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User\Dropbox\00 Financas\Planilhas Extras\"/>
    </mc:Choice>
  </mc:AlternateContent>
  <xr:revisionPtr revIDLastSave="0" documentId="13_ncr:1_{FB6F8AE3-A621-49CD-B7CB-7068AA0D4DFB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Indicadores" sheetId="1" state="hidden" r:id="rId1"/>
    <sheet name="INSTRUÇÕES" sheetId="7" r:id="rId2"/>
    <sheet name="Ações" sheetId="2" r:id="rId3"/>
    <sheet name="Dados Status Invest STOCKS" sheetId="5" r:id="rId4"/>
    <sheet name="Classificacao B3" sheetId="4" state="hidden" r:id="rId5"/>
  </sheets>
  <definedNames>
    <definedName name="DadosExternos_2" localSheetId="3" hidden="1">'Dados Status Invest STOCKS'!$A$1:$AD$5180</definedName>
    <definedName name="TICK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8" roundtripDataSignature="AMtx7mjkMS1pt8vsvfgXtZTk+CeXhSzQcw=="/>
    </ext>
  </extLst>
</workbook>
</file>

<file path=xl/calcChain.xml><?xml version="1.0" encoding="utf-8"?>
<calcChain xmlns="http://schemas.openxmlformats.org/spreadsheetml/2006/main">
  <c r="H15" i="2" l="1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B5190" i="2"/>
  <c r="N5190" i="2" s="1"/>
  <c r="P5190" i="2"/>
  <c r="R5190" i="2"/>
  <c r="B5191" i="2"/>
  <c r="M5191" i="2" s="1"/>
  <c r="J5191" i="2" s="1"/>
  <c r="N5191" i="2"/>
  <c r="P5191" i="2"/>
  <c r="R5191" i="2"/>
  <c r="B5192" i="2"/>
  <c r="N5192" i="2" s="1"/>
  <c r="P5192" i="2"/>
  <c r="B5193" i="2"/>
  <c r="P5193" i="2"/>
  <c r="B5194" i="2"/>
  <c r="P5194" i="2"/>
  <c r="B5195" i="2"/>
  <c r="P5195" i="2"/>
  <c r="B5196" i="2"/>
  <c r="P5196" i="2"/>
  <c r="B5197" i="2"/>
  <c r="M5197" i="2"/>
  <c r="N5197" i="2"/>
  <c r="P5197" i="2"/>
  <c r="R5197" i="2"/>
  <c r="B5198" i="2"/>
  <c r="M5198" i="2" s="1"/>
  <c r="P5198" i="2"/>
  <c r="B5199" i="2"/>
  <c r="M5199" i="2" s="1"/>
  <c r="N5199" i="2"/>
  <c r="P5199" i="2"/>
  <c r="B5200" i="2"/>
  <c r="N5200" i="2" s="1"/>
  <c r="P5200" i="2"/>
  <c r="B5201" i="2"/>
  <c r="M5201" i="2"/>
  <c r="N5201" i="2"/>
  <c r="P5201" i="2"/>
  <c r="R5201" i="2"/>
  <c r="B5202" i="2"/>
  <c r="M5202" i="2" s="1"/>
  <c r="P5202" i="2"/>
  <c r="B5203" i="2"/>
  <c r="M5203" i="2" s="1"/>
  <c r="N5203" i="2"/>
  <c r="P5203" i="2"/>
  <c r="B5204" i="2"/>
  <c r="S5204" i="2" s="1"/>
  <c r="P5204" i="2"/>
  <c r="B5205" i="2"/>
  <c r="P5205" i="2"/>
  <c r="B5206" i="2"/>
  <c r="P5206" i="2"/>
  <c r="B5207" i="2"/>
  <c r="K5207" i="2"/>
  <c r="L5207" i="2"/>
  <c r="O5207" i="2" s="1"/>
  <c r="C5207" i="2" s="1"/>
  <c r="N5207" i="2"/>
  <c r="P5207" i="2"/>
  <c r="S5207" i="2"/>
  <c r="B5208" i="2"/>
  <c r="P5208" i="2"/>
  <c r="B5209" i="2"/>
  <c r="P5209" i="2"/>
  <c r="B5210" i="2"/>
  <c r="P5210" i="2"/>
  <c r="B5211" i="2"/>
  <c r="P5211" i="2"/>
  <c r="B5212" i="2"/>
  <c r="P5212" i="2"/>
  <c r="B5213" i="2"/>
  <c r="P5213" i="2"/>
  <c r="B5214" i="2"/>
  <c r="M5214" i="2" s="1"/>
  <c r="J5214" i="2" s="1"/>
  <c r="L5214" i="2"/>
  <c r="P5214" i="2"/>
  <c r="R5214" i="2"/>
  <c r="S5214" i="2"/>
  <c r="B5215" i="2"/>
  <c r="L5215" i="2" s="1"/>
  <c r="K5215" i="2"/>
  <c r="P5215" i="2"/>
  <c r="S5215" i="2"/>
  <c r="B5216" i="2"/>
  <c r="P5216" i="2"/>
  <c r="B5217" i="2"/>
  <c r="L5217" i="2" s="1"/>
  <c r="K5217" i="2"/>
  <c r="O5217" i="2" s="1"/>
  <c r="P5217" i="2"/>
  <c r="B5218" i="2"/>
  <c r="L5218" i="2" s="1"/>
  <c r="K5218" i="2"/>
  <c r="N5218" i="2"/>
  <c r="P5218" i="2"/>
  <c r="B5219" i="2"/>
  <c r="M5219" i="2" s="1"/>
  <c r="J5219" i="2" s="1"/>
  <c r="L5219" i="2"/>
  <c r="P5219" i="2"/>
  <c r="R5219" i="2"/>
  <c r="B5220" i="2"/>
  <c r="M5220" i="2"/>
  <c r="J5220" i="2" s="1"/>
  <c r="P5220" i="2"/>
  <c r="B5221" i="2"/>
  <c r="K5221" i="2" s="1"/>
  <c r="P5221" i="2"/>
  <c r="B5222" i="2"/>
  <c r="K5222" i="2" s="1"/>
  <c r="N5222" i="2"/>
  <c r="P5222" i="2"/>
  <c r="B5223" i="2"/>
  <c r="L5223" i="2" s="1"/>
  <c r="N5223" i="2"/>
  <c r="P5223" i="2"/>
  <c r="R5223" i="2"/>
  <c r="B5224" i="2"/>
  <c r="P5224" i="2"/>
  <c r="B5225" i="2"/>
  <c r="P5225" i="2"/>
  <c r="B5226" i="2"/>
  <c r="P5226" i="2"/>
  <c r="B5227" i="2"/>
  <c r="P5227" i="2"/>
  <c r="R5227" i="2"/>
  <c r="B5228" i="2"/>
  <c r="K5228" i="2"/>
  <c r="P5228" i="2"/>
  <c r="R5228" i="2"/>
  <c r="B5229" i="2"/>
  <c r="L5229" i="2" s="1"/>
  <c r="M5229" i="2"/>
  <c r="J5229" i="2" s="1"/>
  <c r="N5229" i="2"/>
  <c r="P5229" i="2"/>
  <c r="S5229" i="2"/>
  <c r="B5230" i="2"/>
  <c r="R5230" i="2" s="1"/>
  <c r="P5230" i="2"/>
  <c r="B5231" i="2"/>
  <c r="R5231" i="2" s="1"/>
  <c r="P5231" i="2"/>
  <c r="B5232" i="2"/>
  <c r="R5232" i="2" s="1"/>
  <c r="P5232" i="2"/>
  <c r="B5233" i="2"/>
  <c r="S5233" i="2" s="1"/>
  <c r="N5233" i="2"/>
  <c r="P5233" i="2"/>
  <c r="B5234" i="2"/>
  <c r="N5234" i="2" s="1"/>
  <c r="M5234" i="2"/>
  <c r="P5234" i="2"/>
  <c r="B5235" i="2"/>
  <c r="M5235" i="2" s="1"/>
  <c r="J5235" i="2" s="1"/>
  <c r="P5235" i="2"/>
  <c r="B5236" i="2"/>
  <c r="S5236" i="2" s="1"/>
  <c r="K5236" i="2"/>
  <c r="P5236" i="2"/>
  <c r="B5237" i="2"/>
  <c r="M5237" i="2" s="1"/>
  <c r="J5237" i="2" s="1"/>
  <c r="K5237" i="2"/>
  <c r="P5237" i="2"/>
  <c r="R5237" i="2"/>
  <c r="B5238" i="2"/>
  <c r="N5238" i="2" s="1"/>
  <c r="P5238" i="2"/>
  <c r="B5239" i="2"/>
  <c r="P5239" i="2"/>
  <c r="B5240" i="2"/>
  <c r="P5240" i="2"/>
  <c r="B5241" i="2"/>
  <c r="P5241" i="2"/>
  <c r="B5242" i="2"/>
  <c r="R5242" i="2" s="1"/>
  <c r="P5242" i="2"/>
  <c r="B5243" i="2"/>
  <c r="N5243" i="2" s="1"/>
  <c r="P5243" i="2"/>
  <c r="B5244" i="2"/>
  <c r="P5244" i="2"/>
  <c r="B5245" i="2"/>
  <c r="N5245" i="2" s="1"/>
  <c r="K5245" i="2"/>
  <c r="P5245" i="2"/>
  <c r="R5245" i="2"/>
  <c r="S5245" i="2"/>
  <c r="B5246" i="2"/>
  <c r="L5246" i="2" s="1"/>
  <c r="P5246" i="2"/>
  <c r="R5246" i="2"/>
  <c r="B5247" i="2"/>
  <c r="L5247" i="2" s="1"/>
  <c r="P5247" i="2"/>
  <c r="R5247" i="2"/>
  <c r="S5247" i="2"/>
  <c r="B5248" i="2"/>
  <c r="L5248" i="2" s="1"/>
  <c r="K5248" i="2"/>
  <c r="O5248" i="2" s="1"/>
  <c r="M5248" i="2"/>
  <c r="N5248" i="2"/>
  <c r="P5248" i="2"/>
  <c r="R5248" i="2"/>
  <c r="S5248" i="2"/>
  <c r="B5249" i="2"/>
  <c r="L5249" i="2" s="1"/>
  <c r="P5249" i="2"/>
  <c r="R5249" i="2"/>
  <c r="B5250" i="2"/>
  <c r="L5250" i="2" s="1"/>
  <c r="P5250" i="2"/>
  <c r="B5251" i="2"/>
  <c r="N5251" i="2"/>
  <c r="P5251" i="2"/>
  <c r="B5252" i="2"/>
  <c r="N5252" i="2" s="1"/>
  <c r="P5252" i="2"/>
  <c r="B5253" i="2"/>
  <c r="P5253" i="2"/>
  <c r="B5254" i="2"/>
  <c r="L5254" i="2" s="1"/>
  <c r="N5254" i="2"/>
  <c r="P5254" i="2"/>
  <c r="R5254" i="2"/>
  <c r="B5255" i="2"/>
  <c r="L5255" i="2" s="1"/>
  <c r="K5255" i="2"/>
  <c r="P5255" i="2"/>
  <c r="R5255" i="2"/>
  <c r="S5255" i="2"/>
  <c r="B5256" i="2"/>
  <c r="L5256" i="2" s="1"/>
  <c r="K5256" i="2"/>
  <c r="O5256" i="2" s="1"/>
  <c r="P5256" i="2"/>
  <c r="R5256" i="2"/>
  <c r="B5257" i="2"/>
  <c r="P5257" i="2"/>
  <c r="B5258" i="2"/>
  <c r="L5258" i="2" s="1"/>
  <c r="P5258" i="2"/>
  <c r="B5259" i="2"/>
  <c r="P5259" i="2"/>
  <c r="S5259" i="2"/>
  <c r="B5260" i="2"/>
  <c r="L5260" i="2" s="1"/>
  <c r="M5260" i="2"/>
  <c r="J5260" i="2" s="1"/>
  <c r="N5260" i="2"/>
  <c r="P5260" i="2"/>
  <c r="S5260" i="2"/>
  <c r="B5261" i="2"/>
  <c r="P5261" i="2"/>
  <c r="B5262" i="2"/>
  <c r="P5262" i="2"/>
  <c r="B5263" i="2"/>
  <c r="R5263" i="2" s="1"/>
  <c r="P5263" i="2"/>
  <c r="B5264" i="2"/>
  <c r="L5264" i="2" s="1"/>
  <c r="K5264" i="2"/>
  <c r="O5264" i="2" s="1"/>
  <c r="P5264" i="2"/>
  <c r="R5264" i="2"/>
  <c r="B5265" i="2"/>
  <c r="P5265" i="2"/>
  <c r="B5266" i="2"/>
  <c r="P5266" i="2"/>
  <c r="B5267" i="2"/>
  <c r="K5267" i="2" s="1"/>
  <c r="L5267" i="2"/>
  <c r="O5267" i="2" s="1"/>
  <c r="M5267" i="2"/>
  <c r="J5267" i="2" s="1"/>
  <c r="N5267" i="2"/>
  <c r="P5267" i="2"/>
  <c r="R5267" i="2"/>
  <c r="S5267" i="2"/>
  <c r="B5268" i="2"/>
  <c r="N5268" i="2" s="1"/>
  <c r="P5268" i="2"/>
  <c r="B5269" i="2"/>
  <c r="K5269" i="2" s="1"/>
  <c r="L5269" i="2"/>
  <c r="P5269" i="2"/>
  <c r="R5269" i="2"/>
  <c r="B5270" i="2"/>
  <c r="N5270" i="2" s="1"/>
  <c r="P5270" i="2"/>
  <c r="B5271" i="2"/>
  <c r="K5271" i="2" s="1"/>
  <c r="L5271" i="2"/>
  <c r="M5271" i="2"/>
  <c r="J5271" i="2" s="1"/>
  <c r="N5271" i="2"/>
  <c r="P5271" i="2"/>
  <c r="R5271" i="2"/>
  <c r="S5271" i="2"/>
  <c r="B5272" i="2"/>
  <c r="P5272" i="2"/>
  <c r="B5273" i="2"/>
  <c r="S5273" i="2" s="1"/>
  <c r="L5273" i="2"/>
  <c r="P5273" i="2"/>
  <c r="B5274" i="2"/>
  <c r="L5274" i="2" s="1"/>
  <c r="K5274" i="2"/>
  <c r="N5274" i="2"/>
  <c r="P5274" i="2"/>
  <c r="B5275" i="2"/>
  <c r="N5275" i="2" s="1"/>
  <c r="K5275" i="2"/>
  <c r="P5275" i="2"/>
  <c r="R5275" i="2"/>
  <c r="B5276" i="2"/>
  <c r="P5276" i="2"/>
  <c r="R5276" i="2"/>
  <c r="B5277" i="2"/>
  <c r="L5277" i="2" s="1"/>
  <c r="P5277" i="2"/>
  <c r="S5277" i="2"/>
  <c r="B5278" i="2"/>
  <c r="L5278" i="2" s="1"/>
  <c r="M5278" i="2"/>
  <c r="J5278" i="2" s="1"/>
  <c r="N5278" i="2"/>
  <c r="P5278" i="2"/>
  <c r="B5279" i="2"/>
  <c r="N5279" i="2" s="1"/>
  <c r="K5279" i="2"/>
  <c r="P5279" i="2"/>
  <c r="R5279" i="2"/>
  <c r="B5280" i="2"/>
  <c r="R5280" i="2" s="1"/>
  <c r="P5280" i="2"/>
  <c r="B5281" i="2"/>
  <c r="S5281" i="2" s="1"/>
  <c r="L5281" i="2"/>
  <c r="P5281" i="2"/>
  <c r="B5282" i="2"/>
  <c r="L5282" i="2" s="1"/>
  <c r="K5282" i="2"/>
  <c r="N5282" i="2"/>
  <c r="P5282" i="2"/>
  <c r="B5283" i="2"/>
  <c r="N5283" i="2" s="1"/>
  <c r="K5283" i="2"/>
  <c r="P5283" i="2"/>
  <c r="R5283" i="2"/>
  <c r="B4534" i="2"/>
  <c r="M4534" i="2" s="1"/>
  <c r="J4534" i="2" s="1"/>
  <c r="P4534" i="2"/>
  <c r="B4535" i="2"/>
  <c r="P4535" i="2"/>
  <c r="B4536" i="2"/>
  <c r="N4536" i="2" s="1"/>
  <c r="P4536" i="2"/>
  <c r="B4537" i="2"/>
  <c r="N4537" i="2" s="1"/>
  <c r="P4537" i="2"/>
  <c r="B4538" i="2"/>
  <c r="R4538" i="2" s="1"/>
  <c r="P4538" i="2"/>
  <c r="B4539" i="2"/>
  <c r="P4539" i="2"/>
  <c r="B4540" i="2"/>
  <c r="M4540" i="2" s="1"/>
  <c r="P4540" i="2"/>
  <c r="B4541" i="2"/>
  <c r="N4541" i="2" s="1"/>
  <c r="P4541" i="2"/>
  <c r="B4542" i="2"/>
  <c r="M4542" i="2" s="1"/>
  <c r="P4542" i="2"/>
  <c r="B4543" i="2"/>
  <c r="P4543" i="2"/>
  <c r="B4544" i="2"/>
  <c r="P4544" i="2"/>
  <c r="B4545" i="2"/>
  <c r="L4545" i="2" s="1"/>
  <c r="P4545" i="2"/>
  <c r="B4546" i="2"/>
  <c r="P4546" i="2"/>
  <c r="B4547" i="2"/>
  <c r="P4547" i="2"/>
  <c r="B4548" i="2"/>
  <c r="N4548" i="2" s="1"/>
  <c r="P4548" i="2"/>
  <c r="R4548" i="2"/>
  <c r="S4548" i="2"/>
  <c r="B4549" i="2"/>
  <c r="P4549" i="2"/>
  <c r="R4549" i="2"/>
  <c r="B4550" i="2"/>
  <c r="M4550" i="2" s="1"/>
  <c r="P4550" i="2"/>
  <c r="B4551" i="2"/>
  <c r="P4551" i="2"/>
  <c r="B4552" i="2"/>
  <c r="M4552" i="2"/>
  <c r="P4552" i="2"/>
  <c r="B4553" i="2"/>
  <c r="P4553" i="2"/>
  <c r="B4554" i="2"/>
  <c r="M4554" i="2"/>
  <c r="J4554" i="2" s="1"/>
  <c r="P4554" i="2"/>
  <c r="B4555" i="2"/>
  <c r="P4555" i="2"/>
  <c r="B4556" i="2"/>
  <c r="M4556" i="2" s="1"/>
  <c r="P4556" i="2"/>
  <c r="B4557" i="2"/>
  <c r="P4557" i="2"/>
  <c r="B4558" i="2"/>
  <c r="M4558" i="2" s="1"/>
  <c r="J4558" i="2" s="1"/>
  <c r="P4558" i="2"/>
  <c r="B4559" i="2"/>
  <c r="N4559" i="2" s="1"/>
  <c r="K4559" i="2"/>
  <c r="P4559" i="2"/>
  <c r="B4560" i="2"/>
  <c r="L4560" i="2" s="1"/>
  <c r="M4560" i="2"/>
  <c r="J4560" i="2" s="1"/>
  <c r="P4560" i="2"/>
  <c r="S4560" i="2"/>
  <c r="B4561" i="2"/>
  <c r="P4561" i="2"/>
  <c r="B4562" i="2"/>
  <c r="M4562" i="2" s="1"/>
  <c r="P4562" i="2"/>
  <c r="B4563" i="2"/>
  <c r="R4563" i="2" s="1"/>
  <c r="P4563" i="2"/>
  <c r="B4564" i="2"/>
  <c r="P4564" i="2"/>
  <c r="B4565" i="2"/>
  <c r="P4565" i="2"/>
  <c r="B4566" i="2"/>
  <c r="S4566" i="2" s="1"/>
  <c r="M4566" i="2"/>
  <c r="P4566" i="2"/>
  <c r="B4567" i="2"/>
  <c r="P4567" i="2"/>
  <c r="B4568" i="2"/>
  <c r="P4568" i="2"/>
  <c r="B4569" i="2"/>
  <c r="P4569" i="2"/>
  <c r="B4570" i="2"/>
  <c r="N4570" i="2" s="1"/>
  <c r="M4570" i="2"/>
  <c r="J4570" i="2" s="1"/>
  <c r="P4570" i="2"/>
  <c r="R4570" i="2"/>
  <c r="S4570" i="2"/>
  <c r="B4571" i="2"/>
  <c r="R4571" i="2" s="1"/>
  <c r="K4571" i="2"/>
  <c r="P4571" i="2"/>
  <c r="B4572" i="2"/>
  <c r="L4572" i="2" s="1"/>
  <c r="K4572" i="2"/>
  <c r="M4572" i="2"/>
  <c r="P4572" i="2"/>
  <c r="R4572" i="2"/>
  <c r="S4572" i="2"/>
  <c r="B4573" i="2"/>
  <c r="M4573" i="2" s="1"/>
  <c r="P4573" i="2"/>
  <c r="R4573" i="2"/>
  <c r="B4574" i="2"/>
  <c r="M4574" i="2" s="1"/>
  <c r="P4574" i="2"/>
  <c r="B4575" i="2"/>
  <c r="S4575" i="2" s="1"/>
  <c r="I4575" i="2" s="1"/>
  <c r="N4575" i="2"/>
  <c r="P4575" i="2"/>
  <c r="B4576" i="2"/>
  <c r="P4576" i="2"/>
  <c r="B4577" i="2"/>
  <c r="P4577" i="2"/>
  <c r="B4578" i="2"/>
  <c r="M4578" i="2" s="1"/>
  <c r="P4578" i="2"/>
  <c r="B4579" i="2"/>
  <c r="N4579" i="2" s="1"/>
  <c r="P4579" i="2"/>
  <c r="B4580" i="2"/>
  <c r="N4580" i="2"/>
  <c r="P4580" i="2"/>
  <c r="B4581" i="2"/>
  <c r="N4581" i="2" s="1"/>
  <c r="P4581" i="2"/>
  <c r="B4582" i="2"/>
  <c r="P4582" i="2"/>
  <c r="B4583" i="2"/>
  <c r="P4583" i="2"/>
  <c r="B4584" i="2"/>
  <c r="P4584" i="2"/>
  <c r="B4585" i="2"/>
  <c r="P4585" i="2"/>
  <c r="B4586" i="2"/>
  <c r="R4586" i="2" s="1"/>
  <c r="P4586" i="2"/>
  <c r="B4587" i="2"/>
  <c r="P4587" i="2"/>
  <c r="B4588" i="2"/>
  <c r="R4588" i="2" s="1"/>
  <c r="P4588" i="2"/>
  <c r="B4589" i="2"/>
  <c r="N4589" i="2" s="1"/>
  <c r="P4589" i="2"/>
  <c r="B4590" i="2"/>
  <c r="P4590" i="2"/>
  <c r="B4591" i="2"/>
  <c r="P4591" i="2"/>
  <c r="B4592" i="2"/>
  <c r="S4592" i="2" s="1"/>
  <c r="P4592" i="2"/>
  <c r="B4593" i="2"/>
  <c r="L4593" i="2" s="1"/>
  <c r="K4593" i="2"/>
  <c r="M4593" i="2"/>
  <c r="P4593" i="2"/>
  <c r="R4593" i="2"/>
  <c r="B4594" i="2"/>
  <c r="P4594" i="2"/>
  <c r="B4595" i="2"/>
  <c r="R4595" i="2" s="1"/>
  <c r="P4595" i="2"/>
  <c r="B4596" i="2"/>
  <c r="N4596" i="2" s="1"/>
  <c r="P4596" i="2"/>
  <c r="B4597" i="2"/>
  <c r="P4597" i="2"/>
  <c r="B4598" i="2"/>
  <c r="P4598" i="2"/>
  <c r="B4599" i="2"/>
  <c r="P4599" i="2"/>
  <c r="B4600" i="2"/>
  <c r="P4600" i="2"/>
  <c r="B4601" i="2"/>
  <c r="P4601" i="2"/>
  <c r="B4602" i="2"/>
  <c r="N4602" i="2" s="1"/>
  <c r="P4602" i="2"/>
  <c r="R4602" i="2"/>
  <c r="B4603" i="2"/>
  <c r="P4603" i="2"/>
  <c r="B4604" i="2"/>
  <c r="M4604" i="2" s="1"/>
  <c r="J4604" i="2" s="1"/>
  <c r="P4604" i="2"/>
  <c r="B4605" i="2"/>
  <c r="N4605" i="2" s="1"/>
  <c r="P4605" i="2"/>
  <c r="B4606" i="2"/>
  <c r="P4606" i="2"/>
  <c r="B4607" i="2"/>
  <c r="P4607" i="2"/>
  <c r="B4608" i="2"/>
  <c r="M4608" i="2"/>
  <c r="J4608" i="2" s="1"/>
  <c r="P4608" i="2"/>
  <c r="R4608" i="2"/>
  <c r="S4608" i="2"/>
  <c r="B4609" i="2"/>
  <c r="P4609" i="2"/>
  <c r="R4609" i="2"/>
  <c r="B4610" i="2"/>
  <c r="R4610" i="2" s="1"/>
  <c r="P4610" i="2"/>
  <c r="B4611" i="2"/>
  <c r="R4611" i="2" s="1"/>
  <c r="P4611" i="2"/>
  <c r="B4612" i="2"/>
  <c r="P4612" i="2"/>
  <c r="S4612" i="2"/>
  <c r="B4613" i="2"/>
  <c r="P4613" i="2"/>
  <c r="B4614" i="2"/>
  <c r="N4614" i="2" s="1"/>
  <c r="M4614" i="2"/>
  <c r="P4614" i="2"/>
  <c r="B4615" i="2"/>
  <c r="P4615" i="2"/>
  <c r="B4616" i="2"/>
  <c r="K4616" i="2"/>
  <c r="P4616" i="2"/>
  <c r="R4616" i="2"/>
  <c r="S4616" i="2"/>
  <c r="B4617" i="2"/>
  <c r="L4617" i="2" s="1"/>
  <c r="K4617" i="2"/>
  <c r="M4617" i="2"/>
  <c r="N4617" i="2"/>
  <c r="P4617" i="2"/>
  <c r="R4617" i="2"/>
  <c r="B4618" i="2"/>
  <c r="P4618" i="2"/>
  <c r="B4619" i="2"/>
  <c r="R4619" i="2" s="1"/>
  <c r="P4619" i="2"/>
  <c r="B4620" i="2"/>
  <c r="P4620" i="2"/>
  <c r="B4621" i="2"/>
  <c r="P4621" i="2"/>
  <c r="R4621" i="2"/>
  <c r="B4622" i="2"/>
  <c r="P4622" i="2"/>
  <c r="B4623" i="2"/>
  <c r="R4623" i="2" s="1"/>
  <c r="P4623" i="2"/>
  <c r="B4624" i="2"/>
  <c r="N4624" i="2"/>
  <c r="P4624" i="2"/>
  <c r="B4625" i="2"/>
  <c r="P4625" i="2"/>
  <c r="B4626" i="2"/>
  <c r="P4626" i="2"/>
  <c r="B4627" i="2"/>
  <c r="S4627" i="2" s="1"/>
  <c r="P4627" i="2"/>
  <c r="B4628" i="2"/>
  <c r="L4628" i="2" s="1"/>
  <c r="P4628" i="2"/>
  <c r="B4629" i="2"/>
  <c r="R4629" i="2" s="1"/>
  <c r="P4629" i="2"/>
  <c r="B4630" i="2"/>
  <c r="P4630" i="2"/>
  <c r="B4631" i="2"/>
  <c r="P4631" i="2"/>
  <c r="B4632" i="2"/>
  <c r="P4632" i="2"/>
  <c r="B4633" i="2"/>
  <c r="R4633" i="2" s="1"/>
  <c r="M4633" i="2"/>
  <c r="P4633" i="2"/>
  <c r="B4634" i="2"/>
  <c r="M4634" i="2" s="1"/>
  <c r="P4634" i="2"/>
  <c r="B4635" i="2"/>
  <c r="R4635" i="2" s="1"/>
  <c r="P4635" i="2"/>
  <c r="B4636" i="2"/>
  <c r="K4636" i="2"/>
  <c r="P4636" i="2"/>
  <c r="R4636" i="2"/>
  <c r="S4636" i="2"/>
  <c r="B4637" i="2"/>
  <c r="M4637" i="2" s="1"/>
  <c r="K4637" i="2"/>
  <c r="P4637" i="2"/>
  <c r="R4637" i="2"/>
  <c r="B4638" i="2"/>
  <c r="N4638" i="2"/>
  <c r="P4638" i="2"/>
  <c r="B4639" i="2"/>
  <c r="P4639" i="2"/>
  <c r="B4640" i="2"/>
  <c r="K4640" i="2" s="1"/>
  <c r="P4640" i="2"/>
  <c r="S4640" i="2"/>
  <c r="B4641" i="2"/>
  <c r="K4641" i="2"/>
  <c r="L4641" i="2"/>
  <c r="M4641" i="2"/>
  <c r="J4641" i="2" s="1"/>
  <c r="N4641" i="2"/>
  <c r="P4641" i="2"/>
  <c r="R4641" i="2"/>
  <c r="S4641" i="2"/>
  <c r="B4642" i="2"/>
  <c r="N4642" i="2" s="1"/>
  <c r="K4642" i="2"/>
  <c r="L4642" i="2"/>
  <c r="P4642" i="2"/>
  <c r="S4642" i="2"/>
  <c r="B4643" i="2"/>
  <c r="K4643" i="2" s="1"/>
  <c r="P4643" i="2"/>
  <c r="R4643" i="2"/>
  <c r="B4644" i="2"/>
  <c r="M4644" i="2" s="1"/>
  <c r="J4644" i="2" s="1"/>
  <c r="K4644" i="2"/>
  <c r="L4644" i="2"/>
  <c r="N4644" i="2"/>
  <c r="P4644" i="2"/>
  <c r="R4644" i="2"/>
  <c r="B4645" i="2"/>
  <c r="P4645" i="2"/>
  <c r="B4646" i="2"/>
  <c r="K4646" i="2"/>
  <c r="N4646" i="2"/>
  <c r="P4646" i="2"/>
  <c r="R4646" i="2"/>
  <c r="B4647" i="2"/>
  <c r="K4647" i="2"/>
  <c r="L4647" i="2"/>
  <c r="N4647" i="2"/>
  <c r="P4647" i="2"/>
  <c r="R4647" i="2"/>
  <c r="B4648" i="2"/>
  <c r="M4648" i="2" s="1"/>
  <c r="J4648" i="2" s="1"/>
  <c r="K4648" i="2"/>
  <c r="P4648" i="2"/>
  <c r="R4648" i="2"/>
  <c r="S4648" i="2"/>
  <c r="B4649" i="2"/>
  <c r="K4649" i="2" s="1"/>
  <c r="L4649" i="2"/>
  <c r="M4649" i="2"/>
  <c r="J4649" i="2" s="1"/>
  <c r="N4649" i="2"/>
  <c r="P4649" i="2"/>
  <c r="R4649" i="2"/>
  <c r="S4649" i="2"/>
  <c r="B4650" i="2"/>
  <c r="L4650" i="2" s="1"/>
  <c r="P4650" i="2"/>
  <c r="B4651" i="2"/>
  <c r="P4651" i="2"/>
  <c r="B4652" i="2"/>
  <c r="P4652" i="2"/>
  <c r="B4653" i="2"/>
  <c r="K4653" i="2" s="1"/>
  <c r="M4653" i="2"/>
  <c r="J4653" i="2" s="1"/>
  <c r="N4653" i="2"/>
  <c r="P4653" i="2"/>
  <c r="R4653" i="2"/>
  <c r="S4653" i="2"/>
  <c r="B4654" i="2"/>
  <c r="P4654" i="2"/>
  <c r="B4655" i="2"/>
  <c r="M4655" i="2" s="1"/>
  <c r="J4655" i="2" s="1"/>
  <c r="P4655" i="2"/>
  <c r="B4656" i="2"/>
  <c r="M4656" i="2" s="1"/>
  <c r="J4656" i="2" s="1"/>
  <c r="P4656" i="2"/>
  <c r="R4656" i="2"/>
  <c r="B4657" i="2"/>
  <c r="M4657" i="2" s="1"/>
  <c r="J4657" i="2" s="1"/>
  <c r="P4657" i="2"/>
  <c r="S4657" i="2"/>
  <c r="B4658" i="2"/>
  <c r="K4658" i="2" s="1"/>
  <c r="P4658" i="2"/>
  <c r="B4659" i="2"/>
  <c r="L4659" i="2" s="1"/>
  <c r="N4659" i="2"/>
  <c r="P4659" i="2"/>
  <c r="B4660" i="2"/>
  <c r="M4660" i="2" s="1"/>
  <c r="N4660" i="2"/>
  <c r="P4660" i="2"/>
  <c r="B4661" i="2"/>
  <c r="P4661" i="2"/>
  <c r="B4662" i="2"/>
  <c r="N4662" i="2" s="1"/>
  <c r="P4662" i="2"/>
  <c r="B4663" i="2"/>
  <c r="L4663" i="2"/>
  <c r="P4663" i="2"/>
  <c r="R4663" i="2"/>
  <c r="S4663" i="2"/>
  <c r="B4664" i="2"/>
  <c r="K4664" i="2" s="1"/>
  <c r="M4664" i="2"/>
  <c r="J4664" i="2" s="1"/>
  <c r="P4664" i="2"/>
  <c r="R4664" i="2"/>
  <c r="S4664" i="2"/>
  <c r="B4665" i="2"/>
  <c r="M4665" i="2"/>
  <c r="J4665" i="2" s="1"/>
  <c r="N4665" i="2"/>
  <c r="P4665" i="2"/>
  <c r="S4665" i="2"/>
  <c r="B4666" i="2"/>
  <c r="K4666" i="2" s="1"/>
  <c r="P4666" i="2"/>
  <c r="B4667" i="2"/>
  <c r="M4667" i="2" s="1"/>
  <c r="J4667" i="2" s="1"/>
  <c r="P4667" i="2"/>
  <c r="R4667" i="2"/>
  <c r="B4668" i="2"/>
  <c r="P4668" i="2"/>
  <c r="B4669" i="2"/>
  <c r="P4669" i="2"/>
  <c r="B4670" i="2"/>
  <c r="P4670" i="2"/>
  <c r="B4671" i="2"/>
  <c r="P4671" i="2"/>
  <c r="B4672" i="2"/>
  <c r="S4672" i="2" s="1"/>
  <c r="P4672" i="2"/>
  <c r="B4673" i="2"/>
  <c r="K4673" i="2"/>
  <c r="M4673" i="2"/>
  <c r="J4673" i="2" s="1"/>
  <c r="N4673" i="2"/>
  <c r="P4673" i="2"/>
  <c r="S4673" i="2"/>
  <c r="B4674" i="2"/>
  <c r="N4674" i="2"/>
  <c r="P4674" i="2"/>
  <c r="B4675" i="2"/>
  <c r="L4675" i="2" s="1"/>
  <c r="P4675" i="2"/>
  <c r="B4676" i="2"/>
  <c r="P4676" i="2"/>
  <c r="B4677" i="2"/>
  <c r="M4677" i="2" s="1"/>
  <c r="J4677" i="2" s="1"/>
  <c r="P4677" i="2"/>
  <c r="R4677" i="2"/>
  <c r="B4678" i="2"/>
  <c r="S4678" i="2" s="1"/>
  <c r="P4678" i="2"/>
  <c r="B4679" i="2"/>
  <c r="N4679" i="2" s="1"/>
  <c r="P4679" i="2"/>
  <c r="B4680" i="2"/>
  <c r="M4680" i="2" s="1"/>
  <c r="P4680" i="2"/>
  <c r="B4681" i="2"/>
  <c r="P4681" i="2"/>
  <c r="B4682" i="2"/>
  <c r="R4682" i="2" s="1"/>
  <c r="P4682" i="2"/>
  <c r="B4683" i="2"/>
  <c r="K4683" i="2" s="1"/>
  <c r="N4683" i="2"/>
  <c r="P4683" i="2"/>
  <c r="S4683" i="2"/>
  <c r="B4684" i="2"/>
  <c r="P4684" i="2"/>
  <c r="B4685" i="2"/>
  <c r="K4685" i="2"/>
  <c r="L4685" i="2"/>
  <c r="M4685" i="2"/>
  <c r="J4685" i="2" s="1"/>
  <c r="N4685" i="2"/>
  <c r="P4685" i="2"/>
  <c r="R4685" i="2"/>
  <c r="S4685" i="2"/>
  <c r="B4686" i="2"/>
  <c r="K4686" i="2"/>
  <c r="L4686" i="2"/>
  <c r="M4686" i="2"/>
  <c r="J4686" i="2" s="1"/>
  <c r="P4686" i="2"/>
  <c r="R4686" i="2"/>
  <c r="B4687" i="2"/>
  <c r="P4687" i="2"/>
  <c r="B4688" i="2"/>
  <c r="L4688" i="2"/>
  <c r="P4688" i="2"/>
  <c r="R4688" i="2"/>
  <c r="S4688" i="2"/>
  <c r="B4689" i="2"/>
  <c r="N4689" i="2" s="1"/>
  <c r="P4689" i="2"/>
  <c r="B4690" i="2"/>
  <c r="K4690" i="2"/>
  <c r="P4690" i="2"/>
  <c r="B4691" i="2"/>
  <c r="L4691" i="2" s="1"/>
  <c r="N4691" i="2"/>
  <c r="P4691" i="2"/>
  <c r="R4691" i="2"/>
  <c r="B4692" i="2"/>
  <c r="K4692" i="2" s="1"/>
  <c r="M4692" i="2"/>
  <c r="J4692" i="2" s="1"/>
  <c r="P4692" i="2"/>
  <c r="R4692" i="2"/>
  <c r="B4693" i="2"/>
  <c r="K4693" i="2"/>
  <c r="L4693" i="2"/>
  <c r="M4693" i="2"/>
  <c r="J4693" i="2" s="1"/>
  <c r="N4693" i="2"/>
  <c r="P4693" i="2"/>
  <c r="R4693" i="2"/>
  <c r="S4693" i="2"/>
  <c r="B4694" i="2"/>
  <c r="K4694" i="2"/>
  <c r="M4694" i="2"/>
  <c r="J4694" i="2" s="1"/>
  <c r="P4694" i="2"/>
  <c r="B4695" i="2"/>
  <c r="K4695" i="2" s="1"/>
  <c r="L4695" i="2"/>
  <c r="O4695" i="2" s="1"/>
  <c r="M4695" i="2"/>
  <c r="J4695" i="2" s="1"/>
  <c r="N4695" i="2"/>
  <c r="P4695" i="2"/>
  <c r="R4695" i="2"/>
  <c r="S4695" i="2"/>
  <c r="B4696" i="2"/>
  <c r="M4696" i="2"/>
  <c r="N4696" i="2"/>
  <c r="P4696" i="2"/>
  <c r="R4696" i="2"/>
  <c r="S4696" i="2"/>
  <c r="B4697" i="2"/>
  <c r="L4697" i="2" s="1"/>
  <c r="P4697" i="2"/>
  <c r="B4698" i="2"/>
  <c r="K4698" i="2" s="1"/>
  <c r="P4698" i="2"/>
  <c r="B4699" i="2"/>
  <c r="M4699" i="2" s="1"/>
  <c r="J4699" i="2" s="1"/>
  <c r="P4699" i="2"/>
  <c r="B4700" i="2"/>
  <c r="M4700" i="2"/>
  <c r="J4700" i="2" s="1"/>
  <c r="N4700" i="2"/>
  <c r="P4700" i="2"/>
  <c r="S4700" i="2"/>
  <c r="B4701" i="2"/>
  <c r="N4701" i="2" s="1"/>
  <c r="P4701" i="2"/>
  <c r="B4702" i="2"/>
  <c r="M4702" i="2"/>
  <c r="J4702" i="2" s="1"/>
  <c r="P4702" i="2"/>
  <c r="B4703" i="2"/>
  <c r="P4703" i="2"/>
  <c r="B4704" i="2"/>
  <c r="K4704" i="2" s="1"/>
  <c r="P4704" i="2"/>
  <c r="B4705" i="2"/>
  <c r="L4705" i="2" s="1"/>
  <c r="P4705" i="2"/>
  <c r="B4706" i="2"/>
  <c r="K4706" i="2" s="1"/>
  <c r="P4706" i="2"/>
  <c r="B4707" i="2"/>
  <c r="N4707" i="2" s="1"/>
  <c r="P4707" i="2"/>
  <c r="S4707" i="2"/>
  <c r="B4708" i="2"/>
  <c r="L4708" i="2" s="1"/>
  <c r="P4708" i="2"/>
  <c r="B4709" i="2"/>
  <c r="K4709" i="2" s="1"/>
  <c r="L4709" i="2"/>
  <c r="M4709" i="2"/>
  <c r="J4709" i="2" s="1"/>
  <c r="P4709" i="2"/>
  <c r="R4709" i="2"/>
  <c r="S4709" i="2"/>
  <c r="I4709" i="2" s="1"/>
  <c r="B4710" i="2"/>
  <c r="R4710" i="2" s="1"/>
  <c r="P4710" i="2"/>
  <c r="B4711" i="2"/>
  <c r="P4711" i="2"/>
  <c r="B4712" i="2"/>
  <c r="N4712" i="2" s="1"/>
  <c r="P4712" i="2"/>
  <c r="R4712" i="2"/>
  <c r="B4713" i="2"/>
  <c r="K4713" i="2" s="1"/>
  <c r="L4713" i="2"/>
  <c r="P4713" i="2"/>
  <c r="R4713" i="2"/>
  <c r="S4713" i="2"/>
  <c r="B4714" i="2"/>
  <c r="K4714" i="2"/>
  <c r="L4714" i="2"/>
  <c r="N4714" i="2"/>
  <c r="P4714" i="2"/>
  <c r="R4714" i="2"/>
  <c r="B4715" i="2"/>
  <c r="K4715" i="2" s="1"/>
  <c r="P4715" i="2"/>
  <c r="B4716" i="2"/>
  <c r="K4716" i="2"/>
  <c r="L4716" i="2"/>
  <c r="P4716" i="2"/>
  <c r="S4716" i="2"/>
  <c r="B4717" i="2"/>
  <c r="M4717" i="2" s="1"/>
  <c r="J4717" i="2" s="1"/>
  <c r="P4717" i="2"/>
  <c r="R4717" i="2"/>
  <c r="B4718" i="2"/>
  <c r="L4718" i="2" s="1"/>
  <c r="K4718" i="2"/>
  <c r="P4718" i="2"/>
  <c r="R4718" i="2"/>
  <c r="B4719" i="2"/>
  <c r="P4719" i="2"/>
  <c r="R4719" i="2"/>
  <c r="B4720" i="2"/>
  <c r="K4720" i="2" s="1"/>
  <c r="L4720" i="2"/>
  <c r="N4720" i="2"/>
  <c r="P4720" i="2"/>
  <c r="R4720" i="2"/>
  <c r="B4721" i="2"/>
  <c r="P4721" i="2"/>
  <c r="B4722" i="2"/>
  <c r="P4722" i="2"/>
  <c r="R4722" i="2"/>
  <c r="B4723" i="2"/>
  <c r="L4723" i="2" s="1"/>
  <c r="K4723" i="2"/>
  <c r="N4723" i="2"/>
  <c r="P4723" i="2"/>
  <c r="S4723" i="2"/>
  <c r="B4724" i="2"/>
  <c r="P4724" i="2"/>
  <c r="R4724" i="2"/>
  <c r="B4725" i="2"/>
  <c r="K4725" i="2" s="1"/>
  <c r="M4725" i="2"/>
  <c r="J4725" i="2" s="1"/>
  <c r="P4725" i="2"/>
  <c r="B4726" i="2"/>
  <c r="M4726" i="2" s="1"/>
  <c r="J4726" i="2" s="1"/>
  <c r="P4726" i="2"/>
  <c r="B4727" i="2"/>
  <c r="K4727" i="2"/>
  <c r="P4727" i="2"/>
  <c r="R4727" i="2"/>
  <c r="B4728" i="2"/>
  <c r="K4728" i="2"/>
  <c r="L4728" i="2"/>
  <c r="P4728" i="2"/>
  <c r="R4728" i="2"/>
  <c r="S4728" i="2"/>
  <c r="B4729" i="2"/>
  <c r="K4729" i="2" s="1"/>
  <c r="N4729" i="2"/>
  <c r="P4729" i="2"/>
  <c r="B4730" i="2"/>
  <c r="K4730" i="2" s="1"/>
  <c r="P4730" i="2"/>
  <c r="B4731" i="2"/>
  <c r="L4731" i="2" s="1"/>
  <c r="P4731" i="2"/>
  <c r="B4732" i="2"/>
  <c r="K4732" i="2" s="1"/>
  <c r="P4732" i="2"/>
  <c r="B4733" i="2"/>
  <c r="M4733" i="2"/>
  <c r="J4733" i="2" s="1"/>
  <c r="P4733" i="2"/>
  <c r="B4734" i="2"/>
  <c r="K4734" i="2" s="1"/>
  <c r="P4734" i="2"/>
  <c r="B4735" i="2"/>
  <c r="K4735" i="2"/>
  <c r="L4735" i="2"/>
  <c r="M4735" i="2"/>
  <c r="J4735" i="2" s="1"/>
  <c r="N4735" i="2"/>
  <c r="O4735" i="2"/>
  <c r="C4735" i="2" s="1"/>
  <c r="P4735" i="2"/>
  <c r="R4735" i="2"/>
  <c r="S4735" i="2"/>
  <c r="B4736" i="2"/>
  <c r="K4736" i="2" s="1"/>
  <c r="P4736" i="2"/>
  <c r="B4737" i="2"/>
  <c r="K4737" i="2" s="1"/>
  <c r="M4737" i="2"/>
  <c r="J4737" i="2" s="1"/>
  <c r="N4737" i="2"/>
  <c r="P4737" i="2"/>
  <c r="R4737" i="2"/>
  <c r="S4737" i="2"/>
  <c r="B4738" i="2"/>
  <c r="S4738" i="2" s="1"/>
  <c r="P4738" i="2"/>
  <c r="B4739" i="2"/>
  <c r="K4739" i="2" s="1"/>
  <c r="P4739" i="2"/>
  <c r="R4739" i="2"/>
  <c r="B4740" i="2"/>
  <c r="K4740" i="2" s="1"/>
  <c r="L4740" i="2"/>
  <c r="P4740" i="2"/>
  <c r="S4740" i="2"/>
  <c r="B4741" i="2"/>
  <c r="K4741" i="2" s="1"/>
  <c r="M4741" i="2"/>
  <c r="J4741" i="2" s="1"/>
  <c r="P4741" i="2"/>
  <c r="R4741" i="2"/>
  <c r="S4741" i="2"/>
  <c r="B4742" i="2"/>
  <c r="K4742" i="2"/>
  <c r="L4742" i="2"/>
  <c r="M4742" i="2"/>
  <c r="J4742" i="2" s="1"/>
  <c r="N4742" i="2"/>
  <c r="P4742" i="2"/>
  <c r="R4742" i="2"/>
  <c r="S4742" i="2"/>
  <c r="B4743" i="2"/>
  <c r="M4743" i="2"/>
  <c r="J4743" i="2" s="1"/>
  <c r="P4743" i="2"/>
  <c r="R4743" i="2"/>
  <c r="B4744" i="2"/>
  <c r="K4744" i="2"/>
  <c r="L4744" i="2"/>
  <c r="M4744" i="2"/>
  <c r="J4744" i="2" s="1"/>
  <c r="N4744" i="2"/>
  <c r="P4744" i="2"/>
  <c r="R4744" i="2"/>
  <c r="S4744" i="2"/>
  <c r="B4745" i="2"/>
  <c r="K4745" i="2"/>
  <c r="L4745" i="2"/>
  <c r="N4745" i="2"/>
  <c r="P4745" i="2"/>
  <c r="S4745" i="2"/>
  <c r="B4746" i="2"/>
  <c r="L4746" i="2" s="1"/>
  <c r="P4746" i="2"/>
  <c r="B4747" i="2"/>
  <c r="L4747" i="2"/>
  <c r="M4747" i="2"/>
  <c r="J4747" i="2" s="1"/>
  <c r="N4747" i="2"/>
  <c r="P4747" i="2"/>
  <c r="R4747" i="2"/>
  <c r="B4748" i="2"/>
  <c r="P4748" i="2"/>
  <c r="B4749" i="2"/>
  <c r="M4749" i="2" s="1"/>
  <c r="J4749" i="2" s="1"/>
  <c r="K4749" i="2"/>
  <c r="L4749" i="2"/>
  <c r="O4749" i="2" s="1"/>
  <c r="C4749" i="2" s="1"/>
  <c r="N4749" i="2"/>
  <c r="P4749" i="2"/>
  <c r="S4749" i="2"/>
  <c r="B4750" i="2"/>
  <c r="N4750" i="2" s="1"/>
  <c r="P4750" i="2"/>
  <c r="B4751" i="2"/>
  <c r="P4751" i="2"/>
  <c r="B4752" i="2"/>
  <c r="N4752" i="2" s="1"/>
  <c r="P4752" i="2"/>
  <c r="B4753" i="2"/>
  <c r="P4753" i="2"/>
  <c r="B4754" i="2"/>
  <c r="K4754" i="2" s="1"/>
  <c r="L4754" i="2"/>
  <c r="M4754" i="2"/>
  <c r="J4754" i="2" s="1"/>
  <c r="N4754" i="2"/>
  <c r="P4754" i="2"/>
  <c r="R4754" i="2"/>
  <c r="S4754" i="2"/>
  <c r="B4755" i="2"/>
  <c r="L4755" i="2" s="1"/>
  <c r="P4755" i="2"/>
  <c r="B4756" i="2"/>
  <c r="K4756" i="2" s="1"/>
  <c r="M4756" i="2"/>
  <c r="J4756" i="2" s="1"/>
  <c r="P4756" i="2"/>
  <c r="S4756" i="2"/>
  <c r="B4757" i="2"/>
  <c r="P4757" i="2"/>
  <c r="R4757" i="2"/>
  <c r="B4758" i="2"/>
  <c r="L4758" i="2" s="1"/>
  <c r="K4758" i="2"/>
  <c r="N4758" i="2"/>
  <c r="P4758" i="2"/>
  <c r="R4758" i="2"/>
  <c r="B4759" i="2"/>
  <c r="N4759" i="2"/>
  <c r="P4759" i="2"/>
  <c r="S4759" i="2"/>
  <c r="B4760" i="2"/>
  <c r="L4760" i="2" s="1"/>
  <c r="P4760" i="2"/>
  <c r="B4761" i="2"/>
  <c r="L4761" i="2" s="1"/>
  <c r="P4761" i="2"/>
  <c r="B4762" i="2"/>
  <c r="K4762" i="2" s="1"/>
  <c r="P4762" i="2"/>
  <c r="R4762" i="2"/>
  <c r="B4763" i="2"/>
  <c r="P4763" i="2"/>
  <c r="B4764" i="2"/>
  <c r="L4764" i="2" s="1"/>
  <c r="P4764" i="2"/>
  <c r="R4764" i="2"/>
  <c r="B4765" i="2"/>
  <c r="M4765" i="2" s="1"/>
  <c r="J4765" i="2" s="1"/>
  <c r="L4765" i="2"/>
  <c r="P4765" i="2"/>
  <c r="R4765" i="2"/>
  <c r="B4766" i="2"/>
  <c r="N4766" i="2" s="1"/>
  <c r="P4766" i="2"/>
  <c r="B4767" i="2"/>
  <c r="S4767" i="2" s="1"/>
  <c r="P4767" i="2"/>
  <c r="B4768" i="2"/>
  <c r="M4768" i="2" s="1"/>
  <c r="J4768" i="2" s="1"/>
  <c r="P4768" i="2"/>
  <c r="B4769" i="2"/>
  <c r="M4769" i="2" s="1"/>
  <c r="J4769" i="2" s="1"/>
  <c r="L4769" i="2"/>
  <c r="P4769" i="2"/>
  <c r="B4770" i="2"/>
  <c r="M4770" i="2" s="1"/>
  <c r="J4770" i="2" s="1"/>
  <c r="P4770" i="2"/>
  <c r="B4771" i="2"/>
  <c r="M4771" i="2" s="1"/>
  <c r="J4771" i="2" s="1"/>
  <c r="L4771" i="2"/>
  <c r="P4771" i="2"/>
  <c r="S4771" i="2"/>
  <c r="B4772" i="2"/>
  <c r="P4772" i="2"/>
  <c r="B4773" i="2"/>
  <c r="L4773" i="2"/>
  <c r="M4773" i="2"/>
  <c r="J4773" i="2" s="1"/>
  <c r="P4773" i="2"/>
  <c r="R4773" i="2"/>
  <c r="B4774" i="2"/>
  <c r="K4774" i="2" s="1"/>
  <c r="P4774" i="2"/>
  <c r="R4774" i="2"/>
  <c r="B4775" i="2"/>
  <c r="M4775" i="2" s="1"/>
  <c r="J4775" i="2" s="1"/>
  <c r="K4775" i="2"/>
  <c r="N4775" i="2"/>
  <c r="P4775" i="2"/>
  <c r="B4776" i="2"/>
  <c r="P4776" i="2"/>
  <c r="B4777" i="2"/>
  <c r="P4777" i="2"/>
  <c r="B4778" i="2"/>
  <c r="N4778" i="2" s="1"/>
  <c r="P4778" i="2"/>
  <c r="B4779" i="2"/>
  <c r="N4779" i="2" s="1"/>
  <c r="P4779" i="2"/>
  <c r="R4779" i="2"/>
  <c r="B4780" i="2"/>
  <c r="N4780" i="2" s="1"/>
  <c r="P4780" i="2"/>
  <c r="B4781" i="2"/>
  <c r="P4781" i="2"/>
  <c r="B4782" i="2"/>
  <c r="N4782" i="2" s="1"/>
  <c r="P4782" i="2"/>
  <c r="B4783" i="2"/>
  <c r="N4783" i="2" s="1"/>
  <c r="P4783" i="2"/>
  <c r="B4784" i="2"/>
  <c r="N4784" i="2" s="1"/>
  <c r="P4784" i="2"/>
  <c r="B4785" i="2"/>
  <c r="P4785" i="2"/>
  <c r="B4786" i="2"/>
  <c r="P4786" i="2"/>
  <c r="B4787" i="2"/>
  <c r="N4787" i="2" s="1"/>
  <c r="P4787" i="2"/>
  <c r="B4788" i="2"/>
  <c r="N4788" i="2" s="1"/>
  <c r="P4788" i="2"/>
  <c r="B4789" i="2"/>
  <c r="P4789" i="2"/>
  <c r="B4790" i="2"/>
  <c r="N4790" i="2" s="1"/>
  <c r="P4790" i="2"/>
  <c r="B4791" i="2"/>
  <c r="N4791" i="2" s="1"/>
  <c r="P4791" i="2"/>
  <c r="B4792" i="2"/>
  <c r="N4792" i="2" s="1"/>
  <c r="P4792" i="2"/>
  <c r="B4793" i="2"/>
  <c r="P4793" i="2"/>
  <c r="B4794" i="2"/>
  <c r="N4794" i="2" s="1"/>
  <c r="L4794" i="2"/>
  <c r="P4794" i="2"/>
  <c r="B4795" i="2"/>
  <c r="N4795" i="2" s="1"/>
  <c r="P4795" i="2"/>
  <c r="B4796" i="2"/>
  <c r="N4796" i="2" s="1"/>
  <c r="P4796" i="2"/>
  <c r="B4797" i="2"/>
  <c r="P4797" i="2"/>
  <c r="B4798" i="2"/>
  <c r="N4798" i="2" s="1"/>
  <c r="P4798" i="2"/>
  <c r="B4799" i="2"/>
  <c r="N4799" i="2" s="1"/>
  <c r="P4799" i="2"/>
  <c r="B4800" i="2"/>
  <c r="N4800" i="2" s="1"/>
  <c r="P4800" i="2"/>
  <c r="B4801" i="2"/>
  <c r="P4801" i="2"/>
  <c r="B4802" i="2"/>
  <c r="P4802" i="2"/>
  <c r="B4803" i="2"/>
  <c r="N4803" i="2" s="1"/>
  <c r="P4803" i="2"/>
  <c r="B4804" i="2"/>
  <c r="N4804" i="2" s="1"/>
  <c r="P4804" i="2"/>
  <c r="B4805" i="2"/>
  <c r="P4805" i="2"/>
  <c r="B4806" i="2"/>
  <c r="N4806" i="2" s="1"/>
  <c r="P4806" i="2"/>
  <c r="B4807" i="2"/>
  <c r="N4807" i="2" s="1"/>
  <c r="P4807" i="2"/>
  <c r="B4808" i="2"/>
  <c r="N4808" i="2" s="1"/>
  <c r="P4808" i="2"/>
  <c r="B4809" i="2"/>
  <c r="P4809" i="2"/>
  <c r="B4810" i="2"/>
  <c r="N4810" i="2" s="1"/>
  <c r="L4810" i="2"/>
  <c r="P4810" i="2"/>
  <c r="B4811" i="2"/>
  <c r="N4811" i="2" s="1"/>
  <c r="P4811" i="2"/>
  <c r="B4812" i="2"/>
  <c r="N4812" i="2" s="1"/>
  <c r="P4812" i="2"/>
  <c r="B4813" i="2"/>
  <c r="P4813" i="2"/>
  <c r="B4814" i="2"/>
  <c r="N4814" i="2" s="1"/>
  <c r="P4814" i="2"/>
  <c r="B4815" i="2"/>
  <c r="N4815" i="2" s="1"/>
  <c r="P4815" i="2"/>
  <c r="B4816" i="2"/>
  <c r="N4816" i="2" s="1"/>
  <c r="P4816" i="2"/>
  <c r="B4817" i="2"/>
  <c r="P4817" i="2"/>
  <c r="B4818" i="2"/>
  <c r="P4818" i="2"/>
  <c r="B4819" i="2"/>
  <c r="N4819" i="2" s="1"/>
  <c r="P4819" i="2"/>
  <c r="B4820" i="2"/>
  <c r="N4820" i="2" s="1"/>
  <c r="P4820" i="2"/>
  <c r="B4821" i="2"/>
  <c r="P4821" i="2"/>
  <c r="B4822" i="2"/>
  <c r="N4822" i="2" s="1"/>
  <c r="P4822" i="2"/>
  <c r="B4823" i="2"/>
  <c r="N4823" i="2" s="1"/>
  <c r="P4823" i="2"/>
  <c r="B4824" i="2"/>
  <c r="N4824" i="2" s="1"/>
  <c r="P4824" i="2"/>
  <c r="B4825" i="2"/>
  <c r="N4825" i="2" s="1"/>
  <c r="P4825" i="2"/>
  <c r="B4826" i="2"/>
  <c r="N4826" i="2" s="1"/>
  <c r="L4826" i="2"/>
  <c r="P4826" i="2"/>
  <c r="B4827" i="2"/>
  <c r="N4827" i="2" s="1"/>
  <c r="P4827" i="2"/>
  <c r="B4828" i="2"/>
  <c r="P4828" i="2"/>
  <c r="B4829" i="2"/>
  <c r="N4829" i="2" s="1"/>
  <c r="P4829" i="2"/>
  <c r="B4830" i="2"/>
  <c r="N4830" i="2" s="1"/>
  <c r="P4830" i="2"/>
  <c r="B4831" i="2"/>
  <c r="N4831" i="2" s="1"/>
  <c r="P4831" i="2"/>
  <c r="B4832" i="2"/>
  <c r="P4832" i="2"/>
  <c r="B4833" i="2"/>
  <c r="N4833" i="2" s="1"/>
  <c r="P4833" i="2"/>
  <c r="B4834" i="2"/>
  <c r="P4834" i="2"/>
  <c r="B4835" i="2"/>
  <c r="N4835" i="2" s="1"/>
  <c r="P4835" i="2"/>
  <c r="B4836" i="2"/>
  <c r="P4836" i="2"/>
  <c r="B4837" i="2"/>
  <c r="N4837" i="2" s="1"/>
  <c r="P4837" i="2"/>
  <c r="B4838" i="2"/>
  <c r="N4838" i="2" s="1"/>
  <c r="P4838" i="2"/>
  <c r="B4839" i="2"/>
  <c r="N4839" i="2" s="1"/>
  <c r="P4839" i="2"/>
  <c r="B4840" i="2"/>
  <c r="P4840" i="2"/>
  <c r="B4841" i="2"/>
  <c r="N4841" i="2" s="1"/>
  <c r="P4841" i="2"/>
  <c r="B4842" i="2"/>
  <c r="N4842" i="2" s="1"/>
  <c r="L4842" i="2"/>
  <c r="P4842" i="2"/>
  <c r="B4843" i="2"/>
  <c r="N4843" i="2" s="1"/>
  <c r="P4843" i="2"/>
  <c r="B4844" i="2"/>
  <c r="P4844" i="2"/>
  <c r="B4845" i="2"/>
  <c r="N4845" i="2" s="1"/>
  <c r="P4845" i="2"/>
  <c r="B4846" i="2"/>
  <c r="N4846" i="2" s="1"/>
  <c r="P4846" i="2"/>
  <c r="B4847" i="2"/>
  <c r="N4847" i="2" s="1"/>
  <c r="P4847" i="2"/>
  <c r="B4848" i="2"/>
  <c r="P4848" i="2"/>
  <c r="B4849" i="2"/>
  <c r="N4849" i="2" s="1"/>
  <c r="P4849" i="2"/>
  <c r="B4850" i="2"/>
  <c r="P4850" i="2"/>
  <c r="B4851" i="2"/>
  <c r="P4851" i="2"/>
  <c r="B4852" i="2"/>
  <c r="N4852" i="2" s="1"/>
  <c r="P4852" i="2"/>
  <c r="B4853" i="2"/>
  <c r="N4853" i="2" s="1"/>
  <c r="L4853" i="2"/>
  <c r="P4853" i="2"/>
  <c r="B4854" i="2"/>
  <c r="N4854" i="2" s="1"/>
  <c r="P4854" i="2"/>
  <c r="B4855" i="2"/>
  <c r="P4855" i="2"/>
  <c r="B4856" i="2"/>
  <c r="N4856" i="2" s="1"/>
  <c r="L4856" i="2"/>
  <c r="P4856" i="2"/>
  <c r="B4857" i="2"/>
  <c r="N4857" i="2" s="1"/>
  <c r="P4857" i="2"/>
  <c r="B4858" i="2"/>
  <c r="P4858" i="2"/>
  <c r="B4859" i="2"/>
  <c r="P4859" i="2"/>
  <c r="B4860" i="2"/>
  <c r="N4860" i="2" s="1"/>
  <c r="P4860" i="2"/>
  <c r="B4861" i="2"/>
  <c r="N4861" i="2" s="1"/>
  <c r="P4861" i="2"/>
  <c r="B4862" i="2"/>
  <c r="N4862" i="2" s="1"/>
  <c r="L4862" i="2"/>
  <c r="P4862" i="2"/>
  <c r="B4863" i="2"/>
  <c r="P4863" i="2"/>
  <c r="B4864" i="2"/>
  <c r="N4864" i="2" s="1"/>
  <c r="P4864" i="2"/>
  <c r="B4865" i="2"/>
  <c r="N4865" i="2" s="1"/>
  <c r="P4865" i="2"/>
  <c r="B4866" i="2"/>
  <c r="P4866" i="2"/>
  <c r="B4867" i="2"/>
  <c r="P4867" i="2"/>
  <c r="B4868" i="2"/>
  <c r="N4868" i="2" s="1"/>
  <c r="P4868" i="2"/>
  <c r="B4869" i="2"/>
  <c r="N4869" i="2" s="1"/>
  <c r="L4869" i="2"/>
  <c r="P4869" i="2"/>
  <c r="B4870" i="2"/>
  <c r="N4870" i="2" s="1"/>
  <c r="P4870" i="2"/>
  <c r="B4871" i="2"/>
  <c r="P4871" i="2"/>
  <c r="B4872" i="2"/>
  <c r="N4872" i="2" s="1"/>
  <c r="L4872" i="2"/>
  <c r="P4872" i="2"/>
  <c r="B4873" i="2"/>
  <c r="N4873" i="2" s="1"/>
  <c r="P4873" i="2"/>
  <c r="B4874" i="2"/>
  <c r="P4874" i="2"/>
  <c r="B4875" i="2"/>
  <c r="P4875" i="2"/>
  <c r="B4876" i="2"/>
  <c r="N4876" i="2" s="1"/>
  <c r="P4876" i="2"/>
  <c r="B4877" i="2"/>
  <c r="N4877" i="2" s="1"/>
  <c r="P4877" i="2"/>
  <c r="B4878" i="2"/>
  <c r="N4878" i="2" s="1"/>
  <c r="L4878" i="2"/>
  <c r="P4878" i="2"/>
  <c r="B4879" i="2"/>
  <c r="P4879" i="2"/>
  <c r="B4880" i="2"/>
  <c r="L4880" i="2" s="1"/>
  <c r="P4880" i="2"/>
  <c r="B4881" i="2"/>
  <c r="L4881" i="2" s="1"/>
  <c r="P4881" i="2"/>
  <c r="B4882" i="2"/>
  <c r="P4882" i="2"/>
  <c r="B4883" i="2"/>
  <c r="M4883" i="2"/>
  <c r="J4883" i="2" s="1"/>
  <c r="N4883" i="2"/>
  <c r="P4883" i="2"/>
  <c r="B4884" i="2"/>
  <c r="P4884" i="2"/>
  <c r="R4884" i="2"/>
  <c r="B4885" i="2"/>
  <c r="L4885" i="2" s="1"/>
  <c r="M4885" i="2"/>
  <c r="J4885" i="2" s="1"/>
  <c r="P4885" i="2"/>
  <c r="B4886" i="2"/>
  <c r="R4886" i="2" s="1"/>
  <c r="P4886" i="2"/>
  <c r="B4887" i="2"/>
  <c r="L4887" i="2" s="1"/>
  <c r="N4887" i="2"/>
  <c r="P4887" i="2"/>
  <c r="B4888" i="2"/>
  <c r="L4888" i="2" s="1"/>
  <c r="N4888" i="2"/>
  <c r="P4888" i="2"/>
  <c r="R4888" i="2"/>
  <c r="B4889" i="2"/>
  <c r="P4889" i="2"/>
  <c r="R4889" i="2"/>
  <c r="B4890" i="2"/>
  <c r="L4890" i="2" s="1"/>
  <c r="P4890" i="2"/>
  <c r="B4891" i="2"/>
  <c r="P4891" i="2"/>
  <c r="B4892" i="2"/>
  <c r="L4892" i="2" s="1"/>
  <c r="P4892" i="2"/>
  <c r="R4892" i="2"/>
  <c r="B4893" i="2"/>
  <c r="L4893" i="2" s="1"/>
  <c r="M4893" i="2"/>
  <c r="J4893" i="2" s="1"/>
  <c r="P4893" i="2"/>
  <c r="B4894" i="2"/>
  <c r="R4894" i="2" s="1"/>
  <c r="P4894" i="2"/>
  <c r="B4895" i="2"/>
  <c r="L4895" i="2" s="1"/>
  <c r="N4895" i="2"/>
  <c r="P4895" i="2"/>
  <c r="B4896" i="2"/>
  <c r="N4896" i="2" s="1"/>
  <c r="M4896" i="2"/>
  <c r="J4896" i="2" s="1"/>
  <c r="P4896" i="2"/>
  <c r="R4896" i="2"/>
  <c r="B4897" i="2"/>
  <c r="N4897" i="2" s="1"/>
  <c r="P4897" i="2"/>
  <c r="R4897" i="2"/>
  <c r="B4898" i="2"/>
  <c r="N4898" i="2" s="1"/>
  <c r="P4898" i="2"/>
  <c r="B4899" i="2"/>
  <c r="P4899" i="2"/>
  <c r="B4900" i="2"/>
  <c r="L4900" i="2" s="1"/>
  <c r="N4900" i="2"/>
  <c r="P4900" i="2"/>
  <c r="R4900" i="2"/>
  <c r="B4901" i="2"/>
  <c r="M4901" i="2" s="1"/>
  <c r="J4901" i="2" s="1"/>
  <c r="L4901" i="2"/>
  <c r="N4901" i="2"/>
  <c r="P4901" i="2"/>
  <c r="R4901" i="2"/>
  <c r="B4902" i="2"/>
  <c r="L4902" i="2" s="1"/>
  <c r="P4902" i="2"/>
  <c r="B4903" i="2"/>
  <c r="P4903" i="2"/>
  <c r="B4904" i="2"/>
  <c r="N4904" i="2"/>
  <c r="P4904" i="2"/>
  <c r="B4905" i="2"/>
  <c r="P4905" i="2"/>
  <c r="B4906" i="2"/>
  <c r="N4906" i="2" s="1"/>
  <c r="P4906" i="2"/>
  <c r="B4907" i="2"/>
  <c r="N4907" i="2" s="1"/>
  <c r="P4907" i="2"/>
  <c r="B4908" i="2"/>
  <c r="N4908" i="2" s="1"/>
  <c r="P4908" i="2"/>
  <c r="B4909" i="2"/>
  <c r="N4909" i="2" s="1"/>
  <c r="P4909" i="2"/>
  <c r="B4910" i="2"/>
  <c r="N4910" i="2" s="1"/>
  <c r="P4910" i="2"/>
  <c r="B4911" i="2"/>
  <c r="M4911" i="2" s="1"/>
  <c r="J4911" i="2" s="1"/>
  <c r="N4911" i="2"/>
  <c r="P4911" i="2"/>
  <c r="R4911" i="2"/>
  <c r="B4912" i="2"/>
  <c r="P4912" i="2"/>
  <c r="B4913" i="2"/>
  <c r="P4913" i="2"/>
  <c r="B4914" i="2"/>
  <c r="N4914" i="2" s="1"/>
  <c r="P4914" i="2"/>
  <c r="B4915" i="2"/>
  <c r="M4915" i="2" s="1"/>
  <c r="J4915" i="2" s="1"/>
  <c r="P4915" i="2"/>
  <c r="B4916" i="2"/>
  <c r="P4916" i="2"/>
  <c r="B4917" i="2"/>
  <c r="L4917" i="2" s="1"/>
  <c r="P4917" i="2"/>
  <c r="B4918" i="2"/>
  <c r="N4918" i="2" s="1"/>
  <c r="P4918" i="2"/>
  <c r="B4919" i="2"/>
  <c r="N4919" i="2" s="1"/>
  <c r="P4919" i="2"/>
  <c r="B4920" i="2"/>
  <c r="P4920" i="2"/>
  <c r="B4921" i="2"/>
  <c r="M4921" i="2" s="1"/>
  <c r="J4921" i="2" s="1"/>
  <c r="P4921" i="2"/>
  <c r="B4922" i="2"/>
  <c r="N4922" i="2" s="1"/>
  <c r="P4922" i="2"/>
  <c r="B4923" i="2"/>
  <c r="M4923" i="2" s="1"/>
  <c r="J4923" i="2" s="1"/>
  <c r="N4923" i="2"/>
  <c r="P4923" i="2"/>
  <c r="R4923" i="2"/>
  <c r="B4924" i="2"/>
  <c r="P4924" i="2"/>
  <c r="B4925" i="2"/>
  <c r="P4925" i="2"/>
  <c r="B4926" i="2"/>
  <c r="N4926" i="2" s="1"/>
  <c r="P4926" i="2"/>
  <c r="B4927" i="2"/>
  <c r="N4927" i="2" s="1"/>
  <c r="L4927" i="2"/>
  <c r="M4927" i="2"/>
  <c r="J4927" i="2" s="1"/>
  <c r="P4927" i="2"/>
  <c r="R4927" i="2"/>
  <c r="B4928" i="2"/>
  <c r="P4928" i="2"/>
  <c r="B4929" i="2"/>
  <c r="P4929" i="2"/>
  <c r="B4930" i="2"/>
  <c r="N4930" i="2"/>
  <c r="P4930" i="2"/>
  <c r="B4931" i="2"/>
  <c r="R4931" i="2" s="1"/>
  <c r="P4931" i="2"/>
  <c r="B4932" i="2"/>
  <c r="P4932" i="2"/>
  <c r="B4933" i="2"/>
  <c r="N4933" i="2" s="1"/>
  <c r="P4933" i="2"/>
  <c r="B4934" i="2"/>
  <c r="N4934" i="2" s="1"/>
  <c r="P4934" i="2"/>
  <c r="B4935" i="2"/>
  <c r="P4935" i="2"/>
  <c r="B4936" i="2"/>
  <c r="P4936" i="2"/>
  <c r="B4937" i="2"/>
  <c r="P4937" i="2"/>
  <c r="B4938" i="2"/>
  <c r="N4938" i="2"/>
  <c r="P4938" i="2"/>
  <c r="B4939" i="2"/>
  <c r="M4939" i="2" s="1"/>
  <c r="J4939" i="2" s="1"/>
  <c r="P4939" i="2"/>
  <c r="B4940" i="2"/>
  <c r="P4940" i="2"/>
  <c r="B4941" i="2"/>
  <c r="P4941" i="2"/>
  <c r="B4942" i="2"/>
  <c r="N4942" i="2" s="1"/>
  <c r="P4942" i="2"/>
  <c r="B4943" i="2"/>
  <c r="M4943" i="2" s="1"/>
  <c r="J4943" i="2" s="1"/>
  <c r="L4943" i="2"/>
  <c r="N4943" i="2"/>
  <c r="P4943" i="2"/>
  <c r="R4943" i="2"/>
  <c r="B4944" i="2"/>
  <c r="P4944" i="2"/>
  <c r="B4945" i="2"/>
  <c r="M4945" i="2" s="1"/>
  <c r="J4945" i="2" s="1"/>
  <c r="L4945" i="2"/>
  <c r="P4945" i="2"/>
  <c r="R4945" i="2"/>
  <c r="B4946" i="2"/>
  <c r="N4946" i="2" s="1"/>
  <c r="P4946" i="2"/>
  <c r="B4947" i="2"/>
  <c r="L4947" i="2" s="1"/>
  <c r="M4947" i="2"/>
  <c r="J4947" i="2" s="1"/>
  <c r="P4947" i="2"/>
  <c r="B4948" i="2"/>
  <c r="P4948" i="2"/>
  <c r="B4949" i="2"/>
  <c r="M4949" i="2" s="1"/>
  <c r="J4949" i="2" s="1"/>
  <c r="N4949" i="2"/>
  <c r="P4949" i="2"/>
  <c r="R4949" i="2"/>
  <c r="B4950" i="2"/>
  <c r="N4950" i="2" s="1"/>
  <c r="P4950" i="2"/>
  <c r="B4951" i="2"/>
  <c r="M4951" i="2" s="1"/>
  <c r="P4951" i="2"/>
  <c r="B4952" i="2"/>
  <c r="P4952" i="2"/>
  <c r="B4953" i="2"/>
  <c r="P4953" i="2"/>
  <c r="B4954" i="2"/>
  <c r="N4954" i="2" s="1"/>
  <c r="P4954" i="2"/>
  <c r="B4955" i="2"/>
  <c r="M4955" i="2" s="1"/>
  <c r="J4955" i="2" s="1"/>
  <c r="N4955" i="2"/>
  <c r="P4955" i="2"/>
  <c r="R4955" i="2"/>
  <c r="B4956" i="2"/>
  <c r="P4956" i="2"/>
  <c r="B4957" i="2"/>
  <c r="P4957" i="2"/>
  <c r="B4958" i="2"/>
  <c r="N4958" i="2" s="1"/>
  <c r="P4958" i="2"/>
  <c r="B4959" i="2"/>
  <c r="L4959" i="2" s="1"/>
  <c r="M4959" i="2"/>
  <c r="J4959" i="2" s="1"/>
  <c r="N4959" i="2"/>
  <c r="P4959" i="2"/>
  <c r="B4960" i="2"/>
  <c r="P4960" i="2"/>
  <c r="B4961" i="2"/>
  <c r="P4961" i="2"/>
  <c r="B4962" i="2"/>
  <c r="N4962" i="2"/>
  <c r="P4962" i="2"/>
  <c r="B4963" i="2"/>
  <c r="M4963" i="2" s="1"/>
  <c r="J4963" i="2" s="1"/>
  <c r="N4963" i="2"/>
  <c r="P4963" i="2"/>
  <c r="R4963" i="2"/>
  <c r="B4964" i="2"/>
  <c r="P4964" i="2"/>
  <c r="B4965" i="2"/>
  <c r="L4965" i="2" s="1"/>
  <c r="M4965" i="2"/>
  <c r="J4965" i="2" s="1"/>
  <c r="P4965" i="2"/>
  <c r="B4966" i="2"/>
  <c r="N4966" i="2" s="1"/>
  <c r="P4966" i="2"/>
  <c r="B4967" i="2"/>
  <c r="N4967" i="2"/>
  <c r="P4967" i="2"/>
  <c r="B4968" i="2"/>
  <c r="P4968" i="2"/>
  <c r="B4969" i="2"/>
  <c r="P4969" i="2"/>
  <c r="B4970" i="2"/>
  <c r="N4970" i="2" s="1"/>
  <c r="P4970" i="2"/>
  <c r="B4971" i="2"/>
  <c r="P4971" i="2"/>
  <c r="B4972" i="2"/>
  <c r="P4972" i="2"/>
  <c r="B4973" i="2"/>
  <c r="M4973" i="2" s="1"/>
  <c r="J4973" i="2" s="1"/>
  <c r="L4973" i="2"/>
  <c r="N4973" i="2"/>
  <c r="P4973" i="2"/>
  <c r="R4973" i="2"/>
  <c r="B4974" i="2"/>
  <c r="N4974" i="2" s="1"/>
  <c r="P4974" i="2"/>
  <c r="B4975" i="2"/>
  <c r="L4975" i="2" s="1"/>
  <c r="M4975" i="2"/>
  <c r="J4975" i="2" s="1"/>
  <c r="P4975" i="2"/>
  <c r="B4976" i="2"/>
  <c r="P4976" i="2"/>
  <c r="B4977" i="2"/>
  <c r="P4977" i="2"/>
  <c r="B4978" i="2"/>
  <c r="N4978" i="2" s="1"/>
  <c r="P4978" i="2"/>
  <c r="B4979" i="2"/>
  <c r="M4979" i="2" s="1"/>
  <c r="J4979" i="2" s="1"/>
  <c r="L4979" i="2"/>
  <c r="N4979" i="2"/>
  <c r="P4979" i="2"/>
  <c r="R4979" i="2"/>
  <c r="B4980" i="2"/>
  <c r="P4980" i="2"/>
  <c r="B4981" i="2"/>
  <c r="L4981" i="2" s="1"/>
  <c r="N4981" i="2"/>
  <c r="P4981" i="2"/>
  <c r="B4982" i="2"/>
  <c r="N4982" i="2" s="1"/>
  <c r="P4982" i="2"/>
  <c r="B4983" i="2"/>
  <c r="N4983" i="2" s="1"/>
  <c r="P4983" i="2"/>
  <c r="B4984" i="2"/>
  <c r="P4984" i="2"/>
  <c r="B4985" i="2"/>
  <c r="R4985" i="2" s="1"/>
  <c r="P4985" i="2"/>
  <c r="B4986" i="2"/>
  <c r="N4986" i="2"/>
  <c r="P4986" i="2"/>
  <c r="B4987" i="2"/>
  <c r="P4987" i="2"/>
  <c r="B4988" i="2"/>
  <c r="P4988" i="2"/>
  <c r="B4989" i="2"/>
  <c r="M4989" i="2"/>
  <c r="J4989" i="2" s="1"/>
  <c r="P4989" i="2"/>
  <c r="B4990" i="2"/>
  <c r="N4990" i="2" s="1"/>
  <c r="P4990" i="2"/>
  <c r="B4991" i="2"/>
  <c r="N4991" i="2"/>
  <c r="P4991" i="2"/>
  <c r="B4992" i="2"/>
  <c r="P4992" i="2"/>
  <c r="B4993" i="2"/>
  <c r="N4993" i="2" s="1"/>
  <c r="P4993" i="2"/>
  <c r="B4994" i="2"/>
  <c r="N4994" i="2" s="1"/>
  <c r="P4994" i="2"/>
  <c r="B4995" i="2"/>
  <c r="N4995" i="2" s="1"/>
  <c r="P4995" i="2"/>
  <c r="B4996" i="2"/>
  <c r="P4996" i="2"/>
  <c r="B4997" i="2"/>
  <c r="L4997" i="2" s="1"/>
  <c r="M4997" i="2"/>
  <c r="J4997" i="2" s="1"/>
  <c r="N4997" i="2"/>
  <c r="P4997" i="2"/>
  <c r="B4998" i="2"/>
  <c r="N4998" i="2" s="1"/>
  <c r="P4998" i="2"/>
  <c r="B4999" i="2"/>
  <c r="N4999" i="2" s="1"/>
  <c r="P4999" i="2"/>
  <c r="B5000" i="2"/>
  <c r="P5000" i="2"/>
  <c r="B5001" i="2"/>
  <c r="R5001" i="2" s="1"/>
  <c r="P5001" i="2"/>
  <c r="B5002" i="2"/>
  <c r="N5002" i="2" s="1"/>
  <c r="P5002" i="2"/>
  <c r="B5003" i="2"/>
  <c r="P5003" i="2"/>
  <c r="B5004" i="2"/>
  <c r="N5004" i="2" s="1"/>
  <c r="P5004" i="2"/>
  <c r="B5005" i="2"/>
  <c r="M5005" i="2" s="1"/>
  <c r="J5005" i="2" s="1"/>
  <c r="P5005" i="2"/>
  <c r="B5006" i="2"/>
  <c r="N5006" i="2" s="1"/>
  <c r="P5006" i="2"/>
  <c r="B5007" i="2"/>
  <c r="L5007" i="2"/>
  <c r="P5007" i="2"/>
  <c r="R5007" i="2"/>
  <c r="B5008" i="2"/>
  <c r="P5008" i="2"/>
  <c r="B5009" i="2"/>
  <c r="M5009" i="2" s="1"/>
  <c r="L5009" i="2"/>
  <c r="N5009" i="2"/>
  <c r="P5009" i="2"/>
  <c r="R5009" i="2"/>
  <c r="B5010" i="2"/>
  <c r="N5010" i="2" s="1"/>
  <c r="P5010" i="2"/>
  <c r="B5011" i="2"/>
  <c r="N5011" i="2"/>
  <c r="P5011" i="2"/>
  <c r="B5012" i="2"/>
  <c r="N5012" i="2" s="1"/>
  <c r="P5012" i="2"/>
  <c r="B5013" i="2"/>
  <c r="N5013" i="2" s="1"/>
  <c r="P5013" i="2"/>
  <c r="B5014" i="2"/>
  <c r="N5014" i="2" s="1"/>
  <c r="P5014" i="2"/>
  <c r="B5015" i="2"/>
  <c r="M5015" i="2" s="1"/>
  <c r="J5015" i="2" s="1"/>
  <c r="L5015" i="2"/>
  <c r="N5015" i="2"/>
  <c r="P5015" i="2"/>
  <c r="R5015" i="2"/>
  <c r="B5016" i="2"/>
  <c r="P5016" i="2"/>
  <c r="B5017" i="2"/>
  <c r="R5017" i="2" s="1"/>
  <c r="P5017" i="2"/>
  <c r="B5018" i="2"/>
  <c r="N5018" i="2" s="1"/>
  <c r="P5018" i="2"/>
  <c r="B5019" i="2"/>
  <c r="P5019" i="2"/>
  <c r="B5020" i="2"/>
  <c r="N5020" i="2" s="1"/>
  <c r="P5020" i="2"/>
  <c r="B5021" i="2"/>
  <c r="N5021" i="2" s="1"/>
  <c r="L5021" i="2"/>
  <c r="M5021" i="2"/>
  <c r="P5021" i="2"/>
  <c r="R5021" i="2"/>
  <c r="B5022" i="2"/>
  <c r="N5022" i="2" s="1"/>
  <c r="P5022" i="2"/>
  <c r="B5023" i="2"/>
  <c r="P5023" i="2"/>
  <c r="B5024" i="2"/>
  <c r="P5024" i="2"/>
  <c r="B5025" i="2"/>
  <c r="N5025" i="2"/>
  <c r="P5025" i="2"/>
  <c r="B5026" i="2"/>
  <c r="N5026" i="2" s="1"/>
  <c r="P5026" i="2"/>
  <c r="B5027" i="2"/>
  <c r="L5027" i="2" s="1"/>
  <c r="M5027" i="2"/>
  <c r="J5027" i="2" s="1"/>
  <c r="N5027" i="2"/>
  <c r="P5027" i="2"/>
  <c r="B5028" i="2"/>
  <c r="P5028" i="2"/>
  <c r="B5029" i="2"/>
  <c r="P5029" i="2"/>
  <c r="B5030" i="2"/>
  <c r="N5030" i="2" s="1"/>
  <c r="P5030" i="2"/>
  <c r="B5031" i="2"/>
  <c r="N5031" i="2"/>
  <c r="P5031" i="2"/>
  <c r="B5032" i="2"/>
  <c r="N5032" i="2" s="1"/>
  <c r="P5032" i="2"/>
  <c r="B5033" i="2"/>
  <c r="P5033" i="2"/>
  <c r="B5034" i="2"/>
  <c r="N5034" i="2" s="1"/>
  <c r="P5034" i="2"/>
  <c r="B5035" i="2"/>
  <c r="P5035" i="2"/>
  <c r="B5036" i="2"/>
  <c r="N5036" i="2" s="1"/>
  <c r="P5036" i="2"/>
  <c r="B5037" i="2"/>
  <c r="N5037" i="2" s="1"/>
  <c r="P5037" i="2"/>
  <c r="B5038" i="2"/>
  <c r="N5038" i="2" s="1"/>
  <c r="P5038" i="2"/>
  <c r="B5039" i="2"/>
  <c r="P5039" i="2"/>
  <c r="B5040" i="2"/>
  <c r="P5040" i="2"/>
  <c r="B5041" i="2"/>
  <c r="N5041" i="2" s="1"/>
  <c r="L5041" i="2"/>
  <c r="P5041" i="2"/>
  <c r="B5042" i="2"/>
  <c r="P5042" i="2"/>
  <c r="B5043" i="2"/>
  <c r="P5043" i="2"/>
  <c r="B5044" i="2"/>
  <c r="N5044" i="2" s="1"/>
  <c r="P5044" i="2"/>
  <c r="B5045" i="2"/>
  <c r="L5045" i="2"/>
  <c r="N5045" i="2"/>
  <c r="P5045" i="2"/>
  <c r="B5046" i="2"/>
  <c r="N5046" i="2" s="1"/>
  <c r="L5046" i="2"/>
  <c r="P5046" i="2"/>
  <c r="B5047" i="2"/>
  <c r="P5047" i="2"/>
  <c r="B5048" i="2"/>
  <c r="P5048" i="2"/>
  <c r="B5049" i="2"/>
  <c r="P5049" i="2"/>
  <c r="B5050" i="2"/>
  <c r="P5050" i="2"/>
  <c r="B5051" i="2"/>
  <c r="L5051" i="2" s="1"/>
  <c r="N5051" i="2"/>
  <c r="P5051" i="2"/>
  <c r="B5052" i="2"/>
  <c r="N5052" i="2" s="1"/>
  <c r="P5052" i="2"/>
  <c r="B5053" i="2"/>
  <c r="P5053" i="2"/>
  <c r="B5054" i="2"/>
  <c r="N5054" i="2" s="1"/>
  <c r="P5054" i="2"/>
  <c r="B5055" i="2"/>
  <c r="P5055" i="2"/>
  <c r="B5056" i="2"/>
  <c r="P5056" i="2"/>
  <c r="B5057" i="2"/>
  <c r="P5057" i="2"/>
  <c r="B5058" i="2"/>
  <c r="P5058" i="2"/>
  <c r="B5059" i="2"/>
  <c r="P5059" i="2"/>
  <c r="B5060" i="2"/>
  <c r="P5060" i="2"/>
  <c r="B5061" i="2"/>
  <c r="P5061" i="2"/>
  <c r="B5062" i="2"/>
  <c r="P5062" i="2"/>
  <c r="B5063" i="2"/>
  <c r="P5063" i="2"/>
  <c r="B5064" i="2"/>
  <c r="P5064" i="2"/>
  <c r="B5065" i="2"/>
  <c r="P5065" i="2"/>
  <c r="B5066" i="2"/>
  <c r="P5066" i="2"/>
  <c r="B5067" i="2"/>
  <c r="P5067" i="2"/>
  <c r="B5068" i="2"/>
  <c r="P5068" i="2"/>
  <c r="B5069" i="2"/>
  <c r="P5069" i="2"/>
  <c r="B5070" i="2"/>
  <c r="P5070" i="2"/>
  <c r="B5071" i="2"/>
  <c r="P5071" i="2"/>
  <c r="B5072" i="2"/>
  <c r="P5072" i="2"/>
  <c r="B5073" i="2"/>
  <c r="P5073" i="2"/>
  <c r="B5074" i="2"/>
  <c r="P5074" i="2"/>
  <c r="B5075" i="2"/>
  <c r="P5075" i="2"/>
  <c r="B5076" i="2"/>
  <c r="P5076" i="2"/>
  <c r="B5077" i="2"/>
  <c r="P5077" i="2"/>
  <c r="B5078" i="2"/>
  <c r="P5078" i="2"/>
  <c r="B5079" i="2"/>
  <c r="P5079" i="2"/>
  <c r="B5080" i="2"/>
  <c r="P5080" i="2"/>
  <c r="B5081" i="2"/>
  <c r="P5081" i="2"/>
  <c r="B5082" i="2"/>
  <c r="P5082" i="2"/>
  <c r="B5083" i="2"/>
  <c r="P5083" i="2"/>
  <c r="B5084" i="2"/>
  <c r="P5084" i="2"/>
  <c r="B5085" i="2"/>
  <c r="P5085" i="2"/>
  <c r="B5086" i="2"/>
  <c r="P5086" i="2"/>
  <c r="B5087" i="2"/>
  <c r="P5087" i="2"/>
  <c r="B5088" i="2"/>
  <c r="P5088" i="2"/>
  <c r="B5089" i="2"/>
  <c r="P5089" i="2"/>
  <c r="B5090" i="2"/>
  <c r="P5090" i="2"/>
  <c r="B5091" i="2"/>
  <c r="P5091" i="2"/>
  <c r="B5092" i="2"/>
  <c r="P5092" i="2"/>
  <c r="B5093" i="2"/>
  <c r="P5093" i="2"/>
  <c r="B5094" i="2"/>
  <c r="P5094" i="2"/>
  <c r="B5095" i="2"/>
  <c r="P5095" i="2"/>
  <c r="B5096" i="2"/>
  <c r="P5096" i="2"/>
  <c r="B5097" i="2"/>
  <c r="P5097" i="2"/>
  <c r="B5098" i="2"/>
  <c r="P5098" i="2"/>
  <c r="B5099" i="2"/>
  <c r="P5099" i="2"/>
  <c r="B5100" i="2"/>
  <c r="P5100" i="2"/>
  <c r="B5101" i="2"/>
  <c r="P5101" i="2"/>
  <c r="B5102" i="2"/>
  <c r="P5102" i="2"/>
  <c r="B5103" i="2"/>
  <c r="P5103" i="2"/>
  <c r="B5104" i="2"/>
  <c r="P5104" i="2"/>
  <c r="B5105" i="2"/>
  <c r="P5105" i="2"/>
  <c r="B5106" i="2"/>
  <c r="P5106" i="2"/>
  <c r="B5107" i="2"/>
  <c r="P5107" i="2"/>
  <c r="B5108" i="2"/>
  <c r="P5108" i="2"/>
  <c r="B5109" i="2"/>
  <c r="P5109" i="2"/>
  <c r="B5110" i="2"/>
  <c r="P5110" i="2"/>
  <c r="B5111" i="2"/>
  <c r="P5111" i="2"/>
  <c r="B5112" i="2"/>
  <c r="P5112" i="2"/>
  <c r="B5113" i="2"/>
  <c r="P5113" i="2"/>
  <c r="B5114" i="2"/>
  <c r="P5114" i="2"/>
  <c r="B5115" i="2"/>
  <c r="P5115" i="2"/>
  <c r="B5116" i="2"/>
  <c r="P5116" i="2"/>
  <c r="B5117" i="2"/>
  <c r="P5117" i="2"/>
  <c r="B5118" i="2"/>
  <c r="P5118" i="2"/>
  <c r="B5119" i="2"/>
  <c r="P5119" i="2"/>
  <c r="B5120" i="2"/>
  <c r="P5120" i="2"/>
  <c r="B5121" i="2"/>
  <c r="P5121" i="2"/>
  <c r="B5122" i="2"/>
  <c r="P5122" i="2"/>
  <c r="B5123" i="2"/>
  <c r="P5123" i="2"/>
  <c r="R5123" i="2"/>
  <c r="B5124" i="2"/>
  <c r="P5124" i="2"/>
  <c r="B5125" i="2"/>
  <c r="P5125" i="2"/>
  <c r="B5126" i="2"/>
  <c r="M5126" i="2" s="1"/>
  <c r="J5126" i="2" s="1"/>
  <c r="P5126" i="2"/>
  <c r="R5126" i="2"/>
  <c r="B5127" i="2"/>
  <c r="R5127" i="2" s="1"/>
  <c r="N5127" i="2"/>
  <c r="P5127" i="2"/>
  <c r="B5128" i="2"/>
  <c r="P5128" i="2"/>
  <c r="B5129" i="2"/>
  <c r="R5129" i="2" s="1"/>
  <c r="N5129" i="2"/>
  <c r="P5129" i="2"/>
  <c r="B5130" i="2"/>
  <c r="M5130" i="2" s="1"/>
  <c r="J5130" i="2" s="1"/>
  <c r="P5130" i="2"/>
  <c r="R5130" i="2"/>
  <c r="B5131" i="2"/>
  <c r="N5131" i="2" s="1"/>
  <c r="P5131" i="2"/>
  <c r="B5132" i="2"/>
  <c r="M5132" i="2"/>
  <c r="J5132" i="2" s="1"/>
  <c r="P5132" i="2"/>
  <c r="R5132" i="2"/>
  <c r="B5133" i="2"/>
  <c r="N5133" i="2" s="1"/>
  <c r="P5133" i="2"/>
  <c r="B5134" i="2"/>
  <c r="N5134" i="2" s="1"/>
  <c r="M5134" i="2"/>
  <c r="J5134" i="2" s="1"/>
  <c r="P5134" i="2"/>
  <c r="R5134" i="2"/>
  <c r="B5135" i="2"/>
  <c r="N5135" i="2" s="1"/>
  <c r="P5135" i="2"/>
  <c r="B5136" i="2"/>
  <c r="M5136" i="2" s="1"/>
  <c r="J5136" i="2" s="1"/>
  <c r="P5136" i="2"/>
  <c r="R5136" i="2"/>
  <c r="B5137" i="2"/>
  <c r="P5137" i="2"/>
  <c r="B5138" i="2"/>
  <c r="P5138" i="2"/>
  <c r="B5139" i="2"/>
  <c r="N5139" i="2" s="1"/>
  <c r="P5139" i="2"/>
  <c r="B5140" i="2"/>
  <c r="P5140" i="2"/>
  <c r="B5141" i="2"/>
  <c r="N5141" i="2" s="1"/>
  <c r="P5141" i="2"/>
  <c r="B5142" i="2"/>
  <c r="M5142" i="2"/>
  <c r="J5142" i="2" s="1"/>
  <c r="N5142" i="2"/>
  <c r="P5142" i="2"/>
  <c r="R5142" i="2"/>
  <c r="B5143" i="2"/>
  <c r="P5143" i="2"/>
  <c r="B5144" i="2"/>
  <c r="R5144" i="2" s="1"/>
  <c r="P5144" i="2"/>
  <c r="B5145" i="2"/>
  <c r="P5145" i="2"/>
  <c r="B5146" i="2"/>
  <c r="N5146" i="2" s="1"/>
  <c r="P5146" i="2"/>
  <c r="B5147" i="2"/>
  <c r="N5147" i="2" s="1"/>
  <c r="P5147" i="2"/>
  <c r="B5148" i="2"/>
  <c r="M5148" i="2"/>
  <c r="J5148" i="2" s="1"/>
  <c r="P5148" i="2"/>
  <c r="R5148" i="2"/>
  <c r="B5149" i="2"/>
  <c r="N5149" i="2" s="1"/>
  <c r="P5149" i="2"/>
  <c r="B5150" i="2"/>
  <c r="P5150" i="2"/>
  <c r="B5151" i="2"/>
  <c r="P5151" i="2"/>
  <c r="B5152" i="2"/>
  <c r="P5152" i="2"/>
  <c r="B5153" i="2"/>
  <c r="N5153" i="2" s="1"/>
  <c r="P5153" i="2"/>
  <c r="B5154" i="2"/>
  <c r="M5154" i="2" s="1"/>
  <c r="J5154" i="2" s="1"/>
  <c r="P5154" i="2"/>
  <c r="B5155" i="2"/>
  <c r="N5155" i="2" s="1"/>
  <c r="P5155" i="2"/>
  <c r="B5156" i="2"/>
  <c r="R5156" i="2" s="1"/>
  <c r="M5156" i="2"/>
  <c r="J5156" i="2" s="1"/>
  <c r="P5156" i="2"/>
  <c r="B5157" i="2"/>
  <c r="N5157" i="2" s="1"/>
  <c r="P5157" i="2"/>
  <c r="B5158" i="2"/>
  <c r="M5158" i="2" s="1"/>
  <c r="J5158" i="2" s="1"/>
  <c r="N5158" i="2"/>
  <c r="P5158" i="2"/>
  <c r="B5159" i="2"/>
  <c r="R5159" i="2" s="1"/>
  <c r="N5159" i="2"/>
  <c r="P5159" i="2"/>
  <c r="B5160" i="2"/>
  <c r="R5160" i="2" s="1"/>
  <c r="P5160" i="2"/>
  <c r="B5161" i="2"/>
  <c r="P5161" i="2"/>
  <c r="B5162" i="2"/>
  <c r="N5162" i="2" s="1"/>
  <c r="P5162" i="2"/>
  <c r="B5163" i="2"/>
  <c r="N5163" i="2" s="1"/>
  <c r="P5163" i="2"/>
  <c r="B5164" i="2"/>
  <c r="P5164" i="2"/>
  <c r="B5165" i="2"/>
  <c r="N5165" i="2" s="1"/>
  <c r="P5165" i="2"/>
  <c r="B5166" i="2"/>
  <c r="P5166" i="2"/>
  <c r="B5167" i="2"/>
  <c r="P5167" i="2"/>
  <c r="B5168" i="2"/>
  <c r="P5168" i="2"/>
  <c r="B5169" i="2"/>
  <c r="N5169" i="2" s="1"/>
  <c r="P5169" i="2"/>
  <c r="B5170" i="2"/>
  <c r="M5170" i="2" s="1"/>
  <c r="J5170" i="2" s="1"/>
  <c r="P5170" i="2"/>
  <c r="R5170" i="2"/>
  <c r="B5171" i="2"/>
  <c r="N5171" i="2" s="1"/>
  <c r="P5171" i="2"/>
  <c r="B5172" i="2"/>
  <c r="P5172" i="2"/>
  <c r="B5173" i="2"/>
  <c r="N5173" i="2" s="1"/>
  <c r="P5173" i="2"/>
  <c r="B5174" i="2"/>
  <c r="M5174" i="2"/>
  <c r="J5174" i="2" s="1"/>
  <c r="N5174" i="2"/>
  <c r="P5174" i="2"/>
  <c r="R5174" i="2"/>
  <c r="B5175" i="2"/>
  <c r="P5175" i="2"/>
  <c r="B5176" i="2"/>
  <c r="R5176" i="2" s="1"/>
  <c r="P5176" i="2"/>
  <c r="B5177" i="2"/>
  <c r="P5177" i="2"/>
  <c r="B5178" i="2"/>
  <c r="N5178" i="2" s="1"/>
  <c r="P5178" i="2"/>
  <c r="B5179" i="2"/>
  <c r="N5179" i="2" s="1"/>
  <c r="P5179" i="2"/>
  <c r="B5180" i="2"/>
  <c r="M5180" i="2"/>
  <c r="J5180" i="2" s="1"/>
  <c r="P5180" i="2"/>
  <c r="R5180" i="2"/>
  <c r="B5181" i="2"/>
  <c r="N5181" i="2" s="1"/>
  <c r="P5181" i="2"/>
  <c r="B5182" i="2"/>
  <c r="P5182" i="2"/>
  <c r="B5183" i="2"/>
  <c r="P5183" i="2"/>
  <c r="B5184" i="2"/>
  <c r="P5184" i="2"/>
  <c r="B5185" i="2"/>
  <c r="N5185" i="2" s="1"/>
  <c r="P5185" i="2"/>
  <c r="B5186" i="2"/>
  <c r="M5186" i="2" s="1"/>
  <c r="J5186" i="2" s="1"/>
  <c r="P5186" i="2"/>
  <c r="B5187" i="2"/>
  <c r="N5187" i="2" s="1"/>
  <c r="P5187" i="2"/>
  <c r="B5188" i="2"/>
  <c r="R5188" i="2" s="1"/>
  <c r="M5188" i="2"/>
  <c r="J5188" i="2" s="1"/>
  <c r="P5188" i="2"/>
  <c r="B5189" i="2"/>
  <c r="N5189" i="2" s="1"/>
  <c r="P5189" i="2"/>
  <c r="B3204" i="2"/>
  <c r="P3204" i="2"/>
  <c r="B3205" i="2"/>
  <c r="P3205" i="2"/>
  <c r="B3206" i="2"/>
  <c r="N3206" i="2" s="1"/>
  <c r="P3206" i="2"/>
  <c r="B3207" i="2"/>
  <c r="P3207" i="2"/>
  <c r="B3208" i="2"/>
  <c r="P3208" i="2"/>
  <c r="B3209" i="2"/>
  <c r="M3209" i="2"/>
  <c r="N3209" i="2"/>
  <c r="P3209" i="2"/>
  <c r="B3210" i="2"/>
  <c r="P3210" i="2"/>
  <c r="B3211" i="2"/>
  <c r="N3211" i="2" s="1"/>
  <c r="P3211" i="2"/>
  <c r="B3212" i="2"/>
  <c r="M3212" i="2" s="1"/>
  <c r="J3212" i="2" s="1"/>
  <c r="P3212" i="2"/>
  <c r="B3213" i="2"/>
  <c r="M3213" i="2"/>
  <c r="N3213" i="2"/>
  <c r="P3213" i="2"/>
  <c r="B3214" i="2"/>
  <c r="N3214" i="2"/>
  <c r="P3214" i="2"/>
  <c r="B3215" i="2"/>
  <c r="M3215" i="2" s="1"/>
  <c r="P3215" i="2"/>
  <c r="B3216" i="2"/>
  <c r="P3216" i="2"/>
  <c r="B3217" i="2"/>
  <c r="M3217" i="2" s="1"/>
  <c r="P3217" i="2"/>
  <c r="B3218" i="2"/>
  <c r="N3218" i="2" s="1"/>
  <c r="P3218" i="2"/>
  <c r="B3219" i="2"/>
  <c r="M3219" i="2" s="1"/>
  <c r="P3219" i="2"/>
  <c r="B3220" i="2"/>
  <c r="R3220" i="2" s="1"/>
  <c r="P3220" i="2"/>
  <c r="B3221" i="2"/>
  <c r="P3221" i="2"/>
  <c r="B3222" i="2"/>
  <c r="P3222" i="2"/>
  <c r="B3223" i="2"/>
  <c r="S3223" i="2" s="1"/>
  <c r="I3223" i="2" s="1"/>
  <c r="M3223" i="2"/>
  <c r="P3223" i="2"/>
  <c r="B3224" i="2"/>
  <c r="R3224" i="2" s="1"/>
  <c r="P3224" i="2"/>
  <c r="B3225" i="2"/>
  <c r="K3225" i="2"/>
  <c r="P3225" i="2"/>
  <c r="R3225" i="2"/>
  <c r="B3226" i="2"/>
  <c r="M3226" i="2" s="1"/>
  <c r="K3226" i="2"/>
  <c r="P3226" i="2"/>
  <c r="R3226" i="2"/>
  <c r="B3227" i="2"/>
  <c r="R3227" i="2" s="1"/>
  <c r="P3227" i="2"/>
  <c r="B3228" i="2"/>
  <c r="N3228" i="2" s="1"/>
  <c r="P3228" i="2"/>
  <c r="B3229" i="2"/>
  <c r="N3229" i="2" s="1"/>
  <c r="P3229" i="2"/>
  <c r="B3230" i="2"/>
  <c r="R3230" i="2" s="1"/>
  <c r="P3230" i="2"/>
  <c r="B3231" i="2"/>
  <c r="M3231" i="2" s="1"/>
  <c r="P3231" i="2"/>
  <c r="B3232" i="2"/>
  <c r="N3232" i="2" s="1"/>
  <c r="P3232" i="2"/>
  <c r="B3233" i="2"/>
  <c r="N3233" i="2"/>
  <c r="P3233" i="2"/>
  <c r="B3234" i="2"/>
  <c r="M3234" i="2" s="1"/>
  <c r="P3234" i="2"/>
  <c r="R3234" i="2"/>
  <c r="B3235" i="2"/>
  <c r="P3235" i="2"/>
  <c r="B3236" i="2"/>
  <c r="R3236" i="2" s="1"/>
  <c r="P3236" i="2"/>
  <c r="B3237" i="2"/>
  <c r="N3237" i="2"/>
  <c r="P3237" i="2"/>
  <c r="B3238" i="2"/>
  <c r="P3238" i="2"/>
  <c r="B3239" i="2"/>
  <c r="L3239" i="2"/>
  <c r="N3239" i="2"/>
  <c r="P3239" i="2"/>
  <c r="R3239" i="2"/>
  <c r="B3240" i="2"/>
  <c r="M3240" i="2" s="1"/>
  <c r="N3240" i="2"/>
  <c r="P3240" i="2"/>
  <c r="R3240" i="2"/>
  <c r="B3241" i="2"/>
  <c r="P3241" i="2"/>
  <c r="B3242" i="2"/>
  <c r="M3242" i="2" s="1"/>
  <c r="P3242" i="2"/>
  <c r="B3243" i="2"/>
  <c r="L3243" i="2"/>
  <c r="M3243" i="2"/>
  <c r="N3243" i="2"/>
  <c r="P3243" i="2"/>
  <c r="R3243" i="2"/>
  <c r="B3244" i="2"/>
  <c r="P3244" i="2"/>
  <c r="B3245" i="2"/>
  <c r="L3245" i="2"/>
  <c r="M3245" i="2"/>
  <c r="J3245" i="2" s="1"/>
  <c r="N3245" i="2"/>
  <c r="P3245" i="2"/>
  <c r="R3245" i="2"/>
  <c r="B3246" i="2"/>
  <c r="K3246" i="2" s="1"/>
  <c r="P3246" i="2"/>
  <c r="S3246" i="2"/>
  <c r="B3247" i="2"/>
  <c r="K3247" i="2" s="1"/>
  <c r="L3247" i="2"/>
  <c r="N3247" i="2"/>
  <c r="P3247" i="2"/>
  <c r="R3247" i="2"/>
  <c r="B3248" i="2"/>
  <c r="M3248" i="2" s="1"/>
  <c r="J3248" i="2" s="1"/>
  <c r="P3248" i="2"/>
  <c r="S3248" i="2"/>
  <c r="B3249" i="2"/>
  <c r="L3249" i="2" s="1"/>
  <c r="N3249" i="2"/>
  <c r="P3249" i="2"/>
  <c r="S3249" i="2"/>
  <c r="I3249" i="2" s="1"/>
  <c r="B3250" i="2"/>
  <c r="N3250" i="2" s="1"/>
  <c r="K3250" i="2"/>
  <c r="L3250" i="2"/>
  <c r="M3250" i="2"/>
  <c r="J3250" i="2" s="1"/>
  <c r="P3250" i="2"/>
  <c r="R3250" i="2"/>
  <c r="S3250" i="2"/>
  <c r="B3251" i="2"/>
  <c r="M3251" i="2" s="1"/>
  <c r="J3251" i="2" s="1"/>
  <c r="P3251" i="2"/>
  <c r="S3251" i="2"/>
  <c r="B3252" i="2"/>
  <c r="K3252" i="2" s="1"/>
  <c r="L3252" i="2"/>
  <c r="N3252" i="2"/>
  <c r="P3252" i="2"/>
  <c r="R3252" i="2"/>
  <c r="B3253" i="2"/>
  <c r="K3253" i="2" s="1"/>
  <c r="P3253" i="2"/>
  <c r="R3253" i="2"/>
  <c r="B3254" i="2"/>
  <c r="S3254" i="2" s="1"/>
  <c r="P3254" i="2"/>
  <c r="B3255" i="2"/>
  <c r="P3255" i="2"/>
  <c r="B3256" i="2"/>
  <c r="P3256" i="2"/>
  <c r="B3257" i="2"/>
  <c r="S3257" i="2" s="1"/>
  <c r="P3257" i="2"/>
  <c r="B3258" i="2"/>
  <c r="N3258" i="2" s="1"/>
  <c r="L3258" i="2"/>
  <c r="M3258" i="2"/>
  <c r="J3258" i="2" s="1"/>
  <c r="P3258" i="2"/>
  <c r="S3258" i="2"/>
  <c r="B3259" i="2"/>
  <c r="M3259" i="2" s="1"/>
  <c r="J3259" i="2" s="1"/>
  <c r="P3259" i="2"/>
  <c r="R3259" i="2"/>
  <c r="B3260" i="2"/>
  <c r="R3260" i="2" s="1"/>
  <c r="P3260" i="2"/>
  <c r="B3261" i="2"/>
  <c r="K3261" i="2" s="1"/>
  <c r="P3261" i="2"/>
  <c r="B3262" i="2"/>
  <c r="M3262" i="2" s="1"/>
  <c r="J3262" i="2" s="1"/>
  <c r="P3262" i="2"/>
  <c r="S3262" i="2"/>
  <c r="B3263" i="2"/>
  <c r="P3263" i="2"/>
  <c r="B3264" i="2"/>
  <c r="M3264" i="2"/>
  <c r="P3264" i="2"/>
  <c r="S3264" i="2"/>
  <c r="B3265" i="2"/>
  <c r="P3265" i="2"/>
  <c r="B3266" i="2"/>
  <c r="P3266" i="2"/>
  <c r="B3267" i="2"/>
  <c r="P3267" i="2"/>
  <c r="B3268" i="2"/>
  <c r="M3268" i="2" s="1"/>
  <c r="K3268" i="2"/>
  <c r="P3268" i="2"/>
  <c r="S3268" i="2"/>
  <c r="B3269" i="2"/>
  <c r="P3269" i="2"/>
  <c r="B3270" i="2"/>
  <c r="L3270" i="2" s="1"/>
  <c r="K3270" i="2"/>
  <c r="P3270" i="2"/>
  <c r="R3270" i="2"/>
  <c r="S3270" i="2"/>
  <c r="B3271" i="2"/>
  <c r="K3271" i="2"/>
  <c r="L3271" i="2"/>
  <c r="M3271" i="2"/>
  <c r="J3271" i="2" s="1"/>
  <c r="N3271" i="2"/>
  <c r="P3271" i="2"/>
  <c r="R3271" i="2"/>
  <c r="S3271" i="2"/>
  <c r="B3272" i="2"/>
  <c r="K3272" i="2"/>
  <c r="M3272" i="2"/>
  <c r="P3272" i="2"/>
  <c r="S3272" i="2"/>
  <c r="B3273" i="2"/>
  <c r="P3273" i="2"/>
  <c r="B3274" i="2"/>
  <c r="K3274" i="2" s="1"/>
  <c r="L3274" i="2"/>
  <c r="P3274" i="2"/>
  <c r="S3274" i="2"/>
  <c r="B3275" i="2"/>
  <c r="L3275" i="2" s="1"/>
  <c r="N3275" i="2"/>
  <c r="P3275" i="2"/>
  <c r="B3276" i="2"/>
  <c r="P3276" i="2"/>
  <c r="B3277" i="2"/>
  <c r="L3277" i="2" s="1"/>
  <c r="K3277" i="2"/>
  <c r="P3277" i="2"/>
  <c r="R3277" i="2"/>
  <c r="S3277" i="2"/>
  <c r="B3278" i="2"/>
  <c r="K3278" i="2"/>
  <c r="L3278" i="2"/>
  <c r="M3278" i="2"/>
  <c r="J3278" i="2" s="1"/>
  <c r="N3278" i="2"/>
  <c r="P3278" i="2"/>
  <c r="R3278" i="2"/>
  <c r="S3278" i="2"/>
  <c r="B3279" i="2"/>
  <c r="R3279" i="2" s="1"/>
  <c r="M3279" i="2"/>
  <c r="J3279" i="2" s="1"/>
  <c r="P3279" i="2"/>
  <c r="B3280" i="2"/>
  <c r="P3280" i="2"/>
  <c r="B3281" i="2"/>
  <c r="L3281" i="2" s="1"/>
  <c r="K3281" i="2"/>
  <c r="P3281" i="2"/>
  <c r="R3281" i="2"/>
  <c r="S3281" i="2"/>
  <c r="B3282" i="2"/>
  <c r="L3282" i="2" s="1"/>
  <c r="K3282" i="2"/>
  <c r="M3282" i="2"/>
  <c r="J3282" i="2" s="1"/>
  <c r="N3282" i="2"/>
  <c r="P3282" i="2"/>
  <c r="R3282" i="2"/>
  <c r="S3282" i="2"/>
  <c r="I3282" i="2" s="1"/>
  <c r="B3283" i="2"/>
  <c r="K3283" i="2" s="1"/>
  <c r="P3283" i="2"/>
  <c r="B3284" i="2"/>
  <c r="R3284" i="2" s="1"/>
  <c r="P3284" i="2"/>
  <c r="B3285" i="2"/>
  <c r="P3285" i="2"/>
  <c r="R3285" i="2"/>
  <c r="B3286" i="2"/>
  <c r="K3286" i="2" s="1"/>
  <c r="P3286" i="2"/>
  <c r="R3286" i="2"/>
  <c r="B3287" i="2"/>
  <c r="K3287" i="2" s="1"/>
  <c r="P3287" i="2"/>
  <c r="B3288" i="2"/>
  <c r="R3288" i="2" s="1"/>
  <c r="P3288" i="2"/>
  <c r="B3289" i="2"/>
  <c r="R3289" i="2" s="1"/>
  <c r="P3289" i="2"/>
  <c r="B3290" i="2"/>
  <c r="M3290" i="2" s="1"/>
  <c r="J3290" i="2" s="1"/>
  <c r="P3290" i="2"/>
  <c r="B3291" i="2"/>
  <c r="P3291" i="2"/>
  <c r="B3292" i="2"/>
  <c r="K3292" i="2"/>
  <c r="M3292" i="2"/>
  <c r="J3292" i="2" s="1"/>
  <c r="P3292" i="2"/>
  <c r="R3292" i="2"/>
  <c r="S3292" i="2"/>
  <c r="B3293" i="2"/>
  <c r="L3293" i="2" s="1"/>
  <c r="P3293" i="2"/>
  <c r="R3293" i="2"/>
  <c r="B3294" i="2"/>
  <c r="M3294" i="2" s="1"/>
  <c r="J3294" i="2" s="1"/>
  <c r="P3294" i="2"/>
  <c r="B3295" i="2"/>
  <c r="R3295" i="2" s="1"/>
  <c r="P3295" i="2"/>
  <c r="B3296" i="2"/>
  <c r="P3296" i="2"/>
  <c r="B3297" i="2"/>
  <c r="N3297" i="2" s="1"/>
  <c r="P3297" i="2"/>
  <c r="B3298" i="2"/>
  <c r="L3298" i="2" s="1"/>
  <c r="N3298" i="2"/>
  <c r="P3298" i="2"/>
  <c r="R3298" i="2"/>
  <c r="B3299" i="2"/>
  <c r="P3299" i="2"/>
  <c r="B3300" i="2"/>
  <c r="P3300" i="2"/>
  <c r="B3301" i="2"/>
  <c r="L3301" i="2" s="1"/>
  <c r="P3301" i="2"/>
  <c r="B3302" i="2"/>
  <c r="M3302" i="2" s="1"/>
  <c r="J3302" i="2" s="1"/>
  <c r="P3302" i="2"/>
  <c r="S3302" i="2"/>
  <c r="B3303" i="2"/>
  <c r="R3303" i="2" s="1"/>
  <c r="P3303" i="2"/>
  <c r="B3304" i="2"/>
  <c r="R3304" i="2" s="1"/>
  <c r="P3304" i="2"/>
  <c r="B3305" i="2"/>
  <c r="N3305" i="2" s="1"/>
  <c r="P3305" i="2"/>
  <c r="R3305" i="2"/>
  <c r="B3306" i="2"/>
  <c r="N3306" i="2"/>
  <c r="P3306" i="2"/>
  <c r="R3306" i="2"/>
  <c r="B3307" i="2"/>
  <c r="P3307" i="2"/>
  <c r="B3308" i="2"/>
  <c r="P3308" i="2"/>
  <c r="B3309" i="2"/>
  <c r="N3309" i="2" s="1"/>
  <c r="P3309" i="2"/>
  <c r="B3310" i="2"/>
  <c r="P3310" i="2"/>
  <c r="B3311" i="2"/>
  <c r="P3311" i="2"/>
  <c r="B3312" i="2"/>
  <c r="M3312" i="2" s="1"/>
  <c r="N3312" i="2"/>
  <c r="P3312" i="2"/>
  <c r="S3312" i="2"/>
  <c r="B3313" i="2"/>
  <c r="L3313" i="2" s="1"/>
  <c r="N3313" i="2"/>
  <c r="P3313" i="2"/>
  <c r="R3313" i="2"/>
  <c r="B3314" i="2"/>
  <c r="R3314" i="2" s="1"/>
  <c r="P3314" i="2"/>
  <c r="B3315" i="2"/>
  <c r="R3315" i="2" s="1"/>
  <c r="P3315" i="2"/>
  <c r="B3316" i="2"/>
  <c r="N3316" i="2" s="1"/>
  <c r="P3316" i="2"/>
  <c r="B3317" i="2"/>
  <c r="K3317" i="2" s="1"/>
  <c r="P3317" i="2"/>
  <c r="B3318" i="2"/>
  <c r="R3318" i="2" s="1"/>
  <c r="P3318" i="2"/>
  <c r="B3319" i="2"/>
  <c r="P3319" i="2"/>
  <c r="R3319" i="2"/>
  <c r="B3320" i="2"/>
  <c r="M3320" i="2" s="1"/>
  <c r="P3320" i="2"/>
  <c r="S3320" i="2"/>
  <c r="B3321" i="2"/>
  <c r="P3321" i="2"/>
  <c r="B3322" i="2"/>
  <c r="N3322" i="2" s="1"/>
  <c r="P3322" i="2"/>
  <c r="R3322" i="2"/>
  <c r="B3323" i="2"/>
  <c r="P3323" i="2"/>
  <c r="R3323" i="2"/>
  <c r="B3324" i="2"/>
  <c r="M3324" i="2" s="1"/>
  <c r="P3324" i="2"/>
  <c r="B3325" i="2"/>
  <c r="R3325" i="2" s="1"/>
  <c r="P3325" i="2"/>
  <c r="B3326" i="2"/>
  <c r="N3326" i="2" s="1"/>
  <c r="P3326" i="2"/>
  <c r="B3327" i="2"/>
  <c r="R3327" i="2" s="1"/>
  <c r="P3327" i="2"/>
  <c r="B3328" i="2"/>
  <c r="K3328" i="2"/>
  <c r="N3328" i="2"/>
  <c r="P3328" i="2"/>
  <c r="R3328" i="2"/>
  <c r="B3329" i="2"/>
  <c r="P3329" i="2"/>
  <c r="B3330" i="2"/>
  <c r="P3330" i="2"/>
  <c r="R3330" i="2"/>
  <c r="B3331" i="2"/>
  <c r="R3331" i="2" s="1"/>
  <c r="P3331" i="2"/>
  <c r="B3332" i="2"/>
  <c r="K3332" i="2" s="1"/>
  <c r="P3332" i="2"/>
  <c r="B3333" i="2"/>
  <c r="K3333" i="2"/>
  <c r="M3333" i="2"/>
  <c r="P3333" i="2"/>
  <c r="R3333" i="2"/>
  <c r="B3334" i="2"/>
  <c r="R3334" i="2" s="1"/>
  <c r="K3334" i="2"/>
  <c r="P3334" i="2"/>
  <c r="B3335" i="2"/>
  <c r="S3335" i="2" s="1"/>
  <c r="P3335" i="2"/>
  <c r="B3336" i="2"/>
  <c r="M3336" i="2" s="1"/>
  <c r="P3336" i="2"/>
  <c r="B3337" i="2"/>
  <c r="R3337" i="2" s="1"/>
  <c r="P3337" i="2"/>
  <c r="B3338" i="2"/>
  <c r="K3338" i="2" s="1"/>
  <c r="P3338" i="2"/>
  <c r="B3339" i="2"/>
  <c r="P3339" i="2"/>
  <c r="B3340" i="2"/>
  <c r="L3340" i="2" s="1"/>
  <c r="P3340" i="2"/>
  <c r="R3340" i="2"/>
  <c r="B3341" i="2"/>
  <c r="R3341" i="2" s="1"/>
  <c r="P3341" i="2"/>
  <c r="B3342" i="2"/>
  <c r="R3342" i="2" s="1"/>
  <c r="K3342" i="2"/>
  <c r="P3342" i="2"/>
  <c r="B3343" i="2"/>
  <c r="P3343" i="2"/>
  <c r="B3344" i="2"/>
  <c r="M3344" i="2" s="1"/>
  <c r="P3344" i="2"/>
  <c r="B3345" i="2"/>
  <c r="R3345" i="2" s="1"/>
  <c r="P3345" i="2"/>
  <c r="B3346" i="2"/>
  <c r="K3346" i="2" s="1"/>
  <c r="P3346" i="2"/>
  <c r="R3346" i="2"/>
  <c r="B3347" i="2"/>
  <c r="M3347" i="2" s="1"/>
  <c r="J3347" i="2" s="1"/>
  <c r="P3347" i="2"/>
  <c r="S3347" i="2"/>
  <c r="B3348" i="2"/>
  <c r="P3348" i="2"/>
  <c r="B3349" i="2"/>
  <c r="R3349" i="2" s="1"/>
  <c r="P3349" i="2"/>
  <c r="B3350" i="2"/>
  <c r="P3350" i="2"/>
  <c r="B3351" i="2"/>
  <c r="S3351" i="2" s="1"/>
  <c r="P3351" i="2"/>
  <c r="B3352" i="2"/>
  <c r="M3352" i="2"/>
  <c r="P3352" i="2"/>
  <c r="B3353" i="2"/>
  <c r="R3353" i="2" s="1"/>
  <c r="P3353" i="2"/>
  <c r="B3354" i="2"/>
  <c r="K3354" i="2" s="1"/>
  <c r="P3354" i="2"/>
  <c r="R3354" i="2"/>
  <c r="B3355" i="2"/>
  <c r="M3355" i="2" s="1"/>
  <c r="J3355" i="2" s="1"/>
  <c r="P3355" i="2"/>
  <c r="S3355" i="2"/>
  <c r="B3356" i="2"/>
  <c r="L3356" i="2" s="1"/>
  <c r="P3356" i="2"/>
  <c r="B3357" i="2"/>
  <c r="R3357" i="2" s="1"/>
  <c r="P3357" i="2"/>
  <c r="B3358" i="2"/>
  <c r="R3358" i="2" s="1"/>
  <c r="K3358" i="2"/>
  <c r="P3358" i="2"/>
  <c r="B3359" i="2"/>
  <c r="P3359" i="2"/>
  <c r="B3360" i="2"/>
  <c r="M3360" i="2"/>
  <c r="P3360" i="2"/>
  <c r="B3361" i="2"/>
  <c r="R3361" i="2" s="1"/>
  <c r="P3361" i="2"/>
  <c r="B3362" i="2"/>
  <c r="P3362" i="2"/>
  <c r="B3363" i="2"/>
  <c r="M3363" i="2" s="1"/>
  <c r="J3363" i="2" s="1"/>
  <c r="P3363" i="2"/>
  <c r="S3363" i="2"/>
  <c r="B3364" i="2"/>
  <c r="L3364" i="2" s="1"/>
  <c r="P3364" i="2"/>
  <c r="R3364" i="2"/>
  <c r="B3365" i="2"/>
  <c r="R3365" i="2" s="1"/>
  <c r="P3365" i="2"/>
  <c r="B3366" i="2"/>
  <c r="R3366" i="2" s="1"/>
  <c r="K3366" i="2"/>
  <c r="P3366" i="2"/>
  <c r="B3367" i="2"/>
  <c r="S3367" i="2" s="1"/>
  <c r="P3367" i="2"/>
  <c r="B3368" i="2"/>
  <c r="M3368" i="2"/>
  <c r="P3368" i="2"/>
  <c r="B3369" i="2"/>
  <c r="R3369" i="2" s="1"/>
  <c r="P3369" i="2"/>
  <c r="B3370" i="2"/>
  <c r="K3370" i="2" s="1"/>
  <c r="P3370" i="2"/>
  <c r="B3371" i="2"/>
  <c r="P3371" i="2"/>
  <c r="B3372" i="2"/>
  <c r="N3372" i="2" s="1"/>
  <c r="P3372" i="2"/>
  <c r="S3372" i="2"/>
  <c r="B3373" i="2"/>
  <c r="M3373" i="2"/>
  <c r="J3373" i="2" s="1"/>
  <c r="P3373" i="2"/>
  <c r="S3373" i="2"/>
  <c r="B3374" i="2"/>
  <c r="R3374" i="2" s="1"/>
  <c r="P3374" i="2"/>
  <c r="B3375" i="2"/>
  <c r="N3375" i="2" s="1"/>
  <c r="P3375" i="2"/>
  <c r="S3375" i="2"/>
  <c r="B3376" i="2"/>
  <c r="M3376" i="2" s="1"/>
  <c r="J3376" i="2" s="1"/>
  <c r="P3376" i="2"/>
  <c r="S3376" i="2"/>
  <c r="I3376" i="2" s="1"/>
  <c r="B3377" i="2"/>
  <c r="N3377" i="2" s="1"/>
  <c r="P3377" i="2"/>
  <c r="S3377" i="2"/>
  <c r="B3378" i="2"/>
  <c r="M3378" i="2" s="1"/>
  <c r="J3378" i="2" s="1"/>
  <c r="P3378" i="2"/>
  <c r="B3379" i="2"/>
  <c r="K3379" i="2" s="1"/>
  <c r="N3379" i="2"/>
  <c r="P3379" i="2"/>
  <c r="B3380" i="2"/>
  <c r="K3380" i="2" s="1"/>
  <c r="P3380" i="2"/>
  <c r="B3381" i="2"/>
  <c r="S3381" i="2" s="1"/>
  <c r="P3381" i="2"/>
  <c r="B3382" i="2"/>
  <c r="N3382" i="2"/>
  <c r="P3382" i="2"/>
  <c r="B3383" i="2"/>
  <c r="N3383" i="2" s="1"/>
  <c r="K3383" i="2"/>
  <c r="L3383" i="2"/>
  <c r="O3383" i="2" s="1"/>
  <c r="M3383" i="2"/>
  <c r="J3383" i="2" s="1"/>
  <c r="P3383" i="2"/>
  <c r="R3383" i="2"/>
  <c r="S3383" i="2"/>
  <c r="B3384" i="2"/>
  <c r="P3384" i="2"/>
  <c r="S3384" i="2"/>
  <c r="B3385" i="2"/>
  <c r="L3385" i="2" s="1"/>
  <c r="P3385" i="2"/>
  <c r="R3385" i="2"/>
  <c r="B3386" i="2"/>
  <c r="L3386" i="2" s="1"/>
  <c r="P3386" i="2"/>
  <c r="R3386" i="2"/>
  <c r="B3387" i="2"/>
  <c r="L3387" i="2"/>
  <c r="M3387" i="2"/>
  <c r="J3387" i="2" s="1"/>
  <c r="P3387" i="2"/>
  <c r="R3387" i="2"/>
  <c r="S3387" i="2"/>
  <c r="B3388" i="2"/>
  <c r="N3388" i="2" s="1"/>
  <c r="M3388" i="2"/>
  <c r="J3388" i="2" s="1"/>
  <c r="P3388" i="2"/>
  <c r="S3388" i="2"/>
  <c r="B3389" i="2"/>
  <c r="K3389" i="2" s="1"/>
  <c r="L3389" i="2"/>
  <c r="M3389" i="2"/>
  <c r="J3389" i="2" s="1"/>
  <c r="N3389" i="2"/>
  <c r="P3389" i="2"/>
  <c r="R3389" i="2"/>
  <c r="S3389" i="2"/>
  <c r="B3390" i="2"/>
  <c r="P3390" i="2"/>
  <c r="R3390" i="2"/>
  <c r="B3391" i="2"/>
  <c r="M3391" i="2"/>
  <c r="J3391" i="2" s="1"/>
  <c r="P3391" i="2"/>
  <c r="R3391" i="2"/>
  <c r="B3392" i="2"/>
  <c r="P3392" i="2"/>
  <c r="B3393" i="2"/>
  <c r="P3393" i="2"/>
  <c r="B3394" i="2"/>
  <c r="S3394" i="2" s="1"/>
  <c r="M3394" i="2"/>
  <c r="J3394" i="2" s="1"/>
  <c r="P3394" i="2"/>
  <c r="B3395" i="2"/>
  <c r="P3395" i="2"/>
  <c r="B3396" i="2"/>
  <c r="M3396" i="2" s="1"/>
  <c r="J3396" i="2" s="1"/>
  <c r="P3396" i="2"/>
  <c r="B3397" i="2"/>
  <c r="M3397" i="2" s="1"/>
  <c r="J3397" i="2" s="1"/>
  <c r="P3397" i="2"/>
  <c r="B3398" i="2"/>
  <c r="P3398" i="2"/>
  <c r="B3399" i="2"/>
  <c r="P3399" i="2"/>
  <c r="B3400" i="2"/>
  <c r="L3400" i="2"/>
  <c r="N3400" i="2"/>
  <c r="P3400" i="2"/>
  <c r="R3400" i="2"/>
  <c r="B3401" i="2"/>
  <c r="M3401" i="2" s="1"/>
  <c r="J3401" i="2" s="1"/>
  <c r="P3401" i="2"/>
  <c r="B3402" i="2"/>
  <c r="M3402" i="2"/>
  <c r="J3402" i="2" s="1"/>
  <c r="P3402" i="2"/>
  <c r="B3403" i="2"/>
  <c r="N3403" i="2" s="1"/>
  <c r="M3403" i="2"/>
  <c r="J3403" i="2" s="1"/>
  <c r="P3403" i="2"/>
  <c r="B3404" i="2"/>
  <c r="P3404" i="2"/>
  <c r="B3405" i="2"/>
  <c r="L3405" i="2" s="1"/>
  <c r="N3405" i="2"/>
  <c r="P3405" i="2"/>
  <c r="B3406" i="2"/>
  <c r="K3406" i="2" s="1"/>
  <c r="L3406" i="2"/>
  <c r="M3406" i="2"/>
  <c r="J3406" i="2" s="1"/>
  <c r="P3406" i="2"/>
  <c r="R3406" i="2"/>
  <c r="S3406" i="2"/>
  <c r="B3407" i="2"/>
  <c r="L3407" i="2" s="1"/>
  <c r="N3407" i="2"/>
  <c r="P3407" i="2"/>
  <c r="S3407" i="2"/>
  <c r="B3408" i="2"/>
  <c r="K3408" i="2"/>
  <c r="M3408" i="2"/>
  <c r="J3408" i="2" s="1"/>
  <c r="P3408" i="2"/>
  <c r="S3408" i="2"/>
  <c r="B3409" i="2"/>
  <c r="K3409" i="2" s="1"/>
  <c r="N3409" i="2"/>
  <c r="P3409" i="2"/>
  <c r="B3410" i="2"/>
  <c r="P3410" i="2"/>
  <c r="B3411" i="2"/>
  <c r="P3411" i="2"/>
  <c r="B3412" i="2"/>
  <c r="L3412" i="2"/>
  <c r="N3412" i="2"/>
  <c r="P3412" i="2"/>
  <c r="R3412" i="2"/>
  <c r="B3413" i="2"/>
  <c r="P3413" i="2"/>
  <c r="B3414" i="2"/>
  <c r="K3414" i="2" s="1"/>
  <c r="L3414" i="2"/>
  <c r="M3414" i="2"/>
  <c r="J3414" i="2" s="1"/>
  <c r="N3414" i="2"/>
  <c r="P3414" i="2"/>
  <c r="R3414" i="2"/>
  <c r="S3414" i="2"/>
  <c r="B3415" i="2"/>
  <c r="L3415" i="2" s="1"/>
  <c r="P3415" i="2"/>
  <c r="S3415" i="2"/>
  <c r="B3416" i="2"/>
  <c r="K3416" i="2" s="1"/>
  <c r="N3416" i="2"/>
  <c r="P3416" i="2"/>
  <c r="B3417" i="2"/>
  <c r="P3417" i="2"/>
  <c r="B3418" i="2"/>
  <c r="K3418" i="2" s="1"/>
  <c r="M3418" i="2"/>
  <c r="J3418" i="2" s="1"/>
  <c r="N3418" i="2"/>
  <c r="P3418" i="2"/>
  <c r="S3418" i="2"/>
  <c r="B3419" i="2"/>
  <c r="P3419" i="2"/>
  <c r="S3419" i="2"/>
  <c r="B3420" i="2"/>
  <c r="P3420" i="2"/>
  <c r="B3421" i="2"/>
  <c r="K3421" i="2"/>
  <c r="N3421" i="2"/>
  <c r="P3421" i="2"/>
  <c r="B3422" i="2"/>
  <c r="R3422" i="2" s="1"/>
  <c r="L3422" i="2"/>
  <c r="P3422" i="2"/>
  <c r="B3423" i="2"/>
  <c r="M3423" i="2" s="1"/>
  <c r="J3423" i="2" s="1"/>
  <c r="K3423" i="2"/>
  <c r="L3423" i="2"/>
  <c r="N3423" i="2"/>
  <c r="P3423" i="2"/>
  <c r="R3423" i="2"/>
  <c r="B3424" i="2"/>
  <c r="K3424" i="2" s="1"/>
  <c r="L3424" i="2"/>
  <c r="M3424" i="2"/>
  <c r="J3424" i="2" s="1"/>
  <c r="P3424" i="2"/>
  <c r="R3424" i="2"/>
  <c r="S3424" i="2"/>
  <c r="B3425" i="2"/>
  <c r="K3425" i="2" s="1"/>
  <c r="L3425" i="2"/>
  <c r="M3425" i="2"/>
  <c r="J3425" i="2" s="1"/>
  <c r="N3425" i="2"/>
  <c r="P3425" i="2"/>
  <c r="R3425" i="2"/>
  <c r="S3425" i="2"/>
  <c r="B3426" i="2"/>
  <c r="K3426" i="2" s="1"/>
  <c r="P3426" i="2"/>
  <c r="R3426" i="2"/>
  <c r="B3427" i="2"/>
  <c r="S3427" i="2" s="1"/>
  <c r="P3427" i="2"/>
  <c r="B3428" i="2"/>
  <c r="P3428" i="2"/>
  <c r="S3428" i="2"/>
  <c r="I3428" i="2" s="1"/>
  <c r="B3429" i="2"/>
  <c r="L3429" i="2" s="1"/>
  <c r="N3429" i="2"/>
  <c r="P3429" i="2"/>
  <c r="B3430" i="2"/>
  <c r="N3430" i="2" s="1"/>
  <c r="P3430" i="2"/>
  <c r="B3431" i="2"/>
  <c r="P3431" i="2"/>
  <c r="S3431" i="2"/>
  <c r="B3432" i="2"/>
  <c r="L3432" i="2" s="1"/>
  <c r="P3432" i="2"/>
  <c r="S3432" i="2"/>
  <c r="B3433" i="2"/>
  <c r="K3433" i="2" s="1"/>
  <c r="M3433" i="2"/>
  <c r="J3433" i="2" s="1"/>
  <c r="P3433" i="2"/>
  <c r="B3434" i="2"/>
  <c r="P3434" i="2"/>
  <c r="B3435" i="2"/>
  <c r="N3435" i="2"/>
  <c r="P3435" i="2"/>
  <c r="B3436" i="2"/>
  <c r="K3436" i="2" s="1"/>
  <c r="M3436" i="2"/>
  <c r="P3436" i="2"/>
  <c r="B3437" i="2"/>
  <c r="P3437" i="2"/>
  <c r="B3438" i="2"/>
  <c r="L3438" i="2" s="1"/>
  <c r="M3438" i="2"/>
  <c r="N3438" i="2"/>
  <c r="P3438" i="2"/>
  <c r="S3438" i="2"/>
  <c r="B3439" i="2"/>
  <c r="P3439" i="2"/>
  <c r="B3440" i="2"/>
  <c r="P3440" i="2"/>
  <c r="B3441" i="2"/>
  <c r="P3441" i="2"/>
  <c r="B3442" i="2"/>
  <c r="N3442" i="2" s="1"/>
  <c r="P3442" i="2"/>
  <c r="B3443" i="2"/>
  <c r="N3443" i="2" s="1"/>
  <c r="P3443" i="2"/>
  <c r="B3444" i="2"/>
  <c r="P3444" i="2"/>
  <c r="B3445" i="2"/>
  <c r="R3445" i="2" s="1"/>
  <c r="P3445" i="2"/>
  <c r="B3446" i="2"/>
  <c r="L3446" i="2" s="1"/>
  <c r="M3446" i="2"/>
  <c r="P3446" i="2"/>
  <c r="B3447" i="2"/>
  <c r="L3447" i="2" s="1"/>
  <c r="P3447" i="2"/>
  <c r="B3448" i="2"/>
  <c r="K3448" i="2" s="1"/>
  <c r="P3448" i="2"/>
  <c r="B3449" i="2"/>
  <c r="R3449" i="2" s="1"/>
  <c r="P3449" i="2"/>
  <c r="B3450" i="2"/>
  <c r="P3450" i="2"/>
  <c r="B3451" i="2"/>
  <c r="N3451" i="2"/>
  <c r="P3451" i="2"/>
  <c r="B3452" i="2"/>
  <c r="K3452" i="2" s="1"/>
  <c r="M3452" i="2"/>
  <c r="P3452" i="2"/>
  <c r="B3453" i="2"/>
  <c r="P3453" i="2"/>
  <c r="B3454" i="2"/>
  <c r="L3454" i="2" s="1"/>
  <c r="M3454" i="2"/>
  <c r="N3454" i="2"/>
  <c r="P3454" i="2"/>
  <c r="S3454" i="2"/>
  <c r="B3455" i="2"/>
  <c r="P3455" i="2"/>
  <c r="B3456" i="2"/>
  <c r="P3456" i="2"/>
  <c r="B3457" i="2"/>
  <c r="P3457" i="2"/>
  <c r="B3458" i="2"/>
  <c r="N3458" i="2" s="1"/>
  <c r="P3458" i="2"/>
  <c r="B3459" i="2"/>
  <c r="N3459" i="2" s="1"/>
  <c r="P3459" i="2"/>
  <c r="B3460" i="2"/>
  <c r="P3460" i="2"/>
  <c r="B3461" i="2"/>
  <c r="R3461" i="2" s="1"/>
  <c r="P3461" i="2"/>
  <c r="B3462" i="2"/>
  <c r="P3462" i="2"/>
  <c r="B3463" i="2"/>
  <c r="R3463" i="2" s="1"/>
  <c r="P3463" i="2"/>
  <c r="B3464" i="2"/>
  <c r="R3464" i="2" s="1"/>
  <c r="N3464" i="2"/>
  <c r="P3464" i="2"/>
  <c r="B3465" i="2"/>
  <c r="P3465" i="2"/>
  <c r="B3466" i="2"/>
  <c r="N3466" i="2" s="1"/>
  <c r="P3466" i="2"/>
  <c r="R3466" i="2"/>
  <c r="B3467" i="2"/>
  <c r="K3467" i="2" s="1"/>
  <c r="P3467" i="2"/>
  <c r="B3468" i="2"/>
  <c r="P3468" i="2"/>
  <c r="R3468" i="2"/>
  <c r="B3469" i="2"/>
  <c r="P3469" i="2"/>
  <c r="B3470" i="2"/>
  <c r="R3470" i="2" s="1"/>
  <c r="P3470" i="2"/>
  <c r="B3471" i="2"/>
  <c r="P3471" i="2"/>
  <c r="B3472" i="2"/>
  <c r="R3472" i="2" s="1"/>
  <c r="P3472" i="2"/>
  <c r="B3473" i="2"/>
  <c r="P3473" i="2"/>
  <c r="B3474" i="2"/>
  <c r="R3474" i="2" s="1"/>
  <c r="P3474" i="2"/>
  <c r="B3475" i="2"/>
  <c r="P3475" i="2"/>
  <c r="B3476" i="2"/>
  <c r="P3476" i="2"/>
  <c r="B3477" i="2"/>
  <c r="P3477" i="2"/>
  <c r="B3478" i="2"/>
  <c r="R3478" i="2" s="1"/>
  <c r="P3478" i="2"/>
  <c r="B3479" i="2"/>
  <c r="R3479" i="2" s="1"/>
  <c r="P3479" i="2"/>
  <c r="B3480" i="2"/>
  <c r="P3480" i="2"/>
  <c r="B3481" i="2"/>
  <c r="L3481" i="2" s="1"/>
  <c r="P3481" i="2"/>
  <c r="R3481" i="2"/>
  <c r="B3482" i="2"/>
  <c r="R3482" i="2" s="1"/>
  <c r="P3482" i="2"/>
  <c r="B3483" i="2"/>
  <c r="R3483" i="2" s="1"/>
  <c r="P3483" i="2"/>
  <c r="B3484" i="2"/>
  <c r="P3484" i="2"/>
  <c r="R3484" i="2"/>
  <c r="B3485" i="2"/>
  <c r="P3485" i="2"/>
  <c r="B3486" i="2"/>
  <c r="R3486" i="2" s="1"/>
  <c r="P3486" i="2"/>
  <c r="B3487" i="2"/>
  <c r="N3487" i="2" s="1"/>
  <c r="L3487" i="2"/>
  <c r="P3487" i="2"/>
  <c r="B3488" i="2"/>
  <c r="L3488" i="2" s="1"/>
  <c r="N3488" i="2"/>
  <c r="P3488" i="2"/>
  <c r="B3489" i="2"/>
  <c r="N3489" i="2" s="1"/>
  <c r="L3489" i="2"/>
  <c r="P3489" i="2"/>
  <c r="B3490" i="2"/>
  <c r="P3490" i="2"/>
  <c r="R3490" i="2"/>
  <c r="B3491" i="2"/>
  <c r="N3491" i="2" s="1"/>
  <c r="L3491" i="2"/>
  <c r="P3491" i="2"/>
  <c r="R3491" i="2"/>
  <c r="B3492" i="2"/>
  <c r="L3492" i="2" s="1"/>
  <c r="N3492" i="2"/>
  <c r="P3492" i="2"/>
  <c r="R3492" i="2"/>
  <c r="B3493" i="2"/>
  <c r="N3493" i="2" s="1"/>
  <c r="L3493" i="2"/>
  <c r="P3493" i="2"/>
  <c r="R3493" i="2"/>
  <c r="B3494" i="2"/>
  <c r="R3494" i="2" s="1"/>
  <c r="P3494" i="2"/>
  <c r="B3495" i="2"/>
  <c r="P3495" i="2"/>
  <c r="B3496" i="2"/>
  <c r="P3496" i="2"/>
  <c r="B3497" i="2"/>
  <c r="P3497" i="2"/>
  <c r="B3498" i="2"/>
  <c r="R3498" i="2" s="1"/>
  <c r="P3498" i="2"/>
  <c r="B3499" i="2"/>
  <c r="N3499" i="2" s="1"/>
  <c r="L3499" i="2"/>
  <c r="P3499" i="2"/>
  <c r="R3499" i="2"/>
  <c r="B3500" i="2"/>
  <c r="L3500" i="2" s="1"/>
  <c r="N3500" i="2"/>
  <c r="P3500" i="2"/>
  <c r="R3500" i="2"/>
  <c r="B3501" i="2"/>
  <c r="N3501" i="2" s="1"/>
  <c r="L3501" i="2"/>
  <c r="P3501" i="2"/>
  <c r="R3501" i="2"/>
  <c r="B3502" i="2"/>
  <c r="P3502" i="2"/>
  <c r="R3502" i="2"/>
  <c r="B3503" i="2"/>
  <c r="N3503" i="2" s="1"/>
  <c r="P3503" i="2"/>
  <c r="R3503" i="2"/>
  <c r="B3504" i="2"/>
  <c r="L3504" i="2" s="1"/>
  <c r="P3504" i="2"/>
  <c r="R3504" i="2"/>
  <c r="B3505" i="2"/>
  <c r="N3505" i="2" s="1"/>
  <c r="P3505" i="2"/>
  <c r="R3505" i="2"/>
  <c r="B3506" i="2"/>
  <c r="R3506" i="2" s="1"/>
  <c r="P3506" i="2"/>
  <c r="B3507" i="2"/>
  <c r="P3507" i="2"/>
  <c r="B3508" i="2"/>
  <c r="P3508" i="2"/>
  <c r="B3509" i="2"/>
  <c r="P3509" i="2"/>
  <c r="B3510" i="2"/>
  <c r="R3510" i="2" s="1"/>
  <c r="P3510" i="2"/>
  <c r="B3511" i="2"/>
  <c r="N3511" i="2" s="1"/>
  <c r="L3511" i="2"/>
  <c r="P3511" i="2"/>
  <c r="R3511" i="2"/>
  <c r="B3512" i="2"/>
  <c r="L3512" i="2" s="1"/>
  <c r="N3512" i="2"/>
  <c r="P3512" i="2"/>
  <c r="R3512" i="2"/>
  <c r="B3513" i="2"/>
  <c r="N3513" i="2" s="1"/>
  <c r="L3513" i="2"/>
  <c r="P3513" i="2"/>
  <c r="R3513" i="2"/>
  <c r="B3514" i="2"/>
  <c r="L3514" i="2" s="1"/>
  <c r="P3514" i="2"/>
  <c r="B3515" i="2"/>
  <c r="P3515" i="2"/>
  <c r="B3516" i="2"/>
  <c r="L3516" i="2" s="1"/>
  <c r="P3516" i="2"/>
  <c r="B3517" i="2"/>
  <c r="L3517" i="2" s="1"/>
  <c r="P3517" i="2"/>
  <c r="B3518" i="2"/>
  <c r="L3518" i="2" s="1"/>
  <c r="N3518" i="2"/>
  <c r="P3518" i="2"/>
  <c r="R3518" i="2"/>
  <c r="B3519" i="2"/>
  <c r="N3519" i="2" s="1"/>
  <c r="L3519" i="2"/>
  <c r="P3519" i="2"/>
  <c r="R3519" i="2"/>
  <c r="B3520" i="2"/>
  <c r="L3520" i="2" s="1"/>
  <c r="N3520" i="2"/>
  <c r="P3520" i="2"/>
  <c r="R3520" i="2"/>
  <c r="B3521" i="2"/>
  <c r="L3521" i="2"/>
  <c r="N3521" i="2"/>
  <c r="P3521" i="2"/>
  <c r="R3521" i="2"/>
  <c r="B3522" i="2"/>
  <c r="L3522" i="2" s="1"/>
  <c r="P3522" i="2"/>
  <c r="B3523" i="2"/>
  <c r="P3523" i="2"/>
  <c r="B3524" i="2"/>
  <c r="L3524" i="2" s="1"/>
  <c r="P3524" i="2"/>
  <c r="B3525" i="2"/>
  <c r="L3525" i="2" s="1"/>
  <c r="P3525" i="2"/>
  <c r="R3525" i="2"/>
  <c r="B3526" i="2"/>
  <c r="L3526" i="2" s="1"/>
  <c r="P3526" i="2"/>
  <c r="R3526" i="2"/>
  <c r="B3527" i="2"/>
  <c r="P3527" i="2"/>
  <c r="R3527" i="2"/>
  <c r="B3528" i="2"/>
  <c r="P3528" i="2"/>
  <c r="R3528" i="2"/>
  <c r="B3529" i="2"/>
  <c r="R3529" i="2" s="1"/>
  <c r="P3529" i="2"/>
  <c r="B3530" i="2"/>
  <c r="L3530" i="2" s="1"/>
  <c r="P3530" i="2"/>
  <c r="B3531" i="2"/>
  <c r="P3531" i="2"/>
  <c r="S3531" i="2"/>
  <c r="B3532" i="2"/>
  <c r="N3532" i="2"/>
  <c r="P3532" i="2"/>
  <c r="S3532" i="2"/>
  <c r="B3533" i="2"/>
  <c r="L3533" i="2" s="1"/>
  <c r="P3533" i="2"/>
  <c r="B3534" i="2"/>
  <c r="S3534" i="2" s="1"/>
  <c r="P3534" i="2"/>
  <c r="B3535" i="2"/>
  <c r="S3535" i="2" s="1"/>
  <c r="L3535" i="2"/>
  <c r="P3535" i="2"/>
  <c r="B3536" i="2"/>
  <c r="S3536" i="2" s="1"/>
  <c r="P3536" i="2"/>
  <c r="B3537" i="2"/>
  <c r="L3537" i="2" s="1"/>
  <c r="P3537" i="2"/>
  <c r="B3538" i="2"/>
  <c r="N3538" i="2"/>
  <c r="P3538" i="2"/>
  <c r="S3538" i="2"/>
  <c r="B3539" i="2"/>
  <c r="L3539" i="2"/>
  <c r="P3539" i="2"/>
  <c r="S3539" i="2"/>
  <c r="B3540" i="2"/>
  <c r="N3540" i="2"/>
  <c r="P3540" i="2"/>
  <c r="S3540" i="2"/>
  <c r="B3541" i="2"/>
  <c r="L3541" i="2" s="1"/>
  <c r="P3541" i="2"/>
  <c r="B3542" i="2"/>
  <c r="S3542" i="2" s="1"/>
  <c r="N3542" i="2"/>
  <c r="P3542" i="2"/>
  <c r="B3543" i="2"/>
  <c r="S3543" i="2" s="1"/>
  <c r="P3543" i="2"/>
  <c r="B3544" i="2"/>
  <c r="S3544" i="2" s="1"/>
  <c r="N3544" i="2"/>
  <c r="P3544" i="2"/>
  <c r="B3545" i="2"/>
  <c r="L3545" i="2" s="1"/>
  <c r="P3545" i="2"/>
  <c r="B3546" i="2"/>
  <c r="N3546" i="2"/>
  <c r="P3546" i="2"/>
  <c r="S3546" i="2"/>
  <c r="B3547" i="2"/>
  <c r="L3547" i="2"/>
  <c r="P3547" i="2"/>
  <c r="S3547" i="2"/>
  <c r="B3548" i="2"/>
  <c r="N3548" i="2"/>
  <c r="P3548" i="2"/>
  <c r="S3548" i="2"/>
  <c r="B3549" i="2"/>
  <c r="L3549" i="2" s="1"/>
  <c r="P3549" i="2"/>
  <c r="B3550" i="2"/>
  <c r="S3550" i="2" s="1"/>
  <c r="P3550" i="2"/>
  <c r="B3551" i="2"/>
  <c r="S3551" i="2" s="1"/>
  <c r="L3551" i="2"/>
  <c r="P3551" i="2"/>
  <c r="B3552" i="2"/>
  <c r="S3552" i="2" s="1"/>
  <c r="P3552" i="2"/>
  <c r="B3553" i="2"/>
  <c r="S3553" i="2" s="1"/>
  <c r="I3553" i="2" s="1"/>
  <c r="K3553" i="2"/>
  <c r="P3553" i="2"/>
  <c r="B3554" i="2"/>
  <c r="L3554" i="2"/>
  <c r="N3554" i="2"/>
  <c r="P3554" i="2"/>
  <c r="R3554" i="2"/>
  <c r="B3555" i="2"/>
  <c r="P3555" i="2"/>
  <c r="B3556" i="2"/>
  <c r="S3556" i="2" s="1"/>
  <c r="I3556" i="2" s="1"/>
  <c r="K3556" i="2"/>
  <c r="P3556" i="2"/>
  <c r="B3557" i="2"/>
  <c r="S3557" i="2" s="1"/>
  <c r="P3557" i="2"/>
  <c r="B3558" i="2"/>
  <c r="P3558" i="2"/>
  <c r="B3559" i="2"/>
  <c r="L3559" i="2" s="1"/>
  <c r="P3559" i="2"/>
  <c r="B3560" i="2"/>
  <c r="M3560" i="2" s="1"/>
  <c r="J3560" i="2" s="1"/>
  <c r="K3560" i="2"/>
  <c r="N3560" i="2"/>
  <c r="P3560" i="2"/>
  <c r="R3560" i="2"/>
  <c r="B3561" i="2"/>
  <c r="S3561" i="2" s="1"/>
  <c r="P3561" i="2"/>
  <c r="B3562" i="2"/>
  <c r="M3562" i="2" s="1"/>
  <c r="J3562" i="2" s="1"/>
  <c r="K3562" i="2"/>
  <c r="P3562" i="2"/>
  <c r="S3562" i="2"/>
  <c r="B3563" i="2"/>
  <c r="L3563" i="2" s="1"/>
  <c r="P3563" i="2"/>
  <c r="R3563" i="2"/>
  <c r="B3564" i="2"/>
  <c r="R3564" i="2" s="1"/>
  <c r="P3564" i="2"/>
  <c r="B3565" i="2"/>
  <c r="P3565" i="2"/>
  <c r="B3566" i="2"/>
  <c r="S3566" i="2" s="1"/>
  <c r="I3566" i="2" s="1"/>
  <c r="P3566" i="2"/>
  <c r="B3567" i="2"/>
  <c r="P3567" i="2"/>
  <c r="B3568" i="2"/>
  <c r="P3568" i="2"/>
  <c r="B3569" i="2"/>
  <c r="K3569" i="2" s="1"/>
  <c r="P3569" i="2"/>
  <c r="B3570" i="2"/>
  <c r="S3570" i="2" s="1"/>
  <c r="M3570" i="2"/>
  <c r="J3570" i="2" s="1"/>
  <c r="P3570" i="2"/>
  <c r="B3571" i="2"/>
  <c r="K3571" i="2" s="1"/>
  <c r="L3571" i="2"/>
  <c r="O3571" i="2" s="1"/>
  <c r="M3571" i="2"/>
  <c r="J3571" i="2" s="1"/>
  <c r="P3571" i="2"/>
  <c r="R3571" i="2"/>
  <c r="S3571" i="2"/>
  <c r="B3572" i="2"/>
  <c r="K3572" i="2"/>
  <c r="L3572" i="2"/>
  <c r="M3572" i="2"/>
  <c r="J3572" i="2" s="1"/>
  <c r="N3572" i="2"/>
  <c r="P3572" i="2"/>
  <c r="R3572" i="2"/>
  <c r="S3572" i="2"/>
  <c r="B3573" i="2"/>
  <c r="S3573" i="2" s="1"/>
  <c r="P3573" i="2"/>
  <c r="B3574" i="2"/>
  <c r="P3574" i="2"/>
  <c r="B3575" i="2"/>
  <c r="M3575" i="2" s="1"/>
  <c r="J3575" i="2" s="1"/>
  <c r="K3575" i="2"/>
  <c r="N3575" i="2"/>
  <c r="P3575" i="2"/>
  <c r="R3575" i="2"/>
  <c r="B3576" i="2"/>
  <c r="L3576" i="2"/>
  <c r="P3576" i="2"/>
  <c r="B3577" i="2"/>
  <c r="P3577" i="2"/>
  <c r="B3578" i="2"/>
  <c r="K3578" i="2" s="1"/>
  <c r="P3578" i="2"/>
  <c r="B3579" i="2"/>
  <c r="M3579" i="2" s="1"/>
  <c r="J3579" i="2" s="1"/>
  <c r="K3579" i="2"/>
  <c r="L3579" i="2"/>
  <c r="N3579" i="2"/>
  <c r="P3579" i="2"/>
  <c r="R3579" i="2"/>
  <c r="B3580" i="2"/>
  <c r="M3580" i="2" s="1"/>
  <c r="J3580" i="2" s="1"/>
  <c r="K3580" i="2"/>
  <c r="L3580" i="2"/>
  <c r="N3580" i="2"/>
  <c r="P3580" i="2"/>
  <c r="R3580" i="2"/>
  <c r="B3581" i="2"/>
  <c r="S3581" i="2" s="1"/>
  <c r="K3581" i="2"/>
  <c r="P3581" i="2"/>
  <c r="B3582" i="2"/>
  <c r="S3582" i="2" s="1"/>
  <c r="P3582" i="2"/>
  <c r="B3583" i="2"/>
  <c r="N3583" i="2" s="1"/>
  <c r="K3583" i="2"/>
  <c r="P3583" i="2"/>
  <c r="R3583" i="2"/>
  <c r="B3584" i="2"/>
  <c r="P3584" i="2"/>
  <c r="B3585" i="2"/>
  <c r="M3585" i="2" s="1"/>
  <c r="J3585" i="2" s="1"/>
  <c r="K3585" i="2"/>
  <c r="P3585" i="2"/>
  <c r="S3585" i="2"/>
  <c r="I3585" i="2" s="1"/>
  <c r="B3586" i="2"/>
  <c r="P3586" i="2"/>
  <c r="B3587" i="2"/>
  <c r="K3587" i="2" s="1"/>
  <c r="P3587" i="2"/>
  <c r="S3587" i="2"/>
  <c r="B3588" i="2"/>
  <c r="K3588" i="2"/>
  <c r="P3588" i="2"/>
  <c r="S3588" i="2"/>
  <c r="B3589" i="2"/>
  <c r="S3589" i="2" s="1"/>
  <c r="P3589" i="2"/>
  <c r="B3590" i="2"/>
  <c r="S3590" i="2" s="1"/>
  <c r="P3590" i="2"/>
  <c r="B3591" i="2"/>
  <c r="L3591" i="2"/>
  <c r="P3591" i="2"/>
  <c r="B3592" i="2"/>
  <c r="M3592" i="2" s="1"/>
  <c r="J3592" i="2" s="1"/>
  <c r="K3592" i="2"/>
  <c r="L3592" i="2"/>
  <c r="N3592" i="2"/>
  <c r="P3592" i="2"/>
  <c r="R3592" i="2"/>
  <c r="B3593" i="2"/>
  <c r="S3593" i="2" s="1"/>
  <c r="P3593" i="2"/>
  <c r="B3594" i="2"/>
  <c r="K3594" i="2"/>
  <c r="P3594" i="2"/>
  <c r="B3595" i="2"/>
  <c r="R3595" i="2" s="1"/>
  <c r="P3595" i="2"/>
  <c r="B3596" i="2"/>
  <c r="N3596" i="2"/>
  <c r="P3596" i="2"/>
  <c r="B3597" i="2"/>
  <c r="P3597" i="2"/>
  <c r="B3598" i="2"/>
  <c r="S3598" i="2" s="1"/>
  <c r="P3598" i="2"/>
  <c r="B3599" i="2"/>
  <c r="N3599" i="2" s="1"/>
  <c r="P3599" i="2"/>
  <c r="B3600" i="2"/>
  <c r="N3600" i="2" s="1"/>
  <c r="P3600" i="2"/>
  <c r="B3601" i="2"/>
  <c r="K3601" i="2" s="1"/>
  <c r="P3601" i="2"/>
  <c r="B3602" i="2"/>
  <c r="M3602" i="2" s="1"/>
  <c r="J3602" i="2" s="1"/>
  <c r="P3602" i="2"/>
  <c r="S3602" i="2"/>
  <c r="B3603" i="2"/>
  <c r="M3603" i="2"/>
  <c r="J3603" i="2" s="1"/>
  <c r="P3603" i="2"/>
  <c r="S3603" i="2"/>
  <c r="B3604" i="2"/>
  <c r="P3604" i="2"/>
  <c r="B3605" i="2"/>
  <c r="S3605" i="2" s="1"/>
  <c r="P3605" i="2"/>
  <c r="B3606" i="2"/>
  <c r="P3606" i="2"/>
  <c r="B3607" i="2"/>
  <c r="K3607" i="2"/>
  <c r="P3607" i="2"/>
  <c r="R3607" i="2"/>
  <c r="B3608" i="2"/>
  <c r="L3608" i="2" s="1"/>
  <c r="P3608" i="2"/>
  <c r="B3609" i="2"/>
  <c r="P3609" i="2"/>
  <c r="B3610" i="2"/>
  <c r="K3610" i="2"/>
  <c r="M3610" i="2"/>
  <c r="J3610" i="2" s="1"/>
  <c r="P3610" i="2"/>
  <c r="S3610" i="2"/>
  <c r="B3611" i="2"/>
  <c r="K3611" i="2" s="1"/>
  <c r="P3611" i="2"/>
  <c r="B3612" i="2"/>
  <c r="P3612" i="2"/>
  <c r="B3613" i="2"/>
  <c r="S3613" i="2" s="1"/>
  <c r="P3613" i="2"/>
  <c r="B3614" i="2"/>
  <c r="S3614" i="2" s="1"/>
  <c r="P3614" i="2"/>
  <c r="B3615" i="2"/>
  <c r="P3615" i="2"/>
  <c r="B3616" i="2"/>
  <c r="M3616" i="2" s="1"/>
  <c r="J3616" i="2" s="1"/>
  <c r="P3616" i="2"/>
  <c r="B3617" i="2"/>
  <c r="M3617" i="2" s="1"/>
  <c r="J3617" i="2" s="1"/>
  <c r="P3617" i="2"/>
  <c r="B3618" i="2"/>
  <c r="P3618" i="2"/>
  <c r="B3619" i="2"/>
  <c r="K3619" i="2" s="1"/>
  <c r="P3619" i="2"/>
  <c r="B3620" i="2"/>
  <c r="N3620" i="2" s="1"/>
  <c r="P3620" i="2"/>
  <c r="B3621" i="2"/>
  <c r="S3621" i="2" s="1"/>
  <c r="P3621" i="2"/>
  <c r="B3622" i="2"/>
  <c r="S3622" i="2" s="1"/>
  <c r="K3622" i="2"/>
  <c r="P3622" i="2"/>
  <c r="B3623" i="2"/>
  <c r="L3623" i="2" s="1"/>
  <c r="P3623" i="2"/>
  <c r="B3624" i="2"/>
  <c r="R3624" i="2" s="1"/>
  <c r="K3624" i="2"/>
  <c r="P3624" i="2"/>
  <c r="B3625" i="2"/>
  <c r="S3625" i="2" s="1"/>
  <c r="M3625" i="2"/>
  <c r="J3625" i="2" s="1"/>
  <c r="P3625" i="2"/>
  <c r="B3626" i="2"/>
  <c r="K3626" i="2"/>
  <c r="M3626" i="2"/>
  <c r="J3626" i="2" s="1"/>
  <c r="P3626" i="2"/>
  <c r="S3626" i="2"/>
  <c r="B3627" i="2"/>
  <c r="K3627" i="2" s="1"/>
  <c r="P3627" i="2"/>
  <c r="B3628" i="2"/>
  <c r="K3628" i="2"/>
  <c r="N3628" i="2"/>
  <c r="P3628" i="2"/>
  <c r="R3628" i="2"/>
  <c r="B3629" i="2"/>
  <c r="S3629" i="2" s="1"/>
  <c r="K3629" i="2"/>
  <c r="P3629" i="2"/>
  <c r="B3630" i="2"/>
  <c r="S3630" i="2" s="1"/>
  <c r="P3630" i="2"/>
  <c r="B3631" i="2"/>
  <c r="P3631" i="2"/>
  <c r="B3632" i="2"/>
  <c r="N3632" i="2" s="1"/>
  <c r="L3632" i="2"/>
  <c r="P3632" i="2"/>
  <c r="B3633" i="2"/>
  <c r="P3633" i="2"/>
  <c r="S3633" i="2"/>
  <c r="B3634" i="2"/>
  <c r="S3634" i="2" s="1"/>
  <c r="P3634" i="2"/>
  <c r="B3635" i="2"/>
  <c r="K3635" i="2" s="1"/>
  <c r="P3635" i="2"/>
  <c r="B3636" i="2"/>
  <c r="M3636" i="2" s="1"/>
  <c r="J3636" i="2" s="1"/>
  <c r="K3636" i="2"/>
  <c r="L3636" i="2"/>
  <c r="N3636" i="2"/>
  <c r="P3636" i="2"/>
  <c r="R3636" i="2"/>
  <c r="B3637" i="2"/>
  <c r="S3637" i="2" s="1"/>
  <c r="P3637" i="2"/>
  <c r="B3638" i="2"/>
  <c r="P3638" i="2"/>
  <c r="B3639" i="2"/>
  <c r="K3639" i="2" s="1"/>
  <c r="N3639" i="2"/>
  <c r="P3639" i="2"/>
  <c r="B3640" i="2"/>
  <c r="K3640" i="2"/>
  <c r="L3640" i="2"/>
  <c r="P3640" i="2"/>
  <c r="R3640" i="2"/>
  <c r="B3641" i="2"/>
  <c r="M3641" i="2" s="1"/>
  <c r="J3641" i="2" s="1"/>
  <c r="P3641" i="2"/>
  <c r="B3642" i="2"/>
  <c r="K3642" i="2" s="1"/>
  <c r="M3642" i="2"/>
  <c r="J3642" i="2" s="1"/>
  <c r="P3642" i="2"/>
  <c r="S3642" i="2"/>
  <c r="B3643" i="2"/>
  <c r="K3643" i="2"/>
  <c r="L3643" i="2"/>
  <c r="M3643" i="2"/>
  <c r="J3643" i="2" s="1"/>
  <c r="N3643" i="2"/>
  <c r="P3643" i="2"/>
  <c r="R3643" i="2"/>
  <c r="S3643" i="2"/>
  <c r="I3643" i="2" s="1"/>
  <c r="B3644" i="2"/>
  <c r="K3644" i="2"/>
  <c r="L3644" i="2"/>
  <c r="M3644" i="2"/>
  <c r="J3644" i="2" s="1"/>
  <c r="N3644" i="2"/>
  <c r="P3644" i="2"/>
  <c r="R3644" i="2"/>
  <c r="S3644" i="2"/>
  <c r="I3644" i="2" s="1"/>
  <c r="B3645" i="2"/>
  <c r="S3645" i="2" s="1"/>
  <c r="K3645" i="2"/>
  <c r="P3645" i="2"/>
  <c r="B3646" i="2"/>
  <c r="S3646" i="2" s="1"/>
  <c r="P3646" i="2"/>
  <c r="B3647" i="2"/>
  <c r="R3647" i="2" s="1"/>
  <c r="K3647" i="2"/>
  <c r="P3647" i="2"/>
  <c r="B3648" i="2"/>
  <c r="P3648" i="2"/>
  <c r="B3649" i="2"/>
  <c r="N3649" i="2" s="1"/>
  <c r="L3649" i="2"/>
  <c r="P3649" i="2"/>
  <c r="S3649" i="2"/>
  <c r="B3650" i="2"/>
  <c r="P3650" i="2"/>
  <c r="B3651" i="2"/>
  <c r="L3651" i="2"/>
  <c r="P3651" i="2"/>
  <c r="B3652" i="2"/>
  <c r="P3652" i="2"/>
  <c r="B3653" i="2"/>
  <c r="L3653" i="2" s="1"/>
  <c r="M3653" i="2"/>
  <c r="J3653" i="2" s="1"/>
  <c r="P3653" i="2"/>
  <c r="B3654" i="2"/>
  <c r="P3654" i="2"/>
  <c r="B3655" i="2"/>
  <c r="S3655" i="2" s="1"/>
  <c r="P3655" i="2"/>
  <c r="B3656" i="2"/>
  <c r="P3656" i="2"/>
  <c r="R3656" i="2"/>
  <c r="B3657" i="2"/>
  <c r="S3657" i="2" s="1"/>
  <c r="P3657" i="2"/>
  <c r="B3658" i="2"/>
  <c r="P3658" i="2"/>
  <c r="B3659" i="2"/>
  <c r="S3659" i="2" s="1"/>
  <c r="N3659" i="2"/>
  <c r="P3659" i="2"/>
  <c r="B3660" i="2"/>
  <c r="K3660" i="2"/>
  <c r="M3660" i="2"/>
  <c r="J3660" i="2" s="1"/>
  <c r="P3660" i="2"/>
  <c r="S3660" i="2"/>
  <c r="B3661" i="2"/>
  <c r="P3661" i="2"/>
  <c r="B3662" i="2"/>
  <c r="P3662" i="2"/>
  <c r="B3663" i="2"/>
  <c r="S3663" i="2" s="1"/>
  <c r="P3663" i="2"/>
  <c r="B3664" i="2"/>
  <c r="M3664" i="2"/>
  <c r="J3664" i="2" s="1"/>
  <c r="N3664" i="2"/>
  <c r="P3664" i="2"/>
  <c r="S3664" i="2"/>
  <c r="B3665" i="2"/>
  <c r="S3665" i="2" s="1"/>
  <c r="P3665" i="2"/>
  <c r="B3666" i="2"/>
  <c r="S3666" i="2" s="1"/>
  <c r="P3666" i="2"/>
  <c r="B3667" i="2"/>
  <c r="N3667" i="2" s="1"/>
  <c r="L3667" i="2"/>
  <c r="P3667" i="2"/>
  <c r="B3668" i="2"/>
  <c r="P3668" i="2"/>
  <c r="B3669" i="2"/>
  <c r="P3669" i="2"/>
  <c r="B3670" i="2"/>
  <c r="K3670" i="2" s="1"/>
  <c r="L3670" i="2"/>
  <c r="N3670" i="2"/>
  <c r="P3670" i="2"/>
  <c r="R3670" i="2"/>
  <c r="B3671" i="2"/>
  <c r="S3671" i="2" s="1"/>
  <c r="P3671" i="2"/>
  <c r="B3672" i="2"/>
  <c r="P3672" i="2"/>
  <c r="B3673" i="2"/>
  <c r="S3673" i="2" s="1"/>
  <c r="L3673" i="2"/>
  <c r="P3673" i="2"/>
  <c r="B3674" i="2"/>
  <c r="K3674" i="2" s="1"/>
  <c r="P3674" i="2"/>
  <c r="S3674" i="2"/>
  <c r="B3675" i="2"/>
  <c r="K3675" i="2"/>
  <c r="L3675" i="2"/>
  <c r="O3675" i="2" s="1"/>
  <c r="M3675" i="2"/>
  <c r="J3675" i="2" s="1"/>
  <c r="N3675" i="2"/>
  <c r="P3675" i="2"/>
  <c r="R3675" i="2"/>
  <c r="S3675" i="2"/>
  <c r="B3676" i="2"/>
  <c r="K3676" i="2" s="1"/>
  <c r="M3676" i="2"/>
  <c r="J3676" i="2" s="1"/>
  <c r="P3676" i="2"/>
  <c r="B3677" i="2"/>
  <c r="L3677" i="2" s="1"/>
  <c r="K3677" i="2"/>
  <c r="O3677" i="2" s="1"/>
  <c r="M3677" i="2"/>
  <c r="J3677" i="2" s="1"/>
  <c r="P3677" i="2"/>
  <c r="R3677" i="2"/>
  <c r="B3678" i="2"/>
  <c r="P3678" i="2"/>
  <c r="B3679" i="2"/>
  <c r="S3679" i="2" s="1"/>
  <c r="P3679" i="2"/>
  <c r="B3680" i="2"/>
  <c r="M3680" i="2" s="1"/>
  <c r="J3680" i="2" s="1"/>
  <c r="L3680" i="2"/>
  <c r="N3680" i="2"/>
  <c r="P3680" i="2"/>
  <c r="R3680" i="2"/>
  <c r="B3681" i="2"/>
  <c r="P3681" i="2"/>
  <c r="B3682" i="2"/>
  <c r="S3682" i="2" s="1"/>
  <c r="K3682" i="2"/>
  <c r="P3682" i="2"/>
  <c r="B3683" i="2"/>
  <c r="P3683" i="2"/>
  <c r="B3684" i="2"/>
  <c r="P3684" i="2"/>
  <c r="S3684" i="2"/>
  <c r="B3685" i="2"/>
  <c r="M3685" i="2"/>
  <c r="J3685" i="2" s="1"/>
  <c r="P3685" i="2"/>
  <c r="B3686" i="2"/>
  <c r="P3686" i="2"/>
  <c r="B3687" i="2"/>
  <c r="S3687" i="2" s="1"/>
  <c r="P3687" i="2"/>
  <c r="B3688" i="2"/>
  <c r="K3688" i="2" s="1"/>
  <c r="L3688" i="2"/>
  <c r="M3688" i="2"/>
  <c r="J3688" i="2" s="1"/>
  <c r="P3688" i="2"/>
  <c r="R3688" i="2"/>
  <c r="S3688" i="2"/>
  <c r="B3689" i="2"/>
  <c r="P3689" i="2"/>
  <c r="B3690" i="2"/>
  <c r="P3690" i="2"/>
  <c r="B3691" i="2"/>
  <c r="P3691" i="2"/>
  <c r="B3692" i="2"/>
  <c r="K3692" i="2" s="1"/>
  <c r="P3692" i="2"/>
  <c r="B3693" i="2"/>
  <c r="N3693" i="2" s="1"/>
  <c r="P3693" i="2"/>
  <c r="B3694" i="2"/>
  <c r="L3694" i="2" s="1"/>
  <c r="P3694" i="2"/>
  <c r="B3695" i="2"/>
  <c r="L3695" i="2" s="1"/>
  <c r="N3695" i="2"/>
  <c r="P3695" i="2"/>
  <c r="R3695" i="2"/>
  <c r="B3696" i="2"/>
  <c r="L3696" i="2" s="1"/>
  <c r="P3696" i="2"/>
  <c r="B3697" i="2"/>
  <c r="N3697" i="2" s="1"/>
  <c r="L3697" i="2"/>
  <c r="P3697" i="2"/>
  <c r="R3697" i="2"/>
  <c r="B3698" i="2"/>
  <c r="L3698" i="2" s="1"/>
  <c r="P3698" i="2"/>
  <c r="B3699" i="2"/>
  <c r="N3699" i="2"/>
  <c r="P3699" i="2"/>
  <c r="R3699" i="2"/>
  <c r="B3700" i="2"/>
  <c r="N3700" i="2"/>
  <c r="P3700" i="2"/>
  <c r="R3700" i="2"/>
  <c r="B3701" i="2"/>
  <c r="N3701" i="2"/>
  <c r="P3701" i="2"/>
  <c r="R3701" i="2"/>
  <c r="B3702" i="2"/>
  <c r="N3702" i="2"/>
  <c r="P3702" i="2"/>
  <c r="R3702" i="2"/>
  <c r="B3703" i="2"/>
  <c r="N3703" i="2"/>
  <c r="P3703" i="2"/>
  <c r="R3703" i="2"/>
  <c r="B3704" i="2"/>
  <c r="N3704" i="2"/>
  <c r="P3704" i="2"/>
  <c r="R3704" i="2"/>
  <c r="B3705" i="2"/>
  <c r="N3705" i="2"/>
  <c r="P3705" i="2"/>
  <c r="R3705" i="2"/>
  <c r="B3706" i="2"/>
  <c r="N3706" i="2"/>
  <c r="P3706" i="2"/>
  <c r="R3706" i="2"/>
  <c r="B3707" i="2"/>
  <c r="N3707" i="2"/>
  <c r="P3707" i="2"/>
  <c r="R3707" i="2"/>
  <c r="B3708" i="2"/>
  <c r="N3708" i="2"/>
  <c r="P3708" i="2"/>
  <c r="R3708" i="2"/>
  <c r="B3709" i="2"/>
  <c r="N3709" i="2"/>
  <c r="P3709" i="2"/>
  <c r="R3709" i="2"/>
  <c r="B3710" i="2"/>
  <c r="N3710" i="2"/>
  <c r="P3710" i="2"/>
  <c r="R3710" i="2"/>
  <c r="B3711" i="2"/>
  <c r="N3711" i="2"/>
  <c r="P3711" i="2"/>
  <c r="R3711" i="2"/>
  <c r="B3712" i="2"/>
  <c r="N3712" i="2"/>
  <c r="P3712" i="2"/>
  <c r="R3712" i="2"/>
  <c r="B3713" i="2"/>
  <c r="N3713" i="2"/>
  <c r="P3713" i="2"/>
  <c r="R3713" i="2"/>
  <c r="B3714" i="2"/>
  <c r="N3714" i="2"/>
  <c r="P3714" i="2"/>
  <c r="R3714" i="2"/>
  <c r="B3715" i="2"/>
  <c r="N3715" i="2"/>
  <c r="P3715" i="2"/>
  <c r="R3715" i="2"/>
  <c r="B3716" i="2"/>
  <c r="N3716" i="2"/>
  <c r="P3716" i="2"/>
  <c r="R3716" i="2"/>
  <c r="B3717" i="2"/>
  <c r="N3717" i="2"/>
  <c r="P3717" i="2"/>
  <c r="R3717" i="2"/>
  <c r="B3718" i="2"/>
  <c r="N3718" i="2"/>
  <c r="P3718" i="2"/>
  <c r="R3718" i="2"/>
  <c r="B3719" i="2"/>
  <c r="N3719" i="2"/>
  <c r="P3719" i="2"/>
  <c r="R3719" i="2"/>
  <c r="B3720" i="2"/>
  <c r="N3720" i="2"/>
  <c r="P3720" i="2"/>
  <c r="R3720" i="2"/>
  <c r="B3721" i="2"/>
  <c r="N3721" i="2"/>
  <c r="P3721" i="2"/>
  <c r="R3721" i="2"/>
  <c r="B3722" i="2"/>
  <c r="N3722" i="2"/>
  <c r="P3722" i="2"/>
  <c r="R3722" i="2"/>
  <c r="B3723" i="2"/>
  <c r="N3723" i="2"/>
  <c r="P3723" i="2"/>
  <c r="R3723" i="2"/>
  <c r="B3724" i="2"/>
  <c r="N3724" i="2"/>
  <c r="P3724" i="2"/>
  <c r="R3724" i="2"/>
  <c r="B3725" i="2"/>
  <c r="N3725" i="2"/>
  <c r="P3725" i="2"/>
  <c r="R3725" i="2"/>
  <c r="B3726" i="2"/>
  <c r="N3726" i="2"/>
  <c r="P3726" i="2"/>
  <c r="R3726" i="2"/>
  <c r="B3727" i="2"/>
  <c r="N3727" i="2"/>
  <c r="P3727" i="2"/>
  <c r="R3727" i="2"/>
  <c r="B3728" i="2"/>
  <c r="N3728" i="2"/>
  <c r="P3728" i="2"/>
  <c r="R3728" i="2"/>
  <c r="B3729" i="2"/>
  <c r="N3729" i="2"/>
  <c r="P3729" i="2"/>
  <c r="R3729" i="2"/>
  <c r="B3730" i="2"/>
  <c r="N3730" i="2"/>
  <c r="P3730" i="2"/>
  <c r="R3730" i="2"/>
  <c r="B3731" i="2"/>
  <c r="N3731" i="2"/>
  <c r="P3731" i="2"/>
  <c r="R3731" i="2"/>
  <c r="B3732" i="2"/>
  <c r="N3732" i="2"/>
  <c r="P3732" i="2"/>
  <c r="R3732" i="2"/>
  <c r="B3733" i="2"/>
  <c r="N3733" i="2"/>
  <c r="P3733" i="2"/>
  <c r="R3733" i="2"/>
  <c r="B3734" i="2"/>
  <c r="N3734" i="2"/>
  <c r="P3734" i="2"/>
  <c r="R3734" i="2"/>
  <c r="B3735" i="2"/>
  <c r="N3735" i="2"/>
  <c r="P3735" i="2"/>
  <c r="R3735" i="2"/>
  <c r="B3736" i="2"/>
  <c r="N3736" i="2"/>
  <c r="P3736" i="2"/>
  <c r="R3736" i="2"/>
  <c r="B3737" i="2"/>
  <c r="N3737" i="2"/>
  <c r="P3737" i="2"/>
  <c r="R3737" i="2"/>
  <c r="B3738" i="2"/>
  <c r="N3738" i="2"/>
  <c r="P3738" i="2"/>
  <c r="R3738" i="2"/>
  <c r="B3739" i="2"/>
  <c r="N3739" i="2"/>
  <c r="P3739" i="2"/>
  <c r="R3739" i="2"/>
  <c r="B3740" i="2"/>
  <c r="N3740" i="2"/>
  <c r="P3740" i="2"/>
  <c r="R3740" i="2"/>
  <c r="B3741" i="2"/>
  <c r="N3741" i="2"/>
  <c r="P3741" i="2"/>
  <c r="R3741" i="2"/>
  <c r="B3742" i="2"/>
  <c r="N3742" i="2"/>
  <c r="P3742" i="2"/>
  <c r="R3742" i="2"/>
  <c r="B3743" i="2"/>
  <c r="N3743" i="2"/>
  <c r="P3743" i="2"/>
  <c r="R3743" i="2"/>
  <c r="B3744" i="2"/>
  <c r="N3744" i="2"/>
  <c r="P3744" i="2"/>
  <c r="R3744" i="2"/>
  <c r="B3745" i="2"/>
  <c r="N3745" i="2"/>
  <c r="P3745" i="2"/>
  <c r="R3745" i="2"/>
  <c r="B3746" i="2"/>
  <c r="N3746" i="2"/>
  <c r="P3746" i="2"/>
  <c r="R3746" i="2"/>
  <c r="B3747" i="2"/>
  <c r="N3747" i="2"/>
  <c r="P3747" i="2"/>
  <c r="R3747" i="2"/>
  <c r="B3748" i="2"/>
  <c r="N3748" i="2"/>
  <c r="P3748" i="2"/>
  <c r="R3748" i="2"/>
  <c r="B3749" i="2"/>
  <c r="N3749" i="2"/>
  <c r="P3749" i="2"/>
  <c r="R3749" i="2"/>
  <c r="B3750" i="2"/>
  <c r="N3750" i="2"/>
  <c r="P3750" i="2"/>
  <c r="R3750" i="2"/>
  <c r="B3751" i="2"/>
  <c r="N3751" i="2"/>
  <c r="P3751" i="2"/>
  <c r="R3751" i="2"/>
  <c r="B3752" i="2"/>
  <c r="N3752" i="2"/>
  <c r="P3752" i="2"/>
  <c r="R3752" i="2"/>
  <c r="B3753" i="2"/>
  <c r="N3753" i="2"/>
  <c r="P3753" i="2"/>
  <c r="R3753" i="2"/>
  <c r="B3754" i="2"/>
  <c r="N3754" i="2"/>
  <c r="P3754" i="2"/>
  <c r="R3754" i="2"/>
  <c r="B3755" i="2"/>
  <c r="N3755" i="2"/>
  <c r="P3755" i="2"/>
  <c r="R3755" i="2"/>
  <c r="B3756" i="2"/>
  <c r="N3756" i="2"/>
  <c r="P3756" i="2"/>
  <c r="R3756" i="2"/>
  <c r="B3757" i="2"/>
  <c r="N3757" i="2"/>
  <c r="P3757" i="2"/>
  <c r="R3757" i="2"/>
  <c r="B3758" i="2"/>
  <c r="N3758" i="2"/>
  <c r="P3758" i="2"/>
  <c r="R3758" i="2"/>
  <c r="B3759" i="2"/>
  <c r="N3759" i="2"/>
  <c r="P3759" i="2"/>
  <c r="R3759" i="2"/>
  <c r="B3760" i="2"/>
  <c r="N3760" i="2"/>
  <c r="P3760" i="2"/>
  <c r="R3760" i="2"/>
  <c r="B3761" i="2"/>
  <c r="N3761" i="2"/>
  <c r="P3761" i="2"/>
  <c r="R3761" i="2"/>
  <c r="B3762" i="2"/>
  <c r="N3762" i="2"/>
  <c r="P3762" i="2"/>
  <c r="R3762" i="2"/>
  <c r="B3763" i="2"/>
  <c r="N3763" i="2"/>
  <c r="P3763" i="2"/>
  <c r="R3763" i="2"/>
  <c r="B3764" i="2"/>
  <c r="N3764" i="2"/>
  <c r="P3764" i="2"/>
  <c r="R3764" i="2"/>
  <c r="B3765" i="2"/>
  <c r="N3765" i="2"/>
  <c r="P3765" i="2"/>
  <c r="R3765" i="2"/>
  <c r="B3766" i="2"/>
  <c r="N3766" i="2"/>
  <c r="P3766" i="2"/>
  <c r="R3766" i="2"/>
  <c r="B3767" i="2"/>
  <c r="P3767" i="2"/>
  <c r="R3767" i="2"/>
  <c r="B3768" i="2"/>
  <c r="N3768" i="2" s="1"/>
  <c r="P3768" i="2"/>
  <c r="B3769" i="2"/>
  <c r="P3769" i="2"/>
  <c r="B3770" i="2"/>
  <c r="N3770" i="2" s="1"/>
  <c r="P3770" i="2"/>
  <c r="B3771" i="2"/>
  <c r="P3771" i="2"/>
  <c r="B3772" i="2"/>
  <c r="P3772" i="2"/>
  <c r="B3773" i="2"/>
  <c r="P3773" i="2"/>
  <c r="B3774" i="2"/>
  <c r="N3774" i="2" s="1"/>
  <c r="P3774" i="2"/>
  <c r="B3775" i="2"/>
  <c r="P3775" i="2"/>
  <c r="B3776" i="2"/>
  <c r="P3776" i="2"/>
  <c r="B3777" i="2"/>
  <c r="P3777" i="2"/>
  <c r="B3778" i="2"/>
  <c r="N3778" i="2" s="1"/>
  <c r="P3778" i="2"/>
  <c r="B3779" i="2"/>
  <c r="P3779" i="2"/>
  <c r="B3780" i="2"/>
  <c r="P3780" i="2"/>
  <c r="B3781" i="2"/>
  <c r="P3781" i="2"/>
  <c r="B3782" i="2"/>
  <c r="P3782" i="2"/>
  <c r="B3783" i="2"/>
  <c r="P3783" i="2"/>
  <c r="B3784" i="2"/>
  <c r="P3784" i="2"/>
  <c r="B3785" i="2"/>
  <c r="P3785" i="2"/>
  <c r="B3786" i="2"/>
  <c r="N3786" i="2" s="1"/>
  <c r="P3786" i="2"/>
  <c r="B3787" i="2"/>
  <c r="R3787" i="2" s="1"/>
  <c r="N3787" i="2"/>
  <c r="P3787" i="2"/>
  <c r="B3788" i="2"/>
  <c r="P3788" i="2"/>
  <c r="B3789" i="2"/>
  <c r="R3789" i="2" s="1"/>
  <c r="N3789" i="2"/>
  <c r="P3789" i="2"/>
  <c r="B3790" i="2"/>
  <c r="N3790" i="2" s="1"/>
  <c r="P3790" i="2"/>
  <c r="B3791" i="2"/>
  <c r="P3791" i="2"/>
  <c r="B3792" i="2"/>
  <c r="P3792" i="2"/>
  <c r="B3793" i="2"/>
  <c r="P3793" i="2"/>
  <c r="B3794" i="2"/>
  <c r="N3794" i="2" s="1"/>
  <c r="P3794" i="2"/>
  <c r="B3795" i="2"/>
  <c r="P3795" i="2"/>
  <c r="B3796" i="2"/>
  <c r="P3796" i="2"/>
  <c r="B3797" i="2"/>
  <c r="P3797" i="2"/>
  <c r="B3798" i="2"/>
  <c r="P3798" i="2"/>
  <c r="B3799" i="2"/>
  <c r="P3799" i="2"/>
  <c r="B3800" i="2"/>
  <c r="P3800" i="2"/>
  <c r="B3801" i="2"/>
  <c r="P3801" i="2"/>
  <c r="B3802" i="2"/>
  <c r="L3802" i="2" s="1"/>
  <c r="P3802" i="2"/>
  <c r="B3803" i="2"/>
  <c r="L3803" i="2"/>
  <c r="N3803" i="2"/>
  <c r="P3803" i="2"/>
  <c r="R3803" i="2"/>
  <c r="B3804" i="2"/>
  <c r="P3804" i="2"/>
  <c r="B3805" i="2"/>
  <c r="P3805" i="2"/>
  <c r="B3806" i="2"/>
  <c r="P3806" i="2"/>
  <c r="B3807" i="2"/>
  <c r="L3807" i="2" s="1"/>
  <c r="P3807" i="2"/>
  <c r="B3808" i="2"/>
  <c r="L3808" i="2" s="1"/>
  <c r="P3808" i="2"/>
  <c r="B3809" i="2"/>
  <c r="P3809" i="2"/>
  <c r="B3810" i="2"/>
  <c r="L3810" i="2" s="1"/>
  <c r="P3810" i="2"/>
  <c r="B3811" i="2"/>
  <c r="P3811" i="2"/>
  <c r="B3812" i="2"/>
  <c r="P3812" i="2"/>
  <c r="B3813" i="2"/>
  <c r="P3813" i="2"/>
  <c r="B3814" i="2"/>
  <c r="P3814" i="2"/>
  <c r="B3815" i="2"/>
  <c r="L3815" i="2" s="1"/>
  <c r="P3815" i="2"/>
  <c r="B3816" i="2"/>
  <c r="L3816" i="2" s="1"/>
  <c r="P3816" i="2"/>
  <c r="B3817" i="2"/>
  <c r="P3817" i="2"/>
  <c r="B3818" i="2"/>
  <c r="L3818" i="2" s="1"/>
  <c r="P3818" i="2"/>
  <c r="B3819" i="2"/>
  <c r="L3819" i="2" s="1"/>
  <c r="P3819" i="2"/>
  <c r="B3820" i="2"/>
  <c r="P3820" i="2"/>
  <c r="B3821" i="2"/>
  <c r="P3821" i="2"/>
  <c r="B3822" i="2"/>
  <c r="P3822" i="2"/>
  <c r="B3823" i="2"/>
  <c r="L3823" i="2" s="1"/>
  <c r="N3823" i="2"/>
  <c r="P3823" i="2"/>
  <c r="R3823" i="2"/>
  <c r="B3824" i="2"/>
  <c r="L3824" i="2" s="1"/>
  <c r="P3824" i="2"/>
  <c r="B3825" i="2"/>
  <c r="N3825" i="2" s="1"/>
  <c r="L3825" i="2"/>
  <c r="P3825" i="2"/>
  <c r="R3825" i="2"/>
  <c r="B3826" i="2"/>
  <c r="L3826" i="2" s="1"/>
  <c r="P3826" i="2"/>
  <c r="B3827" i="2"/>
  <c r="N3827" i="2" s="1"/>
  <c r="L3827" i="2"/>
  <c r="P3827" i="2"/>
  <c r="R3827" i="2"/>
  <c r="B3828" i="2"/>
  <c r="P3828" i="2"/>
  <c r="B3829" i="2"/>
  <c r="P3829" i="2"/>
  <c r="B3830" i="2"/>
  <c r="P3830" i="2"/>
  <c r="B3831" i="2"/>
  <c r="L3831" i="2" s="1"/>
  <c r="N3831" i="2"/>
  <c r="P3831" i="2"/>
  <c r="R3831" i="2"/>
  <c r="B3832" i="2"/>
  <c r="L3832" i="2" s="1"/>
  <c r="P3832" i="2"/>
  <c r="B3833" i="2"/>
  <c r="N3833" i="2" s="1"/>
  <c r="L3833" i="2"/>
  <c r="P3833" i="2"/>
  <c r="R3833" i="2"/>
  <c r="B3834" i="2"/>
  <c r="L3834" i="2" s="1"/>
  <c r="P3834" i="2"/>
  <c r="B3835" i="2"/>
  <c r="L3835" i="2"/>
  <c r="N3835" i="2"/>
  <c r="P3835" i="2"/>
  <c r="R3835" i="2"/>
  <c r="B3836" i="2"/>
  <c r="N3836" i="2" s="1"/>
  <c r="P3836" i="2"/>
  <c r="B3837" i="2"/>
  <c r="L3837" i="2" s="1"/>
  <c r="P3837" i="2"/>
  <c r="B3838" i="2"/>
  <c r="N3838" i="2" s="1"/>
  <c r="P3838" i="2"/>
  <c r="B3839" i="2"/>
  <c r="N3839" i="2" s="1"/>
  <c r="L3839" i="2"/>
  <c r="P3839" i="2"/>
  <c r="R3839" i="2"/>
  <c r="B3840" i="2"/>
  <c r="L3840" i="2" s="1"/>
  <c r="P3840" i="2"/>
  <c r="B3841" i="2"/>
  <c r="N3841" i="2" s="1"/>
  <c r="L3841" i="2"/>
  <c r="P3841" i="2"/>
  <c r="R3841" i="2"/>
  <c r="B3842" i="2"/>
  <c r="L3842" i="2" s="1"/>
  <c r="P3842" i="2"/>
  <c r="B3843" i="2"/>
  <c r="N3843" i="2" s="1"/>
  <c r="P3843" i="2"/>
  <c r="B3844" i="2"/>
  <c r="R3844" i="2" s="1"/>
  <c r="P3844" i="2"/>
  <c r="B3845" i="2"/>
  <c r="P3845" i="2"/>
  <c r="B3846" i="2"/>
  <c r="R3846" i="2" s="1"/>
  <c r="P3846" i="2"/>
  <c r="B3847" i="2"/>
  <c r="P3847" i="2"/>
  <c r="B3848" i="2"/>
  <c r="L3848" i="2" s="1"/>
  <c r="P3848" i="2"/>
  <c r="B3849" i="2"/>
  <c r="P3849" i="2"/>
  <c r="B3850" i="2"/>
  <c r="L3850" i="2" s="1"/>
  <c r="P3850" i="2"/>
  <c r="B3851" i="2"/>
  <c r="L3851" i="2" s="1"/>
  <c r="N3851" i="2"/>
  <c r="P3851" i="2"/>
  <c r="R3851" i="2"/>
  <c r="B3852" i="2"/>
  <c r="N3852" i="2" s="1"/>
  <c r="P3852" i="2"/>
  <c r="B3853" i="2"/>
  <c r="L3853" i="2"/>
  <c r="P3853" i="2"/>
  <c r="B3854" i="2"/>
  <c r="N3854" i="2" s="1"/>
  <c r="P3854" i="2"/>
  <c r="B3855" i="2"/>
  <c r="P3855" i="2"/>
  <c r="B3856" i="2"/>
  <c r="L3856" i="2" s="1"/>
  <c r="P3856" i="2"/>
  <c r="B3857" i="2"/>
  <c r="P3857" i="2"/>
  <c r="B3858" i="2"/>
  <c r="L3858" i="2" s="1"/>
  <c r="P3858" i="2"/>
  <c r="B3859" i="2"/>
  <c r="N3859" i="2" s="1"/>
  <c r="P3859" i="2"/>
  <c r="B3860" i="2"/>
  <c r="R3860" i="2" s="1"/>
  <c r="P3860" i="2"/>
  <c r="B3861" i="2"/>
  <c r="P3861" i="2"/>
  <c r="B3862" i="2"/>
  <c r="R3862" i="2" s="1"/>
  <c r="P3862" i="2"/>
  <c r="B3863" i="2"/>
  <c r="L3863" i="2" s="1"/>
  <c r="N3863" i="2"/>
  <c r="P3863" i="2"/>
  <c r="R3863" i="2"/>
  <c r="B3864" i="2"/>
  <c r="L3864" i="2" s="1"/>
  <c r="P3864" i="2"/>
  <c r="B3865" i="2"/>
  <c r="N3865" i="2" s="1"/>
  <c r="L3865" i="2"/>
  <c r="P3865" i="2"/>
  <c r="R3865" i="2"/>
  <c r="B3866" i="2"/>
  <c r="L3866" i="2" s="1"/>
  <c r="P3866" i="2"/>
  <c r="B3867" i="2"/>
  <c r="N3867" i="2" s="1"/>
  <c r="L3867" i="2"/>
  <c r="P3867" i="2"/>
  <c r="R3867" i="2"/>
  <c r="B3868" i="2"/>
  <c r="N3868" i="2" s="1"/>
  <c r="P3868" i="2"/>
  <c r="B3869" i="2"/>
  <c r="L3869" i="2" s="1"/>
  <c r="P3869" i="2"/>
  <c r="B3870" i="2"/>
  <c r="N3870" i="2" s="1"/>
  <c r="P3870" i="2"/>
  <c r="B3871" i="2"/>
  <c r="N3871" i="2" s="1"/>
  <c r="L3871" i="2"/>
  <c r="P3871" i="2"/>
  <c r="R3871" i="2"/>
  <c r="B3872" i="2"/>
  <c r="L3872" i="2" s="1"/>
  <c r="P3872" i="2"/>
  <c r="B3873" i="2"/>
  <c r="N3873" i="2" s="1"/>
  <c r="L3873" i="2"/>
  <c r="P3873" i="2"/>
  <c r="R3873" i="2"/>
  <c r="B3874" i="2"/>
  <c r="L3874" i="2" s="1"/>
  <c r="P3874" i="2"/>
  <c r="B3875" i="2"/>
  <c r="N3875" i="2" s="1"/>
  <c r="P3875" i="2"/>
  <c r="B3876" i="2"/>
  <c r="R3876" i="2" s="1"/>
  <c r="P3876" i="2"/>
  <c r="B3877" i="2"/>
  <c r="P3877" i="2"/>
  <c r="B3878" i="2"/>
  <c r="P3878" i="2"/>
  <c r="R3878" i="2"/>
  <c r="B3879" i="2"/>
  <c r="P3879" i="2"/>
  <c r="B3880" i="2"/>
  <c r="N3880" i="2" s="1"/>
  <c r="P3880" i="2"/>
  <c r="B3881" i="2"/>
  <c r="R3881" i="2" s="1"/>
  <c r="P3881" i="2"/>
  <c r="B3882" i="2"/>
  <c r="P3882" i="2"/>
  <c r="B3883" i="2"/>
  <c r="L3883" i="2" s="1"/>
  <c r="N3883" i="2"/>
  <c r="P3883" i="2"/>
  <c r="B3884" i="2"/>
  <c r="P3884" i="2"/>
  <c r="B3885" i="2"/>
  <c r="P3885" i="2"/>
  <c r="B3886" i="2"/>
  <c r="P3886" i="2"/>
  <c r="B3887" i="2"/>
  <c r="L3887" i="2" s="1"/>
  <c r="P3887" i="2"/>
  <c r="B3888" i="2"/>
  <c r="N3888" i="2" s="1"/>
  <c r="P3888" i="2"/>
  <c r="B3889" i="2"/>
  <c r="N3889" i="2" s="1"/>
  <c r="L3889" i="2"/>
  <c r="P3889" i="2"/>
  <c r="R3889" i="2"/>
  <c r="B3890" i="2"/>
  <c r="L3890" i="2" s="1"/>
  <c r="N3890" i="2"/>
  <c r="P3890" i="2"/>
  <c r="R3890" i="2"/>
  <c r="B3891" i="2"/>
  <c r="L3891" i="2"/>
  <c r="N3891" i="2"/>
  <c r="P3891" i="2"/>
  <c r="R3891" i="2"/>
  <c r="B3892" i="2"/>
  <c r="N3892" i="2" s="1"/>
  <c r="P3892" i="2"/>
  <c r="B3893" i="2"/>
  <c r="L3893" i="2"/>
  <c r="P3893" i="2"/>
  <c r="B3894" i="2"/>
  <c r="N3894" i="2" s="1"/>
  <c r="P3894" i="2"/>
  <c r="B3895" i="2"/>
  <c r="L3895" i="2" s="1"/>
  <c r="P3895" i="2"/>
  <c r="B3896" i="2"/>
  <c r="P3896" i="2"/>
  <c r="B3897" i="2"/>
  <c r="L3897" i="2" s="1"/>
  <c r="P3897" i="2"/>
  <c r="B3898" i="2"/>
  <c r="N3898" i="2"/>
  <c r="P3898" i="2"/>
  <c r="B3899" i="2"/>
  <c r="L3899" i="2" s="1"/>
  <c r="N3899" i="2"/>
  <c r="P3899" i="2"/>
  <c r="R3899" i="2"/>
  <c r="B3900" i="2"/>
  <c r="L3900" i="2" s="1"/>
  <c r="N3900" i="2"/>
  <c r="P3900" i="2"/>
  <c r="B3901" i="2"/>
  <c r="P3901" i="2"/>
  <c r="B3902" i="2"/>
  <c r="L3902" i="2" s="1"/>
  <c r="N3902" i="2"/>
  <c r="P3902" i="2"/>
  <c r="B3903" i="2"/>
  <c r="P3903" i="2"/>
  <c r="B3904" i="2"/>
  <c r="R3904" i="2" s="1"/>
  <c r="P3904" i="2"/>
  <c r="B3905" i="2"/>
  <c r="P3905" i="2"/>
  <c r="B3906" i="2"/>
  <c r="P3906" i="2"/>
  <c r="B3907" i="2"/>
  <c r="P3907" i="2"/>
  <c r="B3908" i="2"/>
  <c r="R3908" i="2" s="1"/>
  <c r="P3908" i="2"/>
  <c r="B3909" i="2"/>
  <c r="R3909" i="2" s="1"/>
  <c r="P3909" i="2"/>
  <c r="B3910" i="2"/>
  <c r="P3910" i="2"/>
  <c r="B3911" i="2"/>
  <c r="L3911" i="2" s="1"/>
  <c r="N3911" i="2"/>
  <c r="P3911" i="2"/>
  <c r="B3912" i="2"/>
  <c r="R3912" i="2" s="1"/>
  <c r="P3912" i="2"/>
  <c r="B3913" i="2"/>
  <c r="N3913" i="2" s="1"/>
  <c r="P3913" i="2"/>
  <c r="B3914" i="2"/>
  <c r="L3914" i="2" s="1"/>
  <c r="P3914" i="2"/>
  <c r="B3915" i="2"/>
  <c r="N3915" i="2" s="1"/>
  <c r="P3915" i="2"/>
  <c r="B3916" i="2"/>
  <c r="R3916" i="2" s="1"/>
  <c r="P3916" i="2"/>
  <c r="B3917" i="2"/>
  <c r="P3917" i="2"/>
  <c r="B3918" i="2"/>
  <c r="P3918" i="2"/>
  <c r="R3918" i="2"/>
  <c r="B3919" i="2"/>
  <c r="L3919" i="2" s="1"/>
  <c r="N3919" i="2"/>
  <c r="P3919" i="2"/>
  <c r="R3919" i="2"/>
  <c r="B3920" i="2"/>
  <c r="P3920" i="2"/>
  <c r="B3921" i="2"/>
  <c r="N3921" i="2" s="1"/>
  <c r="L3921" i="2"/>
  <c r="P3921" i="2"/>
  <c r="B3922" i="2"/>
  <c r="P3922" i="2"/>
  <c r="B3923" i="2"/>
  <c r="N3923" i="2" s="1"/>
  <c r="L3923" i="2"/>
  <c r="P3923" i="2"/>
  <c r="B3924" i="2"/>
  <c r="P3924" i="2"/>
  <c r="B3925" i="2"/>
  <c r="P3925" i="2"/>
  <c r="R3925" i="2"/>
  <c r="B3926" i="2"/>
  <c r="R3926" i="2" s="1"/>
  <c r="P3926" i="2"/>
  <c r="B3927" i="2"/>
  <c r="L3927" i="2" s="1"/>
  <c r="P3927" i="2"/>
  <c r="B3928" i="2"/>
  <c r="P3928" i="2"/>
  <c r="B3929" i="2"/>
  <c r="P3929" i="2"/>
  <c r="B3930" i="2"/>
  <c r="L3930" i="2" s="1"/>
  <c r="N3930" i="2"/>
  <c r="P3930" i="2"/>
  <c r="B3931" i="2"/>
  <c r="P3931" i="2"/>
  <c r="B3932" i="2"/>
  <c r="R3932" i="2" s="1"/>
  <c r="P3932" i="2"/>
  <c r="B3933" i="2"/>
  <c r="R3933" i="2" s="1"/>
  <c r="P3933" i="2"/>
  <c r="B3934" i="2"/>
  <c r="R3934" i="2" s="1"/>
  <c r="P3934" i="2"/>
  <c r="B3935" i="2"/>
  <c r="L3935" i="2" s="1"/>
  <c r="N3935" i="2"/>
  <c r="P3935" i="2"/>
  <c r="B3936" i="2"/>
  <c r="R3936" i="2" s="1"/>
  <c r="P3936" i="2"/>
  <c r="B3937" i="2"/>
  <c r="P3937" i="2"/>
  <c r="R3937" i="2"/>
  <c r="B3938" i="2"/>
  <c r="P3938" i="2"/>
  <c r="R3938" i="2"/>
  <c r="B3939" i="2"/>
  <c r="L3939" i="2" s="1"/>
  <c r="P3939" i="2"/>
  <c r="B3940" i="2"/>
  <c r="L3940" i="2" s="1"/>
  <c r="N3940" i="2"/>
  <c r="P3940" i="2"/>
  <c r="R3940" i="2"/>
  <c r="B3941" i="2"/>
  <c r="N3941" i="2" s="1"/>
  <c r="L3941" i="2"/>
  <c r="P3941" i="2"/>
  <c r="R3941" i="2"/>
  <c r="B3942" i="2"/>
  <c r="L3942" i="2" s="1"/>
  <c r="N3942" i="2"/>
  <c r="P3942" i="2"/>
  <c r="R3942" i="2"/>
  <c r="B3943" i="2"/>
  <c r="L3943" i="2"/>
  <c r="N3943" i="2"/>
  <c r="P3943" i="2"/>
  <c r="R3943" i="2"/>
  <c r="B3944" i="2"/>
  <c r="R3944" i="2" s="1"/>
  <c r="P3944" i="2"/>
  <c r="B3945" i="2"/>
  <c r="P3945" i="2"/>
  <c r="B3946" i="2"/>
  <c r="R3946" i="2" s="1"/>
  <c r="P3946" i="2"/>
  <c r="B3947" i="2"/>
  <c r="L3947" i="2" s="1"/>
  <c r="N3947" i="2"/>
  <c r="P3947" i="2"/>
  <c r="R3947" i="2"/>
  <c r="B3948" i="2"/>
  <c r="L3948" i="2" s="1"/>
  <c r="N3948" i="2"/>
  <c r="P3948" i="2"/>
  <c r="R3948" i="2"/>
  <c r="B3949" i="2"/>
  <c r="N3949" i="2" s="1"/>
  <c r="L3949" i="2"/>
  <c r="P3949" i="2"/>
  <c r="R3949" i="2"/>
  <c r="B3950" i="2"/>
  <c r="L3950" i="2" s="1"/>
  <c r="N3950" i="2"/>
  <c r="P3950" i="2"/>
  <c r="R3950" i="2"/>
  <c r="B3951" i="2"/>
  <c r="L3951" i="2"/>
  <c r="N3951" i="2"/>
  <c r="P3951" i="2"/>
  <c r="R3951" i="2"/>
  <c r="B3952" i="2"/>
  <c r="P3952" i="2"/>
  <c r="B3953" i="2"/>
  <c r="R3953" i="2" s="1"/>
  <c r="P3953" i="2"/>
  <c r="B3954" i="2"/>
  <c r="N3954" i="2" s="1"/>
  <c r="P3954" i="2"/>
  <c r="B3955" i="2"/>
  <c r="P3955" i="2"/>
  <c r="B3956" i="2"/>
  <c r="N3956" i="2" s="1"/>
  <c r="P3956" i="2"/>
  <c r="B3957" i="2"/>
  <c r="P3957" i="2"/>
  <c r="R3957" i="2"/>
  <c r="B3958" i="2"/>
  <c r="N3958" i="2" s="1"/>
  <c r="P3958" i="2"/>
  <c r="B3959" i="2"/>
  <c r="P3959" i="2"/>
  <c r="B3960" i="2"/>
  <c r="N3960" i="2" s="1"/>
  <c r="P3960" i="2"/>
  <c r="B3961" i="2"/>
  <c r="M3961" i="2" s="1"/>
  <c r="J3961" i="2" s="1"/>
  <c r="N3961" i="2"/>
  <c r="P3961" i="2"/>
  <c r="R3961" i="2"/>
  <c r="B3962" i="2"/>
  <c r="N3962" i="2" s="1"/>
  <c r="P3962" i="2"/>
  <c r="B3963" i="2"/>
  <c r="M3963" i="2" s="1"/>
  <c r="N3963" i="2"/>
  <c r="P3963" i="2"/>
  <c r="R3963" i="2"/>
  <c r="B3964" i="2"/>
  <c r="N3964" i="2" s="1"/>
  <c r="P3964" i="2"/>
  <c r="B3965" i="2"/>
  <c r="N3965" i="2" s="1"/>
  <c r="M3965" i="2"/>
  <c r="J3965" i="2" s="1"/>
  <c r="P3965" i="2"/>
  <c r="B3966" i="2"/>
  <c r="N3966" i="2" s="1"/>
  <c r="P3966" i="2"/>
  <c r="B3967" i="2"/>
  <c r="M3967" i="2" s="1"/>
  <c r="P3967" i="2"/>
  <c r="B3968" i="2"/>
  <c r="N3968" i="2" s="1"/>
  <c r="P3968" i="2"/>
  <c r="B3969" i="2"/>
  <c r="M3969" i="2"/>
  <c r="J3969" i="2" s="1"/>
  <c r="N3969" i="2"/>
  <c r="P3969" i="2"/>
  <c r="R3969" i="2"/>
  <c r="B3970" i="2"/>
  <c r="N3970" i="2" s="1"/>
  <c r="P3970" i="2"/>
  <c r="B3971" i="2"/>
  <c r="P3971" i="2"/>
  <c r="B3972" i="2"/>
  <c r="N3972" i="2" s="1"/>
  <c r="P3972" i="2"/>
  <c r="B3973" i="2"/>
  <c r="N3973" i="2" s="1"/>
  <c r="M3973" i="2"/>
  <c r="J3973" i="2" s="1"/>
  <c r="P3973" i="2"/>
  <c r="R3973" i="2"/>
  <c r="B3974" i="2"/>
  <c r="P3974" i="2"/>
  <c r="B3975" i="2"/>
  <c r="N3975" i="2" s="1"/>
  <c r="M3975" i="2"/>
  <c r="P3975" i="2"/>
  <c r="R3975" i="2"/>
  <c r="B3976" i="2"/>
  <c r="N3976" i="2" s="1"/>
  <c r="P3976" i="2"/>
  <c r="B3977" i="2"/>
  <c r="N3977" i="2" s="1"/>
  <c r="M3977" i="2"/>
  <c r="J3977" i="2" s="1"/>
  <c r="P3977" i="2"/>
  <c r="R3977" i="2"/>
  <c r="B3978" i="2"/>
  <c r="N3978" i="2" s="1"/>
  <c r="P3978" i="2"/>
  <c r="B3979" i="2"/>
  <c r="N3979" i="2" s="1"/>
  <c r="M3979" i="2"/>
  <c r="P3979" i="2"/>
  <c r="R3979" i="2"/>
  <c r="B3980" i="2"/>
  <c r="N3980" i="2" s="1"/>
  <c r="P3980" i="2"/>
  <c r="B3981" i="2"/>
  <c r="N3981" i="2" s="1"/>
  <c r="M3981" i="2"/>
  <c r="J3981" i="2" s="1"/>
  <c r="P3981" i="2"/>
  <c r="R3981" i="2"/>
  <c r="B3982" i="2"/>
  <c r="N3982" i="2" s="1"/>
  <c r="P3982" i="2"/>
  <c r="B3983" i="2"/>
  <c r="N3983" i="2" s="1"/>
  <c r="M3983" i="2"/>
  <c r="P3983" i="2"/>
  <c r="R3983" i="2"/>
  <c r="B3984" i="2"/>
  <c r="N3984" i="2" s="1"/>
  <c r="P3984" i="2"/>
  <c r="B3985" i="2"/>
  <c r="N3985" i="2" s="1"/>
  <c r="M3985" i="2"/>
  <c r="J3985" i="2" s="1"/>
  <c r="P3985" i="2"/>
  <c r="R3985" i="2"/>
  <c r="B3986" i="2"/>
  <c r="N3986" i="2" s="1"/>
  <c r="P3986" i="2"/>
  <c r="B3987" i="2"/>
  <c r="N3987" i="2" s="1"/>
  <c r="M3987" i="2"/>
  <c r="P3987" i="2"/>
  <c r="R3987" i="2"/>
  <c r="B3988" i="2"/>
  <c r="N3988" i="2" s="1"/>
  <c r="P3988" i="2"/>
  <c r="B3989" i="2"/>
  <c r="N3989" i="2" s="1"/>
  <c r="M3989" i="2"/>
  <c r="J3989" i="2" s="1"/>
  <c r="P3989" i="2"/>
  <c r="R3989" i="2"/>
  <c r="B3990" i="2"/>
  <c r="P3990" i="2"/>
  <c r="B3991" i="2"/>
  <c r="M3991" i="2" s="1"/>
  <c r="N3991" i="2"/>
  <c r="P3991" i="2"/>
  <c r="B3992" i="2"/>
  <c r="N3992" i="2" s="1"/>
  <c r="P3992" i="2"/>
  <c r="B3993" i="2"/>
  <c r="P3993" i="2"/>
  <c r="B3994" i="2"/>
  <c r="N3994" i="2"/>
  <c r="P3994" i="2"/>
  <c r="B3995" i="2"/>
  <c r="P3995" i="2"/>
  <c r="B3996" i="2"/>
  <c r="N3996" i="2"/>
  <c r="P3996" i="2"/>
  <c r="B3997" i="2"/>
  <c r="M3997" i="2" s="1"/>
  <c r="J3997" i="2" s="1"/>
  <c r="P3997" i="2"/>
  <c r="B3998" i="2"/>
  <c r="N3998" i="2" s="1"/>
  <c r="P3998" i="2"/>
  <c r="B3999" i="2"/>
  <c r="M3999" i="2" s="1"/>
  <c r="N3999" i="2"/>
  <c r="P3999" i="2"/>
  <c r="B4000" i="2"/>
  <c r="N4000" i="2" s="1"/>
  <c r="P4000" i="2"/>
  <c r="B4001" i="2"/>
  <c r="P4001" i="2"/>
  <c r="B4002" i="2"/>
  <c r="N4002" i="2"/>
  <c r="P4002" i="2"/>
  <c r="B4003" i="2"/>
  <c r="P4003" i="2"/>
  <c r="B4004" i="2"/>
  <c r="N4004" i="2"/>
  <c r="P4004" i="2"/>
  <c r="B4005" i="2"/>
  <c r="M4005" i="2" s="1"/>
  <c r="J4005" i="2" s="1"/>
  <c r="P4005" i="2"/>
  <c r="B4006" i="2"/>
  <c r="N4006" i="2" s="1"/>
  <c r="P4006" i="2"/>
  <c r="B4007" i="2"/>
  <c r="P4007" i="2"/>
  <c r="B4008" i="2"/>
  <c r="N4008" i="2" s="1"/>
  <c r="P4008" i="2"/>
  <c r="B4009" i="2"/>
  <c r="N4009" i="2" s="1"/>
  <c r="P4009" i="2"/>
  <c r="B4010" i="2"/>
  <c r="N4010" i="2" s="1"/>
  <c r="P4010" i="2"/>
  <c r="B4011" i="2"/>
  <c r="P4011" i="2"/>
  <c r="B4012" i="2"/>
  <c r="N4012" i="2" s="1"/>
  <c r="P4012" i="2"/>
  <c r="B4013" i="2"/>
  <c r="N4013" i="2" s="1"/>
  <c r="P4013" i="2"/>
  <c r="B4014" i="2"/>
  <c r="N4014" i="2" s="1"/>
  <c r="P4014" i="2"/>
  <c r="B4015" i="2"/>
  <c r="P4015" i="2"/>
  <c r="B4016" i="2"/>
  <c r="N4016" i="2" s="1"/>
  <c r="P4016" i="2"/>
  <c r="B4017" i="2"/>
  <c r="N4017" i="2" s="1"/>
  <c r="P4017" i="2"/>
  <c r="B4018" i="2"/>
  <c r="N4018" i="2" s="1"/>
  <c r="P4018" i="2"/>
  <c r="B4019" i="2"/>
  <c r="P4019" i="2"/>
  <c r="B4020" i="2"/>
  <c r="N4020" i="2" s="1"/>
  <c r="P4020" i="2"/>
  <c r="B4021" i="2"/>
  <c r="N4021" i="2" s="1"/>
  <c r="P4021" i="2"/>
  <c r="B4022" i="2"/>
  <c r="P4022" i="2"/>
  <c r="B4023" i="2"/>
  <c r="R4023" i="2" s="1"/>
  <c r="P4023" i="2"/>
  <c r="B4024" i="2"/>
  <c r="N4024" i="2" s="1"/>
  <c r="P4024" i="2"/>
  <c r="B4025" i="2"/>
  <c r="P4025" i="2"/>
  <c r="B4026" i="2"/>
  <c r="N4026" i="2"/>
  <c r="P4026" i="2"/>
  <c r="B4027" i="2"/>
  <c r="R4027" i="2" s="1"/>
  <c r="P4027" i="2"/>
  <c r="B4028" i="2"/>
  <c r="N4028" i="2" s="1"/>
  <c r="P4028" i="2"/>
  <c r="B4029" i="2"/>
  <c r="P4029" i="2"/>
  <c r="B4030" i="2"/>
  <c r="N4030" i="2" s="1"/>
  <c r="P4030" i="2"/>
  <c r="B4031" i="2"/>
  <c r="R4031" i="2" s="1"/>
  <c r="P4031" i="2"/>
  <c r="B4032" i="2"/>
  <c r="N4032" i="2"/>
  <c r="P4032" i="2"/>
  <c r="B4033" i="2"/>
  <c r="P4033" i="2"/>
  <c r="B4034" i="2"/>
  <c r="N4034" i="2" s="1"/>
  <c r="P4034" i="2"/>
  <c r="B4035" i="2"/>
  <c r="P4035" i="2"/>
  <c r="R4035" i="2"/>
  <c r="B4036" i="2"/>
  <c r="N4036" i="2" s="1"/>
  <c r="P4036" i="2"/>
  <c r="B4037" i="2"/>
  <c r="P4037" i="2"/>
  <c r="B4038" i="2"/>
  <c r="P4038" i="2"/>
  <c r="B4039" i="2"/>
  <c r="M4039" i="2" s="1"/>
  <c r="P4039" i="2"/>
  <c r="B4040" i="2"/>
  <c r="N4040" i="2" s="1"/>
  <c r="P4040" i="2"/>
  <c r="B4041" i="2"/>
  <c r="P4041" i="2"/>
  <c r="B4042" i="2"/>
  <c r="N4042" i="2" s="1"/>
  <c r="P4042" i="2"/>
  <c r="B4043" i="2"/>
  <c r="M4043" i="2" s="1"/>
  <c r="P4043" i="2"/>
  <c r="B4044" i="2"/>
  <c r="N4044" i="2" s="1"/>
  <c r="P4044" i="2"/>
  <c r="B4045" i="2"/>
  <c r="M4045" i="2"/>
  <c r="J4045" i="2" s="1"/>
  <c r="N4045" i="2"/>
  <c r="P4045" i="2"/>
  <c r="R4045" i="2"/>
  <c r="B4046" i="2"/>
  <c r="N4046" i="2" s="1"/>
  <c r="P4046" i="2"/>
  <c r="B4047" i="2"/>
  <c r="M4047" i="2" s="1"/>
  <c r="P4047" i="2"/>
  <c r="R4047" i="2"/>
  <c r="B4048" i="2"/>
  <c r="N4048" i="2" s="1"/>
  <c r="P4048" i="2"/>
  <c r="B4049" i="2"/>
  <c r="N4049" i="2" s="1"/>
  <c r="M4049" i="2"/>
  <c r="J4049" i="2" s="1"/>
  <c r="P4049" i="2"/>
  <c r="R4049" i="2"/>
  <c r="B4050" i="2"/>
  <c r="N4050" i="2" s="1"/>
  <c r="P4050" i="2"/>
  <c r="B4051" i="2"/>
  <c r="N4051" i="2" s="1"/>
  <c r="M4051" i="2"/>
  <c r="P4051" i="2"/>
  <c r="R4051" i="2"/>
  <c r="B4052" i="2"/>
  <c r="N4052" i="2" s="1"/>
  <c r="P4052" i="2"/>
  <c r="B4053" i="2"/>
  <c r="M4053" i="2" s="1"/>
  <c r="J4053" i="2" s="1"/>
  <c r="N4053" i="2"/>
  <c r="P4053" i="2"/>
  <c r="R4053" i="2"/>
  <c r="B4054" i="2"/>
  <c r="P4054" i="2"/>
  <c r="B4055" i="2"/>
  <c r="M4055" i="2" s="1"/>
  <c r="P4055" i="2"/>
  <c r="B4056" i="2"/>
  <c r="N4056" i="2"/>
  <c r="P4056" i="2"/>
  <c r="B4057" i="2"/>
  <c r="P4057" i="2"/>
  <c r="B4058" i="2"/>
  <c r="N4058" i="2" s="1"/>
  <c r="P4058" i="2"/>
  <c r="B4059" i="2"/>
  <c r="P4059" i="2"/>
  <c r="B4060" i="2"/>
  <c r="N4060" i="2"/>
  <c r="P4060" i="2"/>
  <c r="B4061" i="2"/>
  <c r="P4061" i="2"/>
  <c r="B4062" i="2"/>
  <c r="N4062" i="2" s="1"/>
  <c r="P4062" i="2"/>
  <c r="B4063" i="2"/>
  <c r="M4063" i="2" s="1"/>
  <c r="P4063" i="2"/>
  <c r="B4064" i="2"/>
  <c r="N4064" i="2"/>
  <c r="P4064" i="2"/>
  <c r="B4065" i="2"/>
  <c r="P4065" i="2"/>
  <c r="B4066" i="2"/>
  <c r="N4066" i="2" s="1"/>
  <c r="P4066" i="2"/>
  <c r="B4067" i="2"/>
  <c r="P4067" i="2"/>
  <c r="B4068" i="2"/>
  <c r="N4068" i="2"/>
  <c r="P4068" i="2"/>
  <c r="B4069" i="2"/>
  <c r="P4069" i="2"/>
  <c r="B4070" i="2"/>
  <c r="P4070" i="2"/>
  <c r="B4071" i="2"/>
  <c r="P4071" i="2"/>
  <c r="B4072" i="2"/>
  <c r="N4072" i="2" s="1"/>
  <c r="P4072" i="2"/>
  <c r="B4073" i="2"/>
  <c r="N4073" i="2" s="1"/>
  <c r="M4073" i="2"/>
  <c r="J4073" i="2" s="1"/>
  <c r="P4073" i="2"/>
  <c r="R4073" i="2"/>
  <c r="B4074" i="2"/>
  <c r="N4074" i="2" s="1"/>
  <c r="P4074" i="2"/>
  <c r="B4075" i="2"/>
  <c r="R4075" i="2" s="1"/>
  <c r="M4075" i="2"/>
  <c r="P4075" i="2"/>
  <c r="B4076" i="2"/>
  <c r="N4076" i="2" s="1"/>
  <c r="P4076" i="2"/>
  <c r="B4077" i="2"/>
  <c r="P4077" i="2"/>
  <c r="B4078" i="2"/>
  <c r="N4078" i="2" s="1"/>
  <c r="P4078" i="2"/>
  <c r="B4079" i="2"/>
  <c r="P4079" i="2"/>
  <c r="B4080" i="2"/>
  <c r="N4080" i="2" s="1"/>
  <c r="P4080" i="2"/>
  <c r="B4081" i="2"/>
  <c r="N4081" i="2" s="1"/>
  <c r="M4081" i="2"/>
  <c r="J4081" i="2" s="1"/>
  <c r="P4081" i="2"/>
  <c r="R4081" i="2"/>
  <c r="B4082" i="2"/>
  <c r="P4082" i="2"/>
  <c r="B4083" i="2"/>
  <c r="R4083" i="2" s="1"/>
  <c r="M4083" i="2"/>
  <c r="P4083" i="2"/>
  <c r="B4084" i="2"/>
  <c r="N4084" i="2" s="1"/>
  <c r="P4084" i="2"/>
  <c r="B4085" i="2"/>
  <c r="R4085" i="2" s="1"/>
  <c r="P4085" i="2"/>
  <c r="B4086" i="2"/>
  <c r="P4086" i="2"/>
  <c r="B4087" i="2"/>
  <c r="R4087" i="2" s="1"/>
  <c r="N4087" i="2"/>
  <c r="P4087" i="2"/>
  <c r="B4088" i="2"/>
  <c r="P4088" i="2"/>
  <c r="S4088" i="2"/>
  <c r="I4088" i="2" s="1"/>
  <c r="B4089" i="2"/>
  <c r="N4089" i="2" s="1"/>
  <c r="P4089" i="2"/>
  <c r="B4090" i="2"/>
  <c r="M4090" i="2" s="1"/>
  <c r="P4090" i="2"/>
  <c r="R4090" i="2"/>
  <c r="B4091" i="2"/>
  <c r="L4091" i="2" s="1"/>
  <c r="N4091" i="2"/>
  <c r="P4091" i="2"/>
  <c r="B4092" i="2"/>
  <c r="P4092" i="2"/>
  <c r="B4093" i="2"/>
  <c r="N4093" i="2" s="1"/>
  <c r="P4093" i="2"/>
  <c r="B4094" i="2"/>
  <c r="K4094" i="2" s="1"/>
  <c r="P4094" i="2"/>
  <c r="B4095" i="2"/>
  <c r="L4095" i="2" s="1"/>
  <c r="P4095" i="2"/>
  <c r="B4096" i="2"/>
  <c r="P4096" i="2"/>
  <c r="B4097" i="2"/>
  <c r="R4097" i="2" s="1"/>
  <c r="N4097" i="2"/>
  <c r="P4097" i="2"/>
  <c r="B4098" i="2"/>
  <c r="P4098" i="2"/>
  <c r="B4099" i="2"/>
  <c r="L4099" i="2" s="1"/>
  <c r="K4099" i="2"/>
  <c r="P4099" i="2"/>
  <c r="B4100" i="2"/>
  <c r="P4100" i="2"/>
  <c r="B4101" i="2"/>
  <c r="R4101" i="2" s="1"/>
  <c r="K4101" i="2"/>
  <c r="P4101" i="2"/>
  <c r="B4102" i="2"/>
  <c r="P4102" i="2"/>
  <c r="B4103" i="2"/>
  <c r="R4103" i="2" s="1"/>
  <c r="P4103" i="2"/>
  <c r="B4104" i="2"/>
  <c r="L4104" i="2" s="1"/>
  <c r="M4104" i="2"/>
  <c r="J4104" i="2" s="1"/>
  <c r="P4104" i="2"/>
  <c r="S4104" i="2"/>
  <c r="B4105" i="2"/>
  <c r="K4105" i="2"/>
  <c r="P4105" i="2"/>
  <c r="R4105" i="2"/>
  <c r="B4106" i="2"/>
  <c r="L4106" i="2" s="1"/>
  <c r="K4106" i="2"/>
  <c r="N4106" i="2"/>
  <c r="P4106" i="2"/>
  <c r="R4106" i="2"/>
  <c r="B4107" i="2"/>
  <c r="N4107" i="2" s="1"/>
  <c r="P4107" i="2"/>
  <c r="B4108" i="2"/>
  <c r="P4108" i="2"/>
  <c r="B4109" i="2"/>
  <c r="R4109" i="2" s="1"/>
  <c r="K4109" i="2"/>
  <c r="P4109" i="2"/>
  <c r="B4110" i="2"/>
  <c r="P4110" i="2"/>
  <c r="B4111" i="2"/>
  <c r="P4111" i="2"/>
  <c r="R4111" i="2"/>
  <c r="B4112" i="2"/>
  <c r="L4112" i="2" s="1"/>
  <c r="M4112" i="2"/>
  <c r="J4112" i="2" s="1"/>
  <c r="P4112" i="2"/>
  <c r="S4112" i="2"/>
  <c r="B4113" i="2"/>
  <c r="K4113" i="2"/>
  <c r="P4113" i="2"/>
  <c r="R4113" i="2"/>
  <c r="B4114" i="2"/>
  <c r="L4114" i="2" s="1"/>
  <c r="K4114" i="2"/>
  <c r="M4114" i="2"/>
  <c r="N4114" i="2"/>
  <c r="P4114" i="2"/>
  <c r="R4114" i="2"/>
  <c r="S4114" i="2"/>
  <c r="B4115" i="2"/>
  <c r="P4115" i="2"/>
  <c r="B4116" i="2"/>
  <c r="P4116" i="2"/>
  <c r="B4117" i="2"/>
  <c r="R4117" i="2" s="1"/>
  <c r="K4117" i="2"/>
  <c r="P4117" i="2"/>
  <c r="B4118" i="2"/>
  <c r="P4118" i="2"/>
  <c r="B4119" i="2"/>
  <c r="R4119" i="2" s="1"/>
  <c r="P4119" i="2"/>
  <c r="B4120" i="2"/>
  <c r="L4120" i="2" s="1"/>
  <c r="M4120" i="2"/>
  <c r="J4120" i="2" s="1"/>
  <c r="P4120" i="2"/>
  <c r="S4120" i="2"/>
  <c r="B4121" i="2"/>
  <c r="R4121" i="2" s="1"/>
  <c r="K4121" i="2"/>
  <c r="P4121" i="2"/>
  <c r="B4122" i="2"/>
  <c r="K4122" i="2"/>
  <c r="P4122" i="2"/>
  <c r="R4122" i="2"/>
  <c r="B4123" i="2"/>
  <c r="P4123" i="2"/>
  <c r="B4124" i="2"/>
  <c r="L4124" i="2" s="1"/>
  <c r="N4124" i="2"/>
  <c r="P4124" i="2"/>
  <c r="B4125" i="2"/>
  <c r="P4125" i="2"/>
  <c r="B4126" i="2"/>
  <c r="P4126" i="2"/>
  <c r="B4127" i="2"/>
  <c r="R4127" i="2" s="1"/>
  <c r="P4127" i="2"/>
  <c r="B4128" i="2"/>
  <c r="L4128" i="2" s="1"/>
  <c r="N4128" i="2"/>
  <c r="P4128" i="2"/>
  <c r="B4129" i="2"/>
  <c r="N4129" i="2"/>
  <c r="P4129" i="2"/>
  <c r="B4130" i="2"/>
  <c r="N4130" i="2" s="1"/>
  <c r="P4130" i="2"/>
  <c r="B4131" i="2"/>
  <c r="N4131" i="2" s="1"/>
  <c r="P4131" i="2"/>
  <c r="B4132" i="2"/>
  <c r="N4132" i="2" s="1"/>
  <c r="P4132" i="2"/>
  <c r="B4133" i="2"/>
  <c r="N4133" i="2"/>
  <c r="P4133" i="2"/>
  <c r="B4134" i="2"/>
  <c r="N4134" i="2" s="1"/>
  <c r="P4134" i="2"/>
  <c r="B4135" i="2"/>
  <c r="N4135" i="2" s="1"/>
  <c r="P4135" i="2"/>
  <c r="B4136" i="2"/>
  <c r="N4136" i="2" s="1"/>
  <c r="P4136" i="2"/>
  <c r="B4137" i="2"/>
  <c r="N4137" i="2" s="1"/>
  <c r="P4137" i="2"/>
  <c r="B4138" i="2"/>
  <c r="N4138" i="2" s="1"/>
  <c r="P4138" i="2"/>
  <c r="B4139" i="2"/>
  <c r="N4139" i="2" s="1"/>
  <c r="P4139" i="2"/>
  <c r="B4140" i="2"/>
  <c r="N4140" i="2" s="1"/>
  <c r="P4140" i="2"/>
  <c r="B4141" i="2"/>
  <c r="N4141" i="2"/>
  <c r="P4141" i="2"/>
  <c r="B4142" i="2"/>
  <c r="N4142" i="2" s="1"/>
  <c r="P4142" i="2"/>
  <c r="B4143" i="2"/>
  <c r="K4143" i="2" s="1"/>
  <c r="P4143" i="2"/>
  <c r="B4144" i="2"/>
  <c r="K4144" i="2"/>
  <c r="N4144" i="2"/>
  <c r="P4144" i="2"/>
  <c r="R4144" i="2"/>
  <c r="B4145" i="2"/>
  <c r="K4145" i="2" s="1"/>
  <c r="N4145" i="2"/>
  <c r="P4145" i="2"/>
  <c r="B4146" i="2"/>
  <c r="L4146" i="2" s="1"/>
  <c r="P4146" i="2"/>
  <c r="B4147" i="2"/>
  <c r="P4147" i="2"/>
  <c r="B4148" i="2"/>
  <c r="N4148" i="2" s="1"/>
  <c r="P4148" i="2"/>
  <c r="B4149" i="2"/>
  <c r="L4149" i="2" s="1"/>
  <c r="P4149" i="2"/>
  <c r="R4149" i="2"/>
  <c r="B4150" i="2"/>
  <c r="P4150" i="2"/>
  <c r="B4151" i="2"/>
  <c r="P4151" i="2"/>
  <c r="B4152" i="2"/>
  <c r="N4152" i="2" s="1"/>
  <c r="P4152" i="2"/>
  <c r="B4153" i="2"/>
  <c r="L4153" i="2" s="1"/>
  <c r="M4153" i="2"/>
  <c r="J4153" i="2" s="1"/>
  <c r="P4153" i="2"/>
  <c r="R4153" i="2"/>
  <c r="S4153" i="2"/>
  <c r="B4154" i="2"/>
  <c r="P4154" i="2"/>
  <c r="B4155" i="2"/>
  <c r="R4155" i="2" s="1"/>
  <c r="P4155" i="2"/>
  <c r="B4156" i="2"/>
  <c r="N4156" i="2"/>
  <c r="P4156" i="2"/>
  <c r="R4156" i="2"/>
  <c r="B4157" i="2"/>
  <c r="L4157" i="2" s="1"/>
  <c r="K4157" i="2"/>
  <c r="M4157" i="2"/>
  <c r="J4157" i="2" s="1"/>
  <c r="N4157" i="2"/>
  <c r="P4157" i="2"/>
  <c r="R4157" i="2"/>
  <c r="S4157" i="2"/>
  <c r="B4158" i="2"/>
  <c r="P4158" i="2"/>
  <c r="B4159" i="2"/>
  <c r="R4159" i="2" s="1"/>
  <c r="P4159" i="2"/>
  <c r="B4160" i="2"/>
  <c r="R4160" i="2" s="1"/>
  <c r="P4160" i="2"/>
  <c r="B4161" i="2"/>
  <c r="L4161" i="2" s="1"/>
  <c r="P4161" i="2"/>
  <c r="R4161" i="2"/>
  <c r="B4162" i="2"/>
  <c r="P4162" i="2"/>
  <c r="B4163" i="2"/>
  <c r="N4163" i="2" s="1"/>
  <c r="P4163" i="2"/>
  <c r="B4164" i="2"/>
  <c r="N4164" i="2" s="1"/>
  <c r="P4164" i="2"/>
  <c r="B4165" i="2"/>
  <c r="L4165" i="2" s="1"/>
  <c r="P4165" i="2"/>
  <c r="B4166" i="2"/>
  <c r="P4166" i="2"/>
  <c r="B4167" i="2"/>
  <c r="N4167" i="2" s="1"/>
  <c r="P4167" i="2"/>
  <c r="R4167" i="2"/>
  <c r="B4168" i="2"/>
  <c r="N4168" i="2" s="1"/>
  <c r="P4168" i="2"/>
  <c r="B4169" i="2"/>
  <c r="L4169" i="2" s="1"/>
  <c r="M4169" i="2"/>
  <c r="P4169" i="2"/>
  <c r="R4169" i="2"/>
  <c r="S4169" i="2"/>
  <c r="B4170" i="2"/>
  <c r="P4170" i="2"/>
  <c r="B4171" i="2"/>
  <c r="R4171" i="2" s="1"/>
  <c r="N4171" i="2"/>
  <c r="P4171" i="2"/>
  <c r="B4172" i="2"/>
  <c r="R4172" i="2" s="1"/>
  <c r="N4172" i="2"/>
  <c r="P4172" i="2"/>
  <c r="B4173" i="2"/>
  <c r="L4173" i="2" s="1"/>
  <c r="M4173" i="2"/>
  <c r="J4173" i="2" s="1"/>
  <c r="P4173" i="2"/>
  <c r="R4173" i="2"/>
  <c r="B4174" i="2"/>
  <c r="P4174" i="2"/>
  <c r="B4175" i="2"/>
  <c r="P4175" i="2"/>
  <c r="B4176" i="2"/>
  <c r="P4176" i="2"/>
  <c r="B4177" i="2"/>
  <c r="R4177" i="2" s="1"/>
  <c r="P4177" i="2"/>
  <c r="B4178" i="2"/>
  <c r="P4178" i="2"/>
  <c r="B4179" i="2"/>
  <c r="P4179" i="2"/>
  <c r="B4180" i="2"/>
  <c r="N4180" i="2" s="1"/>
  <c r="P4180" i="2"/>
  <c r="B4181" i="2"/>
  <c r="L4181" i="2" s="1"/>
  <c r="M4181" i="2"/>
  <c r="J4181" i="2" s="1"/>
  <c r="P4181" i="2"/>
  <c r="R4181" i="2"/>
  <c r="B4182" i="2"/>
  <c r="P4182" i="2"/>
  <c r="B4183" i="2"/>
  <c r="P4183" i="2"/>
  <c r="B4184" i="2"/>
  <c r="N4184" i="2" s="1"/>
  <c r="P4184" i="2"/>
  <c r="B4185" i="2"/>
  <c r="L4185" i="2" s="1"/>
  <c r="P4185" i="2"/>
  <c r="R4185" i="2"/>
  <c r="B4186" i="2"/>
  <c r="P4186" i="2"/>
  <c r="B4187" i="2"/>
  <c r="R4187" i="2" s="1"/>
  <c r="P4187" i="2"/>
  <c r="B4188" i="2"/>
  <c r="R4188" i="2" s="1"/>
  <c r="N4188" i="2"/>
  <c r="P4188" i="2"/>
  <c r="B4189" i="2"/>
  <c r="L4189" i="2" s="1"/>
  <c r="K4189" i="2"/>
  <c r="O4189" i="2" s="1"/>
  <c r="C4189" i="2" s="1"/>
  <c r="P4189" i="2"/>
  <c r="R4189" i="2"/>
  <c r="B4190" i="2"/>
  <c r="P4190" i="2"/>
  <c r="B4191" i="2"/>
  <c r="R4191" i="2" s="1"/>
  <c r="P4191" i="2"/>
  <c r="B4192" i="2"/>
  <c r="R4192" i="2" s="1"/>
  <c r="N4192" i="2"/>
  <c r="P4192" i="2"/>
  <c r="B4193" i="2"/>
  <c r="L4193" i="2" s="1"/>
  <c r="N4193" i="2"/>
  <c r="P4193" i="2"/>
  <c r="R4193" i="2"/>
  <c r="B4194" i="2"/>
  <c r="P4194" i="2"/>
  <c r="B4195" i="2"/>
  <c r="N4195" i="2" s="1"/>
  <c r="P4195" i="2"/>
  <c r="R4195" i="2"/>
  <c r="B4196" i="2"/>
  <c r="N4196" i="2" s="1"/>
  <c r="P4196" i="2"/>
  <c r="B4197" i="2"/>
  <c r="L4197" i="2" s="1"/>
  <c r="K4197" i="2"/>
  <c r="P4197" i="2"/>
  <c r="B4198" i="2"/>
  <c r="P4198" i="2"/>
  <c r="B4199" i="2"/>
  <c r="N4199" i="2" s="1"/>
  <c r="P4199" i="2"/>
  <c r="B4200" i="2"/>
  <c r="N4200" i="2" s="1"/>
  <c r="P4200" i="2"/>
  <c r="B4201" i="2"/>
  <c r="L4201" i="2" s="1"/>
  <c r="P4201" i="2"/>
  <c r="R4201" i="2"/>
  <c r="B4202" i="2"/>
  <c r="P4202" i="2"/>
  <c r="B4203" i="2"/>
  <c r="R4203" i="2" s="1"/>
  <c r="P4203" i="2"/>
  <c r="B4204" i="2"/>
  <c r="R4204" i="2" s="1"/>
  <c r="N4204" i="2"/>
  <c r="P4204" i="2"/>
  <c r="B4205" i="2"/>
  <c r="L4205" i="2" s="1"/>
  <c r="K4205" i="2"/>
  <c r="O4205" i="2" s="1"/>
  <c r="C4205" i="2" s="1"/>
  <c r="M4205" i="2"/>
  <c r="J4205" i="2" s="1"/>
  <c r="P4205" i="2"/>
  <c r="R4205" i="2"/>
  <c r="B4206" i="2"/>
  <c r="P4206" i="2"/>
  <c r="B4207" i="2"/>
  <c r="P4207" i="2"/>
  <c r="B4208" i="2"/>
  <c r="P4208" i="2"/>
  <c r="B4209" i="2"/>
  <c r="P4209" i="2"/>
  <c r="R4209" i="2"/>
  <c r="B4210" i="2"/>
  <c r="P4210" i="2"/>
  <c r="B4211" i="2"/>
  <c r="R4211" i="2" s="1"/>
  <c r="P4211" i="2"/>
  <c r="B4212" i="2"/>
  <c r="N4212" i="2" s="1"/>
  <c r="P4212" i="2"/>
  <c r="B4213" i="2"/>
  <c r="L4213" i="2" s="1"/>
  <c r="K4213" i="2"/>
  <c r="O4213" i="2" s="1"/>
  <c r="C4213" i="2" s="1"/>
  <c r="M4213" i="2"/>
  <c r="N4213" i="2"/>
  <c r="P4213" i="2"/>
  <c r="R4213" i="2"/>
  <c r="S4213" i="2"/>
  <c r="B4214" i="2"/>
  <c r="P4214" i="2"/>
  <c r="B4215" i="2"/>
  <c r="R4215" i="2" s="1"/>
  <c r="P4215" i="2"/>
  <c r="B4216" i="2"/>
  <c r="N4216" i="2" s="1"/>
  <c r="P4216" i="2"/>
  <c r="B4217" i="2"/>
  <c r="P4217" i="2"/>
  <c r="B4218" i="2"/>
  <c r="P4218" i="2"/>
  <c r="B4219" i="2"/>
  <c r="R4219" i="2" s="1"/>
  <c r="P4219" i="2"/>
  <c r="B4220" i="2"/>
  <c r="R4220" i="2" s="1"/>
  <c r="P4220" i="2"/>
  <c r="B4221" i="2"/>
  <c r="L4221" i="2" s="1"/>
  <c r="P4221" i="2"/>
  <c r="B4222" i="2"/>
  <c r="P4222" i="2"/>
  <c r="B4223" i="2"/>
  <c r="P4223" i="2"/>
  <c r="B4224" i="2"/>
  <c r="L4224" i="2" s="1"/>
  <c r="P4224" i="2"/>
  <c r="B4225" i="2"/>
  <c r="K4225" i="2" s="1"/>
  <c r="P4225" i="2"/>
  <c r="B4226" i="2"/>
  <c r="L4226" i="2" s="1"/>
  <c r="P4226" i="2"/>
  <c r="B4227" i="2"/>
  <c r="L4227" i="2" s="1"/>
  <c r="P4227" i="2"/>
  <c r="R4227" i="2"/>
  <c r="B4228" i="2"/>
  <c r="L4228" i="2" s="1"/>
  <c r="K4228" i="2"/>
  <c r="P4228" i="2"/>
  <c r="R4228" i="2"/>
  <c r="B4229" i="2"/>
  <c r="P4229" i="2"/>
  <c r="B4230" i="2"/>
  <c r="P4230" i="2"/>
  <c r="B4231" i="2"/>
  <c r="P4231" i="2"/>
  <c r="S4231" i="2"/>
  <c r="B4232" i="2"/>
  <c r="L4232" i="2" s="1"/>
  <c r="P4232" i="2"/>
  <c r="R4232" i="2"/>
  <c r="B4233" i="2"/>
  <c r="K4233" i="2" s="1"/>
  <c r="P4233" i="2"/>
  <c r="S4233" i="2"/>
  <c r="B4234" i="2"/>
  <c r="L4234" i="2" s="1"/>
  <c r="P4234" i="2"/>
  <c r="R4234" i="2"/>
  <c r="B4235" i="2"/>
  <c r="L4235" i="2" s="1"/>
  <c r="N4235" i="2"/>
  <c r="P4235" i="2"/>
  <c r="R4235" i="2"/>
  <c r="B4236" i="2"/>
  <c r="L4236" i="2" s="1"/>
  <c r="K4236" i="2"/>
  <c r="P4236" i="2"/>
  <c r="B4237" i="2"/>
  <c r="P4237" i="2"/>
  <c r="B4238" i="2"/>
  <c r="P4238" i="2"/>
  <c r="B4239" i="2"/>
  <c r="S4239" i="2" s="1"/>
  <c r="P4239" i="2"/>
  <c r="B4240" i="2"/>
  <c r="L4240" i="2" s="1"/>
  <c r="K4240" i="2"/>
  <c r="P4240" i="2"/>
  <c r="R4240" i="2"/>
  <c r="B4241" i="2"/>
  <c r="K4241" i="2"/>
  <c r="P4241" i="2"/>
  <c r="S4241" i="2"/>
  <c r="B4242" i="2"/>
  <c r="L4242" i="2" s="1"/>
  <c r="N4242" i="2"/>
  <c r="P4242" i="2"/>
  <c r="R4242" i="2"/>
  <c r="B4243" i="2"/>
  <c r="L4243" i="2" s="1"/>
  <c r="M4243" i="2"/>
  <c r="J4243" i="2" s="1"/>
  <c r="N4243" i="2"/>
  <c r="P4243" i="2"/>
  <c r="R4243" i="2"/>
  <c r="S4243" i="2"/>
  <c r="B4244" i="2"/>
  <c r="L4244" i="2" s="1"/>
  <c r="P4244" i="2"/>
  <c r="B4245" i="2"/>
  <c r="P4245" i="2"/>
  <c r="B4246" i="2"/>
  <c r="P4246" i="2"/>
  <c r="B4247" i="2"/>
  <c r="S4247" i="2" s="1"/>
  <c r="P4247" i="2"/>
  <c r="B4248" i="2"/>
  <c r="L4248" i="2" s="1"/>
  <c r="K4248" i="2"/>
  <c r="P4248" i="2"/>
  <c r="R4248" i="2"/>
  <c r="B4249" i="2"/>
  <c r="K4249" i="2"/>
  <c r="P4249" i="2"/>
  <c r="S4249" i="2"/>
  <c r="B4250" i="2"/>
  <c r="L4250" i="2" s="1"/>
  <c r="N4250" i="2"/>
  <c r="P4250" i="2"/>
  <c r="R4250" i="2"/>
  <c r="B4251" i="2"/>
  <c r="L4251" i="2" s="1"/>
  <c r="M4251" i="2"/>
  <c r="J4251" i="2" s="1"/>
  <c r="N4251" i="2"/>
  <c r="P4251" i="2"/>
  <c r="R4251" i="2"/>
  <c r="S4251" i="2"/>
  <c r="B4252" i="2"/>
  <c r="L4252" i="2" s="1"/>
  <c r="P4252" i="2"/>
  <c r="B4253" i="2"/>
  <c r="P4253" i="2"/>
  <c r="B4254" i="2"/>
  <c r="P4254" i="2"/>
  <c r="B4255" i="2"/>
  <c r="P4255" i="2"/>
  <c r="B4256" i="2"/>
  <c r="L4256" i="2" s="1"/>
  <c r="K4256" i="2"/>
  <c r="P4256" i="2"/>
  <c r="R4256" i="2"/>
  <c r="B4257" i="2"/>
  <c r="K4257" i="2"/>
  <c r="P4257" i="2"/>
  <c r="S4257" i="2"/>
  <c r="B4258" i="2"/>
  <c r="L4258" i="2" s="1"/>
  <c r="N4258" i="2"/>
  <c r="P4258" i="2"/>
  <c r="R4258" i="2"/>
  <c r="B4259" i="2"/>
  <c r="L4259" i="2" s="1"/>
  <c r="M4259" i="2"/>
  <c r="J4259" i="2" s="1"/>
  <c r="N4259" i="2"/>
  <c r="P4259" i="2"/>
  <c r="R4259" i="2"/>
  <c r="S4259" i="2"/>
  <c r="B4260" i="2"/>
  <c r="L4260" i="2" s="1"/>
  <c r="P4260" i="2"/>
  <c r="B4261" i="2"/>
  <c r="P4261" i="2"/>
  <c r="B4262" i="2"/>
  <c r="P4262" i="2"/>
  <c r="B4263" i="2"/>
  <c r="S4263" i="2" s="1"/>
  <c r="P4263" i="2"/>
  <c r="B4264" i="2"/>
  <c r="L4264" i="2" s="1"/>
  <c r="K4264" i="2"/>
  <c r="P4264" i="2"/>
  <c r="B4265" i="2"/>
  <c r="S4265" i="2" s="1"/>
  <c r="K4265" i="2"/>
  <c r="P4265" i="2"/>
  <c r="B4266" i="2"/>
  <c r="L4266" i="2" s="1"/>
  <c r="P4266" i="2"/>
  <c r="B4267" i="2"/>
  <c r="L4267" i="2" s="1"/>
  <c r="M4267" i="2"/>
  <c r="P4267" i="2"/>
  <c r="S4267" i="2"/>
  <c r="B4268" i="2"/>
  <c r="P4268" i="2"/>
  <c r="R4268" i="2"/>
  <c r="B4269" i="2"/>
  <c r="S4269" i="2" s="1"/>
  <c r="P4269" i="2"/>
  <c r="B4270" i="2"/>
  <c r="P4270" i="2"/>
  <c r="B4271" i="2"/>
  <c r="M4271" i="2" s="1"/>
  <c r="P4271" i="2"/>
  <c r="B4272" i="2"/>
  <c r="R4272" i="2" s="1"/>
  <c r="P4272" i="2"/>
  <c r="B4273" i="2"/>
  <c r="R4273" i="2" s="1"/>
  <c r="P4273" i="2"/>
  <c r="B4274" i="2"/>
  <c r="R4274" i="2" s="1"/>
  <c r="P4274" i="2"/>
  <c r="B4275" i="2"/>
  <c r="R4275" i="2" s="1"/>
  <c r="P4275" i="2"/>
  <c r="B4276" i="2"/>
  <c r="R4276" i="2" s="1"/>
  <c r="P4276" i="2"/>
  <c r="B4277" i="2"/>
  <c r="R4277" i="2" s="1"/>
  <c r="N4277" i="2"/>
  <c r="P4277" i="2"/>
  <c r="B4278" i="2"/>
  <c r="R4278" i="2" s="1"/>
  <c r="N4278" i="2"/>
  <c r="P4278" i="2"/>
  <c r="B4279" i="2"/>
  <c r="R4279" i="2" s="1"/>
  <c r="P4279" i="2"/>
  <c r="B4280" i="2"/>
  <c r="R4280" i="2" s="1"/>
  <c r="P4280" i="2"/>
  <c r="B4281" i="2"/>
  <c r="R4281" i="2" s="1"/>
  <c r="P4281" i="2"/>
  <c r="B4282" i="2"/>
  <c r="R4282" i="2" s="1"/>
  <c r="P4282" i="2"/>
  <c r="B4283" i="2"/>
  <c r="R4283" i="2" s="1"/>
  <c r="P4283" i="2"/>
  <c r="B4284" i="2"/>
  <c r="R4284" i="2" s="1"/>
  <c r="P4284" i="2"/>
  <c r="B4285" i="2"/>
  <c r="R4285" i="2" s="1"/>
  <c r="N4285" i="2"/>
  <c r="P4285" i="2"/>
  <c r="B4286" i="2"/>
  <c r="R4286" i="2" s="1"/>
  <c r="N4286" i="2"/>
  <c r="P4286" i="2"/>
  <c r="B4287" i="2"/>
  <c r="R4287" i="2" s="1"/>
  <c r="P4287" i="2"/>
  <c r="B4288" i="2"/>
  <c r="R4288" i="2" s="1"/>
  <c r="P4288" i="2"/>
  <c r="B4289" i="2"/>
  <c r="R4289" i="2" s="1"/>
  <c r="P4289" i="2"/>
  <c r="B4290" i="2"/>
  <c r="R4290" i="2" s="1"/>
  <c r="P4290" i="2"/>
  <c r="B4291" i="2"/>
  <c r="R4291" i="2" s="1"/>
  <c r="P4291" i="2"/>
  <c r="B4292" i="2"/>
  <c r="R4292" i="2" s="1"/>
  <c r="P4292" i="2"/>
  <c r="B4293" i="2"/>
  <c r="R4293" i="2" s="1"/>
  <c r="N4293" i="2"/>
  <c r="P4293" i="2"/>
  <c r="B4294" i="2"/>
  <c r="R4294" i="2" s="1"/>
  <c r="N4294" i="2"/>
  <c r="P4294" i="2"/>
  <c r="B4295" i="2"/>
  <c r="R4295" i="2" s="1"/>
  <c r="P4295" i="2"/>
  <c r="B4296" i="2"/>
  <c r="R4296" i="2" s="1"/>
  <c r="P4296" i="2"/>
  <c r="B4297" i="2"/>
  <c r="R4297" i="2" s="1"/>
  <c r="P4297" i="2"/>
  <c r="B4298" i="2"/>
  <c r="R4298" i="2" s="1"/>
  <c r="P4298" i="2"/>
  <c r="B4299" i="2"/>
  <c r="R4299" i="2" s="1"/>
  <c r="P4299" i="2"/>
  <c r="B4300" i="2"/>
  <c r="R4300" i="2" s="1"/>
  <c r="P4300" i="2"/>
  <c r="B4301" i="2"/>
  <c r="R4301" i="2" s="1"/>
  <c r="N4301" i="2"/>
  <c r="P4301" i="2"/>
  <c r="B4302" i="2"/>
  <c r="R4302" i="2" s="1"/>
  <c r="N4302" i="2"/>
  <c r="P4302" i="2"/>
  <c r="B4303" i="2"/>
  <c r="R4303" i="2" s="1"/>
  <c r="P4303" i="2"/>
  <c r="B4304" i="2"/>
  <c r="R4304" i="2" s="1"/>
  <c r="P4304" i="2"/>
  <c r="B4305" i="2"/>
  <c r="R4305" i="2" s="1"/>
  <c r="P4305" i="2"/>
  <c r="B4306" i="2"/>
  <c r="R4306" i="2" s="1"/>
  <c r="P4306" i="2"/>
  <c r="B4307" i="2"/>
  <c r="R4307" i="2" s="1"/>
  <c r="P4307" i="2"/>
  <c r="B4308" i="2"/>
  <c r="R4308" i="2" s="1"/>
  <c r="P4308" i="2"/>
  <c r="B4309" i="2"/>
  <c r="R4309" i="2" s="1"/>
  <c r="N4309" i="2"/>
  <c r="P4309" i="2"/>
  <c r="B4310" i="2"/>
  <c r="R4310" i="2" s="1"/>
  <c r="N4310" i="2"/>
  <c r="P4310" i="2"/>
  <c r="B4311" i="2"/>
  <c r="R4311" i="2" s="1"/>
  <c r="P4311" i="2"/>
  <c r="B4312" i="2"/>
  <c r="R4312" i="2" s="1"/>
  <c r="P4312" i="2"/>
  <c r="B4313" i="2"/>
  <c r="R4313" i="2" s="1"/>
  <c r="P4313" i="2"/>
  <c r="B4314" i="2"/>
  <c r="R4314" i="2" s="1"/>
  <c r="P4314" i="2"/>
  <c r="B4315" i="2"/>
  <c r="R4315" i="2" s="1"/>
  <c r="P4315" i="2"/>
  <c r="B4316" i="2"/>
  <c r="R4316" i="2" s="1"/>
  <c r="P4316" i="2"/>
  <c r="B4317" i="2"/>
  <c r="R4317" i="2" s="1"/>
  <c r="N4317" i="2"/>
  <c r="P4317" i="2"/>
  <c r="B4318" i="2"/>
  <c r="R4318" i="2" s="1"/>
  <c r="N4318" i="2"/>
  <c r="P4318" i="2"/>
  <c r="B4319" i="2"/>
  <c r="R4319" i="2" s="1"/>
  <c r="P4319" i="2"/>
  <c r="B4320" i="2"/>
  <c r="R4320" i="2" s="1"/>
  <c r="P4320" i="2"/>
  <c r="B4321" i="2"/>
  <c r="R4321" i="2" s="1"/>
  <c r="P4321" i="2"/>
  <c r="B4322" i="2"/>
  <c r="R4322" i="2" s="1"/>
  <c r="P4322" i="2"/>
  <c r="B4323" i="2"/>
  <c r="R4323" i="2" s="1"/>
  <c r="P4323" i="2"/>
  <c r="B4324" i="2"/>
  <c r="R4324" i="2" s="1"/>
  <c r="P4324" i="2"/>
  <c r="B4325" i="2"/>
  <c r="R4325" i="2" s="1"/>
  <c r="N4325" i="2"/>
  <c r="P4325" i="2"/>
  <c r="B4326" i="2"/>
  <c r="R4326" i="2" s="1"/>
  <c r="N4326" i="2"/>
  <c r="P4326" i="2"/>
  <c r="B4327" i="2"/>
  <c r="R4327" i="2" s="1"/>
  <c r="P4327" i="2"/>
  <c r="B4328" i="2"/>
  <c r="R4328" i="2" s="1"/>
  <c r="P4328" i="2"/>
  <c r="B4329" i="2"/>
  <c r="R4329" i="2" s="1"/>
  <c r="P4329" i="2"/>
  <c r="B4330" i="2"/>
  <c r="R4330" i="2" s="1"/>
  <c r="P4330" i="2"/>
  <c r="B4331" i="2"/>
  <c r="R4331" i="2" s="1"/>
  <c r="P4331" i="2"/>
  <c r="B4332" i="2"/>
  <c r="R4332" i="2" s="1"/>
  <c r="P4332" i="2"/>
  <c r="B4333" i="2"/>
  <c r="R4333" i="2" s="1"/>
  <c r="N4333" i="2"/>
  <c r="P4333" i="2"/>
  <c r="B4334" i="2"/>
  <c r="R4334" i="2" s="1"/>
  <c r="N4334" i="2"/>
  <c r="P4334" i="2"/>
  <c r="B4335" i="2"/>
  <c r="R4335" i="2" s="1"/>
  <c r="P4335" i="2"/>
  <c r="B4336" i="2"/>
  <c r="R4336" i="2" s="1"/>
  <c r="P4336" i="2"/>
  <c r="B4337" i="2"/>
  <c r="R4337" i="2" s="1"/>
  <c r="P4337" i="2"/>
  <c r="B4338" i="2"/>
  <c r="P4338" i="2"/>
  <c r="B4339" i="2"/>
  <c r="R4339" i="2" s="1"/>
  <c r="P4339" i="2"/>
  <c r="B4340" i="2"/>
  <c r="R4340" i="2" s="1"/>
  <c r="P4340" i="2"/>
  <c r="B4341" i="2"/>
  <c r="R4341" i="2" s="1"/>
  <c r="N4341" i="2"/>
  <c r="P4341" i="2"/>
  <c r="B4342" i="2"/>
  <c r="R4342" i="2" s="1"/>
  <c r="N4342" i="2"/>
  <c r="P4342" i="2"/>
  <c r="B4343" i="2"/>
  <c r="R4343" i="2" s="1"/>
  <c r="P4343" i="2"/>
  <c r="B4344" i="2"/>
  <c r="R4344" i="2" s="1"/>
  <c r="P4344" i="2"/>
  <c r="B4345" i="2"/>
  <c r="R4345" i="2" s="1"/>
  <c r="P4345" i="2"/>
  <c r="B4346" i="2"/>
  <c r="P4346" i="2"/>
  <c r="B4347" i="2"/>
  <c r="P4347" i="2"/>
  <c r="B4348" i="2"/>
  <c r="P4348" i="2"/>
  <c r="B4349" i="2"/>
  <c r="P4349" i="2"/>
  <c r="B4350" i="2"/>
  <c r="P4350" i="2"/>
  <c r="B4351" i="2"/>
  <c r="P4351" i="2"/>
  <c r="B4352" i="2"/>
  <c r="P4352" i="2"/>
  <c r="B4353" i="2"/>
  <c r="P4353" i="2"/>
  <c r="B4354" i="2"/>
  <c r="P4354" i="2"/>
  <c r="B4355" i="2"/>
  <c r="P4355" i="2"/>
  <c r="B4356" i="2"/>
  <c r="P4356" i="2"/>
  <c r="B4357" i="2"/>
  <c r="R4357" i="2" s="1"/>
  <c r="P4357" i="2"/>
  <c r="B4358" i="2"/>
  <c r="R4358" i="2" s="1"/>
  <c r="P4358" i="2"/>
  <c r="B4359" i="2"/>
  <c r="P4359" i="2"/>
  <c r="B4360" i="2"/>
  <c r="R4360" i="2" s="1"/>
  <c r="N4360" i="2"/>
  <c r="P4360" i="2"/>
  <c r="B4361" i="2"/>
  <c r="R4361" i="2" s="1"/>
  <c r="N4361" i="2"/>
  <c r="P4361" i="2"/>
  <c r="B4362" i="2"/>
  <c r="R4362" i="2" s="1"/>
  <c r="P4362" i="2"/>
  <c r="B4363" i="2"/>
  <c r="P4363" i="2"/>
  <c r="B4364" i="2"/>
  <c r="R4364" i="2" s="1"/>
  <c r="N4364" i="2"/>
  <c r="P4364" i="2"/>
  <c r="B4365" i="2"/>
  <c r="R4365" i="2" s="1"/>
  <c r="N4365" i="2"/>
  <c r="P4365" i="2"/>
  <c r="B4366" i="2"/>
  <c r="P4366" i="2"/>
  <c r="R4366" i="2"/>
  <c r="B4367" i="2"/>
  <c r="P4367" i="2"/>
  <c r="B4368" i="2"/>
  <c r="P4368" i="2"/>
  <c r="B4369" i="2"/>
  <c r="P4369" i="2"/>
  <c r="B4370" i="2"/>
  <c r="P4370" i="2"/>
  <c r="B4371" i="2"/>
  <c r="P4371" i="2"/>
  <c r="B4372" i="2"/>
  <c r="P4372" i="2"/>
  <c r="B4373" i="2"/>
  <c r="P4373" i="2"/>
  <c r="B4374" i="2"/>
  <c r="P4374" i="2"/>
  <c r="B4375" i="2"/>
  <c r="P4375" i="2"/>
  <c r="B4376" i="2"/>
  <c r="P4376" i="2"/>
  <c r="B4377" i="2"/>
  <c r="P4377" i="2"/>
  <c r="B4378" i="2"/>
  <c r="P4378" i="2"/>
  <c r="B4379" i="2"/>
  <c r="P4379" i="2"/>
  <c r="B4380" i="2"/>
  <c r="P4380" i="2"/>
  <c r="B4381" i="2"/>
  <c r="P4381" i="2"/>
  <c r="B4382" i="2"/>
  <c r="P4382" i="2"/>
  <c r="B4383" i="2"/>
  <c r="P4383" i="2"/>
  <c r="B4384" i="2"/>
  <c r="P4384" i="2"/>
  <c r="B4385" i="2"/>
  <c r="P4385" i="2"/>
  <c r="B4386" i="2"/>
  <c r="P4386" i="2"/>
  <c r="B4387" i="2"/>
  <c r="P4387" i="2"/>
  <c r="B4388" i="2"/>
  <c r="P4388" i="2"/>
  <c r="B4389" i="2"/>
  <c r="P4389" i="2"/>
  <c r="B4390" i="2"/>
  <c r="P4390" i="2"/>
  <c r="B4391" i="2"/>
  <c r="P4391" i="2"/>
  <c r="B4392" i="2"/>
  <c r="P4392" i="2"/>
  <c r="B4393" i="2"/>
  <c r="P4393" i="2"/>
  <c r="B4394" i="2"/>
  <c r="P4394" i="2"/>
  <c r="B4395" i="2"/>
  <c r="P4395" i="2"/>
  <c r="B4396" i="2"/>
  <c r="R4396" i="2" s="1"/>
  <c r="P4396" i="2"/>
  <c r="B4397" i="2"/>
  <c r="P4397" i="2"/>
  <c r="B4398" i="2"/>
  <c r="R4398" i="2" s="1"/>
  <c r="N4398" i="2"/>
  <c r="P4398" i="2"/>
  <c r="B4399" i="2"/>
  <c r="R4399" i="2" s="1"/>
  <c r="N4399" i="2"/>
  <c r="P4399" i="2"/>
  <c r="B4400" i="2"/>
  <c r="R4400" i="2" s="1"/>
  <c r="P4400" i="2"/>
  <c r="B4401" i="2"/>
  <c r="P4401" i="2"/>
  <c r="B4402" i="2"/>
  <c r="R4402" i="2" s="1"/>
  <c r="N4402" i="2"/>
  <c r="P4402" i="2"/>
  <c r="B4403" i="2"/>
  <c r="R4403" i="2" s="1"/>
  <c r="N4403" i="2"/>
  <c r="P4403" i="2"/>
  <c r="B4404" i="2"/>
  <c r="R4404" i="2" s="1"/>
  <c r="P4404" i="2"/>
  <c r="B4405" i="2"/>
  <c r="P4405" i="2"/>
  <c r="B4406" i="2"/>
  <c r="R4406" i="2" s="1"/>
  <c r="N4406" i="2"/>
  <c r="P4406" i="2"/>
  <c r="B4407" i="2"/>
  <c r="R4407" i="2" s="1"/>
  <c r="N4407" i="2"/>
  <c r="P4407" i="2"/>
  <c r="B4408" i="2"/>
  <c r="R4408" i="2" s="1"/>
  <c r="P4408" i="2"/>
  <c r="B4409" i="2"/>
  <c r="P4409" i="2"/>
  <c r="B4410" i="2"/>
  <c r="R4410" i="2" s="1"/>
  <c r="N4410" i="2"/>
  <c r="P4410" i="2"/>
  <c r="B4411" i="2"/>
  <c r="R4411" i="2" s="1"/>
  <c r="N4411" i="2"/>
  <c r="P4411" i="2"/>
  <c r="B4412" i="2"/>
  <c r="R4412" i="2" s="1"/>
  <c r="P4412" i="2"/>
  <c r="B4413" i="2"/>
  <c r="P4413" i="2"/>
  <c r="B4414" i="2"/>
  <c r="P4414" i="2"/>
  <c r="B4415" i="2"/>
  <c r="N4415" i="2" s="1"/>
  <c r="P4415" i="2"/>
  <c r="R4415" i="2"/>
  <c r="B4416" i="2"/>
  <c r="P4416" i="2"/>
  <c r="B4417" i="2"/>
  <c r="R4417" i="2" s="1"/>
  <c r="P4417" i="2"/>
  <c r="B4418" i="2"/>
  <c r="P4418" i="2"/>
  <c r="B4419" i="2"/>
  <c r="P4419" i="2"/>
  <c r="B4420" i="2"/>
  <c r="P4420" i="2"/>
  <c r="B4421" i="2"/>
  <c r="P4421" i="2"/>
  <c r="B4422" i="2"/>
  <c r="P4422" i="2"/>
  <c r="B4423" i="2"/>
  <c r="P4423" i="2"/>
  <c r="B4424" i="2"/>
  <c r="P4424" i="2"/>
  <c r="B4425" i="2"/>
  <c r="P4425" i="2"/>
  <c r="B4426" i="2"/>
  <c r="P4426" i="2"/>
  <c r="B4427" i="2"/>
  <c r="P4427" i="2"/>
  <c r="B4428" i="2"/>
  <c r="P4428" i="2"/>
  <c r="B4429" i="2"/>
  <c r="P4429" i="2"/>
  <c r="B4430" i="2"/>
  <c r="P4430" i="2"/>
  <c r="B4431" i="2"/>
  <c r="P4431" i="2"/>
  <c r="B4432" i="2"/>
  <c r="P4432" i="2"/>
  <c r="B4433" i="2"/>
  <c r="P4433" i="2"/>
  <c r="B4434" i="2"/>
  <c r="P4434" i="2"/>
  <c r="B4435" i="2"/>
  <c r="P4435" i="2"/>
  <c r="B4436" i="2"/>
  <c r="P4436" i="2"/>
  <c r="B4437" i="2"/>
  <c r="P4437" i="2"/>
  <c r="B4438" i="2"/>
  <c r="P4438" i="2"/>
  <c r="B4439" i="2"/>
  <c r="P4439" i="2"/>
  <c r="B4440" i="2"/>
  <c r="P4440" i="2"/>
  <c r="B4441" i="2"/>
  <c r="P4441" i="2"/>
  <c r="B4442" i="2"/>
  <c r="P4442" i="2"/>
  <c r="B4443" i="2"/>
  <c r="P4443" i="2"/>
  <c r="B4444" i="2"/>
  <c r="P4444" i="2"/>
  <c r="B4445" i="2"/>
  <c r="P4445" i="2"/>
  <c r="B4446" i="2"/>
  <c r="P4446" i="2"/>
  <c r="B4447" i="2"/>
  <c r="P4447" i="2"/>
  <c r="B4448" i="2"/>
  <c r="P4448" i="2"/>
  <c r="B4449" i="2"/>
  <c r="P4449" i="2"/>
  <c r="B4450" i="2"/>
  <c r="P4450" i="2"/>
  <c r="B4451" i="2"/>
  <c r="P4451" i="2"/>
  <c r="B4452" i="2"/>
  <c r="R4452" i="2" s="1"/>
  <c r="P4452" i="2"/>
  <c r="B4453" i="2"/>
  <c r="R4453" i="2" s="1"/>
  <c r="N4453" i="2"/>
  <c r="P4453" i="2"/>
  <c r="B4454" i="2"/>
  <c r="R4454" i="2" s="1"/>
  <c r="N4454" i="2"/>
  <c r="P4454" i="2"/>
  <c r="B4455" i="2"/>
  <c r="R4455" i="2" s="1"/>
  <c r="P4455" i="2"/>
  <c r="B4456" i="2"/>
  <c r="P4456" i="2"/>
  <c r="B4457" i="2"/>
  <c r="R4457" i="2" s="1"/>
  <c r="P4457" i="2"/>
  <c r="B4458" i="2"/>
  <c r="R4458" i="2" s="1"/>
  <c r="N4458" i="2"/>
  <c r="P4458" i="2"/>
  <c r="B4459" i="2"/>
  <c r="R4459" i="2" s="1"/>
  <c r="P4459" i="2"/>
  <c r="B4460" i="2"/>
  <c r="P4460" i="2"/>
  <c r="B4461" i="2"/>
  <c r="R4461" i="2" s="1"/>
  <c r="P4461" i="2"/>
  <c r="B4462" i="2"/>
  <c r="R4462" i="2" s="1"/>
  <c r="N4462" i="2"/>
  <c r="P4462" i="2"/>
  <c r="B4463" i="2"/>
  <c r="R4463" i="2" s="1"/>
  <c r="P4463" i="2"/>
  <c r="B4464" i="2"/>
  <c r="P4464" i="2"/>
  <c r="B4465" i="2"/>
  <c r="R4465" i="2" s="1"/>
  <c r="P4465" i="2"/>
  <c r="B4466" i="2"/>
  <c r="R4466" i="2" s="1"/>
  <c r="N4466" i="2"/>
  <c r="P4466" i="2"/>
  <c r="B4467" i="2"/>
  <c r="R4467" i="2" s="1"/>
  <c r="P4467" i="2"/>
  <c r="B4468" i="2"/>
  <c r="P4468" i="2"/>
  <c r="B4469" i="2"/>
  <c r="R4469" i="2" s="1"/>
  <c r="P4469" i="2"/>
  <c r="B4470" i="2"/>
  <c r="R4470" i="2" s="1"/>
  <c r="N4470" i="2"/>
  <c r="P4470" i="2"/>
  <c r="B4471" i="2"/>
  <c r="R4471" i="2" s="1"/>
  <c r="P4471" i="2"/>
  <c r="B4472" i="2"/>
  <c r="P4472" i="2"/>
  <c r="B4473" i="2"/>
  <c r="R4473" i="2" s="1"/>
  <c r="P4473" i="2"/>
  <c r="B4474" i="2"/>
  <c r="R4474" i="2" s="1"/>
  <c r="N4474" i="2"/>
  <c r="P4474" i="2"/>
  <c r="B4475" i="2"/>
  <c r="R4475" i="2" s="1"/>
  <c r="P4475" i="2"/>
  <c r="B4476" i="2"/>
  <c r="P4476" i="2"/>
  <c r="B4477" i="2"/>
  <c r="R4477" i="2" s="1"/>
  <c r="P4477" i="2"/>
  <c r="B4478" i="2"/>
  <c r="R4478" i="2" s="1"/>
  <c r="N4478" i="2"/>
  <c r="P4478" i="2"/>
  <c r="B4479" i="2"/>
  <c r="R4479" i="2" s="1"/>
  <c r="P4479" i="2"/>
  <c r="B4480" i="2"/>
  <c r="P4480" i="2"/>
  <c r="B4481" i="2"/>
  <c r="R4481" i="2" s="1"/>
  <c r="P4481" i="2"/>
  <c r="B4482" i="2"/>
  <c r="R4482" i="2" s="1"/>
  <c r="N4482" i="2"/>
  <c r="P4482" i="2"/>
  <c r="B4483" i="2"/>
  <c r="R4483" i="2" s="1"/>
  <c r="P4483" i="2"/>
  <c r="B4484" i="2"/>
  <c r="P4484" i="2"/>
  <c r="B4485" i="2"/>
  <c r="R4485" i="2" s="1"/>
  <c r="P4485" i="2"/>
  <c r="B4486" i="2"/>
  <c r="R4486" i="2" s="1"/>
  <c r="N4486" i="2"/>
  <c r="P4486" i="2"/>
  <c r="B4487" i="2"/>
  <c r="R4487" i="2" s="1"/>
  <c r="P4487" i="2"/>
  <c r="B4488" i="2"/>
  <c r="P4488" i="2"/>
  <c r="B4489" i="2"/>
  <c r="R4489" i="2" s="1"/>
  <c r="P4489" i="2"/>
  <c r="B4490" i="2"/>
  <c r="R4490" i="2" s="1"/>
  <c r="N4490" i="2"/>
  <c r="P4490" i="2"/>
  <c r="B4491" i="2"/>
  <c r="R4491" i="2" s="1"/>
  <c r="P4491" i="2"/>
  <c r="B4492" i="2"/>
  <c r="P4492" i="2"/>
  <c r="B4493" i="2"/>
  <c r="R4493" i="2" s="1"/>
  <c r="P4493" i="2"/>
  <c r="B4494" i="2"/>
  <c r="R4494" i="2" s="1"/>
  <c r="N4494" i="2"/>
  <c r="P4494" i="2"/>
  <c r="B4495" i="2"/>
  <c r="R4495" i="2" s="1"/>
  <c r="P4495" i="2"/>
  <c r="B4496" i="2"/>
  <c r="P4496" i="2"/>
  <c r="B4497" i="2"/>
  <c r="R4497" i="2" s="1"/>
  <c r="P4497" i="2"/>
  <c r="B4498" i="2"/>
  <c r="R4498" i="2" s="1"/>
  <c r="N4498" i="2"/>
  <c r="P4498" i="2"/>
  <c r="B4499" i="2"/>
  <c r="R4499" i="2" s="1"/>
  <c r="P4499" i="2"/>
  <c r="B4500" i="2"/>
  <c r="P4500" i="2"/>
  <c r="B4501" i="2"/>
  <c r="R4501" i="2" s="1"/>
  <c r="P4501" i="2"/>
  <c r="B4502" i="2"/>
  <c r="R4502" i="2" s="1"/>
  <c r="N4502" i="2"/>
  <c r="P4502" i="2"/>
  <c r="B4503" i="2"/>
  <c r="R4503" i="2" s="1"/>
  <c r="P4503" i="2"/>
  <c r="B4504" i="2"/>
  <c r="P4504" i="2"/>
  <c r="B4505" i="2"/>
  <c r="P4505" i="2"/>
  <c r="B4506" i="2"/>
  <c r="P4506" i="2"/>
  <c r="B4507" i="2"/>
  <c r="P4507" i="2"/>
  <c r="B4508" i="2"/>
  <c r="P4508" i="2"/>
  <c r="B4509" i="2"/>
  <c r="P4509" i="2"/>
  <c r="B4510" i="2"/>
  <c r="P4510" i="2"/>
  <c r="B4511" i="2"/>
  <c r="P4511" i="2"/>
  <c r="B4512" i="2"/>
  <c r="P4512" i="2"/>
  <c r="B4513" i="2"/>
  <c r="P4513" i="2"/>
  <c r="B4514" i="2"/>
  <c r="P4514" i="2"/>
  <c r="B4515" i="2"/>
  <c r="P4515" i="2"/>
  <c r="B4516" i="2"/>
  <c r="P4516" i="2"/>
  <c r="B4517" i="2"/>
  <c r="P4517" i="2"/>
  <c r="B4518" i="2"/>
  <c r="P4518" i="2"/>
  <c r="B4519" i="2"/>
  <c r="P4519" i="2"/>
  <c r="B4520" i="2"/>
  <c r="P4520" i="2"/>
  <c r="B4521" i="2"/>
  <c r="P4521" i="2"/>
  <c r="B4522" i="2"/>
  <c r="P4522" i="2"/>
  <c r="B4523" i="2"/>
  <c r="P4523" i="2"/>
  <c r="B4524" i="2"/>
  <c r="P4524" i="2"/>
  <c r="B4525" i="2"/>
  <c r="P4525" i="2"/>
  <c r="B4526" i="2"/>
  <c r="P4526" i="2"/>
  <c r="B4527" i="2"/>
  <c r="R4527" i="2" s="1"/>
  <c r="P4527" i="2"/>
  <c r="B4528" i="2"/>
  <c r="N4528" i="2"/>
  <c r="P4528" i="2"/>
  <c r="R4528" i="2"/>
  <c r="B4529" i="2"/>
  <c r="N4529" i="2"/>
  <c r="P4529" i="2"/>
  <c r="R4529" i="2"/>
  <c r="B4530" i="2"/>
  <c r="N4530" i="2"/>
  <c r="P4530" i="2"/>
  <c r="R4530" i="2"/>
  <c r="B4531" i="2"/>
  <c r="N4531" i="2"/>
  <c r="P4531" i="2"/>
  <c r="R4531" i="2"/>
  <c r="B4532" i="2"/>
  <c r="N4532" i="2"/>
  <c r="P4532" i="2"/>
  <c r="R4532" i="2"/>
  <c r="B4533" i="2"/>
  <c r="N4533" i="2"/>
  <c r="P4533" i="2"/>
  <c r="R4533" i="2"/>
  <c r="B1685" i="2"/>
  <c r="M1685" i="2"/>
  <c r="J1685" i="2" s="1"/>
  <c r="N1685" i="2"/>
  <c r="P1685" i="2"/>
  <c r="R1685" i="2"/>
  <c r="B1686" i="2"/>
  <c r="N1686" i="2" s="1"/>
  <c r="M1686" i="2"/>
  <c r="P1686" i="2"/>
  <c r="B1687" i="2"/>
  <c r="P1687" i="2"/>
  <c r="B1688" i="2"/>
  <c r="R1688" i="2" s="1"/>
  <c r="P1688" i="2"/>
  <c r="B1689" i="2"/>
  <c r="P1689" i="2"/>
  <c r="B1690" i="2"/>
  <c r="P1690" i="2"/>
  <c r="B1691" i="2"/>
  <c r="N1691" i="2" s="1"/>
  <c r="P1691" i="2"/>
  <c r="B1692" i="2"/>
  <c r="M1692" i="2" s="1"/>
  <c r="P1692" i="2"/>
  <c r="B1693" i="2"/>
  <c r="P1693" i="2"/>
  <c r="B1694" i="2"/>
  <c r="P1694" i="2"/>
  <c r="B1695" i="2"/>
  <c r="P1695" i="2"/>
  <c r="B1696" i="2"/>
  <c r="R1696" i="2" s="1"/>
  <c r="P1696" i="2"/>
  <c r="B1697" i="2"/>
  <c r="R1697" i="2" s="1"/>
  <c r="P1697" i="2"/>
  <c r="B1698" i="2"/>
  <c r="N1698" i="2" s="1"/>
  <c r="P1698" i="2"/>
  <c r="B1699" i="2"/>
  <c r="K1699" i="2" s="1"/>
  <c r="P1699" i="2"/>
  <c r="B1700" i="2"/>
  <c r="P1700" i="2"/>
  <c r="B1701" i="2"/>
  <c r="S1701" i="2" s="1"/>
  <c r="L1701" i="2"/>
  <c r="P1701" i="2"/>
  <c r="B1702" i="2"/>
  <c r="P1702" i="2"/>
  <c r="B1703" i="2"/>
  <c r="P1703" i="2"/>
  <c r="B1704" i="2"/>
  <c r="P1704" i="2"/>
  <c r="B1705" i="2"/>
  <c r="R1705" i="2" s="1"/>
  <c r="P1705" i="2"/>
  <c r="B1706" i="2"/>
  <c r="N1706" i="2" s="1"/>
  <c r="P1706" i="2"/>
  <c r="B1707" i="2"/>
  <c r="K1707" i="2"/>
  <c r="P1707" i="2"/>
  <c r="R1707" i="2"/>
  <c r="S1707" i="2"/>
  <c r="B1708" i="2"/>
  <c r="P1708" i="2"/>
  <c r="B1709" i="2"/>
  <c r="S1709" i="2" s="1"/>
  <c r="P1709" i="2"/>
  <c r="B1710" i="2"/>
  <c r="K1710" i="2" s="1"/>
  <c r="P1710" i="2"/>
  <c r="R1710" i="2"/>
  <c r="B1711" i="2"/>
  <c r="P1711" i="2"/>
  <c r="B1712" i="2"/>
  <c r="N1712" i="2" s="1"/>
  <c r="M1712" i="2"/>
  <c r="J1712" i="2" s="1"/>
  <c r="P1712" i="2"/>
  <c r="R1712" i="2"/>
  <c r="S1712" i="2"/>
  <c r="B1713" i="2"/>
  <c r="K1713" i="2" s="1"/>
  <c r="N1713" i="2"/>
  <c r="P1713" i="2"/>
  <c r="R1713" i="2"/>
  <c r="B1714" i="2"/>
  <c r="M1714" i="2" s="1"/>
  <c r="J1714" i="2" s="1"/>
  <c r="K1714" i="2"/>
  <c r="L1714" i="2"/>
  <c r="O1714" i="2" s="1"/>
  <c r="N1714" i="2"/>
  <c r="P1714" i="2"/>
  <c r="S1714" i="2"/>
  <c r="B1715" i="2"/>
  <c r="M1715" i="2" s="1"/>
  <c r="J1715" i="2" s="1"/>
  <c r="P1715" i="2"/>
  <c r="B1716" i="2"/>
  <c r="L1716" i="2"/>
  <c r="P1716" i="2"/>
  <c r="B1717" i="2"/>
  <c r="M1717" i="2" s="1"/>
  <c r="J1717" i="2" s="1"/>
  <c r="P1717" i="2"/>
  <c r="R1717" i="2"/>
  <c r="B1718" i="2"/>
  <c r="K1718" i="2" s="1"/>
  <c r="L1718" i="2"/>
  <c r="M1718" i="2"/>
  <c r="J1718" i="2" s="1"/>
  <c r="N1718" i="2"/>
  <c r="P1718" i="2"/>
  <c r="R1718" i="2"/>
  <c r="S1718" i="2"/>
  <c r="B1719" i="2"/>
  <c r="K1719" i="2" s="1"/>
  <c r="M1719" i="2"/>
  <c r="J1719" i="2" s="1"/>
  <c r="P1719" i="2"/>
  <c r="R1719" i="2"/>
  <c r="B1720" i="2"/>
  <c r="M1720" i="2" s="1"/>
  <c r="J1720" i="2" s="1"/>
  <c r="K1720" i="2"/>
  <c r="L1720" i="2"/>
  <c r="P1720" i="2"/>
  <c r="S1720" i="2"/>
  <c r="B1721" i="2"/>
  <c r="N1721" i="2" s="1"/>
  <c r="P1721" i="2"/>
  <c r="B1722" i="2"/>
  <c r="P1722" i="2"/>
  <c r="B1723" i="2"/>
  <c r="P1723" i="2"/>
  <c r="B1724" i="2"/>
  <c r="L1724" i="2" s="1"/>
  <c r="P1724" i="2"/>
  <c r="B1725" i="2"/>
  <c r="L1725" i="2" s="1"/>
  <c r="P1725" i="2"/>
  <c r="B1726" i="2"/>
  <c r="K1726" i="2" s="1"/>
  <c r="P1726" i="2"/>
  <c r="B1727" i="2"/>
  <c r="P1727" i="2"/>
  <c r="B1728" i="2"/>
  <c r="M1728" i="2" s="1"/>
  <c r="J1728" i="2" s="1"/>
  <c r="P1728" i="2"/>
  <c r="B1729" i="2"/>
  <c r="M1729" i="2" s="1"/>
  <c r="J1729" i="2" s="1"/>
  <c r="L1729" i="2"/>
  <c r="P1729" i="2"/>
  <c r="R1729" i="2"/>
  <c r="B1730" i="2"/>
  <c r="N1730" i="2" s="1"/>
  <c r="K1730" i="2"/>
  <c r="P1730" i="2"/>
  <c r="B1731" i="2"/>
  <c r="N1731" i="2"/>
  <c r="P1731" i="2"/>
  <c r="B1732" i="2"/>
  <c r="K1732" i="2"/>
  <c r="P1732" i="2"/>
  <c r="R1732" i="2"/>
  <c r="B1733" i="2"/>
  <c r="R1733" i="2" s="1"/>
  <c r="N1733" i="2"/>
  <c r="P1733" i="2"/>
  <c r="B1734" i="2"/>
  <c r="K1734" i="2" s="1"/>
  <c r="P1734" i="2"/>
  <c r="R1734" i="2"/>
  <c r="B1735" i="2"/>
  <c r="K1735" i="2" s="1"/>
  <c r="P1735" i="2"/>
  <c r="B1736" i="2"/>
  <c r="R1736" i="2" s="1"/>
  <c r="P1736" i="2"/>
  <c r="B1737" i="2"/>
  <c r="R1737" i="2" s="1"/>
  <c r="P1737" i="2"/>
  <c r="B1738" i="2"/>
  <c r="P1738" i="2"/>
  <c r="R1738" i="2"/>
  <c r="B1739" i="2"/>
  <c r="M1739" i="2" s="1"/>
  <c r="P1739" i="2"/>
  <c r="B1740" i="2"/>
  <c r="R1740" i="2" s="1"/>
  <c r="P1740" i="2"/>
  <c r="B1741" i="2"/>
  <c r="P1741" i="2"/>
  <c r="B1742" i="2"/>
  <c r="P1742" i="2"/>
  <c r="B1743" i="2"/>
  <c r="P1743" i="2"/>
  <c r="R1743" i="2"/>
  <c r="B1744" i="2"/>
  <c r="L1744" i="2" s="1"/>
  <c r="P1744" i="2"/>
  <c r="R1744" i="2"/>
  <c r="B1745" i="2"/>
  <c r="R1745" i="2" s="1"/>
  <c r="P1745" i="2"/>
  <c r="B1746" i="2"/>
  <c r="N1746" i="2" s="1"/>
  <c r="M1746" i="2"/>
  <c r="P1746" i="2"/>
  <c r="B1747" i="2"/>
  <c r="R1747" i="2" s="1"/>
  <c r="M1747" i="2"/>
  <c r="P1747" i="2"/>
  <c r="B1748" i="2"/>
  <c r="N1748" i="2" s="1"/>
  <c r="P1748" i="2"/>
  <c r="B1749" i="2"/>
  <c r="N1749" i="2" s="1"/>
  <c r="P1749" i="2"/>
  <c r="B1750" i="2"/>
  <c r="N1750" i="2" s="1"/>
  <c r="M1750" i="2"/>
  <c r="P1750" i="2"/>
  <c r="B1751" i="2"/>
  <c r="N1751" i="2" s="1"/>
  <c r="P1751" i="2"/>
  <c r="R1751" i="2"/>
  <c r="B1752" i="2"/>
  <c r="N1752" i="2" s="1"/>
  <c r="P1752" i="2"/>
  <c r="B1753" i="2"/>
  <c r="M1753" i="2" s="1"/>
  <c r="P1753" i="2"/>
  <c r="B1754" i="2"/>
  <c r="N1754" i="2" s="1"/>
  <c r="P1754" i="2"/>
  <c r="B1755" i="2"/>
  <c r="P1755" i="2"/>
  <c r="B1756" i="2"/>
  <c r="R1756" i="2" s="1"/>
  <c r="P1756" i="2"/>
  <c r="B1757" i="2"/>
  <c r="P1757" i="2"/>
  <c r="B1758" i="2"/>
  <c r="L1758" i="2" s="1"/>
  <c r="P1758" i="2"/>
  <c r="B1759" i="2"/>
  <c r="P1759" i="2"/>
  <c r="R1759" i="2"/>
  <c r="B1760" i="2"/>
  <c r="N1760" i="2"/>
  <c r="P1760" i="2"/>
  <c r="B1761" i="2"/>
  <c r="M1761" i="2" s="1"/>
  <c r="P1761" i="2"/>
  <c r="B1762" i="2"/>
  <c r="P1762" i="2"/>
  <c r="B1763" i="2"/>
  <c r="P1763" i="2"/>
  <c r="B1764" i="2"/>
  <c r="P1764" i="2"/>
  <c r="B1765" i="2"/>
  <c r="N1765" i="2" s="1"/>
  <c r="P1765" i="2"/>
  <c r="B1766" i="2"/>
  <c r="P1766" i="2"/>
  <c r="B1767" i="2"/>
  <c r="M1767" i="2" s="1"/>
  <c r="N1767" i="2"/>
  <c r="P1767" i="2"/>
  <c r="B1768" i="2"/>
  <c r="P1768" i="2"/>
  <c r="B1769" i="2"/>
  <c r="M1769" i="2"/>
  <c r="P1769" i="2"/>
  <c r="B1770" i="2"/>
  <c r="M1770" i="2"/>
  <c r="J1770" i="2" s="1"/>
  <c r="N1770" i="2"/>
  <c r="P1770" i="2"/>
  <c r="B1771" i="2"/>
  <c r="N1771" i="2" s="1"/>
  <c r="M1771" i="2"/>
  <c r="J1771" i="2" s="1"/>
  <c r="P1771" i="2"/>
  <c r="R1771" i="2"/>
  <c r="B1772" i="2"/>
  <c r="M1772" i="2" s="1"/>
  <c r="J1772" i="2" s="1"/>
  <c r="P1772" i="2"/>
  <c r="B1773" i="2"/>
  <c r="N1773" i="2" s="1"/>
  <c r="P1773" i="2"/>
  <c r="B1774" i="2"/>
  <c r="R1774" i="2" s="1"/>
  <c r="P1774" i="2"/>
  <c r="B1775" i="2"/>
  <c r="N1775" i="2"/>
  <c r="P1775" i="2"/>
  <c r="B1776" i="2"/>
  <c r="N1776" i="2"/>
  <c r="P1776" i="2"/>
  <c r="B1777" i="2"/>
  <c r="M1777" i="2" s="1"/>
  <c r="P1777" i="2"/>
  <c r="B1778" i="2"/>
  <c r="R1778" i="2" s="1"/>
  <c r="L1778" i="2"/>
  <c r="P1778" i="2"/>
  <c r="B1779" i="2"/>
  <c r="M1779" i="2" s="1"/>
  <c r="J1779" i="2"/>
  <c r="N1779" i="2"/>
  <c r="F1779" i="2" s="1"/>
  <c r="P1779" i="2"/>
  <c r="R1779" i="2"/>
  <c r="B1780" i="2"/>
  <c r="L1780" i="2"/>
  <c r="P1780" i="2"/>
  <c r="R1780" i="2"/>
  <c r="B1781" i="2"/>
  <c r="P1781" i="2"/>
  <c r="B1782" i="2"/>
  <c r="N1782" i="2" s="1"/>
  <c r="P1782" i="2"/>
  <c r="B1783" i="2"/>
  <c r="P1783" i="2"/>
  <c r="B1784" i="2"/>
  <c r="N1784" i="2" s="1"/>
  <c r="P1784" i="2"/>
  <c r="B1785" i="2"/>
  <c r="P1785" i="2"/>
  <c r="B1786" i="2"/>
  <c r="N1786" i="2"/>
  <c r="P1786" i="2"/>
  <c r="B1787" i="2"/>
  <c r="P1787" i="2"/>
  <c r="B1788" i="2"/>
  <c r="P1788" i="2"/>
  <c r="B1789" i="2"/>
  <c r="P1789" i="2"/>
  <c r="B1790" i="2"/>
  <c r="L1790" i="2" s="1"/>
  <c r="N1790" i="2"/>
  <c r="P1790" i="2"/>
  <c r="B1791" i="2"/>
  <c r="L1791" i="2" s="1"/>
  <c r="P1791" i="2"/>
  <c r="B1792" i="2"/>
  <c r="L1792" i="2" s="1"/>
  <c r="N1792" i="2"/>
  <c r="P1792" i="2"/>
  <c r="B1793" i="2"/>
  <c r="P1793" i="2"/>
  <c r="B1794" i="2"/>
  <c r="L1794" i="2" s="1"/>
  <c r="P1794" i="2"/>
  <c r="B1795" i="2"/>
  <c r="P1795" i="2"/>
  <c r="B1796" i="2"/>
  <c r="P1796" i="2"/>
  <c r="B1797" i="2"/>
  <c r="P1797" i="2"/>
  <c r="B1798" i="2"/>
  <c r="P1798" i="2"/>
  <c r="B1799" i="2"/>
  <c r="P1799" i="2"/>
  <c r="B1800" i="2"/>
  <c r="N1800" i="2" s="1"/>
  <c r="P1800" i="2"/>
  <c r="B1801" i="2"/>
  <c r="R1801" i="2" s="1"/>
  <c r="P1801" i="2"/>
  <c r="B1802" i="2"/>
  <c r="N1802" i="2"/>
  <c r="P1802" i="2"/>
  <c r="B1803" i="2"/>
  <c r="R1803" i="2" s="1"/>
  <c r="P1803" i="2"/>
  <c r="B1804" i="2"/>
  <c r="K1804" i="2"/>
  <c r="P1804" i="2"/>
  <c r="R1804" i="2"/>
  <c r="S1804" i="2"/>
  <c r="B1805" i="2"/>
  <c r="P1805" i="2"/>
  <c r="R1805" i="2"/>
  <c r="B1806" i="2"/>
  <c r="L1806" i="2" s="1"/>
  <c r="P1806" i="2"/>
  <c r="B1807" i="2"/>
  <c r="R1807" i="2" s="1"/>
  <c r="N1807" i="2"/>
  <c r="P1807" i="2"/>
  <c r="B1808" i="2"/>
  <c r="L1808" i="2" s="1"/>
  <c r="N1808" i="2"/>
  <c r="P1808" i="2"/>
  <c r="B1809" i="2"/>
  <c r="L1809" i="2" s="1"/>
  <c r="K1809" i="2"/>
  <c r="M1809" i="2"/>
  <c r="J1809" i="2" s="1"/>
  <c r="P1809" i="2"/>
  <c r="R1809" i="2"/>
  <c r="S1809" i="2"/>
  <c r="I1809" i="2" s="1"/>
  <c r="B1810" i="2"/>
  <c r="M1810" i="2" s="1"/>
  <c r="P1810" i="2"/>
  <c r="B1811" i="2"/>
  <c r="R1811" i="2" s="1"/>
  <c r="P1811" i="2"/>
  <c r="B1812" i="2"/>
  <c r="L1812" i="2" s="1"/>
  <c r="P1812" i="2"/>
  <c r="B1813" i="2"/>
  <c r="R1813" i="2" s="1"/>
  <c r="P1813" i="2"/>
  <c r="B1814" i="2"/>
  <c r="R1814" i="2" s="1"/>
  <c r="P1814" i="2"/>
  <c r="B1815" i="2"/>
  <c r="P1815" i="2"/>
  <c r="B1816" i="2"/>
  <c r="P1816" i="2"/>
  <c r="B1817" i="2"/>
  <c r="P1817" i="2"/>
  <c r="B1818" i="2"/>
  <c r="P1818" i="2"/>
  <c r="B1819" i="2"/>
  <c r="P1819" i="2"/>
  <c r="B1820" i="2"/>
  <c r="P1820" i="2"/>
  <c r="B1821" i="2"/>
  <c r="P1821" i="2"/>
  <c r="B1822" i="2"/>
  <c r="R1822" i="2" s="1"/>
  <c r="P1822" i="2"/>
  <c r="B1823" i="2"/>
  <c r="M1823" i="2" s="1"/>
  <c r="P1823" i="2"/>
  <c r="B1824" i="2"/>
  <c r="K1824" i="2" s="1"/>
  <c r="P1824" i="2"/>
  <c r="B1825" i="2"/>
  <c r="K1825" i="2" s="1"/>
  <c r="P1825" i="2"/>
  <c r="R1825" i="2"/>
  <c r="B1826" i="2"/>
  <c r="N1826" i="2" s="1"/>
  <c r="K1826" i="2"/>
  <c r="M1826" i="2"/>
  <c r="P1826" i="2"/>
  <c r="R1826" i="2"/>
  <c r="S1826" i="2"/>
  <c r="B1827" i="2"/>
  <c r="N1827" i="2"/>
  <c r="P1827" i="2"/>
  <c r="B1828" i="2"/>
  <c r="K1828" i="2" s="1"/>
  <c r="P1828" i="2"/>
  <c r="B1829" i="2"/>
  <c r="R1829" i="2" s="1"/>
  <c r="N1829" i="2"/>
  <c r="P1829" i="2"/>
  <c r="B1830" i="2"/>
  <c r="L1830" i="2" s="1"/>
  <c r="M1830" i="2"/>
  <c r="N1830" i="2"/>
  <c r="P1830" i="2"/>
  <c r="S1830" i="2"/>
  <c r="B1831" i="2"/>
  <c r="P1831" i="2"/>
  <c r="B1832" i="2"/>
  <c r="N1832" i="2"/>
  <c r="P1832" i="2"/>
  <c r="B1833" i="2"/>
  <c r="N1833" i="2" s="1"/>
  <c r="P1833" i="2"/>
  <c r="B1834" i="2"/>
  <c r="N1834" i="2" s="1"/>
  <c r="P1834" i="2"/>
  <c r="B1835" i="2"/>
  <c r="N1835" i="2" s="1"/>
  <c r="P1835" i="2"/>
  <c r="B1836" i="2"/>
  <c r="N1836" i="2" s="1"/>
  <c r="P1836" i="2"/>
  <c r="B1837" i="2"/>
  <c r="N1837" i="2" s="1"/>
  <c r="P1837" i="2"/>
  <c r="B1838" i="2"/>
  <c r="N1838" i="2" s="1"/>
  <c r="P1838" i="2"/>
  <c r="B1839" i="2"/>
  <c r="N1839" i="2" s="1"/>
  <c r="P1839" i="2"/>
  <c r="B1840" i="2"/>
  <c r="N1840" i="2" s="1"/>
  <c r="P1840" i="2"/>
  <c r="B1841" i="2"/>
  <c r="N1841" i="2" s="1"/>
  <c r="P1841" i="2"/>
  <c r="B1842" i="2"/>
  <c r="N1842" i="2" s="1"/>
  <c r="P1842" i="2"/>
  <c r="B1843" i="2"/>
  <c r="N1843" i="2" s="1"/>
  <c r="P1843" i="2"/>
  <c r="B1844" i="2"/>
  <c r="N1844" i="2" s="1"/>
  <c r="P1844" i="2"/>
  <c r="B1845" i="2"/>
  <c r="N1845" i="2" s="1"/>
  <c r="P1845" i="2"/>
  <c r="B1846" i="2"/>
  <c r="N1846" i="2" s="1"/>
  <c r="P1846" i="2"/>
  <c r="B1847" i="2"/>
  <c r="N1847" i="2" s="1"/>
  <c r="P1847" i="2"/>
  <c r="B1848" i="2"/>
  <c r="N1848" i="2" s="1"/>
  <c r="P1848" i="2"/>
  <c r="B1849" i="2"/>
  <c r="N1849" i="2" s="1"/>
  <c r="P1849" i="2"/>
  <c r="B1850" i="2"/>
  <c r="N1850" i="2" s="1"/>
  <c r="P1850" i="2"/>
  <c r="B1851" i="2"/>
  <c r="N1851" i="2" s="1"/>
  <c r="P1851" i="2"/>
  <c r="B1852" i="2"/>
  <c r="N1852" i="2" s="1"/>
  <c r="P1852" i="2"/>
  <c r="B1853" i="2"/>
  <c r="N1853" i="2" s="1"/>
  <c r="P1853" i="2"/>
  <c r="B1854" i="2"/>
  <c r="N1854" i="2" s="1"/>
  <c r="P1854" i="2"/>
  <c r="B1855" i="2"/>
  <c r="N1855" i="2" s="1"/>
  <c r="P1855" i="2"/>
  <c r="B1856" i="2"/>
  <c r="N1856" i="2" s="1"/>
  <c r="P1856" i="2"/>
  <c r="B1857" i="2"/>
  <c r="N1857" i="2" s="1"/>
  <c r="P1857" i="2"/>
  <c r="B1858" i="2"/>
  <c r="N1858" i="2" s="1"/>
  <c r="P1858" i="2"/>
  <c r="B1859" i="2"/>
  <c r="N1859" i="2" s="1"/>
  <c r="P1859" i="2"/>
  <c r="B1860" i="2"/>
  <c r="N1860" i="2" s="1"/>
  <c r="P1860" i="2"/>
  <c r="B1861" i="2"/>
  <c r="N1861" i="2" s="1"/>
  <c r="P1861" i="2"/>
  <c r="B1862" i="2"/>
  <c r="N1862" i="2" s="1"/>
  <c r="P1862" i="2"/>
  <c r="B1863" i="2"/>
  <c r="N1863" i="2" s="1"/>
  <c r="P1863" i="2"/>
  <c r="B1864" i="2"/>
  <c r="N1864" i="2" s="1"/>
  <c r="P1864" i="2"/>
  <c r="B1865" i="2"/>
  <c r="N1865" i="2" s="1"/>
  <c r="P1865" i="2"/>
  <c r="B1866" i="2"/>
  <c r="N1866" i="2" s="1"/>
  <c r="P1866" i="2"/>
  <c r="B1867" i="2"/>
  <c r="N1867" i="2" s="1"/>
  <c r="P1867" i="2"/>
  <c r="B1868" i="2"/>
  <c r="N1868" i="2" s="1"/>
  <c r="P1868" i="2"/>
  <c r="B1869" i="2"/>
  <c r="N1869" i="2" s="1"/>
  <c r="P1869" i="2"/>
  <c r="B1870" i="2"/>
  <c r="N1870" i="2" s="1"/>
  <c r="P1870" i="2"/>
  <c r="B1871" i="2"/>
  <c r="N1871" i="2" s="1"/>
  <c r="P1871" i="2"/>
  <c r="B1872" i="2"/>
  <c r="N1872" i="2" s="1"/>
  <c r="P1872" i="2"/>
  <c r="B1873" i="2"/>
  <c r="N1873" i="2" s="1"/>
  <c r="P1873" i="2"/>
  <c r="B1874" i="2"/>
  <c r="N1874" i="2" s="1"/>
  <c r="P1874" i="2"/>
  <c r="B1875" i="2"/>
  <c r="N1875" i="2" s="1"/>
  <c r="P1875" i="2"/>
  <c r="B1876" i="2"/>
  <c r="N1876" i="2" s="1"/>
  <c r="P1876" i="2"/>
  <c r="B1877" i="2"/>
  <c r="N1877" i="2" s="1"/>
  <c r="P1877" i="2"/>
  <c r="B1878" i="2"/>
  <c r="N1878" i="2" s="1"/>
  <c r="P1878" i="2"/>
  <c r="B1879" i="2"/>
  <c r="N1879" i="2" s="1"/>
  <c r="P1879" i="2"/>
  <c r="B1880" i="2"/>
  <c r="N1880" i="2" s="1"/>
  <c r="P1880" i="2"/>
  <c r="B1881" i="2"/>
  <c r="N1881" i="2" s="1"/>
  <c r="P1881" i="2"/>
  <c r="B1882" i="2"/>
  <c r="N1882" i="2" s="1"/>
  <c r="P1882" i="2"/>
  <c r="B1883" i="2"/>
  <c r="N1883" i="2" s="1"/>
  <c r="P1883" i="2"/>
  <c r="B1884" i="2"/>
  <c r="N1884" i="2" s="1"/>
  <c r="P1884" i="2"/>
  <c r="B1885" i="2"/>
  <c r="N1885" i="2" s="1"/>
  <c r="P1885" i="2"/>
  <c r="B1886" i="2"/>
  <c r="N1886" i="2" s="1"/>
  <c r="P1886" i="2"/>
  <c r="B1887" i="2"/>
  <c r="N1887" i="2" s="1"/>
  <c r="P1887" i="2"/>
  <c r="B1888" i="2"/>
  <c r="N1888" i="2" s="1"/>
  <c r="P1888" i="2"/>
  <c r="B1889" i="2"/>
  <c r="N1889" i="2" s="1"/>
  <c r="P1889" i="2"/>
  <c r="B1890" i="2"/>
  <c r="N1890" i="2" s="1"/>
  <c r="P1890" i="2"/>
  <c r="B1891" i="2"/>
  <c r="N1891" i="2" s="1"/>
  <c r="P1891" i="2"/>
  <c r="B1892" i="2"/>
  <c r="N1892" i="2" s="1"/>
  <c r="P1892" i="2"/>
  <c r="B1893" i="2"/>
  <c r="N1893" i="2" s="1"/>
  <c r="P1893" i="2"/>
  <c r="B1894" i="2"/>
  <c r="N1894" i="2" s="1"/>
  <c r="P1894" i="2"/>
  <c r="B1895" i="2"/>
  <c r="N1895" i="2" s="1"/>
  <c r="P1895" i="2"/>
  <c r="B1896" i="2"/>
  <c r="N1896" i="2" s="1"/>
  <c r="P1896" i="2"/>
  <c r="B1897" i="2"/>
  <c r="N1897" i="2" s="1"/>
  <c r="P1897" i="2"/>
  <c r="B1898" i="2"/>
  <c r="N1898" i="2" s="1"/>
  <c r="P1898" i="2"/>
  <c r="B1899" i="2"/>
  <c r="N1899" i="2" s="1"/>
  <c r="P1899" i="2"/>
  <c r="B1900" i="2"/>
  <c r="N1900" i="2" s="1"/>
  <c r="P1900" i="2"/>
  <c r="B1901" i="2"/>
  <c r="N1901" i="2" s="1"/>
  <c r="P1901" i="2"/>
  <c r="B1902" i="2"/>
  <c r="N1902" i="2" s="1"/>
  <c r="P1902" i="2"/>
  <c r="B1903" i="2"/>
  <c r="N1903" i="2" s="1"/>
  <c r="P1903" i="2"/>
  <c r="B1904" i="2"/>
  <c r="N1904" i="2" s="1"/>
  <c r="P1904" i="2"/>
  <c r="B1905" i="2"/>
  <c r="N1905" i="2" s="1"/>
  <c r="P1905" i="2"/>
  <c r="B1906" i="2"/>
  <c r="N1906" i="2" s="1"/>
  <c r="P1906" i="2"/>
  <c r="B1907" i="2"/>
  <c r="N1907" i="2" s="1"/>
  <c r="P1907" i="2"/>
  <c r="B1908" i="2"/>
  <c r="N1908" i="2" s="1"/>
  <c r="P1908" i="2"/>
  <c r="B1909" i="2"/>
  <c r="N1909" i="2" s="1"/>
  <c r="P1909" i="2"/>
  <c r="B1910" i="2"/>
  <c r="N1910" i="2" s="1"/>
  <c r="P1910" i="2"/>
  <c r="B1911" i="2"/>
  <c r="N1911" i="2" s="1"/>
  <c r="P1911" i="2"/>
  <c r="B1912" i="2"/>
  <c r="N1912" i="2" s="1"/>
  <c r="P1912" i="2"/>
  <c r="B1913" i="2"/>
  <c r="N1913" i="2" s="1"/>
  <c r="P1913" i="2"/>
  <c r="B1914" i="2"/>
  <c r="N1914" i="2" s="1"/>
  <c r="P1914" i="2"/>
  <c r="B1915" i="2"/>
  <c r="N1915" i="2" s="1"/>
  <c r="P1915" i="2"/>
  <c r="B1916" i="2"/>
  <c r="N1916" i="2" s="1"/>
  <c r="P1916" i="2"/>
  <c r="B1917" i="2"/>
  <c r="N1917" i="2" s="1"/>
  <c r="P1917" i="2"/>
  <c r="B1918" i="2"/>
  <c r="N1918" i="2" s="1"/>
  <c r="P1918" i="2"/>
  <c r="B1919" i="2"/>
  <c r="N1919" i="2" s="1"/>
  <c r="P1919" i="2"/>
  <c r="B1920" i="2"/>
  <c r="N1920" i="2" s="1"/>
  <c r="P1920" i="2"/>
  <c r="B1921" i="2"/>
  <c r="N1921" i="2" s="1"/>
  <c r="P1921" i="2"/>
  <c r="B1922" i="2"/>
  <c r="N1922" i="2" s="1"/>
  <c r="P1922" i="2"/>
  <c r="B1923" i="2"/>
  <c r="N1923" i="2" s="1"/>
  <c r="P1923" i="2"/>
  <c r="B1924" i="2"/>
  <c r="N1924" i="2" s="1"/>
  <c r="P1924" i="2"/>
  <c r="B1925" i="2"/>
  <c r="N1925" i="2" s="1"/>
  <c r="P1925" i="2"/>
  <c r="B1926" i="2"/>
  <c r="N1926" i="2" s="1"/>
  <c r="P1926" i="2"/>
  <c r="B1927" i="2"/>
  <c r="N1927" i="2" s="1"/>
  <c r="P1927" i="2"/>
  <c r="B1928" i="2"/>
  <c r="N1928" i="2" s="1"/>
  <c r="P1928" i="2"/>
  <c r="B1929" i="2"/>
  <c r="M1929" i="2" s="1"/>
  <c r="P1929" i="2"/>
  <c r="B1930" i="2"/>
  <c r="P1930" i="2"/>
  <c r="B1931" i="2"/>
  <c r="M1931" i="2" s="1"/>
  <c r="J1931" i="2" s="1"/>
  <c r="P1931" i="2"/>
  <c r="B1932" i="2"/>
  <c r="N1932" i="2" s="1"/>
  <c r="L1932" i="2"/>
  <c r="P1932" i="2"/>
  <c r="R1932" i="2"/>
  <c r="B1933" i="2"/>
  <c r="P1933" i="2"/>
  <c r="B1934" i="2"/>
  <c r="S1934" i="2" s="1"/>
  <c r="P1934" i="2"/>
  <c r="B1935" i="2"/>
  <c r="M1935" i="2" s="1"/>
  <c r="J1935" i="2" s="1"/>
  <c r="P1935" i="2"/>
  <c r="S1935" i="2"/>
  <c r="B1936" i="2"/>
  <c r="P1936" i="2"/>
  <c r="B1937" i="2"/>
  <c r="M1937" i="2" s="1"/>
  <c r="J1937" i="2" s="1"/>
  <c r="N1937" i="2"/>
  <c r="P1937" i="2"/>
  <c r="B1938" i="2"/>
  <c r="P1938" i="2"/>
  <c r="B1939" i="2"/>
  <c r="M1939" i="2" s="1"/>
  <c r="J1939" i="2" s="1"/>
  <c r="P1939" i="2"/>
  <c r="B1940" i="2"/>
  <c r="L1940" i="2" s="1"/>
  <c r="P1940" i="2"/>
  <c r="B1941" i="2"/>
  <c r="N1941" i="2" s="1"/>
  <c r="P1941" i="2"/>
  <c r="B1942" i="2"/>
  <c r="R1942" i="2" s="1"/>
  <c r="P1942" i="2"/>
  <c r="B1943" i="2"/>
  <c r="P1943" i="2"/>
  <c r="B1944" i="2"/>
  <c r="K1944" i="2" s="1"/>
  <c r="P1944" i="2"/>
  <c r="R1944" i="2"/>
  <c r="B1945" i="2"/>
  <c r="M1945" i="2" s="1"/>
  <c r="J1945" i="2" s="1"/>
  <c r="P1945" i="2"/>
  <c r="R1945" i="2"/>
  <c r="B1946" i="2"/>
  <c r="N1946" i="2"/>
  <c r="P1946" i="2"/>
  <c r="R1946" i="2"/>
  <c r="B1947" i="2"/>
  <c r="L1947" i="2" s="1"/>
  <c r="P1947" i="2"/>
  <c r="B1948" i="2"/>
  <c r="L1948" i="2" s="1"/>
  <c r="P1948" i="2"/>
  <c r="S1948" i="2"/>
  <c r="I1948" i="2" s="1"/>
  <c r="B1949" i="2"/>
  <c r="P1949" i="2"/>
  <c r="S1949" i="2"/>
  <c r="B1950" i="2"/>
  <c r="P1950" i="2"/>
  <c r="B1951" i="2"/>
  <c r="P1951" i="2"/>
  <c r="B1952" i="2"/>
  <c r="R1952" i="2" s="1"/>
  <c r="P1952" i="2"/>
  <c r="B1953" i="2"/>
  <c r="K1953" i="2"/>
  <c r="P1953" i="2"/>
  <c r="B1954" i="2"/>
  <c r="N1954" i="2"/>
  <c r="P1954" i="2"/>
  <c r="B1955" i="2"/>
  <c r="L1955" i="2" s="1"/>
  <c r="P1955" i="2"/>
  <c r="R1955" i="2"/>
  <c r="B1956" i="2"/>
  <c r="P1956" i="2"/>
  <c r="B1957" i="2"/>
  <c r="P1957" i="2"/>
  <c r="B1958" i="2"/>
  <c r="L1958" i="2" s="1"/>
  <c r="M1958" i="2"/>
  <c r="N1958" i="2"/>
  <c r="P1958" i="2"/>
  <c r="B1959" i="2"/>
  <c r="L1959" i="2" s="1"/>
  <c r="P1959" i="2"/>
  <c r="R1959" i="2"/>
  <c r="B1960" i="2"/>
  <c r="N1960" i="2" s="1"/>
  <c r="P1960" i="2"/>
  <c r="R1960" i="2"/>
  <c r="B1961" i="2"/>
  <c r="P1961" i="2"/>
  <c r="B1962" i="2"/>
  <c r="P1962" i="2"/>
  <c r="B1963" i="2"/>
  <c r="L1963" i="2" s="1"/>
  <c r="P1963" i="2"/>
  <c r="R1963" i="2"/>
  <c r="B1964" i="2"/>
  <c r="P1964" i="2"/>
  <c r="B1965" i="2"/>
  <c r="P1965" i="2"/>
  <c r="B1966" i="2"/>
  <c r="L1966" i="2" s="1"/>
  <c r="M1966" i="2"/>
  <c r="N1966" i="2"/>
  <c r="P1966" i="2"/>
  <c r="B1967" i="2"/>
  <c r="L1967" i="2" s="1"/>
  <c r="P1967" i="2"/>
  <c r="R1967" i="2"/>
  <c r="B1968" i="2"/>
  <c r="N1968" i="2" s="1"/>
  <c r="P1968" i="2"/>
  <c r="R1968" i="2"/>
  <c r="B1969" i="2"/>
  <c r="P1969" i="2"/>
  <c r="B1970" i="2"/>
  <c r="P1970" i="2"/>
  <c r="B1971" i="2"/>
  <c r="L1971" i="2" s="1"/>
  <c r="P1971" i="2"/>
  <c r="R1971" i="2"/>
  <c r="B1972" i="2"/>
  <c r="P1972" i="2"/>
  <c r="B1973" i="2"/>
  <c r="P1973" i="2"/>
  <c r="B1974" i="2"/>
  <c r="L1974" i="2" s="1"/>
  <c r="M1974" i="2"/>
  <c r="P1974" i="2"/>
  <c r="B1975" i="2"/>
  <c r="L1975" i="2" s="1"/>
  <c r="P1975" i="2"/>
  <c r="B1976" i="2"/>
  <c r="N1976" i="2" s="1"/>
  <c r="P1976" i="2"/>
  <c r="R1976" i="2"/>
  <c r="B1977" i="2"/>
  <c r="P1977" i="2"/>
  <c r="S1977" i="2"/>
  <c r="B1978" i="2"/>
  <c r="P1978" i="2"/>
  <c r="B1979" i="2"/>
  <c r="L1979" i="2" s="1"/>
  <c r="P1979" i="2"/>
  <c r="B1980" i="2"/>
  <c r="P1980" i="2"/>
  <c r="B1981" i="2"/>
  <c r="P1981" i="2"/>
  <c r="B1982" i="2"/>
  <c r="L1982" i="2" s="1"/>
  <c r="M1982" i="2"/>
  <c r="P1982" i="2"/>
  <c r="B1983" i="2"/>
  <c r="L1983" i="2" s="1"/>
  <c r="P1983" i="2"/>
  <c r="B1984" i="2"/>
  <c r="N1984" i="2" s="1"/>
  <c r="P1984" i="2"/>
  <c r="R1984" i="2"/>
  <c r="B1985" i="2"/>
  <c r="P1985" i="2"/>
  <c r="S1985" i="2"/>
  <c r="B1986" i="2"/>
  <c r="P1986" i="2"/>
  <c r="B1987" i="2"/>
  <c r="L1987" i="2" s="1"/>
  <c r="P1987" i="2"/>
  <c r="B1988" i="2"/>
  <c r="P1988" i="2"/>
  <c r="B1989" i="2"/>
  <c r="P1989" i="2"/>
  <c r="B1990" i="2"/>
  <c r="L1990" i="2" s="1"/>
  <c r="M1990" i="2"/>
  <c r="P1990" i="2"/>
  <c r="B1991" i="2"/>
  <c r="L1991" i="2" s="1"/>
  <c r="P1991" i="2"/>
  <c r="B1992" i="2"/>
  <c r="N1992" i="2" s="1"/>
  <c r="P1992" i="2"/>
  <c r="R1992" i="2"/>
  <c r="B1993" i="2"/>
  <c r="P1993" i="2"/>
  <c r="S1993" i="2"/>
  <c r="B1994" i="2"/>
  <c r="P1994" i="2"/>
  <c r="B1995" i="2"/>
  <c r="L1995" i="2" s="1"/>
  <c r="P1995" i="2"/>
  <c r="B1996" i="2"/>
  <c r="P1996" i="2"/>
  <c r="B1997" i="2"/>
  <c r="P1997" i="2"/>
  <c r="B1998" i="2"/>
  <c r="L1998" i="2" s="1"/>
  <c r="M1998" i="2"/>
  <c r="P1998" i="2"/>
  <c r="B1999" i="2"/>
  <c r="L1999" i="2" s="1"/>
  <c r="P1999" i="2"/>
  <c r="B2000" i="2"/>
  <c r="N2000" i="2" s="1"/>
  <c r="P2000" i="2"/>
  <c r="R2000" i="2"/>
  <c r="B2001" i="2"/>
  <c r="P2001" i="2"/>
  <c r="S2001" i="2"/>
  <c r="B2002" i="2"/>
  <c r="P2002" i="2"/>
  <c r="B2003" i="2"/>
  <c r="R2003" i="2" s="1"/>
  <c r="P2003" i="2"/>
  <c r="B2004" i="2"/>
  <c r="K2004" i="2" s="1"/>
  <c r="P2004" i="2"/>
  <c r="B2005" i="2"/>
  <c r="N2005" i="2" s="1"/>
  <c r="P2005" i="2"/>
  <c r="B2006" i="2"/>
  <c r="N2006" i="2" s="1"/>
  <c r="P2006" i="2"/>
  <c r="B2007" i="2"/>
  <c r="S2007" i="2" s="1"/>
  <c r="P2007" i="2"/>
  <c r="B2008" i="2"/>
  <c r="P2008" i="2"/>
  <c r="B2009" i="2"/>
  <c r="K2009" i="2" s="1"/>
  <c r="N2009" i="2"/>
  <c r="P2009" i="2"/>
  <c r="R2009" i="2"/>
  <c r="B2010" i="2"/>
  <c r="L2010" i="2"/>
  <c r="P2010" i="2"/>
  <c r="S2010" i="2"/>
  <c r="B2011" i="2"/>
  <c r="L2011" i="2"/>
  <c r="P2011" i="2"/>
  <c r="S2011" i="2"/>
  <c r="B2012" i="2"/>
  <c r="N2012" i="2" s="1"/>
  <c r="P2012" i="2"/>
  <c r="B2013" i="2"/>
  <c r="K2013" i="2" s="1"/>
  <c r="P2013" i="2"/>
  <c r="B2014" i="2"/>
  <c r="L2014" i="2" s="1"/>
  <c r="P2014" i="2"/>
  <c r="B2015" i="2"/>
  <c r="N2015" i="2"/>
  <c r="P2015" i="2"/>
  <c r="B2016" i="2"/>
  <c r="P2016" i="2"/>
  <c r="B2017" i="2"/>
  <c r="N2017" i="2"/>
  <c r="P2017" i="2"/>
  <c r="B2018" i="2"/>
  <c r="S2018" i="2" s="1"/>
  <c r="P2018" i="2"/>
  <c r="B2019" i="2"/>
  <c r="K2019" i="2" s="1"/>
  <c r="L2019" i="2"/>
  <c r="N2019" i="2"/>
  <c r="P2019" i="2"/>
  <c r="S2019" i="2"/>
  <c r="B2020" i="2"/>
  <c r="N2020" i="2" s="1"/>
  <c r="P2020" i="2"/>
  <c r="B2021" i="2"/>
  <c r="K2021" i="2" s="1"/>
  <c r="N2021" i="2"/>
  <c r="P2021" i="2"/>
  <c r="B2022" i="2"/>
  <c r="L2022" i="2" s="1"/>
  <c r="P2022" i="2"/>
  <c r="B2023" i="2"/>
  <c r="N2023" i="2" s="1"/>
  <c r="P2023" i="2"/>
  <c r="B2024" i="2"/>
  <c r="L2024" i="2"/>
  <c r="P2024" i="2"/>
  <c r="S2024" i="2"/>
  <c r="B2025" i="2"/>
  <c r="K2025" i="2" s="1"/>
  <c r="N2025" i="2"/>
  <c r="P2025" i="2"/>
  <c r="R2025" i="2"/>
  <c r="B2026" i="2"/>
  <c r="L2026" i="2"/>
  <c r="P2026" i="2"/>
  <c r="S2026" i="2"/>
  <c r="B2027" i="2"/>
  <c r="L2027" i="2"/>
  <c r="P2027" i="2"/>
  <c r="S2027" i="2"/>
  <c r="B2028" i="2"/>
  <c r="N2028" i="2" s="1"/>
  <c r="P2028" i="2"/>
  <c r="B2029" i="2"/>
  <c r="K2029" i="2" s="1"/>
  <c r="N2029" i="2"/>
  <c r="P2029" i="2"/>
  <c r="B2030" i="2"/>
  <c r="L2030" i="2" s="1"/>
  <c r="P2030" i="2"/>
  <c r="B2031" i="2"/>
  <c r="N2031" i="2" s="1"/>
  <c r="P2031" i="2"/>
  <c r="B2032" i="2"/>
  <c r="N2032" i="2" s="1"/>
  <c r="L2032" i="2"/>
  <c r="P2032" i="2"/>
  <c r="S2032" i="2"/>
  <c r="B2033" i="2"/>
  <c r="K2033" i="2" s="1"/>
  <c r="N2033" i="2"/>
  <c r="P2033" i="2"/>
  <c r="R2033" i="2"/>
  <c r="B2034" i="2"/>
  <c r="L2034" i="2"/>
  <c r="P2034" i="2"/>
  <c r="S2034" i="2"/>
  <c r="B2035" i="2"/>
  <c r="K2035" i="2" s="1"/>
  <c r="L2035" i="2"/>
  <c r="N2035" i="2"/>
  <c r="P2035" i="2"/>
  <c r="R2035" i="2"/>
  <c r="S2035" i="2"/>
  <c r="B2036" i="2"/>
  <c r="P2036" i="2"/>
  <c r="B2037" i="2"/>
  <c r="P2037" i="2"/>
  <c r="R2037" i="2"/>
  <c r="B2038" i="2"/>
  <c r="L2038" i="2"/>
  <c r="P2038" i="2"/>
  <c r="S2038" i="2"/>
  <c r="B2039" i="2"/>
  <c r="K2039" i="2" s="1"/>
  <c r="L2039" i="2"/>
  <c r="N2039" i="2"/>
  <c r="P2039" i="2"/>
  <c r="S2039" i="2"/>
  <c r="B2040" i="2"/>
  <c r="N2040" i="2" s="1"/>
  <c r="P2040" i="2"/>
  <c r="B2041" i="2"/>
  <c r="K2041" i="2" s="1"/>
  <c r="P2041" i="2"/>
  <c r="B2042" i="2"/>
  <c r="L2042" i="2" s="1"/>
  <c r="P2042" i="2"/>
  <c r="B2043" i="2"/>
  <c r="P2043" i="2"/>
  <c r="B2044" i="2"/>
  <c r="L2044" i="2" s="1"/>
  <c r="P2044" i="2"/>
  <c r="B2045" i="2"/>
  <c r="K2045" i="2"/>
  <c r="L2045" i="2"/>
  <c r="N2045" i="2"/>
  <c r="P2045" i="2"/>
  <c r="R2045" i="2"/>
  <c r="S2045" i="2"/>
  <c r="B2046" i="2"/>
  <c r="L2046" i="2" s="1"/>
  <c r="P2046" i="2"/>
  <c r="B2047" i="2"/>
  <c r="N2047" i="2" s="1"/>
  <c r="P2047" i="2"/>
  <c r="B2048" i="2"/>
  <c r="L2048" i="2" s="1"/>
  <c r="P2048" i="2"/>
  <c r="B2049" i="2"/>
  <c r="N2049" i="2"/>
  <c r="P2049" i="2"/>
  <c r="S2049" i="2"/>
  <c r="B2050" i="2"/>
  <c r="R2050" i="2" s="1"/>
  <c r="P2050" i="2"/>
  <c r="B2051" i="2"/>
  <c r="K2051" i="2"/>
  <c r="N2051" i="2"/>
  <c r="P2051" i="2"/>
  <c r="S2051" i="2"/>
  <c r="B2052" i="2"/>
  <c r="P2052" i="2"/>
  <c r="B2053" i="2"/>
  <c r="N2053" i="2"/>
  <c r="P2053" i="2"/>
  <c r="B2054" i="2"/>
  <c r="N2054" i="2"/>
  <c r="P2054" i="2"/>
  <c r="R2054" i="2"/>
  <c r="B2055" i="2"/>
  <c r="L2055" i="2" s="1"/>
  <c r="P2055" i="2"/>
  <c r="S2055" i="2"/>
  <c r="B2056" i="2"/>
  <c r="R2056" i="2" s="1"/>
  <c r="P2056" i="2"/>
  <c r="B2057" i="2"/>
  <c r="N2057" i="2" s="1"/>
  <c r="K2057" i="2"/>
  <c r="P2057" i="2"/>
  <c r="R2057" i="2"/>
  <c r="B2058" i="2"/>
  <c r="S2058" i="2" s="1"/>
  <c r="P2058" i="2"/>
  <c r="B2059" i="2"/>
  <c r="L2059" i="2" s="1"/>
  <c r="P2059" i="2"/>
  <c r="S2059" i="2"/>
  <c r="B2060" i="2"/>
  <c r="L2060" i="2" s="1"/>
  <c r="P2060" i="2"/>
  <c r="S2060" i="2"/>
  <c r="B2061" i="2"/>
  <c r="P2061" i="2"/>
  <c r="B2062" i="2"/>
  <c r="P2062" i="2"/>
  <c r="B2063" i="2"/>
  <c r="M2063" i="2" s="1"/>
  <c r="J2063" i="2" s="1"/>
  <c r="P2063" i="2"/>
  <c r="B2064" i="2"/>
  <c r="M2064" i="2" s="1"/>
  <c r="J2064" i="2" s="1"/>
  <c r="K2064" i="2"/>
  <c r="P2064" i="2"/>
  <c r="S2064" i="2"/>
  <c r="B2065" i="2"/>
  <c r="N2065" i="2" s="1"/>
  <c r="L2065" i="2"/>
  <c r="P2065" i="2"/>
  <c r="B2066" i="2"/>
  <c r="P2066" i="2"/>
  <c r="B2067" i="2"/>
  <c r="M2067" i="2" s="1"/>
  <c r="J2067" i="2" s="1"/>
  <c r="P2067" i="2"/>
  <c r="B2068" i="2"/>
  <c r="L2068" i="2" s="1"/>
  <c r="P2068" i="2"/>
  <c r="B2069" i="2"/>
  <c r="K2069" i="2" s="1"/>
  <c r="P2069" i="2"/>
  <c r="B2070" i="2"/>
  <c r="M2070" i="2" s="1"/>
  <c r="J2070" i="2" s="1"/>
  <c r="P2070" i="2"/>
  <c r="B2071" i="2"/>
  <c r="K2071" i="2" s="1"/>
  <c r="P2071" i="2"/>
  <c r="S2071" i="2"/>
  <c r="B2072" i="2"/>
  <c r="N2072" i="2" s="1"/>
  <c r="P2072" i="2"/>
  <c r="B2073" i="2"/>
  <c r="N2073" i="2" s="1"/>
  <c r="P2073" i="2"/>
  <c r="B2074" i="2"/>
  <c r="L2074" i="2" s="1"/>
  <c r="M2074" i="2"/>
  <c r="J2074" i="2" s="1"/>
  <c r="N2074" i="2"/>
  <c r="P2074" i="2"/>
  <c r="R2074" i="2"/>
  <c r="S2074" i="2"/>
  <c r="B2075" i="2"/>
  <c r="S2075" i="2" s="1"/>
  <c r="P2075" i="2"/>
  <c r="B2076" i="2"/>
  <c r="N2076" i="2" s="1"/>
  <c r="P2076" i="2"/>
  <c r="B2077" i="2"/>
  <c r="N2077" i="2" s="1"/>
  <c r="P2077" i="2"/>
  <c r="S2077" i="2"/>
  <c r="B2078" i="2"/>
  <c r="L2078" i="2" s="1"/>
  <c r="N2078" i="2"/>
  <c r="P2078" i="2"/>
  <c r="R2078" i="2"/>
  <c r="B2079" i="2"/>
  <c r="K2079" i="2"/>
  <c r="P2079" i="2"/>
  <c r="S2079" i="2"/>
  <c r="B2080" i="2"/>
  <c r="N2080" i="2"/>
  <c r="P2080" i="2"/>
  <c r="S2080" i="2"/>
  <c r="B2081" i="2"/>
  <c r="N2081" i="2" s="1"/>
  <c r="P2081" i="2"/>
  <c r="B2082" i="2"/>
  <c r="L2082" i="2" s="1"/>
  <c r="M2082" i="2"/>
  <c r="J2082" i="2" s="1"/>
  <c r="N2082" i="2"/>
  <c r="P2082" i="2"/>
  <c r="R2082" i="2"/>
  <c r="S2082" i="2"/>
  <c r="B2083" i="2"/>
  <c r="S2083" i="2" s="1"/>
  <c r="P2083" i="2"/>
  <c r="B2084" i="2"/>
  <c r="L2084" i="2" s="1"/>
  <c r="M2084" i="2"/>
  <c r="J2084" i="2" s="1"/>
  <c r="N2084" i="2"/>
  <c r="P2084" i="2"/>
  <c r="R2084" i="2"/>
  <c r="S2084" i="2"/>
  <c r="B2085" i="2"/>
  <c r="P2085" i="2"/>
  <c r="B2086" i="2"/>
  <c r="N2086" i="2"/>
  <c r="P2086" i="2"/>
  <c r="B2087" i="2"/>
  <c r="P2087" i="2"/>
  <c r="B2088" i="2"/>
  <c r="N2088" i="2"/>
  <c r="P2088" i="2"/>
  <c r="B2089" i="2"/>
  <c r="M2089" i="2" s="1"/>
  <c r="J2089" i="2" s="1"/>
  <c r="P2089" i="2"/>
  <c r="S2089" i="2"/>
  <c r="B2090" i="2"/>
  <c r="P2090" i="2"/>
  <c r="S2090" i="2"/>
  <c r="B2091" i="2"/>
  <c r="N2091" i="2"/>
  <c r="P2091" i="2"/>
  <c r="S2091" i="2"/>
  <c r="B2092" i="2"/>
  <c r="N2092" i="2" s="1"/>
  <c r="P2092" i="2"/>
  <c r="B2093" i="2"/>
  <c r="R2093" i="2" s="1"/>
  <c r="P2093" i="2"/>
  <c r="B2094" i="2"/>
  <c r="K2094" i="2"/>
  <c r="P2094" i="2"/>
  <c r="S2094" i="2"/>
  <c r="B2095" i="2"/>
  <c r="P2095" i="2"/>
  <c r="B2096" i="2"/>
  <c r="P2096" i="2"/>
  <c r="B2097" i="2"/>
  <c r="S2097" i="2" s="1"/>
  <c r="P2097" i="2"/>
  <c r="B2098" i="2"/>
  <c r="P2098" i="2"/>
  <c r="S2098" i="2"/>
  <c r="B2099" i="2"/>
  <c r="M2099" i="2"/>
  <c r="J2099" i="2" s="1"/>
  <c r="N2099" i="2"/>
  <c r="P2099" i="2"/>
  <c r="S2099" i="2"/>
  <c r="B2100" i="2"/>
  <c r="N2100" i="2" s="1"/>
  <c r="P2100" i="2"/>
  <c r="B2101" i="2"/>
  <c r="P2101" i="2"/>
  <c r="R2101" i="2"/>
  <c r="B2102" i="2"/>
  <c r="L2102" i="2" s="1"/>
  <c r="K2102" i="2"/>
  <c r="P2102" i="2"/>
  <c r="S2102" i="2"/>
  <c r="B2103" i="2"/>
  <c r="K2103" i="2" s="1"/>
  <c r="P2103" i="2"/>
  <c r="B2104" i="2"/>
  <c r="S2104" i="2" s="1"/>
  <c r="P2104" i="2"/>
  <c r="B2105" i="2"/>
  <c r="S2105" i="2" s="1"/>
  <c r="P2105" i="2"/>
  <c r="B2106" i="2"/>
  <c r="P2106" i="2"/>
  <c r="B2107" i="2"/>
  <c r="M2107" i="2" s="1"/>
  <c r="J2107" i="2" s="1"/>
  <c r="P2107" i="2"/>
  <c r="B2108" i="2"/>
  <c r="N2108" i="2" s="1"/>
  <c r="P2108" i="2"/>
  <c r="B2109" i="2"/>
  <c r="R2109" i="2" s="1"/>
  <c r="P2109" i="2"/>
  <c r="B2110" i="2"/>
  <c r="N2110" i="2" s="1"/>
  <c r="P2110" i="2"/>
  <c r="B2111" i="2"/>
  <c r="K2111" i="2"/>
  <c r="P2111" i="2"/>
  <c r="B2112" i="2"/>
  <c r="P2112" i="2"/>
  <c r="B2113" i="2"/>
  <c r="M2113" i="2"/>
  <c r="J2113" i="2" s="1"/>
  <c r="P2113" i="2"/>
  <c r="R2113" i="2"/>
  <c r="S2113" i="2"/>
  <c r="B2114" i="2"/>
  <c r="P2114" i="2"/>
  <c r="B2115" i="2"/>
  <c r="M2115" i="2" s="1"/>
  <c r="J2115" i="2" s="1"/>
  <c r="P2115" i="2"/>
  <c r="B2116" i="2"/>
  <c r="N2116" i="2" s="1"/>
  <c r="P2116" i="2"/>
  <c r="B2117" i="2"/>
  <c r="R2117" i="2" s="1"/>
  <c r="P2117" i="2"/>
  <c r="B2118" i="2"/>
  <c r="L2118" i="2" s="1"/>
  <c r="K2118" i="2"/>
  <c r="P2118" i="2"/>
  <c r="R2118" i="2"/>
  <c r="B2119" i="2"/>
  <c r="P2119" i="2"/>
  <c r="B2120" i="2"/>
  <c r="P2120" i="2"/>
  <c r="B2121" i="2"/>
  <c r="N2121" i="2" s="1"/>
  <c r="P2121" i="2"/>
  <c r="B2122" i="2"/>
  <c r="R2122" i="2" s="1"/>
  <c r="P2122" i="2"/>
  <c r="B2123" i="2"/>
  <c r="S2123" i="2" s="1"/>
  <c r="P2123" i="2"/>
  <c r="B2124" i="2"/>
  <c r="N2124" i="2" s="1"/>
  <c r="P2124" i="2"/>
  <c r="B2125" i="2"/>
  <c r="P2125" i="2"/>
  <c r="B2126" i="2"/>
  <c r="P2126" i="2"/>
  <c r="B2127" i="2"/>
  <c r="P2127" i="2"/>
  <c r="B2128" i="2"/>
  <c r="R2128" i="2" s="1"/>
  <c r="P2128" i="2"/>
  <c r="B2129" i="2"/>
  <c r="N2129" i="2" s="1"/>
  <c r="P2129" i="2"/>
  <c r="B2130" i="2"/>
  <c r="R2130" i="2" s="1"/>
  <c r="P2130" i="2"/>
  <c r="B2131" i="2"/>
  <c r="R2131" i="2" s="1"/>
  <c r="P2131" i="2"/>
  <c r="B2132" i="2"/>
  <c r="P2132" i="2"/>
  <c r="B2133" i="2"/>
  <c r="N2133" i="2" s="1"/>
  <c r="P2133" i="2"/>
  <c r="B2134" i="2"/>
  <c r="P2134" i="2"/>
  <c r="B2135" i="2"/>
  <c r="N2135" i="2" s="1"/>
  <c r="P2135" i="2"/>
  <c r="R2135" i="2"/>
  <c r="B2136" i="2"/>
  <c r="P2136" i="2"/>
  <c r="B2137" i="2"/>
  <c r="N2137" i="2" s="1"/>
  <c r="P2137" i="2"/>
  <c r="B2138" i="2"/>
  <c r="P2138" i="2"/>
  <c r="R2138" i="2"/>
  <c r="B2139" i="2"/>
  <c r="P2139" i="2"/>
  <c r="B2140" i="2"/>
  <c r="P2140" i="2"/>
  <c r="B2141" i="2"/>
  <c r="M2141" i="2"/>
  <c r="J2141" i="2" s="1"/>
  <c r="P2141" i="2"/>
  <c r="R2141" i="2"/>
  <c r="S2141" i="2"/>
  <c r="B2142" i="2"/>
  <c r="P2142" i="2"/>
  <c r="B2143" i="2"/>
  <c r="P2143" i="2"/>
  <c r="B2144" i="2"/>
  <c r="R2144" i="2" s="1"/>
  <c r="P2144" i="2"/>
  <c r="B2145" i="2"/>
  <c r="N2145" i="2" s="1"/>
  <c r="P2145" i="2"/>
  <c r="B2146" i="2"/>
  <c r="R2146" i="2" s="1"/>
  <c r="P2146" i="2"/>
  <c r="B2147" i="2"/>
  <c r="N2147" i="2"/>
  <c r="P2147" i="2"/>
  <c r="R2147" i="2"/>
  <c r="B2148" i="2"/>
  <c r="N2148" i="2" s="1"/>
  <c r="P2148" i="2"/>
  <c r="R2148" i="2"/>
  <c r="B2149" i="2"/>
  <c r="R2149" i="2" s="1"/>
  <c r="P2149" i="2"/>
  <c r="B2150" i="2"/>
  <c r="N2150" i="2" s="1"/>
  <c r="P2150" i="2"/>
  <c r="B2151" i="2"/>
  <c r="R2151" i="2" s="1"/>
  <c r="N2151" i="2"/>
  <c r="P2151" i="2"/>
  <c r="B2152" i="2"/>
  <c r="P2152" i="2"/>
  <c r="B2153" i="2"/>
  <c r="N2153" i="2" s="1"/>
  <c r="P2153" i="2"/>
  <c r="B2154" i="2"/>
  <c r="R2154" i="2" s="1"/>
  <c r="P2154" i="2"/>
  <c r="B2155" i="2"/>
  <c r="P2155" i="2"/>
  <c r="B2156" i="2"/>
  <c r="K2156" i="2" s="1"/>
  <c r="P2156" i="2"/>
  <c r="R2156" i="2"/>
  <c r="B2157" i="2"/>
  <c r="L2157" i="2" s="1"/>
  <c r="N2157" i="2"/>
  <c r="P2157" i="2"/>
  <c r="R2157" i="2"/>
  <c r="B2158" i="2"/>
  <c r="R2158" i="2" s="1"/>
  <c r="N2158" i="2"/>
  <c r="P2158" i="2"/>
  <c r="B2159" i="2"/>
  <c r="K2159" i="2" s="1"/>
  <c r="P2159" i="2"/>
  <c r="B2160" i="2"/>
  <c r="R2160" i="2" s="1"/>
  <c r="K2160" i="2"/>
  <c r="P2160" i="2"/>
  <c r="B2161" i="2"/>
  <c r="P2161" i="2"/>
  <c r="B2162" i="2"/>
  <c r="P2162" i="2"/>
  <c r="B2163" i="2"/>
  <c r="R2163" i="2" s="1"/>
  <c r="P2163" i="2"/>
  <c r="B2164" i="2"/>
  <c r="P2164" i="2"/>
  <c r="B2165" i="2"/>
  <c r="N2165" i="2" s="1"/>
  <c r="P2165" i="2"/>
  <c r="B2166" i="2"/>
  <c r="P2166" i="2"/>
  <c r="B2167" i="2"/>
  <c r="P2167" i="2"/>
  <c r="B2168" i="2"/>
  <c r="P2168" i="2"/>
  <c r="B2169" i="2"/>
  <c r="R2169" i="2" s="1"/>
  <c r="P2169" i="2"/>
  <c r="B2170" i="2"/>
  <c r="N2170" i="2" s="1"/>
  <c r="P2170" i="2"/>
  <c r="B2171" i="2"/>
  <c r="N2171" i="2" s="1"/>
  <c r="P2171" i="2"/>
  <c r="B2172" i="2"/>
  <c r="R2172" i="2" s="1"/>
  <c r="P2172" i="2"/>
  <c r="B2173" i="2"/>
  <c r="L2173" i="2" s="1"/>
  <c r="N2173" i="2"/>
  <c r="P2173" i="2"/>
  <c r="S2173" i="2"/>
  <c r="B2174" i="2"/>
  <c r="N2174" i="2"/>
  <c r="P2174" i="2"/>
  <c r="R2174" i="2"/>
  <c r="B2175" i="2"/>
  <c r="L2175" i="2" s="1"/>
  <c r="M2175" i="2"/>
  <c r="P2175" i="2"/>
  <c r="R2175" i="2"/>
  <c r="S2175" i="2"/>
  <c r="B2176" i="2"/>
  <c r="P2176" i="2"/>
  <c r="R2176" i="2"/>
  <c r="B2177" i="2"/>
  <c r="N2177" i="2" s="1"/>
  <c r="P2177" i="2"/>
  <c r="B2178" i="2"/>
  <c r="P2178" i="2"/>
  <c r="B2179" i="2"/>
  <c r="N2179" i="2" s="1"/>
  <c r="P2179" i="2"/>
  <c r="B2180" i="2"/>
  <c r="R2180" i="2" s="1"/>
  <c r="P2180" i="2"/>
  <c r="B2181" i="2"/>
  <c r="P2181" i="2"/>
  <c r="R2181" i="2"/>
  <c r="B2182" i="2"/>
  <c r="P2182" i="2"/>
  <c r="B2183" i="2"/>
  <c r="M2183" i="2" s="1"/>
  <c r="P2183" i="2"/>
  <c r="B2184" i="2"/>
  <c r="N2184" i="2" s="1"/>
  <c r="K2184" i="2"/>
  <c r="P2184" i="2"/>
  <c r="R2184" i="2"/>
  <c r="B2185" i="2"/>
  <c r="L2185" i="2" s="1"/>
  <c r="N2185" i="2"/>
  <c r="P2185" i="2"/>
  <c r="R2185" i="2"/>
  <c r="B2186" i="2"/>
  <c r="N2186" i="2" s="1"/>
  <c r="P2186" i="2"/>
  <c r="B2187" i="2"/>
  <c r="P2187" i="2"/>
  <c r="R2187" i="2"/>
  <c r="B2188" i="2"/>
  <c r="R2188" i="2" s="1"/>
  <c r="P2188" i="2"/>
  <c r="B2189" i="2"/>
  <c r="S2189" i="2" s="1"/>
  <c r="P2189" i="2"/>
  <c r="B2190" i="2"/>
  <c r="N2190" i="2" s="1"/>
  <c r="P2190" i="2"/>
  <c r="R2190" i="2"/>
  <c r="B2191" i="2"/>
  <c r="P2191" i="2"/>
  <c r="B2192" i="2"/>
  <c r="P2192" i="2"/>
  <c r="B2193" i="2"/>
  <c r="N2193" i="2" s="1"/>
  <c r="P2193" i="2"/>
  <c r="B2194" i="2"/>
  <c r="P2194" i="2"/>
  <c r="B2195" i="2"/>
  <c r="N2195" i="2" s="1"/>
  <c r="P2195" i="2"/>
  <c r="B2196" i="2"/>
  <c r="P2196" i="2"/>
  <c r="B2197" i="2"/>
  <c r="R2197" i="2" s="1"/>
  <c r="P2197" i="2"/>
  <c r="B2198" i="2"/>
  <c r="N2198" i="2" s="1"/>
  <c r="P2198" i="2"/>
  <c r="B2199" i="2"/>
  <c r="K2199" i="2" s="1"/>
  <c r="N2199" i="2"/>
  <c r="P2199" i="2"/>
  <c r="R2199" i="2"/>
  <c r="B2200" i="2"/>
  <c r="K2200" i="2"/>
  <c r="P2200" i="2"/>
  <c r="B2201" i="2"/>
  <c r="N2201" i="2" s="1"/>
  <c r="P2201" i="2"/>
  <c r="B2202" i="2"/>
  <c r="N2202" i="2" s="1"/>
  <c r="P2202" i="2"/>
  <c r="B2203" i="2"/>
  <c r="R2203" i="2" s="1"/>
  <c r="P2203" i="2"/>
  <c r="B2204" i="2"/>
  <c r="P2204" i="2"/>
  <c r="B2205" i="2"/>
  <c r="P2205" i="2"/>
  <c r="B2206" i="2"/>
  <c r="P2206" i="2"/>
  <c r="B2207" i="2"/>
  <c r="R2207" i="2" s="1"/>
  <c r="P2207" i="2"/>
  <c r="B2208" i="2"/>
  <c r="K2208" i="2"/>
  <c r="N2208" i="2"/>
  <c r="P2208" i="2"/>
  <c r="R2208" i="2"/>
  <c r="B2209" i="2"/>
  <c r="N2209" i="2" s="1"/>
  <c r="P2209" i="2"/>
  <c r="B2210" i="2"/>
  <c r="P2210" i="2"/>
  <c r="B2211" i="2"/>
  <c r="N2211" i="2" s="1"/>
  <c r="P2211" i="2"/>
  <c r="B2212" i="2"/>
  <c r="K2212" i="2" s="1"/>
  <c r="N2212" i="2"/>
  <c r="P2212" i="2"/>
  <c r="R2212" i="2"/>
  <c r="B2213" i="2"/>
  <c r="L2213" i="2" s="1"/>
  <c r="M2213" i="2"/>
  <c r="J2213" i="2" s="1"/>
  <c r="N2213" i="2"/>
  <c r="P2213" i="2"/>
  <c r="R2213" i="2"/>
  <c r="S2213" i="2"/>
  <c r="B2214" i="2"/>
  <c r="P2214" i="2"/>
  <c r="B2215" i="2"/>
  <c r="N2215" i="2"/>
  <c r="P2215" i="2"/>
  <c r="S2215" i="2"/>
  <c r="B2216" i="2"/>
  <c r="P2216" i="2"/>
  <c r="B2217" i="2"/>
  <c r="R2217" i="2" s="1"/>
  <c r="P2217" i="2"/>
  <c r="B2218" i="2"/>
  <c r="P2218" i="2"/>
  <c r="B2219" i="2"/>
  <c r="K2219" i="2" s="1"/>
  <c r="P2219" i="2"/>
  <c r="B2220" i="2"/>
  <c r="P2220" i="2"/>
  <c r="R2220" i="2"/>
  <c r="B2221" i="2"/>
  <c r="P2221" i="2"/>
  <c r="S2221" i="2"/>
  <c r="B2222" i="2"/>
  <c r="N2222" i="2" s="1"/>
  <c r="P2222" i="2"/>
  <c r="B2223" i="2"/>
  <c r="L2223" i="2" s="1"/>
  <c r="N2223" i="2"/>
  <c r="P2223" i="2"/>
  <c r="R2223" i="2"/>
  <c r="B2224" i="2"/>
  <c r="N2224" i="2" s="1"/>
  <c r="K2224" i="2"/>
  <c r="P2224" i="2"/>
  <c r="B2225" i="2"/>
  <c r="R2225" i="2" s="1"/>
  <c r="P2225" i="2"/>
  <c r="B2226" i="2"/>
  <c r="P2226" i="2"/>
  <c r="B2227" i="2"/>
  <c r="K2227" i="2" s="1"/>
  <c r="P2227" i="2"/>
  <c r="B2228" i="2"/>
  <c r="K2228" i="2" s="1"/>
  <c r="P2228" i="2"/>
  <c r="B2229" i="2"/>
  <c r="S2229" i="2" s="1"/>
  <c r="P2229" i="2"/>
  <c r="B2230" i="2"/>
  <c r="R2230" i="2" s="1"/>
  <c r="P2230" i="2"/>
  <c r="B2231" i="2"/>
  <c r="L2231" i="2" s="1"/>
  <c r="P2231" i="2"/>
  <c r="B2232" i="2"/>
  <c r="N2232" i="2" s="1"/>
  <c r="K2232" i="2"/>
  <c r="P2232" i="2"/>
  <c r="R2232" i="2"/>
  <c r="B2233" i="2"/>
  <c r="N2233" i="2"/>
  <c r="P2233" i="2"/>
  <c r="R2233" i="2"/>
  <c r="B2234" i="2"/>
  <c r="P2234" i="2"/>
  <c r="B2235" i="2"/>
  <c r="P2235" i="2"/>
  <c r="B2236" i="2"/>
  <c r="K2236" i="2" s="1"/>
  <c r="P2236" i="2"/>
  <c r="B2237" i="2"/>
  <c r="L2237" i="2" s="1"/>
  <c r="M2237" i="2"/>
  <c r="N2237" i="2"/>
  <c r="P2237" i="2"/>
  <c r="S2237" i="2"/>
  <c r="B2238" i="2"/>
  <c r="R2238" i="2" s="1"/>
  <c r="P2238" i="2"/>
  <c r="B2239" i="2"/>
  <c r="L2239" i="2" s="1"/>
  <c r="M2239" i="2"/>
  <c r="N2239" i="2"/>
  <c r="P2239" i="2"/>
  <c r="R2239" i="2"/>
  <c r="S2239" i="2"/>
  <c r="B2240" i="2"/>
  <c r="P2240" i="2"/>
  <c r="B2241" i="2"/>
  <c r="N2241" i="2"/>
  <c r="P2241" i="2"/>
  <c r="R2241" i="2"/>
  <c r="B2242" i="2"/>
  <c r="P2242" i="2"/>
  <c r="B2243" i="2"/>
  <c r="K2243" i="2"/>
  <c r="P2243" i="2"/>
  <c r="R2243" i="2"/>
  <c r="B2244" i="2"/>
  <c r="K2244" i="2" s="1"/>
  <c r="P2244" i="2"/>
  <c r="B2245" i="2"/>
  <c r="L2245" i="2" s="1"/>
  <c r="M2245" i="2"/>
  <c r="J2245" i="2" s="1"/>
  <c r="N2245" i="2"/>
  <c r="P2245" i="2"/>
  <c r="R2245" i="2"/>
  <c r="S2245" i="2"/>
  <c r="B2246" i="2"/>
  <c r="N2246" i="2"/>
  <c r="P2246" i="2"/>
  <c r="R2246" i="2"/>
  <c r="B2247" i="2"/>
  <c r="L2247" i="2" s="1"/>
  <c r="K2247" i="2"/>
  <c r="O2247" i="2" s="1"/>
  <c r="C2247" i="2" s="1"/>
  <c r="N2247" i="2"/>
  <c r="P2247" i="2"/>
  <c r="S2247" i="2"/>
  <c r="B2248" i="2"/>
  <c r="N2248" i="2" s="1"/>
  <c r="K2248" i="2"/>
  <c r="P2248" i="2"/>
  <c r="B2249" i="2"/>
  <c r="R2249" i="2" s="1"/>
  <c r="P2249" i="2"/>
  <c r="B2250" i="2"/>
  <c r="P2250" i="2"/>
  <c r="B2251" i="2"/>
  <c r="K2251" i="2" s="1"/>
  <c r="P2251" i="2"/>
  <c r="B2252" i="2"/>
  <c r="K2252" i="2" s="1"/>
  <c r="P2252" i="2"/>
  <c r="R2252" i="2"/>
  <c r="B2253" i="2"/>
  <c r="L2253" i="2" s="1"/>
  <c r="N2253" i="2"/>
  <c r="P2253" i="2"/>
  <c r="S2253" i="2"/>
  <c r="B2254" i="2"/>
  <c r="N2254" i="2"/>
  <c r="P2254" i="2"/>
  <c r="R2254" i="2"/>
  <c r="B2255" i="2"/>
  <c r="L2255" i="2" s="1"/>
  <c r="M2255" i="2"/>
  <c r="N2255" i="2"/>
  <c r="P2255" i="2"/>
  <c r="R2255" i="2"/>
  <c r="S2255" i="2"/>
  <c r="B2256" i="2"/>
  <c r="R2256" i="2" s="1"/>
  <c r="P2256" i="2"/>
  <c r="B2257" i="2"/>
  <c r="N2257" i="2" s="1"/>
  <c r="P2257" i="2"/>
  <c r="R2257" i="2"/>
  <c r="B2258" i="2"/>
  <c r="P2258" i="2"/>
  <c r="B2259" i="2"/>
  <c r="K2259" i="2" s="1"/>
  <c r="N2259" i="2"/>
  <c r="P2259" i="2"/>
  <c r="R2259" i="2"/>
  <c r="B2260" i="2"/>
  <c r="K2260" i="2" s="1"/>
  <c r="N2260" i="2"/>
  <c r="P2260" i="2"/>
  <c r="R2260" i="2"/>
  <c r="B2261" i="2"/>
  <c r="L2261" i="2" s="1"/>
  <c r="M2261" i="2"/>
  <c r="J2261" i="2" s="1"/>
  <c r="P2261" i="2"/>
  <c r="R2261" i="2"/>
  <c r="S2261" i="2"/>
  <c r="B2262" i="2"/>
  <c r="P2262" i="2"/>
  <c r="B2263" i="2"/>
  <c r="P2263" i="2"/>
  <c r="B2264" i="2"/>
  <c r="P2264" i="2"/>
  <c r="B2265" i="2"/>
  <c r="R2265" i="2" s="1"/>
  <c r="P2265" i="2"/>
  <c r="B2266" i="2"/>
  <c r="P2266" i="2"/>
  <c r="B2267" i="2"/>
  <c r="N2267" i="2" s="1"/>
  <c r="P2267" i="2"/>
  <c r="B2268" i="2"/>
  <c r="K2268" i="2" s="1"/>
  <c r="P2268" i="2"/>
  <c r="B2269" i="2"/>
  <c r="L2269" i="2" s="1"/>
  <c r="P2269" i="2"/>
  <c r="B2270" i="2"/>
  <c r="P2270" i="2"/>
  <c r="B2271" i="2"/>
  <c r="P2271" i="2"/>
  <c r="B2272" i="2"/>
  <c r="R2272" i="2" s="1"/>
  <c r="P2272" i="2"/>
  <c r="B2273" i="2"/>
  <c r="M2273" i="2"/>
  <c r="P2273" i="2"/>
  <c r="B2274" i="2"/>
  <c r="K2274" i="2" s="1"/>
  <c r="P2274" i="2"/>
  <c r="B2275" i="2"/>
  <c r="L2275" i="2" s="1"/>
  <c r="M2275" i="2"/>
  <c r="P2275" i="2"/>
  <c r="S2275" i="2"/>
  <c r="B2276" i="2"/>
  <c r="M2276" i="2" s="1"/>
  <c r="P2276" i="2"/>
  <c r="B2277" i="2"/>
  <c r="R2277" i="2" s="1"/>
  <c r="P2277" i="2"/>
  <c r="B2278" i="2"/>
  <c r="P2278" i="2"/>
  <c r="B2279" i="2"/>
  <c r="L2279" i="2" s="1"/>
  <c r="N2279" i="2"/>
  <c r="P2279" i="2"/>
  <c r="R2279" i="2"/>
  <c r="B2280" i="2"/>
  <c r="R2280" i="2" s="1"/>
  <c r="M2280" i="2"/>
  <c r="P2280" i="2"/>
  <c r="B2281" i="2"/>
  <c r="S2281" i="2" s="1"/>
  <c r="P2281" i="2"/>
  <c r="B2282" i="2"/>
  <c r="N2282" i="2" s="1"/>
  <c r="K2282" i="2"/>
  <c r="P2282" i="2"/>
  <c r="R2282" i="2"/>
  <c r="S2282" i="2"/>
  <c r="B2283" i="2"/>
  <c r="K2283" i="2" s="1"/>
  <c r="P2283" i="2"/>
  <c r="B2284" i="2"/>
  <c r="M2284" i="2" s="1"/>
  <c r="P2284" i="2"/>
  <c r="B2285" i="2"/>
  <c r="P2285" i="2"/>
  <c r="B2286" i="2"/>
  <c r="P2286" i="2"/>
  <c r="B2287" i="2"/>
  <c r="M2287" i="2" s="1"/>
  <c r="P2287" i="2"/>
  <c r="B2288" i="2"/>
  <c r="P2288" i="2"/>
  <c r="B2289" i="2"/>
  <c r="M2289" i="2" s="1"/>
  <c r="P2289" i="2"/>
  <c r="B2290" i="2"/>
  <c r="K2290" i="2" s="1"/>
  <c r="P2290" i="2"/>
  <c r="B2291" i="2"/>
  <c r="P2291" i="2"/>
  <c r="S2291" i="2"/>
  <c r="B2292" i="2"/>
  <c r="P2292" i="2"/>
  <c r="R2292" i="2"/>
  <c r="B2293" i="2"/>
  <c r="S2293" i="2" s="1"/>
  <c r="P2293" i="2"/>
  <c r="B2294" i="2"/>
  <c r="R2294" i="2" s="1"/>
  <c r="P2294" i="2"/>
  <c r="B2295" i="2"/>
  <c r="P2295" i="2"/>
  <c r="R2295" i="2"/>
  <c r="B2296" i="2"/>
  <c r="M2296" i="2"/>
  <c r="P2296" i="2"/>
  <c r="R2296" i="2"/>
  <c r="B2297" i="2"/>
  <c r="M2297" i="2"/>
  <c r="P2297" i="2"/>
  <c r="S2297" i="2"/>
  <c r="B2298" i="2"/>
  <c r="K2298" i="2"/>
  <c r="N2298" i="2"/>
  <c r="P2298" i="2"/>
  <c r="R2298" i="2"/>
  <c r="S2298" i="2"/>
  <c r="I2298" i="2" s="1"/>
  <c r="B2299" i="2"/>
  <c r="P2299" i="2"/>
  <c r="B2300" i="2"/>
  <c r="M2300" i="2"/>
  <c r="P2300" i="2"/>
  <c r="B2301" i="2"/>
  <c r="R2301" i="2" s="1"/>
  <c r="P2301" i="2"/>
  <c r="B2302" i="2"/>
  <c r="N2302" i="2" s="1"/>
  <c r="P2302" i="2"/>
  <c r="B2303" i="2"/>
  <c r="L2303" i="2" s="1"/>
  <c r="P2303" i="2"/>
  <c r="B2304" i="2"/>
  <c r="M2304" i="2" s="1"/>
  <c r="J2304" i="2" s="1"/>
  <c r="P2304" i="2"/>
  <c r="B2305" i="2"/>
  <c r="P2305" i="2"/>
  <c r="B2306" i="2"/>
  <c r="N2306" i="2" s="1"/>
  <c r="P2306" i="2"/>
  <c r="B2307" i="2"/>
  <c r="P2307" i="2"/>
  <c r="B2308" i="2"/>
  <c r="P2308" i="2"/>
  <c r="B2309" i="2"/>
  <c r="P2309" i="2"/>
  <c r="B2310" i="2"/>
  <c r="L2310" i="2" s="1"/>
  <c r="M2310" i="2"/>
  <c r="J2310" i="2" s="1"/>
  <c r="N2310" i="2"/>
  <c r="P2310" i="2"/>
  <c r="S2310" i="2"/>
  <c r="B2311" i="2"/>
  <c r="R2311" i="2" s="1"/>
  <c r="N2311" i="2"/>
  <c r="P2311" i="2"/>
  <c r="B2312" i="2"/>
  <c r="L2312" i="2" s="1"/>
  <c r="P2312" i="2"/>
  <c r="S2312" i="2"/>
  <c r="B2313" i="2"/>
  <c r="P2313" i="2"/>
  <c r="B2314" i="2"/>
  <c r="M2314" i="2"/>
  <c r="P2314" i="2"/>
  <c r="B2315" i="2"/>
  <c r="N2315" i="2" s="1"/>
  <c r="P2315" i="2"/>
  <c r="B2316" i="2"/>
  <c r="P2316" i="2"/>
  <c r="B2317" i="2"/>
  <c r="R2317" i="2" s="1"/>
  <c r="P2317" i="2"/>
  <c r="B2318" i="2"/>
  <c r="K2318" i="2" s="1"/>
  <c r="N2318" i="2"/>
  <c r="P2318" i="2"/>
  <c r="S2318" i="2"/>
  <c r="B2319" i="2"/>
  <c r="L2319" i="2" s="1"/>
  <c r="K2319" i="2"/>
  <c r="P2319" i="2"/>
  <c r="B2320" i="2"/>
  <c r="S2320" i="2" s="1"/>
  <c r="P2320" i="2"/>
  <c r="B2321" i="2"/>
  <c r="R2321" i="2" s="1"/>
  <c r="N2321" i="2"/>
  <c r="P2321" i="2"/>
  <c r="B2322" i="2"/>
  <c r="L2322" i="2" s="1"/>
  <c r="P2322" i="2"/>
  <c r="B2323" i="2"/>
  <c r="L2323" i="2" s="1"/>
  <c r="P2323" i="2"/>
  <c r="R2323" i="2"/>
  <c r="B2324" i="2"/>
  <c r="M2324" i="2" s="1"/>
  <c r="J2324" i="2" s="1"/>
  <c r="P2324" i="2"/>
  <c r="B2325" i="2"/>
  <c r="P2325" i="2"/>
  <c r="B2326" i="2"/>
  <c r="L2326" i="2" s="1"/>
  <c r="K2326" i="2"/>
  <c r="P2326" i="2"/>
  <c r="R2326" i="2"/>
  <c r="B2327" i="2"/>
  <c r="N2327" i="2" s="1"/>
  <c r="P2327" i="2"/>
  <c r="B2328" i="2"/>
  <c r="L2328" i="2" s="1"/>
  <c r="N2328" i="2"/>
  <c r="P2328" i="2"/>
  <c r="B2329" i="2"/>
  <c r="P2329" i="2"/>
  <c r="B2330" i="2"/>
  <c r="R2330" i="2" s="1"/>
  <c r="P2330" i="2"/>
  <c r="B2331" i="2"/>
  <c r="R2331" i="2" s="1"/>
  <c r="P2331" i="2"/>
  <c r="B2332" i="2"/>
  <c r="L2332" i="2" s="1"/>
  <c r="M2332" i="2"/>
  <c r="J2332" i="2" s="1"/>
  <c r="P2332" i="2"/>
  <c r="R2332" i="2"/>
  <c r="S2332" i="2"/>
  <c r="B2333" i="2"/>
  <c r="K2333" i="2" s="1"/>
  <c r="P2333" i="2"/>
  <c r="B2334" i="2"/>
  <c r="L2334" i="2" s="1"/>
  <c r="K2334" i="2"/>
  <c r="P2334" i="2"/>
  <c r="R2334" i="2"/>
  <c r="B2335" i="2"/>
  <c r="R2335" i="2" s="1"/>
  <c r="P2335" i="2"/>
  <c r="B2336" i="2"/>
  <c r="L2336" i="2" s="1"/>
  <c r="N2336" i="2"/>
  <c r="P2336" i="2"/>
  <c r="B2337" i="2"/>
  <c r="K2337" i="2" s="1"/>
  <c r="P2337" i="2"/>
  <c r="B2338" i="2"/>
  <c r="L2338" i="2" s="1"/>
  <c r="K2338" i="2"/>
  <c r="M2338" i="2"/>
  <c r="P2338" i="2"/>
  <c r="R2338" i="2"/>
  <c r="B2339" i="2"/>
  <c r="P2339" i="2"/>
  <c r="B2340" i="2"/>
  <c r="M2340" i="2" s="1"/>
  <c r="J2340" i="2" s="1"/>
  <c r="P2340" i="2"/>
  <c r="B2341" i="2"/>
  <c r="P2341" i="2"/>
  <c r="B2342" i="2"/>
  <c r="N2342" i="2" s="1"/>
  <c r="P2342" i="2"/>
  <c r="B2343" i="2"/>
  <c r="P2343" i="2"/>
  <c r="B2344" i="2"/>
  <c r="P2344" i="2"/>
  <c r="B2345" i="2"/>
  <c r="P2345" i="2"/>
  <c r="B2346" i="2"/>
  <c r="P2346" i="2"/>
  <c r="B2347" i="2"/>
  <c r="P2347" i="2"/>
  <c r="B2348" i="2"/>
  <c r="M2348" i="2" s="1"/>
  <c r="J2348" i="2" s="1"/>
  <c r="P2348" i="2"/>
  <c r="B2349" i="2"/>
  <c r="P2349" i="2"/>
  <c r="B2350" i="2"/>
  <c r="P2350" i="2"/>
  <c r="B2351" i="2"/>
  <c r="R2351" i="2" s="1"/>
  <c r="P2351" i="2"/>
  <c r="B2352" i="2"/>
  <c r="L2352" i="2" s="1"/>
  <c r="M2352" i="2"/>
  <c r="J2352" i="2" s="1"/>
  <c r="P2352" i="2"/>
  <c r="R2352" i="2"/>
  <c r="S2352" i="2"/>
  <c r="B2353" i="2"/>
  <c r="P2353" i="2"/>
  <c r="B2354" i="2"/>
  <c r="R2354" i="2" s="1"/>
  <c r="P2354" i="2"/>
  <c r="B2355" i="2"/>
  <c r="P2355" i="2"/>
  <c r="B2356" i="2"/>
  <c r="P2356" i="2"/>
  <c r="B2357" i="2"/>
  <c r="P2357" i="2"/>
  <c r="B2358" i="2"/>
  <c r="N2358" i="2" s="1"/>
  <c r="P2358" i="2"/>
  <c r="B2359" i="2"/>
  <c r="P2359" i="2"/>
  <c r="B2360" i="2"/>
  <c r="P2360" i="2"/>
  <c r="B2361" i="2"/>
  <c r="P2361" i="2"/>
  <c r="B2362" i="2"/>
  <c r="R2362" i="2" s="1"/>
  <c r="P2362" i="2"/>
  <c r="B2363" i="2"/>
  <c r="P2363" i="2"/>
  <c r="B2364" i="2"/>
  <c r="S2364" i="2" s="1"/>
  <c r="M2364" i="2"/>
  <c r="J2364" i="2" s="1"/>
  <c r="P2364" i="2"/>
  <c r="B2365" i="2"/>
  <c r="N2365" i="2" s="1"/>
  <c r="P2365" i="2"/>
  <c r="B2366" i="2"/>
  <c r="L2366" i="2" s="1"/>
  <c r="K2366" i="2"/>
  <c r="P2366" i="2"/>
  <c r="R2366" i="2"/>
  <c r="B2367" i="2"/>
  <c r="R2367" i="2" s="1"/>
  <c r="N2367" i="2"/>
  <c r="P2367" i="2"/>
  <c r="B2368" i="2"/>
  <c r="L2368" i="2" s="1"/>
  <c r="N2368" i="2"/>
  <c r="P2368" i="2"/>
  <c r="R2368" i="2"/>
  <c r="B2369" i="2"/>
  <c r="P2369" i="2"/>
  <c r="B2370" i="2"/>
  <c r="M2370" i="2" s="1"/>
  <c r="P2370" i="2"/>
  <c r="B2371" i="2"/>
  <c r="P2371" i="2"/>
  <c r="B2372" i="2"/>
  <c r="M2372" i="2" s="1"/>
  <c r="J2372" i="2" s="1"/>
  <c r="P2372" i="2"/>
  <c r="B2373" i="2"/>
  <c r="N2373" i="2" s="1"/>
  <c r="K2373" i="2"/>
  <c r="P2373" i="2"/>
  <c r="R2373" i="2"/>
  <c r="B2374" i="2"/>
  <c r="L2374" i="2" s="1"/>
  <c r="K2374" i="2"/>
  <c r="M2374" i="2"/>
  <c r="J2374" i="2" s="1"/>
  <c r="N2374" i="2"/>
  <c r="P2374" i="2"/>
  <c r="R2374" i="2"/>
  <c r="S2374" i="2"/>
  <c r="B2375" i="2"/>
  <c r="R2375" i="2" s="1"/>
  <c r="P2375" i="2"/>
  <c r="B2376" i="2"/>
  <c r="L2376" i="2" s="1"/>
  <c r="P2376" i="2"/>
  <c r="B2377" i="2"/>
  <c r="P2377" i="2"/>
  <c r="B2378" i="2"/>
  <c r="M2378" i="2" s="1"/>
  <c r="P2378" i="2"/>
  <c r="B2379" i="2"/>
  <c r="P2379" i="2"/>
  <c r="B2380" i="2"/>
  <c r="M2380" i="2" s="1"/>
  <c r="J2380" i="2" s="1"/>
  <c r="P2380" i="2"/>
  <c r="B2381" i="2"/>
  <c r="N2381" i="2" s="1"/>
  <c r="K2381" i="2"/>
  <c r="P2381" i="2"/>
  <c r="B2382" i="2"/>
  <c r="L2382" i="2" s="1"/>
  <c r="P2382" i="2"/>
  <c r="R2382" i="2"/>
  <c r="B2383" i="2"/>
  <c r="N2383" i="2" s="1"/>
  <c r="P2383" i="2"/>
  <c r="B2384" i="2"/>
  <c r="L2384" i="2" s="1"/>
  <c r="N2384" i="2"/>
  <c r="P2384" i="2"/>
  <c r="R2384" i="2"/>
  <c r="B2385" i="2"/>
  <c r="P2385" i="2"/>
  <c r="B2386" i="2"/>
  <c r="M2386" i="2" s="1"/>
  <c r="P2386" i="2"/>
  <c r="R2386" i="2"/>
  <c r="B2387" i="2"/>
  <c r="P2387" i="2"/>
  <c r="B2388" i="2"/>
  <c r="S2388" i="2" s="1"/>
  <c r="M2388" i="2"/>
  <c r="J2388" i="2" s="1"/>
  <c r="P2388" i="2"/>
  <c r="B2389" i="2"/>
  <c r="N2389" i="2" s="1"/>
  <c r="P2389" i="2"/>
  <c r="B2390" i="2"/>
  <c r="L2390" i="2" s="1"/>
  <c r="K2390" i="2"/>
  <c r="N2390" i="2"/>
  <c r="P2390" i="2"/>
  <c r="R2390" i="2"/>
  <c r="B2391" i="2"/>
  <c r="R2391" i="2" s="1"/>
  <c r="P2391" i="2"/>
  <c r="B2392" i="2"/>
  <c r="L2392" i="2" s="1"/>
  <c r="N2392" i="2"/>
  <c r="P2392" i="2"/>
  <c r="B2393" i="2"/>
  <c r="P2393" i="2"/>
  <c r="B2394" i="2"/>
  <c r="R2394" i="2" s="1"/>
  <c r="P2394" i="2"/>
  <c r="B2395" i="2"/>
  <c r="P2395" i="2"/>
  <c r="B2396" i="2"/>
  <c r="S2396" i="2" s="1"/>
  <c r="P2396" i="2"/>
  <c r="B2397" i="2"/>
  <c r="L2397" i="2" s="1"/>
  <c r="N2397" i="2"/>
  <c r="P2397" i="2"/>
  <c r="B2398" i="2"/>
  <c r="N2398" i="2" s="1"/>
  <c r="P2398" i="2"/>
  <c r="B2399" i="2"/>
  <c r="N2399" i="2" s="1"/>
  <c r="P2399" i="2"/>
  <c r="B2400" i="2"/>
  <c r="N2400" i="2" s="1"/>
  <c r="P2400" i="2"/>
  <c r="B2401" i="2"/>
  <c r="N2401" i="2" s="1"/>
  <c r="P2401" i="2"/>
  <c r="B2402" i="2"/>
  <c r="N2402" i="2" s="1"/>
  <c r="P2402" i="2"/>
  <c r="B2403" i="2"/>
  <c r="N2403" i="2" s="1"/>
  <c r="P2403" i="2"/>
  <c r="B2404" i="2"/>
  <c r="N2404" i="2" s="1"/>
  <c r="P2404" i="2"/>
  <c r="B2405" i="2"/>
  <c r="N2405" i="2" s="1"/>
  <c r="P2405" i="2"/>
  <c r="B2406" i="2"/>
  <c r="N2406" i="2" s="1"/>
  <c r="P2406" i="2"/>
  <c r="B2407" i="2"/>
  <c r="N2407" i="2" s="1"/>
  <c r="P2407" i="2"/>
  <c r="B2408" i="2"/>
  <c r="N2408" i="2" s="1"/>
  <c r="P2408" i="2"/>
  <c r="B2409" i="2"/>
  <c r="N2409" i="2" s="1"/>
  <c r="P2409" i="2"/>
  <c r="B2410" i="2"/>
  <c r="N2410" i="2" s="1"/>
  <c r="P2410" i="2"/>
  <c r="B2411" i="2"/>
  <c r="N2411" i="2" s="1"/>
  <c r="P2411" i="2"/>
  <c r="B2412" i="2"/>
  <c r="N2412" i="2" s="1"/>
  <c r="P2412" i="2"/>
  <c r="B2413" i="2"/>
  <c r="N2413" i="2" s="1"/>
  <c r="P2413" i="2"/>
  <c r="B2414" i="2"/>
  <c r="N2414" i="2" s="1"/>
  <c r="P2414" i="2"/>
  <c r="B2415" i="2"/>
  <c r="N2415" i="2" s="1"/>
  <c r="P2415" i="2"/>
  <c r="B2416" i="2"/>
  <c r="N2416" i="2" s="1"/>
  <c r="P2416" i="2"/>
  <c r="B2417" i="2"/>
  <c r="N2417" i="2" s="1"/>
  <c r="P2417" i="2"/>
  <c r="B2418" i="2"/>
  <c r="N2418" i="2" s="1"/>
  <c r="P2418" i="2"/>
  <c r="B2419" i="2"/>
  <c r="N2419" i="2" s="1"/>
  <c r="P2419" i="2"/>
  <c r="B2420" i="2"/>
  <c r="N2420" i="2" s="1"/>
  <c r="P2420" i="2"/>
  <c r="B2421" i="2"/>
  <c r="N2421" i="2" s="1"/>
  <c r="P2421" i="2"/>
  <c r="B2422" i="2"/>
  <c r="N2422" i="2" s="1"/>
  <c r="P2422" i="2"/>
  <c r="B2423" i="2"/>
  <c r="N2423" i="2" s="1"/>
  <c r="P2423" i="2"/>
  <c r="B2424" i="2"/>
  <c r="N2424" i="2" s="1"/>
  <c r="P2424" i="2"/>
  <c r="B2425" i="2"/>
  <c r="N2425" i="2" s="1"/>
  <c r="P2425" i="2"/>
  <c r="B2426" i="2"/>
  <c r="N2426" i="2" s="1"/>
  <c r="P2426" i="2"/>
  <c r="B2427" i="2"/>
  <c r="N2427" i="2" s="1"/>
  <c r="P2427" i="2"/>
  <c r="B2428" i="2"/>
  <c r="N2428" i="2" s="1"/>
  <c r="P2428" i="2"/>
  <c r="B2429" i="2"/>
  <c r="N2429" i="2" s="1"/>
  <c r="P2429" i="2"/>
  <c r="B2430" i="2"/>
  <c r="N2430" i="2" s="1"/>
  <c r="P2430" i="2"/>
  <c r="B2431" i="2"/>
  <c r="N2431" i="2" s="1"/>
  <c r="P2431" i="2"/>
  <c r="B2432" i="2"/>
  <c r="N2432" i="2" s="1"/>
  <c r="P2432" i="2"/>
  <c r="B2433" i="2"/>
  <c r="N2433" i="2" s="1"/>
  <c r="P2433" i="2"/>
  <c r="B2434" i="2"/>
  <c r="N2434" i="2" s="1"/>
  <c r="P2434" i="2"/>
  <c r="B2435" i="2"/>
  <c r="N2435" i="2" s="1"/>
  <c r="P2435" i="2"/>
  <c r="B2436" i="2"/>
  <c r="N2436" i="2" s="1"/>
  <c r="P2436" i="2"/>
  <c r="B2437" i="2"/>
  <c r="N2437" i="2" s="1"/>
  <c r="P2437" i="2"/>
  <c r="B2438" i="2"/>
  <c r="N2438" i="2" s="1"/>
  <c r="P2438" i="2"/>
  <c r="B2439" i="2"/>
  <c r="N2439" i="2" s="1"/>
  <c r="P2439" i="2"/>
  <c r="B2440" i="2"/>
  <c r="N2440" i="2" s="1"/>
  <c r="P2440" i="2"/>
  <c r="B2441" i="2"/>
  <c r="N2441" i="2" s="1"/>
  <c r="P2441" i="2"/>
  <c r="B2442" i="2"/>
  <c r="N2442" i="2" s="1"/>
  <c r="P2442" i="2"/>
  <c r="B2443" i="2"/>
  <c r="N2443" i="2" s="1"/>
  <c r="P2443" i="2"/>
  <c r="B2444" i="2"/>
  <c r="N2444" i="2" s="1"/>
  <c r="P2444" i="2"/>
  <c r="B2445" i="2"/>
  <c r="N2445" i="2" s="1"/>
  <c r="P2445" i="2"/>
  <c r="B2446" i="2"/>
  <c r="N2446" i="2" s="1"/>
  <c r="P2446" i="2"/>
  <c r="B2447" i="2"/>
  <c r="N2447" i="2" s="1"/>
  <c r="P2447" i="2"/>
  <c r="B2448" i="2"/>
  <c r="N2448" i="2" s="1"/>
  <c r="P2448" i="2"/>
  <c r="B2449" i="2"/>
  <c r="N2449" i="2" s="1"/>
  <c r="P2449" i="2"/>
  <c r="B2450" i="2"/>
  <c r="N2450" i="2" s="1"/>
  <c r="P2450" i="2"/>
  <c r="B2451" i="2"/>
  <c r="N2451" i="2" s="1"/>
  <c r="P2451" i="2"/>
  <c r="B2452" i="2"/>
  <c r="N2452" i="2" s="1"/>
  <c r="P2452" i="2"/>
  <c r="B2453" i="2"/>
  <c r="N2453" i="2" s="1"/>
  <c r="P2453" i="2"/>
  <c r="B2454" i="2"/>
  <c r="N2454" i="2" s="1"/>
  <c r="P2454" i="2"/>
  <c r="B2455" i="2"/>
  <c r="N2455" i="2" s="1"/>
  <c r="P2455" i="2"/>
  <c r="B2456" i="2"/>
  <c r="N2456" i="2" s="1"/>
  <c r="P2456" i="2"/>
  <c r="B2457" i="2"/>
  <c r="N2457" i="2" s="1"/>
  <c r="P2457" i="2"/>
  <c r="B2458" i="2"/>
  <c r="N2458" i="2" s="1"/>
  <c r="P2458" i="2"/>
  <c r="B2459" i="2"/>
  <c r="N2459" i="2" s="1"/>
  <c r="P2459" i="2"/>
  <c r="B2460" i="2"/>
  <c r="N2460" i="2" s="1"/>
  <c r="P2460" i="2"/>
  <c r="B2461" i="2"/>
  <c r="N2461" i="2" s="1"/>
  <c r="P2461" i="2"/>
  <c r="B2462" i="2"/>
  <c r="N2462" i="2" s="1"/>
  <c r="P2462" i="2"/>
  <c r="B2463" i="2"/>
  <c r="N2463" i="2" s="1"/>
  <c r="P2463" i="2"/>
  <c r="B2464" i="2"/>
  <c r="N2464" i="2" s="1"/>
  <c r="P2464" i="2"/>
  <c r="B2465" i="2"/>
  <c r="N2465" i="2" s="1"/>
  <c r="P2465" i="2"/>
  <c r="B2466" i="2"/>
  <c r="N2466" i="2" s="1"/>
  <c r="P2466" i="2"/>
  <c r="B2467" i="2"/>
  <c r="N2467" i="2" s="1"/>
  <c r="P2467" i="2"/>
  <c r="B2468" i="2"/>
  <c r="N2468" i="2" s="1"/>
  <c r="P2468" i="2"/>
  <c r="B2469" i="2"/>
  <c r="N2469" i="2" s="1"/>
  <c r="P2469" i="2"/>
  <c r="B2470" i="2"/>
  <c r="N2470" i="2" s="1"/>
  <c r="P2470" i="2"/>
  <c r="B2471" i="2"/>
  <c r="N2471" i="2" s="1"/>
  <c r="P2471" i="2"/>
  <c r="B2472" i="2"/>
  <c r="N2472" i="2" s="1"/>
  <c r="P2472" i="2"/>
  <c r="B2473" i="2"/>
  <c r="N2473" i="2" s="1"/>
  <c r="P2473" i="2"/>
  <c r="B2474" i="2"/>
  <c r="N2474" i="2" s="1"/>
  <c r="P2474" i="2"/>
  <c r="B2475" i="2"/>
  <c r="N2475" i="2" s="1"/>
  <c r="P2475" i="2"/>
  <c r="B2476" i="2"/>
  <c r="N2476" i="2" s="1"/>
  <c r="P2476" i="2"/>
  <c r="B2477" i="2"/>
  <c r="N2477" i="2" s="1"/>
  <c r="P2477" i="2"/>
  <c r="B2478" i="2"/>
  <c r="N2478" i="2" s="1"/>
  <c r="P2478" i="2"/>
  <c r="B2479" i="2"/>
  <c r="N2479" i="2" s="1"/>
  <c r="P2479" i="2"/>
  <c r="B2480" i="2"/>
  <c r="N2480" i="2" s="1"/>
  <c r="P2480" i="2"/>
  <c r="B2481" i="2"/>
  <c r="N2481" i="2" s="1"/>
  <c r="P2481" i="2"/>
  <c r="B2482" i="2"/>
  <c r="N2482" i="2" s="1"/>
  <c r="P2482" i="2"/>
  <c r="B2483" i="2"/>
  <c r="N2483" i="2" s="1"/>
  <c r="P2483" i="2"/>
  <c r="B2484" i="2"/>
  <c r="N2484" i="2" s="1"/>
  <c r="P2484" i="2"/>
  <c r="B2485" i="2"/>
  <c r="N2485" i="2" s="1"/>
  <c r="P2485" i="2"/>
  <c r="B2486" i="2"/>
  <c r="N2486" i="2" s="1"/>
  <c r="P2486" i="2"/>
  <c r="B2487" i="2"/>
  <c r="N2487" i="2" s="1"/>
  <c r="P2487" i="2"/>
  <c r="B2488" i="2"/>
  <c r="N2488" i="2" s="1"/>
  <c r="P2488" i="2"/>
  <c r="B2489" i="2"/>
  <c r="N2489" i="2" s="1"/>
  <c r="P2489" i="2"/>
  <c r="B2490" i="2"/>
  <c r="N2490" i="2" s="1"/>
  <c r="P2490" i="2"/>
  <c r="B2491" i="2"/>
  <c r="N2491" i="2" s="1"/>
  <c r="P2491" i="2"/>
  <c r="B2492" i="2"/>
  <c r="N2492" i="2" s="1"/>
  <c r="P2492" i="2"/>
  <c r="B2493" i="2"/>
  <c r="N2493" i="2" s="1"/>
  <c r="P2493" i="2"/>
  <c r="B2494" i="2"/>
  <c r="N2494" i="2" s="1"/>
  <c r="P2494" i="2"/>
  <c r="B2495" i="2"/>
  <c r="N2495" i="2" s="1"/>
  <c r="P2495" i="2"/>
  <c r="B2496" i="2"/>
  <c r="N2496" i="2" s="1"/>
  <c r="P2496" i="2"/>
  <c r="B2497" i="2"/>
  <c r="N2497" i="2" s="1"/>
  <c r="P2497" i="2"/>
  <c r="B2498" i="2"/>
  <c r="N2498" i="2" s="1"/>
  <c r="P2498" i="2"/>
  <c r="B2499" i="2"/>
  <c r="N2499" i="2" s="1"/>
  <c r="P2499" i="2"/>
  <c r="B2500" i="2"/>
  <c r="N2500" i="2" s="1"/>
  <c r="P2500" i="2"/>
  <c r="B2501" i="2"/>
  <c r="N2501" i="2" s="1"/>
  <c r="P2501" i="2"/>
  <c r="B2502" i="2"/>
  <c r="N2502" i="2" s="1"/>
  <c r="P2502" i="2"/>
  <c r="B2503" i="2"/>
  <c r="N2503" i="2" s="1"/>
  <c r="P2503" i="2"/>
  <c r="B2504" i="2"/>
  <c r="N2504" i="2" s="1"/>
  <c r="P2504" i="2"/>
  <c r="B2505" i="2"/>
  <c r="N2505" i="2" s="1"/>
  <c r="P2505" i="2"/>
  <c r="B2506" i="2"/>
  <c r="N2506" i="2" s="1"/>
  <c r="P2506" i="2"/>
  <c r="B2507" i="2"/>
  <c r="N2507" i="2" s="1"/>
  <c r="P2507" i="2"/>
  <c r="B2508" i="2"/>
  <c r="N2508" i="2" s="1"/>
  <c r="P2508" i="2"/>
  <c r="B2509" i="2"/>
  <c r="N2509" i="2" s="1"/>
  <c r="P2509" i="2"/>
  <c r="B2510" i="2"/>
  <c r="N2510" i="2" s="1"/>
  <c r="P2510" i="2"/>
  <c r="B2511" i="2"/>
  <c r="N2511" i="2" s="1"/>
  <c r="P2511" i="2"/>
  <c r="B2512" i="2"/>
  <c r="N2512" i="2" s="1"/>
  <c r="P2512" i="2"/>
  <c r="B2513" i="2"/>
  <c r="N2513" i="2" s="1"/>
  <c r="P2513" i="2"/>
  <c r="B2514" i="2"/>
  <c r="N2514" i="2" s="1"/>
  <c r="P2514" i="2"/>
  <c r="B2515" i="2"/>
  <c r="N2515" i="2" s="1"/>
  <c r="P2515" i="2"/>
  <c r="B2516" i="2"/>
  <c r="N2516" i="2" s="1"/>
  <c r="P2516" i="2"/>
  <c r="B2517" i="2"/>
  <c r="N2517" i="2" s="1"/>
  <c r="P2517" i="2"/>
  <c r="B2518" i="2"/>
  <c r="N2518" i="2" s="1"/>
  <c r="P2518" i="2"/>
  <c r="B2519" i="2"/>
  <c r="N2519" i="2" s="1"/>
  <c r="P2519" i="2"/>
  <c r="B2520" i="2"/>
  <c r="N2520" i="2" s="1"/>
  <c r="P2520" i="2"/>
  <c r="B2521" i="2"/>
  <c r="N2521" i="2" s="1"/>
  <c r="P2521" i="2"/>
  <c r="B2522" i="2"/>
  <c r="N2522" i="2" s="1"/>
  <c r="P2522" i="2"/>
  <c r="B2523" i="2"/>
  <c r="N2523" i="2" s="1"/>
  <c r="P2523" i="2"/>
  <c r="B2524" i="2"/>
  <c r="N2524" i="2" s="1"/>
  <c r="P2524" i="2"/>
  <c r="B2525" i="2"/>
  <c r="N2525" i="2" s="1"/>
  <c r="P2525" i="2"/>
  <c r="B2526" i="2"/>
  <c r="N2526" i="2" s="1"/>
  <c r="P2526" i="2"/>
  <c r="B2527" i="2"/>
  <c r="N2527" i="2" s="1"/>
  <c r="P2527" i="2"/>
  <c r="B2528" i="2"/>
  <c r="N2528" i="2" s="1"/>
  <c r="P2528" i="2"/>
  <c r="B2529" i="2"/>
  <c r="N2529" i="2" s="1"/>
  <c r="P2529" i="2"/>
  <c r="B2530" i="2"/>
  <c r="N2530" i="2" s="1"/>
  <c r="P2530" i="2"/>
  <c r="B2531" i="2"/>
  <c r="N2531" i="2" s="1"/>
  <c r="P2531" i="2"/>
  <c r="B2532" i="2"/>
  <c r="N2532" i="2" s="1"/>
  <c r="P2532" i="2"/>
  <c r="B2533" i="2"/>
  <c r="N2533" i="2" s="1"/>
  <c r="P2533" i="2"/>
  <c r="B2534" i="2"/>
  <c r="N2534" i="2" s="1"/>
  <c r="P2534" i="2"/>
  <c r="B2535" i="2"/>
  <c r="N2535" i="2" s="1"/>
  <c r="P2535" i="2"/>
  <c r="B2536" i="2"/>
  <c r="N2536" i="2" s="1"/>
  <c r="P2536" i="2"/>
  <c r="B2537" i="2"/>
  <c r="N2537" i="2" s="1"/>
  <c r="P2537" i="2"/>
  <c r="B2538" i="2"/>
  <c r="N2538" i="2" s="1"/>
  <c r="P2538" i="2"/>
  <c r="B2539" i="2"/>
  <c r="N2539" i="2" s="1"/>
  <c r="P2539" i="2"/>
  <c r="B2540" i="2"/>
  <c r="N2540" i="2" s="1"/>
  <c r="P2540" i="2"/>
  <c r="B2541" i="2"/>
  <c r="N2541" i="2" s="1"/>
  <c r="P2541" i="2"/>
  <c r="B2542" i="2"/>
  <c r="N2542" i="2" s="1"/>
  <c r="P2542" i="2"/>
  <c r="B2543" i="2"/>
  <c r="N2543" i="2" s="1"/>
  <c r="P2543" i="2"/>
  <c r="B2544" i="2"/>
  <c r="N2544" i="2" s="1"/>
  <c r="P2544" i="2"/>
  <c r="B2545" i="2"/>
  <c r="N2545" i="2" s="1"/>
  <c r="P2545" i="2"/>
  <c r="B2546" i="2"/>
  <c r="N2546" i="2" s="1"/>
  <c r="P2546" i="2"/>
  <c r="B2547" i="2"/>
  <c r="N2547" i="2" s="1"/>
  <c r="P2547" i="2"/>
  <c r="B2548" i="2"/>
  <c r="N2548" i="2" s="1"/>
  <c r="P2548" i="2"/>
  <c r="B2549" i="2"/>
  <c r="N2549" i="2" s="1"/>
  <c r="P2549" i="2"/>
  <c r="B2550" i="2"/>
  <c r="N2550" i="2" s="1"/>
  <c r="P2550" i="2"/>
  <c r="B2551" i="2"/>
  <c r="N2551" i="2" s="1"/>
  <c r="P2551" i="2"/>
  <c r="B2552" i="2"/>
  <c r="N2552" i="2" s="1"/>
  <c r="P2552" i="2"/>
  <c r="B2553" i="2"/>
  <c r="N2553" i="2" s="1"/>
  <c r="P2553" i="2"/>
  <c r="B2554" i="2"/>
  <c r="N2554" i="2" s="1"/>
  <c r="P2554" i="2"/>
  <c r="B2555" i="2"/>
  <c r="N2555" i="2" s="1"/>
  <c r="P2555" i="2"/>
  <c r="B2556" i="2"/>
  <c r="N2556" i="2" s="1"/>
  <c r="P2556" i="2"/>
  <c r="B2557" i="2"/>
  <c r="N2557" i="2" s="1"/>
  <c r="P2557" i="2"/>
  <c r="B2558" i="2"/>
  <c r="N2558" i="2" s="1"/>
  <c r="P2558" i="2"/>
  <c r="B2559" i="2"/>
  <c r="N2559" i="2" s="1"/>
  <c r="P2559" i="2"/>
  <c r="B2560" i="2"/>
  <c r="N2560" i="2" s="1"/>
  <c r="P2560" i="2"/>
  <c r="B2561" i="2"/>
  <c r="N2561" i="2" s="1"/>
  <c r="P2561" i="2"/>
  <c r="B2562" i="2"/>
  <c r="N2562" i="2" s="1"/>
  <c r="P2562" i="2"/>
  <c r="B2563" i="2"/>
  <c r="N2563" i="2" s="1"/>
  <c r="P2563" i="2"/>
  <c r="B2564" i="2"/>
  <c r="N2564" i="2" s="1"/>
  <c r="P2564" i="2"/>
  <c r="B2565" i="2"/>
  <c r="N2565" i="2" s="1"/>
  <c r="P2565" i="2"/>
  <c r="B2566" i="2"/>
  <c r="N2566" i="2" s="1"/>
  <c r="P2566" i="2"/>
  <c r="B2567" i="2"/>
  <c r="N2567" i="2" s="1"/>
  <c r="P2567" i="2"/>
  <c r="B2568" i="2"/>
  <c r="N2568" i="2" s="1"/>
  <c r="P2568" i="2"/>
  <c r="B2569" i="2"/>
  <c r="N2569" i="2" s="1"/>
  <c r="P2569" i="2"/>
  <c r="B2570" i="2"/>
  <c r="N2570" i="2" s="1"/>
  <c r="P2570" i="2"/>
  <c r="B2571" i="2"/>
  <c r="N2571" i="2" s="1"/>
  <c r="P2571" i="2"/>
  <c r="B2572" i="2"/>
  <c r="N2572" i="2" s="1"/>
  <c r="P2572" i="2"/>
  <c r="B2573" i="2"/>
  <c r="N2573" i="2" s="1"/>
  <c r="P2573" i="2"/>
  <c r="B2574" i="2"/>
  <c r="N2574" i="2" s="1"/>
  <c r="P2574" i="2"/>
  <c r="B2575" i="2"/>
  <c r="R2575" i="2" s="1"/>
  <c r="P2575" i="2"/>
  <c r="B2576" i="2"/>
  <c r="P2576" i="2"/>
  <c r="B2577" i="2"/>
  <c r="P2577" i="2"/>
  <c r="B2578" i="2"/>
  <c r="P2578" i="2"/>
  <c r="B2579" i="2"/>
  <c r="N2579" i="2" s="1"/>
  <c r="P2579" i="2"/>
  <c r="B2580" i="2"/>
  <c r="P2580" i="2"/>
  <c r="B2581" i="2"/>
  <c r="P2581" i="2"/>
  <c r="B2582" i="2"/>
  <c r="P2582" i="2"/>
  <c r="B2583" i="2"/>
  <c r="N2583" i="2"/>
  <c r="P2583" i="2"/>
  <c r="B2584" i="2"/>
  <c r="P2584" i="2"/>
  <c r="B2585" i="2"/>
  <c r="P2585" i="2"/>
  <c r="B2586" i="2"/>
  <c r="P2586" i="2"/>
  <c r="B2587" i="2"/>
  <c r="P2587" i="2"/>
  <c r="B2588" i="2"/>
  <c r="N2588" i="2" s="1"/>
  <c r="P2588" i="2"/>
  <c r="B2589" i="2"/>
  <c r="N2589" i="2" s="1"/>
  <c r="P2589" i="2"/>
  <c r="B2590" i="2"/>
  <c r="R2590" i="2" s="1"/>
  <c r="P2590" i="2"/>
  <c r="B2591" i="2"/>
  <c r="N2591" i="2" s="1"/>
  <c r="P2591" i="2"/>
  <c r="B2592" i="2"/>
  <c r="R2592" i="2" s="1"/>
  <c r="N2592" i="2"/>
  <c r="P2592" i="2"/>
  <c r="B2593" i="2"/>
  <c r="R2593" i="2" s="1"/>
  <c r="P2593" i="2"/>
  <c r="B2594" i="2"/>
  <c r="P2594" i="2"/>
  <c r="B2595" i="2"/>
  <c r="N2595" i="2" s="1"/>
  <c r="P2595" i="2"/>
  <c r="B2596" i="2"/>
  <c r="N2596" i="2" s="1"/>
  <c r="P2596" i="2"/>
  <c r="R2596" i="2"/>
  <c r="B2597" i="2"/>
  <c r="P2597" i="2"/>
  <c r="B2598" i="2"/>
  <c r="P2598" i="2"/>
  <c r="B2599" i="2"/>
  <c r="N2599" i="2"/>
  <c r="P2599" i="2"/>
  <c r="B2600" i="2"/>
  <c r="R2600" i="2" s="1"/>
  <c r="P2600" i="2"/>
  <c r="B2601" i="2"/>
  <c r="R2601" i="2" s="1"/>
  <c r="P2601" i="2"/>
  <c r="B2602" i="2"/>
  <c r="R2602" i="2" s="1"/>
  <c r="P2602" i="2"/>
  <c r="B2603" i="2"/>
  <c r="P2603" i="2"/>
  <c r="B2604" i="2"/>
  <c r="N2604" i="2"/>
  <c r="P2604" i="2"/>
  <c r="R2604" i="2"/>
  <c r="B2605" i="2"/>
  <c r="N2605" i="2"/>
  <c r="P2605" i="2"/>
  <c r="R2605" i="2"/>
  <c r="B2606" i="2"/>
  <c r="R2606" i="2" s="1"/>
  <c r="N2606" i="2"/>
  <c r="P2606" i="2"/>
  <c r="B2607" i="2"/>
  <c r="N2607" i="2" s="1"/>
  <c r="P2607" i="2"/>
  <c r="B2608" i="2"/>
  <c r="N2608" i="2" s="1"/>
  <c r="P2608" i="2"/>
  <c r="B2609" i="2"/>
  <c r="N2609" i="2" s="1"/>
  <c r="P2609" i="2"/>
  <c r="B2610" i="2"/>
  <c r="P2610" i="2"/>
  <c r="B2611" i="2"/>
  <c r="N2611" i="2" s="1"/>
  <c r="P2611" i="2"/>
  <c r="B2612" i="2"/>
  <c r="P2612" i="2"/>
  <c r="B2613" i="2"/>
  <c r="R2613" i="2" s="1"/>
  <c r="P2613" i="2"/>
  <c r="B2614" i="2"/>
  <c r="R2614" i="2" s="1"/>
  <c r="P2614" i="2"/>
  <c r="B2615" i="2"/>
  <c r="N2615" i="2" s="1"/>
  <c r="P2615" i="2"/>
  <c r="B2616" i="2"/>
  <c r="N2616" i="2" s="1"/>
  <c r="P2616" i="2"/>
  <c r="B2617" i="2"/>
  <c r="N2617" i="2" s="1"/>
  <c r="P2617" i="2"/>
  <c r="B2618" i="2"/>
  <c r="P2618" i="2"/>
  <c r="B2619" i="2"/>
  <c r="P2619" i="2"/>
  <c r="B2620" i="2"/>
  <c r="R2620" i="2" s="1"/>
  <c r="P2620" i="2"/>
  <c r="B2621" i="2"/>
  <c r="R2621" i="2" s="1"/>
  <c r="N2621" i="2"/>
  <c r="P2621" i="2"/>
  <c r="B2622" i="2"/>
  <c r="P2622" i="2"/>
  <c r="B2623" i="2"/>
  <c r="N2623" i="2" s="1"/>
  <c r="P2623" i="2"/>
  <c r="B2624" i="2"/>
  <c r="R2624" i="2" s="1"/>
  <c r="P2624" i="2"/>
  <c r="B2625" i="2"/>
  <c r="R2625" i="2" s="1"/>
  <c r="N2625" i="2"/>
  <c r="P2625" i="2"/>
  <c r="B2626" i="2"/>
  <c r="N2626" i="2" s="1"/>
  <c r="P2626" i="2"/>
  <c r="B2627" i="2"/>
  <c r="P2627" i="2"/>
  <c r="B2628" i="2"/>
  <c r="N2628" i="2" s="1"/>
  <c r="P2628" i="2"/>
  <c r="B2629" i="2"/>
  <c r="P2629" i="2"/>
  <c r="B2630" i="2"/>
  <c r="L2630" i="2" s="1"/>
  <c r="N2630" i="2"/>
  <c r="P2630" i="2"/>
  <c r="B2631" i="2"/>
  <c r="P2631" i="2"/>
  <c r="B2632" i="2"/>
  <c r="N2632" i="2" s="1"/>
  <c r="P2632" i="2"/>
  <c r="B2633" i="2"/>
  <c r="P2633" i="2"/>
  <c r="B2634" i="2"/>
  <c r="P2634" i="2"/>
  <c r="B2635" i="2"/>
  <c r="P2635" i="2"/>
  <c r="B2636" i="2"/>
  <c r="P2636" i="2"/>
  <c r="B2637" i="2"/>
  <c r="P2637" i="2"/>
  <c r="B2638" i="2"/>
  <c r="N2638" i="2" s="1"/>
  <c r="L2638" i="2"/>
  <c r="P2638" i="2"/>
  <c r="B2639" i="2"/>
  <c r="P2639" i="2"/>
  <c r="B2640" i="2"/>
  <c r="N2640" i="2" s="1"/>
  <c r="P2640" i="2"/>
  <c r="B2641" i="2"/>
  <c r="P2641" i="2"/>
  <c r="B2642" i="2"/>
  <c r="L2642" i="2" s="1"/>
  <c r="P2642" i="2"/>
  <c r="B2643" i="2"/>
  <c r="P2643" i="2"/>
  <c r="B2644" i="2"/>
  <c r="N2644" i="2" s="1"/>
  <c r="L2644" i="2"/>
  <c r="P2644" i="2"/>
  <c r="B2645" i="2"/>
  <c r="P2645" i="2"/>
  <c r="B2646" i="2"/>
  <c r="P2646" i="2"/>
  <c r="B2647" i="2"/>
  <c r="P2647" i="2"/>
  <c r="B2648" i="2"/>
  <c r="N2648" i="2" s="1"/>
  <c r="P2648" i="2"/>
  <c r="B2649" i="2"/>
  <c r="P2649" i="2"/>
  <c r="B2650" i="2"/>
  <c r="P2650" i="2"/>
  <c r="B2651" i="2"/>
  <c r="P2651" i="2"/>
  <c r="B2652" i="2"/>
  <c r="P2652" i="2"/>
  <c r="B2653" i="2"/>
  <c r="P2653" i="2"/>
  <c r="B2654" i="2"/>
  <c r="L2654" i="2" s="1"/>
  <c r="P2654" i="2"/>
  <c r="B2655" i="2"/>
  <c r="P2655" i="2"/>
  <c r="B2656" i="2"/>
  <c r="N2656" i="2" s="1"/>
  <c r="P2656" i="2"/>
  <c r="B2657" i="2"/>
  <c r="P2657" i="2"/>
  <c r="B2658" i="2"/>
  <c r="N2658" i="2" s="1"/>
  <c r="L2658" i="2"/>
  <c r="P2658" i="2"/>
  <c r="B2659" i="2"/>
  <c r="P2659" i="2"/>
  <c r="B2660" i="2"/>
  <c r="N2660" i="2" s="1"/>
  <c r="P2660" i="2"/>
  <c r="B2661" i="2"/>
  <c r="P2661" i="2"/>
  <c r="B2662" i="2"/>
  <c r="P2662" i="2"/>
  <c r="B2663" i="2"/>
  <c r="P2663" i="2"/>
  <c r="B2664" i="2"/>
  <c r="N2664" i="2" s="1"/>
  <c r="P2664" i="2"/>
  <c r="B2665" i="2"/>
  <c r="P2665" i="2"/>
  <c r="B2666" i="2"/>
  <c r="P2666" i="2"/>
  <c r="B2667" i="2"/>
  <c r="P2667" i="2"/>
  <c r="B2668" i="2"/>
  <c r="N2668" i="2" s="1"/>
  <c r="P2668" i="2"/>
  <c r="B2669" i="2"/>
  <c r="P2669" i="2"/>
  <c r="B2670" i="2"/>
  <c r="N2670" i="2" s="1"/>
  <c r="L2670" i="2"/>
  <c r="P2670" i="2"/>
  <c r="B2671" i="2"/>
  <c r="P2671" i="2"/>
  <c r="B2672" i="2"/>
  <c r="N2672" i="2" s="1"/>
  <c r="P2672" i="2"/>
  <c r="B2673" i="2"/>
  <c r="P2673" i="2"/>
  <c r="B2674" i="2"/>
  <c r="P2674" i="2"/>
  <c r="B2675" i="2"/>
  <c r="P2675" i="2"/>
  <c r="B2676" i="2"/>
  <c r="N2676" i="2" s="1"/>
  <c r="P2676" i="2"/>
  <c r="B2677" i="2"/>
  <c r="P2677" i="2"/>
  <c r="B2678" i="2"/>
  <c r="P2678" i="2"/>
  <c r="B2679" i="2"/>
  <c r="P2679" i="2"/>
  <c r="B2680" i="2"/>
  <c r="N2680" i="2" s="1"/>
  <c r="P2680" i="2"/>
  <c r="B2681" i="2"/>
  <c r="P2681" i="2"/>
  <c r="B2682" i="2"/>
  <c r="N2682" i="2" s="1"/>
  <c r="L2682" i="2"/>
  <c r="P2682" i="2"/>
  <c r="B2683" i="2"/>
  <c r="P2683" i="2"/>
  <c r="B2684" i="2"/>
  <c r="P2684" i="2"/>
  <c r="B2685" i="2"/>
  <c r="P2685" i="2"/>
  <c r="B2686" i="2"/>
  <c r="L2686" i="2" s="1"/>
  <c r="N2686" i="2"/>
  <c r="P2686" i="2"/>
  <c r="B2687" i="2"/>
  <c r="P2687" i="2"/>
  <c r="B2688" i="2"/>
  <c r="N2688" i="2" s="1"/>
  <c r="P2688" i="2"/>
  <c r="B2689" i="2"/>
  <c r="M2689" i="2" s="1"/>
  <c r="P2689" i="2"/>
  <c r="R2689" i="2"/>
  <c r="B2690" i="2"/>
  <c r="L2690" i="2" s="1"/>
  <c r="P2690" i="2"/>
  <c r="B2691" i="2"/>
  <c r="L2691" i="2" s="1"/>
  <c r="P2691" i="2"/>
  <c r="B2692" i="2"/>
  <c r="L2692" i="2"/>
  <c r="N2692" i="2"/>
  <c r="P2692" i="2"/>
  <c r="B2693" i="2"/>
  <c r="L2693" i="2"/>
  <c r="M2693" i="2"/>
  <c r="P2693" i="2"/>
  <c r="R2693" i="2"/>
  <c r="B2694" i="2"/>
  <c r="N2694" i="2" s="1"/>
  <c r="P2694" i="2"/>
  <c r="B2695" i="2"/>
  <c r="M2695" i="2" s="1"/>
  <c r="L2695" i="2"/>
  <c r="P2695" i="2"/>
  <c r="R2695" i="2"/>
  <c r="B2696" i="2"/>
  <c r="N2696" i="2" s="1"/>
  <c r="P2696" i="2"/>
  <c r="B2697" i="2"/>
  <c r="R2697" i="2" s="1"/>
  <c r="P2697" i="2"/>
  <c r="B2698" i="2"/>
  <c r="P2698" i="2"/>
  <c r="B2699" i="2"/>
  <c r="L2699" i="2" s="1"/>
  <c r="P2699" i="2"/>
  <c r="B2700" i="2"/>
  <c r="L2700" i="2" s="1"/>
  <c r="N2700" i="2"/>
  <c r="P2700" i="2"/>
  <c r="B2701" i="2"/>
  <c r="P2701" i="2"/>
  <c r="B2702" i="2"/>
  <c r="P2702" i="2"/>
  <c r="B2703" i="2"/>
  <c r="M2703" i="2" s="1"/>
  <c r="P2703" i="2"/>
  <c r="R2703" i="2"/>
  <c r="B2704" i="2"/>
  <c r="N2704" i="2" s="1"/>
  <c r="P2704" i="2"/>
  <c r="B2705" i="2"/>
  <c r="L2705" i="2" s="1"/>
  <c r="P2705" i="2"/>
  <c r="B2706" i="2"/>
  <c r="L2706" i="2" s="1"/>
  <c r="P2706" i="2"/>
  <c r="B2707" i="2"/>
  <c r="L2707" i="2" s="1"/>
  <c r="P2707" i="2"/>
  <c r="B2708" i="2"/>
  <c r="P2708" i="2"/>
  <c r="B2709" i="2"/>
  <c r="R2709" i="2" s="1"/>
  <c r="P2709" i="2"/>
  <c r="B2710" i="2"/>
  <c r="N2710" i="2" s="1"/>
  <c r="P2710" i="2"/>
  <c r="B2711" i="2"/>
  <c r="R2711" i="2" s="1"/>
  <c r="P2711" i="2"/>
  <c r="B2712" i="2"/>
  <c r="N2712" i="2" s="1"/>
  <c r="P2712" i="2"/>
  <c r="B2713" i="2"/>
  <c r="M2713" i="2" s="1"/>
  <c r="L2713" i="2"/>
  <c r="P2713" i="2"/>
  <c r="R2713" i="2"/>
  <c r="B2714" i="2"/>
  <c r="L2714" i="2" s="1"/>
  <c r="N2714" i="2"/>
  <c r="P2714" i="2"/>
  <c r="B2715" i="2"/>
  <c r="L2715" i="2" s="1"/>
  <c r="P2715" i="2"/>
  <c r="B2716" i="2"/>
  <c r="N2716" i="2" s="1"/>
  <c r="P2716" i="2"/>
  <c r="B2717" i="2"/>
  <c r="M2717" i="2" s="1"/>
  <c r="L2717" i="2"/>
  <c r="P2717" i="2"/>
  <c r="R2717" i="2"/>
  <c r="B2718" i="2"/>
  <c r="P2718" i="2"/>
  <c r="B2719" i="2"/>
  <c r="L2719" i="2" s="1"/>
  <c r="P2719" i="2"/>
  <c r="B2720" i="2"/>
  <c r="N2720" i="2" s="1"/>
  <c r="P2720" i="2"/>
  <c r="B2721" i="2"/>
  <c r="M2721" i="2" s="1"/>
  <c r="P2721" i="2"/>
  <c r="R2721" i="2"/>
  <c r="B2722" i="2"/>
  <c r="L2722" i="2" s="1"/>
  <c r="P2722" i="2"/>
  <c r="B2723" i="2"/>
  <c r="L2723" i="2" s="1"/>
  <c r="P2723" i="2"/>
  <c r="B2724" i="2"/>
  <c r="L2724" i="2" s="1"/>
  <c r="N2724" i="2"/>
  <c r="P2724" i="2"/>
  <c r="B2725" i="2"/>
  <c r="L2725" i="2" s="1"/>
  <c r="M2725" i="2"/>
  <c r="P2725" i="2"/>
  <c r="R2725" i="2"/>
  <c r="B2726" i="2"/>
  <c r="N2726" i="2" s="1"/>
  <c r="P2726" i="2"/>
  <c r="B2727" i="2"/>
  <c r="M2727" i="2" s="1"/>
  <c r="L2727" i="2"/>
  <c r="P2727" i="2"/>
  <c r="R2727" i="2"/>
  <c r="B2728" i="2"/>
  <c r="N2728" i="2" s="1"/>
  <c r="P2728" i="2"/>
  <c r="B2729" i="2"/>
  <c r="P2729" i="2"/>
  <c r="R2729" i="2"/>
  <c r="B2730" i="2"/>
  <c r="P2730" i="2"/>
  <c r="B2731" i="2"/>
  <c r="L2731" i="2" s="1"/>
  <c r="P2731" i="2"/>
  <c r="B2732" i="2"/>
  <c r="L2732" i="2" s="1"/>
  <c r="P2732" i="2"/>
  <c r="B2733" i="2"/>
  <c r="L2733" i="2" s="1"/>
  <c r="M2733" i="2"/>
  <c r="P2733" i="2"/>
  <c r="R2733" i="2"/>
  <c r="B2734" i="2"/>
  <c r="N2734" i="2" s="1"/>
  <c r="L2734" i="2"/>
  <c r="P2734" i="2"/>
  <c r="B2735" i="2"/>
  <c r="P2735" i="2"/>
  <c r="B2736" i="2"/>
  <c r="M2736" i="2" s="1"/>
  <c r="J2736" i="2" s="1"/>
  <c r="L2736" i="2"/>
  <c r="N2736" i="2"/>
  <c r="P2736" i="2"/>
  <c r="S2736" i="2"/>
  <c r="B2737" i="2"/>
  <c r="R2737" i="2" s="1"/>
  <c r="P2737" i="2"/>
  <c r="B2738" i="2"/>
  <c r="N2738" i="2" s="1"/>
  <c r="P2738" i="2"/>
  <c r="R2738" i="2"/>
  <c r="B2739" i="2"/>
  <c r="N2739" i="2" s="1"/>
  <c r="P2739" i="2"/>
  <c r="B2740" i="2"/>
  <c r="P2740" i="2"/>
  <c r="B2741" i="2"/>
  <c r="R2741" i="2" s="1"/>
  <c r="P2741" i="2"/>
  <c r="B2742" i="2"/>
  <c r="P2742" i="2"/>
  <c r="B2743" i="2"/>
  <c r="N2743" i="2" s="1"/>
  <c r="P2743" i="2"/>
  <c r="B2744" i="2"/>
  <c r="M2744" i="2" s="1"/>
  <c r="P2744" i="2"/>
  <c r="B2745" i="2"/>
  <c r="P2745" i="2"/>
  <c r="R2745" i="2"/>
  <c r="B2746" i="2"/>
  <c r="P2746" i="2"/>
  <c r="B2747" i="2"/>
  <c r="N2747" i="2" s="1"/>
  <c r="P2747" i="2"/>
  <c r="B2748" i="2"/>
  <c r="N2748" i="2" s="1"/>
  <c r="P2748" i="2"/>
  <c r="B2749" i="2"/>
  <c r="M2749" i="2"/>
  <c r="J2749" i="2" s="1"/>
  <c r="N2749" i="2"/>
  <c r="P2749" i="2"/>
  <c r="R2749" i="2"/>
  <c r="B2750" i="2"/>
  <c r="N2750" i="2" s="1"/>
  <c r="P2750" i="2"/>
  <c r="B2751" i="2"/>
  <c r="N2751" i="2" s="1"/>
  <c r="P2751" i="2"/>
  <c r="B2752" i="2"/>
  <c r="P2752" i="2"/>
  <c r="B2753" i="2"/>
  <c r="N2753" i="2" s="1"/>
  <c r="P2753" i="2"/>
  <c r="B2754" i="2"/>
  <c r="M2754" i="2" s="1"/>
  <c r="P2754" i="2"/>
  <c r="B2755" i="2"/>
  <c r="N2755" i="2" s="1"/>
  <c r="P2755" i="2"/>
  <c r="B2756" i="2"/>
  <c r="N2756" i="2"/>
  <c r="P2756" i="2"/>
  <c r="B2757" i="2"/>
  <c r="M2757" i="2" s="1"/>
  <c r="J2757" i="2" s="1"/>
  <c r="P2757" i="2"/>
  <c r="B2758" i="2"/>
  <c r="M2758" i="2" s="1"/>
  <c r="P2758" i="2"/>
  <c r="B2759" i="2"/>
  <c r="N2759" i="2" s="1"/>
  <c r="P2759" i="2"/>
  <c r="B2760" i="2"/>
  <c r="P2760" i="2"/>
  <c r="B2761" i="2"/>
  <c r="N2761" i="2"/>
  <c r="P2761" i="2"/>
  <c r="B2762" i="2"/>
  <c r="N2762" i="2" s="1"/>
  <c r="P2762" i="2"/>
  <c r="B2763" i="2"/>
  <c r="N2763" i="2" s="1"/>
  <c r="P2763" i="2"/>
  <c r="B2764" i="2"/>
  <c r="M2764" i="2" s="1"/>
  <c r="P2764" i="2"/>
  <c r="B2765" i="2"/>
  <c r="R2765" i="2" s="1"/>
  <c r="P2765" i="2"/>
  <c r="B2766" i="2"/>
  <c r="M2766" i="2" s="1"/>
  <c r="P2766" i="2"/>
  <c r="B2767" i="2"/>
  <c r="N2767" i="2" s="1"/>
  <c r="P2767" i="2"/>
  <c r="B2768" i="2"/>
  <c r="N2768" i="2" s="1"/>
  <c r="P2768" i="2"/>
  <c r="B2769" i="2"/>
  <c r="P2769" i="2"/>
  <c r="B2770" i="2"/>
  <c r="P2770" i="2"/>
  <c r="B2771" i="2"/>
  <c r="N2771" i="2" s="1"/>
  <c r="P2771" i="2"/>
  <c r="B2772" i="2"/>
  <c r="N2772" i="2" s="1"/>
  <c r="P2772" i="2"/>
  <c r="B2773" i="2"/>
  <c r="M2773" i="2" s="1"/>
  <c r="J2773" i="2" s="1"/>
  <c r="P2773" i="2"/>
  <c r="B2774" i="2"/>
  <c r="M2774" i="2" s="1"/>
  <c r="P2774" i="2"/>
  <c r="B2775" i="2"/>
  <c r="N2775" i="2" s="1"/>
  <c r="P2775" i="2"/>
  <c r="B2776" i="2"/>
  <c r="N2776" i="2"/>
  <c r="P2776" i="2"/>
  <c r="B2777" i="2"/>
  <c r="P2777" i="2"/>
  <c r="B2778" i="2"/>
  <c r="P2778" i="2"/>
  <c r="B2779" i="2"/>
  <c r="N2779" i="2" s="1"/>
  <c r="P2779" i="2"/>
  <c r="B2780" i="2"/>
  <c r="M2780" i="2" s="1"/>
  <c r="P2780" i="2"/>
  <c r="B2781" i="2"/>
  <c r="M2781" i="2"/>
  <c r="J2781" i="2" s="1"/>
  <c r="P2781" i="2"/>
  <c r="B2782" i="2"/>
  <c r="M2782" i="2" s="1"/>
  <c r="P2782" i="2"/>
  <c r="B2783" i="2"/>
  <c r="N2783" i="2" s="1"/>
  <c r="P2783" i="2"/>
  <c r="B2784" i="2"/>
  <c r="P2784" i="2"/>
  <c r="B2785" i="2"/>
  <c r="N2785" i="2" s="1"/>
  <c r="P2785" i="2"/>
  <c r="B2786" i="2"/>
  <c r="N2786" i="2"/>
  <c r="P2786" i="2"/>
  <c r="B2787" i="2"/>
  <c r="N2787" i="2" s="1"/>
  <c r="P2787" i="2"/>
  <c r="B2788" i="2"/>
  <c r="M2788" i="2" s="1"/>
  <c r="P2788" i="2"/>
  <c r="B2789" i="2"/>
  <c r="R2789" i="2" s="1"/>
  <c r="P2789" i="2"/>
  <c r="B2790" i="2"/>
  <c r="M2790" i="2" s="1"/>
  <c r="P2790" i="2"/>
  <c r="B2791" i="2"/>
  <c r="N2791" i="2" s="1"/>
  <c r="P2791" i="2"/>
  <c r="B2792" i="2"/>
  <c r="N2792" i="2" s="1"/>
  <c r="P2792" i="2"/>
  <c r="B2793" i="2"/>
  <c r="M2793" i="2" s="1"/>
  <c r="J2793" i="2" s="1"/>
  <c r="P2793" i="2"/>
  <c r="B2794" i="2"/>
  <c r="M2794" i="2" s="1"/>
  <c r="J2794" i="2" s="1"/>
  <c r="P2794" i="2"/>
  <c r="R2794" i="2"/>
  <c r="B2795" i="2"/>
  <c r="N2795" i="2" s="1"/>
  <c r="P2795" i="2"/>
  <c r="B2796" i="2"/>
  <c r="M2796" i="2" s="1"/>
  <c r="P2796" i="2"/>
  <c r="B2797" i="2"/>
  <c r="N2797" i="2" s="1"/>
  <c r="M2797" i="2"/>
  <c r="J2797" i="2" s="1"/>
  <c r="P2797" i="2"/>
  <c r="R2797" i="2"/>
  <c r="B2798" i="2"/>
  <c r="M2798" i="2" s="1"/>
  <c r="P2798" i="2"/>
  <c r="B2799" i="2"/>
  <c r="N2799" i="2" s="1"/>
  <c r="P2799" i="2"/>
  <c r="B2800" i="2"/>
  <c r="M2800" i="2" s="1"/>
  <c r="N2800" i="2"/>
  <c r="P2800" i="2"/>
  <c r="B2801" i="2"/>
  <c r="N2801" i="2" s="1"/>
  <c r="P2801" i="2"/>
  <c r="B2802" i="2"/>
  <c r="N2802" i="2"/>
  <c r="P2802" i="2"/>
  <c r="B2803" i="2"/>
  <c r="N2803" i="2" s="1"/>
  <c r="P2803" i="2"/>
  <c r="B2804" i="2"/>
  <c r="N2804" i="2" s="1"/>
  <c r="P2804" i="2"/>
  <c r="B2805" i="2"/>
  <c r="N2805" i="2" s="1"/>
  <c r="M2805" i="2"/>
  <c r="J2805" i="2" s="1"/>
  <c r="P2805" i="2"/>
  <c r="B2806" i="2"/>
  <c r="P2806" i="2"/>
  <c r="B2807" i="2"/>
  <c r="N2807" i="2" s="1"/>
  <c r="P2807" i="2"/>
  <c r="B2808" i="2"/>
  <c r="N2808" i="2" s="1"/>
  <c r="P2808" i="2"/>
  <c r="B2809" i="2"/>
  <c r="R2809" i="2" s="1"/>
  <c r="P2809" i="2"/>
  <c r="B2810" i="2"/>
  <c r="R2810" i="2" s="1"/>
  <c r="P2810" i="2"/>
  <c r="B2811" i="2"/>
  <c r="N2811" i="2" s="1"/>
  <c r="P2811" i="2"/>
  <c r="B2812" i="2"/>
  <c r="M2812" i="2" s="1"/>
  <c r="P2812" i="2"/>
  <c r="B2813" i="2"/>
  <c r="N2813" i="2" s="1"/>
  <c r="P2813" i="2"/>
  <c r="B2814" i="2"/>
  <c r="M2814" i="2" s="1"/>
  <c r="P2814" i="2"/>
  <c r="B2815" i="2"/>
  <c r="N2815" i="2" s="1"/>
  <c r="P2815" i="2"/>
  <c r="B2816" i="2"/>
  <c r="N2816" i="2" s="1"/>
  <c r="P2816" i="2"/>
  <c r="B2817" i="2"/>
  <c r="P2817" i="2"/>
  <c r="B2818" i="2"/>
  <c r="R2818" i="2" s="1"/>
  <c r="P2818" i="2"/>
  <c r="B2819" i="2"/>
  <c r="N2819" i="2" s="1"/>
  <c r="P2819" i="2"/>
  <c r="B2820" i="2"/>
  <c r="M2820" i="2" s="1"/>
  <c r="P2820" i="2"/>
  <c r="B2821" i="2"/>
  <c r="M2821" i="2" s="1"/>
  <c r="J2821" i="2" s="1"/>
  <c r="P2821" i="2"/>
  <c r="B2822" i="2"/>
  <c r="M2822" i="2"/>
  <c r="P2822" i="2"/>
  <c r="B2823" i="2"/>
  <c r="N2823" i="2" s="1"/>
  <c r="P2823" i="2"/>
  <c r="B2824" i="2"/>
  <c r="N2824" i="2" s="1"/>
  <c r="P2824" i="2"/>
  <c r="B2825" i="2"/>
  <c r="N2825" i="2" s="1"/>
  <c r="P2825" i="2"/>
  <c r="B2826" i="2"/>
  <c r="N2826" i="2" s="1"/>
  <c r="P2826" i="2"/>
  <c r="B2827" i="2"/>
  <c r="N2827" i="2" s="1"/>
  <c r="P2827" i="2"/>
  <c r="B2828" i="2"/>
  <c r="M2828" i="2" s="1"/>
  <c r="P2828" i="2"/>
  <c r="B2829" i="2"/>
  <c r="R2829" i="2" s="1"/>
  <c r="P2829" i="2"/>
  <c r="B2830" i="2"/>
  <c r="M2830" i="2" s="1"/>
  <c r="P2830" i="2"/>
  <c r="B2831" i="2"/>
  <c r="N2831" i="2" s="1"/>
  <c r="P2831" i="2"/>
  <c r="B2832" i="2"/>
  <c r="N2832" i="2" s="1"/>
  <c r="P2832" i="2"/>
  <c r="B2833" i="2"/>
  <c r="P2833" i="2"/>
  <c r="B2834" i="2"/>
  <c r="M2834" i="2" s="1"/>
  <c r="J2834" i="2" s="1"/>
  <c r="N2834" i="2"/>
  <c r="P2834" i="2"/>
  <c r="R2834" i="2"/>
  <c r="B2835" i="2"/>
  <c r="N2835" i="2" s="1"/>
  <c r="P2835" i="2"/>
  <c r="B2836" i="2"/>
  <c r="M2836" i="2" s="1"/>
  <c r="P2836" i="2"/>
  <c r="B2837" i="2"/>
  <c r="M2837" i="2" s="1"/>
  <c r="J2837" i="2" s="1"/>
  <c r="N2837" i="2"/>
  <c r="P2837" i="2"/>
  <c r="R2837" i="2"/>
  <c r="B2838" i="2"/>
  <c r="M2838" i="2"/>
  <c r="P2838" i="2"/>
  <c r="B2839" i="2"/>
  <c r="N2839" i="2" s="1"/>
  <c r="P2839" i="2"/>
  <c r="B2840" i="2"/>
  <c r="N2840" i="2" s="1"/>
  <c r="P2840" i="2"/>
  <c r="B2841" i="2"/>
  <c r="M2841" i="2" s="1"/>
  <c r="J2841" i="2" s="1"/>
  <c r="N2841" i="2"/>
  <c r="P2841" i="2"/>
  <c r="R2841" i="2"/>
  <c r="B2842" i="2"/>
  <c r="M2842" i="2" s="1"/>
  <c r="J2842" i="2" s="1"/>
  <c r="N2842" i="2"/>
  <c r="P2842" i="2"/>
  <c r="R2842" i="2"/>
  <c r="B2843" i="2"/>
  <c r="N2843" i="2"/>
  <c r="P2843" i="2"/>
  <c r="B2844" i="2"/>
  <c r="N2844" i="2" s="1"/>
  <c r="P2844" i="2"/>
  <c r="B2845" i="2"/>
  <c r="M2845" i="2" s="1"/>
  <c r="J2845" i="2" s="1"/>
  <c r="P2845" i="2"/>
  <c r="B2846" i="2"/>
  <c r="M2846" i="2" s="1"/>
  <c r="P2846" i="2"/>
  <c r="B2847" i="2"/>
  <c r="N2847" i="2" s="1"/>
  <c r="P2847" i="2"/>
  <c r="B2848" i="2"/>
  <c r="N2848" i="2"/>
  <c r="P2848" i="2"/>
  <c r="B2849" i="2"/>
  <c r="N2849" i="2" s="1"/>
  <c r="P2849" i="2"/>
  <c r="B2850" i="2"/>
  <c r="M2850" i="2"/>
  <c r="N2850" i="2"/>
  <c r="P2850" i="2"/>
  <c r="B2851" i="2"/>
  <c r="N2851" i="2" s="1"/>
  <c r="P2851" i="2"/>
  <c r="B2852" i="2"/>
  <c r="M2852" i="2" s="1"/>
  <c r="P2852" i="2"/>
  <c r="B2853" i="2"/>
  <c r="R2853" i="2" s="1"/>
  <c r="P2853" i="2"/>
  <c r="B2854" i="2"/>
  <c r="M2854" i="2" s="1"/>
  <c r="P2854" i="2"/>
  <c r="B2855" i="2"/>
  <c r="N2855" i="2" s="1"/>
  <c r="P2855" i="2"/>
  <c r="B2856" i="2"/>
  <c r="M2856" i="2" s="1"/>
  <c r="N2856" i="2"/>
  <c r="F2856" i="2" s="1"/>
  <c r="P2856" i="2"/>
  <c r="B2857" i="2"/>
  <c r="M2857" i="2" s="1"/>
  <c r="J2857" i="2" s="1"/>
  <c r="P2857" i="2"/>
  <c r="B2858" i="2"/>
  <c r="M2858" i="2" s="1"/>
  <c r="J2858" i="2" s="1"/>
  <c r="P2858" i="2"/>
  <c r="R2858" i="2"/>
  <c r="B2859" i="2"/>
  <c r="N2859" i="2" s="1"/>
  <c r="P2859" i="2"/>
  <c r="B2860" i="2"/>
  <c r="N2860" i="2" s="1"/>
  <c r="P2860" i="2"/>
  <c r="B2861" i="2"/>
  <c r="P2861" i="2"/>
  <c r="B2862" i="2"/>
  <c r="M2862" i="2" s="1"/>
  <c r="P2862" i="2"/>
  <c r="B2863" i="2"/>
  <c r="N2863" i="2" s="1"/>
  <c r="P2863" i="2"/>
  <c r="B2864" i="2"/>
  <c r="P2864" i="2"/>
  <c r="B2865" i="2"/>
  <c r="N2865" i="2" s="1"/>
  <c r="P2865" i="2"/>
  <c r="B2866" i="2"/>
  <c r="K2866" i="2" s="1"/>
  <c r="N2866" i="2"/>
  <c r="P2866" i="2"/>
  <c r="R2866" i="2"/>
  <c r="B2867" i="2"/>
  <c r="L2867" i="2" s="1"/>
  <c r="P2867" i="2"/>
  <c r="B2868" i="2"/>
  <c r="L2868" i="2" s="1"/>
  <c r="K2868" i="2"/>
  <c r="O2868" i="2" s="1"/>
  <c r="N2868" i="2"/>
  <c r="P2868" i="2"/>
  <c r="R2868" i="2"/>
  <c r="B2869" i="2"/>
  <c r="L2869" i="2" s="1"/>
  <c r="P2869" i="2"/>
  <c r="B2870" i="2"/>
  <c r="L2870" i="2" s="1"/>
  <c r="P2870" i="2"/>
  <c r="B2871" i="2"/>
  <c r="N2871" i="2" s="1"/>
  <c r="P2871" i="2"/>
  <c r="B2872" i="2"/>
  <c r="K2872" i="2" s="1"/>
  <c r="P2872" i="2"/>
  <c r="B2873" i="2"/>
  <c r="L2873" i="2" s="1"/>
  <c r="P2873" i="2"/>
  <c r="B2874" i="2"/>
  <c r="L2874" i="2" s="1"/>
  <c r="P2874" i="2"/>
  <c r="B2875" i="2"/>
  <c r="P2875" i="2"/>
  <c r="B2876" i="2"/>
  <c r="L2876" i="2" s="1"/>
  <c r="P2876" i="2"/>
  <c r="R2876" i="2"/>
  <c r="B2877" i="2"/>
  <c r="L2877" i="2" s="1"/>
  <c r="P2877" i="2"/>
  <c r="B2878" i="2"/>
  <c r="L2878" i="2" s="1"/>
  <c r="P2878" i="2"/>
  <c r="B2879" i="2"/>
  <c r="L2879" i="2" s="1"/>
  <c r="P2879" i="2"/>
  <c r="B2880" i="2"/>
  <c r="L2880" i="2" s="1"/>
  <c r="P2880" i="2"/>
  <c r="B2881" i="2"/>
  <c r="L2881" i="2" s="1"/>
  <c r="P2881" i="2"/>
  <c r="B2882" i="2"/>
  <c r="L2882" i="2" s="1"/>
  <c r="P2882" i="2"/>
  <c r="B2883" i="2"/>
  <c r="L2883" i="2" s="1"/>
  <c r="P2883" i="2"/>
  <c r="B2884" i="2"/>
  <c r="K2884" i="2" s="1"/>
  <c r="P2884" i="2"/>
  <c r="R2884" i="2"/>
  <c r="B2885" i="2"/>
  <c r="L2885" i="2" s="1"/>
  <c r="P2885" i="2"/>
  <c r="B2886" i="2"/>
  <c r="L2886" i="2" s="1"/>
  <c r="P2886" i="2"/>
  <c r="B2887" i="2"/>
  <c r="P2887" i="2"/>
  <c r="R2887" i="2"/>
  <c r="B2888" i="2"/>
  <c r="R2888" i="2" s="1"/>
  <c r="P2888" i="2"/>
  <c r="B2889" i="2"/>
  <c r="P2889" i="2"/>
  <c r="B2890" i="2"/>
  <c r="L2890" i="2" s="1"/>
  <c r="P2890" i="2"/>
  <c r="B2891" i="2"/>
  <c r="L2891" i="2" s="1"/>
  <c r="P2891" i="2"/>
  <c r="R2891" i="2"/>
  <c r="B2892" i="2"/>
  <c r="P2892" i="2"/>
  <c r="B2893" i="2"/>
  <c r="L2893" i="2" s="1"/>
  <c r="P2893" i="2"/>
  <c r="B2894" i="2"/>
  <c r="M2894" i="2" s="1"/>
  <c r="J2894" i="2" s="1"/>
  <c r="P2894" i="2"/>
  <c r="B2895" i="2"/>
  <c r="P2895" i="2"/>
  <c r="B2896" i="2"/>
  <c r="M2896" i="2" s="1"/>
  <c r="J2896" i="2" s="1"/>
  <c r="P2896" i="2"/>
  <c r="B2897" i="2"/>
  <c r="P2897" i="2"/>
  <c r="B2898" i="2"/>
  <c r="M2898" i="2" s="1"/>
  <c r="J2898" i="2" s="1"/>
  <c r="P2898" i="2"/>
  <c r="B2899" i="2"/>
  <c r="P2899" i="2"/>
  <c r="B2900" i="2"/>
  <c r="M2900" i="2"/>
  <c r="J2900" i="2" s="1"/>
  <c r="P2900" i="2"/>
  <c r="B2901" i="2"/>
  <c r="P2901" i="2"/>
  <c r="B2902" i="2"/>
  <c r="M2902" i="2" s="1"/>
  <c r="J2902" i="2" s="1"/>
  <c r="P2902" i="2"/>
  <c r="B2903" i="2"/>
  <c r="P2903" i="2"/>
  <c r="B2904" i="2"/>
  <c r="M2904" i="2" s="1"/>
  <c r="J2904" i="2" s="1"/>
  <c r="P2904" i="2"/>
  <c r="B2905" i="2"/>
  <c r="P2905" i="2"/>
  <c r="B2906" i="2"/>
  <c r="M2906" i="2" s="1"/>
  <c r="J2906" i="2" s="1"/>
  <c r="P2906" i="2"/>
  <c r="B2907" i="2"/>
  <c r="P2907" i="2"/>
  <c r="B2908" i="2"/>
  <c r="M2908" i="2" s="1"/>
  <c r="J2908" i="2" s="1"/>
  <c r="P2908" i="2"/>
  <c r="B2909" i="2"/>
  <c r="P2909" i="2"/>
  <c r="B2910" i="2"/>
  <c r="M2910" i="2"/>
  <c r="J2910" i="2" s="1"/>
  <c r="P2910" i="2"/>
  <c r="B2911" i="2"/>
  <c r="P2911" i="2"/>
  <c r="B2912" i="2"/>
  <c r="M2912" i="2" s="1"/>
  <c r="J2912" i="2" s="1"/>
  <c r="P2912" i="2"/>
  <c r="B2913" i="2"/>
  <c r="R2913" i="2" s="1"/>
  <c r="P2913" i="2"/>
  <c r="B2914" i="2"/>
  <c r="M2914" i="2" s="1"/>
  <c r="J2914" i="2" s="1"/>
  <c r="P2914" i="2"/>
  <c r="B2915" i="2"/>
  <c r="N2915" i="2" s="1"/>
  <c r="P2915" i="2"/>
  <c r="B2916" i="2"/>
  <c r="M2916" i="2" s="1"/>
  <c r="J2916" i="2" s="1"/>
  <c r="P2916" i="2"/>
  <c r="R2916" i="2"/>
  <c r="B2917" i="2"/>
  <c r="R2917" i="2" s="1"/>
  <c r="P2917" i="2"/>
  <c r="B2918" i="2"/>
  <c r="M2918" i="2"/>
  <c r="J2918" i="2" s="1"/>
  <c r="N2918" i="2"/>
  <c r="P2918" i="2"/>
  <c r="R2918" i="2"/>
  <c r="B2919" i="2"/>
  <c r="N2919" i="2" s="1"/>
  <c r="P2919" i="2"/>
  <c r="B2920" i="2"/>
  <c r="M2920" i="2" s="1"/>
  <c r="J2920" i="2" s="1"/>
  <c r="P2920" i="2"/>
  <c r="B2921" i="2"/>
  <c r="R2921" i="2" s="1"/>
  <c r="P2921" i="2"/>
  <c r="B2922" i="2"/>
  <c r="P2922" i="2"/>
  <c r="B2923" i="2"/>
  <c r="P2923" i="2"/>
  <c r="B2924" i="2"/>
  <c r="P2924" i="2"/>
  <c r="B2925" i="2"/>
  <c r="R2925" i="2" s="1"/>
  <c r="P2925" i="2"/>
  <c r="B2926" i="2"/>
  <c r="M2926" i="2" s="1"/>
  <c r="J2926" i="2" s="1"/>
  <c r="P2926" i="2"/>
  <c r="R2926" i="2"/>
  <c r="B2927" i="2"/>
  <c r="N2927" i="2" s="1"/>
  <c r="P2927" i="2"/>
  <c r="B2928" i="2"/>
  <c r="M2928" i="2" s="1"/>
  <c r="J2928" i="2" s="1"/>
  <c r="P2928" i="2"/>
  <c r="R2928" i="2"/>
  <c r="B2929" i="2"/>
  <c r="R2929" i="2" s="1"/>
  <c r="P2929" i="2"/>
  <c r="B2930" i="2"/>
  <c r="M2930" i="2" s="1"/>
  <c r="J2930" i="2" s="1"/>
  <c r="P2930" i="2"/>
  <c r="R2930" i="2"/>
  <c r="B2931" i="2"/>
  <c r="N2931" i="2" s="1"/>
  <c r="P2931" i="2"/>
  <c r="R2931" i="2"/>
  <c r="B2932" i="2"/>
  <c r="M2932" i="2" s="1"/>
  <c r="J2932" i="2" s="1"/>
  <c r="P2932" i="2"/>
  <c r="R2932" i="2"/>
  <c r="B2933" i="2"/>
  <c r="R2933" i="2" s="1"/>
  <c r="P2933" i="2"/>
  <c r="B2934" i="2"/>
  <c r="M2934" i="2" s="1"/>
  <c r="J2934" i="2" s="1"/>
  <c r="P2934" i="2"/>
  <c r="B2935" i="2"/>
  <c r="N2935" i="2" s="1"/>
  <c r="P2935" i="2"/>
  <c r="B2936" i="2"/>
  <c r="M2936" i="2" s="1"/>
  <c r="J2936" i="2" s="1"/>
  <c r="P2936" i="2"/>
  <c r="B2937" i="2"/>
  <c r="R2937" i="2" s="1"/>
  <c r="P2937" i="2"/>
  <c r="B2938" i="2"/>
  <c r="M2938" i="2" s="1"/>
  <c r="J2938" i="2" s="1"/>
  <c r="N2938" i="2"/>
  <c r="P2938" i="2"/>
  <c r="R2938" i="2"/>
  <c r="B2939" i="2"/>
  <c r="N2939" i="2"/>
  <c r="P2939" i="2"/>
  <c r="R2939" i="2"/>
  <c r="B2940" i="2"/>
  <c r="M2940" i="2"/>
  <c r="J2940" i="2" s="1"/>
  <c r="P2940" i="2"/>
  <c r="R2940" i="2"/>
  <c r="B2941" i="2"/>
  <c r="R2941" i="2" s="1"/>
  <c r="P2941" i="2"/>
  <c r="B2942" i="2"/>
  <c r="M2942" i="2" s="1"/>
  <c r="J2942" i="2" s="1"/>
  <c r="P2942" i="2"/>
  <c r="R2942" i="2"/>
  <c r="B2943" i="2"/>
  <c r="N2943" i="2" s="1"/>
  <c r="P2943" i="2"/>
  <c r="R2943" i="2"/>
  <c r="B2944" i="2"/>
  <c r="M2944" i="2" s="1"/>
  <c r="J2944" i="2" s="1"/>
  <c r="P2944" i="2"/>
  <c r="B2945" i="2"/>
  <c r="R2945" i="2" s="1"/>
  <c r="P2945" i="2"/>
  <c r="B2946" i="2"/>
  <c r="M2946" i="2" s="1"/>
  <c r="J2946" i="2" s="1"/>
  <c r="P2946" i="2"/>
  <c r="B2947" i="2"/>
  <c r="N2947" i="2" s="1"/>
  <c r="P2947" i="2"/>
  <c r="B2948" i="2"/>
  <c r="M2948" i="2" s="1"/>
  <c r="J2948" i="2" s="1"/>
  <c r="P2948" i="2"/>
  <c r="R2948" i="2"/>
  <c r="B2949" i="2"/>
  <c r="R2949" i="2" s="1"/>
  <c r="P2949" i="2"/>
  <c r="B2950" i="2"/>
  <c r="N2950" i="2" s="1"/>
  <c r="M2950" i="2"/>
  <c r="J2950" i="2" s="1"/>
  <c r="P2950" i="2"/>
  <c r="R2950" i="2"/>
  <c r="B2951" i="2"/>
  <c r="N2951" i="2" s="1"/>
  <c r="P2951" i="2"/>
  <c r="B2952" i="2"/>
  <c r="M2952" i="2" s="1"/>
  <c r="J2952" i="2" s="1"/>
  <c r="P2952" i="2"/>
  <c r="B2953" i="2"/>
  <c r="R2953" i="2" s="1"/>
  <c r="P2953" i="2"/>
  <c r="B2954" i="2"/>
  <c r="P2954" i="2"/>
  <c r="B2955" i="2"/>
  <c r="P2955" i="2"/>
  <c r="B2956" i="2"/>
  <c r="P2956" i="2"/>
  <c r="B2957" i="2"/>
  <c r="R2957" i="2" s="1"/>
  <c r="P2957" i="2"/>
  <c r="B2958" i="2"/>
  <c r="M2958" i="2" s="1"/>
  <c r="J2958" i="2" s="1"/>
  <c r="P2958" i="2"/>
  <c r="B2959" i="2"/>
  <c r="N2959" i="2" s="1"/>
  <c r="P2959" i="2"/>
  <c r="B2960" i="2"/>
  <c r="M2960" i="2" s="1"/>
  <c r="J2960" i="2" s="1"/>
  <c r="P2960" i="2"/>
  <c r="R2960" i="2"/>
  <c r="B2961" i="2"/>
  <c r="R2961" i="2" s="1"/>
  <c r="P2961" i="2"/>
  <c r="B2962" i="2"/>
  <c r="M2962" i="2" s="1"/>
  <c r="J2962" i="2" s="1"/>
  <c r="P2962" i="2"/>
  <c r="B2963" i="2"/>
  <c r="N2963" i="2" s="1"/>
  <c r="P2963" i="2"/>
  <c r="B2964" i="2"/>
  <c r="M2964" i="2" s="1"/>
  <c r="J2964" i="2" s="1"/>
  <c r="P2964" i="2"/>
  <c r="R2964" i="2"/>
  <c r="B2965" i="2"/>
  <c r="R2965" i="2" s="1"/>
  <c r="P2965" i="2"/>
  <c r="B2966" i="2"/>
  <c r="M2966" i="2" s="1"/>
  <c r="J2966" i="2" s="1"/>
  <c r="P2966" i="2"/>
  <c r="B2967" i="2"/>
  <c r="N2967" i="2" s="1"/>
  <c r="P2967" i="2"/>
  <c r="B2968" i="2"/>
  <c r="M2968" i="2" s="1"/>
  <c r="J2968" i="2" s="1"/>
  <c r="P2968" i="2"/>
  <c r="B2969" i="2"/>
  <c r="R2969" i="2" s="1"/>
  <c r="P2969" i="2"/>
  <c r="B2970" i="2"/>
  <c r="M2970" i="2" s="1"/>
  <c r="J2970" i="2" s="1"/>
  <c r="N2970" i="2"/>
  <c r="P2970" i="2"/>
  <c r="R2970" i="2"/>
  <c r="B2971" i="2"/>
  <c r="N2971" i="2"/>
  <c r="P2971" i="2"/>
  <c r="R2971" i="2"/>
  <c r="B2972" i="2"/>
  <c r="M2972" i="2"/>
  <c r="J2972" i="2" s="1"/>
  <c r="P2972" i="2"/>
  <c r="R2972" i="2"/>
  <c r="B2973" i="2"/>
  <c r="R2973" i="2" s="1"/>
  <c r="P2973" i="2"/>
  <c r="B2974" i="2"/>
  <c r="M2974" i="2" s="1"/>
  <c r="J2974" i="2" s="1"/>
  <c r="P2974" i="2"/>
  <c r="R2974" i="2"/>
  <c r="B2975" i="2"/>
  <c r="N2975" i="2" s="1"/>
  <c r="P2975" i="2"/>
  <c r="B2976" i="2"/>
  <c r="M2976" i="2" s="1"/>
  <c r="J2976" i="2" s="1"/>
  <c r="P2976" i="2"/>
  <c r="R2976" i="2"/>
  <c r="B2977" i="2"/>
  <c r="R2977" i="2" s="1"/>
  <c r="P2977" i="2"/>
  <c r="B2978" i="2"/>
  <c r="M2978" i="2" s="1"/>
  <c r="J2978" i="2" s="1"/>
  <c r="P2978" i="2"/>
  <c r="B2979" i="2"/>
  <c r="N2979" i="2" s="1"/>
  <c r="P2979" i="2"/>
  <c r="B2980" i="2"/>
  <c r="M2980" i="2" s="1"/>
  <c r="J2980" i="2" s="1"/>
  <c r="P2980" i="2"/>
  <c r="B2981" i="2"/>
  <c r="R2981" i="2" s="1"/>
  <c r="P2981" i="2"/>
  <c r="B2982" i="2"/>
  <c r="N2982" i="2" s="1"/>
  <c r="M2982" i="2"/>
  <c r="J2982" i="2" s="1"/>
  <c r="P2982" i="2"/>
  <c r="R2982" i="2"/>
  <c r="B2983" i="2"/>
  <c r="N2983" i="2" s="1"/>
  <c r="P2983" i="2"/>
  <c r="B2984" i="2"/>
  <c r="M2984" i="2" s="1"/>
  <c r="J2984" i="2" s="1"/>
  <c r="P2984" i="2"/>
  <c r="B2985" i="2"/>
  <c r="R2985" i="2" s="1"/>
  <c r="P2985" i="2"/>
  <c r="B2986" i="2"/>
  <c r="P2986" i="2"/>
  <c r="B2987" i="2"/>
  <c r="P2987" i="2"/>
  <c r="B2988" i="2"/>
  <c r="P2988" i="2"/>
  <c r="B2989" i="2"/>
  <c r="R2989" i="2" s="1"/>
  <c r="P2989" i="2"/>
  <c r="B2990" i="2"/>
  <c r="M2990" i="2" s="1"/>
  <c r="J2990" i="2" s="1"/>
  <c r="P2990" i="2"/>
  <c r="R2990" i="2"/>
  <c r="B2991" i="2"/>
  <c r="N2991" i="2" s="1"/>
  <c r="P2991" i="2"/>
  <c r="B2992" i="2"/>
  <c r="M2992" i="2" s="1"/>
  <c r="J2992" i="2" s="1"/>
  <c r="P2992" i="2"/>
  <c r="B2993" i="2"/>
  <c r="R2993" i="2" s="1"/>
  <c r="P2993" i="2"/>
  <c r="B2994" i="2"/>
  <c r="M2994" i="2" s="1"/>
  <c r="J2994" i="2" s="1"/>
  <c r="P2994" i="2"/>
  <c r="R2994" i="2"/>
  <c r="B2995" i="2"/>
  <c r="N2995" i="2" s="1"/>
  <c r="P2995" i="2"/>
  <c r="B2996" i="2"/>
  <c r="M2996" i="2" s="1"/>
  <c r="J2996" i="2" s="1"/>
  <c r="P2996" i="2"/>
  <c r="R2996" i="2"/>
  <c r="B2997" i="2"/>
  <c r="R2997" i="2" s="1"/>
  <c r="P2997" i="2"/>
  <c r="B2998" i="2"/>
  <c r="M2998" i="2" s="1"/>
  <c r="J2998" i="2" s="1"/>
  <c r="P2998" i="2"/>
  <c r="B2999" i="2"/>
  <c r="N2999" i="2" s="1"/>
  <c r="P2999" i="2"/>
  <c r="B3000" i="2"/>
  <c r="M3000" i="2" s="1"/>
  <c r="J3000" i="2" s="1"/>
  <c r="P3000" i="2"/>
  <c r="B3001" i="2"/>
  <c r="R3001" i="2" s="1"/>
  <c r="P3001" i="2"/>
  <c r="B3002" i="2"/>
  <c r="M3002" i="2" s="1"/>
  <c r="J3002" i="2" s="1"/>
  <c r="N3002" i="2"/>
  <c r="P3002" i="2"/>
  <c r="R3002" i="2"/>
  <c r="B3003" i="2"/>
  <c r="N3003" i="2"/>
  <c r="P3003" i="2"/>
  <c r="R3003" i="2"/>
  <c r="B3004" i="2"/>
  <c r="M3004" i="2"/>
  <c r="J3004" i="2" s="1"/>
  <c r="P3004" i="2"/>
  <c r="R3004" i="2"/>
  <c r="B3005" i="2"/>
  <c r="R3005" i="2" s="1"/>
  <c r="P3005" i="2"/>
  <c r="B3006" i="2"/>
  <c r="M3006" i="2" s="1"/>
  <c r="J3006" i="2" s="1"/>
  <c r="P3006" i="2"/>
  <c r="R3006" i="2"/>
  <c r="B3007" i="2"/>
  <c r="N3007" i="2" s="1"/>
  <c r="P3007" i="2"/>
  <c r="B3008" i="2"/>
  <c r="M3008" i="2" s="1"/>
  <c r="J3008" i="2" s="1"/>
  <c r="P3008" i="2"/>
  <c r="B3009" i="2"/>
  <c r="R3009" i="2" s="1"/>
  <c r="P3009" i="2"/>
  <c r="B3010" i="2"/>
  <c r="M3010" i="2" s="1"/>
  <c r="J3010" i="2" s="1"/>
  <c r="P3010" i="2"/>
  <c r="R3010" i="2"/>
  <c r="B3011" i="2"/>
  <c r="N3011" i="2" s="1"/>
  <c r="P3011" i="2"/>
  <c r="B3012" i="2"/>
  <c r="M3012" i="2" s="1"/>
  <c r="J3012" i="2" s="1"/>
  <c r="P3012" i="2"/>
  <c r="B3013" i="2"/>
  <c r="R3013" i="2" s="1"/>
  <c r="P3013" i="2"/>
  <c r="B3014" i="2"/>
  <c r="N3014" i="2" s="1"/>
  <c r="M3014" i="2"/>
  <c r="J3014" i="2" s="1"/>
  <c r="P3014" i="2"/>
  <c r="R3014" i="2"/>
  <c r="B3015" i="2"/>
  <c r="N3015" i="2" s="1"/>
  <c r="P3015" i="2"/>
  <c r="B3016" i="2"/>
  <c r="M3016" i="2" s="1"/>
  <c r="J3016" i="2" s="1"/>
  <c r="P3016" i="2"/>
  <c r="B3017" i="2"/>
  <c r="R3017" i="2" s="1"/>
  <c r="P3017" i="2"/>
  <c r="B3018" i="2"/>
  <c r="P3018" i="2"/>
  <c r="B3019" i="2"/>
  <c r="P3019" i="2"/>
  <c r="B3020" i="2"/>
  <c r="P3020" i="2"/>
  <c r="B3021" i="2"/>
  <c r="R3021" i="2" s="1"/>
  <c r="P3021" i="2"/>
  <c r="B3022" i="2"/>
  <c r="M3022" i="2" s="1"/>
  <c r="J3022" i="2" s="1"/>
  <c r="P3022" i="2"/>
  <c r="R3022" i="2"/>
  <c r="B3023" i="2"/>
  <c r="N3023" i="2" s="1"/>
  <c r="P3023" i="2"/>
  <c r="B3024" i="2"/>
  <c r="M3024" i="2" s="1"/>
  <c r="J3024" i="2" s="1"/>
  <c r="P3024" i="2"/>
  <c r="B3025" i="2"/>
  <c r="R3025" i="2" s="1"/>
  <c r="P3025" i="2"/>
  <c r="B3026" i="2"/>
  <c r="M3026" i="2" s="1"/>
  <c r="J3026" i="2" s="1"/>
  <c r="P3026" i="2"/>
  <c r="B3027" i="2"/>
  <c r="N3027" i="2" s="1"/>
  <c r="P3027" i="2"/>
  <c r="R3027" i="2"/>
  <c r="B3028" i="2"/>
  <c r="M3028" i="2" s="1"/>
  <c r="J3028" i="2" s="1"/>
  <c r="P3028" i="2"/>
  <c r="R3028" i="2"/>
  <c r="B3029" i="2"/>
  <c r="R3029" i="2" s="1"/>
  <c r="P3029" i="2"/>
  <c r="B3030" i="2"/>
  <c r="M3030" i="2" s="1"/>
  <c r="J3030" i="2" s="1"/>
  <c r="P3030" i="2"/>
  <c r="B3031" i="2"/>
  <c r="N3031" i="2" s="1"/>
  <c r="P3031" i="2"/>
  <c r="B3032" i="2"/>
  <c r="M3032" i="2" s="1"/>
  <c r="J3032" i="2" s="1"/>
  <c r="P3032" i="2"/>
  <c r="B3033" i="2"/>
  <c r="R3033" i="2" s="1"/>
  <c r="P3033" i="2"/>
  <c r="B3034" i="2"/>
  <c r="M3034" i="2" s="1"/>
  <c r="J3034" i="2" s="1"/>
  <c r="N3034" i="2"/>
  <c r="P3034" i="2"/>
  <c r="R3034" i="2"/>
  <c r="B3035" i="2"/>
  <c r="N3035" i="2"/>
  <c r="P3035" i="2"/>
  <c r="R3035" i="2"/>
  <c r="B3036" i="2"/>
  <c r="M3036" i="2"/>
  <c r="J3036" i="2" s="1"/>
  <c r="P3036" i="2"/>
  <c r="R3036" i="2"/>
  <c r="B3037" i="2"/>
  <c r="R3037" i="2" s="1"/>
  <c r="P3037" i="2"/>
  <c r="B3038" i="2"/>
  <c r="M3038" i="2" s="1"/>
  <c r="J3038" i="2" s="1"/>
  <c r="P3038" i="2"/>
  <c r="R3038" i="2"/>
  <c r="B3039" i="2"/>
  <c r="N3039" i="2" s="1"/>
  <c r="P3039" i="2"/>
  <c r="R3039" i="2"/>
  <c r="B3040" i="2"/>
  <c r="M3040" i="2" s="1"/>
  <c r="J3040" i="2" s="1"/>
  <c r="P3040" i="2"/>
  <c r="R3040" i="2"/>
  <c r="B3041" i="2"/>
  <c r="R3041" i="2" s="1"/>
  <c r="P3041" i="2"/>
  <c r="B3042" i="2"/>
  <c r="M3042" i="2" s="1"/>
  <c r="J3042" i="2" s="1"/>
  <c r="P3042" i="2"/>
  <c r="R3042" i="2"/>
  <c r="B3043" i="2"/>
  <c r="N3043" i="2" s="1"/>
  <c r="P3043" i="2"/>
  <c r="B3044" i="2"/>
  <c r="M3044" i="2" s="1"/>
  <c r="J3044" i="2" s="1"/>
  <c r="P3044" i="2"/>
  <c r="R3044" i="2"/>
  <c r="B3045" i="2"/>
  <c r="R3045" i="2" s="1"/>
  <c r="P3045" i="2"/>
  <c r="B3046" i="2"/>
  <c r="N3046" i="2" s="1"/>
  <c r="M3046" i="2"/>
  <c r="J3046" i="2" s="1"/>
  <c r="P3046" i="2"/>
  <c r="R3046" i="2"/>
  <c r="B3047" i="2"/>
  <c r="N3047" i="2" s="1"/>
  <c r="P3047" i="2"/>
  <c r="B3048" i="2"/>
  <c r="M3048" i="2" s="1"/>
  <c r="J3048" i="2" s="1"/>
  <c r="P3048" i="2"/>
  <c r="B3049" i="2"/>
  <c r="R3049" i="2" s="1"/>
  <c r="P3049" i="2"/>
  <c r="B3050" i="2"/>
  <c r="P3050" i="2"/>
  <c r="B3051" i="2"/>
  <c r="P3051" i="2"/>
  <c r="B3052" i="2"/>
  <c r="P3052" i="2"/>
  <c r="B3053" i="2"/>
  <c r="R3053" i="2" s="1"/>
  <c r="P3053" i="2"/>
  <c r="B3054" i="2"/>
  <c r="M3054" i="2" s="1"/>
  <c r="J3054" i="2" s="1"/>
  <c r="P3054" i="2"/>
  <c r="R3054" i="2"/>
  <c r="B3055" i="2"/>
  <c r="N3055" i="2" s="1"/>
  <c r="P3055" i="2"/>
  <c r="B3056" i="2"/>
  <c r="M3056" i="2" s="1"/>
  <c r="J3056" i="2" s="1"/>
  <c r="P3056" i="2"/>
  <c r="R3056" i="2"/>
  <c r="B3057" i="2"/>
  <c r="R3057" i="2" s="1"/>
  <c r="P3057" i="2"/>
  <c r="B3058" i="2"/>
  <c r="M3058" i="2" s="1"/>
  <c r="J3058" i="2" s="1"/>
  <c r="P3058" i="2"/>
  <c r="B3059" i="2"/>
  <c r="N3059" i="2" s="1"/>
  <c r="P3059" i="2"/>
  <c r="R3059" i="2"/>
  <c r="B3060" i="2"/>
  <c r="M3060" i="2" s="1"/>
  <c r="J3060" i="2" s="1"/>
  <c r="P3060" i="2"/>
  <c r="R3060" i="2"/>
  <c r="B3061" i="2"/>
  <c r="R3061" i="2" s="1"/>
  <c r="P3061" i="2"/>
  <c r="B3062" i="2"/>
  <c r="M3062" i="2" s="1"/>
  <c r="J3062" i="2" s="1"/>
  <c r="N3062" i="2"/>
  <c r="P3062" i="2"/>
  <c r="R3062" i="2"/>
  <c r="B3063" i="2"/>
  <c r="N3063" i="2" s="1"/>
  <c r="P3063" i="2"/>
  <c r="B3064" i="2"/>
  <c r="M3064" i="2" s="1"/>
  <c r="J3064" i="2" s="1"/>
  <c r="P3064" i="2"/>
  <c r="B3065" i="2"/>
  <c r="R3065" i="2" s="1"/>
  <c r="P3065" i="2"/>
  <c r="B3066" i="2"/>
  <c r="M3066" i="2" s="1"/>
  <c r="J3066" i="2" s="1"/>
  <c r="N3066" i="2"/>
  <c r="P3066" i="2"/>
  <c r="R3066" i="2"/>
  <c r="B3067" i="2"/>
  <c r="N3067" i="2"/>
  <c r="P3067" i="2"/>
  <c r="R3067" i="2"/>
  <c r="B3068" i="2"/>
  <c r="M3068" i="2"/>
  <c r="J3068" i="2" s="1"/>
  <c r="P3068" i="2"/>
  <c r="R3068" i="2"/>
  <c r="B3069" i="2"/>
  <c r="R3069" i="2" s="1"/>
  <c r="P3069" i="2"/>
  <c r="B3070" i="2"/>
  <c r="M3070" i="2" s="1"/>
  <c r="J3070" i="2" s="1"/>
  <c r="P3070" i="2"/>
  <c r="R3070" i="2"/>
  <c r="B3071" i="2"/>
  <c r="N3071" i="2" s="1"/>
  <c r="P3071" i="2"/>
  <c r="B3072" i="2"/>
  <c r="M3072" i="2" s="1"/>
  <c r="J3072" i="2" s="1"/>
  <c r="P3072" i="2"/>
  <c r="B3073" i="2"/>
  <c r="R3073" i="2" s="1"/>
  <c r="P3073" i="2"/>
  <c r="B3074" i="2"/>
  <c r="M3074" i="2" s="1"/>
  <c r="J3074" i="2" s="1"/>
  <c r="P3074" i="2"/>
  <c r="R3074" i="2"/>
  <c r="B3075" i="2"/>
  <c r="N3075" i="2" s="1"/>
  <c r="P3075" i="2"/>
  <c r="B3076" i="2"/>
  <c r="M3076" i="2" s="1"/>
  <c r="J3076" i="2" s="1"/>
  <c r="P3076" i="2"/>
  <c r="B3077" i="2"/>
  <c r="P3077" i="2"/>
  <c r="B3078" i="2"/>
  <c r="N3078" i="2" s="1"/>
  <c r="M3078" i="2"/>
  <c r="J3078" i="2" s="1"/>
  <c r="P3078" i="2"/>
  <c r="R3078" i="2"/>
  <c r="B3079" i="2"/>
  <c r="R3079" i="2" s="1"/>
  <c r="P3079" i="2"/>
  <c r="B3080" i="2"/>
  <c r="P3080" i="2"/>
  <c r="B3081" i="2"/>
  <c r="P3081" i="2"/>
  <c r="B3082" i="2"/>
  <c r="M3082" i="2" s="1"/>
  <c r="J3082" i="2" s="1"/>
  <c r="P3082" i="2"/>
  <c r="B3083" i="2"/>
  <c r="N3083" i="2"/>
  <c r="P3083" i="2"/>
  <c r="R3083" i="2"/>
  <c r="B3084" i="2"/>
  <c r="M3084" i="2"/>
  <c r="J3084" i="2" s="1"/>
  <c r="P3084" i="2"/>
  <c r="R3084" i="2"/>
  <c r="B3085" i="2"/>
  <c r="P3085" i="2"/>
  <c r="B3086" i="2"/>
  <c r="N3086" i="2" s="1"/>
  <c r="P3086" i="2"/>
  <c r="B3087" i="2"/>
  <c r="N3087" i="2" s="1"/>
  <c r="P3087" i="2"/>
  <c r="B3088" i="2"/>
  <c r="M3088" i="2" s="1"/>
  <c r="J3088" i="2" s="1"/>
  <c r="P3088" i="2"/>
  <c r="B3089" i="2"/>
  <c r="P3089" i="2"/>
  <c r="B3090" i="2"/>
  <c r="M3090" i="2" s="1"/>
  <c r="J3090" i="2" s="1"/>
  <c r="N3090" i="2"/>
  <c r="P3090" i="2"/>
  <c r="R3090" i="2"/>
  <c r="B3091" i="2"/>
  <c r="N3091" i="2"/>
  <c r="P3091" i="2"/>
  <c r="R3091" i="2"/>
  <c r="B3092" i="2"/>
  <c r="M3092" i="2"/>
  <c r="J3092" i="2" s="1"/>
  <c r="P3092" i="2"/>
  <c r="R3092" i="2"/>
  <c r="B3093" i="2"/>
  <c r="P3093" i="2"/>
  <c r="B3094" i="2"/>
  <c r="N3094" i="2" s="1"/>
  <c r="M3094" i="2"/>
  <c r="J3094" i="2" s="1"/>
  <c r="P3094" i="2"/>
  <c r="R3094" i="2"/>
  <c r="B3095" i="2"/>
  <c r="R3095" i="2" s="1"/>
  <c r="P3095" i="2"/>
  <c r="B3096" i="2"/>
  <c r="R3096" i="2" s="1"/>
  <c r="P3096" i="2"/>
  <c r="B3097" i="2"/>
  <c r="P3097" i="2"/>
  <c r="B3098" i="2"/>
  <c r="M3098" i="2" s="1"/>
  <c r="J3098" i="2" s="1"/>
  <c r="P3098" i="2"/>
  <c r="B3099" i="2"/>
  <c r="N3099" i="2"/>
  <c r="P3099" i="2"/>
  <c r="R3099" i="2"/>
  <c r="B3100" i="2"/>
  <c r="M3100" i="2"/>
  <c r="J3100" i="2" s="1"/>
  <c r="P3100" i="2"/>
  <c r="R3100" i="2"/>
  <c r="B3101" i="2"/>
  <c r="P3101" i="2"/>
  <c r="B3102" i="2"/>
  <c r="N3102" i="2" s="1"/>
  <c r="P3102" i="2"/>
  <c r="B3103" i="2"/>
  <c r="N3103" i="2" s="1"/>
  <c r="P3103" i="2"/>
  <c r="B3104" i="2"/>
  <c r="M3104" i="2" s="1"/>
  <c r="J3104" i="2" s="1"/>
  <c r="P3104" i="2"/>
  <c r="B3105" i="2"/>
  <c r="P3105" i="2"/>
  <c r="B3106" i="2"/>
  <c r="M3106" i="2" s="1"/>
  <c r="J3106" i="2" s="1"/>
  <c r="P3106" i="2"/>
  <c r="R3106" i="2"/>
  <c r="B3107" i="2"/>
  <c r="N3107" i="2" s="1"/>
  <c r="P3107" i="2"/>
  <c r="B3108" i="2"/>
  <c r="M3108" i="2" s="1"/>
  <c r="J3108" i="2" s="1"/>
  <c r="P3108" i="2"/>
  <c r="R3108" i="2"/>
  <c r="B3109" i="2"/>
  <c r="P3109" i="2"/>
  <c r="B3110" i="2"/>
  <c r="N3110" i="2" s="1"/>
  <c r="M3110" i="2"/>
  <c r="J3110" i="2" s="1"/>
  <c r="P3110" i="2"/>
  <c r="R3110" i="2"/>
  <c r="B3111" i="2"/>
  <c r="R3111" i="2" s="1"/>
  <c r="P3111" i="2"/>
  <c r="B3112" i="2"/>
  <c r="P3112" i="2"/>
  <c r="B3113" i="2"/>
  <c r="P3113" i="2"/>
  <c r="B3114" i="2"/>
  <c r="M3114" i="2" s="1"/>
  <c r="J3114" i="2" s="1"/>
  <c r="P3114" i="2"/>
  <c r="B3115" i="2"/>
  <c r="N3115" i="2"/>
  <c r="P3115" i="2"/>
  <c r="R3115" i="2"/>
  <c r="B3116" i="2"/>
  <c r="M3116" i="2"/>
  <c r="J3116" i="2" s="1"/>
  <c r="P3116" i="2"/>
  <c r="R3116" i="2"/>
  <c r="B3117" i="2"/>
  <c r="P3117" i="2"/>
  <c r="B3118" i="2"/>
  <c r="N3118" i="2" s="1"/>
  <c r="P3118" i="2"/>
  <c r="B3119" i="2"/>
  <c r="N3119" i="2" s="1"/>
  <c r="P3119" i="2"/>
  <c r="B3120" i="2"/>
  <c r="M3120" i="2" s="1"/>
  <c r="J3120" i="2" s="1"/>
  <c r="P3120" i="2"/>
  <c r="B3121" i="2"/>
  <c r="P3121" i="2"/>
  <c r="B3122" i="2"/>
  <c r="M3122" i="2" s="1"/>
  <c r="J3122" i="2" s="1"/>
  <c r="N3122" i="2"/>
  <c r="P3122" i="2"/>
  <c r="R3122" i="2"/>
  <c r="B3123" i="2"/>
  <c r="N3123" i="2"/>
  <c r="P3123" i="2"/>
  <c r="R3123" i="2"/>
  <c r="B3124" i="2"/>
  <c r="M3124" i="2"/>
  <c r="J3124" i="2" s="1"/>
  <c r="P3124" i="2"/>
  <c r="R3124" i="2"/>
  <c r="B3125" i="2"/>
  <c r="P3125" i="2"/>
  <c r="B3126" i="2"/>
  <c r="N3126" i="2" s="1"/>
  <c r="M3126" i="2"/>
  <c r="J3126" i="2" s="1"/>
  <c r="P3126" i="2"/>
  <c r="R3126" i="2"/>
  <c r="B3127" i="2"/>
  <c r="R3127" i="2" s="1"/>
  <c r="P3127" i="2"/>
  <c r="B3128" i="2"/>
  <c r="R3128" i="2" s="1"/>
  <c r="P3128" i="2"/>
  <c r="B3129" i="2"/>
  <c r="P3129" i="2"/>
  <c r="B3130" i="2"/>
  <c r="M3130" i="2" s="1"/>
  <c r="J3130" i="2" s="1"/>
  <c r="P3130" i="2"/>
  <c r="R3130" i="2"/>
  <c r="B3131" i="2"/>
  <c r="N3131" i="2"/>
  <c r="P3131" i="2"/>
  <c r="R3131" i="2"/>
  <c r="B3132" i="2"/>
  <c r="M3132" i="2"/>
  <c r="J3132" i="2" s="1"/>
  <c r="P3132" i="2"/>
  <c r="R3132" i="2"/>
  <c r="B3133" i="2"/>
  <c r="P3133" i="2"/>
  <c r="B3134" i="2"/>
  <c r="N3134" i="2" s="1"/>
  <c r="P3134" i="2"/>
  <c r="B3135" i="2"/>
  <c r="N3135" i="2" s="1"/>
  <c r="P3135" i="2"/>
  <c r="B3136" i="2"/>
  <c r="M3136" i="2" s="1"/>
  <c r="J3136" i="2" s="1"/>
  <c r="P3136" i="2"/>
  <c r="B3137" i="2"/>
  <c r="P3137" i="2"/>
  <c r="B3138" i="2"/>
  <c r="M3138" i="2" s="1"/>
  <c r="J3138" i="2" s="1"/>
  <c r="P3138" i="2"/>
  <c r="R3138" i="2"/>
  <c r="B3139" i="2"/>
  <c r="N3139" i="2" s="1"/>
  <c r="P3139" i="2"/>
  <c r="B3140" i="2"/>
  <c r="M3140" i="2" s="1"/>
  <c r="J3140" i="2" s="1"/>
  <c r="P3140" i="2"/>
  <c r="B3141" i="2"/>
  <c r="P3141" i="2"/>
  <c r="B3142" i="2"/>
  <c r="N3142" i="2" s="1"/>
  <c r="M3142" i="2"/>
  <c r="J3142" i="2" s="1"/>
  <c r="P3142" i="2"/>
  <c r="R3142" i="2"/>
  <c r="B3143" i="2"/>
  <c r="R3143" i="2" s="1"/>
  <c r="P3143" i="2"/>
  <c r="B3144" i="2"/>
  <c r="P3144" i="2"/>
  <c r="B3145" i="2"/>
  <c r="P3145" i="2"/>
  <c r="B3146" i="2"/>
  <c r="M3146" i="2" s="1"/>
  <c r="J3146" i="2" s="1"/>
  <c r="P3146" i="2"/>
  <c r="B3147" i="2"/>
  <c r="N3147" i="2"/>
  <c r="P3147" i="2"/>
  <c r="R3147" i="2"/>
  <c r="B3148" i="2"/>
  <c r="M3148" i="2"/>
  <c r="J3148" i="2" s="1"/>
  <c r="P3148" i="2"/>
  <c r="R3148" i="2"/>
  <c r="B3149" i="2"/>
  <c r="P3149" i="2"/>
  <c r="B3150" i="2"/>
  <c r="N3150" i="2" s="1"/>
  <c r="P3150" i="2"/>
  <c r="B3151" i="2"/>
  <c r="N3151" i="2" s="1"/>
  <c r="P3151" i="2"/>
  <c r="B3152" i="2"/>
  <c r="M3152" i="2" s="1"/>
  <c r="J3152" i="2" s="1"/>
  <c r="P3152" i="2"/>
  <c r="B3153" i="2"/>
  <c r="P3153" i="2"/>
  <c r="B3154" i="2"/>
  <c r="M3154" i="2" s="1"/>
  <c r="J3154" i="2" s="1"/>
  <c r="N3154" i="2"/>
  <c r="P3154" i="2"/>
  <c r="R3154" i="2"/>
  <c r="B3155" i="2"/>
  <c r="N3155" i="2"/>
  <c r="P3155" i="2"/>
  <c r="R3155" i="2"/>
  <c r="B3156" i="2"/>
  <c r="M3156" i="2"/>
  <c r="J3156" i="2" s="1"/>
  <c r="P3156" i="2"/>
  <c r="R3156" i="2"/>
  <c r="B3157" i="2"/>
  <c r="P3157" i="2"/>
  <c r="B3158" i="2"/>
  <c r="N3158" i="2" s="1"/>
  <c r="M3158" i="2"/>
  <c r="J3158" i="2" s="1"/>
  <c r="P3158" i="2"/>
  <c r="R3158" i="2"/>
  <c r="B3159" i="2"/>
  <c r="R3159" i="2" s="1"/>
  <c r="P3159" i="2"/>
  <c r="B3160" i="2"/>
  <c r="R3160" i="2" s="1"/>
  <c r="P3160" i="2"/>
  <c r="B3161" i="2"/>
  <c r="P3161" i="2"/>
  <c r="B3162" i="2"/>
  <c r="M3162" i="2" s="1"/>
  <c r="J3162" i="2" s="1"/>
  <c r="P3162" i="2"/>
  <c r="B3163" i="2"/>
  <c r="N3163" i="2"/>
  <c r="P3163" i="2"/>
  <c r="R3163" i="2"/>
  <c r="B3164" i="2"/>
  <c r="M3164" i="2"/>
  <c r="J3164" i="2" s="1"/>
  <c r="P3164" i="2"/>
  <c r="R3164" i="2"/>
  <c r="B3165" i="2"/>
  <c r="P3165" i="2"/>
  <c r="B3166" i="2"/>
  <c r="N3166" i="2" s="1"/>
  <c r="P3166" i="2"/>
  <c r="B3167" i="2"/>
  <c r="N3167" i="2" s="1"/>
  <c r="P3167" i="2"/>
  <c r="B3168" i="2"/>
  <c r="M3168" i="2" s="1"/>
  <c r="J3168" i="2" s="1"/>
  <c r="P3168" i="2"/>
  <c r="B3169" i="2"/>
  <c r="P3169" i="2"/>
  <c r="B3170" i="2"/>
  <c r="M3170" i="2" s="1"/>
  <c r="J3170" i="2" s="1"/>
  <c r="P3170" i="2"/>
  <c r="R3170" i="2"/>
  <c r="B3171" i="2"/>
  <c r="N3171" i="2" s="1"/>
  <c r="P3171" i="2"/>
  <c r="B3172" i="2"/>
  <c r="M3172" i="2" s="1"/>
  <c r="J3172" i="2" s="1"/>
  <c r="P3172" i="2"/>
  <c r="R3172" i="2"/>
  <c r="B3173" i="2"/>
  <c r="P3173" i="2"/>
  <c r="B3174" i="2"/>
  <c r="N3174" i="2" s="1"/>
  <c r="M3174" i="2"/>
  <c r="J3174" i="2" s="1"/>
  <c r="P3174" i="2"/>
  <c r="R3174" i="2"/>
  <c r="B3175" i="2"/>
  <c r="P3175" i="2"/>
  <c r="B3176" i="2"/>
  <c r="P3176" i="2"/>
  <c r="B3177" i="2"/>
  <c r="P3177" i="2"/>
  <c r="B3178" i="2"/>
  <c r="P3178" i="2"/>
  <c r="B3179" i="2"/>
  <c r="N3179" i="2"/>
  <c r="P3179" i="2"/>
  <c r="R3179" i="2"/>
  <c r="B3180" i="2"/>
  <c r="M3180" i="2"/>
  <c r="J3180" i="2" s="1"/>
  <c r="P3180" i="2"/>
  <c r="R3180" i="2"/>
  <c r="B3181" i="2"/>
  <c r="P3181" i="2"/>
  <c r="B3182" i="2"/>
  <c r="N3182" i="2" s="1"/>
  <c r="M3182" i="2"/>
  <c r="J3182" i="2" s="1"/>
  <c r="P3182" i="2"/>
  <c r="R3182" i="2"/>
  <c r="B3183" i="2"/>
  <c r="N3183" i="2" s="1"/>
  <c r="P3183" i="2"/>
  <c r="B3184" i="2"/>
  <c r="M3184" i="2" s="1"/>
  <c r="J3184" i="2" s="1"/>
  <c r="P3184" i="2"/>
  <c r="B3185" i="2"/>
  <c r="P3185" i="2"/>
  <c r="B3186" i="2"/>
  <c r="M3186" i="2" s="1"/>
  <c r="J3186" i="2" s="1"/>
  <c r="N3186" i="2"/>
  <c r="P3186" i="2"/>
  <c r="R3186" i="2"/>
  <c r="B3187" i="2"/>
  <c r="R3187" i="2" s="1"/>
  <c r="N3187" i="2"/>
  <c r="P3187" i="2"/>
  <c r="B3188" i="2"/>
  <c r="P3188" i="2"/>
  <c r="B3189" i="2"/>
  <c r="P3189" i="2"/>
  <c r="B3190" i="2"/>
  <c r="N3190" i="2" s="1"/>
  <c r="M3190" i="2"/>
  <c r="J3190" i="2" s="1"/>
  <c r="P3190" i="2"/>
  <c r="R3190" i="2"/>
  <c r="B3191" i="2"/>
  <c r="R3191" i="2" s="1"/>
  <c r="P3191" i="2"/>
  <c r="B3192" i="2"/>
  <c r="R3192" i="2" s="1"/>
  <c r="P3192" i="2"/>
  <c r="B3193" i="2"/>
  <c r="P3193" i="2"/>
  <c r="B3194" i="2"/>
  <c r="M3194" i="2" s="1"/>
  <c r="J3194" i="2" s="1"/>
  <c r="P3194" i="2"/>
  <c r="B3195" i="2"/>
  <c r="N3195" i="2"/>
  <c r="P3195" i="2"/>
  <c r="R3195" i="2"/>
  <c r="B3196" i="2"/>
  <c r="M3196" i="2"/>
  <c r="J3196" i="2" s="1"/>
  <c r="P3196" i="2"/>
  <c r="R3196" i="2"/>
  <c r="B3197" i="2"/>
  <c r="P3197" i="2"/>
  <c r="B3198" i="2"/>
  <c r="P3198" i="2"/>
  <c r="B3199" i="2"/>
  <c r="P3199" i="2"/>
  <c r="B3200" i="2"/>
  <c r="M3200" i="2" s="1"/>
  <c r="J3200" i="2" s="1"/>
  <c r="P3200" i="2"/>
  <c r="B3201" i="2"/>
  <c r="P3201" i="2"/>
  <c r="B3202" i="2"/>
  <c r="P3202" i="2"/>
  <c r="R3202" i="2"/>
  <c r="B3203" i="2"/>
  <c r="N3203" i="2" s="1"/>
  <c r="P3203" i="2"/>
  <c r="B884" i="2"/>
  <c r="M884" i="2" s="1"/>
  <c r="J884" i="2" s="1"/>
  <c r="P884" i="2"/>
  <c r="R884" i="2"/>
  <c r="B885" i="2"/>
  <c r="P885" i="2"/>
  <c r="B886" i="2"/>
  <c r="N886" i="2" s="1"/>
  <c r="P886" i="2"/>
  <c r="B887" i="2"/>
  <c r="N887" i="2" s="1"/>
  <c r="P887" i="2"/>
  <c r="R887" i="2"/>
  <c r="B888" i="2"/>
  <c r="N888" i="2" s="1"/>
  <c r="P888" i="2"/>
  <c r="B889" i="2"/>
  <c r="M889" i="2" s="1"/>
  <c r="J889" i="2" s="1"/>
  <c r="P889" i="2"/>
  <c r="B890" i="2"/>
  <c r="N890" i="2" s="1"/>
  <c r="P890" i="2"/>
  <c r="B891" i="2"/>
  <c r="M891" i="2"/>
  <c r="N891" i="2"/>
  <c r="P891" i="2"/>
  <c r="R891" i="2"/>
  <c r="B892" i="2"/>
  <c r="N892" i="2" s="1"/>
  <c r="P892" i="2"/>
  <c r="B893" i="2"/>
  <c r="M893" i="2" s="1"/>
  <c r="J893" i="2" s="1"/>
  <c r="P893" i="2"/>
  <c r="B894" i="2"/>
  <c r="N894" i="2" s="1"/>
  <c r="P894" i="2"/>
  <c r="B895" i="2"/>
  <c r="N895" i="2" s="1"/>
  <c r="M895" i="2"/>
  <c r="P895" i="2"/>
  <c r="B896" i="2"/>
  <c r="N896" i="2" s="1"/>
  <c r="P896" i="2"/>
  <c r="B897" i="2"/>
  <c r="M897" i="2" s="1"/>
  <c r="J897" i="2" s="1"/>
  <c r="P897" i="2"/>
  <c r="R897" i="2"/>
  <c r="B898" i="2"/>
  <c r="M898" i="2" s="1"/>
  <c r="J898" i="2" s="1"/>
  <c r="P898" i="2"/>
  <c r="B899" i="2"/>
  <c r="N899" i="2" s="1"/>
  <c r="L899" i="2"/>
  <c r="P899" i="2"/>
  <c r="R899" i="2"/>
  <c r="B900" i="2"/>
  <c r="K900" i="2" s="1"/>
  <c r="P900" i="2"/>
  <c r="S900" i="2"/>
  <c r="B901" i="2"/>
  <c r="N901" i="2" s="1"/>
  <c r="K901" i="2"/>
  <c r="P901" i="2"/>
  <c r="R901" i="2"/>
  <c r="B902" i="2"/>
  <c r="K902" i="2" s="1"/>
  <c r="L902" i="2"/>
  <c r="P902" i="2"/>
  <c r="R902" i="2"/>
  <c r="B903" i="2"/>
  <c r="K903" i="2" s="1"/>
  <c r="P903" i="2"/>
  <c r="B904" i="2"/>
  <c r="L904" i="2" s="1"/>
  <c r="K904" i="2"/>
  <c r="P904" i="2"/>
  <c r="R904" i="2"/>
  <c r="S904" i="2"/>
  <c r="B905" i="2"/>
  <c r="K905" i="2" s="1"/>
  <c r="P905" i="2"/>
  <c r="S905" i="2"/>
  <c r="B906" i="2"/>
  <c r="P906" i="2"/>
  <c r="B907" i="2"/>
  <c r="L907" i="2" s="1"/>
  <c r="P907" i="2"/>
  <c r="B908" i="2"/>
  <c r="P908" i="2"/>
  <c r="B909" i="2"/>
  <c r="P909" i="2"/>
  <c r="B910" i="2"/>
  <c r="K910" i="2" s="1"/>
  <c r="M910" i="2"/>
  <c r="J910" i="2" s="1"/>
  <c r="P910" i="2"/>
  <c r="R910" i="2"/>
  <c r="B911" i="2"/>
  <c r="L911" i="2" s="1"/>
  <c r="P911" i="2"/>
  <c r="B912" i="2"/>
  <c r="L912" i="2"/>
  <c r="M912" i="2"/>
  <c r="J912" i="2" s="1"/>
  <c r="P912" i="2"/>
  <c r="S912" i="2"/>
  <c r="B913" i="2"/>
  <c r="M913" i="2" s="1"/>
  <c r="J913" i="2" s="1"/>
  <c r="P913" i="2"/>
  <c r="S913" i="2"/>
  <c r="I913" i="2" s="1"/>
  <c r="B914" i="2"/>
  <c r="K914" i="2" s="1"/>
  <c r="P914" i="2"/>
  <c r="B915" i="2"/>
  <c r="S915" i="2" s="1"/>
  <c r="P915" i="2"/>
  <c r="B916" i="2"/>
  <c r="K916" i="2" s="1"/>
  <c r="P916" i="2"/>
  <c r="B917" i="2"/>
  <c r="K917" i="2"/>
  <c r="P917" i="2"/>
  <c r="S917" i="2"/>
  <c r="B918" i="2"/>
  <c r="R918" i="2" s="1"/>
  <c r="P918" i="2"/>
  <c r="B919" i="2"/>
  <c r="P919" i="2"/>
  <c r="R919" i="2"/>
  <c r="B920" i="2"/>
  <c r="N920" i="2" s="1"/>
  <c r="P920" i="2"/>
  <c r="B921" i="2"/>
  <c r="R921" i="2" s="1"/>
  <c r="P921" i="2"/>
  <c r="B922" i="2"/>
  <c r="P922" i="2"/>
  <c r="B923" i="2"/>
  <c r="N923" i="2" s="1"/>
  <c r="P923" i="2"/>
  <c r="B924" i="2"/>
  <c r="K924" i="2" s="1"/>
  <c r="P924" i="2"/>
  <c r="B925" i="2"/>
  <c r="P925" i="2"/>
  <c r="B926" i="2"/>
  <c r="P926" i="2"/>
  <c r="B927" i="2"/>
  <c r="P927" i="2"/>
  <c r="B928" i="2"/>
  <c r="P928" i="2"/>
  <c r="B929" i="2"/>
  <c r="R929" i="2" s="1"/>
  <c r="P929" i="2"/>
  <c r="B930" i="2"/>
  <c r="P930" i="2"/>
  <c r="B931" i="2"/>
  <c r="K931" i="2"/>
  <c r="N931" i="2"/>
  <c r="P931" i="2"/>
  <c r="B932" i="2"/>
  <c r="P932" i="2"/>
  <c r="B933" i="2"/>
  <c r="P933" i="2"/>
  <c r="B934" i="2"/>
  <c r="P934" i="2"/>
  <c r="B935" i="2"/>
  <c r="L935" i="2" s="1"/>
  <c r="K935" i="2"/>
  <c r="N935" i="2"/>
  <c r="P935" i="2"/>
  <c r="S935" i="2"/>
  <c r="B936" i="2"/>
  <c r="R936" i="2" s="1"/>
  <c r="P936" i="2"/>
  <c r="B937" i="2"/>
  <c r="M937" i="2" s="1"/>
  <c r="J937" i="2" s="1"/>
  <c r="P937" i="2"/>
  <c r="B938" i="2"/>
  <c r="S938" i="2" s="1"/>
  <c r="K938" i="2"/>
  <c r="P938" i="2"/>
  <c r="B939" i="2"/>
  <c r="P939" i="2"/>
  <c r="B940" i="2"/>
  <c r="P940" i="2"/>
  <c r="B941" i="2"/>
  <c r="L941" i="2" s="1"/>
  <c r="N941" i="2"/>
  <c r="P941" i="2"/>
  <c r="R941" i="2"/>
  <c r="B942" i="2"/>
  <c r="M942" i="2"/>
  <c r="N942" i="2"/>
  <c r="P942" i="2"/>
  <c r="B943" i="2"/>
  <c r="L943" i="2"/>
  <c r="M943" i="2"/>
  <c r="N943" i="2"/>
  <c r="P943" i="2"/>
  <c r="R943" i="2"/>
  <c r="B944" i="2"/>
  <c r="P944" i="2"/>
  <c r="B945" i="2"/>
  <c r="L945" i="2" s="1"/>
  <c r="M945" i="2"/>
  <c r="J945" i="2" s="1"/>
  <c r="P945" i="2"/>
  <c r="B946" i="2"/>
  <c r="P946" i="2"/>
  <c r="B947" i="2"/>
  <c r="P947" i="2"/>
  <c r="R947" i="2"/>
  <c r="B948" i="2"/>
  <c r="N948" i="2" s="1"/>
  <c r="P948" i="2"/>
  <c r="B949" i="2"/>
  <c r="R949" i="2" s="1"/>
  <c r="P949" i="2"/>
  <c r="B950" i="2"/>
  <c r="P950" i="2"/>
  <c r="B951" i="2"/>
  <c r="P951" i="2"/>
  <c r="B952" i="2"/>
  <c r="P952" i="2"/>
  <c r="B953" i="2"/>
  <c r="K953" i="2" s="1"/>
  <c r="N953" i="2"/>
  <c r="P953" i="2"/>
  <c r="R953" i="2"/>
  <c r="B954" i="2"/>
  <c r="P954" i="2"/>
  <c r="B955" i="2"/>
  <c r="N955" i="2" s="1"/>
  <c r="K955" i="2"/>
  <c r="P955" i="2"/>
  <c r="R955" i="2"/>
  <c r="S955" i="2"/>
  <c r="B956" i="2"/>
  <c r="S956" i="2" s="1"/>
  <c r="P956" i="2"/>
  <c r="B957" i="2"/>
  <c r="N957" i="2" s="1"/>
  <c r="K957" i="2"/>
  <c r="P957" i="2"/>
  <c r="R957" i="2"/>
  <c r="B958" i="2"/>
  <c r="P958" i="2"/>
  <c r="B959" i="2"/>
  <c r="L959" i="2" s="1"/>
  <c r="P959" i="2"/>
  <c r="B960" i="2"/>
  <c r="P960" i="2"/>
  <c r="B961" i="2"/>
  <c r="K961" i="2" s="1"/>
  <c r="P961" i="2"/>
  <c r="B962" i="2"/>
  <c r="P962" i="2"/>
  <c r="B963" i="2"/>
  <c r="N963" i="2" s="1"/>
  <c r="K963" i="2"/>
  <c r="L963" i="2"/>
  <c r="P963" i="2"/>
  <c r="R963" i="2"/>
  <c r="S963" i="2"/>
  <c r="B964" i="2"/>
  <c r="S964" i="2" s="1"/>
  <c r="P964" i="2"/>
  <c r="B965" i="2"/>
  <c r="P965" i="2"/>
  <c r="S965" i="2"/>
  <c r="B966" i="2"/>
  <c r="R966" i="2" s="1"/>
  <c r="P966" i="2"/>
  <c r="B967" i="2"/>
  <c r="K967" i="2" s="1"/>
  <c r="L967" i="2"/>
  <c r="N967" i="2"/>
  <c r="P967" i="2"/>
  <c r="S967" i="2"/>
  <c r="B968" i="2"/>
  <c r="P968" i="2"/>
  <c r="B969" i="2"/>
  <c r="P969" i="2"/>
  <c r="B970" i="2"/>
  <c r="P970" i="2"/>
  <c r="B971" i="2"/>
  <c r="N971" i="2" s="1"/>
  <c r="P971" i="2"/>
  <c r="B972" i="2"/>
  <c r="P972" i="2"/>
  <c r="B973" i="2"/>
  <c r="S973" i="2" s="1"/>
  <c r="P973" i="2"/>
  <c r="B974" i="2"/>
  <c r="P974" i="2"/>
  <c r="B975" i="2"/>
  <c r="L975" i="2" s="1"/>
  <c r="P975" i="2"/>
  <c r="B976" i="2"/>
  <c r="P976" i="2"/>
  <c r="B977" i="2"/>
  <c r="P977" i="2"/>
  <c r="B978" i="2"/>
  <c r="K978" i="2"/>
  <c r="N978" i="2"/>
  <c r="P978" i="2"/>
  <c r="S978" i="2"/>
  <c r="B979" i="2"/>
  <c r="P979" i="2"/>
  <c r="B980" i="2"/>
  <c r="K980" i="2" s="1"/>
  <c r="P980" i="2"/>
  <c r="S980" i="2"/>
  <c r="B981" i="2"/>
  <c r="S981" i="2" s="1"/>
  <c r="P981" i="2"/>
  <c r="B982" i="2"/>
  <c r="P982" i="2"/>
  <c r="B983" i="2"/>
  <c r="S983" i="2" s="1"/>
  <c r="P983" i="2"/>
  <c r="B984" i="2"/>
  <c r="K984" i="2" s="1"/>
  <c r="P984" i="2"/>
  <c r="B985" i="2"/>
  <c r="P985" i="2"/>
  <c r="B986" i="2"/>
  <c r="P986" i="2"/>
  <c r="B987" i="2"/>
  <c r="P987" i="2"/>
  <c r="B988" i="2"/>
  <c r="P988" i="2"/>
  <c r="B989" i="2"/>
  <c r="K989" i="2" s="1"/>
  <c r="P989" i="2"/>
  <c r="B990" i="2"/>
  <c r="S990" i="2" s="1"/>
  <c r="I990" i="2" s="1"/>
  <c r="P990" i="2"/>
  <c r="B991" i="2"/>
  <c r="M991" i="2" s="1"/>
  <c r="J991" i="2" s="1"/>
  <c r="P991" i="2"/>
  <c r="S991" i="2"/>
  <c r="B992" i="2"/>
  <c r="K992" i="2" s="1"/>
  <c r="P992" i="2"/>
  <c r="B993" i="2"/>
  <c r="M993" i="2" s="1"/>
  <c r="J993" i="2" s="1"/>
  <c r="K993" i="2"/>
  <c r="P993" i="2"/>
  <c r="R993" i="2"/>
  <c r="S993" i="2"/>
  <c r="B994" i="2"/>
  <c r="L994" i="2" s="1"/>
  <c r="K994" i="2"/>
  <c r="M994" i="2"/>
  <c r="J994" i="2" s="1"/>
  <c r="N994" i="2"/>
  <c r="P994" i="2"/>
  <c r="R994" i="2"/>
  <c r="S994" i="2"/>
  <c r="B995" i="2"/>
  <c r="P995" i="2"/>
  <c r="S995" i="2"/>
  <c r="B996" i="2"/>
  <c r="K996" i="2" s="1"/>
  <c r="P996" i="2"/>
  <c r="B997" i="2"/>
  <c r="M997" i="2"/>
  <c r="J997" i="2" s="1"/>
  <c r="P997" i="2"/>
  <c r="R997" i="2"/>
  <c r="B998" i="2"/>
  <c r="N998" i="2"/>
  <c r="P998" i="2"/>
  <c r="R998" i="2"/>
  <c r="B999" i="2"/>
  <c r="P999" i="2"/>
  <c r="B1000" i="2"/>
  <c r="P1000" i="2"/>
  <c r="B1001" i="2"/>
  <c r="N1001" i="2" s="1"/>
  <c r="P1001" i="2"/>
  <c r="B1002" i="2"/>
  <c r="N1002" i="2"/>
  <c r="P1002" i="2"/>
  <c r="B1003" i="2"/>
  <c r="P1003" i="2"/>
  <c r="B1004" i="2"/>
  <c r="P1004" i="2"/>
  <c r="B1005" i="2"/>
  <c r="N1005" i="2" s="1"/>
  <c r="P1005" i="2"/>
  <c r="B1006" i="2"/>
  <c r="N1006" i="2"/>
  <c r="P1006" i="2"/>
  <c r="R1006" i="2"/>
  <c r="B1007" i="2"/>
  <c r="P1007" i="2"/>
  <c r="B1008" i="2"/>
  <c r="P1008" i="2"/>
  <c r="B1009" i="2"/>
  <c r="N1009" i="2" s="1"/>
  <c r="P1009" i="2"/>
  <c r="B1010" i="2"/>
  <c r="P1010" i="2"/>
  <c r="B1011" i="2"/>
  <c r="P1011" i="2"/>
  <c r="B1012" i="2"/>
  <c r="P1012" i="2"/>
  <c r="B1013" i="2"/>
  <c r="N1013" i="2" s="1"/>
  <c r="P1013" i="2"/>
  <c r="B1014" i="2"/>
  <c r="N1014" i="2" s="1"/>
  <c r="M1014" i="2"/>
  <c r="P1014" i="2"/>
  <c r="R1014" i="2"/>
  <c r="B1015" i="2"/>
  <c r="P1015" i="2"/>
  <c r="B1016" i="2"/>
  <c r="P1016" i="2"/>
  <c r="B1017" i="2"/>
  <c r="L1017" i="2" s="1"/>
  <c r="M1017" i="2"/>
  <c r="P1017" i="2"/>
  <c r="B1018" i="2"/>
  <c r="P1018" i="2"/>
  <c r="B1019" i="2"/>
  <c r="P1019" i="2"/>
  <c r="B1020" i="2"/>
  <c r="N1020" i="2" s="1"/>
  <c r="P1020" i="2"/>
  <c r="B1021" i="2"/>
  <c r="L1021" i="2" s="1"/>
  <c r="M1021" i="2"/>
  <c r="N1021" i="2"/>
  <c r="P1021" i="2"/>
  <c r="B1022" i="2"/>
  <c r="P1022" i="2"/>
  <c r="B1023" i="2"/>
  <c r="P1023" i="2"/>
  <c r="B1024" i="2"/>
  <c r="L1024" i="2" s="1"/>
  <c r="K1024" i="2"/>
  <c r="P1024" i="2"/>
  <c r="B1025" i="2"/>
  <c r="P1025" i="2"/>
  <c r="B1026" i="2"/>
  <c r="P1026" i="2"/>
  <c r="B1027" i="2"/>
  <c r="P1027" i="2"/>
  <c r="B1028" i="2"/>
  <c r="P1028" i="2"/>
  <c r="S1028" i="2"/>
  <c r="B1029" i="2"/>
  <c r="M1029" i="2" s="1"/>
  <c r="P1029" i="2"/>
  <c r="B1030" i="2"/>
  <c r="N1030" i="2" s="1"/>
  <c r="M1030" i="2"/>
  <c r="P1030" i="2"/>
  <c r="S1030" i="2"/>
  <c r="B1031" i="2"/>
  <c r="M1031" i="2" s="1"/>
  <c r="J1031" i="2" s="1"/>
  <c r="P1031" i="2"/>
  <c r="B1032" i="2"/>
  <c r="N1032" i="2" s="1"/>
  <c r="P1032" i="2"/>
  <c r="B1033" i="2"/>
  <c r="L1033" i="2" s="1"/>
  <c r="P1033" i="2"/>
  <c r="B1034" i="2"/>
  <c r="K1034" i="2"/>
  <c r="P1034" i="2"/>
  <c r="B1035" i="2"/>
  <c r="L1035" i="2" s="1"/>
  <c r="P1035" i="2"/>
  <c r="R1035" i="2"/>
  <c r="B1036" i="2"/>
  <c r="L1036" i="2" s="1"/>
  <c r="K1036" i="2"/>
  <c r="O1036" i="2" s="1"/>
  <c r="P1036" i="2"/>
  <c r="R1036" i="2"/>
  <c r="S1036" i="2"/>
  <c r="B1037" i="2"/>
  <c r="L1037" i="2" s="1"/>
  <c r="K1037" i="2"/>
  <c r="M1037" i="2"/>
  <c r="J1037" i="2" s="1"/>
  <c r="N1037" i="2"/>
  <c r="P1037" i="2"/>
  <c r="R1037" i="2"/>
  <c r="S1037" i="2"/>
  <c r="B1038" i="2"/>
  <c r="M1038" i="2" s="1"/>
  <c r="J1038" i="2" s="1"/>
  <c r="P1038" i="2"/>
  <c r="R1038" i="2"/>
  <c r="B1039" i="2"/>
  <c r="N1039" i="2" s="1"/>
  <c r="P1039" i="2"/>
  <c r="B1040" i="2"/>
  <c r="K1040" i="2"/>
  <c r="P1040" i="2"/>
  <c r="B1041" i="2"/>
  <c r="P1041" i="2"/>
  <c r="B1042" i="2"/>
  <c r="M1042" i="2" s="1"/>
  <c r="J1042" i="2" s="1"/>
  <c r="P1042" i="2"/>
  <c r="B1043" i="2"/>
  <c r="P1043" i="2"/>
  <c r="B1044" i="2"/>
  <c r="N1044" i="2"/>
  <c r="P1044" i="2"/>
  <c r="B1045" i="2"/>
  <c r="R1045" i="2" s="1"/>
  <c r="P1045" i="2"/>
  <c r="B1046" i="2"/>
  <c r="P1046" i="2"/>
  <c r="B1047" i="2"/>
  <c r="R1047" i="2" s="1"/>
  <c r="P1047" i="2"/>
  <c r="B1048" i="2"/>
  <c r="L1048" i="2" s="1"/>
  <c r="N1048" i="2"/>
  <c r="P1048" i="2"/>
  <c r="S1048" i="2"/>
  <c r="B1049" i="2"/>
  <c r="K1049" i="2"/>
  <c r="P1049" i="2"/>
  <c r="B1050" i="2"/>
  <c r="K1050" i="2" s="1"/>
  <c r="P1050" i="2"/>
  <c r="B1051" i="2"/>
  <c r="N1051" i="2" s="1"/>
  <c r="P1051" i="2"/>
  <c r="R1051" i="2"/>
  <c r="B1052" i="2"/>
  <c r="P1052" i="2"/>
  <c r="B1053" i="2"/>
  <c r="K1053" i="2"/>
  <c r="P1053" i="2"/>
  <c r="R1053" i="2"/>
  <c r="B1054" i="2"/>
  <c r="L1054" i="2" s="1"/>
  <c r="N1054" i="2"/>
  <c r="P1054" i="2"/>
  <c r="B1055" i="2"/>
  <c r="P1055" i="2"/>
  <c r="B1056" i="2"/>
  <c r="N1056" i="2" s="1"/>
  <c r="P1056" i="2"/>
  <c r="B1057" i="2"/>
  <c r="P1057" i="2"/>
  <c r="B1058" i="2"/>
  <c r="L1058" i="2" s="1"/>
  <c r="M1058" i="2"/>
  <c r="P1058" i="2"/>
  <c r="B1059" i="2"/>
  <c r="P1059" i="2"/>
  <c r="B1060" i="2"/>
  <c r="P1060" i="2"/>
  <c r="B1061" i="2"/>
  <c r="L1061" i="2" s="1"/>
  <c r="K1061" i="2"/>
  <c r="O1061" i="2" s="1"/>
  <c r="P1061" i="2"/>
  <c r="R1061" i="2"/>
  <c r="B1062" i="2"/>
  <c r="P1062" i="2"/>
  <c r="B1063" i="2"/>
  <c r="R1063" i="2" s="1"/>
  <c r="P1063" i="2"/>
  <c r="B1064" i="2"/>
  <c r="R1064" i="2" s="1"/>
  <c r="P1064" i="2"/>
  <c r="B1065" i="2"/>
  <c r="N1065" i="2" s="1"/>
  <c r="P1065" i="2"/>
  <c r="B1066" i="2"/>
  <c r="P1066" i="2"/>
  <c r="B1067" i="2"/>
  <c r="N1067" i="2" s="1"/>
  <c r="P1067" i="2"/>
  <c r="B1068" i="2"/>
  <c r="L1068" i="2" s="1"/>
  <c r="N1068" i="2"/>
  <c r="P1068" i="2"/>
  <c r="B1069" i="2"/>
  <c r="K1069" i="2" s="1"/>
  <c r="P1069" i="2"/>
  <c r="B1070" i="2"/>
  <c r="L1070" i="2" s="1"/>
  <c r="M1070" i="2"/>
  <c r="P1070" i="2"/>
  <c r="R1070" i="2"/>
  <c r="B1071" i="2"/>
  <c r="P1071" i="2"/>
  <c r="B1072" i="2"/>
  <c r="S1072" i="2" s="1"/>
  <c r="N1072" i="2"/>
  <c r="P1072" i="2"/>
  <c r="B1073" i="2"/>
  <c r="M1073" i="2" s="1"/>
  <c r="P1073" i="2"/>
  <c r="B1074" i="2"/>
  <c r="K1074" i="2"/>
  <c r="P1074" i="2"/>
  <c r="B1075" i="2"/>
  <c r="P1075" i="2"/>
  <c r="B1076" i="2"/>
  <c r="P1076" i="2"/>
  <c r="B1077" i="2"/>
  <c r="M1077" i="2"/>
  <c r="J1077" i="2" s="1"/>
  <c r="P1077" i="2"/>
  <c r="S1077" i="2"/>
  <c r="I1077" i="2" s="1"/>
  <c r="B1078" i="2"/>
  <c r="P1078" i="2"/>
  <c r="B1079" i="2"/>
  <c r="R1079" i="2" s="1"/>
  <c r="P1079" i="2"/>
  <c r="B1080" i="2"/>
  <c r="L1080" i="2" s="1"/>
  <c r="N1080" i="2"/>
  <c r="P1080" i="2"/>
  <c r="B1081" i="2"/>
  <c r="P1081" i="2"/>
  <c r="B1082" i="2"/>
  <c r="L1082" i="2" s="1"/>
  <c r="M1082" i="2"/>
  <c r="P1082" i="2"/>
  <c r="B1083" i="2"/>
  <c r="P1083" i="2"/>
  <c r="B1084" i="2"/>
  <c r="P1084" i="2"/>
  <c r="B1085" i="2"/>
  <c r="N1085" i="2"/>
  <c r="P1085" i="2"/>
  <c r="R1085" i="2"/>
  <c r="B1086" i="2"/>
  <c r="K1086" i="2" s="1"/>
  <c r="P1086" i="2"/>
  <c r="B1087" i="2"/>
  <c r="N1087" i="2" s="1"/>
  <c r="M1087" i="2"/>
  <c r="J1087" i="2" s="1"/>
  <c r="P1087" i="2"/>
  <c r="S1087" i="2"/>
  <c r="B1088" i="2"/>
  <c r="M1088" i="2" s="1"/>
  <c r="J1088" i="2" s="1"/>
  <c r="N1088" i="2"/>
  <c r="F1088" i="2" s="1"/>
  <c r="P1088" i="2"/>
  <c r="S1088" i="2"/>
  <c r="B1089" i="2"/>
  <c r="S1089" i="2" s="1"/>
  <c r="I1089" i="2" s="1"/>
  <c r="P1089" i="2"/>
  <c r="B1090" i="2"/>
  <c r="M1090" i="2" s="1"/>
  <c r="J1090" i="2" s="1"/>
  <c r="K1090" i="2"/>
  <c r="P1090" i="2"/>
  <c r="S1090" i="2"/>
  <c r="B1091" i="2"/>
  <c r="N1091" i="2"/>
  <c r="P1091" i="2"/>
  <c r="R1091" i="2"/>
  <c r="B1092" i="2"/>
  <c r="M1092" i="2" s="1"/>
  <c r="J1092" i="2" s="1"/>
  <c r="K1092" i="2"/>
  <c r="L1092" i="2"/>
  <c r="N1092" i="2"/>
  <c r="F1092" i="2" s="1"/>
  <c r="P1092" i="2"/>
  <c r="R1092" i="2"/>
  <c r="B1093" i="2"/>
  <c r="K1093" i="2" s="1"/>
  <c r="P1093" i="2"/>
  <c r="B1094" i="2"/>
  <c r="K1094" i="2" s="1"/>
  <c r="P1094" i="2"/>
  <c r="B1095" i="2"/>
  <c r="L1095" i="2" s="1"/>
  <c r="K1095" i="2"/>
  <c r="M1095" i="2"/>
  <c r="J1095" i="2" s="1"/>
  <c r="N1095" i="2"/>
  <c r="P1095" i="2"/>
  <c r="S1095" i="2"/>
  <c r="B1096" i="2"/>
  <c r="L1096" i="2" s="1"/>
  <c r="K1096" i="2"/>
  <c r="M1096" i="2"/>
  <c r="J1096" i="2" s="1"/>
  <c r="N1096" i="2"/>
  <c r="P1096" i="2"/>
  <c r="S1096" i="2"/>
  <c r="B1097" i="2"/>
  <c r="M1097" i="2" s="1"/>
  <c r="J1097" i="2" s="1"/>
  <c r="K1097" i="2"/>
  <c r="P1097" i="2"/>
  <c r="R1097" i="2"/>
  <c r="B1098" i="2"/>
  <c r="L1098" i="2"/>
  <c r="P1098" i="2"/>
  <c r="B1099" i="2"/>
  <c r="L1099" i="2" s="1"/>
  <c r="P1099" i="2"/>
  <c r="B1100" i="2"/>
  <c r="M1100" i="2" s="1"/>
  <c r="J1100" i="2" s="1"/>
  <c r="P1100" i="2"/>
  <c r="S1100" i="2"/>
  <c r="B1101" i="2"/>
  <c r="L1101" i="2" s="1"/>
  <c r="P1101" i="2"/>
  <c r="B1102" i="2"/>
  <c r="M1102" i="2" s="1"/>
  <c r="J1102" i="2" s="1"/>
  <c r="P1102" i="2"/>
  <c r="S1102" i="2"/>
  <c r="B1103" i="2"/>
  <c r="L1103" i="2" s="1"/>
  <c r="P1103" i="2"/>
  <c r="B1104" i="2"/>
  <c r="P1104" i="2"/>
  <c r="B1105" i="2"/>
  <c r="K1105" i="2" s="1"/>
  <c r="P1105" i="2"/>
  <c r="B1106" i="2"/>
  <c r="L1106" i="2"/>
  <c r="P1106" i="2"/>
  <c r="S1106" i="2"/>
  <c r="B1107" i="2"/>
  <c r="N1107" i="2"/>
  <c r="P1107" i="2"/>
  <c r="B1108" i="2"/>
  <c r="K1108" i="2" s="1"/>
  <c r="P1108" i="2"/>
  <c r="B1109" i="2"/>
  <c r="N1109" i="2" s="1"/>
  <c r="K1109" i="2"/>
  <c r="L1109" i="2"/>
  <c r="P1109" i="2"/>
  <c r="R1109" i="2"/>
  <c r="S1109" i="2"/>
  <c r="B1110" i="2"/>
  <c r="P1110" i="2"/>
  <c r="B1111" i="2"/>
  <c r="R1111" i="2" s="1"/>
  <c r="P1111" i="2"/>
  <c r="B1112" i="2"/>
  <c r="N1112" i="2" s="1"/>
  <c r="P1112" i="2"/>
  <c r="B1113" i="2"/>
  <c r="L1113" i="2" s="1"/>
  <c r="P1113" i="2"/>
  <c r="B1114" i="2"/>
  <c r="N1114" i="2"/>
  <c r="P1114" i="2"/>
  <c r="B1115" i="2"/>
  <c r="P1115" i="2"/>
  <c r="B1116" i="2"/>
  <c r="N1116" i="2" s="1"/>
  <c r="P1116" i="2"/>
  <c r="B1117" i="2"/>
  <c r="R1117" i="2" s="1"/>
  <c r="K1117" i="2"/>
  <c r="P1117" i="2"/>
  <c r="B1118" i="2"/>
  <c r="K1118" i="2" s="1"/>
  <c r="N1118" i="2"/>
  <c r="P1118" i="2"/>
  <c r="R1118" i="2"/>
  <c r="B1119" i="2"/>
  <c r="R1119" i="2" s="1"/>
  <c r="P1119" i="2"/>
  <c r="B1120" i="2"/>
  <c r="N1120" i="2" s="1"/>
  <c r="P1120" i="2"/>
  <c r="B1121" i="2"/>
  <c r="L1121" i="2" s="1"/>
  <c r="P1121" i="2"/>
  <c r="B1122" i="2"/>
  <c r="S1122" i="2" s="1"/>
  <c r="P1122" i="2"/>
  <c r="B1123" i="2"/>
  <c r="L1123" i="2"/>
  <c r="P1123" i="2"/>
  <c r="S1123" i="2"/>
  <c r="B1124" i="2"/>
  <c r="N1124" i="2"/>
  <c r="P1124" i="2"/>
  <c r="B1125" i="2"/>
  <c r="P1125" i="2"/>
  <c r="B1126" i="2"/>
  <c r="P1126" i="2"/>
  <c r="B1127" i="2"/>
  <c r="N1127" i="2" s="1"/>
  <c r="P1127" i="2"/>
  <c r="B1128" i="2"/>
  <c r="K1128" i="2" s="1"/>
  <c r="P1128" i="2"/>
  <c r="B1129" i="2"/>
  <c r="S1129" i="2" s="1"/>
  <c r="P1129" i="2"/>
  <c r="B1130" i="2"/>
  <c r="N1130" i="2" s="1"/>
  <c r="P1130" i="2"/>
  <c r="S1130" i="2"/>
  <c r="B1131" i="2"/>
  <c r="N1131" i="2" s="1"/>
  <c r="P1131" i="2"/>
  <c r="S1131" i="2"/>
  <c r="B1132" i="2"/>
  <c r="S1132" i="2" s="1"/>
  <c r="P1132" i="2"/>
  <c r="B1133" i="2"/>
  <c r="P1133" i="2"/>
  <c r="B1134" i="2"/>
  <c r="N1134" i="2" s="1"/>
  <c r="P1134" i="2"/>
  <c r="B1135" i="2"/>
  <c r="P1135" i="2"/>
  <c r="B1136" i="2"/>
  <c r="P1136" i="2"/>
  <c r="B1137" i="2"/>
  <c r="S1137" i="2" s="1"/>
  <c r="P1137" i="2"/>
  <c r="B1138" i="2"/>
  <c r="P1138" i="2"/>
  <c r="S1138" i="2"/>
  <c r="B1139" i="2"/>
  <c r="P1139" i="2"/>
  <c r="B1140" i="2"/>
  <c r="P1140" i="2"/>
  <c r="B1141" i="2"/>
  <c r="P1141" i="2"/>
  <c r="B1142" i="2"/>
  <c r="S1142" i="2" s="1"/>
  <c r="P1142" i="2"/>
  <c r="B1143" i="2"/>
  <c r="P1143" i="2"/>
  <c r="B1144" i="2"/>
  <c r="K1144" i="2" s="1"/>
  <c r="P1144" i="2"/>
  <c r="B1145" i="2"/>
  <c r="S1145" i="2" s="1"/>
  <c r="P1145" i="2"/>
  <c r="B1146" i="2"/>
  <c r="S1146" i="2" s="1"/>
  <c r="P1146" i="2"/>
  <c r="B1147" i="2"/>
  <c r="S1147" i="2" s="1"/>
  <c r="P1147" i="2"/>
  <c r="B1148" i="2"/>
  <c r="P1148" i="2"/>
  <c r="B1149" i="2"/>
  <c r="P1149" i="2"/>
  <c r="B1150" i="2"/>
  <c r="S1150" i="2" s="1"/>
  <c r="P1150" i="2"/>
  <c r="B1151" i="2"/>
  <c r="K1151" i="2" s="1"/>
  <c r="P1151" i="2"/>
  <c r="B1152" i="2"/>
  <c r="P1152" i="2"/>
  <c r="B1153" i="2"/>
  <c r="P1153" i="2"/>
  <c r="B1154" i="2"/>
  <c r="S1154" i="2" s="1"/>
  <c r="P1154" i="2"/>
  <c r="B1155" i="2"/>
  <c r="N1155" i="2" s="1"/>
  <c r="K1155" i="2"/>
  <c r="P1155" i="2"/>
  <c r="B1156" i="2"/>
  <c r="P1156" i="2"/>
  <c r="B1157" i="2"/>
  <c r="P1157" i="2"/>
  <c r="B1158" i="2"/>
  <c r="S1158" i="2" s="1"/>
  <c r="P1158" i="2"/>
  <c r="B1159" i="2"/>
  <c r="S1159" i="2" s="1"/>
  <c r="P1159" i="2"/>
  <c r="B1160" i="2"/>
  <c r="P1160" i="2"/>
  <c r="B1161" i="2"/>
  <c r="P1161" i="2"/>
  <c r="B1162" i="2"/>
  <c r="S1162" i="2" s="1"/>
  <c r="P1162" i="2"/>
  <c r="B1163" i="2"/>
  <c r="P1163" i="2"/>
  <c r="B1164" i="2"/>
  <c r="P1164" i="2"/>
  <c r="B1165" i="2"/>
  <c r="P1165" i="2"/>
  <c r="B1166" i="2"/>
  <c r="P1166" i="2"/>
  <c r="S1166" i="2"/>
  <c r="B1167" i="2"/>
  <c r="P1167" i="2"/>
  <c r="B1168" i="2"/>
  <c r="P1168" i="2"/>
  <c r="B1169" i="2"/>
  <c r="P1169" i="2"/>
  <c r="B1170" i="2"/>
  <c r="P1170" i="2"/>
  <c r="S1170" i="2"/>
  <c r="B1171" i="2"/>
  <c r="S1171" i="2" s="1"/>
  <c r="P1171" i="2"/>
  <c r="B1172" i="2"/>
  <c r="P1172" i="2"/>
  <c r="B1173" i="2"/>
  <c r="P1173" i="2"/>
  <c r="B1174" i="2"/>
  <c r="S1174" i="2" s="1"/>
  <c r="P1174" i="2"/>
  <c r="B1175" i="2"/>
  <c r="P1175" i="2"/>
  <c r="B1176" i="2"/>
  <c r="L1176" i="2" s="1"/>
  <c r="P1176" i="2"/>
  <c r="B1177" i="2"/>
  <c r="R1177" i="2" s="1"/>
  <c r="P1177" i="2"/>
  <c r="B1178" i="2"/>
  <c r="P1178" i="2"/>
  <c r="B1179" i="2"/>
  <c r="N1179" i="2" s="1"/>
  <c r="P1179" i="2"/>
  <c r="B1180" i="2"/>
  <c r="R1180" i="2" s="1"/>
  <c r="P1180" i="2"/>
  <c r="B1181" i="2"/>
  <c r="R1181" i="2" s="1"/>
  <c r="P1181" i="2"/>
  <c r="B1182" i="2"/>
  <c r="R1182" i="2" s="1"/>
  <c r="P1182" i="2"/>
  <c r="B1183" i="2"/>
  <c r="P1183" i="2"/>
  <c r="R1183" i="2"/>
  <c r="B1184" i="2"/>
  <c r="L1184" i="2" s="1"/>
  <c r="P1184" i="2"/>
  <c r="B1185" i="2"/>
  <c r="L1185" i="2"/>
  <c r="P1185" i="2"/>
  <c r="B1186" i="2"/>
  <c r="L1186" i="2" s="1"/>
  <c r="P1186" i="2"/>
  <c r="B1187" i="2"/>
  <c r="L1187" i="2" s="1"/>
  <c r="N1187" i="2"/>
  <c r="P1187" i="2"/>
  <c r="R1187" i="2"/>
  <c r="B1188" i="2"/>
  <c r="L1188" i="2" s="1"/>
  <c r="P1188" i="2"/>
  <c r="R1188" i="2"/>
  <c r="B1189" i="2"/>
  <c r="P1189" i="2"/>
  <c r="B1190" i="2"/>
  <c r="L1190" i="2" s="1"/>
  <c r="P1190" i="2"/>
  <c r="B1191" i="2"/>
  <c r="R1191" i="2" s="1"/>
  <c r="P1191" i="2"/>
  <c r="B1192" i="2"/>
  <c r="L1192" i="2" s="1"/>
  <c r="P1192" i="2"/>
  <c r="R1192" i="2"/>
  <c r="B1193" i="2"/>
  <c r="R1193" i="2" s="1"/>
  <c r="P1193" i="2"/>
  <c r="B1194" i="2"/>
  <c r="P1194" i="2"/>
  <c r="B1195" i="2"/>
  <c r="N1195" i="2" s="1"/>
  <c r="P1195" i="2"/>
  <c r="R1195" i="2"/>
  <c r="B1196" i="2"/>
  <c r="R1196" i="2" s="1"/>
  <c r="P1196" i="2"/>
  <c r="B1197" i="2"/>
  <c r="R1197" i="2" s="1"/>
  <c r="P1197" i="2"/>
  <c r="B1198" i="2"/>
  <c r="R1198" i="2" s="1"/>
  <c r="P1198" i="2"/>
  <c r="B1199" i="2"/>
  <c r="R1199" i="2" s="1"/>
  <c r="P1199" i="2"/>
  <c r="B1200" i="2"/>
  <c r="L1200" i="2" s="1"/>
  <c r="P1200" i="2"/>
  <c r="B1201" i="2"/>
  <c r="L1201" i="2" s="1"/>
  <c r="P1201" i="2"/>
  <c r="B1202" i="2"/>
  <c r="L1202" i="2" s="1"/>
  <c r="P1202" i="2"/>
  <c r="B1203" i="2"/>
  <c r="L1203" i="2"/>
  <c r="N1203" i="2"/>
  <c r="P1203" i="2"/>
  <c r="R1203" i="2"/>
  <c r="B1204" i="2"/>
  <c r="L1204" i="2" s="1"/>
  <c r="P1204" i="2"/>
  <c r="B1205" i="2"/>
  <c r="N1205" i="2" s="1"/>
  <c r="L1205" i="2"/>
  <c r="P1205" i="2"/>
  <c r="R1205" i="2"/>
  <c r="B1206" i="2"/>
  <c r="L1206" i="2" s="1"/>
  <c r="P1206" i="2"/>
  <c r="B1207" i="2"/>
  <c r="R1207" i="2" s="1"/>
  <c r="P1207" i="2"/>
  <c r="B1208" i="2"/>
  <c r="L1208" i="2" s="1"/>
  <c r="P1208" i="2"/>
  <c r="R1208" i="2"/>
  <c r="B1209" i="2"/>
  <c r="R1209" i="2" s="1"/>
  <c r="P1209" i="2"/>
  <c r="B1210" i="2"/>
  <c r="P1210" i="2"/>
  <c r="B1211" i="2"/>
  <c r="P1211" i="2"/>
  <c r="B1212" i="2"/>
  <c r="R1212" i="2" s="1"/>
  <c r="P1212" i="2"/>
  <c r="B1213" i="2"/>
  <c r="R1213" i="2" s="1"/>
  <c r="P1213" i="2"/>
  <c r="B1214" i="2"/>
  <c r="R1214" i="2" s="1"/>
  <c r="P1214" i="2"/>
  <c r="B1215" i="2"/>
  <c r="R1215" i="2" s="1"/>
  <c r="P1215" i="2"/>
  <c r="B1216" i="2"/>
  <c r="L1216" i="2" s="1"/>
  <c r="P1216" i="2"/>
  <c r="B1217" i="2"/>
  <c r="L1217" i="2" s="1"/>
  <c r="P1217" i="2"/>
  <c r="B1218" i="2"/>
  <c r="L1218" i="2" s="1"/>
  <c r="P1218" i="2"/>
  <c r="B1219" i="2"/>
  <c r="L1219" i="2" s="1"/>
  <c r="P1219" i="2"/>
  <c r="B1220" i="2"/>
  <c r="L1220" i="2" s="1"/>
  <c r="N1220" i="2"/>
  <c r="P1220" i="2"/>
  <c r="B1221" i="2"/>
  <c r="P1221" i="2"/>
  <c r="B1222" i="2"/>
  <c r="L1222" i="2" s="1"/>
  <c r="N1222" i="2"/>
  <c r="P1222" i="2"/>
  <c r="B1223" i="2"/>
  <c r="L1223" i="2" s="1"/>
  <c r="P1223" i="2"/>
  <c r="B1224" i="2"/>
  <c r="L1224" i="2" s="1"/>
  <c r="P1224" i="2"/>
  <c r="B1225" i="2"/>
  <c r="N1225" i="2" s="1"/>
  <c r="L1225" i="2"/>
  <c r="P1225" i="2"/>
  <c r="R1225" i="2"/>
  <c r="B1226" i="2"/>
  <c r="L1226" i="2" s="1"/>
  <c r="P1226" i="2"/>
  <c r="B1227" i="2"/>
  <c r="N1227" i="2" s="1"/>
  <c r="P1227" i="2"/>
  <c r="B1228" i="2"/>
  <c r="R1228" i="2" s="1"/>
  <c r="P1228" i="2"/>
  <c r="B1229" i="2"/>
  <c r="R1229" i="2" s="1"/>
  <c r="P1229" i="2"/>
  <c r="B1230" i="2"/>
  <c r="P1230" i="2"/>
  <c r="R1230" i="2"/>
  <c r="B1231" i="2"/>
  <c r="R1231" i="2" s="1"/>
  <c r="P1231" i="2"/>
  <c r="B1232" i="2"/>
  <c r="L1232" i="2" s="1"/>
  <c r="P1232" i="2"/>
  <c r="B1233" i="2"/>
  <c r="S1233" i="2" s="1"/>
  <c r="P1233" i="2"/>
  <c r="B1234" i="2"/>
  <c r="K1234" i="2" s="1"/>
  <c r="P1234" i="2"/>
  <c r="B1235" i="2"/>
  <c r="S1235" i="2" s="1"/>
  <c r="N1235" i="2"/>
  <c r="P1235" i="2"/>
  <c r="B1236" i="2"/>
  <c r="P1236" i="2"/>
  <c r="R1236" i="2"/>
  <c r="B1237" i="2"/>
  <c r="P1237" i="2"/>
  <c r="B1238" i="2"/>
  <c r="S1238" i="2" s="1"/>
  <c r="P1238" i="2"/>
  <c r="B1239" i="2"/>
  <c r="P1239" i="2"/>
  <c r="B1240" i="2"/>
  <c r="N1240" i="2" s="1"/>
  <c r="K1240" i="2"/>
  <c r="P1240" i="2"/>
  <c r="R1240" i="2"/>
  <c r="S1240" i="2"/>
  <c r="B1241" i="2"/>
  <c r="S1241" i="2" s="1"/>
  <c r="P1241" i="2"/>
  <c r="B1242" i="2"/>
  <c r="R1242" i="2" s="1"/>
  <c r="P1242" i="2"/>
  <c r="B1243" i="2"/>
  <c r="P1243" i="2"/>
  <c r="B1244" i="2"/>
  <c r="P1244" i="2"/>
  <c r="B1245" i="2"/>
  <c r="P1245" i="2"/>
  <c r="B1246" i="2"/>
  <c r="P1246" i="2"/>
  <c r="B1247" i="2"/>
  <c r="P1247" i="2"/>
  <c r="B1248" i="2"/>
  <c r="K1248" i="2" s="1"/>
  <c r="P1248" i="2"/>
  <c r="B1249" i="2"/>
  <c r="S1249" i="2" s="1"/>
  <c r="P1249" i="2"/>
  <c r="B1250" i="2"/>
  <c r="P1250" i="2"/>
  <c r="B1251" i="2"/>
  <c r="N1251" i="2"/>
  <c r="P1251" i="2"/>
  <c r="S1251" i="2"/>
  <c r="B1252" i="2"/>
  <c r="K1252" i="2" s="1"/>
  <c r="N1252" i="2"/>
  <c r="P1252" i="2"/>
  <c r="R1252" i="2"/>
  <c r="B1253" i="2"/>
  <c r="P1253" i="2"/>
  <c r="B1254" i="2"/>
  <c r="S1254" i="2" s="1"/>
  <c r="P1254" i="2"/>
  <c r="B1255" i="2"/>
  <c r="S1255" i="2" s="1"/>
  <c r="P1255" i="2"/>
  <c r="B1256" i="2"/>
  <c r="N1256" i="2"/>
  <c r="P1256" i="2"/>
  <c r="B1257" i="2"/>
  <c r="S1257" i="2" s="1"/>
  <c r="P1257" i="2"/>
  <c r="B1258" i="2"/>
  <c r="N1258" i="2"/>
  <c r="P1258" i="2"/>
  <c r="R1258" i="2"/>
  <c r="B1259" i="2"/>
  <c r="P1259" i="2"/>
  <c r="B1260" i="2"/>
  <c r="P1260" i="2"/>
  <c r="B1261" i="2"/>
  <c r="P1261" i="2"/>
  <c r="B1262" i="2"/>
  <c r="N1262" i="2"/>
  <c r="P1262" i="2"/>
  <c r="R1262" i="2"/>
  <c r="B1263" i="2"/>
  <c r="P1263" i="2"/>
  <c r="B1264" i="2"/>
  <c r="P1264" i="2"/>
  <c r="B1265" i="2"/>
  <c r="S1265" i="2" s="1"/>
  <c r="P1265" i="2"/>
  <c r="B1266" i="2"/>
  <c r="P1266" i="2"/>
  <c r="B1267" i="2"/>
  <c r="S1267" i="2" s="1"/>
  <c r="N1267" i="2"/>
  <c r="P1267" i="2"/>
  <c r="B1268" i="2"/>
  <c r="N1268" i="2" s="1"/>
  <c r="P1268" i="2"/>
  <c r="S1268" i="2"/>
  <c r="B1269" i="2"/>
  <c r="P1269" i="2"/>
  <c r="B1270" i="2"/>
  <c r="K1270" i="2" s="1"/>
  <c r="P1270" i="2"/>
  <c r="B1271" i="2"/>
  <c r="N1271" i="2"/>
  <c r="P1271" i="2"/>
  <c r="S1271" i="2"/>
  <c r="B1272" i="2"/>
  <c r="K1272" i="2"/>
  <c r="N1272" i="2"/>
  <c r="P1272" i="2"/>
  <c r="R1272" i="2"/>
  <c r="S1272" i="2"/>
  <c r="B1273" i="2"/>
  <c r="S1273" i="2" s="1"/>
  <c r="P1273" i="2"/>
  <c r="B1274" i="2"/>
  <c r="K1274" i="2" s="1"/>
  <c r="N1274" i="2"/>
  <c r="P1274" i="2"/>
  <c r="R1274" i="2"/>
  <c r="B1275" i="2"/>
  <c r="P1275" i="2"/>
  <c r="B1276" i="2"/>
  <c r="S1276" i="2" s="1"/>
  <c r="K1276" i="2"/>
  <c r="P1276" i="2"/>
  <c r="B1277" i="2"/>
  <c r="P1277" i="2"/>
  <c r="B1278" i="2"/>
  <c r="R1278" i="2" s="1"/>
  <c r="P1278" i="2"/>
  <c r="B1279" i="2"/>
  <c r="P1279" i="2"/>
  <c r="B1280" i="2"/>
  <c r="P1280" i="2"/>
  <c r="R1280" i="2"/>
  <c r="B1281" i="2"/>
  <c r="P1281" i="2"/>
  <c r="B1282" i="2"/>
  <c r="L1282" i="2" s="1"/>
  <c r="P1282" i="2"/>
  <c r="B1283" i="2"/>
  <c r="K1283" i="2" s="1"/>
  <c r="L1283" i="2"/>
  <c r="N1283" i="2"/>
  <c r="P1283" i="2"/>
  <c r="R1283" i="2"/>
  <c r="S1283" i="2"/>
  <c r="B1284" i="2"/>
  <c r="R1284" i="2" s="1"/>
  <c r="P1284" i="2"/>
  <c r="B1285" i="2"/>
  <c r="N1285" i="2" s="1"/>
  <c r="K1285" i="2"/>
  <c r="P1285" i="2"/>
  <c r="B1286" i="2"/>
  <c r="K1286" i="2" s="1"/>
  <c r="P1286" i="2"/>
  <c r="R1286" i="2"/>
  <c r="B1287" i="2"/>
  <c r="S1287" i="2" s="1"/>
  <c r="P1287" i="2"/>
  <c r="B1288" i="2"/>
  <c r="R1288" i="2" s="1"/>
  <c r="P1288" i="2"/>
  <c r="B1289" i="2"/>
  <c r="L1289" i="2" s="1"/>
  <c r="P1289" i="2"/>
  <c r="B1290" i="2"/>
  <c r="S1290" i="2" s="1"/>
  <c r="P1290" i="2"/>
  <c r="B1291" i="2"/>
  <c r="N1291" i="2" s="1"/>
  <c r="L1291" i="2"/>
  <c r="P1291" i="2"/>
  <c r="S1291" i="2"/>
  <c r="B1292" i="2"/>
  <c r="R1292" i="2" s="1"/>
  <c r="P1292" i="2"/>
  <c r="B1293" i="2"/>
  <c r="S1293" i="2" s="1"/>
  <c r="P1293" i="2"/>
  <c r="B1294" i="2"/>
  <c r="P1294" i="2"/>
  <c r="B1295" i="2"/>
  <c r="S1295" i="2" s="1"/>
  <c r="K1295" i="2"/>
  <c r="P1295" i="2"/>
  <c r="B1296" i="2"/>
  <c r="N1296" i="2" s="1"/>
  <c r="P1296" i="2"/>
  <c r="R1296" i="2"/>
  <c r="B1297" i="2"/>
  <c r="K1297" i="2" s="1"/>
  <c r="N1297" i="2"/>
  <c r="P1297" i="2"/>
  <c r="S1297" i="2"/>
  <c r="B1298" i="2"/>
  <c r="L1298" i="2"/>
  <c r="N1298" i="2"/>
  <c r="P1298" i="2"/>
  <c r="S1298" i="2"/>
  <c r="B1299" i="2"/>
  <c r="N1299" i="2" s="1"/>
  <c r="P1299" i="2"/>
  <c r="B1300" i="2"/>
  <c r="K1300" i="2" s="1"/>
  <c r="L1300" i="2"/>
  <c r="O1300" i="2" s="1"/>
  <c r="N1300" i="2"/>
  <c r="P1300" i="2"/>
  <c r="R1300" i="2"/>
  <c r="S1300" i="2"/>
  <c r="B1301" i="2"/>
  <c r="K1301" i="2"/>
  <c r="P1301" i="2"/>
  <c r="B1302" i="2"/>
  <c r="K1302" i="2" s="1"/>
  <c r="N1302" i="2"/>
  <c r="P1302" i="2"/>
  <c r="R1302" i="2"/>
  <c r="B1303" i="2"/>
  <c r="R1303" i="2" s="1"/>
  <c r="P1303" i="2"/>
  <c r="B1304" i="2"/>
  <c r="K1304" i="2" s="1"/>
  <c r="N1304" i="2"/>
  <c r="P1304" i="2"/>
  <c r="R1304" i="2"/>
  <c r="B1305" i="2"/>
  <c r="L1305" i="2" s="1"/>
  <c r="P1305" i="2"/>
  <c r="B1306" i="2"/>
  <c r="L1306" i="2" s="1"/>
  <c r="P1306" i="2"/>
  <c r="B1307" i="2"/>
  <c r="N1307" i="2" s="1"/>
  <c r="P1307" i="2"/>
  <c r="B1308" i="2"/>
  <c r="N1308" i="2" s="1"/>
  <c r="P1308" i="2"/>
  <c r="R1308" i="2"/>
  <c r="B1309" i="2"/>
  <c r="S1309" i="2" s="1"/>
  <c r="P1309" i="2"/>
  <c r="B1310" i="2"/>
  <c r="N1310" i="2"/>
  <c r="P1310" i="2"/>
  <c r="R1310" i="2"/>
  <c r="B1311" i="2"/>
  <c r="K1311" i="2"/>
  <c r="N1311" i="2"/>
  <c r="P1311" i="2"/>
  <c r="S1311" i="2"/>
  <c r="B1312" i="2"/>
  <c r="R1312" i="2" s="1"/>
  <c r="P1312" i="2"/>
  <c r="B1313" i="2"/>
  <c r="K1313" i="2" s="1"/>
  <c r="P1313" i="2"/>
  <c r="S1313" i="2"/>
  <c r="B1314" i="2"/>
  <c r="P1314" i="2"/>
  <c r="B1315" i="2"/>
  <c r="N1315" i="2" s="1"/>
  <c r="K1315" i="2"/>
  <c r="P1315" i="2"/>
  <c r="S1315" i="2"/>
  <c r="B1316" i="2"/>
  <c r="P1316" i="2"/>
  <c r="B1317" i="2"/>
  <c r="L1317" i="2" s="1"/>
  <c r="K1317" i="2"/>
  <c r="O1317" i="2" s="1"/>
  <c r="M1317" i="2"/>
  <c r="J1317" i="2" s="1"/>
  <c r="N1317" i="2"/>
  <c r="P1317" i="2"/>
  <c r="R1317" i="2"/>
  <c r="S1317" i="2"/>
  <c r="B1318" i="2"/>
  <c r="P1318" i="2"/>
  <c r="B1319" i="2"/>
  <c r="K1319" i="2" s="1"/>
  <c r="P1319" i="2"/>
  <c r="B1320" i="2"/>
  <c r="P1320" i="2"/>
  <c r="B1321" i="2"/>
  <c r="L1321" i="2" s="1"/>
  <c r="P1321" i="2"/>
  <c r="B1322" i="2"/>
  <c r="P1322" i="2"/>
  <c r="B1323" i="2"/>
  <c r="N1323" i="2" s="1"/>
  <c r="K1323" i="2"/>
  <c r="P1323" i="2"/>
  <c r="S1323" i="2"/>
  <c r="B1324" i="2"/>
  <c r="P1324" i="2"/>
  <c r="B1325" i="2"/>
  <c r="L1325" i="2" s="1"/>
  <c r="P1325" i="2"/>
  <c r="B1326" i="2"/>
  <c r="P1326" i="2"/>
  <c r="B1327" i="2"/>
  <c r="N1327" i="2" s="1"/>
  <c r="K1327" i="2"/>
  <c r="P1327" i="2"/>
  <c r="S1327" i="2"/>
  <c r="B1328" i="2"/>
  <c r="P1328" i="2"/>
  <c r="B1329" i="2"/>
  <c r="L1329" i="2" s="1"/>
  <c r="P1329" i="2"/>
  <c r="B1330" i="2"/>
  <c r="P1330" i="2"/>
  <c r="B1331" i="2"/>
  <c r="N1331" i="2" s="1"/>
  <c r="K1331" i="2"/>
  <c r="P1331" i="2"/>
  <c r="S1331" i="2"/>
  <c r="B1332" i="2"/>
  <c r="P1332" i="2"/>
  <c r="B1333" i="2"/>
  <c r="M1333" i="2"/>
  <c r="J1333" i="2" s="1"/>
  <c r="N1333" i="2"/>
  <c r="P1333" i="2"/>
  <c r="R1333" i="2"/>
  <c r="S1333" i="2"/>
  <c r="B1334" i="2"/>
  <c r="N1334" i="2" s="1"/>
  <c r="K1334" i="2"/>
  <c r="P1334" i="2"/>
  <c r="R1334" i="2"/>
  <c r="B1335" i="2"/>
  <c r="K1335" i="2" s="1"/>
  <c r="M1335" i="2"/>
  <c r="J1335" i="2" s="1"/>
  <c r="P1335" i="2"/>
  <c r="R1335" i="2"/>
  <c r="B1336" i="2"/>
  <c r="K1336" i="2" s="1"/>
  <c r="P1336" i="2"/>
  <c r="R1336" i="2"/>
  <c r="B1337" i="2"/>
  <c r="N1337" i="2"/>
  <c r="P1337" i="2"/>
  <c r="B1338" i="2"/>
  <c r="K1338" i="2" s="1"/>
  <c r="P1338" i="2"/>
  <c r="B1339" i="2"/>
  <c r="K1339" i="2" s="1"/>
  <c r="N1339" i="2"/>
  <c r="P1339" i="2"/>
  <c r="R1339" i="2"/>
  <c r="B1340" i="2"/>
  <c r="N1340" i="2" s="1"/>
  <c r="K1340" i="2"/>
  <c r="P1340" i="2"/>
  <c r="R1340" i="2"/>
  <c r="B1341" i="2"/>
  <c r="P1341" i="2"/>
  <c r="R1341" i="2"/>
  <c r="B1342" i="2"/>
  <c r="K1342" i="2" s="1"/>
  <c r="P1342" i="2"/>
  <c r="B1343" i="2"/>
  <c r="K1343" i="2" s="1"/>
  <c r="P1343" i="2"/>
  <c r="B1344" i="2"/>
  <c r="K1344" i="2" s="1"/>
  <c r="P1344" i="2"/>
  <c r="R1344" i="2"/>
  <c r="B1345" i="2"/>
  <c r="N1345" i="2"/>
  <c r="P1345" i="2"/>
  <c r="B1346" i="2"/>
  <c r="K1346" i="2" s="1"/>
  <c r="P1346" i="2"/>
  <c r="B1347" i="2"/>
  <c r="K1347" i="2" s="1"/>
  <c r="N1347" i="2"/>
  <c r="P1347" i="2"/>
  <c r="R1347" i="2"/>
  <c r="B1348" i="2"/>
  <c r="N1348" i="2" s="1"/>
  <c r="K1348" i="2"/>
  <c r="P1348" i="2"/>
  <c r="R1348" i="2"/>
  <c r="B1349" i="2"/>
  <c r="R1349" i="2" s="1"/>
  <c r="P1349" i="2"/>
  <c r="B1350" i="2"/>
  <c r="K1350" i="2" s="1"/>
  <c r="P1350" i="2"/>
  <c r="B1351" i="2"/>
  <c r="K1351" i="2" s="1"/>
  <c r="P1351" i="2"/>
  <c r="B1352" i="2"/>
  <c r="K1352" i="2" s="1"/>
  <c r="P1352" i="2"/>
  <c r="R1352" i="2"/>
  <c r="B1353" i="2"/>
  <c r="N1353" i="2"/>
  <c r="P1353" i="2"/>
  <c r="B1354" i="2"/>
  <c r="K1354" i="2" s="1"/>
  <c r="P1354" i="2"/>
  <c r="B1355" i="2"/>
  <c r="K1355" i="2" s="1"/>
  <c r="N1355" i="2"/>
  <c r="P1355" i="2"/>
  <c r="R1355" i="2"/>
  <c r="B1356" i="2"/>
  <c r="N1356" i="2" s="1"/>
  <c r="K1356" i="2"/>
  <c r="P1356" i="2"/>
  <c r="R1356" i="2"/>
  <c r="B1357" i="2"/>
  <c r="R1357" i="2" s="1"/>
  <c r="P1357" i="2"/>
  <c r="B1358" i="2"/>
  <c r="K1358" i="2" s="1"/>
  <c r="P1358" i="2"/>
  <c r="B1359" i="2"/>
  <c r="K1359" i="2" s="1"/>
  <c r="P1359" i="2"/>
  <c r="B1360" i="2"/>
  <c r="K1360" i="2" s="1"/>
  <c r="P1360" i="2"/>
  <c r="R1360" i="2"/>
  <c r="B1361" i="2"/>
  <c r="N1361" i="2" s="1"/>
  <c r="P1361" i="2"/>
  <c r="B1362" i="2"/>
  <c r="K1362" i="2" s="1"/>
  <c r="P1362" i="2"/>
  <c r="B1363" i="2"/>
  <c r="K1363" i="2" s="1"/>
  <c r="P1363" i="2"/>
  <c r="R1363" i="2"/>
  <c r="B1364" i="2"/>
  <c r="N1364" i="2" s="1"/>
  <c r="P1364" i="2"/>
  <c r="R1364" i="2"/>
  <c r="B1365" i="2"/>
  <c r="R1365" i="2" s="1"/>
  <c r="P1365" i="2"/>
  <c r="B1366" i="2"/>
  <c r="K1366" i="2" s="1"/>
  <c r="P1366" i="2"/>
  <c r="B1367" i="2"/>
  <c r="K1367" i="2" s="1"/>
  <c r="N1367" i="2"/>
  <c r="P1367" i="2"/>
  <c r="R1367" i="2"/>
  <c r="B1368" i="2"/>
  <c r="K1368" i="2"/>
  <c r="N1368" i="2"/>
  <c r="P1368" i="2"/>
  <c r="R1368" i="2"/>
  <c r="B1369" i="2"/>
  <c r="N1369" i="2" s="1"/>
  <c r="P1369" i="2"/>
  <c r="B1370" i="2"/>
  <c r="K1370" i="2" s="1"/>
  <c r="P1370" i="2"/>
  <c r="B1371" i="2"/>
  <c r="K1371" i="2" s="1"/>
  <c r="P1371" i="2"/>
  <c r="R1371" i="2"/>
  <c r="B1372" i="2"/>
  <c r="M1372" i="2" s="1"/>
  <c r="P1372" i="2"/>
  <c r="R1372" i="2"/>
  <c r="B1373" i="2"/>
  <c r="P1373" i="2"/>
  <c r="B1374" i="2"/>
  <c r="L1374" i="2" s="1"/>
  <c r="K1374" i="2"/>
  <c r="P1374" i="2"/>
  <c r="R1374" i="2"/>
  <c r="S1374" i="2"/>
  <c r="B1375" i="2"/>
  <c r="M1375" i="2" s="1"/>
  <c r="J1375" i="2" s="1"/>
  <c r="P1375" i="2"/>
  <c r="B1376" i="2"/>
  <c r="L1376" i="2" s="1"/>
  <c r="P1376" i="2"/>
  <c r="B1377" i="2"/>
  <c r="N1377" i="2" s="1"/>
  <c r="P1377" i="2"/>
  <c r="B1378" i="2"/>
  <c r="L1378" i="2" s="1"/>
  <c r="N1378" i="2"/>
  <c r="P1378" i="2"/>
  <c r="R1378" i="2"/>
  <c r="B1379" i="2"/>
  <c r="M1379" i="2" s="1"/>
  <c r="J1379" i="2" s="1"/>
  <c r="P1379" i="2"/>
  <c r="S1379" i="2"/>
  <c r="B1380" i="2"/>
  <c r="L1380" i="2" s="1"/>
  <c r="P1380" i="2"/>
  <c r="B1381" i="2"/>
  <c r="N1381" i="2" s="1"/>
  <c r="P1381" i="2"/>
  <c r="B1382" i="2"/>
  <c r="L1382" i="2" s="1"/>
  <c r="K1382" i="2"/>
  <c r="O1382" i="2" s="1"/>
  <c r="N1382" i="2"/>
  <c r="P1382" i="2"/>
  <c r="R1382" i="2"/>
  <c r="S1382" i="2"/>
  <c r="B1383" i="2"/>
  <c r="K1383" i="2" s="1"/>
  <c r="P1383" i="2"/>
  <c r="R1383" i="2"/>
  <c r="B1384" i="2"/>
  <c r="P1384" i="2"/>
  <c r="R1384" i="2"/>
  <c r="B1385" i="2"/>
  <c r="N1385" i="2" s="1"/>
  <c r="P1385" i="2"/>
  <c r="B1386" i="2"/>
  <c r="K1386" i="2"/>
  <c r="P1386" i="2"/>
  <c r="R1386" i="2"/>
  <c r="S1386" i="2"/>
  <c r="B1387" i="2"/>
  <c r="L1387" i="2" s="1"/>
  <c r="N1387" i="2"/>
  <c r="P1387" i="2"/>
  <c r="B1388" i="2"/>
  <c r="L1388" i="2" s="1"/>
  <c r="P1388" i="2"/>
  <c r="R1388" i="2"/>
  <c r="B1389" i="2"/>
  <c r="N1389" i="2" s="1"/>
  <c r="P1389" i="2"/>
  <c r="B1390" i="2"/>
  <c r="N1390" i="2"/>
  <c r="P1390" i="2"/>
  <c r="R1390" i="2"/>
  <c r="B1391" i="2"/>
  <c r="K1391" i="2"/>
  <c r="M1391" i="2"/>
  <c r="J1391" i="2" s="1"/>
  <c r="P1391" i="2"/>
  <c r="R1391" i="2"/>
  <c r="S1391" i="2"/>
  <c r="B1392" i="2"/>
  <c r="L1392" i="2" s="1"/>
  <c r="N1392" i="2"/>
  <c r="P1392" i="2"/>
  <c r="R1392" i="2"/>
  <c r="B1393" i="2"/>
  <c r="N1393" i="2" s="1"/>
  <c r="P1393" i="2"/>
  <c r="B1394" i="2"/>
  <c r="K1394" i="2"/>
  <c r="P1394" i="2"/>
  <c r="R1394" i="2"/>
  <c r="S1394" i="2"/>
  <c r="B1395" i="2"/>
  <c r="L1395" i="2" s="1"/>
  <c r="N1395" i="2"/>
  <c r="P1395" i="2"/>
  <c r="B1396" i="2"/>
  <c r="L1396" i="2" s="1"/>
  <c r="P1396" i="2"/>
  <c r="B1397" i="2"/>
  <c r="N1397" i="2" s="1"/>
  <c r="P1397" i="2"/>
  <c r="B1398" i="2"/>
  <c r="K1398" i="2" s="1"/>
  <c r="P1398" i="2"/>
  <c r="R1398" i="2"/>
  <c r="B1399" i="2"/>
  <c r="L1399" i="2" s="1"/>
  <c r="M1399" i="2"/>
  <c r="J1399" i="2" s="1"/>
  <c r="P1399" i="2"/>
  <c r="S1399" i="2"/>
  <c r="B1400" i="2"/>
  <c r="P1400" i="2"/>
  <c r="B1401" i="2"/>
  <c r="N1401" i="2" s="1"/>
  <c r="P1401" i="2"/>
  <c r="B1402" i="2"/>
  <c r="N1402" i="2" s="1"/>
  <c r="P1402" i="2"/>
  <c r="B1403" i="2"/>
  <c r="R1403" i="2" s="1"/>
  <c r="P1403" i="2"/>
  <c r="B1404" i="2"/>
  <c r="L1404" i="2" s="1"/>
  <c r="P1404" i="2"/>
  <c r="B1405" i="2"/>
  <c r="N1405" i="2" s="1"/>
  <c r="P1405" i="2"/>
  <c r="B1406" i="2"/>
  <c r="L1406" i="2" s="1"/>
  <c r="N1406" i="2"/>
  <c r="P1406" i="2"/>
  <c r="R1406" i="2"/>
  <c r="B1407" i="2"/>
  <c r="K1407" i="2" s="1"/>
  <c r="P1407" i="2"/>
  <c r="B1408" i="2"/>
  <c r="N1408" i="2" s="1"/>
  <c r="P1408" i="2"/>
  <c r="B1409" i="2"/>
  <c r="N1409" i="2" s="1"/>
  <c r="P1409" i="2"/>
  <c r="B1410" i="2"/>
  <c r="N1410" i="2"/>
  <c r="P1410" i="2"/>
  <c r="R1410" i="2"/>
  <c r="B1411" i="2"/>
  <c r="N1411" i="2" s="1"/>
  <c r="K1411" i="2"/>
  <c r="P1411" i="2"/>
  <c r="R1411" i="2"/>
  <c r="B1412" i="2"/>
  <c r="M1412" i="2" s="1"/>
  <c r="P1412" i="2"/>
  <c r="B1413" i="2"/>
  <c r="P1413" i="2"/>
  <c r="B1414" i="2"/>
  <c r="N1414" i="2" s="1"/>
  <c r="P1414" i="2"/>
  <c r="B1415" i="2"/>
  <c r="K1415" i="2" s="1"/>
  <c r="M1415" i="2"/>
  <c r="J1415" i="2" s="1"/>
  <c r="P1415" i="2"/>
  <c r="R1415" i="2"/>
  <c r="B1416" i="2"/>
  <c r="N1416" i="2" s="1"/>
  <c r="P1416" i="2"/>
  <c r="B1417" i="2"/>
  <c r="P1417" i="2"/>
  <c r="B1418" i="2"/>
  <c r="L1418" i="2" s="1"/>
  <c r="K1418" i="2"/>
  <c r="O1418" i="2" s="1"/>
  <c r="P1418" i="2"/>
  <c r="R1418" i="2"/>
  <c r="S1418" i="2"/>
  <c r="B1419" i="2"/>
  <c r="S1419" i="2" s="1"/>
  <c r="M1419" i="2"/>
  <c r="J1419" i="2" s="1"/>
  <c r="N1419" i="2"/>
  <c r="P1419" i="2"/>
  <c r="B1420" i="2"/>
  <c r="R1420" i="2" s="1"/>
  <c r="M1420" i="2"/>
  <c r="P1420" i="2"/>
  <c r="B1421" i="2"/>
  <c r="N1421" i="2" s="1"/>
  <c r="P1421" i="2"/>
  <c r="B1422" i="2"/>
  <c r="L1422" i="2" s="1"/>
  <c r="P1422" i="2"/>
  <c r="B1423" i="2"/>
  <c r="N1423" i="2" s="1"/>
  <c r="P1423" i="2"/>
  <c r="B1424" i="2"/>
  <c r="N1424" i="2" s="1"/>
  <c r="P1424" i="2"/>
  <c r="B1425" i="2"/>
  <c r="P1425" i="2"/>
  <c r="B1426" i="2"/>
  <c r="K1426" i="2" s="1"/>
  <c r="P1426" i="2"/>
  <c r="S1426" i="2"/>
  <c r="B1427" i="2"/>
  <c r="L1427" i="2" s="1"/>
  <c r="K1427" i="2"/>
  <c r="O1427" i="2" s="1"/>
  <c r="M1427" i="2"/>
  <c r="J1427" i="2" s="1"/>
  <c r="N1427" i="2"/>
  <c r="P1427" i="2"/>
  <c r="R1427" i="2"/>
  <c r="S1427" i="2"/>
  <c r="B1428" i="2"/>
  <c r="L1428" i="2" s="1"/>
  <c r="P1428" i="2"/>
  <c r="B1429" i="2"/>
  <c r="P1429" i="2"/>
  <c r="B1430" i="2"/>
  <c r="R1430" i="2" s="1"/>
  <c r="P1430" i="2"/>
  <c r="B1431" i="2"/>
  <c r="L1431" i="2" s="1"/>
  <c r="M1431" i="2"/>
  <c r="J1431" i="2" s="1"/>
  <c r="P1431" i="2"/>
  <c r="S1431" i="2"/>
  <c r="B1432" i="2"/>
  <c r="N1432" i="2" s="1"/>
  <c r="P1432" i="2"/>
  <c r="B1433" i="2"/>
  <c r="N1433" i="2" s="1"/>
  <c r="P1433" i="2"/>
  <c r="B1434" i="2"/>
  <c r="L1434" i="2" s="1"/>
  <c r="P1434" i="2"/>
  <c r="R1434" i="2"/>
  <c r="B1435" i="2"/>
  <c r="L1435" i="2" s="1"/>
  <c r="P1435" i="2"/>
  <c r="B1436" i="2"/>
  <c r="N1436" i="2" s="1"/>
  <c r="P1436" i="2"/>
  <c r="B1437" i="2"/>
  <c r="N1437" i="2" s="1"/>
  <c r="P1437" i="2"/>
  <c r="B1438" i="2"/>
  <c r="R1438" i="2" s="1"/>
  <c r="P1438" i="2"/>
  <c r="B1439" i="2"/>
  <c r="L1439" i="2" s="1"/>
  <c r="P1439" i="2"/>
  <c r="B1440" i="2"/>
  <c r="N1440" i="2" s="1"/>
  <c r="P1440" i="2"/>
  <c r="B1441" i="2"/>
  <c r="N1441" i="2" s="1"/>
  <c r="P1441" i="2"/>
  <c r="B1442" i="2"/>
  <c r="L1442" i="2" s="1"/>
  <c r="P1442" i="2"/>
  <c r="B1443" i="2"/>
  <c r="L1443" i="2" s="1"/>
  <c r="M1443" i="2"/>
  <c r="J1443" i="2" s="1"/>
  <c r="P1443" i="2"/>
  <c r="R1443" i="2"/>
  <c r="B1444" i="2"/>
  <c r="R1444" i="2" s="1"/>
  <c r="P1444" i="2"/>
  <c r="B1445" i="2"/>
  <c r="P1445" i="2"/>
  <c r="B1446" i="2"/>
  <c r="L1446" i="2" s="1"/>
  <c r="K1446" i="2"/>
  <c r="O1446" i="2" s="1"/>
  <c r="N1446" i="2"/>
  <c r="P1446" i="2"/>
  <c r="R1446" i="2"/>
  <c r="S1446" i="2"/>
  <c r="B1447" i="2"/>
  <c r="M1447" i="2" s="1"/>
  <c r="J1447" i="2" s="1"/>
  <c r="P1447" i="2"/>
  <c r="B1448" i="2"/>
  <c r="N1448" i="2" s="1"/>
  <c r="P1448" i="2"/>
  <c r="B1449" i="2"/>
  <c r="N1449" i="2" s="1"/>
  <c r="P1449" i="2"/>
  <c r="B1450" i="2"/>
  <c r="R1450" i="2" s="1"/>
  <c r="P1450" i="2"/>
  <c r="S1450" i="2"/>
  <c r="B1451" i="2"/>
  <c r="L1451" i="2" s="1"/>
  <c r="M1451" i="2"/>
  <c r="J1451" i="2" s="1"/>
  <c r="N1451" i="2"/>
  <c r="F1451" i="2" s="1"/>
  <c r="P1451" i="2"/>
  <c r="S1451" i="2"/>
  <c r="B1452" i="2"/>
  <c r="L1452" i="2" s="1"/>
  <c r="M1452" i="2"/>
  <c r="P1452" i="2"/>
  <c r="R1452" i="2"/>
  <c r="B1453" i="2"/>
  <c r="P1453" i="2"/>
  <c r="B1454" i="2"/>
  <c r="N1454" i="2" s="1"/>
  <c r="P1454" i="2"/>
  <c r="R1454" i="2"/>
  <c r="B1455" i="2"/>
  <c r="K1455" i="2" s="1"/>
  <c r="M1455" i="2"/>
  <c r="J1455" i="2" s="1"/>
  <c r="P1455" i="2"/>
  <c r="R1455" i="2"/>
  <c r="B1456" i="2"/>
  <c r="N1456" i="2" s="1"/>
  <c r="P1456" i="2"/>
  <c r="B1457" i="2"/>
  <c r="N1457" i="2" s="1"/>
  <c r="P1457" i="2"/>
  <c r="B1458" i="2"/>
  <c r="L1458" i="2" s="1"/>
  <c r="K1458" i="2"/>
  <c r="N1458" i="2"/>
  <c r="P1458" i="2"/>
  <c r="R1458" i="2"/>
  <c r="S1458" i="2"/>
  <c r="B1459" i="2"/>
  <c r="S1459" i="2" s="1"/>
  <c r="M1459" i="2"/>
  <c r="J1459" i="2" s="1"/>
  <c r="P1459" i="2"/>
  <c r="B1460" i="2"/>
  <c r="R1460" i="2" s="1"/>
  <c r="M1460" i="2"/>
  <c r="P1460" i="2"/>
  <c r="B1461" i="2"/>
  <c r="P1461" i="2"/>
  <c r="B1462" i="2"/>
  <c r="P1462" i="2"/>
  <c r="B1463" i="2"/>
  <c r="P1463" i="2"/>
  <c r="B1464" i="2"/>
  <c r="N1464" i="2" s="1"/>
  <c r="P1464" i="2"/>
  <c r="B1465" i="2"/>
  <c r="P1465" i="2"/>
  <c r="B1466" i="2"/>
  <c r="P1466" i="2"/>
  <c r="B1467" i="2"/>
  <c r="L1467" i="2" s="1"/>
  <c r="K1467" i="2"/>
  <c r="N1467" i="2"/>
  <c r="P1467" i="2"/>
  <c r="R1467" i="2"/>
  <c r="B1468" i="2"/>
  <c r="L1468" i="2" s="1"/>
  <c r="P1468" i="2"/>
  <c r="B1469" i="2"/>
  <c r="N1469" i="2" s="1"/>
  <c r="P1469" i="2"/>
  <c r="B1470" i="2"/>
  <c r="P1470" i="2"/>
  <c r="B1471" i="2"/>
  <c r="S1471" i="2" s="1"/>
  <c r="P1471" i="2"/>
  <c r="B1472" i="2"/>
  <c r="L1472" i="2" s="1"/>
  <c r="P1472" i="2"/>
  <c r="B1473" i="2"/>
  <c r="N1473" i="2" s="1"/>
  <c r="P1473" i="2"/>
  <c r="B1474" i="2"/>
  <c r="P1474" i="2"/>
  <c r="B1475" i="2"/>
  <c r="S1475" i="2" s="1"/>
  <c r="P1475" i="2"/>
  <c r="B1476" i="2"/>
  <c r="M1476" i="2"/>
  <c r="P1476" i="2"/>
  <c r="B1477" i="2"/>
  <c r="N1477" i="2" s="1"/>
  <c r="P1477" i="2"/>
  <c r="B1478" i="2"/>
  <c r="K1478" i="2" s="1"/>
  <c r="P1478" i="2"/>
  <c r="B1479" i="2"/>
  <c r="S1479" i="2" s="1"/>
  <c r="P1479" i="2"/>
  <c r="B1480" i="2"/>
  <c r="L1480" i="2" s="1"/>
  <c r="P1480" i="2"/>
  <c r="B1481" i="2"/>
  <c r="P1481" i="2"/>
  <c r="B1482" i="2"/>
  <c r="P1482" i="2"/>
  <c r="B1483" i="2"/>
  <c r="S1483" i="2" s="1"/>
  <c r="P1483" i="2"/>
  <c r="B1484" i="2"/>
  <c r="R1484" i="2" s="1"/>
  <c r="P1484" i="2"/>
  <c r="B1485" i="2"/>
  <c r="N1485" i="2" s="1"/>
  <c r="P1485" i="2"/>
  <c r="B1486" i="2"/>
  <c r="R1486" i="2" s="1"/>
  <c r="P1486" i="2"/>
  <c r="B1487" i="2"/>
  <c r="S1487" i="2" s="1"/>
  <c r="P1487" i="2"/>
  <c r="B1488" i="2"/>
  <c r="L1488" i="2" s="1"/>
  <c r="M1488" i="2"/>
  <c r="P1488" i="2"/>
  <c r="R1488" i="2"/>
  <c r="B1489" i="2"/>
  <c r="N1489" i="2" s="1"/>
  <c r="P1489" i="2"/>
  <c r="B1490" i="2"/>
  <c r="R1490" i="2" s="1"/>
  <c r="P1490" i="2"/>
  <c r="B1491" i="2"/>
  <c r="N1491" i="2" s="1"/>
  <c r="P1491" i="2"/>
  <c r="B1492" i="2"/>
  <c r="R1492" i="2" s="1"/>
  <c r="M1492" i="2"/>
  <c r="P1492" i="2"/>
  <c r="B1493" i="2"/>
  <c r="N1493" i="2" s="1"/>
  <c r="P1493" i="2"/>
  <c r="B1494" i="2"/>
  <c r="K1494" i="2" s="1"/>
  <c r="P1494" i="2"/>
  <c r="B1495" i="2"/>
  <c r="P1495" i="2"/>
  <c r="B1496" i="2"/>
  <c r="M1496" i="2" s="1"/>
  <c r="P1496" i="2"/>
  <c r="B1497" i="2"/>
  <c r="P1497" i="2"/>
  <c r="B1498" i="2"/>
  <c r="P1498" i="2"/>
  <c r="B1499" i="2"/>
  <c r="N1499" i="2" s="1"/>
  <c r="P1499" i="2"/>
  <c r="S1499" i="2"/>
  <c r="B1500" i="2"/>
  <c r="P1500" i="2"/>
  <c r="B1501" i="2"/>
  <c r="N1501" i="2" s="1"/>
  <c r="P1501" i="2"/>
  <c r="B1502" i="2"/>
  <c r="K1502" i="2" s="1"/>
  <c r="P1502" i="2"/>
  <c r="B1503" i="2"/>
  <c r="N1503" i="2" s="1"/>
  <c r="M1503" i="2"/>
  <c r="J1503" i="2" s="1"/>
  <c r="P1503" i="2"/>
  <c r="S1503" i="2"/>
  <c r="B1504" i="2"/>
  <c r="M1504" i="2" s="1"/>
  <c r="P1504" i="2"/>
  <c r="B1505" i="2"/>
  <c r="N1505" i="2" s="1"/>
  <c r="P1505" i="2"/>
  <c r="B1506" i="2"/>
  <c r="P1506" i="2"/>
  <c r="B1507" i="2"/>
  <c r="L1507" i="2" s="1"/>
  <c r="K1507" i="2"/>
  <c r="P1507" i="2"/>
  <c r="R1507" i="2"/>
  <c r="B1508" i="2"/>
  <c r="N1508" i="2" s="1"/>
  <c r="P1508" i="2"/>
  <c r="B1509" i="2"/>
  <c r="N1509" i="2" s="1"/>
  <c r="P1509" i="2"/>
  <c r="B1510" i="2"/>
  <c r="N1510" i="2" s="1"/>
  <c r="K1510" i="2"/>
  <c r="P1510" i="2"/>
  <c r="B1511" i="2"/>
  <c r="L1511" i="2" s="1"/>
  <c r="N1511" i="2"/>
  <c r="P1511" i="2"/>
  <c r="R1511" i="2"/>
  <c r="B1512" i="2"/>
  <c r="N1512" i="2" s="1"/>
  <c r="K1512" i="2"/>
  <c r="P1512" i="2"/>
  <c r="R1512" i="2"/>
  <c r="B1513" i="2"/>
  <c r="P1513" i="2"/>
  <c r="B1514" i="2"/>
  <c r="N1514" i="2" s="1"/>
  <c r="K1514" i="2"/>
  <c r="P1514" i="2"/>
  <c r="B1515" i="2"/>
  <c r="L1515" i="2" s="1"/>
  <c r="N1515" i="2"/>
  <c r="P1515" i="2"/>
  <c r="S1515" i="2"/>
  <c r="B1516" i="2"/>
  <c r="N1516" i="2" s="1"/>
  <c r="P1516" i="2"/>
  <c r="B1517" i="2"/>
  <c r="P1517" i="2"/>
  <c r="B1518" i="2"/>
  <c r="N1518" i="2" s="1"/>
  <c r="P1518" i="2"/>
  <c r="B1519" i="2"/>
  <c r="L1519" i="2" s="1"/>
  <c r="K1519" i="2"/>
  <c r="M1519" i="2"/>
  <c r="J1519" i="2" s="1"/>
  <c r="P1519" i="2"/>
  <c r="R1519" i="2"/>
  <c r="S1519" i="2"/>
  <c r="B1520" i="2"/>
  <c r="N1520" i="2" s="1"/>
  <c r="M1520" i="2"/>
  <c r="P1520" i="2"/>
  <c r="R1520" i="2"/>
  <c r="B1521" i="2"/>
  <c r="P1521" i="2"/>
  <c r="B1522" i="2"/>
  <c r="R1522" i="2" s="1"/>
  <c r="K1522" i="2"/>
  <c r="P1522" i="2"/>
  <c r="B1523" i="2"/>
  <c r="P1523" i="2"/>
  <c r="B1524" i="2"/>
  <c r="M1524" i="2" s="1"/>
  <c r="P1524" i="2"/>
  <c r="B1525" i="2"/>
  <c r="N1525" i="2" s="1"/>
  <c r="P1525" i="2"/>
  <c r="R1525" i="2"/>
  <c r="B1526" i="2"/>
  <c r="K1526" i="2" s="1"/>
  <c r="N1526" i="2"/>
  <c r="P1526" i="2"/>
  <c r="R1526" i="2"/>
  <c r="B1527" i="2"/>
  <c r="P1527" i="2"/>
  <c r="B1528" i="2"/>
  <c r="N1528" i="2" s="1"/>
  <c r="P1528" i="2"/>
  <c r="B1529" i="2"/>
  <c r="M1529" i="2"/>
  <c r="P1529" i="2"/>
  <c r="B1530" i="2"/>
  <c r="P1530" i="2"/>
  <c r="B1531" i="2"/>
  <c r="P1531" i="2"/>
  <c r="B1532" i="2"/>
  <c r="N1532" i="2" s="1"/>
  <c r="M1532" i="2"/>
  <c r="P1532" i="2"/>
  <c r="R1532" i="2"/>
  <c r="B1533" i="2"/>
  <c r="L1533" i="2" s="1"/>
  <c r="P1533" i="2"/>
  <c r="B1534" i="2"/>
  <c r="M1534" i="2" s="1"/>
  <c r="N1534" i="2"/>
  <c r="F1534" i="2" s="1"/>
  <c r="P1534" i="2"/>
  <c r="B1535" i="2"/>
  <c r="P1535" i="2"/>
  <c r="B1536" i="2"/>
  <c r="M1536" i="2" s="1"/>
  <c r="P1536" i="2"/>
  <c r="B1537" i="2"/>
  <c r="N1537" i="2" s="1"/>
  <c r="L1537" i="2"/>
  <c r="P1537" i="2"/>
  <c r="B1538" i="2"/>
  <c r="P1538" i="2"/>
  <c r="B1539" i="2"/>
  <c r="L1539" i="2" s="1"/>
  <c r="P1539" i="2"/>
  <c r="B1540" i="2"/>
  <c r="N1540" i="2" s="1"/>
  <c r="P1540" i="2"/>
  <c r="B1541" i="2"/>
  <c r="N1541" i="2" s="1"/>
  <c r="L1541" i="2"/>
  <c r="P1541" i="2"/>
  <c r="B1542" i="2"/>
  <c r="N1542" i="2" s="1"/>
  <c r="P1542" i="2"/>
  <c r="B1543" i="2"/>
  <c r="P1543" i="2"/>
  <c r="B1544" i="2"/>
  <c r="N1544" i="2"/>
  <c r="P1544" i="2"/>
  <c r="B1545" i="2"/>
  <c r="L1545" i="2" s="1"/>
  <c r="N1545" i="2"/>
  <c r="P1545" i="2"/>
  <c r="B1546" i="2"/>
  <c r="N1546" i="2" s="1"/>
  <c r="P1546" i="2"/>
  <c r="B1547" i="2"/>
  <c r="L1547" i="2" s="1"/>
  <c r="N1547" i="2"/>
  <c r="P1547" i="2"/>
  <c r="B1548" i="2"/>
  <c r="N1548" i="2" s="1"/>
  <c r="P1548" i="2"/>
  <c r="B1549" i="2"/>
  <c r="N1549" i="2" s="1"/>
  <c r="P1549" i="2"/>
  <c r="B1550" i="2"/>
  <c r="N1550" i="2" s="1"/>
  <c r="P1550" i="2"/>
  <c r="B1551" i="2"/>
  <c r="N1551" i="2" s="1"/>
  <c r="P1551" i="2"/>
  <c r="B1552" i="2"/>
  <c r="M1552" i="2" s="1"/>
  <c r="P1552" i="2"/>
  <c r="B1553" i="2"/>
  <c r="N1553" i="2" s="1"/>
  <c r="P1553" i="2"/>
  <c r="B1554" i="2"/>
  <c r="N1554" i="2"/>
  <c r="P1554" i="2"/>
  <c r="B1555" i="2"/>
  <c r="L1555" i="2" s="1"/>
  <c r="P1555" i="2"/>
  <c r="B1556" i="2"/>
  <c r="N1556" i="2" s="1"/>
  <c r="P1556" i="2"/>
  <c r="B1557" i="2"/>
  <c r="P1557" i="2"/>
  <c r="B1558" i="2"/>
  <c r="N1558" i="2" s="1"/>
  <c r="P1558" i="2"/>
  <c r="B1559" i="2"/>
  <c r="N1559" i="2" s="1"/>
  <c r="L1559" i="2"/>
  <c r="P1559" i="2"/>
  <c r="B1560" i="2"/>
  <c r="N1560" i="2" s="1"/>
  <c r="P1560" i="2"/>
  <c r="B1561" i="2"/>
  <c r="N1561" i="2" s="1"/>
  <c r="L1561" i="2"/>
  <c r="P1561" i="2"/>
  <c r="B1562" i="2"/>
  <c r="N1562" i="2"/>
  <c r="P1562" i="2"/>
  <c r="B1563" i="2"/>
  <c r="L1563" i="2" s="1"/>
  <c r="P1563" i="2"/>
  <c r="B1564" i="2"/>
  <c r="N1564" i="2" s="1"/>
  <c r="P1564" i="2"/>
  <c r="B1565" i="2"/>
  <c r="N1565" i="2" s="1"/>
  <c r="P1565" i="2"/>
  <c r="B1566" i="2"/>
  <c r="N1566" i="2" s="1"/>
  <c r="P1566" i="2"/>
  <c r="B1567" i="2"/>
  <c r="L1567" i="2" s="1"/>
  <c r="N1567" i="2"/>
  <c r="P1567" i="2"/>
  <c r="B1568" i="2"/>
  <c r="N1568" i="2" s="1"/>
  <c r="P1568" i="2"/>
  <c r="B1569" i="2"/>
  <c r="P1569" i="2"/>
  <c r="B1570" i="2"/>
  <c r="N1570" i="2"/>
  <c r="P1570" i="2"/>
  <c r="B1571" i="2"/>
  <c r="L1571" i="2" s="1"/>
  <c r="P1571" i="2"/>
  <c r="B1572" i="2"/>
  <c r="N1572" i="2" s="1"/>
  <c r="P1572" i="2"/>
  <c r="B1573" i="2"/>
  <c r="N1573" i="2" s="1"/>
  <c r="P1573" i="2"/>
  <c r="B1574" i="2"/>
  <c r="N1574" i="2" s="1"/>
  <c r="P1574" i="2"/>
  <c r="B1575" i="2"/>
  <c r="N1575" i="2" s="1"/>
  <c r="L1575" i="2"/>
  <c r="P1575" i="2"/>
  <c r="B1576" i="2"/>
  <c r="N1576" i="2" s="1"/>
  <c r="P1576" i="2"/>
  <c r="B1577" i="2"/>
  <c r="L1577" i="2"/>
  <c r="N1577" i="2"/>
  <c r="P1577" i="2"/>
  <c r="B1578" i="2"/>
  <c r="N1578" i="2"/>
  <c r="P1578" i="2"/>
  <c r="B1579" i="2"/>
  <c r="P1579" i="2"/>
  <c r="B1580" i="2"/>
  <c r="N1580" i="2" s="1"/>
  <c r="P1580" i="2"/>
  <c r="B1581" i="2"/>
  <c r="N1581" i="2" s="1"/>
  <c r="P1581" i="2"/>
  <c r="B1582" i="2"/>
  <c r="N1582" i="2" s="1"/>
  <c r="P1582" i="2"/>
  <c r="B1583" i="2"/>
  <c r="N1583" i="2" s="1"/>
  <c r="P1583" i="2"/>
  <c r="B1584" i="2"/>
  <c r="N1584" i="2" s="1"/>
  <c r="P1584" i="2"/>
  <c r="B1585" i="2"/>
  <c r="N1585" i="2" s="1"/>
  <c r="L1585" i="2"/>
  <c r="P1585" i="2"/>
  <c r="B1586" i="2"/>
  <c r="N1586" i="2" s="1"/>
  <c r="P1586" i="2"/>
  <c r="B1587" i="2"/>
  <c r="L1587" i="2" s="1"/>
  <c r="P1587" i="2"/>
  <c r="B1588" i="2"/>
  <c r="N1588" i="2" s="1"/>
  <c r="P1588" i="2"/>
  <c r="B1589" i="2"/>
  <c r="N1589" i="2" s="1"/>
  <c r="L1589" i="2"/>
  <c r="P1589" i="2"/>
  <c r="B1590" i="2"/>
  <c r="N1590" i="2" s="1"/>
  <c r="P1590" i="2"/>
  <c r="B1591" i="2"/>
  <c r="P1591" i="2"/>
  <c r="B1592" i="2"/>
  <c r="N1592" i="2"/>
  <c r="P1592" i="2"/>
  <c r="B1593" i="2"/>
  <c r="L1593" i="2" s="1"/>
  <c r="N1593" i="2"/>
  <c r="P1593" i="2"/>
  <c r="B1594" i="2"/>
  <c r="N1594" i="2" s="1"/>
  <c r="P1594" i="2"/>
  <c r="B1595" i="2"/>
  <c r="L1595" i="2" s="1"/>
  <c r="P1595" i="2"/>
  <c r="B1596" i="2"/>
  <c r="N1596" i="2" s="1"/>
  <c r="P1596" i="2"/>
  <c r="B1597" i="2"/>
  <c r="N1597" i="2" s="1"/>
  <c r="P1597" i="2"/>
  <c r="B1598" i="2"/>
  <c r="N1598" i="2"/>
  <c r="P1598" i="2"/>
  <c r="B1599" i="2"/>
  <c r="L1599" i="2" s="1"/>
  <c r="P1599" i="2"/>
  <c r="B1600" i="2"/>
  <c r="N1600" i="2" s="1"/>
  <c r="P1600" i="2"/>
  <c r="B1601" i="2"/>
  <c r="N1601" i="2" s="1"/>
  <c r="L1601" i="2"/>
  <c r="P1601" i="2"/>
  <c r="B1602" i="2"/>
  <c r="N1602" i="2" s="1"/>
  <c r="P1602" i="2"/>
  <c r="B1603" i="2"/>
  <c r="L1603" i="2" s="1"/>
  <c r="P1603" i="2"/>
  <c r="B1604" i="2"/>
  <c r="N1604" i="2" s="1"/>
  <c r="P1604" i="2"/>
  <c r="B1605" i="2"/>
  <c r="N1605" i="2" s="1"/>
  <c r="L1605" i="2"/>
  <c r="P1605" i="2"/>
  <c r="B1606" i="2"/>
  <c r="N1606" i="2" s="1"/>
  <c r="P1606" i="2"/>
  <c r="B1607" i="2"/>
  <c r="N1607" i="2" s="1"/>
  <c r="P1607" i="2"/>
  <c r="B1608" i="2"/>
  <c r="N1608" i="2"/>
  <c r="P1608" i="2"/>
  <c r="B1609" i="2"/>
  <c r="P1609" i="2"/>
  <c r="B1610" i="2"/>
  <c r="N1610" i="2" s="1"/>
  <c r="P1610" i="2"/>
  <c r="B1611" i="2"/>
  <c r="L1611" i="2" s="1"/>
  <c r="N1611" i="2"/>
  <c r="P1611" i="2"/>
  <c r="B1612" i="2"/>
  <c r="N1612" i="2" s="1"/>
  <c r="P1612" i="2"/>
  <c r="B1613" i="2"/>
  <c r="N1613" i="2" s="1"/>
  <c r="P1613" i="2"/>
  <c r="B1614" i="2"/>
  <c r="N1614" i="2" s="1"/>
  <c r="P1614" i="2"/>
  <c r="B1615" i="2"/>
  <c r="N1615" i="2" s="1"/>
  <c r="P1615" i="2"/>
  <c r="B1616" i="2"/>
  <c r="N1616" i="2" s="1"/>
  <c r="P1616" i="2"/>
  <c r="B1617" i="2"/>
  <c r="P1617" i="2"/>
  <c r="B1618" i="2"/>
  <c r="N1618" i="2"/>
  <c r="P1618" i="2"/>
  <c r="B1619" i="2"/>
  <c r="L1619" i="2" s="1"/>
  <c r="P1619" i="2"/>
  <c r="B1620" i="2"/>
  <c r="N1620" i="2" s="1"/>
  <c r="P1620" i="2"/>
  <c r="B1621" i="2"/>
  <c r="N1621" i="2" s="1"/>
  <c r="P1621" i="2"/>
  <c r="B1622" i="2"/>
  <c r="N1622" i="2" s="1"/>
  <c r="P1622" i="2"/>
  <c r="B1623" i="2"/>
  <c r="N1623" i="2" s="1"/>
  <c r="L1623" i="2"/>
  <c r="P1623" i="2"/>
  <c r="B1624" i="2"/>
  <c r="N1624" i="2" s="1"/>
  <c r="P1624" i="2"/>
  <c r="B1625" i="2"/>
  <c r="L1625" i="2"/>
  <c r="N1625" i="2"/>
  <c r="P1625" i="2"/>
  <c r="B1626" i="2"/>
  <c r="N1626" i="2"/>
  <c r="P1626" i="2"/>
  <c r="B1627" i="2"/>
  <c r="L1627" i="2" s="1"/>
  <c r="P1627" i="2"/>
  <c r="B1628" i="2"/>
  <c r="N1628" i="2" s="1"/>
  <c r="P1628" i="2"/>
  <c r="B1629" i="2"/>
  <c r="N1629" i="2" s="1"/>
  <c r="P1629" i="2"/>
  <c r="B1630" i="2"/>
  <c r="N1630" i="2" s="1"/>
  <c r="P1630" i="2"/>
  <c r="B1631" i="2"/>
  <c r="L1631" i="2" s="1"/>
  <c r="N1631" i="2"/>
  <c r="P1631" i="2"/>
  <c r="B1632" i="2"/>
  <c r="N1632" i="2" s="1"/>
  <c r="P1632" i="2"/>
  <c r="B1633" i="2"/>
  <c r="N1633" i="2" s="1"/>
  <c r="P1633" i="2"/>
  <c r="B1634" i="2"/>
  <c r="N1634" i="2"/>
  <c r="P1634" i="2"/>
  <c r="B1635" i="2"/>
  <c r="P1635" i="2"/>
  <c r="B1636" i="2"/>
  <c r="S1636" i="2" s="1"/>
  <c r="P1636" i="2"/>
  <c r="B1637" i="2"/>
  <c r="M1637" i="2" s="1"/>
  <c r="J1637" i="2" s="1"/>
  <c r="P1637" i="2"/>
  <c r="B1638" i="2"/>
  <c r="K1638" i="2" s="1"/>
  <c r="P1638" i="2"/>
  <c r="B1639" i="2"/>
  <c r="M1639" i="2" s="1"/>
  <c r="J1639" i="2" s="1"/>
  <c r="L1639" i="2"/>
  <c r="P1639" i="2"/>
  <c r="B1640" i="2"/>
  <c r="P1640" i="2"/>
  <c r="B1641" i="2"/>
  <c r="M1641" i="2" s="1"/>
  <c r="J1641" i="2" s="1"/>
  <c r="K1641" i="2"/>
  <c r="P1641" i="2"/>
  <c r="R1641" i="2"/>
  <c r="B1642" i="2"/>
  <c r="P1642" i="2"/>
  <c r="B1643" i="2"/>
  <c r="M1643" i="2" s="1"/>
  <c r="J1643" i="2" s="1"/>
  <c r="N1643" i="2"/>
  <c r="P1643" i="2"/>
  <c r="S1643" i="2"/>
  <c r="B1644" i="2"/>
  <c r="K1644" i="2" s="1"/>
  <c r="L1644" i="2"/>
  <c r="P1644" i="2"/>
  <c r="S1644" i="2"/>
  <c r="B1645" i="2"/>
  <c r="P1645" i="2"/>
  <c r="R1645" i="2"/>
  <c r="B1646" i="2"/>
  <c r="K1646" i="2" s="1"/>
  <c r="L1646" i="2"/>
  <c r="P1646" i="2"/>
  <c r="R1646" i="2"/>
  <c r="B1647" i="2"/>
  <c r="M1647" i="2" s="1"/>
  <c r="J1647" i="2" s="1"/>
  <c r="K1647" i="2"/>
  <c r="L1647" i="2"/>
  <c r="N1647" i="2"/>
  <c r="P1647" i="2"/>
  <c r="S1647" i="2"/>
  <c r="B1648" i="2"/>
  <c r="K1648" i="2" s="1"/>
  <c r="L1648" i="2"/>
  <c r="P1648" i="2"/>
  <c r="S1648" i="2"/>
  <c r="B1649" i="2"/>
  <c r="K1649" i="2" s="1"/>
  <c r="P1649" i="2"/>
  <c r="B1650" i="2"/>
  <c r="K1650" i="2" s="1"/>
  <c r="M1650" i="2"/>
  <c r="J1650" i="2" s="1"/>
  <c r="P1650" i="2"/>
  <c r="S1650" i="2"/>
  <c r="B1651" i="2"/>
  <c r="M1651" i="2" s="1"/>
  <c r="J1651" i="2" s="1"/>
  <c r="N1651" i="2"/>
  <c r="P1651" i="2"/>
  <c r="S1651" i="2"/>
  <c r="B1652" i="2"/>
  <c r="K1652" i="2" s="1"/>
  <c r="L1652" i="2"/>
  <c r="N1652" i="2"/>
  <c r="P1652" i="2"/>
  <c r="S1652" i="2"/>
  <c r="B1653" i="2"/>
  <c r="K1653" i="2" s="1"/>
  <c r="M1653" i="2"/>
  <c r="J1653" i="2" s="1"/>
  <c r="P1653" i="2"/>
  <c r="R1653" i="2"/>
  <c r="B1654" i="2"/>
  <c r="K1654" i="2" s="1"/>
  <c r="L1654" i="2"/>
  <c r="O1654" i="2" s="1"/>
  <c r="C1654" i="2" s="1"/>
  <c r="P1654" i="2"/>
  <c r="R1654" i="2"/>
  <c r="B1655" i="2"/>
  <c r="M1655" i="2" s="1"/>
  <c r="J1655" i="2" s="1"/>
  <c r="K1655" i="2"/>
  <c r="N1655" i="2"/>
  <c r="P1655" i="2"/>
  <c r="S1655" i="2"/>
  <c r="I1655" i="2" s="1"/>
  <c r="B1656" i="2"/>
  <c r="K1656" i="2" s="1"/>
  <c r="L1656" i="2"/>
  <c r="P1656" i="2"/>
  <c r="S1656" i="2"/>
  <c r="B1657" i="2"/>
  <c r="K1657" i="2" s="1"/>
  <c r="P1657" i="2"/>
  <c r="R1657" i="2"/>
  <c r="B1658" i="2"/>
  <c r="P1658" i="2"/>
  <c r="B1659" i="2"/>
  <c r="M1659" i="2" s="1"/>
  <c r="J1659" i="2" s="1"/>
  <c r="N1659" i="2"/>
  <c r="P1659" i="2"/>
  <c r="S1659" i="2"/>
  <c r="B1660" i="2"/>
  <c r="K1660" i="2" s="1"/>
  <c r="L1660" i="2"/>
  <c r="P1660" i="2"/>
  <c r="S1660" i="2"/>
  <c r="B1661" i="2"/>
  <c r="R1661" i="2" s="1"/>
  <c r="P1661" i="2"/>
  <c r="B1662" i="2"/>
  <c r="K1662" i="2" s="1"/>
  <c r="L1662" i="2"/>
  <c r="O1662" i="2" s="1"/>
  <c r="C1662" i="2" s="1"/>
  <c r="P1662" i="2"/>
  <c r="R1662" i="2"/>
  <c r="B1663" i="2"/>
  <c r="M1663" i="2" s="1"/>
  <c r="J1663" i="2" s="1"/>
  <c r="K1663" i="2"/>
  <c r="L1663" i="2"/>
  <c r="N1663" i="2"/>
  <c r="P1663" i="2"/>
  <c r="S1663" i="2"/>
  <c r="B1664" i="2"/>
  <c r="K1664" i="2" s="1"/>
  <c r="L1664" i="2"/>
  <c r="P1664" i="2"/>
  <c r="S1664" i="2"/>
  <c r="B1665" i="2"/>
  <c r="K1665" i="2" s="1"/>
  <c r="P1665" i="2"/>
  <c r="B1666" i="2"/>
  <c r="K1666" i="2" s="1"/>
  <c r="M1666" i="2"/>
  <c r="J1666" i="2" s="1"/>
  <c r="P1666" i="2"/>
  <c r="S1666" i="2"/>
  <c r="I1666" i="2" s="1"/>
  <c r="B1667" i="2"/>
  <c r="M1667" i="2" s="1"/>
  <c r="J1667" i="2" s="1"/>
  <c r="N1667" i="2"/>
  <c r="P1667" i="2"/>
  <c r="S1667" i="2"/>
  <c r="B1668" i="2"/>
  <c r="K1668" i="2" s="1"/>
  <c r="L1668" i="2"/>
  <c r="N1668" i="2"/>
  <c r="P1668" i="2"/>
  <c r="S1668" i="2"/>
  <c r="B1669" i="2"/>
  <c r="K1669" i="2" s="1"/>
  <c r="M1669" i="2"/>
  <c r="J1669" i="2" s="1"/>
  <c r="P1669" i="2"/>
  <c r="R1669" i="2"/>
  <c r="B1670" i="2"/>
  <c r="K1670" i="2" s="1"/>
  <c r="L1670" i="2"/>
  <c r="P1670" i="2"/>
  <c r="R1670" i="2"/>
  <c r="B1671" i="2"/>
  <c r="M1671" i="2" s="1"/>
  <c r="J1671" i="2" s="1"/>
  <c r="K1671" i="2"/>
  <c r="N1671" i="2"/>
  <c r="P1671" i="2"/>
  <c r="S1671" i="2"/>
  <c r="B1672" i="2"/>
  <c r="N1672" i="2" s="1"/>
  <c r="K1672" i="2"/>
  <c r="P1672" i="2"/>
  <c r="B1673" i="2"/>
  <c r="P1673" i="2"/>
  <c r="S1673" i="2"/>
  <c r="I1673" i="2" s="1"/>
  <c r="B1674" i="2"/>
  <c r="L1674" i="2" s="1"/>
  <c r="K1674" i="2"/>
  <c r="N1674" i="2"/>
  <c r="P1674" i="2"/>
  <c r="S1674" i="2"/>
  <c r="B1675" i="2"/>
  <c r="N1675" i="2" s="1"/>
  <c r="P1675" i="2"/>
  <c r="B1676" i="2"/>
  <c r="P1676" i="2"/>
  <c r="B1677" i="2"/>
  <c r="N1677" i="2" s="1"/>
  <c r="L1677" i="2"/>
  <c r="P1677" i="2"/>
  <c r="S1677" i="2"/>
  <c r="B1678" i="2"/>
  <c r="P1678" i="2"/>
  <c r="S1678" i="2"/>
  <c r="B1679" i="2"/>
  <c r="N1679" i="2" s="1"/>
  <c r="P1679" i="2"/>
  <c r="B1680" i="2"/>
  <c r="N1680" i="2" s="1"/>
  <c r="K1680" i="2"/>
  <c r="P1680" i="2"/>
  <c r="B1681" i="2"/>
  <c r="L1681" i="2" s="1"/>
  <c r="N1681" i="2"/>
  <c r="P1681" i="2"/>
  <c r="S1681" i="2"/>
  <c r="B1682" i="2"/>
  <c r="L1682" i="2" s="1"/>
  <c r="K1682" i="2"/>
  <c r="P1682" i="2"/>
  <c r="S1682" i="2"/>
  <c r="B1683" i="2"/>
  <c r="N1683" i="2" s="1"/>
  <c r="P1683" i="2"/>
  <c r="B1684" i="2"/>
  <c r="N1684" i="2" s="1"/>
  <c r="P1684" i="2"/>
  <c r="B614" i="2"/>
  <c r="R614" i="2" s="1"/>
  <c r="N614" i="2"/>
  <c r="P614" i="2"/>
  <c r="B615" i="2"/>
  <c r="P615" i="2"/>
  <c r="B616" i="2"/>
  <c r="P616" i="2"/>
  <c r="B617" i="2"/>
  <c r="L617" i="2" s="1"/>
  <c r="P617" i="2"/>
  <c r="B618" i="2"/>
  <c r="L618" i="2" s="1"/>
  <c r="P618" i="2"/>
  <c r="B619" i="2"/>
  <c r="L619" i="2" s="1"/>
  <c r="N619" i="2"/>
  <c r="P619" i="2"/>
  <c r="R619" i="2"/>
  <c r="B620" i="2"/>
  <c r="P620" i="2"/>
  <c r="B621" i="2"/>
  <c r="L621" i="2" s="1"/>
  <c r="P621" i="2"/>
  <c r="B622" i="2"/>
  <c r="L622" i="2" s="1"/>
  <c r="P622" i="2"/>
  <c r="B623" i="2"/>
  <c r="R623" i="2" s="1"/>
  <c r="P623" i="2"/>
  <c r="B624" i="2"/>
  <c r="R624" i="2" s="1"/>
  <c r="P624" i="2"/>
  <c r="S624" i="2"/>
  <c r="B625" i="2"/>
  <c r="L625" i="2" s="1"/>
  <c r="K625" i="2"/>
  <c r="P625" i="2"/>
  <c r="R625" i="2"/>
  <c r="S625" i="2"/>
  <c r="B626" i="2"/>
  <c r="L626" i="2" s="1"/>
  <c r="P626" i="2"/>
  <c r="B627" i="2"/>
  <c r="S627" i="2" s="1"/>
  <c r="M627" i="2"/>
  <c r="P627" i="2"/>
  <c r="B628" i="2"/>
  <c r="K628" i="2" s="1"/>
  <c r="P628" i="2"/>
  <c r="B629" i="2"/>
  <c r="L629" i="2" s="1"/>
  <c r="M629" i="2"/>
  <c r="J629" i="2" s="1"/>
  <c r="P629" i="2"/>
  <c r="S629" i="2"/>
  <c r="B630" i="2"/>
  <c r="M630" i="2" s="1"/>
  <c r="K630" i="2"/>
  <c r="P630" i="2"/>
  <c r="R630" i="2"/>
  <c r="B631" i="2"/>
  <c r="L631" i="2" s="1"/>
  <c r="P631" i="2"/>
  <c r="R631" i="2"/>
  <c r="B632" i="2"/>
  <c r="P632" i="2"/>
  <c r="B633" i="2"/>
  <c r="L633" i="2" s="1"/>
  <c r="K633" i="2"/>
  <c r="O633" i="2" s="1"/>
  <c r="P633" i="2"/>
  <c r="R633" i="2"/>
  <c r="B634" i="2"/>
  <c r="P634" i="2"/>
  <c r="B635" i="2"/>
  <c r="M635" i="2" s="1"/>
  <c r="P635" i="2"/>
  <c r="B636" i="2"/>
  <c r="K636" i="2" s="1"/>
  <c r="P636" i="2"/>
  <c r="B637" i="2"/>
  <c r="L637" i="2" s="1"/>
  <c r="P637" i="2"/>
  <c r="B638" i="2"/>
  <c r="N638" i="2" s="1"/>
  <c r="P638" i="2"/>
  <c r="R638" i="2"/>
  <c r="B639" i="2"/>
  <c r="P639" i="2"/>
  <c r="B640" i="2"/>
  <c r="R640" i="2" s="1"/>
  <c r="P640" i="2"/>
  <c r="B641" i="2"/>
  <c r="L641" i="2" s="1"/>
  <c r="N641" i="2"/>
  <c r="P641" i="2"/>
  <c r="S641" i="2"/>
  <c r="B642" i="2"/>
  <c r="N642" i="2" s="1"/>
  <c r="M642" i="2"/>
  <c r="P642" i="2"/>
  <c r="B643" i="2"/>
  <c r="N643" i="2" s="1"/>
  <c r="P643" i="2"/>
  <c r="B644" i="2"/>
  <c r="K644" i="2" s="1"/>
  <c r="P644" i="2"/>
  <c r="B645" i="2"/>
  <c r="L645" i="2" s="1"/>
  <c r="K645" i="2"/>
  <c r="O645" i="2" s="1"/>
  <c r="C645" i="2" s="1"/>
  <c r="P645" i="2"/>
  <c r="B646" i="2"/>
  <c r="K646" i="2" s="1"/>
  <c r="P646" i="2"/>
  <c r="B647" i="2"/>
  <c r="K647" i="2" s="1"/>
  <c r="M647" i="2"/>
  <c r="P647" i="2"/>
  <c r="B648" i="2"/>
  <c r="P648" i="2"/>
  <c r="B649" i="2"/>
  <c r="R649" i="2" s="1"/>
  <c r="K649" i="2"/>
  <c r="P649" i="2"/>
  <c r="B650" i="2"/>
  <c r="L650" i="2" s="1"/>
  <c r="P650" i="2"/>
  <c r="B651" i="2"/>
  <c r="N651" i="2" s="1"/>
  <c r="M651" i="2"/>
  <c r="P651" i="2"/>
  <c r="B652" i="2"/>
  <c r="P652" i="2"/>
  <c r="B653" i="2"/>
  <c r="P653" i="2"/>
  <c r="B654" i="2"/>
  <c r="P654" i="2"/>
  <c r="B655" i="2"/>
  <c r="M655" i="2" s="1"/>
  <c r="J655" i="2" s="1"/>
  <c r="N655" i="2"/>
  <c r="P655" i="2"/>
  <c r="B656" i="2"/>
  <c r="M656" i="2" s="1"/>
  <c r="P656" i="2"/>
  <c r="B657" i="2"/>
  <c r="N657" i="2"/>
  <c r="P657" i="2"/>
  <c r="B658" i="2"/>
  <c r="P658" i="2"/>
  <c r="B659" i="2"/>
  <c r="L659" i="2" s="1"/>
  <c r="P659" i="2"/>
  <c r="B660" i="2"/>
  <c r="L660" i="2" s="1"/>
  <c r="K660" i="2"/>
  <c r="P660" i="2"/>
  <c r="R660" i="2"/>
  <c r="B661" i="2"/>
  <c r="P661" i="2"/>
  <c r="B662" i="2"/>
  <c r="K662" i="2" s="1"/>
  <c r="P662" i="2"/>
  <c r="B663" i="2"/>
  <c r="L663" i="2" s="1"/>
  <c r="P663" i="2"/>
  <c r="R663" i="2"/>
  <c r="B664" i="2"/>
  <c r="K664" i="2" s="1"/>
  <c r="N664" i="2"/>
  <c r="P664" i="2"/>
  <c r="R664" i="2"/>
  <c r="B665" i="2"/>
  <c r="R665" i="2" s="1"/>
  <c r="P665" i="2"/>
  <c r="B666" i="2"/>
  <c r="K666" i="2" s="1"/>
  <c r="P666" i="2"/>
  <c r="B667" i="2"/>
  <c r="L667" i="2" s="1"/>
  <c r="P667" i="2"/>
  <c r="R667" i="2"/>
  <c r="B668" i="2"/>
  <c r="K668" i="2" s="1"/>
  <c r="L668" i="2"/>
  <c r="P668" i="2"/>
  <c r="S668" i="2"/>
  <c r="B669" i="2"/>
  <c r="P669" i="2"/>
  <c r="B670" i="2"/>
  <c r="K670" i="2" s="1"/>
  <c r="P670" i="2"/>
  <c r="B671" i="2"/>
  <c r="L671" i="2" s="1"/>
  <c r="P671" i="2"/>
  <c r="B672" i="2"/>
  <c r="P672" i="2"/>
  <c r="B673" i="2"/>
  <c r="L673" i="2"/>
  <c r="P673" i="2"/>
  <c r="R673" i="2"/>
  <c r="B674" i="2"/>
  <c r="L674" i="2" s="1"/>
  <c r="K674" i="2"/>
  <c r="N674" i="2"/>
  <c r="P674" i="2"/>
  <c r="R674" i="2"/>
  <c r="B675" i="2"/>
  <c r="L675" i="2" s="1"/>
  <c r="P675" i="2"/>
  <c r="S675" i="2"/>
  <c r="B676" i="2"/>
  <c r="K676" i="2" s="1"/>
  <c r="L676" i="2"/>
  <c r="M676" i="2"/>
  <c r="N676" i="2"/>
  <c r="P676" i="2"/>
  <c r="R676" i="2"/>
  <c r="S676" i="2"/>
  <c r="B677" i="2"/>
  <c r="P677" i="2"/>
  <c r="B678" i="2"/>
  <c r="P678" i="2"/>
  <c r="B679" i="2"/>
  <c r="P679" i="2"/>
  <c r="B680" i="2"/>
  <c r="P680" i="2"/>
  <c r="B681" i="2"/>
  <c r="P681" i="2"/>
  <c r="B682" i="2"/>
  <c r="P682" i="2"/>
  <c r="B683" i="2"/>
  <c r="P683" i="2"/>
  <c r="B684" i="2"/>
  <c r="P684" i="2"/>
  <c r="B685" i="2"/>
  <c r="P685" i="2"/>
  <c r="B686" i="2"/>
  <c r="P686" i="2"/>
  <c r="B687" i="2"/>
  <c r="P687" i="2"/>
  <c r="B688" i="2"/>
  <c r="P688" i="2"/>
  <c r="B689" i="2"/>
  <c r="P689" i="2"/>
  <c r="B690" i="2"/>
  <c r="P690" i="2"/>
  <c r="B691" i="2"/>
  <c r="P691" i="2"/>
  <c r="B692" i="2"/>
  <c r="P692" i="2"/>
  <c r="B693" i="2"/>
  <c r="P693" i="2"/>
  <c r="B694" i="2"/>
  <c r="P694" i="2"/>
  <c r="B695" i="2"/>
  <c r="P695" i="2"/>
  <c r="B696" i="2"/>
  <c r="P696" i="2"/>
  <c r="B697" i="2"/>
  <c r="P697" i="2"/>
  <c r="B698" i="2"/>
  <c r="P698" i="2"/>
  <c r="B699" i="2"/>
  <c r="P699" i="2"/>
  <c r="B700" i="2"/>
  <c r="P700" i="2"/>
  <c r="B701" i="2"/>
  <c r="P701" i="2"/>
  <c r="B702" i="2"/>
  <c r="P702" i="2"/>
  <c r="B703" i="2"/>
  <c r="P703" i="2"/>
  <c r="B704" i="2"/>
  <c r="P704" i="2"/>
  <c r="B705" i="2"/>
  <c r="P705" i="2"/>
  <c r="B706" i="2"/>
  <c r="M706" i="2" s="1"/>
  <c r="P706" i="2"/>
  <c r="R706" i="2"/>
  <c r="B707" i="2"/>
  <c r="L707" i="2" s="1"/>
  <c r="P707" i="2"/>
  <c r="B708" i="2"/>
  <c r="L708" i="2" s="1"/>
  <c r="N708" i="2"/>
  <c r="P708" i="2"/>
  <c r="B709" i="2"/>
  <c r="N709" i="2" s="1"/>
  <c r="P709" i="2"/>
  <c r="B710" i="2"/>
  <c r="M710" i="2" s="1"/>
  <c r="N710" i="2"/>
  <c r="P710" i="2"/>
  <c r="R710" i="2"/>
  <c r="B711" i="2"/>
  <c r="L711" i="2"/>
  <c r="N711" i="2"/>
  <c r="P711" i="2"/>
  <c r="B712" i="2"/>
  <c r="L712" i="2"/>
  <c r="M712" i="2"/>
  <c r="N712" i="2"/>
  <c r="P712" i="2"/>
  <c r="R712" i="2"/>
  <c r="B713" i="2"/>
  <c r="M713" i="2" s="1"/>
  <c r="P713" i="2"/>
  <c r="B714" i="2"/>
  <c r="M714" i="2" s="1"/>
  <c r="N714" i="2"/>
  <c r="P714" i="2"/>
  <c r="B715" i="2"/>
  <c r="M715" i="2" s="1"/>
  <c r="P715" i="2"/>
  <c r="R715" i="2"/>
  <c r="B716" i="2"/>
  <c r="N716" i="2"/>
  <c r="P716" i="2"/>
  <c r="B717" i="2"/>
  <c r="P717" i="2"/>
  <c r="B718" i="2"/>
  <c r="P718" i="2"/>
  <c r="B719" i="2"/>
  <c r="M719" i="2" s="1"/>
  <c r="N719" i="2"/>
  <c r="P719" i="2"/>
  <c r="R719" i="2"/>
  <c r="B720" i="2"/>
  <c r="M720" i="2" s="1"/>
  <c r="J720" i="2" s="1"/>
  <c r="N720" i="2"/>
  <c r="P720" i="2"/>
  <c r="R720" i="2"/>
  <c r="B721" i="2"/>
  <c r="L721" i="2" s="1"/>
  <c r="P721" i="2"/>
  <c r="S721" i="2"/>
  <c r="B722" i="2"/>
  <c r="L722" i="2" s="1"/>
  <c r="M722" i="2"/>
  <c r="J722" i="2" s="1"/>
  <c r="N722" i="2"/>
  <c r="P722" i="2"/>
  <c r="S722" i="2"/>
  <c r="B723" i="2"/>
  <c r="L723" i="2" s="1"/>
  <c r="P723" i="2"/>
  <c r="B724" i="2"/>
  <c r="L724" i="2" s="1"/>
  <c r="P724" i="2"/>
  <c r="R724" i="2"/>
  <c r="B725" i="2"/>
  <c r="P725" i="2"/>
  <c r="B726" i="2"/>
  <c r="L726" i="2" s="1"/>
  <c r="P726" i="2"/>
  <c r="B727" i="2"/>
  <c r="N727" i="2" s="1"/>
  <c r="P727" i="2"/>
  <c r="R727" i="2"/>
  <c r="B728" i="2"/>
  <c r="L728" i="2" s="1"/>
  <c r="N728" i="2"/>
  <c r="P728" i="2"/>
  <c r="S728" i="2"/>
  <c r="B729" i="2"/>
  <c r="L729" i="2" s="1"/>
  <c r="N729" i="2"/>
  <c r="P729" i="2"/>
  <c r="R729" i="2"/>
  <c r="B730" i="2"/>
  <c r="L730" i="2" s="1"/>
  <c r="K730" i="2"/>
  <c r="N730" i="2"/>
  <c r="P730" i="2"/>
  <c r="S730" i="2"/>
  <c r="B731" i="2"/>
  <c r="N731" i="2" s="1"/>
  <c r="P731" i="2"/>
  <c r="B732" i="2"/>
  <c r="P732" i="2"/>
  <c r="B733" i="2"/>
  <c r="L733" i="2" s="1"/>
  <c r="P733" i="2"/>
  <c r="B734" i="2"/>
  <c r="L734" i="2" s="1"/>
  <c r="P734" i="2"/>
  <c r="S734" i="2"/>
  <c r="B735" i="2"/>
  <c r="N735" i="2" s="1"/>
  <c r="P735" i="2"/>
  <c r="R735" i="2"/>
  <c r="B736" i="2"/>
  <c r="P736" i="2"/>
  <c r="B737" i="2"/>
  <c r="P737" i="2"/>
  <c r="B738" i="2"/>
  <c r="P738" i="2"/>
  <c r="B739" i="2"/>
  <c r="N739" i="2" s="1"/>
  <c r="P739" i="2"/>
  <c r="B740" i="2"/>
  <c r="L740" i="2" s="1"/>
  <c r="P740" i="2"/>
  <c r="B741" i="2"/>
  <c r="L741" i="2" s="1"/>
  <c r="P741" i="2"/>
  <c r="R741" i="2"/>
  <c r="B742" i="2"/>
  <c r="L742" i="2" s="1"/>
  <c r="P742" i="2"/>
  <c r="S742" i="2"/>
  <c r="I742" i="2" s="1"/>
  <c r="B743" i="2"/>
  <c r="P743" i="2"/>
  <c r="B744" i="2"/>
  <c r="L744" i="2" s="1"/>
  <c r="N744" i="2"/>
  <c r="P744" i="2"/>
  <c r="S744" i="2"/>
  <c r="B745" i="2"/>
  <c r="L745" i="2" s="1"/>
  <c r="N745" i="2"/>
  <c r="P745" i="2"/>
  <c r="R745" i="2"/>
  <c r="B746" i="2"/>
  <c r="L746" i="2" s="1"/>
  <c r="K746" i="2"/>
  <c r="O746" i="2" s="1"/>
  <c r="C746" i="2" s="1"/>
  <c r="P746" i="2"/>
  <c r="S746" i="2"/>
  <c r="B747" i="2"/>
  <c r="N747" i="2" s="1"/>
  <c r="P747" i="2"/>
  <c r="B748" i="2"/>
  <c r="L748" i="2" s="1"/>
  <c r="P748" i="2"/>
  <c r="S748" i="2"/>
  <c r="B749" i="2"/>
  <c r="L749" i="2" s="1"/>
  <c r="P749" i="2"/>
  <c r="R749" i="2"/>
  <c r="B750" i="2"/>
  <c r="P750" i="2"/>
  <c r="B751" i="2"/>
  <c r="K751" i="2" s="1"/>
  <c r="P751" i="2"/>
  <c r="B752" i="2"/>
  <c r="N752" i="2" s="1"/>
  <c r="P752" i="2"/>
  <c r="B753" i="2"/>
  <c r="K753" i="2" s="1"/>
  <c r="P753" i="2"/>
  <c r="B754" i="2"/>
  <c r="L754" i="2" s="1"/>
  <c r="N754" i="2"/>
  <c r="P754" i="2"/>
  <c r="R754" i="2"/>
  <c r="B755" i="2"/>
  <c r="M755" i="2" s="1"/>
  <c r="P755" i="2"/>
  <c r="B756" i="2"/>
  <c r="M756" i="2" s="1"/>
  <c r="P756" i="2"/>
  <c r="B757" i="2"/>
  <c r="K757" i="2" s="1"/>
  <c r="P757" i="2"/>
  <c r="R757" i="2"/>
  <c r="B758" i="2"/>
  <c r="P758" i="2"/>
  <c r="B759" i="2"/>
  <c r="K759" i="2" s="1"/>
  <c r="M759" i="2"/>
  <c r="P759" i="2"/>
  <c r="B760" i="2"/>
  <c r="M760" i="2" s="1"/>
  <c r="P760" i="2"/>
  <c r="B761" i="2"/>
  <c r="P761" i="2"/>
  <c r="B762" i="2"/>
  <c r="L762" i="2" s="1"/>
  <c r="M762" i="2"/>
  <c r="P762" i="2"/>
  <c r="R762" i="2"/>
  <c r="B763" i="2"/>
  <c r="N763" i="2" s="1"/>
  <c r="P763" i="2"/>
  <c r="B764" i="2"/>
  <c r="N764" i="2" s="1"/>
  <c r="P764" i="2"/>
  <c r="B765" i="2"/>
  <c r="L765" i="2" s="1"/>
  <c r="N765" i="2"/>
  <c r="P765" i="2"/>
  <c r="B766" i="2"/>
  <c r="N766" i="2" s="1"/>
  <c r="P766" i="2"/>
  <c r="B767" i="2"/>
  <c r="L767" i="2" s="1"/>
  <c r="P767" i="2"/>
  <c r="B768" i="2"/>
  <c r="P768" i="2"/>
  <c r="B769" i="2"/>
  <c r="N769" i="2" s="1"/>
  <c r="P769" i="2"/>
  <c r="B770" i="2"/>
  <c r="N770" i="2" s="1"/>
  <c r="P770" i="2"/>
  <c r="B771" i="2"/>
  <c r="L771" i="2" s="1"/>
  <c r="P771" i="2"/>
  <c r="B772" i="2"/>
  <c r="P772" i="2"/>
  <c r="B773" i="2"/>
  <c r="N773" i="2" s="1"/>
  <c r="P773" i="2"/>
  <c r="B774" i="2"/>
  <c r="N774" i="2" s="1"/>
  <c r="P774" i="2"/>
  <c r="B775" i="2"/>
  <c r="N775" i="2" s="1"/>
  <c r="P775" i="2"/>
  <c r="B776" i="2"/>
  <c r="P776" i="2"/>
  <c r="B777" i="2"/>
  <c r="P777" i="2"/>
  <c r="B778" i="2"/>
  <c r="N778" i="2" s="1"/>
  <c r="P778" i="2"/>
  <c r="B779" i="2"/>
  <c r="N779" i="2" s="1"/>
  <c r="P779" i="2"/>
  <c r="B780" i="2"/>
  <c r="K780" i="2" s="1"/>
  <c r="N780" i="2"/>
  <c r="P780" i="2"/>
  <c r="S780" i="2"/>
  <c r="B781" i="2"/>
  <c r="L781" i="2" s="1"/>
  <c r="P781" i="2"/>
  <c r="B782" i="2"/>
  <c r="L782" i="2" s="1"/>
  <c r="N782" i="2"/>
  <c r="P782" i="2"/>
  <c r="S782" i="2"/>
  <c r="B783" i="2"/>
  <c r="L783" i="2" s="1"/>
  <c r="N783" i="2"/>
  <c r="P783" i="2"/>
  <c r="B784" i="2"/>
  <c r="L784" i="2" s="1"/>
  <c r="P784" i="2"/>
  <c r="B785" i="2"/>
  <c r="P785" i="2"/>
  <c r="B786" i="2"/>
  <c r="P786" i="2"/>
  <c r="R786" i="2"/>
  <c r="B787" i="2"/>
  <c r="L787" i="2" s="1"/>
  <c r="P787" i="2"/>
  <c r="B788" i="2"/>
  <c r="L788" i="2" s="1"/>
  <c r="P788" i="2"/>
  <c r="B789" i="2"/>
  <c r="L789" i="2" s="1"/>
  <c r="P789" i="2"/>
  <c r="B790" i="2"/>
  <c r="L790" i="2" s="1"/>
  <c r="M790" i="2"/>
  <c r="J790" i="2" s="1"/>
  <c r="P790" i="2"/>
  <c r="S790" i="2"/>
  <c r="B791" i="2"/>
  <c r="L791" i="2" s="1"/>
  <c r="P791" i="2"/>
  <c r="B792" i="2"/>
  <c r="L792" i="2" s="1"/>
  <c r="M792" i="2"/>
  <c r="J792" i="2" s="1"/>
  <c r="P792" i="2"/>
  <c r="S792" i="2"/>
  <c r="B793" i="2"/>
  <c r="L793" i="2" s="1"/>
  <c r="P793" i="2"/>
  <c r="R793" i="2"/>
  <c r="B794" i="2"/>
  <c r="L794" i="2" s="1"/>
  <c r="P794" i="2"/>
  <c r="B795" i="2"/>
  <c r="L795" i="2" s="1"/>
  <c r="P795" i="2"/>
  <c r="R795" i="2"/>
  <c r="B796" i="2"/>
  <c r="L796" i="2" s="1"/>
  <c r="P796" i="2"/>
  <c r="S796" i="2"/>
  <c r="B797" i="2"/>
  <c r="P797" i="2"/>
  <c r="B798" i="2"/>
  <c r="L798" i="2" s="1"/>
  <c r="P798" i="2"/>
  <c r="B799" i="2"/>
  <c r="L799" i="2" s="1"/>
  <c r="K799" i="2"/>
  <c r="M799" i="2"/>
  <c r="J799" i="2" s="1"/>
  <c r="N799" i="2"/>
  <c r="P799" i="2"/>
  <c r="R799" i="2"/>
  <c r="S799" i="2"/>
  <c r="B800" i="2"/>
  <c r="P800" i="2"/>
  <c r="B801" i="2"/>
  <c r="L801" i="2" s="1"/>
  <c r="P801" i="2"/>
  <c r="R801" i="2"/>
  <c r="B802" i="2"/>
  <c r="P802" i="2"/>
  <c r="B803" i="2"/>
  <c r="L803" i="2" s="1"/>
  <c r="P803" i="2"/>
  <c r="B804" i="2"/>
  <c r="L804" i="2" s="1"/>
  <c r="P804" i="2"/>
  <c r="S804" i="2"/>
  <c r="I804" i="2" s="1"/>
  <c r="B805" i="2"/>
  <c r="L805" i="2" s="1"/>
  <c r="M805" i="2"/>
  <c r="J805" i="2" s="1"/>
  <c r="N805" i="2"/>
  <c r="P805" i="2"/>
  <c r="S805" i="2"/>
  <c r="B806" i="2"/>
  <c r="L806" i="2" s="1"/>
  <c r="P806" i="2"/>
  <c r="S806" i="2"/>
  <c r="B807" i="2"/>
  <c r="L807" i="2" s="1"/>
  <c r="M807" i="2"/>
  <c r="J807" i="2" s="1"/>
  <c r="N807" i="2"/>
  <c r="P807" i="2"/>
  <c r="S807" i="2"/>
  <c r="B808" i="2"/>
  <c r="L808" i="2" s="1"/>
  <c r="N808" i="2"/>
  <c r="P808" i="2"/>
  <c r="S808" i="2"/>
  <c r="I808" i="2" s="1"/>
  <c r="B809" i="2"/>
  <c r="L809" i="2" s="1"/>
  <c r="P809" i="2"/>
  <c r="B810" i="2"/>
  <c r="L810" i="2" s="1"/>
  <c r="P810" i="2"/>
  <c r="B811" i="2"/>
  <c r="L811" i="2" s="1"/>
  <c r="P811" i="2"/>
  <c r="B812" i="2"/>
  <c r="L812" i="2" s="1"/>
  <c r="P812" i="2"/>
  <c r="B813" i="2"/>
  <c r="L813" i="2" s="1"/>
  <c r="P813" i="2"/>
  <c r="B814" i="2"/>
  <c r="L814" i="2" s="1"/>
  <c r="M814" i="2"/>
  <c r="J814" i="2" s="1"/>
  <c r="P814" i="2"/>
  <c r="S814" i="2"/>
  <c r="B815" i="2"/>
  <c r="L815" i="2" s="1"/>
  <c r="M815" i="2"/>
  <c r="J815" i="2" s="1"/>
  <c r="N815" i="2"/>
  <c r="P815" i="2"/>
  <c r="S815" i="2"/>
  <c r="B816" i="2"/>
  <c r="L816" i="2" s="1"/>
  <c r="P816" i="2"/>
  <c r="B817" i="2"/>
  <c r="L817" i="2" s="1"/>
  <c r="P817" i="2"/>
  <c r="B818" i="2"/>
  <c r="L818" i="2" s="1"/>
  <c r="P818" i="2"/>
  <c r="B819" i="2"/>
  <c r="L819" i="2" s="1"/>
  <c r="P819" i="2"/>
  <c r="R819" i="2"/>
  <c r="B820" i="2"/>
  <c r="L820" i="2" s="1"/>
  <c r="P820" i="2"/>
  <c r="B821" i="2"/>
  <c r="L821" i="2" s="1"/>
  <c r="M821" i="2"/>
  <c r="J821" i="2" s="1"/>
  <c r="P821" i="2"/>
  <c r="S821" i="2"/>
  <c r="B822" i="2"/>
  <c r="L822" i="2" s="1"/>
  <c r="M822" i="2"/>
  <c r="J822" i="2" s="1"/>
  <c r="N822" i="2"/>
  <c r="P822" i="2"/>
  <c r="S822" i="2"/>
  <c r="B823" i="2"/>
  <c r="L823" i="2" s="1"/>
  <c r="P823" i="2"/>
  <c r="B824" i="2"/>
  <c r="L824" i="2" s="1"/>
  <c r="P824" i="2"/>
  <c r="B825" i="2"/>
  <c r="L825" i="2" s="1"/>
  <c r="M825" i="2"/>
  <c r="J825" i="2" s="1"/>
  <c r="P825" i="2"/>
  <c r="R825" i="2"/>
  <c r="B826" i="2"/>
  <c r="L826" i="2" s="1"/>
  <c r="P826" i="2"/>
  <c r="B827" i="2"/>
  <c r="L827" i="2" s="1"/>
  <c r="P827" i="2"/>
  <c r="R827" i="2"/>
  <c r="B828" i="2"/>
  <c r="P828" i="2"/>
  <c r="B829" i="2"/>
  <c r="L829" i="2" s="1"/>
  <c r="N829" i="2"/>
  <c r="P829" i="2"/>
  <c r="B830" i="2"/>
  <c r="L830" i="2" s="1"/>
  <c r="P830" i="2"/>
  <c r="S830" i="2"/>
  <c r="B831" i="2"/>
  <c r="L831" i="2" s="1"/>
  <c r="N831" i="2"/>
  <c r="P831" i="2"/>
  <c r="B832" i="2"/>
  <c r="L832" i="2" s="1"/>
  <c r="P832" i="2"/>
  <c r="B833" i="2"/>
  <c r="L833" i="2" s="1"/>
  <c r="P833" i="2"/>
  <c r="B834" i="2"/>
  <c r="L834" i="2" s="1"/>
  <c r="M834" i="2"/>
  <c r="J834" i="2" s="1"/>
  <c r="P834" i="2"/>
  <c r="S834" i="2"/>
  <c r="I834" i="2" s="1"/>
  <c r="B835" i="2"/>
  <c r="L835" i="2" s="1"/>
  <c r="P835" i="2"/>
  <c r="B836" i="2"/>
  <c r="L836" i="2" s="1"/>
  <c r="K836" i="2"/>
  <c r="M836" i="2"/>
  <c r="J836" i="2" s="1"/>
  <c r="N836" i="2"/>
  <c r="P836" i="2"/>
  <c r="R836" i="2"/>
  <c r="S836" i="2"/>
  <c r="I836" i="2" s="1"/>
  <c r="B837" i="2"/>
  <c r="P837" i="2"/>
  <c r="B838" i="2"/>
  <c r="L838" i="2" s="1"/>
  <c r="P838" i="2"/>
  <c r="B839" i="2"/>
  <c r="L839" i="2" s="1"/>
  <c r="P839" i="2"/>
  <c r="R839" i="2"/>
  <c r="B840" i="2"/>
  <c r="P840" i="2"/>
  <c r="B841" i="2"/>
  <c r="L841" i="2" s="1"/>
  <c r="N841" i="2"/>
  <c r="P841" i="2"/>
  <c r="B842" i="2"/>
  <c r="L842" i="2" s="1"/>
  <c r="P842" i="2"/>
  <c r="S842" i="2"/>
  <c r="B843" i="2"/>
  <c r="L843" i="2" s="1"/>
  <c r="N843" i="2"/>
  <c r="P843" i="2"/>
  <c r="B844" i="2"/>
  <c r="L844" i="2" s="1"/>
  <c r="P844" i="2"/>
  <c r="B845" i="2"/>
  <c r="L845" i="2" s="1"/>
  <c r="P845" i="2"/>
  <c r="B846" i="2"/>
  <c r="P846" i="2"/>
  <c r="B847" i="2"/>
  <c r="L847" i="2" s="1"/>
  <c r="P847" i="2"/>
  <c r="B848" i="2"/>
  <c r="L848" i="2" s="1"/>
  <c r="P848" i="2"/>
  <c r="S848" i="2"/>
  <c r="B849" i="2"/>
  <c r="L849" i="2" s="1"/>
  <c r="N849" i="2"/>
  <c r="P849" i="2"/>
  <c r="B850" i="2"/>
  <c r="L850" i="2" s="1"/>
  <c r="P850" i="2"/>
  <c r="B851" i="2"/>
  <c r="L851" i="2" s="1"/>
  <c r="M851" i="2"/>
  <c r="J851" i="2" s="1"/>
  <c r="P851" i="2"/>
  <c r="S851" i="2"/>
  <c r="B852" i="2"/>
  <c r="L852" i="2" s="1"/>
  <c r="M852" i="2"/>
  <c r="J852" i="2" s="1"/>
  <c r="N852" i="2"/>
  <c r="P852" i="2"/>
  <c r="S852" i="2"/>
  <c r="B853" i="2"/>
  <c r="L853" i="2" s="1"/>
  <c r="P853" i="2"/>
  <c r="R853" i="2"/>
  <c r="B854" i="2"/>
  <c r="L854" i="2" s="1"/>
  <c r="P854" i="2"/>
  <c r="B855" i="2"/>
  <c r="L855" i="2" s="1"/>
  <c r="P855" i="2"/>
  <c r="B856" i="2"/>
  <c r="L856" i="2" s="1"/>
  <c r="P856" i="2"/>
  <c r="B857" i="2"/>
  <c r="L857" i="2" s="1"/>
  <c r="P857" i="2"/>
  <c r="B858" i="2"/>
  <c r="L858" i="2" s="1"/>
  <c r="M858" i="2"/>
  <c r="J858" i="2" s="1"/>
  <c r="N858" i="2"/>
  <c r="P858" i="2"/>
  <c r="S858" i="2"/>
  <c r="B859" i="2"/>
  <c r="L859" i="2" s="1"/>
  <c r="P859" i="2"/>
  <c r="B860" i="2"/>
  <c r="P860" i="2"/>
  <c r="B861" i="2"/>
  <c r="L861" i="2" s="1"/>
  <c r="P861" i="2"/>
  <c r="B862" i="2"/>
  <c r="L862" i="2" s="1"/>
  <c r="P862" i="2"/>
  <c r="R862" i="2"/>
  <c r="B863" i="2"/>
  <c r="L863" i="2" s="1"/>
  <c r="P863" i="2"/>
  <c r="R863" i="2"/>
  <c r="B864" i="2"/>
  <c r="P864" i="2"/>
  <c r="B865" i="2"/>
  <c r="L865" i="2" s="1"/>
  <c r="M865" i="2"/>
  <c r="J865" i="2" s="1"/>
  <c r="P865" i="2"/>
  <c r="S865" i="2"/>
  <c r="I865" i="2" s="1"/>
  <c r="B866" i="2"/>
  <c r="P866" i="2"/>
  <c r="B867" i="2"/>
  <c r="L867" i="2" s="1"/>
  <c r="P867" i="2"/>
  <c r="B868" i="2"/>
  <c r="L868" i="2" s="1"/>
  <c r="K868" i="2"/>
  <c r="M868" i="2"/>
  <c r="J868" i="2" s="1"/>
  <c r="N868" i="2"/>
  <c r="P868" i="2"/>
  <c r="R868" i="2"/>
  <c r="S868" i="2"/>
  <c r="B869" i="2"/>
  <c r="P869" i="2"/>
  <c r="B870" i="2"/>
  <c r="L870" i="2" s="1"/>
  <c r="P870" i="2"/>
  <c r="B871" i="2"/>
  <c r="L871" i="2" s="1"/>
  <c r="P871" i="2"/>
  <c r="R871" i="2"/>
  <c r="B872" i="2"/>
  <c r="P872" i="2"/>
  <c r="B873" i="2"/>
  <c r="L873" i="2" s="1"/>
  <c r="N873" i="2"/>
  <c r="P873" i="2"/>
  <c r="B874" i="2"/>
  <c r="L874" i="2" s="1"/>
  <c r="P874" i="2"/>
  <c r="S874" i="2"/>
  <c r="B875" i="2"/>
  <c r="L875" i="2" s="1"/>
  <c r="N875" i="2"/>
  <c r="P875" i="2"/>
  <c r="B876" i="2"/>
  <c r="L876" i="2" s="1"/>
  <c r="P876" i="2"/>
  <c r="B877" i="2"/>
  <c r="L877" i="2" s="1"/>
  <c r="P877" i="2"/>
  <c r="B878" i="2"/>
  <c r="P878" i="2"/>
  <c r="B879" i="2"/>
  <c r="L879" i="2" s="1"/>
  <c r="P879" i="2"/>
  <c r="B880" i="2"/>
  <c r="L880" i="2" s="1"/>
  <c r="P880" i="2"/>
  <c r="S880" i="2"/>
  <c r="B881" i="2"/>
  <c r="L881" i="2" s="1"/>
  <c r="M881" i="2"/>
  <c r="J881" i="2" s="1"/>
  <c r="N881" i="2"/>
  <c r="P881" i="2"/>
  <c r="S881" i="2"/>
  <c r="B882" i="2"/>
  <c r="L882" i="2" s="1"/>
  <c r="N882" i="2"/>
  <c r="P882" i="2"/>
  <c r="B883" i="2"/>
  <c r="L883" i="2" s="1"/>
  <c r="P883" i="2"/>
  <c r="B5284" i="2"/>
  <c r="K5284" i="2" s="1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L571" i="2" s="1"/>
  <c r="B570" i="2"/>
  <c r="N570" i="2" s="1"/>
  <c r="B569" i="2"/>
  <c r="B568" i="2"/>
  <c r="R568" i="2" s="1"/>
  <c r="B567" i="2"/>
  <c r="R567" i="2" s="1"/>
  <c r="B566" i="2"/>
  <c r="R566" i="2" s="1"/>
  <c r="R565" i="2"/>
  <c r="B565" i="2"/>
  <c r="K565" i="2" s="1"/>
  <c r="B564" i="2"/>
  <c r="R564" i="2" s="1"/>
  <c r="B563" i="2"/>
  <c r="R563" i="2" s="1"/>
  <c r="B562" i="2"/>
  <c r="R562" i="2" s="1"/>
  <c r="B561" i="2"/>
  <c r="K561" i="2" s="1"/>
  <c r="B560" i="2"/>
  <c r="R560" i="2" s="1"/>
  <c r="B559" i="2"/>
  <c r="R559" i="2" s="1"/>
  <c r="B558" i="2"/>
  <c r="R558" i="2" s="1"/>
  <c r="B557" i="2"/>
  <c r="K557" i="2" s="1"/>
  <c r="B556" i="2"/>
  <c r="R556" i="2" s="1"/>
  <c r="B555" i="2"/>
  <c r="R555" i="2" s="1"/>
  <c r="B554" i="2"/>
  <c r="R554" i="2" s="1"/>
  <c r="B553" i="2"/>
  <c r="B552" i="2"/>
  <c r="R552" i="2" s="1"/>
  <c r="B551" i="2"/>
  <c r="R551" i="2" s="1"/>
  <c r="B550" i="2"/>
  <c r="R550" i="2" s="1"/>
  <c r="R549" i="2"/>
  <c r="B549" i="2"/>
  <c r="K549" i="2" s="1"/>
  <c r="B548" i="2"/>
  <c r="R548" i="2" s="1"/>
  <c r="B547" i="2"/>
  <c r="R547" i="2" s="1"/>
  <c r="B546" i="2"/>
  <c r="R546" i="2" s="1"/>
  <c r="B545" i="2"/>
  <c r="K545" i="2" s="1"/>
  <c r="B544" i="2"/>
  <c r="R544" i="2" s="1"/>
  <c r="B543" i="2"/>
  <c r="R543" i="2" s="1"/>
  <c r="B542" i="2"/>
  <c r="R542" i="2" s="1"/>
  <c r="B541" i="2"/>
  <c r="K541" i="2" s="1"/>
  <c r="B540" i="2"/>
  <c r="R540" i="2" s="1"/>
  <c r="B539" i="2"/>
  <c r="M539" i="2" s="1"/>
  <c r="J539" i="2" s="1"/>
  <c r="B538" i="2"/>
  <c r="R538" i="2" s="1"/>
  <c r="B537" i="2"/>
  <c r="M537" i="2" s="1"/>
  <c r="J537" i="2" s="1"/>
  <c r="B536" i="2"/>
  <c r="R536" i="2" s="1"/>
  <c r="B535" i="2"/>
  <c r="R535" i="2" s="1"/>
  <c r="R534" i="2"/>
  <c r="B534" i="2"/>
  <c r="M534" i="2" s="1"/>
  <c r="J534" i="2" s="1"/>
  <c r="B533" i="2"/>
  <c r="R533" i="2" s="1"/>
  <c r="B532" i="2"/>
  <c r="B531" i="2"/>
  <c r="R531" i="2" s="1"/>
  <c r="B530" i="2"/>
  <c r="B529" i="2"/>
  <c r="R529" i="2" s="1"/>
  <c r="B528" i="2"/>
  <c r="B527" i="2"/>
  <c r="R527" i="2" s="1"/>
  <c r="B526" i="2"/>
  <c r="B525" i="2"/>
  <c r="M525" i="2" s="1"/>
  <c r="J525" i="2" s="1"/>
  <c r="B524" i="2"/>
  <c r="R524" i="2" s="1"/>
  <c r="B523" i="2"/>
  <c r="K523" i="2" s="1"/>
  <c r="B522" i="2"/>
  <c r="R522" i="2" s="1"/>
  <c r="B521" i="2"/>
  <c r="M521" i="2" s="1"/>
  <c r="J521" i="2" s="1"/>
  <c r="B520" i="2"/>
  <c r="R520" i="2" s="1"/>
  <c r="R519" i="2"/>
  <c r="B519" i="2"/>
  <c r="M519" i="2" s="1"/>
  <c r="J519" i="2" s="1"/>
  <c r="R518" i="2"/>
  <c r="B518" i="2"/>
  <c r="M518" i="2" s="1"/>
  <c r="J518" i="2" s="1"/>
  <c r="B517" i="2"/>
  <c r="R517" i="2" s="1"/>
  <c r="B516" i="2"/>
  <c r="N516" i="2" s="1"/>
  <c r="B515" i="2"/>
  <c r="N515" i="2" s="1"/>
  <c r="B514" i="2"/>
  <c r="M514" i="2" s="1"/>
  <c r="B513" i="2"/>
  <c r="N513" i="2" s="1"/>
  <c r="B512" i="2"/>
  <c r="M512" i="2" s="1"/>
  <c r="B511" i="2"/>
  <c r="N511" i="2" s="1"/>
  <c r="B510" i="2"/>
  <c r="M510" i="2" s="1"/>
  <c r="B509" i="2"/>
  <c r="N509" i="2" s="1"/>
  <c r="B508" i="2"/>
  <c r="M508" i="2" s="1"/>
  <c r="B507" i="2"/>
  <c r="N507" i="2" s="1"/>
  <c r="B506" i="2"/>
  <c r="M506" i="2" s="1"/>
  <c r="B505" i="2"/>
  <c r="N505" i="2" s="1"/>
  <c r="B504" i="2"/>
  <c r="M504" i="2" s="1"/>
  <c r="B503" i="2"/>
  <c r="N503" i="2" s="1"/>
  <c r="B502" i="2"/>
  <c r="M502" i="2" s="1"/>
  <c r="B501" i="2"/>
  <c r="N501" i="2" s="1"/>
  <c r="B500" i="2"/>
  <c r="M500" i="2" s="1"/>
  <c r="B499" i="2"/>
  <c r="N499" i="2" s="1"/>
  <c r="B498" i="2"/>
  <c r="M498" i="2" s="1"/>
  <c r="B497" i="2"/>
  <c r="N497" i="2" s="1"/>
  <c r="B496" i="2"/>
  <c r="M496" i="2" s="1"/>
  <c r="B495" i="2"/>
  <c r="N495" i="2" s="1"/>
  <c r="B494" i="2"/>
  <c r="M494" i="2" s="1"/>
  <c r="B493" i="2"/>
  <c r="N493" i="2" s="1"/>
  <c r="B492" i="2"/>
  <c r="M492" i="2" s="1"/>
  <c r="B491" i="2"/>
  <c r="N491" i="2" s="1"/>
  <c r="B490" i="2"/>
  <c r="M490" i="2" s="1"/>
  <c r="B489" i="2"/>
  <c r="N489" i="2" s="1"/>
  <c r="B488" i="2"/>
  <c r="M488" i="2" s="1"/>
  <c r="B487" i="2"/>
  <c r="N487" i="2" s="1"/>
  <c r="B486" i="2"/>
  <c r="M486" i="2" s="1"/>
  <c r="B485" i="2"/>
  <c r="N485" i="2" s="1"/>
  <c r="B484" i="2"/>
  <c r="M484" i="2" s="1"/>
  <c r="B483" i="2"/>
  <c r="N483" i="2" s="1"/>
  <c r="B482" i="2"/>
  <c r="M482" i="2" s="1"/>
  <c r="B481" i="2"/>
  <c r="N481" i="2" s="1"/>
  <c r="B480" i="2"/>
  <c r="M480" i="2" s="1"/>
  <c r="B479" i="2"/>
  <c r="N479" i="2" s="1"/>
  <c r="B478" i="2"/>
  <c r="M478" i="2" s="1"/>
  <c r="B477" i="2"/>
  <c r="N477" i="2" s="1"/>
  <c r="B476" i="2"/>
  <c r="M476" i="2" s="1"/>
  <c r="B475" i="2"/>
  <c r="N475" i="2" s="1"/>
  <c r="B474" i="2"/>
  <c r="M474" i="2" s="1"/>
  <c r="B473" i="2"/>
  <c r="N473" i="2" s="1"/>
  <c r="B472" i="2"/>
  <c r="M472" i="2" s="1"/>
  <c r="B471" i="2"/>
  <c r="N471" i="2" s="1"/>
  <c r="B470" i="2"/>
  <c r="M470" i="2" s="1"/>
  <c r="B469" i="2"/>
  <c r="N469" i="2" s="1"/>
  <c r="B468" i="2"/>
  <c r="M468" i="2" s="1"/>
  <c r="B467" i="2"/>
  <c r="N467" i="2" s="1"/>
  <c r="B466" i="2"/>
  <c r="B465" i="2"/>
  <c r="L465" i="2" s="1"/>
  <c r="N464" i="2"/>
  <c r="B464" i="2"/>
  <c r="B463" i="2"/>
  <c r="L463" i="2" s="1"/>
  <c r="B462" i="2"/>
  <c r="L461" i="2"/>
  <c r="B461" i="2"/>
  <c r="B460" i="2"/>
  <c r="N460" i="2" s="1"/>
  <c r="M459" i="2"/>
  <c r="B459" i="2"/>
  <c r="R459" i="2" s="1"/>
  <c r="B458" i="2"/>
  <c r="M457" i="2"/>
  <c r="B457" i="2"/>
  <c r="R457" i="2" s="1"/>
  <c r="B456" i="2"/>
  <c r="M455" i="2"/>
  <c r="B455" i="2"/>
  <c r="R455" i="2" s="1"/>
  <c r="B454" i="2"/>
  <c r="M453" i="2"/>
  <c r="B453" i="2"/>
  <c r="R453" i="2" s="1"/>
  <c r="B452" i="2"/>
  <c r="M451" i="2"/>
  <c r="B451" i="2"/>
  <c r="R451" i="2" s="1"/>
  <c r="B450" i="2"/>
  <c r="M449" i="2"/>
  <c r="B449" i="2"/>
  <c r="R449" i="2" s="1"/>
  <c r="B448" i="2"/>
  <c r="M447" i="2"/>
  <c r="B447" i="2"/>
  <c r="R447" i="2" s="1"/>
  <c r="B446" i="2"/>
  <c r="M445" i="2"/>
  <c r="B445" i="2"/>
  <c r="R445" i="2" s="1"/>
  <c r="B444" i="2"/>
  <c r="M443" i="2"/>
  <c r="B443" i="2"/>
  <c r="R443" i="2" s="1"/>
  <c r="B442" i="2"/>
  <c r="M441" i="2"/>
  <c r="B441" i="2"/>
  <c r="R441" i="2" s="1"/>
  <c r="B440" i="2"/>
  <c r="M439" i="2"/>
  <c r="B439" i="2"/>
  <c r="R439" i="2" s="1"/>
  <c r="B438" i="2"/>
  <c r="M437" i="2"/>
  <c r="B437" i="2"/>
  <c r="R437" i="2" s="1"/>
  <c r="B436" i="2"/>
  <c r="M435" i="2"/>
  <c r="B435" i="2"/>
  <c r="R435" i="2" s="1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M420" i="2" s="1"/>
  <c r="L419" i="2"/>
  <c r="B419" i="2"/>
  <c r="R419" i="2" s="1"/>
  <c r="B418" i="2"/>
  <c r="R418" i="2" s="1"/>
  <c r="L417" i="2"/>
  <c r="B417" i="2"/>
  <c r="R417" i="2" s="1"/>
  <c r="B416" i="2"/>
  <c r="R416" i="2" s="1"/>
  <c r="B415" i="2"/>
  <c r="R415" i="2" s="1"/>
  <c r="B414" i="2"/>
  <c r="R414" i="2" s="1"/>
  <c r="L413" i="2"/>
  <c r="B413" i="2"/>
  <c r="R413" i="2" s="1"/>
  <c r="B412" i="2"/>
  <c r="R412" i="2" s="1"/>
  <c r="B411" i="2"/>
  <c r="R411" i="2" s="1"/>
  <c r="B410" i="2"/>
  <c r="R410" i="2" s="1"/>
  <c r="L409" i="2"/>
  <c r="B409" i="2"/>
  <c r="R409" i="2" s="1"/>
  <c r="B408" i="2"/>
  <c r="R408" i="2" s="1"/>
  <c r="B407" i="2"/>
  <c r="R407" i="2" s="1"/>
  <c r="B406" i="2"/>
  <c r="R406" i="2" s="1"/>
  <c r="L405" i="2"/>
  <c r="B405" i="2"/>
  <c r="R405" i="2" s="1"/>
  <c r="B404" i="2"/>
  <c r="R404" i="2" s="1"/>
  <c r="B403" i="2"/>
  <c r="R403" i="2" s="1"/>
  <c r="B402" i="2"/>
  <c r="L402" i="2" s="1"/>
  <c r="S401" i="2"/>
  <c r="L401" i="2"/>
  <c r="B401" i="2"/>
  <c r="M401" i="2" s="1"/>
  <c r="J401" i="2" s="1"/>
  <c r="B400" i="2"/>
  <c r="L400" i="2" s="1"/>
  <c r="B399" i="2"/>
  <c r="M399" i="2" s="1"/>
  <c r="J399" i="2" s="1"/>
  <c r="S398" i="2"/>
  <c r="B398" i="2"/>
  <c r="L398" i="2" s="1"/>
  <c r="S397" i="2"/>
  <c r="M397" i="2"/>
  <c r="J397" i="2" s="1"/>
  <c r="B397" i="2"/>
  <c r="L397" i="2" s="1"/>
  <c r="S396" i="2"/>
  <c r="B396" i="2"/>
  <c r="L396" i="2" s="1"/>
  <c r="B395" i="2"/>
  <c r="S395" i="2" s="1"/>
  <c r="B394" i="2"/>
  <c r="L394" i="2" s="1"/>
  <c r="B393" i="2"/>
  <c r="M393" i="2" s="1"/>
  <c r="J393" i="2" s="1"/>
  <c r="B392" i="2"/>
  <c r="L392" i="2" s="1"/>
  <c r="B391" i="2"/>
  <c r="M391" i="2" s="1"/>
  <c r="J391" i="2" s="1"/>
  <c r="M390" i="2"/>
  <c r="J390" i="2" s="1"/>
  <c r="B390" i="2"/>
  <c r="L390" i="2" s="1"/>
  <c r="B389" i="2"/>
  <c r="S388" i="2"/>
  <c r="B388" i="2"/>
  <c r="L388" i="2" s="1"/>
  <c r="B387" i="2"/>
  <c r="M386" i="2"/>
  <c r="J386" i="2" s="1"/>
  <c r="B386" i="2"/>
  <c r="L386" i="2" s="1"/>
  <c r="L385" i="2"/>
  <c r="B385" i="2"/>
  <c r="B384" i="2"/>
  <c r="L384" i="2" s="1"/>
  <c r="B383" i="2"/>
  <c r="M383" i="2" s="1"/>
  <c r="J383" i="2" s="1"/>
  <c r="S382" i="2"/>
  <c r="M382" i="2"/>
  <c r="J382" i="2" s="1"/>
  <c r="B382" i="2"/>
  <c r="L382" i="2" s="1"/>
  <c r="S381" i="2"/>
  <c r="M381" i="2"/>
  <c r="J381" i="2" s="1"/>
  <c r="L381" i="2"/>
  <c r="B381" i="2"/>
  <c r="B380" i="2"/>
  <c r="L380" i="2" s="1"/>
  <c r="M379" i="2"/>
  <c r="J379" i="2" s="1"/>
  <c r="B379" i="2"/>
  <c r="S379" i="2" s="1"/>
  <c r="B378" i="2"/>
  <c r="L378" i="2" s="1"/>
  <c r="B377" i="2"/>
  <c r="M377" i="2" s="1"/>
  <c r="J377" i="2" s="1"/>
  <c r="B376" i="2"/>
  <c r="L376" i="2" s="1"/>
  <c r="B375" i="2"/>
  <c r="M375" i="2" s="1"/>
  <c r="J375" i="2" s="1"/>
  <c r="M374" i="2"/>
  <c r="J374" i="2" s="1"/>
  <c r="B374" i="2"/>
  <c r="L374" i="2" s="1"/>
  <c r="B373" i="2"/>
  <c r="B372" i="2"/>
  <c r="L372" i="2" s="1"/>
  <c r="B371" i="2"/>
  <c r="M370" i="2"/>
  <c r="J370" i="2" s="1"/>
  <c r="B370" i="2"/>
  <c r="L370" i="2" s="1"/>
  <c r="L369" i="2"/>
  <c r="B369" i="2"/>
  <c r="B368" i="2"/>
  <c r="L368" i="2" s="1"/>
  <c r="B367" i="2"/>
  <c r="M367" i="2" s="1"/>
  <c r="J367" i="2" s="1"/>
  <c r="B366" i="2"/>
  <c r="L366" i="2" s="1"/>
  <c r="B365" i="2"/>
  <c r="L365" i="2" s="1"/>
  <c r="B364" i="2"/>
  <c r="L364" i="2" s="1"/>
  <c r="B363" i="2"/>
  <c r="M363" i="2" s="1"/>
  <c r="J363" i="2" s="1"/>
  <c r="B362" i="2"/>
  <c r="L362" i="2" s="1"/>
  <c r="B361" i="2"/>
  <c r="M361" i="2" s="1"/>
  <c r="J361" i="2" s="1"/>
  <c r="S360" i="2"/>
  <c r="B360" i="2"/>
  <c r="B359" i="2"/>
  <c r="L359" i="2" s="1"/>
  <c r="B358" i="2"/>
  <c r="L358" i="2" s="1"/>
  <c r="B357" i="2"/>
  <c r="M356" i="2"/>
  <c r="B356" i="2"/>
  <c r="L356" i="2" s="1"/>
  <c r="B355" i="2"/>
  <c r="B354" i="2"/>
  <c r="L354" i="2" s="1"/>
  <c r="B353" i="2"/>
  <c r="M353" i="2" s="1"/>
  <c r="J353" i="2" s="1"/>
  <c r="B352" i="2"/>
  <c r="L352" i="2" s="1"/>
  <c r="B351" i="2"/>
  <c r="M351" i="2" s="1"/>
  <c r="J351" i="2" s="1"/>
  <c r="B350" i="2"/>
  <c r="L350" i="2" s="1"/>
  <c r="B349" i="2"/>
  <c r="M349" i="2" s="1"/>
  <c r="J349" i="2" s="1"/>
  <c r="B348" i="2"/>
  <c r="L348" i="2" s="1"/>
  <c r="B347" i="2"/>
  <c r="L347" i="2" s="1"/>
  <c r="B346" i="2"/>
  <c r="L346" i="2" s="1"/>
  <c r="B345" i="2"/>
  <c r="M345" i="2" s="1"/>
  <c r="J345" i="2" s="1"/>
  <c r="M344" i="2"/>
  <c r="J344" i="2" s="1"/>
  <c r="B344" i="2"/>
  <c r="L344" i="2" s="1"/>
  <c r="L343" i="2"/>
  <c r="B343" i="2"/>
  <c r="S343" i="2" s="1"/>
  <c r="S342" i="2"/>
  <c r="B342" i="2"/>
  <c r="L342" i="2" s="1"/>
  <c r="B341" i="2"/>
  <c r="S341" i="2" s="1"/>
  <c r="B340" i="2"/>
  <c r="L340" i="2" s="1"/>
  <c r="B339" i="2"/>
  <c r="S339" i="2" s="1"/>
  <c r="B338" i="2"/>
  <c r="M337" i="2"/>
  <c r="J337" i="2" s="1"/>
  <c r="B337" i="2"/>
  <c r="S337" i="2" s="1"/>
  <c r="B336" i="2"/>
  <c r="B335" i="2"/>
  <c r="M335" i="2" s="1"/>
  <c r="J335" i="2" s="1"/>
  <c r="S334" i="2"/>
  <c r="B334" i="2"/>
  <c r="L334" i="2" s="1"/>
  <c r="B333" i="2"/>
  <c r="S333" i="2" s="1"/>
  <c r="B332" i="2"/>
  <c r="L332" i="2" s="1"/>
  <c r="B331" i="2"/>
  <c r="S330" i="2"/>
  <c r="B330" i="2"/>
  <c r="L330" i="2" s="1"/>
  <c r="L329" i="2"/>
  <c r="B329" i="2"/>
  <c r="B328" i="2"/>
  <c r="L328" i="2" s="1"/>
  <c r="B327" i="2"/>
  <c r="M327" i="2" s="1"/>
  <c r="J327" i="2" s="1"/>
  <c r="B326" i="2"/>
  <c r="L326" i="2" s="1"/>
  <c r="M325" i="2"/>
  <c r="J325" i="2" s="1"/>
  <c r="L325" i="2"/>
  <c r="B325" i="2"/>
  <c r="S325" i="2" s="1"/>
  <c r="M324" i="2"/>
  <c r="J324" i="2" s="1"/>
  <c r="B324" i="2"/>
  <c r="B323" i="2"/>
  <c r="M323" i="2" s="1"/>
  <c r="J323" i="2" s="1"/>
  <c r="S322" i="2"/>
  <c r="B322" i="2"/>
  <c r="L322" i="2" s="1"/>
  <c r="B321" i="2"/>
  <c r="S321" i="2" s="1"/>
  <c r="M320" i="2"/>
  <c r="J320" i="2" s="1"/>
  <c r="B320" i="2"/>
  <c r="L320" i="2" s="1"/>
  <c r="B319" i="2"/>
  <c r="M319" i="2" s="1"/>
  <c r="J319" i="2" s="1"/>
  <c r="S318" i="2"/>
  <c r="B318" i="2"/>
  <c r="L318" i="2" s="1"/>
  <c r="B317" i="2"/>
  <c r="B316" i="2"/>
  <c r="L316" i="2" s="1"/>
  <c r="B315" i="2"/>
  <c r="B314" i="2"/>
  <c r="N314" i="2" s="1"/>
  <c r="B313" i="2"/>
  <c r="B312" i="2"/>
  <c r="S312" i="2" s="1"/>
  <c r="S311" i="2"/>
  <c r="B311" i="2"/>
  <c r="B310" i="2"/>
  <c r="B309" i="2"/>
  <c r="B308" i="2"/>
  <c r="B307" i="2"/>
  <c r="M307" i="2" s="1"/>
  <c r="J307" i="2" s="1"/>
  <c r="B306" i="2"/>
  <c r="B305" i="2"/>
  <c r="B304" i="2"/>
  <c r="S304" i="2" s="1"/>
  <c r="M303" i="2"/>
  <c r="J303" i="2" s="1"/>
  <c r="L303" i="2"/>
  <c r="B303" i="2"/>
  <c r="S303" i="2" s="1"/>
  <c r="B302" i="2"/>
  <c r="M302" i="2" s="1"/>
  <c r="M301" i="2"/>
  <c r="J301" i="2" s="1"/>
  <c r="B301" i="2"/>
  <c r="S301" i="2" s="1"/>
  <c r="B300" i="2"/>
  <c r="B299" i="2"/>
  <c r="S299" i="2" s="1"/>
  <c r="N298" i="2"/>
  <c r="B298" i="2"/>
  <c r="M298" i="2" s="1"/>
  <c r="B297" i="2"/>
  <c r="S297" i="2" s="1"/>
  <c r="B296" i="2"/>
  <c r="S296" i="2" s="1"/>
  <c r="B295" i="2"/>
  <c r="B294" i="2"/>
  <c r="B293" i="2"/>
  <c r="S293" i="2" s="1"/>
  <c r="B292" i="2"/>
  <c r="B291" i="2"/>
  <c r="L291" i="2" s="1"/>
  <c r="B290" i="2"/>
  <c r="B289" i="2"/>
  <c r="B288" i="2"/>
  <c r="S288" i="2" s="1"/>
  <c r="M287" i="2"/>
  <c r="J287" i="2" s="1"/>
  <c r="B287" i="2"/>
  <c r="S287" i="2" s="1"/>
  <c r="B286" i="2"/>
  <c r="N286" i="2" s="1"/>
  <c r="B285" i="2"/>
  <c r="L285" i="2" s="1"/>
  <c r="B284" i="2"/>
  <c r="B283" i="2"/>
  <c r="B282" i="2"/>
  <c r="N282" i="2" s="1"/>
  <c r="S281" i="2"/>
  <c r="B281" i="2"/>
  <c r="B280" i="2"/>
  <c r="M279" i="2"/>
  <c r="J279" i="2" s="1"/>
  <c r="B279" i="2"/>
  <c r="S279" i="2" s="1"/>
  <c r="B278" i="2"/>
  <c r="N278" i="2" s="1"/>
  <c r="S277" i="2"/>
  <c r="L277" i="2"/>
  <c r="B277" i="2"/>
  <c r="M277" i="2" s="1"/>
  <c r="J277" i="2" s="1"/>
  <c r="B276" i="2"/>
  <c r="L275" i="2"/>
  <c r="B275" i="2"/>
  <c r="M275" i="2" s="1"/>
  <c r="B274" i="2"/>
  <c r="N274" i="2" s="1"/>
  <c r="B273" i="2"/>
  <c r="L273" i="2" s="1"/>
  <c r="B272" i="2"/>
  <c r="B271" i="2"/>
  <c r="B270" i="2"/>
  <c r="N270" i="2" s="1"/>
  <c r="L269" i="2"/>
  <c r="B269" i="2"/>
  <c r="M269" i="2" s="1"/>
  <c r="B268" i="2"/>
  <c r="B267" i="2"/>
  <c r="M267" i="2" s="1"/>
  <c r="B266" i="2"/>
  <c r="L265" i="2"/>
  <c r="B265" i="2"/>
  <c r="M265" i="2" s="1"/>
  <c r="B264" i="2"/>
  <c r="B263" i="2"/>
  <c r="M263" i="2" s="1"/>
  <c r="B262" i="2"/>
  <c r="L261" i="2"/>
  <c r="B261" i="2"/>
  <c r="M261" i="2" s="1"/>
  <c r="B260" i="2"/>
  <c r="B259" i="2"/>
  <c r="S258" i="2"/>
  <c r="B258" i="2"/>
  <c r="N258" i="2" s="1"/>
  <c r="B257" i="2"/>
  <c r="B256" i="2"/>
  <c r="S256" i="2" s="1"/>
  <c r="B255" i="2"/>
  <c r="B254" i="2"/>
  <c r="L253" i="2"/>
  <c r="B253" i="2"/>
  <c r="M253" i="2" s="1"/>
  <c r="B252" i="2"/>
  <c r="L251" i="2"/>
  <c r="B251" i="2"/>
  <c r="M251" i="2" s="1"/>
  <c r="B250" i="2"/>
  <c r="B249" i="2"/>
  <c r="M249" i="2" s="1"/>
  <c r="B248" i="2"/>
  <c r="M247" i="2"/>
  <c r="B247" i="2"/>
  <c r="L247" i="2" s="1"/>
  <c r="B246" i="2"/>
  <c r="B245" i="2"/>
  <c r="M245" i="2" s="1"/>
  <c r="B244" i="2"/>
  <c r="B243" i="2"/>
  <c r="B242" i="2"/>
  <c r="N242" i="2" s="1"/>
  <c r="B241" i="2"/>
  <c r="N240" i="2"/>
  <c r="B240" i="2"/>
  <c r="S240" i="2" s="1"/>
  <c r="B239" i="2"/>
  <c r="B238" i="2"/>
  <c r="B237" i="2"/>
  <c r="N237" i="2" s="1"/>
  <c r="B236" i="2"/>
  <c r="B235" i="2"/>
  <c r="M235" i="2" s="1"/>
  <c r="B234" i="2"/>
  <c r="S234" i="2" s="1"/>
  <c r="B233" i="2"/>
  <c r="B232" i="2"/>
  <c r="L232" i="2" s="1"/>
  <c r="B231" i="2"/>
  <c r="B230" i="2"/>
  <c r="N230" i="2" s="1"/>
  <c r="B229" i="2"/>
  <c r="L228" i="2"/>
  <c r="B228" i="2"/>
  <c r="N228" i="2" s="1"/>
  <c r="L227" i="2"/>
  <c r="B227" i="2"/>
  <c r="B226" i="2"/>
  <c r="S226" i="2" s="1"/>
  <c r="B225" i="2"/>
  <c r="N224" i="2"/>
  <c r="B224" i="2"/>
  <c r="L224" i="2" s="1"/>
  <c r="B223" i="2"/>
  <c r="M223" i="2" s="1"/>
  <c r="B222" i="2"/>
  <c r="B221" i="2"/>
  <c r="N221" i="2" s="1"/>
  <c r="B220" i="2"/>
  <c r="N220" i="2" s="1"/>
  <c r="N219" i="2"/>
  <c r="B219" i="2"/>
  <c r="B218" i="2"/>
  <c r="S218" i="2" s="1"/>
  <c r="B217" i="2"/>
  <c r="B216" i="2"/>
  <c r="B215" i="2"/>
  <c r="B214" i="2"/>
  <c r="N214" i="2" s="1"/>
  <c r="B213" i="2"/>
  <c r="L212" i="2"/>
  <c r="B212" i="2"/>
  <c r="N212" i="2" s="1"/>
  <c r="L211" i="2"/>
  <c r="B211" i="2"/>
  <c r="N211" i="2" s="1"/>
  <c r="B210" i="2"/>
  <c r="S210" i="2" s="1"/>
  <c r="B209" i="2"/>
  <c r="N208" i="2"/>
  <c r="B208" i="2"/>
  <c r="L208" i="2" s="1"/>
  <c r="B207" i="2"/>
  <c r="M207" i="2" s="1"/>
  <c r="B206" i="2"/>
  <c r="M205" i="2"/>
  <c r="B205" i="2"/>
  <c r="N205" i="2" s="1"/>
  <c r="L204" i="2"/>
  <c r="B204" i="2"/>
  <c r="N204" i="2" s="1"/>
  <c r="L203" i="2"/>
  <c r="B203" i="2"/>
  <c r="N203" i="2" s="1"/>
  <c r="B202" i="2"/>
  <c r="S202" i="2" s="1"/>
  <c r="B201" i="2"/>
  <c r="N200" i="2"/>
  <c r="B200" i="2"/>
  <c r="L200" i="2" s="1"/>
  <c r="B199" i="2"/>
  <c r="B198" i="2"/>
  <c r="N198" i="2" s="1"/>
  <c r="B197" i="2"/>
  <c r="N196" i="2"/>
  <c r="B196" i="2"/>
  <c r="L196" i="2" s="1"/>
  <c r="B195" i="2"/>
  <c r="B194" i="2"/>
  <c r="S194" i="2" s="1"/>
  <c r="B193" i="2"/>
  <c r="B192" i="2"/>
  <c r="L192" i="2" s="1"/>
  <c r="L191" i="2"/>
  <c r="B191" i="2"/>
  <c r="M191" i="2" s="1"/>
  <c r="B190" i="2"/>
  <c r="B189" i="2"/>
  <c r="N189" i="2" s="1"/>
  <c r="L188" i="2"/>
  <c r="B188" i="2"/>
  <c r="N188" i="2" s="1"/>
  <c r="B187" i="2"/>
  <c r="N187" i="2" s="1"/>
  <c r="B186" i="2"/>
  <c r="S186" i="2" s="1"/>
  <c r="B185" i="2"/>
  <c r="L185" i="2" s="1"/>
  <c r="B184" i="2"/>
  <c r="S184" i="2" s="1"/>
  <c r="B183" i="2"/>
  <c r="L183" i="2" s="1"/>
  <c r="L182" i="2"/>
  <c r="B182" i="2"/>
  <c r="S182" i="2" s="1"/>
  <c r="B181" i="2"/>
  <c r="L181" i="2" s="1"/>
  <c r="B180" i="2"/>
  <c r="S180" i="2" s="1"/>
  <c r="B179" i="2"/>
  <c r="L179" i="2" s="1"/>
  <c r="B178" i="2"/>
  <c r="B177" i="2"/>
  <c r="L177" i="2" s="1"/>
  <c r="B176" i="2"/>
  <c r="S176" i="2" s="1"/>
  <c r="B175" i="2"/>
  <c r="L175" i="2" s="1"/>
  <c r="L174" i="2"/>
  <c r="B174" i="2"/>
  <c r="S174" i="2" s="1"/>
  <c r="B173" i="2"/>
  <c r="L173" i="2" s="1"/>
  <c r="B172" i="2"/>
  <c r="B171" i="2"/>
  <c r="L171" i="2" s="1"/>
  <c r="L170" i="2"/>
  <c r="B170" i="2"/>
  <c r="S170" i="2" s="1"/>
  <c r="B169" i="2"/>
  <c r="L169" i="2" s="1"/>
  <c r="B168" i="2"/>
  <c r="S168" i="2" s="1"/>
  <c r="B167" i="2"/>
  <c r="L167" i="2" s="1"/>
  <c r="B166" i="2"/>
  <c r="B165" i="2"/>
  <c r="L165" i="2" s="1"/>
  <c r="L164" i="2"/>
  <c r="B164" i="2"/>
  <c r="S164" i="2" s="1"/>
  <c r="B163" i="2"/>
  <c r="L163" i="2" s="1"/>
  <c r="B162" i="2"/>
  <c r="S162" i="2" s="1"/>
  <c r="B161" i="2"/>
  <c r="B160" i="2"/>
  <c r="B159" i="2"/>
  <c r="B158" i="2"/>
  <c r="B157" i="2"/>
  <c r="B156" i="2"/>
  <c r="B155" i="2"/>
  <c r="B154" i="2"/>
  <c r="B153" i="2"/>
  <c r="B152" i="2"/>
  <c r="S151" i="2"/>
  <c r="L151" i="2"/>
  <c r="B151" i="2"/>
  <c r="R150" i="2"/>
  <c r="B150" i="2"/>
  <c r="B149" i="2"/>
  <c r="B148" i="2"/>
  <c r="R148" i="2" s="1"/>
  <c r="L147" i="2"/>
  <c r="K147" i="2"/>
  <c r="B147" i="2"/>
  <c r="B146" i="2"/>
  <c r="R146" i="2" s="1"/>
  <c r="B145" i="2"/>
  <c r="M145" i="2" s="1"/>
  <c r="J145" i="2" s="1"/>
  <c r="B144" i="2"/>
  <c r="R144" i="2" s="1"/>
  <c r="S143" i="2"/>
  <c r="B143" i="2"/>
  <c r="B142" i="2"/>
  <c r="R142" i="2" s="1"/>
  <c r="B141" i="2"/>
  <c r="R140" i="2"/>
  <c r="B140" i="2"/>
  <c r="L139" i="2"/>
  <c r="B139" i="2"/>
  <c r="B138" i="2"/>
  <c r="R138" i="2" s="1"/>
  <c r="B137" i="2"/>
  <c r="B136" i="2"/>
  <c r="R136" i="2" s="1"/>
  <c r="S135" i="2"/>
  <c r="B135" i="2"/>
  <c r="N134" i="2"/>
  <c r="B134" i="2"/>
  <c r="R134" i="2" s="1"/>
  <c r="B133" i="2"/>
  <c r="M133" i="2" s="1"/>
  <c r="J133" i="2" s="1"/>
  <c r="R132" i="2"/>
  <c r="B132" i="2"/>
  <c r="S131" i="2"/>
  <c r="L131" i="2"/>
  <c r="K131" i="2"/>
  <c r="B131" i="2"/>
  <c r="M131" i="2" s="1"/>
  <c r="J131" i="2" s="1"/>
  <c r="N130" i="2"/>
  <c r="B130" i="2"/>
  <c r="R130" i="2" s="1"/>
  <c r="K129" i="2"/>
  <c r="B129" i="2"/>
  <c r="B128" i="2"/>
  <c r="R128" i="2" s="1"/>
  <c r="L127" i="2"/>
  <c r="K127" i="2"/>
  <c r="B127" i="2"/>
  <c r="B126" i="2"/>
  <c r="B125" i="2"/>
  <c r="M125" i="2" s="1"/>
  <c r="J125" i="2" s="1"/>
  <c r="B124" i="2"/>
  <c r="R124" i="2" s="1"/>
  <c r="B123" i="2"/>
  <c r="S123" i="2" s="1"/>
  <c r="R122" i="2"/>
  <c r="N122" i="2"/>
  <c r="B122" i="2"/>
  <c r="L121" i="2"/>
  <c r="B121" i="2"/>
  <c r="M121" i="2" s="1"/>
  <c r="J121" i="2" s="1"/>
  <c r="B120" i="2"/>
  <c r="R120" i="2" s="1"/>
  <c r="S119" i="2"/>
  <c r="L119" i="2"/>
  <c r="K119" i="2"/>
  <c r="B119" i="2"/>
  <c r="M119" i="2" s="1"/>
  <c r="J119" i="2" s="1"/>
  <c r="N118" i="2"/>
  <c r="B118" i="2"/>
  <c r="R118" i="2" s="1"/>
  <c r="K117" i="2"/>
  <c r="B117" i="2"/>
  <c r="M117" i="2" s="1"/>
  <c r="J117" i="2" s="1"/>
  <c r="R116" i="2"/>
  <c r="B116" i="2"/>
  <c r="B115" i="2"/>
  <c r="S115" i="2" s="1"/>
  <c r="B114" i="2"/>
  <c r="N114" i="2" s="1"/>
  <c r="L113" i="2"/>
  <c r="K113" i="2"/>
  <c r="B113" i="2"/>
  <c r="M113" i="2" s="1"/>
  <c r="J113" i="2" s="1"/>
  <c r="B112" i="2"/>
  <c r="R112" i="2" s="1"/>
  <c r="L111" i="2"/>
  <c r="B111" i="2"/>
  <c r="N110" i="2"/>
  <c r="B110" i="2"/>
  <c r="R110" i="2" s="1"/>
  <c r="B109" i="2"/>
  <c r="B108" i="2"/>
  <c r="R108" i="2" s="1"/>
  <c r="K107" i="2"/>
  <c r="B107" i="2"/>
  <c r="N106" i="2"/>
  <c r="B106" i="2"/>
  <c r="R106" i="2" s="1"/>
  <c r="L105" i="2"/>
  <c r="B105" i="2"/>
  <c r="B104" i="2"/>
  <c r="R104" i="2" s="1"/>
  <c r="S103" i="2"/>
  <c r="K103" i="2"/>
  <c r="B103" i="2"/>
  <c r="N102" i="2"/>
  <c r="B102" i="2"/>
  <c r="R102" i="2" s="1"/>
  <c r="K101" i="2"/>
  <c r="B101" i="2"/>
  <c r="M101" i="2" s="1"/>
  <c r="J101" i="2" s="1"/>
  <c r="R100" i="2"/>
  <c r="B100" i="2"/>
  <c r="S99" i="2"/>
  <c r="L99" i="2"/>
  <c r="K99" i="2"/>
  <c r="B99" i="2"/>
  <c r="M99" i="2" s="1"/>
  <c r="J99" i="2" s="1"/>
  <c r="R98" i="2"/>
  <c r="B98" i="2"/>
  <c r="N98" i="2" s="1"/>
  <c r="B97" i="2"/>
  <c r="B96" i="2"/>
  <c r="R96" i="2" s="1"/>
  <c r="B95" i="2"/>
  <c r="L95" i="2" s="1"/>
  <c r="B94" i="2"/>
  <c r="K93" i="2"/>
  <c r="B93" i="2"/>
  <c r="M93" i="2" s="1"/>
  <c r="J93" i="2" s="1"/>
  <c r="B92" i="2"/>
  <c r="R92" i="2" s="1"/>
  <c r="S91" i="2"/>
  <c r="L91" i="2"/>
  <c r="B91" i="2"/>
  <c r="R90" i="2"/>
  <c r="N90" i="2"/>
  <c r="B90" i="2"/>
  <c r="K89" i="2"/>
  <c r="B89" i="2"/>
  <c r="M89" i="2" s="1"/>
  <c r="J89" i="2" s="1"/>
  <c r="B88" i="2"/>
  <c r="R88" i="2" s="1"/>
  <c r="S87" i="2"/>
  <c r="L87" i="2"/>
  <c r="K87" i="2"/>
  <c r="B87" i="2"/>
  <c r="M87" i="2" s="1"/>
  <c r="J87" i="2" s="1"/>
  <c r="B86" i="2"/>
  <c r="R86" i="2" s="1"/>
  <c r="K85" i="2"/>
  <c r="B85" i="2"/>
  <c r="M85" i="2" s="1"/>
  <c r="J85" i="2" s="1"/>
  <c r="B84" i="2"/>
  <c r="R84" i="2" s="1"/>
  <c r="S83" i="2"/>
  <c r="K83" i="2"/>
  <c r="B83" i="2"/>
  <c r="R82" i="2"/>
  <c r="B82" i="2"/>
  <c r="N82" i="2" s="1"/>
  <c r="L81" i="2"/>
  <c r="K81" i="2"/>
  <c r="B81" i="2"/>
  <c r="M81" i="2" s="1"/>
  <c r="J81" i="2" s="1"/>
  <c r="B80" i="2"/>
  <c r="R80" i="2" s="1"/>
  <c r="B79" i="2"/>
  <c r="K79" i="2" s="1"/>
  <c r="R78" i="2"/>
  <c r="N78" i="2"/>
  <c r="B78" i="2"/>
  <c r="L78" i="2" s="1"/>
  <c r="L77" i="2"/>
  <c r="B77" i="2"/>
  <c r="B76" i="2"/>
  <c r="N76" i="2" s="1"/>
  <c r="R75" i="2"/>
  <c r="K75" i="2"/>
  <c r="B75" i="2"/>
  <c r="L75" i="2" s="1"/>
  <c r="L74" i="2"/>
  <c r="B74" i="2"/>
  <c r="N74" i="2" s="1"/>
  <c r="B73" i="2"/>
  <c r="B72" i="2"/>
  <c r="R72" i="2" s="1"/>
  <c r="R71" i="2"/>
  <c r="L71" i="2"/>
  <c r="K71" i="2"/>
  <c r="B71" i="2"/>
  <c r="R70" i="2"/>
  <c r="N70" i="2"/>
  <c r="L70" i="2"/>
  <c r="B70" i="2"/>
  <c r="L69" i="2"/>
  <c r="B69" i="2"/>
  <c r="N68" i="2"/>
  <c r="B68" i="2"/>
  <c r="B67" i="2"/>
  <c r="L67" i="2" s="1"/>
  <c r="B66" i="2"/>
  <c r="B65" i="2"/>
  <c r="R65" i="2" s="1"/>
  <c r="B64" i="2"/>
  <c r="R64" i="2" s="1"/>
  <c r="L63" i="2"/>
  <c r="B63" i="2"/>
  <c r="R63" i="2" s="1"/>
  <c r="N62" i="2"/>
  <c r="L62" i="2"/>
  <c r="B62" i="2"/>
  <c r="R62" i="2" s="1"/>
  <c r="B61" i="2"/>
  <c r="L61" i="2" s="1"/>
  <c r="B60" i="2"/>
  <c r="N60" i="2" s="1"/>
  <c r="B59" i="2"/>
  <c r="K59" i="2" s="1"/>
  <c r="L58" i="2"/>
  <c r="B58" i="2"/>
  <c r="N58" i="2" s="1"/>
  <c r="B57" i="2"/>
  <c r="R57" i="2" s="1"/>
  <c r="B56" i="2"/>
  <c r="R56" i="2" s="1"/>
  <c r="K55" i="2"/>
  <c r="B55" i="2"/>
  <c r="L55" i="2" s="1"/>
  <c r="B54" i="2"/>
  <c r="N54" i="2" s="1"/>
  <c r="L53" i="2"/>
  <c r="B53" i="2"/>
  <c r="B52" i="2"/>
  <c r="N52" i="2" s="1"/>
  <c r="B51" i="2"/>
  <c r="B50" i="2"/>
  <c r="N50" i="2" s="1"/>
  <c r="B49" i="2"/>
  <c r="R49" i="2" s="1"/>
  <c r="B48" i="2"/>
  <c r="R48" i="2" s="1"/>
  <c r="L47" i="2"/>
  <c r="B47" i="2"/>
  <c r="K47" i="2" s="1"/>
  <c r="B46" i="2"/>
  <c r="L46" i="2" s="1"/>
  <c r="B45" i="2"/>
  <c r="L45" i="2" s="1"/>
  <c r="B44" i="2"/>
  <c r="N44" i="2" s="1"/>
  <c r="R43" i="2"/>
  <c r="K43" i="2"/>
  <c r="B43" i="2"/>
  <c r="L43" i="2" s="1"/>
  <c r="B42" i="2"/>
  <c r="N42" i="2" s="1"/>
  <c r="B41" i="2"/>
  <c r="R41" i="2" s="1"/>
  <c r="B40" i="2"/>
  <c r="R39" i="2"/>
  <c r="L39" i="2"/>
  <c r="K39" i="2"/>
  <c r="B39" i="2"/>
  <c r="R38" i="2"/>
  <c r="N38" i="2"/>
  <c r="L38" i="2"/>
  <c r="B38" i="2"/>
  <c r="J37" i="2"/>
  <c r="B37" i="2"/>
  <c r="M37" i="2" s="1"/>
  <c r="B36" i="2"/>
  <c r="R36" i="2" s="1"/>
  <c r="N35" i="2"/>
  <c r="L35" i="2"/>
  <c r="K35" i="2"/>
  <c r="B35" i="2"/>
  <c r="M35" i="2" s="1"/>
  <c r="J35" i="2" s="1"/>
  <c r="B34" i="2"/>
  <c r="N34" i="2" s="1"/>
  <c r="B33" i="2"/>
  <c r="B32" i="2"/>
  <c r="N32" i="2" s="1"/>
  <c r="B31" i="2"/>
  <c r="M31" i="2" s="1"/>
  <c r="J31" i="2" s="1"/>
  <c r="B30" i="2"/>
  <c r="N30" i="2" s="1"/>
  <c r="B29" i="2"/>
  <c r="B28" i="2"/>
  <c r="N28" i="2" s="1"/>
  <c r="K27" i="2"/>
  <c r="B27" i="2"/>
  <c r="M27" i="2" s="1"/>
  <c r="J27" i="2" s="1"/>
  <c r="N26" i="2"/>
  <c r="B26" i="2"/>
  <c r="B25" i="2"/>
  <c r="M25" i="2" s="1"/>
  <c r="J25" i="2" s="1"/>
  <c r="B24" i="2"/>
  <c r="N24" i="2" s="1"/>
  <c r="L23" i="2"/>
  <c r="B23" i="2"/>
  <c r="M23" i="2" s="1"/>
  <c r="J23" i="2" s="1"/>
  <c r="B22" i="2"/>
  <c r="N22" i="2" s="1"/>
  <c r="N21" i="2"/>
  <c r="B21" i="2"/>
  <c r="L21" i="2" s="1"/>
  <c r="B20" i="2"/>
  <c r="L20" i="2" s="1"/>
  <c r="B19" i="2"/>
  <c r="B18" i="2"/>
  <c r="R18" i="2" s="1"/>
  <c r="B17" i="2"/>
  <c r="L16" i="2"/>
  <c r="B16" i="2"/>
  <c r="B15" i="2"/>
  <c r="N15" i="2" s="1"/>
  <c r="P613" i="2"/>
  <c r="P612" i="2"/>
  <c r="P611" i="2"/>
  <c r="P610" i="2"/>
  <c r="P609" i="2"/>
  <c r="P608" i="2"/>
  <c r="P607" i="2"/>
  <c r="P606" i="2"/>
  <c r="P605" i="2"/>
  <c r="P604" i="2"/>
  <c r="P603" i="2"/>
  <c r="P602" i="2"/>
  <c r="P601" i="2"/>
  <c r="P600" i="2"/>
  <c r="P599" i="2"/>
  <c r="P598" i="2"/>
  <c r="P597" i="2"/>
  <c r="P596" i="2"/>
  <c r="P595" i="2"/>
  <c r="P594" i="2"/>
  <c r="P593" i="2"/>
  <c r="P592" i="2"/>
  <c r="P591" i="2"/>
  <c r="P590" i="2"/>
  <c r="P589" i="2"/>
  <c r="P588" i="2"/>
  <c r="P587" i="2"/>
  <c r="P586" i="2"/>
  <c r="P585" i="2"/>
  <c r="P584" i="2"/>
  <c r="P583" i="2"/>
  <c r="P582" i="2"/>
  <c r="P581" i="2"/>
  <c r="P580" i="2"/>
  <c r="P579" i="2"/>
  <c r="P578" i="2"/>
  <c r="P577" i="2"/>
  <c r="P576" i="2"/>
  <c r="P575" i="2"/>
  <c r="P574" i="2"/>
  <c r="P573" i="2"/>
  <c r="P572" i="2"/>
  <c r="P571" i="2"/>
  <c r="P570" i="2"/>
  <c r="P569" i="2"/>
  <c r="P568" i="2"/>
  <c r="P567" i="2"/>
  <c r="P566" i="2"/>
  <c r="P565" i="2"/>
  <c r="P564" i="2"/>
  <c r="P563" i="2"/>
  <c r="P562" i="2"/>
  <c r="P561" i="2"/>
  <c r="P560" i="2"/>
  <c r="P559" i="2"/>
  <c r="P558" i="2"/>
  <c r="P557" i="2"/>
  <c r="P556" i="2"/>
  <c r="P555" i="2"/>
  <c r="P554" i="2"/>
  <c r="P553" i="2"/>
  <c r="P552" i="2"/>
  <c r="P551" i="2"/>
  <c r="P550" i="2"/>
  <c r="P549" i="2"/>
  <c r="P548" i="2"/>
  <c r="P547" i="2"/>
  <c r="P546" i="2"/>
  <c r="P545" i="2"/>
  <c r="P544" i="2"/>
  <c r="P543" i="2"/>
  <c r="P542" i="2"/>
  <c r="P541" i="2"/>
  <c r="P540" i="2"/>
  <c r="P539" i="2"/>
  <c r="P538" i="2"/>
  <c r="P537" i="2"/>
  <c r="P536" i="2"/>
  <c r="P535" i="2"/>
  <c r="P534" i="2"/>
  <c r="P533" i="2"/>
  <c r="P532" i="2"/>
  <c r="P531" i="2"/>
  <c r="P530" i="2"/>
  <c r="P529" i="2"/>
  <c r="P528" i="2"/>
  <c r="P527" i="2"/>
  <c r="P526" i="2"/>
  <c r="P525" i="2"/>
  <c r="P524" i="2"/>
  <c r="P523" i="2"/>
  <c r="P522" i="2"/>
  <c r="P521" i="2"/>
  <c r="P520" i="2"/>
  <c r="P519" i="2"/>
  <c r="P518" i="2"/>
  <c r="P517" i="2"/>
  <c r="P516" i="2"/>
  <c r="P515" i="2"/>
  <c r="P514" i="2"/>
  <c r="P513" i="2"/>
  <c r="P512" i="2"/>
  <c r="P511" i="2"/>
  <c r="P510" i="2"/>
  <c r="P509" i="2"/>
  <c r="P508" i="2"/>
  <c r="P507" i="2"/>
  <c r="P506" i="2"/>
  <c r="P505" i="2"/>
  <c r="P504" i="2"/>
  <c r="P503" i="2"/>
  <c r="P502" i="2"/>
  <c r="P501" i="2"/>
  <c r="P500" i="2"/>
  <c r="P499" i="2"/>
  <c r="P498" i="2"/>
  <c r="P497" i="2"/>
  <c r="P496" i="2"/>
  <c r="P495" i="2"/>
  <c r="P494" i="2"/>
  <c r="P493" i="2"/>
  <c r="P492" i="2"/>
  <c r="P491" i="2"/>
  <c r="P490" i="2"/>
  <c r="P489" i="2"/>
  <c r="P488" i="2"/>
  <c r="P487" i="2"/>
  <c r="P486" i="2"/>
  <c r="P485" i="2"/>
  <c r="P484" i="2"/>
  <c r="P483" i="2"/>
  <c r="P482" i="2"/>
  <c r="P481" i="2"/>
  <c r="P480" i="2"/>
  <c r="P479" i="2"/>
  <c r="P478" i="2"/>
  <c r="P477" i="2"/>
  <c r="P476" i="2"/>
  <c r="P475" i="2"/>
  <c r="P474" i="2"/>
  <c r="P473" i="2"/>
  <c r="P472" i="2"/>
  <c r="P471" i="2"/>
  <c r="P470" i="2"/>
  <c r="P469" i="2"/>
  <c r="P468" i="2"/>
  <c r="P467" i="2"/>
  <c r="P466" i="2"/>
  <c r="P465" i="2"/>
  <c r="P464" i="2"/>
  <c r="P463" i="2"/>
  <c r="P462" i="2"/>
  <c r="P461" i="2"/>
  <c r="P460" i="2"/>
  <c r="P459" i="2"/>
  <c r="P458" i="2"/>
  <c r="P457" i="2"/>
  <c r="P456" i="2"/>
  <c r="P455" i="2"/>
  <c r="P454" i="2"/>
  <c r="P453" i="2"/>
  <c r="P452" i="2"/>
  <c r="P451" i="2"/>
  <c r="P450" i="2"/>
  <c r="P449" i="2"/>
  <c r="P448" i="2"/>
  <c r="P447" i="2"/>
  <c r="P446" i="2"/>
  <c r="P445" i="2"/>
  <c r="P444" i="2"/>
  <c r="P443" i="2"/>
  <c r="P442" i="2"/>
  <c r="P441" i="2"/>
  <c r="P440" i="2"/>
  <c r="P439" i="2"/>
  <c r="P438" i="2"/>
  <c r="P437" i="2"/>
  <c r="P436" i="2"/>
  <c r="P435" i="2"/>
  <c r="P434" i="2"/>
  <c r="P433" i="2"/>
  <c r="P432" i="2"/>
  <c r="P431" i="2"/>
  <c r="P430" i="2"/>
  <c r="P429" i="2"/>
  <c r="P428" i="2"/>
  <c r="P427" i="2"/>
  <c r="P426" i="2"/>
  <c r="P425" i="2"/>
  <c r="P424" i="2"/>
  <c r="P423" i="2"/>
  <c r="P422" i="2"/>
  <c r="P421" i="2"/>
  <c r="P420" i="2"/>
  <c r="P419" i="2"/>
  <c r="P418" i="2"/>
  <c r="P417" i="2"/>
  <c r="P416" i="2"/>
  <c r="P415" i="2"/>
  <c r="P414" i="2"/>
  <c r="P413" i="2"/>
  <c r="P412" i="2"/>
  <c r="P411" i="2"/>
  <c r="P410" i="2"/>
  <c r="P409" i="2"/>
  <c r="P408" i="2"/>
  <c r="P407" i="2"/>
  <c r="P406" i="2"/>
  <c r="P405" i="2"/>
  <c r="P404" i="2"/>
  <c r="P403" i="2"/>
  <c r="P402" i="2"/>
  <c r="P401" i="2"/>
  <c r="P400" i="2"/>
  <c r="P399" i="2"/>
  <c r="P398" i="2"/>
  <c r="P397" i="2"/>
  <c r="P396" i="2"/>
  <c r="P395" i="2"/>
  <c r="P394" i="2"/>
  <c r="P393" i="2"/>
  <c r="P392" i="2"/>
  <c r="P391" i="2"/>
  <c r="P390" i="2"/>
  <c r="P389" i="2"/>
  <c r="P388" i="2"/>
  <c r="P387" i="2"/>
  <c r="P386" i="2"/>
  <c r="P385" i="2"/>
  <c r="P384" i="2"/>
  <c r="P383" i="2"/>
  <c r="P382" i="2"/>
  <c r="P381" i="2"/>
  <c r="P380" i="2"/>
  <c r="P379" i="2"/>
  <c r="P378" i="2"/>
  <c r="P377" i="2"/>
  <c r="P376" i="2"/>
  <c r="P375" i="2"/>
  <c r="P374" i="2"/>
  <c r="P373" i="2"/>
  <c r="P372" i="2"/>
  <c r="P371" i="2"/>
  <c r="P370" i="2"/>
  <c r="P369" i="2"/>
  <c r="P368" i="2"/>
  <c r="P367" i="2"/>
  <c r="P366" i="2"/>
  <c r="P365" i="2"/>
  <c r="P364" i="2"/>
  <c r="P363" i="2"/>
  <c r="P362" i="2"/>
  <c r="P361" i="2"/>
  <c r="P360" i="2"/>
  <c r="P359" i="2"/>
  <c r="P358" i="2"/>
  <c r="P357" i="2"/>
  <c r="P356" i="2"/>
  <c r="P355" i="2"/>
  <c r="P354" i="2"/>
  <c r="P353" i="2"/>
  <c r="P352" i="2"/>
  <c r="P351" i="2"/>
  <c r="P350" i="2"/>
  <c r="P349" i="2"/>
  <c r="P348" i="2"/>
  <c r="P347" i="2"/>
  <c r="P346" i="2"/>
  <c r="P345" i="2"/>
  <c r="P344" i="2"/>
  <c r="P343" i="2"/>
  <c r="P342" i="2"/>
  <c r="P341" i="2"/>
  <c r="P340" i="2"/>
  <c r="P339" i="2"/>
  <c r="P338" i="2"/>
  <c r="P337" i="2"/>
  <c r="P336" i="2"/>
  <c r="P335" i="2"/>
  <c r="P334" i="2"/>
  <c r="P333" i="2"/>
  <c r="P332" i="2"/>
  <c r="P331" i="2"/>
  <c r="P330" i="2"/>
  <c r="P329" i="2"/>
  <c r="P328" i="2"/>
  <c r="P327" i="2"/>
  <c r="P326" i="2"/>
  <c r="P325" i="2"/>
  <c r="P324" i="2"/>
  <c r="P323" i="2"/>
  <c r="P322" i="2"/>
  <c r="P321" i="2"/>
  <c r="P320" i="2"/>
  <c r="P319" i="2"/>
  <c r="P318" i="2"/>
  <c r="P317" i="2"/>
  <c r="P316" i="2"/>
  <c r="P315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P297" i="2"/>
  <c r="P296" i="2"/>
  <c r="P295" i="2"/>
  <c r="P294" i="2"/>
  <c r="P293" i="2"/>
  <c r="P292" i="2"/>
  <c r="P291" i="2"/>
  <c r="P290" i="2"/>
  <c r="P289" i="2"/>
  <c r="P288" i="2"/>
  <c r="P287" i="2"/>
  <c r="P286" i="2"/>
  <c r="P285" i="2"/>
  <c r="P284" i="2"/>
  <c r="P283" i="2"/>
  <c r="P282" i="2"/>
  <c r="P281" i="2"/>
  <c r="P280" i="2"/>
  <c r="P279" i="2"/>
  <c r="P278" i="2"/>
  <c r="P277" i="2"/>
  <c r="P276" i="2"/>
  <c r="P275" i="2"/>
  <c r="P274" i="2"/>
  <c r="P273" i="2"/>
  <c r="P272" i="2"/>
  <c r="P271" i="2"/>
  <c r="P270" i="2"/>
  <c r="P269" i="2"/>
  <c r="P268" i="2"/>
  <c r="P267" i="2"/>
  <c r="P266" i="2"/>
  <c r="P265" i="2"/>
  <c r="P264" i="2"/>
  <c r="P263" i="2"/>
  <c r="P262" i="2"/>
  <c r="P261" i="2"/>
  <c r="P260" i="2"/>
  <c r="P259" i="2"/>
  <c r="P258" i="2"/>
  <c r="P257" i="2"/>
  <c r="P256" i="2"/>
  <c r="P255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6" i="2"/>
  <c r="P225" i="2"/>
  <c r="P224" i="2"/>
  <c r="P223" i="2"/>
  <c r="P222" i="2"/>
  <c r="P221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8" i="2"/>
  <c r="P207" i="2"/>
  <c r="P206" i="2"/>
  <c r="P205" i="2"/>
  <c r="P204" i="2"/>
  <c r="P203" i="2"/>
  <c r="P202" i="2"/>
  <c r="P201" i="2"/>
  <c r="P200" i="2"/>
  <c r="P199" i="2"/>
  <c r="P198" i="2"/>
  <c r="P197" i="2"/>
  <c r="P196" i="2"/>
  <c r="P195" i="2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5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J8" i="2" a="1"/>
  <c r="J8" i="2" s="1"/>
  <c r="C8" i="2" a="1"/>
  <c r="C8" i="2" s="1"/>
  <c r="G1666" i="2" l="1"/>
  <c r="G3644" i="2"/>
  <c r="L5284" i="2"/>
  <c r="O730" i="2"/>
  <c r="C730" i="2" s="1"/>
  <c r="O1519" i="2"/>
  <c r="O1467" i="2"/>
  <c r="O1458" i="2"/>
  <c r="O1037" i="2"/>
  <c r="O935" i="2"/>
  <c r="C935" i="2" s="1"/>
  <c r="O625" i="2"/>
  <c r="O1646" i="2"/>
  <c r="C1646" i="2" s="1"/>
  <c r="F1750" i="2"/>
  <c r="O3688" i="2"/>
  <c r="F3572" i="2"/>
  <c r="O3424" i="2"/>
  <c r="O3389" i="2"/>
  <c r="F4979" i="2"/>
  <c r="O5269" i="2"/>
  <c r="O5255" i="2"/>
  <c r="C5255" i="2" s="1"/>
  <c r="O1507" i="2"/>
  <c r="C1507" i="2" s="1"/>
  <c r="F2736" i="2"/>
  <c r="O2374" i="2"/>
  <c r="C2374" i="2" s="1"/>
  <c r="F3560" i="2"/>
  <c r="F4963" i="2"/>
  <c r="F4923" i="2"/>
  <c r="O1670" i="2"/>
  <c r="C1670" i="2" s="1"/>
  <c r="O1374" i="2"/>
  <c r="F2800" i="2"/>
  <c r="O2390" i="2"/>
  <c r="C2390" i="2" s="1"/>
  <c r="O2334" i="2"/>
  <c r="C2334" i="2" s="1"/>
  <c r="O1809" i="2"/>
  <c r="O4197" i="2"/>
  <c r="C4197" i="2" s="1"/>
  <c r="O4157" i="2"/>
  <c r="C4157" i="2" s="1"/>
  <c r="F3592" i="2"/>
  <c r="O3572" i="2"/>
  <c r="F4955" i="2"/>
  <c r="O4754" i="2"/>
  <c r="O4713" i="2"/>
  <c r="O4649" i="2"/>
  <c r="O4642" i="2"/>
  <c r="F4617" i="2"/>
  <c r="O5271" i="2"/>
  <c r="M33" i="2"/>
  <c r="J33" i="2" s="1"/>
  <c r="K33" i="2"/>
  <c r="L51" i="2"/>
  <c r="K51" i="2"/>
  <c r="R54" i="2"/>
  <c r="R67" i="2"/>
  <c r="R79" i="2"/>
  <c r="R126" i="2"/>
  <c r="N126" i="2"/>
  <c r="M135" i="2"/>
  <c r="J135" i="2" s="1"/>
  <c r="L135" i="2"/>
  <c r="M137" i="2"/>
  <c r="J137" i="2" s="1"/>
  <c r="K137" i="2"/>
  <c r="M139" i="2"/>
  <c r="J139" i="2" s="1"/>
  <c r="S139" i="2"/>
  <c r="M143" i="2"/>
  <c r="J143" i="2" s="1"/>
  <c r="K143" i="2"/>
  <c r="S178" i="2"/>
  <c r="L178" i="2"/>
  <c r="K18" i="2"/>
  <c r="K21" i="2"/>
  <c r="K23" i="2"/>
  <c r="L33" i="2"/>
  <c r="R51" i="2"/>
  <c r="K63" i="2"/>
  <c r="N66" i="2"/>
  <c r="L66" i="2"/>
  <c r="R94" i="2"/>
  <c r="N94" i="2"/>
  <c r="M103" i="2"/>
  <c r="J103" i="2" s="1"/>
  <c r="L103" i="2"/>
  <c r="M105" i="2"/>
  <c r="J105" i="2" s="1"/>
  <c r="K105" i="2"/>
  <c r="M107" i="2"/>
  <c r="J107" i="2" s="1"/>
  <c r="S107" i="2"/>
  <c r="M111" i="2"/>
  <c r="J111" i="2" s="1"/>
  <c r="K111" i="2"/>
  <c r="R114" i="2"/>
  <c r="K121" i="2"/>
  <c r="M127" i="2"/>
  <c r="J127" i="2" s="1"/>
  <c r="S127" i="2"/>
  <c r="M129" i="2"/>
  <c r="J129" i="2" s="1"/>
  <c r="L129" i="2"/>
  <c r="K133" i="2"/>
  <c r="K135" i="2"/>
  <c r="L137" i="2"/>
  <c r="K139" i="2"/>
  <c r="M141" i="2"/>
  <c r="J141" i="2" s="1"/>
  <c r="K141" i="2"/>
  <c r="L143" i="2"/>
  <c r="K145" i="2"/>
  <c r="L162" i="2"/>
  <c r="S172" i="2"/>
  <c r="L172" i="2"/>
  <c r="L198" i="2"/>
  <c r="M219" i="2"/>
  <c r="L219" i="2"/>
  <c r="M241" i="2"/>
  <c r="L241" i="2"/>
  <c r="L249" i="2"/>
  <c r="L255" i="2"/>
  <c r="M255" i="2"/>
  <c r="N266" i="2"/>
  <c r="S266" i="2"/>
  <c r="M314" i="2"/>
  <c r="L324" i="2"/>
  <c r="S324" i="2"/>
  <c r="M332" i="2"/>
  <c r="J332" i="2" s="1"/>
  <c r="L338" i="2"/>
  <c r="S338" i="2"/>
  <c r="S358" i="2"/>
  <c r="L360" i="2"/>
  <c r="M360" i="2"/>
  <c r="J360" i="2" s="1"/>
  <c r="S372" i="2"/>
  <c r="M378" i="2"/>
  <c r="J378" i="2" s="1"/>
  <c r="S380" i="2"/>
  <c r="M394" i="2"/>
  <c r="J394" i="2" s="1"/>
  <c r="L403" i="2"/>
  <c r="L411" i="2"/>
  <c r="R440" i="2"/>
  <c r="M440" i="2"/>
  <c r="R448" i="2"/>
  <c r="M448" i="2"/>
  <c r="R456" i="2"/>
  <c r="M456" i="2"/>
  <c r="R526" i="2"/>
  <c r="M526" i="2"/>
  <c r="J526" i="2" s="1"/>
  <c r="M530" i="2"/>
  <c r="J530" i="2" s="1"/>
  <c r="R530" i="2"/>
  <c r="L872" i="2"/>
  <c r="S872" i="2"/>
  <c r="L864" i="2"/>
  <c r="S864" i="2"/>
  <c r="L840" i="2"/>
  <c r="S840" i="2"/>
  <c r="L797" i="2"/>
  <c r="N797" i="2"/>
  <c r="L785" i="2"/>
  <c r="M785" i="2"/>
  <c r="J785" i="2" s="1"/>
  <c r="R785" i="2"/>
  <c r="N743" i="2"/>
  <c r="R743" i="2"/>
  <c r="M717" i="2"/>
  <c r="L717" i="2"/>
  <c r="N717" i="2"/>
  <c r="O674" i="2"/>
  <c r="N654" i="2"/>
  <c r="K654" i="2"/>
  <c r="R654" i="2"/>
  <c r="L654" i="2"/>
  <c r="O654" i="2" s="1"/>
  <c r="M654" i="2"/>
  <c r="J654" i="2" s="1"/>
  <c r="M634" i="2"/>
  <c r="K634" i="2"/>
  <c r="N615" i="2"/>
  <c r="M615" i="2"/>
  <c r="J615" i="2" s="1"/>
  <c r="L1609" i="2"/>
  <c r="N1609" i="2"/>
  <c r="L1579" i="2"/>
  <c r="N1579" i="2"/>
  <c r="M1538" i="2"/>
  <c r="N1538" i="2"/>
  <c r="F1538" i="2" s="1"/>
  <c r="N1530" i="2"/>
  <c r="R1530" i="2"/>
  <c r="S1530" i="2"/>
  <c r="M1513" i="2"/>
  <c r="N1513" i="2"/>
  <c r="K1474" i="2"/>
  <c r="R1474" i="2"/>
  <c r="K1470" i="2"/>
  <c r="R1470" i="2"/>
  <c r="M29" i="2"/>
  <c r="J29" i="2" s="1"/>
  <c r="K29" i="2"/>
  <c r="M123" i="2"/>
  <c r="J123" i="2" s="1"/>
  <c r="K123" i="2"/>
  <c r="S264" i="2"/>
  <c r="N264" i="2"/>
  <c r="S283" i="2"/>
  <c r="M283" i="2"/>
  <c r="J283" i="2" s="1"/>
  <c r="S373" i="2"/>
  <c r="L373" i="2"/>
  <c r="S389" i="2"/>
  <c r="L389" i="2"/>
  <c r="R438" i="2"/>
  <c r="M438" i="2"/>
  <c r="R446" i="2"/>
  <c r="M446" i="2"/>
  <c r="R454" i="2"/>
  <c r="M454" i="2"/>
  <c r="K553" i="2"/>
  <c r="R553" i="2"/>
  <c r="L878" i="2"/>
  <c r="R878" i="2"/>
  <c r="L846" i="2"/>
  <c r="R846" i="2"/>
  <c r="L800" i="2"/>
  <c r="M800" i="2"/>
  <c r="J800" i="2" s="1"/>
  <c r="N800" i="2"/>
  <c r="L777" i="2"/>
  <c r="N777" i="2"/>
  <c r="L738" i="2"/>
  <c r="K738" i="2"/>
  <c r="N738" i="2"/>
  <c r="L736" i="2"/>
  <c r="N736" i="2"/>
  <c r="S736" i="2"/>
  <c r="L725" i="2"/>
  <c r="R725" i="2"/>
  <c r="N1676" i="2"/>
  <c r="K1676" i="2"/>
  <c r="K1658" i="2"/>
  <c r="L1658" i="2"/>
  <c r="R1658" i="2"/>
  <c r="M1658" i="2"/>
  <c r="J1658" i="2" s="1"/>
  <c r="S1658" i="2"/>
  <c r="N1658" i="2"/>
  <c r="F1658" i="2" s="1"/>
  <c r="K1645" i="2"/>
  <c r="L1645" i="2"/>
  <c r="M1645" i="2"/>
  <c r="J1645" i="2" s="1"/>
  <c r="L1640" i="2"/>
  <c r="K1640" i="2"/>
  <c r="N1569" i="2"/>
  <c r="L1569" i="2"/>
  <c r="N1557" i="2"/>
  <c r="L1557" i="2"/>
  <c r="N1543" i="2"/>
  <c r="L1543" i="2"/>
  <c r="R1506" i="2"/>
  <c r="K1506" i="2"/>
  <c r="N1463" i="2"/>
  <c r="M1463" i="2"/>
  <c r="J1463" i="2" s="1"/>
  <c r="S1463" i="2"/>
  <c r="M95" i="2"/>
  <c r="J95" i="2" s="1"/>
  <c r="S95" i="2"/>
  <c r="M97" i="2"/>
  <c r="J97" i="2" s="1"/>
  <c r="L97" i="2"/>
  <c r="M109" i="2"/>
  <c r="J109" i="2" s="1"/>
  <c r="K109" i="2"/>
  <c r="M115" i="2"/>
  <c r="J115" i="2" s="1"/>
  <c r="L115" i="2"/>
  <c r="S166" i="2"/>
  <c r="L166" i="2"/>
  <c r="N195" i="2"/>
  <c r="M195" i="2"/>
  <c r="L216" i="2"/>
  <c r="N216" i="2"/>
  <c r="L239" i="2"/>
  <c r="M239" i="2"/>
  <c r="N250" i="2"/>
  <c r="S250" i="2"/>
  <c r="S313" i="2"/>
  <c r="L313" i="2"/>
  <c r="L336" i="2"/>
  <c r="M336" i="2"/>
  <c r="J336" i="2" s="1"/>
  <c r="R17" i="2"/>
  <c r="L17" i="2"/>
  <c r="L29" i="2"/>
  <c r="S37" i="2"/>
  <c r="L42" i="2"/>
  <c r="N46" i="2"/>
  <c r="R47" i="2"/>
  <c r="L50" i="2"/>
  <c r="L54" i="2"/>
  <c r="R55" i="2"/>
  <c r="K67" i="2"/>
  <c r="L79" i="2"/>
  <c r="M83" i="2"/>
  <c r="J83" i="2" s="1"/>
  <c r="L83" i="2"/>
  <c r="N86" i="2"/>
  <c r="L89" i="2"/>
  <c r="M91" i="2"/>
  <c r="J91" i="2" s="1"/>
  <c r="K91" i="2"/>
  <c r="K95" i="2"/>
  <c r="K97" i="2"/>
  <c r="L107" i="2"/>
  <c r="S111" i="2"/>
  <c r="K115" i="2"/>
  <c r="L123" i="2"/>
  <c r="K125" i="2"/>
  <c r="N138" i="2"/>
  <c r="M147" i="2"/>
  <c r="J147" i="2" s="1"/>
  <c r="S147" i="2"/>
  <c r="M151" i="2"/>
  <c r="J151" i="2" s="1"/>
  <c r="K151" i="2"/>
  <c r="L180" i="2"/>
  <c r="N192" i="2"/>
  <c r="L195" i="2"/>
  <c r="N227" i="2"/>
  <c r="M227" i="2"/>
  <c r="N236" i="2"/>
  <c r="L236" i="2"/>
  <c r="S242" i="2"/>
  <c r="L245" i="2"/>
  <c r="S248" i="2"/>
  <c r="N248" i="2"/>
  <c r="N256" i="2"/>
  <c r="M259" i="2"/>
  <c r="L259" i="2"/>
  <c r="L267" i="2"/>
  <c r="M273" i="2"/>
  <c r="M281" i="2"/>
  <c r="J281" i="2" s="1"/>
  <c r="L281" i="2"/>
  <c r="L293" i="2"/>
  <c r="N302" i="2"/>
  <c r="L307" i="2"/>
  <c r="M311" i="2"/>
  <c r="J311" i="2" s="1"/>
  <c r="L311" i="2"/>
  <c r="M313" i="2"/>
  <c r="J313" i="2" s="1"/>
  <c r="M321" i="2"/>
  <c r="J321" i="2" s="1"/>
  <c r="L323" i="2"/>
  <c r="M326" i="2"/>
  <c r="J326" i="2" s="1"/>
  <c r="M329" i="2"/>
  <c r="J329" i="2" s="1"/>
  <c r="S329" i="2"/>
  <c r="M331" i="2"/>
  <c r="J331" i="2" s="1"/>
  <c r="L331" i="2"/>
  <c r="L339" i="2"/>
  <c r="L341" i="2"/>
  <c r="M348" i="2"/>
  <c r="J348" i="2" s="1"/>
  <c r="M354" i="2"/>
  <c r="J354" i="2" s="1"/>
  <c r="S357" i="2"/>
  <c r="M357" i="2"/>
  <c r="J357" i="2" s="1"/>
  <c r="M359" i="2"/>
  <c r="J359" i="2" s="1"/>
  <c r="M369" i="2"/>
  <c r="J369" i="2" s="1"/>
  <c r="S369" i="2"/>
  <c r="S371" i="2"/>
  <c r="M371" i="2"/>
  <c r="J371" i="2" s="1"/>
  <c r="M385" i="2"/>
  <c r="J385" i="2" s="1"/>
  <c r="S385" i="2"/>
  <c r="S387" i="2"/>
  <c r="M387" i="2"/>
  <c r="J387" i="2" s="1"/>
  <c r="L407" i="2"/>
  <c r="L415" i="2"/>
  <c r="R436" i="2"/>
  <c r="M436" i="2"/>
  <c r="R444" i="2"/>
  <c r="M444" i="2"/>
  <c r="R452" i="2"/>
  <c r="M452" i="2"/>
  <c r="R528" i="2"/>
  <c r="M528" i="2"/>
  <c r="R532" i="2"/>
  <c r="M532" i="2"/>
  <c r="K569" i="2"/>
  <c r="R569" i="2"/>
  <c r="L866" i="2"/>
  <c r="N866" i="2"/>
  <c r="L860" i="2"/>
  <c r="K860" i="2"/>
  <c r="R860" i="2"/>
  <c r="M860" i="2"/>
  <c r="J860" i="2" s="1"/>
  <c r="S860" i="2"/>
  <c r="N860" i="2"/>
  <c r="L786" i="2"/>
  <c r="K786" i="2"/>
  <c r="N786" i="2"/>
  <c r="L750" i="2"/>
  <c r="R750" i="2"/>
  <c r="R717" i="2"/>
  <c r="N672" i="2"/>
  <c r="R672" i="2"/>
  <c r="L658" i="2"/>
  <c r="R658" i="2"/>
  <c r="R648" i="2"/>
  <c r="N648" i="2"/>
  <c r="R632" i="2"/>
  <c r="K632" i="2"/>
  <c r="N1591" i="2"/>
  <c r="L1591" i="2"/>
  <c r="L1531" i="2"/>
  <c r="K1531" i="2"/>
  <c r="R1531" i="2"/>
  <c r="M1531" i="2"/>
  <c r="J1531" i="2" s="1"/>
  <c r="S1531" i="2"/>
  <c r="N1531" i="2"/>
  <c r="S1495" i="2"/>
  <c r="M1495" i="2"/>
  <c r="J1495" i="2" s="1"/>
  <c r="N29" i="2"/>
  <c r="R46" i="2"/>
  <c r="L59" i="2"/>
  <c r="R59" i="2"/>
  <c r="M149" i="2"/>
  <c r="J149" i="2" s="1"/>
  <c r="K149" i="2"/>
  <c r="M243" i="2"/>
  <c r="L243" i="2"/>
  <c r="M257" i="2"/>
  <c r="L257" i="2"/>
  <c r="L271" i="2"/>
  <c r="M271" i="2"/>
  <c r="M285" i="2"/>
  <c r="J285" i="2" s="1"/>
  <c r="S285" i="2"/>
  <c r="N294" i="2"/>
  <c r="M294" i="2"/>
  <c r="M317" i="2"/>
  <c r="J317" i="2" s="1"/>
  <c r="L317" i="2"/>
  <c r="S323" i="2"/>
  <c r="S326" i="2"/>
  <c r="M339" i="2"/>
  <c r="J339" i="2" s="1"/>
  <c r="M341" i="2"/>
  <c r="J341" i="2" s="1"/>
  <c r="S348" i="2"/>
  <c r="S355" i="2"/>
  <c r="M355" i="2"/>
  <c r="J355" i="2" s="1"/>
  <c r="S359" i="2"/>
  <c r="R434" i="2"/>
  <c r="M434" i="2"/>
  <c r="R442" i="2"/>
  <c r="M442" i="2"/>
  <c r="R450" i="2"/>
  <c r="M450" i="2"/>
  <c r="R458" i="2"/>
  <c r="M458" i="2"/>
  <c r="L869" i="2"/>
  <c r="R869" i="2"/>
  <c r="L837" i="2"/>
  <c r="R837" i="2"/>
  <c r="L828" i="2"/>
  <c r="S828" i="2"/>
  <c r="L802" i="2"/>
  <c r="R802" i="2"/>
  <c r="S800" i="2"/>
  <c r="L758" i="2"/>
  <c r="S758" i="2"/>
  <c r="I758" i="2" s="1"/>
  <c r="S738" i="2"/>
  <c r="L737" i="2"/>
  <c r="N737" i="2"/>
  <c r="R737" i="2"/>
  <c r="L732" i="2"/>
  <c r="S732" i="2"/>
  <c r="L1678" i="2"/>
  <c r="K1678" i="2"/>
  <c r="N1678" i="2"/>
  <c r="L1673" i="2"/>
  <c r="N1673" i="2"/>
  <c r="K1661" i="2"/>
  <c r="L1661" i="2"/>
  <c r="M1661" i="2"/>
  <c r="J1661" i="2" s="1"/>
  <c r="K1642" i="2"/>
  <c r="L1642" i="2"/>
  <c r="R1642" i="2"/>
  <c r="M1642" i="2"/>
  <c r="J1642" i="2" s="1"/>
  <c r="S1642" i="2"/>
  <c r="N1642" i="2"/>
  <c r="F1642" i="2" s="1"/>
  <c r="N1617" i="2"/>
  <c r="L1617" i="2"/>
  <c r="L1535" i="2"/>
  <c r="N1535" i="2"/>
  <c r="L1527" i="2"/>
  <c r="N1527" i="2"/>
  <c r="R1521" i="2"/>
  <c r="N1521" i="2"/>
  <c r="F1520" i="2"/>
  <c r="M1500" i="2"/>
  <c r="R1500" i="2"/>
  <c r="K1482" i="2"/>
  <c r="R1482" i="2"/>
  <c r="K1466" i="2"/>
  <c r="S1466" i="2"/>
  <c r="L1462" i="2"/>
  <c r="N1462" i="2"/>
  <c r="R1462" i="2"/>
  <c r="R851" i="2"/>
  <c r="K851" i="2"/>
  <c r="M833" i="2"/>
  <c r="J833" i="2" s="1"/>
  <c r="N823" i="2"/>
  <c r="R821" i="2"/>
  <c r="K821" i="2"/>
  <c r="N816" i="2"/>
  <c r="R814" i="2"/>
  <c r="K814" i="2"/>
  <c r="M808" i="2"/>
  <c r="J808" i="2" s="1"/>
  <c r="R792" i="2"/>
  <c r="K792" i="2"/>
  <c r="M782" i="2"/>
  <c r="J782" i="2" s="1"/>
  <c r="N723" i="2"/>
  <c r="L709" i="2"/>
  <c r="K656" i="2"/>
  <c r="L655" i="2"/>
  <c r="N650" i="2"/>
  <c r="M646" i="2"/>
  <c r="K641" i="2"/>
  <c r="O641" i="2" s="1"/>
  <c r="C641" i="2" s="1"/>
  <c r="N628" i="2"/>
  <c r="N624" i="2"/>
  <c r="M623" i="2"/>
  <c r="M619" i="2"/>
  <c r="K1684" i="2"/>
  <c r="O1682" i="2"/>
  <c r="C1682" i="2" s="1"/>
  <c r="L1669" i="2"/>
  <c r="R1666" i="2"/>
  <c r="L1666" i="2"/>
  <c r="O1666" i="2" s="1"/>
  <c r="C1666" i="2" s="1"/>
  <c r="O1663" i="2"/>
  <c r="C1663" i="2" s="1"/>
  <c r="L1653" i="2"/>
  <c r="R1650" i="2"/>
  <c r="L1650" i="2"/>
  <c r="O1650" i="2" s="1"/>
  <c r="C1650" i="2" s="1"/>
  <c r="O1647" i="2"/>
  <c r="C1647" i="2" s="1"/>
  <c r="S1639" i="2"/>
  <c r="K1639" i="2"/>
  <c r="O1639" i="2" s="1"/>
  <c r="L1638" i="2"/>
  <c r="O1638" i="2" s="1"/>
  <c r="C1638" i="2" s="1"/>
  <c r="L1633" i="2"/>
  <c r="L1621" i="2"/>
  <c r="L1607" i="2"/>
  <c r="N1599" i="2"/>
  <c r="L1573" i="2"/>
  <c r="L1553" i="2"/>
  <c r="S1526" i="2"/>
  <c r="I1526" i="2" s="1"/>
  <c r="K1515" i="2"/>
  <c r="O1515" i="2" s="1"/>
  <c r="C1515" i="2" s="1"/>
  <c r="K1511" i="2"/>
  <c r="O1511" i="2" s="1"/>
  <c r="M1480" i="2"/>
  <c r="M1472" i="2"/>
  <c r="M1468" i="2"/>
  <c r="K1450" i="2"/>
  <c r="S1443" i="2"/>
  <c r="K1443" i="2"/>
  <c r="O1443" i="2" s="1"/>
  <c r="N1439" i="2"/>
  <c r="S1438" i="2"/>
  <c r="N1435" i="2"/>
  <c r="R1431" i="2"/>
  <c r="K1431" i="2"/>
  <c r="O1431" i="2" s="1"/>
  <c r="K1430" i="2"/>
  <c r="R1428" i="2"/>
  <c r="M1423" i="2"/>
  <c r="J1423" i="2" s="1"/>
  <c r="N1422" i="2"/>
  <c r="F1419" i="2"/>
  <c r="S1406" i="2"/>
  <c r="K1406" i="2"/>
  <c r="O1406" i="2" s="1"/>
  <c r="R1404" i="2"/>
  <c r="R1402" i="2"/>
  <c r="R1399" i="2"/>
  <c r="K1399" i="2"/>
  <c r="O1399" i="2" s="1"/>
  <c r="R1396" i="2"/>
  <c r="S1395" i="2"/>
  <c r="M1395" i="2"/>
  <c r="J1395" i="2" s="1"/>
  <c r="S1387" i="2"/>
  <c r="M1387" i="2"/>
  <c r="J1387" i="2" s="1"/>
  <c r="S1378" i="2"/>
  <c r="K1378" i="2"/>
  <c r="O1378" i="2" s="1"/>
  <c r="R1376" i="2"/>
  <c r="S1375" i="2"/>
  <c r="R1359" i="2"/>
  <c r="R1351" i="2"/>
  <c r="R1343" i="2"/>
  <c r="S1335" i="2"/>
  <c r="N1329" i="2"/>
  <c r="N1325" i="2"/>
  <c r="N1321" i="2"/>
  <c r="L1313" i="2"/>
  <c r="O1313" i="2" s="1"/>
  <c r="C1313" i="2" s="1"/>
  <c r="R1305" i="2"/>
  <c r="S1304" i="2"/>
  <c r="L1304" i="2"/>
  <c r="O1304" i="2" s="1"/>
  <c r="S1302" i="2"/>
  <c r="L1302" i="2"/>
  <c r="R1291" i="2"/>
  <c r="K1291" i="2"/>
  <c r="L1290" i="2"/>
  <c r="K1279" i="2"/>
  <c r="N1279" i="2"/>
  <c r="K1262" i="2"/>
  <c r="S1262" i="2"/>
  <c r="N1236" i="2"/>
  <c r="S1236" i="2"/>
  <c r="N1223" i="2"/>
  <c r="N1219" i="2"/>
  <c r="N1163" i="2"/>
  <c r="K1163" i="2"/>
  <c r="K1123" i="2"/>
  <c r="R1123" i="2"/>
  <c r="N1123" i="2"/>
  <c r="S1116" i="2"/>
  <c r="M1098" i="2"/>
  <c r="J1098" i="2" s="1"/>
  <c r="K1098" i="2"/>
  <c r="R1098" i="2"/>
  <c r="N1098" i="2"/>
  <c r="O1095" i="2"/>
  <c r="F1087" i="2"/>
  <c r="R1065" i="2"/>
  <c r="R992" i="2"/>
  <c r="R971" i="2"/>
  <c r="N961" i="2"/>
  <c r="R959" i="2"/>
  <c r="K939" i="2"/>
  <c r="R939" i="2"/>
  <c r="M939" i="2"/>
  <c r="J939" i="2" s="1"/>
  <c r="S909" i="2"/>
  <c r="K909" i="2"/>
  <c r="R893" i="2"/>
  <c r="R889" i="2"/>
  <c r="R3176" i="2"/>
  <c r="M3176" i="2"/>
  <c r="J3176" i="2" s="1"/>
  <c r="R3119" i="2"/>
  <c r="R3112" i="2"/>
  <c r="M3112" i="2"/>
  <c r="J3112" i="2" s="1"/>
  <c r="M3052" i="2"/>
  <c r="J3052" i="2" s="1"/>
  <c r="R3052" i="2"/>
  <c r="M3050" i="2"/>
  <c r="J3050" i="2" s="1"/>
  <c r="N3050" i="2"/>
  <c r="R3050" i="2"/>
  <c r="R3030" i="2"/>
  <c r="R3024" i="2"/>
  <c r="R3012" i="2"/>
  <c r="R3007" i="2"/>
  <c r="N2998" i="2"/>
  <c r="N2987" i="2"/>
  <c r="R2987" i="2"/>
  <c r="R2978" i="2"/>
  <c r="R2975" i="2"/>
  <c r="N2966" i="2"/>
  <c r="R2934" i="2"/>
  <c r="M2924" i="2"/>
  <c r="J2924" i="2" s="1"/>
  <c r="R2924" i="2"/>
  <c r="M2922" i="2"/>
  <c r="J2922" i="2" s="1"/>
  <c r="N2922" i="2"/>
  <c r="R2922" i="2"/>
  <c r="R2879" i="2"/>
  <c r="N2861" i="2"/>
  <c r="M2861" i="2"/>
  <c r="J2861" i="2" s="1"/>
  <c r="R2861" i="2"/>
  <c r="R2857" i="2"/>
  <c r="R2849" i="2"/>
  <c r="N2821" i="2"/>
  <c r="R2813" i="2"/>
  <c r="M2786" i="2"/>
  <c r="J2786" i="2" s="1"/>
  <c r="M2784" i="2"/>
  <c r="N2784" i="2"/>
  <c r="N2742" i="2"/>
  <c r="R2742" i="2"/>
  <c r="M2742" i="2"/>
  <c r="N2702" i="2"/>
  <c r="L2702" i="2"/>
  <c r="N2662" i="2"/>
  <c r="L2662" i="2"/>
  <c r="K525" i="2"/>
  <c r="S5284" i="2"/>
  <c r="J714" i="2"/>
  <c r="S1439" i="2"/>
  <c r="M1439" i="2"/>
  <c r="J1439" i="2" s="1"/>
  <c r="S1435" i="2"/>
  <c r="M1435" i="2"/>
  <c r="J1435" i="2" s="1"/>
  <c r="F1423" i="2"/>
  <c r="R1414" i="2"/>
  <c r="R1407" i="2"/>
  <c r="N1403" i="2"/>
  <c r="R1395" i="2"/>
  <c r="K1395" i="2"/>
  <c r="O1395" i="2" s="1"/>
  <c r="N1388" i="2"/>
  <c r="R1387" i="2"/>
  <c r="K1387" i="2"/>
  <c r="O1387" i="2" s="1"/>
  <c r="N1379" i="2"/>
  <c r="R1370" i="2"/>
  <c r="N1360" i="2"/>
  <c r="R1354" i="2"/>
  <c r="N1352" i="2"/>
  <c r="R1346" i="2"/>
  <c r="N1344" i="2"/>
  <c r="R1338" i="2"/>
  <c r="N1336" i="2"/>
  <c r="S1329" i="2"/>
  <c r="M1329" i="2"/>
  <c r="J1329" i="2" s="1"/>
  <c r="S1325" i="2"/>
  <c r="M1325" i="2"/>
  <c r="J1325" i="2" s="1"/>
  <c r="S1321" i="2"/>
  <c r="M1321" i="2"/>
  <c r="J1321" i="2" s="1"/>
  <c r="R1306" i="2"/>
  <c r="N1286" i="2"/>
  <c r="K1280" i="2"/>
  <c r="N1280" i="2"/>
  <c r="S1239" i="2"/>
  <c r="N1239" i="2"/>
  <c r="R1190" i="2"/>
  <c r="N1189" i="2"/>
  <c r="L1189" i="2"/>
  <c r="R1189" i="2"/>
  <c r="N1139" i="2"/>
  <c r="S1139" i="2"/>
  <c r="R1115" i="2"/>
  <c r="K1115" i="2"/>
  <c r="L1076" i="2"/>
  <c r="S1076" i="2"/>
  <c r="L1042" i="2"/>
  <c r="K1042" i="2"/>
  <c r="R1042" i="2"/>
  <c r="N1042" i="2"/>
  <c r="N975" i="2"/>
  <c r="K975" i="2"/>
  <c r="O975" i="2" s="1"/>
  <c r="R975" i="2"/>
  <c r="L970" i="2"/>
  <c r="R970" i="2"/>
  <c r="S930" i="2"/>
  <c r="K930" i="2"/>
  <c r="L922" i="2"/>
  <c r="R922" i="2"/>
  <c r="N922" i="2"/>
  <c r="R3019" i="2"/>
  <c r="N3019" i="2"/>
  <c r="R2956" i="2"/>
  <c r="M2956" i="2"/>
  <c r="J2956" i="2" s="1"/>
  <c r="M2954" i="2"/>
  <c r="J2954" i="2" s="1"/>
  <c r="R2954" i="2"/>
  <c r="N2954" i="2"/>
  <c r="M2778" i="2"/>
  <c r="J2778" i="2" s="1"/>
  <c r="N2778" i="2"/>
  <c r="R2778" i="2"/>
  <c r="N2650" i="2"/>
  <c r="L2650" i="2"/>
  <c r="R2622" i="2"/>
  <c r="N2622" i="2"/>
  <c r="M517" i="2"/>
  <c r="J517" i="2" s="1"/>
  <c r="K519" i="2"/>
  <c r="M520" i="2"/>
  <c r="J520" i="2" s="1"/>
  <c r="K539" i="2"/>
  <c r="R541" i="2"/>
  <c r="R557" i="2"/>
  <c r="M395" i="2"/>
  <c r="J395" i="2" s="1"/>
  <c r="M398" i="2"/>
  <c r="J398" i="2" s="1"/>
  <c r="N402" i="2"/>
  <c r="L404" i="2"/>
  <c r="L406" i="2"/>
  <c r="L408" i="2"/>
  <c r="L410" i="2"/>
  <c r="L412" i="2"/>
  <c r="L414" i="2"/>
  <c r="L416" i="2"/>
  <c r="L418" i="2"/>
  <c r="K420" i="2"/>
  <c r="M523" i="2"/>
  <c r="J523" i="2" s="1"/>
  <c r="R525" i="2"/>
  <c r="M527" i="2"/>
  <c r="J527" i="2" s="1"/>
  <c r="M529" i="2"/>
  <c r="J529" i="2" s="1"/>
  <c r="K531" i="2"/>
  <c r="R539" i="2"/>
  <c r="R545" i="2"/>
  <c r="R561" i="2"/>
  <c r="N5284" i="2"/>
  <c r="R879" i="2"/>
  <c r="N865" i="2"/>
  <c r="R861" i="2"/>
  <c r="N851" i="2"/>
  <c r="R847" i="2"/>
  <c r="R833" i="2"/>
  <c r="N821" i="2"/>
  <c r="N814" i="2"/>
  <c r="R809" i="2"/>
  <c r="R803" i="2"/>
  <c r="N792" i="2"/>
  <c r="N790" i="2"/>
  <c r="S781" i="2"/>
  <c r="N759" i="2"/>
  <c r="N746" i="2"/>
  <c r="S740" i="2"/>
  <c r="R733" i="2"/>
  <c r="S726" i="2"/>
  <c r="S720" i="2"/>
  <c r="R713" i="2"/>
  <c r="S674" i="2"/>
  <c r="R670" i="2"/>
  <c r="S666" i="2"/>
  <c r="S662" i="2"/>
  <c r="S640" i="2"/>
  <c r="R637" i="2"/>
  <c r="N633" i="2"/>
  <c r="M625" i="2"/>
  <c r="J625" i="2" s="1"/>
  <c r="R622" i="2"/>
  <c r="R618" i="2"/>
  <c r="N1682" i="2"/>
  <c r="O1674" i="2"/>
  <c r="C1674" i="2" s="1"/>
  <c r="L1671" i="2"/>
  <c r="O1671" i="2" s="1"/>
  <c r="C1671" i="2" s="1"/>
  <c r="N1666" i="2"/>
  <c r="F1666" i="2" s="1"/>
  <c r="E1666" i="2" s="1"/>
  <c r="R1665" i="2"/>
  <c r="N1660" i="2"/>
  <c r="L1655" i="2"/>
  <c r="O1655" i="2" s="1"/>
  <c r="C1655" i="2" s="1"/>
  <c r="N1650" i="2"/>
  <c r="F1650" i="2" s="1"/>
  <c r="E1650" i="2" s="1"/>
  <c r="R1649" i="2"/>
  <c r="N1644" i="2"/>
  <c r="L1641" i="2"/>
  <c r="O1641" i="2" s="1"/>
  <c r="C1641" i="2" s="1"/>
  <c r="N1639" i="2"/>
  <c r="R1638" i="2"/>
  <c r="S1525" i="2"/>
  <c r="M1512" i="2"/>
  <c r="R1480" i="2"/>
  <c r="R1472" i="2"/>
  <c r="R1468" i="2"/>
  <c r="S1467" i="2"/>
  <c r="M1467" i="2"/>
  <c r="J1467" i="2" s="1"/>
  <c r="N1459" i="2"/>
  <c r="F1459" i="2" s="1"/>
  <c r="N1452" i="2"/>
  <c r="R1451" i="2"/>
  <c r="K1451" i="2"/>
  <c r="O1451" i="2" s="1"/>
  <c r="S1447" i="2"/>
  <c r="R1442" i="2"/>
  <c r="R1439" i="2"/>
  <c r="K1439" i="2"/>
  <c r="O1439" i="2" s="1"/>
  <c r="K1438" i="2"/>
  <c r="R1436" i="2"/>
  <c r="R1435" i="2"/>
  <c r="K1435" i="2"/>
  <c r="O1435" i="2" s="1"/>
  <c r="N1431" i="2"/>
  <c r="F1431" i="2" s="1"/>
  <c r="E1431" i="2" s="1"/>
  <c r="S1430" i="2"/>
  <c r="M1428" i="2"/>
  <c r="S1423" i="2"/>
  <c r="R1422" i="2"/>
  <c r="N1418" i="2"/>
  <c r="M1404" i="2"/>
  <c r="K1403" i="2"/>
  <c r="N1399" i="2"/>
  <c r="S1398" i="2"/>
  <c r="M1396" i="2"/>
  <c r="M1388" i="2"/>
  <c r="N1376" i="2"/>
  <c r="N1375" i="2"/>
  <c r="R1362" i="2"/>
  <c r="N1359" i="2"/>
  <c r="N1351" i="2"/>
  <c r="N1343" i="2"/>
  <c r="R1329" i="2"/>
  <c r="K1329" i="2"/>
  <c r="O1329" i="2" s="1"/>
  <c r="R1325" i="2"/>
  <c r="K1325" i="2"/>
  <c r="O1325" i="2" s="1"/>
  <c r="R1321" i="2"/>
  <c r="K1321" i="2"/>
  <c r="O1321" i="2" s="1"/>
  <c r="R1313" i="2"/>
  <c r="S1307" i="2"/>
  <c r="K1305" i="2"/>
  <c r="R1289" i="2"/>
  <c r="S1286" i="2"/>
  <c r="L1286" i="2"/>
  <c r="S1279" i="2"/>
  <c r="S1266" i="2"/>
  <c r="K1266" i="2"/>
  <c r="K1264" i="2"/>
  <c r="S1264" i="2"/>
  <c r="K1258" i="2"/>
  <c r="S1258" i="2"/>
  <c r="R1223" i="2"/>
  <c r="N1221" i="2"/>
  <c r="L1221" i="2"/>
  <c r="R1219" i="2"/>
  <c r="N1211" i="2"/>
  <c r="R1211" i="2"/>
  <c r="L1211" i="2"/>
  <c r="R1204" i="2"/>
  <c r="N1175" i="2"/>
  <c r="K1175" i="2"/>
  <c r="O1096" i="2"/>
  <c r="M1091" i="2"/>
  <c r="J1091" i="2" s="1"/>
  <c r="K1091" i="2"/>
  <c r="L1085" i="2"/>
  <c r="K1085" i="2"/>
  <c r="L1077" i="2"/>
  <c r="K1077" i="2"/>
  <c r="R1077" i="2"/>
  <c r="N1077" i="2"/>
  <c r="R1069" i="2"/>
  <c r="R1043" i="2"/>
  <c r="N1043" i="2"/>
  <c r="R1033" i="2"/>
  <c r="R1029" i="2"/>
  <c r="L998" i="2"/>
  <c r="M998" i="2"/>
  <c r="K997" i="2"/>
  <c r="S997" i="2"/>
  <c r="N992" i="2"/>
  <c r="S975" i="2"/>
  <c r="R961" i="2"/>
  <c r="M940" i="2"/>
  <c r="N940" i="2"/>
  <c r="N889" i="2"/>
  <c r="R3151" i="2"/>
  <c r="R3144" i="2"/>
  <c r="M3144" i="2"/>
  <c r="J3144" i="2" s="1"/>
  <c r="R3087" i="2"/>
  <c r="R3080" i="2"/>
  <c r="M3080" i="2"/>
  <c r="J3080" i="2" s="1"/>
  <c r="N3051" i="2"/>
  <c r="R3051" i="2"/>
  <c r="N3030" i="2"/>
  <c r="R2998" i="2"/>
  <c r="M2988" i="2"/>
  <c r="J2988" i="2" s="1"/>
  <c r="R2988" i="2"/>
  <c r="M2986" i="2"/>
  <c r="J2986" i="2" s="1"/>
  <c r="N2986" i="2"/>
  <c r="R2986" i="2"/>
  <c r="R2966" i="2"/>
  <c r="N2934" i="2"/>
  <c r="N2923" i="2"/>
  <c r="R2923" i="2"/>
  <c r="M2864" i="2"/>
  <c r="N2864" i="2"/>
  <c r="R2821" i="2"/>
  <c r="M2770" i="2"/>
  <c r="N2770" i="2"/>
  <c r="J2770" i="2"/>
  <c r="R2770" i="2"/>
  <c r="N2745" i="2"/>
  <c r="M2745" i="2"/>
  <c r="J2745" i="2" s="1"/>
  <c r="R2735" i="2"/>
  <c r="S2735" i="2"/>
  <c r="L2701" i="2"/>
  <c r="R2701" i="2"/>
  <c r="M2701" i="2"/>
  <c r="N2597" i="2"/>
  <c r="R2597" i="2"/>
  <c r="K1278" i="2"/>
  <c r="N1278" i="2"/>
  <c r="K1246" i="2"/>
  <c r="N1246" i="2"/>
  <c r="N1167" i="2"/>
  <c r="K1167" i="2"/>
  <c r="S1167" i="2"/>
  <c r="N1140" i="2"/>
  <c r="S1140" i="2"/>
  <c r="S1134" i="2"/>
  <c r="K1126" i="2"/>
  <c r="S1126" i="2"/>
  <c r="K1116" i="2"/>
  <c r="L1116" i="2"/>
  <c r="R1108" i="2"/>
  <c r="N1103" i="2"/>
  <c r="K1103" i="2"/>
  <c r="O1103" i="2" s="1"/>
  <c r="R1103" i="2"/>
  <c r="M1103" i="2"/>
  <c r="J1103" i="2" s="1"/>
  <c r="O1098" i="2"/>
  <c r="R1081" i="2"/>
  <c r="K1081" i="2"/>
  <c r="G1077" i="2"/>
  <c r="R1076" i="2"/>
  <c r="N1075" i="2"/>
  <c r="R1075" i="2"/>
  <c r="L1065" i="2"/>
  <c r="K1065" i="2"/>
  <c r="R1046" i="2"/>
  <c r="M1046" i="2"/>
  <c r="R1041" i="2"/>
  <c r="M1041" i="2"/>
  <c r="J1041" i="2" s="1"/>
  <c r="S1041" i="2"/>
  <c r="S1031" i="2"/>
  <c r="R974" i="2"/>
  <c r="L974" i="2"/>
  <c r="K971" i="2"/>
  <c r="L971" i="2"/>
  <c r="S971" i="2"/>
  <c r="N959" i="2"/>
  <c r="K959" i="2"/>
  <c r="S959" i="2"/>
  <c r="K927" i="2"/>
  <c r="R927" i="2"/>
  <c r="N927" i="2"/>
  <c r="R3194" i="2"/>
  <c r="R3188" i="2"/>
  <c r="M3188" i="2"/>
  <c r="J3188" i="2" s="1"/>
  <c r="R3162" i="2"/>
  <c r="R3140" i="2"/>
  <c r="R3098" i="2"/>
  <c r="R3076" i="2"/>
  <c r="R3071" i="2"/>
  <c r="R3020" i="2"/>
  <c r="M3020" i="2"/>
  <c r="J3020" i="2" s="1"/>
  <c r="M3018" i="2"/>
  <c r="J3018" i="2" s="1"/>
  <c r="R3018" i="2"/>
  <c r="N3018" i="2"/>
  <c r="R2995" i="2"/>
  <c r="R2992" i="2"/>
  <c r="R2980" i="2"/>
  <c r="R2963" i="2"/>
  <c r="R2958" i="2"/>
  <c r="R2955" i="2"/>
  <c r="N2955" i="2"/>
  <c r="R2946" i="2"/>
  <c r="R2914" i="2"/>
  <c r="N2892" i="2"/>
  <c r="R2892" i="2"/>
  <c r="R2883" i="2"/>
  <c r="R2801" i="2"/>
  <c r="M2777" i="2"/>
  <c r="J2777" i="2" s="1"/>
  <c r="N2777" i="2"/>
  <c r="R2777" i="2"/>
  <c r="L2674" i="2"/>
  <c r="N2674" i="2"/>
  <c r="N2636" i="2"/>
  <c r="L2636" i="2"/>
  <c r="R1206" i="2"/>
  <c r="O1092" i="2"/>
  <c r="C1092" i="2" s="1"/>
  <c r="R996" i="2"/>
  <c r="R3058" i="2"/>
  <c r="R3055" i="2"/>
  <c r="R3043" i="2"/>
  <c r="R2991" i="2"/>
  <c r="R2979" i="2"/>
  <c r="R2927" i="2"/>
  <c r="R2915" i="2"/>
  <c r="R2773" i="2"/>
  <c r="R2589" i="2"/>
  <c r="R2588" i="2"/>
  <c r="R2383" i="2"/>
  <c r="S2382" i="2"/>
  <c r="K2382" i="2"/>
  <c r="N2376" i="2"/>
  <c r="N2375" i="2"/>
  <c r="K2365" i="2"/>
  <c r="N2335" i="2"/>
  <c r="M2334" i="2"/>
  <c r="N2332" i="2"/>
  <c r="N2331" i="2"/>
  <c r="M2330" i="2"/>
  <c r="J2330" i="2" s="1"/>
  <c r="K2323" i="2"/>
  <c r="K2322" i="2"/>
  <c r="R2312" i="2"/>
  <c r="R2310" i="2"/>
  <c r="K2310" i="2"/>
  <c r="O2310" i="2" s="1"/>
  <c r="R2303" i="2"/>
  <c r="S2302" i="2"/>
  <c r="N2293" i="2"/>
  <c r="R2290" i="2"/>
  <c r="R2283" i="2"/>
  <c r="N2275" i="2"/>
  <c r="S2274" i="2"/>
  <c r="M2272" i="2"/>
  <c r="M2269" i="2"/>
  <c r="R2267" i="2"/>
  <c r="N2261" i="2"/>
  <c r="R2251" i="2"/>
  <c r="R2247" i="2"/>
  <c r="M2247" i="2"/>
  <c r="Q2247" i="2" s="1"/>
  <c r="T2247" i="2" s="1"/>
  <c r="R2231" i="2"/>
  <c r="K2231" i="2"/>
  <c r="O2231" i="2" s="1"/>
  <c r="C2231" i="2" s="1"/>
  <c r="N2230" i="2"/>
  <c r="M2229" i="2"/>
  <c r="J2229" i="2" s="1"/>
  <c r="N2228" i="2"/>
  <c r="R2219" i="2"/>
  <c r="R2198" i="2"/>
  <c r="R2195" i="2"/>
  <c r="L2191" i="2"/>
  <c r="N2191" i="2"/>
  <c r="R2165" i="2"/>
  <c r="S2155" i="2"/>
  <c r="M2155" i="2"/>
  <c r="L2142" i="2"/>
  <c r="R2142" i="2"/>
  <c r="N2142" i="2"/>
  <c r="L2091" i="2"/>
  <c r="K2091" i="2"/>
  <c r="O2091" i="2" s="1"/>
  <c r="R2091" i="2"/>
  <c r="M2091" i="2"/>
  <c r="J2091" i="2" s="1"/>
  <c r="R2076" i="2"/>
  <c r="L2054" i="2"/>
  <c r="S2054" i="2"/>
  <c r="K2049" i="2"/>
  <c r="L2049" i="2"/>
  <c r="L2008" i="2"/>
  <c r="S2008" i="2"/>
  <c r="L2002" i="2"/>
  <c r="M2002" i="2"/>
  <c r="N2002" i="2"/>
  <c r="L1989" i="2"/>
  <c r="S1989" i="2"/>
  <c r="N1989" i="2"/>
  <c r="L1957" i="2"/>
  <c r="S1957" i="2"/>
  <c r="N1957" i="2"/>
  <c r="M1936" i="2"/>
  <c r="J1936" i="2" s="1"/>
  <c r="S1936" i="2"/>
  <c r="N1763" i="2"/>
  <c r="R1763" i="2"/>
  <c r="M1763" i="2"/>
  <c r="J1763" i="2" s="1"/>
  <c r="N2192" i="2"/>
  <c r="K2192" i="2"/>
  <c r="L2183" i="2"/>
  <c r="N2183" i="2"/>
  <c r="K2183" i="2"/>
  <c r="R2183" i="2"/>
  <c r="L2171" i="2"/>
  <c r="K2171" i="2"/>
  <c r="N2167" i="2"/>
  <c r="S2167" i="2"/>
  <c r="K2164" i="2"/>
  <c r="R2164" i="2"/>
  <c r="L2150" i="2"/>
  <c r="K2150" i="2"/>
  <c r="L2139" i="2"/>
  <c r="R2139" i="2"/>
  <c r="N2139" i="2"/>
  <c r="L2133" i="2"/>
  <c r="M2133" i="2"/>
  <c r="J2133" i="2" s="1"/>
  <c r="S2133" i="2"/>
  <c r="L2125" i="2"/>
  <c r="R2125" i="2"/>
  <c r="N2125" i="2"/>
  <c r="R2119" i="2"/>
  <c r="N2119" i="2"/>
  <c r="L2115" i="2"/>
  <c r="K2115" i="2"/>
  <c r="R2115" i="2"/>
  <c r="N2115" i="2"/>
  <c r="L2110" i="2"/>
  <c r="K2110" i="2"/>
  <c r="L2107" i="2"/>
  <c r="K2107" i="2"/>
  <c r="R2107" i="2"/>
  <c r="N2107" i="2"/>
  <c r="R2066" i="2"/>
  <c r="L2066" i="2"/>
  <c r="M2062" i="2"/>
  <c r="J2062" i="2" s="1"/>
  <c r="N2062" i="2"/>
  <c r="N2052" i="2"/>
  <c r="S2052" i="2"/>
  <c r="L2052" i="2"/>
  <c r="N2043" i="2"/>
  <c r="S2043" i="2"/>
  <c r="L2036" i="2"/>
  <c r="S2036" i="2"/>
  <c r="N2016" i="2"/>
  <c r="S2016" i="2"/>
  <c r="R2016" i="2"/>
  <c r="L1997" i="2"/>
  <c r="S1997" i="2"/>
  <c r="N1997" i="2"/>
  <c r="L1978" i="2"/>
  <c r="M1978" i="2"/>
  <c r="N1978" i="2"/>
  <c r="L1970" i="2"/>
  <c r="M1970" i="2"/>
  <c r="N1970" i="2"/>
  <c r="L1943" i="2"/>
  <c r="S1943" i="2"/>
  <c r="S1121" i="2"/>
  <c r="R1096" i="2"/>
  <c r="R1095" i="2"/>
  <c r="N1061" i="2"/>
  <c r="N1058" i="2"/>
  <c r="M1036" i="2"/>
  <c r="J1036" i="2" s="1"/>
  <c r="R1032" i="2"/>
  <c r="M1024" i="2"/>
  <c r="J1024" i="2" s="1"/>
  <c r="L955" i="2"/>
  <c r="R935" i="2"/>
  <c r="M935" i="2"/>
  <c r="Q935" i="2" s="1"/>
  <c r="R3203" i="2"/>
  <c r="R3200" i="2"/>
  <c r="R3183" i="2"/>
  <c r="R3171" i="2"/>
  <c r="R3168" i="2"/>
  <c r="R3150" i="2"/>
  <c r="R3139" i="2"/>
  <c r="R3136" i="2"/>
  <c r="R3118" i="2"/>
  <c r="R3107" i="2"/>
  <c r="R3104" i="2"/>
  <c r="R3086" i="2"/>
  <c r="R3075" i="2"/>
  <c r="R3072" i="2"/>
  <c r="R3026" i="2"/>
  <c r="R3023" i="2"/>
  <c r="R3011" i="2"/>
  <c r="R3008" i="2"/>
  <c r="R2962" i="2"/>
  <c r="R2959" i="2"/>
  <c r="R2947" i="2"/>
  <c r="R2944" i="2"/>
  <c r="R2880" i="2"/>
  <c r="R2865" i="2"/>
  <c r="J2850" i="2"/>
  <c r="R2793" i="2"/>
  <c r="R2785" i="2"/>
  <c r="N2773" i="2"/>
  <c r="N2732" i="2"/>
  <c r="L2716" i="2"/>
  <c r="L2694" i="2"/>
  <c r="L2668" i="2"/>
  <c r="N2654" i="2"/>
  <c r="N2642" i="2"/>
  <c r="N2620" i="2"/>
  <c r="N2601" i="2"/>
  <c r="N2590" i="2"/>
  <c r="M2396" i="2"/>
  <c r="J2396" i="2" s="1"/>
  <c r="N2391" i="2"/>
  <c r="K2389" i="2"/>
  <c r="S2384" i="2"/>
  <c r="M2384" i="2"/>
  <c r="J2384" i="2" s="1"/>
  <c r="R2376" i="2"/>
  <c r="S2368" i="2"/>
  <c r="M2368" i="2"/>
  <c r="J2368" i="2" s="1"/>
  <c r="N2351" i="2"/>
  <c r="N2337" i="2"/>
  <c r="R2322" i="2"/>
  <c r="M2320" i="2"/>
  <c r="J2320" i="2" s="1"/>
  <c r="M2312" i="2"/>
  <c r="J2312" i="2" s="1"/>
  <c r="N2303" i="2"/>
  <c r="R2293" i="2"/>
  <c r="N2283" i="2"/>
  <c r="M2281" i="2"/>
  <c r="R2275" i="2"/>
  <c r="K2275" i="2"/>
  <c r="O2275" i="2" s="1"/>
  <c r="S2269" i="2"/>
  <c r="N2249" i="2"/>
  <c r="N2238" i="2"/>
  <c r="N2231" i="2"/>
  <c r="R2228" i="2"/>
  <c r="N2200" i="2"/>
  <c r="R2200" i="2"/>
  <c r="R2191" i="2"/>
  <c r="S2183" i="2"/>
  <c r="R2171" i="2"/>
  <c r="R2150" i="2"/>
  <c r="L2147" i="2"/>
  <c r="M2147" i="2"/>
  <c r="S2147" i="2"/>
  <c r="R2143" i="2"/>
  <c r="N2143" i="2"/>
  <c r="R2133" i="2"/>
  <c r="S2115" i="2"/>
  <c r="S2112" i="2"/>
  <c r="N2112" i="2"/>
  <c r="S2110" i="2"/>
  <c r="S2107" i="2"/>
  <c r="L2098" i="2"/>
  <c r="N2098" i="2"/>
  <c r="L1986" i="2"/>
  <c r="M1986" i="2"/>
  <c r="N1986" i="2"/>
  <c r="L1973" i="2"/>
  <c r="S1973" i="2"/>
  <c r="N1973" i="2"/>
  <c r="L1962" i="2"/>
  <c r="M1962" i="2"/>
  <c r="N1962" i="2"/>
  <c r="M1766" i="2"/>
  <c r="L1766" i="2"/>
  <c r="N1766" i="2"/>
  <c r="R1766" i="2"/>
  <c r="M1742" i="2"/>
  <c r="N1742" i="2"/>
  <c r="M2382" i="2"/>
  <c r="N2323" i="2"/>
  <c r="G2298" i="2"/>
  <c r="S2231" i="2"/>
  <c r="M2231" i="2"/>
  <c r="R2222" i="2"/>
  <c r="L2201" i="2"/>
  <c r="R2201" i="2"/>
  <c r="L2199" i="2"/>
  <c r="O2199" i="2" s="1"/>
  <c r="M2199" i="2"/>
  <c r="S2199" i="2"/>
  <c r="R2192" i="2"/>
  <c r="R2182" i="2"/>
  <c r="N2182" i="2"/>
  <c r="L2165" i="2"/>
  <c r="M2165" i="2"/>
  <c r="J2165" i="2" s="1"/>
  <c r="S2165" i="2"/>
  <c r="R2140" i="2"/>
  <c r="N2140" i="2"/>
  <c r="N2132" i="2"/>
  <c r="R2132" i="2"/>
  <c r="L2114" i="2"/>
  <c r="N2114" i="2"/>
  <c r="S2114" i="2"/>
  <c r="L2106" i="2"/>
  <c r="N2106" i="2"/>
  <c r="S2106" i="2"/>
  <c r="S2087" i="2"/>
  <c r="K2087" i="2"/>
  <c r="L2076" i="2"/>
  <c r="M2076" i="2"/>
  <c r="J2076" i="2" s="1"/>
  <c r="S2076" i="2"/>
  <c r="L2067" i="2"/>
  <c r="R2067" i="2"/>
  <c r="N2067" i="2"/>
  <c r="K2067" i="2"/>
  <c r="S2067" i="2"/>
  <c r="S2062" i="2"/>
  <c r="K2061" i="2"/>
  <c r="N2061" i="2"/>
  <c r="S2061" i="2"/>
  <c r="L2061" i="2"/>
  <c r="L1994" i="2"/>
  <c r="M1994" i="2"/>
  <c r="N1994" i="2"/>
  <c r="L1981" i="2"/>
  <c r="S1981" i="2"/>
  <c r="N1981" i="2"/>
  <c r="L1965" i="2"/>
  <c r="S1965" i="2"/>
  <c r="N1965" i="2"/>
  <c r="R1799" i="2"/>
  <c r="N1799" i="2"/>
  <c r="J1746" i="2"/>
  <c r="F1746" i="2"/>
  <c r="N2175" i="2"/>
  <c r="N2102" i="2"/>
  <c r="L2099" i="2"/>
  <c r="K2099" i="2"/>
  <c r="R2099" i="2"/>
  <c r="N2085" i="2"/>
  <c r="S2085" i="2"/>
  <c r="S2072" i="2"/>
  <c r="K2053" i="2"/>
  <c r="S2053" i="2"/>
  <c r="K2027" i="2"/>
  <c r="N2027" i="2"/>
  <c r="N2024" i="2"/>
  <c r="R2024" i="2"/>
  <c r="R2006" i="2"/>
  <c r="S2005" i="2"/>
  <c r="L2001" i="2"/>
  <c r="N2001" i="2"/>
  <c r="R1999" i="2"/>
  <c r="N1998" i="2"/>
  <c r="R1995" i="2"/>
  <c r="L1993" i="2"/>
  <c r="N1993" i="2"/>
  <c r="R1991" i="2"/>
  <c r="N1990" i="2"/>
  <c r="R1987" i="2"/>
  <c r="L1985" i="2"/>
  <c r="N1985" i="2"/>
  <c r="R1983" i="2"/>
  <c r="N1982" i="2"/>
  <c r="R1979" i="2"/>
  <c r="L1977" i="2"/>
  <c r="N1977" i="2"/>
  <c r="R1975" i="2"/>
  <c r="N1974" i="2"/>
  <c r="L1969" i="2"/>
  <c r="N1969" i="2"/>
  <c r="L1961" i="2"/>
  <c r="N1961" i="2"/>
  <c r="L1946" i="2"/>
  <c r="M1946" i="2"/>
  <c r="J1946" i="2" s="1"/>
  <c r="S1946" i="2"/>
  <c r="R1941" i="2"/>
  <c r="S1940" i="2"/>
  <c r="R1828" i="2"/>
  <c r="N1821" i="2"/>
  <c r="K1821" i="2"/>
  <c r="L1804" i="2"/>
  <c r="O1804" i="2" s="1"/>
  <c r="N1804" i="2"/>
  <c r="L1781" i="2"/>
  <c r="N1781" i="2"/>
  <c r="M1780" i="2"/>
  <c r="N1780" i="2"/>
  <c r="L1760" i="2"/>
  <c r="R1760" i="2"/>
  <c r="M1760" i="2"/>
  <c r="M1755" i="2"/>
  <c r="N1755" i="2"/>
  <c r="S1711" i="2"/>
  <c r="N1711" i="2"/>
  <c r="N1707" i="2"/>
  <c r="L1707" i="2"/>
  <c r="N4497" i="2"/>
  <c r="N4489" i="2"/>
  <c r="N4481" i="2"/>
  <c r="N4473" i="2"/>
  <c r="N4465" i="2"/>
  <c r="N4457" i="2"/>
  <c r="R4413" i="2"/>
  <c r="N4413" i="2"/>
  <c r="R4405" i="2"/>
  <c r="N4405" i="2"/>
  <c r="R4397" i="2"/>
  <c r="N4397" i="2"/>
  <c r="M1694" i="2"/>
  <c r="J1694" i="2" s="1"/>
  <c r="N1694" i="2"/>
  <c r="R4500" i="2"/>
  <c r="N4500" i="2"/>
  <c r="R4492" i="2"/>
  <c r="N4492" i="2"/>
  <c r="R4484" i="2"/>
  <c r="N4484" i="2"/>
  <c r="R4476" i="2"/>
  <c r="N4476" i="2"/>
  <c r="R4468" i="2"/>
  <c r="N4468" i="2"/>
  <c r="R4460" i="2"/>
  <c r="N4460" i="2"/>
  <c r="N4416" i="2"/>
  <c r="R4416" i="2"/>
  <c r="R4359" i="2"/>
  <c r="N4359" i="2"/>
  <c r="R4338" i="2"/>
  <c r="N4338" i="2"/>
  <c r="R2124" i="2"/>
  <c r="N2118" i="2"/>
  <c r="R2097" i="2"/>
  <c r="M2097" i="2"/>
  <c r="J2097" i="2" s="1"/>
  <c r="L2094" i="2"/>
  <c r="N2094" i="2"/>
  <c r="L2090" i="2"/>
  <c r="N2090" i="2"/>
  <c r="L2086" i="2"/>
  <c r="R2086" i="2"/>
  <c r="L2018" i="2"/>
  <c r="K2017" i="2"/>
  <c r="R2017" i="2"/>
  <c r="K2011" i="2"/>
  <c r="N2011" i="2"/>
  <c r="S1969" i="2"/>
  <c r="S1961" i="2"/>
  <c r="N1952" i="2"/>
  <c r="R1947" i="2"/>
  <c r="K1941" i="2"/>
  <c r="N1940" i="2"/>
  <c r="L1827" i="2"/>
  <c r="R1827" i="2"/>
  <c r="R1821" i="2"/>
  <c r="N1803" i="2"/>
  <c r="L1802" i="2"/>
  <c r="R1802" i="2"/>
  <c r="M1756" i="2"/>
  <c r="J1756" i="2" s="1"/>
  <c r="L1756" i="2"/>
  <c r="M1740" i="2"/>
  <c r="J1740" i="2" s="1"/>
  <c r="S1740" i="2"/>
  <c r="N1740" i="2"/>
  <c r="L1730" i="2"/>
  <c r="O1730" i="2" s="1"/>
  <c r="R1730" i="2"/>
  <c r="M1730" i="2"/>
  <c r="J1730" i="2" s="1"/>
  <c r="S1730" i="2"/>
  <c r="M1727" i="2"/>
  <c r="J1727" i="2" s="1"/>
  <c r="R1727" i="2"/>
  <c r="O1718" i="2"/>
  <c r="K1706" i="2"/>
  <c r="N4501" i="2"/>
  <c r="N4493" i="2"/>
  <c r="N4485" i="2"/>
  <c r="N4477" i="2"/>
  <c r="N4469" i="2"/>
  <c r="N4461" i="2"/>
  <c r="R4409" i="2"/>
  <c r="N4409" i="2"/>
  <c r="R4401" i="2"/>
  <c r="N4401" i="2"/>
  <c r="K2006" i="2"/>
  <c r="S2006" i="2"/>
  <c r="N1996" i="2"/>
  <c r="R1996" i="2"/>
  <c r="N1988" i="2"/>
  <c r="R1988" i="2"/>
  <c r="N1980" i="2"/>
  <c r="R1980" i="2"/>
  <c r="N1972" i="2"/>
  <c r="R1972" i="2"/>
  <c r="N1964" i="2"/>
  <c r="R1964" i="2"/>
  <c r="N1956" i="2"/>
  <c r="R1956" i="2"/>
  <c r="L1828" i="2"/>
  <c r="O1828" i="2" s="1"/>
  <c r="M1828" i="2"/>
  <c r="S1828" i="2"/>
  <c r="N1828" i="2"/>
  <c r="L1796" i="2"/>
  <c r="N1796" i="2"/>
  <c r="M1762" i="2"/>
  <c r="J1762" i="2" s="1"/>
  <c r="R1762" i="2"/>
  <c r="M1759" i="2"/>
  <c r="N1759" i="2"/>
  <c r="M1743" i="2"/>
  <c r="N1743" i="2"/>
  <c r="L1738" i="2"/>
  <c r="K1738" i="2"/>
  <c r="M1738" i="2"/>
  <c r="J1738" i="2" s="1"/>
  <c r="R1694" i="2"/>
  <c r="R1693" i="2"/>
  <c r="M1693" i="2"/>
  <c r="J1693" i="2" s="1"/>
  <c r="N1693" i="2"/>
  <c r="M1689" i="2"/>
  <c r="J1689" i="2" s="1"/>
  <c r="R1689" i="2"/>
  <c r="R4504" i="2"/>
  <c r="N4504" i="2"/>
  <c r="R4496" i="2"/>
  <c r="N4496" i="2"/>
  <c r="R4488" i="2"/>
  <c r="N4488" i="2"/>
  <c r="R4480" i="2"/>
  <c r="N4480" i="2"/>
  <c r="R4472" i="2"/>
  <c r="N4472" i="2"/>
  <c r="R4464" i="2"/>
  <c r="N4464" i="2"/>
  <c r="R4456" i="2"/>
  <c r="N4456" i="2"/>
  <c r="R4363" i="2"/>
  <c r="N4363" i="2"/>
  <c r="R4346" i="2"/>
  <c r="N4346" i="2"/>
  <c r="L4098" i="2"/>
  <c r="N4098" i="2"/>
  <c r="L4092" i="2"/>
  <c r="M4092" i="2"/>
  <c r="J4092" i="2" s="1"/>
  <c r="S4092" i="2"/>
  <c r="L4086" i="2"/>
  <c r="K4086" i="2"/>
  <c r="N4071" i="2"/>
  <c r="M4071" i="2"/>
  <c r="M4069" i="2"/>
  <c r="J4069" i="2" s="1"/>
  <c r="N4069" i="2"/>
  <c r="R4069" i="2"/>
  <c r="N4041" i="2"/>
  <c r="R4041" i="2"/>
  <c r="M4041" i="2"/>
  <c r="J4041" i="2" s="1"/>
  <c r="R3995" i="2"/>
  <c r="N3995" i="2"/>
  <c r="M3971" i="2"/>
  <c r="N3971" i="2"/>
  <c r="N3967" i="2"/>
  <c r="L3906" i="2"/>
  <c r="R3906" i="2"/>
  <c r="N3906" i="2"/>
  <c r="N3887" i="2"/>
  <c r="N3819" i="2"/>
  <c r="N3801" i="2"/>
  <c r="R3801" i="2"/>
  <c r="L3801" i="2"/>
  <c r="R3799" i="2"/>
  <c r="N3799" i="2"/>
  <c r="M3691" i="2"/>
  <c r="J3691" i="2" s="1"/>
  <c r="L3691" i="2"/>
  <c r="N3691" i="2"/>
  <c r="R3691" i="2"/>
  <c r="R4260" i="2"/>
  <c r="R4252" i="2"/>
  <c r="R4244" i="2"/>
  <c r="R4226" i="2"/>
  <c r="S4225" i="2"/>
  <c r="R4224" i="2"/>
  <c r="S4221" i="2"/>
  <c r="L4122" i="2"/>
  <c r="M4122" i="2"/>
  <c r="S4122" i="2"/>
  <c r="L4110" i="2"/>
  <c r="R4110" i="2"/>
  <c r="K4110" i="2"/>
  <c r="R4092" i="2"/>
  <c r="N4079" i="2"/>
  <c r="M4079" i="2"/>
  <c r="N4077" i="2"/>
  <c r="R4077" i="2"/>
  <c r="M4077" i="2"/>
  <c r="J4077" i="2" s="1"/>
  <c r="M4065" i="2"/>
  <c r="J4065" i="2" s="1"/>
  <c r="N4065" i="2"/>
  <c r="R4065" i="2"/>
  <c r="R4043" i="2"/>
  <c r="R4003" i="2"/>
  <c r="N4003" i="2"/>
  <c r="N3931" i="2"/>
  <c r="L3931" i="2"/>
  <c r="N3885" i="2"/>
  <c r="R3885" i="2"/>
  <c r="L3885" i="2"/>
  <c r="N3817" i="2"/>
  <c r="R3817" i="2"/>
  <c r="L3817" i="2"/>
  <c r="N3811" i="2"/>
  <c r="L3811" i="2"/>
  <c r="R3811" i="2"/>
  <c r="M1754" i="2"/>
  <c r="J1754" i="2" s="1"/>
  <c r="M1751" i="2"/>
  <c r="N1737" i="2"/>
  <c r="S1729" i="2"/>
  <c r="K1729" i="2"/>
  <c r="O1729" i="2" s="1"/>
  <c r="L1719" i="2"/>
  <c r="L1717" i="2"/>
  <c r="L1713" i="2"/>
  <c r="O1713" i="2" s="1"/>
  <c r="N4503" i="2"/>
  <c r="N4499" i="2"/>
  <c r="N4495" i="2"/>
  <c r="N4491" i="2"/>
  <c r="N4487" i="2"/>
  <c r="N4483" i="2"/>
  <c r="N4479" i="2"/>
  <c r="N4475" i="2"/>
  <c r="N4471" i="2"/>
  <c r="N4467" i="2"/>
  <c r="N4463" i="2"/>
  <c r="N4459" i="2"/>
  <c r="N4455" i="2"/>
  <c r="N4412" i="2"/>
  <c r="N4408" i="2"/>
  <c r="N4404" i="2"/>
  <c r="N4400" i="2"/>
  <c r="N4362" i="2"/>
  <c r="N4358" i="2"/>
  <c r="N4345" i="2"/>
  <c r="N4337" i="2"/>
  <c r="N4329" i="2"/>
  <c r="N4321" i="2"/>
  <c r="N4313" i="2"/>
  <c r="N4305" i="2"/>
  <c r="N4297" i="2"/>
  <c r="N4289" i="2"/>
  <c r="N4281" i="2"/>
  <c r="N4273" i="2"/>
  <c r="R4264" i="2"/>
  <c r="R4236" i="2"/>
  <c r="S4235" i="2"/>
  <c r="M4235" i="2"/>
  <c r="J4235" i="2" s="1"/>
  <c r="N4234" i="2"/>
  <c r="K4232" i="2"/>
  <c r="N4227" i="2"/>
  <c r="N4220" i="2"/>
  <c r="N4201" i="2"/>
  <c r="S4193" i="2"/>
  <c r="M4193" i="2"/>
  <c r="N4189" i="2"/>
  <c r="N4185" i="2"/>
  <c r="K4181" i="2"/>
  <c r="O4181" i="2" s="1"/>
  <c r="C4181" i="2" s="1"/>
  <c r="K4173" i="2"/>
  <c r="O4173" i="2" s="1"/>
  <c r="C4173" i="2" s="1"/>
  <c r="K4165" i="2"/>
  <c r="O4165" i="2" s="1"/>
  <c r="C4165" i="2" s="1"/>
  <c r="R4163" i="2"/>
  <c r="N4161" i="2"/>
  <c r="N4160" i="2"/>
  <c r="M4149" i="2"/>
  <c r="L4118" i="2"/>
  <c r="K4118" i="2"/>
  <c r="R4118" i="2"/>
  <c r="L4108" i="2"/>
  <c r="M4108" i="2"/>
  <c r="J4108" i="2" s="1"/>
  <c r="L4102" i="2"/>
  <c r="K4102" i="2"/>
  <c r="R4102" i="2"/>
  <c r="R4095" i="2"/>
  <c r="M4061" i="2"/>
  <c r="J4061" i="2" s="1"/>
  <c r="N4061" i="2"/>
  <c r="R4061" i="2"/>
  <c r="R3967" i="2"/>
  <c r="N3959" i="2"/>
  <c r="R3959" i="2"/>
  <c r="M3959" i="2"/>
  <c r="N3929" i="2"/>
  <c r="L3929" i="2"/>
  <c r="L3922" i="2"/>
  <c r="N3922" i="2"/>
  <c r="N3907" i="2"/>
  <c r="R3907" i="2"/>
  <c r="L3907" i="2"/>
  <c r="N3905" i="2"/>
  <c r="R3905" i="2"/>
  <c r="L3905" i="2"/>
  <c r="N3903" i="2"/>
  <c r="L3903" i="2"/>
  <c r="R3887" i="2"/>
  <c r="N3849" i="2"/>
  <c r="L3849" i="2"/>
  <c r="R3849" i="2"/>
  <c r="L3847" i="2"/>
  <c r="R3847" i="2"/>
  <c r="N3847" i="2"/>
  <c r="R3819" i="2"/>
  <c r="N3800" i="2"/>
  <c r="R3800" i="2"/>
  <c r="L3800" i="2"/>
  <c r="R3769" i="2"/>
  <c r="N3769" i="2"/>
  <c r="N3690" i="2"/>
  <c r="M3690" i="2"/>
  <c r="J3690" i="2" s="1"/>
  <c r="R3690" i="2"/>
  <c r="K3690" i="2"/>
  <c r="N1809" i="2"/>
  <c r="F1809" i="2" s="1"/>
  <c r="S1808" i="2"/>
  <c r="N4330" i="2"/>
  <c r="N4322" i="2"/>
  <c r="N4314" i="2"/>
  <c r="N4306" i="2"/>
  <c r="N4298" i="2"/>
  <c r="N4290" i="2"/>
  <c r="N4282" i="2"/>
  <c r="N4274" i="2"/>
  <c r="K4260" i="2"/>
  <c r="K4252" i="2"/>
  <c r="K4244" i="2"/>
  <c r="S4227" i="2"/>
  <c r="M4227" i="2"/>
  <c r="J4227" i="2" s="1"/>
  <c r="N4226" i="2"/>
  <c r="K4224" i="2"/>
  <c r="K4221" i="2"/>
  <c r="O4221" i="2" s="1"/>
  <c r="N4203" i="2"/>
  <c r="S4201" i="2"/>
  <c r="M4201" i="2"/>
  <c r="R4199" i="2"/>
  <c r="S4189" i="2"/>
  <c r="M4189" i="2"/>
  <c r="J4189" i="2" s="1"/>
  <c r="S4185" i="2"/>
  <c r="M4185" i="2"/>
  <c r="J4185" i="2" s="1"/>
  <c r="N4169" i="2"/>
  <c r="S4161" i="2"/>
  <c r="M4161" i="2"/>
  <c r="J4161" i="2" s="1"/>
  <c r="N4153" i="2"/>
  <c r="K4149" i="2"/>
  <c r="O4149" i="2" s="1"/>
  <c r="C4149" i="2" s="1"/>
  <c r="R4143" i="2"/>
  <c r="N4122" i="2"/>
  <c r="L4116" i="2"/>
  <c r="M4116" i="2"/>
  <c r="J4116" i="2" s="1"/>
  <c r="L4100" i="2"/>
  <c r="M4100" i="2"/>
  <c r="J4100" i="2" s="1"/>
  <c r="N4092" i="2"/>
  <c r="L4088" i="2"/>
  <c r="M4088" i="2"/>
  <c r="J4088" i="2" s="1"/>
  <c r="R4088" i="2"/>
  <c r="M4057" i="2"/>
  <c r="J4057" i="2" s="1"/>
  <c r="N4057" i="2"/>
  <c r="R4057" i="2"/>
  <c r="N4043" i="2"/>
  <c r="R3955" i="2"/>
  <c r="M3955" i="2"/>
  <c r="N3901" i="2"/>
  <c r="L3901" i="2"/>
  <c r="L3886" i="2"/>
  <c r="R3886" i="2"/>
  <c r="N3886" i="2"/>
  <c r="L3884" i="2"/>
  <c r="R3884" i="2"/>
  <c r="N3884" i="2"/>
  <c r="R3880" i="2"/>
  <c r="L3879" i="2"/>
  <c r="N3879" i="2"/>
  <c r="R3879" i="2"/>
  <c r="N3857" i="2"/>
  <c r="L3857" i="2"/>
  <c r="R3857" i="2"/>
  <c r="N3855" i="2"/>
  <c r="R3855" i="2"/>
  <c r="L3855" i="2"/>
  <c r="R3788" i="2"/>
  <c r="N3788" i="2"/>
  <c r="L3681" i="2"/>
  <c r="S3681" i="2"/>
  <c r="N3681" i="2"/>
  <c r="K3684" i="2"/>
  <c r="M3684" i="2"/>
  <c r="J3684" i="2" s="1"/>
  <c r="N3683" i="2"/>
  <c r="M3683" i="2"/>
  <c r="J3683" i="2" s="1"/>
  <c r="L3662" i="2"/>
  <c r="K3662" i="2"/>
  <c r="S3662" i="2"/>
  <c r="M3662" i="2"/>
  <c r="J3662" i="2" s="1"/>
  <c r="M3661" i="2"/>
  <c r="J3661" i="2" s="1"/>
  <c r="N3661" i="2"/>
  <c r="M3618" i="2"/>
  <c r="J3618" i="2" s="1"/>
  <c r="S3618" i="2"/>
  <c r="M3615" i="2"/>
  <c r="J3615" i="2" s="1"/>
  <c r="N3615" i="2"/>
  <c r="K3604" i="2"/>
  <c r="L3604" i="2"/>
  <c r="R3604" i="2"/>
  <c r="M3604" i="2"/>
  <c r="J3604" i="2" s="1"/>
  <c r="S3604" i="2"/>
  <c r="N3527" i="2"/>
  <c r="L3527" i="2"/>
  <c r="K3428" i="2"/>
  <c r="R3428" i="2"/>
  <c r="M3419" i="2"/>
  <c r="J3419" i="2" s="1"/>
  <c r="N3419" i="2"/>
  <c r="R4089" i="2"/>
  <c r="R4039" i="2"/>
  <c r="F3987" i="2"/>
  <c r="F3979" i="2"/>
  <c r="N3809" i="2"/>
  <c r="L3809" i="2"/>
  <c r="M3767" i="2"/>
  <c r="J3767" i="2" s="1"/>
  <c r="N3767" i="2"/>
  <c r="N3685" i="2"/>
  <c r="K3685" i="2"/>
  <c r="R3685" i="2"/>
  <c r="L3685" i="2"/>
  <c r="R3683" i="2"/>
  <c r="S3661" i="2"/>
  <c r="S3650" i="2"/>
  <c r="K3650" i="2"/>
  <c r="O3636" i="2"/>
  <c r="Q3636" i="2" s="1"/>
  <c r="N3635" i="2"/>
  <c r="R3615" i="2"/>
  <c r="M3607" i="2"/>
  <c r="J3607" i="2" s="1"/>
  <c r="L3607" i="2"/>
  <c r="N3607" i="2"/>
  <c r="K3603" i="2"/>
  <c r="L3603" i="2"/>
  <c r="R3603" i="2"/>
  <c r="L3596" i="2"/>
  <c r="R3596" i="2"/>
  <c r="M3593" i="2"/>
  <c r="J3593" i="2" s="1"/>
  <c r="K3590" i="2"/>
  <c r="Q3571" i="2"/>
  <c r="T3571" i="2" s="1"/>
  <c r="M3568" i="2"/>
  <c r="J3568" i="2" s="1"/>
  <c r="L3568" i="2"/>
  <c r="N3568" i="2"/>
  <c r="K3555" i="2"/>
  <c r="S3555" i="2"/>
  <c r="N3550" i="2"/>
  <c r="N3536" i="2"/>
  <c r="L3528" i="2"/>
  <c r="N3528" i="2"/>
  <c r="N3509" i="2"/>
  <c r="L3509" i="2"/>
  <c r="R3509" i="2"/>
  <c r="N3507" i="2"/>
  <c r="L3507" i="2"/>
  <c r="R3507" i="2"/>
  <c r="L3496" i="2"/>
  <c r="N3496" i="2"/>
  <c r="R3496" i="2"/>
  <c r="K3411" i="2"/>
  <c r="L3411" i="2"/>
  <c r="R3411" i="2"/>
  <c r="M3411" i="2"/>
  <c r="J3411" i="2" s="1"/>
  <c r="S3411" i="2"/>
  <c r="N3411" i="2"/>
  <c r="L3665" i="2"/>
  <c r="N3665" i="2"/>
  <c r="K3658" i="2"/>
  <c r="S3658" i="2"/>
  <c r="L3627" i="2"/>
  <c r="N3627" i="2"/>
  <c r="N3619" i="2"/>
  <c r="M3619" i="2"/>
  <c r="J3619" i="2" s="1"/>
  <c r="K3612" i="2"/>
  <c r="M3612" i="2"/>
  <c r="J3612" i="2" s="1"/>
  <c r="M3600" i="2"/>
  <c r="J3600" i="2" s="1"/>
  <c r="K3600" i="2"/>
  <c r="R3600" i="2"/>
  <c r="L3600" i="2"/>
  <c r="O3600" i="2" s="1"/>
  <c r="M3599" i="2"/>
  <c r="J3599" i="2" s="1"/>
  <c r="K3599" i="2"/>
  <c r="R3599" i="2"/>
  <c r="L3599" i="2"/>
  <c r="Q3572" i="2"/>
  <c r="C3572" i="2"/>
  <c r="L3564" i="2"/>
  <c r="N3564" i="2"/>
  <c r="S3558" i="2"/>
  <c r="K3558" i="2"/>
  <c r="N3529" i="2"/>
  <c r="L3529" i="2"/>
  <c r="K3404" i="2"/>
  <c r="L3404" i="2"/>
  <c r="R3404" i="2"/>
  <c r="M3404" i="2"/>
  <c r="J3404" i="2" s="1"/>
  <c r="S3404" i="2"/>
  <c r="N3404" i="2"/>
  <c r="S4106" i="2"/>
  <c r="M4106" i="2"/>
  <c r="F3989" i="2"/>
  <c r="F3985" i="2"/>
  <c r="F3981" i="2"/>
  <c r="F3977" i="2"/>
  <c r="R3895" i="2"/>
  <c r="R3809" i="2"/>
  <c r="R3768" i="2"/>
  <c r="K3683" i="2"/>
  <c r="K3664" i="2"/>
  <c r="L3664" i="2"/>
  <c r="R3664" i="2"/>
  <c r="N3662" i="2"/>
  <c r="L3661" i="2"/>
  <c r="K3656" i="2"/>
  <c r="L3656" i="2"/>
  <c r="N3656" i="2"/>
  <c r="K3651" i="2"/>
  <c r="R3651" i="2"/>
  <c r="K3633" i="2"/>
  <c r="M3633" i="2"/>
  <c r="J3633" i="2" s="1"/>
  <c r="R3627" i="2"/>
  <c r="R3619" i="2"/>
  <c r="K3615" i="2"/>
  <c r="N3604" i="2"/>
  <c r="N3603" i="2"/>
  <c r="F3603" i="2" s="1"/>
  <c r="L3595" i="2"/>
  <c r="M3594" i="2"/>
  <c r="J3594" i="2" s="1"/>
  <c r="S3594" i="2"/>
  <c r="K3584" i="2"/>
  <c r="R3584" i="2"/>
  <c r="M3567" i="2"/>
  <c r="J3567" i="2" s="1"/>
  <c r="L3567" i="2"/>
  <c r="N3567" i="2"/>
  <c r="M3561" i="2"/>
  <c r="J3561" i="2" s="1"/>
  <c r="N3552" i="2"/>
  <c r="L3543" i="2"/>
  <c r="N3534" i="2"/>
  <c r="L3508" i="2"/>
  <c r="N3508" i="2"/>
  <c r="R3508" i="2"/>
  <c r="N3497" i="2"/>
  <c r="L3497" i="2"/>
  <c r="R3497" i="2"/>
  <c r="N3495" i="2"/>
  <c r="L3495" i="2"/>
  <c r="R3495" i="2"/>
  <c r="L3473" i="2"/>
  <c r="N3473" i="2"/>
  <c r="R3473" i="2"/>
  <c r="K3417" i="2"/>
  <c r="L3417" i="2"/>
  <c r="R3417" i="2"/>
  <c r="M3417" i="2"/>
  <c r="J3417" i="2" s="1"/>
  <c r="S3417" i="2"/>
  <c r="N3417" i="2"/>
  <c r="K3384" i="2"/>
  <c r="L3384" i="2"/>
  <c r="R3384" i="2"/>
  <c r="K3362" i="2"/>
  <c r="R3362" i="2"/>
  <c r="M3339" i="2"/>
  <c r="J3339" i="2" s="1"/>
  <c r="S3339" i="2"/>
  <c r="K3329" i="2"/>
  <c r="R3329" i="2"/>
  <c r="L3310" i="2"/>
  <c r="M3310" i="2"/>
  <c r="J3310" i="2" s="1"/>
  <c r="S3310" i="2"/>
  <c r="S3280" i="2"/>
  <c r="M3280" i="2"/>
  <c r="J3280" i="2" s="1"/>
  <c r="R3238" i="2"/>
  <c r="M3238" i="2"/>
  <c r="R5172" i="2"/>
  <c r="M5172" i="2"/>
  <c r="J5172" i="2" s="1"/>
  <c r="R5128" i="2"/>
  <c r="M5128" i="2"/>
  <c r="J5128" i="2" s="1"/>
  <c r="N5042" i="2"/>
  <c r="L5042" i="2"/>
  <c r="M5025" i="2"/>
  <c r="L5025" i="2"/>
  <c r="L5011" i="2"/>
  <c r="M5011" i="2"/>
  <c r="J5011" i="2" s="1"/>
  <c r="R5005" i="2"/>
  <c r="R4995" i="2"/>
  <c r="L4991" i="2"/>
  <c r="M4991" i="2"/>
  <c r="J4991" i="2" s="1"/>
  <c r="F3636" i="2"/>
  <c r="E3636" i="2" s="1"/>
  <c r="E3572" i="2"/>
  <c r="N3432" i="2"/>
  <c r="S3429" i="2"/>
  <c r="I3429" i="2" s="1"/>
  <c r="M3429" i="2"/>
  <c r="J3429" i="2" s="1"/>
  <c r="M3426" i="2"/>
  <c r="J3426" i="2" s="1"/>
  <c r="S3416" i="2"/>
  <c r="M3416" i="2"/>
  <c r="J3416" i="2" s="1"/>
  <c r="S3403" i="2"/>
  <c r="L3403" i="2"/>
  <c r="K3400" i="2"/>
  <c r="M3400" i="2"/>
  <c r="J3400" i="2" s="1"/>
  <c r="S3400" i="2"/>
  <c r="L3390" i="2"/>
  <c r="N3390" i="2"/>
  <c r="N3386" i="2"/>
  <c r="M3372" i="2"/>
  <c r="J3372" i="2" s="1"/>
  <c r="M3371" i="2"/>
  <c r="J3371" i="2" s="1"/>
  <c r="S3371" i="2"/>
  <c r="R3356" i="2"/>
  <c r="R3338" i="2"/>
  <c r="L3328" i="2"/>
  <c r="M3328" i="2"/>
  <c r="S3328" i="2"/>
  <c r="S3324" i="2"/>
  <c r="R3310" i="2"/>
  <c r="R3301" i="2"/>
  <c r="N3300" i="2"/>
  <c r="S3300" i="2"/>
  <c r="L3292" i="2"/>
  <c r="O3292" i="2" s="1"/>
  <c r="N3292" i="2"/>
  <c r="M3221" i="2"/>
  <c r="J3221" i="2" s="1"/>
  <c r="S3221" i="2"/>
  <c r="R3212" i="2"/>
  <c r="M3204" i="2"/>
  <c r="J3204" i="2" s="1"/>
  <c r="R3204" i="2"/>
  <c r="N3204" i="2"/>
  <c r="R5186" i="2"/>
  <c r="R5154" i="2"/>
  <c r="N5125" i="2"/>
  <c r="R5125" i="2"/>
  <c r="N5050" i="2"/>
  <c r="L5050" i="2"/>
  <c r="R5025" i="2"/>
  <c r="L4989" i="2"/>
  <c r="R4989" i="2"/>
  <c r="N4989" i="2"/>
  <c r="N4905" i="2"/>
  <c r="R4905" i="2"/>
  <c r="M4905" i="2"/>
  <c r="J4905" i="2" s="1"/>
  <c r="N3688" i="2"/>
  <c r="F3688" i="2" s="1"/>
  <c r="E3688" i="2" s="1"/>
  <c r="S3677" i="2"/>
  <c r="N3677" i="2"/>
  <c r="S3676" i="2"/>
  <c r="R3639" i="2"/>
  <c r="S3636" i="2"/>
  <c r="S3580" i="2"/>
  <c r="S3579" i="2"/>
  <c r="N3571" i="2"/>
  <c r="F3571" i="2" s="1"/>
  <c r="E3571" i="2" s="1"/>
  <c r="N3526" i="2"/>
  <c r="N3525" i="2"/>
  <c r="L3505" i="2"/>
  <c r="N3504" i="2"/>
  <c r="L3503" i="2"/>
  <c r="R3489" i="2"/>
  <c r="R3488" i="2"/>
  <c r="R3487" i="2"/>
  <c r="N3481" i="2"/>
  <c r="S3446" i="2"/>
  <c r="K3432" i="2"/>
  <c r="R3429" i="2"/>
  <c r="K3429" i="2"/>
  <c r="O3429" i="2" s="1"/>
  <c r="N3424" i="2"/>
  <c r="S3423" i="2"/>
  <c r="R3416" i="2"/>
  <c r="L3416" i="2"/>
  <c r="O3416" i="2" s="1"/>
  <c r="N3415" i="2"/>
  <c r="N3406" i="2"/>
  <c r="S3405" i="2"/>
  <c r="R3403" i="2"/>
  <c r="K3403" i="2"/>
  <c r="N3391" i="2"/>
  <c r="K3391" i="2"/>
  <c r="K3387" i="2"/>
  <c r="N3387" i="2"/>
  <c r="N3385" i="2"/>
  <c r="N3384" i="2"/>
  <c r="M3377" i="2"/>
  <c r="J3377" i="2" s="1"/>
  <c r="N3376" i="2"/>
  <c r="M3375" i="2"/>
  <c r="J3375" i="2" s="1"/>
  <c r="L3372" i="2"/>
  <c r="R3370" i="2"/>
  <c r="R3350" i="2"/>
  <c r="K3350" i="2"/>
  <c r="L3348" i="2"/>
  <c r="R3348" i="2"/>
  <c r="L3312" i="2"/>
  <c r="K3312" i="2"/>
  <c r="R3312" i="2"/>
  <c r="L3306" i="2"/>
  <c r="M3306" i="2"/>
  <c r="J3306" i="2" s="1"/>
  <c r="S3306" i="2"/>
  <c r="S3294" i="2"/>
  <c r="R3276" i="2"/>
  <c r="N3276" i="2"/>
  <c r="K3248" i="2"/>
  <c r="N3248" i="2"/>
  <c r="L3248" i="2"/>
  <c r="O3248" i="2" s="1"/>
  <c r="Q3248" i="2" s="1"/>
  <c r="R3248" i="2"/>
  <c r="M3239" i="2"/>
  <c r="J3239" i="2" s="1"/>
  <c r="N3234" i="2"/>
  <c r="R5169" i="2"/>
  <c r="M5164" i="2"/>
  <c r="J5164" i="2" s="1"/>
  <c r="R5164" i="2"/>
  <c r="R5158" i="2"/>
  <c r="N5130" i="2"/>
  <c r="N5126" i="2"/>
  <c r="N5053" i="2"/>
  <c r="L5053" i="2"/>
  <c r="M4929" i="2"/>
  <c r="J4929" i="2" s="1"/>
  <c r="L4929" i="2"/>
  <c r="F3418" i="2"/>
  <c r="K3395" i="2"/>
  <c r="N3395" i="2"/>
  <c r="K3386" i="2"/>
  <c r="O3386" i="2" s="1"/>
  <c r="Q3386" i="2" s="1"/>
  <c r="T3386" i="2" s="1"/>
  <c r="M3386" i="2"/>
  <c r="J3386" i="2" s="1"/>
  <c r="S3386" i="2"/>
  <c r="M3384" i="2"/>
  <c r="J3384" i="2" s="1"/>
  <c r="L3375" i="2"/>
  <c r="N3329" i="2"/>
  <c r="L3320" i="2"/>
  <c r="N3320" i="2"/>
  <c r="N3310" i="2"/>
  <c r="K3262" i="2"/>
  <c r="N3262" i="2"/>
  <c r="F3262" i="2" s="1"/>
  <c r="L3262" i="2"/>
  <c r="R3262" i="2"/>
  <c r="K3251" i="2"/>
  <c r="L3251" i="2"/>
  <c r="R3251" i="2"/>
  <c r="N3251" i="2"/>
  <c r="L3229" i="2"/>
  <c r="M3229" i="2"/>
  <c r="F3229" i="2" s="1"/>
  <c r="M3222" i="2"/>
  <c r="R3222" i="2"/>
  <c r="M3205" i="2"/>
  <c r="J3205" i="2" s="1"/>
  <c r="R3205" i="2"/>
  <c r="N3205" i="2"/>
  <c r="R5175" i="2"/>
  <c r="N5175" i="2"/>
  <c r="R5143" i="2"/>
  <c r="N5143" i="2"/>
  <c r="M5124" i="2"/>
  <c r="J5124" i="2" s="1"/>
  <c r="R5124" i="2"/>
  <c r="L5035" i="2"/>
  <c r="N5035" i="2"/>
  <c r="N5005" i="2"/>
  <c r="L5005" i="2"/>
  <c r="M4995" i="2"/>
  <c r="J4995" i="2" s="1"/>
  <c r="L4995" i="2"/>
  <c r="N4899" i="2"/>
  <c r="M4899" i="2"/>
  <c r="J4899" i="2" s="1"/>
  <c r="L4882" i="2"/>
  <c r="N4882" i="2"/>
  <c r="G3282" i="2"/>
  <c r="O3278" i="2"/>
  <c r="C3278" i="2" s="1"/>
  <c r="O3277" i="2"/>
  <c r="R5185" i="2"/>
  <c r="N4893" i="2"/>
  <c r="N4885" i="2"/>
  <c r="L4864" i="2"/>
  <c r="L4861" i="2"/>
  <c r="L4854" i="2"/>
  <c r="L4830" i="2"/>
  <c r="L4798" i="2"/>
  <c r="L4774" i="2"/>
  <c r="O4774" i="2" s="1"/>
  <c r="N4771" i="2"/>
  <c r="N4769" i="2"/>
  <c r="N4767" i="2"/>
  <c r="K4764" i="2"/>
  <c r="S4762" i="2"/>
  <c r="I4762" i="2" s="1"/>
  <c r="L4762" i="2"/>
  <c r="O4762" i="2" s="1"/>
  <c r="O4745" i="2"/>
  <c r="M4740" i="2"/>
  <c r="J4740" i="2" s="1"/>
  <c r="S4739" i="2"/>
  <c r="M4739" i="2"/>
  <c r="J4739" i="2" s="1"/>
  <c r="R4734" i="2"/>
  <c r="L4734" i="2"/>
  <c r="O4734" i="2" s="1"/>
  <c r="S4731" i="2"/>
  <c r="O4728" i="2"/>
  <c r="N4725" i="2"/>
  <c r="K4717" i="2"/>
  <c r="O4714" i="2"/>
  <c r="L4707" i="2"/>
  <c r="R4698" i="2"/>
  <c r="L4698" i="2"/>
  <c r="O4698" i="2" s="1"/>
  <c r="M4679" i="2"/>
  <c r="J4679" i="2" s="1"/>
  <c r="K4677" i="2"/>
  <c r="L4667" i="2"/>
  <c r="L4666" i="2"/>
  <c r="O4666" i="2" s="1"/>
  <c r="R4650" i="2"/>
  <c r="O4647" i="2"/>
  <c r="M4646" i="2"/>
  <c r="J4646" i="2" s="1"/>
  <c r="S4646" i="2"/>
  <c r="L4636" i="2"/>
  <c r="N4636" i="2"/>
  <c r="R4634" i="2"/>
  <c r="N4623" i="2"/>
  <c r="L4616" i="2"/>
  <c r="N4616" i="2"/>
  <c r="F4616" i="2" s="1"/>
  <c r="E4616" i="2" s="1"/>
  <c r="R4607" i="2"/>
  <c r="N4607" i="2"/>
  <c r="N4604" i="2"/>
  <c r="M4565" i="2"/>
  <c r="R4565" i="2"/>
  <c r="K5212" i="2"/>
  <c r="L5212" i="2"/>
  <c r="R5212" i="2"/>
  <c r="M5212" i="2"/>
  <c r="J5212" i="2" s="1"/>
  <c r="S5212" i="2"/>
  <c r="M5210" i="2"/>
  <c r="J5210" i="2" s="1"/>
  <c r="L5210" i="2"/>
  <c r="R5210" i="2"/>
  <c r="O4740" i="2"/>
  <c r="C4740" i="2" s="1"/>
  <c r="K4662" i="2"/>
  <c r="L4662" i="2"/>
  <c r="O4662" i="2" s="1"/>
  <c r="K4657" i="2"/>
  <c r="L4657" i="2"/>
  <c r="R4657" i="2"/>
  <c r="M4654" i="2"/>
  <c r="J4654" i="2" s="1"/>
  <c r="R4654" i="2"/>
  <c r="M4640" i="2"/>
  <c r="L4640" i="2"/>
  <c r="N4577" i="2"/>
  <c r="K4577" i="2"/>
  <c r="M4577" i="2"/>
  <c r="N4568" i="2"/>
  <c r="K4568" i="2"/>
  <c r="N4561" i="2"/>
  <c r="R4561" i="2"/>
  <c r="M4535" i="2"/>
  <c r="J4535" i="2" s="1"/>
  <c r="R4535" i="2"/>
  <c r="L5265" i="2"/>
  <c r="N5265" i="2"/>
  <c r="R5265" i="2"/>
  <c r="L5213" i="2"/>
  <c r="R5213" i="2"/>
  <c r="M5213" i="2"/>
  <c r="J5213" i="2" s="1"/>
  <c r="N5213" i="2"/>
  <c r="M3281" i="2"/>
  <c r="J3281" i="2" s="1"/>
  <c r="N3277" i="2"/>
  <c r="S3261" i="2"/>
  <c r="S3252" i="2"/>
  <c r="M3252" i="2"/>
  <c r="J3252" i="2" s="1"/>
  <c r="S3247" i="2"/>
  <c r="M3247" i="2"/>
  <c r="J3247" i="2" s="1"/>
  <c r="R3211" i="2"/>
  <c r="R5153" i="2"/>
  <c r="R5135" i="2"/>
  <c r="M4981" i="2"/>
  <c r="J4981" i="2" s="1"/>
  <c r="N4975" i="2"/>
  <c r="F4975" i="2" s="1"/>
  <c r="N4965" i="2"/>
  <c r="L4963" i="2"/>
  <c r="L4949" i="2"/>
  <c r="N4945" i="2"/>
  <c r="F4945" i="2" s="1"/>
  <c r="L4923" i="2"/>
  <c r="R4917" i="2"/>
  <c r="L4911" i="2"/>
  <c r="L4896" i="2"/>
  <c r="R4893" i="2"/>
  <c r="N4890" i="2"/>
  <c r="R4885" i="2"/>
  <c r="R4881" i="2"/>
  <c r="L4877" i="2"/>
  <c r="L4870" i="2"/>
  <c r="L4846" i="2"/>
  <c r="L4814" i="2"/>
  <c r="L4782" i="2"/>
  <c r="R4780" i="2"/>
  <c r="S4775" i="2"/>
  <c r="L4775" i="2"/>
  <c r="O4775" i="2" s="1"/>
  <c r="C4775" i="2" s="1"/>
  <c r="K4771" i="2"/>
  <c r="O4771" i="2" s="1"/>
  <c r="S4769" i="2"/>
  <c r="K4769" i="2"/>
  <c r="O4769" i="2" s="1"/>
  <c r="R4761" i="2"/>
  <c r="N4756" i="2"/>
  <c r="N4755" i="2"/>
  <c r="N4741" i="2"/>
  <c r="R4740" i="2"/>
  <c r="N4734" i="2"/>
  <c r="N4732" i="2"/>
  <c r="N4731" i="2"/>
  <c r="S4725" i="2"/>
  <c r="S4720" i="2"/>
  <c r="M4720" i="2"/>
  <c r="J4720" i="2" s="1"/>
  <c r="M4713" i="2"/>
  <c r="J4713" i="2" s="1"/>
  <c r="N4698" i="2"/>
  <c r="R4697" i="2"/>
  <c r="K4696" i="2"/>
  <c r="L4696" i="2"/>
  <c r="O4686" i="2"/>
  <c r="Q4686" i="2" s="1"/>
  <c r="T4686" i="2" s="1"/>
  <c r="S4679" i="2"/>
  <c r="L4673" i="2"/>
  <c r="R4673" i="2"/>
  <c r="S4666" i="2"/>
  <c r="K4665" i="2"/>
  <c r="L4665" i="2"/>
  <c r="R4665" i="2"/>
  <c r="N4664" i="2"/>
  <c r="R4662" i="2"/>
  <c r="L4648" i="2"/>
  <c r="M4647" i="2"/>
  <c r="J4647" i="2" s="1"/>
  <c r="S4647" i="2"/>
  <c r="L4646" i="2"/>
  <c r="O4646" i="2" s="1"/>
  <c r="K4645" i="2"/>
  <c r="R4645" i="2"/>
  <c r="O4641" i="2"/>
  <c r="R4640" i="2"/>
  <c r="M4636" i="2"/>
  <c r="J4636" i="2" s="1"/>
  <c r="K4635" i="2"/>
  <c r="M4616" i="2"/>
  <c r="J4616" i="2" s="1"/>
  <c r="L4608" i="2"/>
  <c r="N4608" i="2"/>
  <c r="S4604" i="2"/>
  <c r="O5215" i="2"/>
  <c r="L5211" i="2"/>
  <c r="R5211" i="2"/>
  <c r="M5195" i="2"/>
  <c r="J5195" i="2" s="1"/>
  <c r="N5195" i="2"/>
  <c r="R5195" i="2"/>
  <c r="F4896" i="2"/>
  <c r="N4774" i="2"/>
  <c r="M4762" i="2"/>
  <c r="J4762" i="2" s="1"/>
  <c r="N4739" i="2"/>
  <c r="S4736" i="2"/>
  <c r="S4734" i="2"/>
  <c r="M4734" i="2"/>
  <c r="J4734" i="2" s="1"/>
  <c r="S4726" i="2"/>
  <c r="S4698" i="2"/>
  <c r="M4698" i="2"/>
  <c r="J4698" i="2" s="1"/>
  <c r="M4689" i="2"/>
  <c r="J4689" i="2" s="1"/>
  <c r="R4689" i="2"/>
  <c r="L4677" i="2"/>
  <c r="N4667" i="2"/>
  <c r="K4660" i="2"/>
  <c r="S4660" i="2"/>
  <c r="N4657" i="2"/>
  <c r="M4650" i="2"/>
  <c r="J4650" i="2" s="1"/>
  <c r="K4650" i="2"/>
  <c r="O4650" i="2" s="1"/>
  <c r="K4639" i="2"/>
  <c r="M4639" i="2"/>
  <c r="O4636" i="2"/>
  <c r="N4634" i="2"/>
  <c r="J4634" i="2"/>
  <c r="S4634" i="2"/>
  <c r="S4628" i="2"/>
  <c r="O4616" i="2"/>
  <c r="R4603" i="2"/>
  <c r="N4603" i="2"/>
  <c r="L4583" i="2"/>
  <c r="N4583" i="2"/>
  <c r="R4577" i="2"/>
  <c r="L4562" i="2"/>
  <c r="S4562" i="2"/>
  <c r="M5239" i="2"/>
  <c r="J5239" i="2"/>
  <c r="S5239" i="2"/>
  <c r="M5227" i="2"/>
  <c r="J5227" i="2" s="1"/>
  <c r="S5227" i="2"/>
  <c r="N5227" i="2"/>
  <c r="N5212" i="2"/>
  <c r="N4593" i="2"/>
  <c r="R4575" i="2"/>
  <c r="N4572" i="2"/>
  <c r="R4559" i="2"/>
  <c r="L4541" i="2"/>
  <c r="M5283" i="2"/>
  <c r="J5283" i="2" s="1"/>
  <c r="S5282" i="2"/>
  <c r="M5282" i="2"/>
  <c r="J5282" i="2" s="1"/>
  <c r="S5278" i="2"/>
  <c r="K5278" i="2"/>
  <c r="M5275" i="2"/>
  <c r="J5275" i="2" s="1"/>
  <c r="S5274" i="2"/>
  <c r="M5274" i="2"/>
  <c r="J5274" i="2" s="1"/>
  <c r="R5260" i="2"/>
  <c r="K5260" i="2"/>
  <c r="O5260" i="2" s="1"/>
  <c r="N5256" i="2"/>
  <c r="F5256" i="2" s="1"/>
  <c r="E5256" i="2" s="1"/>
  <c r="M5249" i="2"/>
  <c r="K5247" i="2"/>
  <c r="O5247" i="2" s="1"/>
  <c r="C5247" i="2" s="1"/>
  <c r="N5246" i="2"/>
  <c r="M5238" i="2"/>
  <c r="N5237" i="2"/>
  <c r="N5219" i="2"/>
  <c r="S5218" i="2"/>
  <c r="M5218" i="2"/>
  <c r="J5218" i="2" s="1"/>
  <c r="S5217" i="2"/>
  <c r="N5217" i="2"/>
  <c r="N5215" i="2"/>
  <c r="N4560" i="2"/>
  <c r="S5283" i="2"/>
  <c r="L5283" i="2"/>
  <c r="R5282" i="2"/>
  <c r="M5279" i="2"/>
  <c r="J5279" i="2" s="1"/>
  <c r="S5275" i="2"/>
  <c r="L5275" i="2"/>
  <c r="R5274" i="2"/>
  <c r="F5271" i="2"/>
  <c r="E5271" i="2" s="1"/>
  <c r="N5269" i="2"/>
  <c r="F5267" i="2"/>
  <c r="E5267" i="2" s="1"/>
  <c r="N5264" i="2"/>
  <c r="S5256" i="2"/>
  <c r="M5256" i="2"/>
  <c r="J5256" i="2" s="1"/>
  <c r="M5245" i="2"/>
  <c r="J5245" i="2" s="1"/>
  <c r="S5219" i="2"/>
  <c r="R5218" i="2"/>
  <c r="R5217" i="2"/>
  <c r="M5217" i="2"/>
  <c r="J5217" i="2" s="1"/>
  <c r="R818" i="2"/>
  <c r="N17" i="2"/>
  <c r="L18" i="2"/>
  <c r="N23" i="2"/>
  <c r="K25" i="2"/>
  <c r="L27" i="2"/>
  <c r="S29" i="2"/>
  <c r="K31" i="2"/>
  <c r="N33" i="2"/>
  <c r="S35" i="2"/>
  <c r="K37" i="2"/>
  <c r="R42" i="2"/>
  <c r="R50" i="2"/>
  <c r="R58" i="2"/>
  <c r="R66" i="2"/>
  <c r="R74" i="2"/>
  <c r="S81" i="2"/>
  <c r="L85" i="2"/>
  <c r="S89" i="2"/>
  <c r="L93" i="2"/>
  <c r="S97" i="2"/>
  <c r="L101" i="2"/>
  <c r="S105" i="2"/>
  <c r="L109" i="2"/>
  <c r="S113" i="2"/>
  <c r="L117" i="2"/>
  <c r="S121" i="2"/>
  <c r="L125" i="2"/>
  <c r="S129" i="2"/>
  <c r="L133" i="2"/>
  <c r="S137" i="2"/>
  <c r="L141" i="2"/>
  <c r="L145" i="2"/>
  <c r="L149" i="2"/>
  <c r="L168" i="2"/>
  <c r="L176" i="2"/>
  <c r="L184" i="2"/>
  <c r="L187" i="2"/>
  <c r="M189" i="2"/>
  <c r="N191" i="2"/>
  <c r="L207" i="2"/>
  <c r="M211" i="2"/>
  <c r="L220" i="2"/>
  <c r="N223" i="2"/>
  <c r="N232" i="2"/>
  <c r="L235" i="2"/>
  <c r="M278" i="2"/>
  <c r="M282" i="2"/>
  <c r="M286" i="2"/>
  <c r="M291" i="2"/>
  <c r="J291" i="2" s="1"/>
  <c r="M293" i="2"/>
  <c r="J293" i="2" s="1"/>
  <c r="M297" i="2"/>
  <c r="J297" i="2" s="1"/>
  <c r="L299" i="2"/>
  <c r="S307" i="2"/>
  <c r="S317" i="2"/>
  <c r="L319" i="2"/>
  <c r="S331" i="2"/>
  <c r="L333" i="2"/>
  <c r="L335" i="2"/>
  <c r="S340" i="2"/>
  <c r="M343" i="2"/>
  <c r="J343" i="2" s="1"/>
  <c r="S344" i="2"/>
  <c r="L353" i="2"/>
  <c r="M373" i="2"/>
  <c r="J373" i="2" s="1"/>
  <c r="S374" i="2"/>
  <c r="L377" i="2"/>
  <c r="M389" i="2"/>
  <c r="J389" i="2" s="1"/>
  <c r="S390" i="2"/>
  <c r="L393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63" i="2"/>
  <c r="M531" i="2"/>
  <c r="J531" i="2" s="1"/>
  <c r="M533" i="2"/>
  <c r="J533" i="2" s="1"/>
  <c r="K535" i="2"/>
  <c r="M536" i="2"/>
  <c r="J536" i="2" s="1"/>
  <c r="K540" i="2"/>
  <c r="K542" i="2"/>
  <c r="K544" i="2"/>
  <c r="K546" i="2"/>
  <c r="K548" i="2"/>
  <c r="K550" i="2"/>
  <c r="K552" i="2"/>
  <c r="K554" i="2"/>
  <c r="K556" i="2"/>
  <c r="K558" i="2"/>
  <c r="K560" i="2"/>
  <c r="K562" i="2"/>
  <c r="K564" i="2"/>
  <c r="K566" i="2"/>
  <c r="K568" i="2"/>
  <c r="K570" i="2"/>
  <c r="N883" i="2"/>
  <c r="S882" i="2"/>
  <c r="M882" i="2"/>
  <c r="J882" i="2" s="1"/>
  <c r="R881" i="2"/>
  <c r="K881" i="2"/>
  <c r="M880" i="2"/>
  <c r="J880" i="2" s="1"/>
  <c r="M879" i="2"/>
  <c r="J879" i="2" s="1"/>
  <c r="N878" i="2"/>
  <c r="N876" i="2"/>
  <c r="S875" i="2"/>
  <c r="M875" i="2"/>
  <c r="J875" i="2" s="1"/>
  <c r="S873" i="2"/>
  <c r="M873" i="2"/>
  <c r="J873" i="2" s="1"/>
  <c r="N870" i="2"/>
  <c r="M869" i="2"/>
  <c r="J869" i="2" s="1"/>
  <c r="N867" i="2"/>
  <c r="S866" i="2"/>
  <c r="M866" i="2"/>
  <c r="J866" i="2" s="1"/>
  <c r="R865" i="2"/>
  <c r="K865" i="2"/>
  <c r="M864" i="2"/>
  <c r="J864" i="2" s="1"/>
  <c r="M863" i="2"/>
  <c r="J863" i="2" s="1"/>
  <c r="N862" i="2"/>
  <c r="N859" i="2"/>
  <c r="N857" i="2"/>
  <c r="S856" i="2"/>
  <c r="R855" i="2"/>
  <c r="R852" i="2"/>
  <c r="K852" i="2"/>
  <c r="N850" i="2"/>
  <c r="S849" i="2"/>
  <c r="M849" i="2"/>
  <c r="J849" i="2" s="1"/>
  <c r="M847" i="2"/>
  <c r="J847" i="2" s="1"/>
  <c r="N846" i="2"/>
  <c r="N844" i="2"/>
  <c r="S843" i="2"/>
  <c r="M843" i="2"/>
  <c r="J843" i="2" s="1"/>
  <c r="S841" i="2"/>
  <c r="I841" i="2" s="1"/>
  <c r="M841" i="2"/>
  <c r="J841" i="2" s="1"/>
  <c r="N838" i="2"/>
  <c r="M837" i="2"/>
  <c r="J837" i="2" s="1"/>
  <c r="N835" i="2"/>
  <c r="N832" i="2"/>
  <c r="S831" i="2"/>
  <c r="M831" i="2"/>
  <c r="J831" i="2" s="1"/>
  <c r="S829" i="2"/>
  <c r="M829" i="2"/>
  <c r="J829" i="2" s="1"/>
  <c r="N824" i="2"/>
  <c r="S823" i="2"/>
  <c r="I823" i="2" s="1"/>
  <c r="M823" i="2"/>
  <c r="J823" i="2" s="1"/>
  <c r="R822" i="2"/>
  <c r="K822" i="2"/>
  <c r="R817" i="2"/>
  <c r="S816" i="2"/>
  <c r="M816" i="2"/>
  <c r="J816" i="2" s="1"/>
  <c r="R815" i="2"/>
  <c r="K815" i="2"/>
  <c r="N813" i="2"/>
  <c r="S812" i="2"/>
  <c r="R811" i="2"/>
  <c r="R808" i="2"/>
  <c r="K808" i="2"/>
  <c r="R807" i="2"/>
  <c r="K807" i="2"/>
  <c r="N806" i="2"/>
  <c r="R805" i="2"/>
  <c r="K805" i="2"/>
  <c r="M804" i="2"/>
  <c r="J804" i="2" s="1"/>
  <c r="M803" i="2"/>
  <c r="J803" i="2" s="1"/>
  <c r="N802" i="2"/>
  <c r="R800" i="2"/>
  <c r="K800" i="2"/>
  <c r="N798" i="2"/>
  <c r="S797" i="2"/>
  <c r="M797" i="2"/>
  <c r="J797" i="2" s="1"/>
  <c r="N794" i="2"/>
  <c r="M793" i="2"/>
  <c r="J793" i="2" s="1"/>
  <c r="N791" i="2"/>
  <c r="N789" i="2"/>
  <c r="S788" i="2"/>
  <c r="R787" i="2"/>
  <c r="N784" i="2"/>
  <c r="S783" i="2"/>
  <c r="M783" i="2"/>
  <c r="J783" i="2" s="1"/>
  <c r="R782" i="2"/>
  <c r="K782" i="2"/>
  <c r="N781" i="2"/>
  <c r="R780" i="2"/>
  <c r="M780" i="2"/>
  <c r="J780" i="2" s="1"/>
  <c r="S779" i="2"/>
  <c r="L769" i="2"/>
  <c r="J762" i="2"/>
  <c r="R759" i="2"/>
  <c r="M758" i="2"/>
  <c r="S756" i="2"/>
  <c r="R755" i="2"/>
  <c r="S754" i="2"/>
  <c r="I754" i="2" s="1"/>
  <c r="M754" i="2"/>
  <c r="J754" i="2" s="1"/>
  <c r="M751" i="2"/>
  <c r="N750" i="2"/>
  <c r="R747" i="2"/>
  <c r="M744" i="2"/>
  <c r="N742" i="2"/>
  <c r="R739" i="2"/>
  <c r="M736" i="2"/>
  <c r="N734" i="2"/>
  <c r="R731" i="2"/>
  <c r="M728" i="2"/>
  <c r="N726" i="2"/>
  <c r="S723" i="2"/>
  <c r="M723" i="2"/>
  <c r="J723" i="2" s="1"/>
  <c r="R722" i="2"/>
  <c r="K722" i="2"/>
  <c r="O722" i="2" s="1"/>
  <c r="I722" i="2" s="1"/>
  <c r="G722" i="2" s="1"/>
  <c r="M721" i="2"/>
  <c r="J721" i="2" s="1"/>
  <c r="L719" i="2"/>
  <c r="N718" i="2"/>
  <c r="M716" i="2"/>
  <c r="J716" i="2" s="1"/>
  <c r="R714" i="2"/>
  <c r="N713" i="2"/>
  <c r="L710" i="2"/>
  <c r="M708" i="2"/>
  <c r="N707" i="2"/>
  <c r="L672" i="2"/>
  <c r="N670" i="2"/>
  <c r="N667" i="2"/>
  <c r="N663" i="2"/>
  <c r="N662" i="2"/>
  <c r="N660" i="2"/>
  <c r="S655" i="2"/>
  <c r="K655" i="2"/>
  <c r="F654" i="2"/>
  <c r="E654" i="2" s="1"/>
  <c r="S650" i="2"/>
  <c r="M650" i="2"/>
  <c r="J650" i="2" s="1"/>
  <c r="R646" i="2"/>
  <c r="S645" i="2"/>
  <c r="N645" i="2"/>
  <c r="F642" i="2"/>
  <c r="M639" i="2"/>
  <c r="J639" i="2" s="1"/>
  <c r="M637" i="2"/>
  <c r="J637" i="2" s="1"/>
  <c r="N631" i="2"/>
  <c r="M626" i="2"/>
  <c r="N622" i="2"/>
  <c r="N618" i="2"/>
  <c r="F615" i="2"/>
  <c r="M1684" i="2"/>
  <c r="J1684" i="2" s="1"/>
  <c r="R1682" i="2"/>
  <c r="M1682" i="2"/>
  <c r="J1682" i="2" s="1"/>
  <c r="M1680" i="2"/>
  <c r="J1680" i="2" s="1"/>
  <c r="R1678" i="2"/>
  <c r="M1678" i="2"/>
  <c r="J1678" i="2" s="1"/>
  <c r="M1676" i="2"/>
  <c r="J1676" i="2" s="1"/>
  <c r="R1674" i="2"/>
  <c r="M1674" i="2"/>
  <c r="J1674" i="2" s="1"/>
  <c r="M1672" i="2"/>
  <c r="J1672" i="2" s="1"/>
  <c r="I1671" i="2"/>
  <c r="G1671" i="2" s="1"/>
  <c r="F1671" i="2"/>
  <c r="E1671" i="2" s="1"/>
  <c r="N1670" i="2"/>
  <c r="O1669" i="2"/>
  <c r="C1669" i="2" s="1"/>
  <c r="L1667" i="2"/>
  <c r="M1665" i="2"/>
  <c r="J1665" i="2" s="1"/>
  <c r="I1663" i="2"/>
  <c r="G1663" i="2" s="1"/>
  <c r="F1663" i="2"/>
  <c r="E1663" i="2" s="1"/>
  <c r="N1662" i="2"/>
  <c r="O1661" i="2"/>
  <c r="C1661" i="2" s="1"/>
  <c r="L1659" i="2"/>
  <c r="M1657" i="2"/>
  <c r="J1657" i="2" s="1"/>
  <c r="G1655" i="2"/>
  <c r="F1655" i="2"/>
  <c r="E1655" i="2" s="1"/>
  <c r="N1654" i="2"/>
  <c r="O1653" i="2"/>
  <c r="C1653" i="2" s="1"/>
  <c r="L1651" i="2"/>
  <c r="M1649" i="2"/>
  <c r="J1649" i="2" s="1"/>
  <c r="I1647" i="2"/>
  <c r="G1647" i="2" s="1"/>
  <c r="F1647" i="2"/>
  <c r="E1647" i="2" s="1"/>
  <c r="N1646" i="2"/>
  <c r="O1645" i="2"/>
  <c r="C1645" i="2" s="1"/>
  <c r="L1643" i="2"/>
  <c r="N1640" i="2"/>
  <c r="F1639" i="2"/>
  <c r="E1639" i="2" s="1"/>
  <c r="N1638" i="2"/>
  <c r="R1637" i="2"/>
  <c r="L1637" i="2"/>
  <c r="S1527" i="2"/>
  <c r="M1527" i="2"/>
  <c r="J1527" i="2" s="1"/>
  <c r="G1526" i="2"/>
  <c r="F1512" i="2"/>
  <c r="N1507" i="2"/>
  <c r="R1494" i="2"/>
  <c r="R1478" i="2"/>
  <c r="F1467" i="2"/>
  <c r="E1467" i="2" s="1"/>
  <c r="S1462" i="2"/>
  <c r="K1462" i="2"/>
  <c r="O1462" i="2" s="1"/>
  <c r="S1455" i="2"/>
  <c r="N1447" i="2"/>
  <c r="F1447" i="2" s="1"/>
  <c r="N1442" i="2"/>
  <c r="N1434" i="2"/>
  <c r="F1427" i="2"/>
  <c r="E1427" i="2" s="1"/>
  <c r="S1422" i="2"/>
  <c r="K1422" i="2"/>
  <c r="O1422" i="2" s="1"/>
  <c r="S1415" i="2"/>
  <c r="L1411" i="2"/>
  <c r="M1411" i="2"/>
  <c r="S1411" i="2"/>
  <c r="L1410" i="2"/>
  <c r="K1410" i="2"/>
  <c r="S1410" i="2"/>
  <c r="N1407" i="2"/>
  <c r="L1394" i="2"/>
  <c r="N1394" i="2"/>
  <c r="L1391" i="2"/>
  <c r="O1391" i="2" s="1"/>
  <c r="N1391" i="2"/>
  <c r="F1391" i="2" s="1"/>
  <c r="L1390" i="2"/>
  <c r="K1390" i="2"/>
  <c r="S1390" i="2"/>
  <c r="L1386" i="2"/>
  <c r="N1386" i="2"/>
  <c r="N1383" i="2"/>
  <c r="L1379" i="2"/>
  <c r="K1379" i="2"/>
  <c r="R1379" i="2"/>
  <c r="N1371" i="2"/>
  <c r="N1370" i="2"/>
  <c r="K1364" i="2"/>
  <c r="N1363" i="2"/>
  <c r="N1362" i="2"/>
  <c r="N1354" i="2"/>
  <c r="N1346" i="2"/>
  <c r="N1338" i="2"/>
  <c r="L1335" i="2"/>
  <c r="N1335" i="2"/>
  <c r="L1327" i="2"/>
  <c r="O1327" i="2" s="1"/>
  <c r="M1327" i="2"/>
  <c r="J1327" i="2" s="1"/>
  <c r="R1327" i="2"/>
  <c r="N1319" i="2"/>
  <c r="L1301" i="2"/>
  <c r="S1301" i="2"/>
  <c r="N1301" i="2"/>
  <c r="K1288" i="2"/>
  <c r="L1288" i="2"/>
  <c r="S1288" i="2"/>
  <c r="N1288" i="2"/>
  <c r="K1254" i="2"/>
  <c r="S1248" i="2"/>
  <c r="K1242" i="2"/>
  <c r="N1242" i="2"/>
  <c r="K1236" i="2"/>
  <c r="L1230" i="2"/>
  <c r="N1230" i="2"/>
  <c r="L1212" i="2"/>
  <c r="N1212" i="2"/>
  <c r="L1199" i="2"/>
  <c r="N1199" i="2"/>
  <c r="L1195" i="2"/>
  <c r="L1191" i="2"/>
  <c r="N1191" i="2"/>
  <c r="N1185" i="2"/>
  <c r="R1185" i="2"/>
  <c r="L1182" i="2"/>
  <c r="N1182" i="2"/>
  <c r="L1178" i="2"/>
  <c r="R1178" i="2"/>
  <c r="K1134" i="2"/>
  <c r="K1124" i="2"/>
  <c r="R1124" i="2"/>
  <c r="L1124" i="2"/>
  <c r="S1124" i="2"/>
  <c r="L1115" i="2"/>
  <c r="S1115" i="2"/>
  <c r="N1115" i="2"/>
  <c r="S1113" i="2"/>
  <c r="L1111" i="2"/>
  <c r="K1107" i="2"/>
  <c r="R1107" i="2"/>
  <c r="L1107" i="2"/>
  <c r="S1107" i="2"/>
  <c r="K1106" i="2"/>
  <c r="N1106" i="2"/>
  <c r="N1105" i="2"/>
  <c r="L1105" i="2"/>
  <c r="O1105" i="2" s="1"/>
  <c r="R1105" i="2"/>
  <c r="M1105" i="2"/>
  <c r="J1105" i="2" s="1"/>
  <c r="N1100" i="2"/>
  <c r="F1100" i="2" s="1"/>
  <c r="Q1098" i="2"/>
  <c r="K1088" i="2"/>
  <c r="E1088" i="2" s="1"/>
  <c r="L1088" i="2"/>
  <c r="R1088" i="2"/>
  <c r="L1074" i="2"/>
  <c r="M1074" i="2"/>
  <c r="N1074" i="2"/>
  <c r="L1056" i="2"/>
  <c r="R1056" i="2"/>
  <c r="L1028" i="2"/>
  <c r="K1028" i="2"/>
  <c r="R1028" i="2"/>
  <c r="M1028" i="2"/>
  <c r="N1028" i="2"/>
  <c r="L995" i="2"/>
  <c r="K995" i="2"/>
  <c r="R995" i="2"/>
  <c r="M995" i="2"/>
  <c r="J995" i="2" s="1"/>
  <c r="N995" i="2"/>
  <c r="S962" i="2"/>
  <c r="N962" i="2"/>
  <c r="M949" i="2"/>
  <c r="L949" i="2"/>
  <c r="N949" i="2"/>
  <c r="M3202" i="2"/>
  <c r="J3202" i="2" s="1"/>
  <c r="N3202" i="2"/>
  <c r="R3175" i="2"/>
  <c r="N3175" i="2"/>
  <c r="S25" i="2"/>
  <c r="L12" i="2" a="1"/>
  <c r="L12" i="2" s="1"/>
  <c r="S23" i="2"/>
  <c r="L25" i="2"/>
  <c r="N27" i="2"/>
  <c r="L31" i="2"/>
  <c r="S33" i="2"/>
  <c r="L37" i="2"/>
  <c r="S85" i="2"/>
  <c r="S93" i="2"/>
  <c r="S101" i="2"/>
  <c r="S109" i="2"/>
  <c r="S117" i="2"/>
  <c r="S125" i="2"/>
  <c r="S133" i="2"/>
  <c r="S141" i="2"/>
  <c r="S145" i="2"/>
  <c r="S149" i="2"/>
  <c r="N207" i="2"/>
  <c r="N235" i="2"/>
  <c r="M299" i="2"/>
  <c r="J299" i="2" s="1"/>
  <c r="S319" i="2"/>
  <c r="S335" i="2"/>
  <c r="S353" i="2"/>
  <c r="M365" i="2"/>
  <c r="J365" i="2" s="1"/>
  <c r="S377" i="2"/>
  <c r="S393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M535" i="2"/>
  <c r="J535" i="2" s="1"/>
  <c r="R570" i="2"/>
  <c r="S883" i="2"/>
  <c r="M883" i="2"/>
  <c r="J883" i="2" s="1"/>
  <c r="R882" i="2"/>
  <c r="K882" i="2"/>
  <c r="K878" i="2"/>
  <c r="S876" i="2"/>
  <c r="M876" i="2"/>
  <c r="J876" i="2" s="1"/>
  <c r="R875" i="2"/>
  <c r="K875" i="2"/>
  <c r="N874" i="2"/>
  <c r="R873" i="2"/>
  <c r="K873" i="2"/>
  <c r="M872" i="2"/>
  <c r="J872" i="2" s="1"/>
  <c r="M871" i="2"/>
  <c r="J871" i="2" s="1"/>
  <c r="S867" i="2"/>
  <c r="M867" i="2"/>
  <c r="J867" i="2" s="1"/>
  <c r="R866" i="2"/>
  <c r="K866" i="2"/>
  <c r="K862" i="2"/>
  <c r="S859" i="2"/>
  <c r="M859" i="2"/>
  <c r="J859" i="2" s="1"/>
  <c r="S857" i="2"/>
  <c r="I857" i="2" s="1"/>
  <c r="M857" i="2"/>
  <c r="J857" i="2" s="1"/>
  <c r="N854" i="2"/>
  <c r="M853" i="2"/>
  <c r="J853" i="2" s="1"/>
  <c r="F851" i="2"/>
  <c r="E851" i="2" s="1"/>
  <c r="S850" i="2"/>
  <c r="M850" i="2"/>
  <c r="J850" i="2" s="1"/>
  <c r="R849" i="2"/>
  <c r="K849" i="2"/>
  <c r="K846" i="2"/>
  <c r="S844" i="2"/>
  <c r="M844" i="2"/>
  <c r="J844" i="2" s="1"/>
  <c r="R843" i="2"/>
  <c r="K843" i="2"/>
  <c r="N842" i="2"/>
  <c r="R841" i="2"/>
  <c r="K841" i="2"/>
  <c r="M840" i="2"/>
  <c r="J840" i="2" s="1"/>
  <c r="M839" i="2"/>
  <c r="J839" i="2" s="1"/>
  <c r="S835" i="2"/>
  <c r="M835" i="2"/>
  <c r="J835" i="2" s="1"/>
  <c r="S832" i="2"/>
  <c r="M832" i="2"/>
  <c r="J832" i="2" s="1"/>
  <c r="R831" i="2"/>
  <c r="K831" i="2"/>
  <c r="N830" i="2"/>
  <c r="R829" i="2"/>
  <c r="K829" i="2"/>
  <c r="M828" i="2"/>
  <c r="J828" i="2" s="1"/>
  <c r="M827" i="2"/>
  <c r="J827" i="2" s="1"/>
  <c r="S824" i="2"/>
  <c r="M824" i="2"/>
  <c r="J824" i="2" s="1"/>
  <c r="R823" i="2"/>
  <c r="K823" i="2"/>
  <c r="F821" i="2"/>
  <c r="M819" i="2"/>
  <c r="J819" i="2" s="1"/>
  <c r="N818" i="2"/>
  <c r="R816" i="2"/>
  <c r="K816" i="2"/>
  <c r="S813" i="2"/>
  <c r="I813" i="2" s="1"/>
  <c r="M813" i="2"/>
  <c r="J813" i="2" s="1"/>
  <c r="N810" i="2"/>
  <c r="M809" i="2"/>
  <c r="J809" i="2" s="1"/>
  <c r="M806" i="2"/>
  <c r="J806" i="2" s="1"/>
  <c r="K802" i="2"/>
  <c r="M801" i="2"/>
  <c r="J801" i="2" s="1"/>
  <c r="F799" i="2"/>
  <c r="S798" i="2"/>
  <c r="M798" i="2"/>
  <c r="J798" i="2" s="1"/>
  <c r="R797" i="2"/>
  <c r="K797" i="2"/>
  <c r="M796" i="2"/>
  <c r="J796" i="2" s="1"/>
  <c r="M795" i="2"/>
  <c r="J795" i="2" s="1"/>
  <c r="S791" i="2"/>
  <c r="M791" i="2"/>
  <c r="J791" i="2" s="1"/>
  <c r="S789" i="2"/>
  <c r="M789" i="2"/>
  <c r="J789" i="2" s="1"/>
  <c r="S784" i="2"/>
  <c r="M784" i="2"/>
  <c r="J784" i="2" s="1"/>
  <c r="R783" i="2"/>
  <c r="K783" i="2"/>
  <c r="L780" i="2"/>
  <c r="O780" i="2" s="1"/>
  <c r="C780" i="2" s="1"/>
  <c r="L775" i="2"/>
  <c r="N767" i="2"/>
  <c r="N760" i="2"/>
  <c r="N757" i="2"/>
  <c r="K750" i="2"/>
  <c r="O750" i="2" s="1"/>
  <c r="N749" i="2"/>
  <c r="N748" i="2"/>
  <c r="K742" i="2"/>
  <c r="O742" i="2" s="1"/>
  <c r="C742" i="2" s="1"/>
  <c r="N741" i="2"/>
  <c r="N740" i="2"/>
  <c r="K734" i="2"/>
  <c r="O734" i="2" s="1"/>
  <c r="C734" i="2" s="1"/>
  <c r="N733" i="2"/>
  <c r="N732" i="2"/>
  <c r="K726" i="2"/>
  <c r="O726" i="2" s="1"/>
  <c r="C726" i="2" s="1"/>
  <c r="K725" i="2"/>
  <c r="O725" i="2" s="1"/>
  <c r="M724" i="2"/>
  <c r="J724" i="2" s="1"/>
  <c r="R723" i="2"/>
  <c r="K723" i="2"/>
  <c r="O723" i="2" s="1"/>
  <c r="F720" i="2"/>
  <c r="M718" i="2"/>
  <c r="J718" i="2" s="1"/>
  <c r="R716" i="2"/>
  <c r="N715" i="2"/>
  <c r="L713" i="2"/>
  <c r="F712" i="2"/>
  <c r="R708" i="2"/>
  <c r="N706" i="2"/>
  <c r="S672" i="2"/>
  <c r="K672" i="2"/>
  <c r="S670" i="2"/>
  <c r="L670" i="2"/>
  <c r="O670" i="2" s="1"/>
  <c r="S667" i="2"/>
  <c r="N666" i="2"/>
  <c r="S660" i="2"/>
  <c r="R650" i="2"/>
  <c r="K650" i="2"/>
  <c r="O650" i="2" s="1"/>
  <c r="C650" i="2" s="1"/>
  <c r="N647" i="2"/>
  <c r="R645" i="2"/>
  <c r="M645" i="2"/>
  <c r="R642" i="2"/>
  <c r="K640" i="2"/>
  <c r="N636" i="2"/>
  <c r="R634" i="2"/>
  <c r="S633" i="2"/>
  <c r="M633" i="2"/>
  <c r="J633" i="2" s="1"/>
  <c r="S631" i="2"/>
  <c r="M631" i="2"/>
  <c r="J631" i="2" s="1"/>
  <c r="N630" i="2"/>
  <c r="R628" i="2"/>
  <c r="R626" i="2"/>
  <c r="K626" i="2"/>
  <c r="K622" i="2"/>
  <c r="M621" i="2"/>
  <c r="J621" i="2" s="1"/>
  <c r="K618" i="2"/>
  <c r="M617" i="2"/>
  <c r="J617" i="2" s="1"/>
  <c r="R615" i="2"/>
  <c r="R1684" i="2"/>
  <c r="L1684" i="2"/>
  <c r="O1684" i="2" s="1"/>
  <c r="C1684" i="2" s="1"/>
  <c r="L1683" i="2"/>
  <c r="R1680" i="2"/>
  <c r="L1680" i="2"/>
  <c r="O1680" i="2" s="1"/>
  <c r="C1680" i="2" s="1"/>
  <c r="L1679" i="2"/>
  <c r="R1676" i="2"/>
  <c r="L1676" i="2"/>
  <c r="O1676" i="2" s="1"/>
  <c r="C1676" i="2" s="1"/>
  <c r="L1675" i="2"/>
  <c r="R1672" i="2"/>
  <c r="L1672" i="2"/>
  <c r="O1672" i="2" s="1"/>
  <c r="C1672" i="2" s="1"/>
  <c r="R1671" i="2"/>
  <c r="S1670" i="2"/>
  <c r="I1670" i="2" s="1"/>
  <c r="G1670" i="2" s="1"/>
  <c r="M1670" i="2"/>
  <c r="J1670" i="2" s="1"/>
  <c r="O1668" i="2"/>
  <c r="K1667" i="2"/>
  <c r="L1665" i="2"/>
  <c r="N1664" i="2"/>
  <c r="R1663" i="2"/>
  <c r="S1662" i="2"/>
  <c r="I1662" i="2" s="1"/>
  <c r="G1662" i="2" s="1"/>
  <c r="M1662" i="2"/>
  <c r="J1662" i="2" s="1"/>
  <c r="O1660" i="2"/>
  <c r="K1659" i="2"/>
  <c r="L1657" i="2"/>
  <c r="O1657" i="2" s="1"/>
  <c r="C1657" i="2" s="1"/>
  <c r="N1656" i="2"/>
  <c r="R1655" i="2"/>
  <c r="S1654" i="2"/>
  <c r="I1654" i="2" s="1"/>
  <c r="G1654" i="2" s="1"/>
  <c r="M1654" i="2"/>
  <c r="J1654" i="2" s="1"/>
  <c r="O1652" i="2"/>
  <c r="K1651" i="2"/>
  <c r="L1649" i="2"/>
  <c r="N1648" i="2"/>
  <c r="R1647" i="2"/>
  <c r="S1646" i="2"/>
  <c r="I1646" i="2" s="1"/>
  <c r="G1646" i="2" s="1"/>
  <c r="M1646" i="2"/>
  <c r="J1646" i="2" s="1"/>
  <c r="O1644" i="2"/>
  <c r="K1643" i="2"/>
  <c r="S1640" i="2"/>
  <c r="R1639" i="2"/>
  <c r="S1638" i="2"/>
  <c r="I1638" i="2" s="1"/>
  <c r="G1638" i="2" s="1"/>
  <c r="M1638" i="2"/>
  <c r="J1638" i="2" s="1"/>
  <c r="K1637" i="2"/>
  <c r="L1636" i="2"/>
  <c r="N1627" i="2"/>
  <c r="N1595" i="2"/>
  <c r="N1563" i="2"/>
  <c r="R1528" i="2"/>
  <c r="R1527" i="2"/>
  <c r="K1527" i="2"/>
  <c r="O1527" i="2" s="1"/>
  <c r="N1519" i="2"/>
  <c r="R1518" i="2"/>
  <c r="R1515" i="2"/>
  <c r="M1515" i="2"/>
  <c r="J1515" i="2" s="1"/>
  <c r="R1514" i="2"/>
  <c r="S1511" i="2"/>
  <c r="M1511" i="2"/>
  <c r="J1511" i="2" s="1"/>
  <c r="R1510" i="2"/>
  <c r="S1507" i="2"/>
  <c r="I1507" i="2" s="1"/>
  <c r="M1507" i="2"/>
  <c r="J1507" i="2" s="1"/>
  <c r="R1502" i="2"/>
  <c r="N1495" i="2"/>
  <c r="F1495" i="2" s="1"/>
  <c r="K1490" i="2"/>
  <c r="K1486" i="2"/>
  <c r="L1459" i="2"/>
  <c r="K1459" i="2"/>
  <c r="E1459" i="2" s="1"/>
  <c r="R1459" i="2"/>
  <c r="L1455" i="2"/>
  <c r="O1455" i="2" s="1"/>
  <c r="N1455" i="2"/>
  <c r="F1455" i="2" s="1"/>
  <c r="E1455" i="2" s="1"/>
  <c r="L1454" i="2"/>
  <c r="K1454" i="2"/>
  <c r="O1454" i="2" s="1"/>
  <c r="S1454" i="2"/>
  <c r="L1450" i="2"/>
  <c r="O1450" i="2" s="1"/>
  <c r="N1450" i="2"/>
  <c r="L1444" i="2"/>
  <c r="M1444" i="2"/>
  <c r="N1443" i="2"/>
  <c r="F1443" i="2" s="1"/>
  <c r="E1443" i="2" s="1"/>
  <c r="S1442" i="2"/>
  <c r="K1442" i="2"/>
  <c r="O1442" i="2" s="1"/>
  <c r="R1440" i="2"/>
  <c r="L1436" i="2"/>
  <c r="M1436" i="2"/>
  <c r="F1435" i="2"/>
  <c r="E1435" i="2" s="1"/>
  <c r="S1434" i="2"/>
  <c r="K1434" i="2"/>
  <c r="O1434" i="2" s="1"/>
  <c r="R1432" i="2"/>
  <c r="L1419" i="2"/>
  <c r="K1419" i="2"/>
  <c r="R1419" i="2"/>
  <c r="L1415" i="2"/>
  <c r="O1415" i="2" s="1"/>
  <c r="I1415" i="2" s="1"/>
  <c r="G1415" i="2" s="1"/>
  <c r="N1415" i="2"/>
  <c r="F1415" i="2" s="1"/>
  <c r="L1414" i="2"/>
  <c r="K1414" i="2"/>
  <c r="S1414" i="2"/>
  <c r="L1408" i="2"/>
  <c r="R1408" i="2"/>
  <c r="N1404" i="2"/>
  <c r="L1403" i="2"/>
  <c r="M1403" i="2"/>
  <c r="J1403" i="2" s="1"/>
  <c r="S1403" i="2"/>
  <c r="L1402" i="2"/>
  <c r="K1402" i="2"/>
  <c r="S1402" i="2"/>
  <c r="F1399" i="2"/>
  <c r="E1399" i="2" s="1"/>
  <c r="L1398" i="2"/>
  <c r="O1398" i="2" s="1"/>
  <c r="N1398" i="2"/>
  <c r="M1380" i="2"/>
  <c r="L1375" i="2"/>
  <c r="K1375" i="2"/>
  <c r="R1375" i="2"/>
  <c r="N1374" i="2"/>
  <c r="L1372" i="2"/>
  <c r="N1372" i="2"/>
  <c r="K1369" i="2"/>
  <c r="R1369" i="2"/>
  <c r="N1366" i="2"/>
  <c r="K1365" i="2"/>
  <c r="N1365" i="2"/>
  <c r="K1361" i="2"/>
  <c r="R1361" i="2"/>
  <c r="N1358" i="2"/>
  <c r="K1357" i="2"/>
  <c r="N1357" i="2"/>
  <c r="K1353" i="2"/>
  <c r="R1353" i="2"/>
  <c r="N1350" i="2"/>
  <c r="K1349" i="2"/>
  <c r="N1349" i="2"/>
  <c r="K1345" i="2"/>
  <c r="R1345" i="2"/>
  <c r="N1342" i="2"/>
  <c r="K1341" i="2"/>
  <c r="N1341" i="2"/>
  <c r="K1337" i="2"/>
  <c r="R1337" i="2"/>
  <c r="M1334" i="2"/>
  <c r="J1334" i="2" s="1"/>
  <c r="S1334" i="2"/>
  <c r="F1333" i="2"/>
  <c r="L1323" i="2"/>
  <c r="O1323" i="2" s="1"/>
  <c r="M1323" i="2"/>
  <c r="J1323" i="2" s="1"/>
  <c r="R1323" i="2"/>
  <c r="S1319" i="2"/>
  <c r="N1313" i="2"/>
  <c r="N1312" i="2"/>
  <c r="O1305" i="2"/>
  <c r="C1305" i="2" s="1"/>
  <c r="R1301" i="2"/>
  <c r="K1268" i="2"/>
  <c r="N1255" i="2"/>
  <c r="K1238" i="2"/>
  <c r="L1231" i="2"/>
  <c r="N1231" i="2"/>
  <c r="L1227" i="2"/>
  <c r="N1213" i="2"/>
  <c r="L1213" i="2"/>
  <c r="N1209" i="2"/>
  <c r="L1209" i="2"/>
  <c r="L1196" i="2"/>
  <c r="N1196" i="2"/>
  <c r="L1183" i="2"/>
  <c r="N1183" i="2"/>
  <c r="L1179" i="2"/>
  <c r="N1171" i="2"/>
  <c r="K1171" i="2"/>
  <c r="N1151" i="2"/>
  <c r="S1151" i="2"/>
  <c r="K1142" i="2"/>
  <c r="L1119" i="2"/>
  <c r="K1112" i="2"/>
  <c r="L1108" i="2"/>
  <c r="S1108" i="2"/>
  <c r="N1108" i="2"/>
  <c r="K1087" i="2"/>
  <c r="L1087" i="2"/>
  <c r="R1087" i="2"/>
  <c r="L1078" i="2"/>
  <c r="K1078" i="2"/>
  <c r="N1078" i="2"/>
  <c r="R1074" i="2"/>
  <c r="K1057" i="2"/>
  <c r="R1057" i="2"/>
  <c r="L1053" i="2"/>
  <c r="O1053" i="2" s="1"/>
  <c r="M1053" i="2"/>
  <c r="J1053" i="2" s="1"/>
  <c r="S1053" i="2"/>
  <c r="N1053" i="2"/>
  <c r="L1049" i="2"/>
  <c r="O1049" i="2" s="1"/>
  <c r="R1049" i="2"/>
  <c r="K1045" i="2"/>
  <c r="L1044" i="2"/>
  <c r="R1044" i="2"/>
  <c r="F1037" i="2"/>
  <c r="E1037" i="2" s="1"/>
  <c r="L1010" i="2"/>
  <c r="N1010" i="2"/>
  <c r="M1010" i="2"/>
  <c r="R1010" i="2"/>
  <c r="N982" i="2"/>
  <c r="K982" i="2"/>
  <c r="S982" i="2"/>
  <c r="L976" i="2"/>
  <c r="S976" i="2"/>
  <c r="N976" i="2"/>
  <c r="R976" i="2"/>
  <c r="L972" i="2"/>
  <c r="S972" i="2"/>
  <c r="K965" i="2"/>
  <c r="R965" i="2"/>
  <c r="L965" i="2"/>
  <c r="N965" i="2"/>
  <c r="M947" i="2"/>
  <c r="J947" i="2" s="1"/>
  <c r="L947" i="2"/>
  <c r="N947" i="2"/>
  <c r="M925" i="2"/>
  <c r="J925" i="2" s="1"/>
  <c r="N925" i="2"/>
  <c r="S925" i="2"/>
  <c r="N3198" i="2"/>
  <c r="M3198" i="2"/>
  <c r="J3198" i="2" s="1"/>
  <c r="R3198" i="2"/>
  <c r="M3178" i="2"/>
  <c r="J3178" i="2" s="1"/>
  <c r="N3178" i="2"/>
  <c r="R3178" i="2"/>
  <c r="N25" i="2"/>
  <c r="S27" i="2"/>
  <c r="N31" i="2"/>
  <c r="R37" i="2"/>
  <c r="R883" i="2"/>
  <c r="K883" i="2"/>
  <c r="F881" i="2"/>
  <c r="R876" i="2"/>
  <c r="K876" i="2"/>
  <c r="M874" i="2"/>
  <c r="J874" i="2" s="1"/>
  <c r="R867" i="2"/>
  <c r="K867" i="2"/>
  <c r="F865" i="2"/>
  <c r="R859" i="2"/>
  <c r="K859" i="2"/>
  <c r="R857" i="2"/>
  <c r="K857" i="2"/>
  <c r="M856" i="2"/>
  <c r="J856" i="2" s="1"/>
  <c r="M855" i="2"/>
  <c r="J855" i="2" s="1"/>
  <c r="R850" i="2"/>
  <c r="K850" i="2"/>
  <c r="R844" i="2"/>
  <c r="K844" i="2"/>
  <c r="M842" i="2"/>
  <c r="J842" i="2" s="1"/>
  <c r="G836" i="2"/>
  <c r="R835" i="2"/>
  <c r="K835" i="2"/>
  <c r="R832" i="2"/>
  <c r="K832" i="2"/>
  <c r="M830" i="2"/>
  <c r="J830" i="2" s="1"/>
  <c r="R824" i="2"/>
  <c r="K824" i="2"/>
  <c r="K818" i="2"/>
  <c r="M817" i="2"/>
  <c r="J817" i="2" s="1"/>
  <c r="F815" i="2"/>
  <c r="R813" i="2"/>
  <c r="K813" i="2"/>
  <c r="M812" i="2"/>
  <c r="J812" i="2" s="1"/>
  <c r="M811" i="2"/>
  <c r="J811" i="2" s="1"/>
  <c r="F807" i="2"/>
  <c r="E807" i="2" s="1"/>
  <c r="F805" i="2"/>
  <c r="R798" i="2"/>
  <c r="K798" i="2"/>
  <c r="R791" i="2"/>
  <c r="K791" i="2"/>
  <c r="R789" i="2"/>
  <c r="K789" i="2"/>
  <c r="M788" i="2"/>
  <c r="J788" i="2" s="1"/>
  <c r="M787" i="2"/>
  <c r="J787" i="2" s="1"/>
  <c r="R784" i="2"/>
  <c r="K784" i="2"/>
  <c r="N771" i="2"/>
  <c r="F759" i="2"/>
  <c r="S757" i="2"/>
  <c r="M748" i="2"/>
  <c r="M740" i="2"/>
  <c r="M732" i="2"/>
  <c r="R718" i="2"/>
  <c r="L715" i="2"/>
  <c r="F714" i="2"/>
  <c r="L706" i="2"/>
  <c r="F1667" i="2"/>
  <c r="E1667" i="2" s="1"/>
  <c r="O1665" i="2"/>
  <c r="C1665" i="2" s="1"/>
  <c r="F1659" i="2"/>
  <c r="E1659" i="2" s="1"/>
  <c r="F1651" i="2"/>
  <c r="O1649" i="2"/>
  <c r="C1649" i="2" s="1"/>
  <c r="F1643" i="2"/>
  <c r="E1643" i="2" s="1"/>
  <c r="L1466" i="2"/>
  <c r="O1466" i="2" s="1"/>
  <c r="N1466" i="2"/>
  <c r="L1447" i="2"/>
  <c r="K1447" i="2"/>
  <c r="O1447" i="2" s="1"/>
  <c r="R1447" i="2"/>
  <c r="L1426" i="2"/>
  <c r="O1426" i="2" s="1"/>
  <c r="N1426" i="2"/>
  <c r="L1412" i="2"/>
  <c r="R1412" i="2"/>
  <c r="O1411" i="2"/>
  <c r="L1407" i="2"/>
  <c r="O1407" i="2" s="1"/>
  <c r="M1407" i="2"/>
  <c r="J1407" i="2" s="1"/>
  <c r="S1407" i="2"/>
  <c r="L1383" i="2"/>
  <c r="O1383" i="2" s="1"/>
  <c r="M1383" i="2"/>
  <c r="J1383" i="2" s="1"/>
  <c r="S1383" i="2"/>
  <c r="L1319" i="2"/>
  <c r="O1319" i="2" s="1"/>
  <c r="M1319" i="2"/>
  <c r="J1319" i="2" s="1"/>
  <c r="R1319" i="2"/>
  <c r="K1309" i="2"/>
  <c r="N1309" i="2"/>
  <c r="K1307" i="2"/>
  <c r="L1307" i="2"/>
  <c r="R1307" i="2"/>
  <c r="K1303" i="2"/>
  <c r="N1303" i="2"/>
  <c r="N1294" i="2"/>
  <c r="R1294" i="2"/>
  <c r="L1228" i="2"/>
  <c r="N1228" i="2"/>
  <c r="N1217" i="2"/>
  <c r="R1217" i="2"/>
  <c r="L1214" i="2"/>
  <c r="N1214" i="2"/>
  <c r="L1210" i="2"/>
  <c r="R1210" i="2"/>
  <c r="N1197" i="2"/>
  <c r="L1197" i="2"/>
  <c r="N1193" i="2"/>
  <c r="L1193" i="2"/>
  <c r="L1180" i="2"/>
  <c r="N1180" i="2"/>
  <c r="N1147" i="2"/>
  <c r="K1147" i="2"/>
  <c r="K1132" i="2"/>
  <c r="N1132" i="2"/>
  <c r="K1122" i="2"/>
  <c r="L1122" i="2"/>
  <c r="N1122" i="2"/>
  <c r="M1104" i="2"/>
  <c r="J1104" i="2" s="1"/>
  <c r="S1104" i="2"/>
  <c r="K1100" i="2"/>
  <c r="L1100" i="2"/>
  <c r="R1100" i="2"/>
  <c r="L1050" i="2"/>
  <c r="M1050" i="2"/>
  <c r="N1050" i="2"/>
  <c r="L1039" i="2"/>
  <c r="K1039" i="2"/>
  <c r="R1039" i="2"/>
  <c r="M1039" i="2"/>
  <c r="J1039" i="2" s="1"/>
  <c r="S1039" i="2"/>
  <c r="S954" i="2"/>
  <c r="N954" i="2"/>
  <c r="K932" i="2"/>
  <c r="M932" i="2"/>
  <c r="L915" i="2"/>
  <c r="K915" i="2"/>
  <c r="R915" i="2"/>
  <c r="M915" i="2"/>
  <c r="J915" i="2" s="1"/>
  <c r="N915" i="2"/>
  <c r="S31" i="2"/>
  <c r="G865" i="2"/>
  <c r="F843" i="2"/>
  <c r="F831" i="2"/>
  <c r="F797" i="2"/>
  <c r="E797" i="2" s="1"/>
  <c r="F783" i="2"/>
  <c r="I780" i="2"/>
  <c r="G780" i="2" s="1"/>
  <c r="J760" i="2"/>
  <c r="F723" i="2"/>
  <c r="F716" i="2"/>
  <c r="F708" i="2"/>
  <c r="O655" i="2"/>
  <c r="R636" i="2"/>
  <c r="N626" i="2"/>
  <c r="F626" i="2" s="1"/>
  <c r="E626" i="2" s="1"/>
  <c r="R621" i="2"/>
  <c r="R617" i="2"/>
  <c r="I1682" i="2"/>
  <c r="G1682" i="2" s="1"/>
  <c r="F1680" i="2"/>
  <c r="E1680" i="2" s="1"/>
  <c r="I1674" i="2"/>
  <c r="G1674" i="2" s="1"/>
  <c r="F1672" i="2"/>
  <c r="E1672" i="2" s="1"/>
  <c r="R1667" i="2"/>
  <c r="O1664" i="2"/>
  <c r="R1659" i="2"/>
  <c r="O1656" i="2"/>
  <c r="R1651" i="2"/>
  <c r="O1648" i="2"/>
  <c r="R1643" i="2"/>
  <c r="L1484" i="2"/>
  <c r="M1484" i="2"/>
  <c r="L1476" i="2"/>
  <c r="R1476" i="2"/>
  <c r="L1470" i="2"/>
  <c r="O1470" i="2" s="1"/>
  <c r="N1470" i="2"/>
  <c r="S1470" i="2"/>
  <c r="R1466" i="2"/>
  <c r="L1463" i="2"/>
  <c r="K1463" i="2"/>
  <c r="R1463" i="2"/>
  <c r="L1460" i="2"/>
  <c r="N1460" i="2"/>
  <c r="E1451" i="2"/>
  <c r="L1438" i="2"/>
  <c r="O1438" i="2" s="1"/>
  <c r="N1438" i="2"/>
  <c r="L1430" i="2"/>
  <c r="O1430" i="2" s="1"/>
  <c r="N1430" i="2"/>
  <c r="R1426" i="2"/>
  <c r="L1423" i="2"/>
  <c r="K1423" i="2"/>
  <c r="R1423" i="2"/>
  <c r="L1420" i="2"/>
  <c r="N1420" i="2"/>
  <c r="O1403" i="2"/>
  <c r="O1394" i="2"/>
  <c r="O1386" i="2"/>
  <c r="R1380" i="2"/>
  <c r="F1379" i="2"/>
  <c r="E1379" i="2" s="1"/>
  <c r="F1375" i="2"/>
  <c r="R1366" i="2"/>
  <c r="R1358" i="2"/>
  <c r="R1350" i="2"/>
  <c r="R1342" i="2"/>
  <c r="O1335" i="2"/>
  <c r="F1334" i="2"/>
  <c r="L1331" i="2"/>
  <c r="O1331" i="2" s="1"/>
  <c r="M1331" i="2"/>
  <c r="J1331" i="2" s="1"/>
  <c r="R1331" i="2"/>
  <c r="L1315" i="2"/>
  <c r="O1315" i="2" s="1"/>
  <c r="M1315" i="2"/>
  <c r="J1315" i="2" s="1"/>
  <c r="R1315" i="2"/>
  <c r="K1292" i="2"/>
  <c r="N1292" i="2"/>
  <c r="N1287" i="2"/>
  <c r="K1287" i="2"/>
  <c r="K1284" i="2"/>
  <c r="L1284" i="2"/>
  <c r="S1284" i="2"/>
  <c r="N1284" i="2"/>
  <c r="R1268" i="2"/>
  <c r="K1256" i="2"/>
  <c r="R1256" i="2"/>
  <c r="N1229" i="2"/>
  <c r="L1229" i="2"/>
  <c r="R1227" i="2"/>
  <c r="L1215" i="2"/>
  <c r="N1215" i="2"/>
  <c r="L1207" i="2"/>
  <c r="N1207" i="2"/>
  <c r="N1201" i="2"/>
  <c r="R1201" i="2"/>
  <c r="L1198" i="2"/>
  <c r="N1198" i="2"/>
  <c r="L1194" i="2"/>
  <c r="R1194" i="2"/>
  <c r="N1181" i="2"/>
  <c r="L1181" i="2"/>
  <c r="R1179" i="2"/>
  <c r="N1177" i="2"/>
  <c r="L1177" i="2"/>
  <c r="N1159" i="2"/>
  <c r="K1159" i="2"/>
  <c r="L1117" i="2"/>
  <c r="S1117" i="2"/>
  <c r="N1117" i="2"/>
  <c r="O1115" i="2"/>
  <c r="K1114" i="2"/>
  <c r="R1114" i="2"/>
  <c r="L1114" i="2"/>
  <c r="S1114" i="2"/>
  <c r="R1112" i="2"/>
  <c r="K1089" i="2"/>
  <c r="G1089" i="2" s="1"/>
  <c r="M1089" i="2"/>
  <c r="J1089" i="2" s="1"/>
  <c r="E1087" i="2"/>
  <c r="L1073" i="2"/>
  <c r="J1073" i="2"/>
  <c r="R1073" i="2"/>
  <c r="K1073" i="2"/>
  <c r="S1073" i="2"/>
  <c r="L1072" i="2"/>
  <c r="R1072" i="2"/>
  <c r="L1052" i="2"/>
  <c r="R1052" i="2"/>
  <c r="R1050" i="2"/>
  <c r="L1046" i="2"/>
  <c r="N1046" i="2"/>
  <c r="F1046" i="2" s="1"/>
  <c r="L1041" i="2"/>
  <c r="N1041" i="2"/>
  <c r="L1040" i="2"/>
  <c r="O1040" i="2" s="1"/>
  <c r="C1040" i="2" s="1"/>
  <c r="M1040" i="2"/>
  <c r="J1040" i="2" s="1"/>
  <c r="R1040" i="2"/>
  <c r="N1040" i="2"/>
  <c r="S1040" i="2"/>
  <c r="I1040" i="2" s="1"/>
  <c r="G1040" i="2" s="1"/>
  <c r="K1016" i="2"/>
  <c r="R1016" i="2"/>
  <c r="S977" i="2"/>
  <c r="L977" i="2"/>
  <c r="N973" i="2"/>
  <c r="L973" i="2"/>
  <c r="K973" i="2"/>
  <c r="R973" i="2"/>
  <c r="L968" i="2"/>
  <c r="N968" i="2"/>
  <c r="R968" i="2"/>
  <c r="S958" i="2"/>
  <c r="N958" i="2"/>
  <c r="K906" i="2"/>
  <c r="M906" i="2"/>
  <c r="J906" i="2" s="1"/>
  <c r="R906" i="2"/>
  <c r="N3199" i="2"/>
  <c r="R3199" i="2"/>
  <c r="O1291" i="2"/>
  <c r="C1291" i="2" s="1"/>
  <c r="F1098" i="2"/>
  <c r="E1098" i="2" s="1"/>
  <c r="M1035" i="2"/>
  <c r="J1035" i="2" s="1"/>
  <c r="M1033" i="2"/>
  <c r="N1029" i="2"/>
  <c r="L1002" i="2"/>
  <c r="M1002" i="2"/>
  <c r="N996" i="2"/>
  <c r="L993" i="2"/>
  <c r="N993" i="2"/>
  <c r="N991" i="2"/>
  <c r="L961" i="2"/>
  <c r="S961" i="2"/>
  <c r="L957" i="2"/>
  <c r="S957" i="2"/>
  <c r="L953" i="2"/>
  <c r="S953" i="2"/>
  <c r="S939" i="2"/>
  <c r="R931" i="2"/>
  <c r="S922" i="2"/>
  <c r="K922" i="2"/>
  <c r="O922" i="2" s="1"/>
  <c r="N921" i="2"/>
  <c r="S921" i="2"/>
  <c r="L918" i="2"/>
  <c r="N918" i="2"/>
  <c r="L917" i="2"/>
  <c r="O917" i="2" s="1"/>
  <c r="N917" i="2"/>
  <c r="N916" i="2"/>
  <c r="S914" i="2"/>
  <c r="N914" i="2"/>
  <c r="N912" i="2"/>
  <c r="K912" i="2"/>
  <c r="O912" i="2" s="1"/>
  <c r="M904" i="2"/>
  <c r="J904" i="2" s="1"/>
  <c r="N904" i="2"/>
  <c r="L903" i="2"/>
  <c r="O903" i="2" s="1"/>
  <c r="M902" i="2"/>
  <c r="J902" i="2" s="1"/>
  <c r="S902" i="2"/>
  <c r="M900" i="2"/>
  <c r="J900" i="2" s="1"/>
  <c r="N897" i="2"/>
  <c r="N3194" i="2"/>
  <c r="N3191" i="2"/>
  <c r="R3184" i="2"/>
  <c r="R3166" i="2"/>
  <c r="N3162" i="2"/>
  <c r="N3159" i="2"/>
  <c r="R3152" i="2"/>
  <c r="M3150" i="2"/>
  <c r="J3150" i="2" s="1"/>
  <c r="R3146" i="2"/>
  <c r="R3134" i="2"/>
  <c r="N3130" i="2"/>
  <c r="N3127" i="2"/>
  <c r="R3120" i="2"/>
  <c r="M3118" i="2"/>
  <c r="J3118" i="2" s="1"/>
  <c r="R3114" i="2"/>
  <c r="R3102" i="2"/>
  <c r="N3098" i="2"/>
  <c r="N3095" i="2"/>
  <c r="R3088" i="2"/>
  <c r="M3086" i="2"/>
  <c r="J3086" i="2" s="1"/>
  <c r="R3082" i="2"/>
  <c r="N3070" i="2"/>
  <c r="R3064" i="2"/>
  <c r="R3063" i="2"/>
  <c r="N3054" i="2"/>
  <c r="R3048" i="2"/>
  <c r="R3047" i="2"/>
  <c r="N3038" i="2"/>
  <c r="R3032" i="2"/>
  <c r="R3031" i="2"/>
  <c r="N3022" i="2"/>
  <c r="R3016" i="2"/>
  <c r="R3015" i="2"/>
  <c r="N3006" i="2"/>
  <c r="R3000" i="2"/>
  <c r="R2999" i="2"/>
  <c r="N2990" i="2"/>
  <c r="R2984" i="2"/>
  <c r="R2983" i="2"/>
  <c r="N2974" i="2"/>
  <c r="R2968" i="2"/>
  <c r="R2967" i="2"/>
  <c r="N2958" i="2"/>
  <c r="R2952" i="2"/>
  <c r="R2951" i="2"/>
  <c r="N2942" i="2"/>
  <c r="R2936" i="2"/>
  <c r="R2935" i="2"/>
  <c r="N2926" i="2"/>
  <c r="R2920" i="2"/>
  <c r="R2919" i="2"/>
  <c r="L2892" i="2"/>
  <c r="K2892" i="2"/>
  <c r="M2881" i="2"/>
  <c r="K2880" i="2"/>
  <c r="O2880" i="2" s="1"/>
  <c r="N2879" i="2"/>
  <c r="N2876" i="2"/>
  <c r="L2875" i="2"/>
  <c r="R2875" i="2"/>
  <c r="M2873" i="2"/>
  <c r="L2872" i="2"/>
  <c r="O2872" i="2" s="1"/>
  <c r="R2872" i="2"/>
  <c r="M2866" i="2"/>
  <c r="J2866" i="2" s="1"/>
  <c r="S2866" i="2"/>
  <c r="N2845" i="2"/>
  <c r="F2845" i="2" s="1"/>
  <c r="R2845" i="2"/>
  <c r="J2822" i="2"/>
  <c r="M2806" i="2"/>
  <c r="J2806" i="2" s="1"/>
  <c r="R2802" i="2"/>
  <c r="M2802" i="2"/>
  <c r="J2802" i="2" s="1"/>
  <c r="N2781" i="2"/>
  <c r="F2781" i="2" s="1"/>
  <c r="R2781" i="2"/>
  <c r="J2758" i="2"/>
  <c r="M2737" i="2"/>
  <c r="J2737" i="2" s="1"/>
  <c r="N2737" i="2"/>
  <c r="F2737" i="2" s="1"/>
  <c r="L2698" i="2"/>
  <c r="N2698" i="2"/>
  <c r="L2360" i="2"/>
  <c r="R2360" i="2"/>
  <c r="N2360" i="2"/>
  <c r="N2341" i="2"/>
  <c r="R2341" i="2"/>
  <c r="K2341" i="2"/>
  <c r="L2316" i="2"/>
  <c r="R2316" i="2"/>
  <c r="N2316" i="2"/>
  <c r="L2306" i="2"/>
  <c r="M2306" i="2"/>
  <c r="J2306" i="2" s="1"/>
  <c r="S2306" i="2"/>
  <c r="K2306" i="2"/>
  <c r="R2306" i="2"/>
  <c r="L2295" i="2"/>
  <c r="M2295" i="2"/>
  <c r="J2295" i="2" s="1"/>
  <c r="S2295" i="2"/>
  <c r="N2295" i="2"/>
  <c r="L2271" i="2"/>
  <c r="N2271" i="2"/>
  <c r="K2271" i="2"/>
  <c r="R2271" i="2"/>
  <c r="M2271" i="2"/>
  <c r="S2271" i="2"/>
  <c r="L2263" i="2"/>
  <c r="N2263" i="2"/>
  <c r="S2263" i="2"/>
  <c r="K2263" i="2"/>
  <c r="M2263" i="2"/>
  <c r="R2263" i="2"/>
  <c r="K2256" i="2"/>
  <c r="N2256" i="2"/>
  <c r="K2240" i="2"/>
  <c r="R2240" i="2"/>
  <c r="N2240" i="2"/>
  <c r="N2214" i="2"/>
  <c r="R2214" i="2"/>
  <c r="L2205" i="2"/>
  <c r="N2205" i="2"/>
  <c r="S2205" i="2"/>
  <c r="M2205" i="2"/>
  <c r="N2166" i="2"/>
  <c r="R2166" i="2"/>
  <c r="L2161" i="2"/>
  <c r="N2161" i="2"/>
  <c r="S2161" i="2"/>
  <c r="M2161" i="2"/>
  <c r="L2134" i="2"/>
  <c r="N2134" i="2"/>
  <c r="K2134" i="2"/>
  <c r="R2134" i="2"/>
  <c r="L2126" i="2"/>
  <c r="N2126" i="2"/>
  <c r="R2126" i="2"/>
  <c r="K2126" i="2"/>
  <c r="L2095" i="2"/>
  <c r="N2095" i="2"/>
  <c r="S2095" i="2"/>
  <c r="M2095" i="2"/>
  <c r="J2095" i="2" s="1"/>
  <c r="R2095" i="2"/>
  <c r="K2095" i="2"/>
  <c r="S1285" i="2"/>
  <c r="R1246" i="2"/>
  <c r="R1222" i="2"/>
  <c r="R1221" i="2"/>
  <c r="R1220" i="2"/>
  <c r="S1175" i="2"/>
  <c r="S1163" i="2"/>
  <c r="S1155" i="2"/>
  <c r="F1103" i="2"/>
  <c r="S1098" i="2"/>
  <c r="F1096" i="2"/>
  <c r="E1096" i="2" s="1"/>
  <c r="F1095" i="2"/>
  <c r="E1095" i="2" s="1"/>
  <c r="E1092" i="2"/>
  <c r="L1091" i="2"/>
  <c r="O1091" i="2" s="1"/>
  <c r="C1091" i="2" s="1"/>
  <c r="R1080" i="2"/>
  <c r="R1068" i="2"/>
  <c r="R1048" i="2"/>
  <c r="O1042" i="2"/>
  <c r="N1036" i="2"/>
  <c r="S1035" i="2"/>
  <c r="K1035" i="2"/>
  <c r="O1035" i="2" s="1"/>
  <c r="K1033" i="2"/>
  <c r="K1029" i="2"/>
  <c r="O1024" i="2"/>
  <c r="L1020" i="2"/>
  <c r="O1020" i="2" s="1"/>
  <c r="K1020" i="2"/>
  <c r="S1020" i="2"/>
  <c r="L1006" i="2"/>
  <c r="M1006" i="2"/>
  <c r="R1002" i="2"/>
  <c r="L997" i="2"/>
  <c r="N997" i="2"/>
  <c r="L992" i="2"/>
  <c r="M992" i="2"/>
  <c r="J992" i="2" s="1"/>
  <c r="S992" i="2"/>
  <c r="K990" i="2"/>
  <c r="N990" i="2"/>
  <c r="K988" i="2"/>
  <c r="S988" i="2"/>
  <c r="M948" i="2"/>
  <c r="L939" i="2"/>
  <c r="O939" i="2" s="1"/>
  <c r="C939" i="2" s="1"/>
  <c r="N939" i="2"/>
  <c r="F939" i="2" s="1"/>
  <c r="L931" i="2"/>
  <c r="O931" i="2" s="1"/>
  <c r="M931" i="2"/>
  <c r="J931" i="2" s="1"/>
  <c r="S931" i="2"/>
  <c r="L927" i="2"/>
  <c r="O927" i="2" s="1"/>
  <c r="M927" i="2"/>
  <c r="J927" i="2" s="1"/>
  <c r="S927" i="2"/>
  <c r="L919" i="2"/>
  <c r="M919" i="2"/>
  <c r="J919" i="2" s="1"/>
  <c r="S916" i="2"/>
  <c r="R914" i="2"/>
  <c r="N902" i="2"/>
  <c r="M901" i="2"/>
  <c r="J901" i="2" s="1"/>
  <c r="L901" i="2"/>
  <c r="O901" i="2" s="1"/>
  <c r="S901" i="2"/>
  <c r="R895" i="2"/>
  <c r="N893" i="2"/>
  <c r="M887" i="2"/>
  <c r="M3192" i="2"/>
  <c r="J3192" i="2" s="1"/>
  <c r="N3170" i="2"/>
  <c r="R3167" i="2"/>
  <c r="M3160" i="2"/>
  <c r="J3160" i="2" s="1"/>
  <c r="N3138" i="2"/>
  <c r="R3135" i="2"/>
  <c r="M3128" i="2"/>
  <c r="J3128" i="2" s="1"/>
  <c r="N3106" i="2"/>
  <c r="R3103" i="2"/>
  <c r="M3096" i="2"/>
  <c r="J3096" i="2" s="1"/>
  <c r="N3074" i="2"/>
  <c r="N3058" i="2"/>
  <c r="N3042" i="2"/>
  <c r="N3026" i="2"/>
  <c r="N3010" i="2"/>
  <c r="N2994" i="2"/>
  <c r="N2978" i="2"/>
  <c r="N2962" i="2"/>
  <c r="N2946" i="2"/>
  <c r="N2930" i="2"/>
  <c r="N2914" i="2"/>
  <c r="L2887" i="2"/>
  <c r="N2887" i="2"/>
  <c r="L2884" i="2"/>
  <c r="O2884" i="2" s="1"/>
  <c r="N2884" i="2"/>
  <c r="K2876" i="2"/>
  <c r="O2876" i="2" s="1"/>
  <c r="R2867" i="2"/>
  <c r="F2850" i="2"/>
  <c r="N2833" i="2"/>
  <c r="R2833" i="2"/>
  <c r="M2825" i="2"/>
  <c r="J2825" i="2" s="1"/>
  <c r="R2825" i="2"/>
  <c r="M2818" i="2"/>
  <c r="J2818" i="2" s="1"/>
  <c r="N2818" i="2"/>
  <c r="F2818" i="2" s="1"/>
  <c r="R2805" i="2"/>
  <c r="F2786" i="2"/>
  <c r="N2769" i="2"/>
  <c r="R2769" i="2"/>
  <c r="M2761" i="2"/>
  <c r="J2761" i="2" s="1"/>
  <c r="R2761" i="2"/>
  <c r="F2745" i="2"/>
  <c r="M2729" i="2"/>
  <c r="L2729" i="2"/>
  <c r="L2726" i="2"/>
  <c r="N2718" i="2"/>
  <c r="L2718" i="2"/>
  <c r="L2708" i="2"/>
  <c r="N2708" i="2"/>
  <c r="N2706" i="2"/>
  <c r="M2705" i="2"/>
  <c r="R2705" i="2"/>
  <c r="L2678" i="2"/>
  <c r="N2678" i="2"/>
  <c r="L2676" i="2"/>
  <c r="L2666" i="2"/>
  <c r="N2666" i="2"/>
  <c r="N2652" i="2"/>
  <c r="L2652" i="2"/>
  <c r="R2612" i="2"/>
  <c r="N2612" i="2"/>
  <c r="L2358" i="2"/>
  <c r="M2358" i="2"/>
  <c r="J2358" i="2" s="1"/>
  <c r="S2358" i="2"/>
  <c r="K2358" i="2"/>
  <c r="O2358" i="2" s="1"/>
  <c r="C2358" i="2" s="1"/>
  <c r="R2358" i="2"/>
  <c r="S2356" i="2"/>
  <c r="M2356" i="2"/>
  <c r="J2356" i="2" s="1"/>
  <c r="L2350" i="2"/>
  <c r="N2350" i="2"/>
  <c r="K2350" i="2"/>
  <c r="R2350" i="2"/>
  <c r="M2350" i="2"/>
  <c r="S2350" i="2"/>
  <c r="L2344" i="2"/>
  <c r="R2344" i="2"/>
  <c r="N2344" i="2"/>
  <c r="O2326" i="2"/>
  <c r="L2307" i="2"/>
  <c r="R2307" i="2"/>
  <c r="K2307" i="2"/>
  <c r="M2292" i="2"/>
  <c r="K2292" i="2"/>
  <c r="N2292" i="2"/>
  <c r="N2264" i="2"/>
  <c r="R2264" i="2"/>
  <c r="K2264" i="2"/>
  <c r="K2196" i="2"/>
  <c r="N2196" i="2"/>
  <c r="R2196" i="2"/>
  <c r="O1033" i="2"/>
  <c r="C1033" i="2" s="1"/>
  <c r="L996" i="2"/>
  <c r="M996" i="2"/>
  <c r="J996" i="2" s="1"/>
  <c r="S996" i="2"/>
  <c r="L991" i="2"/>
  <c r="K991" i="2"/>
  <c r="R991" i="2"/>
  <c r="K981" i="2"/>
  <c r="N981" i="2"/>
  <c r="L916" i="2"/>
  <c r="O916" i="2" s="1"/>
  <c r="C916" i="2" s="1"/>
  <c r="M916" i="2"/>
  <c r="J916" i="2" s="1"/>
  <c r="R916" i="2"/>
  <c r="L914" i="2"/>
  <c r="O914" i="2" s="1"/>
  <c r="M914" i="2"/>
  <c r="J914" i="2" s="1"/>
  <c r="O904" i="2"/>
  <c r="N903" i="2"/>
  <c r="M903" i="2"/>
  <c r="J903" i="2" s="1"/>
  <c r="S903" i="2"/>
  <c r="O902" i="2"/>
  <c r="M3166" i="2"/>
  <c r="J3166" i="2" s="1"/>
  <c r="N3146" i="2"/>
  <c r="N3143" i="2"/>
  <c r="M3134" i="2"/>
  <c r="J3134" i="2" s="1"/>
  <c r="N3114" i="2"/>
  <c r="N3111" i="2"/>
  <c r="M3102" i="2"/>
  <c r="J3102" i="2" s="1"/>
  <c r="N3082" i="2"/>
  <c r="N3079" i="2"/>
  <c r="L2888" i="2"/>
  <c r="K2888" i="2"/>
  <c r="M2853" i="2"/>
  <c r="J2853" i="2" s="1"/>
  <c r="N2853" i="2"/>
  <c r="N2829" i="2"/>
  <c r="F2829" i="2" s="1"/>
  <c r="M2829" i="2"/>
  <c r="J2829" i="2" s="1"/>
  <c r="M2826" i="2"/>
  <c r="J2826" i="2" s="1"/>
  <c r="R2826" i="2"/>
  <c r="M2809" i="2"/>
  <c r="J2809" i="2" s="1"/>
  <c r="N2809" i="2"/>
  <c r="M2789" i="2"/>
  <c r="J2789" i="2" s="1"/>
  <c r="N2789" i="2"/>
  <c r="N2765" i="2"/>
  <c r="F2765" i="2" s="1"/>
  <c r="M2765" i="2"/>
  <c r="J2765" i="2" s="1"/>
  <c r="M2762" i="2"/>
  <c r="J2762" i="2" s="1"/>
  <c r="R2762" i="2"/>
  <c r="N2746" i="2"/>
  <c r="R2746" i="2"/>
  <c r="M2741" i="2"/>
  <c r="J2741" i="2" s="1"/>
  <c r="N2741" i="2"/>
  <c r="L2730" i="2"/>
  <c r="N2730" i="2"/>
  <c r="M2711" i="2"/>
  <c r="L2711" i="2"/>
  <c r="J2394" i="2"/>
  <c r="M2394" i="2"/>
  <c r="R2359" i="2"/>
  <c r="N2359" i="2"/>
  <c r="L2342" i="2"/>
  <c r="M2342" i="2"/>
  <c r="J2342" i="2" s="1"/>
  <c r="S2342" i="2"/>
  <c r="K2342" i="2"/>
  <c r="O2342" i="2" s="1"/>
  <c r="C2342" i="2" s="1"/>
  <c r="R2342" i="2"/>
  <c r="R2305" i="2"/>
  <c r="N2305" i="2"/>
  <c r="R2285" i="2"/>
  <c r="N2285" i="2"/>
  <c r="R2270" i="2"/>
  <c r="K2270" i="2"/>
  <c r="R2262" i="2"/>
  <c r="N2262" i="2"/>
  <c r="R2235" i="2"/>
  <c r="K2235" i="2"/>
  <c r="N2216" i="2"/>
  <c r="K2216" i="2"/>
  <c r="R2216" i="2"/>
  <c r="N2206" i="2"/>
  <c r="R2206" i="2"/>
  <c r="N2168" i="2"/>
  <c r="K2168" i="2"/>
  <c r="R2168" i="2"/>
  <c r="N2162" i="2"/>
  <c r="R2162" i="2"/>
  <c r="N2127" i="2"/>
  <c r="R2127" i="2"/>
  <c r="L2123" i="2"/>
  <c r="N2123" i="2"/>
  <c r="R2123" i="2"/>
  <c r="M2123" i="2"/>
  <c r="S2096" i="2"/>
  <c r="N2096" i="2"/>
  <c r="L2889" i="2"/>
  <c r="M2889" i="2"/>
  <c r="L2871" i="2"/>
  <c r="R2871" i="2"/>
  <c r="N2817" i="2"/>
  <c r="R2817" i="2"/>
  <c r="M2810" i="2"/>
  <c r="J2810" i="2" s="1"/>
  <c r="N2810" i="2"/>
  <c r="F2802" i="2"/>
  <c r="M2760" i="2"/>
  <c r="N2760" i="2"/>
  <c r="M2750" i="2"/>
  <c r="F2750" i="2" s="1"/>
  <c r="R2750" i="2"/>
  <c r="M2719" i="2"/>
  <c r="R2719" i="2"/>
  <c r="L2709" i="2"/>
  <c r="M2709" i="2"/>
  <c r="M2697" i="2"/>
  <c r="L2697" i="2"/>
  <c r="N2684" i="2"/>
  <c r="L2684" i="2"/>
  <c r="L2646" i="2"/>
  <c r="N2646" i="2"/>
  <c r="L2634" i="2"/>
  <c r="N2634" i="2"/>
  <c r="R2594" i="2"/>
  <c r="N2594" i="2"/>
  <c r="N2357" i="2"/>
  <c r="R2357" i="2"/>
  <c r="K2357" i="2"/>
  <c r="N2349" i="2"/>
  <c r="R2349" i="2"/>
  <c r="K2349" i="2"/>
  <c r="R2343" i="2"/>
  <c r="N2343" i="2"/>
  <c r="S2308" i="2"/>
  <c r="M2308" i="2"/>
  <c r="J2308" i="2" s="1"/>
  <c r="K2299" i="2"/>
  <c r="R2299" i="2"/>
  <c r="L2105" i="2"/>
  <c r="N2105" i="2"/>
  <c r="R2105" i="2"/>
  <c r="M2105" i="2"/>
  <c r="J2105" i="2" s="1"/>
  <c r="F2861" i="2"/>
  <c r="N2858" i="2"/>
  <c r="N2857" i="2"/>
  <c r="R2850" i="2"/>
  <c r="J2838" i="2"/>
  <c r="M2813" i="2"/>
  <c r="J2813" i="2" s="1"/>
  <c r="F2797" i="2"/>
  <c r="N2794" i="2"/>
  <c r="N2793" i="2"/>
  <c r="R2786" i="2"/>
  <c r="J2774" i="2"/>
  <c r="J2742" i="2"/>
  <c r="R2736" i="2"/>
  <c r="K2736" i="2"/>
  <c r="O2736" i="2" s="1"/>
  <c r="N2735" i="2"/>
  <c r="N2722" i="2"/>
  <c r="L2721" i="2"/>
  <c r="L2710" i="2"/>
  <c r="L2703" i="2"/>
  <c r="N2690" i="2"/>
  <c r="L2689" i="2"/>
  <c r="L2660" i="2"/>
  <c r="L2628" i="2"/>
  <c r="N2614" i="2"/>
  <c r="N2575" i="2"/>
  <c r="R2397" i="2"/>
  <c r="J2370" i="2"/>
  <c r="N2366" i="2"/>
  <c r="R2365" i="2"/>
  <c r="R2328" i="2"/>
  <c r="N2322" i="2"/>
  <c r="R2319" i="2"/>
  <c r="K2303" i="2"/>
  <c r="M2293" i="2"/>
  <c r="J2293" i="2" s="1"/>
  <c r="N2290" i="2"/>
  <c r="J2287" i="2"/>
  <c r="S2279" i="2"/>
  <c r="M2279" i="2"/>
  <c r="J2279" i="2" s="1"/>
  <c r="K2267" i="2"/>
  <c r="M2253" i="2"/>
  <c r="N2252" i="2"/>
  <c r="N2251" i="2"/>
  <c r="R2248" i="2"/>
  <c r="L2229" i="2"/>
  <c r="N2229" i="2"/>
  <c r="R2224" i="2"/>
  <c r="K2220" i="2"/>
  <c r="N2220" i="2"/>
  <c r="K2180" i="2"/>
  <c r="N2180" i="2"/>
  <c r="L2155" i="2"/>
  <c r="N2155" i="2"/>
  <c r="L2111" i="2"/>
  <c r="O2111" i="2" s="1"/>
  <c r="N2111" i="2"/>
  <c r="S2111" i="2"/>
  <c r="M2111" i="2"/>
  <c r="J2111" i="2" s="1"/>
  <c r="R2111" i="2"/>
  <c r="L2109" i="2"/>
  <c r="N2109" i="2"/>
  <c r="M2109" i="2"/>
  <c r="J2109" i="2" s="1"/>
  <c r="S2109" i="2"/>
  <c r="N2104" i="2"/>
  <c r="L2089" i="2"/>
  <c r="N2089" i="2"/>
  <c r="L2080" i="2"/>
  <c r="M2080" i="2"/>
  <c r="J2080" i="2" s="1"/>
  <c r="R2080" i="2"/>
  <c r="K2080" i="2"/>
  <c r="L2079" i="2"/>
  <c r="O2079" i="2" s="1"/>
  <c r="N2079" i="2"/>
  <c r="L2075" i="2"/>
  <c r="N2075" i="2"/>
  <c r="K2075" i="2"/>
  <c r="K2066" i="2"/>
  <c r="O2066" i="2" s="1"/>
  <c r="N2066" i="2"/>
  <c r="M2066" i="2"/>
  <c r="J2066" i="2" s="1"/>
  <c r="S2066" i="2"/>
  <c r="M2065" i="2"/>
  <c r="J2065" i="2" s="1"/>
  <c r="K2065" i="2"/>
  <c r="O2065" i="2" s="1"/>
  <c r="S2065" i="2"/>
  <c r="N2063" i="2"/>
  <c r="F2063" i="2" s="1"/>
  <c r="L2063" i="2"/>
  <c r="S2063" i="2"/>
  <c r="K2063" i="2"/>
  <c r="L2058" i="2"/>
  <c r="R2052" i="2"/>
  <c r="O2045" i="2"/>
  <c r="R2032" i="2"/>
  <c r="L2016" i="2"/>
  <c r="L2015" i="2"/>
  <c r="S2015" i="2"/>
  <c r="K2015" i="2"/>
  <c r="R2015" i="2"/>
  <c r="N2013" i="2"/>
  <c r="L2012" i="2"/>
  <c r="R2012" i="2"/>
  <c r="L1953" i="2"/>
  <c r="N1953" i="2"/>
  <c r="S1953" i="2"/>
  <c r="N1933" i="2"/>
  <c r="R1933" i="2"/>
  <c r="L1933" i="2"/>
  <c r="L1805" i="2"/>
  <c r="M1805" i="2"/>
  <c r="J1805" i="2" s="1"/>
  <c r="S1805" i="2"/>
  <c r="K1805" i="2"/>
  <c r="N1805" i="2"/>
  <c r="L1798" i="2"/>
  <c r="R1798" i="2"/>
  <c r="J2854" i="2"/>
  <c r="F2834" i="2"/>
  <c r="J2790" i="2"/>
  <c r="F2770" i="2"/>
  <c r="R2608" i="2"/>
  <c r="R2392" i="2"/>
  <c r="S2390" i="2"/>
  <c r="M2390" i="2"/>
  <c r="J2390" i="2" s="1"/>
  <c r="R2389" i="2"/>
  <c r="N2382" i="2"/>
  <c r="R2381" i="2"/>
  <c r="S2366" i="2"/>
  <c r="M2366" i="2"/>
  <c r="N2352" i="2"/>
  <c r="N2338" i="2"/>
  <c r="R2337" i="2"/>
  <c r="R2336" i="2"/>
  <c r="S2334" i="2"/>
  <c r="N2334" i="2"/>
  <c r="F2334" i="2" s="1"/>
  <c r="E2334" i="2" s="1"/>
  <c r="M2326" i="2"/>
  <c r="S2322" i="2"/>
  <c r="M2322" i="2"/>
  <c r="N2312" i="2"/>
  <c r="F2312" i="2" s="1"/>
  <c r="F2310" i="2"/>
  <c r="E2310" i="2" s="1"/>
  <c r="N2269" i="2"/>
  <c r="R2229" i="2"/>
  <c r="R2227" i="2"/>
  <c r="L2221" i="2"/>
  <c r="N2221" i="2"/>
  <c r="M2221" i="2"/>
  <c r="L2187" i="2"/>
  <c r="N2187" i="2"/>
  <c r="K2187" i="2"/>
  <c r="L2181" i="2"/>
  <c r="N2181" i="2"/>
  <c r="M2181" i="2"/>
  <c r="J2181" i="2" s="1"/>
  <c r="S2181" i="2"/>
  <c r="N2176" i="2"/>
  <c r="K2176" i="2"/>
  <c r="L2159" i="2"/>
  <c r="O2159" i="2" s="1"/>
  <c r="N2159" i="2"/>
  <c r="S2159" i="2"/>
  <c r="M2159" i="2"/>
  <c r="R2159" i="2"/>
  <c r="R2155" i="2"/>
  <c r="L2149" i="2"/>
  <c r="N2149" i="2"/>
  <c r="M2149" i="2"/>
  <c r="J2149" i="2" s="1"/>
  <c r="S2149" i="2"/>
  <c r="L2141" i="2"/>
  <c r="N2141" i="2"/>
  <c r="L2113" i="2"/>
  <c r="N2113" i="2"/>
  <c r="L2103" i="2"/>
  <c r="O2103" i="2" s="1"/>
  <c r="N2103" i="2"/>
  <c r="S2103" i="2"/>
  <c r="M2103" i="2"/>
  <c r="J2103" i="2" s="1"/>
  <c r="R2103" i="2"/>
  <c r="L2101" i="2"/>
  <c r="N2101" i="2"/>
  <c r="M2101" i="2"/>
  <c r="J2101" i="2" s="1"/>
  <c r="S2101" i="2"/>
  <c r="R2089" i="2"/>
  <c r="L2072" i="2"/>
  <c r="O2072" i="2" s="1"/>
  <c r="M2072" i="2"/>
  <c r="J2072" i="2" s="1"/>
  <c r="R2072" i="2"/>
  <c r="K2072" i="2"/>
  <c r="L2071" i="2"/>
  <c r="O2071" i="2" s="1"/>
  <c r="N2071" i="2"/>
  <c r="L2062" i="2"/>
  <c r="R2062" i="2"/>
  <c r="K2062" i="2"/>
  <c r="O2061" i="2"/>
  <c r="C2061" i="2" s="1"/>
  <c r="N2056" i="2"/>
  <c r="L2056" i="2"/>
  <c r="S2056" i="2"/>
  <c r="L2047" i="2"/>
  <c r="S2047" i="2"/>
  <c r="K2047" i="2"/>
  <c r="R2047" i="2"/>
  <c r="L2043" i="2"/>
  <c r="O2043" i="2" s="1"/>
  <c r="R2043" i="2"/>
  <c r="K2043" i="2"/>
  <c r="N2041" i="2"/>
  <c r="L2040" i="2"/>
  <c r="R2040" i="2"/>
  <c r="K2037" i="2"/>
  <c r="N2037" i="2"/>
  <c r="L2037" i="2"/>
  <c r="S2037" i="2"/>
  <c r="L1954" i="2"/>
  <c r="M1954" i="2"/>
  <c r="F1954" i="2" s="1"/>
  <c r="L1951" i="2"/>
  <c r="R1951" i="2"/>
  <c r="L1938" i="2"/>
  <c r="N1938" i="2"/>
  <c r="L1831" i="2"/>
  <c r="R1831" i="2"/>
  <c r="K1831" i="2"/>
  <c r="M1819" i="2"/>
  <c r="J1819" i="2" s="1"/>
  <c r="S1819" i="2"/>
  <c r="R1819" i="2"/>
  <c r="N1819" i="2"/>
  <c r="L1817" i="2"/>
  <c r="S1817" i="2"/>
  <c r="M1817" i="2"/>
  <c r="S1815" i="2"/>
  <c r="M1815" i="2"/>
  <c r="L1801" i="2"/>
  <c r="N1801" i="2"/>
  <c r="K1801" i="2"/>
  <c r="S1801" i="2"/>
  <c r="M1801" i="2"/>
  <c r="J1801" i="2" s="1"/>
  <c r="L1789" i="2"/>
  <c r="N1789" i="2"/>
  <c r="L2093" i="2"/>
  <c r="N2093" i="2"/>
  <c r="M2093" i="2"/>
  <c r="J2093" i="2" s="1"/>
  <c r="S2093" i="2"/>
  <c r="K2059" i="2"/>
  <c r="O2059" i="2" s="1"/>
  <c r="N2059" i="2"/>
  <c r="L2031" i="2"/>
  <c r="S2031" i="2"/>
  <c r="K2031" i="2"/>
  <c r="R2031" i="2"/>
  <c r="L2028" i="2"/>
  <c r="R2028" i="2"/>
  <c r="K2008" i="2"/>
  <c r="N2008" i="2"/>
  <c r="L1934" i="2"/>
  <c r="K1934" i="2"/>
  <c r="R1934" i="2"/>
  <c r="M1934" i="2"/>
  <c r="J1934" i="2" s="1"/>
  <c r="N1934" i="2"/>
  <c r="F1934" i="2" s="1"/>
  <c r="E1934" i="2" s="1"/>
  <c r="N1930" i="2"/>
  <c r="K1930" i="2"/>
  <c r="L1930" i="2"/>
  <c r="S1930" i="2"/>
  <c r="M1930" i="2"/>
  <c r="J1930" i="2" s="1"/>
  <c r="J1780" i="2"/>
  <c r="F1780" i="2"/>
  <c r="F1766" i="2"/>
  <c r="J1766" i="2"/>
  <c r="M1690" i="2"/>
  <c r="J1690" i="2" s="1"/>
  <c r="N1690" i="2"/>
  <c r="R1690" i="2"/>
  <c r="J2378" i="2"/>
  <c r="O2366" i="2"/>
  <c r="C2366" i="2" s="1"/>
  <c r="O2322" i="2"/>
  <c r="J2314" i="2"/>
  <c r="L2215" i="2"/>
  <c r="M2215" i="2"/>
  <c r="R2215" i="2"/>
  <c r="K2215" i="2"/>
  <c r="L2207" i="2"/>
  <c r="N2207" i="2"/>
  <c r="M2207" i="2"/>
  <c r="S2207" i="2"/>
  <c r="L2203" i="2"/>
  <c r="N2203" i="2"/>
  <c r="K2203" i="2"/>
  <c r="L2197" i="2"/>
  <c r="N2197" i="2"/>
  <c r="M2197" i="2"/>
  <c r="J2197" i="2" s="1"/>
  <c r="S2197" i="2"/>
  <c r="L2189" i="2"/>
  <c r="N2189" i="2"/>
  <c r="M2189" i="2"/>
  <c r="F2189" i="2" s="1"/>
  <c r="L2169" i="2"/>
  <c r="N2169" i="2"/>
  <c r="L2167" i="2"/>
  <c r="M2167" i="2"/>
  <c r="R2167" i="2"/>
  <c r="K2167" i="2"/>
  <c r="L2163" i="2"/>
  <c r="N2163" i="2"/>
  <c r="M2163" i="2"/>
  <c r="S2163" i="2"/>
  <c r="L2131" i="2"/>
  <c r="N2131" i="2"/>
  <c r="M2131" i="2"/>
  <c r="S2131" i="2"/>
  <c r="L2117" i="2"/>
  <c r="N2117" i="2"/>
  <c r="M2117" i="2"/>
  <c r="J2117" i="2" s="1"/>
  <c r="S2117" i="2"/>
  <c r="L2097" i="2"/>
  <c r="N2097" i="2"/>
  <c r="L2088" i="2"/>
  <c r="M2088" i="2"/>
  <c r="J2088" i="2" s="1"/>
  <c r="S2088" i="2"/>
  <c r="I2088" i="2" s="1"/>
  <c r="K2088" i="2"/>
  <c r="R2088" i="2"/>
  <c r="L2087" i="2"/>
  <c r="O2087" i="2" s="1"/>
  <c r="N2087" i="2"/>
  <c r="L2083" i="2"/>
  <c r="N2083" i="2"/>
  <c r="K2083" i="2"/>
  <c r="R2059" i="2"/>
  <c r="N2050" i="2"/>
  <c r="L2050" i="2"/>
  <c r="S2050" i="2"/>
  <c r="L2023" i="2"/>
  <c r="O2023" i="2" s="1"/>
  <c r="S2023" i="2"/>
  <c r="K2023" i="2"/>
  <c r="R2023" i="2"/>
  <c r="L2020" i="2"/>
  <c r="R2020" i="2"/>
  <c r="R2008" i="2"/>
  <c r="F1998" i="2"/>
  <c r="F1990" i="2"/>
  <c r="F1982" i="2"/>
  <c r="F1974" i="2"/>
  <c r="F1966" i="2"/>
  <c r="F1958" i="2"/>
  <c r="O1953" i="2"/>
  <c r="L1942" i="2"/>
  <c r="K1942" i="2"/>
  <c r="N1942" i="2"/>
  <c r="R1820" i="2"/>
  <c r="K1820" i="2"/>
  <c r="M1818" i="2"/>
  <c r="N1818" i="2"/>
  <c r="R1818" i="2"/>
  <c r="K1818" i="2"/>
  <c r="K1816" i="2"/>
  <c r="R1816" i="2"/>
  <c r="N1816" i="2"/>
  <c r="L1795" i="2"/>
  <c r="N1795" i="2"/>
  <c r="M1788" i="2"/>
  <c r="J1788" i="2" s="1"/>
  <c r="S1788" i="2"/>
  <c r="K1788" i="2"/>
  <c r="C1730" i="2"/>
  <c r="Q1730" i="2"/>
  <c r="L1722" i="2"/>
  <c r="O1722" i="2" s="1"/>
  <c r="M1722" i="2"/>
  <c r="J1722" i="2" s="1"/>
  <c r="R1722" i="2"/>
  <c r="K1722" i="2"/>
  <c r="S1722" i="2"/>
  <c r="N1722" i="2"/>
  <c r="N1708" i="2"/>
  <c r="L1708" i="2"/>
  <c r="S1708" i="2"/>
  <c r="L1950" i="2"/>
  <c r="M1950" i="2"/>
  <c r="L1949" i="2"/>
  <c r="N1949" i="2"/>
  <c r="L1945" i="2"/>
  <c r="N1945" i="2"/>
  <c r="F1945" i="2" s="1"/>
  <c r="E1945" i="2" s="1"/>
  <c r="M1943" i="2"/>
  <c r="J1943" i="2" s="1"/>
  <c r="L1937" i="2"/>
  <c r="K1937" i="2"/>
  <c r="R1937" i="2"/>
  <c r="N1931" i="2"/>
  <c r="F1931" i="2" s="1"/>
  <c r="L1931" i="2"/>
  <c r="S1931" i="2"/>
  <c r="F1826" i="2"/>
  <c r="M1822" i="2"/>
  <c r="L1813" i="2"/>
  <c r="N1813" i="2"/>
  <c r="N1811" i="2"/>
  <c r="L1797" i="2"/>
  <c r="N1797" i="2"/>
  <c r="N1794" i="2"/>
  <c r="N1791" i="2"/>
  <c r="F1742" i="2"/>
  <c r="L1732" i="2"/>
  <c r="O1732" i="2" s="1"/>
  <c r="M1732" i="2"/>
  <c r="J1732" i="2" s="1"/>
  <c r="S1732" i="2"/>
  <c r="N1732" i="2"/>
  <c r="L1727" i="2"/>
  <c r="M1725" i="2"/>
  <c r="J1725" i="2" s="1"/>
  <c r="R1725" i="2"/>
  <c r="K1723" i="2"/>
  <c r="M1723" i="2"/>
  <c r="J1723" i="2" s="1"/>
  <c r="O1720" i="2"/>
  <c r="M1696" i="2"/>
  <c r="N1696" i="2"/>
  <c r="N1688" i="2"/>
  <c r="M1688" i="2"/>
  <c r="N4343" i="2"/>
  <c r="N4339" i="2"/>
  <c r="N4335" i="2"/>
  <c r="N4331" i="2"/>
  <c r="N4327" i="2"/>
  <c r="N4323" i="2"/>
  <c r="N4319" i="2"/>
  <c r="N4315" i="2"/>
  <c r="N4311" i="2"/>
  <c r="N4307" i="2"/>
  <c r="N4303" i="2"/>
  <c r="N4299" i="2"/>
  <c r="N4295" i="2"/>
  <c r="N4291" i="2"/>
  <c r="N4287" i="2"/>
  <c r="N4283" i="2"/>
  <c r="N4279" i="2"/>
  <c r="N4275" i="2"/>
  <c r="N4271" i="2"/>
  <c r="F4271" i="2" s="1"/>
  <c r="K4269" i="2"/>
  <c r="N4269" i="2"/>
  <c r="L4263" i="2"/>
  <c r="M4263" i="2"/>
  <c r="N4263" i="2"/>
  <c r="K4261" i="2"/>
  <c r="N4261" i="2"/>
  <c r="S4261" i="2"/>
  <c r="L4246" i="2"/>
  <c r="N4246" i="2"/>
  <c r="R4246" i="2"/>
  <c r="L4231" i="2"/>
  <c r="M4231" i="2"/>
  <c r="N4231" i="2"/>
  <c r="K4229" i="2"/>
  <c r="N4229" i="2"/>
  <c r="S4229" i="2"/>
  <c r="N4183" i="2"/>
  <c r="R4183" i="2"/>
  <c r="L4177" i="2"/>
  <c r="M4177" i="2"/>
  <c r="J4177" i="2" s="1"/>
  <c r="S4177" i="2"/>
  <c r="N4177" i="2"/>
  <c r="N4175" i="2"/>
  <c r="R4175" i="2"/>
  <c r="N4147" i="2"/>
  <c r="R4147" i="2"/>
  <c r="L1944" i="2"/>
  <c r="O1944" i="2" s="1"/>
  <c r="M1944" i="2"/>
  <c r="J1944" i="2" s="1"/>
  <c r="S1944" i="2"/>
  <c r="L1936" i="2"/>
  <c r="K1936" i="2"/>
  <c r="O1936" i="2" s="1"/>
  <c r="R1936" i="2"/>
  <c r="L1935" i="2"/>
  <c r="N1935" i="2"/>
  <c r="L1825" i="2"/>
  <c r="O1825" i="2" s="1"/>
  <c r="M1825" i="2"/>
  <c r="J1825" i="2" s="1"/>
  <c r="S1825" i="2"/>
  <c r="L1800" i="2"/>
  <c r="S1800" i="2"/>
  <c r="M1768" i="2"/>
  <c r="L1768" i="2"/>
  <c r="F1760" i="2"/>
  <c r="J1760" i="2"/>
  <c r="M1744" i="2"/>
  <c r="N1744" i="2"/>
  <c r="M1741" i="2"/>
  <c r="J1741" i="2" s="1"/>
  <c r="N1741" i="2"/>
  <c r="F1741" i="2" s="1"/>
  <c r="K1728" i="2"/>
  <c r="S1728" i="2"/>
  <c r="L1728" i="2"/>
  <c r="L1726" i="2"/>
  <c r="O1726" i="2" s="1"/>
  <c r="R1726" i="2"/>
  <c r="M1726" i="2"/>
  <c r="J1726" i="2" s="1"/>
  <c r="S1726" i="2"/>
  <c r="M1721" i="2"/>
  <c r="J1721" i="2" s="1"/>
  <c r="K1721" i="2"/>
  <c r="O1721" i="2" s="1"/>
  <c r="R1721" i="2"/>
  <c r="L1721" i="2"/>
  <c r="S1721" i="2"/>
  <c r="F1712" i="2"/>
  <c r="N4344" i="2"/>
  <c r="N4340" i="2"/>
  <c r="N4336" i="2"/>
  <c r="N4332" i="2"/>
  <c r="N4328" i="2"/>
  <c r="N4324" i="2"/>
  <c r="N4320" i="2"/>
  <c r="N4316" i="2"/>
  <c r="N4312" i="2"/>
  <c r="N4308" i="2"/>
  <c r="N4304" i="2"/>
  <c r="N4300" i="2"/>
  <c r="N4296" i="2"/>
  <c r="N4292" i="2"/>
  <c r="N4288" i="2"/>
  <c r="N4284" i="2"/>
  <c r="N4280" i="2"/>
  <c r="N4276" i="2"/>
  <c r="N4272" i="2"/>
  <c r="L4270" i="2"/>
  <c r="N4270" i="2"/>
  <c r="L4255" i="2"/>
  <c r="M4255" i="2"/>
  <c r="N4255" i="2"/>
  <c r="K4253" i="2"/>
  <c r="N4253" i="2"/>
  <c r="S4253" i="2"/>
  <c r="L4238" i="2"/>
  <c r="N4238" i="2"/>
  <c r="R4238" i="2"/>
  <c r="L4223" i="2"/>
  <c r="M4223" i="2"/>
  <c r="N4223" i="2"/>
  <c r="L4217" i="2"/>
  <c r="M4217" i="2"/>
  <c r="J4217" i="2" s="1"/>
  <c r="S4217" i="2"/>
  <c r="N4217" i="2"/>
  <c r="N4208" i="2"/>
  <c r="R4208" i="2"/>
  <c r="N4151" i="2"/>
  <c r="R4151" i="2"/>
  <c r="M4126" i="2"/>
  <c r="R4126" i="2"/>
  <c r="J4271" i="2"/>
  <c r="L4271" i="2"/>
  <c r="R4271" i="2"/>
  <c r="L4262" i="2"/>
  <c r="N4262" i="2"/>
  <c r="R4262" i="2"/>
  <c r="L4247" i="2"/>
  <c r="M4247" i="2"/>
  <c r="N4247" i="2"/>
  <c r="K4245" i="2"/>
  <c r="N4245" i="2"/>
  <c r="S4245" i="2"/>
  <c r="L4230" i="2"/>
  <c r="N4230" i="2"/>
  <c r="R4230" i="2"/>
  <c r="C4221" i="2"/>
  <c r="N4176" i="2"/>
  <c r="R4176" i="2"/>
  <c r="N4115" i="2"/>
  <c r="R4115" i="2"/>
  <c r="S2223" i="2"/>
  <c r="M2223" i="2"/>
  <c r="S2191" i="2"/>
  <c r="M2191" i="2"/>
  <c r="M2173" i="2"/>
  <c r="O2171" i="2"/>
  <c r="S2157" i="2"/>
  <c r="M2157" i="2"/>
  <c r="J2157" i="2" s="1"/>
  <c r="K2142" i="2"/>
  <c r="S2139" i="2"/>
  <c r="M2139" i="2"/>
  <c r="S2125" i="2"/>
  <c r="M2125" i="2"/>
  <c r="J2125" i="2" s="1"/>
  <c r="K2114" i="2"/>
  <c r="O2114" i="2" s="1"/>
  <c r="K2106" i="2"/>
  <c r="O2106" i="2" s="1"/>
  <c r="K2098" i="2"/>
  <c r="O2098" i="2" s="1"/>
  <c r="K2090" i="2"/>
  <c r="O2090" i="2" s="1"/>
  <c r="S2086" i="2"/>
  <c r="M2086" i="2"/>
  <c r="J2086" i="2" s="1"/>
  <c r="K2084" i="2"/>
  <c r="O2084" i="2" s="1"/>
  <c r="S2078" i="2"/>
  <c r="M2078" i="2"/>
  <c r="J2078" i="2" s="1"/>
  <c r="K2076" i="2"/>
  <c r="O2076" i="2" s="1"/>
  <c r="R2061" i="2"/>
  <c r="R2049" i="2"/>
  <c r="K2001" i="2"/>
  <c r="O2001" i="2" s="1"/>
  <c r="K1997" i="2"/>
  <c r="O1997" i="2" s="1"/>
  <c r="K1993" i="2"/>
  <c r="O1993" i="2" s="1"/>
  <c r="K1989" i="2"/>
  <c r="O1989" i="2" s="1"/>
  <c r="K1985" i="2"/>
  <c r="O1985" i="2" s="1"/>
  <c r="K1981" i="2"/>
  <c r="O1981" i="2" s="1"/>
  <c r="K1977" i="2"/>
  <c r="O1977" i="2" s="1"/>
  <c r="K1973" i="2"/>
  <c r="O1973" i="2" s="1"/>
  <c r="K1969" i="2"/>
  <c r="O1969" i="2" s="1"/>
  <c r="K1965" i="2"/>
  <c r="O1965" i="2" s="1"/>
  <c r="K1961" i="2"/>
  <c r="O1961" i="2" s="1"/>
  <c r="K1957" i="2"/>
  <c r="O1957" i="2" s="1"/>
  <c r="N1950" i="2"/>
  <c r="K1949" i="2"/>
  <c r="N1948" i="2"/>
  <c r="M1947" i="2"/>
  <c r="J1947" i="2" s="1"/>
  <c r="S1945" i="2"/>
  <c r="K1945" i="2"/>
  <c r="O1945" i="2" s="1"/>
  <c r="C1945" i="2" s="1"/>
  <c r="N1944" i="2"/>
  <c r="L1941" i="2"/>
  <c r="O1941" i="2" s="1"/>
  <c r="I1941" i="2" s="1"/>
  <c r="G1941" i="2" s="1"/>
  <c r="M1941" i="2"/>
  <c r="J1941" i="2" s="1"/>
  <c r="S1941" i="2"/>
  <c r="M1940" i="2"/>
  <c r="J1940" i="2" s="1"/>
  <c r="L1939" i="2"/>
  <c r="S1939" i="2"/>
  <c r="S1937" i="2"/>
  <c r="I1937" i="2" s="1"/>
  <c r="N1936" i="2"/>
  <c r="F1936" i="2" s="1"/>
  <c r="K1931" i="2"/>
  <c r="L1832" i="2"/>
  <c r="R1832" i="2"/>
  <c r="N1825" i="2"/>
  <c r="L1821" i="2"/>
  <c r="O1821" i="2" s="1"/>
  <c r="M1821" i="2"/>
  <c r="J1821" i="2" s="1"/>
  <c r="S1821" i="2"/>
  <c r="R1806" i="2"/>
  <c r="L1793" i="2"/>
  <c r="N1793" i="2"/>
  <c r="M1778" i="2"/>
  <c r="J1778" i="2" s="1"/>
  <c r="N1778" i="2"/>
  <c r="R1775" i="2"/>
  <c r="M1775" i="2"/>
  <c r="F1775" i="2" s="1"/>
  <c r="M1774" i="2"/>
  <c r="J1774" i="2" s="1"/>
  <c r="N1774" i="2"/>
  <c r="M1764" i="2"/>
  <c r="J1764" i="2" s="1"/>
  <c r="N1764" i="2"/>
  <c r="N1757" i="2"/>
  <c r="M1757" i="2"/>
  <c r="R1741" i="2"/>
  <c r="L1736" i="2"/>
  <c r="M1736" i="2"/>
  <c r="J1736" i="2" s="1"/>
  <c r="S1736" i="2"/>
  <c r="N1736" i="2"/>
  <c r="L1731" i="2"/>
  <c r="K1731" i="2"/>
  <c r="R1731" i="2"/>
  <c r="M1731" i="2"/>
  <c r="J1731" i="2" s="1"/>
  <c r="S1731" i="2"/>
  <c r="N1726" i="2"/>
  <c r="K1712" i="2"/>
  <c r="L1712" i="2"/>
  <c r="N1705" i="2"/>
  <c r="K1705" i="2"/>
  <c r="S1705" i="2"/>
  <c r="L1705" i="2"/>
  <c r="L1703" i="2"/>
  <c r="S1703" i="2"/>
  <c r="R4270" i="2"/>
  <c r="L4268" i="2"/>
  <c r="K4268" i="2"/>
  <c r="S4255" i="2"/>
  <c r="L4254" i="2"/>
  <c r="N4254" i="2"/>
  <c r="R4254" i="2"/>
  <c r="L4239" i="2"/>
  <c r="M4239" i="2"/>
  <c r="N4239" i="2"/>
  <c r="K4237" i="2"/>
  <c r="N4237" i="2"/>
  <c r="S4237" i="2"/>
  <c r="S4223" i="2"/>
  <c r="L4222" i="2"/>
  <c r="N4222" i="2"/>
  <c r="R4222" i="2"/>
  <c r="R4217" i="2"/>
  <c r="L4209" i="2"/>
  <c r="M4209" i="2"/>
  <c r="J4209" i="2" s="1"/>
  <c r="S4209" i="2"/>
  <c r="N4209" i="2"/>
  <c r="N4207" i="2"/>
  <c r="R4207" i="2"/>
  <c r="N4179" i="2"/>
  <c r="R4179" i="2"/>
  <c r="I4221" i="2"/>
  <c r="G4221" i="2" s="1"/>
  <c r="Q4213" i="2"/>
  <c r="T4213" i="2" s="1"/>
  <c r="O4110" i="2"/>
  <c r="C4110" i="2" s="1"/>
  <c r="N3945" i="2"/>
  <c r="L3945" i="2"/>
  <c r="R3939" i="2"/>
  <c r="R3927" i="2"/>
  <c r="L3924" i="2"/>
  <c r="N3924" i="2"/>
  <c r="N3917" i="2"/>
  <c r="L3917" i="2"/>
  <c r="R3915" i="2"/>
  <c r="R3914" i="2"/>
  <c r="R3913" i="2"/>
  <c r="L3910" i="2"/>
  <c r="N3910" i="2"/>
  <c r="N3897" i="2"/>
  <c r="R3897" i="2"/>
  <c r="L3892" i="2"/>
  <c r="R3892" i="2"/>
  <c r="L3882" i="2"/>
  <c r="N3882" i="2"/>
  <c r="N3877" i="2"/>
  <c r="L3877" i="2"/>
  <c r="R3875" i="2"/>
  <c r="N3861" i="2"/>
  <c r="L3861" i="2"/>
  <c r="R3859" i="2"/>
  <c r="N3845" i="2"/>
  <c r="L3845" i="2"/>
  <c r="R3843" i="2"/>
  <c r="L3830" i="2"/>
  <c r="N3830" i="2"/>
  <c r="R3830" i="2"/>
  <c r="L3828" i="2"/>
  <c r="N3828" i="2"/>
  <c r="R3828" i="2"/>
  <c r="N3821" i="2"/>
  <c r="R3821" i="2"/>
  <c r="L3821" i="2"/>
  <c r="R3815" i="2"/>
  <c r="N3807" i="2"/>
  <c r="R3773" i="2"/>
  <c r="N3773" i="2"/>
  <c r="R3771" i="2"/>
  <c r="N3771" i="2"/>
  <c r="S3689" i="2"/>
  <c r="L3689" i="2"/>
  <c r="K3678" i="2"/>
  <c r="L3678" i="2"/>
  <c r="R3678" i="2"/>
  <c r="M3678" i="2"/>
  <c r="J3678" i="2" s="1"/>
  <c r="S3678" i="2"/>
  <c r="K3654" i="2"/>
  <c r="M3654" i="2"/>
  <c r="J3654" i="2" s="1"/>
  <c r="S3654" i="2"/>
  <c r="L3654" i="2"/>
  <c r="N3654" i="2"/>
  <c r="R4221" i="2"/>
  <c r="N4221" i="2"/>
  <c r="S4197" i="2"/>
  <c r="N4197" i="2"/>
  <c r="S4165" i="2"/>
  <c r="N4165" i="2"/>
  <c r="R4128" i="2"/>
  <c r="N4118" i="2"/>
  <c r="S4116" i="2"/>
  <c r="N4110" i="2"/>
  <c r="S4108" i="2"/>
  <c r="R4107" i="2"/>
  <c r="N4102" i="2"/>
  <c r="S4100" i="2"/>
  <c r="R4099" i="2"/>
  <c r="S4098" i="2"/>
  <c r="M4098" i="2"/>
  <c r="J4098" i="2" s="1"/>
  <c r="N4095" i="2"/>
  <c r="N4090" i="2"/>
  <c r="S4086" i="2"/>
  <c r="N4086" i="2"/>
  <c r="R4079" i="2"/>
  <c r="R4071" i="2"/>
  <c r="N4047" i="2"/>
  <c r="N4039" i="2"/>
  <c r="R3971" i="2"/>
  <c r="R3965" i="2"/>
  <c r="N3957" i="2"/>
  <c r="M3957" i="2"/>
  <c r="J3957" i="2" s="1"/>
  <c r="L3946" i="2"/>
  <c r="N3946" i="2"/>
  <c r="N3937" i="2"/>
  <c r="L3937" i="2"/>
  <c r="R3935" i="2"/>
  <c r="L3932" i="2"/>
  <c r="N3932" i="2"/>
  <c r="N3925" i="2"/>
  <c r="L3925" i="2"/>
  <c r="R3923" i="2"/>
  <c r="R3922" i="2"/>
  <c r="R3921" i="2"/>
  <c r="L3918" i="2"/>
  <c r="N3918" i="2"/>
  <c r="L3898" i="2"/>
  <c r="R3898" i="2"/>
  <c r="N3895" i="2"/>
  <c r="N3893" i="2"/>
  <c r="R3893" i="2"/>
  <c r="L3878" i="2"/>
  <c r="N3878" i="2"/>
  <c r="L3868" i="2"/>
  <c r="R3868" i="2"/>
  <c r="L3862" i="2"/>
  <c r="N3862" i="2"/>
  <c r="L3852" i="2"/>
  <c r="R3852" i="2"/>
  <c r="L3846" i="2"/>
  <c r="N3846" i="2"/>
  <c r="L3836" i="2"/>
  <c r="R3836" i="2"/>
  <c r="L3814" i="2"/>
  <c r="N3814" i="2"/>
  <c r="R3814" i="2"/>
  <c r="L3812" i="2"/>
  <c r="N3812" i="2"/>
  <c r="R3812" i="2"/>
  <c r="N3805" i="2"/>
  <c r="R3805" i="2"/>
  <c r="L3805" i="2"/>
  <c r="N3784" i="2"/>
  <c r="R3784" i="2"/>
  <c r="K3672" i="2"/>
  <c r="L3672" i="2"/>
  <c r="R3672" i="2"/>
  <c r="M3672" i="2"/>
  <c r="J3672" i="2" s="1"/>
  <c r="S3672" i="2"/>
  <c r="N3672" i="2"/>
  <c r="F3672" i="2" s="1"/>
  <c r="K3668" i="2"/>
  <c r="M3668" i="2"/>
  <c r="J3668" i="2" s="1"/>
  <c r="S3668" i="2"/>
  <c r="K3659" i="2"/>
  <c r="L3659" i="2"/>
  <c r="M3659" i="2"/>
  <c r="J3659" i="2" s="1"/>
  <c r="R3659" i="2"/>
  <c r="O3651" i="2"/>
  <c r="N1756" i="2"/>
  <c r="F1756" i="2" s="1"/>
  <c r="R1754" i="2"/>
  <c r="J1742" i="2"/>
  <c r="S1738" i="2"/>
  <c r="N1738" i="2"/>
  <c r="N1729" i="2"/>
  <c r="F1729" i="2" s="1"/>
  <c r="E1729" i="2" s="1"/>
  <c r="O1719" i="2"/>
  <c r="C1719" i="2" s="1"/>
  <c r="R1714" i="2"/>
  <c r="R1686" i="2"/>
  <c r="N4267" i="2"/>
  <c r="N4260" i="2"/>
  <c r="N4252" i="2"/>
  <c r="N4244" i="2"/>
  <c r="N4236" i="2"/>
  <c r="N4228" i="2"/>
  <c r="M4221" i="2"/>
  <c r="J4221" i="2" s="1"/>
  <c r="S4205" i="2"/>
  <c r="N4205" i="2"/>
  <c r="R4197" i="2"/>
  <c r="M4197" i="2"/>
  <c r="J4197" i="2" s="1"/>
  <c r="S4181" i="2"/>
  <c r="N4181" i="2"/>
  <c r="S4173" i="2"/>
  <c r="N4173" i="2"/>
  <c r="R4165" i="2"/>
  <c r="M4165" i="2"/>
  <c r="J4165" i="2" s="1"/>
  <c r="S4149" i="2"/>
  <c r="N4149" i="2"/>
  <c r="R4145" i="2"/>
  <c r="R4124" i="2"/>
  <c r="O4122" i="2"/>
  <c r="C4122" i="2" s="1"/>
  <c r="S4118" i="2"/>
  <c r="M4118" i="2"/>
  <c r="S4110" i="2"/>
  <c r="M4110" i="2"/>
  <c r="O4106" i="2"/>
  <c r="C4106" i="2" s="1"/>
  <c r="S4102" i="2"/>
  <c r="M4102" i="2"/>
  <c r="R4098" i="2"/>
  <c r="K4098" i="2"/>
  <c r="O4098" i="2" s="1"/>
  <c r="K4095" i="2"/>
  <c r="R4091" i="2"/>
  <c r="S4090" i="2"/>
  <c r="N4088" i="2"/>
  <c r="F4088" i="2" s="1"/>
  <c r="R4086" i="2"/>
  <c r="M4086" i="2"/>
  <c r="R3999" i="2"/>
  <c r="R3991" i="2"/>
  <c r="F3973" i="2"/>
  <c r="R3945" i="2"/>
  <c r="N3939" i="2"/>
  <c r="L3938" i="2"/>
  <c r="N3938" i="2"/>
  <c r="N3933" i="2"/>
  <c r="L3933" i="2"/>
  <c r="R3931" i="2"/>
  <c r="R3930" i="2"/>
  <c r="R3929" i="2"/>
  <c r="N3927" i="2"/>
  <c r="L3926" i="2"/>
  <c r="N3926" i="2"/>
  <c r="R3924" i="2"/>
  <c r="R3917" i="2"/>
  <c r="L3915" i="2"/>
  <c r="N3914" i="2"/>
  <c r="L3913" i="2"/>
  <c r="R3911" i="2"/>
  <c r="R3910" i="2"/>
  <c r="L3908" i="2"/>
  <c r="N3908" i="2"/>
  <c r="R3903" i="2"/>
  <c r="R3902" i="2"/>
  <c r="R3901" i="2"/>
  <c r="R3900" i="2"/>
  <c r="N3896" i="2"/>
  <c r="R3896" i="2"/>
  <c r="L3894" i="2"/>
  <c r="R3894" i="2"/>
  <c r="R3888" i="2"/>
  <c r="R3883" i="2"/>
  <c r="R3882" i="2"/>
  <c r="R3877" i="2"/>
  <c r="L3875" i="2"/>
  <c r="N3869" i="2"/>
  <c r="R3869" i="2"/>
  <c r="R3861" i="2"/>
  <c r="L3859" i="2"/>
  <c r="N3853" i="2"/>
  <c r="R3853" i="2"/>
  <c r="R3845" i="2"/>
  <c r="L3843" i="2"/>
  <c r="N3837" i="2"/>
  <c r="R3837" i="2"/>
  <c r="N3829" i="2"/>
  <c r="L3829" i="2"/>
  <c r="R3829" i="2"/>
  <c r="L3822" i="2"/>
  <c r="R3822" i="2"/>
  <c r="N3822" i="2"/>
  <c r="L3820" i="2"/>
  <c r="R3820" i="2"/>
  <c r="N3820" i="2"/>
  <c r="N3815" i="2"/>
  <c r="R3807" i="2"/>
  <c r="R3772" i="2"/>
  <c r="N3772" i="2"/>
  <c r="O3680" i="2"/>
  <c r="R3654" i="2"/>
  <c r="N3953" i="2"/>
  <c r="M3953" i="2"/>
  <c r="J3953" i="2" s="1"/>
  <c r="L3934" i="2"/>
  <c r="N3934" i="2"/>
  <c r="L3916" i="2"/>
  <c r="N3916" i="2"/>
  <c r="N3909" i="2"/>
  <c r="L3909" i="2"/>
  <c r="N3881" i="2"/>
  <c r="L3881" i="2"/>
  <c r="L3876" i="2"/>
  <c r="N3876" i="2"/>
  <c r="L3870" i="2"/>
  <c r="R3870" i="2"/>
  <c r="L3860" i="2"/>
  <c r="N3860" i="2"/>
  <c r="L3854" i="2"/>
  <c r="R3854" i="2"/>
  <c r="L3844" i="2"/>
  <c r="N3844" i="2"/>
  <c r="L3838" i="2"/>
  <c r="R3838" i="2"/>
  <c r="N3813" i="2"/>
  <c r="L3813" i="2"/>
  <c r="R3813" i="2"/>
  <c r="L3806" i="2"/>
  <c r="R3806" i="2"/>
  <c r="N3806" i="2"/>
  <c r="L3804" i="2"/>
  <c r="R3804" i="2"/>
  <c r="N3804" i="2"/>
  <c r="R3785" i="2"/>
  <c r="N3785" i="2"/>
  <c r="N3783" i="2"/>
  <c r="R3783" i="2"/>
  <c r="K3686" i="2"/>
  <c r="L3686" i="2"/>
  <c r="R3686" i="2"/>
  <c r="M3686" i="2"/>
  <c r="J3686" i="2" s="1"/>
  <c r="S3686" i="2"/>
  <c r="N3686" i="2"/>
  <c r="N3678" i="2"/>
  <c r="N3669" i="2"/>
  <c r="K3669" i="2"/>
  <c r="L3669" i="2"/>
  <c r="R3669" i="2"/>
  <c r="M3669" i="2"/>
  <c r="J3669" i="2" s="1"/>
  <c r="M3648" i="2"/>
  <c r="J3648" i="2" s="1"/>
  <c r="L3648" i="2"/>
  <c r="R3648" i="2"/>
  <c r="K3648" i="2"/>
  <c r="N3648" i="2"/>
  <c r="F3648" i="2" s="1"/>
  <c r="N3694" i="2"/>
  <c r="L3693" i="2"/>
  <c r="M3692" i="2"/>
  <c r="J3692" i="2" s="1"/>
  <c r="K3691" i="2"/>
  <c r="O3691" i="2" s="1"/>
  <c r="K3680" i="2"/>
  <c r="R3667" i="2"/>
  <c r="K3667" i="2"/>
  <c r="O3667" i="2" s="1"/>
  <c r="K3666" i="2"/>
  <c r="O3664" i="2"/>
  <c r="F3662" i="2"/>
  <c r="E3662" i="2" s="1"/>
  <c r="K3661" i="2"/>
  <c r="O3661" i="2" s="1"/>
  <c r="Q3661" i="2" s="1"/>
  <c r="L3657" i="2"/>
  <c r="R3653" i="2"/>
  <c r="K3652" i="2"/>
  <c r="M3652" i="2"/>
  <c r="J3652" i="2" s="1"/>
  <c r="O3644" i="2"/>
  <c r="Q3644" i="2" s="1"/>
  <c r="O3643" i="2"/>
  <c r="Q3643" i="2" s="1"/>
  <c r="T3643" i="2" s="1"/>
  <c r="O3640" i="2"/>
  <c r="M3634" i="2"/>
  <c r="J3634" i="2" s="1"/>
  <c r="M3628" i="2"/>
  <c r="J3628" i="2" s="1"/>
  <c r="S3628" i="2"/>
  <c r="O3627" i="2"/>
  <c r="M3624" i="2"/>
  <c r="J3624" i="2" s="1"/>
  <c r="L3624" i="2"/>
  <c r="O3624" i="2" s="1"/>
  <c r="F3619" i="2"/>
  <c r="E3619" i="2" s="1"/>
  <c r="S3617" i="2"/>
  <c r="R3616" i="2"/>
  <c r="K3616" i="2"/>
  <c r="K3613" i="2"/>
  <c r="N3612" i="2"/>
  <c r="F3612" i="2" s="1"/>
  <c r="E3612" i="2" s="1"/>
  <c r="S3611" i="2"/>
  <c r="S3609" i="2"/>
  <c r="I3609" i="2" s="1"/>
  <c r="M3609" i="2"/>
  <c r="J3609" i="2" s="1"/>
  <c r="S3601" i="2"/>
  <c r="K3595" i="2"/>
  <c r="O3595" i="2" s="1"/>
  <c r="M3595" i="2"/>
  <c r="J3595" i="2" s="1"/>
  <c r="S3595" i="2"/>
  <c r="N3588" i="2"/>
  <c r="L3588" i="2"/>
  <c r="O3588" i="2" s="1"/>
  <c r="R3588" i="2"/>
  <c r="S3578" i="2"/>
  <c r="M3576" i="2"/>
  <c r="J3576" i="2" s="1"/>
  <c r="N3576" i="2"/>
  <c r="K3576" i="2"/>
  <c r="R3576" i="2"/>
  <c r="S3569" i="2"/>
  <c r="I3569" i="2" s="1"/>
  <c r="M3563" i="2"/>
  <c r="J3563" i="2" s="1"/>
  <c r="S3563" i="2"/>
  <c r="K3563" i="2"/>
  <c r="O3563" i="2" s="1"/>
  <c r="E3560" i="2"/>
  <c r="G3556" i="2"/>
  <c r="L3556" i="2"/>
  <c r="O3556" i="2" s="1"/>
  <c r="R3556" i="2"/>
  <c r="N3556" i="2"/>
  <c r="F3554" i="2"/>
  <c r="N3523" i="2"/>
  <c r="L3523" i="2"/>
  <c r="R3523" i="2"/>
  <c r="R3517" i="2"/>
  <c r="L3485" i="2"/>
  <c r="N3485" i="2"/>
  <c r="R3485" i="2"/>
  <c r="L3480" i="2"/>
  <c r="N3480" i="2"/>
  <c r="L3477" i="2"/>
  <c r="R3477" i="2"/>
  <c r="N3477" i="2"/>
  <c r="L3455" i="2"/>
  <c r="R3455" i="2"/>
  <c r="K3455" i="2"/>
  <c r="L3439" i="2"/>
  <c r="R3439" i="2"/>
  <c r="K3439" i="2"/>
  <c r="S3343" i="2"/>
  <c r="M3343" i="2"/>
  <c r="J3343" i="2" s="1"/>
  <c r="C3277" i="2"/>
  <c r="F3680" i="2"/>
  <c r="N3653" i="2"/>
  <c r="K3653" i="2"/>
  <c r="O3653" i="2" s="1"/>
  <c r="Q3653" i="2" s="1"/>
  <c r="N3651" i="2"/>
  <c r="M3651" i="2"/>
  <c r="J3651" i="2" s="1"/>
  <c r="M3647" i="2"/>
  <c r="J3647" i="2" s="1"/>
  <c r="L3647" i="2"/>
  <c r="O3647" i="2" s="1"/>
  <c r="S3638" i="2"/>
  <c r="K3638" i="2"/>
  <c r="M3631" i="2"/>
  <c r="J3631" i="2" s="1"/>
  <c r="K3631" i="2"/>
  <c r="R3631" i="2"/>
  <c r="F3628" i="2"/>
  <c r="E3628" i="2" s="1"/>
  <c r="M3623" i="2"/>
  <c r="J3623" i="2" s="1"/>
  <c r="K3623" i="2"/>
  <c r="O3623" i="2" s="1"/>
  <c r="R3623" i="2"/>
  <c r="L3620" i="2"/>
  <c r="R3620" i="2"/>
  <c r="L3611" i="2"/>
  <c r="O3611" i="2" s="1"/>
  <c r="R3611" i="2"/>
  <c r="L3587" i="2"/>
  <c r="O3587" i="2" s="1"/>
  <c r="R3587" i="2"/>
  <c r="N3587" i="2"/>
  <c r="M3584" i="2"/>
  <c r="J3584" i="2" s="1"/>
  <c r="L3584" i="2"/>
  <c r="O3584" i="2" s="1"/>
  <c r="M3577" i="2"/>
  <c r="J3577" i="2" s="1"/>
  <c r="S3577" i="2"/>
  <c r="N3555" i="2"/>
  <c r="L3555" i="2"/>
  <c r="O3555" i="2" s="1"/>
  <c r="R3555" i="2"/>
  <c r="N3475" i="2"/>
  <c r="L3475" i="2"/>
  <c r="L3460" i="2"/>
  <c r="N3460" i="2"/>
  <c r="S3460" i="2"/>
  <c r="M3460" i="2"/>
  <c r="K3460" i="2"/>
  <c r="R3460" i="2"/>
  <c r="L3444" i="2"/>
  <c r="N3444" i="2"/>
  <c r="S3444" i="2"/>
  <c r="M3444" i="2"/>
  <c r="K3444" i="2"/>
  <c r="R3444" i="2"/>
  <c r="L3392" i="2"/>
  <c r="R3392" i="2"/>
  <c r="M3392" i="2"/>
  <c r="J3392" i="2" s="1"/>
  <c r="S3392" i="2"/>
  <c r="N3392" i="2"/>
  <c r="F3392" i="2" s="1"/>
  <c r="K3392" i="2"/>
  <c r="L3767" i="2"/>
  <c r="R3694" i="2"/>
  <c r="R3693" i="2"/>
  <c r="S3692" i="2"/>
  <c r="S3691" i="2"/>
  <c r="S3690" i="2"/>
  <c r="L3690" i="2"/>
  <c r="L3683" i="2"/>
  <c r="O3683" i="2" s="1"/>
  <c r="S3680" i="2"/>
  <c r="S3670" i="2"/>
  <c r="M3670" i="2"/>
  <c r="J3670" i="2" s="1"/>
  <c r="M3667" i="2"/>
  <c r="J3667" i="2" s="1"/>
  <c r="F3664" i="2"/>
  <c r="E3664" i="2" s="1"/>
  <c r="R3662" i="2"/>
  <c r="R3661" i="2"/>
  <c r="S3656" i="2"/>
  <c r="M3656" i="2"/>
  <c r="J3656" i="2" s="1"/>
  <c r="S3652" i="2"/>
  <c r="N3647" i="2"/>
  <c r="M3640" i="2"/>
  <c r="J3640" i="2" s="1"/>
  <c r="N3640" i="2"/>
  <c r="S3635" i="2"/>
  <c r="M3635" i="2"/>
  <c r="J3635" i="2" s="1"/>
  <c r="N3631" i="2"/>
  <c r="L3628" i="2"/>
  <c r="O3628" i="2" s="1"/>
  <c r="M3627" i="2"/>
  <c r="J3627" i="2" s="1"/>
  <c r="S3627" i="2"/>
  <c r="N3624" i="2"/>
  <c r="M3620" i="2"/>
  <c r="J3620" i="2" s="1"/>
  <c r="S3619" i="2"/>
  <c r="L3619" i="2"/>
  <c r="O3619" i="2" s="1"/>
  <c r="K3617" i="2"/>
  <c r="N3616" i="2"/>
  <c r="F3616" i="2" s="1"/>
  <c r="L3615" i="2"/>
  <c r="O3615" i="2" s="1"/>
  <c r="S3612" i="2"/>
  <c r="N3611" i="2"/>
  <c r="M3601" i="2"/>
  <c r="J3601" i="2" s="1"/>
  <c r="S3597" i="2"/>
  <c r="K3597" i="2"/>
  <c r="N3595" i="2"/>
  <c r="M3591" i="2"/>
  <c r="J3591" i="2" s="1"/>
  <c r="N3591" i="2"/>
  <c r="K3591" i="2"/>
  <c r="O3591" i="2" s="1"/>
  <c r="R3591" i="2"/>
  <c r="M3588" i="2"/>
  <c r="J3588" i="2" s="1"/>
  <c r="M3583" i="2"/>
  <c r="J3583" i="2" s="1"/>
  <c r="L3583" i="2"/>
  <c r="O3583" i="2" s="1"/>
  <c r="M3578" i="2"/>
  <c r="J3578" i="2" s="1"/>
  <c r="C3571" i="2"/>
  <c r="M3569" i="2"/>
  <c r="J3569" i="2" s="1"/>
  <c r="S3565" i="2"/>
  <c r="K3565" i="2"/>
  <c r="N3563" i="2"/>
  <c r="M3559" i="2"/>
  <c r="J3559" i="2" s="1"/>
  <c r="K3559" i="2"/>
  <c r="O3559" i="2" s="1"/>
  <c r="R3559" i="2"/>
  <c r="N3559" i="2"/>
  <c r="M3556" i="2"/>
  <c r="J3556" i="2" s="1"/>
  <c r="K3554" i="2"/>
  <c r="O3554" i="2" s="1"/>
  <c r="M3554" i="2"/>
  <c r="J3554" i="2" s="1"/>
  <c r="S3554" i="2"/>
  <c r="I3554" i="2" s="1"/>
  <c r="N3531" i="2"/>
  <c r="R3531" i="2"/>
  <c r="L3531" i="2"/>
  <c r="N3517" i="2"/>
  <c r="N3483" i="2"/>
  <c r="L3483" i="2"/>
  <c r="R3480" i="2"/>
  <c r="L3469" i="2"/>
  <c r="N3469" i="2"/>
  <c r="R3469" i="2"/>
  <c r="L3456" i="2"/>
  <c r="N3456" i="2"/>
  <c r="R3456" i="2"/>
  <c r="K3456" i="2"/>
  <c r="L3440" i="2"/>
  <c r="N3440" i="2"/>
  <c r="R3440" i="2"/>
  <c r="K3440" i="2"/>
  <c r="L3431" i="2"/>
  <c r="N3431" i="2"/>
  <c r="R3431" i="2"/>
  <c r="M3431" i="2"/>
  <c r="J3431" i="2" s="1"/>
  <c r="K3410" i="2"/>
  <c r="M3410" i="2"/>
  <c r="J3410" i="2" s="1"/>
  <c r="S3410" i="2"/>
  <c r="S3359" i="2"/>
  <c r="I3359" i="2" s="1"/>
  <c r="M3359" i="2"/>
  <c r="J3359" i="2" s="1"/>
  <c r="K3321" i="2"/>
  <c r="N3321" i="2"/>
  <c r="R3321" i="2"/>
  <c r="S3641" i="2"/>
  <c r="M3639" i="2"/>
  <c r="J3639" i="2" s="1"/>
  <c r="L3639" i="2"/>
  <c r="O3639" i="2" s="1"/>
  <c r="C3636" i="2"/>
  <c r="R3635" i="2"/>
  <c r="L3635" i="2"/>
  <c r="O3635" i="2" s="1"/>
  <c r="M3632" i="2"/>
  <c r="J3632" i="2" s="1"/>
  <c r="K3632" i="2"/>
  <c r="O3632" i="2" s="1"/>
  <c r="R3632" i="2"/>
  <c r="L3631" i="2"/>
  <c r="O3631" i="2" s="1"/>
  <c r="F3627" i="2"/>
  <c r="E3627" i="2" s="1"/>
  <c r="N3623" i="2"/>
  <c r="F3623" i="2" s="1"/>
  <c r="E3623" i="2" s="1"/>
  <c r="S3620" i="2"/>
  <c r="K3620" i="2"/>
  <c r="L3616" i="2"/>
  <c r="O3616" i="2" s="1"/>
  <c r="L3612" i="2"/>
  <c r="O3612" i="2" s="1"/>
  <c r="Q3612" i="2" s="1"/>
  <c r="R3612" i="2"/>
  <c r="M3611" i="2"/>
  <c r="J3611" i="2" s="1"/>
  <c r="M3608" i="2"/>
  <c r="J3608" i="2" s="1"/>
  <c r="K3608" i="2"/>
  <c r="O3608" i="2" s="1"/>
  <c r="R3608" i="2"/>
  <c r="N3608" i="2"/>
  <c r="S3606" i="2"/>
  <c r="K3606" i="2"/>
  <c r="O3604" i="2"/>
  <c r="K3596" i="2"/>
  <c r="O3596" i="2" s="1"/>
  <c r="M3596" i="2"/>
  <c r="J3596" i="2" s="1"/>
  <c r="S3596" i="2"/>
  <c r="E3592" i="2"/>
  <c r="M3587" i="2"/>
  <c r="J3587" i="2" s="1"/>
  <c r="S3586" i="2"/>
  <c r="M3586" i="2"/>
  <c r="J3586" i="2" s="1"/>
  <c r="N3584" i="2"/>
  <c r="O3576" i="2"/>
  <c r="S3574" i="2"/>
  <c r="K3574" i="2"/>
  <c r="M3564" i="2"/>
  <c r="J3564" i="2" s="1"/>
  <c r="S3564" i="2"/>
  <c r="K3564" i="2"/>
  <c r="O3564" i="2" s="1"/>
  <c r="M3555" i="2"/>
  <c r="J3555" i="2" s="1"/>
  <c r="N3515" i="2"/>
  <c r="R3515" i="2"/>
  <c r="L3515" i="2"/>
  <c r="R3475" i="2"/>
  <c r="L3472" i="2"/>
  <c r="N3472" i="2"/>
  <c r="R3453" i="2"/>
  <c r="N3453" i="2"/>
  <c r="L3450" i="2"/>
  <c r="R3450" i="2"/>
  <c r="N3450" i="2"/>
  <c r="R3437" i="2"/>
  <c r="N3437" i="2"/>
  <c r="R3434" i="2"/>
  <c r="M3434" i="2"/>
  <c r="J3434" i="2" s="1"/>
  <c r="K3420" i="2"/>
  <c r="L3420" i="2"/>
  <c r="R3420" i="2"/>
  <c r="M3420" i="2"/>
  <c r="J3420" i="2" s="1"/>
  <c r="S3420" i="2"/>
  <c r="N3420" i="2"/>
  <c r="N3393" i="2"/>
  <c r="L3393" i="2"/>
  <c r="O3607" i="2"/>
  <c r="Q3607" i="2" s="1"/>
  <c r="T3607" i="2" s="1"/>
  <c r="O3592" i="2"/>
  <c r="Q3592" i="2" s="1"/>
  <c r="O3580" i="2"/>
  <c r="Q3580" i="2" s="1"/>
  <c r="O3579" i="2"/>
  <c r="Q3579" i="2" s="1"/>
  <c r="T3579" i="2" s="1"/>
  <c r="L3476" i="2"/>
  <c r="N3476" i="2"/>
  <c r="N3471" i="2"/>
  <c r="L3471" i="2"/>
  <c r="L3466" i="2"/>
  <c r="M3466" i="2"/>
  <c r="J3466" i="2" s="1"/>
  <c r="S3466" i="2"/>
  <c r="L3464" i="2"/>
  <c r="M3464" i="2"/>
  <c r="J3464" i="2" s="1"/>
  <c r="S3464" i="2"/>
  <c r="L3459" i="2"/>
  <c r="R3459" i="2"/>
  <c r="R3448" i="2"/>
  <c r="R3447" i="2"/>
  <c r="L3443" i="2"/>
  <c r="R3443" i="2"/>
  <c r="L3428" i="2"/>
  <c r="O3428" i="2" s="1"/>
  <c r="N3428" i="2"/>
  <c r="O3423" i="2"/>
  <c r="F3419" i="2"/>
  <c r="N3399" i="2"/>
  <c r="L3399" i="2"/>
  <c r="M3399" i="2"/>
  <c r="J3399" i="2" s="1"/>
  <c r="K3382" i="2"/>
  <c r="R3382" i="2"/>
  <c r="L3382" i="2"/>
  <c r="O3382" i="2" s="1"/>
  <c r="R3380" i="2"/>
  <c r="F3377" i="2"/>
  <c r="K3373" i="2"/>
  <c r="L3373" i="2"/>
  <c r="R3373" i="2"/>
  <c r="L3368" i="2"/>
  <c r="R3368" i="2"/>
  <c r="L3352" i="2"/>
  <c r="R3352" i="2"/>
  <c r="L3336" i="2"/>
  <c r="R3336" i="2"/>
  <c r="R3332" i="2"/>
  <c r="L3324" i="2"/>
  <c r="J3324" i="2"/>
  <c r="K3324" i="2"/>
  <c r="R3324" i="2"/>
  <c r="F3310" i="2"/>
  <c r="N3273" i="2"/>
  <c r="M3273" i="2"/>
  <c r="J3273" i="2" s="1"/>
  <c r="S3273" i="2"/>
  <c r="K3273" i="2"/>
  <c r="L3273" i="2"/>
  <c r="R3267" i="2"/>
  <c r="N3267" i="2"/>
  <c r="M3265" i="2"/>
  <c r="J3265" i="2" s="1"/>
  <c r="K3265" i="2"/>
  <c r="S3265" i="2"/>
  <c r="M3296" i="2"/>
  <c r="J3296" i="2" s="1"/>
  <c r="I3277" i="2"/>
  <c r="G3277" i="2" s="1"/>
  <c r="F3644" i="2"/>
  <c r="E3644" i="2" s="1"/>
  <c r="F3643" i="2"/>
  <c r="E3643" i="2" s="1"/>
  <c r="F3580" i="2"/>
  <c r="E3580" i="2" s="1"/>
  <c r="F3579" i="2"/>
  <c r="E3579" i="2" s="1"/>
  <c r="L3575" i="2"/>
  <c r="O3575" i="2" s="1"/>
  <c r="Q3575" i="2" s="1"/>
  <c r="T3575" i="2" s="1"/>
  <c r="R3568" i="2"/>
  <c r="K3568" i="2"/>
  <c r="R3567" i="2"/>
  <c r="K3567" i="2"/>
  <c r="O3567" i="2" s="1"/>
  <c r="L3560" i="2"/>
  <c r="O3560" i="2" s="1"/>
  <c r="Q3560" i="2" s="1"/>
  <c r="L3484" i="2"/>
  <c r="N3484" i="2"/>
  <c r="N3479" i="2"/>
  <c r="L3479" i="2"/>
  <c r="R3476" i="2"/>
  <c r="R3471" i="2"/>
  <c r="L3468" i="2"/>
  <c r="N3468" i="2"/>
  <c r="K3464" i="2"/>
  <c r="O3464" i="2" s="1"/>
  <c r="C3464" i="2" s="1"/>
  <c r="K3463" i="2"/>
  <c r="R3452" i="2"/>
  <c r="L3451" i="2"/>
  <c r="R3451" i="2"/>
  <c r="K3447" i="2"/>
  <c r="N3446" i="2"/>
  <c r="N3445" i="2"/>
  <c r="R3436" i="2"/>
  <c r="L3435" i="2"/>
  <c r="R3435" i="2"/>
  <c r="R3433" i="2"/>
  <c r="M3428" i="2"/>
  <c r="J3428" i="2" s="1"/>
  <c r="N3427" i="2"/>
  <c r="O3425" i="2"/>
  <c r="C3425" i="2" s="1"/>
  <c r="K3422" i="2"/>
  <c r="M3422" i="2"/>
  <c r="J3422" i="2" s="1"/>
  <c r="S3422" i="2"/>
  <c r="N3422" i="2"/>
  <c r="L3421" i="2"/>
  <c r="O3421" i="2" s="1"/>
  <c r="R3421" i="2"/>
  <c r="M3421" i="2"/>
  <c r="J3421" i="2" s="1"/>
  <c r="S3421" i="2"/>
  <c r="K3419" i="2"/>
  <c r="L3419" i="2"/>
  <c r="R3419" i="2"/>
  <c r="K3413" i="2"/>
  <c r="S3413" i="2"/>
  <c r="S3409" i="2"/>
  <c r="S3399" i="2"/>
  <c r="L3398" i="2"/>
  <c r="N3398" i="2"/>
  <c r="K3377" i="2"/>
  <c r="L3377" i="2"/>
  <c r="R3377" i="2"/>
  <c r="N3373" i="2"/>
  <c r="F3373" i="2" s="1"/>
  <c r="M3367" i="2"/>
  <c r="J3367" i="2" s="1"/>
  <c r="L3360" i="2"/>
  <c r="R3360" i="2"/>
  <c r="M3351" i="2"/>
  <c r="J3351" i="2" s="1"/>
  <c r="L3344" i="2"/>
  <c r="R3344" i="2"/>
  <c r="M3335" i="2"/>
  <c r="J3335" i="2" s="1"/>
  <c r="R3326" i="2"/>
  <c r="N3324" i="2"/>
  <c r="N3317" i="2"/>
  <c r="R3317" i="2"/>
  <c r="L3316" i="2"/>
  <c r="K3316" i="2"/>
  <c r="R3316" i="2"/>
  <c r="M3316" i="2"/>
  <c r="J3316" i="2" s="1"/>
  <c r="S3316" i="2"/>
  <c r="K3288" i="2"/>
  <c r="N3288" i="2"/>
  <c r="K3284" i="2"/>
  <c r="N3284" i="2"/>
  <c r="M3269" i="2"/>
  <c r="J3269" i="2" s="1"/>
  <c r="L3269" i="2"/>
  <c r="S3269" i="2"/>
  <c r="K3269" i="2"/>
  <c r="N3269" i="2"/>
  <c r="F3269" i="2" s="1"/>
  <c r="M3266" i="2"/>
  <c r="K3266" i="2"/>
  <c r="R3266" i="2"/>
  <c r="L3266" i="2"/>
  <c r="N3266" i="2"/>
  <c r="N3263" i="2"/>
  <c r="S3263" i="2"/>
  <c r="L3458" i="2"/>
  <c r="R3458" i="2"/>
  <c r="L3452" i="2"/>
  <c r="O3452" i="2" s="1"/>
  <c r="N3452" i="2"/>
  <c r="S3452" i="2"/>
  <c r="L3448" i="2"/>
  <c r="N3448" i="2"/>
  <c r="L3442" i="2"/>
  <c r="R3442" i="2"/>
  <c r="L3436" i="2"/>
  <c r="O3436" i="2" s="1"/>
  <c r="N3436" i="2"/>
  <c r="S3436" i="2"/>
  <c r="L3433" i="2"/>
  <c r="O3433" i="2" s="1"/>
  <c r="N3433" i="2"/>
  <c r="S3433" i="2"/>
  <c r="G3428" i="2"/>
  <c r="L3409" i="2"/>
  <c r="O3409" i="2" s="1"/>
  <c r="M3409" i="2"/>
  <c r="J3409" i="2" s="1"/>
  <c r="R3409" i="2"/>
  <c r="L3395" i="2"/>
  <c r="R3395" i="2"/>
  <c r="M3395" i="2"/>
  <c r="J3395" i="2" s="1"/>
  <c r="S3395" i="2"/>
  <c r="K3381" i="2"/>
  <c r="M3381" i="2"/>
  <c r="J3381" i="2" s="1"/>
  <c r="N3380" i="2"/>
  <c r="M3380" i="2"/>
  <c r="J3380" i="2" s="1"/>
  <c r="L3379" i="2"/>
  <c r="R3379" i="2"/>
  <c r="M3379" i="2"/>
  <c r="J3379" i="2" s="1"/>
  <c r="S3379" i="2"/>
  <c r="K3376" i="2"/>
  <c r="L3376" i="2"/>
  <c r="R3376" i="2"/>
  <c r="L3374" i="2"/>
  <c r="K3374" i="2"/>
  <c r="N3374" i="2"/>
  <c r="L3332" i="2"/>
  <c r="O3332" i="2" s="1"/>
  <c r="M3332" i="2"/>
  <c r="S3332" i="2"/>
  <c r="N3332" i="2"/>
  <c r="N3325" i="2"/>
  <c r="K3325" i="2"/>
  <c r="K3289" i="2"/>
  <c r="N3289" i="2"/>
  <c r="R3287" i="2"/>
  <c r="K3285" i="2"/>
  <c r="N3285" i="2"/>
  <c r="R3283" i="2"/>
  <c r="O3274" i="2"/>
  <c r="K3264" i="2"/>
  <c r="L3264" i="2"/>
  <c r="R3264" i="2"/>
  <c r="N3255" i="2"/>
  <c r="K3255" i="2"/>
  <c r="R3255" i="2"/>
  <c r="L3255" i="2"/>
  <c r="M3216" i="2"/>
  <c r="N3216" i="2"/>
  <c r="N5182" i="2"/>
  <c r="M5182" i="2"/>
  <c r="J5182" i="2" s="1"/>
  <c r="N5166" i="2"/>
  <c r="M5166" i="2"/>
  <c r="J5166" i="2" s="1"/>
  <c r="N5150" i="2"/>
  <c r="M5150" i="2"/>
  <c r="J5150" i="2" s="1"/>
  <c r="R5140" i="2"/>
  <c r="M5140" i="2"/>
  <c r="J5140" i="2" s="1"/>
  <c r="F3423" i="2"/>
  <c r="E3423" i="2" s="1"/>
  <c r="R3418" i="2"/>
  <c r="L3418" i="2"/>
  <c r="O3418" i="2" s="1"/>
  <c r="F3403" i="2"/>
  <c r="K3390" i="2"/>
  <c r="O3390" i="2" s="1"/>
  <c r="L3388" i="2"/>
  <c r="K3385" i="2"/>
  <c r="R3375" i="2"/>
  <c r="K3375" i="2"/>
  <c r="R3372" i="2"/>
  <c r="K3372" i="2"/>
  <c r="O3372" i="2" s="1"/>
  <c r="C3372" i="2" s="1"/>
  <c r="M3364" i="2"/>
  <c r="M3356" i="2"/>
  <c r="M3348" i="2"/>
  <c r="M3340" i="2"/>
  <c r="R3320" i="2"/>
  <c r="K3320" i="2"/>
  <c r="O3320" i="2" s="1"/>
  <c r="K3313" i="2"/>
  <c r="K3301" i="2"/>
  <c r="S3298" i="2"/>
  <c r="M3298" i="2"/>
  <c r="J3298" i="2" s="1"/>
  <c r="N3295" i="2"/>
  <c r="K3293" i="2"/>
  <c r="M3277" i="2"/>
  <c r="J3277" i="2" s="1"/>
  <c r="R3275" i="2"/>
  <c r="N3274" i="2"/>
  <c r="M3274" i="2"/>
  <c r="J3274" i="2" s="1"/>
  <c r="N3261" i="2"/>
  <c r="N3259" i="2"/>
  <c r="L3237" i="2"/>
  <c r="R3237" i="2"/>
  <c r="M3237" i="2"/>
  <c r="J3237" i="2" s="1"/>
  <c r="M3232" i="2"/>
  <c r="R3232" i="2"/>
  <c r="L3225" i="2"/>
  <c r="M3225" i="2"/>
  <c r="S3225" i="2"/>
  <c r="N3225" i="2"/>
  <c r="J3219" i="2"/>
  <c r="J3213" i="2"/>
  <c r="J3209" i="2"/>
  <c r="N5183" i="2"/>
  <c r="R5183" i="2"/>
  <c r="R5178" i="2"/>
  <c r="N5167" i="2"/>
  <c r="R5167" i="2"/>
  <c r="R5162" i="2"/>
  <c r="N5151" i="2"/>
  <c r="R5151" i="2"/>
  <c r="R5146" i="2"/>
  <c r="F3424" i="2"/>
  <c r="F3417" i="2"/>
  <c r="E3417" i="2" s="1"/>
  <c r="F3416" i="2"/>
  <c r="F3414" i="2"/>
  <c r="F3406" i="2"/>
  <c r="F3389" i="2"/>
  <c r="E3389" i="2" s="1"/>
  <c r="F3386" i="2"/>
  <c r="E3386" i="2" s="1"/>
  <c r="O3385" i="2"/>
  <c r="N3281" i="2"/>
  <c r="F3281" i="2" s="1"/>
  <c r="E3281" i="2" s="1"/>
  <c r="N3270" i="2"/>
  <c r="M3270" i="2"/>
  <c r="J3270" i="2" s="1"/>
  <c r="N3264" i="2"/>
  <c r="S3259" i="2"/>
  <c r="O3251" i="2"/>
  <c r="L3233" i="2"/>
  <c r="R3233" i="2"/>
  <c r="M3233" i="2"/>
  <c r="J3233" i="2" s="1"/>
  <c r="M3230" i="2"/>
  <c r="R5182" i="2"/>
  <c r="R5177" i="2"/>
  <c r="N5177" i="2"/>
  <c r="R5166" i="2"/>
  <c r="R5161" i="2"/>
  <c r="N5161" i="2"/>
  <c r="R5150" i="2"/>
  <c r="R5145" i="2"/>
  <c r="N5145" i="2"/>
  <c r="N5137" i="2"/>
  <c r="R5137" i="2"/>
  <c r="M3261" i="2"/>
  <c r="J3261" i="2" s="1"/>
  <c r="L3261" i="2"/>
  <c r="O3261" i="2" s="1"/>
  <c r="C3261" i="2" s="1"/>
  <c r="K3259" i="2"/>
  <c r="L3259" i="2"/>
  <c r="O3259" i="2" s="1"/>
  <c r="K3257" i="2"/>
  <c r="M3257" i="2"/>
  <c r="J3257" i="2" s="1"/>
  <c r="M3255" i="2"/>
  <c r="J3255" i="2" s="1"/>
  <c r="O3252" i="2"/>
  <c r="J3231" i="2"/>
  <c r="N3227" i="2"/>
  <c r="K3224" i="2"/>
  <c r="F3209" i="2"/>
  <c r="M5184" i="2"/>
  <c r="J5184" i="2" s="1"/>
  <c r="R5184" i="2"/>
  <c r="M5178" i="2"/>
  <c r="J5178" i="2" s="1"/>
  <c r="M5168" i="2"/>
  <c r="J5168" i="2" s="1"/>
  <c r="R5168" i="2"/>
  <c r="M5162" i="2"/>
  <c r="J5162" i="2" s="1"/>
  <c r="M5152" i="2"/>
  <c r="J5152" i="2" s="1"/>
  <c r="R5152" i="2"/>
  <c r="M5146" i="2"/>
  <c r="J5146" i="2" s="1"/>
  <c r="M5138" i="2"/>
  <c r="J5138" i="2" s="1"/>
  <c r="N5138" i="2"/>
  <c r="N5033" i="2"/>
  <c r="L5033" i="2"/>
  <c r="M5023" i="2"/>
  <c r="J5023" i="2" s="1"/>
  <c r="N5023" i="2"/>
  <c r="L5019" i="2"/>
  <c r="M5019" i="2"/>
  <c r="J5019" i="2" s="1"/>
  <c r="N5019" i="2"/>
  <c r="L4977" i="2"/>
  <c r="N4977" i="2"/>
  <c r="M4969" i="2"/>
  <c r="J4969" i="2" s="1"/>
  <c r="L4969" i="2"/>
  <c r="N4969" i="2"/>
  <c r="M4937" i="2"/>
  <c r="J4937" i="2" s="1"/>
  <c r="L4937" i="2"/>
  <c r="N4937" i="2"/>
  <c r="M4925" i="2"/>
  <c r="J4925" i="2" s="1"/>
  <c r="N4925" i="2"/>
  <c r="M4913" i="2"/>
  <c r="J4913" i="2" s="1"/>
  <c r="N4913" i="2"/>
  <c r="L4903" i="2"/>
  <c r="R4903" i="2"/>
  <c r="M4903" i="2"/>
  <c r="J4903" i="2" s="1"/>
  <c r="N4866" i="2"/>
  <c r="L4866" i="2"/>
  <c r="N4834" i="2"/>
  <c r="L4834" i="2"/>
  <c r="N4802" i="2"/>
  <c r="L4802" i="2"/>
  <c r="R4751" i="2"/>
  <c r="L4751" i="2"/>
  <c r="N4748" i="2"/>
  <c r="L4748" i="2"/>
  <c r="S4748" i="2"/>
  <c r="M4748" i="2"/>
  <c r="J4748" i="2" s="1"/>
  <c r="K4748" i="2"/>
  <c r="R4748" i="2"/>
  <c r="L3260" i="2"/>
  <c r="R3258" i="2"/>
  <c r="K3258" i="2"/>
  <c r="K3254" i="2"/>
  <c r="F3245" i="2"/>
  <c r="J3243" i="2"/>
  <c r="F3239" i="2"/>
  <c r="R3229" i="2"/>
  <c r="R3213" i="2"/>
  <c r="R3209" i="2"/>
  <c r="N5186" i="2"/>
  <c r="M5176" i="2"/>
  <c r="J5176" i="2" s="1"/>
  <c r="N5170" i="2"/>
  <c r="M5160" i="2"/>
  <c r="J5160" i="2" s="1"/>
  <c r="N5154" i="2"/>
  <c r="M5144" i="2"/>
  <c r="J5144" i="2" s="1"/>
  <c r="L5054" i="2"/>
  <c r="L5037" i="2"/>
  <c r="L5034" i="2"/>
  <c r="L5031" i="2"/>
  <c r="R5031" i="2"/>
  <c r="M5031" i="2"/>
  <c r="F5027" i="2"/>
  <c r="R5023" i="2"/>
  <c r="M5017" i="2"/>
  <c r="L5017" i="2"/>
  <c r="N5017" i="2"/>
  <c r="M5007" i="2"/>
  <c r="J5007" i="2" s="1"/>
  <c r="N5007" i="2"/>
  <c r="L5003" i="2"/>
  <c r="M5003" i="2"/>
  <c r="J5003" i="2" s="1"/>
  <c r="N5003" i="2"/>
  <c r="F4991" i="2"/>
  <c r="M4985" i="2"/>
  <c r="J4985" i="2" s="1"/>
  <c r="L4985" i="2"/>
  <c r="N4985" i="2"/>
  <c r="L4967" i="2"/>
  <c r="R4967" i="2"/>
  <c r="M4967" i="2"/>
  <c r="J4967" i="2" s="1"/>
  <c r="F4965" i="2"/>
  <c r="M4957" i="2"/>
  <c r="N4957" i="2"/>
  <c r="R4913" i="2"/>
  <c r="M4909" i="2"/>
  <c r="F4909" i="2" s="1"/>
  <c r="N4894" i="2"/>
  <c r="L4894" i="2"/>
  <c r="N4886" i="2"/>
  <c r="L4886" i="2"/>
  <c r="N4874" i="2"/>
  <c r="L4874" i="2"/>
  <c r="S4776" i="2"/>
  <c r="M4776" i="2"/>
  <c r="J4776" i="2" s="1"/>
  <c r="L4772" i="2"/>
  <c r="N4772" i="2"/>
  <c r="K4772" i="2"/>
  <c r="R4772" i="2"/>
  <c r="L4759" i="2"/>
  <c r="O4759" i="2" s="1"/>
  <c r="C4759" i="2" s="1"/>
  <c r="K4759" i="2"/>
  <c r="M4759" i="2"/>
  <c r="J4759" i="2" s="1"/>
  <c r="R4759" i="2"/>
  <c r="F3252" i="2"/>
  <c r="E3252" i="2" s="1"/>
  <c r="F3251" i="2"/>
  <c r="E3251" i="2" s="1"/>
  <c r="F3248" i="2"/>
  <c r="F3243" i="2"/>
  <c r="J3229" i="2"/>
  <c r="R5138" i="2"/>
  <c r="L5043" i="2"/>
  <c r="N5043" i="2"/>
  <c r="L5038" i="2"/>
  <c r="L5013" i="2"/>
  <c r="R5013" i="2"/>
  <c r="M5013" i="2"/>
  <c r="J5013" i="2" s="1"/>
  <c r="F5011" i="2"/>
  <c r="M5001" i="2"/>
  <c r="J5001" i="2" s="1"/>
  <c r="L5001" i="2"/>
  <c r="N5001" i="2"/>
  <c r="L4983" i="2"/>
  <c r="R4983" i="2"/>
  <c r="M4983" i="2"/>
  <c r="J4983" i="2" s="1"/>
  <c r="F4981" i="2"/>
  <c r="L4971" i="2"/>
  <c r="N4971" i="2"/>
  <c r="R4969" i="2"/>
  <c r="R4937" i="2"/>
  <c r="L4933" i="2"/>
  <c r="R4933" i="2"/>
  <c r="M4933" i="2"/>
  <c r="J4933" i="2" s="1"/>
  <c r="M4917" i="2"/>
  <c r="J4917" i="2" s="1"/>
  <c r="N4917" i="2"/>
  <c r="N4903" i="2"/>
  <c r="N4889" i="2"/>
  <c r="L4889" i="2"/>
  <c r="N4850" i="2"/>
  <c r="L4850" i="2"/>
  <c r="N4818" i="2"/>
  <c r="L4818" i="2"/>
  <c r="N4786" i="2"/>
  <c r="L4786" i="2"/>
  <c r="K4766" i="2"/>
  <c r="L4766" i="2"/>
  <c r="R4766" i="2"/>
  <c r="M4766" i="2"/>
  <c r="J4766" i="2" s="1"/>
  <c r="S4766" i="2"/>
  <c r="M4763" i="2"/>
  <c r="J4763" i="2" s="1"/>
  <c r="N4763" i="2"/>
  <c r="L4763" i="2"/>
  <c r="R4763" i="2"/>
  <c r="I4759" i="2"/>
  <c r="G4759" i="2" s="1"/>
  <c r="N4757" i="2"/>
  <c r="L4757" i="2"/>
  <c r="S4757" i="2"/>
  <c r="L4752" i="2"/>
  <c r="R4752" i="2"/>
  <c r="M4752" i="2"/>
  <c r="J4752" i="2" s="1"/>
  <c r="S4752" i="2"/>
  <c r="K4752" i="2"/>
  <c r="N5049" i="2"/>
  <c r="L5049" i="2"/>
  <c r="L5023" i="2"/>
  <c r="L4999" i="2"/>
  <c r="R4999" i="2"/>
  <c r="M4999" i="2"/>
  <c r="F4997" i="2"/>
  <c r="L4987" i="2"/>
  <c r="N4987" i="2"/>
  <c r="L4961" i="2"/>
  <c r="N4961" i="2"/>
  <c r="F4959" i="2"/>
  <c r="L4953" i="2"/>
  <c r="M4953" i="2"/>
  <c r="J4953" i="2" s="1"/>
  <c r="N4951" i="2"/>
  <c r="F4949" i="2"/>
  <c r="M4931" i="2"/>
  <c r="J4931" i="2" s="1"/>
  <c r="L4931" i="2"/>
  <c r="N4931" i="2"/>
  <c r="M4919" i="2"/>
  <c r="J4919" i="2" s="1"/>
  <c r="F4911" i="2"/>
  <c r="L4907" i="2"/>
  <c r="M4907" i="2"/>
  <c r="F4907" i="2" s="1"/>
  <c r="N4902" i="2"/>
  <c r="R4902" i="2"/>
  <c r="L4898" i="2"/>
  <c r="R4898" i="2"/>
  <c r="M4898" i="2"/>
  <c r="J4898" i="2" s="1"/>
  <c r="N4858" i="2"/>
  <c r="L4858" i="2"/>
  <c r="R4777" i="2"/>
  <c r="L4777" i="2"/>
  <c r="L4767" i="2"/>
  <c r="M4767" i="2"/>
  <c r="J4767" i="2" s="1"/>
  <c r="R4767" i="2"/>
  <c r="K4767" i="2"/>
  <c r="L4753" i="2"/>
  <c r="N4753" i="2"/>
  <c r="K4753" i="2"/>
  <c r="S4753" i="2"/>
  <c r="L4750" i="2"/>
  <c r="R4750" i="2"/>
  <c r="M4750" i="2"/>
  <c r="J4750" i="2" s="1"/>
  <c r="S4750" i="2"/>
  <c r="K4750" i="2"/>
  <c r="O4731" i="2"/>
  <c r="F4883" i="2"/>
  <c r="I4739" i="2"/>
  <c r="G4739" i="2" s="1"/>
  <c r="M4736" i="2"/>
  <c r="J4736" i="2" s="1"/>
  <c r="F4734" i="2"/>
  <c r="E4734" i="2" s="1"/>
  <c r="K4731" i="2"/>
  <c r="M4730" i="2"/>
  <c r="J4730" i="2" s="1"/>
  <c r="N4724" i="2"/>
  <c r="L4724" i="2"/>
  <c r="S4724" i="2"/>
  <c r="O4723" i="2"/>
  <c r="K4722" i="2"/>
  <c r="N4722" i="2"/>
  <c r="K4721" i="2"/>
  <c r="S4721" i="2"/>
  <c r="L4719" i="2"/>
  <c r="N4719" i="2"/>
  <c r="O4718" i="2"/>
  <c r="O4716" i="2"/>
  <c r="Q4716" i="2" s="1"/>
  <c r="K4711" i="2"/>
  <c r="R4711" i="2"/>
  <c r="R4708" i="2"/>
  <c r="K4708" i="2"/>
  <c r="O4708" i="2" s="1"/>
  <c r="R4706" i="2"/>
  <c r="L4706" i="2"/>
  <c r="O4706" i="2" s="1"/>
  <c r="K4705" i="2"/>
  <c r="O4705" i="2" s="1"/>
  <c r="L4704" i="2"/>
  <c r="M4701" i="2"/>
  <c r="J4701" i="2" s="1"/>
  <c r="S4701" i="2"/>
  <c r="L4681" i="2"/>
  <c r="M4681" i="2"/>
  <c r="J4681" i="2" s="1"/>
  <c r="K4678" i="2"/>
  <c r="L4678" i="2"/>
  <c r="R4678" i="2"/>
  <c r="K4668" i="2"/>
  <c r="M4668" i="2"/>
  <c r="J4668" i="2" s="1"/>
  <c r="L4652" i="2"/>
  <c r="M4652" i="2"/>
  <c r="J4652" i="2" s="1"/>
  <c r="K4652" i="2"/>
  <c r="R4652" i="2"/>
  <c r="L4632" i="2"/>
  <c r="M4632" i="2"/>
  <c r="S4632" i="2"/>
  <c r="N4632" i="2"/>
  <c r="K4632" i="2"/>
  <c r="O4632" i="2" s="1"/>
  <c r="C4632" i="2" s="1"/>
  <c r="R4632" i="2"/>
  <c r="S4630" i="2"/>
  <c r="M4630" i="2"/>
  <c r="N4699" i="2"/>
  <c r="F4699" i="2" s="1"/>
  <c r="K4699" i="2"/>
  <c r="R4681" i="2"/>
  <c r="O4677" i="2"/>
  <c r="M4626" i="2"/>
  <c r="R4626" i="2"/>
  <c r="F4899" i="2"/>
  <c r="M4895" i="2"/>
  <c r="J4895" i="2" s="1"/>
  <c r="N4892" i="2"/>
  <c r="M4890" i="2"/>
  <c r="J4890" i="2" s="1"/>
  <c r="M4887" i="2"/>
  <c r="J4887" i="2" s="1"/>
  <c r="M4882" i="2"/>
  <c r="J4882" i="2" s="1"/>
  <c r="Q4762" i="2"/>
  <c r="M4761" i="2"/>
  <c r="J4761" i="2" s="1"/>
  <c r="N4760" i="2"/>
  <c r="M4755" i="2"/>
  <c r="J4755" i="2" s="1"/>
  <c r="Q4754" i="2"/>
  <c r="I4749" i="2"/>
  <c r="G4749" i="2" s="1"/>
  <c r="L4741" i="2"/>
  <c r="O4741" i="2" s="1"/>
  <c r="L4739" i="2"/>
  <c r="O4739" i="2" s="1"/>
  <c r="L4737" i="2"/>
  <c r="O4737" i="2" s="1"/>
  <c r="Q4734" i="2"/>
  <c r="T4734" i="2" s="1"/>
  <c r="U4734" i="2" s="1"/>
  <c r="L4732" i="2"/>
  <c r="R4731" i="2"/>
  <c r="M4731" i="2"/>
  <c r="J4731" i="2" s="1"/>
  <c r="R4730" i="2"/>
  <c r="S4729" i="2"/>
  <c r="M4729" i="2"/>
  <c r="J4729" i="2" s="1"/>
  <c r="N4726" i="2"/>
  <c r="M4724" i="2"/>
  <c r="J4724" i="2" s="1"/>
  <c r="M4722" i="2"/>
  <c r="J4722" i="2" s="1"/>
  <c r="M4721" i="2"/>
  <c r="J4721" i="2" s="1"/>
  <c r="M4719" i="2"/>
  <c r="J4719" i="2" s="1"/>
  <c r="M4718" i="2"/>
  <c r="J4718" i="2" s="1"/>
  <c r="S4718" i="2"/>
  <c r="M4716" i="2"/>
  <c r="J4716" i="2" s="1"/>
  <c r="R4716" i="2"/>
  <c r="L4712" i="2"/>
  <c r="M4711" i="2"/>
  <c r="J4711" i="2" s="1"/>
  <c r="N4708" i="2"/>
  <c r="M4707" i="2"/>
  <c r="J4707" i="2" s="1"/>
  <c r="K4707" i="2"/>
  <c r="O4707" i="2" s="1"/>
  <c r="R4707" i="2"/>
  <c r="N4706" i="2"/>
  <c r="S4705" i="2"/>
  <c r="I4705" i="2" s="1"/>
  <c r="G4705" i="2" s="1"/>
  <c r="N4705" i="2"/>
  <c r="R4704" i="2"/>
  <c r="L4701" i="2"/>
  <c r="S4699" i="2"/>
  <c r="M4690" i="2"/>
  <c r="J4690" i="2" s="1"/>
  <c r="N4690" i="2"/>
  <c r="L4683" i="2"/>
  <c r="O4683" i="2" s="1"/>
  <c r="M4683" i="2"/>
  <c r="J4683" i="2" s="1"/>
  <c r="R4683" i="2"/>
  <c r="N4678" i="2"/>
  <c r="S4668" i="2"/>
  <c r="N4663" i="2"/>
  <c r="K4663" i="2"/>
  <c r="O4663" i="2" s="1"/>
  <c r="R4631" i="2"/>
  <c r="K4631" i="2"/>
  <c r="L4621" i="2"/>
  <c r="N4621" i="2"/>
  <c r="M4621" i="2"/>
  <c r="K4621" i="2"/>
  <c r="L4897" i="2"/>
  <c r="R4895" i="2"/>
  <c r="R4890" i="2"/>
  <c r="R4887" i="2"/>
  <c r="R4882" i="2"/>
  <c r="L4838" i="2"/>
  <c r="L4822" i="2"/>
  <c r="L4806" i="2"/>
  <c r="L4790" i="2"/>
  <c r="R4775" i="2"/>
  <c r="S4774" i="2"/>
  <c r="I4774" i="2" s="1"/>
  <c r="M4774" i="2"/>
  <c r="J4774" i="2" s="1"/>
  <c r="R4771" i="2"/>
  <c r="R4769" i="2"/>
  <c r="R4755" i="2"/>
  <c r="R4749" i="2"/>
  <c r="F4742" i="2"/>
  <c r="N4736" i="2"/>
  <c r="R4732" i="2"/>
  <c r="R4729" i="2"/>
  <c r="L4729" i="2"/>
  <c r="O4729" i="2" s="1"/>
  <c r="C4729" i="2" s="1"/>
  <c r="K4726" i="2"/>
  <c r="L4725" i="2"/>
  <c r="O4725" i="2" s="1"/>
  <c r="C4725" i="2" s="1"/>
  <c r="R4725" i="2"/>
  <c r="K4724" i="2"/>
  <c r="S4722" i="2"/>
  <c r="I4722" i="2" s="1"/>
  <c r="L4722" i="2"/>
  <c r="L4721" i="2"/>
  <c r="K4719" i="2"/>
  <c r="N4718" i="2"/>
  <c r="N4717" i="2"/>
  <c r="L4717" i="2"/>
  <c r="S4717" i="2"/>
  <c r="N4716" i="2"/>
  <c r="F4716" i="2" s="1"/>
  <c r="E4716" i="2" s="1"/>
  <c r="N4713" i="2"/>
  <c r="S4712" i="2"/>
  <c r="K4712" i="2"/>
  <c r="L4711" i="2"/>
  <c r="L4710" i="2"/>
  <c r="M4710" i="2"/>
  <c r="J4710" i="2" s="1"/>
  <c r="N4709" i="2"/>
  <c r="S4708" i="2"/>
  <c r="M4708" i="2"/>
  <c r="J4708" i="2" s="1"/>
  <c r="S4706" i="2"/>
  <c r="M4706" i="2"/>
  <c r="J4706" i="2" s="1"/>
  <c r="R4705" i="2"/>
  <c r="M4705" i="2"/>
  <c r="J4705" i="2" s="1"/>
  <c r="R4701" i="2"/>
  <c r="K4701" i="2"/>
  <c r="M4697" i="2"/>
  <c r="J4697" i="2" s="1"/>
  <c r="S4690" i="2"/>
  <c r="K4688" i="2"/>
  <c r="O4688" i="2" s="1"/>
  <c r="N4688" i="2"/>
  <c r="K4681" i="2"/>
  <c r="K4679" i="2"/>
  <c r="L4679" i="2"/>
  <c r="R4679" i="2"/>
  <c r="M4678" i="2"/>
  <c r="J4678" i="2" s="1"/>
  <c r="M4663" i="2"/>
  <c r="N4613" i="2"/>
  <c r="M4613" i="2"/>
  <c r="L4609" i="2"/>
  <c r="M4609" i="2"/>
  <c r="L4606" i="2"/>
  <c r="R4606" i="2"/>
  <c r="N4585" i="2"/>
  <c r="L4585" i="2"/>
  <c r="M4551" i="2"/>
  <c r="N4551" i="2"/>
  <c r="M5280" i="2"/>
  <c r="J5280" i="2" s="1"/>
  <c r="S5280" i="2"/>
  <c r="K5280" i="2"/>
  <c r="K5276" i="2"/>
  <c r="M5276" i="2"/>
  <c r="J5276" i="2" s="1"/>
  <c r="S5276" i="2"/>
  <c r="L5262" i="2"/>
  <c r="N5262" i="2"/>
  <c r="R5262" i="2"/>
  <c r="N5224" i="2"/>
  <c r="R5224" i="2"/>
  <c r="C5217" i="2"/>
  <c r="Q5217" i="2"/>
  <c r="T5217" i="2" s="1"/>
  <c r="U5217" i="2" s="1"/>
  <c r="N5193" i="2"/>
  <c r="M5193" i="2"/>
  <c r="R5193" i="2"/>
  <c r="L4605" i="2"/>
  <c r="K4605" i="2"/>
  <c r="R4605" i="2"/>
  <c r="L4602" i="2"/>
  <c r="M4602" i="2"/>
  <c r="L4589" i="2"/>
  <c r="M4588" i="2"/>
  <c r="K4569" i="2"/>
  <c r="M4569" i="2"/>
  <c r="L4554" i="2"/>
  <c r="N4554" i="2"/>
  <c r="F4554" i="2" s="1"/>
  <c r="S4554" i="2"/>
  <c r="K4554" i="2"/>
  <c r="N4547" i="2"/>
  <c r="L4547" i="2"/>
  <c r="R4534" i="2"/>
  <c r="N5220" i="2"/>
  <c r="K5220" i="2"/>
  <c r="L5220" i="2"/>
  <c r="R5220" i="2"/>
  <c r="I5217" i="2"/>
  <c r="G5217" i="2" s="1"/>
  <c r="K4691" i="2"/>
  <c r="O4691" i="2" s="1"/>
  <c r="C4691" i="2" s="1"/>
  <c r="S4689" i="2"/>
  <c r="L4664" i="2"/>
  <c r="O4664" i="2" s="1"/>
  <c r="Q4664" i="2" s="1"/>
  <c r="T4664" i="2" s="1"/>
  <c r="U4664" i="2" s="1"/>
  <c r="M4659" i="2"/>
  <c r="J4659" i="2" s="1"/>
  <c r="L4658" i="2"/>
  <c r="O4658" i="2" s="1"/>
  <c r="N4654" i="2"/>
  <c r="L4653" i="2"/>
  <c r="O4653" i="2" s="1"/>
  <c r="N4643" i="2"/>
  <c r="L4639" i="2"/>
  <c r="M4628" i="2"/>
  <c r="J4628" i="2" s="1"/>
  <c r="E4617" i="2"/>
  <c r="N4609" i="2"/>
  <c r="L4604" i="2"/>
  <c r="K4604" i="2"/>
  <c r="R4604" i="2"/>
  <c r="K4580" i="2"/>
  <c r="S4580" i="2"/>
  <c r="R4568" i="2"/>
  <c r="R4554" i="2"/>
  <c r="N5280" i="2"/>
  <c r="N5276" i="2"/>
  <c r="L5263" i="2"/>
  <c r="K5263" i="2"/>
  <c r="S5263" i="2"/>
  <c r="N5263" i="2"/>
  <c r="N5261" i="2"/>
  <c r="R5261" i="2"/>
  <c r="J5248" i="2"/>
  <c r="F5248" i="2"/>
  <c r="E5248" i="2" s="1"/>
  <c r="M5242" i="2"/>
  <c r="N5242" i="2"/>
  <c r="L5225" i="2"/>
  <c r="K5225" i="2"/>
  <c r="R5225" i="2"/>
  <c r="M5225" i="2"/>
  <c r="J5225" i="2" s="1"/>
  <c r="S5225" i="2"/>
  <c r="N5225" i="2"/>
  <c r="S5220" i="2"/>
  <c r="N5216" i="2"/>
  <c r="M5216" i="2"/>
  <c r="J5216" i="2" s="1"/>
  <c r="K5205" i="2"/>
  <c r="L5205" i="2"/>
  <c r="R5205" i="2"/>
  <c r="M5205" i="2"/>
  <c r="J5205" i="2" s="1"/>
  <c r="F5203" i="2"/>
  <c r="F5199" i="2"/>
  <c r="R4659" i="2"/>
  <c r="S4654" i="2"/>
  <c r="I4647" i="2"/>
  <c r="G4647" i="2" s="1"/>
  <c r="S4644" i="2"/>
  <c r="S4643" i="2"/>
  <c r="S4639" i="2"/>
  <c r="K4628" i="2"/>
  <c r="O4628" i="2" s="1"/>
  <c r="S4623" i="2"/>
  <c r="K4620" i="2"/>
  <c r="S4620" i="2"/>
  <c r="R4614" i="2"/>
  <c r="K4609" i="2"/>
  <c r="N4606" i="2"/>
  <c r="M4605" i="2"/>
  <c r="F4605" i="2" s="1"/>
  <c r="R4580" i="2"/>
  <c r="R4579" i="2"/>
  <c r="J4566" i="2"/>
  <c r="L4556" i="2"/>
  <c r="R4556" i="2"/>
  <c r="N4556" i="2"/>
  <c r="S4553" i="2"/>
  <c r="K4553" i="2"/>
  <c r="N4534" i="2"/>
  <c r="N5281" i="2"/>
  <c r="M5281" i="2"/>
  <c r="J5281" i="2" s="1"/>
  <c r="K5281" i="2"/>
  <c r="R5281" i="2"/>
  <c r="L5280" i="2"/>
  <c r="N5277" i="2"/>
  <c r="K5277" i="2"/>
  <c r="R5277" i="2"/>
  <c r="M5277" i="2"/>
  <c r="J5277" i="2" s="1"/>
  <c r="L5276" i="2"/>
  <c r="N5273" i="2"/>
  <c r="M5273" i="2"/>
  <c r="J5273" i="2" s="1"/>
  <c r="K5273" i="2"/>
  <c r="R5273" i="2"/>
  <c r="L5208" i="2"/>
  <c r="M5208" i="2"/>
  <c r="J5208" i="2" s="1"/>
  <c r="M5265" i="2"/>
  <c r="N5258" i="2"/>
  <c r="M5231" i="2"/>
  <c r="S5223" i="2"/>
  <c r="M5223" i="2"/>
  <c r="J5223" i="2" s="1"/>
  <c r="O5212" i="2"/>
  <c r="Q5212" i="2" s="1"/>
  <c r="K5210" i="2"/>
  <c r="O5210" i="2" s="1"/>
  <c r="J5202" i="2"/>
  <c r="J5198" i="2"/>
  <c r="F5197" i="2"/>
  <c r="J5203" i="2"/>
  <c r="J5199" i="2"/>
  <c r="N4562" i="2"/>
  <c r="R4560" i="2"/>
  <c r="K4560" i="2"/>
  <c r="O4560" i="2" s="1"/>
  <c r="C4560" i="2" s="1"/>
  <c r="J4550" i="2"/>
  <c r="S5279" i="2"/>
  <c r="L5279" i="2"/>
  <c r="R5278" i="2"/>
  <c r="S5269" i="2"/>
  <c r="M5269" i="2"/>
  <c r="J5269" i="2" s="1"/>
  <c r="S5264" i="2"/>
  <c r="M5264" i="2"/>
  <c r="J5264" i="2" s="1"/>
  <c r="R5258" i="2"/>
  <c r="N5255" i="2"/>
  <c r="N5247" i="2"/>
  <c r="R5229" i="2"/>
  <c r="K5229" i="2"/>
  <c r="O5229" i="2" s="1"/>
  <c r="R5202" i="2"/>
  <c r="R5198" i="2"/>
  <c r="M19" i="2"/>
  <c r="J19" i="2" s="1"/>
  <c r="S19" i="2"/>
  <c r="K19" i="2"/>
  <c r="S20" i="2"/>
  <c r="M40" i="2"/>
  <c r="J40" i="2" s="1"/>
  <c r="S40" i="2"/>
  <c r="K40" i="2"/>
  <c r="M73" i="2"/>
  <c r="J73" i="2" s="1"/>
  <c r="N73" i="2"/>
  <c r="M15" i="2"/>
  <c r="J15" i="2" s="1"/>
  <c r="S15" i="2"/>
  <c r="K15" i="2"/>
  <c r="M34" i="2"/>
  <c r="J34" i="2" s="1"/>
  <c r="L34" i="2"/>
  <c r="N40" i="2"/>
  <c r="M60" i="2"/>
  <c r="J60" i="2" s="1"/>
  <c r="S60" i="2"/>
  <c r="K60" i="2"/>
  <c r="M76" i="2"/>
  <c r="J76" i="2" s="1"/>
  <c r="S76" i="2"/>
  <c r="K76" i="2"/>
  <c r="M108" i="2"/>
  <c r="J108" i="2" s="1"/>
  <c r="L108" i="2"/>
  <c r="S108" i="2"/>
  <c r="K108" i="2"/>
  <c r="M124" i="2"/>
  <c r="J124" i="2" s="1"/>
  <c r="L124" i="2"/>
  <c r="S124" i="2"/>
  <c r="K124" i="2"/>
  <c r="M140" i="2"/>
  <c r="J140" i="2" s="1"/>
  <c r="L140" i="2"/>
  <c r="S140" i="2"/>
  <c r="K140" i="2"/>
  <c r="L155" i="2"/>
  <c r="M155" i="2"/>
  <c r="J155" i="2" s="1"/>
  <c r="S155" i="2"/>
  <c r="M199" i="2"/>
  <c r="N199" i="2"/>
  <c r="L199" i="2"/>
  <c r="M215" i="2"/>
  <c r="N215" i="2"/>
  <c r="L215" i="2"/>
  <c r="N310" i="2"/>
  <c r="M310" i="2"/>
  <c r="C1668" i="2"/>
  <c r="I1668" i="2"/>
  <c r="G1668" i="2" s="1"/>
  <c r="C1652" i="2"/>
  <c r="I1652" i="2"/>
  <c r="G1652" i="2" s="1"/>
  <c r="M20" i="2"/>
  <c r="J20" i="2" s="1"/>
  <c r="N20" i="2"/>
  <c r="M24" i="2"/>
  <c r="J24" i="2" s="1"/>
  <c r="L24" i="2"/>
  <c r="M28" i="2"/>
  <c r="J28" i="2" s="1"/>
  <c r="L28" i="2"/>
  <c r="M32" i="2"/>
  <c r="J32" i="2" s="1"/>
  <c r="L32" i="2"/>
  <c r="M16" i="2"/>
  <c r="J16" i="2" s="1"/>
  <c r="N16" i="2"/>
  <c r="S16" i="2"/>
  <c r="N19" i="2"/>
  <c r="M22" i="2"/>
  <c r="J22" i="2" s="1"/>
  <c r="L22" i="2"/>
  <c r="S22" i="2"/>
  <c r="M26" i="2"/>
  <c r="J26" i="2" s="1"/>
  <c r="L26" i="2"/>
  <c r="S26" i="2"/>
  <c r="M30" i="2"/>
  <c r="J30" i="2" s="1"/>
  <c r="L30" i="2"/>
  <c r="S30" i="2"/>
  <c r="S34" i="2"/>
  <c r="N36" i="2"/>
  <c r="L41" i="2"/>
  <c r="M44" i="2"/>
  <c r="J44" i="2" s="1"/>
  <c r="S44" i="2"/>
  <c r="K44" i="2"/>
  <c r="M45" i="2"/>
  <c r="J45" i="2" s="1"/>
  <c r="N45" i="2"/>
  <c r="S45" i="2"/>
  <c r="N48" i="2"/>
  <c r="L49" i="2"/>
  <c r="M52" i="2"/>
  <c r="J52" i="2" s="1"/>
  <c r="S52" i="2"/>
  <c r="K52" i="2"/>
  <c r="M53" i="2"/>
  <c r="J53" i="2" s="1"/>
  <c r="N53" i="2"/>
  <c r="S53" i="2"/>
  <c r="N56" i="2"/>
  <c r="L57" i="2"/>
  <c r="M61" i="2"/>
  <c r="J61" i="2" s="1"/>
  <c r="N61" i="2"/>
  <c r="S61" i="2"/>
  <c r="N64" i="2"/>
  <c r="L65" i="2"/>
  <c r="M68" i="2"/>
  <c r="J68" i="2" s="1"/>
  <c r="S68" i="2"/>
  <c r="K68" i="2"/>
  <c r="M69" i="2"/>
  <c r="J69" i="2" s="1"/>
  <c r="N69" i="2"/>
  <c r="S69" i="2"/>
  <c r="N72" i="2"/>
  <c r="L73" i="2"/>
  <c r="M77" i="2"/>
  <c r="J77" i="2" s="1"/>
  <c r="N77" i="2"/>
  <c r="S77" i="2"/>
  <c r="M84" i="2"/>
  <c r="J84" i="2" s="1"/>
  <c r="L84" i="2"/>
  <c r="S84" i="2"/>
  <c r="K84" i="2"/>
  <c r="M92" i="2"/>
  <c r="J92" i="2" s="1"/>
  <c r="L92" i="2"/>
  <c r="S92" i="2"/>
  <c r="K92" i="2"/>
  <c r="M100" i="2"/>
  <c r="J100" i="2" s="1"/>
  <c r="L100" i="2"/>
  <c r="S100" i="2"/>
  <c r="K100" i="2"/>
  <c r="M116" i="2"/>
  <c r="J116" i="2" s="1"/>
  <c r="L116" i="2"/>
  <c r="S116" i="2"/>
  <c r="K116" i="2"/>
  <c r="M132" i="2"/>
  <c r="J132" i="2" s="1"/>
  <c r="L132" i="2"/>
  <c r="S132" i="2"/>
  <c r="K132" i="2"/>
  <c r="L159" i="2"/>
  <c r="M159" i="2"/>
  <c r="J159" i="2" s="1"/>
  <c r="S159" i="2"/>
  <c r="L15" i="2"/>
  <c r="K16" i="2"/>
  <c r="M17" i="2"/>
  <c r="J17" i="2" s="1"/>
  <c r="S17" i="2"/>
  <c r="K17" i="2"/>
  <c r="M18" i="2"/>
  <c r="J18" i="2" s="1"/>
  <c r="N18" i="2"/>
  <c r="S18" i="2"/>
  <c r="R19" i="2"/>
  <c r="R20" i="2"/>
  <c r="K22" i="2"/>
  <c r="R24" i="2"/>
  <c r="K26" i="2"/>
  <c r="R28" i="2"/>
  <c r="K30" i="2"/>
  <c r="R32" i="2"/>
  <c r="K34" i="2"/>
  <c r="M38" i="2"/>
  <c r="J38" i="2" s="1"/>
  <c r="S38" i="2"/>
  <c r="K38" i="2"/>
  <c r="M39" i="2"/>
  <c r="J39" i="2" s="1"/>
  <c r="N39" i="2"/>
  <c r="S39" i="2"/>
  <c r="R40" i="2"/>
  <c r="L44" i="2"/>
  <c r="K45" i="2"/>
  <c r="M46" i="2"/>
  <c r="J46" i="2" s="1"/>
  <c r="S46" i="2"/>
  <c r="K46" i="2"/>
  <c r="M47" i="2"/>
  <c r="J47" i="2" s="1"/>
  <c r="N47" i="2"/>
  <c r="S47" i="2"/>
  <c r="L52" i="2"/>
  <c r="K53" i="2"/>
  <c r="M54" i="2"/>
  <c r="J54" i="2" s="1"/>
  <c r="S54" i="2"/>
  <c r="K54" i="2"/>
  <c r="M55" i="2"/>
  <c r="J55" i="2" s="1"/>
  <c r="N55" i="2"/>
  <c r="S55" i="2"/>
  <c r="L60" i="2"/>
  <c r="K61" i="2"/>
  <c r="M62" i="2"/>
  <c r="J62" i="2" s="1"/>
  <c r="S62" i="2"/>
  <c r="K62" i="2"/>
  <c r="M63" i="2"/>
  <c r="J63" i="2" s="1"/>
  <c r="N63" i="2"/>
  <c r="S63" i="2"/>
  <c r="L68" i="2"/>
  <c r="K69" i="2"/>
  <c r="M70" i="2"/>
  <c r="J70" i="2" s="1"/>
  <c r="S70" i="2"/>
  <c r="K70" i="2"/>
  <c r="M71" i="2"/>
  <c r="J71" i="2" s="1"/>
  <c r="N71" i="2"/>
  <c r="S71" i="2"/>
  <c r="R73" i="2"/>
  <c r="L76" i="2"/>
  <c r="K77" i="2"/>
  <c r="M78" i="2"/>
  <c r="J78" i="2" s="1"/>
  <c r="S78" i="2"/>
  <c r="K78" i="2"/>
  <c r="M79" i="2"/>
  <c r="J79" i="2" s="1"/>
  <c r="N79" i="2"/>
  <c r="S79" i="2"/>
  <c r="M82" i="2"/>
  <c r="J82" i="2" s="1"/>
  <c r="L82" i="2"/>
  <c r="S82" i="2"/>
  <c r="K82" i="2"/>
  <c r="N84" i="2"/>
  <c r="M90" i="2"/>
  <c r="J90" i="2" s="1"/>
  <c r="L90" i="2"/>
  <c r="S90" i="2"/>
  <c r="K90" i="2"/>
  <c r="N92" i="2"/>
  <c r="M98" i="2"/>
  <c r="J98" i="2" s="1"/>
  <c r="L98" i="2"/>
  <c r="S98" i="2"/>
  <c r="K98" i="2"/>
  <c r="N100" i="2"/>
  <c r="M106" i="2"/>
  <c r="J106" i="2" s="1"/>
  <c r="L106" i="2"/>
  <c r="S106" i="2"/>
  <c r="K106" i="2"/>
  <c r="N108" i="2"/>
  <c r="M114" i="2"/>
  <c r="J114" i="2" s="1"/>
  <c r="L114" i="2"/>
  <c r="S114" i="2"/>
  <c r="K114" i="2"/>
  <c r="N116" i="2"/>
  <c r="M122" i="2"/>
  <c r="J122" i="2" s="1"/>
  <c r="L122" i="2"/>
  <c r="S122" i="2"/>
  <c r="K122" i="2"/>
  <c r="N124" i="2"/>
  <c r="M130" i="2"/>
  <c r="J130" i="2" s="1"/>
  <c r="L130" i="2"/>
  <c r="S130" i="2"/>
  <c r="K130" i="2"/>
  <c r="N132" i="2"/>
  <c r="M138" i="2"/>
  <c r="J138" i="2" s="1"/>
  <c r="L138" i="2"/>
  <c r="S138" i="2"/>
  <c r="K138" i="2"/>
  <c r="N140" i="2"/>
  <c r="M144" i="2"/>
  <c r="J144" i="2" s="1"/>
  <c r="L144" i="2"/>
  <c r="S144" i="2"/>
  <c r="K144" i="2"/>
  <c r="N144" i="2"/>
  <c r="M148" i="2"/>
  <c r="J148" i="2" s="1"/>
  <c r="L148" i="2"/>
  <c r="S148" i="2"/>
  <c r="K148" i="2"/>
  <c r="N148" i="2"/>
  <c r="M152" i="2"/>
  <c r="J152" i="2" s="1"/>
  <c r="L152" i="2"/>
  <c r="S152" i="2"/>
  <c r="M156" i="2"/>
  <c r="J156" i="2" s="1"/>
  <c r="L156" i="2"/>
  <c r="S156" i="2"/>
  <c r="M160" i="2"/>
  <c r="J160" i="2" s="1"/>
  <c r="L160" i="2"/>
  <c r="S160" i="2"/>
  <c r="N197" i="2"/>
  <c r="M197" i="2"/>
  <c r="N229" i="2"/>
  <c r="M229" i="2"/>
  <c r="M289" i="2"/>
  <c r="J289" i="2" s="1"/>
  <c r="L289" i="2"/>
  <c r="S289" i="2"/>
  <c r="M305" i="2"/>
  <c r="J305" i="2" s="1"/>
  <c r="L305" i="2"/>
  <c r="S305" i="2"/>
  <c r="M315" i="2"/>
  <c r="J315" i="2" s="1"/>
  <c r="L315" i="2"/>
  <c r="S315" i="2"/>
  <c r="Q655" i="2"/>
  <c r="C655" i="2"/>
  <c r="C1664" i="2"/>
  <c r="I1664" i="2"/>
  <c r="G1664" i="2" s="1"/>
  <c r="C1648" i="2"/>
  <c r="I1648" i="2"/>
  <c r="G1648" i="2" s="1"/>
  <c r="M88" i="2"/>
  <c r="J88" i="2" s="1"/>
  <c r="L88" i="2"/>
  <c r="S88" i="2"/>
  <c r="K88" i="2"/>
  <c r="M96" i="2"/>
  <c r="J96" i="2" s="1"/>
  <c r="L96" i="2"/>
  <c r="S96" i="2"/>
  <c r="K96" i="2"/>
  <c r="M104" i="2"/>
  <c r="J104" i="2" s="1"/>
  <c r="L104" i="2"/>
  <c r="S104" i="2"/>
  <c r="K104" i="2"/>
  <c r="M112" i="2"/>
  <c r="J112" i="2" s="1"/>
  <c r="L112" i="2"/>
  <c r="S112" i="2"/>
  <c r="K112" i="2"/>
  <c r="M120" i="2"/>
  <c r="J120" i="2" s="1"/>
  <c r="L120" i="2"/>
  <c r="S120" i="2"/>
  <c r="K120" i="2"/>
  <c r="M128" i="2"/>
  <c r="J128" i="2" s="1"/>
  <c r="L128" i="2"/>
  <c r="S128" i="2"/>
  <c r="K128" i="2"/>
  <c r="M136" i="2"/>
  <c r="J136" i="2" s="1"/>
  <c r="L136" i="2"/>
  <c r="S136" i="2"/>
  <c r="K136" i="2"/>
  <c r="L153" i="2"/>
  <c r="M153" i="2"/>
  <c r="J153" i="2" s="1"/>
  <c r="S153" i="2"/>
  <c r="L157" i="2"/>
  <c r="M157" i="2"/>
  <c r="J157" i="2" s="1"/>
  <c r="S157" i="2"/>
  <c r="L161" i="2"/>
  <c r="S161" i="2"/>
  <c r="M161" i="2"/>
  <c r="J161" i="2" s="1"/>
  <c r="N246" i="2"/>
  <c r="S246" i="2"/>
  <c r="N254" i="2"/>
  <c r="S254" i="2"/>
  <c r="C1660" i="2"/>
  <c r="I1660" i="2"/>
  <c r="G1660" i="2" s="1"/>
  <c r="C1644" i="2"/>
  <c r="I1644" i="2"/>
  <c r="G1644" i="2" s="1"/>
  <c r="S24" i="2"/>
  <c r="S28" i="2"/>
  <c r="S32" i="2"/>
  <c r="M36" i="2"/>
  <c r="J36" i="2" s="1"/>
  <c r="L36" i="2"/>
  <c r="S36" i="2"/>
  <c r="M41" i="2"/>
  <c r="J41" i="2" s="1"/>
  <c r="N41" i="2"/>
  <c r="S41" i="2"/>
  <c r="M48" i="2"/>
  <c r="J48" i="2" s="1"/>
  <c r="S48" i="2"/>
  <c r="K48" i="2"/>
  <c r="M49" i="2"/>
  <c r="J49" i="2" s="1"/>
  <c r="N49" i="2"/>
  <c r="S49" i="2"/>
  <c r="M56" i="2"/>
  <c r="J56" i="2" s="1"/>
  <c r="S56" i="2"/>
  <c r="K56" i="2"/>
  <c r="M57" i="2"/>
  <c r="J57" i="2" s="1"/>
  <c r="N57" i="2"/>
  <c r="S57" i="2"/>
  <c r="M64" i="2"/>
  <c r="J64" i="2" s="1"/>
  <c r="S64" i="2"/>
  <c r="K64" i="2"/>
  <c r="M65" i="2"/>
  <c r="J65" i="2" s="1"/>
  <c r="N65" i="2"/>
  <c r="S65" i="2"/>
  <c r="M72" i="2"/>
  <c r="J72" i="2" s="1"/>
  <c r="S72" i="2"/>
  <c r="K72" i="2"/>
  <c r="S73" i="2"/>
  <c r="M80" i="2"/>
  <c r="J80" i="2" s="1"/>
  <c r="L80" i="2"/>
  <c r="S80" i="2"/>
  <c r="K80" i="2"/>
  <c r="N190" i="2"/>
  <c r="L190" i="2"/>
  <c r="N213" i="2"/>
  <c r="M213" i="2"/>
  <c r="N238" i="2"/>
  <c r="L238" i="2"/>
  <c r="N262" i="2"/>
  <c r="S262" i="2"/>
  <c r="N290" i="2"/>
  <c r="M290" i="2"/>
  <c r="M295" i="2"/>
  <c r="J295" i="2" s="1"/>
  <c r="L295" i="2"/>
  <c r="S295" i="2"/>
  <c r="N306" i="2"/>
  <c r="M306" i="2"/>
  <c r="R15" i="2"/>
  <c r="R16" i="2"/>
  <c r="L19" i="2"/>
  <c r="K20" i="2"/>
  <c r="M21" i="2"/>
  <c r="J21" i="2" s="1"/>
  <c r="R21" i="2"/>
  <c r="S21" i="2"/>
  <c r="R22" i="2"/>
  <c r="K24" i="2"/>
  <c r="R26" i="2"/>
  <c r="K28" i="2"/>
  <c r="R30" i="2"/>
  <c r="K32" i="2"/>
  <c r="R34" i="2"/>
  <c r="K36" i="2"/>
  <c r="L40" i="2"/>
  <c r="K41" i="2"/>
  <c r="M42" i="2"/>
  <c r="J42" i="2" s="1"/>
  <c r="S42" i="2"/>
  <c r="K42" i="2"/>
  <c r="M43" i="2"/>
  <c r="J43" i="2" s="1"/>
  <c r="N43" i="2"/>
  <c r="S43" i="2"/>
  <c r="R44" i="2"/>
  <c r="R45" i="2"/>
  <c r="L48" i="2"/>
  <c r="K49" i="2"/>
  <c r="M50" i="2"/>
  <c r="J50" i="2" s="1"/>
  <c r="S50" i="2"/>
  <c r="K50" i="2"/>
  <c r="M51" i="2"/>
  <c r="J51" i="2" s="1"/>
  <c r="N51" i="2"/>
  <c r="S51" i="2"/>
  <c r="R52" i="2"/>
  <c r="R53" i="2"/>
  <c r="L56" i="2"/>
  <c r="K57" i="2"/>
  <c r="M58" i="2"/>
  <c r="J58" i="2" s="1"/>
  <c r="S58" i="2"/>
  <c r="K58" i="2"/>
  <c r="M59" i="2"/>
  <c r="J59" i="2" s="1"/>
  <c r="N59" i="2"/>
  <c r="S59" i="2"/>
  <c r="R60" i="2"/>
  <c r="R61" i="2"/>
  <c r="L64" i="2"/>
  <c r="K65" i="2"/>
  <c r="M66" i="2"/>
  <c r="J66" i="2" s="1"/>
  <c r="S66" i="2"/>
  <c r="K66" i="2"/>
  <c r="M67" i="2"/>
  <c r="J67" i="2" s="1"/>
  <c r="N67" i="2"/>
  <c r="S67" i="2"/>
  <c r="R68" i="2"/>
  <c r="R69" i="2"/>
  <c r="L72" i="2"/>
  <c r="K73" i="2"/>
  <c r="M74" i="2"/>
  <c r="J74" i="2" s="1"/>
  <c r="S74" i="2"/>
  <c r="K74" i="2"/>
  <c r="M75" i="2"/>
  <c r="J75" i="2" s="1"/>
  <c r="N75" i="2"/>
  <c r="S75" i="2"/>
  <c r="R76" i="2"/>
  <c r="R77" i="2"/>
  <c r="N80" i="2"/>
  <c r="M86" i="2"/>
  <c r="J86" i="2" s="1"/>
  <c r="L86" i="2"/>
  <c r="S86" i="2"/>
  <c r="K86" i="2"/>
  <c r="N88" i="2"/>
  <c r="M94" i="2"/>
  <c r="J94" i="2" s="1"/>
  <c r="L94" i="2"/>
  <c r="S94" i="2"/>
  <c r="K94" i="2"/>
  <c r="N96" i="2"/>
  <c r="M102" i="2"/>
  <c r="J102" i="2" s="1"/>
  <c r="L102" i="2"/>
  <c r="S102" i="2"/>
  <c r="K102" i="2"/>
  <c r="N104" i="2"/>
  <c r="M110" i="2"/>
  <c r="J110" i="2" s="1"/>
  <c r="L110" i="2"/>
  <c r="S110" i="2"/>
  <c r="K110" i="2"/>
  <c r="N112" i="2"/>
  <c r="M118" i="2"/>
  <c r="J118" i="2" s="1"/>
  <c r="L118" i="2"/>
  <c r="S118" i="2"/>
  <c r="K118" i="2"/>
  <c r="N120" i="2"/>
  <c r="M126" i="2"/>
  <c r="J126" i="2" s="1"/>
  <c r="L126" i="2"/>
  <c r="S126" i="2"/>
  <c r="K126" i="2"/>
  <c r="N128" i="2"/>
  <c r="M134" i="2"/>
  <c r="J134" i="2" s="1"/>
  <c r="L134" i="2"/>
  <c r="S134" i="2"/>
  <c r="K134" i="2"/>
  <c r="N136" i="2"/>
  <c r="M142" i="2"/>
  <c r="J142" i="2" s="1"/>
  <c r="L142" i="2"/>
  <c r="S142" i="2"/>
  <c r="K142" i="2"/>
  <c r="N142" i="2"/>
  <c r="M146" i="2"/>
  <c r="J146" i="2" s="1"/>
  <c r="L146" i="2"/>
  <c r="S146" i="2"/>
  <c r="K146" i="2"/>
  <c r="N146" i="2"/>
  <c r="M150" i="2"/>
  <c r="J150" i="2" s="1"/>
  <c r="L150" i="2"/>
  <c r="S150" i="2"/>
  <c r="K150" i="2"/>
  <c r="N150" i="2"/>
  <c r="M154" i="2"/>
  <c r="J154" i="2" s="1"/>
  <c r="L154" i="2"/>
  <c r="S154" i="2"/>
  <c r="M158" i="2"/>
  <c r="J158" i="2" s="1"/>
  <c r="L158" i="2"/>
  <c r="S158" i="2"/>
  <c r="N206" i="2"/>
  <c r="L206" i="2"/>
  <c r="N222" i="2"/>
  <c r="L222" i="2"/>
  <c r="M231" i="2"/>
  <c r="N231" i="2"/>
  <c r="L231" i="2"/>
  <c r="M309" i="2"/>
  <c r="J309" i="2" s="1"/>
  <c r="L309" i="2"/>
  <c r="S309" i="2"/>
  <c r="P12" i="2" a="1"/>
  <c r="P12" i="2" s="1"/>
  <c r="C1656" i="2"/>
  <c r="I1656" i="2"/>
  <c r="G1656" i="2" s="1"/>
  <c r="L214" i="2"/>
  <c r="M221" i="2"/>
  <c r="L223" i="2"/>
  <c r="L230" i="2"/>
  <c r="M237" i="2"/>
  <c r="L263" i="2"/>
  <c r="L279" i="2"/>
  <c r="L283" i="2"/>
  <c r="L287" i="2"/>
  <c r="S291" i="2"/>
  <c r="L297" i="2"/>
  <c r="L301" i="2"/>
  <c r="L321" i="2"/>
  <c r="M322" i="2"/>
  <c r="J322" i="2" s="1"/>
  <c r="S327" i="2"/>
  <c r="L337" i="2"/>
  <c r="M338" i="2"/>
  <c r="J338" i="2" s="1"/>
  <c r="M340" i="2"/>
  <c r="J340" i="2" s="1"/>
  <c r="M342" i="2"/>
  <c r="J342" i="2" s="1"/>
  <c r="S345" i="2"/>
  <c r="S346" i="2"/>
  <c r="M347" i="2"/>
  <c r="J347" i="2" s="1"/>
  <c r="S349" i="2"/>
  <c r="S350" i="2"/>
  <c r="S351" i="2"/>
  <c r="L355" i="2"/>
  <c r="J356" i="2"/>
  <c r="L357" i="2"/>
  <c r="M358" i="2"/>
  <c r="J358" i="2" s="1"/>
  <c r="S361" i="2"/>
  <c r="S362" i="2"/>
  <c r="S363" i="2"/>
  <c r="S365" i="2"/>
  <c r="S366" i="2"/>
  <c r="S367" i="2"/>
  <c r="L371" i="2"/>
  <c r="M372" i="2"/>
  <c r="J372" i="2" s="1"/>
  <c r="S375" i="2"/>
  <c r="L379" i="2"/>
  <c r="M380" i="2"/>
  <c r="J380" i="2" s="1"/>
  <c r="S383" i="2"/>
  <c r="L387" i="2"/>
  <c r="M388" i="2"/>
  <c r="J388" i="2" s="1"/>
  <c r="S391" i="2"/>
  <c r="L395" i="2"/>
  <c r="M396" i="2"/>
  <c r="J396" i="2" s="1"/>
  <c r="S399" i="2"/>
  <c r="K517" i="2"/>
  <c r="R521" i="2"/>
  <c r="R523" i="2"/>
  <c r="K527" i="2"/>
  <c r="J528" i="2"/>
  <c r="K529" i="2"/>
  <c r="J532" i="2"/>
  <c r="K533" i="2"/>
  <c r="R537" i="2"/>
  <c r="M5284" i="2"/>
  <c r="J5284" i="2" s="1"/>
  <c r="O881" i="2"/>
  <c r="I881" i="2" s="1"/>
  <c r="G881" i="2" s="1"/>
  <c r="N880" i="2"/>
  <c r="K879" i="2"/>
  <c r="O879" i="2" s="1"/>
  <c r="S878" i="2"/>
  <c r="M878" i="2"/>
  <c r="J878" i="2" s="1"/>
  <c r="S877" i="2"/>
  <c r="N877" i="2"/>
  <c r="O875" i="2"/>
  <c r="R872" i="2"/>
  <c r="K872" i="2"/>
  <c r="S871" i="2"/>
  <c r="N871" i="2"/>
  <c r="F871" i="2" s="1"/>
  <c r="K869" i="2"/>
  <c r="O869" i="2" s="1"/>
  <c r="O868" i="2"/>
  <c r="C868" i="2" s="1"/>
  <c r="O865" i="2"/>
  <c r="N864" i="2"/>
  <c r="K863" i="2"/>
  <c r="S862" i="2"/>
  <c r="M862" i="2"/>
  <c r="J862" i="2" s="1"/>
  <c r="S861" i="2"/>
  <c r="N861" i="2"/>
  <c r="O859" i="2"/>
  <c r="I859" i="2" s="1"/>
  <c r="G859" i="2" s="1"/>
  <c r="R856" i="2"/>
  <c r="K856" i="2"/>
  <c r="S855" i="2"/>
  <c r="N855" i="2"/>
  <c r="F855" i="2" s="1"/>
  <c r="K853" i="2"/>
  <c r="O853" i="2" s="1"/>
  <c r="O852" i="2"/>
  <c r="C852" i="2" s="1"/>
  <c r="O849" i="2"/>
  <c r="I849" i="2" s="1"/>
  <c r="G849" i="2" s="1"/>
  <c r="N848" i="2"/>
  <c r="K847" i="2"/>
  <c r="O847" i="2" s="1"/>
  <c r="S846" i="2"/>
  <c r="M846" i="2"/>
  <c r="J846" i="2" s="1"/>
  <c r="S845" i="2"/>
  <c r="N845" i="2"/>
  <c r="O843" i="2"/>
  <c r="I843" i="2" s="1"/>
  <c r="G843" i="2" s="1"/>
  <c r="R840" i="2"/>
  <c r="K840" i="2"/>
  <c r="S839" i="2"/>
  <c r="N839" i="2"/>
  <c r="F839" i="2" s="1"/>
  <c r="K837" i="2"/>
  <c r="O836" i="2"/>
  <c r="C836" i="2" s="1"/>
  <c r="R834" i="2"/>
  <c r="K834" i="2"/>
  <c r="S833" i="2"/>
  <c r="N833" i="2"/>
  <c r="F833" i="2" s="1"/>
  <c r="O831" i="2"/>
  <c r="R828" i="2"/>
  <c r="K828" i="2"/>
  <c r="O828" i="2" s="1"/>
  <c r="S827" i="2"/>
  <c r="N827" i="2"/>
  <c r="F827" i="2" s="1"/>
  <c r="K825" i="2"/>
  <c r="O825" i="2" s="1"/>
  <c r="O824" i="2"/>
  <c r="C824" i="2" s="1"/>
  <c r="O821" i="2"/>
  <c r="I821" i="2" s="1"/>
  <c r="G821" i="2" s="1"/>
  <c r="N820" i="2"/>
  <c r="K819" i="2"/>
  <c r="O819" i="2" s="1"/>
  <c r="S818" i="2"/>
  <c r="M818" i="2"/>
  <c r="J818" i="2" s="1"/>
  <c r="S817" i="2"/>
  <c r="N817" i="2"/>
  <c r="F817" i="2" s="1"/>
  <c r="O815" i="2"/>
  <c r="O814" i="2"/>
  <c r="C814" i="2" s="1"/>
  <c r="R812" i="2"/>
  <c r="K812" i="2"/>
  <c r="O812" i="2" s="1"/>
  <c r="S811" i="2"/>
  <c r="N811" i="2"/>
  <c r="F811" i="2" s="1"/>
  <c r="K809" i="2"/>
  <c r="O809" i="2" s="1"/>
  <c r="O808" i="2"/>
  <c r="C808" i="2" s="1"/>
  <c r="R806" i="2"/>
  <c r="K806" i="2"/>
  <c r="O805" i="2"/>
  <c r="N804" i="2"/>
  <c r="K803" i="2"/>
  <c r="S802" i="2"/>
  <c r="M802" i="2"/>
  <c r="J802" i="2" s="1"/>
  <c r="S801" i="2"/>
  <c r="N801" i="2"/>
  <c r="F801" i="2" s="1"/>
  <c r="O799" i="2"/>
  <c r="O798" i="2"/>
  <c r="C798" i="2" s="1"/>
  <c r="R796" i="2"/>
  <c r="K796" i="2"/>
  <c r="O796" i="2" s="1"/>
  <c r="S795" i="2"/>
  <c r="I795" i="2" s="1"/>
  <c r="N795" i="2"/>
  <c r="F795" i="2" s="1"/>
  <c r="K793" i="2"/>
  <c r="O793" i="2" s="1"/>
  <c r="O792" i="2"/>
  <c r="R790" i="2"/>
  <c r="K790" i="2"/>
  <c r="O790" i="2" s="1"/>
  <c r="C790" i="2" s="1"/>
  <c r="O789" i="2"/>
  <c r="N788" i="2"/>
  <c r="K787" i="2"/>
  <c r="S786" i="2"/>
  <c r="M786" i="2"/>
  <c r="J786" i="2" s="1"/>
  <c r="S785" i="2"/>
  <c r="N785" i="2"/>
  <c r="F785" i="2" s="1"/>
  <c r="O783" i="2"/>
  <c r="O782" i="2"/>
  <c r="C782" i="2" s="1"/>
  <c r="K781" i="2"/>
  <c r="O781" i="2" s="1"/>
  <c r="L779" i="2"/>
  <c r="L773" i="2"/>
  <c r="L763" i="2"/>
  <c r="K762" i="2"/>
  <c r="O762" i="2" s="1"/>
  <c r="R761" i="2"/>
  <c r="R760" i="2"/>
  <c r="N758" i="2"/>
  <c r="F758" i="2" s="1"/>
  <c r="K754" i="2"/>
  <c r="O754" i="2" s="1"/>
  <c r="N751" i="2"/>
  <c r="F751" i="2" s="1"/>
  <c r="E751" i="2" s="1"/>
  <c r="S750" i="2"/>
  <c r="M750" i="2"/>
  <c r="J750" i="2" s="1"/>
  <c r="S749" i="2"/>
  <c r="K749" i="2"/>
  <c r="O749" i="2" s="1"/>
  <c r="R748" i="2"/>
  <c r="J748" i="2"/>
  <c r="R746" i="2"/>
  <c r="M746" i="2"/>
  <c r="Q746" i="2" s="1"/>
  <c r="S745" i="2"/>
  <c r="K745" i="2"/>
  <c r="O745" i="2" s="1"/>
  <c r="R744" i="2"/>
  <c r="J744" i="2"/>
  <c r="R742" i="2"/>
  <c r="M742" i="2"/>
  <c r="Q742" i="2" s="1"/>
  <c r="S741" i="2"/>
  <c r="I741" i="2" s="1"/>
  <c r="K741" i="2"/>
  <c r="O741" i="2" s="1"/>
  <c r="R740" i="2"/>
  <c r="J740" i="2"/>
  <c r="R738" i="2"/>
  <c r="M738" i="2"/>
  <c r="S737" i="2"/>
  <c r="I737" i="2" s="1"/>
  <c r="K737" i="2"/>
  <c r="O737" i="2" s="1"/>
  <c r="R736" i="2"/>
  <c r="J736" i="2"/>
  <c r="R734" i="2"/>
  <c r="M734" i="2"/>
  <c r="Q734" i="2" s="1"/>
  <c r="S733" i="2"/>
  <c r="K733" i="2"/>
  <c r="O733" i="2" s="1"/>
  <c r="R732" i="2"/>
  <c r="J732" i="2"/>
  <c r="R730" i="2"/>
  <c r="M730" i="2"/>
  <c r="Q730" i="2" s="1"/>
  <c r="S729" i="2"/>
  <c r="K729" i="2"/>
  <c r="O729" i="2" s="1"/>
  <c r="R728" i="2"/>
  <c r="J728" i="2"/>
  <c r="R726" i="2"/>
  <c r="M726" i="2"/>
  <c r="Q726" i="2" s="1"/>
  <c r="S725" i="2"/>
  <c r="I725" i="2" s="1"/>
  <c r="M725" i="2"/>
  <c r="J725" i="2" s="1"/>
  <c r="K724" i="2"/>
  <c r="O724" i="2" s="1"/>
  <c r="I723" i="2"/>
  <c r="G723" i="2" s="1"/>
  <c r="F722" i="2"/>
  <c r="E722" i="2" s="1"/>
  <c r="N721" i="2"/>
  <c r="F721" i="2" s="1"/>
  <c r="N675" i="2"/>
  <c r="R671" i="2"/>
  <c r="N668" i="2"/>
  <c r="L665" i="2"/>
  <c r="S663" i="2"/>
  <c r="R662" i="2"/>
  <c r="L662" i="2"/>
  <c r="O662" i="2" s="1"/>
  <c r="R659" i="2"/>
  <c r="K658" i="2"/>
  <c r="O658" i="2" s="1"/>
  <c r="R656" i="2"/>
  <c r="L656" i="2"/>
  <c r="O656" i="2" s="1"/>
  <c r="R655" i="2"/>
  <c r="S654" i="2"/>
  <c r="F650" i="2"/>
  <c r="E650" i="2" s="1"/>
  <c r="M648" i="2"/>
  <c r="J648" i="2" s="1"/>
  <c r="R647" i="2"/>
  <c r="R641" i="2"/>
  <c r="M641" i="2"/>
  <c r="Q641" i="2" s="1"/>
  <c r="M638" i="2"/>
  <c r="F638" i="2" s="1"/>
  <c r="K637" i="2"/>
  <c r="O637" i="2" s="1"/>
  <c r="S636" i="2"/>
  <c r="F633" i="2"/>
  <c r="E633" i="2" s="1"/>
  <c r="F631" i="2"/>
  <c r="R629" i="2"/>
  <c r="K629" i="2"/>
  <c r="O629" i="2" s="1"/>
  <c r="S628" i="2"/>
  <c r="O626" i="2"/>
  <c r="N625" i="2"/>
  <c r="F625" i="2" s="1"/>
  <c r="M622" i="2"/>
  <c r="F622" i="2" s="1"/>
  <c r="S621" i="2"/>
  <c r="I621" i="2" s="1"/>
  <c r="N621" i="2"/>
  <c r="F621" i="2" s="1"/>
  <c r="S620" i="2"/>
  <c r="M618" i="2"/>
  <c r="F618" i="2" s="1"/>
  <c r="S617" i="2"/>
  <c r="N617" i="2"/>
  <c r="F617" i="2" s="1"/>
  <c r="S1684" i="2"/>
  <c r="I1684" i="2" s="1"/>
  <c r="G1684" i="2" s="1"/>
  <c r="R1683" i="2"/>
  <c r="M1683" i="2"/>
  <c r="J1683" i="2" s="1"/>
  <c r="K1681" i="2"/>
  <c r="O1681" i="2" s="1"/>
  <c r="S1680" i="2"/>
  <c r="I1680" i="2" s="1"/>
  <c r="G1680" i="2" s="1"/>
  <c r="R1679" i="2"/>
  <c r="M1679" i="2"/>
  <c r="J1679" i="2" s="1"/>
  <c r="K1677" i="2"/>
  <c r="O1677" i="2" s="1"/>
  <c r="S1676" i="2"/>
  <c r="I1676" i="2" s="1"/>
  <c r="G1676" i="2" s="1"/>
  <c r="R1675" i="2"/>
  <c r="M1675" i="2"/>
  <c r="J1675" i="2" s="1"/>
  <c r="K1673" i="2"/>
  <c r="O1673" i="2" s="1"/>
  <c r="C1673" i="2" s="1"/>
  <c r="S1672" i="2"/>
  <c r="I1672" i="2" s="1"/>
  <c r="G1672" i="2" s="1"/>
  <c r="K1636" i="2"/>
  <c r="O1636" i="2" s="1"/>
  <c r="S1635" i="2"/>
  <c r="K1635" i="2"/>
  <c r="L1629" i="2"/>
  <c r="L1615" i="2"/>
  <c r="N1603" i="2"/>
  <c r="L1597" i="2"/>
  <c r="L1583" i="2"/>
  <c r="N1571" i="2"/>
  <c r="L1565" i="2"/>
  <c r="N1552" i="2"/>
  <c r="F1552" i="2" s="1"/>
  <c r="L1551" i="2"/>
  <c r="N1539" i="2"/>
  <c r="F1532" i="2"/>
  <c r="R1529" i="2"/>
  <c r="K1528" i="2"/>
  <c r="R1523" i="2"/>
  <c r="S1518" i="2"/>
  <c r="R1516" i="2"/>
  <c r="I1515" i="2"/>
  <c r="G1515" i="2" s="1"/>
  <c r="E1512" i="2"/>
  <c r="R1509" i="2"/>
  <c r="R1508" i="2"/>
  <c r="G1507" i="2"/>
  <c r="L1503" i="2"/>
  <c r="K1503" i="2"/>
  <c r="R1503" i="2"/>
  <c r="L1500" i="2"/>
  <c r="N1500" i="2"/>
  <c r="F1500" i="2" s="1"/>
  <c r="M1499" i="2"/>
  <c r="R1498" i="2"/>
  <c r="R1496" i="2"/>
  <c r="L1494" i="2"/>
  <c r="O1494" i="2" s="1"/>
  <c r="N1494" i="2"/>
  <c r="S1494" i="2"/>
  <c r="L1440" i="2"/>
  <c r="M1440" i="2"/>
  <c r="F1440" i="2" s="1"/>
  <c r="L1432" i="2"/>
  <c r="M1432" i="2"/>
  <c r="F1432" i="2" s="1"/>
  <c r="R1424" i="2"/>
  <c r="R1416" i="2"/>
  <c r="E1391" i="2"/>
  <c r="G754" i="2"/>
  <c r="L1523" i="2"/>
  <c r="M1523" i="2"/>
  <c r="S1523" i="2"/>
  <c r="F1513" i="2"/>
  <c r="L1504" i="2"/>
  <c r="N1504" i="2"/>
  <c r="F1504" i="2" s="1"/>
  <c r="L1498" i="2"/>
  <c r="N1498" i="2"/>
  <c r="S1498" i="2"/>
  <c r="L1491" i="2"/>
  <c r="K1491" i="2"/>
  <c r="R1491" i="2"/>
  <c r="L1487" i="2"/>
  <c r="K1487" i="2"/>
  <c r="R1487" i="2"/>
  <c r="N1487" i="2"/>
  <c r="L1483" i="2"/>
  <c r="K1483" i="2"/>
  <c r="R1483" i="2"/>
  <c r="N1483" i="2"/>
  <c r="L1479" i="2"/>
  <c r="K1479" i="2"/>
  <c r="R1479" i="2"/>
  <c r="N1479" i="2"/>
  <c r="L1475" i="2"/>
  <c r="K1475" i="2"/>
  <c r="R1475" i="2"/>
  <c r="N1475" i="2"/>
  <c r="L1471" i="2"/>
  <c r="K1471" i="2"/>
  <c r="R1471" i="2"/>
  <c r="N1471" i="2"/>
  <c r="L1464" i="2"/>
  <c r="M1464" i="2"/>
  <c r="F1464" i="2" s="1"/>
  <c r="L1456" i="2"/>
  <c r="M1456" i="2"/>
  <c r="F1456" i="2" s="1"/>
  <c r="L1448" i="2"/>
  <c r="M1448" i="2"/>
  <c r="F1448" i="2" s="1"/>
  <c r="L1400" i="2"/>
  <c r="M1400" i="2"/>
  <c r="N1400" i="2"/>
  <c r="S347" i="2"/>
  <c r="R877" i="2"/>
  <c r="M877" i="2"/>
  <c r="J877" i="2" s="1"/>
  <c r="M861" i="2"/>
  <c r="J861" i="2" s="1"/>
  <c r="M848" i="2"/>
  <c r="J848" i="2" s="1"/>
  <c r="R845" i="2"/>
  <c r="M845" i="2"/>
  <c r="J845" i="2" s="1"/>
  <c r="N826" i="2"/>
  <c r="S820" i="2"/>
  <c r="M820" i="2"/>
  <c r="J820" i="2" s="1"/>
  <c r="R23" i="2"/>
  <c r="R25" i="2"/>
  <c r="R27" i="2"/>
  <c r="R29" i="2"/>
  <c r="R31" i="2"/>
  <c r="R33" i="2"/>
  <c r="R35" i="2"/>
  <c r="N37" i="2"/>
  <c r="N81" i="2"/>
  <c r="N83" i="2"/>
  <c r="N85" i="2"/>
  <c r="N87" i="2"/>
  <c r="N89" i="2"/>
  <c r="N91" i="2"/>
  <c r="N93" i="2"/>
  <c r="N95" i="2"/>
  <c r="N97" i="2"/>
  <c r="N99" i="2"/>
  <c r="N101" i="2"/>
  <c r="N103" i="2"/>
  <c r="N105" i="2"/>
  <c r="N107" i="2"/>
  <c r="N109" i="2"/>
  <c r="N111" i="2"/>
  <c r="N113" i="2"/>
  <c r="N115" i="2"/>
  <c r="N117" i="2"/>
  <c r="N119" i="2"/>
  <c r="N121" i="2"/>
  <c r="N123" i="2"/>
  <c r="N125" i="2"/>
  <c r="N127" i="2"/>
  <c r="N129" i="2"/>
  <c r="N131" i="2"/>
  <c r="N133" i="2"/>
  <c r="N135" i="2"/>
  <c r="N137" i="2"/>
  <c r="N139" i="2"/>
  <c r="N141" i="2"/>
  <c r="N143" i="2"/>
  <c r="N145" i="2"/>
  <c r="N147" i="2"/>
  <c r="N149" i="2"/>
  <c r="N151" i="2"/>
  <c r="M162" i="2"/>
  <c r="J162" i="2" s="1"/>
  <c r="M163" i="2"/>
  <c r="J163" i="2" s="1"/>
  <c r="M164" i="2"/>
  <c r="J164" i="2" s="1"/>
  <c r="M165" i="2"/>
  <c r="J165" i="2" s="1"/>
  <c r="M166" i="2"/>
  <c r="J166" i="2" s="1"/>
  <c r="M167" i="2"/>
  <c r="J167" i="2" s="1"/>
  <c r="M168" i="2"/>
  <c r="J168" i="2" s="1"/>
  <c r="M169" i="2"/>
  <c r="J169" i="2" s="1"/>
  <c r="M170" i="2"/>
  <c r="J170" i="2" s="1"/>
  <c r="M171" i="2"/>
  <c r="J171" i="2" s="1"/>
  <c r="M172" i="2"/>
  <c r="J172" i="2" s="1"/>
  <c r="M173" i="2"/>
  <c r="J173" i="2" s="1"/>
  <c r="M174" i="2"/>
  <c r="J174" i="2" s="1"/>
  <c r="M175" i="2"/>
  <c r="J175" i="2" s="1"/>
  <c r="M176" i="2"/>
  <c r="J176" i="2" s="1"/>
  <c r="M177" i="2"/>
  <c r="J177" i="2" s="1"/>
  <c r="M178" i="2"/>
  <c r="J178" i="2" s="1"/>
  <c r="M179" i="2"/>
  <c r="J179" i="2" s="1"/>
  <c r="M180" i="2"/>
  <c r="J180" i="2" s="1"/>
  <c r="M181" i="2"/>
  <c r="J181" i="2" s="1"/>
  <c r="M182" i="2"/>
  <c r="J182" i="2" s="1"/>
  <c r="M183" i="2"/>
  <c r="J183" i="2" s="1"/>
  <c r="M184" i="2"/>
  <c r="J184" i="2" s="1"/>
  <c r="M185" i="2"/>
  <c r="J185" i="2" s="1"/>
  <c r="M187" i="2"/>
  <c r="M203" i="2"/>
  <c r="M316" i="2"/>
  <c r="J316" i="2" s="1"/>
  <c r="M318" i="2"/>
  <c r="J318" i="2" s="1"/>
  <c r="S320" i="2"/>
  <c r="L327" i="2"/>
  <c r="M328" i="2"/>
  <c r="J328" i="2" s="1"/>
  <c r="M330" i="2"/>
  <c r="J330" i="2" s="1"/>
  <c r="S332" i="2"/>
  <c r="M333" i="2"/>
  <c r="J333" i="2" s="1"/>
  <c r="M334" i="2"/>
  <c r="J334" i="2" s="1"/>
  <c r="S336" i="2"/>
  <c r="L345" i="2"/>
  <c r="L349" i="2"/>
  <c r="L351" i="2"/>
  <c r="M352" i="2"/>
  <c r="J352" i="2" s="1"/>
  <c r="S354" i="2"/>
  <c r="S356" i="2"/>
  <c r="L361" i="2"/>
  <c r="L363" i="2"/>
  <c r="M364" i="2"/>
  <c r="J364" i="2" s="1"/>
  <c r="L367" i="2"/>
  <c r="M368" i="2"/>
  <c r="J368" i="2" s="1"/>
  <c r="S370" i="2"/>
  <c r="L375" i="2"/>
  <c r="M376" i="2"/>
  <c r="J376" i="2" s="1"/>
  <c r="S378" i="2"/>
  <c r="L383" i="2"/>
  <c r="M384" i="2"/>
  <c r="J384" i="2" s="1"/>
  <c r="S386" i="2"/>
  <c r="L391" i="2"/>
  <c r="M392" i="2"/>
  <c r="J392" i="2" s="1"/>
  <c r="S394" i="2"/>
  <c r="L399" i="2"/>
  <c r="M400" i="2"/>
  <c r="J400" i="2" s="1"/>
  <c r="L468" i="2"/>
  <c r="L470" i="2"/>
  <c r="L472" i="2"/>
  <c r="L474" i="2"/>
  <c r="L476" i="2"/>
  <c r="L478" i="2"/>
  <c r="L480" i="2"/>
  <c r="L482" i="2"/>
  <c r="L484" i="2"/>
  <c r="L486" i="2"/>
  <c r="L488" i="2"/>
  <c r="L490" i="2"/>
  <c r="L492" i="2"/>
  <c r="L494" i="2"/>
  <c r="L496" i="2"/>
  <c r="L498" i="2"/>
  <c r="L500" i="2"/>
  <c r="L502" i="2"/>
  <c r="L504" i="2"/>
  <c r="L506" i="2"/>
  <c r="L508" i="2"/>
  <c r="L510" i="2"/>
  <c r="L512" i="2"/>
  <c r="L514" i="2"/>
  <c r="M516" i="2"/>
  <c r="K521" i="2"/>
  <c r="M522" i="2"/>
  <c r="J522" i="2" s="1"/>
  <c r="M524" i="2"/>
  <c r="J524" i="2" s="1"/>
  <c r="K537" i="2"/>
  <c r="M538" i="2"/>
  <c r="J538" i="2" s="1"/>
  <c r="K543" i="2"/>
  <c r="K547" i="2"/>
  <c r="K551" i="2"/>
  <c r="K555" i="2"/>
  <c r="K559" i="2"/>
  <c r="K563" i="2"/>
  <c r="K567" i="2"/>
  <c r="K571" i="2"/>
  <c r="R5284" i="2"/>
  <c r="O883" i="2"/>
  <c r="O882" i="2"/>
  <c r="C882" i="2" s="1"/>
  <c r="R880" i="2"/>
  <c r="K880" i="2"/>
  <c r="O880" i="2" s="1"/>
  <c r="S879" i="2"/>
  <c r="N879" i="2"/>
  <c r="F879" i="2" s="1"/>
  <c r="K877" i="2"/>
  <c r="O877" i="2" s="1"/>
  <c r="O876" i="2"/>
  <c r="R874" i="2"/>
  <c r="K874" i="2"/>
  <c r="O874" i="2" s="1"/>
  <c r="C874" i="2" s="1"/>
  <c r="O873" i="2"/>
  <c r="I873" i="2" s="1"/>
  <c r="G873" i="2" s="1"/>
  <c r="N872" i="2"/>
  <c r="K871" i="2"/>
  <c r="O871" i="2" s="1"/>
  <c r="S870" i="2"/>
  <c r="M870" i="2"/>
  <c r="J870" i="2" s="1"/>
  <c r="S869" i="2"/>
  <c r="N869" i="2"/>
  <c r="F869" i="2" s="1"/>
  <c r="O867" i="2"/>
  <c r="O866" i="2"/>
  <c r="C866" i="2" s="1"/>
  <c r="R864" i="2"/>
  <c r="K864" i="2"/>
  <c r="O864" i="2" s="1"/>
  <c r="S863" i="2"/>
  <c r="N863" i="2"/>
  <c r="F863" i="2" s="1"/>
  <c r="K861" i="2"/>
  <c r="O861" i="2" s="1"/>
  <c r="O860" i="2"/>
  <c r="R858" i="2"/>
  <c r="K858" i="2"/>
  <c r="O858" i="2" s="1"/>
  <c r="C858" i="2" s="1"/>
  <c r="O857" i="2"/>
  <c r="N856" i="2"/>
  <c r="K855" i="2"/>
  <c r="O855" i="2" s="1"/>
  <c r="S854" i="2"/>
  <c r="M854" i="2"/>
  <c r="J854" i="2" s="1"/>
  <c r="S853" i="2"/>
  <c r="N853" i="2"/>
  <c r="F853" i="2" s="1"/>
  <c r="O851" i="2"/>
  <c r="O850" i="2"/>
  <c r="C850" i="2" s="1"/>
  <c r="R848" i="2"/>
  <c r="K848" i="2"/>
  <c r="O848" i="2" s="1"/>
  <c r="S847" i="2"/>
  <c r="N847" i="2"/>
  <c r="F847" i="2" s="1"/>
  <c r="K845" i="2"/>
  <c r="O845" i="2" s="1"/>
  <c r="O844" i="2"/>
  <c r="R842" i="2"/>
  <c r="K842" i="2"/>
  <c r="O842" i="2" s="1"/>
  <c r="C842" i="2" s="1"/>
  <c r="O841" i="2"/>
  <c r="N840" i="2"/>
  <c r="K839" i="2"/>
  <c r="O839" i="2" s="1"/>
  <c r="S838" i="2"/>
  <c r="M838" i="2"/>
  <c r="J838" i="2" s="1"/>
  <c r="S837" i="2"/>
  <c r="N837" i="2"/>
  <c r="F837" i="2" s="1"/>
  <c r="E837" i="2" s="1"/>
  <c r="O835" i="2"/>
  <c r="N834" i="2"/>
  <c r="K833" i="2"/>
  <c r="O833" i="2" s="1"/>
  <c r="O832" i="2"/>
  <c r="R830" i="2"/>
  <c r="K830" i="2"/>
  <c r="O830" i="2" s="1"/>
  <c r="C830" i="2" s="1"/>
  <c r="O829" i="2"/>
  <c r="N828" i="2"/>
  <c r="K827" i="2"/>
  <c r="O827" i="2" s="1"/>
  <c r="S826" i="2"/>
  <c r="M826" i="2"/>
  <c r="J826" i="2" s="1"/>
  <c r="S825" i="2"/>
  <c r="N825" i="2"/>
  <c r="F825" i="2" s="1"/>
  <c r="O823" i="2"/>
  <c r="O822" i="2"/>
  <c r="C822" i="2" s="1"/>
  <c r="R820" i="2"/>
  <c r="K820" i="2"/>
  <c r="O820" i="2" s="1"/>
  <c r="C820" i="2" s="1"/>
  <c r="S819" i="2"/>
  <c r="N819" i="2"/>
  <c r="F819" i="2" s="1"/>
  <c r="E819" i="2" s="1"/>
  <c r="K817" i="2"/>
  <c r="O817" i="2" s="1"/>
  <c r="O816" i="2"/>
  <c r="C816" i="2" s="1"/>
  <c r="O813" i="2"/>
  <c r="N812" i="2"/>
  <c r="K811" i="2"/>
  <c r="O811" i="2" s="1"/>
  <c r="S810" i="2"/>
  <c r="M810" i="2"/>
  <c r="J810" i="2" s="1"/>
  <c r="S809" i="2"/>
  <c r="N809" i="2"/>
  <c r="F809" i="2" s="1"/>
  <c r="G808" i="2"/>
  <c r="O807" i="2"/>
  <c r="I807" i="2" s="1"/>
  <c r="G807" i="2" s="1"/>
  <c r="O806" i="2"/>
  <c r="C806" i="2" s="1"/>
  <c r="R804" i="2"/>
  <c r="K804" i="2"/>
  <c r="O804" i="2" s="1"/>
  <c r="C804" i="2" s="1"/>
  <c r="S803" i="2"/>
  <c r="N803" i="2"/>
  <c r="F803" i="2" s="1"/>
  <c r="K801" i="2"/>
  <c r="O801" i="2" s="1"/>
  <c r="O800" i="2"/>
  <c r="C800" i="2" s="1"/>
  <c r="O797" i="2"/>
  <c r="N796" i="2"/>
  <c r="K795" i="2"/>
  <c r="O795" i="2" s="1"/>
  <c r="S794" i="2"/>
  <c r="M794" i="2"/>
  <c r="J794" i="2" s="1"/>
  <c r="S793" i="2"/>
  <c r="N793" i="2"/>
  <c r="F793" i="2" s="1"/>
  <c r="O791" i="2"/>
  <c r="R788" i="2"/>
  <c r="K788" i="2"/>
  <c r="O788" i="2" s="1"/>
  <c r="S787" i="2"/>
  <c r="N787" i="2"/>
  <c r="F787" i="2" s="1"/>
  <c r="K785" i="2"/>
  <c r="O785" i="2" s="1"/>
  <c r="O784" i="2"/>
  <c r="C784" i="2" s="1"/>
  <c r="R781" i="2"/>
  <c r="M781" i="2"/>
  <c r="J781" i="2" s="1"/>
  <c r="F780" i="2"/>
  <c r="E780" i="2" s="1"/>
  <c r="S762" i="2"/>
  <c r="N762" i="2"/>
  <c r="F762" i="2" s="1"/>
  <c r="E762" i="2" s="1"/>
  <c r="K761" i="2"/>
  <c r="F760" i="2"/>
  <c r="R758" i="2"/>
  <c r="K758" i="2"/>
  <c r="S752" i="2"/>
  <c r="M752" i="2"/>
  <c r="F752" i="2" s="1"/>
  <c r="R751" i="2"/>
  <c r="F748" i="2"/>
  <c r="F744" i="2"/>
  <c r="F740" i="2"/>
  <c r="F736" i="2"/>
  <c r="F732" i="2"/>
  <c r="F728" i="2"/>
  <c r="S724" i="2"/>
  <c r="N724" i="2"/>
  <c r="F724" i="2" s="1"/>
  <c r="R721" i="2"/>
  <c r="K721" i="2"/>
  <c r="O721" i="2" s="1"/>
  <c r="I721" i="2" s="1"/>
  <c r="G721" i="2" s="1"/>
  <c r="O676" i="2"/>
  <c r="C676" i="2" s="1"/>
  <c r="R675" i="2"/>
  <c r="O672" i="2"/>
  <c r="C672" i="2" s="1"/>
  <c r="N671" i="2"/>
  <c r="R668" i="2"/>
  <c r="R666" i="2"/>
  <c r="L666" i="2"/>
  <c r="O666" i="2" s="1"/>
  <c r="S664" i="2"/>
  <c r="L664" i="2"/>
  <c r="O664" i="2" s="1"/>
  <c r="N659" i="2"/>
  <c r="S658" i="2"/>
  <c r="N658" i="2"/>
  <c r="N656" i="2"/>
  <c r="F656" i="2" s="1"/>
  <c r="J656" i="2"/>
  <c r="F647" i="2"/>
  <c r="E647" i="2" s="1"/>
  <c r="S643" i="2"/>
  <c r="M643" i="2"/>
  <c r="J643" i="2" s="1"/>
  <c r="S637" i="2"/>
  <c r="N637" i="2"/>
  <c r="F637" i="2" s="1"/>
  <c r="E637" i="2" s="1"/>
  <c r="N629" i="2"/>
  <c r="F629" i="2" s="1"/>
  <c r="K621" i="2"/>
  <c r="O621" i="2" s="1"/>
  <c r="N620" i="2"/>
  <c r="F619" i="2"/>
  <c r="K617" i="2"/>
  <c r="O617" i="2" s="1"/>
  <c r="M614" i="2"/>
  <c r="J614" i="2" s="1"/>
  <c r="K1683" i="2"/>
  <c r="O1683" i="2" s="1"/>
  <c r="C1683" i="2" s="1"/>
  <c r="F1682" i="2"/>
  <c r="E1682" i="2" s="1"/>
  <c r="R1681" i="2"/>
  <c r="M1681" i="2"/>
  <c r="J1681" i="2" s="1"/>
  <c r="K1679" i="2"/>
  <c r="O1679" i="2" s="1"/>
  <c r="C1679" i="2" s="1"/>
  <c r="F1678" i="2"/>
  <c r="E1678" i="2" s="1"/>
  <c r="R1677" i="2"/>
  <c r="M1677" i="2"/>
  <c r="J1677" i="2" s="1"/>
  <c r="K1675" i="2"/>
  <c r="O1675" i="2" s="1"/>
  <c r="C1675" i="2" s="1"/>
  <c r="F1674" i="2"/>
  <c r="E1674" i="2" s="1"/>
  <c r="R1673" i="2"/>
  <c r="M1673" i="2"/>
  <c r="J1673" i="2" s="1"/>
  <c r="N1669" i="2"/>
  <c r="F1669" i="2" s="1"/>
  <c r="E1669" i="2" s="1"/>
  <c r="S1669" i="2"/>
  <c r="I1669" i="2" s="1"/>
  <c r="G1669" i="2" s="1"/>
  <c r="M1668" i="2"/>
  <c r="J1668" i="2" s="1"/>
  <c r="R1668" i="2"/>
  <c r="N1665" i="2"/>
  <c r="F1665" i="2" s="1"/>
  <c r="E1665" i="2" s="1"/>
  <c r="S1665" i="2"/>
  <c r="I1665" i="2" s="1"/>
  <c r="G1665" i="2" s="1"/>
  <c r="M1664" i="2"/>
  <c r="J1664" i="2" s="1"/>
  <c r="R1664" i="2"/>
  <c r="N1661" i="2"/>
  <c r="F1661" i="2" s="1"/>
  <c r="E1661" i="2" s="1"/>
  <c r="S1661" i="2"/>
  <c r="I1661" i="2" s="1"/>
  <c r="G1661" i="2" s="1"/>
  <c r="M1660" i="2"/>
  <c r="J1660" i="2" s="1"/>
  <c r="R1660" i="2"/>
  <c r="N1657" i="2"/>
  <c r="F1657" i="2" s="1"/>
  <c r="E1657" i="2" s="1"/>
  <c r="S1657" i="2"/>
  <c r="I1657" i="2" s="1"/>
  <c r="G1657" i="2" s="1"/>
  <c r="M1656" i="2"/>
  <c r="J1656" i="2" s="1"/>
  <c r="R1656" i="2"/>
  <c r="N1653" i="2"/>
  <c r="F1653" i="2" s="1"/>
  <c r="E1653" i="2" s="1"/>
  <c r="S1653" i="2"/>
  <c r="I1653" i="2" s="1"/>
  <c r="G1653" i="2" s="1"/>
  <c r="M1652" i="2"/>
  <c r="J1652" i="2" s="1"/>
  <c r="R1652" i="2"/>
  <c r="N1649" i="2"/>
  <c r="F1649" i="2" s="1"/>
  <c r="E1649" i="2" s="1"/>
  <c r="S1649" i="2"/>
  <c r="I1649" i="2" s="1"/>
  <c r="G1649" i="2" s="1"/>
  <c r="M1648" i="2"/>
  <c r="J1648" i="2" s="1"/>
  <c r="R1648" i="2"/>
  <c r="N1645" i="2"/>
  <c r="F1645" i="2" s="1"/>
  <c r="E1645" i="2" s="1"/>
  <c r="S1645" i="2"/>
  <c r="I1645" i="2" s="1"/>
  <c r="G1645" i="2" s="1"/>
  <c r="M1644" i="2"/>
  <c r="J1644" i="2" s="1"/>
  <c r="R1644" i="2"/>
  <c r="N1641" i="2"/>
  <c r="F1641" i="2" s="1"/>
  <c r="E1641" i="2" s="1"/>
  <c r="S1641" i="2"/>
  <c r="I1641" i="2" s="1"/>
  <c r="G1641" i="2" s="1"/>
  <c r="M1640" i="2"/>
  <c r="J1640" i="2" s="1"/>
  <c r="R1640" i="2"/>
  <c r="N1637" i="2"/>
  <c r="F1637" i="2" s="1"/>
  <c r="E1637" i="2" s="1"/>
  <c r="S1637" i="2"/>
  <c r="N1636" i="2"/>
  <c r="M1635" i="2"/>
  <c r="N1619" i="2"/>
  <c r="L1613" i="2"/>
  <c r="N1587" i="2"/>
  <c r="L1581" i="2"/>
  <c r="N1555" i="2"/>
  <c r="L1549" i="2"/>
  <c r="N1536" i="2"/>
  <c r="F1536" i="2" s="1"/>
  <c r="K1530" i="2"/>
  <c r="N1529" i="2"/>
  <c r="F1529" i="2" s="1"/>
  <c r="M1525" i="2"/>
  <c r="F1525" i="2" s="1"/>
  <c r="N1523" i="2"/>
  <c r="M1521" i="2"/>
  <c r="J1521" i="2" s="1"/>
  <c r="S1521" i="2"/>
  <c r="M1516" i="2"/>
  <c r="S1514" i="2"/>
  <c r="S1510" i="2"/>
  <c r="M1508" i="2"/>
  <c r="F1508" i="2" s="1"/>
  <c r="S1506" i="2"/>
  <c r="R1504" i="2"/>
  <c r="F1503" i="2"/>
  <c r="L1502" i="2"/>
  <c r="O1502" i="2" s="1"/>
  <c r="N1502" i="2"/>
  <c r="S1502" i="2"/>
  <c r="L1495" i="2"/>
  <c r="K1495" i="2"/>
  <c r="R1495" i="2"/>
  <c r="L1492" i="2"/>
  <c r="N1492" i="2"/>
  <c r="F1492" i="2" s="1"/>
  <c r="M1491" i="2"/>
  <c r="J1491" i="2" s="1"/>
  <c r="L1490" i="2"/>
  <c r="O1490" i="2" s="1"/>
  <c r="N1490" i="2"/>
  <c r="S1490" i="2"/>
  <c r="L1486" i="2"/>
  <c r="O1486" i="2" s="1"/>
  <c r="N1486" i="2"/>
  <c r="S1486" i="2"/>
  <c r="L1482" i="2"/>
  <c r="O1482" i="2" s="1"/>
  <c r="N1482" i="2"/>
  <c r="S1482" i="2"/>
  <c r="L1478" i="2"/>
  <c r="O1478" i="2" s="1"/>
  <c r="N1478" i="2"/>
  <c r="S1478" i="2"/>
  <c r="L1474" i="2"/>
  <c r="O1474" i="2" s="1"/>
  <c r="N1474" i="2"/>
  <c r="S1474" i="2"/>
  <c r="R1464" i="2"/>
  <c r="R1456" i="2"/>
  <c r="R1448" i="2"/>
  <c r="L1330" i="2"/>
  <c r="K1330" i="2"/>
  <c r="R1330" i="2"/>
  <c r="M1330" i="2"/>
  <c r="J1330" i="2" s="1"/>
  <c r="S1330" i="2"/>
  <c r="N1330" i="2"/>
  <c r="N1328" i="2"/>
  <c r="S1328" i="2"/>
  <c r="K1328" i="2"/>
  <c r="L1328" i="2"/>
  <c r="R1328" i="2"/>
  <c r="M1328" i="2"/>
  <c r="J1328" i="2" s="1"/>
  <c r="N1326" i="2"/>
  <c r="S1326" i="2"/>
  <c r="K1326" i="2"/>
  <c r="L1326" i="2"/>
  <c r="R1326" i="2"/>
  <c r="M1326" i="2"/>
  <c r="J1326" i="2" s="1"/>
  <c r="N1324" i="2"/>
  <c r="S1324" i="2"/>
  <c r="K1324" i="2"/>
  <c r="L1324" i="2"/>
  <c r="R1324" i="2"/>
  <c r="M1324" i="2"/>
  <c r="J1324" i="2" s="1"/>
  <c r="N1322" i="2"/>
  <c r="S1322" i="2"/>
  <c r="K1322" i="2"/>
  <c r="L1322" i="2"/>
  <c r="R1322" i="2"/>
  <c r="M1322" i="2"/>
  <c r="J1322" i="2" s="1"/>
  <c r="N1320" i="2"/>
  <c r="S1320" i="2"/>
  <c r="K1320" i="2"/>
  <c r="L1320" i="2"/>
  <c r="R1320" i="2"/>
  <c r="M1320" i="2"/>
  <c r="J1320" i="2" s="1"/>
  <c r="N1318" i="2"/>
  <c r="S1318" i="2"/>
  <c r="K1318" i="2"/>
  <c r="L1318" i="2"/>
  <c r="R1318" i="2"/>
  <c r="M1318" i="2"/>
  <c r="J1318" i="2" s="1"/>
  <c r="N1316" i="2"/>
  <c r="S1316" i="2"/>
  <c r="K1316" i="2"/>
  <c r="L1316" i="2"/>
  <c r="R1316" i="2"/>
  <c r="M1316" i="2"/>
  <c r="J1316" i="2" s="1"/>
  <c r="N1314" i="2"/>
  <c r="S1314" i="2"/>
  <c r="K1314" i="2"/>
  <c r="L1314" i="2"/>
  <c r="R1314" i="2"/>
  <c r="M1314" i="2"/>
  <c r="J1314" i="2" s="1"/>
  <c r="R81" i="2"/>
  <c r="R83" i="2"/>
  <c r="R85" i="2"/>
  <c r="R87" i="2"/>
  <c r="R89" i="2"/>
  <c r="R91" i="2"/>
  <c r="R93" i="2"/>
  <c r="R95" i="2"/>
  <c r="R97" i="2"/>
  <c r="R99" i="2"/>
  <c r="R101" i="2"/>
  <c r="R103" i="2"/>
  <c r="R105" i="2"/>
  <c r="R107" i="2"/>
  <c r="R109" i="2"/>
  <c r="R111" i="2"/>
  <c r="R113" i="2"/>
  <c r="R115" i="2"/>
  <c r="R117" i="2"/>
  <c r="R119" i="2"/>
  <c r="R121" i="2"/>
  <c r="R123" i="2"/>
  <c r="R125" i="2"/>
  <c r="R127" i="2"/>
  <c r="R129" i="2"/>
  <c r="R131" i="2"/>
  <c r="R133" i="2"/>
  <c r="R135" i="2"/>
  <c r="R137" i="2"/>
  <c r="R139" i="2"/>
  <c r="R141" i="2"/>
  <c r="R143" i="2"/>
  <c r="R145" i="2"/>
  <c r="R147" i="2"/>
  <c r="R149" i="2"/>
  <c r="R151" i="2"/>
  <c r="S163" i="2"/>
  <c r="S165" i="2"/>
  <c r="S167" i="2"/>
  <c r="S169" i="2"/>
  <c r="S171" i="2"/>
  <c r="S173" i="2"/>
  <c r="S175" i="2"/>
  <c r="S177" i="2"/>
  <c r="S179" i="2"/>
  <c r="S181" i="2"/>
  <c r="S183" i="2"/>
  <c r="S316" i="2"/>
  <c r="S328" i="2"/>
  <c r="M346" i="2"/>
  <c r="J346" i="2" s="1"/>
  <c r="M350" i="2"/>
  <c r="J350" i="2" s="1"/>
  <c r="S352" i="2"/>
  <c r="M362" i="2"/>
  <c r="J362" i="2" s="1"/>
  <c r="S364" i="2"/>
  <c r="M366" i="2"/>
  <c r="J366" i="2" s="1"/>
  <c r="S368" i="2"/>
  <c r="S376" i="2"/>
  <c r="S384" i="2"/>
  <c r="S392" i="2"/>
  <c r="S400" i="2"/>
  <c r="E881" i="2"/>
  <c r="O878" i="2"/>
  <c r="C878" i="2" s="1"/>
  <c r="O872" i="2"/>
  <c r="R870" i="2"/>
  <c r="K870" i="2"/>
  <c r="O870" i="2" s="1"/>
  <c r="C870" i="2" s="1"/>
  <c r="E865" i="2"/>
  <c r="O863" i="2"/>
  <c r="O862" i="2"/>
  <c r="C862" i="2" s="1"/>
  <c r="O856" i="2"/>
  <c r="R854" i="2"/>
  <c r="K854" i="2"/>
  <c r="O854" i="2" s="1"/>
  <c r="C854" i="2" s="1"/>
  <c r="O846" i="2"/>
  <c r="C846" i="2" s="1"/>
  <c r="E843" i="2"/>
  <c r="O840" i="2"/>
  <c r="R838" i="2"/>
  <c r="K838" i="2"/>
  <c r="O838" i="2" s="1"/>
  <c r="C838" i="2" s="1"/>
  <c r="O837" i="2"/>
  <c r="O834" i="2"/>
  <c r="C834" i="2" s="1"/>
  <c r="E831" i="2"/>
  <c r="R826" i="2"/>
  <c r="K826" i="2"/>
  <c r="O826" i="2" s="1"/>
  <c r="C826" i="2" s="1"/>
  <c r="E821" i="2"/>
  <c r="O818" i="2"/>
  <c r="C818" i="2" s="1"/>
  <c r="E815" i="2"/>
  <c r="R810" i="2"/>
  <c r="K810" i="2"/>
  <c r="O810" i="2" s="1"/>
  <c r="C810" i="2" s="1"/>
  <c r="E805" i="2"/>
  <c r="O803" i="2"/>
  <c r="O802" i="2"/>
  <c r="C802" i="2" s="1"/>
  <c r="E799" i="2"/>
  <c r="R794" i="2"/>
  <c r="K794" i="2"/>
  <c r="O794" i="2" s="1"/>
  <c r="C794" i="2" s="1"/>
  <c r="O787" i="2"/>
  <c r="O786" i="2"/>
  <c r="C786" i="2" s="1"/>
  <c r="E783" i="2"/>
  <c r="Q780" i="2"/>
  <c r="T780" i="2" s="1"/>
  <c r="U780" i="2" s="1"/>
  <c r="J758" i="2"/>
  <c r="R753" i="2"/>
  <c r="R752" i="2"/>
  <c r="I746" i="2"/>
  <c r="G746" i="2" s="1"/>
  <c r="G742" i="2"/>
  <c r="I730" i="2"/>
  <c r="G730" i="2" s="1"/>
  <c r="N725" i="2"/>
  <c r="F725" i="2" s="1"/>
  <c r="E723" i="2"/>
  <c r="F710" i="2"/>
  <c r="F706" i="2"/>
  <c r="S671" i="2"/>
  <c r="S659" i="2"/>
  <c r="S656" i="2"/>
  <c r="Q654" i="2"/>
  <c r="T654" i="2" s="1"/>
  <c r="R643" i="2"/>
  <c r="F630" i="2"/>
  <c r="S1683" i="2"/>
  <c r="S1679" i="2"/>
  <c r="S1675" i="2"/>
  <c r="M1636" i="2"/>
  <c r="J1636" i="2" s="1"/>
  <c r="R1636" i="2"/>
  <c r="L1635" i="2"/>
  <c r="M1528" i="2"/>
  <c r="F1528" i="2" s="1"/>
  <c r="K1524" i="2"/>
  <c r="R1524" i="2"/>
  <c r="K1523" i="2"/>
  <c r="K1518" i="2"/>
  <c r="F1516" i="2"/>
  <c r="R1513" i="2"/>
  <c r="S1509" i="2"/>
  <c r="L1506" i="2"/>
  <c r="O1506" i="2" s="1"/>
  <c r="N1506" i="2"/>
  <c r="L1499" i="2"/>
  <c r="K1499" i="2"/>
  <c r="R1499" i="2"/>
  <c r="K1498" i="2"/>
  <c r="L1496" i="2"/>
  <c r="N1496" i="2"/>
  <c r="F1496" i="2" s="1"/>
  <c r="S1491" i="2"/>
  <c r="I1491" i="2" s="1"/>
  <c r="M1487" i="2"/>
  <c r="J1487" i="2" s="1"/>
  <c r="M1483" i="2"/>
  <c r="J1483" i="2" s="1"/>
  <c r="M1479" i="2"/>
  <c r="J1479" i="2" s="1"/>
  <c r="M1475" i="2"/>
  <c r="J1475" i="2" s="1"/>
  <c r="M1471" i="2"/>
  <c r="J1471" i="2" s="1"/>
  <c r="L1424" i="2"/>
  <c r="M1424" i="2"/>
  <c r="F1424" i="2" s="1"/>
  <c r="E1423" i="2"/>
  <c r="L1416" i="2"/>
  <c r="M1416" i="2"/>
  <c r="F1416" i="2" s="1"/>
  <c r="E1415" i="2"/>
  <c r="R1400" i="2"/>
  <c r="L1384" i="2"/>
  <c r="M1384" i="2"/>
  <c r="N1384" i="2"/>
  <c r="L1332" i="2"/>
  <c r="M1332" i="2"/>
  <c r="J1332" i="2" s="1"/>
  <c r="R1332" i="2"/>
  <c r="K1332" i="2"/>
  <c r="S1332" i="2"/>
  <c r="N1332" i="2"/>
  <c r="F1332" i="2" s="1"/>
  <c r="L1293" i="2"/>
  <c r="R1293" i="2"/>
  <c r="K1281" i="2"/>
  <c r="N1281" i="2"/>
  <c r="S1281" i="2"/>
  <c r="R1260" i="2"/>
  <c r="N1260" i="2"/>
  <c r="R1250" i="2"/>
  <c r="N1250" i="2"/>
  <c r="N1244" i="2"/>
  <c r="R1244" i="2"/>
  <c r="K1169" i="2"/>
  <c r="S1169" i="2"/>
  <c r="K1160" i="2"/>
  <c r="N1160" i="2"/>
  <c r="S1160" i="2"/>
  <c r="K1153" i="2"/>
  <c r="S1153" i="2"/>
  <c r="K1110" i="2"/>
  <c r="R1110" i="2"/>
  <c r="L1110" i="2"/>
  <c r="S1110" i="2"/>
  <c r="Q1095" i="2"/>
  <c r="T1095" i="2" s="1"/>
  <c r="C1095" i="2"/>
  <c r="L1084" i="2"/>
  <c r="N1084" i="2"/>
  <c r="S1084" i="2"/>
  <c r="L1060" i="2"/>
  <c r="N1060" i="2"/>
  <c r="S1060" i="2"/>
  <c r="S1022" i="2"/>
  <c r="R1022" i="2"/>
  <c r="M1022" i="2"/>
  <c r="J1022" i="2" s="1"/>
  <c r="M1018" i="2"/>
  <c r="N1018" i="2"/>
  <c r="N986" i="2"/>
  <c r="K986" i="2"/>
  <c r="K969" i="2"/>
  <c r="R969" i="2"/>
  <c r="N969" i="2"/>
  <c r="N960" i="2"/>
  <c r="L951" i="2"/>
  <c r="R951" i="2"/>
  <c r="M951" i="2"/>
  <c r="J951" i="2" s="1"/>
  <c r="F943" i="2"/>
  <c r="J943" i="2"/>
  <c r="N908" i="2"/>
  <c r="R908" i="2"/>
  <c r="K908" i="2"/>
  <c r="S908" i="2"/>
  <c r="M908" i="2"/>
  <c r="J908" i="2" s="1"/>
  <c r="M885" i="2"/>
  <c r="J885" i="2" s="1"/>
  <c r="N885" i="2"/>
  <c r="R885" i="2"/>
  <c r="N3201" i="2"/>
  <c r="M3201" i="2"/>
  <c r="J3201" i="2" s="1"/>
  <c r="N3197" i="2"/>
  <c r="M3197" i="2"/>
  <c r="J3197" i="2" s="1"/>
  <c r="N3193" i="2"/>
  <c r="M3193" i="2"/>
  <c r="J3193" i="2" s="1"/>
  <c r="N3189" i="2"/>
  <c r="M3189" i="2"/>
  <c r="J3189" i="2" s="1"/>
  <c r="N3185" i="2"/>
  <c r="M3185" i="2"/>
  <c r="J3185" i="2" s="1"/>
  <c r="N3181" i="2"/>
  <c r="M3181" i="2"/>
  <c r="J3181" i="2" s="1"/>
  <c r="N3177" i="2"/>
  <c r="M3177" i="2"/>
  <c r="J3177" i="2" s="1"/>
  <c r="N3173" i="2"/>
  <c r="M3173" i="2"/>
  <c r="J3173" i="2" s="1"/>
  <c r="N3169" i="2"/>
  <c r="M3169" i="2"/>
  <c r="J3169" i="2" s="1"/>
  <c r="N3165" i="2"/>
  <c r="M3165" i="2"/>
  <c r="J3165" i="2" s="1"/>
  <c r="N3161" i="2"/>
  <c r="M3161" i="2"/>
  <c r="J3161" i="2" s="1"/>
  <c r="N3157" i="2"/>
  <c r="M3157" i="2"/>
  <c r="J3157" i="2" s="1"/>
  <c r="N3153" i="2"/>
  <c r="M3153" i="2"/>
  <c r="J3153" i="2" s="1"/>
  <c r="N3149" i="2"/>
  <c r="M3149" i="2"/>
  <c r="J3149" i="2" s="1"/>
  <c r="N3145" i="2"/>
  <c r="M3145" i="2"/>
  <c r="J3145" i="2" s="1"/>
  <c r="N3141" i="2"/>
  <c r="M3141" i="2"/>
  <c r="J3141" i="2" s="1"/>
  <c r="N3137" i="2"/>
  <c r="M3137" i="2"/>
  <c r="J3137" i="2" s="1"/>
  <c r="N3133" i="2"/>
  <c r="M3133" i="2"/>
  <c r="J3133" i="2" s="1"/>
  <c r="N3129" i="2"/>
  <c r="M3129" i="2"/>
  <c r="J3129" i="2" s="1"/>
  <c r="N3125" i="2"/>
  <c r="M3125" i="2"/>
  <c r="J3125" i="2" s="1"/>
  <c r="N3121" i="2"/>
  <c r="M3121" i="2"/>
  <c r="J3121" i="2" s="1"/>
  <c r="N3117" i="2"/>
  <c r="M3117" i="2"/>
  <c r="J3117" i="2" s="1"/>
  <c r="N3113" i="2"/>
  <c r="M3113" i="2"/>
  <c r="J3113" i="2" s="1"/>
  <c r="N3109" i="2"/>
  <c r="M3109" i="2"/>
  <c r="J3109" i="2" s="1"/>
  <c r="N3105" i="2"/>
  <c r="M3105" i="2"/>
  <c r="J3105" i="2" s="1"/>
  <c r="N3101" i="2"/>
  <c r="M3101" i="2"/>
  <c r="J3101" i="2" s="1"/>
  <c r="N3097" i="2"/>
  <c r="M3097" i="2"/>
  <c r="J3097" i="2" s="1"/>
  <c r="N3093" i="2"/>
  <c r="M3093" i="2"/>
  <c r="J3093" i="2" s="1"/>
  <c r="N3089" i="2"/>
  <c r="M3089" i="2"/>
  <c r="J3089" i="2" s="1"/>
  <c r="N3085" i="2"/>
  <c r="M3085" i="2"/>
  <c r="J3085" i="2" s="1"/>
  <c r="N3081" i="2"/>
  <c r="M3081" i="2"/>
  <c r="J3081" i="2" s="1"/>
  <c r="N3077" i="2"/>
  <c r="M3077" i="2"/>
  <c r="J3077" i="2" s="1"/>
  <c r="F1460" i="2"/>
  <c r="N1444" i="2"/>
  <c r="F1444" i="2" s="1"/>
  <c r="N1428" i="2"/>
  <c r="F1428" i="2" s="1"/>
  <c r="N1412" i="2"/>
  <c r="F1412" i="2" s="1"/>
  <c r="M1408" i="2"/>
  <c r="F1408" i="2" s="1"/>
  <c r="N1396" i="2"/>
  <c r="F1396" i="2" s="1"/>
  <c r="M1392" i="2"/>
  <c r="F1392" i="2" s="1"/>
  <c r="N1380" i="2"/>
  <c r="F1380" i="2" s="1"/>
  <c r="M1376" i="2"/>
  <c r="F1376" i="2" s="1"/>
  <c r="L1370" i="2"/>
  <c r="M1370" i="2"/>
  <c r="J1370" i="2" s="1"/>
  <c r="S1370" i="2"/>
  <c r="L1368" i="2"/>
  <c r="M1368" i="2"/>
  <c r="J1368" i="2" s="1"/>
  <c r="S1368" i="2"/>
  <c r="L1366" i="2"/>
  <c r="M1366" i="2"/>
  <c r="J1366" i="2" s="1"/>
  <c r="S1366" i="2"/>
  <c r="L1364" i="2"/>
  <c r="M1364" i="2"/>
  <c r="J1364" i="2" s="1"/>
  <c r="S1364" i="2"/>
  <c r="L1362" i="2"/>
  <c r="M1362" i="2"/>
  <c r="J1362" i="2" s="1"/>
  <c r="S1362" i="2"/>
  <c r="L1360" i="2"/>
  <c r="M1360" i="2"/>
  <c r="J1360" i="2" s="1"/>
  <c r="S1360" i="2"/>
  <c r="L1358" i="2"/>
  <c r="M1358" i="2"/>
  <c r="J1358" i="2" s="1"/>
  <c r="S1358" i="2"/>
  <c r="L1356" i="2"/>
  <c r="M1356" i="2"/>
  <c r="J1356" i="2" s="1"/>
  <c r="S1356" i="2"/>
  <c r="L1354" i="2"/>
  <c r="M1354" i="2"/>
  <c r="J1354" i="2" s="1"/>
  <c r="S1354" i="2"/>
  <c r="L1352" i="2"/>
  <c r="M1352" i="2"/>
  <c r="J1352" i="2" s="1"/>
  <c r="S1352" i="2"/>
  <c r="L1350" i="2"/>
  <c r="M1350" i="2"/>
  <c r="J1350" i="2" s="1"/>
  <c r="S1350" i="2"/>
  <c r="L1348" i="2"/>
  <c r="M1348" i="2"/>
  <c r="J1348" i="2" s="1"/>
  <c r="S1348" i="2"/>
  <c r="L1346" i="2"/>
  <c r="M1346" i="2"/>
  <c r="J1346" i="2" s="1"/>
  <c r="S1346" i="2"/>
  <c r="L1344" i="2"/>
  <c r="M1344" i="2"/>
  <c r="J1344" i="2" s="1"/>
  <c r="S1344" i="2"/>
  <c r="L1342" i="2"/>
  <c r="M1342" i="2"/>
  <c r="J1342" i="2" s="1"/>
  <c r="S1342" i="2"/>
  <c r="L1340" i="2"/>
  <c r="O1340" i="2" s="1"/>
  <c r="M1340" i="2"/>
  <c r="J1340" i="2" s="1"/>
  <c r="S1340" i="2"/>
  <c r="L1338" i="2"/>
  <c r="O1338" i="2" s="1"/>
  <c r="M1338" i="2"/>
  <c r="J1338" i="2" s="1"/>
  <c r="S1338" i="2"/>
  <c r="L1336" i="2"/>
  <c r="O1336" i="2" s="1"/>
  <c r="M1336" i="2"/>
  <c r="J1336" i="2" s="1"/>
  <c r="S1336" i="2"/>
  <c r="L1334" i="2"/>
  <c r="O1334" i="2" s="1"/>
  <c r="L1333" i="2"/>
  <c r="K1333" i="2"/>
  <c r="E1333" i="2" s="1"/>
  <c r="F1329" i="2"/>
  <c r="E1329" i="2" s="1"/>
  <c r="F1327" i="2"/>
  <c r="E1327" i="2" s="1"/>
  <c r="F1325" i="2"/>
  <c r="E1325" i="2" s="1"/>
  <c r="F1323" i="2"/>
  <c r="E1323" i="2" s="1"/>
  <c r="F1321" i="2"/>
  <c r="E1321" i="2" s="1"/>
  <c r="F1319" i="2"/>
  <c r="F1317" i="2"/>
  <c r="E1317" i="2" s="1"/>
  <c r="F1315" i="2"/>
  <c r="L1311" i="2"/>
  <c r="O1311" i="2" s="1"/>
  <c r="R1311" i="2"/>
  <c r="L1309" i="2"/>
  <c r="O1309" i="2" s="1"/>
  <c r="R1309" i="2"/>
  <c r="S1306" i="2"/>
  <c r="N1305" i="2"/>
  <c r="S1305" i="2"/>
  <c r="S1303" i="2"/>
  <c r="L1303" i="2"/>
  <c r="O1303" i="2" s="1"/>
  <c r="S1299" i="2"/>
  <c r="L1299" i="2"/>
  <c r="K1298" i="2"/>
  <c r="O1298" i="2" s="1"/>
  <c r="R1298" i="2"/>
  <c r="K1290" i="2"/>
  <c r="O1290" i="2" s="1"/>
  <c r="N1290" i="2"/>
  <c r="R1290" i="2"/>
  <c r="N1276" i="2"/>
  <c r="R1276" i="2"/>
  <c r="R1264" i="2"/>
  <c r="N1264" i="2"/>
  <c r="S1260" i="2"/>
  <c r="R1254" i="2"/>
  <c r="N1254" i="2"/>
  <c r="S1250" i="2"/>
  <c r="S1247" i="2"/>
  <c r="N1247" i="2"/>
  <c r="S1244" i="2"/>
  <c r="N1238" i="2"/>
  <c r="R1238" i="2"/>
  <c r="R1232" i="2"/>
  <c r="N1226" i="2"/>
  <c r="N1224" i="2"/>
  <c r="R1218" i="2"/>
  <c r="R1216" i="2"/>
  <c r="N1210" i="2"/>
  <c r="N1208" i="2"/>
  <c r="R1202" i="2"/>
  <c r="R1200" i="2"/>
  <c r="N1194" i="2"/>
  <c r="N1192" i="2"/>
  <c r="R1186" i="2"/>
  <c r="R1184" i="2"/>
  <c r="N1178" i="2"/>
  <c r="K1173" i="2"/>
  <c r="S1173" i="2"/>
  <c r="K1164" i="2"/>
  <c r="N1164" i="2"/>
  <c r="S1164" i="2"/>
  <c r="K1157" i="2"/>
  <c r="S1157" i="2"/>
  <c r="K1148" i="2"/>
  <c r="N1148" i="2"/>
  <c r="S1148" i="2"/>
  <c r="S1144" i="2"/>
  <c r="N1144" i="2"/>
  <c r="N1138" i="2"/>
  <c r="K1138" i="2"/>
  <c r="K1136" i="2"/>
  <c r="N1136" i="2"/>
  <c r="S1136" i="2"/>
  <c r="K1111" i="2"/>
  <c r="O1111" i="2" s="1"/>
  <c r="N1111" i="2"/>
  <c r="S1111" i="2"/>
  <c r="O1107" i="2"/>
  <c r="M1093" i="2"/>
  <c r="J1093" i="2" s="1"/>
  <c r="S1093" i="2"/>
  <c r="N1093" i="2"/>
  <c r="L1093" i="2"/>
  <c r="O1093" i="2" s="1"/>
  <c r="R1093" i="2"/>
  <c r="F1091" i="2"/>
  <c r="E1091" i="2" s="1"/>
  <c r="L1081" i="2"/>
  <c r="O1081" i="2" s="1"/>
  <c r="N1081" i="2"/>
  <c r="M1081" i="2"/>
  <c r="J1081" i="2" s="1"/>
  <c r="S1081" i="2"/>
  <c r="L1045" i="2"/>
  <c r="O1045" i="2" s="1"/>
  <c r="N1045" i="2"/>
  <c r="M1045" i="2"/>
  <c r="J1045" i="2" s="1"/>
  <c r="S1045" i="2"/>
  <c r="L1043" i="2"/>
  <c r="K1043" i="2"/>
  <c r="M1043" i="2"/>
  <c r="J1043" i="2" s="1"/>
  <c r="S1043" i="2"/>
  <c r="O1039" i="2"/>
  <c r="C1039" i="2" s="1"/>
  <c r="L1038" i="2"/>
  <c r="K1038" i="2"/>
  <c r="N1038" i="2"/>
  <c r="F1038" i="2" s="1"/>
  <c r="E1038" i="2" s="1"/>
  <c r="S1038" i="2"/>
  <c r="S1026" i="2"/>
  <c r="M1026" i="2"/>
  <c r="N1015" i="2"/>
  <c r="R1015" i="2"/>
  <c r="L1013" i="2"/>
  <c r="K1013" i="2"/>
  <c r="R1013" i="2"/>
  <c r="M1013" i="2"/>
  <c r="F1013" i="2" s="1"/>
  <c r="L1012" i="2"/>
  <c r="M1012" i="2"/>
  <c r="J1012" i="2" s="1"/>
  <c r="R1012" i="2"/>
  <c r="N1012" i="2"/>
  <c r="S1012" i="2"/>
  <c r="I1012" i="2" s="1"/>
  <c r="K1012" i="2"/>
  <c r="R1007" i="2"/>
  <c r="N1007" i="2"/>
  <c r="L1005" i="2"/>
  <c r="K1005" i="2"/>
  <c r="R1005" i="2"/>
  <c r="M1005" i="2"/>
  <c r="F1005" i="2" s="1"/>
  <c r="E1005" i="2" s="1"/>
  <c r="L1004" i="2"/>
  <c r="M1004" i="2"/>
  <c r="J1004" i="2" s="1"/>
  <c r="R1004" i="2"/>
  <c r="N1004" i="2"/>
  <c r="S1004" i="2"/>
  <c r="K1004" i="2"/>
  <c r="R999" i="2"/>
  <c r="N999" i="2"/>
  <c r="S969" i="2"/>
  <c r="O967" i="2"/>
  <c r="N964" i="2"/>
  <c r="F940" i="2"/>
  <c r="R928" i="2"/>
  <c r="K928" i="2"/>
  <c r="M909" i="2"/>
  <c r="J909" i="2" s="1"/>
  <c r="N909" i="2"/>
  <c r="R909" i="2"/>
  <c r="L909" i="2"/>
  <c r="O909" i="2" s="1"/>
  <c r="I909" i="2" s="1"/>
  <c r="G909" i="2" s="1"/>
  <c r="F1346" i="2"/>
  <c r="E1346" i="2" s="1"/>
  <c r="F1342" i="2"/>
  <c r="E1342" i="2" s="1"/>
  <c r="F1336" i="2"/>
  <c r="E1336" i="2" s="1"/>
  <c r="E1334" i="2"/>
  <c r="K1312" i="2"/>
  <c r="L1312" i="2"/>
  <c r="S1312" i="2"/>
  <c r="K1310" i="2"/>
  <c r="L1310" i="2"/>
  <c r="S1310" i="2"/>
  <c r="K1308" i="2"/>
  <c r="L1308" i="2"/>
  <c r="S1308" i="2"/>
  <c r="K1306" i="2"/>
  <c r="O1306" i="2" s="1"/>
  <c r="N1306" i="2"/>
  <c r="R1299" i="2"/>
  <c r="K1299" i="2"/>
  <c r="L1295" i="2"/>
  <c r="O1295" i="2" s="1"/>
  <c r="R1295" i="2"/>
  <c r="N1293" i="2"/>
  <c r="K1282" i="2"/>
  <c r="O1282" i="2" s="1"/>
  <c r="R1282" i="2"/>
  <c r="N1282" i="2"/>
  <c r="L1281" i="2"/>
  <c r="L1279" i="2"/>
  <c r="O1279" i="2" s="1"/>
  <c r="R1279" i="2"/>
  <c r="N1270" i="2"/>
  <c r="R1270" i="2"/>
  <c r="N1259" i="2"/>
  <c r="S1259" i="2"/>
  <c r="S1243" i="2"/>
  <c r="N1243" i="2"/>
  <c r="N1234" i="2"/>
  <c r="R1234" i="2"/>
  <c r="N1206" i="2"/>
  <c r="N1204" i="2"/>
  <c r="N1190" i="2"/>
  <c r="N1188" i="2"/>
  <c r="K1168" i="2"/>
  <c r="N1168" i="2"/>
  <c r="S1168" i="2"/>
  <c r="K1161" i="2"/>
  <c r="S1161" i="2"/>
  <c r="K1152" i="2"/>
  <c r="N1152" i="2"/>
  <c r="S1152" i="2"/>
  <c r="O1123" i="2"/>
  <c r="K1120" i="2"/>
  <c r="R1120" i="2"/>
  <c r="L1120" i="2"/>
  <c r="S1120" i="2"/>
  <c r="O1106" i="2"/>
  <c r="N1101" i="2"/>
  <c r="S1101" i="2"/>
  <c r="K1101" i="2"/>
  <c r="O1101" i="2" s="1"/>
  <c r="M1101" i="2"/>
  <c r="J1101" i="2" s="1"/>
  <c r="R1101" i="2"/>
  <c r="N1099" i="2"/>
  <c r="S1099" i="2"/>
  <c r="K1099" i="2"/>
  <c r="O1099" i="2" s="1"/>
  <c r="M1099" i="2"/>
  <c r="J1099" i="2" s="1"/>
  <c r="R1099" i="2"/>
  <c r="M1094" i="2"/>
  <c r="J1094" i="2" s="1"/>
  <c r="S1094" i="2"/>
  <c r="N1094" i="2"/>
  <c r="L1094" i="2"/>
  <c r="O1094" i="2" s="1"/>
  <c r="R1094" i="2"/>
  <c r="R1084" i="2"/>
  <c r="R1083" i="2"/>
  <c r="N1083" i="2"/>
  <c r="L1069" i="2"/>
  <c r="O1069" i="2" s="1"/>
  <c r="N1069" i="2"/>
  <c r="M1069" i="2"/>
  <c r="J1069" i="2" s="1"/>
  <c r="S1069" i="2"/>
  <c r="L1066" i="2"/>
  <c r="M1066" i="2"/>
  <c r="N1066" i="2"/>
  <c r="K1066" i="2"/>
  <c r="R1066" i="2"/>
  <c r="R1060" i="2"/>
  <c r="R1059" i="2"/>
  <c r="N1059" i="2"/>
  <c r="L1057" i="2"/>
  <c r="O1057" i="2" s="1"/>
  <c r="N1057" i="2"/>
  <c r="M1057" i="2"/>
  <c r="J1057" i="2" s="1"/>
  <c r="S1057" i="2"/>
  <c r="F1021" i="2"/>
  <c r="S986" i="2"/>
  <c r="K985" i="2"/>
  <c r="S985" i="2"/>
  <c r="N985" i="2"/>
  <c r="O971" i="2"/>
  <c r="S960" i="2"/>
  <c r="N950" i="2"/>
  <c r="M950" i="2"/>
  <c r="F949" i="2"/>
  <c r="J949" i="2"/>
  <c r="E939" i="2"/>
  <c r="L923" i="2"/>
  <c r="K923" i="2"/>
  <c r="R923" i="2"/>
  <c r="M923" i="2"/>
  <c r="S923" i="2"/>
  <c r="L913" i="2"/>
  <c r="K913" i="2"/>
  <c r="G913" i="2" s="1"/>
  <c r="R913" i="2"/>
  <c r="N913" i="2"/>
  <c r="F913" i="2" s="1"/>
  <c r="N911" i="2"/>
  <c r="S911" i="2"/>
  <c r="K911" i="2"/>
  <c r="O911" i="2" s="1"/>
  <c r="M911" i="2"/>
  <c r="J911" i="2" s="1"/>
  <c r="R911" i="2"/>
  <c r="M905" i="2"/>
  <c r="J905" i="2" s="1"/>
  <c r="N905" i="2"/>
  <c r="R905" i="2"/>
  <c r="L905" i="2"/>
  <c r="O905" i="2" s="1"/>
  <c r="I905" i="2" s="1"/>
  <c r="G905" i="2" s="1"/>
  <c r="C901" i="2"/>
  <c r="I901" i="2"/>
  <c r="G901" i="2" s="1"/>
  <c r="Q901" i="2"/>
  <c r="T901" i="2" s="1"/>
  <c r="U901" i="2" s="1"/>
  <c r="R3201" i="2"/>
  <c r="R3197" i="2"/>
  <c r="R3193" i="2"/>
  <c r="R3189" i="2"/>
  <c r="R3185" i="2"/>
  <c r="R3181" i="2"/>
  <c r="R3177" i="2"/>
  <c r="R3173" i="2"/>
  <c r="R3169" i="2"/>
  <c r="R3165" i="2"/>
  <c r="R3161" i="2"/>
  <c r="R3157" i="2"/>
  <c r="R3153" i="2"/>
  <c r="R3149" i="2"/>
  <c r="R3145" i="2"/>
  <c r="R3141" i="2"/>
  <c r="R3137" i="2"/>
  <c r="R3133" i="2"/>
  <c r="R3129" i="2"/>
  <c r="R3125" i="2"/>
  <c r="R3121" i="2"/>
  <c r="R3117" i="2"/>
  <c r="R3113" i="2"/>
  <c r="R3109" i="2"/>
  <c r="R3105" i="2"/>
  <c r="R3101" i="2"/>
  <c r="R3097" i="2"/>
  <c r="R3093" i="2"/>
  <c r="R3089" i="2"/>
  <c r="R3085" i="2"/>
  <c r="R3081" i="2"/>
  <c r="R3077" i="2"/>
  <c r="J2386" i="2"/>
  <c r="F1531" i="2"/>
  <c r="E1531" i="2" s="1"/>
  <c r="F1527" i="2"/>
  <c r="E1527" i="2" s="1"/>
  <c r="F1515" i="2"/>
  <c r="E1515" i="2" s="1"/>
  <c r="F1511" i="2"/>
  <c r="E1511" i="2" s="1"/>
  <c r="N1488" i="2"/>
  <c r="F1488" i="2" s="1"/>
  <c r="N1484" i="2"/>
  <c r="F1484" i="2" s="1"/>
  <c r="N1480" i="2"/>
  <c r="F1480" i="2" s="1"/>
  <c r="N1476" i="2"/>
  <c r="F1476" i="2" s="1"/>
  <c r="N1472" i="2"/>
  <c r="F1472" i="2" s="1"/>
  <c r="N1468" i="2"/>
  <c r="F1468" i="2" s="1"/>
  <c r="F1452" i="2"/>
  <c r="F1436" i="2"/>
  <c r="F1420" i="2"/>
  <c r="F1404" i="2"/>
  <c r="F1388" i="2"/>
  <c r="F1372" i="2"/>
  <c r="L1371" i="2"/>
  <c r="M1371" i="2"/>
  <c r="J1371" i="2" s="1"/>
  <c r="S1371" i="2"/>
  <c r="L1369" i="2"/>
  <c r="M1369" i="2"/>
  <c r="J1369" i="2" s="1"/>
  <c r="S1369" i="2"/>
  <c r="L1367" i="2"/>
  <c r="M1367" i="2"/>
  <c r="J1367" i="2" s="1"/>
  <c r="S1367" i="2"/>
  <c r="L1365" i="2"/>
  <c r="M1365" i="2"/>
  <c r="J1365" i="2" s="1"/>
  <c r="S1365" i="2"/>
  <c r="L1363" i="2"/>
  <c r="M1363" i="2"/>
  <c r="J1363" i="2" s="1"/>
  <c r="S1363" i="2"/>
  <c r="L1361" i="2"/>
  <c r="M1361" i="2"/>
  <c r="J1361" i="2" s="1"/>
  <c r="S1361" i="2"/>
  <c r="L1359" i="2"/>
  <c r="M1359" i="2"/>
  <c r="J1359" i="2" s="1"/>
  <c r="S1359" i="2"/>
  <c r="L1357" i="2"/>
  <c r="M1357" i="2"/>
  <c r="J1357" i="2" s="1"/>
  <c r="S1357" i="2"/>
  <c r="L1355" i="2"/>
  <c r="M1355" i="2"/>
  <c r="J1355" i="2" s="1"/>
  <c r="S1355" i="2"/>
  <c r="L1353" i="2"/>
  <c r="M1353" i="2"/>
  <c r="J1353" i="2" s="1"/>
  <c r="S1353" i="2"/>
  <c r="L1351" i="2"/>
  <c r="M1351" i="2"/>
  <c r="J1351" i="2" s="1"/>
  <c r="S1351" i="2"/>
  <c r="L1349" i="2"/>
  <c r="M1349" i="2"/>
  <c r="J1349" i="2" s="1"/>
  <c r="S1349" i="2"/>
  <c r="L1347" i="2"/>
  <c r="M1347" i="2"/>
  <c r="J1347" i="2" s="1"/>
  <c r="S1347" i="2"/>
  <c r="I1347" i="2" s="1"/>
  <c r="L1345" i="2"/>
  <c r="M1345" i="2"/>
  <c r="J1345" i="2" s="1"/>
  <c r="S1345" i="2"/>
  <c r="L1343" i="2"/>
  <c r="M1343" i="2"/>
  <c r="J1343" i="2" s="1"/>
  <c r="S1343" i="2"/>
  <c r="L1341" i="2"/>
  <c r="M1341" i="2"/>
  <c r="J1341" i="2" s="1"/>
  <c r="S1341" i="2"/>
  <c r="L1339" i="2"/>
  <c r="O1339" i="2" s="1"/>
  <c r="M1339" i="2"/>
  <c r="J1339" i="2" s="1"/>
  <c r="S1339" i="2"/>
  <c r="L1337" i="2"/>
  <c r="O1337" i="2" s="1"/>
  <c r="M1337" i="2"/>
  <c r="J1337" i="2" s="1"/>
  <c r="S1337" i="2"/>
  <c r="O1301" i="2"/>
  <c r="R1297" i="2"/>
  <c r="L1297" i="2"/>
  <c r="O1297" i="2" s="1"/>
  <c r="C1297" i="2" s="1"/>
  <c r="K1296" i="2"/>
  <c r="L1296" i="2"/>
  <c r="S1296" i="2"/>
  <c r="N1295" i="2"/>
  <c r="K1294" i="2"/>
  <c r="L1294" i="2"/>
  <c r="S1294" i="2"/>
  <c r="K1293" i="2"/>
  <c r="N1289" i="2"/>
  <c r="S1289" i="2"/>
  <c r="K1289" i="2"/>
  <c r="O1289" i="2" s="1"/>
  <c r="C1289" i="2" s="1"/>
  <c r="L1287" i="2"/>
  <c r="O1287" i="2" s="1"/>
  <c r="R1287" i="2"/>
  <c r="L1285" i="2"/>
  <c r="O1285" i="2" s="1"/>
  <c r="R1285" i="2"/>
  <c r="O1283" i="2"/>
  <c r="C1283" i="2" s="1"/>
  <c r="S1282" i="2"/>
  <c r="R1281" i="2"/>
  <c r="S1275" i="2"/>
  <c r="N1275" i="2"/>
  <c r="S1270" i="2"/>
  <c r="N1266" i="2"/>
  <c r="R1266" i="2"/>
  <c r="N1263" i="2"/>
  <c r="S1263" i="2"/>
  <c r="K1260" i="2"/>
  <c r="K1250" i="2"/>
  <c r="N1248" i="2"/>
  <c r="R1248" i="2"/>
  <c r="K1244" i="2"/>
  <c r="S1234" i="2"/>
  <c r="N1232" i="2"/>
  <c r="R1226" i="2"/>
  <c r="R1224" i="2"/>
  <c r="N1218" i="2"/>
  <c r="N1216" i="2"/>
  <c r="N1202" i="2"/>
  <c r="N1200" i="2"/>
  <c r="N1186" i="2"/>
  <c r="N1184" i="2"/>
  <c r="K1172" i="2"/>
  <c r="N1172" i="2"/>
  <c r="S1172" i="2"/>
  <c r="K1165" i="2"/>
  <c r="S1165" i="2"/>
  <c r="K1156" i="2"/>
  <c r="N1156" i="2"/>
  <c r="S1156" i="2"/>
  <c r="K1149" i="2"/>
  <c r="S1149" i="2"/>
  <c r="N1143" i="2"/>
  <c r="S1143" i="2"/>
  <c r="S1135" i="2"/>
  <c r="N1135" i="2"/>
  <c r="K1121" i="2"/>
  <c r="O1121" i="2" s="1"/>
  <c r="C1121" i="2" s="1"/>
  <c r="R1121" i="2"/>
  <c r="N1121" i="2"/>
  <c r="N1110" i="2"/>
  <c r="K1104" i="2"/>
  <c r="L1104" i="2"/>
  <c r="R1104" i="2"/>
  <c r="N1104" i="2"/>
  <c r="F1104" i="2" s="1"/>
  <c r="K1102" i="2"/>
  <c r="L1102" i="2"/>
  <c r="R1102" i="2"/>
  <c r="N1102" i="2"/>
  <c r="F1102" i="2" s="1"/>
  <c r="Q1096" i="2"/>
  <c r="T1096" i="2" s="1"/>
  <c r="C1096" i="2"/>
  <c r="M1086" i="2"/>
  <c r="J1086" i="2" s="1"/>
  <c r="S1086" i="2"/>
  <c r="N1086" i="2"/>
  <c r="L1086" i="2"/>
  <c r="O1086" i="2" s="1"/>
  <c r="R1086" i="2"/>
  <c r="F1077" i="2"/>
  <c r="L1064" i="2"/>
  <c r="N1064" i="2"/>
  <c r="S1064" i="2"/>
  <c r="L1062" i="2"/>
  <c r="M1062" i="2"/>
  <c r="F1062" i="2" s="1"/>
  <c r="E1062" i="2" s="1"/>
  <c r="N1062" i="2"/>
  <c r="K1062" i="2"/>
  <c r="R1062" i="2"/>
  <c r="F1053" i="2"/>
  <c r="E1053" i="2" s="1"/>
  <c r="C1042" i="2"/>
  <c r="Q1042" i="2"/>
  <c r="T1042" i="2" s="1"/>
  <c r="K1027" i="2"/>
  <c r="S1027" i="2"/>
  <c r="N1027" i="2"/>
  <c r="R1027" i="2"/>
  <c r="R1025" i="2"/>
  <c r="M1025" i="2"/>
  <c r="C1024" i="2"/>
  <c r="Q1024" i="2"/>
  <c r="N1022" i="2"/>
  <c r="F1022" i="2" s="1"/>
  <c r="L1016" i="2"/>
  <c r="O1016" i="2" s="1"/>
  <c r="N1016" i="2"/>
  <c r="M1016" i="2"/>
  <c r="J1016" i="2" s="1"/>
  <c r="S1016" i="2"/>
  <c r="R1011" i="2"/>
  <c r="N1011" i="2"/>
  <c r="L1009" i="2"/>
  <c r="K1009" i="2"/>
  <c r="R1009" i="2"/>
  <c r="M1009" i="2"/>
  <c r="F1009" i="2" s="1"/>
  <c r="L1008" i="2"/>
  <c r="M1008" i="2"/>
  <c r="J1008" i="2" s="1"/>
  <c r="R1008" i="2"/>
  <c r="N1008" i="2"/>
  <c r="S1008" i="2"/>
  <c r="K1008" i="2"/>
  <c r="R1003" i="2"/>
  <c r="N1003" i="2"/>
  <c r="L1001" i="2"/>
  <c r="K1001" i="2"/>
  <c r="R1001" i="2"/>
  <c r="M1001" i="2"/>
  <c r="F1001" i="2" s="1"/>
  <c r="L1000" i="2"/>
  <c r="M1000" i="2"/>
  <c r="J1000" i="2" s="1"/>
  <c r="R1000" i="2"/>
  <c r="N1000" i="2"/>
  <c r="S1000" i="2"/>
  <c r="K1000" i="2"/>
  <c r="L969" i="2"/>
  <c r="O969" i="2" s="1"/>
  <c r="N956" i="2"/>
  <c r="N951" i="2"/>
  <c r="M946" i="2"/>
  <c r="J946" i="2" s="1"/>
  <c r="N946" i="2"/>
  <c r="R946" i="2"/>
  <c r="N929" i="2"/>
  <c r="M929" i="2"/>
  <c r="S929" i="2"/>
  <c r="F912" i="2"/>
  <c r="E912" i="2" s="1"/>
  <c r="L908" i="2"/>
  <c r="O908" i="2" s="1"/>
  <c r="N907" i="2"/>
  <c r="R907" i="2"/>
  <c r="K907" i="2"/>
  <c r="O907" i="2" s="1"/>
  <c r="S907" i="2"/>
  <c r="M907" i="2"/>
  <c r="J907" i="2" s="1"/>
  <c r="C904" i="2"/>
  <c r="I904" i="2"/>
  <c r="G904" i="2" s="1"/>
  <c r="Q904" i="2"/>
  <c r="T904" i="2" s="1"/>
  <c r="U904" i="2" s="1"/>
  <c r="F903" i="2"/>
  <c r="E903" i="2" s="1"/>
  <c r="J2265" i="2"/>
  <c r="N1128" i="2"/>
  <c r="S1127" i="2"/>
  <c r="K1119" i="2"/>
  <c r="O1119" i="2" s="1"/>
  <c r="S1118" i="2"/>
  <c r="L1118" i="2"/>
  <c r="O1118" i="2" s="1"/>
  <c r="O1117" i="2"/>
  <c r="C1117" i="2" s="1"/>
  <c r="O1114" i="2"/>
  <c r="R1113" i="2"/>
  <c r="K1113" i="2"/>
  <c r="S1112" i="2"/>
  <c r="L1112" i="2"/>
  <c r="S1097" i="2"/>
  <c r="N1097" i="2"/>
  <c r="F1097" i="2" s="1"/>
  <c r="E1097" i="2" s="1"/>
  <c r="I1096" i="2"/>
  <c r="I1095" i="2"/>
  <c r="G1095" i="2" s="1"/>
  <c r="N1090" i="2"/>
  <c r="F1090" i="2" s="1"/>
  <c r="E1090" i="2" s="1"/>
  <c r="N1089" i="2"/>
  <c r="F1089" i="2" s="1"/>
  <c r="E1089" i="2" s="1"/>
  <c r="N1082" i="2"/>
  <c r="F1082" i="2" s="1"/>
  <c r="O1078" i="2"/>
  <c r="N1070" i="2"/>
  <c r="F1070" i="2" s="1"/>
  <c r="R1067" i="2"/>
  <c r="F1041" i="2"/>
  <c r="F1030" i="2"/>
  <c r="N1017" i="2"/>
  <c r="F1017" i="2" s="1"/>
  <c r="S989" i="2"/>
  <c r="R977" i="2"/>
  <c r="K977" i="2"/>
  <c r="O977" i="2" s="1"/>
  <c r="O973" i="2"/>
  <c r="C973" i="2" s="1"/>
  <c r="N972" i="2"/>
  <c r="O961" i="2"/>
  <c r="O957" i="2"/>
  <c r="O953" i="2"/>
  <c r="N945" i="2"/>
  <c r="M941" i="2"/>
  <c r="F941" i="2" s="1"/>
  <c r="N938" i="2"/>
  <c r="S937" i="2"/>
  <c r="N932" i="2"/>
  <c r="F932" i="2" s="1"/>
  <c r="E932" i="2" s="1"/>
  <c r="F931" i="2"/>
  <c r="E931" i="2" s="1"/>
  <c r="N930" i="2"/>
  <c r="R925" i="2"/>
  <c r="K919" i="2"/>
  <c r="O919" i="2" s="1"/>
  <c r="S918" i="2"/>
  <c r="K918" i="2"/>
  <c r="O918" i="2" s="1"/>
  <c r="R917" i="2"/>
  <c r="M917" i="2"/>
  <c r="J917" i="2" s="1"/>
  <c r="I916" i="2"/>
  <c r="G916" i="2" s="1"/>
  <c r="F916" i="2"/>
  <c r="E916" i="2" s="1"/>
  <c r="F914" i="2"/>
  <c r="E914" i="2" s="1"/>
  <c r="R912" i="2"/>
  <c r="L910" i="2"/>
  <c r="O910" i="2" s="1"/>
  <c r="L906" i="2"/>
  <c r="O906" i="2" s="1"/>
  <c r="R903" i="2"/>
  <c r="R900" i="2"/>
  <c r="N900" i="2"/>
  <c r="S899" i="2"/>
  <c r="K899" i="2"/>
  <c r="O899" i="2" s="1"/>
  <c r="S898" i="2"/>
  <c r="J887" i="2"/>
  <c r="N884" i="2"/>
  <c r="N3200" i="2"/>
  <c r="F3200" i="2" s="1"/>
  <c r="N3196" i="2"/>
  <c r="F3196" i="2" s="1"/>
  <c r="N3192" i="2"/>
  <c r="F3192" i="2" s="1"/>
  <c r="N3188" i="2"/>
  <c r="F3188" i="2" s="1"/>
  <c r="N3184" i="2"/>
  <c r="F3184" i="2" s="1"/>
  <c r="N3180" i="2"/>
  <c r="F3180" i="2" s="1"/>
  <c r="N3176" i="2"/>
  <c r="F3176" i="2" s="1"/>
  <c r="N3172" i="2"/>
  <c r="F3172" i="2" s="1"/>
  <c r="N3168" i="2"/>
  <c r="F3168" i="2" s="1"/>
  <c r="N3164" i="2"/>
  <c r="F3164" i="2" s="1"/>
  <c r="N3160" i="2"/>
  <c r="F3160" i="2" s="1"/>
  <c r="N3156" i="2"/>
  <c r="F3156" i="2" s="1"/>
  <c r="N3152" i="2"/>
  <c r="F3152" i="2" s="1"/>
  <c r="N3148" i="2"/>
  <c r="F3148" i="2" s="1"/>
  <c r="N3144" i="2"/>
  <c r="F3144" i="2" s="1"/>
  <c r="N3140" i="2"/>
  <c r="F3140" i="2" s="1"/>
  <c r="N3136" i="2"/>
  <c r="F3136" i="2" s="1"/>
  <c r="N3132" i="2"/>
  <c r="F3132" i="2" s="1"/>
  <c r="N3128" i="2"/>
  <c r="F3128" i="2" s="1"/>
  <c r="N3124" i="2"/>
  <c r="F3124" i="2" s="1"/>
  <c r="N3120" i="2"/>
  <c r="F3120" i="2" s="1"/>
  <c r="N3116" i="2"/>
  <c r="F3116" i="2" s="1"/>
  <c r="N3112" i="2"/>
  <c r="F3112" i="2" s="1"/>
  <c r="N3108" i="2"/>
  <c r="F3108" i="2" s="1"/>
  <c r="N3104" i="2"/>
  <c r="F3104" i="2" s="1"/>
  <c r="N3100" i="2"/>
  <c r="F3100" i="2" s="1"/>
  <c r="N3096" i="2"/>
  <c r="F3096" i="2" s="1"/>
  <c r="N3092" i="2"/>
  <c r="F3092" i="2" s="1"/>
  <c r="N3088" i="2"/>
  <c r="F3088" i="2" s="1"/>
  <c r="N3084" i="2"/>
  <c r="F3084" i="2" s="1"/>
  <c r="N3080" i="2"/>
  <c r="F3080" i="2" s="1"/>
  <c r="N3076" i="2"/>
  <c r="F3076" i="2" s="1"/>
  <c r="M3073" i="2"/>
  <c r="J3073" i="2" s="1"/>
  <c r="N3072" i="2"/>
  <c r="F3072" i="2" s="1"/>
  <c r="M3069" i="2"/>
  <c r="J3069" i="2" s="1"/>
  <c r="N3068" i="2"/>
  <c r="F3068" i="2" s="1"/>
  <c r="M3065" i="2"/>
  <c r="J3065" i="2" s="1"/>
  <c r="N3064" i="2"/>
  <c r="F3064" i="2" s="1"/>
  <c r="M3061" i="2"/>
  <c r="J3061" i="2" s="1"/>
  <c r="N3060" i="2"/>
  <c r="F3060" i="2" s="1"/>
  <c r="M3057" i="2"/>
  <c r="J3057" i="2" s="1"/>
  <c r="N3056" i="2"/>
  <c r="F3056" i="2" s="1"/>
  <c r="M3053" i="2"/>
  <c r="J3053" i="2" s="1"/>
  <c r="N3052" i="2"/>
  <c r="F3052" i="2" s="1"/>
  <c r="M3049" i="2"/>
  <c r="J3049" i="2" s="1"/>
  <c r="N3048" i="2"/>
  <c r="F3048" i="2" s="1"/>
  <c r="M3045" i="2"/>
  <c r="J3045" i="2" s="1"/>
  <c r="N3044" i="2"/>
  <c r="F3044" i="2" s="1"/>
  <c r="M3041" i="2"/>
  <c r="J3041" i="2" s="1"/>
  <c r="N3040" i="2"/>
  <c r="F3040" i="2" s="1"/>
  <c r="M3037" i="2"/>
  <c r="J3037" i="2" s="1"/>
  <c r="N3036" i="2"/>
  <c r="F3036" i="2" s="1"/>
  <c r="M3033" i="2"/>
  <c r="J3033" i="2" s="1"/>
  <c r="N3032" i="2"/>
  <c r="F3032" i="2" s="1"/>
  <c r="M3029" i="2"/>
  <c r="J3029" i="2" s="1"/>
  <c r="N3028" i="2"/>
  <c r="F3028" i="2" s="1"/>
  <c r="M3025" i="2"/>
  <c r="J3025" i="2" s="1"/>
  <c r="N3024" i="2"/>
  <c r="F3024" i="2" s="1"/>
  <c r="M3021" i="2"/>
  <c r="J3021" i="2" s="1"/>
  <c r="N3020" i="2"/>
  <c r="F3020" i="2" s="1"/>
  <c r="M3017" i="2"/>
  <c r="J3017" i="2" s="1"/>
  <c r="N3016" i="2"/>
  <c r="F3016" i="2" s="1"/>
  <c r="M3013" i="2"/>
  <c r="J3013" i="2" s="1"/>
  <c r="N3012" i="2"/>
  <c r="F3012" i="2" s="1"/>
  <c r="M3009" i="2"/>
  <c r="J3009" i="2" s="1"/>
  <c r="N3008" i="2"/>
  <c r="F3008" i="2" s="1"/>
  <c r="M3005" i="2"/>
  <c r="J3005" i="2" s="1"/>
  <c r="N3004" i="2"/>
  <c r="F3004" i="2" s="1"/>
  <c r="M3001" i="2"/>
  <c r="J3001" i="2" s="1"/>
  <c r="N3000" i="2"/>
  <c r="F3000" i="2" s="1"/>
  <c r="M2997" i="2"/>
  <c r="J2997" i="2" s="1"/>
  <c r="N2996" i="2"/>
  <c r="F2996" i="2" s="1"/>
  <c r="M2993" i="2"/>
  <c r="J2993" i="2" s="1"/>
  <c r="N2992" i="2"/>
  <c r="F2992" i="2" s="1"/>
  <c r="M2989" i="2"/>
  <c r="J2989" i="2" s="1"/>
  <c r="N2988" i="2"/>
  <c r="F2988" i="2" s="1"/>
  <c r="M2985" i="2"/>
  <c r="J2985" i="2" s="1"/>
  <c r="N2984" i="2"/>
  <c r="F2984" i="2" s="1"/>
  <c r="M2981" i="2"/>
  <c r="J2981" i="2" s="1"/>
  <c r="N2980" i="2"/>
  <c r="F2980" i="2" s="1"/>
  <c r="M2977" i="2"/>
  <c r="J2977" i="2" s="1"/>
  <c r="N2976" i="2"/>
  <c r="F2976" i="2" s="1"/>
  <c r="M2973" i="2"/>
  <c r="J2973" i="2" s="1"/>
  <c r="N2972" i="2"/>
  <c r="F2972" i="2" s="1"/>
  <c r="M2969" i="2"/>
  <c r="J2969" i="2" s="1"/>
  <c r="N2968" i="2"/>
  <c r="F2968" i="2" s="1"/>
  <c r="M2965" i="2"/>
  <c r="J2965" i="2" s="1"/>
  <c r="N2964" i="2"/>
  <c r="F2964" i="2" s="1"/>
  <c r="M2961" i="2"/>
  <c r="J2961" i="2" s="1"/>
  <c r="N2960" i="2"/>
  <c r="F2960" i="2" s="1"/>
  <c r="M2957" i="2"/>
  <c r="J2957" i="2" s="1"/>
  <c r="N2956" i="2"/>
  <c r="F2956" i="2" s="1"/>
  <c r="M2953" i="2"/>
  <c r="J2953" i="2" s="1"/>
  <c r="N2952" i="2"/>
  <c r="F2952" i="2" s="1"/>
  <c r="M2949" i="2"/>
  <c r="J2949" i="2" s="1"/>
  <c r="N2948" i="2"/>
  <c r="F2948" i="2" s="1"/>
  <c r="M2945" i="2"/>
  <c r="J2945" i="2" s="1"/>
  <c r="N2944" i="2"/>
  <c r="F2944" i="2" s="1"/>
  <c r="M2941" i="2"/>
  <c r="J2941" i="2" s="1"/>
  <c r="N2940" i="2"/>
  <c r="F2940" i="2" s="1"/>
  <c r="M2937" i="2"/>
  <c r="J2937" i="2" s="1"/>
  <c r="N2936" i="2"/>
  <c r="F2936" i="2" s="1"/>
  <c r="M2933" i="2"/>
  <c r="J2933" i="2" s="1"/>
  <c r="N2932" i="2"/>
  <c r="F2932" i="2" s="1"/>
  <c r="M2929" i="2"/>
  <c r="J2929" i="2" s="1"/>
  <c r="N2928" i="2"/>
  <c r="F2928" i="2" s="1"/>
  <c r="M2925" i="2"/>
  <c r="J2925" i="2" s="1"/>
  <c r="N2924" i="2"/>
  <c r="F2924" i="2" s="1"/>
  <c r="M2921" i="2"/>
  <c r="J2921" i="2" s="1"/>
  <c r="N2920" i="2"/>
  <c r="F2920" i="2" s="1"/>
  <c r="M2917" i="2"/>
  <c r="J2917" i="2" s="1"/>
  <c r="N2916" i="2"/>
  <c r="F2916" i="2" s="1"/>
  <c r="M2913" i="2"/>
  <c r="J2913" i="2" s="1"/>
  <c r="N2912" i="2"/>
  <c r="F2912" i="2" s="1"/>
  <c r="R2911" i="2"/>
  <c r="L2911" i="2"/>
  <c r="N2910" i="2"/>
  <c r="F2910" i="2" s="1"/>
  <c r="R2909" i="2"/>
  <c r="L2909" i="2"/>
  <c r="N2908" i="2"/>
  <c r="F2908" i="2" s="1"/>
  <c r="R2907" i="2"/>
  <c r="L2907" i="2"/>
  <c r="N2906" i="2"/>
  <c r="F2906" i="2" s="1"/>
  <c r="R2905" i="2"/>
  <c r="L2905" i="2"/>
  <c r="N2904" i="2"/>
  <c r="F2904" i="2" s="1"/>
  <c r="R2903" i="2"/>
  <c r="L2903" i="2"/>
  <c r="N2902" i="2"/>
  <c r="F2902" i="2" s="1"/>
  <c r="R2901" i="2"/>
  <c r="L2901" i="2"/>
  <c r="N2900" i="2"/>
  <c r="F2900" i="2" s="1"/>
  <c r="R2899" i="2"/>
  <c r="L2899" i="2"/>
  <c r="N2898" i="2"/>
  <c r="F2898" i="2" s="1"/>
  <c r="R2897" i="2"/>
  <c r="L2897" i="2"/>
  <c r="N2896" i="2"/>
  <c r="F2896" i="2" s="1"/>
  <c r="R2895" i="2"/>
  <c r="L2895" i="2"/>
  <c r="N2894" i="2"/>
  <c r="F2894" i="2" s="1"/>
  <c r="R2893" i="2"/>
  <c r="K2893" i="2"/>
  <c r="O2893" i="2" s="1"/>
  <c r="S2891" i="2"/>
  <c r="N2890" i="2"/>
  <c r="N2889" i="2"/>
  <c r="F2889" i="2" s="1"/>
  <c r="S2888" i="2"/>
  <c r="M2888" i="2"/>
  <c r="J2888" i="2" s="1"/>
  <c r="R2886" i="2"/>
  <c r="R2885" i="2"/>
  <c r="K2885" i="2"/>
  <c r="O2885" i="2" s="1"/>
  <c r="S2883" i="2"/>
  <c r="N2882" i="2"/>
  <c r="N2881" i="2"/>
  <c r="F2881" i="2" s="1"/>
  <c r="S2880" i="2"/>
  <c r="M2880" i="2"/>
  <c r="J2880" i="2" s="1"/>
  <c r="R2878" i="2"/>
  <c r="R2877" i="2"/>
  <c r="K2877" i="2"/>
  <c r="S2875" i="2"/>
  <c r="N2874" i="2"/>
  <c r="N2873" i="2"/>
  <c r="F2873" i="2" s="1"/>
  <c r="S2872" i="2"/>
  <c r="M2872" i="2"/>
  <c r="R2870" i="2"/>
  <c r="R2869" i="2"/>
  <c r="K2869" i="2"/>
  <c r="O2869" i="2" s="1"/>
  <c r="S2867" i="2"/>
  <c r="M2865" i="2"/>
  <c r="J2865" i="2" s="1"/>
  <c r="R2862" i="2"/>
  <c r="J2862" i="2"/>
  <c r="N2854" i="2"/>
  <c r="F2854" i="2" s="1"/>
  <c r="M2849" i="2"/>
  <c r="J2849" i="2" s="1"/>
  <c r="R2846" i="2"/>
  <c r="J2846" i="2"/>
  <c r="N2838" i="2"/>
  <c r="F2838" i="2" s="1"/>
  <c r="M2833" i="2"/>
  <c r="R2830" i="2"/>
  <c r="J2830" i="2"/>
  <c r="N2828" i="2"/>
  <c r="F2828" i="2" s="1"/>
  <c r="N2822" i="2"/>
  <c r="F2822" i="2" s="1"/>
  <c r="M2817" i="2"/>
  <c r="J2817" i="2" s="1"/>
  <c r="R2814" i="2"/>
  <c r="J2814" i="2"/>
  <c r="N2812" i="2"/>
  <c r="F2812" i="2" s="1"/>
  <c r="N2806" i="2"/>
  <c r="F2806" i="2" s="1"/>
  <c r="M2801" i="2"/>
  <c r="J2801" i="2" s="1"/>
  <c r="R2798" i="2"/>
  <c r="J2798" i="2"/>
  <c r="N2796" i="2"/>
  <c r="F2796" i="2" s="1"/>
  <c r="N2790" i="2"/>
  <c r="F2790" i="2" s="1"/>
  <c r="M2785" i="2"/>
  <c r="J2785" i="2" s="1"/>
  <c r="R2782" i="2"/>
  <c r="J2782" i="2"/>
  <c r="N2780" i="2"/>
  <c r="F2780" i="2" s="1"/>
  <c r="N2774" i="2"/>
  <c r="F2774" i="2" s="1"/>
  <c r="M2769" i="2"/>
  <c r="J2769" i="2" s="1"/>
  <c r="R2766" i="2"/>
  <c r="J2766" i="2"/>
  <c r="N2764" i="2"/>
  <c r="F2764" i="2" s="1"/>
  <c r="N2758" i="2"/>
  <c r="F2758" i="2" s="1"/>
  <c r="R2757" i="2"/>
  <c r="M2753" i="2"/>
  <c r="J2753" i="2" s="1"/>
  <c r="M2746" i="2"/>
  <c r="J2746" i="2" s="1"/>
  <c r="F2742" i="2"/>
  <c r="M2738" i="2"/>
  <c r="J2738" i="2" s="1"/>
  <c r="R2731" i="2"/>
  <c r="L2728" i="2"/>
  <c r="R2723" i="2"/>
  <c r="L2720" i="2"/>
  <c r="R2715" i="2"/>
  <c r="L2712" i="2"/>
  <c r="R2707" i="2"/>
  <c r="L2704" i="2"/>
  <c r="R2699" i="2"/>
  <c r="L2696" i="2"/>
  <c r="R2691" i="2"/>
  <c r="L2688" i="2"/>
  <c r="L2672" i="2"/>
  <c r="L2656" i="2"/>
  <c r="L2640" i="2"/>
  <c r="N2624" i="2"/>
  <c r="N2613" i="2"/>
  <c r="N2602" i="2"/>
  <c r="R2598" i="2"/>
  <c r="N2598" i="2"/>
  <c r="R2582" i="2"/>
  <c r="N2582" i="2"/>
  <c r="R2580" i="2"/>
  <c r="N2580" i="2"/>
  <c r="N2395" i="2"/>
  <c r="R2395" i="2"/>
  <c r="N2393" i="2"/>
  <c r="R2393" i="2"/>
  <c r="K2393" i="2"/>
  <c r="R2387" i="2"/>
  <c r="N2387" i="2"/>
  <c r="N2385" i="2"/>
  <c r="K2385" i="2"/>
  <c r="R2385" i="2"/>
  <c r="S2380" i="2"/>
  <c r="S2372" i="2"/>
  <c r="L2364" i="2"/>
  <c r="R2364" i="2"/>
  <c r="N2364" i="2"/>
  <c r="L2362" i="2"/>
  <c r="K2362" i="2"/>
  <c r="N2362" i="2"/>
  <c r="S2362" i="2"/>
  <c r="L2356" i="2"/>
  <c r="N2356" i="2"/>
  <c r="R2356" i="2"/>
  <c r="L2354" i="2"/>
  <c r="N2354" i="2"/>
  <c r="S2354" i="2"/>
  <c r="K2354" i="2"/>
  <c r="R2346" i="2"/>
  <c r="N2333" i="2"/>
  <c r="L2331" i="2"/>
  <c r="O2331" i="2" s="1"/>
  <c r="K2331" i="2"/>
  <c r="R2329" i="2"/>
  <c r="N2329" i="2"/>
  <c r="S2324" i="2"/>
  <c r="L2320" i="2"/>
  <c r="R2320" i="2"/>
  <c r="N2320" i="2"/>
  <c r="F2320" i="2" s="1"/>
  <c r="L2311" i="2"/>
  <c r="K2311" i="2"/>
  <c r="L2308" i="2"/>
  <c r="R2308" i="2"/>
  <c r="N2308" i="2"/>
  <c r="L2302" i="2"/>
  <c r="M2302" i="2"/>
  <c r="F2302" i="2" s="1"/>
  <c r="R2302" i="2"/>
  <c r="K2300" i="2"/>
  <c r="R2300" i="2"/>
  <c r="N2300" i="2"/>
  <c r="F2300" i="2" s="1"/>
  <c r="L2291" i="2"/>
  <c r="K2291" i="2"/>
  <c r="R2291" i="2"/>
  <c r="N2291" i="2"/>
  <c r="K2276" i="2"/>
  <c r="R2276" i="2"/>
  <c r="N2276" i="2"/>
  <c r="F2276" i="2" s="1"/>
  <c r="R2274" i="2"/>
  <c r="N2274" i="2"/>
  <c r="N2268" i="2"/>
  <c r="N2266" i="2"/>
  <c r="R2266" i="2"/>
  <c r="R2244" i="2"/>
  <c r="L2243" i="2"/>
  <c r="O2243" i="2" s="1"/>
  <c r="M2243" i="2"/>
  <c r="S2243" i="2"/>
  <c r="R2236" i="2"/>
  <c r="L2235" i="2"/>
  <c r="O2235" i="2" s="1"/>
  <c r="S2235" i="2"/>
  <c r="M2235" i="2"/>
  <c r="L2225" i="2"/>
  <c r="M2225" i="2"/>
  <c r="J2225" i="2" s="1"/>
  <c r="S2225" i="2"/>
  <c r="L2217" i="2"/>
  <c r="M2217" i="2"/>
  <c r="J2217" i="2" s="1"/>
  <c r="S2217" i="2"/>
  <c r="N2204" i="2"/>
  <c r="K2204" i="2"/>
  <c r="L2195" i="2"/>
  <c r="K2195" i="2"/>
  <c r="M2195" i="2"/>
  <c r="S2195" i="2"/>
  <c r="O2187" i="2"/>
  <c r="R2179" i="2"/>
  <c r="L2177" i="2"/>
  <c r="J2177" i="2"/>
  <c r="R2177" i="2"/>
  <c r="M2177" i="2"/>
  <c r="F2177" i="2" s="1"/>
  <c r="S2177" i="2"/>
  <c r="C2159" i="2"/>
  <c r="Q2159" i="2"/>
  <c r="T2159" i="2" s="1"/>
  <c r="L2151" i="2"/>
  <c r="K2151" i="2"/>
  <c r="M2151" i="2"/>
  <c r="S2151" i="2"/>
  <c r="L2143" i="2"/>
  <c r="K2143" i="2"/>
  <c r="M2143" i="2"/>
  <c r="S2143" i="2"/>
  <c r="L2135" i="2"/>
  <c r="K2135" i="2"/>
  <c r="M2135" i="2"/>
  <c r="S2135" i="2"/>
  <c r="L2127" i="2"/>
  <c r="K2127" i="2"/>
  <c r="M2127" i="2"/>
  <c r="S2127" i="2"/>
  <c r="L2119" i="2"/>
  <c r="K2119" i="2"/>
  <c r="M2119" i="2"/>
  <c r="S2119" i="2"/>
  <c r="O2110" i="2"/>
  <c r="S2108" i="2"/>
  <c r="L2104" i="2"/>
  <c r="K2104" i="2"/>
  <c r="M2104" i="2"/>
  <c r="J2104" i="2" s="1"/>
  <c r="R2104" i="2"/>
  <c r="O2094" i="2"/>
  <c r="S2092" i="2"/>
  <c r="L2085" i="2"/>
  <c r="K2085" i="2"/>
  <c r="M2085" i="2"/>
  <c r="J2085" i="2" s="1"/>
  <c r="R2085" i="2"/>
  <c r="O2075" i="2"/>
  <c r="S2073" i="2"/>
  <c r="N2068" i="2"/>
  <c r="R2068" i="2"/>
  <c r="K2068" i="2"/>
  <c r="S2068" i="2"/>
  <c r="M2068" i="2"/>
  <c r="J2068" i="2" s="1"/>
  <c r="O2037" i="2"/>
  <c r="C1720" i="2"/>
  <c r="Q1720" i="2"/>
  <c r="F3011" i="2"/>
  <c r="O2877" i="2"/>
  <c r="F2857" i="2"/>
  <c r="F2841" i="2"/>
  <c r="F2825" i="2"/>
  <c r="F2809" i="2"/>
  <c r="F2793" i="2"/>
  <c r="F2777" i="2"/>
  <c r="F2761" i="2"/>
  <c r="J2754" i="2"/>
  <c r="R2754" i="2"/>
  <c r="R2610" i="2"/>
  <c r="N2610" i="2"/>
  <c r="N2585" i="2"/>
  <c r="R2585" i="2"/>
  <c r="R2578" i="2"/>
  <c r="N2578" i="2"/>
  <c r="N2576" i="2"/>
  <c r="R2576" i="2"/>
  <c r="N2379" i="2"/>
  <c r="R2379" i="2"/>
  <c r="N2377" i="2"/>
  <c r="R2377" i="2"/>
  <c r="K2377" i="2"/>
  <c r="R2371" i="2"/>
  <c r="N2371" i="2"/>
  <c r="N2369" i="2"/>
  <c r="K2369" i="2"/>
  <c r="R2369" i="2"/>
  <c r="L2348" i="2"/>
  <c r="R2348" i="2"/>
  <c r="N2348" i="2"/>
  <c r="L2346" i="2"/>
  <c r="K2346" i="2"/>
  <c r="N2346" i="2"/>
  <c r="S2346" i="2"/>
  <c r="L2340" i="2"/>
  <c r="N2340" i="2"/>
  <c r="R2340" i="2"/>
  <c r="L2327" i="2"/>
  <c r="K2327" i="2"/>
  <c r="L2315" i="2"/>
  <c r="K2315" i="2"/>
  <c r="N2313" i="2"/>
  <c r="R2313" i="2"/>
  <c r="L2304" i="2"/>
  <c r="N2304" i="2"/>
  <c r="F2304" i="2" s="1"/>
  <c r="R2304" i="2"/>
  <c r="M2301" i="2"/>
  <c r="J2301" i="2" s="1"/>
  <c r="S2301" i="2"/>
  <c r="I2301" i="2" s="1"/>
  <c r="L2299" i="2"/>
  <c r="O2299" i="2" s="1"/>
  <c r="M2299" i="2"/>
  <c r="S2299" i="2"/>
  <c r="M2288" i="2"/>
  <c r="R2288" i="2"/>
  <c r="R2286" i="2"/>
  <c r="K2286" i="2"/>
  <c r="K2284" i="2"/>
  <c r="R2284" i="2"/>
  <c r="N2284" i="2"/>
  <c r="F2284" i="2" s="1"/>
  <c r="S2277" i="2"/>
  <c r="M2277" i="2"/>
  <c r="J2277" i="2" s="1"/>
  <c r="L2265" i="2"/>
  <c r="M2265" i="2"/>
  <c r="S2265" i="2"/>
  <c r="R2258" i="2"/>
  <c r="N2258" i="2"/>
  <c r="N2250" i="2"/>
  <c r="R2250" i="2"/>
  <c r="L2227" i="2"/>
  <c r="O2227" i="2" s="1"/>
  <c r="M2227" i="2"/>
  <c r="S2227" i="2"/>
  <c r="L2219" i="2"/>
  <c r="O2219" i="2" s="1"/>
  <c r="S2219" i="2"/>
  <c r="M2219" i="2"/>
  <c r="L2211" i="2"/>
  <c r="K2211" i="2"/>
  <c r="M2211" i="2"/>
  <c r="S2211" i="2"/>
  <c r="L2193" i="2"/>
  <c r="R2193" i="2"/>
  <c r="M2193" i="2"/>
  <c r="F2193" i="2" s="1"/>
  <c r="S2193" i="2"/>
  <c r="R2178" i="2"/>
  <c r="N2178" i="2"/>
  <c r="L2116" i="2"/>
  <c r="K2116" i="2"/>
  <c r="M2116" i="2"/>
  <c r="J2116" i="2" s="1"/>
  <c r="R2116" i="2"/>
  <c r="L2100" i="2"/>
  <c r="O2100" i="2" s="1"/>
  <c r="K2100" i="2"/>
  <c r="M2100" i="2"/>
  <c r="J2100" i="2" s="1"/>
  <c r="R2100" i="2"/>
  <c r="L2081" i="2"/>
  <c r="K2081" i="2"/>
  <c r="M2081" i="2"/>
  <c r="J2081" i="2" s="1"/>
  <c r="R2081" i="2"/>
  <c r="K2070" i="2"/>
  <c r="L2070" i="2"/>
  <c r="N2070" i="2"/>
  <c r="S2070" i="2"/>
  <c r="M2069" i="2"/>
  <c r="J2069" i="2" s="1"/>
  <c r="R2069" i="2"/>
  <c r="N2069" i="2"/>
  <c r="S2069" i="2"/>
  <c r="L2069" i="2"/>
  <c r="O2069" i="2" s="1"/>
  <c r="C2069" i="2" s="1"/>
  <c r="I1467" i="2"/>
  <c r="G1467" i="2" s="1"/>
  <c r="I1451" i="2"/>
  <c r="G1451" i="2" s="1"/>
  <c r="I1447" i="2"/>
  <c r="G1447" i="2" s="1"/>
  <c r="I1443" i="2"/>
  <c r="G1443" i="2" s="1"/>
  <c r="I1439" i="2"/>
  <c r="G1439" i="2" s="1"/>
  <c r="I1435" i="2"/>
  <c r="G1435" i="2" s="1"/>
  <c r="I1431" i="2"/>
  <c r="G1431" i="2" s="1"/>
  <c r="I1427" i="2"/>
  <c r="G1427" i="2" s="1"/>
  <c r="I1411" i="2"/>
  <c r="G1411" i="2" s="1"/>
  <c r="F1335" i="2"/>
  <c r="E1335" i="2" s="1"/>
  <c r="F1331" i="2"/>
  <c r="E1331" i="2" s="1"/>
  <c r="S1292" i="2"/>
  <c r="L1292" i="2"/>
  <c r="O1292" i="2" s="1"/>
  <c r="S1280" i="2"/>
  <c r="L1280" i="2"/>
  <c r="O1280" i="2" s="1"/>
  <c r="S1278" i="2"/>
  <c r="S1274" i="2"/>
  <c r="S1256" i="2"/>
  <c r="S1252" i="2"/>
  <c r="S1246" i="2"/>
  <c r="S1242" i="2"/>
  <c r="N1142" i="2"/>
  <c r="K1140" i="2"/>
  <c r="K1130" i="2"/>
  <c r="S1128" i="2"/>
  <c r="N1126" i="2"/>
  <c r="R1122" i="2"/>
  <c r="S1119" i="2"/>
  <c r="N1119" i="2"/>
  <c r="R1116" i="2"/>
  <c r="N1113" i="2"/>
  <c r="O1109" i="2"/>
  <c r="C1109" i="2" s="1"/>
  <c r="R1106" i="2"/>
  <c r="S1105" i="2"/>
  <c r="S1103" i="2"/>
  <c r="L1097" i="2"/>
  <c r="O1097" i="2" s="1"/>
  <c r="S1092" i="2"/>
  <c r="I1092" i="2" s="1"/>
  <c r="S1091" i="2"/>
  <c r="I1091" i="2" s="1"/>
  <c r="G1091" i="2" s="1"/>
  <c r="R1090" i="2"/>
  <c r="L1090" i="2"/>
  <c r="O1090" i="2" s="1"/>
  <c r="I1090" i="2" s="1"/>
  <c r="G1090" i="2" s="1"/>
  <c r="R1089" i="2"/>
  <c r="L1089" i="2"/>
  <c r="O1089" i="2" s="1"/>
  <c r="S1085" i="2"/>
  <c r="M1085" i="2"/>
  <c r="F1085" i="2" s="1"/>
  <c r="E1085" i="2" s="1"/>
  <c r="R1082" i="2"/>
  <c r="K1082" i="2"/>
  <c r="O1082" i="2" s="1"/>
  <c r="S1080" i="2"/>
  <c r="R1078" i="2"/>
  <c r="M1078" i="2"/>
  <c r="F1078" i="2" s="1"/>
  <c r="E1078" i="2" s="1"/>
  <c r="N1076" i="2"/>
  <c r="O1074" i="2"/>
  <c r="C1074" i="2" s="1"/>
  <c r="N1073" i="2"/>
  <c r="F1073" i="2" s="1"/>
  <c r="K1070" i="2"/>
  <c r="O1070" i="2" s="1"/>
  <c r="S1068" i="2"/>
  <c r="S1065" i="2"/>
  <c r="M1065" i="2"/>
  <c r="S1061" i="2"/>
  <c r="I1061" i="2" s="1"/>
  <c r="G1061" i="2" s="1"/>
  <c r="M1061" i="2"/>
  <c r="R1058" i="2"/>
  <c r="K1058" i="2"/>
  <c r="O1058" i="2" s="1"/>
  <c r="C1058" i="2" s="1"/>
  <c r="S1056" i="2"/>
  <c r="R1054" i="2"/>
  <c r="M1054" i="2"/>
  <c r="F1054" i="2" s="1"/>
  <c r="N1052" i="2"/>
  <c r="O1050" i="2"/>
  <c r="C1050" i="2" s="1"/>
  <c r="N1049" i="2"/>
  <c r="K1046" i="2"/>
  <c r="S1044" i="2"/>
  <c r="S1042" i="2"/>
  <c r="I1042" i="2" s="1"/>
  <c r="G1042" i="2" s="1"/>
  <c r="K1041" i="2"/>
  <c r="O1041" i="2" s="1"/>
  <c r="I1037" i="2"/>
  <c r="G1037" i="2" s="1"/>
  <c r="F1036" i="2"/>
  <c r="E1036" i="2" s="1"/>
  <c r="N1035" i="2"/>
  <c r="F1035" i="2" s="1"/>
  <c r="E1035" i="2" s="1"/>
  <c r="J1033" i="2"/>
  <c r="R1030" i="2"/>
  <c r="J1030" i="2"/>
  <c r="S1024" i="2"/>
  <c r="I1024" i="2" s="1"/>
  <c r="G1024" i="2" s="1"/>
  <c r="R1021" i="2"/>
  <c r="K1021" i="2"/>
  <c r="R1020" i="2"/>
  <c r="M1020" i="2"/>
  <c r="J1020" i="2" s="1"/>
  <c r="R1017" i="2"/>
  <c r="K1017" i="2"/>
  <c r="N989" i="2"/>
  <c r="S984" i="2"/>
  <c r="N977" i="2"/>
  <c r="R972" i="2"/>
  <c r="S968" i="2"/>
  <c r="R967" i="2"/>
  <c r="O963" i="2"/>
  <c r="O959" i="2"/>
  <c r="O955" i="2"/>
  <c r="F948" i="2"/>
  <c r="R945" i="2"/>
  <c r="F942" i="2"/>
  <c r="R938" i="2"/>
  <c r="R932" i="2"/>
  <c r="R930" i="2"/>
  <c r="F925" i="2"/>
  <c r="S919" i="2"/>
  <c r="N919" i="2"/>
  <c r="F919" i="2" s="1"/>
  <c r="S910" i="2"/>
  <c r="N910" i="2"/>
  <c r="S906" i="2"/>
  <c r="N906" i="2"/>
  <c r="L900" i="2"/>
  <c r="O900" i="2" s="1"/>
  <c r="M899" i="2"/>
  <c r="J899" i="2" s="1"/>
  <c r="F897" i="2"/>
  <c r="F895" i="2"/>
  <c r="F893" i="2"/>
  <c r="F891" i="2"/>
  <c r="F889" i="2"/>
  <c r="F887" i="2"/>
  <c r="M3203" i="2"/>
  <c r="J3203" i="2" s="1"/>
  <c r="F3202" i="2"/>
  <c r="M3199" i="2"/>
  <c r="J3199" i="2" s="1"/>
  <c r="F3198" i="2"/>
  <c r="M3195" i="2"/>
  <c r="J3195" i="2" s="1"/>
  <c r="F3194" i="2"/>
  <c r="M3191" i="2"/>
  <c r="J3191" i="2" s="1"/>
  <c r="F3190" i="2"/>
  <c r="M3187" i="2"/>
  <c r="J3187" i="2" s="1"/>
  <c r="F3186" i="2"/>
  <c r="M3183" i="2"/>
  <c r="J3183" i="2" s="1"/>
  <c r="F3182" i="2"/>
  <c r="M3179" i="2"/>
  <c r="J3179" i="2" s="1"/>
  <c r="F3178" i="2"/>
  <c r="M3175" i="2"/>
  <c r="J3175" i="2" s="1"/>
  <c r="F3174" i="2"/>
  <c r="M3171" i="2"/>
  <c r="J3171" i="2" s="1"/>
  <c r="F3170" i="2"/>
  <c r="M3167" i="2"/>
  <c r="J3167" i="2" s="1"/>
  <c r="F3166" i="2"/>
  <c r="M3163" i="2"/>
  <c r="J3163" i="2" s="1"/>
  <c r="F3162" i="2"/>
  <c r="M3159" i="2"/>
  <c r="J3159" i="2" s="1"/>
  <c r="F3158" i="2"/>
  <c r="M3155" i="2"/>
  <c r="J3155" i="2" s="1"/>
  <c r="F3154" i="2"/>
  <c r="M3151" i="2"/>
  <c r="J3151" i="2" s="1"/>
  <c r="F3150" i="2"/>
  <c r="M3147" i="2"/>
  <c r="J3147" i="2" s="1"/>
  <c r="F3146" i="2"/>
  <c r="M3143" i="2"/>
  <c r="J3143" i="2" s="1"/>
  <c r="F3142" i="2"/>
  <c r="M3139" i="2"/>
  <c r="J3139" i="2" s="1"/>
  <c r="F3138" i="2"/>
  <c r="M3135" i="2"/>
  <c r="J3135" i="2" s="1"/>
  <c r="F3134" i="2"/>
  <c r="M3131" i="2"/>
  <c r="J3131" i="2" s="1"/>
  <c r="F3130" i="2"/>
  <c r="M3127" i="2"/>
  <c r="J3127" i="2" s="1"/>
  <c r="F3126" i="2"/>
  <c r="M3123" i="2"/>
  <c r="J3123" i="2" s="1"/>
  <c r="F3122" i="2"/>
  <c r="M3119" i="2"/>
  <c r="J3119" i="2" s="1"/>
  <c r="F3118" i="2"/>
  <c r="M3115" i="2"/>
  <c r="J3115" i="2" s="1"/>
  <c r="F3114" i="2"/>
  <c r="M3111" i="2"/>
  <c r="J3111" i="2" s="1"/>
  <c r="F3110" i="2"/>
  <c r="M3107" i="2"/>
  <c r="J3107" i="2" s="1"/>
  <c r="F3106" i="2"/>
  <c r="M3103" i="2"/>
  <c r="J3103" i="2" s="1"/>
  <c r="F3102" i="2"/>
  <c r="M3099" i="2"/>
  <c r="J3099" i="2" s="1"/>
  <c r="F3098" i="2"/>
  <c r="M3095" i="2"/>
  <c r="J3095" i="2" s="1"/>
  <c r="F3094" i="2"/>
  <c r="M3091" i="2"/>
  <c r="J3091" i="2" s="1"/>
  <c r="F3090" i="2"/>
  <c r="M3087" i="2"/>
  <c r="J3087" i="2" s="1"/>
  <c r="F3086" i="2"/>
  <c r="M3083" i="2"/>
  <c r="J3083" i="2" s="1"/>
  <c r="F3082" i="2"/>
  <c r="M3079" i="2"/>
  <c r="J3079" i="2" s="1"/>
  <c r="F3078" i="2"/>
  <c r="M3075" i="2"/>
  <c r="J3075" i="2" s="1"/>
  <c r="F3074" i="2"/>
  <c r="M3071" i="2"/>
  <c r="J3071" i="2" s="1"/>
  <c r="F3070" i="2"/>
  <c r="M3067" i="2"/>
  <c r="J3067" i="2" s="1"/>
  <c r="F3066" i="2"/>
  <c r="M3063" i="2"/>
  <c r="J3063" i="2" s="1"/>
  <c r="F3062" i="2"/>
  <c r="M3059" i="2"/>
  <c r="J3059" i="2" s="1"/>
  <c r="F3058" i="2"/>
  <c r="M3055" i="2"/>
  <c r="J3055" i="2" s="1"/>
  <c r="F3054" i="2"/>
  <c r="M3051" i="2"/>
  <c r="J3051" i="2" s="1"/>
  <c r="F3050" i="2"/>
  <c r="M3047" i="2"/>
  <c r="J3047" i="2" s="1"/>
  <c r="F3046" i="2"/>
  <c r="M3043" i="2"/>
  <c r="J3043" i="2" s="1"/>
  <c r="F3042" i="2"/>
  <c r="M3039" i="2"/>
  <c r="J3039" i="2" s="1"/>
  <c r="F3038" i="2"/>
  <c r="M3035" i="2"/>
  <c r="J3035" i="2" s="1"/>
  <c r="F3034" i="2"/>
  <c r="M3031" i="2"/>
  <c r="J3031" i="2" s="1"/>
  <c r="F3030" i="2"/>
  <c r="M3027" i="2"/>
  <c r="J3027" i="2" s="1"/>
  <c r="F3026" i="2"/>
  <c r="M3023" i="2"/>
  <c r="J3023" i="2" s="1"/>
  <c r="F3022" i="2"/>
  <c r="M3019" i="2"/>
  <c r="J3019" i="2" s="1"/>
  <c r="F3018" i="2"/>
  <c r="M3015" i="2"/>
  <c r="J3015" i="2" s="1"/>
  <c r="F3014" i="2"/>
  <c r="M3011" i="2"/>
  <c r="J3011" i="2" s="1"/>
  <c r="F3010" i="2"/>
  <c r="M3007" i="2"/>
  <c r="J3007" i="2" s="1"/>
  <c r="F3006" i="2"/>
  <c r="M3003" i="2"/>
  <c r="J3003" i="2" s="1"/>
  <c r="F3002" i="2"/>
  <c r="M2999" i="2"/>
  <c r="J2999" i="2" s="1"/>
  <c r="F2998" i="2"/>
  <c r="M2995" i="2"/>
  <c r="J2995" i="2" s="1"/>
  <c r="F2994" i="2"/>
  <c r="M2991" i="2"/>
  <c r="J2991" i="2" s="1"/>
  <c r="F2990" i="2"/>
  <c r="M2987" i="2"/>
  <c r="J2987" i="2" s="1"/>
  <c r="F2986" i="2"/>
  <c r="M2983" i="2"/>
  <c r="J2983" i="2" s="1"/>
  <c r="F2982" i="2"/>
  <c r="M2979" i="2"/>
  <c r="J2979" i="2" s="1"/>
  <c r="F2978" i="2"/>
  <c r="M2975" i="2"/>
  <c r="J2975" i="2" s="1"/>
  <c r="F2974" i="2"/>
  <c r="M2971" i="2"/>
  <c r="J2971" i="2" s="1"/>
  <c r="F2970" i="2"/>
  <c r="M2967" i="2"/>
  <c r="J2967" i="2" s="1"/>
  <c r="F2966" i="2"/>
  <c r="M2963" i="2"/>
  <c r="J2963" i="2" s="1"/>
  <c r="F2962" i="2"/>
  <c r="M2959" i="2"/>
  <c r="J2959" i="2" s="1"/>
  <c r="F2958" i="2"/>
  <c r="M2955" i="2"/>
  <c r="J2955" i="2" s="1"/>
  <c r="F2954" i="2"/>
  <c r="M2951" i="2"/>
  <c r="J2951" i="2" s="1"/>
  <c r="F2950" i="2"/>
  <c r="M2947" i="2"/>
  <c r="F2946" i="2"/>
  <c r="M2943" i="2"/>
  <c r="J2943" i="2" s="1"/>
  <c r="F2942" i="2"/>
  <c r="M2939" i="2"/>
  <c r="J2939" i="2" s="1"/>
  <c r="F2938" i="2"/>
  <c r="M2935" i="2"/>
  <c r="J2935" i="2" s="1"/>
  <c r="F2934" i="2"/>
  <c r="M2931" i="2"/>
  <c r="J2931" i="2" s="1"/>
  <c r="F2930" i="2"/>
  <c r="M2927" i="2"/>
  <c r="J2927" i="2" s="1"/>
  <c r="F2926" i="2"/>
  <c r="M2923" i="2"/>
  <c r="J2923" i="2" s="1"/>
  <c r="F2922" i="2"/>
  <c r="M2919" i="2"/>
  <c r="J2919" i="2" s="1"/>
  <c r="F2918" i="2"/>
  <c r="M2915" i="2"/>
  <c r="J2915" i="2" s="1"/>
  <c r="F2914" i="2"/>
  <c r="R2912" i="2"/>
  <c r="L2912" i="2"/>
  <c r="N2911" i="2"/>
  <c r="R2910" i="2"/>
  <c r="L2910" i="2"/>
  <c r="N2909" i="2"/>
  <c r="R2908" i="2"/>
  <c r="L2908" i="2"/>
  <c r="N2907" i="2"/>
  <c r="R2906" i="2"/>
  <c r="L2906" i="2"/>
  <c r="N2905" i="2"/>
  <c r="R2904" i="2"/>
  <c r="L2904" i="2"/>
  <c r="N2903" i="2"/>
  <c r="R2902" i="2"/>
  <c r="L2902" i="2"/>
  <c r="N2901" i="2"/>
  <c r="R2900" i="2"/>
  <c r="L2900" i="2"/>
  <c r="N2899" i="2"/>
  <c r="R2898" i="2"/>
  <c r="L2898" i="2"/>
  <c r="N2897" i="2"/>
  <c r="R2896" i="2"/>
  <c r="L2896" i="2"/>
  <c r="N2895" i="2"/>
  <c r="R2894" i="2"/>
  <c r="L2894" i="2"/>
  <c r="N2893" i="2"/>
  <c r="S2892" i="2"/>
  <c r="I2892" i="2" s="1"/>
  <c r="G2892" i="2" s="1"/>
  <c r="M2892" i="2"/>
  <c r="F2892" i="2" s="1"/>
  <c r="E2892" i="2" s="1"/>
  <c r="R2890" i="2"/>
  <c r="R2889" i="2"/>
  <c r="K2889" i="2"/>
  <c r="O2889" i="2" s="1"/>
  <c r="S2887" i="2"/>
  <c r="N2886" i="2"/>
  <c r="N2885" i="2"/>
  <c r="S2884" i="2"/>
  <c r="M2884" i="2"/>
  <c r="F2884" i="2" s="1"/>
  <c r="E2884" i="2" s="1"/>
  <c r="R2882" i="2"/>
  <c r="R2881" i="2"/>
  <c r="K2881" i="2"/>
  <c r="O2881" i="2" s="1"/>
  <c r="S2879" i="2"/>
  <c r="N2878" i="2"/>
  <c r="N2877" i="2"/>
  <c r="S2876" i="2"/>
  <c r="I2876" i="2" s="1"/>
  <c r="G2876" i="2" s="1"/>
  <c r="M2876" i="2"/>
  <c r="J2876" i="2" s="1"/>
  <c r="R2874" i="2"/>
  <c r="R2873" i="2"/>
  <c r="K2873" i="2"/>
  <c r="O2873" i="2" s="1"/>
  <c r="J2872" i="2"/>
  <c r="S2871" i="2"/>
  <c r="N2870" i="2"/>
  <c r="N2869" i="2"/>
  <c r="S2868" i="2"/>
  <c r="I2868" i="2" s="1"/>
  <c r="G2868" i="2" s="1"/>
  <c r="M2868" i="2"/>
  <c r="J2868" i="2" s="1"/>
  <c r="N2862" i="2"/>
  <c r="F2862" i="2" s="1"/>
  <c r="R2854" i="2"/>
  <c r="F2853" i="2"/>
  <c r="N2852" i="2"/>
  <c r="F2852" i="2" s="1"/>
  <c r="N2846" i="2"/>
  <c r="F2846" i="2" s="1"/>
  <c r="R2838" i="2"/>
  <c r="F2837" i="2"/>
  <c r="N2836" i="2"/>
  <c r="F2836" i="2" s="1"/>
  <c r="N2830" i="2"/>
  <c r="F2830" i="2" s="1"/>
  <c r="R2822" i="2"/>
  <c r="F2821" i="2"/>
  <c r="N2820" i="2"/>
  <c r="F2820" i="2" s="1"/>
  <c r="N2814" i="2"/>
  <c r="F2814" i="2" s="1"/>
  <c r="R2806" i="2"/>
  <c r="F2805" i="2"/>
  <c r="N2798" i="2"/>
  <c r="F2798" i="2" s="1"/>
  <c r="R2790" i="2"/>
  <c r="F2789" i="2"/>
  <c r="N2788" i="2"/>
  <c r="F2788" i="2" s="1"/>
  <c r="N2782" i="2"/>
  <c r="F2782" i="2" s="1"/>
  <c r="R2774" i="2"/>
  <c r="F2773" i="2"/>
  <c r="N2766" i="2"/>
  <c r="F2766" i="2" s="1"/>
  <c r="R2758" i="2"/>
  <c r="N2757" i="2"/>
  <c r="F2757" i="2" s="1"/>
  <c r="R2753" i="2"/>
  <c r="J2750" i="2"/>
  <c r="F2749" i="2"/>
  <c r="M2731" i="2"/>
  <c r="M2723" i="2"/>
  <c r="M2715" i="2"/>
  <c r="M2707" i="2"/>
  <c r="M2699" i="2"/>
  <c r="M2691" i="2"/>
  <c r="L2680" i="2"/>
  <c r="L2664" i="2"/>
  <c r="L2648" i="2"/>
  <c r="L2632" i="2"/>
  <c r="R2618" i="2"/>
  <c r="N2618" i="2"/>
  <c r="R2616" i="2"/>
  <c r="R2609" i="2"/>
  <c r="N2600" i="2"/>
  <c r="N2593" i="2"/>
  <c r="R2581" i="2"/>
  <c r="N2581" i="2"/>
  <c r="L2396" i="2"/>
  <c r="R2396" i="2"/>
  <c r="N2396" i="2"/>
  <c r="L2394" i="2"/>
  <c r="O2394" i="2" s="1"/>
  <c r="C2394" i="2" s="1"/>
  <c r="K2394" i="2"/>
  <c r="N2394" i="2"/>
  <c r="F2394" i="2" s="1"/>
  <c r="E2394" i="2" s="1"/>
  <c r="S2394" i="2"/>
  <c r="L2388" i="2"/>
  <c r="N2388" i="2"/>
  <c r="R2388" i="2"/>
  <c r="L2386" i="2"/>
  <c r="N2386" i="2"/>
  <c r="F2386" i="2" s="1"/>
  <c r="S2386" i="2"/>
  <c r="K2386" i="2"/>
  <c r="R2378" i="2"/>
  <c r="R2370" i="2"/>
  <c r="N2363" i="2"/>
  <c r="R2363" i="2"/>
  <c r="M2362" i="2"/>
  <c r="N2361" i="2"/>
  <c r="R2361" i="2"/>
  <c r="K2361" i="2"/>
  <c r="R2355" i="2"/>
  <c r="N2355" i="2"/>
  <c r="M2354" i="2"/>
  <c r="N2353" i="2"/>
  <c r="K2353" i="2"/>
  <c r="R2353" i="2"/>
  <c r="S2348" i="2"/>
  <c r="S2340" i="2"/>
  <c r="O2338" i="2"/>
  <c r="Q2334" i="2"/>
  <c r="T2334" i="2" s="1"/>
  <c r="R2333" i="2"/>
  <c r="L2330" i="2"/>
  <c r="K2330" i="2"/>
  <c r="N2330" i="2"/>
  <c r="F2330" i="2" s="1"/>
  <c r="S2330" i="2"/>
  <c r="R2327" i="2"/>
  <c r="L2318" i="2"/>
  <c r="O2318" i="2" s="1"/>
  <c r="M2318" i="2"/>
  <c r="F2318" i="2" s="1"/>
  <c r="E2318" i="2" s="1"/>
  <c r="R2318" i="2"/>
  <c r="R2315" i="2"/>
  <c r="R2314" i="2"/>
  <c r="S2304" i="2"/>
  <c r="K2302" i="2"/>
  <c r="M2291" i="2"/>
  <c r="R2287" i="2"/>
  <c r="M2285" i="2"/>
  <c r="J2285" i="2" s="1"/>
  <c r="S2285" i="2"/>
  <c r="L2283" i="2"/>
  <c r="O2283" i="2" s="1"/>
  <c r="M2283" i="2"/>
  <c r="F2283" i="2" s="1"/>
  <c r="E2283" i="2" s="1"/>
  <c r="S2283" i="2"/>
  <c r="R2268" i="2"/>
  <c r="L2267" i="2"/>
  <c r="O2267" i="2" s="1"/>
  <c r="S2267" i="2"/>
  <c r="M2267" i="2"/>
  <c r="L2257" i="2"/>
  <c r="M2257" i="2"/>
  <c r="J2257" i="2" s="1"/>
  <c r="S2257" i="2"/>
  <c r="L2249" i="2"/>
  <c r="M2249" i="2"/>
  <c r="J2249" i="2" s="1"/>
  <c r="S2249" i="2"/>
  <c r="N2244" i="2"/>
  <c r="N2243" i="2"/>
  <c r="R2242" i="2"/>
  <c r="N2242" i="2"/>
  <c r="N2236" i="2"/>
  <c r="N2235" i="2"/>
  <c r="N2234" i="2"/>
  <c r="R2234" i="2"/>
  <c r="Q2231" i="2"/>
  <c r="T2231" i="2" s="1"/>
  <c r="N2225" i="2"/>
  <c r="N2217" i="2"/>
  <c r="R2211" i="2"/>
  <c r="L2209" i="2"/>
  <c r="R2209" i="2"/>
  <c r="M2209" i="2"/>
  <c r="F2209" i="2" s="1"/>
  <c r="S2209" i="2"/>
  <c r="R2204" i="2"/>
  <c r="R2194" i="2"/>
  <c r="N2194" i="2"/>
  <c r="N2172" i="2"/>
  <c r="K2172" i="2"/>
  <c r="L2153" i="2"/>
  <c r="R2153" i="2"/>
  <c r="M2153" i="2"/>
  <c r="F2153" i="2" s="1"/>
  <c r="S2153" i="2"/>
  <c r="L2145" i="2"/>
  <c r="R2145" i="2"/>
  <c r="M2145" i="2"/>
  <c r="F2145" i="2" s="1"/>
  <c r="S2145" i="2"/>
  <c r="L2137" i="2"/>
  <c r="R2137" i="2"/>
  <c r="M2137" i="2"/>
  <c r="J2137" i="2" s="1"/>
  <c r="S2137" i="2"/>
  <c r="L2129" i="2"/>
  <c r="J2129" i="2"/>
  <c r="R2129" i="2"/>
  <c r="M2129" i="2"/>
  <c r="F2129" i="2" s="1"/>
  <c r="S2129" i="2"/>
  <c r="L2121" i="2"/>
  <c r="R2121" i="2"/>
  <c r="M2121" i="2"/>
  <c r="F2121" i="2" s="1"/>
  <c r="S2121" i="2"/>
  <c r="S2116" i="2"/>
  <c r="L2112" i="2"/>
  <c r="K2112" i="2"/>
  <c r="M2112" i="2"/>
  <c r="J2112" i="2" s="1"/>
  <c r="R2112" i="2"/>
  <c r="O2102" i="2"/>
  <c r="S2100" i="2"/>
  <c r="L2096" i="2"/>
  <c r="K2096" i="2"/>
  <c r="M2096" i="2"/>
  <c r="J2096" i="2" s="1"/>
  <c r="R2096" i="2"/>
  <c r="O2083" i="2"/>
  <c r="S2081" i="2"/>
  <c r="I2081" i="2" s="1"/>
  <c r="G2081" i="2" s="1"/>
  <c r="L2077" i="2"/>
  <c r="K2077" i="2"/>
  <c r="M2077" i="2"/>
  <c r="J2077" i="2" s="1"/>
  <c r="R2077" i="2"/>
  <c r="R2070" i="2"/>
  <c r="F2065" i="2"/>
  <c r="E2065" i="2" s="1"/>
  <c r="I1729" i="2"/>
  <c r="G1729" i="2" s="1"/>
  <c r="C1721" i="2"/>
  <c r="Q1721" i="2"/>
  <c r="T1721" i="2" s="1"/>
  <c r="O1113" i="2"/>
  <c r="C1113" i="2" s="1"/>
  <c r="T1098" i="2"/>
  <c r="Q1092" i="2"/>
  <c r="T1092" i="2" s="1"/>
  <c r="Q1091" i="2"/>
  <c r="T1091" i="2" s="1"/>
  <c r="K1054" i="2"/>
  <c r="O1054" i="2" s="1"/>
  <c r="S1052" i="2"/>
  <c r="S1049" i="2"/>
  <c r="M1049" i="2"/>
  <c r="J1049" i="2" s="1"/>
  <c r="O1046" i="2"/>
  <c r="F1042" i="2"/>
  <c r="E1042" i="2" s="1"/>
  <c r="I1039" i="2"/>
  <c r="G1039" i="2" s="1"/>
  <c r="F1039" i="2"/>
  <c r="E1039" i="2" s="1"/>
  <c r="I1036" i="2"/>
  <c r="G1036" i="2" s="1"/>
  <c r="I1035" i="2"/>
  <c r="G1035" i="2" s="1"/>
  <c r="S1033" i="2"/>
  <c r="N1033" i="2"/>
  <c r="F1033" i="2" s="1"/>
  <c r="E1033" i="2" s="1"/>
  <c r="K1032" i="2"/>
  <c r="F1029" i="2"/>
  <c r="E1029" i="2" s="1"/>
  <c r="R1024" i="2"/>
  <c r="N1024" i="2"/>
  <c r="F1024" i="2" s="1"/>
  <c r="E1024" i="2" s="1"/>
  <c r="O1017" i="2"/>
  <c r="C1017" i="2" s="1"/>
  <c r="G990" i="2"/>
  <c r="N3073" i="2"/>
  <c r="N3069" i="2"/>
  <c r="N3065" i="2"/>
  <c r="N3061" i="2"/>
  <c r="F3061" i="2" s="1"/>
  <c r="N3057" i="2"/>
  <c r="N3053" i="2"/>
  <c r="N3049" i="2"/>
  <c r="N3045" i="2"/>
  <c r="F3045" i="2" s="1"/>
  <c r="N3041" i="2"/>
  <c r="N3037" i="2"/>
  <c r="N3033" i="2"/>
  <c r="N3029" i="2"/>
  <c r="F3029" i="2" s="1"/>
  <c r="N3025" i="2"/>
  <c r="N3021" i="2"/>
  <c r="N3017" i="2"/>
  <c r="N3013" i="2"/>
  <c r="F3013" i="2" s="1"/>
  <c r="N3009" i="2"/>
  <c r="N3005" i="2"/>
  <c r="N3001" i="2"/>
  <c r="N2997" i="2"/>
  <c r="F2997" i="2" s="1"/>
  <c r="N2993" i="2"/>
  <c r="N2989" i="2"/>
  <c r="N2985" i="2"/>
  <c r="N2981" i="2"/>
  <c r="F2981" i="2" s="1"/>
  <c r="N2977" i="2"/>
  <c r="N2973" i="2"/>
  <c r="N2969" i="2"/>
  <c r="N2965" i="2"/>
  <c r="F2965" i="2" s="1"/>
  <c r="N2961" i="2"/>
  <c r="N2957" i="2"/>
  <c r="N2953" i="2"/>
  <c r="N2949" i="2"/>
  <c r="F2949" i="2" s="1"/>
  <c r="N2945" i="2"/>
  <c r="N2941" i="2"/>
  <c r="N2937" i="2"/>
  <c r="N2933" i="2"/>
  <c r="F2933" i="2" s="1"/>
  <c r="N2929" i="2"/>
  <c r="N2925" i="2"/>
  <c r="N2921" i="2"/>
  <c r="N2917" i="2"/>
  <c r="F2917" i="2" s="1"/>
  <c r="N2913" i="2"/>
  <c r="M2911" i="2"/>
  <c r="J2911" i="2" s="1"/>
  <c r="M2909" i="2"/>
  <c r="J2909" i="2" s="1"/>
  <c r="M2907" i="2"/>
  <c r="J2907" i="2" s="1"/>
  <c r="M2905" i="2"/>
  <c r="J2905" i="2" s="1"/>
  <c r="M2903" i="2"/>
  <c r="J2903" i="2" s="1"/>
  <c r="M2901" i="2"/>
  <c r="J2901" i="2" s="1"/>
  <c r="M2899" i="2"/>
  <c r="J2899" i="2" s="1"/>
  <c r="M2897" i="2"/>
  <c r="J2897" i="2" s="1"/>
  <c r="M2895" i="2"/>
  <c r="J2895" i="2" s="1"/>
  <c r="M2893" i="2"/>
  <c r="N2891" i="2"/>
  <c r="N2888" i="2"/>
  <c r="M2885" i="2"/>
  <c r="F2885" i="2" s="1"/>
  <c r="N2883" i="2"/>
  <c r="N2880" i="2"/>
  <c r="F2880" i="2" s="1"/>
  <c r="E2880" i="2" s="1"/>
  <c r="M2877" i="2"/>
  <c r="N2875" i="2"/>
  <c r="N2872" i="2"/>
  <c r="F2872" i="2" s="1"/>
  <c r="E2872" i="2" s="1"/>
  <c r="M2869" i="2"/>
  <c r="N2867" i="2"/>
  <c r="F2858" i="2"/>
  <c r="F2842" i="2"/>
  <c r="F2826" i="2"/>
  <c r="F2810" i="2"/>
  <c r="F2794" i="2"/>
  <c r="F2778" i="2"/>
  <c r="F2762" i="2"/>
  <c r="N2754" i="2"/>
  <c r="F2754" i="2" s="1"/>
  <c r="M2752" i="2"/>
  <c r="N2752" i="2"/>
  <c r="R2617" i="2"/>
  <c r="R2586" i="2"/>
  <c r="N2586" i="2"/>
  <c r="N2584" i="2"/>
  <c r="R2584" i="2"/>
  <c r="N2577" i="2"/>
  <c r="R2577" i="2"/>
  <c r="O2382" i="2"/>
  <c r="C2382" i="2" s="1"/>
  <c r="L2380" i="2"/>
  <c r="R2380" i="2"/>
  <c r="N2380" i="2"/>
  <c r="L2378" i="2"/>
  <c r="K2378" i="2"/>
  <c r="N2378" i="2"/>
  <c r="F2378" i="2" s="1"/>
  <c r="S2378" i="2"/>
  <c r="L2372" i="2"/>
  <c r="N2372" i="2"/>
  <c r="R2372" i="2"/>
  <c r="L2370" i="2"/>
  <c r="N2370" i="2"/>
  <c r="F2370" i="2" s="1"/>
  <c r="S2370" i="2"/>
  <c r="K2370" i="2"/>
  <c r="N2347" i="2"/>
  <c r="R2347" i="2"/>
  <c r="M2346" i="2"/>
  <c r="N2345" i="2"/>
  <c r="R2345" i="2"/>
  <c r="K2345" i="2"/>
  <c r="R2339" i="2"/>
  <c r="N2339" i="2"/>
  <c r="J2326" i="2"/>
  <c r="L2324" i="2"/>
  <c r="N2324" i="2"/>
  <c r="R2324" i="2"/>
  <c r="L2314" i="2"/>
  <c r="N2314" i="2"/>
  <c r="F2314" i="2" s="1"/>
  <c r="S2314" i="2"/>
  <c r="K2314" i="2"/>
  <c r="N2301" i="2"/>
  <c r="N2299" i="2"/>
  <c r="L2287" i="2"/>
  <c r="K2287" i="2"/>
  <c r="N2287" i="2"/>
  <c r="F2287" i="2" s="1"/>
  <c r="S2287" i="2"/>
  <c r="N2277" i="2"/>
  <c r="O2271" i="2"/>
  <c r="N2265" i="2"/>
  <c r="L2259" i="2"/>
  <c r="O2259" i="2" s="1"/>
  <c r="M2259" i="2"/>
  <c r="S2259" i="2"/>
  <c r="L2251" i="2"/>
  <c r="O2251" i="2" s="1"/>
  <c r="S2251" i="2"/>
  <c r="M2251" i="2"/>
  <c r="L2241" i="2"/>
  <c r="M2241" i="2"/>
  <c r="J2241" i="2" s="1"/>
  <c r="S2241" i="2"/>
  <c r="L2233" i="2"/>
  <c r="M2233" i="2"/>
  <c r="J2233" i="2" s="1"/>
  <c r="S2233" i="2"/>
  <c r="N2227" i="2"/>
  <c r="R2226" i="2"/>
  <c r="N2226" i="2"/>
  <c r="N2219" i="2"/>
  <c r="N2218" i="2"/>
  <c r="R2218" i="2"/>
  <c r="R2210" i="2"/>
  <c r="N2210" i="2"/>
  <c r="N2188" i="2"/>
  <c r="K2188" i="2"/>
  <c r="L2179" i="2"/>
  <c r="K2179" i="2"/>
  <c r="M2179" i="2"/>
  <c r="S2179" i="2"/>
  <c r="C2171" i="2"/>
  <c r="L2154" i="2"/>
  <c r="N2154" i="2"/>
  <c r="K2154" i="2"/>
  <c r="L2146" i="2"/>
  <c r="N2146" i="2"/>
  <c r="K2146" i="2"/>
  <c r="L2138" i="2"/>
  <c r="N2138" i="2"/>
  <c r="K2138" i="2"/>
  <c r="L2130" i="2"/>
  <c r="N2130" i="2"/>
  <c r="K2130" i="2"/>
  <c r="L2122" i="2"/>
  <c r="N2122" i="2"/>
  <c r="K2122" i="2"/>
  <c r="L2108" i="2"/>
  <c r="K2108" i="2"/>
  <c r="M2108" i="2"/>
  <c r="J2108" i="2" s="1"/>
  <c r="R2108" i="2"/>
  <c r="L2092" i="2"/>
  <c r="K2092" i="2"/>
  <c r="M2092" i="2"/>
  <c r="J2092" i="2" s="1"/>
  <c r="R2092" i="2"/>
  <c r="L2073" i="2"/>
  <c r="O2073" i="2" s="1"/>
  <c r="K2073" i="2"/>
  <c r="M2073" i="2"/>
  <c r="J2073" i="2" s="1"/>
  <c r="R2073" i="2"/>
  <c r="O2068" i="2"/>
  <c r="O2035" i="2"/>
  <c r="O2008" i="2"/>
  <c r="F1744" i="2"/>
  <c r="C1729" i="2"/>
  <c r="Q1729" i="2"/>
  <c r="T1729" i="2" s="1"/>
  <c r="U1729" i="2" s="1"/>
  <c r="F2382" i="2"/>
  <c r="E2382" i="2" s="1"/>
  <c r="F2366" i="2"/>
  <c r="E2366" i="2" s="1"/>
  <c r="F2350" i="2"/>
  <c r="E2350" i="2" s="1"/>
  <c r="F2338" i="2"/>
  <c r="E2338" i="2" s="1"/>
  <c r="F2322" i="2"/>
  <c r="E2322" i="2" s="1"/>
  <c r="O2307" i="2"/>
  <c r="F2275" i="2"/>
  <c r="E2275" i="2" s="1"/>
  <c r="F2271" i="2"/>
  <c r="E2271" i="2" s="1"/>
  <c r="F2269" i="2"/>
  <c r="F2253" i="2"/>
  <c r="F2237" i="2"/>
  <c r="F2221" i="2"/>
  <c r="F2205" i="2"/>
  <c r="M2203" i="2"/>
  <c r="R2202" i="2"/>
  <c r="S2201" i="2"/>
  <c r="M2201" i="2"/>
  <c r="J2201" i="2" s="1"/>
  <c r="M2187" i="2"/>
  <c r="R2186" i="2"/>
  <c r="S2185" i="2"/>
  <c r="M2185" i="2"/>
  <c r="J2185" i="2" s="1"/>
  <c r="F2173" i="2"/>
  <c r="M2171" i="2"/>
  <c r="Q2171" i="2" s="1"/>
  <c r="T2171" i="2" s="1"/>
  <c r="R2170" i="2"/>
  <c r="S2169" i="2"/>
  <c r="M2169" i="2"/>
  <c r="J2169" i="2" s="1"/>
  <c r="F2161" i="2"/>
  <c r="R2114" i="2"/>
  <c r="M2114" i="2"/>
  <c r="J2114" i="2" s="1"/>
  <c r="R2110" i="2"/>
  <c r="M2110" i="2"/>
  <c r="J2110" i="2" s="1"/>
  <c r="R2106" i="2"/>
  <c r="M2106" i="2"/>
  <c r="J2106" i="2" s="1"/>
  <c r="R2102" i="2"/>
  <c r="M2102" i="2"/>
  <c r="J2102" i="2" s="1"/>
  <c r="R2098" i="2"/>
  <c r="M2098" i="2"/>
  <c r="J2098" i="2" s="1"/>
  <c r="R2094" i="2"/>
  <c r="M2094" i="2"/>
  <c r="J2094" i="2" s="1"/>
  <c r="R2090" i="2"/>
  <c r="M2090" i="2"/>
  <c r="J2090" i="2" s="1"/>
  <c r="I2089" i="2"/>
  <c r="G2089" i="2" s="1"/>
  <c r="R2087" i="2"/>
  <c r="M2087" i="2"/>
  <c r="J2087" i="2" s="1"/>
  <c r="R2083" i="2"/>
  <c r="M2083" i="2"/>
  <c r="J2083" i="2" s="1"/>
  <c r="R2079" i="2"/>
  <c r="M2079" i="2"/>
  <c r="J2079" i="2" s="1"/>
  <c r="R2075" i="2"/>
  <c r="M2075" i="2"/>
  <c r="J2075" i="2" s="1"/>
  <c r="R2071" i="2"/>
  <c r="M2071" i="2"/>
  <c r="J2071" i="2" s="1"/>
  <c r="F2067" i="2"/>
  <c r="E2067" i="2" s="1"/>
  <c r="L2064" i="2"/>
  <c r="O2064" i="2" s="1"/>
  <c r="I2064" i="2" s="1"/>
  <c r="G2064" i="2" s="1"/>
  <c r="N2060" i="2"/>
  <c r="N2058" i="2"/>
  <c r="S2057" i="2"/>
  <c r="L2057" i="2"/>
  <c r="O2057" i="2" s="1"/>
  <c r="R2055" i="2"/>
  <c r="K2055" i="2"/>
  <c r="O2055" i="2" s="1"/>
  <c r="C2055" i="2" s="1"/>
  <c r="R2053" i="2"/>
  <c r="L2053" i="2"/>
  <c r="O2053" i="2" s="1"/>
  <c r="R2051" i="2"/>
  <c r="L2051" i="2"/>
  <c r="O2051" i="2" s="1"/>
  <c r="R2048" i="2"/>
  <c r="R2046" i="2"/>
  <c r="R2044" i="2"/>
  <c r="R2042" i="2"/>
  <c r="N2038" i="2"/>
  <c r="N2036" i="2"/>
  <c r="N2034" i="2"/>
  <c r="S2033" i="2"/>
  <c r="L2033" i="2"/>
  <c r="O2033" i="2" s="1"/>
  <c r="R2030" i="2"/>
  <c r="N2026" i="2"/>
  <c r="S2025" i="2"/>
  <c r="L2025" i="2"/>
  <c r="O2025" i="2" s="1"/>
  <c r="R2022" i="2"/>
  <c r="N2018" i="2"/>
  <c r="S2017" i="2"/>
  <c r="L2017" i="2"/>
  <c r="O2017" i="2" s="1"/>
  <c r="R2014" i="2"/>
  <c r="N2010" i="2"/>
  <c r="S2009" i="2"/>
  <c r="L2009" i="2"/>
  <c r="O2009" i="2" s="1"/>
  <c r="R2004" i="2"/>
  <c r="M2003" i="2"/>
  <c r="M1999" i="2"/>
  <c r="M1995" i="2"/>
  <c r="M1991" i="2"/>
  <c r="M1987" i="2"/>
  <c r="M1983" i="2"/>
  <c r="M1979" i="2"/>
  <c r="M1975" i="2"/>
  <c r="M1971" i="2"/>
  <c r="M1967" i="2"/>
  <c r="M1963" i="2"/>
  <c r="M1959" i="2"/>
  <c r="M1955" i="2"/>
  <c r="M1951" i="2"/>
  <c r="K1947" i="2"/>
  <c r="O1947" i="2" s="1"/>
  <c r="C1947" i="2" s="1"/>
  <c r="F1946" i="2"/>
  <c r="R1943" i="2"/>
  <c r="K1943" i="2"/>
  <c r="O1943" i="2" s="1"/>
  <c r="S1942" i="2"/>
  <c r="M1942" i="2"/>
  <c r="J1942" i="2" s="1"/>
  <c r="F1940" i="2"/>
  <c r="N1939" i="2"/>
  <c r="F1939" i="2" s="1"/>
  <c r="G1937" i="2"/>
  <c r="S1933" i="2"/>
  <c r="K1933" i="2"/>
  <c r="O1933" i="2" s="1"/>
  <c r="S1932" i="2"/>
  <c r="K1932" i="2"/>
  <c r="O1932" i="2" s="1"/>
  <c r="F1830" i="2"/>
  <c r="R1824" i="2"/>
  <c r="N1817" i="2"/>
  <c r="F1817" i="2" s="1"/>
  <c r="S1813" i="2"/>
  <c r="R1810" i="2"/>
  <c r="M1806" i="2"/>
  <c r="M1798" i="2"/>
  <c r="R1788" i="2"/>
  <c r="N1788" i="2"/>
  <c r="F1788" i="2" s="1"/>
  <c r="E1788" i="2" s="1"/>
  <c r="L1776" i="2"/>
  <c r="R1776" i="2"/>
  <c r="R1772" i="2"/>
  <c r="L1772" i="2"/>
  <c r="N1768" i="2"/>
  <c r="F1768" i="2" s="1"/>
  <c r="M1765" i="2"/>
  <c r="F1765" i="2" s="1"/>
  <c r="L1762" i="2"/>
  <c r="R1758" i="2"/>
  <c r="F1755" i="2"/>
  <c r="L1750" i="2"/>
  <c r="R1750" i="2"/>
  <c r="R1735" i="2"/>
  <c r="S1734" i="2"/>
  <c r="N1734" i="2"/>
  <c r="N1728" i="2"/>
  <c r="R1728" i="2"/>
  <c r="N1727" i="2"/>
  <c r="F1727" i="2" s="1"/>
  <c r="S1727" i="2"/>
  <c r="S1725" i="2"/>
  <c r="N1725" i="2"/>
  <c r="K1724" i="2"/>
  <c r="O1724" i="2" s="1"/>
  <c r="R1723" i="2"/>
  <c r="L1723" i="2"/>
  <c r="O1723" i="2" s="1"/>
  <c r="C1723" i="2" s="1"/>
  <c r="K1717" i="2"/>
  <c r="O1717" i="2" s="1"/>
  <c r="S1716" i="2"/>
  <c r="M1716" i="2"/>
  <c r="J1716" i="2" s="1"/>
  <c r="S1713" i="2"/>
  <c r="M1713" i="2"/>
  <c r="J1713" i="2" s="1"/>
  <c r="N1709" i="2"/>
  <c r="S1706" i="2"/>
  <c r="K1704" i="2"/>
  <c r="S1704" i="2"/>
  <c r="K1702" i="2"/>
  <c r="N1701" i="2"/>
  <c r="M1698" i="2"/>
  <c r="J1698" i="2" s="1"/>
  <c r="M1697" i="2"/>
  <c r="J1697" i="2" s="1"/>
  <c r="F1693" i="2"/>
  <c r="N4451" i="2"/>
  <c r="R4451" i="2"/>
  <c r="N4449" i="2"/>
  <c r="R4449" i="2"/>
  <c r="N4447" i="2"/>
  <c r="R4447" i="2"/>
  <c r="N4445" i="2"/>
  <c r="R4445" i="2"/>
  <c r="N4443" i="2"/>
  <c r="R4443" i="2"/>
  <c r="N4441" i="2"/>
  <c r="R4441" i="2"/>
  <c r="N4439" i="2"/>
  <c r="R4439" i="2"/>
  <c r="N4437" i="2"/>
  <c r="R4437" i="2"/>
  <c r="N4435" i="2"/>
  <c r="R4435" i="2"/>
  <c r="N4433" i="2"/>
  <c r="R4433" i="2"/>
  <c r="N4431" i="2"/>
  <c r="R4431" i="2"/>
  <c r="N4429" i="2"/>
  <c r="R4429" i="2"/>
  <c r="N4427" i="2"/>
  <c r="R4427" i="2"/>
  <c r="N4425" i="2"/>
  <c r="R4425" i="2"/>
  <c r="R4421" i="2"/>
  <c r="N4421" i="2"/>
  <c r="R4419" i="2"/>
  <c r="N4419" i="2"/>
  <c r="R4395" i="2"/>
  <c r="N4395" i="2"/>
  <c r="R4393" i="2"/>
  <c r="N4393" i="2"/>
  <c r="R4391" i="2"/>
  <c r="N4391" i="2"/>
  <c r="R4389" i="2"/>
  <c r="N4389" i="2"/>
  <c r="R4387" i="2"/>
  <c r="N4387" i="2"/>
  <c r="R4385" i="2"/>
  <c r="N4385" i="2"/>
  <c r="R4383" i="2"/>
  <c r="N4383" i="2"/>
  <c r="R4381" i="2"/>
  <c r="N4381" i="2"/>
  <c r="R4379" i="2"/>
  <c r="N4379" i="2"/>
  <c r="R4377" i="2"/>
  <c r="N4377" i="2"/>
  <c r="R4375" i="2"/>
  <c r="N4375" i="2"/>
  <c r="R4373" i="2"/>
  <c r="N4373" i="2"/>
  <c r="R4371" i="2"/>
  <c r="N4371" i="2"/>
  <c r="R4369" i="2"/>
  <c r="N4369" i="2"/>
  <c r="R4367" i="2"/>
  <c r="N4367" i="2"/>
  <c r="N4356" i="2"/>
  <c r="R4356" i="2"/>
  <c r="N4354" i="2"/>
  <c r="R4354" i="2"/>
  <c r="N4352" i="2"/>
  <c r="R4352" i="2"/>
  <c r="N4350" i="2"/>
  <c r="R4350" i="2"/>
  <c r="L4265" i="2"/>
  <c r="O4265" i="2" s="1"/>
  <c r="C4265" i="2" s="1"/>
  <c r="M4265" i="2"/>
  <c r="J4265" i="2" s="1"/>
  <c r="R4265" i="2"/>
  <c r="L4257" i="2"/>
  <c r="O4257" i="2" s="1"/>
  <c r="C4257" i="2" s="1"/>
  <c r="M4257" i="2"/>
  <c r="J4257" i="2" s="1"/>
  <c r="R4257" i="2"/>
  <c r="L4249" i="2"/>
  <c r="O4249" i="2" s="1"/>
  <c r="C4249" i="2" s="1"/>
  <c r="M4249" i="2"/>
  <c r="R4249" i="2"/>
  <c r="L4241" i="2"/>
  <c r="O4241" i="2" s="1"/>
  <c r="C4241" i="2" s="1"/>
  <c r="M4241" i="2"/>
  <c r="J4241" i="2" s="1"/>
  <c r="R4241" i="2"/>
  <c r="L4233" i="2"/>
  <c r="O4233" i="2" s="1"/>
  <c r="C4233" i="2" s="1"/>
  <c r="M4233" i="2"/>
  <c r="J4233" i="2" s="1"/>
  <c r="R4233" i="2"/>
  <c r="L4225" i="2"/>
  <c r="O4225" i="2" s="1"/>
  <c r="C4225" i="2" s="1"/>
  <c r="M4225" i="2"/>
  <c r="R4225" i="2"/>
  <c r="L4220" i="2"/>
  <c r="K4220" i="2"/>
  <c r="R4216" i="2"/>
  <c r="L4215" i="2"/>
  <c r="M4215" i="2"/>
  <c r="J4215" i="2" s="1"/>
  <c r="S4215" i="2"/>
  <c r="R4212" i="2"/>
  <c r="L4211" i="2"/>
  <c r="M4211" i="2"/>
  <c r="J4211" i="2" s="1"/>
  <c r="S4211" i="2"/>
  <c r="L4198" i="2"/>
  <c r="R4198" i="2"/>
  <c r="N4198" i="2"/>
  <c r="L4194" i="2"/>
  <c r="N4194" i="2"/>
  <c r="R4194" i="2"/>
  <c r="L4192" i="2"/>
  <c r="O4192" i="2" s="1"/>
  <c r="K4192" i="2"/>
  <c r="L4188" i="2"/>
  <c r="K4188" i="2"/>
  <c r="R4184" i="2"/>
  <c r="L4183" i="2"/>
  <c r="M4183" i="2"/>
  <c r="J4183" i="2" s="1"/>
  <c r="S4183" i="2"/>
  <c r="R4180" i="2"/>
  <c r="L4179" i="2"/>
  <c r="M4179" i="2"/>
  <c r="J4179" i="2" s="1"/>
  <c r="S4179" i="2"/>
  <c r="L4166" i="2"/>
  <c r="R4166" i="2"/>
  <c r="N4166" i="2"/>
  <c r="L4162" i="2"/>
  <c r="N4162" i="2"/>
  <c r="R4162" i="2"/>
  <c r="L4160" i="2"/>
  <c r="K4160" i="2"/>
  <c r="L4156" i="2"/>
  <c r="O4156" i="2" s="1"/>
  <c r="K4156" i="2"/>
  <c r="R4152" i="2"/>
  <c r="L4151" i="2"/>
  <c r="M4151" i="2"/>
  <c r="J4151" i="2" s="1"/>
  <c r="S4151" i="2"/>
  <c r="Q4149" i="2"/>
  <c r="T4149" i="2" s="1"/>
  <c r="R4148" i="2"/>
  <c r="L4147" i="2"/>
  <c r="M4147" i="2"/>
  <c r="J4147" i="2" s="1"/>
  <c r="S4147" i="2"/>
  <c r="L4144" i="2"/>
  <c r="O4144" i="2" s="1"/>
  <c r="M4144" i="2"/>
  <c r="J4144" i="2" s="1"/>
  <c r="S4144" i="2"/>
  <c r="L4141" i="2"/>
  <c r="K4141" i="2"/>
  <c r="R4141" i="2"/>
  <c r="M4141" i="2"/>
  <c r="J4141" i="2" s="1"/>
  <c r="S4141" i="2"/>
  <c r="L4137" i="2"/>
  <c r="K4137" i="2"/>
  <c r="R4137" i="2"/>
  <c r="M4137" i="2"/>
  <c r="J4137" i="2" s="1"/>
  <c r="S4137" i="2"/>
  <c r="L4133" i="2"/>
  <c r="O4133" i="2" s="1"/>
  <c r="K4133" i="2"/>
  <c r="R4133" i="2"/>
  <c r="M4133" i="2"/>
  <c r="J4133" i="2" s="1"/>
  <c r="S4133" i="2"/>
  <c r="I4133" i="2" s="1"/>
  <c r="G4133" i="2" s="1"/>
  <c r="L4129" i="2"/>
  <c r="K4129" i="2"/>
  <c r="R4129" i="2"/>
  <c r="M4129" i="2"/>
  <c r="J4129" i="2" s="1"/>
  <c r="S4129" i="2"/>
  <c r="L4126" i="2"/>
  <c r="J4126" i="2"/>
  <c r="K4126" i="2"/>
  <c r="N4126" i="2"/>
  <c r="S4126" i="2"/>
  <c r="O4118" i="2"/>
  <c r="C4118" i="2" s="1"/>
  <c r="O4102" i="2"/>
  <c r="C4102" i="2" s="1"/>
  <c r="M4067" i="2"/>
  <c r="J4067" i="2" s="1"/>
  <c r="R4067" i="2"/>
  <c r="N4067" i="2"/>
  <c r="F4067" i="2" s="1"/>
  <c r="M4059" i="2"/>
  <c r="J4059" i="2" s="1"/>
  <c r="R4059" i="2"/>
  <c r="N4059" i="2"/>
  <c r="N3928" i="2"/>
  <c r="L3928" i="2"/>
  <c r="O2039" i="2"/>
  <c r="C2039" i="2" s="1"/>
  <c r="O2027" i="2"/>
  <c r="O2019" i="2"/>
  <c r="O2011" i="2"/>
  <c r="I1945" i="2"/>
  <c r="G1945" i="2" s="1"/>
  <c r="F1818" i="2"/>
  <c r="F1767" i="2"/>
  <c r="L1748" i="2"/>
  <c r="R1748" i="2"/>
  <c r="I1720" i="2"/>
  <c r="G1720" i="2" s="1"/>
  <c r="N1716" i="2"/>
  <c r="R1716" i="2"/>
  <c r="N1715" i="2"/>
  <c r="F1715" i="2" s="1"/>
  <c r="S1715" i="2"/>
  <c r="I1715" i="2" s="1"/>
  <c r="L1710" i="2"/>
  <c r="O1710" i="2" s="1"/>
  <c r="S1710" i="2"/>
  <c r="K1703" i="2"/>
  <c r="R1703" i="2"/>
  <c r="S1699" i="2"/>
  <c r="R4526" i="2"/>
  <c r="N4526" i="2"/>
  <c r="R4524" i="2"/>
  <c r="N4524" i="2"/>
  <c r="R4522" i="2"/>
  <c r="N4522" i="2"/>
  <c r="R4520" i="2"/>
  <c r="N4520" i="2"/>
  <c r="R4518" i="2"/>
  <c r="N4518" i="2"/>
  <c r="R4516" i="2"/>
  <c r="N4516" i="2"/>
  <c r="R4514" i="2"/>
  <c r="N4514" i="2"/>
  <c r="R4512" i="2"/>
  <c r="N4512" i="2"/>
  <c r="R4510" i="2"/>
  <c r="N4510" i="2"/>
  <c r="R4508" i="2"/>
  <c r="N4508" i="2"/>
  <c r="R4506" i="2"/>
  <c r="N4506" i="2"/>
  <c r="L4219" i="2"/>
  <c r="M4219" i="2"/>
  <c r="J4219" i="2" s="1"/>
  <c r="S4219" i="2"/>
  <c r="L4206" i="2"/>
  <c r="R4206" i="2"/>
  <c r="N4206" i="2"/>
  <c r="L4202" i="2"/>
  <c r="N4202" i="2"/>
  <c r="R4202" i="2"/>
  <c r="L4200" i="2"/>
  <c r="K4200" i="2"/>
  <c r="L4196" i="2"/>
  <c r="K4196" i="2"/>
  <c r="L4191" i="2"/>
  <c r="M4191" i="2"/>
  <c r="J4191" i="2" s="1"/>
  <c r="S4191" i="2"/>
  <c r="L4187" i="2"/>
  <c r="M4187" i="2"/>
  <c r="J4187" i="2" s="1"/>
  <c r="S4187" i="2"/>
  <c r="L4174" i="2"/>
  <c r="R4174" i="2"/>
  <c r="N4174" i="2"/>
  <c r="L4170" i="2"/>
  <c r="N4170" i="2"/>
  <c r="R4170" i="2"/>
  <c r="L4168" i="2"/>
  <c r="K4168" i="2"/>
  <c r="L4164" i="2"/>
  <c r="K4164" i="2"/>
  <c r="L4159" i="2"/>
  <c r="M4159" i="2"/>
  <c r="J4159" i="2" s="1"/>
  <c r="S4159" i="2"/>
  <c r="L4155" i="2"/>
  <c r="M4155" i="2"/>
  <c r="J4155" i="2" s="1"/>
  <c r="S4155" i="2"/>
  <c r="L4143" i="2"/>
  <c r="O4143" i="2" s="1"/>
  <c r="M4143" i="2"/>
  <c r="J4143" i="2" s="1"/>
  <c r="S4143" i="2"/>
  <c r="I4143" i="2" s="1"/>
  <c r="G4143" i="2" s="1"/>
  <c r="L4142" i="2"/>
  <c r="K4142" i="2"/>
  <c r="M4142" i="2"/>
  <c r="J4142" i="2" s="1"/>
  <c r="S4142" i="2"/>
  <c r="L4138" i="2"/>
  <c r="K4138" i="2"/>
  <c r="R4138" i="2"/>
  <c r="M4138" i="2"/>
  <c r="J4138" i="2" s="1"/>
  <c r="S4138" i="2"/>
  <c r="L4134" i="2"/>
  <c r="K4134" i="2"/>
  <c r="R4134" i="2"/>
  <c r="M4134" i="2"/>
  <c r="J4134" i="2" s="1"/>
  <c r="S4134" i="2"/>
  <c r="L4130" i="2"/>
  <c r="K4130" i="2"/>
  <c r="R4130" i="2"/>
  <c r="M4130" i="2"/>
  <c r="J4130" i="2" s="1"/>
  <c r="S4130" i="2"/>
  <c r="F4090" i="2"/>
  <c r="J4090" i="2"/>
  <c r="N4037" i="2"/>
  <c r="M4037" i="2"/>
  <c r="J4037" i="2" s="1"/>
  <c r="N4033" i="2"/>
  <c r="M4033" i="2"/>
  <c r="J4033" i="2" s="1"/>
  <c r="N4029" i="2"/>
  <c r="M4029" i="2"/>
  <c r="J4029" i="2" s="1"/>
  <c r="N4025" i="2"/>
  <c r="M4025" i="2"/>
  <c r="J4025" i="2" s="1"/>
  <c r="N3952" i="2"/>
  <c r="L3952" i="2"/>
  <c r="N3920" i="2"/>
  <c r="L3920" i="2"/>
  <c r="S2392" i="2"/>
  <c r="M2392" i="2"/>
  <c r="J2392" i="2" s="1"/>
  <c r="F2390" i="2"/>
  <c r="E2390" i="2" s="1"/>
  <c r="J2382" i="2"/>
  <c r="S2376" i="2"/>
  <c r="M2376" i="2"/>
  <c r="J2376" i="2" s="1"/>
  <c r="F2374" i="2"/>
  <c r="E2374" i="2" s="1"/>
  <c r="J2366" i="2"/>
  <c r="S2360" i="2"/>
  <c r="M2360" i="2"/>
  <c r="J2360" i="2" s="1"/>
  <c r="F2358" i="2"/>
  <c r="E2358" i="2" s="1"/>
  <c r="J2350" i="2"/>
  <c r="S2344" i="2"/>
  <c r="M2344" i="2"/>
  <c r="J2344" i="2" s="1"/>
  <c r="F2342" i="2"/>
  <c r="E2342" i="2" s="1"/>
  <c r="S2338" i="2"/>
  <c r="J2338" i="2"/>
  <c r="S2336" i="2"/>
  <c r="M2336" i="2"/>
  <c r="J2336" i="2" s="1"/>
  <c r="S2328" i="2"/>
  <c r="M2328" i="2"/>
  <c r="J2328" i="2" s="1"/>
  <c r="S2326" i="2"/>
  <c r="N2326" i="2"/>
  <c r="F2326" i="2" s="1"/>
  <c r="E2326" i="2" s="1"/>
  <c r="O2323" i="2"/>
  <c r="J2322" i="2"/>
  <c r="N2319" i="2"/>
  <c r="S2316" i="2"/>
  <c r="M2316" i="2"/>
  <c r="J2316" i="2" s="1"/>
  <c r="N2307" i="2"/>
  <c r="F2306" i="2"/>
  <c r="E2306" i="2" s="1"/>
  <c r="K2295" i="2"/>
  <c r="O2295" i="2" s="1"/>
  <c r="F2293" i="2"/>
  <c r="S2290" i="2"/>
  <c r="K2279" i="2"/>
  <c r="O2279" i="2" s="1"/>
  <c r="J2275" i="2"/>
  <c r="J2271" i="2"/>
  <c r="R2269" i="2"/>
  <c r="J2269" i="2"/>
  <c r="F2261" i="2"/>
  <c r="K2255" i="2"/>
  <c r="O2255" i="2" s="1"/>
  <c r="R2253" i="2"/>
  <c r="J2253" i="2"/>
  <c r="F2245" i="2"/>
  <c r="K2239" i="2"/>
  <c r="O2239" i="2" s="1"/>
  <c r="R2237" i="2"/>
  <c r="J2237" i="2"/>
  <c r="F2229" i="2"/>
  <c r="K2223" i="2"/>
  <c r="O2223" i="2" s="1"/>
  <c r="R2221" i="2"/>
  <c r="J2221" i="2"/>
  <c r="F2213" i="2"/>
  <c r="K2207" i="2"/>
  <c r="O2207" i="2" s="1"/>
  <c r="R2205" i="2"/>
  <c r="J2205" i="2"/>
  <c r="S2203" i="2"/>
  <c r="F2197" i="2"/>
  <c r="K2191" i="2"/>
  <c r="O2191" i="2" s="1"/>
  <c r="R2189" i="2"/>
  <c r="J2189" i="2"/>
  <c r="S2187" i="2"/>
  <c r="F2181" i="2"/>
  <c r="K2175" i="2"/>
  <c r="O2175" i="2" s="1"/>
  <c r="R2173" i="2"/>
  <c r="J2173" i="2"/>
  <c r="S2171" i="2"/>
  <c r="F2165" i="2"/>
  <c r="K2163" i="2"/>
  <c r="O2163" i="2" s="1"/>
  <c r="R2161" i="2"/>
  <c r="J2161" i="2"/>
  <c r="F2157" i="2"/>
  <c r="K2155" i="2"/>
  <c r="O2155" i="2" s="1"/>
  <c r="F2149" i="2"/>
  <c r="K2147" i="2"/>
  <c r="O2147" i="2" s="1"/>
  <c r="I2147" i="2" s="1"/>
  <c r="G2147" i="2" s="1"/>
  <c r="F2141" i="2"/>
  <c r="K2139" i="2"/>
  <c r="O2139" i="2" s="1"/>
  <c r="I2139" i="2" s="1"/>
  <c r="G2139" i="2" s="1"/>
  <c r="F2133" i="2"/>
  <c r="K2131" i="2"/>
  <c r="O2131" i="2" s="1"/>
  <c r="F2125" i="2"/>
  <c r="K2123" i="2"/>
  <c r="O2123" i="2" s="1"/>
  <c r="S2118" i="2"/>
  <c r="M2118" i="2"/>
  <c r="F2118" i="2" s="1"/>
  <c r="K2117" i="2"/>
  <c r="O2117" i="2" s="1"/>
  <c r="I2117" i="2" s="1"/>
  <c r="G2117" i="2" s="1"/>
  <c r="K2113" i="2"/>
  <c r="O2113" i="2" s="1"/>
  <c r="I2113" i="2" s="1"/>
  <c r="G2113" i="2" s="1"/>
  <c r="K2109" i="2"/>
  <c r="O2109" i="2" s="1"/>
  <c r="I2109" i="2" s="1"/>
  <c r="G2109" i="2" s="1"/>
  <c r="K2105" i="2"/>
  <c r="O2105" i="2" s="1"/>
  <c r="I2105" i="2" s="1"/>
  <c r="G2105" i="2" s="1"/>
  <c r="K2101" i="2"/>
  <c r="O2101" i="2" s="1"/>
  <c r="I2101" i="2" s="1"/>
  <c r="G2101" i="2" s="1"/>
  <c r="K2097" i="2"/>
  <c r="O2097" i="2" s="1"/>
  <c r="I2097" i="2" s="1"/>
  <c r="G2097" i="2" s="1"/>
  <c r="K2093" i="2"/>
  <c r="O2093" i="2" s="1"/>
  <c r="I2093" i="2" s="1"/>
  <c r="G2093" i="2" s="1"/>
  <c r="K2089" i="2"/>
  <c r="O2089" i="2" s="1"/>
  <c r="K2086" i="2"/>
  <c r="O2086" i="2" s="1"/>
  <c r="K2082" i="2"/>
  <c r="O2082" i="2" s="1"/>
  <c r="K2078" i="2"/>
  <c r="O2078" i="2" s="1"/>
  <c r="K2074" i="2"/>
  <c r="O2074" i="2" s="1"/>
  <c r="R2065" i="2"/>
  <c r="R2064" i="2"/>
  <c r="N2064" i="2"/>
  <c r="R2063" i="2"/>
  <c r="R2060" i="2"/>
  <c r="R2058" i="2"/>
  <c r="N2055" i="2"/>
  <c r="N2048" i="2"/>
  <c r="O2047" i="2"/>
  <c r="C2047" i="2" s="1"/>
  <c r="N2046" i="2"/>
  <c r="N2044" i="2"/>
  <c r="N2042" i="2"/>
  <c r="S2041" i="2"/>
  <c r="L2041" i="2"/>
  <c r="O2041" i="2" s="1"/>
  <c r="S2040" i="2"/>
  <c r="R2039" i="2"/>
  <c r="R2038" i="2"/>
  <c r="R2036" i="2"/>
  <c r="R2034" i="2"/>
  <c r="N2030" i="2"/>
  <c r="S2029" i="2"/>
  <c r="L2029" i="2"/>
  <c r="O2029" i="2" s="1"/>
  <c r="S2028" i="2"/>
  <c r="R2027" i="2"/>
  <c r="R2026" i="2"/>
  <c r="N2022" i="2"/>
  <c r="S2021" i="2"/>
  <c r="L2021" i="2"/>
  <c r="O2021" i="2" s="1"/>
  <c r="S2020" i="2"/>
  <c r="R2019" i="2"/>
  <c r="R2018" i="2"/>
  <c r="N2014" i="2"/>
  <c r="S2013" i="2"/>
  <c r="L2013" i="2"/>
  <c r="O2013" i="2" s="1"/>
  <c r="S2012" i="2"/>
  <c r="R2011" i="2"/>
  <c r="R2010" i="2"/>
  <c r="N2004" i="2"/>
  <c r="R2002" i="2"/>
  <c r="K2002" i="2"/>
  <c r="R2001" i="2"/>
  <c r="M2001" i="2"/>
  <c r="J2001" i="2" s="1"/>
  <c r="R1998" i="2"/>
  <c r="K1998" i="2"/>
  <c r="E1998" i="2" s="1"/>
  <c r="R1997" i="2"/>
  <c r="M1997" i="2"/>
  <c r="J1997" i="2" s="1"/>
  <c r="R1994" i="2"/>
  <c r="K1994" i="2"/>
  <c r="R1993" i="2"/>
  <c r="M1993" i="2"/>
  <c r="J1993" i="2" s="1"/>
  <c r="R1990" i="2"/>
  <c r="K1990" i="2"/>
  <c r="E1990" i="2" s="1"/>
  <c r="R1989" i="2"/>
  <c r="M1989" i="2"/>
  <c r="J1989" i="2" s="1"/>
  <c r="R1986" i="2"/>
  <c r="K1986" i="2"/>
  <c r="R1985" i="2"/>
  <c r="M1985" i="2"/>
  <c r="J1985" i="2" s="1"/>
  <c r="R1982" i="2"/>
  <c r="K1982" i="2"/>
  <c r="E1982" i="2" s="1"/>
  <c r="R1981" i="2"/>
  <c r="M1981" i="2"/>
  <c r="J1981" i="2" s="1"/>
  <c r="R1978" i="2"/>
  <c r="K1978" i="2"/>
  <c r="O1978" i="2" s="1"/>
  <c r="R1977" i="2"/>
  <c r="M1977" i="2"/>
  <c r="J1977" i="2" s="1"/>
  <c r="R1974" i="2"/>
  <c r="K1974" i="2"/>
  <c r="E1974" i="2" s="1"/>
  <c r="R1973" i="2"/>
  <c r="M1973" i="2"/>
  <c r="J1973" i="2" s="1"/>
  <c r="R1970" i="2"/>
  <c r="K1970" i="2"/>
  <c r="O1970" i="2" s="1"/>
  <c r="R1969" i="2"/>
  <c r="M1969" i="2"/>
  <c r="J1969" i="2" s="1"/>
  <c r="R1966" i="2"/>
  <c r="K1966" i="2"/>
  <c r="E1966" i="2" s="1"/>
  <c r="R1965" i="2"/>
  <c r="M1965" i="2"/>
  <c r="J1965" i="2" s="1"/>
  <c r="R1962" i="2"/>
  <c r="K1962" i="2"/>
  <c r="R1961" i="2"/>
  <c r="M1961" i="2"/>
  <c r="J1961" i="2" s="1"/>
  <c r="R1958" i="2"/>
  <c r="K1958" i="2"/>
  <c r="E1958" i="2" s="1"/>
  <c r="R1957" i="2"/>
  <c r="M1957" i="2"/>
  <c r="J1957" i="2" s="1"/>
  <c r="R1954" i="2"/>
  <c r="K1954" i="2"/>
  <c r="E1954" i="2" s="1"/>
  <c r="R1953" i="2"/>
  <c r="M1953" i="2"/>
  <c r="J1953" i="2" s="1"/>
  <c r="R1950" i="2"/>
  <c r="K1950" i="2"/>
  <c r="R1949" i="2"/>
  <c r="M1949" i="2"/>
  <c r="J1949" i="2" s="1"/>
  <c r="R1948" i="2"/>
  <c r="M1948" i="2"/>
  <c r="J1948" i="2" s="1"/>
  <c r="S1947" i="2"/>
  <c r="N1947" i="2"/>
  <c r="F1947" i="2" s="1"/>
  <c r="K1946" i="2"/>
  <c r="O1946" i="2" s="1"/>
  <c r="C1946" i="2" s="1"/>
  <c r="F1944" i="2"/>
  <c r="E1944" i="2" s="1"/>
  <c r="N1943" i="2"/>
  <c r="F1943" i="2" s="1"/>
  <c r="E1943" i="2" s="1"/>
  <c r="R1940" i="2"/>
  <c r="K1940" i="2"/>
  <c r="O1940" i="2" s="1"/>
  <c r="I1940" i="2" s="1"/>
  <c r="G1940" i="2" s="1"/>
  <c r="R1939" i="2"/>
  <c r="K1939" i="2"/>
  <c r="O1939" i="2" s="1"/>
  <c r="I1939" i="2" s="1"/>
  <c r="G1939" i="2" s="1"/>
  <c r="S1938" i="2"/>
  <c r="M1938" i="2"/>
  <c r="J1938" i="2" s="1"/>
  <c r="O1937" i="2"/>
  <c r="C1937" i="2" s="1"/>
  <c r="R1935" i="2"/>
  <c r="K1935" i="2"/>
  <c r="O1935" i="2" s="1"/>
  <c r="O1934" i="2"/>
  <c r="I1934" i="2" s="1"/>
  <c r="G1934" i="2" s="1"/>
  <c r="M1933" i="2"/>
  <c r="J1933" i="2" s="1"/>
  <c r="M1932" i="2"/>
  <c r="J1932" i="2" s="1"/>
  <c r="R1931" i="2"/>
  <c r="R1930" i="2"/>
  <c r="N1831" i="2"/>
  <c r="R1830" i="2"/>
  <c r="J1830" i="2"/>
  <c r="K1827" i="2"/>
  <c r="O1827" i="2" s="1"/>
  <c r="N1824" i="2"/>
  <c r="F1821" i="2"/>
  <c r="E1821" i="2" s="1"/>
  <c r="F1819" i="2"/>
  <c r="R1817" i="2"/>
  <c r="K1817" i="2"/>
  <c r="O1817" i="2" s="1"/>
  <c r="S1816" i="2"/>
  <c r="I1816" i="2" s="1"/>
  <c r="G1816" i="2" s="1"/>
  <c r="M1813" i="2"/>
  <c r="S1812" i="2"/>
  <c r="N1812" i="2"/>
  <c r="S1811" i="2"/>
  <c r="R1808" i="2"/>
  <c r="K1808" i="2"/>
  <c r="O1808" i="2" s="1"/>
  <c r="M1802" i="2"/>
  <c r="R1800" i="2"/>
  <c r="K1800" i="2"/>
  <c r="O1800" i="2" s="1"/>
  <c r="S1797" i="2"/>
  <c r="I1797" i="2" s="1"/>
  <c r="M1797" i="2"/>
  <c r="J1797" i="2" s="1"/>
  <c r="S1796" i="2"/>
  <c r="I1796" i="2" s="1"/>
  <c r="M1796" i="2"/>
  <c r="J1796" i="2" s="1"/>
  <c r="S1795" i="2"/>
  <c r="I1795" i="2" s="1"/>
  <c r="M1795" i="2"/>
  <c r="J1795" i="2" s="1"/>
  <c r="S1794" i="2"/>
  <c r="I1794" i="2" s="1"/>
  <c r="M1794" i="2"/>
  <c r="J1794" i="2" s="1"/>
  <c r="S1793" i="2"/>
  <c r="M1793" i="2"/>
  <c r="J1793" i="2" s="1"/>
  <c r="S1792" i="2"/>
  <c r="M1792" i="2"/>
  <c r="J1792" i="2" s="1"/>
  <c r="S1791" i="2"/>
  <c r="I1791" i="2" s="1"/>
  <c r="M1791" i="2"/>
  <c r="J1791" i="2" s="1"/>
  <c r="S1790" i="2"/>
  <c r="M1790" i="2"/>
  <c r="J1790" i="2" s="1"/>
  <c r="S1789" i="2"/>
  <c r="M1789" i="2"/>
  <c r="J1789" i="2" s="1"/>
  <c r="L1788" i="2"/>
  <c r="O1788" i="2" s="1"/>
  <c r="I1788" i="2" s="1"/>
  <c r="G1788" i="2" s="1"/>
  <c r="M1776" i="2"/>
  <c r="L1774" i="2"/>
  <c r="M1773" i="2"/>
  <c r="F1773" i="2" s="1"/>
  <c r="N1772" i="2"/>
  <c r="F1772" i="2" s="1"/>
  <c r="F1771" i="2"/>
  <c r="L1770" i="2"/>
  <c r="R1770" i="2"/>
  <c r="R1768" i="2"/>
  <c r="J1768" i="2"/>
  <c r="L1764" i="2"/>
  <c r="R1764" i="2"/>
  <c r="J1759" i="2"/>
  <c r="N1758" i="2"/>
  <c r="J1755" i="2"/>
  <c r="R1755" i="2"/>
  <c r="L1754" i="2"/>
  <c r="M1752" i="2"/>
  <c r="F1752" i="2" s="1"/>
  <c r="J1750" i="2"/>
  <c r="M1748" i="2"/>
  <c r="F1748" i="2" s="1"/>
  <c r="L1746" i="2"/>
  <c r="R1746" i="2"/>
  <c r="L1742" i="2"/>
  <c r="R1742" i="2"/>
  <c r="N1735" i="2"/>
  <c r="T1730" i="2"/>
  <c r="K1727" i="2"/>
  <c r="O1727" i="2" s="1"/>
  <c r="C1727" i="2" s="1"/>
  <c r="K1725" i="2"/>
  <c r="O1725" i="2" s="1"/>
  <c r="S1724" i="2"/>
  <c r="M1724" i="2"/>
  <c r="J1724" i="2" s="1"/>
  <c r="U1721" i="2"/>
  <c r="N1720" i="2"/>
  <c r="R1720" i="2"/>
  <c r="N1719" i="2"/>
  <c r="F1719" i="2" s="1"/>
  <c r="E1719" i="2" s="1"/>
  <c r="S1719" i="2"/>
  <c r="I1719" i="2" s="1"/>
  <c r="G1719" i="2" s="1"/>
  <c r="S1717" i="2"/>
  <c r="N1717" i="2"/>
  <c r="K1716" i="2"/>
  <c r="O1716" i="2" s="1"/>
  <c r="R1715" i="2"/>
  <c r="L1715" i="2"/>
  <c r="K1708" i="2"/>
  <c r="R1708" i="2"/>
  <c r="S1702" i="2"/>
  <c r="R1701" i="2"/>
  <c r="K1701" i="2"/>
  <c r="O1701" i="2" s="1"/>
  <c r="R1698" i="2"/>
  <c r="J1686" i="2"/>
  <c r="N4450" i="2"/>
  <c r="R4450" i="2"/>
  <c r="N4448" i="2"/>
  <c r="R4448" i="2"/>
  <c r="N4446" i="2"/>
  <c r="R4446" i="2"/>
  <c r="N4444" i="2"/>
  <c r="R4444" i="2"/>
  <c r="N4442" i="2"/>
  <c r="R4442" i="2"/>
  <c r="N4440" i="2"/>
  <c r="R4440" i="2"/>
  <c r="N4438" i="2"/>
  <c r="R4438" i="2"/>
  <c r="N4436" i="2"/>
  <c r="R4436" i="2"/>
  <c r="N4434" i="2"/>
  <c r="R4434" i="2"/>
  <c r="N4432" i="2"/>
  <c r="R4432" i="2"/>
  <c r="N4430" i="2"/>
  <c r="R4430" i="2"/>
  <c r="N4428" i="2"/>
  <c r="R4428" i="2"/>
  <c r="N4426" i="2"/>
  <c r="R4426" i="2"/>
  <c r="N4424" i="2"/>
  <c r="R4424" i="2"/>
  <c r="R4422" i="2"/>
  <c r="N4422" i="2"/>
  <c r="R4420" i="2"/>
  <c r="N4420" i="2"/>
  <c r="R4418" i="2"/>
  <c r="N4418" i="2"/>
  <c r="R4394" i="2"/>
  <c r="N4394" i="2"/>
  <c r="R4392" i="2"/>
  <c r="N4392" i="2"/>
  <c r="R4390" i="2"/>
  <c r="N4390" i="2"/>
  <c r="R4388" i="2"/>
  <c r="N4388" i="2"/>
  <c r="R4386" i="2"/>
  <c r="N4386" i="2"/>
  <c r="R4384" i="2"/>
  <c r="N4384" i="2"/>
  <c r="R4382" i="2"/>
  <c r="N4382" i="2"/>
  <c r="R4380" i="2"/>
  <c r="N4380" i="2"/>
  <c r="R4378" i="2"/>
  <c r="N4378" i="2"/>
  <c r="R4376" i="2"/>
  <c r="N4376" i="2"/>
  <c r="R4374" i="2"/>
  <c r="N4374" i="2"/>
  <c r="R4372" i="2"/>
  <c r="N4372" i="2"/>
  <c r="R4370" i="2"/>
  <c r="N4370" i="2"/>
  <c r="R4368" i="2"/>
  <c r="N4368" i="2"/>
  <c r="N4355" i="2"/>
  <c r="R4355" i="2"/>
  <c r="N4353" i="2"/>
  <c r="R4353" i="2"/>
  <c r="N4351" i="2"/>
  <c r="R4351" i="2"/>
  <c r="N4265" i="2"/>
  <c r="N4257" i="2"/>
  <c r="N4249" i="2"/>
  <c r="N4241" i="2"/>
  <c r="N4233" i="2"/>
  <c r="N4225" i="2"/>
  <c r="N4215" i="2"/>
  <c r="F4215" i="2" s="1"/>
  <c r="L4214" i="2"/>
  <c r="R4214" i="2"/>
  <c r="N4214" i="2"/>
  <c r="N4211" i="2"/>
  <c r="L4210" i="2"/>
  <c r="N4210" i="2"/>
  <c r="R4210" i="2"/>
  <c r="L4208" i="2"/>
  <c r="K4208" i="2"/>
  <c r="L4204" i="2"/>
  <c r="K4204" i="2"/>
  <c r="R4200" i="2"/>
  <c r="L4199" i="2"/>
  <c r="M4199" i="2"/>
  <c r="J4199" i="2" s="1"/>
  <c r="S4199" i="2"/>
  <c r="R4196" i="2"/>
  <c r="L4195" i="2"/>
  <c r="M4195" i="2"/>
  <c r="J4195" i="2" s="1"/>
  <c r="S4195" i="2"/>
  <c r="L4182" i="2"/>
  <c r="R4182" i="2"/>
  <c r="N4182" i="2"/>
  <c r="L4178" i="2"/>
  <c r="N4178" i="2"/>
  <c r="R4178" i="2"/>
  <c r="L4176" i="2"/>
  <c r="K4176" i="2"/>
  <c r="L4172" i="2"/>
  <c r="K4172" i="2"/>
  <c r="R4168" i="2"/>
  <c r="L4167" i="2"/>
  <c r="M4167" i="2"/>
  <c r="J4167" i="2" s="1"/>
  <c r="S4167" i="2"/>
  <c r="R4164" i="2"/>
  <c r="L4163" i="2"/>
  <c r="M4163" i="2"/>
  <c r="J4163" i="2" s="1"/>
  <c r="S4163" i="2"/>
  <c r="L4150" i="2"/>
  <c r="R4150" i="2"/>
  <c r="N4150" i="2"/>
  <c r="F4147" i="2"/>
  <c r="R4142" i="2"/>
  <c r="L4139" i="2"/>
  <c r="K4139" i="2"/>
  <c r="R4139" i="2"/>
  <c r="M4139" i="2"/>
  <c r="J4139" i="2" s="1"/>
  <c r="S4139" i="2"/>
  <c r="L4135" i="2"/>
  <c r="K4135" i="2"/>
  <c r="R4135" i="2"/>
  <c r="M4135" i="2"/>
  <c r="J4135" i="2" s="1"/>
  <c r="S4135" i="2"/>
  <c r="L4131" i="2"/>
  <c r="K4131" i="2"/>
  <c r="R4131" i="2"/>
  <c r="M4131" i="2"/>
  <c r="J4131" i="2" s="1"/>
  <c r="S4131" i="2"/>
  <c r="R4125" i="2"/>
  <c r="K4125" i="2"/>
  <c r="N3944" i="2"/>
  <c r="L3944" i="2"/>
  <c r="R3928" i="2"/>
  <c r="N3912" i="2"/>
  <c r="L3912" i="2"/>
  <c r="F2185" i="2"/>
  <c r="I2131" i="2"/>
  <c r="G2131" i="2" s="1"/>
  <c r="I2061" i="2"/>
  <c r="G2061" i="2" s="1"/>
  <c r="S2048" i="2"/>
  <c r="S2046" i="2"/>
  <c r="S2044" i="2"/>
  <c r="S2042" i="2"/>
  <c r="R2041" i="2"/>
  <c r="S2030" i="2"/>
  <c r="R2029" i="2"/>
  <c r="S2022" i="2"/>
  <c r="R2021" i="2"/>
  <c r="S2014" i="2"/>
  <c r="R2013" i="2"/>
  <c r="S2004" i="2"/>
  <c r="N1999" i="2"/>
  <c r="N1995" i="2"/>
  <c r="N1991" i="2"/>
  <c r="N1987" i="2"/>
  <c r="N1983" i="2"/>
  <c r="N1979" i="2"/>
  <c r="N1975" i="2"/>
  <c r="N1971" i="2"/>
  <c r="N1967" i="2"/>
  <c r="N1963" i="2"/>
  <c r="N1959" i="2"/>
  <c r="N1955" i="2"/>
  <c r="N1951" i="2"/>
  <c r="K1948" i="2"/>
  <c r="G1948" i="2" s="1"/>
  <c r="I1943" i="2"/>
  <c r="G1943" i="2" s="1"/>
  <c r="R1938" i="2"/>
  <c r="K1938" i="2"/>
  <c r="O1938" i="2" s="1"/>
  <c r="E1936" i="2"/>
  <c r="E1826" i="2"/>
  <c r="S1824" i="2"/>
  <c r="J1817" i="2"/>
  <c r="K1813" i="2"/>
  <c r="O1813" i="2" s="1"/>
  <c r="R1812" i="2"/>
  <c r="K1812" i="2"/>
  <c r="O1812" i="2" s="1"/>
  <c r="N1806" i="2"/>
  <c r="N1798" i="2"/>
  <c r="R1797" i="2"/>
  <c r="K1797" i="2"/>
  <c r="R1796" i="2"/>
  <c r="K1796" i="2"/>
  <c r="R1795" i="2"/>
  <c r="K1795" i="2"/>
  <c r="R1794" i="2"/>
  <c r="K1794" i="2"/>
  <c r="R1793" i="2"/>
  <c r="K1793" i="2"/>
  <c r="O1793" i="2" s="1"/>
  <c r="R1792" i="2"/>
  <c r="K1792" i="2"/>
  <c r="R1791" i="2"/>
  <c r="K1791" i="2"/>
  <c r="R1790" i="2"/>
  <c r="K1790" i="2"/>
  <c r="R1789" i="2"/>
  <c r="K1789" i="2"/>
  <c r="O1789" i="2" s="1"/>
  <c r="J1767" i="2"/>
  <c r="R1767" i="2"/>
  <c r="N1762" i="2"/>
  <c r="M1758" i="2"/>
  <c r="R1752" i="2"/>
  <c r="L1752" i="2"/>
  <c r="M1749" i="2"/>
  <c r="R1749" i="2"/>
  <c r="J1748" i="2"/>
  <c r="J1744" i="2"/>
  <c r="L1734" i="2"/>
  <c r="O1734" i="2" s="1"/>
  <c r="M1734" i="2"/>
  <c r="N1724" i="2"/>
  <c r="R1724" i="2"/>
  <c r="N1723" i="2"/>
  <c r="F1723" i="2" s="1"/>
  <c r="E1723" i="2" s="1"/>
  <c r="S1723" i="2"/>
  <c r="K1715" i="2"/>
  <c r="N1710" i="2"/>
  <c r="N1703" i="2"/>
  <c r="M1699" i="2"/>
  <c r="J1699" i="2" s="1"/>
  <c r="R1692" i="2"/>
  <c r="F1686" i="2"/>
  <c r="R4525" i="2"/>
  <c r="N4525" i="2"/>
  <c r="R4523" i="2"/>
  <c r="N4523" i="2"/>
  <c r="R4521" i="2"/>
  <c r="N4521" i="2"/>
  <c r="R4519" i="2"/>
  <c r="N4519" i="2"/>
  <c r="R4517" i="2"/>
  <c r="N4517" i="2"/>
  <c r="R4515" i="2"/>
  <c r="N4515" i="2"/>
  <c r="R4513" i="2"/>
  <c r="N4513" i="2"/>
  <c r="R4511" i="2"/>
  <c r="N4511" i="2"/>
  <c r="R4509" i="2"/>
  <c r="N4509" i="2"/>
  <c r="R4507" i="2"/>
  <c r="N4507" i="2"/>
  <c r="I4269" i="2"/>
  <c r="G4269" i="2" s="1"/>
  <c r="L4269" i="2"/>
  <c r="O4269" i="2" s="1"/>
  <c r="C4269" i="2" s="1"/>
  <c r="M4269" i="2"/>
  <c r="J4269" i="2" s="1"/>
  <c r="R4269" i="2"/>
  <c r="L4261" i="2"/>
  <c r="O4261" i="2" s="1"/>
  <c r="C4261" i="2" s="1"/>
  <c r="M4261" i="2"/>
  <c r="R4261" i="2"/>
  <c r="L4253" i="2"/>
  <c r="O4253" i="2" s="1"/>
  <c r="C4253" i="2" s="1"/>
  <c r="M4253" i="2"/>
  <c r="J4253" i="2" s="1"/>
  <c r="R4253" i="2"/>
  <c r="L4245" i="2"/>
  <c r="O4245" i="2" s="1"/>
  <c r="C4245" i="2" s="1"/>
  <c r="M4245" i="2"/>
  <c r="J4245" i="2" s="1"/>
  <c r="R4245" i="2"/>
  <c r="L4237" i="2"/>
  <c r="O4237" i="2" s="1"/>
  <c r="C4237" i="2" s="1"/>
  <c r="M4237" i="2"/>
  <c r="J4237" i="2" s="1"/>
  <c r="R4237" i="2"/>
  <c r="L4229" i="2"/>
  <c r="O4229" i="2" s="1"/>
  <c r="C4229" i="2" s="1"/>
  <c r="M4229" i="2"/>
  <c r="J4229" i="2" s="1"/>
  <c r="R4229" i="2"/>
  <c r="N4219" i="2"/>
  <c r="F4219" i="2" s="1"/>
  <c r="L4218" i="2"/>
  <c r="N4218" i="2"/>
  <c r="R4218" i="2"/>
  <c r="L4216" i="2"/>
  <c r="K4216" i="2"/>
  <c r="L4212" i="2"/>
  <c r="K4212" i="2"/>
  <c r="L4207" i="2"/>
  <c r="M4207" i="2"/>
  <c r="J4207" i="2" s="1"/>
  <c r="S4207" i="2"/>
  <c r="L4203" i="2"/>
  <c r="M4203" i="2"/>
  <c r="J4203" i="2" s="1"/>
  <c r="S4203" i="2"/>
  <c r="N4191" i="2"/>
  <c r="L4190" i="2"/>
  <c r="R4190" i="2"/>
  <c r="N4190" i="2"/>
  <c r="N4187" i="2"/>
  <c r="L4186" i="2"/>
  <c r="N4186" i="2"/>
  <c r="R4186" i="2"/>
  <c r="L4184" i="2"/>
  <c r="K4184" i="2"/>
  <c r="L4180" i="2"/>
  <c r="K4180" i="2"/>
  <c r="L4175" i="2"/>
  <c r="M4175" i="2"/>
  <c r="J4175" i="2" s="1"/>
  <c r="S4175" i="2"/>
  <c r="L4171" i="2"/>
  <c r="M4171" i="2"/>
  <c r="J4171" i="2" s="1"/>
  <c r="S4171" i="2"/>
  <c r="N4159" i="2"/>
  <c r="L4158" i="2"/>
  <c r="R4158" i="2"/>
  <c r="N4158" i="2"/>
  <c r="N4155" i="2"/>
  <c r="L4154" i="2"/>
  <c r="N4154" i="2"/>
  <c r="R4154" i="2"/>
  <c r="L4152" i="2"/>
  <c r="K4152" i="2"/>
  <c r="L4148" i="2"/>
  <c r="K4148" i="2"/>
  <c r="L4145" i="2"/>
  <c r="O4145" i="2" s="1"/>
  <c r="M4145" i="2"/>
  <c r="J4145" i="2" s="1"/>
  <c r="S4145" i="2"/>
  <c r="N4143" i="2"/>
  <c r="L4140" i="2"/>
  <c r="K4140" i="2"/>
  <c r="R4140" i="2"/>
  <c r="M4140" i="2"/>
  <c r="J4140" i="2" s="1"/>
  <c r="S4140" i="2"/>
  <c r="L4136" i="2"/>
  <c r="K4136" i="2"/>
  <c r="R4136" i="2"/>
  <c r="M4136" i="2"/>
  <c r="J4136" i="2" s="1"/>
  <c r="S4136" i="2"/>
  <c r="L4132" i="2"/>
  <c r="K4132" i="2"/>
  <c r="R4132" i="2"/>
  <c r="M4132" i="2"/>
  <c r="J4132" i="2" s="1"/>
  <c r="S4132" i="2"/>
  <c r="F4126" i="2"/>
  <c r="O4114" i="2"/>
  <c r="C4114" i="2" s="1"/>
  <c r="L4096" i="2"/>
  <c r="M4096" i="2"/>
  <c r="J4096" i="2" s="1"/>
  <c r="S4096" i="2"/>
  <c r="N4096" i="2"/>
  <c r="R4096" i="2"/>
  <c r="L4094" i="2"/>
  <c r="O4094" i="2" s="1"/>
  <c r="N4094" i="2"/>
  <c r="S4094" i="2"/>
  <c r="M4094" i="2"/>
  <c r="J4094" i="2" s="1"/>
  <c r="R4094" i="2"/>
  <c r="R4037" i="2"/>
  <c r="N4035" i="2"/>
  <c r="M4035" i="2"/>
  <c r="J4035" i="2" s="1"/>
  <c r="R4033" i="2"/>
  <c r="N4031" i="2"/>
  <c r="M4031" i="2"/>
  <c r="R4029" i="2"/>
  <c r="J4027" i="2"/>
  <c r="N4027" i="2"/>
  <c r="F4027" i="2" s="1"/>
  <c r="M4027" i="2"/>
  <c r="R4025" i="2"/>
  <c r="N4023" i="2"/>
  <c r="M4023" i="2"/>
  <c r="N4019" i="2"/>
  <c r="R4019" i="2"/>
  <c r="M4019" i="2"/>
  <c r="J4019" i="2" s="1"/>
  <c r="N4015" i="2"/>
  <c r="R4015" i="2"/>
  <c r="M4015" i="2"/>
  <c r="N4011" i="2"/>
  <c r="R4011" i="2"/>
  <c r="M4011" i="2"/>
  <c r="J4011" i="2" s="1"/>
  <c r="N4007" i="2"/>
  <c r="R4007" i="2"/>
  <c r="M4007" i="2"/>
  <c r="M4001" i="2"/>
  <c r="J4001" i="2" s="1"/>
  <c r="R4001" i="2"/>
  <c r="N4001" i="2"/>
  <c r="M3993" i="2"/>
  <c r="J3993" i="2" s="1"/>
  <c r="R3993" i="2"/>
  <c r="N3993" i="2"/>
  <c r="R3952" i="2"/>
  <c r="N3936" i="2"/>
  <c r="L3936" i="2"/>
  <c r="R3920" i="2"/>
  <c r="N3904" i="2"/>
  <c r="L3904" i="2"/>
  <c r="R4349" i="2"/>
  <c r="O4268" i="2"/>
  <c r="F4267" i="2"/>
  <c r="O4264" i="2"/>
  <c r="F4263" i="2"/>
  <c r="O4256" i="2"/>
  <c r="C4256" i="2" s="1"/>
  <c r="F4255" i="2"/>
  <c r="O4248" i="2"/>
  <c r="F4247" i="2"/>
  <c r="O4240" i="2"/>
  <c r="F4239" i="2"/>
  <c r="O4232" i="2"/>
  <c r="F4231" i="2"/>
  <c r="O4224" i="2"/>
  <c r="F4223" i="2"/>
  <c r="F4122" i="2"/>
  <c r="E4122" i="2" s="1"/>
  <c r="N4120" i="2"/>
  <c r="F4118" i="2"/>
  <c r="E4118" i="2" s="1"/>
  <c r="N4116" i="2"/>
  <c r="F4114" i="2"/>
  <c r="E4114" i="2" s="1"/>
  <c r="N4112" i="2"/>
  <c r="F4110" i="2"/>
  <c r="E4110" i="2" s="1"/>
  <c r="N4108" i="2"/>
  <c r="F4106" i="2"/>
  <c r="E4106" i="2" s="1"/>
  <c r="N4104" i="2"/>
  <c r="F4102" i="2"/>
  <c r="E4102" i="2" s="1"/>
  <c r="N4100" i="2"/>
  <c r="O4099" i="2"/>
  <c r="L4090" i="2"/>
  <c r="F4086" i="2"/>
  <c r="E4086" i="2" s="1"/>
  <c r="S4084" i="2"/>
  <c r="J4083" i="2"/>
  <c r="J4075" i="2"/>
  <c r="N4075" i="2"/>
  <c r="F4075" i="2" s="1"/>
  <c r="R4063" i="2"/>
  <c r="R4055" i="2"/>
  <c r="F4053" i="2"/>
  <c r="F4051" i="2"/>
  <c r="F4049" i="2"/>
  <c r="F4045" i="2"/>
  <c r="F4043" i="2"/>
  <c r="F4041" i="2"/>
  <c r="R4021" i="2"/>
  <c r="R4017" i="2"/>
  <c r="R4013" i="2"/>
  <c r="R4009" i="2"/>
  <c r="R4005" i="2"/>
  <c r="R3997" i="2"/>
  <c r="F3971" i="2"/>
  <c r="F3969" i="2"/>
  <c r="F3965" i="2"/>
  <c r="F3963" i="2"/>
  <c r="F3961" i="2"/>
  <c r="F3957" i="2"/>
  <c r="F3953" i="2"/>
  <c r="L3896" i="2"/>
  <c r="L3888" i="2"/>
  <c r="L3880" i="2"/>
  <c r="R3874" i="2"/>
  <c r="R3872" i="2"/>
  <c r="N3866" i="2"/>
  <c r="N3864" i="2"/>
  <c r="R3858" i="2"/>
  <c r="R3856" i="2"/>
  <c r="N3850" i="2"/>
  <c r="N3848" i="2"/>
  <c r="R3842" i="2"/>
  <c r="R3840" i="2"/>
  <c r="N3834" i="2"/>
  <c r="N3832" i="2"/>
  <c r="R3826" i="2"/>
  <c r="R3824" i="2"/>
  <c r="N3818" i="2"/>
  <c r="N3816" i="2"/>
  <c r="R3810" i="2"/>
  <c r="R3808" i="2"/>
  <c r="N3802" i="2"/>
  <c r="N3792" i="2"/>
  <c r="R3792" i="2"/>
  <c r="R3781" i="2"/>
  <c r="N3781" i="2"/>
  <c r="N3779" i="2"/>
  <c r="R3779" i="2"/>
  <c r="N3698" i="2"/>
  <c r="N3696" i="2"/>
  <c r="N3689" i="2"/>
  <c r="L3682" i="2"/>
  <c r="O3682" i="2" s="1"/>
  <c r="R3682" i="2"/>
  <c r="N3682" i="2"/>
  <c r="N3673" i="2"/>
  <c r="L3666" i="2"/>
  <c r="O3666" i="2" s="1"/>
  <c r="R3666" i="2"/>
  <c r="N3666" i="2"/>
  <c r="N3657" i="2"/>
  <c r="L3650" i="2"/>
  <c r="O3650" i="2" s="1"/>
  <c r="R3650" i="2"/>
  <c r="N3650" i="2"/>
  <c r="M3645" i="2"/>
  <c r="J3645" i="2" s="1"/>
  <c r="N3641" i="2"/>
  <c r="F3641" i="2" s="1"/>
  <c r="L3641" i="2"/>
  <c r="R3641" i="2"/>
  <c r="F3639" i="2"/>
  <c r="E3639" i="2" s="1"/>
  <c r="M3638" i="2"/>
  <c r="J3638" i="2" s="1"/>
  <c r="N3634" i="2"/>
  <c r="F3634" i="2" s="1"/>
  <c r="L3634" i="2"/>
  <c r="R3634" i="2"/>
  <c r="M3629" i="2"/>
  <c r="J3629" i="2" s="1"/>
  <c r="N3625" i="2"/>
  <c r="F3625" i="2" s="1"/>
  <c r="E3625" i="2" s="1"/>
  <c r="L3625" i="2"/>
  <c r="R3625" i="2"/>
  <c r="M3622" i="2"/>
  <c r="J3622" i="2" s="1"/>
  <c r="N3618" i="2"/>
  <c r="F3618" i="2" s="1"/>
  <c r="L3618" i="2"/>
  <c r="R3618" i="2"/>
  <c r="M3613" i="2"/>
  <c r="J3613" i="2" s="1"/>
  <c r="N3609" i="2"/>
  <c r="F3609" i="2" s="1"/>
  <c r="L3609" i="2"/>
  <c r="R3609" i="2"/>
  <c r="F3607" i="2"/>
  <c r="E3607" i="2" s="1"/>
  <c r="M3606" i="2"/>
  <c r="J3606" i="2" s="1"/>
  <c r="N3602" i="2"/>
  <c r="F3602" i="2" s="1"/>
  <c r="L3602" i="2"/>
  <c r="R3602" i="2"/>
  <c r="M3597" i="2"/>
  <c r="J3597" i="2" s="1"/>
  <c r="N3593" i="2"/>
  <c r="F3593" i="2" s="1"/>
  <c r="L3593" i="2"/>
  <c r="R3593" i="2"/>
  <c r="T3592" i="2"/>
  <c r="F3591" i="2"/>
  <c r="E3591" i="2" s="1"/>
  <c r="M3590" i="2"/>
  <c r="J3590" i="2" s="1"/>
  <c r="N3586" i="2"/>
  <c r="F3586" i="2" s="1"/>
  <c r="L3586" i="2"/>
  <c r="R3586" i="2"/>
  <c r="M3581" i="2"/>
  <c r="J3581" i="2" s="1"/>
  <c r="N3577" i="2"/>
  <c r="F3577" i="2" s="1"/>
  <c r="L3577" i="2"/>
  <c r="R3577" i="2"/>
  <c r="F3575" i="2"/>
  <c r="E3575" i="2" s="1"/>
  <c r="M3574" i="2"/>
  <c r="J3574" i="2" s="1"/>
  <c r="N3570" i="2"/>
  <c r="F3570" i="2" s="1"/>
  <c r="L3570" i="2"/>
  <c r="R3570" i="2"/>
  <c r="M3565" i="2"/>
  <c r="J3565" i="2" s="1"/>
  <c r="N3561" i="2"/>
  <c r="F3561" i="2" s="1"/>
  <c r="L3561" i="2"/>
  <c r="R3561" i="2"/>
  <c r="T3560" i="2"/>
  <c r="F3559" i="2"/>
  <c r="E3559" i="2" s="1"/>
  <c r="M3558" i="2"/>
  <c r="J3558" i="2" s="1"/>
  <c r="M3553" i="2"/>
  <c r="J3553" i="2" s="1"/>
  <c r="N3551" i="2"/>
  <c r="K3551" i="2"/>
  <c r="R3551" i="2"/>
  <c r="S3545" i="2"/>
  <c r="N3543" i="2"/>
  <c r="K3543" i="2"/>
  <c r="O3543" i="2" s="1"/>
  <c r="R3543" i="2"/>
  <c r="S3537" i="2"/>
  <c r="N3535" i="2"/>
  <c r="K3535" i="2"/>
  <c r="O3535" i="2" s="1"/>
  <c r="R3535" i="2"/>
  <c r="R3530" i="2"/>
  <c r="N3524" i="2"/>
  <c r="N3522" i="2"/>
  <c r="R3516" i="2"/>
  <c r="R3514" i="2"/>
  <c r="I3452" i="2"/>
  <c r="G3452" i="2" s="1"/>
  <c r="O3448" i="2"/>
  <c r="O3432" i="2"/>
  <c r="S3430" i="2"/>
  <c r="L3427" i="2"/>
  <c r="K3427" i="2"/>
  <c r="M3427" i="2"/>
  <c r="J3427" i="2" s="1"/>
  <c r="R3427" i="2"/>
  <c r="O3420" i="2"/>
  <c r="O3414" i="2"/>
  <c r="E3403" i="2"/>
  <c r="N3402" i="2"/>
  <c r="F3402" i="2" s="1"/>
  <c r="K3402" i="2"/>
  <c r="R3402" i="2"/>
  <c r="L3402" i="2"/>
  <c r="S3402" i="2"/>
  <c r="S3397" i="2"/>
  <c r="K3394" i="2"/>
  <c r="L3394" i="2"/>
  <c r="R3394" i="2"/>
  <c r="N3394" i="2"/>
  <c r="F3394" i="2" s="1"/>
  <c r="N3378" i="2"/>
  <c r="F3378" i="2" s="1"/>
  <c r="K3378" i="2"/>
  <c r="R3378" i="2"/>
  <c r="L3378" i="2"/>
  <c r="S3378" i="2"/>
  <c r="C3274" i="2"/>
  <c r="Q3274" i="2"/>
  <c r="R3797" i="2"/>
  <c r="N3797" i="2"/>
  <c r="R3795" i="2"/>
  <c r="N3795" i="2"/>
  <c r="R3777" i="2"/>
  <c r="N3777" i="2"/>
  <c r="R3775" i="2"/>
  <c r="N3775" i="2"/>
  <c r="F3690" i="2"/>
  <c r="E3690" i="2" s="1"/>
  <c r="M3687" i="2"/>
  <c r="J3687" i="2" s="1"/>
  <c r="R3687" i="2"/>
  <c r="K3687" i="2"/>
  <c r="K3679" i="2"/>
  <c r="M3679" i="2"/>
  <c r="J3679" i="2" s="1"/>
  <c r="R3679" i="2"/>
  <c r="N3674" i="2"/>
  <c r="L3674" i="2"/>
  <c r="O3674" i="2" s="1"/>
  <c r="R3674" i="2"/>
  <c r="M3671" i="2"/>
  <c r="J3671" i="2" s="1"/>
  <c r="R3671" i="2"/>
  <c r="K3671" i="2"/>
  <c r="K3663" i="2"/>
  <c r="M3663" i="2"/>
  <c r="J3663" i="2" s="1"/>
  <c r="R3663" i="2"/>
  <c r="N3658" i="2"/>
  <c r="L3658" i="2"/>
  <c r="O3658" i="2" s="1"/>
  <c r="R3658" i="2"/>
  <c r="M3655" i="2"/>
  <c r="J3655" i="2" s="1"/>
  <c r="R3655" i="2"/>
  <c r="K3655" i="2"/>
  <c r="L3646" i="2"/>
  <c r="R3646" i="2"/>
  <c r="N3646" i="2"/>
  <c r="T3644" i="2"/>
  <c r="L3637" i="2"/>
  <c r="R3637" i="2"/>
  <c r="N3637" i="2"/>
  <c r="L3630" i="2"/>
  <c r="R3630" i="2"/>
  <c r="N3630" i="2"/>
  <c r="L3621" i="2"/>
  <c r="R3621" i="2"/>
  <c r="N3621" i="2"/>
  <c r="L3614" i="2"/>
  <c r="R3614" i="2"/>
  <c r="N3614" i="2"/>
  <c r="T3612" i="2"/>
  <c r="L3605" i="2"/>
  <c r="R3605" i="2"/>
  <c r="N3605" i="2"/>
  <c r="L3598" i="2"/>
  <c r="R3598" i="2"/>
  <c r="N3598" i="2"/>
  <c r="L3589" i="2"/>
  <c r="R3589" i="2"/>
  <c r="N3589" i="2"/>
  <c r="L3582" i="2"/>
  <c r="R3582" i="2"/>
  <c r="N3582" i="2"/>
  <c r="T3580" i="2"/>
  <c r="I3578" i="2"/>
  <c r="G3578" i="2" s="1"/>
  <c r="L3573" i="2"/>
  <c r="R3573" i="2"/>
  <c r="N3573" i="2"/>
  <c r="L3566" i="2"/>
  <c r="R3566" i="2"/>
  <c r="N3566" i="2"/>
  <c r="F3566" i="2" s="1"/>
  <c r="L3557" i="2"/>
  <c r="R3557" i="2"/>
  <c r="N3557" i="2"/>
  <c r="N3549" i="2"/>
  <c r="K3549" i="2"/>
  <c r="O3549" i="2" s="1"/>
  <c r="R3549" i="2"/>
  <c r="N3541" i="2"/>
  <c r="K3541" i="2"/>
  <c r="O3541" i="2" s="1"/>
  <c r="C3541" i="2" s="1"/>
  <c r="R3541" i="2"/>
  <c r="N3533" i="2"/>
  <c r="K3533" i="2"/>
  <c r="O3533" i="2" s="1"/>
  <c r="R3533" i="2"/>
  <c r="C3436" i="2"/>
  <c r="Q3436" i="2"/>
  <c r="T3436" i="2" s="1"/>
  <c r="F1757" i="2"/>
  <c r="F1740" i="2"/>
  <c r="F1736" i="2"/>
  <c r="O1731" i="2"/>
  <c r="R4505" i="2"/>
  <c r="N4268" i="2"/>
  <c r="R4267" i="2"/>
  <c r="J4267" i="2"/>
  <c r="N4264" i="2"/>
  <c r="R4263" i="2"/>
  <c r="J4263" i="2"/>
  <c r="O4260" i="2"/>
  <c r="F4259" i="2"/>
  <c r="N4256" i="2"/>
  <c r="R4255" i="2"/>
  <c r="J4255" i="2"/>
  <c r="O4252" i="2"/>
  <c r="C4252" i="2" s="1"/>
  <c r="F4251" i="2"/>
  <c r="N4248" i="2"/>
  <c r="R4247" i="2"/>
  <c r="J4247" i="2"/>
  <c r="O4244" i="2"/>
  <c r="F4243" i="2"/>
  <c r="N4240" i="2"/>
  <c r="R4239" i="2"/>
  <c r="J4239" i="2"/>
  <c r="O4236" i="2"/>
  <c r="F4235" i="2"/>
  <c r="N4232" i="2"/>
  <c r="R4231" i="2"/>
  <c r="J4231" i="2"/>
  <c r="O4228" i="2"/>
  <c r="F4227" i="2"/>
  <c r="N4224" i="2"/>
  <c r="R4223" i="2"/>
  <c r="J4223" i="2"/>
  <c r="K4217" i="2"/>
  <c r="O4217" i="2" s="1"/>
  <c r="C4217" i="2" s="1"/>
  <c r="I4213" i="2"/>
  <c r="G4213" i="2" s="1"/>
  <c r="K4209" i="2"/>
  <c r="O4209" i="2" s="1"/>
  <c r="C4209" i="2" s="1"/>
  <c r="I4205" i="2"/>
  <c r="G4205" i="2" s="1"/>
  <c r="K4201" i="2"/>
  <c r="O4201" i="2" s="1"/>
  <c r="C4201" i="2" s="1"/>
  <c r="I4197" i="2"/>
  <c r="G4197" i="2" s="1"/>
  <c r="K4193" i="2"/>
  <c r="O4193" i="2" s="1"/>
  <c r="C4193" i="2" s="1"/>
  <c r="I4189" i="2"/>
  <c r="G4189" i="2" s="1"/>
  <c r="K4185" i="2"/>
  <c r="O4185" i="2" s="1"/>
  <c r="C4185" i="2" s="1"/>
  <c r="I4181" i="2"/>
  <c r="G4181" i="2" s="1"/>
  <c r="K4177" i="2"/>
  <c r="O4177" i="2" s="1"/>
  <c r="C4177" i="2" s="1"/>
  <c r="I4173" i="2"/>
  <c r="G4173" i="2" s="1"/>
  <c r="K4169" i="2"/>
  <c r="O4169" i="2" s="1"/>
  <c r="C4169" i="2" s="1"/>
  <c r="I4165" i="2"/>
  <c r="G4165" i="2" s="1"/>
  <c r="K4161" i="2"/>
  <c r="O4161" i="2" s="1"/>
  <c r="C4161" i="2" s="1"/>
  <c r="I4157" i="2"/>
  <c r="G4157" i="2" s="1"/>
  <c r="K4153" i="2"/>
  <c r="O4153" i="2" s="1"/>
  <c r="C4153" i="2" s="1"/>
  <c r="I4149" i="2"/>
  <c r="G4149" i="2" s="1"/>
  <c r="S4128" i="2"/>
  <c r="M4128" i="2"/>
  <c r="J4128" i="2" s="1"/>
  <c r="S4124" i="2"/>
  <c r="M4124" i="2"/>
  <c r="J4124" i="2" s="1"/>
  <c r="J4122" i="2"/>
  <c r="R4120" i="2"/>
  <c r="J4118" i="2"/>
  <c r="R4116" i="2"/>
  <c r="J4114" i="2"/>
  <c r="R4112" i="2"/>
  <c r="J4110" i="2"/>
  <c r="R4108" i="2"/>
  <c r="J4106" i="2"/>
  <c r="R4104" i="2"/>
  <c r="J4102" i="2"/>
  <c r="R4100" i="2"/>
  <c r="N4099" i="2"/>
  <c r="F4098" i="2"/>
  <c r="E4098" i="2" s="1"/>
  <c r="K4091" i="2"/>
  <c r="O4091" i="2" s="1"/>
  <c r="C4091" i="2" s="1"/>
  <c r="K4090" i="2"/>
  <c r="L4087" i="2"/>
  <c r="K4087" i="2"/>
  <c r="J4086" i="2"/>
  <c r="N4083" i="2"/>
  <c r="F4083" i="2" s="1"/>
  <c r="F4081" i="2"/>
  <c r="F4077" i="2"/>
  <c r="F4073" i="2"/>
  <c r="N4063" i="2"/>
  <c r="N4055" i="2"/>
  <c r="M4021" i="2"/>
  <c r="J4021" i="2" s="1"/>
  <c r="M4017" i="2"/>
  <c r="J4017" i="2" s="1"/>
  <c r="M4013" i="2"/>
  <c r="J4013" i="2" s="1"/>
  <c r="M4009" i="2"/>
  <c r="J4009" i="2" s="1"/>
  <c r="N4005" i="2"/>
  <c r="F4005" i="2" s="1"/>
  <c r="M4003" i="2"/>
  <c r="F4003" i="2" s="1"/>
  <c r="N3997" i="2"/>
  <c r="F3997" i="2" s="1"/>
  <c r="M3995" i="2"/>
  <c r="F3995" i="2" s="1"/>
  <c r="J3971" i="2"/>
  <c r="J3963" i="2"/>
  <c r="J3955" i="2"/>
  <c r="N3955" i="2"/>
  <c r="F3955" i="2" s="1"/>
  <c r="N3874" i="2"/>
  <c r="N3872" i="2"/>
  <c r="R3866" i="2"/>
  <c r="R3864" i="2"/>
  <c r="N3858" i="2"/>
  <c r="N3856" i="2"/>
  <c r="R3850" i="2"/>
  <c r="R3848" i="2"/>
  <c r="N3842" i="2"/>
  <c r="N3840" i="2"/>
  <c r="R3834" i="2"/>
  <c r="R3832" i="2"/>
  <c r="N3826" i="2"/>
  <c r="N3824" i="2"/>
  <c r="R3818" i="2"/>
  <c r="R3816" i="2"/>
  <c r="N3810" i="2"/>
  <c r="N3808" i="2"/>
  <c r="R3802" i="2"/>
  <c r="R3793" i="2"/>
  <c r="N3793" i="2"/>
  <c r="N3791" i="2"/>
  <c r="R3791" i="2"/>
  <c r="N3780" i="2"/>
  <c r="R3780" i="2"/>
  <c r="R3698" i="2"/>
  <c r="R3696" i="2"/>
  <c r="N3687" i="2"/>
  <c r="F3687" i="2" s="1"/>
  <c r="F3685" i="2"/>
  <c r="M3682" i="2"/>
  <c r="J3682" i="2" s="1"/>
  <c r="K3681" i="2"/>
  <c r="O3681" i="2" s="1"/>
  <c r="M3681" i="2"/>
  <c r="J3681" i="2" s="1"/>
  <c r="R3681" i="2"/>
  <c r="N3679" i="2"/>
  <c r="N3676" i="2"/>
  <c r="F3676" i="2" s="1"/>
  <c r="E3676" i="2" s="1"/>
  <c r="L3676" i="2"/>
  <c r="O3676" i="2" s="1"/>
  <c r="R3676" i="2"/>
  <c r="N3671" i="2"/>
  <c r="F3669" i="2"/>
  <c r="M3666" i="2"/>
  <c r="J3666" i="2" s="1"/>
  <c r="K3665" i="2"/>
  <c r="O3665" i="2" s="1"/>
  <c r="M3665" i="2"/>
  <c r="J3665" i="2" s="1"/>
  <c r="R3665" i="2"/>
  <c r="N3663" i="2"/>
  <c r="N3660" i="2"/>
  <c r="F3660" i="2" s="1"/>
  <c r="E3660" i="2" s="1"/>
  <c r="L3660" i="2"/>
  <c r="O3660" i="2" s="1"/>
  <c r="R3660" i="2"/>
  <c r="N3655" i="2"/>
  <c r="F3653" i="2"/>
  <c r="M3650" i="2"/>
  <c r="J3650" i="2" s="1"/>
  <c r="K3649" i="2"/>
  <c r="O3649" i="2" s="1"/>
  <c r="M3649" i="2"/>
  <c r="J3649" i="2" s="1"/>
  <c r="R3649" i="2"/>
  <c r="F3647" i="2"/>
  <c r="E3647" i="2" s="1"/>
  <c r="M3646" i="2"/>
  <c r="J3646" i="2" s="1"/>
  <c r="C3643" i="2"/>
  <c r="N3642" i="2"/>
  <c r="F3642" i="2" s="1"/>
  <c r="E3642" i="2" s="1"/>
  <c r="L3642" i="2"/>
  <c r="O3642" i="2" s="1"/>
  <c r="R3642" i="2"/>
  <c r="K3641" i="2"/>
  <c r="C3640" i="2"/>
  <c r="M3637" i="2"/>
  <c r="J3637" i="2" s="1"/>
  <c r="K3634" i="2"/>
  <c r="N3633" i="2"/>
  <c r="F3633" i="2" s="1"/>
  <c r="E3633" i="2" s="1"/>
  <c r="L3633" i="2"/>
  <c r="O3633" i="2" s="1"/>
  <c r="R3633" i="2"/>
  <c r="F3631" i="2"/>
  <c r="E3631" i="2" s="1"/>
  <c r="M3630" i="2"/>
  <c r="J3630" i="2" s="1"/>
  <c r="C3627" i="2"/>
  <c r="N3626" i="2"/>
  <c r="F3626" i="2" s="1"/>
  <c r="E3626" i="2" s="1"/>
  <c r="L3626" i="2"/>
  <c r="O3626" i="2" s="1"/>
  <c r="I3626" i="2" s="1"/>
  <c r="G3626" i="2" s="1"/>
  <c r="R3626" i="2"/>
  <c r="K3625" i="2"/>
  <c r="C3624" i="2"/>
  <c r="M3621" i="2"/>
  <c r="J3621" i="2" s="1"/>
  <c r="K3618" i="2"/>
  <c r="N3617" i="2"/>
  <c r="F3617" i="2" s="1"/>
  <c r="E3617" i="2" s="1"/>
  <c r="L3617" i="2"/>
  <c r="O3617" i="2" s="1"/>
  <c r="R3617" i="2"/>
  <c r="F3615" i="2"/>
  <c r="E3615" i="2" s="1"/>
  <c r="M3614" i="2"/>
  <c r="J3614" i="2" s="1"/>
  <c r="C3611" i="2"/>
  <c r="N3610" i="2"/>
  <c r="F3610" i="2" s="1"/>
  <c r="E3610" i="2" s="1"/>
  <c r="L3610" i="2"/>
  <c r="O3610" i="2" s="1"/>
  <c r="R3610" i="2"/>
  <c r="K3609" i="2"/>
  <c r="M3605" i="2"/>
  <c r="J3605" i="2" s="1"/>
  <c r="K3602" i="2"/>
  <c r="N3601" i="2"/>
  <c r="F3601" i="2" s="1"/>
  <c r="E3601" i="2" s="1"/>
  <c r="L3601" i="2"/>
  <c r="O3601" i="2" s="1"/>
  <c r="I3601" i="2" s="1"/>
  <c r="R3601" i="2"/>
  <c r="F3599" i="2"/>
  <c r="E3599" i="2" s="1"/>
  <c r="M3598" i="2"/>
  <c r="J3598" i="2" s="1"/>
  <c r="N3594" i="2"/>
  <c r="F3594" i="2" s="1"/>
  <c r="E3594" i="2" s="1"/>
  <c r="L3594" i="2"/>
  <c r="O3594" i="2" s="1"/>
  <c r="R3594" i="2"/>
  <c r="K3593" i="2"/>
  <c r="C3592" i="2"/>
  <c r="M3589" i="2"/>
  <c r="J3589" i="2" s="1"/>
  <c r="K3586" i="2"/>
  <c r="N3585" i="2"/>
  <c r="F3585" i="2" s="1"/>
  <c r="E3585" i="2" s="1"/>
  <c r="L3585" i="2"/>
  <c r="O3585" i="2" s="1"/>
  <c r="R3585" i="2"/>
  <c r="F3583" i="2"/>
  <c r="E3583" i="2" s="1"/>
  <c r="M3582" i="2"/>
  <c r="J3582" i="2" s="1"/>
  <c r="C3579" i="2"/>
  <c r="N3578" i="2"/>
  <c r="F3578" i="2" s="1"/>
  <c r="E3578" i="2" s="1"/>
  <c r="L3578" i="2"/>
  <c r="O3578" i="2" s="1"/>
  <c r="R3578" i="2"/>
  <c r="K3577" i="2"/>
  <c r="C3576" i="2"/>
  <c r="M3573" i="2"/>
  <c r="J3573" i="2" s="1"/>
  <c r="K3570" i="2"/>
  <c r="N3569" i="2"/>
  <c r="F3569" i="2" s="1"/>
  <c r="E3569" i="2" s="1"/>
  <c r="L3569" i="2"/>
  <c r="O3569" i="2" s="1"/>
  <c r="R3569" i="2"/>
  <c r="F3567" i="2"/>
  <c r="E3567" i="2" s="1"/>
  <c r="M3566" i="2"/>
  <c r="J3566" i="2" s="1"/>
  <c r="N3562" i="2"/>
  <c r="F3562" i="2" s="1"/>
  <c r="E3562" i="2" s="1"/>
  <c r="L3562" i="2"/>
  <c r="O3562" i="2" s="1"/>
  <c r="R3562" i="2"/>
  <c r="K3561" i="2"/>
  <c r="C3560" i="2"/>
  <c r="M3557" i="2"/>
  <c r="J3557" i="2" s="1"/>
  <c r="S3549" i="2"/>
  <c r="N3547" i="2"/>
  <c r="K3547" i="2"/>
  <c r="O3547" i="2" s="1"/>
  <c r="R3547" i="2"/>
  <c r="S3541" i="2"/>
  <c r="N3539" i="2"/>
  <c r="K3539" i="2"/>
  <c r="O3539" i="2" s="1"/>
  <c r="R3539" i="2"/>
  <c r="S3533" i="2"/>
  <c r="N3530" i="2"/>
  <c r="R3524" i="2"/>
  <c r="R3522" i="2"/>
  <c r="N3516" i="2"/>
  <c r="N3514" i="2"/>
  <c r="L3462" i="2"/>
  <c r="M3462" i="2"/>
  <c r="J3462" i="2" s="1"/>
  <c r="S3462" i="2"/>
  <c r="N3462" i="2"/>
  <c r="R3462" i="2"/>
  <c r="I3436" i="2"/>
  <c r="G3436" i="2" s="1"/>
  <c r="L3434" i="2"/>
  <c r="K3434" i="2"/>
  <c r="N3434" i="2"/>
  <c r="S3434" i="2"/>
  <c r="I3434" i="2" s="1"/>
  <c r="N3396" i="2"/>
  <c r="F3396" i="2" s="1"/>
  <c r="K3396" i="2"/>
  <c r="R3396" i="2"/>
  <c r="L3396" i="2"/>
  <c r="S3396" i="2"/>
  <c r="F3228" i="2"/>
  <c r="R3796" i="2"/>
  <c r="N3796" i="2"/>
  <c r="R3776" i="2"/>
  <c r="N3776" i="2"/>
  <c r="L3692" i="2"/>
  <c r="O3692" i="2" s="1"/>
  <c r="R3692" i="2"/>
  <c r="N3692" i="2"/>
  <c r="F3692" i="2" s="1"/>
  <c r="E3692" i="2" s="1"/>
  <c r="M3689" i="2"/>
  <c r="J3689" i="2" s="1"/>
  <c r="R3689" i="2"/>
  <c r="K3689" i="2"/>
  <c r="O3689" i="2" s="1"/>
  <c r="L3687" i="2"/>
  <c r="O3686" i="2"/>
  <c r="Q3686" i="2" s="1"/>
  <c r="T3686" i="2" s="1"/>
  <c r="L3684" i="2"/>
  <c r="O3684" i="2" s="1"/>
  <c r="R3684" i="2"/>
  <c r="N3684" i="2"/>
  <c r="F3684" i="2" s="1"/>
  <c r="E3684" i="2" s="1"/>
  <c r="F3683" i="2"/>
  <c r="L3679" i="2"/>
  <c r="Q3677" i="2"/>
  <c r="T3677" i="2" s="1"/>
  <c r="M3674" i="2"/>
  <c r="J3674" i="2" s="1"/>
  <c r="M3673" i="2"/>
  <c r="J3673" i="2" s="1"/>
  <c r="R3673" i="2"/>
  <c r="K3673" i="2"/>
  <c r="O3673" i="2" s="1"/>
  <c r="L3671" i="2"/>
  <c r="O3670" i="2"/>
  <c r="Q3670" i="2" s="1"/>
  <c r="T3670" i="2" s="1"/>
  <c r="L3668" i="2"/>
  <c r="O3668" i="2" s="1"/>
  <c r="R3668" i="2"/>
  <c r="N3668" i="2"/>
  <c r="F3668" i="2" s="1"/>
  <c r="E3668" i="2" s="1"/>
  <c r="F3667" i="2"/>
  <c r="L3663" i="2"/>
  <c r="O3663" i="2" s="1"/>
  <c r="M3658" i="2"/>
  <c r="J3658" i="2" s="1"/>
  <c r="M3657" i="2"/>
  <c r="J3657" i="2" s="1"/>
  <c r="R3657" i="2"/>
  <c r="K3657" i="2"/>
  <c r="O3657" i="2" s="1"/>
  <c r="L3655" i="2"/>
  <c r="O3655" i="2" s="1"/>
  <c r="O3654" i="2"/>
  <c r="Q3654" i="2" s="1"/>
  <c r="T3654" i="2" s="1"/>
  <c r="L3652" i="2"/>
  <c r="O3652" i="2" s="1"/>
  <c r="R3652" i="2"/>
  <c r="N3652" i="2"/>
  <c r="F3652" i="2" s="1"/>
  <c r="E3652" i="2" s="1"/>
  <c r="F3651" i="2"/>
  <c r="K3646" i="2"/>
  <c r="L3645" i="2"/>
  <c r="O3645" i="2" s="1"/>
  <c r="I3645" i="2" s="1"/>
  <c r="G3645" i="2" s="1"/>
  <c r="R3645" i="2"/>
  <c r="N3645" i="2"/>
  <c r="C3644" i="2"/>
  <c r="C3639" i="2"/>
  <c r="L3638" i="2"/>
  <c r="O3638" i="2" s="1"/>
  <c r="R3638" i="2"/>
  <c r="N3638" i="2"/>
  <c r="K3637" i="2"/>
  <c r="T3636" i="2"/>
  <c r="K3630" i="2"/>
  <c r="L3629" i="2"/>
  <c r="O3629" i="2" s="1"/>
  <c r="R3629" i="2"/>
  <c r="N3629" i="2"/>
  <c r="C3628" i="2"/>
  <c r="L3622" i="2"/>
  <c r="O3622" i="2" s="1"/>
  <c r="R3622" i="2"/>
  <c r="N3622" i="2"/>
  <c r="K3621" i="2"/>
  <c r="K3614" i="2"/>
  <c r="L3613" i="2"/>
  <c r="O3613" i="2" s="1"/>
  <c r="I3613" i="2" s="1"/>
  <c r="G3613" i="2" s="1"/>
  <c r="R3613" i="2"/>
  <c r="N3613" i="2"/>
  <c r="C3612" i="2"/>
  <c r="C3607" i="2"/>
  <c r="L3606" i="2"/>
  <c r="O3606" i="2" s="1"/>
  <c r="R3606" i="2"/>
  <c r="N3606" i="2"/>
  <c r="F3606" i="2" s="1"/>
  <c r="E3606" i="2" s="1"/>
  <c r="K3605" i="2"/>
  <c r="K3598" i="2"/>
  <c r="L3597" i="2"/>
  <c r="O3597" i="2" s="1"/>
  <c r="R3597" i="2"/>
  <c r="N3597" i="2"/>
  <c r="L3590" i="2"/>
  <c r="O3590" i="2" s="1"/>
  <c r="R3590" i="2"/>
  <c r="N3590" i="2"/>
  <c r="K3589" i="2"/>
  <c r="K3582" i="2"/>
  <c r="L3581" i="2"/>
  <c r="O3581" i="2" s="1"/>
  <c r="R3581" i="2"/>
  <c r="N3581" i="2"/>
  <c r="C3580" i="2"/>
  <c r="C3575" i="2"/>
  <c r="L3574" i="2"/>
  <c r="O3574" i="2" s="1"/>
  <c r="I3574" i="2" s="1"/>
  <c r="G3574" i="2" s="1"/>
  <c r="R3574" i="2"/>
  <c r="N3574" i="2"/>
  <c r="K3573" i="2"/>
  <c r="T3572" i="2"/>
  <c r="K3566" i="2"/>
  <c r="G3566" i="2" s="1"/>
  <c r="L3565" i="2"/>
  <c r="O3565" i="2" s="1"/>
  <c r="R3565" i="2"/>
  <c r="N3565" i="2"/>
  <c r="L3558" i="2"/>
  <c r="O3558" i="2" s="1"/>
  <c r="R3558" i="2"/>
  <c r="N3558" i="2"/>
  <c r="F3558" i="2" s="1"/>
  <c r="E3558" i="2" s="1"/>
  <c r="K3557" i="2"/>
  <c r="N3553" i="2"/>
  <c r="L3553" i="2"/>
  <c r="O3553" i="2" s="1"/>
  <c r="R3553" i="2"/>
  <c r="O3551" i="2"/>
  <c r="N3545" i="2"/>
  <c r="K3545" i="2"/>
  <c r="O3545" i="2" s="1"/>
  <c r="R3545" i="2"/>
  <c r="N3537" i="2"/>
  <c r="K3537" i="2"/>
  <c r="O3537" i="2" s="1"/>
  <c r="R3537" i="2"/>
  <c r="N3510" i="2"/>
  <c r="L3510" i="2"/>
  <c r="N3506" i="2"/>
  <c r="L3506" i="2"/>
  <c r="N3502" i="2"/>
  <c r="L3502" i="2"/>
  <c r="N3498" i="2"/>
  <c r="L3498" i="2"/>
  <c r="N3494" i="2"/>
  <c r="L3494" i="2"/>
  <c r="N3490" i="2"/>
  <c r="L3490" i="2"/>
  <c r="N3486" i="2"/>
  <c r="L3486" i="2"/>
  <c r="N3482" i="2"/>
  <c r="L3482" i="2"/>
  <c r="N3478" i="2"/>
  <c r="L3478" i="2"/>
  <c r="N3474" i="2"/>
  <c r="L3474" i="2"/>
  <c r="N3470" i="2"/>
  <c r="L3470" i="2"/>
  <c r="C3452" i="2"/>
  <c r="Q3452" i="2"/>
  <c r="T3452" i="2" s="1"/>
  <c r="L3430" i="2"/>
  <c r="K3430" i="2"/>
  <c r="M3430" i="2"/>
  <c r="J3430" i="2" s="1"/>
  <c r="R3430" i="2"/>
  <c r="O3422" i="2"/>
  <c r="M3413" i="2"/>
  <c r="J3413" i="2" s="1"/>
  <c r="N3413" i="2"/>
  <c r="R3413" i="2"/>
  <c r="L3413" i="2"/>
  <c r="O3413" i="2" s="1"/>
  <c r="O3406" i="2"/>
  <c r="L3401" i="2"/>
  <c r="R3401" i="2"/>
  <c r="K3401" i="2"/>
  <c r="S3401" i="2"/>
  <c r="I3401" i="2" s="1"/>
  <c r="N3401" i="2"/>
  <c r="F3401" i="2" s="1"/>
  <c r="K3397" i="2"/>
  <c r="L3397" i="2"/>
  <c r="R3397" i="2"/>
  <c r="N3397" i="2"/>
  <c r="F3397" i="2" s="1"/>
  <c r="O3690" i="2"/>
  <c r="Q3690" i="2" s="1"/>
  <c r="T3690" i="2" s="1"/>
  <c r="F3677" i="2"/>
  <c r="F3675" i="2"/>
  <c r="F3661" i="2"/>
  <c r="F3659" i="2"/>
  <c r="I3636" i="2"/>
  <c r="G3636" i="2" s="1"/>
  <c r="I3635" i="2"/>
  <c r="I3628" i="2"/>
  <c r="G3628" i="2" s="1"/>
  <c r="I3627" i="2"/>
  <c r="I3619" i="2"/>
  <c r="I3612" i="2"/>
  <c r="G3612" i="2" s="1"/>
  <c r="I3611" i="2"/>
  <c r="I3604" i="2"/>
  <c r="G3604" i="2" s="1"/>
  <c r="I3588" i="2"/>
  <c r="G3588" i="2" s="1"/>
  <c r="I3587" i="2"/>
  <c r="I3580" i="2"/>
  <c r="G3580" i="2" s="1"/>
  <c r="I3579" i="2"/>
  <c r="I3572" i="2"/>
  <c r="G3572" i="2" s="1"/>
  <c r="I3571" i="2"/>
  <c r="I3555" i="2"/>
  <c r="R3467" i="2"/>
  <c r="S3458" i="2"/>
  <c r="M3458" i="2"/>
  <c r="J3458" i="2" s="1"/>
  <c r="M3456" i="2"/>
  <c r="F3454" i="2"/>
  <c r="S3450" i="2"/>
  <c r="M3450" i="2"/>
  <c r="M3448" i="2"/>
  <c r="F3446" i="2"/>
  <c r="S3442" i="2"/>
  <c r="M3442" i="2"/>
  <c r="J3442" i="2" s="1"/>
  <c r="M3440" i="2"/>
  <c r="F3438" i="2"/>
  <c r="R3432" i="2"/>
  <c r="M3432" i="2"/>
  <c r="J3432" i="2" s="1"/>
  <c r="L3426" i="2"/>
  <c r="O3426" i="2" s="1"/>
  <c r="I3425" i="2"/>
  <c r="G3425" i="2" s="1"/>
  <c r="F3425" i="2"/>
  <c r="E3425" i="2" s="1"/>
  <c r="K3415" i="2"/>
  <c r="O3415" i="2" s="1"/>
  <c r="K3412" i="2"/>
  <c r="R3410" i="2"/>
  <c r="L3410" i="2"/>
  <c r="O3410" i="2" s="1"/>
  <c r="F3409" i="2"/>
  <c r="R3408" i="2"/>
  <c r="L3408" i="2"/>
  <c r="O3408" i="2" s="1"/>
  <c r="K3407" i="2"/>
  <c r="O3407" i="2" s="1"/>
  <c r="K3405" i="2"/>
  <c r="O3405" i="2" s="1"/>
  <c r="F3404" i="2"/>
  <c r="E3404" i="2" s="1"/>
  <c r="O3403" i="2"/>
  <c r="F3399" i="2"/>
  <c r="M3398" i="2"/>
  <c r="J3398" i="2" s="1"/>
  <c r="S3398" i="2"/>
  <c r="M3393" i="2"/>
  <c r="J3393" i="2" s="1"/>
  <c r="S3393" i="2"/>
  <c r="S3391" i="2"/>
  <c r="L3391" i="2"/>
  <c r="O3391" i="2" s="1"/>
  <c r="F3388" i="2"/>
  <c r="F3387" i="2"/>
  <c r="E3387" i="2" s="1"/>
  <c r="F3384" i="2"/>
  <c r="E3384" i="2" s="1"/>
  <c r="R3381" i="2"/>
  <c r="L3381" i="2"/>
  <c r="O3381" i="2" s="1"/>
  <c r="S3380" i="2"/>
  <c r="L3380" i="2"/>
  <c r="O3380" i="2" s="1"/>
  <c r="Q3380" i="2" s="1"/>
  <c r="T3380" i="2" s="1"/>
  <c r="F3376" i="2"/>
  <c r="E3376" i="2" s="1"/>
  <c r="O3375" i="2"/>
  <c r="C3375" i="2" s="1"/>
  <c r="F3375" i="2"/>
  <c r="E3375" i="2" s="1"/>
  <c r="L3370" i="2"/>
  <c r="O3370" i="2" s="1"/>
  <c r="N3370" i="2"/>
  <c r="S3370" i="2"/>
  <c r="L3366" i="2"/>
  <c r="O3366" i="2" s="1"/>
  <c r="N3366" i="2"/>
  <c r="S3366" i="2"/>
  <c r="L3362" i="2"/>
  <c r="O3362" i="2" s="1"/>
  <c r="N3362" i="2"/>
  <c r="S3362" i="2"/>
  <c r="L3358" i="2"/>
  <c r="O3358" i="2" s="1"/>
  <c r="N3358" i="2"/>
  <c r="S3358" i="2"/>
  <c r="L3354" i="2"/>
  <c r="O3354" i="2" s="1"/>
  <c r="N3354" i="2"/>
  <c r="S3354" i="2"/>
  <c r="L3350" i="2"/>
  <c r="O3350" i="2" s="1"/>
  <c r="N3350" i="2"/>
  <c r="S3350" i="2"/>
  <c r="L3346" i="2"/>
  <c r="O3346" i="2" s="1"/>
  <c r="N3346" i="2"/>
  <c r="S3346" i="2"/>
  <c r="L3342" i="2"/>
  <c r="O3342" i="2" s="1"/>
  <c r="N3342" i="2"/>
  <c r="S3342" i="2"/>
  <c r="L3338" i="2"/>
  <c r="O3338" i="2" s="1"/>
  <c r="N3338" i="2"/>
  <c r="S3338" i="2"/>
  <c r="L3334" i="2"/>
  <c r="O3334" i="2" s="1"/>
  <c r="N3334" i="2"/>
  <c r="S3334" i="2"/>
  <c r="L3318" i="2"/>
  <c r="M3318" i="2"/>
  <c r="J3318" i="2" s="1"/>
  <c r="S3318" i="2"/>
  <c r="R3311" i="2"/>
  <c r="N3311" i="2"/>
  <c r="R3309" i="2"/>
  <c r="R3308" i="2"/>
  <c r="L3304" i="2"/>
  <c r="K3304" i="2"/>
  <c r="N3304" i="2"/>
  <c r="S3304" i="2"/>
  <c r="L3300" i="2"/>
  <c r="M3300" i="2"/>
  <c r="F3300" i="2" s="1"/>
  <c r="R3300" i="2"/>
  <c r="L3287" i="2"/>
  <c r="M3287" i="2"/>
  <c r="J3287" i="2" s="1"/>
  <c r="S3287" i="2"/>
  <c r="L3283" i="2"/>
  <c r="M3283" i="2"/>
  <c r="J3283" i="2" s="1"/>
  <c r="S3283" i="2"/>
  <c r="I3278" i="2"/>
  <c r="G3278" i="2" s="1"/>
  <c r="M3276" i="2"/>
  <c r="J3276" i="2" s="1"/>
  <c r="K3276" i="2"/>
  <c r="S3276" i="2"/>
  <c r="K3267" i="2"/>
  <c r="M3267" i="2"/>
  <c r="J3267" i="2" s="1"/>
  <c r="S3267" i="2"/>
  <c r="M3263" i="2"/>
  <c r="J3263" i="2" s="1"/>
  <c r="R3263" i="2"/>
  <c r="K3263" i="2"/>
  <c r="N3260" i="2"/>
  <c r="M3254" i="2"/>
  <c r="J3254" i="2" s="1"/>
  <c r="L3253" i="2"/>
  <c r="O3253" i="2" s="1"/>
  <c r="N3253" i="2"/>
  <c r="S3253" i="2"/>
  <c r="T3248" i="2"/>
  <c r="N3242" i="2"/>
  <c r="F3242" i="2" s="1"/>
  <c r="R5181" i="2"/>
  <c r="R5179" i="2"/>
  <c r="M5177" i="2"/>
  <c r="J5177" i="2" s="1"/>
  <c r="M5175" i="2"/>
  <c r="R5165" i="2"/>
  <c r="R5163" i="2"/>
  <c r="M5161" i="2"/>
  <c r="J5161" i="2" s="1"/>
  <c r="M5159" i="2"/>
  <c r="J5159" i="2" s="1"/>
  <c r="R5149" i="2"/>
  <c r="R5147" i="2"/>
  <c r="M5145" i="2"/>
  <c r="J5145" i="2" s="1"/>
  <c r="M5143" i="2"/>
  <c r="J5143" i="2" s="1"/>
  <c r="R5133" i="2"/>
  <c r="R5131" i="2"/>
  <c r="M5129" i="2"/>
  <c r="J5129" i="2" s="1"/>
  <c r="M5127" i="2"/>
  <c r="J5127" i="2" s="1"/>
  <c r="S5123" i="2"/>
  <c r="I5123" i="2" s="1"/>
  <c r="N5123" i="2"/>
  <c r="L5123" i="2"/>
  <c r="N5121" i="2"/>
  <c r="L5121" i="2"/>
  <c r="N5119" i="2"/>
  <c r="L5119" i="2"/>
  <c r="N5117" i="2"/>
  <c r="L5117" i="2"/>
  <c r="N5115" i="2"/>
  <c r="L5115" i="2"/>
  <c r="N5113" i="2"/>
  <c r="L5113" i="2"/>
  <c r="N5111" i="2"/>
  <c r="L5111" i="2"/>
  <c r="N5109" i="2"/>
  <c r="L5109" i="2"/>
  <c r="N5107" i="2"/>
  <c r="L5107" i="2"/>
  <c r="N5105" i="2"/>
  <c r="L5105" i="2"/>
  <c r="N5103" i="2"/>
  <c r="L5103" i="2"/>
  <c r="N5101" i="2"/>
  <c r="L5101" i="2"/>
  <c r="N5099" i="2"/>
  <c r="L5099" i="2"/>
  <c r="N5097" i="2"/>
  <c r="L5097" i="2"/>
  <c r="N5095" i="2"/>
  <c r="L5095" i="2"/>
  <c r="N5093" i="2"/>
  <c r="L5093" i="2"/>
  <c r="N5091" i="2"/>
  <c r="L5091" i="2"/>
  <c r="N5089" i="2"/>
  <c r="L5089" i="2"/>
  <c r="N5087" i="2"/>
  <c r="L5087" i="2"/>
  <c r="N5085" i="2"/>
  <c r="L5085" i="2"/>
  <c r="N5083" i="2"/>
  <c r="L5083" i="2"/>
  <c r="N5081" i="2"/>
  <c r="L5081" i="2"/>
  <c r="N5079" i="2"/>
  <c r="L5079" i="2"/>
  <c r="N5077" i="2"/>
  <c r="L5077" i="2"/>
  <c r="N5075" i="2"/>
  <c r="L5075" i="2"/>
  <c r="N5073" i="2"/>
  <c r="L5073" i="2"/>
  <c r="N5071" i="2"/>
  <c r="L5071" i="2"/>
  <c r="N5069" i="2"/>
  <c r="L5069" i="2"/>
  <c r="N5067" i="2"/>
  <c r="L5067" i="2"/>
  <c r="N5065" i="2"/>
  <c r="L5065" i="2"/>
  <c r="N5063" i="2"/>
  <c r="L5063" i="2"/>
  <c r="N5061" i="2"/>
  <c r="L5061" i="2"/>
  <c r="N5059" i="2"/>
  <c r="L5059" i="2"/>
  <c r="N5057" i="2"/>
  <c r="L5057" i="2"/>
  <c r="N5055" i="2"/>
  <c r="L5055" i="2"/>
  <c r="N5048" i="2"/>
  <c r="L5048" i="2"/>
  <c r="N5039" i="2"/>
  <c r="L5039" i="2"/>
  <c r="J5031" i="2"/>
  <c r="F5031" i="2"/>
  <c r="F5001" i="2"/>
  <c r="J4999" i="2"/>
  <c r="F4999" i="2"/>
  <c r="F4985" i="2"/>
  <c r="F4969" i="2"/>
  <c r="L3330" i="2"/>
  <c r="M3330" i="2"/>
  <c r="J3330" i="2" s="1"/>
  <c r="S3330" i="2"/>
  <c r="L3314" i="2"/>
  <c r="M3314" i="2"/>
  <c r="J3314" i="2" s="1"/>
  <c r="S3314" i="2"/>
  <c r="L3308" i="2"/>
  <c r="K3308" i="2"/>
  <c r="N3308" i="2"/>
  <c r="S3308" i="2"/>
  <c r="L3297" i="2"/>
  <c r="K3297" i="2"/>
  <c r="L3290" i="2"/>
  <c r="R3290" i="2"/>
  <c r="N3290" i="2"/>
  <c r="L3286" i="2"/>
  <c r="M3286" i="2"/>
  <c r="J3286" i="2" s="1"/>
  <c r="S3286" i="2"/>
  <c r="N3256" i="2"/>
  <c r="S3256" i="2"/>
  <c r="L3256" i="2"/>
  <c r="F3255" i="2"/>
  <c r="E3255" i="2" s="1"/>
  <c r="L3241" i="2"/>
  <c r="R3241" i="2"/>
  <c r="N3241" i="2"/>
  <c r="L3235" i="2"/>
  <c r="R3235" i="2"/>
  <c r="N3235" i="2"/>
  <c r="M3228" i="2"/>
  <c r="J3228" i="2" s="1"/>
  <c r="R3207" i="2"/>
  <c r="M3207" i="2"/>
  <c r="M5189" i="2"/>
  <c r="J5189" i="2" s="1"/>
  <c r="M5187" i="2"/>
  <c r="J5187" i="2" s="1"/>
  <c r="M5173" i="2"/>
  <c r="J5173" i="2" s="1"/>
  <c r="M5171" i="2"/>
  <c r="J5171" i="2" s="1"/>
  <c r="M5157" i="2"/>
  <c r="J5157" i="2" s="1"/>
  <c r="M5155" i="2"/>
  <c r="J5155" i="2" s="1"/>
  <c r="M5141" i="2"/>
  <c r="J5141" i="2" s="1"/>
  <c r="M5139" i="2"/>
  <c r="J5139" i="2" s="1"/>
  <c r="J4051" i="2"/>
  <c r="J4043" i="2"/>
  <c r="J3987" i="2"/>
  <c r="J3979" i="2"/>
  <c r="S3685" i="2"/>
  <c r="S3683" i="2"/>
  <c r="S3669" i="2"/>
  <c r="S3667" i="2"/>
  <c r="S3653" i="2"/>
  <c r="S3651" i="2"/>
  <c r="S3648" i="2"/>
  <c r="S3647" i="2"/>
  <c r="I3647" i="2" s="1"/>
  <c r="G3647" i="2" s="1"/>
  <c r="S3640" i="2"/>
  <c r="I3640" i="2" s="1"/>
  <c r="G3640" i="2" s="1"/>
  <c r="S3639" i="2"/>
  <c r="I3639" i="2" s="1"/>
  <c r="G3639" i="2" s="1"/>
  <c r="S3632" i="2"/>
  <c r="S3631" i="2"/>
  <c r="I3631" i="2" s="1"/>
  <c r="G3631" i="2" s="1"/>
  <c r="S3624" i="2"/>
  <c r="I3624" i="2" s="1"/>
  <c r="G3624" i="2" s="1"/>
  <c r="S3623" i="2"/>
  <c r="S3616" i="2"/>
  <c r="I3616" i="2" s="1"/>
  <c r="G3616" i="2" s="1"/>
  <c r="S3615" i="2"/>
  <c r="I3615" i="2" s="1"/>
  <c r="G3615" i="2" s="1"/>
  <c r="S3608" i="2"/>
  <c r="S3607" i="2"/>
  <c r="I3607" i="2" s="1"/>
  <c r="G3607" i="2" s="1"/>
  <c r="S3600" i="2"/>
  <c r="I3600" i="2" s="1"/>
  <c r="G3600" i="2" s="1"/>
  <c r="S3599" i="2"/>
  <c r="S3592" i="2"/>
  <c r="I3592" i="2" s="1"/>
  <c r="G3592" i="2" s="1"/>
  <c r="S3591" i="2"/>
  <c r="S3584" i="2"/>
  <c r="I3584" i="2" s="1"/>
  <c r="G3584" i="2" s="1"/>
  <c r="S3583" i="2"/>
  <c r="I3583" i="2" s="1"/>
  <c r="G3583" i="2" s="1"/>
  <c r="S3576" i="2"/>
  <c r="I3576" i="2" s="1"/>
  <c r="G3576" i="2" s="1"/>
  <c r="S3575" i="2"/>
  <c r="I3575" i="2" s="1"/>
  <c r="G3575" i="2" s="1"/>
  <c r="S3568" i="2"/>
  <c r="S3567" i="2"/>
  <c r="S3560" i="2"/>
  <c r="I3560" i="2" s="1"/>
  <c r="G3560" i="2" s="1"/>
  <c r="S3559" i="2"/>
  <c r="F3464" i="2"/>
  <c r="E3464" i="2" s="1"/>
  <c r="K3459" i="2"/>
  <c r="O3459" i="2" s="1"/>
  <c r="S3456" i="2"/>
  <c r="N3455" i="2"/>
  <c r="R3454" i="2"/>
  <c r="J3454" i="2"/>
  <c r="K3451" i="2"/>
  <c r="S3448" i="2"/>
  <c r="I3448" i="2" s="1"/>
  <c r="G3448" i="2" s="1"/>
  <c r="N3447" i="2"/>
  <c r="R3446" i="2"/>
  <c r="J3446" i="2"/>
  <c r="K3443" i="2"/>
  <c r="O3443" i="2" s="1"/>
  <c r="S3440" i="2"/>
  <c r="N3439" i="2"/>
  <c r="R3438" i="2"/>
  <c r="J3438" i="2"/>
  <c r="K3435" i="2"/>
  <c r="O3435" i="2" s="1"/>
  <c r="I3433" i="2"/>
  <c r="G3433" i="2" s="1"/>
  <c r="K3431" i="2"/>
  <c r="O3431" i="2" s="1"/>
  <c r="G3429" i="2"/>
  <c r="S3426" i="2"/>
  <c r="N3426" i="2"/>
  <c r="R3415" i="2"/>
  <c r="M3415" i="2"/>
  <c r="J3415" i="2" s="1"/>
  <c r="S3412" i="2"/>
  <c r="M3412" i="2"/>
  <c r="J3412" i="2" s="1"/>
  <c r="N3410" i="2"/>
  <c r="F3410" i="2" s="1"/>
  <c r="E3410" i="2" s="1"/>
  <c r="N3408" i="2"/>
  <c r="F3408" i="2" s="1"/>
  <c r="E3408" i="2" s="1"/>
  <c r="R3407" i="2"/>
  <c r="M3407" i="2"/>
  <c r="J3407" i="2" s="1"/>
  <c r="R3405" i="2"/>
  <c r="M3405" i="2"/>
  <c r="J3405" i="2" s="1"/>
  <c r="O3404" i="2"/>
  <c r="Q3404" i="2" s="1"/>
  <c r="T3404" i="2" s="1"/>
  <c r="F3400" i="2"/>
  <c r="E3400" i="2" s="1"/>
  <c r="R3399" i="2"/>
  <c r="K3399" i="2"/>
  <c r="O3399" i="2" s="1"/>
  <c r="R3398" i="2"/>
  <c r="K3398" i="2"/>
  <c r="O3398" i="2" s="1"/>
  <c r="R3393" i="2"/>
  <c r="K3393" i="2"/>
  <c r="O3393" i="2" s="1"/>
  <c r="R3388" i="2"/>
  <c r="K3388" i="2"/>
  <c r="O3388" i="2" s="1"/>
  <c r="Q3388" i="2" s="1"/>
  <c r="F3383" i="2"/>
  <c r="E3383" i="2" s="1"/>
  <c r="M3382" i="2"/>
  <c r="Q3382" i="2" s="1"/>
  <c r="T3382" i="2" s="1"/>
  <c r="U3382" i="2" s="1"/>
  <c r="S3382" i="2"/>
  <c r="N3381" i="2"/>
  <c r="F3381" i="2" s="1"/>
  <c r="E3381" i="2" s="1"/>
  <c r="F3372" i="2"/>
  <c r="E3372" i="2" s="1"/>
  <c r="O3328" i="2"/>
  <c r="C3328" i="2" s="1"/>
  <c r="L3326" i="2"/>
  <c r="M3326" i="2"/>
  <c r="J3326" i="2" s="1"/>
  <c r="S3326" i="2"/>
  <c r="N3318" i="2"/>
  <c r="O3312" i="2"/>
  <c r="L3305" i="2"/>
  <c r="K3305" i="2"/>
  <c r="M3304" i="2"/>
  <c r="L3302" i="2"/>
  <c r="R3302" i="2"/>
  <c r="N3302" i="2"/>
  <c r="K3300" i="2"/>
  <c r="N3299" i="2"/>
  <c r="R3299" i="2"/>
  <c r="R3297" i="2"/>
  <c r="R3296" i="2"/>
  <c r="L3294" i="2"/>
  <c r="R3294" i="2"/>
  <c r="N3294" i="2"/>
  <c r="F3294" i="2" s="1"/>
  <c r="S3290" i="2"/>
  <c r="L3289" i="2"/>
  <c r="M3289" i="2"/>
  <c r="J3289" i="2" s="1"/>
  <c r="S3289" i="2"/>
  <c r="N3287" i="2"/>
  <c r="L3285" i="2"/>
  <c r="M3285" i="2"/>
  <c r="J3285" i="2" s="1"/>
  <c r="S3285" i="2"/>
  <c r="N3283" i="2"/>
  <c r="L3280" i="2"/>
  <c r="N3280" i="2"/>
  <c r="K3280" i="2"/>
  <c r="R3280" i="2"/>
  <c r="Q3278" i="2"/>
  <c r="T3278" i="2" s="1"/>
  <c r="U3278" i="2" s="1"/>
  <c r="L3276" i="2"/>
  <c r="M3275" i="2"/>
  <c r="J3275" i="2" s="1"/>
  <c r="K3275" i="2"/>
  <c r="O3275" i="2" s="1"/>
  <c r="S3275" i="2"/>
  <c r="L3272" i="2"/>
  <c r="O3272" i="2" s="1"/>
  <c r="C3272" i="2" s="1"/>
  <c r="R3272" i="2"/>
  <c r="N3272" i="2"/>
  <c r="L3268" i="2"/>
  <c r="O3268" i="2" s="1"/>
  <c r="C3268" i="2" s="1"/>
  <c r="R3268" i="2"/>
  <c r="N3268" i="2"/>
  <c r="L3267" i="2"/>
  <c r="L3265" i="2"/>
  <c r="O3265" i="2" s="1"/>
  <c r="I3265" i="2" s="1"/>
  <c r="G3265" i="2" s="1"/>
  <c r="R3265" i="2"/>
  <c r="N3265" i="2"/>
  <c r="F3265" i="2" s="1"/>
  <c r="E3265" i="2" s="1"/>
  <c r="L3263" i="2"/>
  <c r="O3262" i="2"/>
  <c r="C3262" i="2" s="1"/>
  <c r="L3257" i="2"/>
  <c r="O3257" i="2" s="1"/>
  <c r="R3257" i="2"/>
  <c r="N3257" i="2"/>
  <c r="M3256" i="2"/>
  <c r="J3256" i="2" s="1"/>
  <c r="M3253" i="2"/>
  <c r="J3253" i="2" s="1"/>
  <c r="M3249" i="2"/>
  <c r="J3249" i="2" s="1"/>
  <c r="R3249" i="2"/>
  <c r="K3249" i="2"/>
  <c r="G3249" i="2" s="1"/>
  <c r="R3242" i="2"/>
  <c r="N3231" i="2"/>
  <c r="F3231" i="2" s="1"/>
  <c r="L3231" i="2"/>
  <c r="R3231" i="2"/>
  <c r="R3228" i="2"/>
  <c r="M3227" i="2"/>
  <c r="J3227" i="2" s="1"/>
  <c r="S3227" i="2"/>
  <c r="R5189" i="2"/>
  <c r="R5187" i="2"/>
  <c r="M5185" i="2"/>
  <c r="J5185" i="2" s="1"/>
  <c r="M5183" i="2"/>
  <c r="R5173" i="2"/>
  <c r="R5171" i="2"/>
  <c r="M5169" i="2"/>
  <c r="J5169" i="2" s="1"/>
  <c r="M5167" i="2"/>
  <c r="J5167" i="2" s="1"/>
  <c r="R5157" i="2"/>
  <c r="R5155" i="2"/>
  <c r="M5153" i="2"/>
  <c r="J5153" i="2" s="1"/>
  <c r="M5151" i="2"/>
  <c r="J5151" i="2" s="1"/>
  <c r="R5141" i="2"/>
  <c r="R5139" i="2"/>
  <c r="M5137" i="2"/>
  <c r="J5137" i="2" s="1"/>
  <c r="M5135" i="2"/>
  <c r="J5135" i="2" s="1"/>
  <c r="N5122" i="2"/>
  <c r="L5122" i="2"/>
  <c r="N5120" i="2"/>
  <c r="L5120" i="2"/>
  <c r="N5118" i="2"/>
  <c r="L5118" i="2"/>
  <c r="N5116" i="2"/>
  <c r="L5116" i="2"/>
  <c r="N5114" i="2"/>
  <c r="L5114" i="2"/>
  <c r="N5112" i="2"/>
  <c r="L5112" i="2"/>
  <c r="N5110" i="2"/>
  <c r="L5110" i="2"/>
  <c r="N5108" i="2"/>
  <c r="L5108" i="2"/>
  <c r="N5106" i="2"/>
  <c r="L5106" i="2"/>
  <c r="N5104" i="2"/>
  <c r="L5104" i="2"/>
  <c r="N5102" i="2"/>
  <c r="L5102" i="2"/>
  <c r="N5100" i="2"/>
  <c r="L5100" i="2"/>
  <c r="N5098" i="2"/>
  <c r="L5098" i="2"/>
  <c r="N5096" i="2"/>
  <c r="L5096" i="2"/>
  <c r="N5094" i="2"/>
  <c r="L5094" i="2"/>
  <c r="N5092" i="2"/>
  <c r="L5092" i="2"/>
  <c r="N5090" i="2"/>
  <c r="L5090" i="2"/>
  <c r="N5088" i="2"/>
  <c r="L5088" i="2"/>
  <c r="N5086" i="2"/>
  <c r="L5086" i="2"/>
  <c r="N5084" i="2"/>
  <c r="L5084" i="2"/>
  <c r="N5082" i="2"/>
  <c r="L5082" i="2"/>
  <c r="N5080" i="2"/>
  <c r="L5080" i="2"/>
  <c r="N5078" i="2"/>
  <c r="L5078" i="2"/>
  <c r="N5076" i="2"/>
  <c r="L5076" i="2"/>
  <c r="N5074" i="2"/>
  <c r="L5074" i="2"/>
  <c r="N5072" i="2"/>
  <c r="L5072" i="2"/>
  <c r="N5070" i="2"/>
  <c r="L5070" i="2"/>
  <c r="N5068" i="2"/>
  <c r="L5068" i="2"/>
  <c r="N5066" i="2"/>
  <c r="L5066" i="2"/>
  <c r="N5064" i="2"/>
  <c r="L5064" i="2"/>
  <c r="N5062" i="2"/>
  <c r="L5062" i="2"/>
  <c r="N5060" i="2"/>
  <c r="L5060" i="2"/>
  <c r="N5058" i="2"/>
  <c r="L5058" i="2"/>
  <c r="N5056" i="2"/>
  <c r="L5056" i="2"/>
  <c r="N5047" i="2"/>
  <c r="L5047" i="2"/>
  <c r="N5040" i="2"/>
  <c r="L5040" i="2"/>
  <c r="M5029" i="2"/>
  <c r="J5029" i="2" s="1"/>
  <c r="N5029" i="2"/>
  <c r="L5029" i="2"/>
  <c r="R5029" i="2"/>
  <c r="L4993" i="2"/>
  <c r="R4993" i="2"/>
  <c r="M4993" i="2"/>
  <c r="J4993" i="2" s="1"/>
  <c r="J4957" i="2"/>
  <c r="F4957" i="2"/>
  <c r="O3451" i="2"/>
  <c r="E3414" i="2"/>
  <c r="O3412" i="2"/>
  <c r="Q3412" i="2" s="1"/>
  <c r="T3412" i="2" s="1"/>
  <c r="E3406" i="2"/>
  <c r="F3391" i="2"/>
  <c r="E3391" i="2" s="1"/>
  <c r="M3390" i="2"/>
  <c r="J3390" i="2" s="1"/>
  <c r="S3390" i="2"/>
  <c r="M3385" i="2"/>
  <c r="J3385" i="2" s="1"/>
  <c r="S3385" i="2"/>
  <c r="F3380" i="2"/>
  <c r="E3380" i="2" s="1"/>
  <c r="M3374" i="2"/>
  <c r="J3374" i="2" s="1"/>
  <c r="S3374" i="2"/>
  <c r="L3371" i="2"/>
  <c r="K3371" i="2"/>
  <c r="R3371" i="2"/>
  <c r="N3371" i="2"/>
  <c r="F3371" i="2" s="1"/>
  <c r="L3367" i="2"/>
  <c r="K3367" i="2"/>
  <c r="R3367" i="2"/>
  <c r="N3367" i="2"/>
  <c r="F3367" i="2" s="1"/>
  <c r="L3363" i="2"/>
  <c r="K3363" i="2"/>
  <c r="R3363" i="2"/>
  <c r="N3363" i="2"/>
  <c r="F3363" i="2" s="1"/>
  <c r="L3359" i="2"/>
  <c r="K3359" i="2"/>
  <c r="R3359" i="2"/>
  <c r="N3359" i="2"/>
  <c r="F3359" i="2" s="1"/>
  <c r="L3355" i="2"/>
  <c r="K3355" i="2"/>
  <c r="R3355" i="2"/>
  <c r="N3355" i="2"/>
  <c r="F3355" i="2" s="1"/>
  <c r="L3351" i="2"/>
  <c r="K3351" i="2"/>
  <c r="R3351" i="2"/>
  <c r="N3351" i="2"/>
  <c r="F3351" i="2" s="1"/>
  <c r="L3347" i="2"/>
  <c r="K3347" i="2"/>
  <c r="R3347" i="2"/>
  <c r="N3347" i="2"/>
  <c r="F3347" i="2" s="1"/>
  <c r="L3343" i="2"/>
  <c r="K3343" i="2"/>
  <c r="R3343" i="2"/>
  <c r="N3343" i="2"/>
  <c r="F3343" i="2" s="1"/>
  <c r="L3339" i="2"/>
  <c r="K3339" i="2"/>
  <c r="R3339" i="2"/>
  <c r="N3339" i="2"/>
  <c r="F3339" i="2" s="1"/>
  <c r="L3335" i="2"/>
  <c r="K3335" i="2"/>
  <c r="R3335" i="2"/>
  <c r="N3335" i="2"/>
  <c r="F3335" i="2" s="1"/>
  <c r="N3330" i="2"/>
  <c r="L3322" i="2"/>
  <c r="M3322" i="2"/>
  <c r="F3322" i="2" s="1"/>
  <c r="S3322" i="2"/>
  <c r="N3314" i="2"/>
  <c r="L3309" i="2"/>
  <c r="K3309" i="2"/>
  <c r="M3308" i="2"/>
  <c r="L3296" i="2"/>
  <c r="K3296" i="2"/>
  <c r="N3296" i="2"/>
  <c r="F3296" i="2" s="1"/>
  <c r="S3296" i="2"/>
  <c r="L3288" i="2"/>
  <c r="M3288" i="2"/>
  <c r="J3288" i="2" s="1"/>
  <c r="S3288" i="2"/>
  <c r="N3286" i="2"/>
  <c r="L3284" i="2"/>
  <c r="M3284" i="2"/>
  <c r="J3284" i="2" s="1"/>
  <c r="S3284" i="2"/>
  <c r="L3279" i="2"/>
  <c r="K3279" i="2"/>
  <c r="N3279" i="2"/>
  <c r="F3279" i="2" s="1"/>
  <c r="S3279" i="2"/>
  <c r="I3274" i="2"/>
  <c r="G3274" i="2" s="1"/>
  <c r="F3274" i="2"/>
  <c r="E3274" i="2" s="1"/>
  <c r="M3260" i="2"/>
  <c r="J3260" i="2" s="1"/>
  <c r="S3260" i="2"/>
  <c r="K3260" i="2"/>
  <c r="O3260" i="2" s="1"/>
  <c r="R3256" i="2"/>
  <c r="K3256" i="2"/>
  <c r="L3254" i="2"/>
  <c r="O3254" i="2" s="1"/>
  <c r="I3254" i="2" s="1"/>
  <c r="G3254" i="2" s="1"/>
  <c r="R3254" i="2"/>
  <c r="N3254" i="2"/>
  <c r="F3250" i="2"/>
  <c r="E3250" i="2" s="1"/>
  <c r="M3241" i="2"/>
  <c r="J3241" i="2" s="1"/>
  <c r="M3235" i="2"/>
  <c r="J3235" i="2" s="1"/>
  <c r="L3221" i="2"/>
  <c r="N3221" i="2"/>
  <c r="R3221" i="2"/>
  <c r="K3221" i="2"/>
  <c r="J3217" i="2"/>
  <c r="R3217" i="2"/>
  <c r="N3217" i="2"/>
  <c r="F3217" i="2" s="1"/>
  <c r="M3208" i="2"/>
  <c r="N3208" i="2"/>
  <c r="M5181" i="2"/>
  <c r="J5181" i="2" s="1"/>
  <c r="M5179" i="2"/>
  <c r="J5179" i="2" s="1"/>
  <c r="M5165" i="2"/>
  <c r="J5165" i="2" s="1"/>
  <c r="M5163" i="2"/>
  <c r="J5163" i="2" s="1"/>
  <c r="M5149" i="2"/>
  <c r="J5149" i="2" s="1"/>
  <c r="M5147" i="2"/>
  <c r="J5147" i="2" s="1"/>
  <c r="F5143" i="2"/>
  <c r="M5133" i="2"/>
  <c r="J5133" i="2" s="1"/>
  <c r="M5131" i="2"/>
  <c r="J5131" i="2" s="1"/>
  <c r="F5129" i="2"/>
  <c r="F5015" i="2"/>
  <c r="J4951" i="2"/>
  <c r="F4951" i="2"/>
  <c r="F3328" i="2"/>
  <c r="E3328" i="2" s="1"/>
  <c r="F3320" i="2"/>
  <c r="E3320" i="2" s="1"/>
  <c r="F3312" i="2"/>
  <c r="E3312" i="2" s="1"/>
  <c r="O3282" i="2"/>
  <c r="F3278" i="2"/>
  <c r="E3278" i="2" s="1"/>
  <c r="F3271" i="2"/>
  <c r="E3271" i="2" s="1"/>
  <c r="O3270" i="2"/>
  <c r="C3270" i="2" s="1"/>
  <c r="F3259" i="2"/>
  <c r="E3259" i="2" s="1"/>
  <c r="O3258" i="2"/>
  <c r="I3258" i="2" s="1"/>
  <c r="G3258" i="2" s="1"/>
  <c r="O3250" i="2"/>
  <c r="F3247" i="2"/>
  <c r="F3240" i="2"/>
  <c r="F3234" i="2"/>
  <c r="J3230" i="2"/>
  <c r="F5186" i="2"/>
  <c r="F5182" i="2"/>
  <c r="F5178" i="2"/>
  <c r="F5174" i="2"/>
  <c r="F5170" i="2"/>
  <c r="F5166" i="2"/>
  <c r="F5162" i="2"/>
  <c r="F5158" i="2"/>
  <c r="F5154" i="2"/>
  <c r="F5150" i="2"/>
  <c r="F5146" i="2"/>
  <c r="F5142" i="2"/>
  <c r="F5138" i="2"/>
  <c r="F5134" i="2"/>
  <c r="F5130" i="2"/>
  <c r="F5126" i="2"/>
  <c r="R5027" i="2"/>
  <c r="R5019" i="2"/>
  <c r="R5011" i="2"/>
  <c r="R5003" i="2"/>
  <c r="R4997" i="2"/>
  <c r="R4991" i="2"/>
  <c r="R4981" i="2"/>
  <c r="R4975" i="2"/>
  <c r="R4965" i="2"/>
  <c r="R4959" i="2"/>
  <c r="L4955" i="2"/>
  <c r="N4953" i="2"/>
  <c r="F4953" i="2" s="1"/>
  <c r="N4947" i="2"/>
  <c r="F4947" i="2" s="1"/>
  <c r="F4943" i="2"/>
  <c r="R4939" i="2"/>
  <c r="N4929" i="2"/>
  <c r="F4929" i="2" s="1"/>
  <c r="L4925" i="2"/>
  <c r="R4925" i="2"/>
  <c r="R4921" i="2"/>
  <c r="L4921" i="2"/>
  <c r="L4919" i="2"/>
  <c r="R4919" i="2"/>
  <c r="F4917" i="2"/>
  <c r="R4915" i="2"/>
  <c r="L4915" i="2"/>
  <c r="L4913" i="2"/>
  <c r="L4909" i="2"/>
  <c r="R4909" i="2"/>
  <c r="R4907" i="2"/>
  <c r="L4905" i="2"/>
  <c r="M4894" i="2"/>
  <c r="J4894" i="2" s="1"/>
  <c r="M4892" i="2"/>
  <c r="J4892" i="2" s="1"/>
  <c r="M4889" i="2"/>
  <c r="J4889" i="2" s="1"/>
  <c r="M4888" i="2"/>
  <c r="J4888" i="2" s="1"/>
  <c r="N4880" i="2"/>
  <c r="M4880" i="2"/>
  <c r="N4871" i="2"/>
  <c r="L4871" i="2"/>
  <c r="L4868" i="2"/>
  <c r="L4865" i="2"/>
  <c r="N4855" i="2"/>
  <c r="L4855" i="2"/>
  <c r="L4852" i="2"/>
  <c r="L4849" i="2"/>
  <c r="L4841" i="2"/>
  <c r="L4833" i="2"/>
  <c r="L4825" i="2"/>
  <c r="N4813" i="2"/>
  <c r="L4813" i="2"/>
  <c r="N4797" i="2"/>
  <c r="L4797" i="2"/>
  <c r="T4762" i="2"/>
  <c r="U4762" i="2" s="1"/>
  <c r="T4754" i="2"/>
  <c r="L4941" i="2"/>
  <c r="R4941" i="2"/>
  <c r="L4935" i="2"/>
  <c r="R4935" i="2"/>
  <c r="L4891" i="2"/>
  <c r="R4891" i="2"/>
  <c r="M4884" i="2"/>
  <c r="J4884" i="2" s="1"/>
  <c r="N4884" i="2"/>
  <c r="M4881" i="2"/>
  <c r="J4881" i="2" s="1"/>
  <c r="N4875" i="2"/>
  <c r="L4875" i="2"/>
  <c r="N4859" i="2"/>
  <c r="L4859" i="2"/>
  <c r="N4844" i="2"/>
  <c r="L4844" i="2"/>
  <c r="N4836" i="2"/>
  <c r="L4836" i="2"/>
  <c r="N4828" i="2"/>
  <c r="L4828" i="2"/>
  <c r="N4809" i="2"/>
  <c r="L4809" i="2"/>
  <c r="N4793" i="2"/>
  <c r="L4793" i="2"/>
  <c r="K4768" i="2"/>
  <c r="L4768" i="2"/>
  <c r="R4768" i="2"/>
  <c r="N4768" i="2"/>
  <c r="F4768" i="2" s="1"/>
  <c r="O3400" i="2"/>
  <c r="Q3400" i="2" s="1"/>
  <c r="T3400" i="2" s="1"/>
  <c r="O3395" i="2"/>
  <c r="O3392" i="2"/>
  <c r="Q3392" i="2" s="1"/>
  <c r="T3392" i="2" s="1"/>
  <c r="O3387" i="2"/>
  <c r="O3384" i="2"/>
  <c r="Q3384" i="2" s="1"/>
  <c r="T3384" i="2" s="1"/>
  <c r="O3379" i="2"/>
  <c r="O3377" i="2"/>
  <c r="G3376" i="2"/>
  <c r="N3368" i="2"/>
  <c r="F3368" i="2" s="1"/>
  <c r="N3364" i="2"/>
  <c r="F3364" i="2" s="1"/>
  <c r="N3360" i="2"/>
  <c r="F3360" i="2" s="1"/>
  <c r="N3356" i="2"/>
  <c r="F3356" i="2" s="1"/>
  <c r="N3352" i="2"/>
  <c r="F3352" i="2" s="1"/>
  <c r="N3348" i="2"/>
  <c r="F3348" i="2" s="1"/>
  <c r="N3344" i="2"/>
  <c r="F3344" i="2" s="1"/>
  <c r="N3340" i="2"/>
  <c r="F3340" i="2" s="1"/>
  <c r="N3336" i="2"/>
  <c r="F3336" i="2" s="1"/>
  <c r="J3328" i="2"/>
  <c r="F3324" i="2"/>
  <c r="E3324" i="2" s="1"/>
  <c r="J3320" i="2"/>
  <c r="F3316" i="2"/>
  <c r="E3316" i="2" s="1"/>
  <c r="O3313" i="2"/>
  <c r="J3312" i="2"/>
  <c r="N3301" i="2"/>
  <c r="N3293" i="2"/>
  <c r="F3292" i="2"/>
  <c r="E3292" i="2" s="1"/>
  <c r="O3281" i="2"/>
  <c r="I3281" i="2" s="1"/>
  <c r="G3281" i="2" s="1"/>
  <c r="R3274" i="2"/>
  <c r="R3273" i="2"/>
  <c r="O3271" i="2"/>
  <c r="Q3271" i="2" s="1"/>
  <c r="T3271" i="2" s="1"/>
  <c r="U3271" i="2" s="1"/>
  <c r="R3269" i="2"/>
  <c r="S3266" i="2"/>
  <c r="R3261" i="2"/>
  <c r="S3255" i="2"/>
  <c r="O3247" i="2"/>
  <c r="N3230" i="2"/>
  <c r="F3230" i="2" s="1"/>
  <c r="J3223" i="2"/>
  <c r="N5188" i="2"/>
  <c r="F5188" i="2" s="1"/>
  <c r="N5184" i="2"/>
  <c r="F5184" i="2" s="1"/>
  <c r="N5180" i="2"/>
  <c r="F5180" i="2" s="1"/>
  <c r="N5176" i="2"/>
  <c r="F5176" i="2" s="1"/>
  <c r="N5172" i="2"/>
  <c r="F5172" i="2" s="1"/>
  <c r="N5168" i="2"/>
  <c r="F5168" i="2" s="1"/>
  <c r="N5164" i="2"/>
  <c r="F5164" i="2" s="1"/>
  <c r="N5160" i="2"/>
  <c r="F5160" i="2" s="1"/>
  <c r="N5156" i="2"/>
  <c r="F5156" i="2" s="1"/>
  <c r="N5152" i="2"/>
  <c r="F5152" i="2" s="1"/>
  <c r="N5148" i="2"/>
  <c r="F5148" i="2" s="1"/>
  <c r="N5144" i="2"/>
  <c r="F5144" i="2" s="1"/>
  <c r="N5140" i="2"/>
  <c r="F5140" i="2" s="1"/>
  <c r="N5136" i="2"/>
  <c r="F5136" i="2" s="1"/>
  <c r="N5132" i="2"/>
  <c r="F5132" i="2" s="1"/>
  <c r="N5128" i="2"/>
  <c r="F5128" i="2" s="1"/>
  <c r="M5125" i="2"/>
  <c r="J5125" i="2" s="1"/>
  <c r="N5124" i="2"/>
  <c r="F5124" i="2" s="1"/>
  <c r="L5052" i="2"/>
  <c r="L5044" i="2"/>
  <c r="L5036" i="2"/>
  <c r="M4987" i="2"/>
  <c r="J4987" i="2" s="1"/>
  <c r="M4977" i="2"/>
  <c r="J4977" i="2" s="1"/>
  <c r="M4971" i="2"/>
  <c r="J4971" i="2" s="1"/>
  <c r="M4961" i="2"/>
  <c r="J4961" i="2" s="1"/>
  <c r="L4957" i="2"/>
  <c r="R4957" i="2"/>
  <c r="R4953" i="2"/>
  <c r="L4951" i="2"/>
  <c r="R4951" i="2"/>
  <c r="R4947" i="2"/>
  <c r="N4941" i="2"/>
  <c r="N4939" i="2"/>
  <c r="F4939" i="2" s="1"/>
  <c r="N4935" i="2"/>
  <c r="R4929" i="2"/>
  <c r="N4921" i="2"/>
  <c r="F4921" i="2" s="1"/>
  <c r="N4915" i="2"/>
  <c r="F4915" i="2" s="1"/>
  <c r="J4909" i="2"/>
  <c r="J4907" i="2"/>
  <c r="F4905" i="2"/>
  <c r="M4902" i="2"/>
  <c r="J4902" i="2" s="1"/>
  <c r="M4900" i="2"/>
  <c r="J4900" i="2" s="1"/>
  <c r="M4897" i="2"/>
  <c r="J4897" i="2" s="1"/>
  <c r="N4891" i="2"/>
  <c r="M4886" i="2"/>
  <c r="J4886" i="2" s="1"/>
  <c r="N4879" i="2"/>
  <c r="L4879" i="2"/>
  <c r="L4876" i="2"/>
  <c r="L4873" i="2"/>
  <c r="N4863" i="2"/>
  <c r="L4863" i="2"/>
  <c r="L4860" i="2"/>
  <c r="L4857" i="2"/>
  <c r="L4845" i="2"/>
  <c r="L4837" i="2"/>
  <c r="L4829" i="2"/>
  <c r="N4821" i="2"/>
  <c r="L4821" i="2"/>
  <c r="N4805" i="2"/>
  <c r="L4805" i="2"/>
  <c r="N4789" i="2"/>
  <c r="L4789" i="2"/>
  <c r="K4776" i="2"/>
  <c r="L4776" i="2"/>
  <c r="R4776" i="2"/>
  <c r="N4776" i="2"/>
  <c r="F4776" i="2" s="1"/>
  <c r="S4768" i="2"/>
  <c r="O4753" i="2"/>
  <c r="C4753" i="2" s="1"/>
  <c r="F4989" i="2"/>
  <c r="R4987" i="2"/>
  <c r="F4983" i="2"/>
  <c r="R4977" i="2"/>
  <c r="F4973" i="2"/>
  <c r="R4971" i="2"/>
  <c r="F4967" i="2"/>
  <c r="R4961" i="2"/>
  <c r="M4941" i="2"/>
  <c r="J4941" i="2" s="1"/>
  <c r="L4939" i="2"/>
  <c r="F4937" i="2"/>
  <c r="M4935" i="2"/>
  <c r="J4935" i="2" s="1"/>
  <c r="F4931" i="2"/>
  <c r="F4927" i="2"/>
  <c r="L4899" i="2"/>
  <c r="R4899" i="2"/>
  <c r="M4891" i="2"/>
  <c r="J4891" i="2" s="1"/>
  <c r="L4884" i="2"/>
  <c r="N4881" i="2"/>
  <c r="N4867" i="2"/>
  <c r="L4867" i="2"/>
  <c r="N4851" i="2"/>
  <c r="L4851" i="2"/>
  <c r="N4848" i="2"/>
  <c r="L4848" i="2"/>
  <c r="N4840" i="2"/>
  <c r="L4840" i="2"/>
  <c r="N4832" i="2"/>
  <c r="L4832" i="2"/>
  <c r="N4817" i="2"/>
  <c r="L4817" i="2"/>
  <c r="N4801" i="2"/>
  <c r="L4801" i="2"/>
  <c r="N4785" i="2"/>
  <c r="L4785" i="2"/>
  <c r="R4781" i="2"/>
  <c r="N4781" i="2"/>
  <c r="K4777" i="2"/>
  <c r="O4777" i="2" s="1"/>
  <c r="K4773" i="2"/>
  <c r="O4773" i="2" s="1"/>
  <c r="S4773" i="2"/>
  <c r="O4772" i="2"/>
  <c r="C4772" i="2" s="1"/>
  <c r="N4770" i="2"/>
  <c r="F4770" i="2" s="1"/>
  <c r="K4765" i="2"/>
  <c r="O4765" i="2" s="1"/>
  <c r="S4765" i="2"/>
  <c r="O4764" i="2"/>
  <c r="M4764" i="2"/>
  <c r="J4764" i="2" s="1"/>
  <c r="S4764" i="2"/>
  <c r="I4764" i="2" s="1"/>
  <c r="G4764" i="2" s="1"/>
  <c r="N4761" i="2"/>
  <c r="S4761" i="2"/>
  <c r="M4760" i="2"/>
  <c r="J4760" i="2" s="1"/>
  <c r="S4760" i="2"/>
  <c r="O4758" i="2"/>
  <c r="C4758" i="2" s="1"/>
  <c r="M4757" i="2"/>
  <c r="J4757" i="2" s="1"/>
  <c r="F4756" i="2"/>
  <c r="E4756" i="2" s="1"/>
  <c r="F4752" i="2"/>
  <c r="E4752" i="2" s="1"/>
  <c r="K4751" i="2"/>
  <c r="O4751" i="2" s="1"/>
  <c r="C4751" i="2" s="1"/>
  <c r="O4748" i="2"/>
  <c r="C4748" i="2" s="1"/>
  <c r="R4746" i="2"/>
  <c r="F4744" i="2"/>
  <c r="E4744" i="2" s="1"/>
  <c r="C4739" i="2"/>
  <c r="Q4739" i="2"/>
  <c r="T4739" i="2" s="1"/>
  <c r="U4739" i="2" s="1"/>
  <c r="N4738" i="2"/>
  <c r="K4738" i="2"/>
  <c r="R4738" i="2"/>
  <c r="F4736" i="2"/>
  <c r="E4736" i="2" s="1"/>
  <c r="K4733" i="2"/>
  <c r="S4733" i="2"/>
  <c r="N4733" i="2"/>
  <c r="O4732" i="2"/>
  <c r="Q4732" i="2" s="1"/>
  <c r="T4732" i="2" s="1"/>
  <c r="O4704" i="2"/>
  <c r="C4704" i="2" s="1"/>
  <c r="K4703" i="2"/>
  <c r="S4703" i="2"/>
  <c r="L4703" i="2"/>
  <c r="C4658" i="2"/>
  <c r="K4746" i="2"/>
  <c r="O4746" i="2" s="1"/>
  <c r="I4746" i="2" s="1"/>
  <c r="G4746" i="2" s="1"/>
  <c r="C4741" i="2"/>
  <c r="Q4741" i="2"/>
  <c r="T4741" i="2" s="1"/>
  <c r="U4741" i="2" s="1"/>
  <c r="I4728" i="2"/>
  <c r="G4728" i="2" s="1"/>
  <c r="N4727" i="2"/>
  <c r="S4727" i="2"/>
  <c r="O4721" i="2"/>
  <c r="I4721" i="2" s="1"/>
  <c r="G4721" i="2" s="1"/>
  <c r="C4705" i="2"/>
  <c r="Q4705" i="2"/>
  <c r="T4705" i="2" s="1"/>
  <c r="U4705" i="2" s="1"/>
  <c r="S4704" i="2"/>
  <c r="I4704" i="2" s="1"/>
  <c r="N4703" i="2"/>
  <c r="N4702" i="2"/>
  <c r="F4702" i="2" s="1"/>
  <c r="S4702" i="2"/>
  <c r="K4702" i="2"/>
  <c r="L4702" i="2"/>
  <c r="O4702" i="2" s="1"/>
  <c r="Q4702" i="2" s="1"/>
  <c r="R4702" i="2"/>
  <c r="L4700" i="2"/>
  <c r="K4700" i="2"/>
  <c r="R4700" i="2"/>
  <c r="C4628" i="2"/>
  <c r="Q4628" i="2"/>
  <c r="L4883" i="2"/>
  <c r="R4883" i="2"/>
  <c r="L4847" i="2"/>
  <c r="L4843" i="2"/>
  <c r="L4839" i="2"/>
  <c r="L4835" i="2"/>
  <c r="L4831" i="2"/>
  <c r="L4827" i="2"/>
  <c r="L4823" i="2"/>
  <c r="L4819" i="2"/>
  <c r="L4815" i="2"/>
  <c r="L4811" i="2"/>
  <c r="L4807" i="2"/>
  <c r="L4803" i="2"/>
  <c r="L4799" i="2"/>
  <c r="L4795" i="2"/>
  <c r="L4791" i="2"/>
  <c r="L4787" i="2"/>
  <c r="L4783" i="2"/>
  <c r="N4777" i="2"/>
  <c r="S4770" i="2"/>
  <c r="L4770" i="2"/>
  <c r="K4761" i="2"/>
  <c r="O4761" i="2" s="1"/>
  <c r="R4760" i="2"/>
  <c r="K4760" i="2"/>
  <c r="O4760" i="2" s="1"/>
  <c r="K4757" i="2"/>
  <c r="O4757" i="2" s="1"/>
  <c r="R4756" i="2"/>
  <c r="L4756" i="2"/>
  <c r="O4756" i="2" s="1"/>
  <c r="C4756" i="2" s="1"/>
  <c r="N4751" i="2"/>
  <c r="Q4749" i="2"/>
  <c r="T4749" i="2" s="1"/>
  <c r="U4749" i="2" s="1"/>
  <c r="K4747" i="2"/>
  <c r="O4747" i="2" s="1"/>
  <c r="S4747" i="2"/>
  <c r="N4746" i="2"/>
  <c r="K4743" i="2"/>
  <c r="N4743" i="2"/>
  <c r="I4741" i="2"/>
  <c r="G4741" i="2" s="1"/>
  <c r="M4738" i="2"/>
  <c r="J4738" i="2" s="1"/>
  <c r="R4736" i="2"/>
  <c r="L4736" i="2"/>
  <c r="O4736" i="2" s="1"/>
  <c r="Q4736" i="2" s="1"/>
  <c r="R4733" i="2"/>
  <c r="L4733" i="2"/>
  <c r="C4728" i="2"/>
  <c r="M4727" i="2"/>
  <c r="J4727" i="2" s="1"/>
  <c r="Q4718" i="2"/>
  <c r="T4718" i="2" s="1"/>
  <c r="U4718" i="2" s="1"/>
  <c r="C4718" i="2"/>
  <c r="M4715" i="2"/>
  <c r="J4715" i="2" s="1"/>
  <c r="L4715" i="2"/>
  <c r="O4715" i="2" s="1"/>
  <c r="R4715" i="2"/>
  <c r="N4715" i="2"/>
  <c r="S4715" i="2"/>
  <c r="O4711" i="2"/>
  <c r="N4710" i="2"/>
  <c r="F4710" i="2" s="1"/>
  <c r="S4710" i="2"/>
  <c r="K4710" i="2"/>
  <c r="N4704" i="2"/>
  <c r="M4704" i="2"/>
  <c r="J4704" i="2" s="1"/>
  <c r="M4703" i="2"/>
  <c r="J4703" i="2" s="1"/>
  <c r="E4694" i="2"/>
  <c r="C4666" i="2"/>
  <c r="L4824" i="2"/>
  <c r="L4820" i="2"/>
  <c r="L4816" i="2"/>
  <c r="L4812" i="2"/>
  <c r="L4808" i="2"/>
  <c r="L4804" i="2"/>
  <c r="L4800" i="2"/>
  <c r="L4796" i="2"/>
  <c r="L4792" i="2"/>
  <c r="L4788" i="2"/>
  <c r="L4784" i="2"/>
  <c r="S4777" i="2"/>
  <c r="M4777" i="2"/>
  <c r="J4777" i="2" s="1"/>
  <c r="N4773" i="2"/>
  <c r="F4773" i="2" s="1"/>
  <c r="M4772" i="2"/>
  <c r="J4772" i="2" s="1"/>
  <c r="S4772" i="2"/>
  <c r="R4770" i="2"/>
  <c r="K4770" i="2"/>
  <c r="N4765" i="2"/>
  <c r="F4765" i="2" s="1"/>
  <c r="N4764" i="2"/>
  <c r="K4763" i="2"/>
  <c r="O4763" i="2" s="1"/>
  <c r="S4763" i="2"/>
  <c r="N4762" i="2"/>
  <c r="F4762" i="2" s="1"/>
  <c r="E4762" i="2" s="1"/>
  <c r="M4758" i="2"/>
  <c r="J4758" i="2" s="1"/>
  <c r="S4758" i="2"/>
  <c r="I4758" i="2" s="1"/>
  <c r="G4758" i="2" s="1"/>
  <c r="K4755" i="2"/>
  <c r="O4755" i="2" s="1"/>
  <c r="S4755" i="2"/>
  <c r="F4754" i="2"/>
  <c r="E4754" i="2" s="1"/>
  <c r="M4753" i="2"/>
  <c r="J4753" i="2" s="1"/>
  <c r="R4753" i="2"/>
  <c r="S4751" i="2"/>
  <c r="M4751" i="2"/>
  <c r="J4751" i="2" s="1"/>
  <c r="F4748" i="2"/>
  <c r="E4748" i="2" s="1"/>
  <c r="S4746" i="2"/>
  <c r="M4746" i="2"/>
  <c r="J4746" i="2" s="1"/>
  <c r="M4745" i="2"/>
  <c r="J4745" i="2" s="1"/>
  <c r="R4745" i="2"/>
  <c r="S4743" i="2"/>
  <c r="L4743" i="2"/>
  <c r="E4742" i="2"/>
  <c r="L4738" i="2"/>
  <c r="I4734" i="2"/>
  <c r="N4730" i="2"/>
  <c r="F4730" i="2" s="1"/>
  <c r="E4730" i="2" s="1"/>
  <c r="L4730" i="2"/>
  <c r="O4730" i="2" s="1"/>
  <c r="S4730" i="2"/>
  <c r="Q4729" i="2"/>
  <c r="T4729" i="2" s="1"/>
  <c r="U4729" i="2" s="1"/>
  <c r="N4728" i="2"/>
  <c r="M4728" i="2"/>
  <c r="J4728" i="2" s="1"/>
  <c r="L4727" i="2"/>
  <c r="O4727" i="2" s="1"/>
  <c r="I4727" i="2" s="1"/>
  <c r="G4727" i="2" s="1"/>
  <c r="Q4725" i="2"/>
  <c r="T4725" i="2" s="1"/>
  <c r="U4725" i="2" s="1"/>
  <c r="N4721" i="2"/>
  <c r="R4721" i="2"/>
  <c r="R4703" i="2"/>
  <c r="F4700" i="2"/>
  <c r="N4697" i="2"/>
  <c r="F4697" i="2" s="1"/>
  <c r="E4697" i="2" s="1"/>
  <c r="S4697" i="2"/>
  <c r="Q4695" i="2"/>
  <c r="T4695" i="2" s="1"/>
  <c r="R4694" i="2"/>
  <c r="L4694" i="2"/>
  <c r="O4694" i="2" s="1"/>
  <c r="Q4694" i="2" s="1"/>
  <c r="T4694" i="2" s="1"/>
  <c r="L4692" i="2"/>
  <c r="O4692" i="2" s="1"/>
  <c r="S4691" i="2"/>
  <c r="N4687" i="2"/>
  <c r="R4687" i="2"/>
  <c r="L4687" i="2"/>
  <c r="K4684" i="2"/>
  <c r="M4684" i="2"/>
  <c r="J4684" i="2" s="1"/>
  <c r="R4684" i="2"/>
  <c r="M4682" i="2"/>
  <c r="J4682" i="2" s="1"/>
  <c r="L4680" i="2"/>
  <c r="R4680" i="2"/>
  <c r="N4680" i="2"/>
  <c r="F4680" i="2" s="1"/>
  <c r="E4680" i="2" s="1"/>
  <c r="N4676" i="2"/>
  <c r="S4674" i="2"/>
  <c r="L4674" i="2"/>
  <c r="L4672" i="2"/>
  <c r="K4672" i="2"/>
  <c r="R4672" i="2"/>
  <c r="L4671" i="2"/>
  <c r="N4671" i="2"/>
  <c r="R4671" i="2"/>
  <c r="L4670" i="2"/>
  <c r="K4670" i="2"/>
  <c r="M4669" i="2"/>
  <c r="J4669" i="2" s="1"/>
  <c r="N4661" i="2"/>
  <c r="S4661" i="2"/>
  <c r="K4661" i="2"/>
  <c r="M4651" i="2"/>
  <c r="J4651" i="2" s="1"/>
  <c r="N4651" i="2"/>
  <c r="R4651" i="2"/>
  <c r="L4651" i="2"/>
  <c r="I4628" i="2"/>
  <c r="G4628" i="2" s="1"/>
  <c r="L4598" i="2"/>
  <c r="N4598" i="2"/>
  <c r="M4598" i="2"/>
  <c r="R4598" i="2"/>
  <c r="N4591" i="2"/>
  <c r="L4591" i="2"/>
  <c r="S4557" i="2"/>
  <c r="R4557" i="2"/>
  <c r="N4557" i="2"/>
  <c r="M4557" i="2"/>
  <c r="J4557" i="2" s="1"/>
  <c r="F4556" i="2"/>
  <c r="J4556" i="2"/>
  <c r="L4689" i="2"/>
  <c r="M4687" i="2"/>
  <c r="J4687" i="2" s="1"/>
  <c r="N4684" i="2"/>
  <c r="F4683" i="2"/>
  <c r="E4683" i="2" s="1"/>
  <c r="I4683" i="2"/>
  <c r="G4683" i="2" s="1"/>
  <c r="S4682" i="2"/>
  <c r="L4682" i="2"/>
  <c r="N4681" i="2"/>
  <c r="F4681" i="2" s="1"/>
  <c r="E4681" i="2" s="1"/>
  <c r="S4681" i="2"/>
  <c r="K4680" i="2"/>
  <c r="K4676" i="2"/>
  <c r="N4672" i="2"/>
  <c r="S4671" i="2"/>
  <c r="M4671" i="2"/>
  <c r="J4671" i="2" s="1"/>
  <c r="S4670" i="2"/>
  <c r="N4670" i="2"/>
  <c r="R4669" i="2"/>
  <c r="L4669" i="2"/>
  <c r="L4668" i="2"/>
  <c r="O4668" i="2" s="1"/>
  <c r="R4668" i="2"/>
  <c r="M4661" i="2"/>
  <c r="J4661" i="2" s="1"/>
  <c r="S4658" i="2"/>
  <c r="I4658" i="2" s="1"/>
  <c r="G4658" i="2" s="1"/>
  <c r="L4656" i="2"/>
  <c r="N4656" i="2"/>
  <c r="F4656" i="2" s="1"/>
  <c r="N4655" i="2"/>
  <c r="R4655" i="2"/>
  <c r="L4655" i="2"/>
  <c r="L4645" i="2"/>
  <c r="O4645" i="2" s="1"/>
  <c r="C4645" i="2" s="1"/>
  <c r="L4625" i="2"/>
  <c r="M4625" i="2"/>
  <c r="J4625" i="2" s="1"/>
  <c r="N4625" i="2"/>
  <c r="R4625" i="2"/>
  <c r="K4625" i="2"/>
  <c r="L4601" i="2"/>
  <c r="K4601" i="2"/>
  <c r="R4601" i="2"/>
  <c r="M4601" i="2"/>
  <c r="N4601" i="2"/>
  <c r="L4594" i="2"/>
  <c r="M4594" i="2"/>
  <c r="F4594" i="2" s="1"/>
  <c r="N4594" i="2"/>
  <c r="R4594" i="2"/>
  <c r="F4895" i="2"/>
  <c r="F4887" i="2"/>
  <c r="I4775" i="2"/>
  <c r="G4775" i="2" s="1"/>
  <c r="O4752" i="2"/>
  <c r="Q4752" i="2" s="1"/>
  <c r="T4752" i="2" s="1"/>
  <c r="O4750" i="2"/>
  <c r="N4740" i="2"/>
  <c r="F4740" i="2" s="1"/>
  <c r="E4740" i="2" s="1"/>
  <c r="M4732" i="2"/>
  <c r="S4732" i="2"/>
  <c r="I4732" i="2" s="1"/>
  <c r="G4732" i="2" s="1"/>
  <c r="I4729" i="2"/>
  <c r="G4729" i="2" s="1"/>
  <c r="F4726" i="2"/>
  <c r="E4726" i="2" s="1"/>
  <c r="L4726" i="2"/>
  <c r="O4726" i="2" s="1"/>
  <c r="I4726" i="2" s="1"/>
  <c r="G4726" i="2" s="1"/>
  <c r="R4726" i="2"/>
  <c r="F4724" i="2"/>
  <c r="E4724" i="2" s="1"/>
  <c r="M4723" i="2"/>
  <c r="J4723" i="2" s="1"/>
  <c r="R4723" i="2"/>
  <c r="F4722" i="2"/>
  <c r="E4722" i="2" s="1"/>
  <c r="S4719" i="2"/>
  <c r="M4712" i="2"/>
  <c r="F4712" i="2" s="1"/>
  <c r="E4712" i="2" s="1"/>
  <c r="G4704" i="2"/>
  <c r="R4699" i="2"/>
  <c r="K4697" i="2"/>
  <c r="O4697" i="2" s="1"/>
  <c r="S4692" i="2"/>
  <c r="N4692" i="2"/>
  <c r="F4692" i="2" s="1"/>
  <c r="E4692" i="2" s="1"/>
  <c r="M4691" i="2"/>
  <c r="J4691" i="2" s="1"/>
  <c r="F4690" i="2"/>
  <c r="E4690" i="2" s="1"/>
  <c r="L4690" i="2"/>
  <c r="O4690" i="2" s="1"/>
  <c r="Q4690" i="2" s="1"/>
  <c r="R4690" i="2"/>
  <c r="K4689" i="2"/>
  <c r="M4688" i="2"/>
  <c r="J4688" i="2" s="1"/>
  <c r="S4687" i="2"/>
  <c r="K4687" i="2"/>
  <c r="S4684" i="2"/>
  <c r="L4684" i="2"/>
  <c r="S4680" i="2"/>
  <c r="I4680" i="2" s="1"/>
  <c r="S4676" i="2"/>
  <c r="N4675" i="2"/>
  <c r="M4672" i="2"/>
  <c r="J4672" i="2" s="1"/>
  <c r="K4671" i="2"/>
  <c r="R4670" i="2"/>
  <c r="M4670" i="2"/>
  <c r="J4670" i="2" s="1"/>
  <c r="N4668" i="2"/>
  <c r="M4666" i="2"/>
  <c r="J4666" i="2" s="1"/>
  <c r="R4666" i="2"/>
  <c r="N4666" i="2"/>
  <c r="F4663" i="2"/>
  <c r="E4663" i="2" s="1"/>
  <c r="S4662" i="2"/>
  <c r="I4662" i="2" s="1"/>
  <c r="G4662" i="2" s="1"/>
  <c r="M4662" i="2"/>
  <c r="J4662" i="2" s="1"/>
  <c r="R4661" i="2"/>
  <c r="L4661" i="2"/>
  <c r="L4660" i="2"/>
  <c r="O4660" i="2" s="1"/>
  <c r="Q4660" i="2" s="1"/>
  <c r="R4660" i="2"/>
  <c r="S4656" i="2"/>
  <c r="K4656" i="2"/>
  <c r="S4655" i="2"/>
  <c r="K4655" i="2"/>
  <c r="F4654" i="2"/>
  <c r="L4654" i="2"/>
  <c r="K4654" i="2"/>
  <c r="K4651" i="2"/>
  <c r="R4599" i="2"/>
  <c r="N4599" i="2"/>
  <c r="L4597" i="2"/>
  <c r="K4597" i="2"/>
  <c r="R4597" i="2"/>
  <c r="M4597" i="2"/>
  <c r="N4597" i="2"/>
  <c r="R4584" i="2"/>
  <c r="M4584" i="2"/>
  <c r="J4584" i="2" s="1"/>
  <c r="F4718" i="2"/>
  <c r="E4718" i="2" s="1"/>
  <c r="O4717" i="2"/>
  <c r="Q4717" i="2" s="1"/>
  <c r="T4717" i="2" s="1"/>
  <c r="U4717" i="2" s="1"/>
  <c r="M4714" i="2"/>
  <c r="J4714" i="2" s="1"/>
  <c r="S4714" i="2"/>
  <c r="O4712" i="2"/>
  <c r="N4711" i="2"/>
  <c r="F4711" i="2" s="1"/>
  <c r="E4711" i="2" s="1"/>
  <c r="S4711" i="2"/>
  <c r="G4709" i="2"/>
  <c r="F4708" i="2"/>
  <c r="E4708" i="2" s="1"/>
  <c r="L4699" i="2"/>
  <c r="O4699" i="2" s="1"/>
  <c r="N4694" i="2"/>
  <c r="F4694" i="2" s="1"/>
  <c r="S4694" i="2"/>
  <c r="K4682" i="2"/>
  <c r="N4682" i="2"/>
  <c r="L4676" i="2"/>
  <c r="R4676" i="2"/>
  <c r="M4676" i="2"/>
  <c r="K4675" i="2"/>
  <c r="O4675" i="2" s="1"/>
  <c r="S4675" i="2"/>
  <c r="M4675" i="2"/>
  <c r="J4675" i="2" s="1"/>
  <c r="R4675" i="2"/>
  <c r="M4674" i="2"/>
  <c r="R4674" i="2"/>
  <c r="K4674" i="2"/>
  <c r="N4669" i="2"/>
  <c r="S4669" i="2"/>
  <c r="K4669" i="2"/>
  <c r="J4663" i="2"/>
  <c r="M4658" i="2"/>
  <c r="J4658" i="2" s="1"/>
  <c r="R4658" i="2"/>
  <c r="N4658" i="2"/>
  <c r="S4651" i="2"/>
  <c r="O4648" i="2"/>
  <c r="Q4646" i="2"/>
  <c r="T4646" i="2" s="1"/>
  <c r="U4646" i="2" s="1"/>
  <c r="C4646" i="2"/>
  <c r="M4645" i="2"/>
  <c r="J4645" i="2" s="1"/>
  <c r="S4645" i="2"/>
  <c r="N4645" i="2"/>
  <c r="L4620" i="2"/>
  <c r="N4620" i="2"/>
  <c r="R4620" i="2"/>
  <c r="M4620" i="2"/>
  <c r="J4620" i="2" s="1"/>
  <c r="N4587" i="2"/>
  <c r="L4587" i="2"/>
  <c r="L4546" i="2"/>
  <c r="M4546" i="2"/>
  <c r="J4546" i="2" s="1"/>
  <c r="R4546" i="2"/>
  <c r="F5283" i="2"/>
  <c r="E5283" i="2" s="1"/>
  <c r="O4744" i="2"/>
  <c r="Q4744" i="2" s="1"/>
  <c r="T4744" i="2" s="1"/>
  <c r="U4744" i="2" s="1"/>
  <c r="O4742" i="2"/>
  <c r="C4742" i="2" s="1"/>
  <c r="I4735" i="2"/>
  <c r="G4735" i="2" s="1"/>
  <c r="I4725" i="2"/>
  <c r="G4725" i="2" s="1"/>
  <c r="O4720" i="2"/>
  <c r="O4709" i="2"/>
  <c r="Q4709" i="2" s="1"/>
  <c r="T4709" i="2" s="1"/>
  <c r="U4709" i="2" s="1"/>
  <c r="O4701" i="2"/>
  <c r="O4696" i="2"/>
  <c r="O4693" i="2"/>
  <c r="C4693" i="2" s="1"/>
  <c r="N4686" i="2"/>
  <c r="F4686" i="2" s="1"/>
  <c r="E4686" i="2" s="1"/>
  <c r="S4686" i="2"/>
  <c r="U4686" i="2" s="1"/>
  <c r="F4679" i="2"/>
  <c r="E4679" i="2" s="1"/>
  <c r="N4677" i="2"/>
  <c r="F4677" i="2" s="1"/>
  <c r="E4677" i="2" s="1"/>
  <c r="S4677" i="2"/>
  <c r="I4677" i="2" s="1"/>
  <c r="G4677" i="2" s="1"/>
  <c r="K4667" i="2"/>
  <c r="O4667" i="2" s="1"/>
  <c r="S4667" i="2"/>
  <c r="K4659" i="2"/>
  <c r="O4659" i="2" s="1"/>
  <c r="S4659" i="2"/>
  <c r="C4647" i="2"/>
  <c r="Q4647" i="2"/>
  <c r="T4647" i="2" s="1"/>
  <c r="U4647" i="2" s="1"/>
  <c r="L4643" i="2"/>
  <c r="O4643" i="2" s="1"/>
  <c r="M4643" i="2"/>
  <c r="J4643" i="2" s="1"/>
  <c r="O4640" i="2"/>
  <c r="I4640" i="2" s="1"/>
  <c r="G4640" i="2" s="1"/>
  <c r="R4638" i="2"/>
  <c r="M4638" i="2"/>
  <c r="J4638" i="2" s="1"/>
  <c r="M4629" i="2"/>
  <c r="J4629" i="2" s="1"/>
  <c r="N4629" i="2"/>
  <c r="M4618" i="2"/>
  <c r="J4618" i="2" s="1"/>
  <c r="N4618" i="2"/>
  <c r="S4596" i="2"/>
  <c r="L4539" i="2"/>
  <c r="N4539" i="2"/>
  <c r="L4612" i="2"/>
  <c r="K4612" i="2"/>
  <c r="M4612" i="2"/>
  <c r="J4612" i="2" s="1"/>
  <c r="R4612" i="2"/>
  <c r="L4600" i="2"/>
  <c r="M4600" i="2"/>
  <c r="J4600" i="2" s="1"/>
  <c r="R4600" i="2"/>
  <c r="N4600" i="2"/>
  <c r="S4600" i="2"/>
  <c r="L4564" i="2"/>
  <c r="K4564" i="2"/>
  <c r="N4564" i="2"/>
  <c r="R4564" i="2"/>
  <c r="M4564" i="2"/>
  <c r="J4564" i="2" s="1"/>
  <c r="S4564" i="2"/>
  <c r="L4549" i="2"/>
  <c r="N4549" i="2"/>
  <c r="S4549" i="2"/>
  <c r="K4549" i="2"/>
  <c r="L4543" i="2"/>
  <c r="N4543" i="2"/>
  <c r="L4624" i="2"/>
  <c r="K4624" i="2"/>
  <c r="R4624" i="2"/>
  <c r="M4624" i="2"/>
  <c r="F4624" i="2" s="1"/>
  <c r="S4624" i="2"/>
  <c r="F4614" i="2"/>
  <c r="L4613" i="2"/>
  <c r="K4613" i="2"/>
  <c r="R4613" i="2"/>
  <c r="N4612" i="2"/>
  <c r="L4610" i="2"/>
  <c r="M4610" i="2"/>
  <c r="N4610" i="2"/>
  <c r="F4608" i="2"/>
  <c r="F4604" i="2"/>
  <c r="E4604" i="2" s="1"/>
  <c r="K4600" i="2"/>
  <c r="L4596" i="2"/>
  <c r="K4596" i="2"/>
  <c r="M4596" i="2"/>
  <c r="J4596" i="2" s="1"/>
  <c r="R4596" i="2"/>
  <c r="F4593" i="2"/>
  <c r="E4593" i="2" s="1"/>
  <c r="L4576" i="2"/>
  <c r="N4576" i="2"/>
  <c r="S4576" i="2"/>
  <c r="K4576" i="2"/>
  <c r="R4576" i="2"/>
  <c r="M4576" i="2"/>
  <c r="R4567" i="2"/>
  <c r="K4567" i="2"/>
  <c r="F5275" i="2"/>
  <c r="E5275" i="2" s="1"/>
  <c r="M5272" i="2"/>
  <c r="J5272" i="2" s="1"/>
  <c r="S5272" i="2"/>
  <c r="K5272" i="2"/>
  <c r="R5272" i="2"/>
  <c r="L5272" i="2"/>
  <c r="L5266" i="2"/>
  <c r="L4558" i="2"/>
  <c r="N4558" i="2"/>
  <c r="R4558" i="2"/>
  <c r="F5281" i="2"/>
  <c r="E5281" i="2" s="1"/>
  <c r="F5273" i="2"/>
  <c r="E5273" i="2" s="1"/>
  <c r="L5257" i="2"/>
  <c r="N5257" i="2"/>
  <c r="M5257" i="2"/>
  <c r="J5257" i="2" s="1"/>
  <c r="L5252" i="2"/>
  <c r="K5252" i="2"/>
  <c r="R5252" i="2"/>
  <c r="M5252" i="2"/>
  <c r="J5252" i="2" s="1"/>
  <c r="S5252" i="2"/>
  <c r="L5241" i="2"/>
  <c r="M5241" i="2"/>
  <c r="N5241" i="2"/>
  <c r="K5241" i="2"/>
  <c r="K5226" i="2"/>
  <c r="M5226" i="2"/>
  <c r="J5226" i="2" s="1"/>
  <c r="O4685" i="2"/>
  <c r="Q4685" i="2" s="1"/>
  <c r="T4685" i="2" s="1"/>
  <c r="U4685" i="2" s="1"/>
  <c r="O4673" i="2"/>
  <c r="O4665" i="2"/>
  <c r="Q4665" i="2" s="1"/>
  <c r="T4665" i="2" s="1"/>
  <c r="U4665" i="2" s="1"/>
  <c r="O4657" i="2"/>
  <c r="I4657" i="2" s="1"/>
  <c r="G4657" i="2" s="1"/>
  <c r="S4652" i="2"/>
  <c r="N4652" i="2"/>
  <c r="S4650" i="2"/>
  <c r="N4650" i="2"/>
  <c r="F4650" i="2" s="1"/>
  <c r="E4650" i="2" s="1"/>
  <c r="N4648" i="2"/>
  <c r="R4642" i="2"/>
  <c r="M4642" i="2"/>
  <c r="J4642" i="2" s="1"/>
  <c r="N4640" i="2"/>
  <c r="F4640" i="2" s="1"/>
  <c r="E4640" i="2" s="1"/>
  <c r="F4636" i="2"/>
  <c r="E4636" i="2" s="1"/>
  <c r="F4634" i="2"/>
  <c r="J4630" i="2"/>
  <c r="R4628" i="2"/>
  <c r="N4628" i="2"/>
  <c r="F4628" i="2" s="1"/>
  <c r="E4628" i="2" s="1"/>
  <c r="N4627" i="2"/>
  <c r="N4611" i="2"/>
  <c r="K4608" i="2"/>
  <c r="O4608" i="2" s="1"/>
  <c r="M4606" i="2"/>
  <c r="J4606" i="2" s="1"/>
  <c r="O4605" i="2"/>
  <c r="N4595" i="2"/>
  <c r="L4580" i="2"/>
  <c r="O4580" i="2" s="1"/>
  <c r="M4580" i="2"/>
  <c r="J4580" i="2" s="1"/>
  <c r="F4577" i="2"/>
  <c r="E4577" i="2" s="1"/>
  <c r="O4572" i="2"/>
  <c r="I4572" i="2" s="1"/>
  <c r="G4572" i="2" s="1"/>
  <c r="R4569" i="2"/>
  <c r="L4568" i="2"/>
  <c r="O4568" i="2" s="1"/>
  <c r="M4568" i="2"/>
  <c r="F4568" i="2" s="1"/>
  <c r="S4568" i="2"/>
  <c r="S4558" i="2"/>
  <c r="N4553" i="2"/>
  <c r="R4553" i="2"/>
  <c r="R4551" i="2"/>
  <c r="R4550" i="2"/>
  <c r="N4545" i="2"/>
  <c r="N4535" i="2"/>
  <c r="F5279" i="2"/>
  <c r="E5279" i="2" s="1"/>
  <c r="M5268" i="2"/>
  <c r="J5268" i="2" s="1"/>
  <c r="S5268" i="2"/>
  <c r="K5268" i="2"/>
  <c r="R5268" i="2"/>
  <c r="L5268" i="2"/>
  <c r="L5253" i="2"/>
  <c r="M5253" i="2"/>
  <c r="R5253" i="2"/>
  <c r="N5253" i="2"/>
  <c r="F4646" i="2"/>
  <c r="E4646" i="2" s="1"/>
  <c r="O4644" i="2"/>
  <c r="Q4644" i="2" s="1"/>
  <c r="T4644" i="2" s="1"/>
  <c r="U4644" i="2" s="1"/>
  <c r="O4639" i="2"/>
  <c r="C4639" i="2" s="1"/>
  <c r="O4621" i="2"/>
  <c r="C4621" i="2" s="1"/>
  <c r="O4617" i="2"/>
  <c r="C4617" i="2" s="1"/>
  <c r="O4609" i="2"/>
  <c r="C4609" i="2" s="1"/>
  <c r="O4593" i="2"/>
  <c r="K4579" i="2"/>
  <c r="S4579" i="2"/>
  <c r="K4575" i="2"/>
  <c r="G4575" i="2" s="1"/>
  <c r="L4550" i="2"/>
  <c r="N4550" i="2"/>
  <c r="F4550" i="2" s="1"/>
  <c r="S4550" i="2"/>
  <c r="K4550" i="2"/>
  <c r="F5277" i="2"/>
  <c r="E5277" i="2" s="1"/>
  <c r="N5272" i="2"/>
  <c r="M5270" i="2"/>
  <c r="J5270" i="2" s="1"/>
  <c r="S5270" i="2"/>
  <c r="K5270" i="2"/>
  <c r="R5270" i="2"/>
  <c r="L5270" i="2"/>
  <c r="R5257" i="2"/>
  <c r="L5244" i="2"/>
  <c r="N5244" i="2"/>
  <c r="S5244" i="2"/>
  <c r="K5244" i="2"/>
  <c r="R5244" i="2"/>
  <c r="M5244" i="2"/>
  <c r="F5244" i="2" s="1"/>
  <c r="R5241" i="2"/>
  <c r="S5240" i="2"/>
  <c r="K5240" i="2"/>
  <c r="M5230" i="2"/>
  <c r="J5230" i="2" s="1"/>
  <c r="K5230" i="2"/>
  <c r="F4572" i="2"/>
  <c r="E4572" i="2" s="1"/>
  <c r="F4570" i="2"/>
  <c r="O5282" i="2"/>
  <c r="O5280" i="2"/>
  <c r="I5280" i="2" s="1"/>
  <c r="G5280" i="2" s="1"/>
  <c r="O5278" i="2"/>
  <c r="O5276" i="2"/>
  <c r="Q5276" i="2" s="1"/>
  <c r="T5276" i="2" s="1"/>
  <c r="U5276" i="2" s="1"/>
  <c r="O5274" i="2"/>
  <c r="I5274" i="2" s="1"/>
  <c r="G5274" i="2" s="1"/>
  <c r="F5265" i="2"/>
  <c r="L5259" i="2"/>
  <c r="K5259" i="2"/>
  <c r="R5259" i="2"/>
  <c r="R5250" i="2"/>
  <c r="F5238" i="2"/>
  <c r="F5234" i="2"/>
  <c r="R5233" i="2"/>
  <c r="M5233" i="2"/>
  <c r="K5232" i="2"/>
  <c r="S5232" i="2"/>
  <c r="R5221" i="2"/>
  <c r="F5218" i="2"/>
  <c r="E5218" i="2" s="1"/>
  <c r="R5216" i="2"/>
  <c r="K5216" i="2"/>
  <c r="N5214" i="2"/>
  <c r="F5214" i="2" s="1"/>
  <c r="K5214" i="2"/>
  <c r="O5214" i="2" s="1"/>
  <c r="T5212" i="2"/>
  <c r="U5212" i="2" s="1"/>
  <c r="R5206" i="2"/>
  <c r="R5194" i="2"/>
  <c r="M5194" i="2"/>
  <c r="J5194" i="2" s="1"/>
  <c r="N5194" i="2"/>
  <c r="F5194" i="2" s="1"/>
  <c r="M5209" i="2"/>
  <c r="J5209" i="2" s="1"/>
  <c r="N5209" i="2"/>
  <c r="R5209" i="2"/>
  <c r="I5207" i="2"/>
  <c r="G5207" i="2" s="1"/>
  <c r="K5206" i="2"/>
  <c r="L5206" i="2"/>
  <c r="J4572" i="2"/>
  <c r="R4562" i="2"/>
  <c r="J4562" i="2"/>
  <c r="F4560" i="2"/>
  <c r="E4560" i="2" s="1"/>
  <c r="O5283" i="2"/>
  <c r="I5283" i="2" s="1"/>
  <c r="G5283" i="2" s="1"/>
  <c r="F5282" i="2"/>
  <c r="E5282" i="2" s="1"/>
  <c r="O5281" i="2"/>
  <c r="I5281" i="2" s="1"/>
  <c r="G5281" i="2" s="1"/>
  <c r="F5280" i="2"/>
  <c r="E5280" i="2" s="1"/>
  <c r="O5279" i="2"/>
  <c r="Q5279" i="2" s="1"/>
  <c r="T5279" i="2" s="1"/>
  <c r="U5279" i="2" s="1"/>
  <c r="F5278" i="2"/>
  <c r="E5278" i="2" s="1"/>
  <c r="O5277" i="2"/>
  <c r="Q5277" i="2" s="1"/>
  <c r="T5277" i="2" s="1"/>
  <c r="U5277" i="2" s="1"/>
  <c r="F5276" i="2"/>
  <c r="E5276" i="2" s="1"/>
  <c r="O5275" i="2"/>
  <c r="C5275" i="2" s="1"/>
  <c r="F5274" i="2"/>
  <c r="E5274" i="2" s="1"/>
  <c r="O5273" i="2"/>
  <c r="C5273" i="2" s="1"/>
  <c r="L5261" i="2"/>
  <c r="M5261" i="2"/>
  <c r="F5261" i="2" s="1"/>
  <c r="F5260" i="2"/>
  <c r="E5260" i="2" s="1"/>
  <c r="N5259" i="2"/>
  <c r="S5251" i="2"/>
  <c r="N5250" i="2"/>
  <c r="N5249" i="2"/>
  <c r="F5249" i="2" s="1"/>
  <c r="F5245" i="2"/>
  <c r="E5245" i="2" s="1"/>
  <c r="F5242" i="2"/>
  <c r="L5237" i="2"/>
  <c r="O5237" i="2" s="1"/>
  <c r="S5237" i="2"/>
  <c r="I5237" i="2" s="1"/>
  <c r="G5237" i="2" s="1"/>
  <c r="R5236" i="2"/>
  <c r="K5234" i="2"/>
  <c r="R5234" i="2"/>
  <c r="N5232" i="2"/>
  <c r="L5221" i="2"/>
  <c r="O5221" i="2" s="1"/>
  <c r="M5221" i="2"/>
  <c r="F5221" i="2" s="1"/>
  <c r="E5221" i="2" s="1"/>
  <c r="F5216" i="2"/>
  <c r="C5212" i="2"/>
  <c r="N5211" i="2"/>
  <c r="S5211" i="2"/>
  <c r="K5211" i="2"/>
  <c r="O5211" i="2" s="1"/>
  <c r="L5209" i="2"/>
  <c r="N5208" i="2"/>
  <c r="R5208" i="2"/>
  <c r="K5208" i="2"/>
  <c r="O5208" i="2" s="1"/>
  <c r="S5208" i="2"/>
  <c r="N5206" i="2"/>
  <c r="L5251" i="2"/>
  <c r="K5251" i="2"/>
  <c r="R5251" i="2"/>
  <c r="L5233" i="2"/>
  <c r="K5233" i="2"/>
  <c r="R5222" i="2"/>
  <c r="S5221" i="2"/>
  <c r="I5221" i="2" s="1"/>
  <c r="G5221" i="2" s="1"/>
  <c r="N5221" i="2"/>
  <c r="K5219" i="2"/>
  <c r="O5219" i="2" s="1"/>
  <c r="S5216" i="2"/>
  <c r="L5216" i="2"/>
  <c r="I5212" i="2"/>
  <c r="G5212" i="2" s="1"/>
  <c r="M5211" i="2"/>
  <c r="J5211" i="2" s="1"/>
  <c r="S5209" i="2"/>
  <c r="K5209" i="2"/>
  <c r="S5206" i="2"/>
  <c r="M5206" i="2"/>
  <c r="J5206" i="2" s="1"/>
  <c r="F5229" i="2"/>
  <c r="E5229" i="2" s="1"/>
  <c r="F5227" i="2"/>
  <c r="F5223" i="2"/>
  <c r="O5218" i="2"/>
  <c r="R5215" i="2"/>
  <c r="M5215" i="2"/>
  <c r="J5215" i="2" s="1"/>
  <c r="S5213" i="2"/>
  <c r="K5213" i="2"/>
  <c r="O5213" i="2" s="1"/>
  <c r="S5210" i="2"/>
  <c r="N5210" i="2"/>
  <c r="F5210" i="2" s="1"/>
  <c r="E5210" i="2" s="1"/>
  <c r="R5207" i="2"/>
  <c r="M5207" i="2"/>
  <c r="S5205" i="2"/>
  <c r="N5205" i="2"/>
  <c r="F5205" i="2" s="1"/>
  <c r="E5205" i="2" s="1"/>
  <c r="R5203" i="2"/>
  <c r="N5202" i="2"/>
  <c r="F5202" i="2" s="1"/>
  <c r="R5199" i="2"/>
  <c r="N5198" i="2"/>
  <c r="F5198" i="2" s="1"/>
  <c r="M5190" i="2"/>
  <c r="J5190" i="2" s="1"/>
  <c r="F5212" i="2"/>
  <c r="E5212" i="2" s="1"/>
  <c r="F5195" i="2"/>
  <c r="F5191" i="2"/>
  <c r="C5264" i="2"/>
  <c r="Q5264" i="2"/>
  <c r="T5264" i="2" s="1"/>
  <c r="U5264" i="2" s="1"/>
  <c r="C5256" i="2"/>
  <c r="Q5256" i="2"/>
  <c r="T5256" i="2" s="1"/>
  <c r="U5256" i="2" s="1"/>
  <c r="Q5283" i="2"/>
  <c r="T5283" i="2" s="1"/>
  <c r="U5283" i="2" s="1"/>
  <c r="C5283" i="2"/>
  <c r="C5279" i="2"/>
  <c r="I5271" i="2"/>
  <c r="G5271" i="2" s="1"/>
  <c r="Q5271" i="2"/>
  <c r="T5271" i="2" s="1"/>
  <c r="U5271" i="2" s="1"/>
  <c r="C5271" i="2"/>
  <c r="I5267" i="2"/>
  <c r="G5267" i="2" s="1"/>
  <c r="Q5267" i="2"/>
  <c r="T5267" i="2" s="1"/>
  <c r="U5267" i="2" s="1"/>
  <c r="C5267" i="2"/>
  <c r="C5229" i="2"/>
  <c r="Q5229" i="2"/>
  <c r="T5229" i="2" s="1"/>
  <c r="U5229" i="2" s="1"/>
  <c r="I5278" i="2"/>
  <c r="G5278" i="2" s="1"/>
  <c r="C5260" i="2"/>
  <c r="Q5260" i="2"/>
  <c r="T5260" i="2" s="1"/>
  <c r="U5260" i="2" s="1"/>
  <c r="C5248" i="2"/>
  <c r="Q5248" i="2"/>
  <c r="T5248" i="2" s="1"/>
  <c r="U5248" i="2" s="1"/>
  <c r="C5280" i="2"/>
  <c r="I5277" i="2"/>
  <c r="G5277" i="2" s="1"/>
  <c r="I5273" i="2"/>
  <c r="G5273" i="2" s="1"/>
  <c r="Q5273" i="2"/>
  <c r="T5273" i="2" s="1"/>
  <c r="U5273" i="2" s="1"/>
  <c r="I5269" i="2"/>
  <c r="G5269" i="2" s="1"/>
  <c r="Q5269" i="2"/>
  <c r="T5269" i="2" s="1"/>
  <c r="U5269" i="2" s="1"/>
  <c r="C5269" i="2"/>
  <c r="I5264" i="2"/>
  <c r="G5264" i="2" s="1"/>
  <c r="I5260" i="2"/>
  <c r="G5260" i="2" s="1"/>
  <c r="I5256" i="2"/>
  <c r="G5256" i="2" s="1"/>
  <c r="I5248" i="2"/>
  <c r="G5248" i="2" s="1"/>
  <c r="S5266" i="2"/>
  <c r="K5266" i="2"/>
  <c r="O5266" i="2" s="1"/>
  <c r="K5265" i="2"/>
  <c r="E5265" i="2" s="1"/>
  <c r="M5262" i="2"/>
  <c r="F5262" i="2" s="1"/>
  <c r="K5261" i="2"/>
  <c r="M5258" i="2"/>
  <c r="F5258" i="2" s="1"/>
  <c r="K5257" i="2"/>
  <c r="I5255" i="2"/>
  <c r="G5255" i="2" s="1"/>
  <c r="M5254" i="2"/>
  <c r="F5254" i="2" s="1"/>
  <c r="K5253" i="2"/>
  <c r="M5250" i="2"/>
  <c r="F5250" i="2" s="1"/>
  <c r="K5249" i="2"/>
  <c r="I5247" i="2"/>
  <c r="G5247" i="2" s="1"/>
  <c r="M5246" i="2"/>
  <c r="F5246" i="2" s="1"/>
  <c r="S5243" i="2"/>
  <c r="L5238" i="2"/>
  <c r="J5238" i="2"/>
  <c r="S5238" i="2"/>
  <c r="K5238" i="2"/>
  <c r="R5226" i="2"/>
  <c r="L5243" i="2"/>
  <c r="M5243" i="2"/>
  <c r="J5243" i="2" s="1"/>
  <c r="L5226" i="2"/>
  <c r="S5226" i="2"/>
  <c r="N5226" i="2"/>
  <c r="F5226" i="2" s="1"/>
  <c r="R5266" i="2"/>
  <c r="N5266" i="2"/>
  <c r="S5265" i="2"/>
  <c r="J5265" i="2"/>
  <c r="M5263" i="2"/>
  <c r="K5262" i="2"/>
  <c r="O5262" i="2" s="1"/>
  <c r="S5261" i="2"/>
  <c r="M5259" i="2"/>
  <c r="K5258" i="2"/>
  <c r="O5258" i="2" s="1"/>
  <c r="S5257" i="2"/>
  <c r="M5255" i="2"/>
  <c r="K5254" i="2"/>
  <c r="O5254" i="2" s="1"/>
  <c r="S5253" i="2"/>
  <c r="J5253" i="2"/>
  <c r="M5251" i="2"/>
  <c r="K5250" i="2"/>
  <c r="O5250" i="2" s="1"/>
  <c r="S5249" i="2"/>
  <c r="J5249" i="2"/>
  <c r="M5247" i="2"/>
  <c r="Q5247" i="2" s="1"/>
  <c r="T5247" i="2" s="1"/>
  <c r="U5247" i="2" s="1"/>
  <c r="K5246" i="2"/>
  <c r="O5246" i="2" s="1"/>
  <c r="L5245" i="2"/>
  <c r="O5245" i="2" s="1"/>
  <c r="R5243" i="2"/>
  <c r="K5243" i="2"/>
  <c r="L5242" i="2"/>
  <c r="J5242" i="2"/>
  <c r="S5242" i="2"/>
  <c r="K5242" i="2"/>
  <c r="O5241" i="2"/>
  <c r="R5238" i="2"/>
  <c r="N5236" i="2"/>
  <c r="L5235" i="2"/>
  <c r="K5235" i="2"/>
  <c r="N5235" i="2"/>
  <c r="F5235" i="2" s="1"/>
  <c r="R5235" i="2"/>
  <c r="S5235" i="2"/>
  <c r="N5231" i="2"/>
  <c r="F5231" i="2" s="1"/>
  <c r="I5229" i="2"/>
  <c r="G5229" i="2" s="1"/>
  <c r="M5266" i="2"/>
  <c r="J5266" i="2" s="1"/>
  <c r="S5262" i="2"/>
  <c r="S5258" i="2"/>
  <c r="S5254" i="2"/>
  <c r="S5250" i="2"/>
  <c r="S5246" i="2"/>
  <c r="L5240" i="2"/>
  <c r="M5240" i="2"/>
  <c r="J5240" i="2" s="1"/>
  <c r="N5240" i="2"/>
  <c r="R5240" i="2"/>
  <c r="F5237" i="2"/>
  <c r="E5237" i="2" s="1"/>
  <c r="L5236" i="2"/>
  <c r="O5236" i="2" s="1"/>
  <c r="I5236" i="2" s="1"/>
  <c r="G5236" i="2" s="1"/>
  <c r="M5236" i="2"/>
  <c r="J5236" i="2" s="1"/>
  <c r="L5231" i="2"/>
  <c r="K5231" i="2"/>
  <c r="S5231" i="2"/>
  <c r="J5231" i="2"/>
  <c r="C5215" i="2"/>
  <c r="S5241" i="2"/>
  <c r="R5239" i="2"/>
  <c r="N5239" i="2"/>
  <c r="F5239" i="2" s="1"/>
  <c r="L5234" i="2"/>
  <c r="J5234" i="2"/>
  <c r="S5234" i="2"/>
  <c r="L5232" i="2"/>
  <c r="M5232" i="2"/>
  <c r="J5232" i="2" s="1"/>
  <c r="N5230" i="2"/>
  <c r="S5228" i="2"/>
  <c r="N5228" i="2"/>
  <c r="L5227" i="2"/>
  <c r="K5227" i="2"/>
  <c r="E5227" i="2" s="1"/>
  <c r="K5224" i="2"/>
  <c r="L5222" i="2"/>
  <c r="O5222" i="2" s="1"/>
  <c r="S5222" i="2"/>
  <c r="M5222" i="2"/>
  <c r="F5222" i="2" s="1"/>
  <c r="E5222" i="2" s="1"/>
  <c r="L5239" i="2"/>
  <c r="K5239" i="2"/>
  <c r="L5230" i="2"/>
  <c r="O5230" i="2" s="1"/>
  <c r="S5230" i="2"/>
  <c r="L5228" i="2"/>
  <c r="O5228" i="2" s="1"/>
  <c r="M5228" i="2"/>
  <c r="J5228" i="2" s="1"/>
  <c r="L5224" i="2"/>
  <c r="O5224" i="2" s="1"/>
  <c r="M5224" i="2"/>
  <c r="F5224" i="2" s="1"/>
  <c r="S5224" i="2"/>
  <c r="K5196" i="2"/>
  <c r="S5196" i="2"/>
  <c r="L5196" i="2"/>
  <c r="M5196" i="2"/>
  <c r="J5196" i="2" s="1"/>
  <c r="R5196" i="2"/>
  <c r="N5196" i="2"/>
  <c r="K5223" i="2"/>
  <c r="O5223" i="2" s="1"/>
  <c r="I5215" i="2"/>
  <c r="G5215" i="2" s="1"/>
  <c r="F5219" i="2"/>
  <c r="F5201" i="2"/>
  <c r="K5200" i="2"/>
  <c r="S5200" i="2"/>
  <c r="L5200" i="2"/>
  <c r="J5200" i="2"/>
  <c r="M5200" i="2"/>
  <c r="F5200" i="2" s="1"/>
  <c r="R5200" i="2"/>
  <c r="L5204" i="2"/>
  <c r="K5204" i="2"/>
  <c r="M5204" i="2"/>
  <c r="J5204" i="2" s="1"/>
  <c r="N5204" i="2"/>
  <c r="R5204" i="2"/>
  <c r="F5220" i="2"/>
  <c r="E5220" i="2" s="1"/>
  <c r="F5217" i="2"/>
  <c r="E5217" i="2" s="1"/>
  <c r="F5213" i="2"/>
  <c r="F5208" i="2"/>
  <c r="F5193" i="2"/>
  <c r="K5192" i="2"/>
  <c r="S5192" i="2"/>
  <c r="L5192" i="2"/>
  <c r="M5192" i="2"/>
  <c r="F5192" i="2" s="1"/>
  <c r="R5192" i="2"/>
  <c r="K5203" i="2"/>
  <c r="E5203" i="2" s="1"/>
  <c r="S5203" i="2"/>
  <c r="L5203" i="2"/>
  <c r="J5201" i="2"/>
  <c r="K5199" i="2"/>
  <c r="E5199" i="2" s="1"/>
  <c r="S5199" i="2"/>
  <c r="L5199" i="2"/>
  <c r="J5197" i="2"/>
  <c r="K5195" i="2"/>
  <c r="E5195" i="2" s="1"/>
  <c r="S5195" i="2"/>
  <c r="L5195" i="2"/>
  <c r="J5193" i="2"/>
  <c r="K5191" i="2"/>
  <c r="S5191" i="2"/>
  <c r="L5191" i="2"/>
  <c r="K5202" i="2"/>
  <c r="S5202" i="2"/>
  <c r="L5202" i="2"/>
  <c r="K5198" i="2"/>
  <c r="S5198" i="2"/>
  <c r="L5198" i="2"/>
  <c r="K5194" i="2"/>
  <c r="S5194" i="2"/>
  <c r="L5194" i="2"/>
  <c r="O5194" i="2" s="1"/>
  <c r="F5190" i="2"/>
  <c r="K5201" i="2"/>
  <c r="S5201" i="2"/>
  <c r="L5201" i="2"/>
  <c r="O5201" i="2" s="1"/>
  <c r="K5197" i="2"/>
  <c r="E5197" i="2" s="1"/>
  <c r="S5197" i="2"/>
  <c r="L5197" i="2"/>
  <c r="K5193" i="2"/>
  <c r="S5193" i="2"/>
  <c r="L5193" i="2"/>
  <c r="L5190" i="2"/>
  <c r="S5190" i="2"/>
  <c r="K5190" i="2"/>
  <c r="K5024" i="2"/>
  <c r="S5024" i="2"/>
  <c r="L5024" i="2"/>
  <c r="M5024" i="2"/>
  <c r="J5024" i="2" s="1"/>
  <c r="R5024" i="2"/>
  <c r="J5021" i="2"/>
  <c r="F5021" i="2"/>
  <c r="K4996" i="2"/>
  <c r="S4996" i="2"/>
  <c r="L4996" i="2"/>
  <c r="M4996" i="2"/>
  <c r="J4996" i="2" s="1"/>
  <c r="R4996" i="2"/>
  <c r="N4996" i="2"/>
  <c r="K4948" i="2"/>
  <c r="S4948" i="2"/>
  <c r="L4948" i="2"/>
  <c r="M4948" i="2"/>
  <c r="J4948" i="2" s="1"/>
  <c r="R4948" i="2"/>
  <c r="N4948" i="2"/>
  <c r="L5189" i="2"/>
  <c r="L5188" i="2"/>
  <c r="L5187" i="2"/>
  <c r="L5186" i="2"/>
  <c r="L5185" i="2"/>
  <c r="L5184" i="2"/>
  <c r="L5183" i="2"/>
  <c r="L5182" i="2"/>
  <c r="L5181" i="2"/>
  <c r="L5180" i="2"/>
  <c r="L5179" i="2"/>
  <c r="L5178" i="2"/>
  <c r="L5177" i="2"/>
  <c r="L5176" i="2"/>
  <c r="L5175" i="2"/>
  <c r="L5174" i="2"/>
  <c r="L5173" i="2"/>
  <c r="L5172" i="2"/>
  <c r="L5171" i="2"/>
  <c r="L5170" i="2"/>
  <c r="L5169" i="2"/>
  <c r="L5168" i="2"/>
  <c r="L5167" i="2"/>
  <c r="L5166" i="2"/>
  <c r="L5165" i="2"/>
  <c r="L5164" i="2"/>
  <c r="L5163" i="2"/>
  <c r="L5162" i="2"/>
  <c r="L5161" i="2"/>
  <c r="L5160" i="2"/>
  <c r="L5159" i="2"/>
  <c r="L5158" i="2"/>
  <c r="L5157" i="2"/>
  <c r="L5156" i="2"/>
  <c r="L5155" i="2"/>
  <c r="L5154" i="2"/>
  <c r="L5153" i="2"/>
  <c r="L5152" i="2"/>
  <c r="L5151" i="2"/>
  <c r="L5150" i="2"/>
  <c r="L5149" i="2"/>
  <c r="L5148" i="2"/>
  <c r="L5147" i="2"/>
  <c r="L5146" i="2"/>
  <c r="L5145" i="2"/>
  <c r="L5144" i="2"/>
  <c r="L5143" i="2"/>
  <c r="L5142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R5122" i="2"/>
  <c r="R5121" i="2"/>
  <c r="R5120" i="2"/>
  <c r="R5119" i="2"/>
  <c r="R5118" i="2"/>
  <c r="R5117" i="2"/>
  <c r="R5116" i="2"/>
  <c r="R5115" i="2"/>
  <c r="R5114" i="2"/>
  <c r="R5113" i="2"/>
  <c r="R5112" i="2"/>
  <c r="R5111" i="2"/>
  <c r="R5110" i="2"/>
  <c r="R5109" i="2"/>
  <c r="R5108" i="2"/>
  <c r="R5107" i="2"/>
  <c r="R5106" i="2"/>
  <c r="R5105" i="2"/>
  <c r="R5104" i="2"/>
  <c r="R5103" i="2"/>
  <c r="R5102" i="2"/>
  <c r="R5101" i="2"/>
  <c r="R5100" i="2"/>
  <c r="R5099" i="2"/>
  <c r="R5098" i="2"/>
  <c r="R5097" i="2"/>
  <c r="R5096" i="2"/>
  <c r="R5095" i="2"/>
  <c r="R5094" i="2"/>
  <c r="R5093" i="2"/>
  <c r="R5092" i="2"/>
  <c r="R5091" i="2"/>
  <c r="R5090" i="2"/>
  <c r="R5089" i="2"/>
  <c r="R5088" i="2"/>
  <c r="R5087" i="2"/>
  <c r="R5086" i="2"/>
  <c r="R5085" i="2"/>
  <c r="R5084" i="2"/>
  <c r="R5083" i="2"/>
  <c r="R5082" i="2"/>
  <c r="R5081" i="2"/>
  <c r="R5080" i="2"/>
  <c r="R5079" i="2"/>
  <c r="R5078" i="2"/>
  <c r="R5077" i="2"/>
  <c r="R5076" i="2"/>
  <c r="R5075" i="2"/>
  <c r="R5074" i="2"/>
  <c r="R5073" i="2"/>
  <c r="R5072" i="2"/>
  <c r="R5071" i="2"/>
  <c r="R5070" i="2"/>
  <c r="R5069" i="2"/>
  <c r="R5068" i="2"/>
  <c r="R5067" i="2"/>
  <c r="R5066" i="2"/>
  <c r="R5065" i="2"/>
  <c r="R5064" i="2"/>
  <c r="R5063" i="2"/>
  <c r="R5062" i="2"/>
  <c r="R5061" i="2"/>
  <c r="R5060" i="2"/>
  <c r="R5059" i="2"/>
  <c r="R5058" i="2"/>
  <c r="R5057" i="2"/>
  <c r="R5056" i="2"/>
  <c r="K5055" i="2"/>
  <c r="S5055" i="2"/>
  <c r="M5055" i="2"/>
  <c r="R5055" i="2"/>
  <c r="K5053" i="2"/>
  <c r="O5053" i="2" s="1"/>
  <c r="S5053" i="2"/>
  <c r="M5053" i="2"/>
  <c r="F5053" i="2" s="1"/>
  <c r="R5053" i="2"/>
  <c r="K5051" i="2"/>
  <c r="O5051" i="2" s="1"/>
  <c r="S5051" i="2"/>
  <c r="M5051" i="2"/>
  <c r="R5051" i="2"/>
  <c r="K5049" i="2"/>
  <c r="O5049" i="2" s="1"/>
  <c r="S5049" i="2"/>
  <c r="M5049" i="2"/>
  <c r="F5049" i="2" s="1"/>
  <c r="R5049" i="2"/>
  <c r="K5047" i="2"/>
  <c r="O5047" i="2" s="1"/>
  <c r="S5047" i="2"/>
  <c r="M5047" i="2"/>
  <c r="J5047" i="2" s="1"/>
  <c r="R5047" i="2"/>
  <c r="K5045" i="2"/>
  <c r="S5045" i="2"/>
  <c r="M5045" i="2"/>
  <c r="F5045" i="2" s="1"/>
  <c r="R5045" i="2"/>
  <c r="K5043" i="2"/>
  <c r="O5043" i="2" s="1"/>
  <c r="S5043" i="2"/>
  <c r="M5043" i="2"/>
  <c r="F5043" i="2" s="1"/>
  <c r="R5043" i="2"/>
  <c r="K5041" i="2"/>
  <c r="O5041" i="2" s="1"/>
  <c r="S5041" i="2"/>
  <c r="M5041" i="2"/>
  <c r="F5041" i="2" s="1"/>
  <c r="R5041" i="2"/>
  <c r="K5039" i="2"/>
  <c r="S5039" i="2"/>
  <c r="M5039" i="2"/>
  <c r="R5039" i="2"/>
  <c r="K5037" i="2"/>
  <c r="O5037" i="2" s="1"/>
  <c r="S5037" i="2"/>
  <c r="M5037" i="2"/>
  <c r="F5037" i="2" s="1"/>
  <c r="R5037" i="2"/>
  <c r="K5035" i="2"/>
  <c r="O5035" i="2" s="1"/>
  <c r="S5035" i="2"/>
  <c r="M5035" i="2"/>
  <c r="F5035" i="2" s="1"/>
  <c r="R5035" i="2"/>
  <c r="K5033" i="2"/>
  <c r="S5033" i="2"/>
  <c r="M5033" i="2"/>
  <c r="F5033" i="2" s="1"/>
  <c r="R5033" i="2"/>
  <c r="J5025" i="2"/>
  <c r="F5025" i="2"/>
  <c r="N5024" i="2"/>
  <c r="O5045" i="2"/>
  <c r="O5033" i="2"/>
  <c r="K4980" i="2"/>
  <c r="S4980" i="2"/>
  <c r="L4980" i="2"/>
  <c r="M4980" i="2"/>
  <c r="J4980" i="2" s="1"/>
  <c r="R4980" i="2"/>
  <c r="N4980" i="2"/>
  <c r="K4964" i="2"/>
  <c r="S4964" i="2"/>
  <c r="L4964" i="2"/>
  <c r="M4964" i="2"/>
  <c r="J4964" i="2" s="1"/>
  <c r="R4964" i="2"/>
  <c r="N4964" i="2"/>
  <c r="K4932" i="2"/>
  <c r="S4932" i="2"/>
  <c r="L4932" i="2"/>
  <c r="M4932" i="2"/>
  <c r="J4932" i="2" s="1"/>
  <c r="R4932" i="2"/>
  <c r="N4932" i="2"/>
  <c r="K4916" i="2"/>
  <c r="S4916" i="2"/>
  <c r="L4916" i="2"/>
  <c r="M4916" i="2"/>
  <c r="J4916" i="2" s="1"/>
  <c r="R4916" i="2"/>
  <c r="N4916" i="2"/>
  <c r="S5189" i="2"/>
  <c r="K5189" i="2"/>
  <c r="S5188" i="2"/>
  <c r="K5188" i="2"/>
  <c r="E5188" i="2" s="1"/>
  <c r="S5187" i="2"/>
  <c r="K5187" i="2"/>
  <c r="S5186" i="2"/>
  <c r="K5186" i="2"/>
  <c r="E5186" i="2" s="1"/>
  <c r="S5185" i="2"/>
  <c r="K5185" i="2"/>
  <c r="S5184" i="2"/>
  <c r="K5184" i="2"/>
  <c r="E5184" i="2" s="1"/>
  <c r="S5183" i="2"/>
  <c r="K5183" i="2"/>
  <c r="S5182" i="2"/>
  <c r="K5182" i="2"/>
  <c r="E5182" i="2" s="1"/>
  <c r="S5181" i="2"/>
  <c r="K5181" i="2"/>
  <c r="S5180" i="2"/>
  <c r="K5180" i="2"/>
  <c r="S5179" i="2"/>
  <c r="K5179" i="2"/>
  <c r="S5178" i="2"/>
  <c r="K5178" i="2"/>
  <c r="E5178" i="2" s="1"/>
  <c r="S5177" i="2"/>
  <c r="K5177" i="2"/>
  <c r="S5176" i="2"/>
  <c r="K5176" i="2"/>
  <c r="E5176" i="2" s="1"/>
  <c r="S5175" i="2"/>
  <c r="K5175" i="2"/>
  <c r="S5174" i="2"/>
  <c r="K5174" i="2"/>
  <c r="E5174" i="2" s="1"/>
  <c r="S5173" i="2"/>
  <c r="K5173" i="2"/>
  <c r="S5172" i="2"/>
  <c r="K5172" i="2"/>
  <c r="E5172" i="2" s="1"/>
  <c r="S5171" i="2"/>
  <c r="K5171" i="2"/>
  <c r="S5170" i="2"/>
  <c r="K5170" i="2"/>
  <c r="E5170" i="2" s="1"/>
  <c r="S5169" i="2"/>
  <c r="K5169" i="2"/>
  <c r="S5168" i="2"/>
  <c r="K5168" i="2"/>
  <c r="E5168" i="2" s="1"/>
  <c r="S5167" i="2"/>
  <c r="K5167" i="2"/>
  <c r="S5166" i="2"/>
  <c r="K5166" i="2"/>
  <c r="E5166" i="2" s="1"/>
  <c r="S5165" i="2"/>
  <c r="K5165" i="2"/>
  <c r="S5164" i="2"/>
  <c r="K5164" i="2"/>
  <c r="E5164" i="2" s="1"/>
  <c r="S5163" i="2"/>
  <c r="K5163" i="2"/>
  <c r="S5162" i="2"/>
  <c r="K5162" i="2"/>
  <c r="E5162" i="2" s="1"/>
  <c r="S5161" i="2"/>
  <c r="K5161" i="2"/>
  <c r="S5160" i="2"/>
  <c r="K5160" i="2"/>
  <c r="E5160" i="2" s="1"/>
  <c r="S5159" i="2"/>
  <c r="K5159" i="2"/>
  <c r="S5158" i="2"/>
  <c r="K5158" i="2"/>
  <c r="S5157" i="2"/>
  <c r="K5157" i="2"/>
  <c r="S5156" i="2"/>
  <c r="K5156" i="2"/>
  <c r="E5156" i="2" s="1"/>
  <c r="S5155" i="2"/>
  <c r="K5155" i="2"/>
  <c r="S5154" i="2"/>
  <c r="K5154" i="2"/>
  <c r="E5154" i="2" s="1"/>
  <c r="S5153" i="2"/>
  <c r="K5153" i="2"/>
  <c r="S5152" i="2"/>
  <c r="K5152" i="2"/>
  <c r="E5152" i="2" s="1"/>
  <c r="S5151" i="2"/>
  <c r="K5151" i="2"/>
  <c r="S5150" i="2"/>
  <c r="K5150" i="2"/>
  <c r="E5150" i="2" s="1"/>
  <c r="S5149" i="2"/>
  <c r="K5149" i="2"/>
  <c r="S5148" i="2"/>
  <c r="K5148" i="2"/>
  <c r="E5148" i="2" s="1"/>
  <c r="S5147" i="2"/>
  <c r="K5147" i="2"/>
  <c r="S5146" i="2"/>
  <c r="K5146" i="2"/>
  <c r="E5146" i="2" s="1"/>
  <c r="S5145" i="2"/>
  <c r="K5145" i="2"/>
  <c r="S5144" i="2"/>
  <c r="K5144" i="2"/>
  <c r="E5144" i="2" s="1"/>
  <c r="S5143" i="2"/>
  <c r="K5143" i="2"/>
  <c r="S5142" i="2"/>
  <c r="K5142" i="2"/>
  <c r="E5142" i="2" s="1"/>
  <c r="S5141" i="2"/>
  <c r="K5141" i="2"/>
  <c r="S5140" i="2"/>
  <c r="K5140" i="2"/>
  <c r="E5140" i="2" s="1"/>
  <c r="S5139" i="2"/>
  <c r="K5139" i="2"/>
  <c r="S5138" i="2"/>
  <c r="K5138" i="2"/>
  <c r="E5138" i="2" s="1"/>
  <c r="S5137" i="2"/>
  <c r="K5137" i="2"/>
  <c r="S5136" i="2"/>
  <c r="K5136" i="2"/>
  <c r="E5136" i="2" s="1"/>
  <c r="S5135" i="2"/>
  <c r="K5135" i="2"/>
  <c r="S5134" i="2"/>
  <c r="K5134" i="2"/>
  <c r="E5134" i="2" s="1"/>
  <c r="S5133" i="2"/>
  <c r="K5133" i="2"/>
  <c r="S5132" i="2"/>
  <c r="K5132" i="2"/>
  <c r="E5132" i="2" s="1"/>
  <c r="S5131" i="2"/>
  <c r="K5131" i="2"/>
  <c r="S5130" i="2"/>
  <c r="K5130" i="2"/>
  <c r="E5130" i="2" s="1"/>
  <c r="S5129" i="2"/>
  <c r="K5129" i="2"/>
  <c r="S5128" i="2"/>
  <c r="K5128" i="2"/>
  <c r="E5128" i="2" s="1"/>
  <c r="S5127" i="2"/>
  <c r="K5127" i="2"/>
  <c r="S5126" i="2"/>
  <c r="K5126" i="2"/>
  <c r="S5125" i="2"/>
  <c r="K5125" i="2"/>
  <c r="S5124" i="2"/>
  <c r="K5124" i="2"/>
  <c r="E5124" i="2" s="1"/>
  <c r="K5028" i="2"/>
  <c r="S5028" i="2"/>
  <c r="L5028" i="2"/>
  <c r="M5028" i="2"/>
  <c r="J5028" i="2" s="1"/>
  <c r="R5028" i="2"/>
  <c r="J5009" i="2"/>
  <c r="F5009" i="2"/>
  <c r="K5008" i="2"/>
  <c r="S5008" i="2"/>
  <c r="L5008" i="2"/>
  <c r="M5008" i="2"/>
  <c r="J5008" i="2" s="1"/>
  <c r="R5008" i="2"/>
  <c r="N5008" i="2"/>
  <c r="K4988" i="2"/>
  <c r="S4988" i="2"/>
  <c r="L4988" i="2"/>
  <c r="O4988" i="2" s="1"/>
  <c r="M4988" i="2"/>
  <c r="J4988" i="2" s="1"/>
  <c r="R4988" i="2"/>
  <c r="N4988" i="2"/>
  <c r="K4972" i="2"/>
  <c r="S4972" i="2"/>
  <c r="L4972" i="2"/>
  <c r="M4972" i="2"/>
  <c r="J4972" i="2" s="1"/>
  <c r="R4972" i="2"/>
  <c r="N4972" i="2"/>
  <c r="K4956" i="2"/>
  <c r="S4956" i="2"/>
  <c r="L4956" i="2"/>
  <c r="O4956" i="2" s="1"/>
  <c r="M4956" i="2"/>
  <c r="J4956" i="2" s="1"/>
  <c r="R4956" i="2"/>
  <c r="N4956" i="2"/>
  <c r="K4940" i="2"/>
  <c r="S4940" i="2"/>
  <c r="L4940" i="2"/>
  <c r="M4940" i="2"/>
  <c r="J4940" i="2" s="1"/>
  <c r="R4940" i="2"/>
  <c r="N4940" i="2"/>
  <c r="K4924" i="2"/>
  <c r="S4924" i="2"/>
  <c r="L4924" i="2"/>
  <c r="M4924" i="2"/>
  <c r="J4924" i="2" s="1"/>
  <c r="R4924" i="2"/>
  <c r="N4924" i="2"/>
  <c r="J4632" i="2"/>
  <c r="F4632" i="2"/>
  <c r="E4632" i="2" s="1"/>
  <c r="Q4632" i="2"/>
  <c r="T4632" i="2" s="1"/>
  <c r="U4632" i="2" s="1"/>
  <c r="K5123" i="2"/>
  <c r="M5123" i="2"/>
  <c r="J5123" i="2" s="1"/>
  <c r="K5122" i="2"/>
  <c r="S5122" i="2"/>
  <c r="M5122" i="2"/>
  <c r="J5122" i="2" s="1"/>
  <c r="K5121" i="2"/>
  <c r="O5121" i="2" s="1"/>
  <c r="S5121" i="2"/>
  <c r="M5121" i="2"/>
  <c r="F5121" i="2" s="1"/>
  <c r="K5120" i="2"/>
  <c r="S5120" i="2"/>
  <c r="M5120" i="2"/>
  <c r="J5120" i="2" s="1"/>
  <c r="K5119" i="2"/>
  <c r="S5119" i="2"/>
  <c r="M5119" i="2"/>
  <c r="F5119" i="2" s="1"/>
  <c r="K5118" i="2"/>
  <c r="S5118" i="2"/>
  <c r="M5118" i="2"/>
  <c r="K5117" i="2"/>
  <c r="O5117" i="2" s="1"/>
  <c r="S5117" i="2"/>
  <c r="M5117" i="2"/>
  <c r="J5117" i="2" s="1"/>
  <c r="K5116" i="2"/>
  <c r="S5116" i="2"/>
  <c r="M5116" i="2"/>
  <c r="K5115" i="2"/>
  <c r="S5115" i="2"/>
  <c r="M5115" i="2"/>
  <c r="F5115" i="2" s="1"/>
  <c r="K5114" i="2"/>
  <c r="S5114" i="2"/>
  <c r="M5114" i="2"/>
  <c r="K5113" i="2"/>
  <c r="O5113" i="2" s="1"/>
  <c r="S5113" i="2"/>
  <c r="M5113" i="2"/>
  <c r="J5113" i="2" s="1"/>
  <c r="K5112" i="2"/>
  <c r="S5112" i="2"/>
  <c r="M5112" i="2"/>
  <c r="J5112" i="2" s="1"/>
  <c r="K5111" i="2"/>
  <c r="S5111" i="2"/>
  <c r="M5111" i="2"/>
  <c r="J5111" i="2" s="1"/>
  <c r="K5110" i="2"/>
  <c r="S5110" i="2"/>
  <c r="M5110" i="2"/>
  <c r="K5109" i="2"/>
  <c r="O5109" i="2" s="1"/>
  <c r="S5109" i="2"/>
  <c r="M5109" i="2"/>
  <c r="F5109" i="2" s="1"/>
  <c r="K5108" i="2"/>
  <c r="S5108" i="2"/>
  <c r="M5108" i="2"/>
  <c r="K5107" i="2"/>
  <c r="S5107" i="2"/>
  <c r="M5107" i="2"/>
  <c r="F5107" i="2" s="1"/>
  <c r="K5106" i="2"/>
  <c r="S5106" i="2"/>
  <c r="M5106" i="2"/>
  <c r="K5105" i="2"/>
  <c r="O5105" i="2" s="1"/>
  <c r="S5105" i="2"/>
  <c r="M5105" i="2"/>
  <c r="J5105" i="2" s="1"/>
  <c r="K5104" i="2"/>
  <c r="S5104" i="2"/>
  <c r="M5104" i="2"/>
  <c r="J5104" i="2" s="1"/>
  <c r="K5103" i="2"/>
  <c r="S5103" i="2"/>
  <c r="M5103" i="2"/>
  <c r="F5103" i="2" s="1"/>
  <c r="K5102" i="2"/>
  <c r="S5102" i="2"/>
  <c r="M5102" i="2"/>
  <c r="K5101" i="2"/>
  <c r="O5101" i="2" s="1"/>
  <c r="S5101" i="2"/>
  <c r="M5101" i="2"/>
  <c r="J5101" i="2" s="1"/>
  <c r="K5100" i="2"/>
  <c r="S5100" i="2"/>
  <c r="M5100" i="2"/>
  <c r="J5100" i="2" s="1"/>
  <c r="K5099" i="2"/>
  <c r="S5099" i="2"/>
  <c r="M5099" i="2"/>
  <c r="F5099" i="2" s="1"/>
  <c r="K5098" i="2"/>
  <c r="S5098" i="2"/>
  <c r="M5098" i="2"/>
  <c r="K5097" i="2"/>
  <c r="O5097" i="2" s="1"/>
  <c r="S5097" i="2"/>
  <c r="M5097" i="2"/>
  <c r="F5097" i="2" s="1"/>
  <c r="K5096" i="2"/>
  <c r="S5096" i="2"/>
  <c r="M5096" i="2"/>
  <c r="J5096" i="2" s="1"/>
  <c r="K5095" i="2"/>
  <c r="S5095" i="2"/>
  <c r="M5095" i="2"/>
  <c r="F5095" i="2" s="1"/>
  <c r="K5094" i="2"/>
  <c r="S5094" i="2"/>
  <c r="M5094" i="2"/>
  <c r="K5093" i="2"/>
  <c r="O5093" i="2" s="1"/>
  <c r="S5093" i="2"/>
  <c r="M5093" i="2"/>
  <c r="J5093" i="2" s="1"/>
  <c r="K5092" i="2"/>
  <c r="S5092" i="2"/>
  <c r="M5092" i="2"/>
  <c r="J5092" i="2" s="1"/>
  <c r="K5091" i="2"/>
  <c r="S5091" i="2"/>
  <c r="M5091" i="2"/>
  <c r="F5091" i="2" s="1"/>
  <c r="K5090" i="2"/>
  <c r="S5090" i="2"/>
  <c r="M5090" i="2"/>
  <c r="K5089" i="2"/>
  <c r="O5089" i="2" s="1"/>
  <c r="S5089" i="2"/>
  <c r="M5089" i="2"/>
  <c r="J5089" i="2" s="1"/>
  <c r="K5088" i="2"/>
  <c r="S5088" i="2"/>
  <c r="M5088" i="2"/>
  <c r="J5088" i="2" s="1"/>
  <c r="K5087" i="2"/>
  <c r="S5087" i="2"/>
  <c r="M5087" i="2"/>
  <c r="F5087" i="2" s="1"/>
  <c r="K5086" i="2"/>
  <c r="S5086" i="2"/>
  <c r="M5086" i="2"/>
  <c r="K5085" i="2"/>
  <c r="O5085" i="2" s="1"/>
  <c r="S5085" i="2"/>
  <c r="M5085" i="2"/>
  <c r="F5085" i="2" s="1"/>
  <c r="K5084" i="2"/>
  <c r="S5084" i="2"/>
  <c r="M5084" i="2"/>
  <c r="J5084" i="2" s="1"/>
  <c r="K5083" i="2"/>
  <c r="S5083" i="2"/>
  <c r="M5083" i="2"/>
  <c r="F5083" i="2" s="1"/>
  <c r="K5082" i="2"/>
  <c r="S5082" i="2"/>
  <c r="M5082" i="2"/>
  <c r="K5081" i="2"/>
  <c r="O5081" i="2" s="1"/>
  <c r="S5081" i="2"/>
  <c r="M5081" i="2"/>
  <c r="J5081" i="2" s="1"/>
  <c r="K5080" i="2"/>
  <c r="S5080" i="2"/>
  <c r="M5080" i="2"/>
  <c r="J5080" i="2" s="1"/>
  <c r="K5079" i="2"/>
  <c r="S5079" i="2"/>
  <c r="M5079" i="2"/>
  <c r="J5079" i="2" s="1"/>
  <c r="K5078" i="2"/>
  <c r="S5078" i="2"/>
  <c r="M5078" i="2"/>
  <c r="J5078" i="2" s="1"/>
  <c r="K5077" i="2"/>
  <c r="O5077" i="2" s="1"/>
  <c r="S5077" i="2"/>
  <c r="M5077" i="2"/>
  <c r="J5077" i="2" s="1"/>
  <c r="K5076" i="2"/>
  <c r="S5076" i="2"/>
  <c r="M5076" i="2"/>
  <c r="K5075" i="2"/>
  <c r="S5075" i="2"/>
  <c r="M5075" i="2"/>
  <c r="F5075" i="2" s="1"/>
  <c r="K5074" i="2"/>
  <c r="S5074" i="2"/>
  <c r="M5074" i="2"/>
  <c r="K5073" i="2"/>
  <c r="O5073" i="2" s="1"/>
  <c r="S5073" i="2"/>
  <c r="M5073" i="2"/>
  <c r="J5073" i="2" s="1"/>
  <c r="K5072" i="2"/>
  <c r="O5072" i="2" s="1"/>
  <c r="S5072" i="2"/>
  <c r="M5072" i="2"/>
  <c r="K5071" i="2"/>
  <c r="S5071" i="2"/>
  <c r="M5071" i="2"/>
  <c r="F5071" i="2" s="1"/>
  <c r="K5070" i="2"/>
  <c r="S5070" i="2"/>
  <c r="M5070" i="2"/>
  <c r="K5069" i="2"/>
  <c r="O5069" i="2" s="1"/>
  <c r="S5069" i="2"/>
  <c r="M5069" i="2"/>
  <c r="J5069" i="2" s="1"/>
  <c r="K5068" i="2"/>
  <c r="S5068" i="2"/>
  <c r="M5068" i="2"/>
  <c r="J5068" i="2" s="1"/>
  <c r="K5067" i="2"/>
  <c r="S5067" i="2"/>
  <c r="M5067" i="2"/>
  <c r="J5067" i="2" s="1"/>
  <c r="K5066" i="2"/>
  <c r="S5066" i="2"/>
  <c r="M5066" i="2"/>
  <c r="J5066" i="2" s="1"/>
  <c r="K5065" i="2"/>
  <c r="O5065" i="2" s="1"/>
  <c r="S5065" i="2"/>
  <c r="M5065" i="2"/>
  <c r="J5065" i="2" s="1"/>
  <c r="K5064" i="2"/>
  <c r="S5064" i="2"/>
  <c r="M5064" i="2"/>
  <c r="K5063" i="2"/>
  <c r="S5063" i="2"/>
  <c r="M5063" i="2"/>
  <c r="F5063" i="2" s="1"/>
  <c r="K5062" i="2"/>
  <c r="S5062" i="2"/>
  <c r="M5062" i="2"/>
  <c r="K5061" i="2"/>
  <c r="O5061" i="2" s="1"/>
  <c r="S5061" i="2"/>
  <c r="M5061" i="2"/>
  <c r="J5061" i="2" s="1"/>
  <c r="K5060" i="2"/>
  <c r="S5060" i="2"/>
  <c r="M5060" i="2"/>
  <c r="K5059" i="2"/>
  <c r="S5059" i="2"/>
  <c r="M5059" i="2"/>
  <c r="F5059" i="2" s="1"/>
  <c r="K5058" i="2"/>
  <c r="S5058" i="2"/>
  <c r="M5058" i="2"/>
  <c r="K5057" i="2"/>
  <c r="O5057" i="2" s="1"/>
  <c r="S5057" i="2"/>
  <c r="M5057" i="2"/>
  <c r="J5057" i="2" s="1"/>
  <c r="K5056" i="2"/>
  <c r="S5056" i="2"/>
  <c r="M5056" i="2"/>
  <c r="J5056" i="2" s="1"/>
  <c r="K5054" i="2"/>
  <c r="O5054" i="2" s="1"/>
  <c r="S5054" i="2"/>
  <c r="M5054" i="2"/>
  <c r="R5054" i="2"/>
  <c r="K5052" i="2"/>
  <c r="O5052" i="2" s="1"/>
  <c r="S5052" i="2"/>
  <c r="M5052" i="2"/>
  <c r="J5052" i="2" s="1"/>
  <c r="R5052" i="2"/>
  <c r="K5050" i="2"/>
  <c r="O5050" i="2" s="1"/>
  <c r="S5050" i="2"/>
  <c r="M5050" i="2"/>
  <c r="F5050" i="2" s="1"/>
  <c r="E5050" i="2" s="1"/>
  <c r="R5050" i="2"/>
  <c r="K5048" i="2"/>
  <c r="O5048" i="2" s="1"/>
  <c r="S5048" i="2"/>
  <c r="M5048" i="2"/>
  <c r="J5048" i="2" s="1"/>
  <c r="R5048" i="2"/>
  <c r="K5046" i="2"/>
  <c r="O5046" i="2" s="1"/>
  <c r="S5046" i="2"/>
  <c r="M5046" i="2"/>
  <c r="F5046" i="2" s="1"/>
  <c r="R5046" i="2"/>
  <c r="K5044" i="2"/>
  <c r="S5044" i="2"/>
  <c r="M5044" i="2"/>
  <c r="J5044" i="2" s="1"/>
  <c r="R5044" i="2"/>
  <c r="K5042" i="2"/>
  <c r="O5042" i="2" s="1"/>
  <c r="S5042" i="2"/>
  <c r="J5042" i="2"/>
  <c r="M5042" i="2"/>
  <c r="F5042" i="2" s="1"/>
  <c r="R5042" i="2"/>
  <c r="K5040" i="2"/>
  <c r="S5040" i="2"/>
  <c r="M5040" i="2"/>
  <c r="J5040" i="2" s="1"/>
  <c r="R5040" i="2"/>
  <c r="K5038" i="2"/>
  <c r="O5038" i="2" s="1"/>
  <c r="S5038" i="2"/>
  <c r="M5038" i="2"/>
  <c r="F5038" i="2" s="1"/>
  <c r="R5038" i="2"/>
  <c r="K5036" i="2"/>
  <c r="O5036" i="2" s="1"/>
  <c r="S5036" i="2"/>
  <c r="M5036" i="2"/>
  <c r="J5036" i="2" s="1"/>
  <c r="R5036" i="2"/>
  <c r="K5034" i="2"/>
  <c r="O5034" i="2" s="1"/>
  <c r="S5034" i="2"/>
  <c r="M5034" i="2"/>
  <c r="F5034" i="2" s="1"/>
  <c r="R5034" i="2"/>
  <c r="K5032" i="2"/>
  <c r="S5032" i="2"/>
  <c r="L5032" i="2"/>
  <c r="M5032" i="2"/>
  <c r="J5032" i="2" s="1"/>
  <c r="R5032" i="2"/>
  <c r="F5029" i="2"/>
  <c r="N5028" i="2"/>
  <c r="J5017" i="2"/>
  <c r="F5017" i="2"/>
  <c r="K5016" i="2"/>
  <c r="S5016" i="2"/>
  <c r="L5016" i="2"/>
  <c r="M5016" i="2"/>
  <c r="J5016" i="2" s="1"/>
  <c r="R5016" i="2"/>
  <c r="N5016" i="2"/>
  <c r="K5030" i="2"/>
  <c r="S5030" i="2"/>
  <c r="L5030" i="2"/>
  <c r="M5030" i="2"/>
  <c r="J5030" i="2" s="1"/>
  <c r="R5030" i="2"/>
  <c r="K5022" i="2"/>
  <c r="S5022" i="2"/>
  <c r="L5022" i="2"/>
  <c r="M5022" i="2"/>
  <c r="J5022" i="2" s="1"/>
  <c r="R5022" i="2"/>
  <c r="K5014" i="2"/>
  <c r="S5014" i="2"/>
  <c r="L5014" i="2"/>
  <c r="M5014" i="2"/>
  <c r="J5014" i="2" s="1"/>
  <c r="R5014" i="2"/>
  <c r="F5013" i="2"/>
  <c r="K5006" i="2"/>
  <c r="S5006" i="2"/>
  <c r="L5006" i="2"/>
  <c r="M5006" i="2"/>
  <c r="J5006" i="2" s="1"/>
  <c r="R5006" i="2"/>
  <c r="F5005" i="2"/>
  <c r="K4998" i="2"/>
  <c r="S4998" i="2"/>
  <c r="L4998" i="2"/>
  <c r="M4998" i="2"/>
  <c r="J4998" i="2" s="1"/>
  <c r="R4998" i="2"/>
  <c r="K4990" i="2"/>
  <c r="S4990" i="2"/>
  <c r="L4990" i="2"/>
  <c r="M4990" i="2"/>
  <c r="J4990" i="2" s="1"/>
  <c r="R4990" i="2"/>
  <c r="K4982" i="2"/>
  <c r="S4982" i="2"/>
  <c r="L4982" i="2"/>
  <c r="M4982" i="2"/>
  <c r="J4982" i="2" s="1"/>
  <c r="R4982" i="2"/>
  <c r="K4974" i="2"/>
  <c r="S4974" i="2"/>
  <c r="L4974" i="2"/>
  <c r="M4974" i="2"/>
  <c r="J4974" i="2" s="1"/>
  <c r="R4974" i="2"/>
  <c r="K4966" i="2"/>
  <c r="S4966" i="2"/>
  <c r="L4966" i="2"/>
  <c r="M4966" i="2"/>
  <c r="J4966" i="2" s="1"/>
  <c r="R4966" i="2"/>
  <c r="K4958" i="2"/>
  <c r="S4958" i="2"/>
  <c r="L4958" i="2"/>
  <c r="M4958" i="2"/>
  <c r="J4958" i="2" s="1"/>
  <c r="R4958" i="2"/>
  <c r="K4950" i="2"/>
  <c r="S4950" i="2"/>
  <c r="L4950" i="2"/>
  <c r="M4950" i="2"/>
  <c r="J4950" i="2" s="1"/>
  <c r="R4950" i="2"/>
  <c r="K4942" i="2"/>
  <c r="S4942" i="2"/>
  <c r="L4942" i="2"/>
  <c r="M4942" i="2"/>
  <c r="R4942" i="2"/>
  <c r="K4934" i="2"/>
  <c r="S4934" i="2"/>
  <c r="L4934" i="2"/>
  <c r="M4934" i="2"/>
  <c r="J4934" i="2" s="1"/>
  <c r="R4934" i="2"/>
  <c r="K4926" i="2"/>
  <c r="S4926" i="2"/>
  <c r="L4926" i="2"/>
  <c r="M4926" i="2"/>
  <c r="J4926" i="2" s="1"/>
  <c r="R4926" i="2"/>
  <c r="K4918" i="2"/>
  <c r="S4918" i="2"/>
  <c r="L4918" i="2"/>
  <c r="M4918" i="2"/>
  <c r="J4918" i="2" s="1"/>
  <c r="R4918" i="2"/>
  <c r="K4910" i="2"/>
  <c r="S4910" i="2"/>
  <c r="L4910" i="2"/>
  <c r="M4910" i="2"/>
  <c r="R4910" i="2"/>
  <c r="K4908" i="2"/>
  <c r="S4908" i="2"/>
  <c r="L4908" i="2"/>
  <c r="M4908" i="2"/>
  <c r="R4908" i="2"/>
  <c r="K4906" i="2"/>
  <c r="S4906" i="2"/>
  <c r="L4906" i="2"/>
  <c r="M4906" i="2"/>
  <c r="J4906" i="2" s="1"/>
  <c r="R4906" i="2"/>
  <c r="K4904" i="2"/>
  <c r="S4904" i="2"/>
  <c r="L4904" i="2"/>
  <c r="M4904" i="2"/>
  <c r="J4904" i="2" s="1"/>
  <c r="R4904" i="2"/>
  <c r="C4745" i="2"/>
  <c r="K5020" i="2"/>
  <c r="S5020" i="2"/>
  <c r="L5020" i="2"/>
  <c r="M5020" i="2"/>
  <c r="J5020" i="2" s="1"/>
  <c r="R5020" i="2"/>
  <c r="K5012" i="2"/>
  <c r="S5012" i="2"/>
  <c r="L5012" i="2"/>
  <c r="M5012" i="2"/>
  <c r="F5012" i="2" s="1"/>
  <c r="R5012" i="2"/>
  <c r="K5004" i="2"/>
  <c r="S5004" i="2"/>
  <c r="L5004" i="2"/>
  <c r="M5004" i="2"/>
  <c r="J5004" i="2" s="1"/>
  <c r="R5004" i="2"/>
  <c r="K5000" i="2"/>
  <c r="S5000" i="2"/>
  <c r="L5000" i="2"/>
  <c r="M5000" i="2"/>
  <c r="J5000" i="2" s="1"/>
  <c r="R5000" i="2"/>
  <c r="K4992" i="2"/>
  <c r="S4992" i="2"/>
  <c r="L4992" i="2"/>
  <c r="M4992" i="2"/>
  <c r="J4992" i="2" s="1"/>
  <c r="R4992" i="2"/>
  <c r="K4984" i="2"/>
  <c r="S4984" i="2"/>
  <c r="L4984" i="2"/>
  <c r="M4984" i="2"/>
  <c r="J4984" i="2" s="1"/>
  <c r="R4984" i="2"/>
  <c r="K4976" i="2"/>
  <c r="S4976" i="2"/>
  <c r="L4976" i="2"/>
  <c r="O4976" i="2" s="1"/>
  <c r="M4976" i="2"/>
  <c r="J4976" i="2" s="1"/>
  <c r="R4976" i="2"/>
  <c r="K4968" i="2"/>
  <c r="S4968" i="2"/>
  <c r="L4968" i="2"/>
  <c r="M4968" i="2"/>
  <c r="J4968" i="2" s="1"/>
  <c r="R4968" i="2"/>
  <c r="K4960" i="2"/>
  <c r="S4960" i="2"/>
  <c r="L4960" i="2"/>
  <c r="M4960" i="2"/>
  <c r="J4960" i="2" s="1"/>
  <c r="R4960" i="2"/>
  <c r="K4952" i="2"/>
  <c r="S4952" i="2"/>
  <c r="L4952" i="2"/>
  <c r="M4952" i="2"/>
  <c r="J4952" i="2" s="1"/>
  <c r="R4952" i="2"/>
  <c r="K4944" i="2"/>
  <c r="S4944" i="2"/>
  <c r="L4944" i="2"/>
  <c r="M4944" i="2"/>
  <c r="J4944" i="2" s="1"/>
  <c r="R4944" i="2"/>
  <c r="K4936" i="2"/>
  <c r="S4936" i="2"/>
  <c r="L4936" i="2"/>
  <c r="M4936" i="2"/>
  <c r="J4936" i="2" s="1"/>
  <c r="R4936" i="2"/>
  <c r="K4928" i="2"/>
  <c r="S4928" i="2"/>
  <c r="L4928" i="2"/>
  <c r="M4928" i="2"/>
  <c r="J4928" i="2" s="1"/>
  <c r="R4928" i="2"/>
  <c r="K4920" i="2"/>
  <c r="S4920" i="2"/>
  <c r="L4920" i="2"/>
  <c r="M4920" i="2"/>
  <c r="J4920" i="2" s="1"/>
  <c r="R4920" i="2"/>
  <c r="K4912" i="2"/>
  <c r="S4912" i="2"/>
  <c r="L4912" i="2"/>
  <c r="M4912" i="2"/>
  <c r="J4912" i="2" s="1"/>
  <c r="R4912" i="2"/>
  <c r="K5026" i="2"/>
  <c r="S5026" i="2"/>
  <c r="L5026" i="2"/>
  <c r="M5026" i="2"/>
  <c r="J5026" i="2" s="1"/>
  <c r="R5026" i="2"/>
  <c r="K5018" i="2"/>
  <c r="S5018" i="2"/>
  <c r="L5018" i="2"/>
  <c r="M5018" i="2"/>
  <c r="J5018" i="2" s="1"/>
  <c r="R5018" i="2"/>
  <c r="K5010" i="2"/>
  <c r="S5010" i="2"/>
  <c r="L5010" i="2"/>
  <c r="M5010" i="2"/>
  <c r="J5010" i="2" s="1"/>
  <c r="R5010" i="2"/>
  <c r="K5002" i="2"/>
  <c r="S5002" i="2"/>
  <c r="L5002" i="2"/>
  <c r="M5002" i="2"/>
  <c r="R5002" i="2"/>
  <c r="N5000" i="2"/>
  <c r="K4994" i="2"/>
  <c r="S4994" i="2"/>
  <c r="L4994" i="2"/>
  <c r="M4994" i="2"/>
  <c r="F4994" i="2" s="1"/>
  <c r="R4994" i="2"/>
  <c r="N4992" i="2"/>
  <c r="K4986" i="2"/>
  <c r="S4986" i="2"/>
  <c r="L4986" i="2"/>
  <c r="M4986" i="2"/>
  <c r="J4986" i="2" s="1"/>
  <c r="R4986" i="2"/>
  <c r="N4984" i="2"/>
  <c r="K4978" i="2"/>
  <c r="S4978" i="2"/>
  <c r="L4978" i="2"/>
  <c r="M4978" i="2"/>
  <c r="J4978" i="2" s="1"/>
  <c r="R4978" i="2"/>
  <c r="N4976" i="2"/>
  <c r="F4976" i="2" s="1"/>
  <c r="K4970" i="2"/>
  <c r="S4970" i="2"/>
  <c r="L4970" i="2"/>
  <c r="M4970" i="2"/>
  <c r="R4970" i="2"/>
  <c r="N4968" i="2"/>
  <c r="F4968" i="2" s="1"/>
  <c r="K4962" i="2"/>
  <c r="S4962" i="2"/>
  <c r="L4962" i="2"/>
  <c r="M4962" i="2"/>
  <c r="F4962" i="2" s="1"/>
  <c r="R4962" i="2"/>
  <c r="N4960" i="2"/>
  <c r="K4954" i="2"/>
  <c r="S4954" i="2"/>
  <c r="L4954" i="2"/>
  <c r="M4954" i="2"/>
  <c r="J4954" i="2" s="1"/>
  <c r="R4954" i="2"/>
  <c r="N4952" i="2"/>
  <c r="K4946" i="2"/>
  <c r="S4946" i="2"/>
  <c r="L4946" i="2"/>
  <c r="M4946" i="2"/>
  <c r="J4946" i="2" s="1"/>
  <c r="R4946" i="2"/>
  <c r="N4944" i="2"/>
  <c r="K4938" i="2"/>
  <c r="S4938" i="2"/>
  <c r="L4938" i="2"/>
  <c r="M4938" i="2"/>
  <c r="R4938" i="2"/>
  <c r="N4936" i="2"/>
  <c r="F4936" i="2" s="1"/>
  <c r="K4930" i="2"/>
  <c r="S4930" i="2"/>
  <c r="L4930" i="2"/>
  <c r="M4930" i="2"/>
  <c r="F4930" i="2" s="1"/>
  <c r="R4930" i="2"/>
  <c r="N4928" i="2"/>
  <c r="K4922" i="2"/>
  <c r="S4922" i="2"/>
  <c r="L4922" i="2"/>
  <c r="O4922" i="2" s="1"/>
  <c r="M4922" i="2"/>
  <c r="F4922" i="2" s="1"/>
  <c r="R4922" i="2"/>
  <c r="N4920" i="2"/>
  <c r="K4914" i="2"/>
  <c r="S4914" i="2"/>
  <c r="L4914" i="2"/>
  <c r="M4914" i="2"/>
  <c r="J4914" i="2" s="1"/>
  <c r="R4914" i="2"/>
  <c r="N4912" i="2"/>
  <c r="F4912" i="2" s="1"/>
  <c r="C4769" i="2"/>
  <c r="Q4769" i="2"/>
  <c r="T4769" i="2" s="1"/>
  <c r="U4769" i="2" s="1"/>
  <c r="J4680" i="2"/>
  <c r="K5031" i="2"/>
  <c r="O5031" i="2" s="1"/>
  <c r="S5031" i="2"/>
  <c r="K5029" i="2"/>
  <c r="O5029" i="2" s="1"/>
  <c r="S5029" i="2"/>
  <c r="K5027" i="2"/>
  <c r="O5027" i="2" s="1"/>
  <c r="S5027" i="2"/>
  <c r="K5025" i="2"/>
  <c r="O5025" i="2" s="1"/>
  <c r="S5025" i="2"/>
  <c r="K5023" i="2"/>
  <c r="S5023" i="2"/>
  <c r="K5021" i="2"/>
  <c r="O5021" i="2" s="1"/>
  <c r="S5021" i="2"/>
  <c r="K5019" i="2"/>
  <c r="O5019" i="2" s="1"/>
  <c r="S5019" i="2"/>
  <c r="K5017" i="2"/>
  <c r="O5017" i="2" s="1"/>
  <c r="S5017" i="2"/>
  <c r="K5015" i="2"/>
  <c r="S5015" i="2"/>
  <c r="K5013" i="2"/>
  <c r="O5013" i="2" s="1"/>
  <c r="S5013" i="2"/>
  <c r="K5011" i="2"/>
  <c r="O5011" i="2" s="1"/>
  <c r="S5011" i="2"/>
  <c r="K5009" i="2"/>
  <c r="O5009" i="2" s="1"/>
  <c r="S5009" i="2"/>
  <c r="K5007" i="2"/>
  <c r="S5007" i="2"/>
  <c r="K5005" i="2"/>
  <c r="O5005" i="2" s="1"/>
  <c r="S5005" i="2"/>
  <c r="K5003" i="2"/>
  <c r="O5003" i="2" s="1"/>
  <c r="S5003" i="2"/>
  <c r="K5001" i="2"/>
  <c r="E5001" i="2" s="1"/>
  <c r="S5001" i="2"/>
  <c r="K4999" i="2"/>
  <c r="S4999" i="2"/>
  <c r="K4997" i="2"/>
  <c r="E4997" i="2" s="1"/>
  <c r="S4997" i="2"/>
  <c r="K4995" i="2"/>
  <c r="O4995" i="2" s="1"/>
  <c r="S4995" i="2"/>
  <c r="K4993" i="2"/>
  <c r="S4993" i="2"/>
  <c r="K4991" i="2"/>
  <c r="E4991" i="2" s="1"/>
  <c r="S4991" i="2"/>
  <c r="K4989" i="2"/>
  <c r="O4989" i="2" s="1"/>
  <c r="S4989" i="2"/>
  <c r="K4987" i="2"/>
  <c r="S4987" i="2"/>
  <c r="K4985" i="2"/>
  <c r="O4985" i="2" s="1"/>
  <c r="S4985" i="2"/>
  <c r="K4983" i="2"/>
  <c r="O4983" i="2" s="1"/>
  <c r="S4983" i="2"/>
  <c r="K4981" i="2"/>
  <c r="E4981" i="2" s="1"/>
  <c r="S4981" i="2"/>
  <c r="K4979" i="2"/>
  <c r="E4979" i="2" s="1"/>
  <c r="S4979" i="2"/>
  <c r="K4977" i="2"/>
  <c r="O4977" i="2" s="1"/>
  <c r="S4977" i="2"/>
  <c r="K4975" i="2"/>
  <c r="O4975" i="2" s="1"/>
  <c r="S4975" i="2"/>
  <c r="K4973" i="2"/>
  <c r="O4973" i="2" s="1"/>
  <c r="S4973" i="2"/>
  <c r="K4971" i="2"/>
  <c r="O4971" i="2" s="1"/>
  <c r="S4971" i="2"/>
  <c r="K4969" i="2"/>
  <c r="E4969" i="2" s="1"/>
  <c r="S4969" i="2"/>
  <c r="K4967" i="2"/>
  <c r="O4967" i="2" s="1"/>
  <c r="S4967" i="2"/>
  <c r="K4965" i="2"/>
  <c r="E4965" i="2" s="1"/>
  <c r="S4965" i="2"/>
  <c r="K4963" i="2"/>
  <c r="O4963" i="2" s="1"/>
  <c r="S4963" i="2"/>
  <c r="K4961" i="2"/>
  <c r="O4961" i="2" s="1"/>
  <c r="S4961" i="2"/>
  <c r="K4959" i="2"/>
  <c r="E4959" i="2" s="1"/>
  <c r="S4959" i="2"/>
  <c r="K4957" i="2"/>
  <c r="O4957" i="2" s="1"/>
  <c r="S4957" i="2"/>
  <c r="K4955" i="2"/>
  <c r="E4955" i="2" s="1"/>
  <c r="S4955" i="2"/>
  <c r="K4953" i="2"/>
  <c r="O4953" i="2" s="1"/>
  <c r="S4953" i="2"/>
  <c r="K4951" i="2"/>
  <c r="S4951" i="2"/>
  <c r="K4949" i="2"/>
  <c r="E4949" i="2" s="1"/>
  <c r="S4949" i="2"/>
  <c r="K4947" i="2"/>
  <c r="E4947" i="2" s="1"/>
  <c r="S4947" i="2"/>
  <c r="K4945" i="2"/>
  <c r="O4945" i="2" s="1"/>
  <c r="S4945" i="2"/>
  <c r="K4943" i="2"/>
  <c r="O4943" i="2" s="1"/>
  <c r="S4943" i="2"/>
  <c r="K4941" i="2"/>
  <c r="O4941" i="2" s="1"/>
  <c r="S4941" i="2"/>
  <c r="K4939" i="2"/>
  <c r="E4939" i="2" s="1"/>
  <c r="S4939" i="2"/>
  <c r="K4937" i="2"/>
  <c r="O4937" i="2" s="1"/>
  <c r="S4937" i="2"/>
  <c r="K4935" i="2"/>
  <c r="S4935" i="2"/>
  <c r="K4933" i="2"/>
  <c r="O4933" i="2" s="1"/>
  <c r="S4933" i="2"/>
  <c r="K4931" i="2"/>
  <c r="O4931" i="2" s="1"/>
  <c r="S4931" i="2"/>
  <c r="K4929" i="2"/>
  <c r="O4929" i="2" s="1"/>
  <c r="S4929" i="2"/>
  <c r="K4927" i="2"/>
  <c r="O4927" i="2" s="1"/>
  <c r="S4927" i="2"/>
  <c r="K4925" i="2"/>
  <c r="O4925" i="2" s="1"/>
  <c r="S4925" i="2"/>
  <c r="K4923" i="2"/>
  <c r="E4923" i="2" s="1"/>
  <c r="S4923" i="2"/>
  <c r="K4921" i="2"/>
  <c r="E4921" i="2" s="1"/>
  <c r="S4921" i="2"/>
  <c r="K4919" i="2"/>
  <c r="S4919" i="2"/>
  <c r="K4917" i="2"/>
  <c r="E4917" i="2" s="1"/>
  <c r="S4917" i="2"/>
  <c r="K4915" i="2"/>
  <c r="E4915" i="2" s="1"/>
  <c r="S4915" i="2"/>
  <c r="K4913" i="2"/>
  <c r="O4913" i="2" s="1"/>
  <c r="S4913" i="2"/>
  <c r="K4911" i="2"/>
  <c r="E4911" i="2" s="1"/>
  <c r="S4911" i="2"/>
  <c r="K4909" i="2"/>
  <c r="S4909" i="2"/>
  <c r="K4907" i="2"/>
  <c r="E4907" i="2" s="1"/>
  <c r="S4907" i="2"/>
  <c r="K4905" i="2"/>
  <c r="O4905" i="2" s="1"/>
  <c r="S4905" i="2"/>
  <c r="K4903" i="2"/>
  <c r="O4903" i="2" s="1"/>
  <c r="S4903" i="2"/>
  <c r="F4901" i="2"/>
  <c r="E4901" i="2" s="1"/>
  <c r="F4893" i="2"/>
  <c r="F4885" i="2"/>
  <c r="F4898" i="2"/>
  <c r="F4890" i="2"/>
  <c r="F4886" i="2"/>
  <c r="K4778" i="2"/>
  <c r="S4778" i="2"/>
  <c r="M4778" i="2"/>
  <c r="L4778" i="2"/>
  <c r="R4778" i="2"/>
  <c r="S4902" i="2"/>
  <c r="K4902" i="2"/>
  <c r="O4902" i="2" s="1"/>
  <c r="S4901" i="2"/>
  <c r="K4901" i="2"/>
  <c r="O4901" i="2" s="1"/>
  <c r="S4900" i="2"/>
  <c r="K4900" i="2"/>
  <c r="S4899" i="2"/>
  <c r="K4899" i="2"/>
  <c r="O4899" i="2" s="1"/>
  <c r="S4898" i="2"/>
  <c r="K4898" i="2"/>
  <c r="O4898" i="2" s="1"/>
  <c r="S4897" i="2"/>
  <c r="K4897" i="2"/>
  <c r="O4897" i="2" s="1"/>
  <c r="S4896" i="2"/>
  <c r="K4896" i="2"/>
  <c r="E4896" i="2" s="1"/>
  <c r="S4895" i="2"/>
  <c r="K4895" i="2"/>
  <c r="O4895" i="2" s="1"/>
  <c r="S4894" i="2"/>
  <c r="K4894" i="2"/>
  <c r="O4894" i="2" s="1"/>
  <c r="S4893" i="2"/>
  <c r="K4893" i="2"/>
  <c r="O4893" i="2" s="1"/>
  <c r="S4892" i="2"/>
  <c r="K4892" i="2"/>
  <c r="S4891" i="2"/>
  <c r="K4891" i="2"/>
  <c r="S4890" i="2"/>
  <c r="K4890" i="2"/>
  <c r="O4890" i="2" s="1"/>
  <c r="S4889" i="2"/>
  <c r="K4889" i="2"/>
  <c r="O4889" i="2" s="1"/>
  <c r="S4888" i="2"/>
  <c r="K4888" i="2"/>
  <c r="O4888" i="2" s="1"/>
  <c r="S4887" i="2"/>
  <c r="K4887" i="2"/>
  <c r="S4886" i="2"/>
  <c r="K4886" i="2"/>
  <c r="O4886" i="2" s="1"/>
  <c r="S4885" i="2"/>
  <c r="K4885" i="2"/>
  <c r="O4885" i="2" s="1"/>
  <c r="S4884" i="2"/>
  <c r="K4884" i="2"/>
  <c r="S4883" i="2"/>
  <c r="K4883" i="2"/>
  <c r="O4883" i="2" s="1"/>
  <c r="S4882" i="2"/>
  <c r="K4882" i="2"/>
  <c r="S4881" i="2"/>
  <c r="K4881" i="2"/>
  <c r="O4881" i="2" s="1"/>
  <c r="S4880" i="2"/>
  <c r="J4880" i="2"/>
  <c r="R4879" i="2"/>
  <c r="R4878" i="2"/>
  <c r="R4877" i="2"/>
  <c r="R4876" i="2"/>
  <c r="R4875" i="2"/>
  <c r="R4874" i="2"/>
  <c r="R4873" i="2"/>
  <c r="R4872" i="2"/>
  <c r="R4871" i="2"/>
  <c r="R4870" i="2"/>
  <c r="R4869" i="2"/>
  <c r="R4868" i="2"/>
  <c r="R4867" i="2"/>
  <c r="R4866" i="2"/>
  <c r="R4865" i="2"/>
  <c r="R4864" i="2"/>
  <c r="R4863" i="2"/>
  <c r="R4862" i="2"/>
  <c r="R4861" i="2"/>
  <c r="R4860" i="2"/>
  <c r="R4859" i="2"/>
  <c r="R4858" i="2"/>
  <c r="R4857" i="2"/>
  <c r="R4856" i="2"/>
  <c r="R4855" i="2"/>
  <c r="R4854" i="2"/>
  <c r="R4853" i="2"/>
  <c r="R4852" i="2"/>
  <c r="R4851" i="2"/>
  <c r="R4850" i="2"/>
  <c r="R4849" i="2"/>
  <c r="R4848" i="2"/>
  <c r="R4847" i="2"/>
  <c r="R4846" i="2"/>
  <c r="R4845" i="2"/>
  <c r="R4844" i="2"/>
  <c r="R4843" i="2"/>
  <c r="R4842" i="2"/>
  <c r="R4841" i="2"/>
  <c r="R4840" i="2"/>
  <c r="R4839" i="2"/>
  <c r="R4838" i="2"/>
  <c r="R4837" i="2"/>
  <c r="R4836" i="2"/>
  <c r="R4835" i="2"/>
  <c r="R4834" i="2"/>
  <c r="R4833" i="2"/>
  <c r="R4832" i="2"/>
  <c r="R4831" i="2"/>
  <c r="R4830" i="2"/>
  <c r="R4829" i="2"/>
  <c r="R4828" i="2"/>
  <c r="R4827" i="2"/>
  <c r="R4826" i="2"/>
  <c r="R4825" i="2"/>
  <c r="R4824" i="2"/>
  <c r="R4823" i="2"/>
  <c r="R4822" i="2"/>
  <c r="R4821" i="2"/>
  <c r="R4820" i="2"/>
  <c r="R4819" i="2"/>
  <c r="R4818" i="2"/>
  <c r="R4817" i="2"/>
  <c r="R4816" i="2"/>
  <c r="R4815" i="2"/>
  <c r="R4814" i="2"/>
  <c r="R4813" i="2"/>
  <c r="R4812" i="2"/>
  <c r="R4811" i="2"/>
  <c r="R4810" i="2"/>
  <c r="R4809" i="2"/>
  <c r="R4808" i="2"/>
  <c r="R4807" i="2"/>
  <c r="R4806" i="2"/>
  <c r="R4805" i="2"/>
  <c r="R4804" i="2"/>
  <c r="R4803" i="2"/>
  <c r="R4802" i="2"/>
  <c r="R4801" i="2"/>
  <c r="R4800" i="2"/>
  <c r="R4799" i="2"/>
  <c r="R4798" i="2"/>
  <c r="R4797" i="2"/>
  <c r="R4796" i="2"/>
  <c r="R4795" i="2"/>
  <c r="R4794" i="2"/>
  <c r="R4793" i="2"/>
  <c r="R4792" i="2"/>
  <c r="R4791" i="2"/>
  <c r="R4790" i="2"/>
  <c r="R4789" i="2"/>
  <c r="R4788" i="2"/>
  <c r="R4787" i="2"/>
  <c r="R4786" i="2"/>
  <c r="R4785" i="2"/>
  <c r="R4784" i="2"/>
  <c r="R4783" i="2"/>
  <c r="R4782" i="2"/>
  <c r="K4779" i="2"/>
  <c r="S4779" i="2"/>
  <c r="M4779" i="2"/>
  <c r="L4779" i="2"/>
  <c r="I4769" i="2"/>
  <c r="G4769" i="2" s="1"/>
  <c r="Q4748" i="2"/>
  <c r="T4748" i="2" s="1"/>
  <c r="U4748" i="2" s="1"/>
  <c r="I4745" i="2"/>
  <c r="G4745" i="2" s="1"/>
  <c r="C4732" i="2"/>
  <c r="C4717" i="2"/>
  <c r="C4690" i="2"/>
  <c r="R4880" i="2"/>
  <c r="K4780" i="2"/>
  <c r="S4780" i="2"/>
  <c r="M4780" i="2"/>
  <c r="F4780" i="2" s="1"/>
  <c r="L4780" i="2"/>
  <c r="I4773" i="2"/>
  <c r="G4773" i="2" s="1"/>
  <c r="C4737" i="2"/>
  <c r="Q4737" i="2"/>
  <c r="T4737" i="2" s="1"/>
  <c r="U4737" i="2" s="1"/>
  <c r="C4723" i="2"/>
  <c r="I4711" i="2"/>
  <c r="G4711" i="2" s="1"/>
  <c r="J4640" i="2"/>
  <c r="Q4640" i="2"/>
  <c r="T4640" i="2" s="1"/>
  <c r="U4640" i="2" s="1"/>
  <c r="K4880" i="2"/>
  <c r="K4879" i="2"/>
  <c r="O4879" i="2" s="1"/>
  <c r="S4879" i="2"/>
  <c r="M4879" i="2"/>
  <c r="J4879" i="2" s="1"/>
  <c r="K4878" i="2"/>
  <c r="O4878" i="2" s="1"/>
  <c r="S4878" i="2"/>
  <c r="M4878" i="2"/>
  <c r="J4878" i="2" s="1"/>
  <c r="K4877" i="2"/>
  <c r="O4877" i="2" s="1"/>
  <c r="S4877" i="2"/>
  <c r="M4877" i="2"/>
  <c r="J4877" i="2" s="1"/>
  <c r="K4876" i="2"/>
  <c r="S4876" i="2"/>
  <c r="M4876" i="2"/>
  <c r="J4876" i="2" s="1"/>
  <c r="K4875" i="2"/>
  <c r="O4875" i="2" s="1"/>
  <c r="S4875" i="2"/>
  <c r="M4875" i="2"/>
  <c r="K4874" i="2"/>
  <c r="O4874" i="2" s="1"/>
  <c r="S4874" i="2"/>
  <c r="M4874" i="2"/>
  <c r="F4874" i="2" s="1"/>
  <c r="K4873" i="2"/>
  <c r="O4873" i="2" s="1"/>
  <c r="S4873" i="2"/>
  <c r="M4873" i="2"/>
  <c r="F4873" i="2" s="1"/>
  <c r="K4872" i="2"/>
  <c r="O4872" i="2" s="1"/>
  <c r="S4872" i="2"/>
  <c r="M4872" i="2"/>
  <c r="J4872" i="2" s="1"/>
  <c r="K4871" i="2"/>
  <c r="O4871" i="2" s="1"/>
  <c r="S4871" i="2"/>
  <c r="M4871" i="2"/>
  <c r="K4870" i="2"/>
  <c r="O4870" i="2" s="1"/>
  <c r="S4870" i="2"/>
  <c r="M4870" i="2"/>
  <c r="J4870" i="2" s="1"/>
  <c r="K4869" i="2"/>
  <c r="O4869" i="2" s="1"/>
  <c r="S4869" i="2"/>
  <c r="M4869" i="2"/>
  <c r="J4869" i="2" s="1"/>
  <c r="K4868" i="2"/>
  <c r="S4868" i="2"/>
  <c r="M4868" i="2"/>
  <c r="J4868" i="2" s="1"/>
  <c r="K4867" i="2"/>
  <c r="O4867" i="2" s="1"/>
  <c r="S4867" i="2"/>
  <c r="M4867" i="2"/>
  <c r="K4866" i="2"/>
  <c r="O4866" i="2" s="1"/>
  <c r="S4866" i="2"/>
  <c r="M4866" i="2"/>
  <c r="F4866" i="2" s="1"/>
  <c r="K4865" i="2"/>
  <c r="S4865" i="2"/>
  <c r="M4865" i="2"/>
  <c r="J4865" i="2" s="1"/>
  <c r="K4864" i="2"/>
  <c r="O4864" i="2" s="1"/>
  <c r="S4864" i="2"/>
  <c r="M4864" i="2"/>
  <c r="J4864" i="2" s="1"/>
  <c r="K4863" i="2"/>
  <c r="O4863" i="2" s="1"/>
  <c r="S4863" i="2"/>
  <c r="M4863" i="2"/>
  <c r="J4863" i="2" s="1"/>
  <c r="K4862" i="2"/>
  <c r="O4862" i="2" s="1"/>
  <c r="S4862" i="2"/>
  <c r="M4862" i="2"/>
  <c r="J4862" i="2" s="1"/>
  <c r="K4861" i="2"/>
  <c r="O4861" i="2" s="1"/>
  <c r="S4861" i="2"/>
  <c r="M4861" i="2"/>
  <c r="J4861" i="2" s="1"/>
  <c r="K4860" i="2"/>
  <c r="S4860" i="2"/>
  <c r="M4860" i="2"/>
  <c r="J4860" i="2" s="1"/>
  <c r="K4859" i="2"/>
  <c r="O4859" i="2" s="1"/>
  <c r="S4859" i="2"/>
  <c r="M4859" i="2"/>
  <c r="J4859" i="2" s="1"/>
  <c r="K4858" i="2"/>
  <c r="O4858" i="2" s="1"/>
  <c r="S4858" i="2"/>
  <c r="M4858" i="2"/>
  <c r="F4858" i="2" s="1"/>
  <c r="K4857" i="2"/>
  <c r="O4857" i="2" s="1"/>
  <c r="S4857" i="2"/>
  <c r="M4857" i="2"/>
  <c r="F4857" i="2" s="1"/>
  <c r="K4856" i="2"/>
  <c r="O4856" i="2" s="1"/>
  <c r="S4856" i="2"/>
  <c r="M4856" i="2"/>
  <c r="J4856" i="2" s="1"/>
  <c r="K4855" i="2"/>
  <c r="O4855" i="2" s="1"/>
  <c r="S4855" i="2"/>
  <c r="M4855" i="2"/>
  <c r="K4854" i="2"/>
  <c r="O4854" i="2" s="1"/>
  <c r="S4854" i="2"/>
  <c r="M4854" i="2"/>
  <c r="J4854" i="2" s="1"/>
  <c r="K4853" i="2"/>
  <c r="O4853" i="2" s="1"/>
  <c r="S4853" i="2"/>
  <c r="M4853" i="2"/>
  <c r="J4853" i="2" s="1"/>
  <c r="K4852" i="2"/>
  <c r="S4852" i="2"/>
  <c r="M4852" i="2"/>
  <c r="J4852" i="2" s="1"/>
  <c r="K4851" i="2"/>
  <c r="S4851" i="2"/>
  <c r="M4851" i="2"/>
  <c r="F4851" i="2" s="1"/>
  <c r="K4850" i="2"/>
  <c r="O4850" i="2" s="1"/>
  <c r="S4850" i="2"/>
  <c r="M4850" i="2"/>
  <c r="F4850" i="2" s="1"/>
  <c r="K4849" i="2"/>
  <c r="S4849" i="2"/>
  <c r="M4849" i="2"/>
  <c r="J4849" i="2" s="1"/>
  <c r="K4848" i="2"/>
  <c r="S4848" i="2"/>
  <c r="M4848" i="2"/>
  <c r="J4848" i="2" s="1"/>
  <c r="K4847" i="2"/>
  <c r="O4847" i="2" s="1"/>
  <c r="S4847" i="2"/>
  <c r="M4847" i="2"/>
  <c r="J4847" i="2" s="1"/>
  <c r="K4846" i="2"/>
  <c r="O4846" i="2" s="1"/>
  <c r="S4846" i="2"/>
  <c r="M4846" i="2"/>
  <c r="J4846" i="2" s="1"/>
  <c r="K4845" i="2"/>
  <c r="S4845" i="2"/>
  <c r="M4845" i="2"/>
  <c r="J4845" i="2" s="1"/>
  <c r="K4844" i="2"/>
  <c r="S4844" i="2"/>
  <c r="M4844" i="2"/>
  <c r="J4844" i="2" s="1"/>
  <c r="K4843" i="2"/>
  <c r="O4843" i="2" s="1"/>
  <c r="S4843" i="2"/>
  <c r="M4843" i="2"/>
  <c r="F4843" i="2" s="1"/>
  <c r="K4842" i="2"/>
  <c r="O4842" i="2" s="1"/>
  <c r="S4842" i="2"/>
  <c r="M4842" i="2"/>
  <c r="F4842" i="2" s="1"/>
  <c r="K4841" i="2"/>
  <c r="S4841" i="2"/>
  <c r="M4841" i="2"/>
  <c r="F4841" i="2" s="1"/>
  <c r="K4840" i="2"/>
  <c r="S4840" i="2"/>
  <c r="M4840" i="2"/>
  <c r="J4840" i="2" s="1"/>
  <c r="K4839" i="2"/>
  <c r="O4839" i="2" s="1"/>
  <c r="S4839" i="2"/>
  <c r="M4839" i="2"/>
  <c r="F4839" i="2" s="1"/>
  <c r="K4838" i="2"/>
  <c r="O4838" i="2" s="1"/>
  <c r="S4838" i="2"/>
  <c r="M4838" i="2"/>
  <c r="J4838" i="2" s="1"/>
  <c r="K4837" i="2"/>
  <c r="O4837" i="2" s="1"/>
  <c r="S4837" i="2"/>
  <c r="M4837" i="2"/>
  <c r="J4837" i="2" s="1"/>
  <c r="K4836" i="2"/>
  <c r="S4836" i="2"/>
  <c r="M4836" i="2"/>
  <c r="K4835" i="2"/>
  <c r="S4835" i="2"/>
  <c r="M4835" i="2"/>
  <c r="F4835" i="2" s="1"/>
  <c r="K4834" i="2"/>
  <c r="O4834" i="2" s="1"/>
  <c r="S4834" i="2"/>
  <c r="M4834" i="2"/>
  <c r="F4834" i="2" s="1"/>
  <c r="K4833" i="2"/>
  <c r="O4833" i="2" s="1"/>
  <c r="S4833" i="2"/>
  <c r="M4833" i="2"/>
  <c r="J4833" i="2" s="1"/>
  <c r="K4832" i="2"/>
  <c r="S4832" i="2"/>
  <c r="M4832" i="2"/>
  <c r="J4832" i="2" s="1"/>
  <c r="K4831" i="2"/>
  <c r="O4831" i="2" s="1"/>
  <c r="S4831" i="2"/>
  <c r="M4831" i="2"/>
  <c r="J4831" i="2" s="1"/>
  <c r="K4830" i="2"/>
  <c r="O4830" i="2" s="1"/>
  <c r="S4830" i="2"/>
  <c r="M4830" i="2"/>
  <c r="F4830" i="2" s="1"/>
  <c r="K4829" i="2"/>
  <c r="S4829" i="2"/>
  <c r="M4829" i="2"/>
  <c r="K4828" i="2"/>
  <c r="S4828" i="2"/>
  <c r="M4828" i="2"/>
  <c r="K4827" i="2"/>
  <c r="O4827" i="2" s="1"/>
  <c r="S4827" i="2"/>
  <c r="M4827" i="2"/>
  <c r="F4827" i="2" s="1"/>
  <c r="K4826" i="2"/>
  <c r="O4826" i="2" s="1"/>
  <c r="S4826" i="2"/>
  <c r="M4826" i="2"/>
  <c r="K4825" i="2"/>
  <c r="O4825" i="2" s="1"/>
  <c r="S4825" i="2"/>
  <c r="M4825" i="2"/>
  <c r="F4825" i="2" s="1"/>
  <c r="K4824" i="2"/>
  <c r="S4824" i="2"/>
  <c r="M4824" i="2"/>
  <c r="J4824" i="2" s="1"/>
  <c r="K4823" i="2"/>
  <c r="O4823" i="2" s="1"/>
  <c r="S4823" i="2"/>
  <c r="M4823" i="2"/>
  <c r="F4823" i="2" s="1"/>
  <c r="K4822" i="2"/>
  <c r="O4822" i="2" s="1"/>
  <c r="S4822" i="2"/>
  <c r="M4822" i="2"/>
  <c r="K4821" i="2"/>
  <c r="S4821" i="2"/>
  <c r="M4821" i="2"/>
  <c r="J4821" i="2" s="1"/>
  <c r="K4820" i="2"/>
  <c r="S4820" i="2"/>
  <c r="M4820" i="2"/>
  <c r="F4820" i="2" s="1"/>
  <c r="K4819" i="2"/>
  <c r="S4819" i="2"/>
  <c r="M4819" i="2"/>
  <c r="F4819" i="2" s="1"/>
  <c r="K4818" i="2"/>
  <c r="O4818" i="2" s="1"/>
  <c r="S4818" i="2"/>
  <c r="M4818" i="2"/>
  <c r="K4817" i="2"/>
  <c r="S4817" i="2"/>
  <c r="M4817" i="2"/>
  <c r="J4817" i="2" s="1"/>
  <c r="K4816" i="2"/>
  <c r="S4816" i="2"/>
  <c r="M4816" i="2"/>
  <c r="J4816" i="2" s="1"/>
  <c r="K4815" i="2"/>
  <c r="O4815" i="2" s="1"/>
  <c r="S4815" i="2"/>
  <c r="M4815" i="2"/>
  <c r="K4814" i="2"/>
  <c r="O4814" i="2" s="1"/>
  <c r="S4814" i="2"/>
  <c r="M4814" i="2"/>
  <c r="K4813" i="2"/>
  <c r="S4813" i="2"/>
  <c r="M4813" i="2"/>
  <c r="K4812" i="2"/>
  <c r="O4812" i="2" s="1"/>
  <c r="S4812" i="2"/>
  <c r="M4812" i="2"/>
  <c r="F4812" i="2" s="1"/>
  <c r="K4811" i="2"/>
  <c r="O4811" i="2" s="1"/>
  <c r="S4811" i="2"/>
  <c r="M4811" i="2"/>
  <c r="F4811" i="2" s="1"/>
  <c r="K4810" i="2"/>
  <c r="O4810" i="2" s="1"/>
  <c r="S4810" i="2"/>
  <c r="M4810" i="2"/>
  <c r="K4809" i="2"/>
  <c r="O4809" i="2" s="1"/>
  <c r="S4809" i="2"/>
  <c r="M4809" i="2"/>
  <c r="F4809" i="2" s="1"/>
  <c r="K4808" i="2"/>
  <c r="S4808" i="2"/>
  <c r="M4808" i="2"/>
  <c r="J4808" i="2" s="1"/>
  <c r="K4807" i="2"/>
  <c r="O4807" i="2" s="1"/>
  <c r="S4807" i="2"/>
  <c r="M4807" i="2"/>
  <c r="F4807" i="2" s="1"/>
  <c r="K4806" i="2"/>
  <c r="O4806" i="2" s="1"/>
  <c r="S4806" i="2"/>
  <c r="M4806" i="2"/>
  <c r="K4805" i="2"/>
  <c r="S4805" i="2"/>
  <c r="M4805" i="2"/>
  <c r="J4805" i="2" s="1"/>
  <c r="K4804" i="2"/>
  <c r="S4804" i="2"/>
  <c r="M4804" i="2"/>
  <c r="F4804" i="2" s="1"/>
  <c r="K4803" i="2"/>
  <c r="S4803" i="2"/>
  <c r="M4803" i="2"/>
  <c r="F4803" i="2" s="1"/>
  <c r="K4802" i="2"/>
  <c r="O4802" i="2" s="1"/>
  <c r="S4802" i="2"/>
  <c r="M4802" i="2"/>
  <c r="K4801" i="2"/>
  <c r="S4801" i="2"/>
  <c r="M4801" i="2"/>
  <c r="J4801" i="2" s="1"/>
  <c r="K4800" i="2"/>
  <c r="S4800" i="2"/>
  <c r="M4800" i="2"/>
  <c r="J4800" i="2" s="1"/>
  <c r="K4799" i="2"/>
  <c r="O4799" i="2" s="1"/>
  <c r="S4799" i="2"/>
  <c r="M4799" i="2"/>
  <c r="J4799" i="2" s="1"/>
  <c r="K4798" i="2"/>
  <c r="O4798" i="2" s="1"/>
  <c r="S4798" i="2"/>
  <c r="M4798" i="2"/>
  <c r="K4797" i="2"/>
  <c r="O4797" i="2" s="1"/>
  <c r="S4797" i="2"/>
  <c r="M4797" i="2"/>
  <c r="J4797" i="2" s="1"/>
  <c r="K4796" i="2"/>
  <c r="O4796" i="2" s="1"/>
  <c r="S4796" i="2"/>
  <c r="M4796" i="2"/>
  <c r="F4796" i="2" s="1"/>
  <c r="K4795" i="2"/>
  <c r="O4795" i="2" s="1"/>
  <c r="S4795" i="2"/>
  <c r="M4795" i="2"/>
  <c r="F4795" i="2" s="1"/>
  <c r="K4794" i="2"/>
  <c r="O4794" i="2" s="1"/>
  <c r="S4794" i="2"/>
  <c r="M4794" i="2"/>
  <c r="K4793" i="2"/>
  <c r="O4793" i="2" s="1"/>
  <c r="S4793" i="2"/>
  <c r="M4793" i="2"/>
  <c r="K4792" i="2"/>
  <c r="S4792" i="2"/>
  <c r="M4792" i="2"/>
  <c r="J4792" i="2" s="1"/>
  <c r="K4791" i="2"/>
  <c r="O4791" i="2" s="1"/>
  <c r="S4791" i="2"/>
  <c r="M4791" i="2"/>
  <c r="F4791" i="2" s="1"/>
  <c r="K4790" i="2"/>
  <c r="O4790" i="2" s="1"/>
  <c r="S4790" i="2"/>
  <c r="M4790" i="2"/>
  <c r="K4789" i="2"/>
  <c r="S4789" i="2"/>
  <c r="M4789" i="2"/>
  <c r="J4789" i="2" s="1"/>
  <c r="K4788" i="2"/>
  <c r="S4788" i="2"/>
  <c r="M4788" i="2"/>
  <c r="F4788" i="2" s="1"/>
  <c r="K4787" i="2"/>
  <c r="S4787" i="2"/>
  <c r="M4787" i="2"/>
  <c r="F4787" i="2" s="1"/>
  <c r="K4786" i="2"/>
  <c r="O4786" i="2" s="1"/>
  <c r="S4786" i="2"/>
  <c r="M4786" i="2"/>
  <c r="K4785" i="2"/>
  <c r="S4785" i="2"/>
  <c r="M4785" i="2"/>
  <c r="J4785" i="2" s="1"/>
  <c r="K4784" i="2"/>
  <c r="S4784" i="2"/>
  <c r="M4784" i="2"/>
  <c r="J4784" i="2" s="1"/>
  <c r="K4783" i="2"/>
  <c r="O4783" i="2" s="1"/>
  <c r="S4783" i="2"/>
  <c r="M4783" i="2"/>
  <c r="J4783" i="2" s="1"/>
  <c r="K4782" i="2"/>
  <c r="O4782" i="2" s="1"/>
  <c r="S4782" i="2"/>
  <c r="M4782" i="2"/>
  <c r="K4781" i="2"/>
  <c r="M4781" i="2"/>
  <c r="L4781" i="2"/>
  <c r="S4781" i="2"/>
  <c r="Q4756" i="2"/>
  <c r="T4756" i="2" s="1"/>
  <c r="U4756" i="2" s="1"/>
  <c r="I4753" i="2"/>
  <c r="G4753" i="2" s="1"/>
  <c r="Q4740" i="2"/>
  <c r="T4740" i="2" s="1"/>
  <c r="U4740" i="2" s="1"/>
  <c r="I4740" i="2"/>
  <c r="G4740" i="2" s="1"/>
  <c r="I4737" i="2"/>
  <c r="G4737" i="2" s="1"/>
  <c r="I4706" i="2"/>
  <c r="G4706" i="2" s="1"/>
  <c r="C4702" i="2"/>
  <c r="Q4698" i="2"/>
  <c r="T4698" i="2" s="1"/>
  <c r="U4698" i="2" s="1"/>
  <c r="C4698" i="2"/>
  <c r="Q4775" i="2"/>
  <c r="T4775" i="2" s="1"/>
  <c r="U4775" i="2" s="1"/>
  <c r="C4774" i="2"/>
  <c r="G4762" i="2"/>
  <c r="Q4759" i="2"/>
  <c r="T4759" i="2" s="1"/>
  <c r="U4759" i="2" s="1"/>
  <c r="I4754" i="2"/>
  <c r="G4754" i="2" s="1"/>
  <c r="U4752" i="2"/>
  <c r="C4750" i="2"/>
  <c r="Q4735" i="2"/>
  <c r="T4735" i="2" s="1"/>
  <c r="U4735" i="2" s="1"/>
  <c r="C4734" i="2"/>
  <c r="I4723" i="2"/>
  <c r="G4723" i="2" s="1"/>
  <c r="C4714" i="2"/>
  <c r="Q4706" i="2"/>
  <c r="T4706" i="2" s="1"/>
  <c r="U4706" i="2" s="1"/>
  <c r="C4706" i="2"/>
  <c r="C4685" i="2"/>
  <c r="J4676" i="2"/>
  <c r="J4660" i="2"/>
  <c r="Q4653" i="2"/>
  <c r="T4653" i="2" s="1"/>
  <c r="U4653" i="2" s="1"/>
  <c r="C4653" i="2"/>
  <c r="U4754" i="2"/>
  <c r="C4744" i="2"/>
  <c r="C4736" i="2"/>
  <c r="Q4731" i="2"/>
  <c r="T4731" i="2" s="1"/>
  <c r="U4731" i="2" s="1"/>
  <c r="C4731" i="2"/>
  <c r="C4730" i="2"/>
  <c r="I4716" i="2"/>
  <c r="G4716" i="2" s="1"/>
  <c r="C4716" i="2"/>
  <c r="C4713" i="2"/>
  <c r="Q4713" i="2"/>
  <c r="T4713" i="2" s="1"/>
  <c r="U4713" i="2" s="1"/>
  <c r="Q4673" i="2"/>
  <c r="T4673" i="2" s="1"/>
  <c r="U4673" i="2" s="1"/>
  <c r="C4673" i="2"/>
  <c r="Q4657" i="2"/>
  <c r="T4657" i="2" s="1"/>
  <c r="U4657" i="2" s="1"/>
  <c r="C4657" i="2"/>
  <c r="Q4650" i="2"/>
  <c r="T4650" i="2" s="1"/>
  <c r="U4650" i="2" s="1"/>
  <c r="C4650" i="2"/>
  <c r="Q4649" i="2"/>
  <c r="T4649" i="2" s="1"/>
  <c r="U4649" i="2" s="1"/>
  <c r="C4649" i="2"/>
  <c r="I4646" i="2"/>
  <c r="G4646" i="2" s="1"/>
  <c r="G4774" i="2"/>
  <c r="C4762" i="2"/>
  <c r="C4754" i="2"/>
  <c r="G4734" i="2"/>
  <c r="I4731" i="2"/>
  <c r="G4731" i="2" s="1"/>
  <c r="Q4727" i="2"/>
  <c r="T4727" i="2" s="1"/>
  <c r="U4727" i="2" s="1"/>
  <c r="Q4726" i="2"/>
  <c r="C4726" i="2"/>
  <c r="I4713" i="2"/>
  <c r="G4713" i="2" s="1"/>
  <c r="C4701" i="2"/>
  <c r="Q4701" i="2"/>
  <c r="T4701" i="2" s="1"/>
  <c r="U4701" i="2" s="1"/>
  <c r="J4696" i="2"/>
  <c r="U4695" i="2"/>
  <c r="I4695" i="2"/>
  <c r="G4695" i="2" s="1"/>
  <c r="C4695" i="2"/>
  <c r="Q4693" i="2"/>
  <c r="T4693" i="2" s="1"/>
  <c r="U4693" i="2" s="1"/>
  <c r="C4686" i="2"/>
  <c r="I4666" i="2"/>
  <c r="G4666" i="2" s="1"/>
  <c r="K4590" i="2"/>
  <c r="S4590" i="2"/>
  <c r="N4590" i="2"/>
  <c r="L4590" i="2"/>
  <c r="M4590" i="2"/>
  <c r="J4590" i="2" s="1"/>
  <c r="R4590" i="2"/>
  <c r="F4775" i="2"/>
  <c r="E4775" i="2" s="1"/>
  <c r="F4771" i="2"/>
  <c r="E4771" i="2" s="1"/>
  <c r="F4767" i="2"/>
  <c r="E4767" i="2" s="1"/>
  <c r="F4763" i="2"/>
  <c r="F4759" i="2"/>
  <c r="E4759" i="2" s="1"/>
  <c r="F4755" i="2"/>
  <c r="F4751" i="2"/>
  <c r="E4751" i="2" s="1"/>
  <c r="F4747" i="2"/>
  <c r="F4743" i="2"/>
  <c r="F4739" i="2"/>
  <c r="E4739" i="2" s="1"/>
  <c r="F4735" i="2"/>
  <c r="E4735" i="2" s="1"/>
  <c r="F4731" i="2"/>
  <c r="E4731" i="2" s="1"/>
  <c r="F4727" i="2"/>
  <c r="E4727" i="2" s="1"/>
  <c r="F4720" i="2"/>
  <c r="E4720" i="2" s="1"/>
  <c r="I4718" i="2"/>
  <c r="G4718" i="2" s="1"/>
  <c r="F4695" i="2"/>
  <c r="E4695" i="2" s="1"/>
  <c r="F4688" i="2"/>
  <c r="E4688" i="2" s="1"/>
  <c r="I4686" i="2"/>
  <c r="G4686" i="2" s="1"/>
  <c r="I4670" i="2"/>
  <c r="F4667" i="2"/>
  <c r="C4662" i="2"/>
  <c r="I4650" i="2"/>
  <c r="G4650" i="2" s="1"/>
  <c r="I4649" i="2"/>
  <c r="G4649" i="2" s="1"/>
  <c r="F4647" i="2"/>
  <c r="E4647" i="2" s="1"/>
  <c r="C4642" i="2"/>
  <c r="C4640" i="2"/>
  <c r="C4636" i="2"/>
  <c r="Q4636" i="2"/>
  <c r="T4636" i="2" s="1"/>
  <c r="U4636" i="2" s="1"/>
  <c r="O4620" i="2"/>
  <c r="I4620" i="2" s="1"/>
  <c r="G4620" i="2" s="1"/>
  <c r="L4615" i="2"/>
  <c r="K4615" i="2"/>
  <c r="M4615" i="2"/>
  <c r="J4615" i="2" s="1"/>
  <c r="R4615" i="2"/>
  <c r="N4615" i="2"/>
  <c r="S4615" i="2"/>
  <c r="C4608" i="2"/>
  <c r="Q4608" i="2"/>
  <c r="T4608" i="2" s="1"/>
  <c r="U4608" i="2" s="1"/>
  <c r="C4593" i="2"/>
  <c r="Q4593" i="2"/>
  <c r="T4593" i="2" s="1"/>
  <c r="I4714" i="2"/>
  <c r="G4714" i="2" s="1"/>
  <c r="I4698" i="2"/>
  <c r="G4698" i="2" s="1"/>
  <c r="C4694" i="2"/>
  <c r="Q4677" i="2"/>
  <c r="T4677" i="2" s="1"/>
  <c r="C4677" i="2"/>
  <c r="I4673" i="2"/>
  <c r="G4673" i="2" s="1"/>
  <c r="C4664" i="2"/>
  <c r="I4664" i="2"/>
  <c r="G4664" i="2" s="1"/>
  <c r="I4653" i="2"/>
  <c r="G4653" i="2" s="1"/>
  <c r="I4644" i="2"/>
  <c r="G4644" i="2" s="1"/>
  <c r="Q4641" i="2"/>
  <c r="T4641" i="2" s="1"/>
  <c r="U4641" i="2" s="1"/>
  <c r="C4641" i="2"/>
  <c r="L4633" i="2"/>
  <c r="J4633" i="2"/>
  <c r="S4633" i="2"/>
  <c r="N4633" i="2"/>
  <c r="F4633" i="2" s="1"/>
  <c r="K4633" i="2"/>
  <c r="L4631" i="2"/>
  <c r="O4631" i="2" s="1"/>
  <c r="M4631" i="2"/>
  <c r="J4631" i="2" s="1"/>
  <c r="N4631" i="2"/>
  <c r="S4631" i="2"/>
  <c r="L4622" i="2"/>
  <c r="S4622" i="2"/>
  <c r="K4622" i="2"/>
  <c r="M4622" i="2"/>
  <c r="J4622" i="2" s="1"/>
  <c r="R4622" i="2"/>
  <c r="N4622" i="2"/>
  <c r="C4616" i="2"/>
  <c r="Q4616" i="2"/>
  <c r="T4616" i="2" s="1"/>
  <c r="U4616" i="2" s="1"/>
  <c r="I4580" i="2"/>
  <c r="G4580" i="2" s="1"/>
  <c r="F4769" i="2"/>
  <c r="E4769" i="2" s="1"/>
  <c r="F4761" i="2"/>
  <c r="E4761" i="2" s="1"/>
  <c r="F4753" i="2"/>
  <c r="E4753" i="2" s="1"/>
  <c r="F4749" i="2"/>
  <c r="E4749" i="2" s="1"/>
  <c r="F4741" i="2"/>
  <c r="E4741" i="2" s="1"/>
  <c r="F4737" i="2"/>
  <c r="E4737" i="2" s="1"/>
  <c r="F4733" i="2"/>
  <c r="E4733" i="2" s="1"/>
  <c r="F4729" i="2"/>
  <c r="E4729" i="2" s="1"/>
  <c r="F4725" i="2"/>
  <c r="E4725" i="2" s="1"/>
  <c r="Q4720" i="2"/>
  <c r="T4720" i="2" s="1"/>
  <c r="U4720" i="2" s="1"/>
  <c r="F4719" i="2"/>
  <c r="E4719" i="2" s="1"/>
  <c r="F4703" i="2"/>
  <c r="E4703" i="2" s="1"/>
  <c r="I4701" i="2"/>
  <c r="G4701" i="2" s="1"/>
  <c r="F4696" i="2"/>
  <c r="E4696" i="2" s="1"/>
  <c r="U4677" i="2"/>
  <c r="Q4668" i="2"/>
  <c r="T4668" i="2" s="1"/>
  <c r="U4668" i="2" s="1"/>
  <c r="C4668" i="2"/>
  <c r="I4668" i="2"/>
  <c r="G4668" i="2" s="1"/>
  <c r="F4659" i="2"/>
  <c r="F4655" i="2"/>
  <c r="E4655" i="2" s="1"/>
  <c r="Q4648" i="2"/>
  <c r="T4648" i="2" s="1"/>
  <c r="U4648" i="2" s="1"/>
  <c r="C4648" i="2"/>
  <c r="I4648" i="2"/>
  <c r="G4648" i="2" s="1"/>
  <c r="I4642" i="2"/>
  <c r="G4642" i="2" s="1"/>
  <c r="I4641" i="2"/>
  <c r="G4641" i="2" s="1"/>
  <c r="Q4639" i="2"/>
  <c r="C4605" i="2"/>
  <c r="Q4605" i="2"/>
  <c r="T4605" i="2" s="1"/>
  <c r="K4586" i="2"/>
  <c r="S4586" i="2"/>
  <c r="N4586" i="2"/>
  <c r="L4586" i="2"/>
  <c r="M4586" i="2"/>
  <c r="J4586" i="2" s="1"/>
  <c r="L4638" i="2"/>
  <c r="K4638" i="2"/>
  <c r="I4636" i="2"/>
  <c r="G4636" i="2" s="1"/>
  <c r="L4629" i="2"/>
  <c r="S4629" i="2"/>
  <c r="L4626" i="2"/>
  <c r="J4626" i="2"/>
  <c r="S4626" i="2"/>
  <c r="K4626" i="2"/>
  <c r="L4619" i="2"/>
  <c r="K4619" i="2"/>
  <c r="M4619" i="2"/>
  <c r="J4619" i="2" s="1"/>
  <c r="I4616" i="2"/>
  <c r="G4616" i="2" s="1"/>
  <c r="I4608" i="2"/>
  <c r="G4608" i="2" s="1"/>
  <c r="L4578" i="2"/>
  <c r="K4578" i="2"/>
  <c r="N4578" i="2"/>
  <c r="F4578" i="2" s="1"/>
  <c r="R4578" i="2"/>
  <c r="S4578" i="2"/>
  <c r="J4578" i="2"/>
  <c r="F4721" i="2"/>
  <c r="E4721" i="2" s="1"/>
  <c r="F4717" i="2"/>
  <c r="E4717" i="2" s="1"/>
  <c r="F4713" i="2"/>
  <c r="E4713" i="2" s="1"/>
  <c r="F4709" i="2"/>
  <c r="E4709" i="2" s="1"/>
  <c r="F4705" i="2"/>
  <c r="E4705" i="2" s="1"/>
  <c r="F4701" i="2"/>
  <c r="E4701" i="2" s="1"/>
  <c r="F4693" i="2"/>
  <c r="E4693" i="2" s="1"/>
  <c r="F4689" i="2"/>
  <c r="E4689" i="2" s="1"/>
  <c r="F4685" i="2"/>
  <c r="E4685" i="2" s="1"/>
  <c r="F4673" i="2"/>
  <c r="E4673" i="2" s="1"/>
  <c r="F4669" i="2"/>
  <c r="E4669" i="2" s="1"/>
  <c r="F4665" i="2"/>
  <c r="E4665" i="2" s="1"/>
  <c r="F4661" i="2"/>
  <c r="F4657" i="2"/>
  <c r="E4657" i="2" s="1"/>
  <c r="F4653" i="2"/>
  <c r="E4653" i="2" s="1"/>
  <c r="F4649" i="2"/>
  <c r="E4649" i="2" s="1"/>
  <c r="F4641" i="2"/>
  <c r="E4641" i="2" s="1"/>
  <c r="J4639" i="2"/>
  <c r="N4639" i="2"/>
  <c r="F4639" i="2" s="1"/>
  <c r="E4639" i="2" s="1"/>
  <c r="R4639" i="2"/>
  <c r="N4637" i="2"/>
  <c r="F4637" i="2" s="1"/>
  <c r="E4637" i="2" s="1"/>
  <c r="S4635" i="2"/>
  <c r="N4635" i="2"/>
  <c r="L4634" i="2"/>
  <c r="K4634" i="2"/>
  <c r="E4634" i="2" s="1"/>
  <c r="I4632" i="2"/>
  <c r="G4632" i="2" s="1"/>
  <c r="R4630" i="2"/>
  <c r="N4630" i="2"/>
  <c r="F4630" i="2" s="1"/>
  <c r="K4629" i="2"/>
  <c r="R4627" i="2"/>
  <c r="L4623" i="2"/>
  <c r="O4623" i="2" s="1"/>
  <c r="I4623" i="2" s="1"/>
  <c r="G4623" i="2" s="1"/>
  <c r="K4623" i="2"/>
  <c r="M4623" i="2"/>
  <c r="R4618" i="2"/>
  <c r="Q4617" i="2"/>
  <c r="T4617" i="2" s="1"/>
  <c r="L4614" i="2"/>
  <c r="J4614" i="2"/>
  <c r="S4614" i="2"/>
  <c r="K4614" i="2"/>
  <c r="E4614" i="2" s="1"/>
  <c r="E4605" i="2"/>
  <c r="L4592" i="2"/>
  <c r="K4592" i="2"/>
  <c r="M4592" i="2"/>
  <c r="J4592" i="2" s="1"/>
  <c r="N4592" i="2"/>
  <c r="R4592" i="2"/>
  <c r="K4588" i="2"/>
  <c r="S4588" i="2"/>
  <c r="J4588" i="2"/>
  <c r="N4588" i="2"/>
  <c r="F4588" i="2" s="1"/>
  <c r="L4588" i="2"/>
  <c r="K4584" i="2"/>
  <c r="S4584" i="2"/>
  <c r="N4584" i="2"/>
  <c r="F4584" i="2" s="1"/>
  <c r="L4584" i="2"/>
  <c r="O4584" i="2" s="1"/>
  <c r="F4684" i="2"/>
  <c r="E4684" i="2" s="1"/>
  <c r="F4676" i="2"/>
  <c r="E4676" i="2" s="1"/>
  <c r="F4668" i="2"/>
  <c r="E4668" i="2" s="1"/>
  <c r="F4664" i="2"/>
  <c r="E4664" i="2" s="1"/>
  <c r="F4660" i="2"/>
  <c r="E4660" i="2" s="1"/>
  <c r="F4652" i="2"/>
  <c r="E4652" i="2" s="1"/>
  <c r="F4648" i="2"/>
  <c r="E4648" i="2" s="1"/>
  <c r="F4644" i="2"/>
  <c r="E4644" i="2" s="1"/>
  <c r="S4638" i="2"/>
  <c r="L4637" i="2"/>
  <c r="O4637" i="2" s="1"/>
  <c r="J4637" i="2"/>
  <c r="S4637" i="2"/>
  <c r="L4635" i="2"/>
  <c r="O4635" i="2" s="1"/>
  <c r="M4635" i="2"/>
  <c r="J4635" i="2" s="1"/>
  <c r="L4630" i="2"/>
  <c r="K4630" i="2"/>
  <c r="L4627" i="2"/>
  <c r="K4627" i="2"/>
  <c r="M4627" i="2"/>
  <c r="N4626" i="2"/>
  <c r="F4626" i="2" s="1"/>
  <c r="S4619" i="2"/>
  <c r="N4619" i="2"/>
  <c r="L4618" i="2"/>
  <c r="S4618" i="2"/>
  <c r="K4618" i="2"/>
  <c r="L4611" i="2"/>
  <c r="S4611" i="2"/>
  <c r="K4611" i="2"/>
  <c r="M4611" i="2"/>
  <c r="L4607" i="2"/>
  <c r="S4607" i="2"/>
  <c r="K4607" i="2"/>
  <c r="M4607" i="2"/>
  <c r="F4607" i="2" s="1"/>
  <c r="F4606" i="2"/>
  <c r="E4606" i="2" s="1"/>
  <c r="L4603" i="2"/>
  <c r="S4603" i="2"/>
  <c r="K4603" i="2"/>
  <c r="M4603" i="2"/>
  <c r="J4603" i="2" s="1"/>
  <c r="F4602" i="2"/>
  <c r="L4599" i="2"/>
  <c r="S4599" i="2"/>
  <c r="K4599" i="2"/>
  <c r="M4599" i="2"/>
  <c r="F4599" i="2" s="1"/>
  <c r="F4598" i="2"/>
  <c r="L4595" i="2"/>
  <c r="S4595" i="2"/>
  <c r="K4595" i="2"/>
  <c r="M4595" i="2"/>
  <c r="J4595" i="2" s="1"/>
  <c r="L4582" i="2"/>
  <c r="K4582" i="2"/>
  <c r="N4582" i="2"/>
  <c r="R4582" i="2"/>
  <c r="M4582" i="2"/>
  <c r="J4582" i="2" s="1"/>
  <c r="S4582" i="2"/>
  <c r="S4625" i="2"/>
  <c r="S4621" i="2"/>
  <c r="J4621" i="2"/>
  <c r="S4617" i="2"/>
  <c r="J4617" i="2"/>
  <c r="S4613" i="2"/>
  <c r="J4613" i="2"/>
  <c r="K4610" i="2"/>
  <c r="O4610" i="2" s="1"/>
  <c r="S4609" i="2"/>
  <c r="J4609" i="2"/>
  <c r="K4606" i="2"/>
  <c r="O4606" i="2" s="1"/>
  <c r="S4605" i="2"/>
  <c r="J4605" i="2"/>
  <c r="K4602" i="2"/>
  <c r="O4602" i="2" s="1"/>
  <c r="S4601" i="2"/>
  <c r="J4601" i="2"/>
  <c r="K4598" i="2"/>
  <c r="O4598" i="2" s="1"/>
  <c r="S4597" i="2"/>
  <c r="J4597" i="2"/>
  <c r="K4594" i="2"/>
  <c r="O4594" i="2" s="1"/>
  <c r="S4593" i="2"/>
  <c r="J4593" i="2"/>
  <c r="K4583" i="2"/>
  <c r="O4583" i="2" s="1"/>
  <c r="S4583" i="2"/>
  <c r="M4583" i="2"/>
  <c r="J4583" i="2" s="1"/>
  <c r="R4583" i="2"/>
  <c r="M4581" i="2"/>
  <c r="L4579" i="2"/>
  <c r="M4579" i="2"/>
  <c r="L4574" i="2"/>
  <c r="K4574" i="2"/>
  <c r="N4574" i="2"/>
  <c r="F4574" i="2" s="1"/>
  <c r="R4574" i="2"/>
  <c r="S4574" i="2"/>
  <c r="J4574" i="2"/>
  <c r="L4565" i="2"/>
  <c r="J4565" i="2"/>
  <c r="S4565" i="2"/>
  <c r="N4565" i="2"/>
  <c r="F4565" i="2" s="1"/>
  <c r="K4565" i="2"/>
  <c r="S4610" i="2"/>
  <c r="S4606" i="2"/>
  <c r="S4602" i="2"/>
  <c r="J4602" i="2"/>
  <c r="S4598" i="2"/>
  <c r="J4598" i="2"/>
  <c r="S4594" i="2"/>
  <c r="K4591" i="2"/>
  <c r="S4591" i="2"/>
  <c r="M4591" i="2"/>
  <c r="J4591" i="2" s="1"/>
  <c r="R4591" i="2"/>
  <c r="K4589" i="2"/>
  <c r="O4589" i="2" s="1"/>
  <c r="S4589" i="2"/>
  <c r="M4589" i="2"/>
  <c r="R4589" i="2"/>
  <c r="K4587" i="2"/>
  <c r="S4587" i="2"/>
  <c r="M4587" i="2"/>
  <c r="J4587" i="2" s="1"/>
  <c r="R4587" i="2"/>
  <c r="K4585" i="2"/>
  <c r="O4585" i="2" s="1"/>
  <c r="S4585" i="2"/>
  <c r="M4585" i="2"/>
  <c r="R4585" i="2"/>
  <c r="R4581" i="2"/>
  <c r="L4581" i="2"/>
  <c r="S4581" i="2"/>
  <c r="K4581" i="2"/>
  <c r="Q4572" i="2"/>
  <c r="T4572" i="2" s="1"/>
  <c r="U4572" i="2" s="1"/>
  <c r="E4568" i="2"/>
  <c r="L4577" i="2"/>
  <c r="O4577" i="2" s="1"/>
  <c r="J4577" i="2"/>
  <c r="S4577" i="2"/>
  <c r="L4575" i="2"/>
  <c r="M4575" i="2"/>
  <c r="N4573" i="2"/>
  <c r="F4573" i="2" s="1"/>
  <c r="S4571" i="2"/>
  <c r="N4571" i="2"/>
  <c r="L4570" i="2"/>
  <c r="K4570" i="2"/>
  <c r="E4570" i="2" s="1"/>
  <c r="J4568" i="2"/>
  <c r="R4566" i="2"/>
  <c r="N4566" i="2"/>
  <c r="F4566" i="2" s="1"/>
  <c r="N4563" i="2"/>
  <c r="F4562" i="2"/>
  <c r="K4561" i="2"/>
  <c r="Q4560" i="2"/>
  <c r="T4560" i="2" s="1"/>
  <c r="U4560" i="2" s="1"/>
  <c r="F4558" i="2"/>
  <c r="K4555" i="2"/>
  <c r="S4555" i="2"/>
  <c r="L4555" i="2"/>
  <c r="N4555" i="2"/>
  <c r="R4555" i="2"/>
  <c r="E4554" i="2"/>
  <c r="K4544" i="2"/>
  <c r="S4544" i="2"/>
  <c r="N4544" i="2"/>
  <c r="L4544" i="2"/>
  <c r="R4544" i="2"/>
  <c r="M4544" i="2"/>
  <c r="J4544" i="2" s="1"/>
  <c r="L4573" i="2"/>
  <c r="J4573" i="2"/>
  <c r="S4573" i="2"/>
  <c r="L4571" i="2"/>
  <c r="O4571" i="2" s="1"/>
  <c r="M4571" i="2"/>
  <c r="J4571" i="2" s="1"/>
  <c r="N4569" i="2"/>
  <c r="F4569" i="2" s="1"/>
  <c r="E4569" i="2" s="1"/>
  <c r="S4567" i="2"/>
  <c r="N4567" i="2"/>
  <c r="L4566" i="2"/>
  <c r="K4566" i="2"/>
  <c r="K4563" i="2"/>
  <c r="L4561" i="2"/>
  <c r="M4561" i="2"/>
  <c r="S4561" i="2"/>
  <c r="K4573" i="2"/>
  <c r="L4569" i="2"/>
  <c r="O4569" i="2" s="1"/>
  <c r="J4569" i="2"/>
  <c r="S4569" i="2"/>
  <c r="L4567" i="2"/>
  <c r="M4567" i="2"/>
  <c r="J4567" i="2" s="1"/>
  <c r="L4563" i="2"/>
  <c r="S4563" i="2"/>
  <c r="M4563" i="2"/>
  <c r="J4563" i="2" s="1"/>
  <c r="I4560" i="2"/>
  <c r="G4560" i="2" s="1"/>
  <c r="L4559" i="2"/>
  <c r="O4559" i="2" s="1"/>
  <c r="J4559" i="2"/>
  <c r="S4559" i="2"/>
  <c r="M4559" i="2"/>
  <c r="F4559" i="2" s="1"/>
  <c r="E4559" i="2" s="1"/>
  <c r="M4555" i="2"/>
  <c r="J4555" i="2" s="1"/>
  <c r="K4562" i="2"/>
  <c r="O4562" i="2" s="1"/>
  <c r="K4558" i="2"/>
  <c r="L4552" i="2"/>
  <c r="K4552" i="2"/>
  <c r="N4552" i="2"/>
  <c r="F4552" i="2" s="1"/>
  <c r="R4552" i="2"/>
  <c r="S4552" i="2"/>
  <c r="K4557" i="2"/>
  <c r="L4557" i="2"/>
  <c r="L4553" i="2"/>
  <c r="O4553" i="2" s="1"/>
  <c r="M4553" i="2"/>
  <c r="J4552" i="2"/>
  <c r="K4542" i="2"/>
  <c r="S4542" i="2"/>
  <c r="J4542" i="2"/>
  <c r="N4542" i="2"/>
  <c r="F4542" i="2" s="1"/>
  <c r="K4538" i="2"/>
  <c r="S4538" i="2"/>
  <c r="N4538" i="2"/>
  <c r="L4538" i="2"/>
  <c r="L4551" i="2"/>
  <c r="J4551" i="2"/>
  <c r="S4551" i="2"/>
  <c r="L4548" i="2"/>
  <c r="K4548" i="2"/>
  <c r="M4548" i="2"/>
  <c r="J4548" i="2" s="1"/>
  <c r="R4542" i="2"/>
  <c r="L4542" i="2"/>
  <c r="K4540" i="2"/>
  <c r="S4540" i="2"/>
  <c r="J4540" i="2"/>
  <c r="N4540" i="2"/>
  <c r="F4540" i="2" s="1"/>
  <c r="K4556" i="2"/>
  <c r="O4556" i="2" s="1"/>
  <c r="S4556" i="2"/>
  <c r="K4551" i="2"/>
  <c r="K4546" i="2"/>
  <c r="O4546" i="2" s="1"/>
  <c r="S4546" i="2"/>
  <c r="N4546" i="2"/>
  <c r="R4540" i="2"/>
  <c r="L4540" i="2"/>
  <c r="M4538" i="2"/>
  <c r="J4538" i="2" s="1"/>
  <c r="K4537" i="2"/>
  <c r="S4537" i="2"/>
  <c r="M4537" i="2"/>
  <c r="F4537" i="2" s="1"/>
  <c r="R4537" i="2"/>
  <c r="K4547" i="2"/>
  <c r="O4547" i="2" s="1"/>
  <c r="S4547" i="2"/>
  <c r="M4547" i="2"/>
  <c r="F4547" i="2" s="1"/>
  <c r="R4547" i="2"/>
  <c r="K4545" i="2"/>
  <c r="O4545" i="2" s="1"/>
  <c r="S4545" i="2"/>
  <c r="M4545" i="2"/>
  <c r="R4545" i="2"/>
  <c r="K4543" i="2"/>
  <c r="S4543" i="2"/>
  <c r="M4543" i="2"/>
  <c r="F4543" i="2" s="1"/>
  <c r="R4543" i="2"/>
  <c r="K4541" i="2"/>
  <c r="O4541" i="2" s="1"/>
  <c r="S4541" i="2"/>
  <c r="M4541" i="2"/>
  <c r="F4541" i="2" s="1"/>
  <c r="R4541" i="2"/>
  <c r="K4539" i="2"/>
  <c r="O4539" i="2" s="1"/>
  <c r="S4539" i="2"/>
  <c r="M4539" i="2"/>
  <c r="R4539" i="2"/>
  <c r="L4537" i="2"/>
  <c r="O4537" i="2" s="1"/>
  <c r="M4549" i="2"/>
  <c r="J4547" i="2"/>
  <c r="K4536" i="2"/>
  <c r="S4536" i="2"/>
  <c r="L4536" i="2"/>
  <c r="M4536" i="2"/>
  <c r="F4536" i="2" s="1"/>
  <c r="R4536" i="2"/>
  <c r="F4535" i="2"/>
  <c r="F4534" i="2"/>
  <c r="K4535" i="2"/>
  <c r="S4535" i="2"/>
  <c r="L4535" i="2"/>
  <c r="L4534" i="2"/>
  <c r="O4534" i="2" s="1"/>
  <c r="S4534" i="2"/>
  <c r="K4534" i="2"/>
  <c r="C4264" i="2"/>
  <c r="C4248" i="2"/>
  <c r="C4232" i="2"/>
  <c r="C4156" i="2"/>
  <c r="C4268" i="2"/>
  <c r="C4260" i="2"/>
  <c r="C4244" i="2"/>
  <c r="C4228" i="2"/>
  <c r="C4145" i="2"/>
  <c r="Q4145" i="2"/>
  <c r="T4145" i="2" s="1"/>
  <c r="U4145" i="2" s="1"/>
  <c r="C4133" i="2"/>
  <c r="Q4133" i="2"/>
  <c r="T4133" i="2" s="1"/>
  <c r="U4133" i="2" s="1"/>
  <c r="C4240" i="2"/>
  <c r="C4224" i="2"/>
  <c r="C4144" i="2"/>
  <c r="Q4144" i="2"/>
  <c r="T4144" i="2" s="1"/>
  <c r="U4144" i="2" s="1"/>
  <c r="C4236" i="2"/>
  <c r="C4192" i="2"/>
  <c r="C4143" i="2"/>
  <c r="Q4143" i="2"/>
  <c r="T4143" i="2" s="1"/>
  <c r="U4143" i="2" s="1"/>
  <c r="N4505" i="2"/>
  <c r="N4452" i="2"/>
  <c r="N4423" i="2"/>
  <c r="N4417" i="2"/>
  <c r="N4349" i="2"/>
  <c r="R4348" i="2"/>
  <c r="N4347" i="2"/>
  <c r="Q4269" i="2"/>
  <c r="T4269" i="2" s="1"/>
  <c r="R4266" i="2"/>
  <c r="Q4265" i="2"/>
  <c r="T4265" i="2" s="1"/>
  <c r="Q4257" i="2"/>
  <c r="T4257" i="2" s="1"/>
  <c r="U4257" i="2" s="1"/>
  <c r="Q4233" i="2"/>
  <c r="T4233" i="2" s="1"/>
  <c r="U4233" i="2" s="1"/>
  <c r="Q4229" i="2"/>
  <c r="T4229" i="2" s="1"/>
  <c r="U4229" i="2" s="1"/>
  <c r="Q4197" i="2"/>
  <c r="T4197" i="2" s="1"/>
  <c r="U4197" i="2" s="1"/>
  <c r="Q4185" i="2"/>
  <c r="T4185" i="2" s="1"/>
  <c r="Q4173" i="2"/>
  <c r="T4173" i="2" s="1"/>
  <c r="U4173" i="2" s="1"/>
  <c r="Q4165" i="2"/>
  <c r="T4165" i="2" s="1"/>
  <c r="U4165" i="2" s="1"/>
  <c r="Q4161" i="2"/>
  <c r="T4161" i="2" s="1"/>
  <c r="U4161" i="2" s="1"/>
  <c r="Q4153" i="2"/>
  <c r="T4153" i="2" s="1"/>
  <c r="L4123" i="2"/>
  <c r="M4123" i="2"/>
  <c r="J4123" i="2" s="1"/>
  <c r="S4123" i="2"/>
  <c r="L4119" i="2"/>
  <c r="M4119" i="2"/>
  <c r="J4119" i="2" s="1"/>
  <c r="S4119" i="2"/>
  <c r="L4111" i="2"/>
  <c r="M4111" i="2"/>
  <c r="J4111" i="2" s="1"/>
  <c r="S4111" i="2"/>
  <c r="C4099" i="2"/>
  <c r="C4098" i="2"/>
  <c r="Q4098" i="2"/>
  <c r="T4098" i="2" s="1"/>
  <c r="U4098" i="2" s="1"/>
  <c r="K4022" i="2"/>
  <c r="S4022" i="2"/>
  <c r="L4022" i="2"/>
  <c r="M4022" i="2"/>
  <c r="J4022" i="2" s="1"/>
  <c r="R4022" i="2"/>
  <c r="K3974" i="2"/>
  <c r="S3974" i="2"/>
  <c r="L3974" i="2"/>
  <c r="M3974" i="2"/>
  <c r="J3974" i="2" s="1"/>
  <c r="R3974" i="2"/>
  <c r="M4533" i="2"/>
  <c r="M4532" i="2"/>
  <c r="M4531" i="2"/>
  <c r="M4530" i="2"/>
  <c r="M4529" i="2"/>
  <c r="M4528" i="2"/>
  <c r="M4527" i="2"/>
  <c r="J4527" i="2" s="1"/>
  <c r="M4526" i="2"/>
  <c r="M4525" i="2"/>
  <c r="M4524" i="2"/>
  <c r="M4523" i="2"/>
  <c r="M4522" i="2"/>
  <c r="M4521" i="2"/>
  <c r="M4520" i="2"/>
  <c r="M4519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J4505" i="2" s="1"/>
  <c r="M4504" i="2"/>
  <c r="M4503" i="2"/>
  <c r="M4502" i="2"/>
  <c r="M4501" i="2"/>
  <c r="F4501" i="2" s="1"/>
  <c r="M4500" i="2"/>
  <c r="M4499" i="2"/>
  <c r="M4498" i="2"/>
  <c r="M4497" i="2"/>
  <c r="M4496" i="2"/>
  <c r="M4495" i="2"/>
  <c r="F4495" i="2" s="1"/>
  <c r="M4494" i="2"/>
  <c r="M4493" i="2"/>
  <c r="M4492" i="2"/>
  <c r="M4491" i="2"/>
  <c r="M4490" i="2"/>
  <c r="F4490" i="2" s="1"/>
  <c r="M4489" i="2"/>
  <c r="M4488" i="2"/>
  <c r="M4487" i="2"/>
  <c r="M4486" i="2"/>
  <c r="M4485" i="2"/>
  <c r="M4484" i="2"/>
  <c r="M4483" i="2"/>
  <c r="M4482" i="2"/>
  <c r="M4481" i="2"/>
  <c r="M4480" i="2"/>
  <c r="M4479" i="2"/>
  <c r="F4479" i="2" s="1"/>
  <c r="M4478" i="2"/>
  <c r="M4477" i="2"/>
  <c r="M4476" i="2"/>
  <c r="M4475" i="2"/>
  <c r="F4475" i="2" s="1"/>
  <c r="M4474" i="2"/>
  <c r="M4473" i="2"/>
  <c r="M4472" i="2"/>
  <c r="F4472" i="2" s="1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F4456" i="2" s="1"/>
  <c r="M4455" i="2"/>
  <c r="M4454" i="2"/>
  <c r="M4453" i="2"/>
  <c r="F4453" i="2" s="1"/>
  <c r="M4452" i="2"/>
  <c r="M4451" i="2"/>
  <c r="M4450" i="2"/>
  <c r="F4450" i="2" s="1"/>
  <c r="M4449" i="2"/>
  <c r="M4448" i="2"/>
  <c r="M4447" i="2"/>
  <c r="M4446" i="2"/>
  <c r="F4446" i="2" s="1"/>
  <c r="M4445" i="2"/>
  <c r="M4444" i="2"/>
  <c r="F4444" i="2" s="1"/>
  <c r="M4443" i="2"/>
  <c r="M4442" i="2"/>
  <c r="M4441" i="2"/>
  <c r="M4440" i="2"/>
  <c r="M4439" i="2"/>
  <c r="M4438" i="2"/>
  <c r="M4437" i="2"/>
  <c r="M4436" i="2"/>
  <c r="M4435" i="2"/>
  <c r="F4435" i="2" s="1"/>
  <c r="M4434" i="2"/>
  <c r="M4433" i="2"/>
  <c r="M4432" i="2"/>
  <c r="M4431" i="2"/>
  <c r="M4430" i="2"/>
  <c r="F4430" i="2" s="1"/>
  <c r="M4429" i="2"/>
  <c r="M4428" i="2"/>
  <c r="F4428" i="2" s="1"/>
  <c r="M4427" i="2"/>
  <c r="M4426" i="2"/>
  <c r="M4425" i="2"/>
  <c r="M4424" i="2"/>
  <c r="F4424" i="2" s="1"/>
  <c r="M4423" i="2"/>
  <c r="J4423" i="2" s="1"/>
  <c r="M4422" i="2"/>
  <c r="M4421" i="2"/>
  <c r="F4421" i="2" s="1"/>
  <c r="M4420" i="2"/>
  <c r="M4419" i="2"/>
  <c r="M4418" i="2"/>
  <c r="M4417" i="2"/>
  <c r="J4417" i="2" s="1"/>
  <c r="M4416" i="2"/>
  <c r="F4416" i="2" s="1"/>
  <c r="M4415" i="2"/>
  <c r="M4414" i="2"/>
  <c r="J4414" i="2" s="1"/>
  <c r="M4413" i="2"/>
  <c r="M4412" i="2"/>
  <c r="F4412" i="2" s="1"/>
  <c r="M4411" i="2"/>
  <c r="M4410" i="2"/>
  <c r="M4409" i="2"/>
  <c r="M4408" i="2"/>
  <c r="M4407" i="2"/>
  <c r="M4406" i="2"/>
  <c r="F4406" i="2" s="1"/>
  <c r="M4405" i="2"/>
  <c r="M4404" i="2"/>
  <c r="M4403" i="2"/>
  <c r="M4402" i="2"/>
  <c r="F4402" i="2" s="1"/>
  <c r="M4401" i="2"/>
  <c r="M4400" i="2"/>
  <c r="M4399" i="2"/>
  <c r="M4398" i="2"/>
  <c r="M4397" i="2"/>
  <c r="M4396" i="2"/>
  <c r="J4396" i="2" s="1"/>
  <c r="M4395" i="2"/>
  <c r="M4394" i="2"/>
  <c r="M4393" i="2"/>
  <c r="M4392" i="2"/>
  <c r="M4391" i="2"/>
  <c r="M4390" i="2"/>
  <c r="M4389" i="2"/>
  <c r="M4388" i="2"/>
  <c r="M4387" i="2"/>
  <c r="M4386" i="2"/>
  <c r="F4386" i="2" s="1"/>
  <c r="M4385" i="2"/>
  <c r="M4384" i="2"/>
  <c r="M4383" i="2"/>
  <c r="F4383" i="2" s="1"/>
  <c r="M4382" i="2"/>
  <c r="M4381" i="2"/>
  <c r="M4380" i="2"/>
  <c r="M4379" i="2"/>
  <c r="F4379" i="2" s="1"/>
  <c r="M4378" i="2"/>
  <c r="M4377" i="2"/>
  <c r="M4376" i="2"/>
  <c r="M4375" i="2"/>
  <c r="F4375" i="2" s="1"/>
  <c r="M4374" i="2"/>
  <c r="M4373" i="2"/>
  <c r="M4372" i="2"/>
  <c r="M4371" i="2"/>
  <c r="F4371" i="2" s="1"/>
  <c r="M4370" i="2"/>
  <c r="M4369" i="2"/>
  <c r="M4368" i="2"/>
  <c r="M4367" i="2"/>
  <c r="M4366" i="2"/>
  <c r="J4366" i="2" s="1"/>
  <c r="M4365" i="2"/>
  <c r="M4364" i="2"/>
  <c r="M4363" i="2"/>
  <c r="M4362" i="2"/>
  <c r="M4361" i="2"/>
  <c r="M4360" i="2"/>
  <c r="F4360" i="2" s="1"/>
  <c r="M4359" i="2"/>
  <c r="M4358" i="2"/>
  <c r="M4357" i="2"/>
  <c r="J4357" i="2" s="1"/>
  <c r="M4356" i="2"/>
  <c r="M4355" i="2"/>
  <c r="M4354" i="2"/>
  <c r="F4354" i="2" s="1"/>
  <c r="M4353" i="2"/>
  <c r="M4352" i="2"/>
  <c r="M4351" i="2"/>
  <c r="M4350" i="2"/>
  <c r="M4349" i="2"/>
  <c r="J4349" i="2" s="1"/>
  <c r="M4348" i="2"/>
  <c r="J4348" i="2" s="1"/>
  <c r="M4347" i="2"/>
  <c r="J4347" i="2" s="1"/>
  <c r="M4346" i="2"/>
  <c r="M4345" i="2"/>
  <c r="M4344" i="2"/>
  <c r="M4343" i="2"/>
  <c r="M4342" i="2"/>
  <c r="M4341" i="2"/>
  <c r="M4340" i="2"/>
  <c r="M4339" i="2"/>
  <c r="F4339" i="2" s="1"/>
  <c r="M4338" i="2"/>
  <c r="M4337" i="2"/>
  <c r="M4336" i="2"/>
  <c r="M4335" i="2"/>
  <c r="F4335" i="2" s="1"/>
  <c r="M4334" i="2"/>
  <c r="M4333" i="2"/>
  <c r="J4333" i="2" s="1"/>
  <c r="M4332" i="2"/>
  <c r="M4331" i="2"/>
  <c r="F4331" i="2" s="1"/>
  <c r="M4330" i="2"/>
  <c r="M4329" i="2"/>
  <c r="J4329" i="2" s="1"/>
  <c r="M4328" i="2"/>
  <c r="F4328" i="2" s="1"/>
  <c r="M4327" i="2"/>
  <c r="M4326" i="2"/>
  <c r="M4325" i="2"/>
  <c r="F4325" i="2" s="1"/>
  <c r="M4324" i="2"/>
  <c r="M4323" i="2"/>
  <c r="M4322" i="2"/>
  <c r="F4322" i="2" s="1"/>
  <c r="M4321" i="2"/>
  <c r="J4321" i="2" s="1"/>
  <c r="M4320" i="2"/>
  <c r="M4319" i="2"/>
  <c r="M4318" i="2"/>
  <c r="M4317" i="2"/>
  <c r="M4316" i="2"/>
  <c r="M4315" i="2"/>
  <c r="M4314" i="2"/>
  <c r="F4314" i="2" s="1"/>
  <c r="M4313" i="2"/>
  <c r="J4313" i="2" s="1"/>
  <c r="M4312" i="2"/>
  <c r="M4311" i="2"/>
  <c r="F4311" i="2" s="1"/>
  <c r="M4310" i="2"/>
  <c r="M4309" i="2"/>
  <c r="J4309" i="2" s="1"/>
  <c r="M4308" i="2"/>
  <c r="F4308" i="2" s="1"/>
  <c r="M4307" i="2"/>
  <c r="M4306" i="2"/>
  <c r="M4305" i="2"/>
  <c r="J4305" i="2" s="1"/>
  <c r="M4304" i="2"/>
  <c r="M4303" i="2"/>
  <c r="F4303" i="2" s="1"/>
  <c r="M4302" i="2"/>
  <c r="M4301" i="2"/>
  <c r="J4301" i="2" s="1"/>
  <c r="M4300" i="2"/>
  <c r="F4300" i="2" s="1"/>
  <c r="M4299" i="2"/>
  <c r="M4298" i="2"/>
  <c r="M4297" i="2"/>
  <c r="J4297" i="2" s="1"/>
  <c r="M4296" i="2"/>
  <c r="M4295" i="2"/>
  <c r="M4294" i="2"/>
  <c r="M4293" i="2"/>
  <c r="J4293" i="2" s="1"/>
  <c r="M4292" i="2"/>
  <c r="M4291" i="2"/>
  <c r="F4291" i="2" s="1"/>
  <c r="M4290" i="2"/>
  <c r="M4289" i="2"/>
  <c r="J4289" i="2" s="1"/>
  <c r="M4288" i="2"/>
  <c r="F4288" i="2" s="1"/>
  <c r="M4287" i="2"/>
  <c r="M4286" i="2"/>
  <c r="M4285" i="2"/>
  <c r="F4285" i="2" s="1"/>
  <c r="M4284" i="2"/>
  <c r="M4283" i="2"/>
  <c r="M4282" i="2"/>
  <c r="F4282" i="2" s="1"/>
  <c r="M4281" i="2"/>
  <c r="J4281" i="2" s="1"/>
  <c r="M4280" i="2"/>
  <c r="M4279" i="2"/>
  <c r="M4278" i="2"/>
  <c r="F4278" i="2" s="1"/>
  <c r="M4277" i="2"/>
  <c r="J4277" i="2" s="1"/>
  <c r="M4276" i="2"/>
  <c r="F4276" i="2" s="1"/>
  <c r="M4275" i="2"/>
  <c r="M4274" i="2"/>
  <c r="M4273" i="2"/>
  <c r="J4273" i="2" s="1"/>
  <c r="M4272" i="2"/>
  <c r="M4270" i="2"/>
  <c r="F4270" i="2" s="1"/>
  <c r="U4269" i="2"/>
  <c r="F4269" i="2"/>
  <c r="E4269" i="2" s="1"/>
  <c r="S4268" i="2"/>
  <c r="M4266" i="2"/>
  <c r="U4265" i="2"/>
  <c r="F4265" i="2"/>
  <c r="E4265" i="2" s="1"/>
  <c r="S4264" i="2"/>
  <c r="M4262" i="2"/>
  <c r="F4262" i="2" s="1"/>
  <c r="F4261" i="2"/>
  <c r="E4261" i="2" s="1"/>
  <c r="S4260" i="2"/>
  <c r="M4258" i="2"/>
  <c r="F4258" i="2" s="1"/>
  <c r="F4257" i="2"/>
  <c r="E4257" i="2" s="1"/>
  <c r="S4256" i="2"/>
  <c r="M4254" i="2"/>
  <c r="F4254" i="2" s="1"/>
  <c r="F4253" i="2"/>
  <c r="E4253" i="2" s="1"/>
  <c r="S4252" i="2"/>
  <c r="M4250" i="2"/>
  <c r="F4250" i="2" s="1"/>
  <c r="F4249" i="2"/>
  <c r="E4249" i="2" s="1"/>
  <c r="S4248" i="2"/>
  <c r="M4246" i="2"/>
  <c r="F4246" i="2" s="1"/>
  <c r="F4245" i="2"/>
  <c r="E4245" i="2" s="1"/>
  <c r="S4244" i="2"/>
  <c r="M4242" i="2"/>
  <c r="F4242" i="2" s="1"/>
  <c r="F4241" i="2"/>
  <c r="E4241" i="2" s="1"/>
  <c r="S4240" i="2"/>
  <c r="M4238" i="2"/>
  <c r="F4237" i="2"/>
  <c r="E4237" i="2" s="1"/>
  <c r="S4236" i="2"/>
  <c r="M4234" i="2"/>
  <c r="F4233" i="2"/>
  <c r="E4233" i="2" s="1"/>
  <c r="S4232" i="2"/>
  <c r="M4230" i="2"/>
  <c r="F4230" i="2" s="1"/>
  <c r="F4229" i="2"/>
  <c r="E4229" i="2" s="1"/>
  <c r="S4228" i="2"/>
  <c r="M4226" i="2"/>
  <c r="F4226" i="2" s="1"/>
  <c r="F4225" i="2"/>
  <c r="E4225" i="2" s="1"/>
  <c r="S4224" i="2"/>
  <c r="M4222" i="2"/>
  <c r="F4222" i="2" s="1"/>
  <c r="F4221" i="2"/>
  <c r="E4221" i="2" s="1"/>
  <c r="S4220" i="2"/>
  <c r="M4218" i="2"/>
  <c r="F4217" i="2"/>
  <c r="S4216" i="2"/>
  <c r="M4214" i="2"/>
  <c r="F4214" i="2" s="1"/>
  <c r="U4213" i="2"/>
  <c r="F4213" i="2"/>
  <c r="E4213" i="2" s="1"/>
  <c r="S4212" i="2"/>
  <c r="M4210" i="2"/>
  <c r="F4210" i="2" s="1"/>
  <c r="F4209" i="2"/>
  <c r="E4209" i="2" s="1"/>
  <c r="S4208" i="2"/>
  <c r="M4206" i="2"/>
  <c r="F4206" i="2" s="1"/>
  <c r="F4205" i="2"/>
  <c r="E4205" i="2" s="1"/>
  <c r="S4204" i="2"/>
  <c r="I4203" i="2"/>
  <c r="M4202" i="2"/>
  <c r="F4201" i="2"/>
  <c r="E4201" i="2" s="1"/>
  <c r="S4200" i="2"/>
  <c r="I4199" i="2"/>
  <c r="M4198" i="2"/>
  <c r="F4198" i="2" s="1"/>
  <c r="F4197" i="2"/>
  <c r="E4197" i="2" s="1"/>
  <c r="S4196" i="2"/>
  <c r="M4194" i="2"/>
  <c r="F4194" i="2" s="1"/>
  <c r="F4193" i="2"/>
  <c r="E4193" i="2" s="1"/>
  <c r="S4192" i="2"/>
  <c r="M4190" i="2"/>
  <c r="F4189" i="2"/>
  <c r="E4189" i="2" s="1"/>
  <c r="S4188" i="2"/>
  <c r="I4187" i="2"/>
  <c r="M4186" i="2"/>
  <c r="F4186" i="2" s="1"/>
  <c r="U4185" i="2"/>
  <c r="F4185" i="2"/>
  <c r="E4185" i="2" s="1"/>
  <c r="S4184" i="2"/>
  <c r="M4182" i="2"/>
  <c r="F4181" i="2"/>
  <c r="E4181" i="2" s="1"/>
  <c r="S4180" i="2"/>
  <c r="M4178" i="2"/>
  <c r="F4178" i="2" s="1"/>
  <c r="F4177" i="2"/>
  <c r="E4177" i="2" s="1"/>
  <c r="S4176" i="2"/>
  <c r="M4174" i="2"/>
  <c r="F4174" i="2" s="1"/>
  <c r="F4173" i="2"/>
  <c r="E4173" i="2" s="1"/>
  <c r="S4172" i="2"/>
  <c r="M4170" i="2"/>
  <c r="F4169" i="2"/>
  <c r="E4169" i="2" s="1"/>
  <c r="S4168" i="2"/>
  <c r="M4166" i="2"/>
  <c r="F4166" i="2" s="1"/>
  <c r="F4165" i="2"/>
  <c r="E4165" i="2" s="1"/>
  <c r="S4164" i="2"/>
  <c r="M4162" i="2"/>
  <c r="F4162" i="2" s="1"/>
  <c r="F4161" i="2"/>
  <c r="E4161" i="2" s="1"/>
  <c r="S4160" i="2"/>
  <c r="M4158" i="2"/>
  <c r="F4158" i="2" s="1"/>
  <c r="F4157" i="2"/>
  <c r="E4157" i="2" s="1"/>
  <c r="S4156" i="2"/>
  <c r="M4154" i="2"/>
  <c r="F4154" i="2" s="1"/>
  <c r="U4153" i="2"/>
  <c r="F4153" i="2"/>
  <c r="S4152" i="2"/>
  <c r="M4150" i="2"/>
  <c r="F4150" i="2" s="1"/>
  <c r="U4149" i="2"/>
  <c r="F4149" i="2"/>
  <c r="E4149" i="2" s="1"/>
  <c r="S4148" i="2"/>
  <c r="M4146" i="2"/>
  <c r="L4125" i="2"/>
  <c r="O4125" i="2" s="1"/>
  <c r="J4125" i="2"/>
  <c r="S4125" i="2"/>
  <c r="M4125" i="2"/>
  <c r="I4122" i="2"/>
  <c r="G4122" i="2" s="1"/>
  <c r="L4121" i="2"/>
  <c r="O4121" i="2" s="1"/>
  <c r="S4121" i="2"/>
  <c r="M4121" i="2"/>
  <c r="J4121" i="2" s="1"/>
  <c r="I4118" i="2"/>
  <c r="G4118" i="2" s="1"/>
  <c r="L4117" i="2"/>
  <c r="O4117" i="2" s="1"/>
  <c r="S4117" i="2"/>
  <c r="M4117" i="2"/>
  <c r="J4117" i="2" s="1"/>
  <c r="I4114" i="2"/>
  <c r="G4114" i="2" s="1"/>
  <c r="L4113" i="2"/>
  <c r="O4113" i="2" s="1"/>
  <c r="S4113" i="2"/>
  <c r="M4113" i="2"/>
  <c r="J4113" i="2" s="1"/>
  <c r="I4110" i="2"/>
  <c r="G4110" i="2" s="1"/>
  <c r="L4109" i="2"/>
  <c r="O4109" i="2" s="1"/>
  <c r="S4109" i="2"/>
  <c r="M4109" i="2"/>
  <c r="J4109" i="2" s="1"/>
  <c r="I4106" i="2"/>
  <c r="G4106" i="2" s="1"/>
  <c r="L4105" i="2"/>
  <c r="O4105" i="2" s="1"/>
  <c r="S4105" i="2"/>
  <c r="M4105" i="2"/>
  <c r="J4105" i="2" s="1"/>
  <c r="I4102" i="2"/>
  <c r="G4102" i="2" s="1"/>
  <c r="L4101" i="2"/>
  <c r="O4101" i="2" s="1"/>
  <c r="S4101" i="2"/>
  <c r="M4101" i="2"/>
  <c r="J4101" i="2" s="1"/>
  <c r="I4098" i="2"/>
  <c r="G4098" i="2" s="1"/>
  <c r="O4095" i="2"/>
  <c r="C4094" i="2"/>
  <c r="F4092" i="2"/>
  <c r="L4089" i="2"/>
  <c r="S4089" i="2"/>
  <c r="K4089" i="2"/>
  <c r="M4089" i="2"/>
  <c r="J4089" i="2" s="1"/>
  <c r="K4082" i="2"/>
  <c r="S4082" i="2"/>
  <c r="L4082" i="2"/>
  <c r="M4082" i="2"/>
  <c r="J4082" i="2" s="1"/>
  <c r="R4082" i="2"/>
  <c r="F4079" i="2"/>
  <c r="J4079" i="2"/>
  <c r="K4066" i="2"/>
  <c r="S4066" i="2"/>
  <c r="L4066" i="2"/>
  <c r="M4066" i="2"/>
  <c r="R4066" i="2"/>
  <c r="F4063" i="2"/>
  <c r="J4063" i="2"/>
  <c r="K4050" i="2"/>
  <c r="S4050" i="2"/>
  <c r="L4050" i="2"/>
  <c r="J4050" i="2"/>
  <c r="M4050" i="2"/>
  <c r="F4050" i="2" s="1"/>
  <c r="R4050" i="2"/>
  <c r="F4047" i="2"/>
  <c r="J4047" i="2"/>
  <c r="K4034" i="2"/>
  <c r="S4034" i="2"/>
  <c r="L4034" i="2"/>
  <c r="J4034" i="2"/>
  <c r="M4034" i="2"/>
  <c r="F4034" i="2" s="1"/>
  <c r="R4034" i="2"/>
  <c r="F4031" i="2"/>
  <c r="J4031" i="2"/>
  <c r="K4018" i="2"/>
  <c r="S4018" i="2"/>
  <c r="L4018" i="2"/>
  <c r="J4018" i="2"/>
  <c r="M4018" i="2"/>
  <c r="F4018" i="2" s="1"/>
  <c r="R4018" i="2"/>
  <c r="F4015" i="2"/>
  <c r="J4015" i="2"/>
  <c r="K4002" i="2"/>
  <c r="S4002" i="2"/>
  <c r="L4002" i="2"/>
  <c r="M4002" i="2"/>
  <c r="R4002" i="2"/>
  <c r="F3999" i="2"/>
  <c r="J3999" i="2"/>
  <c r="K3986" i="2"/>
  <c r="S3986" i="2"/>
  <c r="L3986" i="2"/>
  <c r="M3986" i="2"/>
  <c r="F3986" i="2" s="1"/>
  <c r="R3986" i="2"/>
  <c r="F3983" i="2"/>
  <c r="J3983" i="2"/>
  <c r="K3970" i="2"/>
  <c r="S3970" i="2"/>
  <c r="L3970" i="2"/>
  <c r="M3970" i="2"/>
  <c r="F3970" i="2" s="1"/>
  <c r="R3970" i="2"/>
  <c r="F3967" i="2"/>
  <c r="J3967" i="2"/>
  <c r="K3954" i="2"/>
  <c r="S3954" i="2"/>
  <c r="L3954" i="2"/>
  <c r="M3954" i="2"/>
  <c r="F3954" i="2" s="1"/>
  <c r="R3954" i="2"/>
  <c r="J4472" i="2"/>
  <c r="R4414" i="2"/>
  <c r="N4414" i="2"/>
  <c r="N4396" i="2"/>
  <c r="F4396" i="2" s="1"/>
  <c r="J4383" i="2"/>
  <c r="J4375" i="2"/>
  <c r="N4366" i="2"/>
  <c r="N4357" i="2"/>
  <c r="F4357" i="2" s="1"/>
  <c r="N4348" i="2"/>
  <c r="R4347" i="2"/>
  <c r="J4291" i="2"/>
  <c r="N4266" i="2"/>
  <c r="F4266" i="2" s="1"/>
  <c r="Q4253" i="2"/>
  <c r="T4253" i="2" s="1"/>
  <c r="U4253" i="2" s="1"/>
  <c r="Q4245" i="2"/>
  <c r="T4245" i="2" s="1"/>
  <c r="U4245" i="2" s="1"/>
  <c r="Q4241" i="2"/>
  <c r="T4241" i="2" s="1"/>
  <c r="U4241" i="2" s="1"/>
  <c r="Q4237" i="2"/>
  <c r="T4237" i="2" s="1"/>
  <c r="U4237" i="2" s="1"/>
  <c r="Q4217" i="2"/>
  <c r="T4217" i="2" s="1"/>
  <c r="U4217" i="2" s="1"/>
  <c r="Q4209" i="2"/>
  <c r="T4209" i="2" s="1"/>
  <c r="U4209" i="2" s="1"/>
  <c r="Q4205" i="2"/>
  <c r="T4205" i="2" s="1"/>
  <c r="U4205" i="2" s="1"/>
  <c r="Q4189" i="2"/>
  <c r="T4189" i="2" s="1"/>
  <c r="U4189" i="2" s="1"/>
  <c r="Q4181" i="2"/>
  <c r="T4181" i="2" s="1"/>
  <c r="U4181" i="2" s="1"/>
  <c r="Q4177" i="2"/>
  <c r="T4177" i="2" s="1"/>
  <c r="U4177" i="2" s="1"/>
  <c r="Q4157" i="2"/>
  <c r="T4157" i="2" s="1"/>
  <c r="U4157" i="2" s="1"/>
  <c r="L4127" i="2"/>
  <c r="M4127" i="2"/>
  <c r="J4127" i="2" s="1"/>
  <c r="S4127" i="2"/>
  <c r="L4103" i="2"/>
  <c r="M4103" i="2"/>
  <c r="J4103" i="2" s="1"/>
  <c r="S4103" i="2"/>
  <c r="L4093" i="2"/>
  <c r="S4093" i="2"/>
  <c r="K4093" i="2"/>
  <c r="M4093" i="2"/>
  <c r="F4093" i="2" s="1"/>
  <c r="K4070" i="2"/>
  <c r="S4070" i="2"/>
  <c r="L4070" i="2"/>
  <c r="M4070" i="2"/>
  <c r="J4070" i="2" s="1"/>
  <c r="R4070" i="2"/>
  <c r="K4054" i="2"/>
  <c r="S4054" i="2"/>
  <c r="L4054" i="2"/>
  <c r="M4054" i="2"/>
  <c r="J4054" i="2" s="1"/>
  <c r="R4054" i="2"/>
  <c r="K4038" i="2"/>
  <c r="S4038" i="2"/>
  <c r="L4038" i="2"/>
  <c r="M4038" i="2"/>
  <c r="J4038" i="2" s="1"/>
  <c r="R4038" i="2"/>
  <c r="K3990" i="2"/>
  <c r="S3990" i="2"/>
  <c r="L3990" i="2"/>
  <c r="M3990" i="2"/>
  <c r="J3990" i="2" s="1"/>
  <c r="R3990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K4270" i="2"/>
  <c r="O4270" i="2" s="1"/>
  <c r="K4266" i="2"/>
  <c r="O4266" i="2" s="1"/>
  <c r="K4262" i="2"/>
  <c r="O4262" i="2" s="1"/>
  <c r="J4261" i="2"/>
  <c r="K4258" i="2"/>
  <c r="O4258" i="2" s="1"/>
  <c r="K4254" i="2"/>
  <c r="O4254" i="2" s="1"/>
  <c r="K4250" i="2"/>
  <c r="O4250" i="2" s="1"/>
  <c r="J4249" i="2"/>
  <c r="K4246" i="2"/>
  <c r="O4246" i="2" s="1"/>
  <c r="K4242" i="2"/>
  <c r="O4242" i="2" s="1"/>
  <c r="K4238" i="2"/>
  <c r="O4238" i="2" s="1"/>
  <c r="K4234" i="2"/>
  <c r="O4234" i="2" s="1"/>
  <c r="K4230" i="2"/>
  <c r="O4230" i="2" s="1"/>
  <c r="K4226" i="2"/>
  <c r="O4226" i="2" s="1"/>
  <c r="J4225" i="2"/>
  <c r="K4222" i="2"/>
  <c r="O4222" i="2" s="1"/>
  <c r="K4218" i="2"/>
  <c r="O4218" i="2" s="1"/>
  <c r="K4214" i="2"/>
  <c r="O4214" i="2" s="1"/>
  <c r="J4213" i="2"/>
  <c r="K4210" i="2"/>
  <c r="O4210" i="2" s="1"/>
  <c r="K4206" i="2"/>
  <c r="O4206" i="2" s="1"/>
  <c r="K4202" i="2"/>
  <c r="O4202" i="2" s="1"/>
  <c r="J4201" i="2"/>
  <c r="K4198" i="2"/>
  <c r="O4198" i="2" s="1"/>
  <c r="K4194" i="2"/>
  <c r="O4194" i="2" s="1"/>
  <c r="J4193" i="2"/>
  <c r="K4190" i="2"/>
  <c r="O4190" i="2" s="1"/>
  <c r="K4186" i="2"/>
  <c r="O4186" i="2" s="1"/>
  <c r="K4182" i="2"/>
  <c r="O4182" i="2" s="1"/>
  <c r="K4178" i="2"/>
  <c r="O4178" i="2" s="1"/>
  <c r="K4174" i="2"/>
  <c r="O4174" i="2" s="1"/>
  <c r="K4170" i="2"/>
  <c r="O4170" i="2" s="1"/>
  <c r="J4169" i="2"/>
  <c r="K4166" i="2"/>
  <c r="O4166" i="2" s="1"/>
  <c r="K4162" i="2"/>
  <c r="O4162" i="2" s="1"/>
  <c r="K4158" i="2"/>
  <c r="O4158" i="2" s="1"/>
  <c r="K4154" i="2"/>
  <c r="O4154" i="2" s="1"/>
  <c r="K4150" i="2"/>
  <c r="O4150" i="2" s="1"/>
  <c r="J4149" i="2"/>
  <c r="K4146" i="2"/>
  <c r="O4146" i="2" s="1"/>
  <c r="N4127" i="2"/>
  <c r="F4127" i="2" s="1"/>
  <c r="N4123" i="2"/>
  <c r="N4119" i="2"/>
  <c r="N4111" i="2"/>
  <c r="N4103" i="2"/>
  <c r="I4094" i="2"/>
  <c r="G4094" i="2" s="1"/>
  <c r="L4085" i="2"/>
  <c r="S4085" i="2"/>
  <c r="K4085" i="2"/>
  <c r="M4085" i="2"/>
  <c r="J4085" i="2" s="1"/>
  <c r="K4078" i="2"/>
  <c r="S4078" i="2"/>
  <c r="L4078" i="2"/>
  <c r="M4078" i="2"/>
  <c r="R4078" i="2"/>
  <c r="N4070" i="2"/>
  <c r="K4062" i="2"/>
  <c r="S4062" i="2"/>
  <c r="L4062" i="2"/>
  <c r="M4062" i="2"/>
  <c r="F4062" i="2" s="1"/>
  <c r="R4062" i="2"/>
  <c r="N4054" i="2"/>
  <c r="K4046" i="2"/>
  <c r="S4046" i="2"/>
  <c r="L4046" i="2"/>
  <c r="O4046" i="2" s="1"/>
  <c r="M4046" i="2"/>
  <c r="R4046" i="2"/>
  <c r="N4038" i="2"/>
  <c r="K4030" i="2"/>
  <c r="S4030" i="2"/>
  <c r="L4030" i="2"/>
  <c r="M4030" i="2"/>
  <c r="F4030" i="2" s="1"/>
  <c r="R4030" i="2"/>
  <c r="N4022" i="2"/>
  <c r="F4022" i="2" s="1"/>
  <c r="K4014" i="2"/>
  <c r="S4014" i="2"/>
  <c r="L4014" i="2"/>
  <c r="M4014" i="2"/>
  <c r="R4014" i="2"/>
  <c r="K3998" i="2"/>
  <c r="S3998" i="2"/>
  <c r="L3998" i="2"/>
  <c r="M3998" i="2"/>
  <c r="R3998" i="2"/>
  <c r="N3990" i="2"/>
  <c r="K3982" i="2"/>
  <c r="S3982" i="2"/>
  <c r="L3982" i="2"/>
  <c r="M3982" i="2"/>
  <c r="F3982" i="2" s="1"/>
  <c r="R3982" i="2"/>
  <c r="N3974" i="2"/>
  <c r="K3966" i="2"/>
  <c r="S3966" i="2"/>
  <c r="L3966" i="2"/>
  <c r="M3966" i="2"/>
  <c r="R3966" i="2"/>
  <c r="K3798" i="2"/>
  <c r="S3798" i="2"/>
  <c r="L3798" i="2"/>
  <c r="M3798" i="2"/>
  <c r="J3798" i="2" s="1"/>
  <c r="R3798" i="2"/>
  <c r="N3798" i="2"/>
  <c r="N4527" i="2"/>
  <c r="J4501" i="2"/>
  <c r="J4495" i="2"/>
  <c r="J4452" i="2"/>
  <c r="J4435" i="2"/>
  <c r="J4424" i="2"/>
  <c r="R4423" i="2"/>
  <c r="J4325" i="2"/>
  <c r="J4311" i="2"/>
  <c r="J4285" i="2"/>
  <c r="R4146" i="2"/>
  <c r="N4146" i="2"/>
  <c r="R4123" i="2"/>
  <c r="L4115" i="2"/>
  <c r="M4115" i="2"/>
  <c r="F4115" i="2" s="1"/>
  <c r="S4115" i="2"/>
  <c r="L4107" i="2"/>
  <c r="M4107" i="2"/>
  <c r="F4107" i="2" s="1"/>
  <c r="S4107" i="2"/>
  <c r="K4006" i="2"/>
  <c r="S4006" i="2"/>
  <c r="L4006" i="2"/>
  <c r="M4006" i="2"/>
  <c r="R4006" i="2"/>
  <c r="K3958" i="2"/>
  <c r="S3958" i="2"/>
  <c r="L3958" i="2"/>
  <c r="M3958" i="2"/>
  <c r="R3958" i="2"/>
  <c r="S4533" i="2"/>
  <c r="K4533" i="2"/>
  <c r="S4532" i="2"/>
  <c r="K4532" i="2"/>
  <c r="S4531" i="2"/>
  <c r="K4531" i="2"/>
  <c r="S4530" i="2"/>
  <c r="K4530" i="2"/>
  <c r="S4529" i="2"/>
  <c r="K4529" i="2"/>
  <c r="S4528" i="2"/>
  <c r="K4528" i="2"/>
  <c r="S4527" i="2"/>
  <c r="K4527" i="2"/>
  <c r="S4526" i="2"/>
  <c r="K4526" i="2"/>
  <c r="S4525" i="2"/>
  <c r="K4525" i="2"/>
  <c r="S4524" i="2"/>
  <c r="K4524" i="2"/>
  <c r="S4523" i="2"/>
  <c r="K4523" i="2"/>
  <c r="S4522" i="2"/>
  <c r="K4522" i="2"/>
  <c r="S4521" i="2"/>
  <c r="K4521" i="2"/>
  <c r="S4520" i="2"/>
  <c r="K4520" i="2"/>
  <c r="S4519" i="2"/>
  <c r="K4519" i="2"/>
  <c r="S4518" i="2"/>
  <c r="K4518" i="2"/>
  <c r="S4517" i="2"/>
  <c r="K4517" i="2"/>
  <c r="S4516" i="2"/>
  <c r="K4516" i="2"/>
  <c r="S4515" i="2"/>
  <c r="K4515" i="2"/>
  <c r="S4514" i="2"/>
  <c r="K4514" i="2"/>
  <c r="S4513" i="2"/>
  <c r="K4513" i="2"/>
  <c r="S4512" i="2"/>
  <c r="K4512" i="2"/>
  <c r="S4511" i="2"/>
  <c r="K4511" i="2"/>
  <c r="S4510" i="2"/>
  <c r="K4510" i="2"/>
  <c r="S4509" i="2"/>
  <c r="K4509" i="2"/>
  <c r="S4508" i="2"/>
  <c r="K4508" i="2"/>
  <c r="S4507" i="2"/>
  <c r="K4507" i="2"/>
  <c r="S4506" i="2"/>
  <c r="K4506" i="2"/>
  <c r="S4505" i="2"/>
  <c r="K4505" i="2"/>
  <c r="S4504" i="2"/>
  <c r="K4504" i="2"/>
  <c r="S4503" i="2"/>
  <c r="K4503" i="2"/>
  <c r="S4502" i="2"/>
  <c r="K4502" i="2"/>
  <c r="S4501" i="2"/>
  <c r="K4501" i="2"/>
  <c r="S4500" i="2"/>
  <c r="K4500" i="2"/>
  <c r="S4499" i="2"/>
  <c r="K4499" i="2"/>
  <c r="S4498" i="2"/>
  <c r="K4498" i="2"/>
  <c r="S4497" i="2"/>
  <c r="K4497" i="2"/>
  <c r="S4496" i="2"/>
  <c r="K4496" i="2"/>
  <c r="S4495" i="2"/>
  <c r="K4495" i="2"/>
  <c r="S4494" i="2"/>
  <c r="K4494" i="2"/>
  <c r="S4493" i="2"/>
  <c r="K4493" i="2"/>
  <c r="S4492" i="2"/>
  <c r="K4492" i="2"/>
  <c r="S4491" i="2"/>
  <c r="K4491" i="2"/>
  <c r="S4490" i="2"/>
  <c r="K4490" i="2"/>
  <c r="S4489" i="2"/>
  <c r="K4489" i="2"/>
  <c r="S4488" i="2"/>
  <c r="K4488" i="2"/>
  <c r="S4487" i="2"/>
  <c r="K4487" i="2"/>
  <c r="S4486" i="2"/>
  <c r="K4486" i="2"/>
  <c r="S4485" i="2"/>
  <c r="K4485" i="2"/>
  <c r="S4484" i="2"/>
  <c r="K4484" i="2"/>
  <c r="S4483" i="2"/>
  <c r="K4483" i="2"/>
  <c r="S4482" i="2"/>
  <c r="K4482" i="2"/>
  <c r="S4481" i="2"/>
  <c r="K4481" i="2"/>
  <c r="S4480" i="2"/>
  <c r="K4480" i="2"/>
  <c r="S4479" i="2"/>
  <c r="K4479" i="2"/>
  <c r="S4478" i="2"/>
  <c r="K4478" i="2"/>
  <c r="S4477" i="2"/>
  <c r="K4477" i="2"/>
  <c r="S4476" i="2"/>
  <c r="K4476" i="2"/>
  <c r="S4475" i="2"/>
  <c r="K4475" i="2"/>
  <c r="S4474" i="2"/>
  <c r="K4474" i="2"/>
  <c r="S4473" i="2"/>
  <c r="K4473" i="2"/>
  <c r="S4472" i="2"/>
  <c r="K4472" i="2"/>
  <c r="S4471" i="2"/>
  <c r="K4471" i="2"/>
  <c r="S4470" i="2"/>
  <c r="K4470" i="2"/>
  <c r="S4469" i="2"/>
  <c r="K4469" i="2"/>
  <c r="S4468" i="2"/>
  <c r="K4468" i="2"/>
  <c r="S4467" i="2"/>
  <c r="K4467" i="2"/>
  <c r="S4466" i="2"/>
  <c r="K4466" i="2"/>
  <c r="S4465" i="2"/>
  <c r="K4465" i="2"/>
  <c r="S4464" i="2"/>
  <c r="K4464" i="2"/>
  <c r="S4463" i="2"/>
  <c r="K4463" i="2"/>
  <c r="S4462" i="2"/>
  <c r="K4462" i="2"/>
  <c r="S4461" i="2"/>
  <c r="K4461" i="2"/>
  <c r="S4460" i="2"/>
  <c r="K4460" i="2"/>
  <c r="S4459" i="2"/>
  <c r="K4459" i="2"/>
  <c r="S4458" i="2"/>
  <c r="K4458" i="2"/>
  <c r="S4457" i="2"/>
  <c r="K4457" i="2"/>
  <c r="S4456" i="2"/>
  <c r="K4456" i="2"/>
  <c r="S4455" i="2"/>
  <c r="K4455" i="2"/>
  <c r="S4454" i="2"/>
  <c r="K4454" i="2"/>
  <c r="S4453" i="2"/>
  <c r="K4453" i="2"/>
  <c r="S4452" i="2"/>
  <c r="K4452" i="2"/>
  <c r="S4451" i="2"/>
  <c r="K4451" i="2"/>
  <c r="S4450" i="2"/>
  <c r="K4450" i="2"/>
  <c r="S4449" i="2"/>
  <c r="K4449" i="2"/>
  <c r="S4448" i="2"/>
  <c r="K4448" i="2"/>
  <c r="S4447" i="2"/>
  <c r="K4447" i="2"/>
  <c r="S4446" i="2"/>
  <c r="K4446" i="2"/>
  <c r="S4445" i="2"/>
  <c r="K4445" i="2"/>
  <c r="S4444" i="2"/>
  <c r="K4444" i="2"/>
  <c r="S4443" i="2"/>
  <c r="K4443" i="2"/>
  <c r="S4442" i="2"/>
  <c r="K4442" i="2"/>
  <c r="S4441" i="2"/>
  <c r="K4441" i="2"/>
  <c r="S4440" i="2"/>
  <c r="K4440" i="2"/>
  <c r="S4439" i="2"/>
  <c r="K4439" i="2"/>
  <c r="S4438" i="2"/>
  <c r="K4438" i="2"/>
  <c r="S4437" i="2"/>
  <c r="K4437" i="2"/>
  <c r="S4436" i="2"/>
  <c r="K4436" i="2"/>
  <c r="S4435" i="2"/>
  <c r="K4435" i="2"/>
  <c r="S4434" i="2"/>
  <c r="K4434" i="2"/>
  <c r="S4433" i="2"/>
  <c r="K4433" i="2"/>
  <c r="S4432" i="2"/>
  <c r="K4432" i="2"/>
  <c r="S4431" i="2"/>
  <c r="K4431" i="2"/>
  <c r="S4430" i="2"/>
  <c r="K4430" i="2"/>
  <c r="S4429" i="2"/>
  <c r="K4429" i="2"/>
  <c r="S4428" i="2"/>
  <c r="K4428" i="2"/>
  <c r="S4427" i="2"/>
  <c r="K4427" i="2"/>
  <c r="S4426" i="2"/>
  <c r="K4426" i="2"/>
  <c r="S4425" i="2"/>
  <c r="K4425" i="2"/>
  <c r="S4424" i="2"/>
  <c r="K4424" i="2"/>
  <c r="S4423" i="2"/>
  <c r="K4423" i="2"/>
  <c r="S4422" i="2"/>
  <c r="K4422" i="2"/>
  <c r="S4421" i="2"/>
  <c r="K4421" i="2"/>
  <c r="S4420" i="2"/>
  <c r="K4420" i="2"/>
  <c r="S4419" i="2"/>
  <c r="K4419" i="2"/>
  <c r="S4418" i="2"/>
  <c r="K4418" i="2"/>
  <c r="S4417" i="2"/>
  <c r="K4417" i="2"/>
  <c r="S4416" i="2"/>
  <c r="K4416" i="2"/>
  <c r="S4415" i="2"/>
  <c r="K4415" i="2"/>
  <c r="S4414" i="2"/>
  <c r="K4414" i="2"/>
  <c r="S4413" i="2"/>
  <c r="K4413" i="2"/>
  <c r="S4412" i="2"/>
  <c r="K4412" i="2"/>
  <c r="S4411" i="2"/>
  <c r="K4411" i="2"/>
  <c r="S4410" i="2"/>
  <c r="K4410" i="2"/>
  <c r="S4409" i="2"/>
  <c r="K4409" i="2"/>
  <c r="S4408" i="2"/>
  <c r="K4408" i="2"/>
  <c r="S4407" i="2"/>
  <c r="K4407" i="2"/>
  <c r="S4406" i="2"/>
  <c r="K4406" i="2"/>
  <c r="S4405" i="2"/>
  <c r="K4405" i="2"/>
  <c r="S4404" i="2"/>
  <c r="K4404" i="2"/>
  <c r="S4403" i="2"/>
  <c r="K4403" i="2"/>
  <c r="S4402" i="2"/>
  <c r="K4402" i="2"/>
  <c r="S4401" i="2"/>
  <c r="K4401" i="2"/>
  <c r="S4400" i="2"/>
  <c r="K4400" i="2"/>
  <c r="S4399" i="2"/>
  <c r="K4399" i="2"/>
  <c r="S4398" i="2"/>
  <c r="K4398" i="2"/>
  <c r="S4397" i="2"/>
  <c r="K4397" i="2"/>
  <c r="S4396" i="2"/>
  <c r="K4396" i="2"/>
  <c r="S4395" i="2"/>
  <c r="K4395" i="2"/>
  <c r="S4394" i="2"/>
  <c r="K4394" i="2"/>
  <c r="S4393" i="2"/>
  <c r="K4393" i="2"/>
  <c r="S4392" i="2"/>
  <c r="K4392" i="2"/>
  <c r="S4391" i="2"/>
  <c r="K4391" i="2"/>
  <c r="S4390" i="2"/>
  <c r="K4390" i="2"/>
  <c r="S4389" i="2"/>
  <c r="K4389" i="2"/>
  <c r="S4388" i="2"/>
  <c r="K4388" i="2"/>
  <c r="S4387" i="2"/>
  <c r="K4387" i="2"/>
  <c r="S4386" i="2"/>
  <c r="K4386" i="2"/>
  <c r="S4385" i="2"/>
  <c r="K4385" i="2"/>
  <c r="S4384" i="2"/>
  <c r="K4384" i="2"/>
  <c r="S4383" i="2"/>
  <c r="K4383" i="2"/>
  <c r="S4382" i="2"/>
  <c r="K4382" i="2"/>
  <c r="S4381" i="2"/>
  <c r="K4381" i="2"/>
  <c r="S4380" i="2"/>
  <c r="K4380" i="2"/>
  <c r="S4379" i="2"/>
  <c r="K4379" i="2"/>
  <c r="S4378" i="2"/>
  <c r="K4378" i="2"/>
  <c r="S4377" i="2"/>
  <c r="K4377" i="2"/>
  <c r="S4376" i="2"/>
  <c r="K4376" i="2"/>
  <c r="S4375" i="2"/>
  <c r="K4375" i="2"/>
  <c r="S4374" i="2"/>
  <c r="K4374" i="2"/>
  <c r="S4373" i="2"/>
  <c r="K4373" i="2"/>
  <c r="S4372" i="2"/>
  <c r="K4372" i="2"/>
  <c r="S4371" i="2"/>
  <c r="K4371" i="2"/>
  <c r="S4370" i="2"/>
  <c r="K4370" i="2"/>
  <c r="S4369" i="2"/>
  <c r="K4369" i="2"/>
  <c r="S4368" i="2"/>
  <c r="K4368" i="2"/>
  <c r="S4367" i="2"/>
  <c r="K4367" i="2"/>
  <c r="S4366" i="2"/>
  <c r="K4366" i="2"/>
  <c r="S4365" i="2"/>
  <c r="K4365" i="2"/>
  <c r="S4364" i="2"/>
  <c r="K4364" i="2"/>
  <c r="S4363" i="2"/>
  <c r="K4363" i="2"/>
  <c r="S4362" i="2"/>
  <c r="K4362" i="2"/>
  <c r="S4361" i="2"/>
  <c r="K4361" i="2"/>
  <c r="S4360" i="2"/>
  <c r="K4360" i="2"/>
  <c r="S4359" i="2"/>
  <c r="K4359" i="2"/>
  <c r="S4358" i="2"/>
  <c r="K4358" i="2"/>
  <c r="S4357" i="2"/>
  <c r="K4357" i="2"/>
  <c r="S4356" i="2"/>
  <c r="K4356" i="2"/>
  <c r="S4355" i="2"/>
  <c r="K4355" i="2"/>
  <c r="S4354" i="2"/>
  <c r="K4354" i="2"/>
  <c r="S4353" i="2"/>
  <c r="K4353" i="2"/>
  <c r="S4352" i="2"/>
  <c r="K4352" i="2"/>
  <c r="S4351" i="2"/>
  <c r="K4351" i="2"/>
  <c r="S4350" i="2"/>
  <c r="K4350" i="2"/>
  <c r="S4349" i="2"/>
  <c r="K4349" i="2"/>
  <c r="S4348" i="2"/>
  <c r="K4348" i="2"/>
  <c r="S4347" i="2"/>
  <c r="K4347" i="2"/>
  <c r="S4346" i="2"/>
  <c r="K4346" i="2"/>
  <c r="S4345" i="2"/>
  <c r="K4345" i="2"/>
  <c r="S4344" i="2"/>
  <c r="K4344" i="2"/>
  <c r="S4343" i="2"/>
  <c r="K4343" i="2"/>
  <c r="S4342" i="2"/>
  <c r="K4342" i="2"/>
  <c r="S4341" i="2"/>
  <c r="K4341" i="2"/>
  <c r="S4340" i="2"/>
  <c r="K4340" i="2"/>
  <c r="S4339" i="2"/>
  <c r="K4339" i="2"/>
  <c r="S4338" i="2"/>
  <c r="K4338" i="2"/>
  <c r="S4337" i="2"/>
  <c r="K4337" i="2"/>
  <c r="S4336" i="2"/>
  <c r="K4336" i="2"/>
  <c r="S4335" i="2"/>
  <c r="K4335" i="2"/>
  <c r="S4334" i="2"/>
  <c r="K4334" i="2"/>
  <c r="S4333" i="2"/>
  <c r="K4333" i="2"/>
  <c r="S4332" i="2"/>
  <c r="K4332" i="2"/>
  <c r="S4331" i="2"/>
  <c r="K4331" i="2"/>
  <c r="S4330" i="2"/>
  <c r="K4330" i="2"/>
  <c r="S4329" i="2"/>
  <c r="K4329" i="2"/>
  <c r="S4328" i="2"/>
  <c r="K4328" i="2"/>
  <c r="S4327" i="2"/>
  <c r="K4327" i="2"/>
  <c r="S4326" i="2"/>
  <c r="K4326" i="2"/>
  <c r="S4325" i="2"/>
  <c r="K4325" i="2"/>
  <c r="S4324" i="2"/>
  <c r="K4324" i="2"/>
  <c r="S4323" i="2"/>
  <c r="K4323" i="2"/>
  <c r="S4322" i="2"/>
  <c r="K4322" i="2"/>
  <c r="S4321" i="2"/>
  <c r="K4321" i="2"/>
  <c r="S4320" i="2"/>
  <c r="K4320" i="2"/>
  <c r="S4319" i="2"/>
  <c r="K4319" i="2"/>
  <c r="S4318" i="2"/>
  <c r="K4318" i="2"/>
  <c r="S4317" i="2"/>
  <c r="K4317" i="2"/>
  <c r="S4316" i="2"/>
  <c r="K4316" i="2"/>
  <c r="S4315" i="2"/>
  <c r="K4315" i="2"/>
  <c r="S4314" i="2"/>
  <c r="K4314" i="2"/>
  <c r="S4313" i="2"/>
  <c r="K4313" i="2"/>
  <c r="S4312" i="2"/>
  <c r="K4312" i="2"/>
  <c r="S4311" i="2"/>
  <c r="K4311" i="2"/>
  <c r="S4310" i="2"/>
  <c r="K4310" i="2"/>
  <c r="S4309" i="2"/>
  <c r="K4309" i="2"/>
  <c r="S4308" i="2"/>
  <c r="K4308" i="2"/>
  <c r="S4307" i="2"/>
  <c r="K4307" i="2"/>
  <c r="S4306" i="2"/>
  <c r="K4306" i="2"/>
  <c r="S4305" i="2"/>
  <c r="K4305" i="2"/>
  <c r="S4304" i="2"/>
  <c r="K4304" i="2"/>
  <c r="S4303" i="2"/>
  <c r="K4303" i="2"/>
  <c r="S4302" i="2"/>
  <c r="K4302" i="2"/>
  <c r="S4301" i="2"/>
  <c r="K4301" i="2"/>
  <c r="S4300" i="2"/>
  <c r="K4300" i="2"/>
  <c r="S4299" i="2"/>
  <c r="K4299" i="2"/>
  <c r="S4298" i="2"/>
  <c r="K4298" i="2"/>
  <c r="S4297" i="2"/>
  <c r="K4297" i="2"/>
  <c r="S4296" i="2"/>
  <c r="K4296" i="2"/>
  <c r="S4295" i="2"/>
  <c r="K4295" i="2"/>
  <c r="S4294" i="2"/>
  <c r="K4294" i="2"/>
  <c r="S4293" i="2"/>
  <c r="K4293" i="2"/>
  <c r="S4292" i="2"/>
  <c r="K4292" i="2"/>
  <c r="S4291" i="2"/>
  <c r="K4291" i="2"/>
  <c r="S4290" i="2"/>
  <c r="K4290" i="2"/>
  <c r="S4289" i="2"/>
  <c r="K4289" i="2"/>
  <c r="S4288" i="2"/>
  <c r="K4288" i="2"/>
  <c r="S4287" i="2"/>
  <c r="K4287" i="2"/>
  <c r="S4286" i="2"/>
  <c r="K4286" i="2"/>
  <c r="S4285" i="2"/>
  <c r="K4285" i="2"/>
  <c r="S4284" i="2"/>
  <c r="K4284" i="2"/>
  <c r="S4283" i="2"/>
  <c r="K4283" i="2"/>
  <c r="S4282" i="2"/>
  <c r="K4282" i="2"/>
  <c r="S4281" i="2"/>
  <c r="K4281" i="2"/>
  <c r="S4280" i="2"/>
  <c r="K4280" i="2"/>
  <c r="S4279" i="2"/>
  <c r="K4279" i="2"/>
  <c r="S4278" i="2"/>
  <c r="K4278" i="2"/>
  <c r="S4277" i="2"/>
  <c r="K4277" i="2"/>
  <c r="S4276" i="2"/>
  <c r="K4276" i="2"/>
  <c r="S4275" i="2"/>
  <c r="K4275" i="2"/>
  <c r="S4274" i="2"/>
  <c r="K4274" i="2"/>
  <c r="S4273" i="2"/>
  <c r="K4273" i="2"/>
  <c r="S4272" i="2"/>
  <c r="K4272" i="2"/>
  <c r="S4271" i="2"/>
  <c r="K4271" i="2"/>
  <c r="S4270" i="2"/>
  <c r="J4270" i="2"/>
  <c r="M4268" i="2"/>
  <c r="K4267" i="2"/>
  <c r="S4266" i="2"/>
  <c r="J4266" i="2"/>
  <c r="M4264" i="2"/>
  <c r="K4263" i="2"/>
  <c r="S4262" i="2"/>
  <c r="J4262" i="2"/>
  <c r="M4260" i="2"/>
  <c r="J4260" i="2" s="1"/>
  <c r="K4259" i="2"/>
  <c r="S4258" i="2"/>
  <c r="J4258" i="2"/>
  <c r="M4256" i="2"/>
  <c r="K4255" i="2"/>
  <c r="S4254" i="2"/>
  <c r="J4254" i="2"/>
  <c r="M4252" i="2"/>
  <c r="K4251" i="2"/>
  <c r="S4250" i="2"/>
  <c r="J4250" i="2"/>
  <c r="M4248" i="2"/>
  <c r="K4247" i="2"/>
  <c r="S4246" i="2"/>
  <c r="M4244" i="2"/>
  <c r="J4244" i="2" s="1"/>
  <c r="K4243" i="2"/>
  <c r="S4242" i="2"/>
  <c r="J4242" i="2"/>
  <c r="M4240" i="2"/>
  <c r="K4239" i="2"/>
  <c r="S4238" i="2"/>
  <c r="M4236" i="2"/>
  <c r="K4235" i="2"/>
  <c r="S4234" i="2"/>
  <c r="M4232" i="2"/>
  <c r="K4231" i="2"/>
  <c r="S4230" i="2"/>
  <c r="M4228" i="2"/>
  <c r="J4228" i="2" s="1"/>
  <c r="K4227" i="2"/>
  <c r="S4226" i="2"/>
  <c r="M4224" i="2"/>
  <c r="K4223" i="2"/>
  <c r="S4222" i="2"/>
  <c r="J4222" i="2"/>
  <c r="M4220" i="2"/>
  <c r="K4219" i="2"/>
  <c r="S4218" i="2"/>
  <c r="M4216" i="2"/>
  <c r="K4215" i="2"/>
  <c r="S4214" i="2"/>
  <c r="J4214" i="2"/>
  <c r="M4212" i="2"/>
  <c r="K4211" i="2"/>
  <c r="S4210" i="2"/>
  <c r="J4210" i="2"/>
  <c r="M4208" i="2"/>
  <c r="K4207" i="2"/>
  <c r="S4206" i="2"/>
  <c r="M4204" i="2"/>
  <c r="K4203" i="2"/>
  <c r="S4202" i="2"/>
  <c r="M4200" i="2"/>
  <c r="K4199" i="2"/>
  <c r="S4198" i="2"/>
  <c r="M4196" i="2"/>
  <c r="J4196" i="2" s="1"/>
  <c r="K4195" i="2"/>
  <c r="S4194" i="2"/>
  <c r="J4194" i="2"/>
  <c r="M4192" i="2"/>
  <c r="K4191" i="2"/>
  <c r="S4190" i="2"/>
  <c r="M4188" i="2"/>
  <c r="K4187" i="2"/>
  <c r="S4186" i="2"/>
  <c r="M4184" i="2"/>
  <c r="K4183" i="2"/>
  <c r="S4182" i="2"/>
  <c r="J4182" i="2"/>
  <c r="M4180" i="2"/>
  <c r="J4180" i="2" s="1"/>
  <c r="K4179" i="2"/>
  <c r="S4178" i="2"/>
  <c r="J4178" i="2"/>
  <c r="M4176" i="2"/>
  <c r="K4175" i="2"/>
  <c r="S4174" i="2"/>
  <c r="J4174" i="2"/>
  <c r="M4172" i="2"/>
  <c r="K4171" i="2"/>
  <c r="S4170" i="2"/>
  <c r="M4168" i="2"/>
  <c r="K4167" i="2"/>
  <c r="S4166" i="2"/>
  <c r="M4164" i="2"/>
  <c r="K4163" i="2"/>
  <c r="S4162" i="2"/>
  <c r="J4162" i="2"/>
  <c r="M4160" i="2"/>
  <c r="K4159" i="2"/>
  <c r="S4158" i="2"/>
  <c r="M4156" i="2"/>
  <c r="K4155" i="2"/>
  <c r="S4154" i="2"/>
  <c r="J4154" i="2"/>
  <c r="M4152" i="2"/>
  <c r="K4151" i="2"/>
  <c r="S4150" i="2"/>
  <c r="M4148" i="2"/>
  <c r="J4148" i="2" s="1"/>
  <c r="K4147" i="2"/>
  <c r="S4146" i="2"/>
  <c r="J4146" i="2"/>
  <c r="F4145" i="2"/>
  <c r="E4145" i="2" s="1"/>
  <c r="F4144" i="2"/>
  <c r="E4144" i="2" s="1"/>
  <c r="F4143" i="2"/>
  <c r="E4143" i="2" s="1"/>
  <c r="F4142" i="2"/>
  <c r="E4142" i="2" s="1"/>
  <c r="F4141" i="2"/>
  <c r="E4141" i="2" s="1"/>
  <c r="F4140" i="2"/>
  <c r="E4140" i="2" s="1"/>
  <c r="F4139" i="2"/>
  <c r="E4139" i="2" s="1"/>
  <c r="F4138" i="2"/>
  <c r="E4138" i="2" s="1"/>
  <c r="F4137" i="2"/>
  <c r="E4137" i="2" s="1"/>
  <c r="F4136" i="2"/>
  <c r="E4136" i="2" s="1"/>
  <c r="F4135" i="2"/>
  <c r="E4135" i="2" s="1"/>
  <c r="F4134" i="2"/>
  <c r="E4134" i="2" s="1"/>
  <c r="F4133" i="2"/>
  <c r="E4133" i="2" s="1"/>
  <c r="F4132" i="2"/>
  <c r="E4132" i="2" s="1"/>
  <c r="F4131" i="2"/>
  <c r="E4131" i="2" s="1"/>
  <c r="F4130" i="2"/>
  <c r="E4130" i="2" s="1"/>
  <c r="F4129" i="2"/>
  <c r="E4129" i="2" s="1"/>
  <c r="F4128" i="2"/>
  <c r="K4127" i="2"/>
  <c r="N4125" i="2"/>
  <c r="F4125" i="2" s="1"/>
  <c r="E4125" i="2" s="1"/>
  <c r="F4124" i="2"/>
  <c r="K4123" i="2"/>
  <c r="Q4122" i="2"/>
  <c r="T4122" i="2" s="1"/>
  <c r="U4122" i="2" s="1"/>
  <c r="N4121" i="2"/>
  <c r="F4120" i="2"/>
  <c r="K4119" i="2"/>
  <c r="Q4118" i="2"/>
  <c r="T4118" i="2" s="1"/>
  <c r="U4118" i="2" s="1"/>
  <c r="N4117" i="2"/>
  <c r="F4116" i="2"/>
  <c r="K4115" i="2"/>
  <c r="Q4114" i="2"/>
  <c r="T4114" i="2" s="1"/>
  <c r="U4114" i="2" s="1"/>
  <c r="N4113" i="2"/>
  <c r="F4113" i="2" s="1"/>
  <c r="E4113" i="2" s="1"/>
  <c r="F4112" i="2"/>
  <c r="K4111" i="2"/>
  <c r="Q4110" i="2"/>
  <c r="T4110" i="2" s="1"/>
  <c r="U4110" i="2" s="1"/>
  <c r="N4109" i="2"/>
  <c r="F4108" i="2"/>
  <c r="K4107" i="2"/>
  <c r="Q4106" i="2"/>
  <c r="T4106" i="2" s="1"/>
  <c r="U4106" i="2" s="1"/>
  <c r="N4105" i="2"/>
  <c r="F4104" i="2"/>
  <c r="K4103" i="2"/>
  <c r="Q4102" i="2"/>
  <c r="T4102" i="2" s="1"/>
  <c r="U4102" i="2" s="1"/>
  <c r="N4101" i="2"/>
  <c r="F4101" i="2" s="1"/>
  <c r="E4101" i="2" s="1"/>
  <c r="F4100" i="2"/>
  <c r="L4097" i="2"/>
  <c r="S4097" i="2"/>
  <c r="K4097" i="2"/>
  <c r="M4097" i="2"/>
  <c r="F4097" i="2" s="1"/>
  <c r="R4093" i="2"/>
  <c r="O4087" i="2"/>
  <c r="N4085" i="2"/>
  <c r="F4085" i="2" s="1"/>
  <c r="E4085" i="2" s="1"/>
  <c r="N4082" i="2"/>
  <c r="K4074" i="2"/>
  <c r="S4074" i="2"/>
  <c r="L4074" i="2"/>
  <c r="M4074" i="2"/>
  <c r="F4074" i="2" s="1"/>
  <c r="R4074" i="2"/>
  <c r="F4071" i="2"/>
  <c r="J4071" i="2"/>
  <c r="K4058" i="2"/>
  <c r="S4058" i="2"/>
  <c r="L4058" i="2"/>
  <c r="M4058" i="2"/>
  <c r="F4058" i="2" s="1"/>
  <c r="R4058" i="2"/>
  <c r="F4055" i="2"/>
  <c r="J4055" i="2"/>
  <c r="K4042" i="2"/>
  <c r="S4042" i="2"/>
  <c r="L4042" i="2"/>
  <c r="M4042" i="2"/>
  <c r="F4042" i="2" s="1"/>
  <c r="R4042" i="2"/>
  <c r="F4039" i="2"/>
  <c r="J4039" i="2"/>
  <c r="K4026" i="2"/>
  <c r="S4026" i="2"/>
  <c r="L4026" i="2"/>
  <c r="M4026" i="2"/>
  <c r="F4026" i="2" s="1"/>
  <c r="R4026" i="2"/>
  <c r="F4023" i="2"/>
  <c r="J4023" i="2"/>
  <c r="K4010" i="2"/>
  <c r="S4010" i="2"/>
  <c r="L4010" i="2"/>
  <c r="M4010" i="2"/>
  <c r="F4010" i="2" s="1"/>
  <c r="R4010" i="2"/>
  <c r="F4007" i="2"/>
  <c r="J4007" i="2"/>
  <c r="K3994" i="2"/>
  <c r="S3994" i="2"/>
  <c r="L3994" i="2"/>
  <c r="M3994" i="2"/>
  <c r="F3994" i="2" s="1"/>
  <c r="R3994" i="2"/>
  <c r="F3991" i="2"/>
  <c r="J3991" i="2"/>
  <c r="K3978" i="2"/>
  <c r="S3978" i="2"/>
  <c r="L3978" i="2"/>
  <c r="M3978" i="2"/>
  <c r="F3978" i="2" s="1"/>
  <c r="R3978" i="2"/>
  <c r="F3975" i="2"/>
  <c r="J3975" i="2"/>
  <c r="K3962" i="2"/>
  <c r="S3962" i="2"/>
  <c r="L3962" i="2"/>
  <c r="M3962" i="2"/>
  <c r="F3962" i="2" s="1"/>
  <c r="R3962" i="2"/>
  <c r="F3959" i="2"/>
  <c r="J3959" i="2"/>
  <c r="K3782" i="2"/>
  <c r="S3782" i="2"/>
  <c r="L3782" i="2"/>
  <c r="M3782" i="2"/>
  <c r="J3782" i="2" s="1"/>
  <c r="R3782" i="2"/>
  <c r="N3782" i="2"/>
  <c r="K4128" i="2"/>
  <c r="O4128" i="2" s="1"/>
  <c r="I4128" i="2" s="1"/>
  <c r="G4128" i="2" s="1"/>
  <c r="K4124" i="2"/>
  <c r="O4124" i="2" s="1"/>
  <c r="K4120" i="2"/>
  <c r="O4120" i="2" s="1"/>
  <c r="K4116" i="2"/>
  <c r="O4116" i="2" s="1"/>
  <c r="K4112" i="2"/>
  <c r="O4112" i="2" s="1"/>
  <c r="I4112" i="2" s="1"/>
  <c r="G4112" i="2" s="1"/>
  <c r="K4108" i="2"/>
  <c r="O4108" i="2" s="1"/>
  <c r="K4104" i="2"/>
  <c r="O4104" i="2" s="1"/>
  <c r="K4100" i="2"/>
  <c r="O4100" i="2" s="1"/>
  <c r="S4099" i="2"/>
  <c r="K4096" i="2"/>
  <c r="S4095" i="2"/>
  <c r="K4092" i="2"/>
  <c r="O4092" i="2" s="1"/>
  <c r="S4091" i="2"/>
  <c r="K4088" i="2"/>
  <c r="S4087" i="2"/>
  <c r="K4081" i="2"/>
  <c r="E4081" i="2" s="1"/>
  <c r="S4081" i="2"/>
  <c r="L4081" i="2"/>
  <c r="K4077" i="2"/>
  <c r="E4077" i="2" s="1"/>
  <c r="S4077" i="2"/>
  <c r="L4077" i="2"/>
  <c r="K4073" i="2"/>
  <c r="E4073" i="2" s="1"/>
  <c r="S4073" i="2"/>
  <c r="L4073" i="2"/>
  <c r="K4069" i="2"/>
  <c r="S4069" i="2"/>
  <c r="L4069" i="2"/>
  <c r="K4065" i="2"/>
  <c r="S4065" i="2"/>
  <c r="L4065" i="2"/>
  <c r="K4061" i="2"/>
  <c r="S4061" i="2"/>
  <c r="L4061" i="2"/>
  <c r="K4057" i="2"/>
  <c r="S4057" i="2"/>
  <c r="L4057" i="2"/>
  <c r="K4053" i="2"/>
  <c r="E4053" i="2" s="1"/>
  <c r="S4053" i="2"/>
  <c r="L4053" i="2"/>
  <c r="K4049" i="2"/>
  <c r="E4049" i="2" s="1"/>
  <c r="S4049" i="2"/>
  <c r="L4049" i="2"/>
  <c r="K4045" i="2"/>
  <c r="E4045" i="2" s="1"/>
  <c r="S4045" i="2"/>
  <c r="L4045" i="2"/>
  <c r="K4041" i="2"/>
  <c r="E4041" i="2" s="1"/>
  <c r="S4041" i="2"/>
  <c r="L4041" i="2"/>
  <c r="K4037" i="2"/>
  <c r="S4037" i="2"/>
  <c r="L4037" i="2"/>
  <c r="K4033" i="2"/>
  <c r="S4033" i="2"/>
  <c r="L4033" i="2"/>
  <c r="K4029" i="2"/>
  <c r="S4029" i="2"/>
  <c r="L4029" i="2"/>
  <c r="K4025" i="2"/>
  <c r="S4025" i="2"/>
  <c r="L4025" i="2"/>
  <c r="K4021" i="2"/>
  <c r="S4021" i="2"/>
  <c r="L4021" i="2"/>
  <c r="K4017" i="2"/>
  <c r="S4017" i="2"/>
  <c r="L4017" i="2"/>
  <c r="K4013" i="2"/>
  <c r="S4013" i="2"/>
  <c r="L4013" i="2"/>
  <c r="K4009" i="2"/>
  <c r="S4009" i="2"/>
  <c r="L4009" i="2"/>
  <c r="K4005" i="2"/>
  <c r="E4005" i="2" s="1"/>
  <c r="S4005" i="2"/>
  <c r="L4005" i="2"/>
  <c r="K4001" i="2"/>
  <c r="S4001" i="2"/>
  <c r="L4001" i="2"/>
  <c r="K3997" i="2"/>
  <c r="E3997" i="2" s="1"/>
  <c r="S3997" i="2"/>
  <c r="L3997" i="2"/>
  <c r="K3993" i="2"/>
  <c r="S3993" i="2"/>
  <c r="L3993" i="2"/>
  <c r="K3989" i="2"/>
  <c r="E3989" i="2" s="1"/>
  <c r="S3989" i="2"/>
  <c r="L3989" i="2"/>
  <c r="K3985" i="2"/>
  <c r="E3985" i="2" s="1"/>
  <c r="S3985" i="2"/>
  <c r="L3985" i="2"/>
  <c r="K3981" i="2"/>
  <c r="E3981" i="2" s="1"/>
  <c r="S3981" i="2"/>
  <c r="L3981" i="2"/>
  <c r="K3977" i="2"/>
  <c r="E3977" i="2" s="1"/>
  <c r="S3977" i="2"/>
  <c r="L3977" i="2"/>
  <c r="K3973" i="2"/>
  <c r="E3973" i="2" s="1"/>
  <c r="S3973" i="2"/>
  <c r="L3973" i="2"/>
  <c r="K3969" i="2"/>
  <c r="E3969" i="2" s="1"/>
  <c r="S3969" i="2"/>
  <c r="L3969" i="2"/>
  <c r="K3965" i="2"/>
  <c r="E3965" i="2" s="1"/>
  <c r="S3965" i="2"/>
  <c r="L3965" i="2"/>
  <c r="K3961" i="2"/>
  <c r="E3961" i="2" s="1"/>
  <c r="S3961" i="2"/>
  <c r="L3961" i="2"/>
  <c r="K3957" i="2"/>
  <c r="E3957" i="2" s="1"/>
  <c r="S3957" i="2"/>
  <c r="L3957" i="2"/>
  <c r="K3953" i="2"/>
  <c r="E3953" i="2" s="1"/>
  <c r="S3953" i="2"/>
  <c r="L3953" i="2"/>
  <c r="K3794" i="2"/>
  <c r="S3794" i="2"/>
  <c r="L3794" i="2"/>
  <c r="M3794" i="2"/>
  <c r="F3794" i="2" s="1"/>
  <c r="R3794" i="2"/>
  <c r="K3778" i="2"/>
  <c r="S3778" i="2"/>
  <c r="L3778" i="2"/>
  <c r="M3778" i="2"/>
  <c r="F3778" i="2" s="1"/>
  <c r="R3778" i="2"/>
  <c r="Q3689" i="2"/>
  <c r="T3689" i="2" s="1"/>
  <c r="C3689" i="2"/>
  <c r="K4084" i="2"/>
  <c r="L4084" i="2"/>
  <c r="K4080" i="2"/>
  <c r="S4080" i="2"/>
  <c r="L4080" i="2"/>
  <c r="K4076" i="2"/>
  <c r="S4076" i="2"/>
  <c r="L4076" i="2"/>
  <c r="K4072" i="2"/>
  <c r="S4072" i="2"/>
  <c r="L4072" i="2"/>
  <c r="K4068" i="2"/>
  <c r="S4068" i="2"/>
  <c r="L4068" i="2"/>
  <c r="K4064" i="2"/>
  <c r="S4064" i="2"/>
  <c r="L4064" i="2"/>
  <c r="K4060" i="2"/>
  <c r="S4060" i="2"/>
  <c r="L4060" i="2"/>
  <c r="K4056" i="2"/>
  <c r="S4056" i="2"/>
  <c r="L4056" i="2"/>
  <c r="K4052" i="2"/>
  <c r="S4052" i="2"/>
  <c r="L4052" i="2"/>
  <c r="K4048" i="2"/>
  <c r="S4048" i="2"/>
  <c r="L4048" i="2"/>
  <c r="K4044" i="2"/>
  <c r="S4044" i="2"/>
  <c r="L4044" i="2"/>
  <c r="K4040" i="2"/>
  <c r="S4040" i="2"/>
  <c r="L4040" i="2"/>
  <c r="K4036" i="2"/>
  <c r="S4036" i="2"/>
  <c r="L4036" i="2"/>
  <c r="K4032" i="2"/>
  <c r="S4032" i="2"/>
  <c r="L4032" i="2"/>
  <c r="K4028" i="2"/>
  <c r="S4028" i="2"/>
  <c r="L4028" i="2"/>
  <c r="K4024" i="2"/>
  <c r="S4024" i="2"/>
  <c r="L4024" i="2"/>
  <c r="K4020" i="2"/>
  <c r="S4020" i="2"/>
  <c r="L4020" i="2"/>
  <c r="K4016" i="2"/>
  <c r="S4016" i="2"/>
  <c r="L4016" i="2"/>
  <c r="K4012" i="2"/>
  <c r="S4012" i="2"/>
  <c r="L4012" i="2"/>
  <c r="K4008" i="2"/>
  <c r="S4008" i="2"/>
  <c r="L4008" i="2"/>
  <c r="K4004" i="2"/>
  <c r="S4004" i="2"/>
  <c r="L4004" i="2"/>
  <c r="K4000" i="2"/>
  <c r="S4000" i="2"/>
  <c r="L4000" i="2"/>
  <c r="K3996" i="2"/>
  <c r="S3996" i="2"/>
  <c r="L3996" i="2"/>
  <c r="K3992" i="2"/>
  <c r="S3992" i="2"/>
  <c r="L3992" i="2"/>
  <c r="K3988" i="2"/>
  <c r="S3988" i="2"/>
  <c r="L3988" i="2"/>
  <c r="K3984" i="2"/>
  <c r="S3984" i="2"/>
  <c r="L3984" i="2"/>
  <c r="K3980" i="2"/>
  <c r="S3980" i="2"/>
  <c r="L3980" i="2"/>
  <c r="K3976" i="2"/>
  <c r="S3976" i="2"/>
  <c r="L3976" i="2"/>
  <c r="K3972" i="2"/>
  <c r="S3972" i="2"/>
  <c r="L3972" i="2"/>
  <c r="K3968" i="2"/>
  <c r="S3968" i="2"/>
  <c r="L3968" i="2"/>
  <c r="K3964" i="2"/>
  <c r="S3964" i="2"/>
  <c r="L3964" i="2"/>
  <c r="K3960" i="2"/>
  <c r="S3960" i="2"/>
  <c r="L3960" i="2"/>
  <c r="K3956" i="2"/>
  <c r="S3956" i="2"/>
  <c r="L3956" i="2"/>
  <c r="K3790" i="2"/>
  <c r="S3790" i="2"/>
  <c r="L3790" i="2"/>
  <c r="M3790" i="2"/>
  <c r="F3790" i="2" s="1"/>
  <c r="R3790" i="2"/>
  <c r="K3774" i="2"/>
  <c r="S3774" i="2"/>
  <c r="L3774" i="2"/>
  <c r="M3774" i="2"/>
  <c r="F3774" i="2" s="1"/>
  <c r="R3774" i="2"/>
  <c r="M4099" i="2"/>
  <c r="J4099" i="2" s="1"/>
  <c r="M4095" i="2"/>
  <c r="F4095" i="2" s="1"/>
  <c r="E4095" i="2" s="1"/>
  <c r="M4091" i="2"/>
  <c r="M4087" i="2"/>
  <c r="F4087" i="2" s="1"/>
  <c r="E4087" i="2" s="1"/>
  <c r="R4084" i="2"/>
  <c r="M4084" i="2"/>
  <c r="K4083" i="2"/>
  <c r="E4083" i="2" s="1"/>
  <c r="S4083" i="2"/>
  <c r="L4083" i="2"/>
  <c r="R4080" i="2"/>
  <c r="M4080" i="2"/>
  <c r="J4080" i="2" s="1"/>
  <c r="K4079" i="2"/>
  <c r="S4079" i="2"/>
  <c r="L4079" i="2"/>
  <c r="R4076" i="2"/>
  <c r="M4076" i="2"/>
  <c r="J4076" i="2" s="1"/>
  <c r="K4075" i="2"/>
  <c r="E4075" i="2" s="1"/>
  <c r="S4075" i="2"/>
  <c r="L4075" i="2"/>
  <c r="R4072" i="2"/>
  <c r="M4072" i="2"/>
  <c r="K4071" i="2"/>
  <c r="S4071" i="2"/>
  <c r="L4071" i="2"/>
  <c r="R4068" i="2"/>
  <c r="M4068" i="2"/>
  <c r="J4068" i="2" s="1"/>
  <c r="K4067" i="2"/>
  <c r="E4067" i="2" s="1"/>
  <c r="S4067" i="2"/>
  <c r="L4067" i="2"/>
  <c r="R4064" i="2"/>
  <c r="M4064" i="2"/>
  <c r="J4064" i="2" s="1"/>
  <c r="K4063" i="2"/>
  <c r="S4063" i="2"/>
  <c r="L4063" i="2"/>
  <c r="R4060" i="2"/>
  <c r="M4060" i="2"/>
  <c r="J4060" i="2" s="1"/>
  <c r="K4059" i="2"/>
  <c r="S4059" i="2"/>
  <c r="L4059" i="2"/>
  <c r="R4056" i="2"/>
  <c r="M4056" i="2"/>
  <c r="K4055" i="2"/>
  <c r="S4055" i="2"/>
  <c r="L4055" i="2"/>
  <c r="R4052" i="2"/>
  <c r="M4052" i="2"/>
  <c r="K4051" i="2"/>
  <c r="E4051" i="2" s="1"/>
  <c r="S4051" i="2"/>
  <c r="L4051" i="2"/>
  <c r="R4048" i="2"/>
  <c r="M4048" i="2"/>
  <c r="J4048" i="2" s="1"/>
  <c r="K4047" i="2"/>
  <c r="S4047" i="2"/>
  <c r="L4047" i="2"/>
  <c r="R4044" i="2"/>
  <c r="M4044" i="2"/>
  <c r="K4043" i="2"/>
  <c r="E4043" i="2" s="1"/>
  <c r="S4043" i="2"/>
  <c r="L4043" i="2"/>
  <c r="R4040" i="2"/>
  <c r="M4040" i="2"/>
  <c r="K4039" i="2"/>
  <c r="S4039" i="2"/>
  <c r="L4039" i="2"/>
  <c r="R4036" i="2"/>
  <c r="M4036" i="2"/>
  <c r="J4036" i="2" s="1"/>
  <c r="K4035" i="2"/>
  <c r="S4035" i="2"/>
  <c r="L4035" i="2"/>
  <c r="R4032" i="2"/>
  <c r="M4032" i="2"/>
  <c r="J4032" i="2" s="1"/>
  <c r="K4031" i="2"/>
  <c r="S4031" i="2"/>
  <c r="L4031" i="2"/>
  <c r="R4028" i="2"/>
  <c r="M4028" i="2"/>
  <c r="J4028" i="2" s="1"/>
  <c r="K4027" i="2"/>
  <c r="E4027" i="2" s="1"/>
  <c r="S4027" i="2"/>
  <c r="L4027" i="2"/>
  <c r="R4024" i="2"/>
  <c r="M4024" i="2"/>
  <c r="K4023" i="2"/>
  <c r="S4023" i="2"/>
  <c r="L4023" i="2"/>
  <c r="R4020" i="2"/>
  <c r="M4020" i="2"/>
  <c r="K4019" i="2"/>
  <c r="S4019" i="2"/>
  <c r="L4019" i="2"/>
  <c r="R4016" i="2"/>
  <c r="M4016" i="2"/>
  <c r="J4016" i="2" s="1"/>
  <c r="K4015" i="2"/>
  <c r="S4015" i="2"/>
  <c r="L4015" i="2"/>
  <c r="R4012" i="2"/>
  <c r="M4012" i="2"/>
  <c r="K4011" i="2"/>
  <c r="S4011" i="2"/>
  <c r="L4011" i="2"/>
  <c r="R4008" i="2"/>
  <c r="M4008" i="2"/>
  <c r="K4007" i="2"/>
  <c r="S4007" i="2"/>
  <c r="L4007" i="2"/>
  <c r="R4004" i="2"/>
  <c r="M4004" i="2"/>
  <c r="K4003" i="2"/>
  <c r="S4003" i="2"/>
  <c r="L4003" i="2"/>
  <c r="R4000" i="2"/>
  <c r="M4000" i="2"/>
  <c r="J4000" i="2" s="1"/>
  <c r="K3999" i="2"/>
  <c r="S3999" i="2"/>
  <c r="L3999" i="2"/>
  <c r="R3996" i="2"/>
  <c r="M3996" i="2"/>
  <c r="K3995" i="2"/>
  <c r="S3995" i="2"/>
  <c r="L3995" i="2"/>
  <c r="R3992" i="2"/>
  <c r="M3992" i="2"/>
  <c r="K3991" i="2"/>
  <c r="S3991" i="2"/>
  <c r="L3991" i="2"/>
  <c r="R3988" i="2"/>
  <c r="M3988" i="2"/>
  <c r="J3988" i="2" s="1"/>
  <c r="K3987" i="2"/>
  <c r="E3987" i="2" s="1"/>
  <c r="S3987" i="2"/>
  <c r="L3987" i="2"/>
  <c r="R3984" i="2"/>
  <c r="M3984" i="2"/>
  <c r="J3984" i="2" s="1"/>
  <c r="K3983" i="2"/>
  <c r="S3983" i="2"/>
  <c r="L3983" i="2"/>
  <c r="R3980" i="2"/>
  <c r="M3980" i="2"/>
  <c r="K3979" i="2"/>
  <c r="E3979" i="2" s="1"/>
  <c r="S3979" i="2"/>
  <c r="L3979" i="2"/>
  <c r="R3976" i="2"/>
  <c r="M3976" i="2"/>
  <c r="K3975" i="2"/>
  <c r="S3975" i="2"/>
  <c r="L3975" i="2"/>
  <c r="R3972" i="2"/>
  <c r="M3972" i="2"/>
  <c r="K3971" i="2"/>
  <c r="E3971" i="2" s="1"/>
  <c r="S3971" i="2"/>
  <c r="L3971" i="2"/>
  <c r="R3968" i="2"/>
  <c r="M3968" i="2"/>
  <c r="J3968" i="2" s="1"/>
  <c r="K3967" i="2"/>
  <c r="S3967" i="2"/>
  <c r="L3967" i="2"/>
  <c r="R3964" i="2"/>
  <c r="M3964" i="2"/>
  <c r="K3963" i="2"/>
  <c r="E3963" i="2" s="1"/>
  <c r="S3963" i="2"/>
  <c r="L3963" i="2"/>
  <c r="R3960" i="2"/>
  <c r="M3960" i="2"/>
  <c r="K3959" i="2"/>
  <c r="S3959" i="2"/>
  <c r="L3959" i="2"/>
  <c r="R3956" i="2"/>
  <c r="M3956" i="2"/>
  <c r="K3955" i="2"/>
  <c r="E3955" i="2" s="1"/>
  <c r="S3955" i="2"/>
  <c r="L3955" i="2"/>
  <c r="K3786" i="2"/>
  <c r="S3786" i="2"/>
  <c r="L3786" i="2"/>
  <c r="M3786" i="2"/>
  <c r="F3786" i="2" s="1"/>
  <c r="R3786" i="2"/>
  <c r="K3770" i="2"/>
  <c r="S3770" i="2"/>
  <c r="L3770" i="2"/>
  <c r="M3770" i="2"/>
  <c r="J3770" i="2" s="1"/>
  <c r="R3770" i="2"/>
  <c r="Q3667" i="2"/>
  <c r="T3667" i="2" s="1"/>
  <c r="U3667" i="2" s="1"/>
  <c r="C3667" i="2"/>
  <c r="K3952" i="2"/>
  <c r="S3952" i="2"/>
  <c r="M3952" i="2"/>
  <c r="J3952" i="2" s="1"/>
  <c r="K3951" i="2"/>
  <c r="O3951" i="2" s="1"/>
  <c r="S3951" i="2"/>
  <c r="M3951" i="2"/>
  <c r="J3951" i="2" s="1"/>
  <c r="K3950" i="2"/>
  <c r="O3950" i="2" s="1"/>
  <c r="S3950" i="2"/>
  <c r="M3950" i="2"/>
  <c r="K3949" i="2"/>
  <c r="O3949" i="2" s="1"/>
  <c r="S3949" i="2"/>
  <c r="M3949" i="2"/>
  <c r="J3949" i="2" s="1"/>
  <c r="K3948" i="2"/>
  <c r="O3948" i="2" s="1"/>
  <c r="S3948" i="2"/>
  <c r="M3948" i="2"/>
  <c r="J3948" i="2" s="1"/>
  <c r="K3947" i="2"/>
  <c r="O3947" i="2" s="1"/>
  <c r="S3947" i="2"/>
  <c r="M3947" i="2"/>
  <c r="J3947" i="2" s="1"/>
  <c r="K3946" i="2"/>
  <c r="O3946" i="2" s="1"/>
  <c r="S3946" i="2"/>
  <c r="M3946" i="2"/>
  <c r="K3945" i="2"/>
  <c r="S3945" i="2"/>
  <c r="M3945" i="2"/>
  <c r="J3945" i="2" s="1"/>
  <c r="K3944" i="2"/>
  <c r="S3944" i="2"/>
  <c r="M3944" i="2"/>
  <c r="J3944" i="2" s="1"/>
  <c r="K3943" i="2"/>
  <c r="O3943" i="2" s="1"/>
  <c r="S3943" i="2"/>
  <c r="M3943" i="2"/>
  <c r="J3943" i="2" s="1"/>
  <c r="K3942" i="2"/>
  <c r="O3942" i="2" s="1"/>
  <c r="S3942" i="2"/>
  <c r="M3942" i="2"/>
  <c r="J3942" i="2" s="1"/>
  <c r="K3941" i="2"/>
  <c r="O3941" i="2" s="1"/>
  <c r="S3941" i="2"/>
  <c r="M3941" i="2"/>
  <c r="J3941" i="2" s="1"/>
  <c r="K3940" i="2"/>
  <c r="O3940" i="2" s="1"/>
  <c r="S3940" i="2"/>
  <c r="M3940" i="2"/>
  <c r="J3940" i="2" s="1"/>
  <c r="K3939" i="2"/>
  <c r="O3939" i="2" s="1"/>
  <c r="S3939" i="2"/>
  <c r="M3939" i="2"/>
  <c r="J3939" i="2" s="1"/>
  <c r="K3938" i="2"/>
  <c r="O3938" i="2" s="1"/>
  <c r="S3938" i="2"/>
  <c r="M3938" i="2"/>
  <c r="J3938" i="2" s="1"/>
  <c r="K3937" i="2"/>
  <c r="O3937" i="2" s="1"/>
  <c r="S3937" i="2"/>
  <c r="M3937" i="2"/>
  <c r="J3937" i="2" s="1"/>
  <c r="K3936" i="2"/>
  <c r="S3936" i="2"/>
  <c r="M3936" i="2"/>
  <c r="J3936" i="2" s="1"/>
  <c r="K3935" i="2"/>
  <c r="O3935" i="2" s="1"/>
  <c r="S3935" i="2"/>
  <c r="M3935" i="2"/>
  <c r="J3935" i="2" s="1"/>
  <c r="K3934" i="2"/>
  <c r="O3934" i="2" s="1"/>
  <c r="S3934" i="2"/>
  <c r="M3934" i="2"/>
  <c r="K3933" i="2"/>
  <c r="S3933" i="2"/>
  <c r="M3933" i="2"/>
  <c r="J3933" i="2" s="1"/>
  <c r="K3932" i="2"/>
  <c r="O3932" i="2" s="1"/>
  <c r="S3932" i="2"/>
  <c r="M3932" i="2"/>
  <c r="J3932" i="2" s="1"/>
  <c r="K3931" i="2"/>
  <c r="O3931" i="2" s="1"/>
  <c r="S3931" i="2"/>
  <c r="M3931" i="2"/>
  <c r="J3931" i="2" s="1"/>
  <c r="K3930" i="2"/>
  <c r="O3930" i="2" s="1"/>
  <c r="S3930" i="2"/>
  <c r="M3930" i="2"/>
  <c r="J3930" i="2" s="1"/>
  <c r="K3929" i="2"/>
  <c r="O3929" i="2" s="1"/>
  <c r="S3929" i="2"/>
  <c r="M3929" i="2"/>
  <c r="J3929" i="2" s="1"/>
  <c r="K3928" i="2"/>
  <c r="S3928" i="2"/>
  <c r="M3928" i="2"/>
  <c r="J3928" i="2" s="1"/>
  <c r="K3927" i="2"/>
  <c r="O3927" i="2" s="1"/>
  <c r="S3927" i="2"/>
  <c r="M3927" i="2"/>
  <c r="J3927" i="2" s="1"/>
  <c r="K3926" i="2"/>
  <c r="O3926" i="2" s="1"/>
  <c r="S3926" i="2"/>
  <c r="M3926" i="2"/>
  <c r="J3926" i="2" s="1"/>
  <c r="K3925" i="2"/>
  <c r="S3925" i="2"/>
  <c r="M3925" i="2"/>
  <c r="J3925" i="2" s="1"/>
  <c r="K3924" i="2"/>
  <c r="O3924" i="2" s="1"/>
  <c r="S3924" i="2"/>
  <c r="M3924" i="2"/>
  <c r="J3924" i="2" s="1"/>
  <c r="K3923" i="2"/>
  <c r="O3923" i="2" s="1"/>
  <c r="S3923" i="2"/>
  <c r="M3923" i="2"/>
  <c r="J3923" i="2" s="1"/>
  <c r="K3922" i="2"/>
  <c r="O3922" i="2" s="1"/>
  <c r="S3922" i="2"/>
  <c r="M3922" i="2"/>
  <c r="K3921" i="2"/>
  <c r="O3921" i="2" s="1"/>
  <c r="S3921" i="2"/>
  <c r="M3921" i="2"/>
  <c r="J3921" i="2" s="1"/>
  <c r="K3920" i="2"/>
  <c r="S3920" i="2"/>
  <c r="M3920" i="2"/>
  <c r="J3920" i="2" s="1"/>
  <c r="K3919" i="2"/>
  <c r="O3919" i="2" s="1"/>
  <c r="S3919" i="2"/>
  <c r="M3919" i="2"/>
  <c r="J3919" i="2" s="1"/>
  <c r="K3918" i="2"/>
  <c r="O3918" i="2" s="1"/>
  <c r="S3918" i="2"/>
  <c r="M3918" i="2"/>
  <c r="K3917" i="2"/>
  <c r="S3917" i="2"/>
  <c r="M3917" i="2"/>
  <c r="J3917" i="2" s="1"/>
  <c r="K3916" i="2"/>
  <c r="O3916" i="2" s="1"/>
  <c r="S3916" i="2"/>
  <c r="M3916" i="2"/>
  <c r="J3916" i="2" s="1"/>
  <c r="K3915" i="2"/>
  <c r="O3915" i="2" s="1"/>
  <c r="S3915" i="2"/>
  <c r="M3915" i="2"/>
  <c r="J3915" i="2" s="1"/>
  <c r="K3914" i="2"/>
  <c r="S3914" i="2"/>
  <c r="M3914" i="2"/>
  <c r="J3914" i="2" s="1"/>
  <c r="K3913" i="2"/>
  <c r="O3913" i="2" s="1"/>
  <c r="S3913" i="2"/>
  <c r="M3913" i="2"/>
  <c r="J3913" i="2" s="1"/>
  <c r="K3912" i="2"/>
  <c r="S3912" i="2"/>
  <c r="M3912" i="2"/>
  <c r="J3912" i="2" s="1"/>
  <c r="K3911" i="2"/>
  <c r="O3911" i="2" s="1"/>
  <c r="S3911" i="2"/>
  <c r="M3911" i="2"/>
  <c r="J3911" i="2" s="1"/>
  <c r="K3910" i="2"/>
  <c r="O3910" i="2" s="1"/>
  <c r="S3910" i="2"/>
  <c r="M3910" i="2"/>
  <c r="J3910" i="2" s="1"/>
  <c r="K3909" i="2"/>
  <c r="S3909" i="2"/>
  <c r="M3909" i="2"/>
  <c r="J3909" i="2" s="1"/>
  <c r="K3908" i="2"/>
  <c r="O3908" i="2" s="1"/>
  <c r="S3908" i="2"/>
  <c r="M3908" i="2"/>
  <c r="J3908" i="2" s="1"/>
  <c r="K3907" i="2"/>
  <c r="O3907" i="2" s="1"/>
  <c r="S3907" i="2"/>
  <c r="M3907" i="2"/>
  <c r="J3907" i="2" s="1"/>
  <c r="K3906" i="2"/>
  <c r="O3906" i="2" s="1"/>
  <c r="S3906" i="2"/>
  <c r="M3906" i="2"/>
  <c r="K3905" i="2"/>
  <c r="S3905" i="2"/>
  <c r="M3905" i="2"/>
  <c r="J3905" i="2" s="1"/>
  <c r="K3904" i="2"/>
  <c r="S3904" i="2"/>
  <c r="M3904" i="2"/>
  <c r="J3904" i="2" s="1"/>
  <c r="K3903" i="2"/>
  <c r="O3903" i="2" s="1"/>
  <c r="S3903" i="2"/>
  <c r="M3903" i="2"/>
  <c r="J3903" i="2" s="1"/>
  <c r="K3902" i="2"/>
  <c r="O3902" i="2" s="1"/>
  <c r="S3902" i="2"/>
  <c r="M3902" i="2"/>
  <c r="K3901" i="2"/>
  <c r="O3901" i="2" s="1"/>
  <c r="S3901" i="2"/>
  <c r="M3901" i="2"/>
  <c r="K3900" i="2"/>
  <c r="O3900" i="2" s="1"/>
  <c r="S3900" i="2"/>
  <c r="M3900" i="2"/>
  <c r="J3900" i="2" s="1"/>
  <c r="K3899" i="2"/>
  <c r="O3899" i="2" s="1"/>
  <c r="S3899" i="2"/>
  <c r="M3899" i="2"/>
  <c r="J3899" i="2" s="1"/>
  <c r="K3898" i="2"/>
  <c r="S3898" i="2"/>
  <c r="M3898" i="2"/>
  <c r="J3898" i="2" s="1"/>
  <c r="K3897" i="2"/>
  <c r="S3897" i="2"/>
  <c r="M3897" i="2"/>
  <c r="K3896" i="2"/>
  <c r="S3896" i="2"/>
  <c r="M3896" i="2"/>
  <c r="K3895" i="2"/>
  <c r="O3895" i="2" s="1"/>
  <c r="S3895" i="2"/>
  <c r="M3895" i="2"/>
  <c r="J3895" i="2" s="1"/>
  <c r="K3894" i="2"/>
  <c r="O3894" i="2" s="1"/>
  <c r="S3894" i="2"/>
  <c r="M3894" i="2"/>
  <c r="J3894" i="2" s="1"/>
  <c r="K3893" i="2"/>
  <c r="O3893" i="2" s="1"/>
  <c r="S3893" i="2"/>
  <c r="M3893" i="2"/>
  <c r="J3893" i="2" s="1"/>
  <c r="K3892" i="2"/>
  <c r="O3892" i="2" s="1"/>
  <c r="S3892" i="2"/>
  <c r="M3892" i="2"/>
  <c r="J3892" i="2" s="1"/>
  <c r="K3891" i="2"/>
  <c r="O3891" i="2" s="1"/>
  <c r="S3891" i="2"/>
  <c r="M3891" i="2"/>
  <c r="J3891" i="2" s="1"/>
  <c r="K3890" i="2"/>
  <c r="O3890" i="2" s="1"/>
  <c r="S3890" i="2"/>
  <c r="M3890" i="2"/>
  <c r="K3889" i="2"/>
  <c r="S3889" i="2"/>
  <c r="M3889" i="2"/>
  <c r="K3888" i="2"/>
  <c r="S3888" i="2"/>
  <c r="M3888" i="2"/>
  <c r="J3888" i="2" s="1"/>
  <c r="K3887" i="2"/>
  <c r="O3887" i="2" s="1"/>
  <c r="S3887" i="2"/>
  <c r="M3887" i="2"/>
  <c r="K3886" i="2"/>
  <c r="O3886" i="2" s="1"/>
  <c r="S3886" i="2"/>
  <c r="M3886" i="2"/>
  <c r="K3885" i="2"/>
  <c r="O3885" i="2" s="1"/>
  <c r="S3885" i="2"/>
  <c r="M3885" i="2"/>
  <c r="J3885" i="2" s="1"/>
  <c r="K3884" i="2"/>
  <c r="O3884" i="2" s="1"/>
  <c r="S3884" i="2"/>
  <c r="M3884" i="2"/>
  <c r="J3884" i="2" s="1"/>
  <c r="K3883" i="2"/>
  <c r="O3883" i="2" s="1"/>
  <c r="S3883" i="2"/>
  <c r="M3883" i="2"/>
  <c r="J3883" i="2" s="1"/>
  <c r="K3882" i="2"/>
  <c r="O3882" i="2" s="1"/>
  <c r="S3882" i="2"/>
  <c r="M3882" i="2"/>
  <c r="K3881" i="2"/>
  <c r="S3881" i="2"/>
  <c r="M3881" i="2"/>
  <c r="K3880" i="2"/>
  <c r="S3880" i="2"/>
  <c r="M3880" i="2"/>
  <c r="J3880" i="2" s="1"/>
  <c r="K3879" i="2"/>
  <c r="O3879" i="2" s="1"/>
  <c r="S3879" i="2"/>
  <c r="M3879" i="2"/>
  <c r="J3879" i="2" s="1"/>
  <c r="K3878" i="2"/>
  <c r="O3878" i="2" s="1"/>
  <c r="S3878" i="2"/>
  <c r="M3878" i="2"/>
  <c r="J3878" i="2" s="1"/>
  <c r="K3877" i="2"/>
  <c r="O3877" i="2" s="1"/>
  <c r="S3877" i="2"/>
  <c r="M3877" i="2"/>
  <c r="J3877" i="2" s="1"/>
  <c r="K3876" i="2"/>
  <c r="O3876" i="2" s="1"/>
  <c r="S3876" i="2"/>
  <c r="M3876" i="2"/>
  <c r="J3876" i="2" s="1"/>
  <c r="K3875" i="2"/>
  <c r="O3875" i="2" s="1"/>
  <c r="S3875" i="2"/>
  <c r="M3875" i="2"/>
  <c r="J3875" i="2" s="1"/>
  <c r="K3874" i="2"/>
  <c r="O3874" i="2" s="1"/>
  <c r="S3874" i="2"/>
  <c r="M3874" i="2"/>
  <c r="J3874" i="2" s="1"/>
  <c r="K3873" i="2"/>
  <c r="O3873" i="2" s="1"/>
  <c r="S3873" i="2"/>
  <c r="M3873" i="2"/>
  <c r="J3873" i="2" s="1"/>
  <c r="K3872" i="2"/>
  <c r="S3872" i="2"/>
  <c r="M3872" i="2"/>
  <c r="J3872" i="2" s="1"/>
  <c r="K3871" i="2"/>
  <c r="O3871" i="2" s="1"/>
  <c r="S3871" i="2"/>
  <c r="M3871" i="2"/>
  <c r="K3870" i="2"/>
  <c r="O3870" i="2" s="1"/>
  <c r="S3870" i="2"/>
  <c r="M3870" i="2"/>
  <c r="K3869" i="2"/>
  <c r="S3869" i="2"/>
  <c r="M3869" i="2"/>
  <c r="K3868" i="2"/>
  <c r="O3868" i="2" s="1"/>
  <c r="S3868" i="2"/>
  <c r="M3868" i="2"/>
  <c r="J3868" i="2" s="1"/>
  <c r="K3867" i="2"/>
  <c r="O3867" i="2" s="1"/>
  <c r="S3867" i="2"/>
  <c r="M3867" i="2"/>
  <c r="J3867" i="2" s="1"/>
  <c r="K3866" i="2"/>
  <c r="O3866" i="2" s="1"/>
  <c r="S3866" i="2"/>
  <c r="M3866" i="2"/>
  <c r="J3866" i="2" s="1"/>
  <c r="K3865" i="2"/>
  <c r="O3865" i="2" s="1"/>
  <c r="S3865" i="2"/>
  <c r="M3865" i="2"/>
  <c r="K3864" i="2"/>
  <c r="S3864" i="2"/>
  <c r="M3864" i="2"/>
  <c r="K3863" i="2"/>
  <c r="O3863" i="2" s="1"/>
  <c r="S3863" i="2"/>
  <c r="M3863" i="2"/>
  <c r="J3863" i="2" s="1"/>
  <c r="K3862" i="2"/>
  <c r="O3862" i="2" s="1"/>
  <c r="S3862" i="2"/>
  <c r="M3862" i="2"/>
  <c r="J3862" i="2" s="1"/>
  <c r="K3861" i="2"/>
  <c r="S3861" i="2"/>
  <c r="M3861" i="2"/>
  <c r="J3861" i="2" s="1"/>
  <c r="K3860" i="2"/>
  <c r="O3860" i="2" s="1"/>
  <c r="S3860" i="2"/>
  <c r="M3860" i="2"/>
  <c r="J3860" i="2" s="1"/>
  <c r="K3859" i="2"/>
  <c r="O3859" i="2" s="1"/>
  <c r="S3859" i="2"/>
  <c r="M3859" i="2"/>
  <c r="J3859" i="2" s="1"/>
  <c r="K3858" i="2"/>
  <c r="O3858" i="2" s="1"/>
  <c r="S3858" i="2"/>
  <c r="M3858" i="2"/>
  <c r="J3858" i="2" s="1"/>
  <c r="K3857" i="2"/>
  <c r="O3857" i="2" s="1"/>
  <c r="S3857" i="2"/>
  <c r="M3857" i="2"/>
  <c r="J3857" i="2" s="1"/>
  <c r="K3856" i="2"/>
  <c r="S3856" i="2"/>
  <c r="M3856" i="2"/>
  <c r="J3856" i="2" s="1"/>
  <c r="K3855" i="2"/>
  <c r="O3855" i="2" s="1"/>
  <c r="S3855" i="2"/>
  <c r="M3855" i="2"/>
  <c r="K3854" i="2"/>
  <c r="O3854" i="2" s="1"/>
  <c r="S3854" i="2"/>
  <c r="M3854" i="2"/>
  <c r="K3853" i="2"/>
  <c r="S3853" i="2"/>
  <c r="M3853" i="2"/>
  <c r="J3853" i="2" s="1"/>
  <c r="K3852" i="2"/>
  <c r="O3852" i="2" s="1"/>
  <c r="S3852" i="2"/>
  <c r="M3852" i="2"/>
  <c r="J3852" i="2" s="1"/>
  <c r="K3851" i="2"/>
  <c r="O3851" i="2" s="1"/>
  <c r="S3851" i="2"/>
  <c r="M3851" i="2"/>
  <c r="J3851" i="2" s="1"/>
  <c r="K3850" i="2"/>
  <c r="S3850" i="2"/>
  <c r="M3850" i="2"/>
  <c r="J3850" i="2" s="1"/>
  <c r="K3849" i="2"/>
  <c r="O3849" i="2" s="1"/>
  <c r="S3849" i="2"/>
  <c r="M3849" i="2"/>
  <c r="K3848" i="2"/>
  <c r="S3848" i="2"/>
  <c r="M3848" i="2"/>
  <c r="K3847" i="2"/>
  <c r="O3847" i="2" s="1"/>
  <c r="S3847" i="2"/>
  <c r="M3847" i="2"/>
  <c r="J3847" i="2" s="1"/>
  <c r="K3846" i="2"/>
  <c r="O3846" i="2" s="1"/>
  <c r="S3846" i="2"/>
  <c r="M3846" i="2"/>
  <c r="J3846" i="2" s="1"/>
  <c r="K3845" i="2"/>
  <c r="S3845" i="2"/>
  <c r="M3845" i="2"/>
  <c r="J3845" i="2" s="1"/>
  <c r="K3844" i="2"/>
  <c r="O3844" i="2" s="1"/>
  <c r="S3844" i="2"/>
  <c r="M3844" i="2"/>
  <c r="J3844" i="2" s="1"/>
  <c r="K3843" i="2"/>
  <c r="O3843" i="2" s="1"/>
  <c r="S3843" i="2"/>
  <c r="M3843" i="2"/>
  <c r="J3843" i="2" s="1"/>
  <c r="K3842" i="2"/>
  <c r="O3842" i="2" s="1"/>
  <c r="S3842" i="2"/>
  <c r="M3842" i="2"/>
  <c r="K3841" i="2"/>
  <c r="S3841" i="2"/>
  <c r="M3841" i="2"/>
  <c r="J3841" i="2" s="1"/>
  <c r="K3840" i="2"/>
  <c r="S3840" i="2"/>
  <c r="M3840" i="2"/>
  <c r="J3840" i="2" s="1"/>
  <c r="K3839" i="2"/>
  <c r="O3839" i="2" s="1"/>
  <c r="S3839" i="2"/>
  <c r="M3839" i="2"/>
  <c r="J3839" i="2" s="1"/>
  <c r="K3838" i="2"/>
  <c r="O3838" i="2" s="1"/>
  <c r="S3838" i="2"/>
  <c r="M3838" i="2"/>
  <c r="K3837" i="2"/>
  <c r="O3837" i="2" s="1"/>
  <c r="S3837" i="2"/>
  <c r="M3837" i="2"/>
  <c r="K3836" i="2"/>
  <c r="O3836" i="2" s="1"/>
  <c r="S3836" i="2"/>
  <c r="M3836" i="2"/>
  <c r="J3836" i="2" s="1"/>
  <c r="K3835" i="2"/>
  <c r="O3835" i="2" s="1"/>
  <c r="S3835" i="2"/>
  <c r="M3835" i="2"/>
  <c r="J3835" i="2" s="1"/>
  <c r="K3834" i="2"/>
  <c r="S3834" i="2"/>
  <c r="M3834" i="2"/>
  <c r="K3833" i="2"/>
  <c r="S3833" i="2"/>
  <c r="M3833" i="2"/>
  <c r="K3832" i="2"/>
  <c r="S3832" i="2"/>
  <c r="M3832" i="2"/>
  <c r="K3831" i="2"/>
  <c r="O3831" i="2" s="1"/>
  <c r="S3831" i="2"/>
  <c r="M3831" i="2"/>
  <c r="J3831" i="2" s="1"/>
  <c r="K3830" i="2"/>
  <c r="O3830" i="2" s="1"/>
  <c r="S3830" i="2"/>
  <c r="M3830" i="2"/>
  <c r="J3830" i="2" s="1"/>
  <c r="K3829" i="2"/>
  <c r="O3829" i="2" s="1"/>
  <c r="S3829" i="2"/>
  <c r="M3829" i="2"/>
  <c r="J3829" i="2" s="1"/>
  <c r="K3828" i="2"/>
  <c r="O3828" i="2" s="1"/>
  <c r="S3828" i="2"/>
  <c r="M3828" i="2"/>
  <c r="J3828" i="2" s="1"/>
  <c r="K3827" i="2"/>
  <c r="O3827" i="2" s="1"/>
  <c r="S3827" i="2"/>
  <c r="M3827" i="2"/>
  <c r="J3827" i="2" s="1"/>
  <c r="K3826" i="2"/>
  <c r="O3826" i="2" s="1"/>
  <c r="S3826" i="2"/>
  <c r="M3826" i="2"/>
  <c r="J3826" i="2" s="1"/>
  <c r="K3825" i="2"/>
  <c r="S3825" i="2"/>
  <c r="M3825" i="2"/>
  <c r="J3825" i="2" s="1"/>
  <c r="K3824" i="2"/>
  <c r="S3824" i="2"/>
  <c r="M3824" i="2"/>
  <c r="J3824" i="2" s="1"/>
  <c r="K3823" i="2"/>
  <c r="O3823" i="2" s="1"/>
  <c r="S3823" i="2"/>
  <c r="M3823" i="2"/>
  <c r="K3822" i="2"/>
  <c r="O3822" i="2" s="1"/>
  <c r="S3822" i="2"/>
  <c r="M3822" i="2"/>
  <c r="K3821" i="2"/>
  <c r="O3821" i="2" s="1"/>
  <c r="S3821" i="2"/>
  <c r="M3821" i="2"/>
  <c r="J3821" i="2" s="1"/>
  <c r="K3820" i="2"/>
  <c r="O3820" i="2" s="1"/>
  <c r="S3820" i="2"/>
  <c r="M3820" i="2"/>
  <c r="J3820" i="2" s="1"/>
  <c r="K3819" i="2"/>
  <c r="O3819" i="2" s="1"/>
  <c r="S3819" i="2"/>
  <c r="M3819" i="2"/>
  <c r="J3819" i="2" s="1"/>
  <c r="K3818" i="2"/>
  <c r="O3818" i="2" s="1"/>
  <c r="S3818" i="2"/>
  <c r="M3818" i="2"/>
  <c r="K3817" i="2"/>
  <c r="S3817" i="2"/>
  <c r="M3817" i="2"/>
  <c r="J3817" i="2" s="1"/>
  <c r="K3816" i="2"/>
  <c r="S3816" i="2"/>
  <c r="M3816" i="2"/>
  <c r="J3816" i="2" s="1"/>
  <c r="K3815" i="2"/>
  <c r="O3815" i="2" s="1"/>
  <c r="S3815" i="2"/>
  <c r="M3815" i="2"/>
  <c r="J3815" i="2" s="1"/>
  <c r="K3814" i="2"/>
  <c r="O3814" i="2" s="1"/>
  <c r="S3814" i="2"/>
  <c r="M3814" i="2"/>
  <c r="J3814" i="2" s="1"/>
  <c r="K3813" i="2"/>
  <c r="O3813" i="2" s="1"/>
  <c r="S3813" i="2"/>
  <c r="M3813" i="2"/>
  <c r="J3813" i="2" s="1"/>
  <c r="K3812" i="2"/>
  <c r="O3812" i="2" s="1"/>
  <c r="S3812" i="2"/>
  <c r="M3812" i="2"/>
  <c r="J3812" i="2" s="1"/>
  <c r="K3811" i="2"/>
  <c r="O3811" i="2" s="1"/>
  <c r="S3811" i="2"/>
  <c r="M3811" i="2"/>
  <c r="J3811" i="2" s="1"/>
  <c r="K3810" i="2"/>
  <c r="O3810" i="2" s="1"/>
  <c r="S3810" i="2"/>
  <c r="M3810" i="2"/>
  <c r="K3809" i="2"/>
  <c r="O3809" i="2" s="1"/>
  <c r="S3809" i="2"/>
  <c r="M3809" i="2"/>
  <c r="J3809" i="2" s="1"/>
  <c r="K3808" i="2"/>
  <c r="S3808" i="2"/>
  <c r="M3808" i="2"/>
  <c r="J3808" i="2" s="1"/>
  <c r="K3807" i="2"/>
  <c r="O3807" i="2" s="1"/>
  <c r="S3807" i="2"/>
  <c r="M3807" i="2"/>
  <c r="K3806" i="2"/>
  <c r="O3806" i="2" s="1"/>
  <c r="S3806" i="2"/>
  <c r="M3806" i="2"/>
  <c r="K3805" i="2"/>
  <c r="O3805" i="2" s="1"/>
  <c r="S3805" i="2"/>
  <c r="M3805" i="2"/>
  <c r="J3805" i="2" s="1"/>
  <c r="K3804" i="2"/>
  <c r="O3804" i="2" s="1"/>
  <c r="S3804" i="2"/>
  <c r="M3804" i="2"/>
  <c r="J3804" i="2" s="1"/>
  <c r="K3803" i="2"/>
  <c r="O3803" i="2" s="1"/>
  <c r="S3803" i="2"/>
  <c r="M3803" i="2"/>
  <c r="J3803" i="2" s="1"/>
  <c r="K3802" i="2"/>
  <c r="O3802" i="2" s="1"/>
  <c r="S3802" i="2"/>
  <c r="M3802" i="2"/>
  <c r="J3802" i="2" s="1"/>
  <c r="K3801" i="2"/>
  <c r="O3801" i="2" s="1"/>
  <c r="S3801" i="2"/>
  <c r="M3801" i="2"/>
  <c r="K3799" i="2"/>
  <c r="S3799" i="2"/>
  <c r="L3799" i="2"/>
  <c r="M3799" i="2"/>
  <c r="K3795" i="2"/>
  <c r="S3795" i="2"/>
  <c r="L3795" i="2"/>
  <c r="M3795" i="2"/>
  <c r="K3791" i="2"/>
  <c r="S3791" i="2"/>
  <c r="L3791" i="2"/>
  <c r="M3791" i="2"/>
  <c r="K3787" i="2"/>
  <c r="S3787" i="2"/>
  <c r="L3787" i="2"/>
  <c r="O3787" i="2" s="1"/>
  <c r="M3787" i="2"/>
  <c r="K3783" i="2"/>
  <c r="S3783" i="2"/>
  <c r="L3783" i="2"/>
  <c r="M3783" i="2"/>
  <c r="K3779" i="2"/>
  <c r="S3779" i="2"/>
  <c r="L3779" i="2"/>
  <c r="M3779" i="2"/>
  <c r="K3775" i="2"/>
  <c r="S3775" i="2"/>
  <c r="L3775" i="2"/>
  <c r="M3775" i="2"/>
  <c r="K3771" i="2"/>
  <c r="S3771" i="2"/>
  <c r="L3771" i="2"/>
  <c r="O3771" i="2" s="1"/>
  <c r="M3771" i="2"/>
  <c r="Q3664" i="2"/>
  <c r="T3664" i="2" s="1"/>
  <c r="U3664" i="2" s="1"/>
  <c r="C3664" i="2"/>
  <c r="O3952" i="2"/>
  <c r="O3945" i="2"/>
  <c r="O3944" i="2"/>
  <c r="O3936" i="2"/>
  <c r="O3933" i="2"/>
  <c r="O3928" i="2"/>
  <c r="O3925" i="2"/>
  <c r="O3920" i="2"/>
  <c r="O3917" i="2"/>
  <c r="O3914" i="2"/>
  <c r="O3912" i="2"/>
  <c r="O3909" i="2"/>
  <c r="O3905" i="2"/>
  <c r="O3904" i="2"/>
  <c r="O3898" i="2"/>
  <c r="O3897" i="2"/>
  <c r="O3896" i="2"/>
  <c r="O3889" i="2"/>
  <c r="O3888" i="2"/>
  <c r="O3881" i="2"/>
  <c r="O3880" i="2"/>
  <c r="O3872" i="2"/>
  <c r="O3869" i="2"/>
  <c r="O3864" i="2"/>
  <c r="O3861" i="2"/>
  <c r="O3856" i="2"/>
  <c r="O3853" i="2"/>
  <c r="O3850" i="2"/>
  <c r="O3848" i="2"/>
  <c r="O3845" i="2"/>
  <c r="O3841" i="2"/>
  <c r="O3840" i="2"/>
  <c r="O3834" i="2"/>
  <c r="O3833" i="2"/>
  <c r="O3832" i="2"/>
  <c r="O3825" i="2"/>
  <c r="O3824" i="2"/>
  <c r="O3817" i="2"/>
  <c r="O3816" i="2"/>
  <c r="O3808" i="2"/>
  <c r="K3800" i="2"/>
  <c r="O3800" i="2" s="1"/>
  <c r="S3800" i="2"/>
  <c r="M3800" i="2"/>
  <c r="J3800" i="2" s="1"/>
  <c r="K3796" i="2"/>
  <c r="S3796" i="2"/>
  <c r="L3796" i="2"/>
  <c r="M3796" i="2"/>
  <c r="K3792" i="2"/>
  <c r="S3792" i="2"/>
  <c r="L3792" i="2"/>
  <c r="M3792" i="2"/>
  <c r="K3788" i="2"/>
  <c r="S3788" i="2"/>
  <c r="L3788" i="2"/>
  <c r="M3788" i="2"/>
  <c r="K3784" i="2"/>
  <c r="S3784" i="2"/>
  <c r="L3784" i="2"/>
  <c r="M3784" i="2"/>
  <c r="K3780" i="2"/>
  <c r="S3780" i="2"/>
  <c r="L3780" i="2"/>
  <c r="M3780" i="2"/>
  <c r="K3776" i="2"/>
  <c r="S3776" i="2"/>
  <c r="L3776" i="2"/>
  <c r="M3776" i="2"/>
  <c r="K3772" i="2"/>
  <c r="S3772" i="2"/>
  <c r="L3772" i="2"/>
  <c r="M3772" i="2"/>
  <c r="K3768" i="2"/>
  <c r="S3768" i="2"/>
  <c r="L3768" i="2"/>
  <c r="M3768" i="2"/>
  <c r="Q3688" i="2"/>
  <c r="T3688" i="2" s="1"/>
  <c r="U3688" i="2" s="1"/>
  <c r="C3688" i="2"/>
  <c r="I3688" i="2"/>
  <c r="G3688" i="2" s="1"/>
  <c r="Q3683" i="2"/>
  <c r="T3683" i="2" s="1"/>
  <c r="U3683" i="2" s="1"/>
  <c r="C3683" i="2"/>
  <c r="Q3651" i="2"/>
  <c r="T3651" i="2" s="1"/>
  <c r="U3651" i="2" s="1"/>
  <c r="C3651" i="2"/>
  <c r="K3797" i="2"/>
  <c r="S3797" i="2"/>
  <c r="L3797" i="2"/>
  <c r="M3797" i="2"/>
  <c r="K3793" i="2"/>
  <c r="S3793" i="2"/>
  <c r="L3793" i="2"/>
  <c r="O3793" i="2" s="1"/>
  <c r="M3793" i="2"/>
  <c r="J3793" i="2" s="1"/>
  <c r="K3789" i="2"/>
  <c r="S3789" i="2"/>
  <c r="L3789" i="2"/>
  <c r="M3789" i="2"/>
  <c r="K3785" i="2"/>
  <c r="S3785" i="2"/>
  <c r="L3785" i="2"/>
  <c r="M3785" i="2"/>
  <c r="J3785" i="2" s="1"/>
  <c r="K3781" i="2"/>
  <c r="S3781" i="2"/>
  <c r="L3781" i="2"/>
  <c r="M3781" i="2"/>
  <c r="J3781" i="2" s="1"/>
  <c r="K3777" i="2"/>
  <c r="S3777" i="2"/>
  <c r="L3777" i="2"/>
  <c r="O3777" i="2" s="1"/>
  <c r="M3777" i="2"/>
  <c r="J3777" i="2" s="1"/>
  <c r="K3773" i="2"/>
  <c r="S3773" i="2"/>
  <c r="L3773" i="2"/>
  <c r="M3773" i="2"/>
  <c r="K3769" i="2"/>
  <c r="S3769" i="2"/>
  <c r="L3769" i="2"/>
  <c r="M3769" i="2"/>
  <c r="J3769" i="2" s="1"/>
  <c r="Q3680" i="2"/>
  <c r="T3680" i="2" s="1"/>
  <c r="C3680" i="2"/>
  <c r="Q3675" i="2"/>
  <c r="T3675" i="2" s="1"/>
  <c r="U3675" i="2" s="1"/>
  <c r="C3675" i="2"/>
  <c r="U3690" i="2"/>
  <c r="C3690" i="2"/>
  <c r="U3689" i="2"/>
  <c r="I3689" i="2"/>
  <c r="G3689" i="2" s="1"/>
  <c r="I3684" i="2"/>
  <c r="G3684" i="2" s="1"/>
  <c r="C3682" i="2"/>
  <c r="I3676" i="2"/>
  <c r="G3676" i="2" s="1"/>
  <c r="C3674" i="2"/>
  <c r="I3668" i="2"/>
  <c r="G3668" i="2" s="1"/>
  <c r="C3666" i="2"/>
  <c r="I3660" i="2"/>
  <c r="G3660" i="2" s="1"/>
  <c r="C3658" i="2"/>
  <c r="I3652" i="2"/>
  <c r="G3652" i="2" s="1"/>
  <c r="C3650" i="2"/>
  <c r="C3551" i="2"/>
  <c r="M3766" i="2"/>
  <c r="J3766" i="2" s="1"/>
  <c r="K3766" i="2"/>
  <c r="S3766" i="2"/>
  <c r="M3765" i="2"/>
  <c r="J3765" i="2" s="1"/>
  <c r="K3765" i="2"/>
  <c r="S3765" i="2"/>
  <c r="M3764" i="2"/>
  <c r="J3764" i="2" s="1"/>
  <c r="K3764" i="2"/>
  <c r="S3764" i="2"/>
  <c r="M3763" i="2"/>
  <c r="K3763" i="2"/>
  <c r="S3763" i="2"/>
  <c r="M3762" i="2"/>
  <c r="J3762" i="2" s="1"/>
  <c r="K3762" i="2"/>
  <c r="S3762" i="2"/>
  <c r="M3761" i="2"/>
  <c r="K3761" i="2"/>
  <c r="S3761" i="2"/>
  <c r="M3760" i="2"/>
  <c r="J3760" i="2" s="1"/>
  <c r="K3760" i="2"/>
  <c r="S3760" i="2"/>
  <c r="M3759" i="2"/>
  <c r="J3759" i="2" s="1"/>
  <c r="K3759" i="2"/>
  <c r="S3759" i="2"/>
  <c r="M3758" i="2"/>
  <c r="J3758" i="2" s="1"/>
  <c r="K3758" i="2"/>
  <c r="S3758" i="2"/>
  <c r="M3757" i="2"/>
  <c r="J3757" i="2" s="1"/>
  <c r="K3757" i="2"/>
  <c r="S3757" i="2"/>
  <c r="M3756" i="2"/>
  <c r="J3756" i="2" s="1"/>
  <c r="K3756" i="2"/>
  <c r="S3756" i="2"/>
  <c r="M3755" i="2"/>
  <c r="J3755" i="2" s="1"/>
  <c r="K3755" i="2"/>
  <c r="S3755" i="2"/>
  <c r="M3754" i="2"/>
  <c r="K3754" i="2"/>
  <c r="S3754" i="2"/>
  <c r="M3753" i="2"/>
  <c r="K3753" i="2"/>
  <c r="S3753" i="2"/>
  <c r="M3752" i="2"/>
  <c r="J3752" i="2" s="1"/>
  <c r="K3752" i="2"/>
  <c r="S3752" i="2"/>
  <c r="M3751" i="2"/>
  <c r="J3751" i="2" s="1"/>
  <c r="K3751" i="2"/>
  <c r="S3751" i="2"/>
  <c r="M3750" i="2"/>
  <c r="J3750" i="2" s="1"/>
  <c r="K3750" i="2"/>
  <c r="S3750" i="2"/>
  <c r="M3749" i="2"/>
  <c r="J3749" i="2" s="1"/>
  <c r="K3749" i="2"/>
  <c r="S3749" i="2"/>
  <c r="M3748" i="2"/>
  <c r="J3748" i="2" s="1"/>
  <c r="K3748" i="2"/>
  <c r="S3748" i="2"/>
  <c r="M3747" i="2"/>
  <c r="K3747" i="2"/>
  <c r="S3747" i="2"/>
  <c r="M3746" i="2"/>
  <c r="K3746" i="2"/>
  <c r="S3746" i="2"/>
  <c r="M3745" i="2"/>
  <c r="J3745" i="2" s="1"/>
  <c r="K3745" i="2"/>
  <c r="S3745" i="2"/>
  <c r="M3744" i="2"/>
  <c r="J3744" i="2" s="1"/>
  <c r="K3744" i="2"/>
  <c r="S3744" i="2"/>
  <c r="M3743" i="2"/>
  <c r="J3743" i="2" s="1"/>
  <c r="K3743" i="2"/>
  <c r="S3743" i="2"/>
  <c r="M3742" i="2"/>
  <c r="J3742" i="2" s="1"/>
  <c r="K3742" i="2"/>
  <c r="S3742" i="2"/>
  <c r="M3741" i="2"/>
  <c r="J3741" i="2" s="1"/>
  <c r="K3741" i="2"/>
  <c r="S3741" i="2"/>
  <c r="M3740" i="2"/>
  <c r="J3740" i="2" s="1"/>
  <c r="K3740" i="2"/>
  <c r="S3740" i="2"/>
  <c r="M3739" i="2"/>
  <c r="J3739" i="2" s="1"/>
  <c r="K3739" i="2"/>
  <c r="S3739" i="2"/>
  <c r="M3738" i="2"/>
  <c r="J3738" i="2" s="1"/>
  <c r="K3738" i="2"/>
  <c r="S3738" i="2"/>
  <c r="M3737" i="2"/>
  <c r="K3737" i="2"/>
  <c r="S3737" i="2"/>
  <c r="M3736" i="2"/>
  <c r="J3736" i="2" s="1"/>
  <c r="K3736" i="2"/>
  <c r="S3736" i="2"/>
  <c r="M3735" i="2"/>
  <c r="J3735" i="2" s="1"/>
  <c r="K3735" i="2"/>
  <c r="S3735" i="2"/>
  <c r="M3734" i="2"/>
  <c r="J3734" i="2" s="1"/>
  <c r="K3734" i="2"/>
  <c r="S3734" i="2"/>
  <c r="M3733" i="2"/>
  <c r="J3733" i="2" s="1"/>
  <c r="K3733" i="2"/>
  <c r="S3733" i="2"/>
  <c r="M3732" i="2"/>
  <c r="J3732" i="2" s="1"/>
  <c r="K3732" i="2"/>
  <c r="S3732" i="2"/>
  <c r="M3731" i="2"/>
  <c r="K3731" i="2"/>
  <c r="S3731" i="2"/>
  <c r="M3730" i="2"/>
  <c r="J3730" i="2" s="1"/>
  <c r="K3730" i="2"/>
  <c r="S3730" i="2"/>
  <c r="M3729" i="2"/>
  <c r="J3729" i="2" s="1"/>
  <c r="K3729" i="2"/>
  <c r="S3729" i="2"/>
  <c r="M3728" i="2"/>
  <c r="J3728" i="2" s="1"/>
  <c r="K3728" i="2"/>
  <c r="S3728" i="2"/>
  <c r="M3727" i="2"/>
  <c r="J3727" i="2" s="1"/>
  <c r="K3727" i="2"/>
  <c r="S3727" i="2"/>
  <c r="M3726" i="2"/>
  <c r="J3726" i="2" s="1"/>
  <c r="K3726" i="2"/>
  <c r="S3726" i="2"/>
  <c r="M3725" i="2"/>
  <c r="J3725" i="2" s="1"/>
  <c r="K3725" i="2"/>
  <c r="S3725" i="2"/>
  <c r="M3724" i="2"/>
  <c r="J3724" i="2" s="1"/>
  <c r="K3724" i="2"/>
  <c r="S3724" i="2"/>
  <c r="M3723" i="2"/>
  <c r="J3723" i="2" s="1"/>
  <c r="K3723" i="2"/>
  <c r="S3723" i="2"/>
  <c r="M3722" i="2"/>
  <c r="J3722" i="2" s="1"/>
  <c r="K3722" i="2"/>
  <c r="S3722" i="2"/>
  <c r="M3721" i="2"/>
  <c r="K3721" i="2"/>
  <c r="S3721" i="2"/>
  <c r="M3720" i="2"/>
  <c r="J3720" i="2" s="1"/>
  <c r="K3720" i="2"/>
  <c r="S3720" i="2"/>
  <c r="M3719" i="2"/>
  <c r="J3719" i="2" s="1"/>
  <c r="K3719" i="2"/>
  <c r="S3719" i="2"/>
  <c r="M3718" i="2"/>
  <c r="J3718" i="2" s="1"/>
  <c r="K3718" i="2"/>
  <c r="S3718" i="2"/>
  <c r="M3717" i="2"/>
  <c r="J3717" i="2" s="1"/>
  <c r="K3717" i="2"/>
  <c r="S3717" i="2"/>
  <c r="M3716" i="2"/>
  <c r="J3716" i="2" s="1"/>
  <c r="K3716" i="2"/>
  <c r="S3716" i="2"/>
  <c r="M3715" i="2"/>
  <c r="K3715" i="2"/>
  <c r="S3715" i="2"/>
  <c r="M3714" i="2"/>
  <c r="K3714" i="2"/>
  <c r="S3714" i="2"/>
  <c r="M3713" i="2"/>
  <c r="J3713" i="2" s="1"/>
  <c r="K3713" i="2"/>
  <c r="S3713" i="2"/>
  <c r="M3712" i="2"/>
  <c r="J3712" i="2" s="1"/>
  <c r="K3712" i="2"/>
  <c r="S3712" i="2"/>
  <c r="M3711" i="2"/>
  <c r="J3711" i="2" s="1"/>
  <c r="K3711" i="2"/>
  <c r="S3711" i="2"/>
  <c r="M3710" i="2"/>
  <c r="J3710" i="2" s="1"/>
  <c r="K3710" i="2"/>
  <c r="S3710" i="2"/>
  <c r="M3709" i="2"/>
  <c r="J3709" i="2" s="1"/>
  <c r="K3709" i="2"/>
  <c r="S3709" i="2"/>
  <c r="M3708" i="2"/>
  <c r="J3708" i="2" s="1"/>
  <c r="K3708" i="2"/>
  <c r="S3708" i="2"/>
  <c r="M3707" i="2"/>
  <c r="J3707" i="2" s="1"/>
  <c r="K3707" i="2"/>
  <c r="S3707" i="2"/>
  <c r="M3706" i="2"/>
  <c r="K3706" i="2"/>
  <c r="S3706" i="2"/>
  <c r="M3705" i="2"/>
  <c r="K3705" i="2"/>
  <c r="S3705" i="2"/>
  <c r="M3704" i="2"/>
  <c r="J3704" i="2" s="1"/>
  <c r="K3704" i="2"/>
  <c r="S3704" i="2"/>
  <c r="M3703" i="2"/>
  <c r="J3703" i="2" s="1"/>
  <c r="K3703" i="2"/>
  <c r="S3703" i="2"/>
  <c r="M3702" i="2"/>
  <c r="J3702" i="2" s="1"/>
  <c r="K3702" i="2"/>
  <c r="S3702" i="2"/>
  <c r="M3701" i="2"/>
  <c r="J3701" i="2" s="1"/>
  <c r="K3701" i="2"/>
  <c r="S3701" i="2"/>
  <c r="M3700" i="2"/>
  <c r="J3700" i="2" s="1"/>
  <c r="K3700" i="2"/>
  <c r="S3700" i="2"/>
  <c r="M3699" i="2"/>
  <c r="K3699" i="2"/>
  <c r="S3699" i="2"/>
  <c r="U3692" i="2"/>
  <c r="Q3684" i="2"/>
  <c r="T3684" i="2" s="1"/>
  <c r="U3684" i="2" s="1"/>
  <c r="C3684" i="2"/>
  <c r="Q3676" i="2"/>
  <c r="T3676" i="2" s="1"/>
  <c r="U3676" i="2" s="1"/>
  <c r="C3676" i="2"/>
  <c r="Q3668" i="2"/>
  <c r="T3668" i="2" s="1"/>
  <c r="U3668" i="2" s="1"/>
  <c r="C3668" i="2"/>
  <c r="Q3663" i="2"/>
  <c r="T3663" i="2" s="1"/>
  <c r="U3663" i="2" s="1"/>
  <c r="C3663" i="2"/>
  <c r="Q3660" i="2"/>
  <c r="T3660" i="2" s="1"/>
  <c r="U3660" i="2" s="1"/>
  <c r="C3660" i="2"/>
  <c r="Q3655" i="2"/>
  <c r="T3655" i="2" s="1"/>
  <c r="U3655" i="2" s="1"/>
  <c r="C3655" i="2"/>
  <c r="Q3652" i="2"/>
  <c r="T3652" i="2" s="1"/>
  <c r="U3652" i="2" s="1"/>
  <c r="C3652" i="2"/>
  <c r="G3643" i="2"/>
  <c r="G3635" i="2"/>
  <c r="G3627" i="2"/>
  <c r="G3619" i="2"/>
  <c r="G3611" i="2"/>
  <c r="G3587" i="2"/>
  <c r="G3579" i="2"/>
  <c r="G3571" i="2"/>
  <c r="G3555" i="2"/>
  <c r="C3539" i="2"/>
  <c r="C3459" i="2"/>
  <c r="L3457" i="2"/>
  <c r="S3457" i="2"/>
  <c r="K3457" i="2"/>
  <c r="M3457" i="2"/>
  <c r="J3457" i="2" s="1"/>
  <c r="R3457" i="2"/>
  <c r="N3457" i="2"/>
  <c r="I3423" i="2"/>
  <c r="G3423" i="2" s="1"/>
  <c r="S3767" i="2"/>
  <c r="K3767" i="2"/>
  <c r="O3767" i="2" s="1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Q3692" i="2"/>
  <c r="T3692" i="2" s="1"/>
  <c r="C3692" i="2"/>
  <c r="I3692" i="2"/>
  <c r="G3692" i="2" s="1"/>
  <c r="C3686" i="2"/>
  <c r="I3680" i="2"/>
  <c r="G3680" i="2" s="1"/>
  <c r="U3680" i="2"/>
  <c r="C3670" i="2"/>
  <c r="I3664" i="2"/>
  <c r="G3664" i="2" s="1"/>
  <c r="C3654" i="2"/>
  <c r="G3609" i="2"/>
  <c r="G3601" i="2"/>
  <c r="G3585" i="2"/>
  <c r="G3569" i="2"/>
  <c r="G3553" i="2"/>
  <c r="S3698" i="2"/>
  <c r="K3698" i="2"/>
  <c r="O3698" i="2" s="1"/>
  <c r="S3697" i="2"/>
  <c r="K3697" i="2"/>
  <c r="O3697" i="2" s="1"/>
  <c r="S3696" i="2"/>
  <c r="K3696" i="2"/>
  <c r="O3696" i="2" s="1"/>
  <c r="S3695" i="2"/>
  <c r="K3695" i="2"/>
  <c r="O3695" i="2" s="1"/>
  <c r="S3694" i="2"/>
  <c r="K3694" i="2"/>
  <c r="O3694" i="2" s="1"/>
  <c r="S3693" i="2"/>
  <c r="K3693" i="2"/>
  <c r="O3693" i="2" s="1"/>
  <c r="F3689" i="2"/>
  <c r="E3689" i="2" s="1"/>
  <c r="E3687" i="2"/>
  <c r="I3683" i="2"/>
  <c r="G3683" i="2" s="1"/>
  <c r="E3683" i="2"/>
  <c r="I3679" i="2"/>
  <c r="G3679" i="2" s="1"/>
  <c r="C3677" i="2"/>
  <c r="I3675" i="2"/>
  <c r="G3675" i="2" s="1"/>
  <c r="E3675" i="2"/>
  <c r="I3667" i="2"/>
  <c r="G3667" i="2" s="1"/>
  <c r="E3667" i="2"/>
  <c r="C3665" i="2"/>
  <c r="I3663" i="2"/>
  <c r="G3663" i="2" s="1"/>
  <c r="C3661" i="2"/>
  <c r="E3659" i="2"/>
  <c r="I3655" i="2"/>
  <c r="G3655" i="2" s="1"/>
  <c r="C3653" i="2"/>
  <c r="I3651" i="2"/>
  <c r="G3651" i="2" s="1"/>
  <c r="E3651" i="2"/>
  <c r="L3461" i="2"/>
  <c r="S3461" i="2"/>
  <c r="M3461" i="2"/>
  <c r="J3461" i="2" s="1"/>
  <c r="K3461" i="2"/>
  <c r="N3461" i="2"/>
  <c r="J3436" i="2"/>
  <c r="F3436" i="2"/>
  <c r="E3436" i="2" s="1"/>
  <c r="I3686" i="2"/>
  <c r="G3686" i="2" s="1"/>
  <c r="U3686" i="2"/>
  <c r="I3682" i="2"/>
  <c r="G3682" i="2" s="1"/>
  <c r="I3674" i="2"/>
  <c r="G3674" i="2" s="1"/>
  <c r="I3670" i="2"/>
  <c r="G3670" i="2" s="1"/>
  <c r="U3670" i="2"/>
  <c r="I3666" i="2"/>
  <c r="G3666" i="2" s="1"/>
  <c r="I3658" i="2"/>
  <c r="G3658" i="2" s="1"/>
  <c r="I3654" i="2"/>
  <c r="G3654" i="2" s="1"/>
  <c r="U3654" i="2"/>
  <c r="I3650" i="2"/>
  <c r="G3650" i="2" s="1"/>
  <c r="C3549" i="2"/>
  <c r="C3545" i="2"/>
  <c r="C3537" i="2"/>
  <c r="C3533" i="2"/>
  <c r="L3465" i="2"/>
  <c r="S3465" i="2"/>
  <c r="M3465" i="2"/>
  <c r="J3465" i="2" s="1"/>
  <c r="K3465" i="2"/>
  <c r="N3465" i="2"/>
  <c r="J3452" i="2"/>
  <c r="F3452" i="2"/>
  <c r="E3452" i="2" s="1"/>
  <c r="C3432" i="2"/>
  <c r="Q3432" i="2"/>
  <c r="T3432" i="2" s="1"/>
  <c r="U3432" i="2" s="1"/>
  <c r="I3432" i="2"/>
  <c r="G3432" i="2" s="1"/>
  <c r="I3431" i="2"/>
  <c r="G3431" i="2" s="1"/>
  <c r="I3415" i="2"/>
  <c r="G3415" i="2" s="1"/>
  <c r="M3698" i="2"/>
  <c r="J3698" i="2" s="1"/>
  <c r="M3697" i="2"/>
  <c r="J3697" i="2" s="1"/>
  <c r="M3696" i="2"/>
  <c r="J3696" i="2" s="1"/>
  <c r="M3695" i="2"/>
  <c r="J3695" i="2" s="1"/>
  <c r="M3694" i="2"/>
  <c r="J3694" i="2" s="1"/>
  <c r="M3693" i="2"/>
  <c r="J3693" i="2" s="1"/>
  <c r="F3691" i="2"/>
  <c r="E3691" i="2" s="1"/>
  <c r="E3685" i="2"/>
  <c r="I3677" i="2"/>
  <c r="G3677" i="2" s="1"/>
  <c r="U3677" i="2"/>
  <c r="E3677" i="2"/>
  <c r="I3673" i="2"/>
  <c r="G3673" i="2" s="1"/>
  <c r="E3669" i="2"/>
  <c r="I3665" i="2"/>
  <c r="G3665" i="2" s="1"/>
  <c r="I3661" i="2"/>
  <c r="G3661" i="2" s="1"/>
  <c r="E3661" i="2"/>
  <c r="I3657" i="2"/>
  <c r="G3657" i="2" s="1"/>
  <c r="I3653" i="2"/>
  <c r="G3653" i="2" s="1"/>
  <c r="E3653" i="2"/>
  <c r="R3465" i="2"/>
  <c r="C3443" i="2"/>
  <c r="L3441" i="2"/>
  <c r="S3441" i="2"/>
  <c r="K3441" i="2"/>
  <c r="M3441" i="2"/>
  <c r="J3441" i="2" s="1"/>
  <c r="R3441" i="2"/>
  <c r="N3441" i="2"/>
  <c r="C3428" i="2"/>
  <c r="Q3428" i="2"/>
  <c r="T3428" i="2" s="1"/>
  <c r="U3428" i="2" s="1"/>
  <c r="M3552" i="2"/>
  <c r="J3552" i="2" s="1"/>
  <c r="M3550" i="2"/>
  <c r="J3550" i="2" s="1"/>
  <c r="M3548" i="2"/>
  <c r="J3548" i="2" s="1"/>
  <c r="M3546" i="2"/>
  <c r="J3546" i="2" s="1"/>
  <c r="M3544" i="2"/>
  <c r="J3544" i="2" s="1"/>
  <c r="M3542" i="2"/>
  <c r="J3542" i="2" s="1"/>
  <c r="M3540" i="2"/>
  <c r="J3540" i="2" s="1"/>
  <c r="M3538" i="2"/>
  <c r="J3538" i="2" s="1"/>
  <c r="M3536" i="2"/>
  <c r="J3536" i="2" s="1"/>
  <c r="M3534" i="2"/>
  <c r="J3534" i="2" s="1"/>
  <c r="M3532" i="2"/>
  <c r="J3532" i="2" s="1"/>
  <c r="L3467" i="2"/>
  <c r="O3467" i="2" s="1"/>
  <c r="M3467" i="2"/>
  <c r="J3467" i="2" s="1"/>
  <c r="S3467" i="2"/>
  <c r="I3464" i="2"/>
  <c r="G3464" i="2" s="1"/>
  <c r="L3463" i="2"/>
  <c r="O3463" i="2" s="1"/>
  <c r="M3463" i="2"/>
  <c r="J3463" i="2" s="1"/>
  <c r="S3463" i="2"/>
  <c r="J3460" i="2"/>
  <c r="O3455" i="2"/>
  <c r="L3453" i="2"/>
  <c r="S3453" i="2"/>
  <c r="K3453" i="2"/>
  <c r="M3453" i="2"/>
  <c r="F3453" i="2" s="1"/>
  <c r="J3448" i="2"/>
  <c r="F3448" i="2"/>
  <c r="E3448" i="2" s="1"/>
  <c r="O3439" i="2"/>
  <c r="L3437" i="2"/>
  <c r="S3437" i="2"/>
  <c r="K3437" i="2"/>
  <c r="M3437" i="2"/>
  <c r="J3437" i="2" s="1"/>
  <c r="C3433" i="2"/>
  <c r="Q3433" i="2"/>
  <c r="T3433" i="2" s="1"/>
  <c r="U3433" i="2" s="1"/>
  <c r="C3429" i="2"/>
  <c r="Q3429" i="2"/>
  <c r="T3429" i="2" s="1"/>
  <c r="U3429" i="2" s="1"/>
  <c r="C3418" i="2"/>
  <c r="Q3418" i="2"/>
  <c r="T3418" i="2" s="1"/>
  <c r="U3418" i="2" s="1"/>
  <c r="I3406" i="2"/>
  <c r="G3406" i="2" s="1"/>
  <c r="R3552" i="2"/>
  <c r="L3552" i="2"/>
  <c r="R3550" i="2"/>
  <c r="L3550" i="2"/>
  <c r="R3548" i="2"/>
  <c r="L3548" i="2"/>
  <c r="R3546" i="2"/>
  <c r="L3546" i="2"/>
  <c r="R3544" i="2"/>
  <c r="L3544" i="2"/>
  <c r="R3542" i="2"/>
  <c r="L3542" i="2"/>
  <c r="R3540" i="2"/>
  <c r="L3540" i="2"/>
  <c r="R3538" i="2"/>
  <c r="L3538" i="2"/>
  <c r="R3536" i="2"/>
  <c r="L3536" i="2"/>
  <c r="R3534" i="2"/>
  <c r="L3534" i="2"/>
  <c r="R3532" i="2"/>
  <c r="L3532" i="2"/>
  <c r="C3451" i="2"/>
  <c r="L3449" i="2"/>
  <c r="S3449" i="2"/>
  <c r="K3449" i="2"/>
  <c r="M3449" i="2"/>
  <c r="J3449" i="2" s="1"/>
  <c r="J3444" i="2"/>
  <c r="F3444" i="2"/>
  <c r="E3444" i="2" s="1"/>
  <c r="C3435" i="2"/>
  <c r="C3426" i="2"/>
  <c r="Q3426" i="2"/>
  <c r="T3426" i="2" s="1"/>
  <c r="U3426" i="2" s="1"/>
  <c r="U3644" i="2"/>
  <c r="U3643" i="2"/>
  <c r="U3636" i="2"/>
  <c r="U3612" i="2"/>
  <c r="U3607" i="2"/>
  <c r="U3592" i="2"/>
  <c r="U3580" i="2"/>
  <c r="U3579" i="2"/>
  <c r="U3575" i="2"/>
  <c r="U3572" i="2"/>
  <c r="U3571" i="2"/>
  <c r="U3560" i="2"/>
  <c r="K3552" i="2"/>
  <c r="I3551" i="2"/>
  <c r="G3551" i="2" s="1"/>
  <c r="M3551" i="2"/>
  <c r="F3551" i="2" s="1"/>
  <c r="E3551" i="2" s="1"/>
  <c r="K3550" i="2"/>
  <c r="I3549" i="2"/>
  <c r="G3549" i="2" s="1"/>
  <c r="M3549" i="2"/>
  <c r="F3549" i="2" s="1"/>
  <c r="E3549" i="2" s="1"/>
  <c r="K3548" i="2"/>
  <c r="M3547" i="2"/>
  <c r="J3547" i="2" s="1"/>
  <c r="K3546" i="2"/>
  <c r="I3545" i="2"/>
  <c r="G3545" i="2" s="1"/>
  <c r="M3545" i="2"/>
  <c r="Q3545" i="2" s="1"/>
  <c r="T3545" i="2" s="1"/>
  <c r="U3545" i="2" s="1"/>
  <c r="K3544" i="2"/>
  <c r="M3543" i="2"/>
  <c r="F3543" i="2" s="1"/>
  <c r="E3543" i="2" s="1"/>
  <c r="K3542" i="2"/>
  <c r="I3541" i="2"/>
  <c r="G3541" i="2" s="1"/>
  <c r="M3541" i="2"/>
  <c r="F3541" i="2" s="1"/>
  <c r="E3541" i="2" s="1"/>
  <c r="K3540" i="2"/>
  <c r="I3539" i="2"/>
  <c r="G3539" i="2" s="1"/>
  <c r="M3539" i="2"/>
  <c r="F3539" i="2" s="1"/>
  <c r="E3539" i="2" s="1"/>
  <c r="K3538" i="2"/>
  <c r="M3537" i="2"/>
  <c r="F3537" i="2" s="1"/>
  <c r="E3537" i="2" s="1"/>
  <c r="K3536" i="2"/>
  <c r="M3535" i="2"/>
  <c r="F3535" i="2" s="1"/>
  <c r="E3535" i="2" s="1"/>
  <c r="K3534" i="2"/>
  <c r="I3533" i="2"/>
  <c r="G3533" i="2" s="1"/>
  <c r="M3533" i="2"/>
  <c r="F3533" i="2" s="1"/>
  <c r="E3533" i="2" s="1"/>
  <c r="K3532" i="2"/>
  <c r="M3531" i="2"/>
  <c r="K3531" i="2"/>
  <c r="O3531" i="2" s="1"/>
  <c r="M3530" i="2"/>
  <c r="K3530" i="2"/>
  <c r="O3530" i="2" s="1"/>
  <c r="S3530" i="2"/>
  <c r="M3529" i="2"/>
  <c r="J3529" i="2" s="1"/>
  <c r="K3529" i="2"/>
  <c r="O3529" i="2" s="1"/>
  <c r="S3529" i="2"/>
  <c r="M3528" i="2"/>
  <c r="J3528" i="2" s="1"/>
  <c r="K3528" i="2"/>
  <c r="O3528" i="2" s="1"/>
  <c r="S3528" i="2"/>
  <c r="M3527" i="2"/>
  <c r="J3527" i="2" s="1"/>
  <c r="K3527" i="2"/>
  <c r="O3527" i="2" s="1"/>
  <c r="S3527" i="2"/>
  <c r="M3526" i="2"/>
  <c r="J3526" i="2" s="1"/>
  <c r="K3526" i="2"/>
  <c r="O3526" i="2" s="1"/>
  <c r="S3526" i="2"/>
  <c r="M3525" i="2"/>
  <c r="J3525" i="2" s="1"/>
  <c r="K3525" i="2"/>
  <c r="O3525" i="2" s="1"/>
  <c r="S3525" i="2"/>
  <c r="M3524" i="2"/>
  <c r="J3524" i="2" s="1"/>
  <c r="K3524" i="2"/>
  <c r="O3524" i="2" s="1"/>
  <c r="S3524" i="2"/>
  <c r="M3523" i="2"/>
  <c r="J3523" i="2" s="1"/>
  <c r="K3523" i="2"/>
  <c r="O3523" i="2" s="1"/>
  <c r="S3523" i="2"/>
  <c r="M3522" i="2"/>
  <c r="J3522" i="2" s="1"/>
  <c r="K3522" i="2"/>
  <c r="O3522" i="2" s="1"/>
  <c r="S3522" i="2"/>
  <c r="M3521" i="2"/>
  <c r="K3521" i="2"/>
  <c r="O3521" i="2" s="1"/>
  <c r="S3521" i="2"/>
  <c r="M3520" i="2"/>
  <c r="J3520" i="2" s="1"/>
  <c r="K3520" i="2"/>
  <c r="O3520" i="2" s="1"/>
  <c r="S3520" i="2"/>
  <c r="M3519" i="2"/>
  <c r="J3519" i="2" s="1"/>
  <c r="K3519" i="2"/>
  <c r="O3519" i="2" s="1"/>
  <c r="S3519" i="2"/>
  <c r="M3518" i="2"/>
  <c r="J3518" i="2" s="1"/>
  <c r="K3518" i="2"/>
  <c r="O3518" i="2" s="1"/>
  <c r="S3518" i="2"/>
  <c r="M3517" i="2"/>
  <c r="J3517" i="2" s="1"/>
  <c r="K3517" i="2"/>
  <c r="O3517" i="2" s="1"/>
  <c r="S3517" i="2"/>
  <c r="M3516" i="2"/>
  <c r="J3516" i="2" s="1"/>
  <c r="K3516" i="2"/>
  <c r="O3516" i="2" s="1"/>
  <c r="S3516" i="2"/>
  <c r="M3515" i="2"/>
  <c r="J3515" i="2" s="1"/>
  <c r="K3515" i="2"/>
  <c r="O3515" i="2" s="1"/>
  <c r="S3515" i="2"/>
  <c r="M3514" i="2"/>
  <c r="J3514" i="2" s="1"/>
  <c r="K3514" i="2"/>
  <c r="O3514" i="2" s="1"/>
  <c r="S3514" i="2"/>
  <c r="M3513" i="2"/>
  <c r="J3513" i="2" s="1"/>
  <c r="K3513" i="2"/>
  <c r="O3513" i="2" s="1"/>
  <c r="S3513" i="2"/>
  <c r="M3512" i="2"/>
  <c r="J3512" i="2" s="1"/>
  <c r="K3512" i="2"/>
  <c r="O3512" i="2" s="1"/>
  <c r="S3512" i="2"/>
  <c r="M3511" i="2"/>
  <c r="J3511" i="2" s="1"/>
  <c r="K3511" i="2"/>
  <c r="O3511" i="2" s="1"/>
  <c r="S3511" i="2"/>
  <c r="M3510" i="2"/>
  <c r="J3510" i="2" s="1"/>
  <c r="K3510" i="2"/>
  <c r="O3510" i="2" s="1"/>
  <c r="S3510" i="2"/>
  <c r="M3509" i="2"/>
  <c r="J3509" i="2" s="1"/>
  <c r="K3509" i="2"/>
  <c r="O3509" i="2" s="1"/>
  <c r="S3509" i="2"/>
  <c r="M3508" i="2"/>
  <c r="J3508" i="2" s="1"/>
  <c r="K3508" i="2"/>
  <c r="O3508" i="2" s="1"/>
  <c r="S3508" i="2"/>
  <c r="M3507" i="2"/>
  <c r="J3507" i="2" s="1"/>
  <c r="K3507" i="2"/>
  <c r="O3507" i="2" s="1"/>
  <c r="S3507" i="2"/>
  <c r="M3506" i="2"/>
  <c r="K3506" i="2"/>
  <c r="O3506" i="2" s="1"/>
  <c r="S3506" i="2"/>
  <c r="M3505" i="2"/>
  <c r="K3505" i="2"/>
  <c r="O3505" i="2" s="1"/>
  <c r="S3505" i="2"/>
  <c r="M3504" i="2"/>
  <c r="J3504" i="2" s="1"/>
  <c r="K3504" i="2"/>
  <c r="O3504" i="2" s="1"/>
  <c r="S3504" i="2"/>
  <c r="M3503" i="2"/>
  <c r="J3503" i="2" s="1"/>
  <c r="K3503" i="2"/>
  <c r="O3503" i="2" s="1"/>
  <c r="S3503" i="2"/>
  <c r="M3502" i="2"/>
  <c r="J3502" i="2" s="1"/>
  <c r="K3502" i="2"/>
  <c r="O3502" i="2" s="1"/>
  <c r="S3502" i="2"/>
  <c r="M3501" i="2"/>
  <c r="J3501" i="2" s="1"/>
  <c r="K3501" i="2"/>
  <c r="O3501" i="2" s="1"/>
  <c r="S3501" i="2"/>
  <c r="M3500" i="2"/>
  <c r="J3500" i="2" s="1"/>
  <c r="K3500" i="2"/>
  <c r="O3500" i="2" s="1"/>
  <c r="S3500" i="2"/>
  <c r="M3499" i="2"/>
  <c r="J3499" i="2" s="1"/>
  <c r="K3499" i="2"/>
  <c r="O3499" i="2" s="1"/>
  <c r="S3499" i="2"/>
  <c r="M3498" i="2"/>
  <c r="K3498" i="2"/>
  <c r="O3498" i="2" s="1"/>
  <c r="S3498" i="2"/>
  <c r="M3497" i="2"/>
  <c r="J3497" i="2" s="1"/>
  <c r="K3497" i="2"/>
  <c r="O3497" i="2" s="1"/>
  <c r="S3497" i="2"/>
  <c r="M3496" i="2"/>
  <c r="J3496" i="2" s="1"/>
  <c r="K3496" i="2"/>
  <c r="O3496" i="2" s="1"/>
  <c r="S3496" i="2"/>
  <c r="M3495" i="2"/>
  <c r="J3495" i="2" s="1"/>
  <c r="K3495" i="2"/>
  <c r="O3495" i="2" s="1"/>
  <c r="S3495" i="2"/>
  <c r="M3494" i="2"/>
  <c r="J3494" i="2" s="1"/>
  <c r="K3494" i="2"/>
  <c r="O3494" i="2" s="1"/>
  <c r="S3494" i="2"/>
  <c r="M3493" i="2"/>
  <c r="J3493" i="2" s="1"/>
  <c r="K3493" i="2"/>
  <c r="O3493" i="2" s="1"/>
  <c r="S3493" i="2"/>
  <c r="M3492" i="2"/>
  <c r="J3492" i="2" s="1"/>
  <c r="K3492" i="2"/>
  <c r="O3492" i="2" s="1"/>
  <c r="S3492" i="2"/>
  <c r="M3491" i="2"/>
  <c r="J3491" i="2" s="1"/>
  <c r="K3491" i="2"/>
  <c r="O3491" i="2" s="1"/>
  <c r="S3491" i="2"/>
  <c r="M3490" i="2"/>
  <c r="J3490" i="2" s="1"/>
  <c r="K3490" i="2"/>
  <c r="O3490" i="2" s="1"/>
  <c r="S3490" i="2"/>
  <c r="M3489" i="2"/>
  <c r="K3489" i="2"/>
  <c r="O3489" i="2" s="1"/>
  <c r="S3489" i="2"/>
  <c r="M3488" i="2"/>
  <c r="J3488" i="2" s="1"/>
  <c r="K3488" i="2"/>
  <c r="O3488" i="2" s="1"/>
  <c r="S3488" i="2"/>
  <c r="M3487" i="2"/>
  <c r="J3487" i="2" s="1"/>
  <c r="K3487" i="2"/>
  <c r="O3487" i="2" s="1"/>
  <c r="S3487" i="2"/>
  <c r="M3486" i="2"/>
  <c r="J3486" i="2" s="1"/>
  <c r="K3486" i="2"/>
  <c r="O3486" i="2" s="1"/>
  <c r="S3486" i="2"/>
  <c r="M3485" i="2"/>
  <c r="J3485" i="2" s="1"/>
  <c r="K3485" i="2"/>
  <c r="O3485" i="2" s="1"/>
  <c r="S3485" i="2"/>
  <c r="M3484" i="2"/>
  <c r="J3484" i="2" s="1"/>
  <c r="K3484" i="2"/>
  <c r="O3484" i="2" s="1"/>
  <c r="S3484" i="2"/>
  <c r="M3483" i="2"/>
  <c r="J3483" i="2" s="1"/>
  <c r="K3483" i="2"/>
  <c r="O3483" i="2" s="1"/>
  <c r="S3483" i="2"/>
  <c r="M3482" i="2"/>
  <c r="J3482" i="2" s="1"/>
  <c r="K3482" i="2"/>
  <c r="O3482" i="2" s="1"/>
  <c r="S3482" i="2"/>
  <c r="M3481" i="2"/>
  <c r="J3481" i="2" s="1"/>
  <c r="K3481" i="2"/>
  <c r="O3481" i="2" s="1"/>
  <c r="S3481" i="2"/>
  <c r="M3480" i="2"/>
  <c r="J3480" i="2" s="1"/>
  <c r="K3480" i="2"/>
  <c r="O3480" i="2" s="1"/>
  <c r="S3480" i="2"/>
  <c r="M3479" i="2"/>
  <c r="J3479" i="2" s="1"/>
  <c r="K3479" i="2"/>
  <c r="O3479" i="2" s="1"/>
  <c r="S3479" i="2"/>
  <c r="M3478" i="2"/>
  <c r="J3478" i="2" s="1"/>
  <c r="K3478" i="2"/>
  <c r="O3478" i="2" s="1"/>
  <c r="S3478" i="2"/>
  <c r="M3477" i="2"/>
  <c r="J3477" i="2" s="1"/>
  <c r="K3477" i="2"/>
  <c r="O3477" i="2" s="1"/>
  <c r="S3477" i="2"/>
  <c r="M3476" i="2"/>
  <c r="J3476" i="2" s="1"/>
  <c r="K3476" i="2"/>
  <c r="O3476" i="2" s="1"/>
  <c r="S3476" i="2"/>
  <c r="M3475" i="2"/>
  <c r="J3475" i="2" s="1"/>
  <c r="K3475" i="2"/>
  <c r="O3475" i="2" s="1"/>
  <c r="S3475" i="2"/>
  <c r="M3474" i="2"/>
  <c r="K3474" i="2"/>
  <c r="O3474" i="2" s="1"/>
  <c r="S3474" i="2"/>
  <c r="M3473" i="2"/>
  <c r="K3473" i="2"/>
  <c r="O3473" i="2" s="1"/>
  <c r="S3473" i="2"/>
  <c r="M3472" i="2"/>
  <c r="J3472" i="2" s="1"/>
  <c r="K3472" i="2"/>
  <c r="O3472" i="2" s="1"/>
  <c r="S3472" i="2"/>
  <c r="M3471" i="2"/>
  <c r="J3471" i="2" s="1"/>
  <c r="K3471" i="2"/>
  <c r="O3471" i="2" s="1"/>
  <c r="S3471" i="2"/>
  <c r="M3470" i="2"/>
  <c r="J3470" i="2" s="1"/>
  <c r="K3470" i="2"/>
  <c r="O3470" i="2" s="1"/>
  <c r="S3470" i="2"/>
  <c r="M3469" i="2"/>
  <c r="J3469" i="2" s="1"/>
  <c r="K3469" i="2"/>
  <c r="O3469" i="2" s="1"/>
  <c r="S3469" i="2"/>
  <c r="M3468" i="2"/>
  <c r="J3468" i="2" s="1"/>
  <c r="K3468" i="2"/>
  <c r="O3468" i="2" s="1"/>
  <c r="S3468" i="2"/>
  <c r="N3467" i="2"/>
  <c r="F3466" i="2"/>
  <c r="Q3464" i="2"/>
  <c r="T3464" i="2" s="1"/>
  <c r="U3464" i="2" s="1"/>
  <c r="N3463" i="2"/>
  <c r="F3462" i="2"/>
  <c r="J3456" i="2"/>
  <c r="F3456" i="2"/>
  <c r="E3456" i="2" s="1"/>
  <c r="N3449" i="2"/>
  <c r="O3447" i="2"/>
  <c r="L3445" i="2"/>
  <c r="S3445" i="2"/>
  <c r="K3445" i="2"/>
  <c r="M3445" i="2"/>
  <c r="F3445" i="2" s="1"/>
  <c r="J3440" i="2"/>
  <c r="F3440" i="2"/>
  <c r="E3440" i="2" s="1"/>
  <c r="C3431" i="2"/>
  <c r="Q3431" i="2"/>
  <c r="T3431" i="2" s="1"/>
  <c r="U3431" i="2" s="1"/>
  <c r="I3426" i="2"/>
  <c r="G3426" i="2" s="1"/>
  <c r="C3422" i="2"/>
  <c r="Q3422" i="2"/>
  <c r="T3422" i="2" s="1"/>
  <c r="U3422" i="2" s="1"/>
  <c r="Q3408" i="2"/>
  <c r="T3408" i="2" s="1"/>
  <c r="C3408" i="2"/>
  <c r="S3459" i="2"/>
  <c r="S3455" i="2"/>
  <c r="U3452" i="2"/>
  <c r="S3451" i="2"/>
  <c r="S3447" i="2"/>
  <c r="S3443" i="2"/>
  <c r="S3439" i="2"/>
  <c r="U3436" i="2"/>
  <c r="S3435" i="2"/>
  <c r="F3434" i="2"/>
  <c r="E3434" i="2" s="1"/>
  <c r="F3433" i="2"/>
  <c r="E3433" i="2" s="1"/>
  <c r="F3432" i="2"/>
  <c r="E3432" i="2" s="1"/>
  <c r="F3431" i="2"/>
  <c r="E3431" i="2" s="1"/>
  <c r="F3430" i="2"/>
  <c r="E3430" i="2" s="1"/>
  <c r="F3429" i="2"/>
  <c r="E3429" i="2" s="1"/>
  <c r="F3428" i="2"/>
  <c r="E3428" i="2" s="1"/>
  <c r="F3427" i="2"/>
  <c r="E3427" i="2" s="1"/>
  <c r="F3426" i="2"/>
  <c r="E3426" i="2" s="1"/>
  <c r="I3422" i="2"/>
  <c r="G3422" i="2" s="1"/>
  <c r="C3421" i="2"/>
  <c r="Q3421" i="2"/>
  <c r="T3421" i="2" s="1"/>
  <c r="U3421" i="2" s="1"/>
  <c r="I3418" i="2"/>
  <c r="G3418" i="2" s="1"/>
  <c r="E3418" i="2"/>
  <c r="U3412" i="2"/>
  <c r="C3412" i="2"/>
  <c r="Q3409" i="2"/>
  <c r="T3409" i="2" s="1"/>
  <c r="U3409" i="2" s="1"/>
  <c r="C3409" i="2"/>
  <c r="Q3406" i="2"/>
  <c r="T3406" i="2" s="1"/>
  <c r="U3406" i="2" s="1"/>
  <c r="C3406" i="2"/>
  <c r="C3424" i="2"/>
  <c r="Q3424" i="2"/>
  <c r="T3424" i="2" s="1"/>
  <c r="U3424" i="2" s="1"/>
  <c r="I3421" i="2"/>
  <c r="G3421" i="2" s="1"/>
  <c r="C3420" i="2"/>
  <c r="Q3420" i="2"/>
  <c r="T3420" i="2" s="1"/>
  <c r="U3420" i="2" s="1"/>
  <c r="C3416" i="2"/>
  <c r="Q3416" i="2"/>
  <c r="T3416" i="2" s="1"/>
  <c r="U3416" i="2" s="1"/>
  <c r="I3410" i="2"/>
  <c r="G3410" i="2" s="1"/>
  <c r="Q3403" i="2"/>
  <c r="T3403" i="2" s="1"/>
  <c r="U3403" i="2" s="1"/>
  <c r="C3403" i="2"/>
  <c r="K3466" i="2"/>
  <c r="O3466" i="2" s="1"/>
  <c r="K3462" i="2"/>
  <c r="O3462" i="2" s="1"/>
  <c r="I3462" i="2" s="1"/>
  <c r="G3462" i="2" s="1"/>
  <c r="M3459" i="2"/>
  <c r="F3459" i="2" s="1"/>
  <c r="E3459" i="2" s="1"/>
  <c r="K3458" i="2"/>
  <c r="M3455" i="2"/>
  <c r="F3455" i="2" s="1"/>
  <c r="E3455" i="2" s="1"/>
  <c r="K3454" i="2"/>
  <c r="O3454" i="2" s="1"/>
  <c r="M3451" i="2"/>
  <c r="F3451" i="2" s="1"/>
  <c r="E3451" i="2" s="1"/>
  <c r="K3450" i="2"/>
  <c r="M3447" i="2"/>
  <c r="F3447" i="2" s="1"/>
  <c r="E3447" i="2" s="1"/>
  <c r="K3446" i="2"/>
  <c r="O3446" i="2" s="1"/>
  <c r="M3443" i="2"/>
  <c r="F3443" i="2" s="1"/>
  <c r="E3443" i="2" s="1"/>
  <c r="K3442" i="2"/>
  <c r="M3439" i="2"/>
  <c r="F3439" i="2" s="1"/>
  <c r="E3439" i="2" s="1"/>
  <c r="K3438" i="2"/>
  <c r="O3438" i="2" s="1"/>
  <c r="M3435" i="2"/>
  <c r="Q3425" i="2"/>
  <c r="T3425" i="2" s="1"/>
  <c r="U3425" i="2" s="1"/>
  <c r="I3424" i="2"/>
  <c r="G3424" i="2" s="1"/>
  <c r="E3424" i="2"/>
  <c r="C3423" i="2"/>
  <c r="Q3423" i="2"/>
  <c r="T3423" i="2" s="1"/>
  <c r="U3423" i="2" s="1"/>
  <c r="I3420" i="2"/>
  <c r="G3420" i="2" s="1"/>
  <c r="I3416" i="2"/>
  <c r="G3416" i="2" s="1"/>
  <c r="E3416" i="2"/>
  <c r="Q3415" i="2"/>
  <c r="T3415" i="2" s="1"/>
  <c r="U3415" i="2" s="1"/>
  <c r="C3415" i="2"/>
  <c r="Q3414" i="2"/>
  <c r="T3414" i="2" s="1"/>
  <c r="U3414" i="2" s="1"/>
  <c r="C3414" i="2"/>
  <c r="I3414" i="2"/>
  <c r="G3414" i="2" s="1"/>
  <c r="Q3410" i="2"/>
  <c r="T3410" i="2" s="1"/>
  <c r="U3410" i="2" s="1"/>
  <c r="C3410" i="2"/>
  <c r="Q3405" i="2"/>
  <c r="T3405" i="2" s="1"/>
  <c r="U3405" i="2" s="1"/>
  <c r="C3405" i="2"/>
  <c r="Q3395" i="2"/>
  <c r="T3395" i="2" s="1"/>
  <c r="U3395" i="2" s="1"/>
  <c r="C3395" i="2"/>
  <c r="Q3393" i="2"/>
  <c r="T3393" i="2" s="1"/>
  <c r="U3393" i="2" s="1"/>
  <c r="C3393" i="2"/>
  <c r="Q3391" i="2"/>
  <c r="T3391" i="2" s="1"/>
  <c r="U3391" i="2" s="1"/>
  <c r="C3391" i="2"/>
  <c r="Q3389" i="2"/>
  <c r="T3389" i="2" s="1"/>
  <c r="U3389" i="2" s="1"/>
  <c r="C3389" i="2"/>
  <c r="Q3387" i="2"/>
  <c r="T3387" i="2" s="1"/>
  <c r="U3387" i="2" s="1"/>
  <c r="C3387" i="2"/>
  <c r="Q3385" i="2"/>
  <c r="T3385" i="2" s="1"/>
  <c r="U3385" i="2" s="1"/>
  <c r="C3385" i="2"/>
  <c r="Q3383" i="2"/>
  <c r="T3383" i="2" s="1"/>
  <c r="U3383" i="2" s="1"/>
  <c r="C3383" i="2"/>
  <c r="Q3381" i="2"/>
  <c r="T3381" i="2" s="1"/>
  <c r="U3381" i="2" s="1"/>
  <c r="C3381" i="2"/>
  <c r="I3379" i="2"/>
  <c r="G3379" i="2" s="1"/>
  <c r="Q3379" i="2"/>
  <c r="T3379" i="2" s="1"/>
  <c r="U3379" i="2" s="1"/>
  <c r="C3379" i="2"/>
  <c r="I3377" i="2"/>
  <c r="G3377" i="2" s="1"/>
  <c r="Q3377" i="2"/>
  <c r="T3377" i="2" s="1"/>
  <c r="U3377" i="2" s="1"/>
  <c r="C3377" i="2"/>
  <c r="F3415" i="2"/>
  <c r="E3415" i="2" s="1"/>
  <c r="F3411" i="2"/>
  <c r="E3411" i="2" s="1"/>
  <c r="I3409" i="2"/>
  <c r="G3409" i="2" s="1"/>
  <c r="E3409" i="2"/>
  <c r="C3407" i="2"/>
  <c r="I3405" i="2"/>
  <c r="G3405" i="2" s="1"/>
  <c r="I3404" i="2"/>
  <c r="G3404" i="2" s="1"/>
  <c r="C3404" i="2"/>
  <c r="I3400" i="2"/>
  <c r="G3400" i="2" s="1"/>
  <c r="C3400" i="2"/>
  <c r="I3392" i="2"/>
  <c r="G3392" i="2" s="1"/>
  <c r="C3392" i="2"/>
  <c r="I3388" i="2"/>
  <c r="G3388" i="2" s="1"/>
  <c r="C3388" i="2"/>
  <c r="I3386" i="2"/>
  <c r="G3386" i="2" s="1"/>
  <c r="C3386" i="2"/>
  <c r="I3384" i="2"/>
  <c r="G3384" i="2" s="1"/>
  <c r="C3384" i="2"/>
  <c r="I3382" i="2"/>
  <c r="G3382" i="2" s="1"/>
  <c r="C3382" i="2"/>
  <c r="I3380" i="2"/>
  <c r="G3380" i="2" s="1"/>
  <c r="C3380" i="2"/>
  <c r="I3375" i="2"/>
  <c r="G3375" i="2" s="1"/>
  <c r="Q3375" i="2"/>
  <c r="T3375" i="2" s="1"/>
  <c r="U3375" i="2" s="1"/>
  <c r="C3370" i="2"/>
  <c r="C3366" i="2"/>
  <c r="C3362" i="2"/>
  <c r="C3358" i="2"/>
  <c r="C3354" i="2"/>
  <c r="C3350" i="2"/>
  <c r="C3346" i="2"/>
  <c r="C3342" i="2"/>
  <c r="C3338" i="2"/>
  <c r="C3334" i="2"/>
  <c r="L3307" i="2"/>
  <c r="S3307" i="2"/>
  <c r="K3307" i="2"/>
  <c r="M3307" i="2"/>
  <c r="J3307" i="2" s="1"/>
  <c r="R3307" i="2"/>
  <c r="N3307" i="2"/>
  <c r="L3291" i="2"/>
  <c r="S3291" i="2"/>
  <c r="K3291" i="2"/>
  <c r="M3291" i="2"/>
  <c r="J3291" i="2" s="1"/>
  <c r="R3291" i="2"/>
  <c r="N3291" i="2"/>
  <c r="O3284" i="2"/>
  <c r="J3268" i="2"/>
  <c r="Q3268" i="2"/>
  <c r="T3268" i="2" s="1"/>
  <c r="U3268" i="2" s="1"/>
  <c r="J3266" i="2"/>
  <c r="I3408" i="2"/>
  <c r="G3408" i="2" s="1"/>
  <c r="U3408" i="2"/>
  <c r="I3370" i="2"/>
  <c r="G3370" i="2" s="1"/>
  <c r="L3369" i="2"/>
  <c r="S3369" i="2"/>
  <c r="K3369" i="2"/>
  <c r="M3369" i="2"/>
  <c r="J3369" i="2" s="1"/>
  <c r="I3366" i="2"/>
  <c r="G3366" i="2" s="1"/>
  <c r="L3365" i="2"/>
  <c r="S3365" i="2"/>
  <c r="K3365" i="2"/>
  <c r="M3365" i="2"/>
  <c r="J3365" i="2" s="1"/>
  <c r="I3362" i="2"/>
  <c r="G3362" i="2" s="1"/>
  <c r="L3361" i="2"/>
  <c r="S3361" i="2"/>
  <c r="K3361" i="2"/>
  <c r="M3361" i="2"/>
  <c r="J3361" i="2" s="1"/>
  <c r="I3358" i="2"/>
  <c r="G3358" i="2" s="1"/>
  <c r="L3357" i="2"/>
  <c r="S3357" i="2"/>
  <c r="K3357" i="2"/>
  <c r="M3357" i="2"/>
  <c r="J3357" i="2" s="1"/>
  <c r="I3354" i="2"/>
  <c r="G3354" i="2" s="1"/>
  <c r="L3353" i="2"/>
  <c r="S3353" i="2"/>
  <c r="K3353" i="2"/>
  <c r="M3353" i="2"/>
  <c r="J3353" i="2" s="1"/>
  <c r="I3350" i="2"/>
  <c r="G3350" i="2" s="1"/>
  <c r="L3349" i="2"/>
  <c r="S3349" i="2"/>
  <c r="K3349" i="2"/>
  <c r="M3349" i="2"/>
  <c r="J3349" i="2" s="1"/>
  <c r="I3346" i="2"/>
  <c r="G3346" i="2" s="1"/>
  <c r="L3345" i="2"/>
  <c r="S3345" i="2"/>
  <c r="K3345" i="2"/>
  <c r="M3345" i="2"/>
  <c r="J3345" i="2" s="1"/>
  <c r="I3342" i="2"/>
  <c r="G3342" i="2" s="1"/>
  <c r="L3341" i="2"/>
  <c r="S3341" i="2"/>
  <c r="K3341" i="2"/>
  <c r="M3341" i="2"/>
  <c r="J3341" i="2" s="1"/>
  <c r="I3338" i="2"/>
  <c r="G3338" i="2" s="1"/>
  <c r="L3337" i="2"/>
  <c r="S3337" i="2"/>
  <c r="K3337" i="2"/>
  <c r="M3337" i="2"/>
  <c r="J3337" i="2" s="1"/>
  <c r="I3334" i="2"/>
  <c r="G3334" i="2" s="1"/>
  <c r="F3413" i="2"/>
  <c r="E3413" i="2" s="1"/>
  <c r="I3407" i="2"/>
  <c r="G3407" i="2" s="1"/>
  <c r="I3403" i="2"/>
  <c r="G3403" i="2" s="1"/>
  <c r="I3399" i="2"/>
  <c r="G3399" i="2" s="1"/>
  <c r="I3395" i="2"/>
  <c r="G3395" i="2" s="1"/>
  <c r="I3393" i="2"/>
  <c r="G3393" i="2" s="1"/>
  <c r="I3391" i="2"/>
  <c r="G3391" i="2" s="1"/>
  <c r="I3389" i="2"/>
  <c r="G3389" i="2" s="1"/>
  <c r="I3387" i="2"/>
  <c r="G3387" i="2" s="1"/>
  <c r="I3385" i="2"/>
  <c r="G3385" i="2" s="1"/>
  <c r="I3383" i="2"/>
  <c r="G3383" i="2" s="1"/>
  <c r="I3381" i="2"/>
  <c r="G3381" i="2" s="1"/>
  <c r="I3372" i="2"/>
  <c r="G3372" i="2" s="1"/>
  <c r="Q3372" i="2"/>
  <c r="T3372" i="2" s="1"/>
  <c r="U3372" i="2" s="1"/>
  <c r="N3369" i="2"/>
  <c r="N3365" i="2"/>
  <c r="N3361" i="2"/>
  <c r="F3361" i="2" s="1"/>
  <c r="N3357" i="2"/>
  <c r="N3353" i="2"/>
  <c r="N3349" i="2"/>
  <c r="N3345" i="2"/>
  <c r="F3345" i="2" s="1"/>
  <c r="N3341" i="2"/>
  <c r="N3337" i="2"/>
  <c r="C3313" i="2"/>
  <c r="C3312" i="2"/>
  <c r="Q3312" i="2"/>
  <c r="T3312" i="2" s="1"/>
  <c r="U3312" i="2" s="1"/>
  <c r="I3310" i="2"/>
  <c r="G3310" i="2" s="1"/>
  <c r="O3288" i="2"/>
  <c r="I3288" i="2" s="1"/>
  <c r="G3288" i="2" s="1"/>
  <c r="K3368" i="2"/>
  <c r="E3368" i="2" s="1"/>
  <c r="K3364" i="2"/>
  <c r="O3364" i="2" s="1"/>
  <c r="K3360" i="2"/>
  <c r="E3360" i="2" s="1"/>
  <c r="K3356" i="2"/>
  <c r="E3356" i="2" s="1"/>
  <c r="K3352" i="2"/>
  <c r="E3352" i="2" s="1"/>
  <c r="K3348" i="2"/>
  <c r="O3348" i="2" s="1"/>
  <c r="K3344" i="2"/>
  <c r="E3344" i="2" s="1"/>
  <c r="K3340" i="2"/>
  <c r="E3340" i="2" s="1"/>
  <c r="K3336" i="2"/>
  <c r="E3336" i="2" s="1"/>
  <c r="J3332" i="2"/>
  <c r="N3331" i="2"/>
  <c r="Q3328" i="2"/>
  <c r="T3328" i="2" s="1"/>
  <c r="U3328" i="2" s="1"/>
  <c r="N3327" i="2"/>
  <c r="N3323" i="2"/>
  <c r="N3319" i="2"/>
  <c r="N3315" i="2"/>
  <c r="F3314" i="2"/>
  <c r="I3312" i="2"/>
  <c r="G3312" i="2" s="1"/>
  <c r="O3309" i="2"/>
  <c r="F3306" i="2"/>
  <c r="L3303" i="2"/>
  <c r="S3303" i="2"/>
  <c r="K3303" i="2"/>
  <c r="M3303" i="2"/>
  <c r="J3303" i="2" s="1"/>
  <c r="O3293" i="2"/>
  <c r="F3290" i="2"/>
  <c r="O3289" i="2"/>
  <c r="O3285" i="2"/>
  <c r="C3271" i="2"/>
  <c r="I3271" i="2"/>
  <c r="G3271" i="2" s="1"/>
  <c r="M3370" i="2"/>
  <c r="Q3370" i="2" s="1"/>
  <c r="T3370" i="2" s="1"/>
  <c r="U3370" i="2" s="1"/>
  <c r="S3368" i="2"/>
  <c r="J3368" i="2"/>
  <c r="M3366" i="2"/>
  <c r="Q3366" i="2" s="1"/>
  <c r="T3366" i="2" s="1"/>
  <c r="U3366" i="2" s="1"/>
  <c r="S3364" i="2"/>
  <c r="J3364" i="2"/>
  <c r="M3362" i="2"/>
  <c r="Q3362" i="2" s="1"/>
  <c r="T3362" i="2" s="1"/>
  <c r="U3362" i="2" s="1"/>
  <c r="S3360" i="2"/>
  <c r="J3360" i="2"/>
  <c r="M3358" i="2"/>
  <c r="Q3358" i="2" s="1"/>
  <c r="T3358" i="2" s="1"/>
  <c r="U3358" i="2" s="1"/>
  <c r="S3356" i="2"/>
  <c r="J3356" i="2"/>
  <c r="M3354" i="2"/>
  <c r="Q3354" i="2" s="1"/>
  <c r="T3354" i="2" s="1"/>
  <c r="U3354" i="2" s="1"/>
  <c r="S3352" i="2"/>
  <c r="J3352" i="2"/>
  <c r="M3350" i="2"/>
  <c r="Q3350" i="2" s="1"/>
  <c r="T3350" i="2" s="1"/>
  <c r="U3350" i="2" s="1"/>
  <c r="S3348" i="2"/>
  <c r="J3348" i="2"/>
  <c r="M3346" i="2"/>
  <c r="Q3346" i="2" s="1"/>
  <c r="T3346" i="2" s="1"/>
  <c r="U3346" i="2" s="1"/>
  <c r="S3344" i="2"/>
  <c r="J3344" i="2"/>
  <c r="M3342" i="2"/>
  <c r="Q3342" i="2" s="1"/>
  <c r="T3342" i="2" s="1"/>
  <c r="U3342" i="2" s="1"/>
  <c r="S3340" i="2"/>
  <c r="J3340" i="2"/>
  <c r="M3338" i="2"/>
  <c r="Q3338" i="2" s="1"/>
  <c r="T3338" i="2" s="1"/>
  <c r="U3338" i="2" s="1"/>
  <c r="S3336" i="2"/>
  <c r="J3336" i="2"/>
  <c r="M3334" i="2"/>
  <c r="Q3334" i="2" s="1"/>
  <c r="T3334" i="2" s="1"/>
  <c r="U3334" i="2" s="1"/>
  <c r="N3333" i="2"/>
  <c r="F3333" i="2" s="1"/>
  <c r="E3333" i="2" s="1"/>
  <c r="S3331" i="2"/>
  <c r="K3331" i="2"/>
  <c r="L3329" i="2"/>
  <c r="O3329" i="2" s="1"/>
  <c r="M3329" i="2"/>
  <c r="J3329" i="2" s="1"/>
  <c r="S3329" i="2"/>
  <c r="K3327" i="2"/>
  <c r="L3325" i="2"/>
  <c r="O3325" i="2" s="1"/>
  <c r="M3325" i="2"/>
  <c r="F3325" i="2" s="1"/>
  <c r="E3325" i="2" s="1"/>
  <c r="S3325" i="2"/>
  <c r="K3323" i="2"/>
  <c r="L3321" i="2"/>
  <c r="O3321" i="2" s="1"/>
  <c r="M3321" i="2"/>
  <c r="J3321" i="2" s="1"/>
  <c r="S3321" i="2"/>
  <c r="K3319" i="2"/>
  <c r="L3317" i="2"/>
  <c r="O3317" i="2" s="1"/>
  <c r="M3317" i="2"/>
  <c r="F3317" i="2" s="1"/>
  <c r="E3317" i="2" s="1"/>
  <c r="S3317" i="2"/>
  <c r="K3315" i="2"/>
  <c r="O3305" i="2"/>
  <c r="N3303" i="2"/>
  <c r="I3302" i="2"/>
  <c r="G3302" i="2" s="1"/>
  <c r="F3302" i="2"/>
  <c r="L3299" i="2"/>
  <c r="S3299" i="2"/>
  <c r="K3299" i="2"/>
  <c r="M3299" i="2"/>
  <c r="J3299" i="2" s="1"/>
  <c r="O3286" i="2"/>
  <c r="I3286" i="2" s="1"/>
  <c r="G3286" i="2" s="1"/>
  <c r="C3282" i="2"/>
  <c r="Q3282" i="2"/>
  <c r="T3282" i="2" s="1"/>
  <c r="U3282" i="2" s="1"/>
  <c r="J3272" i="2"/>
  <c r="Q3272" i="2"/>
  <c r="T3272" i="2" s="1"/>
  <c r="U3272" i="2" s="1"/>
  <c r="U3404" i="2"/>
  <c r="U3400" i="2"/>
  <c r="U3392" i="2"/>
  <c r="U3386" i="2"/>
  <c r="U3384" i="2"/>
  <c r="L3333" i="2"/>
  <c r="O3333" i="2" s="1"/>
  <c r="J3333" i="2"/>
  <c r="S3333" i="2"/>
  <c r="L3331" i="2"/>
  <c r="M3331" i="2"/>
  <c r="J3331" i="2" s="1"/>
  <c r="I3328" i="2"/>
  <c r="G3328" i="2" s="1"/>
  <c r="L3327" i="2"/>
  <c r="S3327" i="2"/>
  <c r="M3327" i="2"/>
  <c r="J3327" i="2" s="1"/>
  <c r="L3323" i="2"/>
  <c r="S3323" i="2"/>
  <c r="M3323" i="2"/>
  <c r="J3323" i="2" s="1"/>
  <c r="L3319" i="2"/>
  <c r="S3319" i="2"/>
  <c r="M3319" i="2"/>
  <c r="J3319" i="2" s="1"/>
  <c r="L3315" i="2"/>
  <c r="S3315" i="2"/>
  <c r="M3315" i="2"/>
  <c r="J3315" i="2" s="1"/>
  <c r="L3311" i="2"/>
  <c r="S3311" i="2"/>
  <c r="K3311" i="2"/>
  <c r="M3311" i="2"/>
  <c r="J3311" i="2" s="1"/>
  <c r="O3301" i="2"/>
  <c r="F3298" i="2"/>
  <c r="L3295" i="2"/>
  <c r="S3295" i="2"/>
  <c r="K3295" i="2"/>
  <c r="M3295" i="2"/>
  <c r="F3295" i="2" s="1"/>
  <c r="O3287" i="2"/>
  <c r="I3287" i="2" s="1"/>
  <c r="G3287" i="2" s="1"/>
  <c r="I3284" i="2"/>
  <c r="G3284" i="2" s="1"/>
  <c r="O3283" i="2"/>
  <c r="I3283" i="2" s="1"/>
  <c r="G3283" i="2" s="1"/>
  <c r="Q3252" i="2"/>
  <c r="T3252" i="2" s="1"/>
  <c r="U3252" i="2" s="1"/>
  <c r="C3252" i="2"/>
  <c r="I3252" i="2"/>
  <c r="G3252" i="2" s="1"/>
  <c r="K3330" i="2"/>
  <c r="O3330" i="2" s="1"/>
  <c r="K3326" i="2"/>
  <c r="O3326" i="2" s="1"/>
  <c r="I3326" i="2" s="1"/>
  <c r="G3326" i="2" s="1"/>
  <c r="K3322" i="2"/>
  <c r="O3322" i="2" s="1"/>
  <c r="K3318" i="2"/>
  <c r="O3318" i="2" s="1"/>
  <c r="I3318" i="2" s="1"/>
  <c r="G3318" i="2" s="1"/>
  <c r="K3314" i="2"/>
  <c r="O3314" i="2" s="1"/>
  <c r="S3313" i="2"/>
  <c r="K3310" i="2"/>
  <c r="O3310" i="2" s="1"/>
  <c r="S3309" i="2"/>
  <c r="K3306" i="2"/>
  <c r="O3306" i="2" s="1"/>
  <c r="S3305" i="2"/>
  <c r="K3302" i="2"/>
  <c r="O3302" i="2" s="1"/>
  <c r="S3301" i="2"/>
  <c r="K3298" i="2"/>
  <c r="O3298" i="2" s="1"/>
  <c r="S3297" i="2"/>
  <c r="K3294" i="2"/>
  <c r="O3294" i="2" s="1"/>
  <c r="I3294" i="2" s="1"/>
  <c r="G3294" i="2" s="1"/>
  <c r="S3293" i="2"/>
  <c r="K3290" i="2"/>
  <c r="O3290" i="2" s="1"/>
  <c r="I3290" i="2" s="1"/>
  <c r="G3290" i="2" s="1"/>
  <c r="F3282" i="2"/>
  <c r="E3282" i="2" s="1"/>
  <c r="F3277" i="2"/>
  <c r="E3277" i="2" s="1"/>
  <c r="F3273" i="2"/>
  <c r="E3273" i="2" s="1"/>
  <c r="F3270" i="2"/>
  <c r="E3270" i="2" s="1"/>
  <c r="I3270" i="2"/>
  <c r="G3270" i="2" s="1"/>
  <c r="I3263" i="2"/>
  <c r="G3263" i="2" s="1"/>
  <c r="C3265" i="2"/>
  <c r="Q3265" i="2"/>
  <c r="T3265" i="2" s="1"/>
  <c r="U3265" i="2" s="1"/>
  <c r="J3264" i="2"/>
  <c r="C3253" i="2"/>
  <c r="I3253" i="2"/>
  <c r="G3253" i="2" s="1"/>
  <c r="Q3247" i="2"/>
  <c r="T3247" i="2" s="1"/>
  <c r="C3247" i="2"/>
  <c r="O3225" i="2"/>
  <c r="I3225" i="2" s="1"/>
  <c r="G3225" i="2" s="1"/>
  <c r="M3313" i="2"/>
  <c r="F3313" i="2" s="1"/>
  <c r="E3313" i="2" s="1"/>
  <c r="M3309" i="2"/>
  <c r="F3309" i="2" s="1"/>
  <c r="E3309" i="2" s="1"/>
  <c r="M3305" i="2"/>
  <c r="M3301" i="2"/>
  <c r="F3301" i="2" s="1"/>
  <c r="E3301" i="2" s="1"/>
  <c r="M3297" i="2"/>
  <c r="F3297" i="2" s="1"/>
  <c r="E3297" i="2" s="1"/>
  <c r="M3293" i="2"/>
  <c r="F3293" i="2" s="1"/>
  <c r="E3293" i="2" s="1"/>
  <c r="F3280" i="2"/>
  <c r="E3280" i="2" s="1"/>
  <c r="F3275" i="2"/>
  <c r="E3275" i="2" s="1"/>
  <c r="F3272" i="2"/>
  <c r="E3272" i="2" s="1"/>
  <c r="Q3270" i="2"/>
  <c r="T3270" i="2" s="1"/>
  <c r="U3270" i="2" s="1"/>
  <c r="F3268" i="2"/>
  <c r="E3268" i="2" s="1"/>
  <c r="Q3262" i="2"/>
  <c r="T3262" i="2" s="1"/>
  <c r="U3262" i="2" s="1"/>
  <c r="I3262" i="2"/>
  <c r="G3262" i="2" s="1"/>
  <c r="K3244" i="2"/>
  <c r="S3244" i="2"/>
  <c r="L3244" i="2"/>
  <c r="M3244" i="2"/>
  <c r="J3244" i="2" s="1"/>
  <c r="N3244" i="2"/>
  <c r="Q3259" i="2"/>
  <c r="T3259" i="2" s="1"/>
  <c r="U3259" i="2" s="1"/>
  <c r="C3259" i="2"/>
  <c r="Q3258" i="2"/>
  <c r="T3258" i="2" s="1"/>
  <c r="U3258" i="2" s="1"/>
  <c r="C3258" i="2"/>
  <c r="Q3254" i="2"/>
  <c r="T3254" i="2" s="1"/>
  <c r="U3254" i="2" s="1"/>
  <c r="C3254" i="2"/>
  <c r="Q3251" i="2"/>
  <c r="T3251" i="2" s="1"/>
  <c r="U3251" i="2" s="1"/>
  <c r="C3251" i="2"/>
  <c r="Q3250" i="2"/>
  <c r="T3250" i="2" s="1"/>
  <c r="U3250" i="2" s="1"/>
  <c r="C3250" i="2"/>
  <c r="R3244" i="2"/>
  <c r="F3266" i="2"/>
  <c r="E3266" i="2" s="1"/>
  <c r="F3264" i="2"/>
  <c r="E3264" i="2" s="1"/>
  <c r="Q3261" i="2"/>
  <c r="T3261" i="2" s="1"/>
  <c r="U3261" i="2" s="1"/>
  <c r="C3260" i="2"/>
  <c r="I3259" i="2"/>
  <c r="G3259" i="2" s="1"/>
  <c r="Q3257" i="2"/>
  <c r="T3257" i="2" s="1"/>
  <c r="U3257" i="2" s="1"/>
  <c r="C3257" i="2"/>
  <c r="I3257" i="2"/>
  <c r="G3257" i="2" s="1"/>
  <c r="I3255" i="2"/>
  <c r="G3255" i="2" s="1"/>
  <c r="I3251" i="2"/>
  <c r="G3251" i="2" s="1"/>
  <c r="C3248" i="2"/>
  <c r="K3236" i="2"/>
  <c r="S3236" i="2"/>
  <c r="L3236" i="2"/>
  <c r="O3236" i="2" s="1"/>
  <c r="M3236" i="2"/>
  <c r="J3236" i="2" s="1"/>
  <c r="N3236" i="2"/>
  <c r="M3246" i="2"/>
  <c r="J3246" i="2" s="1"/>
  <c r="N3246" i="2"/>
  <c r="R3246" i="2"/>
  <c r="K3238" i="2"/>
  <c r="S3238" i="2"/>
  <c r="J3238" i="2"/>
  <c r="L3238" i="2"/>
  <c r="F3221" i="2"/>
  <c r="E3221" i="2" s="1"/>
  <c r="L3220" i="2"/>
  <c r="M3220" i="2"/>
  <c r="J3220" i="2" s="1"/>
  <c r="N3220" i="2"/>
  <c r="S3220" i="2"/>
  <c r="F3258" i="2"/>
  <c r="E3258" i="2" s="1"/>
  <c r="F3254" i="2"/>
  <c r="E3254" i="2" s="1"/>
  <c r="I3250" i="2"/>
  <c r="G3250" i="2" s="1"/>
  <c r="I3248" i="2"/>
  <c r="G3248" i="2" s="1"/>
  <c r="U3248" i="2"/>
  <c r="E3248" i="2"/>
  <c r="K3240" i="2"/>
  <c r="E3240" i="2" s="1"/>
  <c r="S3240" i="2"/>
  <c r="J3240" i="2"/>
  <c r="L3240" i="2"/>
  <c r="J3216" i="2"/>
  <c r="F3216" i="2"/>
  <c r="J3208" i="2"/>
  <c r="F3208" i="2"/>
  <c r="F3261" i="2"/>
  <c r="E3261" i="2" s="1"/>
  <c r="F3257" i="2"/>
  <c r="E3257" i="2" s="1"/>
  <c r="F3253" i="2"/>
  <c r="E3253" i="2" s="1"/>
  <c r="F3249" i="2"/>
  <c r="E3249" i="2" s="1"/>
  <c r="I3247" i="2"/>
  <c r="G3247" i="2" s="1"/>
  <c r="U3247" i="2"/>
  <c r="E3247" i="2"/>
  <c r="L3246" i="2"/>
  <c r="O3246" i="2" s="1"/>
  <c r="K3242" i="2"/>
  <c r="E3242" i="2" s="1"/>
  <c r="S3242" i="2"/>
  <c r="J3242" i="2"/>
  <c r="L3242" i="2"/>
  <c r="N3238" i="2"/>
  <c r="F3238" i="2" s="1"/>
  <c r="K3234" i="2"/>
  <c r="E3234" i="2" s="1"/>
  <c r="S3234" i="2"/>
  <c r="J3234" i="2"/>
  <c r="L3234" i="2"/>
  <c r="F3232" i="2"/>
  <c r="J3232" i="2"/>
  <c r="L3222" i="2"/>
  <c r="J3222" i="2"/>
  <c r="S3222" i="2"/>
  <c r="N3222" i="2"/>
  <c r="F3222" i="2" s="1"/>
  <c r="K3222" i="2"/>
  <c r="K3220" i="2"/>
  <c r="L3218" i="2"/>
  <c r="S3218" i="2"/>
  <c r="K3218" i="2"/>
  <c r="M3218" i="2"/>
  <c r="F3218" i="2" s="1"/>
  <c r="R3218" i="2"/>
  <c r="K3245" i="2"/>
  <c r="E3245" i="2" s="1"/>
  <c r="S3245" i="2"/>
  <c r="K3243" i="2"/>
  <c r="O3243" i="2" s="1"/>
  <c r="S3243" i="2"/>
  <c r="K3241" i="2"/>
  <c r="S3241" i="2"/>
  <c r="K3239" i="2"/>
  <c r="E3239" i="2" s="1"/>
  <c r="S3239" i="2"/>
  <c r="K3237" i="2"/>
  <c r="S3237" i="2"/>
  <c r="K3235" i="2"/>
  <c r="O3235" i="2" s="1"/>
  <c r="S3235" i="2"/>
  <c r="K3233" i="2"/>
  <c r="S3233" i="2"/>
  <c r="L3232" i="2"/>
  <c r="K3231" i="2"/>
  <c r="E3231" i="2" s="1"/>
  <c r="S3231" i="2"/>
  <c r="L3230" i="2"/>
  <c r="K3229" i="2"/>
  <c r="S3229" i="2"/>
  <c r="L3228" i="2"/>
  <c r="L3227" i="2"/>
  <c r="K3227" i="2"/>
  <c r="J3225" i="2"/>
  <c r="R3223" i="2"/>
  <c r="N3223" i="2"/>
  <c r="F3223" i="2" s="1"/>
  <c r="S3219" i="2"/>
  <c r="K3228" i="2"/>
  <c r="E3228" i="2" s="1"/>
  <c r="S3228" i="2"/>
  <c r="N3226" i="2"/>
  <c r="F3226" i="2" s="1"/>
  <c r="E3226" i="2" s="1"/>
  <c r="S3224" i="2"/>
  <c r="N3224" i="2"/>
  <c r="L3223" i="2"/>
  <c r="K3223" i="2"/>
  <c r="G3223" i="2" s="1"/>
  <c r="R3219" i="2"/>
  <c r="N3219" i="2"/>
  <c r="F3219" i="2" s="1"/>
  <c r="R3215" i="2"/>
  <c r="K3232" i="2"/>
  <c r="S3232" i="2"/>
  <c r="K3230" i="2"/>
  <c r="E3230" i="2" s="1"/>
  <c r="S3230" i="2"/>
  <c r="L3226" i="2"/>
  <c r="O3226" i="2" s="1"/>
  <c r="J3226" i="2"/>
  <c r="S3226" i="2"/>
  <c r="L3224" i="2"/>
  <c r="O3224" i="2" s="1"/>
  <c r="M3224" i="2"/>
  <c r="J3224" i="2" s="1"/>
  <c r="L3219" i="2"/>
  <c r="K3219" i="2"/>
  <c r="K3215" i="2"/>
  <c r="S3215" i="2"/>
  <c r="L3215" i="2"/>
  <c r="J3215" i="2"/>
  <c r="N3215" i="2"/>
  <c r="F3215" i="2" s="1"/>
  <c r="E3215" i="2" s="1"/>
  <c r="K3212" i="2"/>
  <c r="S3212" i="2"/>
  <c r="L3212" i="2"/>
  <c r="K3210" i="2"/>
  <c r="S3210" i="2"/>
  <c r="L3210" i="2"/>
  <c r="M3210" i="2"/>
  <c r="J3210" i="2" s="1"/>
  <c r="R3210" i="2"/>
  <c r="K3207" i="2"/>
  <c r="S3207" i="2"/>
  <c r="L3207" i="2"/>
  <c r="J3207" i="2"/>
  <c r="R3216" i="2"/>
  <c r="M3211" i="2"/>
  <c r="F3211" i="2" s="1"/>
  <c r="R3208" i="2"/>
  <c r="K3216" i="2"/>
  <c r="S3216" i="2"/>
  <c r="L3216" i="2"/>
  <c r="K3214" i="2"/>
  <c r="S3214" i="2"/>
  <c r="L3214" i="2"/>
  <c r="M3214" i="2"/>
  <c r="F3214" i="2" s="1"/>
  <c r="R3214" i="2"/>
  <c r="F3213" i="2"/>
  <c r="N3212" i="2"/>
  <c r="F3212" i="2" s="1"/>
  <c r="E3212" i="2" s="1"/>
  <c r="K3211" i="2"/>
  <c r="S3211" i="2"/>
  <c r="L3211" i="2"/>
  <c r="N3210" i="2"/>
  <c r="K3208" i="2"/>
  <c r="S3208" i="2"/>
  <c r="L3208" i="2"/>
  <c r="N3207" i="2"/>
  <c r="F3207" i="2" s="1"/>
  <c r="K3206" i="2"/>
  <c r="S3206" i="2"/>
  <c r="L3206" i="2"/>
  <c r="M3206" i="2"/>
  <c r="F3206" i="2" s="1"/>
  <c r="R3206" i="2"/>
  <c r="F3205" i="2"/>
  <c r="F3204" i="2"/>
  <c r="K3217" i="2"/>
  <c r="E3217" i="2" s="1"/>
  <c r="S3217" i="2"/>
  <c r="L3217" i="2"/>
  <c r="K3213" i="2"/>
  <c r="S3213" i="2"/>
  <c r="L3213" i="2"/>
  <c r="K3209" i="2"/>
  <c r="E3209" i="2" s="1"/>
  <c r="S3209" i="2"/>
  <c r="L3209" i="2"/>
  <c r="K3205" i="2"/>
  <c r="S3205" i="2"/>
  <c r="L3205" i="2"/>
  <c r="L3204" i="2"/>
  <c r="S3204" i="2"/>
  <c r="K3204" i="2"/>
  <c r="C2873" i="2"/>
  <c r="Q2873" i="2"/>
  <c r="T2873" i="2" s="1"/>
  <c r="C2885" i="2"/>
  <c r="Q2885" i="2"/>
  <c r="T2885" i="2" s="1"/>
  <c r="C2876" i="2"/>
  <c r="Q2876" i="2"/>
  <c r="T2876" i="2" s="1"/>
  <c r="U2876" i="2" s="1"/>
  <c r="I2872" i="2"/>
  <c r="G2872" i="2" s="1"/>
  <c r="C2869" i="2"/>
  <c r="Q2869" i="2"/>
  <c r="T2869" i="2" s="1"/>
  <c r="F3203" i="2"/>
  <c r="F3201" i="2"/>
  <c r="F3199" i="2"/>
  <c r="F3197" i="2"/>
  <c r="F3195" i="2"/>
  <c r="F3193" i="2"/>
  <c r="F3191" i="2"/>
  <c r="F3189" i="2"/>
  <c r="F3187" i="2"/>
  <c r="F3185" i="2"/>
  <c r="F3183" i="2"/>
  <c r="F3181" i="2"/>
  <c r="F3179" i="2"/>
  <c r="F3177" i="2"/>
  <c r="F3175" i="2"/>
  <c r="F3173" i="2"/>
  <c r="F3171" i="2"/>
  <c r="F3169" i="2"/>
  <c r="F3167" i="2"/>
  <c r="F3165" i="2"/>
  <c r="F3163" i="2"/>
  <c r="F3161" i="2"/>
  <c r="F3159" i="2"/>
  <c r="F3157" i="2"/>
  <c r="F3155" i="2"/>
  <c r="F3153" i="2"/>
  <c r="F3151" i="2"/>
  <c r="F3149" i="2"/>
  <c r="F3147" i="2"/>
  <c r="F3145" i="2"/>
  <c r="F3143" i="2"/>
  <c r="C2881" i="2"/>
  <c r="Q2881" i="2"/>
  <c r="T2881" i="2" s="1"/>
  <c r="C2872" i="2"/>
  <c r="Q2872" i="2"/>
  <c r="T2872" i="2" s="1"/>
  <c r="U2872" i="2" s="1"/>
  <c r="C2889" i="2"/>
  <c r="Q2889" i="2"/>
  <c r="T2889" i="2" s="1"/>
  <c r="C2880" i="2"/>
  <c r="Q2880" i="2"/>
  <c r="T2880" i="2" s="1"/>
  <c r="U2880" i="2" s="1"/>
  <c r="C2893" i="2"/>
  <c r="Q2893" i="2"/>
  <c r="T2893" i="2" s="1"/>
  <c r="C2884" i="2"/>
  <c r="Q2884" i="2"/>
  <c r="T2884" i="2" s="1"/>
  <c r="U2884" i="2" s="1"/>
  <c r="I2880" i="2"/>
  <c r="G2880" i="2" s="1"/>
  <c r="C2877" i="2"/>
  <c r="Q2877" i="2"/>
  <c r="T2877" i="2" s="1"/>
  <c r="C2868" i="2"/>
  <c r="Q2868" i="2"/>
  <c r="T2868" i="2" s="1"/>
  <c r="U2868" i="2" s="1"/>
  <c r="K2860" i="2"/>
  <c r="S2860" i="2"/>
  <c r="L2860" i="2"/>
  <c r="K2848" i="2"/>
  <c r="S2848" i="2"/>
  <c r="L2848" i="2"/>
  <c r="K2844" i="2"/>
  <c r="S2844" i="2"/>
  <c r="L2844" i="2"/>
  <c r="K2840" i="2"/>
  <c r="S2840" i="2"/>
  <c r="L2840" i="2"/>
  <c r="K2832" i="2"/>
  <c r="S2832" i="2"/>
  <c r="L2832" i="2"/>
  <c r="K2824" i="2"/>
  <c r="S2824" i="2"/>
  <c r="L2824" i="2"/>
  <c r="K2816" i="2"/>
  <c r="S2816" i="2"/>
  <c r="L2816" i="2"/>
  <c r="K2808" i="2"/>
  <c r="S2808" i="2"/>
  <c r="L2808" i="2"/>
  <c r="K2804" i="2"/>
  <c r="S2804" i="2"/>
  <c r="L2804" i="2"/>
  <c r="K2792" i="2"/>
  <c r="S2792" i="2"/>
  <c r="L2792" i="2"/>
  <c r="K2776" i="2"/>
  <c r="S2776" i="2"/>
  <c r="L2776" i="2"/>
  <c r="K2772" i="2"/>
  <c r="S2772" i="2"/>
  <c r="L2772" i="2"/>
  <c r="K2768" i="2"/>
  <c r="S2768" i="2"/>
  <c r="L2768" i="2"/>
  <c r="K2756" i="2"/>
  <c r="S2756" i="2"/>
  <c r="L2756" i="2"/>
  <c r="K2748" i="2"/>
  <c r="S2748" i="2"/>
  <c r="L2748" i="2"/>
  <c r="N2744" i="2"/>
  <c r="F2744" i="2" s="1"/>
  <c r="K2740" i="2"/>
  <c r="S2740" i="2"/>
  <c r="L2740" i="2"/>
  <c r="M2603" i="2"/>
  <c r="J2603" i="2" s="1"/>
  <c r="K2603" i="2"/>
  <c r="S2603" i="2"/>
  <c r="L2603" i="2"/>
  <c r="R2603" i="2"/>
  <c r="M2587" i="2"/>
  <c r="J2587" i="2" s="1"/>
  <c r="K2587" i="2"/>
  <c r="S2587" i="2"/>
  <c r="L2587" i="2"/>
  <c r="R2587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I2891" i="2"/>
  <c r="M2890" i="2"/>
  <c r="F2890" i="2" s="1"/>
  <c r="M2886" i="2"/>
  <c r="F2886" i="2" s="1"/>
  <c r="M2882" i="2"/>
  <c r="F2882" i="2" s="1"/>
  <c r="M2878" i="2"/>
  <c r="F2878" i="2" s="1"/>
  <c r="M2874" i="2"/>
  <c r="F2874" i="2" s="1"/>
  <c r="M2870" i="2"/>
  <c r="F2870" i="2" s="1"/>
  <c r="R2864" i="2"/>
  <c r="K2863" i="2"/>
  <c r="S2863" i="2"/>
  <c r="L2863" i="2"/>
  <c r="R2860" i="2"/>
  <c r="M2860" i="2"/>
  <c r="F2860" i="2" s="1"/>
  <c r="K2859" i="2"/>
  <c r="S2859" i="2"/>
  <c r="L2859" i="2"/>
  <c r="R2856" i="2"/>
  <c r="K2855" i="2"/>
  <c r="S2855" i="2"/>
  <c r="L2855" i="2"/>
  <c r="R2852" i="2"/>
  <c r="K2851" i="2"/>
  <c r="S2851" i="2"/>
  <c r="L2851" i="2"/>
  <c r="R2848" i="2"/>
  <c r="M2848" i="2"/>
  <c r="F2848" i="2" s="1"/>
  <c r="K2847" i="2"/>
  <c r="S2847" i="2"/>
  <c r="L2847" i="2"/>
  <c r="R2844" i="2"/>
  <c r="M2844" i="2"/>
  <c r="F2844" i="2" s="1"/>
  <c r="K2843" i="2"/>
  <c r="S2843" i="2"/>
  <c r="L2843" i="2"/>
  <c r="O2843" i="2" s="1"/>
  <c r="R2840" i="2"/>
  <c r="M2840" i="2"/>
  <c r="F2840" i="2" s="1"/>
  <c r="K2839" i="2"/>
  <c r="S2839" i="2"/>
  <c r="L2839" i="2"/>
  <c r="R2836" i="2"/>
  <c r="K2835" i="2"/>
  <c r="S2835" i="2"/>
  <c r="L2835" i="2"/>
  <c r="R2832" i="2"/>
  <c r="M2832" i="2"/>
  <c r="F2832" i="2" s="1"/>
  <c r="K2831" i="2"/>
  <c r="S2831" i="2"/>
  <c r="L2831" i="2"/>
  <c r="R2828" i="2"/>
  <c r="K2827" i="2"/>
  <c r="S2827" i="2"/>
  <c r="L2827" i="2"/>
  <c r="R2824" i="2"/>
  <c r="M2824" i="2"/>
  <c r="F2824" i="2" s="1"/>
  <c r="E2824" i="2" s="1"/>
  <c r="K2823" i="2"/>
  <c r="S2823" i="2"/>
  <c r="L2823" i="2"/>
  <c r="R2820" i="2"/>
  <c r="K2819" i="2"/>
  <c r="S2819" i="2"/>
  <c r="L2819" i="2"/>
  <c r="R2816" i="2"/>
  <c r="M2816" i="2"/>
  <c r="F2816" i="2" s="1"/>
  <c r="K2815" i="2"/>
  <c r="S2815" i="2"/>
  <c r="L2815" i="2"/>
  <c r="R2812" i="2"/>
  <c r="K2811" i="2"/>
  <c r="S2811" i="2"/>
  <c r="L2811" i="2"/>
  <c r="O2811" i="2" s="1"/>
  <c r="R2808" i="2"/>
  <c r="M2808" i="2"/>
  <c r="F2808" i="2" s="1"/>
  <c r="K2807" i="2"/>
  <c r="S2807" i="2"/>
  <c r="L2807" i="2"/>
  <c r="R2804" i="2"/>
  <c r="M2804" i="2"/>
  <c r="F2804" i="2" s="1"/>
  <c r="K2803" i="2"/>
  <c r="S2803" i="2"/>
  <c r="L2803" i="2"/>
  <c r="R2800" i="2"/>
  <c r="K2799" i="2"/>
  <c r="S2799" i="2"/>
  <c r="L2799" i="2"/>
  <c r="R2796" i="2"/>
  <c r="K2795" i="2"/>
  <c r="S2795" i="2"/>
  <c r="L2795" i="2"/>
  <c r="R2792" i="2"/>
  <c r="M2792" i="2"/>
  <c r="F2792" i="2" s="1"/>
  <c r="E2792" i="2" s="1"/>
  <c r="K2791" i="2"/>
  <c r="S2791" i="2"/>
  <c r="L2791" i="2"/>
  <c r="R2788" i="2"/>
  <c r="K2787" i="2"/>
  <c r="S2787" i="2"/>
  <c r="L2787" i="2"/>
  <c r="R2784" i="2"/>
  <c r="K2783" i="2"/>
  <c r="S2783" i="2"/>
  <c r="L2783" i="2"/>
  <c r="R2780" i="2"/>
  <c r="K2779" i="2"/>
  <c r="S2779" i="2"/>
  <c r="L2779" i="2"/>
  <c r="R2776" i="2"/>
  <c r="M2776" i="2"/>
  <c r="F2776" i="2" s="1"/>
  <c r="K2775" i="2"/>
  <c r="S2775" i="2"/>
  <c r="L2775" i="2"/>
  <c r="O2775" i="2" s="1"/>
  <c r="R2772" i="2"/>
  <c r="M2772" i="2"/>
  <c r="F2772" i="2" s="1"/>
  <c r="K2771" i="2"/>
  <c r="S2771" i="2"/>
  <c r="L2771" i="2"/>
  <c r="R2768" i="2"/>
  <c r="M2768" i="2"/>
  <c r="F2768" i="2" s="1"/>
  <c r="K2767" i="2"/>
  <c r="S2767" i="2"/>
  <c r="L2767" i="2"/>
  <c r="R2764" i="2"/>
  <c r="K2763" i="2"/>
  <c r="S2763" i="2"/>
  <c r="L2763" i="2"/>
  <c r="R2760" i="2"/>
  <c r="K2759" i="2"/>
  <c r="S2759" i="2"/>
  <c r="L2759" i="2"/>
  <c r="R2756" i="2"/>
  <c r="M2756" i="2"/>
  <c r="F2756" i="2" s="1"/>
  <c r="E2756" i="2" s="1"/>
  <c r="K2755" i="2"/>
  <c r="S2755" i="2"/>
  <c r="L2755" i="2"/>
  <c r="R2752" i="2"/>
  <c r="K2751" i="2"/>
  <c r="S2751" i="2"/>
  <c r="L2751" i="2"/>
  <c r="R2748" i="2"/>
  <c r="M2748" i="2"/>
  <c r="F2748" i="2" s="1"/>
  <c r="K2747" i="2"/>
  <c r="S2747" i="2"/>
  <c r="L2747" i="2"/>
  <c r="O2747" i="2" s="1"/>
  <c r="R2744" i="2"/>
  <c r="K2743" i="2"/>
  <c r="S2743" i="2"/>
  <c r="L2743" i="2"/>
  <c r="O2743" i="2" s="1"/>
  <c r="R2740" i="2"/>
  <c r="M2740" i="2"/>
  <c r="K2739" i="2"/>
  <c r="S2739" i="2"/>
  <c r="L2739" i="2"/>
  <c r="M2615" i="2"/>
  <c r="J2615" i="2" s="1"/>
  <c r="K2615" i="2"/>
  <c r="S2615" i="2"/>
  <c r="L2615" i="2"/>
  <c r="R2615" i="2"/>
  <c r="M2599" i="2"/>
  <c r="F2599" i="2" s="1"/>
  <c r="K2599" i="2"/>
  <c r="S2599" i="2"/>
  <c r="L2599" i="2"/>
  <c r="R2599" i="2"/>
  <c r="M2583" i="2"/>
  <c r="F2583" i="2" s="1"/>
  <c r="E2583" i="2" s="1"/>
  <c r="K2583" i="2"/>
  <c r="S2583" i="2"/>
  <c r="L2583" i="2"/>
  <c r="R2583" i="2"/>
  <c r="F2155" i="2"/>
  <c r="E2155" i="2" s="1"/>
  <c r="J2155" i="2"/>
  <c r="K2864" i="2"/>
  <c r="S2864" i="2"/>
  <c r="L2864" i="2"/>
  <c r="K2856" i="2"/>
  <c r="E2856" i="2" s="1"/>
  <c r="S2856" i="2"/>
  <c r="L2856" i="2"/>
  <c r="K2852" i="2"/>
  <c r="E2852" i="2" s="1"/>
  <c r="S2852" i="2"/>
  <c r="L2852" i="2"/>
  <c r="K2836" i="2"/>
  <c r="E2836" i="2" s="1"/>
  <c r="S2836" i="2"/>
  <c r="L2836" i="2"/>
  <c r="K2828" i="2"/>
  <c r="E2828" i="2" s="1"/>
  <c r="S2828" i="2"/>
  <c r="L2828" i="2"/>
  <c r="K2820" i="2"/>
  <c r="E2820" i="2" s="1"/>
  <c r="S2820" i="2"/>
  <c r="L2820" i="2"/>
  <c r="K2812" i="2"/>
  <c r="E2812" i="2" s="1"/>
  <c r="S2812" i="2"/>
  <c r="L2812" i="2"/>
  <c r="K2800" i="2"/>
  <c r="E2800" i="2" s="1"/>
  <c r="S2800" i="2"/>
  <c r="L2800" i="2"/>
  <c r="K2796" i="2"/>
  <c r="E2796" i="2" s="1"/>
  <c r="S2796" i="2"/>
  <c r="L2796" i="2"/>
  <c r="K2788" i="2"/>
  <c r="E2788" i="2" s="1"/>
  <c r="S2788" i="2"/>
  <c r="L2788" i="2"/>
  <c r="K2784" i="2"/>
  <c r="S2784" i="2"/>
  <c r="L2784" i="2"/>
  <c r="K2780" i="2"/>
  <c r="E2780" i="2" s="1"/>
  <c r="S2780" i="2"/>
  <c r="L2780" i="2"/>
  <c r="K2764" i="2"/>
  <c r="E2764" i="2" s="1"/>
  <c r="S2764" i="2"/>
  <c r="L2764" i="2"/>
  <c r="K2760" i="2"/>
  <c r="S2760" i="2"/>
  <c r="L2760" i="2"/>
  <c r="K2752" i="2"/>
  <c r="S2752" i="2"/>
  <c r="L2752" i="2"/>
  <c r="K2744" i="2"/>
  <c r="S2744" i="2"/>
  <c r="L2744" i="2"/>
  <c r="N2740" i="2"/>
  <c r="M2619" i="2"/>
  <c r="J2619" i="2" s="1"/>
  <c r="K2619" i="2"/>
  <c r="S2619" i="2"/>
  <c r="L2619" i="2"/>
  <c r="R2619" i="2"/>
  <c r="C1731" i="2"/>
  <c r="Q1731" i="2"/>
  <c r="T1731" i="2" s="1"/>
  <c r="I1731" i="2"/>
  <c r="G1731" i="2" s="1"/>
  <c r="S3203" i="2"/>
  <c r="K3203" i="2"/>
  <c r="S3202" i="2"/>
  <c r="K3202" i="2"/>
  <c r="E3202" i="2" s="1"/>
  <c r="S3201" i="2"/>
  <c r="K3201" i="2"/>
  <c r="S3200" i="2"/>
  <c r="K3200" i="2"/>
  <c r="E3200" i="2" s="1"/>
  <c r="S3199" i="2"/>
  <c r="K3199" i="2"/>
  <c r="S3198" i="2"/>
  <c r="K3198" i="2"/>
  <c r="E3198" i="2" s="1"/>
  <c r="S3197" i="2"/>
  <c r="K3197" i="2"/>
  <c r="S3196" i="2"/>
  <c r="K3196" i="2"/>
  <c r="E3196" i="2" s="1"/>
  <c r="S3195" i="2"/>
  <c r="K3195" i="2"/>
  <c r="S3194" i="2"/>
  <c r="K3194" i="2"/>
  <c r="E3194" i="2" s="1"/>
  <c r="S3193" i="2"/>
  <c r="K3193" i="2"/>
  <c r="S3192" i="2"/>
  <c r="K3192" i="2"/>
  <c r="E3192" i="2" s="1"/>
  <c r="S3191" i="2"/>
  <c r="K3191" i="2"/>
  <c r="S3190" i="2"/>
  <c r="K3190" i="2"/>
  <c r="E3190" i="2" s="1"/>
  <c r="S3189" i="2"/>
  <c r="K3189" i="2"/>
  <c r="S3188" i="2"/>
  <c r="K3188" i="2"/>
  <c r="E3188" i="2" s="1"/>
  <c r="S3187" i="2"/>
  <c r="K3187" i="2"/>
  <c r="S3186" i="2"/>
  <c r="K3186" i="2"/>
  <c r="E3186" i="2" s="1"/>
  <c r="S3185" i="2"/>
  <c r="K3185" i="2"/>
  <c r="S3184" i="2"/>
  <c r="K3184" i="2"/>
  <c r="E3184" i="2" s="1"/>
  <c r="S3183" i="2"/>
  <c r="K3183" i="2"/>
  <c r="S3182" i="2"/>
  <c r="K3182" i="2"/>
  <c r="E3182" i="2" s="1"/>
  <c r="S3181" i="2"/>
  <c r="K3181" i="2"/>
  <c r="S3180" i="2"/>
  <c r="K3180" i="2"/>
  <c r="E3180" i="2" s="1"/>
  <c r="S3179" i="2"/>
  <c r="K3179" i="2"/>
  <c r="S3178" i="2"/>
  <c r="K3178" i="2"/>
  <c r="E3178" i="2" s="1"/>
  <c r="S3177" i="2"/>
  <c r="K3177" i="2"/>
  <c r="S3176" i="2"/>
  <c r="K3176" i="2"/>
  <c r="E3176" i="2" s="1"/>
  <c r="S3175" i="2"/>
  <c r="K3175" i="2"/>
  <c r="S3174" i="2"/>
  <c r="K3174" i="2"/>
  <c r="E3174" i="2" s="1"/>
  <c r="S3173" i="2"/>
  <c r="K3173" i="2"/>
  <c r="S3172" i="2"/>
  <c r="K3172" i="2"/>
  <c r="E3172" i="2" s="1"/>
  <c r="S3171" i="2"/>
  <c r="K3171" i="2"/>
  <c r="S3170" i="2"/>
  <c r="K3170" i="2"/>
  <c r="E3170" i="2" s="1"/>
  <c r="S3169" i="2"/>
  <c r="K3169" i="2"/>
  <c r="S3168" i="2"/>
  <c r="K3168" i="2"/>
  <c r="E3168" i="2" s="1"/>
  <c r="S3167" i="2"/>
  <c r="K3167" i="2"/>
  <c r="S3166" i="2"/>
  <c r="K3166" i="2"/>
  <c r="E3166" i="2" s="1"/>
  <c r="S3165" i="2"/>
  <c r="K3165" i="2"/>
  <c r="S3164" i="2"/>
  <c r="K3164" i="2"/>
  <c r="E3164" i="2" s="1"/>
  <c r="S3163" i="2"/>
  <c r="K3163" i="2"/>
  <c r="S3162" i="2"/>
  <c r="K3162" i="2"/>
  <c r="E3162" i="2" s="1"/>
  <c r="S3161" i="2"/>
  <c r="K3161" i="2"/>
  <c r="S3160" i="2"/>
  <c r="K3160" i="2"/>
  <c r="E3160" i="2" s="1"/>
  <c r="S3159" i="2"/>
  <c r="K3159" i="2"/>
  <c r="S3158" i="2"/>
  <c r="K3158" i="2"/>
  <c r="E3158" i="2" s="1"/>
  <c r="S3157" i="2"/>
  <c r="K3157" i="2"/>
  <c r="S3156" i="2"/>
  <c r="K3156" i="2"/>
  <c r="E3156" i="2" s="1"/>
  <c r="S3155" i="2"/>
  <c r="K3155" i="2"/>
  <c r="S3154" i="2"/>
  <c r="K3154" i="2"/>
  <c r="E3154" i="2" s="1"/>
  <c r="S3153" i="2"/>
  <c r="K3153" i="2"/>
  <c r="S3152" i="2"/>
  <c r="K3152" i="2"/>
  <c r="E3152" i="2" s="1"/>
  <c r="S3151" i="2"/>
  <c r="K3151" i="2"/>
  <c r="S3150" i="2"/>
  <c r="K3150" i="2"/>
  <c r="E3150" i="2" s="1"/>
  <c r="S3149" i="2"/>
  <c r="K3149" i="2"/>
  <c r="S3148" i="2"/>
  <c r="K3148" i="2"/>
  <c r="E3148" i="2" s="1"/>
  <c r="S3147" i="2"/>
  <c r="K3147" i="2"/>
  <c r="S3146" i="2"/>
  <c r="K3146" i="2"/>
  <c r="E3146" i="2" s="1"/>
  <c r="S3145" i="2"/>
  <c r="K3145" i="2"/>
  <c r="S3144" i="2"/>
  <c r="K3144" i="2"/>
  <c r="E3144" i="2" s="1"/>
  <c r="S3143" i="2"/>
  <c r="K3143" i="2"/>
  <c r="S3142" i="2"/>
  <c r="K3142" i="2"/>
  <c r="E3142" i="2" s="1"/>
  <c r="S3141" i="2"/>
  <c r="K3141" i="2"/>
  <c r="S3140" i="2"/>
  <c r="K3140" i="2"/>
  <c r="E3140" i="2" s="1"/>
  <c r="S3139" i="2"/>
  <c r="K3139" i="2"/>
  <c r="S3138" i="2"/>
  <c r="K3138" i="2"/>
  <c r="E3138" i="2" s="1"/>
  <c r="S3137" i="2"/>
  <c r="K3137" i="2"/>
  <c r="S3136" i="2"/>
  <c r="K3136" i="2"/>
  <c r="E3136" i="2" s="1"/>
  <c r="S3135" i="2"/>
  <c r="K3135" i="2"/>
  <c r="S3134" i="2"/>
  <c r="K3134" i="2"/>
  <c r="E3134" i="2" s="1"/>
  <c r="S3133" i="2"/>
  <c r="K3133" i="2"/>
  <c r="S3132" i="2"/>
  <c r="K3132" i="2"/>
  <c r="E3132" i="2" s="1"/>
  <c r="S3131" i="2"/>
  <c r="K3131" i="2"/>
  <c r="S3130" i="2"/>
  <c r="K3130" i="2"/>
  <c r="E3130" i="2" s="1"/>
  <c r="S3129" i="2"/>
  <c r="K3129" i="2"/>
  <c r="S3128" i="2"/>
  <c r="K3128" i="2"/>
  <c r="E3128" i="2" s="1"/>
  <c r="S3127" i="2"/>
  <c r="K3127" i="2"/>
  <c r="S3126" i="2"/>
  <c r="K3126" i="2"/>
  <c r="E3126" i="2" s="1"/>
  <c r="S3125" i="2"/>
  <c r="K3125" i="2"/>
  <c r="S3124" i="2"/>
  <c r="K3124" i="2"/>
  <c r="E3124" i="2" s="1"/>
  <c r="S3123" i="2"/>
  <c r="K3123" i="2"/>
  <c r="S3122" i="2"/>
  <c r="K3122" i="2"/>
  <c r="E3122" i="2" s="1"/>
  <c r="S3121" i="2"/>
  <c r="K3121" i="2"/>
  <c r="S3120" i="2"/>
  <c r="K3120" i="2"/>
  <c r="E3120" i="2" s="1"/>
  <c r="S3119" i="2"/>
  <c r="K3119" i="2"/>
  <c r="S3118" i="2"/>
  <c r="K3118" i="2"/>
  <c r="E3118" i="2" s="1"/>
  <c r="S3117" i="2"/>
  <c r="K3117" i="2"/>
  <c r="S3116" i="2"/>
  <c r="K3116" i="2"/>
  <c r="E3116" i="2" s="1"/>
  <c r="S3115" i="2"/>
  <c r="K3115" i="2"/>
  <c r="S3114" i="2"/>
  <c r="K3114" i="2"/>
  <c r="E3114" i="2" s="1"/>
  <c r="S3113" i="2"/>
  <c r="K3113" i="2"/>
  <c r="S3112" i="2"/>
  <c r="K3112" i="2"/>
  <c r="E3112" i="2" s="1"/>
  <c r="S3111" i="2"/>
  <c r="K3111" i="2"/>
  <c r="S3110" i="2"/>
  <c r="K3110" i="2"/>
  <c r="E3110" i="2" s="1"/>
  <c r="S3109" i="2"/>
  <c r="K3109" i="2"/>
  <c r="S3108" i="2"/>
  <c r="K3108" i="2"/>
  <c r="E3108" i="2" s="1"/>
  <c r="S3107" i="2"/>
  <c r="K3107" i="2"/>
  <c r="S3106" i="2"/>
  <c r="K3106" i="2"/>
  <c r="E3106" i="2" s="1"/>
  <c r="S3105" i="2"/>
  <c r="K3105" i="2"/>
  <c r="S3104" i="2"/>
  <c r="K3104" i="2"/>
  <c r="E3104" i="2" s="1"/>
  <c r="S3103" i="2"/>
  <c r="K3103" i="2"/>
  <c r="S3102" i="2"/>
  <c r="K3102" i="2"/>
  <c r="E3102" i="2" s="1"/>
  <c r="S3101" i="2"/>
  <c r="K3101" i="2"/>
  <c r="S3100" i="2"/>
  <c r="K3100" i="2"/>
  <c r="E3100" i="2" s="1"/>
  <c r="S3099" i="2"/>
  <c r="K3099" i="2"/>
  <c r="S3098" i="2"/>
  <c r="K3098" i="2"/>
  <c r="E3098" i="2" s="1"/>
  <c r="S3097" i="2"/>
  <c r="K3097" i="2"/>
  <c r="S3096" i="2"/>
  <c r="K3096" i="2"/>
  <c r="E3096" i="2" s="1"/>
  <c r="S3095" i="2"/>
  <c r="K3095" i="2"/>
  <c r="S3094" i="2"/>
  <c r="K3094" i="2"/>
  <c r="E3094" i="2" s="1"/>
  <c r="S3093" i="2"/>
  <c r="K3093" i="2"/>
  <c r="S3092" i="2"/>
  <c r="K3092" i="2"/>
  <c r="E3092" i="2" s="1"/>
  <c r="S3091" i="2"/>
  <c r="K3091" i="2"/>
  <c r="S3090" i="2"/>
  <c r="K3090" i="2"/>
  <c r="E3090" i="2" s="1"/>
  <c r="S3089" i="2"/>
  <c r="K3089" i="2"/>
  <c r="S3088" i="2"/>
  <c r="K3088" i="2"/>
  <c r="E3088" i="2" s="1"/>
  <c r="S3087" i="2"/>
  <c r="K3087" i="2"/>
  <c r="S3086" i="2"/>
  <c r="K3086" i="2"/>
  <c r="E3086" i="2" s="1"/>
  <c r="S3085" i="2"/>
  <c r="K3085" i="2"/>
  <c r="S3084" i="2"/>
  <c r="K3084" i="2"/>
  <c r="E3084" i="2" s="1"/>
  <c r="S3083" i="2"/>
  <c r="K3083" i="2"/>
  <c r="S3082" i="2"/>
  <c r="K3082" i="2"/>
  <c r="E3082" i="2" s="1"/>
  <c r="S3081" i="2"/>
  <c r="K3081" i="2"/>
  <c r="S3080" i="2"/>
  <c r="K3080" i="2"/>
  <c r="E3080" i="2" s="1"/>
  <c r="S3079" i="2"/>
  <c r="K3079" i="2"/>
  <c r="S3078" i="2"/>
  <c r="K3078" i="2"/>
  <c r="E3078" i="2" s="1"/>
  <c r="S3077" i="2"/>
  <c r="K3077" i="2"/>
  <c r="S3076" i="2"/>
  <c r="K3076" i="2"/>
  <c r="E3076" i="2" s="1"/>
  <c r="S3075" i="2"/>
  <c r="K3075" i="2"/>
  <c r="S3074" i="2"/>
  <c r="K3074" i="2"/>
  <c r="E3074" i="2" s="1"/>
  <c r="S3073" i="2"/>
  <c r="K3073" i="2"/>
  <c r="S3072" i="2"/>
  <c r="K3072" i="2"/>
  <c r="E3072" i="2" s="1"/>
  <c r="S3071" i="2"/>
  <c r="K3071" i="2"/>
  <c r="S3070" i="2"/>
  <c r="K3070" i="2"/>
  <c r="E3070" i="2" s="1"/>
  <c r="S3069" i="2"/>
  <c r="K3069" i="2"/>
  <c r="S3068" i="2"/>
  <c r="K3068" i="2"/>
  <c r="E3068" i="2" s="1"/>
  <c r="S3067" i="2"/>
  <c r="K3067" i="2"/>
  <c r="S3066" i="2"/>
  <c r="K3066" i="2"/>
  <c r="E3066" i="2" s="1"/>
  <c r="S3065" i="2"/>
  <c r="K3065" i="2"/>
  <c r="S3064" i="2"/>
  <c r="K3064" i="2"/>
  <c r="E3064" i="2" s="1"/>
  <c r="S3063" i="2"/>
  <c r="K3063" i="2"/>
  <c r="S3062" i="2"/>
  <c r="K3062" i="2"/>
  <c r="E3062" i="2" s="1"/>
  <c r="S3061" i="2"/>
  <c r="K3061" i="2"/>
  <c r="E3061" i="2" s="1"/>
  <c r="S3060" i="2"/>
  <c r="K3060" i="2"/>
  <c r="E3060" i="2" s="1"/>
  <c r="S3059" i="2"/>
  <c r="K3059" i="2"/>
  <c r="S3058" i="2"/>
  <c r="K3058" i="2"/>
  <c r="E3058" i="2" s="1"/>
  <c r="S3057" i="2"/>
  <c r="K3057" i="2"/>
  <c r="S3056" i="2"/>
  <c r="K3056" i="2"/>
  <c r="E3056" i="2" s="1"/>
  <c r="S3055" i="2"/>
  <c r="K3055" i="2"/>
  <c r="S3054" i="2"/>
  <c r="K3054" i="2"/>
  <c r="E3054" i="2" s="1"/>
  <c r="S3053" i="2"/>
  <c r="K3053" i="2"/>
  <c r="S3052" i="2"/>
  <c r="K3052" i="2"/>
  <c r="E3052" i="2" s="1"/>
  <c r="S3051" i="2"/>
  <c r="K3051" i="2"/>
  <c r="S3050" i="2"/>
  <c r="K3050" i="2"/>
  <c r="E3050" i="2" s="1"/>
  <c r="S3049" i="2"/>
  <c r="K3049" i="2"/>
  <c r="S3048" i="2"/>
  <c r="K3048" i="2"/>
  <c r="E3048" i="2" s="1"/>
  <c r="S3047" i="2"/>
  <c r="K3047" i="2"/>
  <c r="S3046" i="2"/>
  <c r="K3046" i="2"/>
  <c r="E3046" i="2" s="1"/>
  <c r="S3045" i="2"/>
  <c r="K3045" i="2"/>
  <c r="E3045" i="2" s="1"/>
  <c r="S3044" i="2"/>
  <c r="K3044" i="2"/>
  <c r="E3044" i="2" s="1"/>
  <c r="S3043" i="2"/>
  <c r="K3043" i="2"/>
  <c r="S3042" i="2"/>
  <c r="K3042" i="2"/>
  <c r="E3042" i="2" s="1"/>
  <c r="S3041" i="2"/>
  <c r="K3041" i="2"/>
  <c r="S3040" i="2"/>
  <c r="K3040" i="2"/>
  <c r="E3040" i="2" s="1"/>
  <c r="S3039" i="2"/>
  <c r="K3039" i="2"/>
  <c r="S3038" i="2"/>
  <c r="K3038" i="2"/>
  <c r="E3038" i="2" s="1"/>
  <c r="S3037" i="2"/>
  <c r="K3037" i="2"/>
  <c r="S3036" i="2"/>
  <c r="K3036" i="2"/>
  <c r="E3036" i="2" s="1"/>
  <c r="S3035" i="2"/>
  <c r="K3035" i="2"/>
  <c r="S3034" i="2"/>
  <c r="K3034" i="2"/>
  <c r="E3034" i="2" s="1"/>
  <c r="S3033" i="2"/>
  <c r="K3033" i="2"/>
  <c r="S3032" i="2"/>
  <c r="K3032" i="2"/>
  <c r="E3032" i="2" s="1"/>
  <c r="S3031" i="2"/>
  <c r="K3031" i="2"/>
  <c r="S3030" i="2"/>
  <c r="K3030" i="2"/>
  <c r="E3030" i="2" s="1"/>
  <c r="S3029" i="2"/>
  <c r="K3029" i="2"/>
  <c r="E3029" i="2" s="1"/>
  <c r="S3028" i="2"/>
  <c r="K3028" i="2"/>
  <c r="E3028" i="2" s="1"/>
  <c r="S3027" i="2"/>
  <c r="K3027" i="2"/>
  <c r="S3026" i="2"/>
  <c r="K3026" i="2"/>
  <c r="E3026" i="2" s="1"/>
  <c r="S3025" i="2"/>
  <c r="K3025" i="2"/>
  <c r="S3024" i="2"/>
  <c r="K3024" i="2"/>
  <c r="E3024" i="2" s="1"/>
  <c r="S3023" i="2"/>
  <c r="K3023" i="2"/>
  <c r="S3022" i="2"/>
  <c r="K3022" i="2"/>
  <c r="E3022" i="2" s="1"/>
  <c r="S3021" i="2"/>
  <c r="K3021" i="2"/>
  <c r="S3020" i="2"/>
  <c r="K3020" i="2"/>
  <c r="E3020" i="2" s="1"/>
  <c r="S3019" i="2"/>
  <c r="K3019" i="2"/>
  <c r="S3018" i="2"/>
  <c r="K3018" i="2"/>
  <c r="E3018" i="2" s="1"/>
  <c r="S3017" i="2"/>
  <c r="K3017" i="2"/>
  <c r="S3016" i="2"/>
  <c r="K3016" i="2"/>
  <c r="E3016" i="2" s="1"/>
  <c r="S3015" i="2"/>
  <c r="K3015" i="2"/>
  <c r="S3014" i="2"/>
  <c r="K3014" i="2"/>
  <c r="E3014" i="2" s="1"/>
  <c r="S3013" i="2"/>
  <c r="K3013" i="2"/>
  <c r="E3013" i="2" s="1"/>
  <c r="S3012" i="2"/>
  <c r="K3012" i="2"/>
  <c r="E3012" i="2" s="1"/>
  <c r="S3011" i="2"/>
  <c r="K3011" i="2"/>
  <c r="E3011" i="2" s="1"/>
  <c r="S3010" i="2"/>
  <c r="K3010" i="2"/>
  <c r="E3010" i="2" s="1"/>
  <c r="S3009" i="2"/>
  <c r="K3009" i="2"/>
  <c r="S3008" i="2"/>
  <c r="K3008" i="2"/>
  <c r="E3008" i="2" s="1"/>
  <c r="S3007" i="2"/>
  <c r="K3007" i="2"/>
  <c r="S3006" i="2"/>
  <c r="K3006" i="2"/>
  <c r="E3006" i="2" s="1"/>
  <c r="S3005" i="2"/>
  <c r="K3005" i="2"/>
  <c r="S3004" i="2"/>
  <c r="K3004" i="2"/>
  <c r="E3004" i="2" s="1"/>
  <c r="S3003" i="2"/>
  <c r="K3003" i="2"/>
  <c r="S3002" i="2"/>
  <c r="K3002" i="2"/>
  <c r="E3002" i="2" s="1"/>
  <c r="S3001" i="2"/>
  <c r="K3001" i="2"/>
  <c r="S3000" i="2"/>
  <c r="K3000" i="2"/>
  <c r="E3000" i="2" s="1"/>
  <c r="S2999" i="2"/>
  <c r="K2999" i="2"/>
  <c r="S2998" i="2"/>
  <c r="K2998" i="2"/>
  <c r="E2998" i="2" s="1"/>
  <c r="S2997" i="2"/>
  <c r="K2997" i="2"/>
  <c r="E2997" i="2" s="1"/>
  <c r="S2996" i="2"/>
  <c r="K2996" i="2"/>
  <c r="E2996" i="2" s="1"/>
  <c r="S2995" i="2"/>
  <c r="K2995" i="2"/>
  <c r="S2994" i="2"/>
  <c r="K2994" i="2"/>
  <c r="E2994" i="2" s="1"/>
  <c r="S2993" i="2"/>
  <c r="K2993" i="2"/>
  <c r="S2992" i="2"/>
  <c r="K2992" i="2"/>
  <c r="E2992" i="2" s="1"/>
  <c r="S2991" i="2"/>
  <c r="K2991" i="2"/>
  <c r="S2990" i="2"/>
  <c r="K2990" i="2"/>
  <c r="E2990" i="2" s="1"/>
  <c r="S2989" i="2"/>
  <c r="K2989" i="2"/>
  <c r="S2988" i="2"/>
  <c r="K2988" i="2"/>
  <c r="E2988" i="2" s="1"/>
  <c r="S2987" i="2"/>
  <c r="K2987" i="2"/>
  <c r="S2986" i="2"/>
  <c r="K2986" i="2"/>
  <c r="E2986" i="2" s="1"/>
  <c r="S2985" i="2"/>
  <c r="K2985" i="2"/>
  <c r="S2984" i="2"/>
  <c r="K2984" i="2"/>
  <c r="E2984" i="2" s="1"/>
  <c r="S2983" i="2"/>
  <c r="K2983" i="2"/>
  <c r="S2982" i="2"/>
  <c r="K2982" i="2"/>
  <c r="E2982" i="2" s="1"/>
  <c r="S2981" i="2"/>
  <c r="K2981" i="2"/>
  <c r="E2981" i="2" s="1"/>
  <c r="S2980" i="2"/>
  <c r="K2980" i="2"/>
  <c r="E2980" i="2" s="1"/>
  <c r="S2979" i="2"/>
  <c r="K2979" i="2"/>
  <c r="S2978" i="2"/>
  <c r="K2978" i="2"/>
  <c r="E2978" i="2" s="1"/>
  <c r="S2977" i="2"/>
  <c r="K2977" i="2"/>
  <c r="S2976" i="2"/>
  <c r="K2976" i="2"/>
  <c r="E2976" i="2" s="1"/>
  <c r="S2975" i="2"/>
  <c r="K2975" i="2"/>
  <c r="S2974" i="2"/>
  <c r="K2974" i="2"/>
  <c r="E2974" i="2" s="1"/>
  <c r="S2973" i="2"/>
  <c r="K2973" i="2"/>
  <c r="S2972" i="2"/>
  <c r="K2972" i="2"/>
  <c r="E2972" i="2" s="1"/>
  <c r="S2971" i="2"/>
  <c r="K2971" i="2"/>
  <c r="S2970" i="2"/>
  <c r="K2970" i="2"/>
  <c r="E2970" i="2" s="1"/>
  <c r="S2969" i="2"/>
  <c r="K2969" i="2"/>
  <c r="S2968" i="2"/>
  <c r="K2968" i="2"/>
  <c r="E2968" i="2" s="1"/>
  <c r="S2967" i="2"/>
  <c r="K2967" i="2"/>
  <c r="S2966" i="2"/>
  <c r="K2966" i="2"/>
  <c r="E2966" i="2" s="1"/>
  <c r="S2965" i="2"/>
  <c r="K2965" i="2"/>
  <c r="E2965" i="2" s="1"/>
  <c r="S2964" i="2"/>
  <c r="K2964" i="2"/>
  <c r="E2964" i="2" s="1"/>
  <c r="S2963" i="2"/>
  <c r="K2963" i="2"/>
  <c r="S2962" i="2"/>
  <c r="K2962" i="2"/>
  <c r="E2962" i="2" s="1"/>
  <c r="S2961" i="2"/>
  <c r="K2961" i="2"/>
  <c r="S2960" i="2"/>
  <c r="K2960" i="2"/>
  <c r="E2960" i="2" s="1"/>
  <c r="S2959" i="2"/>
  <c r="K2959" i="2"/>
  <c r="S2958" i="2"/>
  <c r="K2958" i="2"/>
  <c r="E2958" i="2" s="1"/>
  <c r="S2957" i="2"/>
  <c r="K2957" i="2"/>
  <c r="S2956" i="2"/>
  <c r="K2956" i="2"/>
  <c r="E2956" i="2" s="1"/>
  <c r="S2955" i="2"/>
  <c r="K2955" i="2"/>
  <c r="S2954" i="2"/>
  <c r="K2954" i="2"/>
  <c r="E2954" i="2" s="1"/>
  <c r="S2953" i="2"/>
  <c r="K2953" i="2"/>
  <c r="S2952" i="2"/>
  <c r="K2952" i="2"/>
  <c r="E2952" i="2" s="1"/>
  <c r="S2951" i="2"/>
  <c r="K2951" i="2"/>
  <c r="S2950" i="2"/>
  <c r="K2950" i="2"/>
  <c r="E2950" i="2" s="1"/>
  <c r="S2949" i="2"/>
  <c r="K2949" i="2"/>
  <c r="E2949" i="2" s="1"/>
  <c r="S2948" i="2"/>
  <c r="K2948" i="2"/>
  <c r="E2948" i="2" s="1"/>
  <c r="S2947" i="2"/>
  <c r="K2947" i="2"/>
  <c r="S2946" i="2"/>
  <c r="K2946" i="2"/>
  <c r="E2946" i="2" s="1"/>
  <c r="S2945" i="2"/>
  <c r="K2945" i="2"/>
  <c r="S2944" i="2"/>
  <c r="K2944" i="2"/>
  <c r="E2944" i="2" s="1"/>
  <c r="S2943" i="2"/>
  <c r="K2943" i="2"/>
  <c r="S2942" i="2"/>
  <c r="K2942" i="2"/>
  <c r="E2942" i="2" s="1"/>
  <c r="S2941" i="2"/>
  <c r="K2941" i="2"/>
  <c r="S2940" i="2"/>
  <c r="K2940" i="2"/>
  <c r="E2940" i="2" s="1"/>
  <c r="S2939" i="2"/>
  <c r="K2939" i="2"/>
  <c r="S2938" i="2"/>
  <c r="K2938" i="2"/>
  <c r="E2938" i="2" s="1"/>
  <c r="S2937" i="2"/>
  <c r="K2937" i="2"/>
  <c r="S2936" i="2"/>
  <c r="K2936" i="2"/>
  <c r="E2936" i="2" s="1"/>
  <c r="S2935" i="2"/>
  <c r="K2935" i="2"/>
  <c r="S2934" i="2"/>
  <c r="K2934" i="2"/>
  <c r="E2934" i="2" s="1"/>
  <c r="S2933" i="2"/>
  <c r="K2933" i="2"/>
  <c r="E2933" i="2" s="1"/>
  <c r="S2932" i="2"/>
  <c r="K2932" i="2"/>
  <c r="E2932" i="2" s="1"/>
  <c r="S2931" i="2"/>
  <c r="K2931" i="2"/>
  <c r="S2930" i="2"/>
  <c r="K2930" i="2"/>
  <c r="E2930" i="2" s="1"/>
  <c r="S2929" i="2"/>
  <c r="K2929" i="2"/>
  <c r="S2928" i="2"/>
  <c r="K2928" i="2"/>
  <c r="E2928" i="2" s="1"/>
  <c r="S2927" i="2"/>
  <c r="K2927" i="2"/>
  <c r="S2926" i="2"/>
  <c r="K2926" i="2"/>
  <c r="E2926" i="2" s="1"/>
  <c r="S2925" i="2"/>
  <c r="K2925" i="2"/>
  <c r="S2924" i="2"/>
  <c r="K2924" i="2"/>
  <c r="E2924" i="2" s="1"/>
  <c r="S2923" i="2"/>
  <c r="K2923" i="2"/>
  <c r="S2922" i="2"/>
  <c r="K2922" i="2"/>
  <c r="E2922" i="2" s="1"/>
  <c r="S2921" i="2"/>
  <c r="K2921" i="2"/>
  <c r="S2920" i="2"/>
  <c r="K2920" i="2"/>
  <c r="E2920" i="2" s="1"/>
  <c r="S2919" i="2"/>
  <c r="K2919" i="2"/>
  <c r="S2918" i="2"/>
  <c r="K2918" i="2"/>
  <c r="E2918" i="2" s="1"/>
  <c r="S2917" i="2"/>
  <c r="K2917" i="2"/>
  <c r="E2917" i="2" s="1"/>
  <c r="S2916" i="2"/>
  <c r="K2916" i="2"/>
  <c r="E2916" i="2" s="1"/>
  <c r="S2915" i="2"/>
  <c r="K2915" i="2"/>
  <c r="S2914" i="2"/>
  <c r="K2914" i="2"/>
  <c r="E2914" i="2" s="1"/>
  <c r="S2913" i="2"/>
  <c r="K2913" i="2"/>
  <c r="S2912" i="2"/>
  <c r="K2912" i="2"/>
  <c r="S2911" i="2"/>
  <c r="K2911" i="2"/>
  <c r="S2910" i="2"/>
  <c r="K2910" i="2"/>
  <c r="S2909" i="2"/>
  <c r="K2909" i="2"/>
  <c r="S2908" i="2"/>
  <c r="K2908" i="2"/>
  <c r="S2907" i="2"/>
  <c r="K2907" i="2"/>
  <c r="S2906" i="2"/>
  <c r="K2906" i="2"/>
  <c r="S2905" i="2"/>
  <c r="K2905" i="2"/>
  <c r="S2904" i="2"/>
  <c r="K2904" i="2"/>
  <c r="S2903" i="2"/>
  <c r="K2903" i="2"/>
  <c r="S2902" i="2"/>
  <c r="K2902" i="2"/>
  <c r="S2901" i="2"/>
  <c r="K2901" i="2"/>
  <c r="S2900" i="2"/>
  <c r="K2900" i="2"/>
  <c r="S2899" i="2"/>
  <c r="K2899" i="2"/>
  <c r="S2898" i="2"/>
  <c r="K2898" i="2"/>
  <c r="S2897" i="2"/>
  <c r="K2897" i="2"/>
  <c r="S2896" i="2"/>
  <c r="K2896" i="2"/>
  <c r="S2895" i="2"/>
  <c r="K2895" i="2"/>
  <c r="S2894" i="2"/>
  <c r="K2894" i="2"/>
  <c r="S2893" i="2"/>
  <c r="J2893" i="2"/>
  <c r="M2891" i="2"/>
  <c r="K2890" i="2"/>
  <c r="O2890" i="2" s="1"/>
  <c r="S2889" i="2"/>
  <c r="J2889" i="2"/>
  <c r="M2887" i="2"/>
  <c r="K2886" i="2"/>
  <c r="O2886" i="2" s="1"/>
  <c r="S2885" i="2"/>
  <c r="J2885" i="2"/>
  <c r="M2883" i="2"/>
  <c r="K2882" i="2"/>
  <c r="O2882" i="2" s="1"/>
  <c r="S2881" i="2"/>
  <c r="J2881" i="2"/>
  <c r="M2879" i="2"/>
  <c r="K2878" i="2"/>
  <c r="O2878" i="2" s="1"/>
  <c r="S2877" i="2"/>
  <c r="J2877" i="2"/>
  <c r="M2875" i="2"/>
  <c r="K2874" i="2"/>
  <c r="O2874" i="2" s="1"/>
  <c r="S2873" i="2"/>
  <c r="J2873" i="2"/>
  <c r="M2871" i="2"/>
  <c r="K2870" i="2"/>
  <c r="O2870" i="2" s="1"/>
  <c r="S2869" i="2"/>
  <c r="J2869" i="2"/>
  <c r="M2867" i="2"/>
  <c r="L2866" i="2"/>
  <c r="O2866" i="2" s="1"/>
  <c r="J2864" i="2"/>
  <c r="R2863" i="2"/>
  <c r="M2863" i="2"/>
  <c r="F2863" i="2" s="1"/>
  <c r="K2862" i="2"/>
  <c r="E2862" i="2" s="1"/>
  <c r="S2862" i="2"/>
  <c r="L2862" i="2"/>
  <c r="R2859" i="2"/>
  <c r="M2859" i="2"/>
  <c r="F2859" i="2" s="1"/>
  <c r="K2858" i="2"/>
  <c r="E2858" i="2" s="1"/>
  <c r="S2858" i="2"/>
  <c r="L2858" i="2"/>
  <c r="J2856" i="2"/>
  <c r="R2855" i="2"/>
  <c r="M2855" i="2"/>
  <c r="F2855" i="2" s="1"/>
  <c r="K2854" i="2"/>
  <c r="E2854" i="2" s="1"/>
  <c r="S2854" i="2"/>
  <c r="L2854" i="2"/>
  <c r="J2852" i="2"/>
  <c r="R2851" i="2"/>
  <c r="M2851" i="2"/>
  <c r="F2851" i="2" s="1"/>
  <c r="K2850" i="2"/>
  <c r="E2850" i="2" s="1"/>
  <c r="S2850" i="2"/>
  <c r="L2850" i="2"/>
  <c r="R2847" i="2"/>
  <c r="M2847" i="2"/>
  <c r="F2847" i="2" s="1"/>
  <c r="K2846" i="2"/>
  <c r="E2846" i="2" s="1"/>
  <c r="S2846" i="2"/>
  <c r="L2846" i="2"/>
  <c r="J2844" i="2"/>
  <c r="R2843" i="2"/>
  <c r="M2843" i="2"/>
  <c r="F2843" i="2" s="1"/>
  <c r="K2842" i="2"/>
  <c r="E2842" i="2" s="1"/>
  <c r="S2842" i="2"/>
  <c r="L2842" i="2"/>
  <c r="R2839" i="2"/>
  <c r="M2839" i="2"/>
  <c r="F2839" i="2" s="1"/>
  <c r="K2838" i="2"/>
  <c r="E2838" i="2" s="1"/>
  <c r="S2838" i="2"/>
  <c r="L2838" i="2"/>
  <c r="J2836" i="2"/>
  <c r="R2835" i="2"/>
  <c r="M2835" i="2"/>
  <c r="F2835" i="2" s="1"/>
  <c r="K2834" i="2"/>
  <c r="E2834" i="2" s="1"/>
  <c r="S2834" i="2"/>
  <c r="L2834" i="2"/>
  <c r="R2831" i="2"/>
  <c r="M2831" i="2"/>
  <c r="F2831" i="2" s="1"/>
  <c r="K2830" i="2"/>
  <c r="E2830" i="2" s="1"/>
  <c r="S2830" i="2"/>
  <c r="L2830" i="2"/>
  <c r="J2828" i="2"/>
  <c r="R2827" i="2"/>
  <c r="M2827" i="2"/>
  <c r="F2827" i="2" s="1"/>
  <c r="K2826" i="2"/>
  <c r="E2826" i="2" s="1"/>
  <c r="S2826" i="2"/>
  <c r="L2826" i="2"/>
  <c r="R2823" i="2"/>
  <c r="M2823" i="2"/>
  <c r="F2823" i="2" s="1"/>
  <c r="K2822" i="2"/>
  <c r="E2822" i="2" s="1"/>
  <c r="S2822" i="2"/>
  <c r="L2822" i="2"/>
  <c r="J2820" i="2"/>
  <c r="R2819" i="2"/>
  <c r="M2819" i="2"/>
  <c r="F2819" i="2" s="1"/>
  <c r="E2819" i="2" s="1"/>
  <c r="K2818" i="2"/>
  <c r="E2818" i="2" s="1"/>
  <c r="S2818" i="2"/>
  <c r="L2818" i="2"/>
  <c r="J2816" i="2"/>
  <c r="R2815" i="2"/>
  <c r="M2815" i="2"/>
  <c r="F2815" i="2" s="1"/>
  <c r="K2814" i="2"/>
  <c r="E2814" i="2" s="1"/>
  <c r="S2814" i="2"/>
  <c r="L2814" i="2"/>
  <c r="J2812" i="2"/>
  <c r="R2811" i="2"/>
  <c r="M2811" i="2"/>
  <c r="F2811" i="2" s="1"/>
  <c r="E2811" i="2" s="1"/>
  <c r="K2810" i="2"/>
  <c r="E2810" i="2" s="1"/>
  <c r="S2810" i="2"/>
  <c r="L2810" i="2"/>
  <c r="R2807" i="2"/>
  <c r="M2807" i="2"/>
  <c r="F2807" i="2" s="1"/>
  <c r="K2806" i="2"/>
  <c r="E2806" i="2" s="1"/>
  <c r="S2806" i="2"/>
  <c r="L2806" i="2"/>
  <c r="R2803" i="2"/>
  <c r="M2803" i="2"/>
  <c r="F2803" i="2" s="1"/>
  <c r="K2802" i="2"/>
  <c r="E2802" i="2" s="1"/>
  <c r="S2802" i="2"/>
  <c r="L2802" i="2"/>
  <c r="J2800" i="2"/>
  <c r="R2799" i="2"/>
  <c r="M2799" i="2"/>
  <c r="F2799" i="2" s="1"/>
  <c r="K2798" i="2"/>
  <c r="E2798" i="2" s="1"/>
  <c r="S2798" i="2"/>
  <c r="L2798" i="2"/>
  <c r="J2796" i="2"/>
  <c r="R2795" i="2"/>
  <c r="M2795" i="2"/>
  <c r="F2795" i="2" s="1"/>
  <c r="K2794" i="2"/>
  <c r="E2794" i="2" s="1"/>
  <c r="S2794" i="2"/>
  <c r="L2794" i="2"/>
  <c r="R2791" i="2"/>
  <c r="M2791" i="2"/>
  <c r="F2791" i="2" s="1"/>
  <c r="E2791" i="2" s="1"/>
  <c r="K2790" i="2"/>
  <c r="E2790" i="2" s="1"/>
  <c r="S2790" i="2"/>
  <c r="L2790" i="2"/>
  <c r="J2788" i="2"/>
  <c r="R2787" i="2"/>
  <c r="M2787" i="2"/>
  <c r="F2787" i="2" s="1"/>
  <c r="E2787" i="2" s="1"/>
  <c r="K2786" i="2"/>
  <c r="E2786" i="2" s="1"/>
  <c r="S2786" i="2"/>
  <c r="L2786" i="2"/>
  <c r="J2784" i="2"/>
  <c r="R2783" i="2"/>
  <c r="M2783" i="2"/>
  <c r="F2783" i="2" s="1"/>
  <c r="K2782" i="2"/>
  <c r="E2782" i="2" s="1"/>
  <c r="S2782" i="2"/>
  <c r="L2782" i="2"/>
  <c r="J2780" i="2"/>
  <c r="R2779" i="2"/>
  <c r="M2779" i="2"/>
  <c r="F2779" i="2" s="1"/>
  <c r="E2779" i="2" s="1"/>
  <c r="K2778" i="2"/>
  <c r="E2778" i="2" s="1"/>
  <c r="S2778" i="2"/>
  <c r="L2778" i="2"/>
  <c r="R2775" i="2"/>
  <c r="M2775" i="2"/>
  <c r="F2775" i="2" s="1"/>
  <c r="K2774" i="2"/>
  <c r="E2774" i="2" s="1"/>
  <c r="S2774" i="2"/>
  <c r="L2774" i="2"/>
  <c r="R2771" i="2"/>
  <c r="M2771" i="2"/>
  <c r="F2771" i="2" s="1"/>
  <c r="K2770" i="2"/>
  <c r="E2770" i="2" s="1"/>
  <c r="S2770" i="2"/>
  <c r="L2770" i="2"/>
  <c r="R2767" i="2"/>
  <c r="M2767" i="2"/>
  <c r="F2767" i="2" s="1"/>
  <c r="K2766" i="2"/>
  <c r="E2766" i="2" s="1"/>
  <c r="S2766" i="2"/>
  <c r="L2766" i="2"/>
  <c r="J2764" i="2"/>
  <c r="R2763" i="2"/>
  <c r="M2763" i="2"/>
  <c r="F2763" i="2" s="1"/>
  <c r="K2762" i="2"/>
  <c r="E2762" i="2" s="1"/>
  <c r="S2762" i="2"/>
  <c r="L2762" i="2"/>
  <c r="J2760" i="2"/>
  <c r="R2759" i="2"/>
  <c r="M2759" i="2"/>
  <c r="F2759" i="2" s="1"/>
  <c r="K2758" i="2"/>
  <c r="E2758" i="2" s="1"/>
  <c r="S2758" i="2"/>
  <c r="L2758" i="2"/>
  <c r="O2758" i="2" s="1"/>
  <c r="R2755" i="2"/>
  <c r="M2755" i="2"/>
  <c r="F2755" i="2" s="1"/>
  <c r="E2755" i="2" s="1"/>
  <c r="K2754" i="2"/>
  <c r="E2754" i="2" s="1"/>
  <c r="S2754" i="2"/>
  <c r="L2754" i="2"/>
  <c r="J2752" i="2"/>
  <c r="R2751" i="2"/>
  <c r="M2751" i="2"/>
  <c r="F2751" i="2" s="1"/>
  <c r="K2750" i="2"/>
  <c r="E2750" i="2" s="1"/>
  <c r="S2750" i="2"/>
  <c r="L2750" i="2"/>
  <c r="J2748" i="2"/>
  <c r="R2747" i="2"/>
  <c r="M2747" i="2"/>
  <c r="F2747" i="2" s="1"/>
  <c r="E2747" i="2" s="1"/>
  <c r="K2746" i="2"/>
  <c r="S2746" i="2"/>
  <c r="L2746" i="2"/>
  <c r="J2744" i="2"/>
  <c r="R2743" i="2"/>
  <c r="M2743" i="2"/>
  <c r="F2743" i="2" s="1"/>
  <c r="E2743" i="2" s="1"/>
  <c r="K2742" i="2"/>
  <c r="E2742" i="2" s="1"/>
  <c r="S2742" i="2"/>
  <c r="L2742" i="2"/>
  <c r="J2740" i="2"/>
  <c r="R2739" i="2"/>
  <c r="M2739" i="2"/>
  <c r="F2739" i="2" s="1"/>
  <c r="K2738" i="2"/>
  <c r="S2738" i="2"/>
  <c r="L2738" i="2"/>
  <c r="L2735" i="2"/>
  <c r="K2735" i="2"/>
  <c r="M2735" i="2"/>
  <c r="M2611" i="2"/>
  <c r="F2611" i="2" s="1"/>
  <c r="K2611" i="2"/>
  <c r="S2611" i="2"/>
  <c r="L2611" i="2"/>
  <c r="R2611" i="2"/>
  <c r="M2595" i="2"/>
  <c r="F2595" i="2" s="1"/>
  <c r="K2595" i="2"/>
  <c r="S2595" i="2"/>
  <c r="L2595" i="2"/>
  <c r="R2595" i="2"/>
  <c r="M2579" i="2"/>
  <c r="F2579" i="2" s="1"/>
  <c r="K2579" i="2"/>
  <c r="S2579" i="2"/>
  <c r="L2579" i="2"/>
  <c r="R2579" i="2"/>
  <c r="L2309" i="2"/>
  <c r="S2309" i="2"/>
  <c r="K2309" i="2"/>
  <c r="M2309" i="2"/>
  <c r="J2309" i="2" s="1"/>
  <c r="R2309" i="2"/>
  <c r="N2309" i="2"/>
  <c r="K2891" i="2"/>
  <c r="O2891" i="2" s="1"/>
  <c r="S2890" i="2"/>
  <c r="K2887" i="2"/>
  <c r="O2887" i="2" s="1"/>
  <c r="S2886" i="2"/>
  <c r="J2886" i="2"/>
  <c r="K2883" i="2"/>
  <c r="O2883" i="2" s="1"/>
  <c r="S2882" i="2"/>
  <c r="K2879" i="2"/>
  <c r="O2879" i="2" s="1"/>
  <c r="S2878" i="2"/>
  <c r="K2875" i="2"/>
  <c r="O2875" i="2" s="1"/>
  <c r="S2874" i="2"/>
  <c r="K2871" i="2"/>
  <c r="O2871" i="2" s="1"/>
  <c r="S2870" i="2"/>
  <c r="J2870" i="2"/>
  <c r="K2867" i="2"/>
  <c r="O2867" i="2" s="1"/>
  <c r="K2865" i="2"/>
  <c r="S2865" i="2"/>
  <c r="L2865" i="2"/>
  <c r="K2861" i="2"/>
  <c r="E2861" i="2" s="1"/>
  <c r="S2861" i="2"/>
  <c r="L2861" i="2"/>
  <c r="K2857" i="2"/>
  <c r="E2857" i="2" s="1"/>
  <c r="S2857" i="2"/>
  <c r="L2857" i="2"/>
  <c r="K2853" i="2"/>
  <c r="E2853" i="2" s="1"/>
  <c r="S2853" i="2"/>
  <c r="L2853" i="2"/>
  <c r="K2849" i="2"/>
  <c r="S2849" i="2"/>
  <c r="L2849" i="2"/>
  <c r="K2845" i="2"/>
  <c r="E2845" i="2" s="1"/>
  <c r="S2845" i="2"/>
  <c r="L2845" i="2"/>
  <c r="K2841" i="2"/>
  <c r="E2841" i="2" s="1"/>
  <c r="S2841" i="2"/>
  <c r="L2841" i="2"/>
  <c r="K2837" i="2"/>
  <c r="E2837" i="2" s="1"/>
  <c r="S2837" i="2"/>
  <c r="L2837" i="2"/>
  <c r="K2833" i="2"/>
  <c r="S2833" i="2"/>
  <c r="L2833" i="2"/>
  <c r="K2829" i="2"/>
  <c r="E2829" i="2" s="1"/>
  <c r="S2829" i="2"/>
  <c r="L2829" i="2"/>
  <c r="K2825" i="2"/>
  <c r="E2825" i="2" s="1"/>
  <c r="S2825" i="2"/>
  <c r="L2825" i="2"/>
  <c r="K2821" i="2"/>
  <c r="E2821" i="2" s="1"/>
  <c r="S2821" i="2"/>
  <c r="L2821" i="2"/>
  <c r="K2817" i="2"/>
  <c r="S2817" i="2"/>
  <c r="L2817" i="2"/>
  <c r="K2813" i="2"/>
  <c r="S2813" i="2"/>
  <c r="L2813" i="2"/>
  <c r="K2809" i="2"/>
  <c r="E2809" i="2" s="1"/>
  <c r="S2809" i="2"/>
  <c r="L2809" i="2"/>
  <c r="K2805" i="2"/>
  <c r="E2805" i="2" s="1"/>
  <c r="S2805" i="2"/>
  <c r="L2805" i="2"/>
  <c r="K2801" i="2"/>
  <c r="S2801" i="2"/>
  <c r="L2801" i="2"/>
  <c r="K2797" i="2"/>
  <c r="E2797" i="2" s="1"/>
  <c r="S2797" i="2"/>
  <c r="L2797" i="2"/>
  <c r="J2795" i="2"/>
  <c r="K2793" i="2"/>
  <c r="E2793" i="2" s="1"/>
  <c r="S2793" i="2"/>
  <c r="L2793" i="2"/>
  <c r="K2789" i="2"/>
  <c r="E2789" i="2" s="1"/>
  <c r="S2789" i="2"/>
  <c r="L2789" i="2"/>
  <c r="K2785" i="2"/>
  <c r="S2785" i="2"/>
  <c r="L2785" i="2"/>
  <c r="K2781" i="2"/>
  <c r="E2781" i="2" s="1"/>
  <c r="S2781" i="2"/>
  <c r="L2781" i="2"/>
  <c r="K2777" i="2"/>
  <c r="E2777" i="2" s="1"/>
  <c r="S2777" i="2"/>
  <c r="L2777" i="2"/>
  <c r="K2773" i="2"/>
  <c r="E2773" i="2" s="1"/>
  <c r="S2773" i="2"/>
  <c r="L2773" i="2"/>
  <c r="K2769" i="2"/>
  <c r="S2769" i="2"/>
  <c r="L2769" i="2"/>
  <c r="K2765" i="2"/>
  <c r="E2765" i="2" s="1"/>
  <c r="S2765" i="2"/>
  <c r="L2765" i="2"/>
  <c r="K2761" i="2"/>
  <c r="E2761" i="2" s="1"/>
  <c r="S2761" i="2"/>
  <c r="L2761" i="2"/>
  <c r="K2757" i="2"/>
  <c r="E2757" i="2" s="1"/>
  <c r="S2757" i="2"/>
  <c r="L2757" i="2"/>
  <c r="K2753" i="2"/>
  <c r="S2753" i="2"/>
  <c r="L2753" i="2"/>
  <c r="K2749" i="2"/>
  <c r="E2749" i="2" s="1"/>
  <c r="S2749" i="2"/>
  <c r="L2749" i="2"/>
  <c r="K2745" i="2"/>
  <c r="E2745" i="2" s="1"/>
  <c r="S2745" i="2"/>
  <c r="L2745" i="2"/>
  <c r="K2741" i="2"/>
  <c r="S2741" i="2"/>
  <c r="L2741" i="2"/>
  <c r="K2737" i="2"/>
  <c r="E2737" i="2" s="1"/>
  <c r="S2737" i="2"/>
  <c r="L2737" i="2"/>
  <c r="M2623" i="2"/>
  <c r="F2623" i="2" s="1"/>
  <c r="K2623" i="2"/>
  <c r="S2623" i="2"/>
  <c r="L2623" i="2"/>
  <c r="R2623" i="2"/>
  <c r="N2619" i="2"/>
  <c r="M2607" i="2"/>
  <c r="F2607" i="2" s="1"/>
  <c r="K2607" i="2"/>
  <c r="S2607" i="2"/>
  <c r="L2607" i="2"/>
  <c r="R2607" i="2"/>
  <c r="N2603" i="2"/>
  <c r="M2591" i="2"/>
  <c r="F2591" i="2" s="1"/>
  <c r="K2591" i="2"/>
  <c r="S2591" i="2"/>
  <c r="L2591" i="2"/>
  <c r="R2591" i="2"/>
  <c r="N2587" i="2"/>
  <c r="I2318" i="2"/>
  <c r="G2318" i="2" s="1"/>
  <c r="L2278" i="2"/>
  <c r="M2278" i="2"/>
  <c r="J2278" i="2" s="1"/>
  <c r="N2278" i="2"/>
  <c r="S2278" i="2"/>
  <c r="K2278" i="2"/>
  <c r="R2278" i="2"/>
  <c r="K2734" i="2"/>
  <c r="O2734" i="2" s="1"/>
  <c r="S2734" i="2"/>
  <c r="M2734" i="2"/>
  <c r="R2734" i="2"/>
  <c r="K2732" i="2"/>
  <c r="O2732" i="2" s="1"/>
  <c r="S2732" i="2"/>
  <c r="M2732" i="2"/>
  <c r="R2732" i="2"/>
  <c r="K2730" i="2"/>
  <c r="O2730" i="2" s="1"/>
  <c r="S2730" i="2"/>
  <c r="M2730" i="2"/>
  <c r="R2730" i="2"/>
  <c r="K2728" i="2"/>
  <c r="O2728" i="2" s="1"/>
  <c r="S2728" i="2"/>
  <c r="M2728" i="2"/>
  <c r="R2728" i="2"/>
  <c r="K2726" i="2"/>
  <c r="O2726" i="2" s="1"/>
  <c r="S2726" i="2"/>
  <c r="M2726" i="2"/>
  <c r="R2726" i="2"/>
  <c r="K2724" i="2"/>
  <c r="O2724" i="2" s="1"/>
  <c r="S2724" i="2"/>
  <c r="M2724" i="2"/>
  <c r="R2724" i="2"/>
  <c r="K2722" i="2"/>
  <c r="O2722" i="2" s="1"/>
  <c r="S2722" i="2"/>
  <c r="M2722" i="2"/>
  <c r="R2722" i="2"/>
  <c r="K2720" i="2"/>
  <c r="O2720" i="2" s="1"/>
  <c r="S2720" i="2"/>
  <c r="M2720" i="2"/>
  <c r="R2720" i="2"/>
  <c r="K2718" i="2"/>
  <c r="O2718" i="2" s="1"/>
  <c r="S2718" i="2"/>
  <c r="M2718" i="2"/>
  <c r="R2718" i="2"/>
  <c r="K2716" i="2"/>
  <c r="O2716" i="2" s="1"/>
  <c r="S2716" i="2"/>
  <c r="M2716" i="2"/>
  <c r="R2716" i="2"/>
  <c r="K2714" i="2"/>
  <c r="O2714" i="2" s="1"/>
  <c r="S2714" i="2"/>
  <c r="M2714" i="2"/>
  <c r="R2714" i="2"/>
  <c r="K2712" i="2"/>
  <c r="O2712" i="2" s="1"/>
  <c r="S2712" i="2"/>
  <c r="M2712" i="2"/>
  <c r="R2712" i="2"/>
  <c r="K2710" i="2"/>
  <c r="O2710" i="2" s="1"/>
  <c r="S2710" i="2"/>
  <c r="M2710" i="2"/>
  <c r="R2710" i="2"/>
  <c r="K2708" i="2"/>
  <c r="O2708" i="2" s="1"/>
  <c r="S2708" i="2"/>
  <c r="M2708" i="2"/>
  <c r="R2708" i="2"/>
  <c r="K2706" i="2"/>
  <c r="O2706" i="2" s="1"/>
  <c r="S2706" i="2"/>
  <c r="M2706" i="2"/>
  <c r="R2706" i="2"/>
  <c r="K2704" i="2"/>
  <c r="O2704" i="2" s="1"/>
  <c r="S2704" i="2"/>
  <c r="M2704" i="2"/>
  <c r="R2704" i="2"/>
  <c r="K2702" i="2"/>
  <c r="O2702" i="2" s="1"/>
  <c r="S2702" i="2"/>
  <c r="M2702" i="2"/>
  <c r="R2702" i="2"/>
  <c r="K2700" i="2"/>
  <c r="O2700" i="2" s="1"/>
  <c r="S2700" i="2"/>
  <c r="M2700" i="2"/>
  <c r="R2700" i="2"/>
  <c r="K2698" i="2"/>
  <c r="O2698" i="2" s="1"/>
  <c r="S2698" i="2"/>
  <c r="M2698" i="2"/>
  <c r="R2698" i="2"/>
  <c r="K2696" i="2"/>
  <c r="O2696" i="2" s="1"/>
  <c r="S2696" i="2"/>
  <c r="M2696" i="2"/>
  <c r="R2696" i="2"/>
  <c r="K2694" i="2"/>
  <c r="O2694" i="2" s="1"/>
  <c r="S2694" i="2"/>
  <c r="M2694" i="2"/>
  <c r="R2694" i="2"/>
  <c r="K2692" i="2"/>
  <c r="O2692" i="2" s="1"/>
  <c r="S2692" i="2"/>
  <c r="M2692" i="2"/>
  <c r="R2692" i="2"/>
  <c r="K2690" i="2"/>
  <c r="O2690" i="2" s="1"/>
  <c r="S2690" i="2"/>
  <c r="M2690" i="2"/>
  <c r="R2690" i="2"/>
  <c r="K2688" i="2"/>
  <c r="O2688" i="2" s="1"/>
  <c r="S2688" i="2"/>
  <c r="M2688" i="2"/>
  <c r="R2688" i="2"/>
  <c r="N2687" i="2"/>
  <c r="K2686" i="2"/>
  <c r="O2686" i="2" s="1"/>
  <c r="S2686" i="2"/>
  <c r="M2686" i="2"/>
  <c r="F2686" i="2" s="1"/>
  <c r="R2686" i="2"/>
  <c r="N2685" i="2"/>
  <c r="K2684" i="2"/>
  <c r="O2684" i="2" s="1"/>
  <c r="S2684" i="2"/>
  <c r="M2684" i="2"/>
  <c r="J2684" i="2" s="1"/>
  <c r="R2684" i="2"/>
  <c r="N2683" i="2"/>
  <c r="K2682" i="2"/>
  <c r="O2682" i="2" s="1"/>
  <c r="S2682" i="2"/>
  <c r="M2682" i="2"/>
  <c r="J2682" i="2" s="1"/>
  <c r="R2682" i="2"/>
  <c r="N2681" i="2"/>
  <c r="K2680" i="2"/>
  <c r="O2680" i="2" s="1"/>
  <c r="S2680" i="2"/>
  <c r="J2680" i="2"/>
  <c r="M2680" i="2"/>
  <c r="F2680" i="2" s="1"/>
  <c r="R2680" i="2"/>
  <c r="N2679" i="2"/>
  <c r="K2678" i="2"/>
  <c r="O2678" i="2" s="1"/>
  <c r="S2678" i="2"/>
  <c r="M2678" i="2"/>
  <c r="F2678" i="2" s="1"/>
  <c r="R2678" i="2"/>
  <c r="N2677" i="2"/>
  <c r="K2676" i="2"/>
  <c r="O2676" i="2" s="1"/>
  <c r="S2676" i="2"/>
  <c r="M2676" i="2"/>
  <c r="F2676" i="2" s="1"/>
  <c r="R2676" i="2"/>
  <c r="N2675" i="2"/>
  <c r="K2674" i="2"/>
  <c r="O2674" i="2" s="1"/>
  <c r="S2674" i="2"/>
  <c r="M2674" i="2"/>
  <c r="F2674" i="2" s="1"/>
  <c r="R2674" i="2"/>
  <c r="N2673" i="2"/>
  <c r="K2672" i="2"/>
  <c r="O2672" i="2" s="1"/>
  <c r="S2672" i="2"/>
  <c r="M2672" i="2"/>
  <c r="F2672" i="2" s="1"/>
  <c r="R2672" i="2"/>
  <c r="N2671" i="2"/>
  <c r="K2670" i="2"/>
  <c r="O2670" i="2" s="1"/>
  <c r="S2670" i="2"/>
  <c r="M2670" i="2"/>
  <c r="F2670" i="2" s="1"/>
  <c r="R2670" i="2"/>
  <c r="N2669" i="2"/>
  <c r="K2668" i="2"/>
  <c r="O2668" i="2" s="1"/>
  <c r="S2668" i="2"/>
  <c r="M2668" i="2"/>
  <c r="F2668" i="2" s="1"/>
  <c r="R2668" i="2"/>
  <c r="N2667" i="2"/>
  <c r="K2666" i="2"/>
  <c r="O2666" i="2" s="1"/>
  <c r="S2666" i="2"/>
  <c r="M2666" i="2"/>
  <c r="F2666" i="2" s="1"/>
  <c r="R2666" i="2"/>
  <c r="N2665" i="2"/>
  <c r="K2664" i="2"/>
  <c r="O2664" i="2" s="1"/>
  <c r="S2664" i="2"/>
  <c r="M2664" i="2"/>
  <c r="F2664" i="2" s="1"/>
  <c r="R2664" i="2"/>
  <c r="N2663" i="2"/>
  <c r="K2662" i="2"/>
  <c r="O2662" i="2" s="1"/>
  <c r="S2662" i="2"/>
  <c r="M2662" i="2"/>
  <c r="F2662" i="2" s="1"/>
  <c r="R2662" i="2"/>
  <c r="N2661" i="2"/>
  <c r="K2660" i="2"/>
  <c r="O2660" i="2" s="1"/>
  <c r="S2660" i="2"/>
  <c r="M2660" i="2"/>
  <c r="F2660" i="2" s="1"/>
  <c r="R2660" i="2"/>
  <c r="N2659" i="2"/>
  <c r="K2658" i="2"/>
  <c r="O2658" i="2" s="1"/>
  <c r="S2658" i="2"/>
  <c r="M2658" i="2"/>
  <c r="F2658" i="2" s="1"/>
  <c r="R2658" i="2"/>
  <c r="N2657" i="2"/>
  <c r="K2656" i="2"/>
  <c r="O2656" i="2" s="1"/>
  <c r="S2656" i="2"/>
  <c r="M2656" i="2"/>
  <c r="F2656" i="2" s="1"/>
  <c r="R2656" i="2"/>
  <c r="N2655" i="2"/>
  <c r="K2654" i="2"/>
  <c r="O2654" i="2" s="1"/>
  <c r="S2654" i="2"/>
  <c r="M2654" i="2"/>
  <c r="F2654" i="2" s="1"/>
  <c r="E2654" i="2" s="1"/>
  <c r="R2654" i="2"/>
  <c r="N2653" i="2"/>
  <c r="K2652" i="2"/>
  <c r="O2652" i="2" s="1"/>
  <c r="S2652" i="2"/>
  <c r="M2652" i="2"/>
  <c r="J2652" i="2" s="1"/>
  <c r="R2652" i="2"/>
  <c r="N2651" i="2"/>
  <c r="K2650" i="2"/>
  <c r="O2650" i="2" s="1"/>
  <c r="S2650" i="2"/>
  <c r="M2650" i="2"/>
  <c r="F2650" i="2" s="1"/>
  <c r="R2650" i="2"/>
  <c r="N2649" i="2"/>
  <c r="K2648" i="2"/>
  <c r="O2648" i="2" s="1"/>
  <c r="S2648" i="2"/>
  <c r="M2648" i="2"/>
  <c r="F2648" i="2" s="1"/>
  <c r="R2648" i="2"/>
  <c r="N2647" i="2"/>
  <c r="K2646" i="2"/>
  <c r="O2646" i="2" s="1"/>
  <c r="S2646" i="2"/>
  <c r="M2646" i="2"/>
  <c r="F2646" i="2" s="1"/>
  <c r="R2646" i="2"/>
  <c r="N2645" i="2"/>
  <c r="K2644" i="2"/>
  <c r="O2644" i="2" s="1"/>
  <c r="S2644" i="2"/>
  <c r="M2644" i="2"/>
  <c r="F2644" i="2" s="1"/>
  <c r="R2644" i="2"/>
  <c r="N2643" i="2"/>
  <c r="K2642" i="2"/>
  <c r="O2642" i="2" s="1"/>
  <c r="S2642" i="2"/>
  <c r="M2642" i="2"/>
  <c r="F2642" i="2" s="1"/>
  <c r="R2642" i="2"/>
  <c r="N2641" i="2"/>
  <c r="K2640" i="2"/>
  <c r="O2640" i="2" s="1"/>
  <c r="S2640" i="2"/>
  <c r="M2640" i="2"/>
  <c r="F2640" i="2" s="1"/>
  <c r="R2640" i="2"/>
  <c r="N2639" i="2"/>
  <c r="K2638" i="2"/>
  <c r="O2638" i="2" s="1"/>
  <c r="S2638" i="2"/>
  <c r="M2638" i="2"/>
  <c r="F2638" i="2" s="1"/>
  <c r="E2638" i="2" s="1"/>
  <c r="R2638" i="2"/>
  <c r="N2637" i="2"/>
  <c r="K2636" i="2"/>
  <c r="O2636" i="2" s="1"/>
  <c r="S2636" i="2"/>
  <c r="M2636" i="2"/>
  <c r="F2636" i="2" s="1"/>
  <c r="R2636" i="2"/>
  <c r="N2635" i="2"/>
  <c r="K2634" i="2"/>
  <c r="O2634" i="2" s="1"/>
  <c r="S2634" i="2"/>
  <c r="M2634" i="2"/>
  <c r="F2634" i="2" s="1"/>
  <c r="R2634" i="2"/>
  <c r="N2633" i="2"/>
  <c r="K2632" i="2"/>
  <c r="O2632" i="2" s="1"/>
  <c r="S2632" i="2"/>
  <c r="M2632" i="2"/>
  <c r="F2632" i="2" s="1"/>
  <c r="R2632" i="2"/>
  <c r="N2631" i="2"/>
  <c r="K2630" i="2"/>
  <c r="O2630" i="2" s="1"/>
  <c r="S2630" i="2"/>
  <c r="M2630" i="2"/>
  <c r="F2630" i="2" s="1"/>
  <c r="R2630" i="2"/>
  <c r="N2629" i="2"/>
  <c r="K2628" i="2"/>
  <c r="O2628" i="2" s="1"/>
  <c r="S2628" i="2"/>
  <c r="J2628" i="2"/>
  <c r="M2628" i="2"/>
  <c r="F2628" i="2" s="1"/>
  <c r="R2628" i="2"/>
  <c r="N2627" i="2"/>
  <c r="M2624" i="2"/>
  <c r="K2624" i="2"/>
  <c r="S2624" i="2"/>
  <c r="L2624" i="2"/>
  <c r="O2624" i="2" s="1"/>
  <c r="M2620" i="2"/>
  <c r="K2620" i="2"/>
  <c r="S2620" i="2"/>
  <c r="L2620" i="2"/>
  <c r="M2616" i="2"/>
  <c r="K2616" i="2"/>
  <c r="S2616" i="2"/>
  <c r="L2616" i="2"/>
  <c r="M2612" i="2"/>
  <c r="K2612" i="2"/>
  <c r="S2612" i="2"/>
  <c r="L2612" i="2"/>
  <c r="M2608" i="2"/>
  <c r="K2608" i="2"/>
  <c r="S2608" i="2"/>
  <c r="L2608" i="2"/>
  <c r="O2608" i="2" s="1"/>
  <c r="M2604" i="2"/>
  <c r="K2604" i="2"/>
  <c r="S2604" i="2"/>
  <c r="L2604" i="2"/>
  <c r="M2600" i="2"/>
  <c r="K2600" i="2"/>
  <c r="S2600" i="2"/>
  <c r="L2600" i="2"/>
  <c r="M2596" i="2"/>
  <c r="K2596" i="2"/>
  <c r="S2596" i="2"/>
  <c r="L2596" i="2"/>
  <c r="M2592" i="2"/>
  <c r="K2592" i="2"/>
  <c r="S2592" i="2"/>
  <c r="L2592" i="2"/>
  <c r="O2592" i="2" s="1"/>
  <c r="M2588" i="2"/>
  <c r="K2588" i="2"/>
  <c r="S2588" i="2"/>
  <c r="L2588" i="2"/>
  <c r="M2584" i="2"/>
  <c r="K2584" i="2"/>
  <c r="S2584" i="2"/>
  <c r="L2584" i="2"/>
  <c r="M2580" i="2"/>
  <c r="K2580" i="2"/>
  <c r="S2580" i="2"/>
  <c r="L2580" i="2"/>
  <c r="M2576" i="2"/>
  <c r="K2576" i="2"/>
  <c r="S2576" i="2"/>
  <c r="L2576" i="2"/>
  <c r="O2576" i="2" s="1"/>
  <c r="N2733" i="2"/>
  <c r="F2733" i="2" s="1"/>
  <c r="N2731" i="2"/>
  <c r="F2731" i="2" s="1"/>
  <c r="N2729" i="2"/>
  <c r="F2729" i="2" s="1"/>
  <c r="N2727" i="2"/>
  <c r="F2727" i="2" s="1"/>
  <c r="N2725" i="2"/>
  <c r="F2725" i="2" s="1"/>
  <c r="N2723" i="2"/>
  <c r="F2723" i="2" s="1"/>
  <c r="N2721" i="2"/>
  <c r="F2721" i="2" s="1"/>
  <c r="N2719" i="2"/>
  <c r="F2719" i="2" s="1"/>
  <c r="N2717" i="2"/>
  <c r="F2717" i="2" s="1"/>
  <c r="N2715" i="2"/>
  <c r="F2715" i="2" s="1"/>
  <c r="N2713" i="2"/>
  <c r="F2713" i="2" s="1"/>
  <c r="N2711" i="2"/>
  <c r="F2711" i="2" s="1"/>
  <c r="N2709" i="2"/>
  <c r="F2709" i="2" s="1"/>
  <c r="N2707" i="2"/>
  <c r="F2707" i="2" s="1"/>
  <c r="N2705" i="2"/>
  <c r="F2705" i="2" s="1"/>
  <c r="N2703" i="2"/>
  <c r="F2703" i="2" s="1"/>
  <c r="N2701" i="2"/>
  <c r="F2701" i="2" s="1"/>
  <c r="N2699" i="2"/>
  <c r="F2699" i="2" s="1"/>
  <c r="N2697" i="2"/>
  <c r="F2697" i="2" s="1"/>
  <c r="N2695" i="2"/>
  <c r="F2695" i="2" s="1"/>
  <c r="N2693" i="2"/>
  <c r="F2693" i="2" s="1"/>
  <c r="N2691" i="2"/>
  <c r="F2691" i="2" s="1"/>
  <c r="N2689" i="2"/>
  <c r="F2689" i="2" s="1"/>
  <c r="L2687" i="2"/>
  <c r="L2685" i="2"/>
  <c r="L2683" i="2"/>
  <c r="L2681" i="2"/>
  <c r="L2679" i="2"/>
  <c r="L2677" i="2"/>
  <c r="L2675" i="2"/>
  <c r="L2673" i="2"/>
  <c r="L2671" i="2"/>
  <c r="L2669" i="2"/>
  <c r="L2667" i="2"/>
  <c r="L2665" i="2"/>
  <c r="L2663" i="2"/>
  <c r="L2661" i="2"/>
  <c r="L2659" i="2"/>
  <c r="L2657" i="2"/>
  <c r="L2655" i="2"/>
  <c r="L2653" i="2"/>
  <c r="L2651" i="2"/>
  <c r="L2649" i="2"/>
  <c r="L2647" i="2"/>
  <c r="L2645" i="2"/>
  <c r="L2643" i="2"/>
  <c r="L2641" i="2"/>
  <c r="L2639" i="2"/>
  <c r="L2637" i="2"/>
  <c r="L2635" i="2"/>
  <c r="L2633" i="2"/>
  <c r="L2631" i="2"/>
  <c r="L2629" i="2"/>
  <c r="L2627" i="2"/>
  <c r="M2625" i="2"/>
  <c r="K2625" i="2"/>
  <c r="S2625" i="2"/>
  <c r="L2625" i="2"/>
  <c r="M2621" i="2"/>
  <c r="K2621" i="2"/>
  <c r="S2621" i="2"/>
  <c r="L2621" i="2"/>
  <c r="M2617" i="2"/>
  <c r="K2617" i="2"/>
  <c r="S2617" i="2"/>
  <c r="L2617" i="2"/>
  <c r="M2613" i="2"/>
  <c r="K2613" i="2"/>
  <c r="S2613" i="2"/>
  <c r="L2613" i="2"/>
  <c r="M2609" i="2"/>
  <c r="K2609" i="2"/>
  <c r="S2609" i="2"/>
  <c r="L2609" i="2"/>
  <c r="M2605" i="2"/>
  <c r="K2605" i="2"/>
  <c r="S2605" i="2"/>
  <c r="L2605" i="2"/>
  <c r="M2601" i="2"/>
  <c r="K2601" i="2"/>
  <c r="S2601" i="2"/>
  <c r="L2601" i="2"/>
  <c r="M2597" i="2"/>
  <c r="K2597" i="2"/>
  <c r="S2597" i="2"/>
  <c r="L2597" i="2"/>
  <c r="M2593" i="2"/>
  <c r="K2593" i="2"/>
  <c r="S2593" i="2"/>
  <c r="L2593" i="2"/>
  <c r="M2589" i="2"/>
  <c r="K2589" i="2"/>
  <c r="S2589" i="2"/>
  <c r="L2589" i="2"/>
  <c r="M2585" i="2"/>
  <c r="K2585" i="2"/>
  <c r="S2585" i="2"/>
  <c r="L2585" i="2"/>
  <c r="M2581" i="2"/>
  <c r="K2581" i="2"/>
  <c r="S2581" i="2"/>
  <c r="L2581" i="2"/>
  <c r="M2577" i="2"/>
  <c r="K2577" i="2"/>
  <c r="S2577" i="2"/>
  <c r="L2577" i="2"/>
  <c r="I2364" i="2"/>
  <c r="L2294" i="2"/>
  <c r="M2294" i="2"/>
  <c r="J2294" i="2" s="1"/>
  <c r="N2294" i="2"/>
  <c r="S2294" i="2"/>
  <c r="K2294" i="2"/>
  <c r="I2125" i="2"/>
  <c r="I2079" i="2"/>
  <c r="G2079" i="2" s="1"/>
  <c r="K2733" i="2"/>
  <c r="O2733" i="2" s="1"/>
  <c r="S2733" i="2"/>
  <c r="J2733" i="2"/>
  <c r="K2731" i="2"/>
  <c r="O2731" i="2" s="1"/>
  <c r="S2731" i="2"/>
  <c r="J2731" i="2"/>
  <c r="K2729" i="2"/>
  <c r="O2729" i="2" s="1"/>
  <c r="S2729" i="2"/>
  <c r="J2729" i="2"/>
  <c r="K2727" i="2"/>
  <c r="O2727" i="2" s="1"/>
  <c r="S2727" i="2"/>
  <c r="J2727" i="2"/>
  <c r="K2725" i="2"/>
  <c r="O2725" i="2" s="1"/>
  <c r="S2725" i="2"/>
  <c r="J2725" i="2"/>
  <c r="K2723" i="2"/>
  <c r="O2723" i="2" s="1"/>
  <c r="S2723" i="2"/>
  <c r="J2723" i="2"/>
  <c r="K2721" i="2"/>
  <c r="O2721" i="2" s="1"/>
  <c r="S2721" i="2"/>
  <c r="J2721" i="2"/>
  <c r="K2719" i="2"/>
  <c r="O2719" i="2" s="1"/>
  <c r="S2719" i="2"/>
  <c r="J2719" i="2"/>
  <c r="K2717" i="2"/>
  <c r="O2717" i="2" s="1"/>
  <c r="S2717" i="2"/>
  <c r="J2717" i="2"/>
  <c r="K2715" i="2"/>
  <c r="O2715" i="2" s="1"/>
  <c r="S2715" i="2"/>
  <c r="J2715" i="2"/>
  <c r="K2713" i="2"/>
  <c r="O2713" i="2" s="1"/>
  <c r="S2713" i="2"/>
  <c r="J2713" i="2"/>
  <c r="K2711" i="2"/>
  <c r="O2711" i="2" s="1"/>
  <c r="S2711" i="2"/>
  <c r="J2711" i="2"/>
  <c r="K2709" i="2"/>
  <c r="O2709" i="2" s="1"/>
  <c r="S2709" i="2"/>
  <c r="J2709" i="2"/>
  <c r="K2707" i="2"/>
  <c r="O2707" i="2" s="1"/>
  <c r="S2707" i="2"/>
  <c r="J2707" i="2"/>
  <c r="K2705" i="2"/>
  <c r="O2705" i="2" s="1"/>
  <c r="S2705" i="2"/>
  <c r="J2705" i="2"/>
  <c r="K2703" i="2"/>
  <c r="O2703" i="2" s="1"/>
  <c r="S2703" i="2"/>
  <c r="J2703" i="2"/>
  <c r="K2701" i="2"/>
  <c r="O2701" i="2" s="1"/>
  <c r="S2701" i="2"/>
  <c r="J2701" i="2"/>
  <c r="K2699" i="2"/>
  <c r="O2699" i="2" s="1"/>
  <c r="S2699" i="2"/>
  <c r="J2699" i="2"/>
  <c r="K2697" i="2"/>
  <c r="O2697" i="2" s="1"/>
  <c r="S2697" i="2"/>
  <c r="J2697" i="2"/>
  <c r="K2695" i="2"/>
  <c r="O2695" i="2" s="1"/>
  <c r="S2695" i="2"/>
  <c r="J2695" i="2"/>
  <c r="K2693" i="2"/>
  <c r="O2693" i="2" s="1"/>
  <c r="S2693" i="2"/>
  <c r="J2693" i="2"/>
  <c r="K2691" i="2"/>
  <c r="O2691" i="2" s="1"/>
  <c r="S2691" i="2"/>
  <c r="J2691" i="2"/>
  <c r="K2689" i="2"/>
  <c r="O2689" i="2" s="1"/>
  <c r="S2689" i="2"/>
  <c r="J2689" i="2"/>
  <c r="K2687" i="2"/>
  <c r="S2687" i="2"/>
  <c r="M2687" i="2"/>
  <c r="J2687" i="2" s="1"/>
  <c r="R2687" i="2"/>
  <c r="K2685" i="2"/>
  <c r="S2685" i="2"/>
  <c r="M2685" i="2"/>
  <c r="J2685" i="2" s="1"/>
  <c r="R2685" i="2"/>
  <c r="K2683" i="2"/>
  <c r="S2683" i="2"/>
  <c r="M2683" i="2"/>
  <c r="J2683" i="2" s="1"/>
  <c r="R2683" i="2"/>
  <c r="K2681" i="2"/>
  <c r="S2681" i="2"/>
  <c r="M2681" i="2"/>
  <c r="J2681" i="2" s="1"/>
  <c r="R2681" i="2"/>
  <c r="K2679" i="2"/>
  <c r="S2679" i="2"/>
  <c r="M2679" i="2"/>
  <c r="R2679" i="2"/>
  <c r="J2679" i="2"/>
  <c r="K2677" i="2"/>
  <c r="S2677" i="2"/>
  <c r="M2677" i="2"/>
  <c r="J2677" i="2" s="1"/>
  <c r="R2677" i="2"/>
  <c r="K2675" i="2"/>
  <c r="S2675" i="2"/>
  <c r="M2675" i="2"/>
  <c r="J2675" i="2" s="1"/>
  <c r="R2675" i="2"/>
  <c r="K2673" i="2"/>
  <c r="S2673" i="2"/>
  <c r="M2673" i="2"/>
  <c r="J2673" i="2" s="1"/>
  <c r="R2673" i="2"/>
  <c r="K2671" i="2"/>
  <c r="S2671" i="2"/>
  <c r="M2671" i="2"/>
  <c r="J2671" i="2" s="1"/>
  <c r="R2671" i="2"/>
  <c r="K2669" i="2"/>
  <c r="S2669" i="2"/>
  <c r="M2669" i="2"/>
  <c r="J2669" i="2" s="1"/>
  <c r="R2669" i="2"/>
  <c r="K2667" i="2"/>
  <c r="S2667" i="2"/>
  <c r="M2667" i="2"/>
  <c r="R2667" i="2"/>
  <c r="J2667" i="2"/>
  <c r="K2665" i="2"/>
  <c r="S2665" i="2"/>
  <c r="M2665" i="2"/>
  <c r="J2665" i="2" s="1"/>
  <c r="R2665" i="2"/>
  <c r="K2663" i="2"/>
  <c r="S2663" i="2"/>
  <c r="M2663" i="2"/>
  <c r="J2663" i="2" s="1"/>
  <c r="R2663" i="2"/>
  <c r="K2661" i="2"/>
  <c r="S2661" i="2"/>
  <c r="M2661" i="2"/>
  <c r="J2661" i="2" s="1"/>
  <c r="R2661" i="2"/>
  <c r="K2659" i="2"/>
  <c r="S2659" i="2"/>
  <c r="M2659" i="2"/>
  <c r="J2659" i="2" s="1"/>
  <c r="R2659" i="2"/>
  <c r="K2657" i="2"/>
  <c r="S2657" i="2"/>
  <c r="M2657" i="2"/>
  <c r="J2657" i="2" s="1"/>
  <c r="R2657" i="2"/>
  <c r="K2655" i="2"/>
  <c r="S2655" i="2"/>
  <c r="M2655" i="2"/>
  <c r="J2655" i="2" s="1"/>
  <c r="R2655" i="2"/>
  <c r="K2653" i="2"/>
  <c r="S2653" i="2"/>
  <c r="M2653" i="2"/>
  <c r="J2653" i="2" s="1"/>
  <c r="R2653" i="2"/>
  <c r="K2651" i="2"/>
  <c r="S2651" i="2"/>
  <c r="M2651" i="2"/>
  <c r="J2651" i="2" s="1"/>
  <c r="R2651" i="2"/>
  <c r="K2649" i="2"/>
  <c r="S2649" i="2"/>
  <c r="M2649" i="2"/>
  <c r="J2649" i="2" s="1"/>
  <c r="R2649" i="2"/>
  <c r="K2647" i="2"/>
  <c r="S2647" i="2"/>
  <c r="M2647" i="2"/>
  <c r="J2647" i="2" s="1"/>
  <c r="R2647" i="2"/>
  <c r="K2645" i="2"/>
  <c r="S2645" i="2"/>
  <c r="M2645" i="2"/>
  <c r="J2645" i="2" s="1"/>
  <c r="R2645" i="2"/>
  <c r="K2643" i="2"/>
  <c r="S2643" i="2"/>
  <c r="M2643" i="2"/>
  <c r="J2643" i="2" s="1"/>
  <c r="R2643" i="2"/>
  <c r="K2641" i="2"/>
  <c r="S2641" i="2"/>
  <c r="M2641" i="2"/>
  <c r="J2641" i="2" s="1"/>
  <c r="R2641" i="2"/>
  <c r="K2639" i="2"/>
  <c r="S2639" i="2"/>
  <c r="M2639" i="2"/>
  <c r="J2639" i="2" s="1"/>
  <c r="R2639" i="2"/>
  <c r="K2637" i="2"/>
  <c r="S2637" i="2"/>
  <c r="M2637" i="2"/>
  <c r="J2637" i="2" s="1"/>
  <c r="R2637" i="2"/>
  <c r="K2635" i="2"/>
  <c r="S2635" i="2"/>
  <c r="M2635" i="2"/>
  <c r="J2635" i="2" s="1"/>
  <c r="R2635" i="2"/>
  <c r="K2633" i="2"/>
  <c r="S2633" i="2"/>
  <c r="M2633" i="2"/>
  <c r="J2633" i="2" s="1"/>
  <c r="R2633" i="2"/>
  <c r="K2631" i="2"/>
  <c r="S2631" i="2"/>
  <c r="M2631" i="2"/>
  <c r="J2631" i="2" s="1"/>
  <c r="R2631" i="2"/>
  <c r="K2629" i="2"/>
  <c r="S2629" i="2"/>
  <c r="M2629" i="2"/>
  <c r="J2629" i="2" s="1"/>
  <c r="R2629" i="2"/>
  <c r="K2627" i="2"/>
  <c r="S2627" i="2"/>
  <c r="M2627" i="2"/>
  <c r="J2627" i="2" s="1"/>
  <c r="R2627" i="2"/>
  <c r="M2626" i="2"/>
  <c r="K2626" i="2"/>
  <c r="S2626" i="2"/>
  <c r="L2626" i="2"/>
  <c r="R2626" i="2"/>
  <c r="M2622" i="2"/>
  <c r="K2622" i="2"/>
  <c r="S2622" i="2"/>
  <c r="L2622" i="2"/>
  <c r="M2618" i="2"/>
  <c r="J2618" i="2" s="1"/>
  <c r="K2618" i="2"/>
  <c r="S2618" i="2"/>
  <c r="L2618" i="2"/>
  <c r="M2614" i="2"/>
  <c r="J2614" i="2" s="1"/>
  <c r="K2614" i="2"/>
  <c r="S2614" i="2"/>
  <c r="L2614" i="2"/>
  <c r="M2610" i="2"/>
  <c r="K2610" i="2"/>
  <c r="S2610" i="2"/>
  <c r="L2610" i="2"/>
  <c r="M2606" i="2"/>
  <c r="K2606" i="2"/>
  <c r="S2606" i="2"/>
  <c r="L2606" i="2"/>
  <c r="M2602" i="2"/>
  <c r="J2602" i="2" s="1"/>
  <c r="K2602" i="2"/>
  <c r="S2602" i="2"/>
  <c r="L2602" i="2"/>
  <c r="M2598" i="2"/>
  <c r="J2598" i="2" s="1"/>
  <c r="K2598" i="2"/>
  <c r="S2598" i="2"/>
  <c r="L2598" i="2"/>
  <c r="M2594" i="2"/>
  <c r="K2594" i="2"/>
  <c r="S2594" i="2"/>
  <c r="L2594" i="2"/>
  <c r="M2590" i="2"/>
  <c r="K2590" i="2"/>
  <c r="S2590" i="2"/>
  <c r="L2590" i="2"/>
  <c r="M2586" i="2"/>
  <c r="J2586" i="2" s="1"/>
  <c r="K2586" i="2"/>
  <c r="S2586" i="2"/>
  <c r="L2586" i="2"/>
  <c r="M2582" i="2"/>
  <c r="J2582" i="2" s="1"/>
  <c r="K2582" i="2"/>
  <c r="S2582" i="2"/>
  <c r="L2582" i="2"/>
  <c r="M2578" i="2"/>
  <c r="K2578" i="2"/>
  <c r="S2578" i="2"/>
  <c r="L2578" i="2"/>
  <c r="M2575" i="2"/>
  <c r="F2575" i="2" s="1"/>
  <c r="K2575" i="2"/>
  <c r="S2575" i="2"/>
  <c r="L2575" i="2"/>
  <c r="M2574" i="2"/>
  <c r="F2574" i="2" s="1"/>
  <c r="K2574" i="2"/>
  <c r="S2574" i="2"/>
  <c r="R2574" i="2"/>
  <c r="L2574" i="2"/>
  <c r="M2573" i="2"/>
  <c r="F2573" i="2" s="1"/>
  <c r="K2573" i="2"/>
  <c r="S2573" i="2"/>
  <c r="R2573" i="2"/>
  <c r="L2573" i="2"/>
  <c r="O2573" i="2" s="1"/>
  <c r="M2572" i="2"/>
  <c r="F2572" i="2" s="1"/>
  <c r="K2572" i="2"/>
  <c r="S2572" i="2"/>
  <c r="R2572" i="2"/>
  <c r="L2572" i="2"/>
  <c r="M2571" i="2"/>
  <c r="F2571" i="2" s="1"/>
  <c r="K2571" i="2"/>
  <c r="S2571" i="2"/>
  <c r="R2571" i="2"/>
  <c r="L2571" i="2"/>
  <c r="O2571" i="2" s="1"/>
  <c r="M2570" i="2"/>
  <c r="F2570" i="2" s="1"/>
  <c r="K2570" i="2"/>
  <c r="S2570" i="2"/>
  <c r="R2570" i="2"/>
  <c r="L2570" i="2"/>
  <c r="M2569" i="2"/>
  <c r="F2569" i="2" s="1"/>
  <c r="K2569" i="2"/>
  <c r="S2569" i="2"/>
  <c r="R2569" i="2"/>
  <c r="L2569" i="2"/>
  <c r="M2568" i="2"/>
  <c r="F2568" i="2" s="1"/>
  <c r="K2568" i="2"/>
  <c r="S2568" i="2"/>
  <c r="R2568" i="2"/>
  <c r="L2568" i="2"/>
  <c r="M2567" i="2"/>
  <c r="F2567" i="2" s="1"/>
  <c r="K2567" i="2"/>
  <c r="S2567" i="2"/>
  <c r="R2567" i="2"/>
  <c r="L2567" i="2"/>
  <c r="O2567" i="2" s="1"/>
  <c r="M2566" i="2"/>
  <c r="F2566" i="2" s="1"/>
  <c r="K2566" i="2"/>
  <c r="S2566" i="2"/>
  <c r="R2566" i="2"/>
  <c r="L2566" i="2"/>
  <c r="M2565" i="2"/>
  <c r="F2565" i="2" s="1"/>
  <c r="K2565" i="2"/>
  <c r="S2565" i="2"/>
  <c r="R2565" i="2"/>
  <c r="L2565" i="2"/>
  <c r="O2565" i="2" s="1"/>
  <c r="M2564" i="2"/>
  <c r="F2564" i="2" s="1"/>
  <c r="K2564" i="2"/>
  <c r="S2564" i="2"/>
  <c r="R2564" i="2"/>
  <c r="L2564" i="2"/>
  <c r="O2564" i="2" s="1"/>
  <c r="M2563" i="2"/>
  <c r="F2563" i="2" s="1"/>
  <c r="K2563" i="2"/>
  <c r="S2563" i="2"/>
  <c r="J2563" i="2"/>
  <c r="R2563" i="2"/>
  <c r="L2563" i="2"/>
  <c r="O2563" i="2" s="1"/>
  <c r="M2562" i="2"/>
  <c r="F2562" i="2" s="1"/>
  <c r="K2562" i="2"/>
  <c r="S2562" i="2"/>
  <c r="R2562" i="2"/>
  <c r="L2562" i="2"/>
  <c r="M2561" i="2"/>
  <c r="F2561" i="2" s="1"/>
  <c r="K2561" i="2"/>
  <c r="S2561" i="2"/>
  <c r="R2561" i="2"/>
  <c r="L2561" i="2"/>
  <c r="O2561" i="2" s="1"/>
  <c r="M2560" i="2"/>
  <c r="F2560" i="2" s="1"/>
  <c r="K2560" i="2"/>
  <c r="S2560" i="2"/>
  <c r="R2560" i="2"/>
  <c r="L2560" i="2"/>
  <c r="M2559" i="2"/>
  <c r="F2559" i="2" s="1"/>
  <c r="K2559" i="2"/>
  <c r="S2559" i="2"/>
  <c r="R2559" i="2"/>
  <c r="L2559" i="2"/>
  <c r="O2559" i="2" s="1"/>
  <c r="M2558" i="2"/>
  <c r="F2558" i="2" s="1"/>
  <c r="K2558" i="2"/>
  <c r="S2558" i="2"/>
  <c r="R2558" i="2"/>
  <c r="L2558" i="2"/>
  <c r="O2558" i="2" s="1"/>
  <c r="M2557" i="2"/>
  <c r="F2557" i="2" s="1"/>
  <c r="K2557" i="2"/>
  <c r="S2557" i="2"/>
  <c r="J2557" i="2"/>
  <c r="R2557" i="2"/>
  <c r="L2557" i="2"/>
  <c r="O2557" i="2" s="1"/>
  <c r="M2556" i="2"/>
  <c r="F2556" i="2" s="1"/>
  <c r="K2556" i="2"/>
  <c r="S2556" i="2"/>
  <c r="R2556" i="2"/>
  <c r="L2556" i="2"/>
  <c r="O2556" i="2" s="1"/>
  <c r="M2555" i="2"/>
  <c r="F2555" i="2" s="1"/>
  <c r="E2555" i="2" s="1"/>
  <c r="K2555" i="2"/>
  <c r="S2555" i="2"/>
  <c r="J2555" i="2"/>
  <c r="R2555" i="2"/>
  <c r="L2555" i="2"/>
  <c r="O2555" i="2" s="1"/>
  <c r="M2554" i="2"/>
  <c r="F2554" i="2" s="1"/>
  <c r="K2554" i="2"/>
  <c r="S2554" i="2"/>
  <c r="R2554" i="2"/>
  <c r="L2554" i="2"/>
  <c r="M2553" i="2"/>
  <c r="F2553" i="2" s="1"/>
  <c r="K2553" i="2"/>
  <c r="S2553" i="2"/>
  <c r="R2553" i="2"/>
  <c r="L2553" i="2"/>
  <c r="O2553" i="2" s="1"/>
  <c r="M2552" i="2"/>
  <c r="F2552" i="2" s="1"/>
  <c r="K2552" i="2"/>
  <c r="S2552" i="2"/>
  <c r="R2552" i="2"/>
  <c r="L2552" i="2"/>
  <c r="O2552" i="2" s="1"/>
  <c r="M2551" i="2"/>
  <c r="F2551" i="2" s="1"/>
  <c r="K2551" i="2"/>
  <c r="S2551" i="2"/>
  <c r="J2551" i="2"/>
  <c r="R2551" i="2"/>
  <c r="L2551" i="2"/>
  <c r="O2551" i="2" s="1"/>
  <c r="M2550" i="2"/>
  <c r="F2550" i="2" s="1"/>
  <c r="K2550" i="2"/>
  <c r="S2550" i="2"/>
  <c r="R2550" i="2"/>
  <c r="L2550" i="2"/>
  <c r="O2550" i="2" s="1"/>
  <c r="M2549" i="2"/>
  <c r="F2549" i="2" s="1"/>
  <c r="K2549" i="2"/>
  <c r="S2549" i="2"/>
  <c r="J2549" i="2"/>
  <c r="R2549" i="2"/>
  <c r="L2549" i="2"/>
  <c r="O2549" i="2" s="1"/>
  <c r="M2548" i="2"/>
  <c r="F2548" i="2" s="1"/>
  <c r="K2548" i="2"/>
  <c r="S2548" i="2"/>
  <c r="R2548" i="2"/>
  <c r="L2548" i="2"/>
  <c r="M2547" i="2"/>
  <c r="F2547" i="2" s="1"/>
  <c r="E2547" i="2" s="1"/>
  <c r="K2547" i="2"/>
  <c r="S2547" i="2"/>
  <c r="R2547" i="2"/>
  <c r="L2547" i="2"/>
  <c r="O2547" i="2" s="1"/>
  <c r="M2546" i="2"/>
  <c r="F2546" i="2" s="1"/>
  <c r="K2546" i="2"/>
  <c r="S2546" i="2"/>
  <c r="R2546" i="2"/>
  <c r="L2546" i="2"/>
  <c r="M2545" i="2"/>
  <c r="F2545" i="2" s="1"/>
  <c r="K2545" i="2"/>
  <c r="S2545" i="2"/>
  <c r="R2545" i="2"/>
  <c r="L2545" i="2"/>
  <c r="M2544" i="2"/>
  <c r="F2544" i="2" s="1"/>
  <c r="K2544" i="2"/>
  <c r="S2544" i="2"/>
  <c r="R2544" i="2"/>
  <c r="L2544" i="2"/>
  <c r="O2544" i="2" s="1"/>
  <c r="M2543" i="2"/>
  <c r="F2543" i="2" s="1"/>
  <c r="K2543" i="2"/>
  <c r="S2543" i="2"/>
  <c r="J2543" i="2"/>
  <c r="R2543" i="2"/>
  <c r="L2543" i="2"/>
  <c r="O2543" i="2" s="1"/>
  <c r="M2542" i="2"/>
  <c r="F2542" i="2" s="1"/>
  <c r="K2542" i="2"/>
  <c r="S2542" i="2"/>
  <c r="R2542" i="2"/>
  <c r="L2542" i="2"/>
  <c r="M2541" i="2"/>
  <c r="F2541" i="2" s="1"/>
  <c r="K2541" i="2"/>
  <c r="S2541" i="2"/>
  <c r="R2541" i="2"/>
  <c r="L2541" i="2"/>
  <c r="O2541" i="2" s="1"/>
  <c r="M2540" i="2"/>
  <c r="F2540" i="2" s="1"/>
  <c r="K2540" i="2"/>
  <c r="S2540" i="2"/>
  <c r="R2540" i="2"/>
  <c r="L2540" i="2"/>
  <c r="M2539" i="2"/>
  <c r="F2539" i="2" s="1"/>
  <c r="K2539" i="2"/>
  <c r="S2539" i="2"/>
  <c r="R2539" i="2"/>
  <c r="L2539" i="2"/>
  <c r="O2539" i="2" s="1"/>
  <c r="M2538" i="2"/>
  <c r="F2538" i="2" s="1"/>
  <c r="K2538" i="2"/>
  <c r="S2538" i="2"/>
  <c r="R2538" i="2"/>
  <c r="L2538" i="2"/>
  <c r="M2537" i="2"/>
  <c r="F2537" i="2" s="1"/>
  <c r="K2537" i="2"/>
  <c r="S2537" i="2"/>
  <c r="R2537" i="2"/>
  <c r="L2537" i="2"/>
  <c r="M2536" i="2"/>
  <c r="F2536" i="2" s="1"/>
  <c r="K2536" i="2"/>
  <c r="S2536" i="2"/>
  <c r="R2536" i="2"/>
  <c r="L2536" i="2"/>
  <c r="M2535" i="2"/>
  <c r="K2535" i="2"/>
  <c r="S2535" i="2"/>
  <c r="R2535" i="2"/>
  <c r="L2535" i="2"/>
  <c r="O2535" i="2" s="1"/>
  <c r="M2534" i="2"/>
  <c r="F2534" i="2" s="1"/>
  <c r="K2534" i="2"/>
  <c r="S2534" i="2"/>
  <c r="R2534" i="2"/>
  <c r="L2534" i="2"/>
  <c r="M2533" i="2"/>
  <c r="F2533" i="2" s="1"/>
  <c r="K2533" i="2"/>
  <c r="S2533" i="2"/>
  <c r="R2533" i="2"/>
  <c r="L2533" i="2"/>
  <c r="M2532" i="2"/>
  <c r="F2532" i="2" s="1"/>
  <c r="E2532" i="2" s="1"/>
  <c r="K2532" i="2"/>
  <c r="S2532" i="2"/>
  <c r="R2532" i="2"/>
  <c r="L2532" i="2"/>
  <c r="O2532" i="2" s="1"/>
  <c r="M2531" i="2"/>
  <c r="F2531" i="2" s="1"/>
  <c r="K2531" i="2"/>
  <c r="S2531" i="2"/>
  <c r="J2531" i="2"/>
  <c r="R2531" i="2"/>
  <c r="L2531" i="2"/>
  <c r="O2531" i="2" s="1"/>
  <c r="M2530" i="2"/>
  <c r="F2530" i="2" s="1"/>
  <c r="K2530" i="2"/>
  <c r="S2530" i="2"/>
  <c r="R2530" i="2"/>
  <c r="L2530" i="2"/>
  <c r="M2529" i="2"/>
  <c r="F2529" i="2" s="1"/>
  <c r="K2529" i="2"/>
  <c r="S2529" i="2"/>
  <c r="R2529" i="2"/>
  <c r="L2529" i="2"/>
  <c r="O2529" i="2" s="1"/>
  <c r="M2528" i="2"/>
  <c r="F2528" i="2" s="1"/>
  <c r="K2528" i="2"/>
  <c r="S2528" i="2"/>
  <c r="R2528" i="2"/>
  <c r="L2528" i="2"/>
  <c r="M2527" i="2"/>
  <c r="F2527" i="2" s="1"/>
  <c r="K2527" i="2"/>
  <c r="S2527" i="2"/>
  <c r="R2527" i="2"/>
  <c r="L2527" i="2"/>
  <c r="M2526" i="2"/>
  <c r="F2526" i="2" s="1"/>
  <c r="K2526" i="2"/>
  <c r="S2526" i="2"/>
  <c r="R2526" i="2"/>
  <c r="L2526" i="2"/>
  <c r="O2526" i="2" s="1"/>
  <c r="M2525" i="2"/>
  <c r="F2525" i="2" s="1"/>
  <c r="K2525" i="2"/>
  <c r="S2525" i="2"/>
  <c r="J2525" i="2"/>
  <c r="R2525" i="2"/>
  <c r="L2525" i="2"/>
  <c r="O2525" i="2" s="1"/>
  <c r="M2524" i="2"/>
  <c r="F2524" i="2" s="1"/>
  <c r="E2524" i="2" s="1"/>
  <c r="K2524" i="2"/>
  <c r="S2524" i="2"/>
  <c r="R2524" i="2"/>
  <c r="L2524" i="2"/>
  <c r="O2524" i="2" s="1"/>
  <c r="M2523" i="2"/>
  <c r="F2523" i="2" s="1"/>
  <c r="E2523" i="2" s="1"/>
  <c r="K2523" i="2"/>
  <c r="S2523" i="2"/>
  <c r="J2523" i="2"/>
  <c r="R2523" i="2"/>
  <c r="L2523" i="2"/>
  <c r="O2523" i="2" s="1"/>
  <c r="M2522" i="2"/>
  <c r="F2522" i="2" s="1"/>
  <c r="K2522" i="2"/>
  <c r="S2522" i="2"/>
  <c r="R2522" i="2"/>
  <c r="L2522" i="2"/>
  <c r="M2521" i="2"/>
  <c r="F2521" i="2" s="1"/>
  <c r="K2521" i="2"/>
  <c r="S2521" i="2"/>
  <c r="R2521" i="2"/>
  <c r="L2521" i="2"/>
  <c r="O2521" i="2" s="1"/>
  <c r="M2520" i="2"/>
  <c r="F2520" i="2" s="1"/>
  <c r="K2520" i="2"/>
  <c r="S2520" i="2"/>
  <c r="R2520" i="2"/>
  <c r="L2520" i="2"/>
  <c r="O2520" i="2" s="1"/>
  <c r="M2519" i="2"/>
  <c r="F2519" i="2" s="1"/>
  <c r="K2519" i="2"/>
  <c r="S2519" i="2"/>
  <c r="J2519" i="2"/>
  <c r="R2519" i="2"/>
  <c r="L2519" i="2"/>
  <c r="O2519" i="2" s="1"/>
  <c r="M2518" i="2"/>
  <c r="F2518" i="2" s="1"/>
  <c r="K2518" i="2"/>
  <c r="S2518" i="2"/>
  <c r="R2518" i="2"/>
  <c r="L2518" i="2"/>
  <c r="O2518" i="2" s="1"/>
  <c r="M2517" i="2"/>
  <c r="F2517" i="2" s="1"/>
  <c r="K2517" i="2"/>
  <c r="S2517" i="2"/>
  <c r="J2517" i="2"/>
  <c r="R2517" i="2"/>
  <c r="L2517" i="2"/>
  <c r="O2517" i="2" s="1"/>
  <c r="M2516" i="2"/>
  <c r="F2516" i="2" s="1"/>
  <c r="K2516" i="2"/>
  <c r="S2516" i="2"/>
  <c r="R2516" i="2"/>
  <c r="L2516" i="2"/>
  <c r="M2515" i="2"/>
  <c r="K2515" i="2"/>
  <c r="S2515" i="2"/>
  <c r="R2515" i="2"/>
  <c r="L2515" i="2"/>
  <c r="O2515" i="2" s="1"/>
  <c r="M2514" i="2"/>
  <c r="F2514" i="2" s="1"/>
  <c r="K2514" i="2"/>
  <c r="S2514" i="2"/>
  <c r="R2514" i="2"/>
  <c r="L2514" i="2"/>
  <c r="M2513" i="2"/>
  <c r="F2513" i="2" s="1"/>
  <c r="K2513" i="2"/>
  <c r="S2513" i="2"/>
  <c r="R2513" i="2"/>
  <c r="L2513" i="2"/>
  <c r="M2512" i="2"/>
  <c r="F2512" i="2" s="1"/>
  <c r="K2512" i="2"/>
  <c r="S2512" i="2"/>
  <c r="R2512" i="2"/>
  <c r="L2512" i="2"/>
  <c r="O2512" i="2" s="1"/>
  <c r="M2511" i="2"/>
  <c r="F2511" i="2" s="1"/>
  <c r="K2511" i="2"/>
  <c r="S2511" i="2"/>
  <c r="J2511" i="2"/>
  <c r="R2511" i="2"/>
  <c r="L2511" i="2"/>
  <c r="O2511" i="2" s="1"/>
  <c r="M2510" i="2"/>
  <c r="F2510" i="2" s="1"/>
  <c r="K2510" i="2"/>
  <c r="S2510" i="2"/>
  <c r="R2510" i="2"/>
  <c r="L2510" i="2"/>
  <c r="M2509" i="2"/>
  <c r="K2509" i="2"/>
  <c r="S2509" i="2"/>
  <c r="R2509" i="2"/>
  <c r="L2509" i="2"/>
  <c r="O2509" i="2" s="1"/>
  <c r="M2508" i="2"/>
  <c r="F2508" i="2" s="1"/>
  <c r="K2508" i="2"/>
  <c r="S2508" i="2"/>
  <c r="R2508" i="2"/>
  <c r="L2508" i="2"/>
  <c r="M2507" i="2"/>
  <c r="F2507" i="2" s="1"/>
  <c r="K2507" i="2"/>
  <c r="S2507" i="2"/>
  <c r="R2507" i="2"/>
  <c r="L2507" i="2"/>
  <c r="O2507" i="2" s="1"/>
  <c r="M2506" i="2"/>
  <c r="F2506" i="2" s="1"/>
  <c r="K2506" i="2"/>
  <c r="S2506" i="2"/>
  <c r="R2506" i="2"/>
  <c r="L2506" i="2"/>
  <c r="M2505" i="2"/>
  <c r="F2505" i="2" s="1"/>
  <c r="K2505" i="2"/>
  <c r="S2505" i="2"/>
  <c r="R2505" i="2"/>
  <c r="L2505" i="2"/>
  <c r="M2504" i="2"/>
  <c r="F2504" i="2" s="1"/>
  <c r="K2504" i="2"/>
  <c r="S2504" i="2"/>
  <c r="R2504" i="2"/>
  <c r="L2504" i="2"/>
  <c r="M2503" i="2"/>
  <c r="K2503" i="2"/>
  <c r="S2503" i="2"/>
  <c r="R2503" i="2"/>
  <c r="L2503" i="2"/>
  <c r="O2503" i="2" s="1"/>
  <c r="M2502" i="2"/>
  <c r="F2502" i="2" s="1"/>
  <c r="K2502" i="2"/>
  <c r="S2502" i="2"/>
  <c r="R2502" i="2"/>
  <c r="L2502" i="2"/>
  <c r="M2501" i="2"/>
  <c r="F2501" i="2" s="1"/>
  <c r="K2501" i="2"/>
  <c r="S2501" i="2"/>
  <c r="R2501" i="2"/>
  <c r="L2501" i="2"/>
  <c r="M2500" i="2"/>
  <c r="F2500" i="2" s="1"/>
  <c r="E2500" i="2" s="1"/>
  <c r="K2500" i="2"/>
  <c r="S2500" i="2"/>
  <c r="R2500" i="2"/>
  <c r="L2500" i="2"/>
  <c r="O2500" i="2" s="1"/>
  <c r="M2499" i="2"/>
  <c r="F2499" i="2" s="1"/>
  <c r="K2499" i="2"/>
  <c r="S2499" i="2"/>
  <c r="J2499" i="2"/>
  <c r="R2499" i="2"/>
  <c r="L2499" i="2"/>
  <c r="O2499" i="2" s="1"/>
  <c r="M2498" i="2"/>
  <c r="F2498" i="2" s="1"/>
  <c r="K2498" i="2"/>
  <c r="S2498" i="2"/>
  <c r="R2498" i="2"/>
  <c r="L2498" i="2"/>
  <c r="M2497" i="2"/>
  <c r="F2497" i="2" s="1"/>
  <c r="K2497" i="2"/>
  <c r="S2497" i="2"/>
  <c r="R2497" i="2"/>
  <c r="L2497" i="2"/>
  <c r="O2497" i="2" s="1"/>
  <c r="M2496" i="2"/>
  <c r="F2496" i="2" s="1"/>
  <c r="K2496" i="2"/>
  <c r="S2496" i="2"/>
  <c r="R2496" i="2"/>
  <c r="L2496" i="2"/>
  <c r="M2495" i="2"/>
  <c r="F2495" i="2" s="1"/>
  <c r="K2495" i="2"/>
  <c r="S2495" i="2"/>
  <c r="R2495" i="2"/>
  <c r="L2495" i="2"/>
  <c r="M2494" i="2"/>
  <c r="F2494" i="2" s="1"/>
  <c r="K2494" i="2"/>
  <c r="S2494" i="2"/>
  <c r="R2494" i="2"/>
  <c r="L2494" i="2"/>
  <c r="O2494" i="2" s="1"/>
  <c r="M2493" i="2"/>
  <c r="F2493" i="2" s="1"/>
  <c r="K2493" i="2"/>
  <c r="S2493" i="2"/>
  <c r="J2493" i="2"/>
  <c r="R2493" i="2"/>
  <c r="L2493" i="2"/>
  <c r="O2493" i="2" s="1"/>
  <c r="M2492" i="2"/>
  <c r="F2492" i="2" s="1"/>
  <c r="E2492" i="2" s="1"/>
  <c r="K2492" i="2"/>
  <c r="S2492" i="2"/>
  <c r="R2492" i="2"/>
  <c r="L2492" i="2"/>
  <c r="O2492" i="2" s="1"/>
  <c r="M2491" i="2"/>
  <c r="F2491" i="2" s="1"/>
  <c r="E2491" i="2" s="1"/>
  <c r="K2491" i="2"/>
  <c r="S2491" i="2"/>
  <c r="J2491" i="2"/>
  <c r="R2491" i="2"/>
  <c r="L2491" i="2"/>
  <c r="O2491" i="2" s="1"/>
  <c r="M2490" i="2"/>
  <c r="F2490" i="2" s="1"/>
  <c r="K2490" i="2"/>
  <c r="S2490" i="2"/>
  <c r="R2490" i="2"/>
  <c r="L2490" i="2"/>
  <c r="M2489" i="2"/>
  <c r="F2489" i="2" s="1"/>
  <c r="K2489" i="2"/>
  <c r="S2489" i="2"/>
  <c r="R2489" i="2"/>
  <c r="L2489" i="2"/>
  <c r="O2489" i="2" s="1"/>
  <c r="M2488" i="2"/>
  <c r="F2488" i="2" s="1"/>
  <c r="K2488" i="2"/>
  <c r="S2488" i="2"/>
  <c r="R2488" i="2"/>
  <c r="L2488" i="2"/>
  <c r="O2488" i="2" s="1"/>
  <c r="M2487" i="2"/>
  <c r="F2487" i="2" s="1"/>
  <c r="K2487" i="2"/>
  <c r="S2487" i="2"/>
  <c r="J2487" i="2"/>
  <c r="R2487" i="2"/>
  <c r="L2487" i="2"/>
  <c r="O2487" i="2" s="1"/>
  <c r="M2486" i="2"/>
  <c r="F2486" i="2" s="1"/>
  <c r="K2486" i="2"/>
  <c r="S2486" i="2"/>
  <c r="R2486" i="2"/>
  <c r="L2486" i="2"/>
  <c r="O2486" i="2" s="1"/>
  <c r="M2485" i="2"/>
  <c r="F2485" i="2" s="1"/>
  <c r="K2485" i="2"/>
  <c r="S2485" i="2"/>
  <c r="J2485" i="2"/>
  <c r="R2485" i="2"/>
  <c r="L2485" i="2"/>
  <c r="O2485" i="2" s="1"/>
  <c r="M2484" i="2"/>
  <c r="F2484" i="2" s="1"/>
  <c r="K2484" i="2"/>
  <c r="S2484" i="2"/>
  <c r="R2484" i="2"/>
  <c r="L2484" i="2"/>
  <c r="M2483" i="2"/>
  <c r="K2483" i="2"/>
  <c r="S2483" i="2"/>
  <c r="R2483" i="2"/>
  <c r="L2483" i="2"/>
  <c r="O2483" i="2" s="1"/>
  <c r="M2482" i="2"/>
  <c r="F2482" i="2" s="1"/>
  <c r="K2482" i="2"/>
  <c r="S2482" i="2"/>
  <c r="R2482" i="2"/>
  <c r="L2482" i="2"/>
  <c r="M2481" i="2"/>
  <c r="F2481" i="2" s="1"/>
  <c r="K2481" i="2"/>
  <c r="S2481" i="2"/>
  <c r="R2481" i="2"/>
  <c r="L2481" i="2"/>
  <c r="M2480" i="2"/>
  <c r="F2480" i="2" s="1"/>
  <c r="K2480" i="2"/>
  <c r="S2480" i="2"/>
  <c r="R2480" i="2"/>
  <c r="L2480" i="2"/>
  <c r="O2480" i="2" s="1"/>
  <c r="M2479" i="2"/>
  <c r="F2479" i="2" s="1"/>
  <c r="K2479" i="2"/>
  <c r="S2479" i="2"/>
  <c r="J2479" i="2"/>
  <c r="R2479" i="2"/>
  <c r="L2479" i="2"/>
  <c r="O2479" i="2" s="1"/>
  <c r="M2478" i="2"/>
  <c r="F2478" i="2" s="1"/>
  <c r="K2478" i="2"/>
  <c r="S2478" i="2"/>
  <c r="R2478" i="2"/>
  <c r="L2478" i="2"/>
  <c r="M2477" i="2"/>
  <c r="K2477" i="2"/>
  <c r="S2477" i="2"/>
  <c r="R2477" i="2"/>
  <c r="L2477" i="2"/>
  <c r="O2477" i="2" s="1"/>
  <c r="M2476" i="2"/>
  <c r="F2476" i="2" s="1"/>
  <c r="K2476" i="2"/>
  <c r="S2476" i="2"/>
  <c r="R2476" i="2"/>
  <c r="L2476" i="2"/>
  <c r="M2475" i="2"/>
  <c r="F2475" i="2" s="1"/>
  <c r="K2475" i="2"/>
  <c r="S2475" i="2"/>
  <c r="R2475" i="2"/>
  <c r="L2475" i="2"/>
  <c r="O2475" i="2" s="1"/>
  <c r="M2474" i="2"/>
  <c r="F2474" i="2" s="1"/>
  <c r="K2474" i="2"/>
  <c r="S2474" i="2"/>
  <c r="R2474" i="2"/>
  <c r="L2474" i="2"/>
  <c r="M2473" i="2"/>
  <c r="F2473" i="2" s="1"/>
  <c r="K2473" i="2"/>
  <c r="S2473" i="2"/>
  <c r="R2473" i="2"/>
  <c r="L2473" i="2"/>
  <c r="M2472" i="2"/>
  <c r="F2472" i="2" s="1"/>
  <c r="K2472" i="2"/>
  <c r="S2472" i="2"/>
  <c r="R2472" i="2"/>
  <c r="L2472" i="2"/>
  <c r="M2471" i="2"/>
  <c r="K2471" i="2"/>
  <c r="S2471" i="2"/>
  <c r="R2471" i="2"/>
  <c r="L2471" i="2"/>
  <c r="O2471" i="2" s="1"/>
  <c r="M2470" i="2"/>
  <c r="F2470" i="2" s="1"/>
  <c r="K2470" i="2"/>
  <c r="S2470" i="2"/>
  <c r="R2470" i="2"/>
  <c r="L2470" i="2"/>
  <c r="M2469" i="2"/>
  <c r="F2469" i="2" s="1"/>
  <c r="K2469" i="2"/>
  <c r="S2469" i="2"/>
  <c r="R2469" i="2"/>
  <c r="L2469" i="2"/>
  <c r="M2468" i="2"/>
  <c r="F2468" i="2" s="1"/>
  <c r="E2468" i="2" s="1"/>
  <c r="K2468" i="2"/>
  <c r="S2468" i="2"/>
  <c r="R2468" i="2"/>
  <c r="L2468" i="2"/>
  <c r="O2468" i="2" s="1"/>
  <c r="M2467" i="2"/>
  <c r="F2467" i="2" s="1"/>
  <c r="K2467" i="2"/>
  <c r="S2467" i="2"/>
  <c r="J2467" i="2"/>
  <c r="R2467" i="2"/>
  <c r="L2467" i="2"/>
  <c r="O2467" i="2" s="1"/>
  <c r="M2466" i="2"/>
  <c r="F2466" i="2" s="1"/>
  <c r="K2466" i="2"/>
  <c r="S2466" i="2"/>
  <c r="R2466" i="2"/>
  <c r="L2466" i="2"/>
  <c r="M2465" i="2"/>
  <c r="F2465" i="2" s="1"/>
  <c r="K2465" i="2"/>
  <c r="S2465" i="2"/>
  <c r="R2465" i="2"/>
  <c r="L2465" i="2"/>
  <c r="O2465" i="2" s="1"/>
  <c r="M2464" i="2"/>
  <c r="F2464" i="2" s="1"/>
  <c r="K2464" i="2"/>
  <c r="S2464" i="2"/>
  <c r="R2464" i="2"/>
  <c r="L2464" i="2"/>
  <c r="M2463" i="2"/>
  <c r="F2463" i="2" s="1"/>
  <c r="K2463" i="2"/>
  <c r="S2463" i="2"/>
  <c r="R2463" i="2"/>
  <c r="L2463" i="2"/>
  <c r="M2462" i="2"/>
  <c r="F2462" i="2" s="1"/>
  <c r="K2462" i="2"/>
  <c r="S2462" i="2"/>
  <c r="R2462" i="2"/>
  <c r="L2462" i="2"/>
  <c r="O2462" i="2" s="1"/>
  <c r="M2461" i="2"/>
  <c r="F2461" i="2" s="1"/>
  <c r="K2461" i="2"/>
  <c r="S2461" i="2"/>
  <c r="J2461" i="2"/>
  <c r="R2461" i="2"/>
  <c r="L2461" i="2"/>
  <c r="O2461" i="2" s="1"/>
  <c r="M2460" i="2"/>
  <c r="F2460" i="2" s="1"/>
  <c r="E2460" i="2" s="1"/>
  <c r="K2460" i="2"/>
  <c r="S2460" i="2"/>
  <c r="R2460" i="2"/>
  <c r="L2460" i="2"/>
  <c r="O2460" i="2" s="1"/>
  <c r="M2459" i="2"/>
  <c r="F2459" i="2" s="1"/>
  <c r="E2459" i="2" s="1"/>
  <c r="K2459" i="2"/>
  <c r="S2459" i="2"/>
  <c r="J2459" i="2"/>
  <c r="R2459" i="2"/>
  <c r="L2459" i="2"/>
  <c r="O2459" i="2" s="1"/>
  <c r="M2458" i="2"/>
  <c r="F2458" i="2" s="1"/>
  <c r="K2458" i="2"/>
  <c r="S2458" i="2"/>
  <c r="R2458" i="2"/>
  <c r="L2458" i="2"/>
  <c r="M2457" i="2"/>
  <c r="F2457" i="2" s="1"/>
  <c r="K2457" i="2"/>
  <c r="S2457" i="2"/>
  <c r="R2457" i="2"/>
  <c r="L2457" i="2"/>
  <c r="O2457" i="2" s="1"/>
  <c r="M2456" i="2"/>
  <c r="F2456" i="2" s="1"/>
  <c r="K2456" i="2"/>
  <c r="S2456" i="2"/>
  <c r="R2456" i="2"/>
  <c r="L2456" i="2"/>
  <c r="O2456" i="2" s="1"/>
  <c r="M2455" i="2"/>
  <c r="F2455" i="2" s="1"/>
  <c r="K2455" i="2"/>
  <c r="S2455" i="2"/>
  <c r="J2455" i="2"/>
  <c r="R2455" i="2"/>
  <c r="L2455" i="2"/>
  <c r="O2455" i="2" s="1"/>
  <c r="M2454" i="2"/>
  <c r="F2454" i="2" s="1"/>
  <c r="K2454" i="2"/>
  <c r="S2454" i="2"/>
  <c r="R2454" i="2"/>
  <c r="L2454" i="2"/>
  <c r="O2454" i="2" s="1"/>
  <c r="M2453" i="2"/>
  <c r="F2453" i="2" s="1"/>
  <c r="K2453" i="2"/>
  <c r="S2453" i="2"/>
  <c r="J2453" i="2"/>
  <c r="R2453" i="2"/>
  <c r="L2453" i="2"/>
  <c r="O2453" i="2" s="1"/>
  <c r="M2452" i="2"/>
  <c r="F2452" i="2" s="1"/>
  <c r="K2452" i="2"/>
  <c r="S2452" i="2"/>
  <c r="R2452" i="2"/>
  <c r="L2452" i="2"/>
  <c r="M2451" i="2"/>
  <c r="K2451" i="2"/>
  <c r="S2451" i="2"/>
  <c r="R2451" i="2"/>
  <c r="L2451" i="2"/>
  <c r="O2451" i="2" s="1"/>
  <c r="M2450" i="2"/>
  <c r="F2450" i="2" s="1"/>
  <c r="K2450" i="2"/>
  <c r="S2450" i="2"/>
  <c r="R2450" i="2"/>
  <c r="L2450" i="2"/>
  <c r="M2449" i="2"/>
  <c r="F2449" i="2" s="1"/>
  <c r="K2449" i="2"/>
  <c r="S2449" i="2"/>
  <c r="R2449" i="2"/>
  <c r="L2449" i="2"/>
  <c r="M2448" i="2"/>
  <c r="F2448" i="2" s="1"/>
  <c r="K2448" i="2"/>
  <c r="S2448" i="2"/>
  <c r="R2448" i="2"/>
  <c r="L2448" i="2"/>
  <c r="O2448" i="2" s="1"/>
  <c r="M2447" i="2"/>
  <c r="F2447" i="2" s="1"/>
  <c r="K2447" i="2"/>
  <c r="S2447" i="2"/>
  <c r="J2447" i="2"/>
  <c r="R2447" i="2"/>
  <c r="L2447" i="2"/>
  <c r="O2447" i="2" s="1"/>
  <c r="M2446" i="2"/>
  <c r="F2446" i="2" s="1"/>
  <c r="K2446" i="2"/>
  <c r="S2446" i="2"/>
  <c r="R2446" i="2"/>
  <c r="L2446" i="2"/>
  <c r="M2445" i="2"/>
  <c r="K2445" i="2"/>
  <c r="S2445" i="2"/>
  <c r="R2445" i="2"/>
  <c r="L2445" i="2"/>
  <c r="O2445" i="2" s="1"/>
  <c r="M2444" i="2"/>
  <c r="F2444" i="2" s="1"/>
  <c r="K2444" i="2"/>
  <c r="S2444" i="2"/>
  <c r="R2444" i="2"/>
  <c r="L2444" i="2"/>
  <c r="M2443" i="2"/>
  <c r="F2443" i="2" s="1"/>
  <c r="K2443" i="2"/>
  <c r="S2443" i="2"/>
  <c r="R2443" i="2"/>
  <c r="L2443" i="2"/>
  <c r="M2442" i="2"/>
  <c r="F2442" i="2" s="1"/>
  <c r="K2442" i="2"/>
  <c r="S2442" i="2"/>
  <c r="R2442" i="2"/>
  <c r="L2442" i="2"/>
  <c r="M2441" i="2"/>
  <c r="F2441" i="2" s="1"/>
  <c r="K2441" i="2"/>
  <c r="S2441" i="2"/>
  <c r="R2441" i="2"/>
  <c r="L2441" i="2"/>
  <c r="M2440" i="2"/>
  <c r="F2440" i="2" s="1"/>
  <c r="K2440" i="2"/>
  <c r="S2440" i="2"/>
  <c r="R2440" i="2"/>
  <c r="L2440" i="2"/>
  <c r="M2439" i="2"/>
  <c r="K2439" i="2"/>
  <c r="S2439" i="2"/>
  <c r="R2439" i="2"/>
  <c r="L2439" i="2"/>
  <c r="O2439" i="2" s="1"/>
  <c r="M2438" i="2"/>
  <c r="F2438" i="2" s="1"/>
  <c r="K2438" i="2"/>
  <c r="S2438" i="2"/>
  <c r="R2438" i="2"/>
  <c r="L2438" i="2"/>
  <c r="M2437" i="2"/>
  <c r="F2437" i="2" s="1"/>
  <c r="K2437" i="2"/>
  <c r="S2437" i="2"/>
  <c r="R2437" i="2"/>
  <c r="L2437" i="2"/>
  <c r="M2436" i="2"/>
  <c r="F2436" i="2" s="1"/>
  <c r="E2436" i="2" s="1"/>
  <c r="K2436" i="2"/>
  <c r="S2436" i="2"/>
  <c r="R2436" i="2"/>
  <c r="L2436" i="2"/>
  <c r="O2436" i="2" s="1"/>
  <c r="M2435" i="2"/>
  <c r="F2435" i="2" s="1"/>
  <c r="K2435" i="2"/>
  <c r="S2435" i="2"/>
  <c r="J2435" i="2"/>
  <c r="R2435" i="2"/>
  <c r="L2435" i="2"/>
  <c r="O2435" i="2" s="1"/>
  <c r="M2434" i="2"/>
  <c r="F2434" i="2" s="1"/>
  <c r="K2434" i="2"/>
  <c r="S2434" i="2"/>
  <c r="R2434" i="2"/>
  <c r="L2434" i="2"/>
  <c r="M2433" i="2"/>
  <c r="F2433" i="2" s="1"/>
  <c r="K2433" i="2"/>
  <c r="S2433" i="2"/>
  <c r="R2433" i="2"/>
  <c r="L2433" i="2"/>
  <c r="O2433" i="2" s="1"/>
  <c r="M2432" i="2"/>
  <c r="F2432" i="2" s="1"/>
  <c r="K2432" i="2"/>
  <c r="S2432" i="2"/>
  <c r="R2432" i="2"/>
  <c r="L2432" i="2"/>
  <c r="M2431" i="2"/>
  <c r="F2431" i="2" s="1"/>
  <c r="K2431" i="2"/>
  <c r="S2431" i="2"/>
  <c r="R2431" i="2"/>
  <c r="L2431" i="2"/>
  <c r="M2430" i="2"/>
  <c r="F2430" i="2" s="1"/>
  <c r="K2430" i="2"/>
  <c r="S2430" i="2"/>
  <c r="R2430" i="2"/>
  <c r="L2430" i="2"/>
  <c r="O2430" i="2" s="1"/>
  <c r="M2429" i="2"/>
  <c r="F2429" i="2" s="1"/>
  <c r="K2429" i="2"/>
  <c r="S2429" i="2"/>
  <c r="J2429" i="2"/>
  <c r="R2429" i="2"/>
  <c r="L2429" i="2"/>
  <c r="O2429" i="2" s="1"/>
  <c r="M2428" i="2"/>
  <c r="F2428" i="2" s="1"/>
  <c r="E2428" i="2" s="1"/>
  <c r="K2428" i="2"/>
  <c r="S2428" i="2"/>
  <c r="R2428" i="2"/>
  <c r="L2428" i="2"/>
  <c r="O2428" i="2" s="1"/>
  <c r="M2427" i="2"/>
  <c r="F2427" i="2" s="1"/>
  <c r="E2427" i="2" s="1"/>
  <c r="K2427" i="2"/>
  <c r="S2427" i="2"/>
  <c r="J2427" i="2"/>
  <c r="R2427" i="2"/>
  <c r="L2427" i="2"/>
  <c r="O2427" i="2" s="1"/>
  <c r="M2426" i="2"/>
  <c r="F2426" i="2" s="1"/>
  <c r="K2426" i="2"/>
  <c r="S2426" i="2"/>
  <c r="R2426" i="2"/>
  <c r="L2426" i="2"/>
  <c r="M2425" i="2"/>
  <c r="F2425" i="2" s="1"/>
  <c r="K2425" i="2"/>
  <c r="S2425" i="2"/>
  <c r="R2425" i="2"/>
  <c r="L2425" i="2"/>
  <c r="O2425" i="2" s="1"/>
  <c r="M2424" i="2"/>
  <c r="F2424" i="2" s="1"/>
  <c r="K2424" i="2"/>
  <c r="S2424" i="2"/>
  <c r="R2424" i="2"/>
  <c r="L2424" i="2"/>
  <c r="O2424" i="2" s="1"/>
  <c r="M2423" i="2"/>
  <c r="F2423" i="2" s="1"/>
  <c r="K2423" i="2"/>
  <c r="S2423" i="2"/>
  <c r="J2423" i="2"/>
  <c r="R2423" i="2"/>
  <c r="L2423" i="2"/>
  <c r="O2423" i="2" s="1"/>
  <c r="M2422" i="2"/>
  <c r="F2422" i="2" s="1"/>
  <c r="K2422" i="2"/>
  <c r="S2422" i="2"/>
  <c r="R2422" i="2"/>
  <c r="L2422" i="2"/>
  <c r="O2422" i="2" s="1"/>
  <c r="M2421" i="2"/>
  <c r="F2421" i="2" s="1"/>
  <c r="K2421" i="2"/>
  <c r="S2421" i="2"/>
  <c r="J2421" i="2"/>
  <c r="R2421" i="2"/>
  <c r="L2421" i="2"/>
  <c r="O2421" i="2" s="1"/>
  <c r="M2420" i="2"/>
  <c r="F2420" i="2" s="1"/>
  <c r="K2420" i="2"/>
  <c r="S2420" i="2"/>
  <c r="R2420" i="2"/>
  <c r="L2420" i="2"/>
  <c r="M2419" i="2"/>
  <c r="K2419" i="2"/>
  <c r="S2419" i="2"/>
  <c r="R2419" i="2"/>
  <c r="L2419" i="2"/>
  <c r="O2419" i="2" s="1"/>
  <c r="M2418" i="2"/>
  <c r="F2418" i="2" s="1"/>
  <c r="K2418" i="2"/>
  <c r="S2418" i="2"/>
  <c r="R2418" i="2"/>
  <c r="L2418" i="2"/>
  <c r="M2417" i="2"/>
  <c r="F2417" i="2" s="1"/>
  <c r="K2417" i="2"/>
  <c r="S2417" i="2"/>
  <c r="R2417" i="2"/>
  <c r="L2417" i="2"/>
  <c r="M2416" i="2"/>
  <c r="F2416" i="2" s="1"/>
  <c r="K2416" i="2"/>
  <c r="S2416" i="2"/>
  <c r="R2416" i="2"/>
  <c r="L2416" i="2"/>
  <c r="O2416" i="2" s="1"/>
  <c r="M2415" i="2"/>
  <c r="F2415" i="2" s="1"/>
  <c r="K2415" i="2"/>
  <c r="S2415" i="2"/>
  <c r="J2415" i="2"/>
  <c r="R2415" i="2"/>
  <c r="L2415" i="2"/>
  <c r="O2415" i="2" s="1"/>
  <c r="M2414" i="2"/>
  <c r="F2414" i="2" s="1"/>
  <c r="K2414" i="2"/>
  <c r="S2414" i="2"/>
  <c r="R2414" i="2"/>
  <c r="L2414" i="2"/>
  <c r="M2413" i="2"/>
  <c r="K2413" i="2"/>
  <c r="S2413" i="2"/>
  <c r="R2413" i="2"/>
  <c r="L2413" i="2"/>
  <c r="O2413" i="2" s="1"/>
  <c r="M2412" i="2"/>
  <c r="F2412" i="2" s="1"/>
  <c r="K2412" i="2"/>
  <c r="S2412" i="2"/>
  <c r="R2412" i="2"/>
  <c r="L2412" i="2"/>
  <c r="M2411" i="2"/>
  <c r="F2411" i="2" s="1"/>
  <c r="K2411" i="2"/>
  <c r="S2411" i="2"/>
  <c r="R2411" i="2"/>
  <c r="L2411" i="2"/>
  <c r="O2411" i="2" s="1"/>
  <c r="M2410" i="2"/>
  <c r="F2410" i="2" s="1"/>
  <c r="K2410" i="2"/>
  <c r="S2410" i="2"/>
  <c r="R2410" i="2"/>
  <c r="L2410" i="2"/>
  <c r="M2409" i="2"/>
  <c r="F2409" i="2" s="1"/>
  <c r="K2409" i="2"/>
  <c r="S2409" i="2"/>
  <c r="R2409" i="2"/>
  <c r="L2409" i="2"/>
  <c r="M2408" i="2"/>
  <c r="F2408" i="2" s="1"/>
  <c r="K2408" i="2"/>
  <c r="S2408" i="2"/>
  <c r="R2408" i="2"/>
  <c r="L2408" i="2"/>
  <c r="M2407" i="2"/>
  <c r="K2407" i="2"/>
  <c r="S2407" i="2"/>
  <c r="R2407" i="2"/>
  <c r="L2407" i="2"/>
  <c r="O2407" i="2" s="1"/>
  <c r="M2406" i="2"/>
  <c r="F2406" i="2" s="1"/>
  <c r="K2406" i="2"/>
  <c r="S2406" i="2"/>
  <c r="R2406" i="2"/>
  <c r="L2406" i="2"/>
  <c r="M2405" i="2"/>
  <c r="F2405" i="2" s="1"/>
  <c r="K2405" i="2"/>
  <c r="S2405" i="2"/>
  <c r="R2405" i="2"/>
  <c r="L2405" i="2"/>
  <c r="M2404" i="2"/>
  <c r="F2404" i="2" s="1"/>
  <c r="E2404" i="2" s="1"/>
  <c r="K2404" i="2"/>
  <c r="S2404" i="2"/>
  <c r="R2404" i="2"/>
  <c r="L2404" i="2"/>
  <c r="O2404" i="2" s="1"/>
  <c r="M2403" i="2"/>
  <c r="F2403" i="2" s="1"/>
  <c r="K2403" i="2"/>
  <c r="S2403" i="2"/>
  <c r="J2403" i="2"/>
  <c r="R2403" i="2"/>
  <c r="L2403" i="2"/>
  <c r="O2403" i="2" s="1"/>
  <c r="M2402" i="2"/>
  <c r="F2402" i="2" s="1"/>
  <c r="K2402" i="2"/>
  <c r="S2402" i="2"/>
  <c r="R2402" i="2"/>
  <c r="L2402" i="2"/>
  <c r="M2401" i="2"/>
  <c r="F2401" i="2" s="1"/>
  <c r="K2401" i="2"/>
  <c r="S2401" i="2"/>
  <c r="R2401" i="2"/>
  <c r="L2401" i="2"/>
  <c r="O2401" i="2" s="1"/>
  <c r="M2400" i="2"/>
  <c r="F2400" i="2" s="1"/>
  <c r="K2400" i="2"/>
  <c r="S2400" i="2"/>
  <c r="R2400" i="2"/>
  <c r="L2400" i="2"/>
  <c r="M2399" i="2"/>
  <c r="F2399" i="2" s="1"/>
  <c r="K2399" i="2"/>
  <c r="S2399" i="2"/>
  <c r="R2399" i="2"/>
  <c r="L2399" i="2"/>
  <c r="M2398" i="2"/>
  <c r="F2398" i="2" s="1"/>
  <c r="K2398" i="2"/>
  <c r="S2398" i="2"/>
  <c r="R2398" i="2"/>
  <c r="L2398" i="2"/>
  <c r="O2398" i="2" s="1"/>
  <c r="I2360" i="2"/>
  <c r="C2331" i="2"/>
  <c r="L2325" i="2"/>
  <c r="S2325" i="2"/>
  <c r="K2325" i="2"/>
  <c r="M2325" i="2"/>
  <c r="J2325" i="2" s="1"/>
  <c r="R2325" i="2"/>
  <c r="N2325" i="2"/>
  <c r="C2271" i="2"/>
  <c r="Q2271" i="2"/>
  <c r="T2271" i="2" s="1"/>
  <c r="U2271" i="2" s="1"/>
  <c r="L2152" i="2"/>
  <c r="S2152" i="2"/>
  <c r="K2152" i="2"/>
  <c r="M2152" i="2"/>
  <c r="J2152" i="2" s="1"/>
  <c r="R2152" i="2"/>
  <c r="N2152" i="2"/>
  <c r="I2111" i="2"/>
  <c r="G2111" i="2" s="1"/>
  <c r="F2396" i="2"/>
  <c r="K2395" i="2"/>
  <c r="Q2394" i="2"/>
  <c r="T2394" i="2" s="1"/>
  <c r="U2394" i="2" s="1"/>
  <c r="F2392" i="2"/>
  <c r="K2391" i="2"/>
  <c r="Q2390" i="2"/>
  <c r="T2390" i="2" s="1"/>
  <c r="U2390" i="2" s="1"/>
  <c r="F2388" i="2"/>
  <c r="K2387" i="2"/>
  <c r="F2384" i="2"/>
  <c r="K2383" i="2"/>
  <c r="Q2382" i="2"/>
  <c r="T2382" i="2" s="1"/>
  <c r="U2382" i="2" s="1"/>
  <c r="F2380" i="2"/>
  <c r="K2379" i="2"/>
  <c r="F2376" i="2"/>
  <c r="K2375" i="2"/>
  <c r="Q2374" i="2"/>
  <c r="T2374" i="2" s="1"/>
  <c r="U2374" i="2" s="1"/>
  <c r="F2372" i="2"/>
  <c r="K2371" i="2"/>
  <c r="F2368" i="2"/>
  <c r="K2367" i="2"/>
  <c r="Q2366" i="2"/>
  <c r="T2366" i="2" s="1"/>
  <c r="U2366" i="2" s="1"/>
  <c r="F2364" i="2"/>
  <c r="K2363" i="2"/>
  <c r="F2360" i="2"/>
  <c r="K2359" i="2"/>
  <c r="Q2358" i="2"/>
  <c r="T2358" i="2" s="1"/>
  <c r="F2356" i="2"/>
  <c r="K2355" i="2"/>
  <c r="F2352" i="2"/>
  <c r="K2351" i="2"/>
  <c r="F2348" i="2"/>
  <c r="K2347" i="2"/>
  <c r="F2344" i="2"/>
  <c r="K2343" i="2"/>
  <c r="Q2342" i="2"/>
  <c r="T2342" i="2" s="1"/>
  <c r="F2340" i="2"/>
  <c r="K2339" i="2"/>
  <c r="F2336" i="2"/>
  <c r="K2335" i="2"/>
  <c r="F2332" i="2"/>
  <c r="O2327" i="2"/>
  <c r="C2326" i="2"/>
  <c r="Q2326" i="2"/>
  <c r="T2326" i="2" s="1"/>
  <c r="U2326" i="2" s="1"/>
  <c r="F2324" i="2"/>
  <c r="L2321" i="2"/>
  <c r="S2321" i="2"/>
  <c r="K2321" i="2"/>
  <c r="M2321" i="2"/>
  <c r="J2321" i="2" s="1"/>
  <c r="O2311" i="2"/>
  <c r="C2310" i="2"/>
  <c r="Q2310" i="2"/>
  <c r="T2310" i="2" s="1"/>
  <c r="F2308" i="2"/>
  <c r="L2305" i="2"/>
  <c r="S2305" i="2"/>
  <c r="K2305" i="2"/>
  <c r="M2305" i="2"/>
  <c r="J2305" i="2" s="1"/>
  <c r="C2299" i="2"/>
  <c r="Q2299" i="2"/>
  <c r="T2299" i="2" s="1"/>
  <c r="U2299" i="2" s="1"/>
  <c r="I2290" i="2"/>
  <c r="G2290" i="2" s="1"/>
  <c r="I2287" i="2"/>
  <c r="G2287" i="2" s="1"/>
  <c r="C2283" i="2"/>
  <c r="Q2283" i="2"/>
  <c r="T2283" i="2" s="1"/>
  <c r="U2283" i="2" s="1"/>
  <c r="I2271" i="2"/>
  <c r="G2271" i="2" s="1"/>
  <c r="F2263" i="2"/>
  <c r="E2263" i="2" s="1"/>
  <c r="J2263" i="2"/>
  <c r="F2255" i="2"/>
  <c r="E2255" i="2" s="1"/>
  <c r="J2255" i="2"/>
  <c r="F2247" i="2"/>
  <c r="E2247" i="2" s="1"/>
  <c r="J2247" i="2"/>
  <c r="F2239" i="2"/>
  <c r="E2239" i="2" s="1"/>
  <c r="J2239" i="2"/>
  <c r="F2231" i="2"/>
  <c r="E2231" i="2" s="1"/>
  <c r="J2231" i="2"/>
  <c r="F2223" i="2"/>
  <c r="E2223" i="2" s="1"/>
  <c r="J2223" i="2"/>
  <c r="F2215" i="2"/>
  <c r="E2215" i="2" s="1"/>
  <c r="J2215" i="2"/>
  <c r="F2207" i="2"/>
  <c r="E2207" i="2" s="1"/>
  <c r="J2207" i="2"/>
  <c r="F2199" i="2"/>
  <c r="E2199" i="2" s="1"/>
  <c r="J2199" i="2"/>
  <c r="F2191" i="2"/>
  <c r="E2191" i="2" s="1"/>
  <c r="J2191" i="2"/>
  <c r="F2183" i="2"/>
  <c r="E2183" i="2" s="1"/>
  <c r="J2183" i="2"/>
  <c r="F2175" i="2"/>
  <c r="E2175" i="2" s="1"/>
  <c r="J2175" i="2"/>
  <c r="F2167" i="2"/>
  <c r="E2167" i="2" s="1"/>
  <c r="J2167" i="2"/>
  <c r="J2131" i="2"/>
  <c r="F2131" i="2"/>
  <c r="E2131" i="2" s="1"/>
  <c r="I2091" i="2"/>
  <c r="G2091" i="2" s="1"/>
  <c r="C2076" i="2"/>
  <c r="Q2076" i="2"/>
  <c r="T2076" i="2" s="1"/>
  <c r="I2076" i="2"/>
  <c r="G2076" i="2" s="1"/>
  <c r="I2075" i="2"/>
  <c r="G2075" i="2" s="1"/>
  <c r="C2035" i="2"/>
  <c r="L2395" i="2"/>
  <c r="M2395" i="2"/>
  <c r="F2395" i="2" s="1"/>
  <c r="S2395" i="2"/>
  <c r="L2391" i="2"/>
  <c r="M2391" i="2"/>
  <c r="F2391" i="2" s="1"/>
  <c r="S2391" i="2"/>
  <c r="L2387" i="2"/>
  <c r="M2387" i="2"/>
  <c r="J2387" i="2" s="1"/>
  <c r="S2387" i="2"/>
  <c r="L2383" i="2"/>
  <c r="M2383" i="2"/>
  <c r="F2383" i="2" s="1"/>
  <c r="S2383" i="2"/>
  <c r="L2379" i="2"/>
  <c r="M2379" i="2"/>
  <c r="F2379" i="2" s="1"/>
  <c r="S2379" i="2"/>
  <c r="L2375" i="2"/>
  <c r="M2375" i="2"/>
  <c r="F2375" i="2" s="1"/>
  <c r="S2375" i="2"/>
  <c r="L2371" i="2"/>
  <c r="M2371" i="2"/>
  <c r="F2371" i="2" s="1"/>
  <c r="S2371" i="2"/>
  <c r="L2367" i="2"/>
  <c r="M2367" i="2"/>
  <c r="J2367" i="2" s="1"/>
  <c r="S2367" i="2"/>
  <c r="L2363" i="2"/>
  <c r="M2363" i="2"/>
  <c r="F2363" i="2" s="1"/>
  <c r="J2363" i="2"/>
  <c r="S2363" i="2"/>
  <c r="L2359" i="2"/>
  <c r="M2359" i="2"/>
  <c r="F2359" i="2" s="1"/>
  <c r="S2359" i="2"/>
  <c r="L2355" i="2"/>
  <c r="M2355" i="2"/>
  <c r="J2355" i="2" s="1"/>
  <c r="S2355" i="2"/>
  <c r="L2351" i="2"/>
  <c r="O2351" i="2" s="1"/>
  <c r="M2351" i="2"/>
  <c r="J2351" i="2" s="1"/>
  <c r="S2351" i="2"/>
  <c r="L2347" i="2"/>
  <c r="M2347" i="2"/>
  <c r="F2347" i="2" s="1"/>
  <c r="E2347" i="2" s="1"/>
  <c r="S2347" i="2"/>
  <c r="L2343" i="2"/>
  <c r="M2343" i="2"/>
  <c r="F2343" i="2" s="1"/>
  <c r="J2343" i="2"/>
  <c r="S2343" i="2"/>
  <c r="L2339" i="2"/>
  <c r="M2339" i="2"/>
  <c r="J2339" i="2" s="1"/>
  <c r="S2339" i="2"/>
  <c r="L2335" i="2"/>
  <c r="M2335" i="2"/>
  <c r="F2335" i="2" s="1"/>
  <c r="S2335" i="2"/>
  <c r="I2326" i="2"/>
  <c r="G2326" i="2" s="1"/>
  <c r="C2323" i="2"/>
  <c r="C2322" i="2"/>
  <c r="Q2322" i="2"/>
  <c r="T2322" i="2" s="1"/>
  <c r="I2320" i="2"/>
  <c r="G2320" i="2" s="1"/>
  <c r="L2317" i="2"/>
  <c r="S2317" i="2"/>
  <c r="K2317" i="2"/>
  <c r="M2317" i="2"/>
  <c r="J2317" i="2" s="1"/>
  <c r="U2310" i="2"/>
  <c r="I2310" i="2"/>
  <c r="G2310" i="2" s="1"/>
  <c r="C2307" i="2"/>
  <c r="L2296" i="2"/>
  <c r="J2296" i="2"/>
  <c r="S2296" i="2"/>
  <c r="N2296" i="2"/>
  <c r="F2296" i="2" s="1"/>
  <c r="K2296" i="2"/>
  <c r="L2289" i="2"/>
  <c r="O2289" i="2" s="1"/>
  <c r="K2289" i="2"/>
  <c r="N2289" i="2"/>
  <c r="F2289" i="2" s="1"/>
  <c r="R2289" i="2"/>
  <c r="S2289" i="2"/>
  <c r="J2289" i="2"/>
  <c r="L2280" i="2"/>
  <c r="J2280" i="2"/>
  <c r="S2280" i="2"/>
  <c r="N2280" i="2"/>
  <c r="F2280" i="2" s="1"/>
  <c r="K2280" i="2"/>
  <c r="L2273" i="2"/>
  <c r="K2273" i="2"/>
  <c r="N2273" i="2"/>
  <c r="F2273" i="2" s="1"/>
  <c r="R2273" i="2"/>
  <c r="S2273" i="2"/>
  <c r="J2273" i="2"/>
  <c r="F2163" i="2"/>
  <c r="E2163" i="2" s="1"/>
  <c r="J2163" i="2"/>
  <c r="J2147" i="2"/>
  <c r="F2147" i="2"/>
  <c r="E2147" i="2" s="1"/>
  <c r="L2120" i="2"/>
  <c r="S2120" i="2"/>
  <c r="K2120" i="2"/>
  <c r="M2120" i="2"/>
  <c r="J2120" i="2" s="1"/>
  <c r="R2120" i="2"/>
  <c r="N2120" i="2"/>
  <c r="I2103" i="2"/>
  <c r="G2103" i="2" s="1"/>
  <c r="I2087" i="2"/>
  <c r="G2087" i="2" s="1"/>
  <c r="C2072" i="2"/>
  <c r="Q2072" i="2"/>
  <c r="T2072" i="2" s="1"/>
  <c r="U2072" i="2" s="1"/>
  <c r="I2072" i="2"/>
  <c r="G2072" i="2" s="1"/>
  <c r="I2071" i="2"/>
  <c r="G2071" i="2" s="1"/>
  <c r="M2397" i="2"/>
  <c r="K2397" i="2"/>
  <c r="O2397" i="2" s="1"/>
  <c r="S2397" i="2"/>
  <c r="I2394" i="2"/>
  <c r="G2394" i="2" s="1"/>
  <c r="L2393" i="2"/>
  <c r="O2393" i="2" s="1"/>
  <c r="S2393" i="2"/>
  <c r="M2393" i="2"/>
  <c r="I2390" i="2"/>
  <c r="G2390" i="2" s="1"/>
  <c r="L2389" i="2"/>
  <c r="O2389" i="2" s="1"/>
  <c r="S2389" i="2"/>
  <c r="M2389" i="2"/>
  <c r="F2389" i="2" s="1"/>
  <c r="E2389" i="2" s="1"/>
  <c r="L2385" i="2"/>
  <c r="O2385" i="2" s="1"/>
  <c r="S2385" i="2"/>
  <c r="M2385" i="2"/>
  <c r="J2385" i="2" s="1"/>
  <c r="I2382" i="2"/>
  <c r="G2382" i="2" s="1"/>
  <c r="L2381" i="2"/>
  <c r="O2381" i="2" s="1"/>
  <c r="S2381" i="2"/>
  <c r="M2381" i="2"/>
  <c r="F2381" i="2" s="1"/>
  <c r="E2381" i="2" s="1"/>
  <c r="L2377" i="2"/>
  <c r="O2377" i="2" s="1"/>
  <c r="S2377" i="2"/>
  <c r="M2377" i="2"/>
  <c r="F2377" i="2" s="1"/>
  <c r="E2377" i="2" s="1"/>
  <c r="I2374" i="2"/>
  <c r="G2374" i="2" s="1"/>
  <c r="L2373" i="2"/>
  <c r="O2373" i="2" s="1"/>
  <c r="S2373" i="2"/>
  <c r="M2373" i="2"/>
  <c r="J2373" i="2" s="1"/>
  <c r="I2370" i="2"/>
  <c r="G2370" i="2" s="1"/>
  <c r="L2369" i="2"/>
  <c r="O2369" i="2" s="1"/>
  <c r="S2369" i="2"/>
  <c r="M2369" i="2"/>
  <c r="F2369" i="2" s="1"/>
  <c r="E2369" i="2" s="1"/>
  <c r="I2366" i="2"/>
  <c r="G2366" i="2" s="1"/>
  <c r="L2365" i="2"/>
  <c r="O2365" i="2" s="1"/>
  <c r="S2365" i="2"/>
  <c r="M2365" i="2"/>
  <c r="F2365" i="2" s="1"/>
  <c r="E2365" i="2" s="1"/>
  <c r="L2361" i="2"/>
  <c r="O2361" i="2" s="1"/>
  <c r="S2361" i="2"/>
  <c r="M2361" i="2"/>
  <c r="U2358" i="2"/>
  <c r="I2358" i="2"/>
  <c r="G2358" i="2" s="1"/>
  <c r="L2357" i="2"/>
  <c r="O2357" i="2" s="1"/>
  <c r="S2357" i="2"/>
  <c r="M2357" i="2"/>
  <c r="F2357" i="2" s="1"/>
  <c r="E2357" i="2" s="1"/>
  <c r="L2353" i="2"/>
  <c r="O2353" i="2" s="1"/>
  <c r="S2353" i="2"/>
  <c r="M2353" i="2"/>
  <c r="J2353" i="2" s="1"/>
  <c r="L2349" i="2"/>
  <c r="O2349" i="2" s="1"/>
  <c r="S2349" i="2"/>
  <c r="M2349" i="2"/>
  <c r="F2349" i="2" s="1"/>
  <c r="E2349" i="2" s="1"/>
  <c r="L2345" i="2"/>
  <c r="O2345" i="2" s="1"/>
  <c r="S2345" i="2"/>
  <c r="M2345" i="2"/>
  <c r="F2345" i="2" s="1"/>
  <c r="E2345" i="2" s="1"/>
  <c r="U2342" i="2"/>
  <c r="I2342" i="2"/>
  <c r="G2342" i="2" s="1"/>
  <c r="L2341" i="2"/>
  <c r="O2341" i="2" s="1"/>
  <c r="S2341" i="2"/>
  <c r="M2341" i="2"/>
  <c r="F2341" i="2" s="1"/>
  <c r="E2341" i="2" s="1"/>
  <c r="I2338" i="2"/>
  <c r="G2338" i="2" s="1"/>
  <c r="L2337" i="2"/>
  <c r="O2337" i="2" s="1"/>
  <c r="S2337" i="2"/>
  <c r="M2337" i="2"/>
  <c r="F2337" i="2" s="1"/>
  <c r="E2337" i="2" s="1"/>
  <c r="U2334" i="2"/>
  <c r="I2334" i="2"/>
  <c r="G2334" i="2" s="1"/>
  <c r="J2334" i="2"/>
  <c r="L2333" i="2"/>
  <c r="O2333" i="2" s="1"/>
  <c r="S2333" i="2"/>
  <c r="M2333" i="2"/>
  <c r="F2333" i="2" s="1"/>
  <c r="E2333" i="2" s="1"/>
  <c r="L2329" i="2"/>
  <c r="S2329" i="2"/>
  <c r="K2329" i="2"/>
  <c r="M2329" i="2"/>
  <c r="F2329" i="2" s="1"/>
  <c r="U2322" i="2"/>
  <c r="I2322" i="2"/>
  <c r="G2322" i="2" s="1"/>
  <c r="O2319" i="2"/>
  <c r="C2318" i="2"/>
  <c r="Q2318" i="2"/>
  <c r="T2318" i="2" s="1"/>
  <c r="U2318" i="2" s="1"/>
  <c r="N2317" i="2"/>
  <c r="F2316" i="2"/>
  <c r="L2313" i="2"/>
  <c r="S2313" i="2"/>
  <c r="K2313" i="2"/>
  <c r="M2313" i="2"/>
  <c r="J2313" i="2" s="1"/>
  <c r="O2303" i="2"/>
  <c r="F2295" i="2"/>
  <c r="E2295" i="2" s="1"/>
  <c r="F2279" i="2"/>
  <c r="E2279" i="2" s="1"/>
  <c r="C2275" i="2"/>
  <c r="Q2275" i="2"/>
  <c r="T2275" i="2" s="1"/>
  <c r="U2275" i="2" s="1"/>
  <c r="F2267" i="2"/>
  <c r="E2267" i="2" s="1"/>
  <c r="J2267" i="2"/>
  <c r="F2259" i="2"/>
  <c r="E2259" i="2" s="1"/>
  <c r="J2259" i="2"/>
  <c r="F2251" i="2"/>
  <c r="E2251" i="2" s="1"/>
  <c r="J2251" i="2"/>
  <c r="F2243" i="2"/>
  <c r="E2243" i="2" s="1"/>
  <c r="J2243" i="2"/>
  <c r="F2235" i="2"/>
  <c r="E2235" i="2" s="1"/>
  <c r="J2235" i="2"/>
  <c r="F2227" i="2"/>
  <c r="E2227" i="2" s="1"/>
  <c r="J2227" i="2"/>
  <c r="F2219" i="2"/>
  <c r="E2219" i="2" s="1"/>
  <c r="J2219" i="2"/>
  <c r="F2211" i="2"/>
  <c r="E2211" i="2" s="1"/>
  <c r="J2211" i="2"/>
  <c r="F2203" i="2"/>
  <c r="E2203" i="2" s="1"/>
  <c r="J2203" i="2"/>
  <c r="F2195" i="2"/>
  <c r="E2195" i="2" s="1"/>
  <c r="J2195" i="2"/>
  <c r="F2187" i="2"/>
  <c r="E2187" i="2" s="1"/>
  <c r="J2187" i="2"/>
  <c r="F2179" i="2"/>
  <c r="E2179" i="2" s="1"/>
  <c r="J2179" i="2"/>
  <c r="F2171" i="2"/>
  <c r="E2171" i="2" s="1"/>
  <c r="J2171" i="2"/>
  <c r="F2159" i="2"/>
  <c r="E2159" i="2" s="1"/>
  <c r="J2159" i="2"/>
  <c r="L2136" i="2"/>
  <c r="S2136" i="2"/>
  <c r="K2136" i="2"/>
  <c r="M2136" i="2"/>
  <c r="J2136" i="2" s="1"/>
  <c r="R2136" i="2"/>
  <c r="N2136" i="2"/>
  <c r="C2100" i="2"/>
  <c r="Q2100" i="2"/>
  <c r="T2100" i="2" s="1"/>
  <c r="U2100" i="2" s="1"/>
  <c r="I2100" i="2"/>
  <c r="G2100" i="2" s="1"/>
  <c r="C2084" i="2"/>
  <c r="Q2084" i="2"/>
  <c r="T2084" i="2" s="1"/>
  <c r="U2084" i="2" s="1"/>
  <c r="I2084" i="2"/>
  <c r="G2084" i="2" s="1"/>
  <c r="I2083" i="2"/>
  <c r="G2083" i="2" s="1"/>
  <c r="I2066" i="2"/>
  <c r="G2066" i="2" s="1"/>
  <c r="C2057" i="2"/>
  <c r="K2396" i="2"/>
  <c r="O2396" i="2" s="1"/>
  <c r="K2392" i="2"/>
  <c r="O2392" i="2" s="1"/>
  <c r="I2392" i="2" s="1"/>
  <c r="G2392" i="2" s="1"/>
  <c r="K2388" i="2"/>
  <c r="O2388" i="2" s="1"/>
  <c r="I2388" i="2" s="1"/>
  <c r="G2388" i="2" s="1"/>
  <c r="K2384" i="2"/>
  <c r="O2384" i="2" s="1"/>
  <c r="I2384" i="2" s="1"/>
  <c r="G2384" i="2" s="1"/>
  <c r="K2380" i="2"/>
  <c r="O2380" i="2" s="1"/>
  <c r="I2380" i="2" s="1"/>
  <c r="G2380" i="2" s="1"/>
  <c r="K2376" i="2"/>
  <c r="O2376" i="2" s="1"/>
  <c r="I2376" i="2" s="1"/>
  <c r="G2376" i="2" s="1"/>
  <c r="K2372" i="2"/>
  <c r="O2372" i="2" s="1"/>
  <c r="K2368" i="2"/>
  <c r="O2368" i="2" s="1"/>
  <c r="I2368" i="2" s="1"/>
  <c r="G2368" i="2" s="1"/>
  <c r="K2364" i="2"/>
  <c r="O2364" i="2" s="1"/>
  <c r="K2360" i="2"/>
  <c r="O2360" i="2" s="1"/>
  <c r="K2356" i="2"/>
  <c r="O2356" i="2" s="1"/>
  <c r="K2352" i="2"/>
  <c r="O2352" i="2" s="1"/>
  <c r="K2348" i="2"/>
  <c r="O2348" i="2" s="1"/>
  <c r="K2344" i="2"/>
  <c r="O2344" i="2" s="1"/>
  <c r="K2340" i="2"/>
  <c r="O2340" i="2" s="1"/>
  <c r="K2336" i="2"/>
  <c r="O2336" i="2" s="1"/>
  <c r="I2336" i="2" s="1"/>
  <c r="G2336" i="2" s="1"/>
  <c r="K2332" i="2"/>
  <c r="O2332" i="2" s="1"/>
  <c r="I2332" i="2" s="1"/>
  <c r="G2332" i="2" s="1"/>
  <c r="S2331" i="2"/>
  <c r="K2328" i="2"/>
  <c r="O2328" i="2" s="1"/>
  <c r="S2327" i="2"/>
  <c r="K2324" i="2"/>
  <c r="O2324" i="2" s="1"/>
  <c r="S2323" i="2"/>
  <c r="K2320" i="2"/>
  <c r="O2320" i="2" s="1"/>
  <c r="S2319" i="2"/>
  <c r="K2316" i="2"/>
  <c r="O2316" i="2" s="1"/>
  <c r="S2315" i="2"/>
  <c r="K2312" i="2"/>
  <c r="O2312" i="2" s="1"/>
  <c r="I2312" i="2" s="1"/>
  <c r="G2312" i="2" s="1"/>
  <c r="S2311" i="2"/>
  <c r="K2308" i="2"/>
  <c r="O2308" i="2" s="1"/>
  <c r="S2307" i="2"/>
  <c r="K2304" i="2"/>
  <c r="O2304" i="2" s="1"/>
  <c r="I2304" i="2" s="1"/>
  <c r="G2304" i="2" s="1"/>
  <c r="S2303" i="2"/>
  <c r="L2301" i="2"/>
  <c r="K2301" i="2"/>
  <c r="I2299" i="2"/>
  <c r="G2299" i="2" s="1"/>
  <c r="J2299" i="2"/>
  <c r="R2297" i="2"/>
  <c r="N2297" i="2"/>
  <c r="F2297" i="2" s="1"/>
  <c r="L2292" i="2"/>
  <c r="O2292" i="2" s="1"/>
  <c r="J2292" i="2"/>
  <c r="S2292" i="2"/>
  <c r="L2290" i="2"/>
  <c r="O2290" i="2" s="1"/>
  <c r="M2290" i="2"/>
  <c r="J2290" i="2" s="1"/>
  <c r="N2288" i="2"/>
  <c r="F2288" i="2" s="1"/>
  <c r="S2286" i="2"/>
  <c r="N2286" i="2"/>
  <c r="L2285" i="2"/>
  <c r="O2285" i="2" s="1"/>
  <c r="K2285" i="2"/>
  <c r="I2283" i="2"/>
  <c r="G2283" i="2" s="1"/>
  <c r="J2283" i="2"/>
  <c r="R2281" i="2"/>
  <c r="N2281" i="2"/>
  <c r="F2281" i="2" s="1"/>
  <c r="L2276" i="2"/>
  <c r="O2276" i="2" s="1"/>
  <c r="J2276" i="2"/>
  <c r="S2276" i="2"/>
  <c r="L2274" i="2"/>
  <c r="O2274" i="2" s="1"/>
  <c r="I2274" i="2" s="1"/>
  <c r="G2274" i="2" s="1"/>
  <c r="M2274" i="2"/>
  <c r="J2274" i="2" s="1"/>
  <c r="N2272" i="2"/>
  <c r="F2272" i="2" s="1"/>
  <c r="S2270" i="2"/>
  <c r="N2270" i="2"/>
  <c r="L2268" i="2"/>
  <c r="O2268" i="2" s="1"/>
  <c r="S2268" i="2"/>
  <c r="M2268" i="2"/>
  <c r="F2268" i="2" s="1"/>
  <c r="E2268" i="2" s="1"/>
  <c r="K2266" i="2"/>
  <c r="L2264" i="2"/>
  <c r="O2264" i="2" s="1"/>
  <c r="S2264" i="2"/>
  <c r="M2264" i="2"/>
  <c r="F2264" i="2" s="1"/>
  <c r="E2264" i="2" s="1"/>
  <c r="K2262" i="2"/>
  <c r="L2260" i="2"/>
  <c r="O2260" i="2" s="1"/>
  <c r="J2260" i="2"/>
  <c r="S2260" i="2"/>
  <c r="M2260" i="2"/>
  <c r="F2260" i="2" s="1"/>
  <c r="E2260" i="2" s="1"/>
  <c r="K2258" i="2"/>
  <c r="L2256" i="2"/>
  <c r="O2256" i="2" s="1"/>
  <c r="S2256" i="2"/>
  <c r="M2256" i="2"/>
  <c r="F2256" i="2" s="1"/>
  <c r="E2256" i="2" s="1"/>
  <c r="K2254" i="2"/>
  <c r="L2252" i="2"/>
  <c r="O2252" i="2" s="1"/>
  <c r="S2252" i="2"/>
  <c r="M2252" i="2"/>
  <c r="F2252" i="2" s="1"/>
  <c r="E2252" i="2" s="1"/>
  <c r="K2250" i="2"/>
  <c r="L2248" i="2"/>
  <c r="O2248" i="2" s="1"/>
  <c r="S2248" i="2"/>
  <c r="M2248" i="2"/>
  <c r="F2248" i="2" s="1"/>
  <c r="E2248" i="2" s="1"/>
  <c r="K2246" i="2"/>
  <c r="L2244" i="2"/>
  <c r="O2244" i="2" s="1"/>
  <c r="S2244" i="2"/>
  <c r="M2244" i="2"/>
  <c r="F2244" i="2" s="1"/>
  <c r="E2244" i="2" s="1"/>
  <c r="K2242" i="2"/>
  <c r="L2240" i="2"/>
  <c r="O2240" i="2" s="1"/>
  <c r="S2240" i="2"/>
  <c r="M2240" i="2"/>
  <c r="F2240" i="2" s="1"/>
  <c r="E2240" i="2" s="1"/>
  <c r="K2238" i="2"/>
  <c r="L2236" i="2"/>
  <c r="O2236" i="2" s="1"/>
  <c r="S2236" i="2"/>
  <c r="M2236" i="2"/>
  <c r="F2236" i="2" s="1"/>
  <c r="E2236" i="2" s="1"/>
  <c r="K2234" i="2"/>
  <c r="L2232" i="2"/>
  <c r="O2232" i="2" s="1"/>
  <c r="S2232" i="2"/>
  <c r="M2232" i="2"/>
  <c r="F2232" i="2" s="1"/>
  <c r="E2232" i="2" s="1"/>
  <c r="K2230" i="2"/>
  <c r="L2228" i="2"/>
  <c r="O2228" i="2" s="1"/>
  <c r="S2228" i="2"/>
  <c r="M2228" i="2"/>
  <c r="F2228" i="2" s="1"/>
  <c r="E2228" i="2" s="1"/>
  <c r="K2226" i="2"/>
  <c r="L2224" i="2"/>
  <c r="O2224" i="2" s="1"/>
  <c r="S2224" i="2"/>
  <c r="M2224" i="2"/>
  <c r="F2224" i="2" s="1"/>
  <c r="E2224" i="2" s="1"/>
  <c r="K2222" i="2"/>
  <c r="L2220" i="2"/>
  <c r="O2220" i="2" s="1"/>
  <c r="S2220" i="2"/>
  <c r="M2220" i="2"/>
  <c r="K2218" i="2"/>
  <c r="L2216" i="2"/>
  <c r="O2216" i="2" s="1"/>
  <c r="S2216" i="2"/>
  <c r="M2216" i="2"/>
  <c r="F2216" i="2" s="1"/>
  <c r="E2216" i="2" s="1"/>
  <c r="K2214" i="2"/>
  <c r="L2212" i="2"/>
  <c r="O2212" i="2" s="1"/>
  <c r="S2212" i="2"/>
  <c r="M2212" i="2"/>
  <c r="F2212" i="2" s="1"/>
  <c r="E2212" i="2" s="1"/>
  <c r="K2210" i="2"/>
  <c r="L2208" i="2"/>
  <c r="O2208" i="2" s="1"/>
  <c r="S2208" i="2"/>
  <c r="M2208" i="2"/>
  <c r="F2208" i="2" s="1"/>
  <c r="E2208" i="2" s="1"/>
  <c r="K2206" i="2"/>
  <c r="L2204" i="2"/>
  <c r="O2204" i="2" s="1"/>
  <c r="S2204" i="2"/>
  <c r="M2204" i="2"/>
  <c r="F2204" i="2" s="1"/>
  <c r="E2204" i="2" s="1"/>
  <c r="K2202" i="2"/>
  <c r="L2200" i="2"/>
  <c r="O2200" i="2" s="1"/>
  <c r="S2200" i="2"/>
  <c r="M2200" i="2"/>
  <c r="F2200" i="2" s="1"/>
  <c r="E2200" i="2" s="1"/>
  <c r="K2198" i="2"/>
  <c r="L2196" i="2"/>
  <c r="O2196" i="2" s="1"/>
  <c r="S2196" i="2"/>
  <c r="M2196" i="2"/>
  <c r="F2196" i="2" s="1"/>
  <c r="E2196" i="2" s="1"/>
  <c r="K2194" i="2"/>
  <c r="L2192" i="2"/>
  <c r="O2192" i="2" s="1"/>
  <c r="S2192" i="2"/>
  <c r="M2192" i="2"/>
  <c r="F2192" i="2" s="1"/>
  <c r="E2192" i="2" s="1"/>
  <c r="K2190" i="2"/>
  <c r="L2188" i="2"/>
  <c r="O2188" i="2" s="1"/>
  <c r="S2188" i="2"/>
  <c r="M2188" i="2"/>
  <c r="F2188" i="2" s="1"/>
  <c r="E2188" i="2" s="1"/>
  <c r="K2186" i="2"/>
  <c r="L2184" i="2"/>
  <c r="O2184" i="2" s="1"/>
  <c r="S2184" i="2"/>
  <c r="M2184" i="2"/>
  <c r="F2184" i="2" s="1"/>
  <c r="E2184" i="2" s="1"/>
  <c r="K2182" i="2"/>
  <c r="L2180" i="2"/>
  <c r="O2180" i="2" s="1"/>
  <c r="S2180" i="2"/>
  <c r="M2180" i="2"/>
  <c r="F2180" i="2" s="1"/>
  <c r="E2180" i="2" s="1"/>
  <c r="K2178" i="2"/>
  <c r="L2176" i="2"/>
  <c r="O2176" i="2" s="1"/>
  <c r="S2176" i="2"/>
  <c r="M2176" i="2"/>
  <c r="F2176" i="2" s="1"/>
  <c r="E2176" i="2" s="1"/>
  <c r="K2174" i="2"/>
  <c r="L2172" i="2"/>
  <c r="O2172" i="2" s="1"/>
  <c r="S2172" i="2"/>
  <c r="M2172" i="2"/>
  <c r="F2172" i="2" s="1"/>
  <c r="E2172" i="2" s="1"/>
  <c r="K2170" i="2"/>
  <c r="L2168" i="2"/>
  <c r="O2168" i="2" s="1"/>
  <c r="S2168" i="2"/>
  <c r="M2168" i="2"/>
  <c r="F2168" i="2" s="1"/>
  <c r="E2168" i="2" s="1"/>
  <c r="K2166" i="2"/>
  <c r="L2164" i="2"/>
  <c r="O2164" i="2" s="1"/>
  <c r="S2164" i="2"/>
  <c r="M2164" i="2"/>
  <c r="J2164" i="2" s="1"/>
  <c r="K2162" i="2"/>
  <c r="L2160" i="2"/>
  <c r="O2160" i="2" s="1"/>
  <c r="S2160" i="2"/>
  <c r="M2160" i="2"/>
  <c r="J2160" i="2" s="1"/>
  <c r="K2158" i="2"/>
  <c r="L2156" i="2"/>
  <c r="O2156" i="2" s="1"/>
  <c r="S2156" i="2"/>
  <c r="M2156" i="2"/>
  <c r="J2156" i="2" s="1"/>
  <c r="I2153" i="2"/>
  <c r="O2150" i="2"/>
  <c r="L2148" i="2"/>
  <c r="S2148" i="2"/>
  <c r="K2148" i="2"/>
  <c r="M2148" i="2"/>
  <c r="F2148" i="2" s="1"/>
  <c r="J2143" i="2"/>
  <c r="F2143" i="2"/>
  <c r="E2143" i="2" s="1"/>
  <c r="O2134" i="2"/>
  <c r="L2132" i="2"/>
  <c r="S2132" i="2"/>
  <c r="K2132" i="2"/>
  <c r="M2132" i="2"/>
  <c r="F2132" i="2" s="1"/>
  <c r="J2127" i="2"/>
  <c r="F2127" i="2"/>
  <c r="E2127" i="2" s="1"/>
  <c r="O2118" i="2"/>
  <c r="C2117" i="2"/>
  <c r="Q2117" i="2"/>
  <c r="T2117" i="2" s="1"/>
  <c r="U2117" i="2" s="1"/>
  <c r="C2113" i="2"/>
  <c r="Q2113" i="2"/>
  <c r="T2113" i="2" s="1"/>
  <c r="U2113" i="2" s="1"/>
  <c r="C2109" i="2"/>
  <c r="Q2109" i="2"/>
  <c r="T2109" i="2" s="1"/>
  <c r="U2109" i="2" s="1"/>
  <c r="C2105" i="2"/>
  <c r="Q2105" i="2"/>
  <c r="T2105" i="2" s="1"/>
  <c r="U2105" i="2" s="1"/>
  <c r="C2101" i="2"/>
  <c r="Q2101" i="2"/>
  <c r="T2101" i="2" s="1"/>
  <c r="U2101" i="2" s="1"/>
  <c r="C2097" i="2"/>
  <c r="Q2097" i="2"/>
  <c r="T2097" i="2" s="1"/>
  <c r="U2097" i="2" s="1"/>
  <c r="C2093" i="2"/>
  <c r="Q2093" i="2"/>
  <c r="T2093" i="2" s="1"/>
  <c r="C2089" i="2"/>
  <c r="Q2089" i="2"/>
  <c r="T2089" i="2" s="1"/>
  <c r="U2089" i="2" s="1"/>
  <c r="U2076" i="2"/>
  <c r="C2073" i="2"/>
  <c r="Q2073" i="2"/>
  <c r="T2073" i="2" s="1"/>
  <c r="U2073" i="2" s="1"/>
  <c r="C2059" i="2"/>
  <c r="L2297" i="2"/>
  <c r="K2297" i="2"/>
  <c r="L2288" i="2"/>
  <c r="J2288" i="2"/>
  <c r="S2288" i="2"/>
  <c r="L2286" i="2"/>
  <c r="O2286" i="2" s="1"/>
  <c r="M2286" i="2"/>
  <c r="L2281" i="2"/>
  <c r="K2281" i="2"/>
  <c r="L2272" i="2"/>
  <c r="J2272" i="2"/>
  <c r="S2272" i="2"/>
  <c r="L2270" i="2"/>
  <c r="O2270" i="2" s="1"/>
  <c r="M2270" i="2"/>
  <c r="J2270" i="2" s="1"/>
  <c r="I2267" i="2"/>
  <c r="G2267" i="2" s="1"/>
  <c r="L2266" i="2"/>
  <c r="M2266" i="2"/>
  <c r="F2266" i="2" s="1"/>
  <c r="E2266" i="2" s="1"/>
  <c r="S2266" i="2"/>
  <c r="L2262" i="2"/>
  <c r="M2262" i="2"/>
  <c r="J2262" i="2" s="1"/>
  <c r="S2262" i="2"/>
  <c r="I2259" i="2"/>
  <c r="G2259" i="2" s="1"/>
  <c r="L2258" i="2"/>
  <c r="M2258" i="2"/>
  <c r="J2258" i="2" s="1"/>
  <c r="S2258" i="2"/>
  <c r="I2255" i="2"/>
  <c r="G2255" i="2" s="1"/>
  <c r="L2254" i="2"/>
  <c r="M2254" i="2"/>
  <c r="F2254" i="2" s="1"/>
  <c r="S2254" i="2"/>
  <c r="I2251" i="2"/>
  <c r="G2251" i="2" s="1"/>
  <c r="L2250" i="2"/>
  <c r="M2250" i="2"/>
  <c r="F2250" i="2" s="1"/>
  <c r="E2250" i="2" s="1"/>
  <c r="S2250" i="2"/>
  <c r="I2247" i="2"/>
  <c r="G2247" i="2" s="1"/>
  <c r="U2247" i="2"/>
  <c r="L2246" i="2"/>
  <c r="M2246" i="2"/>
  <c r="J2246" i="2" s="1"/>
  <c r="S2246" i="2"/>
  <c r="I2243" i="2"/>
  <c r="G2243" i="2" s="1"/>
  <c r="L2242" i="2"/>
  <c r="M2242" i="2"/>
  <c r="J2242" i="2" s="1"/>
  <c r="S2242" i="2"/>
  <c r="I2239" i="2"/>
  <c r="G2239" i="2" s="1"/>
  <c r="L2238" i="2"/>
  <c r="M2238" i="2"/>
  <c r="J2238" i="2" s="1"/>
  <c r="S2238" i="2"/>
  <c r="I2235" i="2"/>
  <c r="G2235" i="2" s="1"/>
  <c r="L2234" i="2"/>
  <c r="M2234" i="2"/>
  <c r="F2234" i="2" s="1"/>
  <c r="E2234" i="2" s="1"/>
  <c r="S2234" i="2"/>
  <c r="I2231" i="2"/>
  <c r="G2231" i="2" s="1"/>
  <c r="U2231" i="2"/>
  <c r="L2230" i="2"/>
  <c r="M2230" i="2"/>
  <c r="F2230" i="2" s="1"/>
  <c r="S2230" i="2"/>
  <c r="I2227" i="2"/>
  <c r="G2227" i="2" s="1"/>
  <c r="L2226" i="2"/>
  <c r="M2226" i="2"/>
  <c r="F2226" i="2" s="1"/>
  <c r="S2226" i="2"/>
  <c r="I2223" i="2"/>
  <c r="G2223" i="2" s="1"/>
  <c r="L2222" i="2"/>
  <c r="O2222" i="2" s="1"/>
  <c r="M2222" i="2"/>
  <c r="F2222" i="2" s="1"/>
  <c r="S2222" i="2"/>
  <c r="I2219" i="2"/>
  <c r="G2219" i="2" s="1"/>
  <c r="L2218" i="2"/>
  <c r="M2218" i="2"/>
  <c r="F2218" i="2" s="1"/>
  <c r="S2218" i="2"/>
  <c r="L2214" i="2"/>
  <c r="M2214" i="2"/>
  <c r="F2214" i="2" s="1"/>
  <c r="S2214" i="2"/>
  <c r="L2210" i="2"/>
  <c r="O2210" i="2" s="1"/>
  <c r="M2210" i="2"/>
  <c r="J2210" i="2" s="1"/>
  <c r="S2210" i="2"/>
  <c r="I2207" i="2"/>
  <c r="G2207" i="2" s="1"/>
  <c r="L2206" i="2"/>
  <c r="O2206" i="2" s="1"/>
  <c r="M2206" i="2"/>
  <c r="J2206" i="2" s="1"/>
  <c r="S2206" i="2"/>
  <c r="L2202" i="2"/>
  <c r="M2202" i="2"/>
  <c r="F2202" i="2" s="1"/>
  <c r="E2202" i="2" s="1"/>
  <c r="S2202" i="2"/>
  <c r="L2198" i="2"/>
  <c r="M2198" i="2"/>
  <c r="J2198" i="2" s="1"/>
  <c r="S2198" i="2"/>
  <c r="L2194" i="2"/>
  <c r="M2194" i="2"/>
  <c r="F2194" i="2" s="1"/>
  <c r="S2194" i="2"/>
  <c r="I2191" i="2"/>
  <c r="G2191" i="2" s="1"/>
  <c r="L2190" i="2"/>
  <c r="M2190" i="2"/>
  <c r="F2190" i="2" s="1"/>
  <c r="S2190" i="2"/>
  <c r="I2187" i="2"/>
  <c r="G2187" i="2" s="1"/>
  <c r="L2186" i="2"/>
  <c r="M2186" i="2"/>
  <c r="F2186" i="2" s="1"/>
  <c r="S2186" i="2"/>
  <c r="L2182" i="2"/>
  <c r="M2182" i="2"/>
  <c r="F2182" i="2" s="1"/>
  <c r="S2182" i="2"/>
  <c r="L2178" i="2"/>
  <c r="M2178" i="2"/>
  <c r="F2178" i="2" s="1"/>
  <c r="S2178" i="2"/>
  <c r="I2175" i="2"/>
  <c r="G2175" i="2" s="1"/>
  <c r="L2174" i="2"/>
  <c r="M2174" i="2"/>
  <c r="J2174" i="2" s="1"/>
  <c r="S2174" i="2"/>
  <c r="I2171" i="2"/>
  <c r="G2171" i="2" s="1"/>
  <c r="U2171" i="2"/>
  <c r="L2170" i="2"/>
  <c r="M2170" i="2"/>
  <c r="F2170" i="2" s="1"/>
  <c r="S2170" i="2"/>
  <c r="L2166" i="2"/>
  <c r="M2166" i="2"/>
  <c r="F2166" i="2" s="1"/>
  <c r="S2166" i="2"/>
  <c r="I2163" i="2"/>
  <c r="G2163" i="2" s="1"/>
  <c r="L2162" i="2"/>
  <c r="M2162" i="2"/>
  <c r="F2162" i="2" s="1"/>
  <c r="S2162" i="2"/>
  <c r="I2159" i="2"/>
  <c r="G2159" i="2" s="1"/>
  <c r="U2159" i="2"/>
  <c r="L2158" i="2"/>
  <c r="M2158" i="2"/>
  <c r="J2158" i="2" s="1"/>
  <c r="S2158" i="2"/>
  <c r="I2155" i="2"/>
  <c r="G2155" i="2" s="1"/>
  <c r="L2144" i="2"/>
  <c r="S2144" i="2"/>
  <c r="K2144" i="2"/>
  <c r="M2144" i="2"/>
  <c r="J2144" i="2" s="1"/>
  <c r="J2139" i="2"/>
  <c r="F2139" i="2"/>
  <c r="E2139" i="2" s="1"/>
  <c r="L2128" i="2"/>
  <c r="S2128" i="2"/>
  <c r="K2128" i="2"/>
  <c r="M2128" i="2"/>
  <c r="J2128" i="2" s="1"/>
  <c r="J2123" i="2"/>
  <c r="F2123" i="2"/>
  <c r="E2123" i="2" s="1"/>
  <c r="E2118" i="2"/>
  <c r="C2114" i="2"/>
  <c r="Q2114" i="2"/>
  <c r="T2114" i="2" s="1"/>
  <c r="U2114" i="2" s="1"/>
  <c r="I2114" i="2"/>
  <c r="G2114" i="2" s="1"/>
  <c r="C2110" i="2"/>
  <c r="Q2110" i="2"/>
  <c r="T2110" i="2" s="1"/>
  <c r="U2110" i="2" s="1"/>
  <c r="I2110" i="2"/>
  <c r="G2110" i="2" s="1"/>
  <c r="C2102" i="2"/>
  <c r="Q2102" i="2"/>
  <c r="T2102" i="2" s="1"/>
  <c r="I2102" i="2"/>
  <c r="G2102" i="2" s="1"/>
  <c r="C2098" i="2"/>
  <c r="Q2098" i="2"/>
  <c r="T2098" i="2" s="1"/>
  <c r="U2098" i="2" s="1"/>
  <c r="I2098" i="2"/>
  <c r="G2098" i="2" s="1"/>
  <c r="C2094" i="2"/>
  <c r="Q2094" i="2"/>
  <c r="T2094" i="2" s="1"/>
  <c r="U2094" i="2" s="1"/>
  <c r="I2094" i="2"/>
  <c r="G2094" i="2" s="1"/>
  <c r="U2093" i="2"/>
  <c r="C2090" i="2"/>
  <c r="Q2090" i="2"/>
  <c r="T2090" i="2" s="1"/>
  <c r="U2090" i="2" s="1"/>
  <c r="I2090" i="2"/>
  <c r="G2090" i="2" s="1"/>
  <c r="C2086" i="2"/>
  <c r="Q2086" i="2"/>
  <c r="T2086" i="2" s="1"/>
  <c r="U2086" i="2" s="1"/>
  <c r="I2086" i="2"/>
  <c r="G2086" i="2" s="1"/>
  <c r="C2082" i="2"/>
  <c r="Q2082" i="2"/>
  <c r="T2082" i="2" s="1"/>
  <c r="U2082" i="2" s="1"/>
  <c r="I2082" i="2"/>
  <c r="G2082" i="2" s="1"/>
  <c r="C2078" i="2"/>
  <c r="Q2078" i="2"/>
  <c r="T2078" i="2" s="1"/>
  <c r="U2078" i="2" s="1"/>
  <c r="I2078" i="2"/>
  <c r="G2078" i="2" s="1"/>
  <c r="C2074" i="2"/>
  <c r="Q2074" i="2"/>
  <c r="T2074" i="2" s="1"/>
  <c r="U2074" i="2" s="1"/>
  <c r="I2074" i="2"/>
  <c r="G2074" i="2" s="1"/>
  <c r="C2051" i="2"/>
  <c r="C2041" i="2"/>
  <c r="C2023" i="2"/>
  <c r="M2331" i="2"/>
  <c r="F2331" i="2" s="1"/>
  <c r="E2331" i="2" s="1"/>
  <c r="M2327" i="2"/>
  <c r="F2327" i="2" s="1"/>
  <c r="E2327" i="2" s="1"/>
  <c r="M2323" i="2"/>
  <c r="F2323" i="2" s="1"/>
  <c r="E2323" i="2" s="1"/>
  <c r="M2319" i="2"/>
  <c r="F2319" i="2" s="1"/>
  <c r="E2319" i="2" s="1"/>
  <c r="M2315" i="2"/>
  <c r="F2315" i="2" s="1"/>
  <c r="E2315" i="2" s="1"/>
  <c r="M2311" i="2"/>
  <c r="F2311" i="2" s="1"/>
  <c r="E2311" i="2" s="1"/>
  <c r="M2307" i="2"/>
  <c r="F2307" i="2" s="1"/>
  <c r="E2307" i="2" s="1"/>
  <c r="M2303" i="2"/>
  <c r="F2303" i="2" s="1"/>
  <c r="E2303" i="2" s="1"/>
  <c r="L2300" i="2"/>
  <c r="O2300" i="2" s="1"/>
  <c r="J2300" i="2"/>
  <c r="S2300" i="2"/>
  <c r="L2298" i="2"/>
  <c r="O2298" i="2" s="1"/>
  <c r="M2298" i="2"/>
  <c r="J2298" i="2" s="1"/>
  <c r="J2297" i="2"/>
  <c r="L2293" i="2"/>
  <c r="K2293" i="2"/>
  <c r="E2293" i="2" s="1"/>
  <c r="K2288" i="2"/>
  <c r="J2286" i="2"/>
  <c r="L2284" i="2"/>
  <c r="O2284" i="2" s="1"/>
  <c r="J2284" i="2"/>
  <c r="S2284" i="2"/>
  <c r="L2282" i="2"/>
  <c r="O2282" i="2" s="1"/>
  <c r="I2282" i="2" s="1"/>
  <c r="G2282" i="2" s="1"/>
  <c r="M2282" i="2"/>
  <c r="J2282" i="2" s="1"/>
  <c r="J2281" i="2"/>
  <c r="L2277" i="2"/>
  <c r="K2277" i="2"/>
  <c r="I2275" i="2"/>
  <c r="G2275" i="2" s="1"/>
  <c r="K2272" i="2"/>
  <c r="I2253" i="2"/>
  <c r="I2189" i="2"/>
  <c r="N2164" i="2"/>
  <c r="I2161" i="2"/>
  <c r="N2160" i="2"/>
  <c r="N2156" i="2"/>
  <c r="J2151" i="2"/>
  <c r="F2151" i="2"/>
  <c r="E2151" i="2" s="1"/>
  <c r="N2144" i="2"/>
  <c r="O2142" i="2"/>
  <c r="L2140" i="2"/>
  <c r="S2140" i="2"/>
  <c r="K2140" i="2"/>
  <c r="M2140" i="2"/>
  <c r="J2140" i="2" s="1"/>
  <c r="J2135" i="2"/>
  <c r="F2135" i="2"/>
  <c r="E2135" i="2" s="1"/>
  <c r="N2128" i="2"/>
  <c r="O2126" i="2"/>
  <c r="L2124" i="2"/>
  <c r="S2124" i="2"/>
  <c r="K2124" i="2"/>
  <c r="M2124" i="2"/>
  <c r="F2124" i="2" s="1"/>
  <c r="J2119" i="2"/>
  <c r="F2119" i="2"/>
  <c r="E2119" i="2" s="1"/>
  <c r="C2111" i="2"/>
  <c r="Q2111" i="2"/>
  <c r="T2111" i="2" s="1"/>
  <c r="U2111" i="2" s="1"/>
  <c r="C2103" i="2"/>
  <c r="Q2103" i="2"/>
  <c r="T2103" i="2" s="1"/>
  <c r="U2103" i="2" s="1"/>
  <c r="U2102" i="2"/>
  <c r="C2091" i="2"/>
  <c r="Q2091" i="2"/>
  <c r="T2091" i="2" s="1"/>
  <c r="U2091" i="2" s="1"/>
  <c r="C2087" i="2"/>
  <c r="Q2087" i="2"/>
  <c r="T2087" i="2" s="1"/>
  <c r="U2087" i="2" s="1"/>
  <c r="C2083" i="2"/>
  <c r="Q2083" i="2"/>
  <c r="T2083" i="2" s="1"/>
  <c r="U2083" i="2" s="1"/>
  <c r="C2079" i="2"/>
  <c r="Q2079" i="2"/>
  <c r="T2079" i="2" s="1"/>
  <c r="U2079" i="2" s="1"/>
  <c r="C2075" i="2"/>
  <c r="Q2075" i="2"/>
  <c r="T2075" i="2" s="1"/>
  <c r="U2075" i="2" s="1"/>
  <c r="C2071" i="2"/>
  <c r="Q2071" i="2"/>
  <c r="T2071" i="2" s="1"/>
  <c r="U2071" i="2" s="1"/>
  <c r="C2066" i="2"/>
  <c r="Q2066" i="2"/>
  <c r="T2066" i="2" s="1"/>
  <c r="U2066" i="2" s="1"/>
  <c r="C2043" i="2"/>
  <c r="C2033" i="2"/>
  <c r="S2154" i="2"/>
  <c r="S2150" i="2"/>
  <c r="S2146" i="2"/>
  <c r="S2142" i="2"/>
  <c r="S2138" i="2"/>
  <c r="S2134" i="2"/>
  <c r="S2130" i="2"/>
  <c r="S2126" i="2"/>
  <c r="S2122" i="2"/>
  <c r="F2117" i="2"/>
  <c r="E2117" i="2" s="1"/>
  <c r="F2116" i="2"/>
  <c r="E2116" i="2" s="1"/>
  <c r="F2115" i="2"/>
  <c r="E2115" i="2" s="1"/>
  <c r="F2114" i="2"/>
  <c r="E2114" i="2" s="1"/>
  <c r="F2113" i="2"/>
  <c r="E2113" i="2" s="1"/>
  <c r="F2112" i="2"/>
  <c r="E2112" i="2" s="1"/>
  <c r="F2111" i="2"/>
  <c r="E2111" i="2" s="1"/>
  <c r="F2110" i="2"/>
  <c r="E2110" i="2" s="1"/>
  <c r="F2109" i="2"/>
  <c r="E2109" i="2" s="1"/>
  <c r="F2108" i="2"/>
  <c r="E2108" i="2" s="1"/>
  <c r="F2107" i="2"/>
  <c r="E2107" i="2" s="1"/>
  <c r="F2106" i="2"/>
  <c r="E2106" i="2" s="1"/>
  <c r="F2105" i="2"/>
  <c r="E2105" i="2" s="1"/>
  <c r="F2104" i="2"/>
  <c r="E2104" i="2" s="1"/>
  <c r="F2103" i="2"/>
  <c r="E2103" i="2" s="1"/>
  <c r="F2102" i="2"/>
  <c r="E2102" i="2" s="1"/>
  <c r="F2101" i="2"/>
  <c r="E2101" i="2" s="1"/>
  <c r="F2100" i="2"/>
  <c r="E2100" i="2" s="1"/>
  <c r="F2099" i="2"/>
  <c r="E2099" i="2" s="1"/>
  <c r="F2098" i="2"/>
  <c r="E2098" i="2" s="1"/>
  <c r="F2097" i="2"/>
  <c r="E2097" i="2" s="1"/>
  <c r="F2096" i="2"/>
  <c r="E2096" i="2" s="1"/>
  <c r="F2095" i="2"/>
  <c r="E2095" i="2" s="1"/>
  <c r="F2094" i="2"/>
  <c r="E2094" i="2" s="1"/>
  <c r="F2093" i="2"/>
  <c r="E2093" i="2" s="1"/>
  <c r="F2092" i="2"/>
  <c r="E2092" i="2" s="1"/>
  <c r="F2091" i="2"/>
  <c r="E2091" i="2" s="1"/>
  <c r="F2090" i="2"/>
  <c r="E2090" i="2" s="1"/>
  <c r="F2089" i="2"/>
  <c r="E2089" i="2" s="1"/>
  <c r="F2088" i="2"/>
  <c r="E2088" i="2" s="1"/>
  <c r="F2087" i="2"/>
  <c r="E2087" i="2" s="1"/>
  <c r="F2086" i="2"/>
  <c r="E2086" i="2" s="1"/>
  <c r="F2085" i="2"/>
  <c r="E2085" i="2" s="1"/>
  <c r="F2084" i="2"/>
  <c r="E2084" i="2" s="1"/>
  <c r="F2083" i="2"/>
  <c r="E2083" i="2" s="1"/>
  <c r="F2082" i="2"/>
  <c r="E2082" i="2" s="1"/>
  <c r="F2081" i="2"/>
  <c r="E2081" i="2" s="1"/>
  <c r="F2080" i="2"/>
  <c r="E2080" i="2" s="1"/>
  <c r="F2079" i="2"/>
  <c r="E2079" i="2" s="1"/>
  <c r="F2078" i="2"/>
  <c r="E2078" i="2" s="1"/>
  <c r="F2077" i="2"/>
  <c r="E2077" i="2" s="1"/>
  <c r="F2076" i="2"/>
  <c r="E2076" i="2" s="1"/>
  <c r="F2075" i="2"/>
  <c r="E2075" i="2" s="1"/>
  <c r="F2074" i="2"/>
  <c r="E2074" i="2" s="1"/>
  <c r="F2073" i="2"/>
  <c r="E2073" i="2" s="1"/>
  <c r="F2072" i="2"/>
  <c r="E2072" i="2" s="1"/>
  <c r="F2071" i="2"/>
  <c r="E2071" i="2" s="1"/>
  <c r="F2070" i="2"/>
  <c r="E2070" i="2" s="1"/>
  <c r="F2066" i="2"/>
  <c r="E2066" i="2" s="1"/>
  <c r="F2062" i="2"/>
  <c r="E2062" i="2" s="1"/>
  <c r="C2029" i="2"/>
  <c r="C2021" i="2"/>
  <c r="C2013" i="2"/>
  <c r="C2008" i="2"/>
  <c r="L2007" i="2"/>
  <c r="M2007" i="2"/>
  <c r="J2007" i="2" s="1"/>
  <c r="K2007" i="2"/>
  <c r="R2007" i="2"/>
  <c r="C2027" i="2"/>
  <c r="C2019" i="2"/>
  <c r="C2011" i="2"/>
  <c r="K2269" i="2"/>
  <c r="O2269" i="2" s="1"/>
  <c r="K2265" i="2"/>
  <c r="O2265" i="2" s="1"/>
  <c r="I2265" i="2" s="1"/>
  <c r="G2265" i="2" s="1"/>
  <c r="K2261" i="2"/>
  <c r="O2261" i="2" s="1"/>
  <c r="K2257" i="2"/>
  <c r="O2257" i="2" s="1"/>
  <c r="I2257" i="2" s="1"/>
  <c r="G2257" i="2" s="1"/>
  <c r="K2253" i="2"/>
  <c r="O2253" i="2" s="1"/>
  <c r="K2249" i="2"/>
  <c r="O2249" i="2" s="1"/>
  <c r="I2249" i="2" s="1"/>
  <c r="G2249" i="2" s="1"/>
  <c r="K2245" i="2"/>
  <c r="K2241" i="2"/>
  <c r="O2241" i="2" s="1"/>
  <c r="I2241" i="2" s="1"/>
  <c r="G2241" i="2" s="1"/>
  <c r="K2237" i="2"/>
  <c r="O2237" i="2" s="1"/>
  <c r="K2233" i="2"/>
  <c r="O2233" i="2" s="1"/>
  <c r="I2233" i="2" s="1"/>
  <c r="G2233" i="2" s="1"/>
  <c r="K2229" i="2"/>
  <c r="O2229" i="2" s="1"/>
  <c r="K2225" i="2"/>
  <c r="O2225" i="2" s="1"/>
  <c r="I2225" i="2" s="1"/>
  <c r="G2225" i="2" s="1"/>
  <c r="K2221" i="2"/>
  <c r="O2221" i="2" s="1"/>
  <c r="K2217" i="2"/>
  <c r="O2217" i="2" s="1"/>
  <c r="I2217" i="2" s="1"/>
  <c r="G2217" i="2" s="1"/>
  <c r="K2213" i="2"/>
  <c r="K2209" i="2"/>
  <c r="O2209" i="2" s="1"/>
  <c r="I2209" i="2" s="1"/>
  <c r="G2209" i="2" s="1"/>
  <c r="K2205" i="2"/>
  <c r="O2205" i="2" s="1"/>
  <c r="K2201" i="2"/>
  <c r="O2201" i="2" s="1"/>
  <c r="I2201" i="2" s="1"/>
  <c r="G2201" i="2" s="1"/>
  <c r="K2197" i="2"/>
  <c r="O2197" i="2" s="1"/>
  <c r="K2193" i="2"/>
  <c r="K2189" i="2"/>
  <c r="O2189" i="2" s="1"/>
  <c r="K2185" i="2"/>
  <c r="O2185" i="2" s="1"/>
  <c r="I2185" i="2" s="1"/>
  <c r="G2185" i="2" s="1"/>
  <c r="K2181" i="2"/>
  <c r="O2181" i="2" s="1"/>
  <c r="K2177" i="2"/>
  <c r="O2177" i="2" s="1"/>
  <c r="I2177" i="2" s="1"/>
  <c r="G2177" i="2" s="1"/>
  <c r="K2173" i="2"/>
  <c r="O2173" i="2" s="1"/>
  <c r="K2169" i="2"/>
  <c r="O2169" i="2" s="1"/>
  <c r="I2169" i="2" s="1"/>
  <c r="G2169" i="2" s="1"/>
  <c r="K2165" i="2"/>
  <c r="O2165" i="2" s="1"/>
  <c r="K2161" i="2"/>
  <c r="K2157" i="2"/>
  <c r="O2157" i="2" s="1"/>
  <c r="M2154" i="2"/>
  <c r="F2154" i="2" s="1"/>
  <c r="E2154" i="2" s="1"/>
  <c r="K2153" i="2"/>
  <c r="M2150" i="2"/>
  <c r="F2150" i="2" s="1"/>
  <c r="E2150" i="2" s="1"/>
  <c r="K2149" i="2"/>
  <c r="O2149" i="2" s="1"/>
  <c r="I2149" i="2" s="1"/>
  <c r="G2149" i="2" s="1"/>
  <c r="M2146" i="2"/>
  <c r="F2146" i="2" s="1"/>
  <c r="E2146" i="2" s="1"/>
  <c r="K2145" i="2"/>
  <c r="M2142" i="2"/>
  <c r="F2142" i="2" s="1"/>
  <c r="E2142" i="2" s="1"/>
  <c r="K2141" i="2"/>
  <c r="O2141" i="2" s="1"/>
  <c r="M2138" i="2"/>
  <c r="F2138" i="2" s="1"/>
  <c r="E2138" i="2" s="1"/>
  <c r="K2137" i="2"/>
  <c r="M2134" i="2"/>
  <c r="F2134" i="2" s="1"/>
  <c r="E2134" i="2" s="1"/>
  <c r="K2133" i="2"/>
  <c r="O2133" i="2" s="1"/>
  <c r="I2133" i="2" s="1"/>
  <c r="G2133" i="2" s="1"/>
  <c r="M2130" i="2"/>
  <c r="F2130" i="2" s="1"/>
  <c r="E2130" i="2" s="1"/>
  <c r="K2129" i="2"/>
  <c r="M2126" i="2"/>
  <c r="F2126" i="2" s="1"/>
  <c r="E2126" i="2" s="1"/>
  <c r="K2125" i="2"/>
  <c r="O2125" i="2" s="1"/>
  <c r="M2122" i="2"/>
  <c r="F2122" i="2" s="1"/>
  <c r="E2122" i="2" s="1"/>
  <c r="K2121" i="2"/>
  <c r="Q2069" i="2"/>
  <c r="T2069" i="2" s="1"/>
  <c r="U2069" i="2" s="1"/>
  <c r="F2068" i="2"/>
  <c r="E2068" i="2" s="1"/>
  <c r="F2064" i="2"/>
  <c r="E2064" i="2" s="1"/>
  <c r="C2053" i="2"/>
  <c r="C2045" i="2"/>
  <c r="C2037" i="2"/>
  <c r="C2025" i="2"/>
  <c r="C2017" i="2"/>
  <c r="C2009" i="2"/>
  <c r="N2007" i="2"/>
  <c r="M2060" i="2"/>
  <c r="J2060" i="2" s="1"/>
  <c r="M2058" i="2"/>
  <c r="J2058" i="2" s="1"/>
  <c r="M2056" i="2"/>
  <c r="J2056" i="2" s="1"/>
  <c r="M2054" i="2"/>
  <c r="J2054" i="2" s="1"/>
  <c r="M2052" i="2"/>
  <c r="J2052" i="2" s="1"/>
  <c r="M2050" i="2"/>
  <c r="J2050" i="2" s="1"/>
  <c r="M2048" i="2"/>
  <c r="J2048" i="2" s="1"/>
  <c r="M2046" i="2"/>
  <c r="J2046" i="2" s="1"/>
  <c r="M2044" i="2"/>
  <c r="J2044" i="2" s="1"/>
  <c r="I2042" i="2"/>
  <c r="M2042" i="2"/>
  <c r="J2042" i="2" s="1"/>
  <c r="M2040" i="2"/>
  <c r="J2040" i="2" s="1"/>
  <c r="M2038" i="2"/>
  <c r="J2038" i="2" s="1"/>
  <c r="M2036" i="2"/>
  <c r="J2036" i="2" s="1"/>
  <c r="M2034" i="2"/>
  <c r="J2034" i="2" s="1"/>
  <c r="M2032" i="2"/>
  <c r="J2032" i="2" s="1"/>
  <c r="I2030" i="2"/>
  <c r="M2030" i="2"/>
  <c r="J2030" i="2" s="1"/>
  <c r="M2028" i="2"/>
  <c r="J2028" i="2" s="1"/>
  <c r="M2026" i="2"/>
  <c r="J2026" i="2" s="1"/>
  <c r="I2024" i="2"/>
  <c r="M2024" i="2"/>
  <c r="J2024" i="2" s="1"/>
  <c r="M2022" i="2"/>
  <c r="J2022" i="2" s="1"/>
  <c r="M2020" i="2"/>
  <c r="J2020" i="2" s="1"/>
  <c r="M2018" i="2"/>
  <c r="J2018" i="2" s="1"/>
  <c r="M2016" i="2"/>
  <c r="J2016" i="2" s="1"/>
  <c r="M2014" i="2"/>
  <c r="J2014" i="2" s="1"/>
  <c r="M2012" i="2"/>
  <c r="J2012" i="2" s="1"/>
  <c r="M2010" i="2"/>
  <c r="J2010" i="2" s="1"/>
  <c r="I2008" i="2"/>
  <c r="G2008" i="2" s="1"/>
  <c r="L2006" i="2"/>
  <c r="O2006" i="2" s="1"/>
  <c r="M2006" i="2"/>
  <c r="F2006" i="2" s="1"/>
  <c r="E2006" i="2" s="1"/>
  <c r="L2003" i="2"/>
  <c r="J2003" i="2"/>
  <c r="S2003" i="2"/>
  <c r="K2003" i="2"/>
  <c r="O2002" i="2"/>
  <c r="L2000" i="2"/>
  <c r="S2000" i="2"/>
  <c r="K2000" i="2"/>
  <c r="M2000" i="2"/>
  <c r="J2000" i="2" s="1"/>
  <c r="F1999" i="2"/>
  <c r="L1996" i="2"/>
  <c r="S1996" i="2"/>
  <c r="K1996" i="2"/>
  <c r="M1996" i="2"/>
  <c r="F1996" i="2" s="1"/>
  <c r="F1995" i="2"/>
  <c r="L1992" i="2"/>
  <c r="S1992" i="2"/>
  <c r="K1992" i="2"/>
  <c r="M1992" i="2"/>
  <c r="J1992" i="2" s="1"/>
  <c r="F1991" i="2"/>
  <c r="L1988" i="2"/>
  <c r="O1988" i="2" s="1"/>
  <c r="S1988" i="2"/>
  <c r="K1988" i="2"/>
  <c r="M1988" i="2"/>
  <c r="F1988" i="2" s="1"/>
  <c r="F1987" i="2"/>
  <c r="L1984" i="2"/>
  <c r="S1984" i="2"/>
  <c r="K1984" i="2"/>
  <c r="M1984" i="2"/>
  <c r="J1984" i="2" s="1"/>
  <c r="F1983" i="2"/>
  <c r="L1980" i="2"/>
  <c r="S1980" i="2"/>
  <c r="K1980" i="2"/>
  <c r="M1980" i="2"/>
  <c r="F1980" i="2" s="1"/>
  <c r="F1979" i="2"/>
  <c r="L1976" i="2"/>
  <c r="S1976" i="2"/>
  <c r="K1976" i="2"/>
  <c r="M1976" i="2"/>
  <c r="J1976" i="2" s="1"/>
  <c r="F1975" i="2"/>
  <c r="L1972" i="2"/>
  <c r="S1972" i="2"/>
  <c r="K1972" i="2"/>
  <c r="M1972" i="2"/>
  <c r="F1972" i="2" s="1"/>
  <c r="F1971" i="2"/>
  <c r="L1968" i="2"/>
  <c r="S1968" i="2"/>
  <c r="K1968" i="2"/>
  <c r="M1968" i="2"/>
  <c r="J1968" i="2" s="1"/>
  <c r="F1967" i="2"/>
  <c r="L1964" i="2"/>
  <c r="S1964" i="2"/>
  <c r="K1964" i="2"/>
  <c r="M1964" i="2"/>
  <c r="F1963" i="2"/>
  <c r="L1960" i="2"/>
  <c r="S1960" i="2"/>
  <c r="K1960" i="2"/>
  <c r="M1960" i="2"/>
  <c r="J1960" i="2" s="1"/>
  <c r="F1959" i="2"/>
  <c r="L1956" i="2"/>
  <c r="S1956" i="2"/>
  <c r="K1956" i="2"/>
  <c r="M1956" i="2"/>
  <c r="F1956" i="2" s="1"/>
  <c r="F1955" i="2"/>
  <c r="L1952" i="2"/>
  <c r="S1952" i="2"/>
  <c r="K1952" i="2"/>
  <c r="M1952" i="2"/>
  <c r="F1951" i="2"/>
  <c r="C1944" i="2"/>
  <c r="Q1944" i="2"/>
  <c r="T1944" i="2" s="1"/>
  <c r="C1940" i="2"/>
  <c r="Q1940" i="2"/>
  <c r="T1940" i="2" s="1"/>
  <c r="U1940" i="2" s="1"/>
  <c r="C1938" i="2"/>
  <c r="Q1938" i="2"/>
  <c r="T1938" i="2" s="1"/>
  <c r="U1938" i="2" s="1"/>
  <c r="I2005" i="2"/>
  <c r="L2005" i="2"/>
  <c r="M2005" i="2"/>
  <c r="J2005" i="2" s="1"/>
  <c r="C2001" i="2"/>
  <c r="Q2001" i="2"/>
  <c r="T2001" i="2" s="1"/>
  <c r="U2001" i="2" s="1"/>
  <c r="C1997" i="2"/>
  <c r="Q1997" i="2"/>
  <c r="T1997" i="2" s="1"/>
  <c r="U1997" i="2" s="1"/>
  <c r="C1993" i="2"/>
  <c r="Q1993" i="2"/>
  <c r="T1993" i="2" s="1"/>
  <c r="U1993" i="2" s="1"/>
  <c r="F1992" i="2"/>
  <c r="C1989" i="2"/>
  <c r="Q1989" i="2"/>
  <c r="T1989" i="2" s="1"/>
  <c r="U1989" i="2" s="1"/>
  <c r="C1985" i="2"/>
  <c r="Q1985" i="2"/>
  <c r="T1985" i="2" s="1"/>
  <c r="U1985" i="2" s="1"/>
  <c r="C1981" i="2"/>
  <c r="Q1981" i="2"/>
  <c r="T1981" i="2" s="1"/>
  <c r="U1981" i="2" s="1"/>
  <c r="C1978" i="2"/>
  <c r="Q1978" i="2"/>
  <c r="T1978" i="2" s="1"/>
  <c r="C1977" i="2"/>
  <c r="Q1977" i="2"/>
  <c r="T1977" i="2" s="1"/>
  <c r="U1977" i="2" s="1"/>
  <c r="F1976" i="2"/>
  <c r="C1973" i="2"/>
  <c r="Q1973" i="2"/>
  <c r="T1973" i="2" s="1"/>
  <c r="U1973" i="2" s="1"/>
  <c r="C1970" i="2"/>
  <c r="Q1970" i="2"/>
  <c r="T1970" i="2" s="1"/>
  <c r="C1969" i="2"/>
  <c r="Q1969" i="2"/>
  <c r="T1969" i="2" s="1"/>
  <c r="U1969" i="2" s="1"/>
  <c r="C1965" i="2"/>
  <c r="Q1965" i="2"/>
  <c r="T1965" i="2" s="1"/>
  <c r="U1965" i="2" s="1"/>
  <c r="C1961" i="2"/>
  <c r="Q1961" i="2"/>
  <c r="T1961" i="2" s="1"/>
  <c r="U1961" i="2" s="1"/>
  <c r="C1957" i="2"/>
  <c r="Q1957" i="2"/>
  <c r="T1957" i="2" s="1"/>
  <c r="U1957" i="2" s="1"/>
  <c r="C1953" i="2"/>
  <c r="Q1953" i="2"/>
  <c r="T1953" i="2" s="1"/>
  <c r="U1953" i="2" s="1"/>
  <c r="C1935" i="2"/>
  <c r="Q1935" i="2"/>
  <c r="T1935" i="2" s="1"/>
  <c r="U1935" i="2" s="1"/>
  <c r="M2061" i="2"/>
  <c r="Q2061" i="2" s="1"/>
  <c r="T2061" i="2" s="1"/>
  <c r="U2061" i="2" s="1"/>
  <c r="K2060" i="2"/>
  <c r="O2060" i="2" s="1"/>
  <c r="I2059" i="2"/>
  <c r="G2059" i="2" s="1"/>
  <c r="M2059" i="2"/>
  <c r="K2058" i="2"/>
  <c r="O2058" i="2" s="1"/>
  <c r="I2057" i="2"/>
  <c r="G2057" i="2" s="1"/>
  <c r="M2057" i="2"/>
  <c r="K2056" i="2"/>
  <c r="O2056" i="2" s="1"/>
  <c r="I2056" i="2" s="1"/>
  <c r="G2056" i="2" s="1"/>
  <c r="I2055" i="2"/>
  <c r="G2055" i="2" s="1"/>
  <c r="M2055" i="2"/>
  <c r="Q2055" i="2" s="1"/>
  <c r="T2055" i="2" s="1"/>
  <c r="U2055" i="2" s="1"/>
  <c r="K2054" i="2"/>
  <c r="O2054" i="2" s="1"/>
  <c r="I2054" i="2" s="1"/>
  <c r="G2054" i="2" s="1"/>
  <c r="I2053" i="2"/>
  <c r="G2053" i="2" s="1"/>
  <c r="M2053" i="2"/>
  <c r="Q2053" i="2" s="1"/>
  <c r="T2053" i="2" s="1"/>
  <c r="U2053" i="2" s="1"/>
  <c r="K2052" i="2"/>
  <c r="O2052" i="2" s="1"/>
  <c r="I2051" i="2"/>
  <c r="G2051" i="2" s="1"/>
  <c r="M2051" i="2"/>
  <c r="K2050" i="2"/>
  <c r="O2050" i="2" s="1"/>
  <c r="M2049" i="2"/>
  <c r="K2048" i="2"/>
  <c r="O2048" i="2" s="1"/>
  <c r="I2048" i="2" s="1"/>
  <c r="G2048" i="2" s="1"/>
  <c r="I2047" i="2"/>
  <c r="G2047" i="2" s="1"/>
  <c r="M2047" i="2"/>
  <c r="Q2047" i="2" s="1"/>
  <c r="T2047" i="2" s="1"/>
  <c r="U2047" i="2" s="1"/>
  <c r="K2046" i="2"/>
  <c r="O2046" i="2" s="1"/>
  <c r="I2046" i="2" s="1"/>
  <c r="G2046" i="2" s="1"/>
  <c r="I2045" i="2"/>
  <c r="G2045" i="2" s="1"/>
  <c r="M2045" i="2"/>
  <c r="K2044" i="2"/>
  <c r="O2044" i="2" s="1"/>
  <c r="I2043" i="2"/>
  <c r="G2043" i="2" s="1"/>
  <c r="M2043" i="2"/>
  <c r="K2042" i="2"/>
  <c r="O2042" i="2" s="1"/>
  <c r="I2041" i="2"/>
  <c r="G2041" i="2" s="1"/>
  <c r="M2041" i="2"/>
  <c r="K2040" i="2"/>
  <c r="O2040" i="2" s="1"/>
  <c r="I2040" i="2" s="1"/>
  <c r="G2040" i="2" s="1"/>
  <c r="I2039" i="2"/>
  <c r="G2039" i="2" s="1"/>
  <c r="M2039" i="2"/>
  <c r="Q2039" i="2" s="1"/>
  <c r="T2039" i="2" s="1"/>
  <c r="U2039" i="2" s="1"/>
  <c r="K2038" i="2"/>
  <c r="O2038" i="2" s="1"/>
  <c r="I2038" i="2" s="1"/>
  <c r="G2038" i="2" s="1"/>
  <c r="I2037" i="2"/>
  <c r="G2037" i="2" s="1"/>
  <c r="M2037" i="2"/>
  <c r="Q2037" i="2" s="1"/>
  <c r="T2037" i="2" s="1"/>
  <c r="U2037" i="2" s="1"/>
  <c r="K2036" i="2"/>
  <c r="O2036" i="2" s="1"/>
  <c r="I2035" i="2"/>
  <c r="G2035" i="2" s="1"/>
  <c r="M2035" i="2"/>
  <c r="Q2035" i="2" s="1"/>
  <c r="T2035" i="2" s="1"/>
  <c r="U2035" i="2" s="1"/>
  <c r="K2034" i="2"/>
  <c r="O2034" i="2" s="1"/>
  <c r="I2033" i="2"/>
  <c r="G2033" i="2" s="1"/>
  <c r="M2033" i="2"/>
  <c r="K2032" i="2"/>
  <c r="O2032" i="2" s="1"/>
  <c r="I2032" i="2" s="1"/>
  <c r="G2032" i="2" s="1"/>
  <c r="M2031" i="2"/>
  <c r="K2030" i="2"/>
  <c r="O2030" i="2" s="1"/>
  <c r="I2029" i="2"/>
  <c r="G2029" i="2" s="1"/>
  <c r="M2029" i="2"/>
  <c r="Q2029" i="2" s="1"/>
  <c r="T2029" i="2" s="1"/>
  <c r="U2029" i="2" s="1"/>
  <c r="K2028" i="2"/>
  <c r="O2028" i="2" s="1"/>
  <c r="I2027" i="2"/>
  <c r="G2027" i="2" s="1"/>
  <c r="M2027" i="2"/>
  <c r="K2026" i="2"/>
  <c r="O2026" i="2" s="1"/>
  <c r="I2025" i="2"/>
  <c r="G2025" i="2" s="1"/>
  <c r="M2025" i="2"/>
  <c r="K2024" i="2"/>
  <c r="O2024" i="2" s="1"/>
  <c r="I2023" i="2"/>
  <c r="G2023" i="2" s="1"/>
  <c r="M2023" i="2"/>
  <c r="K2022" i="2"/>
  <c r="O2022" i="2" s="1"/>
  <c r="I2022" i="2" s="1"/>
  <c r="G2022" i="2" s="1"/>
  <c r="I2021" i="2"/>
  <c r="G2021" i="2" s="1"/>
  <c r="M2021" i="2"/>
  <c r="Q2021" i="2" s="1"/>
  <c r="T2021" i="2" s="1"/>
  <c r="U2021" i="2" s="1"/>
  <c r="K2020" i="2"/>
  <c r="O2020" i="2" s="1"/>
  <c r="I2019" i="2"/>
  <c r="G2019" i="2" s="1"/>
  <c r="M2019" i="2"/>
  <c r="Q2019" i="2" s="1"/>
  <c r="T2019" i="2" s="1"/>
  <c r="U2019" i="2" s="1"/>
  <c r="K2018" i="2"/>
  <c r="O2018" i="2" s="1"/>
  <c r="I2017" i="2"/>
  <c r="G2017" i="2" s="1"/>
  <c r="M2017" i="2"/>
  <c r="K2016" i="2"/>
  <c r="O2016" i="2" s="1"/>
  <c r="I2016" i="2" s="1"/>
  <c r="G2016" i="2" s="1"/>
  <c r="M2015" i="2"/>
  <c r="K2014" i="2"/>
  <c r="O2014" i="2" s="1"/>
  <c r="I2014" i="2" s="1"/>
  <c r="G2014" i="2" s="1"/>
  <c r="I2013" i="2"/>
  <c r="G2013" i="2" s="1"/>
  <c r="M2013" i="2"/>
  <c r="K2012" i="2"/>
  <c r="O2012" i="2" s="1"/>
  <c r="I2011" i="2"/>
  <c r="G2011" i="2" s="1"/>
  <c r="M2011" i="2"/>
  <c r="K2010" i="2"/>
  <c r="O2010" i="2" s="1"/>
  <c r="I2009" i="2"/>
  <c r="G2009" i="2" s="1"/>
  <c r="M2009" i="2"/>
  <c r="M2008" i="2"/>
  <c r="J2008" i="2" s="1"/>
  <c r="R2005" i="2"/>
  <c r="K2005" i="2"/>
  <c r="L2004" i="2"/>
  <c r="O2004" i="2" s="1"/>
  <c r="M2004" i="2"/>
  <c r="J2004" i="2" s="1"/>
  <c r="N2003" i="2"/>
  <c r="F2003" i="2" s="1"/>
  <c r="I2001" i="2"/>
  <c r="G2001" i="2" s="1"/>
  <c r="I1997" i="2"/>
  <c r="G1997" i="2" s="1"/>
  <c r="I1993" i="2"/>
  <c r="G1993" i="2" s="1"/>
  <c r="I1989" i="2"/>
  <c r="G1989" i="2" s="1"/>
  <c r="I1985" i="2"/>
  <c r="G1985" i="2" s="1"/>
  <c r="I1981" i="2"/>
  <c r="G1981" i="2" s="1"/>
  <c r="I1977" i="2"/>
  <c r="G1977" i="2" s="1"/>
  <c r="I1973" i="2"/>
  <c r="G1973" i="2" s="1"/>
  <c r="I1969" i="2"/>
  <c r="G1969" i="2" s="1"/>
  <c r="I1965" i="2"/>
  <c r="G1965" i="2" s="1"/>
  <c r="I1961" i="2"/>
  <c r="G1961" i="2" s="1"/>
  <c r="I1957" i="2"/>
  <c r="G1957" i="2" s="1"/>
  <c r="I1953" i="2"/>
  <c r="G1953" i="2" s="1"/>
  <c r="C1943" i="2"/>
  <c r="Q1943" i="2"/>
  <c r="T1943" i="2" s="1"/>
  <c r="U1943" i="2" s="1"/>
  <c r="C1941" i="2"/>
  <c r="Q1941" i="2"/>
  <c r="T1941" i="2" s="1"/>
  <c r="U1941" i="2" s="1"/>
  <c r="C1939" i="2"/>
  <c r="Q1939" i="2"/>
  <c r="T1939" i="2" s="1"/>
  <c r="U1939" i="2" s="1"/>
  <c r="I1935" i="2"/>
  <c r="G1935" i="2" s="1"/>
  <c r="S2002" i="2"/>
  <c r="J2002" i="2"/>
  <c r="K1999" i="2"/>
  <c r="O1999" i="2" s="1"/>
  <c r="S1998" i="2"/>
  <c r="J1998" i="2"/>
  <c r="K1995" i="2"/>
  <c r="O1995" i="2" s="1"/>
  <c r="S1994" i="2"/>
  <c r="J1994" i="2"/>
  <c r="K1991" i="2"/>
  <c r="O1991" i="2" s="1"/>
  <c r="S1990" i="2"/>
  <c r="J1990" i="2"/>
  <c r="K1987" i="2"/>
  <c r="O1987" i="2" s="1"/>
  <c r="S1986" i="2"/>
  <c r="J1986" i="2"/>
  <c r="K1983" i="2"/>
  <c r="O1983" i="2" s="1"/>
  <c r="S1982" i="2"/>
  <c r="J1982" i="2"/>
  <c r="K1979" i="2"/>
  <c r="O1979" i="2" s="1"/>
  <c r="S1978" i="2"/>
  <c r="J1978" i="2"/>
  <c r="K1975" i="2"/>
  <c r="O1975" i="2" s="1"/>
  <c r="S1974" i="2"/>
  <c r="J1974" i="2"/>
  <c r="K1971" i="2"/>
  <c r="O1971" i="2" s="1"/>
  <c r="S1970" i="2"/>
  <c r="J1970" i="2"/>
  <c r="K1967" i="2"/>
  <c r="O1967" i="2" s="1"/>
  <c r="S1966" i="2"/>
  <c r="J1966" i="2"/>
  <c r="K1963" i="2"/>
  <c r="O1963" i="2" s="1"/>
  <c r="S1962" i="2"/>
  <c r="J1962" i="2"/>
  <c r="K1959" i="2"/>
  <c r="O1959" i="2" s="1"/>
  <c r="S1958" i="2"/>
  <c r="J1958" i="2"/>
  <c r="K1955" i="2"/>
  <c r="O1955" i="2" s="1"/>
  <c r="S1954" i="2"/>
  <c r="J1954" i="2"/>
  <c r="K1951" i="2"/>
  <c r="O1951" i="2" s="1"/>
  <c r="S1950" i="2"/>
  <c r="J1950" i="2"/>
  <c r="Q1947" i="2"/>
  <c r="T1947" i="2" s="1"/>
  <c r="U1947" i="2" s="1"/>
  <c r="Q1946" i="2"/>
  <c r="T1946" i="2" s="1"/>
  <c r="U1946" i="2" s="1"/>
  <c r="Q1945" i="2"/>
  <c r="T1945" i="2" s="1"/>
  <c r="U1945" i="2" s="1"/>
  <c r="Q1937" i="2"/>
  <c r="T1937" i="2" s="1"/>
  <c r="U1937" i="2" s="1"/>
  <c r="F1935" i="2"/>
  <c r="E1935" i="2" s="1"/>
  <c r="F1930" i="2"/>
  <c r="E1930" i="2" s="1"/>
  <c r="S1999" i="2"/>
  <c r="J1999" i="2"/>
  <c r="S1995" i="2"/>
  <c r="J1995" i="2"/>
  <c r="S1991" i="2"/>
  <c r="J1991" i="2"/>
  <c r="S1987" i="2"/>
  <c r="J1987" i="2"/>
  <c r="S1983" i="2"/>
  <c r="J1983" i="2"/>
  <c r="S1979" i="2"/>
  <c r="J1979" i="2"/>
  <c r="S1975" i="2"/>
  <c r="J1975" i="2"/>
  <c r="S1971" i="2"/>
  <c r="J1971" i="2"/>
  <c r="S1967" i="2"/>
  <c r="J1967" i="2"/>
  <c r="S1963" i="2"/>
  <c r="J1963" i="2"/>
  <c r="S1959" i="2"/>
  <c r="J1959" i="2"/>
  <c r="S1955" i="2"/>
  <c r="J1955" i="2"/>
  <c r="S1951" i="2"/>
  <c r="J1951" i="2"/>
  <c r="U1944" i="2"/>
  <c r="C1821" i="2"/>
  <c r="Q1821" i="2"/>
  <c r="T1821" i="2" s="1"/>
  <c r="L1814" i="2"/>
  <c r="S1814" i="2"/>
  <c r="N1814" i="2"/>
  <c r="K1814" i="2"/>
  <c r="M1814" i="2"/>
  <c r="J1814" i="2" s="1"/>
  <c r="C1800" i="2"/>
  <c r="C1793" i="2"/>
  <c r="Q1793" i="2"/>
  <c r="T1793" i="2" s="1"/>
  <c r="U1793" i="2" s="1"/>
  <c r="F1937" i="2"/>
  <c r="E1937" i="2" s="1"/>
  <c r="F1932" i="2"/>
  <c r="E1932" i="2" s="1"/>
  <c r="K1929" i="2"/>
  <c r="N1929" i="2"/>
  <c r="F1929" i="2" s="1"/>
  <c r="R1929" i="2"/>
  <c r="J1929" i="2"/>
  <c r="S1929" i="2"/>
  <c r="L1929" i="2"/>
  <c r="M1928" i="2"/>
  <c r="F1928" i="2" s="1"/>
  <c r="K1928" i="2"/>
  <c r="S1928" i="2"/>
  <c r="J1928" i="2"/>
  <c r="R1928" i="2"/>
  <c r="L1928" i="2"/>
  <c r="O1928" i="2" s="1"/>
  <c r="M1927" i="2"/>
  <c r="K1927" i="2"/>
  <c r="S1927" i="2"/>
  <c r="R1927" i="2"/>
  <c r="L1927" i="2"/>
  <c r="M1926" i="2"/>
  <c r="F1926" i="2" s="1"/>
  <c r="K1926" i="2"/>
  <c r="S1926" i="2"/>
  <c r="R1926" i="2"/>
  <c r="L1926" i="2"/>
  <c r="O1926" i="2" s="1"/>
  <c r="M1925" i="2"/>
  <c r="K1925" i="2"/>
  <c r="S1925" i="2"/>
  <c r="R1925" i="2"/>
  <c r="L1925" i="2"/>
  <c r="O1925" i="2" s="1"/>
  <c r="M1924" i="2"/>
  <c r="F1924" i="2" s="1"/>
  <c r="K1924" i="2"/>
  <c r="S1924" i="2"/>
  <c r="J1924" i="2"/>
  <c r="R1924" i="2"/>
  <c r="L1924" i="2"/>
  <c r="O1924" i="2" s="1"/>
  <c r="M1923" i="2"/>
  <c r="K1923" i="2"/>
  <c r="S1923" i="2"/>
  <c r="R1923" i="2"/>
  <c r="L1923" i="2"/>
  <c r="M1922" i="2"/>
  <c r="F1922" i="2" s="1"/>
  <c r="K1922" i="2"/>
  <c r="S1922" i="2"/>
  <c r="J1922" i="2"/>
  <c r="R1922" i="2"/>
  <c r="L1922" i="2"/>
  <c r="O1922" i="2" s="1"/>
  <c r="M1921" i="2"/>
  <c r="K1921" i="2"/>
  <c r="S1921" i="2"/>
  <c r="R1921" i="2"/>
  <c r="L1921" i="2"/>
  <c r="O1921" i="2" s="1"/>
  <c r="M1920" i="2"/>
  <c r="F1920" i="2" s="1"/>
  <c r="K1920" i="2"/>
  <c r="S1920" i="2"/>
  <c r="J1920" i="2"/>
  <c r="R1920" i="2"/>
  <c r="L1920" i="2"/>
  <c r="O1920" i="2" s="1"/>
  <c r="M1919" i="2"/>
  <c r="F1919" i="2" s="1"/>
  <c r="K1919" i="2"/>
  <c r="S1919" i="2"/>
  <c r="J1919" i="2"/>
  <c r="R1919" i="2"/>
  <c r="L1919" i="2"/>
  <c r="O1919" i="2" s="1"/>
  <c r="M1918" i="2"/>
  <c r="F1918" i="2" s="1"/>
  <c r="K1918" i="2"/>
  <c r="S1918" i="2"/>
  <c r="J1918" i="2"/>
  <c r="R1918" i="2"/>
  <c r="L1918" i="2"/>
  <c r="O1918" i="2" s="1"/>
  <c r="M1917" i="2"/>
  <c r="F1917" i="2" s="1"/>
  <c r="K1917" i="2"/>
  <c r="S1917" i="2"/>
  <c r="J1917" i="2"/>
  <c r="R1917" i="2"/>
  <c r="L1917" i="2"/>
  <c r="O1917" i="2" s="1"/>
  <c r="M1916" i="2"/>
  <c r="F1916" i="2" s="1"/>
  <c r="K1916" i="2"/>
  <c r="S1916" i="2"/>
  <c r="J1916" i="2"/>
  <c r="R1916" i="2"/>
  <c r="L1916" i="2"/>
  <c r="O1916" i="2" s="1"/>
  <c r="M1915" i="2"/>
  <c r="F1915" i="2" s="1"/>
  <c r="K1915" i="2"/>
  <c r="S1915" i="2"/>
  <c r="J1915" i="2"/>
  <c r="R1915" i="2"/>
  <c r="L1915" i="2"/>
  <c r="O1915" i="2" s="1"/>
  <c r="M1914" i="2"/>
  <c r="F1914" i="2" s="1"/>
  <c r="K1914" i="2"/>
  <c r="S1914" i="2"/>
  <c r="J1914" i="2"/>
  <c r="R1914" i="2"/>
  <c r="L1914" i="2"/>
  <c r="O1914" i="2" s="1"/>
  <c r="M1913" i="2"/>
  <c r="F1913" i="2" s="1"/>
  <c r="K1913" i="2"/>
  <c r="S1913" i="2"/>
  <c r="J1913" i="2"/>
  <c r="R1913" i="2"/>
  <c r="L1913" i="2"/>
  <c r="O1913" i="2" s="1"/>
  <c r="M1912" i="2"/>
  <c r="F1912" i="2" s="1"/>
  <c r="K1912" i="2"/>
  <c r="S1912" i="2"/>
  <c r="J1912" i="2"/>
  <c r="R1912" i="2"/>
  <c r="L1912" i="2"/>
  <c r="O1912" i="2" s="1"/>
  <c r="M1911" i="2"/>
  <c r="F1911" i="2" s="1"/>
  <c r="K1911" i="2"/>
  <c r="S1911" i="2"/>
  <c r="J1911" i="2"/>
  <c r="R1911" i="2"/>
  <c r="L1911" i="2"/>
  <c r="O1911" i="2" s="1"/>
  <c r="M1910" i="2"/>
  <c r="F1910" i="2" s="1"/>
  <c r="K1910" i="2"/>
  <c r="S1910" i="2"/>
  <c r="J1910" i="2"/>
  <c r="R1910" i="2"/>
  <c r="L1910" i="2"/>
  <c r="O1910" i="2" s="1"/>
  <c r="M1909" i="2"/>
  <c r="F1909" i="2" s="1"/>
  <c r="K1909" i="2"/>
  <c r="S1909" i="2"/>
  <c r="J1909" i="2"/>
  <c r="R1909" i="2"/>
  <c r="L1909" i="2"/>
  <c r="O1909" i="2" s="1"/>
  <c r="M1908" i="2"/>
  <c r="F1908" i="2" s="1"/>
  <c r="K1908" i="2"/>
  <c r="S1908" i="2"/>
  <c r="J1908" i="2"/>
  <c r="R1908" i="2"/>
  <c r="L1908" i="2"/>
  <c r="O1908" i="2" s="1"/>
  <c r="M1907" i="2"/>
  <c r="F1907" i="2" s="1"/>
  <c r="K1907" i="2"/>
  <c r="S1907" i="2"/>
  <c r="J1907" i="2"/>
  <c r="R1907" i="2"/>
  <c r="L1907" i="2"/>
  <c r="O1907" i="2" s="1"/>
  <c r="M1906" i="2"/>
  <c r="F1906" i="2" s="1"/>
  <c r="K1906" i="2"/>
  <c r="S1906" i="2"/>
  <c r="J1906" i="2"/>
  <c r="R1906" i="2"/>
  <c r="L1906" i="2"/>
  <c r="O1906" i="2" s="1"/>
  <c r="M1905" i="2"/>
  <c r="F1905" i="2" s="1"/>
  <c r="K1905" i="2"/>
  <c r="S1905" i="2"/>
  <c r="J1905" i="2"/>
  <c r="R1905" i="2"/>
  <c r="L1905" i="2"/>
  <c r="O1905" i="2" s="1"/>
  <c r="M1904" i="2"/>
  <c r="F1904" i="2" s="1"/>
  <c r="K1904" i="2"/>
  <c r="S1904" i="2"/>
  <c r="J1904" i="2"/>
  <c r="R1904" i="2"/>
  <c r="L1904" i="2"/>
  <c r="O1904" i="2" s="1"/>
  <c r="M1903" i="2"/>
  <c r="F1903" i="2" s="1"/>
  <c r="K1903" i="2"/>
  <c r="S1903" i="2"/>
  <c r="J1903" i="2"/>
  <c r="R1903" i="2"/>
  <c r="L1903" i="2"/>
  <c r="O1903" i="2" s="1"/>
  <c r="M1902" i="2"/>
  <c r="F1902" i="2" s="1"/>
  <c r="K1902" i="2"/>
  <c r="S1902" i="2"/>
  <c r="J1902" i="2"/>
  <c r="R1902" i="2"/>
  <c r="L1902" i="2"/>
  <c r="O1902" i="2" s="1"/>
  <c r="M1901" i="2"/>
  <c r="F1901" i="2" s="1"/>
  <c r="K1901" i="2"/>
  <c r="S1901" i="2"/>
  <c r="J1901" i="2"/>
  <c r="R1901" i="2"/>
  <c r="L1901" i="2"/>
  <c r="O1901" i="2" s="1"/>
  <c r="M1900" i="2"/>
  <c r="F1900" i="2" s="1"/>
  <c r="K1900" i="2"/>
  <c r="S1900" i="2"/>
  <c r="J1900" i="2"/>
  <c r="R1900" i="2"/>
  <c r="L1900" i="2"/>
  <c r="O1900" i="2" s="1"/>
  <c r="M1899" i="2"/>
  <c r="F1899" i="2" s="1"/>
  <c r="K1899" i="2"/>
  <c r="S1899" i="2"/>
  <c r="J1899" i="2"/>
  <c r="R1899" i="2"/>
  <c r="L1899" i="2"/>
  <c r="O1899" i="2" s="1"/>
  <c r="M1898" i="2"/>
  <c r="F1898" i="2" s="1"/>
  <c r="K1898" i="2"/>
  <c r="S1898" i="2"/>
  <c r="J1898" i="2"/>
  <c r="R1898" i="2"/>
  <c r="L1898" i="2"/>
  <c r="O1898" i="2" s="1"/>
  <c r="M1897" i="2"/>
  <c r="F1897" i="2" s="1"/>
  <c r="K1897" i="2"/>
  <c r="S1897" i="2"/>
  <c r="J1897" i="2"/>
  <c r="R1897" i="2"/>
  <c r="L1897" i="2"/>
  <c r="O1897" i="2" s="1"/>
  <c r="M1896" i="2"/>
  <c r="F1896" i="2" s="1"/>
  <c r="K1896" i="2"/>
  <c r="S1896" i="2"/>
  <c r="J1896" i="2"/>
  <c r="R1896" i="2"/>
  <c r="L1896" i="2"/>
  <c r="O1896" i="2" s="1"/>
  <c r="M1895" i="2"/>
  <c r="F1895" i="2" s="1"/>
  <c r="K1895" i="2"/>
  <c r="S1895" i="2"/>
  <c r="J1895" i="2"/>
  <c r="R1895" i="2"/>
  <c r="L1895" i="2"/>
  <c r="O1895" i="2" s="1"/>
  <c r="M1894" i="2"/>
  <c r="F1894" i="2" s="1"/>
  <c r="K1894" i="2"/>
  <c r="S1894" i="2"/>
  <c r="J1894" i="2"/>
  <c r="R1894" i="2"/>
  <c r="L1894" i="2"/>
  <c r="O1894" i="2" s="1"/>
  <c r="M1893" i="2"/>
  <c r="F1893" i="2" s="1"/>
  <c r="K1893" i="2"/>
  <c r="S1893" i="2"/>
  <c r="J1893" i="2"/>
  <c r="R1893" i="2"/>
  <c r="L1893" i="2"/>
  <c r="O1893" i="2" s="1"/>
  <c r="M1892" i="2"/>
  <c r="F1892" i="2" s="1"/>
  <c r="E1892" i="2" s="1"/>
  <c r="K1892" i="2"/>
  <c r="S1892" i="2"/>
  <c r="J1892" i="2"/>
  <c r="R1892" i="2"/>
  <c r="L1892" i="2"/>
  <c r="O1892" i="2" s="1"/>
  <c r="M1891" i="2"/>
  <c r="F1891" i="2" s="1"/>
  <c r="K1891" i="2"/>
  <c r="S1891" i="2"/>
  <c r="J1891" i="2"/>
  <c r="R1891" i="2"/>
  <c r="L1891" i="2"/>
  <c r="O1891" i="2" s="1"/>
  <c r="M1890" i="2"/>
  <c r="F1890" i="2" s="1"/>
  <c r="K1890" i="2"/>
  <c r="S1890" i="2"/>
  <c r="J1890" i="2"/>
  <c r="R1890" i="2"/>
  <c r="L1890" i="2"/>
  <c r="O1890" i="2" s="1"/>
  <c r="M1889" i="2"/>
  <c r="F1889" i="2" s="1"/>
  <c r="K1889" i="2"/>
  <c r="S1889" i="2"/>
  <c r="J1889" i="2"/>
  <c r="R1889" i="2"/>
  <c r="L1889" i="2"/>
  <c r="O1889" i="2" s="1"/>
  <c r="M1888" i="2"/>
  <c r="F1888" i="2" s="1"/>
  <c r="E1888" i="2" s="1"/>
  <c r="K1888" i="2"/>
  <c r="S1888" i="2"/>
  <c r="J1888" i="2"/>
  <c r="R1888" i="2"/>
  <c r="L1888" i="2"/>
  <c r="O1888" i="2" s="1"/>
  <c r="M1887" i="2"/>
  <c r="F1887" i="2" s="1"/>
  <c r="K1887" i="2"/>
  <c r="S1887" i="2"/>
  <c r="J1887" i="2"/>
  <c r="R1887" i="2"/>
  <c r="L1887" i="2"/>
  <c r="O1887" i="2" s="1"/>
  <c r="M1886" i="2"/>
  <c r="F1886" i="2" s="1"/>
  <c r="K1886" i="2"/>
  <c r="S1886" i="2"/>
  <c r="J1886" i="2"/>
  <c r="R1886" i="2"/>
  <c r="L1886" i="2"/>
  <c r="O1886" i="2" s="1"/>
  <c r="M1885" i="2"/>
  <c r="F1885" i="2" s="1"/>
  <c r="K1885" i="2"/>
  <c r="S1885" i="2"/>
  <c r="J1885" i="2"/>
  <c r="R1885" i="2"/>
  <c r="L1885" i="2"/>
  <c r="O1885" i="2" s="1"/>
  <c r="M1884" i="2"/>
  <c r="F1884" i="2" s="1"/>
  <c r="K1884" i="2"/>
  <c r="S1884" i="2"/>
  <c r="J1884" i="2"/>
  <c r="R1884" i="2"/>
  <c r="L1884" i="2"/>
  <c r="O1884" i="2" s="1"/>
  <c r="M1883" i="2"/>
  <c r="F1883" i="2" s="1"/>
  <c r="K1883" i="2"/>
  <c r="S1883" i="2"/>
  <c r="J1883" i="2"/>
  <c r="R1883" i="2"/>
  <c r="L1883" i="2"/>
  <c r="O1883" i="2" s="1"/>
  <c r="M1882" i="2"/>
  <c r="F1882" i="2" s="1"/>
  <c r="K1882" i="2"/>
  <c r="S1882" i="2"/>
  <c r="J1882" i="2"/>
  <c r="R1882" i="2"/>
  <c r="L1882" i="2"/>
  <c r="O1882" i="2" s="1"/>
  <c r="M1881" i="2"/>
  <c r="F1881" i="2" s="1"/>
  <c r="K1881" i="2"/>
  <c r="S1881" i="2"/>
  <c r="J1881" i="2"/>
  <c r="R1881" i="2"/>
  <c r="L1881" i="2"/>
  <c r="O1881" i="2" s="1"/>
  <c r="M1880" i="2"/>
  <c r="F1880" i="2" s="1"/>
  <c r="E1880" i="2" s="1"/>
  <c r="K1880" i="2"/>
  <c r="S1880" i="2"/>
  <c r="J1880" i="2"/>
  <c r="R1880" i="2"/>
  <c r="L1880" i="2"/>
  <c r="O1880" i="2" s="1"/>
  <c r="M1879" i="2"/>
  <c r="F1879" i="2" s="1"/>
  <c r="K1879" i="2"/>
  <c r="S1879" i="2"/>
  <c r="J1879" i="2"/>
  <c r="R1879" i="2"/>
  <c r="L1879" i="2"/>
  <c r="O1879" i="2" s="1"/>
  <c r="M1878" i="2"/>
  <c r="F1878" i="2" s="1"/>
  <c r="K1878" i="2"/>
  <c r="S1878" i="2"/>
  <c r="J1878" i="2"/>
  <c r="R1878" i="2"/>
  <c r="L1878" i="2"/>
  <c r="O1878" i="2" s="1"/>
  <c r="M1877" i="2"/>
  <c r="F1877" i="2" s="1"/>
  <c r="K1877" i="2"/>
  <c r="S1877" i="2"/>
  <c r="J1877" i="2"/>
  <c r="R1877" i="2"/>
  <c r="L1877" i="2"/>
  <c r="O1877" i="2" s="1"/>
  <c r="M1876" i="2"/>
  <c r="F1876" i="2" s="1"/>
  <c r="E1876" i="2" s="1"/>
  <c r="K1876" i="2"/>
  <c r="S1876" i="2"/>
  <c r="J1876" i="2"/>
  <c r="R1876" i="2"/>
  <c r="L1876" i="2"/>
  <c r="O1876" i="2" s="1"/>
  <c r="M1875" i="2"/>
  <c r="F1875" i="2" s="1"/>
  <c r="K1875" i="2"/>
  <c r="S1875" i="2"/>
  <c r="J1875" i="2"/>
  <c r="R1875" i="2"/>
  <c r="L1875" i="2"/>
  <c r="O1875" i="2" s="1"/>
  <c r="M1874" i="2"/>
  <c r="F1874" i="2" s="1"/>
  <c r="K1874" i="2"/>
  <c r="S1874" i="2"/>
  <c r="J1874" i="2"/>
  <c r="R1874" i="2"/>
  <c r="L1874" i="2"/>
  <c r="O1874" i="2" s="1"/>
  <c r="M1873" i="2"/>
  <c r="F1873" i="2" s="1"/>
  <c r="K1873" i="2"/>
  <c r="S1873" i="2"/>
  <c r="J1873" i="2"/>
  <c r="R1873" i="2"/>
  <c r="L1873" i="2"/>
  <c r="O1873" i="2" s="1"/>
  <c r="M1872" i="2"/>
  <c r="F1872" i="2" s="1"/>
  <c r="E1872" i="2" s="1"/>
  <c r="K1872" i="2"/>
  <c r="S1872" i="2"/>
  <c r="J1872" i="2"/>
  <c r="R1872" i="2"/>
  <c r="L1872" i="2"/>
  <c r="O1872" i="2" s="1"/>
  <c r="M1871" i="2"/>
  <c r="F1871" i="2" s="1"/>
  <c r="K1871" i="2"/>
  <c r="S1871" i="2"/>
  <c r="J1871" i="2"/>
  <c r="R1871" i="2"/>
  <c r="L1871" i="2"/>
  <c r="O1871" i="2" s="1"/>
  <c r="M1870" i="2"/>
  <c r="F1870" i="2" s="1"/>
  <c r="K1870" i="2"/>
  <c r="S1870" i="2"/>
  <c r="J1870" i="2"/>
  <c r="R1870" i="2"/>
  <c r="L1870" i="2"/>
  <c r="O1870" i="2" s="1"/>
  <c r="M1869" i="2"/>
  <c r="F1869" i="2" s="1"/>
  <c r="K1869" i="2"/>
  <c r="S1869" i="2"/>
  <c r="J1869" i="2"/>
  <c r="R1869" i="2"/>
  <c r="L1869" i="2"/>
  <c r="O1869" i="2" s="1"/>
  <c r="M1868" i="2"/>
  <c r="F1868" i="2" s="1"/>
  <c r="K1868" i="2"/>
  <c r="S1868" i="2"/>
  <c r="J1868" i="2"/>
  <c r="R1868" i="2"/>
  <c r="L1868" i="2"/>
  <c r="O1868" i="2" s="1"/>
  <c r="M1867" i="2"/>
  <c r="F1867" i="2" s="1"/>
  <c r="K1867" i="2"/>
  <c r="S1867" i="2"/>
  <c r="J1867" i="2"/>
  <c r="R1867" i="2"/>
  <c r="L1867" i="2"/>
  <c r="O1867" i="2" s="1"/>
  <c r="M1866" i="2"/>
  <c r="F1866" i="2" s="1"/>
  <c r="K1866" i="2"/>
  <c r="S1866" i="2"/>
  <c r="J1866" i="2"/>
  <c r="R1866" i="2"/>
  <c r="L1866" i="2"/>
  <c r="O1866" i="2" s="1"/>
  <c r="M1865" i="2"/>
  <c r="F1865" i="2" s="1"/>
  <c r="K1865" i="2"/>
  <c r="S1865" i="2"/>
  <c r="R1865" i="2"/>
  <c r="L1865" i="2"/>
  <c r="O1865" i="2" s="1"/>
  <c r="M1864" i="2"/>
  <c r="F1864" i="2" s="1"/>
  <c r="E1864" i="2" s="1"/>
  <c r="K1864" i="2"/>
  <c r="S1864" i="2"/>
  <c r="J1864" i="2"/>
  <c r="R1864" i="2"/>
  <c r="L1864" i="2"/>
  <c r="O1864" i="2" s="1"/>
  <c r="M1863" i="2"/>
  <c r="F1863" i="2" s="1"/>
  <c r="K1863" i="2"/>
  <c r="S1863" i="2"/>
  <c r="J1863" i="2"/>
  <c r="R1863" i="2"/>
  <c r="L1863" i="2"/>
  <c r="O1863" i="2" s="1"/>
  <c r="M1862" i="2"/>
  <c r="F1862" i="2" s="1"/>
  <c r="K1862" i="2"/>
  <c r="S1862" i="2"/>
  <c r="J1862" i="2"/>
  <c r="R1862" i="2"/>
  <c r="L1862" i="2"/>
  <c r="O1862" i="2" s="1"/>
  <c r="M1861" i="2"/>
  <c r="F1861" i="2" s="1"/>
  <c r="K1861" i="2"/>
  <c r="S1861" i="2"/>
  <c r="J1861" i="2"/>
  <c r="R1861" i="2"/>
  <c r="L1861" i="2"/>
  <c r="O1861" i="2" s="1"/>
  <c r="M1860" i="2"/>
  <c r="F1860" i="2" s="1"/>
  <c r="E1860" i="2" s="1"/>
  <c r="K1860" i="2"/>
  <c r="S1860" i="2"/>
  <c r="J1860" i="2"/>
  <c r="R1860" i="2"/>
  <c r="L1860" i="2"/>
  <c r="O1860" i="2" s="1"/>
  <c r="M1859" i="2"/>
  <c r="F1859" i="2" s="1"/>
  <c r="K1859" i="2"/>
  <c r="S1859" i="2"/>
  <c r="R1859" i="2"/>
  <c r="L1859" i="2"/>
  <c r="O1859" i="2" s="1"/>
  <c r="M1858" i="2"/>
  <c r="F1858" i="2" s="1"/>
  <c r="K1858" i="2"/>
  <c r="S1858" i="2"/>
  <c r="J1858" i="2"/>
  <c r="R1858" i="2"/>
  <c r="L1858" i="2"/>
  <c r="O1858" i="2" s="1"/>
  <c r="M1857" i="2"/>
  <c r="F1857" i="2" s="1"/>
  <c r="K1857" i="2"/>
  <c r="S1857" i="2"/>
  <c r="J1857" i="2"/>
  <c r="R1857" i="2"/>
  <c r="L1857" i="2"/>
  <c r="O1857" i="2" s="1"/>
  <c r="M1856" i="2"/>
  <c r="F1856" i="2" s="1"/>
  <c r="E1856" i="2" s="1"/>
  <c r="K1856" i="2"/>
  <c r="S1856" i="2"/>
  <c r="J1856" i="2"/>
  <c r="R1856" i="2"/>
  <c r="L1856" i="2"/>
  <c r="O1856" i="2" s="1"/>
  <c r="M1855" i="2"/>
  <c r="F1855" i="2" s="1"/>
  <c r="K1855" i="2"/>
  <c r="S1855" i="2"/>
  <c r="J1855" i="2"/>
  <c r="R1855" i="2"/>
  <c r="L1855" i="2"/>
  <c r="O1855" i="2" s="1"/>
  <c r="M1854" i="2"/>
  <c r="F1854" i="2" s="1"/>
  <c r="K1854" i="2"/>
  <c r="S1854" i="2"/>
  <c r="J1854" i="2"/>
  <c r="R1854" i="2"/>
  <c r="L1854" i="2"/>
  <c r="O1854" i="2" s="1"/>
  <c r="M1853" i="2"/>
  <c r="F1853" i="2" s="1"/>
  <c r="K1853" i="2"/>
  <c r="S1853" i="2"/>
  <c r="J1853" i="2"/>
  <c r="R1853" i="2"/>
  <c r="L1853" i="2"/>
  <c r="O1853" i="2" s="1"/>
  <c r="M1852" i="2"/>
  <c r="F1852" i="2" s="1"/>
  <c r="K1852" i="2"/>
  <c r="S1852" i="2"/>
  <c r="J1852" i="2"/>
  <c r="R1852" i="2"/>
  <c r="L1852" i="2"/>
  <c r="O1852" i="2" s="1"/>
  <c r="M1851" i="2"/>
  <c r="F1851" i="2" s="1"/>
  <c r="K1851" i="2"/>
  <c r="S1851" i="2"/>
  <c r="J1851" i="2"/>
  <c r="R1851" i="2"/>
  <c r="L1851" i="2"/>
  <c r="O1851" i="2" s="1"/>
  <c r="M1850" i="2"/>
  <c r="F1850" i="2" s="1"/>
  <c r="K1850" i="2"/>
  <c r="S1850" i="2"/>
  <c r="J1850" i="2"/>
  <c r="R1850" i="2"/>
  <c r="L1850" i="2"/>
  <c r="O1850" i="2" s="1"/>
  <c r="M1849" i="2"/>
  <c r="F1849" i="2" s="1"/>
  <c r="K1849" i="2"/>
  <c r="S1849" i="2"/>
  <c r="J1849" i="2"/>
  <c r="R1849" i="2"/>
  <c r="L1849" i="2"/>
  <c r="O1849" i="2" s="1"/>
  <c r="M1848" i="2"/>
  <c r="F1848" i="2" s="1"/>
  <c r="K1848" i="2"/>
  <c r="S1848" i="2"/>
  <c r="J1848" i="2"/>
  <c r="R1848" i="2"/>
  <c r="L1848" i="2"/>
  <c r="O1848" i="2" s="1"/>
  <c r="M1847" i="2"/>
  <c r="F1847" i="2" s="1"/>
  <c r="K1847" i="2"/>
  <c r="S1847" i="2"/>
  <c r="J1847" i="2"/>
  <c r="R1847" i="2"/>
  <c r="L1847" i="2"/>
  <c r="O1847" i="2" s="1"/>
  <c r="M1846" i="2"/>
  <c r="F1846" i="2" s="1"/>
  <c r="K1846" i="2"/>
  <c r="S1846" i="2"/>
  <c r="J1846" i="2"/>
  <c r="R1846" i="2"/>
  <c r="L1846" i="2"/>
  <c r="O1846" i="2" s="1"/>
  <c r="M1845" i="2"/>
  <c r="F1845" i="2" s="1"/>
  <c r="K1845" i="2"/>
  <c r="S1845" i="2"/>
  <c r="J1845" i="2"/>
  <c r="R1845" i="2"/>
  <c r="L1845" i="2"/>
  <c r="O1845" i="2" s="1"/>
  <c r="M1844" i="2"/>
  <c r="F1844" i="2" s="1"/>
  <c r="E1844" i="2" s="1"/>
  <c r="K1844" i="2"/>
  <c r="S1844" i="2"/>
  <c r="J1844" i="2"/>
  <c r="R1844" i="2"/>
  <c r="L1844" i="2"/>
  <c r="O1844" i="2" s="1"/>
  <c r="M1843" i="2"/>
  <c r="F1843" i="2" s="1"/>
  <c r="K1843" i="2"/>
  <c r="S1843" i="2"/>
  <c r="J1843" i="2"/>
  <c r="R1843" i="2"/>
  <c r="L1843" i="2"/>
  <c r="O1843" i="2" s="1"/>
  <c r="M1842" i="2"/>
  <c r="F1842" i="2" s="1"/>
  <c r="K1842" i="2"/>
  <c r="S1842" i="2"/>
  <c r="J1842" i="2"/>
  <c r="R1842" i="2"/>
  <c r="L1842" i="2"/>
  <c r="O1842" i="2" s="1"/>
  <c r="M1841" i="2"/>
  <c r="F1841" i="2" s="1"/>
  <c r="K1841" i="2"/>
  <c r="S1841" i="2"/>
  <c r="J1841" i="2"/>
  <c r="R1841" i="2"/>
  <c r="L1841" i="2"/>
  <c r="O1841" i="2" s="1"/>
  <c r="M1840" i="2"/>
  <c r="F1840" i="2" s="1"/>
  <c r="K1840" i="2"/>
  <c r="S1840" i="2"/>
  <c r="J1840" i="2"/>
  <c r="R1840" i="2"/>
  <c r="L1840" i="2"/>
  <c r="O1840" i="2" s="1"/>
  <c r="M1839" i="2"/>
  <c r="F1839" i="2" s="1"/>
  <c r="K1839" i="2"/>
  <c r="S1839" i="2"/>
  <c r="J1839" i="2"/>
  <c r="R1839" i="2"/>
  <c r="L1839" i="2"/>
  <c r="O1839" i="2" s="1"/>
  <c r="M1838" i="2"/>
  <c r="F1838" i="2" s="1"/>
  <c r="K1838" i="2"/>
  <c r="S1838" i="2"/>
  <c r="J1838" i="2"/>
  <c r="R1838" i="2"/>
  <c r="L1838" i="2"/>
  <c r="O1838" i="2" s="1"/>
  <c r="M1837" i="2"/>
  <c r="F1837" i="2" s="1"/>
  <c r="K1837" i="2"/>
  <c r="S1837" i="2"/>
  <c r="J1837" i="2"/>
  <c r="R1837" i="2"/>
  <c r="L1837" i="2"/>
  <c r="O1837" i="2" s="1"/>
  <c r="M1836" i="2"/>
  <c r="F1836" i="2" s="1"/>
  <c r="K1836" i="2"/>
  <c r="S1836" i="2"/>
  <c r="J1836" i="2"/>
  <c r="R1836" i="2"/>
  <c r="L1836" i="2"/>
  <c r="O1836" i="2" s="1"/>
  <c r="M1835" i="2"/>
  <c r="F1835" i="2" s="1"/>
  <c r="K1835" i="2"/>
  <c r="S1835" i="2"/>
  <c r="J1835" i="2"/>
  <c r="R1835" i="2"/>
  <c r="L1835" i="2"/>
  <c r="O1835" i="2" s="1"/>
  <c r="M1834" i="2"/>
  <c r="F1834" i="2" s="1"/>
  <c r="K1834" i="2"/>
  <c r="S1834" i="2"/>
  <c r="J1834" i="2"/>
  <c r="R1834" i="2"/>
  <c r="L1834" i="2"/>
  <c r="O1834" i="2" s="1"/>
  <c r="M1833" i="2"/>
  <c r="F1833" i="2" s="1"/>
  <c r="K1833" i="2"/>
  <c r="S1833" i="2"/>
  <c r="J1833" i="2"/>
  <c r="R1833" i="2"/>
  <c r="L1833" i="2"/>
  <c r="O1833" i="2" s="1"/>
  <c r="J1828" i="2"/>
  <c r="F1828" i="2"/>
  <c r="E1828" i="2" s="1"/>
  <c r="O1831" i="2"/>
  <c r="L1829" i="2"/>
  <c r="S1829" i="2"/>
  <c r="K1829" i="2"/>
  <c r="M1829" i="2"/>
  <c r="J1829" i="2" s="1"/>
  <c r="I1821" i="2"/>
  <c r="G1821" i="2" s="1"/>
  <c r="U1821" i="2"/>
  <c r="E1818" i="2"/>
  <c r="C1817" i="2"/>
  <c r="Q1817" i="2"/>
  <c r="T1817" i="2" s="1"/>
  <c r="U1817" i="2" s="1"/>
  <c r="I1815" i="2"/>
  <c r="C1812" i="2"/>
  <c r="C1827" i="2"/>
  <c r="L1823" i="2"/>
  <c r="K1823" i="2"/>
  <c r="N1823" i="2"/>
  <c r="F1823" i="2" s="1"/>
  <c r="R1823" i="2"/>
  <c r="S1823" i="2"/>
  <c r="J1823" i="2"/>
  <c r="C1809" i="2"/>
  <c r="Q1809" i="2"/>
  <c r="T1809" i="2" s="1"/>
  <c r="U1809" i="2" s="1"/>
  <c r="C1808" i="2"/>
  <c r="O1797" i="2"/>
  <c r="C1789" i="2"/>
  <c r="Q1789" i="2"/>
  <c r="T1789" i="2" s="1"/>
  <c r="U1789" i="2" s="1"/>
  <c r="J1813" i="2"/>
  <c r="F1813" i="2"/>
  <c r="E1813" i="2" s="1"/>
  <c r="S1832" i="2"/>
  <c r="K1832" i="2"/>
  <c r="O1832" i="2" s="1"/>
  <c r="S1831" i="2"/>
  <c r="S1827" i="2"/>
  <c r="L1826" i="2"/>
  <c r="O1826" i="2" s="1"/>
  <c r="I1826" i="2" s="1"/>
  <c r="G1826" i="2" s="1"/>
  <c r="J1826" i="2"/>
  <c r="F1825" i="2"/>
  <c r="E1825" i="2" s="1"/>
  <c r="L1824" i="2"/>
  <c r="O1824" i="2" s="1"/>
  <c r="I1824" i="2" s="1"/>
  <c r="G1824" i="2" s="1"/>
  <c r="M1824" i="2"/>
  <c r="N1822" i="2"/>
  <c r="F1822" i="2" s="1"/>
  <c r="S1820" i="2"/>
  <c r="N1820" i="2"/>
  <c r="L1819" i="2"/>
  <c r="K1819" i="2"/>
  <c r="E1819" i="2" s="1"/>
  <c r="I1817" i="2"/>
  <c r="G1817" i="2" s="1"/>
  <c r="R1815" i="2"/>
  <c r="N1815" i="2"/>
  <c r="F1815" i="2" s="1"/>
  <c r="I1812" i="2"/>
  <c r="G1812" i="2" s="1"/>
  <c r="L1810" i="2"/>
  <c r="J1810" i="2"/>
  <c r="S1810" i="2"/>
  <c r="K1810" i="2"/>
  <c r="E1809" i="2"/>
  <c r="I1808" i="2"/>
  <c r="G1808" i="2" s="1"/>
  <c r="L1807" i="2"/>
  <c r="S1807" i="2"/>
  <c r="K1807" i="2"/>
  <c r="M1807" i="2"/>
  <c r="F1807" i="2" s="1"/>
  <c r="F1806" i="2"/>
  <c r="I1804" i="2"/>
  <c r="G1804" i="2" s="1"/>
  <c r="L1803" i="2"/>
  <c r="S1803" i="2"/>
  <c r="K1803" i="2"/>
  <c r="M1803" i="2"/>
  <c r="F1803" i="2" s="1"/>
  <c r="F1802" i="2"/>
  <c r="I1800" i="2"/>
  <c r="G1800" i="2" s="1"/>
  <c r="L1799" i="2"/>
  <c r="S1799" i="2"/>
  <c r="K1799" i="2"/>
  <c r="M1799" i="2"/>
  <c r="J1799" i="2" s="1"/>
  <c r="F1798" i="2"/>
  <c r="G1795" i="2"/>
  <c r="O1794" i="2"/>
  <c r="G1791" i="2"/>
  <c r="O1790" i="2"/>
  <c r="L1822" i="2"/>
  <c r="J1822" i="2"/>
  <c r="S1822" i="2"/>
  <c r="L1820" i="2"/>
  <c r="O1820" i="2" s="1"/>
  <c r="M1820" i="2"/>
  <c r="J1820" i="2" s="1"/>
  <c r="L1815" i="2"/>
  <c r="K1815" i="2"/>
  <c r="O1795" i="2"/>
  <c r="O1791" i="2"/>
  <c r="J1787" i="2"/>
  <c r="N1787" i="2"/>
  <c r="R1787" i="2"/>
  <c r="L1787" i="2"/>
  <c r="K1787" i="2"/>
  <c r="M1787" i="2"/>
  <c r="S1787" i="2"/>
  <c r="K1785" i="2"/>
  <c r="S1785" i="2"/>
  <c r="M1785" i="2"/>
  <c r="J1785" i="2" s="1"/>
  <c r="R1785" i="2"/>
  <c r="L1785" i="2"/>
  <c r="N1785" i="2"/>
  <c r="K1783" i="2"/>
  <c r="S1783" i="2"/>
  <c r="M1783" i="2"/>
  <c r="J1783" i="2" s="1"/>
  <c r="R1783" i="2"/>
  <c r="L1783" i="2"/>
  <c r="O1783" i="2" s="1"/>
  <c r="N1783" i="2"/>
  <c r="M1832" i="2"/>
  <c r="J1832" i="2" s="1"/>
  <c r="M1831" i="2"/>
  <c r="F1831" i="2" s="1"/>
  <c r="E1831" i="2" s="1"/>
  <c r="K1830" i="2"/>
  <c r="O1830" i="2" s="1"/>
  <c r="M1827" i="2"/>
  <c r="F1827" i="2" s="1"/>
  <c r="E1827" i="2" s="1"/>
  <c r="K1822" i="2"/>
  <c r="L1818" i="2"/>
  <c r="O1818" i="2" s="1"/>
  <c r="J1818" i="2"/>
  <c r="S1818" i="2"/>
  <c r="L1816" i="2"/>
  <c r="O1816" i="2" s="1"/>
  <c r="M1816" i="2"/>
  <c r="J1816" i="2" s="1"/>
  <c r="J1815" i="2"/>
  <c r="L1811" i="2"/>
  <c r="K1811" i="2"/>
  <c r="M1811" i="2"/>
  <c r="J1811" i="2" s="1"/>
  <c r="N1810" i="2"/>
  <c r="F1810" i="2" s="1"/>
  <c r="E1810" i="2" s="1"/>
  <c r="G1809" i="2"/>
  <c r="G1797" i="2"/>
  <c r="O1796" i="2"/>
  <c r="I1793" i="2"/>
  <c r="G1793" i="2" s="1"/>
  <c r="O1792" i="2"/>
  <c r="I1789" i="2"/>
  <c r="G1789" i="2" s="1"/>
  <c r="K1806" i="2"/>
  <c r="O1806" i="2" s="1"/>
  <c r="K1802" i="2"/>
  <c r="O1802" i="2" s="1"/>
  <c r="K1798" i="2"/>
  <c r="O1798" i="2" s="1"/>
  <c r="L1786" i="2"/>
  <c r="L1784" i="2"/>
  <c r="L1782" i="2"/>
  <c r="K1769" i="2"/>
  <c r="S1769" i="2"/>
  <c r="L1769" i="2"/>
  <c r="N1769" i="2"/>
  <c r="F1769" i="2" s="1"/>
  <c r="E1769" i="2" s="1"/>
  <c r="J1769" i="2"/>
  <c r="R1769" i="2"/>
  <c r="K1761" i="2"/>
  <c r="S1761" i="2"/>
  <c r="L1761" i="2"/>
  <c r="N1761" i="2"/>
  <c r="F1761" i="2" s="1"/>
  <c r="J1761" i="2"/>
  <c r="R1761" i="2"/>
  <c r="K1753" i="2"/>
  <c r="S1753" i="2"/>
  <c r="L1753" i="2"/>
  <c r="N1753" i="2"/>
  <c r="F1753" i="2" s="1"/>
  <c r="J1753" i="2"/>
  <c r="R1753" i="2"/>
  <c r="M1812" i="2"/>
  <c r="Q1812" i="2" s="1"/>
  <c r="T1812" i="2" s="1"/>
  <c r="U1812" i="2" s="1"/>
  <c r="M1808" i="2"/>
  <c r="Q1808" i="2" s="1"/>
  <c r="T1808" i="2" s="1"/>
  <c r="U1808" i="2" s="1"/>
  <c r="S1806" i="2"/>
  <c r="J1806" i="2"/>
  <c r="M1804" i="2"/>
  <c r="S1802" i="2"/>
  <c r="J1802" i="2"/>
  <c r="M1800" i="2"/>
  <c r="Q1800" i="2" s="1"/>
  <c r="T1800" i="2" s="1"/>
  <c r="U1800" i="2" s="1"/>
  <c r="S1798" i="2"/>
  <c r="J1798" i="2"/>
  <c r="F1797" i="2"/>
  <c r="E1797" i="2" s="1"/>
  <c r="F1796" i="2"/>
  <c r="E1796" i="2" s="1"/>
  <c r="F1795" i="2"/>
  <c r="E1795" i="2" s="1"/>
  <c r="F1794" i="2"/>
  <c r="E1794" i="2" s="1"/>
  <c r="F1793" i="2"/>
  <c r="E1793" i="2" s="1"/>
  <c r="F1792" i="2"/>
  <c r="E1792" i="2" s="1"/>
  <c r="F1791" i="2"/>
  <c r="E1791" i="2" s="1"/>
  <c r="F1790" i="2"/>
  <c r="E1790" i="2" s="1"/>
  <c r="F1789" i="2"/>
  <c r="E1789" i="2" s="1"/>
  <c r="K1786" i="2"/>
  <c r="S1786" i="2"/>
  <c r="M1786" i="2"/>
  <c r="F1786" i="2" s="1"/>
  <c r="R1786" i="2"/>
  <c r="K1784" i="2"/>
  <c r="S1784" i="2"/>
  <c r="M1784" i="2"/>
  <c r="J1784" i="2" s="1"/>
  <c r="R1784" i="2"/>
  <c r="K1782" i="2"/>
  <c r="S1782" i="2"/>
  <c r="M1782" i="2"/>
  <c r="F1782" i="2" s="1"/>
  <c r="R1782" i="2"/>
  <c r="K1777" i="2"/>
  <c r="S1777" i="2"/>
  <c r="L1777" i="2"/>
  <c r="N1777" i="2"/>
  <c r="F1777" i="2" s="1"/>
  <c r="E1777" i="2" s="1"/>
  <c r="J1777" i="2"/>
  <c r="R1777" i="2"/>
  <c r="F1749" i="2"/>
  <c r="K1745" i="2"/>
  <c r="S1745" i="2"/>
  <c r="L1745" i="2"/>
  <c r="M1745" i="2"/>
  <c r="J1745" i="2" s="1"/>
  <c r="N1745" i="2"/>
  <c r="C1718" i="2"/>
  <c r="Q1718" i="2"/>
  <c r="T1718" i="2" s="1"/>
  <c r="U1718" i="2" s="1"/>
  <c r="K1781" i="2"/>
  <c r="O1781" i="2" s="1"/>
  <c r="S1781" i="2"/>
  <c r="M1781" i="2"/>
  <c r="F1781" i="2" s="1"/>
  <c r="R1781" i="2"/>
  <c r="F1734" i="2"/>
  <c r="E1734" i="2" s="1"/>
  <c r="J1734" i="2"/>
  <c r="F1778" i="2"/>
  <c r="K1775" i="2"/>
  <c r="E1775" i="2" s="1"/>
  <c r="S1775" i="2"/>
  <c r="L1775" i="2"/>
  <c r="F1770" i="2"/>
  <c r="K1767" i="2"/>
  <c r="E1767" i="2" s="1"/>
  <c r="S1767" i="2"/>
  <c r="L1767" i="2"/>
  <c r="F1762" i="2"/>
  <c r="K1759" i="2"/>
  <c r="S1759" i="2"/>
  <c r="L1759" i="2"/>
  <c r="F1754" i="2"/>
  <c r="F1751" i="2"/>
  <c r="K1747" i="2"/>
  <c r="S1747" i="2"/>
  <c r="J1747" i="2"/>
  <c r="L1747" i="2"/>
  <c r="O1747" i="2" s="1"/>
  <c r="F1743" i="2"/>
  <c r="C1732" i="2"/>
  <c r="Q1732" i="2"/>
  <c r="T1732" i="2" s="1"/>
  <c r="U1732" i="2" s="1"/>
  <c r="I1732" i="2"/>
  <c r="G1732" i="2" s="1"/>
  <c r="I1718" i="2"/>
  <c r="G1718" i="2" s="1"/>
  <c r="K1773" i="2"/>
  <c r="S1773" i="2"/>
  <c r="L1773" i="2"/>
  <c r="K1765" i="2"/>
  <c r="E1765" i="2" s="1"/>
  <c r="S1765" i="2"/>
  <c r="L1765" i="2"/>
  <c r="K1757" i="2"/>
  <c r="E1757" i="2" s="1"/>
  <c r="S1757" i="2"/>
  <c r="L1757" i="2"/>
  <c r="K1749" i="2"/>
  <c r="S1749" i="2"/>
  <c r="J1749" i="2"/>
  <c r="L1749" i="2"/>
  <c r="L1739" i="2"/>
  <c r="J1739" i="2"/>
  <c r="S1739" i="2"/>
  <c r="N1739" i="2"/>
  <c r="F1739" i="2" s="1"/>
  <c r="U1731" i="2"/>
  <c r="C1726" i="2"/>
  <c r="Q1726" i="2"/>
  <c r="T1726" i="2" s="1"/>
  <c r="U1726" i="2" s="1"/>
  <c r="K1779" i="2"/>
  <c r="E1779" i="2" s="1"/>
  <c r="S1779" i="2"/>
  <c r="L1779" i="2"/>
  <c r="R1773" i="2"/>
  <c r="J1773" i="2"/>
  <c r="K1771" i="2"/>
  <c r="E1771" i="2" s="1"/>
  <c r="S1771" i="2"/>
  <c r="L1771" i="2"/>
  <c r="R1765" i="2"/>
  <c r="J1765" i="2"/>
  <c r="K1763" i="2"/>
  <c r="S1763" i="2"/>
  <c r="L1763" i="2"/>
  <c r="R1757" i="2"/>
  <c r="J1757" i="2"/>
  <c r="K1755" i="2"/>
  <c r="E1755" i="2" s="1"/>
  <c r="S1755" i="2"/>
  <c r="L1755" i="2"/>
  <c r="K1751" i="2"/>
  <c r="S1751" i="2"/>
  <c r="J1751" i="2"/>
  <c r="L1751" i="2"/>
  <c r="N1747" i="2"/>
  <c r="F1747" i="2" s="1"/>
  <c r="E1747" i="2" s="1"/>
  <c r="K1743" i="2"/>
  <c r="S1743" i="2"/>
  <c r="J1743" i="2"/>
  <c r="L1743" i="2"/>
  <c r="R1739" i="2"/>
  <c r="K1739" i="2"/>
  <c r="F1738" i="2"/>
  <c r="E1738" i="2" s="1"/>
  <c r="I1726" i="2"/>
  <c r="G1726" i="2" s="1"/>
  <c r="C1710" i="2"/>
  <c r="K1780" i="2"/>
  <c r="E1780" i="2" s="1"/>
  <c r="S1780" i="2"/>
  <c r="K1778" i="2"/>
  <c r="O1778" i="2" s="1"/>
  <c r="S1778" i="2"/>
  <c r="K1776" i="2"/>
  <c r="S1776" i="2"/>
  <c r="K1774" i="2"/>
  <c r="S1774" i="2"/>
  <c r="K1772" i="2"/>
  <c r="S1772" i="2"/>
  <c r="K1770" i="2"/>
  <c r="O1770" i="2" s="1"/>
  <c r="S1770" i="2"/>
  <c r="K1768" i="2"/>
  <c r="E1768" i="2" s="1"/>
  <c r="S1768" i="2"/>
  <c r="K1766" i="2"/>
  <c r="E1766" i="2" s="1"/>
  <c r="S1766" i="2"/>
  <c r="K1764" i="2"/>
  <c r="O1764" i="2" s="1"/>
  <c r="S1764" i="2"/>
  <c r="K1762" i="2"/>
  <c r="O1762" i="2" s="1"/>
  <c r="S1762" i="2"/>
  <c r="K1760" i="2"/>
  <c r="E1760" i="2" s="1"/>
  <c r="S1760" i="2"/>
  <c r="K1758" i="2"/>
  <c r="O1758" i="2" s="1"/>
  <c r="S1758" i="2"/>
  <c r="K1756" i="2"/>
  <c r="E1756" i="2" s="1"/>
  <c r="S1756" i="2"/>
  <c r="K1754" i="2"/>
  <c r="O1754" i="2" s="1"/>
  <c r="S1754" i="2"/>
  <c r="K1752" i="2"/>
  <c r="E1752" i="2" s="1"/>
  <c r="S1752" i="2"/>
  <c r="K1750" i="2"/>
  <c r="O1750" i="2" s="1"/>
  <c r="S1750" i="2"/>
  <c r="K1748" i="2"/>
  <c r="E1748" i="2" s="1"/>
  <c r="S1748" i="2"/>
  <c r="K1746" i="2"/>
  <c r="O1746" i="2" s="1"/>
  <c r="S1746" i="2"/>
  <c r="K1744" i="2"/>
  <c r="E1744" i="2" s="1"/>
  <c r="S1744" i="2"/>
  <c r="K1742" i="2"/>
  <c r="E1742" i="2" s="1"/>
  <c r="S1742" i="2"/>
  <c r="L1741" i="2"/>
  <c r="L1740" i="2"/>
  <c r="K1740" i="2"/>
  <c r="E1740" i="2" s="1"/>
  <c r="K1737" i="2"/>
  <c r="L1735" i="2"/>
  <c r="O1735" i="2" s="1"/>
  <c r="S1735" i="2"/>
  <c r="M1735" i="2"/>
  <c r="F1735" i="2" s="1"/>
  <c r="E1735" i="2" s="1"/>
  <c r="K1733" i="2"/>
  <c r="U1730" i="2"/>
  <c r="I1730" i="2"/>
  <c r="G1730" i="2" s="1"/>
  <c r="C1722" i="2"/>
  <c r="Q1722" i="2"/>
  <c r="T1722" i="2" s="1"/>
  <c r="U1722" i="2" s="1"/>
  <c r="C1714" i="2"/>
  <c r="Q1714" i="2"/>
  <c r="T1714" i="2" s="1"/>
  <c r="U1714" i="2" s="1"/>
  <c r="K1741" i="2"/>
  <c r="E1741" i="2" s="1"/>
  <c r="S1741" i="2"/>
  <c r="L1737" i="2"/>
  <c r="M1737" i="2"/>
  <c r="F1737" i="2" s="1"/>
  <c r="S1737" i="2"/>
  <c r="I1734" i="2"/>
  <c r="G1734" i="2" s="1"/>
  <c r="L1733" i="2"/>
  <c r="M1733" i="2"/>
  <c r="F1733" i="2" s="1"/>
  <c r="S1733" i="2"/>
  <c r="I1722" i="2"/>
  <c r="G1722" i="2" s="1"/>
  <c r="I1714" i="2"/>
  <c r="G1714" i="2" s="1"/>
  <c r="I1713" i="2"/>
  <c r="G1713" i="2" s="1"/>
  <c r="F1732" i="2"/>
  <c r="E1732" i="2" s="1"/>
  <c r="F1731" i="2"/>
  <c r="E1731" i="2" s="1"/>
  <c r="F1730" i="2"/>
  <c r="E1730" i="2" s="1"/>
  <c r="Q1727" i="2"/>
  <c r="T1727" i="2" s="1"/>
  <c r="U1727" i="2" s="1"/>
  <c r="F1726" i="2"/>
  <c r="E1726" i="2" s="1"/>
  <c r="Q1723" i="2"/>
  <c r="T1723" i="2" s="1"/>
  <c r="U1723" i="2" s="1"/>
  <c r="F1722" i="2"/>
  <c r="E1722" i="2" s="1"/>
  <c r="Q1719" i="2"/>
  <c r="T1719" i="2" s="1"/>
  <c r="U1719" i="2" s="1"/>
  <c r="F1718" i="2"/>
  <c r="E1718" i="2" s="1"/>
  <c r="F1714" i="2"/>
  <c r="E1714" i="2" s="1"/>
  <c r="E1712" i="2"/>
  <c r="F1725" i="2"/>
  <c r="E1725" i="2" s="1"/>
  <c r="F1721" i="2"/>
  <c r="E1721" i="2" s="1"/>
  <c r="F1717" i="2"/>
  <c r="E1717" i="2" s="1"/>
  <c r="M1709" i="2"/>
  <c r="F1709" i="2" s="1"/>
  <c r="K1709" i="2"/>
  <c r="L1709" i="2"/>
  <c r="R1709" i="2"/>
  <c r="L1700" i="2"/>
  <c r="S1700" i="2"/>
  <c r="K1700" i="2"/>
  <c r="M1700" i="2"/>
  <c r="J1700" i="2" s="1"/>
  <c r="R1700" i="2"/>
  <c r="N1700" i="2"/>
  <c r="K1736" i="2"/>
  <c r="O1736" i="2" s="1"/>
  <c r="F1728" i="2"/>
  <c r="E1728" i="2" s="1"/>
  <c r="F1724" i="2"/>
  <c r="E1724" i="2" s="1"/>
  <c r="F1720" i="2"/>
  <c r="E1720" i="2" s="1"/>
  <c r="F1716" i="2"/>
  <c r="E1716" i="2" s="1"/>
  <c r="C1713" i="2"/>
  <c r="Q1713" i="2"/>
  <c r="T1713" i="2" s="1"/>
  <c r="U1713" i="2" s="1"/>
  <c r="M1711" i="2"/>
  <c r="J1711" i="2" s="1"/>
  <c r="K1711" i="2"/>
  <c r="L1711" i="2"/>
  <c r="R1711" i="2"/>
  <c r="O1708" i="2"/>
  <c r="I1708" i="2" s="1"/>
  <c r="G1708" i="2" s="1"/>
  <c r="M1704" i="2"/>
  <c r="J1704" i="2" s="1"/>
  <c r="L1704" i="2"/>
  <c r="O1704" i="2" s="1"/>
  <c r="R1704" i="2"/>
  <c r="N1704" i="2"/>
  <c r="I1701" i="2"/>
  <c r="G1701" i="2" s="1"/>
  <c r="C1701" i="2"/>
  <c r="M1706" i="2"/>
  <c r="L1706" i="2"/>
  <c r="O1706" i="2" s="1"/>
  <c r="R1706" i="2"/>
  <c r="O1703" i="2"/>
  <c r="M1703" i="2"/>
  <c r="J1703" i="2" s="1"/>
  <c r="I1710" i="2"/>
  <c r="G1710" i="2" s="1"/>
  <c r="M1710" i="2"/>
  <c r="M1708" i="2"/>
  <c r="F1708" i="2" s="1"/>
  <c r="E1708" i="2" s="1"/>
  <c r="O1705" i="2"/>
  <c r="I1705" i="2" s="1"/>
  <c r="G1705" i="2" s="1"/>
  <c r="M1705" i="2"/>
  <c r="J1705" i="2" s="1"/>
  <c r="N1702" i="2"/>
  <c r="O1707" i="2"/>
  <c r="M1707" i="2"/>
  <c r="F1707" i="2" s="1"/>
  <c r="E1707" i="2" s="1"/>
  <c r="M1702" i="2"/>
  <c r="J1702" i="2" s="1"/>
  <c r="L1702" i="2"/>
  <c r="O1702" i="2" s="1"/>
  <c r="R1702" i="2"/>
  <c r="K1697" i="2"/>
  <c r="S1697" i="2"/>
  <c r="L1697" i="2"/>
  <c r="K1695" i="2"/>
  <c r="S1695" i="2"/>
  <c r="L1695" i="2"/>
  <c r="M1695" i="2"/>
  <c r="J1695" i="2" s="1"/>
  <c r="R1695" i="2"/>
  <c r="F1694" i="2"/>
  <c r="K1692" i="2"/>
  <c r="S1692" i="2"/>
  <c r="L1692" i="2"/>
  <c r="J1692" i="2"/>
  <c r="K1689" i="2"/>
  <c r="S1689" i="2"/>
  <c r="L1689" i="2"/>
  <c r="K1687" i="2"/>
  <c r="S1687" i="2"/>
  <c r="L1687" i="2"/>
  <c r="M1687" i="2"/>
  <c r="J1687" i="2" s="1"/>
  <c r="R1687" i="2"/>
  <c r="M1701" i="2"/>
  <c r="Q1701" i="2" s="1"/>
  <c r="T1701" i="2" s="1"/>
  <c r="U1701" i="2" s="1"/>
  <c r="L1699" i="2"/>
  <c r="O1699" i="2" s="1"/>
  <c r="N1699" i="2"/>
  <c r="F1699" i="2" s="1"/>
  <c r="E1699" i="2" s="1"/>
  <c r="R1699" i="2"/>
  <c r="F1698" i="2"/>
  <c r="N1697" i="2"/>
  <c r="F1697" i="2" s="1"/>
  <c r="K1696" i="2"/>
  <c r="S1696" i="2"/>
  <c r="L1696" i="2"/>
  <c r="J1696" i="2"/>
  <c r="N1695" i="2"/>
  <c r="K1693" i="2"/>
  <c r="E1693" i="2" s="1"/>
  <c r="S1693" i="2"/>
  <c r="L1693" i="2"/>
  <c r="N1692" i="2"/>
  <c r="F1692" i="2" s="1"/>
  <c r="K1691" i="2"/>
  <c r="S1691" i="2"/>
  <c r="L1691" i="2"/>
  <c r="M1691" i="2"/>
  <c r="R1691" i="2"/>
  <c r="F1690" i="2"/>
  <c r="N1689" i="2"/>
  <c r="F1689" i="2" s="1"/>
  <c r="K1688" i="2"/>
  <c r="S1688" i="2"/>
  <c r="L1688" i="2"/>
  <c r="J1688" i="2"/>
  <c r="N1687" i="2"/>
  <c r="K1698" i="2"/>
  <c r="S1698" i="2"/>
  <c r="L1698" i="2"/>
  <c r="K1694" i="2"/>
  <c r="S1694" i="2"/>
  <c r="L1694" i="2"/>
  <c r="K1690" i="2"/>
  <c r="S1690" i="2"/>
  <c r="L1690" i="2"/>
  <c r="K1686" i="2"/>
  <c r="E1686" i="2" s="1"/>
  <c r="S1686" i="2"/>
  <c r="L1686" i="2"/>
  <c r="F1685" i="2"/>
  <c r="L1685" i="2"/>
  <c r="S1685" i="2"/>
  <c r="K1685" i="2"/>
  <c r="C1511" i="2"/>
  <c r="Q1511" i="2"/>
  <c r="T1511" i="2" s="1"/>
  <c r="U1511" i="2" s="1"/>
  <c r="C1519" i="2"/>
  <c r="Q1519" i="2"/>
  <c r="T1519" i="2" s="1"/>
  <c r="U1519" i="2" s="1"/>
  <c r="C1506" i="2"/>
  <c r="C1527" i="2"/>
  <c r="Q1527" i="2"/>
  <c r="T1527" i="2" s="1"/>
  <c r="U1527" i="2" s="1"/>
  <c r="Q1684" i="2"/>
  <c r="T1684" i="2" s="1"/>
  <c r="U1684" i="2" s="1"/>
  <c r="Q1680" i="2"/>
  <c r="T1680" i="2" s="1"/>
  <c r="U1680" i="2" s="1"/>
  <c r="Q1674" i="2"/>
  <c r="T1674" i="2" s="1"/>
  <c r="U1674" i="2" s="1"/>
  <c r="Q1669" i="2"/>
  <c r="T1669" i="2" s="1"/>
  <c r="U1669" i="2" s="1"/>
  <c r="Q1663" i="2"/>
  <c r="T1663" i="2" s="1"/>
  <c r="U1663" i="2" s="1"/>
  <c r="Q1657" i="2"/>
  <c r="T1657" i="2" s="1"/>
  <c r="U1657" i="2" s="1"/>
  <c r="Q1653" i="2"/>
  <c r="T1653" i="2" s="1"/>
  <c r="U1653" i="2" s="1"/>
  <c r="Q1650" i="2"/>
  <c r="T1650" i="2" s="1"/>
  <c r="U1650" i="2" s="1"/>
  <c r="Q1647" i="2"/>
  <c r="T1647" i="2" s="1"/>
  <c r="U1647" i="2" s="1"/>
  <c r="Q1644" i="2"/>
  <c r="T1644" i="2" s="1"/>
  <c r="U1644" i="2" s="1"/>
  <c r="Q1641" i="2"/>
  <c r="T1641" i="2" s="1"/>
  <c r="U1641" i="2" s="1"/>
  <c r="Q1638" i="2"/>
  <c r="T1638" i="2" s="1"/>
  <c r="U1638" i="2" s="1"/>
  <c r="Q1636" i="2"/>
  <c r="T1636" i="2" s="1"/>
  <c r="U1636" i="2" s="1"/>
  <c r="K1628" i="2"/>
  <c r="S1628" i="2"/>
  <c r="K1624" i="2"/>
  <c r="S1624" i="2"/>
  <c r="K1618" i="2"/>
  <c r="S1618" i="2"/>
  <c r="K1616" i="2"/>
  <c r="S1616" i="2"/>
  <c r="K1612" i="2"/>
  <c r="S1612" i="2"/>
  <c r="K1598" i="2"/>
  <c r="S1598" i="2"/>
  <c r="K1596" i="2"/>
  <c r="S1596" i="2"/>
  <c r="K1594" i="2"/>
  <c r="S1594" i="2"/>
  <c r="K1586" i="2"/>
  <c r="S1586" i="2"/>
  <c r="K1584" i="2"/>
  <c r="S1584" i="2"/>
  <c r="K1582" i="2"/>
  <c r="S1582" i="2"/>
  <c r="K1580" i="2"/>
  <c r="S1580" i="2"/>
  <c r="K1578" i="2"/>
  <c r="S1578" i="2"/>
  <c r="K1574" i="2"/>
  <c r="S1574" i="2"/>
  <c r="K1572" i="2"/>
  <c r="S1572" i="2"/>
  <c r="K1568" i="2"/>
  <c r="S1568" i="2"/>
  <c r="K1566" i="2"/>
  <c r="S1566" i="2"/>
  <c r="K1548" i="2"/>
  <c r="S1548" i="2"/>
  <c r="K1544" i="2"/>
  <c r="S1544" i="2"/>
  <c r="K1542" i="2"/>
  <c r="S1542" i="2"/>
  <c r="K1533" i="2"/>
  <c r="O1533" i="2" s="1"/>
  <c r="S1533" i="2"/>
  <c r="M1517" i="2"/>
  <c r="J1517" i="2" s="1"/>
  <c r="I1502" i="2"/>
  <c r="G1502" i="2" s="1"/>
  <c r="L1497" i="2"/>
  <c r="S1497" i="2"/>
  <c r="K1497" i="2"/>
  <c r="M1497" i="2"/>
  <c r="J1497" i="2" s="1"/>
  <c r="I1486" i="2"/>
  <c r="G1486" i="2" s="1"/>
  <c r="L1481" i="2"/>
  <c r="S1481" i="2"/>
  <c r="K1481" i="2"/>
  <c r="M1481" i="2"/>
  <c r="J1481" i="2" s="1"/>
  <c r="I1474" i="2"/>
  <c r="G1474" i="2" s="1"/>
  <c r="I1470" i="2"/>
  <c r="G1470" i="2" s="1"/>
  <c r="L1465" i="2"/>
  <c r="S1465" i="2"/>
  <c r="K1465" i="2"/>
  <c r="M1465" i="2"/>
  <c r="J1465" i="2" s="1"/>
  <c r="L1461" i="2"/>
  <c r="S1461" i="2"/>
  <c r="K1461" i="2"/>
  <c r="M1461" i="2"/>
  <c r="J1461" i="2" s="1"/>
  <c r="I1454" i="2"/>
  <c r="G1454" i="2" s="1"/>
  <c r="L1453" i="2"/>
  <c r="S1453" i="2"/>
  <c r="K1453" i="2"/>
  <c r="M1453" i="2"/>
  <c r="J1453" i="2" s="1"/>
  <c r="L1445" i="2"/>
  <c r="S1445" i="2"/>
  <c r="K1445" i="2"/>
  <c r="M1445" i="2"/>
  <c r="J1445" i="2" s="1"/>
  <c r="L1429" i="2"/>
  <c r="S1429" i="2"/>
  <c r="K1429" i="2"/>
  <c r="M1429" i="2"/>
  <c r="J1429" i="2" s="1"/>
  <c r="I1426" i="2"/>
  <c r="G1426" i="2" s="1"/>
  <c r="L1425" i="2"/>
  <c r="S1425" i="2"/>
  <c r="K1425" i="2"/>
  <c r="M1425" i="2"/>
  <c r="J1425" i="2" s="1"/>
  <c r="L1417" i="2"/>
  <c r="S1417" i="2"/>
  <c r="K1417" i="2"/>
  <c r="M1417" i="2"/>
  <c r="J1417" i="2" s="1"/>
  <c r="L1413" i="2"/>
  <c r="S1413" i="2"/>
  <c r="K1413" i="2"/>
  <c r="M1413" i="2"/>
  <c r="J1413" i="2" s="1"/>
  <c r="I1406" i="2"/>
  <c r="G1406" i="2" s="1"/>
  <c r="I1398" i="2"/>
  <c r="G1398" i="2" s="1"/>
  <c r="I1386" i="2"/>
  <c r="G1386" i="2" s="1"/>
  <c r="I1382" i="2"/>
  <c r="G1382" i="2" s="1"/>
  <c r="I1378" i="2"/>
  <c r="G1378" i="2" s="1"/>
  <c r="L1373" i="2"/>
  <c r="S1373" i="2"/>
  <c r="K1373" i="2"/>
  <c r="M1373" i="2"/>
  <c r="J1373" i="2" s="1"/>
  <c r="O1360" i="2"/>
  <c r="O1356" i="2"/>
  <c r="I1356" i="2" s="1"/>
  <c r="G1356" i="2" s="1"/>
  <c r="O1352" i="2"/>
  <c r="O1344" i="2"/>
  <c r="I1339" i="2"/>
  <c r="G1339" i="2" s="1"/>
  <c r="I1335" i="2"/>
  <c r="G1335" i="2" s="1"/>
  <c r="I1331" i="2"/>
  <c r="G1331" i="2" s="1"/>
  <c r="I1325" i="2"/>
  <c r="G1325" i="2" s="1"/>
  <c r="I1317" i="2"/>
  <c r="G1317" i="2" s="1"/>
  <c r="C1311" i="2"/>
  <c r="L1277" i="2"/>
  <c r="M1277" i="2"/>
  <c r="J1277" i="2" s="1"/>
  <c r="K1277" i="2"/>
  <c r="R1277" i="2"/>
  <c r="N1277" i="2"/>
  <c r="L1253" i="2"/>
  <c r="M1253" i="2"/>
  <c r="J1253" i="2" s="1"/>
  <c r="K1253" i="2"/>
  <c r="R1253" i="2"/>
  <c r="N1253" i="2"/>
  <c r="L1245" i="2"/>
  <c r="M1245" i="2"/>
  <c r="J1245" i="2" s="1"/>
  <c r="K1245" i="2"/>
  <c r="R1245" i="2"/>
  <c r="N1245" i="2"/>
  <c r="L1237" i="2"/>
  <c r="M1237" i="2"/>
  <c r="J1237" i="2" s="1"/>
  <c r="K1237" i="2"/>
  <c r="R1237" i="2"/>
  <c r="N1237" i="2"/>
  <c r="I1174" i="2"/>
  <c r="M979" i="2"/>
  <c r="L979" i="2"/>
  <c r="R979" i="2"/>
  <c r="J979" i="2"/>
  <c r="K979" i="2"/>
  <c r="N979" i="2"/>
  <c r="S979" i="2"/>
  <c r="R1634" i="2"/>
  <c r="M1634" i="2"/>
  <c r="F1634" i="2" s="1"/>
  <c r="R1632" i="2"/>
  <c r="M1632" i="2"/>
  <c r="F1632" i="2" s="1"/>
  <c r="R1630" i="2"/>
  <c r="M1630" i="2"/>
  <c r="F1630" i="2" s="1"/>
  <c r="R1628" i="2"/>
  <c r="M1628" i="2"/>
  <c r="F1628" i="2" s="1"/>
  <c r="E1628" i="2" s="1"/>
  <c r="R1626" i="2"/>
  <c r="M1626" i="2"/>
  <c r="F1626" i="2" s="1"/>
  <c r="R1624" i="2"/>
  <c r="M1624" i="2"/>
  <c r="F1624" i="2" s="1"/>
  <c r="R1622" i="2"/>
  <c r="M1622" i="2"/>
  <c r="F1622" i="2" s="1"/>
  <c r="R1620" i="2"/>
  <c r="M1620" i="2"/>
  <c r="F1620" i="2" s="1"/>
  <c r="R1618" i="2"/>
  <c r="M1618" i="2"/>
  <c r="F1618" i="2" s="1"/>
  <c r="R1616" i="2"/>
  <c r="M1616" i="2"/>
  <c r="F1616" i="2" s="1"/>
  <c r="R1614" i="2"/>
  <c r="M1614" i="2"/>
  <c r="F1614" i="2" s="1"/>
  <c r="R1612" i="2"/>
  <c r="M1612" i="2"/>
  <c r="F1612" i="2" s="1"/>
  <c r="R1610" i="2"/>
  <c r="M1610" i="2"/>
  <c r="F1610" i="2" s="1"/>
  <c r="R1608" i="2"/>
  <c r="M1608" i="2"/>
  <c r="F1608" i="2" s="1"/>
  <c r="R1606" i="2"/>
  <c r="M1606" i="2"/>
  <c r="F1606" i="2" s="1"/>
  <c r="R1604" i="2"/>
  <c r="M1604" i="2"/>
  <c r="F1604" i="2" s="1"/>
  <c r="R1602" i="2"/>
  <c r="M1602" i="2"/>
  <c r="F1602" i="2" s="1"/>
  <c r="R1600" i="2"/>
  <c r="M1600" i="2"/>
  <c r="F1600" i="2" s="1"/>
  <c r="R1598" i="2"/>
  <c r="M1598" i="2"/>
  <c r="F1598" i="2" s="1"/>
  <c r="E1598" i="2" s="1"/>
  <c r="R1596" i="2"/>
  <c r="M1596" i="2"/>
  <c r="F1596" i="2" s="1"/>
  <c r="R1594" i="2"/>
  <c r="M1594" i="2"/>
  <c r="F1594" i="2" s="1"/>
  <c r="R1592" i="2"/>
  <c r="M1592" i="2"/>
  <c r="F1592" i="2" s="1"/>
  <c r="R1590" i="2"/>
  <c r="M1590" i="2"/>
  <c r="F1590" i="2" s="1"/>
  <c r="R1588" i="2"/>
  <c r="M1588" i="2"/>
  <c r="F1588" i="2" s="1"/>
  <c r="R1586" i="2"/>
  <c r="M1586" i="2"/>
  <c r="F1586" i="2" s="1"/>
  <c r="R1584" i="2"/>
  <c r="M1584" i="2"/>
  <c r="F1584" i="2" s="1"/>
  <c r="R1582" i="2"/>
  <c r="M1582" i="2"/>
  <c r="F1582" i="2" s="1"/>
  <c r="R1580" i="2"/>
  <c r="M1580" i="2"/>
  <c r="F1580" i="2" s="1"/>
  <c r="R1578" i="2"/>
  <c r="M1578" i="2"/>
  <c r="F1578" i="2" s="1"/>
  <c r="R1576" i="2"/>
  <c r="M1576" i="2"/>
  <c r="F1576" i="2" s="1"/>
  <c r="R1574" i="2"/>
  <c r="M1574" i="2"/>
  <c r="F1574" i="2" s="1"/>
  <c r="E1574" i="2" s="1"/>
  <c r="R1572" i="2"/>
  <c r="M1572" i="2"/>
  <c r="F1572" i="2" s="1"/>
  <c r="R1570" i="2"/>
  <c r="M1570" i="2"/>
  <c r="F1570" i="2" s="1"/>
  <c r="R1568" i="2"/>
  <c r="M1568" i="2"/>
  <c r="F1568" i="2" s="1"/>
  <c r="R1566" i="2"/>
  <c r="M1566" i="2"/>
  <c r="F1566" i="2" s="1"/>
  <c r="R1564" i="2"/>
  <c r="M1564" i="2"/>
  <c r="F1564" i="2" s="1"/>
  <c r="R1562" i="2"/>
  <c r="M1562" i="2"/>
  <c r="F1562" i="2" s="1"/>
  <c r="R1560" i="2"/>
  <c r="M1560" i="2"/>
  <c r="F1560" i="2" s="1"/>
  <c r="R1558" i="2"/>
  <c r="M1558" i="2"/>
  <c r="F1558" i="2" s="1"/>
  <c r="R1556" i="2"/>
  <c r="M1556" i="2"/>
  <c r="F1556" i="2" s="1"/>
  <c r="R1554" i="2"/>
  <c r="M1554" i="2"/>
  <c r="F1554" i="2" s="1"/>
  <c r="R1552" i="2"/>
  <c r="R1550" i="2"/>
  <c r="M1550" i="2"/>
  <c r="F1550" i="2" s="1"/>
  <c r="R1548" i="2"/>
  <c r="M1548" i="2"/>
  <c r="F1548" i="2" s="1"/>
  <c r="R1546" i="2"/>
  <c r="M1546" i="2"/>
  <c r="J1546" i="2" s="1"/>
  <c r="R1544" i="2"/>
  <c r="M1544" i="2"/>
  <c r="F1544" i="2" s="1"/>
  <c r="R1542" i="2"/>
  <c r="M1542" i="2"/>
  <c r="F1542" i="2" s="1"/>
  <c r="E1542" i="2" s="1"/>
  <c r="R1540" i="2"/>
  <c r="M1540" i="2"/>
  <c r="J1540" i="2" s="1"/>
  <c r="R1538" i="2"/>
  <c r="R1536" i="2"/>
  <c r="R1534" i="2"/>
  <c r="L1529" i="2"/>
  <c r="K1529" i="2"/>
  <c r="E1529" i="2" s="1"/>
  <c r="I1527" i="2"/>
  <c r="G1527" i="2" s="1"/>
  <c r="L1520" i="2"/>
  <c r="J1520" i="2"/>
  <c r="S1520" i="2"/>
  <c r="F1519" i="2"/>
  <c r="E1519" i="2" s="1"/>
  <c r="L1518" i="2"/>
  <c r="O1518" i="2" s="1"/>
  <c r="M1518" i="2"/>
  <c r="F1518" i="2" s="1"/>
  <c r="E1518" i="2" s="1"/>
  <c r="L1513" i="2"/>
  <c r="K1513" i="2"/>
  <c r="E1513" i="2" s="1"/>
  <c r="I1511" i="2"/>
  <c r="G1511" i="2" s="1"/>
  <c r="L1509" i="2"/>
  <c r="K1509" i="2"/>
  <c r="N1497" i="2"/>
  <c r="F1497" i="2" s="1"/>
  <c r="N1481" i="2"/>
  <c r="N1465" i="2"/>
  <c r="N1461" i="2"/>
  <c r="N1453" i="2"/>
  <c r="N1445" i="2"/>
  <c r="N1429" i="2"/>
  <c r="N1425" i="2"/>
  <c r="N1417" i="2"/>
  <c r="N1413" i="2"/>
  <c r="N1373" i="2"/>
  <c r="O1369" i="2"/>
  <c r="O1365" i="2"/>
  <c r="I1365" i="2" s="1"/>
  <c r="G1365" i="2" s="1"/>
  <c r="O1361" i="2"/>
  <c r="I1361" i="2" s="1"/>
  <c r="G1361" i="2" s="1"/>
  <c r="O1357" i="2"/>
  <c r="O1353" i="2"/>
  <c r="O1349" i="2"/>
  <c r="O1345" i="2"/>
  <c r="I1345" i="2" s="1"/>
  <c r="G1345" i="2" s="1"/>
  <c r="O1341" i="2"/>
  <c r="C1339" i="2"/>
  <c r="Q1339" i="2"/>
  <c r="T1339" i="2" s="1"/>
  <c r="U1339" i="2" s="1"/>
  <c r="C1337" i="2"/>
  <c r="Q1337" i="2"/>
  <c r="T1337" i="2" s="1"/>
  <c r="U1337" i="2" s="1"/>
  <c r="O1302" i="2"/>
  <c r="O1286" i="2"/>
  <c r="I1158" i="2"/>
  <c r="Q1683" i="2"/>
  <c r="T1683" i="2" s="1"/>
  <c r="U1683" i="2" s="1"/>
  <c r="Q1681" i="2"/>
  <c r="T1681" i="2" s="1"/>
  <c r="U1681" i="2" s="1"/>
  <c r="Q1677" i="2"/>
  <c r="T1677" i="2" s="1"/>
  <c r="U1677" i="2" s="1"/>
  <c r="Q1675" i="2"/>
  <c r="T1675" i="2" s="1"/>
  <c r="U1675" i="2" s="1"/>
  <c r="Q1672" i="2"/>
  <c r="T1672" i="2" s="1"/>
  <c r="U1672" i="2" s="1"/>
  <c r="Q1671" i="2"/>
  <c r="T1671" i="2" s="1"/>
  <c r="U1671" i="2" s="1"/>
  <c r="Q1668" i="2"/>
  <c r="T1668" i="2" s="1"/>
  <c r="U1668" i="2" s="1"/>
  <c r="Q1666" i="2"/>
  <c r="T1666" i="2" s="1"/>
  <c r="U1666" i="2" s="1"/>
  <c r="Q1664" i="2"/>
  <c r="T1664" i="2" s="1"/>
  <c r="U1664" i="2" s="1"/>
  <c r="Q1661" i="2"/>
  <c r="T1661" i="2" s="1"/>
  <c r="U1661" i="2" s="1"/>
  <c r="Q1655" i="2"/>
  <c r="T1655" i="2" s="1"/>
  <c r="U1655" i="2" s="1"/>
  <c r="Q1648" i="2"/>
  <c r="T1648" i="2" s="1"/>
  <c r="U1648" i="2" s="1"/>
  <c r="Q1645" i="2"/>
  <c r="T1645" i="2" s="1"/>
  <c r="U1645" i="2" s="1"/>
  <c r="K1552" i="2"/>
  <c r="E1552" i="2" s="1"/>
  <c r="S1552" i="2"/>
  <c r="K1538" i="2"/>
  <c r="E1538" i="2" s="1"/>
  <c r="S1538" i="2"/>
  <c r="K1536" i="2"/>
  <c r="E1536" i="2" s="1"/>
  <c r="S1536" i="2"/>
  <c r="K1534" i="2"/>
  <c r="E1534" i="2" s="1"/>
  <c r="S1534" i="2"/>
  <c r="L1522" i="2"/>
  <c r="O1522" i="2" s="1"/>
  <c r="M1522" i="2"/>
  <c r="J1522" i="2" s="1"/>
  <c r="L1517" i="2"/>
  <c r="K1517" i="2"/>
  <c r="L1493" i="2"/>
  <c r="S1493" i="2"/>
  <c r="K1493" i="2"/>
  <c r="M1493" i="2"/>
  <c r="J1493" i="2" s="1"/>
  <c r="L1485" i="2"/>
  <c r="S1485" i="2"/>
  <c r="K1485" i="2"/>
  <c r="M1485" i="2"/>
  <c r="J1485" i="2" s="1"/>
  <c r="I1466" i="2"/>
  <c r="G1466" i="2" s="1"/>
  <c r="I1462" i="2"/>
  <c r="G1462" i="2" s="1"/>
  <c r="I1450" i="2"/>
  <c r="G1450" i="2" s="1"/>
  <c r="L1449" i="2"/>
  <c r="S1449" i="2"/>
  <c r="K1449" i="2"/>
  <c r="M1449" i="2"/>
  <c r="F1449" i="2" s="1"/>
  <c r="I1442" i="2"/>
  <c r="G1442" i="2" s="1"/>
  <c r="L1437" i="2"/>
  <c r="S1437" i="2"/>
  <c r="K1437" i="2"/>
  <c r="M1437" i="2"/>
  <c r="F1437" i="2" s="1"/>
  <c r="L1433" i="2"/>
  <c r="S1433" i="2"/>
  <c r="K1433" i="2"/>
  <c r="M1433" i="2"/>
  <c r="F1433" i="2" s="1"/>
  <c r="I1418" i="2"/>
  <c r="G1418" i="2" s="1"/>
  <c r="I1410" i="2"/>
  <c r="G1410" i="2" s="1"/>
  <c r="L1405" i="2"/>
  <c r="S1405" i="2"/>
  <c r="K1405" i="2"/>
  <c r="M1405" i="2"/>
  <c r="F1405" i="2" s="1"/>
  <c r="L1401" i="2"/>
  <c r="S1401" i="2"/>
  <c r="K1401" i="2"/>
  <c r="M1401" i="2"/>
  <c r="J1401" i="2" s="1"/>
  <c r="I1394" i="2"/>
  <c r="G1394" i="2" s="1"/>
  <c r="L1393" i="2"/>
  <c r="S1393" i="2"/>
  <c r="K1393" i="2"/>
  <c r="M1393" i="2"/>
  <c r="J1393" i="2" s="1"/>
  <c r="L1389" i="2"/>
  <c r="O1389" i="2" s="1"/>
  <c r="S1389" i="2"/>
  <c r="K1389" i="2"/>
  <c r="M1389" i="2"/>
  <c r="J1389" i="2" s="1"/>
  <c r="L1385" i="2"/>
  <c r="S1385" i="2"/>
  <c r="K1385" i="2"/>
  <c r="M1385" i="2"/>
  <c r="F1385" i="2" s="1"/>
  <c r="L1377" i="2"/>
  <c r="S1377" i="2"/>
  <c r="K1377" i="2"/>
  <c r="M1377" i="2"/>
  <c r="F1377" i="2" s="1"/>
  <c r="I1374" i="2"/>
  <c r="G1374" i="2" s="1"/>
  <c r="I1369" i="2"/>
  <c r="G1369" i="2" s="1"/>
  <c r="O1368" i="2"/>
  <c r="I1368" i="2" s="1"/>
  <c r="G1368" i="2" s="1"/>
  <c r="O1364" i="2"/>
  <c r="I1364" i="2" s="1"/>
  <c r="G1364" i="2" s="1"/>
  <c r="O1348" i="2"/>
  <c r="I1348" i="2" s="1"/>
  <c r="G1348" i="2" s="1"/>
  <c r="I1341" i="2"/>
  <c r="G1341" i="2" s="1"/>
  <c r="I1337" i="2"/>
  <c r="G1337" i="2" s="1"/>
  <c r="L1269" i="2"/>
  <c r="M1269" i="2"/>
  <c r="J1269" i="2" s="1"/>
  <c r="K1269" i="2"/>
  <c r="R1269" i="2"/>
  <c r="N1269" i="2"/>
  <c r="L1261" i="2"/>
  <c r="M1261" i="2"/>
  <c r="J1261" i="2" s="1"/>
  <c r="K1261" i="2"/>
  <c r="R1261" i="2"/>
  <c r="N1261" i="2"/>
  <c r="L1634" i="2"/>
  <c r="K1633" i="2"/>
  <c r="O1633" i="2" s="1"/>
  <c r="S1633" i="2"/>
  <c r="L1632" i="2"/>
  <c r="K1631" i="2"/>
  <c r="O1631" i="2" s="1"/>
  <c r="S1631" i="2"/>
  <c r="L1630" i="2"/>
  <c r="K1629" i="2"/>
  <c r="O1629" i="2" s="1"/>
  <c r="S1629" i="2"/>
  <c r="L1628" i="2"/>
  <c r="O1628" i="2" s="1"/>
  <c r="K1627" i="2"/>
  <c r="O1627" i="2" s="1"/>
  <c r="S1627" i="2"/>
  <c r="L1626" i="2"/>
  <c r="K1625" i="2"/>
  <c r="O1625" i="2" s="1"/>
  <c r="S1625" i="2"/>
  <c r="L1624" i="2"/>
  <c r="K1623" i="2"/>
  <c r="O1623" i="2" s="1"/>
  <c r="S1623" i="2"/>
  <c r="L1622" i="2"/>
  <c r="K1621" i="2"/>
  <c r="O1621" i="2" s="1"/>
  <c r="S1621" i="2"/>
  <c r="L1620" i="2"/>
  <c r="K1619" i="2"/>
  <c r="O1619" i="2" s="1"/>
  <c r="S1619" i="2"/>
  <c r="L1618" i="2"/>
  <c r="O1618" i="2" s="1"/>
  <c r="K1617" i="2"/>
  <c r="O1617" i="2" s="1"/>
  <c r="S1617" i="2"/>
  <c r="L1616" i="2"/>
  <c r="K1615" i="2"/>
  <c r="O1615" i="2" s="1"/>
  <c r="S1615" i="2"/>
  <c r="L1614" i="2"/>
  <c r="K1613" i="2"/>
  <c r="O1613" i="2" s="1"/>
  <c r="S1613" i="2"/>
  <c r="L1612" i="2"/>
  <c r="O1612" i="2" s="1"/>
  <c r="K1611" i="2"/>
  <c r="O1611" i="2" s="1"/>
  <c r="S1611" i="2"/>
  <c r="L1610" i="2"/>
  <c r="K1609" i="2"/>
  <c r="O1609" i="2" s="1"/>
  <c r="S1609" i="2"/>
  <c r="L1608" i="2"/>
  <c r="K1607" i="2"/>
  <c r="O1607" i="2" s="1"/>
  <c r="S1607" i="2"/>
  <c r="L1606" i="2"/>
  <c r="K1605" i="2"/>
  <c r="O1605" i="2" s="1"/>
  <c r="S1605" i="2"/>
  <c r="L1604" i="2"/>
  <c r="K1603" i="2"/>
  <c r="O1603" i="2" s="1"/>
  <c r="S1603" i="2"/>
  <c r="L1602" i="2"/>
  <c r="K1601" i="2"/>
  <c r="O1601" i="2" s="1"/>
  <c r="S1601" i="2"/>
  <c r="L1600" i="2"/>
  <c r="K1599" i="2"/>
  <c r="O1599" i="2" s="1"/>
  <c r="S1599" i="2"/>
  <c r="L1598" i="2"/>
  <c r="K1597" i="2"/>
  <c r="O1597" i="2" s="1"/>
  <c r="S1597" i="2"/>
  <c r="L1596" i="2"/>
  <c r="O1596" i="2" s="1"/>
  <c r="K1595" i="2"/>
  <c r="O1595" i="2" s="1"/>
  <c r="S1595" i="2"/>
  <c r="L1594" i="2"/>
  <c r="K1593" i="2"/>
  <c r="O1593" i="2" s="1"/>
  <c r="S1593" i="2"/>
  <c r="L1592" i="2"/>
  <c r="K1591" i="2"/>
  <c r="O1591" i="2" s="1"/>
  <c r="S1591" i="2"/>
  <c r="L1590" i="2"/>
  <c r="K1589" i="2"/>
  <c r="O1589" i="2" s="1"/>
  <c r="S1589" i="2"/>
  <c r="L1588" i="2"/>
  <c r="K1587" i="2"/>
  <c r="O1587" i="2" s="1"/>
  <c r="S1587" i="2"/>
  <c r="L1586" i="2"/>
  <c r="K1585" i="2"/>
  <c r="O1585" i="2" s="1"/>
  <c r="S1585" i="2"/>
  <c r="L1584" i="2"/>
  <c r="K1583" i="2"/>
  <c r="O1583" i="2" s="1"/>
  <c r="S1583" i="2"/>
  <c r="L1582" i="2"/>
  <c r="O1582" i="2" s="1"/>
  <c r="K1581" i="2"/>
  <c r="O1581" i="2" s="1"/>
  <c r="S1581" i="2"/>
  <c r="L1580" i="2"/>
  <c r="O1580" i="2" s="1"/>
  <c r="K1579" i="2"/>
  <c r="O1579" i="2" s="1"/>
  <c r="S1579" i="2"/>
  <c r="L1578" i="2"/>
  <c r="K1577" i="2"/>
  <c r="O1577" i="2" s="1"/>
  <c r="S1577" i="2"/>
  <c r="L1576" i="2"/>
  <c r="K1575" i="2"/>
  <c r="O1575" i="2" s="1"/>
  <c r="S1575" i="2"/>
  <c r="L1574" i="2"/>
  <c r="K1573" i="2"/>
  <c r="O1573" i="2" s="1"/>
  <c r="S1573" i="2"/>
  <c r="L1572" i="2"/>
  <c r="O1572" i="2" s="1"/>
  <c r="K1571" i="2"/>
  <c r="O1571" i="2" s="1"/>
  <c r="S1571" i="2"/>
  <c r="L1570" i="2"/>
  <c r="K1569" i="2"/>
  <c r="O1569" i="2" s="1"/>
  <c r="S1569" i="2"/>
  <c r="L1568" i="2"/>
  <c r="K1567" i="2"/>
  <c r="O1567" i="2" s="1"/>
  <c r="S1567" i="2"/>
  <c r="L1566" i="2"/>
  <c r="O1566" i="2" s="1"/>
  <c r="K1565" i="2"/>
  <c r="O1565" i="2" s="1"/>
  <c r="S1565" i="2"/>
  <c r="L1564" i="2"/>
  <c r="K1563" i="2"/>
  <c r="O1563" i="2" s="1"/>
  <c r="S1563" i="2"/>
  <c r="L1562" i="2"/>
  <c r="K1561" i="2"/>
  <c r="O1561" i="2" s="1"/>
  <c r="S1561" i="2"/>
  <c r="L1560" i="2"/>
  <c r="K1559" i="2"/>
  <c r="O1559" i="2" s="1"/>
  <c r="S1559" i="2"/>
  <c r="L1558" i="2"/>
  <c r="K1557" i="2"/>
  <c r="O1557" i="2" s="1"/>
  <c r="S1557" i="2"/>
  <c r="L1556" i="2"/>
  <c r="K1555" i="2"/>
  <c r="O1555" i="2" s="1"/>
  <c r="S1555" i="2"/>
  <c r="L1554" i="2"/>
  <c r="K1553" i="2"/>
  <c r="O1553" i="2" s="1"/>
  <c r="S1553" i="2"/>
  <c r="L1552" i="2"/>
  <c r="K1551" i="2"/>
  <c r="O1551" i="2" s="1"/>
  <c r="S1551" i="2"/>
  <c r="L1550" i="2"/>
  <c r="K1549" i="2"/>
  <c r="O1549" i="2" s="1"/>
  <c r="S1549" i="2"/>
  <c r="L1548" i="2"/>
  <c r="O1548" i="2" s="1"/>
  <c r="K1547" i="2"/>
  <c r="O1547" i="2" s="1"/>
  <c r="S1547" i="2"/>
  <c r="L1546" i="2"/>
  <c r="K1545" i="2"/>
  <c r="O1545" i="2" s="1"/>
  <c r="S1545" i="2"/>
  <c r="L1544" i="2"/>
  <c r="K1543" i="2"/>
  <c r="O1543" i="2" s="1"/>
  <c r="S1543" i="2"/>
  <c r="L1542" i="2"/>
  <c r="K1541" i="2"/>
  <c r="O1541" i="2" s="1"/>
  <c r="S1541" i="2"/>
  <c r="L1540" i="2"/>
  <c r="K1539" i="2"/>
  <c r="O1539" i="2" s="1"/>
  <c r="S1539" i="2"/>
  <c r="L1538" i="2"/>
  <c r="O1538" i="2" s="1"/>
  <c r="K1537" i="2"/>
  <c r="O1537" i="2" s="1"/>
  <c r="S1537" i="2"/>
  <c r="L1536" i="2"/>
  <c r="K1535" i="2"/>
  <c r="O1535" i="2" s="1"/>
  <c r="S1535" i="2"/>
  <c r="L1534" i="2"/>
  <c r="N1533" i="2"/>
  <c r="L1532" i="2"/>
  <c r="J1532" i="2"/>
  <c r="S1532" i="2"/>
  <c r="L1530" i="2"/>
  <c r="O1530" i="2" s="1"/>
  <c r="M1530" i="2"/>
  <c r="F1530" i="2" s="1"/>
  <c r="E1530" i="2" s="1"/>
  <c r="J1529" i="2"/>
  <c r="L1525" i="2"/>
  <c r="K1525" i="2"/>
  <c r="E1525" i="2" s="1"/>
  <c r="J1523" i="2"/>
  <c r="K1520" i="2"/>
  <c r="E1520" i="2" s="1"/>
  <c r="S1517" i="2"/>
  <c r="L1516" i="2"/>
  <c r="J1516" i="2"/>
  <c r="S1516" i="2"/>
  <c r="Q1515" i="2"/>
  <c r="T1515" i="2" s="1"/>
  <c r="U1515" i="2" s="1"/>
  <c r="L1514" i="2"/>
  <c r="O1514" i="2" s="1"/>
  <c r="M1514" i="2"/>
  <c r="F1514" i="2" s="1"/>
  <c r="E1514" i="2" s="1"/>
  <c r="J1513" i="2"/>
  <c r="M1509" i="2"/>
  <c r="F1509" i="2" s="1"/>
  <c r="E1509" i="2" s="1"/>
  <c r="I1407" i="2"/>
  <c r="G1407" i="2" s="1"/>
  <c r="I1403" i="2"/>
  <c r="G1403" i="2" s="1"/>
  <c r="I1399" i="2"/>
  <c r="G1399" i="2" s="1"/>
  <c r="I1395" i="2"/>
  <c r="G1395" i="2" s="1"/>
  <c r="I1387" i="2"/>
  <c r="G1387" i="2" s="1"/>
  <c r="I1383" i="2"/>
  <c r="G1383" i="2" s="1"/>
  <c r="O1370" i="2"/>
  <c r="I1370" i="2" s="1"/>
  <c r="G1370" i="2" s="1"/>
  <c r="O1366" i="2"/>
  <c r="I1366" i="2" s="1"/>
  <c r="G1366" i="2" s="1"/>
  <c r="O1362" i="2"/>
  <c r="O1358" i="2"/>
  <c r="I1358" i="2" s="1"/>
  <c r="G1358" i="2" s="1"/>
  <c r="O1354" i="2"/>
  <c r="I1354" i="2" s="1"/>
  <c r="G1354" i="2" s="1"/>
  <c r="O1350" i="2"/>
  <c r="I1350" i="2" s="1"/>
  <c r="G1350" i="2" s="1"/>
  <c r="G1347" i="2"/>
  <c r="O1346" i="2"/>
  <c r="I1346" i="2" s="1"/>
  <c r="G1346" i="2" s="1"/>
  <c r="O1342" i="2"/>
  <c r="I1342" i="2" s="1"/>
  <c r="G1342" i="2" s="1"/>
  <c r="I1340" i="2"/>
  <c r="G1340" i="2" s="1"/>
  <c r="I1338" i="2"/>
  <c r="G1338" i="2" s="1"/>
  <c r="I1336" i="2"/>
  <c r="G1336" i="2" s="1"/>
  <c r="I1329" i="2"/>
  <c r="G1329" i="2" s="1"/>
  <c r="I1321" i="2"/>
  <c r="G1321" i="2" s="1"/>
  <c r="I1313" i="2"/>
  <c r="G1313" i="2" s="1"/>
  <c r="C1303" i="2"/>
  <c r="C1287" i="2"/>
  <c r="S1277" i="2"/>
  <c r="L1273" i="2"/>
  <c r="M1273" i="2"/>
  <c r="J1273" i="2" s="1"/>
  <c r="K1273" i="2"/>
  <c r="R1273" i="2"/>
  <c r="N1273" i="2"/>
  <c r="S1269" i="2"/>
  <c r="L1265" i="2"/>
  <c r="M1265" i="2"/>
  <c r="J1265" i="2" s="1"/>
  <c r="K1265" i="2"/>
  <c r="R1265" i="2"/>
  <c r="N1265" i="2"/>
  <c r="S1261" i="2"/>
  <c r="L1257" i="2"/>
  <c r="M1257" i="2"/>
  <c r="J1257" i="2" s="1"/>
  <c r="K1257" i="2"/>
  <c r="R1257" i="2"/>
  <c r="N1257" i="2"/>
  <c r="S1253" i="2"/>
  <c r="L1249" i="2"/>
  <c r="M1249" i="2"/>
  <c r="J1249" i="2" s="1"/>
  <c r="K1249" i="2"/>
  <c r="R1249" i="2"/>
  <c r="N1249" i="2"/>
  <c r="S1245" i="2"/>
  <c r="L1241" i="2"/>
  <c r="M1241" i="2"/>
  <c r="J1241" i="2" s="1"/>
  <c r="K1241" i="2"/>
  <c r="R1241" i="2"/>
  <c r="N1241" i="2"/>
  <c r="S1237" i="2"/>
  <c r="L1233" i="2"/>
  <c r="M1233" i="2"/>
  <c r="J1233" i="2" s="1"/>
  <c r="K1233" i="2"/>
  <c r="R1233" i="2"/>
  <c r="N1233" i="2"/>
  <c r="Q1682" i="2"/>
  <c r="T1682" i="2" s="1"/>
  <c r="U1682" i="2" s="1"/>
  <c r="Q1679" i="2"/>
  <c r="T1679" i="2" s="1"/>
  <c r="U1679" i="2" s="1"/>
  <c r="Q1676" i="2"/>
  <c r="T1676" i="2" s="1"/>
  <c r="U1676" i="2" s="1"/>
  <c r="Q1673" i="2"/>
  <c r="T1673" i="2" s="1"/>
  <c r="U1673" i="2" s="1"/>
  <c r="Q1670" i="2"/>
  <c r="T1670" i="2" s="1"/>
  <c r="U1670" i="2" s="1"/>
  <c r="Q1665" i="2"/>
  <c r="T1665" i="2" s="1"/>
  <c r="U1665" i="2" s="1"/>
  <c r="Q1662" i="2"/>
  <c r="T1662" i="2" s="1"/>
  <c r="U1662" i="2" s="1"/>
  <c r="Q1660" i="2"/>
  <c r="T1660" i="2" s="1"/>
  <c r="U1660" i="2" s="1"/>
  <c r="Q1656" i="2"/>
  <c r="T1656" i="2" s="1"/>
  <c r="U1656" i="2" s="1"/>
  <c r="Q1654" i="2"/>
  <c r="T1654" i="2" s="1"/>
  <c r="U1654" i="2" s="1"/>
  <c r="Q1652" i="2"/>
  <c r="T1652" i="2" s="1"/>
  <c r="U1652" i="2" s="1"/>
  <c r="Q1649" i="2"/>
  <c r="T1649" i="2" s="1"/>
  <c r="U1649" i="2" s="1"/>
  <c r="Q1646" i="2"/>
  <c r="T1646" i="2" s="1"/>
  <c r="U1646" i="2" s="1"/>
  <c r="K1634" i="2"/>
  <c r="S1634" i="2"/>
  <c r="K1632" i="2"/>
  <c r="S1632" i="2"/>
  <c r="K1630" i="2"/>
  <c r="S1630" i="2"/>
  <c r="K1626" i="2"/>
  <c r="S1626" i="2"/>
  <c r="K1622" i="2"/>
  <c r="S1622" i="2"/>
  <c r="K1620" i="2"/>
  <c r="S1620" i="2"/>
  <c r="K1614" i="2"/>
  <c r="S1614" i="2"/>
  <c r="K1610" i="2"/>
  <c r="S1610" i="2"/>
  <c r="K1608" i="2"/>
  <c r="S1608" i="2"/>
  <c r="K1606" i="2"/>
  <c r="S1606" i="2"/>
  <c r="K1604" i="2"/>
  <c r="S1604" i="2"/>
  <c r="K1602" i="2"/>
  <c r="S1602" i="2"/>
  <c r="K1600" i="2"/>
  <c r="S1600" i="2"/>
  <c r="K1592" i="2"/>
  <c r="S1592" i="2"/>
  <c r="K1590" i="2"/>
  <c r="S1590" i="2"/>
  <c r="K1588" i="2"/>
  <c r="S1588" i="2"/>
  <c r="K1576" i="2"/>
  <c r="S1576" i="2"/>
  <c r="K1570" i="2"/>
  <c r="S1570" i="2"/>
  <c r="K1564" i="2"/>
  <c r="S1564" i="2"/>
  <c r="K1562" i="2"/>
  <c r="S1562" i="2"/>
  <c r="K1560" i="2"/>
  <c r="S1560" i="2"/>
  <c r="K1558" i="2"/>
  <c r="S1558" i="2"/>
  <c r="K1556" i="2"/>
  <c r="S1556" i="2"/>
  <c r="K1554" i="2"/>
  <c r="S1554" i="2"/>
  <c r="K1550" i="2"/>
  <c r="S1550" i="2"/>
  <c r="K1546" i="2"/>
  <c r="S1546" i="2"/>
  <c r="K1540" i="2"/>
  <c r="S1540" i="2"/>
  <c r="L1524" i="2"/>
  <c r="O1524" i="2" s="1"/>
  <c r="J1524" i="2"/>
  <c r="S1524" i="2"/>
  <c r="L1505" i="2"/>
  <c r="S1505" i="2"/>
  <c r="K1505" i="2"/>
  <c r="M1505" i="2"/>
  <c r="J1505" i="2" s="1"/>
  <c r="L1501" i="2"/>
  <c r="S1501" i="2"/>
  <c r="K1501" i="2"/>
  <c r="M1501" i="2"/>
  <c r="F1501" i="2" s="1"/>
  <c r="I1494" i="2"/>
  <c r="G1494" i="2" s="1"/>
  <c r="I1490" i="2"/>
  <c r="G1490" i="2" s="1"/>
  <c r="L1489" i="2"/>
  <c r="S1489" i="2"/>
  <c r="K1489" i="2"/>
  <c r="M1489" i="2"/>
  <c r="J1489" i="2" s="1"/>
  <c r="I1482" i="2"/>
  <c r="G1482" i="2" s="1"/>
  <c r="I1478" i="2"/>
  <c r="G1478" i="2" s="1"/>
  <c r="L1477" i="2"/>
  <c r="S1477" i="2"/>
  <c r="K1477" i="2"/>
  <c r="M1477" i="2"/>
  <c r="F1477" i="2" s="1"/>
  <c r="L1473" i="2"/>
  <c r="S1473" i="2"/>
  <c r="K1473" i="2"/>
  <c r="M1473" i="2"/>
  <c r="F1473" i="2" s="1"/>
  <c r="L1469" i="2"/>
  <c r="S1469" i="2"/>
  <c r="K1469" i="2"/>
  <c r="M1469" i="2"/>
  <c r="F1469" i="2" s="1"/>
  <c r="I1458" i="2"/>
  <c r="G1458" i="2" s="1"/>
  <c r="L1457" i="2"/>
  <c r="S1457" i="2"/>
  <c r="K1457" i="2"/>
  <c r="M1457" i="2"/>
  <c r="F1457" i="2" s="1"/>
  <c r="I1446" i="2"/>
  <c r="G1446" i="2" s="1"/>
  <c r="L1441" i="2"/>
  <c r="S1441" i="2"/>
  <c r="K1441" i="2"/>
  <c r="M1441" i="2"/>
  <c r="J1441" i="2" s="1"/>
  <c r="I1434" i="2"/>
  <c r="G1434" i="2" s="1"/>
  <c r="I1430" i="2"/>
  <c r="G1430" i="2" s="1"/>
  <c r="I1422" i="2"/>
  <c r="G1422" i="2" s="1"/>
  <c r="L1421" i="2"/>
  <c r="S1421" i="2"/>
  <c r="K1421" i="2"/>
  <c r="M1421" i="2"/>
  <c r="J1421" i="2" s="1"/>
  <c r="L1409" i="2"/>
  <c r="S1409" i="2"/>
  <c r="K1409" i="2"/>
  <c r="M1409" i="2"/>
  <c r="F1409" i="2" s="1"/>
  <c r="L1397" i="2"/>
  <c r="S1397" i="2"/>
  <c r="K1397" i="2"/>
  <c r="M1397" i="2"/>
  <c r="F1397" i="2" s="1"/>
  <c r="L1381" i="2"/>
  <c r="S1381" i="2"/>
  <c r="K1381" i="2"/>
  <c r="M1381" i="2"/>
  <c r="J1381" i="2" s="1"/>
  <c r="C1295" i="2"/>
  <c r="C1279" i="2"/>
  <c r="I1241" i="2"/>
  <c r="R1635" i="2"/>
  <c r="N1635" i="2"/>
  <c r="F1635" i="2" s="1"/>
  <c r="E1635" i="2" s="1"/>
  <c r="J1635" i="2"/>
  <c r="J1634" i="2"/>
  <c r="R1633" i="2"/>
  <c r="M1633" i="2"/>
  <c r="R1631" i="2"/>
  <c r="M1631" i="2"/>
  <c r="R1629" i="2"/>
  <c r="M1629" i="2"/>
  <c r="R1627" i="2"/>
  <c r="M1627" i="2"/>
  <c r="R1625" i="2"/>
  <c r="M1625" i="2"/>
  <c r="R1623" i="2"/>
  <c r="M1623" i="2"/>
  <c r="R1621" i="2"/>
  <c r="M1621" i="2"/>
  <c r="R1619" i="2"/>
  <c r="M1619" i="2"/>
  <c r="J1618" i="2"/>
  <c r="R1617" i="2"/>
  <c r="M1617" i="2"/>
  <c r="R1615" i="2"/>
  <c r="M1615" i="2"/>
  <c r="R1613" i="2"/>
  <c r="M1613" i="2"/>
  <c r="R1611" i="2"/>
  <c r="M1611" i="2"/>
  <c r="J1610" i="2"/>
  <c r="R1609" i="2"/>
  <c r="M1609" i="2"/>
  <c r="R1607" i="2"/>
  <c r="M1607" i="2"/>
  <c r="R1605" i="2"/>
  <c r="M1605" i="2"/>
  <c r="R1603" i="2"/>
  <c r="M1603" i="2"/>
  <c r="R1601" i="2"/>
  <c r="M1601" i="2"/>
  <c r="R1599" i="2"/>
  <c r="M1599" i="2"/>
  <c r="R1597" i="2"/>
  <c r="M1597" i="2"/>
  <c r="R1595" i="2"/>
  <c r="M1595" i="2"/>
  <c r="J1594" i="2"/>
  <c r="R1593" i="2"/>
  <c r="M1593" i="2"/>
  <c r="R1591" i="2"/>
  <c r="M1591" i="2"/>
  <c r="J1590" i="2"/>
  <c r="R1589" i="2"/>
  <c r="M1589" i="2"/>
  <c r="R1587" i="2"/>
  <c r="M1587" i="2"/>
  <c r="R1585" i="2"/>
  <c r="M1585" i="2"/>
  <c r="R1583" i="2"/>
  <c r="M1583" i="2"/>
  <c r="R1581" i="2"/>
  <c r="M1581" i="2"/>
  <c r="R1579" i="2"/>
  <c r="M1579" i="2"/>
  <c r="R1577" i="2"/>
  <c r="M1577" i="2"/>
  <c r="R1575" i="2"/>
  <c r="M1575" i="2"/>
  <c r="J1574" i="2"/>
  <c r="R1573" i="2"/>
  <c r="M1573" i="2"/>
  <c r="R1571" i="2"/>
  <c r="M1571" i="2"/>
  <c r="J1570" i="2"/>
  <c r="R1569" i="2"/>
  <c r="M1569" i="2"/>
  <c r="R1567" i="2"/>
  <c r="M1567" i="2"/>
  <c r="R1565" i="2"/>
  <c r="M1565" i="2"/>
  <c r="R1563" i="2"/>
  <c r="M1563" i="2"/>
  <c r="R1561" i="2"/>
  <c r="M1561" i="2"/>
  <c r="R1559" i="2"/>
  <c r="M1559" i="2"/>
  <c r="R1557" i="2"/>
  <c r="M1557" i="2"/>
  <c r="R1555" i="2"/>
  <c r="M1555" i="2"/>
  <c r="J1554" i="2"/>
  <c r="R1553" i="2"/>
  <c r="M1553" i="2"/>
  <c r="J1552" i="2"/>
  <c r="R1551" i="2"/>
  <c r="M1551" i="2"/>
  <c r="R1549" i="2"/>
  <c r="M1549" i="2"/>
  <c r="R1547" i="2"/>
  <c r="M1547" i="2"/>
  <c r="R1545" i="2"/>
  <c r="M1545" i="2"/>
  <c r="R1543" i="2"/>
  <c r="M1543" i="2"/>
  <c r="R1541" i="2"/>
  <c r="M1541" i="2"/>
  <c r="R1539" i="2"/>
  <c r="M1539" i="2"/>
  <c r="J1538" i="2"/>
  <c r="R1537" i="2"/>
  <c r="M1537" i="2"/>
  <c r="J1536" i="2"/>
  <c r="R1535" i="2"/>
  <c r="M1535" i="2"/>
  <c r="J1534" i="2"/>
  <c r="R1533" i="2"/>
  <c r="M1533" i="2"/>
  <c r="J1533" i="2" s="1"/>
  <c r="K1532" i="2"/>
  <c r="E1532" i="2" s="1"/>
  <c r="S1529" i="2"/>
  <c r="L1528" i="2"/>
  <c r="O1528" i="2" s="1"/>
  <c r="J1528" i="2"/>
  <c r="S1528" i="2"/>
  <c r="L1526" i="2"/>
  <c r="O1526" i="2" s="1"/>
  <c r="M1526" i="2"/>
  <c r="J1526" i="2" s="1"/>
  <c r="J1525" i="2"/>
  <c r="N1524" i="2"/>
  <c r="F1524" i="2" s="1"/>
  <c r="E1524" i="2" s="1"/>
  <c r="S1522" i="2"/>
  <c r="N1522" i="2"/>
  <c r="L1521" i="2"/>
  <c r="K1521" i="2"/>
  <c r="I1519" i="2"/>
  <c r="G1519" i="2" s="1"/>
  <c r="R1517" i="2"/>
  <c r="N1517" i="2"/>
  <c r="K1516" i="2"/>
  <c r="E1516" i="2" s="1"/>
  <c r="S1513" i="2"/>
  <c r="L1512" i="2"/>
  <c r="O1512" i="2" s="1"/>
  <c r="J1512" i="2"/>
  <c r="S1512" i="2"/>
  <c r="L1510" i="2"/>
  <c r="O1510" i="2" s="1"/>
  <c r="M1510" i="2"/>
  <c r="J1510" i="2" s="1"/>
  <c r="J1509" i="2"/>
  <c r="L1508" i="2"/>
  <c r="J1508" i="2"/>
  <c r="S1508" i="2"/>
  <c r="K1508" i="2"/>
  <c r="E1508" i="2" s="1"/>
  <c r="Q1507" i="2"/>
  <c r="T1507" i="2" s="1"/>
  <c r="U1507" i="2" s="1"/>
  <c r="I1506" i="2"/>
  <c r="G1506" i="2" s="1"/>
  <c r="R1505" i="2"/>
  <c r="C1502" i="2"/>
  <c r="R1501" i="2"/>
  <c r="R1497" i="2"/>
  <c r="C1494" i="2"/>
  <c r="R1493" i="2"/>
  <c r="C1490" i="2"/>
  <c r="R1489" i="2"/>
  <c r="C1486" i="2"/>
  <c r="R1485" i="2"/>
  <c r="C1482" i="2"/>
  <c r="R1481" i="2"/>
  <c r="C1478" i="2"/>
  <c r="R1477" i="2"/>
  <c r="C1474" i="2"/>
  <c r="R1473" i="2"/>
  <c r="C1470" i="2"/>
  <c r="R1469" i="2"/>
  <c r="C1467" i="2"/>
  <c r="Q1467" i="2"/>
  <c r="T1467" i="2" s="1"/>
  <c r="U1467" i="2" s="1"/>
  <c r="C1466" i="2"/>
  <c r="R1465" i="2"/>
  <c r="C1462" i="2"/>
  <c r="R1461" i="2"/>
  <c r="C1458" i="2"/>
  <c r="R1457" i="2"/>
  <c r="C1455" i="2"/>
  <c r="Q1455" i="2"/>
  <c r="T1455" i="2" s="1"/>
  <c r="U1455" i="2" s="1"/>
  <c r="C1454" i="2"/>
  <c r="R1453" i="2"/>
  <c r="C1451" i="2"/>
  <c r="Q1451" i="2"/>
  <c r="T1451" i="2" s="1"/>
  <c r="U1451" i="2" s="1"/>
  <c r="C1450" i="2"/>
  <c r="R1449" i="2"/>
  <c r="C1447" i="2"/>
  <c r="Q1447" i="2"/>
  <c r="T1447" i="2" s="1"/>
  <c r="U1447" i="2" s="1"/>
  <c r="C1446" i="2"/>
  <c r="R1445" i="2"/>
  <c r="C1443" i="2"/>
  <c r="Q1443" i="2"/>
  <c r="T1443" i="2" s="1"/>
  <c r="U1443" i="2" s="1"/>
  <c r="C1442" i="2"/>
  <c r="R1441" i="2"/>
  <c r="C1439" i="2"/>
  <c r="Q1439" i="2"/>
  <c r="T1439" i="2" s="1"/>
  <c r="U1439" i="2" s="1"/>
  <c r="R1437" i="2"/>
  <c r="C1435" i="2"/>
  <c r="Q1435" i="2"/>
  <c r="T1435" i="2" s="1"/>
  <c r="U1435" i="2" s="1"/>
  <c r="C1434" i="2"/>
  <c r="R1433" i="2"/>
  <c r="C1431" i="2"/>
  <c r="Q1431" i="2"/>
  <c r="T1431" i="2" s="1"/>
  <c r="U1431" i="2" s="1"/>
  <c r="C1430" i="2"/>
  <c r="R1429" i="2"/>
  <c r="C1427" i="2"/>
  <c r="Q1427" i="2"/>
  <c r="T1427" i="2" s="1"/>
  <c r="U1427" i="2" s="1"/>
  <c r="C1426" i="2"/>
  <c r="R1425" i="2"/>
  <c r="C1422" i="2"/>
  <c r="R1421" i="2"/>
  <c r="C1418" i="2"/>
  <c r="R1417" i="2"/>
  <c r="C1415" i="2"/>
  <c r="Q1415" i="2"/>
  <c r="T1415" i="2" s="1"/>
  <c r="U1415" i="2" s="1"/>
  <c r="R1413" i="2"/>
  <c r="C1411" i="2"/>
  <c r="Q1411" i="2"/>
  <c r="T1411" i="2" s="1"/>
  <c r="U1411" i="2" s="1"/>
  <c r="R1409" i="2"/>
  <c r="C1407" i="2"/>
  <c r="Q1407" i="2"/>
  <c r="T1407" i="2" s="1"/>
  <c r="U1407" i="2" s="1"/>
  <c r="C1406" i="2"/>
  <c r="R1405" i="2"/>
  <c r="C1403" i="2"/>
  <c r="Q1403" i="2"/>
  <c r="T1403" i="2" s="1"/>
  <c r="U1403" i="2" s="1"/>
  <c r="R1401" i="2"/>
  <c r="C1399" i="2"/>
  <c r="Q1399" i="2"/>
  <c r="T1399" i="2" s="1"/>
  <c r="U1399" i="2" s="1"/>
  <c r="C1398" i="2"/>
  <c r="R1397" i="2"/>
  <c r="C1395" i="2"/>
  <c r="Q1395" i="2"/>
  <c r="T1395" i="2" s="1"/>
  <c r="U1395" i="2" s="1"/>
  <c r="C1394" i="2"/>
  <c r="R1393" i="2"/>
  <c r="R1389" i="2"/>
  <c r="C1387" i="2"/>
  <c r="Q1387" i="2"/>
  <c r="T1387" i="2" s="1"/>
  <c r="U1387" i="2" s="1"/>
  <c r="C1386" i="2"/>
  <c r="R1385" i="2"/>
  <c r="C1383" i="2"/>
  <c r="Q1383" i="2"/>
  <c r="T1383" i="2" s="1"/>
  <c r="U1383" i="2" s="1"/>
  <c r="C1382" i="2"/>
  <c r="R1381" i="2"/>
  <c r="C1378" i="2"/>
  <c r="R1377" i="2"/>
  <c r="C1374" i="2"/>
  <c r="R1373" i="2"/>
  <c r="O1371" i="2"/>
  <c r="I1371" i="2" s="1"/>
  <c r="G1371" i="2" s="1"/>
  <c r="O1367" i="2"/>
  <c r="O1363" i="2"/>
  <c r="O1359" i="2"/>
  <c r="O1355" i="2"/>
  <c r="I1355" i="2" s="1"/>
  <c r="G1355" i="2" s="1"/>
  <c r="O1351" i="2"/>
  <c r="O1347" i="2"/>
  <c r="I1344" i="2"/>
  <c r="G1344" i="2" s="1"/>
  <c r="O1343" i="2"/>
  <c r="C1340" i="2"/>
  <c r="Q1340" i="2"/>
  <c r="T1340" i="2" s="1"/>
  <c r="U1340" i="2" s="1"/>
  <c r="C1338" i="2"/>
  <c r="Q1338" i="2"/>
  <c r="T1338" i="2" s="1"/>
  <c r="U1338" i="2" s="1"/>
  <c r="C1336" i="2"/>
  <c r="Q1336" i="2"/>
  <c r="T1336" i="2" s="1"/>
  <c r="U1336" i="2" s="1"/>
  <c r="I1334" i="2"/>
  <c r="G1334" i="2" s="1"/>
  <c r="M1141" i="2"/>
  <c r="J1141" i="2" s="1"/>
  <c r="K1141" i="2"/>
  <c r="L1141" i="2"/>
  <c r="O1141" i="2" s="1"/>
  <c r="R1141" i="2"/>
  <c r="S1141" i="2"/>
  <c r="N1141" i="2"/>
  <c r="K1504" i="2"/>
  <c r="E1504" i="2" s="1"/>
  <c r="K1500" i="2"/>
  <c r="E1500" i="2" s="1"/>
  <c r="K1496" i="2"/>
  <c r="E1496" i="2" s="1"/>
  <c r="K1492" i="2"/>
  <c r="E1492" i="2" s="1"/>
  <c r="K1488" i="2"/>
  <c r="O1488" i="2" s="1"/>
  <c r="K1484" i="2"/>
  <c r="E1484" i="2" s="1"/>
  <c r="K1480" i="2"/>
  <c r="E1480" i="2" s="1"/>
  <c r="K1476" i="2"/>
  <c r="E1476" i="2" s="1"/>
  <c r="K1472" i="2"/>
  <c r="O1472" i="2" s="1"/>
  <c r="K1468" i="2"/>
  <c r="O1468" i="2" s="1"/>
  <c r="K1464" i="2"/>
  <c r="E1464" i="2" s="1"/>
  <c r="K1460" i="2"/>
  <c r="E1460" i="2" s="1"/>
  <c r="K1456" i="2"/>
  <c r="E1456" i="2" s="1"/>
  <c r="K1452" i="2"/>
  <c r="E1452" i="2" s="1"/>
  <c r="K1448" i="2"/>
  <c r="E1448" i="2" s="1"/>
  <c r="K1444" i="2"/>
  <c r="E1444" i="2" s="1"/>
  <c r="K1440" i="2"/>
  <c r="O1440" i="2" s="1"/>
  <c r="K1436" i="2"/>
  <c r="O1436" i="2" s="1"/>
  <c r="K1432" i="2"/>
  <c r="E1432" i="2" s="1"/>
  <c r="K1428" i="2"/>
  <c r="E1428" i="2" s="1"/>
  <c r="K1424" i="2"/>
  <c r="E1424" i="2" s="1"/>
  <c r="K1420" i="2"/>
  <c r="O1420" i="2" s="1"/>
  <c r="K1416" i="2"/>
  <c r="E1416" i="2" s="1"/>
  <c r="K1412" i="2"/>
  <c r="E1412" i="2" s="1"/>
  <c r="K1408" i="2"/>
  <c r="O1408" i="2" s="1"/>
  <c r="K1404" i="2"/>
  <c r="O1404" i="2" s="1"/>
  <c r="K1400" i="2"/>
  <c r="K1396" i="2"/>
  <c r="O1396" i="2" s="1"/>
  <c r="K1392" i="2"/>
  <c r="E1392" i="2" s="1"/>
  <c r="K1388" i="2"/>
  <c r="E1388" i="2" s="1"/>
  <c r="K1384" i="2"/>
  <c r="K1380" i="2"/>
  <c r="E1380" i="2" s="1"/>
  <c r="K1376" i="2"/>
  <c r="E1376" i="2" s="1"/>
  <c r="K1372" i="2"/>
  <c r="O1372" i="2" s="1"/>
  <c r="C1327" i="2"/>
  <c r="Q1327" i="2"/>
  <c r="T1327" i="2" s="1"/>
  <c r="U1327" i="2" s="1"/>
  <c r="C1323" i="2"/>
  <c r="Q1323" i="2"/>
  <c r="T1323" i="2" s="1"/>
  <c r="U1323" i="2" s="1"/>
  <c r="C1319" i="2"/>
  <c r="Q1319" i="2"/>
  <c r="T1319" i="2" s="1"/>
  <c r="U1319" i="2" s="1"/>
  <c r="C1315" i="2"/>
  <c r="Q1315" i="2"/>
  <c r="T1315" i="2" s="1"/>
  <c r="U1315" i="2" s="1"/>
  <c r="C1300" i="2"/>
  <c r="C1292" i="2"/>
  <c r="I1131" i="2"/>
  <c r="M1506" i="2"/>
  <c r="Q1506" i="2" s="1"/>
  <c r="T1506" i="2" s="1"/>
  <c r="U1506" i="2" s="1"/>
  <c r="S1504" i="2"/>
  <c r="J1504" i="2"/>
  <c r="M1502" i="2"/>
  <c r="S1500" i="2"/>
  <c r="J1500" i="2"/>
  <c r="M1498" i="2"/>
  <c r="S1496" i="2"/>
  <c r="J1496" i="2"/>
  <c r="M1494" i="2"/>
  <c r="Q1494" i="2" s="1"/>
  <c r="T1494" i="2" s="1"/>
  <c r="U1494" i="2" s="1"/>
  <c r="S1492" i="2"/>
  <c r="J1492" i="2"/>
  <c r="M1490" i="2"/>
  <c r="S1488" i="2"/>
  <c r="J1488" i="2"/>
  <c r="M1486" i="2"/>
  <c r="S1484" i="2"/>
  <c r="J1484" i="2"/>
  <c r="M1482" i="2"/>
  <c r="S1480" i="2"/>
  <c r="J1480" i="2"/>
  <c r="M1478" i="2"/>
  <c r="Q1478" i="2" s="1"/>
  <c r="T1478" i="2" s="1"/>
  <c r="U1478" i="2" s="1"/>
  <c r="S1476" i="2"/>
  <c r="J1476" i="2"/>
  <c r="M1474" i="2"/>
  <c r="S1472" i="2"/>
  <c r="J1472" i="2"/>
  <c r="M1470" i="2"/>
  <c r="S1468" i="2"/>
  <c r="J1468" i="2"/>
  <c r="M1466" i="2"/>
  <c r="S1464" i="2"/>
  <c r="J1464" i="2"/>
  <c r="M1462" i="2"/>
  <c r="Q1462" i="2" s="1"/>
  <c r="T1462" i="2" s="1"/>
  <c r="U1462" i="2" s="1"/>
  <c r="S1460" i="2"/>
  <c r="J1460" i="2"/>
  <c r="M1458" i="2"/>
  <c r="S1456" i="2"/>
  <c r="J1456" i="2"/>
  <c r="M1454" i="2"/>
  <c r="S1452" i="2"/>
  <c r="J1452" i="2"/>
  <c r="M1450" i="2"/>
  <c r="S1448" i="2"/>
  <c r="J1448" i="2"/>
  <c r="M1446" i="2"/>
  <c r="Q1446" i="2" s="1"/>
  <c r="T1446" i="2" s="1"/>
  <c r="U1446" i="2" s="1"/>
  <c r="S1444" i="2"/>
  <c r="J1444" i="2"/>
  <c r="M1442" i="2"/>
  <c r="S1440" i="2"/>
  <c r="J1440" i="2"/>
  <c r="M1438" i="2"/>
  <c r="S1436" i="2"/>
  <c r="J1436" i="2"/>
  <c r="M1434" i="2"/>
  <c r="S1432" i="2"/>
  <c r="J1432" i="2"/>
  <c r="M1430" i="2"/>
  <c r="Q1430" i="2" s="1"/>
  <c r="T1430" i="2" s="1"/>
  <c r="U1430" i="2" s="1"/>
  <c r="S1428" i="2"/>
  <c r="J1428" i="2"/>
  <c r="M1426" i="2"/>
  <c r="S1424" i="2"/>
  <c r="J1424" i="2"/>
  <c r="M1422" i="2"/>
  <c r="S1420" i="2"/>
  <c r="J1420" i="2"/>
  <c r="M1418" i="2"/>
  <c r="S1416" i="2"/>
  <c r="J1416" i="2"/>
  <c r="M1414" i="2"/>
  <c r="S1412" i="2"/>
  <c r="J1412" i="2"/>
  <c r="M1410" i="2"/>
  <c r="S1408" i="2"/>
  <c r="J1408" i="2"/>
  <c r="M1406" i="2"/>
  <c r="S1404" i="2"/>
  <c r="J1404" i="2"/>
  <c r="M1402" i="2"/>
  <c r="S1400" i="2"/>
  <c r="J1400" i="2"/>
  <c r="M1398" i="2"/>
  <c r="Q1398" i="2" s="1"/>
  <c r="T1398" i="2" s="1"/>
  <c r="U1398" i="2" s="1"/>
  <c r="S1396" i="2"/>
  <c r="J1396" i="2"/>
  <c r="M1394" i="2"/>
  <c r="S1392" i="2"/>
  <c r="J1392" i="2"/>
  <c r="M1390" i="2"/>
  <c r="S1388" i="2"/>
  <c r="J1388" i="2"/>
  <c r="M1386" i="2"/>
  <c r="S1384" i="2"/>
  <c r="J1384" i="2"/>
  <c r="M1382" i="2"/>
  <c r="Q1382" i="2" s="1"/>
  <c r="T1382" i="2" s="1"/>
  <c r="U1382" i="2" s="1"/>
  <c r="S1380" i="2"/>
  <c r="J1380" i="2"/>
  <c r="M1378" i="2"/>
  <c r="S1376" i="2"/>
  <c r="J1376" i="2"/>
  <c r="M1374" i="2"/>
  <c r="S1372" i="2"/>
  <c r="J1372" i="2"/>
  <c r="F1371" i="2"/>
  <c r="E1371" i="2" s="1"/>
  <c r="F1370" i="2"/>
  <c r="E1370" i="2" s="1"/>
  <c r="F1369" i="2"/>
  <c r="E1369" i="2" s="1"/>
  <c r="F1368" i="2"/>
  <c r="E1368" i="2" s="1"/>
  <c r="F1367" i="2"/>
  <c r="E1367" i="2" s="1"/>
  <c r="F1366" i="2"/>
  <c r="E1366" i="2" s="1"/>
  <c r="F1365" i="2"/>
  <c r="E1365" i="2" s="1"/>
  <c r="F1364" i="2"/>
  <c r="E1364" i="2" s="1"/>
  <c r="F1363" i="2"/>
  <c r="E1363" i="2" s="1"/>
  <c r="F1362" i="2"/>
  <c r="E1362" i="2" s="1"/>
  <c r="F1361" i="2"/>
  <c r="E1361" i="2" s="1"/>
  <c r="F1360" i="2"/>
  <c r="E1360" i="2" s="1"/>
  <c r="F1359" i="2"/>
  <c r="E1359" i="2" s="1"/>
  <c r="F1358" i="2"/>
  <c r="E1358" i="2" s="1"/>
  <c r="F1357" i="2"/>
  <c r="E1357" i="2" s="1"/>
  <c r="F1356" i="2"/>
  <c r="E1356" i="2" s="1"/>
  <c r="F1355" i="2"/>
  <c r="E1355" i="2" s="1"/>
  <c r="F1354" i="2"/>
  <c r="E1354" i="2" s="1"/>
  <c r="F1353" i="2"/>
  <c r="E1353" i="2" s="1"/>
  <c r="F1352" i="2"/>
  <c r="E1352" i="2" s="1"/>
  <c r="F1351" i="2"/>
  <c r="E1351" i="2" s="1"/>
  <c r="F1350" i="2"/>
  <c r="E1350" i="2" s="1"/>
  <c r="F1349" i="2"/>
  <c r="E1349" i="2" s="1"/>
  <c r="I1327" i="2"/>
  <c r="G1327" i="2" s="1"/>
  <c r="I1323" i="2"/>
  <c r="G1323" i="2" s="1"/>
  <c r="I1319" i="2"/>
  <c r="G1319" i="2" s="1"/>
  <c r="E1319" i="2"/>
  <c r="I1315" i="2"/>
  <c r="G1315" i="2" s="1"/>
  <c r="E1315" i="2"/>
  <c r="C1309" i="2"/>
  <c r="C1306" i="2"/>
  <c r="C1301" i="2"/>
  <c r="C1298" i="2"/>
  <c r="C1290" i="2"/>
  <c r="C1285" i="2"/>
  <c r="C1282" i="2"/>
  <c r="C1335" i="2"/>
  <c r="Q1335" i="2"/>
  <c r="T1335" i="2" s="1"/>
  <c r="U1335" i="2" s="1"/>
  <c r="C1334" i="2"/>
  <c r="Q1334" i="2"/>
  <c r="T1334" i="2" s="1"/>
  <c r="U1334" i="2" s="1"/>
  <c r="C1331" i="2"/>
  <c r="Q1331" i="2"/>
  <c r="T1331" i="2" s="1"/>
  <c r="U1331" i="2" s="1"/>
  <c r="C1329" i="2"/>
  <c r="Q1329" i="2"/>
  <c r="T1329" i="2" s="1"/>
  <c r="U1329" i="2" s="1"/>
  <c r="C1325" i="2"/>
  <c r="Q1325" i="2"/>
  <c r="T1325" i="2" s="1"/>
  <c r="U1325" i="2" s="1"/>
  <c r="C1321" i="2"/>
  <c r="Q1321" i="2"/>
  <c r="T1321" i="2" s="1"/>
  <c r="U1321" i="2" s="1"/>
  <c r="C1317" i="2"/>
  <c r="Q1317" i="2"/>
  <c r="T1317" i="2" s="1"/>
  <c r="U1317" i="2" s="1"/>
  <c r="C1304" i="2"/>
  <c r="C1280" i="2"/>
  <c r="I1162" i="2"/>
  <c r="M1313" i="2"/>
  <c r="Q1313" i="2" s="1"/>
  <c r="T1313" i="2" s="1"/>
  <c r="U1313" i="2" s="1"/>
  <c r="I1311" i="2"/>
  <c r="G1311" i="2" s="1"/>
  <c r="M1311" i="2"/>
  <c r="I1309" i="2"/>
  <c r="G1309" i="2" s="1"/>
  <c r="M1309" i="2"/>
  <c r="Q1309" i="2" s="1"/>
  <c r="T1309" i="2" s="1"/>
  <c r="U1309" i="2" s="1"/>
  <c r="M1307" i="2"/>
  <c r="I1305" i="2"/>
  <c r="G1305" i="2" s="1"/>
  <c r="M1305" i="2"/>
  <c r="Q1305" i="2" s="1"/>
  <c r="T1305" i="2" s="1"/>
  <c r="U1305" i="2" s="1"/>
  <c r="I1303" i="2"/>
  <c r="G1303" i="2" s="1"/>
  <c r="M1303" i="2"/>
  <c r="Q1303" i="2" s="1"/>
  <c r="T1303" i="2" s="1"/>
  <c r="U1303" i="2" s="1"/>
  <c r="I1301" i="2"/>
  <c r="G1301" i="2" s="1"/>
  <c r="M1301" i="2"/>
  <c r="Q1301" i="2" s="1"/>
  <c r="T1301" i="2" s="1"/>
  <c r="U1301" i="2" s="1"/>
  <c r="M1299" i="2"/>
  <c r="I1297" i="2"/>
  <c r="G1297" i="2" s="1"/>
  <c r="M1297" i="2"/>
  <c r="Q1297" i="2" s="1"/>
  <c r="T1297" i="2" s="1"/>
  <c r="U1297" i="2" s="1"/>
  <c r="I1295" i="2"/>
  <c r="G1295" i="2" s="1"/>
  <c r="M1295" i="2"/>
  <c r="Q1295" i="2" s="1"/>
  <c r="T1295" i="2" s="1"/>
  <c r="U1295" i="2" s="1"/>
  <c r="M1293" i="2"/>
  <c r="I1291" i="2"/>
  <c r="G1291" i="2" s="1"/>
  <c r="M1291" i="2"/>
  <c r="Q1291" i="2" s="1"/>
  <c r="T1291" i="2" s="1"/>
  <c r="U1291" i="2" s="1"/>
  <c r="I1289" i="2"/>
  <c r="G1289" i="2" s="1"/>
  <c r="M1289" i="2"/>
  <c r="Q1289" i="2" s="1"/>
  <c r="T1289" i="2" s="1"/>
  <c r="U1289" i="2" s="1"/>
  <c r="I1287" i="2"/>
  <c r="G1287" i="2" s="1"/>
  <c r="M1287" i="2"/>
  <c r="Q1287" i="2" s="1"/>
  <c r="T1287" i="2" s="1"/>
  <c r="U1287" i="2" s="1"/>
  <c r="I1285" i="2"/>
  <c r="G1285" i="2" s="1"/>
  <c r="M1285" i="2"/>
  <c r="Q1285" i="2" s="1"/>
  <c r="T1285" i="2" s="1"/>
  <c r="U1285" i="2" s="1"/>
  <c r="I1283" i="2"/>
  <c r="G1283" i="2" s="1"/>
  <c r="M1283" i="2"/>
  <c r="M1281" i="2"/>
  <c r="I1279" i="2"/>
  <c r="G1279" i="2" s="1"/>
  <c r="M1279" i="2"/>
  <c r="Q1279" i="2" s="1"/>
  <c r="T1279" i="2" s="1"/>
  <c r="U1279" i="2" s="1"/>
  <c r="L1276" i="2"/>
  <c r="O1276" i="2" s="1"/>
  <c r="I1276" i="2" s="1"/>
  <c r="G1276" i="2" s="1"/>
  <c r="M1276" i="2"/>
  <c r="J1276" i="2" s="1"/>
  <c r="L1272" i="2"/>
  <c r="O1272" i="2" s="1"/>
  <c r="I1272" i="2" s="1"/>
  <c r="G1272" i="2" s="1"/>
  <c r="M1272" i="2"/>
  <c r="J1272" i="2" s="1"/>
  <c r="L1268" i="2"/>
  <c r="O1268" i="2" s="1"/>
  <c r="M1268" i="2"/>
  <c r="J1268" i="2" s="1"/>
  <c r="L1264" i="2"/>
  <c r="O1264" i="2" s="1"/>
  <c r="M1264" i="2"/>
  <c r="J1264" i="2" s="1"/>
  <c r="L1260" i="2"/>
  <c r="O1260" i="2" s="1"/>
  <c r="I1260" i="2" s="1"/>
  <c r="G1260" i="2" s="1"/>
  <c r="M1260" i="2"/>
  <c r="J1260" i="2" s="1"/>
  <c r="L1256" i="2"/>
  <c r="O1256" i="2" s="1"/>
  <c r="I1256" i="2" s="1"/>
  <c r="G1256" i="2" s="1"/>
  <c r="M1256" i="2"/>
  <c r="J1256" i="2" s="1"/>
  <c r="L1252" i="2"/>
  <c r="O1252" i="2" s="1"/>
  <c r="M1252" i="2"/>
  <c r="J1252" i="2" s="1"/>
  <c r="L1248" i="2"/>
  <c r="O1248" i="2" s="1"/>
  <c r="M1248" i="2"/>
  <c r="J1248" i="2" s="1"/>
  <c r="L1244" i="2"/>
  <c r="O1244" i="2" s="1"/>
  <c r="I1244" i="2" s="1"/>
  <c r="G1244" i="2" s="1"/>
  <c r="M1244" i="2"/>
  <c r="J1244" i="2" s="1"/>
  <c r="L1240" i="2"/>
  <c r="O1240" i="2" s="1"/>
  <c r="I1240" i="2" s="1"/>
  <c r="G1240" i="2" s="1"/>
  <c r="M1240" i="2"/>
  <c r="J1240" i="2" s="1"/>
  <c r="L1236" i="2"/>
  <c r="O1236" i="2" s="1"/>
  <c r="M1236" i="2"/>
  <c r="J1236" i="2" s="1"/>
  <c r="M1133" i="2"/>
  <c r="J1133" i="2" s="1"/>
  <c r="K1133" i="2"/>
  <c r="L1133" i="2"/>
  <c r="R1133" i="2"/>
  <c r="S1133" i="2"/>
  <c r="N1133" i="2"/>
  <c r="L1275" i="2"/>
  <c r="M1275" i="2"/>
  <c r="J1275" i="2" s="1"/>
  <c r="L1271" i="2"/>
  <c r="M1271" i="2"/>
  <c r="J1271" i="2" s="1"/>
  <c r="I1267" i="2"/>
  <c r="L1267" i="2"/>
  <c r="M1267" i="2"/>
  <c r="J1267" i="2" s="1"/>
  <c r="L1263" i="2"/>
  <c r="M1263" i="2"/>
  <c r="J1263" i="2" s="1"/>
  <c r="L1259" i="2"/>
  <c r="M1259" i="2"/>
  <c r="J1259" i="2" s="1"/>
  <c r="L1255" i="2"/>
  <c r="M1255" i="2"/>
  <c r="J1255" i="2" s="1"/>
  <c r="L1251" i="2"/>
  <c r="M1251" i="2"/>
  <c r="J1251" i="2" s="1"/>
  <c r="L1247" i="2"/>
  <c r="M1247" i="2"/>
  <c r="J1247" i="2" s="1"/>
  <c r="L1243" i="2"/>
  <c r="M1243" i="2"/>
  <c r="J1243" i="2" s="1"/>
  <c r="L1239" i="2"/>
  <c r="M1239" i="2"/>
  <c r="J1239" i="2" s="1"/>
  <c r="I1235" i="2"/>
  <c r="L1235" i="2"/>
  <c r="M1235" i="2"/>
  <c r="J1235" i="2" s="1"/>
  <c r="M1125" i="2"/>
  <c r="J1125" i="2" s="1"/>
  <c r="K1125" i="2"/>
  <c r="L1125" i="2"/>
  <c r="R1125" i="2"/>
  <c r="S1125" i="2"/>
  <c r="N1125" i="2"/>
  <c r="M1312" i="2"/>
  <c r="J1312" i="2" s="1"/>
  <c r="M1310" i="2"/>
  <c r="J1310" i="2" s="1"/>
  <c r="M1308" i="2"/>
  <c r="J1308" i="2" s="1"/>
  <c r="I1306" i="2"/>
  <c r="G1306" i="2" s="1"/>
  <c r="M1306" i="2"/>
  <c r="J1306" i="2" s="1"/>
  <c r="I1304" i="2"/>
  <c r="G1304" i="2" s="1"/>
  <c r="M1304" i="2"/>
  <c r="J1304" i="2" s="1"/>
  <c r="I1302" i="2"/>
  <c r="G1302" i="2" s="1"/>
  <c r="M1302" i="2"/>
  <c r="J1302" i="2" s="1"/>
  <c r="I1300" i="2"/>
  <c r="G1300" i="2" s="1"/>
  <c r="M1300" i="2"/>
  <c r="J1300" i="2" s="1"/>
  <c r="I1298" i="2"/>
  <c r="G1298" i="2" s="1"/>
  <c r="M1298" i="2"/>
  <c r="J1298" i="2" s="1"/>
  <c r="I1296" i="2"/>
  <c r="G1296" i="2" s="1"/>
  <c r="M1296" i="2"/>
  <c r="J1296" i="2" s="1"/>
  <c r="M1294" i="2"/>
  <c r="J1294" i="2" s="1"/>
  <c r="I1292" i="2"/>
  <c r="G1292" i="2" s="1"/>
  <c r="M1292" i="2"/>
  <c r="J1292" i="2" s="1"/>
  <c r="I1290" i="2"/>
  <c r="G1290" i="2" s="1"/>
  <c r="M1290" i="2"/>
  <c r="J1290" i="2" s="1"/>
  <c r="M1288" i="2"/>
  <c r="J1288" i="2" s="1"/>
  <c r="I1286" i="2"/>
  <c r="G1286" i="2" s="1"/>
  <c r="M1286" i="2"/>
  <c r="J1286" i="2" s="1"/>
  <c r="M1284" i="2"/>
  <c r="J1284" i="2" s="1"/>
  <c r="I1282" i="2"/>
  <c r="G1282" i="2" s="1"/>
  <c r="M1282" i="2"/>
  <c r="J1282" i="2" s="1"/>
  <c r="I1280" i="2"/>
  <c r="G1280" i="2" s="1"/>
  <c r="M1280" i="2"/>
  <c r="J1280" i="2" s="1"/>
  <c r="I1278" i="2"/>
  <c r="G1278" i="2" s="1"/>
  <c r="L1278" i="2"/>
  <c r="O1278" i="2" s="1"/>
  <c r="M1278" i="2"/>
  <c r="F1278" i="2" s="1"/>
  <c r="E1278" i="2" s="1"/>
  <c r="R1275" i="2"/>
  <c r="K1275" i="2"/>
  <c r="I1274" i="2"/>
  <c r="G1274" i="2" s="1"/>
  <c r="L1274" i="2"/>
  <c r="O1274" i="2" s="1"/>
  <c r="M1274" i="2"/>
  <c r="J1274" i="2" s="1"/>
  <c r="R1271" i="2"/>
  <c r="K1271" i="2"/>
  <c r="L1270" i="2"/>
  <c r="O1270" i="2" s="1"/>
  <c r="M1270" i="2"/>
  <c r="F1270" i="2" s="1"/>
  <c r="E1270" i="2" s="1"/>
  <c r="R1267" i="2"/>
  <c r="K1267" i="2"/>
  <c r="L1266" i="2"/>
  <c r="O1266" i="2" s="1"/>
  <c r="M1266" i="2"/>
  <c r="J1266" i="2" s="1"/>
  <c r="R1263" i="2"/>
  <c r="K1263" i="2"/>
  <c r="L1262" i="2"/>
  <c r="O1262" i="2" s="1"/>
  <c r="I1262" i="2" s="1"/>
  <c r="G1262" i="2" s="1"/>
  <c r="M1262" i="2"/>
  <c r="F1262" i="2" s="1"/>
  <c r="E1262" i="2" s="1"/>
  <c r="R1259" i="2"/>
  <c r="K1259" i="2"/>
  <c r="L1258" i="2"/>
  <c r="O1258" i="2" s="1"/>
  <c r="I1258" i="2" s="1"/>
  <c r="G1258" i="2" s="1"/>
  <c r="M1258" i="2"/>
  <c r="J1258" i="2" s="1"/>
  <c r="R1255" i="2"/>
  <c r="K1255" i="2"/>
  <c r="I1254" i="2"/>
  <c r="G1254" i="2" s="1"/>
  <c r="L1254" i="2"/>
  <c r="O1254" i="2" s="1"/>
  <c r="M1254" i="2"/>
  <c r="F1254" i="2" s="1"/>
  <c r="E1254" i="2" s="1"/>
  <c r="R1251" i="2"/>
  <c r="K1251" i="2"/>
  <c r="L1250" i="2"/>
  <c r="O1250" i="2" s="1"/>
  <c r="M1250" i="2"/>
  <c r="J1250" i="2" s="1"/>
  <c r="R1247" i="2"/>
  <c r="K1247" i="2"/>
  <c r="I1246" i="2"/>
  <c r="G1246" i="2" s="1"/>
  <c r="L1246" i="2"/>
  <c r="O1246" i="2" s="1"/>
  <c r="M1246" i="2"/>
  <c r="F1246" i="2" s="1"/>
  <c r="E1246" i="2" s="1"/>
  <c r="R1243" i="2"/>
  <c r="K1243" i="2"/>
  <c r="L1242" i="2"/>
  <c r="O1242" i="2" s="1"/>
  <c r="I1242" i="2" s="1"/>
  <c r="G1242" i="2" s="1"/>
  <c r="M1242" i="2"/>
  <c r="J1242" i="2" s="1"/>
  <c r="R1239" i="2"/>
  <c r="K1239" i="2"/>
  <c r="L1238" i="2"/>
  <c r="O1238" i="2" s="1"/>
  <c r="M1238" i="2"/>
  <c r="F1238" i="2" s="1"/>
  <c r="E1238" i="2" s="1"/>
  <c r="R1235" i="2"/>
  <c r="K1235" i="2"/>
  <c r="L1234" i="2"/>
  <c r="O1234" i="2" s="1"/>
  <c r="M1234" i="2"/>
  <c r="J1234" i="2" s="1"/>
  <c r="M1174" i="2"/>
  <c r="L1174" i="2"/>
  <c r="R1174" i="2"/>
  <c r="J1174" i="2"/>
  <c r="K1174" i="2"/>
  <c r="N1174" i="2"/>
  <c r="M1170" i="2"/>
  <c r="J1170" i="2" s="1"/>
  <c r="L1170" i="2"/>
  <c r="R1170" i="2"/>
  <c r="K1170" i="2"/>
  <c r="N1170" i="2"/>
  <c r="M1166" i="2"/>
  <c r="L1166" i="2"/>
  <c r="R1166" i="2"/>
  <c r="J1166" i="2"/>
  <c r="K1166" i="2"/>
  <c r="N1166" i="2"/>
  <c r="M1162" i="2"/>
  <c r="L1162" i="2"/>
  <c r="R1162" i="2"/>
  <c r="J1162" i="2"/>
  <c r="K1162" i="2"/>
  <c r="N1162" i="2"/>
  <c r="M1158" i="2"/>
  <c r="L1158" i="2"/>
  <c r="R1158" i="2"/>
  <c r="J1158" i="2"/>
  <c r="K1158" i="2"/>
  <c r="N1158" i="2"/>
  <c r="M1154" i="2"/>
  <c r="L1154" i="2"/>
  <c r="R1154" i="2"/>
  <c r="J1154" i="2"/>
  <c r="K1154" i="2"/>
  <c r="N1154" i="2"/>
  <c r="M1150" i="2"/>
  <c r="L1150" i="2"/>
  <c r="R1150" i="2"/>
  <c r="J1150" i="2"/>
  <c r="K1150" i="2"/>
  <c r="N1150" i="2"/>
  <c r="M1146" i="2"/>
  <c r="L1146" i="2"/>
  <c r="R1146" i="2"/>
  <c r="J1146" i="2"/>
  <c r="K1146" i="2"/>
  <c r="N1146" i="2"/>
  <c r="C1057" i="2"/>
  <c r="Q1057" i="2"/>
  <c r="T1057" i="2" s="1"/>
  <c r="U1057" i="2" s="1"/>
  <c r="R1176" i="2"/>
  <c r="M1173" i="2"/>
  <c r="J1173" i="2" s="1"/>
  <c r="L1173" i="2"/>
  <c r="O1173" i="2" s="1"/>
  <c r="I1173" i="2" s="1"/>
  <c r="G1173" i="2" s="1"/>
  <c r="R1173" i="2"/>
  <c r="M1169" i="2"/>
  <c r="J1169" i="2" s="1"/>
  <c r="L1169" i="2"/>
  <c r="O1169" i="2" s="1"/>
  <c r="I1169" i="2" s="1"/>
  <c r="G1169" i="2" s="1"/>
  <c r="R1169" i="2"/>
  <c r="M1165" i="2"/>
  <c r="J1165" i="2" s="1"/>
  <c r="L1165" i="2"/>
  <c r="O1165" i="2" s="1"/>
  <c r="I1165" i="2" s="1"/>
  <c r="G1165" i="2" s="1"/>
  <c r="R1165" i="2"/>
  <c r="M1161" i="2"/>
  <c r="J1161" i="2" s="1"/>
  <c r="L1161" i="2"/>
  <c r="O1161" i="2" s="1"/>
  <c r="I1161" i="2" s="1"/>
  <c r="G1161" i="2" s="1"/>
  <c r="R1161" i="2"/>
  <c r="M1157" i="2"/>
  <c r="J1157" i="2" s="1"/>
  <c r="L1157" i="2"/>
  <c r="O1157" i="2" s="1"/>
  <c r="I1157" i="2" s="1"/>
  <c r="G1157" i="2" s="1"/>
  <c r="R1157" i="2"/>
  <c r="M1153" i="2"/>
  <c r="J1153" i="2" s="1"/>
  <c r="L1153" i="2"/>
  <c r="O1153" i="2" s="1"/>
  <c r="I1153" i="2" s="1"/>
  <c r="G1153" i="2" s="1"/>
  <c r="R1153" i="2"/>
  <c r="M1149" i="2"/>
  <c r="J1149" i="2" s="1"/>
  <c r="L1149" i="2"/>
  <c r="O1149" i="2" s="1"/>
  <c r="I1149" i="2" s="1"/>
  <c r="G1149" i="2" s="1"/>
  <c r="R1149" i="2"/>
  <c r="M1139" i="2"/>
  <c r="J1139" i="2" s="1"/>
  <c r="K1139" i="2"/>
  <c r="L1139" i="2"/>
  <c r="R1139" i="2"/>
  <c r="M1131" i="2"/>
  <c r="J1131" i="2" s="1"/>
  <c r="K1131" i="2"/>
  <c r="L1131" i="2"/>
  <c r="R1131" i="2"/>
  <c r="O1124" i="2"/>
  <c r="I1124" i="2" s="1"/>
  <c r="G1124" i="2" s="1"/>
  <c r="O1120" i="2"/>
  <c r="I1120" i="2" s="1"/>
  <c r="G1120" i="2" s="1"/>
  <c r="O1116" i="2"/>
  <c r="O1112" i="2"/>
  <c r="O1108" i="2"/>
  <c r="G1096" i="2"/>
  <c r="F1074" i="2"/>
  <c r="E1074" i="2" s="1"/>
  <c r="Q1074" i="2"/>
  <c r="T1074" i="2" s="1"/>
  <c r="L1071" i="2"/>
  <c r="S1071" i="2"/>
  <c r="K1071" i="2"/>
  <c r="M1071" i="2"/>
  <c r="J1071" i="2" s="1"/>
  <c r="R1071" i="2"/>
  <c r="N1071" i="2"/>
  <c r="I1022" i="2"/>
  <c r="C1016" i="2"/>
  <c r="Q1016" i="2"/>
  <c r="T1016" i="2" s="1"/>
  <c r="U1016" i="2" s="1"/>
  <c r="K1176" i="2"/>
  <c r="O1176" i="2" s="1"/>
  <c r="S1176" i="2"/>
  <c r="M1176" i="2"/>
  <c r="J1176" i="2" s="1"/>
  <c r="M1172" i="2"/>
  <c r="F1172" i="2" s="1"/>
  <c r="E1172" i="2" s="1"/>
  <c r="L1172" i="2"/>
  <c r="O1172" i="2" s="1"/>
  <c r="I1172" i="2" s="1"/>
  <c r="G1172" i="2" s="1"/>
  <c r="R1172" i="2"/>
  <c r="J1172" i="2"/>
  <c r="M1168" i="2"/>
  <c r="F1168" i="2" s="1"/>
  <c r="E1168" i="2" s="1"/>
  <c r="L1168" i="2"/>
  <c r="O1168" i="2" s="1"/>
  <c r="R1168" i="2"/>
  <c r="J1168" i="2"/>
  <c r="I1164" i="2"/>
  <c r="G1164" i="2" s="1"/>
  <c r="M1164" i="2"/>
  <c r="F1164" i="2" s="1"/>
  <c r="E1164" i="2" s="1"/>
  <c r="L1164" i="2"/>
  <c r="O1164" i="2" s="1"/>
  <c r="R1164" i="2"/>
  <c r="J1164" i="2"/>
  <c r="M1160" i="2"/>
  <c r="F1160" i="2" s="1"/>
  <c r="E1160" i="2" s="1"/>
  <c r="L1160" i="2"/>
  <c r="O1160" i="2" s="1"/>
  <c r="I1160" i="2" s="1"/>
  <c r="G1160" i="2" s="1"/>
  <c r="R1160" i="2"/>
  <c r="J1160" i="2"/>
  <c r="M1156" i="2"/>
  <c r="F1156" i="2" s="1"/>
  <c r="E1156" i="2" s="1"/>
  <c r="L1156" i="2"/>
  <c r="O1156" i="2" s="1"/>
  <c r="R1156" i="2"/>
  <c r="J1156" i="2"/>
  <c r="M1152" i="2"/>
  <c r="F1152" i="2" s="1"/>
  <c r="E1152" i="2" s="1"/>
  <c r="L1152" i="2"/>
  <c r="O1152" i="2" s="1"/>
  <c r="R1152" i="2"/>
  <c r="M1148" i="2"/>
  <c r="F1148" i="2" s="1"/>
  <c r="E1148" i="2" s="1"/>
  <c r="L1148" i="2"/>
  <c r="O1148" i="2" s="1"/>
  <c r="R1148" i="2"/>
  <c r="J1148" i="2"/>
  <c r="M1145" i="2"/>
  <c r="J1145" i="2" s="1"/>
  <c r="K1145" i="2"/>
  <c r="L1145" i="2"/>
  <c r="R1145" i="2"/>
  <c r="M1137" i="2"/>
  <c r="J1137" i="2" s="1"/>
  <c r="K1137" i="2"/>
  <c r="L1137" i="2"/>
  <c r="R1137" i="2"/>
  <c r="M1129" i="2"/>
  <c r="J1129" i="2" s="1"/>
  <c r="K1129" i="2"/>
  <c r="L1129" i="2"/>
  <c r="R1129" i="2"/>
  <c r="C1123" i="2"/>
  <c r="C1119" i="2"/>
  <c r="I1118" i="2"/>
  <c r="G1118" i="2" s="1"/>
  <c r="C1115" i="2"/>
  <c r="I1114" i="2"/>
  <c r="G1114" i="2" s="1"/>
  <c r="C1111" i="2"/>
  <c r="C1107" i="2"/>
  <c r="I1106" i="2"/>
  <c r="G1106" i="2" s="1"/>
  <c r="Q1099" i="2"/>
  <c r="T1099" i="2" s="1"/>
  <c r="U1099" i="2" s="1"/>
  <c r="C1099" i="2"/>
  <c r="F1058" i="2"/>
  <c r="E1058" i="2" s="1"/>
  <c r="Q1058" i="2"/>
  <c r="T1058" i="2" s="1"/>
  <c r="L1055" i="2"/>
  <c r="S1055" i="2"/>
  <c r="K1055" i="2"/>
  <c r="M1055" i="2"/>
  <c r="J1055" i="2" s="1"/>
  <c r="R1055" i="2"/>
  <c r="N1055" i="2"/>
  <c r="K1232" i="2"/>
  <c r="O1232" i="2" s="1"/>
  <c r="S1232" i="2"/>
  <c r="M1232" i="2"/>
  <c r="J1232" i="2" s="1"/>
  <c r="K1231" i="2"/>
  <c r="O1231" i="2" s="1"/>
  <c r="S1231" i="2"/>
  <c r="M1231" i="2"/>
  <c r="J1231" i="2" s="1"/>
  <c r="K1230" i="2"/>
  <c r="O1230" i="2" s="1"/>
  <c r="S1230" i="2"/>
  <c r="M1230" i="2"/>
  <c r="J1230" i="2" s="1"/>
  <c r="K1229" i="2"/>
  <c r="O1229" i="2" s="1"/>
  <c r="S1229" i="2"/>
  <c r="M1229" i="2"/>
  <c r="J1229" i="2" s="1"/>
  <c r="K1228" i="2"/>
  <c r="O1228" i="2" s="1"/>
  <c r="S1228" i="2"/>
  <c r="M1228" i="2"/>
  <c r="J1228" i="2" s="1"/>
  <c r="K1227" i="2"/>
  <c r="O1227" i="2" s="1"/>
  <c r="S1227" i="2"/>
  <c r="M1227" i="2"/>
  <c r="J1227" i="2" s="1"/>
  <c r="K1226" i="2"/>
  <c r="O1226" i="2" s="1"/>
  <c r="S1226" i="2"/>
  <c r="M1226" i="2"/>
  <c r="J1226" i="2" s="1"/>
  <c r="K1225" i="2"/>
  <c r="O1225" i="2" s="1"/>
  <c r="S1225" i="2"/>
  <c r="M1225" i="2"/>
  <c r="J1225" i="2" s="1"/>
  <c r="K1224" i="2"/>
  <c r="O1224" i="2" s="1"/>
  <c r="S1224" i="2"/>
  <c r="M1224" i="2"/>
  <c r="J1224" i="2" s="1"/>
  <c r="K1223" i="2"/>
  <c r="O1223" i="2" s="1"/>
  <c r="S1223" i="2"/>
  <c r="M1223" i="2"/>
  <c r="J1223" i="2" s="1"/>
  <c r="K1222" i="2"/>
  <c r="O1222" i="2" s="1"/>
  <c r="S1222" i="2"/>
  <c r="M1222" i="2"/>
  <c r="J1222" i="2" s="1"/>
  <c r="K1221" i="2"/>
  <c r="O1221" i="2" s="1"/>
  <c r="S1221" i="2"/>
  <c r="M1221" i="2"/>
  <c r="J1221" i="2" s="1"/>
  <c r="K1220" i="2"/>
  <c r="O1220" i="2" s="1"/>
  <c r="S1220" i="2"/>
  <c r="M1220" i="2"/>
  <c r="J1220" i="2" s="1"/>
  <c r="K1219" i="2"/>
  <c r="O1219" i="2" s="1"/>
  <c r="S1219" i="2"/>
  <c r="M1219" i="2"/>
  <c r="J1219" i="2" s="1"/>
  <c r="K1218" i="2"/>
  <c r="O1218" i="2" s="1"/>
  <c r="S1218" i="2"/>
  <c r="M1218" i="2"/>
  <c r="J1218" i="2" s="1"/>
  <c r="K1217" i="2"/>
  <c r="O1217" i="2" s="1"/>
  <c r="S1217" i="2"/>
  <c r="M1217" i="2"/>
  <c r="J1217" i="2" s="1"/>
  <c r="K1216" i="2"/>
  <c r="O1216" i="2" s="1"/>
  <c r="S1216" i="2"/>
  <c r="M1216" i="2"/>
  <c r="J1216" i="2" s="1"/>
  <c r="K1215" i="2"/>
  <c r="O1215" i="2" s="1"/>
  <c r="S1215" i="2"/>
  <c r="M1215" i="2"/>
  <c r="J1215" i="2" s="1"/>
  <c r="K1214" i="2"/>
  <c r="O1214" i="2" s="1"/>
  <c r="S1214" i="2"/>
  <c r="M1214" i="2"/>
  <c r="J1214" i="2" s="1"/>
  <c r="K1213" i="2"/>
  <c r="O1213" i="2" s="1"/>
  <c r="S1213" i="2"/>
  <c r="M1213" i="2"/>
  <c r="J1213" i="2" s="1"/>
  <c r="K1212" i="2"/>
  <c r="O1212" i="2" s="1"/>
  <c r="S1212" i="2"/>
  <c r="M1212" i="2"/>
  <c r="J1212" i="2" s="1"/>
  <c r="K1211" i="2"/>
  <c r="O1211" i="2" s="1"/>
  <c r="S1211" i="2"/>
  <c r="M1211" i="2"/>
  <c r="J1211" i="2" s="1"/>
  <c r="K1210" i="2"/>
  <c r="O1210" i="2" s="1"/>
  <c r="S1210" i="2"/>
  <c r="M1210" i="2"/>
  <c r="J1210" i="2" s="1"/>
  <c r="K1209" i="2"/>
  <c r="O1209" i="2" s="1"/>
  <c r="S1209" i="2"/>
  <c r="M1209" i="2"/>
  <c r="J1209" i="2" s="1"/>
  <c r="K1208" i="2"/>
  <c r="O1208" i="2" s="1"/>
  <c r="S1208" i="2"/>
  <c r="M1208" i="2"/>
  <c r="J1208" i="2" s="1"/>
  <c r="K1207" i="2"/>
  <c r="O1207" i="2" s="1"/>
  <c r="S1207" i="2"/>
  <c r="M1207" i="2"/>
  <c r="J1207" i="2" s="1"/>
  <c r="K1206" i="2"/>
  <c r="O1206" i="2" s="1"/>
  <c r="S1206" i="2"/>
  <c r="M1206" i="2"/>
  <c r="J1206" i="2" s="1"/>
  <c r="K1205" i="2"/>
  <c r="O1205" i="2" s="1"/>
  <c r="S1205" i="2"/>
  <c r="M1205" i="2"/>
  <c r="J1205" i="2" s="1"/>
  <c r="K1204" i="2"/>
  <c r="O1204" i="2" s="1"/>
  <c r="S1204" i="2"/>
  <c r="M1204" i="2"/>
  <c r="J1204" i="2" s="1"/>
  <c r="K1203" i="2"/>
  <c r="O1203" i="2" s="1"/>
  <c r="S1203" i="2"/>
  <c r="M1203" i="2"/>
  <c r="J1203" i="2" s="1"/>
  <c r="K1202" i="2"/>
  <c r="O1202" i="2" s="1"/>
  <c r="S1202" i="2"/>
  <c r="M1202" i="2"/>
  <c r="J1202" i="2" s="1"/>
  <c r="K1201" i="2"/>
  <c r="O1201" i="2" s="1"/>
  <c r="S1201" i="2"/>
  <c r="M1201" i="2"/>
  <c r="J1201" i="2" s="1"/>
  <c r="K1200" i="2"/>
  <c r="O1200" i="2" s="1"/>
  <c r="S1200" i="2"/>
  <c r="M1200" i="2"/>
  <c r="J1200" i="2" s="1"/>
  <c r="K1199" i="2"/>
  <c r="O1199" i="2" s="1"/>
  <c r="S1199" i="2"/>
  <c r="M1199" i="2"/>
  <c r="J1199" i="2" s="1"/>
  <c r="K1198" i="2"/>
  <c r="O1198" i="2" s="1"/>
  <c r="S1198" i="2"/>
  <c r="M1198" i="2"/>
  <c r="J1198" i="2" s="1"/>
  <c r="K1197" i="2"/>
  <c r="O1197" i="2" s="1"/>
  <c r="S1197" i="2"/>
  <c r="M1197" i="2"/>
  <c r="J1197" i="2" s="1"/>
  <c r="K1196" i="2"/>
  <c r="O1196" i="2" s="1"/>
  <c r="S1196" i="2"/>
  <c r="M1196" i="2"/>
  <c r="J1196" i="2" s="1"/>
  <c r="K1195" i="2"/>
  <c r="O1195" i="2" s="1"/>
  <c r="S1195" i="2"/>
  <c r="M1195" i="2"/>
  <c r="J1195" i="2" s="1"/>
  <c r="K1194" i="2"/>
  <c r="O1194" i="2" s="1"/>
  <c r="S1194" i="2"/>
  <c r="M1194" i="2"/>
  <c r="J1194" i="2" s="1"/>
  <c r="K1193" i="2"/>
  <c r="O1193" i="2" s="1"/>
  <c r="S1193" i="2"/>
  <c r="M1193" i="2"/>
  <c r="J1193" i="2" s="1"/>
  <c r="K1192" i="2"/>
  <c r="O1192" i="2" s="1"/>
  <c r="S1192" i="2"/>
  <c r="M1192" i="2"/>
  <c r="J1192" i="2" s="1"/>
  <c r="K1191" i="2"/>
  <c r="O1191" i="2" s="1"/>
  <c r="S1191" i="2"/>
  <c r="M1191" i="2"/>
  <c r="J1191" i="2" s="1"/>
  <c r="K1190" i="2"/>
  <c r="O1190" i="2" s="1"/>
  <c r="S1190" i="2"/>
  <c r="M1190" i="2"/>
  <c r="J1190" i="2" s="1"/>
  <c r="K1189" i="2"/>
  <c r="O1189" i="2" s="1"/>
  <c r="S1189" i="2"/>
  <c r="M1189" i="2"/>
  <c r="J1189" i="2" s="1"/>
  <c r="K1188" i="2"/>
  <c r="O1188" i="2" s="1"/>
  <c r="S1188" i="2"/>
  <c r="M1188" i="2"/>
  <c r="J1188" i="2" s="1"/>
  <c r="K1187" i="2"/>
  <c r="O1187" i="2" s="1"/>
  <c r="S1187" i="2"/>
  <c r="M1187" i="2"/>
  <c r="J1187" i="2" s="1"/>
  <c r="K1186" i="2"/>
  <c r="O1186" i="2" s="1"/>
  <c r="S1186" i="2"/>
  <c r="M1186" i="2"/>
  <c r="J1186" i="2" s="1"/>
  <c r="K1185" i="2"/>
  <c r="O1185" i="2" s="1"/>
  <c r="S1185" i="2"/>
  <c r="M1185" i="2"/>
  <c r="J1185" i="2" s="1"/>
  <c r="K1184" i="2"/>
  <c r="O1184" i="2" s="1"/>
  <c r="S1184" i="2"/>
  <c r="M1184" i="2"/>
  <c r="J1184" i="2" s="1"/>
  <c r="K1183" i="2"/>
  <c r="O1183" i="2" s="1"/>
  <c r="S1183" i="2"/>
  <c r="M1183" i="2"/>
  <c r="J1183" i="2" s="1"/>
  <c r="K1182" i="2"/>
  <c r="O1182" i="2" s="1"/>
  <c r="S1182" i="2"/>
  <c r="M1182" i="2"/>
  <c r="J1182" i="2" s="1"/>
  <c r="K1181" i="2"/>
  <c r="O1181" i="2" s="1"/>
  <c r="S1181" i="2"/>
  <c r="M1181" i="2"/>
  <c r="J1181" i="2" s="1"/>
  <c r="K1180" i="2"/>
  <c r="O1180" i="2" s="1"/>
  <c r="S1180" i="2"/>
  <c r="M1180" i="2"/>
  <c r="J1180" i="2" s="1"/>
  <c r="K1179" i="2"/>
  <c r="O1179" i="2" s="1"/>
  <c r="S1179" i="2"/>
  <c r="M1179" i="2"/>
  <c r="J1179" i="2" s="1"/>
  <c r="K1178" i="2"/>
  <c r="O1178" i="2" s="1"/>
  <c r="S1178" i="2"/>
  <c r="M1178" i="2"/>
  <c r="J1178" i="2" s="1"/>
  <c r="K1177" i="2"/>
  <c r="O1177" i="2" s="1"/>
  <c r="S1177" i="2"/>
  <c r="M1177" i="2"/>
  <c r="J1177" i="2" s="1"/>
  <c r="N1176" i="2"/>
  <c r="M1175" i="2"/>
  <c r="F1175" i="2" s="1"/>
  <c r="E1175" i="2" s="1"/>
  <c r="L1175" i="2"/>
  <c r="O1175" i="2" s="1"/>
  <c r="R1175" i="2"/>
  <c r="N1173" i="2"/>
  <c r="M1171" i="2"/>
  <c r="F1171" i="2" s="1"/>
  <c r="E1171" i="2" s="1"/>
  <c r="L1171" i="2"/>
  <c r="O1171" i="2" s="1"/>
  <c r="I1171" i="2" s="1"/>
  <c r="G1171" i="2" s="1"/>
  <c r="R1171" i="2"/>
  <c r="N1169" i="2"/>
  <c r="I1167" i="2"/>
  <c r="G1167" i="2" s="1"/>
  <c r="M1167" i="2"/>
  <c r="F1167" i="2" s="1"/>
  <c r="E1167" i="2" s="1"/>
  <c r="L1167" i="2"/>
  <c r="O1167" i="2" s="1"/>
  <c r="R1167" i="2"/>
  <c r="N1165" i="2"/>
  <c r="M1163" i="2"/>
  <c r="F1163" i="2" s="1"/>
  <c r="E1163" i="2" s="1"/>
  <c r="L1163" i="2"/>
  <c r="O1163" i="2" s="1"/>
  <c r="I1163" i="2" s="1"/>
  <c r="G1163" i="2" s="1"/>
  <c r="R1163" i="2"/>
  <c r="N1161" i="2"/>
  <c r="F1161" i="2" s="1"/>
  <c r="E1161" i="2" s="1"/>
  <c r="M1159" i="2"/>
  <c r="F1159" i="2" s="1"/>
  <c r="E1159" i="2" s="1"/>
  <c r="L1159" i="2"/>
  <c r="O1159" i="2" s="1"/>
  <c r="R1159" i="2"/>
  <c r="N1157" i="2"/>
  <c r="M1155" i="2"/>
  <c r="F1155" i="2" s="1"/>
  <c r="E1155" i="2" s="1"/>
  <c r="L1155" i="2"/>
  <c r="O1155" i="2" s="1"/>
  <c r="R1155" i="2"/>
  <c r="N1153" i="2"/>
  <c r="M1151" i="2"/>
  <c r="F1151" i="2" s="1"/>
  <c r="E1151" i="2" s="1"/>
  <c r="L1151" i="2"/>
  <c r="O1151" i="2" s="1"/>
  <c r="I1151" i="2" s="1"/>
  <c r="G1151" i="2" s="1"/>
  <c r="R1151" i="2"/>
  <c r="N1149" i="2"/>
  <c r="M1147" i="2"/>
  <c r="F1147" i="2" s="1"/>
  <c r="E1147" i="2" s="1"/>
  <c r="L1147" i="2"/>
  <c r="O1147" i="2" s="1"/>
  <c r="I1147" i="2" s="1"/>
  <c r="G1147" i="2" s="1"/>
  <c r="R1147" i="2"/>
  <c r="N1145" i="2"/>
  <c r="F1145" i="2" s="1"/>
  <c r="M1143" i="2"/>
  <c r="F1143" i="2" s="1"/>
  <c r="K1143" i="2"/>
  <c r="L1143" i="2"/>
  <c r="R1143" i="2"/>
  <c r="N1137" i="2"/>
  <c r="M1135" i="2"/>
  <c r="J1135" i="2" s="1"/>
  <c r="K1135" i="2"/>
  <c r="L1135" i="2"/>
  <c r="R1135" i="2"/>
  <c r="N1129" i="2"/>
  <c r="F1129" i="2" s="1"/>
  <c r="E1129" i="2" s="1"/>
  <c r="M1127" i="2"/>
  <c r="F1127" i="2" s="1"/>
  <c r="E1127" i="2" s="1"/>
  <c r="K1127" i="2"/>
  <c r="L1127" i="2"/>
  <c r="R1127" i="2"/>
  <c r="C1118" i="2"/>
  <c r="C1114" i="2"/>
  <c r="C1106" i="2"/>
  <c r="C1098" i="2"/>
  <c r="G1092" i="2"/>
  <c r="I1123" i="2"/>
  <c r="G1123" i="2" s="1"/>
  <c r="I1119" i="2"/>
  <c r="G1119" i="2" s="1"/>
  <c r="I1115" i="2"/>
  <c r="G1115" i="2" s="1"/>
  <c r="I1111" i="2"/>
  <c r="G1111" i="2" s="1"/>
  <c r="I1107" i="2"/>
  <c r="G1107" i="2" s="1"/>
  <c r="C1105" i="2"/>
  <c r="E1103" i="2"/>
  <c r="C1101" i="2"/>
  <c r="I1099" i="2"/>
  <c r="G1099" i="2" s="1"/>
  <c r="L1083" i="2"/>
  <c r="S1083" i="2"/>
  <c r="K1083" i="2"/>
  <c r="M1083" i="2"/>
  <c r="J1083" i="2" s="1"/>
  <c r="I1081" i="2"/>
  <c r="G1081" i="2" s="1"/>
  <c r="E1077" i="2"/>
  <c r="C1069" i="2"/>
  <c r="Q1069" i="2"/>
  <c r="T1069" i="2" s="1"/>
  <c r="U1069" i="2" s="1"/>
  <c r="L1067" i="2"/>
  <c r="S1067" i="2"/>
  <c r="K1067" i="2"/>
  <c r="M1067" i="2"/>
  <c r="J1067" i="2" s="1"/>
  <c r="C1053" i="2"/>
  <c r="Q1053" i="2"/>
  <c r="T1053" i="2" s="1"/>
  <c r="U1053" i="2" s="1"/>
  <c r="L1051" i="2"/>
  <c r="S1051" i="2"/>
  <c r="K1051" i="2"/>
  <c r="M1051" i="2"/>
  <c r="J1051" i="2" s="1"/>
  <c r="I1049" i="2"/>
  <c r="G1049" i="2" s="1"/>
  <c r="C1036" i="2"/>
  <c r="Q1036" i="2"/>
  <c r="T1036" i="2" s="1"/>
  <c r="U1036" i="2" s="1"/>
  <c r="L1023" i="2"/>
  <c r="M1023" i="2"/>
  <c r="J1023" i="2" s="1"/>
  <c r="N1023" i="2"/>
  <c r="S1023" i="2"/>
  <c r="K1023" i="2"/>
  <c r="M1144" i="2"/>
  <c r="F1144" i="2" s="1"/>
  <c r="E1144" i="2" s="1"/>
  <c r="M1142" i="2"/>
  <c r="F1142" i="2" s="1"/>
  <c r="E1142" i="2" s="1"/>
  <c r="M1140" i="2"/>
  <c r="F1140" i="2" s="1"/>
  <c r="E1140" i="2" s="1"/>
  <c r="M1138" i="2"/>
  <c r="F1138" i="2" s="1"/>
  <c r="E1138" i="2" s="1"/>
  <c r="M1136" i="2"/>
  <c r="F1136" i="2" s="1"/>
  <c r="E1136" i="2" s="1"/>
  <c r="M1134" i="2"/>
  <c r="F1134" i="2" s="1"/>
  <c r="E1134" i="2" s="1"/>
  <c r="M1132" i="2"/>
  <c r="F1132" i="2" s="1"/>
  <c r="E1132" i="2" s="1"/>
  <c r="M1130" i="2"/>
  <c r="F1130" i="2" s="1"/>
  <c r="E1130" i="2" s="1"/>
  <c r="I1128" i="2"/>
  <c r="G1128" i="2" s="1"/>
  <c r="M1128" i="2"/>
  <c r="F1128" i="2" s="1"/>
  <c r="E1128" i="2" s="1"/>
  <c r="M1126" i="2"/>
  <c r="F1126" i="2" s="1"/>
  <c r="E1126" i="2" s="1"/>
  <c r="I1116" i="2"/>
  <c r="G1116" i="2" s="1"/>
  <c r="I1108" i="2"/>
  <c r="G1108" i="2" s="1"/>
  <c r="I1098" i="2"/>
  <c r="G1098" i="2" s="1"/>
  <c r="U1098" i="2"/>
  <c r="C1081" i="2"/>
  <c r="Q1081" i="2"/>
  <c r="T1081" i="2" s="1"/>
  <c r="U1081" i="2" s="1"/>
  <c r="L1079" i="2"/>
  <c r="S1079" i="2"/>
  <c r="K1079" i="2"/>
  <c r="M1079" i="2"/>
  <c r="J1079" i="2" s="1"/>
  <c r="E1073" i="2"/>
  <c r="L1063" i="2"/>
  <c r="S1063" i="2"/>
  <c r="K1063" i="2"/>
  <c r="M1063" i="2"/>
  <c r="J1063" i="2" s="1"/>
  <c r="F1051" i="2"/>
  <c r="E1051" i="2" s="1"/>
  <c r="C1049" i="2"/>
  <c r="Q1049" i="2"/>
  <c r="T1049" i="2" s="1"/>
  <c r="U1049" i="2" s="1"/>
  <c r="L1047" i="2"/>
  <c r="S1047" i="2"/>
  <c r="K1047" i="2"/>
  <c r="M1047" i="2"/>
  <c r="J1047" i="2" s="1"/>
  <c r="R1144" i="2"/>
  <c r="L1144" i="2"/>
  <c r="O1144" i="2" s="1"/>
  <c r="R1142" i="2"/>
  <c r="L1142" i="2"/>
  <c r="O1142" i="2" s="1"/>
  <c r="R1140" i="2"/>
  <c r="L1140" i="2"/>
  <c r="O1140" i="2" s="1"/>
  <c r="R1138" i="2"/>
  <c r="L1138" i="2"/>
  <c r="O1138" i="2" s="1"/>
  <c r="R1136" i="2"/>
  <c r="L1136" i="2"/>
  <c r="O1136" i="2" s="1"/>
  <c r="R1134" i="2"/>
  <c r="L1134" i="2"/>
  <c r="O1134" i="2" s="1"/>
  <c r="R1132" i="2"/>
  <c r="L1132" i="2"/>
  <c r="O1132" i="2" s="1"/>
  <c r="R1130" i="2"/>
  <c r="L1130" i="2"/>
  <c r="O1130" i="2" s="1"/>
  <c r="R1128" i="2"/>
  <c r="L1128" i="2"/>
  <c r="O1128" i="2" s="1"/>
  <c r="R1126" i="2"/>
  <c r="L1126" i="2"/>
  <c r="O1126" i="2" s="1"/>
  <c r="I1121" i="2"/>
  <c r="G1121" i="2" s="1"/>
  <c r="I1117" i="2"/>
  <c r="G1117" i="2" s="1"/>
  <c r="I1113" i="2"/>
  <c r="G1113" i="2" s="1"/>
  <c r="I1109" i="2"/>
  <c r="G1109" i="2" s="1"/>
  <c r="I1105" i="2"/>
  <c r="G1105" i="2" s="1"/>
  <c r="I1101" i="2"/>
  <c r="G1101" i="2" s="1"/>
  <c r="I1097" i="2"/>
  <c r="G1097" i="2" s="1"/>
  <c r="N1079" i="2"/>
  <c r="L1075" i="2"/>
  <c r="S1075" i="2"/>
  <c r="K1075" i="2"/>
  <c r="M1075" i="2"/>
  <c r="J1075" i="2" s="1"/>
  <c r="N1063" i="2"/>
  <c r="C1061" i="2"/>
  <c r="Q1061" i="2"/>
  <c r="T1061" i="2" s="1"/>
  <c r="U1061" i="2" s="1"/>
  <c r="L1059" i="2"/>
  <c r="S1059" i="2"/>
  <c r="K1059" i="2"/>
  <c r="M1059" i="2"/>
  <c r="F1059" i="2" s="1"/>
  <c r="I1057" i="2"/>
  <c r="G1057" i="2" s="1"/>
  <c r="Q1050" i="2"/>
  <c r="T1050" i="2" s="1"/>
  <c r="N1047" i="2"/>
  <c r="F1047" i="2" s="1"/>
  <c r="C1045" i="2"/>
  <c r="Q1045" i="2"/>
  <c r="T1045" i="2" s="1"/>
  <c r="U1045" i="2" s="1"/>
  <c r="C1037" i="2"/>
  <c r="Q1037" i="2"/>
  <c r="T1037" i="2" s="1"/>
  <c r="U1037" i="2" s="1"/>
  <c r="C1035" i="2"/>
  <c r="Q1035" i="2"/>
  <c r="T1035" i="2" s="1"/>
  <c r="U1035" i="2" s="1"/>
  <c r="R1023" i="2"/>
  <c r="Q1041" i="2"/>
  <c r="T1041" i="2" s="1"/>
  <c r="Q1040" i="2"/>
  <c r="T1040" i="2" s="1"/>
  <c r="U1040" i="2" s="1"/>
  <c r="Q1039" i="2"/>
  <c r="T1039" i="2" s="1"/>
  <c r="U1039" i="2" s="1"/>
  <c r="Q1033" i="2"/>
  <c r="T1033" i="2" s="1"/>
  <c r="U1033" i="2" s="1"/>
  <c r="L1031" i="2"/>
  <c r="N1031" i="2"/>
  <c r="F1031" i="2" s="1"/>
  <c r="R1031" i="2"/>
  <c r="K1031" i="2"/>
  <c r="O993" i="2"/>
  <c r="J935" i="2"/>
  <c r="F935" i="2"/>
  <c r="E935" i="2" s="1"/>
  <c r="I1085" i="2"/>
  <c r="G1085" i="2" s="1"/>
  <c r="M1084" i="2"/>
  <c r="J1084" i="2" s="1"/>
  <c r="S1082" i="2"/>
  <c r="J1082" i="2"/>
  <c r="M1080" i="2"/>
  <c r="J1080" i="2" s="1"/>
  <c r="S1078" i="2"/>
  <c r="J1078" i="2"/>
  <c r="M1076" i="2"/>
  <c r="J1076" i="2" s="1"/>
  <c r="S1074" i="2"/>
  <c r="J1074" i="2"/>
  <c r="M1072" i="2"/>
  <c r="J1072" i="2" s="1"/>
  <c r="S1070" i="2"/>
  <c r="J1070" i="2"/>
  <c r="M1068" i="2"/>
  <c r="J1068" i="2" s="1"/>
  <c r="S1066" i="2"/>
  <c r="J1066" i="2"/>
  <c r="M1064" i="2"/>
  <c r="J1064" i="2" s="1"/>
  <c r="S1062" i="2"/>
  <c r="J1062" i="2"/>
  <c r="M1060" i="2"/>
  <c r="J1060" i="2" s="1"/>
  <c r="S1058" i="2"/>
  <c r="J1058" i="2"/>
  <c r="M1056" i="2"/>
  <c r="J1056" i="2" s="1"/>
  <c r="S1054" i="2"/>
  <c r="J1054" i="2"/>
  <c r="M1052" i="2"/>
  <c r="J1052" i="2" s="1"/>
  <c r="S1050" i="2"/>
  <c r="J1050" i="2"/>
  <c r="M1048" i="2"/>
  <c r="J1048" i="2" s="1"/>
  <c r="S1046" i="2"/>
  <c r="J1046" i="2"/>
  <c r="M1044" i="2"/>
  <c r="J1044" i="2" s="1"/>
  <c r="U1042" i="2"/>
  <c r="U1041" i="2"/>
  <c r="N1034" i="2"/>
  <c r="R1034" i="2"/>
  <c r="L1034" i="2"/>
  <c r="O1034" i="2" s="1"/>
  <c r="L1025" i="2"/>
  <c r="J1025" i="2"/>
  <c r="S1025" i="2"/>
  <c r="N1025" i="2"/>
  <c r="F1025" i="2" s="1"/>
  <c r="K1025" i="2"/>
  <c r="C1020" i="2"/>
  <c r="Q1020" i="2"/>
  <c r="T1020" i="2" s="1"/>
  <c r="U1020" i="2" s="1"/>
  <c r="L1019" i="2"/>
  <c r="K1019" i="2"/>
  <c r="M1019" i="2"/>
  <c r="J1019" i="2" s="1"/>
  <c r="R1019" i="2"/>
  <c r="N1019" i="2"/>
  <c r="S1019" i="2"/>
  <c r="M1124" i="2"/>
  <c r="J1124" i="2" s="1"/>
  <c r="M1123" i="2"/>
  <c r="J1123" i="2" s="1"/>
  <c r="M1122" i="2"/>
  <c r="J1122" i="2" s="1"/>
  <c r="M1121" i="2"/>
  <c r="J1121" i="2" s="1"/>
  <c r="M1120" i="2"/>
  <c r="J1120" i="2" s="1"/>
  <c r="M1119" i="2"/>
  <c r="J1119" i="2" s="1"/>
  <c r="M1118" i="2"/>
  <c r="J1118" i="2" s="1"/>
  <c r="M1117" i="2"/>
  <c r="J1117" i="2" s="1"/>
  <c r="M1116" i="2"/>
  <c r="J1116" i="2" s="1"/>
  <c r="M1115" i="2"/>
  <c r="J1115" i="2" s="1"/>
  <c r="M1114" i="2"/>
  <c r="J1114" i="2" s="1"/>
  <c r="M1113" i="2"/>
  <c r="J1113" i="2" s="1"/>
  <c r="M1112" i="2"/>
  <c r="J1112" i="2" s="1"/>
  <c r="M1111" i="2"/>
  <c r="J1111" i="2" s="1"/>
  <c r="M1110" i="2"/>
  <c r="J1110" i="2" s="1"/>
  <c r="M1109" i="2"/>
  <c r="J1109" i="2" s="1"/>
  <c r="M1108" i="2"/>
  <c r="J1108" i="2" s="1"/>
  <c r="M1107" i="2"/>
  <c r="J1107" i="2" s="1"/>
  <c r="M1106" i="2"/>
  <c r="J1106" i="2" s="1"/>
  <c r="U1096" i="2"/>
  <c r="U1095" i="2"/>
  <c r="U1092" i="2"/>
  <c r="U1091" i="2"/>
  <c r="K1084" i="2"/>
  <c r="O1084" i="2" s="1"/>
  <c r="I1084" i="2" s="1"/>
  <c r="G1084" i="2" s="1"/>
  <c r="K1080" i="2"/>
  <c r="O1080" i="2" s="1"/>
  <c r="K1076" i="2"/>
  <c r="O1076" i="2" s="1"/>
  <c r="I1076" i="2" s="1"/>
  <c r="G1076" i="2" s="1"/>
  <c r="K1072" i="2"/>
  <c r="O1072" i="2" s="1"/>
  <c r="I1072" i="2" s="1"/>
  <c r="G1072" i="2" s="1"/>
  <c r="K1068" i="2"/>
  <c r="O1068" i="2" s="1"/>
  <c r="I1068" i="2" s="1"/>
  <c r="G1068" i="2" s="1"/>
  <c r="K1064" i="2"/>
  <c r="O1064" i="2" s="1"/>
  <c r="K1060" i="2"/>
  <c r="O1060" i="2" s="1"/>
  <c r="K1056" i="2"/>
  <c r="O1056" i="2" s="1"/>
  <c r="K1052" i="2"/>
  <c r="O1052" i="2" s="1"/>
  <c r="K1048" i="2"/>
  <c r="O1048" i="2" s="1"/>
  <c r="K1044" i="2"/>
  <c r="O1044" i="2" s="1"/>
  <c r="I1044" i="2" s="1"/>
  <c r="G1044" i="2" s="1"/>
  <c r="S1034" i="2"/>
  <c r="M1034" i="2"/>
  <c r="J1034" i="2" s="1"/>
  <c r="I1033" i="2"/>
  <c r="G1033" i="2" s="1"/>
  <c r="L1032" i="2"/>
  <c r="O1032" i="2" s="1"/>
  <c r="S1032" i="2"/>
  <c r="M1032" i="2"/>
  <c r="F1032" i="2" s="1"/>
  <c r="E1032" i="2" s="1"/>
  <c r="I1027" i="2"/>
  <c r="G1027" i="2" s="1"/>
  <c r="I1016" i="2"/>
  <c r="G1016" i="2" s="1"/>
  <c r="O997" i="2"/>
  <c r="I997" i="2" s="1"/>
  <c r="G997" i="2" s="1"/>
  <c r="L1030" i="2"/>
  <c r="K1030" i="2"/>
  <c r="E1030" i="2" s="1"/>
  <c r="J1028" i="2"/>
  <c r="R1026" i="2"/>
  <c r="N1026" i="2"/>
  <c r="F1026" i="2" s="1"/>
  <c r="I1020" i="2"/>
  <c r="G1020" i="2" s="1"/>
  <c r="R1018" i="2"/>
  <c r="Q1017" i="2"/>
  <c r="T1017" i="2" s="1"/>
  <c r="S1015" i="2"/>
  <c r="L1014" i="2"/>
  <c r="J1014" i="2"/>
  <c r="S1014" i="2"/>
  <c r="K1014" i="2"/>
  <c r="O1013" i="2"/>
  <c r="L1011" i="2"/>
  <c r="S1011" i="2"/>
  <c r="K1011" i="2"/>
  <c r="M1011" i="2"/>
  <c r="J1011" i="2" s="1"/>
  <c r="F1010" i="2"/>
  <c r="L1007" i="2"/>
  <c r="S1007" i="2"/>
  <c r="K1007" i="2"/>
  <c r="M1007" i="2"/>
  <c r="F1007" i="2" s="1"/>
  <c r="F1006" i="2"/>
  <c r="L1003" i="2"/>
  <c r="S1003" i="2"/>
  <c r="K1003" i="2"/>
  <c r="M1003" i="2"/>
  <c r="J1003" i="2" s="1"/>
  <c r="F1002" i="2"/>
  <c r="L999" i="2"/>
  <c r="S999" i="2"/>
  <c r="K999" i="2"/>
  <c r="M999" i="2"/>
  <c r="F999" i="2" s="1"/>
  <c r="F998" i="2"/>
  <c r="O994" i="2"/>
  <c r="I994" i="2" s="1"/>
  <c r="G994" i="2" s="1"/>
  <c r="M983" i="2"/>
  <c r="J983" i="2" s="1"/>
  <c r="L983" i="2"/>
  <c r="R983" i="2"/>
  <c r="K983" i="2"/>
  <c r="N983" i="2"/>
  <c r="I976" i="2"/>
  <c r="K944" i="2"/>
  <c r="S944" i="2"/>
  <c r="L944" i="2"/>
  <c r="N944" i="2"/>
  <c r="R944" i="2"/>
  <c r="M944" i="2"/>
  <c r="J944" i="2" s="1"/>
  <c r="L1026" i="2"/>
  <c r="K1026" i="2"/>
  <c r="L1018" i="2"/>
  <c r="J1018" i="2"/>
  <c r="S1018" i="2"/>
  <c r="K1018" i="2"/>
  <c r="E1013" i="2"/>
  <c r="F1003" i="2"/>
  <c r="E1003" i="2" s="1"/>
  <c r="O995" i="2"/>
  <c r="O991" i="2"/>
  <c r="I991" i="2" s="1"/>
  <c r="G991" i="2" s="1"/>
  <c r="M987" i="2"/>
  <c r="L987" i="2"/>
  <c r="R987" i="2"/>
  <c r="J987" i="2"/>
  <c r="K987" i="2"/>
  <c r="N987" i="2"/>
  <c r="C959" i="2"/>
  <c r="L1029" i="2"/>
  <c r="O1029" i="2" s="1"/>
  <c r="J1029" i="2"/>
  <c r="S1029" i="2"/>
  <c r="L1027" i="2"/>
  <c r="O1027" i="2" s="1"/>
  <c r="M1027" i="2"/>
  <c r="J1027" i="2" s="1"/>
  <c r="J1026" i="2"/>
  <c r="L1022" i="2"/>
  <c r="K1022" i="2"/>
  <c r="E1022" i="2" s="1"/>
  <c r="O1021" i="2"/>
  <c r="L1015" i="2"/>
  <c r="K1015" i="2"/>
  <c r="M1015" i="2"/>
  <c r="J1015" i="2" s="1"/>
  <c r="F1014" i="2"/>
  <c r="O996" i="2"/>
  <c r="I996" i="2" s="1"/>
  <c r="G996" i="2" s="1"/>
  <c r="O992" i="2"/>
  <c r="I992" i="2" s="1"/>
  <c r="G992" i="2" s="1"/>
  <c r="S987" i="2"/>
  <c r="M966" i="2"/>
  <c r="J966" i="2" s="1"/>
  <c r="K966" i="2"/>
  <c r="N966" i="2"/>
  <c r="S966" i="2"/>
  <c r="L966" i="2"/>
  <c r="S1021" i="2"/>
  <c r="J1021" i="2"/>
  <c r="S1017" i="2"/>
  <c r="J1017" i="2"/>
  <c r="S1013" i="2"/>
  <c r="J1013" i="2"/>
  <c r="K1010" i="2"/>
  <c r="O1010" i="2" s="1"/>
  <c r="S1009" i="2"/>
  <c r="J1009" i="2"/>
  <c r="K1006" i="2"/>
  <c r="O1006" i="2" s="1"/>
  <c r="S1005" i="2"/>
  <c r="J1005" i="2"/>
  <c r="K1002" i="2"/>
  <c r="O1002" i="2" s="1"/>
  <c r="S1001" i="2"/>
  <c r="J1001" i="2"/>
  <c r="K998" i="2"/>
  <c r="O998" i="2" s="1"/>
  <c r="M990" i="2"/>
  <c r="F990" i="2" s="1"/>
  <c r="E990" i="2" s="1"/>
  <c r="L990" i="2"/>
  <c r="O990" i="2" s="1"/>
  <c r="R990" i="2"/>
  <c r="N988" i="2"/>
  <c r="M986" i="2"/>
  <c r="J986" i="2" s="1"/>
  <c r="L986" i="2"/>
  <c r="O986" i="2" s="1"/>
  <c r="I986" i="2" s="1"/>
  <c r="G986" i="2" s="1"/>
  <c r="R986" i="2"/>
  <c r="N984" i="2"/>
  <c r="M982" i="2"/>
  <c r="F982" i="2" s="1"/>
  <c r="E982" i="2" s="1"/>
  <c r="L982" i="2"/>
  <c r="O982" i="2" s="1"/>
  <c r="R982" i="2"/>
  <c r="N980" i="2"/>
  <c r="M978" i="2"/>
  <c r="F978" i="2" s="1"/>
  <c r="E978" i="2" s="1"/>
  <c r="L978" i="2"/>
  <c r="O978" i="2" s="1"/>
  <c r="I978" i="2" s="1"/>
  <c r="G978" i="2" s="1"/>
  <c r="R978" i="2"/>
  <c r="M974" i="2"/>
  <c r="J974" i="2" s="1"/>
  <c r="K974" i="2"/>
  <c r="O974" i="2" s="1"/>
  <c r="N974" i="2"/>
  <c r="S974" i="2"/>
  <c r="C971" i="2"/>
  <c r="C969" i="2"/>
  <c r="C961" i="2"/>
  <c r="C953" i="2"/>
  <c r="S1010" i="2"/>
  <c r="J1010" i="2"/>
  <c r="S1006" i="2"/>
  <c r="J1006" i="2"/>
  <c r="S1002" i="2"/>
  <c r="J1002" i="2"/>
  <c r="S998" i="2"/>
  <c r="J998" i="2"/>
  <c r="F997" i="2"/>
  <c r="E997" i="2" s="1"/>
  <c r="F996" i="2"/>
  <c r="E996" i="2" s="1"/>
  <c r="F995" i="2"/>
  <c r="E995" i="2" s="1"/>
  <c r="F994" i="2"/>
  <c r="E994" i="2" s="1"/>
  <c r="F993" i="2"/>
  <c r="E993" i="2" s="1"/>
  <c r="F992" i="2"/>
  <c r="E992" i="2" s="1"/>
  <c r="F991" i="2"/>
  <c r="E991" i="2" s="1"/>
  <c r="M989" i="2"/>
  <c r="F989" i="2" s="1"/>
  <c r="E989" i="2" s="1"/>
  <c r="L989" i="2"/>
  <c r="O989" i="2" s="1"/>
  <c r="R989" i="2"/>
  <c r="J989" i="2"/>
  <c r="M985" i="2"/>
  <c r="F985" i="2" s="1"/>
  <c r="E985" i="2" s="1"/>
  <c r="L985" i="2"/>
  <c r="O985" i="2" s="1"/>
  <c r="I985" i="2" s="1"/>
  <c r="G985" i="2" s="1"/>
  <c r="R985" i="2"/>
  <c r="J985" i="2"/>
  <c r="M981" i="2"/>
  <c r="F981" i="2" s="1"/>
  <c r="E981" i="2" s="1"/>
  <c r="L981" i="2"/>
  <c r="O981" i="2" s="1"/>
  <c r="R981" i="2"/>
  <c r="J981" i="2"/>
  <c r="C963" i="2"/>
  <c r="C955" i="2"/>
  <c r="M988" i="2"/>
  <c r="J988" i="2" s="1"/>
  <c r="L988" i="2"/>
  <c r="O988" i="2" s="1"/>
  <c r="R988" i="2"/>
  <c r="M984" i="2"/>
  <c r="J984" i="2" s="1"/>
  <c r="L984" i="2"/>
  <c r="O984" i="2" s="1"/>
  <c r="R984" i="2"/>
  <c r="M980" i="2"/>
  <c r="J980" i="2" s="1"/>
  <c r="L980" i="2"/>
  <c r="O980" i="2" s="1"/>
  <c r="R980" i="2"/>
  <c r="C977" i="2"/>
  <c r="I968" i="2"/>
  <c r="C967" i="2"/>
  <c r="C957" i="2"/>
  <c r="M952" i="2"/>
  <c r="J952" i="2" s="1"/>
  <c r="K952" i="2"/>
  <c r="L952" i="2"/>
  <c r="R952" i="2"/>
  <c r="N952" i="2"/>
  <c r="F952" i="2" s="1"/>
  <c r="S952" i="2"/>
  <c r="I922" i="2"/>
  <c r="G922" i="2" s="1"/>
  <c r="C922" i="2"/>
  <c r="M976" i="2"/>
  <c r="J976" i="2" s="1"/>
  <c r="K976" i="2"/>
  <c r="O976" i="2" s="1"/>
  <c r="S970" i="2"/>
  <c r="N970" i="2"/>
  <c r="M968" i="2"/>
  <c r="J968" i="2" s="1"/>
  <c r="K968" i="2"/>
  <c r="O968" i="2" s="1"/>
  <c r="L933" i="2"/>
  <c r="K933" i="2"/>
  <c r="S933" i="2"/>
  <c r="M933" i="2"/>
  <c r="J933" i="2" s="1"/>
  <c r="R933" i="2"/>
  <c r="N933" i="2"/>
  <c r="I977" i="2"/>
  <c r="G977" i="2" s="1"/>
  <c r="M970" i="2"/>
  <c r="J970" i="2" s="1"/>
  <c r="K970" i="2"/>
  <c r="O970" i="2" s="1"/>
  <c r="L926" i="2"/>
  <c r="M926" i="2"/>
  <c r="J926" i="2" s="1"/>
  <c r="N926" i="2"/>
  <c r="S926" i="2"/>
  <c r="R926" i="2"/>
  <c r="K926" i="2"/>
  <c r="J923" i="2"/>
  <c r="F923" i="2"/>
  <c r="E923" i="2" s="1"/>
  <c r="M972" i="2"/>
  <c r="J972" i="2" s="1"/>
  <c r="K972" i="2"/>
  <c r="O972" i="2" s="1"/>
  <c r="I972" i="2" s="1"/>
  <c r="G972" i="2" s="1"/>
  <c r="M964" i="2"/>
  <c r="J964" i="2" s="1"/>
  <c r="K964" i="2"/>
  <c r="L964" i="2"/>
  <c r="R964" i="2"/>
  <c r="C931" i="2"/>
  <c r="Q931" i="2"/>
  <c r="T931" i="2" s="1"/>
  <c r="U931" i="2" s="1"/>
  <c r="M962" i="2"/>
  <c r="J962" i="2" s="1"/>
  <c r="M960" i="2"/>
  <c r="J960" i="2" s="1"/>
  <c r="M958" i="2"/>
  <c r="J958" i="2" s="1"/>
  <c r="M956" i="2"/>
  <c r="J956" i="2" s="1"/>
  <c r="M954" i="2"/>
  <c r="J954" i="2" s="1"/>
  <c r="K950" i="2"/>
  <c r="S950" i="2"/>
  <c r="L950" i="2"/>
  <c r="F945" i="2"/>
  <c r="K942" i="2"/>
  <c r="E942" i="2" s="1"/>
  <c r="S942" i="2"/>
  <c r="L942" i="2"/>
  <c r="L936" i="2"/>
  <c r="S936" i="2"/>
  <c r="K936" i="2"/>
  <c r="L934" i="2"/>
  <c r="M934" i="2"/>
  <c r="J934" i="2" s="1"/>
  <c r="L928" i="2"/>
  <c r="O928" i="2" s="1"/>
  <c r="S928" i="2"/>
  <c r="N928" i="2"/>
  <c r="L924" i="2"/>
  <c r="O924" i="2" s="1"/>
  <c r="S924" i="2"/>
  <c r="L920" i="2"/>
  <c r="S920" i="2"/>
  <c r="K920" i="2"/>
  <c r="M920" i="2"/>
  <c r="F920" i="2" s="1"/>
  <c r="R920" i="2"/>
  <c r="I917" i="2"/>
  <c r="G917" i="2" s="1"/>
  <c r="I902" i="2"/>
  <c r="G902" i="2" s="1"/>
  <c r="R962" i="2"/>
  <c r="L962" i="2"/>
  <c r="R960" i="2"/>
  <c r="L960" i="2"/>
  <c r="R958" i="2"/>
  <c r="L958" i="2"/>
  <c r="R956" i="2"/>
  <c r="L956" i="2"/>
  <c r="R954" i="2"/>
  <c r="L954" i="2"/>
  <c r="R950" i="2"/>
  <c r="J950" i="2"/>
  <c r="K948" i="2"/>
  <c r="E948" i="2" s="1"/>
  <c r="S948" i="2"/>
  <c r="L948" i="2"/>
  <c r="R942" i="2"/>
  <c r="J942" i="2"/>
  <c r="K940" i="2"/>
  <c r="E940" i="2" s="1"/>
  <c r="S940" i="2"/>
  <c r="L940" i="2"/>
  <c r="Q939" i="2"/>
  <c r="T939" i="2" s="1"/>
  <c r="U939" i="2" s="1"/>
  <c r="L937" i="2"/>
  <c r="K937" i="2"/>
  <c r="N937" i="2"/>
  <c r="F937" i="2" s="1"/>
  <c r="R937" i="2"/>
  <c r="N936" i="2"/>
  <c r="I935" i="2"/>
  <c r="G935" i="2" s="1"/>
  <c r="S934" i="2"/>
  <c r="N934" i="2"/>
  <c r="N924" i="2"/>
  <c r="L921" i="2"/>
  <c r="K921" i="2"/>
  <c r="M921" i="2"/>
  <c r="J921" i="2" s="1"/>
  <c r="M977" i="2"/>
  <c r="M975" i="2"/>
  <c r="I973" i="2"/>
  <c r="G973" i="2" s="1"/>
  <c r="M973" i="2"/>
  <c r="I971" i="2"/>
  <c r="G971" i="2" s="1"/>
  <c r="M971" i="2"/>
  <c r="I969" i="2"/>
  <c r="G969" i="2" s="1"/>
  <c r="M969" i="2"/>
  <c r="I967" i="2"/>
  <c r="G967" i="2" s="1"/>
  <c r="M967" i="2"/>
  <c r="M965" i="2"/>
  <c r="I963" i="2"/>
  <c r="G963" i="2" s="1"/>
  <c r="M963" i="2"/>
  <c r="K962" i="2"/>
  <c r="I961" i="2"/>
  <c r="G961" i="2" s="1"/>
  <c r="M961" i="2"/>
  <c r="K960" i="2"/>
  <c r="I959" i="2"/>
  <c r="G959" i="2" s="1"/>
  <c r="M959" i="2"/>
  <c r="Q959" i="2" s="1"/>
  <c r="T959" i="2" s="1"/>
  <c r="U959" i="2" s="1"/>
  <c r="K958" i="2"/>
  <c r="I957" i="2"/>
  <c r="G957" i="2" s="1"/>
  <c r="M957" i="2"/>
  <c r="Q957" i="2" s="1"/>
  <c r="T957" i="2" s="1"/>
  <c r="U957" i="2" s="1"/>
  <c r="K956" i="2"/>
  <c r="I955" i="2"/>
  <c r="G955" i="2" s="1"/>
  <c r="M955" i="2"/>
  <c r="Q955" i="2" s="1"/>
  <c r="T955" i="2" s="1"/>
  <c r="U955" i="2" s="1"/>
  <c r="K954" i="2"/>
  <c r="I953" i="2"/>
  <c r="G953" i="2" s="1"/>
  <c r="M953" i="2"/>
  <c r="Q953" i="2" s="1"/>
  <c r="T953" i="2" s="1"/>
  <c r="U953" i="2" s="1"/>
  <c r="R948" i="2"/>
  <c r="J948" i="2"/>
  <c r="K946" i="2"/>
  <c r="S946" i="2"/>
  <c r="L946" i="2"/>
  <c r="R940" i="2"/>
  <c r="J940" i="2"/>
  <c r="L938" i="2"/>
  <c r="O938" i="2" s="1"/>
  <c r="M938" i="2"/>
  <c r="J938" i="2" s="1"/>
  <c r="M936" i="2"/>
  <c r="J936" i="2" s="1"/>
  <c r="R934" i="2"/>
  <c r="K934" i="2"/>
  <c r="I931" i="2"/>
  <c r="G931" i="2" s="1"/>
  <c r="L929" i="2"/>
  <c r="K929" i="2"/>
  <c r="J929" i="2"/>
  <c r="M928" i="2"/>
  <c r="J928" i="2" s="1"/>
  <c r="R924" i="2"/>
  <c r="M924" i="2"/>
  <c r="J924" i="2" s="1"/>
  <c r="I919" i="2"/>
  <c r="G919" i="2" s="1"/>
  <c r="E919" i="2"/>
  <c r="I918" i="2"/>
  <c r="G918" i="2" s="1"/>
  <c r="C918" i="2"/>
  <c r="I910" i="2"/>
  <c r="G910" i="2" s="1"/>
  <c r="C906" i="2"/>
  <c r="Q906" i="2"/>
  <c r="T906" i="2" s="1"/>
  <c r="U906" i="2" s="1"/>
  <c r="K951" i="2"/>
  <c r="O951" i="2" s="1"/>
  <c r="S951" i="2"/>
  <c r="K949" i="2"/>
  <c r="E949" i="2" s="1"/>
  <c r="S949" i="2"/>
  <c r="K947" i="2"/>
  <c r="S947" i="2"/>
  <c r="K945" i="2"/>
  <c r="O945" i="2" s="1"/>
  <c r="S945" i="2"/>
  <c r="K943" i="2"/>
  <c r="E943" i="2" s="1"/>
  <c r="S943" i="2"/>
  <c r="K941" i="2"/>
  <c r="E941" i="2" s="1"/>
  <c r="S941" i="2"/>
  <c r="I939" i="2"/>
  <c r="G939" i="2" s="1"/>
  <c r="L932" i="2"/>
  <c r="O932" i="2" s="1"/>
  <c r="J932" i="2"/>
  <c r="S932" i="2"/>
  <c r="L930" i="2"/>
  <c r="O930" i="2" s="1"/>
  <c r="M930" i="2"/>
  <c r="J930" i="2" s="1"/>
  <c r="L925" i="2"/>
  <c r="K925" i="2"/>
  <c r="E925" i="2" s="1"/>
  <c r="C917" i="2"/>
  <c r="Q917" i="2"/>
  <c r="T917" i="2" s="1"/>
  <c r="U917" i="2" s="1"/>
  <c r="Q916" i="2"/>
  <c r="T916" i="2" s="1"/>
  <c r="U916" i="2" s="1"/>
  <c r="I906" i="2"/>
  <c r="G906" i="2" s="1"/>
  <c r="M922" i="2"/>
  <c r="Q922" i="2" s="1"/>
  <c r="T922" i="2" s="1"/>
  <c r="U922" i="2" s="1"/>
  <c r="M918" i="2"/>
  <c r="Q911" i="2"/>
  <c r="T911" i="2" s="1"/>
  <c r="U911" i="2" s="1"/>
  <c r="C911" i="2"/>
  <c r="I911" i="2"/>
  <c r="G911" i="2" s="1"/>
  <c r="C910" i="2"/>
  <c r="Q910" i="2"/>
  <c r="T910" i="2" s="1"/>
  <c r="U910" i="2" s="1"/>
  <c r="C902" i="2"/>
  <c r="Q902" i="2"/>
  <c r="T902" i="2" s="1"/>
  <c r="U902" i="2" s="1"/>
  <c r="F911" i="2"/>
  <c r="E911" i="2" s="1"/>
  <c r="F910" i="2"/>
  <c r="E910" i="2" s="1"/>
  <c r="F906" i="2"/>
  <c r="E906" i="2" s="1"/>
  <c r="F902" i="2"/>
  <c r="E902" i="2" s="1"/>
  <c r="L898" i="2"/>
  <c r="O898" i="2" s="1"/>
  <c r="I898" i="2" s="1"/>
  <c r="G898" i="2" s="1"/>
  <c r="K898" i="2"/>
  <c r="N898" i="2"/>
  <c r="F898" i="2" s="1"/>
  <c r="R898" i="2"/>
  <c r="K896" i="2"/>
  <c r="S896" i="2"/>
  <c r="L896" i="2"/>
  <c r="M896" i="2"/>
  <c r="R896" i="2"/>
  <c r="J895" i="2"/>
  <c r="K894" i="2"/>
  <c r="S894" i="2"/>
  <c r="L894" i="2"/>
  <c r="M894" i="2"/>
  <c r="R894" i="2"/>
  <c r="K892" i="2"/>
  <c r="S892" i="2"/>
  <c r="L892" i="2"/>
  <c r="M892" i="2"/>
  <c r="R892" i="2"/>
  <c r="J891" i="2"/>
  <c r="F905" i="2"/>
  <c r="E905" i="2" s="1"/>
  <c r="F901" i="2"/>
  <c r="E901" i="2" s="1"/>
  <c r="K890" i="2"/>
  <c r="S890" i="2"/>
  <c r="L890" i="2"/>
  <c r="M890" i="2"/>
  <c r="J890" i="2" s="1"/>
  <c r="R890" i="2"/>
  <c r="F908" i="2"/>
  <c r="E908" i="2" s="1"/>
  <c r="F904" i="2"/>
  <c r="E904" i="2" s="1"/>
  <c r="F900" i="2"/>
  <c r="E900" i="2" s="1"/>
  <c r="K886" i="2"/>
  <c r="S886" i="2"/>
  <c r="L886" i="2"/>
  <c r="M886" i="2"/>
  <c r="F886" i="2" s="1"/>
  <c r="E886" i="2" s="1"/>
  <c r="R886" i="2"/>
  <c r="K897" i="2"/>
  <c r="E897" i="2" s="1"/>
  <c r="S897" i="2"/>
  <c r="L897" i="2"/>
  <c r="K893" i="2"/>
  <c r="E893" i="2" s="1"/>
  <c r="S893" i="2"/>
  <c r="L893" i="2"/>
  <c r="K889" i="2"/>
  <c r="E889" i="2" s="1"/>
  <c r="S889" i="2"/>
  <c r="L889" i="2"/>
  <c r="K885" i="2"/>
  <c r="S885" i="2"/>
  <c r="L885" i="2"/>
  <c r="K888" i="2"/>
  <c r="S888" i="2"/>
  <c r="L888" i="2"/>
  <c r="F884" i="2"/>
  <c r="K895" i="2"/>
  <c r="E895" i="2" s="1"/>
  <c r="S895" i="2"/>
  <c r="L895" i="2"/>
  <c r="K891" i="2"/>
  <c r="E891" i="2" s="1"/>
  <c r="S891" i="2"/>
  <c r="L891" i="2"/>
  <c r="R888" i="2"/>
  <c r="M888" i="2"/>
  <c r="J888" i="2" s="1"/>
  <c r="K887" i="2"/>
  <c r="E887" i="2" s="1"/>
  <c r="S887" i="2"/>
  <c r="L887" i="2"/>
  <c r="L884" i="2"/>
  <c r="S884" i="2"/>
  <c r="K884" i="2"/>
  <c r="I878" i="2"/>
  <c r="G878" i="2" s="1"/>
  <c r="I862" i="2"/>
  <c r="G862" i="2" s="1"/>
  <c r="I854" i="2"/>
  <c r="G854" i="2" s="1"/>
  <c r="I822" i="2"/>
  <c r="G822" i="2" s="1"/>
  <c r="I818" i="2"/>
  <c r="G818" i="2" s="1"/>
  <c r="I810" i="2"/>
  <c r="G810" i="2" s="1"/>
  <c r="Q781" i="2"/>
  <c r="T781" i="2" s="1"/>
  <c r="U781" i="2" s="1"/>
  <c r="K772" i="2"/>
  <c r="S772" i="2"/>
  <c r="L772" i="2"/>
  <c r="M772" i="2"/>
  <c r="J772" i="2" s="1"/>
  <c r="R772" i="2"/>
  <c r="F882" i="2"/>
  <c r="E882" i="2" s="1"/>
  <c r="Q880" i="2"/>
  <c r="T880" i="2" s="1"/>
  <c r="U880" i="2" s="1"/>
  <c r="F878" i="2"/>
  <c r="E878" i="2" s="1"/>
  <c r="Q876" i="2"/>
  <c r="T876" i="2" s="1"/>
  <c r="U876" i="2" s="1"/>
  <c r="F874" i="2"/>
  <c r="E874" i="2" s="1"/>
  <c r="Q872" i="2"/>
  <c r="T872" i="2" s="1"/>
  <c r="U872" i="2" s="1"/>
  <c r="F870" i="2"/>
  <c r="E870" i="2" s="1"/>
  <c r="Q868" i="2"/>
  <c r="T868" i="2" s="1"/>
  <c r="U868" i="2" s="1"/>
  <c r="F866" i="2"/>
  <c r="E866" i="2" s="1"/>
  <c r="Q864" i="2"/>
  <c r="T864" i="2" s="1"/>
  <c r="U864" i="2" s="1"/>
  <c r="F862" i="2"/>
  <c r="E862" i="2" s="1"/>
  <c r="Q860" i="2"/>
  <c r="T860" i="2" s="1"/>
  <c r="U860" i="2" s="1"/>
  <c r="F858" i="2"/>
  <c r="E858" i="2" s="1"/>
  <c r="Q856" i="2"/>
  <c r="T856" i="2" s="1"/>
  <c r="U856" i="2" s="1"/>
  <c r="F854" i="2"/>
  <c r="E854" i="2" s="1"/>
  <c r="Q852" i="2"/>
  <c r="T852" i="2" s="1"/>
  <c r="U852" i="2" s="1"/>
  <c r="F850" i="2"/>
  <c r="E850" i="2" s="1"/>
  <c r="Q848" i="2"/>
  <c r="T848" i="2" s="1"/>
  <c r="U848" i="2" s="1"/>
  <c r="F846" i="2"/>
  <c r="E846" i="2" s="1"/>
  <c r="Q844" i="2"/>
  <c r="T844" i="2" s="1"/>
  <c r="U844" i="2" s="1"/>
  <c r="F842" i="2"/>
  <c r="E842" i="2" s="1"/>
  <c r="Q840" i="2"/>
  <c r="T840" i="2" s="1"/>
  <c r="U840" i="2" s="1"/>
  <c r="F838" i="2"/>
  <c r="E838" i="2" s="1"/>
  <c r="Q836" i="2"/>
  <c r="T836" i="2" s="1"/>
  <c r="U836" i="2" s="1"/>
  <c r="F834" i="2"/>
  <c r="E834" i="2" s="1"/>
  <c r="Q832" i="2"/>
  <c r="T832" i="2" s="1"/>
  <c r="U832" i="2" s="1"/>
  <c r="F830" i="2"/>
  <c r="E830" i="2" s="1"/>
  <c r="Q828" i="2"/>
  <c r="T828" i="2" s="1"/>
  <c r="U828" i="2" s="1"/>
  <c r="F826" i="2"/>
  <c r="E826" i="2" s="1"/>
  <c r="Q824" i="2"/>
  <c r="T824" i="2" s="1"/>
  <c r="U824" i="2" s="1"/>
  <c r="F822" i="2"/>
  <c r="E822" i="2" s="1"/>
  <c r="Q820" i="2"/>
  <c r="T820" i="2" s="1"/>
  <c r="U820" i="2" s="1"/>
  <c r="F818" i="2"/>
  <c r="E818" i="2" s="1"/>
  <c r="Q816" i="2"/>
  <c r="T816" i="2" s="1"/>
  <c r="U816" i="2" s="1"/>
  <c r="F814" i="2"/>
  <c r="E814" i="2" s="1"/>
  <c r="Q812" i="2"/>
  <c r="T812" i="2" s="1"/>
  <c r="U812" i="2" s="1"/>
  <c r="F810" i="2"/>
  <c r="E810" i="2" s="1"/>
  <c r="Q808" i="2"/>
  <c r="T808" i="2" s="1"/>
  <c r="U808" i="2" s="1"/>
  <c r="F806" i="2"/>
  <c r="E806" i="2" s="1"/>
  <c r="Q804" i="2"/>
  <c r="T804" i="2" s="1"/>
  <c r="U804" i="2" s="1"/>
  <c r="F802" i="2"/>
  <c r="E802" i="2" s="1"/>
  <c r="Q800" i="2"/>
  <c r="T800" i="2" s="1"/>
  <c r="U800" i="2" s="1"/>
  <c r="F798" i="2"/>
  <c r="E798" i="2" s="1"/>
  <c r="Q796" i="2"/>
  <c r="T796" i="2" s="1"/>
  <c r="U796" i="2" s="1"/>
  <c r="F794" i="2"/>
  <c r="E794" i="2" s="1"/>
  <c r="Q792" i="2"/>
  <c r="T792" i="2" s="1"/>
  <c r="U792" i="2" s="1"/>
  <c r="F790" i="2"/>
  <c r="E790" i="2" s="1"/>
  <c r="Q788" i="2"/>
  <c r="T788" i="2" s="1"/>
  <c r="U788" i="2" s="1"/>
  <c r="F786" i="2"/>
  <c r="E786" i="2" s="1"/>
  <c r="Q784" i="2"/>
  <c r="T784" i="2" s="1"/>
  <c r="U784" i="2" s="1"/>
  <c r="F782" i="2"/>
  <c r="E782" i="2" s="1"/>
  <c r="K778" i="2"/>
  <c r="S778" i="2"/>
  <c r="L778" i="2"/>
  <c r="M778" i="2"/>
  <c r="J778" i="2" s="1"/>
  <c r="R778" i="2"/>
  <c r="N772" i="2"/>
  <c r="K770" i="2"/>
  <c r="S770" i="2"/>
  <c r="L770" i="2"/>
  <c r="M770" i="2"/>
  <c r="J770" i="2" s="1"/>
  <c r="R770" i="2"/>
  <c r="C750" i="2"/>
  <c r="Q750" i="2"/>
  <c r="T750" i="2" s="1"/>
  <c r="U750" i="2" s="1"/>
  <c r="C749" i="2"/>
  <c r="I882" i="2"/>
  <c r="G882" i="2" s="1"/>
  <c r="I874" i="2"/>
  <c r="G874" i="2" s="1"/>
  <c r="I870" i="2"/>
  <c r="G870" i="2" s="1"/>
  <c r="I846" i="2"/>
  <c r="G846" i="2" s="1"/>
  <c r="I842" i="2"/>
  <c r="G842" i="2" s="1"/>
  <c r="I814" i="2"/>
  <c r="G814" i="2" s="1"/>
  <c r="I806" i="2"/>
  <c r="G806" i="2" s="1"/>
  <c r="I794" i="2"/>
  <c r="G794" i="2" s="1"/>
  <c r="I786" i="2"/>
  <c r="G786" i="2" s="1"/>
  <c r="K776" i="2"/>
  <c r="S776" i="2"/>
  <c r="J776" i="2"/>
  <c r="L776" i="2"/>
  <c r="O776" i="2" s="1"/>
  <c r="M776" i="2"/>
  <c r="R776" i="2"/>
  <c r="F770" i="2"/>
  <c r="E770" i="2" s="1"/>
  <c r="K768" i="2"/>
  <c r="S768" i="2"/>
  <c r="L768" i="2"/>
  <c r="M768" i="2"/>
  <c r="J768" i="2" s="1"/>
  <c r="R768" i="2"/>
  <c r="L755" i="2"/>
  <c r="J755" i="2"/>
  <c r="S755" i="2"/>
  <c r="N755" i="2"/>
  <c r="F755" i="2" s="1"/>
  <c r="E755" i="2" s="1"/>
  <c r="K755" i="2"/>
  <c r="I866" i="2"/>
  <c r="G866" i="2" s="1"/>
  <c r="I858" i="2"/>
  <c r="G858" i="2" s="1"/>
  <c r="I850" i="2"/>
  <c r="G850" i="2" s="1"/>
  <c r="I838" i="2"/>
  <c r="G838" i="2" s="1"/>
  <c r="I830" i="2"/>
  <c r="G830" i="2" s="1"/>
  <c r="I826" i="2"/>
  <c r="G826" i="2" s="1"/>
  <c r="I802" i="2"/>
  <c r="G802" i="2" s="1"/>
  <c r="I798" i="2"/>
  <c r="G798" i="2" s="1"/>
  <c r="I790" i="2"/>
  <c r="G790" i="2" s="1"/>
  <c r="I782" i="2"/>
  <c r="G782" i="2" s="1"/>
  <c r="K764" i="2"/>
  <c r="S764" i="2"/>
  <c r="L764" i="2"/>
  <c r="M764" i="2"/>
  <c r="F764" i="2" s="1"/>
  <c r="E764" i="2" s="1"/>
  <c r="R764" i="2"/>
  <c r="I762" i="2"/>
  <c r="G762" i="2" s="1"/>
  <c r="L753" i="2"/>
  <c r="O753" i="2" s="1"/>
  <c r="M753" i="2"/>
  <c r="J753" i="2" s="1"/>
  <c r="N753" i="2"/>
  <c r="S753" i="2"/>
  <c r="Q882" i="2"/>
  <c r="T882" i="2" s="1"/>
  <c r="U882" i="2" s="1"/>
  <c r="F880" i="2"/>
  <c r="E880" i="2" s="1"/>
  <c r="Q878" i="2"/>
  <c r="T878" i="2" s="1"/>
  <c r="U878" i="2" s="1"/>
  <c r="F876" i="2"/>
  <c r="E876" i="2" s="1"/>
  <c r="Q874" i="2"/>
  <c r="T874" i="2" s="1"/>
  <c r="U874" i="2" s="1"/>
  <c r="F872" i="2"/>
  <c r="E872" i="2" s="1"/>
  <c r="Q870" i="2"/>
  <c r="T870" i="2" s="1"/>
  <c r="U870" i="2" s="1"/>
  <c r="F868" i="2"/>
  <c r="E868" i="2" s="1"/>
  <c r="Q866" i="2"/>
  <c r="T866" i="2" s="1"/>
  <c r="U866" i="2" s="1"/>
  <c r="F864" i="2"/>
  <c r="E864" i="2" s="1"/>
  <c r="Q862" i="2"/>
  <c r="T862" i="2" s="1"/>
  <c r="U862" i="2" s="1"/>
  <c r="F860" i="2"/>
  <c r="E860" i="2" s="1"/>
  <c r="Q858" i="2"/>
  <c r="T858" i="2" s="1"/>
  <c r="U858" i="2" s="1"/>
  <c r="F856" i="2"/>
  <c r="E856" i="2" s="1"/>
  <c r="Q854" i="2"/>
  <c r="T854" i="2" s="1"/>
  <c r="U854" i="2" s="1"/>
  <c r="F852" i="2"/>
  <c r="E852" i="2" s="1"/>
  <c r="Q850" i="2"/>
  <c r="T850" i="2" s="1"/>
  <c r="U850" i="2" s="1"/>
  <c r="F848" i="2"/>
  <c r="E848" i="2" s="1"/>
  <c r="Q846" i="2"/>
  <c r="T846" i="2" s="1"/>
  <c r="U846" i="2" s="1"/>
  <c r="F844" i="2"/>
  <c r="E844" i="2" s="1"/>
  <c r="Q842" i="2"/>
  <c r="T842" i="2" s="1"/>
  <c r="U842" i="2" s="1"/>
  <c r="F840" i="2"/>
  <c r="E840" i="2" s="1"/>
  <c r="Q838" i="2"/>
  <c r="T838" i="2" s="1"/>
  <c r="U838" i="2" s="1"/>
  <c r="F836" i="2"/>
  <c r="E836" i="2" s="1"/>
  <c r="Q834" i="2"/>
  <c r="T834" i="2" s="1"/>
  <c r="U834" i="2" s="1"/>
  <c r="F832" i="2"/>
  <c r="E832" i="2" s="1"/>
  <c r="Q830" i="2"/>
  <c r="T830" i="2" s="1"/>
  <c r="U830" i="2" s="1"/>
  <c r="F828" i="2"/>
  <c r="E828" i="2" s="1"/>
  <c r="Q826" i="2"/>
  <c r="T826" i="2" s="1"/>
  <c r="U826" i="2" s="1"/>
  <c r="F824" i="2"/>
  <c r="E824" i="2" s="1"/>
  <c r="Q822" i="2"/>
  <c r="T822" i="2" s="1"/>
  <c r="U822" i="2" s="1"/>
  <c r="F820" i="2"/>
  <c r="E820" i="2" s="1"/>
  <c r="Q818" i="2"/>
  <c r="T818" i="2" s="1"/>
  <c r="U818" i="2" s="1"/>
  <c r="F816" i="2"/>
  <c r="E816" i="2" s="1"/>
  <c r="Q814" i="2"/>
  <c r="T814" i="2" s="1"/>
  <c r="U814" i="2" s="1"/>
  <c r="F812" i="2"/>
  <c r="E812" i="2" s="1"/>
  <c r="Q810" i="2"/>
  <c r="T810" i="2" s="1"/>
  <c r="U810" i="2" s="1"/>
  <c r="F808" i="2"/>
  <c r="E808" i="2" s="1"/>
  <c r="Q806" i="2"/>
  <c r="T806" i="2" s="1"/>
  <c r="U806" i="2" s="1"/>
  <c r="F804" i="2"/>
  <c r="E804" i="2" s="1"/>
  <c r="Q802" i="2"/>
  <c r="T802" i="2" s="1"/>
  <c r="U802" i="2" s="1"/>
  <c r="F800" i="2"/>
  <c r="E800" i="2" s="1"/>
  <c r="Q798" i="2"/>
  <c r="T798" i="2" s="1"/>
  <c r="U798" i="2" s="1"/>
  <c r="F796" i="2"/>
  <c r="E796" i="2" s="1"/>
  <c r="Q794" i="2"/>
  <c r="T794" i="2" s="1"/>
  <c r="U794" i="2" s="1"/>
  <c r="F792" i="2"/>
  <c r="E792" i="2" s="1"/>
  <c r="Q790" i="2"/>
  <c r="T790" i="2" s="1"/>
  <c r="U790" i="2" s="1"/>
  <c r="F788" i="2"/>
  <c r="E788" i="2" s="1"/>
  <c r="Q786" i="2"/>
  <c r="T786" i="2" s="1"/>
  <c r="U786" i="2" s="1"/>
  <c r="F784" i="2"/>
  <c r="E784" i="2" s="1"/>
  <c r="Q782" i="2"/>
  <c r="T782" i="2" s="1"/>
  <c r="U782" i="2" s="1"/>
  <c r="F781" i="2"/>
  <c r="E781" i="2" s="1"/>
  <c r="N776" i="2"/>
  <c r="K774" i="2"/>
  <c r="S774" i="2"/>
  <c r="L774" i="2"/>
  <c r="M774" i="2"/>
  <c r="F774" i="2" s="1"/>
  <c r="R774" i="2"/>
  <c r="N768" i="2"/>
  <c r="K766" i="2"/>
  <c r="S766" i="2"/>
  <c r="L766" i="2"/>
  <c r="O766" i="2" s="1"/>
  <c r="M766" i="2"/>
  <c r="F766" i="2" s="1"/>
  <c r="E766" i="2" s="1"/>
  <c r="R766" i="2"/>
  <c r="C762" i="2"/>
  <c r="Q762" i="2"/>
  <c r="T762" i="2" s="1"/>
  <c r="U762" i="2" s="1"/>
  <c r="E759" i="2"/>
  <c r="G758" i="2"/>
  <c r="O758" i="2"/>
  <c r="F754" i="2"/>
  <c r="E754" i="2" s="1"/>
  <c r="I749" i="2"/>
  <c r="G749" i="2" s="1"/>
  <c r="I740" i="2"/>
  <c r="C725" i="2"/>
  <c r="Q725" i="2"/>
  <c r="T725" i="2" s="1"/>
  <c r="U725" i="2" s="1"/>
  <c r="F719" i="2"/>
  <c r="J719" i="2"/>
  <c r="K701" i="2"/>
  <c r="S701" i="2"/>
  <c r="M701" i="2"/>
  <c r="J701" i="2" s="1"/>
  <c r="R701" i="2"/>
  <c r="L701" i="2"/>
  <c r="N701" i="2"/>
  <c r="K693" i="2"/>
  <c r="S693" i="2"/>
  <c r="M693" i="2"/>
  <c r="J693" i="2" s="1"/>
  <c r="R693" i="2"/>
  <c r="L693" i="2"/>
  <c r="O693" i="2" s="1"/>
  <c r="N693" i="2"/>
  <c r="K685" i="2"/>
  <c r="S685" i="2"/>
  <c r="M685" i="2"/>
  <c r="J685" i="2" s="1"/>
  <c r="R685" i="2"/>
  <c r="L685" i="2"/>
  <c r="N685" i="2"/>
  <c r="K677" i="2"/>
  <c r="S677" i="2"/>
  <c r="M677" i="2"/>
  <c r="J677" i="2" s="1"/>
  <c r="R677" i="2"/>
  <c r="L677" i="2"/>
  <c r="O677" i="2" s="1"/>
  <c r="N677" i="2"/>
  <c r="M661" i="2"/>
  <c r="J661" i="2" s="1"/>
  <c r="K661" i="2"/>
  <c r="N661" i="2"/>
  <c r="S661" i="2"/>
  <c r="R661" i="2"/>
  <c r="L661" i="2"/>
  <c r="O661" i="2" s="1"/>
  <c r="S761" i="2"/>
  <c r="N761" i="2"/>
  <c r="L760" i="2"/>
  <c r="K760" i="2"/>
  <c r="E760" i="2" s="1"/>
  <c r="R756" i="2"/>
  <c r="N756" i="2"/>
  <c r="F756" i="2" s="1"/>
  <c r="L751" i="2"/>
  <c r="O751" i="2" s="1"/>
  <c r="J751" i="2"/>
  <c r="S751" i="2"/>
  <c r="F750" i="2"/>
  <c r="E750" i="2" s="1"/>
  <c r="J746" i="2"/>
  <c r="F746" i="2"/>
  <c r="E746" i="2" s="1"/>
  <c r="C745" i="2"/>
  <c r="L743" i="2"/>
  <c r="S743" i="2"/>
  <c r="K743" i="2"/>
  <c r="M743" i="2"/>
  <c r="J743" i="2" s="1"/>
  <c r="J738" i="2"/>
  <c r="F738" i="2"/>
  <c r="E738" i="2" s="1"/>
  <c r="C737" i="2"/>
  <c r="L735" i="2"/>
  <c r="S735" i="2"/>
  <c r="K735" i="2"/>
  <c r="M735" i="2"/>
  <c r="J735" i="2" s="1"/>
  <c r="J730" i="2"/>
  <c r="F730" i="2"/>
  <c r="E730" i="2" s="1"/>
  <c r="C729" i="2"/>
  <c r="L727" i="2"/>
  <c r="S727" i="2"/>
  <c r="K727" i="2"/>
  <c r="M727" i="2"/>
  <c r="J727" i="2" s="1"/>
  <c r="C724" i="2"/>
  <c r="Q724" i="2"/>
  <c r="T724" i="2" s="1"/>
  <c r="U724" i="2" s="1"/>
  <c r="C722" i="2"/>
  <c r="Q722" i="2"/>
  <c r="T722" i="2" s="1"/>
  <c r="U722" i="2" s="1"/>
  <c r="F717" i="2"/>
  <c r="J717" i="2"/>
  <c r="K699" i="2"/>
  <c r="S699" i="2"/>
  <c r="M699" i="2"/>
  <c r="J699" i="2" s="1"/>
  <c r="R699" i="2"/>
  <c r="L699" i="2"/>
  <c r="O699" i="2" s="1"/>
  <c r="N699" i="2"/>
  <c r="K691" i="2"/>
  <c r="S691" i="2"/>
  <c r="M691" i="2"/>
  <c r="J691" i="2" s="1"/>
  <c r="R691" i="2"/>
  <c r="L691" i="2"/>
  <c r="N691" i="2"/>
  <c r="K683" i="2"/>
  <c r="S683" i="2"/>
  <c r="M683" i="2"/>
  <c r="J683" i="2" s="1"/>
  <c r="R683" i="2"/>
  <c r="L683" i="2"/>
  <c r="O683" i="2" s="1"/>
  <c r="N683" i="2"/>
  <c r="F683" i="2" s="1"/>
  <c r="K779" i="2"/>
  <c r="O779" i="2" s="1"/>
  <c r="K777" i="2"/>
  <c r="O777" i="2" s="1"/>
  <c r="S777" i="2"/>
  <c r="K775" i="2"/>
  <c r="O775" i="2" s="1"/>
  <c r="S775" i="2"/>
  <c r="K773" i="2"/>
  <c r="O773" i="2" s="1"/>
  <c r="S773" i="2"/>
  <c r="K771" i="2"/>
  <c r="O771" i="2" s="1"/>
  <c r="S771" i="2"/>
  <c r="K769" i="2"/>
  <c r="O769" i="2" s="1"/>
  <c r="S769" i="2"/>
  <c r="K767" i="2"/>
  <c r="O767" i="2" s="1"/>
  <c r="S767" i="2"/>
  <c r="K765" i="2"/>
  <c r="O765" i="2" s="1"/>
  <c r="S765" i="2"/>
  <c r="K763" i="2"/>
  <c r="O763" i="2" s="1"/>
  <c r="S763" i="2"/>
  <c r="L761" i="2"/>
  <c r="O761" i="2" s="1"/>
  <c r="M761" i="2"/>
  <c r="J761" i="2" s="1"/>
  <c r="L756" i="2"/>
  <c r="O756" i="2" s="1"/>
  <c r="I756" i="2" s="1"/>
  <c r="G756" i="2" s="1"/>
  <c r="K756" i="2"/>
  <c r="F743" i="2"/>
  <c r="I734" i="2"/>
  <c r="G734" i="2" s="1"/>
  <c r="I726" i="2"/>
  <c r="G726" i="2" s="1"/>
  <c r="E725" i="2"/>
  <c r="I724" i="2"/>
  <c r="G724" i="2" s="1"/>
  <c r="F715" i="2"/>
  <c r="J715" i="2"/>
  <c r="K705" i="2"/>
  <c r="S705" i="2"/>
  <c r="M705" i="2"/>
  <c r="J705" i="2" s="1"/>
  <c r="R705" i="2"/>
  <c r="L705" i="2"/>
  <c r="O705" i="2" s="1"/>
  <c r="N705" i="2"/>
  <c r="K697" i="2"/>
  <c r="S697" i="2"/>
  <c r="M697" i="2"/>
  <c r="J697" i="2" s="1"/>
  <c r="R697" i="2"/>
  <c r="L697" i="2"/>
  <c r="N697" i="2"/>
  <c r="K689" i="2"/>
  <c r="S689" i="2"/>
  <c r="M689" i="2"/>
  <c r="J689" i="2" s="1"/>
  <c r="R689" i="2"/>
  <c r="L689" i="2"/>
  <c r="O689" i="2" s="1"/>
  <c r="N689" i="2"/>
  <c r="F689" i="2" s="1"/>
  <c r="K681" i="2"/>
  <c r="S681" i="2"/>
  <c r="M681" i="2"/>
  <c r="J681" i="2" s="1"/>
  <c r="R681" i="2"/>
  <c r="L681" i="2"/>
  <c r="N681" i="2"/>
  <c r="M669" i="2"/>
  <c r="K669" i="2"/>
  <c r="N669" i="2"/>
  <c r="S669" i="2"/>
  <c r="J669" i="2"/>
  <c r="R669" i="2"/>
  <c r="L669" i="2"/>
  <c r="R779" i="2"/>
  <c r="M779" i="2"/>
  <c r="F779" i="2" s="1"/>
  <c r="R777" i="2"/>
  <c r="M777" i="2"/>
  <c r="F777" i="2" s="1"/>
  <c r="E777" i="2" s="1"/>
  <c r="R775" i="2"/>
  <c r="M775" i="2"/>
  <c r="F775" i="2" s="1"/>
  <c r="R773" i="2"/>
  <c r="M773" i="2"/>
  <c r="F773" i="2" s="1"/>
  <c r="R771" i="2"/>
  <c r="M771" i="2"/>
  <c r="F771" i="2" s="1"/>
  <c r="R769" i="2"/>
  <c r="M769" i="2"/>
  <c r="F769" i="2" s="1"/>
  <c r="E769" i="2" s="1"/>
  <c r="R767" i="2"/>
  <c r="M767" i="2"/>
  <c r="F767" i="2" s="1"/>
  <c r="R765" i="2"/>
  <c r="M765" i="2"/>
  <c r="F765" i="2" s="1"/>
  <c r="R763" i="2"/>
  <c r="M763" i="2"/>
  <c r="F763" i="2" s="1"/>
  <c r="S760" i="2"/>
  <c r="L759" i="2"/>
  <c r="O759" i="2" s="1"/>
  <c r="J759" i="2"/>
  <c r="S759" i="2"/>
  <c r="L757" i="2"/>
  <c r="O757" i="2" s="1"/>
  <c r="I757" i="2" s="1"/>
  <c r="G757" i="2" s="1"/>
  <c r="M757" i="2"/>
  <c r="J757" i="2" s="1"/>
  <c r="J756" i="2"/>
  <c r="L752" i="2"/>
  <c r="K752" i="2"/>
  <c r="E752" i="2" s="1"/>
  <c r="I750" i="2"/>
  <c r="G750" i="2" s="1"/>
  <c r="L747" i="2"/>
  <c r="S747" i="2"/>
  <c r="K747" i="2"/>
  <c r="M747" i="2"/>
  <c r="J747" i="2" s="1"/>
  <c r="J742" i="2"/>
  <c r="F742" i="2"/>
  <c r="E742" i="2" s="1"/>
  <c r="C741" i="2"/>
  <c r="L739" i="2"/>
  <c r="S739" i="2"/>
  <c r="K739" i="2"/>
  <c r="M739" i="2"/>
  <c r="J739" i="2" s="1"/>
  <c r="J734" i="2"/>
  <c r="F734" i="2"/>
  <c r="E734" i="2" s="1"/>
  <c r="C733" i="2"/>
  <c r="L731" i="2"/>
  <c r="S731" i="2"/>
  <c r="K731" i="2"/>
  <c r="M731" i="2"/>
  <c r="J731" i="2" s="1"/>
  <c r="J726" i="2"/>
  <c r="F726" i="2"/>
  <c r="E726" i="2" s="1"/>
  <c r="G725" i="2"/>
  <c r="C723" i="2"/>
  <c r="Q723" i="2"/>
  <c r="T723" i="2" s="1"/>
  <c r="U723" i="2" s="1"/>
  <c r="C721" i="2"/>
  <c r="Q721" i="2"/>
  <c r="T721" i="2" s="1"/>
  <c r="U721" i="2" s="1"/>
  <c r="F713" i="2"/>
  <c r="J713" i="2"/>
  <c r="K703" i="2"/>
  <c r="S703" i="2"/>
  <c r="M703" i="2"/>
  <c r="J703" i="2" s="1"/>
  <c r="R703" i="2"/>
  <c r="L703" i="2"/>
  <c r="N703" i="2"/>
  <c r="K695" i="2"/>
  <c r="S695" i="2"/>
  <c r="M695" i="2"/>
  <c r="J695" i="2" s="1"/>
  <c r="R695" i="2"/>
  <c r="L695" i="2"/>
  <c r="O695" i="2" s="1"/>
  <c r="N695" i="2"/>
  <c r="F695" i="2" s="1"/>
  <c r="K687" i="2"/>
  <c r="S687" i="2"/>
  <c r="J687" i="2"/>
  <c r="M687" i="2"/>
  <c r="R687" i="2"/>
  <c r="L687" i="2"/>
  <c r="N687" i="2"/>
  <c r="F687" i="2" s="1"/>
  <c r="K679" i="2"/>
  <c r="S679" i="2"/>
  <c r="M679" i="2"/>
  <c r="J679" i="2" s="1"/>
  <c r="R679" i="2"/>
  <c r="L679" i="2"/>
  <c r="O679" i="2" s="1"/>
  <c r="N679" i="2"/>
  <c r="J676" i="2"/>
  <c r="Q676" i="2"/>
  <c r="T676" i="2" s="1"/>
  <c r="U676" i="2" s="1"/>
  <c r="F676" i="2"/>
  <c r="E676" i="2" s="1"/>
  <c r="K704" i="2"/>
  <c r="S704" i="2"/>
  <c r="M704" i="2"/>
  <c r="J704" i="2" s="1"/>
  <c r="R704" i="2"/>
  <c r="L704" i="2"/>
  <c r="O704" i="2" s="1"/>
  <c r="K702" i="2"/>
  <c r="S702" i="2"/>
  <c r="M702" i="2"/>
  <c r="J702" i="2" s="1"/>
  <c r="R702" i="2"/>
  <c r="L702" i="2"/>
  <c r="K700" i="2"/>
  <c r="S700" i="2"/>
  <c r="M700" i="2"/>
  <c r="R700" i="2"/>
  <c r="J700" i="2"/>
  <c r="L700" i="2"/>
  <c r="K698" i="2"/>
  <c r="S698" i="2"/>
  <c r="M698" i="2"/>
  <c r="J698" i="2" s="1"/>
  <c r="R698" i="2"/>
  <c r="L698" i="2"/>
  <c r="K696" i="2"/>
  <c r="S696" i="2"/>
  <c r="M696" i="2"/>
  <c r="J696" i="2" s="1"/>
  <c r="R696" i="2"/>
  <c r="L696" i="2"/>
  <c r="O696" i="2" s="1"/>
  <c r="K694" i="2"/>
  <c r="S694" i="2"/>
  <c r="M694" i="2"/>
  <c r="J694" i="2" s="1"/>
  <c r="R694" i="2"/>
  <c r="L694" i="2"/>
  <c r="K692" i="2"/>
  <c r="S692" i="2"/>
  <c r="M692" i="2"/>
  <c r="J692" i="2" s="1"/>
  <c r="R692" i="2"/>
  <c r="L692" i="2"/>
  <c r="K690" i="2"/>
  <c r="S690" i="2"/>
  <c r="M690" i="2"/>
  <c r="J690" i="2" s="1"/>
  <c r="R690" i="2"/>
  <c r="L690" i="2"/>
  <c r="K688" i="2"/>
  <c r="S688" i="2"/>
  <c r="M688" i="2"/>
  <c r="J688" i="2" s="1"/>
  <c r="R688" i="2"/>
  <c r="L688" i="2"/>
  <c r="O688" i="2" s="1"/>
  <c r="K686" i="2"/>
  <c r="S686" i="2"/>
  <c r="M686" i="2"/>
  <c r="J686" i="2" s="1"/>
  <c r="R686" i="2"/>
  <c r="L686" i="2"/>
  <c r="K684" i="2"/>
  <c r="S684" i="2"/>
  <c r="M684" i="2"/>
  <c r="J684" i="2" s="1"/>
  <c r="R684" i="2"/>
  <c r="L684" i="2"/>
  <c r="O684" i="2" s="1"/>
  <c r="K682" i="2"/>
  <c r="S682" i="2"/>
  <c r="M682" i="2"/>
  <c r="J682" i="2" s="1"/>
  <c r="R682" i="2"/>
  <c r="L682" i="2"/>
  <c r="O682" i="2" s="1"/>
  <c r="K680" i="2"/>
  <c r="S680" i="2"/>
  <c r="M680" i="2"/>
  <c r="J680" i="2" s="1"/>
  <c r="R680" i="2"/>
  <c r="L680" i="2"/>
  <c r="O680" i="2" s="1"/>
  <c r="K678" i="2"/>
  <c r="S678" i="2"/>
  <c r="M678" i="2"/>
  <c r="J678" i="2" s="1"/>
  <c r="R678" i="2"/>
  <c r="L678" i="2"/>
  <c r="O678" i="2" s="1"/>
  <c r="M749" i="2"/>
  <c r="Q749" i="2" s="1"/>
  <c r="T749" i="2" s="1"/>
  <c r="U749" i="2" s="1"/>
  <c r="K748" i="2"/>
  <c r="O748" i="2" s="1"/>
  <c r="M745" i="2"/>
  <c r="Q745" i="2" s="1"/>
  <c r="T745" i="2" s="1"/>
  <c r="U745" i="2" s="1"/>
  <c r="K744" i="2"/>
  <c r="O744" i="2" s="1"/>
  <c r="M741" i="2"/>
  <c r="Q741" i="2" s="1"/>
  <c r="T741" i="2" s="1"/>
  <c r="U741" i="2" s="1"/>
  <c r="K740" i="2"/>
  <c r="O740" i="2" s="1"/>
  <c r="M737" i="2"/>
  <c r="K736" i="2"/>
  <c r="O736" i="2" s="1"/>
  <c r="M733" i="2"/>
  <c r="K732" i="2"/>
  <c r="O732" i="2" s="1"/>
  <c r="M729" i="2"/>
  <c r="Q729" i="2" s="1"/>
  <c r="T729" i="2" s="1"/>
  <c r="U729" i="2" s="1"/>
  <c r="K728" i="2"/>
  <c r="O728" i="2" s="1"/>
  <c r="I728" i="2" s="1"/>
  <c r="G728" i="2" s="1"/>
  <c r="N704" i="2"/>
  <c r="N702" i="2"/>
  <c r="N700" i="2"/>
  <c r="F700" i="2" s="1"/>
  <c r="N698" i="2"/>
  <c r="N696" i="2"/>
  <c r="N694" i="2"/>
  <c r="N692" i="2"/>
  <c r="N690" i="2"/>
  <c r="N688" i="2"/>
  <c r="N686" i="2"/>
  <c r="N684" i="2"/>
  <c r="F684" i="2" s="1"/>
  <c r="N682" i="2"/>
  <c r="F682" i="2" s="1"/>
  <c r="N680" i="2"/>
  <c r="F680" i="2" s="1"/>
  <c r="N678" i="2"/>
  <c r="C674" i="2"/>
  <c r="C666" i="2"/>
  <c r="C658" i="2"/>
  <c r="L720" i="2"/>
  <c r="K719" i="2"/>
  <c r="O719" i="2" s="1"/>
  <c r="S719" i="2"/>
  <c r="L718" i="2"/>
  <c r="K717" i="2"/>
  <c r="O717" i="2" s="1"/>
  <c r="S717" i="2"/>
  <c r="L716" i="2"/>
  <c r="K715" i="2"/>
  <c r="O715" i="2" s="1"/>
  <c r="S715" i="2"/>
  <c r="L714" i="2"/>
  <c r="K713" i="2"/>
  <c r="O713" i="2" s="1"/>
  <c r="S713" i="2"/>
  <c r="K711" i="2"/>
  <c r="O711" i="2" s="1"/>
  <c r="S711" i="2"/>
  <c r="M711" i="2"/>
  <c r="R711" i="2"/>
  <c r="K709" i="2"/>
  <c r="O709" i="2" s="1"/>
  <c r="S709" i="2"/>
  <c r="M709" i="2"/>
  <c r="R709" i="2"/>
  <c r="K707" i="2"/>
  <c r="O707" i="2" s="1"/>
  <c r="S707" i="2"/>
  <c r="M707" i="2"/>
  <c r="R707" i="2"/>
  <c r="M673" i="2"/>
  <c r="J673" i="2" s="1"/>
  <c r="K673" i="2"/>
  <c r="O673" i="2" s="1"/>
  <c r="N673" i="2"/>
  <c r="S673" i="2"/>
  <c r="I671" i="2"/>
  <c r="O668" i="2"/>
  <c r="I668" i="2" s="1"/>
  <c r="G668" i="2" s="1"/>
  <c r="C662" i="2"/>
  <c r="Q656" i="2"/>
  <c r="T656" i="2" s="1"/>
  <c r="U656" i="2" s="1"/>
  <c r="C656" i="2"/>
  <c r="K720" i="2"/>
  <c r="E720" i="2" s="1"/>
  <c r="K718" i="2"/>
  <c r="S718" i="2"/>
  <c r="K716" i="2"/>
  <c r="E716" i="2" s="1"/>
  <c r="S716" i="2"/>
  <c r="K714" i="2"/>
  <c r="E714" i="2" s="1"/>
  <c r="S714" i="2"/>
  <c r="K712" i="2"/>
  <c r="O712" i="2" s="1"/>
  <c r="S712" i="2"/>
  <c r="J712" i="2"/>
  <c r="K710" i="2"/>
  <c r="E710" i="2" s="1"/>
  <c r="S710" i="2"/>
  <c r="J710" i="2"/>
  <c r="K708" i="2"/>
  <c r="O708" i="2" s="1"/>
  <c r="S708" i="2"/>
  <c r="J708" i="2"/>
  <c r="K706" i="2"/>
  <c r="O706" i="2" s="1"/>
  <c r="S706" i="2"/>
  <c r="J706" i="2"/>
  <c r="C670" i="2"/>
  <c r="M665" i="2"/>
  <c r="J665" i="2" s="1"/>
  <c r="K665" i="2"/>
  <c r="O665" i="2" s="1"/>
  <c r="N665" i="2"/>
  <c r="F665" i="2" s="1"/>
  <c r="S665" i="2"/>
  <c r="O660" i="2"/>
  <c r="M657" i="2"/>
  <c r="J657" i="2" s="1"/>
  <c r="K657" i="2"/>
  <c r="L657" i="2"/>
  <c r="R657" i="2"/>
  <c r="S657" i="2"/>
  <c r="N653" i="2"/>
  <c r="R653" i="2"/>
  <c r="L653" i="2"/>
  <c r="K653" i="2"/>
  <c r="S653" i="2"/>
  <c r="M653" i="2"/>
  <c r="J653" i="2" s="1"/>
  <c r="M671" i="2"/>
  <c r="J671" i="2" s="1"/>
  <c r="K671" i="2"/>
  <c r="O671" i="2" s="1"/>
  <c r="M663" i="2"/>
  <c r="J663" i="2" s="1"/>
  <c r="K663" i="2"/>
  <c r="O663" i="2" s="1"/>
  <c r="C637" i="2"/>
  <c r="Q637" i="2"/>
  <c r="T637" i="2" s="1"/>
  <c r="U637" i="2" s="1"/>
  <c r="I654" i="2"/>
  <c r="G654" i="2" s="1"/>
  <c r="M675" i="2"/>
  <c r="J675" i="2" s="1"/>
  <c r="K675" i="2"/>
  <c r="O675" i="2" s="1"/>
  <c r="M667" i="2"/>
  <c r="J667" i="2" s="1"/>
  <c r="K667" i="2"/>
  <c r="O667" i="2" s="1"/>
  <c r="M659" i="2"/>
  <c r="J659" i="2" s="1"/>
  <c r="K659" i="2"/>
  <c r="O659" i="2" s="1"/>
  <c r="I655" i="2"/>
  <c r="G655" i="2" s="1"/>
  <c r="F651" i="2"/>
  <c r="E656" i="2"/>
  <c r="F655" i="2"/>
  <c r="E655" i="2" s="1"/>
  <c r="S652" i="2"/>
  <c r="M652" i="2"/>
  <c r="J652" i="2" s="1"/>
  <c r="R651" i="2"/>
  <c r="Q650" i="2"/>
  <c r="T650" i="2" s="1"/>
  <c r="L648" i="2"/>
  <c r="K648" i="2"/>
  <c r="S648" i="2"/>
  <c r="L646" i="2"/>
  <c r="O646" i="2" s="1"/>
  <c r="J646" i="2"/>
  <c r="S646" i="2"/>
  <c r="N646" i="2"/>
  <c r="F646" i="2" s="1"/>
  <c r="E646" i="2" s="1"/>
  <c r="J641" i="2"/>
  <c r="F641" i="2"/>
  <c r="E641" i="2" s="1"/>
  <c r="I674" i="2"/>
  <c r="G674" i="2" s="1"/>
  <c r="M674" i="2"/>
  <c r="Q674" i="2" s="1"/>
  <c r="T674" i="2" s="1"/>
  <c r="U674" i="2" s="1"/>
  <c r="I672" i="2"/>
  <c r="G672" i="2" s="1"/>
  <c r="M672" i="2"/>
  <c r="Q672" i="2" s="1"/>
  <c r="T672" i="2" s="1"/>
  <c r="U672" i="2" s="1"/>
  <c r="I670" i="2"/>
  <c r="G670" i="2" s="1"/>
  <c r="M670" i="2"/>
  <c r="Q670" i="2" s="1"/>
  <c r="T670" i="2" s="1"/>
  <c r="U670" i="2" s="1"/>
  <c r="M668" i="2"/>
  <c r="I666" i="2"/>
  <c r="G666" i="2" s="1"/>
  <c r="M666" i="2"/>
  <c r="Q666" i="2" s="1"/>
  <c r="T666" i="2" s="1"/>
  <c r="U666" i="2" s="1"/>
  <c r="M664" i="2"/>
  <c r="I662" i="2"/>
  <c r="G662" i="2" s="1"/>
  <c r="M662" i="2"/>
  <c r="Q662" i="2" s="1"/>
  <c r="T662" i="2" s="1"/>
  <c r="U662" i="2" s="1"/>
  <c r="I660" i="2"/>
  <c r="G660" i="2" s="1"/>
  <c r="M660" i="2"/>
  <c r="I658" i="2"/>
  <c r="G658" i="2" s="1"/>
  <c r="M658" i="2"/>
  <c r="Q658" i="2" s="1"/>
  <c r="T658" i="2" s="1"/>
  <c r="U658" i="2" s="1"/>
  <c r="I656" i="2"/>
  <c r="G656" i="2" s="1"/>
  <c r="C654" i="2"/>
  <c r="L651" i="2"/>
  <c r="J651" i="2"/>
  <c r="S651" i="2"/>
  <c r="K651" i="2"/>
  <c r="L649" i="2"/>
  <c r="O649" i="2" s="1"/>
  <c r="M649" i="2"/>
  <c r="J649" i="2" s="1"/>
  <c r="L644" i="2"/>
  <c r="O644" i="2" s="1"/>
  <c r="M644" i="2"/>
  <c r="J644" i="2" s="1"/>
  <c r="N644" i="2"/>
  <c r="S644" i="2"/>
  <c r="R644" i="2"/>
  <c r="L652" i="2"/>
  <c r="K652" i="2"/>
  <c r="N652" i="2"/>
  <c r="R652" i="2"/>
  <c r="I650" i="2"/>
  <c r="G650" i="2" s="1"/>
  <c r="U650" i="2"/>
  <c r="S649" i="2"/>
  <c r="N649" i="2"/>
  <c r="I637" i="2"/>
  <c r="G637" i="2" s="1"/>
  <c r="C633" i="2"/>
  <c r="Q633" i="2"/>
  <c r="T633" i="2" s="1"/>
  <c r="U633" i="2" s="1"/>
  <c r="C625" i="2"/>
  <c r="Q625" i="2"/>
  <c r="T625" i="2" s="1"/>
  <c r="U625" i="2" s="1"/>
  <c r="L642" i="2"/>
  <c r="J642" i="2"/>
  <c r="S642" i="2"/>
  <c r="K642" i="2"/>
  <c r="E642" i="2" s="1"/>
  <c r="N640" i="2"/>
  <c r="L639" i="2"/>
  <c r="K639" i="2"/>
  <c r="N639" i="2"/>
  <c r="F639" i="2" s="1"/>
  <c r="R639" i="2"/>
  <c r="S639" i="2"/>
  <c r="L635" i="2"/>
  <c r="K635" i="2"/>
  <c r="N635" i="2"/>
  <c r="F635" i="2" s="1"/>
  <c r="R635" i="2"/>
  <c r="S635" i="2"/>
  <c r="J635" i="2"/>
  <c r="I633" i="2"/>
  <c r="G633" i="2" s="1"/>
  <c r="L640" i="2"/>
  <c r="O640" i="2" s="1"/>
  <c r="I640" i="2" s="1"/>
  <c r="G640" i="2" s="1"/>
  <c r="M640" i="2"/>
  <c r="J640" i="2" s="1"/>
  <c r="L647" i="2"/>
  <c r="O647" i="2" s="1"/>
  <c r="I645" i="2"/>
  <c r="G645" i="2" s="1"/>
  <c r="L638" i="2"/>
  <c r="J638" i="2"/>
  <c r="S638" i="2"/>
  <c r="L636" i="2"/>
  <c r="O636" i="2" s="1"/>
  <c r="M636" i="2"/>
  <c r="J636" i="2" s="1"/>
  <c r="N634" i="2"/>
  <c r="F634" i="2" s="1"/>
  <c r="E634" i="2" s="1"/>
  <c r="S632" i="2"/>
  <c r="N632" i="2"/>
  <c r="L627" i="2"/>
  <c r="K627" i="2"/>
  <c r="J627" i="2"/>
  <c r="N627" i="2"/>
  <c r="F627" i="2" s="1"/>
  <c r="R627" i="2"/>
  <c r="S647" i="2"/>
  <c r="J647" i="2"/>
  <c r="L643" i="2"/>
  <c r="K643" i="2"/>
  <c r="I641" i="2"/>
  <c r="G641" i="2" s="1"/>
  <c r="K638" i="2"/>
  <c r="E638" i="2" s="1"/>
  <c r="L634" i="2"/>
  <c r="O634" i="2" s="1"/>
  <c r="J634" i="2"/>
  <c r="S634" i="2"/>
  <c r="L632" i="2"/>
  <c r="O632" i="2" s="1"/>
  <c r="M632" i="2"/>
  <c r="J632" i="2" s="1"/>
  <c r="E630" i="2"/>
  <c r="C626" i="2"/>
  <c r="Q626" i="2"/>
  <c r="T626" i="2" s="1"/>
  <c r="E625" i="2"/>
  <c r="C629" i="2"/>
  <c r="Q629" i="2"/>
  <c r="T629" i="2" s="1"/>
  <c r="U629" i="2" s="1"/>
  <c r="I625" i="2"/>
  <c r="G625" i="2" s="1"/>
  <c r="L616" i="2"/>
  <c r="S616" i="2"/>
  <c r="K616" i="2"/>
  <c r="M616" i="2"/>
  <c r="J616" i="2" s="1"/>
  <c r="R616" i="2"/>
  <c r="N616" i="2"/>
  <c r="I629" i="2"/>
  <c r="G629" i="2" s="1"/>
  <c r="L623" i="2"/>
  <c r="J623" i="2"/>
  <c r="S623" i="2"/>
  <c r="K623" i="2"/>
  <c r="O622" i="2"/>
  <c r="R620" i="2"/>
  <c r="O618" i="2"/>
  <c r="C617" i="2"/>
  <c r="Q617" i="2"/>
  <c r="T617" i="2" s="1"/>
  <c r="U617" i="2" s="1"/>
  <c r="E622" i="2"/>
  <c r="C621" i="2"/>
  <c r="Q621" i="2"/>
  <c r="T621" i="2" s="1"/>
  <c r="U621" i="2" s="1"/>
  <c r="L620" i="2"/>
  <c r="K620" i="2"/>
  <c r="M620" i="2"/>
  <c r="F620" i="2" s="1"/>
  <c r="I617" i="2"/>
  <c r="G617" i="2" s="1"/>
  <c r="K631" i="2"/>
  <c r="O631" i="2" s="1"/>
  <c r="L630" i="2"/>
  <c r="O630" i="2" s="1"/>
  <c r="J630" i="2"/>
  <c r="S630" i="2"/>
  <c r="L628" i="2"/>
  <c r="O628" i="2" s="1"/>
  <c r="M628" i="2"/>
  <c r="L624" i="2"/>
  <c r="K624" i="2"/>
  <c r="M624" i="2"/>
  <c r="J624" i="2" s="1"/>
  <c r="N623" i="2"/>
  <c r="F623" i="2" s="1"/>
  <c r="G621" i="2"/>
  <c r="E618" i="2"/>
  <c r="S626" i="2"/>
  <c r="J626" i="2"/>
  <c r="S622" i="2"/>
  <c r="J622" i="2"/>
  <c r="K619" i="2"/>
  <c r="E619" i="2" s="1"/>
  <c r="S618" i="2"/>
  <c r="J618" i="2"/>
  <c r="K615" i="2"/>
  <c r="E615" i="2" s="1"/>
  <c r="S615" i="2"/>
  <c r="L615" i="2"/>
  <c r="S619" i="2"/>
  <c r="J619" i="2"/>
  <c r="F614" i="2"/>
  <c r="L614" i="2"/>
  <c r="S614" i="2"/>
  <c r="K614" i="2"/>
  <c r="J12" i="2" a="1"/>
  <c r="J12" i="2" s="1"/>
  <c r="S12" i="2" a="1"/>
  <c r="S12" i="2" s="1"/>
  <c r="M12" i="2" a="1"/>
  <c r="M12" i="2" s="1"/>
  <c r="R12" i="2" a="1"/>
  <c r="R12" i="2" s="1"/>
  <c r="K12" i="2" a="1"/>
  <c r="K12" i="2" s="1"/>
  <c r="N12" i="2" a="1"/>
  <c r="N12" i="2" s="1"/>
  <c r="R260" i="2"/>
  <c r="K260" i="2"/>
  <c r="M260" i="2"/>
  <c r="L260" i="2"/>
  <c r="S260" i="2"/>
  <c r="N260" i="2"/>
  <c r="J260" i="2"/>
  <c r="R292" i="2"/>
  <c r="K292" i="2"/>
  <c r="L292" i="2"/>
  <c r="N292" i="2"/>
  <c r="M292" i="2"/>
  <c r="J292" i="2" s="1"/>
  <c r="S292" i="2"/>
  <c r="R186" i="2"/>
  <c r="K186" i="2"/>
  <c r="M186" i="2"/>
  <c r="J186" i="2" s="1"/>
  <c r="N186" i="2"/>
  <c r="L186" i="2"/>
  <c r="R194" i="2"/>
  <c r="K194" i="2"/>
  <c r="M194" i="2"/>
  <c r="J194" i="2" s="1"/>
  <c r="N194" i="2"/>
  <c r="L194" i="2"/>
  <c r="O194" i="2" s="1"/>
  <c r="R202" i="2"/>
  <c r="K202" i="2"/>
  <c r="M202" i="2"/>
  <c r="J202" i="2" s="1"/>
  <c r="N202" i="2"/>
  <c r="L202" i="2"/>
  <c r="R210" i="2"/>
  <c r="K210" i="2"/>
  <c r="M210" i="2"/>
  <c r="J210" i="2" s="1"/>
  <c r="N210" i="2"/>
  <c r="L210" i="2"/>
  <c r="R218" i="2"/>
  <c r="K218" i="2"/>
  <c r="M218" i="2"/>
  <c r="J218" i="2" s="1"/>
  <c r="N218" i="2"/>
  <c r="L218" i="2"/>
  <c r="R226" i="2"/>
  <c r="K226" i="2"/>
  <c r="M226" i="2"/>
  <c r="J226" i="2" s="1"/>
  <c r="N226" i="2"/>
  <c r="L226" i="2"/>
  <c r="R234" i="2"/>
  <c r="K234" i="2"/>
  <c r="M234" i="2"/>
  <c r="J234" i="2" s="1"/>
  <c r="N234" i="2"/>
  <c r="F234" i="2" s="1"/>
  <c r="L234" i="2"/>
  <c r="R252" i="2"/>
  <c r="K252" i="2"/>
  <c r="M252" i="2"/>
  <c r="L252" i="2"/>
  <c r="S252" i="2"/>
  <c r="N252" i="2"/>
  <c r="J252" i="2"/>
  <c r="R276" i="2"/>
  <c r="K276" i="2"/>
  <c r="L276" i="2"/>
  <c r="N276" i="2"/>
  <c r="M276" i="2"/>
  <c r="J276" i="2" s="1"/>
  <c r="S276" i="2"/>
  <c r="R300" i="2"/>
  <c r="K300" i="2"/>
  <c r="L300" i="2"/>
  <c r="N300" i="2"/>
  <c r="M300" i="2"/>
  <c r="J300" i="2" s="1"/>
  <c r="S300" i="2"/>
  <c r="R268" i="2"/>
  <c r="K268" i="2"/>
  <c r="M268" i="2"/>
  <c r="J268" i="2" s="1"/>
  <c r="L268" i="2"/>
  <c r="S268" i="2"/>
  <c r="N268" i="2"/>
  <c r="R284" i="2"/>
  <c r="K284" i="2"/>
  <c r="L284" i="2"/>
  <c r="N284" i="2"/>
  <c r="M284" i="2"/>
  <c r="J284" i="2" s="1"/>
  <c r="S284" i="2"/>
  <c r="R193" i="2"/>
  <c r="K193" i="2"/>
  <c r="S193" i="2"/>
  <c r="N193" i="2"/>
  <c r="M193" i="2"/>
  <c r="J193" i="2" s="1"/>
  <c r="L193" i="2"/>
  <c r="R201" i="2"/>
  <c r="K201" i="2"/>
  <c r="S201" i="2"/>
  <c r="N201" i="2"/>
  <c r="M201" i="2"/>
  <c r="J201" i="2" s="1"/>
  <c r="L201" i="2"/>
  <c r="R209" i="2"/>
  <c r="K209" i="2"/>
  <c r="S209" i="2"/>
  <c r="N209" i="2"/>
  <c r="M209" i="2"/>
  <c r="J209" i="2" s="1"/>
  <c r="L209" i="2"/>
  <c r="R217" i="2"/>
  <c r="K217" i="2"/>
  <c r="S217" i="2"/>
  <c r="N217" i="2"/>
  <c r="M217" i="2"/>
  <c r="J217" i="2" s="1"/>
  <c r="L217" i="2"/>
  <c r="R225" i="2"/>
  <c r="K225" i="2"/>
  <c r="S225" i="2"/>
  <c r="N225" i="2"/>
  <c r="M225" i="2"/>
  <c r="J225" i="2" s="1"/>
  <c r="L225" i="2"/>
  <c r="R233" i="2"/>
  <c r="K233" i="2"/>
  <c r="S233" i="2"/>
  <c r="N233" i="2"/>
  <c r="M233" i="2"/>
  <c r="J233" i="2" s="1"/>
  <c r="L233" i="2"/>
  <c r="R244" i="2"/>
  <c r="K244" i="2"/>
  <c r="M244" i="2"/>
  <c r="L244" i="2"/>
  <c r="S244" i="2"/>
  <c r="N244" i="2"/>
  <c r="J244" i="2"/>
  <c r="R308" i="2"/>
  <c r="K308" i="2"/>
  <c r="L308" i="2"/>
  <c r="N308" i="2"/>
  <c r="M308" i="2"/>
  <c r="J308" i="2" s="1"/>
  <c r="S308" i="2"/>
  <c r="S574" i="2"/>
  <c r="L574" i="2"/>
  <c r="R574" i="2"/>
  <c r="K574" i="2"/>
  <c r="N574" i="2"/>
  <c r="M574" i="2"/>
  <c r="J574" i="2" s="1"/>
  <c r="S578" i="2"/>
  <c r="L578" i="2"/>
  <c r="R578" i="2"/>
  <c r="K578" i="2"/>
  <c r="N578" i="2"/>
  <c r="M578" i="2"/>
  <c r="J578" i="2" s="1"/>
  <c r="S582" i="2"/>
  <c r="L582" i="2"/>
  <c r="R582" i="2"/>
  <c r="K582" i="2"/>
  <c r="N582" i="2"/>
  <c r="M582" i="2"/>
  <c r="J582" i="2" s="1"/>
  <c r="S586" i="2"/>
  <c r="L586" i="2"/>
  <c r="R586" i="2"/>
  <c r="K586" i="2"/>
  <c r="N586" i="2"/>
  <c r="M586" i="2"/>
  <c r="J586" i="2" s="1"/>
  <c r="S590" i="2"/>
  <c r="L590" i="2"/>
  <c r="R590" i="2"/>
  <c r="K590" i="2"/>
  <c r="N590" i="2"/>
  <c r="J590" i="2"/>
  <c r="M590" i="2"/>
  <c r="S594" i="2"/>
  <c r="L594" i="2"/>
  <c r="R594" i="2"/>
  <c r="K594" i="2"/>
  <c r="N594" i="2"/>
  <c r="M594" i="2"/>
  <c r="J594" i="2" s="1"/>
  <c r="S598" i="2"/>
  <c r="L598" i="2"/>
  <c r="R598" i="2"/>
  <c r="K598" i="2"/>
  <c r="N598" i="2"/>
  <c r="M598" i="2"/>
  <c r="J598" i="2" s="1"/>
  <c r="S602" i="2"/>
  <c r="L602" i="2"/>
  <c r="R602" i="2"/>
  <c r="K602" i="2"/>
  <c r="N602" i="2"/>
  <c r="M602" i="2"/>
  <c r="J602" i="2" s="1"/>
  <c r="S606" i="2"/>
  <c r="L606" i="2"/>
  <c r="R606" i="2"/>
  <c r="K606" i="2"/>
  <c r="N606" i="2"/>
  <c r="M606" i="2"/>
  <c r="J606" i="2" s="1"/>
  <c r="S610" i="2"/>
  <c r="L610" i="2"/>
  <c r="R610" i="2"/>
  <c r="K610" i="2"/>
  <c r="N610" i="2"/>
  <c r="M610" i="2"/>
  <c r="J610" i="2" s="1"/>
  <c r="R152" i="2"/>
  <c r="K152" i="2"/>
  <c r="O152" i="2" s="1"/>
  <c r="N152" i="2"/>
  <c r="R154" i="2"/>
  <c r="K154" i="2"/>
  <c r="O154" i="2" s="1"/>
  <c r="N154" i="2"/>
  <c r="R156" i="2"/>
  <c r="K156" i="2"/>
  <c r="N156" i="2"/>
  <c r="R158" i="2"/>
  <c r="K158" i="2"/>
  <c r="N158" i="2"/>
  <c r="R160" i="2"/>
  <c r="K160" i="2"/>
  <c r="N160" i="2"/>
  <c r="R162" i="2"/>
  <c r="K162" i="2"/>
  <c r="O162" i="2" s="1"/>
  <c r="N162" i="2"/>
  <c r="R164" i="2"/>
  <c r="K164" i="2"/>
  <c r="N164" i="2"/>
  <c r="R166" i="2"/>
  <c r="K166" i="2"/>
  <c r="N166" i="2"/>
  <c r="R168" i="2"/>
  <c r="K168" i="2"/>
  <c r="O168" i="2" s="1"/>
  <c r="N168" i="2"/>
  <c r="R170" i="2"/>
  <c r="K170" i="2"/>
  <c r="O170" i="2" s="1"/>
  <c r="N170" i="2"/>
  <c r="R172" i="2"/>
  <c r="K172" i="2"/>
  <c r="N172" i="2"/>
  <c r="R174" i="2"/>
  <c r="K174" i="2"/>
  <c r="N174" i="2"/>
  <c r="R176" i="2"/>
  <c r="K176" i="2"/>
  <c r="O176" i="2" s="1"/>
  <c r="N176" i="2"/>
  <c r="R178" i="2"/>
  <c r="K178" i="2"/>
  <c r="N178" i="2"/>
  <c r="R180" i="2"/>
  <c r="K180" i="2"/>
  <c r="N180" i="2"/>
  <c r="R182" i="2"/>
  <c r="K182" i="2"/>
  <c r="N182" i="2"/>
  <c r="R184" i="2"/>
  <c r="K184" i="2"/>
  <c r="O184" i="2" s="1"/>
  <c r="N184" i="2"/>
  <c r="R187" i="2"/>
  <c r="K187" i="2"/>
  <c r="S187" i="2"/>
  <c r="J187" i="2"/>
  <c r="R188" i="2"/>
  <c r="K188" i="2"/>
  <c r="O188" i="2" s="1"/>
  <c r="M188" i="2"/>
  <c r="J188" i="2" s="1"/>
  <c r="S188" i="2"/>
  <c r="R195" i="2"/>
  <c r="K195" i="2"/>
  <c r="S195" i="2"/>
  <c r="J195" i="2"/>
  <c r="R196" i="2"/>
  <c r="K196" i="2"/>
  <c r="M196" i="2"/>
  <c r="J196" i="2" s="1"/>
  <c r="S196" i="2"/>
  <c r="R203" i="2"/>
  <c r="K203" i="2"/>
  <c r="S203" i="2"/>
  <c r="J203" i="2"/>
  <c r="R204" i="2"/>
  <c r="K204" i="2"/>
  <c r="O204" i="2" s="1"/>
  <c r="M204" i="2"/>
  <c r="J204" i="2" s="1"/>
  <c r="S204" i="2"/>
  <c r="R211" i="2"/>
  <c r="K211" i="2"/>
  <c r="S211" i="2"/>
  <c r="J211" i="2"/>
  <c r="R212" i="2"/>
  <c r="K212" i="2"/>
  <c r="M212" i="2"/>
  <c r="J212" i="2" s="1"/>
  <c r="S212" i="2"/>
  <c r="R219" i="2"/>
  <c r="K219" i="2"/>
  <c r="S219" i="2"/>
  <c r="J219" i="2"/>
  <c r="R220" i="2"/>
  <c r="K220" i="2"/>
  <c r="O220" i="2" s="1"/>
  <c r="M220" i="2"/>
  <c r="J220" i="2" s="1"/>
  <c r="S220" i="2"/>
  <c r="R227" i="2"/>
  <c r="K227" i="2"/>
  <c r="O227" i="2" s="1"/>
  <c r="S227" i="2"/>
  <c r="J227" i="2"/>
  <c r="R228" i="2"/>
  <c r="K228" i="2"/>
  <c r="M228" i="2"/>
  <c r="J228" i="2" s="1"/>
  <c r="S228" i="2"/>
  <c r="R235" i="2"/>
  <c r="K235" i="2"/>
  <c r="S235" i="2"/>
  <c r="J235" i="2"/>
  <c r="R236" i="2"/>
  <c r="K236" i="2"/>
  <c r="O236" i="2" s="1"/>
  <c r="M236" i="2"/>
  <c r="J236" i="2" s="1"/>
  <c r="S236" i="2"/>
  <c r="R242" i="2"/>
  <c r="K242" i="2"/>
  <c r="M242" i="2"/>
  <c r="J242" i="2" s="1"/>
  <c r="L242" i="2"/>
  <c r="R250" i="2"/>
  <c r="K250" i="2"/>
  <c r="M250" i="2"/>
  <c r="J250" i="2" s="1"/>
  <c r="L250" i="2"/>
  <c r="R258" i="2"/>
  <c r="K258" i="2"/>
  <c r="M258" i="2"/>
  <c r="J258" i="2" s="1"/>
  <c r="L258" i="2"/>
  <c r="R266" i="2"/>
  <c r="K266" i="2"/>
  <c r="M266" i="2"/>
  <c r="J266" i="2" s="1"/>
  <c r="L266" i="2"/>
  <c r="R270" i="2"/>
  <c r="K270" i="2"/>
  <c r="M270" i="2"/>
  <c r="J270" i="2" s="1"/>
  <c r="L270" i="2"/>
  <c r="S270" i="2"/>
  <c r="R189" i="2"/>
  <c r="K189" i="2"/>
  <c r="S189" i="2"/>
  <c r="J189" i="2"/>
  <c r="R190" i="2"/>
  <c r="K190" i="2"/>
  <c r="M190" i="2"/>
  <c r="J190" i="2" s="1"/>
  <c r="S190" i="2"/>
  <c r="R197" i="2"/>
  <c r="K197" i="2"/>
  <c r="S197" i="2"/>
  <c r="J197" i="2"/>
  <c r="R198" i="2"/>
  <c r="K198" i="2"/>
  <c r="M198" i="2"/>
  <c r="S198" i="2"/>
  <c r="R205" i="2"/>
  <c r="K205" i="2"/>
  <c r="S205" i="2"/>
  <c r="J205" i="2"/>
  <c r="R206" i="2"/>
  <c r="K206" i="2"/>
  <c r="M206" i="2"/>
  <c r="J206" i="2" s="1"/>
  <c r="S206" i="2"/>
  <c r="R213" i="2"/>
  <c r="K213" i="2"/>
  <c r="S213" i="2"/>
  <c r="J213" i="2"/>
  <c r="R214" i="2"/>
  <c r="K214" i="2"/>
  <c r="M214" i="2"/>
  <c r="S214" i="2"/>
  <c r="R221" i="2"/>
  <c r="K221" i="2"/>
  <c r="S221" i="2"/>
  <c r="J221" i="2"/>
  <c r="R222" i="2"/>
  <c r="K222" i="2"/>
  <c r="M222" i="2"/>
  <c r="J222" i="2" s="1"/>
  <c r="S222" i="2"/>
  <c r="R229" i="2"/>
  <c r="K229" i="2"/>
  <c r="S229" i="2"/>
  <c r="J229" i="2"/>
  <c r="R230" i="2"/>
  <c r="K230" i="2"/>
  <c r="M230" i="2"/>
  <c r="S230" i="2"/>
  <c r="R237" i="2"/>
  <c r="K237" i="2"/>
  <c r="S237" i="2"/>
  <c r="J237" i="2"/>
  <c r="R238" i="2"/>
  <c r="K238" i="2"/>
  <c r="M238" i="2"/>
  <c r="J238" i="2" s="1"/>
  <c r="S238" i="2"/>
  <c r="R240" i="2"/>
  <c r="K240" i="2"/>
  <c r="M240" i="2"/>
  <c r="J240" i="2" s="1"/>
  <c r="L240" i="2"/>
  <c r="R248" i="2"/>
  <c r="K248" i="2"/>
  <c r="M248" i="2"/>
  <c r="L248" i="2"/>
  <c r="R256" i="2"/>
  <c r="K256" i="2"/>
  <c r="M256" i="2"/>
  <c r="J256" i="2" s="1"/>
  <c r="L256" i="2"/>
  <c r="R264" i="2"/>
  <c r="K264" i="2"/>
  <c r="M264" i="2"/>
  <c r="J264" i="2" s="1"/>
  <c r="L264" i="2"/>
  <c r="R272" i="2"/>
  <c r="K272" i="2"/>
  <c r="M272" i="2"/>
  <c r="J272" i="2" s="1"/>
  <c r="L272" i="2"/>
  <c r="S272" i="2"/>
  <c r="R280" i="2"/>
  <c r="K280" i="2"/>
  <c r="L280" i="2"/>
  <c r="N280" i="2"/>
  <c r="M280" i="2"/>
  <c r="J280" i="2" s="1"/>
  <c r="R288" i="2"/>
  <c r="K288" i="2"/>
  <c r="L288" i="2"/>
  <c r="N288" i="2"/>
  <c r="M288" i="2"/>
  <c r="J288" i="2" s="1"/>
  <c r="R296" i="2"/>
  <c r="K296" i="2"/>
  <c r="L296" i="2"/>
  <c r="N296" i="2"/>
  <c r="M296" i="2"/>
  <c r="J296" i="2" s="1"/>
  <c r="R304" i="2"/>
  <c r="K304" i="2"/>
  <c r="L304" i="2"/>
  <c r="N304" i="2"/>
  <c r="M304" i="2"/>
  <c r="J304" i="2" s="1"/>
  <c r="R312" i="2"/>
  <c r="K312" i="2"/>
  <c r="L312" i="2"/>
  <c r="N312" i="2"/>
  <c r="M312" i="2"/>
  <c r="J312" i="2" s="1"/>
  <c r="R153" i="2"/>
  <c r="K153" i="2"/>
  <c r="N153" i="2"/>
  <c r="R155" i="2"/>
  <c r="K155" i="2"/>
  <c r="N155" i="2"/>
  <c r="R157" i="2"/>
  <c r="K157" i="2"/>
  <c r="N157" i="2"/>
  <c r="R159" i="2"/>
  <c r="K159" i="2"/>
  <c r="N159" i="2"/>
  <c r="R161" i="2"/>
  <c r="K161" i="2"/>
  <c r="N161" i="2"/>
  <c r="R163" i="2"/>
  <c r="K163" i="2"/>
  <c r="N163" i="2"/>
  <c r="R165" i="2"/>
  <c r="K165" i="2"/>
  <c r="N165" i="2"/>
  <c r="R167" i="2"/>
  <c r="K167" i="2"/>
  <c r="N167" i="2"/>
  <c r="R169" i="2"/>
  <c r="K169" i="2"/>
  <c r="N169" i="2"/>
  <c r="R171" i="2"/>
  <c r="K171" i="2"/>
  <c r="N171" i="2"/>
  <c r="R173" i="2"/>
  <c r="K173" i="2"/>
  <c r="N173" i="2"/>
  <c r="R175" i="2"/>
  <c r="K175" i="2"/>
  <c r="O175" i="2" s="1"/>
  <c r="N175" i="2"/>
  <c r="R177" i="2"/>
  <c r="K177" i="2"/>
  <c r="N177" i="2"/>
  <c r="R179" i="2"/>
  <c r="K179" i="2"/>
  <c r="O179" i="2" s="1"/>
  <c r="N179" i="2"/>
  <c r="R181" i="2"/>
  <c r="K181" i="2"/>
  <c r="N181" i="2"/>
  <c r="R183" i="2"/>
  <c r="K183" i="2"/>
  <c r="N183" i="2"/>
  <c r="R185" i="2"/>
  <c r="S185" i="2"/>
  <c r="K185" i="2"/>
  <c r="N185" i="2"/>
  <c r="L189" i="2"/>
  <c r="R191" i="2"/>
  <c r="K191" i="2"/>
  <c r="S191" i="2"/>
  <c r="J191" i="2"/>
  <c r="R192" i="2"/>
  <c r="K192" i="2"/>
  <c r="M192" i="2"/>
  <c r="J192" i="2" s="1"/>
  <c r="S192" i="2"/>
  <c r="L197" i="2"/>
  <c r="J198" i="2"/>
  <c r="R199" i="2"/>
  <c r="K199" i="2"/>
  <c r="S199" i="2"/>
  <c r="J199" i="2"/>
  <c r="R200" i="2"/>
  <c r="K200" i="2"/>
  <c r="M200" i="2"/>
  <c r="J200" i="2" s="1"/>
  <c r="S200" i="2"/>
  <c r="L205" i="2"/>
  <c r="R207" i="2"/>
  <c r="K207" i="2"/>
  <c r="S207" i="2"/>
  <c r="J207" i="2"/>
  <c r="R208" i="2"/>
  <c r="K208" i="2"/>
  <c r="M208" i="2"/>
  <c r="J208" i="2" s="1"/>
  <c r="S208" i="2"/>
  <c r="L213" i="2"/>
  <c r="J214" i="2"/>
  <c r="R215" i="2"/>
  <c r="K215" i="2"/>
  <c r="S215" i="2"/>
  <c r="J215" i="2"/>
  <c r="R216" i="2"/>
  <c r="K216" i="2"/>
  <c r="M216" i="2"/>
  <c r="J216" i="2" s="1"/>
  <c r="S216" i="2"/>
  <c r="L221" i="2"/>
  <c r="R223" i="2"/>
  <c r="K223" i="2"/>
  <c r="S223" i="2"/>
  <c r="J223" i="2"/>
  <c r="R224" i="2"/>
  <c r="K224" i="2"/>
  <c r="M224" i="2"/>
  <c r="J224" i="2" s="1"/>
  <c r="S224" i="2"/>
  <c r="L229" i="2"/>
  <c r="J230" i="2"/>
  <c r="R231" i="2"/>
  <c r="K231" i="2"/>
  <c r="O231" i="2" s="1"/>
  <c r="S231" i="2"/>
  <c r="J231" i="2"/>
  <c r="R232" i="2"/>
  <c r="K232" i="2"/>
  <c r="O232" i="2" s="1"/>
  <c r="M232" i="2"/>
  <c r="J232" i="2" s="1"/>
  <c r="S232" i="2"/>
  <c r="L237" i="2"/>
  <c r="R246" i="2"/>
  <c r="K246" i="2"/>
  <c r="M246" i="2"/>
  <c r="J246" i="2" s="1"/>
  <c r="L246" i="2"/>
  <c r="J248" i="2"/>
  <c r="R254" i="2"/>
  <c r="K254" i="2"/>
  <c r="M254" i="2"/>
  <c r="J254" i="2" s="1"/>
  <c r="L254" i="2"/>
  <c r="R262" i="2"/>
  <c r="K262" i="2"/>
  <c r="M262" i="2"/>
  <c r="J262" i="2" s="1"/>
  <c r="L262" i="2"/>
  <c r="N272" i="2"/>
  <c r="R274" i="2"/>
  <c r="K274" i="2"/>
  <c r="M274" i="2"/>
  <c r="J274" i="2" s="1"/>
  <c r="L274" i="2"/>
  <c r="S274" i="2"/>
  <c r="S280" i="2"/>
  <c r="N421" i="2"/>
  <c r="S421" i="2"/>
  <c r="L421" i="2"/>
  <c r="K421" i="2"/>
  <c r="R421" i="2"/>
  <c r="M421" i="2"/>
  <c r="J421" i="2" s="1"/>
  <c r="N425" i="2"/>
  <c r="S425" i="2"/>
  <c r="L425" i="2"/>
  <c r="K425" i="2"/>
  <c r="R425" i="2"/>
  <c r="M425" i="2"/>
  <c r="J425" i="2" s="1"/>
  <c r="N429" i="2"/>
  <c r="S429" i="2"/>
  <c r="L429" i="2"/>
  <c r="K429" i="2"/>
  <c r="R429" i="2"/>
  <c r="M429" i="2"/>
  <c r="J429" i="2" s="1"/>
  <c r="N433" i="2"/>
  <c r="S433" i="2"/>
  <c r="L433" i="2"/>
  <c r="K433" i="2"/>
  <c r="R433" i="2"/>
  <c r="M433" i="2"/>
  <c r="J433" i="2" s="1"/>
  <c r="R239" i="2"/>
  <c r="K239" i="2"/>
  <c r="N239" i="2"/>
  <c r="R241" i="2"/>
  <c r="K241" i="2"/>
  <c r="N241" i="2"/>
  <c r="R243" i="2"/>
  <c r="K243" i="2"/>
  <c r="N243" i="2"/>
  <c r="R245" i="2"/>
  <c r="K245" i="2"/>
  <c r="O245" i="2" s="1"/>
  <c r="N245" i="2"/>
  <c r="R247" i="2"/>
  <c r="K247" i="2"/>
  <c r="N247" i="2"/>
  <c r="R249" i="2"/>
  <c r="K249" i="2"/>
  <c r="N249" i="2"/>
  <c r="R251" i="2"/>
  <c r="K251" i="2"/>
  <c r="N251" i="2"/>
  <c r="R253" i="2"/>
  <c r="K253" i="2"/>
  <c r="N253" i="2"/>
  <c r="R255" i="2"/>
  <c r="K255" i="2"/>
  <c r="O255" i="2" s="1"/>
  <c r="N255" i="2"/>
  <c r="R257" i="2"/>
  <c r="K257" i="2"/>
  <c r="N257" i="2"/>
  <c r="R259" i="2"/>
  <c r="K259" i="2"/>
  <c r="N259" i="2"/>
  <c r="R261" i="2"/>
  <c r="K261" i="2"/>
  <c r="N261" i="2"/>
  <c r="R263" i="2"/>
  <c r="K263" i="2"/>
  <c r="N263" i="2"/>
  <c r="R265" i="2"/>
  <c r="K265" i="2"/>
  <c r="N265" i="2"/>
  <c r="R267" i="2"/>
  <c r="K267" i="2"/>
  <c r="N267" i="2"/>
  <c r="R269" i="2"/>
  <c r="K269" i="2"/>
  <c r="N269" i="2"/>
  <c r="R271" i="2"/>
  <c r="K271" i="2"/>
  <c r="N271" i="2"/>
  <c r="R273" i="2"/>
  <c r="K273" i="2"/>
  <c r="O273" i="2" s="1"/>
  <c r="N273" i="2"/>
  <c r="R275" i="2"/>
  <c r="K275" i="2"/>
  <c r="N275" i="2"/>
  <c r="R278" i="2"/>
  <c r="K278" i="2"/>
  <c r="L278" i="2"/>
  <c r="S278" i="2"/>
  <c r="R282" i="2"/>
  <c r="K282" i="2"/>
  <c r="L282" i="2"/>
  <c r="S282" i="2"/>
  <c r="R286" i="2"/>
  <c r="K286" i="2"/>
  <c r="O286" i="2" s="1"/>
  <c r="L286" i="2"/>
  <c r="S286" i="2"/>
  <c r="R290" i="2"/>
  <c r="K290" i="2"/>
  <c r="L290" i="2"/>
  <c r="S290" i="2"/>
  <c r="R294" i="2"/>
  <c r="K294" i="2"/>
  <c r="L294" i="2"/>
  <c r="S294" i="2"/>
  <c r="R298" i="2"/>
  <c r="K298" i="2"/>
  <c r="L298" i="2"/>
  <c r="S298" i="2"/>
  <c r="R302" i="2"/>
  <c r="K302" i="2"/>
  <c r="O302" i="2" s="1"/>
  <c r="L302" i="2"/>
  <c r="S302" i="2"/>
  <c r="R306" i="2"/>
  <c r="K306" i="2"/>
  <c r="L306" i="2"/>
  <c r="S306" i="2"/>
  <c r="R310" i="2"/>
  <c r="K310" i="2"/>
  <c r="L310" i="2"/>
  <c r="S310" i="2"/>
  <c r="R314" i="2"/>
  <c r="K314" i="2"/>
  <c r="L314" i="2"/>
  <c r="S314" i="2"/>
  <c r="J239" i="2"/>
  <c r="S239" i="2"/>
  <c r="J241" i="2"/>
  <c r="S241" i="2"/>
  <c r="J243" i="2"/>
  <c r="S243" i="2"/>
  <c r="J245" i="2"/>
  <c r="S245" i="2"/>
  <c r="J247" i="2"/>
  <c r="S247" i="2"/>
  <c r="J249" i="2"/>
  <c r="S249" i="2"/>
  <c r="J251" i="2"/>
  <c r="S251" i="2"/>
  <c r="J253" i="2"/>
  <c r="S253" i="2"/>
  <c r="J255" i="2"/>
  <c r="S255" i="2"/>
  <c r="J257" i="2"/>
  <c r="S257" i="2"/>
  <c r="J259" i="2"/>
  <c r="S259" i="2"/>
  <c r="J261" i="2"/>
  <c r="S261" i="2"/>
  <c r="J263" i="2"/>
  <c r="S263" i="2"/>
  <c r="J265" i="2"/>
  <c r="S265" i="2"/>
  <c r="J267" i="2"/>
  <c r="S267" i="2"/>
  <c r="J269" i="2"/>
  <c r="S269" i="2"/>
  <c r="J271" i="2"/>
  <c r="S271" i="2"/>
  <c r="J273" i="2"/>
  <c r="S273" i="2"/>
  <c r="J275" i="2"/>
  <c r="S275" i="2"/>
  <c r="J278" i="2"/>
  <c r="J282" i="2"/>
  <c r="J286" i="2"/>
  <c r="J290" i="2"/>
  <c r="J294" i="2"/>
  <c r="J298" i="2"/>
  <c r="J302" i="2"/>
  <c r="J306" i="2"/>
  <c r="J310" i="2"/>
  <c r="J314" i="2"/>
  <c r="N423" i="2"/>
  <c r="S423" i="2"/>
  <c r="L423" i="2"/>
  <c r="K423" i="2"/>
  <c r="R423" i="2"/>
  <c r="M423" i="2"/>
  <c r="J423" i="2" s="1"/>
  <c r="N427" i="2"/>
  <c r="S427" i="2"/>
  <c r="L427" i="2"/>
  <c r="K427" i="2"/>
  <c r="R427" i="2"/>
  <c r="M427" i="2"/>
  <c r="J427" i="2" s="1"/>
  <c r="N431" i="2"/>
  <c r="S431" i="2"/>
  <c r="L431" i="2"/>
  <c r="K431" i="2"/>
  <c r="R431" i="2"/>
  <c r="M431" i="2"/>
  <c r="J431" i="2" s="1"/>
  <c r="R277" i="2"/>
  <c r="K277" i="2"/>
  <c r="O277" i="2" s="1"/>
  <c r="N277" i="2"/>
  <c r="R279" i="2"/>
  <c r="K279" i="2"/>
  <c r="N279" i="2"/>
  <c r="R281" i="2"/>
  <c r="K281" i="2"/>
  <c r="N281" i="2"/>
  <c r="R283" i="2"/>
  <c r="K283" i="2"/>
  <c r="N283" i="2"/>
  <c r="R285" i="2"/>
  <c r="K285" i="2"/>
  <c r="O285" i="2" s="1"/>
  <c r="N285" i="2"/>
  <c r="R287" i="2"/>
  <c r="K287" i="2"/>
  <c r="N287" i="2"/>
  <c r="R289" i="2"/>
  <c r="K289" i="2"/>
  <c r="O289" i="2" s="1"/>
  <c r="N289" i="2"/>
  <c r="R291" i="2"/>
  <c r="K291" i="2"/>
  <c r="O291" i="2" s="1"/>
  <c r="N291" i="2"/>
  <c r="R293" i="2"/>
  <c r="K293" i="2"/>
  <c r="N293" i="2"/>
  <c r="R295" i="2"/>
  <c r="K295" i="2"/>
  <c r="N295" i="2"/>
  <c r="R297" i="2"/>
  <c r="K297" i="2"/>
  <c r="N297" i="2"/>
  <c r="R299" i="2"/>
  <c r="K299" i="2"/>
  <c r="N299" i="2"/>
  <c r="R301" i="2"/>
  <c r="K301" i="2"/>
  <c r="N301" i="2"/>
  <c r="R303" i="2"/>
  <c r="K303" i="2"/>
  <c r="N303" i="2"/>
  <c r="R305" i="2"/>
  <c r="K305" i="2"/>
  <c r="O305" i="2" s="1"/>
  <c r="N305" i="2"/>
  <c r="R307" i="2"/>
  <c r="K307" i="2"/>
  <c r="N307" i="2"/>
  <c r="R309" i="2"/>
  <c r="K309" i="2"/>
  <c r="O309" i="2" s="1"/>
  <c r="N309" i="2"/>
  <c r="R311" i="2"/>
  <c r="K311" i="2"/>
  <c r="N311" i="2"/>
  <c r="R313" i="2"/>
  <c r="K313" i="2"/>
  <c r="N313" i="2"/>
  <c r="R315" i="2"/>
  <c r="K315" i="2"/>
  <c r="N315" i="2"/>
  <c r="R317" i="2"/>
  <c r="K317" i="2"/>
  <c r="O317" i="2" s="1"/>
  <c r="N317" i="2"/>
  <c r="R319" i="2"/>
  <c r="K319" i="2"/>
  <c r="N319" i="2"/>
  <c r="R321" i="2"/>
  <c r="K321" i="2"/>
  <c r="O321" i="2" s="1"/>
  <c r="N321" i="2"/>
  <c r="R323" i="2"/>
  <c r="K323" i="2"/>
  <c r="N323" i="2"/>
  <c r="R325" i="2"/>
  <c r="K325" i="2"/>
  <c r="N325" i="2"/>
  <c r="R327" i="2"/>
  <c r="K327" i="2"/>
  <c r="N327" i="2"/>
  <c r="R329" i="2"/>
  <c r="K329" i="2"/>
  <c r="N329" i="2"/>
  <c r="R331" i="2"/>
  <c r="K331" i="2"/>
  <c r="N331" i="2"/>
  <c r="R333" i="2"/>
  <c r="K333" i="2"/>
  <c r="N333" i="2"/>
  <c r="R335" i="2"/>
  <c r="K335" i="2"/>
  <c r="N335" i="2"/>
  <c r="R337" i="2"/>
  <c r="K337" i="2"/>
  <c r="N337" i="2"/>
  <c r="R339" i="2"/>
  <c r="K339" i="2"/>
  <c r="N339" i="2"/>
  <c r="R341" i="2"/>
  <c r="K341" i="2"/>
  <c r="O341" i="2" s="1"/>
  <c r="N341" i="2"/>
  <c r="R343" i="2"/>
  <c r="K343" i="2"/>
  <c r="N343" i="2"/>
  <c r="R345" i="2"/>
  <c r="K345" i="2"/>
  <c r="N345" i="2"/>
  <c r="R347" i="2"/>
  <c r="K347" i="2"/>
  <c r="N347" i="2"/>
  <c r="R349" i="2"/>
  <c r="K349" i="2"/>
  <c r="O349" i="2" s="1"/>
  <c r="N349" i="2"/>
  <c r="R351" i="2"/>
  <c r="K351" i="2"/>
  <c r="N351" i="2"/>
  <c r="R353" i="2"/>
  <c r="K353" i="2"/>
  <c r="O353" i="2" s="1"/>
  <c r="N353" i="2"/>
  <c r="R355" i="2"/>
  <c r="K355" i="2"/>
  <c r="N355" i="2"/>
  <c r="R357" i="2"/>
  <c r="K357" i="2"/>
  <c r="O357" i="2" s="1"/>
  <c r="N357" i="2"/>
  <c r="R359" i="2"/>
  <c r="K359" i="2"/>
  <c r="N359" i="2"/>
  <c r="R361" i="2"/>
  <c r="K361" i="2"/>
  <c r="N361" i="2"/>
  <c r="R363" i="2"/>
  <c r="K363" i="2"/>
  <c r="N363" i="2"/>
  <c r="F363" i="2" s="1"/>
  <c r="R365" i="2"/>
  <c r="K365" i="2"/>
  <c r="N365" i="2"/>
  <c r="R367" i="2"/>
  <c r="K367" i="2"/>
  <c r="N367" i="2"/>
  <c r="R369" i="2"/>
  <c r="K369" i="2"/>
  <c r="N369" i="2"/>
  <c r="R371" i="2"/>
  <c r="K371" i="2"/>
  <c r="N371" i="2"/>
  <c r="R373" i="2"/>
  <c r="K373" i="2"/>
  <c r="O373" i="2" s="1"/>
  <c r="N373" i="2"/>
  <c r="R375" i="2"/>
  <c r="K375" i="2"/>
  <c r="N375" i="2"/>
  <c r="R377" i="2"/>
  <c r="K377" i="2"/>
  <c r="N377" i="2"/>
  <c r="R379" i="2"/>
  <c r="K379" i="2"/>
  <c r="N379" i="2"/>
  <c r="R381" i="2"/>
  <c r="K381" i="2"/>
  <c r="N381" i="2"/>
  <c r="R383" i="2"/>
  <c r="K383" i="2"/>
  <c r="N383" i="2"/>
  <c r="R385" i="2"/>
  <c r="K385" i="2"/>
  <c r="N385" i="2"/>
  <c r="R387" i="2"/>
  <c r="K387" i="2"/>
  <c r="N387" i="2"/>
  <c r="R389" i="2"/>
  <c r="K389" i="2"/>
  <c r="O389" i="2" s="1"/>
  <c r="N389" i="2"/>
  <c r="R391" i="2"/>
  <c r="K391" i="2"/>
  <c r="N391" i="2"/>
  <c r="R393" i="2"/>
  <c r="K393" i="2"/>
  <c r="N393" i="2"/>
  <c r="R395" i="2"/>
  <c r="K395" i="2"/>
  <c r="N395" i="2"/>
  <c r="R397" i="2"/>
  <c r="K397" i="2"/>
  <c r="O397" i="2" s="1"/>
  <c r="N397" i="2"/>
  <c r="R399" i="2"/>
  <c r="K399" i="2"/>
  <c r="N399" i="2"/>
  <c r="R401" i="2"/>
  <c r="K401" i="2"/>
  <c r="N401" i="2"/>
  <c r="N422" i="2"/>
  <c r="S422" i="2"/>
  <c r="L422" i="2"/>
  <c r="K422" i="2"/>
  <c r="R422" i="2"/>
  <c r="N424" i="2"/>
  <c r="S424" i="2"/>
  <c r="L424" i="2"/>
  <c r="K424" i="2"/>
  <c r="R424" i="2"/>
  <c r="N426" i="2"/>
  <c r="S426" i="2"/>
  <c r="L426" i="2"/>
  <c r="K426" i="2"/>
  <c r="R426" i="2"/>
  <c r="N428" i="2"/>
  <c r="S428" i="2"/>
  <c r="L428" i="2"/>
  <c r="K428" i="2"/>
  <c r="R428" i="2"/>
  <c r="N430" i="2"/>
  <c r="S430" i="2"/>
  <c r="L430" i="2"/>
  <c r="K430" i="2"/>
  <c r="R430" i="2"/>
  <c r="N432" i="2"/>
  <c r="S432" i="2"/>
  <c r="L432" i="2"/>
  <c r="K432" i="2"/>
  <c r="R432" i="2"/>
  <c r="R462" i="2"/>
  <c r="K462" i="2"/>
  <c r="S462" i="2"/>
  <c r="M462" i="2"/>
  <c r="J462" i="2" s="1"/>
  <c r="N462" i="2"/>
  <c r="L462" i="2"/>
  <c r="R466" i="2"/>
  <c r="K466" i="2"/>
  <c r="S466" i="2"/>
  <c r="M466" i="2"/>
  <c r="J466" i="2" s="1"/>
  <c r="N466" i="2"/>
  <c r="L466" i="2"/>
  <c r="R316" i="2"/>
  <c r="K316" i="2"/>
  <c r="N316" i="2"/>
  <c r="R318" i="2"/>
  <c r="K318" i="2"/>
  <c r="O318" i="2" s="1"/>
  <c r="N318" i="2"/>
  <c r="R320" i="2"/>
  <c r="K320" i="2"/>
  <c r="O320" i="2" s="1"/>
  <c r="N320" i="2"/>
  <c r="R322" i="2"/>
  <c r="K322" i="2"/>
  <c r="N322" i="2"/>
  <c r="R324" i="2"/>
  <c r="K324" i="2"/>
  <c r="N324" i="2"/>
  <c r="R326" i="2"/>
  <c r="K326" i="2"/>
  <c r="N326" i="2"/>
  <c r="R328" i="2"/>
  <c r="K328" i="2"/>
  <c r="O328" i="2" s="1"/>
  <c r="N328" i="2"/>
  <c r="R330" i="2"/>
  <c r="K330" i="2"/>
  <c r="O330" i="2" s="1"/>
  <c r="N330" i="2"/>
  <c r="R332" i="2"/>
  <c r="K332" i="2"/>
  <c r="N332" i="2"/>
  <c r="R334" i="2"/>
  <c r="K334" i="2"/>
  <c r="N334" i="2"/>
  <c r="R336" i="2"/>
  <c r="K336" i="2"/>
  <c r="O336" i="2" s="1"/>
  <c r="N336" i="2"/>
  <c r="R338" i="2"/>
  <c r="K338" i="2"/>
  <c r="O338" i="2" s="1"/>
  <c r="Q338" i="2" s="1"/>
  <c r="N338" i="2"/>
  <c r="R340" i="2"/>
  <c r="K340" i="2"/>
  <c r="N340" i="2"/>
  <c r="R342" i="2"/>
  <c r="K342" i="2"/>
  <c r="O342" i="2" s="1"/>
  <c r="N342" i="2"/>
  <c r="R344" i="2"/>
  <c r="K344" i="2"/>
  <c r="O344" i="2" s="1"/>
  <c r="N344" i="2"/>
  <c r="R346" i="2"/>
  <c r="K346" i="2"/>
  <c r="O346" i="2" s="1"/>
  <c r="N346" i="2"/>
  <c r="R348" i="2"/>
  <c r="K348" i="2"/>
  <c r="N348" i="2"/>
  <c r="R350" i="2"/>
  <c r="K350" i="2"/>
  <c r="N350" i="2"/>
  <c r="R352" i="2"/>
  <c r="K352" i="2"/>
  <c r="N352" i="2"/>
  <c r="R354" i="2"/>
  <c r="K354" i="2"/>
  <c r="O354" i="2" s="1"/>
  <c r="N354" i="2"/>
  <c r="R356" i="2"/>
  <c r="K356" i="2"/>
  <c r="N356" i="2"/>
  <c r="R358" i="2"/>
  <c r="K358" i="2"/>
  <c r="O358" i="2" s="1"/>
  <c r="N358" i="2"/>
  <c r="R360" i="2"/>
  <c r="K360" i="2"/>
  <c r="N360" i="2"/>
  <c r="R362" i="2"/>
  <c r="K362" i="2"/>
  <c r="N362" i="2"/>
  <c r="R364" i="2"/>
  <c r="K364" i="2"/>
  <c r="N364" i="2"/>
  <c r="R366" i="2"/>
  <c r="K366" i="2"/>
  <c r="N366" i="2"/>
  <c r="R368" i="2"/>
  <c r="K368" i="2"/>
  <c r="O368" i="2" s="1"/>
  <c r="N368" i="2"/>
  <c r="R370" i="2"/>
  <c r="K370" i="2"/>
  <c r="O370" i="2" s="1"/>
  <c r="C370" i="2" s="1"/>
  <c r="N370" i="2"/>
  <c r="R372" i="2"/>
  <c r="K372" i="2"/>
  <c r="N372" i="2"/>
  <c r="R374" i="2"/>
  <c r="K374" i="2"/>
  <c r="O374" i="2" s="1"/>
  <c r="N374" i="2"/>
  <c r="R376" i="2"/>
  <c r="K376" i="2"/>
  <c r="O376" i="2" s="1"/>
  <c r="N376" i="2"/>
  <c r="R378" i="2"/>
  <c r="K378" i="2"/>
  <c r="N378" i="2"/>
  <c r="F378" i="2" s="1"/>
  <c r="R380" i="2"/>
  <c r="K380" i="2"/>
  <c r="N380" i="2"/>
  <c r="R382" i="2"/>
  <c r="K382" i="2"/>
  <c r="O382" i="2" s="1"/>
  <c r="N382" i="2"/>
  <c r="R384" i="2"/>
  <c r="K384" i="2"/>
  <c r="O384" i="2" s="1"/>
  <c r="N384" i="2"/>
  <c r="R386" i="2"/>
  <c r="K386" i="2"/>
  <c r="O386" i="2" s="1"/>
  <c r="N386" i="2"/>
  <c r="R388" i="2"/>
  <c r="K388" i="2"/>
  <c r="N388" i="2"/>
  <c r="R390" i="2"/>
  <c r="K390" i="2"/>
  <c r="N390" i="2"/>
  <c r="R392" i="2"/>
  <c r="K392" i="2"/>
  <c r="O392" i="2" s="1"/>
  <c r="C392" i="2" s="1"/>
  <c r="N392" i="2"/>
  <c r="R394" i="2"/>
  <c r="K394" i="2"/>
  <c r="O394" i="2" s="1"/>
  <c r="N394" i="2"/>
  <c r="R396" i="2"/>
  <c r="K396" i="2"/>
  <c r="N396" i="2"/>
  <c r="R398" i="2"/>
  <c r="K398" i="2"/>
  <c r="O398" i="2" s="1"/>
  <c r="I398" i="2" s="1"/>
  <c r="N398" i="2"/>
  <c r="R400" i="2"/>
  <c r="K400" i="2"/>
  <c r="O400" i="2" s="1"/>
  <c r="N400" i="2"/>
  <c r="R402" i="2"/>
  <c r="K402" i="2"/>
  <c r="O402" i="2" s="1"/>
  <c r="M402" i="2"/>
  <c r="J402" i="2" s="1"/>
  <c r="S402" i="2"/>
  <c r="M422" i="2"/>
  <c r="J422" i="2" s="1"/>
  <c r="M424" i="2"/>
  <c r="J424" i="2" s="1"/>
  <c r="M426" i="2"/>
  <c r="J426" i="2" s="1"/>
  <c r="M428" i="2"/>
  <c r="J428" i="2" s="1"/>
  <c r="M430" i="2"/>
  <c r="J430" i="2" s="1"/>
  <c r="M432" i="2"/>
  <c r="J432" i="2" s="1"/>
  <c r="M403" i="2"/>
  <c r="J403" i="2" s="1"/>
  <c r="M404" i="2"/>
  <c r="J404" i="2" s="1"/>
  <c r="M405" i="2"/>
  <c r="J405" i="2" s="1"/>
  <c r="M406" i="2"/>
  <c r="J406" i="2" s="1"/>
  <c r="M407" i="2"/>
  <c r="J407" i="2" s="1"/>
  <c r="M408" i="2"/>
  <c r="J408" i="2" s="1"/>
  <c r="M409" i="2"/>
  <c r="J409" i="2" s="1"/>
  <c r="M410" i="2"/>
  <c r="J410" i="2" s="1"/>
  <c r="M411" i="2"/>
  <c r="J411" i="2" s="1"/>
  <c r="M412" i="2"/>
  <c r="J412" i="2" s="1"/>
  <c r="M413" i="2"/>
  <c r="J413" i="2" s="1"/>
  <c r="M414" i="2"/>
  <c r="J414" i="2" s="1"/>
  <c r="M415" i="2"/>
  <c r="J415" i="2" s="1"/>
  <c r="M416" i="2"/>
  <c r="J416" i="2" s="1"/>
  <c r="M417" i="2"/>
  <c r="J417" i="2" s="1"/>
  <c r="M418" i="2"/>
  <c r="J418" i="2" s="1"/>
  <c r="M419" i="2"/>
  <c r="J419" i="2" s="1"/>
  <c r="N420" i="2"/>
  <c r="J420" i="2"/>
  <c r="S420" i="2"/>
  <c r="R420" i="2"/>
  <c r="R461" i="2"/>
  <c r="K461" i="2"/>
  <c r="M461" i="2"/>
  <c r="J461" i="2" s="1"/>
  <c r="S461" i="2"/>
  <c r="R465" i="2"/>
  <c r="K465" i="2"/>
  <c r="O465" i="2" s="1"/>
  <c r="M465" i="2"/>
  <c r="J465" i="2" s="1"/>
  <c r="S465" i="2"/>
  <c r="N434" i="2"/>
  <c r="F434" i="2" s="1"/>
  <c r="J434" i="2"/>
  <c r="S434" i="2"/>
  <c r="L434" i="2"/>
  <c r="O434" i="2" s="1"/>
  <c r="N435" i="2"/>
  <c r="J435" i="2"/>
  <c r="S435" i="2"/>
  <c r="L435" i="2"/>
  <c r="N436" i="2"/>
  <c r="J436" i="2"/>
  <c r="S436" i="2"/>
  <c r="L436" i="2"/>
  <c r="N437" i="2"/>
  <c r="J437" i="2"/>
  <c r="S437" i="2"/>
  <c r="L437" i="2"/>
  <c r="N438" i="2"/>
  <c r="F438" i="2" s="1"/>
  <c r="J438" i="2"/>
  <c r="S438" i="2"/>
  <c r="L438" i="2"/>
  <c r="N439" i="2"/>
  <c r="J439" i="2"/>
  <c r="S439" i="2"/>
  <c r="L439" i="2"/>
  <c r="N440" i="2"/>
  <c r="J440" i="2"/>
  <c r="S440" i="2"/>
  <c r="L440" i="2"/>
  <c r="N441" i="2"/>
  <c r="J441" i="2"/>
  <c r="S441" i="2"/>
  <c r="L441" i="2"/>
  <c r="N442" i="2"/>
  <c r="J442" i="2"/>
  <c r="S442" i="2"/>
  <c r="L442" i="2"/>
  <c r="N443" i="2"/>
  <c r="J443" i="2"/>
  <c r="S443" i="2"/>
  <c r="L443" i="2"/>
  <c r="N444" i="2"/>
  <c r="J444" i="2"/>
  <c r="S444" i="2"/>
  <c r="L444" i="2"/>
  <c r="N445" i="2"/>
  <c r="J445" i="2"/>
  <c r="S445" i="2"/>
  <c r="L445" i="2"/>
  <c r="N446" i="2"/>
  <c r="J446" i="2"/>
  <c r="S446" i="2"/>
  <c r="L446" i="2"/>
  <c r="N447" i="2"/>
  <c r="J447" i="2"/>
  <c r="S447" i="2"/>
  <c r="L447" i="2"/>
  <c r="N448" i="2"/>
  <c r="J448" i="2"/>
  <c r="S448" i="2"/>
  <c r="L448" i="2"/>
  <c r="O448" i="2" s="1"/>
  <c r="N449" i="2"/>
  <c r="J449" i="2"/>
  <c r="S449" i="2"/>
  <c r="L449" i="2"/>
  <c r="N450" i="2"/>
  <c r="F450" i="2" s="1"/>
  <c r="J450" i="2"/>
  <c r="S450" i="2"/>
  <c r="L450" i="2"/>
  <c r="O450" i="2" s="1"/>
  <c r="Q450" i="2" s="1"/>
  <c r="T450" i="2" s="1"/>
  <c r="N451" i="2"/>
  <c r="J451" i="2"/>
  <c r="S451" i="2"/>
  <c r="L451" i="2"/>
  <c r="N452" i="2"/>
  <c r="J452" i="2"/>
  <c r="S452" i="2"/>
  <c r="L452" i="2"/>
  <c r="N453" i="2"/>
  <c r="F453" i="2" s="1"/>
  <c r="J453" i="2"/>
  <c r="S453" i="2"/>
  <c r="L453" i="2"/>
  <c r="N454" i="2"/>
  <c r="J454" i="2"/>
  <c r="S454" i="2"/>
  <c r="L454" i="2"/>
  <c r="N455" i="2"/>
  <c r="J455" i="2"/>
  <c r="S455" i="2"/>
  <c r="L455" i="2"/>
  <c r="N456" i="2"/>
  <c r="J456" i="2"/>
  <c r="S456" i="2"/>
  <c r="L456" i="2"/>
  <c r="O456" i="2" s="1"/>
  <c r="N457" i="2"/>
  <c r="J457" i="2"/>
  <c r="S457" i="2"/>
  <c r="L457" i="2"/>
  <c r="N458" i="2"/>
  <c r="J458" i="2"/>
  <c r="S458" i="2"/>
  <c r="L458" i="2"/>
  <c r="N459" i="2"/>
  <c r="J459" i="2"/>
  <c r="S459" i="2"/>
  <c r="L459" i="2"/>
  <c r="R460" i="2"/>
  <c r="K460" i="2"/>
  <c r="S460" i="2"/>
  <c r="M460" i="2"/>
  <c r="J460" i="2" s="1"/>
  <c r="R464" i="2"/>
  <c r="K464" i="2"/>
  <c r="S464" i="2"/>
  <c r="M464" i="2"/>
  <c r="J464" i="2" s="1"/>
  <c r="K403" i="2"/>
  <c r="K404" i="2"/>
  <c r="K405" i="2"/>
  <c r="O405" i="2" s="1"/>
  <c r="K406" i="2"/>
  <c r="O406" i="2" s="1"/>
  <c r="K407" i="2"/>
  <c r="K408" i="2"/>
  <c r="K409" i="2"/>
  <c r="K410" i="2"/>
  <c r="O410" i="2" s="1"/>
  <c r="K411" i="2"/>
  <c r="K412" i="2"/>
  <c r="K413" i="2"/>
  <c r="O413" i="2" s="1"/>
  <c r="K414" i="2"/>
  <c r="O414" i="2" s="1"/>
  <c r="I414" i="2" s="1"/>
  <c r="K415" i="2"/>
  <c r="K416" i="2"/>
  <c r="K417" i="2"/>
  <c r="K418" i="2"/>
  <c r="O418" i="2" s="1"/>
  <c r="K419" i="2"/>
  <c r="L420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L460" i="2"/>
  <c r="N461" i="2"/>
  <c r="R463" i="2"/>
  <c r="K463" i="2"/>
  <c r="M463" i="2"/>
  <c r="J463" i="2" s="1"/>
  <c r="S463" i="2"/>
  <c r="L464" i="2"/>
  <c r="N465" i="2"/>
  <c r="R467" i="2"/>
  <c r="K467" i="2"/>
  <c r="M467" i="2"/>
  <c r="J467" i="2" s="1"/>
  <c r="L467" i="2"/>
  <c r="S467" i="2"/>
  <c r="R469" i="2"/>
  <c r="K469" i="2"/>
  <c r="M469" i="2"/>
  <c r="J469" i="2" s="1"/>
  <c r="L469" i="2"/>
  <c r="S469" i="2"/>
  <c r="R471" i="2"/>
  <c r="K471" i="2"/>
  <c r="M471" i="2"/>
  <c r="J471" i="2" s="1"/>
  <c r="L471" i="2"/>
  <c r="S471" i="2"/>
  <c r="R473" i="2"/>
  <c r="K473" i="2"/>
  <c r="M473" i="2"/>
  <c r="J473" i="2" s="1"/>
  <c r="L473" i="2"/>
  <c r="O473" i="2" s="1"/>
  <c r="S473" i="2"/>
  <c r="R475" i="2"/>
  <c r="K475" i="2"/>
  <c r="M475" i="2"/>
  <c r="J475" i="2" s="1"/>
  <c r="L475" i="2"/>
  <c r="S475" i="2"/>
  <c r="R477" i="2"/>
  <c r="K477" i="2"/>
  <c r="M477" i="2"/>
  <c r="J477" i="2" s="1"/>
  <c r="L477" i="2"/>
  <c r="S477" i="2"/>
  <c r="R479" i="2"/>
  <c r="K479" i="2"/>
  <c r="M479" i="2"/>
  <c r="J479" i="2" s="1"/>
  <c r="L479" i="2"/>
  <c r="S479" i="2"/>
  <c r="R481" i="2"/>
  <c r="K481" i="2"/>
  <c r="M481" i="2"/>
  <c r="J481" i="2" s="1"/>
  <c r="L481" i="2"/>
  <c r="S481" i="2"/>
  <c r="R483" i="2"/>
  <c r="K483" i="2"/>
  <c r="M483" i="2"/>
  <c r="J483" i="2" s="1"/>
  <c r="L483" i="2"/>
  <c r="S483" i="2"/>
  <c r="R485" i="2"/>
  <c r="K485" i="2"/>
  <c r="O485" i="2" s="1"/>
  <c r="M485" i="2"/>
  <c r="J485" i="2" s="1"/>
  <c r="L485" i="2"/>
  <c r="S485" i="2"/>
  <c r="R487" i="2"/>
  <c r="K487" i="2"/>
  <c r="O487" i="2" s="1"/>
  <c r="M487" i="2"/>
  <c r="J487" i="2" s="1"/>
  <c r="L487" i="2"/>
  <c r="S487" i="2"/>
  <c r="R489" i="2"/>
  <c r="K489" i="2"/>
  <c r="M489" i="2"/>
  <c r="J489" i="2" s="1"/>
  <c r="L489" i="2"/>
  <c r="O489" i="2" s="1"/>
  <c r="S489" i="2"/>
  <c r="R491" i="2"/>
  <c r="K491" i="2"/>
  <c r="M491" i="2"/>
  <c r="J491" i="2" s="1"/>
  <c r="L491" i="2"/>
  <c r="S491" i="2"/>
  <c r="R493" i="2"/>
  <c r="K493" i="2"/>
  <c r="M493" i="2"/>
  <c r="J493" i="2" s="1"/>
  <c r="L493" i="2"/>
  <c r="S493" i="2"/>
  <c r="R495" i="2"/>
  <c r="K495" i="2"/>
  <c r="M495" i="2"/>
  <c r="J495" i="2" s="1"/>
  <c r="L495" i="2"/>
  <c r="S495" i="2"/>
  <c r="R497" i="2"/>
  <c r="K497" i="2"/>
  <c r="M497" i="2"/>
  <c r="J497" i="2" s="1"/>
  <c r="L497" i="2"/>
  <c r="O497" i="2" s="1"/>
  <c r="S497" i="2"/>
  <c r="R499" i="2"/>
  <c r="K499" i="2"/>
  <c r="M499" i="2"/>
  <c r="J499" i="2" s="1"/>
  <c r="L499" i="2"/>
  <c r="S499" i="2"/>
  <c r="R501" i="2"/>
  <c r="K501" i="2"/>
  <c r="M501" i="2"/>
  <c r="J501" i="2" s="1"/>
  <c r="L501" i="2"/>
  <c r="S501" i="2"/>
  <c r="R503" i="2"/>
  <c r="K503" i="2"/>
  <c r="M503" i="2"/>
  <c r="J503" i="2" s="1"/>
  <c r="L503" i="2"/>
  <c r="S503" i="2"/>
  <c r="R505" i="2"/>
  <c r="K505" i="2"/>
  <c r="M505" i="2"/>
  <c r="J505" i="2" s="1"/>
  <c r="L505" i="2"/>
  <c r="S505" i="2"/>
  <c r="R507" i="2"/>
  <c r="K507" i="2"/>
  <c r="M507" i="2"/>
  <c r="J507" i="2" s="1"/>
  <c r="L507" i="2"/>
  <c r="S507" i="2"/>
  <c r="R509" i="2"/>
  <c r="K509" i="2"/>
  <c r="M509" i="2"/>
  <c r="J509" i="2" s="1"/>
  <c r="L509" i="2"/>
  <c r="S509" i="2"/>
  <c r="R511" i="2"/>
  <c r="K511" i="2"/>
  <c r="M511" i="2"/>
  <c r="J511" i="2" s="1"/>
  <c r="L511" i="2"/>
  <c r="S511" i="2"/>
  <c r="R513" i="2"/>
  <c r="K513" i="2"/>
  <c r="M513" i="2"/>
  <c r="J513" i="2" s="1"/>
  <c r="L513" i="2"/>
  <c r="S513" i="2"/>
  <c r="R515" i="2"/>
  <c r="K515" i="2"/>
  <c r="M515" i="2"/>
  <c r="J515" i="2" s="1"/>
  <c r="L515" i="2"/>
  <c r="S515" i="2"/>
  <c r="R468" i="2"/>
  <c r="K468" i="2"/>
  <c r="O468" i="2" s="1"/>
  <c r="N468" i="2"/>
  <c r="R470" i="2"/>
  <c r="K470" i="2"/>
  <c r="N470" i="2"/>
  <c r="R472" i="2"/>
  <c r="K472" i="2"/>
  <c r="N472" i="2"/>
  <c r="R474" i="2"/>
  <c r="K474" i="2"/>
  <c r="N474" i="2"/>
  <c r="F474" i="2" s="1"/>
  <c r="R476" i="2"/>
  <c r="K476" i="2"/>
  <c r="N476" i="2"/>
  <c r="R478" i="2"/>
  <c r="K478" i="2"/>
  <c r="O478" i="2" s="1"/>
  <c r="N478" i="2"/>
  <c r="F478" i="2" s="1"/>
  <c r="R480" i="2"/>
  <c r="K480" i="2"/>
  <c r="O480" i="2" s="1"/>
  <c r="N480" i="2"/>
  <c r="R482" i="2"/>
  <c r="K482" i="2"/>
  <c r="N482" i="2"/>
  <c r="R484" i="2"/>
  <c r="K484" i="2"/>
  <c r="O484" i="2" s="1"/>
  <c r="N484" i="2"/>
  <c r="R486" i="2"/>
  <c r="K486" i="2"/>
  <c r="N486" i="2"/>
  <c r="F486" i="2" s="1"/>
  <c r="R488" i="2"/>
  <c r="K488" i="2"/>
  <c r="N488" i="2"/>
  <c r="R490" i="2"/>
  <c r="K490" i="2"/>
  <c r="N490" i="2"/>
  <c r="F490" i="2" s="1"/>
  <c r="R492" i="2"/>
  <c r="K492" i="2"/>
  <c r="N492" i="2"/>
  <c r="R494" i="2"/>
  <c r="K494" i="2"/>
  <c r="O494" i="2" s="1"/>
  <c r="N494" i="2"/>
  <c r="R496" i="2"/>
  <c r="K496" i="2"/>
  <c r="N496" i="2"/>
  <c r="R498" i="2"/>
  <c r="K498" i="2"/>
  <c r="N498" i="2"/>
  <c r="F498" i="2" s="1"/>
  <c r="R500" i="2"/>
  <c r="K500" i="2"/>
  <c r="N500" i="2"/>
  <c r="R502" i="2"/>
  <c r="K502" i="2"/>
  <c r="N502" i="2"/>
  <c r="F502" i="2" s="1"/>
  <c r="E502" i="2" s="1"/>
  <c r="R504" i="2"/>
  <c r="K504" i="2"/>
  <c r="O504" i="2" s="1"/>
  <c r="N504" i="2"/>
  <c r="R506" i="2"/>
  <c r="K506" i="2"/>
  <c r="O506" i="2" s="1"/>
  <c r="N506" i="2"/>
  <c r="R508" i="2"/>
  <c r="K508" i="2"/>
  <c r="O508" i="2" s="1"/>
  <c r="C508" i="2" s="1"/>
  <c r="N508" i="2"/>
  <c r="R510" i="2"/>
  <c r="K510" i="2"/>
  <c r="O510" i="2" s="1"/>
  <c r="N510" i="2"/>
  <c r="R512" i="2"/>
  <c r="K512" i="2"/>
  <c r="O512" i="2" s="1"/>
  <c r="N512" i="2"/>
  <c r="R514" i="2"/>
  <c r="K514" i="2"/>
  <c r="O514" i="2" s="1"/>
  <c r="N514" i="2"/>
  <c r="F514" i="2" s="1"/>
  <c r="S516" i="2"/>
  <c r="L516" i="2"/>
  <c r="K516" i="2"/>
  <c r="R516" i="2"/>
  <c r="J468" i="2"/>
  <c r="S468" i="2"/>
  <c r="J470" i="2"/>
  <c r="S470" i="2"/>
  <c r="J472" i="2"/>
  <c r="S472" i="2"/>
  <c r="J474" i="2"/>
  <c r="S474" i="2"/>
  <c r="J476" i="2"/>
  <c r="S476" i="2"/>
  <c r="J478" i="2"/>
  <c r="S478" i="2"/>
  <c r="J480" i="2"/>
  <c r="S480" i="2"/>
  <c r="J482" i="2"/>
  <c r="S482" i="2"/>
  <c r="J484" i="2"/>
  <c r="S484" i="2"/>
  <c r="J486" i="2"/>
  <c r="S486" i="2"/>
  <c r="J488" i="2"/>
  <c r="S488" i="2"/>
  <c r="J490" i="2"/>
  <c r="S490" i="2"/>
  <c r="J492" i="2"/>
  <c r="S492" i="2"/>
  <c r="J494" i="2"/>
  <c r="S494" i="2"/>
  <c r="J496" i="2"/>
  <c r="S496" i="2"/>
  <c r="J498" i="2"/>
  <c r="S498" i="2"/>
  <c r="J500" i="2"/>
  <c r="S500" i="2"/>
  <c r="J502" i="2"/>
  <c r="S502" i="2"/>
  <c r="J504" i="2"/>
  <c r="S504" i="2"/>
  <c r="J506" i="2"/>
  <c r="S506" i="2"/>
  <c r="J508" i="2"/>
  <c r="S508" i="2"/>
  <c r="J510" i="2"/>
  <c r="S510" i="2"/>
  <c r="J512" i="2"/>
  <c r="S512" i="2"/>
  <c r="J514" i="2"/>
  <c r="S514" i="2"/>
  <c r="J516" i="2"/>
  <c r="S518" i="2"/>
  <c r="L518" i="2"/>
  <c r="N518" i="2"/>
  <c r="F518" i="2" s="1"/>
  <c r="S520" i="2"/>
  <c r="L520" i="2"/>
  <c r="N520" i="2"/>
  <c r="S522" i="2"/>
  <c r="L522" i="2"/>
  <c r="N522" i="2"/>
  <c r="F522" i="2" s="1"/>
  <c r="S524" i="2"/>
  <c r="L524" i="2"/>
  <c r="N524" i="2"/>
  <c r="S526" i="2"/>
  <c r="L526" i="2"/>
  <c r="N526" i="2"/>
  <c r="F526" i="2" s="1"/>
  <c r="S528" i="2"/>
  <c r="L528" i="2"/>
  <c r="N528" i="2"/>
  <c r="S530" i="2"/>
  <c r="L530" i="2"/>
  <c r="N530" i="2"/>
  <c r="S532" i="2"/>
  <c r="L532" i="2"/>
  <c r="N532" i="2"/>
  <c r="S534" i="2"/>
  <c r="L534" i="2"/>
  <c r="N534" i="2"/>
  <c r="S536" i="2"/>
  <c r="L536" i="2"/>
  <c r="N536" i="2"/>
  <c r="S538" i="2"/>
  <c r="L538" i="2"/>
  <c r="N538" i="2"/>
  <c r="N540" i="2"/>
  <c r="S540" i="2"/>
  <c r="L540" i="2"/>
  <c r="O540" i="2" s="1"/>
  <c r="C540" i="2" s="1"/>
  <c r="N541" i="2"/>
  <c r="S541" i="2"/>
  <c r="L541" i="2"/>
  <c r="O541" i="2" s="1"/>
  <c r="N542" i="2"/>
  <c r="S542" i="2"/>
  <c r="L542" i="2"/>
  <c r="O542" i="2" s="1"/>
  <c r="N543" i="2"/>
  <c r="S543" i="2"/>
  <c r="L543" i="2"/>
  <c r="N544" i="2"/>
  <c r="S544" i="2"/>
  <c r="L544" i="2"/>
  <c r="O544" i="2" s="1"/>
  <c r="N545" i="2"/>
  <c r="S545" i="2"/>
  <c r="L545" i="2"/>
  <c r="N546" i="2"/>
  <c r="S546" i="2"/>
  <c r="L546" i="2"/>
  <c r="O546" i="2" s="1"/>
  <c r="N547" i="2"/>
  <c r="S547" i="2"/>
  <c r="L547" i="2"/>
  <c r="N548" i="2"/>
  <c r="S548" i="2"/>
  <c r="L548" i="2"/>
  <c r="O548" i="2" s="1"/>
  <c r="N549" i="2"/>
  <c r="S549" i="2"/>
  <c r="L549" i="2"/>
  <c r="N550" i="2"/>
  <c r="S550" i="2"/>
  <c r="L550" i="2"/>
  <c r="N551" i="2"/>
  <c r="S551" i="2"/>
  <c r="L551" i="2"/>
  <c r="N552" i="2"/>
  <c r="S552" i="2"/>
  <c r="L552" i="2"/>
  <c r="O552" i="2" s="1"/>
  <c r="N553" i="2"/>
  <c r="S553" i="2"/>
  <c r="L553" i="2"/>
  <c r="N554" i="2"/>
  <c r="S554" i="2"/>
  <c r="L554" i="2"/>
  <c r="N555" i="2"/>
  <c r="S555" i="2"/>
  <c r="L555" i="2"/>
  <c r="O555" i="2" s="1"/>
  <c r="N556" i="2"/>
  <c r="S556" i="2"/>
  <c r="L556" i="2"/>
  <c r="O556" i="2" s="1"/>
  <c r="N557" i="2"/>
  <c r="S557" i="2"/>
  <c r="L557" i="2"/>
  <c r="N558" i="2"/>
  <c r="S558" i="2"/>
  <c r="L558" i="2"/>
  <c r="O558" i="2" s="1"/>
  <c r="N559" i="2"/>
  <c r="S559" i="2"/>
  <c r="L559" i="2"/>
  <c r="N560" i="2"/>
  <c r="S560" i="2"/>
  <c r="L560" i="2"/>
  <c r="N561" i="2"/>
  <c r="S561" i="2"/>
  <c r="L561" i="2"/>
  <c r="O561" i="2" s="1"/>
  <c r="N562" i="2"/>
  <c r="S562" i="2"/>
  <c r="L562" i="2"/>
  <c r="N563" i="2"/>
  <c r="S563" i="2"/>
  <c r="L563" i="2"/>
  <c r="N564" i="2"/>
  <c r="S564" i="2"/>
  <c r="L564" i="2"/>
  <c r="O564" i="2" s="1"/>
  <c r="N565" i="2"/>
  <c r="S565" i="2"/>
  <c r="L565" i="2"/>
  <c r="N566" i="2"/>
  <c r="S566" i="2"/>
  <c r="L566" i="2"/>
  <c r="O566" i="2" s="1"/>
  <c r="N567" i="2"/>
  <c r="S567" i="2"/>
  <c r="L567" i="2"/>
  <c r="O567" i="2" s="1"/>
  <c r="N568" i="2"/>
  <c r="S568" i="2"/>
  <c r="L568" i="2"/>
  <c r="N569" i="2"/>
  <c r="S569" i="2"/>
  <c r="L569" i="2"/>
  <c r="S572" i="2"/>
  <c r="L572" i="2"/>
  <c r="R572" i="2"/>
  <c r="K572" i="2"/>
  <c r="N572" i="2"/>
  <c r="M572" i="2"/>
  <c r="J572" i="2" s="1"/>
  <c r="S576" i="2"/>
  <c r="L576" i="2"/>
  <c r="R576" i="2"/>
  <c r="K576" i="2"/>
  <c r="N576" i="2"/>
  <c r="M576" i="2"/>
  <c r="J576" i="2" s="1"/>
  <c r="S580" i="2"/>
  <c r="L580" i="2"/>
  <c r="R580" i="2"/>
  <c r="K580" i="2"/>
  <c r="N580" i="2"/>
  <c r="M580" i="2"/>
  <c r="J580" i="2" s="1"/>
  <c r="S584" i="2"/>
  <c r="L584" i="2"/>
  <c r="R584" i="2"/>
  <c r="K584" i="2"/>
  <c r="N584" i="2"/>
  <c r="M584" i="2"/>
  <c r="J584" i="2" s="1"/>
  <c r="S588" i="2"/>
  <c r="L588" i="2"/>
  <c r="R588" i="2"/>
  <c r="K588" i="2"/>
  <c r="N588" i="2"/>
  <c r="M588" i="2"/>
  <c r="J588" i="2" s="1"/>
  <c r="S592" i="2"/>
  <c r="L592" i="2"/>
  <c r="R592" i="2"/>
  <c r="K592" i="2"/>
  <c r="N592" i="2"/>
  <c r="M592" i="2"/>
  <c r="J592" i="2" s="1"/>
  <c r="S596" i="2"/>
  <c r="L596" i="2"/>
  <c r="R596" i="2"/>
  <c r="K596" i="2"/>
  <c r="N596" i="2"/>
  <c r="M596" i="2"/>
  <c r="J596" i="2" s="1"/>
  <c r="S600" i="2"/>
  <c r="L600" i="2"/>
  <c r="R600" i="2"/>
  <c r="K600" i="2"/>
  <c r="N600" i="2"/>
  <c r="M600" i="2"/>
  <c r="J600" i="2" s="1"/>
  <c r="S604" i="2"/>
  <c r="L604" i="2"/>
  <c r="R604" i="2"/>
  <c r="K604" i="2"/>
  <c r="N604" i="2"/>
  <c r="M604" i="2"/>
  <c r="J604" i="2" s="1"/>
  <c r="S608" i="2"/>
  <c r="L608" i="2"/>
  <c r="R608" i="2"/>
  <c r="K608" i="2"/>
  <c r="N608" i="2"/>
  <c r="F608" i="2" s="1"/>
  <c r="M608" i="2"/>
  <c r="J608" i="2" s="1"/>
  <c r="S612" i="2"/>
  <c r="L612" i="2"/>
  <c r="R612" i="2"/>
  <c r="K612" i="2"/>
  <c r="N612" i="2"/>
  <c r="M612" i="2"/>
  <c r="J612" i="2" s="1"/>
  <c r="S517" i="2"/>
  <c r="L517" i="2"/>
  <c r="N517" i="2"/>
  <c r="K518" i="2"/>
  <c r="S519" i="2"/>
  <c r="L519" i="2"/>
  <c r="N519" i="2"/>
  <c r="K520" i="2"/>
  <c r="O520" i="2" s="1"/>
  <c r="S521" i="2"/>
  <c r="L521" i="2"/>
  <c r="N521" i="2"/>
  <c r="K522" i="2"/>
  <c r="S523" i="2"/>
  <c r="L523" i="2"/>
  <c r="N523" i="2"/>
  <c r="K524" i="2"/>
  <c r="S525" i="2"/>
  <c r="L525" i="2"/>
  <c r="N525" i="2"/>
  <c r="K526" i="2"/>
  <c r="S527" i="2"/>
  <c r="L527" i="2"/>
  <c r="N527" i="2"/>
  <c r="K528" i="2"/>
  <c r="S529" i="2"/>
  <c r="L529" i="2"/>
  <c r="N529" i="2"/>
  <c r="K530" i="2"/>
  <c r="S531" i="2"/>
  <c r="L531" i="2"/>
  <c r="N531" i="2"/>
  <c r="K532" i="2"/>
  <c r="S533" i="2"/>
  <c r="L533" i="2"/>
  <c r="N533" i="2"/>
  <c r="K534" i="2"/>
  <c r="S535" i="2"/>
  <c r="L535" i="2"/>
  <c r="N535" i="2"/>
  <c r="K536" i="2"/>
  <c r="O536" i="2" s="1"/>
  <c r="S537" i="2"/>
  <c r="L537" i="2"/>
  <c r="N537" i="2"/>
  <c r="K538" i="2"/>
  <c r="S539" i="2"/>
  <c r="L539" i="2"/>
  <c r="N539" i="2"/>
  <c r="M540" i="2"/>
  <c r="J540" i="2" s="1"/>
  <c r="M541" i="2"/>
  <c r="J541" i="2" s="1"/>
  <c r="M542" i="2"/>
  <c r="J542" i="2" s="1"/>
  <c r="M543" i="2"/>
  <c r="J543" i="2" s="1"/>
  <c r="M544" i="2"/>
  <c r="J544" i="2" s="1"/>
  <c r="M545" i="2"/>
  <c r="J545" i="2" s="1"/>
  <c r="M546" i="2"/>
  <c r="J546" i="2" s="1"/>
  <c r="M547" i="2"/>
  <c r="J547" i="2" s="1"/>
  <c r="M548" i="2"/>
  <c r="J548" i="2" s="1"/>
  <c r="M549" i="2"/>
  <c r="J549" i="2" s="1"/>
  <c r="M550" i="2"/>
  <c r="J550" i="2" s="1"/>
  <c r="M551" i="2"/>
  <c r="J551" i="2" s="1"/>
  <c r="M552" i="2"/>
  <c r="J552" i="2" s="1"/>
  <c r="M553" i="2"/>
  <c r="J553" i="2" s="1"/>
  <c r="M554" i="2"/>
  <c r="J554" i="2" s="1"/>
  <c r="M555" i="2"/>
  <c r="J555" i="2" s="1"/>
  <c r="M556" i="2"/>
  <c r="J556" i="2" s="1"/>
  <c r="M557" i="2"/>
  <c r="J557" i="2" s="1"/>
  <c r="M558" i="2"/>
  <c r="J558" i="2" s="1"/>
  <c r="M559" i="2"/>
  <c r="J559" i="2" s="1"/>
  <c r="M560" i="2"/>
  <c r="J560" i="2" s="1"/>
  <c r="M561" i="2"/>
  <c r="J561" i="2" s="1"/>
  <c r="M562" i="2"/>
  <c r="J562" i="2" s="1"/>
  <c r="M563" i="2"/>
  <c r="J563" i="2" s="1"/>
  <c r="M564" i="2"/>
  <c r="J564" i="2" s="1"/>
  <c r="M565" i="2"/>
  <c r="J565" i="2" s="1"/>
  <c r="M566" i="2"/>
  <c r="J566" i="2" s="1"/>
  <c r="M567" i="2"/>
  <c r="J567" i="2" s="1"/>
  <c r="M568" i="2"/>
  <c r="J568" i="2" s="1"/>
  <c r="M569" i="2"/>
  <c r="J569" i="2" s="1"/>
  <c r="L570" i="2"/>
  <c r="S570" i="2"/>
  <c r="M570" i="2"/>
  <c r="J570" i="2" s="1"/>
  <c r="S571" i="2"/>
  <c r="N571" i="2"/>
  <c r="M571" i="2"/>
  <c r="J571" i="2" s="1"/>
  <c r="S573" i="2"/>
  <c r="L573" i="2"/>
  <c r="R573" i="2"/>
  <c r="K573" i="2"/>
  <c r="N573" i="2"/>
  <c r="S575" i="2"/>
  <c r="L575" i="2"/>
  <c r="R575" i="2"/>
  <c r="K575" i="2"/>
  <c r="N575" i="2"/>
  <c r="S577" i="2"/>
  <c r="L577" i="2"/>
  <c r="R577" i="2"/>
  <c r="K577" i="2"/>
  <c r="N577" i="2"/>
  <c r="S579" i="2"/>
  <c r="L579" i="2"/>
  <c r="R579" i="2"/>
  <c r="K579" i="2"/>
  <c r="N579" i="2"/>
  <c r="S581" i="2"/>
  <c r="L581" i="2"/>
  <c r="O581" i="2" s="1"/>
  <c r="R581" i="2"/>
  <c r="K581" i="2"/>
  <c r="N581" i="2"/>
  <c r="S583" i="2"/>
  <c r="L583" i="2"/>
  <c r="R583" i="2"/>
  <c r="K583" i="2"/>
  <c r="N583" i="2"/>
  <c r="S585" i="2"/>
  <c r="L585" i="2"/>
  <c r="R585" i="2"/>
  <c r="K585" i="2"/>
  <c r="N585" i="2"/>
  <c r="S587" i="2"/>
  <c r="L587" i="2"/>
  <c r="R587" i="2"/>
  <c r="K587" i="2"/>
  <c r="N587" i="2"/>
  <c r="S589" i="2"/>
  <c r="L589" i="2"/>
  <c r="R589" i="2"/>
  <c r="K589" i="2"/>
  <c r="N589" i="2"/>
  <c r="S591" i="2"/>
  <c r="L591" i="2"/>
  <c r="R591" i="2"/>
  <c r="K591" i="2"/>
  <c r="O591" i="2" s="1"/>
  <c r="N591" i="2"/>
  <c r="S593" i="2"/>
  <c r="L593" i="2"/>
  <c r="R593" i="2"/>
  <c r="K593" i="2"/>
  <c r="N593" i="2"/>
  <c r="S595" i="2"/>
  <c r="L595" i="2"/>
  <c r="R595" i="2"/>
  <c r="K595" i="2"/>
  <c r="N595" i="2"/>
  <c r="S597" i="2"/>
  <c r="L597" i="2"/>
  <c r="R597" i="2"/>
  <c r="K597" i="2"/>
  <c r="N597" i="2"/>
  <c r="S599" i="2"/>
  <c r="L599" i="2"/>
  <c r="R599" i="2"/>
  <c r="K599" i="2"/>
  <c r="N599" i="2"/>
  <c r="S601" i="2"/>
  <c r="L601" i="2"/>
  <c r="R601" i="2"/>
  <c r="K601" i="2"/>
  <c r="N601" i="2"/>
  <c r="S603" i="2"/>
  <c r="L603" i="2"/>
  <c r="R603" i="2"/>
  <c r="K603" i="2"/>
  <c r="N603" i="2"/>
  <c r="S605" i="2"/>
  <c r="L605" i="2"/>
  <c r="R605" i="2"/>
  <c r="K605" i="2"/>
  <c r="N605" i="2"/>
  <c r="S607" i="2"/>
  <c r="L607" i="2"/>
  <c r="R607" i="2"/>
  <c r="K607" i="2"/>
  <c r="N607" i="2"/>
  <c r="S609" i="2"/>
  <c r="L609" i="2"/>
  <c r="R609" i="2"/>
  <c r="K609" i="2"/>
  <c r="N609" i="2"/>
  <c r="S611" i="2"/>
  <c r="L611" i="2"/>
  <c r="R611" i="2"/>
  <c r="K611" i="2"/>
  <c r="N611" i="2"/>
  <c r="S613" i="2"/>
  <c r="L613" i="2"/>
  <c r="R613" i="2"/>
  <c r="K613" i="2"/>
  <c r="N613" i="2"/>
  <c r="R571" i="2"/>
  <c r="M573" i="2"/>
  <c r="J573" i="2" s="1"/>
  <c r="M575" i="2"/>
  <c r="J575" i="2" s="1"/>
  <c r="M577" i="2"/>
  <c r="J577" i="2" s="1"/>
  <c r="M579" i="2"/>
  <c r="J579" i="2" s="1"/>
  <c r="M581" i="2"/>
  <c r="J581" i="2" s="1"/>
  <c r="M583" i="2"/>
  <c r="J583" i="2" s="1"/>
  <c r="M585" i="2"/>
  <c r="J585" i="2" s="1"/>
  <c r="M587" i="2"/>
  <c r="J587" i="2" s="1"/>
  <c r="M589" i="2"/>
  <c r="J589" i="2" s="1"/>
  <c r="M591" i="2"/>
  <c r="J591" i="2" s="1"/>
  <c r="M593" i="2"/>
  <c r="J593" i="2" s="1"/>
  <c r="M595" i="2"/>
  <c r="J595" i="2" s="1"/>
  <c r="M597" i="2"/>
  <c r="J597" i="2" s="1"/>
  <c r="M599" i="2"/>
  <c r="J599" i="2" s="1"/>
  <c r="M601" i="2"/>
  <c r="J601" i="2" s="1"/>
  <c r="M603" i="2"/>
  <c r="J603" i="2" s="1"/>
  <c r="M605" i="2"/>
  <c r="J605" i="2" s="1"/>
  <c r="M607" i="2"/>
  <c r="J607" i="2" s="1"/>
  <c r="M609" i="2"/>
  <c r="J609" i="2" s="1"/>
  <c r="M611" i="2"/>
  <c r="J611" i="2" s="1"/>
  <c r="M613" i="2"/>
  <c r="J613" i="2" s="1"/>
  <c r="O278" i="2"/>
  <c r="O364" i="2"/>
  <c r="O292" i="2"/>
  <c r="O276" i="2"/>
  <c r="O260" i="2"/>
  <c r="O116" i="2"/>
  <c r="O100" i="2"/>
  <c r="C100" i="2" s="1"/>
  <c r="O84" i="2"/>
  <c r="I84" i="2" s="1"/>
  <c r="O68" i="2"/>
  <c r="O189" i="2"/>
  <c r="O157" i="2"/>
  <c r="O125" i="2"/>
  <c r="O109" i="2"/>
  <c r="O73" i="2"/>
  <c r="O61" i="2"/>
  <c r="O53" i="2"/>
  <c r="O41" i="2"/>
  <c r="O21" i="2"/>
  <c r="O274" i="2"/>
  <c r="O146" i="2"/>
  <c r="O138" i="2"/>
  <c r="O114" i="2"/>
  <c r="O98" i="2"/>
  <c r="O82" i="2"/>
  <c r="O66" i="2"/>
  <c r="O455" i="2"/>
  <c r="O327" i="2"/>
  <c r="O259" i="2"/>
  <c r="O247" i="2"/>
  <c r="O223" i="2"/>
  <c r="O215" i="2"/>
  <c r="O207" i="2"/>
  <c r="O191" i="2"/>
  <c r="O163" i="2"/>
  <c r="O159" i="2"/>
  <c r="O147" i="2"/>
  <c r="O143" i="2"/>
  <c r="O131" i="2"/>
  <c r="O127" i="2"/>
  <c r="O119" i="2"/>
  <c r="O115" i="2"/>
  <c r="O111" i="2"/>
  <c r="O99" i="2"/>
  <c r="O79" i="2"/>
  <c r="O75" i="2"/>
  <c r="I75" i="2" s="1"/>
  <c r="O67" i="2"/>
  <c r="O63" i="2"/>
  <c r="O59" i="2"/>
  <c r="O43" i="2"/>
  <c r="I43" i="2" s="1"/>
  <c r="O39" i="2"/>
  <c r="O27" i="2"/>
  <c r="O582" i="2"/>
  <c r="O470" i="2"/>
  <c r="O462" i="2"/>
  <c r="O422" i="2"/>
  <c r="O390" i="2"/>
  <c r="Q390" i="2" s="1"/>
  <c r="O350" i="2"/>
  <c r="O314" i="2"/>
  <c r="O304" i="2"/>
  <c r="O288" i="2"/>
  <c r="O248" i="2"/>
  <c r="O224" i="2"/>
  <c r="O216" i="2"/>
  <c r="O208" i="2"/>
  <c r="O144" i="2"/>
  <c r="I144" i="2" s="1"/>
  <c r="O136" i="2"/>
  <c r="C136" i="2" s="1"/>
  <c r="O128" i="2"/>
  <c r="O112" i="2"/>
  <c r="O104" i="2"/>
  <c r="O96" i="2"/>
  <c r="O88" i="2"/>
  <c r="I88" i="2" s="1"/>
  <c r="O56" i="2"/>
  <c r="O48" i="2"/>
  <c r="O40" i="2"/>
  <c r="O32" i="2"/>
  <c r="O24" i="2"/>
  <c r="O16" i="2"/>
  <c r="O77" i="2"/>
  <c r="C77" i="2" s="1"/>
  <c r="O122" i="2"/>
  <c r="O65" i="2"/>
  <c r="O90" i="2"/>
  <c r="O49" i="2"/>
  <c r="O156" i="2"/>
  <c r="O164" i="2"/>
  <c r="F442" i="2"/>
  <c r="O461" i="2"/>
  <c r="O256" i="2"/>
  <c r="F19" i="2"/>
  <c r="O129" i="2"/>
  <c r="O17" i="2"/>
  <c r="O33" i="2"/>
  <c r="I33" i="2" s="1"/>
  <c r="O401" i="2"/>
  <c r="O19" i="2"/>
  <c r="F39" i="2"/>
  <c r="F55" i="2"/>
  <c r="F95" i="2"/>
  <c r="O108" i="2"/>
  <c r="O140" i="2"/>
  <c r="O145" i="2"/>
  <c r="F155" i="2"/>
  <c r="F182" i="2"/>
  <c r="F214" i="2"/>
  <c r="O69" i="2"/>
  <c r="O81" i="2"/>
  <c r="O92" i="2"/>
  <c r="F107" i="2"/>
  <c r="F159" i="2"/>
  <c r="F175" i="2"/>
  <c r="F223" i="2"/>
  <c r="O385" i="2"/>
  <c r="F306" i="2"/>
  <c r="F79" i="2"/>
  <c r="O130" i="2"/>
  <c r="F290" i="2"/>
  <c r="O324" i="2"/>
  <c r="O30" i="2"/>
  <c r="O46" i="2"/>
  <c r="I46" i="2" s="1"/>
  <c r="F59" i="2"/>
  <c r="O62" i="2"/>
  <c r="O78" i="2"/>
  <c r="I78" i="2" s="1"/>
  <c r="F115" i="2"/>
  <c r="O160" i="2"/>
  <c r="F190" i="2"/>
  <c r="O192" i="2"/>
  <c r="F206" i="2"/>
  <c r="O211" i="2"/>
  <c r="F211" i="2"/>
  <c r="F222" i="2"/>
  <c r="O275" i="2"/>
  <c r="O241" i="2"/>
  <c r="F286" i="2"/>
  <c r="E286" i="2" s="1"/>
  <c r="O257" i="2"/>
  <c r="F302" i="2"/>
  <c r="E302" i="2" s="1"/>
  <c r="F93" i="2"/>
  <c r="F170" i="2"/>
  <c r="E170" i="2" s="1"/>
  <c r="O238" i="2"/>
  <c r="O253" i="2"/>
  <c r="I253" i="2" s="1"/>
  <c r="O269" i="2"/>
  <c r="F282" i="2"/>
  <c r="O333" i="2"/>
  <c r="F345" i="2"/>
  <c r="F369" i="2"/>
  <c r="F393" i="2"/>
  <c r="F342" i="2"/>
  <c r="O416" i="2"/>
  <c r="O432" i="2"/>
  <c r="F446" i="2"/>
  <c r="E446" i="2" s="1"/>
  <c r="F458" i="2"/>
  <c r="F469" i="2"/>
  <c r="F547" i="2"/>
  <c r="O472" i="2"/>
  <c r="O488" i="2"/>
  <c r="F537" i="2"/>
  <c r="O565" i="2"/>
  <c r="O517" i="2"/>
  <c r="O533" i="2"/>
  <c r="O571" i="2"/>
  <c r="F603" i="2"/>
  <c r="F594" i="2"/>
  <c r="F610" i="2"/>
  <c r="F609" i="2"/>
  <c r="E450" i="2" l="1"/>
  <c r="E434" i="2"/>
  <c r="O429" i="2"/>
  <c r="O421" i="2"/>
  <c r="O254" i="2"/>
  <c r="O312" i="2"/>
  <c r="O270" i="2"/>
  <c r="O266" i="2"/>
  <c r="I266" i="2" s="1"/>
  <c r="O250" i="2"/>
  <c r="C250" i="2" s="1"/>
  <c r="O574" i="2"/>
  <c r="F202" i="2"/>
  <c r="E202" i="2" s="1"/>
  <c r="O964" i="2"/>
  <c r="J1032" i="2"/>
  <c r="F1019" i="2"/>
  <c r="J1859" i="2"/>
  <c r="J1865" i="2"/>
  <c r="F1925" i="2"/>
  <c r="J1925" i="2"/>
  <c r="J1952" i="2"/>
  <c r="F1952" i="2"/>
  <c r="O1956" i="2"/>
  <c r="O1972" i="2"/>
  <c r="F2220" i="2"/>
  <c r="E2220" i="2" s="1"/>
  <c r="J2220" i="2"/>
  <c r="F2361" i="2"/>
  <c r="E2361" i="2" s="1"/>
  <c r="J2361" i="2"/>
  <c r="O2399" i="2"/>
  <c r="F2451" i="2"/>
  <c r="E2451" i="2" s="1"/>
  <c r="J2451" i="2"/>
  <c r="O2463" i="2"/>
  <c r="F2515" i="2"/>
  <c r="E2515" i="2" s="1"/>
  <c r="J2515" i="2"/>
  <c r="O2527" i="2"/>
  <c r="O1923" i="2"/>
  <c r="F1923" i="2"/>
  <c r="J1923" i="2"/>
  <c r="F2407" i="2"/>
  <c r="J2407" i="2"/>
  <c r="O2437" i="2"/>
  <c r="F2445" i="2"/>
  <c r="J2445" i="2"/>
  <c r="F2471" i="2"/>
  <c r="J2471" i="2"/>
  <c r="O2501" i="2"/>
  <c r="F2509" i="2"/>
  <c r="J2509" i="2"/>
  <c r="F2535" i="2"/>
  <c r="J2535" i="2"/>
  <c r="O627" i="2"/>
  <c r="F1921" i="2"/>
  <c r="J1921" i="2"/>
  <c r="F2393" i="2"/>
  <c r="E2393" i="2" s="1"/>
  <c r="J2393" i="2"/>
  <c r="F2419" i="2"/>
  <c r="E2419" i="2" s="1"/>
  <c r="J2419" i="2"/>
  <c r="O2431" i="2"/>
  <c r="F2483" i="2"/>
  <c r="E2483" i="2" s="1"/>
  <c r="J2483" i="2"/>
  <c r="O2495" i="2"/>
  <c r="E522" i="2"/>
  <c r="F595" i="2"/>
  <c r="E442" i="2"/>
  <c r="F611" i="2"/>
  <c r="F587" i="2"/>
  <c r="F461" i="2"/>
  <c r="O296" i="2"/>
  <c r="C296" i="2" s="1"/>
  <c r="O240" i="2"/>
  <c r="F578" i="2"/>
  <c r="E234" i="2"/>
  <c r="O202" i="2"/>
  <c r="O616" i="2"/>
  <c r="F677" i="2"/>
  <c r="F693" i="2"/>
  <c r="E774" i="2"/>
  <c r="O770" i="2"/>
  <c r="F1067" i="2"/>
  <c r="E1067" i="2" s="1"/>
  <c r="O1023" i="2"/>
  <c r="G1241" i="2"/>
  <c r="O1241" i="2"/>
  <c r="O1509" i="2"/>
  <c r="I1509" i="2" s="1"/>
  <c r="G1509" i="2" s="1"/>
  <c r="F1704" i="2"/>
  <c r="E1704" i="2" s="1"/>
  <c r="E1781" i="2"/>
  <c r="E1761" i="2"/>
  <c r="O1787" i="2"/>
  <c r="J1926" i="2"/>
  <c r="O1927" i="2"/>
  <c r="F1927" i="2"/>
  <c r="J1927" i="2"/>
  <c r="O2405" i="2"/>
  <c r="F2413" i="2"/>
  <c r="J2413" i="2"/>
  <c r="F2439" i="2"/>
  <c r="J2439" i="2"/>
  <c r="O2443" i="2"/>
  <c r="O2469" i="2"/>
  <c r="F2477" i="2"/>
  <c r="J2477" i="2"/>
  <c r="F2503" i="2"/>
  <c r="J2503" i="2"/>
  <c r="O2533" i="2"/>
  <c r="E2178" i="2"/>
  <c r="E2222" i="2"/>
  <c r="E2230" i="2"/>
  <c r="O2379" i="2"/>
  <c r="E2391" i="2"/>
  <c r="O2395" i="2"/>
  <c r="F2152" i="2"/>
  <c r="F2325" i="2"/>
  <c r="O2408" i="2"/>
  <c r="E2411" i="2"/>
  <c r="O2414" i="2"/>
  <c r="O2417" i="2"/>
  <c r="O2420" i="2"/>
  <c r="E2420" i="2"/>
  <c r="O2440" i="2"/>
  <c r="E2443" i="2"/>
  <c r="O2446" i="2"/>
  <c r="O2449" i="2"/>
  <c r="O2452" i="2"/>
  <c r="E2452" i="2"/>
  <c r="O2472" i="2"/>
  <c r="E2475" i="2"/>
  <c r="O2478" i="2"/>
  <c r="O2481" i="2"/>
  <c r="O2484" i="2"/>
  <c r="E2484" i="2"/>
  <c r="O2504" i="2"/>
  <c r="E2507" i="2"/>
  <c r="O2510" i="2"/>
  <c r="O2513" i="2"/>
  <c r="O2516" i="2"/>
  <c r="E2516" i="2"/>
  <c r="O2536" i="2"/>
  <c r="E2539" i="2"/>
  <c r="J2541" i="2"/>
  <c r="O2542" i="2"/>
  <c r="O2545" i="2"/>
  <c r="J2547" i="2"/>
  <c r="O2548" i="2"/>
  <c r="E2548" i="2"/>
  <c r="J2567" i="2"/>
  <c r="O2568" i="2"/>
  <c r="E2571" i="2"/>
  <c r="J2573" i="2"/>
  <c r="O2574" i="2"/>
  <c r="J2859" i="2"/>
  <c r="O2742" i="2"/>
  <c r="E2214" i="2"/>
  <c r="O2254" i="2"/>
  <c r="O2383" i="2"/>
  <c r="J2399" i="2"/>
  <c r="O2400" i="2"/>
  <c r="E2403" i="2"/>
  <c r="J2405" i="2"/>
  <c r="O2406" i="2"/>
  <c r="O2409" i="2"/>
  <c r="J2411" i="2"/>
  <c r="O2412" i="2"/>
  <c r="E2412" i="2"/>
  <c r="J2431" i="2"/>
  <c r="O2432" i="2"/>
  <c r="E2435" i="2"/>
  <c r="J2437" i="2"/>
  <c r="O2438" i="2"/>
  <c r="O2441" i="2"/>
  <c r="J2443" i="2"/>
  <c r="O2444" i="2"/>
  <c r="E2444" i="2"/>
  <c r="J2463" i="2"/>
  <c r="O2464" i="2"/>
  <c r="E2467" i="2"/>
  <c r="J2469" i="2"/>
  <c r="O2470" i="2"/>
  <c r="O2473" i="2"/>
  <c r="J2475" i="2"/>
  <c r="O2476" i="2"/>
  <c r="E2476" i="2"/>
  <c r="J2495" i="2"/>
  <c r="O2496" i="2"/>
  <c r="E2499" i="2"/>
  <c r="J2501" i="2"/>
  <c r="O2502" i="2"/>
  <c r="O2505" i="2"/>
  <c r="J2507" i="2"/>
  <c r="O2508" i="2"/>
  <c r="E2508" i="2"/>
  <c r="J2527" i="2"/>
  <c r="O2528" i="2"/>
  <c r="E2531" i="2"/>
  <c r="J2533" i="2"/>
  <c r="O2534" i="2"/>
  <c r="O2537" i="2"/>
  <c r="J2539" i="2"/>
  <c r="O2540" i="2"/>
  <c r="E2540" i="2"/>
  <c r="J2559" i="2"/>
  <c r="O2560" i="2"/>
  <c r="E2563" i="2"/>
  <c r="J2565" i="2"/>
  <c r="O2566" i="2"/>
  <c r="O2569" i="2"/>
  <c r="J2571" i="2"/>
  <c r="O2572" i="2"/>
  <c r="J2664" i="2"/>
  <c r="O2857" i="2"/>
  <c r="J2832" i="2"/>
  <c r="E2835" i="2"/>
  <c r="F3210" i="2"/>
  <c r="E3210" i="2" s="1"/>
  <c r="E3314" i="2"/>
  <c r="E3778" i="2"/>
  <c r="J4226" i="2"/>
  <c r="J4230" i="2"/>
  <c r="J4479" i="2"/>
  <c r="E4022" i="2"/>
  <c r="J4339" i="2"/>
  <c r="O4558" i="2"/>
  <c r="F4631" i="2"/>
  <c r="E4631" i="2" s="1"/>
  <c r="Q4609" i="2"/>
  <c r="T4609" i="2" s="1"/>
  <c r="Q4714" i="2"/>
  <c r="T4714" i="2" s="1"/>
  <c r="O4789" i="2"/>
  <c r="O4801" i="2"/>
  <c r="O4821" i="2"/>
  <c r="O4845" i="2"/>
  <c r="O4849" i="2"/>
  <c r="O4865" i="2"/>
  <c r="E4912" i="2"/>
  <c r="E4922" i="2"/>
  <c r="F4960" i="2"/>
  <c r="E4976" i="2"/>
  <c r="F4992" i="2"/>
  <c r="O4910" i="2"/>
  <c r="O5058" i="2"/>
  <c r="O5062" i="2"/>
  <c r="O5066" i="2"/>
  <c r="O5070" i="2"/>
  <c r="O5074" i="2"/>
  <c r="O5082" i="2"/>
  <c r="O5086" i="2"/>
  <c r="O5090" i="2"/>
  <c r="O5094" i="2"/>
  <c r="O5098" i="2"/>
  <c r="O5102" i="2"/>
  <c r="O5106" i="2"/>
  <c r="O5110" i="2"/>
  <c r="O5114" i="2"/>
  <c r="O5118" i="2"/>
  <c r="O5122" i="2"/>
  <c r="F5008" i="2"/>
  <c r="I4702" i="2"/>
  <c r="G4702" i="2" s="1"/>
  <c r="F3993" i="2"/>
  <c r="E3993" i="2"/>
  <c r="Q5278" i="2"/>
  <c r="T5278" i="2" s="1"/>
  <c r="U5278" i="2" s="1"/>
  <c r="C5278" i="2"/>
  <c r="J4732" i="2"/>
  <c r="F4732" i="2"/>
  <c r="E4732" i="2" s="1"/>
  <c r="J3450" i="2"/>
  <c r="F3450" i="2"/>
  <c r="J2833" i="2"/>
  <c r="F2833" i="2"/>
  <c r="E2833" i="2" s="1"/>
  <c r="J4674" i="2"/>
  <c r="F4674" i="2"/>
  <c r="E4674" i="2" s="1"/>
  <c r="J2947" i="2"/>
  <c r="F2947" i="2"/>
  <c r="E2947" i="2" s="1"/>
  <c r="O3210" i="2"/>
  <c r="O3701" i="2"/>
  <c r="O3705" i="2"/>
  <c r="O3709" i="2"/>
  <c r="O3713" i="2"/>
  <c r="O3717" i="2"/>
  <c r="O3721" i="2"/>
  <c r="O3725" i="2"/>
  <c r="O3729" i="2"/>
  <c r="O3733" i="2"/>
  <c r="O3737" i="2"/>
  <c r="O3741" i="2"/>
  <c r="O3745" i="2"/>
  <c r="O3749" i="2"/>
  <c r="O3753" i="2"/>
  <c r="O3757" i="2"/>
  <c r="O3761" i="2"/>
  <c r="O3765" i="2"/>
  <c r="O3961" i="2"/>
  <c r="O3977" i="2"/>
  <c r="O3993" i="2"/>
  <c r="O4009" i="2"/>
  <c r="O4025" i="2"/>
  <c r="O4041" i="2"/>
  <c r="O4057" i="2"/>
  <c r="O4073" i="2"/>
  <c r="E3978" i="2"/>
  <c r="F4527" i="2"/>
  <c r="F3974" i="2"/>
  <c r="E3974" i="2" s="1"/>
  <c r="F4119" i="2"/>
  <c r="J4331" i="2"/>
  <c r="J4594" i="2"/>
  <c r="F4757" i="2"/>
  <c r="E4743" i="2"/>
  <c r="O4934" i="2"/>
  <c r="O4966" i="2"/>
  <c r="E5183" i="2"/>
  <c r="F5024" i="2"/>
  <c r="E5024" i="2" s="1"/>
  <c r="F5039" i="2"/>
  <c r="F5055" i="2"/>
  <c r="O5024" i="2"/>
  <c r="F5040" i="2"/>
  <c r="O5232" i="2"/>
  <c r="E5244" i="2"/>
  <c r="E4550" i="2"/>
  <c r="F4892" i="2"/>
  <c r="E4892" i="2" s="1"/>
  <c r="J5183" i="2"/>
  <c r="F5183" i="2"/>
  <c r="J3382" i="2"/>
  <c r="F3382" i="2"/>
  <c r="E3382" i="2" s="1"/>
  <c r="F5151" i="2"/>
  <c r="E5151" i="2" s="1"/>
  <c r="J5175" i="2"/>
  <c r="F5175" i="2"/>
  <c r="F4059" i="2"/>
  <c r="E4059" i="2" s="1"/>
  <c r="E1332" i="2"/>
  <c r="J752" i="2"/>
  <c r="I3261" i="2"/>
  <c r="G3261" i="2" s="1"/>
  <c r="F3563" i="2"/>
  <c r="E3563" i="2" s="1"/>
  <c r="Q3277" i="2"/>
  <c r="T3277" i="2" s="1"/>
  <c r="U3277" i="2" s="1"/>
  <c r="F1950" i="2"/>
  <c r="O2031" i="2"/>
  <c r="F2813" i="2"/>
  <c r="E2813" i="2" s="1"/>
  <c r="E2736" i="2"/>
  <c r="E5226" i="2"/>
  <c r="O5261" i="2"/>
  <c r="T4660" i="2"/>
  <c r="U4660" i="2" s="1"/>
  <c r="G4680" i="2"/>
  <c r="I4730" i="2"/>
  <c r="G4730" i="2" s="1"/>
  <c r="E4768" i="2"/>
  <c r="E3279" i="2"/>
  <c r="O3335" i="2"/>
  <c r="O3359" i="2"/>
  <c r="O3367" i="2"/>
  <c r="O3280" i="2"/>
  <c r="Q3280" i="2" s="1"/>
  <c r="T3280" i="2" s="1"/>
  <c r="U3280" i="2" s="1"/>
  <c r="F5137" i="2"/>
  <c r="E4985" i="2"/>
  <c r="O3679" i="2"/>
  <c r="F3573" i="2"/>
  <c r="E3402" i="2"/>
  <c r="Q4094" i="2"/>
  <c r="T4094" i="2" s="1"/>
  <c r="U4094" i="2" s="1"/>
  <c r="F4191" i="2"/>
  <c r="O4212" i="2"/>
  <c r="C4212" i="2" s="1"/>
  <c r="I4131" i="2"/>
  <c r="G4131" i="2" s="1"/>
  <c r="O4131" i="2"/>
  <c r="E1950" i="2"/>
  <c r="F4029" i="2"/>
  <c r="E4029" i="2" s="1"/>
  <c r="F4037" i="2"/>
  <c r="E4037" i="2" s="1"/>
  <c r="O4134" i="2"/>
  <c r="E2885" i="2"/>
  <c r="F2921" i="2"/>
  <c r="E2921" i="2" s="1"/>
  <c r="F2937" i="2"/>
  <c r="E2937" i="2" s="1"/>
  <c r="F2953" i="2"/>
  <c r="E2953" i="2" s="1"/>
  <c r="F2969" i="2"/>
  <c r="E2969" i="2" s="1"/>
  <c r="F2985" i="2"/>
  <c r="E2985" i="2" s="1"/>
  <c r="F3001" i="2"/>
  <c r="E3001" i="2" s="1"/>
  <c r="F3017" i="2"/>
  <c r="E3017" i="2" s="1"/>
  <c r="F3033" i="2"/>
  <c r="E3033" i="2" s="1"/>
  <c r="F3049" i="2"/>
  <c r="E3049" i="2" s="1"/>
  <c r="F3065" i="2"/>
  <c r="E3065" i="2" s="1"/>
  <c r="O2195" i="2"/>
  <c r="I2195" i="2" s="1"/>
  <c r="G2195" i="2" s="1"/>
  <c r="O2362" i="2"/>
  <c r="F950" i="2"/>
  <c r="E950" i="2" s="1"/>
  <c r="O1333" i="2"/>
  <c r="F3089" i="2"/>
  <c r="E3089" i="2" s="1"/>
  <c r="F3105" i="2"/>
  <c r="E3105" i="2" s="1"/>
  <c r="F3121" i="2"/>
  <c r="E3121" i="2" s="1"/>
  <c r="F3137" i="2"/>
  <c r="E3137" i="2" s="1"/>
  <c r="F1648" i="2"/>
  <c r="E1648" i="2" s="1"/>
  <c r="E629" i="2"/>
  <c r="O1503" i="2"/>
  <c r="F4613" i="2"/>
  <c r="E4613" i="2" s="1"/>
  <c r="F4766" i="2"/>
  <c r="F3624" i="2"/>
  <c r="E3624" i="2" s="1"/>
  <c r="T3653" i="2"/>
  <c r="U3653" i="2" s="1"/>
  <c r="E3648" i="2"/>
  <c r="J1775" i="2"/>
  <c r="O965" i="2"/>
  <c r="I1455" i="2"/>
  <c r="G1455" i="2" s="1"/>
  <c r="E3262" i="2"/>
  <c r="O2067" i="2"/>
  <c r="F1962" i="2"/>
  <c r="E1962" i="2" s="1"/>
  <c r="T935" i="2"/>
  <c r="U935" i="2" s="1"/>
  <c r="F2864" i="2"/>
  <c r="E2864" i="2" s="1"/>
  <c r="O1085" i="2"/>
  <c r="O1531" i="2"/>
  <c r="F3568" i="2"/>
  <c r="E3568" i="2" s="1"/>
  <c r="E5238" i="2"/>
  <c r="F5268" i="2"/>
  <c r="U4694" i="2"/>
  <c r="U4714" i="2"/>
  <c r="F3622" i="2"/>
  <c r="E3622" i="2" s="1"/>
  <c r="E3561" i="2"/>
  <c r="O4152" i="2"/>
  <c r="C4152" i="2" s="1"/>
  <c r="F4159" i="2"/>
  <c r="Q4193" i="2"/>
  <c r="T4193" i="2" s="1"/>
  <c r="U4193" i="2" s="1"/>
  <c r="O4208" i="2"/>
  <c r="C4208" i="2" s="1"/>
  <c r="F4211" i="2"/>
  <c r="E1947" i="2"/>
  <c r="F1774" i="2"/>
  <c r="E1774" i="2" s="1"/>
  <c r="F2277" i="2"/>
  <c r="E2277" i="2" s="1"/>
  <c r="O2070" i="2"/>
  <c r="O1062" i="2"/>
  <c r="O1635" i="2"/>
  <c r="F648" i="2"/>
  <c r="E648" i="2" s="1"/>
  <c r="E724" i="2"/>
  <c r="E803" i="2"/>
  <c r="E853" i="2"/>
  <c r="E879" i="2"/>
  <c r="F5264" i="2"/>
  <c r="E5264" i="2" s="1"/>
  <c r="F3237" i="2"/>
  <c r="E3237" i="2" s="1"/>
  <c r="F3620" i="2"/>
  <c r="E3680" i="2"/>
  <c r="F3678" i="2"/>
  <c r="E3678" i="2" s="1"/>
  <c r="F1764" i="2"/>
  <c r="O2167" i="2"/>
  <c r="O2215" i="2"/>
  <c r="O1073" i="2"/>
  <c r="F915" i="2"/>
  <c r="E915" i="2" s="1"/>
  <c r="O915" i="2"/>
  <c r="F3604" i="2"/>
  <c r="E3604" i="2" s="1"/>
  <c r="O3662" i="2"/>
  <c r="F4057" i="2"/>
  <c r="E4057" i="2" s="1"/>
  <c r="F4065" i="2"/>
  <c r="E4065" i="2" s="1"/>
  <c r="O2099" i="2"/>
  <c r="F1986" i="2"/>
  <c r="E1986" i="2" s="1"/>
  <c r="F1978" i="2"/>
  <c r="F1763" i="2"/>
  <c r="E1763" i="2" s="1"/>
  <c r="O1077" i="2"/>
  <c r="C1082" i="2"/>
  <c r="Q1082" i="2"/>
  <c r="T1082" i="2" s="1"/>
  <c r="Q3554" i="2"/>
  <c r="T3554" i="2" s="1"/>
  <c r="U3554" i="2" s="1"/>
  <c r="C3554" i="2"/>
  <c r="Q3559" i="2"/>
  <c r="T3559" i="2" s="1"/>
  <c r="U3559" i="2" s="1"/>
  <c r="C3559" i="2"/>
  <c r="C1825" i="2"/>
  <c r="I1825" i="2"/>
  <c r="G1825" i="2" s="1"/>
  <c r="Q1825" i="2"/>
  <c r="T1825" i="2" s="1"/>
  <c r="U1825" i="2" s="1"/>
  <c r="Q4771" i="2"/>
  <c r="T4771" i="2" s="1"/>
  <c r="U4771" i="2" s="1"/>
  <c r="I4771" i="2"/>
  <c r="G4771" i="2" s="1"/>
  <c r="C4771" i="2"/>
  <c r="C1103" i="2"/>
  <c r="I1103" i="2"/>
  <c r="G1103" i="2" s="1"/>
  <c r="Q1103" i="2"/>
  <c r="T1103" i="2" s="1"/>
  <c r="U1103" i="2" s="1"/>
  <c r="C4663" i="2"/>
  <c r="Q4663" i="2"/>
  <c r="T4663" i="2" s="1"/>
  <c r="U4663" i="2" s="1"/>
  <c r="C3320" i="2"/>
  <c r="Q3320" i="2"/>
  <c r="T3320" i="2" s="1"/>
  <c r="U3320" i="2" s="1"/>
  <c r="I3320" i="2"/>
  <c r="G3320" i="2" s="1"/>
  <c r="I3390" i="2"/>
  <c r="G3390" i="2" s="1"/>
  <c r="C3390" i="2"/>
  <c r="C2106" i="2"/>
  <c r="Q2106" i="2"/>
  <c r="T2106" i="2" s="1"/>
  <c r="U2106" i="2" s="1"/>
  <c r="I2106" i="2"/>
  <c r="G2106" i="2" s="1"/>
  <c r="C3292" i="2"/>
  <c r="Q3292" i="2"/>
  <c r="T3292" i="2" s="1"/>
  <c r="U3292" i="2" s="1"/>
  <c r="I3292" i="2"/>
  <c r="G3292" i="2" s="1"/>
  <c r="C1804" i="2"/>
  <c r="Q1804" i="2"/>
  <c r="T1804" i="2" s="1"/>
  <c r="U1804" i="2" s="1"/>
  <c r="C1639" i="2"/>
  <c r="I1639" i="2"/>
  <c r="G1639" i="2" s="1"/>
  <c r="Q1639" i="2"/>
  <c r="T1639" i="2" s="1"/>
  <c r="U1639" i="2" s="1"/>
  <c r="C664" i="2"/>
  <c r="I664" i="2"/>
  <c r="G664" i="2" s="1"/>
  <c r="C1828" i="2"/>
  <c r="I1828" i="2"/>
  <c r="G1828" i="2" s="1"/>
  <c r="Q1828" i="2"/>
  <c r="T1828" i="2" s="1"/>
  <c r="U1828" i="2" s="1"/>
  <c r="Q975" i="2"/>
  <c r="T975" i="2" s="1"/>
  <c r="U975" i="2" s="1"/>
  <c r="I975" i="2"/>
  <c r="G975" i="2" s="1"/>
  <c r="C975" i="2"/>
  <c r="I4688" i="2"/>
  <c r="G4688" i="2" s="1"/>
  <c r="C4688" i="2"/>
  <c r="Q4688" i="2"/>
  <c r="T4688" i="2" s="1"/>
  <c r="U4688" i="2" s="1"/>
  <c r="C3332" i="2"/>
  <c r="I3332" i="2"/>
  <c r="G3332" i="2" s="1"/>
  <c r="Q3332" i="2"/>
  <c r="T3332" i="2" s="1"/>
  <c r="U3332" i="2" s="1"/>
  <c r="C2065" i="2"/>
  <c r="Q2065" i="2"/>
  <c r="T2065" i="2" s="1"/>
  <c r="U2065" i="2" s="1"/>
  <c r="C1438" i="2"/>
  <c r="I1438" i="2"/>
  <c r="G1438" i="2" s="1"/>
  <c r="C1391" i="2"/>
  <c r="Q1391" i="2"/>
  <c r="T1391" i="2" s="1"/>
  <c r="U1391" i="2" s="1"/>
  <c r="I1391" i="2"/>
  <c r="G1391" i="2" s="1"/>
  <c r="I2199" i="2"/>
  <c r="G2199" i="2" s="1"/>
  <c r="C2199" i="2"/>
  <c r="Q2199" i="2"/>
  <c r="T2199" i="2" s="1"/>
  <c r="U2199" i="2" s="1"/>
  <c r="F1165" i="2"/>
  <c r="E1165" i="2" s="1"/>
  <c r="F1139" i="2"/>
  <c r="F1214" i="2"/>
  <c r="E1404" i="2"/>
  <c r="F1413" i="2"/>
  <c r="F1485" i="2"/>
  <c r="E1773" i="2"/>
  <c r="O1766" i="2"/>
  <c r="E1952" i="2"/>
  <c r="F2128" i="2"/>
  <c r="J2214" i="2"/>
  <c r="F2246" i="2"/>
  <c r="E2320" i="2"/>
  <c r="O2375" i="2"/>
  <c r="F2619" i="2"/>
  <c r="E2619" i="2" s="1"/>
  <c r="J2763" i="2"/>
  <c r="J2595" i="2"/>
  <c r="E3345" i="2"/>
  <c r="E3361" i="2"/>
  <c r="Q3451" i="2"/>
  <c r="T3451" i="2" s="1"/>
  <c r="O3700" i="2"/>
  <c r="O3704" i="2"/>
  <c r="O3708" i="2"/>
  <c r="O3712" i="2"/>
  <c r="O3716" i="2"/>
  <c r="O3720" i="2"/>
  <c r="O3724" i="2"/>
  <c r="O3728" i="2"/>
  <c r="O3732" i="2"/>
  <c r="O3736" i="2"/>
  <c r="O3740" i="2"/>
  <c r="O3744" i="2"/>
  <c r="O3748" i="2"/>
  <c r="O3752" i="2"/>
  <c r="O3756" i="2"/>
  <c r="O3760" i="2"/>
  <c r="O3764" i="2"/>
  <c r="E4074" i="2"/>
  <c r="F4082" i="2"/>
  <c r="E4082" i="2" s="1"/>
  <c r="J4444" i="2"/>
  <c r="J3982" i="2"/>
  <c r="F4366" i="2"/>
  <c r="J4406" i="2"/>
  <c r="J4456" i="2"/>
  <c r="J3954" i="2"/>
  <c r="J3970" i="2"/>
  <c r="J3986" i="2"/>
  <c r="E4552" i="2"/>
  <c r="O4575" i="2"/>
  <c r="O4592" i="2"/>
  <c r="I4592" i="2" s="1"/>
  <c r="G4592" i="2" s="1"/>
  <c r="I4685" i="2"/>
  <c r="G4685" i="2" s="1"/>
  <c r="I4717" i="2"/>
  <c r="G4717" i="2" s="1"/>
  <c r="C4644" i="2"/>
  <c r="O4615" i="2"/>
  <c r="F4723" i="2"/>
  <c r="E4723" i="2" s="1"/>
  <c r="Q4730" i="2"/>
  <c r="T4730" i="2" s="1"/>
  <c r="U4730" i="2" s="1"/>
  <c r="I4756" i="2"/>
  <c r="G4756" i="2" s="1"/>
  <c r="J4712" i="2"/>
  <c r="C4709" i="2"/>
  <c r="I4645" i="2"/>
  <c r="G4645" i="2" s="1"/>
  <c r="F4897" i="2"/>
  <c r="F4966" i="2"/>
  <c r="E4966" i="2" s="1"/>
  <c r="J5038" i="2"/>
  <c r="E5042" i="2"/>
  <c r="F5060" i="2"/>
  <c r="E5060" i="2" s="1"/>
  <c r="F5064" i="2"/>
  <c r="E5064" i="2" s="1"/>
  <c r="F5072" i="2"/>
  <c r="E5072" i="2" s="1"/>
  <c r="F5076" i="2"/>
  <c r="E5076" i="2" s="1"/>
  <c r="F5108" i="2"/>
  <c r="E5108" i="2" s="1"/>
  <c r="F5116" i="2"/>
  <c r="E5116" i="2" s="1"/>
  <c r="E5008" i="2"/>
  <c r="F5215" i="2"/>
  <c r="E5215" i="2" s="1"/>
  <c r="J5254" i="2"/>
  <c r="F4728" i="2"/>
  <c r="E4728" i="2" s="1"/>
  <c r="F4758" i="2"/>
  <c r="E4758" i="2" s="1"/>
  <c r="F4764" i="2"/>
  <c r="E4764" i="2" s="1"/>
  <c r="E3296" i="2"/>
  <c r="O3276" i="2"/>
  <c r="F3256" i="2"/>
  <c r="F3393" i="2"/>
  <c r="I3537" i="2"/>
  <c r="G3537" i="2" s="1"/>
  <c r="F3553" i="2"/>
  <c r="E3553" i="2" s="1"/>
  <c r="F3407" i="2"/>
  <c r="E3407" i="2" s="1"/>
  <c r="E3573" i="2"/>
  <c r="Q3674" i="2"/>
  <c r="T3674" i="2" s="1"/>
  <c r="U3674" i="2" s="1"/>
  <c r="O3427" i="2"/>
  <c r="E3634" i="2"/>
  <c r="E4126" i="2"/>
  <c r="F2201" i="2"/>
  <c r="O4176" i="2"/>
  <c r="C4176" i="2" s="1"/>
  <c r="F4179" i="2"/>
  <c r="F4183" i="2"/>
  <c r="O4138" i="2"/>
  <c r="I4138" i="2" s="1"/>
  <c r="G4138" i="2" s="1"/>
  <c r="O4142" i="2"/>
  <c r="F1933" i="2"/>
  <c r="E1933" i="2" s="1"/>
  <c r="O2077" i="2"/>
  <c r="O2112" i="2"/>
  <c r="F2931" i="2"/>
  <c r="E2931" i="2" s="1"/>
  <c r="F2995" i="2"/>
  <c r="E2995" i="2" s="1"/>
  <c r="F3059" i="2"/>
  <c r="E3059" i="2" s="1"/>
  <c r="E1082" i="2"/>
  <c r="O1312" i="2"/>
  <c r="O1471" i="2"/>
  <c r="F1523" i="2"/>
  <c r="O5205" i="2"/>
  <c r="I5205" i="2" s="1"/>
  <c r="G5205" i="2" s="1"/>
  <c r="O4719" i="2"/>
  <c r="O4767" i="2"/>
  <c r="E3392" i="2"/>
  <c r="T3661" i="2"/>
  <c r="U3661" i="2" s="1"/>
  <c r="F3654" i="2"/>
  <c r="E3654" i="2" s="1"/>
  <c r="I1721" i="2"/>
  <c r="G1721" i="2" s="1"/>
  <c r="F1688" i="2"/>
  <c r="E1688" i="2" s="1"/>
  <c r="G813" i="2"/>
  <c r="F791" i="2"/>
  <c r="E3603" i="2"/>
  <c r="O3411" i="2"/>
  <c r="F4061" i="2"/>
  <c r="F3600" i="2"/>
  <c r="E3600" i="2" s="1"/>
  <c r="F4069" i="2"/>
  <c r="E4069" i="2" s="1"/>
  <c r="O4086" i="2"/>
  <c r="O1738" i="2"/>
  <c r="F1759" i="2"/>
  <c r="F1994" i="2"/>
  <c r="O2115" i="2"/>
  <c r="F2002" i="2"/>
  <c r="E2002" i="2" s="1"/>
  <c r="O2049" i="2"/>
  <c r="F2784" i="2"/>
  <c r="E2784" i="2" s="1"/>
  <c r="E1642" i="2"/>
  <c r="O1642" i="2"/>
  <c r="O1640" i="2"/>
  <c r="E1658" i="2"/>
  <c r="O1658" i="2"/>
  <c r="I1658" i="2" s="1"/>
  <c r="G1658" i="2" s="1"/>
  <c r="E342" i="2"/>
  <c r="O538" i="2"/>
  <c r="O442" i="2"/>
  <c r="Q442" i="2" s="1"/>
  <c r="T442" i="2" s="1"/>
  <c r="Q232" i="2"/>
  <c r="E4945" i="2"/>
  <c r="O4680" i="2"/>
  <c r="C4680" i="2" s="1"/>
  <c r="I3567" i="2"/>
  <c r="G3567" i="2" s="1"/>
  <c r="F3412" i="2"/>
  <c r="F4171" i="2"/>
  <c r="F2868" i="2"/>
  <c r="E2868" i="2" s="1"/>
  <c r="I863" i="2"/>
  <c r="G863" i="2" s="1"/>
  <c r="F4919" i="2"/>
  <c r="O3324" i="2"/>
  <c r="F3608" i="2"/>
  <c r="E3608" i="2" s="1"/>
  <c r="G3554" i="2"/>
  <c r="F3588" i="2"/>
  <c r="E3588" i="2" s="1"/>
  <c r="Q3627" i="2"/>
  <c r="T3627" i="2" s="1"/>
  <c r="U3627" i="2" s="1"/>
  <c r="Q3640" i="2"/>
  <c r="T3640" i="2" s="1"/>
  <c r="U3640" i="2" s="1"/>
  <c r="O1949" i="2"/>
  <c r="G2088" i="2"/>
  <c r="O1805" i="2"/>
  <c r="O2015" i="2"/>
  <c r="O2063" i="2"/>
  <c r="O2350" i="2"/>
  <c r="O2306" i="2"/>
  <c r="F947" i="2"/>
  <c r="E947" i="2" s="1"/>
  <c r="I1642" i="2"/>
  <c r="G1642" i="2" s="1"/>
  <c r="O522" i="2"/>
  <c r="O1532" i="2"/>
  <c r="F574" i="2"/>
  <c r="E574" i="2" s="1"/>
  <c r="F485" i="2"/>
  <c r="E485" i="2" s="1"/>
  <c r="F266" i="2"/>
  <c r="E266" i="2" s="1"/>
  <c r="F262" i="2"/>
  <c r="T338" i="2"/>
  <c r="U338" i="2" s="1"/>
  <c r="F577" i="2"/>
  <c r="E577" i="2" s="1"/>
  <c r="O612" i="2"/>
  <c r="O596" i="2"/>
  <c r="I596" i="2" s="1"/>
  <c r="O588" i="2"/>
  <c r="O584" i="2"/>
  <c r="O580" i="2"/>
  <c r="O576" i="2"/>
  <c r="O572" i="2"/>
  <c r="F567" i="2"/>
  <c r="I561" i="2"/>
  <c r="O532" i="2"/>
  <c r="E514" i="2"/>
  <c r="O477" i="2"/>
  <c r="O469" i="2"/>
  <c r="E461" i="2"/>
  <c r="O449" i="2"/>
  <c r="O445" i="2"/>
  <c r="O437" i="2"/>
  <c r="O464" i="2"/>
  <c r="F466" i="2"/>
  <c r="F430" i="2"/>
  <c r="E430" i="2" s="1"/>
  <c r="O424" i="2"/>
  <c r="O652" i="2"/>
  <c r="F673" i="2"/>
  <c r="E673" i="2" s="1"/>
  <c r="F703" i="2"/>
  <c r="O752" i="2"/>
  <c r="E763" i="2"/>
  <c r="E767" i="2"/>
  <c r="E771" i="2"/>
  <c r="E775" i="2"/>
  <c r="E779" i="2"/>
  <c r="F1190" i="2"/>
  <c r="F1517" i="2"/>
  <c r="J1558" i="2"/>
  <c r="J1578" i="2"/>
  <c r="J1602" i="2"/>
  <c r="J1622" i="2"/>
  <c r="F1265" i="2"/>
  <c r="F1461" i="2"/>
  <c r="O1696" i="2"/>
  <c r="E1709" i="2"/>
  <c r="O1751" i="2"/>
  <c r="G1815" i="2"/>
  <c r="E1992" i="2"/>
  <c r="O2158" i="2"/>
  <c r="E2218" i="2"/>
  <c r="O2273" i="2"/>
  <c r="E2399" i="2"/>
  <c r="J2401" i="2"/>
  <c r="O2402" i="2"/>
  <c r="E2407" i="2"/>
  <c r="J2409" i="2"/>
  <c r="O2410" i="2"/>
  <c r="E2415" i="2"/>
  <c r="J2417" i="2"/>
  <c r="O2418" i="2"/>
  <c r="E2423" i="2"/>
  <c r="J2425" i="2"/>
  <c r="O2426" i="2"/>
  <c r="E2431" i="2"/>
  <c r="J2433" i="2"/>
  <c r="O2434" i="2"/>
  <c r="E2439" i="2"/>
  <c r="J2441" i="2"/>
  <c r="O2442" i="2"/>
  <c r="E2447" i="2"/>
  <c r="J2449" i="2"/>
  <c r="O2450" i="2"/>
  <c r="E2455" i="2"/>
  <c r="J2457" i="2"/>
  <c r="O2458" i="2"/>
  <c r="E2463" i="2"/>
  <c r="J2465" i="2"/>
  <c r="O2466" i="2"/>
  <c r="E2471" i="2"/>
  <c r="J2473" i="2"/>
  <c r="O2474" i="2"/>
  <c r="E2479" i="2"/>
  <c r="J2481" i="2"/>
  <c r="O2482" i="2"/>
  <c r="E2487" i="2"/>
  <c r="J2489" i="2"/>
  <c r="O2490" i="2"/>
  <c r="E2495" i="2"/>
  <c r="J2497" i="2"/>
  <c r="O2498" i="2"/>
  <c r="E2503" i="2"/>
  <c r="J2505" i="2"/>
  <c r="O2506" i="2"/>
  <c r="E2511" i="2"/>
  <c r="J2513" i="2"/>
  <c r="O2514" i="2"/>
  <c r="E2519" i="2"/>
  <c r="J2521" i="2"/>
  <c r="O2522" i="2"/>
  <c r="E2527" i="2"/>
  <c r="J2529" i="2"/>
  <c r="O2530" i="2"/>
  <c r="E2535" i="2"/>
  <c r="J2537" i="2"/>
  <c r="O2538" i="2"/>
  <c r="E2543" i="2"/>
  <c r="J2545" i="2"/>
  <c r="O2546" i="2"/>
  <c r="E2551" i="2"/>
  <c r="J2553" i="2"/>
  <c r="O2554" i="2"/>
  <c r="E2559" i="2"/>
  <c r="J2561" i="2"/>
  <c r="O2562" i="2"/>
  <c r="E2567" i="2"/>
  <c r="J2569" i="2"/>
  <c r="O2570" i="2"/>
  <c r="F2294" i="2"/>
  <c r="O2589" i="2"/>
  <c r="O2605" i="2"/>
  <c r="O2621" i="2"/>
  <c r="J2640" i="2"/>
  <c r="E2648" i="2"/>
  <c r="E2664" i="2"/>
  <c r="J2676" i="2"/>
  <c r="F2603" i="2"/>
  <c r="O2793" i="2"/>
  <c r="J2811" i="2"/>
  <c r="O2817" i="2"/>
  <c r="E2611" i="2"/>
  <c r="J2772" i="2"/>
  <c r="E2775" i="2"/>
  <c r="O2790" i="2"/>
  <c r="E2803" i="2"/>
  <c r="E2823" i="2"/>
  <c r="O2838" i="2"/>
  <c r="E2843" i="2"/>
  <c r="J2848" i="2"/>
  <c r="E2851" i="2"/>
  <c r="F2740" i="2"/>
  <c r="E2740" i="2" s="1"/>
  <c r="O2755" i="2"/>
  <c r="E2768" i="2"/>
  <c r="O2787" i="2"/>
  <c r="O2791" i="2"/>
  <c r="E2804" i="2"/>
  <c r="O2819" i="2"/>
  <c r="O2823" i="2"/>
  <c r="E2832" i="2"/>
  <c r="O3208" i="2"/>
  <c r="J3211" i="2"/>
  <c r="E3229" i="2"/>
  <c r="O3780" i="2"/>
  <c r="O3796" i="2"/>
  <c r="E3774" i="2"/>
  <c r="J3790" i="2"/>
  <c r="F3903" i="2"/>
  <c r="O3957" i="2"/>
  <c r="O3973" i="2"/>
  <c r="O3989" i="2"/>
  <c r="O4005" i="2"/>
  <c r="O4021" i="2"/>
  <c r="O4037" i="2"/>
  <c r="O4053" i="2"/>
  <c r="E4061" i="2"/>
  <c r="O4069" i="2"/>
  <c r="E3962" i="2"/>
  <c r="J4158" i="2"/>
  <c r="J4166" i="2"/>
  <c r="J4206" i="2"/>
  <c r="J4282" i="2"/>
  <c r="J4430" i="2"/>
  <c r="F3798" i="2"/>
  <c r="O4062" i="2"/>
  <c r="F4348" i="2"/>
  <c r="F4414" i="2"/>
  <c r="E4153" i="2"/>
  <c r="F4182" i="2"/>
  <c r="E4217" i="2"/>
  <c r="O4543" i="2"/>
  <c r="F4546" i="2"/>
  <c r="F4553" i="2"/>
  <c r="E4553" i="2" s="1"/>
  <c r="C4572" i="2"/>
  <c r="O4591" i="2"/>
  <c r="F4611" i="2"/>
  <c r="F4619" i="2"/>
  <c r="I4694" i="2"/>
  <c r="G4694" i="2" s="1"/>
  <c r="Q4704" i="2"/>
  <c r="T4704" i="2" s="1"/>
  <c r="U4704" i="2" s="1"/>
  <c r="I4665" i="2"/>
  <c r="G4665" i="2" s="1"/>
  <c r="O4784" i="2"/>
  <c r="O4792" i="2"/>
  <c r="O4800" i="2"/>
  <c r="O4808" i="2"/>
  <c r="O4816" i="2"/>
  <c r="O4824" i="2"/>
  <c r="O4828" i="2"/>
  <c r="O4832" i="2"/>
  <c r="O4836" i="2"/>
  <c r="O4844" i="2"/>
  <c r="O4848" i="2"/>
  <c r="O4852" i="2"/>
  <c r="O4868" i="2"/>
  <c r="Q4723" i="2"/>
  <c r="F4889" i="2"/>
  <c r="O4978" i="2"/>
  <c r="O5018" i="2"/>
  <c r="F4904" i="2"/>
  <c r="E4904" i="2" s="1"/>
  <c r="F4934" i="2"/>
  <c r="E4934" i="2" s="1"/>
  <c r="O4944" i="2"/>
  <c r="F4998" i="2"/>
  <c r="E5012" i="2"/>
  <c r="O4904" i="2"/>
  <c r="O4974" i="2"/>
  <c r="F5058" i="2"/>
  <c r="F5062" i="2"/>
  <c r="F5070" i="2"/>
  <c r="F5074" i="2"/>
  <c r="F5082" i="2"/>
  <c r="F5086" i="2"/>
  <c r="F5090" i="2"/>
  <c r="F5094" i="2"/>
  <c r="F5098" i="2"/>
  <c r="F5102" i="2"/>
  <c r="F5106" i="2"/>
  <c r="F5110" i="2"/>
  <c r="F5114" i="2"/>
  <c r="F5118" i="2"/>
  <c r="J5035" i="2"/>
  <c r="J5222" i="2"/>
  <c r="O5234" i="2"/>
  <c r="J5258" i="2"/>
  <c r="J5221" i="2"/>
  <c r="E5242" i="2"/>
  <c r="Q5280" i="2"/>
  <c r="T5280" i="2" s="1"/>
  <c r="U5280" i="2" s="1"/>
  <c r="I5275" i="2"/>
  <c r="G5275" i="2" s="1"/>
  <c r="E5234" i="2"/>
  <c r="O4676" i="2"/>
  <c r="Q4712" i="2"/>
  <c r="T4712" i="2" s="1"/>
  <c r="U4712" i="2" s="1"/>
  <c r="I4719" i="2"/>
  <c r="G4719" i="2" s="1"/>
  <c r="F4651" i="2"/>
  <c r="E4773" i="2"/>
  <c r="O4733" i="2"/>
  <c r="Q4760" i="2"/>
  <c r="T4760" i="2" s="1"/>
  <c r="U4760" i="2" s="1"/>
  <c r="O4703" i="2"/>
  <c r="I3632" i="2"/>
  <c r="G3632" i="2" s="1"/>
  <c r="F5189" i="2"/>
  <c r="O3430" i="2"/>
  <c r="F5133" i="2"/>
  <c r="O3646" i="2"/>
  <c r="E3593" i="2"/>
  <c r="E3602" i="2"/>
  <c r="I4161" i="2"/>
  <c r="G4161" i="2" s="1"/>
  <c r="O4136" i="2"/>
  <c r="I4237" i="2"/>
  <c r="G4237" i="2" s="1"/>
  <c r="I4245" i="2"/>
  <c r="G4245" i="2" s="1"/>
  <c r="I4253" i="2"/>
  <c r="G4253" i="2" s="1"/>
  <c r="G1794" i="2"/>
  <c r="G1796" i="2"/>
  <c r="I1947" i="2"/>
  <c r="G1947" i="2" s="1"/>
  <c r="O4200" i="2"/>
  <c r="C4200" i="2" s="1"/>
  <c r="I4257" i="2"/>
  <c r="G4257" i="2" s="1"/>
  <c r="I4265" i="2"/>
  <c r="G4265" i="2" s="1"/>
  <c r="O2108" i="2"/>
  <c r="F2877" i="2"/>
  <c r="E2877" i="2" s="1"/>
  <c r="F2888" i="2"/>
  <c r="E2888" i="2" s="1"/>
  <c r="O2211" i="2"/>
  <c r="I2211" i="2" s="1"/>
  <c r="G2211" i="2" s="1"/>
  <c r="F2963" i="2"/>
  <c r="E2963" i="2" s="1"/>
  <c r="F3027" i="2"/>
  <c r="E3027" i="2" s="1"/>
  <c r="O2085" i="2"/>
  <c r="O2127" i="2"/>
  <c r="O2135" i="2"/>
  <c r="O2143" i="2"/>
  <c r="E2300" i="2"/>
  <c r="E1017" i="2"/>
  <c r="F2849" i="2"/>
  <c r="E2849" i="2" s="1"/>
  <c r="F1344" i="2"/>
  <c r="E1344" i="2" s="1"/>
  <c r="G1491" i="2"/>
  <c r="E1528" i="2"/>
  <c r="F1318" i="2"/>
  <c r="E1318" i="2" s="1"/>
  <c r="F1326" i="2"/>
  <c r="E1326" i="2" s="1"/>
  <c r="F1656" i="2"/>
  <c r="E1656" i="2" s="1"/>
  <c r="F1483" i="2"/>
  <c r="E1483" i="2" s="1"/>
  <c r="O4722" i="2"/>
  <c r="F4678" i="2"/>
  <c r="E4678" i="2" s="1"/>
  <c r="O4652" i="2"/>
  <c r="O4681" i="2"/>
  <c r="I4681" i="2" s="1"/>
  <c r="G4681" i="2" s="1"/>
  <c r="F5003" i="2"/>
  <c r="F3225" i="2"/>
  <c r="E3225" i="2" s="1"/>
  <c r="O3255" i="2"/>
  <c r="F3332" i="2"/>
  <c r="E3332" i="2" s="1"/>
  <c r="O3374" i="2"/>
  <c r="O3273" i="2"/>
  <c r="I3273" i="2" s="1"/>
  <c r="G3273" i="2" s="1"/>
  <c r="F3420" i="2"/>
  <c r="E3420" i="2" s="1"/>
  <c r="F3584" i="2"/>
  <c r="E3584" i="2" s="1"/>
  <c r="F3595" i="2"/>
  <c r="E3616" i="2"/>
  <c r="Q3628" i="2"/>
  <c r="T3628" i="2" s="1"/>
  <c r="U3628" i="2" s="1"/>
  <c r="O3648" i="2"/>
  <c r="I3648" i="2" s="1"/>
  <c r="G3648" i="2" s="1"/>
  <c r="O1712" i="2"/>
  <c r="O1801" i="2"/>
  <c r="O2080" i="2"/>
  <c r="O2888" i="2"/>
  <c r="I903" i="2"/>
  <c r="G903" i="2" s="1"/>
  <c r="F2292" i="2"/>
  <c r="E2292" i="2" s="1"/>
  <c r="O2095" i="2"/>
  <c r="O2892" i="2"/>
  <c r="F1676" i="2"/>
  <c r="E1676" i="2" s="1"/>
  <c r="F1684" i="2"/>
  <c r="E1684" i="2" s="1"/>
  <c r="O1087" i="2"/>
  <c r="O1375" i="2"/>
  <c r="O1414" i="2"/>
  <c r="Q1414" i="2" s="1"/>
  <c r="T1414" i="2" s="1"/>
  <c r="U1414" i="2" s="1"/>
  <c r="Q1105" i="2"/>
  <c r="F4698" i="2"/>
  <c r="E4698" i="2" s="1"/>
  <c r="O3417" i="2"/>
  <c r="O3656" i="2"/>
  <c r="O3599" i="2"/>
  <c r="Q3600" i="2"/>
  <c r="T3600" i="2" s="1"/>
  <c r="U3600" i="2" s="1"/>
  <c r="C3600" i="2"/>
  <c r="O3603" i="2"/>
  <c r="O3685" i="2"/>
  <c r="F3767" i="2"/>
  <c r="F4995" i="2"/>
  <c r="F1970" i="2"/>
  <c r="O2107" i="2"/>
  <c r="O2183" i="2"/>
  <c r="O1065" i="2"/>
  <c r="F1439" i="2"/>
  <c r="E1439" i="2" s="1"/>
  <c r="I1650" i="2"/>
  <c r="G1650" i="2" s="1"/>
  <c r="O1678" i="2"/>
  <c r="F1387" i="2"/>
  <c r="E1387" i="2" s="1"/>
  <c r="F1463" i="2"/>
  <c r="O738" i="2"/>
  <c r="I558" i="2"/>
  <c r="O438" i="2"/>
  <c r="O428" i="2"/>
  <c r="E469" i="2"/>
  <c r="F258" i="2"/>
  <c r="E306" i="2"/>
  <c r="F242" i="2"/>
  <c r="O613" i="2"/>
  <c r="O597" i="2"/>
  <c r="I597" i="2" s="1"/>
  <c r="O577" i="2"/>
  <c r="O526" i="2"/>
  <c r="O516" i="2"/>
  <c r="Q664" i="2"/>
  <c r="T664" i="2" s="1"/>
  <c r="U664" i="2" s="1"/>
  <c r="O894" i="2"/>
  <c r="Q1113" i="2"/>
  <c r="T1113" i="2" s="1"/>
  <c r="U1113" i="2" s="1"/>
  <c r="F1166" i="2"/>
  <c r="F1198" i="2"/>
  <c r="E1198" i="2" s="1"/>
  <c r="F1312" i="2"/>
  <c r="E1312" i="2" s="1"/>
  <c r="J1514" i="2"/>
  <c r="J1542" i="2"/>
  <c r="J1562" i="2"/>
  <c r="J1586" i="2"/>
  <c r="J1606" i="2"/>
  <c r="J1626" i="2"/>
  <c r="O1380" i="2"/>
  <c r="O1441" i="2"/>
  <c r="O1542" i="2"/>
  <c r="O1574" i="2"/>
  <c r="O1598" i="2"/>
  <c r="E1548" i="2"/>
  <c r="J1707" i="2"/>
  <c r="O1742" i="2"/>
  <c r="E1759" i="2"/>
  <c r="O1745" i="2"/>
  <c r="O1774" i="2"/>
  <c r="J2006" i="2"/>
  <c r="F2156" i="2"/>
  <c r="E2156" i="2" s="1"/>
  <c r="E2170" i="2"/>
  <c r="J2196" i="2"/>
  <c r="O2363" i="2"/>
  <c r="E2384" i="2"/>
  <c r="E2642" i="2"/>
  <c r="J2747" i="2"/>
  <c r="O2753" i="2"/>
  <c r="O2611" i="2"/>
  <c r="J2756" i="2"/>
  <c r="E2759" i="2"/>
  <c r="E2767" i="2"/>
  <c r="O2774" i="2"/>
  <c r="O2802" i="2"/>
  <c r="O2822" i="2"/>
  <c r="O2850" i="2"/>
  <c r="J4198" i="2"/>
  <c r="J4246" i="2"/>
  <c r="F4054" i="2"/>
  <c r="E4054" i="2" s="1"/>
  <c r="F4089" i="2"/>
  <c r="O3974" i="2"/>
  <c r="F4595" i="2"/>
  <c r="E4919" i="2"/>
  <c r="F4944" i="2"/>
  <c r="E4944" i="2" s="1"/>
  <c r="E4992" i="2"/>
  <c r="O4928" i="2"/>
  <c r="O4992" i="2"/>
  <c r="O5012" i="2"/>
  <c r="O4969" i="2"/>
  <c r="E5085" i="2"/>
  <c r="E5097" i="2"/>
  <c r="E5109" i="2"/>
  <c r="E5121" i="2"/>
  <c r="O4940" i="2"/>
  <c r="O5008" i="2"/>
  <c r="F4932" i="2"/>
  <c r="E5033" i="2"/>
  <c r="O5198" i="2"/>
  <c r="E4654" i="2"/>
  <c r="F4671" i="2"/>
  <c r="E3339" i="2"/>
  <c r="E3347" i="2"/>
  <c r="E3371" i="2"/>
  <c r="I3559" i="2"/>
  <c r="G3559" i="2" s="1"/>
  <c r="Q3407" i="2"/>
  <c r="T3407" i="2" s="1"/>
  <c r="U3407" i="2" s="1"/>
  <c r="F3598" i="2"/>
  <c r="E3598" i="2" s="1"/>
  <c r="I4193" i="2"/>
  <c r="G4193" i="2" s="1"/>
  <c r="F4155" i="2"/>
  <c r="E1994" i="2"/>
  <c r="O2138" i="2"/>
  <c r="C2138" i="2" s="1"/>
  <c r="F2217" i="2"/>
  <c r="J2318" i="2"/>
  <c r="F2738" i="2"/>
  <c r="E2738" i="2" s="1"/>
  <c r="F2915" i="2"/>
  <c r="E2915" i="2" s="1"/>
  <c r="F2979" i="2"/>
  <c r="E2979" i="2" s="1"/>
  <c r="F3043" i="2"/>
  <c r="E3043" i="2" s="1"/>
  <c r="I2127" i="2"/>
  <c r="G2127" i="2" s="1"/>
  <c r="I2135" i="2"/>
  <c r="G2135" i="2" s="1"/>
  <c r="I2143" i="2"/>
  <c r="G2143" i="2" s="1"/>
  <c r="F909" i="2"/>
  <c r="E909" i="2" s="1"/>
  <c r="O1318" i="2"/>
  <c r="O1326" i="2"/>
  <c r="F1345" i="2"/>
  <c r="E1345" i="2" s="1"/>
  <c r="Q738" i="2"/>
  <c r="O5263" i="2"/>
  <c r="F3379" i="2"/>
  <c r="E3379" i="2" s="1"/>
  <c r="I2065" i="2"/>
  <c r="G2065" i="2" s="1"/>
  <c r="O1463" i="2"/>
  <c r="F1105" i="2"/>
  <c r="E1105" i="2" s="1"/>
  <c r="F1395" i="2"/>
  <c r="E1395" i="2" s="1"/>
  <c r="F558" i="2"/>
  <c r="E558" i="2" s="1"/>
  <c r="F550" i="2"/>
  <c r="F542" i="2"/>
  <c r="O501" i="2"/>
  <c r="O493" i="2"/>
  <c r="O481" i="2"/>
  <c r="O246" i="2"/>
  <c r="O272" i="2"/>
  <c r="O221" i="2"/>
  <c r="O205" i="2"/>
  <c r="O602" i="2"/>
  <c r="O594" i="2"/>
  <c r="O244" i="2"/>
  <c r="O268" i="2"/>
  <c r="O226" i="2"/>
  <c r="E620" i="2"/>
  <c r="O720" i="2"/>
  <c r="I720" i="2" s="1"/>
  <c r="G720" i="2" s="1"/>
  <c r="E684" i="2"/>
  <c r="F692" i="2"/>
  <c r="E692" i="2" s="1"/>
  <c r="E700" i="2"/>
  <c r="E695" i="2"/>
  <c r="O739" i="2"/>
  <c r="F669" i="2"/>
  <c r="F768" i="2"/>
  <c r="E768" i="2" s="1"/>
  <c r="J774" i="2"/>
  <c r="F772" i="2"/>
  <c r="E772" i="2" s="1"/>
  <c r="O887" i="2"/>
  <c r="O896" i="2"/>
  <c r="E898" i="2"/>
  <c r="E920" i="2"/>
  <c r="F921" i="2"/>
  <c r="E1007" i="2"/>
  <c r="F1068" i="2"/>
  <c r="F1108" i="2"/>
  <c r="E1108" i="2" s="1"/>
  <c r="F1124" i="2"/>
  <c r="E1124" i="2" s="1"/>
  <c r="J1127" i="2"/>
  <c r="O1135" i="2"/>
  <c r="E1145" i="2"/>
  <c r="F1149" i="2"/>
  <c r="E1149" i="2" s="1"/>
  <c r="O1071" i="2"/>
  <c r="F1219" i="2"/>
  <c r="F1276" i="2"/>
  <c r="E1276" i="2" s="1"/>
  <c r="O1469" i="2"/>
  <c r="O1550" i="2"/>
  <c r="O1269" i="2"/>
  <c r="F1373" i="2"/>
  <c r="E1373" i="2" s="1"/>
  <c r="O1245" i="2"/>
  <c r="E1697" i="2"/>
  <c r="F1700" i="2"/>
  <c r="E1700" i="2" s="1"/>
  <c r="J1735" i="2"/>
  <c r="O1748" i="2"/>
  <c r="J1786" i="2"/>
  <c r="E1750" i="2"/>
  <c r="O1753" i="2"/>
  <c r="F1816" i="2"/>
  <c r="E1816" i="2" s="1"/>
  <c r="G2005" i="2"/>
  <c r="O1964" i="2"/>
  <c r="O1980" i="2"/>
  <c r="O1996" i="2"/>
  <c r="F2005" i="2"/>
  <c r="E2005" i="2" s="1"/>
  <c r="E2166" i="2"/>
  <c r="E2186" i="2"/>
  <c r="E2190" i="2"/>
  <c r="J2218" i="2"/>
  <c r="J2250" i="2"/>
  <c r="O2288" i="2"/>
  <c r="J2188" i="2"/>
  <c r="J2252" i="2"/>
  <c r="E2316" i="2"/>
  <c r="E2273" i="2"/>
  <c r="O2343" i="2"/>
  <c r="J2375" i="2"/>
  <c r="E2379" i="2"/>
  <c r="J2395" i="2"/>
  <c r="E2352" i="2"/>
  <c r="E2376" i="2"/>
  <c r="G2360" i="2"/>
  <c r="E2658" i="2"/>
  <c r="E2670" i="2"/>
  <c r="J2607" i="2"/>
  <c r="O2623" i="2"/>
  <c r="O2761" i="2"/>
  <c r="J2779" i="2"/>
  <c r="O2785" i="2"/>
  <c r="O2825" i="2"/>
  <c r="J2843" i="2"/>
  <c r="O2849" i="2"/>
  <c r="J2874" i="2"/>
  <c r="J2579" i="2"/>
  <c r="O2738" i="2"/>
  <c r="O2754" i="2"/>
  <c r="O2770" i="2"/>
  <c r="O2818" i="2"/>
  <c r="E2831" i="2"/>
  <c r="O2854" i="2"/>
  <c r="E2748" i="2"/>
  <c r="E2776" i="2"/>
  <c r="E2844" i="2"/>
  <c r="O2863" i="2"/>
  <c r="O2740" i="2"/>
  <c r="O3212" i="2"/>
  <c r="O3242" i="2"/>
  <c r="O3238" i="2"/>
  <c r="F3299" i="2"/>
  <c r="O3315" i="2"/>
  <c r="O3323" i="2"/>
  <c r="J3317" i="2"/>
  <c r="F3341" i="2"/>
  <c r="E3341" i="2" s="1"/>
  <c r="F3357" i="2"/>
  <c r="F3449" i="2"/>
  <c r="O3540" i="2"/>
  <c r="I3540" i="2" s="1"/>
  <c r="G3540" i="2" s="1"/>
  <c r="E3453" i="2"/>
  <c r="F3885" i="2"/>
  <c r="O3790" i="2"/>
  <c r="O3965" i="2"/>
  <c r="O3981" i="2"/>
  <c r="O3997" i="2"/>
  <c r="O4013" i="2"/>
  <c r="O4029" i="2"/>
  <c r="O4045" i="2"/>
  <c r="O4061" i="2"/>
  <c r="O4077" i="2"/>
  <c r="E4546" i="2"/>
  <c r="E4540" i="2"/>
  <c r="O4538" i="2"/>
  <c r="E4542" i="2"/>
  <c r="O4586" i="2"/>
  <c r="O4909" i="2"/>
  <c r="E4909" i="2"/>
  <c r="F4928" i="2"/>
  <c r="E4928" i="2" s="1"/>
  <c r="F4970" i="2"/>
  <c r="E4970" i="2" s="1"/>
  <c r="J4970" i="2"/>
  <c r="E5202" i="2"/>
  <c r="C5274" i="2"/>
  <c r="Q5274" i="2"/>
  <c r="T5274" i="2" s="1"/>
  <c r="U5274" i="2" s="1"/>
  <c r="Q5282" i="2"/>
  <c r="T5282" i="2" s="1"/>
  <c r="U5282" i="2" s="1"/>
  <c r="I5282" i="2"/>
  <c r="G5282" i="2" s="1"/>
  <c r="I4707" i="2"/>
  <c r="G4707" i="2" s="1"/>
  <c r="C4707" i="2"/>
  <c r="Q4707" i="2"/>
  <c r="T4707" i="2" s="1"/>
  <c r="U4707" i="2" s="1"/>
  <c r="C4708" i="2"/>
  <c r="Q4708" i="2"/>
  <c r="T4708" i="2" s="1"/>
  <c r="U4708" i="2" s="1"/>
  <c r="I4708" i="2"/>
  <c r="G4708" i="2" s="1"/>
  <c r="Q3596" i="2"/>
  <c r="T3596" i="2" s="1"/>
  <c r="U3596" i="2" s="1"/>
  <c r="C3596" i="2"/>
  <c r="I3596" i="2"/>
  <c r="G3596" i="2" s="1"/>
  <c r="Q3623" i="2"/>
  <c r="T3623" i="2" s="1"/>
  <c r="U3623" i="2" s="1"/>
  <c r="C3623" i="2"/>
  <c r="Q3563" i="2"/>
  <c r="T3563" i="2" s="1"/>
  <c r="U3563" i="2" s="1"/>
  <c r="C3563" i="2"/>
  <c r="I3563" i="2"/>
  <c r="G3563" i="2" s="1"/>
  <c r="I2736" i="2"/>
  <c r="G2736" i="2" s="1"/>
  <c r="C2736" i="2"/>
  <c r="Q2736" i="2"/>
  <c r="T2736" i="2" s="1"/>
  <c r="U2736" i="2" s="1"/>
  <c r="Q576" i="2"/>
  <c r="T576" i="2" s="1"/>
  <c r="O280" i="2"/>
  <c r="I280" i="2" s="1"/>
  <c r="F632" i="2"/>
  <c r="E632" i="2" s="1"/>
  <c r="F727" i="2"/>
  <c r="F778" i="2"/>
  <c r="E778" i="2" s="1"/>
  <c r="F924" i="2"/>
  <c r="E924" i="2" s="1"/>
  <c r="E937" i="2"/>
  <c r="O952" i="2"/>
  <c r="J990" i="2"/>
  <c r="F1111" i="2"/>
  <c r="E1111" i="2" s="1"/>
  <c r="J1171" i="2"/>
  <c r="F1170" i="2"/>
  <c r="F1187" i="2"/>
  <c r="F1227" i="2"/>
  <c r="Q1280" i="2"/>
  <c r="T1280" i="2" s="1"/>
  <c r="U1280" i="2" s="1"/>
  <c r="Q1304" i="2"/>
  <c r="T1304" i="2" s="1"/>
  <c r="U1304" i="2" s="1"/>
  <c r="F1280" i="2"/>
  <c r="E1280" i="2" s="1"/>
  <c r="E1469" i="2"/>
  <c r="E1501" i="2"/>
  <c r="E1558" i="2"/>
  <c r="E1570" i="2"/>
  <c r="E1586" i="2"/>
  <c r="E1749" i="2"/>
  <c r="E1830" i="2"/>
  <c r="E1925" i="2"/>
  <c r="F1984" i="2"/>
  <c r="E1984" i="2" s="1"/>
  <c r="E1980" i="2"/>
  <c r="E1996" i="2"/>
  <c r="J2182" i="2"/>
  <c r="O2190" i="2"/>
  <c r="E2254" i="2"/>
  <c r="E2360" i="2"/>
  <c r="O3231" i="2"/>
  <c r="O3237" i="2"/>
  <c r="J3325" i="2"/>
  <c r="F3311" i="2"/>
  <c r="F3905" i="2"/>
  <c r="E4536" i="2"/>
  <c r="O4552" i="2"/>
  <c r="E4556" i="2"/>
  <c r="O4565" i="2"/>
  <c r="J4813" i="2"/>
  <c r="F4813" i="2"/>
  <c r="J4829" i="2"/>
  <c r="F4829" i="2"/>
  <c r="E4829" i="2" s="1"/>
  <c r="O4779" i="2"/>
  <c r="E4887" i="2"/>
  <c r="O4887" i="2"/>
  <c r="F4778" i="2"/>
  <c r="J4778" i="2"/>
  <c r="F4860" i="2"/>
  <c r="O4970" i="2"/>
  <c r="F4877" i="2"/>
  <c r="F5051" i="2"/>
  <c r="J5051" i="2"/>
  <c r="Q5210" i="2"/>
  <c r="T5210" i="2" s="1"/>
  <c r="U5210" i="2" s="1"/>
  <c r="C5210" i="2"/>
  <c r="I5210" i="2"/>
  <c r="G5210" i="2" s="1"/>
  <c r="C912" i="2"/>
  <c r="Q912" i="2"/>
  <c r="T912" i="2" s="1"/>
  <c r="U912" i="2" s="1"/>
  <c r="I912" i="2"/>
  <c r="G912" i="2" s="1"/>
  <c r="O186" i="2"/>
  <c r="C186" i="2" s="1"/>
  <c r="E631" i="2"/>
  <c r="O619" i="2"/>
  <c r="F1084" i="2"/>
  <c r="F1195" i="2"/>
  <c r="E1420" i="2"/>
  <c r="E1550" i="2"/>
  <c r="F1393" i="2"/>
  <c r="F1546" i="2"/>
  <c r="E1905" i="2"/>
  <c r="E2308" i="2"/>
  <c r="E2392" i="2"/>
  <c r="E2556" i="2"/>
  <c r="E2564" i="2"/>
  <c r="E2572" i="2"/>
  <c r="E2632" i="2"/>
  <c r="J2648" i="2"/>
  <c r="J2660" i="2"/>
  <c r="J2672" i="2"/>
  <c r="F3544" i="2"/>
  <c r="F3929" i="2"/>
  <c r="E3929" i="2" s="1"/>
  <c r="E4010" i="2"/>
  <c r="E4026" i="2"/>
  <c r="E4042" i="2"/>
  <c r="O3958" i="2"/>
  <c r="O3966" i="2"/>
  <c r="J4030" i="2"/>
  <c r="E4150" i="2"/>
  <c r="E4537" i="2"/>
  <c r="E4565" i="2"/>
  <c r="E4584" i="2"/>
  <c r="F4622" i="2"/>
  <c r="E4622" i="2" s="1"/>
  <c r="J4836" i="2"/>
  <c r="F4836" i="2"/>
  <c r="E4836" i="2" s="1"/>
  <c r="F4868" i="2"/>
  <c r="E4868" i="2" s="1"/>
  <c r="O4999" i="2"/>
  <c r="E4999" i="2"/>
  <c r="E5015" i="2"/>
  <c r="O5015" i="2"/>
  <c r="F4831" i="2"/>
  <c r="E4899" i="2"/>
  <c r="F4908" i="2"/>
  <c r="E4908" i="2" s="1"/>
  <c r="J4908" i="2"/>
  <c r="E4967" i="2"/>
  <c r="J5046" i="2"/>
  <c r="F5054" i="2"/>
  <c r="E5054" i="2" s="1"/>
  <c r="J5054" i="2"/>
  <c r="Q3608" i="2"/>
  <c r="T3608" i="2" s="1"/>
  <c r="U3608" i="2" s="1"/>
  <c r="C3608" i="2"/>
  <c r="Q3591" i="2"/>
  <c r="T3591" i="2" s="1"/>
  <c r="U3591" i="2" s="1"/>
  <c r="C3591" i="2"/>
  <c r="C3691" i="2"/>
  <c r="I3691" i="2"/>
  <c r="G3691" i="2" s="1"/>
  <c r="Q3691" i="2"/>
  <c r="T3691" i="2" s="1"/>
  <c r="U3691" i="2" s="1"/>
  <c r="C927" i="2"/>
  <c r="I927" i="2"/>
  <c r="G927" i="2" s="1"/>
  <c r="Q927" i="2"/>
  <c r="T927" i="2" s="1"/>
  <c r="U927" i="2" s="1"/>
  <c r="E438" i="2"/>
  <c r="E486" i="2"/>
  <c r="F274" i="2"/>
  <c r="E274" i="2" s="1"/>
  <c r="F481" i="2"/>
  <c r="O599" i="2"/>
  <c r="O524" i="2"/>
  <c r="O608" i="2"/>
  <c r="O600" i="2"/>
  <c r="O503" i="2"/>
  <c r="O483" i="2"/>
  <c r="O471" i="2"/>
  <c r="O452" i="2"/>
  <c r="O444" i="2"/>
  <c r="O440" i="2"/>
  <c r="Q465" i="2"/>
  <c r="T465" i="2" s="1"/>
  <c r="U465" i="2" s="1"/>
  <c r="O284" i="2"/>
  <c r="O300" i="2"/>
  <c r="F218" i="2"/>
  <c r="E218" i="2" s="1"/>
  <c r="O210" i="2"/>
  <c r="F186" i="2"/>
  <c r="E186" i="2" s="1"/>
  <c r="F652" i="2"/>
  <c r="E652" i="2" s="1"/>
  <c r="E682" i="2"/>
  <c r="F690" i="2"/>
  <c r="F698" i="2"/>
  <c r="F681" i="2"/>
  <c r="O760" i="2"/>
  <c r="F685" i="2"/>
  <c r="O774" i="2"/>
  <c r="F776" i="2"/>
  <c r="E776" i="2" s="1"/>
  <c r="O764" i="2"/>
  <c r="O768" i="2"/>
  <c r="O778" i="2"/>
  <c r="O946" i="2"/>
  <c r="O937" i="2"/>
  <c r="I937" i="2" s="1"/>
  <c r="G937" i="2" s="1"/>
  <c r="F933" i="2"/>
  <c r="E952" i="2"/>
  <c r="O966" i="2"/>
  <c r="E1031" i="2"/>
  <c r="F1056" i="2"/>
  <c r="E1056" i="2" s="1"/>
  <c r="F1060" i="2"/>
  <c r="J1155" i="2"/>
  <c r="F1176" i="2"/>
  <c r="E1176" i="2" s="1"/>
  <c r="F1203" i="2"/>
  <c r="E1203" i="2" s="1"/>
  <c r="F1182" i="2"/>
  <c r="F1222" i="2"/>
  <c r="O1259" i="2"/>
  <c r="F1266" i="2"/>
  <c r="E1266" i="2" s="1"/>
  <c r="Q1312" i="2"/>
  <c r="T1312" i="2" s="1"/>
  <c r="U1312" i="2" s="1"/>
  <c r="F1244" i="2"/>
  <c r="E1244" i="2" s="1"/>
  <c r="J1530" i="2"/>
  <c r="J1566" i="2"/>
  <c r="J1582" i="2"/>
  <c r="J1598" i="2"/>
  <c r="J1614" i="2"/>
  <c r="J1630" i="2"/>
  <c r="O1412" i="2"/>
  <c r="O1525" i="2"/>
  <c r="I1525" i="2" s="1"/>
  <c r="G1525" i="2" s="1"/>
  <c r="O1536" i="2"/>
  <c r="O1552" i="2"/>
  <c r="O1568" i="2"/>
  <c r="O1584" i="2"/>
  <c r="O1624" i="2"/>
  <c r="E1405" i="2"/>
  <c r="F1271" i="2"/>
  <c r="F1425" i="2"/>
  <c r="E1556" i="2"/>
  <c r="E1564" i="2"/>
  <c r="E1568" i="2"/>
  <c r="E1572" i="2"/>
  <c r="E1580" i="2"/>
  <c r="E1584" i="2"/>
  <c r="E1588" i="2"/>
  <c r="E1592" i="2"/>
  <c r="E1596" i="2"/>
  <c r="E1604" i="2"/>
  <c r="E1612" i="2"/>
  <c r="E1616" i="2"/>
  <c r="E1624" i="2"/>
  <c r="E1632" i="2"/>
  <c r="E1468" i="2"/>
  <c r="F1489" i="2"/>
  <c r="O1749" i="2"/>
  <c r="O1767" i="2"/>
  <c r="O1775" i="2"/>
  <c r="E1736" i="2"/>
  <c r="E1753" i="2"/>
  <c r="F1785" i="2"/>
  <c r="F1799" i="2"/>
  <c r="E1799" i="2" s="1"/>
  <c r="E1889" i="2"/>
  <c r="E1897" i="2"/>
  <c r="E1901" i="2"/>
  <c r="E1909" i="2"/>
  <c r="E1913" i="2"/>
  <c r="E1917" i="2"/>
  <c r="E1921" i="2"/>
  <c r="F1960" i="2"/>
  <c r="E1960" i="2" s="1"/>
  <c r="E1956" i="2"/>
  <c r="E1972" i="2"/>
  <c r="E1988" i="2"/>
  <c r="F2032" i="2"/>
  <c r="F2164" i="2"/>
  <c r="E2164" i="2" s="1"/>
  <c r="O2293" i="2"/>
  <c r="O2144" i="2"/>
  <c r="O2174" i="2"/>
  <c r="O2178" i="2"/>
  <c r="J2186" i="2"/>
  <c r="O2238" i="2"/>
  <c r="O2242" i="2"/>
  <c r="F2020" i="2"/>
  <c r="J2228" i="2"/>
  <c r="J2327" i="2"/>
  <c r="J2349" i="2"/>
  <c r="J2381" i="2"/>
  <c r="E2296" i="2"/>
  <c r="F2305" i="2"/>
  <c r="E2305" i="2" s="1"/>
  <c r="O2347" i="2"/>
  <c r="E2359" i="2"/>
  <c r="O2367" i="2"/>
  <c r="E2383" i="2"/>
  <c r="E2344" i="2"/>
  <c r="E2368" i="2"/>
  <c r="J2398" i="2"/>
  <c r="J2400" i="2"/>
  <c r="J2402" i="2"/>
  <c r="J2404" i="2"/>
  <c r="J2406" i="2"/>
  <c r="J2408" i="2"/>
  <c r="J2410" i="2"/>
  <c r="J2412" i="2"/>
  <c r="J2414" i="2"/>
  <c r="J2416" i="2"/>
  <c r="J2418" i="2"/>
  <c r="J2420" i="2"/>
  <c r="J2422" i="2"/>
  <c r="J2424" i="2"/>
  <c r="J2426" i="2"/>
  <c r="J2428" i="2"/>
  <c r="J2430" i="2"/>
  <c r="J2432" i="2"/>
  <c r="J2434" i="2"/>
  <c r="J2436" i="2"/>
  <c r="J2438" i="2"/>
  <c r="J2440" i="2"/>
  <c r="J2442" i="2"/>
  <c r="J2444" i="2"/>
  <c r="J2446" i="2"/>
  <c r="J2448" i="2"/>
  <c r="J2450" i="2"/>
  <c r="J2452" i="2"/>
  <c r="J2454" i="2"/>
  <c r="J2456" i="2"/>
  <c r="J2458" i="2"/>
  <c r="J2460" i="2"/>
  <c r="J2462" i="2"/>
  <c r="J2464" i="2"/>
  <c r="J2466" i="2"/>
  <c r="J2468" i="2"/>
  <c r="J2470" i="2"/>
  <c r="J2472" i="2"/>
  <c r="J2474" i="2"/>
  <c r="J2476" i="2"/>
  <c r="J2478" i="2"/>
  <c r="J2480" i="2"/>
  <c r="J2482" i="2"/>
  <c r="J2484" i="2"/>
  <c r="J2486" i="2"/>
  <c r="J2488" i="2"/>
  <c r="J2490" i="2"/>
  <c r="J2492" i="2"/>
  <c r="J2494" i="2"/>
  <c r="J2496" i="2"/>
  <c r="J2498" i="2"/>
  <c r="J2500" i="2"/>
  <c r="J2502" i="2"/>
  <c r="J2504" i="2"/>
  <c r="J2506" i="2"/>
  <c r="J2508" i="2"/>
  <c r="J2510" i="2"/>
  <c r="J2512" i="2"/>
  <c r="J2514" i="2"/>
  <c r="J2516" i="2"/>
  <c r="J2518" i="2"/>
  <c r="J2520" i="2"/>
  <c r="J2522" i="2"/>
  <c r="J2524" i="2"/>
  <c r="J2526" i="2"/>
  <c r="J2528" i="2"/>
  <c r="J2530" i="2"/>
  <c r="J2532" i="2"/>
  <c r="J2534" i="2"/>
  <c r="J2536" i="2"/>
  <c r="J2538" i="2"/>
  <c r="J2540" i="2"/>
  <c r="J2542" i="2"/>
  <c r="J2544" i="2"/>
  <c r="J2546" i="2"/>
  <c r="J2548" i="2"/>
  <c r="J2550" i="2"/>
  <c r="J2552" i="2"/>
  <c r="J2554" i="2"/>
  <c r="J2556" i="2"/>
  <c r="J2558" i="2"/>
  <c r="J2560" i="2"/>
  <c r="J2562" i="2"/>
  <c r="J2564" i="2"/>
  <c r="J2566" i="2"/>
  <c r="J2568" i="2"/>
  <c r="J2570" i="2"/>
  <c r="J2572" i="2"/>
  <c r="J2574" i="2"/>
  <c r="O2582" i="2"/>
  <c r="O2598" i="2"/>
  <c r="O2614" i="2"/>
  <c r="O2294" i="2"/>
  <c r="J2632" i="2"/>
  <c r="J2644" i="2"/>
  <c r="J2656" i="2"/>
  <c r="E2674" i="2"/>
  <c r="E2680" i="2"/>
  <c r="E2686" i="2"/>
  <c r="E2603" i="2"/>
  <c r="E2623" i="2"/>
  <c r="J2827" i="2"/>
  <c r="J2878" i="2"/>
  <c r="J2890" i="2"/>
  <c r="O2309" i="2"/>
  <c r="E2739" i="2"/>
  <c r="J2768" i="2"/>
  <c r="E2771" i="2"/>
  <c r="O2786" i="2"/>
  <c r="E2799" i="2"/>
  <c r="O2806" i="2"/>
  <c r="O2834" i="2"/>
  <c r="E2855" i="2"/>
  <c r="J2860" i="2"/>
  <c r="O2767" i="2"/>
  <c r="O2799" i="2"/>
  <c r="O2803" i="2"/>
  <c r="O2831" i="2"/>
  <c r="O2851" i="2"/>
  <c r="O2587" i="2"/>
  <c r="O3234" i="2"/>
  <c r="O3244" i="2"/>
  <c r="J3455" i="2"/>
  <c r="E3462" i="2"/>
  <c r="F3467" i="2"/>
  <c r="E3467" i="2" s="1"/>
  <c r="F3437" i="2"/>
  <c r="E3437" i="2" s="1"/>
  <c r="O3441" i="2"/>
  <c r="F3694" i="2"/>
  <c r="E3694" i="2" s="1"/>
  <c r="E3786" i="2"/>
  <c r="F3853" i="2"/>
  <c r="E3790" i="2"/>
  <c r="F3944" i="2"/>
  <c r="E3944" i="2" s="1"/>
  <c r="O3953" i="2"/>
  <c r="O3969" i="2"/>
  <c r="O3985" i="2"/>
  <c r="O4001" i="2"/>
  <c r="O4017" i="2"/>
  <c r="O4033" i="2"/>
  <c r="O4049" i="2"/>
  <c r="O4065" i="2"/>
  <c r="O4081" i="2"/>
  <c r="J4107" i="2"/>
  <c r="J4115" i="2"/>
  <c r="O3998" i="2"/>
  <c r="J4062" i="2"/>
  <c r="F4070" i="2"/>
  <c r="O4070" i="2"/>
  <c r="E4166" i="2"/>
  <c r="E4214" i="2"/>
  <c r="E4573" i="2"/>
  <c r="J4815" i="2"/>
  <c r="F4815" i="2"/>
  <c r="J4875" i="2"/>
  <c r="F4875" i="2"/>
  <c r="F4863" i="2"/>
  <c r="J4910" i="2"/>
  <c r="F4910" i="2"/>
  <c r="E4910" i="2" s="1"/>
  <c r="J4942" i="2"/>
  <c r="F4942" i="2"/>
  <c r="E4942" i="2" s="1"/>
  <c r="J5207" i="2"/>
  <c r="F5207" i="2"/>
  <c r="E5207" i="2" s="1"/>
  <c r="Q5207" i="2"/>
  <c r="T5207" i="2" s="1"/>
  <c r="U5207" i="2" s="1"/>
  <c r="Q5218" i="2"/>
  <c r="T5218" i="2" s="1"/>
  <c r="U5218" i="2" s="1"/>
  <c r="I5218" i="2"/>
  <c r="G5218" i="2" s="1"/>
  <c r="C5218" i="2"/>
  <c r="C5219" i="2"/>
  <c r="Q5219" i="2"/>
  <c r="T5219" i="2" s="1"/>
  <c r="U5219" i="2" s="1"/>
  <c r="O5078" i="2"/>
  <c r="Q3564" i="2"/>
  <c r="T3564" i="2" s="1"/>
  <c r="U3564" i="2" s="1"/>
  <c r="C3564" i="2"/>
  <c r="I3564" i="2"/>
  <c r="G3564" i="2" s="1"/>
  <c r="Q3595" i="2"/>
  <c r="T3595" i="2" s="1"/>
  <c r="U3595" i="2" s="1"/>
  <c r="C3595" i="2"/>
  <c r="I3595" i="2"/>
  <c r="G3595" i="2" s="1"/>
  <c r="O4914" i="2"/>
  <c r="O4962" i="2"/>
  <c r="F5000" i="2"/>
  <c r="E5000" i="2" s="1"/>
  <c r="O5010" i="2"/>
  <c r="O4920" i="2"/>
  <c r="O4936" i="2"/>
  <c r="E4998" i="2"/>
  <c r="O4998" i="2"/>
  <c r="E5058" i="2"/>
  <c r="E5062" i="2"/>
  <c r="E5070" i="2"/>
  <c r="E5074" i="2"/>
  <c r="E5082" i="2"/>
  <c r="E5086" i="2"/>
  <c r="E5090" i="2"/>
  <c r="E5094" i="2"/>
  <c r="E5098" i="2"/>
  <c r="E5102" i="2"/>
  <c r="E5106" i="2"/>
  <c r="E5110" i="2"/>
  <c r="E5114" i="2"/>
  <c r="E5118" i="2"/>
  <c r="F4924" i="2"/>
  <c r="E4924" i="2" s="1"/>
  <c r="E5009" i="2"/>
  <c r="E5180" i="2"/>
  <c r="E5049" i="2"/>
  <c r="O5193" i="2"/>
  <c r="E5194" i="2"/>
  <c r="O5202" i="2"/>
  <c r="E5219" i="2"/>
  <c r="F5228" i="2"/>
  <c r="E5228" i="2" s="1"/>
  <c r="J5261" i="2"/>
  <c r="E5262" i="2"/>
  <c r="Q5275" i="2"/>
  <c r="T5275" i="2" s="1"/>
  <c r="U5275" i="2" s="1"/>
  <c r="I5279" i="2"/>
  <c r="G5279" i="2" s="1"/>
  <c r="O5216" i="2"/>
  <c r="Q5216" i="2" s="1"/>
  <c r="T5216" i="2" s="1"/>
  <c r="O5270" i="2"/>
  <c r="Q5270" i="2" s="1"/>
  <c r="T5270" i="2" s="1"/>
  <c r="U5270" i="2" s="1"/>
  <c r="O5272" i="2"/>
  <c r="F4564" i="2"/>
  <c r="E4564" i="2" s="1"/>
  <c r="F4600" i="2"/>
  <c r="Q4676" i="2"/>
  <c r="T4676" i="2" s="1"/>
  <c r="U4676" i="2" s="1"/>
  <c r="F4597" i="2"/>
  <c r="E4597" i="2" s="1"/>
  <c r="F4601" i="2"/>
  <c r="E4700" i="2"/>
  <c r="Q4666" i="2"/>
  <c r="T4666" i="2" s="1"/>
  <c r="U4666" i="2" s="1"/>
  <c r="E4702" i="2"/>
  <c r="Q4728" i="2"/>
  <c r="T4728" i="2" s="1"/>
  <c r="U4728" i="2" s="1"/>
  <c r="O4776" i="2"/>
  <c r="I4776" i="2" s="1"/>
  <c r="G4776" i="2" s="1"/>
  <c r="F4941" i="2"/>
  <c r="E4941" i="2" s="1"/>
  <c r="F4844" i="2"/>
  <c r="E4844" i="2" s="1"/>
  <c r="O4921" i="2"/>
  <c r="E4953" i="2"/>
  <c r="E5126" i="2"/>
  <c r="E5158" i="2"/>
  <c r="E5143" i="2"/>
  <c r="I3260" i="2"/>
  <c r="G3260" i="2" s="1"/>
  <c r="O3351" i="2"/>
  <c r="E3363" i="2"/>
  <c r="I3412" i="2"/>
  <c r="G3412" i="2" s="1"/>
  <c r="F4977" i="2"/>
  <c r="E4977" i="2" s="1"/>
  <c r="F3276" i="2"/>
  <c r="E3276" i="2" s="1"/>
  <c r="F3288" i="2"/>
  <c r="E3288" i="2" s="1"/>
  <c r="F5089" i="2"/>
  <c r="F5093" i="2"/>
  <c r="F5101" i="2"/>
  <c r="F5105" i="2"/>
  <c r="F3227" i="2"/>
  <c r="E3227" i="2" s="1"/>
  <c r="F5157" i="2"/>
  <c r="F3574" i="2"/>
  <c r="E3574" i="2" s="1"/>
  <c r="F3638" i="2"/>
  <c r="E3638" i="2" s="1"/>
  <c r="F4021" i="2"/>
  <c r="E4021" i="2" s="1"/>
  <c r="F3671" i="2"/>
  <c r="E3671" i="2" s="1"/>
  <c r="J3322" i="2"/>
  <c r="O3557" i="2"/>
  <c r="O3582" i="2"/>
  <c r="F3621" i="2"/>
  <c r="E3621" i="2" s="1"/>
  <c r="F3658" i="2"/>
  <c r="E3658" i="2" s="1"/>
  <c r="T3274" i="2"/>
  <c r="U3274" i="2" s="1"/>
  <c r="Q3666" i="2"/>
  <c r="T3666" i="2" s="1"/>
  <c r="U3666" i="2" s="1"/>
  <c r="Q4201" i="2"/>
  <c r="T4201" i="2" s="1"/>
  <c r="U4201" i="2" s="1"/>
  <c r="F4203" i="2"/>
  <c r="Q4225" i="2"/>
  <c r="T4225" i="2" s="1"/>
  <c r="U4225" i="2" s="1"/>
  <c r="E1727" i="2"/>
  <c r="F1949" i="2"/>
  <c r="E1949" i="2" s="1"/>
  <c r="F2265" i="2"/>
  <c r="E2287" i="2"/>
  <c r="F2301" i="2"/>
  <c r="E2301" i="2" s="1"/>
  <c r="F917" i="2"/>
  <c r="E917" i="2" s="1"/>
  <c r="E2330" i="2"/>
  <c r="E2386" i="2"/>
  <c r="F2901" i="2"/>
  <c r="F2909" i="2"/>
  <c r="F2241" i="2"/>
  <c r="E2314" i="2"/>
  <c r="F1993" i="2"/>
  <c r="E1993" i="2" s="1"/>
  <c r="F2249" i="2"/>
  <c r="F3119" i="2"/>
  <c r="E3119" i="2" s="1"/>
  <c r="F1000" i="2"/>
  <c r="E1001" i="2"/>
  <c r="F1008" i="2"/>
  <c r="E1008" i="2" s="1"/>
  <c r="E1009" i="2"/>
  <c r="O1104" i="2"/>
  <c r="E913" i="2"/>
  <c r="O1066" i="2"/>
  <c r="F1004" i="2"/>
  <c r="F1012" i="2"/>
  <c r="E1012" i="2" s="1"/>
  <c r="O1523" i="2"/>
  <c r="O1495" i="2"/>
  <c r="E793" i="2"/>
  <c r="I847" i="2"/>
  <c r="G847" i="2" s="1"/>
  <c r="E863" i="2"/>
  <c r="G834" i="2"/>
  <c r="F643" i="2"/>
  <c r="E643" i="2" s="1"/>
  <c r="F4609" i="2"/>
  <c r="E4609" i="2" s="1"/>
  <c r="O4679" i="2"/>
  <c r="C4683" i="2"/>
  <c r="Q4683" i="2"/>
  <c r="T4683" i="2" s="1"/>
  <c r="U4683" i="2" s="1"/>
  <c r="F4707" i="2"/>
  <c r="E4707" i="2" s="1"/>
  <c r="O4766" i="2"/>
  <c r="I4766" i="2" s="1"/>
  <c r="G4766" i="2" s="1"/>
  <c r="F5007" i="2"/>
  <c r="E5007" i="2" s="1"/>
  <c r="F5019" i="2"/>
  <c r="O3264" i="2"/>
  <c r="E3373" i="2"/>
  <c r="O3419" i="2"/>
  <c r="O3373" i="2"/>
  <c r="Q3576" i="2"/>
  <c r="T3576" i="2" s="1"/>
  <c r="U3576" i="2" s="1"/>
  <c r="Q3616" i="2"/>
  <c r="T3616" i="2" s="1"/>
  <c r="U3616" i="2" s="1"/>
  <c r="C3616" i="2"/>
  <c r="Q3639" i="2"/>
  <c r="T3639" i="2" s="1"/>
  <c r="U3639" i="2" s="1"/>
  <c r="O3568" i="2"/>
  <c r="I3568" i="2" s="1"/>
  <c r="G3568" i="2" s="1"/>
  <c r="Q3583" i="2"/>
  <c r="T3583" i="2" s="1"/>
  <c r="U3583" i="2" s="1"/>
  <c r="C3583" i="2"/>
  <c r="F3611" i="2"/>
  <c r="E3611" i="2" s="1"/>
  <c r="O3444" i="2"/>
  <c r="F3555" i="2"/>
  <c r="E3555" i="2" s="1"/>
  <c r="E3620" i="2"/>
  <c r="Q3632" i="2"/>
  <c r="T3632" i="2" s="1"/>
  <c r="U3632" i="2" s="1"/>
  <c r="C3632" i="2"/>
  <c r="Q3647" i="2"/>
  <c r="T3647" i="2" s="1"/>
  <c r="U3647" i="2" s="1"/>
  <c r="C3647" i="2"/>
  <c r="F3556" i="2"/>
  <c r="E3556" i="2" s="1"/>
  <c r="Q3567" i="2"/>
  <c r="T3567" i="2" s="1"/>
  <c r="U3567" i="2" s="1"/>
  <c r="C3567" i="2"/>
  <c r="F3576" i="2"/>
  <c r="E3576" i="2" s="1"/>
  <c r="Q3588" i="2"/>
  <c r="T3588" i="2" s="1"/>
  <c r="U3588" i="2" s="1"/>
  <c r="C3588" i="2"/>
  <c r="F3632" i="2"/>
  <c r="E3632" i="2" s="1"/>
  <c r="Q3648" i="2"/>
  <c r="T3648" i="2" s="1"/>
  <c r="U3648" i="2" s="1"/>
  <c r="C3648" i="2"/>
  <c r="E3672" i="2"/>
  <c r="O3672" i="2"/>
  <c r="O3678" i="2"/>
  <c r="O1728" i="2"/>
  <c r="E1931" i="2"/>
  <c r="F1805" i="2"/>
  <c r="E1805" i="2" s="1"/>
  <c r="I2063" i="2"/>
  <c r="G2063" i="2" s="1"/>
  <c r="F2760" i="2"/>
  <c r="E2760" i="2" s="1"/>
  <c r="F2866" i="2"/>
  <c r="E2866" i="2" s="1"/>
  <c r="C903" i="2"/>
  <c r="Q903" i="2"/>
  <c r="T903" i="2" s="1"/>
  <c r="U903" i="2" s="1"/>
  <c r="E1375" i="2"/>
  <c r="F1050" i="2"/>
  <c r="E1050" i="2" s="1"/>
  <c r="O1100" i="2"/>
  <c r="O1419" i="2"/>
  <c r="G857" i="2"/>
  <c r="F927" i="2"/>
  <c r="E927" i="2" s="1"/>
  <c r="F1028" i="2"/>
  <c r="E1028" i="2" s="1"/>
  <c r="O1088" i="2"/>
  <c r="F1383" i="2"/>
  <c r="E1383" i="2" s="1"/>
  <c r="O1390" i="2"/>
  <c r="O1410" i="2"/>
  <c r="C1410" i="2" s="1"/>
  <c r="O1637" i="2"/>
  <c r="F1646" i="2"/>
  <c r="E1646" i="2" s="1"/>
  <c r="O1651" i="2"/>
  <c r="F1662" i="2"/>
  <c r="E1662" i="2" s="1"/>
  <c r="O1667" i="2"/>
  <c r="F789" i="2"/>
  <c r="E789" i="2" s="1"/>
  <c r="F829" i="2"/>
  <c r="E829" i="2" s="1"/>
  <c r="F875" i="2"/>
  <c r="E875" i="2" s="1"/>
  <c r="E1419" i="2"/>
  <c r="O4625" i="2"/>
  <c r="O4689" i="2"/>
  <c r="I4689" i="2" s="1"/>
  <c r="G4689" i="2" s="1"/>
  <c r="Q4746" i="2"/>
  <c r="I3591" i="2"/>
  <c r="G3591" i="2" s="1"/>
  <c r="I3623" i="2"/>
  <c r="G3623" i="2" s="1"/>
  <c r="O5071" i="2"/>
  <c r="E3570" i="2"/>
  <c r="I4169" i="2"/>
  <c r="G4169" i="2" s="1"/>
  <c r="I1938" i="2"/>
  <c r="G1938" i="2" s="1"/>
  <c r="F1981" i="2"/>
  <c r="E1981" i="2" s="1"/>
  <c r="F2927" i="2"/>
  <c r="E2927" i="2" s="1"/>
  <c r="F2959" i="2"/>
  <c r="E2959" i="2" s="1"/>
  <c r="F2991" i="2"/>
  <c r="E2991" i="2" s="1"/>
  <c r="F3023" i="2"/>
  <c r="E3023" i="2" s="1"/>
  <c r="F3055" i="2"/>
  <c r="E3055" i="2" s="1"/>
  <c r="J2884" i="2"/>
  <c r="F3135" i="2"/>
  <c r="E3135" i="2" s="1"/>
  <c r="E1070" i="2"/>
  <c r="T4716" i="2"/>
  <c r="U4716" i="2" s="1"/>
  <c r="E4766" i="2"/>
  <c r="C3273" i="2"/>
  <c r="Q3273" i="2"/>
  <c r="T3273" i="2" s="1"/>
  <c r="U3273" i="2" s="1"/>
  <c r="Q3631" i="2"/>
  <c r="T3631" i="2" s="1"/>
  <c r="U3631" i="2" s="1"/>
  <c r="C3631" i="2"/>
  <c r="Q3635" i="2"/>
  <c r="T3635" i="2" s="1"/>
  <c r="U3635" i="2" s="1"/>
  <c r="C3635" i="2"/>
  <c r="Q3619" i="2"/>
  <c r="T3619" i="2" s="1"/>
  <c r="U3619" i="2" s="1"/>
  <c r="C3619" i="2"/>
  <c r="Q3584" i="2"/>
  <c r="T3584" i="2" s="1"/>
  <c r="U3584" i="2" s="1"/>
  <c r="C3584" i="2"/>
  <c r="Q3587" i="2"/>
  <c r="T3587" i="2" s="1"/>
  <c r="U3587" i="2" s="1"/>
  <c r="C3587" i="2"/>
  <c r="Q3611" i="2"/>
  <c r="T3611" i="2" s="1"/>
  <c r="U3611" i="2" s="1"/>
  <c r="F3635" i="2"/>
  <c r="E3635" i="2" s="1"/>
  <c r="I1053" i="2"/>
  <c r="G1053" i="2" s="1"/>
  <c r="J645" i="2"/>
  <c r="Q645" i="2"/>
  <c r="T645" i="2" s="1"/>
  <c r="U645" i="2" s="1"/>
  <c r="E791" i="2"/>
  <c r="F813" i="2"/>
  <c r="E813" i="2" s="1"/>
  <c r="F835" i="2"/>
  <c r="E835" i="2" s="1"/>
  <c r="G841" i="2"/>
  <c r="F841" i="2"/>
  <c r="E841" i="2" s="1"/>
  <c r="E5208" i="2"/>
  <c r="F5230" i="2"/>
  <c r="E5230" i="2" s="1"/>
  <c r="E5246" i="2"/>
  <c r="O5233" i="2"/>
  <c r="O4596" i="2"/>
  <c r="F4672" i="2"/>
  <c r="E4672" i="2" s="1"/>
  <c r="E4671" i="2"/>
  <c r="O4672" i="2"/>
  <c r="O4687" i="2"/>
  <c r="F4715" i="2"/>
  <c r="E4715" i="2" s="1"/>
  <c r="F4881" i="2"/>
  <c r="E4881" i="2" s="1"/>
  <c r="E4983" i="2"/>
  <c r="E4776" i="2"/>
  <c r="F4797" i="2"/>
  <c r="E4797" i="2" s="1"/>
  <c r="E4951" i="2"/>
  <c r="F3390" i="2"/>
  <c r="E3390" i="2" s="1"/>
  <c r="E4957" i="2"/>
  <c r="I3608" i="2"/>
  <c r="G3608" i="2" s="1"/>
  <c r="Q3260" i="2"/>
  <c r="T3260" i="2" s="1"/>
  <c r="U3260" i="2" s="1"/>
  <c r="O3308" i="2"/>
  <c r="E3412" i="2"/>
  <c r="F3655" i="2"/>
  <c r="E3655" i="2" s="1"/>
  <c r="E3566" i="2"/>
  <c r="E3378" i="2"/>
  <c r="F3666" i="2"/>
  <c r="E3666" i="2" s="1"/>
  <c r="O4216" i="2"/>
  <c r="C4216" i="2" s="1"/>
  <c r="F4025" i="2"/>
  <c r="E4025" i="2" s="1"/>
  <c r="F4033" i="2"/>
  <c r="E4033" i="2" s="1"/>
  <c r="I4142" i="2"/>
  <c r="G4142" i="2" s="1"/>
  <c r="O4168" i="2"/>
  <c r="C4168" i="2" s="1"/>
  <c r="F4175" i="2"/>
  <c r="J1752" i="2"/>
  <c r="I4225" i="2"/>
  <c r="G4225" i="2" s="1"/>
  <c r="I4233" i="2"/>
  <c r="G4233" i="2" s="1"/>
  <c r="I4241" i="2"/>
  <c r="G4241" i="2" s="1"/>
  <c r="O2287" i="2"/>
  <c r="O2330" i="2"/>
  <c r="I2884" i="2"/>
  <c r="G2884" i="2" s="1"/>
  <c r="F2753" i="2"/>
  <c r="E2753" i="2" s="1"/>
  <c r="E2881" i="2"/>
  <c r="O2104" i="2"/>
  <c r="J2892" i="2"/>
  <c r="F3087" i="2"/>
  <c r="E3087" i="2" s="1"/>
  <c r="F907" i="2"/>
  <c r="E907" i="2" s="1"/>
  <c r="E1102" i="2"/>
  <c r="E1104" i="2"/>
  <c r="F1339" i="2"/>
  <c r="E1339" i="2" s="1"/>
  <c r="F1316" i="2"/>
  <c r="E1316" i="2" s="1"/>
  <c r="F1324" i="2"/>
  <c r="E1324" i="2" s="1"/>
  <c r="F1664" i="2"/>
  <c r="E1664" i="2" s="1"/>
  <c r="F1400" i="2"/>
  <c r="E1400" i="2" s="1"/>
  <c r="O1479" i="2"/>
  <c r="I729" i="2"/>
  <c r="G729" i="2" s="1"/>
  <c r="G737" i="2"/>
  <c r="I745" i="2"/>
  <c r="G745" i="2" s="1"/>
  <c r="O4604" i="2"/>
  <c r="O5220" i="2"/>
  <c r="I5220" i="2" s="1"/>
  <c r="G5220" i="2" s="1"/>
  <c r="F5269" i="2"/>
  <c r="E5269" i="2" s="1"/>
  <c r="O4554" i="2"/>
  <c r="G4722" i="2"/>
  <c r="F4621" i="2"/>
  <c r="E4621" i="2" s="1"/>
  <c r="F4706" i="2"/>
  <c r="E4706" i="2" s="1"/>
  <c r="F4774" i="2"/>
  <c r="E4774" i="2" s="1"/>
  <c r="E4699" i="2"/>
  <c r="I4663" i="2"/>
  <c r="G4663" i="2" s="1"/>
  <c r="O4678" i="2"/>
  <c r="Q4774" i="2"/>
  <c r="T4774" i="2" s="1"/>
  <c r="U4774" i="2" s="1"/>
  <c r="F4903" i="2"/>
  <c r="F4925" i="2"/>
  <c r="F4933" i="2"/>
  <c r="F3233" i="2"/>
  <c r="E3233" i="2" s="1"/>
  <c r="O3269" i="2"/>
  <c r="F3422" i="2"/>
  <c r="E3422" i="2" s="1"/>
  <c r="E3377" i="2"/>
  <c r="E3419" i="2"/>
  <c r="Q3604" i="2"/>
  <c r="T3604" i="2" s="1"/>
  <c r="U3604" i="2" s="1"/>
  <c r="C3604" i="2"/>
  <c r="O3440" i="2"/>
  <c r="I3440" i="2" s="1"/>
  <c r="G3440" i="2" s="1"/>
  <c r="O3456" i="2"/>
  <c r="C3456" i="2" s="1"/>
  <c r="Q3615" i="2"/>
  <c r="T3615" i="2" s="1"/>
  <c r="U3615" i="2" s="1"/>
  <c r="C3615" i="2"/>
  <c r="F3395" i="2"/>
  <c r="E3395" i="2" s="1"/>
  <c r="I3444" i="2"/>
  <c r="G3444" i="2" s="1"/>
  <c r="O3460" i="2"/>
  <c r="F3564" i="2"/>
  <c r="E3564" i="2" s="1"/>
  <c r="F3656" i="2"/>
  <c r="E3656" i="2" s="1"/>
  <c r="Q3556" i="2"/>
  <c r="T3556" i="2" s="1"/>
  <c r="U3556" i="2" s="1"/>
  <c r="C3556" i="2"/>
  <c r="O3669" i="2"/>
  <c r="F3686" i="2"/>
  <c r="E3686" i="2" s="1"/>
  <c r="Q4221" i="2"/>
  <c r="T4221" i="2" s="1"/>
  <c r="U4221" i="2" s="1"/>
  <c r="F1941" i="2"/>
  <c r="E1941" i="2" s="1"/>
  <c r="F1696" i="2"/>
  <c r="E1696" i="2" s="1"/>
  <c r="O1942" i="2"/>
  <c r="I1942" i="2" s="1"/>
  <c r="G1942" i="2" s="1"/>
  <c r="O2088" i="2"/>
  <c r="O1930" i="2"/>
  <c r="F1801" i="2"/>
  <c r="E1801" i="2" s="1"/>
  <c r="E2063" i="2"/>
  <c r="F2741" i="2"/>
  <c r="E2741" i="2" s="1"/>
  <c r="C914" i="2"/>
  <c r="Q914" i="2"/>
  <c r="T914" i="2" s="1"/>
  <c r="U914" i="2" s="1"/>
  <c r="O2263" i="2"/>
  <c r="I914" i="2"/>
  <c r="G914" i="2" s="1"/>
  <c r="O1284" i="2"/>
  <c r="O1423" i="2"/>
  <c r="O1122" i="2"/>
  <c r="O1307" i="2"/>
  <c r="E1651" i="2"/>
  <c r="O1402" i="2"/>
  <c r="O1459" i="2"/>
  <c r="O1028" i="2"/>
  <c r="T1105" i="2"/>
  <c r="U1105" i="2" s="1"/>
  <c r="O1288" i="2"/>
  <c r="O1379" i="2"/>
  <c r="F1407" i="2"/>
  <c r="E1407" i="2" s="1"/>
  <c r="F1638" i="2"/>
  <c r="E1638" i="2" s="1"/>
  <c r="O1643" i="2"/>
  <c r="F1654" i="2"/>
  <c r="E1654" i="2" s="1"/>
  <c r="O1659" i="2"/>
  <c r="F1670" i="2"/>
  <c r="E1670" i="2" s="1"/>
  <c r="G823" i="2"/>
  <c r="F857" i="2"/>
  <c r="E857" i="2" s="1"/>
  <c r="F883" i="2"/>
  <c r="E883" i="2" s="1"/>
  <c r="F849" i="2"/>
  <c r="E849" i="2" s="1"/>
  <c r="E1463" i="2"/>
  <c r="F1403" i="2"/>
  <c r="E1403" i="2" s="1"/>
  <c r="F4615" i="2"/>
  <c r="E4667" i="2"/>
  <c r="Q4645" i="2"/>
  <c r="T4645" i="2" s="1"/>
  <c r="U4645" i="2" s="1"/>
  <c r="Q4680" i="2"/>
  <c r="T4680" i="2" s="1"/>
  <c r="U4680" i="2" s="1"/>
  <c r="E4936" i="2"/>
  <c r="E4962" i="2"/>
  <c r="E4968" i="2"/>
  <c r="O4986" i="2"/>
  <c r="O4912" i="2"/>
  <c r="F4974" i="2"/>
  <c r="E4974" i="2" s="1"/>
  <c r="O4984" i="2"/>
  <c r="O5000" i="2"/>
  <c r="O4908" i="2"/>
  <c r="O4942" i="2"/>
  <c r="E5034" i="2"/>
  <c r="E5038" i="2"/>
  <c r="E5059" i="2"/>
  <c r="E5063" i="2"/>
  <c r="E5071" i="2"/>
  <c r="E5075" i="2"/>
  <c r="E5083" i="2"/>
  <c r="E5087" i="2"/>
  <c r="E5091" i="2"/>
  <c r="E5095" i="2"/>
  <c r="E5099" i="2"/>
  <c r="E5103" i="2"/>
  <c r="E5107" i="2"/>
  <c r="E5115" i="2"/>
  <c r="E5119" i="2"/>
  <c r="O4924" i="2"/>
  <c r="F4940" i="2"/>
  <c r="E4940" i="2" s="1"/>
  <c r="F4988" i="2"/>
  <c r="E4988" i="2" s="1"/>
  <c r="O4916" i="2"/>
  <c r="E5045" i="2"/>
  <c r="O5197" i="2"/>
  <c r="O5191" i="2"/>
  <c r="O5203" i="2"/>
  <c r="E5192" i="2"/>
  <c r="E5213" i="2"/>
  <c r="E5224" i="2"/>
  <c r="O5226" i="2"/>
  <c r="C5281" i="2"/>
  <c r="F5211" i="2"/>
  <c r="E5211" i="2" s="1"/>
  <c r="F5241" i="2"/>
  <c r="E5241" i="2" s="1"/>
  <c r="F4610" i="2"/>
  <c r="E4624" i="2"/>
  <c r="O4612" i="2"/>
  <c r="C4612" i="2" s="1"/>
  <c r="F4618" i="2"/>
  <c r="F4645" i="2"/>
  <c r="E4645" i="2" s="1"/>
  <c r="F4714" i="2"/>
  <c r="E4714" i="2" s="1"/>
  <c r="F4666" i="2"/>
  <c r="E4666" i="2" s="1"/>
  <c r="F4675" i="2"/>
  <c r="E4675" i="2" s="1"/>
  <c r="I4687" i="2"/>
  <c r="G4687" i="2" s="1"/>
  <c r="T4690" i="2"/>
  <c r="U4690" i="2" s="1"/>
  <c r="E4895" i="2"/>
  <c r="E4601" i="2"/>
  <c r="O4671" i="2"/>
  <c r="O4700" i="2"/>
  <c r="I4733" i="2"/>
  <c r="G4733" i="2" s="1"/>
  <c r="F5161" i="2"/>
  <c r="O3296" i="2"/>
  <c r="O3343" i="2"/>
  <c r="E3355" i="2"/>
  <c r="G3359" i="2"/>
  <c r="F3385" i="2"/>
  <c r="E3385" i="2" s="1"/>
  <c r="O5104" i="2"/>
  <c r="O3263" i="2"/>
  <c r="O3267" i="2"/>
  <c r="F3287" i="2"/>
  <c r="E3287" i="2" s="1"/>
  <c r="T3388" i="2"/>
  <c r="U3388" i="2" s="1"/>
  <c r="F5169" i="2"/>
  <c r="E5169" i="2" s="1"/>
  <c r="F3241" i="2"/>
  <c r="E3241" i="2" s="1"/>
  <c r="F3263" i="2"/>
  <c r="E3263" i="2" s="1"/>
  <c r="F3398" i="2"/>
  <c r="E3398" i="2" s="1"/>
  <c r="E3397" i="2"/>
  <c r="E3401" i="2"/>
  <c r="O3401" i="2"/>
  <c r="F3590" i="2"/>
  <c r="E3590" i="2" s="1"/>
  <c r="O3671" i="2"/>
  <c r="F4017" i="2"/>
  <c r="E4017" i="2" s="1"/>
  <c r="J3995" i="2"/>
  <c r="F5165" i="2"/>
  <c r="O3589" i="2"/>
  <c r="O3630" i="2"/>
  <c r="I3630" i="2" s="1"/>
  <c r="G3630" i="2" s="1"/>
  <c r="Q3658" i="2"/>
  <c r="T3658" i="2" s="1"/>
  <c r="U3658" i="2" s="1"/>
  <c r="O3378" i="2"/>
  <c r="E3394" i="2"/>
  <c r="E3577" i="2"/>
  <c r="E3586" i="2"/>
  <c r="E3609" i="2"/>
  <c r="E3618" i="2"/>
  <c r="E3641" i="2"/>
  <c r="I4201" i="2"/>
  <c r="G4201" i="2" s="1"/>
  <c r="F4035" i="2"/>
  <c r="E4035" i="2" s="1"/>
  <c r="F4094" i="2"/>
  <c r="E4094" i="2" s="1"/>
  <c r="I4145" i="2"/>
  <c r="G4145" i="2" s="1"/>
  <c r="O4148" i="2"/>
  <c r="C4148" i="2" s="1"/>
  <c r="O4184" i="2"/>
  <c r="C4184" i="2" s="1"/>
  <c r="F4187" i="2"/>
  <c r="I1723" i="2"/>
  <c r="G1723" i="2" s="1"/>
  <c r="O4139" i="2"/>
  <c r="O4204" i="2"/>
  <c r="C4204" i="2" s="1"/>
  <c r="O1715" i="2"/>
  <c r="O4130" i="2"/>
  <c r="O4126" i="2"/>
  <c r="O4141" i="2"/>
  <c r="O4160" i="2"/>
  <c r="C4160" i="2" s="1"/>
  <c r="O4188" i="2"/>
  <c r="C4188" i="2" s="1"/>
  <c r="F4195" i="2"/>
  <c r="O2130" i="2"/>
  <c r="C2130" i="2" s="1"/>
  <c r="E2370" i="2"/>
  <c r="F2913" i="2"/>
  <c r="E2913" i="2" s="1"/>
  <c r="F2929" i="2"/>
  <c r="E2929" i="2" s="1"/>
  <c r="F2945" i="2"/>
  <c r="E2945" i="2" s="1"/>
  <c r="F2961" i="2"/>
  <c r="E2961" i="2" s="1"/>
  <c r="F2977" i="2"/>
  <c r="E2977" i="2" s="1"/>
  <c r="F2993" i="2"/>
  <c r="E2993" i="2" s="1"/>
  <c r="F3009" i="2"/>
  <c r="E3009" i="2" s="1"/>
  <c r="F3025" i="2"/>
  <c r="E3025" i="2" s="1"/>
  <c r="F3041" i="2"/>
  <c r="E3041" i="2" s="1"/>
  <c r="F3057" i="2"/>
  <c r="E3057" i="2" s="1"/>
  <c r="F3073" i="2"/>
  <c r="E3073" i="2" s="1"/>
  <c r="J2145" i="2"/>
  <c r="J2209" i="2"/>
  <c r="F2225" i="2"/>
  <c r="F2895" i="2"/>
  <c r="F2903" i="2"/>
  <c r="F2911" i="2"/>
  <c r="E1046" i="2"/>
  <c r="O2081" i="2"/>
  <c r="F2299" i="2"/>
  <c r="E2299" i="2" s="1"/>
  <c r="F2943" i="2"/>
  <c r="E2943" i="2" s="1"/>
  <c r="F2975" i="2"/>
  <c r="E2975" i="2" s="1"/>
  <c r="F3007" i="2"/>
  <c r="E3007" i="2" s="1"/>
  <c r="F3039" i="2"/>
  <c r="E3039" i="2" s="1"/>
  <c r="F3071" i="2"/>
  <c r="E3071" i="2" s="1"/>
  <c r="F1961" i="2"/>
  <c r="E1961" i="2" s="1"/>
  <c r="E2276" i="2"/>
  <c r="E2889" i="2"/>
  <c r="F3103" i="2"/>
  <c r="E3103" i="2" s="1"/>
  <c r="J941" i="2"/>
  <c r="O1001" i="2"/>
  <c r="O1008" i="2"/>
  <c r="O1009" i="2"/>
  <c r="O913" i="2"/>
  <c r="O923" i="2"/>
  <c r="F1066" i="2"/>
  <c r="E1066" i="2" s="1"/>
  <c r="F1338" i="2"/>
  <c r="E1338" i="2" s="1"/>
  <c r="O1005" i="2"/>
  <c r="G1012" i="2"/>
  <c r="O1012" i="2"/>
  <c r="O1038" i="2"/>
  <c r="F3077" i="2"/>
  <c r="E3077" i="2" s="1"/>
  <c r="F3085" i="2"/>
  <c r="E3085" i="2" s="1"/>
  <c r="F3093" i="2"/>
  <c r="E3093" i="2" s="1"/>
  <c r="F3101" i="2"/>
  <c r="E3101" i="2" s="1"/>
  <c r="F3109" i="2"/>
  <c r="E3109" i="2" s="1"/>
  <c r="F3117" i="2"/>
  <c r="E3117" i="2" s="1"/>
  <c r="F3125" i="2"/>
  <c r="E3125" i="2" s="1"/>
  <c r="F3133" i="2"/>
  <c r="E3133" i="2" s="1"/>
  <c r="F3141" i="2"/>
  <c r="E3141" i="2" s="1"/>
  <c r="F1347" i="2"/>
  <c r="E1347" i="2" s="1"/>
  <c r="O1499" i="2"/>
  <c r="O1316" i="2"/>
  <c r="O1324" i="2"/>
  <c r="F1330" i="2"/>
  <c r="E1330" i="2" s="1"/>
  <c r="I1637" i="2"/>
  <c r="G1637" i="2" s="1"/>
  <c r="F1640" i="2"/>
  <c r="E1640" i="2" s="1"/>
  <c r="E825" i="2"/>
  <c r="O1487" i="2"/>
  <c r="O1491" i="2"/>
  <c r="T730" i="2"/>
  <c r="U730" i="2" s="1"/>
  <c r="T738" i="2"/>
  <c r="U738" i="2" s="1"/>
  <c r="T746" i="2"/>
  <c r="U746" i="2" s="1"/>
  <c r="E855" i="2"/>
  <c r="I871" i="2"/>
  <c r="G871" i="2" s="1"/>
  <c r="F5225" i="2"/>
  <c r="E5225" i="2" s="1"/>
  <c r="O5225" i="2"/>
  <c r="F4551" i="2"/>
  <c r="E4551" i="2" s="1"/>
  <c r="O4724" i="2"/>
  <c r="F4750" i="2"/>
  <c r="E4750" i="2" s="1"/>
  <c r="F4882" i="2"/>
  <c r="E4882" i="2" s="1"/>
  <c r="F4913" i="2"/>
  <c r="F5023" i="2"/>
  <c r="E5023" i="2" s="1"/>
  <c r="O3376" i="2"/>
  <c r="O3266" i="2"/>
  <c r="E3269" i="2"/>
  <c r="O3316" i="2"/>
  <c r="F3421" i="2"/>
  <c r="E3421" i="2" s="1"/>
  <c r="E3595" i="2"/>
  <c r="F3640" i="2"/>
  <c r="E3640" i="2" s="1"/>
  <c r="F3460" i="2"/>
  <c r="E3460" i="2" s="1"/>
  <c r="Q3555" i="2"/>
  <c r="T3555" i="2" s="1"/>
  <c r="U3555" i="2" s="1"/>
  <c r="C3555" i="2"/>
  <c r="F3587" i="2"/>
  <c r="E3587" i="2" s="1"/>
  <c r="F3596" i="2"/>
  <c r="E3596" i="2" s="1"/>
  <c r="O3620" i="2"/>
  <c r="F3670" i="2"/>
  <c r="E3670" i="2" s="1"/>
  <c r="E3554" i="2"/>
  <c r="Q3624" i="2"/>
  <c r="T3624" i="2" s="1"/>
  <c r="U3624" i="2" s="1"/>
  <c r="O3659" i="2"/>
  <c r="I1944" i="2"/>
  <c r="G1944" i="2" s="1"/>
  <c r="O1931" i="2"/>
  <c r="O2203" i="2"/>
  <c r="O2062" i="2"/>
  <c r="F1040" i="2"/>
  <c r="E1040" i="2" s="1"/>
  <c r="E1100" i="2"/>
  <c r="J1411" i="2"/>
  <c r="F1411" i="2"/>
  <c r="E1411" i="2" s="1"/>
  <c r="E1447" i="2"/>
  <c r="F1507" i="2"/>
  <c r="E1507" i="2" s="1"/>
  <c r="F645" i="2"/>
  <c r="E645" i="2" s="1"/>
  <c r="F718" i="2"/>
  <c r="E718" i="2" s="1"/>
  <c r="F859" i="2"/>
  <c r="E859" i="2" s="1"/>
  <c r="F867" i="2"/>
  <c r="E867" i="2" s="1"/>
  <c r="F823" i="2"/>
  <c r="E823" i="2" s="1"/>
  <c r="F873" i="2"/>
  <c r="E873" i="2" s="1"/>
  <c r="C188" i="2"/>
  <c r="I188" i="2"/>
  <c r="E623" i="2"/>
  <c r="O638" i="2"/>
  <c r="E690" i="2"/>
  <c r="E698" i="2"/>
  <c r="E706" i="2"/>
  <c r="O690" i="2"/>
  <c r="O698" i="2"/>
  <c r="E677" i="2"/>
  <c r="O685" i="2"/>
  <c r="J920" i="2"/>
  <c r="F954" i="2"/>
  <c r="E933" i="2"/>
  <c r="F968" i="2"/>
  <c r="O983" i="2"/>
  <c r="I983" i="2" s="1"/>
  <c r="G983" i="2" s="1"/>
  <c r="J1007" i="2"/>
  <c r="E1047" i="2"/>
  <c r="E1059" i="2"/>
  <c r="O1059" i="2"/>
  <c r="F1117" i="2"/>
  <c r="E1117" i="2" s="1"/>
  <c r="O1067" i="2"/>
  <c r="O1143" i="2"/>
  <c r="I1143" i="2" s="1"/>
  <c r="G1143" i="2" s="1"/>
  <c r="E1143" i="2"/>
  <c r="O1137" i="2"/>
  <c r="E1166" i="2"/>
  <c r="E1170" i="2"/>
  <c r="E1195" i="2"/>
  <c r="E1227" i="2"/>
  <c r="E1190" i="2"/>
  <c r="E1222" i="2"/>
  <c r="O1243" i="2"/>
  <c r="F1258" i="2"/>
  <c r="E1258" i="2" s="1"/>
  <c r="J1556" i="2"/>
  <c r="J1564" i="2"/>
  <c r="J1572" i="2"/>
  <c r="J1580" i="2"/>
  <c r="J1588" i="2"/>
  <c r="J1596" i="2"/>
  <c r="J1604" i="2"/>
  <c r="J1612" i="2"/>
  <c r="J1620" i="2"/>
  <c r="J1628" i="2"/>
  <c r="E1397" i="2"/>
  <c r="O1397" i="2"/>
  <c r="J1501" i="2"/>
  <c r="F1233" i="2"/>
  <c r="O1388" i="2"/>
  <c r="O1401" i="2"/>
  <c r="E1437" i="2"/>
  <c r="O1493" i="2"/>
  <c r="E1271" i="2"/>
  <c r="O1445" i="2"/>
  <c r="F1441" i="2"/>
  <c r="E1441" i="2" s="1"/>
  <c r="E1485" i="2"/>
  <c r="E1554" i="2"/>
  <c r="F1687" i="2"/>
  <c r="E1687" i="2" s="1"/>
  <c r="F1705" i="2"/>
  <c r="E1705" i="2" s="1"/>
  <c r="E1770" i="2"/>
  <c r="E1807" i="2"/>
  <c r="E2003" i="2"/>
  <c r="E2032" i="2"/>
  <c r="F2010" i="2"/>
  <c r="J2122" i="2"/>
  <c r="F2028" i="2"/>
  <c r="E2028" i="2" s="1"/>
  <c r="E2128" i="2"/>
  <c r="O2128" i="2"/>
  <c r="O2182" i="2"/>
  <c r="O2214" i="2"/>
  <c r="O2246" i="2"/>
  <c r="E2020" i="2"/>
  <c r="E2132" i="2"/>
  <c r="O2132" i="2"/>
  <c r="E2148" i="2"/>
  <c r="O2148" i="2"/>
  <c r="E2329" i="2"/>
  <c r="O2329" i="2"/>
  <c r="E2182" i="2"/>
  <c r="E2246" i="2"/>
  <c r="E2304" i="2"/>
  <c r="F2355" i="2"/>
  <c r="F2587" i="2"/>
  <c r="E2587" i="2" s="1"/>
  <c r="J2755" i="2"/>
  <c r="J2787" i="2"/>
  <c r="J2819" i="2"/>
  <c r="J2851" i="2"/>
  <c r="J2882" i="2"/>
  <c r="E2807" i="2"/>
  <c r="E2839" i="2"/>
  <c r="F2615" i="2"/>
  <c r="E2615" i="2" s="1"/>
  <c r="E3216" i="2"/>
  <c r="O3245" i="2"/>
  <c r="E3243" i="2"/>
  <c r="O3303" i="2"/>
  <c r="O3344" i="2"/>
  <c r="E3445" i="2"/>
  <c r="J3531" i="2"/>
  <c r="F3531" i="2"/>
  <c r="E3531" i="2" s="1"/>
  <c r="E3544" i="2"/>
  <c r="F3482" i="2"/>
  <c r="F3729" i="2"/>
  <c r="E3729" i="2" s="1"/>
  <c r="F3757" i="2"/>
  <c r="E3757" i="2" s="1"/>
  <c r="F3880" i="2"/>
  <c r="E3880" i="2" s="1"/>
  <c r="J4150" i="2"/>
  <c r="F4202" i="2"/>
  <c r="J4202" i="2"/>
  <c r="F4317" i="2"/>
  <c r="J4317" i="2"/>
  <c r="F4389" i="2"/>
  <c r="J4389" i="2"/>
  <c r="F4393" i="2"/>
  <c r="J4393" i="2"/>
  <c r="F4409" i="2"/>
  <c r="J4409" i="2"/>
  <c r="F4481" i="2"/>
  <c r="J4481" i="2"/>
  <c r="F4533" i="2"/>
  <c r="J4533" i="2"/>
  <c r="C5208" i="2"/>
  <c r="Q5208" i="2"/>
  <c r="T5208" i="2" s="1"/>
  <c r="I5214" i="2"/>
  <c r="G5214" i="2" s="1"/>
  <c r="Q5214" i="2"/>
  <c r="T5214" i="2" s="1"/>
  <c r="U5214" i="2" s="1"/>
  <c r="C5214" i="2"/>
  <c r="C4755" i="2"/>
  <c r="Q4755" i="2"/>
  <c r="T4755" i="2" s="1"/>
  <c r="C4747" i="2"/>
  <c r="Q4747" i="2"/>
  <c r="T4747" i="2" s="1"/>
  <c r="Q3399" i="2"/>
  <c r="T3399" i="2" s="1"/>
  <c r="U3399" i="2" s="1"/>
  <c r="C3399" i="2"/>
  <c r="Q3673" i="2"/>
  <c r="T3673" i="2" s="1"/>
  <c r="U3673" i="2" s="1"/>
  <c r="C3673" i="2"/>
  <c r="Q3649" i="2"/>
  <c r="T3649" i="2" s="1"/>
  <c r="U3649" i="2" s="1"/>
  <c r="C3649" i="2"/>
  <c r="I3649" i="2"/>
  <c r="G3649" i="2" s="1"/>
  <c r="Q3681" i="2"/>
  <c r="T3681" i="2" s="1"/>
  <c r="U3681" i="2" s="1"/>
  <c r="C3681" i="2"/>
  <c r="I3681" i="2"/>
  <c r="G3681" i="2" s="1"/>
  <c r="C1054" i="2"/>
  <c r="Q1054" i="2"/>
  <c r="T1054" i="2" s="1"/>
  <c r="C1041" i="2"/>
  <c r="I1041" i="2"/>
  <c r="G1041" i="2" s="1"/>
  <c r="C788" i="2"/>
  <c r="I788" i="2"/>
  <c r="G788" i="2" s="1"/>
  <c r="C811" i="2"/>
  <c r="Q811" i="2"/>
  <c r="T811" i="2" s="1"/>
  <c r="U811" i="2" s="1"/>
  <c r="C864" i="2"/>
  <c r="I864" i="2"/>
  <c r="G864" i="2" s="1"/>
  <c r="C877" i="2"/>
  <c r="Q877" i="2"/>
  <c r="T877" i="2" s="1"/>
  <c r="U877" i="2" s="1"/>
  <c r="F561" i="2"/>
  <c r="E561" i="2" s="1"/>
  <c r="E453" i="2"/>
  <c r="O530" i="2"/>
  <c r="I530" i="2" s="1"/>
  <c r="O623" i="2"/>
  <c r="J1152" i="2"/>
  <c r="O1146" i="2"/>
  <c r="O1275" i="2"/>
  <c r="F1234" i="2"/>
  <c r="E1234" i="2" s="1"/>
  <c r="F1135" i="2"/>
  <c r="E1135" i="2" s="1"/>
  <c r="O1257" i="2"/>
  <c r="I1257" i="2" s="1"/>
  <c r="G1257" i="2" s="1"/>
  <c r="O1622" i="2"/>
  <c r="E1560" i="2"/>
  <c r="E1576" i="2"/>
  <c r="E1600" i="2"/>
  <c r="E1608" i="2"/>
  <c r="E1546" i="2"/>
  <c r="F1703" i="2"/>
  <c r="E1703" i="2" s="1"/>
  <c r="E1951" i="2"/>
  <c r="O2003" i="2"/>
  <c r="F2046" i="2"/>
  <c r="E2046" i="2" s="1"/>
  <c r="J2138" i="2"/>
  <c r="J2319" i="2"/>
  <c r="F2198" i="2"/>
  <c r="E2198" i="2" s="1"/>
  <c r="F2262" i="2"/>
  <c r="E2262" i="2" s="1"/>
  <c r="F2652" i="2"/>
  <c r="F2684" i="2"/>
  <c r="O3360" i="2"/>
  <c r="J3473" i="2"/>
  <c r="F3473" i="2"/>
  <c r="J3474" i="2"/>
  <c r="F3474" i="2"/>
  <c r="J3489" i="2"/>
  <c r="F3489" i="2"/>
  <c r="J3498" i="2"/>
  <c r="F3498" i="2"/>
  <c r="J3505" i="2"/>
  <c r="F3505" i="2"/>
  <c r="J3506" i="2"/>
  <c r="F3506" i="2"/>
  <c r="J3521" i="2"/>
  <c r="F3521" i="2"/>
  <c r="J3530" i="2"/>
  <c r="F3530" i="2"/>
  <c r="F3490" i="2"/>
  <c r="F3481" i="2"/>
  <c r="F3513" i="2"/>
  <c r="J3699" i="2"/>
  <c r="F3699" i="2"/>
  <c r="J3705" i="2"/>
  <c r="F3705" i="2"/>
  <c r="E3705" i="2" s="1"/>
  <c r="J3715" i="2"/>
  <c r="F3715" i="2"/>
  <c r="J3721" i="2"/>
  <c r="F3721" i="2"/>
  <c r="E3721" i="2" s="1"/>
  <c r="J3731" i="2"/>
  <c r="F3731" i="2"/>
  <c r="J3737" i="2"/>
  <c r="F3737" i="2"/>
  <c r="E3737" i="2" s="1"/>
  <c r="J3747" i="2"/>
  <c r="F3747" i="2"/>
  <c r="J3753" i="2"/>
  <c r="F3753" i="2"/>
  <c r="E3753" i="2" s="1"/>
  <c r="J3761" i="2"/>
  <c r="F3761" i="2"/>
  <c r="E3761" i="2" s="1"/>
  <c r="J3763" i="2"/>
  <c r="F3763" i="2"/>
  <c r="F3707" i="2"/>
  <c r="F3739" i="2"/>
  <c r="F3765" i="2"/>
  <c r="E3765" i="2" s="1"/>
  <c r="F4190" i="2"/>
  <c r="J4190" i="2"/>
  <c r="E4595" i="2"/>
  <c r="C5211" i="2"/>
  <c r="I5211" i="2"/>
  <c r="G5211" i="2" s="1"/>
  <c r="Q5211" i="2"/>
  <c r="T5211" i="2" s="1"/>
  <c r="U5211" i="2" s="1"/>
  <c r="E4610" i="2"/>
  <c r="Q4667" i="2"/>
  <c r="T4667" i="2" s="1"/>
  <c r="U4667" i="2" s="1"/>
  <c r="C4667" i="2"/>
  <c r="Q4697" i="2"/>
  <c r="T4697" i="2" s="1"/>
  <c r="U4697" i="2" s="1"/>
  <c r="C4697" i="2"/>
  <c r="I4697" i="2"/>
  <c r="G4697" i="2" s="1"/>
  <c r="I4761" i="2"/>
  <c r="G4761" i="2" s="1"/>
  <c r="C4761" i="2"/>
  <c r="Q4761" i="2"/>
  <c r="T4761" i="2" s="1"/>
  <c r="U4761" i="2" s="1"/>
  <c r="Q3657" i="2"/>
  <c r="T3657" i="2" s="1"/>
  <c r="U3657" i="2" s="1"/>
  <c r="C3657" i="2"/>
  <c r="C1813" i="2"/>
  <c r="Q1813" i="2"/>
  <c r="T1813" i="2" s="1"/>
  <c r="U1813" i="2" s="1"/>
  <c r="C899" i="2"/>
  <c r="Q899" i="2"/>
  <c r="T899" i="2" s="1"/>
  <c r="U899" i="2" s="1"/>
  <c r="C907" i="2"/>
  <c r="Q907" i="2"/>
  <c r="T907" i="2" s="1"/>
  <c r="U907" i="2" s="1"/>
  <c r="C801" i="2"/>
  <c r="Q801" i="2"/>
  <c r="T801" i="2" s="1"/>
  <c r="U801" i="2" s="1"/>
  <c r="C880" i="2"/>
  <c r="I880" i="2"/>
  <c r="G880" i="2" s="1"/>
  <c r="F956" i="2"/>
  <c r="F549" i="2"/>
  <c r="E478" i="2"/>
  <c r="F462" i="2"/>
  <c r="E462" i="2" s="1"/>
  <c r="F410" i="2"/>
  <c r="E410" i="2" s="1"/>
  <c r="F254" i="2"/>
  <c r="E254" i="2" s="1"/>
  <c r="O605" i="2"/>
  <c r="O237" i="2"/>
  <c r="J620" i="2"/>
  <c r="F678" i="2"/>
  <c r="E678" i="2" s="1"/>
  <c r="F686" i="2"/>
  <c r="E686" i="2" s="1"/>
  <c r="F694" i="2"/>
  <c r="E694" i="2" s="1"/>
  <c r="F702" i="2"/>
  <c r="E702" i="2" s="1"/>
  <c r="O686" i="2"/>
  <c r="O694" i="2"/>
  <c r="O702" i="2"/>
  <c r="F679" i="2"/>
  <c r="E679" i="2" s="1"/>
  <c r="O687" i="2"/>
  <c r="F697" i="2"/>
  <c r="F705" i="2"/>
  <c r="E705" i="2" s="1"/>
  <c r="F735" i="2"/>
  <c r="E735" i="2" s="1"/>
  <c r="F657" i="2"/>
  <c r="E657" i="2" s="1"/>
  <c r="F691" i="2"/>
  <c r="E691" i="2" s="1"/>
  <c r="F699" i="2"/>
  <c r="E699" i="2" s="1"/>
  <c r="E756" i="2"/>
  <c r="F701" i="2"/>
  <c r="J764" i="2"/>
  <c r="O772" i="2"/>
  <c r="F958" i="2"/>
  <c r="O933" i="2"/>
  <c r="O944" i="2"/>
  <c r="F986" i="2"/>
  <c r="E986" i="2" s="1"/>
  <c r="O1031" i="2"/>
  <c r="F1052" i="2"/>
  <c r="F1079" i="2"/>
  <c r="F1121" i="2"/>
  <c r="E1121" i="2" s="1"/>
  <c r="F1112" i="2"/>
  <c r="E1112" i="2" s="1"/>
  <c r="F1023" i="2"/>
  <c r="O1127" i="2"/>
  <c r="I1127" i="2" s="1"/>
  <c r="G1127" i="2" s="1"/>
  <c r="F1137" i="2"/>
  <c r="E1137" i="2" s="1"/>
  <c r="J1143" i="2"/>
  <c r="J1151" i="2"/>
  <c r="J1167" i="2"/>
  <c r="G1022" i="2"/>
  <c r="O1131" i="2"/>
  <c r="F1179" i="2"/>
  <c r="E1179" i="2" s="1"/>
  <c r="F1211" i="2"/>
  <c r="E1211" i="2" s="1"/>
  <c r="F1206" i="2"/>
  <c r="E1206" i="2" s="1"/>
  <c r="O1239" i="2"/>
  <c r="O1255" i="2"/>
  <c r="O1133" i="2"/>
  <c r="F1242" i="2"/>
  <c r="E1242" i="2" s="1"/>
  <c r="F1274" i="2"/>
  <c r="E1274" i="2" s="1"/>
  <c r="Q1298" i="2"/>
  <c r="T1298" i="2" s="1"/>
  <c r="U1298" i="2" s="1"/>
  <c r="F1260" i="2"/>
  <c r="E1260" i="2" s="1"/>
  <c r="F1259" i="2"/>
  <c r="E1259" i="2" s="1"/>
  <c r="F1522" i="2"/>
  <c r="E1522" i="2" s="1"/>
  <c r="J1560" i="2"/>
  <c r="J1568" i="2"/>
  <c r="J1576" i="2"/>
  <c r="J1584" i="2"/>
  <c r="J1592" i="2"/>
  <c r="J1600" i="2"/>
  <c r="J1608" i="2"/>
  <c r="J1616" i="2"/>
  <c r="J1624" i="2"/>
  <c r="J1632" i="2"/>
  <c r="O1381" i="2"/>
  <c r="E1409" i="2"/>
  <c r="O1428" i="2"/>
  <c r="E1473" i="2"/>
  <c r="O1501" i="2"/>
  <c r="J1518" i="2"/>
  <c r="E1377" i="2"/>
  <c r="O1377" i="2"/>
  <c r="E1433" i="2"/>
  <c r="O1433" i="2"/>
  <c r="E1449" i="2"/>
  <c r="O1484" i="2"/>
  <c r="G1158" i="2"/>
  <c r="E1413" i="2"/>
  <c r="F1445" i="2"/>
  <c r="E1445" i="2" s="1"/>
  <c r="F1481" i="2"/>
  <c r="E1481" i="2" s="1"/>
  <c r="O1529" i="2"/>
  <c r="E1544" i="2"/>
  <c r="F979" i="2"/>
  <c r="E979" i="2" s="1"/>
  <c r="O1277" i="2"/>
  <c r="E1396" i="2"/>
  <c r="O1429" i="2"/>
  <c r="F1381" i="2"/>
  <c r="E1381" i="2" s="1"/>
  <c r="O1685" i="2"/>
  <c r="O1688" i="2"/>
  <c r="E1689" i="2"/>
  <c r="O1691" i="2"/>
  <c r="E1692" i="2"/>
  <c r="O1687" i="2"/>
  <c r="O1689" i="2"/>
  <c r="O1695" i="2"/>
  <c r="O1711" i="2"/>
  <c r="J1733" i="2"/>
  <c r="E1737" i="2"/>
  <c r="O1743" i="2"/>
  <c r="O1739" i="2"/>
  <c r="J1781" i="2"/>
  <c r="J1782" i="2"/>
  <c r="F1783" i="2"/>
  <c r="E1783" i="2" s="1"/>
  <c r="O1785" i="2"/>
  <c r="F1787" i="2"/>
  <c r="E1822" i="2"/>
  <c r="J1827" i="2"/>
  <c r="E1835" i="2"/>
  <c r="E1839" i="2"/>
  <c r="E1843" i="2"/>
  <c r="E1847" i="2"/>
  <c r="E1851" i="2"/>
  <c r="E1855" i="2"/>
  <c r="E1859" i="2"/>
  <c r="E1863" i="2"/>
  <c r="E1867" i="2"/>
  <c r="E1871" i="2"/>
  <c r="E1875" i="2"/>
  <c r="E1879" i="2"/>
  <c r="E1883" i="2"/>
  <c r="E1887" i="2"/>
  <c r="E1891" i="2"/>
  <c r="E1895" i="2"/>
  <c r="E1903" i="2"/>
  <c r="E1911" i="2"/>
  <c r="E1919" i="2"/>
  <c r="E1927" i="2"/>
  <c r="O1814" i="2"/>
  <c r="F1968" i="2"/>
  <c r="E1968" i="2" s="1"/>
  <c r="F2000" i="2"/>
  <c r="E2000" i="2" s="1"/>
  <c r="E1959" i="2"/>
  <c r="E1967" i="2"/>
  <c r="E1975" i="2"/>
  <c r="E1983" i="2"/>
  <c r="E1991" i="2"/>
  <c r="E1999" i="2"/>
  <c r="G2024" i="2"/>
  <c r="J2154" i="2"/>
  <c r="F2036" i="2"/>
  <c r="E2036" i="2" s="1"/>
  <c r="E2124" i="2"/>
  <c r="O2124" i="2"/>
  <c r="G2161" i="2"/>
  <c r="E2162" i="2"/>
  <c r="O2166" i="2"/>
  <c r="J2170" i="2"/>
  <c r="E2194" i="2"/>
  <c r="O2198" i="2"/>
  <c r="J2202" i="2"/>
  <c r="E2226" i="2"/>
  <c r="O2230" i="2"/>
  <c r="J2234" i="2"/>
  <c r="O2262" i="2"/>
  <c r="J2266" i="2"/>
  <c r="F2052" i="2"/>
  <c r="E2052" i="2" s="1"/>
  <c r="G2153" i="2"/>
  <c r="J2180" i="2"/>
  <c r="J2212" i="2"/>
  <c r="J2244" i="2"/>
  <c r="F2286" i="2"/>
  <c r="E2286" i="2" s="1"/>
  <c r="J2311" i="2"/>
  <c r="E2125" i="2"/>
  <c r="F2317" i="2"/>
  <c r="E2317" i="2" s="1"/>
  <c r="J2345" i="2"/>
  <c r="J2377" i="2"/>
  <c r="E2280" i="2"/>
  <c r="E2289" i="2"/>
  <c r="F2321" i="2"/>
  <c r="E2335" i="2"/>
  <c r="J2347" i="2"/>
  <c r="O2359" i="2"/>
  <c r="E2363" i="2"/>
  <c r="E2371" i="2"/>
  <c r="J2379" i="2"/>
  <c r="O2391" i="2"/>
  <c r="E2395" i="2"/>
  <c r="F2387" i="2"/>
  <c r="O2584" i="2"/>
  <c r="O2600" i="2"/>
  <c r="O2616" i="2"/>
  <c r="E2630" i="2"/>
  <c r="J2636" i="2"/>
  <c r="E2646" i="2"/>
  <c r="E2662" i="2"/>
  <c r="J2668" i="2"/>
  <c r="E2678" i="2"/>
  <c r="O2278" i="2"/>
  <c r="O2591" i="2"/>
  <c r="E2591" i="2"/>
  <c r="O2737" i="2"/>
  <c r="J2739" i="2"/>
  <c r="O2769" i="2"/>
  <c r="J2771" i="2"/>
  <c r="O2801" i="2"/>
  <c r="J2803" i="2"/>
  <c r="O2833" i="2"/>
  <c r="J2835" i="2"/>
  <c r="O2865" i="2"/>
  <c r="E2595" i="2"/>
  <c r="E2751" i="2"/>
  <c r="J2776" i="2"/>
  <c r="E2783" i="2"/>
  <c r="J2792" i="2"/>
  <c r="J2808" i="2"/>
  <c r="E2815" i="2"/>
  <c r="J2824" i="2"/>
  <c r="J2840" i="2"/>
  <c r="E2847" i="2"/>
  <c r="E2863" i="2"/>
  <c r="O2619" i="2"/>
  <c r="J2583" i="2"/>
  <c r="O2599" i="2"/>
  <c r="E2599" i="2"/>
  <c r="E2772" i="2"/>
  <c r="E2816" i="2"/>
  <c r="O2748" i="2"/>
  <c r="O2756" i="2"/>
  <c r="O2768" i="2"/>
  <c r="O2772" i="2"/>
  <c r="O2776" i="2"/>
  <c r="O2792" i="2"/>
  <c r="O2804" i="2"/>
  <c r="O2808" i="2"/>
  <c r="O2816" i="2"/>
  <c r="O2824" i="2"/>
  <c r="O2832" i="2"/>
  <c r="O2840" i="2"/>
  <c r="O2844" i="2"/>
  <c r="O2848" i="2"/>
  <c r="O2860" i="2"/>
  <c r="O3216" i="2"/>
  <c r="J3206" i="2"/>
  <c r="O3223" i="2"/>
  <c r="E3223" i="2"/>
  <c r="O3240" i="2"/>
  <c r="E3310" i="2"/>
  <c r="F3435" i="2"/>
  <c r="E3435" i="2" s="1"/>
  <c r="J3435" i="2"/>
  <c r="J3451" i="2"/>
  <c r="F3545" i="2"/>
  <c r="E3545" i="2" s="1"/>
  <c r="J3545" i="2"/>
  <c r="J3539" i="2"/>
  <c r="F3514" i="2"/>
  <c r="Q3537" i="2"/>
  <c r="T3537" i="2" s="1"/>
  <c r="U3537" i="2" s="1"/>
  <c r="F3713" i="2"/>
  <c r="E3713" i="2" s="1"/>
  <c r="F3745" i="2"/>
  <c r="E3745" i="2" s="1"/>
  <c r="E4089" i="2"/>
  <c r="F4066" i="2"/>
  <c r="J4066" i="2"/>
  <c r="F4170" i="2"/>
  <c r="J4170" i="2"/>
  <c r="F4234" i="2"/>
  <c r="J4234" i="2"/>
  <c r="F4238" i="2"/>
  <c r="J4238" i="2"/>
  <c r="F4581" i="2"/>
  <c r="J4581" i="2"/>
  <c r="F4938" i="2"/>
  <c r="E4938" i="2" s="1"/>
  <c r="J4938" i="2"/>
  <c r="Q4568" i="2"/>
  <c r="T4568" i="2" s="1"/>
  <c r="U4568" i="2" s="1"/>
  <c r="C4568" i="2"/>
  <c r="I4568" i="2"/>
  <c r="G4568" i="2" s="1"/>
  <c r="C4675" i="2"/>
  <c r="Q4675" i="2"/>
  <c r="T4675" i="2" s="1"/>
  <c r="U4675" i="2" s="1"/>
  <c r="C4757" i="2"/>
  <c r="Q4757" i="2"/>
  <c r="T4757" i="2" s="1"/>
  <c r="U4757" i="2" s="1"/>
  <c r="I4757" i="2"/>
  <c r="G4757" i="2" s="1"/>
  <c r="C4765" i="2"/>
  <c r="Q4765" i="2"/>
  <c r="T4765" i="2" s="1"/>
  <c r="Q3398" i="2"/>
  <c r="T3398" i="2" s="1"/>
  <c r="U3398" i="2" s="1"/>
  <c r="I3398" i="2"/>
  <c r="G3398" i="2" s="1"/>
  <c r="C3398" i="2"/>
  <c r="I3547" i="2"/>
  <c r="G3547" i="2" s="1"/>
  <c r="C3547" i="2"/>
  <c r="C3535" i="2"/>
  <c r="I3535" i="2"/>
  <c r="G3535" i="2" s="1"/>
  <c r="C1932" i="2"/>
  <c r="Q1932" i="2"/>
  <c r="T1932" i="2" s="1"/>
  <c r="U1932" i="2" s="1"/>
  <c r="C845" i="2"/>
  <c r="Q845" i="2"/>
  <c r="T845" i="2" s="1"/>
  <c r="U845" i="2" s="1"/>
  <c r="C1677" i="2"/>
  <c r="I1677" i="2"/>
  <c r="G1677" i="2" s="1"/>
  <c r="C781" i="2"/>
  <c r="I781" i="2"/>
  <c r="G781" i="2" s="1"/>
  <c r="Q485" i="2"/>
  <c r="T485" i="2" s="1"/>
  <c r="U485" i="2" s="1"/>
  <c r="T390" i="2"/>
  <c r="U390" i="2" s="1"/>
  <c r="E594" i="2"/>
  <c r="F505" i="2"/>
  <c r="F501" i="2"/>
  <c r="E501" i="2" s="1"/>
  <c r="F513" i="2"/>
  <c r="F493" i="2"/>
  <c r="E493" i="2" s="1"/>
  <c r="F477" i="2"/>
  <c r="E477" i="2" s="1"/>
  <c r="F270" i="2"/>
  <c r="E270" i="2" s="1"/>
  <c r="I422" i="2"/>
  <c r="O615" i="2"/>
  <c r="F616" i="2"/>
  <c r="E616" i="2" s="1"/>
  <c r="F649" i="2"/>
  <c r="E649" i="2" s="1"/>
  <c r="F644" i="2"/>
  <c r="E644" i="2" s="1"/>
  <c r="O653" i="2"/>
  <c r="G671" i="2"/>
  <c r="E680" i="2"/>
  <c r="F688" i="2"/>
  <c r="E688" i="2" s="1"/>
  <c r="F696" i="2"/>
  <c r="E696" i="2" s="1"/>
  <c r="F704" i="2"/>
  <c r="E704" i="2" s="1"/>
  <c r="O692" i="2"/>
  <c r="O700" i="2"/>
  <c r="E708" i="2"/>
  <c r="E765" i="2"/>
  <c r="E773" i="2"/>
  <c r="O669" i="2"/>
  <c r="E669" i="2"/>
  <c r="E689" i="2"/>
  <c r="O697" i="2"/>
  <c r="E743" i="2"/>
  <c r="E683" i="2"/>
  <c r="O691" i="2"/>
  <c r="O735" i="2"/>
  <c r="E693" i="2"/>
  <c r="F747" i="2"/>
  <c r="E747" i="2" s="1"/>
  <c r="F934" i="2"/>
  <c r="E934" i="2" s="1"/>
  <c r="O958" i="2"/>
  <c r="I958" i="2" s="1"/>
  <c r="G958" i="2" s="1"/>
  <c r="E945" i="2"/>
  <c r="F938" i="2"/>
  <c r="E938" i="2" s="1"/>
  <c r="F962" i="2"/>
  <c r="F976" i="2"/>
  <c r="J978" i="2"/>
  <c r="F983" i="2"/>
  <c r="E983" i="2" s="1"/>
  <c r="E999" i="2"/>
  <c r="O999" i="2"/>
  <c r="F1083" i="2"/>
  <c r="E1083" i="2" s="1"/>
  <c r="Q1109" i="2"/>
  <c r="T1109" i="2" s="1"/>
  <c r="U1109" i="2" s="1"/>
  <c r="F1071" i="2"/>
  <c r="E1071" i="2" s="1"/>
  <c r="F1150" i="2"/>
  <c r="E1150" i="2" s="1"/>
  <c r="F1154" i="2"/>
  <c r="E1154" i="2" s="1"/>
  <c r="E1187" i="2"/>
  <c r="E1219" i="2"/>
  <c r="O1125" i="2"/>
  <c r="E1182" i="2"/>
  <c r="E1214" i="2"/>
  <c r="O1271" i="2"/>
  <c r="I1271" i="2" s="1"/>
  <c r="G1271" i="2" s="1"/>
  <c r="F1250" i="2"/>
  <c r="E1250" i="2" s="1"/>
  <c r="O1508" i="2"/>
  <c r="J1550" i="2"/>
  <c r="E1457" i="2"/>
  <c r="E1477" i="2"/>
  <c r="O1477" i="2"/>
  <c r="F1249" i="2"/>
  <c r="E1249" i="2" s="1"/>
  <c r="O1273" i="2"/>
  <c r="I1273" i="2" s="1"/>
  <c r="G1273" i="2" s="1"/>
  <c r="O1261" i="2"/>
  <c r="E1385" i="2"/>
  <c r="E1436" i="2"/>
  <c r="F1239" i="2"/>
  <c r="E1239" i="2" s="1"/>
  <c r="E1562" i="2"/>
  <c r="E1566" i="2"/>
  <c r="E1582" i="2"/>
  <c r="E1590" i="2"/>
  <c r="E1602" i="2"/>
  <c r="E1610" i="2"/>
  <c r="E1614" i="2"/>
  <c r="E1618" i="2"/>
  <c r="E1622" i="2"/>
  <c r="E1626" i="2"/>
  <c r="E1630" i="2"/>
  <c r="E1634" i="2"/>
  <c r="O1237" i="2"/>
  <c r="O1253" i="2"/>
  <c r="O1417" i="2"/>
  <c r="E1393" i="2"/>
  <c r="F1421" i="2"/>
  <c r="E1685" i="2"/>
  <c r="O1700" i="2"/>
  <c r="O1737" i="2"/>
  <c r="O1765" i="2"/>
  <c r="O1759" i="2"/>
  <c r="O1784" i="2"/>
  <c r="E1803" i="2"/>
  <c r="E1815" i="2"/>
  <c r="E1838" i="2"/>
  <c r="E1846" i="2"/>
  <c r="E1894" i="2"/>
  <c r="E1902" i="2"/>
  <c r="E1906" i="2"/>
  <c r="E1910" i="2"/>
  <c r="E1918" i="2"/>
  <c r="E1926" i="2"/>
  <c r="E1976" i="2"/>
  <c r="O2005" i="2"/>
  <c r="F2030" i="2"/>
  <c r="E2030" i="2" s="1"/>
  <c r="O2162" i="2"/>
  <c r="J2166" i="2"/>
  <c r="O2194" i="2"/>
  <c r="O2226" i="2"/>
  <c r="J2230" i="2"/>
  <c r="O2258" i="2"/>
  <c r="J2172" i="2"/>
  <c r="J2204" i="2"/>
  <c r="J2236" i="2"/>
  <c r="J2268" i="2"/>
  <c r="J2303" i="2"/>
  <c r="F2136" i="2"/>
  <c r="F2140" i="2"/>
  <c r="J2365" i="2"/>
  <c r="E2343" i="2"/>
  <c r="J2359" i="2"/>
  <c r="E2375" i="2"/>
  <c r="J2391" i="2"/>
  <c r="F2313" i="2"/>
  <c r="E2401" i="2"/>
  <c r="E2405" i="2"/>
  <c r="E2409" i="2"/>
  <c r="E2413" i="2"/>
  <c r="E2417" i="2"/>
  <c r="E2421" i="2"/>
  <c r="E2425" i="2"/>
  <c r="E2429" i="2"/>
  <c r="E2433" i="2"/>
  <c r="E2437" i="2"/>
  <c r="E2441" i="2"/>
  <c r="E2445" i="2"/>
  <c r="E2449" i="2"/>
  <c r="E2453" i="2"/>
  <c r="E2457" i="2"/>
  <c r="E2461" i="2"/>
  <c r="E2465" i="2"/>
  <c r="E2469" i="2"/>
  <c r="E2473" i="2"/>
  <c r="E2477" i="2"/>
  <c r="E2481" i="2"/>
  <c r="E2485" i="2"/>
  <c r="E2489" i="2"/>
  <c r="E2493" i="2"/>
  <c r="E2497" i="2"/>
  <c r="E2501" i="2"/>
  <c r="E2505" i="2"/>
  <c r="E2509" i="2"/>
  <c r="E2513" i="2"/>
  <c r="E2517" i="2"/>
  <c r="E2521" i="2"/>
  <c r="E2525" i="2"/>
  <c r="E2529" i="2"/>
  <c r="E2533" i="2"/>
  <c r="E2537" i="2"/>
  <c r="E2541" i="2"/>
  <c r="E2545" i="2"/>
  <c r="E2549" i="2"/>
  <c r="E2553" i="2"/>
  <c r="E2557" i="2"/>
  <c r="E2561" i="2"/>
  <c r="E2565" i="2"/>
  <c r="E2569" i="2"/>
  <c r="E2573" i="2"/>
  <c r="O2575" i="2"/>
  <c r="E2575" i="2"/>
  <c r="O2590" i="2"/>
  <c r="O2606" i="2"/>
  <c r="O2622" i="2"/>
  <c r="O2581" i="2"/>
  <c r="O2597" i="2"/>
  <c r="O2613" i="2"/>
  <c r="E2634" i="2"/>
  <c r="E2650" i="2"/>
  <c r="E2666" i="2"/>
  <c r="F2278" i="2"/>
  <c r="O2745" i="2"/>
  <c r="O2777" i="2"/>
  <c r="O2809" i="2"/>
  <c r="O2841" i="2"/>
  <c r="F2309" i="2"/>
  <c r="E2309" i="2" s="1"/>
  <c r="E2763" i="2"/>
  <c r="E2795" i="2"/>
  <c r="J2804" i="2"/>
  <c r="E2827" i="2"/>
  <c r="E2859" i="2"/>
  <c r="E2808" i="2"/>
  <c r="E2840" i="2"/>
  <c r="E2848" i="2"/>
  <c r="E2860" i="2"/>
  <c r="F3305" i="2"/>
  <c r="E3305" i="2" s="1"/>
  <c r="J3305" i="2"/>
  <c r="E3299" i="2"/>
  <c r="O3319" i="2"/>
  <c r="E3357" i="2"/>
  <c r="J3537" i="2"/>
  <c r="F3522" i="2"/>
  <c r="O3461" i="2"/>
  <c r="F3497" i="2"/>
  <c r="F3529" i="2"/>
  <c r="F3697" i="2"/>
  <c r="J3797" i="2"/>
  <c r="F3797" i="2"/>
  <c r="E3797" i="2" s="1"/>
  <c r="F3723" i="2"/>
  <c r="F3755" i="2"/>
  <c r="J3801" i="2"/>
  <c r="F3801" i="2"/>
  <c r="E3801" i="2" s="1"/>
  <c r="J3807" i="2"/>
  <c r="F3807" i="2"/>
  <c r="J3823" i="2"/>
  <c r="F3823" i="2"/>
  <c r="J3832" i="2"/>
  <c r="F3832" i="2"/>
  <c r="E3832" i="2" s="1"/>
  <c r="J3833" i="2"/>
  <c r="F3833" i="2"/>
  <c r="E3833" i="2" s="1"/>
  <c r="J3837" i="2"/>
  <c r="F3837" i="2"/>
  <c r="J3848" i="2"/>
  <c r="F3848" i="2"/>
  <c r="E3848" i="2" s="1"/>
  <c r="J3849" i="2"/>
  <c r="F3849" i="2"/>
  <c r="E3849" i="2" s="1"/>
  <c r="J3855" i="2"/>
  <c r="F3855" i="2"/>
  <c r="J3864" i="2"/>
  <c r="F3864" i="2"/>
  <c r="E3864" i="2" s="1"/>
  <c r="J3865" i="2"/>
  <c r="F3865" i="2"/>
  <c r="E3865" i="2" s="1"/>
  <c r="J3869" i="2"/>
  <c r="F3869" i="2"/>
  <c r="J3871" i="2"/>
  <c r="F3871" i="2"/>
  <c r="J3881" i="2"/>
  <c r="F3881" i="2"/>
  <c r="E3881" i="2" s="1"/>
  <c r="J3887" i="2"/>
  <c r="F3887" i="2"/>
  <c r="J3889" i="2"/>
  <c r="F3889" i="2"/>
  <c r="J3896" i="2"/>
  <c r="F3896" i="2"/>
  <c r="E3896" i="2" s="1"/>
  <c r="J3897" i="2"/>
  <c r="F3897" i="2"/>
  <c r="E3897" i="2" s="1"/>
  <c r="J3901" i="2"/>
  <c r="F3901" i="2"/>
  <c r="F3817" i="2"/>
  <c r="E3817" i="2" s="1"/>
  <c r="F3816" i="2"/>
  <c r="E3816" i="2" s="1"/>
  <c r="F3839" i="2"/>
  <c r="F4002" i="2"/>
  <c r="J4002" i="2"/>
  <c r="F4218" i="2"/>
  <c r="J4218" i="2"/>
  <c r="F4545" i="2"/>
  <c r="E4545" i="2" s="1"/>
  <c r="J4545" i="2"/>
  <c r="J5002" i="2"/>
  <c r="F5002" i="2"/>
  <c r="E5002" i="2" s="1"/>
  <c r="C5213" i="2"/>
  <c r="Q5213" i="2"/>
  <c r="T5213" i="2" s="1"/>
  <c r="U5213" i="2" s="1"/>
  <c r="C4659" i="2"/>
  <c r="Q4659" i="2"/>
  <c r="T4659" i="2" s="1"/>
  <c r="U4659" i="2" s="1"/>
  <c r="C4763" i="2"/>
  <c r="Q4763" i="2"/>
  <c r="T4763" i="2" s="1"/>
  <c r="I3543" i="2"/>
  <c r="G3543" i="2" s="1"/>
  <c r="C3543" i="2"/>
  <c r="C1070" i="2"/>
  <c r="Q1070" i="2"/>
  <c r="T1070" i="2" s="1"/>
  <c r="C785" i="2"/>
  <c r="Q785" i="2"/>
  <c r="T785" i="2" s="1"/>
  <c r="U785" i="2" s="1"/>
  <c r="C827" i="2"/>
  <c r="Q827" i="2"/>
  <c r="T827" i="2" s="1"/>
  <c r="U827" i="2" s="1"/>
  <c r="C839" i="2"/>
  <c r="Q839" i="2"/>
  <c r="T839" i="2" s="1"/>
  <c r="U839" i="2" s="1"/>
  <c r="C848" i="2"/>
  <c r="I848" i="2"/>
  <c r="G848" i="2" s="1"/>
  <c r="C861" i="2"/>
  <c r="Q861" i="2"/>
  <c r="T861" i="2" s="1"/>
  <c r="U861" i="2" s="1"/>
  <c r="C1681" i="2"/>
  <c r="I1681" i="2"/>
  <c r="G1681" i="2" s="1"/>
  <c r="F3921" i="2"/>
  <c r="F3945" i="2"/>
  <c r="E3945" i="2" s="1"/>
  <c r="F3928" i="2"/>
  <c r="E3928" i="2" s="1"/>
  <c r="F3949" i="2"/>
  <c r="E3949" i="2" s="1"/>
  <c r="E4097" i="2"/>
  <c r="O4085" i="2"/>
  <c r="F4111" i="2"/>
  <c r="O4089" i="2"/>
  <c r="O4561" i="2"/>
  <c r="O4587" i="2"/>
  <c r="F4580" i="2"/>
  <c r="E4580" i="2" s="1"/>
  <c r="O4595" i="2"/>
  <c r="E4611" i="2"/>
  <c r="O4611" i="2"/>
  <c r="E4765" i="2"/>
  <c r="G4670" i="2"/>
  <c r="E4755" i="2"/>
  <c r="I4672" i="2"/>
  <c r="G4672" i="2" s="1"/>
  <c r="C4727" i="2"/>
  <c r="C4760" i="2"/>
  <c r="O4785" i="2"/>
  <c r="O4787" i="2"/>
  <c r="O4788" i="2"/>
  <c r="O4803" i="2"/>
  <c r="O4804" i="2"/>
  <c r="O4805" i="2"/>
  <c r="O4813" i="2"/>
  <c r="O4817" i="2"/>
  <c r="O4819" i="2"/>
  <c r="O4820" i="2"/>
  <c r="O4829" i="2"/>
  <c r="O4835" i="2"/>
  <c r="O4840" i="2"/>
  <c r="O4841" i="2"/>
  <c r="O4851" i="2"/>
  <c r="O4860" i="2"/>
  <c r="O4876" i="2"/>
  <c r="I4690" i="2"/>
  <c r="G4690" i="2" s="1"/>
  <c r="I4748" i="2"/>
  <c r="G4748" i="2" s="1"/>
  <c r="E4860" i="2"/>
  <c r="O4917" i="2"/>
  <c r="O4981" i="2"/>
  <c r="F4958" i="2"/>
  <c r="E4813" i="2"/>
  <c r="E4877" i="2"/>
  <c r="E5029" i="2"/>
  <c r="O5040" i="2"/>
  <c r="E4925" i="2"/>
  <c r="E4989" i="2"/>
  <c r="E4932" i="2"/>
  <c r="F5067" i="2"/>
  <c r="E5067" i="2" s="1"/>
  <c r="F5111" i="2"/>
  <c r="E5111" i="2" s="1"/>
  <c r="J5070" i="2"/>
  <c r="J5086" i="2"/>
  <c r="J5102" i="2"/>
  <c r="J5118" i="2"/>
  <c r="F5065" i="2"/>
  <c r="F5066" i="2"/>
  <c r="E5066" i="2" s="1"/>
  <c r="J5241" i="2"/>
  <c r="F5240" i="2"/>
  <c r="E5240" i="2" s="1"/>
  <c r="O5242" i="2"/>
  <c r="E5250" i="2"/>
  <c r="Q5272" i="2"/>
  <c r="T5272" i="2" s="1"/>
  <c r="U5272" i="2" s="1"/>
  <c r="I5276" i="2"/>
  <c r="G5276" i="2" s="1"/>
  <c r="I5270" i="2"/>
  <c r="G5270" i="2" s="1"/>
  <c r="I5213" i="2"/>
  <c r="G5213" i="2" s="1"/>
  <c r="I5219" i="2"/>
  <c r="G5219" i="2" s="1"/>
  <c r="F5209" i="2"/>
  <c r="E5209" i="2" s="1"/>
  <c r="J5244" i="2"/>
  <c r="F5270" i="2"/>
  <c r="E5270" i="2" s="1"/>
  <c r="E5268" i="2"/>
  <c r="F4576" i="2"/>
  <c r="E4576" i="2" s="1"/>
  <c r="J4576" i="2"/>
  <c r="O4549" i="2"/>
  <c r="I4549" i="2" s="1"/>
  <c r="G4549" i="2" s="1"/>
  <c r="O4600" i="2"/>
  <c r="I4720" i="2"/>
  <c r="G4720" i="2" s="1"/>
  <c r="C4720" i="2"/>
  <c r="I4675" i="2"/>
  <c r="G4675" i="2" s="1"/>
  <c r="O4656" i="2"/>
  <c r="I4671" i="2"/>
  <c r="G4671" i="2" s="1"/>
  <c r="F4596" i="2"/>
  <c r="E4596" i="2" s="1"/>
  <c r="I4691" i="2"/>
  <c r="G4691" i="2" s="1"/>
  <c r="O4738" i="2"/>
  <c r="I4755" i="2"/>
  <c r="G4755" i="2" s="1"/>
  <c r="U4755" i="2"/>
  <c r="I4763" i="2"/>
  <c r="G4763" i="2" s="1"/>
  <c r="U4763" i="2"/>
  <c r="I4715" i="2"/>
  <c r="G4715" i="2" s="1"/>
  <c r="T4736" i="2"/>
  <c r="U4736" i="2" s="1"/>
  <c r="I4747" i="2"/>
  <c r="G4747" i="2" s="1"/>
  <c r="U4747" i="2"/>
  <c r="T4628" i="2"/>
  <c r="U4628" i="2" s="1"/>
  <c r="F4691" i="2"/>
  <c r="E4691" i="2" s="1"/>
  <c r="I4765" i="2"/>
  <c r="G4765" i="2" s="1"/>
  <c r="T4746" i="2"/>
  <c r="U4746" i="2" s="1"/>
  <c r="F4900" i="2"/>
  <c r="E4900" i="2" s="1"/>
  <c r="O4768" i="2"/>
  <c r="F4884" i="2"/>
  <c r="E4884" i="2" s="1"/>
  <c r="O3221" i="2"/>
  <c r="F3286" i="2"/>
  <c r="E3286" i="2" s="1"/>
  <c r="O3339" i="2"/>
  <c r="O3347" i="2"/>
  <c r="O3355" i="2"/>
  <c r="O3363" i="2"/>
  <c r="O3371" i="2"/>
  <c r="F4971" i="2"/>
  <c r="F5135" i="2"/>
  <c r="F5167" i="2"/>
  <c r="E5167" i="2" s="1"/>
  <c r="E3256" i="2"/>
  <c r="F3267" i="2"/>
  <c r="E3267" i="2" s="1"/>
  <c r="F5125" i="2"/>
  <c r="O3249" i="2"/>
  <c r="F3285" i="2"/>
  <c r="E3285" i="2" s="1"/>
  <c r="E3300" i="2"/>
  <c r="F3326" i="2"/>
  <c r="U3380" i="2"/>
  <c r="E3393" i="2"/>
  <c r="F3565" i="2"/>
  <c r="E3565" i="2" s="1"/>
  <c r="Q3597" i="2"/>
  <c r="T3597" i="2" s="1"/>
  <c r="U3597" i="2" s="1"/>
  <c r="C3597" i="2"/>
  <c r="Q3606" i="2"/>
  <c r="T3606" i="2" s="1"/>
  <c r="U3606" i="2" s="1"/>
  <c r="C3606" i="2"/>
  <c r="F3613" i="2"/>
  <c r="E3613" i="2" s="1"/>
  <c r="Q3645" i="2"/>
  <c r="T3645" i="2" s="1"/>
  <c r="U3645" i="2" s="1"/>
  <c r="C3645" i="2"/>
  <c r="F4013" i="2"/>
  <c r="Q3562" i="2"/>
  <c r="T3562" i="2" s="1"/>
  <c r="U3562" i="2" s="1"/>
  <c r="C3562" i="2"/>
  <c r="Q3569" i="2"/>
  <c r="T3569" i="2" s="1"/>
  <c r="U3569" i="2" s="1"/>
  <c r="C3569" i="2"/>
  <c r="Q3578" i="2"/>
  <c r="T3578" i="2" s="1"/>
  <c r="U3578" i="2" s="1"/>
  <c r="C3578" i="2"/>
  <c r="Q3585" i="2"/>
  <c r="T3585" i="2" s="1"/>
  <c r="U3585" i="2" s="1"/>
  <c r="C3585" i="2"/>
  <c r="Q3594" i="2"/>
  <c r="T3594" i="2" s="1"/>
  <c r="U3594" i="2" s="1"/>
  <c r="C3594" i="2"/>
  <c r="Q3601" i="2"/>
  <c r="T3601" i="2" s="1"/>
  <c r="U3601" i="2" s="1"/>
  <c r="C3601" i="2"/>
  <c r="Q3610" i="2"/>
  <c r="T3610" i="2" s="1"/>
  <c r="U3610" i="2" s="1"/>
  <c r="C3610" i="2"/>
  <c r="Q3617" i="2"/>
  <c r="T3617" i="2" s="1"/>
  <c r="U3617" i="2" s="1"/>
  <c r="C3617" i="2"/>
  <c r="Q3626" i="2"/>
  <c r="T3626" i="2" s="1"/>
  <c r="U3626" i="2" s="1"/>
  <c r="C3626" i="2"/>
  <c r="Q3633" i="2"/>
  <c r="T3633" i="2" s="1"/>
  <c r="U3633" i="2" s="1"/>
  <c r="C3633" i="2"/>
  <c r="Q3642" i="2"/>
  <c r="T3642" i="2" s="1"/>
  <c r="U3642" i="2" s="1"/>
  <c r="C3642" i="2"/>
  <c r="F5155" i="2"/>
  <c r="F5187" i="2"/>
  <c r="O3605" i="2"/>
  <c r="F3614" i="2"/>
  <c r="E3614" i="2" s="1"/>
  <c r="I3617" i="2"/>
  <c r="G3617" i="2" s="1"/>
  <c r="F3637" i="2"/>
  <c r="E3637" i="2" s="1"/>
  <c r="I3642" i="2"/>
  <c r="G3642" i="2" s="1"/>
  <c r="Q3646" i="2"/>
  <c r="T3646" i="2" s="1"/>
  <c r="U3646" i="2" s="1"/>
  <c r="C3646" i="2"/>
  <c r="O3394" i="2"/>
  <c r="Q3665" i="2"/>
  <c r="T3665" i="2" s="1"/>
  <c r="U3665" i="2" s="1"/>
  <c r="Q4169" i="2"/>
  <c r="T4169" i="2" s="1"/>
  <c r="U4169" i="2" s="1"/>
  <c r="Q4261" i="2"/>
  <c r="T4261" i="2" s="1"/>
  <c r="U4261" i="2" s="1"/>
  <c r="I3606" i="2"/>
  <c r="G3606" i="2" s="1"/>
  <c r="F1776" i="2"/>
  <c r="E1776" i="2" s="1"/>
  <c r="J1776" i="2"/>
  <c r="C2123" i="2"/>
  <c r="Q2123" i="2"/>
  <c r="T2123" i="2" s="1"/>
  <c r="U2123" i="2" s="1"/>
  <c r="C2139" i="2"/>
  <c r="Q2139" i="2"/>
  <c r="T2139" i="2" s="1"/>
  <c r="U2139" i="2" s="1"/>
  <c r="C2155" i="2"/>
  <c r="Q2155" i="2"/>
  <c r="T2155" i="2" s="1"/>
  <c r="U2155" i="2" s="1"/>
  <c r="C2163" i="2"/>
  <c r="Q2163" i="2"/>
  <c r="T2163" i="2" s="1"/>
  <c r="U2163" i="2" s="1"/>
  <c r="F4207" i="2"/>
  <c r="I1716" i="2"/>
  <c r="G1716" i="2" s="1"/>
  <c r="C1724" i="2"/>
  <c r="Q1724" i="2"/>
  <c r="T1724" i="2" s="1"/>
  <c r="U1724" i="2" s="1"/>
  <c r="I1727" i="2"/>
  <c r="G1727" i="2" s="1"/>
  <c r="E1946" i="2"/>
  <c r="O1950" i="2"/>
  <c r="O1958" i="2"/>
  <c r="O1966" i="2"/>
  <c r="O1974" i="2"/>
  <c r="O1982" i="2"/>
  <c r="O1990" i="2"/>
  <c r="O1998" i="2"/>
  <c r="C2064" i="2"/>
  <c r="Q2064" i="2"/>
  <c r="T2064" i="2" s="1"/>
  <c r="U2064" i="2" s="1"/>
  <c r="F2328" i="2"/>
  <c r="E2328" i="2" s="1"/>
  <c r="C1933" i="2"/>
  <c r="Q1933" i="2"/>
  <c r="T1933" i="2" s="1"/>
  <c r="F1969" i="2"/>
  <c r="E1969" i="2" s="1"/>
  <c r="F2001" i="2"/>
  <c r="E2001" i="2" s="1"/>
  <c r="F2291" i="2"/>
  <c r="E2291" i="2" s="1"/>
  <c r="J2291" i="2"/>
  <c r="F2354" i="2"/>
  <c r="E2354" i="2" s="1"/>
  <c r="J2354" i="2"/>
  <c r="F2746" i="2"/>
  <c r="E2746" i="2" s="1"/>
  <c r="C900" i="2"/>
  <c r="Q900" i="2"/>
  <c r="T900" i="2" s="1"/>
  <c r="U900" i="2" s="1"/>
  <c r="J1065" i="2"/>
  <c r="F1065" i="2"/>
  <c r="E1065" i="2" s="1"/>
  <c r="F1973" i="2"/>
  <c r="E1973" i="2" s="1"/>
  <c r="F2233" i="2"/>
  <c r="E1978" i="2"/>
  <c r="C2135" i="2"/>
  <c r="Q2135" i="2"/>
  <c r="T2135" i="2" s="1"/>
  <c r="U2135" i="2" s="1"/>
  <c r="C2187" i="2"/>
  <c r="Q2187" i="2"/>
  <c r="T2187" i="2" s="1"/>
  <c r="U2187" i="2" s="1"/>
  <c r="O2302" i="2"/>
  <c r="I899" i="2"/>
  <c r="G899" i="2" s="1"/>
  <c r="F2865" i="2"/>
  <c r="E2865" i="2" s="1"/>
  <c r="F3083" i="2"/>
  <c r="E3083" i="2" s="1"/>
  <c r="F3099" i="2"/>
  <c r="E3099" i="2" s="1"/>
  <c r="F3115" i="2"/>
  <c r="E3115" i="2" s="1"/>
  <c r="F3131" i="2"/>
  <c r="E3131" i="2" s="1"/>
  <c r="E1000" i="2"/>
  <c r="I1086" i="2"/>
  <c r="G1086" i="2" s="1"/>
  <c r="O1102" i="2"/>
  <c r="F2785" i="2"/>
  <c r="E2785" i="2" s="1"/>
  <c r="F1057" i="2"/>
  <c r="E1057" i="2" s="1"/>
  <c r="Q1094" i="2"/>
  <c r="T1094" i="2" s="1"/>
  <c r="U1094" i="2" s="1"/>
  <c r="C1094" i="2"/>
  <c r="F1101" i="2"/>
  <c r="E1101" i="2" s="1"/>
  <c r="O1308" i="2"/>
  <c r="F1340" i="2"/>
  <c r="E1340" i="2" s="1"/>
  <c r="F1348" i="2"/>
  <c r="E1348" i="2" s="1"/>
  <c r="F2769" i="2"/>
  <c r="E2769" i="2" s="1"/>
  <c r="E1004" i="2"/>
  <c r="Q1093" i="2"/>
  <c r="T1093" i="2" s="1"/>
  <c r="U1093" i="2" s="1"/>
  <c r="C1093" i="2"/>
  <c r="F2817" i="2"/>
  <c r="E2817" i="2" s="1"/>
  <c r="F885" i="2"/>
  <c r="E885" i="2" s="1"/>
  <c r="Q1101" i="2"/>
  <c r="T1101" i="2" s="1"/>
  <c r="U1101" i="2" s="1"/>
  <c r="F1521" i="2"/>
  <c r="E1521" i="2" s="1"/>
  <c r="I1675" i="2"/>
  <c r="G1675" i="2" s="1"/>
  <c r="C787" i="2"/>
  <c r="Q787" i="2"/>
  <c r="T787" i="2" s="1"/>
  <c r="U787" i="2" s="1"/>
  <c r="C803" i="2"/>
  <c r="Q803" i="2"/>
  <c r="T803" i="2" s="1"/>
  <c r="U803" i="2" s="1"/>
  <c r="C819" i="2"/>
  <c r="Q819" i="2"/>
  <c r="T819" i="2" s="1"/>
  <c r="U819" i="2" s="1"/>
  <c r="C837" i="2"/>
  <c r="Q837" i="2"/>
  <c r="T837" i="2" s="1"/>
  <c r="U837" i="2" s="1"/>
  <c r="C853" i="2"/>
  <c r="Q853" i="2"/>
  <c r="T853" i="2" s="1"/>
  <c r="U853" i="2" s="1"/>
  <c r="C869" i="2"/>
  <c r="Q869" i="2"/>
  <c r="T869" i="2" s="1"/>
  <c r="U869" i="2" s="1"/>
  <c r="O1320" i="2"/>
  <c r="O1328" i="2"/>
  <c r="F1337" i="2"/>
  <c r="E1337" i="2" s="1"/>
  <c r="I787" i="2"/>
  <c r="G787" i="2" s="1"/>
  <c r="C791" i="2"/>
  <c r="Q791" i="2"/>
  <c r="T791" i="2" s="1"/>
  <c r="U791" i="2" s="1"/>
  <c r="C829" i="2"/>
  <c r="Q829" i="2"/>
  <c r="T829" i="2" s="1"/>
  <c r="U829" i="2" s="1"/>
  <c r="C841" i="2"/>
  <c r="Q841" i="2"/>
  <c r="T841" i="2" s="1"/>
  <c r="U841" i="2" s="1"/>
  <c r="C851" i="2"/>
  <c r="Q851" i="2"/>
  <c r="T851" i="2" s="1"/>
  <c r="U851" i="2" s="1"/>
  <c r="C860" i="2"/>
  <c r="I860" i="2"/>
  <c r="G860" i="2" s="1"/>
  <c r="I869" i="2"/>
  <c r="G869" i="2" s="1"/>
  <c r="C817" i="2"/>
  <c r="Q817" i="2"/>
  <c r="T817" i="2" s="1"/>
  <c r="U817" i="2" s="1"/>
  <c r="C855" i="2"/>
  <c r="Q855" i="2"/>
  <c r="T855" i="2" s="1"/>
  <c r="U855" i="2" s="1"/>
  <c r="C871" i="2"/>
  <c r="Q871" i="2"/>
  <c r="T871" i="2" s="1"/>
  <c r="U871" i="2" s="1"/>
  <c r="O1475" i="2"/>
  <c r="O1483" i="2"/>
  <c r="F1681" i="2"/>
  <c r="E1681" i="2" s="1"/>
  <c r="F1020" i="2"/>
  <c r="E1020" i="2" s="1"/>
  <c r="F1341" i="2"/>
  <c r="E1341" i="2" s="1"/>
  <c r="E721" i="2"/>
  <c r="C789" i="2"/>
  <c r="Q789" i="2"/>
  <c r="T789" i="2" s="1"/>
  <c r="U789" i="2" s="1"/>
  <c r="G795" i="2"/>
  <c r="C799" i="2"/>
  <c r="Q799" i="2"/>
  <c r="T799" i="2" s="1"/>
  <c r="U799" i="2" s="1"/>
  <c r="E811" i="2"/>
  <c r="I817" i="2"/>
  <c r="G817" i="2" s="1"/>
  <c r="I827" i="2"/>
  <c r="G827" i="2" s="1"/>
  <c r="C831" i="2"/>
  <c r="Q831" i="2"/>
  <c r="T831" i="2" s="1"/>
  <c r="U831" i="2" s="1"/>
  <c r="C849" i="2"/>
  <c r="Q849" i="2"/>
  <c r="T849" i="2" s="1"/>
  <c r="U849" i="2" s="1"/>
  <c r="F861" i="2"/>
  <c r="E861" i="2" s="1"/>
  <c r="E871" i="2"/>
  <c r="I877" i="2"/>
  <c r="G877" i="2" s="1"/>
  <c r="G1673" i="2"/>
  <c r="I784" i="2"/>
  <c r="G784" i="2" s="1"/>
  <c r="T655" i="2"/>
  <c r="U655" i="2" s="1"/>
  <c r="I800" i="2"/>
  <c r="G800" i="2" s="1"/>
  <c r="F1675" i="2"/>
  <c r="E1675" i="2" s="1"/>
  <c r="I791" i="2"/>
  <c r="G791" i="2" s="1"/>
  <c r="F5078" i="2"/>
  <c r="E5078" i="2" s="1"/>
  <c r="F5122" i="2"/>
  <c r="E5122" i="2" s="1"/>
  <c r="J5058" i="2"/>
  <c r="J5074" i="2"/>
  <c r="J5090" i="2"/>
  <c r="J5106" i="2"/>
  <c r="F5079" i="2"/>
  <c r="E5079" i="2" s="1"/>
  <c r="F5077" i="2"/>
  <c r="E5231" i="2"/>
  <c r="I5208" i="2"/>
  <c r="G5208" i="2" s="1"/>
  <c r="O4550" i="2"/>
  <c r="F5252" i="2"/>
  <c r="E5252" i="2" s="1"/>
  <c r="E4600" i="2"/>
  <c r="F4642" i="2"/>
  <c r="E4642" i="2" s="1"/>
  <c r="I4667" i="2"/>
  <c r="G4667" i="2" s="1"/>
  <c r="I4696" i="2"/>
  <c r="G4696" i="2" s="1"/>
  <c r="C4696" i="2"/>
  <c r="I4712" i="2"/>
  <c r="G4712" i="2" s="1"/>
  <c r="C4712" i="2"/>
  <c r="F4638" i="2"/>
  <c r="E4638" i="2" s="1"/>
  <c r="F4670" i="2"/>
  <c r="C4689" i="2"/>
  <c r="Q4689" i="2"/>
  <c r="T4689" i="2" s="1"/>
  <c r="U4689" i="2" s="1"/>
  <c r="E4651" i="2"/>
  <c r="E4670" i="2"/>
  <c r="C4671" i="2"/>
  <c r="Q4671" i="2"/>
  <c r="T4671" i="2" s="1"/>
  <c r="U4671" i="2" s="1"/>
  <c r="C4687" i="2"/>
  <c r="Q4687" i="2"/>
  <c r="T4687" i="2" s="1"/>
  <c r="U4687" i="2" s="1"/>
  <c r="C4692" i="2"/>
  <c r="Q4692" i="2"/>
  <c r="T4692" i="2" s="1"/>
  <c r="U4692" i="2" s="1"/>
  <c r="O4770" i="2"/>
  <c r="Q4658" i="2"/>
  <c r="T4658" i="2" s="1"/>
  <c r="U4658" i="2" s="1"/>
  <c r="C4703" i="2"/>
  <c r="Q4703" i="2"/>
  <c r="T4703" i="2" s="1"/>
  <c r="U4703" i="2" s="1"/>
  <c r="Q4777" i="2"/>
  <c r="T4777" i="2" s="1"/>
  <c r="U4777" i="2" s="1"/>
  <c r="C4777" i="2"/>
  <c r="C4773" i="2"/>
  <c r="Q4773" i="2"/>
  <c r="T4773" i="2" s="1"/>
  <c r="U4773" i="2" s="1"/>
  <c r="Q4776" i="2"/>
  <c r="T4776" i="2" s="1"/>
  <c r="U4776" i="2" s="1"/>
  <c r="C4776" i="2"/>
  <c r="C3280" i="2"/>
  <c r="I3280" i="2"/>
  <c r="G3280" i="2" s="1"/>
  <c r="F3235" i="2"/>
  <c r="E3235" i="2" s="1"/>
  <c r="O3256" i="2"/>
  <c r="I3268" i="2"/>
  <c r="G3268" i="2" s="1"/>
  <c r="Q3253" i="2"/>
  <c r="T3253" i="2" s="1"/>
  <c r="U3253" i="2" s="1"/>
  <c r="C3275" i="2"/>
  <c r="Q3275" i="2"/>
  <c r="T3275" i="2" s="1"/>
  <c r="U3275" i="2" s="1"/>
  <c r="F3289" i="2"/>
  <c r="E3289" i="2" s="1"/>
  <c r="E3399" i="2"/>
  <c r="F5131" i="2"/>
  <c r="F5163" i="2"/>
  <c r="E5163" i="2" s="1"/>
  <c r="C3413" i="2"/>
  <c r="Q3413" i="2"/>
  <c r="T3413" i="2" s="1"/>
  <c r="U3413" i="2" s="1"/>
  <c r="Q3581" i="2"/>
  <c r="T3581" i="2" s="1"/>
  <c r="U3581" i="2" s="1"/>
  <c r="C3581" i="2"/>
  <c r="Q3590" i="2"/>
  <c r="T3590" i="2" s="1"/>
  <c r="U3590" i="2" s="1"/>
  <c r="C3590" i="2"/>
  <c r="Q3629" i="2"/>
  <c r="T3629" i="2" s="1"/>
  <c r="U3629" i="2" s="1"/>
  <c r="C3629" i="2"/>
  <c r="Q3638" i="2"/>
  <c r="T3638" i="2" s="1"/>
  <c r="U3638" i="2" s="1"/>
  <c r="C3638" i="2"/>
  <c r="Q3557" i="2"/>
  <c r="T3557" i="2" s="1"/>
  <c r="U3557" i="2" s="1"/>
  <c r="C3557" i="2"/>
  <c r="Q3582" i="2"/>
  <c r="T3582" i="2" s="1"/>
  <c r="U3582" i="2" s="1"/>
  <c r="C3582" i="2"/>
  <c r="Q3589" i="2"/>
  <c r="T3589" i="2" s="1"/>
  <c r="U3589" i="2" s="1"/>
  <c r="C3589" i="2"/>
  <c r="Q3630" i="2"/>
  <c r="T3630" i="2" s="1"/>
  <c r="U3630" i="2" s="1"/>
  <c r="C3630" i="2"/>
  <c r="F3673" i="2"/>
  <c r="E3673" i="2" s="1"/>
  <c r="O4090" i="2"/>
  <c r="I3581" i="2"/>
  <c r="G3581" i="2" s="1"/>
  <c r="I1724" i="2"/>
  <c r="G1724" i="2" s="1"/>
  <c r="C1788" i="2"/>
  <c r="Q1788" i="2"/>
  <c r="T1788" i="2" s="1"/>
  <c r="U1788" i="2" s="1"/>
  <c r="C2207" i="2"/>
  <c r="Q2207" i="2"/>
  <c r="T2207" i="2" s="1"/>
  <c r="U2207" i="2" s="1"/>
  <c r="C2223" i="2"/>
  <c r="Q2223" i="2"/>
  <c r="T2223" i="2" s="1"/>
  <c r="U2223" i="2" s="1"/>
  <c r="C2239" i="2"/>
  <c r="Q2239" i="2"/>
  <c r="T2239" i="2" s="1"/>
  <c r="U2239" i="2" s="1"/>
  <c r="C2255" i="2"/>
  <c r="Q2255" i="2"/>
  <c r="T2255" i="2" s="1"/>
  <c r="U2255" i="2" s="1"/>
  <c r="I3557" i="2"/>
  <c r="G3557" i="2" s="1"/>
  <c r="E4090" i="2"/>
  <c r="I3638" i="2"/>
  <c r="G3638" i="2" s="1"/>
  <c r="C1717" i="2"/>
  <c r="Q1717" i="2"/>
  <c r="T1717" i="2" s="1"/>
  <c r="U1717" i="2" s="1"/>
  <c r="I1813" i="2"/>
  <c r="G1813" i="2" s="1"/>
  <c r="I1932" i="2"/>
  <c r="G1932" i="2" s="1"/>
  <c r="C1936" i="2"/>
  <c r="Q1936" i="2"/>
  <c r="T1936" i="2" s="1"/>
  <c r="U1936" i="2" s="1"/>
  <c r="E1939" i="2"/>
  <c r="I1946" i="2"/>
  <c r="G1946" i="2" s="1"/>
  <c r="F4163" i="2"/>
  <c r="F4199" i="2"/>
  <c r="O2370" i="2"/>
  <c r="C1725" i="2"/>
  <c r="Q1725" i="2"/>
  <c r="T1725" i="2" s="1"/>
  <c r="O1948" i="2"/>
  <c r="E1970" i="2"/>
  <c r="C2267" i="2"/>
  <c r="Q2267" i="2"/>
  <c r="T2267" i="2" s="1"/>
  <c r="U2267" i="2" s="1"/>
  <c r="J1061" i="2"/>
  <c r="F1061" i="2"/>
  <c r="E1061" i="2" s="1"/>
  <c r="Q1089" i="2"/>
  <c r="T1089" i="2" s="1"/>
  <c r="U1089" i="2" s="1"/>
  <c r="C1089" i="2"/>
  <c r="I1936" i="2"/>
  <c r="G1936" i="2" s="1"/>
  <c r="F2137" i="2"/>
  <c r="E2378" i="2"/>
  <c r="C1716" i="2"/>
  <c r="Q1716" i="2"/>
  <c r="T1716" i="2" s="1"/>
  <c r="U1716" i="2" s="1"/>
  <c r="C2143" i="2"/>
  <c r="Q2143" i="2"/>
  <c r="T2143" i="2" s="1"/>
  <c r="U2143" i="2" s="1"/>
  <c r="C2195" i="2"/>
  <c r="Q2195" i="2"/>
  <c r="T2195" i="2" s="1"/>
  <c r="U2195" i="2" s="1"/>
  <c r="C2235" i="2"/>
  <c r="Q2235" i="2"/>
  <c r="T2235" i="2" s="1"/>
  <c r="U2235" i="2" s="1"/>
  <c r="E2302" i="2"/>
  <c r="C1078" i="2"/>
  <c r="Q1078" i="2"/>
  <c r="T1078" i="2" s="1"/>
  <c r="F2876" i="2"/>
  <c r="E2876" i="2" s="1"/>
  <c r="Q1086" i="2"/>
  <c r="T1086" i="2" s="1"/>
  <c r="U1086" i="2" s="1"/>
  <c r="C1086" i="2"/>
  <c r="F2257" i="2"/>
  <c r="O1293" i="2"/>
  <c r="I1679" i="2"/>
  <c r="G1679" i="2" s="1"/>
  <c r="C796" i="2"/>
  <c r="I796" i="2"/>
  <c r="G796" i="2" s="1"/>
  <c r="C812" i="2"/>
  <c r="I812" i="2"/>
  <c r="G812" i="2" s="1"/>
  <c r="C828" i="2"/>
  <c r="I828" i="2"/>
  <c r="G828" i="2" s="1"/>
  <c r="C797" i="2"/>
  <c r="Q797" i="2"/>
  <c r="T797" i="2" s="1"/>
  <c r="U797" i="2" s="1"/>
  <c r="C813" i="2"/>
  <c r="Q813" i="2"/>
  <c r="T813" i="2" s="1"/>
  <c r="U813" i="2" s="1"/>
  <c r="C857" i="2"/>
  <c r="Q857" i="2"/>
  <c r="T857" i="2" s="1"/>
  <c r="U857" i="2" s="1"/>
  <c r="C867" i="2"/>
  <c r="Q867" i="2"/>
  <c r="T867" i="2" s="1"/>
  <c r="U867" i="2" s="1"/>
  <c r="C876" i="2"/>
  <c r="I876" i="2"/>
  <c r="G876" i="2" s="1"/>
  <c r="C833" i="2"/>
  <c r="Q833" i="2"/>
  <c r="T833" i="2" s="1"/>
  <c r="U833" i="2" s="1"/>
  <c r="F1475" i="2"/>
  <c r="E1475" i="2" s="1"/>
  <c r="E1523" i="2"/>
  <c r="E758" i="2"/>
  <c r="C795" i="2"/>
  <c r="Q795" i="2"/>
  <c r="T795" i="2" s="1"/>
  <c r="U795" i="2" s="1"/>
  <c r="J1499" i="2"/>
  <c r="F1499" i="2"/>
  <c r="E1499" i="2" s="1"/>
  <c r="C1636" i="2"/>
  <c r="I1636" i="2"/>
  <c r="G1636" i="2" s="1"/>
  <c r="U654" i="2"/>
  <c r="E785" i="2"/>
  <c r="C805" i="2"/>
  <c r="Q805" i="2"/>
  <c r="T805" i="2" s="1"/>
  <c r="U805" i="2" s="1"/>
  <c r="I811" i="2"/>
  <c r="G811" i="2" s="1"/>
  <c r="C815" i="2"/>
  <c r="Q815" i="2"/>
  <c r="T815" i="2" s="1"/>
  <c r="U815" i="2" s="1"/>
  <c r="F845" i="2"/>
  <c r="E845" i="2" s="1"/>
  <c r="I861" i="2"/>
  <c r="G861" i="2" s="1"/>
  <c r="C875" i="2"/>
  <c r="Q875" i="2"/>
  <c r="T875" i="2" s="1"/>
  <c r="U875" i="2" s="1"/>
  <c r="I815" i="2"/>
  <c r="G815" i="2" s="1"/>
  <c r="I676" i="2"/>
  <c r="G676" i="2" s="1"/>
  <c r="I829" i="2"/>
  <c r="G829" i="2" s="1"/>
  <c r="G804" i="2"/>
  <c r="O3215" i="2"/>
  <c r="F3224" i="2"/>
  <c r="E3224" i="2" s="1"/>
  <c r="E3218" i="2"/>
  <c r="F3220" i="2"/>
  <c r="E3220" i="2" s="1"/>
  <c r="E3295" i="2"/>
  <c r="O3311" i="2"/>
  <c r="O3331" i="2"/>
  <c r="F3303" i="2"/>
  <c r="E3303" i="2" s="1"/>
  <c r="F3327" i="2"/>
  <c r="E3294" i="2"/>
  <c r="E3449" i="2"/>
  <c r="F3441" i="2"/>
  <c r="E3441" i="2" s="1"/>
  <c r="O3465" i="2"/>
  <c r="F3546" i="2"/>
  <c r="E3546" i="2" s="1"/>
  <c r="O3769" i="2"/>
  <c r="O3785" i="2"/>
  <c r="F3913" i="2"/>
  <c r="E3913" i="2" s="1"/>
  <c r="F3933" i="2"/>
  <c r="E3794" i="2"/>
  <c r="F3919" i="2"/>
  <c r="E3994" i="2"/>
  <c r="E4058" i="2"/>
  <c r="F4105" i="2"/>
  <c r="E4105" i="2" s="1"/>
  <c r="F4109" i="2"/>
  <c r="E4109" i="2" s="1"/>
  <c r="F4117" i="2"/>
  <c r="E4117" i="2" s="1"/>
  <c r="F4121" i="2"/>
  <c r="E4121" i="2" s="1"/>
  <c r="J4186" i="2"/>
  <c r="F4146" i="2"/>
  <c r="E4146" i="2" s="1"/>
  <c r="J4300" i="2"/>
  <c r="J4328" i="2"/>
  <c r="J4412" i="2"/>
  <c r="O4014" i="2"/>
  <c r="F4038" i="2"/>
  <c r="F4123" i="2"/>
  <c r="O4054" i="2"/>
  <c r="J4303" i="2"/>
  <c r="J4475" i="2"/>
  <c r="O4535" i="2"/>
  <c r="E4534" i="2"/>
  <c r="O4536" i="2"/>
  <c r="J4537" i="2"/>
  <c r="E4541" i="2"/>
  <c r="O4557" i="2"/>
  <c r="I4558" i="2"/>
  <c r="G4558" i="2" s="1"/>
  <c r="O4567" i="2"/>
  <c r="O4570" i="2"/>
  <c r="I4570" i="2" s="1"/>
  <c r="G4570" i="2" s="1"/>
  <c r="J4610" i="2"/>
  <c r="O4579" i="2"/>
  <c r="I4579" i="2" s="1"/>
  <c r="G4579" i="2" s="1"/>
  <c r="O4582" i="2"/>
  <c r="E4599" i="2"/>
  <c r="O4599" i="2"/>
  <c r="E4607" i="2"/>
  <c r="O4607" i="2"/>
  <c r="F4627" i="2"/>
  <c r="E4627" i="2" s="1"/>
  <c r="E4656" i="2"/>
  <c r="E4588" i="2"/>
  <c r="J4627" i="2"/>
  <c r="E4630" i="2"/>
  <c r="O4638" i="2"/>
  <c r="Q4596" i="2"/>
  <c r="T4596" i="2" s="1"/>
  <c r="U4596" i="2" s="1"/>
  <c r="Q4612" i="2"/>
  <c r="T4612" i="2" s="1"/>
  <c r="U4612" i="2" s="1"/>
  <c r="Q4621" i="2"/>
  <c r="T4621" i="2" s="1"/>
  <c r="E4659" i="2"/>
  <c r="E4757" i="2"/>
  <c r="F4603" i="2"/>
  <c r="I4660" i="2"/>
  <c r="G4660" i="2" s="1"/>
  <c r="I4676" i="2"/>
  <c r="G4676" i="2" s="1"/>
  <c r="I4693" i="2"/>
  <c r="G4693" i="2" s="1"/>
  <c r="F4704" i="2"/>
  <c r="E4704" i="2" s="1"/>
  <c r="E4747" i="2"/>
  <c r="E4763" i="2"/>
  <c r="F4590" i="2"/>
  <c r="Q4696" i="2"/>
  <c r="T4696" i="2" s="1"/>
  <c r="U4696" i="2" s="1"/>
  <c r="C4665" i="2"/>
  <c r="C4752" i="2"/>
  <c r="I4700" i="2"/>
  <c r="G4700" i="2" s="1"/>
  <c r="T4702" i="2"/>
  <c r="U4702" i="2" s="1"/>
  <c r="O4781" i="2"/>
  <c r="E4787" i="2"/>
  <c r="E4788" i="2"/>
  <c r="E4791" i="2"/>
  <c r="F4793" i="2"/>
  <c r="E4793" i="2" s="1"/>
  <c r="E4795" i="2"/>
  <c r="E4796" i="2"/>
  <c r="E4803" i="2"/>
  <c r="E4804" i="2"/>
  <c r="E4807" i="2"/>
  <c r="E4809" i="2"/>
  <c r="E4811" i="2"/>
  <c r="E4812" i="2"/>
  <c r="E4819" i="2"/>
  <c r="E4820" i="2"/>
  <c r="E4823" i="2"/>
  <c r="E4825" i="2"/>
  <c r="E4827" i="2"/>
  <c r="F4828" i="2"/>
  <c r="E4828" i="2" s="1"/>
  <c r="E4830" i="2"/>
  <c r="E4834" i="2"/>
  <c r="E4835" i="2"/>
  <c r="E4839" i="2"/>
  <c r="E4841" i="2"/>
  <c r="E4842" i="2"/>
  <c r="E4843" i="2"/>
  <c r="E4850" i="2"/>
  <c r="E4851" i="2"/>
  <c r="F4855" i="2"/>
  <c r="E4855" i="2" s="1"/>
  <c r="E4857" i="2"/>
  <c r="E4858" i="2"/>
  <c r="E4866" i="2"/>
  <c r="F4867" i="2"/>
  <c r="E4867" i="2" s="1"/>
  <c r="F4871" i="2"/>
  <c r="E4871" i="2" s="1"/>
  <c r="E4873" i="2"/>
  <c r="E4874" i="2"/>
  <c r="Q4753" i="2"/>
  <c r="T4753" i="2" s="1"/>
  <c r="U4753" i="2" s="1"/>
  <c r="O4780" i="2"/>
  <c r="I4772" i="2"/>
  <c r="G4772" i="2" s="1"/>
  <c r="O4891" i="2"/>
  <c r="O4778" i="2"/>
  <c r="F4894" i="2"/>
  <c r="F4876" i="2"/>
  <c r="E4876" i="2" s="1"/>
  <c r="E4893" i="2"/>
  <c r="E4905" i="2"/>
  <c r="E4937" i="2"/>
  <c r="O4993" i="2"/>
  <c r="F4783" i="2"/>
  <c r="F4847" i="2"/>
  <c r="F4879" i="2"/>
  <c r="E4930" i="2"/>
  <c r="O4938" i="2"/>
  <c r="O4946" i="2"/>
  <c r="O4949" i="2"/>
  <c r="O4954" i="2"/>
  <c r="E4960" i="2"/>
  <c r="E4994" i="2"/>
  <c r="O5002" i="2"/>
  <c r="F5006" i="2"/>
  <c r="E5006" i="2" s="1"/>
  <c r="E4913" i="2"/>
  <c r="F4926" i="2"/>
  <c r="O4968" i="2"/>
  <c r="F4990" i="2"/>
  <c r="F4845" i="2"/>
  <c r="E4845" i="2" s="1"/>
  <c r="O4906" i="2"/>
  <c r="O4918" i="2"/>
  <c r="O4926" i="2"/>
  <c r="O4950" i="2"/>
  <c r="O4958" i="2"/>
  <c r="O4982" i="2"/>
  <c r="O4990" i="2"/>
  <c r="O5001" i="2"/>
  <c r="O5006" i="2"/>
  <c r="F5018" i="2"/>
  <c r="E5018" i="2" s="1"/>
  <c r="J5034" i="2"/>
  <c r="E5046" i="2"/>
  <c r="J5050" i="2"/>
  <c r="O5123" i="2"/>
  <c r="F4956" i="2"/>
  <c r="E4956" i="2" s="1"/>
  <c r="O4972" i="2"/>
  <c r="O5028" i="2"/>
  <c r="O4980" i="2"/>
  <c r="E5041" i="2"/>
  <c r="J5043" i="2"/>
  <c r="O5126" i="2"/>
  <c r="O5130" i="2"/>
  <c r="O5134" i="2"/>
  <c r="O5138" i="2"/>
  <c r="O5142" i="2"/>
  <c r="O5146" i="2"/>
  <c r="O5150" i="2"/>
  <c r="O5154" i="2"/>
  <c r="O5158" i="2"/>
  <c r="O5162" i="2"/>
  <c r="O5166" i="2"/>
  <c r="O5170" i="2"/>
  <c r="O5174" i="2"/>
  <c r="O5178" i="2"/>
  <c r="O5182" i="2"/>
  <c r="O5186" i="2"/>
  <c r="O4911" i="2"/>
  <c r="O4948" i="2"/>
  <c r="O4991" i="2"/>
  <c r="O4996" i="2"/>
  <c r="F5020" i="2"/>
  <c r="E5020" i="2" s="1"/>
  <c r="J5062" i="2"/>
  <c r="J5094" i="2"/>
  <c r="J5110" i="2"/>
  <c r="F5123" i="2"/>
  <c r="E5123" i="2" s="1"/>
  <c r="O5192" i="2"/>
  <c r="U5208" i="2"/>
  <c r="C5216" i="2"/>
  <c r="O5227" i="2"/>
  <c r="I5227" i="2" s="1"/>
  <c r="G5227" i="2" s="1"/>
  <c r="Q5215" i="2"/>
  <c r="T5215" i="2" s="1"/>
  <c r="U5215" i="2" s="1"/>
  <c r="O5231" i="2"/>
  <c r="J5250" i="2"/>
  <c r="E5258" i="2"/>
  <c r="C5277" i="2"/>
  <c r="Q5281" i="2"/>
  <c r="T5281" i="2" s="1"/>
  <c r="U5281" i="2" s="1"/>
  <c r="C5276" i="2"/>
  <c r="C5270" i="2"/>
  <c r="C5282" i="2"/>
  <c r="O5251" i="2"/>
  <c r="O5209" i="2"/>
  <c r="I5209" i="2" s="1"/>
  <c r="G5209" i="2" s="1"/>
  <c r="C5237" i="2"/>
  <c r="Q5237" i="2"/>
  <c r="T5237" i="2" s="1"/>
  <c r="U5237" i="2" s="1"/>
  <c r="E5214" i="2"/>
  <c r="O5259" i="2"/>
  <c r="F5253" i="2"/>
  <c r="E5253" i="2" s="1"/>
  <c r="O5268" i="2"/>
  <c r="I5268" i="2" s="1"/>
  <c r="G5268" i="2" s="1"/>
  <c r="C4580" i="2"/>
  <c r="Q4580" i="2"/>
  <c r="T4580" i="2" s="1"/>
  <c r="U4580" i="2" s="1"/>
  <c r="F5257" i="2"/>
  <c r="E5257" i="2" s="1"/>
  <c r="O4576" i="2"/>
  <c r="O4613" i="2"/>
  <c r="F4658" i="2"/>
  <c r="E4658" i="2" s="1"/>
  <c r="F4682" i="2"/>
  <c r="E4682" i="2" s="1"/>
  <c r="O4597" i="2"/>
  <c r="I4639" i="2"/>
  <c r="G4639" i="2" s="1"/>
  <c r="I4656" i="2"/>
  <c r="G4656" i="2" s="1"/>
  <c r="O4661" i="2"/>
  <c r="I4661" i="2" s="1"/>
  <c r="G4661" i="2" s="1"/>
  <c r="O4684" i="2"/>
  <c r="O4601" i="2"/>
  <c r="F4557" i="2"/>
  <c r="E4557" i="2" s="1"/>
  <c r="F4643" i="2"/>
  <c r="E4643" i="2" s="1"/>
  <c r="O4670" i="2"/>
  <c r="O4674" i="2"/>
  <c r="O4743" i="2"/>
  <c r="I4743" i="2" s="1"/>
  <c r="G4743" i="2" s="1"/>
  <c r="F4772" i="2"/>
  <c r="E4772" i="2" s="1"/>
  <c r="C4733" i="2"/>
  <c r="Q4733" i="2"/>
  <c r="T4733" i="2" s="1"/>
  <c r="I4736" i="2"/>
  <c r="G4736" i="2" s="1"/>
  <c r="Q4691" i="2"/>
  <c r="T4691" i="2" s="1"/>
  <c r="U4691" i="2" s="1"/>
  <c r="I4703" i="2"/>
  <c r="G4703" i="2" s="1"/>
  <c r="F4738" i="2"/>
  <c r="E4738" i="2" s="1"/>
  <c r="Q4758" i="2"/>
  <c r="T4758" i="2" s="1"/>
  <c r="U4758" i="2" s="1"/>
  <c r="F4760" i="2"/>
  <c r="E4760" i="2" s="1"/>
  <c r="E4770" i="2"/>
  <c r="I4768" i="2"/>
  <c r="G4768" i="2" s="1"/>
  <c r="F4891" i="2"/>
  <c r="E4891" i="2" s="1"/>
  <c r="I4752" i="2"/>
  <c r="G4752" i="2" s="1"/>
  <c r="F5145" i="2"/>
  <c r="E5145" i="2" s="1"/>
  <c r="F5177" i="2"/>
  <c r="F3308" i="2"/>
  <c r="E3308" i="2" s="1"/>
  <c r="F3330" i="2"/>
  <c r="F3374" i="2"/>
  <c r="E3374" i="2" s="1"/>
  <c r="F3442" i="2"/>
  <c r="F3458" i="2"/>
  <c r="F3283" i="2"/>
  <c r="E3283" i="2" s="1"/>
  <c r="F3304" i="2"/>
  <c r="E3304" i="2" s="1"/>
  <c r="J3304" i="2"/>
  <c r="F3318" i="2"/>
  <c r="F4987" i="2"/>
  <c r="E4987" i="2" s="1"/>
  <c r="I3276" i="2"/>
  <c r="G3276" i="2" s="1"/>
  <c r="J3300" i="2"/>
  <c r="O3300" i="2"/>
  <c r="E3388" i="2"/>
  <c r="F5141" i="2"/>
  <c r="E5141" i="2" s="1"/>
  <c r="F5173" i="2"/>
  <c r="E5173" i="2" s="1"/>
  <c r="G3401" i="2"/>
  <c r="I3413" i="2"/>
  <c r="G3413" i="2" s="1"/>
  <c r="Q3565" i="2"/>
  <c r="T3565" i="2" s="1"/>
  <c r="U3565" i="2" s="1"/>
  <c r="C3565" i="2"/>
  <c r="Q3574" i="2"/>
  <c r="T3574" i="2" s="1"/>
  <c r="U3574" i="2" s="1"/>
  <c r="C3574" i="2"/>
  <c r="F3597" i="2"/>
  <c r="E3597" i="2" s="1"/>
  <c r="Q3613" i="2"/>
  <c r="T3613" i="2" s="1"/>
  <c r="U3613" i="2" s="1"/>
  <c r="C3613" i="2"/>
  <c r="Q3622" i="2"/>
  <c r="T3622" i="2" s="1"/>
  <c r="U3622" i="2" s="1"/>
  <c r="C3622" i="2"/>
  <c r="F3645" i="2"/>
  <c r="E3645" i="2" s="1"/>
  <c r="O3687" i="2"/>
  <c r="E3396" i="2"/>
  <c r="G3434" i="2"/>
  <c r="O3434" i="2"/>
  <c r="F3663" i="2"/>
  <c r="E3663" i="2" s="1"/>
  <c r="F3679" i="2"/>
  <c r="E3679" i="2" s="1"/>
  <c r="I3690" i="2"/>
  <c r="G3690" i="2" s="1"/>
  <c r="J4003" i="2"/>
  <c r="F5139" i="2"/>
  <c r="E5139" i="2" s="1"/>
  <c r="F5171" i="2"/>
  <c r="E5171" i="2" s="1"/>
  <c r="F3605" i="2"/>
  <c r="E3605" i="2" s="1"/>
  <c r="I3610" i="2"/>
  <c r="G3610" i="2" s="1"/>
  <c r="O3614" i="2"/>
  <c r="O3637" i="2"/>
  <c r="F3646" i="2"/>
  <c r="E3646" i="2" s="1"/>
  <c r="F3674" i="2"/>
  <c r="E3674" i="2" s="1"/>
  <c r="J3308" i="2"/>
  <c r="O3402" i="2"/>
  <c r="C3448" i="2"/>
  <c r="Q3448" i="2"/>
  <c r="T3448" i="2" s="1"/>
  <c r="U3448" i="2" s="1"/>
  <c r="O3561" i="2"/>
  <c r="O3577" i="2"/>
  <c r="O3593" i="2"/>
  <c r="O3609" i="2"/>
  <c r="O3625" i="2"/>
  <c r="O3641" i="2"/>
  <c r="Q3650" i="2"/>
  <c r="T3650" i="2" s="1"/>
  <c r="U3650" i="2" s="1"/>
  <c r="Q3682" i="2"/>
  <c r="T3682" i="2" s="1"/>
  <c r="U3682" i="2" s="1"/>
  <c r="I4177" i="2"/>
  <c r="G4177" i="2" s="1"/>
  <c r="I4209" i="2"/>
  <c r="G4209" i="2" s="1"/>
  <c r="I3589" i="2"/>
  <c r="G3589" i="2" s="1"/>
  <c r="F4019" i="2"/>
  <c r="O4132" i="2"/>
  <c r="I4132" i="2" s="1"/>
  <c r="G4132" i="2" s="1"/>
  <c r="O4140" i="2"/>
  <c r="I4140" i="2" s="1"/>
  <c r="G4140" i="2" s="1"/>
  <c r="O4180" i="2"/>
  <c r="C4180" i="2" s="1"/>
  <c r="I4229" i="2"/>
  <c r="G4229" i="2" s="1"/>
  <c r="I4261" i="2"/>
  <c r="G4261" i="2" s="1"/>
  <c r="F1758" i="2"/>
  <c r="E1758" i="2" s="1"/>
  <c r="F1942" i="2"/>
  <c r="E1942" i="2" s="1"/>
  <c r="I2123" i="2"/>
  <c r="G2123" i="2" s="1"/>
  <c r="F2169" i="2"/>
  <c r="I3565" i="2"/>
  <c r="G3565" i="2" s="1"/>
  <c r="I3629" i="2"/>
  <c r="G3629" i="2" s="1"/>
  <c r="O4135" i="2"/>
  <c r="F4151" i="2"/>
  <c r="O4172" i="2"/>
  <c r="C4172" i="2" s="1"/>
  <c r="I1717" i="2"/>
  <c r="G1717" i="2" s="1"/>
  <c r="C2131" i="2"/>
  <c r="Q2131" i="2"/>
  <c r="T2131" i="2" s="1"/>
  <c r="U2131" i="2" s="1"/>
  <c r="C2147" i="2"/>
  <c r="Q2147" i="2"/>
  <c r="T2147" i="2" s="1"/>
  <c r="U2147" i="2" s="1"/>
  <c r="C2191" i="2"/>
  <c r="Q2191" i="2"/>
  <c r="T2191" i="2" s="1"/>
  <c r="U2191" i="2" s="1"/>
  <c r="C2295" i="2"/>
  <c r="Q2295" i="2"/>
  <c r="T2295" i="2" s="1"/>
  <c r="U2295" i="2" s="1"/>
  <c r="I3590" i="2"/>
  <c r="G3590" i="2" s="1"/>
  <c r="O4164" i="2"/>
  <c r="C4164" i="2" s="1"/>
  <c r="O4196" i="2"/>
  <c r="C4196" i="2" s="1"/>
  <c r="G1715" i="2"/>
  <c r="J1758" i="2"/>
  <c r="F1938" i="2"/>
  <c r="E1938" i="2" s="1"/>
  <c r="F1948" i="2"/>
  <c r="E1948" i="2" s="1"/>
  <c r="I3582" i="2"/>
  <c r="G3582" i="2" s="1"/>
  <c r="I3646" i="2"/>
  <c r="G3646" i="2" s="1"/>
  <c r="O4129" i="2"/>
  <c r="I4129" i="2" s="1"/>
  <c r="G4129" i="2" s="1"/>
  <c r="O4137" i="2"/>
  <c r="I4137" i="2" s="1"/>
  <c r="G4137" i="2" s="1"/>
  <c r="I4144" i="2"/>
  <c r="G4144" i="2" s="1"/>
  <c r="O4220" i="2"/>
  <c r="C4220" i="2" s="1"/>
  <c r="I4249" i="2"/>
  <c r="G4249" i="2" s="1"/>
  <c r="E1940" i="2"/>
  <c r="O1954" i="2"/>
  <c r="O1962" i="2"/>
  <c r="O1986" i="2"/>
  <c r="O1994" i="2"/>
  <c r="F4167" i="2"/>
  <c r="O2092" i="2"/>
  <c r="O2122" i="2"/>
  <c r="O2154" i="2"/>
  <c r="C2154" i="2" s="1"/>
  <c r="O2179" i="2"/>
  <c r="O2314" i="2"/>
  <c r="F2346" i="2"/>
  <c r="E2346" i="2" s="1"/>
  <c r="O2378" i="2"/>
  <c r="F2869" i="2"/>
  <c r="E2869" i="2" s="1"/>
  <c r="F2893" i="2"/>
  <c r="E2893" i="2" s="1"/>
  <c r="F1953" i="2"/>
  <c r="E1953" i="2" s="1"/>
  <c r="F1985" i="2"/>
  <c r="E1985" i="2" s="1"/>
  <c r="O2096" i="2"/>
  <c r="C2338" i="2"/>
  <c r="Q2338" i="2"/>
  <c r="T2338" i="2" s="1"/>
  <c r="U2338" i="2" s="1"/>
  <c r="F2362" i="2"/>
  <c r="E2362" i="2" s="1"/>
  <c r="J2362" i="2"/>
  <c r="F2899" i="2"/>
  <c r="F2907" i="2"/>
  <c r="E1054" i="2"/>
  <c r="F1957" i="2"/>
  <c r="E1957" i="2" s="1"/>
  <c r="F1989" i="2"/>
  <c r="E1989" i="2" s="1"/>
  <c r="I2069" i="2"/>
  <c r="G2069" i="2" s="1"/>
  <c r="O2116" i="2"/>
  <c r="J2193" i="2"/>
  <c r="E2284" i="2"/>
  <c r="F2919" i="2"/>
  <c r="E2919" i="2" s="1"/>
  <c r="F2935" i="2"/>
  <c r="E2935" i="2" s="1"/>
  <c r="F2951" i="2"/>
  <c r="E2951" i="2" s="1"/>
  <c r="F2967" i="2"/>
  <c r="E2967" i="2" s="1"/>
  <c r="F2983" i="2"/>
  <c r="E2983" i="2" s="1"/>
  <c r="F2999" i="2"/>
  <c r="E2999" i="2" s="1"/>
  <c r="F3015" i="2"/>
  <c r="E3015" i="2" s="1"/>
  <c r="F3031" i="2"/>
  <c r="E3031" i="2" s="1"/>
  <c r="F3047" i="2"/>
  <c r="E3047" i="2" s="1"/>
  <c r="F3063" i="2"/>
  <c r="E3063" i="2" s="1"/>
  <c r="T1720" i="2"/>
  <c r="U1720" i="2" s="1"/>
  <c r="I2068" i="2"/>
  <c r="G2068" i="2" s="1"/>
  <c r="I2073" i="2"/>
  <c r="G2073" i="2" s="1"/>
  <c r="O2119" i="2"/>
  <c r="I2119" i="2" s="1"/>
  <c r="G2119" i="2" s="1"/>
  <c r="O2151" i="2"/>
  <c r="C2243" i="2"/>
  <c r="Q2243" i="2"/>
  <c r="T2243" i="2" s="1"/>
  <c r="U2243" i="2" s="1"/>
  <c r="J2346" i="2"/>
  <c r="F3075" i="2"/>
  <c r="E3075" i="2" s="1"/>
  <c r="F3091" i="2"/>
  <c r="E3091" i="2" s="1"/>
  <c r="F3107" i="2"/>
  <c r="E3107" i="2" s="1"/>
  <c r="F3123" i="2"/>
  <c r="E3123" i="2" s="1"/>
  <c r="F3139" i="2"/>
  <c r="E3139" i="2" s="1"/>
  <c r="I907" i="2"/>
  <c r="G907" i="2" s="1"/>
  <c r="C908" i="2"/>
  <c r="Q908" i="2"/>
  <c r="T908" i="2" s="1"/>
  <c r="U908" i="2" s="1"/>
  <c r="F929" i="2"/>
  <c r="E929" i="2" s="1"/>
  <c r="T1024" i="2"/>
  <c r="U1024" i="2" s="1"/>
  <c r="I1069" i="2"/>
  <c r="G1069" i="2" s="1"/>
  <c r="F1069" i="2"/>
  <c r="E1069" i="2" s="1"/>
  <c r="F1094" i="2"/>
  <c r="E1094" i="2" s="1"/>
  <c r="F1099" i="2"/>
  <c r="E1099" i="2" s="1"/>
  <c r="O1043" i="2"/>
  <c r="I1043" i="2" s="1"/>
  <c r="G1043" i="2" s="1"/>
  <c r="F1081" i="2"/>
  <c r="E1081" i="2" s="1"/>
  <c r="F1093" i="2"/>
  <c r="E1093" i="2" s="1"/>
  <c r="O1299" i="2"/>
  <c r="F3081" i="2"/>
  <c r="E3081" i="2" s="1"/>
  <c r="F3097" i="2"/>
  <c r="E3097" i="2" s="1"/>
  <c r="F3113" i="2"/>
  <c r="E3113" i="2" s="1"/>
  <c r="F3129" i="2"/>
  <c r="E3129" i="2" s="1"/>
  <c r="I908" i="2"/>
  <c r="G908" i="2" s="1"/>
  <c r="F951" i="2"/>
  <c r="E951" i="2" s="1"/>
  <c r="F1043" i="2"/>
  <c r="E1043" i="2" s="1"/>
  <c r="F1384" i="2"/>
  <c r="E1384" i="2" s="1"/>
  <c r="I1683" i="2"/>
  <c r="G1683" i="2" s="1"/>
  <c r="C793" i="2"/>
  <c r="Q793" i="2"/>
  <c r="T793" i="2" s="1"/>
  <c r="U793" i="2" s="1"/>
  <c r="C809" i="2"/>
  <c r="Q809" i="2"/>
  <c r="T809" i="2" s="1"/>
  <c r="U809" i="2" s="1"/>
  <c r="C825" i="2"/>
  <c r="Q825" i="2"/>
  <c r="T825" i="2" s="1"/>
  <c r="U825" i="2" s="1"/>
  <c r="C847" i="2"/>
  <c r="Q847" i="2"/>
  <c r="T847" i="2" s="1"/>
  <c r="U847" i="2" s="1"/>
  <c r="C863" i="2"/>
  <c r="Q863" i="2"/>
  <c r="T863" i="2" s="1"/>
  <c r="U863" i="2" s="1"/>
  <c r="C879" i="2"/>
  <c r="Q879" i="2"/>
  <c r="T879" i="2" s="1"/>
  <c r="U879" i="2" s="1"/>
  <c r="F1314" i="2"/>
  <c r="E1314" i="2" s="1"/>
  <c r="F1322" i="2"/>
  <c r="E1322" i="2" s="1"/>
  <c r="E1503" i="2"/>
  <c r="F1636" i="2"/>
  <c r="E1636" i="2" s="1"/>
  <c r="F1644" i="2"/>
  <c r="E1644" i="2" s="1"/>
  <c r="F1652" i="2"/>
  <c r="E1652" i="2" s="1"/>
  <c r="F1660" i="2"/>
  <c r="E1660" i="2" s="1"/>
  <c r="F1668" i="2"/>
  <c r="E1668" i="2" s="1"/>
  <c r="E809" i="2"/>
  <c r="I825" i="2"/>
  <c r="G825" i="2" s="1"/>
  <c r="I837" i="2"/>
  <c r="G837" i="2" s="1"/>
  <c r="C873" i="2"/>
  <c r="Q873" i="2"/>
  <c r="T873" i="2" s="1"/>
  <c r="U873" i="2" s="1"/>
  <c r="I879" i="2"/>
  <c r="G879" i="2" s="1"/>
  <c r="C883" i="2"/>
  <c r="Q883" i="2"/>
  <c r="T883" i="2" s="1"/>
  <c r="U883" i="2" s="1"/>
  <c r="I820" i="2"/>
  <c r="G820" i="2" s="1"/>
  <c r="O1498" i="2"/>
  <c r="F1673" i="2"/>
  <c r="E1673" i="2" s="1"/>
  <c r="E617" i="2"/>
  <c r="E621" i="2"/>
  <c r="I733" i="2"/>
  <c r="G733" i="2" s="1"/>
  <c r="G741" i="2"/>
  <c r="I785" i="2"/>
  <c r="G785" i="2" s="1"/>
  <c r="E801" i="2"/>
  <c r="C821" i="2"/>
  <c r="Q821" i="2"/>
  <c r="T821" i="2" s="1"/>
  <c r="U821" i="2" s="1"/>
  <c r="E833" i="2"/>
  <c r="E839" i="2"/>
  <c r="I845" i="2"/>
  <c r="G845" i="2" s="1"/>
  <c r="I855" i="2"/>
  <c r="G855" i="2" s="1"/>
  <c r="C859" i="2"/>
  <c r="Q859" i="2"/>
  <c r="T859" i="2" s="1"/>
  <c r="U859" i="2" s="1"/>
  <c r="C881" i="2"/>
  <c r="Q881" i="2"/>
  <c r="T881" i="2" s="1"/>
  <c r="U881" i="2" s="1"/>
  <c r="I824" i="2"/>
  <c r="G824" i="2" s="1"/>
  <c r="I851" i="2"/>
  <c r="G851" i="2" s="1"/>
  <c r="F1679" i="2"/>
  <c r="E1679" i="2" s="1"/>
  <c r="I816" i="2"/>
  <c r="G816" i="2" s="1"/>
  <c r="I867" i="2"/>
  <c r="G867" i="2" s="1"/>
  <c r="I883" i="2"/>
  <c r="G883" i="2" s="1"/>
  <c r="I797" i="2"/>
  <c r="G797" i="2" s="1"/>
  <c r="F1491" i="2"/>
  <c r="E1491" i="2" s="1"/>
  <c r="F1683" i="2"/>
  <c r="E1683" i="2" s="1"/>
  <c r="I805" i="2"/>
  <c r="G805" i="2" s="1"/>
  <c r="O3341" i="2"/>
  <c r="O3345" i="2"/>
  <c r="O3357" i="2"/>
  <c r="O3361" i="2"/>
  <c r="J3439" i="2"/>
  <c r="O3532" i="2"/>
  <c r="I3532" i="2" s="1"/>
  <c r="G3532" i="2" s="1"/>
  <c r="O3548" i="2"/>
  <c r="I3548" i="2" s="1"/>
  <c r="G3548" i="2" s="1"/>
  <c r="O3772" i="2"/>
  <c r="O3788" i="2"/>
  <c r="E3767" i="2"/>
  <c r="O3779" i="2"/>
  <c r="O3795" i="2"/>
  <c r="F3917" i="2"/>
  <c r="F3937" i="2"/>
  <c r="O3959" i="2"/>
  <c r="O3967" i="2"/>
  <c r="O3975" i="2"/>
  <c r="O3983" i="2"/>
  <c r="O3991" i="2"/>
  <c r="E3995" i="2"/>
  <c r="O3999" i="2"/>
  <c r="E4003" i="2"/>
  <c r="O4007" i="2"/>
  <c r="O4015" i="2"/>
  <c r="E4019" i="2"/>
  <c r="O4023" i="2"/>
  <c r="O4031" i="2"/>
  <c r="O4039" i="2"/>
  <c r="O4047" i="2"/>
  <c r="O4055" i="2"/>
  <c r="O4063" i="2"/>
  <c r="O4071" i="2"/>
  <c r="O4079" i="2"/>
  <c r="F3912" i="2"/>
  <c r="E3912" i="2" s="1"/>
  <c r="F3935" i="2"/>
  <c r="E4013" i="2"/>
  <c r="O4006" i="2"/>
  <c r="J4308" i="2"/>
  <c r="E3798" i="2"/>
  <c r="O3798" i="2"/>
  <c r="J4428" i="2"/>
  <c r="E4198" i="2"/>
  <c r="J4543" i="2"/>
  <c r="O4551" i="2"/>
  <c r="O4555" i="2"/>
  <c r="F4563" i="2"/>
  <c r="E4563" i="2" s="1"/>
  <c r="F4582" i="2"/>
  <c r="E4582" i="2" s="1"/>
  <c r="E4594" i="2"/>
  <c r="E4602" i="2"/>
  <c r="O4614" i="2"/>
  <c r="Q4614" i="2" s="1"/>
  <c r="T4614" i="2" s="1"/>
  <c r="U4614" i="2" s="1"/>
  <c r="E4661" i="2"/>
  <c r="I4612" i="2"/>
  <c r="G4612" i="2" s="1"/>
  <c r="O4626" i="2"/>
  <c r="C4626" i="2" s="1"/>
  <c r="F4687" i="2"/>
  <c r="E4687" i="2" s="1"/>
  <c r="F4745" i="2"/>
  <c r="E4745" i="2" s="1"/>
  <c r="O4622" i="2"/>
  <c r="C4622" i="2" s="1"/>
  <c r="C4660" i="2"/>
  <c r="C4676" i="2"/>
  <c r="T4726" i="2"/>
  <c r="U4726" i="2" s="1"/>
  <c r="U4732" i="2"/>
  <c r="C4746" i="2"/>
  <c r="U4733" i="2"/>
  <c r="Q4751" i="2"/>
  <c r="T4751" i="2" s="1"/>
  <c r="U4751" i="2" s="1"/>
  <c r="U4765" i="2"/>
  <c r="T4723" i="2"/>
  <c r="U4723" i="2" s="1"/>
  <c r="E4780" i="2"/>
  <c r="Q4772" i="2"/>
  <c r="T4772" i="2" s="1"/>
  <c r="U4772" i="2" s="1"/>
  <c r="E4778" i="2"/>
  <c r="F4852" i="2"/>
  <c r="E4852" i="2" s="1"/>
  <c r="E4885" i="2"/>
  <c r="O4919" i="2"/>
  <c r="O4935" i="2"/>
  <c r="O4951" i="2"/>
  <c r="F4799" i="2"/>
  <c r="F4859" i="2"/>
  <c r="O4930" i="2"/>
  <c r="O4994" i="2"/>
  <c r="O4952" i="2"/>
  <c r="O4960" i="2"/>
  <c r="O5020" i="2"/>
  <c r="Q4745" i="2"/>
  <c r="T4745" i="2" s="1"/>
  <c r="U4745" i="2" s="1"/>
  <c r="F4861" i="2"/>
  <c r="E4861" i="2" s="1"/>
  <c r="F5028" i="2"/>
  <c r="E5028" i="2" s="1"/>
  <c r="O5044" i="2"/>
  <c r="O5056" i="2"/>
  <c r="Q5056" i="2" s="1"/>
  <c r="T5056" i="2" s="1"/>
  <c r="U5056" i="2" s="1"/>
  <c r="O5059" i="2"/>
  <c r="Q5059" i="2" s="1"/>
  <c r="T5059" i="2" s="1"/>
  <c r="U5059" i="2" s="1"/>
  <c r="O5060" i="2"/>
  <c r="O5063" i="2"/>
  <c r="O5064" i="2"/>
  <c r="Q5064" i="2" s="1"/>
  <c r="T5064" i="2" s="1"/>
  <c r="U5064" i="2" s="1"/>
  <c r="O5067" i="2"/>
  <c r="Q5067" i="2" s="1"/>
  <c r="T5067" i="2" s="1"/>
  <c r="U5067" i="2" s="1"/>
  <c r="O5068" i="2"/>
  <c r="O5075" i="2"/>
  <c r="O5076" i="2"/>
  <c r="Q5076" i="2" s="1"/>
  <c r="T5076" i="2" s="1"/>
  <c r="U5076" i="2" s="1"/>
  <c r="O5079" i="2"/>
  <c r="Q5079" i="2" s="1"/>
  <c r="T5079" i="2" s="1"/>
  <c r="U5079" i="2" s="1"/>
  <c r="O5080" i="2"/>
  <c r="O5083" i="2"/>
  <c r="O5084" i="2"/>
  <c r="Q5084" i="2" s="1"/>
  <c r="T5084" i="2" s="1"/>
  <c r="U5084" i="2" s="1"/>
  <c r="O5087" i="2"/>
  <c r="Q5087" i="2" s="1"/>
  <c r="T5087" i="2" s="1"/>
  <c r="U5087" i="2" s="1"/>
  <c r="O5088" i="2"/>
  <c r="O5091" i="2"/>
  <c r="O5092" i="2"/>
  <c r="Q5092" i="2" s="1"/>
  <c r="T5092" i="2" s="1"/>
  <c r="U5092" i="2" s="1"/>
  <c r="O5095" i="2"/>
  <c r="Q5095" i="2" s="1"/>
  <c r="T5095" i="2" s="1"/>
  <c r="U5095" i="2" s="1"/>
  <c r="O5096" i="2"/>
  <c r="O5099" i="2"/>
  <c r="O5100" i="2"/>
  <c r="Q5100" i="2" s="1"/>
  <c r="T5100" i="2" s="1"/>
  <c r="U5100" i="2" s="1"/>
  <c r="O5103" i="2"/>
  <c r="Q5103" i="2" s="1"/>
  <c r="T5103" i="2" s="1"/>
  <c r="U5103" i="2" s="1"/>
  <c r="O5107" i="2"/>
  <c r="O5108" i="2"/>
  <c r="O5111" i="2"/>
  <c r="Q5111" i="2" s="1"/>
  <c r="T5111" i="2" s="1"/>
  <c r="U5111" i="2" s="1"/>
  <c r="O5112" i="2"/>
  <c r="Q5112" i="2" s="1"/>
  <c r="T5112" i="2" s="1"/>
  <c r="U5112" i="2" s="1"/>
  <c r="O5115" i="2"/>
  <c r="O5116" i="2"/>
  <c r="O5119" i="2"/>
  <c r="Q5119" i="2" s="1"/>
  <c r="T5119" i="2" s="1"/>
  <c r="U5119" i="2" s="1"/>
  <c r="O5120" i="2"/>
  <c r="Q5120" i="2" s="1"/>
  <c r="T5120" i="2" s="1"/>
  <c r="U5120" i="2" s="1"/>
  <c r="F4972" i="2"/>
  <c r="E4972" i="2" s="1"/>
  <c r="E4973" i="2"/>
  <c r="O5023" i="2"/>
  <c r="E5125" i="2"/>
  <c r="E5129" i="2"/>
  <c r="E5131" i="2"/>
  <c r="E5133" i="2"/>
  <c r="E5135" i="2"/>
  <c r="E5137" i="2"/>
  <c r="E5155" i="2"/>
  <c r="E5157" i="2"/>
  <c r="E5161" i="2"/>
  <c r="E5165" i="2"/>
  <c r="E5175" i="2"/>
  <c r="E5177" i="2"/>
  <c r="E5187" i="2"/>
  <c r="E5189" i="2"/>
  <c r="O4932" i="2"/>
  <c r="O4959" i="2"/>
  <c r="Q4959" i="2" s="1"/>
  <c r="T4959" i="2" s="1"/>
  <c r="U4959" i="2" s="1"/>
  <c r="O4964" i="2"/>
  <c r="F4980" i="2"/>
  <c r="E4980" i="2" s="1"/>
  <c r="E5037" i="2"/>
  <c r="J5039" i="2"/>
  <c r="O5039" i="2"/>
  <c r="F5047" i="2"/>
  <c r="E5053" i="2"/>
  <c r="J5055" i="2"/>
  <c r="O5055" i="2"/>
  <c r="F4948" i="2"/>
  <c r="E4948" i="2" s="1"/>
  <c r="F5036" i="2"/>
  <c r="J5082" i="2"/>
  <c r="J5098" i="2"/>
  <c r="J5114" i="2"/>
  <c r="F5052" i="2"/>
  <c r="F5044" i="2"/>
  <c r="E5198" i="2"/>
  <c r="E5191" i="2"/>
  <c r="U5216" i="2"/>
  <c r="F5196" i="2"/>
  <c r="E5196" i="2" s="1"/>
  <c r="O5196" i="2"/>
  <c r="I5232" i="2"/>
  <c r="G5232" i="2" s="1"/>
  <c r="O5240" i="2"/>
  <c r="Q5240" i="2" s="1"/>
  <c r="T5240" i="2" s="1"/>
  <c r="U5240" i="2" s="1"/>
  <c r="J5246" i="2"/>
  <c r="J5262" i="2"/>
  <c r="E5249" i="2"/>
  <c r="E5254" i="2"/>
  <c r="F5206" i="2"/>
  <c r="E5206" i="2" s="1"/>
  <c r="E5216" i="2"/>
  <c r="C5221" i="2"/>
  <c r="Q5221" i="2"/>
  <c r="T5221" i="2" s="1"/>
  <c r="U5221" i="2" s="1"/>
  <c r="O5206" i="2"/>
  <c r="F5233" i="2"/>
  <c r="E5233" i="2" s="1"/>
  <c r="J5233" i="2"/>
  <c r="O5244" i="2"/>
  <c r="I5244" i="2" s="1"/>
  <c r="G5244" i="2" s="1"/>
  <c r="F5272" i="2"/>
  <c r="E5272" i="2" s="1"/>
  <c r="O5252" i="2"/>
  <c r="E4608" i="2"/>
  <c r="F4612" i="2"/>
  <c r="E4612" i="2" s="1"/>
  <c r="O4624" i="2"/>
  <c r="O4564" i="2"/>
  <c r="F4629" i="2"/>
  <c r="E4629" i="2" s="1"/>
  <c r="C4643" i="2"/>
  <c r="Q4643" i="2"/>
  <c r="T4643" i="2" s="1"/>
  <c r="U4643" i="2" s="1"/>
  <c r="I4659" i="2"/>
  <c r="G4659" i="2" s="1"/>
  <c r="Q4742" i="2"/>
  <c r="T4742" i="2" s="1"/>
  <c r="U4742" i="2" s="1"/>
  <c r="I4742" i="2"/>
  <c r="G4742" i="2" s="1"/>
  <c r="F4620" i="2"/>
  <c r="E4620" i="2" s="1"/>
  <c r="Q4662" i="2"/>
  <c r="T4662" i="2" s="1"/>
  <c r="U4662" i="2" s="1"/>
  <c r="C4699" i="2"/>
  <c r="Q4699" i="2"/>
  <c r="T4699" i="2" s="1"/>
  <c r="U4699" i="2" s="1"/>
  <c r="I4643" i="2"/>
  <c r="G4643" i="2" s="1"/>
  <c r="O4654" i="2"/>
  <c r="I4692" i="2"/>
  <c r="G4692" i="2" s="1"/>
  <c r="Q4750" i="2"/>
  <c r="T4750" i="2" s="1"/>
  <c r="U4750" i="2" s="1"/>
  <c r="I4750" i="2"/>
  <c r="G4750" i="2" s="1"/>
  <c r="J4624" i="2"/>
  <c r="F4625" i="2"/>
  <c r="E4625" i="2" s="1"/>
  <c r="O4655" i="2"/>
  <c r="I4655" i="2" s="1"/>
  <c r="G4655" i="2" s="1"/>
  <c r="F4662" i="2"/>
  <c r="E4662" i="2" s="1"/>
  <c r="O4669" i="2"/>
  <c r="I4669" i="2" s="1"/>
  <c r="G4669" i="2" s="1"/>
  <c r="O4682" i="2"/>
  <c r="O4651" i="2"/>
  <c r="I4651" i="2" s="1"/>
  <c r="G4651" i="2" s="1"/>
  <c r="I4699" i="2"/>
  <c r="G4699" i="2" s="1"/>
  <c r="I4751" i="2"/>
  <c r="G4751" i="2" s="1"/>
  <c r="I4777" i="2"/>
  <c r="G4777" i="2" s="1"/>
  <c r="E4710" i="2"/>
  <c r="Q4711" i="2"/>
  <c r="T4711" i="2" s="1"/>
  <c r="U4711" i="2" s="1"/>
  <c r="C4711" i="2"/>
  <c r="C4715" i="2"/>
  <c r="Q4715" i="2"/>
  <c r="T4715" i="2" s="1"/>
  <c r="U4715" i="2" s="1"/>
  <c r="F4746" i="2"/>
  <c r="E4746" i="2" s="1"/>
  <c r="F4777" i="2"/>
  <c r="E4777" i="2" s="1"/>
  <c r="C4721" i="2"/>
  <c r="Q4721" i="2"/>
  <c r="T4721" i="2" s="1"/>
  <c r="U4721" i="2" s="1"/>
  <c r="Q4642" i="2"/>
  <c r="T4642" i="2" s="1"/>
  <c r="U4642" i="2" s="1"/>
  <c r="I4760" i="2"/>
  <c r="G4760" i="2" s="1"/>
  <c r="Q4764" i="2"/>
  <c r="T4764" i="2" s="1"/>
  <c r="U4764" i="2" s="1"/>
  <c r="C4764" i="2"/>
  <c r="F4888" i="2"/>
  <c r="I4744" i="2"/>
  <c r="G4744" i="2" s="1"/>
  <c r="F4935" i="2"/>
  <c r="E4935" i="2" s="1"/>
  <c r="C3281" i="2"/>
  <c r="Q3281" i="2"/>
  <c r="T3281" i="2" s="1"/>
  <c r="U3281" i="2" s="1"/>
  <c r="O4710" i="2"/>
  <c r="I4710" i="2" s="1"/>
  <c r="G4710" i="2" s="1"/>
  <c r="F4880" i="2"/>
  <c r="E4880" i="2" s="1"/>
  <c r="F4902" i="2"/>
  <c r="F5127" i="2"/>
  <c r="E5127" i="2" s="1"/>
  <c r="F5159" i="2"/>
  <c r="E5159" i="2" s="1"/>
  <c r="O3279" i="2"/>
  <c r="I3279" i="2" s="1"/>
  <c r="G3279" i="2" s="1"/>
  <c r="E3335" i="2"/>
  <c r="E3343" i="2"/>
  <c r="E3351" i="2"/>
  <c r="E3359" i="2"/>
  <c r="E3367" i="2"/>
  <c r="I3275" i="2"/>
  <c r="G3275" i="2" s="1"/>
  <c r="C3276" i="2"/>
  <c r="Q3276" i="2"/>
  <c r="T3276" i="2" s="1"/>
  <c r="U3276" i="2" s="1"/>
  <c r="F4961" i="2"/>
  <c r="F4993" i="2"/>
  <c r="F5153" i="2"/>
  <c r="E5153" i="2" s="1"/>
  <c r="F5185" i="2"/>
  <c r="E5185" i="2" s="1"/>
  <c r="I3256" i="2"/>
  <c r="G3256" i="2" s="1"/>
  <c r="I3272" i="2"/>
  <c r="G3272" i="2" s="1"/>
  <c r="F3284" i="2"/>
  <c r="E3284" i="2" s="1"/>
  <c r="O3297" i="2"/>
  <c r="C3297" i="2" s="1"/>
  <c r="F3260" i="2"/>
  <c r="E3260" i="2" s="1"/>
  <c r="O3304" i="2"/>
  <c r="F5147" i="2"/>
  <c r="E5147" i="2" s="1"/>
  <c r="F5179" i="2"/>
  <c r="E5179" i="2" s="1"/>
  <c r="O3397" i="2"/>
  <c r="Q3553" i="2"/>
  <c r="T3553" i="2" s="1"/>
  <c r="U3553" i="2" s="1"/>
  <c r="C3553" i="2"/>
  <c r="Q3558" i="2"/>
  <c r="T3558" i="2" s="1"/>
  <c r="U3558" i="2" s="1"/>
  <c r="C3558" i="2"/>
  <c r="F3581" i="2"/>
  <c r="E3581" i="2" s="1"/>
  <c r="F3629" i="2"/>
  <c r="E3629" i="2" s="1"/>
  <c r="F3649" i="2"/>
  <c r="E3649" i="2" s="1"/>
  <c r="F3665" i="2"/>
  <c r="E3665" i="2" s="1"/>
  <c r="F3681" i="2"/>
  <c r="E3681" i="2" s="1"/>
  <c r="F4009" i="2"/>
  <c r="E4009" i="2" s="1"/>
  <c r="O3396" i="2"/>
  <c r="F5149" i="2"/>
  <c r="E5149" i="2" s="1"/>
  <c r="F5181" i="2"/>
  <c r="E5181" i="2" s="1"/>
  <c r="Q3390" i="2"/>
  <c r="T3390" i="2" s="1"/>
  <c r="U3390" i="2" s="1"/>
  <c r="F3557" i="2"/>
  <c r="E3557" i="2" s="1"/>
  <c r="I3562" i="2"/>
  <c r="G3562" i="2" s="1"/>
  <c r="O3566" i="2"/>
  <c r="O3573" i="2"/>
  <c r="F3582" i="2"/>
  <c r="E3582" i="2" s="1"/>
  <c r="F3589" i="2"/>
  <c r="E3589" i="2" s="1"/>
  <c r="I3594" i="2"/>
  <c r="G3594" i="2" s="1"/>
  <c r="O3598" i="2"/>
  <c r="O3621" i="2"/>
  <c r="F3630" i="2"/>
  <c r="E3630" i="2" s="1"/>
  <c r="I3633" i="2"/>
  <c r="G3633" i="2" s="1"/>
  <c r="F3405" i="2"/>
  <c r="E3405" i="2" s="1"/>
  <c r="O3570" i="2"/>
  <c r="O3586" i="2"/>
  <c r="O3602" i="2"/>
  <c r="O3618" i="2"/>
  <c r="O3634" i="2"/>
  <c r="F3650" i="2"/>
  <c r="E3650" i="2" s="1"/>
  <c r="F3657" i="2"/>
  <c r="E3657" i="2" s="1"/>
  <c r="F3682" i="2"/>
  <c r="E3682" i="2" s="1"/>
  <c r="I4153" i="2"/>
  <c r="G4153" i="2" s="1"/>
  <c r="I4185" i="2"/>
  <c r="G4185" i="2" s="1"/>
  <c r="I4217" i="2"/>
  <c r="G4217" i="2" s="1"/>
  <c r="I3558" i="2"/>
  <c r="G3558" i="2" s="1"/>
  <c r="I3622" i="2"/>
  <c r="G3622" i="2" s="1"/>
  <c r="F4001" i="2"/>
  <c r="E4001" i="2" s="1"/>
  <c r="F4011" i="2"/>
  <c r="E4011" i="2" s="1"/>
  <c r="F4096" i="2"/>
  <c r="F1713" i="2"/>
  <c r="E1713" i="2" s="1"/>
  <c r="C1734" i="2"/>
  <c r="Q1734" i="2"/>
  <c r="T1734" i="2" s="1"/>
  <c r="U1734" i="2" s="1"/>
  <c r="C1934" i="2"/>
  <c r="Q1934" i="2"/>
  <c r="T1934" i="2" s="1"/>
  <c r="U1934" i="2" s="1"/>
  <c r="C2175" i="2"/>
  <c r="Q2175" i="2"/>
  <c r="T2175" i="2" s="1"/>
  <c r="U2175" i="2" s="1"/>
  <c r="C2279" i="2"/>
  <c r="Q2279" i="2"/>
  <c r="T2279" i="2" s="1"/>
  <c r="U2279" i="2" s="1"/>
  <c r="E1715" i="2"/>
  <c r="E1817" i="2"/>
  <c r="I3597" i="2"/>
  <c r="G3597" i="2" s="1"/>
  <c r="Q4249" i="2"/>
  <c r="T4249" i="2" s="1"/>
  <c r="U4249" i="2" s="1"/>
  <c r="I1725" i="2"/>
  <c r="G1725" i="2" s="1"/>
  <c r="U1725" i="2"/>
  <c r="U1933" i="2"/>
  <c r="I1933" i="2"/>
  <c r="G1933" i="2" s="1"/>
  <c r="J2118" i="2"/>
  <c r="F1965" i="2"/>
  <c r="E1965" i="2" s="1"/>
  <c r="F1997" i="2"/>
  <c r="E1997" i="2" s="1"/>
  <c r="C2068" i="2"/>
  <c r="Q2068" i="2"/>
  <c r="T2068" i="2" s="1"/>
  <c r="U2068" i="2" s="1"/>
  <c r="O2146" i="2"/>
  <c r="C2146" i="2" s="1"/>
  <c r="C2251" i="2"/>
  <c r="Q2251" i="2"/>
  <c r="T2251" i="2" s="1"/>
  <c r="U2251" i="2" s="1"/>
  <c r="C2259" i="2"/>
  <c r="Q2259" i="2"/>
  <c r="T2259" i="2" s="1"/>
  <c r="U2259" i="2" s="1"/>
  <c r="F2752" i="2"/>
  <c r="E2752" i="2" s="1"/>
  <c r="F2925" i="2"/>
  <c r="E2925" i="2" s="1"/>
  <c r="F2941" i="2"/>
  <c r="E2941" i="2" s="1"/>
  <c r="F2957" i="2"/>
  <c r="E2957" i="2" s="1"/>
  <c r="F2973" i="2"/>
  <c r="E2973" i="2" s="1"/>
  <c r="F2989" i="2"/>
  <c r="E2989" i="2" s="1"/>
  <c r="F3005" i="2"/>
  <c r="E3005" i="2" s="1"/>
  <c r="F3021" i="2"/>
  <c r="E3021" i="2" s="1"/>
  <c r="F3037" i="2"/>
  <c r="E3037" i="2" s="1"/>
  <c r="F3053" i="2"/>
  <c r="E3053" i="2" s="1"/>
  <c r="F3069" i="2"/>
  <c r="E3069" i="2" s="1"/>
  <c r="C1046" i="2"/>
  <c r="Q1046" i="2"/>
  <c r="T1046" i="2" s="1"/>
  <c r="J2121" i="2"/>
  <c r="J2153" i="2"/>
  <c r="I2279" i="2"/>
  <c r="G2279" i="2" s="1"/>
  <c r="O2386" i="2"/>
  <c r="F2897" i="2"/>
  <c r="F2905" i="2"/>
  <c r="F1049" i="2"/>
  <c r="E1049" i="2" s="1"/>
  <c r="Q1090" i="2"/>
  <c r="T1090" i="2" s="1"/>
  <c r="U1090" i="2" s="1"/>
  <c r="C1090" i="2"/>
  <c r="Q1097" i="2"/>
  <c r="T1097" i="2" s="1"/>
  <c r="U1097" i="2" s="1"/>
  <c r="C1097" i="2"/>
  <c r="F2069" i="2"/>
  <c r="E2069" i="2" s="1"/>
  <c r="C2211" i="2"/>
  <c r="Q2211" i="2"/>
  <c r="T2211" i="2" s="1"/>
  <c r="U2211" i="2" s="1"/>
  <c r="C2219" i="2"/>
  <c r="Q2219" i="2"/>
  <c r="T2219" i="2" s="1"/>
  <c r="U2219" i="2" s="1"/>
  <c r="C2227" i="2"/>
  <c r="Q2227" i="2"/>
  <c r="T2227" i="2" s="1"/>
  <c r="U2227" i="2" s="1"/>
  <c r="I2295" i="2"/>
  <c r="G2295" i="2" s="1"/>
  <c r="O2315" i="2"/>
  <c r="C2315" i="2" s="1"/>
  <c r="O2346" i="2"/>
  <c r="E2873" i="2"/>
  <c r="F2923" i="2"/>
  <c r="E2923" i="2" s="1"/>
  <c r="F2939" i="2"/>
  <c r="E2939" i="2" s="1"/>
  <c r="F2955" i="2"/>
  <c r="E2955" i="2" s="1"/>
  <c r="F2971" i="2"/>
  <c r="E2971" i="2" s="1"/>
  <c r="F2987" i="2"/>
  <c r="E2987" i="2" s="1"/>
  <c r="F3003" i="2"/>
  <c r="E3003" i="2" s="1"/>
  <c r="F3019" i="2"/>
  <c r="E3019" i="2" s="1"/>
  <c r="F3035" i="2"/>
  <c r="E3035" i="2" s="1"/>
  <c r="F3051" i="2"/>
  <c r="E3051" i="2" s="1"/>
  <c r="F3067" i="2"/>
  <c r="E3067" i="2" s="1"/>
  <c r="F1977" i="2"/>
  <c r="E1977" i="2" s="1"/>
  <c r="C2127" i="2"/>
  <c r="Q2127" i="2"/>
  <c r="T2127" i="2" s="1"/>
  <c r="U2127" i="2" s="1"/>
  <c r="F2285" i="2"/>
  <c r="E2285" i="2" s="1"/>
  <c r="O2291" i="2"/>
  <c r="J2302" i="2"/>
  <c r="O2354" i="2"/>
  <c r="C919" i="2"/>
  <c r="Q919" i="2"/>
  <c r="T919" i="2" s="1"/>
  <c r="U919" i="2" s="1"/>
  <c r="E1041" i="2"/>
  <c r="J1085" i="2"/>
  <c r="F2801" i="2"/>
  <c r="E2801" i="2" s="1"/>
  <c r="F3079" i="2"/>
  <c r="E3079" i="2" s="1"/>
  <c r="F3095" i="2"/>
  <c r="E3095" i="2" s="1"/>
  <c r="F3111" i="2"/>
  <c r="E3111" i="2" s="1"/>
  <c r="F3127" i="2"/>
  <c r="E3127" i="2" s="1"/>
  <c r="F899" i="2"/>
  <c r="E899" i="2" s="1"/>
  <c r="F946" i="2"/>
  <c r="E946" i="2" s="1"/>
  <c r="O1000" i="2"/>
  <c r="F1016" i="2"/>
  <c r="E1016" i="2" s="1"/>
  <c r="F1086" i="2"/>
  <c r="E1086" i="2" s="1"/>
  <c r="O1294" i="2"/>
  <c r="O1296" i="2"/>
  <c r="I900" i="2"/>
  <c r="G900" i="2" s="1"/>
  <c r="C905" i="2"/>
  <c r="Q905" i="2"/>
  <c r="T905" i="2" s="1"/>
  <c r="U905" i="2" s="1"/>
  <c r="E1021" i="2"/>
  <c r="I1094" i="2"/>
  <c r="G1094" i="2" s="1"/>
  <c r="O1281" i="2"/>
  <c r="O1310" i="2"/>
  <c r="C909" i="2"/>
  <c r="Q909" i="2"/>
  <c r="T909" i="2" s="1"/>
  <c r="U909" i="2" s="1"/>
  <c r="O1004" i="2"/>
  <c r="I1045" i="2"/>
  <c r="G1045" i="2" s="1"/>
  <c r="F1045" i="2"/>
  <c r="E1045" i="2" s="1"/>
  <c r="I1093" i="2"/>
  <c r="G1093" i="2" s="1"/>
  <c r="F1018" i="2"/>
  <c r="E1018" i="2" s="1"/>
  <c r="O1110" i="2"/>
  <c r="O1332" i="2"/>
  <c r="C840" i="2"/>
  <c r="I840" i="2"/>
  <c r="G840" i="2" s="1"/>
  <c r="C856" i="2"/>
  <c r="I856" i="2"/>
  <c r="G856" i="2" s="1"/>
  <c r="C872" i="2"/>
  <c r="I872" i="2"/>
  <c r="G872" i="2" s="1"/>
  <c r="O1314" i="2"/>
  <c r="F1320" i="2"/>
  <c r="E1320" i="2" s="1"/>
  <c r="O1322" i="2"/>
  <c r="F1328" i="2"/>
  <c r="E1328" i="2" s="1"/>
  <c r="O1330" i="2"/>
  <c r="E787" i="2"/>
  <c r="I793" i="2"/>
  <c r="G793" i="2" s="1"/>
  <c r="I803" i="2"/>
  <c r="G803" i="2" s="1"/>
  <c r="C807" i="2"/>
  <c r="Q807" i="2"/>
  <c r="T807" i="2" s="1"/>
  <c r="U807" i="2" s="1"/>
  <c r="I809" i="2"/>
  <c r="G809" i="2" s="1"/>
  <c r="I819" i="2"/>
  <c r="G819" i="2" s="1"/>
  <c r="C823" i="2"/>
  <c r="Q823" i="2"/>
  <c r="T823" i="2" s="1"/>
  <c r="U823" i="2" s="1"/>
  <c r="C832" i="2"/>
  <c r="I832" i="2"/>
  <c r="G832" i="2" s="1"/>
  <c r="C835" i="2"/>
  <c r="Q835" i="2"/>
  <c r="T835" i="2" s="1"/>
  <c r="U835" i="2" s="1"/>
  <c r="C844" i="2"/>
  <c r="I844" i="2"/>
  <c r="G844" i="2" s="1"/>
  <c r="E847" i="2"/>
  <c r="I853" i="2"/>
  <c r="G853" i="2" s="1"/>
  <c r="E869" i="2"/>
  <c r="F1343" i="2"/>
  <c r="E1343" i="2" s="1"/>
  <c r="F1471" i="2"/>
  <c r="E1471" i="2" s="1"/>
  <c r="F1479" i="2"/>
  <c r="E1479" i="2" s="1"/>
  <c r="F1487" i="2"/>
  <c r="E1487" i="2" s="1"/>
  <c r="F1677" i="2"/>
  <c r="E1677" i="2" s="1"/>
  <c r="T641" i="2"/>
  <c r="U641" i="2" s="1"/>
  <c r="T726" i="2"/>
  <c r="U726" i="2" s="1"/>
  <c r="T734" i="2"/>
  <c r="U734" i="2" s="1"/>
  <c r="T742" i="2"/>
  <c r="U742" i="2" s="1"/>
  <c r="C754" i="2"/>
  <c r="Q754" i="2"/>
  <c r="T754" i="2" s="1"/>
  <c r="U754" i="2" s="1"/>
  <c r="C783" i="2"/>
  <c r="Q783" i="2"/>
  <c r="T783" i="2" s="1"/>
  <c r="U783" i="2" s="1"/>
  <c r="C792" i="2"/>
  <c r="I792" i="2"/>
  <c r="G792" i="2" s="1"/>
  <c r="E795" i="2"/>
  <c r="I801" i="2"/>
  <c r="G801" i="2" s="1"/>
  <c r="E817" i="2"/>
  <c r="E827" i="2"/>
  <c r="I833" i="2"/>
  <c r="G833" i="2" s="1"/>
  <c r="I839" i="2"/>
  <c r="G839" i="2" s="1"/>
  <c r="C843" i="2"/>
  <c r="Q843" i="2"/>
  <c r="T843" i="2" s="1"/>
  <c r="U843" i="2" s="1"/>
  <c r="C865" i="2"/>
  <c r="Q865" i="2"/>
  <c r="T865" i="2" s="1"/>
  <c r="U865" i="2" s="1"/>
  <c r="F877" i="2"/>
  <c r="E877" i="2" s="1"/>
  <c r="I783" i="2"/>
  <c r="G783" i="2" s="1"/>
  <c r="I831" i="2"/>
  <c r="G831" i="2" s="1"/>
  <c r="I852" i="2"/>
  <c r="G852" i="2" s="1"/>
  <c r="I789" i="2"/>
  <c r="G789" i="2" s="1"/>
  <c r="I835" i="2"/>
  <c r="G835" i="2" s="1"/>
  <c r="I868" i="2"/>
  <c r="G868" i="2" s="1"/>
  <c r="I799" i="2"/>
  <c r="G799" i="2" s="1"/>
  <c r="I875" i="2"/>
  <c r="G875" i="2" s="1"/>
  <c r="E1495" i="2"/>
  <c r="C5250" i="2"/>
  <c r="Q5250" i="2"/>
  <c r="T5250" i="2" s="1"/>
  <c r="U5250" i="2" s="1"/>
  <c r="C5258" i="2"/>
  <c r="Q5258" i="2"/>
  <c r="T5258" i="2" s="1"/>
  <c r="U5258" i="2" s="1"/>
  <c r="C5261" i="2"/>
  <c r="Q5261" i="2"/>
  <c r="T5261" i="2" s="1"/>
  <c r="U5261" i="2" s="1"/>
  <c r="C5254" i="2"/>
  <c r="Q5254" i="2"/>
  <c r="T5254" i="2" s="1"/>
  <c r="U5254" i="2" s="1"/>
  <c r="C5266" i="2"/>
  <c r="Q5266" i="2"/>
  <c r="T5266" i="2" s="1"/>
  <c r="U5266" i="2" s="1"/>
  <c r="I5201" i="2"/>
  <c r="G5201" i="2" s="1"/>
  <c r="C5234" i="2"/>
  <c r="Q5234" i="2"/>
  <c r="T5234" i="2" s="1"/>
  <c r="U5234" i="2" s="1"/>
  <c r="I5261" i="2"/>
  <c r="G5261" i="2" s="1"/>
  <c r="O5249" i="2"/>
  <c r="I5249" i="2" s="1"/>
  <c r="G5249" i="2" s="1"/>
  <c r="I5194" i="2"/>
  <c r="G5194" i="2" s="1"/>
  <c r="I5198" i="2"/>
  <c r="G5198" i="2" s="1"/>
  <c r="I5202" i="2"/>
  <c r="G5202" i="2" s="1"/>
  <c r="I5191" i="2"/>
  <c r="G5191" i="2" s="1"/>
  <c r="O5195" i="2"/>
  <c r="J5192" i="2"/>
  <c r="F5204" i="2"/>
  <c r="E5204" i="2" s="1"/>
  <c r="O5204" i="2"/>
  <c r="C5223" i="2"/>
  <c r="Q5223" i="2"/>
  <c r="T5223" i="2" s="1"/>
  <c r="U5223" i="2" s="1"/>
  <c r="I5196" i="2"/>
  <c r="G5196" i="2" s="1"/>
  <c r="J5224" i="2"/>
  <c r="O5239" i="2"/>
  <c r="I5228" i="2"/>
  <c r="G5228" i="2" s="1"/>
  <c r="I5234" i="2"/>
  <c r="G5234" i="2" s="1"/>
  <c r="I5254" i="2"/>
  <c r="G5254" i="2" s="1"/>
  <c r="C5241" i="2"/>
  <c r="Q5241" i="2"/>
  <c r="T5241" i="2" s="1"/>
  <c r="F5255" i="2"/>
  <c r="E5255" i="2" s="1"/>
  <c r="J5255" i="2"/>
  <c r="O5253" i="2"/>
  <c r="I5253" i="2" s="1"/>
  <c r="G5253" i="2" s="1"/>
  <c r="E5223" i="2"/>
  <c r="I5197" i="2"/>
  <c r="G5197" i="2" s="1"/>
  <c r="C5194" i="2"/>
  <c r="Q5194" i="2"/>
  <c r="T5194" i="2" s="1"/>
  <c r="U5194" i="2" s="1"/>
  <c r="C5202" i="2"/>
  <c r="Q5202" i="2"/>
  <c r="T5202" i="2" s="1"/>
  <c r="U5202" i="2" s="1"/>
  <c r="I5192" i="2"/>
  <c r="G5192" i="2" s="1"/>
  <c r="C5196" i="2"/>
  <c r="Q5196" i="2"/>
  <c r="T5196" i="2" s="1"/>
  <c r="U5196" i="2" s="1"/>
  <c r="C5224" i="2"/>
  <c r="Q5224" i="2"/>
  <c r="T5224" i="2" s="1"/>
  <c r="C5240" i="2"/>
  <c r="O5265" i="2"/>
  <c r="I5265" i="2" s="1"/>
  <c r="G5265" i="2" s="1"/>
  <c r="C5246" i="2"/>
  <c r="Q5246" i="2"/>
  <c r="T5246" i="2" s="1"/>
  <c r="U5246" i="2" s="1"/>
  <c r="C5262" i="2"/>
  <c r="Q5262" i="2"/>
  <c r="T5262" i="2" s="1"/>
  <c r="O5190" i="2"/>
  <c r="O5199" i="2"/>
  <c r="I5199" i="2" s="1"/>
  <c r="G5199" i="2" s="1"/>
  <c r="O5200" i="2"/>
  <c r="E5201" i="2"/>
  <c r="C5228" i="2"/>
  <c r="Q5228" i="2"/>
  <c r="T5228" i="2" s="1"/>
  <c r="U5228" i="2" s="1"/>
  <c r="C5230" i="2"/>
  <c r="Q5230" i="2"/>
  <c r="T5230" i="2" s="1"/>
  <c r="U5230" i="2" s="1"/>
  <c r="C5222" i="2"/>
  <c r="Q5222" i="2"/>
  <c r="T5222" i="2" s="1"/>
  <c r="U5222" i="2" s="1"/>
  <c r="E5239" i="2"/>
  <c r="I5241" i="2"/>
  <c r="G5241" i="2" s="1"/>
  <c r="U5241" i="2"/>
  <c r="I5250" i="2"/>
  <c r="G5250" i="2" s="1"/>
  <c r="E5235" i="2"/>
  <c r="O5235" i="2"/>
  <c r="I5235" i="2" s="1"/>
  <c r="G5235" i="2" s="1"/>
  <c r="F5251" i="2"/>
  <c r="E5251" i="2" s="1"/>
  <c r="J5251" i="2"/>
  <c r="Q5255" i="2"/>
  <c r="T5255" i="2" s="1"/>
  <c r="U5255" i="2" s="1"/>
  <c r="F5266" i="2"/>
  <c r="E5266" i="2" s="1"/>
  <c r="C5226" i="2"/>
  <c r="Q5226" i="2"/>
  <c r="T5226" i="2" s="1"/>
  <c r="O5243" i="2"/>
  <c r="I5243" i="2" s="1"/>
  <c r="G5243" i="2" s="1"/>
  <c r="O5238" i="2"/>
  <c r="I5238" i="2" s="1"/>
  <c r="G5238" i="2" s="1"/>
  <c r="I5266" i="2"/>
  <c r="G5266" i="2" s="1"/>
  <c r="O5257" i="2"/>
  <c r="I5257" i="2" s="1"/>
  <c r="G5257" i="2" s="1"/>
  <c r="F5243" i="2"/>
  <c r="E5243" i="2" s="1"/>
  <c r="E5261" i="2"/>
  <c r="I5193" i="2"/>
  <c r="G5193" i="2" s="1"/>
  <c r="C5198" i="2"/>
  <c r="Q5198" i="2"/>
  <c r="T5198" i="2" s="1"/>
  <c r="U5198" i="2" s="1"/>
  <c r="C5191" i="2"/>
  <c r="Q5191" i="2"/>
  <c r="T5191" i="2" s="1"/>
  <c r="U5191" i="2" s="1"/>
  <c r="I5203" i="2"/>
  <c r="G5203" i="2" s="1"/>
  <c r="I5224" i="2"/>
  <c r="G5224" i="2" s="1"/>
  <c r="U5224" i="2"/>
  <c r="C5232" i="2"/>
  <c r="Q5232" i="2"/>
  <c r="T5232" i="2" s="1"/>
  <c r="U5232" i="2" s="1"/>
  <c r="I5231" i="2"/>
  <c r="G5231" i="2" s="1"/>
  <c r="I5258" i="2"/>
  <c r="G5258" i="2" s="1"/>
  <c r="I5242" i="2"/>
  <c r="G5242" i="2" s="1"/>
  <c r="F5259" i="2"/>
  <c r="E5259" i="2" s="1"/>
  <c r="J5259" i="2"/>
  <c r="C5193" i="2"/>
  <c r="Q5193" i="2"/>
  <c r="T5193" i="2" s="1"/>
  <c r="U5193" i="2" s="1"/>
  <c r="C5197" i="2"/>
  <c r="Q5197" i="2"/>
  <c r="T5197" i="2" s="1"/>
  <c r="U5197" i="2" s="1"/>
  <c r="C5201" i="2"/>
  <c r="Q5201" i="2"/>
  <c r="T5201" i="2" s="1"/>
  <c r="U5201" i="2" s="1"/>
  <c r="E5190" i="2"/>
  <c r="C5203" i="2"/>
  <c r="Q5203" i="2"/>
  <c r="T5203" i="2" s="1"/>
  <c r="U5203" i="2" s="1"/>
  <c r="C5192" i="2"/>
  <c r="Q5192" i="2"/>
  <c r="T5192" i="2" s="1"/>
  <c r="U5192" i="2" s="1"/>
  <c r="E5193" i="2"/>
  <c r="E5200" i="2"/>
  <c r="I5200" i="2"/>
  <c r="G5200" i="2" s="1"/>
  <c r="I5230" i="2"/>
  <c r="G5230" i="2" s="1"/>
  <c r="I5222" i="2"/>
  <c r="G5222" i="2" s="1"/>
  <c r="C5227" i="2"/>
  <c r="Q5227" i="2"/>
  <c r="T5227" i="2" s="1"/>
  <c r="U5227" i="2" s="1"/>
  <c r="C5231" i="2"/>
  <c r="Q5231" i="2"/>
  <c r="T5231" i="2" s="1"/>
  <c r="U5231" i="2" s="1"/>
  <c r="C5236" i="2"/>
  <c r="Q5236" i="2"/>
  <c r="T5236" i="2" s="1"/>
  <c r="U5236" i="2" s="1"/>
  <c r="I5246" i="2"/>
  <c r="G5246" i="2" s="1"/>
  <c r="U5262" i="2"/>
  <c r="I5262" i="2"/>
  <c r="G5262" i="2" s="1"/>
  <c r="F5236" i="2"/>
  <c r="E5236" i="2" s="1"/>
  <c r="C5242" i="2"/>
  <c r="Q5242" i="2"/>
  <c r="T5242" i="2" s="1"/>
  <c r="U5242" i="2" s="1"/>
  <c r="C5245" i="2"/>
  <c r="I5245" i="2"/>
  <c r="G5245" i="2" s="1"/>
  <c r="Q5245" i="2"/>
  <c r="T5245" i="2" s="1"/>
  <c r="U5245" i="2" s="1"/>
  <c r="F5247" i="2"/>
  <c r="E5247" i="2" s="1"/>
  <c r="J5247" i="2"/>
  <c r="F5263" i="2"/>
  <c r="E5263" i="2" s="1"/>
  <c r="J5263" i="2"/>
  <c r="U5226" i="2"/>
  <c r="I5226" i="2"/>
  <c r="G5226" i="2" s="1"/>
  <c r="I5240" i="2"/>
  <c r="G5240" i="2" s="1"/>
  <c r="I5223" i="2"/>
  <c r="G5223" i="2" s="1"/>
  <c r="F5232" i="2"/>
  <c r="E5232" i="2" s="1"/>
  <c r="C4598" i="2"/>
  <c r="Q4598" i="2"/>
  <c r="T4598" i="2" s="1"/>
  <c r="U4598" i="2" s="1"/>
  <c r="C4547" i="2"/>
  <c r="Q4547" i="2"/>
  <c r="T4547" i="2" s="1"/>
  <c r="I4537" i="2"/>
  <c r="G4537" i="2" s="1"/>
  <c r="J4589" i="2"/>
  <c r="F4589" i="2"/>
  <c r="E4589" i="2" s="1"/>
  <c r="C4589" i="2"/>
  <c r="Q4589" i="2"/>
  <c r="T4589" i="2" s="1"/>
  <c r="C4591" i="2"/>
  <c r="Q4591" i="2"/>
  <c r="T4591" i="2" s="1"/>
  <c r="I4605" i="2"/>
  <c r="G4605" i="2" s="1"/>
  <c r="U4605" i="2"/>
  <c r="I4621" i="2"/>
  <c r="G4621" i="2" s="1"/>
  <c r="U4621" i="2"/>
  <c r="C4599" i="2"/>
  <c r="Q4599" i="2"/>
  <c r="T4599" i="2" s="1"/>
  <c r="I4611" i="2"/>
  <c r="G4611" i="2" s="1"/>
  <c r="C4584" i="2"/>
  <c r="Q4584" i="2"/>
  <c r="T4584" i="2" s="1"/>
  <c r="U4584" i="2" s="1"/>
  <c r="I4584" i="2"/>
  <c r="G4584" i="2" s="1"/>
  <c r="C4614" i="2"/>
  <c r="J4623" i="2"/>
  <c r="F4623" i="2"/>
  <c r="E4623" i="2" s="1"/>
  <c r="I4586" i="2"/>
  <c r="G4586" i="2" s="1"/>
  <c r="E4603" i="2"/>
  <c r="E4590" i="2"/>
  <c r="Q4785" i="2"/>
  <c r="T4785" i="2" s="1"/>
  <c r="C4785" i="2"/>
  <c r="Q4789" i="2"/>
  <c r="T4789" i="2" s="1"/>
  <c r="U4789" i="2" s="1"/>
  <c r="C4789" i="2"/>
  <c r="Q4793" i="2"/>
  <c r="T4793" i="2" s="1"/>
  <c r="C4793" i="2"/>
  <c r="Q4797" i="2"/>
  <c r="T4797" i="2" s="1"/>
  <c r="U4797" i="2" s="1"/>
  <c r="C4797" i="2"/>
  <c r="Q4801" i="2"/>
  <c r="T4801" i="2" s="1"/>
  <c r="C4801" i="2"/>
  <c r="Q4805" i="2"/>
  <c r="T4805" i="2" s="1"/>
  <c r="U4805" i="2" s="1"/>
  <c r="C4805" i="2"/>
  <c r="Q4809" i="2"/>
  <c r="T4809" i="2" s="1"/>
  <c r="C4809" i="2"/>
  <c r="Q4813" i="2"/>
  <c r="T4813" i="2" s="1"/>
  <c r="U4813" i="2" s="1"/>
  <c r="C4813" i="2"/>
  <c r="Q4817" i="2"/>
  <c r="T4817" i="2" s="1"/>
  <c r="C4817" i="2"/>
  <c r="Q4821" i="2"/>
  <c r="T4821" i="2" s="1"/>
  <c r="U4821" i="2" s="1"/>
  <c r="C4821" i="2"/>
  <c r="Q4825" i="2"/>
  <c r="T4825" i="2" s="1"/>
  <c r="C4825" i="2"/>
  <c r="Q4829" i="2"/>
  <c r="T4829" i="2" s="1"/>
  <c r="U4829" i="2" s="1"/>
  <c r="C4829" i="2"/>
  <c r="Q4833" i="2"/>
  <c r="T4833" i="2" s="1"/>
  <c r="C4833" i="2"/>
  <c r="Q4837" i="2"/>
  <c r="T4837" i="2" s="1"/>
  <c r="U4837" i="2" s="1"/>
  <c r="C4837" i="2"/>
  <c r="Q4841" i="2"/>
  <c r="T4841" i="2" s="1"/>
  <c r="C4841" i="2"/>
  <c r="Q4845" i="2"/>
  <c r="T4845" i="2" s="1"/>
  <c r="U4845" i="2" s="1"/>
  <c r="C4845" i="2"/>
  <c r="Q4849" i="2"/>
  <c r="T4849" i="2" s="1"/>
  <c r="C4849" i="2"/>
  <c r="Q4853" i="2"/>
  <c r="T4853" i="2" s="1"/>
  <c r="U4853" i="2" s="1"/>
  <c r="C4853" i="2"/>
  <c r="Q4857" i="2"/>
  <c r="T4857" i="2" s="1"/>
  <c r="C4857" i="2"/>
  <c r="Q4861" i="2"/>
  <c r="T4861" i="2" s="1"/>
  <c r="U4861" i="2" s="1"/>
  <c r="C4861" i="2"/>
  <c r="Q4865" i="2"/>
  <c r="T4865" i="2" s="1"/>
  <c r="C4865" i="2"/>
  <c r="Q4869" i="2"/>
  <c r="T4869" i="2" s="1"/>
  <c r="U4869" i="2" s="1"/>
  <c r="C4869" i="2"/>
  <c r="Q4873" i="2"/>
  <c r="T4873" i="2" s="1"/>
  <c r="C4873" i="2"/>
  <c r="C4913" i="2"/>
  <c r="Q4913" i="2"/>
  <c r="T4913" i="2" s="1"/>
  <c r="C4929" i="2"/>
  <c r="Q4929" i="2"/>
  <c r="T4929" i="2" s="1"/>
  <c r="C4945" i="2"/>
  <c r="Q4945" i="2"/>
  <c r="T4945" i="2" s="1"/>
  <c r="C4961" i="2"/>
  <c r="Q4961" i="2"/>
  <c r="T4961" i="2" s="1"/>
  <c r="C4977" i="2"/>
  <c r="Q4977" i="2"/>
  <c r="T4977" i="2" s="1"/>
  <c r="C4993" i="2"/>
  <c r="Q4993" i="2"/>
  <c r="T4993" i="2" s="1"/>
  <c r="C5009" i="2"/>
  <c r="Q5009" i="2"/>
  <c r="T5009" i="2" s="1"/>
  <c r="U5009" i="2" s="1"/>
  <c r="C5017" i="2"/>
  <c r="Q5017" i="2"/>
  <c r="T5017" i="2" s="1"/>
  <c r="C5025" i="2"/>
  <c r="Q5025" i="2"/>
  <c r="T5025" i="2" s="1"/>
  <c r="Q5044" i="2"/>
  <c r="T5044" i="2" s="1"/>
  <c r="C5044" i="2"/>
  <c r="C5059" i="2"/>
  <c r="Q5063" i="2"/>
  <c r="T5063" i="2" s="1"/>
  <c r="C5063" i="2"/>
  <c r="Q5075" i="2"/>
  <c r="T5075" i="2" s="1"/>
  <c r="U5075" i="2" s="1"/>
  <c r="C5075" i="2"/>
  <c r="C5079" i="2"/>
  <c r="Q5083" i="2"/>
  <c r="T5083" i="2" s="1"/>
  <c r="U5083" i="2" s="1"/>
  <c r="C5083" i="2"/>
  <c r="C5087" i="2"/>
  <c r="Q5091" i="2"/>
  <c r="T5091" i="2" s="1"/>
  <c r="U5091" i="2" s="1"/>
  <c r="C5091" i="2"/>
  <c r="C5095" i="2"/>
  <c r="Q5099" i="2"/>
  <c r="T5099" i="2" s="1"/>
  <c r="U5099" i="2" s="1"/>
  <c r="C5099" i="2"/>
  <c r="Q5107" i="2"/>
  <c r="T5107" i="2" s="1"/>
  <c r="U5107" i="2" s="1"/>
  <c r="C5107" i="2"/>
  <c r="C5111" i="2"/>
  <c r="Q5115" i="2"/>
  <c r="T5115" i="2" s="1"/>
  <c r="U5115" i="2" s="1"/>
  <c r="C5115" i="2"/>
  <c r="C5119" i="2"/>
  <c r="C5035" i="2"/>
  <c r="Q5035" i="2"/>
  <c r="T5035" i="2" s="1"/>
  <c r="C5041" i="2"/>
  <c r="Q5041" i="2"/>
  <c r="T5041" i="2" s="1"/>
  <c r="C5051" i="2"/>
  <c r="Q5051" i="2"/>
  <c r="T5051" i="2" s="1"/>
  <c r="C4535" i="2"/>
  <c r="Q4535" i="2"/>
  <c r="T4535" i="2" s="1"/>
  <c r="C4536" i="2"/>
  <c r="Q4536" i="2"/>
  <c r="T4536" i="2" s="1"/>
  <c r="C4543" i="2"/>
  <c r="Q4543" i="2"/>
  <c r="T4543" i="2" s="1"/>
  <c r="I4545" i="2"/>
  <c r="G4545" i="2" s="1"/>
  <c r="I4538" i="2"/>
  <c r="G4538" i="2" s="1"/>
  <c r="J4585" i="2"/>
  <c r="F4585" i="2"/>
  <c r="E4585" i="2" s="1"/>
  <c r="C4585" i="2"/>
  <c r="Q4585" i="2"/>
  <c r="T4585" i="2" s="1"/>
  <c r="C4587" i="2"/>
  <c r="Q4587" i="2"/>
  <c r="T4587" i="2" s="1"/>
  <c r="F4579" i="2"/>
  <c r="E4579" i="2" s="1"/>
  <c r="J4579" i="2"/>
  <c r="E4581" i="2"/>
  <c r="C4602" i="2"/>
  <c r="Q4602" i="2"/>
  <c r="T4602" i="2" s="1"/>
  <c r="I4582" i="2"/>
  <c r="G4582" i="2" s="1"/>
  <c r="C4582" i="2"/>
  <c r="Q4582" i="2"/>
  <c r="T4582" i="2" s="1"/>
  <c r="U4582" i="2" s="1"/>
  <c r="J4607" i="2"/>
  <c r="C4586" i="2"/>
  <c r="Q4586" i="2"/>
  <c r="T4586" i="2" s="1"/>
  <c r="U4586" i="2" s="1"/>
  <c r="C4886" i="2"/>
  <c r="Q4886" i="2"/>
  <c r="T4886" i="2" s="1"/>
  <c r="C4888" i="2"/>
  <c r="Q4888" i="2"/>
  <c r="T4888" i="2" s="1"/>
  <c r="U4888" i="2" s="1"/>
  <c r="C4890" i="2"/>
  <c r="Q4890" i="2"/>
  <c r="T4890" i="2" s="1"/>
  <c r="C4894" i="2"/>
  <c r="Q4894" i="2"/>
  <c r="T4894" i="2" s="1"/>
  <c r="U4894" i="2" s="1"/>
  <c r="C4898" i="2"/>
  <c r="Q4898" i="2"/>
  <c r="T4898" i="2" s="1"/>
  <c r="Q4902" i="2"/>
  <c r="T4902" i="2" s="1"/>
  <c r="U4902" i="2" s="1"/>
  <c r="C4902" i="2"/>
  <c r="C4903" i="2"/>
  <c r="Q4903" i="2"/>
  <c r="T4903" i="2" s="1"/>
  <c r="U4903" i="2" s="1"/>
  <c r="C4919" i="2"/>
  <c r="Q4919" i="2"/>
  <c r="T4919" i="2" s="1"/>
  <c r="U4919" i="2" s="1"/>
  <c r="C4927" i="2"/>
  <c r="Q4927" i="2"/>
  <c r="T4927" i="2" s="1"/>
  <c r="C4935" i="2"/>
  <c r="Q4935" i="2"/>
  <c r="T4935" i="2" s="1"/>
  <c r="U4935" i="2" s="1"/>
  <c r="C4943" i="2"/>
  <c r="Q4943" i="2"/>
  <c r="T4943" i="2" s="1"/>
  <c r="C4951" i="2"/>
  <c r="Q4951" i="2"/>
  <c r="T4951" i="2" s="1"/>
  <c r="U4951" i="2" s="1"/>
  <c r="C4967" i="2"/>
  <c r="Q4967" i="2"/>
  <c r="T4967" i="2" s="1"/>
  <c r="U4967" i="2" s="1"/>
  <c r="C4975" i="2"/>
  <c r="Q4975" i="2"/>
  <c r="T4975" i="2" s="1"/>
  <c r="C4983" i="2"/>
  <c r="Q4983" i="2"/>
  <c r="T4983" i="2" s="1"/>
  <c r="U4983" i="2" s="1"/>
  <c r="C4999" i="2"/>
  <c r="Q4999" i="2"/>
  <c r="T4999" i="2" s="1"/>
  <c r="U4999" i="2" s="1"/>
  <c r="C5031" i="2"/>
  <c r="Q5031" i="2"/>
  <c r="T5031" i="2" s="1"/>
  <c r="Q5034" i="2"/>
  <c r="T5034" i="2" s="1"/>
  <c r="C5034" i="2"/>
  <c r="Q5040" i="2"/>
  <c r="T5040" i="2" s="1"/>
  <c r="C5040" i="2"/>
  <c r="Q5050" i="2"/>
  <c r="T5050" i="2" s="1"/>
  <c r="U5050" i="2" s="1"/>
  <c r="C5050" i="2"/>
  <c r="C5056" i="2"/>
  <c r="Q5060" i="2"/>
  <c r="T5060" i="2" s="1"/>
  <c r="U5060" i="2" s="1"/>
  <c r="C5060" i="2"/>
  <c r="C5064" i="2"/>
  <c r="Q5068" i="2"/>
  <c r="T5068" i="2" s="1"/>
  <c r="U5068" i="2" s="1"/>
  <c r="C5068" i="2"/>
  <c r="C5076" i="2"/>
  <c r="Q5080" i="2"/>
  <c r="T5080" i="2" s="1"/>
  <c r="C5080" i="2"/>
  <c r="Q5088" i="2"/>
  <c r="T5088" i="2" s="1"/>
  <c r="C5088" i="2"/>
  <c r="C5092" i="2"/>
  <c r="Q5096" i="2"/>
  <c r="T5096" i="2" s="1"/>
  <c r="C5096" i="2"/>
  <c r="C5100" i="2"/>
  <c r="Q5108" i="2"/>
  <c r="T5108" i="2" s="1"/>
  <c r="U5108" i="2" s="1"/>
  <c r="C5108" i="2"/>
  <c r="C5112" i="2"/>
  <c r="Q5116" i="2"/>
  <c r="T5116" i="2" s="1"/>
  <c r="U5116" i="2" s="1"/>
  <c r="C5116" i="2"/>
  <c r="C5053" i="2"/>
  <c r="Q5053" i="2"/>
  <c r="T5053" i="2" s="1"/>
  <c r="C4539" i="2"/>
  <c r="Q4539" i="2"/>
  <c r="T4539" i="2" s="1"/>
  <c r="I4541" i="2"/>
  <c r="G4541" i="2" s="1"/>
  <c r="C4546" i="2"/>
  <c r="Q4546" i="2"/>
  <c r="T4546" i="2" s="1"/>
  <c r="I4556" i="2"/>
  <c r="G4556" i="2" s="1"/>
  <c r="I4551" i="2"/>
  <c r="G4551" i="2" s="1"/>
  <c r="C4538" i="2"/>
  <c r="Q4538" i="2"/>
  <c r="T4538" i="2" s="1"/>
  <c r="U4538" i="2" s="1"/>
  <c r="C4553" i="2"/>
  <c r="Q4553" i="2"/>
  <c r="T4553" i="2" s="1"/>
  <c r="U4553" i="2" s="1"/>
  <c r="I4553" i="2"/>
  <c r="G4553" i="2" s="1"/>
  <c r="I4569" i="2"/>
  <c r="G4569" i="2" s="1"/>
  <c r="C4606" i="2"/>
  <c r="Q4606" i="2"/>
  <c r="T4606" i="2" s="1"/>
  <c r="I4595" i="2"/>
  <c r="G4595" i="2" s="1"/>
  <c r="I4637" i="2"/>
  <c r="G4637" i="2" s="1"/>
  <c r="I4638" i="2"/>
  <c r="G4638" i="2" s="1"/>
  <c r="C4638" i="2"/>
  <c r="Q4638" i="2"/>
  <c r="T4638" i="2" s="1"/>
  <c r="U4638" i="2" s="1"/>
  <c r="Q4622" i="2"/>
  <c r="T4622" i="2" s="1"/>
  <c r="U4622" i="2" s="1"/>
  <c r="I4615" i="2"/>
  <c r="G4615" i="2" s="1"/>
  <c r="C4615" i="2"/>
  <c r="Q4615" i="2"/>
  <c r="T4615" i="2" s="1"/>
  <c r="U4615" i="2" s="1"/>
  <c r="J4781" i="2"/>
  <c r="F4781" i="2"/>
  <c r="E4781" i="2" s="1"/>
  <c r="J4782" i="2"/>
  <c r="F4782" i="2"/>
  <c r="E4782" i="2" s="1"/>
  <c r="Q4783" i="2"/>
  <c r="T4783" i="2" s="1"/>
  <c r="C4783" i="2"/>
  <c r="I4784" i="2"/>
  <c r="G4784" i="2" s="1"/>
  <c r="F4786" i="2"/>
  <c r="E4786" i="2" s="1"/>
  <c r="J4786" i="2"/>
  <c r="Q4787" i="2"/>
  <c r="T4787" i="2" s="1"/>
  <c r="C4787" i="2"/>
  <c r="I4788" i="2"/>
  <c r="G4788" i="2" s="1"/>
  <c r="F4790" i="2"/>
  <c r="E4790" i="2" s="1"/>
  <c r="J4790" i="2"/>
  <c r="Q4791" i="2"/>
  <c r="T4791" i="2" s="1"/>
  <c r="C4791" i="2"/>
  <c r="I4792" i="2"/>
  <c r="G4792" i="2" s="1"/>
  <c r="J4794" i="2"/>
  <c r="F4794" i="2"/>
  <c r="E4794" i="2" s="1"/>
  <c r="Q4795" i="2"/>
  <c r="T4795" i="2" s="1"/>
  <c r="C4795" i="2"/>
  <c r="I4796" i="2"/>
  <c r="G4796" i="2" s="1"/>
  <c r="J4798" i="2"/>
  <c r="F4798" i="2"/>
  <c r="E4798" i="2" s="1"/>
  <c r="Q4799" i="2"/>
  <c r="T4799" i="2" s="1"/>
  <c r="C4799" i="2"/>
  <c r="I4800" i="2"/>
  <c r="G4800" i="2" s="1"/>
  <c r="F4802" i="2"/>
  <c r="E4802" i="2" s="1"/>
  <c r="J4802" i="2"/>
  <c r="Q4803" i="2"/>
  <c r="T4803" i="2" s="1"/>
  <c r="C4803" i="2"/>
  <c r="I4804" i="2"/>
  <c r="G4804" i="2" s="1"/>
  <c r="J4806" i="2"/>
  <c r="F4806" i="2"/>
  <c r="E4806" i="2" s="1"/>
  <c r="Q4807" i="2"/>
  <c r="T4807" i="2" s="1"/>
  <c r="C4807" i="2"/>
  <c r="I4808" i="2"/>
  <c r="G4808" i="2" s="1"/>
  <c r="F4810" i="2"/>
  <c r="E4810" i="2" s="1"/>
  <c r="J4810" i="2"/>
  <c r="Q4811" i="2"/>
  <c r="T4811" i="2" s="1"/>
  <c r="C4811" i="2"/>
  <c r="I4812" i="2"/>
  <c r="G4812" i="2" s="1"/>
  <c r="J4814" i="2"/>
  <c r="F4814" i="2"/>
  <c r="E4814" i="2" s="1"/>
  <c r="Q4815" i="2"/>
  <c r="T4815" i="2" s="1"/>
  <c r="C4815" i="2"/>
  <c r="I4816" i="2"/>
  <c r="G4816" i="2" s="1"/>
  <c r="F4818" i="2"/>
  <c r="E4818" i="2" s="1"/>
  <c r="J4818" i="2"/>
  <c r="Q4819" i="2"/>
  <c r="T4819" i="2" s="1"/>
  <c r="C4819" i="2"/>
  <c r="I4820" i="2"/>
  <c r="G4820" i="2" s="1"/>
  <c r="J4822" i="2"/>
  <c r="F4822" i="2"/>
  <c r="E4822" i="2" s="1"/>
  <c r="Q4823" i="2"/>
  <c r="T4823" i="2" s="1"/>
  <c r="C4823" i="2"/>
  <c r="I4824" i="2"/>
  <c r="G4824" i="2" s="1"/>
  <c r="J4826" i="2"/>
  <c r="F4826" i="2"/>
  <c r="E4826" i="2" s="1"/>
  <c r="Q4827" i="2"/>
  <c r="T4827" i="2" s="1"/>
  <c r="C4827" i="2"/>
  <c r="Q4831" i="2"/>
  <c r="T4831" i="2" s="1"/>
  <c r="U4831" i="2" s="1"/>
  <c r="C4831" i="2"/>
  <c r="Q4835" i="2"/>
  <c r="T4835" i="2" s="1"/>
  <c r="C4835" i="2"/>
  <c r="Q4839" i="2"/>
  <c r="T4839" i="2" s="1"/>
  <c r="U4839" i="2" s="1"/>
  <c r="C4839" i="2"/>
  <c r="Q4843" i="2"/>
  <c r="T4843" i="2" s="1"/>
  <c r="C4843" i="2"/>
  <c r="Q4847" i="2"/>
  <c r="T4847" i="2" s="1"/>
  <c r="U4847" i="2" s="1"/>
  <c r="C4847" i="2"/>
  <c r="Q4851" i="2"/>
  <c r="T4851" i="2" s="1"/>
  <c r="C4851" i="2"/>
  <c r="Q4855" i="2"/>
  <c r="T4855" i="2" s="1"/>
  <c r="U4855" i="2" s="1"/>
  <c r="C4855" i="2"/>
  <c r="Q4859" i="2"/>
  <c r="T4859" i="2" s="1"/>
  <c r="C4859" i="2"/>
  <c r="Q4863" i="2"/>
  <c r="T4863" i="2" s="1"/>
  <c r="U4863" i="2" s="1"/>
  <c r="C4863" i="2"/>
  <c r="Q4867" i="2"/>
  <c r="T4867" i="2" s="1"/>
  <c r="C4867" i="2"/>
  <c r="Q4871" i="2"/>
  <c r="T4871" i="2" s="1"/>
  <c r="U4871" i="2" s="1"/>
  <c r="C4871" i="2"/>
  <c r="Q4875" i="2"/>
  <c r="T4875" i="2" s="1"/>
  <c r="C4875" i="2"/>
  <c r="Q4879" i="2"/>
  <c r="T4879" i="2" s="1"/>
  <c r="U4879" i="2" s="1"/>
  <c r="C4879" i="2"/>
  <c r="C4909" i="2"/>
  <c r="Q4909" i="2"/>
  <c r="T4909" i="2" s="1"/>
  <c r="C4925" i="2"/>
  <c r="Q4925" i="2"/>
  <c r="T4925" i="2" s="1"/>
  <c r="U4925" i="2" s="1"/>
  <c r="C4933" i="2"/>
  <c r="Q4933" i="2"/>
  <c r="T4933" i="2" s="1"/>
  <c r="C4941" i="2"/>
  <c r="Q4941" i="2"/>
  <c r="T4941" i="2" s="1"/>
  <c r="U4941" i="2" s="1"/>
  <c r="C4957" i="2"/>
  <c r="Q4957" i="2"/>
  <c r="T4957" i="2" s="1"/>
  <c r="C4973" i="2"/>
  <c r="Q4973" i="2"/>
  <c r="T4973" i="2" s="1"/>
  <c r="C4989" i="2"/>
  <c r="Q4989" i="2"/>
  <c r="T4989" i="2" s="1"/>
  <c r="C5005" i="2"/>
  <c r="Q5005" i="2"/>
  <c r="T5005" i="2" s="1"/>
  <c r="C5021" i="2"/>
  <c r="Q5021" i="2"/>
  <c r="T5021" i="2" s="1"/>
  <c r="C5029" i="2"/>
  <c r="Q5029" i="2"/>
  <c r="T5029" i="2" s="1"/>
  <c r="Q5036" i="2"/>
  <c r="T5036" i="2" s="1"/>
  <c r="C5036" i="2"/>
  <c r="Q5052" i="2"/>
  <c r="T5052" i="2" s="1"/>
  <c r="C5052" i="2"/>
  <c r="Q5057" i="2"/>
  <c r="T5057" i="2" s="1"/>
  <c r="C5057" i="2"/>
  <c r="Q5061" i="2"/>
  <c r="T5061" i="2" s="1"/>
  <c r="C5061" i="2"/>
  <c r="Q5065" i="2"/>
  <c r="T5065" i="2" s="1"/>
  <c r="C5065" i="2"/>
  <c r="Q5069" i="2"/>
  <c r="T5069" i="2" s="1"/>
  <c r="C5069" i="2"/>
  <c r="Q5073" i="2"/>
  <c r="T5073" i="2" s="1"/>
  <c r="C5073" i="2"/>
  <c r="Q5077" i="2"/>
  <c r="T5077" i="2" s="1"/>
  <c r="C5077" i="2"/>
  <c r="Q5081" i="2"/>
  <c r="T5081" i="2" s="1"/>
  <c r="C5081" i="2"/>
  <c r="Q5085" i="2"/>
  <c r="T5085" i="2" s="1"/>
  <c r="C5085" i="2"/>
  <c r="Q5089" i="2"/>
  <c r="T5089" i="2" s="1"/>
  <c r="C5089" i="2"/>
  <c r="Q5093" i="2"/>
  <c r="T5093" i="2" s="1"/>
  <c r="C5093" i="2"/>
  <c r="Q5097" i="2"/>
  <c r="T5097" i="2" s="1"/>
  <c r="C5097" i="2"/>
  <c r="Q5101" i="2"/>
  <c r="T5101" i="2" s="1"/>
  <c r="C5101" i="2"/>
  <c r="Q5105" i="2"/>
  <c r="T5105" i="2" s="1"/>
  <c r="C5105" i="2"/>
  <c r="Q5109" i="2"/>
  <c r="T5109" i="2" s="1"/>
  <c r="C5109" i="2"/>
  <c r="Q5113" i="2"/>
  <c r="T5113" i="2" s="1"/>
  <c r="C5113" i="2"/>
  <c r="Q5117" i="2"/>
  <c r="T5117" i="2" s="1"/>
  <c r="C5117" i="2"/>
  <c r="Q5121" i="2"/>
  <c r="T5121" i="2" s="1"/>
  <c r="C5121" i="2"/>
  <c r="C5043" i="2"/>
  <c r="Q5043" i="2"/>
  <c r="T5043" i="2" s="1"/>
  <c r="C4556" i="2"/>
  <c r="Q4556" i="2"/>
  <c r="T4556" i="2" s="1"/>
  <c r="U4556" i="2" s="1"/>
  <c r="C4552" i="2"/>
  <c r="Q4552" i="2"/>
  <c r="T4552" i="2" s="1"/>
  <c r="F4561" i="2"/>
  <c r="E4561" i="2" s="1"/>
  <c r="J4561" i="2"/>
  <c r="I4555" i="2"/>
  <c r="G4555" i="2" s="1"/>
  <c r="C4570" i="2"/>
  <c r="Q4570" i="2"/>
  <c r="T4570" i="2" s="1"/>
  <c r="U4570" i="2" s="1"/>
  <c r="J4575" i="2"/>
  <c r="F4575" i="2"/>
  <c r="E4575" i="2" s="1"/>
  <c r="O4581" i="2"/>
  <c r="I4598" i="2"/>
  <c r="G4598" i="2" s="1"/>
  <c r="C4565" i="2"/>
  <c r="Q4565" i="2"/>
  <c r="T4565" i="2" s="1"/>
  <c r="C4594" i="2"/>
  <c r="Q4594" i="2"/>
  <c r="T4594" i="2" s="1"/>
  <c r="U4594" i="2" s="1"/>
  <c r="C4610" i="2"/>
  <c r="Q4610" i="2"/>
  <c r="T4610" i="2" s="1"/>
  <c r="Q4784" i="2"/>
  <c r="T4784" i="2" s="1"/>
  <c r="U4784" i="2" s="1"/>
  <c r="C4784" i="2"/>
  <c r="Q4788" i="2"/>
  <c r="T4788" i="2" s="1"/>
  <c r="U4788" i="2" s="1"/>
  <c r="C4788" i="2"/>
  <c r="Q4792" i="2"/>
  <c r="T4792" i="2" s="1"/>
  <c r="U4792" i="2" s="1"/>
  <c r="C4792" i="2"/>
  <c r="Q4796" i="2"/>
  <c r="T4796" i="2" s="1"/>
  <c r="U4796" i="2" s="1"/>
  <c r="C4796" i="2"/>
  <c r="Q4800" i="2"/>
  <c r="T4800" i="2" s="1"/>
  <c r="U4800" i="2" s="1"/>
  <c r="C4800" i="2"/>
  <c r="Q4804" i="2"/>
  <c r="T4804" i="2" s="1"/>
  <c r="U4804" i="2" s="1"/>
  <c r="C4804" i="2"/>
  <c r="Q4808" i="2"/>
  <c r="T4808" i="2" s="1"/>
  <c r="U4808" i="2" s="1"/>
  <c r="C4808" i="2"/>
  <c r="Q4812" i="2"/>
  <c r="T4812" i="2" s="1"/>
  <c r="U4812" i="2" s="1"/>
  <c r="C4812" i="2"/>
  <c r="Q4816" i="2"/>
  <c r="T4816" i="2" s="1"/>
  <c r="U4816" i="2" s="1"/>
  <c r="C4816" i="2"/>
  <c r="Q4820" i="2"/>
  <c r="T4820" i="2" s="1"/>
  <c r="U4820" i="2" s="1"/>
  <c r="C4820" i="2"/>
  <c r="Q4824" i="2"/>
  <c r="T4824" i="2" s="1"/>
  <c r="U4824" i="2" s="1"/>
  <c r="C4824" i="2"/>
  <c r="Q4828" i="2"/>
  <c r="T4828" i="2" s="1"/>
  <c r="U4828" i="2" s="1"/>
  <c r="C4828" i="2"/>
  <c r="Q4832" i="2"/>
  <c r="T4832" i="2" s="1"/>
  <c r="C4832" i="2"/>
  <c r="Q4836" i="2"/>
  <c r="T4836" i="2" s="1"/>
  <c r="C4836" i="2"/>
  <c r="Q4840" i="2"/>
  <c r="T4840" i="2" s="1"/>
  <c r="U4840" i="2" s="1"/>
  <c r="C4840" i="2"/>
  <c r="Q4844" i="2"/>
  <c r="T4844" i="2" s="1"/>
  <c r="U4844" i="2" s="1"/>
  <c r="C4844" i="2"/>
  <c r="Q4848" i="2"/>
  <c r="T4848" i="2" s="1"/>
  <c r="C4848" i="2"/>
  <c r="Q4852" i="2"/>
  <c r="T4852" i="2" s="1"/>
  <c r="C4852" i="2"/>
  <c r="Q4856" i="2"/>
  <c r="T4856" i="2" s="1"/>
  <c r="U4856" i="2" s="1"/>
  <c r="C4856" i="2"/>
  <c r="Q4860" i="2"/>
  <c r="T4860" i="2" s="1"/>
  <c r="U4860" i="2" s="1"/>
  <c r="C4860" i="2"/>
  <c r="Q4864" i="2"/>
  <c r="T4864" i="2" s="1"/>
  <c r="U4864" i="2" s="1"/>
  <c r="C4864" i="2"/>
  <c r="Q4868" i="2"/>
  <c r="T4868" i="2" s="1"/>
  <c r="C4868" i="2"/>
  <c r="Q4872" i="2"/>
  <c r="T4872" i="2" s="1"/>
  <c r="U4872" i="2" s="1"/>
  <c r="C4872" i="2"/>
  <c r="Q4876" i="2"/>
  <c r="T4876" i="2" s="1"/>
  <c r="U4876" i="2" s="1"/>
  <c r="C4876" i="2"/>
  <c r="Q4881" i="2"/>
  <c r="T4881" i="2" s="1"/>
  <c r="U4881" i="2" s="1"/>
  <c r="C4881" i="2"/>
  <c r="C4883" i="2"/>
  <c r="Q4883" i="2"/>
  <c r="T4883" i="2" s="1"/>
  <c r="C4885" i="2"/>
  <c r="Q4885" i="2"/>
  <c r="T4885" i="2" s="1"/>
  <c r="Q4889" i="2"/>
  <c r="T4889" i="2" s="1"/>
  <c r="C4889" i="2"/>
  <c r="C4891" i="2"/>
  <c r="Q4891" i="2"/>
  <c r="T4891" i="2" s="1"/>
  <c r="C4893" i="2"/>
  <c r="Q4893" i="2"/>
  <c r="T4893" i="2" s="1"/>
  <c r="C4897" i="2"/>
  <c r="Q4897" i="2"/>
  <c r="T4897" i="2" s="1"/>
  <c r="C4899" i="2"/>
  <c r="Q4899" i="2"/>
  <c r="T4899" i="2" s="1"/>
  <c r="C4931" i="2"/>
  <c r="Q4931" i="2"/>
  <c r="T4931" i="2" s="1"/>
  <c r="C4963" i="2"/>
  <c r="Q4963" i="2"/>
  <c r="T4963" i="2" s="1"/>
  <c r="C4971" i="2"/>
  <c r="Q4971" i="2"/>
  <c r="T4971" i="2" s="1"/>
  <c r="C4995" i="2"/>
  <c r="Q4995" i="2"/>
  <c r="T4995" i="2" s="1"/>
  <c r="C5003" i="2"/>
  <c r="Q5003" i="2"/>
  <c r="T5003" i="2" s="1"/>
  <c r="C5011" i="2"/>
  <c r="Q5011" i="2"/>
  <c r="T5011" i="2" s="1"/>
  <c r="C5019" i="2"/>
  <c r="Q5019" i="2"/>
  <c r="T5019" i="2" s="1"/>
  <c r="C5027" i="2"/>
  <c r="Q5027" i="2"/>
  <c r="T5027" i="2" s="1"/>
  <c r="Q5042" i="2"/>
  <c r="T5042" i="2" s="1"/>
  <c r="U5042" i="2" s="1"/>
  <c r="C5042" i="2"/>
  <c r="Q5048" i="2"/>
  <c r="T5048" i="2" s="1"/>
  <c r="U5048" i="2" s="1"/>
  <c r="C5048" i="2"/>
  <c r="Q5058" i="2"/>
  <c r="T5058" i="2" s="1"/>
  <c r="U5058" i="2" s="1"/>
  <c r="C5058" i="2"/>
  <c r="Q5062" i="2"/>
  <c r="T5062" i="2" s="1"/>
  <c r="C5062" i="2"/>
  <c r="Q5066" i="2"/>
  <c r="T5066" i="2" s="1"/>
  <c r="U5066" i="2" s="1"/>
  <c r="C5066" i="2"/>
  <c r="Q5070" i="2"/>
  <c r="T5070" i="2" s="1"/>
  <c r="U5070" i="2" s="1"/>
  <c r="C5070" i="2"/>
  <c r="Q5074" i="2"/>
  <c r="T5074" i="2" s="1"/>
  <c r="U5074" i="2" s="1"/>
  <c r="C5074" i="2"/>
  <c r="Q5082" i="2"/>
  <c r="T5082" i="2" s="1"/>
  <c r="U5082" i="2" s="1"/>
  <c r="C5082" i="2"/>
  <c r="Q5090" i="2"/>
  <c r="T5090" i="2" s="1"/>
  <c r="U5090" i="2" s="1"/>
  <c r="C5090" i="2"/>
  <c r="Q5098" i="2"/>
  <c r="T5098" i="2" s="1"/>
  <c r="U5098" i="2" s="1"/>
  <c r="C5098" i="2"/>
  <c r="Q5106" i="2"/>
  <c r="T5106" i="2" s="1"/>
  <c r="U5106" i="2" s="1"/>
  <c r="C5106" i="2"/>
  <c r="Q5114" i="2"/>
  <c r="T5114" i="2" s="1"/>
  <c r="U5114" i="2" s="1"/>
  <c r="C5114" i="2"/>
  <c r="Q5122" i="2"/>
  <c r="T5122" i="2" s="1"/>
  <c r="U5122" i="2" s="1"/>
  <c r="C5122" i="2"/>
  <c r="Q5123" i="2"/>
  <c r="T5123" i="2" s="1"/>
  <c r="U5123" i="2" s="1"/>
  <c r="C5123" i="2"/>
  <c r="C5039" i="2"/>
  <c r="Q5039" i="2"/>
  <c r="T5039" i="2" s="1"/>
  <c r="C5055" i="2"/>
  <c r="Q5055" i="2"/>
  <c r="T5055" i="2" s="1"/>
  <c r="I4828" i="2"/>
  <c r="G4828" i="2" s="1"/>
  <c r="I4840" i="2"/>
  <c r="G4840" i="2" s="1"/>
  <c r="I4848" i="2"/>
  <c r="G4848" i="2" s="1"/>
  <c r="U4848" i="2"/>
  <c r="I4856" i="2"/>
  <c r="G4856" i="2" s="1"/>
  <c r="I4860" i="2"/>
  <c r="G4860" i="2" s="1"/>
  <c r="I4864" i="2"/>
  <c r="G4864" i="2" s="1"/>
  <c r="I4872" i="2"/>
  <c r="G4872" i="2" s="1"/>
  <c r="Q4779" i="2"/>
  <c r="T4779" i="2" s="1"/>
  <c r="U4779" i="2" s="1"/>
  <c r="C4779" i="2"/>
  <c r="Q4786" i="2"/>
  <c r="T4786" i="2" s="1"/>
  <c r="C4786" i="2"/>
  <c r="Q4794" i="2"/>
  <c r="T4794" i="2" s="1"/>
  <c r="U4794" i="2" s="1"/>
  <c r="C4794" i="2"/>
  <c r="Q4806" i="2"/>
  <c r="T4806" i="2" s="1"/>
  <c r="C4806" i="2"/>
  <c r="Q4818" i="2"/>
  <c r="T4818" i="2" s="1"/>
  <c r="U4818" i="2" s="1"/>
  <c r="C4818" i="2"/>
  <c r="Q4830" i="2"/>
  <c r="T4830" i="2" s="1"/>
  <c r="C4830" i="2"/>
  <c r="Q4838" i="2"/>
  <c r="T4838" i="2" s="1"/>
  <c r="U4838" i="2" s="1"/>
  <c r="C4838" i="2"/>
  <c r="Q4850" i="2"/>
  <c r="T4850" i="2" s="1"/>
  <c r="C4850" i="2"/>
  <c r="Q4862" i="2"/>
  <c r="T4862" i="2" s="1"/>
  <c r="U4862" i="2" s="1"/>
  <c r="C4862" i="2"/>
  <c r="Q4874" i="2"/>
  <c r="T4874" i="2" s="1"/>
  <c r="C4874" i="2"/>
  <c r="O4884" i="2"/>
  <c r="I4884" i="2" s="1"/>
  <c r="G4884" i="2" s="1"/>
  <c r="F4846" i="2"/>
  <c r="E4846" i="2" s="1"/>
  <c r="F4870" i="2"/>
  <c r="E4870" i="2" s="1"/>
  <c r="F4878" i="2"/>
  <c r="E4878" i="2" s="1"/>
  <c r="C4895" i="2"/>
  <c r="Q4895" i="2"/>
  <c r="T4895" i="2" s="1"/>
  <c r="I4905" i="2"/>
  <c r="G4905" i="2" s="1"/>
  <c r="I4977" i="2"/>
  <c r="G4977" i="2" s="1"/>
  <c r="U4977" i="2"/>
  <c r="I4985" i="2"/>
  <c r="G4985" i="2" s="1"/>
  <c r="I4993" i="2"/>
  <c r="G4993" i="2" s="1"/>
  <c r="U4993" i="2"/>
  <c r="I5009" i="2"/>
  <c r="G5009" i="2" s="1"/>
  <c r="J4834" i="2"/>
  <c r="J4842" i="2"/>
  <c r="J4850" i="2"/>
  <c r="J4866" i="2"/>
  <c r="J4874" i="2"/>
  <c r="E4783" i="2"/>
  <c r="E4815" i="2"/>
  <c r="E4863" i="2"/>
  <c r="I4914" i="2"/>
  <c r="G4914" i="2" s="1"/>
  <c r="I4946" i="2"/>
  <c r="G4946" i="2" s="1"/>
  <c r="I4978" i="2"/>
  <c r="G4978" i="2" s="1"/>
  <c r="C4981" i="2"/>
  <c r="Q4981" i="2"/>
  <c r="T4981" i="2" s="1"/>
  <c r="C5013" i="2"/>
  <c r="Q5013" i="2"/>
  <c r="T5013" i="2" s="1"/>
  <c r="I4920" i="2"/>
  <c r="G4920" i="2" s="1"/>
  <c r="I4952" i="2"/>
  <c r="G4952" i="2" s="1"/>
  <c r="Q4992" i="2"/>
  <c r="T4992" i="2" s="1"/>
  <c r="C4992" i="2"/>
  <c r="I4918" i="2"/>
  <c r="G4918" i="2" s="1"/>
  <c r="I4982" i="2"/>
  <c r="G4982" i="2" s="1"/>
  <c r="F5004" i="2"/>
  <c r="E5004" i="2" s="1"/>
  <c r="I5058" i="2"/>
  <c r="G5058" i="2" s="1"/>
  <c r="I5066" i="2"/>
  <c r="G5066" i="2" s="1"/>
  <c r="I5070" i="2"/>
  <c r="G5070" i="2" s="1"/>
  <c r="I5074" i="2"/>
  <c r="G5074" i="2" s="1"/>
  <c r="I5078" i="2"/>
  <c r="G5078" i="2" s="1"/>
  <c r="I5086" i="2"/>
  <c r="G5086" i="2" s="1"/>
  <c r="I5090" i="2"/>
  <c r="G5090" i="2" s="1"/>
  <c r="I5094" i="2"/>
  <c r="G5094" i="2" s="1"/>
  <c r="I5098" i="2"/>
  <c r="G5098" i="2" s="1"/>
  <c r="I5102" i="2"/>
  <c r="G5102" i="2" s="1"/>
  <c r="I5106" i="2"/>
  <c r="G5106" i="2" s="1"/>
  <c r="I5110" i="2"/>
  <c r="G5110" i="2" s="1"/>
  <c r="I5118" i="2"/>
  <c r="G5118" i="2" s="1"/>
  <c r="I5122" i="2"/>
  <c r="G5122" i="2" s="1"/>
  <c r="C4901" i="2"/>
  <c r="Q4901" i="2"/>
  <c r="T4901" i="2" s="1"/>
  <c r="C5023" i="2"/>
  <c r="Q5023" i="2"/>
  <c r="T5023" i="2" s="1"/>
  <c r="Q5028" i="2"/>
  <c r="T5028" i="2" s="1"/>
  <c r="C5028" i="2"/>
  <c r="Q5038" i="2"/>
  <c r="T5038" i="2" s="1"/>
  <c r="U5038" i="2" s="1"/>
  <c r="C5038" i="2"/>
  <c r="Q5046" i="2"/>
  <c r="T5046" i="2" s="1"/>
  <c r="C5046" i="2"/>
  <c r="Q5054" i="2"/>
  <c r="T5054" i="2" s="1"/>
  <c r="U5054" i="2" s="1"/>
  <c r="C5054" i="2"/>
  <c r="I5127" i="2"/>
  <c r="G5127" i="2" s="1"/>
  <c r="I5151" i="2"/>
  <c r="G5151" i="2" s="1"/>
  <c r="I4916" i="2"/>
  <c r="G4916" i="2" s="1"/>
  <c r="C4959" i="2"/>
  <c r="Q4964" i="2"/>
  <c r="T4964" i="2" s="1"/>
  <c r="C4964" i="2"/>
  <c r="F5032" i="2"/>
  <c r="E5032" i="2" s="1"/>
  <c r="C5047" i="2"/>
  <c r="Q5047" i="2"/>
  <c r="T5047" i="2" s="1"/>
  <c r="U5047" i="2" s="1"/>
  <c r="Q5071" i="2"/>
  <c r="T5071" i="2" s="1"/>
  <c r="U5071" i="2" s="1"/>
  <c r="C5071" i="2"/>
  <c r="Q5078" i="2"/>
  <c r="T5078" i="2" s="1"/>
  <c r="U5078" i="2" s="1"/>
  <c r="C5078" i="2"/>
  <c r="Q5086" i="2"/>
  <c r="T5086" i="2" s="1"/>
  <c r="U5086" i="2" s="1"/>
  <c r="C5086" i="2"/>
  <c r="Q5094" i="2"/>
  <c r="T5094" i="2" s="1"/>
  <c r="U5094" i="2" s="1"/>
  <c r="C5094" i="2"/>
  <c r="Q5102" i="2"/>
  <c r="T5102" i="2" s="1"/>
  <c r="U5102" i="2" s="1"/>
  <c r="C5102" i="2"/>
  <c r="Q5110" i="2"/>
  <c r="T5110" i="2" s="1"/>
  <c r="U5110" i="2" s="1"/>
  <c r="C5110" i="2"/>
  <c r="Q5118" i="2"/>
  <c r="T5118" i="2" s="1"/>
  <c r="U5118" i="2" s="1"/>
  <c r="C5118" i="2"/>
  <c r="E5027" i="2"/>
  <c r="C5126" i="2"/>
  <c r="Q5126" i="2"/>
  <c r="T5126" i="2" s="1"/>
  <c r="Q5130" i="2"/>
  <c r="T5130" i="2" s="1"/>
  <c r="C5130" i="2"/>
  <c r="C5134" i="2"/>
  <c r="Q5134" i="2"/>
  <c r="T5134" i="2" s="1"/>
  <c r="Q5138" i="2"/>
  <c r="T5138" i="2" s="1"/>
  <c r="C5138" i="2"/>
  <c r="Q5142" i="2"/>
  <c r="T5142" i="2" s="1"/>
  <c r="U5142" i="2" s="1"/>
  <c r="C5142" i="2"/>
  <c r="Q5146" i="2"/>
  <c r="T5146" i="2" s="1"/>
  <c r="C5146" i="2"/>
  <c r="C5150" i="2"/>
  <c r="Q5150" i="2"/>
  <c r="T5150" i="2" s="1"/>
  <c r="Q5154" i="2"/>
  <c r="T5154" i="2" s="1"/>
  <c r="C5154" i="2"/>
  <c r="Q5158" i="2"/>
  <c r="T5158" i="2" s="1"/>
  <c r="C5158" i="2"/>
  <c r="Q5162" i="2"/>
  <c r="T5162" i="2" s="1"/>
  <c r="C5162" i="2"/>
  <c r="C5166" i="2"/>
  <c r="Q5166" i="2"/>
  <c r="T5166" i="2" s="1"/>
  <c r="Q5170" i="2"/>
  <c r="T5170" i="2" s="1"/>
  <c r="C5170" i="2"/>
  <c r="Q5174" i="2"/>
  <c r="T5174" i="2" s="1"/>
  <c r="U5174" i="2" s="1"/>
  <c r="C5174" i="2"/>
  <c r="Q5178" i="2"/>
  <c r="T5178" i="2" s="1"/>
  <c r="C5178" i="2"/>
  <c r="Q5182" i="2"/>
  <c r="T5182" i="2" s="1"/>
  <c r="U5182" i="2" s="1"/>
  <c r="C5182" i="2"/>
  <c r="C5186" i="2"/>
  <c r="Q5186" i="2"/>
  <c r="T5186" i="2" s="1"/>
  <c r="U5186" i="2" s="1"/>
  <c r="C4911" i="2"/>
  <c r="Q4911" i="2"/>
  <c r="T4911" i="2" s="1"/>
  <c r="C4991" i="2"/>
  <c r="Q4991" i="2"/>
  <c r="T4991" i="2" s="1"/>
  <c r="Q4996" i="2"/>
  <c r="T4996" i="2" s="1"/>
  <c r="C4996" i="2"/>
  <c r="I5024" i="2"/>
  <c r="G5024" i="2" s="1"/>
  <c r="C5037" i="2"/>
  <c r="Q5037" i="2"/>
  <c r="T5037" i="2" s="1"/>
  <c r="U5037" i="2" s="1"/>
  <c r="Q5072" i="2"/>
  <c r="T5072" i="2" s="1"/>
  <c r="C5072" i="2"/>
  <c r="Q5104" i="2"/>
  <c r="T5104" i="2" s="1"/>
  <c r="C5104" i="2"/>
  <c r="E5036" i="2"/>
  <c r="E5089" i="2"/>
  <c r="E5101" i="2"/>
  <c r="E5040" i="2"/>
  <c r="E5052" i="2"/>
  <c r="E5065" i="2"/>
  <c r="E5093" i="2"/>
  <c r="E5105" i="2"/>
  <c r="F5120" i="2"/>
  <c r="E5120" i="2" s="1"/>
  <c r="E5044" i="2"/>
  <c r="E5077" i="2"/>
  <c r="F5088" i="2"/>
  <c r="E5088" i="2" s="1"/>
  <c r="F5100" i="2"/>
  <c r="E5100" i="2" s="1"/>
  <c r="F5112" i="2"/>
  <c r="E5112" i="2" s="1"/>
  <c r="O4987" i="2"/>
  <c r="I4987" i="2" s="1"/>
  <c r="G4987" i="2" s="1"/>
  <c r="Q4904" i="2"/>
  <c r="T4904" i="2" s="1"/>
  <c r="U4904" i="2" s="1"/>
  <c r="C4904" i="2"/>
  <c r="C4937" i="2"/>
  <c r="Q4937" i="2"/>
  <c r="T4937" i="2" s="1"/>
  <c r="U4937" i="2" s="1"/>
  <c r="Q5006" i="2"/>
  <c r="T5006" i="2" s="1"/>
  <c r="C5006" i="2"/>
  <c r="I5114" i="2"/>
  <c r="G5114" i="2" s="1"/>
  <c r="U4535" i="2"/>
  <c r="I4535" i="2"/>
  <c r="G4535" i="2" s="1"/>
  <c r="E4535" i="2"/>
  <c r="I4536" i="2"/>
  <c r="G4536" i="2" s="1"/>
  <c r="U4536" i="2"/>
  <c r="J4541" i="2"/>
  <c r="J4549" i="2"/>
  <c r="F4549" i="2"/>
  <c r="E4549" i="2" s="1"/>
  <c r="J4539" i="2"/>
  <c r="F4539" i="2"/>
  <c r="E4539" i="2" s="1"/>
  <c r="E4543" i="2"/>
  <c r="E4547" i="2"/>
  <c r="O4540" i="2"/>
  <c r="I4540" i="2" s="1"/>
  <c r="G4540" i="2" s="1"/>
  <c r="O4542" i="2"/>
  <c r="I4542" i="2" s="1"/>
  <c r="G4542" i="2" s="1"/>
  <c r="F4538" i="2"/>
  <c r="E4538" i="2" s="1"/>
  <c r="F4548" i="2"/>
  <c r="E4548" i="2" s="1"/>
  <c r="J4553" i="2"/>
  <c r="C4562" i="2"/>
  <c r="Q4562" i="2"/>
  <c r="T4562" i="2" s="1"/>
  <c r="U4562" i="2" s="1"/>
  <c r="O4563" i="2"/>
  <c r="I4561" i="2"/>
  <c r="G4561" i="2" s="1"/>
  <c r="U4561" i="2"/>
  <c r="C4561" i="2"/>
  <c r="Q4561" i="2"/>
  <c r="T4561" i="2" s="1"/>
  <c r="O4566" i="2"/>
  <c r="O4544" i="2"/>
  <c r="I4544" i="2" s="1"/>
  <c r="G4544" i="2" s="1"/>
  <c r="F4555" i="2"/>
  <c r="E4555" i="2" s="1"/>
  <c r="E4566" i="2"/>
  <c r="F4571" i="2"/>
  <c r="E4571" i="2" s="1"/>
  <c r="C4575" i="2"/>
  <c r="Q4575" i="2"/>
  <c r="T4575" i="2" s="1"/>
  <c r="U4575" i="2" s="1"/>
  <c r="C4577" i="2"/>
  <c r="Q4577" i="2"/>
  <c r="T4577" i="2" s="1"/>
  <c r="I4581" i="2"/>
  <c r="G4581" i="2" s="1"/>
  <c r="U4585" i="2"/>
  <c r="I4585" i="2"/>
  <c r="G4585" i="2" s="1"/>
  <c r="U4589" i="2"/>
  <c r="I4589" i="2"/>
  <c r="G4589" i="2" s="1"/>
  <c r="I4594" i="2"/>
  <c r="G4594" i="2" s="1"/>
  <c r="I4610" i="2"/>
  <c r="G4610" i="2" s="1"/>
  <c r="U4610" i="2"/>
  <c r="U4565" i="2"/>
  <c r="I4565" i="2"/>
  <c r="G4565" i="2" s="1"/>
  <c r="E4574" i="2"/>
  <c r="O4574" i="2"/>
  <c r="C4579" i="2"/>
  <c r="Q4579" i="2"/>
  <c r="T4579" i="2" s="1"/>
  <c r="U4579" i="2" s="1"/>
  <c r="I4583" i="2"/>
  <c r="G4583" i="2" s="1"/>
  <c r="I4593" i="2"/>
  <c r="G4593" i="2" s="1"/>
  <c r="U4593" i="2"/>
  <c r="I4609" i="2"/>
  <c r="G4609" i="2" s="1"/>
  <c r="U4609" i="2"/>
  <c r="I4617" i="2"/>
  <c r="G4617" i="2" s="1"/>
  <c r="U4617" i="2"/>
  <c r="F4587" i="2"/>
  <c r="E4587" i="2" s="1"/>
  <c r="E4598" i="2"/>
  <c r="U4599" i="2"/>
  <c r="I4599" i="2"/>
  <c r="G4599" i="2" s="1"/>
  <c r="O4603" i="2"/>
  <c r="J4611" i="2"/>
  <c r="O4618" i="2"/>
  <c r="I4618" i="2" s="1"/>
  <c r="G4618" i="2" s="1"/>
  <c r="E4626" i="2"/>
  <c r="O4627" i="2"/>
  <c r="O4630" i="2"/>
  <c r="I4614" i="2"/>
  <c r="G4614" i="2" s="1"/>
  <c r="O4634" i="2"/>
  <c r="E4578" i="2"/>
  <c r="O4578" i="2"/>
  <c r="E4618" i="2"/>
  <c r="O4619" i="2"/>
  <c r="I4619" i="2" s="1"/>
  <c r="G4619" i="2" s="1"/>
  <c r="I4626" i="2"/>
  <c r="G4626" i="2" s="1"/>
  <c r="F4586" i="2"/>
  <c r="E4586" i="2" s="1"/>
  <c r="T4639" i="2"/>
  <c r="U4639" i="2" s="1"/>
  <c r="I4622" i="2"/>
  <c r="G4622" i="2" s="1"/>
  <c r="E4633" i="2"/>
  <c r="F4583" i="2"/>
  <c r="E4583" i="2" s="1"/>
  <c r="E4615" i="2"/>
  <c r="C4620" i="2"/>
  <c r="Q4620" i="2"/>
  <c r="T4620" i="2" s="1"/>
  <c r="U4620" i="2" s="1"/>
  <c r="J4780" i="2"/>
  <c r="I4785" i="2"/>
  <c r="G4785" i="2" s="1"/>
  <c r="U4785" i="2"/>
  <c r="I4789" i="2"/>
  <c r="G4789" i="2" s="1"/>
  <c r="I4793" i="2"/>
  <c r="G4793" i="2" s="1"/>
  <c r="U4793" i="2"/>
  <c r="I4797" i="2"/>
  <c r="G4797" i="2" s="1"/>
  <c r="I4801" i="2"/>
  <c r="G4801" i="2" s="1"/>
  <c r="U4801" i="2"/>
  <c r="I4805" i="2"/>
  <c r="G4805" i="2" s="1"/>
  <c r="I4809" i="2"/>
  <c r="G4809" i="2" s="1"/>
  <c r="U4809" i="2"/>
  <c r="I4813" i="2"/>
  <c r="G4813" i="2" s="1"/>
  <c r="I4817" i="2"/>
  <c r="G4817" i="2" s="1"/>
  <c r="U4817" i="2"/>
  <c r="I4821" i="2"/>
  <c r="G4821" i="2" s="1"/>
  <c r="I4825" i="2"/>
  <c r="G4825" i="2" s="1"/>
  <c r="U4825" i="2"/>
  <c r="I4829" i="2"/>
  <c r="G4829" i="2" s="1"/>
  <c r="I4833" i="2"/>
  <c r="G4833" i="2" s="1"/>
  <c r="U4833" i="2"/>
  <c r="I4837" i="2"/>
  <c r="G4837" i="2" s="1"/>
  <c r="I4841" i="2"/>
  <c r="G4841" i="2" s="1"/>
  <c r="U4841" i="2"/>
  <c r="I4845" i="2"/>
  <c r="G4845" i="2" s="1"/>
  <c r="I4849" i="2"/>
  <c r="G4849" i="2" s="1"/>
  <c r="U4849" i="2"/>
  <c r="I4853" i="2"/>
  <c r="G4853" i="2" s="1"/>
  <c r="I4857" i="2"/>
  <c r="G4857" i="2" s="1"/>
  <c r="U4857" i="2"/>
  <c r="I4861" i="2"/>
  <c r="G4861" i="2" s="1"/>
  <c r="I4865" i="2"/>
  <c r="G4865" i="2" s="1"/>
  <c r="U4865" i="2"/>
  <c r="I4869" i="2"/>
  <c r="G4869" i="2" s="1"/>
  <c r="I4873" i="2"/>
  <c r="G4873" i="2" s="1"/>
  <c r="U4873" i="2"/>
  <c r="I4877" i="2"/>
  <c r="G4877" i="2" s="1"/>
  <c r="F4779" i="2"/>
  <c r="E4779" i="2" s="1"/>
  <c r="J4779" i="2"/>
  <c r="I4886" i="2"/>
  <c r="G4886" i="2" s="1"/>
  <c r="U4886" i="2"/>
  <c r="I4888" i="2"/>
  <c r="G4888" i="2" s="1"/>
  <c r="I4890" i="2"/>
  <c r="G4890" i="2" s="1"/>
  <c r="U4890" i="2"/>
  <c r="I4894" i="2"/>
  <c r="G4894" i="2" s="1"/>
  <c r="I4898" i="2"/>
  <c r="G4898" i="2" s="1"/>
  <c r="U4898" i="2"/>
  <c r="I4902" i="2"/>
  <c r="G4902" i="2" s="1"/>
  <c r="I4778" i="2"/>
  <c r="G4778" i="2" s="1"/>
  <c r="J4787" i="2"/>
  <c r="J4791" i="2"/>
  <c r="J4795" i="2"/>
  <c r="J4803" i="2"/>
  <c r="J4807" i="2"/>
  <c r="J4811" i="2"/>
  <c r="J4819" i="2"/>
  <c r="J4823" i="2"/>
  <c r="J4827" i="2"/>
  <c r="J4835" i="2"/>
  <c r="J4839" i="2"/>
  <c r="J4843" i="2"/>
  <c r="J4851" i="2"/>
  <c r="J4855" i="2"/>
  <c r="J4867" i="2"/>
  <c r="J4871" i="2"/>
  <c r="E4886" i="2"/>
  <c r="E4894" i="2"/>
  <c r="F4784" i="2"/>
  <c r="E4784" i="2" s="1"/>
  <c r="F4792" i="2"/>
  <c r="E4792" i="2" s="1"/>
  <c r="F4800" i="2"/>
  <c r="E4800" i="2" s="1"/>
  <c r="F4808" i="2"/>
  <c r="E4808" i="2" s="1"/>
  <c r="F4816" i="2"/>
  <c r="E4816" i="2" s="1"/>
  <c r="F4824" i="2"/>
  <c r="E4824" i="2" s="1"/>
  <c r="F4832" i="2"/>
  <c r="E4832" i="2" s="1"/>
  <c r="F4840" i="2"/>
  <c r="E4840" i="2" s="1"/>
  <c r="F4848" i="2"/>
  <c r="E4848" i="2" s="1"/>
  <c r="F4856" i="2"/>
  <c r="E4856" i="2" s="1"/>
  <c r="F4864" i="2"/>
  <c r="E4864" i="2" s="1"/>
  <c r="F4872" i="2"/>
  <c r="E4872" i="2" s="1"/>
  <c r="E4889" i="2"/>
  <c r="E4897" i="2"/>
  <c r="I4903" i="2"/>
  <c r="G4903" i="2" s="1"/>
  <c r="I4911" i="2"/>
  <c r="G4911" i="2" s="1"/>
  <c r="U4911" i="2"/>
  <c r="I4919" i="2"/>
  <c r="G4919" i="2" s="1"/>
  <c r="I4927" i="2"/>
  <c r="G4927" i="2" s="1"/>
  <c r="U4927" i="2"/>
  <c r="I4935" i="2"/>
  <c r="G4935" i="2" s="1"/>
  <c r="I4943" i="2"/>
  <c r="G4943" i="2" s="1"/>
  <c r="U4943" i="2"/>
  <c r="I4951" i="2"/>
  <c r="G4951" i="2" s="1"/>
  <c r="I4959" i="2"/>
  <c r="G4959" i="2" s="1"/>
  <c r="I4967" i="2"/>
  <c r="G4967" i="2" s="1"/>
  <c r="I4975" i="2"/>
  <c r="G4975" i="2" s="1"/>
  <c r="U4975" i="2"/>
  <c r="I4983" i="2"/>
  <c r="G4983" i="2" s="1"/>
  <c r="I4991" i="2"/>
  <c r="G4991" i="2" s="1"/>
  <c r="U4991" i="2"/>
  <c r="I4999" i="2"/>
  <c r="G4999" i="2" s="1"/>
  <c r="I5015" i="2"/>
  <c r="G5015" i="2" s="1"/>
  <c r="I5023" i="2"/>
  <c r="G5023" i="2" s="1"/>
  <c r="U5023" i="2"/>
  <c r="I5031" i="2"/>
  <c r="G5031" i="2" s="1"/>
  <c r="U5031" i="2"/>
  <c r="E4902" i="2"/>
  <c r="Q4914" i="2"/>
  <c r="T4914" i="2" s="1"/>
  <c r="U4914" i="2" s="1"/>
  <c r="C4914" i="2"/>
  <c r="F4920" i="2"/>
  <c r="E4920" i="2" s="1"/>
  <c r="J4930" i="2"/>
  <c r="E4931" i="2"/>
  <c r="I4938" i="2"/>
  <c r="G4938" i="2" s="1"/>
  <c r="Q4946" i="2"/>
  <c r="T4946" i="2" s="1"/>
  <c r="U4946" i="2" s="1"/>
  <c r="C4946" i="2"/>
  <c r="F4952" i="2"/>
  <c r="E4952" i="2" s="1"/>
  <c r="J4962" i="2"/>
  <c r="E4963" i="2"/>
  <c r="I4970" i="2"/>
  <c r="G4970" i="2" s="1"/>
  <c r="Q4978" i="2"/>
  <c r="T4978" i="2" s="1"/>
  <c r="U4978" i="2" s="1"/>
  <c r="C4978" i="2"/>
  <c r="F4984" i="2"/>
  <c r="E4984" i="2" s="1"/>
  <c r="J4994" i="2"/>
  <c r="E4995" i="2"/>
  <c r="I5010" i="2"/>
  <c r="G5010" i="2" s="1"/>
  <c r="F5014" i="2"/>
  <c r="E5014" i="2" s="1"/>
  <c r="O5026" i="2"/>
  <c r="E4888" i="2"/>
  <c r="F4906" i="2"/>
  <c r="E4906" i="2" s="1"/>
  <c r="I4912" i="2"/>
  <c r="G4912" i="2" s="1"/>
  <c r="O4915" i="2"/>
  <c r="I4915" i="2" s="1"/>
  <c r="G4915" i="2" s="1"/>
  <c r="Q4920" i="2"/>
  <c r="T4920" i="2" s="1"/>
  <c r="U4920" i="2" s="1"/>
  <c r="C4920" i="2"/>
  <c r="E4926" i="2"/>
  <c r="I4944" i="2"/>
  <c r="G4944" i="2" s="1"/>
  <c r="O4947" i="2"/>
  <c r="Q4952" i="2"/>
  <c r="T4952" i="2" s="1"/>
  <c r="U4952" i="2" s="1"/>
  <c r="C4952" i="2"/>
  <c r="E4958" i="2"/>
  <c r="I4976" i="2"/>
  <c r="G4976" i="2" s="1"/>
  <c r="O4979" i="2"/>
  <c r="I4979" i="2" s="1"/>
  <c r="G4979" i="2" s="1"/>
  <c r="Q4984" i="2"/>
  <c r="T4984" i="2" s="1"/>
  <c r="C4984" i="2"/>
  <c r="E4990" i="2"/>
  <c r="O5004" i="2"/>
  <c r="I5004" i="2" s="1"/>
  <c r="G5004" i="2" s="1"/>
  <c r="I5020" i="2"/>
  <c r="G5020" i="2" s="1"/>
  <c r="F4785" i="2"/>
  <c r="E4785" i="2" s="1"/>
  <c r="F4801" i="2"/>
  <c r="E4801" i="2" s="1"/>
  <c r="F4817" i="2"/>
  <c r="E4817" i="2" s="1"/>
  <c r="F4833" i="2"/>
  <c r="E4833" i="2" s="1"/>
  <c r="F4849" i="2"/>
  <c r="E4849" i="2" s="1"/>
  <c r="F4865" i="2"/>
  <c r="E4865" i="2" s="1"/>
  <c r="E4883" i="2"/>
  <c r="E4903" i="2"/>
  <c r="Q4906" i="2"/>
  <c r="T4906" i="2" s="1"/>
  <c r="C4906" i="2"/>
  <c r="I4908" i="2"/>
  <c r="G4908" i="2" s="1"/>
  <c r="Q4918" i="2"/>
  <c r="T4918" i="2" s="1"/>
  <c r="U4918" i="2" s="1"/>
  <c r="C4918" i="2"/>
  <c r="E4927" i="2"/>
  <c r="Q4934" i="2"/>
  <c r="T4934" i="2" s="1"/>
  <c r="U4934" i="2" s="1"/>
  <c r="C4934" i="2"/>
  <c r="E4943" i="2"/>
  <c r="Q4950" i="2"/>
  <c r="T4950" i="2" s="1"/>
  <c r="C4950" i="2"/>
  <c r="Q4966" i="2"/>
  <c r="T4966" i="2" s="1"/>
  <c r="C4966" i="2"/>
  <c r="E4975" i="2"/>
  <c r="Q4982" i="2"/>
  <c r="T4982" i="2" s="1"/>
  <c r="U4982" i="2" s="1"/>
  <c r="C4982" i="2"/>
  <c r="Q4998" i="2"/>
  <c r="T4998" i="2" s="1"/>
  <c r="U4998" i="2" s="1"/>
  <c r="C4998" i="2"/>
  <c r="E5005" i="2"/>
  <c r="O5014" i="2"/>
  <c r="O5022" i="2"/>
  <c r="O5030" i="2"/>
  <c r="F5016" i="2"/>
  <c r="E5016" i="2" s="1"/>
  <c r="O5016" i="2"/>
  <c r="I5016" i="2" s="1"/>
  <c r="G5016" i="2" s="1"/>
  <c r="O5032" i="2"/>
  <c r="U5034" i="2"/>
  <c r="I5034" i="2"/>
  <c r="G5034" i="2" s="1"/>
  <c r="I5038" i="2"/>
  <c r="G5038" i="2" s="1"/>
  <c r="I5042" i="2"/>
  <c r="G5042" i="2" s="1"/>
  <c r="U5046" i="2"/>
  <c r="I5046" i="2"/>
  <c r="G5046" i="2" s="1"/>
  <c r="I5050" i="2"/>
  <c r="G5050" i="2" s="1"/>
  <c r="I5054" i="2"/>
  <c r="G5054" i="2" s="1"/>
  <c r="I5059" i="2"/>
  <c r="G5059" i="2" s="1"/>
  <c r="I5063" i="2"/>
  <c r="G5063" i="2" s="1"/>
  <c r="U5063" i="2"/>
  <c r="I5067" i="2"/>
  <c r="G5067" i="2" s="1"/>
  <c r="I5071" i="2"/>
  <c r="G5071" i="2" s="1"/>
  <c r="I5075" i="2"/>
  <c r="G5075" i="2" s="1"/>
  <c r="I5079" i="2"/>
  <c r="G5079" i="2" s="1"/>
  <c r="I5083" i="2"/>
  <c r="G5083" i="2" s="1"/>
  <c r="I5087" i="2"/>
  <c r="G5087" i="2" s="1"/>
  <c r="I5091" i="2"/>
  <c r="G5091" i="2" s="1"/>
  <c r="I5095" i="2"/>
  <c r="G5095" i="2" s="1"/>
  <c r="I5099" i="2"/>
  <c r="G5099" i="2" s="1"/>
  <c r="I5103" i="2"/>
  <c r="G5103" i="2" s="1"/>
  <c r="I5107" i="2"/>
  <c r="G5107" i="2" s="1"/>
  <c r="I5111" i="2"/>
  <c r="G5111" i="2" s="1"/>
  <c r="I5115" i="2"/>
  <c r="G5115" i="2" s="1"/>
  <c r="I5119" i="2"/>
  <c r="G5119" i="2" s="1"/>
  <c r="F4914" i="2"/>
  <c r="E4914" i="2" s="1"/>
  <c r="I4924" i="2"/>
  <c r="G4924" i="2" s="1"/>
  <c r="I4940" i="2"/>
  <c r="G4940" i="2" s="1"/>
  <c r="F4946" i="2"/>
  <c r="E4946" i="2" s="1"/>
  <c r="I4956" i="2"/>
  <c r="G4956" i="2" s="1"/>
  <c r="I4972" i="2"/>
  <c r="G4972" i="2" s="1"/>
  <c r="F4978" i="2"/>
  <c r="E4978" i="2" s="1"/>
  <c r="I4988" i="2"/>
  <c r="G4988" i="2" s="1"/>
  <c r="I5008" i="2"/>
  <c r="G5008" i="2" s="1"/>
  <c r="E5031" i="2"/>
  <c r="Q4916" i="2"/>
  <c r="T4916" i="2" s="1"/>
  <c r="U4916" i="2" s="1"/>
  <c r="C4916" i="2"/>
  <c r="E4933" i="2"/>
  <c r="F4964" i="2"/>
  <c r="E4964" i="2" s="1"/>
  <c r="I4980" i="2"/>
  <c r="G4980" i="2" s="1"/>
  <c r="F4986" i="2"/>
  <c r="E4986" i="2" s="1"/>
  <c r="C5033" i="2"/>
  <c r="Q5033" i="2"/>
  <c r="T5033" i="2" s="1"/>
  <c r="C5049" i="2"/>
  <c r="Q5049" i="2"/>
  <c r="T5049" i="2" s="1"/>
  <c r="U5049" i="2" s="1"/>
  <c r="E5025" i="2"/>
  <c r="U5033" i="2"/>
  <c r="I5033" i="2"/>
  <c r="G5033" i="2" s="1"/>
  <c r="I5037" i="2"/>
  <c r="G5037" i="2" s="1"/>
  <c r="U5041" i="2"/>
  <c r="I5041" i="2"/>
  <c r="G5041" i="2" s="1"/>
  <c r="I5045" i="2"/>
  <c r="G5045" i="2" s="1"/>
  <c r="I5049" i="2"/>
  <c r="G5049" i="2" s="1"/>
  <c r="U5053" i="2"/>
  <c r="I5053" i="2"/>
  <c r="G5053" i="2" s="1"/>
  <c r="O5127" i="2"/>
  <c r="O5131" i="2"/>
  <c r="I5131" i="2" s="1"/>
  <c r="G5131" i="2" s="1"/>
  <c r="O5135" i="2"/>
  <c r="O5139" i="2"/>
  <c r="I5139" i="2" s="1"/>
  <c r="G5139" i="2" s="1"/>
  <c r="O5143" i="2"/>
  <c r="I5143" i="2" s="1"/>
  <c r="G5143" i="2" s="1"/>
  <c r="O5147" i="2"/>
  <c r="I5147" i="2" s="1"/>
  <c r="G5147" i="2" s="1"/>
  <c r="O5151" i="2"/>
  <c r="O5155" i="2"/>
  <c r="I5155" i="2" s="1"/>
  <c r="G5155" i="2" s="1"/>
  <c r="O5159" i="2"/>
  <c r="I5159" i="2" s="1"/>
  <c r="G5159" i="2" s="1"/>
  <c r="O5163" i="2"/>
  <c r="I5163" i="2" s="1"/>
  <c r="G5163" i="2" s="1"/>
  <c r="O5167" i="2"/>
  <c r="O5171" i="2"/>
  <c r="O5175" i="2"/>
  <c r="O5179" i="2"/>
  <c r="I5179" i="2" s="1"/>
  <c r="G5179" i="2" s="1"/>
  <c r="O5183" i="2"/>
  <c r="I5183" i="2" s="1"/>
  <c r="G5183" i="2" s="1"/>
  <c r="O5187" i="2"/>
  <c r="I5187" i="2" s="1"/>
  <c r="G5187" i="2" s="1"/>
  <c r="F4954" i="2"/>
  <c r="E4954" i="2" s="1"/>
  <c r="F4996" i="2"/>
  <c r="E4996" i="2" s="1"/>
  <c r="E5021" i="2"/>
  <c r="F5081" i="2"/>
  <c r="E5081" i="2" s="1"/>
  <c r="F5092" i="2"/>
  <c r="E5092" i="2" s="1"/>
  <c r="F5104" i="2"/>
  <c r="E5104" i="2" s="1"/>
  <c r="F5048" i="2"/>
  <c r="E5048" i="2" s="1"/>
  <c r="J5059" i="2"/>
  <c r="J5063" i="2"/>
  <c r="J5071" i="2"/>
  <c r="J5075" i="2"/>
  <c r="J5083" i="2"/>
  <c r="J5087" i="2"/>
  <c r="J5091" i="2"/>
  <c r="J5095" i="2"/>
  <c r="J5099" i="2"/>
  <c r="J5103" i="2"/>
  <c r="J5107" i="2"/>
  <c r="J5115" i="2"/>
  <c r="J5119" i="2"/>
  <c r="F5056" i="2"/>
  <c r="E5056" i="2" s="1"/>
  <c r="F5068" i="2"/>
  <c r="E5068" i="2" s="1"/>
  <c r="F5096" i="2"/>
  <c r="E5096" i="2" s="1"/>
  <c r="F5057" i="2"/>
  <c r="E5057" i="2" s="1"/>
  <c r="F5069" i="2"/>
  <c r="E5069" i="2" s="1"/>
  <c r="F5080" i="2"/>
  <c r="E5080" i="2" s="1"/>
  <c r="I4836" i="2"/>
  <c r="G4836" i="2" s="1"/>
  <c r="U4836" i="2"/>
  <c r="I4868" i="2"/>
  <c r="G4868" i="2" s="1"/>
  <c r="U4868" i="2"/>
  <c r="Q4782" i="2"/>
  <c r="T4782" i="2" s="1"/>
  <c r="C4782" i="2"/>
  <c r="Q4798" i="2"/>
  <c r="T4798" i="2" s="1"/>
  <c r="U4798" i="2" s="1"/>
  <c r="C4798" i="2"/>
  <c r="Q4814" i="2"/>
  <c r="T4814" i="2" s="1"/>
  <c r="C4814" i="2"/>
  <c r="Q4826" i="2"/>
  <c r="T4826" i="2" s="1"/>
  <c r="U4826" i="2" s="1"/>
  <c r="C4826" i="2"/>
  <c r="Q4846" i="2"/>
  <c r="T4846" i="2" s="1"/>
  <c r="C4846" i="2"/>
  <c r="Q4858" i="2"/>
  <c r="T4858" i="2" s="1"/>
  <c r="U4858" i="2" s="1"/>
  <c r="C4858" i="2"/>
  <c r="Q4870" i="2"/>
  <c r="T4870" i="2" s="1"/>
  <c r="U4870" i="2" s="1"/>
  <c r="C4870" i="2"/>
  <c r="O4892" i="2"/>
  <c r="F4838" i="2"/>
  <c r="E4838" i="2" s="1"/>
  <c r="F4862" i="2"/>
  <c r="E4862" i="2" s="1"/>
  <c r="C4887" i="2"/>
  <c r="Q4887" i="2"/>
  <c r="T4887" i="2" s="1"/>
  <c r="U4887" i="2" s="1"/>
  <c r="I4913" i="2"/>
  <c r="G4913" i="2" s="1"/>
  <c r="U4913" i="2"/>
  <c r="I4921" i="2"/>
  <c r="G4921" i="2" s="1"/>
  <c r="I4929" i="2"/>
  <c r="G4929" i="2" s="1"/>
  <c r="U4929" i="2"/>
  <c r="I4937" i="2"/>
  <c r="G4937" i="2" s="1"/>
  <c r="I4945" i="2"/>
  <c r="G4945" i="2" s="1"/>
  <c r="U4945" i="2"/>
  <c r="I4953" i="2"/>
  <c r="G4953" i="2" s="1"/>
  <c r="I4961" i="2"/>
  <c r="G4961" i="2" s="1"/>
  <c r="U4961" i="2"/>
  <c r="I4969" i="2"/>
  <c r="G4969" i="2" s="1"/>
  <c r="J4830" i="2"/>
  <c r="J4858" i="2"/>
  <c r="E4831" i="2"/>
  <c r="C4917" i="2"/>
  <c r="Q4917" i="2"/>
  <c r="T4917" i="2" s="1"/>
  <c r="U4917" i="2" s="1"/>
  <c r="C4949" i="2"/>
  <c r="Q4949" i="2"/>
  <c r="T4949" i="2" s="1"/>
  <c r="U4949" i="2" s="1"/>
  <c r="E4971" i="2"/>
  <c r="Q5018" i="2"/>
  <c r="T5018" i="2" s="1"/>
  <c r="U5018" i="2" s="1"/>
  <c r="C5018" i="2"/>
  <c r="O4923" i="2"/>
  <c r="O4955" i="2"/>
  <c r="I5012" i="2"/>
  <c r="G5012" i="2" s="1"/>
  <c r="E5019" i="2"/>
  <c r="I4934" i="2"/>
  <c r="G4934" i="2" s="1"/>
  <c r="U4950" i="2"/>
  <c r="I4950" i="2"/>
  <c r="G4950" i="2" s="1"/>
  <c r="C4953" i="2"/>
  <c r="Q4953" i="2"/>
  <c r="T4953" i="2" s="1"/>
  <c r="U4953" i="2" s="1"/>
  <c r="U4966" i="2"/>
  <c r="I4966" i="2"/>
  <c r="G4966" i="2" s="1"/>
  <c r="C4969" i="2"/>
  <c r="Q4969" i="2"/>
  <c r="T4969" i="2" s="1"/>
  <c r="U4969" i="2" s="1"/>
  <c r="C4985" i="2"/>
  <c r="Q4985" i="2"/>
  <c r="T4985" i="2" s="1"/>
  <c r="U4985" i="2" s="1"/>
  <c r="I4998" i="2"/>
  <c r="G4998" i="2" s="1"/>
  <c r="C5001" i="2"/>
  <c r="Q5001" i="2"/>
  <c r="T5001" i="2" s="1"/>
  <c r="U5001" i="2" s="1"/>
  <c r="I4534" i="2"/>
  <c r="G4534" i="2" s="1"/>
  <c r="J4536" i="2"/>
  <c r="I4539" i="2"/>
  <c r="G4539" i="2" s="1"/>
  <c r="U4539" i="2"/>
  <c r="I4543" i="2"/>
  <c r="G4543" i="2" s="1"/>
  <c r="U4543" i="2"/>
  <c r="I4547" i="2"/>
  <c r="G4547" i="2" s="1"/>
  <c r="U4547" i="2"/>
  <c r="U4546" i="2"/>
  <c r="I4546" i="2"/>
  <c r="G4546" i="2" s="1"/>
  <c r="O4548" i="2"/>
  <c r="U4552" i="2"/>
  <c r="I4552" i="2"/>
  <c r="G4552" i="2" s="1"/>
  <c r="C4559" i="2"/>
  <c r="Q4559" i="2"/>
  <c r="T4559" i="2" s="1"/>
  <c r="U4559" i="2" s="1"/>
  <c r="I4563" i="2"/>
  <c r="G4563" i="2" s="1"/>
  <c r="F4567" i="2"/>
  <c r="E4567" i="2" s="1"/>
  <c r="C4571" i="2"/>
  <c r="Q4571" i="2"/>
  <c r="T4571" i="2" s="1"/>
  <c r="U4571" i="2" s="1"/>
  <c r="O4573" i="2"/>
  <c r="I4573" i="2" s="1"/>
  <c r="G4573" i="2" s="1"/>
  <c r="F4544" i="2"/>
  <c r="E4544" i="2" s="1"/>
  <c r="Q4555" i="2"/>
  <c r="T4555" i="2" s="1"/>
  <c r="U4555" i="2" s="1"/>
  <c r="C4555" i="2"/>
  <c r="E4562" i="2"/>
  <c r="I4571" i="2"/>
  <c r="G4571" i="2" s="1"/>
  <c r="I4577" i="2"/>
  <c r="G4577" i="2" s="1"/>
  <c r="U4577" i="2"/>
  <c r="C4583" i="2"/>
  <c r="Q4583" i="2"/>
  <c r="T4583" i="2" s="1"/>
  <c r="U4583" i="2" s="1"/>
  <c r="I4606" i="2"/>
  <c r="G4606" i="2" s="1"/>
  <c r="U4606" i="2"/>
  <c r="I4597" i="2"/>
  <c r="G4597" i="2" s="1"/>
  <c r="I4613" i="2"/>
  <c r="G4613" i="2" s="1"/>
  <c r="I4562" i="2"/>
  <c r="G4562" i="2" s="1"/>
  <c r="F4591" i="2"/>
  <c r="E4591" i="2" s="1"/>
  <c r="J4599" i="2"/>
  <c r="I4603" i="2"/>
  <c r="G4603" i="2" s="1"/>
  <c r="C4607" i="2"/>
  <c r="Q4607" i="2"/>
  <c r="T4607" i="2" s="1"/>
  <c r="U4607" i="2" s="1"/>
  <c r="E4619" i="2"/>
  <c r="F4635" i="2"/>
  <c r="E4635" i="2" s="1"/>
  <c r="C4625" i="2"/>
  <c r="Q4625" i="2"/>
  <c r="T4625" i="2" s="1"/>
  <c r="O4629" i="2"/>
  <c r="I4629" i="2" s="1"/>
  <c r="G4629" i="2" s="1"/>
  <c r="O4633" i="2"/>
  <c r="I4781" i="2"/>
  <c r="G4781" i="2" s="1"/>
  <c r="I4782" i="2"/>
  <c r="G4782" i="2" s="1"/>
  <c r="U4782" i="2"/>
  <c r="I4786" i="2"/>
  <c r="G4786" i="2" s="1"/>
  <c r="U4786" i="2"/>
  <c r="I4790" i="2"/>
  <c r="G4790" i="2" s="1"/>
  <c r="I4794" i="2"/>
  <c r="G4794" i="2" s="1"/>
  <c r="I4798" i="2"/>
  <c r="G4798" i="2" s="1"/>
  <c r="I4802" i="2"/>
  <c r="G4802" i="2" s="1"/>
  <c r="I4806" i="2"/>
  <c r="G4806" i="2" s="1"/>
  <c r="U4806" i="2"/>
  <c r="I4810" i="2"/>
  <c r="G4810" i="2" s="1"/>
  <c r="I4814" i="2"/>
  <c r="G4814" i="2" s="1"/>
  <c r="U4814" i="2"/>
  <c r="I4818" i="2"/>
  <c r="G4818" i="2" s="1"/>
  <c r="I4822" i="2"/>
  <c r="G4822" i="2" s="1"/>
  <c r="I4826" i="2"/>
  <c r="G4826" i="2" s="1"/>
  <c r="I4830" i="2"/>
  <c r="G4830" i="2" s="1"/>
  <c r="U4830" i="2"/>
  <c r="I4834" i="2"/>
  <c r="G4834" i="2" s="1"/>
  <c r="I4838" i="2"/>
  <c r="G4838" i="2" s="1"/>
  <c r="I4842" i="2"/>
  <c r="G4842" i="2" s="1"/>
  <c r="I4846" i="2"/>
  <c r="G4846" i="2" s="1"/>
  <c r="U4846" i="2"/>
  <c r="I4850" i="2"/>
  <c r="G4850" i="2" s="1"/>
  <c r="U4850" i="2"/>
  <c r="I4854" i="2"/>
  <c r="G4854" i="2" s="1"/>
  <c r="I4858" i="2"/>
  <c r="G4858" i="2" s="1"/>
  <c r="I4862" i="2"/>
  <c r="G4862" i="2" s="1"/>
  <c r="I4866" i="2"/>
  <c r="G4866" i="2" s="1"/>
  <c r="I4870" i="2"/>
  <c r="G4870" i="2" s="1"/>
  <c r="I4874" i="2"/>
  <c r="G4874" i="2" s="1"/>
  <c r="U4874" i="2"/>
  <c r="I4878" i="2"/>
  <c r="G4878" i="2" s="1"/>
  <c r="I4780" i="2"/>
  <c r="G4780" i="2" s="1"/>
  <c r="Q4778" i="2"/>
  <c r="T4778" i="2" s="1"/>
  <c r="U4778" i="2" s="1"/>
  <c r="C4778" i="2"/>
  <c r="O4880" i="2"/>
  <c r="O4896" i="2"/>
  <c r="I4909" i="2"/>
  <c r="G4909" i="2" s="1"/>
  <c r="U4909" i="2"/>
  <c r="I4917" i="2"/>
  <c r="G4917" i="2" s="1"/>
  <c r="I4925" i="2"/>
  <c r="G4925" i="2" s="1"/>
  <c r="I4933" i="2"/>
  <c r="G4933" i="2" s="1"/>
  <c r="U4933" i="2"/>
  <c r="I4941" i="2"/>
  <c r="G4941" i="2" s="1"/>
  <c r="I4949" i="2"/>
  <c r="G4949" i="2" s="1"/>
  <c r="I4957" i="2"/>
  <c r="G4957" i="2" s="1"/>
  <c r="U4957" i="2"/>
  <c r="I4973" i="2"/>
  <c r="G4973" i="2" s="1"/>
  <c r="U4973" i="2"/>
  <c r="I4981" i="2"/>
  <c r="G4981" i="2" s="1"/>
  <c r="U4981" i="2"/>
  <c r="I4989" i="2"/>
  <c r="G4989" i="2" s="1"/>
  <c r="U4989" i="2"/>
  <c r="I5005" i="2"/>
  <c r="G5005" i="2" s="1"/>
  <c r="U5005" i="2"/>
  <c r="I5013" i="2"/>
  <c r="G5013" i="2" s="1"/>
  <c r="U5013" i="2"/>
  <c r="I5021" i="2"/>
  <c r="G5021" i="2" s="1"/>
  <c r="U5021" i="2"/>
  <c r="I5029" i="2"/>
  <c r="G5029" i="2" s="1"/>
  <c r="U5029" i="2"/>
  <c r="J4788" i="2"/>
  <c r="J4796" i="2"/>
  <c r="J4804" i="2"/>
  <c r="J4812" i="2"/>
  <c r="J4820" i="2"/>
  <c r="J4828" i="2"/>
  <c r="J4922" i="2"/>
  <c r="I4930" i="2"/>
  <c r="G4930" i="2" s="1"/>
  <c r="Q4938" i="2"/>
  <c r="T4938" i="2" s="1"/>
  <c r="U4938" i="2" s="1"/>
  <c r="C4938" i="2"/>
  <c r="I4962" i="2"/>
  <c r="G4962" i="2" s="1"/>
  <c r="O4965" i="2"/>
  <c r="I4965" i="2" s="1"/>
  <c r="G4965" i="2" s="1"/>
  <c r="Q4970" i="2"/>
  <c r="T4970" i="2" s="1"/>
  <c r="U4970" i="2" s="1"/>
  <c r="C4970" i="2"/>
  <c r="I4994" i="2"/>
  <c r="G4994" i="2" s="1"/>
  <c r="O4997" i="2"/>
  <c r="Q5002" i="2"/>
  <c r="T5002" i="2" s="1"/>
  <c r="U5002" i="2" s="1"/>
  <c r="C5002" i="2"/>
  <c r="I5018" i="2"/>
  <c r="G5018" i="2" s="1"/>
  <c r="F5022" i="2"/>
  <c r="E5022" i="2" s="1"/>
  <c r="Q4912" i="2"/>
  <c r="T4912" i="2" s="1"/>
  <c r="U4912" i="2" s="1"/>
  <c r="C4912" i="2"/>
  <c r="F4918" i="2"/>
  <c r="E4918" i="2" s="1"/>
  <c r="E4929" i="2"/>
  <c r="I4936" i="2"/>
  <c r="G4936" i="2" s="1"/>
  <c r="O4939" i="2"/>
  <c r="Q4944" i="2"/>
  <c r="T4944" i="2" s="1"/>
  <c r="U4944" i="2" s="1"/>
  <c r="C4944" i="2"/>
  <c r="F4950" i="2"/>
  <c r="E4950" i="2" s="1"/>
  <c r="E4961" i="2"/>
  <c r="I4968" i="2"/>
  <c r="G4968" i="2" s="1"/>
  <c r="Q4976" i="2"/>
  <c r="T4976" i="2" s="1"/>
  <c r="U4976" i="2" s="1"/>
  <c r="C4976" i="2"/>
  <c r="F4982" i="2"/>
  <c r="E4982" i="2" s="1"/>
  <c r="E4993" i="2"/>
  <c r="I5000" i="2"/>
  <c r="G5000" i="2" s="1"/>
  <c r="E5003" i="2"/>
  <c r="O5007" i="2"/>
  <c r="I5007" i="2" s="1"/>
  <c r="G5007" i="2" s="1"/>
  <c r="Q5012" i="2"/>
  <c r="T5012" i="2" s="1"/>
  <c r="U5012" i="2" s="1"/>
  <c r="C5012" i="2"/>
  <c r="F4789" i="2"/>
  <c r="E4789" i="2" s="1"/>
  <c r="F4805" i="2"/>
  <c r="E4805" i="2" s="1"/>
  <c r="F4821" i="2"/>
  <c r="E4821" i="2" s="1"/>
  <c r="F4837" i="2"/>
  <c r="E4837" i="2" s="1"/>
  <c r="F4853" i="2"/>
  <c r="E4853" i="2" s="1"/>
  <c r="F4869" i="2"/>
  <c r="E4869" i="2" s="1"/>
  <c r="Q4908" i="2"/>
  <c r="T4908" i="2" s="1"/>
  <c r="U4908" i="2" s="1"/>
  <c r="C4908" i="2"/>
  <c r="I4910" i="2"/>
  <c r="G4910" i="2" s="1"/>
  <c r="I4926" i="2"/>
  <c r="G4926" i="2" s="1"/>
  <c r="I4942" i="2"/>
  <c r="G4942" i="2" s="1"/>
  <c r="I4958" i="2"/>
  <c r="G4958" i="2" s="1"/>
  <c r="I4974" i="2"/>
  <c r="G4974" i="2" s="1"/>
  <c r="I4990" i="2"/>
  <c r="G4990" i="2" s="1"/>
  <c r="I5006" i="2"/>
  <c r="G5006" i="2" s="1"/>
  <c r="U5006" i="2"/>
  <c r="E5013" i="2"/>
  <c r="E5017" i="2"/>
  <c r="I5056" i="2"/>
  <c r="G5056" i="2" s="1"/>
  <c r="I5060" i="2"/>
  <c r="G5060" i="2" s="1"/>
  <c r="I5064" i="2"/>
  <c r="G5064" i="2" s="1"/>
  <c r="I5068" i="2"/>
  <c r="G5068" i="2" s="1"/>
  <c r="I5072" i="2"/>
  <c r="G5072" i="2" s="1"/>
  <c r="U5072" i="2"/>
  <c r="I5076" i="2"/>
  <c r="G5076" i="2" s="1"/>
  <c r="I5080" i="2"/>
  <c r="G5080" i="2" s="1"/>
  <c r="U5080" i="2"/>
  <c r="I5084" i="2"/>
  <c r="G5084" i="2" s="1"/>
  <c r="I5088" i="2"/>
  <c r="G5088" i="2" s="1"/>
  <c r="U5088" i="2"/>
  <c r="I5092" i="2"/>
  <c r="G5092" i="2" s="1"/>
  <c r="I5096" i="2"/>
  <c r="G5096" i="2" s="1"/>
  <c r="U5096" i="2"/>
  <c r="I5100" i="2"/>
  <c r="G5100" i="2" s="1"/>
  <c r="I5104" i="2"/>
  <c r="G5104" i="2" s="1"/>
  <c r="U5104" i="2"/>
  <c r="I5108" i="2"/>
  <c r="G5108" i="2" s="1"/>
  <c r="I5112" i="2"/>
  <c r="G5112" i="2" s="1"/>
  <c r="I5116" i="2"/>
  <c r="G5116" i="2" s="1"/>
  <c r="I5120" i="2"/>
  <c r="G5120" i="2" s="1"/>
  <c r="Q4924" i="2"/>
  <c r="T4924" i="2" s="1"/>
  <c r="U4924" i="2" s="1"/>
  <c r="C4924" i="2"/>
  <c r="Q4940" i="2"/>
  <c r="T4940" i="2" s="1"/>
  <c r="U4940" i="2" s="1"/>
  <c r="C4940" i="2"/>
  <c r="Q4956" i="2"/>
  <c r="T4956" i="2" s="1"/>
  <c r="U4956" i="2" s="1"/>
  <c r="C4956" i="2"/>
  <c r="Q4972" i="2"/>
  <c r="T4972" i="2" s="1"/>
  <c r="U4972" i="2" s="1"/>
  <c r="C4972" i="2"/>
  <c r="Q4988" i="2"/>
  <c r="T4988" i="2" s="1"/>
  <c r="U4988" i="2" s="1"/>
  <c r="C4988" i="2"/>
  <c r="F5010" i="2"/>
  <c r="E5010" i="2" s="1"/>
  <c r="U5028" i="2"/>
  <c r="I5028" i="2"/>
  <c r="G5028" i="2" s="1"/>
  <c r="I5126" i="2"/>
  <c r="G5126" i="2" s="1"/>
  <c r="U5126" i="2"/>
  <c r="I5128" i="2"/>
  <c r="G5128" i="2" s="1"/>
  <c r="I5130" i="2"/>
  <c r="G5130" i="2" s="1"/>
  <c r="U5130" i="2"/>
  <c r="I5134" i="2"/>
  <c r="G5134" i="2" s="1"/>
  <c r="U5134" i="2"/>
  <c r="I5138" i="2"/>
  <c r="G5138" i="2" s="1"/>
  <c r="U5138" i="2"/>
  <c r="I5142" i="2"/>
  <c r="G5142" i="2" s="1"/>
  <c r="U5146" i="2"/>
  <c r="I5146" i="2"/>
  <c r="G5146" i="2" s="1"/>
  <c r="I5150" i="2"/>
  <c r="G5150" i="2" s="1"/>
  <c r="U5150" i="2"/>
  <c r="U5154" i="2"/>
  <c r="I5154" i="2"/>
  <c r="G5154" i="2" s="1"/>
  <c r="I5158" i="2"/>
  <c r="G5158" i="2" s="1"/>
  <c r="U5158" i="2"/>
  <c r="I5162" i="2"/>
  <c r="G5162" i="2" s="1"/>
  <c r="U5162" i="2"/>
  <c r="I5166" i="2"/>
  <c r="G5166" i="2" s="1"/>
  <c r="U5166" i="2"/>
  <c r="I5170" i="2"/>
  <c r="G5170" i="2" s="1"/>
  <c r="U5170" i="2"/>
  <c r="I5174" i="2"/>
  <c r="G5174" i="2" s="1"/>
  <c r="I5178" i="2"/>
  <c r="G5178" i="2" s="1"/>
  <c r="U5178" i="2"/>
  <c r="I5182" i="2"/>
  <c r="G5182" i="2" s="1"/>
  <c r="I5186" i="2"/>
  <c r="G5186" i="2" s="1"/>
  <c r="F4916" i="2"/>
  <c r="E4916" i="2" s="1"/>
  <c r="I4932" i="2"/>
  <c r="G4932" i="2" s="1"/>
  <c r="Q4980" i="2"/>
  <c r="T4980" i="2" s="1"/>
  <c r="U4980" i="2" s="1"/>
  <c r="C4980" i="2"/>
  <c r="J5033" i="2"/>
  <c r="E5035" i="2"/>
  <c r="J5037" i="2"/>
  <c r="E5039" i="2"/>
  <c r="J5041" i="2"/>
  <c r="E5043" i="2"/>
  <c r="J5045" i="2"/>
  <c r="E5047" i="2"/>
  <c r="J5049" i="2"/>
  <c r="E5051" i="2"/>
  <c r="J5053" i="2"/>
  <c r="E5055" i="2"/>
  <c r="O5124" i="2"/>
  <c r="I5124" i="2" s="1"/>
  <c r="G5124" i="2" s="1"/>
  <c r="O5128" i="2"/>
  <c r="O5132" i="2"/>
  <c r="O5136" i="2"/>
  <c r="I5136" i="2" s="1"/>
  <c r="G5136" i="2" s="1"/>
  <c r="O5140" i="2"/>
  <c r="I5140" i="2" s="1"/>
  <c r="G5140" i="2" s="1"/>
  <c r="O5144" i="2"/>
  <c r="I5144" i="2" s="1"/>
  <c r="G5144" i="2" s="1"/>
  <c r="O5148" i="2"/>
  <c r="O5152" i="2"/>
  <c r="I5152" i="2" s="1"/>
  <c r="G5152" i="2" s="1"/>
  <c r="O5156" i="2"/>
  <c r="I5156" i="2" s="1"/>
  <c r="G5156" i="2" s="1"/>
  <c r="O5160" i="2"/>
  <c r="O5164" i="2"/>
  <c r="O5168" i="2"/>
  <c r="I5168" i="2" s="1"/>
  <c r="G5168" i="2" s="1"/>
  <c r="O5172" i="2"/>
  <c r="I5172" i="2" s="1"/>
  <c r="G5172" i="2" s="1"/>
  <c r="O5176" i="2"/>
  <c r="O5180" i="2"/>
  <c r="O5184" i="2"/>
  <c r="I5184" i="2" s="1"/>
  <c r="G5184" i="2" s="1"/>
  <c r="O5188" i="2"/>
  <c r="I5188" i="2" s="1"/>
  <c r="G5188" i="2" s="1"/>
  <c r="I4948" i="2"/>
  <c r="G4948" i="2" s="1"/>
  <c r="Q5024" i="2"/>
  <c r="T5024" i="2" s="1"/>
  <c r="U5024" i="2" s="1"/>
  <c r="C5024" i="2"/>
  <c r="F5061" i="2"/>
  <c r="E5061" i="2" s="1"/>
  <c r="F5073" i="2"/>
  <c r="E5073" i="2" s="1"/>
  <c r="F5084" i="2"/>
  <c r="E5084" i="2" s="1"/>
  <c r="F5117" i="2"/>
  <c r="E5117" i="2" s="1"/>
  <c r="J5060" i="2"/>
  <c r="J5064" i="2"/>
  <c r="J5072" i="2"/>
  <c r="J5076" i="2"/>
  <c r="J5108" i="2"/>
  <c r="J5116" i="2"/>
  <c r="G5123" i="2"/>
  <c r="F5113" i="2"/>
  <c r="E5113" i="2" s="1"/>
  <c r="I4832" i="2"/>
  <c r="G4832" i="2" s="1"/>
  <c r="U4832" i="2"/>
  <c r="I4844" i="2"/>
  <c r="G4844" i="2" s="1"/>
  <c r="I4852" i="2"/>
  <c r="G4852" i="2" s="1"/>
  <c r="U4852" i="2"/>
  <c r="I4876" i="2"/>
  <c r="G4876" i="2" s="1"/>
  <c r="Q4790" i="2"/>
  <c r="T4790" i="2" s="1"/>
  <c r="U4790" i="2" s="1"/>
  <c r="C4790" i="2"/>
  <c r="Q4802" i="2"/>
  <c r="T4802" i="2" s="1"/>
  <c r="U4802" i="2" s="1"/>
  <c r="C4802" i="2"/>
  <c r="Q4810" i="2"/>
  <c r="T4810" i="2" s="1"/>
  <c r="U4810" i="2" s="1"/>
  <c r="C4810" i="2"/>
  <c r="Q4822" i="2"/>
  <c r="T4822" i="2" s="1"/>
  <c r="U4822" i="2" s="1"/>
  <c r="C4822" i="2"/>
  <c r="Q4834" i="2"/>
  <c r="T4834" i="2" s="1"/>
  <c r="U4834" i="2" s="1"/>
  <c r="C4834" i="2"/>
  <c r="Q4842" i="2"/>
  <c r="T4842" i="2" s="1"/>
  <c r="U4842" i="2" s="1"/>
  <c r="C4842" i="2"/>
  <c r="Q4854" i="2"/>
  <c r="T4854" i="2" s="1"/>
  <c r="U4854" i="2" s="1"/>
  <c r="C4854" i="2"/>
  <c r="Q4866" i="2"/>
  <c r="T4866" i="2" s="1"/>
  <c r="U4866" i="2" s="1"/>
  <c r="C4866" i="2"/>
  <c r="Q4878" i="2"/>
  <c r="T4878" i="2" s="1"/>
  <c r="U4878" i="2" s="1"/>
  <c r="C4878" i="2"/>
  <c r="O4900" i="2"/>
  <c r="I4900" i="2" s="1"/>
  <c r="G4900" i="2" s="1"/>
  <c r="F4854" i="2"/>
  <c r="E4854" i="2" s="1"/>
  <c r="I5001" i="2"/>
  <c r="G5001" i="2" s="1"/>
  <c r="I5017" i="2"/>
  <c r="G5017" i="2" s="1"/>
  <c r="U5017" i="2"/>
  <c r="I5025" i="2"/>
  <c r="G5025" i="2" s="1"/>
  <c r="U5025" i="2"/>
  <c r="E4799" i="2"/>
  <c r="E4847" i="2"/>
  <c r="E4879" i="2"/>
  <c r="O4907" i="2"/>
  <c r="Q4922" i="2"/>
  <c r="T4922" i="2" s="1"/>
  <c r="C4922" i="2"/>
  <c r="Q4954" i="2"/>
  <c r="T4954" i="2" s="1"/>
  <c r="C4954" i="2"/>
  <c r="Q4986" i="2"/>
  <c r="T4986" i="2" s="1"/>
  <c r="C4986" i="2"/>
  <c r="I5002" i="2"/>
  <c r="G5002" i="2" s="1"/>
  <c r="Q4928" i="2"/>
  <c r="T4928" i="2" s="1"/>
  <c r="C4928" i="2"/>
  <c r="Q4960" i="2"/>
  <c r="T4960" i="2" s="1"/>
  <c r="C4960" i="2"/>
  <c r="U4984" i="2"/>
  <c r="I4984" i="2"/>
  <c r="G4984" i="2" s="1"/>
  <c r="U4906" i="2"/>
  <c r="I4906" i="2"/>
  <c r="G4906" i="2" s="1"/>
  <c r="C4921" i="2"/>
  <c r="Q4921" i="2"/>
  <c r="T4921" i="2" s="1"/>
  <c r="U4921" i="2" s="1"/>
  <c r="I5062" i="2"/>
  <c r="G5062" i="2" s="1"/>
  <c r="U5062" i="2"/>
  <c r="I5082" i="2"/>
  <c r="G5082" i="2" s="1"/>
  <c r="C4534" i="2"/>
  <c r="Q4534" i="2"/>
  <c r="T4534" i="2" s="1"/>
  <c r="U4534" i="2" s="1"/>
  <c r="C4537" i="2"/>
  <c r="Q4537" i="2"/>
  <c r="T4537" i="2" s="1"/>
  <c r="U4537" i="2" s="1"/>
  <c r="C4541" i="2"/>
  <c r="Q4541" i="2"/>
  <c r="T4541" i="2" s="1"/>
  <c r="U4541" i="2" s="1"/>
  <c r="C4545" i="2"/>
  <c r="Q4545" i="2"/>
  <c r="T4545" i="2" s="1"/>
  <c r="U4545" i="2" s="1"/>
  <c r="C4551" i="2"/>
  <c r="Q4551" i="2"/>
  <c r="T4551" i="2" s="1"/>
  <c r="U4551" i="2" s="1"/>
  <c r="Q4557" i="2"/>
  <c r="T4557" i="2" s="1"/>
  <c r="U4557" i="2" s="1"/>
  <c r="C4557" i="2"/>
  <c r="C4558" i="2"/>
  <c r="Q4558" i="2"/>
  <c r="T4558" i="2" s="1"/>
  <c r="U4558" i="2" s="1"/>
  <c r="I4559" i="2"/>
  <c r="G4559" i="2" s="1"/>
  <c r="C4567" i="2"/>
  <c r="Q4567" i="2"/>
  <c r="T4567" i="2" s="1"/>
  <c r="U4567" i="2" s="1"/>
  <c r="C4569" i="2"/>
  <c r="Q4569" i="2"/>
  <c r="T4569" i="2" s="1"/>
  <c r="U4569" i="2" s="1"/>
  <c r="I4557" i="2"/>
  <c r="G4557" i="2" s="1"/>
  <c r="I4567" i="2"/>
  <c r="G4567" i="2" s="1"/>
  <c r="E4558" i="2"/>
  <c r="U4587" i="2"/>
  <c r="I4587" i="2"/>
  <c r="G4587" i="2" s="1"/>
  <c r="U4591" i="2"/>
  <c r="I4591" i="2"/>
  <c r="G4591" i="2" s="1"/>
  <c r="I4602" i="2"/>
  <c r="G4602" i="2" s="1"/>
  <c r="U4602" i="2"/>
  <c r="I4574" i="2"/>
  <c r="G4574" i="2" s="1"/>
  <c r="I4601" i="2"/>
  <c r="G4601" i="2" s="1"/>
  <c r="I4625" i="2"/>
  <c r="G4625" i="2" s="1"/>
  <c r="U4625" i="2"/>
  <c r="C4595" i="2"/>
  <c r="Q4595" i="2"/>
  <c r="T4595" i="2" s="1"/>
  <c r="U4595" i="2" s="1"/>
  <c r="I4607" i="2"/>
  <c r="G4607" i="2" s="1"/>
  <c r="C4611" i="2"/>
  <c r="Q4611" i="2"/>
  <c r="T4611" i="2" s="1"/>
  <c r="U4611" i="2" s="1"/>
  <c r="C4635" i="2"/>
  <c r="Q4635" i="2"/>
  <c r="T4635" i="2" s="1"/>
  <c r="U4635" i="2" s="1"/>
  <c r="C4637" i="2"/>
  <c r="Q4637" i="2"/>
  <c r="T4637" i="2" s="1"/>
  <c r="U4637" i="2" s="1"/>
  <c r="O4588" i="2"/>
  <c r="I4588" i="2" s="1"/>
  <c r="G4588" i="2" s="1"/>
  <c r="F4592" i="2"/>
  <c r="E4592" i="2" s="1"/>
  <c r="C4592" i="2"/>
  <c r="Q4592" i="2"/>
  <c r="T4592" i="2" s="1"/>
  <c r="U4592" i="2" s="1"/>
  <c r="C4623" i="2"/>
  <c r="Q4623" i="2"/>
  <c r="T4623" i="2" s="1"/>
  <c r="U4623" i="2" s="1"/>
  <c r="I4635" i="2"/>
  <c r="G4635" i="2" s="1"/>
  <c r="I4578" i="2"/>
  <c r="G4578" i="2" s="1"/>
  <c r="I4631" i="2"/>
  <c r="G4631" i="2" s="1"/>
  <c r="C4631" i="2"/>
  <c r="Q4631" i="2"/>
  <c r="T4631" i="2" s="1"/>
  <c r="U4631" i="2" s="1"/>
  <c r="I4633" i="2"/>
  <c r="G4633" i="2" s="1"/>
  <c r="O4590" i="2"/>
  <c r="I4590" i="2" s="1"/>
  <c r="G4590" i="2" s="1"/>
  <c r="Q4781" i="2"/>
  <c r="T4781" i="2" s="1"/>
  <c r="U4781" i="2" s="1"/>
  <c r="C4781" i="2"/>
  <c r="I4783" i="2"/>
  <c r="G4783" i="2" s="1"/>
  <c r="U4783" i="2"/>
  <c r="I4787" i="2"/>
  <c r="G4787" i="2" s="1"/>
  <c r="U4787" i="2"/>
  <c r="I4791" i="2"/>
  <c r="G4791" i="2" s="1"/>
  <c r="U4791" i="2"/>
  <c r="I4795" i="2"/>
  <c r="G4795" i="2" s="1"/>
  <c r="U4795" i="2"/>
  <c r="I4799" i="2"/>
  <c r="G4799" i="2" s="1"/>
  <c r="U4799" i="2"/>
  <c r="I4803" i="2"/>
  <c r="G4803" i="2" s="1"/>
  <c r="U4803" i="2"/>
  <c r="I4807" i="2"/>
  <c r="G4807" i="2" s="1"/>
  <c r="U4807" i="2"/>
  <c r="I4811" i="2"/>
  <c r="G4811" i="2" s="1"/>
  <c r="U4811" i="2"/>
  <c r="I4815" i="2"/>
  <c r="G4815" i="2" s="1"/>
  <c r="U4815" i="2"/>
  <c r="I4819" i="2"/>
  <c r="G4819" i="2" s="1"/>
  <c r="U4819" i="2"/>
  <c r="I4823" i="2"/>
  <c r="G4823" i="2" s="1"/>
  <c r="U4823" i="2"/>
  <c r="I4827" i="2"/>
  <c r="G4827" i="2" s="1"/>
  <c r="U4827" i="2"/>
  <c r="I4831" i="2"/>
  <c r="G4831" i="2" s="1"/>
  <c r="I4835" i="2"/>
  <c r="G4835" i="2" s="1"/>
  <c r="U4835" i="2"/>
  <c r="I4839" i="2"/>
  <c r="G4839" i="2" s="1"/>
  <c r="I4843" i="2"/>
  <c r="G4843" i="2" s="1"/>
  <c r="U4843" i="2"/>
  <c r="I4847" i="2"/>
  <c r="G4847" i="2" s="1"/>
  <c r="I4851" i="2"/>
  <c r="G4851" i="2" s="1"/>
  <c r="U4851" i="2"/>
  <c r="I4855" i="2"/>
  <c r="G4855" i="2" s="1"/>
  <c r="I4859" i="2"/>
  <c r="G4859" i="2" s="1"/>
  <c r="U4859" i="2"/>
  <c r="I4863" i="2"/>
  <c r="G4863" i="2" s="1"/>
  <c r="I4867" i="2"/>
  <c r="G4867" i="2" s="1"/>
  <c r="U4867" i="2"/>
  <c r="I4871" i="2"/>
  <c r="G4871" i="2" s="1"/>
  <c r="I4875" i="2"/>
  <c r="G4875" i="2" s="1"/>
  <c r="U4875" i="2"/>
  <c r="I4879" i="2"/>
  <c r="G4879" i="2" s="1"/>
  <c r="Q4780" i="2"/>
  <c r="T4780" i="2" s="1"/>
  <c r="U4780" i="2" s="1"/>
  <c r="C4780" i="2"/>
  <c r="I4779" i="2"/>
  <c r="G4779" i="2" s="1"/>
  <c r="I4881" i="2"/>
  <c r="G4881" i="2" s="1"/>
  <c r="I4883" i="2"/>
  <c r="G4883" i="2" s="1"/>
  <c r="U4883" i="2"/>
  <c r="I4885" i="2"/>
  <c r="G4885" i="2" s="1"/>
  <c r="U4885" i="2"/>
  <c r="I4887" i="2"/>
  <c r="G4887" i="2" s="1"/>
  <c r="I4889" i="2"/>
  <c r="G4889" i="2" s="1"/>
  <c r="U4889" i="2"/>
  <c r="I4891" i="2"/>
  <c r="G4891" i="2" s="1"/>
  <c r="U4891" i="2"/>
  <c r="I4893" i="2"/>
  <c r="G4893" i="2" s="1"/>
  <c r="U4893" i="2"/>
  <c r="I4895" i="2"/>
  <c r="G4895" i="2" s="1"/>
  <c r="U4895" i="2"/>
  <c r="I4897" i="2"/>
  <c r="G4897" i="2" s="1"/>
  <c r="U4897" i="2"/>
  <c r="I4899" i="2"/>
  <c r="G4899" i="2" s="1"/>
  <c r="U4899" i="2"/>
  <c r="I4901" i="2"/>
  <c r="G4901" i="2" s="1"/>
  <c r="U4901" i="2"/>
  <c r="J4793" i="2"/>
  <c r="J4809" i="2"/>
  <c r="J4825" i="2"/>
  <c r="J4841" i="2"/>
  <c r="J4857" i="2"/>
  <c r="J4873" i="2"/>
  <c r="O4882" i="2"/>
  <c r="E4890" i="2"/>
  <c r="E4898" i="2"/>
  <c r="I4923" i="2"/>
  <c r="G4923" i="2" s="1"/>
  <c r="I4931" i="2"/>
  <c r="G4931" i="2" s="1"/>
  <c r="U4931" i="2"/>
  <c r="I4939" i="2"/>
  <c r="G4939" i="2" s="1"/>
  <c r="I4947" i="2"/>
  <c r="G4947" i="2" s="1"/>
  <c r="I4955" i="2"/>
  <c r="G4955" i="2" s="1"/>
  <c r="I4963" i="2"/>
  <c r="G4963" i="2" s="1"/>
  <c r="U4963" i="2"/>
  <c r="I4971" i="2"/>
  <c r="G4971" i="2" s="1"/>
  <c r="U4971" i="2"/>
  <c r="I4995" i="2"/>
  <c r="G4995" i="2" s="1"/>
  <c r="U4995" i="2"/>
  <c r="I5003" i="2"/>
  <c r="G5003" i="2" s="1"/>
  <c r="U5003" i="2"/>
  <c r="I5011" i="2"/>
  <c r="G5011" i="2" s="1"/>
  <c r="U5011" i="2"/>
  <c r="I5019" i="2"/>
  <c r="G5019" i="2" s="1"/>
  <c r="U5019" i="2"/>
  <c r="I5027" i="2"/>
  <c r="G5027" i="2" s="1"/>
  <c r="U5027" i="2"/>
  <c r="Q4877" i="2"/>
  <c r="T4877" i="2" s="1"/>
  <c r="U4877" i="2" s="1"/>
  <c r="C4877" i="2"/>
  <c r="E4859" i="2"/>
  <c r="E4875" i="2"/>
  <c r="C4905" i="2"/>
  <c r="Q4905" i="2"/>
  <c r="T4905" i="2" s="1"/>
  <c r="U4905" i="2" s="1"/>
  <c r="U4922" i="2"/>
  <c r="I4922" i="2"/>
  <c r="G4922" i="2" s="1"/>
  <c r="Q4930" i="2"/>
  <c r="T4930" i="2" s="1"/>
  <c r="U4930" i="2" s="1"/>
  <c r="C4930" i="2"/>
  <c r="U4954" i="2"/>
  <c r="I4954" i="2"/>
  <c r="G4954" i="2" s="1"/>
  <c r="Q4962" i="2"/>
  <c r="T4962" i="2" s="1"/>
  <c r="U4962" i="2" s="1"/>
  <c r="C4962" i="2"/>
  <c r="U4986" i="2"/>
  <c r="I4986" i="2"/>
  <c r="G4986" i="2" s="1"/>
  <c r="Q4994" i="2"/>
  <c r="T4994" i="2" s="1"/>
  <c r="U4994" i="2" s="1"/>
  <c r="C4994" i="2"/>
  <c r="Q5010" i="2"/>
  <c r="T5010" i="2" s="1"/>
  <c r="U5010" i="2" s="1"/>
  <c r="C5010" i="2"/>
  <c r="I5026" i="2"/>
  <c r="G5026" i="2" s="1"/>
  <c r="F5030" i="2"/>
  <c r="E5030" i="2" s="1"/>
  <c r="U4928" i="2"/>
  <c r="I4928" i="2"/>
  <c r="G4928" i="2" s="1"/>
  <c r="Q4936" i="2"/>
  <c r="T4936" i="2" s="1"/>
  <c r="U4936" i="2" s="1"/>
  <c r="C4936" i="2"/>
  <c r="U4960" i="2"/>
  <c r="I4960" i="2"/>
  <c r="G4960" i="2" s="1"/>
  <c r="Q4968" i="2"/>
  <c r="T4968" i="2" s="1"/>
  <c r="U4968" i="2" s="1"/>
  <c r="C4968" i="2"/>
  <c r="U4992" i="2"/>
  <c r="I4992" i="2"/>
  <c r="G4992" i="2" s="1"/>
  <c r="Q5000" i="2"/>
  <c r="T5000" i="2" s="1"/>
  <c r="U5000" i="2" s="1"/>
  <c r="C5000" i="2"/>
  <c r="E5011" i="2"/>
  <c r="C5015" i="2"/>
  <c r="Q5015" i="2"/>
  <c r="T5015" i="2" s="1"/>
  <c r="U5015" i="2" s="1"/>
  <c r="Q5020" i="2"/>
  <c r="T5020" i="2" s="1"/>
  <c r="U5020" i="2" s="1"/>
  <c r="C5020" i="2"/>
  <c r="I4904" i="2"/>
  <c r="G4904" i="2" s="1"/>
  <c r="Q4910" i="2"/>
  <c r="T4910" i="2" s="1"/>
  <c r="U4910" i="2" s="1"/>
  <c r="C4910" i="2"/>
  <c r="Q4926" i="2"/>
  <c r="T4926" i="2" s="1"/>
  <c r="U4926" i="2" s="1"/>
  <c r="C4926" i="2"/>
  <c r="Q4942" i="2"/>
  <c r="T4942" i="2" s="1"/>
  <c r="U4942" i="2" s="1"/>
  <c r="C4942" i="2"/>
  <c r="Q4958" i="2"/>
  <c r="T4958" i="2" s="1"/>
  <c r="U4958" i="2" s="1"/>
  <c r="C4958" i="2"/>
  <c r="Q4974" i="2"/>
  <c r="T4974" i="2" s="1"/>
  <c r="U4974" i="2" s="1"/>
  <c r="C4974" i="2"/>
  <c r="Q4990" i="2"/>
  <c r="T4990" i="2" s="1"/>
  <c r="U4990" i="2" s="1"/>
  <c r="C4990" i="2"/>
  <c r="I5014" i="2"/>
  <c r="G5014" i="2" s="1"/>
  <c r="I5022" i="2"/>
  <c r="G5022" i="2" s="1"/>
  <c r="I5030" i="2"/>
  <c r="G5030" i="2" s="1"/>
  <c r="I5032" i="2"/>
  <c r="G5032" i="2" s="1"/>
  <c r="U5036" i="2"/>
  <c r="I5036" i="2"/>
  <c r="G5036" i="2" s="1"/>
  <c r="U5040" i="2"/>
  <c r="I5040" i="2"/>
  <c r="G5040" i="2" s="1"/>
  <c r="U5044" i="2"/>
  <c r="I5044" i="2"/>
  <c r="G5044" i="2" s="1"/>
  <c r="I5048" i="2"/>
  <c r="G5048" i="2" s="1"/>
  <c r="U5052" i="2"/>
  <c r="I5052" i="2"/>
  <c r="G5052" i="2" s="1"/>
  <c r="I5057" i="2"/>
  <c r="G5057" i="2" s="1"/>
  <c r="U5057" i="2"/>
  <c r="I5061" i="2"/>
  <c r="G5061" i="2" s="1"/>
  <c r="U5061" i="2"/>
  <c r="I5065" i="2"/>
  <c r="G5065" i="2" s="1"/>
  <c r="U5065" i="2"/>
  <c r="I5069" i="2"/>
  <c r="G5069" i="2" s="1"/>
  <c r="U5069" i="2"/>
  <c r="I5073" i="2"/>
  <c r="G5073" i="2" s="1"/>
  <c r="U5073" i="2"/>
  <c r="I5077" i="2"/>
  <c r="G5077" i="2" s="1"/>
  <c r="U5077" i="2"/>
  <c r="I5081" i="2"/>
  <c r="G5081" i="2" s="1"/>
  <c r="U5081" i="2"/>
  <c r="I5085" i="2"/>
  <c r="G5085" i="2" s="1"/>
  <c r="U5085" i="2"/>
  <c r="I5089" i="2"/>
  <c r="G5089" i="2" s="1"/>
  <c r="U5089" i="2"/>
  <c r="I5093" i="2"/>
  <c r="G5093" i="2" s="1"/>
  <c r="U5093" i="2"/>
  <c r="I5097" i="2"/>
  <c r="G5097" i="2" s="1"/>
  <c r="U5097" i="2"/>
  <c r="I5101" i="2"/>
  <c r="G5101" i="2" s="1"/>
  <c r="U5101" i="2"/>
  <c r="I5105" i="2"/>
  <c r="G5105" i="2" s="1"/>
  <c r="U5105" i="2"/>
  <c r="I5109" i="2"/>
  <c r="G5109" i="2" s="1"/>
  <c r="U5109" i="2"/>
  <c r="I5113" i="2"/>
  <c r="G5113" i="2" s="1"/>
  <c r="U5113" i="2"/>
  <c r="I5117" i="2"/>
  <c r="G5117" i="2" s="1"/>
  <c r="U5117" i="2"/>
  <c r="I5121" i="2"/>
  <c r="G5121" i="2" s="1"/>
  <c r="U5121" i="2"/>
  <c r="Q5008" i="2"/>
  <c r="T5008" i="2" s="1"/>
  <c r="U5008" i="2" s="1"/>
  <c r="C5008" i="2"/>
  <c r="J5012" i="2"/>
  <c r="Q4932" i="2"/>
  <c r="T4932" i="2" s="1"/>
  <c r="U4932" i="2" s="1"/>
  <c r="C4932" i="2"/>
  <c r="U4964" i="2"/>
  <c r="I4964" i="2"/>
  <c r="G4964" i="2" s="1"/>
  <c r="C5045" i="2"/>
  <c r="Q5045" i="2"/>
  <c r="T5045" i="2" s="1"/>
  <c r="U5045" i="2" s="1"/>
  <c r="F5026" i="2"/>
  <c r="E5026" i="2" s="1"/>
  <c r="U5035" i="2"/>
  <c r="I5035" i="2"/>
  <c r="G5035" i="2" s="1"/>
  <c r="U5039" i="2"/>
  <c r="I5039" i="2"/>
  <c r="G5039" i="2" s="1"/>
  <c r="U5043" i="2"/>
  <c r="I5043" i="2"/>
  <c r="G5043" i="2" s="1"/>
  <c r="I5047" i="2"/>
  <c r="G5047" i="2" s="1"/>
  <c r="U5051" i="2"/>
  <c r="I5051" i="2"/>
  <c r="G5051" i="2" s="1"/>
  <c r="U5055" i="2"/>
  <c r="I5055" i="2"/>
  <c r="G5055" i="2" s="1"/>
  <c r="O5125" i="2"/>
  <c r="I5125" i="2" s="1"/>
  <c r="G5125" i="2" s="1"/>
  <c r="O5129" i="2"/>
  <c r="O5133" i="2"/>
  <c r="I5133" i="2" s="1"/>
  <c r="G5133" i="2" s="1"/>
  <c r="O5137" i="2"/>
  <c r="I5137" i="2" s="1"/>
  <c r="G5137" i="2" s="1"/>
  <c r="O5141" i="2"/>
  <c r="I5141" i="2" s="1"/>
  <c r="G5141" i="2" s="1"/>
  <c r="O5145" i="2"/>
  <c r="O5149" i="2"/>
  <c r="O5153" i="2"/>
  <c r="I5153" i="2" s="1"/>
  <c r="G5153" i="2" s="1"/>
  <c r="O5157" i="2"/>
  <c r="I5157" i="2" s="1"/>
  <c r="G5157" i="2" s="1"/>
  <c r="O5161" i="2"/>
  <c r="O5165" i="2"/>
  <c r="I5165" i="2" s="1"/>
  <c r="G5165" i="2" s="1"/>
  <c r="O5169" i="2"/>
  <c r="I5169" i="2" s="1"/>
  <c r="G5169" i="2" s="1"/>
  <c r="O5173" i="2"/>
  <c r="O5177" i="2"/>
  <c r="O5181" i="2"/>
  <c r="I5181" i="2" s="1"/>
  <c r="G5181" i="2" s="1"/>
  <c r="O5185" i="2"/>
  <c r="O5189" i="2"/>
  <c r="Q4948" i="2"/>
  <c r="T4948" i="2" s="1"/>
  <c r="U4948" i="2" s="1"/>
  <c r="C4948" i="2"/>
  <c r="U4996" i="2"/>
  <c r="I4996" i="2"/>
  <c r="G4996" i="2" s="1"/>
  <c r="J5085" i="2"/>
  <c r="J5097" i="2"/>
  <c r="J5109" i="2"/>
  <c r="J5121" i="2"/>
  <c r="C3348" i="2"/>
  <c r="Q3348" i="2"/>
  <c r="T3348" i="2" s="1"/>
  <c r="C3364" i="2"/>
  <c r="Q3364" i="2"/>
  <c r="T3364" i="2" s="1"/>
  <c r="U3364" i="2" s="1"/>
  <c r="Q3470" i="2"/>
  <c r="T3470" i="2" s="1"/>
  <c r="U3470" i="2" s="1"/>
  <c r="C3470" i="2"/>
  <c r="Q3474" i="2"/>
  <c r="T3474" i="2" s="1"/>
  <c r="U3474" i="2" s="1"/>
  <c r="C3474" i="2"/>
  <c r="Q3478" i="2"/>
  <c r="T3478" i="2" s="1"/>
  <c r="U3478" i="2" s="1"/>
  <c r="C3478" i="2"/>
  <c r="Q3482" i="2"/>
  <c r="T3482" i="2" s="1"/>
  <c r="C3482" i="2"/>
  <c r="Q3486" i="2"/>
  <c r="T3486" i="2" s="1"/>
  <c r="U3486" i="2" s="1"/>
  <c r="C3486" i="2"/>
  <c r="Q3490" i="2"/>
  <c r="T3490" i="2" s="1"/>
  <c r="C3490" i="2"/>
  <c r="Q3494" i="2"/>
  <c r="T3494" i="2" s="1"/>
  <c r="U3494" i="2" s="1"/>
  <c r="C3494" i="2"/>
  <c r="Q3498" i="2"/>
  <c r="T3498" i="2" s="1"/>
  <c r="U3498" i="2" s="1"/>
  <c r="C3498" i="2"/>
  <c r="Q3502" i="2"/>
  <c r="T3502" i="2" s="1"/>
  <c r="U3502" i="2" s="1"/>
  <c r="C3502" i="2"/>
  <c r="Q3506" i="2"/>
  <c r="T3506" i="2" s="1"/>
  <c r="U3506" i="2" s="1"/>
  <c r="C3506" i="2"/>
  <c r="Q3510" i="2"/>
  <c r="T3510" i="2" s="1"/>
  <c r="U3510" i="2" s="1"/>
  <c r="C3510" i="2"/>
  <c r="Q3514" i="2"/>
  <c r="T3514" i="2" s="1"/>
  <c r="C3514" i="2"/>
  <c r="Q3518" i="2"/>
  <c r="T3518" i="2" s="1"/>
  <c r="U3518" i="2" s="1"/>
  <c r="C3518" i="2"/>
  <c r="Q3522" i="2"/>
  <c r="T3522" i="2" s="1"/>
  <c r="C3522" i="2"/>
  <c r="Q3526" i="2"/>
  <c r="T3526" i="2" s="1"/>
  <c r="U3526" i="2" s="1"/>
  <c r="C3526" i="2"/>
  <c r="Q3530" i="2"/>
  <c r="T3530" i="2" s="1"/>
  <c r="U3530" i="2" s="1"/>
  <c r="C3530" i="2"/>
  <c r="Q3531" i="2"/>
  <c r="T3531" i="2" s="1"/>
  <c r="U3531" i="2" s="1"/>
  <c r="C3531" i="2"/>
  <c r="I3531" i="2"/>
  <c r="G3531" i="2" s="1"/>
  <c r="Q3696" i="2"/>
  <c r="T3696" i="2" s="1"/>
  <c r="U3696" i="2" s="1"/>
  <c r="C3696" i="2"/>
  <c r="C3767" i="2"/>
  <c r="Q3767" i="2"/>
  <c r="T3767" i="2" s="1"/>
  <c r="U3767" i="2" s="1"/>
  <c r="Q3471" i="2"/>
  <c r="T3471" i="2" s="1"/>
  <c r="U3471" i="2" s="1"/>
  <c r="C3471" i="2"/>
  <c r="Q3475" i="2"/>
  <c r="T3475" i="2" s="1"/>
  <c r="C3475" i="2"/>
  <c r="Q3479" i="2"/>
  <c r="T3479" i="2" s="1"/>
  <c r="U3479" i="2" s="1"/>
  <c r="C3479" i="2"/>
  <c r="Q3483" i="2"/>
  <c r="T3483" i="2" s="1"/>
  <c r="C3483" i="2"/>
  <c r="Q3491" i="2"/>
  <c r="T3491" i="2" s="1"/>
  <c r="U3491" i="2" s="1"/>
  <c r="C3491" i="2"/>
  <c r="Q3495" i="2"/>
  <c r="T3495" i="2" s="1"/>
  <c r="C3495" i="2"/>
  <c r="Q3503" i="2"/>
  <c r="T3503" i="2" s="1"/>
  <c r="U3503" i="2" s="1"/>
  <c r="C3503" i="2"/>
  <c r="Q3511" i="2"/>
  <c r="T3511" i="2" s="1"/>
  <c r="C3511" i="2"/>
  <c r="Q3515" i="2"/>
  <c r="T3515" i="2" s="1"/>
  <c r="U3515" i="2" s="1"/>
  <c r="C3515" i="2"/>
  <c r="Q3523" i="2"/>
  <c r="T3523" i="2" s="1"/>
  <c r="C3523" i="2"/>
  <c r="Q3527" i="2"/>
  <c r="T3527" i="2" s="1"/>
  <c r="U3527" i="2" s="1"/>
  <c r="C3527" i="2"/>
  <c r="Q3695" i="2"/>
  <c r="T3695" i="2" s="1"/>
  <c r="C3695" i="2"/>
  <c r="Q3472" i="2"/>
  <c r="T3472" i="2" s="1"/>
  <c r="U3472" i="2" s="1"/>
  <c r="C3472" i="2"/>
  <c r="Q3480" i="2"/>
  <c r="T3480" i="2" s="1"/>
  <c r="C3480" i="2"/>
  <c r="Q3488" i="2"/>
  <c r="T3488" i="2" s="1"/>
  <c r="C3488" i="2"/>
  <c r="Q3496" i="2"/>
  <c r="T3496" i="2" s="1"/>
  <c r="C3496" i="2"/>
  <c r="Q3504" i="2"/>
  <c r="T3504" i="2" s="1"/>
  <c r="U3504" i="2" s="1"/>
  <c r="C3504" i="2"/>
  <c r="Q3512" i="2"/>
  <c r="T3512" i="2" s="1"/>
  <c r="C3512" i="2"/>
  <c r="Q3520" i="2"/>
  <c r="T3520" i="2" s="1"/>
  <c r="U3520" i="2" s="1"/>
  <c r="C3520" i="2"/>
  <c r="Q3528" i="2"/>
  <c r="T3528" i="2" s="1"/>
  <c r="C3528" i="2"/>
  <c r="Q3469" i="2"/>
  <c r="T3469" i="2" s="1"/>
  <c r="U3469" i="2" s="1"/>
  <c r="C3469" i="2"/>
  <c r="Q3473" i="2"/>
  <c r="T3473" i="2" s="1"/>
  <c r="C3473" i="2"/>
  <c r="Q3477" i="2"/>
  <c r="T3477" i="2" s="1"/>
  <c r="U3477" i="2" s="1"/>
  <c r="C3477" i="2"/>
  <c r="Q3481" i="2"/>
  <c r="T3481" i="2" s="1"/>
  <c r="C3481" i="2"/>
  <c r="Q3485" i="2"/>
  <c r="T3485" i="2" s="1"/>
  <c r="U3485" i="2" s="1"/>
  <c r="C3485" i="2"/>
  <c r="Q3489" i="2"/>
  <c r="T3489" i="2" s="1"/>
  <c r="C3489" i="2"/>
  <c r="Q3493" i="2"/>
  <c r="T3493" i="2" s="1"/>
  <c r="U3493" i="2" s="1"/>
  <c r="C3493" i="2"/>
  <c r="Q3497" i="2"/>
  <c r="T3497" i="2" s="1"/>
  <c r="C3497" i="2"/>
  <c r="Q3501" i="2"/>
  <c r="T3501" i="2" s="1"/>
  <c r="U3501" i="2" s="1"/>
  <c r="C3501" i="2"/>
  <c r="Q3505" i="2"/>
  <c r="T3505" i="2" s="1"/>
  <c r="C3505" i="2"/>
  <c r="Q3509" i="2"/>
  <c r="T3509" i="2" s="1"/>
  <c r="U3509" i="2" s="1"/>
  <c r="C3509" i="2"/>
  <c r="Q3513" i="2"/>
  <c r="T3513" i="2" s="1"/>
  <c r="C3513" i="2"/>
  <c r="Q3517" i="2"/>
  <c r="T3517" i="2" s="1"/>
  <c r="U3517" i="2" s="1"/>
  <c r="C3517" i="2"/>
  <c r="Q3521" i="2"/>
  <c r="T3521" i="2" s="1"/>
  <c r="C3521" i="2"/>
  <c r="Q3525" i="2"/>
  <c r="T3525" i="2" s="1"/>
  <c r="U3525" i="2" s="1"/>
  <c r="C3525" i="2"/>
  <c r="Q3529" i="2"/>
  <c r="T3529" i="2" s="1"/>
  <c r="C3529" i="2"/>
  <c r="Q3693" i="2"/>
  <c r="T3693" i="2" s="1"/>
  <c r="U3693" i="2" s="1"/>
  <c r="C3693" i="2"/>
  <c r="Q3697" i="2"/>
  <c r="T3697" i="2" s="1"/>
  <c r="C3697" i="2"/>
  <c r="E3205" i="2"/>
  <c r="E3213" i="2"/>
  <c r="C3216" i="2"/>
  <c r="Q3216" i="2"/>
  <c r="T3216" i="2" s="1"/>
  <c r="C3210" i="2"/>
  <c r="Q3210" i="2"/>
  <c r="T3210" i="2" s="1"/>
  <c r="C3215" i="2"/>
  <c r="Q3215" i="2"/>
  <c r="T3215" i="2" s="1"/>
  <c r="C3224" i="2"/>
  <c r="Q3224" i="2"/>
  <c r="T3224" i="2" s="1"/>
  <c r="C3226" i="2"/>
  <c r="Q3226" i="2"/>
  <c r="T3226" i="2" s="1"/>
  <c r="E3219" i="2"/>
  <c r="C3223" i="2"/>
  <c r="Q3223" i="2"/>
  <c r="T3223" i="2" s="1"/>
  <c r="U3223" i="2" s="1"/>
  <c r="O3228" i="2"/>
  <c r="I3228" i="2" s="1"/>
  <c r="G3228" i="2" s="1"/>
  <c r="Q3240" i="2"/>
  <c r="T3240" i="2" s="1"/>
  <c r="C3240" i="2"/>
  <c r="O3220" i="2"/>
  <c r="I3220" i="2" s="1"/>
  <c r="G3220" i="2" s="1"/>
  <c r="I3238" i="2"/>
  <c r="G3238" i="2" s="1"/>
  <c r="F3236" i="2"/>
  <c r="E3236" i="2" s="1"/>
  <c r="C3237" i="2"/>
  <c r="Q3237" i="2"/>
  <c r="T3237" i="2" s="1"/>
  <c r="F3244" i="2"/>
  <c r="E3244" i="2" s="1"/>
  <c r="C3245" i="2"/>
  <c r="Q3245" i="2"/>
  <c r="T3245" i="2" s="1"/>
  <c r="U3245" i="2" s="1"/>
  <c r="C3290" i="2"/>
  <c r="Q3290" i="2"/>
  <c r="T3290" i="2" s="1"/>
  <c r="U3290" i="2" s="1"/>
  <c r="I3293" i="2"/>
  <c r="G3293" i="2" s="1"/>
  <c r="C3298" i="2"/>
  <c r="Q3298" i="2"/>
  <c r="T3298" i="2" s="1"/>
  <c r="U3298" i="2" s="1"/>
  <c r="I3301" i="2"/>
  <c r="G3301" i="2" s="1"/>
  <c r="C3306" i="2"/>
  <c r="Q3306" i="2"/>
  <c r="T3306" i="2" s="1"/>
  <c r="U3306" i="2" s="1"/>
  <c r="I3309" i="2"/>
  <c r="G3309" i="2" s="1"/>
  <c r="C3314" i="2"/>
  <c r="Q3314" i="2"/>
  <c r="T3314" i="2" s="1"/>
  <c r="U3314" i="2" s="1"/>
  <c r="C3322" i="2"/>
  <c r="Q3322" i="2"/>
  <c r="T3322" i="2" s="1"/>
  <c r="U3322" i="2" s="1"/>
  <c r="C3330" i="2"/>
  <c r="Q3330" i="2"/>
  <c r="T3330" i="2" s="1"/>
  <c r="U3330" i="2" s="1"/>
  <c r="C3283" i="2"/>
  <c r="Q3283" i="2"/>
  <c r="T3283" i="2" s="1"/>
  <c r="U3283" i="2" s="1"/>
  <c r="J3295" i="2"/>
  <c r="I3298" i="2"/>
  <c r="G3298" i="2" s="1"/>
  <c r="C3301" i="2"/>
  <c r="Q3301" i="2"/>
  <c r="T3301" i="2" s="1"/>
  <c r="U3301" i="2" s="1"/>
  <c r="C3323" i="2"/>
  <c r="Q3323" i="2"/>
  <c r="T3323" i="2" s="1"/>
  <c r="C3305" i="2"/>
  <c r="Q3305" i="2"/>
  <c r="T3305" i="2" s="1"/>
  <c r="I3317" i="2"/>
  <c r="G3317" i="2" s="1"/>
  <c r="C3317" i="2"/>
  <c r="Q3317" i="2"/>
  <c r="T3317" i="2" s="1"/>
  <c r="U3317" i="2" s="1"/>
  <c r="I3325" i="2"/>
  <c r="G3325" i="2" s="1"/>
  <c r="C3325" i="2"/>
  <c r="Q3325" i="2"/>
  <c r="T3325" i="2" s="1"/>
  <c r="U3325" i="2" s="1"/>
  <c r="I3331" i="2"/>
  <c r="G3331" i="2" s="1"/>
  <c r="C3285" i="2"/>
  <c r="Q3285" i="2"/>
  <c r="T3285" i="2" s="1"/>
  <c r="U3285" i="2" s="1"/>
  <c r="E3290" i="2"/>
  <c r="C3293" i="2"/>
  <c r="Q3293" i="2"/>
  <c r="T3293" i="2" s="1"/>
  <c r="U3293" i="2" s="1"/>
  <c r="F3319" i="2"/>
  <c r="E3319" i="2" s="1"/>
  <c r="E3327" i="2"/>
  <c r="Q3313" i="2"/>
  <c r="T3313" i="2" s="1"/>
  <c r="C3344" i="2"/>
  <c r="Q3344" i="2"/>
  <c r="T3344" i="2" s="1"/>
  <c r="C3345" i="2"/>
  <c r="Q3345" i="2"/>
  <c r="T3345" i="2" s="1"/>
  <c r="E3348" i="2"/>
  <c r="C3360" i="2"/>
  <c r="Q3360" i="2"/>
  <c r="T3360" i="2" s="1"/>
  <c r="C3361" i="2"/>
  <c r="Q3361" i="2"/>
  <c r="T3361" i="2" s="1"/>
  <c r="U3361" i="2" s="1"/>
  <c r="E3364" i="2"/>
  <c r="E3311" i="2"/>
  <c r="F3321" i="2"/>
  <c r="E3321" i="2" s="1"/>
  <c r="E3442" i="2"/>
  <c r="O3442" i="2"/>
  <c r="E3458" i="2"/>
  <c r="O3458" i="2"/>
  <c r="I3314" i="2"/>
  <c r="G3314" i="2" s="1"/>
  <c r="I3330" i="2"/>
  <c r="G3330" i="2" s="1"/>
  <c r="J3445" i="2"/>
  <c r="E3466" i="2"/>
  <c r="I3470" i="2"/>
  <c r="G3470" i="2" s="1"/>
  <c r="I3474" i="2"/>
  <c r="G3474" i="2" s="1"/>
  <c r="I3478" i="2"/>
  <c r="G3478" i="2" s="1"/>
  <c r="I3482" i="2"/>
  <c r="G3482" i="2" s="1"/>
  <c r="U3482" i="2"/>
  <c r="I3486" i="2"/>
  <c r="G3486" i="2" s="1"/>
  <c r="I3490" i="2"/>
  <c r="G3490" i="2" s="1"/>
  <c r="U3490" i="2"/>
  <c r="I3494" i="2"/>
  <c r="G3494" i="2" s="1"/>
  <c r="I3498" i="2"/>
  <c r="G3498" i="2" s="1"/>
  <c r="I3502" i="2"/>
  <c r="G3502" i="2" s="1"/>
  <c r="I3506" i="2"/>
  <c r="G3506" i="2" s="1"/>
  <c r="I3510" i="2"/>
  <c r="G3510" i="2" s="1"/>
  <c r="I3514" i="2"/>
  <c r="G3514" i="2" s="1"/>
  <c r="U3514" i="2"/>
  <c r="I3518" i="2"/>
  <c r="G3518" i="2" s="1"/>
  <c r="I3522" i="2"/>
  <c r="G3522" i="2" s="1"/>
  <c r="U3522" i="2"/>
  <c r="I3526" i="2"/>
  <c r="G3526" i="2" s="1"/>
  <c r="I3530" i="2"/>
  <c r="G3530" i="2" s="1"/>
  <c r="O3534" i="2"/>
  <c r="O3542" i="2"/>
  <c r="O3550" i="2"/>
  <c r="J3453" i="2"/>
  <c r="I3467" i="2"/>
  <c r="G3467" i="2" s="1"/>
  <c r="C3467" i="2"/>
  <c r="Q3467" i="2"/>
  <c r="T3467" i="2" s="1"/>
  <c r="U3467" i="2" s="1"/>
  <c r="C3441" i="2"/>
  <c r="Q3441" i="2"/>
  <c r="T3441" i="2" s="1"/>
  <c r="F3475" i="2"/>
  <c r="E3475" i="2" s="1"/>
  <c r="F3483" i="2"/>
  <c r="E3483" i="2" s="1"/>
  <c r="F3491" i="2"/>
  <c r="E3491" i="2" s="1"/>
  <c r="F3499" i="2"/>
  <c r="E3499" i="2" s="1"/>
  <c r="F3507" i="2"/>
  <c r="E3507" i="2" s="1"/>
  <c r="F3515" i="2"/>
  <c r="E3515" i="2" s="1"/>
  <c r="F3523" i="2"/>
  <c r="E3523" i="2" s="1"/>
  <c r="C3461" i="2"/>
  <c r="Q3461" i="2"/>
  <c r="T3461" i="2" s="1"/>
  <c r="U3461" i="2" s="1"/>
  <c r="E3473" i="2"/>
  <c r="E3481" i="2"/>
  <c r="E3489" i="2"/>
  <c r="E3497" i="2"/>
  <c r="E3505" i="2"/>
  <c r="E3513" i="2"/>
  <c r="E3521" i="2"/>
  <c r="E3529" i="2"/>
  <c r="I3694" i="2"/>
  <c r="G3694" i="2" s="1"/>
  <c r="I3698" i="2"/>
  <c r="G3698" i="2" s="1"/>
  <c r="F3496" i="2"/>
  <c r="E3496" i="2" s="1"/>
  <c r="F3528" i="2"/>
  <c r="E3528" i="2" s="1"/>
  <c r="Q3694" i="2"/>
  <c r="T3694" i="2" s="1"/>
  <c r="U3694" i="2" s="1"/>
  <c r="C3694" i="2"/>
  <c r="Q3700" i="2"/>
  <c r="T3700" i="2" s="1"/>
  <c r="C3700" i="2"/>
  <c r="Q3704" i="2"/>
  <c r="T3704" i="2" s="1"/>
  <c r="C3704" i="2"/>
  <c r="Q3708" i="2"/>
  <c r="T3708" i="2" s="1"/>
  <c r="C3708" i="2"/>
  <c r="Q3712" i="2"/>
  <c r="T3712" i="2" s="1"/>
  <c r="C3712" i="2"/>
  <c r="Q3716" i="2"/>
  <c r="T3716" i="2" s="1"/>
  <c r="C3716" i="2"/>
  <c r="Q3720" i="2"/>
  <c r="T3720" i="2" s="1"/>
  <c r="C3720" i="2"/>
  <c r="Q3724" i="2"/>
  <c r="T3724" i="2" s="1"/>
  <c r="C3724" i="2"/>
  <c r="Q3728" i="2"/>
  <c r="T3728" i="2" s="1"/>
  <c r="C3728" i="2"/>
  <c r="Q3732" i="2"/>
  <c r="T3732" i="2" s="1"/>
  <c r="C3732" i="2"/>
  <c r="Q3736" i="2"/>
  <c r="T3736" i="2" s="1"/>
  <c r="C3736" i="2"/>
  <c r="Q3740" i="2"/>
  <c r="T3740" i="2" s="1"/>
  <c r="C3740" i="2"/>
  <c r="Q3744" i="2"/>
  <c r="T3744" i="2" s="1"/>
  <c r="C3744" i="2"/>
  <c r="Q3748" i="2"/>
  <c r="T3748" i="2" s="1"/>
  <c r="C3748" i="2"/>
  <c r="Q3752" i="2"/>
  <c r="T3752" i="2" s="1"/>
  <c r="C3752" i="2"/>
  <c r="Q3756" i="2"/>
  <c r="T3756" i="2" s="1"/>
  <c r="C3756" i="2"/>
  <c r="Q3760" i="2"/>
  <c r="T3760" i="2" s="1"/>
  <c r="C3760" i="2"/>
  <c r="Q3764" i="2"/>
  <c r="T3764" i="2" s="1"/>
  <c r="C3764" i="2"/>
  <c r="I3767" i="2"/>
  <c r="G3767" i="2" s="1"/>
  <c r="Q3459" i="2"/>
  <c r="T3459" i="2" s="1"/>
  <c r="Q3487" i="2"/>
  <c r="T3487" i="2" s="1"/>
  <c r="U3487" i="2" s="1"/>
  <c r="C3487" i="2"/>
  <c r="Q3519" i="2"/>
  <c r="T3519" i="2" s="1"/>
  <c r="C3519" i="2"/>
  <c r="I3707" i="2"/>
  <c r="G3707" i="2" s="1"/>
  <c r="I3715" i="2"/>
  <c r="G3715" i="2" s="1"/>
  <c r="F3484" i="2"/>
  <c r="E3484" i="2" s="1"/>
  <c r="F3516" i="2"/>
  <c r="E3516" i="2" s="1"/>
  <c r="Q3499" i="2"/>
  <c r="T3499" i="2" s="1"/>
  <c r="U3499" i="2" s="1"/>
  <c r="C3499" i="2"/>
  <c r="I3781" i="2"/>
  <c r="G3781" i="2" s="1"/>
  <c r="J3768" i="2"/>
  <c r="F3768" i="2"/>
  <c r="E3768" i="2" s="1"/>
  <c r="C3772" i="2"/>
  <c r="Q3772" i="2"/>
  <c r="T3772" i="2" s="1"/>
  <c r="J3776" i="2"/>
  <c r="F3776" i="2"/>
  <c r="E3776" i="2" s="1"/>
  <c r="C3780" i="2"/>
  <c r="Q3780" i="2"/>
  <c r="T3780" i="2" s="1"/>
  <c r="J3784" i="2"/>
  <c r="F3784" i="2"/>
  <c r="E3784" i="2" s="1"/>
  <c r="C3788" i="2"/>
  <c r="Q3788" i="2"/>
  <c r="T3788" i="2" s="1"/>
  <c r="J3792" i="2"/>
  <c r="F3792" i="2"/>
  <c r="E3792" i="2" s="1"/>
  <c r="C3796" i="2"/>
  <c r="Q3796" i="2"/>
  <c r="T3796" i="2" s="1"/>
  <c r="Q3803" i="2"/>
  <c r="T3803" i="2" s="1"/>
  <c r="C3803" i="2"/>
  <c r="Q3807" i="2"/>
  <c r="T3807" i="2" s="1"/>
  <c r="C3807" i="2"/>
  <c r="Q3811" i="2"/>
  <c r="T3811" i="2" s="1"/>
  <c r="C3811" i="2"/>
  <c r="Q3815" i="2"/>
  <c r="T3815" i="2" s="1"/>
  <c r="C3815" i="2"/>
  <c r="Q3819" i="2"/>
  <c r="T3819" i="2" s="1"/>
  <c r="C3819" i="2"/>
  <c r="Q3823" i="2"/>
  <c r="T3823" i="2" s="1"/>
  <c r="C3823" i="2"/>
  <c r="Q3827" i="2"/>
  <c r="T3827" i="2" s="1"/>
  <c r="C3827" i="2"/>
  <c r="Q3831" i="2"/>
  <c r="T3831" i="2" s="1"/>
  <c r="C3831" i="2"/>
  <c r="Q3835" i="2"/>
  <c r="T3835" i="2" s="1"/>
  <c r="C3835" i="2"/>
  <c r="Q3839" i="2"/>
  <c r="T3839" i="2" s="1"/>
  <c r="C3839" i="2"/>
  <c r="Q3843" i="2"/>
  <c r="T3843" i="2" s="1"/>
  <c r="C3843" i="2"/>
  <c r="Q3847" i="2"/>
  <c r="T3847" i="2" s="1"/>
  <c r="C3847" i="2"/>
  <c r="Q3851" i="2"/>
  <c r="T3851" i="2" s="1"/>
  <c r="C3851" i="2"/>
  <c r="Q3855" i="2"/>
  <c r="T3855" i="2" s="1"/>
  <c r="C3855" i="2"/>
  <c r="Q3859" i="2"/>
  <c r="T3859" i="2" s="1"/>
  <c r="C3859" i="2"/>
  <c r="Q3863" i="2"/>
  <c r="T3863" i="2" s="1"/>
  <c r="C3863" i="2"/>
  <c r="Q3867" i="2"/>
  <c r="T3867" i="2" s="1"/>
  <c r="C3867" i="2"/>
  <c r="Q3871" i="2"/>
  <c r="T3871" i="2" s="1"/>
  <c r="C3871" i="2"/>
  <c r="Q3875" i="2"/>
  <c r="T3875" i="2" s="1"/>
  <c r="C3875" i="2"/>
  <c r="Q3879" i="2"/>
  <c r="T3879" i="2" s="1"/>
  <c r="C3879" i="2"/>
  <c r="Q3883" i="2"/>
  <c r="T3883" i="2" s="1"/>
  <c r="C3883" i="2"/>
  <c r="Q3887" i="2"/>
  <c r="T3887" i="2" s="1"/>
  <c r="C3887" i="2"/>
  <c r="Q3891" i="2"/>
  <c r="T3891" i="2" s="1"/>
  <c r="C3891" i="2"/>
  <c r="Q3895" i="2"/>
  <c r="T3895" i="2" s="1"/>
  <c r="C3895" i="2"/>
  <c r="Q3899" i="2"/>
  <c r="T3899" i="2" s="1"/>
  <c r="C3899" i="2"/>
  <c r="Q3903" i="2"/>
  <c r="T3903" i="2" s="1"/>
  <c r="C3903" i="2"/>
  <c r="Q3907" i="2"/>
  <c r="T3907" i="2" s="1"/>
  <c r="C3907" i="2"/>
  <c r="Q3911" i="2"/>
  <c r="T3911" i="2" s="1"/>
  <c r="C3911" i="2"/>
  <c r="Q3915" i="2"/>
  <c r="T3915" i="2" s="1"/>
  <c r="C3915" i="2"/>
  <c r="Q3919" i="2"/>
  <c r="T3919" i="2" s="1"/>
  <c r="C3919" i="2"/>
  <c r="Q3923" i="2"/>
  <c r="T3923" i="2" s="1"/>
  <c r="C3923" i="2"/>
  <c r="Q3927" i="2"/>
  <c r="T3927" i="2" s="1"/>
  <c r="C3927" i="2"/>
  <c r="Q3931" i="2"/>
  <c r="T3931" i="2" s="1"/>
  <c r="C3931" i="2"/>
  <c r="Q3935" i="2"/>
  <c r="T3935" i="2" s="1"/>
  <c r="C3935" i="2"/>
  <c r="Q3939" i="2"/>
  <c r="T3939" i="2" s="1"/>
  <c r="C3939" i="2"/>
  <c r="Q3943" i="2"/>
  <c r="T3943" i="2" s="1"/>
  <c r="C3943" i="2"/>
  <c r="Q3947" i="2"/>
  <c r="T3947" i="2" s="1"/>
  <c r="C3947" i="2"/>
  <c r="Q3951" i="2"/>
  <c r="T3951" i="2" s="1"/>
  <c r="C3951" i="2"/>
  <c r="Q3507" i="2"/>
  <c r="T3507" i="2" s="1"/>
  <c r="C3507" i="2"/>
  <c r="I3783" i="2"/>
  <c r="G3783" i="2" s="1"/>
  <c r="I3804" i="2"/>
  <c r="G3804" i="2" s="1"/>
  <c r="J3806" i="2"/>
  <c r="F3806" i="2"/>
  <c r="E3806" i="2" s="1"/>
  <c r="I3808" i="2"/>
  <c r="G3808" i="2" s="1"/>
  <c r="J3810" i="2"/>
  <c r="F3810" i="2"/>
  <c r="E3810" i="2" s="1"/>
  <c r="I3812" i="2"/>
  <c r="G3812" i="2" s="1"/>
  <c r="I3816" i="2"/>
  <c r="G3816" i="2" s="1"/>
  <c r="J3818" i="2"/>
  <c r="F3818" i="2"/>
  <c r="E3818" i="2" s="1"/>
  <c r="I3820" i="2"/>
  <c r="G3820" i="2" s="1"/>
  <c r="J3822" i="2"/>
  <c r="F3822" i="2"/>
  <c r="E3822" i="2" s="1"/>
  <c r="I3824" i="2"/>
  <c r="G3824" i="2" s="1"/>
  <c r="I3828" i="2"/>
  <c r="G3828" i="2" s="1"/>
  <c r="I3832" i="2"/>
  <c r="G3832" i="2" s="1"/>
  <c r="J3834" i="2"/>
  <c r="F3834" i="2"/>
  <c r="E3834" i="2" s="1"/>
  <c r="I3836" i="2"/>
  <c r="G3836" i="2" s="1"/>
  <c r="J3838" i="2"/>
  <c r="F3838" i="2"/>
  <c r="E3838" i="2" s="1"/>
  <c r="I3840" i="2"/>
  <c r="G3840" i="2" s="1"/>
  <c r="J3842" i="2"/>
  <c r="F3842" i="2"/>
  <c r="E3842" i="2" s="1"/>
  <c r="I3844" i="2"/>
  <c r="G3844" i="2" s="1"/>
  <c r="I3848" i="2"/>
  <c r="G3848" i="2" s="1"/>
  <c r="I3852" i="2"/>
  <c r="G3852" i="2" s="1"/>
  <c r="J3854" i="2"/>
  <c r="F3854" i="2"/>
  <c r="E3854" i="2" s="1"/>
  <c r="I3856" i="2"/>
  <c r="G3856" i="2" s="1"/>
  <c r="I3860" i="2"/>
  <c r="G3860" i="2" s="1"/>
  <c r="I3864" i="2"/>
  <c r="G3864" i="2" s="1"/>
  <c r="I3868" i="2"/>
  <c r="G3868" i="2" s="1"/>
  <c r="J3870" i="2"/>
  <c r="F3870" i="2"/>
  <c r="E3870" i="2" s="1"/>
  <c r="I3872" i="2"/>
  <c r="G3872" i="2" s="1"/>
  <c r="I3876" i="2"/>
  <c r="G3876" i="2" s="1"/>
  <c r="I3880" i="2"/>
  <c r="G3880" i="2" s="1"/>
  <c r="J3882" i="2"/>
  <c r="F3882" i="2"/>
  <c r="E3882" i="2" s="1"/>
  <c r="I3884" i="2"/>
  <c r="G3884" i="2" s="1"/>
  <c r="J3886" i="2"/>
  <c r="F3886" i="2"/>
  <c r="E3886" i="2" s="1"/>
  <c r="I3888" i="2"/>
  <c r="G3888" i="2" s="1"/>
  <c r="J3890" i="2"/>
  <c r="F3890" i="2"/>
  <c r="E3890" i="2" s="1"/>
  <c r="I3892" i="2"/>
  <c r="G3892" i="2" s="1"/>
  <c r="I3896" i="2"/>
  <c r="G3896" i="2" s="1"/>
  <c r="I3900" i="2"/>
  <c r="G3900" i="2" s="1"/>
  <c r="J3902" i="2"/>
  <c r="F3902" i="2"/>
  <c r="E3902" i="2" s="1"/>
  <c r="I3904" i="2"/>
  <c r="G3904" i="2" s="1"/>
  <c r="J3906" i="2"/>
  <c r="F3906" i="2"/>
  <c r="E3906" i="2" s="1"/>
  <c r="I3908" i="2"/>
  <c r="G3908" i="2" s="1"/>
  <c r="I3912" i="2"/>
  <c r="G3912" i="2" s="1"/>
  <c r="I3916" i="2"/>
  <c r="G3916" i="2" s="1"/>
  <c r="J3918" i="2"/>
  <c r="F3918" i="2"/>
  <c r="E3918" i="2" s="1"/>
  <c r="I3920" i="2"/>
  <c r="G3920" i="2" s="1"/>
  <c r="J3922" i="2"/>
  <c r="F3922" i="2"/>
  <c r="E3922" i="2" s="1"/>
  <c r="I3924" i="2"/>
  <c r="G3924" i="2" s="1"/>
  <c r="I3928" i="2"/>
  <c r="G3928" i="2" s="1"/>
  <c r="I3932" i="2"/>
  <c r="G3932" i="2" s="1"/>
  <c r="J3934" i="2"/>
  <c r="F3934" i="2"/>
  <c r="E3934" i="2" s="1"/>
  <c r="I3936" i="2"/>
  <c r="G3936" i="2" s="1"/>
  <c r="I3940" i="2"/>
  <c r="G3940" i="2" s="1"/>
  <c r="I3944" i="2"/>
  <c r="G3944" i="2" s="1"/>
  <c r="J3946" i="2"/>
  <c r="F3946" i="2"/>
  <c r="E3946" i="2" s="1"/>
  <c r="I3948" i="2"/>
  <c r="G3948" i="2" s="1"/>
  <c r="J3950" i="2"/>
  <c r="F3950" i="2"/>
  <c r="E3950" i="2" s="1"/>
  <c r="I3952" i="2"/>
  <c r="G3952" i="2" s="1"/>
  <c r="F3724" i="2"/>
  <c r="E3724" i="2" s="1"/>
  <c r="F3756" i="2"/>
  <c r="E3756" i="2" s="1"/>
  <c r="C3959" i="2"/>
  <c r="Q3959" i="2"/>
  <c r="T3959" i="2" s="1"/>
  <c r="J3960" i="2"/>
  <c r="F3960" i="2"/>
  <c r="E3960" i="2" s="1"/>
  <c r="C3967" i="2"/>
  <c r="Q3967" i="2"/>
  <c r="T3967" i="2" s="1"/>
  <c r="C3975" i="2"/>
  <c r="Q3975" i="2"/>
  <c r="T3975" i="2" s="1"/>
  <c r="J3976" i="2"/>
  <c r="F3976" i="2"/>
  <c r="E3976" i="2" s="1"/>
  <c r="C3983" i="2"/>
  <c r="Q3983" i="2"/>
  <c r="T3983" i="2" s="1"/>
  <c r="C3991" i="2"/>
  <c r="Q3991" i="2"/>
  <c r="T3991" i="2" s="1"/>
  <c r="J3992" i="2"/>
  <c r="F3992" i="2"/>
  <c r="E3992" i="2" s="1"/>
  <c r="C3999" i="2"/>
  <c r="Q3999" i="2"/>
  <c r="T3999" i="2" s="1"/>
  <c r="C4007" i="2"/>
  <c r="Q4007" i="2"/>
  <c r="T4007" i="2" s="1"/>
  <c r="J4008" i="2"/>
  <c r="F4008" i="2"/>
  <c r="E4008" i="2" s="1"/>
  <c r="C4015" i="2"/>
  <c r="Q4015" i="2"/>
  <c r="T4015" i="2" s="1"/>
  <c r="C4023" i="2"/>
  <c r="Q4023" i="2"/>
  <c r="T4023" i="2" s="1"/>
  <c r="J4024" i="2"/>
  <c r="F4024" i="2"/>
  <c r="E4024" i="2" s="1"/>
  <c r="C4031" i="2"/>
  <c r="Q4031" i="2"/>
  <c r="T4031" i="2" s="1"/>
  <c r="C4039" i="2"/>
  <c r="Q4039" i="2"/>
  <c r="T4039" i="2" s="1"/>
  <c r="J4040" i="2"/>
  <c r="F4040" i="2"/>
  <c r="E4040" i="2" s="1"/>
  <c r="C4047" i="2"/>
  <c r="Q4047" i="2"/>
  <c r="T4047" i="2" s="1"/>
  <c r="C4055" i="2"/>
  <c r="Q4055" i="2"/>
  <c r="T4055" i="2" s="1"/>
  <c r="J4056" i="2"/>
  <c r="F4056" i="2"/>
  <c r="E4056" i="2" s="1"/>
  <c r="C4063" i="2"/>
  <c r="Q4063" i="2"/>
  <c r="T4063" i="2" s="1"/>
  <c r="C4071" i="2"/>
  <c r="Q4071" i="2"/>
  <c r="T4071" i="2" s="1"/>
  <c r="J4072" i="2"/>
  <c r="F4072" i="2"/>
  <c r="E4072" i="2" s="1"/>
  <c r="C4079" i="2"/>
  <c r="Q4079" i="2"/>
  <c r="T4079" i="2" s="1"/>
  <c r="F3702" i="2"/>
  <c r="E3702" i="2" s="1"/>
  <c r="F3734" i="2"/>
  <c r="E3734" i="2" s="1"/>
  <c r="F3766" i="2"/>
  <c r="E3766" i="2" s="1"/>
  <c r="C3790" i="2"/>
  <c r="Q3790" i="2"/>
  <c r="T3790" i="2" s="1"/>
  <c r="U3790" i="2" s="1"/>
  <c r="I3960" i="2"/>
  <c r="G3960" i="2" s="1"/>
  <c r="I4048" i="2"/>
  <c r="G4048" i="2" s="1"/>
  <c r="I4056" i="2"/>
  <c r="G4056" i="2" s="1"/>
  <c r="F3728" i="2"/>
  <c r="E3728" i="2" s="1"/>
  <c r="F3760" i="2"/>
  <c r="E3760" i="2" s="1"/>
  <c r="E3807" i="2"/>
  <c r="E3823" i="2"/>
  <c r="E3839" i="2"/>
  <c r="E3855" i="2"/>
  <c r="E3871" i="2"/>
  <c r="E3887" i="2"/>
  <c r="E3903" i="2"/>
  <c r="E3919" i="2"/>
  <c r="E3935" i="2"/>
  <c r="I4087" i="2"/>
  <c r="G4087" i="2" s="1"/>
  <c r="C4092" i="2"/>
  <c r="Q4092" i="2"/>
  <c r="T4092" i="2" s="1"/>
  <c r="U4092" i="2" s="1"/>
  <c r="I4092" i="2"/>
  <c r="G4092" i="2" s="1"/>
  <c r="I4095" i="2"/>
  <c r="G4095" i="2" s="1"/>
  <c r="C4100" i="2"/>
  <c r="Q4100" i="2"/>
  <c r="T4100" i="2" s="1"/>
  <c r="U4100" i="2" s="1"/>
  <c r="C4108" i="2"/>
  <c r="Q4108" i="2"/>
  <c r="T4108" i="2" s="1"/>
  <c r="U4108" i="2" s="1"/>
  <c r="I4108" i="2"/>
  <c r="G4108" i="2" s="1"/>
  <c r="C4116" i="2"/>
  <c r="Q4116" i="2"/>
  <c r="T4116" i="2" s="1"/>
  <c r="U4116" i="2" s="1"/>
  <c r="C4124" i="2"/>
  <c r="Q4124" i="2"/>
  <c r="T4124" i="2" s="1"/>
  <c r="U4124" i="2" s="1"/>
  <c r="F3762" i="2"/>
  <c r="E3762" i="2" s="1"/>
  <c r="I4026" i="2"/>
  <c r="G4026" i="2" s="1"/>
  <c r="I4074" i="2"/>
  <c r="G4074" i="2" s="1"/>
  <c r="E4100" i="2"/>
  <c r="E4116" i="2"/>
  <c r="F4152" i="2"/>
  <c r="E4152" i="2" s="1"/>
  <c r="Q4152" i="2"/>
  <c r="T4152" i="2" s="1"/>
  <c r="J4152" i="2"/>
  <c r="F4160" i="2"/>
  <c r="E4160" i="2" s="1"/>
  <c r="J4160" i="2"/>
  <c r="Q4160" i="2"/>
  <c r="T4160" i="2" s="1"/>
  <c r="F4168" i="2"/>
  <c r="E4168" i="2" s="1"/>
  <c r="Q4168" i="2"/>
  <c r="T4168" i="2" s="1"/>
  <c r="U4168" i="2" s="1"/>
  <c r="J4168" i="2"/>
  <c r="F4176" i="2"/>
  <c r="E4176" i="2" s="1"/>
  <c r="Q4176" i="2"/>
  <c r="T4176" i="2" s="1"/>
  <c r="U4176" i="2" s="1"/>
  <c r="J4176" i="2"/>
  <c r="F4184" i="2"/>
  <c r="E4184" i="2" s="1"/>
  <c r="Q4184" i="2"/>
  <c r="T4184" i="2" s="1"/>
  <c r="J4184" i="2"/>
  <c r="F4192" i="2"/>
  <c r="E4192" i="2" s="1"/>
  <c r="Q4192" i="2"/>
  <c r="T4192" i="2" s="1"/>
  <c r="J4192" i="2"/>
  <c r="F4200" i="2"/>
  <c r="E4200" i="2" s="1"/>
  <c r="Q4200" i="2"/>
  <c r="T4200" i="2" s="1"/>
  <c r="J4200" i="2"/>
  <c r="F4208" i="2"/>
  <c r="E4208" i="2" s="1"/>
  <c r="Q4208" i="2"/>
  <c r="T4208" i="2" s="1"/>
  <c r="U4208" i="2" s="1"/>
  <c r="J4208" i="2"/>
  <c r="F4216" i="2"/>
  <c r="E4216" i="2" s="1"/>
  <c r="Q4216" i="2"/>
  <c r="T4216" i="2" s="1"/>
  <c r="U4216" i="2" s="1"/>
  <c r="J4216" i="2"/>
  <c r="F4224" i="2"/>
  <c r="E4224" i="2" s="1"/>
  <c r="Q4224" i="2"/>
  <c r="T4224" i="2" s="1"/>
  <c r="J4224" i="2"/>
  <c r="F4232" i="2"/>
  <c r="E4232" i="2" s="1"/>
  <c r="Q4232" i="2"/>
  <c r="T4232" i="2" s="1"/>
  <c r="J4232" i="2"/>
  <c r="F4240" i="2"/>
  <c r="E4240" i="2" s="1"/>
  <c r="Q4240" i="2"/>
  <c r="T4240" i="2" s="1"/>
  <c r="J4240" i="2"/>
  <c r="F4248" i="2"/>
  <c r="E4248" i="2" s="1"/>
  <c r="Q4248" i="2"/>
  <c r="T4248" i="2" s="1"/>
  <c r="J4248" i="2"/>
  <c r="F4256" i="2"/>
  <c r="E4256" i="2" s="1"/>
  <c r="Q4256" i="2"/>
  <c r="T4256" i="2" s="1"/>
  <c r="J4256" i="2"/>
  <c r="F4264" i="2"/>
  <c r="E4264" i="2" s="1"/>
  <c r="Q4264" i="2"/>
  <c r="T4264" i="2" s="1"/>
  <c r="J4264" i="2"/>
  <c r="F3722" i="2"/>
  <c r="E3722" i="2" s="1"/>
  <c r="F3874" i="2"/>
  <c r="E3874" i="2" s="1"/>
  <c r="F3938" i="2"/>
  <c r="E3938" i="2" s="1"/>
  <c r="O4115" i="2"/>
  <c r="I4115" i="2" s="1"/>
  <c r="G4115" i="2" s="1"/>
  <c r="F3862" i="2"/>
  <c r="E3862" i="2" s="1"/>
  <c r="F3926" i="2"/>
  <c r="E3926" i="2" s="1"/>
  <c r="F3966" i="2"/>
  <c r="E3966" i="2" s="1"/>
  <c r="J3966" i="2"/>
  <c r="I4100" i="2"/>
  <c r="G4100" i="2" s="1"/>
  <c r="E4111" i="2"/>
  <c r="C4170" i="2"/>
  <c r="Q4170" i="2"/>
  <c r="T4170" i="2" s="1"/>
  <c r="C4178" i="2"/>
  <c r="Q4178" i="2"/>
  <c r="T4178" i="2" s="1"/>
  <c r="U4178" i="2" s="1"/>
  <c r="C4186" i="2"/>
  <c r="Q4186" i="2"/>
  <c r="T4186" i="2" s="1"/>
  <c r="C4206" i="2"/>
  <c r="Q4206" i="2"/>
  <c r="T4206" i="2" s="1"/>
  <c r="U4206" i="2" s="1"/>
  <c r="C4226" i="2"/>
  <c r="Q4226" i="2"/>
  <c r="T4226" i="2" s="1"/>
  <c r="C4234" i="2"/>
  <c r="Q4234" i="2"/>
  <c r="T4234" i="2" s="1"/>
  <c r="U4234" i="2" s="1"/>
  <c r="C4242" i="2"/>
  <c r="Q4242" i="2"/>
  <c r="T4242" i="2" s="1"/>
  <c r="C4262" i="2"/>
  <c r="Q4262" i="2"/>
  <c r="T4262" i="2" s="1"/>
  <c r="U4262" i="2" s="1"/>
  <c r="C4270" i="2"/>
  <c r="Q4270" i="2"/>
  <c r="T4270" i="2" s="1"/>
  <c r="O4275" i="2"/>
  <c r="O4279" i="2"/>
  <c r="I4279" i="2" s="1"/>
  <c r="G4279" i="2" s="1"/>
  <c r="O4283" i="2"/>
  <c r="O4287" i="2"/>
  <c r="O4291" i="2"/>
  <c r="O4295" i="2"/>
  <c r="O4299" i="2"/>
  <c r="O4303" i="2"/>
  <c r="O4307" i="2"/>
  <c r="O4311" i="2"/>
  <c r="I4311" i="2" s="1"/>
  <c r="G4311" i="2" s="1"/>
  <c r="O4315" i="2"/>
  <c r="O4319" i="2"/>
  <c r="O4323" i="2"/>
  <c r="O4327" i="2"/>
  <c r="O4331" i="2"/>
  <c r="O4335" i="2"/>
  <c r="O4339" i="2"/>
  <c r="O4343" i="2"/>
  <c r="O4347" i="2"/>
  <c r="O4351" i="2"/>
  <c r="O4355" i="2"/>
  <c r="O4359" i="2"/>
  <c r="I4359" i="2" s="1"/>
  <c r="G4359" i="2" s="1"/>
  <c r="O4363" i="2"/>
  <c r="O4367" i="2"/>
  <c r="O4371" i="2"/>
  <c r="O4375" i="2"/>
  <c r="I4375" i="2" s="1"/>
  <c r="G4375" i="2" s="1"/>
  <c r="O4379" i="2"/>
  <c r="O4383" i="2"/>
  <c r="O4387" i="2"/>
  <c r="O4391" i="2"/>
  <c r="I4391" i="2" s="1"/>
  <c r="G4391" i="2" s="1"/>
  <c r="O4395" i="2"/>
  <c r="O4399" i="2"/>
  <c r="O4403" i="2"/>
  <c r="O4407" i="2"/>
  <c r="O4411" i="2"/>
  <c r="O4415" i="2"/>
  <c r="O4419" i="2"/>
  <c r="O4423" i="2"/>
  <c r="I4423" i="2" s="1"/>
  <c r="G4423" i="2" s="1"/>
  <c r="O4427" i="2"/>
  <c r="O4431" i="2"/>
  <c r="O4435" i="2"/>
  <c r="O4439" i="2"/>
  <c r="O4443" i="2"/>
  <c r="O4447" i="2"/>
  <c r="O4451" i="2"/>
  <c r="O4455" i="2"/>
  <c r="I4455" i="2" s="1"/>
  <c r="G4455" i="2" s="1"/>
  <c r="O4459" i="2"/>
  <c r="O4463" i="2"/>
  <c r="O4467" i="2"/>
  <c r="O4471" i="2"/>
  <c r="O4475" i="2"/>
  <c r="O4479" i="2"/>
  <c r="O4483" i="2"/>
  <c r="O4487" i="2"/>
  <c r="I4487" i="2" s="1"/>
  <c r="G4487" i="2" s="1"/>
  <c r="O4491" i="2"/>
  <c r="O4495" i="2"/>
  <c r="O4499" i="2"/>
  <c r="O4503" i="2"/>
  <c r="O4507" i="2"/>
  <c r="O4511" i="2"/>
  <c r="O4515" i="2"/>
  <c r="O4519" i="2"/>
  <c r="I4519" i="2" s="1"/>
  <c r="G4519" i="2" s="1"/>
  <c r="O4523" i="2"/>
  <c r="O4527" i="2"/>
  <c r="O4531" i="2"/>
  <c r="F3858" i="2"/>
  <c r="E3858" i="2" s="1"/>
  <c r="F4028" i="2"/>
  <c r="E4028" i="2" s="1"/>
  <c r="I4121" i="2"/>
  <c r="G4121" i="2" s="1"/>
  <c r="I4168" i="2"/>
  <c r="G4168" i="2" s="1"/>
  <c r="I4216" i="2"/>
  <c r="G4216" i="2" s="1"/>
  <c r="E4230" i="2"/>
  <c r="E4246" i="2"/>
  <c r="E4285" i="2"/>
  <c r="E4317" i="2"/>
  <c r="E4325" i="2"/>
  <c r="C3208" i="2"/>
  <c r="Q3208" i="2"/>
  <c r="T3208" i="2" s="1"/>
  <c r="U3208" i="2" s="1"/>
  <c r="I3216" i="2"/>
  <c r="G3216" i="2" s="1"/>
  <c r="U3216" i="2"/>
  <c r="I3210" i="2"/>
  <c r="G3210" i="2" s="1"/>
  <c r="U3210" i="2"/>
  <c r="C3212" i="2"/>
  <c r="Q3212" i="2"/>
  <c r="T3212" i="2" s="1"/>
  <c r="U3212" i="2" s="1"/>
  <c r="I3215" i="2"/>
  <c r="G3215" i="2" s="1"/>
  <c r="U3215" i="2"/>
  <c r="U3226" i="2"/>
  <c r="I3226" i="2"/>
  <c r="G3226" i="2" s="1"/>
  <c r="O3230" i="2"/>
  <c r="I3237" i="2"/>
  <c r="G3237" i="2" s="1"/>
  <c r="U3237" i="2"/>
  <c r="I3245" i="2"/>
  <c r="G3245" i="2" s="1"/>
  <c r="J3218" i="2"/>
  <c r="C3235" i="2"/>
  <c r="Q3235" i="2"/>
  <c r="T3235" i="2" s="1"/>
  <c r="U3235" i="2" s="1"/>
  <c r="C3243" i="2"/>
  <c r="Q3243" i="2"/>
  <c r="T3243" i="2" s="1"/>
  <c r="Q3238" i="2"/>
  <c r="T3238" i="2" s="1"/>
  <c r="U3238" i="2" s="1"/>
  <c r="C3238" i="2"/>
  <c r="I3236" i="2"/>
  <c r="G3236" i="2" s="1"/>
  <c r="I3244" i="2"/>
  <c r="G3244" i="2" s="1"/>
  <c r="J3297" i="2"/>
  <c r="J3313" i="2"/>
  <c r="C3311" i="2"/>
  <c r="Q3311" i="2"/>
  <c r="T3311" i="2" s="1"/>
  <c r="U3311" i="2" s="1"/>
  <c r="C3319" i="2"/>
  <c r="Q3319" i="2"/>
  <c r="T3319" i="2" s="1"/>
  <c r="I3323" i="2"/>
  <c r="G3323" i="2" s="1"/>
  <c r="U3323" i="2"/>
  <c r="C3331" i="2"/>
  <c r="Q3331" i="2"/>
  <c r="T3331" i="2" s="1"/>
  <c r="U3331" i="2" s="1"/>
  <c r="C3333" i="2"/>
  <c r="Q3333" i="2"/>
  <c r="T3333" i="2" s="1"/>
  <c r="I3344" i="2"/>
  <c r="G3344" i="2" s="1"/>
  <c r="U3344" i="2"/>
  <c r="I3348" i="2"/>
  <c r="G3348" i="2" s="1"/>
  <c r="U3348" i="2"/>
  <c r="I3360" i="2"/>
  <c r="G3360" i="2" s="1"/>
  <c r="U3360" i="2"/>
  <c r="I3364" i="2"/>
  <c r="G3364" i="2" s="1"/>
  <c r="C3303" i="2"/>
  <c r="Q3303" i="2"/>
  <c r="T3303" i="2" s="1"/>
  <c r="O3340" i="2"/>
  <c r="C3341" i="2"/>
  <c r="Q3341" i="2"/>
  <c r="T3341" i="2" s="1"/>
  <c r="U3345" i="2"/>
  <c r="I3345" i="2"/>
  <c r="G3345" i="2" s="1"/>
  <c r="O3356" i="2"/>
  <c r="I3356" i="2" s="1"/>
  <c r="G3356" i="2" s="1"/>
  <c r="C3357" i="2"/>
  <c r="Q3357" i="2"/>
  <c r="T3357" i="2" s="1"/>
  <c r="I3361" i="2"/>
  <c r="G3361" i="2" s="1"/>
  <c r="F3329" i="2"/>
  <c r="E3329" i="2" s="1"/>
  <c r="C3438" i="2"/>
  <c r="Q3438" i="2"/>
  <c r="T3438" i="2" s="1"/>
  <c r="U3438" i="2" s="1"/>
  <c r="C3454" i="2"/>
  <c r="Q3454" i="2"/>
  <c r="T3454" i="2" s="1"/>
  <c r="U3454" i="2" s="1"/>
  <c r="C3466" i="2"/>
  <c r="Q3466" i="2"/>
  <c r="T3466" i="2" s="1"/>
  <c r="U3466" i="2" s="1"/>
  <c r="J3443" i="2"/>
  <c r="J3447" i="2"/>
  <c r="J3459" i="2"/>
  <c r="I3471" i="2"/>
  <c r="G3471" i="2" s="1"/>
  <c r="I3475" i="2"/>
  <c r="G3475" i="2" s="1"/>
  <c r="U3475" i="2"/>
  <c r="I3479" i="2"/>
  <c r="G3479" i="2" s="1"/>
  <c r="I3483" i="2"/>
  <c r="G3483" i="2" s="1"/>
  <c r="U3483" i="2"/>
  <c r="I3487" i="2"/>
  <c r="G3487" i="2" s="1"/>
  <c r="I3491" i="2"/>
  <c r="G3491" i="2" s="1"/>
  <c r="I3495" i="2"/>
  <c r="G3495" i="2" s="1"/>
  <c r="U3495" i="2"/>
  <c r="I3499" i="2"/>
  <c r="G3499" i="2" s="1"/>
  <c r="I3503" i="2"/>
  <c r="G3503" i="2" s="1"/>
  <c r="I3507" i="2"/>
  <c r="G3507" i="2" s="1"/>
  <c r="U3507" i="2"/>
  <c r="I3511" i="2"/>
  <c r="G3511" i="2" s="1"/>
  <c r="U3511" i="2"/>
  <c r="I3515" i="2"/>
  <c r="G3515" i="2" s="1"/>
  <c r="I3519" i="2"/>
  <c r="G3519" i="2" s="1"/>
  <c r="U3519" i="2"/>
  <c r="I3523" i="2"/>
  <c r="G3523" i="2" s="1"/>
  <c r="U3523" i="2"/>
  <c r="I3527" i="2"/>
  <c r="G3527" i="2" s="1"/>
  <c r="I3438" i="2"/>
  <c r="G3438" i="2" s="1"/>
  <c r="Q3532" i="2"/>
  <c r="T3532" i="2" s="1"/>
  <c r="U3532" i="2" s="1"/>
  <c r="C3532" i="2"/>
  <c r="Q3540" i="2"/>
  <c r="T3540" i="2" s="1"/>
  <c r="U3540" i="2" s="1"/>
  <c r="C3540" i="2"/>
  <c r="Q3548" i="2"/>
  <c r="T3548" i="2" s="1"/>
  <c r="U3548" i="2" s="1"/>
  <c r="C3548" i="2"/>
  <c r="E3322" i="2"/>
  <c r="I3463" i="2"/>
  <c r="G3463" i="2" s="1"/>
  <c r="C3463" i="2"/>
  <c r="Q3463" i="2"/>
  <c r="T3463" i="2" s="1"/>
  <c r="U3463" i="2" s="1"/>
  <c r="U3441" i="2"/>
  <c r="I3441" i="2"/>
  <c r="G3441" i="2" s="1"/>
  <c r="Q3443" i="2"/>
  <c r="T3443" i="2" s="1"/>
  <c r="F3532" i="2"/>
  <c r="E3532" i="2" s="1"/>
  <c r="F3548" i="2"/>
  <c r="E3548" i="2" s="1"/>
  <c r="E3454" i="2"/>
  <c r="C3465" i="2"/>
  <c r="Q3465" i="2"/>
  <c r="T3465" i="2" s="1"/>
  <c r="U3465" i="2" s="1"/>
  <c r="E3474" i="2"/>
  <c r="E3482" i="2"/>
  <c r="E3490" i="2"/>
  <c r="E3498" i="2"/>
  <c r="E3506" i="2"/>
  <c r="E3514" i="2"/>
  <c r="E3522" i="2"/>
  <c r="E3530" i="2"/>
  <c r="F3461" i="2"/>
  <c r="E3461" i="2" s="1"/>
  <c r="I3461" i="2"/>
  <c r="G3461" i="2" s="1"/>
  <c r="Q3468" i="2"/>
  <c r="T3468" i="2" s="1"/>
  <c r="U3468" i="2" s="1"/>
  <c r="C3468" i="2"/>
  <c r="Q3476" i="2"/>
  <c r="T3476" i="2" s="1"/>
  <c r="U3476" i="2" s="1"/>
  <c r="C3476" i="2"/>
  <c r="Q3484" i="2"/>
  <c r="T3484" i="2" s="1"/>
  <c r="U3484" i="2" s="1"/>
  <c r="C3484" i="2"/>
  <c r="Q3492" i="2"/>
  <c r="T3492" i="2" s="1"/>
  <c r="U3492" i="2" s="1"/>
  <c r="C3492" i="2"/>
  <c r="Q3500" i="2"/>
  <c r="T3500" i="2" s="1"/>
  <c r="U3500" i="2" s="1"/>
  <c r="C3500" i="2"/>
  <c r="Q3508" i="2"/>
  <c r="T3508" i="2" s="1"/>
  <c r="U3508" i="2" s="1"/>
  <c r="C3508" i="2"/>
  <c r="Q3516" i="2"/>
  <c r="T3516" i="2" s="1"/>
  <c r="C3516" i="2"/>
  <c r="Q3524" i="2"/>
  <c r="T3524" i="2" s="1"/>
  <c r="U3524" i="2" s="1"/>
  <c r="C3524" i="2"/>
  <c r="F3534" i="2"/>
  <c r="E3534" i="2" s="1"/>
  <c r="F3550" i="2"/>
  <c r="E3550" i="2" s="1"/>
  <c r="I3693" i="2"/>
  <c r="G3693" i="2" s="1"/>
  <c r="I3697" i="2"/>
  <c r="G3697" i="2" s="1"/>
  <c r="U3697" i="2"/>
  <c r="F3472" i="2"/>
  <c r="E3472" i="2" s="1"/>
  <c r="F3504" i="2"/>
  <c r="E3504" i="2" s="1"/>
  <c r="E3697" i="2"/>
  <c r="Q3701" i="2"/>
  <c r="T3701" i="2" s="1"/>
  <c r="U3701" i="2" s="1"/>
  <c r="C3701" i="2"/>
  <c r="Q3705" i="2"/>
  <c r="T3705" i="2" s="1"/>
  <c r="C3705" i="2"/>
  <c r="Q3709" i="2"/>
  <c r="T3709" i="2" s="1"/>
  <c r="C3709" i="2"/>
  <c r="Q3713" i="2"/>
  <c r="T3713" i="2" s="1"/>
  <c r="C3713" i="2"/>
  <c r="Q3717" i="2"/>
  <c r="T3717" i="2" s="1"/>
  <c r="U3717" i="2" s="1"/>
  <c r="C3717" i="2"/>
  <c r="Q3721" i="2"/>
  <c r="T3721" i="2" s="1"/>
  <c r="C3721" i="2"/>
  <c r="Q3725" i="2"/>
  <c r="T3725" i="2" s="1"/>
  <c r="U3725" i="2" s="1"/>
  <c r="C3725" i="2"/>
  <c r="Q3729" i="2"/>
  <c r="T3729" i="2" s="1"/>
  <c r="C3729" i="2"/>
  <c r="Q3733" i="2"/>
  <c r="T3733" i="2" s="1"/>
  <c r="U3733" i="2" s="1"/>
  <c r="C3733" i="2"/>
  <c r="Q3737" i="2"/>
  <c r="T3737" i="2" s="1"/>
  <c r="C3737" i="2"/>
  <c r="Q3741" i="2"/>
  <c r="T3741" i="2" s="1"/>
  <c r="U3741" i="2" s="1"/>
  <c r="C3741" i="2"/>
  <c r="Q3745" i="2"/>
  <c r="T3745" i="2" s="1"/>
  <c r="C3745" i="2"/>
  <c r="Q3749" i="2"/>
  <c r="T3749" i="2" s="1"/>
  <c r="C3749" i="2"/>
  <c r="Q3753" i="2"/>
  <c r="T3753" i="2" s="1"/>
  <c r="C3753" i="2"/>
  <c r="Q3757" i="2"/>
  <c r="T3757" i="2" s="1"/>
  <c r="U3757" i="2" s="1"/>
  <c r="C3757" i="2"/>
  <c r="Q3761" i="2"/>
  <c r="T3761" i="2" s="1"/>
  <c r="C3761" i="2"/>
  <c r="Q3765" i="2"/>
  <c r="T3765" i="2" s="1"/>
  <c r="U3765" i="2" s="1"/>
  <c r="C3765" i="2"/>
  <c r="I3700" i="2"/>
  <c r="G3700" i="2" s="1"/>
  <c r="U3700" i="2"/>
  <c r="I3704" i="2"/>
  <c r="G3704" i="2" s="1"/>
  <c r="U3704" i="2"/>
  <c r="I3708" i="2"/>
  <c r="G3708" i="2" s="1"/>
  <c r="U3708" i="2"/>
  <c r="I3712" i="2"/>
  <c r="G3712" i="2" s="1"/>
  <c r="U3712" i="2"/>
  <c r="I3716" i="2"/>
  <c r="G3716" i="2" s="1"/>
  <c r="U3716" i="2"/>
  <c r="I3720" i="2"/>
  <c r="G3720" i="2" s="1"/>
  <c r="U3720" i="2"/>
  <c r="I3724" i="2"/>
  <c r="G3724" i="2" s="1"/>
  <c r="U3724" i="2"/>
  <c r="I3728" i="2"/>
  <c r="G3728" i="2" s="1"/>
  <c r="U3728" i="2"/>
  <c r="I3732" i="2"/>
  <c r="G3732" i="2" s="1"/>
  <c r="U3732" i="2"/>
  <c r="I3736" i="2"/>
  <c r="G3736" i="2" s="1"/>
  <c r="U3736" i="2"/>
  <c r="I3740" i="2"/>
  <c r="G3740" i="2" s="1"/>
  <c r="U3740" i="2"/>
  <c r="I3744" i="2"/>
  <c r="G3744" i="2" s="1"/>
  <c r="U3744" i="2"/>
  <c r="I3748" i="2"/>
  <c r="G3748" i="2" s="1"/>
  <c r="U3748" i="2"/>
  <c r="I3752" i="2"/>
  <c r="G3752" i="2" s="1"/>
  <c r="U3752" i="2"/>
  <c r="I3756" i="2"/>
  <c r="G3756" i="2" s="1"/>
  <c r="U3756" i="2"/>
  <c r="I3760" i="2"/>
  <c r="G3760" i="2" s="1"/>
  <c r="U3760" i="2"/>
  <c r="I3764" i="2"/>
  <c r="G3764" i="2" s="1"/>
  <c r="U3764" i="2"/>
  <c r="F3492" i="2"/>
  <c r="E3492" i="2" s="1"/>
  <c r="F3524" i="2"/>
  <c r="E3524" i="2" s="1"/>
  <c r="Q3551" i="2"/>
  <c r="T3551" i="2" s="1"/>
  <c r="U3551" i="2" s="1"/>
  <c r="F3695" i="2"/>
  <c r="E3695" i="2" s="1"/>
  <c r="C3769" i="2"/>
  <c r="Q3769" i="2"/>
  <c r="T3769" i="2" s="1"/>
  <c r="J3773" i="2"/>
  <c r="F3773" i="2"/>
  <c r="E3773" i="2" s="1"/>
  <c r="C3777" i="2"/>
  <c r="Q3777" i="2"/>
  <c r="T3777" i="2" s="1"/>
  <c r="C3785" i="2"/>
  <c r="Q3785" i="2"/>
  <c r="T3785" i="2" s="1"/>
  <c r="U3785" i="2" s="1"/>
  <c r="J3789" i="2"/>
  <c r="F3789" i="2"/>
  <c r="E3789" i="2" s="1"/>
  <c r="C3793" i="2"/>
  <c r="Q3793" i="2"/>
  <c r="T3793" i="2" s="1"/>
  <c r="E3699" i="2"/>
  <c r="E3707" i="2"/>
  <c r="E3715" i="2"/>
  <c r="E3723" i="2"/>
  <c r="E3731" i="2"/>
  <c r="E3739" i="2"/>
  <c r="E3747" i="2"/>
  <c r="E3755" i="2"/>
  <c r="E3763" i="2"/>
  <c r="I3772" i="2"/>
  <c r="G3772" i="2" s="1"/>
  <c r="U3772" i="2"/>
  <c r="I3780" i="2"/>
  <c r="G3780" i="2" s="1"/>
  <c r="U3780" i="2"/>
  <c r="I3788" i="2"/>
  <c r="G3788" i="2" s="1"/>
  <c r="U3788" i="2"/>
  <c r="I3796" i="2"/>
  <c r="G3796" i="2" s="1"/>
  <c r="U3796" i="2"/>
  <c r="C3800" i="2"/>
  <c r="Q3800" i="2"/>
  <c r="T3800" i="2" s="1"/>
  <c r="Q3804" i="2"/>
  <c r="T3804" i="2" s="1"/>
  <c r="U3804" i="2" s="1"/>
  <c r="C3804" i="2"/>
  <c r="Q3808" i="2"/>
  <c r="T3808" i="2" s="1"/>
  <c r="U3808" i="2" s="1"/>
  <c r="C3808" i="2"/>
  <c r="Q3812" i="2"/>
  <c r="T3812" i="2" s="1"/>
  <c r="U3812" i="2" s="1"/>
  <c r="C3812" i="2"/>
  <c r="Q3816" i="2"/>
  <c r="T3816" i="2" s="1"/>
  <c r="U3816" i="2" s="1"/>
  <c r="C3816" i="2"/>
  <c r="Q3820" i="2"/>
  <c r="T3820" i="2" s="1"/>
  <c r="U3820" i="2" s="1"/>
  <c r="C3820" i="2"/>
  <c r="Q3824" i="2"/>
  <c r="T3824" i="2" s="1"/>
  <c r="U3824" i="2" s="1"/>
  <c r="C3824" i="2"/>
  <c r="Q3828" i="2"/>
  <c r="T3828" i="2" s="1"/>
  <c r="U3828" i="2" s="1"/>
  <c r="C3828" i="2"/>
  <c r="Q3832" i="2"/>
  <c r="T3832" i="2" s="1"/>
  <c r="U3832" i="2" s="1"/>
  <c r="C3832" i="2"/>
  <c r="Q3836" i="2"/>
  <c r="T3836" i="2" s="1"/>
  <c r="U3836" i="2" s="1"/>
  <c r="C3836" i="2"/>
  <c r="Q3840" i="2"/>
  <c r="T3840" i="2" s="1"/>
  <c r="U3840" i="2" s="1"/>
  <c r="C3840" i="2"/>
  <c r="Q3844" i="2"/>
  <c r="T3844" i="2" s="1"/>
  <c r="U3844" i="2" s="1"/>
  <c r="C3844" i="2"/>
  <c r="Q3848" i="2"/>
  <c r="T3848" i="2" s="1"/>
  <c r="U3848" i="2" s="1"/>
  <c r="C3848" i="2"/>
  <c r="Q3852" i="2"/>
  <c r="T3852" i="2" s="1"/>
  <c r="U3852" i="2" s="1"/>
  <c r="C3852" i="2"/>
  <c r="Q3856" i="2"/>
  <c r="T3856" i="2" s="1"/>
  <c r="U3856" i="2" s="1"/>
  <c r="C3856" i="2"/>
  <c r="Q3860" i="2"/>
  <c r="T3860" i="2" s="1"/>
  <c r="U3860" i="2" s="1"/>
  <c r="C3860" i="2"/>
  <c r="Q3864" i="2"/>
  <c r="T3864" i="2" s="1"/>
  <c r="U3864" i="2" s="1"/>
  <c r="C3864" i="2"/>
  <c r="Q3868" i="2"/>
  <c r="T3868" i="2" s="1"/>
  <c r="U3868" i="2" s="1"/>
  <c r="C3868" i="2"/>
  <c r="Q3872" i="2"/>
  <c r="T3872" i="2" s="1"/>
  <c r="U3872" i="2" s="1"/>
  <c r="C3872" i="2"/>
  <c r="Q3876" i="2"/>
  <c r="T3876" i="2" s="1"/>
  <c r="U3876" i="2" s="1"/>
  <c r="C3876" i="2"/>
  <c r="Q3880" i="2"/>
  <c r="T3880" i="2" s="1"/>
  <c r="U3880" i="2" s="1"/>
  <c r="C3880" i="2"/>
  <c r="Q3884" i="2"/>
  <c r="T3884" i="2" s="1"/>
  <c r="U3884" i="2" s="1"/>
  <c r="C3884" i="2"/>
  <c r="Q3888" i="2"/>
  <c r="T3888" i="2" s="1"/>
  <c r="U3888" i="2" s="1"/>
  <c r="C3888" i="2"/>
  <c r="Q3892" i="2"/>
  <c r="T3892" i="2" s="1"/>
  <c r="U3892" i="2" s="1"/>
  <c r="C3892" i="2"/>
  <c r="Q3896" i="2"/>
  <c r="T3896" i="2" s="1"/>
  <c r="U3896" i="2" s="1"/>
  <c r="C3896" i="2"/>
  <c r="Q3900" i="2"/>
  <c r="T3900" i="2" s="1"/>
  <c r="U3900" i="2" s="1"/>
  <c r="C3900" i="2"/>
  <c r="Q3904" i="2"/>
  <c r="T3904" i="2" s="1"/>
  <c r="U3904" i="2" s="1"/>
  <c r="C3904" i="2"/>
  <c r="Q3908" i="2"/>
  <c r="T3908" i="2" s="1"/>
  <c r="U3908" i="2" s="1"/>
  <c r="C3908" i="2"/>
  <c r="Q3912" i="2"/>
  <c r="T3912" i="2" s="1"/>
  <c r="U3912" i="2" s="1"/>
  <c r="C3912" i="2"/>
  <c r="Q3916" i="2"/>
  <c r="T3916" i="2" s="1"/>
  <c r="U3916" i="2" s="1"/>
  <c r="C3916" i="2"/>
  <c r="Q3920" i="2"/>
  <c r="T3920" i="2" s="1"/>
  <c r="U3920" i="2" s="1"/>
  <c r="C3920" i="2"/>
  <c r="Q3924" i="2"/>
  <c r="T3924" i="2" s="1"/>
  <c r="U3924" i="2" s="1"/>
  <c r="C3924" i="2"/>
  <c r="Q3928" i="2"/>
  <c r="T3928" i="2" s="1"/>
  <c r="U3928" i="2" s="1"/>
  <c r="C3928" i="2"/>
  <c r="Q3932" i="2"/>
  <c r="T3932" i="2" s="1"/>
  <c r="U3932" i="2" s="1"/>
  <c r="C3932" i="2"/>
  <c r="Q3936" i="2"/>
  <c r="T3936" i="2" s="1"/>
  <c r="U3936" i="2" s="1"/>
  <c r="C3936" i="2"/>
  <c r="Q3940" i="2"/>
  <c r="T3940" i="2" s="1"/>
  <c r="U3940" i="2" s="1"/>
  <c r="C3940" i="2"/>
  <c r="Q3944" i="2"/>
  <c r="T3944" i="2" s="1"/>
  <c r="U3944" i="2" s="1"/>
  <c r="C3944" i="2"/>
  <c r="Q3948" i="2"/>
  <c r="T3948" i="2" s="1"/>
  <c r="U3948" i="2" s="1"/>
  <c r="C3948" i="2"/>
  <c r="C3952" i="2"/>
  <c r="Q3952" i="2"/>
  <c r="T3952" i="2" s="1"/>
  <c r="U3952" i="2" s="1"/>
  <c r="C3771" i="2"/>
  <c r="Q3771" i="2"/>
  <c r="T3771" i="2" s="1"/>
  <c r="F3775" i="2"/>
  <c r="E3775" i="2" s="1"/>
  <c r="J3775" i="2"/>
  <c r="C3779" i="2"/>
  <c r="Q3779" i="2"/>
  <c r="T3779" i="2" s="1"/>
  <c r="F3783" i="2"/>
  <c r="E3783" i="2" s="1"/>
  <c r="J3783" i="2"/>
  <c r="C3787" i="2"/>
  <c r="Q3787" i="2"/>
  <c r="T3787" i="2" s="1"/>
  <c r="F3791" i="2"/>
  <c r="E3791" i="2" s="1"/>
  <c r="J3791" i="2"/>
  <c r="C3795" i="2"/>
  <c r="Q3795" i="2"/>
  <c r="T3795" i="2" s="1"/>
  <c r="F3799" i="2"/>
  <c r="E3799" i="2" s="1"/>
  <c r="J3799" i="2"/>
  <c r="I3801" i="2"/>
  <c r="G3801" i="2" s="1"/>
  <c r="I3805" i="2"/>
  <c r="G3805" i="2" s="1"/>
  <c r="I3809" i="2"/>
  <c r="G3809" i="2" s="1"/>
  <c r="I3813" i="2"/>
  <c r="G3813" i="2" s="1"/>
  <c r="I3817" i="2"/>
  <c r="G3817" i="2" s="1"/>
  <c r="I3821" i="2"/>
  <c r="G3821" i="2" s="1"/>
  <c r="I3825" i="2"/>
  <c r="G3825" i="2" s="1"/>
  <c r="I3829" i="2"/>
  <c r="G3829" i="2" s="1"/>
  <c r="I3833" i="2"/>
  <c r="G3833" i="2" s="1"/>
  <c r="I3837" i="2"/>
  <c r="G3837" i="2" s="1"/>
  <c r="I3841" i="2"/>
  <c r="G3841" i="2" s="1"/>
  <c r="I3845" i="2"/>
  <c r="G3845" i="2" s="1"/>
  <c r="I3849" i="2"/>
  <c r="G3849" i="2" s="1"/>
  <c r="I3853" i="2"/>
  <c r="G3853" i="2" s="1"/>
  <c r="I3857" i="2"/>
  <c r="G3857" i="2" s="1"/>
  <c r="I3861" i="2"/>
  <c r="G3861" i="2" s="1"/>
  <c r="I3865" i="2"/>
  <c r="G3865" i="2" s="1"/>
  <c r="I3869" i="2"/>
  <c r="G3869" i="2" s="1"/>
  <c r="I3873" i="2"/>
  <c r="G3873" i="2" s="1"/>
  <c r="I3877" i="2"/>
  <c r="G3877" i="2" s="1"/>
  <c r="I3881" i="2"/>
  <c r="G3881" i="2" s="1"/>
  <c r="I3885" i="2"/>
  <c r="G3885" i="2" s="1"/>
  <c r="I3889" i="2"/>
  <c r="G3889" i="2" s="1"/>
  <c r="I3893" i="2"/>
  <c r="G3893" i="2" s="1"/>
  <c r="I3897" i="2"/>
  <c r="G3897" i="2" s="1"/>
  <c r="I3901" i="2"/>
  <c r="G3901" i="2" s="1"/>
  <c r="I3905" i="2"/>
  <c r="G3905" i="2" s="1"/>
  <c r="I3909" i="2"/>
  <c r="G3909" i="2" s="1"/>
  <c r="I3913" i="2"/>
  <c r="G3913" i="2" s="1"/>
  <c r="I3917" i="2"/>
  <c r="G3917" i="2" s="1"/>
  <c r="I3921" i="2"/>
  <c r="G3921" i="2" s="1"/>
  <c r="I3925" i="2"/>
  <c r="G3925" i="2" s="1"/>
  <c r="I3929" i="2"/>
  <c r="G3929" i="2" s="1"/>
  <c r="I3933" i="2"/>
  <c r="G3933" i="2" s="1"/>
  <c r="I3937" i="2"/>
  <c r="G3937" i="2" s="1"/>
  <c r="I3941" i="2"/>
  <c r="G3941" i="2" s="1"/>
  <c r="I3945" i="2"/>
  <c r="G3945" i="2" s="1"/>
  <c r="I3949" i="2"/>
  <c r="G3949" i="2" s="1"/>
  <c r="F3700" i="2"/>
  <c r="E3700" i="2" s="1"/>
  <c r="F3732" i="2"/>
  <c r="E3732" i="2" s="1"/>
  <c r="F3764" i="2"/>
  <c r="E3764" i="2" s="1"/>
  <c r="F3805" i="2"/>
  <c r="E3805" i="2" s="1"/>
  <c r="F3821" i="2"/>
  <c r="E3821" i="2" s="1"/>
  <c r="E3837" i="2"/>
  <c r="E3853" i="2"/>
  <c r="E3869" i="2"/>
  <c r="E3885" i="2"/>
  <c r="E3901" i="2"/>
  <c r="E3917" i="2"/>
  <c r="E3933" i="2"/>
  <c r="F3951" i="2"/>
  <c r="E3951" i="2" s="1"/>
  <c r="U3959" i="2"/>
  <c r="I3959" i="2"/>
  <c r="G3959" i="2" s="1"/>
  <c r="U3967" i="2"/>
  <c r="I3967" i="2"/>
  <c r="G3967" i="2" s="1"/>
  <c r="U3975" i="2"/>
  <c r="I3975" i="2"/>
  <c r="G3975" i="2" s="1"/>
  <c r="U3983" i="2"/>
  <c r="I3983" i="2"/>
  <c r="G3983" i="2" s="1"/>
  <c r="U3991" i="2"/>
  <c r="I3991" i="2"/>
  <c r="G3991" i="2" s="1"/>
  <c r="U3999" i="2"/>
  <c r="I3999" i="2"/>
  <c r="G3999" i="2" s="1"/>
  <c r="U4007" i="2"/>
  <c r="I4007" i="2"/>
  <c r="G4007" i="2" s="1"/>
  <c r="U4015" i="2"/>
  <c r="I4015" i="2"/>
  <c r="G4015" i="2" s="1"/>
  <c r="U4023" i="2"/>
  <c r="I4023" i="2"/>
  <c r="G4023" i="2" s="1"/>
  <c r="U4031" i="2"/>
  <c r="I4031" i="2"/>
  <c r="G4031" i="2" s="1"/>
  <c r="U4039" i="2"/>
  <c r="I4039" i="2"/>
  <c r="G4039" i="2" s="1"/>
  <c r="U4047" i="2"/>
  <c r="I4047" i="2"/>
  <c r="G4047" i="2" s="1"/>
  <c r="U4055" i="2"/>
  <c r="I4055" i="2"/>
  <c r="G4055" i="2" s="1"/>
  <c r="U4063" i="2"/>
  <c r="I4063" i="2"/>
  <c r="G4063" i="2" s="1"/>
  <c r="U4071" i="2"/>
  <c r="I4071" i="2"/>
  <c r="G4071" i="2" s="1"/>
  <c r="U4079" i="2"/>
  <c r="I4079" i="2"/>
  <c r="G4079" i="2" s="1"/>
  <c r="F4091" i="2"/>
  <c r="E4091" i="2" s="1"/>
  <c r="Q4091" i="2"/>
  <c r="T4091" i="2" s="1"/>
  <c r="F3710" i="2"/>
  <c r="E3710" i="2" s="1"/>
  <c r="F3742" i="2"/>
  <c r="E3742" i="2" s="1"/>
  <c r="F3770" i="2"/>
  <c r="E3770" i="2" s="1"/>
  <c r="I3790" i="2"/>
  <c r="G3790" i="2" s="1"/>
  <c r="F3804" i="2"/>
  <c r="E3804" i="2" s="1"/>
  <c r="F3820" i="2"/>
  <c r="E3820" i="2" s="1"/>
  <c r="F3836" i="2"/>
  <c r="E3836" i="2" s="1"/>
  <c r="F3852" i="2"/>
  <c r="E3852" i="2" s="1"/>
  <c r="F3868" i="2"/>
  <c r="E3868" i="2" s="1"/>
  <c r="F3884" i="2"/>
  <c r="E3884" i="2" s="1"/>
  <c r="F3900" i="2"/>
  <c r="E3900" i="2" s="1"/>
  <c r="F3916" i="2"/>
  <c r="E3916" i="2" s="1"/>
  <c r="F3932" i="2"/>
  <c r="E3932" i="2" s="1"/>
  <c r="F3948" i="2"/>
  <c r="E3948" i="2" s="1"/>
  <c r="F3704" i="2"/>
  <c r="E3704" i="2" s="1"/>
  <c r="F3736" i="2"/>
  <c r="E3736" i="2" s="1"/>
  <c r="F3769" i="2"/>
  <c r="E3769" i="2" s="1"/>
  <c r="F3811" i="2"/>
  <c r="E3811" i="2" s="1"/>
  <c r="F3827" i="2"/>
  <c r="E3827" i="2" s="1"/>
  <c r="F3843" i="2"/>
  <c r="E3843" i="2" s="1"/>
  <c r="F3859" i="2"/>
  <c r="E3859" i="2" s="1"/>
  <c r="F3875" i="2"/>
  <c r="E3875" i="2" s="1"/>
  <c r="F3891" i="2"/>
  <c r="E3891" i="2" s="1"/>
  <c r="F3907" i="2"/>
  <c r="E3907" i="2" s="1"/>
  <c r="F3923" i="2"/>
  <c r="E3923" i="2" s="1"/>
  <c r="F3939" i="2"/>
  <c r="E3939" i="2" s="1"/>
  <c r="C3953" i="2"/>
  <c r="Q3953" i="2"/>
  <c r="T3953" i="2" s="1"/>
  <c r="C3957" i="2"/>
  <c r="Q3957" i="2"/>
  <c r="T3957" i="2" s="1"/>
  <c r="C3961" i="2"/>
  <c r="Q3961" i="2"/>
  <c r="T3961" i="2" s="1"/>
  <c r="C3965" i="2"/>
  <c r="Q3965" i="2"/>
  <c r="T3965" i="2" s="1"/>
  <c r="C3969" i="2"/>
  <c r="Q3969" i="2"/>
  <c r="T3969" i="2" s="1"/>
  <c r="C3973" i="2"/>
  <c r="Q3973" i="2"/>
  <c r="T3973" i="2" s="1"/>
  <c r="C3977" i="2"/>
  <c r="Q3977" i="2"/>
  <c r="T3977" i="2" s="1"/>
  <c r="C3981" i="2"/>
  <c r="Q3981" i="2"/>
  <c r="T3981" i="2" s="1"/>
  <c r="C3985" i="2"/>
  <c r="Q3985" i="2"/>
  <c r="T3985" i="2" s="1"/>
  <c r="C3989" i="2"/>
  <c r="Q3989" i="2"/>
  <c r="T3989" i="2" s="1"/>
  <c r="C3993" i="2"/>
  <c r="Q3993" i="2"/>
  <c r="T3993" i="2" s="1"/>
  <c r="C3997" i="2"/>
  <c r="Q3997" i="2"/>
  <c r="T3997" i="2" s="1"/>
  <c r="C4001" i="2"/>
  <c r="Q4001" i="2"/>
  <c r="T4001" i="2" s="1"/>
  <c r="C4005" i="2"/>
  <c r="Q4005" i="2"/>
  <c r="T4005" i="2" s="1"/>
  <c r="C4009" i="2"/>
  <c r="Q4009" i="2"/>
  <c r="T4009" i="2" s="1"/>
  <c r="C4013" i="2"/>
  <c r="Q4013" i="2"/>
  <c r="T4013" i="2" s="1"/>
  <c r="C4017" i="2"/>
  <c r="Q4017" i="2"/>
  <c r="T4017" i="2" s="1"/>
  <c r="C4021" i="2"/>
  <c r="Q4021" i="2"/>
  <c r="T4021" i="2" s="1"/>
  <c r="C4025" i="2"/>
  <c r="Q4025" i="2"/>
  <c r="T4025" i="2" s="1"/>
  <c r="C4029" i="2"/>
  <c r="Q4029" i="2"/>
  <c r="T4029" i="2" s="1"/>
  <c r="U4029" i="2" s="1"/>
  <c r="C4033" i="2"/>
  <c r="Q4033" i="2"/>
  <c r="T4033" i="2" s="1"/>
  <c r="C4037" i="2"/>
  <c r="Q4037" i="2"/>
  <c r="T4037" i="2" s="1"/>
  <c r="U4037" i="2" s="1"/>
  <c r="C4041" i="2"/>
  <c r="Q4041" i="2"/>
  <c r="T4041" i="2" s="1"/>
  <c r="C4045" i="2"/>
  <c r="Q4045" i="2"/>
  <c r="T4045" i="2" s="1"/>
  <c r="U4045" i="2" s="1"/>
  <c r="C4049" i="2"/>
  <c r="Q4049" i="2"/>
  <c r="T4049" i="2" s="1"/>
  <c r="U4049" i="2" s="1"/>
  <c r="C4053" i="2"/>
  <c r="Q4053" i="2"/>
  <c r="T4053" i="2" s="1"/>
  <c r="U4053" i="2" s="1"/>
  <c r="C4057" i="2"/>
  <c r="Q4057" i="2"/>
  <c r="T4057" i="2" s="1"/>
  <c r="C4061" i="2"/>
  <c r="Q4061" i="2"/>
  <c r="T4061" i="2" s="1"/>
  <c r="U4061" i="2" s="1"/>
  <c r="C4065" i="2"/>
  <c r="Q4065" i="2"/>
  <c r="T4065" i="2" s="1"/>
  <c r="C4069" i="2"/>
  <c r="Q4069" i="2"/>
  <c r="T4069" i="2" s="1"/>
  <c r="U4069" i="2" s="1"/>
  <c r="C4073" i="2"/>
  <c r="Q4073" i="2"/>
  <c r="T4073" i="2" s="1"/>
  <c r="C4077" i="2"/>
  <c r="Q4077" i="2"/>
  <c r="T4077" i="2" s="1"/>
  <c r="U4077" i="2" s="1"/>
  <c r="C4081" i="2"/>
  <c r="Q4081" i="2"/>
  <c r="T4081" i="2" s="1"/>
  <c r="U4081" i="2" s="1"/>
  <c r="J4091" i="2"/>
  <c r="F3782" i="2"/>
  <c r="E3782" i="2" s="1"/>
  <c r="J3962" i="2"/>
  <c r="J3978" i="2"/>
  <c r="J3994" i="2"/>
  <c r="J4010" i="2"/>
  <c r="J4026" i="2"/>
  <c r="J4042" i="2"/>
  <c r="J4058" i="2"/>
  <c r="J4074" i="2"/>
  <c r="C4087" i="2"/>
  <c r="Q4087" i="2"/>
  <c r="T4087" i="2" s="1"/>
  <c r="U4087" i="2" s="1"/>
  <c r="J4097" i="2"/>
  <c r="E4104" i="2"/>
  <c r="E4120" i="2"/>
  <c r="O4147" i="2"/>
  <c r="E4147" i="2"/>
  <c r="I4150" i="2"/>
  <c r="G4150" i="2" s="1"/>
  <c r="O4155" i="2"/>
  <c r="E4155" i="2"/>
  <c r="I4158" i="2"/>
  <c r="G4158" i="2" s="1"/>
  <c r="O4163" i="2"/>
  <c r="E4163" i="2"/>
  <c r="I4166" i="2"/>
  <c r="G4166" i="2" s="1"/>
  <c r="O4171" i="2"/>
  <c r="E4171" i="2"/>
  <c r="I4174" i="2"/>
  <c r="G4174" i="2" s="1"/>
  <c r="O4179" i="2"/>
  <c r="E4179" i="2"/>
  <c r="I4182" i="2"/>
  <c r="G4182" i="2" s="1"/>
  <c r="O4187" i="2"/>
  <c r="E4187" i="2"/>
  <c r="I4190" i="2"/>
  <c r="G4190" i="2" s="1"/>
  <c r="O4195" i="2"/>
  <c r="E4195" i="2"/>
  <c r="I4198" i="2"/>
  <c r="G4198" i="2" s="1"/>
  <c r="O4203" i="2"/>
  <c r="E4203" i="2"/>
  <c r="I4206" i="2"/>
  <c r="G4206" i="2" s="1"/>
  <c r="O4211" i="2"/>
  <c r="E4211" i="2"/>
  <c r="I4214" i="2"/>
  <c r="G4214" i="2" s="1"/>
  <c r="O4219" i="2"/>
  <c r="E4219" i="2"/>
  <c r="I4222" i="2"/>
  <c r="G4222" i="2" s="1"/>
  <c r="O4227" i="2"/>
  <c r="E4227" i="2"/>
  <c r="I4230" i="2"/>
  <c r="G4230" i="2" s="1"/>
  <c r="O4235" i="2"/>
  <c r="E4235" i="2"/>
  <c r="I4238" i="2"/>
  <c r="G4238" i="2" s="1"/>
  <c r="O4243" i="2"/>
  <c r="E4243" i="2"/>
  <c r="I4246" i="2"/>
  <c r="G4246" i="2" s="1"/>
  <c r="O4251" i="2"/>
  <c r="E4251" i="2"/>
  <c r="I4254" i="2"/>
  <c r="G4254" i="2" s="1"/>
  <c r="O4259" i="2"/>
  <c r="E4259" i="2"/>
  <c r="I4262" i="2"/>
  <c r="G4262" i="2" s="1"/>
  <c r="O4267" i="2"/>
  <c r="E4267" i="2"/>
  <c r="I4270" i="2"/>
  <c r="G4270" i="2" s="1"/>
  <c r="U4270" i="2"/>
  <c r="I4324" i="2"/>
  <c r="G4324" i="2" s="1"/>
  <c r="I4370" i="2"/>
  <c r="G4370" i="2" s="1"/>
  <c r="I4432" i="2"/>
  <c r="G4432" i="2" s="1"/>
  <c r="I4438" i="2"/>
  <c r="G4438" i="2" s="1"/>
  <c r="I4444" i="2"/>
  <c r="G4444" i="2" s="1"/>
  <c r="I4450" i="2"/>
  <c r="G4450" i="2" s="1"/>
  <c r="I4452" i="2"/>
  <c r="G4452" i="2" s="1"/>
  <c r="I4462" i="2"/>
  <c r="G4462" i="2" s="1"/>
  <c r="I4496" i="2"/>
  <c r="G4496" i="2" s="1"/>
  <c r="I4498" i="2"/>
  <c r="G4498" i="2" s="1"/>
  <c r="I4512" i="2"/>
  <c r="G4512" i="2" s="1"/>
  <c r="I4532" i="2"/>
  <c r="G4532" i="2" s="1"/>
  <c r="F3826" i="2"/>
  <c r="E3826" i="2" s="1"/>
  <c r="F3898" i="2"/>
  <c r="E3898" i="2" s="1"/>
  <c r="F4060" i="2"/>
  <c r="E4060" i="2" s="1"/>
  <c r="F3814" i="2"/>
  <c r="E3814" i="2" s="1"/>
  <c r="F3878" i="2"/>
  <c r="E3878" i="2" s="1"/>
  <c r="F3942" i="2"/>
  <c r="E3942" i="2" s="1"/>
  <c r="I4046" i="2"/>
  <c r="G4046" i="2" s="1"/>
  <c r="C4062" i="2"/>
  <c r="Q4062" i="2"/>
  <c r="T4062" i="2" s="1"/>
  <c r="F4068" i="2"/>
  <c r="E4068" i="2" s="1"/>
  <c r="F4078" i="2"/>
  <c r="E4078" i="2" s="1"/>
  <c r="J4078" i="2"/>
  <c r="C4085" i="2"/>
  <c r="Q4085" i="2"/>
  <c r="T4085" i="2" s="1"/>
  <c r="U4085" i="2" s="1"/>
  <c r="E4123" i="2"/>
  <c r="C4054" i="2"/>
  <c r="Q4054" i="2"/>
  <c r="T4054" i="2" s="1"/>
  <c r="C4070" i="2"/>
  <c r="Q4070" i="2"/>
  <c r="T4070" i="2" s="1"/>
  <c r="F4076" i="2"/>
  <c r="E4076" i="2" s="1"/>
  <c r="C4089" i="2"/>
  <c r="Q4089" i="2"/>
  <c r="T4089" i="2" s="1"/>
  <c r="U4089" i="2" s="1"/>
  <c r="C4117" i="2"/>
  <c r="Q4117" i="2"/>
  <c r="T4117" i="2" s="1"/>
  <c r="I4184" i="2"/>
  <c r="G4184" i="2" s="1"/>
  <c r="U4184" i="2"/>
  <c r="G4187" i="2"/>
  <c r="E4262" i="2"/>
  <c r="O3204" i="2"/>
  <c r="E3206" i="2"/>
  <c r="I3208" i="2"/>
  <c r="G3208" i="2" s="1"/>
  <c r="E3214" i="2"/>
  <c r="E3211" i="2"/>
  <c r="O3207" i="2"/>
  <c r="I3207" i="2" s="1"/>
  <c r="G3207" i="2" s="1"/>
  <c r="I3212" i="2"/>
  <c r="G3212" i="2" s="1"/>
  <c r="O3219" i="2"/>
  <c r="I3219" i="2" s="1"/>
  <c r="G3219" i="2" s="1"/>
  <c r="I3224" i="2"/>
  <c r="G3224" i="2" s="1"/>
  <c r="U3224" i="2"/>
  <c r="I3231" i="2"/>
  <c r="G3231" i="2" s="1"/>
  <c r="O3232" i="2"/>
  <c r="I3235" i="2"/>
  <c r="G3235" i="2" s="1"/>
  <c r="I3243" i="2"/>
  <c r="G3243" i="2" s="1"/>
  <c r="U3243" i="2"/>
  <c r="O3218" i="2"/>
  <c r="I3218" i="2" s="1"/>
  <c r="G3218" i="2" s="1"/>
  <c r="E3222" i="2"/>
  <c r="E3232" i="2"/>
  <c r="I3234" i="2"/>
  <c r="G3234" i="2" s="1"/>
  <c r="E3238" i="2"/>
  <c r="I3242" i="2"/>
  <c r="G3242" i="2" s="1"/>
  <c r="Q3246" i="2"/>
  <c r="T3246" i="2" s="1"/>
  <c r="U3246" i="2" s="1"/>
  <c r="C3246" i="2"/>
  <c r="E3208" i="2"/>
  <c r="O3241" i="2"/>
  <c r="I3241" i="2" s="1"/>
  <c r="G3241" i="2" s="1"/>
  <c r="F3246" i="2"/>
  <c r="E3246" i="2" s="1"/>
  <c r="Q3236" i="2"/>
  <c r="T3236" i="2" s="1"/>
  <c r="U3236" i="2" s="1"/>
  <c r="C3236" i="2"/>
  <c r="Q3244" i="2"/>
  <c r="T3244" i="2" s="1"/>
  <c r="U3244" i="2" s="1"/>
  <c r="C3244" i="2"/>
  <c r="C3294" i="2"/>
  <c r="Q3294" i="2"/>
  <c r="T3294" i="2" s="1"/>
  <c r="U3294" i="2" s="1"/>
  <c r="I3297" i="2"/>
  <c r="G3297" i="2" s="1"/>
  <c r="C3302" i="2"/>
  <c r="Q3302" i="2"/>
  <c r="T3302" i="2" s="1"/>
  <c r="U3302" i="2" s="1"/>
  <c r="I3305" i="2"/>
  <c r="G3305" i="2" s="1"/>
  <c r="U3305" i="2"/>
  <c r="C3310" i="2"/>
  <c r="Q3310" i="2"/>
  <c r="T3310" i="2" s="1"/>
  <c r="U3310" i="2" s="1"/>
  <c r="I3313" i="2"/>
  <c r="G3313" i="2" s="1"/>
  <c r="U3313" i="2"/>
  <c r="C3318" i="2"/>
  <c r="Q3318" i="2"/>
  <c r="T3318" i="2" s="1"/>
  <c r="U3318" i="2" s="1"/>
  <c r="C3326" i="2"/>
  <c r="Q3326" i="2"/>
  <c r="T3326" i="2" s="1"/>
  <c r="U3326" i="2" s="1"/>
  <c r="C3287" i="2"/>
  <c r="Q3287" i="2"/>
  <c r="T3287" i="2" s="1"/>
  <c r="U3287" i="2" s="1"/>
  <c r="O3295" i="2"/>
  <c r="I3311" i="2"/>
  <c r="G3311" i="2" s="1"/>
  <c r="C3315" i="2"/>
  <c r="Q3315" i="2"/>
  <c r="T3315" i="2" s="1"/>
  <c r="I3319" i="2"/>
  <c r="G3319" i="2" s="1"/>
  <c r="U3319" i="2"/>
  <c r="U3333" i="2"/>
  <c r="I3333" i="2"/>
  <c r="G3333" i="2" s="1"/>
  <c r="O3299" i="2"/>
  <c r="I3321" i="2"/>
  <c r="G3321" i="2" s="1"/>
  <c r="C3321" i="2"/>
  <c r="Q3321" i="2"/>
  <c r="T3321" i="2" s="1"/>
  <c r="U3321" i="2" s="1"/>
  <c r="I3329" i="2"/>
  <c r="G3329" i="2" s="1"/>
  <c r="C3329" i="2"/>
  <c r="Q3329" i="2"/>
  <c r="T3329" i="2" s="1"/>
  <c r="U3329" i="2" s="1"/>
  <c r="F3334" i="2"/>
  <c r="E3334" i="2" s="1"/>
  <c r="J3334" i="2"/>
  <c r="F3338" i="2"/>
  <c r="E3338" i="2" s="1"/>
  <c r="J3338" i="2"/>
  <c r="F3342" i="2"/>
  <c r="E3342" i="2" s="1"/>
  <c r="J3342" i="2"/>
  <c r="F3346" i="2"/>
  <c r="E3346" i="2" s="1"/>
  <c r="J3346" i="2"/>
  <c r="F3350" i="2"/>
  <c r="E3350" i="2" s="1"/>
  <c r="J3350" i="2"/>
  <c r="F3354" i="2"/>
  <c r="E3354" i="2" s="1"/>
  <c r="J3354" i="2"/>
  <c r="F3358" i="2"/>
  <c r="E3358" i="2" s="1"/>
  <c r="J3358" i="2"/>
  <c r="F3362" i="2"/>
  <c r="E3362" i="2" s="1"/>
  <c r="J3362" i="2"/>
  <c r="F3366" i="2"/>
  <c r="E3366" i="2" s="1"/>
  <c r="J3366" i="2"/>
  <c r="F3370" i="2"/>
  <c r="E3370" i="2" s="1"/>
  <c r="J3370" i="2"/>
  <c r="U3303" i="2"/>
  <c r="I3303" i="2"/>
  <c r="G3303" i="2" s="1"/>
  <c r="E3306" i="2"/>
  <c r="C3309" i="2"/>
  <c r="Q3309" i="2"/>
  <c r="T3309" i="2" s="1"/>
  <c r="U3309" i="2" s="1"/>
  <c r="F3315" i="2"/>
  <c r="E3315" i="2" s="1"/>
  <c r="F3323" i="2"/>
  <c r="E3323" i="2" s="1"/>
  <c r="F3331" i="2"/>
  <c r="E3331" i="2" s="1"/>
  <c r="F3349" i="2"/>
  <c r="E3349" i="2" s="1"/>
  <c r="F3365" i="2"/>
  <c r="E3365" i="2" s="1"/>
  <c r="O3336" i="2"/>
  <c r="O3337" i="2"/>
  <c r="U3341" i="2"/>
  <c r="I3341" i="2"/>
  <c r="G3341" i="2" s="1"/>
  <c r="O3352" i="2"/>
  <c r="O3353" i="2"/>
  <c r="U3357" i="2"/>
  <c r="I3357" i="2"/>
  <c r="G3357" i="2" s="1"/>
  <c r="O3368" i="2"/>
  <c r="O3369" i="2"/>
  <c r="C3284" i="2"/>
  <c r="Q3284" i="2"/>
  <c r="T3284" i="2" s="1"/>
  <c r="U3284" i="2" s="1"/>
  <c r="E3450" i="2"/>
  <c r="O3450" i="2"/>
  <c r="I3285" i="2"/>
  <c r="G3285" i="2" s="1"/>
  <c r="I3322" i="2"/>
  <c r="G3322" i="2" s="1"/>
  <c r="I3435" i="2"/>
  <c r="G3435" i="2" s="1"/>
  <c r="I3439" i="2"/>
  <c r="G3439" i="2" s="1"/>
  <c r="I3443" i="2"/>
  <c r="G3443" i="2" s="1"/>
  <c r="U3443" i="2"/>
  <c r="I3447" i="2"/>
  <c r="G3447" i="2" s="1"/>
  <c r="I3451" i="2"/>
  <c r="G3451" i="2" s="1"/>
  <c r="U3451" i="2"/>
  <c r="I3455" i="2"/>
  <c r="G3455" i="2" s="1"/>
  <c r="I3459" i="2"/>
  <c r="G3459" i="2" s="1"/>
  <c r="U3459" i="2"/>
  <c r="O3445" i="2"/>
  <c r="I3445" i="2" s="1"/>
  <c r="G3445" i="2" s="1"/>
  <c r="F3463" i="2"/>
  <c r="E3463" i="2" s="1"/>
  <c r="I3468" i="2"/>
  <c r="G3468" i="2" s="1"/>
  <c r="I3472" i="2"/>
  <c r="G3472" i="2" s="1"/>
  <c r="I3476" i="2"/>
  <c r="G3476" i="2" s="1"/>
  <c r="I3480" i="2"/>
  <c r="G3480" i="2" s="1"/>
  <c r="U3480" i="2"/>
  <c r="I3484" i="2"/>
  <c r="G3484" i="2" s="1"/>
  <c r="I3488" i="2"/>
  <c r="G3488" i="2" s="1"/>
  <c r="U3488" i="2"/>
  <c r="I3492" i="2"/>
  <c r="G3492" i="2" s="1"/>
  <c r="I3496" i="2"/>
  <c r="G3496" i="2" s="1"/>
  <c r="U3496" i="2"/>
  <c r="I3500" i="2"/>
  <c r="G3500" i="2" s="1"/>
  <c r="I3504" i="2"/>
  <c r="G3504" i="2" s="1"/>
  <c r="I3508" i="2"/>
  <c r="G3508" i="2" s="1"/>
  <c r="I3512" i="2"/>
  <c r="G3512" i="2" s="1"/>
  <c r="U3512" i="2"/>
  <c r="I3516" i="2"/>
  <c r="G3516" i="2" s="1"/>
  <c r="U3516" i="2"/>
  <c r="I3520" i="2"/>
  <c r="G3520" i="2" s="1"/>
  <c r="I3524" i="2"/>
  <c r="G3524" i="2" s="1"/>
  <c r="I3528" i="2"/>
  <c r="G3528" i="2" s="1"/>
  <c r="U3528" i="2"/>
  <c r="Q3435" i="2"/>
  <c r="T3435" i="2" s="1"/>
  <c r="U3435" i="2" s="1"/>
  <c r="J3535" i="2"/>
  <c r="O3538" i="2"/>
  <c r="J3543" i="2"/>
  <c r="O3546" i="2"/>
  <c r="J3551" i="2"/>
  <c r="O3437" i="2"/>
  <c r="O3453" i="2"/>
  <c r="F3471" i="2"/>
  <c r="E3471" i="2" s="1"/>
  <c r="F3479" i="2"/>
  <c r="E3479" i="2" s="1"/>
  <c r="F3487" i="2"/>
  <c r="E3487" i="2" s="1"/>
  <c r="F3495" i="2"/>
  <c r="E3495" i="2" s="1"/>
  <c r="F3503" i="2"/>
  <c r="E3503" i="2" s="1"/>
  <c r="F3511" i="2"/>
  <c r="E3511" i="2" s="1"/>
  <c r="F3519" i="2"/>
  <c r="E3519" i="2" s="1"/>
  <c r="F3527" i="2"/>
  <c r="E3527" i="2" s="1"/>
  <c r="F3536" i="2"/>
  <c r="E3536" i="2" s="1"/>
  <c r="F3552" i="2"/>
  <c r="E3552" i="2" s="1"/>
  <c r="F3465" i="2"/>
  <c r="E3465" i="2" s="1"/>
  <c r="I3465" i="2"/>
  <c r="G3465" i="2" s="1"/>
  <c r="E3438" i="2"/>
  <c r="F3469" i="2"/>
  <c r="E3469" i="2" s="1"/>
  <c r="F3477" i="2"/>
  <c r="E3477" i="2" s="1"/>
  <c r="F3485" i="2"/>
  <c r="E3485" i="2" s="1"/>
  <c r="F3493" i="2"/>
  <c r="E3493" i="2" s="1"/>
  <c r="F3501" i="2"/>
  <c r="E3501" i="2" s="1"/>
  <c r="F3509" i="2"/>
  <c r="E3509" i="2" s="1"/>
  <c r="F3517" i="2"/>
  <c r="E3517" i="2" s="1"/>
  <c r="F3525" i="2"/>
  <c r="E3525" i="2" s="1"/>
  <c r="F3538" i="2"/>
  <c r="E3538" i="2" s="1"/>
  <c r="I3696" i="2"/>
  <c r="G3696" i="2" s="1"/>
  <c r="F3480" i="2"/>
  <c r="E3480" i="2" s="1"/>
  <c r="F3512" i="2"/>
  <c r="E3512" i="2" s="1"/>
  <c r="Q3543" i="2"/>
  <c r="T3543" i="2" s="1"/>
  <c r="U3543" i="2" s="1"/>
  <c r="Q3698" i="2"/>
  <c r="T3698" i="2" s="1"/>
  <c r="U3698" i="2" s="1"/>
  <c r="C3698" i="2"/>
  <c r="O3702" i="2"/>
  <c r="I3702" i="2" s="1"/>
  <c r="G3702" i="2" s="1"/>
  <c r="O3706" i="2"/>
  <c r="O3710" i="2"/>
  <c r="O3714" i="2"/>
  <c r="O3718" i="2"/>
  <c r="I3718" i="2" s="1"/>
  <c r="G3718" i="2" s="1"/>
  <c r="O3722" i="2"/>
  <c r="O3726" i="2"/>
  <c r="O3730" i="2"/>
  <c r="O3734" i="2"/>
  <c r="I3734" i="2" s="1"/>
  <c r="G3734" i="2" s="1"/>
  <c r="O3738" i="2"/>
  <c r="O3742" i="2"/>
  <c r="O3746" i="2"/>
  <c r="O3750" i="2"/>
  <c r="I3750" i="2" s="1"/>
  <c r="G3750" i="2" s="1"/>
  <c r="O3754" i="2"/>
  <c r="O3758" i="2"/>
  <c r="O3762" i="2"/>
  <c r="O3766" i="2"/>
  <c r="I3766" i="2" s="1"/>
  <c r="G3766" i="2" s="1"/>
  <c r="I3701" i="2"/>
  <c r="G3701" i="2" s="1"/>
  <c r="I3705" i="2"/>
  <c r="G3705" i="2" s="1"/>
  <c r="U3705" i="2"/>
  <c r="J3706" i="2"/>
  <c r="F3706" i="2"/>
  <c r="E3706" i="2" s="1"/>
  <c r="I3709" i="2"/>
  <c r="G3709" i="2" s="1"/>
  <c r="U3709" i="2"/>
  <c r="I3713" i="2"/>
  <c r="G3713" i="2" s="1"/>
  <c r="U3713" i="2"/>
  <c r="J3714" i="2"/>
  <c r="F3714" i="2"/>
  <c r="E3714" i="2" s="1"/>
  <c r="I3717" i="2"/>
  <c r="G3717" i="2" s="1"/>
  <c r="I3721" i="2"/>
  <c r="G3721" i="2" s="1"/>
  <c r="U3721" i="2"/>
  <c r="I3725" i="2"/>
  <c r="G3725" i="2" s="1"/>
  <c r="I3729" i="2"/>
  <c r="G3729" i="2" s="1"/>
  <c r="U3729" i="2"/>
  <c r="I3733" i="2"/>
  <c r="G3733" i="2" s="1"/>
  <c r="I3737" i="2"/>
  <c r="G3737" i="2" s="1"/>
  <c r="U3737" i="2"/>
  <c r="I3741" i="2"/>
  <c r="G3741" i="2" s="1"/>
  <c r="I3745" i="2"/>
  <c r="G3745" i="2" s="1"/>
  <c r="U3745" i="2"/>
  <c r="J3746" i="2"/>
  <c r="F3746" i="2"/>
  <c r="E3746" i="2" s="1"/>
  <c r="I3749" i="2"/>
  <c r="G3749" i="2" s="1"/>
  <c r="U3749" i="2"/>
  <c r="I3753" i="2"/>
  <c r="G3753" i="2" s="1"/>
  <c r="U3753" i="2"/>
  <c r="J3754" i="2"/>
  <c r="F3754" i="2"/>
  <c r="E3754" i="2" s="1"/>
  <c r="I3757" i="2"/>
  <c r="G3757" i="2" s="1"/>
  <c r="I3761" i="2"/>
  <c r="G3761" i="2" s="1"/>
  <c r="U3761" i="2"/>
  <c r="I3765" i="2"/>
  <c r="G3765" i="2" s="1"/>
  <c r="F3468" i="2"/>
  <c r="E3468" i="2" s="1"/>
  <c r="F3500" i="2"/>
  <c r="E3500" i="2" s="1"/>
  <c r="I3769" i="2"/>
  <c r="G3769" i="2" s="1"/>
  <c r="U3769" i="2"/>
  <c r="I3777" i="2"/>
  <c r="G3777" i="2" s="1"/>
  <c r="U3777" i="2"/>
  <c r="I3785" i="2"/>
  <c r="G3785" i="2" s="1"/>
  <c r="I3793" i="2"/>
  <c r="G3793" i="2" s="1"/>
  <c r="U3793" i="2"/>
  <c r="F3701" i="2"/>
  <c r="E3701" i="2" s="1"/>
  <c r="F3709" i="2"/>
  <c r="E3709" i="2" s="1"/>
  <c r="F3717" i="2"/>
  <c r="E3717" i="2" s="1"/>
  <c r="F3725" i="2"/>
  <c r="E3725" i="2" s="1"/>
  <c r="F3733" i="2"/>
  <c r="E3733" i="2" s="1"/>
  <c r="F3741" i="2"/>
  <c r="E3741" i="2" s="1"/>
  <c r="F3749" i="2"/>
  <c r="E3749" i="2" s="1"/>
  <c r="O3768" i="2"/>
  <c r="I3768" i="2" s="1"/>
  <c r="G3768" i="2" s="1"/>
  <c r="J3772" i="2"/>
  <c r="F3772" i="2"/>
  <c r="E3772" i="2" s="1"/>
  <c r="O3776" i="2"/>
  <c r="J3780" i="2"/>
  <c r="F3780" i="2"/>
  <c r="E3780" i="2" s="1"/>
  <c r="O3784" i="2"/>
  <c r="J3788" i="2"/>
  <c r="F3788" i="2"/>
  <c r="E3788" i="2" s="1"/>
  <c r="O3792" i="2"/>
  <c r="I3792" i="2" s="1"/>
  <c r="G3792" i="2" s="1"/>
  <c r="J3796" i="2"/>
  <c r="F3796" i="2"/>
  <c r="E3796" i="2" s="1"/>
  <c r="I3800" i="2"/>
  <c r="G3800" i="2" s="1"/>
  <c r="U3800" i="2"/>
  <c r="Q3801" i="2"/>
  <c r="T3801" i="2" s="1"/>
  <c r="U3801" i="2" s="1"/>
  <c r="C3801" i="2"/>
  <c r="Q3805" i="2"/>
  <c r="T3805" i="2" s="1"/>
  <c r="U3805" i="2" s="1"/>
  <c r="C3805" i="2"/>
  <c r="Q3809" i="2"/>
  <c r="T3809" i="2" s="1"/>
  <c r="U3809" i="2" s="1"/>
  <c r="C3809" i="2"/>
  <c r="Q3813" i="2"/>
  <c r="T3813" i="2" s="1"/>
  <c r="U3813" i="2" s="1"/>
  <c r="C3813" i="2"/>
  <c r="Q3817" i="2"/>
  <c r="T3817" i="2" s="1"/>
  <c r="U3817" i="2" s="1"/>
  <c r="C3817" i="2"/>
  <c r="Q3821" i="2"/>
  <c r="T3821" i="2" s="1"/>
  <c r="U3821" i="2" s="1"/>
  <c r="C3821" i="2"/>
  <c r="Q3825" i="2"/>
  <c r="T3825" i="2" s="1"/>
  <c r="U3825" i="2" s="1"/>
  <c r="C3825" i="2"/>
  <c r="Q3829" i="2"/>
  <c r="T3829" i="2" s="1"/>
  <c r="U3829" i="2" s="1"/>
  <c r="C3829" i="2"/>
  <c r="Q3833" i="2"/>
  <c r="T3833" i="2" s="1"/>
  <c r="U3833" i="2" s="1"/>
  <c r="C3833" i="2"/>
  <c r="Q3837" i="2"/>
  <c r="T3837" i="2" s="1"/>
  <c r="U3837" i="2" s="1"/>
  <c r="C3837" i="2"/>
  <c r="Q3841" i="2"/>
  <c r="T3841" i="2" s="1"/>
  <c r="U3841" i="2" s="1"/>
  <c r="C3841" i="2"/>
  <c r="Q3845" i="2"/>
  <c r="T3845" i="2" s="1"/>
  <c r="U3845" i="2" s="1"/>
  <c r="C3845" i="2"/>
  <c r="Q3849" i="2"/>
  <c r="T3849" i="2" s="1"/>
  <c r="U3849" i="2" s="1"/>
  <c r="C3849" i="2"/>
  <c r="Q3853" i="2"/>
  <c r="T3853" i="2" s="1"/>
  <c r="U3853" i="2" s="1"/>
  <c r="C3853" i="2"/>
  <c r="Q3857" i="2"/>
  <c r="T3857" i="2" s="1"/>
  <c r="U3857" i="2" s="1"/>
  <c r="C3857" i="2"/>
  <c r="Q3861" i="2"/>
  <c r="T3861" i="2" s="1"/>
  <c r="U3861" i="2" s="1"/>
  <c r="C3861" i="2"/>
  <c r="Q3865" i="2"/>
  <c r="T3865" i="2" s="1"/>
  <c r="U3865" i="2" s="1"/>
  <c r="C3865" i="2"/>
  <c r="Q3869" i="2"/>
  <c r="T3869" i="2" s="1"/>
  <c r="U3869" i="2" s="1"/>
  <c r="C3869" i="2"/>
  <c r="Q3873" i="2"/>
  <c r="T3873" i="2" s="1"/>
  <c r="U3873" i="2" s="1"/>
  <c r="C3873" i="2"/>
  <c r="Q3877" i="2"/>
  <c r="T3877" i="2" s="1"/>
  <c r="U3877" i="2" s="1"/>
  <c r="C3877" i="2"/>
  <c r="Q3881" i="2"/>
  <c r="T3881" i="2" s="1"/>
  <c r="U3881" i="2" s="1"/>
  <c r="C3881" i="2"/>
  <c r="Q3885" i="2"/>
  <c r="T3885" i="2" s="1"/>
  <c r="U3885" i="2" s="1"/>
  <c r="C3885" i="2"/>
  <c r="Q3889" i="2"/>
  <c r="T3889" i="2" s="1"/>
  <c r="U3889" i="2" s="1"/>
  <c r="C3889" i="2"/>
  <c r="Q3893" i="2"/>
  <c r="T3893" i="2" s="1"/>
  <c r="U3893" i="2" s="1"/>
  <c r="C3893" i="2"/>
  <c r="Q3897" i="2"/>
  <c r="T3897" i="2" s="1"/>
  <c r="U3897" i="2" s="1"/>
  <c r="C3897" i="2"/>
  <c r="Q3901" i="2"/>
  <c r="T3901" i="2" s="1"/>
  <c r="U3901" i="2" s="1"/>
  <c r="C3901" i="2"/>
  <c r="Q3905" i="2"/>
  <c r="T3905" i="2" s="1"/>
  <c r="U3905" i="2" s="1"/>
  <c r="C3905" i="2"/>
  <c r="Q3909" i="2"/>
  <c r="T3909" i="2" s="1"/>
  <c r="U3909" i="2" s="1"/>
  <c r="C3909" i="2"/>
  <c r="Q3913" i="2"/>
  <c r="T3913" i="2" s="1"/>
  <c r="U3913" i="2" s="1"/>
  <c r="C3913" i="2"/>
  <c r="Q3917" i="2"/>
  <c r="T3917" i="2" s="1"/>
  <c r="U3917" i="2" s="1"/>
  <c r="C3917" i="2"/>
  <c r="Q3921" i="2"/>
  <c r="T3921" i="2" s="1"/>
  <c r="U3921" i="2" s="1"/>
  <c r="C3921" i="2"/>
  <c r="Q3925" i="2"/>
  <c r="T3925" i="2" s="1"/>
  <c r="U3925" i="2" s="1"/>
  <c r="C3925" i="2"/>
  <c r="Q3929" i="2"/>
  <c r="T3929" i="2" s="1"/>
  <c r="U3929" i="2" s="1"/>
  <c r="C3929" i="2"/>
  <c r="Q3933" i="2"/>
  <c r="T3933" i="2" s="1"/>
  <c r="U3933" i="2" s="1"/>
  <c r="C3933" i="2"/>
  <c r="Q3937" i="2"/>
  <c r="T3937" i="2" s="1"/>
  <c r="U3937" i="2" s="1"/>
  <c r="C3937" i="2"/>
  <c r="Q3941" i="2"/>
  <c r="T3941" i="2" s="1"/>
  <c r="U3941" i="2" s="1"/>
  <c r="C3941" i="2"/>
  <c r="Q3945" i="2"/>
  <c r="T3945" i="2" s="1"/>
  <c r="U3945" i="2" s="1"/>
  <c r="C3945" i="2"/>
  <c r="Q3949" i="2"/>
  <c r="T3949" i="2" s="1"/>
  <c r="U3949" i="2" s="1"/>
  <c r="C3949" i="2"/>
  <c r="I3771" i="2"/>
  <c r="G3771" i="2" s="1"/>
  <c r="U3771" i="2"/>
  <c r="I3779" i="2"/>
  <c r="G3779" i="2" s="1"/>
  <c r="U3779" i="2"/>
  <c r="I3787" i="2"/>
  <c r="G3787" i="2" s="1"/>
  <c r="U3787" i="2"/>
  <c r="I3795" i="2"/>
  <c r="G3795" i="2" s="1"/>
  <c r="U3795" i="2"/>
  <c r="I3802" i="2"/>
  <c r="G3802" i="2" s="1"/>
  <c r="I3806" i="2"/>
  <c r="G3806" i="2" s="1"/>
  <c r="I3810" i="2"/>
  <c r="G3810" i="2" s="1"/>
  <c r="I3814" i="2"/>
  <c r="G3814" i="2" s="1"/>
  <c r="I3818" i="2"/>
  <c r="G3818" i="2" s="1"/>
  <c r="I3822" i="2"/>
  <c r="G3822" i="2" s="1"/>
  <c r="I3826" i="2"/>
  <c r="G3826" i="2" s="1"/>
  <c r="I3830" i="2"/>
  <c r="G3830" i="2" s="1"/>
  <c r="I3834" i="2"/>
  <c r="G3834" i="2" s="1"/>
  <c r="I3838" i="2"/>
  <c r="G3838" i="2" s="1"/>
  <c r="I3842" i="2"/>
  <c r="G3842" i="2" s="1"/>
  <c r="I3846" i="2"/>
  <c r="G3846" i="2" s="1"/>
  <c r="I3850" i="2"/>
  <c r="G3850" i="2" s="1"/>
  <c r="I3854" i="2"/>
  <c r="G3854" i="2" s="1"/>
  <c r="I3858" i="2"/>
  <c r="G3858" i="2" s="1"/>
  <c r="I3862" i="2"/>
  <c r="G3862" i="2" s="1"/>
  <c r="I3866" i="2"/>
  <c r="G3866" i="2" s="1"/>
  <c r="I3870" i="2"/>
  <c r="G3870" i="2" s="1"/>
  <c r="I3874" i="2"/>
  <c r="G3874" i="2" s="1"/>
  <c r="I3878" i="2"/>
  <c r="G3878" i="2" s="1"/>
  <c r="I3882" i="2"/>
  <c r="G3882" i="2" s="1"/>
  <c r="I3886" i="2"/>
  <c r="G3886" i="2" s="1"/>
  <c r="I3890" i="2"/>
  <c r="G3890" i="2" s="1"/>
  <c r="I3894" i="2"/>
  <c r="G3894" i="2" s="1"/>
  <c r="I3898" i="2"/>
  <c r="G3898" i="2" s="1"/>
  <c r="I3902" i="2"/>
  <c r="G3902" i="2" s="1"/>
  <c r="I3906" i="2"/>
  <c r="G3906" i="2" s="1"/>
  <c r="I3910" i="2"/>
  <c r="G3910" i="2" s="1"/>
  <c r="I3914" i="2"/>
  <c r="G3914" i="2" s="1"/>
  <c r="I3918" i="2"/>
  <c r="G3918" i="2" s="1"/>
  <c r="I3922" i="2"/>
  <c r="G3922" i="2" s="1"/>
  <c r="I3926" i="2"/>
  <c r="G3926" i="2" s="1"/>
  <c r="I3930" i="2"/>
  <c r="G3930" i="2" s="1"/>
  <c r="I3934" i="2"/>
  <c r="G3934" i="2" s="1"/>
  <c r="I3938" i="2"/>
  <c r="G3938" i="2" s="1"/>
  <c r="I3942" i="2"/>
  <c r="G3942" i="2" s="1"/>
  <c r="I3946" i="2"/>
  <c r="G3946" i="2" s="1"/>
  <c r="I3950" i="2"/>
  <c r="G3950" i="2" s="1"/>
  <c r="F3708" i="2"/>
  <c r="E3708" i="2" s="1"/>
  <c r="F3740" i="2"/>
  <c r="E3740" i="2" s="1"/>
  <c r="O3770" i="2"/>
  <c r="F3777" i="2"/>
  <c r="E3777" i="2" s="1"/>
  <c r="F3809" i="2"/>
  <c r="E3809" i="2" s="1"/>
  <c r="F3825" i="2"/>
  <c r="E3825" i="2" s="1"/>
  <c r="F3841" i="2"/>
  <c r="E3841" i="2" s="1"/>
  <c r="F3857" i="2"/>
  <c r="E3857" i="2" s="1"/>
  <c r="F3873" i="2"/>
  <c r="E3873" i="2" s="1"/>
  <c r="E3889" i="2"/>
  <c r="E3905" i="2"/>
  <c r="E3921" i="2"/>
  <c r="E3937" i="2"/>
  <c r="O3955" i="2"/>
  <c r="J3956" i="2"/>
  <c r="F3956" i="2"/>
  <c r="E3956" i="2" s="1"/>
  <c r="O3963" i="2"/>
  <c r="J3964" i="2"/>
  <c r="F3964" i="2"/>
  <c r="E3964" i="2" s="1"/>
  <c r="O3971" i="2"/>
  <c r="J3972" i="2"/>
  <c r="F3972" i="2"/>
  <c r="E3972" i="2" s="1"/>
  <c r="O3979" i="2"/>
  <c r="J3980" i="2"/>
  <c r="F3980" i="2"/>
  <c r="E3980" i="2" s="1"/>
  <c r="O3987" i="2"/>
  <c r="O3995" i="2"/>
  <c r="I3995" i="2" s="1"/>
  <c r="G3995" i="2" s="1"/>
  <c r="J3996" i="2"/>
  <c r="F3996" i="2"/>
  <c r="E3996" i="2" s="1"/>
  <c r="O4003" i="2"/>
  <c r="J4004" i="2"/>
  <c r="F4004" i="2"/>
  <c r="E4004" i="2" s="1"/>
  <c r="O4011" i="2"/>
  <c r="I4011" i="2" s="1"/>
  <c r="G4011" i="2" s="1"/>
  <c r="J4012" i="2"/>
  <c r="F4012" i="2"/>
  <c r="E4012" i="2" s="1"/>
  <c r="O4019" i="2"/>
  <c r="J4020" i="2"/>
  <c r="F4020" i="2"/>
  <c r="E4020" i="2" s="1"/>
  <c r="O4027" i="2"/>
  <c r="O4035" i="2"/>
  <c r="O4043" i="2"/>
  <c r="I4043" i="2" s="1"/>
  <c r="G4043" i="2" s="1"/>
  <c r="J4044" i="2"/>
  <c r="F4044" i="2"/>
  <c r="E4044" i="2" s="1"/>
  <c r="O4051" i="2"/>
  <c r="J4052" i="2"/>
  <c r="F4052" i="2"/>
  <c r="E4052" i="2" s="1"/>
  <c r="O4059" i="2"/>
  <c r="I4059" i="2" s="1"/>
  <c r="G4059" i="2" s="1"/>
  <c r="O4067" i="2"/>
  <c r="O4075" i="2"/>
  <c r="O4083" i="2"/>
  <c r="J4084" i="2"/>
  <c r="F4084" i="2"/>
  <c r="E4084" i="2" s="1"/>
  <c r="F3718" i="2"/>
  <c r="E3718" i="2" s="1"/>
  <c r="F3750" i="2"/>
  <c r="E3750" i="2" s="1"/>
  <c r="J3774" i="2"/>
  <c r="O3774" i="2"/>
  <c r="F3781" i="2"/>
  <c r="E3781" i="2" s="1"/>
  <c r="F3808" i="2"/>
  <c r="E3808" i="2" s="1"/>
  <c r="F3824" i="2"/>
  <c r="E3824" i="2" s="1"/>
  <c r="F3840" i="2"/>
  <c r="E3840" i="2" s="1"/>
  <c r="F3856" i="2"/>
  <c r="E3856" i="2" s="1"/>
  <c r="F3872" i="2"/>
  <c r="E3872" i="2" s="1"/>
  <c r="F3888" i="2"/>
  <c r="E3888" i="2" s="1"/>
  <c r="F3904" i="2"/>
  <c r="E3904" i="2" s="1"/>
  <c r="F3920" i="2"/>
  <c r="E3920" i="2" s="1"/>
  <c r="F3936" i="2"/>
  <c r="E3936" i="2" s="1"/>
  <c r="F3952" i="2"/>
  <c r="E3952" i="2" s="1"/>
  <c r="F3712" i="2"/>
  <c r="E3712" i="2" s="1"/>
  <c r="F3744" i="2"/>
  <c r="E3744" i="2" s="1"/>
  <c r="J3778" i="2"/>
  <c r="O3778" i="2"/>
  <c r="F3785" i="2"/>
  <c r="E3785" i="2" s="1"/>
  <c r="F3815" i="2"/>
  <c r="E3815" i="2" s="1"/>
  <c r="F3831" i="2"/>
  <c r="E3831" i="2" s="1"/>
  <c r="F3847" i="2"/>
  <c r="E3847" i="2" s="1"/>
  <c r="F3863" i="2"/>
  <c r="E3863" i="2" s="1"/>
  <c r="F3879" i="2"/>
  <c r="E3879" i="2" s="1"/>
  <c r="F3895" i="2"/>
  <c r="E3895" i="2" s="1"/>
  <c r="F3911" i="2"/>
  <c r="E3911" i="2" s="1"/>
  <c r="F3927" i="2"/>
  <c r="E3927" i="2" s="1"/>
  <c r="F3943" i="2"/>
  <c r="E3943" i="2" s="1"/>
  <c r="U3953" i="2"/>
  <c r="I3953" i="2"/>
  <c r="G3953" i="2" s="1"/>
  <c r="U3957" i="2"/>
  <c r="I3957" i="2"/>
  <c r="G3957" i="2" s="1"/>
  <c r="U3961" i="2"/>
  <c r="I3961" i="2"/>
  <c r="G3961" i="2" s="1"/>
  <c r="U3965" i="2"/>
  <c r="I3965" i="2"/>
  <c r="G3965" i="2" s="1"/>
  <c r="U3969" i="2"/>
  <c r="I3969" i="2"/>
  <c r="G3969" i="2" s="1"/>
  <c r="U3973" i="2"/>
  <c r="I3973" i="2"/>
  <c r="G3973" i="2" s="1"/>
  <c r="U3977" i="2"/>
  <c r="I3977" i="2"/>
  <c r="G3977" i="2" s="1"/>
  <c r="U3981" i="2"/>
  <c r="I3981" i="2"/>
  <c r="G3981" i="2" s="1"/>
  <c r="U3985" i="2"/>
  <c r="I3985" i="2"/>
  <c r="G3985" i="2" s="1"/>
  <c r="U3989" i="2"/>
  <c r="I3989" i="2"/>
  <c r="G3989" i="2" s="1"/>
  <c r="U3993" i="2"/>
  <c r="I3993" i="2"/>
  <c r="G3993" i="2" s="1"/>
  <c r="U3997" i="2"/>
  <c r="I3997" i="2"/>
  <c r="G3997" i="2" s="1"/>
  <c r="U4001" i="2"/>
  <c r="I4001" i="2"/>
  <c r="G4001" i="2" s="1"/>
  <c r="U4005" i="2"/>
  <c r="I4005" i="2"/>
  <c r="G4005" i="2" s="1"/>
  <c r="U4009" i="2"/>
  <c r="I4009" i="2"/>
  <c r="G4009" i="2" s="1"/>
  <c r="U4013" i="2"/>
  <c r="I4013" i="2"/>
  <c r="G4013" i="2" s="1"/>
  <c r="U4017" i="2"/>
  <c r="I4017" i="2"/>
  <c r="G4017" i="2" s="1"/>
  <c r="U4021" i="2"/>
  <c r="I4021" i="2"/>
  <c r="G4021" i="2" s="1"/>
  <c r="U4025" i="2"/>
  <c r="I4025" i="2"/>
  <c r="G4025" i="2" s="1"/>
  <c r="I4029" i="2"/>
  <c r="G4029" i="2" s="1"/>
  <c r="U4033" i="2"/>
  <c r="I4033" i="2"/>
  <c r="G4033" i="2" s="1"/>
  <c r="I4037" i="2"/>
  <c r="G4037" i="2" s="1"/>
  <c r="U4041" i="2"/>
  <c r="I4041" i="2"/>
  <c r="G4041" i="2" s="1"/>
  <c r="I4045" i="2"/>
  <c r="G4045" i="2" s="1"/>
  <c r="I4049" i="2"/>
  <c r="G4049" i="2" s="1"/>
  <c r="I4053" i="2"/>
  <c r="G4053" i="2" s="1"/>
  <c r="U4057" i="2"/>
  <c r="I4057" i="2"/>
  <c r="G4057" i="2" s="1"/>
  <c r="I4061" i="2"/>
  <c r="G4061" i="2" s="1"/>
  <c r="U4065" i="2"/>
  <c r="I4065" i="2"/>
  <c r="G4065" i="2" s="1"/>
  <c r="I4069" i="2"/>
  <c r="G4069" i="2" s="1"/>
  <c r="U4073" i="2"/>
  <c r="I4073" i="2"/>
  <c r="G4073" i="2" s="1"/>
  <c r="I4077" i="2"/>
  <c r="G4077" i="2" s="1"/>
  <c r="I4081" i="2"/>
  <c r="G4081" i="2" s="1"/>
  <c r="O4088" i="2"/>
  <c r="G4088" i="2"/>
  <c r="E4088" i="2"/>
  <c r="I4091" i="2"/>
  <c r="G4091" i="2" s="1"/>
  <c r="U4091" i="2"/>
  <c r="O4096" i="2"/>
  <c r="E4096" i="2"/>
  <c r="I4099" i="2"/>
  <c r="G4099" i="2" s="1"/>
  <c r="C4104" i="2"/>
  <c r="Q4104" i="2"/>
  <c r="T4104" i="2" s="1"/>
  <c r="U4104" i="2" s="1"/>
  <c r="I4104" i="2"/>
  <c r="G4104" i="2" s="1"/>
  <c r="C4112" i="2"/>
  <c r="Q4112" i="2"/>
  <c r="T4112" i="2" s="1"/>
  <c r="U4112" i="2" s="1"/>
  <c r="C4120" i="2"/>
  <c r="Q4120" i="2"/>
  <c r="T4120" i="2" s="1"/>
  <c r="U4120" i="2" s="1"/>
  <c r="I4120" i="2"/>
  <c r="G4120" i="2" s="1"/>
  <c r="C4128" i="2"/>
  <c r="Q4128" i="2"/>
  <c r="T4128" i="2" s="1"/>
  <c r="U4128" i="2" s="1"/>
  <c r="O3782" i="2"/>
  <c r="E3959" i="2"/>
  <c r="E3975" i="2"/>
  <c r="E3991" i="2"/>
  <c r="E4007" i="2"/>
  <c r="E4023" i="2"/>
  <c r="E4039" i="2"/>
  <c r="E4055" i="2"/>
  <c r="E4071" i="2"/>
  <c r="E4108" i="2"/>
  <c r="E4124" i="2"/>
  <c r="F4148" i="2"/>
  <c r="E4148" i="2" s="1"/>
  <c r="Q4148" i="2"/>
  <c r="T4148" i="2" s="1"/>
  <c r="F4156" i="2"/>
  <c r="E4156" i="2" s="1"/>
  <c r="Q4156" i="2"/>
  <c r="T4156" i="2" s="1"/>
  <c r="U4156" i="2" s="1"/>
  <c r="J4156" i="2"/>
  <c r="F4164" i="2"/>
  <c r="E4164" i="2" s="1"/>
  <c r="Q4164" i="2"/>
  <c r="T4164" i="2" s="1"/>
  <c r="F4172" i="2"/>
  <c r="E4172" i="2" s="1"/>
  <c r="Q4172" i="2"/>
  <c r="T4172" i="2" s="1"/>
  <c r="J4172" i="2"/>
  <c r="F4180" i="2"/>
  <c r="E4180" i="2" s="1"/>
  <c r="Q4180" i="2"/>
  <c r="T4180" i="2" s="1"/>
  <c r="U4180" i="2" s="1"/>
  <c r="F4188" i="2"/>
  <c r="E4188" i="2" s="1"/>
  <c r="Q4188" i="2"/>
  <c r="T4188" i="2" s="1"/>
  <c r="J4188" i="2"/>
  <c r="F4196" i="2"/>
  <c r="E4196" i="2" s="1"/>
  <c r="Q4196" i="2"/>
  <c r="T4196" i="2" s="1"/>
  <c r="F4204" i="2"/>
  <c r="E4204" i="2" s="1"/>
  <c r="Q4204" i="2"/>
  <c r="T4204" i="2" s="1"/>
  <c r="J4204" i="2"/>
  <c r="F4212" i="2"/>
  <c r="E4212" i="2" s="1"/>
  <c r="Q4212" i="2"/>
  <c r="T4212" i="2" s="1"/>
  <c r="F4220" i="2"/>
  <c r="E4220" i="2" s="1"/>
  <c r="Q4220" i="2"/>
  <c r="T4220" i="2" s="1"/>
  <c r="U4220" i="2" s="1"/>
  <c r="J4220" i="2"/>
  <c r="F4228" i="2"/>
  <c r="E4228" i="2" s="1"/>
  <c r="Q4228" i="2"/>
  <c r="T4228" i="2" s="1"/>
  <c r="F4236" i="2"/>
  <c r="E4236" i="2" s="1"/>
  <c r="Q4236" i="2"/>
  <c r="T4236" i="2" s="1"/>
  <c r="J4236" i="2"/>
  <c r="F4244" i="2"/>
  <c r="E4244" i="2" s="1"/>
  <c r="Q4244" i="2"/>
  <c r="T4244" i="2" s="1"/>
  <c r="F4252" i="2"/>
  <c r="E4252" i="2" s="1"/>
  <c r="J4252" i="2"/>
  <c r="Q4252" i="2"/>
  <c r="T4252" i="2" s="1"/>
  <c r="F4260" i="2"/>
  <c r="E4260" i="2" s="1"/>
  <c r="Q4260" i="2"/>
  <c r="T4260" i="2" s="1"/>
  <c r="F4268" i="2"/>
  <c r="E4268" i="2" s="1"/>
  <c r="Q4268" i="2"/>
  <c r="T4268" i="2" s="1"/>
  <c r="J4268" i="2"/>
  <c r="O4271" i="2"/>
  <c r="I4271" i="2" s="1"/>
  <c r="G4271" i="2" s="1"/>
  <c r="E4271" i="2"/>
  <c r="F3850" i="2"/>
  <c r="E3850" i="2" s="1"/>
  <c r="F3914" i="2"/>
  <c r="E3914" i="2" s="1"/>
  <c r="I3958" i="2"/>
  <c r="G3958" i="2" s="1"/>
  <c r="I4006" i="2"/>
  <c r="G4006" i="2" s="1"/>
  <c r="E4107" i="2"/>
  <c r="E4527" i="2"/>
  <c r="I3798" i="2"/>
  <c r="G3798" i="2" s="1"/>
  <c r="F3830" i="2"/>
  <c r="E3830" i="2" s="1"/>
  <c r="F3894" i="2"/>
  <c r="E3894" i="2" s="1"/>
  <c r="I3998" i="2"/>
  <c r="G3998" i="2" s="1"/>
  <c r="I4014" i="2"/>
  <c r="G4014" i="2" s="1"/>
  <c r="O4030" i="2"/>
  <c r="F4036" i="2"/>
  <c r="E4036" i="2" s="1"/>
  <c r="F4046" i="2"/>
  <c r="E4046" i="2" s="1"/>
  <c r="J4046" i="2"/>
  <c r="I4116" i="2"/>
  <c r="G4116" i="2" s="1"/>
  <c r="I4124" i="2"/>
  <c r="G4124" i="2" s="1"/>
  <c r="C4146" i="2"/>
  <c r="Q4146" i="2"/>
  <c r="T4146" i="2" s="1"/>
  <c r="C4174" i="2"/>
  <c r="Q4174" i="2"/>
  <c r="T4174" i="2" s="1"/>
  <c r="U4174" i="2" s="1"/>
  <c r="C4182" i="2"/>
  <c r="Q4182" i="2"/>
  <c r="T4182" i="2" s="1"/>
  <c r="U4182" i="2" s="1"/>
  <c r="C4190" i="2"/>
  <c r="Q4190" i="2"/>
  <c r="T4190" i="2" s="1"/>
  <c r="U4190" i="2" s="1"/>
  <c r="C4202" i="2"/>
  <c r="Q4202" i="2"/>
  <c r="T4202" i="2" s="1"/>
  <c r="U4202" i="2" s="1"/>
  <c r="C4210" i="2"/>
  <c r="Q4210" i="2"/>
  <c r="T4210" i="2" s="1"/>
  <c r="U4210" i="2" s="1"/>
  <c r="C4230" i="2"/>
  <c r="Q4230" i="2"/>
  <c r="T4230" i="2" s="1"/>
  <c r="U4230" i="2" s="1"/>
  <c r="C4238" i="2"/>
  <c r="Q4238" i="2"/>
  <c r="T4238" i="2" s="1"/>
  <c r="U4238" i="2" s="1"/>
  <c r="C4246" i="2"/>
  <c r="Q4246" i="2"/>
  <c r="T4246" i="2" s="1"/>
  <c r="U4246" i="2" s="1"/>
  <c r="C4266" i="2"/>
  <c r="Q4266" i="2"/>
  <c r="T4266" i="2" s="1"/>
  <c r="O4273" i="2"/>
  <c r="I4273" i="2" s="1"/>
  <c r="G4273" i="2" s="1"/>
  <c r="O4277" i="2"/>
  <c r="I4277" i="2" s="1"/>
  <c r="G4277" i="2" s="1"/>
  <c r="O4281" i="2"/>
  <c r="O4285" i="2"/>
  <c r="O4289" i="2"/>
  <c r="I4289" i="2" s="1"/>
  <c r="G4289" i="2" s="1"/>
  <c r="O4293" i="2"/>
  <c r="I4293" i="2" s="1"/>
  <c r="G4293" i="2" s="1"/>
  <c r="O4297" i="2"/>
  <c r="O4301" i="2"/>
  <c r="I4301" i="2" s="1"/>
  <c r="G4301" i="2" s="1"/>
  <c r="O4305" i="2"/>
  <c r="O4309" i="2"/>
  <c r="I4309" i="2" s="1"/>
  <c r="G4309" i="2" s="1"/>
  <c r="O4313" i="2"/>
  <c r="O4317" i="2"/>
  <c r="I4317" i="2" s="1"/>
  <c r="G4317" i="2" s="1"/>
  <c r="O4321" i="2"/>
  <c r="I4321" i="2" s="1"/>
  <c r="G4321" i="2" s="1"/>
  <c r="O4325" i="2"/>
  <c r="I4325" i="2" s="1"/>
  <c r="G4325" i="2" s="1"/>
  <c r="O4329" i="2"/>
  <c r="O4333" i="2"/>
  <c r="I4333" i="2" s="1"/>
  <c r="G4333" i="2" s="1"/>
  <c r="O4337" i="2"/>
  <c r="O4341" i="2"/>
  <c r="I4341" i="2" s="1"/>
  <c r="G4341" i="2" s="1"/>
  <c r="O4345" i="2"/>
  <c r="O4349" i="2"/>
  <c r="I4349" i="2" s="1"/>
  <c r="G4349" i="2" s="1"/>
  <c r="O4353" i="2"/>
  <c r="I4353" i="2" s="1"/>
  <c r="G4353" i="2" s="1"/>
  <c r="O4357" i="2"/>
  <c r="O4361" i="2"/>
  <c r="O4365" i="2"/>
  <c r="I4365" i="2" s="1"/>
  <c r="G4365" i="2" s="1"/>
  <c r="O4369" i="2"/>
  <c r="I4369" i="2" s="1"/>
  <c r="G4369" i="2" s="1"/>
  <c r="O4373" i="2"/>
  <c r="I4373" i="2" s="1"/>
  <c r="G4373" i="2" s="1"/>
  <c r="O4377" i="2"/>
  <c r="O4381" i="2"/>
  <c r="I4381" i="2" s="1"/>
  <c r="G4381" i="2" s="1"/>
  <c r="O4385" i="2"/>
  <c r="I4385" i="2" s="1"/>
  <c r="G4385" i="2" s="1"/>
  <c r="O4389" i="2"/>
  <c r="O4393" i="2"/>
  <c r="O4397" i="2"/>
  <c r="I4397" i="2" s="1"/>
  <c r="G4397" i="2" s="1"/>
  <c r="O4401" i="2"/>
  <c r="I4401" i="2" s="1"/>
  <c r="G4401" i="2" s="1"/>
  <c r="O4405" i="2"/>
  <c r="I4405" i="2" s="1"/>
  <c r="G4405" i="2" s="1"/>
  <c r="O4409" i="2"/>
  <c r="O4413" i="2"/>
  <c r="I4413" i="2" s="1"/>
  <c r="G4413" i="2" s="1"/>
  <c r="O4417" i="2"/>
  <c r="O4421" i="2"/>
  <c r="I4421" i="2" s="1"/>
  <c r="G4421" i="2" s="1"/>
  <c r="O4425" i="2"/>
  <c r="O4429" i="2"/>
  <c r="I4429" i="2" s="1"/>
  <c r="G4429" i="2" s="1"/>
  <c r="O4433" i="2"/>
  <c r="I4433" i="2" s="1"/>
  <c r="G4433" i="2" s="1"/>
  <c r="O4437" i="2"/>
  <c r="I4437" i="2" s="1"/>
  <c r="G4437" i="2" s="1"/>
  <c r="O4441" i="2"/>
  <c r="O4445" i="2"/>
  <c r="I4445" i="2" s="1"/>
  <c r="G4445" i="2" s="1"/>
  <c r="O4449" i="2"/>
  <c r="O4453" i="2"/>
  <c r="I4453" i="2" s="1"/>
  <c r="G4453" i="2" s="1"/>
  <c r="O4457" i="2"/>
  <c r="O4461" i="2"/>
  <c r="I4461" i="2" s="1"/>
  <c r="G4461" i="2" s="1"/>
  <c r="O4465" i="2"/>
  <c r="I4465" i="2" s="1"/>
  <c r="G4465" i="2" s="1"/>
  <c r="O4469" i="2"/>
  <c r="I4469" i="2" s="1"/>
  <c r="G4469" i="2" s="1"/>
  <c r="O4473" i="2"/>
  <c r="O4477" i="2"/>
  <c r="I4477" i="2" s="1"/>
  <c r="G4477" i="2" s="1"/>
  <c r="O4481" i="2"/>
  <c r="O4485" i="2"/>
  <c r="I4485" i="2" s="1"/>
  <c r="G4485" i="2" s="1"/>
  <c r="O4489" i="2"/>
  <c r="O4493" i="2"/>
  <c r="I4493" i="2" s="1"/>
  <c r="G4493" i="2" s="1"/>
  <c r="O4497" i="2"/>
  <c r="O4501" i="2"/>
  <c r="I4501" i="2" s="1"/>
  <c r="G4501" i="2" s="1"/>
  <c r="O4505" i="2"/>
  <c r="O4509" i="2"/>
  <c r="I4509" i="2" s="1"/>
  <c r="G4509" i="2" s="1"/>
  <c r="O4513" i="2"/>
  <c r="O4517" i="2"/>
  <c r="I4517" i="2" s="1"/>
  <c r="G4517" i="2" s="1"/>
  <c r="O4521" i="2"/>
  <c r="O4127" i="2"/>
  <c r="E4266" i="2"/>
  <c r="I4105" i="2"/>
  <c r="G4105" i="2" s="1"/>
  <c r="J4164" i="2"/>
  <c r="J4212" i="2"/>
  <c r="I4232" i="2"/>
  <c r="G4232" i="2" s="1"/>
  <c r="U4232" i="2"/>
  <c r="I4248" i="2"/>
  <c r="G4248" i="2" s="1"/>
  <c r="U4248" i="2"/>
  <c r="O3205" i="2"/>
  <c r="O3209" i="2"/>
  <c r="I3209" i="2" s="1"/>
  <c r="G3209" i="2" s="1"/>
  <c r="O3213" i="2"/>
  <c r="O3217" i="2"/>
  <c r="E3204" i="2"/>
  <c r="O3206" i="2"/>
  <c r="E3207" i="2"/>
  <c r="O3211" i="2"/>
  <c r="O3214" i="2"/>
  <c r="J3214" i="2"/>
  <c r="O3229" i="2"/>
  <c r="Q3231" i="2"/>
  <c r="T3231" i="2" s="1"/>
  <c r="U3231" i="2" s="1"/>
  <c r="C3231" i="2"/>
  <c r="O3227" i="2"/>
  <c r="O3222" i="2"/>
  <c r="Q3234" i="2"/>
  <c r="T3234" i="2" s="1"/>
  <c r="U3234" i="2" s="1"/>
  <c r="C3234" i="2"/>
  <c r="Q3242" i="2"/>
  <c r="T3242" i="2" s="1"/>
  <c r="U3242" i="2" s="1"/>
  <c r="C3242" i="2"/>
  <c r="O3233" i="2"/>
  <c r="I3233" i="2" s="1"/>
  <c r="G3233" i="2" s="1"/>
  <c r="U3240" i="2"/>
  <c r="I3240" i="2"/>
  <c r="G3240" i="2" s="1"/>
  <c r="O3239" i="2"/>
  <c r="I3246" i="2"/>
  <c r="G3246" i="2" s="1"/>
  <c r="C3225" i="2"/>
  <c r="Q3225" i="2"/>
  <c r="T3225" i="2" s="1"/>
  <c r="U3225" i="2" s="1"/>
  <c r="J3293" i="2"/>
  <c r="J3301" i="2"/>
  <c r="J3309" i="2"/>
  <c r="I3295" i="2"/>
  <c r="G3295" i="2" s="1"/>
  <c r="E3298" i="2"/>
  <c r="I3315" i="2"/>
  <c r="G3315" i="2" s="1"/>
  <c r="U3315" i="2"/>
  <c r="O3327" i="2"/>
  <c r="C3286" i="2"/>
  <c r="Q3286" i="2"/>
  <c r="T3286" i="2" s="1"/>
  <c r="U3286" i="2" s="1"/>
  <c r="I3299" i="2"/>
  <c r="G3299" i="2" s="1"/>
  <c r="E3302" i="2"/>
  <c r="C3289" i="2"/>
  <c r="Q3289" i="2"/>
  <c r="T3289" i="2" s="1"/>
  <c r="U3289" i="2" s="1"/>
  <c r="I3306" i="2"/>
  <c r="G3306" i="2" s="1"/>
  <c r="C3288" i="2"/>
  <c r="Q3288" i="2"/>
  <c r="T3288" i="2" s="1"/>
  <c r="U3288" i="2" s="1"/>
  <c r="Q3297" i="2"/>
  <c r="T3297" i="2" s="1"/>
  <c r="U3297" i="2" s="1"/>
  <c r="F3337" i="2"/>
  <c r="E3337" i="2" s="1"/>
  <c r="F3353" i="2"/>
  <c r="E3353" i="2" s="1"/>
  <c r="F3369" i="2"/>
  <c r="E3369" i="2" s="1"/>
  <c r="I3289" i="2"/>
  <c r="G3289" i="2" s="1"/>
  <c r="E3318" i="2"/>
  <c r="E3326" i="2"/>
  <c r="I3337" i="2"/>
  <c r="G3337" i="2" s="1"/>
  <c r="O3349" i="2"/>
  <c r="I3353" i="2"/>
  <c r="G3353" i="2" s="1"/>
  <c r="O3365" i="2"/>
  <c r="I3365" i="2" s="1"/>
  <c r="G3365" i="2" s="1"/>
  <c r="I3369" i="2"/>
  <c r="G3369" i="2" s="1"/>
  <c r="F3291" i="2"/>
  <c r="E3291" i="2" s="1"/>
  <c r="O3291" i="2"/>
  <c r="F3307" i="2"/>
  <c r="E3307" i="2" s="1"/>
  <c r="O3307" i="2"/>
  <c r="I3307" i="2" s="1"/>
  <c r="G3307" i="2" s="1"/>
  <c r="C3446" i="2"/>
  <c r="Q3446" i="2"/>
  <c r="T3446" i="2" s="1"/>
  <c r="U3446" i="2" s="1"/>
  <c r="C3462" i="2"/>
  <c r="Q3462" i="2"/>
  <c r="T3462" i="2" s="1"/>
  <c r="U3462" i="2" s="1"/>
  <c r="E3330" i="2"/>
  <c r="C3447" i="2"/>
  <c r="Q3447" i="2"/>
  <c r="T3447" i="2" s="1"/>
  <c r="U3447" i="2" s="1"/>
  <c r="I3469" i="2"/>
  <c r="G3469" i="2" s="1"/>
  <c r="I3473" i="2"/>
  <c r="G3473" i="2" s="1"/>
  <c r="U3473" i="2"/>
  <c r="I3477" i="2"/>
  <c r="G3477" i="2" s="1"/>
  <c r="I3481" i="2"/>
  <c r="G3481" i="2" s="1"/>
  <c r="U3481" i="2"/>
  <c r="I3485" i="2"/>
  <c r="G3485" i="2" s="1"/>
  <c r="I3489" i="2"/>
  <c r="G3489" i="2" s="1"/>
  <c r="U3489" i="2"/>
  <c r="I3493" i="2"/>
  <c r="G3493" i="2" s="1"/>
  <c r="I3497" i="2"/>
  <c r="G3497" i="2" s="1"/>
  <c r="U3497" i="2"/>
  <c r="I3501" i="2"/>
  <c r="G3501" i="2" s="1"/>
  <c r="I3505" i="2"/>
  <c r="G3505" i="2" s="1"/>
  <c r="U3505" i="2"/>
  <c r="I3509" i="2"/>
  <c r="G3509" i="2" s="1"/>
  <c r="I3513" i="2"/>
  <c r="G3513" i="2" s="1"/>
  <c r="U3513" i="2"/>
  <c r="I3517" i="2"/>
  <c r="G3517" i="2" s="1"/>
  <c r="I3521" i="2"/>
  <c r="G3521" i="2" s="1"/>
  <c r="U3521" i="2"/>
  <c r="I3525" i="2"/>
  <c r="G3525" i="2" s="1"/>
  <c r="I3529" i="2"/>
  <c r="G3529" i="2" s="1"/>
  <c r="U3529" i="2"/>
  <c r="F3547" i="2"/>
  <c r="E3547" i="2" s="1"/>
  <c r="Q3547" i="2"/>
  <c r="T3547" i="2" s="1"/>
  <c r="U3547" i="2" s="1"/>
  <c r="O3449" i="2"/>
  <c r="I3449" i="2" s="1"/>
  <c r="G3449" i="2" s="1"/>
  <c r="I3454" i="2"/>
  <c r="G3454" i="2" s="1"/>
  <c r="I3466" i="2"/>
  <c r="G3466" i="2" s="1"/>
  <c r="J3533" i="2"/>
  <c r="O3536" i="2"/>
  <c r="J3541" i="2"/>
  <c r="O3544" i="2"/>
  <c r="J3549" i="2"/>
  <c r="O3552" i="2"/>
  <c r="I3437" i="2"/>
  <c r="G3437" i="2" s="1"/>
  <c r="C3439" i="2"/>
  <c r="Q3439" i="2"/>
  <c r="T3439" i="2" s="1"/>
  <c r="U3439" i="2" s="1"/>
  <c r="I3453" i="2"/>
  <c r="G3453" i="2" s="1"/>
  <c r="C3455" i="2"/>
  <c r="Q3455" i="2"/>
  <c r="T3455" i="2" s="1"/>
  <c r="U3455" i="2" s="1"/>
  <c r="F3540" i="2"/>
  <c r="E3540" i="2" s="1"/>
  <c r="F3470" i="2"/>
  <c r="E3470" i="2" s="1"/>
  <c r="F3478" i="2"/>
  <c r="E3478" i="2" s="1"/>
  <c r="F3486" i="2"/>
  <c r="E3486" i="2" s="1"/>
  <c r="F3494" i="2"/>
  <c r="E3494" i="2" s="1"/>
  <c r="F3502" i="2"/>
  <c r="E3502" i="2" s="1"/>
  <c r="F3510" i="2"/>
  <c r="E3510" i="2" s="1"/>
  <c r="F3518" i="2"/>
  <c r="E3518" i="2" s="1"/>
  <c r="F3526" i="2"/>
  <c r="E3526" i="2" s="1"/>
  <c r="Q3533" i="2"/>
  <c r="T3533" i="2" s="1"/>
  <c r="U3533" i="2" s="1"/>
  <c r="Q3541" i="2"/>
  <c r="T3541" i="2" s="1"/>
  <c r="U3541" i="2" s="1"/>
  <c r="Q3549" i="2"/>
  <c r="T3549" i="2" s="1"/>
  <c r="U3549" i="2" s="1"/>
  <c r="I3446" i="2"/>
  <c r="G3446" i="2" s="1"/>
  <c r="F3542" i="2"/>
  <c r="E3542" i="2" s="1"/>
  <c r="I3695" i="2"/>
  <c r="G3695" i="2" s="1"/>
  <c r="U3695" i="2"/>
  <c r="F3488" i="2"/>
  <c r="E3488" i="2" s="1"/>
  <c r="F3520" i="2"/>
  <c r="E3520" i="2" s="1"/>
  <c r="F3693" i="2"/>
  <c r="E3693" i="2" s="1"/>
  <c r="O3699" i="2"/>
  <c r="I3699" i="2" s="1"/>
  <c r="G3699" i="2" s="1"/>
  <c r="O3703" i="2"/>
  <c r="O3707" i="2"/>
  <c r="O3711" i="2"/>
  <c r="O3715" i="2"/>
  <c r="O3719" i="2"/>
  <c r="O3723" i="2"/>
  <c r="O3727" i="2"/>
  <c r="O3731" i="2"/>
  <c r="I3731" i="2" s="1"/>
  <c r="G3731" i="2" s="1"/>
  <c r="O3735" i="2"/>
  <c r="O3739" i="2"/>
  <c r="O3743" i="2"/>
  <c r="O3747" i="2"/>
  <c r="I3747" i="2" s="1"/>
  <c r="G3747" i="2" s="1"/>
  <c r="O3751" i="2"/>
  <c r="O3755" i="2"/>
  <c r="O3759" i="2"/>
  <c r="O3763" i="2"/>
  <c r="I3763" i="2" s="1"/>
  <c r="G3763" i="2" s="1"/>
  <c r="F3457" i="2"/>
  <c r="E3457" i="2" s="1"/>
  <c r="O3457" i="2"/>
  <c r="Q3539" i="2"/>
  <c r="T3539" i="2" s="1"/>
  <c r="U3539" i="2" s="1"/>
  <c r="F3698" i="2"/>
  <c r="E3698" i="2" s="1"/>
  <c r="I3706" i="2"/>
  <c r="G3706" i="2" s="1"/>
  <c r="I3710" i="2"/>
  <c r="G3710" i="2" s="1"/>
  <c r="I3714" i="2"/>
  <c r="G3714" i="2" s="1"/>
  <c r="I3722" i="2"/>
  <c r="G3722" i="2" s="1"/>
  <c r="I3726" i="2"/>
  <c r="G3726" i="2" s="1"/>
  <c r="I3730" i="2"/>
  <c r="G3730" i="2" s="1"/>
  <c r="I3738" i="2"/>
  <c r="G3738" i="2" s="1"/>
  <c r="I3742" i="2"/>
  <c r="G3742" i="2" s="1"/>
  <c r="I3746" i="2"/>
  <c r="G3746" i="2" s="1"/>
  <c r="I3754" i="2"/>
  <c r="G3754" i="2" s="1"/>
  <c r="I3758" i="2"/>
  <c r="G3758" i="2" s="1"/>
  <c r="I3762" i="2"/>
  <c r="G3762" i="2" s="1"/>
  <c r="F3476" i="2"/>
  <c r="E3476" i="2" s="1"/>
  <c r="F3508" i="2"/>
  <c r="E3508" i="2" s="1"/>
  <c r="Q3535" i="2"/>
  <c r="T3535" i="2" s="1"/>
  <c r="U3535" i="2" s="1"/>
  <c r="O3773" i="2"/>
  <c r="O3781" i="2"/>
  <c r="O3789" i="2"/>
  <c r="O3797" i="2"/>
  <c r="I3797" i="2" s="1"/>
  <c r="G3797" i="2" s="1"/>
  <c r="E3446" i="2"/>
  <c r="F3703" i="2"/>
  <c r="E3703" i="2" s="1"/>
  <c r="F3711" i="2"/>
  <c r="E3711" i="2" s="1"/>
  <c r="F3719" i="2"/>
  <c r="E3719" i="2" s="1"/>
  <c r="F3727" i="2"/>
  <c r="E3727" i="2" s="1"/>
  <c r="F3735" i="2"/>
  <c r="E3735" i="2" s="1"/>
  <c r="F3743" i="2"/>
  <c r="E3743" i="2" s="1"/>
  <c r="F3751" i="2"/>
  <c r="E3751" i="2" s="1"/>
  <c r="F3759" i="2"/>
  <c r="E3759" i="2" s="1"/>
  <c r="I3776" i="2"/>
  <c r="G3776" i="2" s="1"/>
  <c r="I3784" i="2"/>
  <c r="G3784" i="2" s="1"/>
  <c r="Q3802" i="2"/>
  <c r="T3802" i="2" s="1"/>
  <c r="U3802" i="2" s="1"/>
  <c r="C3802" i="2"/>
  <c r="Q3806" i="2"/>
  <c r="T3806" i="2" s="1"/>
  <c r="U3806" i="2" s="1"/>
  <c r="C3806" i="2"/>
  <c r="Q3810" i="2"/>
  <c r="T3810" i="2" s="1"/>
  <c r="U3810" i="2" s="1"/>
  <c r="C3810" i="2"/>
  <c r="Q3814" i="2"/>
  <c r="T3814" i="2" s="1"/>
  <c r="U3814" i="2" s="1"/>
  <c r="C3814" i="2"/>
  <c r="Q3818" i="2"/>
  <c r="T3818" i="2" s="1"/>
  <c r="U3818" i="2" s="1"/>
  <c r="C3818" i="2"/>
  <c r="Q3822" i="2"/>
  <c r="T3822" i="2" s="1"/>
  <c r="U3822" i="2" s="1"/>
  <c r="C3822" i="2"/>
  <c r="Q3826" i="2"/>
  <c r="T3826" i="2" s="1"/>
  <c r="U3826" i="2" s="1"/>
  <c r="C3826" i="2"/>
  <c r="Q3830" i="2"/>
  <c r="T3830" i="2" s="1"/>
  <c r="U3830" i="2" s="1"/>
  <c r="C3830" i="2"/>
  <c r="Q3834" i="2"/>
  <c r="T3834" i="2" s="1"/>
  <c r="U3834" i="2" s="1"/>
  <c r="C3834" i="2"/>
  <c r="Q3838" i="2"/>
  <c r="T3838" i="2" s="1"/>
  <c r="U3838" i="2" s="1"/>
  <c r="C3838" i="2"/>
  <c r="Q3842" i="2"/>
  <c r="T3842" i="2" s="1"/>
  <c r="U3842" i="2" s="1"/>
  <c r="C3842" i="2"/>
  <c r="Q3846" i="2"/>
  <c r="T3846" i="2" s="1"/>
  <c r="U3846" i="2" s="1"/>
  <c r="C3846" i="2"/>
  <c r="Q3850" i="2"/>
  <c r="T3850" i="2" s="1"/>
  <c r="U3850" i="2" s="1"/>
  <c r="C3850" i="2"/>
  <c r="Q3854" i="2"/>
  <c r="T3854" i="2" s="1"/>
  <c r="U3854" i="2" s="1"/>
  <c r="C3854" i="2"/>
  <c r="Q3858" i="2"/>
  <c r="T3858" i="2" s="1"/>
  <c r="U3858" i="2" s="1"/>
  <c r="C3858" i="2"/>
  <c r="Q3862" i="2"/>
  <c r="T3862" i="2" s="1"/>
  <c r="U3862" i="2" s="1"/>
  <c r="C3862" i="2"/>
  <c r="Q3866" i="2"/>
  <c r="T3866" i="2" s="1"/>
  <c r="U3866" i="2" s="1"/>
  <c r="C3866" i="2"/>
  <c r="Q3870" i="2"/>
  <c r="T3870" i="2" s="1"/>
  <c r="U3870" i="2" s="1"/>
  <c r="C3870" i="2"/>
  <c r="Q3874" i="2"/>
  <c r="T3874" i="2" s="1"/>
  <c r="U3874" i="2" s="1"/>
  <c r="C3874" i="2"/>
  <c r="Q3878" i="2"/>
  <c r="T3878" i="2" s="1"/>
  <c r="U3878" i="2" s="1"/>
  <c r="C3878" i="2"/>
  <c r="Q3882" i="2"/>
  <c r="T3882" i="2" s="1"/>
  <c r="U3882" i="2" s="1"/>
  <c r="C3882" i="2"/>
  <c r="Q3886" i="2"/>
  <c r="T3886" i="2" s="1"/>
  <c r="U3886" i="2" s="1"/>
  <c r="C3886" i="2"/>
  <c r="Q3890" i="2"/>
  <c r="T3890" i="2" s="1"/>
  <c r="U3890" i="2" s="1"/>
  <c r="C3890" i="2"/>
  <c r="Q3894" i="2"/>
  <c r="T3894" i="2" s="1"/>
  <c r="U3894" i="2" s="1"/>
  <c r="C3894" i="2"/>
  <c r="Q3898" i="2"/>
  <c r="T3898" i="2" s="1"/>
  <c r="U3898" i="2" s="1"/>
  <c r="C3898" i="2"/>
  <c r="Q3902" i="2"/>
  <c r="T3902" i="2" s="1"/>
  <c r="U3902" i="2" s="1"/>
  <c r="C3902" i="2"/>
  <c r="Q3906" i="2"/>
  <c r="T3906" i="2" s="1"/>
  <c r="U3906" i="2" s="1"/>
  <c r="C3906" i="2"/>
  <c r="Q3910" i="2"/>
  <c r="T3910" i="2" s="1"/>
  <c r="U3910" i="2" s="1"/>
  <c r="C3910" i="2"/>
  <c r="Q3914" i="2"/>
  <c r="T3914" i="2" s="1"/>
  <c r="U3914" i="2" s="1"/>
  <c r="C3914" i="2"/>
  <c r="Q3918" i="2"/>
  <c r="T3918" i="2" s="1"/>
  <c r="U3918" i="2" s="1"/>
  <c r="C3918" i="2"/>
  <c r="Q3922" i="2"/>
  <c r="T3922" i="2" s="1"/>
  <c r="U3922" i="2" s="1"/>
  <c r="C3922" i="2"/>
  <c r="Q3926" i="2"/>
  <c r="T3926" i="2" s="1"/>
  <c r="U3926" i="2" s="1"/>
  <c r="C3926" i="2"/>
  <c r="Q3930" i="2"/>
  <c r="T3930" i="2" s="1"/>
  <c r="U3930" i="2" s="1"/>
  <c r="C3930" i="2"/>
  <c r="Q3934" i="2"/>
  <c r="T3934" i="2" s="1"/>
  <c r="U3934" i="2" s="1"/>
  <c r="C3934" i="2"/>
  <c r="Q3938" i="2"/>
  <c r="T3938" i="2" s="1"/>
  <c r="U3938" i="2" s="1"/>
  <c r="C3938" i="2"/>
  <c r="Q3942" i="2"/>
  <c r="T3942" i="2" s="1"/>
  <c r="U3942" i="2" s="1"/>
  <c r="C3942" i="2"/>
  <c r="Q3946" i="2"/>
  <c r="T3946" i="2" s="1"/>
  <c r="U3946" i="2" s="1"/>
  <c r="C3946" i="2"/>
  <c r="Q3950" i="2"/>
  <c r="T3950" i="2" s="1"/>
  <c r="U3950" i="2" s="1"/>
  <c r="C3950" i="2"/>
  <c r="F3771" i="2"/>
  <c r="E3771" i="2" s="1"/>
  <c r="J3771" i="2"/>
  <c r="O3775" i="2"/>
  <c r="I3775" i="2" s="1"/>
  <c r="G3775" i="2" s="1"/>
  <c r="F3779" i="2"/>
  <c r="E3779" i="2" s="1"/>
  <c r="J3779" i="2"/>
  <c r="O3783" i="2"/>
  <c r="F3787" i="2"/>
  <c r="E3787" i="2" s="1"/>
  <c r="J3787" i="2"/>
  <c r="O3791" i="2"/>
  <c r="F3795" i="2"/>
  <c r="E3795" i="2" s="1"/>
  <c r="J3795" i="2"/>
  <c r="O3799" i="2"/>
  <c r="I3803" i="2"/>
  <c r="G3803" i="2" s="1"/>
  <c r="U3803" i="2"/>
  <c r="I3807" i="2"/>
  <c r="G3807" i="2" s="1"/>
  <c r="U3807" i="2"/>
  <c r="I3811" i="2"/>
  <c r="G3811" i="2" s="1"/>
  <c r="U3811" i="2"/>
  <c r="I3815" i="2"/>
  <c r="G3815" i="2" s="1"/>
  <c r="U3815" i="2"/>
  <c r="I3819" i="2"/>
  <c r="G3819" i="2" s="1"/>
  <c r="U3819" i="2"/>
  <c r="I3823" i="2"/>
  <c r="G3823" i="2" s="1"/>
  <c r="U3823" i="2"/>
  <c r="I3827" i="2"/>
  <c r="G3827" i="2" s="1"/>
  <c r="U3827" i="2"/>
  <c r="I3831" i="2"/>
  <c r="G3831" i="2" s="1"/>
  <c r="U3831" i="2"/>
  <c r="I3835" i="2"/>
  <c r="G3835" i="2" s="1"/>
  <c r="U3835" i="2"/>
  <c r="I3839" i="2"/>
  <c r="G3839" i="2" s="1"/>
  <c r="U3839" i="2"/>
  <c r="I3843" i="2"/>
  <c r="G3843" i="2" s="1"/>
  <c r="U3843" i="2"/>
  <c r="I3847" i="2"/>
  <c r="G3847" i="2" s="1"/>
  <c r="U3847" i="2"/>
  <c r="I3851" i="2"/>
  <c r="G3851" i="2" s="1"/>
  <c r="U3851" i="2"/>
  <c r="I3855" i="2"/>
  <c r="G3855" i="2" s="1"/>
  <c r="U3855" i="2"/>
  <c r="I3859" i="2"/>
  <c r="G3859" i="2" s="1"/>
  <c r="U3859" i="2"/>
  <c r="I3863" i="2"/>
  <c r="G3863" i="2" s="1"/>
  <c r="U3863" i="2"/>
  <c r="I3867" i="2"/>
  <c r="G3867" i="2" s="1"/>
  <c r="U3867" i="2"/>
  <c r="I3871" i="2"/>
  <c r="G3871" i="2" s="1"/>
  <c r="U3871" i="2"/>
  <c r="I3875" i="2"/>
  <c r="G3875" i="2" s="1"/>
  <c r="U3875" i="2"/>
  <c r="I3879" i="2"/>
  <c r="G3879" i="2" s="1"/>
  <c r="U3879" i="2"/>
  <c r="I3883" i="2"/>
  <c r="G3883" i="2" s="1"/>
  <c r="U3883" i="2"/>
  <c r="I3887" i="2"/>
  <c r="G3887" i="2" s="1"/>
  <c r="U3887" i="2"/>
  <c r="I3891" i="2"/>
  <c r="G3891" i="2" s="1"/>
  <c r="U3891" i="2"/>
  <c r="I3895" i="2"/>
  <c r="G3895" i="2" s="1"/>
  <c r="U3895" i="2"/>
  <c r="I3899" i="2"/>
  <c r="G3899" i="2" s="1"/>
  <c r="U3899" i="2"/>
  <c r="I3903" i="2"/>
  <c r="G3903" i="2" s="1"/>
  <c r="U3903" i="2"/>
  <c r="I3907" i="2"/>
  <c r="G3907" i="2" s="1"/>
  <c r="U3907" i="2"/>
  <c r="I3911" i="2"/>
  <c r="G3911" i="2" s="1"/>
  <c r="U3911" i="2"/>
  <c r="I3915" i="2"/>
  <c r="G3915" i="2" s="1"/>
  <c r="U3915" i="2"/>
  <c r="I3919" i="2"/>
  <c r="G3919" i="2" s="1"/>
  <c r="U3919" i="2"/>
  <c r="I3923" i="2"/>
  <c r="G3923" i="2" s="1"/>
  <c r="U3923" i="2"/>
  <c r="I3927" i="2"/>
  <c r="G3927" i="2" s="1"/>
  <c r="U3927" i="2"/>
  <c r="I3931" i="2"/>
  <c r="G3931" i="2" s="1"/>
  <c r="U3931" i="2"/>
  <c r="I3935" i="2"/>
  <c r="G3935" i="2" s="1"/>
  <c r="U3935" i="2"/>
  <c r="I3939" i="2"/>
  <c r="G3939" i="2" s="1"/>
  <c r="U3939" i="2"/>
  <c r="I3943" i="2"/>
  <c r="G3943" i="2" s="1"/>
  <c r="U3943" i="2"/>
  <c r="I3947" i="2"/>
  <c r="G3947" i="2" s="1"/>
  <c r="U3947" i="2"/>
  <c r="I3951" i="2"/>
  <c r="G3951" i="2" s="1"/>
  <c r="U3951" i="2"/>
  <c r="F3696" i="2"/>
  <c r="E3696" i="2" s="1"/>
  <c r="F3716" i="2"/>
  <c r="E3716" i="2" s="1"/>
  <c r="F3748" i="2"/>
  <c r="E3748" i="2" s="1"/>
  <c r="I3770" i="2"/>
  <c r="G3770" i="2" s="1"/>
  <c r="J3786" i="2"/>
  <c r="O3786" i="2"/>
  <c r="I3786" i="2" s="1"/>
  <c r="G3786" i="2" s="1"/>
  <c r="F3793" i="2"/>
  <c r="E3793" i="2" s="1"/>
  <c r="F3813" i="2"/>
  <c r="E3813" i="2" s="1"/>
  <c r="F3829" i="2"/>
  <c r="E3829" i="2" s="1"/>
  <c r="F3845" i="2"/>
  <c r="E3845" i="2" s="1"/>
  <c r="F3861" i="2"/>
  <c r="E3861" i="2" s="1"/>
  <c r="F3877" i="2"/>
  <c r="E3877" i="2" s="1"/>
  <c r="F3893" i="2"/>
  <c r="E3893" i="2" s="1"/>
  <c r="F3909" i="2"/>
  <c r="E3909" i="2" s="1"/>
  <c r="F3925" i="2"/>
  <c r="E3925" i="2" s="1"/>
  <c r="F3941" i="2"/>
  <c r="E3941" i="2" s="1"/>
  <c r="I3955" i="2"/>
  <c r="G3955" i="2" s="1"/>
  <c r="I3963" i="2"/>
  <c r="G3963" i="2" s="1"/>
  <c r="I3971" i="2"/>
  <c r="G3971" i="2" s="1"/>
  <c r="I3979" i="2"/>
  <c r="G3979" i="2" s="1"/>
  <c r="I3987" i="2"/>
  <c r="G3987" i="2" s="1"/>
  <c r="I4003" i="2"/>
  <c r="G4003" i="2" s="1"/>
  <c r="I4019" i="2"/>
  <c r="G4019" i="2" s="1"/>
  <c r="I4027" i="2"/>
  <c r="G4027" i="2" s="1"/>
  <c r="I4035" i="2"/>
  <c r="G4035" i="2" s="1"/>
  <c r="I4051" i="2"/>
  <c r="G4051" i="2" s="1"/>
  <c r="I4067" i="2"/>
  <c r="G4067" i="2" s="1"/>
  <c r="I4075" i="2"/>
  <c r="G4075" i="2" s="1"/>
  <c r="I4083" i="2"/>
  <c r="G4083" i="2" s="1"/>
  <c r="F4099" i="2"/>
  <c r="E4099" i="2" s="1"/>
  <c r="Q4099" i="2"/>
  <c r="T4099" i="2" s="1"/>
  <c r="U4099" i="2" s="1"/>
  <c r="F3726" i="2"/>
  <c r="E3726" i="2" s="1"/>
  <c r="F3758" i="2"/>
  <c r="E3758" i="2" s="1"/>
  <c r="I3774" i="2"/>
  <c r="G3774" i="2" s="1"/>
  <c r="F3812" i="2"/>
  <c r="E3812" i="2" s="1"/>
  <c r="F3828" i="2"/>
  <c r="E3828" i="2" s="1"/>
  <c r="F3844" i="2"/>
  <c r="E3844" i="2" s="1"/>
  <c r="F3860" i="2"/>
  <c r="E3860" i="2" s="1"/>
  <c r="F3876" i="2"/>
  <c r="E3876" i="2" s="1"/>
  <c r="F3892" i="2"/>
  <c r="E3892" i="2" s="1"/>
  <c r="F3908" i="2"/>
  <c r="E3908" i="2" s="1"/>
  <c r="F3924" i="2"/>
  <c r="E3924" i="2" s="1"/>
  <c r="F3940" i="2"/>
  <c r="E3940" i="2" s="1"/>
  <c r="O3956" i="2"/>
  <c r="I3956" i="2" s="1"/>
  <c r="G3956" i="2" s="1"/>
  <c r="O3960" i="2"/>
  <c r="O3964" i="2"/>
  <c r="O3968" i="2"/>
  <c r="O3972" i="2"/>
  <c r="I3972" i="2" s="1"/>
  <c r="G3972" i="2" s="1"/>
  <c r="O3976" i="2"/>
  <c r="O3980" i="2"/>
  <c r="O3984" i="2"/>
  <c r="O3988" i="2"/>
  <c r="I3988" i="2" s="1"/>
  <c r="G3988" i="2" s="1"/>
  <c r="O3992" i="2"/>
  <c r="O3996" i="2"/>
  <c r="O4000" i="2"/>
  <c r="O4004" i="2"/>
  <c r="I4004" i="2" s="1"/>
  <c r="G4004" i="2" s="1"/>
  <c r="O4008" i="2"/>
  <c r="O4012" i="2"/>
  <c r="O4016" i="2"/>
  <c r="O4020" i="2"/>
  <c r="I4020" i="2" s="1"/>
  <c r="G4020" i="2" s="1"/>
  <c r="O4024" i="2"/>
  <c r="O4028" i="2"/>
  <c r="O4032" i="2"/>
  <c r="O4036" i="2"/>
  <c r="I4036" i="2" s="1"/>
  <c r="G4036" i="2" s="1"/>
  <c r="O4040" i="2"/>
  <c r="O4044" i="2"/>
  <c r="O4048" i="2"/>
  <c r="O4052" i="2"/>
  <c r="I4052" i="2" s="1"/>
  <c r="G4052" i="2" s="1"/>
  <c r="O4056" i="2"/>
  <c r="O4060" i="2"/>
  <c r="O4064" i="2"/>
  <c r="O4068" i="2"/>
  <c r="I4068" i="2" s="1"/>
  <c r="G4068" i="2" s="1"/>
  <c r="O4072" i="2"/>
  <c r="O4076" i="2"/>
  <c r="O4080" i="2"/>
  <c r="O4084" i="2"/>
  <c r="F3720" i="2"/>
  <c r="E3720" i="2" s="1"/>
  <c r="F3752" i="2"/>
  <c r="E3752" i="2" s="1"/>
  <c r="I3778" i="2"/>
  <c r="G3778" i="2" s="1"/>
  <c r="J3794" i="2"/>
  <c r="O3794" i="2"/>
  <c r="F3803" i="2"/>
  <c r="E3803" i="2" s="1"/>
  <c r="F3819" i="2"/>
  <c r="E3819" i="2" s="1"/>
  <c r="F3835" i="2"/>
  <c r="E3835" i="2" s="1"/>
  <c r="F3851" i="2"/>
  <c r="E3851" i="2" s="1"/>
  <c r="F3867" i="2"/>
  <c r="E3867" i="2" s="1"/>
  <c r="F3883" i="2"/>
  <c r="E3883" i="2" s="1"/>
  <c r="F3899" i="2"/>
  <c r="E3899" i="2" s="1"/>
  <c r="F3915" i="2"/>
  <c r="E3915" i="2" s="1"/>
  <c r="F3931" i="2"/>
  <c r="E3931" i="2" s="1"/>
  <c r="F3947" i="2"/>
  <c r="E3947" i="2" s="1"/>
  <c r="J4087" i="2"/>
  <c r="J4095" i="2"/>
  <c r="F3730" i="2"/>
  <c r="E3730" i="2" s="1"/>
  <c r="I3782" i="2"/>
  <c r="G3782" i="2" s="1"/>
  <c r="F3800" i="2"/>
  <c r="E3800" i="2" s="1"/>
  <c r="O3962" i="2"/>
  <c r="I3962" i="2" s="1"/>
  <c r="G3962" i="2" s="1"/>
  <c r="F3968" i="2"/>
  <c r="E3968" i="2" s="1"/>
  <c r="O3978" i="2"/>
  <c r="F3984" i="2"/>
  <c r="E3984" i="2" s="1"/>
  <c r="O3994" i="2"/>
  <c r="I3994" i="2" s="1"/>
  <c r="G3994" i="2" s="1"/>
  <c r="F4000" i="2"/>
  <c r="E4000" i="2" s="1"/>
  <c r="O4010" i="2"/>
  <c r="F4016" i="2"/>
  <c r="E4016" i="2" s="1"/>
  <c r="O4026" i="2"/>
  <c r="F4032" i="2"/>
  <c r="E4032" i="2" s="1"/>
  <c r="O4042" i="2"/>
  <c r="F4048" i="2"/>
  <c r="E4048" i="2" s="1"/>
  <c r="O4058" i="2"/>
  <c r="I4058" i="2" s="1"/>
  <c r="G4058" i="2" s="1"/>
  <c r="F4064" i="2"/>
  <c r="E4064" i="2" s="1"/>
  <c r="O4074" i="2"/>
  <c r="F4080" i="2"/>
  <c r="E4080" i="2" s="1"/>
  <c r="O4097" i="2"/>
  <c r="E4112" i="2"/>
  <c r="E4128" i="2"/>
  <c r="I4146" i="2"/>
  <c r="G4146" i="2" s="1"/>
  <c r="U4146" i="2"/>
  <c r="O4151" i="2"/>
  <c r="E4151" i="2"/>
  <c r="I4154" i="2"/>
  <c r="G4154" i="2" s="1"/>
  <c r="O4159" i="2"/>
  <c r="E4159" i="2"/>
  <c r="I4162" i="2"/>
  <c r="G4162" i="2" s="1"/>
  <c r="O4167" i="2"/>
  <c r="E4167" i="2"/>
  <c r="U4170" i="2"/>
  <c r="I4170" i="2"/>
  <c r="G4170" i="2" s="1"/>
  <c r="O4175" i="2"/>
  <c r="E4175" i="2"/>
  <c r="I4178" i="2"/>
  <c r="G4178" i="2" s="1"/>
  <c r="O4183" i="2"/>
  <c r="E4183" i="2"/>
  <c r="U4186" i="2"/>
  <c r="I4186" i="2"/>
  <c r="G4186" i="2" s="1"/>
  <c r="O4191" i="2"/>
  <c r="E4191" i="2"/>
  <c r="I4194" i="2"/>
  <c r="G4194" i="2" s="1"/>
  <c r="O4199" i="2"/>
  <c r="E4199" i="2"/>
  <c r="I4202" i="2"/>
  <c r="G4202" i="2" s="1"/>
  <c r="O4207" i="2"/>
  <c r="E4207" i="2"/>
  <c r="I4210" i="2"/>
  <c r="G4210" i="2" s="1"/>
  <c r="O4215" i="2"/>
  <c r="E4215" i="2"/>
  <c r="I4218" i="2"/>
  <c r="G4218" i="2" s="1"/>
  <c r="O4223" i="2"/>
  <c r="E4223" i="2"/>
  <c r="I4226" i="2"/>
  <c r="G4226" i="2" s="1"/>
  <c r="U4226" i="2"/>
  <c r="O4231" i="2"/>
  <c r="E4231" i="2"/>
  <c r="I4234" i="2"/>
  <c r="G4234" i="2" s="1"/>
  <c r="O4239" i="2"/>
  <c r="E4239" i="2"/>
  <c r="U4242" i="2"/>
  <c r="I4242" i="2"/>
  <c r="G4242" i="2" s="1"/>
  <c r="O4247" i="2"/>
  <c r="E4247" i="2"/>
  <c r="I4250" i="2"/>
  <c r="G4250" i="2" s="1"/>
  <c r="O4255" i="2"/>
  <c r="E4255" i="2"/>
  <c r="I4258" i="2"/>
  <c r="G4258" i="2" s="1"/>
  <c r="O4263" i="2"/>
  <c r="E4263" i="2"/>
  <c r="U4266" i="2"/>
  <c r="I4266" i="2"/>
  <c r="G4266" i="2" s="1"/>
  <c r="I4275" i="2"/>
  <c r="G4275" i="2" s="1"/>
  <c r="I4281" i="2"/>
  <c r="G4281" i="2" s="1"/>
  <c r="I4283" i="2"/>
  <c r="G4283" i="2" s="1"/>
  <c r="I4285" i="2"/>
  <c r="G4285" i="2" s="1"/>
  <c r="I4287" i="2"/>
  <c r="G4287" i="2" s="1"/>
  <c r="I4291" i="2"/>
  <c r="G4291" i="2" s="1"/>
  <c r="I4295" i="2"/>
  <c r="G4295" i="2" s="1"/>
  <c r="I4297" i="2"/>
  <c r="G4297" i="2" s="1"/>
  <c r="I4299" i="2"/>
  <c r="G4299" i="2" s="1"/>
  <c r="I4303" i="2"/>
  <c r="G4303" i="2" s="1"/>
  <c r="I4305" i="2"/>
  <c r="G4305" i="2" s="1"/>
  <c r="I4307" i="2"/>
  <c r="G4307" i="2" s="1"/>
  <c r="I4313" i="2"/>
  <c r="G4313" i="2" s="1"/>
  <c r="I4315" i="2"/>
  <c r="G4315" i="2" s="1"/>
  <c r="I4319" i="2"/>
  <c r="G4319" i="2" s="1"/>
  <c r="I4323" i="2"/>
  <c r="G4323" i="2" s="1"/>
  <c r="I4327" i="2"/>
  <c r="G4327" i="2" s="1"/>
  <c r="I4329" i="2"/>
  <c r="G4329" i="2" s="1"/>
  <c r="I4331" i="2"/>
  <c r="G4331" i="2" s="1"/>
  <c r="I4335" i="2"/>
  <c r="G4335" i="2" s="1"/>
  <c r="I4337" i="2"/>
  <c r="G4337" i="2" s="1"/>
  <c r="I4339" i="2"/>
  <c r="G4339" i="2" s="1"/>
  <c r="I4343" i="2"/>
  <c r="G4343" i="2" s="1"/>
  <c r="I4345" i="2"/>
  <c r="G4345" i="2" s="1"/>
  <c r="I4347" i="2"/>
  <c r="G4347" i="2" s="1"/>
  <c r="I4351" i="2"/>
  <c r="G4351" i="2" s="1"/>
  <c r="I4355" i="2"/>
  <c r="G4355" i="2" s="1"/>
  <c r="I4357" i="2"/>
  <c r="G4357" i="2" s="1"/>
  <c r="I4361" i="2"/>
  <c r="G4361" i="2" s="1"/>
  <c r="I4363" i="2"/>
  <c r="G4363" i="2" s="1"/>
  <c r="I4367" i="2"/>
  <c r="G4367" i="2" s="1"/>
  <c r="I4371" i="2"/>
  <c r="G4371" i="2" s="1"/>
  <c r="I4377" i="2"/>
  <c r="G4377" i="2" s="1"/>
  <c r="I4379" i="2"/>
  <c r="G4379" i="2" s="1"/>
  <c r="I4383" i="2"/>
  <c r="G4383" i="2" s="1"/>
  <c r="I4387" i="2"/>
  <c r="G4387" i="2" s="1"/>
  <c r="I4389" i="2"/>
  <c r="G4389" i="2" s="1"/>
  <c r="I4393" i="2"/>
  <c r="G4393" i="2" s="1"/>
  <c r="I4395" i="2"/>
  <c r="G4395" i="2" s="1"/>
  <c r="I4399" i="2"/>
  <c r="G4399" i="2" s="1"/>
  <c r="I4403" i="2"/>
  <c r="G4403" i="2" s="1"/>
  <c r="I4407" i="2"/>
  <c r="G4407" i="2" s="1"/>
  <c r="I4409" i="2"/>
  <c r="G4409" i="2" s="1"/>
  <c r="I4411" i="2"/>
  <c r="G4411" i="2" s="1"/>
  <c r="I4415" i="2"/>
  <c r="G4415" i="2" s="1"/>
  <c r="I4417" i="2"/>
  <c r="G4417" i="2" s="1"/>
  <c r="I4419" i="2"/>
  <c r="G4419" i="2" s="1"/>
  <c r="I4425" i="2"/>
  <c r="G4425" i="2" s="1"/>
  <c r="I4427" i="2"/>
  <c r="G4427" i="2" s="1"/>
  <c r="I4431" i="2"/>
  <c r="G4431" i="2" s="1"/>
  <c r="I4435" i="2"/>
  <c r="G4435" i="2" s="1"/>
  <c r="I4439" i="2"/>
  <c r="G4439" i="2" s="1"/>
  <c r="I4441" i="2"/>
  <c r="G4441" i="2" s="1"/>
  <c r="I4443" i="2"/>
  <c r="G4443" i="2" s="1"/>
  <c r="I4447" i="2"/>
  <c r="G4447" i="2" s="1"/>
  <c r="I4449" i="2"/>
  <c r="G4449" i="2" s="1"/>
  <c r="I4451" i="2"/>
  <c r="G4451" i="2" s="1"/>
  <c r="I4457" i="2"/>
  <c r="G4457" i="2" s="1"/>
  <c r="I4459" i="2"/>
  <c r="G4459" i="2" s="1"/>
  <c r="I4463" i="2"/>
  <c r="G4463" i="2" s="1"/>
  <c r="I4467" i="2"/>
  <c r="G4467" i="2" s="1"/>
  <c r="I4471" i="2"/>
  <c r="G4471" i="2" s="1"/>
  <c r="I4473" i="2"/>
  <c r="G4473" i="2" s="1"/>
  <c r="I4475" i="2"/>
  <c r="G4475" i="2" s="1"/>
  <c r="I4479" i="2"/>
  <c r="G4479" i="2" s="1"/>
  <c r="I4481" i="2"/>
  <c r="G4481" i="2" s="1"/>
  <c r="I4483" i="2"/>
  <c r="G4483" i="2" s="1"/>
  <c r="I4489" i="2"/>
  <c r="G4489" i="2" s="1"/>
  <c r="I4491" i="2"/>
  <c r="G4491" i="2" s="1"/>
  <c r="I4495" i="2"/>
  <c r="G4495" i="2" s="1"/>
  <c r="I4497" i="2"/>
  <c r="G4497" i="2" s="1"/>
  <c r="I4499" i="2"/>
  <c r="G4499" i="2" s="1"/>
  <c r="I4503" i="2"/>
  <c r="G4503" i="2" s="1"/>
  <c r="I4505" i="2"/>
  <c r="G4505" i="2" s="1"/>
  <c r="I4507" i="2"/>
  <c r="G4507" i="2" s="1"/>
  <c r="I4511" i="2"/>
  <c r="G4511" i="2" s="1"/>
  <c r="I4513" i="2"/>
  <c r="G4513" i="2" s="1"/>
  <c r="I4515" i="2"/>
  <c r="G4515" i="2" s="1"/>
  <c r="I4521" i="2"/>
  <c r="G4521" i="2" s="1"/>
  <c r="I4523" i="2"/>
  <c r="G4523" i="2" s="1"/>
  <c r="I4527" i="2"/>
  <c r="G4527" i="2" s="1"/>
  <c r="I4531" i="2"/>
  <c r="G4531" i="2" s="1"/>
  <c r="F3866" i="2"/>
  <c r="E3866" i="2" s="1"/>
  <c r="F3930" i="2"/>
  <c r="E3930" i="2" s="1"/>
  <c r="F3958" i="2"/>
  <c r="E3958" i="2" s="1"/>
  <c r="J3958" i="2"/>
  <c r="F4006" i="2"/>
  <c r="E4006" i="2" s="1"/>
  <c r="J4006" i="2"/>
  <c r="F3738" i="2"/>
  <c r="E3738" i="2" s="1"/>
  <c r="F3846" i="2"/>
  <c r="E3846" i="2" s="1"/>
  <c r="F3910" i="2"/>
  <c r="E3910" i="2" s="1"/>
  <c r="I3966" i="2"/>
  <c r="G3966" i="2" s="1"/>
  <c r="O3982" i="2"/>
  <c r="I3982" i="2" s="1"/>
  <c r="G3982" i="2" s="1"/>
  <c r="F3988" i="2"/>
  <c r="E3988" i="2" s="1"/>
  <c r="F3998" i="2"/>
  <c r="E3998" i="2" s="1"/>
  <c r="J3998" i="2"/>
  <c r="F4014" i="2"/>
  <c r="E4014" i="2" s="1"/>
  <c r="J4014" i="2"/>
  <c r="F3802" i="2"/>
  <c r="E3802" i="2" s="1"/>
  <c r="E4357" i="2"/>
  <c r="C4101" i="2"/>
  <c r="Q4101" i="2"/>
  <c r="T4101" i="2" s="1"/>
  <c r="U4152" i="2"/>
  <c r="I4152" i="2"/>
  <c r="G4152" i="2" s="1"/>
  <c r="E4182" i="2"/>
  <c r="I4200" i="2"/>
  <c r="G4200" i="2" s="1"/>
  <c r="U4200" i="2"/>
  <c r="G4203" i="2"/>
  <c r="I4264" i="2"/>
  <c r="G4264" i="2" s="1"/>
  <c r="U4264" i="2"/>
  <c r="C3958" i="2"/>
  <c r="Q3958" i="2"/>
  <c r="T3958" i="2" s="1"/>
  <c r="U3958" i="2" s="1"/>
  <c r="C3998" i="2"/>
  <c r="Q3998" i="2"/>
  <c r="T3998" i="2" s="1"/>
  <c r="U3998" i="2" s="1"/>
  <c r="C4046" i="2"/>
  <c r="Q4046" i="2"/>
  <c r="T4046" i="2" s="1"/>
  <c r="U4046" i="2" s="1"/>
  <c r="E4062" i="2"/>
  <c r="I4062" i="2"/>
  <c r="G4062" i="2" s="1"/>
  <c r="U4062" i="2"/>
  <c r="E4070" i="2"/>
  <c r="F4103" i="2"/>
  <c r="E4103" i="2" s="1"/>
  <c r="E4127" i="2"/>
  <c r="C4154" i="2"/>
  <c r="Q4154" i="2"/>
  <c r="T4154" i="2" s="1"/>
  <c r="U4154" i="2" s="1"/>
  <c r="C4162" i="2"/>
  <c r="Q4162" i="2"/>
  <c r="T4162" i="2" s="1"/>
  <c r="U4162" i="2" s="1"/>
  <c r="C4198" i="2"/>
  <c r="Q4198" i="2"/>
  <c r="T4198" i="2" s="1"/>
  <c r="U4198" i="2" s="1"/>
  <c r="C4218" i="2"/>
  <c r="Q4218" i="2"/>
  <c r="T4218" i="2" s="1"/>
  <c r="U4218" i="2" s="1"/>
  <c r="C4254" i="2"/>
  <c r="Q4254" i="2"/>
  <c r="T4254" i="2" s="1"/>
  <c r="U4254" i="2" s="1"/>
  <c r="O4274" i="2"/>
  <c r="O4278" i="2"/>
  <c r="O4282" i="2"/>
  <c r="O4286" i="2"/>
  <c r="O4290" i="2"/>
  <c r="O4294" i="2"/>
  <c r="O4298" i="2"/>
  <c r="O4302" i="2"/>
  <c r="O4306" i="2"/>
  <c r="O4310" i="2"/>
  <c r="O4314" i="2"/>
  <c r="O4318" i="2"/>
  <c r="O4322" i="2"/>
  <c r="O4326" i="2"/>
  <c r="O4330" i="2"/>
  <c r="O4334" i="2"/>
  <c r="O4338" i="2"/>
  <c r="O4342" i="2"/>
  <c r="O4346" i="2"/>
  <c r="O4350" i="2"/>
  <c r="O4354" i="2"/>
  <c r="O4358" i="2"/>
  <c r="O4362" i="2"/>
  <c r="O4366" i="2"/>
  <c r="O4370" i="2"/>
  <c r="O4374" i="2"/>
  <c r="O4378" i="2"/>
  <c r="O4382" i="2"/>
  <c r="O4386" i="2"/>
  <c r="O4390" i="2"/>
  <c r="O4394" i="2"/>
  <c r="O4398" i="2"/>
  <c r="O4402" i="2"/>
  <c r="O4406" i="2"/>
  <c r="O4410" i="2"/>
  <c r="O4414" i="2"/>
  <c r="O4418" i="2"/>
  <c r="O4422" i="2"/>
  <c r="O4426" i="2"/>
  <c r="O4430" i="2"/>
  <c r="O4434" i="2"/>
  <c r="O4438" i="2"/>
  <c r="O4442" i="2"/>
  <c r="O4446" i="2"/>
  <c r="O4450" i="2"/>
  <c r="O4454" i="2"/>
  <c r="O4458" i="2"/>
  <c r="O4462" i="2"/>
  <c r="O4466" i="2"/>
  <c r="O4470" i="2"/>
  <c r="O4474" i="2"/>
  <c r="O4478" i="2"/>
  <c r="O4482" i="2"/>
  <c r="O4486" i="2"/>
  <c r="O4490" i="2"/>
  <c r="O4494" i="2"/>
  <c r="O4498" i="2"/>
  <c r="O4502" i="2"/>
  <c r="O4506" i="2"/>
  <c r="O4510" i="2"/>
  <c r="O4514" i="2"/>
  <c r="O4518" i="2"/>
  <c r="O4522" i="2"/>
  <c r="O4526" i="2"/>
  <c r="O4530" i="2"/>
  <c r="O3990" i="2"/>
  <c r="E4093" i="2"/>
  <c r="J4093" i="2"/>
  <c r="O4103" i="2"/>
  <c r="I4103" i="2" s="1"/>
  <c r="G4103" i="2" s="1"/>
  <c r="J4354" i="2"/>
  <c r="E3954" i="2"/>
  <c r="E3970" i="2"/>
  <c r="E3986" i="2"/>
  <c r="E4002" i="2"/>
  <c r="E4018" i="2"/>
  <c r="E4034" i="2"/>
  <c r="E4050" i="2"/>
  <c r="E4066" i="2"/>
  <c r="C4105" i="2"/>
  <c r="Q4105" i="2"/>
  <c r="T4105" i="2" s="1"/>
  <c r="U4105" i="2" s="1"/>
  <c r="I4109" i="2"/>
  <c r="G4109" i="2" s="1"/>
  <c r="C4121" i="2"/>
  <c r="Q4121" i="2"/>
  <c r="T4121" i="2" s="1"/>
  <c r="U4121" i="2" s="1"/>
  <c r="I4125" i="2"/>
  <c r="G4125" i="2" s="1"/>
  <c r="E4154" i="2"/>
  <c r="I4156" i="2"/>
  <c r="G4156" i="2" s="1"/>
  <c r="E4170" i="2"/>
  <c r="U4172" i="2"/>
  <c r="I4172" i="2"/>
  <c r="G4172" i="2" s="1"/>
  <c r="E4186" i="2"/>
  <c r="U4188" i="2"/>
  <c r="I4188" i="2"/>
  <c r="G4188" i="2" s="1"/>
  <c r="E4202" i="2"/>
  <c r="U4204" i="2"/>
  <c r="I4204" i="2"/>
  <c r="G4204" i="2" s="1"/>
  <c r="E4218" i="2"/>
  <c r="I4220" i="2"/>
  <c r="G4220" i="2" s="1"/>
  <c r="E4234" i="2"/>
  <c r="I4236" i="2"/>
  <c r="G4236" i="2" s="1"/>
  <c r="U4236" i="2"/>
  <c r="E4250" i="2"/>
  <c r="U4252" i="2"/>
  <c r="I4252" i="2"/>
  <c r="G4252" i="2" s="1"/>
  <c r="I4268" i="2"/>
  <c r="G4268" i="2" s="1"/>
  <c r="U4268" i="2"/>
  <c r="I4022" i="2"/>
  <c r="G4022" i="2" s="1"/>
  <c r="J4276" i="2"/>
  <c r="F4347" i="2"/>
  <c r="E4347" i="2" s="1"/>
  <c r="F4349" i="2"/>
  <c r="E4349" i="2" s="1"/>
  <c r="J4379" i="2"/>
  <c r="J4446" i="2"/>
  <c r="J4490" i="2"/>
  <c r="F4301" i="2"/>
  <c r="E4301" i="2" s="1"/>
  <c r="F4333" i="2"/>
  <c r="E4333" i="2" s="1"/>
  <c r="J4272" i="2"/>
  <c r="F4272" i="2"/>
  <c r="E4272" i="2" s="1"/>
  <c r="J4274" i="2"/>
  <c r="F4274" i="2"/>
  <c r="E4274" i="2" s="1"/>
  <c r="E4276" i="2"/>
  <c r="E4278" i="2"/>
  <c r="J4280" i="2"/>
  <c r="F4280" i="2"/>
  <c r="E4280" i="2" s="1"/>
  <c r="E4282" i="2"/>
  <c r="J4284" i="2"/>
  <c r="F4284" i="2"/>
  <c r="E4284" i="2" s="1"/>
  <c r="J4286" i="2"/>
  <c r="F4286" i="2"/>
  <c r="E4286" i="2" s="1"/>
  <c r="E4288" i="2"/>
  <c r="J4290" i="2"/>
  <c r="F4290" i="2"/>
  <c r="E4290" i="2" s="1"/>
  <c r="J4292" i="2"/>
  <c r="F4292" i="2"/>
  <c r="E4292" i="2" s="1"/>
  <c r="J4294" i="2"/>
  <c r="F4294" i="2"/>
  <c r="E4294" i="2" s="1"/>
  <c r="J4296" i="2"/>
  <c r="F4296" i="2"/>
  <c r="E4296" i="2" s="1"/>
  <c r="J4298" i="2"/>
  <c r="F4298" i="2"/>
  <c r="E4298" i="2" s="1"/>
  <c r="E4300" i="2"/>
  <c r="J4302" i="2"/>
  <c r="F4302" i="2"/>
  <c r="E4302" i="2" s="1"/>
  <c r="J4304" i="2"/>
  <c r="F4304" i="2"/>
  <c r="E4304" i="2" s="1"/>
  <c r="J4306" i="2"/>
  <c r="F4306" i="2"/>
  <c r="E4306" i="2" s="1"/>
  <c r="E4308" i="2"/>
  <c r="J4310" i="2"/>
  <c r="F4310" i="2"/>
  <c r="E4310" i="2" s="1"/>
  <c r="J4312" i="2"/>
  <c r="F4312" i="2"/>
  <c r="E4312" i="2" s="1"/>
  <c r="E4314" i="2"/>
  <c r="J4316" i="2"/>
  <c r="F4316" i="2"/>
  <c r="E4316" i="2" s="1"/>
  <c r="J4318" i="2"/>
  <c r="F4318" i="2"/>
  <c r="E4318" i="2" s="1"/>
  <c r="J4320" i="2"/>
  <c r="F4320" i="2"/>
  <c r="E4320" i="2" s="1"/>
  <c r="E4322" i="2"/>
  <c r="J4324" i="2"/>
  <c r="F4324" i="2"/>
  <c r="E4324" i="2" s="1"/>
  <c r="J4326" i="2"/>
  <c r="F4326" i="2"/>
  <c r="E4326" i="2" s="1"/>
  <c r="E4328" i="2"/>
  <c r="J4330" i="2"/>
  <c r="F4330" i="2"/>
  <c r="E4330" i="2" s="1"/>
  <c r="J4332" i="2"/>
  <c r="F4332" i="2"/>
  <c r="E4332" i="2" s="1"/>
  <c r="J4334" i="2"/>
  <c r="F4334" i="2"/>
  <c r="E4334" i="2" s="1"/>
  <c r="J4336" i="2"/>
  <c r="F4336" i="2"/>
  <c r="E4336" i="2" s="1"/>
  <c r="J4338" i="2"/>
  <c r="F4338" i="2"/>
  <c r="E4338" i="2" s="1"/>
  <c r="J4340" i="2"/>
  <c r="F4340" i="2"/>
  <c r="E4340" i="2" s="1"/>
  <c r="J4342" i="2"/>
  <c r="F4342" i="2"/>
  <c r="E4342" i="2" s="1"/>
  <c r="J4344" i="2"/>
  <c r="F4344" i="2"/>
  <c r="E4344" i="2" s="1"/>
  <c r="J4346" i="2"/>
  <c r="F4346" i="2"/>
  <c r="E4346" i="2" s="1"/>
  <c r="J4350" i="2"/>
  <c r="F4350" i="2"/>
  <c r="E4350" i="2" s="1"/>
  <c r="J4352" i="2"/>
  <c r="F4352" i="2"/>
  <c r="E4352" i="2" s="1"/>
  <c r="E4354" i="2"/>
  <c r="J4356" i="2"/>
  <c r="F4356" i="2"/>
  <c r="E4356" i="2" s="1"/>
  <c r="J4358" i="2"/>
  <c r="F4358" i="2"/>
  <c r="E4358" i="2" s="1"/>
  <c r="E4360" i="2"/>
  <c r="J4362" i="2"/>
  <c r="F4362" i="2"/>
  <c r="E4362" i="2" s="1"/>
  <c r="J4364" i="2"/>
  <c r="F4364" i="2"/>
  <c r="E4364" i="2" s="1"/>
  <c r="J4368" i="2"/>
  <c r="F4368" i="2"/>
  <c r="E4368" i="2" s="1"/>
  <c r="J4370" i="2"/>
  <c r="F4370" i="2"/>
  <c r="E4370" i="2" s="1"/>
  <c r="J4372" i="2"/>
  <c r="F4372" i="2"/>
  <c r="E4372" i="2" s="1"/>
  <c r="J4374" i="2"/>
  <c r="F4374" i="2"/>
  <c r="E4374" i="2" s="1"/>
  <c r="J4376" i="2"/>
  <c r="F4376" i="2"/>
  <c r="E4376" i="2" s="1"/>
  <c r="J4378" i="2"/>
  <c r="F4378" i="2"/>
  <c r="E4378" i="2" s="1"/>
  <c r="J4380" i="2"/>
  <c r="F4380" i="2"/>
  <c r="E4380" i="2" s="1"/>
  <c r="J4382" i="2"/>
  <c r="F4382" i="2"/>
  <c r="E4382" i="2" s="1"/>
  <c r="J4384" i="2"/>
  <c r="F4384" i="2"/>
  <c r="E4384" i="2" s="1"/>
  <c r="E4386" i="2"/>
  <c r="J4388" i="2"/>
  <c r="F4388" i="2"/>
  <c r="E4388" i="2" s="1"/>
  <c r="J4390" i="2"/>
  <c r="F4390" i="2"/>
  <c r="E4390" i="2" s="1"/>
  <c r="J4392" i="2"/>
  <c r="F4392" i="2"/>
  <c r="E4392" i="2" s="1"/>
  <c r="J4394" i="2"/>
  <c r="F4394" i="2"/>
  <c r="E4394" i="2" s="1"/>
  <c r="J4398" i="2"/>
  <c r="F4398" i="2"/>
  <c r="E4398" i="2" s="1"/>
  <c r="J4400" i="2"/>
  <c r="F4400" i="2"/>
  <c r="E4400" i="2" s="1"/>
  <c r="E4402" i="2"/>
  <c r="J4404" i="2"/>
  <c r="F4404" i="2"/>
  <c r="E4404" i="2" s="1"/>
  <c r="E4406" i="2"/>
  <c r="J4408" i="2"/>
  <c r="F4408" i="2"/>
  <c r="E4408" i="2" s="1"/>
  <c r="J4410" i="2"/>
  <c r="F4410" i="2"/>
  <c r="E4410" i="2" s="1"/>
  <c r="E4412" i="2"/>
  <c r="E4416" i="2"/>
  <c r="J4418" i="2"/>
  <c r="F4418" i="2"/>
  <c r="E4418" i="2" s="1"/>
  <c r="J4420" i="2"/>
  <c r="F4420" i="2"/>
  <c r="E4420" i="2" s="1"/>
  <c r="J4422" i="2"/>
  <c r="F4422" i="2"/>
  <c r="E4422" i="2" s="1"/>
  <c r="E4424" i="2"/>
  <c r="J4426" i="2"/>
  <c r="F4426" i="2"/>
  <c r="E4426" i="2" s="1"/>
  <c r="E4428" i="2"/>
  <c r="E4430" i="2"/>
  <c r="J4432" i="2"/>
  <c r="F4432" i="2"/>
  <c r="E4432" i="2" s="1"/>
  <c r="J4434" i="2"/>
  <c r="F4434" i="2"/>
  <c r="E4434" i="2" s="1"/>
  <c r="J4436" i="2"/>
  <c r="F4436" i="2"/>
  <c r="E4436" i="2" s="1"/>
  <c r="J4438" i="2"/>
  <c r="F4438" i="2"/>
  <c r="E4438" i="2" s="1"/>
  <c r="J4440" i="2"/>
  <c r="F4440" i="2"/>
  <c r="E4440" i="2" s="1"/>
  <c r="J4442" i="2"/>
  <c r="F4442" i="2"/>
  <c r="E4442" i="2" s="1"/>
  <c r="E4444" i="2"/>
  <c r="E4446" i="2"/>
  <c r="J4448" i="2"/>
  <c r="F4448" i="2"/>
  <c r="E4448" i="2" s="1"/>
  <c r="E4450" i="2"/>
  <c r="J4454" i="2"/>
  <c r="F4454" i="2"/>
  <c r="E4454" i="2" s="1"/>
  <c r="E4456" i="2"/>
  <c r="J4458" i="2"/>
  <c r="F4458" i="2"/>
  <c r="E4458" i="2" s="1"/>
  <c r="J4460" i="2"/>
  <c r="F4460" i="2"/>
  <c r="E4460" i="2" s="1"/>
  <c r="J4462" i="2"/>
  <c r="F4462" i="2"/>
  <c r="E4462" i="2" s="1"/>
  <c r="J4464" i="2"/>
  <c r="F4464" i="2"/>
  <c r="E4464" i="2" s="1"/>
  <c r="J4466" i="2"/>
  <c r="F4466" i="2"/>
  <c r="E4466" i="2" s="1"/>
  <c r="J4468" i="2"/>
  <c r="F4468" i="2"/>
  <c r="E4468" i="2" s="1"/>
  <c r="J4470" i="2"/>
  <c r="F4470" i="2"/>
  <c r="E4470" i="2" s="1"/>
  <c r="E4472" i="2"/>
  <c r="J4474" i="2"/>
  <c r="F4474" i="2"/>
  <c r="E4474" i="2" s="1"/>
  <c r="J4476" i="2"/>
  <c r="F4476" i="2"/>
  <c r="E4476" i="2" s="1"/>
  <c r="J4478" i="2"/>
  <c r="F4478" i="2"/>
  <c r="E4478" i="2" s="1"/>
  <c r="J4480" i="2"/>
  <c r="F4480" i="2"/>
  <c r="E4480" i="2" s="1"/>
  <c r="J4482" i="2"/>
  <c r="F4482" i="2"/>
  <c r="E4482" i="2" s="1"/>
  <c r="J4484" i="2"/>
  <c r="F4484" i="2"/>
  <c r="E4484" i="2" s="1"/>
  <c r="J4486" i="2"/>
  <c r="F4486" i="2"/>
  <c r="E4486" i="2" s="1"/>
  <c r="J4488" i="2"/>
  <c r="F4488" i="2"/>
  <c r="E4488" i="2" s="1"/>
  <c r="E4490" i="2"/>
  <c r="J4492" i="2"/>
  <c r="F4492" i="2"/>
  <c r="E4492" i="2" s="1"/>
  <c r="J4494" i="2"/>
  <c r="F4494" i="2"/>
  <c r="E4494" i="2" s="1"/>
  <c r="J4496" i="2"/>
  <c r="F4496" i="2"/>
  <c r="E4496" i="2" s="1"/>
  <c r="J4498" i="2"/>
  <c r="F4498" i="2"/>
  <c r="E4498" i="2" s="1"/>
  <c r="J4500" i="2"/>
  <c r="F4500" i="2"/>
  <c r="E4500" i="2" s="1"/>
  <c r="J4502" i="2"/>
  <c r="F4502" i="2"/>
  <c r="E4502" i="2" s="1"/>
  <c r="J4504" i="2"/>
  <c r="F4504" i="2"/>
  <c r="E4504" i="2" s="1"/>
  <c r="J4506" i="2"/>
  <c r="F4506" i="2"/>
  <c r="E4506" i="2" s="1"/>
  <c r="J4508" i="2"/>
  <c r="F4508" i="2"/>
  <c r="E4508" i="2" s="1"/>
  <c r="J4510" i="2"/>
  <c r="F4510" i="2"/>
  <c r="E4510" i="2" s="1"/>
  <c r="J4512" i="2"/>
  <c r="F4512" i="2"/>
  <c r="E4512" i="2" s="1"/>
  <c r="J4514" i="2"/>
  <c r="F4514" i="2"/>
  <c r="E4514" i="2" s="1"/>
  <c r="J4516" i="2"/>
  <c r="F4516" i="2"/>
  <c r="E4516" i="2" s="1"/>
  <c r="J4518" i="2"/>
  <c r="F4518" i="2"/>
  <c r="E4518" i="2" s="1"/>
  <c r="J4520" i="2"/>
  <c r="F4520" i="2"/>
  <c r="E4520" i="2" s="1"/>
  <c r="J4522" i="2"/>
  <c r="F4522" i="2"/>
  <c r="E4522" i="2" s="1"/>
  <c r="J4524" i="2"/>
  <c r="F4524" i="2"/>
  <c r="E4524" i="2" s="1"/>
  <c r="J4526" i="2"/>
  <c r="F4526" i="2"/>
  <c r="E4526" i="2" s="1"/>
  <c r="J4528" i="2"/>
  <c r="F4528" i="2"/>
  <c r="E4528" i="2" s="1"/>
  <c r="J4530" i="2"/>
  <c r="F4530" i="2"/>
  <c r="E4530" i="2" s="1"/>
  <c r="J4532" i="2"/>
  <c r="F4532" i="2"/>
  <c r="E4532" i="2" s="1"/>
  <c r="C3974" i="2"/>
  <c r="Q3974" i="2"/>
  <c r="T3974" i="2" s="1"/>
  <c r="O4111" i="2"/>
  <c r="I4111" i="2" s="1"/>
  <c r="G4111" i="2" s="1"/>
  <c r="J4288" i="2"/>
  <c r="J4386" i="2"/>
  <c r="F4417" i="2"/>
  <c r="E4417" i="2" s="1"/>
  <c r="J4450" i="2"/>
  <c r="F4505" i="2"/>
  <c r="E4505" i="2" s="1"/>
  <c r="F4273" i="2"/>
  <c r="E4273" i="2" s="1"/>
  <c r="F4289" i="2"/>
  <c r="E4289" i="2" s="1"/>
  <c r="F4305" i="2"/>
  <c r="E4305" i="2" s="1"/>
  <c r="F4321" i="2"/>
  <c r="E4321" i="2" s="1"/>
  <c r="C4006" i="2"/>
  <c r="Q4006" i="2"/>
  <c r="T4006" i="2" s="1"/>
  <c r="U4006" i="2" s="1"/>
  <c r="O4107" i="2"/>
  <c r="E4115" i="2"/>
  <c r="C3798" i="2"/>
  <c r="Q3798" i="2"/>
  <c r="T3798" i="2" s="1"/>
  <c r="U3798" i="2" s="1"/>
  <c r="C3966" i="2"/>
  <c r="Q3966" i="2"/>
  <c r="T3966" i="2" s="1"/>
  <c r="U3966" i="2" s="1"/>
  <c r="E3982" i="2"/>
  <c r="F3990" i="2"/>
  <c r="E3990" i="2" s="1"/>
  <c r="C4014" i="2"/>
  <c r="Q4014" i="2"/>
  <c r="T4014" i="2" s="1"/>
  <c r="U4014" i="2" s="1"/>
  <c r="E4030" i="2"/>
  <c r="I4030" i="2"/>
  <c r="G4030" i="2" s="1"/>
  <c r="E4038" i="2"/>
  <c r="O4078" i="2"/>
  <c r="I4085" i="2"/>
  <c r="G4085" i="2" s="1"/>
  <c r="E4119" i="2"/>
  <c r="C4150" i="2"/>
  <c r="Q4150" i="2"/>
  <c r="T4150" i="2" s="1"/>
  <c r="U4150" i="2" s="1"/>
  <c r="C4158" i="2"/>
  <c r="Q4158" i="2"/>
  <c r="T4158" i="2" s="1"/>
  <c r="U4158" i="2" s="1"/>
  <c r="C4166" i="2"/>
  <c r="Q4166" i="2"/>
  <c r="T4166" i="2" s="1"/>
  <c r="U4166" i="2" s="1"/>
  <c r="C4194" i="2"/>
  <c r="Q4194" i="2"/>
  <c r="T4194" i="2" s="1"/>
  <c r="U4194" i="2" s="1"/>
  <c r="C4214" i="2"/>
  <c r="Q4214" i="2"/>
  <c r="T4214" i="2" s="1"/>
  <c r="U4214" i="2" s="1"/>
  <c r="C4222" i="2"/>
  <c r="Q4222" i="2"/>
  <c r="T4222" i="2" s="1"/>
  <c r="U4222" i="2" s="1"/>
  <c r="C4250" i="2"/>
  <c r="Q4250" i="2"/>
  <c r="T4250" i="2" s="1"/>
  <c r="U4250" i="2" s="1"/>
  <c r="C4258" i="2"/>
  <c r="Q4258" i="2"/>
  <c r="T4258" i="2" s="1"/>
  <c r="U4258" i="2" s="1"/>
  <c r="O4272" i="2"/>
  <c r="O4276" i="2"/>
  <c r="O4280" i="2"/>
  <c r="I4280" i="2" s="1"/>
  <c r="G4280" i="2" s="1"/>
  <c r="O4284" i="2"/>
  <c r="I4284" i="2" s="1"/>
  <c r="G4284" i="2" s="1"/>
  <c r="O4288" i="2"/>
  <c r="O4292" i="2"/>
  <c r="O4296" i="2"/>
  <c r="I4296" i="2" s="1"/>
  <c r="G4296" i="2" s="1"/>
  <c r="O4300" i="2"/>
  <c r="I4300" i="2" s="1"/>
  <c r="G4300" i="2" s="1"/>
  <c r="O4304" i="2"/>
  <c r="O4308" i="2"/>
  <c r="O4312" i="2"/>
  <c r="I4312" i="2" s="1"/>
  <c r="G4312" i="2" s="1"/>
  <c r="O4316" i="2"/>
  <c r="I4316" i="2" s="1"/>
  <c r="G4316" i="2" s="1"/>
  <c r="O4320" i="2"/>
  <c r="O4324" i="2"/>
  <c r="O4328" i="2"/>
  <c r="I4328" i="2" s="1"/>
  <c r="G4328" i="2" s="1"/>
  <c r="O4332" i="2"/>
  <c r="I4332" i="2" s="1"/>
  <c r="G4332" i="2" s="1"/>
  <c r="O4336" i="2"/>
  <c r="O4340" i="2"/>
  <c r="O4344" i="2"/>
  <c r="I4344" i="2" s="1"/>
  <c r="G4344" i="2" s="1"/>
  <c r="O4348" i="2"/>
  <c r="I4348" i="2" s="1"/>
  <c r="G4348" i="2" s="1"/>
  <c r="O4352" i="2"/>
  <c r="O4356" i="2"/>
  <c r="O4360" i="2"/>
  <c r="I4360" i="2" s="1"/>
  <c r="G4360" i="2" s="1"/>
  <c r="O4364" i="2"/>
  <c r="I4364" i="2" s="1"/>
  <c r="G4364" i="2" s="1"/>
  <c r="O4368" i="2"/>
  <c r="O4372" i="2"/>
  <c r="O4376" i="2"/>
  <c r="I4376" i="2" s="1"/>
  <c r="G4376" i="2" s="1"/>
  <c r="O4380" i="2"/>
  <c r="I4380" i="2" s="1"/>
  <c r="G4380" i="2" s="1"/>
  <c r="O4384" i="2"/>
  <c r="O4388" i="2"/>
  <c r="O4392" i="2"/>
  <c r="I4392" i="2" s="1"/>
  <c r="G4392" i="2" s="1"/>
  <c r="O4396" i="2"/>
  <c r="I4396" i="2" s="1"/>
  <c r="G4396" i="2" s="1"/>
  <c r="O4400" i="2"/>
  <c r="O4404" i="2"/>
  <c r="O4408" i="2"/>
  <c r="I4408" i="2" s="1"/>
  <c r="G4408" i="2" s="1"/>
  <c r="O4412" i="2"/>
  <c r="I4412" i="2" s="1"/>
  <c r="G4412" i="2" s="1"/>
  <c r="O4416" i="2"/>
  <c r="O4420" i="2"/>
  <c r="O4424" i="2"/>
  <c r="I4424" i="2" s="1"/>
  <c r="G4424" i="2" s="1"/>
  <c r="O4428" i="2"/>
  <c r="I4428" i="2" s="1"/>
  <c r="G4428" i="2" s="1"/>
  <c r="O4432" i="2"/>
  <c r="O4436" i="2"/>
  <c r="O4440" i="2"/>
  <c r="I4440" i="2" s="1"/>
  <c r="G4440" i="2" s="1"/>
  <c r="O4444" i="2"/>
  <c r="O4448" i="2"/>
  <c r="O4452" i="2"/>
  <c r="O4456" i="2"/>
  <c r="I4456" i="2" s="1"/>
  <c r="G4456" i="2" s="1"/>
  <c r="O4460" i="2"/>
  <c r="I4460" i="2" s="1"/>
  <c r="G4460" i="2" s="1"/>
  <c r="O4464" i="2"/>
  <c r="O4468" i="2"/>
  <c r="O4472" i="2"/>
  <c r="I4472" i="2" s="1"/>
  <c r="G4472" i="2" s="1"/>
  <c r="O4476" i="2"/>
  <c r="I4476" i="2" s="1"/>
  <c r="G4476" i="2" s="1"/>
  <c r="O4480" i="2"/>
  <c r="O4484" i="2"/>
  <c r="O4488" i="2"/>
  <c r="I4488" i="2" s="1"/>
  <c r="G4488" i="2" s="1"/>
  <c r="O4492" i="2"/>
  <c r="I4492" i="2" s="1"/>
  <c r="G4492" i="2" s="1"/>
  <c r="O4496" i="2"/>
  <c r="O4500" i="2"/>
  <c r="O4504" i="2"/>
  <c r="I4504" i="2" s="1"/>
  <c r="G4504" i="2" s="1"/>
  <c r="O4508" i="2"/>
  <c r="I4508" i="2" s="1"/>
  <c r="G4508" i="2" s="1"/>
  <c r="O4512" i="2"/>
  <c r="O4516" i="2"/>
  <c r="O4520" i="2"/>
  <c r="I4520" i="2" s="1"/>
  <c r="G4520" i="2" s="1"/>
  <c r="O4524" i="2"/>
  <c r="I4524" i="2" s="1"/>
  <c r="G4524" i="2" s="1"/>
  <c r="O4528" i="2"/>
  <c r="O4532" i="2"/>
  <c r="I4054" i="2"/>
  <c r="G4054" i="2" s="1"/>
  <c r="U4054" i="2"/>
  <c r="I4070" i="2"/>
  <c r="G4070" i="2" s="1"/>
  <c r="U4070" i="2"/>
  <c r="O4093" i="2"/>
  <c r="I4093" i="2" s="1"/>
  <c r="G4093" i="2" s="1"/>
  <c r="J4278" i="2"/>
  <c r="J4322" i="2"/>
  <c r="J4360" i="2"/>
  <c r="E4396" i="2"/>
  <c r="E4414" i="2"/>
  <c r="E3967" i="2"/>
  <c r="E3983" i="2"/>
  <c r="E3999" i="2"/>
  <c r="E4015" i="2"/>
  <c r="E4031" i="2"/>
  <c r="E4047" i="2"/>
  <c r="E4063" i="2"/>
  <c r="E4079" i="2"/>
  <c r="I4089" i="2"/>
  <c r="G4089" i="2" s="1"/>
  <c r="E4092" i="2"/>
  <c r="C4095" i="2"/>
  <c r="Q4095" i="2"/>
  <c r="T4095" i="2" s="1"/>
  <c r="U4095" i="2" s="1"/>
  <c r="U4101" i="2"/>
  <c r="I4101" i="2"/>
  <c r="G4101" i="2" s="1"/>
  <c r="C4113" i="2"/>
  <c r="Q4113" i="2"/>
  <c r="T4113" i="2" s="1"/>
  <c r="U4113" i="2" s="1"/>
  <c r="I4117" i="2"/>
  <c r="G4117" i="2" s="1"/>
  <c r="U4117" i="2"/>
  <c r="U4148" i="2"/>
  <c r="I4148" i="2"/>
  <c r="G4148" i="2" s="1"/>
  <c r="E4162" i="2"/>
  <c r="I4164" i="2"/>
  <c r="G4164" i="2" s="1"/>
  <c r="U4164" i="2"/>
  <c r="E4178" i="2"/>
  <c r="I4180" i="2"/>
  <c r="G4180" i="2" s="1"/>
  <c r="E4194" i="2"/>
  <c r="I4196" i="2"/>
  <c r="G4196" i="2" s="1"/>
  <c r="U4196" i="2"/>
  <c r="G4199" i="2"/>
  <c r="E4210" i="2"/>
  <c r="I4212" i="2"/>
  <c r="G4212" i="2" s="1"/>
  <c r="U4212" i="2"/>
  <c r="E4226" i="2"/>
  <c r="I4228" i="2"/>
  <c r="G4228" i="2" s="1"/>
  <c r="U4228" i="2"/>
  <c r="E4242" i="2"/>
  <c r="I4244" i="2"/>
  <c r="G4244" i="2" s="1"/>
  <c r="U4244" i="2"/>
  <c r="E4258" i="2"/>
  <c r="I4260" i="2"/>
  <c r="G4260" i="2" s="1"/>
  <c r="U4260" i="2"/>
  <c r="I3974" i="2"/>
  <c r="G3974" i="2" s="1"/>
  <c r="U3974" i="2"/>
  <c r="O4119" i="2"/>
  <c r="J4314" i="2"/>
  <c r="J4402" i="2"/>
  <c r="J4421" i="2"/>
  <c r="F4452" i="2"/>
  <c r="E4452" i="2" s="1"/>
  <c r="F4277" i="2"/>
  <c r="E4277" i="2" s="1"/>
  <c r="F4293" i="2"/>
  <c r="E4293" i="2" s="1"/>
  <c r="F4309" i="2"/>
  <c r="E4309" i="2" s="1"/>
  <c r="O4525" i="2"/>
  <c r="I4525" i="2" s="1"/>
  <c r="G4525" i="2" s="1"/>
  <c r="O4529" i="2"/>
  <c r="I4529" i="2" s="1"/>
  <c r="G4529" i="2" s="1"/>
  <c r="O4533" i="2"/>
  <c r="O4038" i="2"/>
  <c r="I4038" i="2" s="1"/>
  <c r="G4038" i="2" s="1"/>
  <c r="E4348" i="2"/>
  <c r="E4366" i="2"/>
  <c r="O3954" i="2"/>
  <c r="I3954" i="2" s="1"/>
  <c r="G3954" i="2" s="1"/>
  <c r="O3970" i="2"/>
  <c r="O3986" i="2"/>
  <c r="O4002" i="2"/>
  <c r="O4018" i="2"/>
  <c r="I4018" i="2" s="1"/>
  <c r="G4018" i="2" s="1"/>
  <c r="O4034" i="2"/>
  <c r="O4050" i="2"/>
  <c r="O4066" i="2"/>
  <c r="O4082" i="2"/>
  <c r="I4082" i="2" s="1"/>
  <c r="G4082" i="2" s="1"/>
  <c r="C4109" i="2"/>
  <c r="Q4109" i="2"/>
  <c r="T4109" i="2" s="1"/>
  <c r="U4109" i="2" s="1"/>
  <c r="I4113" i="2"/>
  <c r="G4113" i="2" s="1"/>
  <c r="C4125" i="2"/>
  <c r="Q4125" i="2"/>
  <c r="T4125" i="2" s="1"/>
  <c r="U4125" i="2" s="1"/>
  <c r="E4158" i="2"/>
  <c r="U4160" i="2"/>
  <c r="I4160" i="2"/>
  <c r="G4160" i="2" s="1"/>
  <c r="E4174" i="2"/>
  <c r="I4176" i="2"/>
  <c r="G4176" i="2" s="1"/>
  <c r="E4190" i="2"/>
  <c r="I4192" i="2"/>
  <c r="G4192" i="2" s="1"/>
  <c r="U4192" i="2"/>
  <c r="E4206" i="2"/>
  <c r="I4208" i="2"/>
  <c r="G4208" i="2" s="1"/>
  <c r="E4222" i="2"/>
  <c r="I4224" i="2"/>
  <c r="G4224" i="2" s="1"/>
  <c r="U4224" i="2"/>
  <c r="E4238" i="2"/>
  <c r="I4240" i="2"/>
  <c r="G4240" i="2" s="1"/>
  <c r="U4240" i="2"/>
  <c r="E4254" i="2"/>
  <c r="I4256" i="2"/>
  <c r="G4256" i="2" s="1"/>
  <c r="U4256" i="2"/>
  <c r="E4270" i="2"/>
  <c r="J4275" i="2"/>
  <c r="F4275" i="2"/>
  <c r="E4275" i="2" s="1"/>
  <c r="J4279" i="2"/>
  <c r="F4279" i="2"/>
  <c r="E4279" i="2" s="1"/>
  <c r="J4283" i="2"/>
  <c r="F4283" i="2"/>
  <c r="E4283" i="2" s="1"/>
  <c r="J4287" i="2"/>
  <c r="F4287" i="2"/>
  <c r="E4287" i="2" s="1"/>
  <c r="E4291" i="2"/>
  <c r="J4295" i="2"/>
  <c r="F4295" i="2"/>
  <c r="E4295" i="2" s="1"/>
  <c r="J4299" i="2"/>
  <c r="F4299" i="2"/>
  <c r="E4299" i="2" s="1"/>
  <c r="E4303" i="2"/>
  <c r="J4307" i="2"/>
  <c r="F4307" i="2"/>
  <c r="E4307" i="2" s="1"/>
  <c r="E4311" i="2"/>
  <c r="J4315" i="2"/>
  <c r="F4315" i="2"/>
  <c r="E4315" i="2" s="1"/>
  <c r="J4319" i="2"/>
  <c r="F4319" i="2"/>
  <c r="E4319" i="2" s="1"/>
  <c r="J4323" i="2"/>
  <c r="F4323" i="2"/>
  <c r="E4323" i="2" s="1"/>
  <c r="J4327" i="2"/>
  <c r="F4327" i="2"/>
  <c r="E4327" i="2" s="1"/>
  <c r="E4331" i="2"/>
  <c r="E4335" i="2"/>
  <c r="J4337" i="2"/>
  <c r="F4337" i="2"/>
  <c r="E4337" i="2" s="1"/>
  <c r="E4339" i="2"/>
  <c r="J4341" i="2"/>
  <c r="F4341" i="2"/>
  <c r="E4341" i="2" s="1"/>
  <c r="J4343" i="2"/>
  <c r="F4343" i="2"/>
  <c r="E4343" i="2" s="1"/>
  <c r="J4345" i="2"/>
  <c r="F4345" i="2"/>
  <c r="E4345" i="2" s="1"/>
  <c r="J4351" i="2"/>
  <c r="F4351" i="2"/>
  <c r="E4351" i="2" s="1"/>
  <c r="J4353" i="2"/>
  <c r="F4353" i="2"/>
  <c r="E4353" i="2" s="1"/>
  <c r="J4355" i="2"/>
  <c r="F4355" i="2"/>
  <c r="E4355" i="2" s="1"/>
  <c r="J4359" i="2"/>
  <c r="F4359" i="2"/>
  <c r="E4359" i="2" s="1"/>
  <c r="J4361" i="2"/>
  <c r="F4361" i="2"/>
  <c r="E4361" i="2" s="1"/>
  <c r="J4363" i="2"/>
  <c r="F4363" i="2"/>
  <c r="E4363" i="2" s="1"/>
  <c r="J4365" i="2"/>
  <c r="F4365" i="2"/>
  <c r="E4365" i="2" s="1"/>
  <c r="J4367" i="2"/>
  <c r="F4367" i="2"/>
  <c r="E4367" i="2" s="1"/>
  <c r="J4369" i="2"/>
  <c r="F4369" i="2"/>
  <c r="E4369" i="2" s="1"/>
  <c r="E4371" i="2"/>
  <c r="J4373" i="2"/>
  <c r="F4373" i="2"/>
  <c r="E4373" i="2" s="1"/>
  <c r="E4375" i="2"/>
  <c r="J4377" i="2"/>
  <c r="F4377" i="2"/>
  <c r="E4377" i="2" s="1"/>
  <c r="E4379" i="2"/>
  <c r="J4381" i="2"/>
  <c r="F4381" i="2"/>
  <c r="E4381" i="2" s="1"/>
  <c r="E4383" i="2"/>
  <c r="J4385" i="2"/>
  <c r="F4385" i="2"/>
  <c r="E4385" i="2" s="1"/>
  <c r="J4387" i="2"/>
  <c r="F4387" i="2"/>
  <c r="E4387" i="2" s="1"/>
  <c r="E4389" i="2"/>
  <c r="J4391" i="2"/>
  <c r="F4391" i="2"/>
  <c r="E4391" i="2" s="1"/>
  <c r="E4393" i="2"/>
  <c r="J4395" i="2"/>
  <c r="F4395" i="2"/>
  <c r="E4395" i="2" s="1"/>
  <c r="J4397" i="2"/>
  <c r="F4397" i="2"/>
  <c r="E4397" i="2" s="1"/>
  <c r="J4399" i="2"/>
  <c r="F4399" i="2"/>
  <c r="E4399" i="2" s="1"/>
  <c r="J4401" i="2"/>
  <c r="F4401" i="2"/>
  <c r="E4401" i="2" s="1"/>
  <c r="J4403" i="2"/>
  <c r="F4403" i="2"/>
  <c r="E4403" i="2" s="1"/>
  <c r="J4405" i="2"/>
  <c r="F4405" i="2"/>
  <c r="E4405" i="2" s="1"/>
  <c r="J4407" i="2"/>
  <c r="F4407" i="2"/>
  <c r="E4407" i="2" s="1"/>
  <c r="E4409" i="2"/>
  <c r="J4411" i="2"/>
  <c r="F4411" i="2"/>
  <c r="E4411" i="2" s="1"/>
  <c r="J4413" i="2"/>
  <c r="F4413" i="2"/>
  <c r="E4413" i="2" s="1"/>
  <c r="J4415" i="2"/>
  <c r="F4415" i="2"/>
  <c r="E4415" i="2" s="1"/>
  <c r="J4419" i="2"/>
  <c r="F4419" i="2"/>
  <c r="E4419" i="2" s="1"/>
  <c r="E4421" i="2"/>
  <c r="J4425" i="2"/>
  <c r="F4425" i="2"/>
  <c r="E4425" i="2" s="1"/>
  <c r="J4427" i="2"/>
  <c r="F4427" i="2"/>
  <c r="E4427" i="2" s="1"/>
  <c r="J4429" i="2"/>
  <c r="F4429" i="2"/>
  <c r="E4429" i="2" s="1"/>
  <c r="J4431" i="2"/>
  <c r="F4431" i="2"/>
  <c r="E4431" i="2" s="1"/>
  <c r="J4433" i="2"/>
  <c r="F4433" i="2"/>
  <c r="E4433" i="2" s="1"/>
  <c r="E4435" i="2"/>
  <c r="J4437" i="2"/>
  <c r="F4437" i="2"/>
  <c r="E4437" i="2" s="1"/>
  <c r="J4439" i="2"/>
  <c r="F4439" i="2"/>
  <c r="E4439" i="2" s="1"/>
  <c r="J4441" i="2"/>
  <c r="F4441" i="2"/>
  <c r="E4441" i="2" s="1"/>
  <c r="J4443" i="2"/>
  <c r="F4443" i="2"/>
  <c r="E4443" i="2" s="1"/>
  <c r="J4445" i="2"/>
  <c r="F4445" i="2"/>
  <c r="E4445" i="2" s="1"/>
  <c r="J4447" i="2"/>
  <c r="F4447" i="2"/>
  <c r="E4447" i="2" s="1"/>
  <c r="J4449" i="2"/>
  <c r="F4449" i="2"/>
  <c r="E4449" i="2" s="1"/>
  <c r="J4451" i="2"/>
  <c r="F4451" i="2"/>
  <c r="E4451" i="2" s="1"/>
  <c r="E4453" i="2"/>
  <c r="J4455" i="2"/>
  <c r="F4455" i="2"/>
  <c r="E4455" i="2" s="1"/>
  <c r="J4457" i="2"/>
  <c r="F4457" i="2"/>
  <c r="E4457" i="2" s="1"/>
  <c r="J4459" i="2"/>
  <c r="F4459" i="2"/>
  <c r="E4459" i="2" s="1"/>
  <c r="J4461" i="2"/>
  <c r="F4461" i="2"/>
  <c r="E4461" i="2" s="1"/>
  <c r="F4463" i="2"/>
  <c r="E4463" i="2" s="1"/>
  <c r="J4463" i="2"/>
  <c r="J4465" i="2"/>
  <c r="F4465" i="2"/>
  <c r="E4465" i="2" s="1"/>
  <c r="J4467" i="2"/>
  <c r="F4467" i="2"/>
  <c r="E4467" i="2" s="1"/>
  <c r="J4469" i="2"/>
  <c r="F4469" i="2"/>
  <c r="E4469" i="2" s="1"/>
  <c r="J4471" i="2"/>
  <c r="F4471" i="2"/>
  <c r="E4471" i="2" s="1"/>
  <c r="J4473" i="2"/>
  <c r="F4473" i="2"/>
  <c r="E4473" i="2" s="1"/>
  <c r="E4475" i="2"/>
  <c r="J4477" i="2"/>
  <c r="F4477" i="2"/>
  <c r="E4477" i="2" s="1"/>
  <c r="E4479" i="2"/>
  <c r="E4481" i="2"/>
  <c r="J4483" i="2"/>
  <c r="F4483" i="2"/>
  <c r="E4483" i="2" s="1"/>
  <c r="J4485" i="2"/>
  <c r="F4485" i="2"/>
  <c r="E4485" i="2" s="1"/>
  <c r="J4487" i="2"/>
  <c r="F4487" i="2"/>
  <c r="E4487" i="2" s="1"/>
  <c r="J4489" i="2"/>
  <c r="F4489" i="2"/>
  <c r="E4489" i="2" s="1"/>
  <c r="J4491" i="2"/>
  <c r="F4491" i="2"/>
  <c r="E4491" i="2" s="1"/>
  <c r="J4493" i="2"/>
  <c r="F4493" i="2"/>
  <c r="E4493" i="2" s="1"/>
  <c r="E4495" i="2"/>
  <c r="J4497" i="2"/>
  <c r="F4497" i="2"/>
  <c r="E4497" i="2" s="1"/>
  <c r="J4499" i="2"/>
  <c r="F4499" i="2"/>
  <c r="E4499" i="2" s="1"/>
  <c r="E4501" i="2"/>
  <c r="J4503" i="2"/>
  <c r="F4503" i="2"/>
  <c r="E4503" i="2" s="1"/>
  <c r="J4507" i="2"/>
  <c r="F4507" i="2"/>
  <c r="E4507" i="2" s="1"/>
  <c r="J4509" i="2"/>
  <c r="F4509" i="2"/>
  <c r="E4509" i="2" s="1"/>
  <c r="J4511" i="2"/>
  <c r="F4511" i="2"/>
  <c r="E4511" i="2" s="1"/>
  <c r="J4513" i="2"/>
  <c r="F4513" i="2"/>
  <c r="E4513" i="2" s="1"/>
  <c r="J4515" i="2"/>
  <c r="F4515" i="2"/>
  <c r="E4515" i="2" s="1"/>
  <c r="J4517" i="2"/>
  <c r="F4517" i="2"/>
  <c r="E4517" i="2" s="1"/>
  <c r="J4519" i="2"/>
  <c r="F4519" i="2"/>
  <c r="E4519" i="2" s="1"/>
  <c r="J4521" i="2"/>
  <c r="F4521" i="2"/>
  <c r="E4521" i="2" s="1"/>
  <c r="J4523" i="2"/>
  <c r="F4523" i="2"/>
  <c r="E4523" i="2" s="1"/>
  <c r="J4525" i="2"/>
  <c r="F4525" i="2"/>
  <c r="E4525" i="2" s="1"/>
  <c r="J4529" i="2"/>
  <c r="F4529" i="2"/>
  <c r="E4529" i="2" s="1"/>
  <c r="J4531" i="2"/>
  <c r="F4531" i="2"/>
  <c r="E4531" i="2" s="1"/>
  <c r="E4533" i="2"/>
  <c r="O4022" i="2"/>
  <c r="O4123" i="2"/>
  <c r="J4335" i="2"/>
  <c r="J4371" i="2"/>
  <c r="J4416" i="2"/>
  <c r="F4423" i="2"/>
  <c r="E4423" i="2" s="1"/>
  <c r="J4453" i="2"/>
  <c r="F4281" i="2"/>
  <c r="E4281" i="2" s="1"/>
  <c r="F4297" i="2"/>
  <c r="E4297" i="2" s="1"/>
  <c r="F4313" i="2"/>
  <c r="E4313" i="2" s="1"/>
  <c r="F4329" i="2"/>
  <c r="E4329" i="2" s="1"/>
  <c r="C1764" i="2"/>
  <c r="Q1764" i="2"/>
  <c r="T1764" i="2" s="1"/>
  <c r="C1798" i="2"/>
  <c r="Q1798" i="2"/>
  <c r="T1798" i="2" s="1"/>
  <c r="U1798" i="2" s="1"/>
  <c r="C1806" i="2"/>
  <c r="Q1806" i="2"/>
  <c r="T1806" i="2" s="1"/>
  <c r="C1762" i="2"/>
  <c r="Q1762" i="2"/>
  <c r="T1762" i="2" s="1"/>
  <c r="U1762" i="2" s="1"/>
  <c r="C1778" i="2"/>
  <c r="Q1778" i="2"/>
  <c r="T1778" i="2" s="1"/>
  <c r="Q1832" i="2"/>
  <c r="T1832" i="2" s="1"/>
  <c r="U1832" i="2" s="1"/>
  <c r="C1832" i="2"/>
  <c r="C1802" i="2"/>
  <c r="Q1802" i="2"/>
  <c r="T1802" i="2" s="1"/>
  <c r="U1802" i="2" s="1"/>
  <c r="C1685" i="2"/>
  <c r="Q1685" i="2"/>
  <c r="T1685" i="2" s="1"/>
  <c r="C1688" i="2"/>
  <c r="Q1688" i="2"/>
  <c r="T1688" i="2" s="1"/>
  <c r="C1691" i="2"/>
  <c r="Q1691" i="2"/>
  <c r="T1691" i="2" s="1"/>
  <c r="U1691" i="2" s="1"/>
  <c r="C1696" i="2"/>
  <c r="Q1696" i="2"/>
  <c r="T1696" i="2" s="1"/>
  <c r="C1699" i="2"/>
  <c r="Q1699" i="2"/>
  <c r="T1699" i="2" s="1"/>
  <c r="U1699" i="2" s="1"/>
  <c r="C1687" i="2"/>
  <c r="Q1687" i="2"/>
  <c r="T1687" i="2" s="1"/>
  <c r="Q1702" i="2"/>
  <c r="T1702" i="2" s="1"/>
  <c r="U1702" i="2" s="1"/>
  <c r="C1702" i="2"/>
  <c r="I1702" i="2"/>
  <c r="G1702" i="2" s="1"/>
  <c r="C1700" i="2"/>
  <c r="Q1700" i="2"/>
  <c r="T1700" i="2" s="1"/>
  <c r="U1700" i="2" s="1"/>
  <c r="O1709" i="2"/>
  <c r="O1741" i="2"/>
  <c r="C1746" i="2"/>
  <c r="Q1746" i="2"/>
  <c r="T1746" i="2" s="1"/>
  <c r="U1746" i="2" s="1"/>
  <c r="I1768" i="2"/>
  <c r="G1768" i="2" s="1"/>
  <c r="C1739" i="2"/>
  <c r="Q1739" i="2"/>
  <c r="T1739" i="2" s="1"/>
  <c r="C1750" i="2"/>
  <c r="Q1750" i="2"/>
  <c r="T1750" i="2" s="1"/>
  <c r="Q1765" i="2"/>
  <c r="T1765" i="2" s="1"/>
  <c r="C1765" i="2"/>
  <c r="I1773" i="2"/>
  <c r="G1773" i="2" s="1"/>
  <c r="O1756" i="2"/>
  <c r="Q1767" i="2"/>
  <c r="T1767" i="2" s="1"/>
  <c r="C1767" i="2"/>
  <c r="I1775" i="2"/>
  <c r="G1775" i="2" s="1"/>
  <c r="O1780" i="2"/>
  <c r="Q1753" i="2"/>
  <c r="T1753" i="2" s="1"/>
  <c r="C1753" i="2"/>
  <c r="C1774" i="2"/>
  <c r="Q1774" i="2"/>
  <c r="T1774" i="2" s="1"/>
  <c r="O1811" i="2"/>
  <c r="C1816" i="2"/>
  <c r="Q1816" i="2"/>
  <c r="T1816" i="2" s="1"/>
  <c r="U1816" i="2" s="1"/>
  <c r="C1818" i="2"/>
  <c r="Q1818" i="2"/>
  <c r="T1818" i="2" s="1"/>
  <c r="U1818" i="2" s="1"/>
  <c r="C1830" i="2"/>
  <c r="Q1830" i="2"/>
  <c r="T1830" i="2" s="1"/>
  <c r="U1830" i="2" s="1"/>
  <c r="C1783" i="2"/>
  <c r="Q1783" i="2"/>
  <c r="T1783" i="2" s="1"/>
  <c r="U1783" i="2" s="1"/>
  <c r="E1785" i="2"/>
  <c r="C1795" i="2"/>
  <c r="Q1795" i="2"/>
  <c r="T1795" i="2" s="1"/>
  <c r="U1795" i="2" s="1"/>
  <c r="E1746" i="2"/>
  <c r="F1784" i="2"/>
  <c r="E1784" i="2" s="1"/>
  <c r="E1823" i="2"/>
  <c r="O1823" i="2"/>
  <c r="F1829" i="2"/>
  <c r="E1829" i="2" s="1"/>
  <c r="C1963" i="2"/>
  <c r="Q1963" i="2"/>
  <c r="T1963" i="2" s="1"/>
  <c r="U1963" i="2" s="1"/>
  <c r="C1979" i="2"/>
  <c r="Q1979" i="2"/>
  <c r="T1979" i="2" s="1"/>
  <c r="C1995" i="2"/>
  <c r="Q1995" i="2"/>
  <c r="T1995" i="2" s="1"/>
  <c r="U1995" i="2" s="1"/>
  <c r="Q2010" i="2"/>
  <c r="T2010" i="2" s="1"/>
  <c r="U2010" i="2" s="1"/>
  <c r="C2010" i="2"/>
  <c r="I2010" i="2"/>
  <c r="G2010" i="2" s="1"/>
  <c r="F2033" i="2"/>
  <c r="E2033" i="2" s="1"/>
  <c r="J2033" i="2"/>
  <c r="Q2033" i="2"/>
  <c r="T2033" i="2" s="1"/>
  <c r="U2033" i="2" s="1"/>
  <c r="F2057" i="2"/>
  <c r="E2057" i="2" s="1"/>
  <c r="J2057" i="2"/>
  <c r="Q2057" i="2"/>
  <c r="T2057" i="2" s="1"/>
  <c r="U2057" i="2" s="1"/>
  <c r="E1841" i="2"/>
  <c r="E1857" i="2"/>
  <c r="E1873" i="2"/>
  <c r="C2005" i="2"/>
  <c r="Q2005" i="2"/>
  <c r="T2005" i="2" s="1"/>
  <c r="U2005" i="2" s="1"/>
  <c r="C1956" i="2"/>
  <c r="Q1956" i="2"/>
  <c r="T1956" i="2" s="1"/>
  <c r="U1956" i="2" s="1"/>
  <c r="C2689" i="2"/>
  <c r="Q2689" i="2"/>
  <c r="T2689" i="2" s="1"/>
  <c r="C2691" i="2"/>
  <c r="Q2691" i="2"/>
  <c r="T2691" i="2" s="1"/>
  <c r="C2693" i="2"/>
  <c r="Q2693" i="2"/>
  <c r="T2693" i="2" s="1"/>
  <c r="C2697" i="2"/>
  <c r="Q2697" i="2"/>
  <c r="T2697" i="2" s="1"/>
  <c r="U2697" i="2" s="1"/>
  <c r="C2699" i="2"/>
  <c r="Q2699" i="2"/>
  <c r="T2699" i="2" s="1"/>
  <c r="C2705" i="2"/>
  <c r="Q2705" i="2"/>
  <c r="T2705" i="2" s="1"/>
  <c r="U2705" i="2" s="1"/>
  <c r="C2707" i="2"/>
  <c r="Q2707" i="2"/>
  <c r="T2707" i="2" s="1"/>
  <c r="C2711" i="2"/>
  <c r="Q2711" i="2"/>
  <c r="T2711" i="2" s="1"/>
  <c r="C2713" i="2"/>
  <c r="Q2713" i="2"/>
  <c r="T2713" i="2" s="1"/>
  <c r="C2715" i="2"/>
  <c r="Q2715" i="2"/>
  <c r="T2715" i="2" s="1"/>
  <c r="C2717" i="2"/>
  <c r="Q2717" i="2"/>
  <c r="T2717" i="2" s="1"/>
  <c r="C2721" i="2"/>
  <c r="Q2721" i="2"/>
  <c r="T2721" i="2" s="1"/>
  <c r="U2721" i="2" s="1"/>
  <c r="C2723" i="2"/>
  <c r="Q2723" i="2"/>
  <c r="T2723" i="2" s="1"/>
  <c r="C2729" i="2"/>
  <c r="Q2729" i="2"/>
  <c r="T2729" i="2" s="1"/>
  <c r="U2729" i="2" s="1"/>
  <c r="C2731" i="2"/>
  <c r="Q2731" i="2"/>
  <c r="T2731" i="2" s="1"/>
  <c r="C2630" i="2"/>
  <c r="Q2630" i="2"/>
  <c r="T2630" i="2" s="1"/>
  <c r="U2630" i="2" s="1"/>
  <c r="C2646" i="2"/>
  <c r="Q2646" i="2"/>
  <c r="T2646" i="2" s="1"/>
  <c r="C2652" i="2"/>
  <c r="Q2652" i="2"/>
  <c r="T2652" i="2" s="1"/>
  <c r="U2652" i="2" s="1"/>
  <c r="C2662" i="2"/>
  <c r="Q2662" i="2"/>
  <c r="T2662" i="2" s="1"/>
  <c r="C2678" i="2"/>
  <c r="Q2678" i="2"/>
  <c r="T2678" i="2" s="1"/>
  <c r="U2678" i="2" s="1"/>
  <c r="C2688" i="2"/>
  <c r="Q2688" i="2"/>
  <c r="T2688" i="2" s="1"/>
  <c r="C2696" i="2"/>
  <c r="Q2696" i="2"/>
  <c r="T2696" i="2" s="1"/>
  <c r="U2696" i="2" s="1"/>
  <c r="C2704" i="2"/>
  <c r="Q2704" i="2"/>
  <c r="T2704" i="2" s="1"/>
  <c r="C2712" i="2"/>
  <c r="Q2712" i="2"/>
  <c r="T2712" i="2" s="1"/>
  <c r="U2712" i="2" s="1"/>
  <c r="C2720" i="2"/>
  <c r="Q2720" i="2"/>
  <c r="T2720" i="2" s="1"/>
  <c r="I1688" i="2"/>
  <c r="G1688" i="2" s="1"/>
  <c r="U1688" i="2"/>
  <c r="E1690" i="2"/>
  <c r="I1691" i="2"/>
  <c r="G1691" i="2" s="1"/>
  <c r="I1696" i="2"/>
  <c r="G1696" i="2" s="1"/>
  <c r="U1696" i="2"/>
  <c r="E1698" i="2"/>
  <c r="I1687" i="2"/>
  <c r="G1687" i="2" s="1"/>
  <c r="U1687" i="2"/>
  <c r="C1689" i="2"/>
  <c r="Q1689" i="2"/>
  <c r="T1689" i="2" s="1"/>
  <c r="U1689" i="2" s="1"/>
  <c r="C1695" i="2"/>
  <c r="Q1695" i="2"/>
  <c r="T1695" i="2" s="1"/>
  <c r="U1695" i="2" s="1"/>
  <c r="Q1707" i="2"/>
  <c r="T1707" i="2" s="1"/>
  <c r="U1707" i="2" s="1"/>
  <c r="C1707" i="2"/>
  <c r="F1702" i="2"/>
  <c r="E1702" i="2" s="1"/>
  <c r="F1710" i="2"/>
  <c r="E1710" i="2" s="1"/>
  <c r="Q1710" i="2"/>
  <c r="T1710" i="2" s="1"/>
  <c r="U1710" i="2" s="1"/>
  <c r="Q1703" i="2"/>
  <c r="T1703" i="2" s="1"/>
  <c r="U1703" i="2" s="1"/>
  <c r="C1703" i="2"/>
  <c r="Q1706" i="2"/>
  <c r="T1706" i="2" s="1"/>
  <c r="U1706" i="2" s="1"/>
  <c r="C1706" i="2"/>
  <c r="I1706" i="2"/>
  <c r="G1706" i="2" s="1"/>
  <c r="Q1704" i="2"/>
  <c r="T1704" i="2" s="1"/>
  <c r="U1704" i="2" s="1"/>
  <c r="C1704" i="2"/>
  <c r="I1704" i="2"/>
  <c r="G1704" i="2" s="1"/>
  <c r="Q1711" i="2"/>
  <c r="T1711" i="2" s="1"/>
  <c r="U1711" i="2" s="1"/>
  <c r="C1711" i="2"/>
  <c r="I1711" i="2"/>
  <c r="G1711" i="2" s="1"/>
  <c r="I1700" i="2"/>
  <c r="G1700" i="2" s="1"/>
  <c r="F1711" i="2"/>
  <c r="E1711" i="2" s="1"/>
  <c r="I1742" i="2"/>
  <c r="G1742" i="2" s="1"/>
  <c r="I1750" i="2"/>
  <c r="G1750" i="2" s="1"/>
  <c r="U1750" i="2"/>
  <c r="I1758" i="2"/>
  <c r="G1758" i="2" s="1"/>
  <c r="I1766" i="2"/>
  <c r="G1766" i="2" s="1"/>
  <c r="I1774" i="2"/>
  <c r="G1774" i="2" s="1"/>
  <c r="U1774" i="2"/>
  <c r="O1744" i="2"/>
  <c r="O1752" i="2"/>
  <c r="O1760" i="2"/>
  <c r="O1768" i="2"/>
  <c r="O1776" i="2"/>
  <c r="I1776" i="2" s="1"/>
  <c r="G1776" i="2" s="1"/>
  <c r="U1739" i="2"/>
  <c r="I1739" i="2"/>
  <c r="G1739" i="2" s="1"/>
  <c r="C1742" i="2"/>
  <c r="Q1742" i="2"/>
  <c r="T1742" i="2" s="1"/>
  <c r="U1742" i="2" s="1"/>
  <c r="I1749" i="2"/>
  <c r="G1749" i="2" s="1"/>
  <c r="C1754" i="2"/>
  <c r="Q1754" i="2"/>
  <c r="T1754" i="2" s="1"/>
  <c r="C1770" i="2"/>
  <c r="Q1770" i="2"/>
  <c r="T1770" i="2" s="1"/>
  <c r="C1748" i="2"/>
  <c r="Q1748" i="2"/>
  <c r="T1748" i="2" s="1"/>
  <c r="U1748" i="2" s="1"/>
  <c r="Q1759" i="2"/>
  <c r="T1759" i="2" s="1"/>
  <c r="U1759" i="2" s="1"/>
  <c r="C1759" i="2"/>
  <c r="Q1745" i="2"/>
  <c r="T1745" i="2" s="1"/>
  <c r="C1745" i="2"/>
  <c r="I1784" i="2"/>
  <c r="G1784" i="2" s="1"/>
  <c r="I1798" i="2"/>
  <c r="G1798" i="2" s="1"/>
  <c r="I1802" i="2"/>
  <c r="G1802" i="2" s="1"/>
  <c r="I1806" i="2"/>
  <c r="G1806" i="2" s="1"/>
  <c r="U1806" i="2"/>
  <c r="C1758" i="2"/>
  <c r="Q1758" i="2"/>
  <c r="T1758" i="2" s="1"/>
  <c r="U1758" i="2" s="1"/>
  <c r="O1782" i="2"/>
  <c r="I1782" i="2" s="1"/>
  <c r="G1782" i="2" s="1"/>
  <c r="C1792" i="2"/>
  <c r="Q1792" i="2"/>
  <c r="T1792" i="2" s="1"/>
  <c r="U1792" i="2" s="1"/>
  <c r="I1818" i="2"/>
  <c r="G1818" i="2" s="1"/>
  <c r="I1783" i="2"/>
  <c r="G1783" i="2" s="1"/>
  <c r="C1785" i="2"/>
  <c r="Q1785" i="2"/>
  <c r="T1785" i="2" s="1"/>
  <c r="I1787" i="2"/>
  <c r="G1787" i="2" s="1"/>
  <c r="Q1787" i="2"/>
  <c r="T1787" i="2" s="1"/>
  <c r="U1787" i="2" s="1"/>
  <c r="C1787" i="2"/>
  <c r="E1764" i="2"/>
  <c r="C1794" i="2"/>
  <c r="Q1794" i="2"/>
  <c r="T1794" i="2" s="1"/>
  <c r="U1794" i="2" s="1"/>
  <c r="J1803" i="2"/>
  <c r="J1807" i="2"/>
  <c r="F1811" i="2"/>
  <c r="E1811" i="2" s="1"/>
  <c r="I1820" i="2"/>
  <c r="G1820" i="2" s="1"/>
  <c r="I1830" i="2"/>
  <c r="G1830" i="2" s="1"/>
  <c r="C1814" i="2"/>
  <c r="Q1814" i="2"/>
  <c r="T1814" i="2" s="1"/>
  <c r="C1951" i="2"/>
  <c r="Q1951" i="2"/>
  <c r="T1951" i="2" s="1"/>
  <c r="C1967" i="2"/>
  <c r="Q1967" i="2"/>
  <c r="T1967" i="2" s="1"/>
  <c r="C1983" i="2"/>
  <c r="Q1983" i="2"/>
  <c r="T1983" i="2" s="1"/>
  <c r="C1999" i="2"/>
  <c r="Q1999" i="2"/>
  <c r="T1999" i="2" s="1"/>
  <c r="J2009" i="2"/>
  <c r="F2009" i="2"/>
  <c r="E2009" i="2" s="1"/>
  <c r="Q2009" i="2"/>
  <c r="T2009" i="2" s="1"/>
  <c r="U2009" i="2" s="1"/>
  <c r="Q2018" i="2"/>
  <c r="T2018" i="2" s="1"/>
  <c r="U2018" i="2" s="1"/>
  <c r="C2018" i="2"/>
  <c r="I2018" i="2"/>
  <c r="G2018" i="2" s="1"/>
  <c r="Q2042" i="2"/>
  <c r="T2042" i="2" s="1"/>
  <c r="U2042" i="2" s="1"/>
  <c r="C2042" i="2"/>
  <c r="C1955" i="2"/>
  <c r="Q1955" i="2"/>
  <c r="T1955" i="2" s="1"/>
  <c r="F1964" i="2"/>
  <c r="E1964" i="2" s="1"/>
  <c r="J1964" i="2"/>
  <c r="C2640" i="2"/>
  <c r="Q2640" i="2"/>
  <c r="T2640" i="2" s="1"/>
  <c r="C2656" i="2"/>
  <c r="Q2656" i="2"/>
  <c r="T2656" i="2" s="1"/>
  <c r="C2672" i="2"/>
  <c r="Q2672" i="2"/>
  <c r="T2672" i="2" s="1"/>
  <c r="C2690" i="2"/>
  <c r="Q2690" i="2"/>
  <c r="T2690" i="2" s="1"/>
  <c r="C2698" i="2"/>
  <c r="Q2698" i="2"/>
  <c r="T2698" i="2" s="1"/>
  <c r="C2706" i="2"/>
  <c r="Q2706" i="2"/>
  <c r="T2706" i="2" s="1"/>
  <c r="C2714" i="2"/>
  <c r="Q2714" i="2"/>
  <c r="T2714" i="2" s="1"/>
  <c r="C2722" i="2"/>
  <c r="Q2722" i="2"/>
  <c r="T2722" i="2" s="1"/>
  <c r="C2734" i="2"/>
  <c r="Q2734" i="2"/>
  <c r="T2734" i="2" s="1"/>
  <c r="O1686" i="2"/>
  <c r="O1690" i="2"/>
  <c r="O1694" i="2"/>
  <c r="I1694" i="2" s="1"/>
  <c r="G1694" i="2" s="1"/>
  <c r="O1698" i="2"/>
  <c r="I1698" i="2" s="1"/>
  <c r="G1698" i="2" s="1"/>
  <c r="O1693" i="2"/>
  <c r="F1695" i="2"/>
  <c r="E1695" i="2" s="1"/>
  <c r="I1699" i="2"/>
  <c r="G1699" i="2" s="1"/>
  <c r="I1689" i="2"/>
  <c r="G1689" i="2" s="1"/>
  <c r="O1692" i="2"/>
  <c r="E1694" i="2"/>
  <c r="I1695" i="2"/>
  <c r="G1695" i="2" s="1"/>
  <c r="O1697" i="2"/>
  <c r="Q1705" i="2"/>
  <c r="T1705" i="2" s="1"/>
  <c r="U1705" i="2" s="1"/>
  <c r="C1705" i="2"/>
  <c r="J1706" i="2"/>
  <c r="F1706" i="2"/>
  <c r="E1706" i="2" s="1"/>
  <c r="J1708" i="2"/>
  <c r="Q1708" i="2"/>
  <c r="T1708" i="2" s="1"/>
  <c r="U1708" i="2" s="1"/>
  <c r="C1708" i="2"/>
  <c r="C1736" i="2"/>
  <c r="Q1736" i="2"/>
  <c r="T1736" i="2" s="1"/>
  <c r="U1736" i="2" s="1"/>
  <c r="I1736" i="2"/>
  <c r="G1736" i="2" s="1"/>
  <c r="J1709" i="2"/>
  <c r="E1733" i="2"/>
  <c r="I1737" i="2"/>
  <c r="G1737" i="2" s="1"/>
  <c r="C1737" i="2"/>
  <c r="Q1737" i="2"/>
  <c r="T1737" i="2" s="1"/>
  <c r="U1737" i="2" s="1"/>
  <c r="I1743" i="2"/>
  <c r="G1743" i="2" s="1"/>
  <c r="I1751" i="2"/>
  <c r="G1751" i="2" s="1"/>
  <c r="O1755" i="2"/>
  <c r="I1755" i="2" s="1"/>
  <c r="G1755" i="2" s="1"/>
  <c r="O1763" i="2"/>
  <c r="O1771" i="2"/>
  <c r="O1779" i="2"/>
  <c r="Q1775" i="2"/>
  <c r="T1775" i="2" s="1"/>
  <c r="U1775" i="2" s="1"/>
  <c r="C1775" i="2"/>
  <c r="C1781" i="2"/>
  <c r="Q1781" i="2"/>
  <c r="T1781" i="2" s="1"/>
  <c r="O1777" i="2"/>
  <c r="I1777" i="2" s="1"/>
  <c r="G1777" i="2" s="1"/>
  <c r="C1766" i="2"/>
  <c r="Q1766" i="2"/>
  <c r="T1766" i="2" s="1"/>
  <c r="U1766" i="2" s="1"/>
  <c r="Q1784" i="2"/>
  <c r="T1784" i="2" s="1"/>
  <c r="U1784" i="2" s="1"/>
  <c r="C1784" i="2"/>
  <c r="J1831" i="2"/>
  <c r="I1832" i="2"/>
  <c r="G1832" i="2" s="1"/>
  <c r="I1823" i="2"/>
  <c r="G1823" i="2" s="1"/>
  <c r="E1786" i="2"/>
  <c r="C1831" i="2"/>
  <c r="Q1831" i="2"/>
  <c r="T1831" i="2" s="1"/>
  <c r="I1833" i="2"/>
  <c r="G1833" i="2" s="1"/>
  <c r="I1834" i="2"/>
  <c r="G1834" i="2" s="1"/>
  <c r="I1835" i="2"/>
  <c r="G1835" i="2" s="1"/>
  <c r="I1836" i="2"/>
  <c r="G1836" i="2" s="1"/>
  <c r="I1837" i="2"/>
  <c r="G1837" i="2" s="1"/>
  <c r="I1838" i="2"/>
  <c r="G1838" i="2" s="1"/>
  <c r="I1839" i="2"/>
  <c r="G1839" i="2" s="1"/>
  <c r="I1840" i="2"/>
  <c r="G1840" i="2" s="1"/>
  <c r="I1841" i="2"/>
  <c r="G1841" i="2" s="1"/>
  <c r="I1842" i="2"/>
  <c r="G1842" i="2" s="1"/>
  <c r="I1843" i="2"/>
  <c r="G1843" i="2" s="1"/>
  <c r="I1844" i="2"/>
  <c r="G1844" i="2" s="1"/>
  <c r="I1845" i="2"/>
  <c r="G1845" i="2" s="1"/>
  <c r="I1846" i="2"/>
  <c r="G1846" i="2" s="1"/>
  <c r="I1847" i="2"/>
  <c r="G1847" i="2" s="1"/>
  <c r="I1848" i="2"/>
  <c r="G1848" i="2" s="1"/>
  <c r="I1849" i="2"/>
  <c r="G1849" i="2" s="1"/>
  <c r="I1850" i="2"/>
  <c r="G1850" i="2" s="1"/>
  <c r="I1851" i="2"/>
  <c r="G1851" i="2" s="1"/>
  <c r="I1852" i="2"/>
  <c r="G1852" i="2" s="1"/>
  <c r="I1853" i="2"/>
  <c r="G1853" i="2" s="1"/>
  <c r="I1854" i="2"/>
  <c r="G1854" i="2" s="1"/>
  <c r="I1855" i="2"/>
  <c r="G1855" i="2" s="1"/>
  <c r="I1856" i="2"/>
  <c r="G1856" i="2" s="1"/>
  <c r="I1857" i="2"/>
  <c r="G1857" i="2" s="1"/>
  <c r="I1858" i="2"/>
  <c r="G1858" i="2" s="1"/>
  <c r="I1859" i="2"/>
  <c r="G1859" i="2" s="1"/>
  <c r="I1860" i="2"/>
  <c r="G1860" i="2" s="1"/>
  <c r="I1861" i="2"/>
  <c r="G1861" i="2" s="1"/>
  <c r="I1862" i="2"/>
  <c r="G1862" i="2" s="1"/>
  <c r="I1863" i="2"/>
  <c r="G1863" i="2" s="1"/>
  <c r="I1864" i="2"/>
  <c r="G1864" i="2" s="1"/>
  <c r="I1865" i="2"/>
  <c r="G1865" i="2" s="1"/>
  <c r="I1866" i="2"/>
  <c r="G1866" i="2" s="1"/>
  <c r="I1867" i="2"/>
  <c r="G1867" i="2" s="1"/>
  <c r="I1868" i="2"/>
  <c r="G1868" i="2" s="1"/>
  <c r="I1869" i="2"/>
  <c r="G1869" i="2" s="1"/>
  <c r="I1870" i="2"/>
  <c r="G1870" i="2" s="1"/>
  <c r="I1871" i="2"/>
  <c r="G1871" i="2" s="1"/>
  <c r="I1872" i="2"/>
  <c r="G1872" i="2" s="1"/>
  <c r="I1873" i="2"/>
  <c r="G1873" i="2" s="1"/>
  <c r="I1874" i="2"/>
  <c r="G1874" i="2" s="1"/>
  <c r="I1875" i="2"/>
  <c r="G1875" i="2" s="1"/>
  <c r="I1876" i="2"/>
  <c r="G1876" i="2" s="1"/>
  <c r="I1877" i="2"/>
  <c r="G1877" i="2" s="1"/>
  <c r="I1878" i="2"/>
  <c r="G1878" i="2" s="1"/>
  <c r="I1879" i="2"/>
  <c r="G1879" i="2" s="1"/>
  <c r="I1880" i="2"/>
  <c r="G1880" i="2" s="1"/>
  <c r="I1881" i="2"/>
  <c r="G1881" i="2" s="1"/>
  <c r="I1882" i="2"/>
  <c r="G1882" i="2" s="1"/>
  <c r="I1883" i="2"/>
  <c r="G1883" i="2" s="1"/>
  <c r="I1884" i="2"/>
  <c r="G1884" i="2" s="1"/>
  <c r="I1885" i="2"/>
  <c r="G1885" i="2" s="1"/>
  <c r="I1886" i="2"/>
  <c r="G1886" i="2" s="1"/>
  <c r="I1887" i="2"/>
  <c r="G1887" i="2" s="1"/>
  <c r="I1888" i="2"/>
  <c r="G1888" i="2" s="1"/>
  <c r="I1889" i="2"/>
  <c r="G1889" i="2" s="1"/>
  <c r="I1890" i="2"/>
  <c r="G1890" i="2" s="1"/>
  <c r="I1891" i="2"/>
  <c r="G1891" i="2" s="1"/>
  <c r="I1892" i="2"/>
  <c r="G1892" i="2" s="1"/>
  <c r="I1893" i="2"/>
  <c r="G1893" i="2" s="1"/>
  <c r="I1894" i="2"/>
  <c r="G1894" i="2" s="1"/>
  <c r="I1895" i="2"/>
  <c r="G1895" i="2" s="1"/>
  <c r="I1896" i="2"/>
  <c r="G1896" i="2" s="1"/>
  <c r="I1897" i="2"/>
  <c r="G1897" i="2" s="1"/>
  <c r="I1898" i="2"/>
  <c r="G1898" i="2" s="1"/>
  <c r="I1899" i="2"/>
  <c r="G1899" i="2" s="1"/>
  <c r="I1900" i="2"/>
  <c r="G1900" i="2" s="1"/>
  <c r="I1901" i="2"/>
  <c r="G1901" i="2" s="1"/>
  <c r="I1902" i="2"/>
  <c r="G1902" i="2" s="1"/>
  <c r="I1903" i="2"/>
  <c r="G1903" i="2" s="1"/>
  <c r="I1904" i="2"/>
  <c r="G1904" i="2" s="1"/>
  <c r="I1905" i="2"/>
  <c r="G1905" i="2" s="1"/>
  <c r="I1906" i="2"/>
  <c r="G1906" i="2" s="1"/>
  <c r="I1907" i="2"/>
  <c r="G1907" i="2" s="1"/>
  <c r="I1908" i="2"/>
  <c r="G1908" i="2" s="1"/>
  <c r="I1909" i="2"/>
  <c r="G1909" i="2" s="1"/>
  <c r="I1910" i="2"/>
  <c r="G1910" i="2" s="1"/>
  <c r="I1911" i="2"/>
  <c r="G1911" i="2" s="1"/>
  <c r="I1912" i="2"/>
  <c r="G1912" i="2" s="1"/>
  <c r="I1913" i="2"/>
  <c r="G1913" i="2" s="1"/>
  <c r="I1914" i="2"/>
  <c r="G1914" i="2" s="1"/>
  <c r="I1915" i="2"/>
  <c r="G1915" i="2" s="1"/>
  <c r="I1916" i="2"/>
  <c r="G1916" i="2" s="1"/>
  <c r="I1917" i="2"/>
  <c r="G1917" i="2" s="1"/>
  <c r="I1918" i="2"/>
  <c r="G1918" i="2" s="1"/>
  <c r="I1919" i="2"/>
  <c r="G1919" i="2" s="1"/>
  <c r="I1920" i="2"/>
  <c r="G1920" i="2" s="1"/>
  <c r="I1921" i="2"/>
  <c r="G1921" i="2" s="1"/>
  <c r="I1922" i="2"/>
  <c r="G1922" i="2" s="1"/>
  <c r="I1923" i="2"/>
  <c r="G1923" i="2" s="1"/>
  <c r="I1924" i="2"/>
  <c r="G1924" i="2" s="1"/>
  <c r="I1925" i="2"/>
  <c r="G1925" i="2" s="1"/>
  <c r="I1926" i="2"/>
  <c r="G1926" i="2" s="1"/>
  <c r="I1927" i="2"/>
  <c r="G1927" i="2" s="1"/>
  <c r="I1928" i="2"/>
  <c r="G1928" i="2" s="1"/>
  <c r="I1963" i="2"/>
  <c r="G1963" i="2" s="1"/>
  <c r="I1979" i="2"/>
  <c r="G1979" i="2" s="1"/>
  <c r="U1979" i="2"/>
  <c r="I1995" i="2"/>
  <c r="G1995" i="2" s="1"/>
  <c r="I1962" i="2"/>
  <c r="G1962" i="2" s="1"/>
  <c r="C1971" i="2"/>
  <c r="Q1971" i="2"/>
  <c r="T1971" i="2" s="1"/>
  <c r="U1971" i="2" s="1"/>
  <c r="I1978" i="2"/>
  <c r="G1978" i="2" s="1"/>
  <c r="U1978" i="2"/>
  <c r="C1987" i="2"/>
  <c r="Q1987" i="2"/>
  <c r="T1987" i="2" s="1"/>
  <c r="U1987" i="2" s="1"/>
  <c r="I1994" i="2"/>
  <c r="G1994" i="2" s="1"/>
  <c r="J2017" i="2"/>
  <c r="F2017" i="2"/>
  <c r="E2017" i="2" s="1"/>
  <c r="Q2017" i="2"/>
  <c r="T2017" i="2" s="1"/>
  <c r="U2017" i="2" s="1"/>
  <c r="Q2026" i="2"/>
  <c r="T2026" i="2" s="1"/>
  <c r="U2026" i="2" s="1"/>
  <c r="C2026" i="2"/>
  <c r="I2026" i="2"/>
  <c r="G2026" i="2" s="1"/>
  <c r="F2041" i="2"/>
  <c r="E2041" i="2" s="1"/>
  <c r="J2041" i="2"/>
  <c r="Q2041" i="2"/>
  <c r="T2041" i="2" s="1"/>
  <c r="U2041" i="2" s="1"/>
  <c r="Q2050" i="2"/>
  <c r="T2050" i="2" s="1"/>
  <c r="U2050" i="2" s="1"/>
  <c r="C2050" i="2"/>
  <c r="I2050" i="2"/>
  <c r="G2050" i="2" s="1"/>
  <c r="Q2052" i="2"/>
  <c r="T2052" i="2" s="1"/>
  <c r="U2052" i="2" s="1"/>
  <c r="C2052" i="2"/>
  <c r="I2052" i="2"/>
  <c r="G2052" i="2" s="1"/>
  <c r="E1833" i="2"/>
  <c r="E1849" i="2"/>
  <c r="E1865" i="2"/>
  <c r="E1881" i="2"/>
  <c r="C2397" i="2"/>
  <c r="Q2397" i="2"/>
  <c r="T2397" i="2" s="1"/>
  <c r="C2628" i="2"/>
  <c r="Q2628" i="2"/>
  <c r="T2628" i="2" s="1"/>
  <c r="C2638" i="2"/>
  <c r="Q2638" i="2"/>
  <c r="T2638" i="2" s="1"/>
  <c r="C2654" i="2"/>
  <c r="Q2654" i="2"/>
  <c r="T2654" i="2" s="1"/>
  <c r="C2670" i="2"/>
  <c r="Q2670" i="2"/>
  <c r="T2670" i="2" s="1"/>
  <c r="C2686" i="2"/>
  <c r="Q2686" i="2"/>
  <c r="T2686" i="2" s="1"/>
  <c r="C2692" i="2"/>
  <c r="Q2692" i="2"/>
  <c r="T2692" i="2" s="1"/>
  <c r="C2700" i="2"/>
  <c r="Q2700" i="2"/>
  <c r="T2700" i="2" s="1"/>
  <c r="U2700" i="2" s="1"/>
  <c r="C2708" i="2"/>
  <c r="Q2708" i="2"/>
  <c r="T2708" i="2" s="1"/>
  <c r="C2716" i="2"/>
  <c r="Q2716" i="2"/>
  <c r="T2716" i="2" s="1"/>
  <c r="U2716" i="2" s="1"/>
  <c r="C2724" i="2"/>
  <c r="Q2724" i="2"/>
  <c r="T2724" i="2" s="1"/>
  <c r="C2730" i="2"/>
  <c r="Q2730" i="2"/>
  <c r="T2730" i="2" s="1"/>
  <c r="U2730" i="2" s="1"/>
  <c r="U1685" i="2"/>
  <c r="I1685" i="2"/>
  <c r="G1685" i="2" s="1"/>
  <c r="I1686" i="2"/>
  <c r="G1686" i="2" s="1"/>
  <c r="I1690" i="2"/>
  <c r="G1690" i="2" s="1"/>
  <c r="F1691" i="2"/>
  <c r="E1691" i="2" s="1"/>
  <c r="J1691" i="2"/>
  <c r="I1693" i="2"/>
  <c r="G1693" i="2" s="1"/>
  <c r="J1701" i="2"/>
  <c r="F1701" i="2"/>
  <c r="E1701" i="2" s="1"/>
  <c r="I1692" i="2"/>
  <c r="G1692" i="2" s="1"/>
  <c r="I1697" i="2"/>
  <c r="G1697" i="2" s="1"/>
  <c r="I1707" i="2"/>
  <c r="G1707" i="2" s="1"/>
  <c r="I1703" i="2"/>
  <c r="G1703" i="2" s="1"/>
  <c r="J1710" i="2"/>
  <c r="O1733" i="2"/>
  <c r="J1737" i="2"/>
  <c r="I1741" i="2"/>
  <c r="G1741" i="2" s="1"/>
  <c r="I1735" i="2"/>
  <c r="G1735" i="2" s="1"/>
  <c r="O1740" i="2"/>
  <c r="I1746" i="2"/>
  <c r="G1746" i="2" s="1"/>
  <c r="I1754" i="2"/>
  <c r="G1754" i="2" s="1"/>
  <c r="U1754" i="2"/>
  <c r="I1762" i="2"/>
  <c r="G1762" i="2" s="1"/>
  <c r="I1770" i="2"/>
  <c r="G1770" i="2" s="1"/>
  <c r="U1770" i="2"/>
  <c r="E1772" i="2"/>
  <c r="O1772" i="2"/>
  <c r="I1778" i="2"/>
  <c r="G1778" i="2" s="1"/>
  <c r="U1778" i="2"/>
  <c r="Q1743" i="2"/>
  <c r="T1743" i="2" s="1"/>
  <c r="U1743" i="2" s="1"/>
  <c r="C1743" i="2"/>
  <c r="Q1751" i="2"/>
  <c r="T1751" i="2" s="1"/>
  <c r="U1751" i="2" s="1"/>
  <c r="C1751" i="2"/>
  <c r="E1739" i="2"/>
  <c r="Q1747" i="2"/>
  <c r="T1747" i="2" s="1"/>
  <c r="C1747" i="2"/>
  <c r="E1754" i="2"/>
  <c r="I1759" i="2"/>
  <c r="G1759" i="2" s="1"/>
  <c r="E1778" i="2"/>
  <c r="U1745" i="2"/>
  <c r="I1745" i="2"/>
  <c r="G1745" i="2" s="1"/>
  <c r="J1812" i="2"/>
  <c r="F1812" i="2"/>
  <c r="E1812" i="2" s="1"/>
  <c r="O1769" i="2"/>
  <c r="I1769" i="2" s="1"/>
  <c r="G1769" i="2" s="1"/>
  <c r="O1786" i="2"/>
  <c r="E1787" i="2"/>
  <c r="I1792" i="2"/>
  <c r="G1792" i="2" s="1"/>
  <c r="C1820" i="2"/>
  <c r="Q1820" i="2"/>
  <c r="T1820" i="2" s="1"/>
  <c r="U1820" i="2" s="1"/>
  <c r="O1822" i="2"/>
  <c r="C1790" i="2"/>
  <c r="Q1790" i="2"/>
  <c r="T1790" i="2" s="1"/>
  <c r="U1790" i="2" s="1"/>
  <c r="O1799" i="2"/>
  <c r="O1803" i="2"/>
  <c r="O1807" i="2"/>
  <c r="O1819" i="2"/>
  <c r="J1824" i="2"/>
  <c r="F1824" i="2"/>
  <c r="E1824" i="2" s="1"/>
  <c r="I1827" i="2"/>
  <c r="G1827" i="2" s="1"/>
  <c r="U1831" i="2"/>
  <c r="I1831" i="2"/>
  <c r="G1831" i="2" s="1"/>
  <c r="E1782" i="2"/>
  <c r="I1790" i="2"/>
  <c r="G1790" i="2" s="1"/>
  <c r="Q1833" i="2"/>
  <c r="T1833" i="2" s="1"/>
  <c r="U1833" i="2" s="1"/>
  <c r="C1833" i="2"/>
  <c r="Q1834" i="2"/>
  <c r="T1834" i="2" s="1"/>
  <c r="U1834" i="2" s="1"/>
  <c r="C1834" i="2"/>
  <c r="Q1835" i="2"/>
  <c r="T1835" i="2" s="1"/>
  <c r="U1835" i="2" s="1"/>
  <c r="C1835" i="2"/>
  <c r="Q1836" i="2"/>
  <c r="T1836" i="2" s="1"/>
  <c r="U1836" i="2" s="1"/>
  <c r="C1836" i="2"/>
  <c r="Q1837" i="2"/>
  <c r="T1837" i="2" s="1"/>
  <c r="U1837" i="2" s="1"/>
  <c r="C1837" i="2"/>
  <c r="Q1838" i="2"/>
  <c r="T1838" i="2" s="1"/>
  <c r="U1838" i="2" s="1"/>
  <c r="C1838" i="2"/>
  <c r="Q1839" i="2"/>
  <c r="T1839" i="2" s="1"/>
  <c r="U1839" i="2" s="1"/>
  <c r="C1839" i="2"/>
  <c r="Q1840" i="2"/>
  <c r="T1840" i="2" s="1"/>
  <c r="U1840" i="2" s="1"/>
  <c r="C1840" i="2"/>
  <c r="Q1841" i="2"/>
  <c r="T1841" i="2" s="1"/>
  <c r="U1841" i="2" s="1"/>
  <c r="C1841" i="2"/>
  <c r="Q1842" i="2"/>
  <c r="T1842" i="2" s="1"/>
  <c r="U1842" i="2" s="1"/>
  <c r="C1842" i="2"/>
  <c r="Q1843" i="2"/>
  <c r="T1843" i="2" s="1"/>
  <c r="U1843" i="2" s="1"/>
  <c r="C1843" i="2"/>
  <c r="Q1844" i="2"/>
  <c r="T1844" i="2" s="1"/>
  <c r="U1844" i="2" s="1"/>
  <c r="C1844" i="2"/>
  <c r="Q1845" i="2"/>
  <c r="T1845" i="2" s="1"/>
  <c r="U1845" i="2" s="1"/>
  <c r="C1845" i="2"/>
  <c r="Q1846" i="2"/>
  <c r="T1846" i="2" s="1"/>
  <c r="U1846" i="2" s="1"/>
  <c r="C1846" i="2"/>
  <c r="Q1847" i="2"/>
  <c r="T1847" i="2" s="1"/>
  <c r="U1847" i="2" s="1"/>
  <c r="C1847" i="2"/>
  <c r="Q1848" i="2"/>
  <c r="T1848" i="2" s="1"/>
  <c r="U1848" i="2" s="1"/>
  <c r="C1848" i="2"/>
  <c r="Q1849" i="2"/>
  <c r="T1849" i="2" s="1"/>
  <c r="U1849" i="2" s="1"/>
  <c r="C1849" i="2"/>
  <c r="Q1850" i="2"/>
  <c r="T1850" i="2" s="1"/>
  <c r="U1850" i="2" s="1"/>
  <c r="C1850" i="2"/>
  <c r="Q1851" i="2"/>
  <c r="T1851" i="2" s="1"/>
  <c r="U1851" i="2" s="1"/>
  <c r="C1851" i="2"/>
  <c r="Q1852" i="2"/>
  <c r="T1852" i="2" s="1"/>
  <c r="U1852" i="2" s="1"/>
  <c r="C1852" i="2"/>
  <c r="Q1853" i="2"/>
  <c r="T1853" i="2" s="1"/>
  <c r="U1853" i="2" s="1"/>
  <c r="C1853" i="2"/>
  <c r="Q1854" i="2"/>
  <c r="T1854" i="2" s="1"/>
  <c r="U1854" i="2" s="1"/>
  <c r="C1854" i="2"/>
  <c r="Q1855" i="2"/>
  <c r="T1855" i="2" s="1"/>
  <c r="U1855" i="2" s="1"/>
  <c r="C1855" i="2"/>
  <c r="Q1856" i="2"/>
  <c r="T1856" i="2" s="1"/>
  <c r="U1856" i="2" s="1"/>
  <c r="C1856" i="2"/>
  <c r="Q1857" i="2"/>
  <c r="T1857" i="2" s="1"/>
  <c r="U1857" i="2" s="1"/>
  <c r="C1857" i="2"/>
  <c r="Q1858" i="2"/>
  <c r="T1858" i="2" s="1"/>
  <c r="U1858" i="2" s="1"/>
  <c r="C1858" i="2"/>
  <c r="Q1859" i="2"/>
  <c r="T1859" i="2" s="1"/>
  <c r="U1859" i="2" s="1"/>
  <c r="C1859" i="2"/>
  <c r="Q1860" i="2"/>
  <c r="T1860" i="2" s="1"/>
  <c r="U1860" i="2" s="1"/>
  <c r="C1860" i="2"/>
  <c r="Q1861" i="2"/>
  <c r="T1861" i="2" s="1"/>
  <c r="U1861" i="2" s="1"/>
  <c r="C1861" i="2"/>
  <c r="Q1862" i="2"/>
  <c r="T1862" i="2" s="1"/>
  <c r="U1862" i="2" s="1"/>
  <c r="C1862" i="2"/>
  <c r="Q1863" i="2"/>
  <c r="T1863" i="2" s="1"/>
  <c r="U1863" i="2" s="1"/>
  <c r="C1863" i="2"/>
  <c r="Q1864" i="2"/>
  <c r="T1864" i="2" s="1"/>
  <c r="U1864" i="2" s="1"/>
  <c r="C1864" i="2"/>
  <c r="Q1865" i="2"/>
  <c r="T1865" i="2" s="1"/>
  <c r="U1865" i="2" s="1"/>
  <c r="C1865" i="2"/>
  <c r="Q1866" i="2"/>
  <c r="T1866" i="2" s="1"/>
  <c r="U1866" i="2" s="1"/>
  <c r="C1866" i="2"/>
  <c r="Q1867" i="2"/>
  <c r="T1867" i="2" s="1"/>
  <c r="U1867" i="2" s="1"/>
  <c r="C1867" i="2"/>
  <c r="Q1868" i="2"/>
  <c r="T1868" i="2" s="1"/>
  <c r="U1868" i="2" s="1"/>
  <c r="C1868" i="2"/>
  <c r="Q1869" i="2"/>
  <c r="T1869" i="2" s="1"/>
  <c r="U1869" i="2" s="1"/>
  <c r="C1869" i="2"/>
  <c r="Q1870" i="2"/>
  <c r="T1870" i="2" s="1"/>
  <c r="U1870" i="2" s="1"/>
  <c r="C1870" i="2"/>
  <c r="Q1871" i="2"/>
  <c r="T1871" i="2" s="1"/>
  <c r="U1871" i="2" s="1"/>
  <c r="C1871" i="2"/>
  <c r="Q1872" i="2"/>
  <c r="T1872" i="2" s="1"/>
  <c r="U1872" i="2" s="1"/>
  <c r="C1872" i="2"/>
  <c r="Q1873" i="2"/>
  <c r="T1873" i="2" s="1"/>
  <c r="U1873" i="2" s="1"/>
  <c r="C1873" i="2"/>
  <c r="Q1874" i="2"/>
  <c r="T1874" i="2" s="1"/>
  <c r="U1874" i="2" s="1"/>
  <c r="C1874" i="2"/>
  <c r="Q1875" i="2"/>
  <c r="T1875" i="2" s="1"/>
  <c r="U1875" i="2" s="1"/>
  <c r="C1875" i="2"/>
  <c r="Q1876" i="2"/>
  <c r="T1876" i="2" s="1"/>
  <c r="U1876" i="2" s="1"/>
  <c r="C1876" i="2"/>
  <c r="Q1877" i="2"/>
  <c r="T1877" i="2" s="1"/>
  <c r="U1877" i="2" s="1"/>
  <c r="C1877" i="2"/>
  <c r="Q1878" i="2"/>
  <c r="T1878" i="2" s="1"/>
  <c r="U1878" i="2" s="1"/>
  <c r="C1878" i="2"/>
  <c r="Q1879" i="2"/>
  <c r="T1879" i="2" s="1"/>
  <c r="U1879" i="2" s="1"/>
  <c r="C1879" i="2"/>
  <c r="Q1880" i="2"/>
  <c r="T1880" i="2" s="1"/>
  <c r="U1880" i="2" s="1"/>
  <c r="C1880" i="2"/>
  <c r="Q1881" i="2"/>
  <c r="T1881" i="2" s="1"/>
  <c r="U1881" i="2" s="1"/>
  <c r="C1881" i="2"/>
  <c r="Q1882" i="2"/>
  <c r="T1882" i="2" s="1"/>
  <c r="U1882" i="2" s="1"/>
  <c r="C1882" i="2"/>
  <c r="Q1883" i="2"/>
  <c r="T1883" i="2" s="1"/>
  <c r="U1883" i="2" s="1"/>
  <c r="C1883" i="2"/>
  <c r="Q1884" i="2"/>
  <c r="T1884" i="2" s="1"/>
  <c r="U1884" i="2" s="1"/>
  <c r="C1884" i="2"/>
  <c r="Q1885" i="2"/>
  <c r="T1885" i="2" s="1"/>
  <c r="U1885" i="2" s="1"/>
  <c r="C1885" i="2"/>
  <c r="Q1886" i="2"/>
  <c r="T1886" i="2" s="1"/>
  <c r="U1886" i="2" s="1"/>
  <c r="C1886" i="2"/>
  <c r="Q1887" i="2"/>
  <c r="T1887" i="2" s="1"/>
  <c r="U1887" i="2" s="1"/>
  <c r="C1887" i="2"/>
  <c r="Q1888" i="2"/>
  <c r="T1888" i="2" s="1"/>
  <c r="U1888" i="2" s="1"/>
  <c r="C1888" i="2"/>
  <c r="Q1889" i="2"/>
  <c r="T1889" i="2" s="1"/>
  <c r="U1889" i="2" s="1"/>
  <c r="C1889" i="2"/>
  <c r="C1959" i="2"/>
  <c r="Q1959" i="2"/>
  <c r="T1959" i="2" s="1"/>
  <c r="U1959" i="2" s="1"/>
  <c r="C1975" i="2"/>
  <c r="Q1975" i="2"/>
  <c r="T1975" i="2" s="1"/>
  <c r="C1991" i="2"/>
  <c r="Q1991" i="2"/>
  <c r="T1991" i="2" s="1"/>
  <c r="U1991" i="2" s="1"/>
  <c r="C2004" i="2"/>
  <c r="Q2004" i="2"/>
  <c r="T2004" i="2" s="1"/>
  <c r="U2004" i="2" s="1"/>
  <c r="I2004" i="2"/>
  <c r="G2004" i="2" s="1"/>
  <c r="J2025" i="2"/>
  <c r="F2025" i="2"/>
  <c r="E2025" i="2" s="1"/>
  <c r="Q2025" i="2"/>
  <c r="T2025" i="2" s="1"/>
  <c r="U2025" i="2" s="1"/>
  <c r="Q2034" i="2"/>
  <c r="T2034" i="2" s="1"/>
  <c r="U2034" i="2" s="1"/>
  <c r="C2034" i="2"/>
  <c r="I2034" i="2"/>
  <c r="G2034" i="2" s="1"/>
  <c r="Q2036" i="2"/>
  <c r="T2036" i="2" s="1"/>
  <c r="U2036" i="2" s="1"/>
  <c r="C2036" i="2"/>
  <c r="I2036" i="2"/>
  <c r="G2036" i="2" s="1"/>
  <c r="F2049" i="2"/>
  <c r="E2049" i="2" s="1"/>
  <c r="J2049" i="2"/>
  <c r="Q2049" i="2"/>
  <c r="T2049" i="2" s="1"/>
  <c r="U2049" i="2" s="1"/>
  <c r="Q2058" i="2"/>
  <c r="T2058" i="2" s="1"/>
  <c r="U2058" i="2" s="1"/>
  <c r="C2058" i="2"/>
  <c r="I2058" i="2"/>
  <c r="G2058" i="2" s="1"/>
  <c r="C2632" i="2"/>
  <c r="Q2632" i="2"/>
  <c r="T2632" i="2" s="1"/>
  <c r="C2648" i="2"/>
  <c r="Q2648" i="2"/>
  <c r="T2648" i="2" s="1"/>
  <c r="C2664" i="2"/>
  <c r="Q2664" i="2"/>
  <c r="T2664" i="2" s="1"/>
  <c r="C2680" i="2"/>
  <c r="Q2680" i="2"/>
  <c r="T2680" i="2" s="1"/>
  <c r="C2694" i="2"/>
  <c r="Q2694" i="2"/>
  <c r="T2694" i="2" s="1"/>
  <c r="C2702" i="2"/>
  <c r="Q2702" i="2"/>
  <c r="T2702" i="2" s="1"/>
  <c r="C2710" i="2"/>
  <c r="Q2710" i="2"/>
  <c r="T2710" i="2" s="1"/>
  <c r="C2718" i="2"/>
  <c r="Q2718" i="2"/>
  <c r="T2718" i="2" s="1"/>
  <c r="C2726" i="2"/>
  <c r="Q2726" i="2"/>
  <c r="T2726" i="2" s="1"/>
  <c r="I1968" i="2"/>
  <c r="G1968" i="2" s="1"/>
  <c r="C1972" i="2"/>
  <c r="Q1972" i="2"/>
  <c r="T1972" i="2" s="1"/>
  <c r="J1980" i="2"/>
  <c r="C1988" i="2"/>
  <c r="Q1988" i="2"/>
  <c r="T1988" i="2" s="1"/>
  <c r="U1988" i="2" s="1"/>
  <c r="J1996" i="2"/>
  <c r="I2000" i="2"/>
  <c r="G2000" i="2" s="1"/>
  <c r="C2002" i="2"/>
  <c r="Q2002" i="2"/>
  <c r="T2002" i="2" s="1"/>
  <c r="E2129" i="2"/>
  <c r="O2129" i="2"/>
  <c r="E2145" i="2"/>
  <c r="O2145" i="2"/>
  <c r="E2010" i="2"/>
  <c r="Q2044" i="2"/>
  <c r="T2044" i="2" s="1"/>
  <c r="U2044" i="2" s="1"/>
  <c r="C2044" i="2"/>
  <c r="C2124" i="2"/>
  <c r="Q2124" i="2"/>
  <c r="T2124" i="2" s="1"/>
  <c r="C2298" i="2"/>
  <c r="Q2298" i="2"/>
  <c r="T2298" i="2" s="1"/>
  <c r="U2298" i="2" s="1"/>
  <c r="C2300" i="2"/>
  <c r="Q2300" i="2"/>
  <c r="T2300" i="2" s="1"/>
  <c r="C2128" i="2"/>
  <c r="Q2128" i="2"/>
  <c r="T2128" i="2" s="1"/>
  <c r="U2128" i="2" s="1"/>
  <c r="I2166" i="2"/>
  <c r="G2166" i="2" s="1"/>
  <c r="C2166" i="2"/>
  <c r="Q2166" i="2"/>
  <c r="T2166" i="2" s="1"/>
  <c r="U2166" i="2" s="1"/>
  <c r="I2182" i="2"/>
  <c r="G2182" i="2" s="1"/>
  <c r="C2182" i="2"/>
  <c r="Q2182" i="2"/>
  <c r="T2182" i="2" s="1"/>
  <c r="U2182" i="2" s="1"/>
  <c r="I2198" i="2"/>
  <c r="G2198" i="2" s="1"/>
  <c r="C2198" i="2"/>
  <c r="Q2198" i="2"/>
  <c r="T2198" i="2" s="1"/>
  <c r="U2198" i="2" s="1"/>
  <c r="I2214" i="2"/>
  <c r="G2214" i="2" s="1"/>
  <c r="C2214" i="2"/>
  <c r="Q2214" i="2"/>
  <c r="T2214" i="2" s="1"/>
  <c r="U2214" i="2" s="1"/>
  <c r="I2230" i="2"/>
  <c r="G2230" i="2" s="1"/>
  <c r="C2230" i="2"/>
  <c r="Q2230" i="2"/>
  <c r="T2230" i="2" s="1"/>
  <c r="U2230" i="2" s="1"/>
  <c r="I2246" i="2"/>
  <c r="G2246" i="2" s="1"/>
  <c r="C2246" i="2"/>
  <c r="Q2246" i="2"/>
  <c r="T2246" i="2" s="1"/>
  <c r="U2246" i="2" s="1"/>
  <c r="I2262" i="2"/>
  <c r="G2262" i="2" s="1"/>
  <c r="C2262" i="2"/>
  <c r="Q2262" i="2"/>
  <c r="T2262" i="2" s="1"/>
  <c r="U2262" i="2" s="1"/>
  <c r="C2286" i="2"/>
  <c r="Q2286" i="2"/>
  <c r="T2286" i="2" s="1"/>
  <c r="C2288" i="2"/>
  <c r="Q2288" i="2"/>
  <c r="T2288" i="2" s="1"/>
  <c r="U2288" i="2" s="1"/>
  <c r="Q2060" i="2"/>
  <c r="T2060" i="2" s="1"/>
  <c r="U2060" i="2" s="1"/>
  <c r="C2060" i="2"/>
  <c r="J2132" i="2"/>
  <c r="J2148" i="2"/>
  <c r="C2160" i="2"/>
  <c r="Q2160" i="2"/>
  <c r="T2160" i="2" s="1"/>
  <c r="U2160" i="2" s="1"/>
  <c r="C2168" i="2"/>
  <c r="Q2168" i="2"/>
  <c r="T2168" i="2" s="1"/>
  <c r="U2168" i="2" s="1"/>
  <c r="C2176" i="2"/>
  <c r="Q2176" i="2"/>
  <c r="T2176" i="2" s="1"/>
  <c r="U2176" i="2" s="1"/>
  <c r="C2184" i="2"/>
  <c r="Q2184" i="2"/>
  <c r="T2184" i="2" s="1"/>
  <c r="C2192" i="2"/>
  <c r="Q2192" i="2"/>
  <c r="T2192" i="2" s="1"/>
  <c r="U2192" i="2" s="1"/>
  <c r="C2200" i="2"/>
  <c r="Q2200" i="2"/>
  <c r="T2200" i="2" s="1"/>
  <c r="C2208" i="2"/>
  <c r="Q2208" i="2"/>
  <c r="T2208" i="2" s="1"/>
  <c r="U2208" i="2" s="1"/>
  <c r="C2216" i="2"/>
  <c r="Q2216" i="2"/>
  <c r="T2216" i="2" s="1"/>
  <c r="C2224" i="2"/>
  <c r="Q2224" i="2"/>
  <c r="T2224" i="2" s="1"/>
  <c r="U2224" i="2" s="1"/>
  <c r="C2232" i="2"/>
  <c r="Q2232" i="2"/>
  <c r="T2232" i="2" s="1"/>
  <c r="U2232" i="2" s="1"/>
  <c r="C2240" i="2"/>
  <c r="Q2240" i="2"/>
  <c r="T2240" i="2" s="1"/>
  <c r="U2240" i="2" s="1"/>
  <c r="C2248" i="2"/>
  <c r="Q2248" i="2"/>
  <c r="T2248" i="2" s="1"/>
  <c r="C2256" i="2"/>
  <c r="Q2256" i="2"/>
  <c r="T2256" i="2" s="1"/>
  <c r="U2256" i="2" s="1"/>
  <c r="C2264" i="2"/>
  <c r="Q2264" i="2"/>
  <c r="T2264" i="2" s="1"/>
  <c r="I2270" i="2"/>
  <c r="G2270" i="2" s="1"/>
  <c r="I2276" i="2"/>
  <c r="G2276" i="2" s="1"/>
  <c r="C2285" i="2"/>
  <c r="Q2285" i="2"/>
  <c r="T2285" i="2" s="1"/>
  <c r="U2285" i="2" s="1"/>
  <c r="E2140" i="2"/>
  <c r="C2303" i="2"/>
  <c r="Q2303" i="2"/>
  <c r="T2303" i="2" s="1"/>
  <c r="C2329" i="2"/>
  <c r="Q2329" i="2"/>
  <c r="T2329" i="2" s="1"/>
  <c r="C2341" i="2"/>
  <c r="Q2341" i="2"/>
  <c r="T2341" i="2" s="1"/>
  <c r="U2341" i="2" s="1"/>
  <c r="I2345" i="2"/>
  <c r="G2345" i="2" s="1"/>
  <c r="C2357" i="2"/>
  <c r="Q2357" i="2"/>
  <c r="T2357" i="2" s="1"/>
  <c r="U2357" i="2" s="1"/>
  <c r="I2361" i="2"/>
  <c r="G2361" i="2" s="1"/>
  <c r="C2373" i="2"/>
  <c r="Q2373" i="2"/>
  <c r="T2373" i="2" s="1"/>
  <c r="I2377" i="2"/>
  <c r="G2377" i="2" s="1"/>
  <c r="C2389" i="2"/>
  <c r="Q2389" i="2"/>
  <c r="T2389" i="2" s="1"/>
  <c r="I2393" i="2"/>
  <c r="G2393" i="2" s="1"/>
  <c r="J2397" i="2"/>
  <c r="F2397" i="2"/>
  <c r="E2397" i="2" s="1"/>
  <c r="C2273" i="2"/>
  <c r="Q2273" i="2"/>
  <c r="T2273" i="2" s="1"/>
  <c r="C2289" i="2"/>
  <c r="Q2289" i="2"/>
  <c r="T2289" i="2" s="1"/>
  <c r="I2296" i="2"/>
  <c r="G2296" i="2" s="1"/>
  <c r="I2347" i="2"/>
  <c r="G2347" i="2" s="1"/>
  <c r="C2347" i="2"/>
  <c r="Q2347" i="2"/>
  <c r="T2347" i="2" s="1"/>
  <c r="U2347" i="2" s="1"/>
  <c r="I2363" i="2"/>
  <c r="G2363" i="2" s="1"/>
  <c r="C2363" i="2"/>
  <c r="Q2363" i="2"/>
  <c r="T2363" i="2" s="1"/>
  <c r="U2363" i="2" s="1"/>
  <c r="I2379" i="2"/>
  <c r="G2379" i="2" s="1"/>
  <c r="C2379" i="2"/>
  <c r="Q2379" i="2"/>
  <c r="T2379" i="2" s="1"/>
  <c r="U2379" i="2" s="1"/>
  <c r="I2395" i="2"/>
  <c r="G2395" i="2" s="1"/>
  <c r="C2395" i="2"/>
  <c r="Q2395" i="2"/>
  <c r="T2395" i="2" s="1"/>
  <c r="U2395" i="2" s="1"/>
  <c r="C2311" i="2"/>
  <c r="Q2311" i="2"/>
  <c r="T2311" i="2" s="1"/>
  <c r="E2157" i="2"/>
  <c r="E2201" i="2"/>
  <c r="E2253" i="2"/>
  <c r="E2313" i="2"/>
  <c r="E2355" i="2"/>
  <c r="I2398" i="2"/>
  <c r="G2398" i="2" s="1"/>
  <c r="I2399" i="2"/>
  <c r="G2399" i="2" s="1"/>
  <c r="I2400" i="2"/>
  <c r="G2400" i="2" s="1"/>
  <c r="I2401" i="2"/>
  <c r="G2401" i="2" s="1"/>
  <c r="I2402" i="2"/>
  <c r="G2402" i="2" s="1"/>
  <c r="I2403" i="2"/>
  <c r="G2403" i="2" s="1"/>
  <c r="I2404" i="2"/>
  <c r="G2404" i="2" s="1"/>
  <c r="I2405" i="2"/>
  <c r="G2405" i="2" s="1"/>
  <c r="I2406" i="2"/>
  <c r="G2406" i="2" s="1"/>
  <c r="I2407" i="2"/>
  <c r="G2407" i="2" s="1"/>
  <c r="I2408" i="2"/>
  <c r="G2408" i="2" s="1"/>
  <c r="I2409" i="2"/>
  <c r="G2409" i="2" s="1"/>
  <c r="I2410" i="2"/>
  <c r="G2410" i="2" s="1"/>
  <c r="I2411" i="2"/>
  <c r="G2411" i="2" s="1"/>
  <c r="I2412" i="2"/>
  <c r="G2412" i="2" s="1"/>
  <c r="I2413" i="2"/>
  <c r="G2413" i="2" s="1"/>
  <c r="I2414" i="2"/>
  <c r="G2414" i="2" s="1"/>
  <c r="I2415" i="2"/>
  <c r="G2415" i="2" s="1"/>
  <c r="I2416" i="2"/>
  <c r="G2416" i="2" s="1"/>
  <c r="I2417" i="2"/>
  <c r="G2417" i="2" s="1"/>
  <c r="I2418" i="2"/>
  <c r="G2418" i="2" s="1"/>
  <c r="I2419" i="2"/>
  <c r="G2419" i="2" s="1"/>
  <c r="I2420" i="2"/>
  <c r="G2420" i="2" s="1"/>
  <c r="I2421" i="2"/>
  <c r="G2421" i="2" s="1"/>
  <c r="I2422" i="2"/>
  <c r="G2422" i="2" s="1"/>
  <c r="I2423" i="2"/>
  <c r="G2423" i="2" s="1"/>
  <c r="I2424" i="2"/>
  <c r="G2424" i="2" s="1"/>
  <c r="I2425" i="2"/>
  <c r="G2425" i="2" s="1"/>
  <c r="I2426" i="2"/>
  <c r="G2426" i="2" s="1"/>
  <c r="I2427" i="2"/>
  <c r="G2427" i="2" s="1"/>
  <c r="I2428" i="2"/>
  <c r="G2428" i="2" s="1"/>
  <c r="I2429" i="2"/>
  <c r="G2429" i="2" s="1"/>
  <c r="I2430" i="2"/>
  <c r="G2430" i="2" s="1"/>
  <c r="I2431" i="2"/>
  <c r="G2431" i="2" s="1"/>
  <c r="I2432" i="2"/>
  <c r="G2432" i="2" s="1"/>
  <c r="I2433" i="2"/>
  <c r="G2433" i="2" s="1"/>
  <c r="I2434" i="2"/>
  <c r="G2434" i="2" s="1"/>
  <c r="I2435" i="2"/>
  <c r="G2435" i="2" s="1"/>
  <c r="I2436" i="2"/>
  <c r="G2436" i="2" s="1"/>
  <c r="I2437" i="2"/>
  <c r="G2437" i="2" s="1"/>
  <c r="I2438" i="2"/>
  <c r="G2438" i="2" s="1"/>
  <c r="I2439" i="2"/>
  <c r="G2439" i="2" s="1"/>
  <c r="I2440" i="2"/>
  <c r="G2440" i="2" s="1"/>
  <c r="I2441" i="2"/>
  <c r="G2441" i="2" s="1"/>
  <c r="I2442" i="2"/>
  <c r="G2442" i="2" s="1"/>
  <c r="I2443" i="2"/>
  <c r="G2443" i="2" s="1"/>
  <c r="I2444" i="2"/>
  <c r="G2444" i="2" s="1"/>
  <c r="I2445" i="2"/>
  <c r="G2445" i="2" s="1"/>
  <c r="I2446" i="2"/>
  <c r="G2446" i="2" s="1"/>
  <c r="I2447" i="2"/>
  <c r="G2447" i="2" s="1"/>
  <c r="I2448" i="2"/>
  <c r="G2448" i="2" s="1"/>
  <c r="I2449" i="2"/>
  <c r="G2449" i="2" s="1"/>
  <c r="I2450" i="2"/>
  <c r="G2450" i="2" s="1"/>
  <c r="I2451" i="2"/>
  <c r="G2451" i="2" s="1"/>
  <c r="I2452" i="2"/>
  <c r="G2452" i="2" s="1"/>
  <c r="I2453" i="2"/>
  <c r="G2453" i="2" s="1"/>
  <c r="I2454" i="2"/>
  <c r="G2454" i="2" s="1"/>
  <c r="I2455" i="2"/>
  <c r="G2455" i="2" s="1"/>
  <c r="I2456" i="2"/>
  <c r="G2456" i="2" s="1"/>
  <c r="I2457" i="2"/>
  <c r="G2457" i="2" s="1"/>
  <c r="I2458" i="2"/>
  <c r="G2458" i="2" s="1"/>
  <c r="I2459" i="2"/>
  <c r="G2459" i="2" s="1"/>
  <c r="I2460" i="2"/>
  <c r="G2460" i="2" s="1"/>
  <c r="I2461" i="2"/>
  <c r="G2461" i="2" s="1"/>
  <c r="I2462" i="2"/>
  <c r="G2462" i="2" s="1"/>
  <c r="I2463" i="2"/>
  <c r="G2463" i="2" s="1"/>
  <c r="I2464" i="2"/>
  <c r="G2464" i="2" s="1"/>
  <c r="I2465" i="2"/>
  <c r="G2465" i="2" s="1"/>
  <c r="I2466" i="2"/>
  <c r="G2466" i="2" s="1"/>
  <c r="I2467" i="2"/>
  <c r="G2467" i="2" s="1"/>
  <c r="I2468" i="2"/>
  <c r="G2468" i="2" s="1"/>
  <c r="I2469" i="2"/>
  <c r="G2469" i="2" s="1"/>
  <c r="I2470" i="2"/>
  <c r="G2470" i="2" s="1"/>
  <c r="I2471" i="2"/>
  <c r="G2471" i="2" s="1"/>
  <c r="I2472" i="2"/>
  <c r="G2472" i="2" s="1"/>
  <c r="I2473" i="2"/>
  <c r="G2473" i="2" s="1"/>
  <c r="I2474" i="2"/>
  <c r="G2474" i="2" s="1"/>
  <c r="I2475" i="2"/>
  <c r="G2475" i="2" s="1"/>
  <c r="I2476" i="2"/>
  <c r="G2476" i="2" s="1"/>
  <c r="I2477" i="2"/>
  <c r="G2477" i="2" s="1"/>
  <c r="I2478" i="2"/>
  <c r="G2478" i="2" s="1"/>
  <c r="I2479" i="2"/>
  <c r="G2479" i="2" s="1"/>
  <c r="I2480" i="2"/>
  <c r="G2480" i="2" s="1"/>
  <c r="I2481" i="2"/>
  <c r="G2481" i="2" s="1"/>
  <c r="I2482" i="2"/>
  <c r="G2482" i="2" s="1"/>
  <c r="I2483" i="2"/>
  <c r="G2483" i="2" s="1"/>
  <c r="I2484" i="2"/>
  <c r="G2484" i="2" s="1"/>
  <c r="I2485" i="2"/>
  <c r="G2485" i="2" s="1"/>
  <c r="I2486" i="2"/>
  <c r="G2486" i="2" s="1"/>
  <c r="I2487" i="2"/>
  <c r="G2487" i="2" s="1"/>
  <c r="I2488" i="2"/>
  <c r="G2488" i="2" s="1"/>
  <c r="I2489" i="2"/>
  <c r="G2489" i="2" s="1"/>
  <c r="I2490" i="2"/>
  <c r="G2490" i="2" s="1"/>
  <c r="I2491" i="2"/>
  <c r="G2491" i="2" s="1"/>
  <c r="I2492" i="2"/>
  <c r="G2492" i="2" s="1"/>
  <c r="I2493" i="2"/>
  <c r="G2493" i="2" s="1"/>
  <c r="I2494" i="2"/>
  <c r="G2494" i="2" s="1"/>
  <c r="I2495" i="2"/>
  <c r="G2495" i="2" s="1"/>
  <c r="I2496" i="2"/>
  <c r="G2496" i="2" s="1"/>
  <c r="I2497" i="2"/>
  <c r="G2497" i="2" s="1"/>
  <c r="I2498" i="2"/>
  <c r="G2498" i="2" s="1"/>
  <c r="I2499" i="2"/>
  <c r="G2499" i="2" s="1"/>
  <c r="I2500" i="2"/>
  <c r="G2500" i="2" s="1"/>
  <c r="I2501" i="2"/>
  <c r="G2501" i="2" s="1"/>
  <c r="I2502" i="2"/>
  <c r="G2502" i="2" s="1"/>
  <c r="I2503" i="2"/>
  <c r="G2503" i="2" s="1"/>
  <c r="I2504" i="2"/>
  <c r="G2504" i="2" s="1"/>
  <c r="I2505" i="2"/>
  <c r="G2505" i="2" s="1"/>
  <c r="I2506" i="2"/>
  <c r="G2506" i="2" s="1"/>
  <c r="I2507" i="2"/>
  <c r="G2507" i="2" s="1"/>
  <c r="I2508" i="2"/>
  <c r="G2508" i="2" s="1"/>
  <c r="I2509" i="2"/>
  <c r="G2509" i="2" s="1"/>
  <c r="I2510" i="2"/>
  <c r="G2510" i="2" s="1"/>
  <c r="I2511" i="2"/>
  <c r="G2511" i="2" s="1"/>
  <c r="I2512" i="2"/>
  <c r="G2512" i="2" s="1"/>
  <c r="I2513" i="2"/>
  <c r="G2513" i="2" s="1"/>
  <c r="I2514" i="2"/>
  <c r="G2514" i="2" s="1"/>
  <c r="I2515" i="2"/>
  <c r="G2515" i="2" s="1"/>
  <c r="I2516" i="2"/>
  <c r="G2516" i="2" s="1"/>
  <c r="I2517" i="2"/>
  <c r="G2517" i="2" s="1"/>
  <c r="I2518" i="2"/>
  <c r="G2518" i="2" s="1"/>
  <c r="I2519" i="2"/>
  <c r="G2519" i="2" s="1"/>
  <c r="I2520" i="2"/>
  <c r="G2520" i="2" s="1"/>
  <c r="I2521" i="2"/>
  <c r="G2521" i="2" s="1"/>
  <c r="I2522" i="2"/>
  <c r="G2522" i="2" s="1"/>
  <c r="I2523" i="2"/>
  <c r="G2523" i="2" s="1"/>
  <c r="I2524" i="2"/>
  <c r="G2524" i="2" s="1"/>
  <c r="I2525" i="2"/>
  <c r="G2525" i="2" s="1"/>
  <c r="I2526" i="2"/>
  <c r="G2526" i="2" s="1"/>
  <c r="I2527" i="2"/>
  <c r="G2527" i="2" s="1"/>
  <c r="I2528" i="2"/>
  <c r="G2528" i="2" s="1"/>
  <c r="I2529" i="2"/>
  <c r="G2529" i="2" s="1"/>
  <c r="I2530" i="2"/>
  <c r="G2530" i="2" s="1"/>
  <c r="I2531" i="2"/>
  <c r="G2531" i="2" s="1"/>
  <c r="I2532" i="2"/>
  <c r="G2532" i="2" s="1"/>
  <c r="I2533" i="2"/>
  <c r="G2533" i="2" s="1"/>
  <c r="I2534" i="2"/>
  <c r="G2534" i="2" s="1"/>
  <c r="I2535" i="2"/>
  <c r="G2535" i="2" s="1"/>
  <c r="I2536" i="2"/>
  <c r="G2536" i="2" s="1"/>
  <c r="I2537" i="2"/>
  <c r="G2537" i="2" s="1"/>
  <c r="I2538" i="2"/>
  <c r="G2538" i="2" s="1"/>
  <c r="I2539" i="2"/>
  <c r="G2539" i="2" s="1"/>
  <c r="I2540" i="2"/>
  <c r="G2540" i="2" s="1"/>
  <c r="I2541" i="2"/>
  <c r="G2541" i="2" s="1"/>
  <c r="I2542" i="2"/>
  <c r="G2542" i="2" s="1"/>
  <c r="I2543" i="2"/>
  <c r="G2543" i="2" s="1"/>
  <c r="I2544" i="2"/>
  <c r="G2544" i="2" s="1"/>
  <c r="I2545" i="2"/>
  <c r="G2545" i="2" s="1"/>
  <c r="I2546" i="2"/>
  <c r="G2546" i="2" s="1"/>
  <c r="I2547" i="2"/>
  <c r="G2547" i="2" s="1"/>
  <c r="I2548" i="2"/>
  <c r="G2548" i="2" s="1"/>
  <c r="I2549" i="2"/>
  <c r="G2549" i="2" s="1"/>
  <c r="I2550" i="2"/>
  <c r="G2550" i="2" s="1"/>
  <c r="I2551" i="2"/>
  <c r="G2551" i="2" s="1"/>
  <c r="I2552" i="2"/>
  <c r="G2552" i="2" s="1"/>
  <c r="I2553" i="2"/>
  <c r="G2553" i="2" s="1"/>
  <c r="I2554" i="2"/>
  <c r="G2554" i="2" s="1"/>
  <c r="I2555" i="2"/>
  <c r="G2555" i="2" s="1"/>
  <c r="I2556" i="2"/>
  <c r="G2556" i="2" s="1"/>
  <c r="I2557" i="2"/>
  <c r="G2557" i="2" s="1"/>
  <c r="I2558" i="2"/>
  <c r="G2558" i="2" s="1"/>
  <c r="I2559" i="2"/>
  <c r="G2559" i="2" s="1"/>
  <c r="I2560" i="2"/>
  <c r="G2560" i="2" s="1"/>
  <c r="I2561" i="2"/>
  <c r="G2561" i="2" s="1"/>
  <c r="I2562" i="2"/>
  <c r="G2562" i="2" s="1"/>
  <c r="I2563" i="2"/>
  <c r="G2563" i="2" s="1"/>
  <c r="I2564" i="2"/>
  <c r="G2564" i="2" s="1"/>
  <c r="I2565" i="2"/>
  <c r="G2565" i="2" s="1"/>
  <c r="I2566" i="2"/>
  <c r="G2566" i="2" s="1"/>
  <c r="I2567" i="2"/>
  <c r="G2567" i="2" s="1"/>
  <c r="I2568" i="2"/>
  <c r="G2568" i="2" s="1"/>
  <c r="I2569" i="2"/>
  <c r="G2569" i="2" s="1"/>
  <c r="I2570" i="2"/>
  <c r="G2570" i="2" s="1"/>
  <c r="I2571" i="2"/>
  <c r="G2571" i="2" s="1"/>
  <c r="I2572" i="2"/>
  <c r="G2572" i="2" s="1"/>
  <c r="I2573" i="2"/>
  <c r="G2573" i="2" s="1"/>
  <c r="I2574" i="2"/>
  <c r="G2574" i="2" s="1"/>
  <c r="I2602" i="2"/>
  <c r="G2602" i="2" s="1"/>
  <c r="O2626" i="2"/>
  <c r="J2626" i="2"/>
  <c r="F2626" i="2"/>
  <c r="E2626" i="2" s="1"/>
  <c r="F2158" i="2"/>
  <c r="E2158" i="2" s="1"/>
  <c r="E2197" i="2"/>
  <c r="F2290" i="2"/>
  <c r="E2290" i="2" s="1"/>
  <c r="I2294" i="2"/>
  <c r="G2294" i="2" s="1"/>
  <c r="C2294" i="2"/>
  <c r="Q2294" i="2"/>
  <c r="T2294" i="2" s="1"/>
  <c r="U2294" i="2" s="1"/>
  <c r="O2577" i="2"/>
  <c r="I2577" i="2" s="1"/>
  <c r="G2577" i="2" s="1"/>
  <c r="J2577" i="2"/>
  <c r="F2577" i="2"/>
  <c r="E2577" i="2" s="1"/>
  <c r="O2585" i="2"/>
  <c r="I2585" i="2" s="1"/>
  <c r="G2585" i="2" s="1"/>
  <c r="J2585" i="2"/>
  <c r="F2585" i="2"/>
  <c r="E2585" i="2" s="1"/>
  <c r="O2593" i="2"/>
  <c r="J2593" i="2"/>
  <c r="F2593" i="2"/>
  <c r="E2593" i="2" s="1"/>
  <c r="O2601" i="2"/>
  <c r="J2601" i="2"/>
  <c r="F2601" i="2"/>
  <c r="E2601" i="2" s="1"/>
  <c r="O2609" i="2"/>
  <c r="J2609" i="2"/>
  <c r="F2609" i="2"/>
  <c r="E2609" i="2" s="1"/>
  <c r="O2617" i="2"/>
  <c r="I2617" i="2" s="1"/>
  <c r="G2617" i="2" s="1"/>
  <c r="J2617" i="2"/>
  <c r="F2617" i="2"/>
  <c r="E2617" i="2" s="1"/>
  <c r="O2625" i="2"/>
  <c r="J2625" i="2"/>
  <c r="F2625" i="2"/>
  <c r="E2625" i="2" s="1"/>
  <c r="O2631" i="2"/>
  <c r="O2639" i="2"/>
  <c r="O2647" i="2"/>
  <c r="I2647" i="2" s="1"/>
  <c r="G2647" i="2" s="1"/>
  <c r="O2655" i="2"/>
  <c r="I2655" i="2" s="1"/>
  <c r="G2655" i="2" s="1"/>
  <c r="O2663" i="2"/>
  <c r="O2671" i="2"/>
  <c r="O2679" i="2"/>
  <c r="I2679" i="2" s="1"/>
  <c r="G2679" i="2" s="1"/>
  <c r="O2687" i="2"/>
  <c r="I2687" i="2" s="1"/>
  <c r="G2687" i="2" s="1"/>
  <c r="E2695" i="2"/>
  <c r="E2703" i="2"/>
  <c r="E2711" i="2"/>
  <c r="E2719" i="2"/>
  <c r="E2727" i="2"/>
  <c r="E2141" i="2"/>
  <c r="E2205" i="2"/>
  <c r="F2242" i="2"/>
  <c r="E2242" i="2" s="1"/>
  <c r="J2575" i="2"/>
  <c r="F2633" i="2"/>
  <c r="E2633" i="2" s="1"/>
  <c r="I2634" i="2"/>
  <c r="G2634" i="2" s="1"/>
  <c r="C2636" i="2"/>
  <c r="Q2636" i="2"/>
  <c r="T2636" i="2" s="1"/>
  <c r="F2641" i="2"/>
  <c r="E2641" i="2" s="1"/>
  <c r="I2642" i="2"/>
  <c r="G2642" i="2" s="1"/>
  <c r="C2644" i="2"/>
  <c r="Q2644" i="2"/>
  <c r="T2644" i="2" s="1"/>
  <c r="F2649" i="2"/>
  <c r="E2649" i="2" s="1"/>
  <c r="I2650" i="2"/>
  <c r="G2650" i="2" s="1"/>
  <c r="F2657" i="2"/>
  <c r="E2657" i="2" s="1"/>
  <c r="I2658" i="2"/>
  <c r="G2658" i="2" s="1"/>
  <c r="C2660" i="2"/>
  <c r="Q2660" i="2"/>
  <c r="T2660" i="2" s="1"/>
  <c r="F2665" i="2"/>
  <c r="E2665" i="2" s="1"/>
  <c r="I2666" i="2"/>
  <c r="G2666" i="2" s="1"/>
  <c r="C2668" i="2"/>
  <c r="Q2668" i="2"/>
  <c r="T2668" i="2" s="1"/>
  <c r="F2673" i="2"/>
  <c r="E2673" i="2" s="1"/>
  <c r="I2674" i="2"/>
  <c r="G2674" i="2" s="1"/>
  <c r="C2676" i="2"/>
  <c r="Q2676" i="2"/>
  <c r="T2676" i="2" s="1"/>
  <c r="F2681" i="2"/>
  <c r="E2681" i="2" s="1"/>
  <c r="I2682" i="2"/>
  <c r="G2682" i="2" s="1"/>
  <c r="C2684" i="2"/>
  <c r="Q2684" i="2"/>
  <c r="T2684" i="2" s="1"/>
  <c r="I2688" i="2"/>
  <c r="G2688" i="2" s="1"/>
  <c r="U2688" i="2"/>
  <c r="I2692" i="2"/>
  <c r="G2692" i="2" s="1"/>
  <c r="U2692" i="2"/>
  <c r="I2696" i="2"/>
  <c r="G2696" i="2" s="1"/>
  <c r="I2700" i="2"/>
  <c r="G2700" i="2" s="1"/>
  <c r="I2704" i="2"/>
  <c r="G2704" i="2" s="1"/>
  <c r="U2704" i="2"/>
  <c r="I2708" i="2"/>
  <c r="G2708" i="2" s="1"/>
  <c r="U2708" i="2"/>
  <c r="I2712" i="2"/>
  <c r="G2712" i="2" s="1"/>
  <c r="I2716" i="2"/>
  <c r="G2716" i="2" s="1"/>
  <c r="I2720" i="2"/>
  <c r="G2720" i="2" s="1"/>
  <c r="U2720" i="2"/>
  <c r="I2724" i="2"/>
  <c r="G2724" i="2" s="1"/>
  <c r="U2724" i="2"/>
  <c r="I2728" i="2"/>
  <c r="G2728" i="2" s="1"/>
  <c r="I2732" i="2"/>
  <c r="G2732" i="2" s="1"/>
  <c r="E2225" i="2"/>
  <c r="J2591" i="2"/>
  <c r="F2598" i="2"/>
  <c r="E2598" i="2" s="1"/>
  <c r="O2607" i="2"/>
  <c r="I2607" i="2" s="1"/>
  <c r="G2607" i="2" s="1"/>
  <c r="E2607" i="2"/>
  <c r="J2623" i="2"/>
  <c r="E2628" i="2"/>
  <c r="E2644" i="2"/>
  <c r="E2660" i="2"/>
  <c r="E2676" i="2"/>
  <c r="I2737" i="2"/>
  <c r="G2737" i="2" s="1"/>
  <c r="I2745" i="2"/>
  <c r="G2745" i="2" s="1"/>
  <c r="I2753" i="2"/>
  <c r="G2753" i="2" s="1"/>
  <c r="I2761" i="2"/>
  <c r="G2761" i="2" s="1"/>
  <c r="I2769" i="2"/>
  <c r="G2769" i="2" s="1"/>
  <c r="I2777" i="2"/>
  <c r="G2777" i="2" s="1"/>
  <c r="I2785" i="2"/>
  <c r="G2785" i="2" s="1"/>
  <c r="I2793" i="2"/>
  <c r="G2793" i="2" s="1"/>
  <c r="I2801" i="2"/>
  <c r="G2801" i="2" s="1"/>
  <c r="I2809" i="2"/>
  <c r="G2809" i="2" s="1"/>
  <c r="I2817" i="2"/>
  <c r="G2817" i="2" s="1"/>
  <c r="I2825" i="2"/>
  <c r="G2825" i="2" s="1"/>
  <c r="I2833" i="2"/>
  <c r="G2833" i="2" s="1"/>
  <c r="I2841" i="2"/>
  <c r="G2841" i="2" s="1"/>
  <c r="I2849" i="2"/>
  <c r="G2849" i="2" s="1"/>
  <c r="I2857" i="2"/>
  <c r="G2857" i="2" s="1"/>
  <c r="I2865" i="2"/>
  <c r="G2865" i="2" s="1"/>
  <c r="C2867" i="2"/>
  <c r="Q2867" i="2"/>
  <c r="T2867" i="2" s="1"/>
  <c r="U2867" i="2" s="1"/>
  <c r="I2867" i="2"/>
  <c r="G2867" i="2" s="1"/>
  <c r="I2874" i="2"/>
  <c r="G2874" i="2" s="1"/>
  <c r="C2883" i="2"/>
  <c r="Q2883" i="2"/>
  <c r="T2883" i="2" s="1"/>
  <c r="U2883" i="2" s="1"/>
  <c r="I2883" i="2"/>
  <c r="G2883" i="2" s="1"/>
  <c r="I2890" i="2"/>
  <c r="G2890" i="2" s="1"/>
  <c r="F2367" i="2"/>
  <c r="E2367" i="2" s="1"/>
  <c r="O2579" i="2"/>
  <c r="E2579" i="2"/>
  <c r="J2611" i="2"/>
  <c r="F2618" i="2"/>
  <c r="E2618" i="2" s="1"/>
  <c r="I2738" i="2"/>
  <c r="G2738" i="2" s="1"/>
  <c r="O2750" i="2"/>
  <c r="I2754" i="2"/>
  <c r="G2754" i="2" s="1"/>
  <c r="O2766" i="2"/>
  <c r="I2766" i="2" s="1"/>
  <c r="G2766" i="2" s="1"/>
  <c r="I2770" i="2"/>
  <c r="G2770" i="2" s="1"/>
  <c r="O2782" i="2"/>
  <c r="I2786" i="2"/>
  <c r="G2786" i="2" s="1"/>
  <c r="O2798" i="2"/>
  <c r="I2798" i="2" s="1"/>
  <c r="G2798" i="2" s="1"/>
  <c r="I2802" i="2"/>
  <c r="G2802" i="2" s="1"/>
  <c r="O2814" i="2"/>
  <c r="I2818" i="2"/>
  <c r="G2818" i="2" s="1"/>
  <c r="O2830" i="2"/>
  <c r="I2830" i="2" s="1"/>
  <c r="G2830" i="2" s="1"/>
  <c r="I2834" i="2"/>
  <c r="G2834" i="2" s="1"/>
  <c r="O2846" i="2"/>
  <c r="I2850" i="2"/>
  <c r="G2850" i="2" s="1"/>
  <c r="O2862" i="2"/>
  <c r="I2862" i="2" s="1"/>
  <c r="G2862" i="2" s="1"/>
  <c r="I2869" i="2"/>
  <c r="G2869" i="2" s="1"/>
  <c r="U2869" i="2"/>
  <c r="C2874" i="2"/>
  <c r="Q2874" i="2"/>
  <c r="T2874" i="2" s="1"/>
  <c r="U2874" i="2" s="1"/>
  <c r="I2877" i="2"/>
  <c r="G2877" i="2" s="1"/>
  <c r="U2877" i="2"/>
  <c r="C2882" i="2"/>
  <c r="Q2882" i="2"/>
  <c r="T2882" i="2" s="1"/>
  <c r="I2885" i="2"/>
  <c r="G2885" i="2" s="1"/>
  <c r="U2885" i="2"/>
  <c r="C2890" i="2"/>
  <c r="Q2890" i="2"/>
  <c r="T2890" i="2" s="1"/>
  <c r="U2890" i="2" s="1"/>
  <c r="I2893" i="2"/>
  <c r="G2893" i="2" s="1"/>
  <c r="U2893" i="2"/>
  <c r="I2905" i="2"/>
  <c r="G2905" i="2" s="1"/>
  <c r="I2949" i="2"/>
  <c r="G2949" i="2" s="1"/>
  <c r="I2991" i="2"/>
  <c r="G2991" i="2" s="1"/>
  <c r="I2999" i="2"/>
  <c r="G2999" i="2" s="1"/>
  <c r="I3039" i="2"/>
  <c r="G3039" i="2" s="1"/>
  <c r="I3043" i="2"/>
  <c r="G3043" i="2" s="1"/>
  <c r="F2682" i="2"/>
  <c r="E2682" i="2" s="1"/>
  <c r="Q1890" i="2"/>
  <c r="T1890" i="2" s="1"/>
  <c r="U1890" i="2" s="1"/>
  <c r="C1890" i="2"/>
  <c r="Q1891" i="2"/>
  <c r="T1891" i="2" s="1"/>
  <c r="U1891" i="2" s="1"/>
  <c r="C1891" i="2"/>
  <c r="Q1892" i="2"/>
  <c r="T1892" i="2" s="1"/>
  <c r="U1892" i="2" s="1"/>
  <c r="C1892" i="2"/>
  <c r="Q1893" i="2"/>
  <c r="T1893" i="2" s="1"/>
  <c r="U1893" i="2" s="1"/>
  <c r="C1893" i="2"/>
  <c r="Q1894" i="2"/>
  <c r="T1894" i="2" s="1"/>
  <c r="U1894" i="2" s="1"/>
  <c r="C1894" i="2"/>
  <c r="Q1895" i="2"/>
  <c r="T1895" i="2" s="1"/>
  <c r="U1895" i="2" s="1"/>
  <c r="C1895" i="2"/>
  <c r="Q1896" i="2"/>
  <c r="T1896" i="2" s="1"/>
  <c r="U1896" i="2" s="1"/>
  <c r="C1896" i="2"/>
  <c r="Q1897" i="2"/>
  <c r="T1897" i="2" s="1"/>
  <c r="U1897" i="2" s="1"/>
  <c r="C1897" i="2"/>
  <c r="Q1898" i="2"/>
  <c r="T1898" i="2" s="1"/>
  <c r="U1898" i="2" s="1"/>
  <c r="C1898" i="2"/>
  <c r="Q1899" i="2"/>
  <c r="T1899" i="2" s="1"/>
  <c r="U1899" i="2" s="1"/>
  <c r="C1899" i="2"/>
  <c r="Q1900" i="2"/>
  <c r="T1900" i="2" s="1"/>
  <c r="U1900" i="2" s="1"/>
  <c r="C1900" i="2"/>
  <c r="Q1901" i="2"/>
  <c r="T1901" i="2" s="1"/>
  <c r="U1901" i="2" s="1"/>
  <c r="C1901" i="2"/>
  <c r="Q1902" i="2"/>
  <c r="T1902" i="2" s="1"/>
  <c r="U1902" i="2" s="1"/>
  <c r="C1902" i="2"/>
  <c r="Q1903" i="2"/>
  <c r="T1903" i="2" s="1"/>
  <c r="U1903" i="2" s="1"/>
  <c r="C1903" i="2"/>
  <c r="Q1904" i="2"/>
  <c r="T1904" i="2" s="1"/>
  <c r="U1904" i="2" s="1"/>
  <c r="C1904" i="2"/>
  <c r="Q1905" i="2"/>
  <c r="T1905" i="2" s="1"/>
  <c r="U1905" i="2" s="1"/>
  <c r="C1905" i="2"/>
  <c r="Q1906" i="2"/>
  <c r="T1906" i="2" s="1"/>
  <c r="U1906" i="2" s="1"/>
  <c r="C1906" i="2"/>
  <c r="Q1907" i="2"/>
  <c r="T1907" i="2" s="1"/>
  <c r="U1907" i="2" s="1"/>
  <c r="C1907" i="2"/>
  <c r="Q1908" i="2"/>
  <c r="T1908" i="2" s="1"/>
  <c r="U1908" i="2" s="1"/>
  <c r="C1908" i="2"/>
  <c r="Q1909" i="2"/>
  <c r="T1909" i="2" s="1"/>
  <c r="U1909" i="2" s="1"/>
  <c r="C1909" i="2"/>
  <c r="Q1910" i="2"/>
  <c r="T1910" i="2" s="1"/>
  <c r="U1910" i="2" s="1"/>
  <c r="C1910" i="2"/>
  <c r="Q1911" i="2"/>
  <c r="T1911" i="2" s="1"/>
  <c r="U1911" i="2" s="1"/>
  <c r="C1911" i="2"/>
  <c r="Q1912" i="2"/>
  <c r="T1912" i="2" s="1"/>
  <c r="U1912" i="2" s="1"/>
  <c r="C1912" i="2"/>
  <c r="Q1913" i="2"/>
  <c r="T1913" i="2" s="1"/>
  <c r="U1913" i="2" s="1"/>
  <c r="C1913" i="2"/>
  <c r="Q1914" i="2"/>
  <c r="T1914" i="2" s="1"/>
  <c r="U1914" i="2" s="1"/>
  <c r="C1914" i="2"/>
  <c r="Q1915" i="2"/>
  <c r="T1915" i="2" s="1"/>
  <c r="U1915" i="2" s="1"/>
  <c r="C1915" i="2"/>
  <c r="Q1916" i="2"/>
  <c r="T1916" i="2" s="1"/>
  <c r="U1916" i="2" s="1"/>
  <c r="C1916" i="2"/>
  <c r="Q1917" i="2"/>
  <c r="T1917" i="2" s="1"/>
  <c r="U1917" i="2" s="1"/>
  <c r="C1917" i="2"/>
  <c r="Q1918" i="2"/>
  <c r="T1918" i="2" s="1"/>
  <c r="U1918" i="2" s="1"/>
  <c r="C1918" i="2"/>
  <c r="Q1919" i="2"/>
  <c r="T1919" i="2" s="1"/>
  <c r="U1919" i="2" s="1"/>
  <c r="C1919" i="2"/>
  <c r="Q1920" i="2"/>
  <c r="T1920" i="2" s="1"/>
  <c r="U1920" i="2" s="1"/>
  <c r="C1920" i="2"/>
  <c r="Q1921" i="2"/>
  <c r="T1921" i="2" s="1"/>
  <c r="U1921" i="2" s="1"/>
  <c r="C1921" i="2"/>
  <c r="Q1922" i="2"/>
  <c r="T1922" i="2" s="1"/>
  <c r="U1922" i="2" s="1"/>
  <c r="C1922" i="2"/>
  <c r="Q1923" i="2"/>
  <c r="T1923" i="2" s="1"/>
  <c r="U1923" i="2" s="1"/>
  <c r="C1923" i="2"/>
  <c r="Q1924" i="2"/>
  <c r="T1924" i="2" s="1"/>
  <c r="U1924" i="2" s="1"/>
  <c r="C1924" i="2"/>
  <c r="Q1925" i="2"/>
  <c r="T1925" i="2" s="1"/>
  <c r="U1925" i="2" s="1"/>
  <c r="C1925" i="2"/>
  <c r="Q1926" i="2"/>
  <c r="T1926" i="2" s="1"/>
  <c r="U1926" i="2" s="1"/>
  <c r="C1926" i="2"/>
  <c r="Q1927" i="2"/>
  <c r="T1927" i="2" s="1"/>
  <c r="U1927" i="2" s="1"/>
  <c r="C1927" i="2"/>
  <c r="Q1928" i="2"/>
  <c r="T1928" i="2" s="1"/>
  <c r="U1928" i="2" s="1"/>
  <c r="C1928" i="2"/>
  <c r="O1929" i="2"/>
  <c r="I1929" i="2" s="1"/>
  <c r="G1929" i="2" s="1"/>
  <c r="E1929" i="2"/>
  <c r="U1814" i="2"/>
  <c r="I1814" i="2"/>
  <c r="G1814" i="2" s="1"/>
  <c r="I1959" i="2"/>
  <c r="G1959" i="2" s="1"/>
  <c r="I1975" i="2"/>
  <c r="G1975" i="2" s="1"/>
  <c r="U1975" i="2"/>
  <c r="I1991" i="2"/>
  <c r="G1991" i="2" s="1"/>
  <c r="I1950" i="2"/>
  <c r="G1950" i="2" s="1"/>
  <c r="I1966" i="2"/>
  <c r="G1966" i="2" s="1"/>
  <c r="I1982" i="2"/>
  <c r="G1982" i="2" s="1"/>
  <c r="I1998" i="2"/>
  <c r="G1998" i="2" s="1"/>
  <c r="J2011" i="2"/>
  <c r="F2011" i="2"/>
  <c r="E2011" i="2" s="1"/>
  <c r="Q2012" i="2"/>
  <c r="T2012" i="2" s="1"/>
  <c r="U2012" i="2" s="1"/>
  <c r="C2012" i="2"/>
  <c r="J2019" i="2"/>
  <c r="F2019" i="2"/>
  <c r="E2019" i="2" s="1"/>
  <c r="Q2020" i="2"/>
  <c r="T2020" i="2" s="1"/>
  <c r="U2020" i="2" s="1"/>
  <c r="C2020" i="2"/>
  <c r="J2027" i="2"/>
  <c r="F2027" i="2"/>
  <c r="E2027" i="2" s="1"/>
  <c r="Q2028" i="2"/>
  <c r="T2028" i="2" s="1"/>
  <c r="U2028" i="2" s="1"/>
  <c r="C2028" i="2"/>
  <c r="F2035" i="2"/>
  <c r="E2035" i="2" s="1"/>
  <c r="J2035" i="2"/>
  <c r="F2043" i="2"/>
  <c r="E2043" i="2" s="1"/>
  <c r="J2043" i="2"/>
  <c r="F2051" i="2"/>
  <c r="E2051" i="2" s="1"/>
  <c r="J2051" i="2"/>
  <c r="F2059" i="2"/>
  <c r="E2059" i="2" s="1"/>
  <c r="J2059" i="2"/>
  <c r="E1899" i="2"/>
  <c r="E1907" i="2"/>
  <c r="E1915" i="2"/>
  <c r="E1923" i="2"/>
  <c r="E1955" i="2"/>
  <c r="I1956" i="2"/>
  <c r="G1956" i="2" s="1"/>
  <c r="O1960" i="2"/>
  <c r="I1960" i="2" s="1"/>
  <c r="G1960" i="2" s="1"/>
  <c r="E1971" i="2"/>
  <c r="U1972" i="2"/>
  <c r="I1972" i="2"/>
  <c r="G1972" i="2" s="1"/>
  <c r="O1976" i="2"/>
  <c r="I1976" i="2" s="1"/>
  <c r="G1976" i="2" s="1"/>
  <c r="E1987" i="2"/>
  <c r="I1988" i="2"/>
  <c r="G1988" i="2" s="1"/>
  <c r="O1992" i="2"/>
  <c r="C2006" i="2"/>
  <c r="Q2006" i="2"/>
  <c r="T2006" i="2" s="1"/>
  <c r="U2006" i="2" s="1"/>
  <c r="I2012" i="2"/>
  <c r="G2012" i="2" s="1"/>
  <c r="I2020" i="2"/>
  <c r="G2020" i="2" s="1"/>
  <c r="I2028" i="2"/>
  <c r="G2028" i="2" s="1"/>
  <c r="G2030" i="2"/>
  <c r="G2042" i="2"/>
  <c r="I2044" i="2"/>
  <c r="G2044" i="2" s="1"/>
  <c r="I2060" i="2"/>
  <c r="G2060" i="2" s="1"/>
  <c r="F2022" i="2"/>
  <c r="E2022" i="2" s="1"/>
  <c r="F2034" i="2"/>
  <c r="E2034" i="2" s="1"/>
  <c r="F2050" i="2"/>
  <c r="E2050" i="2" s="1"/>
  <c r="C2125" i="2"/>
  <c r="Q2125" i="2"/>
  <c r="T2125" i="2" s="1"/>
  <c r="U2125" i="2" s="1"/>
  <c r="C2141" i="2"/>
  <c r="Q2141" i="2"/>
  <c r="T2141" i="2" s="1"/>
  <c r="U2141" i="2" s="1"/>
  <c r="C2157" i="2"/>
  <c r="Q2157" i="2"/>
  <c r="T2157" i="2" s="1"/>
  <c r="U2157" i="2" s="1"/>
  <c r="C2165" i="2"/>
  <c r="Q2165" i="2"/>
  <c r="T2165" i="2" s="1"/>
  <c r="U2165" i="2" s="1"/>
  <c r="C2173" i="2"/>
  <c r="Q2173" i="2"/>
  <c r="T2173" i="2" s="1"/>
  <c r="U2173" i="2" s="1"/>
  <c r="C2181" i="2"/>
  <c r="Q2181" i="2"/>
  <c r="T2181" i="2" s="1"/>
  <c r="U2181" i="2" s="1"/>
  <c r="C2189" i="2"/>
  <c r="Q2189" i="2"/>
  <c r="T2189" i="2" s="1"/>
  <c r="U2189" i="2" s="1"/>
  <c r="C2197" i="2"/>
  <c r="Q2197" i="2"/>
  <c r="T2197" i="2" s="1"/>
  <c r="U2197" i="2" s="1"/>
  <c r="C2205" i="2"/>
  <c r="Q2205" i="2"/>
  <c r="T2205" i="2" s="1"/>
  <c r="U2205" i="2" s="1"/>
  <c r="O2213" i="2"/>
  <c r="E2213" i="2"/>
  <c r="C2221" i="2"/>
  <c r="Q2221" i="2"/>
  <c r="T2221" i="2" s="1"/>
  <c r="U2221" i="2" s="1"/>
  <c r="C2229" i="2"/>
  <c r="Q2229" i="2"/>
  <c r="T2229" i="2" s="1"/>
  <c r="U2229" i="2" s="1"/>
  <c r="C2237" i="2"/>
  <c r="Q2237" i="2"/>
  <c r="T2237" i="2" s="1"/>
  <c r="U2237" i="2" s="1"/>
  <c r="O2245" i="2"/>
  <c r="E2245" i="2"/>
  <c r="C2253" i="2"/>
  <c r="Q2253" i="2"/>
  <c r="T2253" i="2" s="1"/>
  <c r="U2253" i="2" s="1"/>
  <c r="C2261" i="2"/>
  <c r="Q2261" i="2"/>
  <c r="T2261" i="2" s="1"/>
  <c r="U2261" i="2" s="1"/>
  <c r="C2269" i="2"/>
  <c r="Q2269" i="2"/>
  <c r="T2269" i="2" s="1"/>
  <c r="U2269" i="2" s="1"/>
  <c r="Q2011" i="2"/>
  <c r="T2011" i="2" s="1"/>
  <c r="U2011" i="2" s="1"/>
  <c r="F2024" i="2"/>
  <c r="E2024" i="2" s="1"/>
  <c r="F2040" i="2"/>
  <c r="E2040" i="2" s="1"/>
  <c r="J2126" i="2"/>
  <c r="J2130" i="2"/>
  <c r="J2134" i="2"/>
  <c r="J2142" i="2"/>
  <c r="J2146" i="2"/>
  <c r="J2150" i="2"/>
  <c r="U2124" i="2"/>
  <c r="I2124" i="2"/>
  <c r="G2124" i="2" s="1"/>
  <c r="C2126" i="2"/>
  <c r="Q2126" i="2"/>
  <c r="T2126" i="2" s="1"/>
  <c r="U2126" i="2" s="1"/>
  <c r="O2140" i="2"/>
  <c r="I2140" i="2" s="1"/>
  <c r="G2140" i="2" s="1"/>
  <c r="I2157" i="2"/>
  <c r="G2157" i="2" s="1"/>
  <c r="C2282" i="2"/>
  <c r="Q2282" i="2"/>
  <c r="T2282" i="2" s="1"/>
  <c r="U2282" i="2" s="1"/>
  <c r="C2284" i="2"/>
  <c r="Q2284" i="2"/>
  <c r="T2284" i="2" s="1"/>
  <c r="C2293" i="2"/>
  <c r="Q2293" i="2"/>
  <c r="T2293" i="2" s="1"/>
  <c r="U2293" i="2" s="1"/>
  <c r="U2300" i="2"/>
  <c r="I2300" i="2"/>
  <c r="G2300" i="2" s="1"/>
  <c r="F2004" i="2"/>
  <c r="E2004" i="2" s="1"/>
  <c r="I2128" i="2"/>
  <c r="G2128" i="2" s="1"/>
  <c r="Q2130" i="2"/>
  <c r="T2130" i="2" s="1"/>
  <c r="I2162" i="2"/>
  <c r="G2162" i="2" s="1"/>
  <c r="C2162" i="2"/>
  <c r="Q2162" i="2"/>
  <c r="T2162" i="2" s="1"/>
  <c r="U2162" i="2" s="1"/>
  <c r="I2178" i="2"/>
  <c r="G2178" i="2" s="1"/>
  <c r="C2178" i="2"/>
  <c r="Q2178" i="2"/>
  <c r="T2178" i="2" s="1"/>
  <c r="U2178" i="2" s="1"/>
  <c r="I2194" i="2"/>
  <c r="G2194" i="2" s="1"/>
  <c r="C2194" i="2"/>
  <c r="Q2194" i="2"/>
  <c r="T2194" i="2" s="1"/>
  <c r="U2194" i="2" s="1"/>
  <c r="I2210" i="2"/>
  <c r="G2210" i="2" s="1"/>
  <c r="C2210" i="2"/>
  <c r="Q2210" i="2"/>
  <c r="T2210" i="2" s="1"/>
  <c r="U2210" i="2" s="1"/>
  <c r="I2226" i="2"/>
  <c r="G2226" i="2" s="1"/>
  <c r="C2226" i="2"/>
  <c r="Q2226" i="2"/>
  <c r="T2226" i="2" s="1"/>
  <c r="U2226" i="2" s="1"/>
  <c r="I2242" i="2"/>
  <c r="G2242" i="2" s="1"/>
  <c r="C2242" i="2"/>
  <c r="Q2242" i="2"/>
  <c r="T2242" i="2" s="1"/>
  <c r="U2242" i="2" s="1"/>
  <c r="I2258" i="2"/>
  <c r="G2258" i="2" s="1"/>
  <c r="C2258" i="2"/>
  <c r="Q2258" i="2"/>
  <c r="T2258" i="2" s="1"/>
  <c r="U2258" i="2" s="1"/>
  <c r="I2288" i="2"/>
  <c r="G2288" i="2" s="1"/>
  <c r="I2160" i="2"/>
  <c r="G2160" i="2" s="1"/>
  <c r="I2168" i="2"/>
  <c r="G2168" i="2" s="1"/>
  <c r="I2176" i="2"/>
  <c r="G2176" i="2" s="1"/>
  <c r="I2184" i="2"/>
  <c r="G2184" i="2" s="1"/>
  <c r="U2184" i="2"/>
  <c r="I2192" i="2"/>
  <c r="G2192" i="2" s="1"/>
  <c r="I2200" i="2"/>
  <c r="G2200" i="2" s="1"/>
  <c r="U2200" i="2"/>
  <c r="I2208" i="2"/>
  <c r="G2208" i="2" s="1"/>
  <c r="I2216" i="2"/>
  <c r="G2216" i="2" s="1"/>
  <c r="U2216" i="2"/>
  <c r="I2224" i="2"/>
  <c r="G2224" i="2" s="1"/>
  <c r="I2232" i="2"/>
  <c r="G2232" i="2" s="1"/>
  <c r="I2240" i="2"/>
  <c r="G2240" i="2" s="1"/>
  <c r="I2248" i="2"/>
  <c r="G2248" i="2" s="1"/>
  <c r="U2248" i="2"/>
  <c r="I2256" i="2"/>
  <c r="G2256" i="2" s="1"/>
  <c r="I2264" i="2"/>
  <c r="G2264" i="2" s="1"/>
  <c r="U2264" i="2"/>
  <c r="E2272" i="2"/>
  <c r="E2281" i="2"/>
  <c r="C2290" i="2"/>
  <c r="Q2290" i="2"/>
  <c r="T2290" i="2" s="1"/>
  <c r="U2290" i="2" s="1"/>
  <c r="C2292" i="2"/>
  <c r="Q2292" i="2"/>
  <c r="T2292" i="2" s="1"/>
  <c r="I2303" i="2"/>
  <c r="G2303" i="2" s="1"/>
  <c r="U2303" i="2"/>
  <c r="C2308" i="2"/>
  <c r="Q2308" i="2"/>
  <c r="T2308" i="2" s="1"/>
  <c r="U2308" i="2" s="1"/>
  <c r="I2311" i="2"/>
  <c r="G2311" i="2" s="1"/>
  <c r="U2311" i="2"/>
  <c r="C2316" i="2"/>
  <c r="Q2316" i="2"/>
  <c r="T2316" i="2" s="1"/>
  <c r="U2316" i="2" s="1"/>
  <c r="I2319" i="2"/>
  <c r="G2319" i="2" s="1"/>
  <c r="C2324" i="2"/>
  <c r="Q2324" i="2"/>
  <c r="T2324" i="2" s="1"/>
  <c r="U2324" i="2" s="1"/>
  <c r="I2327" i="2"/>
  <c r="G2327" i="2" s="1"/>
  <c r="C2332" i="2"/>
  <c r="Q2332" i="2"/>
  <c r="T2332" i="2" s="1"/>
  <c r="U2332" i="2" s="1"/>
  <c r="C2340" i="2"/>
  <c r="Q2340" i="2"/>
  <c r="T2340" i="2" s="1"/>
  <c r="U2340" i="2" s="1"/>
  <c r="I2340" i="2"/>
  <c r="G2340" i="2" s="1"/>
  <c r="C2348" i="2"/>
  <c r="Q2348" i="2"/>
  <c r="T2348" i="2" s="1"/>
  <c r="U2348" i="2" s="1"/>
  <c r="C2356" i="2"/>
  <c r="Q2356" i="2"/>
  <c r="T2356" i="2" s="1"/>
  <c r="U2356" i="2" s="1"/>
  <c r="I2356" i="2"/>
  <c r="G2356" i="2" s="1"/>
  <c r="C2364" i="2"/>
  <c r="Q2364" i="2"/>
  <c r="T2364" i="2" s="1"/>
  <c r="U2364" i="2" s="1"/>
  <c r="C2372" i="2"/>
  <c r="Q2372" i="2"/>
  <c r="T2372" i="2" s="1"/>
  <c r="U2372" i="2" s="1"/>
  <c r="C2380" i="2"/>
  <c r="Q2380" i="2"/>
  <c r="T2380" i="2" s="1"/>
  <c r="U2380" i="2" s="1"/>
  <c r="C2388" i="2"/>
  <c r="Q2388" i="2"/>
  <c r="T2388" i="2" s="1"/>
  <c r="U2388" i="2" s="1"/>
  <c r="C2396" i="2"/>
  <c r="Q2396" i="2"/>
  <c r="T2396" i="2" s="1"/>
  <c r="U2396" i="2" s="1"/>
  <c r="E2136" i="2"/>
  <c r="O2136" i="2"/>
  <c r="I2136" i="2" s="1"/>
  <c r="G2136" i="2" s="1"/>
  <c r="O2313" i="2"/>
  <c r="U2329" i="2"/>
  <c r="I2329" i="2"/>
  <c r="G2329" i="2" s="1"/>
  <c r="C2333" i="2"/>
  <c r="Q2333" i="2"/>
  <c r="T2333" i="2" s="1"/>
  <c r="U2333" i="2" s="1"/>
  <c r="C2337" i="2"/>
  <c r="Q2337" i="2"/>
  <c r="T2337" i="2" s="1"/>
  <c r="I2341" i="2"/>
  <c r="G2341" i="2" s="1"/>
  <c r="C2353" i="2"/>
  <c r="Q2353" i="2"/>
  <c r="T2353" i="2" s="1"/>
  <c r="I2357" i="2"/>
  <c r="G2357" i="2" s="1"/>
  <c r="C2369" i="2"/>
  <c r="Q2369" i="2"/>
  <c r="T2369" i="2" s="1"/>
  <c r="I2373" i="2"/>
  <c r="G2373" i="2" s="1"/>
  <c r="U2373" i="2"/>
  <c r="C2385" i="2"/>
  <c r="Q2385" i="2"/>
  <c r="T2385" i="2" s="1"/>
  <c r="I2389" i="2"/>
  <c r="G2389" i="2" s="1"/>
  <c r="U2389" i="2"/>
  <c r="E2149" i="2"/>
  <c r="F2174" i="2"/>
  <c r="E2174" i="2" s="1"/>
  <c r="F2206" i="2"/>
  <c r="E2206" i="2" s="1"/>
  <c r="F2238" i="2"/>
  <c r="E2238" i="2" s="1"/>
  <c r="Q2307" i="2"/>
  <c r="T2307" i="2" s="1"/>
  <c r="Q2323" i="2"/>
  <c r="T2323" i="2" s="1"/>
  <c r="O2335" i="2"/>
  <c r="I2351" i="2"/>
  <c r="G2351" i="2" s="1"/>
  <c r="C2351" i="2"/>
  <c r="Q2351" i="2"/>
  <c r="T2351" i="2" s="1"/>
  <c r="U2351" i="2" s="1"/>
  <c r="I2367" i="2"/>
  <c r="G2367" i="2" s="1"/>
  <c r="C2367" i="2"/>
  <c r="Q2367" i="2"/>
  <c r="T2367" i="2" s="1"/>
  <c r="U2367" i="2" s="1"/>
  <c r="I2383" i="2"/>
  <c r="G2383" i="2" s="1"/>
  <c r="C2383" i="2"/>
  <c r="Q2383" i="2"/>
  <c r="T2383" i="2" s="1"/>
  <c r="U2383" i="2" s="1"/>
  <c r="I2308" i="2"/>
  <c r="G2308" i="2" s="1"/>
  <c r="O2321" i="2"/>
  <c r="E2332" i="2"/>
  <c r="E2340" i="2"/>
  <c r="E2356" i="2"/>
  <c r="E2372" i="2"/>
  <c r="E2388" i="2"/>
  <c r="E2152" i="2"/>
  <c r="O2152" i="2"/>
  <c r="E2169" i="2"/>
  <c r="E2221" i="2"/>
  <c r="F2258" i="2"/>
  <c r="E2258" i="2" s="1"/>
  <c r="E2325" i="2"/>
  <c r="O2325" i="2"/>
  <c r="Q2331" i="2"/>
  <c r="T2331" i="2" s="1"/>
  <c r="F2339" i="2"/>
  <c r="E2339" i="2" s="1"/>
  <c r="Q2398" i="2"/>
  <c r="T2398" i="2" s="1"/>
  <c r="U2398" i="2" s="1"/>
  <c r="C2398" i="2"/>
  <c r="Q2399" i="2"/>
  <c r="T2399" i="2" s="1"/>
  <c r="U2399" i="2" s="1"/>
  <c r="C2399" i="2"/>
  <c r="Q2400" i="2"/>
  <c r="T2400" i="2" s="1"/>
  <c r="U2400" i="2" s="1"/>
  <c r="C2400" i="2"/>
  <c r="Q2401" i="2"/>
  <c r="T2401" i="2" s="1"/>
  <c r="U2401" i="2" s="1"/>
  <c r="C2401" i="2"/>
  <c r="Q2402" i="2"/>
  <c r="T2402" i="2" s="1"/>
  <c r="U2402" i="2" s="1"/>
  <c r="C2402" i="2"/>
  <c r="Q2403" i="2"/>
  <c r="T2403" i="2" s="1"/>
  <c r="U2403" i="2" s="1"/>
  <c r="C2403" i="2"/>
  <c r="Q2404" i="2"/>
  <c r="T2404" i="2" s="1"/>
  <c r="U2404" i="2" s="1"/>
  <c r="C2404" i="2"/>
  <c r="Q2405" i="2"/>
  <c r="T2405" i="2" s="1"/>
  <c r="U2405" i="2" s="1"/>
  <c r="C2405" i="2"/>
  <c r="Q2406" i="2"/>
  <c r="T2406" i="2" s="1"/>
  <c r="U2406" i="2" s="1"/>
  <c r="C2406" i="2"/>
  <c r="Q2407" i="2"/>
  <c r="T2407" i="2" s="1"/>
  <c r="U2407" i="2" s="1"/>
  <c r="C2407" i="2"/>
  <c r="Q2408" i="2"/>
  <c r="T2408" i="2" s="1"/>
  <c r="U2408" i="2" s="1"/>
  <c r="C2408" i="2"/>
  <c r="Q2409" i="2"/>
  <c r="T2409" i="2" s="1"/>
  <c r="U2409" i="2" s="1"/>
  <c r="C2409" i="2"/>
  <c r="Q2410" i="2"/>
  <c r="T2410" i="2" s="1"/>
  <c r="U2410" i="2" s="1"/>
  <c r="C2410" i="2"/>
  <c r="Q2411" i="2"/>
  <c r="T2411" i="2" s="1"/>
  <c r="U2411" i="2" s="1"/>
  <c r="C2411" i="2"/>
  <c r="Q2412" i="2"/>
  <c r="T2412" i="2" s="1"/>
  <c r="U2412" i="2" s="1"/>
  <c r="C2412" i="2"/>
  <c r="Q2413" i="2"/>
  <c r="T2413" i="2" s="1"/>
  <c r="U2413" i="2" s="1"/>
  <c r="C2413" i="2"/>
  <c r="Q2414" i="2"/>
  <c r="T2414" i="2" s="1"/>
  <c r="U2414" i="2" s="1"/>
  <c r="C2414" i="2"/>
  <c r="Q2415" i="2"/>
  <c r="T2415" i="2" s="1"/>
  <c r="U2415" i="2" s="1"/>
  <c r="C2415" i="2"/>
  <c r="Q2416" i="2"/>
  <c r="T2416" i="2" s="1"/>
  <c r="U2416" i="2" s="1"/>
  <c r="C2416" i="2"/>
  <c r="Q2417" i="2"/>
  <c r="T2417" i="2" s="1"/>
  <c r="U2417" i="2" s="1"/>
  <c r="C2417" i="2"/>
  <c r="Q2418" i="2"/>
  <c r="T2418" i="2" s="1"/>
  <c r="U2418" i="2" s="1"/>
  <c r="C2418" i="2"/>
  <c r="Q2419" i="2"/>
  <c r="T2419" i="2" s="1"/>
  <c r="U2419" i="2" s="1"/>
  <c r="C2419" i="2"/>
  <c r="Q2420" i="2"/>
  <c r="T2420" i="2" s="1"/>
  <c r="U2420" i="2" s="1"/>
  <c r="C2420" i="2"/>
  <c r="Q2421" i="2"/>
  <c r="T2421" i="2" s="1"/>
  <c r="U2421" i="2" s="1"/>
  <c r="C2421" i="2"/>
  <c r="Q2422" i="2"/>
  <c r="T2422" i="2" s="1"/>
  <c r="U2422" i="2" s="1"/>
  <c r="C2422" i="2"/>
  <c r="Q2423" i="2"/>
  <c r="T2423" i="2" s="1"/>
  <c r="U2423" i="2" s="1"/>
  <c r="C2423" i="2"/>
  <c r="Q2424" i="2"/>
  <c r="T2424" i="2" s="1"/>
  <c r="U2424" i="2" s="1"/>
  <c r="C2424" i="2"/>
  <c r="Q2425" i="2"/>
  <c r="T2425" i="2" s="1"/>
  <c r="U2425" i="2" s="1"/>
  <c r="C2425" i="2"/>
  <c r="Q2426" i="2"/>
  <c r="T2426" i="2" s="1"/>
  <c r="U2426" i="2" s="1"/>
  <c r="C2426" i="2"/>
  <c r="Q2427" i="2"/>
  <c r="T2427" i="2" s="1"/>
  <c r="U2427" i="2" s="1"/>
  <c r="C2427" i="2"/>
  <c r="Q2428" i="2"/>
  <c r="T2428" i="2" s="1"/>
  <c r="U2428" i="2" s="1"/>
  <c r="C2428" i="2"/>
  <c r="Q2429" i="2"/>
  <c r="T2429" i="2" s="1"/>
  <c r="U2429" i="2" s="1"/>
  <c r="C2429" i="2"/>
  <c r="Q2430" i="2"/>
  <c r="T2430" i="2" s="1"/>
  <c r="U2430" i="2" s="1"/>
  <c r="C2430" i="2"/>
  <c r="Q2431" i="2"/>
  <c r="T2431" i="2" s="1"/>
  <c r="U2431" i="2" s="1"/>
  <c r="C2431" i="2"/>
  <c r="Q2432" i="2"/>
  <c r="T2432" i="2" s="1"/>
  <c r="U2432" i="2" s="1"/>
  <c r="C2432" i="2"/>
  <c r="Q2433" i="2"/>
  <c r="T2433" i="2" s="1"/>
  <c r="U2433" i="2" s="1"/>
  <c r="C2433" i="2"/>
  <c r="Q2434" i="2"/>
  <c r="T2434" i="2" s="1"/>
  <c r="U2434" i="2" s="1"/>
  <c r="C2434" i="2"/>
  <c r="Q2435" i="2"/>
  <c r="T2435" i="2" s="1"/>
  <c r="U2435" i="2" s="1"/>
  <c r="C2435" i="2"/>
  <c r="Q2436" i="2"/>
  <c r="T2436" i="2" s="1"/>
  <c r="U2436" i="2" s="1"/>
  <c r="C2436" i="2"/>
  <c r="Q2437" i="2"/>
  <c r="T2437" i="2" s="1"/>
  <c r="U2437" i="2" s="1"/>
  <c r="C2437" i="2"/>
  <c r="Q2438" i="2"/>
  <c r="T2438" i="2" s="1"/>
  <c r="U2438" i="2" s="1"/>
  <c r="C2438" i="2"/>
  <c r="Q2439" i="2"/>
  <c r="T2439" i="2" s="1"/>
  <c r="U2439" i="2" s="1"/>
  <c r="C2439" i="2"/>
  <c r="Q2440" i="2"/>
  <c r="T2440" i="2" s="1"/>
  <c r="U2440" i="2" s="1"/>
  <c r="C2440" i="2"/>
  <c r="Q2441" i="2"/>
  <c r="T2441" i="2" s="1"/>
  <c r="U2441" i="2" s="1"/>
  <c r="C2441" i="2"/>
  <c r="Q2442" i="2"/>
  <c r="T2442" i="2" s="1"/>
  <c r="U2442" i="2" s="1"/>
  <c r="C2442" i="2"/>
  <c r="Q2443" i="2"/>
  <c r="T2443" i="2" s="1"/>
  <c r="U2443" i="2" s="1"/>
  <c r="C2443" i="2"/>
  <c r="Q2444" i="2"/>
  <c r="T2444" i="2" s="1"/>
  <c r="U2444" i="2" s="1"/>
  <c r="C2444" i="2"/>
  <c r="Q2445" i="2"/>
  <c r="T2445" i="2" s="1"/>
  <c r="U2445" i="2" s="1"/>
  <c r="C2445" i="2"/>
  <c r="Q2446" i="2"/>
  <c r="T2446" i="2" s="1"/>
  <c r="U2446" i="2" s="1"/>
  <c r="C2446" i="2"/>
  <c r="Q2447" i="2"/>
  <c r="T2447" i="2" s="1"/>
  <c r="U2447" i="2" s="1"/>
  <c r="C2447" i="2"/>
  <c r="Q2448" i="2"/>
  <c r="T2448" i="2" s="1"/>
  <c r="U2448" i="2" s="1"/>
  <c r="C2448" i="2"/>
  <c r="Q2449" i="2"/>
  <c r="T2449" i="2" s="1"/>
  <c r="U2449" i="2" s="1"/>
  <c r="C2449" i="2"/>
  <c r="Q2450" i="2"/>
  <c r="T2450" i="2" s="1"/>
  <c r="U2450" i="2" s="1"/>
  <c r="C2450" i="2"/>
  <c r="Q2451" i="2"/>
  <c r="T2451" i="2" s="1"/>
  <c r="U2451" i="2" s="1"/>
  <c r="C2451" i="2"/>
  <c r="Q2452" i="2"/>
  <c r="T2452" i="2" s="1"/>
  <c r="U2452" i="2" s="1"/>
  <c r="C2452" i="2"/>
  <c r="Q2453" i="2"/>
  <c r="T2453" i="2" s="1"/>
  <c r="U2453" i="2" s="1"/>
  <c r="C2453" i="2"/>
  <c r="Q2454" i="2"/>
  <c r="T2454" i="2" s="1"/>
  <c r="U2454" i="2" s="1"/>
  <c r="C2454" i="2"/>
  <c r="Q2455" i="2"/>
  <c r="T2455" i="2" s="1"/>
  <c r="U2455" i="2" s="1"/>
  <c r="C2455" i="2"/>
  <c r="Q2456" i="2"/>
  <c r="T2456" i="2" s="1"/>
  <c r="U2456" i="2" s="1"/>
  <c r="C2456" i="2"/>
  <c r="Q2457" i="2"/>
  <c r="T2457" i="2" s="1"/>
  <c r="U2457" i="2" s="1"/>
  <c r="C2457" i="2"/>
  <c r="Q2458" i="2"/>
  <c r="T2458" i="2" s="1"/>
  <c r="U2458" i="2" s="1"/>
  <c r="C2458" i="2"/>
  <c r="Q2459" i="2"/>
  <c r="T2459" i="2" s="1"/>
  <c r="U2459" i="2" s="1"/>
  <c r="C2459" i="2"/>
  <c r="Q2460" i="2"/>
  <c r="T2460" i="2" s="1"/>
  <c r="U2460" i="2" s="1"/>
  <c r="C2460" i="2"/>
  <c r="Q2461" i="2"/>
  <c r="T2461" i="2" s="1"/>
  <c r="U2461" i="2" s="1"/>
  <c r="C2461" i="2"/>
  <c r="Q2462" i="2"/>
  <c r="T2462" i="2" s="1"/>
  <c r="U2462" i="2" s="1"/>
  <c r="C2462" i="2"/>
  <c r="Q2463" i="2"/>
  <c r="T2463" i="2" s="1"/>
  <c r="U2463" i="2" s="1"/>
  <c r="C2463" i="2"/>
  <c r="Q2464" i="2"/>
  <c r="T2464" i="2" s="1"/>
  <c r="U2464" i="2" s="1"/>
  <c r="C2464" i="2"/>
  <c r="Q2465" i="2"/>
  <c r="T2465" i="2" s="1"/>
  <c r="U2465" i="2" s="1"/>
  <c r="C2465" i="2"/>
  <c r="Q2466" i="2"/>
  <c r="T2466" i="2" s="1"/>
  <c r="U2466" i="2" s="1"/>
  <c r="C2466" i="2"/>
  <c r="Q2467" i="2"/>
  <c r="T2467" i="2" s="1"/>
  <c r="U2467" i="2" s="1"/>
  <c r="C2467" i="2"/>
  <c r="Q2468" i="2"/>
  <c r="T2468" i="2" s="1"/>
  <c r="U2468" i="2" s="1"/>
  <c r="C2468" i="2"/>
  <c r="Q2469" i="2"/>
  <c r="T2469" i="2" s="1"/>
  <c r="U2469" i="2" s="1"/>
  <c r="C2469" i="2"/>
  <c r="Q2470" i="2"/>
  <c r="T2470" i="2" s="1"/>
  <c r="U2470" i="2" s="1"/>
  <c r="C2470" i="2"/>
  <c r="Q2471" i="2"/>
  <c r="T2471" i="2" s="1"/>
  <c r="U2471" i="2" s="1"/>
  <c r="C2471" i="2"/>
  <c r="Q2472" i="2"/>
  <c r="T2472" i="2" s="1"/>
  <c r="U2472" i="2" s="1"/>
  <c r="C2472" i="2"/>
  <c r="Q2473" i="2"/>
  <c r="T2473" i="2" s="1"/>
  <c r="U2473" i="2" s="1"/>
  <c r="C2473" i="2"/>
  <c r="Q2474" i="2"/>
  <c r="T2474" i="2" s="1"/>
  <c r="U2474" i="2" s="1"/>
  <c r="C2474" i="2"/>
  <c r="Q2475" i="2"/>
  <c r="T2475" i="2" s="1"/>
  <c r="U2475" i="2" s="1"/>
  <c r="C2475" i="2"/>
  <c r="Q2476" i="2"/>
  <c r="T2476" i="2" s="1"/>
  <c r="U2476" i="2" s="1"/>
  <c r="C2476" i="2"/>
  <c r="Q2477" i="2"/>
  <c r="T2477" i="2" s="1"/>
  <c r="U2477" i="2" s="1"/>
  <c r="C2477" i="2"/>
  <c r="Q2478" i="2"/>
  <c r="T2478" i="2" s="1"/>
  <c r="U2478" i="2" s="1"/>
  <c r="C2478" i="2"/>
  <c r="Q2479" i="2"/>
  <c r="T2479" i="2" s="1"/>
  <c r="U2479" i="2" s="1"/>
  <c r="C2479" i="2"/>
  <c r="Q2480" i="2"/>
  <c r="T2480" i="2" s="1"/>
  <c r="U2480" i="2" s="1"/>
  <c r="C2480" i="2"/>
  <c r="Q2481" i="2"/>
  <c r="T2481" i="2" s="1"/>
  <c r="U2481" i="2" s="1"/>
  <c r="C2481" i="2"/>
  <c r="Q2482" i="2"/>
  <c r="T2482" i="2" s="1"/>
  <c r="U2482" i="2" s="1"/>
  <c r="C2482" i="2"/>
  <c r="Q2483" i="2"/>
  <c r="T2483" i="2" s="1"/>
  <c r="U2483" i="2" s="1"/>
  <c r="C2483" i="2"/>
  <c r="Q2484" i="2"/>
  <c r="T2484" i="2" s="1"/>
  <c r="U2484" i="2" s="1"/>
  <c r="C2484" i="2"/>
  <c r="Q2485" i="2"/>
  <c r="T2485" i="2" s="1"/>
  <c r="U2485" i="2" s="1"/>
  <c r="C2485" i="2"/>
  <c r="Q2486" i="2"/>
  <c r="T2486" i="2" s="1"/>
  <c r="U2486" i="2" s="1"/>
  <c r="C2486" i="2"/>
  <c r="Q2487" i="2"/>
  <c r="T2487" i="2" s="1"/>
  <c r="U2487" i="2" s="1"/>
  <c r="C2487" i="2"/>
  <c r="Q2488" i="2"/>
  <c r="T2488" i="2" s="1"/>
  <c r="U2488" i="2" s="1"/>
  <c r="C2488" i="2"/>
  <c r="Q2489" i="2"/>
  <c r="T2489" i="2" s="1"/>
  <c r="U2489" i="2" s="1"/>
  <c r="C2489" i="2"/>
  <c r="Q2490" i="2"/>
  <c r="T2490" i="2" s="1"/>
  <c r="U2490" i="2" s="1"/>
  <c r="C2490" i="2"/>
  <c r="Q2491" i="2"/>
  <c r="T2491" i="2" s="1"/>
  <c r="U2491" i="2" s="1"/>
  <c r="C2491" i="2"/>
  <c r="Q2492" i="2"/>
  <c r="T2492" i="2" s="1"/>
  <c r="U2492" i="2" s="1"/>
  <c r="C2492" i="2"/>
  <c r="Q2493" i="2"/>
  <c r="T2493" i="2" s="1"/>
  <c r="U2493" i="2" s="1"/>
  <c r="C2493" i="2"/>
  <c r="Q2494" i="2"/>
  <c r="T2494" i="2" s="1"/>
  <c r="U2494" i="2" s="1"/>
  <c r="C2494" i="2"/>
  <c r="Q2495" i="2"/>
  <c r="T2495" i="2" s="1"/>
  <c r="U2495" i="2" s="1"/>
  <c r="C2495" i="2"/>
  <c r="Q2496" i="2"/>
  <c r="T2496" i="2" s="1"/>
  <c r="U2496" i="2" s="1"/>
  <c r="C2496" i="2"/>
  <c r="Q2497" i="2"/>
  <c r="T2497" i="2" s="1"/>
  <c r="U2497" i="2" s="1"/>
  <c r="C2497" i="2"/>
  <c r="Q2498" i="2"/>
  <c r="T2498" i="2" s="1"/>
  <c r="U2498" i="2" s="1"/>
  <c r="C2498" i="2"/>
  <c r="Q2499" i="2"/>
  <c r="T2499" i="2" s="1"/>
  <c r="U2499" i="2" s="1"/>
  <c r="C2499" i="2"/>
  <c r="Q2500" i="2"/>
  <c r="T2500" i="2" s="1"/>
  <c r="U2500" i="2" s="1"/>
  <c r="C2500" i="2"/>
  <c r="Q2501" i="2"/>
  <c r="T2501" i="2" s="1"/>
  <c r="U2501" i="2" s="1"/>
  <c r="C2501" i="2"/>
  <c r="Q2502" i="2"/>
  <c r="T2502" i="2" s="1"/>
  <c r="U2502" i="2" s="1"/>
  <c r="C2502" i="2"/>
  <c r="Q2503" i="2"/>
  <c r="T2503" i="2" s="1"/>
  <c r="U2503" i="2" s="1"/>
  <c r="C2503" i="2"/>
  <c r="Q2504" i="2"/>
  <c r="T2504" i="2" s="1"/>
  <c r="U2504" i="2" s="1"/>
  <c r="C2504" i="2"/>
  <c r="Q2505" i="2"/>
  <c r="T2505" i="2" s="1"/>
  <c r="U2505" i="2" s="1"/>
  <c r="C2505" i="2"/>
  <c r="Q2506" i="2"/>
  <c r="T2506" i="2" s="1"/>
  <c r="U2506" i="2" s="1"/>
  <c r="C2506" i="2"/>
  <c r="Q2507" i="2"/>
  <c r="T2507" i="2" s="1"/>
  <c r="U2507" i="2" s="1"/>
  <c r="C2507" i="2"/>
  <c r="Q2508" i="2"/>
  <c r="T2508" i="2" s="1"/>
  <c r="U2508" i="2" s="1"/>
  <c r="C2508" i="2"/>
  <c r="Q2509" i="2"/>
  <c r="T2509" i="2" s="1"/>
  <c r="U2509" i="2" s="1"/>
  <c r="C2509" i="2"/>
  <c r="Q2510" i="2"/>
  <c r="T2510" i="2" s="1"/>
  <c r="U2510" i="2" s="1"/>
  <c r="C2510" i="2"/>
  <c r="Q2511" i="2"/>
  <c r="T2511" i="2" s="1"/>
  <c r="U2511" i="2" s="1"/>
  <c r="C2511" i="2"/>
  <c r="Q2512" i="2"/>
  <c r="T2512" i="2" s="1"/>
  <c r="U2512" i="2" s="1"/>
  <c r="C2512" i="2"/>
  <c r="Q2513" i="2"/>
  <c r="T2513" i="2" s="1"/>
  <c r="U2513" i="2" s="1"/>
  <c r="C2513" i="2"/>
  <c r="Q2514" i="2"/>
  <c r="T2514" i="2" s="1"/>
  <c r="U2514" i="2" s="1"/>
  <c r="C2514" i="2"/>
  <c r="Q2515" i="2"/>
  <c r="T2515" i="2" s="1"/>
  <c r="U2515" i="2" s="1"/>
  <c r="C2515" i="2"/>
  <c r="Q2516" i="2"/>
  <c r="T2516" i="2" s="1"/>
  <c r="U2516" i="2" s="1"/>
  <c r="C2516" i="2"/>
  <c r="Q2517" i="2"/>
  <c r="T2517" i="2" s="1"/>
  <c r="U2517" i="2" s="1"/>
  <c r="C2517" i="2"/>
  <c r="Q2518" i="2"/>
  <c r="T2518" i="2" s="1"/>
  <c r="U2518" i="2" s="1"/>
  <c r="C2518" i="2"/>
  <c r="Q2519" i="2"/>
  <c r="T2519" i="2" s="1"/>
  <c r="U2519" i="2" s="1"/>
  <c r="C2519" i="2"/>
  <c r="Q2520" i="2"/>
  <c r="T2520" i="2" s="1"/>
  <c r="U2520" i="2" s="1"/>
  <c r="C2520" i="2"/>
  <c r="Q2521" i="2"/>
  <c r="T2521" i="2" s="1"/>
  <c r="U2521" i="2" s="1"/>
  <c r="C2521" i="2"/>
  <c r="Q2522" i="2"/>
  <c r="T2522" i="2" s="1"/>
  <c r="U2522" i="2" s="1"/>
  <c r="C2522" i="2"/>
  <c r="Q2523" i="2"/>
  <c r="T2523" i="2" s="1"/>
  <c r="U2523" i="2" s="1"/>
  <c r="C2523" i="2"/>
  <c r="Q2524" i="2"/>
  <c r="T2524" i="2" s="1"/>
  <c r="U2524" i="2" s="1"/>
  <c r="C2524" i="2"/>
  <c r="Q2525" i="2"/>
  <c r="T2525" i="2" s="1"/>
  <c r="U2525" i="2" s="1"/>
  <c r="C2525" i="2"/>
  <c r="Q2526" i="2"/>
  <c r="T2526" i="2" s="1"/>
  <c r="U2526" i="2" s="1"/>
  <c r="C2526" i="2"/>
  <c r="Q2527" i="2"/>
  <c r="T2527" i="2" s="1"/>
  <c r="U2527" i="2" s="1"/>
  <c r="C2527" i="2"/>
  <c r="Q2528" i="2"/>
  <c r="T2528" i="2" s="1"/>
  <c r="U2528" i="2" s="1"/>
  <c r="C2528" i="2"/>
  <c r="Q2529" i="2"/>
  <c r="T2529" i="2" s="1"/>
  <c r="U2529" i="2" s="1"/>
  <c r="C2529" i="2"/>
  <c r="Q2530" i="2"/>
  <c r="T2530" i="2" s="1"/>
  <c r="U2530" i="2" s="1"/>
  <c r="C2530" i="2"/>
  <c r="Q2531" i="2"/>
  <c r="T2531" i="2" s="1"/>
  <c r="U2531" i="2" s="1"/>
  <c r="C2531" i="2"/>
  <c r="Q2532" i="2"/>
  <c r="T2532" i="2" s="1"/>
  <c r="U2532" i="2" s="1"/>
  <c r="C2532" i="2"/>
  <c r="Q2533" i="2"/>
  <c r="T2533" i="2" s="1"/>
  <c r="U2533" i="2" s="1"/>
  <c r="C2533" i="2"/>
  <c r="Q2534" i="2"/>
  <c r="T2534" i="2" s="1"/>
  <c r="U2534" i="2" s="1"/>
  <c r="C2534" i="2"/>
  <c r="Q2535" i="2"/>
  <c r="T2535" i="2" s="1"/>
  <c r="U2535" i="2" s="1"/>
  <c r="C2535" i="2"/>
  <c r="Q2536" i="2"/>
  <c r="T2536" i="2" s="1"/>
  <c r="U2536" i="2" s="1"/>
  <c r="C2536" i="2"/>
  <c r="Q2537" i="2"/>
  <c r="T2537" i="2" s="1"/>
  <c r="U2537" i="2" s="1"/>
  <c r="C2537" i="2"/>
  <c r="Q2538" i="2"/>
  <c r="T2538" i="2" s="1"/>
  <c r="U2538" i="2" s="1"/>
  <c r="C2538" i="2"/>
  <c r="Q2539" i="2"/>
  <c r="T2539" i="2" s="1"/>
  <c r="U2539" i="2" s="1"/>
  <c r="C2539" i="2"/>
  <c r="Q2540" i="2"/>
  <c r="T2540" i="2" s="1"/>
  <c r="U2540" i="2" s="1"/>
  <c r="C2540" i="2"/>
  <c r="Q2541" i="2"/>
  <c r="T2541" i="2" s="1"/>
  <c r="U2541" i="2" s="1"/>
  <c r="C2541" i="2"/>
  <c r="Q2542" i="2"/>
  <c r="T2542" i="2" s="1"/>
  <c r="U2542" i="2" s="1"/>
  <c r="C2542" i="2"/>
  <c r="Q2543" i="2"/>
  <c r="T2543" i="2" s="1"/>
  <c r="U2543" i="2" s="1"/>
  <c r="C2543" i="2"/>
  <c r="Q2544" i="2"/>
  <c r="T2544" i="2" s="1"/>
  <c r="U2544" i="2" s="1"/>
  <c r="C2544" i="2"/>
  <c r="Q2545" i="2"/>
  <c r="T2545" i="2" s="1"/>
  <c r="U2545" i="2" s="1"/>
  <c r="C2545" i="2"/>
  <c r="Q2546" i="2"/>
  <c r="T2546" i="2" s="1"/>
  <c r="U2546" i="2" s="1"/>
  <c r="C2546" i="2"/>
  <c r="Q2547" i="2"/>
  <c r="T2547" i="2" s="1"/>
  <c r="U2547" i="2" s="1"/>
  <c r="C2547" i="2"/>
  <c r="Q2548" i="2"/>
  <c r="T2548" i="2" s="1"/>
  <c r="U2548" i="2" s="1"/>
  <c r="C2548" i="2"/>
  <c r="Q2549" i="2"/>
  <c r="T2549" i="2" s="1"/>
  <c r="U2549" i="2" s="1"/>
  <c r="C2549" i="2"/>
  <c r="Q2550" i="2"/>
  <c r="T2550" i="2" s="1"/>
  <c r="U2550" i="2" s="1"/>
  <c r="C2550" i="2"/>
  <c r="Q2551" i="2"/>
  <c r="T2551" i="2" s="1"/>
  <c r="U2551" i="2" s="1"/>
  <c r="C2551" i="2"/>
  <c r="Q2552" i="2"/>
  <c r="T2552" i="2" s="1"/>
  <c r="U2552" i="2" s="1"/>
  <c r="C2552" i="2"/>
  <c r="Q2553" i="2"/>
  <c r="T2553" i="2" s="1"/>
  <c r="U2553" i="2" s="1"/>
  <c r="C2553" i="2"/>
  <c r="Q2554" i="2"/>
  <c r="T2554" i="2" s="1"/>
  <c r="U2554" i="2" s="1"/>
  <c r="C2554" i="2"/>
  <c r="Q2555" i="2"/>
  <c r="T2555" i="2" s="1"/>
  <c r="U2555" i="2" s="1"/>
  <c r="C2555" i="2"/>
  <c r="Q2556" i="2"/>
  <c r="T2556" i="2" s="1"/>
  <c r="U2556" i="2" s="1"/>
  <c r="C2556" i="2"/>
  <c r="Q2557" i="2"/>
  <c r="T2557" i="2" s="1"/>
  <c r="U2557" i="2" s="1"/>
  <c r="C2557" i="2"/>
  <c r="Q2558" i="2"/>
  <c r="T2558" i="2" s="1"/>
  <c r="U2558" i="2" s="1"/>
  <c r="C2558" i="2"/>
  <c r="Q2559" i="2"/>
  <c r="T2559" i="2" s="1"/>
  <c r="U2559" i="2" s="1"/>
  <c r="C2559" i="2"/>
  <c r="Q2560" i="2"/>
  <c r="T2560" i="2" s="1"/>
  <c r="U2560" i="2" s="1"/>
  <c r="C2560" i="2"/>
  <c r="Q2561" i="2"/>
  <c r="T2561" i="2" s="1"/>
  <c r="U2561" i="2" s="1"/>
  <c r="C2561" i="2"/>
  <c r="Q2562" i="2"/>
  <c r="T2562" i="2" s="1"/>
  <c r="U2562" i="2" s="1"/>
  <c r="C2562" i="2"/>
  <c r="Q2563" i="2"/>
  <c r="T2563" i="2" s="1"/>
  <c r="U2563" i="2" s="1"/>
  <c r="C2563" i="2"/>
  <c r="Q2564" i="2"/>
  <c r="T2564" i="2" s="1"/>
  <c r="U2564" i="2" s="1"/>
  <c r="C2564" i="2"/>
  <c r="Q2565" i="2"/>
  <c r="T2565" i="2" s="1"/>
  <c r="U2565" i="2" s="1"/>
  <c r="C2565" i="2"/>
  <c r="Q2566" i="2"/>
  <c r="T2566" i="2" s="1"/>
  <c r="U2566" i="2" s="1"/>
  <c r="C2566" i="2"/>
  <c r="Q2567" i="2"/>
  <c r="T2567" i="2" s="1"/>
  <c r="U2567" i="2" s="1"/>
  <c r="C2567" i="2"/>
  <c r="Q2568" i="2"/>
  <c r="T2568" i="2" s="1"/>
  <c r="U2568" i="2" s="1"/>
  <c r="C2568" i="2"/>
  <c r="Q2569" i="2"/>
  <c r="T2569" i="2" s="1"/>
  <c r="U2569" i="2" s="1"/>
  <c r="C2569" i="2"/>
  <c r="Q2570" i="2"/>
  <c r="T2570" i="2" s="1"/>
  <c r="U2570" i="2" s="1"/>
  <c r="C2570" i="2"/>
  <c r="Q2571" i="2"/>
  <c r="T2571" i="2" s="1"/>
  <c r="U2571" i="2" s="1"/>
  <c r="C2571" i="2"/>
  <c r="Q2572" i="2"/>
  <c r="T2572" i="2" s="1"/>
  <c r="U2572" i="2" s="1"/>
  <c r="C2572" i="2"/>
  <c r="Q2573" i="2"/>
  <c r="T2573" i="2" s="1"/>
  <c r="U2573" i="2" s="1"/>
  <c r="C2573" i="2"/>
  <c r="Q2574" i="2"/>
  <c r="T2574" i="2" s="1"/>
  <c r="U2574" i="2" s="1"/>
  <c r="C2574" i="2"/>
  <c r="Q2575" i="2"/>
  <c r="T2575" i="2" s="1"/>
  <c r="U2575" i="2" s="1"/>
  <c r="C2575" i="2"/>
  <c r="Q2582" i="2"/>
  <c r="T2582" i="2" s="1"/>
  <c r="U2582" i="2" s="1"/>
  <c r="C2582" i="2"/>
  <c r="Q2590" i="2"/>
  <c r="T2590" i="2" s="1"/>
  <c r="C2590" i="2"/>
  <c r="J2590" i="2"/>
  <c r="F2590" i="2"/>
  <c r="E2590" i="2" s="1"/>
  <c r="Q2598" i="2"/>
  <c r="T2598" i="2" s="1"/>
  <c r="U2598" i="2" s="1"/>
  <c r="C2598" i="2"/>
  <c r="Q2606" i="2"/>
  <c r="T2606" i="2" s="1"/>
  <c r="C2606" i="2"/>
  <c r="J2606" i="2"/>
  <c r="F2606" i="2"/>
  <c r="E2606" i="2" s="1"/>
  <c r="Q2614" i="2"/>
  <c r="T2614" i="2" s="1"/>
  <c r="U2614" i="2" s="1"/>
  <c r="C2614" i="2"/>
  <c r="Q2622" i="2"/>
  <c r="T2622" i="2" s="1"/>
  <c r="U2622" i="2" s="1"/>
  <c r="C2622" i="2"/>
  <c r="J2622" i="2"/>
  <c r="F2622" i="2"/>
  <c r="E2622" i="2" s="1"/>
  <c r="I2626" i="2"/>
  <c r="G2626" i="2" s="1"/>
  <c r="I2631" i="2"/>
  <c r="G2631" i="2" s="1"/>
  <c r="I2639" i="2"/>
  <c r="G2639" i="2" s="1"/>
  <c r="I2663" i="2"/>
  <c r="G2663" i="2" s="1"/>
  <c r="I2671" i="2"/>
  <c r="G2671" i="2" s="1"/>
  <c r="U2689" i="2"/>
  <c r="I2689" i="2"/>
  <c r="G2689" i="2" s="1"/>
  <c r="U2691" i="2"/>
  <c r="I2691" i="2"/>
  <c r="G2691" i="2" s="1"/>
  <c r="U2693" i="2"/>
  <c r="I2693" i="2"/>
  <c r="G2693" i="2" s="1"/>
  <c r="I2695" i="2"/>
  <c r="G2695" i="2" s="1"/>
  <c r="I2697" i="2"/>
  <c r="G2697" i="2" s="1"/>
  <c r="U2699" i="2"/>
  <c r="I2699" i="2"/>
  <c r="G2699" i="2" s="1"/>
  <c r="I2701" i="2"/>
  <c r="G2701" i="2" s="1"/>
  <c r="I2703" i="2"/>
  <c r="G2703" i="2" s="1"/>
  <c r="I2705" i="2"/>
  <c r="G2705" i="2" s="1"/>
  <c r="U2707" i="2"/>
  <c r="I2707" i="2"/>
  <c r="G2707" i="2" s="1"/>
  <c r="I2709" i="2"/>
  <c r="G2709" i="2" s="1"/>
  <c r="U2711" i="2"/>
  <c r="I2711" i="2"/>
  <c r="G2711" i="2" s="1"/>
  <c r="U2713" i="2"/>
  <c r="I2713" i="2"/>
  <c r="G2713" i="2" s="1"/>
  <c r="U2715" i="2"/>
  <c r="I2715" i="2"/>
  <c r="G2715" i="2" s="1"/>
  <c r="U2717" i="2"/>
  <c r="I2717" i="2"/>
  <c r="G2717" i="2" s="1"/>
  <c r="I2719" i="2"/>
  <c r="G2719" i="2" s="1"/>
  <c r="I2721" i="2"/>
  <c r="G2721" i="2" s="1"/>
  <c r="U2723" i="2"/>
  <c r="I2723" i="2"/>
  <c r="G2723" i="2" s="1"/>
  <c r="I2725" i="2"/>
  <c r="G2725" i="2" s="1"/>
  <c r="I2727" i="2"/>
  <c r="G2727" i="2" s="1"/>
  <c r="I2729" i="2"/>
  <c r="G2729" i="2" s="1"/>
  <c r="U2731" i="2"/>
  <c r="I2731" i="2"/>
  <c r="G2731" i="2" s="1"/>
  <c r="I2733" i="2"/>
  <c r="G2733" i="2" s="1"/>
  <c r="E2165" i="2"/>
  <c r="E2241" i="2"/>
  <c r="E2294" i="2"/>
  <c r="G2301" i="2"/>
  <c r="G2364" i="2"/>
  <c r="I2593" i="2"/>
  <c r="G2593" i="2" s="1"/>
  <c r="I2601" i="2"/>
  <c r="G2601" i="2" s="1"/>
  <c r="I2609" i="2"/>
  <c r="G2609" i="2" s="1"/>
  <c r="I2625" i="2"/>
  <c r="G2625" i="2" s="1"/>
  <c r="O2633" i="2"/>
  <c r="O2641" i="2"/>
  <c r="O2649" i="2"/>
  <c r="I2649" i="2" s="1"/>
  <c r="G2649" i="2" s="1"/>
  <c r="O2657" i="2"/>
  <c r="O2665" i="2"/>
  <c r="O2673" i="2"/>
  <c r="O2681" i="2"/>
  <c r="I2681" i="2" s="1"/>
  <c r="G2681" i="2" s="1"/>
  <c r="E2689" i="2"/>
  <c r="E2697" i="2"/>
  <c r="E2705" i="2"/>
  <c r="E2713" i="2"/>
  <c r="E2721" i="2"/>
  <c r="E2729" i="2"/>
  <c r="E2173" i="2"/>
  <c r="F2210" i="2"/>
  <c r="E2210" i="2" s="1"/>
  <c r="E2249" i="2"/>
  <c r="I2293" i="2"/>
  <c r="G2293" i="2" s="1"/>
  <c r="Q2576" i="2"/>
  <c r="T2576" i="2" s="1"/>
  <c r="U2576" i="2" s="1"/>
  <c r="C2576" i="2"/>
  <c r="F2576" i="2"/>
  <c r="E2576" i="2" s="1"/>
  <c r="J2576" i="2"/>
  <c r="Q2584" i="2"/>
  <c r="T2584" i="2" s="1"/>
  <c r="U2584" i="2" s="1"/>
  <c r="C2584" i="2"/>
  <c r="F2584" i="2"/>
  <c r="E2584" i="2" s="1"/>
  <c r="J2584" i="2"/>
  <c r="Q2592" i="2"/>
  <c r="T2592" i="2" s="1"/>
  <c r="U2592" i="2" s="1"/>
  <c r="C2592" i="2"/>
  <c r="F2592" i="2"/>
  <c r="E2592" i="2" s="1"/>
  <c r="J2592" i="2"/>
  <c r="Q2600" i="2"/>
  <c r="T2600" i="2" s="1"/>
  <c r="U2600" i="2" s="1"/>
  <c r="C2600" i="2"/>
  <c r="F2600" i="2"/>
  <c r="E2600" i="2" s="1"/>
  <c r="J2600" i="2"/>
  <c r="Q2608" i="2"/>
  <c r="T2608" i="2" s="1"/>
  <c r="U2608" i="2" s="1"/>
  <c r="C2608" i="2"/>
  <c r="F2608" i="2"/>
  <c r="E2608" i="2" s="1"/>
  <c r="J2608" i="2"/>
  <c r="Q2616" i="2"/>
  <c r="T2616" i="2" s="1"/>
  <c r="U2616" i="2" s="1"/>
  <c r="C2616" i="2"/>
  <c r="F2616" i="2"/>
  <c r="E2616" i="2" s="1"/>
  <c r="J2616" i="2"/>
  <c r="Q2624" i="2"/>
  <c r="T2624" i="2" s="1"/>
  <c r="U2624" i="2" s="1"/>
  <c r="C2624" i="2"/>
  <c r="F2624" i="2"/>
  <c r="E2624" i="2" s="1"/>
  <c r="J2624" i="2"/>
  <c r="J2630" i="2"/>
  <c r="F2631" i="2"/>
  <c r="E2631" i="2" s="1"/>
  <c r="U2632" i="2"/>
  <c r="I2632" i="2"/>
  <c r="G2632" i="2" s="1"/>
  <c r="C2634" i="2"/>
  <c r="Q2634" i="2"/>
  <c r="T2634" i="2" s="1"/>
  <c r="U2634" i="2" s="1"/>
  <c r="J2638" i="2"/>
  <c r="F2639" i="2"/>
  <c r="E2639" i="2" s="1"/>
  <c r="U2640" i="2"/>
  <c r="I2640" i="2"/>
  <c r="G2640" i="2" s="1"/>
  <c r="C2642" i="2"/>
  <c r="Q2642" i="2"/>
  <c r="T2642" i="2" s="1"/>
  <c r="U2642" i="2" s="1"/>
  <c r="J2646" i="2"/>
  <c r="F2647" i="2"/>
  <c r="E2647" i="2" s="1"/>
  <c r="U2648" i="2"/>
  <c r="I2648" i="2"/>
  <c r="G2648" i="2" s="1"/>
  <c r="C2650" i="2"/>
  <c r="Q2650" i="2"/>
  <c r="T2650" i="2" s="1"/>
  <c r="U2650" i="2" s="1"/>
  <c r="J2654" i="2"/>
  <c r="F2655" i="2"/>
  <c r="E2655" i="2" s="1"/>
  <c r="U2656" i="2"/>
  <c r="I2656" i="2"/>
  <c r="G2656" i="2" s="1"/>
  <c r="C2658" i="2"/>
  <c r="Q2658" i="2"/>
  <c r="T2658" i="2" s="1"/>
  <c r="U2658" i="2" s="1"/>
  <c r="J2662" i="2"/>
  <c r="F2663" i="2"/>
  <c r="E2663" i="2" s="1"/>
  <c r="U2664" i="2"/>
  <c r="I2664" i="2"/>
  <c r="G2664" i="2" s="1"/>
  <c r="C2666" i="2"/>
  <c r="Q2666" i="2"/>
  <c r="T2666" i="2" s="1"/>
  <c r="U2666" i="2" s="1"/>
  <c r="J2670" i="2"/>
  <c r="F2671" i="2"/>
  <c r="E2671" i="2" s="1"/>
  <c r="U2672" i="2"/>
  <c r="I2672" i="2"/>
  <c r="G2672" i="2" s="1"/>
  <c r="C2674" i="2"/>
  <c r="Q2674" i="2"/>
  <c r="T2674" i="2" s="1"/>
  <c r="U2674" i="2" s="1"/>
  <c r="J2678" i="2"/>
  <c r="F2679" i="2"/>
  <c r="E2679" i="2" s="1"/>
  <c r="U2680" i="2"/>
  <c r="I2680" i="2"/>
  <c r="G2680" i="2" s="1"/>
  <c r="C2682" i="2"/>
  <c r="Q2682" i="2"/>
  <c r="T2682" i="2" s="1"/>
  <c r="U2682" i="2" s="1"/>
  <c r="J2686" i="2"/>
  <c r="F2687" i="2"/>
  <c r="E2687" i="2" s="1"/>
  <c r="J2690" i="2"/>
  <c r="F2690" i="2"/>
  <c r="E2690" i="2" s="1"/>
  <c r="J2694" i="2"/>
  <c r="F2694" i="2"/>
  <c r="E2694" i="2" s="1"/>
  <c r="J2698" i="2"/>
  <c r="F2698" i="2"/>
  <c r="E2698" i="2" s="1"/>
  <c r="J2702" i="2"/>
  <c r="F2702" i="2"/>
  <c r="E2702" i="2" s="1"/>
  <c r="J2706" i="2"/>
  <c r="F2706" i="2"/>
  <c r="E2706" i="2" s="1"/>
  <c r="J2710" i="2"/>
  <c r="F2710" i="2"/>
  <c r="E2710" i="2" s="1"/>
  <c r="J2714" i="2"/>
  <c r="F2714" i="2"/>
  <c r="E2714" i="2" s="1"/>
  <c r="J2718" i="2"/>
  <c r="F2718" i="2"/>
  <c r="E2718" i="2" s="1"/>
  <c r="J2722" i="2"/>
  <c r="F2722" i="2"/>
  <c r="E2722" i="2" s="1"/>
  <c r="J2726" i="2"/>
  <c r="F2726" i="2"/>
  <c r="E2726" i="2" s="1"/>
  <c r="J2730" i="2"/>
  <c r="F2730" i="2"/>
  <c r="E2730" i="2" s="1"/>
  <c r="J2734" i="2"/>
  <c r="F2734" i="2"/>
  <c r="E2734" i="2" s="1"/>
  <c r="F2274" i="2"/>
  <c r="E2274" i="2" s="1"/>
  <c r="F2351" i="2"/>
  <c r="E2351" i="2" s="1"/>
  <c r="I2372" i="2"/>
  <c r="G2372" i="2" s="1"/>
  <c r="O2741" i="2"/>
  <c r="J2743" i="2"/>
  <c r="O2749" i="2"/>
  <c r="J2751" i="2"/>
  <c r="O2757" i="2"/>
  <c r="J2759" i="2"/>
  <c r="O2765" i="2"/>
  <c r="J2767" i="2"/>
  <c r="O2773" i="2"/>
  <c r="J2775" i="2"/>
  <c r="O2781" i="2"/>
  <c r="J2783" i="2"/>
  <c r="O2789" i="2"/>
  <c r="J2791" i="2"/>
  <c r="O2797" i="2"/>
  <c r="I2797" i="2" s="1"/>
  <c r="G2797" i="2" s="1"/>
  <c r="J2799" i="2"/>
  <c r="O2805" i="2"/>
  <c r="J2807" i="2"/>
  <c r="O2813" i="2"/>
  <c r="J2815" i="2"/>
  <c r="O2821" i="2"/>
  <c r="J2823" i="2"/>
  <c r="O2829" i="2"/>
  <c r="J2831" i="2"/>
  <c r="O2837" i="2"/>
  <c r="J2839" i="2"/>
  <c r="O2845" i="2"/>
  <c r="J2847" i="2"/>
  <c r="O2853" i="2"/>
  <c r="J2855" i="2"/>
  <c r="O2861" i="2"/>
  <c r="I2861" i="2" s="1"/>
  <c r="G2861" i="2" s="1"/>
  <c r="J2863" i="2"/>
  <c r="C2871" i="2"/>
  <c r="Q2871" i="2"/>
  <c r="T2871" i="2" s="1"/>
  <c r="U2871" i="2" s="1"/>
  <c r="I2871" i="2"/>
  <c r="G2871" i="2" s="1"/>
  <c r="I2878" i="2"/>
  <c r="G2878" i="2" s="1"/>
  <c r="C2887" i="2"/>
  <c r="Q2887" i="2"/>
  <c r="T2887" i="2" s="1"/>
  <c r="U2887" i="2" s="1"/>
  <c r="I2887" i="2"/>
  <c r="G2887" i="2" s="1"/>
  <c r="E2257" i="2"/>
  <c r="F2373" i="2"/>
  <c r="E2373" i="2" s="1"/>
  <c r="I2579" i="2"/>
  <c r="G2579" i="2" s="1"/>
  <c r="O2595" i="2"/>
  <c r="O2735" i="2"/>
  <c r="O2746" i="2"/>
  <c r="I2750" i="2"/>
  <c r="G2750" i="2" s="1"/>
  <c r="O2762" i="2"/>
  <c r="O2778" i="2"/>
  <c r="I2782" i="2"/>
  <c r="G2782" i="2" s="1"/>
  <c r="O2794" i="2"/>
  <c r="I2794" i="2" s="1"/>
  <c r="G2794" i="2" s="1"/>
  <c r="O2810" i="2"/>
  <c r="I2814" i="2"/>
  <c r="G2814" i="2" s="1"/>
  <c r="O2826" i="2"/>
  <c r="O2842" i="2"/>
  <c r="I2846" i="2"/>
  <c r="G2846" i="2" s="1"/>
  <c r="O2858" i="2"/>
  <c r="I2858" i="2" s="1"/>
  <c r="G2858" i="2" s="1"/>
  <c r="J2867" i="2"/>
  <c r="F2867" i="2"/>
  <c r="E2867" i="2" s="1"/>
  <c r="J2875" i="2"/>
  <c r="F2875" i="2"/>
  <c r="E2875" i="2" s="1"/>
  <c r="J2883" i="2"/>
  <c r="F2883" i="2"/>
  <c r="E2883" i="2" s="1"/>
  <c r="J2891" i="2"/>
  <c r="F2891" i="2"/>
  <c r="E2891" i="2" s="1"/>
  <c r="O2894" i="2"/>
  <c r="E2894" i="2"/>
  <c r="E2896" i="2"/>
  <c r="O2896" i="2"/>
  <c r="O2898" i="2"/>
  <c r="I2898" i="2" s="1"/>
  <c r="G2898" i="2" s="1"/>
  <c r="E2898" i="2"/>
  <c r="E2900" i="2"/>
  <c r="O2900" i="2"/>
  <c r="O2902" i="2"/>
  <c r="E2902" i="2"/>
  <c r="E2904" i="2"/>
  <c r="O2904" i="2"/>
  <c r="O2906" i="2"/>
  <c r="I2906" i="2" s="1"/>
  <c r="G2906" i="2" s="1"/>
  <c r="E2906" i="2"/>
  <c r="E2908" i="2"/>
  <c r="O2908" i="2"/>
  <c r="O2910" i="2"/>
  <c r="E2910" i="2"/>
  <c r="E2912" i="2"/>
  <c r="O2912" i="2"/>
  <c r="F2353" i="2"/>
  <c r="E2353" i="2" s="1"/>
  <c r="I2619" i="2"/>
  <c r="G2619" i="2" s="1"/>
  <c r="I2599" i="2"/>
  <c r="G2599" i="2" s="1"/>
  <c r="E2874" i="2"/>
  <c r="E2890" i="2"/>
  <c r="I1955" i="2"/>
  <c r="G1955" i="2" s="1"/>
  <c r="U1955" i="2"/>
  <c r="I1971" i="2"/>
  <c r="G1971" i="2" s="1"/>
  <c r="I1987" i="2"/>
  <c r="G1987" i="2" s="1"/>
  <c r="I1954" i="2"/>
  <c r="G1954" i="2" s="1"/>
  <c r="I1970" i="2"/>
  <c r="G1970" i="2" s="1"/>
  <c r="U1970" i="2"/>
  <c r="I1986" i="2"/>
  <c r="G1986" i="2" s="1"/>
  <c r="I2002" i="2"/>
  <c r="G2002" i="2" s="1"/>
  <c r="U2002" i="2"/>
  <c r="J2013" i="2"/>
  <c r="F2013" i="2"/>
  <c r="E2013" i="2" s="1"/>
  <c r="Q2014" i="2"/>
  <c r="T2014" i="2" s="1"/>
  <c r="U2014" i="2" s="1"/>
  <c r="C2014" i="2"/>
  <c r="J2021" i="2"/>
  <c r="F2021" i="2"/>
  <c r="E2021" i="2" s="1"/>
  <c r="Q2022" i="2"/>
  <c r="T2022" i="2" s="1"/>
  <c r="U2022" i="2" s="1"/>
  <c r="C2022" i="2"/>
  <c r="J2029" i="2"/>
  <c r="F2029" i="2"/>
  <c r="E2029" i="2" s="1"/>
  <c r="Q2030" i="2"/>
  <c r="T2030" i="2" s="1"/>
  <c r="U2030" i="2" s="1"/>
  <c r="C2030" i="2"/>
  <c r="F2037" i="2"/>
  <c r="E2037" i="2" s="1"/>
  <c r="J2037" i="2"/>
  <c r="Q2038" i="2"/>
  <c r="T2038" i="2" s="1"/>
  <c r="U2038" i="2" s="1"/>
  <c r="C2038" i="2"/>
  <c r="F2045" i="2"/>
  <c r="E2045" i="2" s="1"/>
  <c r="J2045" i="2"/>
  <c r="Q2046" i="2"/>
  <c r="T2046" i="2" s="1"/>
  <c r="U2046" i="2" s="1"/>
  <c r="C2046" i="2"/>
  <c r="F2053" i="2"/>
  <c r="E2053" i="2" s="1"/>
  <c r="J2053" i="2"/>
  <c r="Q2054" i="2"/>
  <c r="T2054" i="2" s="1"/>
  <c r="U2054" i="2" s="1"/>
  <c r="C2054" i="2"/>
  <c r="F2061" i="2"/>
  <c r="E2061" i="2" s="1"/>
  <c r="J2061" i="2"/>
  <c r="E1837" i="2"/>
  <c r="E1845" i="2"/>
  <c r="E1853" i="2"/>
  <c r="E1861" i="2"/>
  <c r="E1869" i="2"/>
  <c r="E1877" i="2"/>
  <c r="E1885" i="2"/>
  <c r="E1893" i="2"/>
  <c r="J1956" i="2"/>
  <c r="C1964" i="2"/>
  <c r="Q1964" i="2"/>
  <c r="T1964" i="2" s="1"/>
  <c r="J1972" i="2"/>
  <c r="C1980" i="2"/>
  <c r="Q1980" i="2"/>
  <c r="T1980" i="2" s="1"/>
  <c r="J1988" i="2"/>
  <c r="I1992" i="2"/>
  <c r="G1992" i="2" s="1"/>
  <c r="C1996" i="2"/>
  <c r="Q1996" i="2"/>
  <c r="T1996" i="2" s="1"/>
  <c r="C2003" i="2"/>
  <c r="Q2003" i="2"/>
  <c r="T2003" i="2" s="1"/>
  <c r="U2003" i="2" s="1"/>
  <c r="F2014" i="2"/>
  <c r="E2014" i="2" s="1"/>
  <c r="E2121" i="2"/>
  <c r="O2121" i="2"/>
  <c r="E2137" i="2"/>
  <c r="O2137" i="2"/>
  <c r="E2153" i="2"/>
  <c r="O2153" i="2"/>
  <c r="F2016" i="2"/>
  <c r="E2016" i="2" s="1"/>
  <c r="F2048" i="2"/>
  <c r="E2048" i="2" s="1"/>
  <c r="Q2008" i="2"/>
  <c r="T2008" i="2" s="1"/>
  <c r="U2008" i="2" s="1"/>
  <c r="Q2013" i="2"/>
  <c r="T2013" i="2" s="1"/>
  <c r="U2013" i="2" s="1"/>
  <c r="F2026" i="2"/>
  <c r="E2026" i="2" s="1"/>
  <c r="F2038" i="2"/>
  <c r="E2038" i="2" s="1"/>
  <c r="F2054" i="2"/>
  <c r="E2054" i="2" s="1"/>
  <c r="I2122" i="2"/>
  <c r="G2122" i="2" s="1"/>
  <c r="I2126" i="2"/>
  <c r="G2126" i="2" s="1"/>
  <c r="I2130" i="2"/>
  <c r="G2130" i="2" s="1"/>
  <c r="U2130" i="2"/>
  <c r="I2134" i="2"/>
  <c r="G2134" i="2" s="1"/>
  <c r="I2138" i="2"/>
  <c r="G2138" i="2" s="1"/>
  <c r="I2142" i="2"/>
  <c r="G2142" i="2" s="1"/>
  <c r="I2146" i="2"/>
  <c r="G2146" i="2" s="1"/>
  <c r="I2150" i="2"/>
  <c r="G2150" i="2" s="1"/>
  <c r="I2154" i="2"/>
  <c r="G2154" i="2" s="1"/>
  <c r="J2124" i="2"/>
  <c r="C2142" i="2"/>
  <c r="Q2142" i="2"/>
  <c r="T2142" i="2" s="1"/>
  <c r="U2142" i="2" s="1"/>
  <c r="O2277" i="2"/>
  <c r="U2284" i="2"/>
  <c r="I2284" i="2"/>
  <c r="G2284" i="2" s="1"/>
  <c r="I2285" i="2"/>
  <c r="G2285" i="2" s="1"/>
  <c r="Q2051" i="2"/>
  <c r="T2051" i="2" s="1"/>
  <c r="U2051" i="2" s="1"/>
  <c r="C2144" i="2"/>
  <c r="Q2144" i="2"/>
  <c r="T2144" i="2" s="1"/>
  <c r="I2158" i="2"/>
  <c r="G2158" i="2" s="1"/>
  <c r="C2158" i="2"/>
  <c r="Q2158" i="2"/>
  <c r="T2158" i="2" s="1"/>
  <c r="U2158" i="2" s="1"/>
  <c r="J2162" i="2"/>
  <c r="I2174" i="2"/>
  <c r="G2174" i="2" s="1"/>
  <c r="C2174" i="2"/>
  <c r="Q2174" i="2"/>
  <c r="T2174" i="2" s="1"/>
  <c r="U2174" i="2" s="1"/>
  <c r="J2178" i="2"/>
  <c r="I2190" i="2"/>
  <c r="G2190" i="2" s="1"/>
  <c r="C2190" i="2"/>
  <c r="Q2190" i="2"/>
  <c r="T2190" i="2" s="1"/>
  <c r="U2190" i="2" s="1"/>
  <c r="J2194" i="2"/>
  <c r="I2206" i="2"/>
  <c r="G2206" i="2" s="1"/>
  <c r="C2206" i="2"/>
  <c r="Q2206" i="2"/>
  <c r="T2206" i="2" s="1"/>
  <c r="U2206" i="2" s="1"/>
  <c r="I2222" i="2"/>
  <c r="G2222" i="2" s="1"/>
  <c r="C2222" i="2"/>
  <c r="Q2222" i="2"/>
  <c r="T2222" i="2" s="1"/>
  <c r="U2222" i="2" s="1"/>
  <c r="J2226" i="2"/>
  <c r="I2238" i="2"/>
  <c r="G2238" i="2" s="1"/>
  <c r="C2238" i="2"/>
  <c r="Q2238" i="2"/>
  <c r="T2238" i="2" s="1"/>
  <c r="U2238" i="2" s="1"/>
  <c r="I2254" i="2"/>
  <c r="G2254" i="2" s="1"/>
  <c r="C2254" i="2"/>
  <c r="Q2254" i="2"/>
  <c r="T2254" i="2" s="1"/>
  <c r="U2254" i="2" s="1"/>
  <c r="O2281" i="2"/>
  <c r="C2132" i="2"/>
  <c r="Q2132" i="2"/>
  <c r="T2132" i="2" s="1"/>
  <c r="C2148" i="2"/>
  <c r="Q2148" i="2"/>
  <c r="T2148" i="2" s="1"/>
  <c r="U2148" i="2" s="1"/>
  <c r="C2156" i="2"/>
  <c r="Q2156" i="2"/>
  <c r="T2156" i="2" s="1"/>
  <c r="C2164" i="2"/>
  <c r="Q2164" i="2"/>
  <c r="T2164" i="2" s="1"/>
  <c r="U2164" i="2" s="1"/>
  <c r="J2168" i="2"/>
  <c r="C2172" i="2"/>
  <c r="Q2172" i="2"/>
  <c r="T2172" i="2" s="1"/>
  <c r="U2172" i="2" s="1"/>
  <c r="J2176" i="2"/>
  <c r="C2180" i="2"/>
  <c r="Q2180" i="2"/>
  <c r="T2180" i="2" s="1"/>
  <c r="J2184" i="2"/>
  <c r="C2188" i="2"/>
  <c r="Q2188" i="2"/>
  <c r="T2188" i="2" s="1"/>
  <c r="U2188" i="2" s="1"/>
  <c r="J2192" i="2"/>
  <c r="C2196" i="2"/>
  <c r="Q2196" i="2"/>
  <c r="T2196" i="2" s="1"/>
  <c r="U2196" i="2" s="1"/>
  <c r="J2200" i="2"/>
  <c r="C2204" i="2"/>
  <c r="Q2204" i="2"/>
  <c r="T2204" i="2" s="1"/>
  <c r="J2208" i="2"/>
  <c r="C2212" i="2"/>
  <c r="Q2212" i="2"/>
  <c r="T2212" i="2" s="1"/>
  <c r="J2216" i="2"/>
  <c r="C2220" i="2"/>
  <c r="Q2220" i="2"/>
  <c r="T2220" i="2" s="1"/>
  <c r="J2224" i="2"/>
  <c r="C2228" i="2"/>
  <c r="Q2228" i="2"/>
  <c r="T2228" i="2" s="1"/>
  <c r="U2228" i="2" s="1"/>
  <c r="J2232" i="2"/>
  <c r="C2236" i="2"/>
  <c r="Q2236" i="2"/>
  <c r="T2236" i="2" s="1"/>
  <c r="J2240" i="2"/>
  <c r="C2244" i="2"/>
  <c r="Q2244" i="2"/>
  <c r="T2244" i="2" s="1"/>
  <c r="J2248" i="2"/>
  <c r="C2252" i="2"/>
  <c r="Q2252" i="2"/>
  <c r="T2252" i="2" s="1"/>
  <c r="J2256" i="2"/>
  <c r="C2260" i="2"/>
  <c r="Q2260" i="2"/>
  <c r="T2260" i="2" s="1"/>
  <c r="U2260" i="2" s="1"/>
  <c r="J2264" i="2"/>
  <c r="C2268" i="2"/>
  <c r="Q2268" i="2"/>
  <c r="T2268" i="2" s="1"/>
  <c r="I2286" i="2"/>
  <c r="G2286" i="2" s="1"/>
  <c r="U2286" i="2"/>
  <c r="I2292" i="2"/>
  <c r="G2292" i="2" s="1"/>
  <c r="U2292" i="2"/>
  <c r="O2301" i="2"/>
  <c r="J2307" i="2"/>
  <c r="J2315" i="2"/>
  <c r="J2323" i="2"/>
  <c r="J2331" i="2"/>
  <c r="F2060" i="2"/>
  <c r="E2060" i="2" s="1"/>
  <c r="Q2138" i="2"/>
  <c r="T2138" i="2" s="1"/>
  <c r="U2138" i="2" s="1"/>
  <c r="I2313" i="2"/>
  <c r="G2313" i="2" s="1"/>
  <c r="J2329" i="2"/>
  <c r="I2333" i="2"/>
  <c r="G2333" i="2" s="1"/>
  <c r="I2337" i="2"/>
  <c r="G2337" i="2" s="1"/>
  <c r="U2337" i="2"/>
  <c r="J2341" i="2"/>
  <c r="C2349" i="2"/>
  <c r="Q2349" i="2"/>
  <c r="T2349" i="2" s="1"/>
  <c r="U2349" i="2" s="1"/>
  <c r="I2353" i="2"/>
  <c r="G2353" i="2" s="1"/>
  <c r="U2353" i="2"/>
  <c r="J2357" i="2"/>
  <c r="C2365" i="2"/>
  <c r="Q2365" i="2"/>
  <c r="T2365" i="2" s="1"/>
  <c r="I2369" i="2"/>
  <c r="G2369" i="2" s="1"/>
  <c r="U2369" i="2"/>
  <c r="C2381" i="2"/>
  <c r="Q2381" i="2"/>
  <c r="T2381" i="2" s="1"/>
  <c r="U2381" i="2" s="1"/>
  <c r="I2385" i="2"/>
  <c r="G2385" i="2" s="1"/>
  <c r="U2385" i="2"/>
  <c r="J2389" i="2"/>
  <c r="I2397" i="2"/>
  <c r="G2397" i="2" s="1"/>
  <c r="U2397" i="2"/>
  <c r="U2273" i="2"/>
  <c r="I2273" i="2"/>
  <c r="G2273" i="2" s="1"/>
  <c r="U2289" i="2"/>
  <c r="I2289" i="2"/>
  <c r="G2289" i="2" s="1"/>
  <c r="E2321" i="2"/>
  <c r="J2335" i="2"/>
  <c r="O2339" i="2"/>
  <c r="O2355" i="2"/>
  <c r="O2371" i="2"/>
  <c r="I2371" i="2" s="1"/>
  <c r="G2371" i="2" s="1"/>
  <c r="J2383" i="2"/>
  <c r="O2387" i="2"/>
  <c r="I2387" i="2" s="1"/>
  <c r="G2387" i="2" s="1"/>
  <c r="E2133" i="2"/>
  <c r="F2298" i="2"/>
  <c r="E2298" i="2" s="1"/>
  <c r="I2321" i="2"/>
  <c r="G2321" i="2" s="1"/>
  <c r="E2324" i="2"/>
  <c r="C2327" i="2"/>
  <c r="Q2327" i="2"/>
  <c r="T2327" i="2" s="1"/>
  <c r="U2327" i="2" s="1"/>
  <c r="I2152" i="2"/>
  <c r="G2152" i="2" s="1"/>
  <c r="Q2154" i="2"/>
  <c r="T2154" i="2" s="1"/>
  <c r="U2154" i="2" s="1"/>
  <c r="E2189" i="2"/>
  <c r="E2265" i="2"/>
  <c r="I2325" i="2"/>
  <c r="G2325" i="2" s="1"/>
  <c r="E2387" i="2"/>
  <c r="I2575" i="2"/>
  <c r="G2575" i="2" s="1"/>
  <c r="I2582" i="2"/>
  <c r="G2582" i="2" s="1"/>
  <c r="I2590" i="2"/>
  <c r="G2590" i="2" s="1"/>
  <c r="U2590" i="2"/>
  <c r="I2598" i="2"/>
  <c r="G2598" i="2" s="1"/>
  <c r="I2606" i="2"/>
  <c r="G2606" i="2" s="1"/>
  <c r="U2606" i="2"/>
  <c r="I2614" i="2"/>
  <c r="G2614" i="2" s="1"/>
  <c r="I2622" i="2"/>
  <c r="G2622" i="2" s="1"/>
  <c r="C2695" i="2"/>
  <c r="Q2695" i="2"/>
  <c r="T2695" i="2" s="1"/>
  <c r="U2695" i="2" s="1"/>
  <c r="C2701" i="2"/>
  <c r="Q2701" i="2"/>
  <c r="T2701" i="2" s="1"/>
  <c r="U2701" i="2" s="1"/>
  <c r="C2703" i="2"/>
  <c r="Q2703" i="2"/>
  <c r="T2703" i="2" s="1"/>
  <c r="U2703" i="2" s="1"/>
  <c r="C2709" i="2"/>
  <c r="Q2709" i="2"/>
  <c r="T2709" i="2" s="1"/>
  <c r="U2709" i="2" s="1"/>
  <c r="C2719" i="2"/>
  <c r="Q2719" i="2"/>
  <c r="T2719" i="2" s="1"/>
  <c r="U2719" i="2" s="1"/>
  <c r="C2725" i="2"/>
  <c r="Q2725" i="2"/>
  <c r="T2725" i="2" s="1"/>
  <c r="U2725" i="2" s="1"/>
  <c r="C2727" i="2"/>
  <c r="Q2727" i="2"/>
  <c r="T2727" i="2" s="1"/>
  <c r="U2727" i="2" s="1"/>
  <c r="C2733" i="2"/>
  <c r="Q2733" i="2"/>
  <c r="T2733" i="2" s="1"/>
  <c r="U2733" i="2" s="1"/>
  <c r="G2125" i="2"/>
  <c r="E2209" i="2"/>
  <c r="E2261" i="2"/>
  <c r="I2348" i="2"/>
  <c r="G2348" i="2" s="1"/>
  <c r="Q2581" i="2"/>
  <c r="T2581" i="2" s="1"/>
  <c r="C2581" i="2"/>
  <c r="J2581" i="2"/>
  <c r="F2581" i="2"/>
  <c r="E2581" i="2" s="1"/>
  <c r="Q2589" i="2"/>
  <c r="T2589" i="2" s="1"/>
  <c r="U2589" i="2" s="1"/>
  <c r="C2589" i="2"/>
  <c r="J2589" i="2"/>
  <c r="F2589" i="2"/>
  <c r="E2589" i="2" s="1"/>
  <c r="Q2597" i="2"/>
  <c r="T2597" i="2" s="1"/>
  <c r="C2597" i="2"/>
  <c r="J2597" i="2"/>
  <c r="F2597" i="2"/>
  <c r="E2597" i="2" s="1"/>
  <c r="Q2605" i="2"/>
  <c r="T2605" i="2" s="1"/>
  <c r="U2605" i="2" s="1"/>
  <c r="C2605" i="2"/>
  <c r="J2605" i="2"/>
  <c r="F2605" i="2"/>
  <c r="E2605" i="2" s="1"/>
  <c r="Q2613" i="2"/>
  <c r="T2613" i="2" s="1"/>
  <c r="U2613" i="2" s="1"/>
  <c r="C2613" i="2"/>
  <c r="J2613" i="2"/>
  <c r="F2613" i="2"/>
  <c r="E2613" i="2" s="1"/>
  <c r="Q2621" i="2"/>
  <c r="T2621" i="2" s="1"/>
  <c r="U2621" i="2" s="1"/>
  <c r="C2621" i="2"/>
  <c r="J2621" i="2"/>
  <c r="F2621" i="2"/>
  <c r="E2621" i="2" s="1"/>
  <c r="O2627" i="2"/>
  <c r="O2635" i="2"/>
  <c r="O2643" i="2"/>
  <c r="O2651" i="2"/>
  <c r="O2659" i="2"/>
  <c r="O2667" i="2"/>
  <c r="O2675" i="2"/>
  <c r="O2683" i="2"/>
  <c r="E2691" i="2"/>
  <c r="E2699" i="2"/>
  <c r="E2707" i="2"/>
  <c r="E2715" i="2"/>
  <c r="E2723" i="2"/>
  <c r="E2731" i="2"/>
  <c r="E2217" i="2"/>
  <c r="E2269" i="2"/>
  <c r="I2576" i="2"/>
  <c r="G2576" i="2" s="1"/>
  <c r="I2584" i="2"/>
  <c r="G2584" i="2" s="1"/>
  <c r="I2592" i="2"/>
  <c r="G2592" i="2" s="1"/>
  <c r="I2600" i="2"/>
  <c r="G2600" i="2" s="1"/>
  <c r="I2608" i="2"/>
  <c r="G2608" i="2" s="1"/>
  <c r="I2616" i="2"/>
  <c r="G2616" i="2" s="1"/>
  <c r="I2624" i="2"/>
  <c r="G2624" i="2" s="1"/>
  <c r="F2629" i="2"/>
  <c r="E2629" i="2" s="1"/>
  <c r="I2630" i="2"/>
  <c r="G2630" i="2" s="1"/>
  <c r="F2637" i="2"/>
  <c r="E2637" i="2" s="1"/>
  <c r="U2638" i="2"/>
  <c r="I2638" i="2"/>
  <c r="G2638" i="2" s="1"/>
  <c r="F2645" i="2"/>
  <c r="E2645" i="2" s="1"/>
  <c r="U2646" i="2"/>
  <c r="I2646" i="2"/>
  <c r="G2646" i="2" s="1"/>
  <c r="F2653" i="2"/>
  <c r="E2653" i="2" s="1"/>
  <c r="U2654" i="2"/>
  <c r="I2654" i="2"/>
  <c r="G2654" i="2" s="1"/>
  <c r="F2661" i="2"/>
  <c r="E2661" i="2" s="1"/>
  <c r="U2662" i="2"/>
  <c r="I2662" i="2"/>
  <c r="G2662" i="2" s="1"/>
  <c r="F2669" i="2"/>
  <c r="E2669" i="2" s="1"/>
  <c r="U2670" i="2"/>
  <c r="I2670" i="2"/>
  <c r="G2670" i="2" s="1"/>
  <c r="F2677" i="2"/>
  <c r="E2677" i="2" s="1"/>
  <c r="I2678" i="2"/>
  <c r="G2678" i="2" s="1"/>
  <c r="F2685" i="2"/>
  <c r="E2685" i="2" s="1"/>
  <c r="U2686" i="2"/>
  <c r="I2686" i="2"/>
  <c r="G2686" i="2" s="1"/>
  <c r="I2690" i="2"/>
  <c r="G2690" i="2" s="1"/>
  <c r="U2690" i="2"/>
  <c r="I2694" i="2"/>
  <c r="G2694" i="2" s="1"/>
  <c r="U2694" i="2"/>
  <c r="I2698" i="2"/>
  <c r="G2698" i="2" s="1"/>
  <c r="U2698" i="2"/>
  <c r="I2702" i="2"/>
  <c r="G2702" i="2" s="1"/>
  <c r="U2702" i="2"/>
  <c r="I2706" i="2"/>
  <c r="G2706" i="2" s="1"/>
  <c r="U2706" i="2"/>
  <c r="I2710" i="2"/>
  <c r="G2710" i="2" s="1"/>
  <c r="U2710" i="2"/>
  <c r="I2714" i="2"/>
  <c r="G2714" i="2" s="1"/>
  <c r="U2714" i="2"/>
  <c r="I2718" i="2"/>
  <c r="G2718" i="2" s="1"/>
  <c r="U2718" i="2"/>
  <c r="I2722" i="2"/>
  <c r="G2722" i="2" s="1"/>
  <c r="U2722" i="2"/>
  <c r="I2726" i="2"/>
  <c r="G2726" i="2" s="1"/>
  <c r="U2726" i="2"/>
  <c r="I2730" i="2"/>
  <c r="G2730" i="2" s="1"/>
  <c r="I2734" i="2"/>
  <c r="G2734" i="2" s="1"/>
  <c r="U2734" i="2"/>
  <c r="I2278" i="2"/>
  <c r="G2278" i="2" s="1"/>
  <c r="C2278" i="2"/>
  <c r="Q2278" i="2"/>
  <c r="T2278" i="2" s="1"/>
  <c r="U2278" i="2" s="1"/>
  <c r="F2582" i="2"/>
  <c r="E2582" i="2" s="1"/>
  <c r="Q2591" i="2"/>
  <c r="T2591" i="2" s="1"/>
  <c r="U2591" i="2" s="1"/>
  <c r="C2591" i="2"/>
  <c r="F2614" i="2"/>
  <c r="E2614" i="2" s="1"/>
  <c r="Q2623" i="2"/>
  <c r="T2623" i="2" s="1"/>
  <c r="C2623" i="2"/>
  <c r="E2636" i="2"/>
  <c r="E2652" i="2"/>
  <c r="E2668" i="2"/>
  <c r="E2684" i="2"/>
  <c r="I2749" i="2"/>
  <c r="G2749" i="2" s="1"/>
  <c r="I2765" i="2"/>
  <c r="G2765" i="2" s="1"/>
  <c r="I2781" i="2"/>
  <c r="G2781" i="2" s="1"/>
  <c r="I2813" i="2"/>
  <c r="G2813" i="2" s="1"/>
  <c r="I2829" i="2"/>
  <c r="G2829" i="2" s="1"/>
  <c r="I2845" i="2"/>
  <c r="G2845" i="2" s="1"/>
  <c r="C2875" i="2"/>
  <c r="Q2875" i="2"/>
  <c r="T2875" i="2" s="1"/>
  <c r="U2875" i="2" s="1"/>
  <c r="I2875" i="2"/>
  <c r="G2875" i="2" s="1"/>
  <c r="U2882" i="2"/>
  <c r="I2882" i="2"/>
  <c r="G2882" i="2" s="1"/>
  <c r="C2891" i="2"/>
  <c r="Q2891" i="2"/>
  <c r="T2891" i="2" s="1"/>
  <c r="U2891" i="2" s="1"/>
  <c r="C2309" i="2"/>
  <c r="Q2309" i="2"/>
  <c r="T2309" i="2" s="1"/>
  <c r="U2309" i="2" s="1"/>
  <c r="Q2315" i="2"/>
  <c r="T2315" i="2" s="1"/>
  <c r="U2315" i="2" s="1"/>
  <c r="F2385" i="2"/>
  <c r="E2385" i="2" s="1"/>
  <c r="F2586" i="2"/>
  <c r="E2586" i="2" s="1"/>
  <c r="I2595" i="2"/>
  <c r="G2595" i="2" s="1"/>
  <c r="Q2611" i="2"/>
  <c r="T2611" i="2" s="1"/>
  <c r="U2611" i="2" s="1"/>
  <c r="C2611" i="2"/>
  <c r="J2735" i="2"/>
  <c r="F2735" i="2"/>
  <c r="E2735" i="2" s="1"/>
  <c r="C2742" i="2"/>
  <c r="Q2742" i="2"/>
  <c r="T2742" i="2" s="1"/>
  <c r="I2746" i="2"/>
  <c r="G2746" i="2" s="1"/>
  <c r="C2758" i="2"/>
  <c r="Q2758" i="2"/>
  <c r="T2758" i="2" s="1"/>
  <c r="U2758" i="2" s="1"/>
  <c r="C2774" i="2"/>
  <c r="Q2774" i="2"/>
  <c r="T2774" i="2" s="1"/>
  <c r="C2790" i="2"/>
  <c r="Q2790" i="2"/>
  <c r="T2790" i="2" s="1"/>
  <c r="U2790" i="2" s="1"/>
  <c r="C2806" i="2"/>
  <c r="Q2806" i="2"/>
  <c r="T2806" i="2" s="1"/>
  <c r="U2806" i="2" s="1"/>
  <c r="I2810" i="2"/>
  <c r="G2810" i="2" s="1"/>
  <c r="C2822" i="2"/>
  <c r="Q2822" i="2"/>
  <c r="T2822" i="2" s="1"/>
  <c r="C2838" i="2"/>
  <c r="Q2838" i="2"/>
  <c r="T2838" i="2" s="1"/>
  <c r="C2854" i="2"/>
  <c r="Q2854" i="2"/>
  <c r="T2854" i="2" s="1"/>
  <c r="C2870" i="2"/>
  <c r="Q2870" i="2"/>
  <c r="T2870" i="2" s="1"/>
  <c r="U2870" i="2" s="1"/>
  <c r="I2873" i="2"/>
  <c r="G2873" i="2" s="1"/>
  <c r="U2873" i="2"/>
  <c r="C2878" i="2"/>
  <c r="Q2878" i="2"/>
  <c r="T2878" i="2" s="1"/>
  <c r="U2878" i="2" s="1"/>
  <c r="I2881" i="2"/>
  <c r="G2881" i="2" s="1"/>
  <c r="U2881" i="2"/>
  <c r="C2886" i="2"/>
  <c r="Q2886" i="2"/>
  <c r="T2886" i="2" s="1"/>
  <c r="U2886" i="2" s="1"/>
  <c r="I2889" i="2"/>
  <c r="G2889" i="2" s="1"/>
  <c r="U2889" i="2"/>
  <c r="I2894" i="2"/>
  <c r="G2894" i="2" s="1"/>
  <c r="I2900" i="2"/>
  <c r="G2900" i="2" s="1"/>
  <c r="I2902" i="2"/>
  <c r="G2902" i="2" s="1"/>
  <c r="I2904" i="2"/>
  <c r="G2904" i="2" s="1"/>
  <c r="I2908" i="2"/>
  <c r="G2908" i="2" s="1"/>
  <c r="I2910" i="2"/>
  <c r="G2910" i="2" s="1"/>
  <c r="I2912" i="2"/>
  <c r="G2912" i="2" s="1"/>
  <c r="I2976" i="2"/>
  <c r="G2976" i="2" s="1"/>
  <c r="I2982" i="2"/>
  <c r="G2982" i="2" s="1"/>
  <c r="I2992" i="2"/>
  <c r="G2992" i="2" s="1"/>
  <c r="I2998" i="2"/>
  <c r="G2998" i="2" s="1"/>
  <c r="I3000" i="2"/>
  <c r="G3000" i="2" s="1"/>
  <c r="I3022" i="2"/>
  <c r="G3022" i="2" s="1"/>
  <c r="I3034" i="2"/>
  <c r="G3034" i="2" s="1"/>
  <c r="I3036" i="2"/>
  <c r="G3036" i="2" s="1"/>
  <c r="I3050" i="2"/>
  <c r="G3050" i="2" s="1"/>
  <c r="I3056" i="2"/>
  <c r="G3056" i="2" s="1"/>
  <c r="I3060" i="2"/>
  <c r="G3060" i="2" s="1"/>
  <c r="I3070" i="2"/>
  <c r="G3070" i="2" s="1"/>
  <c r="I3088" i="2"/>
  <c r="G3088" i="2" s="1"/>
  <c r="I3106" i="2"/>
  <c r="G3106" i="2" s="1"/>
  <c r="I3112" i="2"/>
  <c r="G3112" i="2" s="1"/>
  <c r="I3132" i="2"/>
  <c r="G3132" i="2" s="1"/>
  <c r="I3136" i="2"/>
  <c r="G3136" i="2" s="1"/>
  <c r="I3138" i="2"/>
  <c r="G3138" i="2" s="1"/>
  <c r="I3176" i="2"/>
  <c r="G3176" i="2" s="1"/>
  <c r="I3190" i="2"/>
  <c r="G3190" i="2" s="1"/>
  <c r="C1735" i="2"/>
  <c r="Q1735" i="2"/>
  <c r="T1735" i="2" s="1"/>
  <c r="U1735" i="2" s="1"/>
  <c r="I1748" i="2"/>
  <c r="G1748" i="2" s="1"/>
  <c r="I1756" i="2"/>
  <c r="G1756" i="2" s="1"/>
  <c r="I1764" i="2"/>
  <c r="G1764" i="2" s="1"/>
  <c r="U1764" i="2"/>
  <c r="I1772" i="2"/>
  <c r="G1772" i="2" s="1"/>
  <c r="I1780" i="2"/>
  <c r="G1780" i="2" s="1"/>
  <c r="I1763" i="2"/>
  <c r="G1763" i="2" s="1"/>
  <c r="I1771" i="2"/>
  <c r="G1771" i="2" s="1"/>
  <c r="I1779" i="2"/>
  <c r="G1779" i="2" s="1"/>
  <c r="Q1749" i="2"/>
  <c r="T1749" i="2" s="1"/>
  <c r="U1749" i="2" s="1"/>
  <c r="C1749" i="2"/>
  <c r="O1757" i="2"/>
  <c r="I1757" i="2" s="1"/>
  <c r="G1757" i="2" s="1"/>
  <c r="U1765" i="2"/>
  <c r="I1765" i="2"/>
  <c r="G1765" i="2" s="1"/>
  <c r="O1773" i="2"/>
  <c r="E1743" i="2"/>
  <c r="U1747" i="2"/>
  <c r="I1747" i="2"/>
  <c r="G1747" i="2" s="1"/>
  <c r="E1751" i="2"/>
  <c r="E1762" i="2"/>
  <c r="I1767" i="2"/>
  <c r="G1767" i="2" s="1"/>
  <c r="U1767" i="2"/>
  <c r="U1781" i="2"/>
  <c r="I1781" i="2"/>
  <c r="G1781" i="2" s="1"/>
  <c r="F1745" i="2"/>
  <c r="E1745" i="2" s="1"/>
  <c r="F1800" i="2"/>
  <c r="E1800" i="2" s="1"/>
  <c r="J1800" i="2"/>
  <c r="F1804" i="2"/>
  <c r="E1804" i="2" s="1"/>
  <c r="J1804" i="2"/>
  <c r="F1808" i="2"/>
  <c r="E1808" i="2" s="1"/>
  <c r="J1808" i="2"/>
  <c r="U1753" i="2"/>
  <c r="I1753" i="2"/>
  <c r="G1753" i="2" s="1"/>
  <c r="O1761" i="2"/>
  <c r="C1796" i="2"/>
  <c r="Q1796" i="2"/>
  <c r="T1796" i="2" s="1"/>
  <c r="U1796" i="2" s="1"/>
  <c r="U1785" i="2"/>
  <c r="I1785" i="2"/>
  <c r="G1785" i="2" s="1"/>
  <c r="C1791" i="2"/>
  <c r="Q1791" i="2"/>
  <c r="T1791" i="2" s="1"/>
  <c r="U1791" i="2" s="1"/>
  <c r="O1815" i="2"/>
  <c r="E1798" i="2"/>
  <c r="I1799" i="2"/>
  <c r="G1799" i="2" s="1"/>
  <c r="E1802" i="2"/>
  <c r="I1803" i="2"/>
  <c r="G1803" i="2" s="1"/>
  <c r="E1806" i="2"/>
  <c r="I1807" i="2"/>
  <c r="G1807" i="2" s="1"/>
  <c r="O1810" i="2"/>
  <c r="I1810" i="2" s="1"/>
  <c r="G1810" i="2" s="1"/>
  <c r="F1820" i="2"/>
  <c r="E1820" i="2" s="1"/>
  <c r="C1824" i="2"/>
  <c r="Q1824" i="2"/>
  <c r="T1824" i="2" s="1"/>
  <c r="U1824" i="2" s="1"/>
  <c r="C1826" i="2"/>
  <c r="Q1826" i="2"/>
  <c r="T1826" i="2" s="1"/>
  <c r="U1826" i="2" s="1"/>
  <c r="C1797" i="2"/>
  <c r="Q1797" i="2"/>
  <c r="T1797" i="2" s="1"/>
  <c r="U1797" i="2" s="1"/>
  <c r="Q1827" i="2"/>
  <c r="T1827" i="2" s="1"/>
  <c r="U1827" i="2" s="1"/>
  <c r="O1829" i="2"/>
  <c r="I1829" i="2" s="1"/>
  <c r="G1829" i="2" s="1"/>
  <c r="E1834" i="2"/>
  <c r="E1836" i="2"/>
  <c r="E1840" i="2"/>
  <c r="E1842" i="2"/>
  <c r="E1848" i="2"/>
  <c r="E1850" i="2"/>
  <c r="E1852" i="2"/>
  <c r="E1854" i="2"/>
  <c r="E1858" i="2"/>
  <c r="E1862" i="2"/>
  <c r="E1866" i="2"/>
  <c r="E1868" i="2"/>
  <c r="E1870" i="2"/>
  <c r="E1874" i="2"/>
  <c r="E1878" i="2"/>
  <c r="E1882" i="2"/>
  <c r="E1884" i="2"/>
  <c r="E1886" i="2"/>
  <c r="E1890" i="2"/>
  <c r="E1896" i="2"/>
  <c r="E1898" i="2"/>
  <c r="E1900" i="2"/>
  <c r="E1904" i="2"/>
  <c r="E1908" i="2"/>
  <c r="E1912" i="2"/>
  <c r="E1914" i="2"/>
  <c r="E1916" i="2"/>
  <c r="E1920" i="2"/>
  <c r="E1922" i="2"/>
  <c r="E1924" i="2"/>
  <c r="E1928" i="2"/>
  <c r="F1814" i="2"/>
  <c r="E1814" i="2" s="1"/>
  <c r="F1832" i="2"/>
  <c r="E1832" i="2" s="1"/>
  <c r="I1951" i="2"/>
  <c r="G1951" i="2" s="1"/>
  <c r="U1951" i="2"/>
  <c r="I1967" i="2"/>
  <c r="G1967" i="2" s="1"/>
  <c r="U1967" i="2"/>
  <c r="I1983" i="2"/>
  <c r="G1983" i="2" s="1"/>
  <c r="U1983" i="2"/>
  <c r="I1999" i="2"/>
  <c r="G1999" i="2" s="1"/>
  <c r="U1999" i="2"/>
  <c r="I1958" i="2"/>
  <c r="G1958" i="2" s="1"/>
  <c r="I1974" i="2"/>
  <c r="G1974" i="2" s="1"/>
  <c r="I1990" i="2"/>
  <c r="G1990" i="2" s="1"/>
  <c r="J2015" i="2"/>
  <c r="F2015" i="2"/>
  <c r="E2015" i="2" s="1"/>
  <c r="Q2016" i="2"/>
  <c r="T2016" i="2" s="1"/>
  <c r="U2016" i="2" s="1"/>
  <c r="C2016" i="2"/>
  <c r="J2023" i="2"/>
  <c r="F2023" i="2"/>
  <c r="E2023" i="2" s="1"/>
  <c r="Q2024" i="2"/>
  <c r="T2024" i="2" s="1"/>
  <c r="U2024" i="2" s="1"/>
  <c r="C2024" i="2"/>
  <c r="J2031" i="2"/>
  <c r="F2031" i="2"/>
  <c r="E2031" i="2" s="1"/>
  <c r="Q2032" i="2"/>
  <c r="T2032" i="2" s="1"/>
  <c r="U2032" i="2" s="1"/>
  <c r="C2032" i="2"/>
  <c r="F2039" i="2"/>
  <c r="E2039" i="2" s="1"/>
  <c r="J2039" i="2"/>
  <c r="Q2040" i="2"/>
  <c r="T2040" i="2" s="1"/>
  <c r="U2040" i="2" s="1"/>
  <c r="C2040" i="2"/>
  <c r="F2047" i="2"/>
  <c r="E2047" i="2" s="1"/>
  <c r="J2047" i="2"/>
  <c r="Q2048" i="2"/>
  <c r="T2048" i="2" s="1"/>
  <c r="U2048" i="2" s="1"/>
  <c r="C2048" i="2"/>
  <c r="F2055" i="2"/>
  <c r="E2055" i="2" s="1"/>
  <c r="J2055" i="2"/>
  <c r="Q2056" i="2"/>
  <c r="T2056" i="2" s="1"/>
  <c r="U2056" i="2" s="1"/>
  <c r="C2056" i="2"/>
  <c r="O1952" i="2"/>
  <c r="E1963" i="2"/>
  <c r="U1964" i="2"/>
  <c r="I1964" i="2"/>
  <c r="G1964" i="2" s="1"/>
  <c r="O1968" i="2"/>
  <c r="E1979" i="2"/>
  <c r="U1980" i="2"/>
  <c r="I1980" i="2"/>
  <c r="G1980" i="2" s="1"/>
  <c r="O1984" i="2"/>
  <c r="E1995" i="2"/>
  <c r="U1996" i="2"/>
  <c r="I1996" i="2"/>
  <c r="G1996" i="2" s="1"/>
  <c r="O2000" i="2"/>
  <c r="I2003" i="2"/>
  <c r="G2003" i="2" s="1"/>
  <c r="I2006" i="2"/>
  <c r="G2006" i="2" s="1"/>
  <c r="F2007" i="2"/>
  <c r="E2007" i="2" s="1"/>
  <c r="F2042" i="2"/>
  <c r="E2042" i="2" s="1"/>
  <c r="F2058" i="2"/>
  <c r="E2058" i="2" s="1"/>
  <c r="C2133" i="2"/>
  <c r="Q2133" i="2"/>
  <c r="T2133" i="2" s="1"/>
  <c r="U2133" i="2" s="1"/>
  <c r="C2149" i="2"/>
  <c r="Q2149" i="2"/>
  <c r="T2149" i="2" s="1"/>
  <c r="U2149" i="2" s="1"/>
  <c r="O2161" i="2"/>
  <c r="E2161" i="2"/>
  <c r="C2169" i="2"/>
  <c r="Q2169" i="2"/>
  <c r="T2169" i="2" s="1"/>
  <c r="U2169" i="2" s="1"/>
  <c r="C2177" i="2"/>
  <c r="Q2177" i="2"/>
  <c r="T2177" i="2" s="1"/>
  <c r="U2177" i="2" s="1"/>
  <c r="C2185" i="2"/>
  <c r="Q2185" i="2"/>
  <c r="T2185" i="2" s="1"/>
  <c r="U2185" i="2" s="1"/>
  <c r="O2193" i="2"/>
  <c r="E2193" i="2"/>
  <c r="C2201" i="2"/>
  <c r="Q2201" i="2"/>
  <c r="T2201" i="2" s="1"/>
  <c r="U2201" i="2" s="1"/>
  <c r="C2209" i="2"/>
  <c r="Q2209" i="2"/>
  <c r="T2209" i="2" s="1"/>
  <c r="U2209" i="2" s="1"/>
  <c r="C2217" i="2"/>
  <c r="Q2217" i="2"/>
  <c r="T2217" i="2" s="1"/>
  <c r="U2217" i="2" s="1"/>
  <c r="C2225" i="2"/>
  <c r="Q2225" i="2"/>
  <c r="T2225" i="2" s="1"/>
  <c r="U2225" i="2" s="1"/>
  <c r="C2233" i="2"/>
  <c r="Q2233" i="2"/>
  <c r="T2233" i="2" s="1"/>
  <c r="U2233" i="2" s="1"/>
  <c r="C2241" i="2"/>
  <c r="Q2241" i="2"/>
  <c r="T2241" i="2" s="1"/>
  <c r="U2241" i="2" s="1"/>
  <c r="C2249" i="2"/>
  <c r="Q2249" i="2"/>
  <c r="T2249" i="2" s="1"/>
  <c r="U2249" i="2" s="1"/>
  <c r="C2257" i="2"/>
  <c r="Q2257" i="2"/>
  <c r="T2257" i="2" s="1"/>
  <c r="U2257" i="2" s="1"/>
  <c r="C2265" i="2"/>
  <c r="Q2265" i="2"/>
  <c r="T2265" i="2" s="1"/>
  <c r="U2265" i="2" s="1"/>
  <c r="F2008" i="2"/>
  <c r="E2008" i="2" s="1"/>
  <c r="Q2027" i="2"/>
  <c r="T2027" i="2" s="1"/>
  <c r="U2027" i="2" s="1"/>
  <c r="F2056" i="2"/>
  <c r="E2056" i="2" s="1"/>
  <c r="O2007" i="2"/>
  <c r="F2018" i="2"/>
  <c r="E2018" i="2" s="1"/>
  <c r="Q2045" i="2"/>
  <c r="T2045" i="2" s="1"/>
  <c r="U2045" i="2" s="1"/>
  <c r="F2012" i="2"/>
  <c r="E2012" i="2" s="1"/>
  <c r="Q2043" i="2"/>
  <c r="T2043" i="2" s="1"/>
  <c r="U2043" i="2" s="1"/>
  <c r="F2144" i="2"/>
  <c r="E2144" i="2" s="1"/>
  <c r="F2160" i="2"/>
  <c r="E2160" i="2" s="1"/>
  <c r="I2165" i="2"/>
  <c r="G2165" i="2" s="1"/>
  <c r="I2173" i="2"/>
  <c r="G2173" i="2" s="1"/>
  <c r="I2181" i="2"/>
  <c r="G2181" i="2" s="1"/>
  <c r="G2189" i="2"/>
  <c r="I2197" i="2"/>
  <c r="G2197" i="2" s="1"/>
  <c r="I2205" i="2"/>
  <c r="G2205" i="2" s="1"/>
  <c r="I2221" i="2"/>
  <c r="G2221" i="2" s="1"/>
  <c r="I2229" i="2"/>
  <c r="G2229" i="2" s="1"/>
  <c r="I2237" i="2"/>
  <c r="G2237" i="2" s="1"/>
  <c r="G2253" i="2"/>
  <c r="I2261" i="2"/>
  <c r="G2261" i="2" s="1"/>
  <c r="I2269" i="2"/>
  <c r="G2269" i="2" s="1"/>
  <c r="Q2023" i="2"/>
  <c r="T2023" i="2" s="1"/>
  <c r="U2023" i="2" s="1"/>
  <c r="F2044" i="2"/>
  <c r="E2044" i="2" s="1"/>
  <c r="U2144" i="2"/>
  <c r="I2144" i="2"/>
  <c r="G2144" i="2" s="1"/>
  <c r="Q2146" i="2"/>
  <c r="T2146" i="2" s="1"/>
  <c r="U2146" i="2" s="1"/>
  <c r="O2170" i="2"/>
  <c r="I2170" i="2" s="1"/>
  <c r="G2170" i="2" s="1"/>
  <c r="O2186" i="2"/>
  <c r="I2186" i="2" s="1"/>
  <c r="G2186" i="2" s="1"/>
  <c r="J2190" i="2"/>
  <c r="O2202" i="2"/>
  <c r="I2202" i="2" s="1"/>
  <c r="G2202" i="2" s="1"/>
  <c r="O2218" i="2"/>
  <c r="J2222" i="2"/>
  <c r="O2234" i="2"/>
  <c r="O2250" i="2"/>
  <c r="J2254" i="2"/>
  <c r="O2266" i="2"/>
  <c r="C2270" i="2"/>
  <c r="Q2270" i="2"/>
  <c r="T2270" i="2" s="1"/>
  <c r="U2270" i="2" s="1"/>
  <c r="O2272" i="2"/>
  <c r="O2297" i="2"/>
  <c r="Q2059" i="2"/>
  <c r="T2059" i="2" s="1"/>
  <c r="U2059" i="2" s="1"/>
  <c r="C2118" i="2"/>
  <c r="Q2118" i="2"/>
  <c r="T2118" i="2" s="1"/>
  <c r="U2118" i="2" s="1"/>
  <c r="I2118" i="2"/>
  <c r="G2118" i="2" s="1"/>
  <c r="U2132" i="2"/>
  <c r="I2132" i="2"/>
  <c r="G2132" i="2" s="1"/>
  <c r="C2134" i="2"/>
  <c r="Q2134" i="2"/>
  <c r="T2134" i="2" s="1"/>
  <c r="U2134" i="2" s="1"/>
  <c r="I2148" i="2"/>
  <c r="G2148" i="2" s="1"/>
  <c r="C2150" i="2"/>
  <c r="Q2150" i="2"/>
  <c r="T2150" i="2" s="1"/>
  <c r="U2150" i="2" s="1"/>
  <c r="I2156" i="2"/>
  <c r="G2156" i="2" s="1"/>
  <c r="U2156" i="2"/>
  <c r="I2164" i="2"/>
  <c r="G2164" i="2" s="1"/>
  <c r="I2172" i="2"/>
  <c r="G2172" i="2" s="1"/>
  <c r="I2180" i="2"/>
  <c r="G2180" i="2" s="1"/>
  <c r="U2180" i="2"/>
  <c r="I2188" i="2"/>
  <c r="G2188" i="2" s="1"/>
  <c r="I2196" i="2"/>
  <c r="G2196" i="2" s="1"/>
  <c r="I2204" i="2"/>
  <c r="G2204" i="2" s="1"/>
  <c r="U2204" i="2"/>
  <c r="I2212" i="2"/>
  <c r="G2212" i="2" s="1"/>
  <c r="U2212" i="2"/>
  <c r="I2220" i="2"/>
  <c r="G2220" i="2" s="1"/>
  <c r="U2220" i="2"/>
  <c r="I2228" i="2"/>
  <c r="G2228" i="2" s="1"/>
  <c r="I2236" i="2"/>
  <c r="G2236" i="2" s="1"/>
  <c r="U2236" i="2"/>
  <c r="I2244" i="2"/>
  <c r="G2244" i="2" s="1"/>
  <c r="U2244" i="2"/>
  <c r="I2252" i="2"/>
  <c r="G2252" i="2" s="1"/>
  <c r="U2252" i="2"/>
  <c r="I2260" i="2"/>
  <c r="G2260" i="2" s="1"/>
  <c r="I2268" i="2"/>
  <c r="G2268" i="2" s="1"/>
  <c r="U2268" i="2"/>
  <c r="F2270" i="2"/>
  <c r="E2270" i="2" s="1"/>
  <c r="C2274" i="2"/>
  <c r="Q2274" i="2"/>
  <c r="T2274" i="2" s="1"/>
  <c r="U2274" i="2" s="1"/>
  <c r="C2276" i="2"/>
  <c r="Q2276" i="2"/>
  <c r="T2276" i="2" s="1"/>
  <c r="U2276" i="2" s="1"/>
  <c r="E2288" i="2"/>
  <c r="E2297" i="2"/>
  <c r="C2304" i="2"/>
  <c r="Q2304" i="2"/>
  <c r="T2304" i="2" s="1"/>
  <c r="U2304" i="2" s="1"/>
  <c r="I2307" i="2"/>
  <c r="G2307" i="2" s="1"/>
  <c r="U2307" i="2"/>
  <c r="C2312" i="2"/>
  <c r="Q2312" i="2"/>
  <c r="T2312" i="2" s="1"/>
  <c r="U2312" i="2" s="1"/>
  <c r="I2315" i="2"/>
  <c r="G2315" i="2" s="1"/>
  <c r="C2320" i="2"/>
  <c r="Q2320" i="2"/>
  <c r="T2320" i="2" s="1"/>
  <c r="U2320" i="2" s="1"/>
  <c r="I2323" i="2"/>
  <c r="G2323" i="2" s="1"/>
  <c r="U2323" i="2"/>
  <c r="C2328" i="2"/>
  <c r="Q2328" i="2"/>
  <c r="T2328" i="2" s="1"/>
  <c r="U2328" i="2" s="1"/>
  <c r="I2328" i="2"/>
  <c r="G2328" i="2" s="1"/>
  <c r="I2331" i="2"/>
  <c r="G2331" i="2" s="1"/>
  <c r="U2331" i="2"/>
  <c r="C2336" i="2"/>
  <c r="Q2336" i="2"/>
  <c r="T2336" i="2" s="1"/>
  <c r="U2336" i="2" s="1"/>
  <c r="C2344" i="2"/>
  <c r="Q2344" i="2"/>
  <c r="T2344" i="2" s="1"/>
  <c r="U2344" i="2" s="1"/>
  <c r="C2352" i="2"/>
  <c r="Q2352" i="2"/>
  <c r="T2352" i="2" s="1"/>
  <c r="U2352" i="2" s="1"/>
  <c r="C2360" i="2"/>
  <c r="Q2360" i="2"/>
  <c r="T2360" i="2" s="1"/>
  <c r="U2360" i="2" s="1"/>
  <c r="C2368" i="2"/>
  <c r="Q2368" i="2"/>
  <c r="T2368" i="2" s="1"/>
  <c r="U2368" i="2" s="1"/>
  <c r="C2376" i="2"/>
  <c r="Q2376" i="2"/>
  <c r="T2376" i="2" s="1"/>
  <c r="U2376" i="2" s="1"/>
  <c r="C2384" i="2"/>
  <c r="Q2384" i="2"/>
  <c r="T2384" i="2" s="1"/>
  <c r="U2384" i="2" s="1"/>
  <c r="C2392" i="2"/>
  <c r="Q2392" i="2"/>
  <c r="T2392" i="2" s="1"/>
  <c r="U2392" i="2" s="1"/>
  <c r="Q2031" i="2"/>
  <c r="T2031" i="2" s="1"/>
  <c r="U2031" i="2" s="1"/>
  <c r="I2316" i="2"/>
  <c r="G2316" i="2" s="1"/>
  <c r="C2319" i="2"/>
  <c r="Q2319" i="2"/>
  <c r="T2319" i="2" s="1"/>
  <c r="U2319" i="2" s="1"/>
  <c r="J2333" i="2"/>
  <c r="J2337" i="2"/>
  <c r="C2345" i="2"/>
  <c r="Q2345" i="2"/>
  <c r="T2345" i="2" s="1"/>
  <c r="U2345" i="2" s="1"/>
  <c r="I2349" i="2"/>
  <c r="G2349" i="2" s="1"/>
  <c r="C2361" i="2"/>
  <c r="Q2361" i="2"/>
  <c r="T2361" i="2" s="1"/>
  <c r="U2361" i="2" s="1"/>
  <c r="I2365" i="2"/>
  <c r="G2365" i="2" s="1"/>
  <c r="U2365" i="2"/>
  <c r="J2369" i="2"/>
  <c r="C2377" i="2"/>
  <c r="Q2377" i="2"/>
  <c r="T2377" i="2" s="1"/>
  <c r="U2377" i="2" s="1"/>
  <c r="I2381" i="2"/>
  <c r="G2381" i="2" s="1"/>
  <c r="C2393" i="2"/>
  <c r="Q2393" i="2"/>
  <c r="T2393" i="2" s="1"/>
  <c r="U2393" i="2" s="1"/>
  <c r="F2120" i="2"/>
  <c r="E2120" i="2" s="1"/>
  <c r="O2120" i="2"/>
  <c r="O2280" i="2"/>
  <c r="I2280" i="2" s="1"/>
  <c r="G2280" i="2" s="1"/>
  <c r="O2296" i="2"/>
  <c r="O2317" i="2"/>
  <c r="I2343" i="2"/>
  <c r="G2343" i="2" s="1"/>
  <c r="C2343" i="2"/>
  <c r="Q2343" i="2"/>
  <c r="T2343" i="2" s="1"/>
  <c r="U2343" i="2" s="1"/>
  <c r="I2359" i="2"/>
  <c r="G2359" i="2" s="1"/>
  <c r="C2359" i="2"/>
  <c r="Q2359" i="2"/>
  <c r="T2359" i="2" s="1"/>
  <c r="U2359" i="2" s="1"/>
  <c r="J2371" i="2"/>
  <c r="I2375" i="2"/>
  <c r="G2375" i="2" s="1"/>
  <c r="C2375" i="2"/>
  <c r="Q2375" i="2"/>
  <c r="T2375" i="2" s="1"/>
  <c r="U2375" i="2" s="1"/>
  <c r="I2391" i="2"/>
  <c r="G2391" i="2" s="1"/>
  <c r="C2391" i="2"/>
  <c r="Q2391" i="2"/>
  <c r="T2391" i="2" s="1"/>
  <c r="U2391" i="2" s="1"/>
  <c r="I2141" i="2"/>
  <c r="G2141" i="2" s="1"/>
  <c r="F2282" i="2"/>
  <c r="E2282" i="2" s="1"/>
  <c r="O2305" i="2"/>
  <c r="I2305" i="2" s="1"/>
  <c r="G2305" i="2" s="1"/>
  <c r="I2324" i="2"/>
  <c r="G2324" i="2" s="1"/>
  <c r="E2336" i="2"/>
  <c r="E2348" i="2"/>
  <c r="E2364" i="2"/>
  <c r="E2380" i="2"/>
  <c r="E2396" i="2"/>
  <c r="E2233" i="2"/>
  <c r="I2344" i="2"/>
  <c r="G2344" i="2" s="1"/>
  <c r="E2398" i="2"/>
  <c r="E2400" i="2"/>
  <c r="E2402" i="2"/>
  <c r="E2406" i="2"/>
  <c r="E2408" i="2"/>
  <c r="E2410" i="2"/>
  <c r="E2414" i="2"/>
  <c r="E2416" i="2"/>
  <c r="E2418" i="2"/>
  <c r="E2422" i="2"/>
  <c r="E2424" i="2"/>
  <c r="E2426" i="2"/>
  <c r="E2430" i="2"/>
  <c r="E2432" i="2"/>
  <c r="E2434" i="2"/>
  <c r="E2438" i="2"/>
  <c r="E2440" i="2"/>
  <c r="E2442" i="2"/>
  <c r="E2446" i="2"/>
  <c r="E2448" i="2"/>
  <c r="E2450" i="2"/>
  <c r="E2454" i="2"/>
  <c r="E2456" i="2"/>
  <c r="E2458" i="2"/>
  <c r="E2462" i="2"/>
  <c r="E2464" i="2"/>
  <c r="E2466" i="2"/>
  <c r="E2470" i="2"/>
  <c r="E2472" i="2"/>
  <c r="E2474" i="2"/>
  <c r="E2478" i="2"/>
  <c r="E2480" i="2"/>
  <c r="E2482" i="2"/>
  <c r="E2486" i="2"/>
  <c r="E2488" i="2"/>
  <c r="E2490" i="2"/>
  <c r="E2494" i="2"/>
  <c r="E2496" i="2"/>
  <c r="E2498" i="2"/>
  <c r="E2502" i="2"/>
  <c r="E2504" i="2"/>
  <c r="E2506" i="2"/>
  <c r="E2510" i="2"/>
  <c r="E2512" i="2"/>
  <c r="E2514" i="2"/>
  <c r="E2518" i="2"/>
  <c r="E2520" i="2"/>
  <c r="E2522" i="2"/>
  <c r="E2526" i="2"/>
  <c r="E2528" i="2"/>
  <c r="E2530" i="2"/>
  <c r="E2534" i="2"/>
  <c r="E2536" i="2"/>
  <c r="E2538" i="2"/>
  <c r="E2542" i="2"/>
  <c r="E2544" i="2"/>
  <c r="E2546" i="2"/>
  <c r="E2550" i="2"/>
  <c r="E2552" i="2"/>
  <c r="E2554" i="2"/>
  <c r="E2558" i="2"/>
  <c r="E2560" i="2"/>
  <c r="E2562" i="2"/>
  <c r="E2566" i="2"/>
  <c r="E2568" i="2"/>
  <c r="E2570" i="2"/>
  <c r="E2574" i="2"/>
  <c r="O2578" i="2"/>
  <c r="J2578" i="2"/>
  <c r="F2578" i="2"/>
  <c r="E2578" i="2" s="1"/>
  <c r="O2586" i="2"/>
  <c r="I2586" i="2" s="1"/>
  <c r="G2586" i="2" s="1"/>
  <c r="O2594" i="2"/>
  <c r="J2594" i="2"/>
  <c r="F2594" i="2"/>
  <c r="E2594" i="2" s="1"/>
  <c r="O2602" i="2"/>
  <c r="O2610" i="2"/>
  <c r="J2610" i="2"/>
  <c r="F2610" i="2"/>
  <c r="E2610" i="2" s="1"/>
  <c r="O2618" i="2"/>
  <c r="I2618" i="2" s="1"/>
  <c r="G2618" i="2" s="1"/>
  <c r="I2633" i="2"/>
  <c r="G2633" i="2" s="1"/>
  <c r="I2641" i="2"/>
  <c r="G2641" i="2" s="1"/>
  <c r="I2657" i="2"/>
  <c r="G2657" i="2" s="1"/>
  <c r="I2665" i="2"/>
  <c r="G2665" i="2" s="1"/>
  <c r="I2673" i="2"/>
  <c r="G2673" i="2" s="1"/>
  <c r="E2177" i="2"/>
  <c r="E2229" i="2"/>
  <c r="I2396" i="2"/>
  <c r="G2396" i="2" s="1"/>
  <c r="I2581" i="2"/>
  <c r="G2581" i="2" s="1"/>
  <c r="U2581" i="2"/>
  <c r="I2589" i="2"/>
  <c r="G2589" i="2" s="1"/>
  <c r="I2597" i="2"/>
  <c r="G2597" i="2" s="1"/>
  <c r="U2597" i="2"/>
  <c r="I2605" i="2"/>
  <c r="G2605" i="2" s="1"/>
  <c r="I2613" i="2"/>
  <c r="G2613" i="2" s="1"/>
  <c r="I2621" i="2"/>
  <c r="G2621" i="2" s="1"/>
  <c r="O2629" i="2"/>
  <c r="O2637" i="2"/>
  <c r="I2637" i="2" s="1"/>
  <c r="G2637" i="2" s="1"/>
  <c r="O2645" i="2"/>
  <c r="I2645" i="2" s="1"/>
  <c r="G2645" i="2" s="1"/>
  <c r="O2653" i="2"/>
  <c r="I2653" i="2" s="1"/>
  <c r="G2653" i="2" s="1"/>
  <c r="O2661" i="2"/>
  <c r="O2669" i="2"/>
  <c r="I2669" i="2" s="1"/>
  <c r="G2669" i="2" s="1"/>
  <c r="O2677" i="2"/>
  <c r="I2677" i="2" s="1"/>
  <c r="G2677" i="2" s="1"/>
  <c r="O2685" i="2"/>
  <c r="I2685" i="2" s="1"/>
  <c r="G2685" i="2" s="1"/>
  <c r="E2693" i="2"/>
  <c r="E2701" i="2"/>
  <c r="E2709" i="2"/>
  <c r="E2717" i="2"/>
  <c r="E2725" i="2"/>
  <c r="E2733" i="2"/>
  <c r="E2185" i="2"/>
  <c r="E2237" i="2"/>
  <c r="I2352" i="2"/>
  <c r="G2352" i="2" s="1"/>
  <c r="O2580" i="2"/>
  <c r="I2580" i="2" s="1"/>
  <c r="G2580" i="2" s="1"/>
  <c r="F2580" i="2"/>
  <c r="E2580" i="2" s="1"/>
  <c r="J2580" i="2"/>
  <c r="O2588" i="2"/>
  <c r="F2588" i="2"/>
  <c r="E2588" i="2" s="1"/>
  <c r="J2588" i="2"/>
  <c r="O2596" i="2"/>
  <c r="F2596" i="2"/>
  <c r="E2596" i="2" s="1"/>
  <c r="J2596" i="2"/>
  <c r="O2604" i="2"/>
  <c r="I2604" i="2" s="1"/>
  <c r="G2604" i="2" s="1"/>
  <c r="F2604" i="2"/>
  <c r="E2604" i="2" s="1"/>
  <c r="J2604" i="2"/>
  <c r="O2612" i="2"/>
  <c r="I2612" i="2" s="1"/>
  <c r="G2612" i="2" s="1"/>
  <c r="F2612" i="2"/>
  <c r="E2612" i="2" s="1"/>
  <c r="J2612" i="2"/>
  <c r="O2620" i="2"/>
  <c r="F2620" i="2"/>
  <c r="E2620" i="2" s="1"/>
  <c r="J2620" i="2"/>
  <c r="F2627" i="2"/>
  <c r="E2627" i="2" s="1"/>
  <c r="U2628" i="2"/>
  <c r="I2628" i="2"/>
  <c r="G2628" i="2" s="1"/>
  <c r="J2634" i="2"/>
  <c r="F2635" i="2"/>
  <c r="E2635" i="2" s="1"/>
  <c r="U2636" i="2"/>
  <c r="I2636" i="2"/>
  <c r="G2636" i="2" s="1"/>
  <c r="E2640" i="2"/>
  <c r="J2642" i="2"/>
  <c r="F2643" i="2"/>
  <c r="E2643" i="2" s="1"/>
  <c r="U2644" i="2"/>
  <c r="I2644" i="2"/>
  <c r="G2644" i="2" s="1"/>
  <c r="J2650" i="2"/>
  <c r="F2651" i="2"/>
  <c r="E2651" i="2" s="1"/>
  <c r="I2652" i="2"/>
  <c r="G2652" i="2" s="1"/>
  <c r="E2656" i="2"/>
  <c r="J2658" i="2"/>
  <c r="F2659" i="2"/>
  <c r="E2659" i="2" s="1"/>
  <c r="U2660" i="2"/>
  <c r="I2660" i="2"/>
  <c r="G2660" i="2" s="1"/>
  <c r="J2666" i="2"/>
  <c r="F2667" i="2"/>
  <c r="E2667" i="2" s="1"/>
  <c r="U2668" i="2"/>
  <c r="I2668" i="2"/>
  <c r="G2668" i="2" s="1"/>
  <c r="E2672" i="2"/>
  <c r="J2674" i="2"/>
  <c r="F2675" i="2"/>
  <c r="E2675" i="2" s="1"/>
  <c r="U2676" i="2"/>
  <c r="I2676" i="2"/>
  <c r="G2676" i="2" s="1"/>
  <c r="F2683" i="2"/>
  <c r="E2683" i="2" s="1"/>
  <c r="U2684" i="2"/>
  <c r="I2684" i="2"/>
  <c r="G2684" i="2" s="1"/>
  <c r="J2688" i="2"/>
  <c r="F2688" i="2"/>
  <c r="E2688" i="2" s="1"/>
  <c r="J2692" i="2"/>
  <c r="F2692" i="2"/>
  <c r="E2692" i="2" s="1"/>
  <c r="J2696" i="2"/>
  <c r="F2696" i="2"/>
  <c r="E2696" i="2" s="1"/>
  <c r="J2700" i="2"/>
  <c r="F2700" i="2"/>
  <c r="E2700" i="2" s="1"/>
  <c r="J2704" i="2"/>
  <c r="F2704" i="2"/>
  <c r="E2704" i="2" s="1"/>
  <c r="J2708" i="2"/>
  <c r="F2708" i="2"/>
  <c r="E2708" i="2" s="1"/>
  <c r="J2712" i="2"/>
  <c r="F2712" i="2"/>
  <c r="E2712" i="2" s="1"/>
  <c r="J2716" i="2"/>
  <c r="F2716" i="2"/>
  <c r="E2716" i="2" s="1"/>
  <c r="J2720" i="2"/>
  <c r="F2720" i="2"/>
  <c r="E2720" i="2" s="1"/>
  <c r="J2724" i="2"/>
  <c r="F2724" i="2"/>
  <c r="E2724" i="2" s="1"/>
  <c r="J2728" i="2"/>
  <c r="F2728" i="2"/>
  <c r="E2728" i="2" s="1"/>
  <c r="C2728" i="2"/>
  <c r="Q2728" i="2"/>
  <c r="T2728" i="2" s="1"/>
  <c r="U2728" i="2" s="1"/>
  <c r="J2732" i="2"/>
  <c r="F2732" i="2"/>
  <c r="E2732" i="2" s="1"/>
  <c r="C2732" i="2"/>
  <c r="Q2732" i="2"/>
  <c r="T2732" i="2" s="1"/>
  <c r="U2732" i="2" s="1"/>
  <c r="E2278" i="2"/>
  <c r="I2591" i="2"/>
  <c r="G2591" i="2" s="1"/>
  <c r="I2623" i="2"/>
  <c r="G2623" i="2" s="1"/>
  <c r="U2623" i="2"/>
  <c r="C2737" i="2"/>
  <c r="Q2737" i="2"/>
  <c r="T2737" i="2" s="1"/>
  <c r="U2737" i="2" s="1"/>
  <c r="C2745" i="2"/>
  <c r="Q2745" i="2"/>
  <c r="T2745" i="2" s="1"/>
  <c r="U2745" i="2" s="1"/>
  <c r="C2753" i="2"/>
  <c r="Q2753" i="2"/>
  <c r="T2753" i="2" s="1"/>
  <c r="U2753" i="2" s="1"/>
  <c r="C2761" i="2"/>
  <c r="Q2761" i="2"/>
  <c r="T2761" i="2" s="1"/>
  <c r="U2761" i="2" s="1"/>
  <c r="C2769" i="2"/>
  <c r="Q2769" i="2"/>
  <c r="T2769" i="2" s="1"/>
  <c r="U2769" i="2" s="1"/>
  <c r="C2777" i="2"/>
  <c r="Q2777" i="2"/>
  <c r="T2777" i="2" s="1"/>
  <c r="U2777" i="2" s="1"/>
  <c r="C2785" i="2"/>
  <c r="Q2785" i="2"/>
  <c r="T2785" i="2" s="1"/>
  <c r="U2785" i="2" s="1"/>
  <c r="C2793" i="2"/>
  <c r="Q2793" i="2"/>
  <c r="T2793" i="2" s="1"/>
  <c r="U2793" i="2" s="1"/>
  <c r="C2801" i="2"/>
  <c r="Q2801" i="2"/>
  <c r="T2801" i="2" s="1"/>
  <c r="U2801" i="2" s="1"/>
  <c r="C2809" i="2"/>
  <c r="Q2809" i="2"/>
  <c r="T2809" i="2" s="1"/>
  <c r="U2809" i="2" s="1"/>
  <c r="C2817" i="2"/>
  <c r="Q2817" i="2"/>
  <c r="T2817" i="2" s="1"/>
  <c r="U2817" i="2" s="1"/>
  <c r="C2825" i="2"/>
  <c r="Q2825" i="2"/>
  <c r="T2825" i="2" s="1"/>
  <c r="U2825" i="2" s="1"/>
  <c r="C2833" i="2"/>
  <c r="Q2833" i="2"/>
  <c r="T2833" i="2" s="1"/>
  <c r="U2833" i="2" s="1"/>
  <c r="C2841" i="2"/>
  <c r="Q2841" i="2"/>
  <c r="T2841" i="2" s="1"/>
  <c r="U2841" i="2" s="1"/>
  <c r="C2849" i="2"/>
  <c r="Q2849" i="2"/>
  <c r="T2849" i="2" s="1"/>
  <c r="U2849" i="2" s="1"/>
  <c r="C2857" i="2"/>
  <c r="Q2857" i="2"/>
  <c r="T2857" i="2" s="1"/>
  <c r="U2857" i="2" s="1"/>
  <c r="C2865" i="2"/>
  <c r="Q2865" i="2"/>
  <c r="T2865" i="2" s="1"/>
  <c r="U2865" i="2" s="1"/>
  <c r="I2870" i="2"/>
  <c r="G2870" i="2" s="1"/>
  <c r="C2879" i="2"/>
  <c r="Q2879" i="2"/>
  <c r="T2879" i="2" s="1"/>
  <c r="U2879" i="2" s="1"/>
  <c r="I2879" i="2"/>
  <c r="G2879" i="2" s="1"/>
  <c r="I2886" i="2"/>
  <c r="G2886" i="2" s="1"/>
  <c r="E2181" i="2"/>
  <c r="I2309" i="2"/>
  <c r="G2309" i="2" s="1"/>
  <c r="E2312" i="2"/>
  <c r="F2602" i="2"/>
  <c r="E2602" i="2" s="1"/>
  <c r="I2611" i="2"/>
  <c r="G2611" i="2" s="1"/>
  <c r="C2738" i="2"/>
  <c r="Q2738" i="2"/>
  <c r="T2738" i="2" s="1"/>
  <c r="U2738" i="2" s="1"/>
  <c r="U2742" i="2"/>
  <c r="I2742" i="2"/>
  <c r="G2742" i="2" s="1"/>
  <c r="C2754" i="2"/>
  <c r="Q2754" i="2"/>
  <c r="T2754" i="2" s="1"/>
  <c r="U2754" i="2" s="1"/>
  <c r="I2758" i="2"/>
  <c r="G2758" i="2" s="1"/>
  <c r="C2770" i="2"/>
  <c r="Q2770" i="2"/>
  <c r="T2770" i="2" s="1"/>
  <c r="U2770" i="2" s="1"/>
  <c r="U2774" i="2"/>
  <c r="I2774" i="2"/>
  <c r="G2774" i="2" s="1"/>
  <c r="C2786" i="2"/>
  <c r="Q2786" i="2"/>
  <c r="T2786" i="2" s="1"/>
  <c r="U2786" i="2" s="1"/>
  <c r="I2790" i="2"/>
  <c r="G2790" i="2" s="1"/>
  <c r="C2802" i="2"/>
  <c r="Q2802" i="2"/>
  <c r="T2802" i="2" s="1"/>
  <c r="U2802" i="2" s="1"/>
  <c r="I2806" i="2"/>
  <c r="G2806" i="2" s="1"/>
  <c r="C2818" i="2"/>
  <c r="Q2818" i="2"/>
  <c r="T2818" i="2" s="1"/>
  <c r="U2818" i="2" s="1"/>
  <c r="U2822" i="2"/>
  <c r="I2822" i="2"/>
  <c r="G2822" i="2" s="1"/>
  <c r="C2834" i="2"/>
  <c r="Q2834" i="2"/>
  <c r="T2834" i="2" s="1"/>
  <c r="U2834" i="2" s="1"/>
  <c r="U2838" i="2"/>
  <c r="I2838" i="2"/>
  <c r="G2838" i="2" s="1"/>
  <c r="C2850" i="2"/>
  <c r="Q2850" i="2"/>
  <c r="T2850" i="2" s="1"/>
  <c r="U2850" i="2" s="1"/>
  <c r="U2854" i="2"/>
  <c r="I2854" i="2"/>
  <c r="G2854" i="2" s="1"/>
  <c r="C2866" i="2"/>
  <c r="Q2866" i="2"/>
  <c r="T2866" i="2" s="1"/>
  <c r="U2866" i="2" s="1"/>
  <c r="I2866" i="2"/>
  <c r="G2866" i="2" s="1"/>
  <c r="J2871" i="2"/>
  <c r="F2871" i="2"/>
  <c r="E2871" i="2" s="1"/>
  <c r="J2879" i="2"/>
  <c r="F2879" i="2"/>
  <c r="E2879" i="2" s="1"/>
  <c r="J2887" i="2"/>
  <c r="F2887" i="2"/>
  <c r="E2887" i="2" s="1"/>
  <c r="E2895" i="2"/>
  <c r="O2895" i="2"/>
  <c r="I2895" i="2" s="1"/>
  <c r="G2895" i="2" s="1"/>
  <c r="E2897" i="2"/>
  <c r="O2897" i="2"/>
  <c r="I2897" i="2" s="1"/>
  <c r="G2897" i="2" s="1"/>
  <c r="E2899" i="2"/>
  <c r="O2899" i="2"/>
  <c r="I2899" i="2" s="1"/>
  <c r="G2899" i="2" s="1"/>
  <c r="E2901" i="2"/>
  <c r="O2901" i="2"/>
  <c r="I2901" i="2" s="1"/>
  <c r="G2901" i="2" s="1"/>
  <c r="O2903" i="2"/>
  <c r="I2903" i="2" s="1"/>
  <c r="G2903" i="2" s="1"/>
  <c r="E2903" i="2"/>
  <c r="E2905" i="2"/>
  <c r="O2905" i="2"/>
  <c r="E2907" i="2"/>
  <c r="O2907" i="2"/>
  <c r="I2907" i="2" s="1"/>
  <c r="G2907" i="2" s="1"/>
  <c r="E2909" i="2"/>
  <c r="O2909" i="2"/>
  <c r="I2909" i="2" s="1"/>
  <c r="G2909" i="2" s="1"/>
  <c r="O2911" i="2"/>
  <c r="I2911" i="2" s="1"/>
  <c r="G2911" i="2" s="1"/>
  <c r="E2911" i="2"/>
  <c r="I2743" i="2"/>
  <c r="G2743" i="2" s="1"/>
  <c r="C2747" i="2"/>
  <c r="Q2747" i="2"/>
  <c r="T2747" i="2" s="1"/>
  <c r="U2747" i="2" s="1"/>
  <c r="I2755" i="2"/>
  <c r="G2755" i="2" s="1"/>
  <c r="I2767" i="2"/>
  <c r="G2767" i="2" s="1"/>
  <c r="I2775" i="2"/>
  <c r="G2775" i="2" s="1"/>
  <c r="I2787" i="2"/>
  <c r="G2787" i="2" s="1"/>
  <c r="C2791" i="2"/>
  <c r="Q2791" i="2"/>
  <c r="T2791" i="2" s="1"/>
  <c r="U2791" i="2" s="1"/>
  <c r="I2799" i="2"/>
  <c r="G2799" i="2" s="1"/>
  <c r="C2803" i="2"/>
  <c r="Q2803" i="2"/>
  <c r="T2803" i="2" s="1"/>
  <c r="U2803" i="2" s="1"/>
  <c r="C2811" i="2"/>
  <c r="Q2811" i="2"/>
  <c r="T2811" i="2" s="1"/>
  <c r="Q2619" i="2"/>
  <c r="T2619" i="2" s="1"/>
  <c r="U2619" i="2" s="1"/>
  <c r="C2619" i="2"/>
  <c r="Q2599" i="2"/>
  <c r="T2599" i="2" s="1"/>
  <c r="U2599" i="2" s="1"/>
  <c r="C2599" i="2"/>
  <c r="C2743" i="2"/>
  <c r="Q2743" i="2"/>
  <c r="T2743" i="2" s="1"/>
  <c r="U2743" i="2" s="1"/>
  <c r="C2755" i="2"/>
  <c r="Q2755" i="2"/>
  <c r="T2755" i="2" s="1"/>
  <c r="U2755" i="2" s="1"/>
  <c r="C2767" i="2"/>
  <c r="Q2767" i="2"/>
  <c r="T2767" i="2" s="1"/>
  <c r="U2767" i="2" s="1"/>
  <c r="C2775" i="2"/>
  <c r="Q2775" i="2"/>
  <c r="T2775" i="2" s="1"/>
  <c r="U2775" i="2" s="1"/>
  <c r="C2787" i="2"/>
  <c r="Q2787" i="2"/>
  <c r="T2787" i="2" s="1"/>
  <c r="U2787" i="2" s="1"/>
  <c r="C2799" i="2"/>
  <c r="Q2799" i="2"/>
  <c r="T2799" i="2" s="1"/>
  <c r="U2799" i="2" s="1"/>
  <c r="C2819" i="2"/>
  <c r="Q2819" i="2"/>
  <c r="T2819" i="2" s="1"/>
  <c r="U2819" i="2" s="1"/>
  <c r="C2831" i="2"/>
  <c r="Q2831" i="2"/>
  <c r="T2831" i="2" s="1"/>
  <c r="U2831" i="2" s="1"/>
  <c r="O2914" i="2"/>
  <c r="O2918" i="2"/>
  <c r="O2922" i="2"/>
  <c r="O2926" i="2"/>
  <c r="I2926" i="2" s="1"/>
  <c r="G2926" i="2" s="1"/>
  <c r="O2930" i="2"/>
  <c r="O2934" i="2"/>
  <c r="O2938" i="2"/>
  <c r="O2942" i="2"/>
  <c r="I2942" i="2" s="1"/>
  <c r="G2942" i="2" s="1"/>
  <c r="O2946" i="2"/>
  <c r="O2950" i="2"/>
  <c r="O2954" i="2"/>
  <c r="O2958" i="2"/>
  <c r="I2958" i="2" s="1"/>
  <c r="G2958" i="2" s="1"/>
  <c r="O2962" i="2"/>
  <c r="O2966" i="2"/>
  <c r="O2970" i="2"/>
  <c r="O2974" i="2"/>
  <c r="I2974" i="2" s="1"/>
  <c r="G2974" i="2" s="1"/>
  <c r="O2978" i="2"/>
  <c r="O2982" i="2"/>
  <c r="O2986" i="2"/>
  <c r="O2990" i="2"/>
  <c r="I2990" i="2" s="1"/>
  <c r="G2990" i="2" s="1"/>
  <c r="O2994" i="2"/>
  <c r="O2998" i="2"/>
  <c r="O3002" i="2"/>
  <c r="O3006" i="2"/>
  <c r="I3006" i="2" s="1"/>
  <c r="G3006" i="2" s="1"/>
  <c r="O3010" i="2"/>
  <c r="O3014" i="2"/>
  <c r="O3018" i="2"/>
  <c r="O3022" i="2"/>
  <c r="O3026" i="2"/>
  <c r="I3026" i="2" s="1"/>
  <c r="G3026" i="2" s="1"/>
  <c r="O3030" i="2"/>
  <c r="O3034" i="2"/>
  <c r="O3038" i="2"/>
  <c r="I3038" i="2" s="1"/>
  <c r="G3038" i="2" s="1"/>
  <c r="O3042" i="2"/>
  <c r="O3046" i="2"/>
  <c r="O3050" i="2"/>
  <c r="O3054" i="2"/>
  <c r="I3054" i="2" s="1"/>
  <c r="G3054" i="2" s="1"/>
  <c r="O3058" i="2"/>
  <c r="O3062" i="2"/>
  <c r="O3066" i="2"/>
  <c r="O3070" i="2"/>
  <c r="O3074" i="2"/>
  <c r="I3074" i="2" s="1"/>
  <c r="G3074" i="2" s="1"/>
  <c r="O3078" i="2"/>
  <c r="O3082" i="2"/>
  <c r="O3086" i="2"/>
  <c r="I3086" i="2" s="1"/>
  <c r="G3086" i="2" s="1"/>
  <c r="O3090" i="2"/>
  <c r="O3094" i="2"/>
  <c r="O3098" i="2"/>
  <c r="O3102" i="2"/>
  <c r="I3102" i="2" s="1"/>
  <c r="G3102" i="2" s="1"/>
  <c r="O3106" i="2"/>
  <c r="O3110" i="2"/>
  <c r="O3114" i="2"/>
  <c r="O3118" i="2"/>
  <c r="I3118" i="2" s="1"/>
  <c r="G3118" i="2" s="1"/>
  <c r="O3122" i="2"/>
  <c r="I3122" i="2" s="1"/>
  <c r="G3122" i="2" s="1"/>
  <c r="O3126" i="2"/>
  <c r="O3130" i="2"/>
  <c r="O3134" i="2"/>
  <c r="I3134" i="2" s="1"/>
  <c r="G3134" i="2" s="1"/>
  <c r="O3138" i="2"/>
  <c r="O3142" i="2"/>
  <c r="O3146" i="2"/>
  <c r="O3150" i="2"/>
  <c r="I3150" i="2" s="1"/>
  <c r="G3150" i="2" s="1"/>
  <c r="O3154" i="2"/>
  <c r="O3158" i="2"/>
  <c r="O3162" i="2"/>
  <c r="O3166" i="2"/>
  <c r="I3166" i="2" s="1"/>
  <c r="G3166" i="2" s="1"/>
  <c r="O3170" i="2"/>
  <c r="O3174" i="2"/>
  <c r="O3178" i="2"/>
  <c r="O3182" i="2"/>
  <c r="I3182" i="2" s="1"/>
  <c r="G3182" i="2" s="1"/>
  <c r="O3186" i="2"/>
  <c r="I3186" i="2" s="1"/>
  <c r="G3186" i="2" s="1"/>
  <c r="O3190" i="2"/>
  <c r="O3194" i="2"/>
  <c r="O3198" i="2"/>
  <c r="I3198" i="2" s="1"/>
  <c r="G3198" i="2" s="1"/>
  <c r="O3202" i="2"/>
  <c r="I3202" i="2" s="1"/>
  <c r="G3202" i="2" s="1"/>
  <c r="Q2587" i="2"/>
  <c r="T2587" i="2" s="1"/>
  <c r="U2587" i="2" s="1"/>
  <c r="C2587" i="2"/>
  <c r="I2740" i="2"/>
  <c r="G2740" i="2" s="1"/>
  <c r="C2748" i="2"/>
  <c r="Q2748" i="2"/>
  <c r="T2748" i="2" s="1"/>
  <c r="U2748" i="2" s="1"/>
  <c r="C2756" i="2"/>
  <c r="Q2756" i="2"/>
  <c r="T2756" i="2" s="1"/>
  <c r="C2768" i="2"/>
  <c r="Q2768" i="2"/>
  <c r="T2768" i="2" s="1"/>
  <c r="U2768" i="2" s="1"/>
  <c r="C2772" i="2"/>
  <c r="Q2772" i="2"/>
  <c r="T2772" i="2" s="1"/>
  <c r="U2772" i="2" s="1"/>
  <c r="C2776" i="2"/>
  <c r="Q2776" i="2"/>
  <c r="T2776" i="2" s="1"/>
  <c r="U2776" i="2" s="1"/>
  <c r="C2792" i="2"/>
  <c r="Q2792" i="2"/>
  <c r="T2792" i="2" s="1"/>
  <c r="C2804" i="2"/>
  <c r="Q2804" i="2"/>
  <c r="T2804" i="2" s="1"/>
  <c r="U2804" i="2" s="1"/>
  <c r="C2808" i="2"/>
  <c r="Q2808" i="2"/>
  <c r="T2808" i="2" s="1"/>
  <c r="U2808" i="2" s="1"/>
  <c r="C2816" i="2"/>
  <c r="Q2816" i="2"/>
  <c r="T2816" i="2" s="1"/>
  <c r="U2816" i="2" s="1"/>
  <c r="C2824" i="2"/>
  <c r="Q2824" i="2"/>
  <c r="T2824" i="2" s="1"/>
  <c r="C2832" i="2"/>
  <c r="Q2832" i="2"/>
  <c r="T2832" i="2" s="1"/>
  <c r="U2832" i="2" s="1"/>
  <c r="C2840" i="2"/>
  <c r="Q2840" i="2"/>
  <c r="T2840" i="2" s="1"/>
  <c r="U2840" i="2" s="1"/>
  <c r="C2844" i="2"/>
  <c r="Q2844" i="2"/>
  <c r="T2844" i="2" s="1"/>
  <c r="U2844" i="2" s="1"/>
  <c r="C2848" i="2"/>
  <c r="Q2848" i="2"/>
  <c r="T2848" i="2" s="1"/>
  <c r="C2860" i="2"/>
  <c r="Q2860" i="2"/>
  <c r="T2860" i="2" s="1"/>
  <c r="U2860" i="2" s="1"/>
  <c r="I2819" i="2"/>
  <c r="G2819" i="2" s="1"/>
  <c r="C2823" i="2"/>
  <c r="Q2823" i="2"/>
  <c r="T2823" i="2" s="1"/>
  <c r="U2823" i="2" s="1"/>
  <c r="I2831" i="2"/>
  <c r="G2831" i="2" s="1"/>
  <c r="C2843" i="2"/>
  <c r="Q2843" i="2"/>
  <c r="T2843" i="2" s="1"/>
  <c r="U2843" i="2" s="1"/>
  <c r="C2851" i="2"/>
  <c r="Q2851" i="2"/>
  <c r="T2851" i="2" s="1"/>
  <c r="U2851" i="2" s="1"/>
  <c r="C2863" i="2"/>
  <c r="Q2863" i="2"/>
  <c r="T2863" i="2" s="1"/>
  <c r="U2863" i="2" s="1"/>
  <c r="E2882" i="2"/>
  <c r="O2915" i="2"/>
  <c r="I2915" i="2" s="1"/>
  <c r="G2915" i="2" s="1"/>
  <c r="O2919" i="2"/>
  <c r="I2919" i="2" s="1"/>
  <c r="G2919" i="2" s="1"/>
  <c r="O2923" i="2"/>
  <c r="O2927" i="2"/>
  <c r="I2927" i="2" s="1"/>
  <c r="G2927" i="2" s="1"/>
  <c r="O2931" i="2"/>
  <c r="I2931" i="2" s="1"/>
  <c r="G2931" i="2" s="1"/>
  <c r="O2935" i="2"/>
  <c r="I2935" i="2" s="1"/>
  <c r="G2935" i="2" s="1"/>
  <c r="O2939" i="2"/>
  <c r="O2943" i="2"/>
  <c r="I2943" i="2" s="1"/>
  <c r="G2943" i="2" s="1"/>
  <c r="O2947" i="2"/>
  <c r="O2951" i="2"/>
  <c r="I2951" i="2" s="1"/>
  <c r="G2951" i="2" s="1"/>
  <c r="O2955" i="2"/>
  <c r="O2959" i="2"/>
  <c r="I2959" i="2" s="1"/>
  <c r="G2959" i="2" s="1"/>
  <c r="O2963" i="2"/>
  <c r="I2963" i="2" s="1"/>
  <c r="G2963" i="2" s="1"/>
  <c r="O2967" i="2"/>
  <c r="I2967" i="2" s="1"/>
  <c r="G2967" i="2" s="1"/>
  <c r="O2971" i="2"/>
  <c r="O2975" i="2"/>
  <c r="O2979" i="2"/>
  <c r="O2983" i="2"/>
  <c r="O2987" i="2"/>
  <c r="O2991" i="2"/>
  <c r="O2995" i="2"/>
  <c r="O2999" i="2"/>
  <c r="O3003" i="2"/>
  <c r="O3007" i="2"/>
  <c r="O3011" i="2"/>
  <c r="O3015" i="2"/>
  <c r="O3019" i="2"/>
  <c r="O3023" i="2"/>
  <c r="O3027" i="2"/>
  <c r="O3031" i="2"/>
  <c r="O3035" i="2"/>
  <c r="O3039" i="2"/>
  <c r="O3043" i="2"/>
  <c r="O3047" i="2"/>
  <c r="O3051" i="2"/>
  <c r="O3055" i="2"/>
  <c r="O3059" i="2"/>
  <c r="I3059" i="2" s="1"/>
  <c r="G3059" i="2" s="1"/>
  <c r="O3063" i="2"/>
  <c r="O3067" i="2"/>
  <c r="O3071" i="2"/>
  <c r="O3075" i="2"/>
  <c r="I3075" i="2" s="1"/>
  <c r="G3075" i="2" s="1"/>
  <c r="O3079" i="2"/>
  <c r="O3083" i="2"/>
  <c r="O3087" i="2"/>
  <c r="O3091" i="2"/>
  <c r="O3095" i="2"/>
  <c r="O3099" i="2"/>
  <c r="O3103" i="2"/>
  <c r="O3107" i="2"/>
  <c r="I3107" i="2" s="1"/>
  <c r="G3107" i="2" s="1"/>
  <c r="O3111" i="2"/>
  <c r="O3115" i="2"/>
  <c r="O3119" i="2"/>
  <c r="O3123" i="2"/>
  <c r="I3123" i="2" s="1"/>
  <c r="G3123" i="2" s="1"/>
  <c r="O3127" i="2"/>
  <c r="O3131" i="2"/>
  <c r="O3135" i="2"/>
  <c r="O3139" i="2"/>
  <c r="O3143" i="2"/>
  <c r="I3143" i="2" s="1"/>
  <c r="G3143" i="2" s="1"/>
  <c r="O3147" i="2"/>
  <c r="O3151" i="2"/>
  <c r="I3151" i="2" s="1"/>
  <c r="G3151" i="2" s="1"/>
  <c r="O3155" i="2"/>
  <c r="O3159" i="2"/>
  <c r="O3163" i="2"/>
  <c r="I3163" i="2" s="1"/>
  <c r="G3163" i="2" s="1"/>
  <c r="O3167" i="2"/>
  <c r="I3167" i="2" s="1"/>
  <c r="G3167" i="2" s="1"/>
  <c r="O3171" i="2"/>
  <c r="O3175" i="2"/>
  <c r="I3175" i="2" s="1"/>
  <c r="G3175" i="2" s="1"/>
  <c r="O3179" i="2"/>
  <c r="O3183" i="2"/>
  <c r="I3183" i="2" s="1"/>
  <c r="G3183" i="2" s="1"/>
  <c r="O3187" i="2"/>
  <c r="I3187" i="2" s="1"/>
  <c r="G3187" i="2" s="1"/>
  <c r="O3191" i="2"/>
  <c r="O3195" i="2"/>
  <c r="O3199" i="2"/>
  <c r="I3199" i="2" s="1"/>
  <c r="G3199" i="2" s="1"/>
  <c r="O3203" i="2"/>
  <c r="I2587" i="2"/>
  <c r="G2587" i="2" s="1"/>
  <c r="O2603" i="2"/>
  <c r="I2603" i="2" s="1"/>
  <c r="G2603" i="2" s="1"/>
  <c r="I2748" i="2"/>
  <c r="G2748" i="2" s="1"/>
  <c r="I2756" i="2"/>
  <c r="G2756" i="2" s="1"/>
  <c r="U2756" i="2"/>
  <c r="I2768" i="2"/>
  <c r="G2768" i="2" s="1"/>
  <c r="I2772" i="2"/>
  <c r="G2772" i="2" s="1"/>
  <c r="I2776" i="2"/>
  <c r="G2776" i="2" s="1"/>
  <c r="I2792" i="2"/>
  <c r="G2792" i="2" s="1"/>
  <c r="U2792" i="2"/>
  <c r="I2804" i="2"/>
  <c r="G2804" i="2" s="1"/>
  <c r="I2808" i="2"/>
  <c r="G2808" i="2" s="1"/>
  <c r="I2816" i="2"/>
  <c r="G2816" i="2" s="1"/>
  <c r="I2824" i="2"/>
  <c r="G2824" i="2" s="1"/>
  <c r="U2824" i="2"/>
  <c r="I2832" i="2"/>
  <c r="G2832" i="2" s="1"/>
  <c r="I2840" i="2"/>
  <c r="G2840" i="2" s="1"/>
  <c r="I2844" i="2"/>
  <c r="G2844" i="2" s="1"/>
  <c r="I2848" i="2"/>
  <c r="G2848" i="2" s="1"/>
  <c r="U2848" i="2"/>
  <c r="I2860" i="2"/>
  <c r="G2860" i="2" s="1"/>
  <c r="I3055" i="2"/>
  <c r="G3055" i="2" s="1"/>
  <c r="I3061" i="2"/>
  <c r="G3061" i="2" s="1"/>
  <c r="I3071" i="2"/>
  <c r="G3071" i="2" s="1"/>
  <c r="I3087" i="2"/>
  <c r="G3087" i="2" s="1"/>
  <c r="I3091" i="2"/>
  <c r="G3091" i="2" s="1"/>
  <c r="I3093" i="2"/>
  <c r="G3093" i="2" s="1"/>
  <c r="I3099" i="2"/>
  <c r="G3099" i="2" s="1"/>
  <c r="I3103" i="2"/>
  <c r="G3103" i="2" s="1"/>
  <c r="I3105" i="2"/>
  <c r="G3105" i="2" s="1"/>
  <c r="I3111" i="2"/>
  <c r="G3111" i="2" s="1"/>
  <c r="I3115" i="2"/>
  <c r="G3115" i="2" s="1"/>
  <c r="I3119" i="2"/>
  <c r="G3119" i="2" s="1"/>
  <c r="I3135" i="2"/>
  <c r="G3135" i="2" s="1"/>
  <c r="I3137" i="2"/>
  <c r="G3137" i="2" s="1"/>
  <c r="I3139" i="2"/>
  <c r="G3139" i="2" s="1"/>
  <c r="I3155" i="2"/>
  <c r="G3155" i="2" s="1"/>
  <c r="I3171" i="2"/>
  <c r="G3171" i="2" s="1"/>
  <c r="I3203" i="2"/>
  <c r="G3203" i="2" s="1"/>
  <c r="O2744" i="2"/>
  <c r="I2744" i="2" s="1"/>
  <c r="G2744" i="2" s="1"/>
  <c r="O2752" i="2"/>
  <c r="O2760" i="2"/>
  <c r="O2764" i="2"/>
  <c r="I2764" i="2" s="1"/>
  <c r="G2764" i="2" s="1"/>
  <c r="O2780" i="2"/>
  <c r="O2784" i="2"/>
  <c r="O2788" i="2"/>
  <c r="O2796" i="2"/>
  <c r="I2796" i="2" s="1"/>
  <c r="G2796" i="2" s="1"/>
  <c r="O2800" i="2"/>
  <c r="I2800" i="2" s="1"/>
  <c r="G2800" i="2" s="1"/>
  <c r="O2812" i="2"/>
  <c r="O2820" i="2"/>
  <c r="O2828" i="2"/>
  <c r="I2828" i="2" s="1"/>
  <c r="G2828" i="2" s="1"/>
  <c r="O2836" i="2"/>
  <c r="O2852" i="2"/>
  <c r="O2856" i="2"/>
  <c r="O2864" i="2"/>
  <c r="O2583" i="2"/>
  <c r="J2599" i="2"/>
  <c r="O2615" i="2"/>
  <c r="O2739" i="2"/>
  <c r="I2739" i="2" s="1"/>
  <c r="G2739" i="2" s="1"/>
  <c r="I2747" i="2"/>
  <c r="G2747" i="2" s="1"/>
  <c r="O2759" i="2"/>
  <c r="O2771" i="2"/>
  <c r="I2771" i="2" s="1"/>
  <c r="G2771" i="2" s="1"/>
  <c r="O2779" i="2"/>
  <c r="I2779" i="2" s="1"/>
  <c r="G2779" i="2" s="1"/>
  <c r="I2791" i="2"/>
  <c r="G2791" i="2" s="1"/>
  <c r="I2803" i="2"/>
  <c r="G2803" i="2" s="1"/>
  <c r="I2811" i="2"/>
  <c r="G2811" i="2" s="1"/>
  <c r="U2811" i="2"/>
  <c r="O2815" i="2"/>
  <c r="I2815" i="2" s="1"/>
  <c r="G2815" i="2" s="1"/>
  <c r="I2823" i="2"/>
  <c r="G2823" i="2" s="1"/>
  <c r="O2835" i="2"/>
  <c r="I2843" i="2"/>
  <c r="G2843" i="2" s="1"/>
  <c r="I2851" i="2"/>
  <c r="G2851" i="2" s="1"/>
  <c r="O2855" i="2"/>
  <c r="I2863" i="2"/>
  <c r="G2863" i="2" s="1"/>
  <c r="G2891" i="2"/>
  <c r="O2916" i="2"/>
  <c r="I2916" i="2" s="1"/>
  <c r="G2916" i="2" s="1"/>
  <c r="O2920" i="2"/>
  <c r="I2920" i="2" s="1"/>
  <c r="G2920" i="2" s="1"/>
  <c r="O2924" i="2"/>
  <c r="I2924" i="2" s="1"/>
  <c r="G2924" i="2" s="1"/>
  <c r="O2928" i="2"/>
  <c r="O2932" i="2"/>
  <c r="I2932" i="2" s="1"/>
  <c r="G2932" i="2" s="1"/>
  <c r="O2936" i="2"/>
  <c r="I2936" i="2" s="1"/>
  <c r="G2936" i="2" s="1"/>
  <c r="O2940" i="2"/>
  <c r="I2940" i="2" s="1"/>
  <c r="G2940" i="2" s="1"/>
  <c r="O2944" i="2"/>
  <c r="O2948" i="2"/>
  <c r="O2952" i="2"/>
  <c r="I2952" i="2" s="1"/>
  <c r="G2952" i="2" s="1"/>
  <c r="O2956" i="2"/>
  <c r="I2956" i="2" s="1"/>
  <c r="G2956" i="2" s="1"/>
  <c r="O2960" i="2"/>
  <c r="O2964" i="2"/>
  <c r="I2964" i="2" s="1"/>
  <c r="G2964" i="2" s="1"/>
  <c r="O2968" i="2"/>
  <c r="O2972" i="2"/>
  <c r="I2972" i="2" s="1"/>
  <c r="G2972" i="2" s="1"/>
  <c r="O2976" i="2"/>
  <c r="O2980" i="2"/>
  <c r="I2980" i="2" s="1"/>
  <c r="G2980" i="2" s="1"/>
  <c r="O2984" i="2"/>
  <c r="I2984" i="2" s="1"/>
  <c r="G2984" i="2" s="1"/>
  <c r="O2988" i="2"/>
  <c r="I2988" i="2" s="1"/>
  <c r="G2988" i="2" s="1"/>
  <c r="O2992" i="2"/>
  <c r="O2996" i="2"/>
  <c r="I2996" i="2" s="1"/>
  <c r="G2996" i="2" s="1"/>
  <c r="O3000" i="2"/>
  <c r="O3004" i="2"/>
  <c r="I3004" i="2" s="1"/>
  <c r="G3004" i="2" s="1"/>
  <c r="O3008" i="2"/>
  <c r="O3012" i="2"/>
  <c r="I3012" i="2" s="1"/>
  <c r="G3012" i="2" s="1"/>
  <c r="O3016" i="2"/>
  <c r="O3020" i="2"/>
  <c r="I3020" i="2" s="1"/>
  <c r="G3020" i="2" s="1"/>
  <c r="O3024" i="2"/>
  <c r="O3028" i="2"/>
  <c r="O3032" i="2"/>
  <c r="O3036" i="2"/>
  <c r="O3040" i="2"/>
  <c r="O3044" i="2"/>
  <c r="I3044" i="2" s="1"/>
  <c r="G3044" i="2" s="1"/>
  <c r="O3048" i="2"/>
  <c r="O3052" i="2"/>
  <c r="I3052" i="2" s="1"/>
  <c r="G3052" i="2" s="1"/>
  <c r="O3056" i="2"/>
  <c r="O3060" i="2"/>
  <c r="O3064" i="2"/>
  <c r="O3068" i="2"/>
  <c r="O3072" i="2"/>
  <c r="O3076" i="2"/>
  <c r="I3076" i="2" s="1"/>
  <c r="G3076" i="2" s="1"/>
  <c r="O3080" i="2"/>
  <c r="O3084" i="2"/>
  <c r="O3088" i="2"/>
  <c r="O3092" i="2"/>
  <c r="I3092" i="2" s="1"/>
  <c r="G3092" i="2" s="1"/>
  <c r="O3096" i="2"/>
  <c r="O3100" i="2"/>
  <c r="I3100" i="2" s="1"/>
  <c r="G3100" i="2" s="1"/>
  <c r="O3104" i="2"/>
  <c r="O3108" i="2"/>
  <c r="I3108" i="2" s="1"/>
  <c r="G3108" i="2" s="1"/>
  <c r="O3112" i="2"/>
  <c r="O3116" i="2"/>
  <c r="I3116" i="2" s="1"/>
  <c r="G3116" i="2" s="1"/>
  <c r="O3120" i="2"/>
  <c r="O3124" i="2"/>
  <c r="I3124" i="2" s="1"/>
  <c r="G3124" i="2" s="1"/>
  <c r="O3128" i="2"/>
  <c r="I3128" i="2" s="1"/>
  <c r="G3128" i="2" s="1"/>
  <c r="O3132" i="2"/>
  <c r="O3136" i="2"/>
  <c r="O3140" i="2"/>
  <c r="I3140" i="2" s="1"/>
  <c r="G3140" i="2" s="1"/>
  <c r="O3144" i="2"/>
  <c r="I3144" i="2" s="1"/>
  <c r="G3144" i="2" s="1"/>
  <c r="O3148" i="2"/>
  <c r="I3148" i="2" s="1"/>
  <c r="G3148" i="2" s="1"/>
  <c r="O3152" i="2"/>
  <c r="O3156" i="2"/>
  <c r="O3160" i="2"/>
  <c r="I3160" i="2" s="1"/>
  <c r="G3160" i="2" s="1"/>
  <c r="O3164" i="2"/>
  <c r="I3164" i="2" s="1"/>
  <c r="G3164" i="2" s="1"/>
  <c r="O3168" i="2"/>
  <c r="O3172" i="2"/>
  <c r="O3176" i="2"/>
  <c r="O3180" i="2"/>
  <c r="O3184" i="2"/>
  <c r="O3188" i="2"/>
  <c r="I3188" i="2" s="1"/>
  <c r="G3188" i="2" s="1"/>
  <c r="O3192" i="2"/>
  <c r="O3196" i="2"/>
  <c r="O3200" i="2"/>
  <c r="I2780" i="2"/>
  <c r="G2780" i="2" s="1"/>
  <c r="I2836" i="2"/>
  <c r="G2836" i="2" s="1"/>
  <c r="I2864" i="2"/>
  <c r="G2864" i="2" s="1"/>
  <c r="I2583" i="2"/>
  <c r="G2583" i="2" s="1"/>
  <c r="O2751" i="2"/>
  <c r="I2751" i="2" s="1"/>
  <c r="G2751" i="2" s="1"/>
  <c r="O2763" i="2"/>
  <c r="O2783" i="2"/>
  <c r="I2783" i="2" s="1"/>
  <c r="G2783" i="2" s="1"/>
  <c r="O2795" i="2"/>
  <c r="I2795" i="2" s="1"/>
  <c r="G2795" i="2" s="1"/>
  <c r="O2807" i="2"/>
  <c r="O2827" i="2"/>
  <c r="I2827" i="2" s="1"/>
  <c r="G2827" i="2" s="1"/>
  <c r="O2839" i="2"/>
  <c r="O2847" i="2"/>
  <c r="I2847" i="2" s="1"/>
  <c r="G2847" i="2" s="1"/>
  <c r="I2855" i="2"/>
  <c r="G2855" i="2" s="1"/>
  <c r="O2859" i="2"/>
  <c r="E2870" i="2"/>
  <c r="E2878" i="2"/>
  <c r="E2886" i="2"/>
  <c r="O2913" i="2"/>
  <c r="I2913" i="2" s="1"/>
  <c r="G2913" i="2" s="1"/>
  <c r="O2917" i="2"/>
  <c r="O2921" i="2"/>
  <c r="O2925" i="2"/>
  <c r="O2929" i="2"/>
  <c r="I2929" i="2" s="1"/>
  <c r="G2929" i="2" s="1"/>
  <c r="O2933" i="2"/>
  <c r="O2937" i="2"/>
  <c r="O2941" i="2"/>
  <c r="O2945" i="2"/>
  <c r="I2945" i="2" s="1"/>
  <c r="G2945" i="2" s="1"/>
  <c r="O2949" i="2"/>
  <c r="O2953" i="2"/>
  <c r="O2957" i="2"/>
  <c r="O2961" i="2"/>
  <c r="I2961" i="2" s="1"/>
  <c r="G2961" i="2" s="1"/>
  <c r="O2965" i="2"/>
  <c r="O2969" i="2"/>
  <c r="O2973" i="2"/>
  <c r="O2977" i="2"/>
  <c r="I2977" i="2" s="1"/>
  <c r="G2977" i="2" s="1"/>
  <c r="O2981" i="2"/>
  <c r="I2981" i="2" s="1"/>
  <c r="G2981" i="2" s="1"/>
  <c r="O2985" i="2"/>
  <c r="O2989" i="2"/>
  <c r="O2993" i="2"/>
  <c r="I2993" i="2" s="1"/>
  <c r="G2993" i="2" s="1"/>
  <c r="O2997" i="2"/>
  <c r="I2997" i="2" s="1"/>
  <c r="G2997" i="2" s="1"/>
  <c r="O3001" i="2"/>
  <c r="O3005" i="2"/>
  <c r="O3009" i="2"/>
  <c r="I3009" i="2" s="1"/>
  <c r="G3009" i="2" s="1"/>
  <c r="O3013" i="2"/>
  <c r="O3017" i="2"/>
  <c r="O3021" i="2"/>
  <c r="O3025" i="2"/>
  <c r="I3025" i="2" s="1"/>
  <c r="G3025" i="2" s="1"/>
  <c r="O3029" i="2"/>
  <c r="O3033" i="2"/>
  <c r="O3037" i="2"/>
  <c r="O3041" i="2"/>
  <c r="I3041" i="2" s="1"/>
  <c r="G3041" i="2" s="1"/>
  <c r="O3045" i="2"/>
  <c r="I3045" i="2" s="1"/>
  <c r="G3045" i="2" s="1"/>
  <c r="O3049" i="2"/>
  <c r="O3053" i="2"/>
  <c r="O3057" i="2"/>
  <c r="I3057" i="2" s="1"/>
  <c r="G3057" i="2" s="1"/>
  <c r="O3061" i="2"/>
  <c r="O3065" i="2"/>
  <c r="O3069" i="2"/>
  <c r="O3073" i="2"/>
  <c r="I3073" i="2" s="1"/>
  <c r="G3073" i="2" s="1"/>
  <c r="O3077" i="2"/>
  <c r="I3077" i="2" s="1"/>
  <c r="G3077" i="2" s="1"/>
  <c r="O3081" i="2"/>
  <c r="O3085" i="2"/>
  <c r="O3089" i="2"/>
  <c r="I3089" i="2" s="1"/>
  <c r="G3089" i="2" s="1"/>
  <c r="O3093" i="2"/>
  <c r="O3097" i="2"/>
  <c r="O3101" i="2"/>
  <c r="O3105" i="2"/>
  <c r="O3109" i="2"/>
  <c r="I3109" i="2" s="1"/>
  <c r="G3109" i="2" s="1"/>
  <c r="O3113" i="2"/>
  <c r="O3117" i="2"/>
  <c r="O3121" i="2"/>
  <c r="I3121" i="2" s="1"/>
  <c r="G3121" i="2" s="1"/>
  <c r="O3125" i="2"/>
  <c r="I3125" i="2" s="1"/>
  <c r="G3125" i="2" s="1"/>
  <c r="O3129" i="2"/>
  <c r="O3133" i="2"/>
  <c r="O3137" i="2"/>
  <c r="O3141" i="2"/>
  <c r="I3141" i="2" s="1"/>
  <c r="G3141" i="2" s="1"/>
  <c r="O3145" i="2"/>
  <c r="O3149" i="2"/>
  <c r="O3153" i="2"/>
  <c r="I3153" i="2" s="1"/>
  <c r="G3153" i="2" s="1"/>
  <c r="O3157" i="2"/>
  <c r="O3161" i="2"/>
  <c r="O3165" i="2"/>
  <c r="O3169" i="2"/>
  <c r="I3169" i="2" s="1"/>
  <c r="G3169" i="2" s="1"/>
  <c r="O3173" i="2"/>
  <c r="I3173" i="2" s="1"/>
  <c r="G3173" i="2" s="1"/>
  <c r="O3177" i="2"/>
  <c r="O3181" i="2"/>
  <c r="O3185" i="2"/>
  <c r="I3185" i="2" s="1"/>
  <c r="G3185" i="2" s="1"/>
  <c r="O3189" i="2"/>
  <c r="I3189" i="2" s="1"/>
  <c r="G3189" i="2" s="1"/>
  <c r="O3193" i="2"/>
  <c r="O3197" i="2"/>
  <c r="O3201" i="2"/>
  <c r="I3201" i="2" s="1"/>
  <c r="G3201" i="2" s="1"/>
  <c r="C2740" i="2"/>
  <c r="Q2740" i="2"/>
  <c r="T2740" i="2" s="1"/>
  <c r="U2740" i="2" s="1"/>
  <c r="E2744" i="2"/>
  <c r="E3145" i="2"/>
  <c r="E3153" i="2"/>
  <c r="E3161" i="2"/>
  <c r="E3169" i="2"/>
  <c r="E3177" i="2"/>
  <c r="E3185" i="2"/>
  <c r="E3193" i="2"/>
  <c r="E3201" i="2"/>
  <c r="E3147" i="2"/>
  <c r="E3155" i="2"/>
  <c r="E3163" i="2"/>
  <c r="E3171" i="2"/>
  <c r="E3179" i="2"/>
  <c r="E3187" i="2"/>
  <c r="E3195" i="2"/>
  <c r="E3203" i="2"/>
  <c r="E3149" i="2"/>
  <c r="E3157" i="2"/>
  <c r="E3165" i="2"/>
  <c r="E3173" i="2"/>
  <c r="E3181" i="2"/>
  <c r="E3189" i="2"/>
  <c r="E3197" i="2"/>
  <c r="E3143" i="2"/>
  <c r="E3151" i="2"/>
  <c r="E3159" i="2"/>
  <c r="E3167" i="2"/>
  <c r="E3175" i="2"/>
  <c r="E3183" i="2"/>
  <c r="E3191" i="2"/>
  <c r="E3199" i="2"/>
  <c r="C1010" i="2"/>
  <c r="Q1010" i="2"/>
  <c r="T1010" i="2" s="1"/>
  <c r="U1010" i="2" s="1"/>
  <c r="Q1178" i="2"/>
  <c r="T1178" i="2" s="1"/>
  <c r="C1178" i="2"/>
  <c r="Q1182" i="2"/>
  <c r="T1182" i="2" s="1"/>
  <c r="U1182" i="2" s="1"/>
  <c r="C1182" i="2"/>
  <c r="Q1186" i="2"/>
  <c r="T1186" i="2" s="1"/>
  <c r="C1186" i="2"/>
  <c r="Q1190" i="2"/>
  <c r="T1190" i="2" s="1"/>
  <c r="C1190" i="2"/>
  <c r="Q1194" i="2"/>
  <c r="T1194" i="2" s="1"/>
  <c r="C1194" i="2"/>
  <c r="Q1198" i="2"/>
  <c r="T1198" i="2" s="1"/>
  <c r="U1198" i="2" s="1"/>
  <c r="C1198" i="2"/>
  <c r="Q1202" i="2"/>
  <c r="T1202" i="2" s="1"/>
  <c r="U1202" i="2" s="1"/>
  <c r="C1202" i="2"/>
  <c r="Q1206" i="2"/>
  <c r="T1206" i="2" s="1"/>
  <c r="C1206" i="2"/>
  <c r="Q1210" i="2"/>
  <c r="T1210" i="2" s="1"/>
  <c r="C1210" i="2"/>
  <c r="Q1214" i="2"/>
  <c r="T1214" i="2" s="1"/>
  <c r="U1214" i="2" s="1"/>
  <c r="C1214" i="2"/>
  <c r="Q1218" i="2"/>
  <c r="T1218" i="2" s="1"/>
  <c r="C1218" i="2"/>
  <c r="Q1222" i="2"/>
  <c r="T1222" i="2" s="1"/>
  <c r="U1222" i="2" s="1"/>
  <c r="C1222" i="2"/>
  <c r="Q1226" i="2"/>
  <c r="T1226" i="2" s="1"/>
  <c r="C1226" i="2"/>
  <c r="Q1230" i="2"/>
  <c r="T1230" i="2" s="1"/>
  <c r="U1230" i="2" s="1"/>
  <c r="C1230" i="2"/>
  <c r="C1176" i="2"/>
  <c r="Q1176" i="2"/>
  <c r="T1176" i="2" s="1"/>
  <c r="C1372" i="2"/>
  <c r="Q1372" i="2"/>
  <c r="T1372" i="2" s="1"/>
  <c r="U1372" i="2" s="1"/>
  <c r="C1396" i="2"/>
  <c r="Q1396" i="2"/>
  <c r="T1396" i="2" s="1"/>
  <c r="U1396" i="2" s="1"/>
  <c r="C1404" i="2"/>
  <c r="Q1404" i="2"/>
  <c r="T1404" i="2" s="1"/>
  <c r="U1404" i="2" s="1"/>
  <c r="C1420" i="2"/>
  <c r="Q1420" i="2"/>
  <c r="T1420" i="2" s="1"/>
  <c r="U1420" i="2" s="1"/>
  <c r="C1436" i="2"/>
  <c r="Q1436" i="2"/>
  <c r="T1436" i="2" s="1"/>
  <c r="U1436" i="2" s="1"/>
  <c r="C1468" i="2"/>
  <c r="Q1468" i="2"/>
  <c r="T1468" i="2" s="1"/>
  <c r="Q1539" i="2"/>
  <c r="T1539" i="2" s="1"/>
  <c r="C1539" i="2"/>
  <c r="Q1553" i="2"/>
  <c r="T1553" i="2" s="1"/>
  <c r="C1553" i="2"/>
  <c r="Q1557" i="2"/>
  <c r="T1557" i="2" s="1"/>
  <c r="C1557" i="2"/>
  <c r="Q1559" i="2"/>
  <c r="T1559" i="2" s="1"/>
  <c r="C1559" i="2"/>
  <c r="Q1561" i="2"/>
  <c r="T1561" i="2" s="1"/>
  <c r="C1561" i="2"/>
  <c r="C1565" i="2"/>
  <c r="Q1565" i="2"/>
  <c r="T1565" i="2" s="1"/>
  <c r="Q1575" i="2"/>
  <c r="T1575" i="2" s="1"/>
  <c r="C1575" i="2"/>
  <c r="C1577" i="2"/>
  <c r="Q1577" i="2"/>
  <c r="T1577" i="2" s="1"/>
  <c r="C1585" i="2"/>
  <c r="Q1585" i="2"/>
  <c r="T1585" i="2" s="1"/>
  <c r="U1585" i="2" s="1"/>
  <c r="Q1601" i="2"/>
  <c r="T1601" i="2" s="1"/>
  <c r="C1601" i="2"/>
  <c r="Q1603" i="2"/>
  <c r="T1603" i="2" s="1"/>
  <c r="C1603" i="2"/>
  <c r="Q1605" i="2"/>
  <c r="T1605" i="2" s="1"/>
  <c r="C1605" i="2"/>
  <c r="Q1609" i="2"/>
  <c r="T1609" i="2" s="1"/>
  <c r="C1609" i="2"/>
  <c r="C1611" i="2"/>
  <c r="Q1611" i="2"/>
  <c r="T1611" i="2" s="1"/>
  <c r="C1627" i="2"/>
  <c r="Q1627" i="2"/>
  <c r="T1627" i="2" s="1"/>
  <c r="U1627" i="2" s="1"/>
  <c r="Q1179" i="2"/>
  <c r="T1179" i="2" s="1"/>
  <c r="C1179" i="2"/>
  <c r="Q1183" i="2"/>
  <c r="T1183" i="2" s="1"/>
  <c r="C1183" i="2"/>
  <c r="Q1187" i="2"/>
  <c r="T1187" i="2" s="1"/>
  <c r="C1187" i="2"/>
  <c r="Q1191" i="2"/>
  <c r="T1191" i="2" s="1"/>
  <c r="C1191" i="2"/>
  <c r="Q1195" i="2"/>
  <c r="T1195" i="2" s="1"/>
  <c r="C1195" i="2"/>
  <c r="Q1199" i="2"/>
  <c r="T1199" i="2" s="1"/>
  <c r="C1199" i="2"/>
  <c r="Q1207" i="2"/>
  <c r="T1207" i="2" s="1"/>
  <c r="U1207" i="2" s="1"/>
  <c r="C1207" i="2"/>
  <c r="Q1211" i="2"/>
  <c r="T1211" i="2" s="1"/>
  <c r="C1211" i="2"/>
  <c r="Q1219" i="2"/>
  <c r="T1219" i="2" s="1"/>
  <c r="C1219" i="2"/>
  <c r="Q1223" i="2"/>
  <c r="T1223" i="2" s="1"/>
  <c r="C1223" i="2"/>
  <c r="Q1227" i="2"/>
  <c r="T1227" i="2" s="1"/>
  <c r="C1227" i="2"/>
  <c r="C1543" i="2"/>
  <c r="Q1543" i="2"/>
  <c r="T1543" i="2" s="1"/>
  <c r="U1543" i="2" s="1"/>
  <c r="C1567" i="2"/>
  <c r="Q1567" i="2"/>
  <c r="T1567" i="2" s="1"/>
  <c r="C1579" i="2"/>
  <c r="Q1579" i="2"/>
  <c r="T1579" i="2" s="1"/>
  <c r="U1579" i="2" s="1"/>
  <c r="Q1587" i="2"/>
  <c r="T1587" i="2" s="1"/>
  <c r="C1587" i="2"/>
  <c r="Q1589" i="2"/>
  <c r="T1589" i="2" s="1"/>
  <c r="C1589" i="2"/>
  <c r="Q1591" i="2"/>
  <c r="T1591" i="2" s="1"/>
  <c r="C1591" i="2"/>
  <c r="C1593" i="2"/>
  <c r="Q1593" i="2"/>
  <c r="T1593" i="2" s="1"/>
  <c r="U1593" i="2" s="1"/>
  <c r="Q1613" i="2"/>
  <c r="T1613" i="2" s="1"/>
  <c r="C1613" i="2"/>
  <c r="C1615" i="2"/>
  <c r="Q1615" i="2"/>
  <c r="T1615" i="2" s="1"/>
  <c r="U1615" i="2" s="1"/>
  <c r="Q1629" i="2"/>
  <c r="T1629" i="2" s="1"/>
  <c r="C1629" i="2"/>
  <c r="Q1631" i="2"/>
  <c r="T1631" i="2" s="1"/>
  <c r="C1631" i="2"/>
  <c r="Q1633" i="2"/>
  <c r="T1633" i="2" s="1"/>
  <c r="C1633" i="2"/>
  <c r="C1533" i="2"/>
  <c r="Q1533" i="2"/>
  <c r="T1533" i="2" s="1"/>
  <c r="U1533" i="2" s="1"/>
  <c r="Q1545" i="2"/>
  <c r="T1545" i="2" s="1"/>
  <c r="C1545" i="2"/>
  <c r="C1547" i="2"/>
  <c r="Q1547" i="2"/>
  <c r="T1547" i="2" s="1"/>
  <c r="C1571" i="2"/>
  <c r="Q1571" i="2"/>
  <c r="T1571" i="2" s="1"/>
  <c r="C1595" i="2"/>
  <c r="Q1595" i="2"/>
  <c r="T1595" i="2" s="1"/>
  <c r="U1595" i="2" s="1"/>
  <c r="C1617" i="2"/>
  <c r="Q1617" i="2"/>
  <c r="T1617" i="2" s="1"/>
  <c r="C951" i="2"/>
  <c r="Q951" i="2"/>
  <c r="T951" i="2" s="1"/>
  <c r="Q968" i="2"/>
  <c r="T968" i="2" s="1"/>
  <c r="U968" i="2" s="1"/>
  <c r="C968" i="2"/>
  <c r="Q1184" i="2"/>
  <c r="T1184" i="2" s="1"/>
  <c r="C1184" i="2"/>
  <c r="Q1192" i="2"/>
  <c r="T1192" i="2" s="1"/>
  <c r="C1192" i="2"/>
  <c r="Q1200" i="2"/>
  <c r="T1200" i="2" s="1"/>
  <c r="C1200" i="2"/>
  <c r="Q1208" i="2"/>
  <c r="T1208" i="2" s="1"/>
  <c r="C1208" i="2"/>
  <c r="Q1216" i="2"/>
  <c r="T1216" i="2" s="1"/>
  <c r="C1216" i="2"/>
  <c r="Q1224" i="2"/>
  <c r="T1224" i="2" s="1"/>
  <c r="C1224" i="2"/>
  <c r="C1232" i="2"/>
  <c r="Q1232" i="2"/>
  <c r="T1232" i="2" s="1"/>
  <c r="C1408" i="2"/>
  <c r="Q1408" i="2"/>
  <c r="T1408" i="2" s="1"/>
  <c r="U1408" i="2" s="1"/>
  <c r="C1440" i="2"/>
  <c r="Q1440" i="2"/>
  <c r="T1440" i="2" s="1"/>
  <c r="U1440" i="2" s="1"/>
  <c r="C1472" i="2"/>
  <c r="Q1472" i="2"/>
  <c r="T1472" i="2" s="1"/>
  <c r="C1488" i="2"/>
  <c r="Q1488" i="2"/>
  <c r="T1488" i="2" s="1"/>
  <c r="Q976" i="2"/>
  <c r="T976" i="2" s="1"/>
  <c r="U976" i="2" s="1"/>
  <c r="C976" i="2"/>
  <c r="Q1177" i="2"/>
  <c r="T1177" i="2" s="1"/>
  <c r="C1177" i="2"/>
  <c r="Q1181" i="2"/>
  <c r="T1181" i="2" s="1"/>
  <c r="C1181" i="2"/>
  <c r="Q1185" i="2"/>
  <c r="T1185" i="2" s="1"/>
  <c r="C1185" i="2"/>
  <c r="Q1189" i="2"/>
  <c r="T1189" i="2" s="1"/>
  <c r="C1189" i="2"/>
  <c r="Q1193" i="2"/>
  <c r="T1193" i="2" s="1"/>
  <c r="C1193" i="2"/>
  <c r="Q1197" i="2"/>
  <c r="T1197" i="2" s="1"/>
  <c r="C1197" i="2"/>
  <c r="Q1201" i="2"/>
  <c r="T1201" i="2" s="1"/>
  <c r="C1201" i="2"/>
  <c r="Q1205" i="2"/>
  <c r="T1205" i="2" s="1"/>
  <c r="C1205" i="2"/>
  <c r="Q1209" i="2"/>
  <c r="T1209" i="2" s="1"/>
  <c r="C1209" i="2"/>
  <c r="Q1213" i="2"/>
  <c r="T1213" i="2" s="1"/>
  <c r="C1213" i="2"/>
  <c r="Q1217" i="2"/>
  <c r="T1217" i="2" s="1"/>
  <c r="C1217" i="2"/>
  <c r="Q1221" i="2"/>
  <c r="T1221" i="2" s="1"/>
  <c r="C1221" i="2"/>
  <c r="Q1225" i="2"/>
  <c r="T1225" i="2" s="1"/>
  <c r="C1225" i="2"/>
  <c r="Q1229" i="2"/>
  <c r="T1229" i="2" s="1"/>
  <c r="C1229" i="2"/>
  <c r="C1537" i="2"/>
  <c r="Q1537" i="2"/>
  <c r="T1537" i="2" s="1"/>
  <c r="C1583" i="2"/>
  <c r="Q1583" i="2"/>
  <c r="T1583" i="2" s="1"/>
  <c r="U1583" i="2" s="1"/>
  <c r="C1597" i="2"/>
  <c r="Q1597" i="2"/>
  <c r="T1597" i="2" s="1"/>
  <c r="Q1619" i="2"/>
  <c r="T1619" i="2" s="1"/>
  <c r="U1619" i="2" s="1"/>
  <c r="C1619" i="2"/>
  <c r="Q1621" i="2"/>
  <c r="T1621" i="2" s="1"/>
  <c r="C1621" i="2"/>
  <c r="C887" i="2"/>
  <c r="Q887" i="2"/>
  <c r="T887" i="2" s="1"/>
  <c r="F896" i="2"/>
  <c r="E896" i="2" s="1"/>
  <c r="J896" i="2"/>
  <c r="C938" i="2"/>
  <c r="Q938" i="2"/>
  <c r="T938" i="2" s="1"/>
  <c r="U938" i="2" s="1"/>
  <c r="J961" i="2"/>
  <c r="F961" i="2"/>
  <c r="E961" i="2" s="1"/>
  <c r="C933" i="2"/>
  <c r="Q933" i="2"/>
  <c r="T933" i="2" s="1"/>
  <c r="Q989" i="2"/>
  <c r="T989" i="2" s="1"/>
  <c r="U989" i="2" s="1"/>
  <c r="C989" i="2"/>
  <c r="I1001" i="2"/>
  <c r="G1001" i="2" s="1"/>
  <c r="C998" i="2"/>
  <c r="Q998" i="2"/>
  <c r="T998" i="2" s="1"/>
  <c r="C1013" i="2"/>
  <c r="Q1013" i="2"/>
  <c r="T1013" i="2" s="1"/>
  <c r="F1015" i="2"/>
  <c r="E1015" i="2" s="1"/>
  <c r="C1023" i="2"/>
  <c r="Q1023" i="2"/>
  <c r="T1023" i="2" s="1"/>
  <c r="U1023" i="2" s="1"/>
  <c r="C1067" i="2"/>
  <c r="Q1067" i="2"/>
  <c r="T1067" i="2" s="1"/>
  <c r="J1142" i="2"/>
  <c r="I1178" i="2"/>
  <c r="G1178" i="2" s="1"/>
  <c r="U1178" i="2"/>
  <c r="I1182" i="2"/>
  <c r="G1182" i="2" s="1"/>
  <c r="I1190" i="2"/>
  <c r="G1190" i="2" s="1"/>
  <c r="U1190" i="2"/>
  <c r="I1198" i="2"/>
  <c r="G1198" i="2" s="1"/>
  <c r="I1206" i="2"/>
  <c r="G1206" i="2" s="1"/>
  <c r="U1206" i="2"/>
  <c r="I1214" i="2"/>
  <c r="G1214" i="2" s="1"/>
  <c r="I1222" i="2"/>
  <c r="G1222" i="2" s="1"/>
  <c r="I1230" i="2"/>
  <c r="G1230" i="2" s="1"/>
  <c r="C1493" i="2"/>
  <c r="Q1493" i="2"/>
  <c r="T1493" i="2" s="1"/>
  <c r="U1493" i="2" s="1"/>
  <c r="C1522" i="2"/>
  <c r="Q1522" i="2"/>
  <c r="T1522" i="2" s="1"/>
  <c r="C1541" i="2"/>
  <c r="Q1541" i="2"/>
  <c r="T1541" i="2" s="1"/>
  <c r="Q1549" i="2"/>
  <c r="T1549" i="2" s="1"/>
  <c r="C1549" i="2"/>
  <c r="Q1555" i="2"/>
  <c r="T1555" i="2" s="1"/>
  <c r="U1555" i="2" s="1"/>
  <c r="C1555" i="2"/>
  <c r="Q1563" i="2"/>
  <c r="T1563" i="2" s="1"/>
  <c r="C1563" i="2"/>
  <c r="C1573" i="2"/>
  <c r="Q1573" i="2"/>
  <c r="T1573" i="2" s="1"/>
  <c r="C1581" i="2"/>
  <c r="Q1581" i="2"/>
  <c r="T1581" i="2" s="1"/>
  <c r="Q1599" i="2"/>
  <c r="T1599" i="2" s="1"/>
  <c r="C1599" i="2"/>
  <c r="Q1607" i="2"/>
  <c r="T1607" i="2" s="1"/>
  <c r="C1607" i="2"/>
  <c r="C1623" i="2"/>
  <c r="Q1623" i="2"/>
  <c r="T1623" i="2" s="1"/>
  <c r="U1623" i="2" s="1"/>
  <c r="C1345" i="2"/>
  <c r="Q1345" i="2"/>
  <c r="T1345" i="2" s="1"/>
  <c r="U1345" i="2" s="1"/>
  <c r="C1518" i="2"/>
  <c r="Q1518" i="2"/>
  <c r="T1518" i="2" s="1"/>
  <c r="U1518" i="2" s="1"/>
  <c r="C1277" i="2"/>
  <c r="Q1277" i="2"/>
  <c r="T1277" i="2" s="1"/>
  <c r="C1352" i="2"/>
  <c r="Q1352" i="2"/>
  <c r="T1352" i="2" s="1"/>
  <c r="U1352" i="2" s="1"/>
  <c r="C1360" i="2"/>
  <c r="Q1360" i="2"/>
  <c r="T1360" i="2" s="1"/>
  <c r="U1360" i="2" s="1"/>
  <c r="C1445" i="2"/>
  <c r="Q1445" i="2"/>
  <c r="T1445" i="2" s="1"/>
  <c r="U1445" i="2" s="1"/>
  <c r="I1542" i="2"/>
  <c r="G1542" i="2" s="1"/>
  <c r="Q1569" i="2"/>
  <c r="T1569" i="2" s="1"/>
  <c r="C1569" i="2"/>
  <c r="I1574" i="2"/>
  <c r="G1574" i="2" s="1"/>
  <c r="I1584" i="2"/>
  <c r="G1584" i="2" s="1"/>
  <c r="I1612" i="2"/>
  <c r="G1612" i="2" s="1"/>
  <c r="Q1625" i="2"/>
  <c r="T1625" i="2" s="1"/>
  <c r="U1625" i="2" s="1"/>
  <c r="C1625" i="2"/>
  <c r="E1489" i="2"/>
  <c r="E1620" i="2"/>
  <c r="I1518" i="2"/>
  <c r="G1518" i="2" s="1"/>
  <c r="E1578" i="2"/>
  <c r="E1606" i="2"/>
  <c r="E1421" i="2"/>
  <c r="F1540" i="2"/>
  <c r="E1540" i="2" s="1"/>
  <c r="E1594" i="2"/>
  <c r="E962" i="2"/>
  <c r="I970" i="2"/>
  <c r="G970" i="2" s="1"/>
  <c r="Q974" i="2"/>
  <c r="T974" i="2" s="1"/>
  <c r="U974" i="2" s="1"/>
  <c r="C974" i="2"/>
  <c r="E968" i="2"/>
  <c r="E1010" i="2"/>
  <c r="I1194" i="2"/>
  <c r="G1194" i="2" s="1"/>
  <c r="U1194" i="2"/>
  <c r="I1202" i="2"/>
  <c r="G1202" i="2" s="1"/>
  <c r="I1218" i="2"/>
  <c r="G1218" i="2" s="1"/>
  <c r="U1218" i="2"/>
  <c r="Q1156" i="2"/>
  <c r="T1156" i="2" s="1"/>
  <c r="U1156" i="2" s="1"/>
  <c r="C1156" i="2"/>
  <c r="Q1168" i="2"/>
  <c r="T1168" i="2" s="1"/>
  <c r="U1168" i="2" s="1"/>
  <c r="C1168" i="2"/>
  <c r="I1168" i="2"/>
  <c r="G1168" i="2" s="1"/>
  <c r="C1071" i="2"/>
  <c r="Q1071" i="2"/>
  <c r="T1071" i="2" s="1"/>
  <c r="Q1146" i="2"/>
  <c r="T1146" i="2" s="1"/>
  <c r="U1146" i="2" s="1"/>
  <c r="C1146" i="2"/>
  <c r="C1239" i="2"/>
  <c r="Q1239" i="2"/>
  <c r="T1239" i="2" s="1"/>
  <c r="U1239" i="2" s="1"/>
  <c r="Q1180" i="2"/>
  <c r="T1180" i="2" s="1"/>
  <c r="U1180" i="2" s="1"/>
  <c r="C1180" i="2"/>
  <c r="Q1204" i="2"/>
  <c r="T1204" i="2" s="1"/>
  <c r="C1204" i="2"/>
  <c r="Q1220" i="2"/>
  <c r="T1220" i="2" s="1"/>
  <c r="U1220" i="2" s="1"/>
  <c r="C1220" i="2"/>
  <c r="Q1228" i="2"/>
  <c r="T1228" i="2" s="1"/>
  <c r="C1228" i="2"/>
  <c r="C1248" i="2"/>
  <c r="Q1248" i="2"/>
  <c r="T1248" i="2" s="1"/>
  <c r="U1248" i="2" s="1"/>
  <c r="I1396" i="2"/>
  <c r="G1396" i="2" s="1"/>
  <c r="I1408" i="2"/>
  <c r="G1408" i="2" s="1"/>
  <c r="I1420" i="2"/>
  <c r="G1420" i="2" s="1"/>
  <c r="I1436" i="2"/>
  <c r="G1436" i="2" s="1"/>
  <c r="I1484" i="2"/>
  <c r="G1484" i="2" s="1"/>
  <c r="Q1141" i="2"/>
  <c r="T1141" i="2" s="1"/>
  <c r="U1141" i="2" s="1"/>
  <c r="C1141" i="2"/>
  <c r="C1363" i="2"/>
  <c r="Q1363" i="2"/>
  <c r="T1363" i="2" s="1"/>
  <c r="U1363" i="2" s="1"/>
  <c r="F1541" i="2"/>
  <c r="E1541" i="2" s="1"/>
  <c r="J1541" i="2"/>
  <c r="F1549" i="2"/>
  <c r="E1549" i="2" s="1"/>
  <c r="J1549" i="2"/>
  <c r="F1557" i="2"/>
  <c r="E1557" i="2" s="1"/>
  <c r="J1557" i="2"/>
  <c r="F1565" i="2"/>
  <c r="E1565" i="2" s="1"/>
  <c r="J1565" i="2"/>
  <c r="F1573" i="2"/>
  <c r="E1573" i="2" s="1"/>
  <c r="J1573" i="2"/>
  <c r="F1581" i="2"/>
  <c r="E1581" i="2" s="1"/>
  <c r="J1581" i="2"/>
  <c r="F1589" i="2"/>
  <c r="E1589" i="2" s="1"/>
  <c r="J1589" i="2"/>
  <c r="F1597" i="2"/>
  <c r="E1597" i="2" s="1"/>
  <c r="J1597" i="2"/>
  <c r="F1605" i="2"/>
  <c r="E1605" i="2" s="1"/>
  <c r="J1605" i="2"/>
  <c r="F1613" i="2"/>
  <c r="E1613" i="2" s="1"/>
  <c r="J1613" i="2"/>
  <c r="F1621" i="2"/>
  <c r="E1621" i="2" s="1"/>
  <c r="J1621" i="2"/>
  <c r="F1629" i="2"/>
  <c r="E1629" i="2" s="1"/>
  <c r="J1629" i="2"/>
  <c r="C1381" i="2"/>
  <c r="Q1381" i="2"/>
  <c r="T1381" i="2" s="1"/>
  <c r="U1381" i="2" s="1"/>
  <c r="I1253" i="2"/>
  <c r="G1253" i="2" s="1"/>
  <c r="C1550" i="2"/>
  <c r="Q1550" i="2"/>
  <c r="T1550" i="2" s="1"/>
  <c r="U1550" i="2" s="1"/>
  <c r="I1385" i="2"/>
  <c r="G1385" i="2" s="1"/>
  <c r="C1388" i="2"/>
  <c r="Q1388" i="2"/>
  <c r="T1388" i="2" s="1"/>
  <c r="O1448" i="2"/>
  <c r="I1448" i="2" s="1"/>
  <c r="G1448" i="2" s="1"/>
  <c r="C1484" i="2"/>
  <c r="Q1484" i="2"/>
  <c r="T1484" i="2" s="1"/>
  <c r="U1484" i="2" s="1"/>
  <c r="C896" i="2"/>
  <c r="Q896" i="2"/>
  <c r="T896" i="2" s="1"/>
  <c r="U896" i="2" s="1"/>
  <c r="J969" i="2"/>
  <c r="F969" i="2"/>
  <c r="E969" i="2" s="1"/>
  <c r="O954" i="2"/>
  <c r="O947" i="2"/>
  <c r="I947" i="2" s="1"/>
  <c r="G947" i="2" s="1"/>
  <c r="O926" i="2"/>
  <c r="Q980" i="2"/>
  <c r="T980" i="2" s="1"/>
  <c r="U980" i="2" s="1"/>
  <c r="C980" i="2"/>
  <c r="Q1140" i="2"/>
  <c r="T1140" i="2" s="1"/>
  <c r="U1140" i="2" s="1"/>
  <c r="C1140" i="2"/>
  <c r="Q1144" i="2"/>
  <c r="T1144" i="2" s="1"/>
  <c r="U1144" i="2" s="1"/>
  <c r="C1144" i="2"/>
  <c r="O1047" i="2"/>
  <c r="I1047" i="2" s="1"/>
  <c r="G1047" i="2" s="1"/>
  <c r="O1079" i="2"/>
  <c r="E1023" i="2"/>
  <c r="E1060" i="2"/>
  <c r="U1067" i="2"/>
  <c r="I1067" i="2"/>
  <c r="G1067" i="2" s="1"/>
  <c r="F1107" i="2"/>
  <c r="E1107" i="2" s="1"/>
  <c r="F1123" i="2"/>
  <c r="E1123" i="2" s="1"/>
  <c r="J1128" i="2"/>
  <c r="J1136" i="2"/>
  <c r="J1144" i="2"/>
  <c r="Q1118" i="2"/>
  <c r="T1118" i="2" s="1"/>
  <c r="U1118" i="2" s="1"/>
  <c r="Q1159" i="2"/>
  <c r="T1159" i="2" s="1"/>
  <c r="U1159" i="2" s="1"/>
  <c r="C1159" i="2"/>
  <c r="Q1175" i="2"/>
  <c r="T1175" i="2" s="1"/>
  <c r="U1175" i="2" s="1"/>
  <c r="C1175" i="2"/>
  <c r="I1179" i="2"/>
  <c r="G1179" i="2" s="1"/>
  <c r="U1179" i="2"/>
  <c r="I1183" i="2"/>
  <c r="G1183" i="2" s="1"/>
  <c r="U1183" i="2"/>
  <c r="I1187" i="2"/>
  <c r="G1187" i="2" s="1"/>
  <c r="U1187" i="2"/>
  <c r="I1191" i="2"/>
  <c r="G1191" i="2" s="1"/>
  <c r="U1191" i="2"/>
  <c r="I1195" i="2"/>
  <c r="G1195" i="2" s="1"/>
  <c r="U1195" i="2"/>
  <c r="I1199" i="2"/>
  <c r="G1199" i="2" s="1"/>
  <c r="U1199" i="2"/>
  <c r="I1203" i="2"/>
  <c r="G1203" i="2" s="1"/>
  <c r="I1207" i="2"/>
  <c r="G1207" i="2" s="1"/>
  <c r="I1211" i="2"/>
  <c r="G1211" i="2" s="1"/>
  <c r="U1211" i="2"/>
  <c r="I1215" i="2"/>
  <c r="G1215" i="2" s="1"/>
  <c r="I1219" i="2"/>
  <c r="G1219" i="2" s="1"/>
  <c r="U1219" i="2"/>
  <c r="I1223" i="2"/>
  <c r="G1223" i="2" s="1"/>
  <c r="U1223" i="2"/>
  <c r="I1227" i="2"/>
  <c r="G1227" i="2" s="1"/>
  <c r="U1227" i="2"/>
  <c r="I1231" i="2"/>
  <c r="G1231" i="2" s="1"/>
  <c r="F1131" i="2"/>
  <c r="E1131" i="2" s="1"/>
  <c r="Q1137" i="2"/>
  <c r="T1137" i="2" s="1"/>
  <c r="U1137" i="2" s="1"/>
  <c r="C1137" i="2"/>
  <c r="U1071" i="2"/>
  <c r="I1071" i="2"/>
  <c r="G1071" i="2" s="1"/>
  <c r="F1106" i="2"/>
  <c r="E1106" i="2" s="1"/>
  <c r="F1114" i="2"/>
  <c r="E1114" i="2" s="1"/>
  <c r="F1122" i="2"/>
  <c r="E1122" i="2" s="1"/>
  <c r="O1150" i="2"/>
  <c r="O1166" i="2"/>
  <c r="F1229" i="2"/>
  <c r="E1229" i="2" s="1"/>
  <c r="C1234" i="2"/>
  <c r="Q1234" i="2"/>
  <c r="T1234" i="2" s="1"/>
  <c r="U1234" i="2" s="1"/>
  <c r="C1250" i="2"/>
  <c r="Q1250" i="2"/>
  <c r="T1250" i="2" s="1"/>
  <c r="U1250" i="2" s="1"/>
  <c r="C1266" i="2"/>
  <c r="Q1266" i="2"/>
  <c r="T1266" i="2" s="1"/>
  <c r="U1266" i="2" s="1"/>
  <c r="F1075" i="2"/>
  <c r="E1075" i="2" s="1"/>
  <c r="Q1125" i="2"/>
  <c r="T1125" i="2" s="1"/>
  <c r="C1125" i="2"/>
  <c r="G1235" i="2"/>
  <c r="C1243" i="2"/>
  <c r="Q1243" i="2"/>
  <c r="T1243" i="2" s="1"/>
  <c r="U1243" i="2" s="1"/>
  <c r="C1259" i="2"/>
  <c r="Q1259" i="2"/>
  <c r="T1259" i="2" s="1"/>
  <c r="U1259" i="2" s="1"/>
  <c r="G1267" i="2"/>
  <c r="C1275" i="2"/>
  <c r="Q1275" i="2"/>
  <c r="T1275" i="2" s="1"/>
  <c r="U1275" i="2" s="1"/>
  <c r="F1133" i="2"/>
  <c r="E1133" i="2" s="1"/>
  <c r="F1181" i="2"/>
  <c r="E1181" i="2" s="1"/>
  <c r="F1189" i="2"/>
  <c r="E1189" i="2" s="1"/>
  <c r="F1197" i="2"/>
  <c r="E1197" i="2" s="1"/>
  <c r="F1205" i="2"/>
  <c r="E1205" i="2" s="1"/>
  <c r="F1213" i="2"/>
  <c r="E1213" i="2" s="1"/>
  <c r="F1221" i="2"/>
  <c r="E1221" i="2" s="1"/>
  <c r="F1231" i="2"/>
  <c r="E1231" i="2" s="1"/>
  <c r="C1236" i="2"/>
  <c r="Q1236" i="2"/>
  <c r="T1236" i="2" s="1"/>
  <c r="U1236" i="2" s="1"/>
  <c r="C1252" i="2"/>
  <c r="Q1252" i="2"/>
  <c r="T1252" i="2" s="1"/>
  <c r="U1252" i="2" s="1"/>
  <c r="C1268" i="2"/>
  <c r="Q1268" i="2"/>
  <c r="T1268" i="2" s="1"/>
  <c r="U1268" i="2" s="1"/>
  <c r="G1162" i="2"/>
  <c r="F1204" i="2"/>
  <c r="E1204" i="2" s="1"/>
  <c r="J1238" i="2"/>
  <c r="J1246" i="2"/>
  <c r="J1254" i="2"/>
  <c r="J1262" i="2"/>
  <c r="J1270" i="2"/>
  <c r="J1278" i="2"/>
  <c r="F1288" i="2"/>
  <c r="E1288" i="2" s="1"/>
  <c r="Q1306" i="2"/>
  <c r="T1306" i="2" s="1"/>
  <c r="U1306" i="2" s="1"/>
  <c r="F1374" i="2"/>
  <c r="E1374" i="2" s="1"/>
  <c r="J1374" i="2"/>
  <c r="F1378" i="2"/>
  <c r="E1378" i="2" s="1"/>
  <c r="J1378" i="2"/>
  <c r="F1382" i="2"/>
  <c r="E1382" i="2" s="1"/>
  <c r="J1382" i="2"/>
  <c r="F1386" i="2"/>
  <c r="E1386" i="2" s="1"/>
  <c r="J1386" i="2"/>
  <c r="F1390" i="2"/>
  <c r="E1390" i="2" s="1"/>
  <c r="J1390" i="2"/>
  <c r="F1394" i="2"/>
  <c r="E1394" i="2" s="1"/>
  <c r="J1394" i="2"/>
  <c r="F1398" i="2"/>
  <c r="E1398" i="2" s="1"/>
  <c r="J1398" i="2"/>
  <c r="F1402" i="2"/>
  <c r="E1402" i="2" s="1"/>
  <c r="J1402" i="2"/>
  <c r="F1406" i="2"/>
  <c r="E1406" i="2" s="1"/>
  <c r="J1406" i="2"/>
  <c r="F1410" i="2"/>
  <c r="E1410" i="2" s="1"/>
  <c r="J1410" i="2"/>
  <c r="F1414" i="2"/>
  <c r="E1414" i="2" s="1"/>
  <c r="J1414" i="2"/>
  <c r="F1418" i="2"/>
  <c r="E1418" i="2" s="1"/>
  <c r="J1418" i="2"/>
  <c r="F1422" i="2"/>
  <c r="E1422" i="2" s="1"/>
  <c r="J1422" i="2"/>
  <c r="F1426" i="2"/>
  <c r="E1426" i="2" s="1"/>
  <c r="J1426" i="2"/>
  <c r="F1430" i="2"/>
  <c r="E1430" i="2" s="1"/>
  <c r="J1430" i="2"/>
  <c r="F1434" i="2"/>
  <c r="E1434" i="2" s="1"/>
  <c r="J1434" i="2"/>
  <c r="F1438" i="2"/>
  <c r="E1438" i="2" s="1"/>
  <c r="J1438" i="2"/>
  <c r="F1442" i="2"/>
  <c r="E1442" i="2" s="1"/>
  <c r="J1442" i="2"/>
  <c r="F1446" i="2"/>
  <c r="E1446" i="2" s="1"/>
  <c r="J1446" i="2"/>
  <c r="F1450" i="2"/>
  <c r="E1450" i="2" s="1"/>
  <c r="J1450" i="2"/>
  <c r="F1454" i="2"/>
  <c r="E1454" i="2" s="1"/>
  <c r="J1454" i="2"/>
  <c r="F1458" i="2"/>
  <c r="E1458" i="2" s="1"/>
  <c r="J1458" i="2"/>
  <c r="F1462" i="2"/>
  <c r="E1462" i="2" s="1"/>
  <c r="J1462" i="2"/>
  <c r="F1466" i="2"/>
  <c r="E1466" i="2" s="1"/>
  <c r="J1466" i="2"/>
  <c r="F1470" i="2"/>
  <c r="E1470" i="2" s="1"/>
  <c r="J1470" i="2"/>
  <c r="F1474" i="2"/>
  <c r="E1474" i="2" s="1"/>
  <c r="J1474" i="2"/>
  <c r="F1478" i="2"/>
  <c r="E1478" i="2" s="1"/>
  <c r="J1478" i="2"/>
  <c r="F1482" i="2"/>
  <c r="E1482" i="2" s="1"/>
  <c r="J1482" i="2"/>
  <c r="F1486" i="2"/>
  <c r="E1486" i="2" s="1"/>
  <c r="J1486" i="2"/>
  <c r="F1490" i="2"/>
  <c r="E1490" i="2" s="1"/>
  <c r="J1490" i="2"/>
  <c r="F1494" i="2"/>
  <c r="E1494" i="2" s="1"/>
  <c r="J1494" i="2"/>
  <c r="F1498" i="2"/>
  <c r="E1498" i="2" s="1"/>
  <c r="J1498" i="2"/>
  <c r="F1502" i="2"/>
  <c r="E1502" i="2" s="1"/>
  <c r="J1502" i="2"/>
  <c r="F1506" i="2"/>
  <c r="E1506" i="2" s="1"/>
  <c r="J1506" i="2"/>
  <c r="F1192" i="2"/>
  <c r="E1192" i="2" s="1"/>
  <c r="F1224" i="2"/>
  <c r="E1224" i="2" s="1"/>
  <c r="F1248" i="2"/>
  <c r="E1248" i="2" s="1"/>
  <c r="F1264" i="2"/>
  <c r="E1264" i="2" s="1"/>
  <c r="F1282" i="2"/>
  <c r="E1282" i="2" s="1"/>
  <c r="F1290" i="2"/>
  <c r="E1290" i="2" s="1"/>
  <c r="F1298" i="2"/>
  <c r="E1298" i="2" s="1"/>
  <c r="F1306" i="2"/>
  <c r="E1306" i="2" s="1"/>
  <c r="F1141" i="2"/>
  <c r="E1141" i="2" s="1"/>
  <c r="F1235" i="2"/>
  <c r="E1235" i="2" s="1"/>
  <c r="F1267" i="2"/>
  <c r="E1267" i="2" s="1"/>
  <c r="C1343" i="2"/>
  <c r="Q1343" i="2"/>
  <c r="T1343" i="2" s="1"/>
  <c r="U1343" i="2" s="1"/>
  <c r="Q1386" i="2"/>
  <c r="T1386" i="2" s="1"/>
  <c r="U1386" i="2" s="1"/>
  <c r="Q1402" i="2"/>
  <c r="T1402" i="2" s="1"/>
  <c r="U1402" i="2" s="1"/>
  <c r="Q1418" i="2"/>
  <c r="T1418" i="2" s="1"/>
  <c r="U1418" i="2" s="1"/>
  <c r="Q1434" i="2"/>
  <c r="T1434" i="2" s="1"/>
  <c r="U1434" i="2" s="1"/>
  <c r="Q1450" i="2"/>
  <c r="T1450" i="2" s="1"/>
  <c r="U1450" i="2" s="1"/>
  <c r="Q1466" i="2"/>
  <c r="T1466" i="2" s="1"/>
  <c r="U1466" i="2" s="1"/>
  <c r="Q1482" i="2"/>
  <c r="T1482" i="2" s="1"/>
  <c r="U1482" i="2" s="1"/>
  <c r="Q1498" i="2"/>
  <c r="T1498" i="2" s="1"/>
  <c r="U1498" i="2" s="1"/>
  <c r="C1510" i="2"/>
  <c r="Q1510" i="2"/>
  <c r="T1510" i="2" s="1"/>
  <c r="U1510" i="2" s="1"/>
  <c r="I1510" i="2"/>
  <c r="G1510" i="2" s="1"/>
  <c r="C1512" i="2"/>
  <c r="Q1512" i="2"/>
  <c r="T1512" i="2" s="1"/>
  <c r="I1522" i="2"/>
  <c r="G1522" i="2" s="1"/>
  <c r="U1522" i="2"/>
  <c r="J1539" i="2"/>
  <c r="F1539" i="2"/>
  <c r="E1539" i="2" s="1"/>
  <c r="J1544" i="2"/>
  <c r="F1547" i="2"/>
  <c r="E1547" i="2" s="1"/>
  <c r="J1547" i="2"/>
  <c r="F1555" i="2"/>
  <c r="E1555" i="2" s="1"/>
  <c r="J1555" i="2"/>
  <c r="F1563" i="2"/>
  <c r="E1563" i="2" s="1"/>
  <c r="J1563" i="2"/>
  <c r="F1571" i="2"/>
  <c r="E1571" i="2" s="1"/>
  <c r="J1571" i="2"/>
  <c r="F1579" i="2"/>
  <c r="E1579" i="2" s="1"/>
  <c r="J1579" i="2"/>
  <c r="F1587" i="2"/>
  <c r="E1587" i="2" s="1"/>
  <c r="J1587" i="2"/>
  <c r="F1595" i="2"/>
  <c r="E1595" i="2" s="1"/>
  <c r="J1595" i="2"/>
  <c r="F1603" i="2"/>
  <c r="E1603" i="2" s="1"/>
  <c r="J1603" i="2"/>
  <c r="F1611" i="2"/>
  <c r="E1611" i="2" s="1"/>
  <c r="J1611" i="2"/>
  <c r="F1619" i="2"/>
  <c r="E1619" i="2" s="1"/>
  <c r="J1619" i="2"/>
  <c r="F1627" i="2"/>
  <c r="E1627" i="2" s="1"/>
  <c r="J1627" i="2"/>
  <c r="E1372" i="2"/>
  <c r="I1381" i="2"/>
  <c r="G1381" i="2" s="1"/>
  <c r="O1384" i="2"/>
  <c r="I1384" i="2" s="1"/>
  <c r="G1384" i="2" s="1"/>
  <c r="I1397" i="2"/>
  <c r="G1397" i="2" s="1"/>
  <c r="O1400" i="2"/>
  <c r="J1409" i="2"/>
  <c r="O1421" i="2"/>
  <c r="I1421" i="2" s="1"/>
  <c r="G1421" i="2" s="1"/>
  <c r="I1441" i="2"/>
  <c r="G1441" i="2" s="1"/>
  <c r="O1444" i="2"/>
  <c r="J1457" i="2"/>
  <c r="I1469" i="2"/>
  <c r="G1469" i="2" s="1"/>
  <c r="J1473" i="2"/>
  <c r="O1489" i="2"/>
  <c r="O1505" i="2"/>
  <c r="C1524" i="2"/>
  <c r="Q1524" i="2"/>
  <c r="T1524" i="2" s="1"/>
  <c r="I1550" i="2"/>
  <c r="G1550" i="2" s="1"/>
  <c r="I1554" i="2"/>
  <c r="G1554" i="2" s="1"/>
  <c r="I1602" i="2"/>
  <c r="G1602" i="2" s="1"/>
  <c r="O1233" i="2"/>
  <c r="F1257" i="2"/>
  <c r="E1257" i="2" s="1"/>
  <c r="I1261" i="2"/>
  <c r="G1261" i="2" s="1"/>
  <c r="O1265" i="2"/>
  <c r="F1308" i="2"/>
  <c r="E1308" i="2" s="1"/>
  <c r="I1343" i="2"/>
  <c r="G1343" i="2" s="1"/>
  <c r="I1363" i="2"/>
  <c r="G1363" i="2" s="1"/>
  <c r="I1532" i="2"/>
  <c r="G1532" i="2" s="1"/>
  <c r="F1533" i="2"/>
  <c r="E1533" i="2" s="1"/>
  <c r="I1537" i="2"/>
  <c r="G1537" i="2" s="1"/>
  <c r="U1537" i="2"/>
  <c r="Q1538" i="2"/>
  <c r="T1538" i="2" s="1"/>
  <c r="C1538" i="2"/>
  <c r="O1540" i="2"/>
  <c r="I1549" i="2"/>
  <c r="G1549" i="2" s="1"/>
  <c r="U1549" i="2"/>
  <c r="I1551" i="2"/>
  <c r="G1551" i="2" s="1"/>
  <c r="Q1552" i="2"/>
  <c r="T1552" i="2" s="1"/>
  <c r="U1552" i="2" s="1"/>
  <c r="C1552" i="2"/>
  <c r="O1554" i="2"/>
  <c r="O1556" i="2"/>
  <c r="I1556" i="2" s="1"/>
  <c r="G1556" i="2" s="1"/>
  <c r="O1558" i="2"/>
  <c r="O1560" i="2"/>
  <c r="I1560" i="2" s="1"/>
  <c r="G1560" i="2" s="1"/>
  <c r="O1562" i="2"/>
  <c r="O1564" i="2"/>
  <c r="I1564" i="2" s="1"/>
  <c r="G1564" i="2" s="1"/>
  <c r="I1573" i="2"/>
  <c r="G1573" i="2" s="1"/>
  <c r="U1573" i="2"/>
  <c r="C1574" i="2"/>
  <c r="Q1574" i="2"/>
  <c r="T1574" i="2" s="1"/>
  <c r="U1574" i="2" s="1"/>
  <c r="O1576" i="2"/>
  <c r="I1583" i="2"/>
  <c r="G1583" i="2" s="1"/>
  <c r="Q1584" i="2"/>
  <c r="T1584" i="2" s="1"/>
  <c r="U1584" i="2" s="1"/>
  <c r="C1584" i="2"/>
  <c r="I1597" i="2"/>
  <c r="G1597" i="2" s="1"/>
  <c r="U1597" i="2"/>
  <c r="Q1598" i="2"/>
  <c r="T1598" i="2" s="1"/>
  <c r="C1598" i="2"/>
  <c r="O1600" i="2"/>
  <c r="I1600" i="2" s="1"/>
  <c r="G1600" i="2" s="1"/>
  <c r="O1602" i="2"/>
  <c r="O1604" i="2"/>
  <c r="I1604" i="2" s="1"/>
  <c r="G1604" i="2" s="1"/>
  <c r="O1606" i="2"/>
  <c r="O1608" i="2"/>
  <c r="O1610" i="2"/>
  <c r="I1619" i="2"/>
  <c r="G1619" i="2" s="1"/>
  <c r="I1621" i="2"/>
  <c r="G1621" i="2" s="1"/>
  <c r="U1621" i="2"/>
  <c r="I1623" i="2"/>
  <c r="G1623" i="2" s="1"/>
  <c r="C1624" i="2"/>
  <c r="Q1624" i="2"/>
  <c r="T1624" i="2" s="1"/>
  <c r="U1624" i="2" s="1"/>
  <c r="O1626" i="2"/>
  <c r="C1348" i="2"/>
  <c r="Q1348" i="2"/>
  <c r="T1348" i="2" s="1"/>
  <c r="U1348" i="2" s="1"/>
  <c r="C1368" i="2"/>
  <c r="Q1368" i="2"/>
  <c r="T1368" i="2" s="1"/>
  <c r="U1368" i="2" s="1"/>
  <c r="I1377" i="2"/>
  <c r="G1377" i="2" s="1"/>
  <c r="J1385" i="2"/>
  <c r="I1389" i="2"/>
  <c r="G1389" i="2" s="1"/>
  <c r="I1401" i="2"/>
  <c r="G1401" i="2" s="1"/>
  <c r="J1405" i="2"/>
  <c r="E1408" i="2"/>
  <c r="O1424" i="2"/>
  <c r="J1437" i="2"/>
  <c r="E1440" i="2"/>
  <c r="J1449" i="2"/>
  <c r="E1472" i="2"/>
  <c r="E1488" i="2"/>
  <c r="I1493" i="2"/>
  <c r="G1493" i="2" s="1"/>
  <c r="O1496" i="2"/>
  <c r="O1504" i="2"/>
  <c r="U1538" i="2"/>
  <c r="I1538" i="2"/>
  <c r="G1538" i="2" s="1"/>
  <c r="I1552" i="2"/>
  <c r="G1552" i="2" s="1"/>
  <c r="F1247" i="2"/>
  <c r="E1247" i="2" s="1"/>
  <c r="Q1286" i="2"/>
  <c r="T1286" i="2" s="1"/>
  <c r="U1286" i="2" s="1"/>
  <c r="C1286" i="2"/>
  <c r="C1341" i="2"/>
  <c r="Q1341" i="2"/>
  <c r="T1341" i="2" s="1"/>
  <c r="U1341" i="2" s="1"/>
  <c r="C1353" i="2"/>
  <c r="Q1353" i="2"/>
  <c r="T1353" i="2" s="1"/>
  <c r="U1353" i="2" s="1"/>
  <c r="C1361" i="2"/>
  <c r="Q1361" i="2"/>
  <c r="T1361" i="2" s="1"/>
  <c r="U1361" i="2" s="1"/>
  <c r="C1369" i="2"/>
  <c r="Q1369" i="2"/>
  <c r="T1369" i="2" s="1"/>
  <c r="U1369" i="2" s="1"/>
  <c r="F1417" i="2"/>
  <c r="E1417" i="2" s="1"/>
  <c r="F1453" i="2"/>
  <c r="E1453" i="2" s="1"/>
  <c r="E1497" i="2"/>
  <c r="C1509" i="2"/>
  <c r="Q1509" i="2"/>
  <c r="T1509" i="2" s="1"/>
  <c r="U1509" i="2" s="1"/>
  <c r="O1520" i="2"/>
  <c r="O979" i="2"/>
  <c r="I979" i="2" s="1"/>
  <c r="G979" i="2" s="1"/>
  <c r="F1277" i="2"/>
  <c r="E1277" i="2" s="1"/>
  <c r="F1300" i="2"/>
  <c r="E1300" i="2" s="1"/>
  <c r="I1353" i="2"/>
  <c r="G1353" i="2" s="1"/>
  <c r="O1413" i="2"/>
  <c r="I1413" i="2" s="1"/>
  <c r="G1413" i="2" s="1"/>
  <c r="O1425" i="2"/>
  <c r="I1445" i="2"/>
  <c r="G1445" i="2" s="1"/>
  <c r="O1460" i="2"/>
  <c r="I1460" i="2" s="1"/>
  <c r="G1460" i="2" s="1"/>
  <c r="O1461" i="2"/>
  <c r="I1461" i="2" s="1"/>
  <c r="G1461" i="2" s="1"/>
  <c r="O1480" i="2"/>
  <c r="O1481" i="2"/>
  <c r="O1492" i="2"/>
  <c r="I1492" i="2" s="1"/>
  <c r="G1492" i="2" s="1"/>
  <c r="O1497" i="2"/>
  <c r="I1568" i="2"/>
  <c r="G1568" i="2" s="1"/>
  <c r="I1572" i="2"/>
  <c r="G1572" i="2" s="1"/>
  <c r="I1582" i="2"/>
  <c r="G1582" i="2" s="1"/>
  <c r="U1598" i="2"/>
  <c r="I1598" i="2"/>
  <c r="G1598" i="2" s="1"/>
  <c r="I1624" i="2"/>
  <c r="G1624" i="2" s="1"/>
  <c r="I1628" i="2"/>
  <c r="G1628" i="2" s="1"/>
  <c r="F1401" i="2"/>
  <c r="E1401" i="2" s="1"/>
  <c r="F1505" i="2"/>
  <c r="E1505" i="2" s="1"/>
  <c r="F1389" i="2"/>
  <c r="E1389" i="2" s="1"/>
  <c r="F1493" i="2"/>
  <c r="E1493" i="2" s="1"/>
  <c r="F918" i="2"/>
  <c r="E918" i="2" s="1"/>
  <c r="J918" i="2"/>
  <c r="Q946" i="2"/>
  <c r="T946" i="2" s="1"/>
  <c r="U946" i="2" s="1"/>
  <c r="C946" i="2"/>
  <c r="J953" i="2"/>
  <c r="F953" i="2"/>
  <c r="E953" i="2" s="1"/>
  <c r="C937" i="2"/>
  <c r="Q937" i="2"/>
  <c r="T937" i="2" s="1"/>
  <c r="U937" i="2" s="1"/>
  <c r="E921" i="2"/>
  <c r="C928" i="2"/>
  <c r="Q928" i="2"/>
  <c r="T928" i="2" s="1"/>
  <c r="O936" i="2"/>
  <c r="Q981" i="2"/>
  <c r="T981" i="2" s="1"/>
  <c r="U981" i="2" s="1"/>
  <c r="C981" i="2"/>
  <c r="I981" i="2"/>
  <c r="G981" i="2" s="1"/>
  <c r="I989" i="2"/>
  <c r="G989" i="2" s="1"/>
  <c r="I1006" i="2"/>
  <c r="G1006" i="2" s="1"/>
  <c r="Q944" i="2"/>
  <c r="T944" i="2" s="1"/>
  <c r="C944" i="2"/>
  <c r="C999" i="2"/>
  <c r="Q999" i="2"/>
  <c r="T999" i="2" s="1"/>
  <c r="E1026" i="2"/>
  <c r="C1044" i="2"/>
  <c r="Q1044" i="2"/>
  <c r="T1044" i="2" s="1"/>
  <c r="U1044" i="2" s="1"/>
  <c r="C1060" i="2"/>
  <c r="Q1060" i="2"/>
  <c r="T1060" i="2" s="1"/>
  <c r="U1060" i="2" s="1"/>
  <c r="C1076" i="2"/>
  <c r="Q1076" i="2"/>
  <c r="T1076" i="2" s="1"/>
  <c r="U1076" i="2" s="1"/>
  <c r="C993" i="2"/>
  <c r="Q993" i="2"/>
  <c r="T993" i="2" s="1"/>
  <c r="U993" i="2" s="1"/>
  <c r="I1075" i="2"/>
  <c r="G1075" i="2" s="1"/>
  <c r="E1084" i="2"/>
  <c r="J1134" i="2"/>
  <c r="Q1106" i="2"/>
  <c r="T1106" i="2" s="1"/>
  <c r="U1106" i="2" s="1"/>
  <c r="Q1122" i="2"/>
  <c r="T1122" i="2" s="1"/>
  <c r="U1122" i="2" s="1"/>
  <c r="Q1155" i="2"/>
  <c r="T1155" i="2" s="1"/>
  <c r="U1155" i="2" s="1"/>
  <c r="C1155" i="2"/>
  <c r="I1186" i="2"/>
  <c r="G1186" i="2" s="1"/>
  <c r="U1186" i="2"/>
  <c r="Q1152" i="2"/>
  <c r="T1152" i="2" s="1"/>
  <c r="U1152" i="2" s="1"/>
  <c r="C1152" i="2"/>
  <c r="I1152" i="2"/>
  <c r="G1152" i="2" s="1"/>
  <c r="I1156" i="2"/>
  <c r="G1156" i="2" s="1"/>
  <c r="Q1112" i="2"/>
  <c r="T1112" i="2" s="1"/>
  <c r="U1112" i="2" s="1"/>
  <c r="C1112" i="2"/>
  <c r="Q1120" i="2"/>
  <c r="T1120" i="2" s="1"/>
  <c r="U1120" i="2" s="1"/>
  <c r="C1120" i="2"/>
  <c r="C1238" i="2"/>
  <c r="Q1238" i="2"/>
  <c r="T1238" i="2" s="1"/>
  <c r="U1238" i="2" s="1"/>
  <c r="C1254" i="2"/>
  <c r="Q1254" i="2"/>
  <c r="T1254" i="2" s="1"/>
  <c r="U1254" i="2" s="1"/>
  <c r="C1270" i="2"/>
  <c r="Q1270" i="2"/>
  <c r="T1270" i="2" s="1"/>
  <c r="U1270" i="2" s="1"/>
  <c r="Q1231" i="2"/>
  <c r="T1231" i="2" s="1"/>
  <c r="U1231" i="2" s="1"/>
  <c r="C1231" i="2"/>
  <c r="C1255" i="2"/>
  <c r="Q1255" i="2"/>
  <c r="T1255" i="2" s="1"/>
  <c r="U1255" i="2" s="1"/>
  <c r="Q1196" i="2"/>
  <c r="T1196" i="2" s="1"/>
  <c r="C1196" i="2"/>
  <c r="Q1212" i="2"/>
  <c r="T1212" i="2" s="1"/>
  <c r="U1212" i="2" s="1"/>
  <c r="C1212" i="2"/>
  <c r="C1264" i="2"/>
  <c r="Q1264" i="2"/>
  <c r="T1264" i="2" s="1"/>
  <c r="U1264" i="2" s="1"/>
  <c r="Q1203" i="2"/>
  <c r="T1203" i="2" s="1"/>
  <c r="U1203" i="2" s="1"/>
  <c r="C1203" i="2"/>
  <c r="I1372" i="2"/>
  <c r="G1372" i="2" s="1"/>
  <c r="I1404" i="2"/>
  <c r="G1404" i="2" s="1"/>
  <c r="I1416" i="2"/>
  <c r="G1416" i="2" s="1"/>
  <c r="I1424" i="2"/>
  <c r="G1424" i="2" s="1"/>
  <c r="I1444" i="2"/>
  <c r="G1444" i="2" s="1"/>
  <c r="I1472" i="2"/>
  <c r="G1472" i="2" s="1"/>
  <c r="U1472" i="2"/>
  <c r="I1480" i="2"/>
  <c r="G1480" i="2" s="1"/>
  <c r="I1504" i="2"/>
  <c r="G1504" i="2" s="1"/>
  <c r="F1184" i="2"/>
  <c r="E1184" i="2" s="1"/>
  <c r="C1355" i="2"/>
  <c r="Q1355" i="2"/>
  <c r="T1355" i="2" s="1"/>
  <c r="U1355" i="2" s="1"/>
  <c r="C1371" i="2"/>
  <c r="Q1371" i="2"/>
  <c r="T1371" i="2" s="1"/>
  <c r="U1371" i="2" s="1"/>
  <c r="C1397" i="2"/>
  <c r="Q1397" i="2"/>
  <c r="T1397" i="2" s="1"/>
  <c r="U1397" i="2" s="1"/>
  <c r="C1469" i="2"/>
  <c r="Q1469" i="2"/>
  <c r="T1469" i="2" s="1"/>
  <c r="U1469" i="2" s="1"/>
  <c r="J1477" i="2"/>
  <c r="C1551" i="2"/>
  <c r="Q1551" i="2"/>
  <c r="T1551" i="2" s="1"/>
  <c r="U1551" i="2" s="1"/>
  <c r="C1257" i="2"/>
  <c r="Q1257" i="2"/>
  <c r="T1257" i="2" s="1"/>
  <c r="U1257" i="2" s="1"/>
  <c r="C1362" i="2"/>
  <c r="Q1362" i="2"/>
  <c r="T1362" i="2" s="1"/>
  <c r="U1362" i="2" s="1"/>
  <c r="C1525" i="2"/>
  <c r="Q1525" i="2"/>
  <c r="T1525" i="2" s="1"/>
  <c r="U1525" i="2" s="1"/>
  <c r="Q1536" i="2"/>
  <c r="T1536" i="2" s="1"/>
  <c r="C1536" i="2"/>
  <c r="I1545" i="2"/>
  <c r="G1545" i="2" s="1"/>
  <c r="U1545" i="2"/>
  <c r="I1547" i="2"/>
  <c r="G1547" i="2" s="1"/>
  <c r="U1547" i="2"/>
  <c r="I1571" i="2"/>
  <c r="G1571" i="2" s="1"/>
  <c r="U1571" i="2"/>
  <c r="Q1582" i="2"/>
  <c r="T1582" i="2" s="1"/>
  <c r="U1582" i="2" s="1"/>
  <c r="C1582" i="2"/>
  <c r="I1595" i="2"/>
  <c r="G1595" i="2" s="1"/>
  <c r="I1617" i="2"/>
  <c r="G1617" i="2" s="1"/>
  <c r="U1617" i="2"/>
  <c r="C1622" i="2"/>
  <c r="Q1622" i="2"/>
  <c r="T1622" i="2" s="1"/>
  <c r="C894" i="2"/>
  <c r="Q894" i="2"/>
  <c r="T894" i="2" s="1"/>
  <c r="U894" i="2" s="1"/>
  <c r="C898" i="2"/>
  <c r="Q898" i="2"/>
  <c r="T898" i="2" s="1"/>
  <c r="U898" i="2" s="1"/>
  <c r="F922" i="2"/>
  <c r="E922" i="2" s="1"/>
  <c r="J922" i="2"/>
  <c r="C932" i="2"/>
  <c r="Q932" i="2"/>
  <c r="T932" i="2" s="1"/>
  <c r="J963" i="2"/>
  <c r="F963" i="2"/>
  <c r="E963" i="2" s="1"/>
  <c r="J967" i="2"/>
  <c r="F967" i="2"/>
  <c r="E967" i="2" s="1"/>
  <c r="F973" i="2"/>
  <c r="E973" i="2" s="1"/>
  <c r="J973" i="2"/>
  <c r="J977" i="2"/>
  <c r="F977" i="2"/>
  <c r="E977" i="2" s="1"/>
  <c r="C945" i="2"/>
  <c r="Q945" i="2"/>
  <c r="T945" i="2" s="1"/>
  <c r="U945" i="2" s="1"/>
  <c r="O962" i="2"/>
  <c r="E956" i="2"/>
  <c r="E976" i="2"/>
  <c r="Q984" i="2"/>
  <c r="T984" i="2" s="1"/>
  <c r="U984" i="2" s="1"/>
  <c r="C984" i="2"/>
  <c r="Q988" i="2"/>
  <c r="T988" i="2" s="1"/>
  <c r="U988" i="2" s="1"/>
  <c r="C988" i="2"/>
  <c r="I1002" i="2"/>
  <c r="G1002" i="2" s="1"/>
  <c r="I974" i="2"/>
  <c r="G974" i="2" s="1"/>
  <c r="Q982" i="2"/>
  <c r="T982" i="2" s="1"/>
  <c r="U982" i="2" s="1"/>
  <c r="C982" i="2"/>
  <c r="I1005" i="2"/>
  <c r="G1005" i="2" s="1"/>
  <c r="F966" i="2"/>
  <c r="E966" i="2" s="1"/>
  <c r="C995" i="2"/>
  <c r="Q995" i="2"/>
  <c r="T995" i="2" s="1"/>
  <c r="U995" i="2" s="1"/>
  <c r="E998" i="2"/>
  <c r="C1002" i="2"/>
  <c r="Q1002" i="2"/>
  <c r="T1002" i="2" s="1"/>
  <c r="U1002" i="2" s="1"/>
  <c r="O1003" i="2"/>
  <c r="C1031" i="2"/>
  <c r="Q1031" i="2"/>
  <c r="T1031" i="2" s="1"/>
  <c r="U1031" i="2" s="1"/>
  <c r="I1059" i="2"/>
  <c r="G1059" i="2" s="1"/>
  <c r="E1068" i="2"/>
  <c r="Q1128" i="2"/>
  <c r="T1128" i="2" s="1"/>
  <c r="U1128" i="2" s="1"/>
  <c r="C1128" i="2"/>
  <c r="Q1136" i="2"/>
  <c r="T1136" i="2" s="1"/>
  <c r="U1136" i="2" s="1"/>
  <c r="C1136" i="2"/>
  <c r="O891" i="2"/>
  <c r="O895" i="2"/>
  <c r="E884" i="2"/>
  <c r="O892" i="2"/>
  <c r="I892" i="2" s="1"/>
  <c r="G892" i="2" s="1"/>
  <c r="I894" i="2"/>
  <c r="G894" i="2" s="1"/>
  <c r="I896" i="2"/>
  <c r="G896" i="2" s="1"/>
  <c r="F890" i="2"/>
  <c r="E890" i="2" s="1"/>
  <c r="U932" i="2"/>
  <c r="I932" i="2"/>
  <c r="G932" i="2" s="1"/>
  <c r="I951" i="2"/>
  <c r="G951" i="2" s="1"/>
  <c r="U951" i="2"/>
  <c r="Q918" i="2"/>
  <c r="T918" i="2" s="1"/>
  <c r="U918" i="2" s="1"/>
  <c r="I946" i="2"/>
  <c r="G946" i="2" s="1"/>
  <c r="J957" i="2"/>
  <c r="F957" i="2"/>
  <c r="E957" i="2" s="1"/>
  <c r="O921" i="2"/>
  <c r="F936" i="2"/>
  <c r="E936" i="2" s="1"/>
  <c r="O940" i="2"/>
  <c r="O948" i="2"/>
  <c r="O920" i="2"/>
  <c r="I938" i="2"/>
  <c r="G938" i="2" s="1"/>
  <c r="O950" i="2"/>
  <c r="E958" i="2"/>
  <c r="Q964" i="2"/>
  <c r="T964" i="2" s="1"/>
  <c r="U964" i="2" s="1"/>
  <c r="C964" i="2"/>
  <c r="F926" i="2"/>
  <c r="E926" i="2" s="1"/>
  <c r="O941" i="2"/>
  <c r="I964" i="2"/>
  <c r="G964" i="2" s="1"/>
  <c r="F972" i="2"/>
  <c r="E972" i="2" s="1"/>
  <c r="Q952" i="2"/>
  <c r="T952" i="2" s="1"/>
  <c r="U952" i="2" s="1"/>
  <c r="C952" i="2"/>
  <c r="G968" i="2"/>
  <c r="Q963" i="2"/>
  <c r="T963" i="2" s="1"/>
  <c r="U963" i="2" s="1"/>
  <c r="I998" i="2"/>
  <c r="G998" i="2" s="1"/>
  <c r="U998" i="2"/>
  <c r="F974" i="2"/>
  <c r="E974" i="2" s="1"/>
  <c r="J982" i="2"/>
  <c r="Q986" i="2"/>
  <c r="T986" i="2" s="1"/>
  <c r="U986" i="2" s="1"/>
  <c r="C986" i="2"/>
  <c r="I1009" i="2"/>
  <c r="G1009" i="2" s="1"/>
  <c r="I1017" i="2"/>
  <c r="G1017" i="2" s="1"/>
  <c r="U1017" i="2"/>
  <c r="Q966" i="2"/>
  <c r="T966" i="2" s="1"/>
  <c r="U966" i="2" s="1"/>
  <c r="C966" i="2"/>
  <c r="I993" i="2"/>
  <c r="G993" i="2" s="1"/>
  <c r="C1027" i="2"/>
  <c r="Q1027" i="2"/>
  <c r="T1027" i="2" s="1"/>
  <c r="U1027" i="2" s="1"/>
  <c r="C1029" i="2"/>
  <c r="Q1029" i="2"/>
  <c r="T1029" i="2" s="1"/>
  <c r="F987" i="2"/>
  <c r="E987" i="2" s="1"/>
  <c r="F1011" i="2"/>
  <c r="E1011" i="2" s="1"/>
  <c r="O1026" i="2"/>
  <c r="U944" i="2"/>
  <c r="I944" i="2"/>
  <c r="G944" i="2" s="1"/>
  <c r="C994" i="2"/>
  <c r="Q994" i="2"/>
  <c r="T994" i="2" s="1"/>
  <c r="U994" i="2" s="1"/>
  <c r="J999" i="2"/>
  <c r="E1002" i="2"/>
  <c r="I1003" i="2"/>
  <c r="G1003" i="2" s="1"/>
  <c r="C1006" i="2"/>
  <c r="Q1006" i="2"/>
  <c r="T1006" i="2" s="1"/>
  <c r="U1006" i="2" s="1"/>
  <c r="O1007" i="2"/>
  <c r="I1007" i="2" s="1"/>
  <c r="G1007" i="2" s="1"/>
  <c r="O1014" i="2"/>
  <c r="O1030" i="2"/>
  <c r="C1032" i="2"/>
  <c r="Q1032" i="2"/>
  <c r="T1032" i="2" s="1"/>
  <c r="U1032" i="2" s="1"/>
  <c r="I1034" i="2"/>
  <c r="G1034" i="2" s="1"/>
  <c r="C1048" i="2"/>
  <c r="Q1048" i="2"/>
  <c r="T1048" i="2" s="1"/>
  <c r="U1048" i="2" s="1"/>
  <c r="C1056" i="2"/>
  <c r="Q1056" i="2"/>
  <c r="T1056" i="2" s="1"/>
  <c r="U1056" i="2" s="1"/>
  <c r="C1064" i="2"/>
  <c r="Q1064" i="2"/>
  <c r="T1064" i="2" s="1"/>
  <c r="U1064" i="2" s="1"/>
  <c r="C1072" i="2"/>
  <c r="Q1072" i="2"/>
  <c r="T1072" i="2" s="1"/>
  <c r="U1072" i="2" s="1"/>
  <c r="C1080" i="2"/>
  <c r="Q1080" i="2"/>
  <c r="T1080" i="2" s="1"/>
  <c r="U1080" i="2" s="1"/>
  <c r="O1019" i="2"/>
  <c r="I1019" i="2" s="1"/>
  <c r="G1019" i="2" s="1"/>
  <c r="E1025" i="2"/>
  <c r="I1046" i="2"/>
  <c r="G1046" i="2" s="1"/>
  <c r="U1046" i="2"/>
  <c r="I1050" i="2"/>
  <c r="G1050" i="2" s="1"/>
  <c r="U1050" i="2"/>
  <c r="I1054" i="2"/>
  <c r="G1054" i="2" s="1"/>
  <c r="U1054" i="2"/>
  <c r="I1058" i="2"/>
  <c r="G1058" i="2" s="1"/>
  <c r="U1058" i="2"/>
  <c r="I1062" i="2"/>
  <c r="G1062" i="2" s="1"/>
  <c r="I1066" i="2"/>
  <c r="G1066" i="2" s="1"/>
  <c r="I1070" i="2"/>
  <c r="G1070" i="2" s="1"/>
  <c r="U1070" i="2"/>
  <c r="I1074" i="2"/>
  <c r="G1074" i="2" s="1"/>
  <c r="U1074" i="2"/>
  <c r="I1078" i="2"/>
  <c r="G1078" i="2" s="1"/>
  <c r="U1078" i="2"/>
  <c r="I1082" i="2"/>
  <c r="G1082" i="2" s="1"/>
  <c r="U1082" i="2"/>
  <c r="E1052" i="2"/>
  <c r="J1059" i="2"/>
  <c r="E1079" i="2"/>
  <c r="F1113" i="2"/>
  <c r="E1113" i="2" s="1"/>
  <c r="I1056" i="2"/>
  <c r="G1056" i="2" s="1"/>
  <c r="I1079" i="2"/>
  <c r="G1079" i="2" s="1"/>
  <c r="I1112" i="2"/>
  <c r="G1112" i="2" s="1"/>
  <c r="F1120" i="2"/>
  <c r="E1120" i="2" s="1"/>
  <c r="O1051" i="2"/>
  <c r="I1060" i="2"/>
  <c r="G1060" i="2" s="1"/>
  <c r="O1083" i="2"/>
  <c r="I1083" i="2" s="1"/>
  <c r="G1083" i="2" s="1"/>
  <c r="F1119" i="2"/>
  <c r="E1119" i="2" s="1"/>
  <c r="J1130" i="2"/>
  <c r="J1138" i="2"/>
  <c r="F1048" i="2"/>
  <c r="E1048" i="2" s="1"/>
  <c r="Q1114" i="2"/>
  <c r="T1114" i="2" s="1"/>
  <c r="U1114" i="2" s="1"/>
  <c r="Q1121" i="2"/>
  <c r="T1121" i="2" s="1"/>
  <c r="U1121" i="2" s="1"/>
  <c r="Q1127" i="2"/>
  <c r="T1127" i="2" s="1"/>
  <c r="U1127" i="2" s="1"/>
  <c r="C1127" i="2"/>
  <c r="Q1135" i="2"/>
  <c r="T1135" i="2" s="1"/>
  <c r="U1135" i="2" s="1"/>
  <c r="C1135" i="2"/>
  <c r="Q1143" i="2"/>
  <c r="T1143" i="2" s="1"/>
  <c r="U1143" i="2" s="1"/>
  <c r="C1143" i="2"/>
  <c r="Q1147" i="2"/>
  <c r="T1147" i="2" s="1"/>
  <c r="U1147" i="2" s="1"/>
  <c r="C1147" i="2"/>
  <c r="F1153" i="2"/>
  <c r="E1153" i="2" s="1"/>
  <c r="I1155" i="2"/>
  <c r="G1155" i="2" s="1"/>
  <c r="J1159" i="2"/>
  <c r="Q1163" i="2"/>
  <c r="T1163" i="2" s="1"/>
  <c r="U1163" i="2" s="1"/>
  <c r="C1163" i="2"/>
  <c r="F1169" i="2"/>
  <c r="E1169" i="2" s="1"/>
  <c r="J1175" i="2"/>
  <c r="I1180" i="2"/>
  <c r="G1180" i="2" s="1"/>
  <c r="I1184" i="2"/>
  <c r="G1184" i="2" s="1"/>
  <c r="U1184" i="2"/>
  <c r="I1188" i="2"/>
  <c r="G1188" i="2" s="1"/>
  <c r="I1192" i="2"/>
  <c r="G1192" i="2" s="1"/>
  <c r="U1192" i="2"/>
  <c r="I1196" i="2"/>
  <c r="G1196" i="2" s="1"/>
  <c r="U1196" i="2"/>
  <c r="I1200" i="2"/>
  <c r="G1200" i="2" s="1"/>
  <c r="U1200" i="2"/>
  <c r="I1204" i="2"/>
  <c r="G1204" i="2" s="1"/>
  <c r="U1204" i="2"/>
  <c r="I1208" i="2"/>
  <c r="G1208" i="2" s="1"/>
  <c r="U1208" i="2"/>
  <c r="I1212" i="2"/>
  <c r="G1212" i="2" s="1"/>
  <c r="I1216" i="2"/>
  <c r="G1216" i="2" s="1"/>
  <c r="U1216" i="2"/>
  <c r="I1220" i="2"/>
  <c r="G1220" i="2" s="1"/>
  <c r="I1224" i="2"/>
  <c r="G1224" i="2" s="1"/>
  <c r="U1224" i="2"/>
  <c r="I1228" i="2"/>
  <c r="G1228" i="2" s="1"/>
  <c r="U1228" i="2"/>
  <c r="I1232" i="2"/>
  <c r="G1232" i="2" s="1"/>
  <c r="U1232" i="2"/>
  <c r="I1031" i="2"/>
  <c r="G1031" i="2" s="1"/>
  <c r="F1064" i="2"/>
  <c r="E1064" i="2" s="1"/>
  <c r="Q1108" i="2"/>
  <c r="T1108" i="2" s="1"/>
  <c r="U1108" i="2" s="1"/>
  <c r="C1108" i="2"/>
  <c r="Q1116" i="2"/>
  <c r="T1116" i="2" s="1"/>
  <c r="U1116" i="2" s="1"/>
  <c r="C1116" i="2"/>
  <c r="Q1124" i="2"/>
  <c r="T1124" i="2" s="1"/>
  <c r="U1124" i="2" s="1"/>
  <c r="C1124" i="2"/>
  <c r="Q1149" i="2"/>
  <c r="T1149" i="2" s="1"/>
  <c r="U1149" i="2" s="1"/>
  <c r="C1149" i="2"/>
  <c r="Q1153" i="2"/>
  <c r="T1153" i="2" s="1"/>
  <c r="U1153" i="2" s="1"/>
  <c r="C1153" i="2"/>
  <c r="Q1157" i="2"/>
  <c r="T1157" i="2" s="1"/>
  <c r="U1157" i="2" s="1"/>
  <c r="C1157" i="2"/>
  <c r="Q1161" i="2"/>
  <c r="T1161" i="2" s="1"/>
  <c r="U1161" i="2" s="1"/>
  <c r="C1161" i="2"/>
  <c r="Q1165" i="2"/>
  <c r="T1165" i="2" s="1"/>
  <c r="U1165" i="2" s="1"/>
  <c r="C1165" i="2"/>
  <c r="Q1169" i="2"/>
  <c r="T1169" i="2" s="1"/>
  <c r="U1169" i="2" s="1"/>
  <c r="C1169" i="2"/>
  <c r="Q1173" i="2"/>
  <c r="T1173" i="2" s="1"/>
  <c r="U1173" i="2" s="1"/>
  <c r="C1173" i="2"/>
  <c r="O1154" i="2"/>
  <c r="F1158" i="2"/>
  <c r="E1158" i="2" s="1"/>
  <c r="O1170" i="2"/>
  <c r="F1174" i="2"/>
  <c r="E1174" i="2" s="1"/>
  <c r="F1183" i="2"/>
  <c r="E1183" i="2" s="1"/>
  <c r="F1191" i="2"/>
  <c r="E1191" i="2" s="1"/>
  <c r="F1199" i="2"/>
  <c r="E1199" i="2" s="1"/>
  <c r="F1207" i="2"/>
  <c r="E1207" i="2" s="1"/>
  <c r="F1215" i="2"/>
  <c r="E1215" i="2" s="1"/>
  <c r="F1223" i="2"/>
  <c r="E1223" i="2" s="1"/>
  <c r="I1238" i="2"/>
  <c r="G1238" i="2" s="1"/>
  <c r="C1246" i="2"/>
  <c r="Q1246" i="2"/>
  <c r="T1246" i="2" s="1"/>
  <c r="U1246" i="2" s="1"/>
  <c r="C1262" i="2"/>
  <c r="Q1262" i="2"/>
  <c r="T1262" i="2" s="1"/>
  <c r="U1262" i="2" s="1"/>
  <c r="I1270" i="2"/>
  <c r="G1270" i="2" s="1"/>
  <c r="C1278" i="2"/>
  <c r="Q1278" i="2"/>
  <c r="T1278" i="2" s="1"/>
  <c r="U1278" i="2" s="1"/>
  <c r="F1125" i="2"/>
  <c r="E1125" i="2" s="1"/>
  <c r="F1178" i="2"/>
  <c r="E1178" i="2" s="1"/>
  <c r="F1186" i="2"/>
  <c r="E1186" i="2" s="1"/>
  <c r="F1194" i="2"/>
  <c r="E1194" i="2" s="1"/>
  <c r="F1202" i="2"/>
  <c r="E1202" i="2" s="1"/>
  <c r="F1210" i="2"/>
  <c r="E1210" i="2" s="1"/>
  <c r="F1218" i="2"/>
  <c r="E1218" i="2" s="1"/>
  <c r="F1226" i="2"/>
  <c r="E1226" i="2" s="1"/>
  <c r="I1239" i="2"/>
  <c r="G1239" i="2" s="1"/>
  <c r="O1247" i="2"/>
  <c r="I1255" i="2"/>
  <c r="G1255" i="2" s="1"/>
  <c r="O1263" i="2"/>
  <c r="I1133" i="2"/>
  <c r="G1133" i="2" s="1"/>
  <c r="C1240" i="2"/>
  <c r="Q1240" i="2"/>
  <c r="T1240" i="2" s="1"/>
  <c r="U1240" i="2" s="1"/>
  <c r="I1248" i="2"/>
  <c r="G1248" i="2" s="1"/>
  <c r="C1256" i="2"/>
  <c r="Q1256" i="2"/>
  <c r="T1256" i="2" s="1"/>
  <c r="U1256" i="2" s="1"/>
  <c r="I1264" i="2"/>
  <c r="G1264" i="2" s="1"/>
  <c r="C1272" i="2"/>
  <c r="Q1272" i="2"/>
  <c r="T1272" i="2" s="1"/>
  <c r="U1272" i="2" s="1"/>
  <c r="F1279" i="2"/>
  <c r="E1279" i="2" s="1"/>
  <c r="J1279" i="2"/>
  <c r="F1281" i="2"/>
  <c r="E1281" i="2" s="1"/>
  <c r="J1281" i="2"/>
  <c r="F1283" i="2"/>
  <c r="E1283" i="2" s="1"/>
  <c r="J1283" i="2"/>
  <c r="F1285" i="2"/>
  <c r="E1285" i="2" s="1"/>
  <c r="J1285" i="2"/>
  <c r="F1287" i="2"/>
  <c r="E1287" i="2" s="1"/>
  <c r="J1287" i="2"/>
  <c r="F1289" i="2"/>
  <c r="E1289" i="2" s="1"/>
  <c r="J1289" i="2"/>
  <c r="F1291" i="2"/>
  <c r="E1291" i="2" s="1"/>
  <c r="J1291" i="2"/>
  <c r="F1293" i="2"/>
  <c r="E1293" i="2" s="1"/>
  <c r="J1293" i="2"/>
  <c r="F1295" i="2"/>
  <c r="E1295" i="2" s="1"/>
  <c r="J1295" i="2"/>
  <c r="F1297" i="2"/>
  <c r="E1297" i="2" s="1"/>
  <c r="J1297" i="2"/>
  <c r="F1299" i="2"/>
  <c r="E1299" i="2" s="1"/>
  <c r="J1299" i="2"/>
  <c r="F1301" i="2"/>
  <c r="E1301" i="2" s="1"/>
  <c r="J1301" i="2"/>
  <c r="F1303" i="2"/>
  <c r="E1303" i="2" s="1"/>
  <c r="J1303" i="2"/>
  <c r="F1305" i="2"/>
  <c r="E1305" i="2" s="1"/>
  <c r="J1305" i="2"/>
  <c r="F1307" i="2"/>
  <c r="E1307" i="2" s="1"/>
  <c r="J1307" i="2"/>
  <c r="F1309" i="2"/>
  <c r="E1309" i="2" s="1"/>
  <c r="J1309" i="2"/>
  <c r="F1311" i="2"/>
  <c r="E1311" i="2" s="1"/>
  <c r="J1311" i="2"/>
  <c r="F1313" i="2"/>
  <c r="E1313" i="2" s="1"/>
  <c r="J1313" i="2"/>
  <c r="F1180" i="2"/>
  <c r="E1180" i="2" s="1"/>
  <c r="F1212" i="2"/>
  <c r="E1212" i="2" s="1"/>
  <c r="F1232" i="2"/>
  <c r="E1232" i="2" s="1"/>
  <c r="F1286" i="2"/>
  <c r="E1286" i="2" s="1"/>
  <c r="F1294" i="2"/>
  <c r="E1294" i="2" s="1"/>
  <c r="F1302" i="2"/>
  <c r="E1302" i="2" s="1"/>
  <c r="F1310" i="2"/>
  <c r="E1310" i="2" s="1"/>
  <c r="I1048" i="2"/>
  <c r="G1048" i="2" s="1"/>
  <c r="Q1282" i="2"/>
  <c r="T1282" i="2" s="1"/>
  <c r="U1282" i="2" s="1"/>
  <c r="F1296" i="2"/>
  <c r="E1296" i="2" s="1"/>
  <c r="Q1307" i="2"/>
  <c r="T1307" i="2" s="1"/>
  <c r="U1307" i="2" s="1"/>
  <c r="F1200" i="2"/>
  <c r="E1200" i="2" s="1"/>
  <c r="F1236" i="2"/>
  <c r="E1236" i="2" s="1"/>
  <c r="F1252" i="2"/>
  <c r="E1252" i="2" s="1"/>
  <c r="F1268" i="2"/>
  <c r="E1268" i="2" s="1"/>
  <c r="I1141" i="2"/>
  <c r="G1141" i="2" s="1"/>
  <c r="F1243" i="2"/>
  <c r="E1243" i="2" s="1"/>
  <c r="F1275" i="2"/>
  <c r="E1275" i="2" s="1"/>
  <c r="Q1310" i="2"/>
  <c r="T1310" i="2" s="1"/>
  <c r="U1310" i="2" s="1"/>
  <c r="C1351" i="2"/>
  <c r="Q1351" i="2"/>
  <c r="T1351" i="2" s="1"/>
  <c r="U1351" i="2" s="1"/>
  <c r="C1359" i="2"/>
  <c r="Q1359" i="2"/>
  <c r="T1359" i="2" s="1"/>
  <c r="U1359" i="2" s="1"/>
  <c r="C1367" i="2"/>
  <c r="Q1367" i="2"/>
  <c r="T1367" i="2" s="1"/>
  <c r="U1367" i="2" s="1"/>
  <c r="Q1374" i="2"/>
  <c r="T1374" i="2" s="1"/>
  <c r="U1374" i="2" s="1"/>
  <c r="Q1390" i="2"/>
  <c r="T1390" i="2" s="1"/>
  <c r="U1390" i="2" s="1"/>
  <c r="Q1406" i="2"/>
  <c r="T1406" i="2" s="1"/>
  <c r="U1406" i="2" s="1"/>
  <c r="Q1422" i="2"/>
  <c r="T1422" i="2" s="1"/>
  <c r="U1422" i="2" s="1"/>
  <c r="Q1438" i="2"/>
  <c r="T1438" i="2" s="1"/>
  <c r="U1438" i="2" s="1"/>
  <c r="Q1454" i="2"/>
  <c r="T1454" i="2" s="1"/>
  <c r="U1454" i="2" s="1"/>
  <c r="Q1470" i="2"/>
  <c r="T1470" i="2" s="1"/>
  <c r="U1470" i="2" s="1"/>
  <c r="Q1486" i="2"/>
  <c r="T1486" i="2" s="1"/>
  <c r="U1486" i="2" s="1"/>
  <c r="Q1502" i="2"/>
  <c r="T1502" i="2" s="1"/>
  <c r="U1502" i="2" s="1"/>
  <c r="C1508" i="2"/>
  <c r="Q1508" i="2"/>
  <c r="T1508" i="2" s="1"/>
  <c r="U1512" i="2"/>
  <c r="I1512" i="2"/>
  <c r="G1512" i="2" s="1"/>
  <c r="O1521" i="2"/>
  <c r="C1526" i="2"/>
  <c r="Q1526" i="2"/>
  <c r="T1526" i="2" s="1"/>
  <c r="U1526" i="2" s="1"/>
  <c r="C1528" i="2"/>
  <c r="Q1528" i="2"/>
  <c r="T1528" i="2" s="1"/>
  <c r="J1537" i="2"/>
  <c r="F1537" i="2"/>
  <c r="E1537" i="2" s="1"/>
  <c r="F1545" i="2"/>
  <c r="E1545" i="2" s="1"/>
  <c r="J1545" i="2"/>
  <c r="F1553" i="2"/>
  <c r="E1553" i="2" s="1"/>
  <c r="J1553" i="2"/>
  <c r="F1561" i="2"/>
  <c r="E1561" i="2" s="1"/>
  <c r="J1561" i="2"/>
  <c r="J1569" i="2"/>
  <c r="F1569" i="2"/>
  <c r="E1569" i="2" s="1"/>
  <c r="F1577" i="2"/>
  <c r="E1577" i="2" s="1"/>
  <c r="J1577" i="2"/>
  <c r="F1585" i="2"/>
  <c r="E1585" i="2" s="1"/>
  <c r="J1585" i="2"/>
  <c r="F1593" i="2"/>
  <c r="E1593" i="2" s="1"/>
  <c r="J1593" i="2"/>
  <c r="F1601" i="2"/>
  <c r="E1601" i="2" s="1"/>
  <c r="J1601" i="2"/>
  <c r="F1609" i="2"/>
  <c r="E1609" i="2" s="1"/>
  <c r="J1609" i="2"/>
  <c r="F1617" i="2"/>
  <c r="E1617" i="2" s="1"/>
  <c r="J1617" i="2"/>
  <c r="J1625" i="2"/>
  <c r="F1625" i="2"/>
  <c r="E1625" i="2" s="1"/>
  <c r="F1633" i="2"/>
  <c r="E1633" i="2" s="1"/>
  <c r="J1633" i="2"/>
  <c r="F1284" i="2"/>
  <c r="E1284" i="2" s="1"/>
  <c r="O1376" i="2"/>
  <c r="I1376" i="2" s="1"/>
  <c r="G1376" i="2" s="1"/>
  <c r="J1397" i="2"/>
  <c r="J1469" i="2"/>
  <c r="C1477" i="2"/>
  <c r="Q1477" i="2"/>
  <c r="T1477" i="2" s="1"/>
  <c r="I1489" i="2"/>
  <c r="G1489" i="2" s="1"/>
  <c r="O1500" i="2"/>
  <c r="I1500" i="2" s="1"/>
  <c r="G1500" i="2" s="1"/>
  <c r="C1501" i="2"/>
  <c r="Q1501" i="2"/>
  <c r="T1501" i="2" s="1"/>
  <c r="I1505" i="2"/>
  <c r="G1505" i="2" s="1"/>
  <c r="U1524" i="2"/>
  <c r="I1524" i="2"/>
  <c r="G1524" i="2" s="1"/>
  <c r="C1535" i="2"/>
  <c r="Q1535" i="2"/>
  <c r="T1535" i="2" s="1"/>
  <c r="U1535" i="2" s="1"/>
  <c r="I1576" i="2"/>
  <c r="G1576" i="2" s="1"/>
  <c r="I1608" i="2"/>
  <c r="G1608" i="2" s="1"/>
  <c r="U1622" i="2"/>
  <c r="I1622" i="2"/>
  <c r="G1622" i="2" s="1"/>
  <c r="E1233" i="2"/>
  <c r="I1237" i="2"/>
  <c r="G1237" i="2" s="1"/>
  <c r="C1241" i="2"/>
  <c r="Q1241" i="2"/>
  <c r="T1241" i="2" s="1"/>
  <c r="U1241" i="2" s="1"/>
  <c r="E1265" i="2"/>
  <c r="I1269" i="2"/>
  <c r="G1269" i="2" s="1"/>
  <c r="C1273" i="2"/>
  <c r="Q1273" i="2"/>
  <c r="T1273" i="2" s="1"/>
  <c r="U1273" i="2" s="1"/>
  <c r="F1292" i="2"/>
  <c r="E1292" i="2" s="1"/>
  <c r="C1350" i="2"/>
  <c r="Q1350" i="2"/>
  <c r="T1350" i="2" s="1"/>
  <c r="U1350" i="2" s="1"/>
  <c r="C1358" i="2"/>
  <c r="Q1358" i="2"/>
  <c r="T1358" i="2" s="1"/>
  <c r="U1358" i="2" s="1"/>
  <c r="C1366" i="2"/>
  <c r="Q1366" i="2"/>
  <c r="T1366" i="2" s="1"/>
  <c r="U1366" i="2" s="1"/>
  <c r="C1514" i="2"/>
  <c r="Q1514" i="2"/>
  <c r="T1514" i="2" s="1"/>
  <c r="U1514" i="2" s="1"/>
  <c r="I1514" i="2"/>
  <c r="G1514" i="2" s="1"/>
  <c r="I1539" i="2"/>
  <c r="G1539" i="2" s="1"/>
  <c r="U1539" i="2"/>
  <c r="I1541" i="2"/>
  <c r="G1541" i="2" s="1"/>
  <c r="U1541" i="2"/>
  <c r="Q1542" i="2"/>
  <c r="T1542" i="2" s="1"/>
  <c r="U1542" i="2" s="1"/>
  <c r="C1542" i="2"/>
  <c r="I1553" i="2"/>
  <c r="G1553" i="2" s="1"/>
  <c r="U1553" i="2"/>
  <c r="I1555" i="2"/>
  <c r="G1555" i="2" s="1"/>
  <c r="I1557" i="2"/>
  <c r="G1557" i="2" s="1"/>
  <c r="U1557" i="2"/>
  <c r="I1559" i="2"/>
  <c r="G1559" i="2" s="1"/>
  <c r="U1559" i="2"/>
  <c r="I1561" i="2"/>
  <c r="G1561" i="2" s="1"/>
  <c r="U1561" i="2"/>
  <c r="I1563" i="2"/>
  <c r="G1563" i="2" s="1"/>
  <c r="U1563" i="2"/>
  <c r="I1565" i="2"/>
  <c r="G1565" i="2" s="1"/>
  <c r="U1565" i="2"/>
  <c r="Q1566" i="2"/>
  <c r="T1566" i="2" s="1"/>
  <c r="U1566" i="2" s="1"/>
  <c r="C1566" i="2"/>
  <c r="I1575" i="2"/>
  <c r="G1575" i="2" s="1"/>
  <c r="U1575" i="2"/>
  <c r="I1577" i="2"/>
  <c r="G1577" i="2" s="1"/>
  <c r="U1577" i="2"/>
  <c r="O1578" i="2"/>
  <c r="I1585" i="2"/>
  <c r="G1585" i="2" s="1"/>
  <c r="O1586" i="2"/>
  <c r="O1588" i="2"/>
  <c r="O1590" i="2"/>
  <c r="O1592" i="2"/>
  <c r="I1599" i="2"/>
  <c r="G1599" i="2" s="1"/>
  <c r="U1599" i="2"/>
  <c r="I1601" i="2"/>
  <c r="G1601" i="2" s="1"/>
  <c r="U1601" i="2"/>
  <c r="I1603" i="2"/>
  <c r="G1603" i="2" s="1"/>
  <c r="U1603" i="2"/>
  <c r="I1605" i="2"/>
  <c r="G1605" i="2" s="1"/>
  <c r="U1605" i="2"/>
  <c r="I1607" i="2"/>
  <c r="G1607" i="2" s="1"/>
  <c r="U1607" i="2"/>
  <c r="I1609" i="2"/>
  <c r="G1609" i="2" s="1"/>
  <c r="U1609" i="2"/>
  <c r="I1611" i="2"/>
  <c r="G1611" i="2" s="1"/>
  <c r="U1611" i="2"/>
  <c r="C1612" i="2"/>
  <c r="Q1612" i="2"/>
  <c r="T1612" i="2" s="1"/>
  <c r="U1612" i="2" s="1"/>
  <c r="O1614" i="2"/>
  <c r="I1614" i="2" s="1"/>
  <c r="G1614" i="2" s="1"/>
  <c r="I1625" i="2"/>
  <c r="G1625" i="2" s="1"/>
  <c r="I1627" i="2"/>
  <c r="G1627" i="2" s="1"/>
  <c r="Q1628" i="2"/>
  <c r="T1628" i="2" s="1"/>
  <c r="U1628" i="2" s="1"/>
  <c r="C1628" i="2"/>
  <c r="O1630" i="2"/>
  <c r="I1630" i="2" s="1"/>
  <c r="G1630" i="2" s="1"/>
  <c r="O1632" i="2"/>
  <c r="O1634" i="2"/>
  <c r="I1634" i="2" s="1"/>
  <c r="G1634" i="2" s="1"/>
  <c r="C1261" i="2"/>
  <c r="Q1261" i="2"/>
  <c r="T1261" i="2" s="1"/>
  <c r="U1261" i="2" s="1"/>
  <c r="C1269" i="2"/>
  <c r="Q1269" i="2"/>
  <c r="T1269" i="2" s="1"/>
  <c r="U1269" i="2" s="1"/>
  <c r="J1377" i="2"/>
  <c r="C1433" i="2"/>
  <c r="Q1433" i="2"/>
  <c r="T1433" i="2" s="1"/>
  <c r="O1456" i="2"/>
  <c r="I1456" i="2" s="1"/>
  <c r="G1456" i="2" s="1"/>
  <c r="O1476" i="2"/>
  <c r="O1517" i="2"/>
  <c r="U1536" i="2"/>
  <c r="I1536" i="2"/>
  <c r="G1536" i="2" s="1"/>
  <c r="F1255" i="2"/>
  <c r="E1255" i="2" s="1"/>
  <c r="Q1302" i="2"/>
  <c r="T1302" i="2" s="1"/>
  <c r="U1302" i="2" s="1"/>
  <c r="C1302" i="2"/>
  <c r="I1362" i="2"/>
  <c r="G1362" i="2" s="1"/>
  <c r="E1425" i="2"/>
  <c r="E1461" i="2"/>
  <c r="O1513" i="2"/>
  <c r="I1513" i="2" s="1"/>
  <c r="G1513" i="2" s="1"/>
  <c r="I1520" i="2"/>
  <c r="G1520" i="2" s="1"/>
  <c r="G1174" i="2"/>
  <c r="C1237" i="2"/>
  <c r="Q1237" i="2"/>
  <c r="T1237" i="2" s="1"/>
  <c r="U1237" i="2" s="1"/>
  <c r="C1245" i="2"/>
  <c r="Q1245" i="2"/>
  <c r="T1245" i="2" s="1"/>
  <c r="U1245" i="2" s="1"/>
  <c r="C1253" i="2"/>
  <c r="Q1253" i="2"/>
  <c r="T1253" i="2" s="1"/>
  <c r="U1253" i="2" s="1"/>
  <c r="C1344" i="2"/>
  <c r="Q1344" i="2"/>
  <c r="T1344" i="2" s="1"/>
  <c r="U1344" i="2" s="1"/>
  <c r="C1356" i="2"/>
  <c r="Q1356" i="2"/>
  <c r="T1356" i="2" s="1"/>
  <c r="U1356" i="2" s="1"/>
  <c r="O1392" i="2"/>
  <c r="O1416" i="2"/>
  <c r="C1417" i="2"/>
  <c r="Q1417" i="2"/>
  <c r="T1417" i="2" s="1"/>
  <c r="U1417" i="2" s="1"/>
  <c r="I1425" i="2"/>
  <c r="G1425" i="2" s="1"/>
  <c r="C1429" i="2"/>
  <c r="Q1429" i="2"/>
  <c r="T1429" i="2" s="1"/>
  <c r="O1452" i="2"/>
  <c r="O1453" i="2"/>
  <c r="I1453" i="2" s="1"/>
  <c r="G1453" i="2" s="1"/>
  <c r="O1464" i="2"/>
  <c r="I1464" i="2" s="1"/>
  <c r="G1464" i="2" s="1"/>
  <c r="O1465" i="2"/>
  <c r="I1481" i="2"/>
  <c r="G1481" i="2" s="1"/>
  <c r="I1497" i="2"/>
  <c r="G1497" i="2" s="1"/>
  <c r="I1533" i="2"/>
  <c r="G1533" i="2" s="1"/>
  <c r="I1548" i="2"/>
  <c r="G1548" i="2" s="1"/>
  <c r="I1566" i="2"/>
  <c r="G1566" i="2" s="1"/>
  <c r="I1580" i="2"/>
  <c r="G1580" i="2" s="1"/>
  <c r="I1596" i="2"/>
  <c r="G1596" i="2" s="1"/>
  <c r="I1618" i="2"/>
  <c r="G1618" i="2" s="1"/>
  <c r="F1510" i="2"/>
  <c r="E1510" i="2" s="1"/>
  <c r="F888" i="2"/>
  <c r="E888" i="2" s="1"/>
  <c r="I940" i="2"/>
  <c r="G940" i="2" s="1"/>
  <c r="I948" i="2"/>
  <c r="G948" i="2" s="1"/>
  <c r="C924" i="2"/>
  <c r="Q924" i="2"/>
  <c r="T924" i="2" s="1"/>
  <c r="U924" i="2" s="1"/>
  <c r="I950" i="2"/>
  <c r="G950" i="2" s="1"/>
  <c r="E954" i="2"/>
  <c r="O949" i="2"/>
  <c r="Q985" i="2"/>
  <c r="T985" i="2" s="1"/>
  <c r="U985" i="2" s="1"/>
  <c r="C985" i="2"/>
  <c r="Q978" i="2"/>
  <c r="T978" i="2" s="1"/>
  <c r="U978" i="2" s="1"/>
  <c r="C978" i="2"/>
  <c r="F984" i="2"/>
  <c r="E984" i="2" s="1"/>
  <c r="I966" i="2"/>
  <c r="G966" i="2" s="1"/>
  <c r="C1021" i="2"/>
  <c r="Q1021" i="2"/>
  <c r="T1021" i="2" s="1"/>
  <c r="U1021" i="2" s="1"/>
  <c r="C1052" i="2"/>
  <c r="Q1052" i="2"/>
  <c r="T1052" i="2" s="1"/>
  <c r="U1052" i="2" s="1"/>
  <c r="C1068" i="2"/>
  <c r="Q1068" i="2"/>
  <c r="T1068" i="2" s="1"/>
  <c r="U1068" i="2" s="1"/>
  <c r="C1084" i="2"/>
  <c r="Q1084" i="2"/>
  <c r="T1084" i="2" s="1"/>
  <c r="U1084" i="2" s="1"/>
  <c r="C1034" i="2"/>
  <c r="Q1034" i="2"/>
  <c r="T1034" i="2" s="1"/>
  <c r="U1034" i="2" s="1"/>
  <c r="C1059" i="2"/>
  <c r="Q1059" i="2"/>
  <c r="T1059" i="2" s="1"/>
  <c r="U1059" i="2" s="1"/>
  <c r="I1023" i="2"/>
  <c r="G1023" i="2" s="1"/>
  <c r="J1126" i="2"/>
  <c r="Q1171" i="2"/>
  <c r="T1171" i="2" s="1"/>
  <c r="U1171" i="2" s="1"/>
  <c r="C1171" i="2"/>
  <c r="I1210" i="2"/>
  <c r="G1210" i="2" s="1"/>
  <c r="U1210" i="2"/>
  <c r="I1226" i="2"/>
  <c r="G1226" i="2" s="1"/>
  <c r="U1226" i="2"/>
  <c r="Q1148" i="2"/>
  <c r="T1148" i="2" s="1"/>
  <c r="U1148" i="2" s="1"/>
  <c r="C1148" i="2"/>
  <c r="I1148" i="2"/>
  <c r="G1148" i="2" s="1"/>
  <c r="Q1160" i="2"/>
  <c r="T1160" i="2" s="1"/>
  <c r="U1160" i="2" s="1"/>
  <c r="C1160" i="2"/>
  <c r="Q1164" i="2"/>
  <c r="T1164" i="2" s="1"/>
  <c r="U1164" i="2" s="1"/>
  <c r="C1164" i="2"/>
  <c r="Q1172" i="2"/>
  <c r="T1172" i="2" s="1"/>
  <c r="U1172" i="2" s="1"/>
  <c r="C1172" i="2"/>
  <c r="Q1131" i="2"/>
  <c r="T1131" i="2" s="1"/>
  <c r="U1131" i="2" s="1"/>
  <c r="C1131" i="2"/>
  <c r="O1162" i="2"/>
  <c r="C1271" i="2"/>
  <c r="Q1271" i="2"/>
  <c r="T1271" i="2" s="1"/>
  <c r="U1271" i="2" s="1"/>
  <c r="Q1133" i="2"/>
  <c r="T1133" i="2" s="1"/>
  <c r="U1133" i="2" s="1"/>
  <c r="C1133" i="2"/>
  <c r="Q1188" i="2"/>
  <c r="T1188" i="2" s="1"/>
  <c r="U1188" i="2" s="1"/>
  <c r="C1188" i="2"/>
  <c r="F1196" i="2"/>
  <c r="E1196" i="2" s="1"/>
  <c r="F1228" i="2"/>
  <c r="E1228" i="2" s="1"/>
  <c r="I1380" i="2"/>
  <c r="G1380" i="2" s="1"/>
  <c r="I1388" i="2"/>
  <c r="G1388" i="2" s="1"/>
  <c r="U1388" i="2"/>
  <c r="I1400" i="2"/>
  <c r="G1400" i="2" s="1"/>
  <c r="I1412" i="2"/>
  <c r="G1412" i="2" s="1"/>
  <c r="I1428" i="2"/>
  <c r="G1428" i="2" s="1"/>
  <c r="I1440" i="2"/>
  <c r="G1440" i="2" s="1"/>
  <c r="I1468" i="2"/>
  <c r="G1468" i="2" s="1"/>
  <c r="U1468" i="2"/>
  <c r="I1476" i="2"/>
  <c r="G1476" i="2" s="1"/>
  <c r="I1488" i="2"/>
  <c r="G1488" i="2" s="1"/>
  <c r="U1488" i="2"/>
  <c r="I1496" i="2"/>
  <c r="G1496" i="2" s="1"/>
  <c r="F1216" i="2"/>
  <c r="E1216" i="2" s="1"/>
  <c r="Q1215" i="2"/>
  <c r="T1215" i="2" s="1"/>
  <c r="U1215" i="2" s="1"/>
  <c r="C1215" i="2"/>
  <c r="C1347" i="2"/>
  <c r="Q1347" i="2"/>
  <c r="T1347" i="2" s="1"/>
  <c r="U1347" i="2" s="1"/>
  <c r="C1380" i="2"/>
  <c r="Q1380" i="2"/>
  <c r="T1380" i="2" s="1"/>
  <c r="U1380" i="2" s="1"/>
  <c r="C1412" i="2"/>
  <c r="Q1412" i="2"/>
  <c r="T1412" i="2" s="1"/>
  <c r="U1412" i="2" s="1"/>
  <c r="C1428" i="2"/>
  <c r="Q1428" i="2"/>
  <c r="T1428" i="2" s="1"/>
  <c r="U1428" i="2" s="1"/>
  <c r="C1441" i="2"/>
  <c r="Q1441" i="2"/>
  <c r="T1441" i="2" s="1"/>
  <c r="U1441" i="2" s="1"/>
  <c r="C1342" i="2"/>
  <c r="Q1342" i="2"/>
  <c r="T1342" i="2" s="1"/>
  <c r="U1342" i="2" s="1"/>
  <c r="C1354" i="2"/>
  <c r="Q1354" i="2"/>
  <c r="T1354" i="2" s="1"/>
  <c r="U1354" i="2" s="1"/>
  <c r="C1370" i="2"/>
  <c r="Q1370" i="2"/>
  <c r="T1370" i="2" s="1"/>
  <c r="U1370" i="2" s="1"/>
  <c r="I1517" i="2"/>
  <c r="G1517" i="2" s="1"/>
  <c r="C1532" i="2"/>
  <c r="Q1532" i="2"/>
  <c r="T1532" i="2" s="1"/>
  <c r="U1532" i="2" s="1"/>
  <c r="I1535" i="2"/>
  <c r="G1535" i="2" s="1"/>
  <c r="C1548" i="2"/>
  <c r="Q1548" i="2"/>
  <c r="T1548" i="2" s="1"/>
  <c r="U1548" i="2" s="1"/>
  <c r="I1569" i="2"/>
  <c r="G1569" i="2" s="1"/>
  <c r="U1569" i="2"/>
  <c r="Q1572" i="2"/>
  <c r="T1572" i="2" s="1"/>
  <c r="U1572" i="2" s="1"/>
  <c r="C1572" i="2"/>
  <c r="I1581" i="2"/>
  <c r="G1581" i="2" s="1"/>
  <c r="U1581" i="2"/>
  <c r="Q1596" i="2"/>
  <c r="T1596" i="2" s="1"/>
  <c r="U1596" i="2" s="1"/>
  <c r="C1596" i="2"/>
  <c r="Q1618" i="2"/>
  <c r="T1618" i="2" s="1"/>
  <c r="U1618" i="2" s="1"/>
  <c r="C1618" i="2"/>
  <c r="O1620" i="2"/>
  <c r="I1620" i="2" s="1"/>
  <c r="G1620" i="2" s="1"/>
  <c r="C1377" i="2"/>
  <c r="Q1377" i="2"/>
  <c r="T1377" i="2" s="1"/>
  <c r="U1377" i="2" s="1"/>
  <c r="C1389" i="2"/>
  <c r="Q1389" i="2"/>
  <c r="T1389" i="2" s="1"/>
  <c r="U1389" i="2" s="1"/>
  <c r="C1401" i="2"/>
  <c r="Q1401" i="2"/>
  <c r="T1401" i="2" s="1"/>
  <c r="U1401" i="2" s="1"/>
  <c r="J1433" i="2"/>
  <c r="U887" i="2"/>
  <c r="I887" i="2"/>
  <c r="G887" i="2" s="1"/>
  <c r="J886" i="2"/>
  <c r="F892" i="2"/>
  <c r="E892" i="2" s="1"/>
  <c r="J892" i="2"/>
  <c r="C930" i="2"/>
  <c r="Q930" i="2"/>
  <c r="T930" i="2" s="1"/>
  <c r="U930" i="2" s="1"/>
  <c r="I930" i="2"/>
  <c r="G930" i="2" s="1"/>
  <c r="I945" i="2"/>
  <c r="G945" i="2" s="1"/>
  <c r="J955" i="2"/>
  <c r="F955" i="2"/>
  <c r="E955" i="2" s="1"/>
  <c r="F965" i="2"/>
  <c r="E965" i="2" s="1"/>
  <c r="J965" i="2"/>
  <c r="F971" i="2"/>
  <c r="E971" i="2" s="1"/>
  <c r="J971" i="2"/>
  <c r="J975" i="2"/>
  <c r="F975" i="2"/>
  <c r="E975" i="2" s="1"/>
  <c r="Q958" i="2"/>
  <c r="T958" i="2" s="1"/>
  <c r="U958" i="2" s="1"/>
  <c r="C958" i="2"/>
  <c r="I924" i="2"/>
  <c r="G924" i="2" s="1"/>
  <c r="U928" i="2"/>
  <c r="I928" i="2"/>
  <c r="G928" i="2" s="1"/>
  <c r="I926" i="2"/>
  <c r="G926" i="2" s="1"/>
  <c r="U933" i="2"/>
  <c r="I933" i="2"/>
  <c r="G933" i="2" s="1"/>
  <c r="Q969" i="2"/>
  <c r="T969" i="2" s="1"/>
  <c r="U969" i="2" s="1"/>
  <c r="F988" i="2"/>
  <c r="E988" i="2" s="1"/>
  <c r="I1021" i="2"/>
  <c r="G1021" i="2" s="1"/>
  <c r="C992" i="2"/>
  <c r="Q992" i="2"/>
  <c r="T992" i="2" s="1"/>
  <c r="U992" i="2" s="1"/>
  <c r="Q983" i="2"/>
  <c r="T983" i="2" s="1"/>
  <c r="U983" i="2" s="1"/>
  <c r="C983" i="2"/>
  <c r="U999" i="2"/>
  <c r="I999" i="2"/>
  <c r="G999" i="2" s="1"/>
  <c r="F1027" i="2"/>
  <c r="E1027" i="2" s="1"/>
  <c r="Q1132" i="2"/>
  <c r="T1132" i="2" s="1"/>
  <c r="U1132" i="2" s="1"/>
  <c r="C1132" i="2"/>
  <c r="O884" i="2"/>
  <c r="I891" i="2"/>
  <c r="G891" i="2" s="1"/>
  <c r="I895" i="2"/>
  <c r="G895" i="2" s="1"/>
  <c r="O888" i="2"/>
  <c r="O885" i="2"/>
  <c r="I885" i="2" s="1"/>
  <c r="G885" i="2" s="1"/>
  <c r="O889" i="2"/>
  <c r="O893" i="2"/>
  <c r="O897" i="2"/>
  <c r="O886" i="2"/>
  <c r="I886" i="2" s="1"/>
  <c r="G886" i="2" s="1"/>
  <c r="O890" i="2"/>
  <c r="F894" i="2"/>
  <c r="E894" i="2" s="1"/>
  <c r="J894" i="2"/>
  <c r="O925" i="2"/>
  <c r="I941" i="2"/>
  <c r="G941" i="2" s="1"/>
  <c r="I949" i="2"/>
  <c r="G949" i="2" s="1"/>
  <c r="O929" i="2"/>
  <c r="O943" i="2"/>
  <c r="J959" i="2"/>
  <c r="F959" i="2"/>
  <c r="E959" i="2" s="1"/>
  <c r="O956" i="2"/>
  <c r="O960" i="2"/>
  <c r="I920" i="2"/>
  <c r="G920" i="2" s="1"/>
  <c r="F928" i="2"/>
  <c r="E928" i="2" s="1"/>
  <c r="O934" i="2"/>
  <c r="O942" i="2"/>
  <c r="F960" i="2"/>
  <c r="E960" i="2" s="1"/>
  <c r="Q972" i="2"/>
  <c r="T972" i="2" s="1"/>
  <c r="U972" i="2" s="1"/>
  <c r="C972" i="2"/>
  <c r="Q970" i="2"/>
  <c r="T970" i="2" s="1"/>
  <c r="U970" i="2" s="1"/>
  <c r="C970" i="2"/>
  <c r="F930" i="2"/>
  <c r="E930" i="2" s="1"/>
  <c r="F964" i="2"/>
  <c r="E964" i="2" s="1"/>
  <c r="F970" i="2"/>
  <c r="E970" i="2" s="1"/>
  <c r="I952" i="2"/>
  <c r="G952" i="2" s="1"/>
  <c r="Q967" i="2"/>
  <c r="T967" i="2" s="1"/>
  <c r="U967" i="2" s="1"/>
  <c r="Q973" i="2"/>
  <c r="T973" i="2" s="1"/>
  <c r="U973" i="2" s="1"/>
  <c r="Q977" i="2"/>
  <c r="T977" i="2" s="1"/>
  <c r="U977" i="2" s="1"/>
  <c r="I980" i="2"/>
  <c r="G980" i="2" s="1"/>
  <c r="I984" i="2"/>
  <c r="G984" i="2" s="1"/>
  <c r="I988" i="2"/>
  <c r="G988" i="2" s="1"/>
  <c r="Q965" i="2"/>
  <c r="T965" i="2" s="1"/>
  <c r="U965" i="2" s="1"/>
  <c r="I1010" i="2"/>
  <c r="G1010" i="2" s="1"/>
  <c r="Q961" i="2"/>
  <c r="T961" i="2" s="1"/>
  <c r="U961" i="2" s="1"/>
  <c r="Q971" i="2"/>
  <c r="T971" i="2" s="1"/>
  <c r="U971" i="2" s="1"/>
  <c r="F980" i="2"/>
  <c r="E980" i="2" s="1"/>
  <c r="I982" i="2"/>
  <c r="G982" i="2" s="1"/>
  <c r="Q990" i="2"/>
  <c r="T990" i="2" s="1"/>
  <c r="U990" i="2" s="1"/>
  <c r="C990" i="2"/>
  <c r="I1013" i="2"/>
  <c r="G1013" i="2" s="1"/>
  <c r="U1013" i="2"/>
  <c r="C996" i="2"/>
  <c r="Q996" i="2"/>
  <c r="T996" i="2" s="1"/>
  <c r="U996" i="2" s="1"/>
  <c r="E1014" i="2"/>
  <c r="O1015" i="2"/>
  <c r="O1022" i="2"/>
  <c r="I1029" i="2"/>
  <c r="G1029" i="2" s="1"/>
  <c r="U1029" i="2"/>
  <c r="O987" i="2"/>
  <c r="C991" i="2"/>
  <c r="Q991" i="2"/>
  <c r="T991" i="2" s="1"/>
  <c r="U991" i="2" s="1"/>
  <c r="O1018" i="2"/>
  <c r="I1018" i="2" s="1"/>
  <c r="G1018" i="2" s="1"/>
  <c r="F944" i="2"/>
  <c r="E944" i="2" s="1"/>
  <c r="G976" i="2"/>
  <c r="I995" i="2"/>
  <c r="G995" i="2" s="1"/>
  <c r="E1006" i="2"/>
  <c r="O1011" i="2"/>
  <c r="I1011" i="2" s="1"/>
  <c r="G1011" i="2" s="1"/>
  <c r="I1014" i="2"/>
  <c r="G1014" i="2" s="1"/>
  <c r="I1015" i="2"/>
  <c r="G1015" i="2" s="1"/>
  <c r="C997" i="2"/>
  <c r="Q997" i="2"/>
  <c r="T997" i="2" s="1"/>
  <c r="U997" i="2" s="1"/>
  <c r="I1032" i="2"/>
  <c r="G1032" i="2" s="1"/>
  <c r="E1019" i="2"/>
  <c r="O1025" i="2"/>
  <c r="F1034" i="2"/>
  <c r="E1034" i="2" s="1"/>
  <c r="I1052" i="2"/>
  <c r="G1052" i="2" s="1"/>
  <c r="F1063" i="2"/>
  <c r="E1063" i="2" s="1"/>
  <c r="O1075" i="2"/>
  <c r="F1109" i="2"/>
  <c r="E1109" i="2" s="1"/>
  <c r="Q1126" i="2"/>
  <c r="T1126" i="2" s="1"/>
  <c r="U1126" i="2" s="1"/>
  <c r="C1126" i="2"/>
  <c r="Q1130" i="2"/>
  <c r="T1130" i="2" s="1"/>
  <c r="U1130" i="2" s="1"/>
  <c r="C1130" i="2"/>
  <c r="Q1134" i="2"/>
  <c r="T1134" i="2" s="1"/>
  <c r="U1134" i="2" s="1"/>
  <c r="C1134" i="2"/>
  <c r="Q1138" i="2"/>
  <c r="T1138" i="2" s="1"/>
  <c r="U1138" i="2" s="1"/>
  <c r="C1138" i="2"/>
  <c r="Q1142" i="2"/>
  <c r="T1142" i="2" s="1"/>
  <c r="U1142" i="2" s="1"/>
  <c r="C1142" i="2"/>
  <c r="O1063" i="2"/>
  <c r="F1072" i="2"/>
  <c r="E1072" i="2" s="1"/>
  <c r="F1116" i="2"/>
  <c r="E1116" i="2" s="1"/>
  <c r="I1126" i="2"/>
  <c r="G1126" i="2" s="1"/>
  <c r="I1130" i="2"/>
  <c r="G1130" i="2" s="1"/>
  <c r="I1132" i="2"/>
  <c r="G1132" i="2" s="1"/>
  <c r="I1134" i="2"/>
  <c r="G1134" i="2" s="1"/>
  <c r="I1136" i="2"/>
  <c r="G1136" i="2" s="1"/>
  <c r="I1138" i="2"/>
  <c r="G1138" i="2" s="1"/>
  <c r="I1140" i="2"/>
  <c r="G1140" i="2" s="1"/>
  <c r="I1142" i="2"/>
  <c r="G1142" i="2" s="1"/>
  <c r="I1144" i="2"/>
  <c r="G1144" i="2" s="1"/>
  <c r="F1044" i="2"/>
  <c r="E1044" i="2" s="1"/>
  <c r="I1051" i="2"/>
  <c r="G1051" i="2" s="1"/>
  <c r="F1076" i="2"/>
  <c r="E1076" i="2" s="1"/>
  <c r="F1115" i="2"/>
  <c r="E1115" i="2" s="1"/>
  <c r="J1132" i="2"/>
  <c r="J1140" i="2"/>
  <c r="I1064" i="2"/>
  <c r="G1064" i="2" s="1"/>
  <c r="Q1110" i="2"/>
  <c r="T1110" i="2" s="1"/>
  <c r="U1110" i="2" s="1"/>
  <c r="Q1117" i="2"/>
  <c r="T1117" i="2" s="1"/>
  <c r="U1117" i="2" s="1"/>
  <c r="J1147" i="2"/>
  <c r="Q1151" i="2"/>
  <c r="T1151" i="2" s="1"/>
  <c r="U1151" i="2" s="1"/>
  <c r="C1151" i="2"/>
  <c r="F1157" i="2"/>
  <c r="E1157" i="2" s="1"/>
  <c r="I1159" i="2"/>
  <c r="G1159" i="2" s="1"/>
  <c r="J1163" i="2"/>
  <c r="Q1167" i="2"/>
  <c r="T1167" i="2" s="1"/>
  <c r="U1167" i="2" s="1"/>
  <c r="C1167" i="2"/>
  <c r="F1173" i="2"/>
  <c r="E1173" i="2" s="1"/>
  <c r="I1175" i="2"/>
  <c r="G1175" i="2" s="1"/>
  <c r="I1177" i="2"/>
  <c r="G1177" i="2" s="1"/>
  <c r="U1177" i="2"/>
  <c r="I1181" i="2"/>
  <c r="G1181" i="2" s="1"/>
  <c r="U1181" i="2"/>
  <c r="I1185" i="2"/>
  <c r="G1185" i="2" s="1"/>
  <c r="U1185" i="2"/>
  <c r="I1189" i="2"/>
  <c r="G1189" i="2" s="1"/>
  <c r="U1189" i="2"/>
  <c r="I1193" i="2"/>
  <c r="G1193" i="2" s="1"/>
  <c r="U1193" i="2"/>
  <c r="I1197" i="2"/>
  <c r="G1197" i="2" s="1"/>
  <c r="U1197" i="2"/>
  <c r="I1201" i="2"/>
  <c r="G1201" i="2" s="1"/>
  <c r="U1201" i="2"/>
  <c r="I1205" i="2"/>
  <c r="G1205" i="2" s="1"/>
  <c r="U1205" i="2"/>
  <c r="I1209" i="2"/>
  <c r="G1209" i="2" s="1"/>
  <c r="U1209" i="2"/>
  <c r="I1213" i="2"/>
  <c r="G1213" i="2" s="1"/>
  <c r="U1213" i="2"/>
  <c r="I1217" i="2"/>
  <c r="G1217" i="2" s="1"/>
  <c r="U1217" i="2"/>
  <c r="I1221" i="2"/>
  <c r="G1221" i="2" s="1"/>
  <c r="U1221" i="2"/>
  <c r="I1225" i="2"/>
  <c r="G1225" i="2" s="1"/>
  <c r="U1225" i="2"/>
  <c r="I1229" i="2"/>
  <c r="G1229" i="2" s="1"/>
  <c r="U1229" i="2"/>
  <c r="F1055" i="2"/>
  <c r="E1055" i="2" s="1"/>
  <c r="O1055" i="2"/>
  <c r="I1080" i="2"/>
  <c r="G1080" i="2" s="1"/>
  <c r="Q1107" i="2"/>
  <c r="T1107" i="2" s="1"/>
  <c r="U1107" i="2" s="1"/>
  <c r="Q1111" i="2"/>
  <c r="T1111" i="2" s="1"/>
  <c r="U1111" i="2" s="1"/>
  <c r="Q1115" i="2"/>
  <c r="T1115" i="2" s="1"/>
  <c r="U1115" i="2" s="1"/>
  <c r="Q1119" i="2"/>
  <c r="T1119" i="2" s="1"/>
  <c r="U1119" i="2" s="1"/>
  <c r="Q1123" i="2"/>
  <c r="T1123" i="2" s="1"/>
  <c r="U1123" i="2" s="1"/>
  <c r="O1129" i="2"/>
  <c r="I1135" i="2"/>
  <c r="G1135" i="2" s="1"/>
  <c r="E1139" i="2"/>
  <c r="O1145" i="2"/>
  <c r="I1176" i="2"/>
  <c r="G1176" i="2" s="1"/>
  <c r="U1176" i="2"/>
  <c r="F1080" i="2"/>
  <c r="E1080" i="2" s="1"/>
  <c r="F1110" i="2"/>
  <c r="E1110" i="2" s="1"/>
  <c r="F1118" i="2"/>
  <c r="E1118" i="2" s="1"/>
  <c r="O1139" i="2"/>
  <c r="I1137" i="2"/>
  <c r="G1137" i="2" s="1"/>
  <c r="F1146" i="2"/>
  <c r="E1146" i="2" s="1"/>
  <c r="O1158" i="2"/>
  <c r="F1162" i="2"/>
  <c r="E1162" i="2" s="1"/>
  <c r="O1174" i="2"/>
  <c r="I1234" i="2"/>
  <c r="G1234" i="2" s="1"/>
  <c r="C1242" i="2"/>
  <c r="Q1242" i="2"/>
  <c r="T1242" i="2" s="1"/>
  <c r="U1242" i="2" s="1"/>
  <c r="I1250" i="2"/>
  <c r="G1250" i="2" s="1"/>
  <c r="C1258" i="2"/>
  <c r="Q1258" i="2"/>
  <c r="T1258" i="2" s="1"/>
  <c r="U1258" i="2" s="1"/>
  <c r="I1266" i="2"/>
  <c r="G1266" i="2" s="1"/>
  <c r="C1274" i="2"/>
  <c r="Q1274" i="2"/>
  <c r="T1274" i="2" s="1"/>
  <c r="U1274" i="2" s="1"/>
  <c r="I1125" i="2"/>
  <c r="G1125" i="2" s="1"/>
  <c r="U1125" i="2"/>
  <c r="F1230" i="2"/>
  <c r="E1230" i="2" s="1"/>
  <c r="O1235" i="2"/>
  <c r="I1243" i="2"/>
  <c r="G1243" i="2" s="1"/>
  <c r="O1251" i="2"/>
  <c r="I1259" i="2"/>
  <c r="G1259" i="2" s="1"/>
  <c r="O1267" i="2"/>
  <c r="I1275" i="2"/>
  <c r="G1275" i="2" s="1"/>
  <c r="F1177" i="2"/>
  <c r="E1177" i="2" s="1"/>
  <c r="F1185" i="2"/>
  <c r="E1185" i="2" s="1"/>
  <c r="F1193" i="2"/>
  <c r="E1193" i="2" s="1"/>
  <c r="F1201" i="2"/>
  <c r="E1201" i="2" s="1"/>
  <c r="F1209" i="2"/>
  <c r="E1209" i="2" s="1"/>
  <c r="F1217" i="2"/>
  <c r="E1217" i="2" s="1"/>
  <c r="F1225" i="2"/>
  <c r="E1225" i="2" s="1"/>
  <c r="I1236" i="2"/>
  <c r="G1236" i="2" s="1"/>
  <c r="C1244" i="2"/>
  <c r="Q1244" i="2"/>
  <c r="T1244" i="2" s="1"/>
  <c r="U1244" i="2" s="1"/>
  <c r="I1252" i="2"/>
  <c r="G1252" i="2" s="1"/>
  <c r="C1260" i="2"/>
  <c r="Q1260" i="2"/>
  <c r="T1260" i="2" s="1"/>
  <c r="U1260" i="2" s="1"/>
  <c r="I1268" i="2"/>
  <c r="G1268" i="2" s="1"/>
  <c r="C1276" i="2"/>
  <c r="Q1276" i="2"/>
  <c r="T1276" i="2" s="1"/>
  <c r="U1276" i="2" s="1"/>
  <c r="I1146" i="2"/>
  <c r="G1146" i="2" s="1"/>
  <c r="F1188" i="2"/>
  <c r="E1188" i="2" s="1"/>
  <c r="F1220" i="2"/>
  <c r="E1220" i="2" s="1"/>
  <c r="Q1283" i="2"/>
  <c r="T1283" i="2" s="1"/>
  <c r="U1283" i="2" s="1"/>
  <c r="Q1290" i="2"/>
  <c r="T1290" i="2" s="1"/>
  <c r="U1290" i="2" s="1"/>
  <c r="F1304" i="2"/>
  <c r="E1304" i="2" s="1"/>
  <c r="G1131" i="2"/>
  <c r="F1208" i="2"/>
  <c r="E1208" i="2" s="1"/>
  <c r="F1240" i="2"/>
  <c r="E1240" i="2" s="1"/>
  <c r="F1256" i="2"/>
  <c r="E1256" i="2" s="1"/>
  <c r="F1272" i="2"/>
  <c r="E1272" i="2" s="1"/>
  <c r="Q1284" i="2"/>
  <c r="T1284" i="2" s="1"/>
  <c r="U1284" i="2" s="1"/>
  <c r="Q1292" i="2"/>
  <c r="T1292" i="2" s="1"/>
  <c r="U1292" i="2" s="1"/>
  <c r="Q1300" i="2"/>
  <c r="T1300" i="2" s="1"/>
  <c r="U1300" i="2" s="1"/>
  <c r="Q1308" i="2"/>
  <c r="T1308" i="2" s="1"/>
  <c r="U1308" i="2" s="1"/>
  <c r="F1251" i="2"/>
  <c r="E1251" i="2" s="1"/>
  <c r="I1352" i="2"/>
  <c r="G1352" i="2" s="1"/>
  <c r="I1360" i="2"/>
  <c r="G1360" i="2" s="1"/>
  <c r="Q1378" i="2"/>
  <c r="T1378" i="2" s="1"/>
  <c r="U1378" i="2" s="1"/>
  <c r="Q1394" i="2"/>
  <c r="T1394" i="2" s="1"/>
  <c r="U1394" i="2" s="1"/>
  <c r="Q1410" i="2"/>
  <c r="T1410" i="2" s="1"/>
  <c r="U1410" i="2" s="1"/>
  <c r="Q1426" i="2"/>
  <c r="T1426" i="2" s="1"/>
  <c r="U1426" i="2" s="1"/>
  <c r="Q1442" i="2"/>
  <c r="T1442" i="2" s="1"/>
  <c r="U1442" i="2" s="1"/>
  <c r="Q1458" i="2"/>
  <c r="T1458" i="2" s="1"/>
  <c r="U1458" i="2" s="1"/>
  <c r="Q1474" i="2"/>
  <c r="T1474" i="2" s="1"/>
  <c r="U1474" i="2" s="1"/>
  <c r="Q1490" i="2"/>
  <c r="T1490" i="2" s="1"/>
  <c r="U1490" i="2" s="1"/>
  <c r="U1508" i="2"/>
  <c r="I1508" i="2"/>
  <c r="G1508" i="2" s="1"/>
  <c r="E1517" i="2"/>
  <c r="U1528" i="2"/>
  <c r="I1528" i="2"/>
  <c r="G1528" i="2" s="1"/>
  <c r="I1529" i="2"/>
  <c r="G1529" i="2" s="1"/>
  <c r="F1535" i="2"/>
  <c r="E1535" i="2" s="1"/>
  <c r="J1535" i="2"/>
  <c r="F1543" i="2"/>
  <c r="E1543" i="2" s="1"/>
  <c r="J1543" i="2"/>
  <c r="J1548" i="2"/>
  <c r="F1551" i="2"/>
  <c r="E1551" i="2" s="1"/>
  <c r="J1551" i="2"/>
  <c r="F1559" i="2"/>
  <c r="E1559" i="2" s="1"/>
  <c r="J1559" i="2"/>
  <c r="F1567" i="2"/>
  <c r="E1567" i="2" s="1"/>
  <c r="J1567" i="2"/>
  <c r="F1575" i="2"/>
  <c r="E1575" i="2" s="1"/>
  <c r="J1575" i="2"/>
  <c r="F1583" i="2"/>
  <c r="E1583" i="2" s="1"/>
  <c r="J1583" i="2"/>
  <c r="J1591" i="2"/>
  <c r="F1591" i="2"/>
  <c r="E1591" i="2" s="1"/>
  <c r="F1599" i="2"/>
  <c r="E1599" i="2" s="1"/>
  <c r="J1599" i="2"/>
  <c r="F1607" i="2"/>
  <c r="E1607" i="2" s="1"/>
  <c r="J1607" i="2"/>
  <c r="F1615" i="2"/>
  <c r="E1615" i="2" s="1"/>
  <c r="J1615" i="2"/>
  <c r="F1623" i="2"/>
  <c r="E1623" i="2" s="1"/>
  <c r="J1623" i="2"/>
  <c r="F1631" i="2"/>
  <c r="E1631" i="2" s="1"/>
  <c r="J1631" i="2"/>
  <c r="O1409" i="2"/>
  <c r="O1457" i="2"/>
  <c r="I1457" i="2" s="1"/>
  <c r="G1457" i="2" s="1"/>
  <c r="O1473" i="2"/>
  <c r="U1477" i="2"/>
  <c r="I1477" i="2"/>
  <c r="G1477" i="2" s="1"/>
  <c r="U1501" i="2"/>
  <c r="I1501" i="2"/>
  <c r="G1501" i="2" s="1"/>
  <c r="I1540" i="2"/>
  <c r="G1540" i="2" s="1"/>
  <c r="I1558" i="2"/>
  <c r="G1558" i="2" s="1"/>
  <c r="I1570" i="2"/>
  <c r="G1570" i="2" s="1"/>
  <c r="I1592" i="2"/>
  <c r="G1592" i="2" s="1"/>
  <c r="I1606" i="2"/>
  <c r="G1606" i="2" s="1"/>
  <c r="I1632" i="2"/>
  <c r="G1632" i="2" s="1"/>
  <c r="F1241" i="2"/>
  <c r="E1241" i="2" s="1"/>
  <c r="I1245" i="2"/>
  <c r="G1245" i="2" s="1"/>
  <c r="O1249" i="2"/>
  <c r="F1273" i="2"/>
  <c r="E1273" i="2" s="1"/>
  <c r="I1277" i="2"/>
  <c r="G1277" i="2" s="1"/>
  <c r="U1277" i="2"/>
  <c r="C1346" i="2"/>
  <c r="Q1346" i="2"/>
  <c r="T1346" i="2" s="1"/>
  <c r="U1346" i="2" s="1"/>
  <c r="I1351" i="2"/>
  <c r="G1351" i="2" s="1"/>
  <c r="I1359" i="2"/>
  <c r="G1359" i="2" s="1"/>
  <c r="I1367" i="2"/>
  <c r="G1367" i="2" s="1"/>
  <c r="O1516" i="2"/>
  <c r="I1516" i="2" s="1"/>
  <c r="G1516" i="2" s="1"/>
  <c r="C1530" i="2"/>
  <c r="Q1530" i="2"/>
  <c r="T1530" i="2" s="1"/>
  <c r="U1530" i="2" s="1"/>
  <c r="I1530" i="2"/>
  <c r="G1530" i="2" s="1"/>
  <c r="O1534" i="2"/>
  <c r="I1534" i="2" s="1"/>
  <c r="G1534" i="2" s="1"/>
  <c r="I1543" i="2"/>
  <c r="G1543" i="2" s="1"/>
  <c r="O1544" i="2"/>
  <c r="O1546" i="2"/>
  <c r="I1546" i="2" s="1"/>
  <c r="G1546" i="2" s="1"/>
  <c r="I1567" i="2"/>
  <c r="G1567" i="2" s="1"/>
  <c r="U1567" i="2"/>
  <c r="Q1568" i="2"/>
  <c r="T1568" i="2" s="1"/>
  <c r="U1568" i="2" s="1"/>
  <c r="C1568" i="2"/>
  <c r="O1570" i="2"/>
  <c r="I1579" i="2"/>
  <c r="G1579" i="2" s="1"/>
  <c r="Q1580" i="2"/>
  <c r="T1580" i="2" s="1"/>
  <c r="U1580" i="2" s="1"/>
  <c r="C1580" i="2"/>
  <c r="I1587" i="2"/>
  <c r="G1587" i="2" s="1"/>
  <c r="U1587" i="2"/>
  <c r="I1589" i="2"/>
  <c r="G1589" i="2" s="1"/>
  <c r="U1589" i="2"/>
  <c r="I1591" i="2"/>
  <c r="G1591" i="2" s="1"/>
  <c r="U1591" i="2"/>
  <c r="I1593" i="2"/>
  <c r="G1593" i="2" s="1"/>
  <c r="O1594" i="2"/>
  <c r="I1613" i="2"/>
  <c r="G1613" i="2" s="1"/>
  <c r="U1613" i="2"/>
  <c r="I1615" i="2"/>
  <c r="G1615" i="2" s="1"/>
  <c r="O1616" i="2"/>
  <c r="I1629" i="2"/>
  <c r="G1629" i="2" s="1"/>
  <c r="U1629" i="2"/>
  <c r="I1631" i="2"/>
  <c r="G1631" i="2" s="1"/>
  <c r="U1631" i="2"/>
  <c r="I1633" i="2"/>
  <c r="G1633" i="2" s="1"/>
  <c r="U1633" i="2"/>
  <c r="F1261" i="2"/>
  <c r="E1261" i="2" s="1"/>
  <c r="F1269" i="2"/>
  <c r="E1269" i="2" s="1"/>
  <c r="C1364" i="2"/>
  <c r="Q1364" i="2"/>
  <c r="T1364" i="2" s="1"/>
  <c r="U1364" i="2" s="1"/>
  <c r="O1385" i="2"/>
  <c r="O1393" i="2"/>
  <c r="I1393" i="2" s="1"/>
  <c r="G1393" i="2" s="1"/>
  <c r="O1405" i="2"/>
  <c r="I1405" i="2" s="1"/>
  <c r="G1405" i="2" s="1"/>
  <c r="O1432" i="2"/>
  <c r="U1433" i="2"/>
  <c r="I1433" i="2"/>
  <c r="G1433" i="2" s="1"/>
  <c r="O1437" i="2"/>
  <c r="I1437" i="2" s="1"/>
  <c r="G1437" i="2" s="1"/>
  <c r="O1449" i="2"/>
  <c r="O1485" i="2"/>
  <c r="I1485" i="2" s="1"/>
  <c r="G1485" i="2" s="1"/>
  <c r="F1263" i="2"/>
  <c r="E1263" i="2" s="1"/>
  <c r="C1349" i="2"/>
  <c r="Q1349" i="2"/>
  <c r="T1349" i="2" s="1"/>
  <c r="U1349" i="2" s="1"/>
  <c r="C1357" i="2"/>
  <c r="Q1357" i="2"/>
  <c r="T1357" i="2" s="1"/>
  <c r="U1357" i="2" s="1"/>
  <c r="C1365" i="2"/>
  <c r="Q1365" i="2"/>
  <c r="T1365" i="2" s="1"/>
  <c r="U1365" i="2" s="1"/>
  <c r="F1429" i="2"/>
  <c r="E1429" i="2" s="1"/>
  <c r="F1465" i="2"/>
  <c r="E1465" i="2" s="1"/>
  <c r="C1529" i="2"/>
  <c r="Q1529" i="2"/>
  <c r="T1529" i="2" s="1"/>
  <c r="U1529" i="2" s="1"/>
  <c r="F1237" i="2"/>
  <c r="E1237" i="2" s="1"/>
  <c r="F1245" i="2"/>
  <c r="E1245" i="2" s="1"/>
  <c r="F1253" i="2"/>
  <c r="E1253" i="2" s="1"/>
  <c r="Q1311" i="2"/>
  <c r="T1311" i="2" s="1"/>
  <c r="U1311" i="2" s="1"/>
  <c r="I1349" i="2"/>
  <c r="G1349" i="2" s="1"/>
  <c r="I1357" i="2"/>
  <c r="G1357" i="2" s="1"/>
  <c r="O1373" i="2"/>
  <c r="I1373" i="2" s="1"/>
  <c r="G1373" i="2" s="1"/>
  <c r="I1417" i="2"/>
  <c r="G1417" i="2" s="1"/>
  <c r="U1429" i="2"/>
  <c r="I1429" i="2"/>
  <c r="G1429" i="2" s="1"/>
  <c r="I1465" i="2"/>
  <c r="G1465" i="2" s="1"/>
  <c r="I1544" i="2"/>
  <c r="G1544" i="2" s="1"/>
  <c r="I1578" i="2"/>
  <c r="G1578" i="2" s="1"/>
  <c r="I1586" i="2"/>
  <c r="G1586" i="2" s="1"/>
  <c r="I1594" i="2"/>
  <c r="G1594" i="2" s="1"/>
  <c r="I1616" i="2"/>
  <c r="G1616" i="2" s="1"/>
  <c r="F1526" i="2"/>
  <c r="E1526" i="2" s="1"/>
  <c r="Q659" i="2"/>
  <c r="T659" i="2" s="1"/>
  <c r="U659" i="2" s="1"/>
  <c r="C659" i="2"/>
  <c r="I659" i="2"/>
  <c r="G659" i="2" s="1"/>
  <c r="C707" i="2"/>
  <c r="Q707" i="2"/>
  <c r="T707" i="2" s="1"/>
  <c r="C773" i="2"/>
  <c r="Q773" i="2"/>
  <c r="T773" i="2" s="1"/>
  <c r="U773" i="2" s="1"/>
  <c r="C779" i="2"/>
  <c r="Q779" i="2"/>
  <c r="T779" i="2" s="1"/>
  <c r="U779" i="2" s="1"/>
  <c r="I779" i="2"/>
  <c r="G779" i="2" s="1"/>
  <c r="Q675" i="2"/>
  <c r="T675" i="2" s="1"/>
  <c r="U675" i="2" s="1"/>
  <c r="C675" i="2"/>
  <c r="I675" i="2"/>
  <c r="G675" i="2" s="1"/>
  <c r="C771" i="2"/>
  <c r="Q771" i="2"/>
  <c r="T771" i="2" s="1"/>
  <c r="C775" i="2"/>
  <c r="Q775" i="2"/>
  <c r="T775" i="2" s="1"/>
  <c r="Q667" i="2"/>
  <c r="T667" i="2" s="1"/>
  <c r="U667" i="2" s="1"/>
  <c r="C667" i="2"/>
  <c r="I667" i="2"/>
  <c r="G667" i="2" s="1"/>
  <c r="C706" i="2"/>
  <c r="Q706" i="2"/>
  <c r="T706" i="2" s="1"/>
  <c r="Q708" i="2"/>
  <c r="T708" i="2" s="1"/>
  <c r="U708" i="2" s="1"/>
  <c r="C708" i="2"/>
  <c r="Q712" i="2"/>
  <c r="T712" i="2" s="1"/>
  <c r="C712" i="2"/>
  <c r="C711" i="2"/>
  <c r="Q711" i="2"/>
  <c r="T711" i="2" s="1"/>
  <c r="U711" i="2" s="1"/>
  <c r="C769" i="2"/>
  <c r="Q769" i="2"/>
  <c r="T769" i="2" s="1"/>
  <c r="U769" i="2" s="1"/>
  <c r="C777" i="2"/>
  <c r="Q777" i="2"/>
  <c r="T777" i="2" s="1"/>
  <c r="U777" i="2" s="1"/>
  <c r="C628" i="2"/>
  <c r="Q628" i="2"/>
  <c r="T628" i="2" s="1"/>
  <c r="U628" i="2" s="1"/>
  <c r="C632" i="2"/>
  <c r="Q632" i="2"/>
  <c r="T632" i="2" s="1"/>
  <c r="U632" i="2" s="1"/>
  <c r="C627" i="2"/>
  <c r="Q627" i="2"/>
  <c r="T627" i="2" s="1"/>
  <c r="U627" i="2" s="1"/>
  <c r="I642" i="2"/>
  <c r="G642" i="2" s="1"/>
  <c r="Q717" i="2"/>
  <c r="T717" i="2" s="1"/>
  <c r="U717" i="2" s="1"/>
  <c r="C717" i="2"/>
  <c r="F675" i="2"/>
  <c r="E675" i="2" s="1"/>
  <c r="I682" i="2"/>
  <c r="G682" i="2" s="1"/>
  <c r="I684" i="2"/>
  <c r="G684" i="2" s="1"/>
  <c r="I690" i="2"/>
  <c r="G690" i="2" s="1"/>
  <c r="I692" i="2"/>
  <c r="G692" i="2" s="1"/>
  <c r="I698" i="2"/>
  <c r="G698" i="2" s="1"/>
  <c r="I704" i="2"/>
  <c r="G704" i="2" s="1"/>
  <c r="I679" i="2"/>
  <c r="G679" i="2" s="1"/>
  <c r="C752" i="2"/>
  <c r="Q752" i="2"/>
  <c r="T752" i="2" s="1"/>
  <c r="U752" i="2" s="1"/>
  <c r="I760" i="2"/>
  <c r="G760" i="2" s="1"/>
  <c r="I689" i="2"/>
  <c r="G689" i="2" s="1"/>
  <c r="I683" i="2"/>
  <c r="G683" i="2" s="1"/>
  <c r="C767" i="2"/>
  <c r="Q767" i="2"/>
  <c r="T767" i="2" s="1"/>
  <c r="U767" i="2" s="1"/>
  <c r="E736" i="2"/>
  <c r="I778" i="2"/>
  <c r="G778" i="2" s="1"/>
  <c r="C763" i="2"/>
  <c r="Q763" i="2"/>
  <c r="T763" i="2" s="1"/>
  <c r="U763" i="2" s="1"/>
  <c r="Q772" i="2"/>
  <c r="T772" i="2" s="1"/>
  <c r="U772" i="2" s="1"/>
  <c r="C772" i="2"/>
  <c r="I614" i="2"/>
  <c r="G614" i="2" s="1"/>
  <c r="I618" i="2"/>
  <c r="G618" i="2" s="1"/>
  <c r="I626" i="2"/>
  <c r="G626" i="2" s="1"/>
  <c r="U626" i="2"/>
  <c r="O624" i="2"/>
  <c r="I630" i="2"/>
  <c r="G630" i="2" s="1"/>
  <c r="O620" i="2"/>
  <c r="I623" i="2"/>
  <c r="G623" i="2" s="1"/>
  <c r="F624" i="2"/>
  <c r="E624" i="2" s="1"/>
  <c r="I616" i="2"/>
  <c r="G616" i="2" s="1"/>
  <c r="I628" i="2"/>
  <c r="G628" i="2" s="1"/>
  <c r="I634" i="2"/>
  <c r="G634" i="2" s="1"/>
  <c r="O643" i="2"/>
  <c r="C647" i="2"/>
  <c r="Q647" i="2"/>
  <c r="T647" i="2" s="1"/>
  <c r="U647" i="2" s="1"/>
  <c r="C640" i="2"/>
  <c r="Q640" i="2"/>
  <c r="T640" i="2" s="1"/>
  <c r="U640" i="2" s="1"/>
  <c r="E635" i="2"/>
  <c r="O635" i="2"/>
  <c r="I635" i="2" s="1"/>
  <c r="G635" i="2" s="1"/>
  <c r="E639" i="2"/>
  <c r="O639" i="2"/>
  <c r="F636" i="2"/>
  <c r="E636" i="2" s="1"/>
  <c r="Q671" i="2"/>
  <c r="T671" i="2" s="1"/>
  <c r="U671" i="2" s="1"/>
  <c r="C671" i="2"/>
  <c r="I653" i="2"/>
  <c r="G653" i="2" s="1"/>
  <c r="O657" i="2"/>
  <c r="I657" i="2" s="1"/>
  <c r="G657" i="2" s="1"/>
  <c r="Q660" i="2"/>
  <c r="T660" i="2" s="1"/>
  <c r="U660" i="2" s="1"/>
  <c r="C660" i="2"/>
  <c r="E665" i="2"/>
  <c r="U706" i="2"/>
  <c r="I706" i="2"/>
  <c r="G706" i="2" s="1"/>
  <c r="I708" i="2"/>
  <c r="G708" i="2" s="1"/>
  <c r="U712" i="2"/>
  <c r="I712" i="2"/>
  <c r="G712" i="2" s="1"/>
  <c r="I718" i="2"/>
  <c r="G718" i="2" s="1"/>
  <c r="I673" i="2"/>
  <c r="G673" i="2" s="1"/>
  <c r="Q673" i="2"/>
  <c r="T673" i="2" s="1"/>
  <c r="U673" i="2" s="1"/>
  <c r="C673" i="2"/>
  <c r="I709" i="2"/>
  <c r="G709" i="2" s="1"/>
  <c r="C732" i="2"/>
  <c r="Q732" i="2"/>
  <c r="T732" i="2" s="1"/>
  <c r="U732" i="2" s="1"/>
  <c r="J737" i="2"/>
  <c r="F737" i="2"/>
  <c r="E737" i="2" s="1"/>
  <c r="C748" i="2"/>
  <c r="Q748" i="2"/>
  <c r="T748" i="2" s="1"/>
  <c r="U748" i="2" s="1"/>
  <c r="O710" i="2"/>
  <c r="F671" i="2"/>
  <c r="E671" i="2" s="1"/>
  <c r="I687" i="2"/>
  <c r="G687" i="2" s="1"/>
  <c r="C695" i="2"/>
  <c r="Q695" i="2"/>
  <c r="T695" i="2" s="1"/>
  <c r="E703" i="2"/>
  <c r="O731" i="2"/>
  <c r="I739" i="2"/>
  <c r="G739" i="2" s="1"/>
  <c r="E681" i="2"/>
  <c r="I697" i="2"/>
  <c r="G697" i="2" s="1"/>
  <c r="C705" i="2"/>
  <c r="Q705" i="2"/>
  <c r="T705" i="2" s="1"/>
  <c r="C761" i="2"/>
  <c r="Q761" i="2"/>
  <c r="T761" i="2" s="1"/>
  <c r="U761" i="2" s="1"/>
  <c r="I765" i="2"/>
  <c r="G765" i="2" s="1"/>
  <c r="I773" i="2"/>
  <c r="G773" i="2" s="1"/>
  <c r="F663" i="2"/>
  <c r="E663" i="2" s="1"/>
  <c r="I691" i="2"/>
  <c r="G691" i="2" s="1"/>
  <c r="C699" i="2"/>
  <c r="Q699" i="2"/>
  <c r="T699" i="2" s="1"/>
  <c r="U699" i="2" s="1"/>
  <c r="O727" i="2"/>
  <c r="I727" i="2" s="1"/>
  <c r="G727" i="2" s="1"/>
  <c r="I735" i="2"/>
  <c r="G735" i="2" s="1"/>
  <c r="Q737" i="2"/>
  <c r="T737" i="2" s="1"/>
  <c r="U737" i="2" s="1"/>
  <c r="I751" i="2"/>
  <c r="G751" i="2" s="1"/>
  <c r="I752" i="2"/>
  <c r="G752" i="2" s="1"/>
  <c r="C760" i="2"/>
  <c r="Q760" i="2"/>
  <c r="T760" i="2" s="1"/>
  <c r="U760" i="2" s="1"/>
  <c r="Q661" i="2"/>
  <c r="T661" i="2" s="1"/>
  <c r="C661" i="2"/>
  <c r="F661" i="2"/>
  <c r="E661" i="2" s="1"/>
  <c r="I685" i="2"/>
  <c r="G685" i="2" s="1"/>
  <c r="C693" i="2"/>
  <c r="Q693" i="2"/>
  <c r="T693" i="2" s="1"/>
  <c r="E701" i="2"/>
  <c r="F739" i="2"/>
  <c r="E739" i="2" s="1"/>
  <c r="I748" i="2"/>
  <c r="G748" i="2" s="1"/>
  <c r="E728" i="2"/>
  <c r="J766" i="2"/>
  <c r="I774" i="2"/>
  <c r="G774" i="2" s="1"/>
  <c r="J779" i="2"/>
  <c r="I753" i="2"/>
  <c r="G753" i="2" s="1"/>
  <c r="C753" i="2"/>
  <c r="Q753" i="2"/>
  <c r="T753" i="2" s="1"/>
  <c r="U753" i="2" s="1"/>
  <c r="O755" i="2"/>
  <c r="I776" i="2"/>
  <c r="G776" i="2" s="1"/>
  <c r="I770" i="2"/>
  <c r="G770" i="2" s="1"/>
  <c r="J775" i="2"/>
  <c r="Q778" i="2"/>
  <c r="T778" i="2" s="1"/>
  <c r="U778" i="2" s="1"/>
  <c r="C778" i="2"/>
  <c r="J769" i="2"/>
  <c r="Q653" i="2"/>
  <c r="T653" i="2" s="1"/>
  <c r="U653" i="2" s="1"/>
  <c r="C653" i="2"/>
  <c r="Q665" i="2"/>
  <c r="T665" i="2" s="1"/>
  <c r="U665" i="2" s="1"/>
  <c r="C665" i="2"/>
  <c r="Q715" i="2"/>
  <c r="T715" i="2" s="1"/>
  <c r="C715" i="2"/>
  <c r="Q719" i="2"/>
  <c r="T719" i="2" s="1"/>
  <c r="U719" i="2" s="1"/>
  <c r="C719" i="2"/>
  <c r="Q709" i="2"/>
  <c r="T709" i="2" s="1"/>
  <c r="U709" i="2" s="1"/>
  <c r="C709" i="2"/>
  <c r="C736" i="2"/>
  <c r="Q736" i="2"/>
  <c r="T736" i="2" s="1"/>
  <c r="U736" i="2" s="1"/>
  <c r="I696" i="2"/>
  <c r="G696" i="2" s="1"/>
  <c r="I702" i="2"/>
  <c r="G702" i="2" s="1"/>
  <c r="C739" i="2"/>
  <c r="Q739" i="2"/>
  <c r="T739" i="2" s="1"/>
  <c r="U739" i="2" s="1"/>
  <c r="I759" i="2"/>
  <c r="G759" i="2" s="1"/>
  <c r="Q669" i="2"/>
  <c r="T669" i="2" s="1"/>
  <c r="U669" i="2" s="1"/>
  <c r="C669" i="2"/>
  <c r="C697" i="2"/>
  <c r="Q697" i="2"/>
  <c r="T697" i="2" s="1"/>
  <c r="U697" i="2" s="1"/>
  <c r="I743" i="2"/>
  <c r="G743" i="2" s="1"/>
  <c r="C751" i="2"/>
  <c r="Q751" i="2"/>
  <c r="T751" i="2" s="1"/>
  <c r="U751" i="2" s="1"/>
  <c r="I661" i="2"/>
  <c r="G661" i="2" s="1"/>
  <c r="U661" i="2"/>
  <c r="I677" i="2"/>
  <c r="G677" i="2" s="1"/>
  <c r="C765" i="2"/>
  <c r="Q765" i="2"/>
  <c r="T765" i="2" s="1"/>
  <c r="U765" i="2" s="1"/>
  <c r="O614" i="2"/>
  <c r="I619" i="2"/>
  <c r="G619" i="2" s="1"/>
  <c r="I622" i="2"/>
  <c r="G622" i="2" s="1"/>
  <c r="C631" i="2"/>
  <c r="Q631" i="2"/>
  <c r="T631" i="2" s="1"/>
  <c r="U631" i="2" s="1"/>
  <c r="C622" i="2"/>
  <c r="Q622" i="2"/>
  <c r="T622" i="2" s="1"/>
  <c r="U622" i="2" s="1"/>
  <c r="I631" i="2"/>
  <c r="G631" i="2" s="1"/>
  <c r="C636" i="2"/>
  <c r="Q636" i="2"/>
  <c r="T636" i="2" s="1"/>
  <c r="U636" i="2" s="1"/>
  <c r="I636" i="2"/>
  <c r="G636" i="2" s="1"/>
  <c r="C638" i="2"/>
  <c r="Q638" i="2"/>
  <c r="T638" i="2" s="1"/>
  <c r="U638" i="2" s="1"/>
  <c r="F640" i="2"/>
  <c r="E640" i="2" s="1"/>
  <c r="C649" i="2"/>
  <c r="Q649" i="2"/>
  <c r="T649" i="2" s="1"/>
  <c r="C646" i="2"/>
  <c r="Q646" i="2"/>
  <c r="T646" i="2" s="1"/>
  <c r="O648" i="2"/>
  <c r="I648" i="2" s="1"/>
  <c r="G648" i="2" s="1"/>
  <c r="I652" i="2"/>
  <c r="G652" i="2" s="1"/>
  <c r="Q663" i="2"/>
  <c r="T663" i="2" s="1"/>
  <c r="U663" i="2" s="1"/>
  <c r="C663" i="2"/>
  <c r="F659" i="2"/>
  <c r="E659" i="2" s="1"/>
  <c r="Q668" i="2"/>
  <c r="T668" i="2" s="1"/>
  <c r="U668" i="2" s="1"/>
  <c r="C668" i="2"/>
  <c r="F707" i="2"/>
  <c r="E707" i="2" s="1"/>
  <c r="J707" i="2"/>
  <c r="F711" i="2"/>
  <c r="E711" i="2" s="1"/>
  <c r="J711" i="2"/>
  <c r="O714" i="2"/>
  <c r="O716" i="2"/>
  <c r="O718" i="2"/>
  <c r="C720" i="2"/>
  <c r="Q720" i="2"/>
  <c r="T720" i="2" s="1"/>
  <c r="U720" i="2" s="1"/>
  <c r="C728" i="2"/>
  <c r="Q728" i="2"/>
  <c r="T728" i="2" s="1"/>
  <c r="U728" i="2" s="1"/>
  <c r="J733" i="2"/>
  <c r="F733" i="2"/>
  <c r="E733" i="2" s="1"/>
  <c r="C744" i="2"/>
  <c r="Q744" i="2"/>
  <c r="T744" i="2" s="1"/>
  <c r="U744" i="2" s="1"/>
  <c r="F749" i="2"/>
  <c r="E749" i="2" s="1"/>
  <c r="J749" i="2"/>
  <c r="E712" i="2"/>
  <c r="U695" i="2"/>
  <c r="I695" i="2"/>
  <c r="G695" i="2" s="1"/>
  <c r="O703" i="2"/>
  <c r="I731" i="2"/>
  <c r="G731" i="2" s="1"/>
  <c r="Q733" i="2"/>
  <c r="T733" i="2" s="1"/>
  <c r="U733" i="2" s="1"/>
  <c r="O681" i="2"/>
  <c r="I705" i="2"/>
  <c r="G705" i="2" s="1"/>
  <c r="U705" i="2"/>
  <c r="E715" i="2"/>
  <c r="I763" i="2"/>
  <c r="G763" i="2" s="1"/>
  <c r="I771" i="2"/>
  <c r="G771" i="2" s="1"/>
  <c r="U771" i="2"/>
  <c r="I699" i="2"/>
  <c r="G699" i="2" s="1"/>
  <c r="E717" i="2"/>
  <c r="F761" i="2"/>
  <c r="E761" i="2" s="1"/>
  <c r="U693" i="2"/>
  <c r="I693" i="2"/>
  <c r="G693" i="2" s="1"/>
  <c r="O701" i="2"/>
  <c r="F731" i="2"/>
  <c r="E731" i="2" s="1"/>
  <c r="G740" i="2"/>
  <c r="E744" i="2"/>
  <c r="C758" i="2"/>
  <c r="Q758" i="2"/>
  <c r="T758" i="2" s="1"/>
  <c r="U758" i="2" s="1"/>
  <c r="I766" i="2"/>
  <c r="G766" i="2" s="1"/>
  <c r="J771" i="2"/>
  <c r="Q774" i="2"/>
  <c r="T774" i="2" s="1"/>
  <c r="U774" i="2" s="1"/>
  <c r="C774" i="2"/>
  <c r="F753" i="2"/>
  <c r="E753" i="2" s="1"/>
  <c r="F757" i="2"/>
  <c r="E757" i="2" s="1"/>
  <c r="I764" i="2"/>
  <c r="G764" i="2" s="1"/>
  <c r="E740" i="2"/>
  <c r="I755" i="2"/>
  <c r="G755" i="2" s="1"/>
  <c r="I768" i="2"/>
  <c r="G768" i="2" s="1"/>
  <c r="J773" i="2"/>
  <c r="Q776" i="2"/>
  <c r="T776" i="2" s="1"/>
  <c r="U776" i="2" s="1"/>
  <c r="C776" i="2"/>
  <c r="J767" i="2"/>
  <c r="Q770" i="2"/>
  <c r="T770" i="2" s="1"/>
  <c r="U770" i="2" s="1"/>
  <c r="C770" i="2"/>
  <c r="E732" i="2"/>
  <c r="I615" i="2"/>
  <c r="G615" i="2" s="1"/>
  <c r="C630" i="2"/>
  <c r="Q630" i="2"/>
  <c r="T630" i="2" s="1"/>
  <c r="U630" i="2" s="1"/>
  <c r="C623" i="2"/>
  <c r="Q623" i="2"/>
  <c r="T623" i="2" s="1"/>
  <c r="U623" i="2" s="1"/>
  <c r="C616" i="2"/>
  <c r="Q616" i="2"/>
  <c r="T616" i="2" s="1"/>
  <c r="U616" i="2" s="1"/>
  <c r="C634" i="2"/>
  <c r="Q634" i="2"/>
  <c r="T634" i="2" s="1"/>
  <c r="U634" i="2" s="1"/>
  <c r="I665" i="2"/>
  <c r="G665" i="2" s="1"/>
  <c r="Q713" i="2"/>
  <c r="T713" i="2" s="1"/>
  <c r="U713" i="2" s="1"/>
  <c r="C713" i="2"/>
  <c r="J709" i="2"/>
  <c r="F709" i="2"/>
  <c r="E709" i="2" s="1"/>
  <c r="J741" i="2"/>
  <c r="F741" i="2"/>
  <c r="E741" i="2" s="1"/>
  <c r="I678" i="2"/>
  <c r="G678" i="2" s="1"/>
  <c r="I680" i="2"/>
  <c r="G680" i="2" s="1"/>
  <c r="I686" i="2"/>
  <c r="G686" i="2" s="1"/>
  <c r="I688" i="2"/>
  <c r="G688" i="2" s="1"/>
  <c r="I694" i="2"/>
  <c r="G694" i="2" s="1"/>
  <c r="I700" i="2"/>
  <c r="G700" i="2" s="1"/>
  <c r="C687" i="2"/>
  <c r="Q687" i="2"/>
  <c r="T687" i="2" s="1"/>
  <c r="U687" i="2" s="1"/>
  <c r="I736" i="2"/>
  <c r="G736" i="2" s="1"/>
  <c r="I767" i="2"/>
  <c r="G767" i="2" s="1"/>
  <c r="I775" i="2"/>
  <c r="G775" i="2" s="1"/>
  <c r="U775" i="2"/>
  <c r="C691" i="2"/>
  <c r="Q691" i="2"/>
  <c r="T691" i="2" s="1"/>
  <c r="U691" i="2" s="1"/>
  <c r="C735" i="2"/>
  <c r="Q735" i="2"/>
  <c r="T735" i="2" s="1"/>
  <c r="U735" i="2" s="1"/>
  <c r="C619" i="2"/>
  <c r="Q619" i="2"/>
  <c r="T619" i="2" s="1"/>
  <c r="U619" i="2" s="1"/>
  <c r="C685" i="2"/>
  <c r="Q685" i="2"/>
  <c r="T685" i="2" s="1"/>
  <c r="U685" i="2" s="1"/>
  <c r="E614" i="2"/>
  <c r="C615" i="2"/>
  <c r="Q615" i="2"/>
  <c r="T615" i="2" s="1"/>
  <c r="U615" i="2" s="1"/>
  <c r="J628" i="2"/>
  <c r="F628" i="2"/>
  <c r="E628" i="2" s="1"/>
  <c r="C618" i="2"/>
  <c r="Q618" i="2"/>
  <c r="T618" i="2" s="1"/>
  <c r="U618" i="2" s="1"/>
  <c r="I627" i="2"/>
  <c r="G627" i="2" s="1"/>
  <c r="I647" i="2"/>
  <c r="G647" i="2" s="1"/>
  <c r="E627" i="2"/>
  <c r="I632" i="2"/>
  <c r="G632" i="2" s="1"/>
  <c r="I638" i="2"/>
  <c r="G638" i="2" s="1"/>
  <c r="I639" i="2"/>
  <c r="G639" i="2" s="1"/>
  <c r="O642" i="2"/>
  <c r="U649" i="2"/>
  <c r="I649" i="2"/>
  <c r="G649" i="2" s="1"/>
  <c r="C652" i="2"/>
  <c r="Q652" i="2"/>
  <c r="T652" i="2" s="1"/>
  <c r="U652" i="2" s="1"/>
  <c r="I644" i="2"/>
  <c r="G644" i="2" s="1"/>
  <c r="C644" i="2"/>
  <c r="Q644" i="2"/>
  <c r="T644" i="2" s="1"/>
  <c r="U644" i="2" s="1"/>
  <c r="O651" i="2"/>
  <c r="F658" i="2"/>
  <c r="E658" i="2" s="1"/>
  <c r="J658" i="2"/>
  <c r="F660" i="2"/>
  <c r="E660" i="2" s="1"/>
  <c r="J660" i="2"/>
  <c r="J662" i="2"/>
  <c r="F662" i="2"/>
  <c r="E662" i="2" s="1"/>
  <c r="J664" i="2"/>
  <c r="F664" i="2"/>
  <c r="E664" i="2" s="1"/>
  <c r="F666" i="2"/>
  <c r="E666" i="2" s="1"/>
  <c r="J666" i="2"/>
  <c r="F668" i="2"/>
  <c r="E668" i="2" s="1"/>
  <c r="J668" i="2"/>
  <c r="J670" i="2"/>
  <c r="F670" i="2"/>
  <c r="E670" i="2" s="1"/>
  <c r="J672" i="2"/>
  <c r="F672" i="2"/>
  <c r="E672" i="2" s="1"/>
  <c r="F674" i="2"/>
  <c r="E674" i="2" s="1"/>
  <c r="J674" i="2"/>
  <c r="U646" i="2"/>
  <c r="I646" i="2"/>
  <c r="G646" i="2" s="1"/>
  <c r="E651" i="2"/>
  <c r="F653" i="2"/>
  <c r="E653" i="2" s="1"/>
  <c r="I663" i="2"/>
  <c r="G663" i="2" s="1"/>
  <c r="F667" i="2"/>
  <c r="E667" i="2" s="1"/>
  <c r="I707" i="2"/>
  <c r="G707" i="2" s="1"/>
  <c r="U707" i="2"/>
  <c r="I711" i="2"/>
  <c r="G711" i="2" s="1"/>
  <c r="I713" i="2"/>
  <c r="G713" i="2" s="1"/>
  <c r="I715" i="2"/>
  <c r="G715" i="2" s="1"/>
  <c r="U715" i="2"/>
  <c r="I717" i="2"/>
  <c r="G717" i="2" s="1"/>
  <c r="I719" i="2"/>
  <c r="G719" i="2" s="1"/>
  <c r="J729" i="2"/>
  <c r="F729" i="2"/>
  <c r="E729" i="2" s="1"/>
  <c r="C740" i="2"/>
  <c r="Q740" i="2"/>
  <c r="T740" i="2" s="1"/>
  <c r="U740" i="2" s="1"/>
  <c r="J745" i="2"/>
  <c r="F745" i="2"/>
  <c r="E745" i="2" s="1"/>
  <c r="C678" i="2"/>
  <c r="Q678" i="2"/>
  <c r="T678" i="2" s="1"/>
  <c r="U678" i="2" s="1"/>
  <c r="C680" i="2"/>
  <c r="Q680" i="2"/>
  <c r="T680" i="2" s="1"/>
  <c r="U680" i="2" s="1"/>
  <c r="C682" i="2"/>
  <c r="Q682" i="2"/>
  <c r="T682" i="2" s="1"/>
  <c r="U682" i="2" s="1"/>
  <c r="C684" i="2"/>
  <c r="Q684" i="2"/>
  <c r="T684" i="2" s="1"/>
  <c r="U684" i="2" s="1"/>
  <c r="C686" i="2"/>
  <c r="Q686" i="2"/>
  <c r="T686" i="2" s="1"/>
  <c r="U686" i="2" s="1"/>
  <c r="C688" i="2"/>
  <c r="Q688" i="2"/>
  <c r="T688" i="2" s="1"/>
  <c r="U688" i="2" s="1"/>
  <c r="C690" i="2"/>
  <c r="Q690" i="2"/>
  <c r="T690" i="2" s="1"/>
  <c r="U690" i="2" s="1"/>
  <c r="C692" i="2"/>
  <c r="Q692" i="2"/>
  <c r="T692" i="2" s="1"/>
  <c r="U692" i="2" s="1"/>
  <c r="C694" i="2"/>
  <c r="Q694" i="2"/>
  <c r="T694" i="2" s="1"/>
  <c r="U694" i="2" s="1"/>
  <c r="C696" i="2"/>
  <c r="Q696" i="2"/>
  <c r="T696" i="2" s="1"/>
  <c r="U696" i="2" s="1"/>
  <c r="C698" i="2"/>
  <c r="Q698" i="2"/>
  <c r="T698" i="2" s="1"/>
  <c r="U698" i="2" s="1"/>
  <c r="C700" i="2"/>
  <c r="Q700" i="2"/>
  <c r="T700" i="2" s="1"/>
  <c r="U700" i="2" s="1"/>
  <c r="C702" i="2"/>
  <c r="Q702" i="2"/>
  <c r="T702" i="2" s="1"/>
  <c r="U702" i="2" s="1"/>
  <c r="C704" i="2"/>
  <c r="Q704" i="2"/>
  <c r="T704" i="2" s="1"/>
  <c r="U704" i="2" s="1"/>
  <c r="C679" i="2"/>
  <c r="Q679" i="2"/>
  <c r="T679" i="2" s="1"/>
  <c r="U679" i="2" s="1"/>
  <c r="E687" i="2"/>
  <c r="I703" i="2"/>
  <c r="G703" i="2" s="1"/>
  <c r="E713" i="2"/>
  <c r="O747" i="2"/>
  <c r="C757" i="2"/>
  <c r="Q757" i="2"/>
  <c r="T757" i="2" s="1"/>
  <c r="U757" i="2" s="1"/>
  <c r="C759" i="2"/>
  <c r="Q759" i="2"/>
  <c r="T759" i="2" s="1"/>
  <c r="U759" i="2" s="1"/>
  <c r="I669" i="2"/>
  <c r="G669" i="2" s="1"/>
  <c r="I681" i="2"/>
  <c r="G681" i="2" s="1"/>
  <c r="C689" i="2"/>
  <c r="Q689" i="2"/>
  <c r="T689" i="2" s="1"/>
  <c r="U689" i="2" s="1"/>
  <c r="E697" i="2"/>
  <c r="E727" i="2"/>
  <c r="I744" i="2"/>
  <c r="G744" i="2" s="1"/>
  <c r="C756" i="2"/>
  <c r="Q756" i="2"/>
  <c r="T756" i="2" s="1"/>
  <c r="U756" i="2" s="1"/>
  <c r="I769" i="2"/>
  <c r="G769" i="2" s="1"/>
  <c r="I777" i="2"/>
  <c r="G777" i="2" s="1"/>
  <c r="C683" i="2"/>
  <c r="Q683" i="2"/>
  <c r="T683" i="2" s="1"/>
  <c r="U683" i="2" s="1"/>
  <c r="O743" i="2"/>
  <c r="I761" i="2"/>
  <c r="G761" i="2" s="1"/>
  <c r="C677" i="2"/>
  <c r="Q677" i="2"/>
  <c r="T677" i="2" s="1"/>
  <c r="U677" i="2" s="1"/>
  <c r="E685" i="2"/>
  <c r="I701" i="2"/>
  <c r="G701" i="2" s="1"/>
  <c r="E719" i="2"/>
  <c r="I732" i="2"/>
  <c r="G732" i="2" s="1"/>
  <c r="J763" i="2"/>
  <c r="Q766" i="2"/>
  <c r="T766" i="2" s="1"/>
  <c r="U766" i="2" s="1"/>
  <c r="C766" i="2"/>
  <c r="Q764" i="2"/>
  <c r="T764" i="2" s="1"/>
  <c r="U764" i="2" s="1"/>
  <c r="C764" i="2"/>
  <c r="J765" i="2"/>
  <c r="Q768" i="2"/>
  <c r="T768" i="2" s="1"/>
  <c r="U768" i="2" s="1"/>
  <c r="C768" i="2"/>
  <c r="E748" i="2"/>
  <c r="I772" i="2"/>
  <c r="G772" i="2" s="1"/>
  <c r="J777" i="2"/>
  <c r="O583" i="2"/>
  <c r="O430" i="2"/>
  <c r="C430" i="2" s="1"/>
  <c r="O534" i="2"/>
  <c r="O306" i="2"/>
  <c r="O457" i="2"/>
  <c r="O454" i="2"/>
  <c r="Q454" i="2" s="1"/>
  <c r="T454" i="2" s="1"/>
  <c r="U454" i="2" s="1"/>
  <c r="Q65" i="2"/>
  <c r="T65" i="2" s="1"/>
  <c r="U65" i="2" s="1"/>
  <c r="F276" i="2"/>
  <c r="E276" i="2" s="1"/>
  <c r="F556" i="2"/>
  <c r="E556" i="2" s="1"/>
  <c r="F29" i="2"/>
  <c r="E29" i="2" s="1"/>
  <c r="F45" i="2"/>
  <c r="E45" i="2" s="1"/>
  <c r="F61" i="2"/>
  <c r="E61" i="2" s="1"/>
  <c r="F77" i="2"/>
  <c r="E77" i="2" s="1"/>
  <c r="F109" i="2"/>
  <c r="E109" i="2" s="1"/>
  <c r="F125" i="2"/>
  <c r="E125" i="2" s="1"/>
  <c r="F141" i="2"/>
  <c r="E141" i="2" s="1"/>
  <c r="F157" i="2"/>
  <c r="E157" i="2" s="1"/>
  <c r="F173" i="2"/>
  <c r="E173" i="2" s="1"/>
  <c r="F285" i="2"/>
  <c r="E285" i="2" s="1"/>
  <c r="F289" i="2"/>
  <c r="E289" i="2" s="1"/>
  <c r="F305" i="2"/>
  <c r="E305" i="2" s="1"/>
  <c r="F53" i="2"/>
  <c r="E53" i="2" s="1"/>
  <c r="F465" i="2"/>
  <c r="E465" i="2" s="1"/>
  <c r="O403" i="2"/>
  <c r="F605" i="2"/>
  <c r="E605" i="2" s="1"/>
  <c r="F317" i="2"/>
  <c r="E317" i="2" s="1"/>
  <c r="F361" i="2"/>
  <c r="F457" i="2"/>
  <c r="E457" i="2" s="1"/>
  <c r="F581" i="2"/>
  <c r="E581" i="2" s="1"/>
  <c r="E611" i="2"/>
  <c r="T232" i="2"/>
  <c r="U232" i="2" s="1"/>
  <c r="F534" i="2"/>
  <c r="E534" i="2" s="1"/>
  <c r="F128" i="2"/>
  <c r="E128" i="2" s="1"/>
  <c r="F189" i="2"/>
  <c r="E189" i="2" s="1"/>
  <c r="F205" i="2"/>
  <c r="E205" i="2" s="1"/>
  <c r="F237" i="2"/>
  <c r="E237" i="2" s="1"/>
  <c r="F253" i="2"/>
  <c r="E253" i="2" s="1"/>
  <c r="F269" i="2"/>
  <c r="E269" i="2" s="1"/>
  <c r="F301" i="2"/>
  <c r="E301" i="2" s="1"/>
  <c r="F531" i="2"/>
  <c r="I540" i="2"/>
  <c r="O587" i="2"/>
  <c r="Q587" i="2" s="1"/>
  <c r="T587" i="2" s="1"/>
  <c r="U587" i="2" s="1"/>
  <c r="O603" i="2"/>
  <c r="F28" i="2"/>
  <c r="F44" i="2"/>
  <c r="F92" i="2"/>
  <c r="E92" i="2" s="1"/>
  <c r="F96" i="2"/>
  <c r="E96" i="2" s="1"/>
  <c r="F100" i="2"/>
  <c r="F112" i="2"/>
  <c r="E112" i="2" s="1"/>
  <c r="F120" i="2"/>
  <c r="E120" i="2" s="1"/>
  <c r="F124" i="2"/>
  <c r="E124" i="2" s="1"/>
  <c r="F132" i="2"/>
  <c r="F136" i="2"/>
  <c r="E136" i="2" s="1"/>
  <c r="F140" i="2"/>
  <c r="E140" i="2" s="1"/>
  <c r="F144" i="2"/>
  <c r="E144" i="2" s="1"/>
  <c r="F152" i="2"/>
  <c r="E152" i="2" s="1"/>
  <c r="F156" i="2"/>
  <c r="E156" i="2" s="1"/>
  <c r="F160" i="2"/>
  <c r="E160" i="2" s="1"/>
  <c r="F164" i="2"/>
  <c r="E164" i="2" s="1"/>
  <c r="F172" i="2"/>
  <c r="E172" i="2" s="1"/>
  <c r="F176" i="2"/>
  <c r="E176" i="2" s="1"/>
  <c r="F200" i="2"/>
  <c r="E200" i="2" s="1"/>
  <c r="F204" i="2"/>
  <c r="E204" i="2" s="1"/>
  <c r="F208" i="2"/>
  <c r="E208" i="2" s="1"/>
  <c r="F212" i="2"/>
  <c r="F224" i="2"/>
  <c r="E224" i="2" s="1"/>
  <c r="F232" i="2"/>
  <c r="E232" i="2" s="1"/>
  <c r="F244" i="2"/>
  <c r="E244" i="2" s="1"/>
  <c r="F252" i="2"/>
  <c r="E252" i="2" s="1"/>
  <c r="F256" i="2"/>
  <c r="E256" i="2" s="1"/>
  <c r="F268" i="2"/>
  <c r="E268" i="2" s="1"/>
  <c r="F272" i="2"/>
  <c r="E272" i="2" s="1"/>
  <c r="F280" i="2"/>
  <c r="E280" i="2" s="1"/>
  <c r="F284" i="2"/>
  <c r="E284" i="2" s="1"/>
  <c r="F288" i="2"/>
  <c r="E288" i="2" s="1"/>
  <c r="F292" i="2"/>
  <c r="E292" i="2" s="1"/>
  <c r="F316" i="2"/>
  <c r="E316" i="2" s="1"/>
  <c r="F320" i="2"/>
  <c r="E320" i="2" s="1"/>
  <c r="F324" i="2"/>
  <c r="E324" i="2" s="1"/>
  <c r="F348" i="2"/>
  <c r="F356" i="2"/>
  <c r="F372" i="2"/>
  <c r="E372" i="2" s="1"/>
  <c r="F392" i="2"/>
  <c r="E392" i="2" s="1"/>
  <c r="F396" i="2"/>
  <c r="F404" i="2"/>
  <c r="E404" i="2" s="1"/>
  <c r="F408" i="2"/>
  <c r="E408" i="2" s="1"/>
  <c r="F420" i="2"/>
  <c r="E420" i="2" s="1"/>
  <c r="F424" i="2"/>
  <c r="E424" i="2" s="1"/>
  <c r="F444" i="2"/>
  <c r="E444" i="2" s="1"/>
  <c r="F468" i="2"/>
  <c r="E468" i="2" s="1"/>
  <c r="F476" i="2"/>
  <c r="F484" i="2"/>
  <c r="F492" i="2"/>
  <c r="E492" i="2" s="1"/>
  <c r="F500" i="2"/>
  <c r="E500" i="2" s="1"/>
  <c r="F504" i="2"/>
  <c r="F508" i="2"/>
  <c r="E508" i="2" s="1"/>
  <c r="F516" i="2"/>
  <c r="E516" i="2" s="1"/>
  <c r="F520" i="2"/>
  <c r="F532" i="2"/>
  <c r="E532" i="2" s="1"/>
  <c r="F536" i="2"/>
  <c r="E536" i="2" s="1"/>
  <c r="F540" i="2"/>
  <c r="E540" i="2" s="1"/>
  <c r="F544" i="2"/>
  <c r="E544" i="2" s="1"/>
  <c r="F552" i="2"/>
  <c r="E552" i="2" s="1"/>
  <c r="F560" i="2"/>
  <c r="E560" i="2" s="1"/>
  <c r="F576" i="2"/>
  <c r="E576" i="2" s="1"/>
  <c r="F580" i="2"/>
  <c r="E580" i="2" s="1"/>
  <c r="F584" i="2"/>
  <c r="E584" i="2" s="1"/>
  <c r="F588" i="2"/>
  <c r="F592" i="2"/>
  <c r="E592" i="2" s="1"/>
  <c r="F596" i="2"/>
  <c r="E596" i="2" s="1"/>
  <c r="F600" i="2"/>
  <c r="E600" i="2" s="1"/>
  <c r="F17" i="2"/>
  <c r="E17" i="2" s="1"/>
  <c r="F33" i="2"/>
  <c r="E33" i="2" s="1"/>
  <c r="F65" i="2"/>
  <c r="E65" i="2" s="1"/>
  <c r="F81" i="2"/>
  <c r="E81" i="2" s="1"/>
  <c r="F257" i="2"/>
  <c r="E257" i="2" s="1"/>
  <c r="F273" i="2"/>
  <c r="E273" i="2" s="1"/>
  <c r="Q84" i="2"/>
  <c r="T84" i="2" s="1"/>
  <c r="U84" i="2" s="1"/>
  <c r="O379" i="2"/>
  <c r="I379" i="2" s="1"/>
  <c r="O427" i="2"/>
  <c r="O459" i="2"/>
  <c r="C459" i="2" s="1"/>
  <c r="O491" i="2"/>
  <c r="I491" i="2" s="1"/>
  <c r="G491" i="2" s="1"/>
  <c r="F548" i="2"/>
  <c r="E548" i="2" s="1"/>
  <c r="F564" i="2"/>
  <c r="E564" i="2" s="1"/>
  <c r="F460" i="2"/>
  <c r="E460" i="2" s="1"/>
  <c r="I285" i="2"/>
  <c r="G285" i="2" s="1"/>
  <c r="F236" i="2"/>
  <c r="E236" i="2" s="1"/>
  <c r="Q596" i="2"/>
  <c r="T596" i="2" s="1"/>
  <c r="Q544" i="2"/>
  <c r="T544" i="2" s="1"/>
  <c r="U544" i="2" s="1"/>
  <c r="I109" i="2"/>
  <c r="G109" i="2" s="1"/>
  <c r="I125" i="2"/>
  <c r="Q552" i="2"/>
  <c r="T552" i="2" s="1"/>
  <c r="O363" i="2"/>
  <c r="C363" i="2" s="1"/>
  <c r="O395" i="2"/>
  <c r="I395" i="2" s="1"/>
  <c r="O475" i="2"/>
  <c r="O507" i="2"/>
  <c r="F376" i="2"/>
  <c r="E376" i="2" s="1"/>
  <c r="F360" i="2"/>
  <c r="E360" i="2" s="1"/>
  <c r="F535" i="2"/>
  <c r="Q288" i="2"/>
  <c r="T288" i="2" s="1"/>
  <c r="Q600" i="2"/>
  <c r="T600" i="2" s="1"/>
  <c r="U600" i="2" s="1"/>
  <c r="C600" i="2"/>
  <c r="F551" i="2"/>
  <c r="F545" i="2"/>
  <c r="F37" i="2"/>
  <c r="E37" i="2" s="1"/>
  <c r="I546" i="2"/>
  <c r="G546" i="2" s="1"/>
  <c r="Q546" i="2"/>
  <c r="O399" i="2"/>
  <c r="O463" i="2"/>
  <c r="O511" i="2"/>
  <c r="I511" i="2" s="1"/>
  <c r="G511" i="2" s="1"/>
  <c r="O543" i="2"/>
  <c r="I543" i="2" s="1"/>
  <c r="O319" i="2"/>
  <c r="O351" i="2"/>
  <c r="O415" i="2"/>
  <c r="C415" i="2" s="1"/>
  <c r="O527" i="2"/>
  <c r="I497" i="2"/>
  <c r="G497" i="2" s="1"/>
  <c r="U596" i="2"/>
  <c r="Q588" i="2"/>
  <c r="T588" i="2" s="1"/>
  <c r="U588" i="2" s="1"/>
  <c r="F18" i="2"/>
  <c r="F26" i="2"/>
  <c r="F30" i="2"/>
  <c r="E30" i="2" s="1"/>
  <c r="F34" i="2"/>
  <c r="E34" i="2" s="1"/>
  <c r="F42" i="2"/>
  <c r="F46" i="2"/>
  <c r="E46" i="2" s="1"/>
  <c r="F50" i="2"/>
  <c r="F58" i="2"/>
  <c r="E58" i="2" s="1"/>
  <c r="F62" i="2"/>
  <c r="E62" i="2" s="1"/>
  <c r="F66" i="2"/>
  <c r="E66" i="2" s="1"/>
  <c r="F78" i="2"/>
  <c r="E78" i="2" s="1"/>
  <c r="F90" i="2"/>
  <c r="E90" i="2" s="1"/>
  <c r="F94" i="2"/>
  <c r="E94" i="2" s="1"/>
  <c r="F102" i="2"/>
  <c r="E102" i="2" s="1"/>
  <c r="F106" i="2"/>
  <c r="E106" i="2" s="1"/>
  <c r="F110" i="2"/>
  <c r="E110" i="2" s="1"/>
  <c r="F118" i="2"/>
  <c r="F122" i="2"/>
  <c r="E122" i="2" s="1"/>
  <c r="F126" i="2"/>
  <c r="F138" i="2"/>
  <c r="E138" i="2" s="1"/>
  <c r="F142" i="2"/>
  <c r="F314" i="2"/>
  <c r="E314" i="2" s="1"/>
  <c r="F318" i="2"/>
  <c r="F322" i="2"/>
  <c r="E322" i="2" s="1"/>
  <c r="F326" i="2"/>
  <c r="F330" i="2"/>
  <c r="E330" i="2" s="1"/>
  <c r="F338" i="2"/>
  <c r="E338" i="2" s="1"/>
  <c r="E603" i="2"/>
  <c r="E363" i="2"/>
  <c r="E59" i="2"/>
  <c r="I77" i="2"/>
  <c r="F529" i="2"/>
  <c r="E529" i="2" s="1"/>
  <c r="F565" i="2"/>
  <c r="E565" i="2" s="1"/>
  <c r="I202" i="2"/>
  <c r="G202" i="2" s="1"/>
  <c r="F482" i="2"/>
  <c r="E482" i="2" s="1"/>
  <c r="F510" i="2"/>
  <c r="E510" i="2" s="1"/>
  <c r="F530" i="2"/>
  <c r="E530" i="2" s="1"/>
  <c r="F546" i="2"/>
  <c r="E546" i="2" s="1"/>
  <c r="F562" i="2"/>
  <c r="F570" i="2"/>
  <c r="E570" i="2" s="1"/>
  <c r="I600" i="2"/>
  <c r="G600" i="2" s="1"/>
  <c r="O323" i="2"/>
  <c r="Q323" i="2" s="1"/>
  <c r="T323" i="2" s="1"/>
  <c r="U323" i="2" s="1"/>
  <c r="O355" i="2"/>
  <c r="I355" i="2" s="1"/>
  <c r="O563" i="2"/>
  <c r="C563" i="2" s="1"/>
  <c r="O611" i="2"/>
  <c r="I611" i="2" s="1"/>
  <c r="F21" i="2"/>
  <c r="E21" i="2" s="1"/>
  <c r="F517" i="2"/>
  <c r="E517" i="2" s="1"/>
  <c r="F409" i="2"/>
  <c r="E409" i="2" s="1"/>
  <c r="F433" i="2"/>
  <c r="F441" i="2"/>
  <c r="F582" i="2"/>
  <c r="E582" i="2" s="1"/>
  <c r="Q457" i="2"/>
  <c r="T457" i="2" s="1"/>
  <c r="U457" i="2" s="1"/>
  <c r="F23" i="2"/>
  <c r="O55" i="2"/>
  <c r="Q55" i="2" s="1"/>
  <c r="T55" i="2" s="1"/>
  <c r="U55" i="2" s="1"/>
  <c r="F67" i="2"/>
  <c r="E67" i="2" s="1"/>
  <c r="O71" i="2"/>
  <c r="C71" i="2" s="1"/>
  <c r="F83" i="2"/>
  <c r="O87" i="2"/>
  <c r="C87" i="2" s="1"/>
  <c r="F99" i="2"/>
  <c r="E99" i="2" s="1"/>
  <c r="O103" i="2"/>
  <c r="I103" i="2" s="1"/>
  <c r="F131" i="2"/>
  <c r="O135" i="2"/>
  <c r="C135" i="2" s="1"/>
  <c r="F147" i="2"/>
  <c r="E147" i="2" s="1"/>
  <c r="O151" i="2"/>
  <c r="I151" i="2" s="1"/>
  <c r="F163" i="2"/>
  <c r="E163" i="2" s="1"/>
  <c r="O167" i="2"/>
  <c r="C167" i="2" s="1"/>
  <c r="F179" i="2"/>
  <c r="E179" i="2" s="1"/>
  <c r="O183" i="2"/>
  <c r="Q183" i="2" s="1"/>
  <c r="T183" i="2" s="1"/>
  <c r="U183" i="2" s="1"/>
  <c r="F195" i="2"/>
  <c r="O199" i="2"/>
  <c r="Q199" i="2" s="1"/>
  <c r="T199" i="2" s="1"/>
  <c r="U199" i="2" s="1"/>
  <c r="F227" i="2"/>
  <c r="O263" i="2"/>
  <c r="I263" i="2" s="1"/>
  <c r="O279" i="2"/>
  <c r="O295" i="2"/>
  <c r="I295" i="2" s="1"/>
  <c r="G295" i="2" s="1"/>
  <c r="F455" i="2"/>
  <c r="E455" i="2" s="1"/>
  <c r="F471" i="2"/>
  <c r="E471" i="2" s="1"/>
  <c r="F479" i="2"/>
  <c r="F487" i="2"/>
  <c r="F495" i="2"/>
  <c r="E495" i="2" s="1"/>
  <c r="F503" i="2"/>
  <c r="E503" i="2" s="1"/>
  <c r="F607" i="2"/>
  <c r="E607" i="2" s="1"/>
  <c r="F521" i="2"/>
  <c r="E521" i="2" s="1"/>
  <c r="F459" i="2"/>
  <c r="E459" i="2" s="1"/>
  <c r="F395" i="2"/>
  <c r="E395" i="2" s="1"/>
  <c r="F362" i="2"/>
  <c r="E362" i="2" s="1"/>
  <c r="F347" i="2"/>
  <c r="E347" i="2" s="1"/>
  <c r="F331" i="2"/>
  <c r="E331" i="2" s="1"/>
  <c r="F499" i="2"/>
  <c r="E499" i="2" s="1"/>
  <c r="F406" i="2"/>
  <c r="E406" i="2" s="1"/>
  <c r="F358" i="2"/>
  <c r="E358" i="2" s="1"/>
  <c r="F483" i="2"/>
  <c r="E483" i="2" s="1"/>
  <c r="F397" i="2"/>
  <c r="E397" i="2" s="1"/>
  <c r="F386" i="2"/>
  <c r="E386" i="2" s="1"/>
  <c r="F154" i="2"/>
  <c r="E154" i="2" s="1"/>
  <c r="F507" i="2"/>
  <c r="E507" i="2" s="1"/>
  <c r="F251" i="2"/>
  <c r="E251" i="2" s="1"/>
  <c r="C485" i="2"/>
  <c r="F43" i="2"/>
  <c r="E43" i="2" s="1"/>
  <c r="F171" i="2"/>
  <c r="E171" i="2" s="1"/>
  <c r="F370" i="2"/>
  <c r="E370" i="2" s="1"/>
  <c r="F402" i="2"/>
  <c r="E402" i="2" s="1"/>
  <c r="Q250" i="2"/>
  <c r="T250" i="2" s="1"/>
  <c r="U250" i="2" s="1"/>
  <c r="Q320" i="2"/>
  <c r="T320" i="2" s="1"/>
  <c r="U320" i="2" s="1"/>
  <c r="F366" i="2"/>
  <c r="E366" i="2" s="1"/>
  <c r="F398" i="2"/>
  <c r="E398" i="2" s="1"/>
  <c r="F606" i="2"/>
  <c r="E606" i="2" s="1"/>
  <c r="F491" i="2"/>
  <c r="E491" i="2" s="1"/>
  <c r="F443" i="2"/>
  <c r="E443" i="2" s="1"/>
  <c r="F394" i="2"/>
  <c r="E394" i="2" s="1"/>
  <c r="I317" i="2"/>
  <c r="U576" i="2"/>
  <c r="F418" i="2"/>
  <c r="E418" i="2" s="1"/>
  <c r="F429" i="2"/>
  <c r="E429" i="2" s="1"/>
  <c r="Q370" i="2"/>
  <c r="T370" i="2" s="1"/>
  <c r="U370" i="2" s="1"/>
  <c r="I69" i="2"/>
  <c r="G69" i="2" s="1"/>
  <c r="F123" i="2"/>
  <c r="U442" i="2"/>
  <c r="F497" i="2"/>
  <c r="E497" i="2" s="1"/>
  <c r="F597" i="2"/>
  <c r="E597" i="2" s="1"/>
  <c r="F427" i="2"/>
  <c r="E427" i="2" s="1"/>
  <c r="F346" i="2"/>
  <c r="E346" i="2" s="1"/>
  <c r="F382" i="2"/>
  <c r="E382" i="2" s="1"/>
  <c r="F533" i="2"/>
  <c r="E533" i="2" s="1"/>
  <c r="I501" i="2"/>
  <c r="G501" i="2" s="1"/>
  <c r="F426" i="2"/>
  <c r="E426" i="2" s="1"/>
  <c r="F411" i="2"/>
  <c r="E411" i="2" s="1"/>
  <c r="F379" i="2"/>
  <c r="E379" i="2" s="1"/>
  <c r="F350" i="2"/>
  <c r="E350" i="2" s="1"/>
  <c r="C552" i="2"/>
  <c r="F158" i="2"/>
  <c r="F75" i="2"/>
  <c r="E75" i="2" s="1"/>
  <c r="F219" i="2"/>
  <c r="E219" i="2" s="1"/>
  <c r="F187" i="2"/>
  <c r="E187" i="2" s="1"/>
  <c r="F139" i="2"/>
  <c r="E139" i="2" s="1"/>
  <c r="F20" i="2"/>
  <c r="F36" i="2"/>
  <c r="E36" i="2" s="1"/>
  <c r="F52" i="2"/>
  <c r="F60" i="2"/>
  <c r="E60" i="2" s="1"/>
  <c r="F88" i="2"/>
  <c r="E88" i="2" s="1"/>
  <c r="F104" i="2"/>
  <c r="E104" i="2" s="1"/>
  <c r="F116" i="2"/>
  <c r="E116" i="2" s="1"/>
  <c r="F180" i="2"/>
  <c r="E180" i="2" s="1"/>
  <c r="F184" i="2"/>
  <c r="E184" i="2" s="1"/>
  <c r="F188" i="2"/>
  <c r="E188" i="2" s="1"/>
  <c r="F192" i="2"/>
  <c r="E192" i="2" s="1"/>
  <c r="F216" i="2"/>
  <c r="E216" i="2" s="1"/>
  <c r="F220" i="2"/>
  <c r="E220" i="2" s="1"/>
  <c r="F240" i="2"/>
  <c r="E240" i="2" s="1"/>
  <c r="F264" i="2"/>
  <c r="E264" i="2" s="1"/>
  <c r="F300" i="2"/>
  <c r="E300" i="2" s="1"/>
  <c r="F304" i="2"/>
  <c r="E304" i="2" s="1"/>
  <c r="F308" i="2"/>
  <c r="E308" i="2" s="1"/>
  <c r="F312" i="2"/>
  <c r="F328" i="2"/>
  <c r="E328" i="2" s="1"/>
  <c r="F464" i="2"/>
  <c r="F512" i="2"/>
  <c r="E512" i="2" s="1"/>
  <c r="F524" i="2"/>
  <c r="E524" i="2" s="1"/>
  <c r="F528" i="2"/>
  <c r="O23" i="2"/>
  <c r="C438" i="2"/>
  <c r="I438" i="2"/>
  <c r="C596" i="2"/>
  <c r="I128" i="2"/>
  <c r="G128" i="2" s="1"/>
  <c r="F365" i="2"/>
  <c r="E365" i="2" s="1"/>
  <c r="I17" i="2"/>
  <c r="I376" i="2"/>
  <c r="G376" i="2" s="1"/>
  <c r="F41" i="2"/>
  <c r="E41" i="2" s="1"/>
  <c r="I512" i="2"/>
  <c r="G512" i="2" s="1"/>
  <c r="I236" i="2"/>
  <c r="F127" i="2"/>
  <c r="E127" i="2" s="1"/>
  <c r="F191" i="2"/>
  <c r="I465" i="2"/>
  <c r="G465" i="2" s="1"/>
  <c r="I192" i="2"/>
  <c r="I304" i="2"/>
  <c r="G304" i="2" s="1"/>
  <c r="E79" i="2"/>
  <c r="I328" i="2"/>
  <c r="G328" i="2" s="1"/>
  <c r="I240" i="2"/>
  <c r="G240" i="2" s="1"/>
  <c r="O495" i="2"/>
  <c r="Q495" i="2" s="1"/>
  <c r="T495" i="2" s="1"/>
  <c r="U495" i="2" s="1"/>
  <c r="O607" i="2"/>
  <c r="Q607" i="2" s="1"/>
  <c r="T607" i="2" s="1"/>
  <c r="U607" i="2" s="1"/>
  <c r="I41" i="2"/>
  <c r="G41" i="2" s="1"/>
  <c r="C41" i="2"/>
  <c r="F69" i="2"/>
  <c r="E69" i="2" s="1"/>
  <c r="Q73" i="2"/>
  <c r="T73" i="2" s="1"/>
  <c r="U73" i="2" s="1"/>
  <c r="F489" i="2"/>
  <c r="E489" i="2" s="1"/>
  <c r="I100" i="2"/>
  <c r="F57" i="2"/>
  <c r="E57" i="2" s="1"/>
  <c r="F150" i="2"/>
  <c r="I250" i="2"/>
  <c r="G250" i="2" s="1"/>
  <c r="F374" i="2"/>
  <c r="E374" i="2" s="1"/>
  <c r="F390" i="2"/>
  <c r="E390" i="2" s="1"/>
  <c r="F414" i="2"/>
  <c r="E414" i="2" s="1"/>
  <c r="I473" i="2"/>
  <c r="G473" i="2" s="1"/>
  <c r="I278" i="2"/>
  <c r="I516" i="2"/>
  <c r="G516" i="2" s="1"/>
  <c r="F238" i="2"/>
  <c r="E238" i="2" s="1"/>
  <c r="F174" i="2"/>
  <c r="E174" i="2" s="1"/>
  <c r="I96" i="2"/>
  <c r="G96" i="2" s="1"/>
  <c r="I324" i="2"/>
  <c r="G324" i="2" s="1"/>
  <c r="U552" i="2"/>
  <c r="I424" i="2"/>
  <c r="G424" i="2" s="1"/>
  <c r="Q342" i="2"/>
  <c r="T342" i="2" s="1"/>
  <c r="U342" i="2" s="1"/>
  <c r="C342" i="2"/>
  <c r="I342" i="2"/>
  <c r="G342" i="2" s="1"/>
  <c r="Q406" i="2"/>
  <c r="T406" i="2" s="1"/>
  <c r="U406" i="2" s="1"/>
  <c r="C406" i="2"/>
  <c r="I406" i="2"/>
  <c r="G406" i="2" s="1"/>
  <c r="I184" i="2"/>
  <c r="G184" i="2" s="1"/>
  <c r="Q382" i="2"/>
  <c r="T382" i="2" s="1"/>
  <c r="U382" i="2" s="1"/>
  <c r="C382" i="2"/>
  <c r="C574" i="2"/>
  <c r="I574" i="2"/>
  <c r="G574" i="2" s="1"/>
  <c r="I390" i="2"/>
  <c r="C422" i="2"/>
  <c r="C320" i="2"/>
  <c r="Q136" i="2"/>
  <c r="T136" i="2" s="1"/>
  <c r="U136" i="2" s="1"/>
  <c r="Q77" i="2"/>
  <c r="T77" i="2" s="1"/>
  <c r="U77" i="2" s="1"/>
  <c r="F108" i="2"/>
  <c r="E108" i="2" s="1"/>
  <c r="F196" i="2"/>
  <c r="E196" i="2" s="1"/>
  <c r="F84" i="2"/>
  <c r="E84" i="2" s="1"/>
  <c r="F73" i="2"/>
  <c r="E73" i="2" s="1"/>
  <c r="I552" i="2"/>
  <c r="G552" i="2" s="1"/>
  <c r="Q438" i="2"/>
  <c r="T438" i="2" s="1"/>
  <c r="U438" i="2" s="1"/>
  <c r="U288" i="2"/>
  <c r="I268" i="2"/>
  <c r="G268" i="2" s="1"/>
  <c r="F168" i="2"/>
  <c r="E168" i="2" s="1"/>
  <c r="I49" i="2"/>
  <c r="G49" i="2" s="1"/>
  <c r="C236" i="2"/>
  <c r="C450" i="2"/>
  <c r="C84" i="2"/>
  <c r="I382" i="2"/>
  <c r="G382" i="2" s="1"/>
  <c r="C73" i="2"/>
  <c r="I508" i="2"/>
  <c r="G508" i="2" s="1"/>
  <c r="Q508" i="2"/>
  <c r="T508" i="2" s="1"/>
  <c r="U508" i="2" s="1"/>
  <c r="C516" i="2"/>
  <c r="C465" i="2"/>
  <c r="C442" i="2"/>
  <c r="C328" i="2"/>
  <c r="Q236" i="2"/>
  <c r="T236" i="2" s="1"/>
  <c r="U236" i="2" s="1"/>
  <c r="I450" i="2"/>
  <c r="G450" i="2" s="1"/>
  <c r="Q422" i="2"/>
  <c r="T422" i="2" s="1"/>
  <c r="U422" i="2" s="1"/>
  <c r="Q574" i="2"/>
  <c r="T574" i="2" s="1"/>
  <c r="U574" i="2" s="1"/>
  <c r="I138" i="2"/>
  <c r="G138" i="2" s="1"/>
  <c r="I544" i="2"/>
  <c r="G544" i="2" s="1"/>
  <c r="I370" i="2"/>
  <c r="G370" i="2" s="1"/>
  <c r="Q516" i="2"/>
  <c r="T516" i="2" s="1"/>
  <c r="U516" i="2" s="1"/>
  <c r="C65" i="2"/>
  <c r="Q268" i="2"/>
  <c r="T268" i="2" s="1"/>
  <c r="U268" i="2" s="1"/>
  <c r="I104" i="2"/>
  <c r="G104" i="2" s="1"/>
  <c r="I73" i="2"/>
  <c r="G73" i="2" s="1"/>
  <c r="I338" i="2"/>
  <c r="G338" i="2" s="1"/>
  <c r="C338" i="2"/>
  <c r="I442" i="2"/>
  <c r="G442" i="2" s="1"/>
  <c r="C154" i="2"/>
  <c r="I154" i="2"/>
  <c r="G154" i="2" s="1"/>
  <c r="Q154" i="2"/>
  <c r="T154" i="2" s="1"/>
  <c r="U154" i="2" s="1"/>
  <c r="Q524" i="2"/>
  <c r="T524" i="2" s="1"/>
  <c r="U524" i="2" s="1"/>
  <c r="C524" i="2"/>
  <c r="E608" i="2"/>
  <c r="I555" i="2"/>
  <c r="G555" i="2" s="1"/>
  <c r="I588" i="2"/>
  <c r="G588" i="2" s="1"/>
  <c r="I567" i="2"/>
  <c r="G567" i="2" s="1"/>
  <c r="O549" i="2"/>
  <c r="Q549" i="2" s="1"/>
  <c r="T549" i="2" s="1"/>
  <c r="U549" i="2" s="1"/>
  <c r="I427" i="2"/>
  <c r="G427" i="2" s="1"/>
  <c r="E378" i="2"/>
  <c r="O331" i="2"/>
  <c r="I331" i="2" s="1"/>
  <c r="G331" i="2" s="1"/>
  <c r="O499" i="2"/>
  <c r="Q499" i="2" s="1"/>
  <c r="T499" i="2" s="1"/>
  <c r="U499" i="2" s="1"/>
  <c r="F480" i="2"/>
  <c r="E480" i="2" s="1"/>
  <c r="F422" i="2"/>
  <c r="E422" i="2" s="1"/>
  <c r="O352" i="2"/>
  <c r="Q352" i="2" s="1"/>
  <c r="T352" i="2" s="1"/>
  <c r="U352" i="2" s="1"/>
  <c r="F380" i="2"/>
  <c r="E380" i="2" s="1"/>
  <c r="O301" i="2"/>
  <c r="I301" i="2" s="1"/>
  <c r="O283" i="2"/>
  <c r="O93" i="2"/>
  <c r="C93" i="2" s="1"/>
  <c r="C588" i="2"/>
  <c r="C546" i="2"/>
  <c r="C473" i="2"/>
  <c r="O310" i="2"/>
  <c r="I310" i="2" s="1"/>
  <c r="E227" i="2"/>
  <c r="O222" i="2"/>
  <c r="Q222" i="2" s="1"/>
  <c r="T222" i="2" s="1"/>
  <c r="U222" i="2" s="1"/>
  <c r="O158" i="2"/>
  <c r="C158" i="2" s="1"/>
  <c r="F133" i="2"/>
  <c r="E133" i="2" s="1"/>
  <c r="E126" i="2"/>
  <c r="O94" i="2"/>
  <c r="C94" i="2" s="1"/>
  <c r="O85" i="2"/>
  <c r="C85" i="2" s="1"/>
  <c r="O72" i="2"/>
  <c r="Q72" i="2" s="1"/>
  <c r="T72" i="2" s="1"/>
  <c r="U72" i="2" s="1"/>
  <c r="I186" i="2"/>
  <c r="G186" i="2" s="1"/>
  <c r="O178" i="2"/>
  <c r="Q178" i="2" s="1"/>
  <c r="T178" i="2" s="1"/>
  <c r="U178" i="2" s="1"/>
  <c r="F435" i="2"/>
  <c r="E435" i="2" s="1"/>
  <c r="C288" i="2"/>
  <c r="F207" i="2"/>
  <c r="E207" i="2" s="1"/>
  <c r="O51" i="2"/>
  <c r="C51" i="2" s="1"/>
  <c r="F239" i="2"/>
  <c r="E239" i="2" s="1"/>
  <c r="F201" i="2"/>
  <c r="E201" i="2" s="1"/>
  <c r="O169" i="2"/>
  <c r="O172" i="2"/>
  <c r="C172" i="2" s="1"/>
  <c r="Q188" i="2"/>
  <c r="T188" i="2" s="1"/>
  <c r="U188" i="2" s="1"/>
  <c r="O95" i="2"/>
  <c r="Q95" i="2" s="1"/>
  <c r="T95" i="2" s="1"/>
  <c r="U95" i="2" s="1"/>
  <c r="E588" i="2"/>
  <c r="E549" i="2"/>
  <c r="F539" i="2"/>
  <c r="F440" i="2"/>
  <c r="E440" i="2" s="1"/>
  <c r="I373" i="2"/>
  <c r="G373" i="2" s="1"/>
  <c r="F344" i="2"/>
  <c r="E344" i="2" s="1"/>
  <c r="O419" i="2"/>
  <c r="I419" i="2" s="1"/>
  <c r="O311" i="2"/>
  <c r="Q311" i="2" s="1"/>
  <c r="T311" i="2" s="1"/>
  <c r="U311" i="2" s="1"/>
  <c r="F298" i="2"/>
  <c r="E298" i="2" s="1"/>
  <c r="E282" i="2"/>
  <c r="I279" i="2"/>
  <c r="G279" i="2" s="1"/>
  <c r="F250" i="2"/>
  <c r="E250" i="2" s="1"/>
  <c r="F221" i="2"/>
  <c r="E221" i="2" s="1"/>
  <c r="E93" i="2"/>
  <c r="C544" i="2"/>
  <c r="Q473" i="2"/>
  <c r="T473" i="2" s="1"/>
  <c r="U473" i="2" s="1"/>
  <c r="F230" i="2"/>
  <c r="E230" i="2" s="1"/>
  <c r="F198" i="2"/>
  <c r="E198" i="2" s="1"/>
  <c r="Q266" i="2"/>
  <c r="T266" i="2" s="1"/>
  <c r="U266" i="2" s="1"/>
  <c r="I514" i="2"/>
  <c r="G514" i="2" s="1"/>
  <c r="F494" i="2"/>
  <c r="E494" i="2" s="1"/>
  <c r="F475" i="2"/>
  <c r="E475" i="2" s="1"/>
  <c r="O443" i="2"/>
  <c r="C443" i="2" s="1"/>
  <c r="O411" i="2"/>
  <c r="Q411" i="2" s="1"/>
  <c r="T411" i="2" s="1"/>
  <c r="U411" i="2" s="1"/>
  <c r="O347" i="2"/>
  <c r="I347" i="2" s="1"/>
  <c r="F506" i="2"/>
  <c r="E506" i="2" s="1"/>
  <c r="I392" i="2"/>
  <c r="G392" i="2" s="1"/>
  <c r="F413" i="2"/>
  <c r="E413" i="2" s="1"/>
  <c r="O380" i="2"/>
  <c r="Q380" i="2" s="1"/>
  <c r="T380" i="2" s="1"/>
  <c r="U380" i="2" s="1"/>
  <c r="O173" i="2"/>
  <c r="I173" i="2" s="1"/>
  <c r="O141" i="2"/>
  <c r="I141" i="2" s="1"/>
  <c r="F321" i="2"/>
  <c r="E321" i="2" s="1"/>
  <c r="F241" i="2"/>
  <c r="E241" i="2" s="1"/>
  <c r="O409" i="2"/>
  <c r="I409" i="2" s="1"/>
  <c r="G409" i="2" s="1"/>
  <c r="F27" i="2"/>
  <c r="E27" i="2" s="1"/>
  <c r="F82" i="2"/>
  <c r="E82" i="2" s="1"/>
  <c r="F294" i="2"/>
  <c r="E294" i="2" s="1"/>
  <c r="Q186" i="2"/>
  <c r="T186" i="2" s="1"/>
  <c r="U186" i="2" s="1"/>
  <c r="U450" i="2"/>
  <c r="C266" i="2"/>
  <c r="C268" i="2"/>
  <c r="I576" i="2"/>
  <c r="G576" i="2" s="1"/>
  <c r="O453" i="2"/>
  <c r="C453" i="2" s="1"/>
  <c r="I556" i="2"/>
  <c r="G556" i="2" s="1"/>
  <c r="F473" i="2"/>
  <c r="E473" i="2" s="1"/>
  <c r="O426" i="2"/>
  <c r="I426" i="2" s="1"/>
  <c r="O149" i="2"/>
  <c r="O391" i="2"/>
  <c r="I391" i="2" s="1"/>
  <c r="F25" i="2"/>
  <c r="E25" i="2" s="1"/>
  <c r="I260" i="2"/>
  <c r="G260" i="2" s="1"/>
  <c r="F315" i="2"/>
  <c r="F111" i="2"/>
  <c r="E111" i="2" s="1"/>
  <c r="C457" i="2"/>
  <c r="O187" i="2"/>
  <c r="E182" i="2"/>
  <c r="E150" i="2"/>
  <c r="E312" i="2"/>
  <c r="Q392" i="2"/>
  <c r="C390" i="2"/>
  <c r="Q100" i="2"/>
  <c r="T100" i="2" s="1"/>
  <c r="U100" i="2" s="1"/>
  <c r="F572" i="2"/>
  <c r="E572" i="2" s="1"/>
  <c r="O180" i="2"/>
  <c r="I272" i="2"/>
  <c r="G272" i="2" s="1"/>
  <c r="F148" i="2"/>
  <c r="E148" i="2" s="1"/>
  <c r="I108" i="2"/>
  <c r="G108" i="2" s="1"/>
  <c r="F515" i="2"/>
  <c r="O570" i="2"/>
  <c r="I570" i="2" s="1"/>
  <c r="C576" i="2"/>
  <c r="F332" i="2"/>
  <c r="O425" i="2"/>
  <c r="I425" i="2" s="1"/>
  <c r="F329" i="2"/>
  <c r="E329" i="2" s="1"/>
  <c r="O303" i="2"/>
  <c r="Q303" i="2" s="1"/>
  <c r="T303" i="2" s="1"/>
  <c r="U303" i="2" s="1"/>
  <c r="O372" i="2"/>
  <c r="C372" i="2" s="1"/>
  <c r="O337" i="2"/>
  <c r="I337" i="2" s="1"/>
  <c r="G337" i="2" s="1"/>
  <c r="O20" i="2"/>
  <c r="Q20" i="2" s="1"/>
  <c r="T20" i="2" s="1"/>
  <c r="U20" i="2" s="1"/>
  <c r="E214" i="2"/>
  <c r="F134" i="2"/>
  <c r="E134" i="2" s="1"/>
  <c r="O35" i="2"/>
  <c r="Q35" i="2" s="1"/>
  <c r="T35" i="2" s="1"/>
  <c r="U35" i="2" s="1"/>
  <c r="Q41" i="2"/>
  <c r="T41" i="2" s="1"/>
  <c r="U41" i="2" s="1"/>
  <c r="O592" i="2"/>
  <c r="I592" i="2" s="1"/>
  <c r="G592" i="2" s="1"/>
  <c r="Q296" i="2"/>
  <c r="T296" i="2" s="1"/>
  <c r="U296" i="2" s="1"/>
  <c r="E528" i="2"/>
  <c r="I320" i="2"/>
  <c r="G320" i="2" s="1"/>
  <c r="O196" i="2"/>
  <c r="O228" i="2"/>
  <c r="I296" i="2"/>
  <c r="G296" i="2" s="1"/>
  <c r="C284" i="2"/>
  <c r="Q284" i="2"/>
  <c r="T284" i="2" s="1"/>
  <c r="U284" i="2" s="1"/>
  <c r="C122" i="2"/>
  <c r="Q122" i="2"/>
  <c r="T122" i="2" s="1"/>
  <c r="U122" i="2" s="1"/>
  <c r="I122" i="2"/>
  <c r="C605" i="2"/>
  <c r="Q605" i="2"/>
  <c r="T605" i="2" s="1"/>
  <c r="U605" i="2" s="1"/>
  <c r="I605" i="2"/>
  <c r="G605" i="2" s="1"/>
  <c r="Q493" i="2"/>
  <c r="T493" i="2" s="1"/>
  <c r="U493" i="2" s="1"/>
  <c r="I493" i="2"/>
  <c r="F309" i="2"/>
  <c r="E309" i="2" s="1"/>
  <c r="F277" i="2"/>
  <c r="E277" i="2" s="1"/>
  <c r="E223" i="2"/>
  <c r="O230" i="2"/>
  <c r="C230" i="2" s="1"/>
  <c r="E520" i="2"/>
  <c r="O446" i="2"/>
  <c r="I446" i="2" s="1"/>
  <c r="G446" i="2" s="1"/>
  <c r="I65" i="2"/>
  <c r="F598" i="2"/>
  <c r="E598" i="2" s="1"/>
  <c r="O598" i="2"/>
  <c r="C598" i="2" s="1"/>
  <c r="F585" i="2"/>
  <c r="E585" i="2" s="1"/>
  <c r="F541" i="2"/>
  <c r="E541" i="2" s="1"/>
  <c r="F364" i="2"/>
  <c r="E364" i="2" s="1"/>
  <c r="O523" i="2"/>
  <c r="O518" i="2"/>
  <c r="Q518" i="2" s="1"/>
  <c r="T518" i="2" s="1"/>
  <c r="U518" i="2" s="1"/>
  <c r="F355" i="2"/>
  <c r="E355" i="2" s="1"/>
  <c r="F452" i="2"/>
  <c r="E452" i="2" s="1"/>
  <c r="F267" i="2"/>
  <c r="E267" i="2" s="1"/>
  <c r="O229" i="2"/>
  <c r="Q229" i="2" s="1"/>
  <c r="T229" i="2" s="1"/>
  <c r="U229" i="2" s="1"/>
  <c r="O165" i="2"/>
  <c r="I165" i="2" s="1"/>
  <c r="O383" i="2"/>
  <c r="C383" i="2" s="1"/>
  <c r="F185" i="2"/>
  <c r="O219" i="2"/>
  <c r="I219" i="2" s="1"/>
  <c r="F80" i="2"/>
  <c r="O528" i="2"/>
  <c r="O316" i="2"/>
  <c r="I136" i="2"/>
  <c r="G136" i="2" s="1"/>
  <c r="F63" i="2"/>
  <c r="E63" i="2" s="1"/>
  <c r="O218" i="2"/>
  <c r="O606" i="2"/>
  <c r="C606" i="2" s="1"/>
  <c r="F593" i="2"/>
  <c r="E593" i="2" s="1"/>
  <c r="O601" i="2"/>
  <c r="Q601" i="2" s="1"/>
  <c r="T601" i="2" s="1"/>
  <c r="U601" i="2" s="1"/>
  <c r="F590" i="2"/>
  <c r="E590" i="2" s="1"/>
  <c r="F299" i="2"/>
  <c r="E299" i="2" s="1"/>
  <c r="F146" i="2"/>
  <c r="E146" i="2" s="1"/>
  <c r="O249" i="2"/>
  <c r="Q249" i="2" s="1"/>
  <c r="T249" i="2" s="1"/>
  <c r="U249" i="2" s="1"/>
  <c r="O271" i="2"/>
  <c r="Q271" i="2" s="1"/>
  <c r="T271" i="2" s="1"/>
  <c r="U271" i="2" s="1"/>
  <c r="O265" i="2"/>
  <c r="Q265" i="2" s="1"/>
  <c r="T265" i="2" s="1"/>
  <c r="U265" i="2" s="1"/>
  <c r="F381" i="2"/>
  <c r="E381" i="2" s="1"/>
  <c r="F353" i="2"/>
  <c r="E353" i="2" s="1"/>
  <c r="E159" i="2"/>
  <c r="E212" i="2"/>
  <c r="O124" i="2"/>
  <c r="O120" i="2"/>
  <c r="I120" i="2" s="1"/>
  <c r="G120" i="2" s="1"/>
  <c r="O37" i="2"/>
  <c r="E132" i="2"/>
  <c r="C276" i="2"/>
  <c r="Q276" i="2"/>
  <c r="T276" i="2" s="1"/>
  <c r="U276" i="2" s="1"/>
  <c r="I276" i="2"/>
  <c r="G276" i="2" s="1"/>
  <c r="Q53" i="2"/>
  <c r="T53" i="2" s="1"/>
  <c r="U53" i="2" s="1"/>
  <c r="I53" i="2"/>
  <c r="C53" i="2"/>
  <c r="C532" i="2"/>
  <c r="Q532" i="2"/>
  <c r="T532" i="2" s="1"/>
  <c r="U532" i="2" s="1"/>
  <c r="Q354" i="2"/>
  <c r="T354" i="2" s="1"/>
  <c r="U354" i="2" s="1"/>
  <c r="C354" i="2"/>
  <c r="I354" i="2"/>
  <c r="G354" i="2" s="1"/>
  <c r="Q61" i="2"/>
  <c r="T61" i="2" s="1"/>
  <c r="U61" i="2" s="1"/>
  <c r="C61" i="2"/>
  <c r="I61" i="2"/>
  <c r="G61" i="2" s="1"/>
  <c r="Q461" i="2"/>
  <c r="T461" i="2" s="1"/>
  <c r="U461" i="2" s="1"/>
  <c r="I461" i="2"/>
  <c r="G461" i="2" s="1"/>
  <c r="C461" i="2"/>
  <c r="Q116" i="2"/>
  <c r="T116" i="2" s="1"/>
  <c r="U116" i="2" s="1"/>
  <c r="C116" i="2"/>
  <c r="I116" i="2"/>
  <c r="G116" i="2" s="1"/>
  <c r="C216" i="2"/>
  <c r="Q216" i="2"/>
  <c r="T216" i="2" s="1"/>
  <c r="U216" i="2" s="1"/>
  <c r="I216" i="2"/>
  <c r="G216" i="2" s="1"/>
  <c r="Q580" i="2"/>
  <c r="T580" i="2" s="1"/>
  <c r="U580" i="2" s="1"/>
  <c r="I580" i="2"/>
  <c r="G580" i="2" s="1"/>
  <c r="C580" i="2"/>
  <c r="Q152" i="2"/>
  <c r="T152" i="2" s="1"/>
  <c r="U152" i="2" s="1"/>
  <c r="C152" i="2"/>
  <c r="I152" i="2"/>
  <c r="O609" i="2"/>
  <c r="I609" i="2" s="1"/>
  <c r="E610" i="2"/>
  <c r="F555" i="2"/>
  <c r="E555" i="2" s="1"/>
  <c r="O579" i="2"/>
  <c r="O553" i="2"/>
  <c r="Q553" i="2" s="1"/>
  <c r="T553" i="2" s="1"/>
  <c r="U553" i="2" s="1"/>
  <c r="F563" i="2"/>
  <c r="E563" i="2" s="1"/>
  <c r="E545" i="2"/>
  <c r="F472" i="2"/>
  <c r="E472" i="2" s="1"/>
  <c r="F557" i="2"/>
  <c r="E557" i="2" s="1"/>
  <c r="E498" i="2"/>
  <c r="E487" i="2"/>
  <c r="E466" i="2"/>
  <c r="O550" i="2"/>
  <c r="I550" i="2" s="1"/>
  <c r="O509" i="2"/>
  <c r="I509" i="2" s="1"/>
  <c r="F454" i="2"/>
  <c r="E454" i="2" s="1"/>
  <c r="O423" i="2"/>
  <c r="Q423" i="2" s="1"/>
  <c r="T423" i="2" s="1"/>
  <c r="U423" i="2" s="1"/>
  <c r="F215" i="2"/>
  <c r="E215" i="2" s="1"/>
  <c r="F183" i="2"/>
  <c r="E183" i="2" s="1"/>
  <c r="F151" i="2"/>
  <c r="E151" i="2" s="1"/>
  <c r="F119" i="2"/>
  <c r="E119" i="2" s="1"/>
  <c r="F87" i="2"/>
  <c r="E87" i="2" s="1"/>
  <c r="F283" i="2"/>
  <c r="E283" i="2" s="1"/>
  <c r="O439" i="2"/>
  <c r="I439" i="2" s="1"/>
  <c r="G439" i="2" s="1"/>
  <c r="F412" i="2"/>
  <c r="E412" i="2" s="1"/>
  <c r="O412" i="2"/>
  <c r="C412" i="2" s="1"/>
  <c r="O287" i="2"/>
  <c r="F436" i="2"/>
  <c r="E436" i="2" s="1"/>
  <c r="F271" i="2"/>
  <c r="E271" i="2" s="1"/>
  <c r="F339" i="2"/>
  <c r="E339" i="2" s="1"/>
  <c r="O102" i="2"/>
  <c r="O177" i="2"/>
  <c r="C177" i="2" s="1"/>
  <c r="E155" i="2"/>
  <c r="O239" i="2"/>
  <c r="I239" i="2" s="1"/>
  <c r="F31" i="2"/>
  <c r="O378" i="2"/>
  <c r="O252" i="2"/>
  <c r="I252" i="2" s="1"/>
  <c r="G252" i="2" s="1"/>
  <c r="E100" i="2"/>
  <c r="O45" i="2"/>
  <c r="O57" i="2"/>
  <c r="O234" i="2"/>
  <c r="F49" i="2"/>
  <c r="E49" i="2" s="1"/>
  <c r="O573" i="2"/>
  <c r="Q573" i="2" s="1"/>
  <c r="T573" i="2" s="1"/>
  <c r="U573" i="2" s="1"/>
  <c r="O490" i="2"/>
  <c r="I490" i="2" s="1"/>
  <c r="O474" i="2"/>
  <c r="I474" i="2" s="1"/>
  <c r="O458" i="2"/>
  <c r="Q458" i="2" s="1"/>
  <c r="T458" i="2" s="1"/>
  <c r="U458" i="2" s="1"/>
  <c r="F470" i="2"/>
  <c r="E470" i="2" s="1"/>
  <c r="O433" i="2"/>
  <c r="I433" i="2" s="1"/>
  <c r="G433" i="2" s="1"/>
  <c r="O407" i="2"/>
  <c r="Q407" i="2" s="1"/>
  <c r="T407" i="2" s="1"/>
  <c r="U407" i="2" s="1"/>
  <c r="O375" i="2"/>
  <c r="I375" i="2" s="1"/>
  <c r="F245" i="2"/>
  <c r="E245" i="2" s="1"/>
  <c r="O213" i="2"/>
  <c r="C213" i="2" s="1"/>
  <c r="F197" i="2"/>
  <c r="E197" i="2" s="1"/>
  <c r="E190" i="2"/>
  <c r="O335" i="2"/>
  <c r="C335" i="2" s="1"/>
  <c r="O107" i="2"/>
  <c r="I107" i="2" s="1"/>
  <c r="O155" i="2"/>
  <c r="C155" i="2" s="1"/>
  <c r="F161" i="2"/>
  <c r="E161" i="2" s="1"/>
  <c r="O264" i="2"/>
  <c r="F248" i="2"/>
  <c r="E248" i="2" s="1"/>
  <c r="O101" i="2"/>
  <c r="I101" i="2" s="1"/>
  <c r="F255" i="2"/>
  <c r="E255" i="2" s="1"/>
  <c r="O153" i="2"/>
  <c r="C153" i="2" s="1"/>
  <c r="O64" i="2"/>
  <c r="C64" i="2" s="1"/>
  <c r="F337" i="2"/>
  <c r="E337" i="2" s="1"/>
  <c r="E95" i="2"/>
  <c r="F70" i="2"/>
  <c r="O343" i="2"/>
  <c r="I343" i="2" s="1"/>
  <c r="F137" i="2"/>
  <c r="E137" i="2" s="1"/>
  <c r="O80" i="2"/>
  <c r="C80" i="2" s="1"/>
  <c r="E504" i="2"/>
  <c r="I485" i="2"/>
  <c r="G485" i="2" s="1"/>
  <c r="F336" i="2"/>
  <c r="O447" i="2"/>
  <c r="Q447" i="2" s="1"/>
  <c r="T447" i="2" s="1"/>
  <c r="U447" i="2" s="1"/>
  <c r="F89" i="2"/>
  <c r="O200" i="2"/>
  <c r="G379" i="2"/>
  <c r="G414" i="2"/>
  <c r="C603" i="2"/>
  <c r="Q603" i="2"/>
  <c r="T603" i="2" s="1"/>
  <c r="U603" i="2" s="1"/>
  <c r="I603" i="2"/>
  <c r="I607" i="2"/>
  <c r="C607" i="2"/>
  <c r="C558" i="2"/>
  <c r="Q558" i="2"/>
  <c r="T558" i="2" s="1"/>
  <c r="U558" i="2" s="1"/>
  <c r="Q469" i="2"/>
  <c r="T469" i="2" s="1"/>
  <c r="U469" i="2" s="1"/>
  <c r="I469" i="2"/>
  <c r="C469" i="2"/>
  <c r="I374" i="2"/>
  <c r="C374" i="2"/>
  <c r="Q374" i="2"/>
  <c r="T374" i="2" s="1"/>
  <c r="U374" i="2" s="1"/>
  <c r="Q426" i="2"/>
  <c r="T426" i="2" s="1"/>
  <c r="U426" i="2" s="1"/>
  <c r="I402" i="2"/>
  <c r="Q402" i="2"/>
  <c r="T402" i="2" s="1"/>
  <c r="U402" i="2" s="1"/>
  <c r="C402" i="2"/>
  <c r="C300" i="2"/>
  <c r="I300" i="2"/>
  <c r="Q300" i="2"/>
  <c r="T300" i="2" s="1"/>
  <c r="U300" i="2" s="1"/>
  <c r="Q220" i="2"/>
  <c r="T220" i="2" s="1"/>
  <c r="U220" i="2" s="1"/>
  <c r="C220" i="2"/>
  <c r="I220" i="2"/>
  <c r="I164" i="2"/>
  <c r="Q164" i="2"/>
  <c r="T164" i="2" s="1"/>
  <c r="U164" i="2" s="1"/>
  <c r="C164" i="2"/>
  <c r="I156" i="2"/>
  <c r="Q156" i="2"/>
  <c r="T156" i="2" s="1"/>
  <c r="U156" i="2" s="1"/>
  <c r="C156" i="2"/>
  <c r="C170" i="2"/>
  <c r="Q170" i="2"/>
  <c r="T170" i="2" s="1"/>
  <c r="U170" i="2" s="1"/>
  <c r="I170" i="2"/>
  <c r="C168" i="2"/>
  <c r="Q168" i="2"/>
  <c r="T168" i="2" s="1"/>
  <c r="U168" i="2" s="1"/>
  <c r="G530" i="2"/>
  <c r="Q280" i="2"/>
  <c r="T280" i="2" s="1"/>
  <c r="U280" i="2" s="1"/>
  <c r="C280" i="2"/>
  <c r="Q104" i="2"/>
  <c r="T104" i="2" s="1"/>
  <c r="U104" i="2" s="1"/>
  <c r="C104" i="2"/>
  <c r="G611" i="2"/>
  <c r="G543" i="2"/>
  <c r="G253" i="2"/>
  <c r="G46" i="2"/>
  <c r="I386" i="2"/>
  <c r="Q386" i="2"/>
  <c r="T386" i="2" s="1"/>
  <c r="U386" i="2" s="1"/>
  <c r="C386" i="2"/>
  <c r="I477" i="2"/>
  <c r="Q477" i="2"/>
  <c r="T477" i="2" s="1"/>
  <c r="U477" i="2" s="1"/>
  <c r="C477" i="2"/>
  <c r="Q344" i="2"/>
  <c r="I344" i="2"/>
  <c r="C344" i="2"/>
  <c r="I244" i="2"/>
  <c r="C244" i="2"/>
  <c r="Q244" i="2"/>
  <c r="T244" i="2" s="1"/>
  <c r="U244" i="2" s="1"/>
  <c r="G597" i="2"/>
  <c r="G398" i="2"/>
  <c r="G278" i="2"/>
  <c r="C314" i="2"/>
  <c r="I314" i="2"/>
  <c r="Q314" i="2"/>
  <c r="T314" i="2" s="1"/>
  <c r="U314" i="2" s="1"/>
  <c r="I256" i="2"/>
  <c r="Q256" i="2"/>
  <c r="T256" i="2" s="1"/>
  <c r="U256" i="2" s="1"/>
  <c r="C256" i="2"/>
  <c r="Q434" i="2"/>
  <c r="T434" i="2" s="1"/>
  <c r="U434" i="2" s="1"/>
  <c r="I434" i="2"/>
  <c r="C434" i="2"/>
  <c r="C418" i="2"/>
  <c r="Q418" i="2"/>
  <c r="T418" i="2" s="1"/>
  <c r="U418" i="2" s="1"/>
  <c r="I418" i="2"/>
  <c r="Q358" i="2"/>
  <c r="T358" i="2" s="1"/>
  <c r="U358" i="2" s="1"/>
  <c r="C358" i="2"/>
  <c r="I358" i="2"/>
  <c r="C90" i="2"/>
  <c r="I90" i="2"/>
  <c r="Q90" i="2"/>
  <c r="T90" i="2" s="1"/>
  <c r="U90" i="2" s="1"/>
  <c r="C21" i="2"/>
  <c r="I21" i="2"/>
  <c r="Q21" i="2"/>
  <c r="T21" i="2" s="1"/>
  <c r="U21" i="2" s="1"/>
  <c r="G561" i="2"/>
  <c r="G317" i="2"/>
  <c r="G144" i="2"/>
  <c r="O329" i="2"/>
  <c r="Q329" i="2" s="1"/>
  <c r="T329" i="2" s="1"/>
  <c r="U329" i="2" s="1"/>
  <c r="F385" i="2"/>
  <c r="E385" i="2" s="1"/>
  <c r="O339" i="2"/>
  <c r="O262" i="2"/>
  <c r="I262" i="2" s="1"/>
  <c r="O97" i="2"/>
  <c r="C97" i="2" s="1"/>
  <c r="F48" i="2"/>
  <c r="E48" i="2" s="1"/>
  <c r="F32" i="2"/>
  <c r="E32" i="2" s="1"/>
  <c r="G438" i="2"/>
  <c r="O209" i="2"/>
  <c r="G43" i="2"/>
  <c r="O201" i="2"/>
  <c r="I201" i="2" s="1"/>
  <c r="G100" i="2"/>
  <c r="O54" i="2"/>
  <c r="I54" i="2" s="1"/>
  <c r="O105" i="2"/>
  <c r="Q105" i="2" s="1"/>
  <c r="T105" i="2" s="1"/>
  <c r="U105" i="2" s="1"/>
  <c r="G236" i="2"/>
  <c r="O560" i="2"/>
  <c r="Q556" i="2"/>
  <c r="T556" i="2" s="1"/>
  <c r="U556" i="2" s="1"/>
  <c r="C556" i="2"/>
  <c r="C232" i="2"/>
  <c r="I232" i="2"/>
  <c r="E318" i="2"/>
  <c r="F354" i="2"/>
  <c r="E354" i="2" s="1"/>
  <c r="O334" i="2"/>
  <c r="Q184" i="2"/>
  <c r="T184" i="2" s="1"/>
  <c r="U184" i="2" s="1"/>
  <c r="C184" i="2"/>
  <c r="G65" i="2"/>
  <c r="G192" i="2"/>
  <c r="G152" i="2"/>
  <c r="E123" i="2"/>
  <c r="G188" i="2"/>
  <c r="G280" i="2"/>
  <c r="F296" i="2"/>
  <c r="E296" i="2" s="1"/>
  <c r="C75" i="2"/>
  <c r="Q75" i="2"/>
  <c r="T75" i="2" s="1"/>
  <c r="U75" i="2" s="1"/>
  <c r="O25" i="2"/>
  <c r="E578" i="2"/>
  <c r="O562" i="2"/>
  <c r="C562" i="2" s="1"/>
  <c r="F417" i="2"/>
  <c r="G122" i="2"/>
  <c r="G493" i="2"/>
  <c r="F319" i="2"/>
  <c r="E319" i="2" s="1"/>
  <c r="G125" i="2"/>
  <c r="E609" i="2"/>
  <c r="O610" i="2"/>
  <c r="I610" i="2" s="1"/>
  <c r="F591" i="2"/>
  <c r="E591" i="2" s="1"/>
  <c r="O569" i="2"/>
  <c r="I569" i="2" s="1"/>
  <c r="F527" i="2"/>
  <c r="E527" i="2" s="1"/>
  <c r="O559" i="2"/>
  <c r="I559" i="2" s="1"/>
  <c r="F437" i="2"/>
  <c r="E437" i="2" s="1"/>
  <c r="F405" i="2"/>
  <c r="E405" i="2" s="1"/>
  <c r="F373" i="2"/>
  <c r="E373" i="2" s="1"/>
  <c r="F341" i="2"/>
  <c r="E341" i="2" s="1"/>
  <c r="F448" i="2"/>
  <c r="E448" i="2" s="1"/>
  <c r="F352" i="2"/>
  <c r="E352" i="2" s="1"/>
  <c r="G540" i="2"/>
  <c r="O535" i="2"/>
  <c r="Q535" i="2" s="1"/>
  <c r="T535" i="2" s="1"/>
  <c r="U535" i="2" s="1"/>
  <c r="F407" i="2"/>
  <c r="O388" i="2"/>
  <c r="C388" i="2" s="1"/>
  <c r="F496" i="2"/>
  <c r="E496" i="2" s="1"/>
  <c r="F431" i="2"/>
  <c r="E431" i="2" s="1"/>
  <c r="E396" i="2"/>
  <c r="G390" i="2"/>
  <c r="F375" i="2"/>
  <c r="E375" i="2" s="1"/>
  <c r="O367" i="2"/>
  <c r="C367" i="2" s="1"/>
  <c r="O361" i="2"/>
  <c r="I361" i="2" s="1"/>
  <c r="G361" i="2" s="1"/>
  <c r="F229" i="2"/>
  <c r="E229" i="2" s="1"/>
  <c r="E222" i="2"/>
  <c r="O181" i="2"/>
  <c r="C181" i="2" s="1"/>
  <c r="F165" i="2"/>
  <c r="E165" i="2" s="1"/>
  <c r="E158" i="2"/>
  <c r="O117" i="2"/>
  <c r="Q117" i="2" s="1"/>
  <c r="T117" i="2" s="1"/>
  <c r="U117" i="2" s="1"/>
  <c r="F101" i="2"/>
  <c r="F210" i="2"/>
  <c r="E210" i="2" s="1"/>
  <c r="C493" i="2"/>
  <c r="F463" i="2"/>
  <c r="E463" i="2" s="1"/>
  <c r="O313" i="2"/>
  <c r="I313" i="2" s="1"/>
  <c r="F259" i="2"/>
  <c r="E259" i="2" s="1"/>
  <c r="O258" i="2"/>
  <c r="Q258" i="2" s="1"/>
  <c r="T258" i="2" s="1"/>
  <c r="U258" i="2" s="1"/>
  <c r="F249" i="2"/>
  <c r="F130" i="2"/>
  <c r="E130" i="2" s="1"/>
  <c r="O467" i="2"/>
  <c r="I467" i="2" s="1"/>
  <c r="O451" i="2"/>
  <c r="I451" i="2" s="1"/>
  <c r="O436" i="2"/>
  <c r="I436" i="2" s="1"/>
  <c r="I532" i="2"/>
  <c r="I457" i="2"/>
  <c r="F275" i="2"/>
  <c r="E275" i="2" s="1"/>
  <c r="F265" i="2"/>
  <c r="E265" i="2" s="1"/>
  <c r="O381" i="2"/>
  <c r="C381" i="2" s="1"/>
  <c r="Q328" i="2"/>
  <c r="T328" i="2" s="1"/>
  <c r="U328" i="2" s="1"/>
  <c r="E326" i="2"/>
  <c r="E191" i="2"/>
  <c r="F153" i="2"/>
  <c r="E153" i="2" s="1"/>
  <c r="O121" i="2"/>
  <c r="I121" i="2" s="1"/>
  <c r="G84" i="2"/>
  <c r="G17" i="2"/>
  <c r="F243" i="2"/>
  <c r="E243" i="2" s="1"/>
  <c r="F166" i="2"/>
  <c r="E166" i="2" s="1"/>
  <c r="O123" i="2"/>
  <c r="Q123" i="2" s="1"/>
  <c r="T123" i="2" s="1"/>
  <c r="U123" i="2" s="1"/>
  <c r="E118" i="2"/>
  <c r="O113" i="2"/>
  <c r="G75" i="2"/>
  <c r="O42" i="2"/>
  <c r="C42" i="2" s="1"/>
  <c r="E39" i="2"/>
  <c r="F343" i="2"/>
  <c r="E343" i="2" s="1"/>
  <c r="G88" i="2"/>
  <c r="O74" i="2"/>
  <c r="Q74" i="2" s="1"/>
  <c r="T74" i="2" s="1"/>
  <c r="U74" i="2" s="1"/>
  <c r="F371" i="2"/>
  <c r="E371" i="2" s="1"/>
  <c r="G266" i="2"/>
  <c r="O203" i="2"/>
  <c r="Q203" i="2" s="1"/>
  <c r="T203" i="2" s="1"/>
  <c r="U203" i="2" s="1"/>
  <c r="O225" i="2"/>
  <c r="C225" i="2" s="1"/>
  <c r="G53" i="2"/>
  <c r="G77" i="2"/>
  <c r="Q540" i="2"/>
  <c r="T540" i="2" s="1"/>
  <c r="U540" i="2" s="1"/>
  <c r="I524" i="2"/>
  <c r="F568" i="2"/>
  <c r="E568" i="2" s="1"/>
  <c r="E481" i="2"/>
  <c r="O568" i="2"/>
  <c r="I264" i="2"/>
  <c r="O308" i="2"/>
  <c r="I288" i="2"/>
  <c r="F260" i="2"/>
  <c r="E260" i="2" s="1"/>
  <c r="C138" i="2"/>
  <c r="Q138" i="2"/>
  <c r="T138" i="2" s="1"/>
  <c r="U138" i="2" s="1"/>
  <c r="O132" i="2"/>
  <c r="O298" i="2"/>
  <c r="I168" i="2"/>
  <c r="O282" i="2"/>
  <c r="Q282" i="2" s="1"/>
  <c r="T282" i="2" s="1"/>
  <c r="U282" i="2" s="1"/>
  <c r="Q88" i="2"/>
  <c r="T88" i="2" s="1"/>
  <c r="U88" i="2" s="1"/>
  <c r="C88" i="2"/>
  <c r="O29" i="2"/>
  <c r="F613" i="2"/>
  <c r="E613" i="2" s="1"/>
  <c r="G596" i="2"/>
  <c r="E567" i="2"/>
  <c r="G558" i="2"/>
  <c r="F566" i="2"/>
  <c r="E566" i="2" s="1"/>
  <c r="O502" i="2"/>
  <c r="C502" i="2" s="1"/>
  <c r="F416" i="2"/>
  <c r="E441" i="2"/>
  <c r="G347" i="2"/>
  <c r="E535" i="2"/>
  <c r="F351" i="2"/>
  <c r="E351" i="2" s="1"/>
  <c r="E361" i="2"/>
  <c r="E258" i="2"/>
  <c r="O593" i="2"/>
  <c r="C593" i="2" s="1"/>
  <c r="F569" i="2"/>
  <c r="E562" i="2"/>
  <c r="O545" i="2"/>
  <c r="Q545" i="2" s="1"/>
  <c r="T545" i="2" s="1"/>
  <c r="U545" i="2" s="1"/>
  <c r="O529" i="2"/>
  <c r="Q529" i="2" s="1"/>
  <c r="T529" i="2" s="1"/>
  <c r="U529" i="2" s="1"/>
  <c r="O513" i="2"/>
  <c r="Q513" i="2" s="1"/>
  <c r="T513" i="2" s="1"/>
  <c r="U513" i="2" s="1"/>
  <c r="O557" i="2"/>
  <c r="I557" i="2" s="1"/>
  <c r="O547" i="2"/>
  <c r="I547" i="2" s="1"/>
  <c r="F432" i="2"/>
  <c r="E432" i="2" s="1"/>
  <c r="F368" i="2"/>
  <c r="E368" i="2" s="1"/>
  <c r="F554" i="2"/>
  <c r="E554" i="2" s="1"/>
  <c r="O479" i="2"/>
  <c r="Q479" i="2" s="1"/>
  <c r="T479" i="2" s="1"/>
  <c r="U479" i="2" s="1"/>
  <c r="E433" i="2"/>
  <c r="F419" i="2"/>
  <c r="E419" i="2" s="1"/>
  <c r="F388" i="2"/>
  <c r="E388" i="2" s="1"/>
  <c r="F377" i="2"/>
  <c r="E377" i="2" s="1"/>
  <c r="F349" i="2"/>
  <c r="E349" i="2" s="1"/>
  <c r="E345" i="2"/>
  <c r="O251" i="2"/>
  <c r="C251" i="2" s="1"/>
  <c r="E518" i="2"/>
  <c r="O359" i="2"/>
  <c r="I359" i="2" s="1"/>
  <c r="G422" i="2"/>
  <c r="E348" i="2"/>
  <c r="F181" i="2"/>
  <c r="E181" i="2" s="1"/>
  <c r="F117" i="2"/>
  <c r="E117" i="2" s="1"/>
  <c r="G78" i="2"/>
  <c r="O76" i="2"/>
  <c r="I76" i="2" s="1"/>
  <c r="F72" i="2"/>
  <c r="E72" i="2" s="1"/>
  <c r="F40" i="2"/>
  <c r="E40" i="2" s="1"/>
  <c r="O486" i="2"/>
  <c r="I486" i="2" s="1"/>
  <c r="F467" i="2"/>
  <c r="E467" i="2" s="1"/>
  <c r="O326" i="2"/>
  <c r="Q326" i="2" s="1"/>
  <c r="T326" i="2" s="1"/>
  <c r="U326" i="2" s="1"/>
  <c r="F325" i="2"/>
  <c r="E325" i="2" s="1"/>
  <c r="E262" i="2"/>
  <c r="O261" i="2"/>
  <c r="Q261" i="2" s="1"/>
  <c r="T261" i="2" s="1"/>
  <c r="U261" i="2" s="1"/>
  <c r="F91" i="2"/>
  <c r="E91" i="2" s="1"/>
  <c r="G33" i="2"/>
  <c r="F16" i="2"/>
  <c r="E16" i="2" s="1"/>
  <c r="O243" i="2"/>
  <c r="Q243" i="2" s="1"/>
  <c r="T243" i="2" s="1"/>
  <c r="U243" i="2" s="1"/>
  <c r="F203" i="2"/>
  <c r="E203" i="2" s="1"/>
  <c r="O70" i="2"/>
  <c r="C70" i="2" s="1"/>
  <c r="O60" i="2"/>
  <c r="C60" i="2" s="1"/>
  <c r="O26" i="2"/>
  <c r="I26" i="2" s="1"/>
  <c r="O294" i="2"/>
  <c r="C294" i="2" s="1"/>
  <c r="F293" i="2"/>
  <c r="E293" i="2" s="1"/>
  <c r="O233" i="2"/>
  <c r="C233" i="2" s="1"/>
  <c r="G141" i="2"/>
  <c r="F74" i="2"/>
  <c r="F22" i="2"/>
  <c r="E22" i="2" s="1"/>
  <c r="F15" i="2"/>
  <c r="E15" i="2" s="1"/>
  <c r="I284" i="2"/>
  <c r="E19" i="2"/>
  <c r="Q512" i="2"/>
  <c r="T512" i="2" s="1"/>
  <c r="U512" i="2" s="1"/>
  <c r="C512" i="2"/>
  <c r="O408" i="2"/>
  <c r="O362" i="2"/>
  <c r="I362" i="2" s="1"/>
  <c r="G362" i="2" s="1"/>
  <c r="O360" i="2"/>
  <c r="O366" i="2"/>
  <c r="C202" i="2"/>
  <c r="Q202" i="2"/>
  <c r="T202" i="2" s="1"/>
  <c r="U202" i="2" s="1"/>
  <c r="F334" i="2"/>
  <c r="E334" i="2" s="1"/>
  <c r="F228" i="2"/>
  <c r="E228" i="2" s="1"/>
  <c r="O212" i="2"/>
  <c r="O106" i="2"/>
  <c r="I106" i="2" s="1"/>
  <c r="G106" i="2" s="1"/>
  <c r="O148" i="2"/>
  <c r="C591" i="2"/>
  <c r="Q591" i="2"/>
  <c r="T591" i="2" s="1"/>
  <c r="U591" i="2" s="1"/>
  <c r="I591" i="2"/>
  <c r="Q583" i="2"/>
  <c r="T583" i="2" s="1"/>
  <c r="U583" i="2" s="1"/>
  <c r="C583" i="2"/>
  <c r="C368" i="2"/>
  <c r="Q368" i="2"/>
  <c r="T368" i="2" s="1"/>
  <c r="U368" i="2" s="1"/>
  <c r="Q571" i="2"/>
  <c r="T571" i="2" s="1"/>
  <c r="U571" i="2" s="1"/>
  <c r="C571" i="2"/>
  <c r="O340" i="2"/>
  <c r="C130" i="2"/>
  <c r="Q130" i="2"/>
  <c r="T130" i="2" s="1"/>
  <c r="U130" i="2" s="1"/>
  <c r="C455" i="2"/>
  <c r="Q455" i="2"/>
  <c r="T455" i="2" s="1"/>
  <c r="C373" i="2"/>
  <c r="Q373" i="2"/>
  <c r="T373" i="2" s="1"/>
  <c r="U373" i="2" s="1"/>
  <c r="Q353" i="2"/>
  <c r="T353" i="2" s="1"/>
  <c r="U353" i="2" s="1"/>
  <c r="C353" i="2"/>
  <c r="C39" i="2"/>
  <c r="Q39" i="2"/>
  <c r="T39" i="2" s="1"/>
  <c r="U39" i="2" s="1"/>
  <c r="I579" i="2"/>
  <c r="C437" i="2"/>
  <c r="Q437" i="2"/>
  <c r="T437" i="2" s="1"/>
  <c r="U437" i="2" s="1"/>
  <c r="I437" i="2"/>
  <c r="C336" i="2"/>
  <c r="Q336" i="2"/>
  <c r="T336" i="2" s="1"/>
  <c r="U336" i="2" s="1"/>
  <c r="I265" i="2"/>
  <c r="Q147" i="2"/>
  <c r="T147" i="2" s="1"/>
  <c r="U147" i="2" s="1"/>
  <c r="C147" i="2"/>
  <c r="I147" i="2"/>
  <c r="C597" i="2"/>
  <c r="Q597" i="2"/>
  <c r="T597" i="2" s="1"/>
  <c r="U597" i="2" s="1"/>
  <c r="I602" i="2"/>
  <c r="I571" i="2"/>
  <c r="C517" i="2"/>
  <c r="Q517" i="2"/>
  <c r="T517" i="2" s="1"/>
  <c r="U517" i="2" s="1"/>
  <c r="I517" i="2"/>
  <c r="C613" i="2"/>
  <c r="Q613" i="2"/>
  <c r="T613" i="2" s="1"/>
  <c r="U613" i="2" s="1"/>
  <c r="C602" i="2"/>
  <c r="Q602" i="2"/>
  <c r="T602" i="2" s="1"/>
  <c r="U602" i="2" s="1"/>
  <c r="C579" i="2"/>
  <c r="Q579" i="2"/>
  <c r="T579" i="2" s="1"/>
  <c r="U579" i="2" s="1"/>
  <c r="Q488" i="2"/>
  <c r="T488" i="2" s="1"/>
  <c r="U488" i="2" s="1"/>
  <c r="C488" i="2"/>
  <c r="I488" i="2"/>
  <c r="C542" i="2"/>
  <c r="Q542" i="2"/>
  <c r="T542" i="2" s="1"/>
  <c r="U542" i="2" s="1"/>
  <c r="C487" i="2"/>
  <c r="Q487" i="2"/>
  <c r="T487" i="2" s="1"/>
  <c r="U487" i="2" s="1"/>
  <c r="C483" i="2"/>
  <c r="Q483" i="2"/>
  <c r="T483" i="2" s="1"/>
  <c r="U483" i="2" s="1"/>
  <c r="O586" i="2"/>
  <c r="Q291" i="2"/>
  <c r="T291" i="2" s="1"/>
  <c r="U291" i="2" s="1"/>
  <c r="C291" i="2"/>
  <c r="I599" i="2"/>
  <c r="C599" i="2"/>
  <c r="Q599" i="2"/>
  <c r="T599" i="2" s="1"/>
  <c r="U599" i="2" s="1"/>
  <c r="E587" i="2"/>
  <c r="C577" i="2"/>
  <c r="Q577" i="2"/>
  <c r="T577" i="2" s="1"/>
  <c r="U577" i="2" s="1"/>
  <c r="F612" i="2"/>
  <c r="E612" i="2" s="1"/>
  <c r="I565" i="2"/>
  <c r="Q612" i="2"/>
  <c r="T612" i="2" s="1"/>
  <c r="U612" i="2" s="1"/>
  <c r="C612" i="2"/>
  <c r="C594" i="2"/>
  <c r="Q594" i="2"/>
  <c r="T594" i="2" s="1"/>
  <c r="U594" i="2" s="1"/>
  <c r="I583" i="2"/>
  <c r="Q572" i="2"/>
  <c r="T572" i="2" s="1"/>
  <c r="U572" i="2" s="1"/>
  <c r="I572" i="2"/>
  <c r="C572" i="2"/>
  <c r="Q456" i="2"/>
  <c r="T456" i="2" s="1"/>
  <c r="U456" i="2" s="1"/>
  <c r="C456" i="2"/>
  <c r="I456" i="2"/>
  <c r="C573" i="2"/>
  <c r="C471" i="2"/>
  <c r="Q471" i="2"/>
  <c r="T471" i="2" s="1"/>
  <c r="U471" i="2" s="1"/>
  <c r="C341" i="2"/>
  <c r="Q341" i="2"/>
  <c r="T341" i="2" s="1"/>
  <c r="U341" i="2" s="1"/>
  <c r="I341" i="2"/>
  <c r="C432" i="2"/>
  <c r="Q432" i="2"/>
  <c r="T432" i="2" s="1"/>
  <c r="U432" i="2" s="1"/>
  <c r="C506" i="2"/>
  <c r="Q506" i="2"/>
  <c r="T506" i="2" s="1"/>
  <c r="U506" i="2" s="1"/>
  <c r="I506" i="2"/>
  <c r="Q484" i="2"/>
  <c r="T484" i="2" s="1"/>
  <c r="U484" i="2" s="1"/>
  <c r="C484" i="2"/>
  <c r="C333" i="2"/>
  <c r="Q333" i="2"/>
  <c r="T333" i="2" s="1"/>
  <c r="U333" i="2" s="1"/>
  <c r="I428" i="2"/>
  <c r="C364" i="2"/>
  <c r="Q364" i="2"/>
  <c r="T364" i="2" s="1"/>
  <c r="U364" i="2" s="1"/>
  <c r="C305" i="2"/>
  <c r="Q305" i="2"/>
  <c r="T305" i="2" s="1"/>
  <c r="U305" i="2" s="1"/>
  <c r="Q179" i="2"/>
  <c r="T179" i="2" s="1"/>
  <c r="U179" i="2" s="1"/>
  <c r="C179" i="2"/>
  <c r="I179" i="2"/>
  <c r="Q163" i="2"/>
  <c r="T163" i="2" s="1"/>
  <c r="U163" i="2" s="1"/>
  <c r="C163" i="2"/>
  <c r="I163" i="2"/>
  <c r="Q112" i="2"/>
  <c r="T112" i="2" s="1"/>
  <c r="U112" i="2" s="1"/>
  <c r="C112" i="2"/>
  <c r="I112" i="2"/>
  <c r="I226" i="2"/>
  <c r="C210" i="2"/>
  <c r="Q210" i="2"/>
  <c r="T210" i="2" s="1"/>
  <c r="U210" i="2" s="1"/>
  <c r="C608" i="2"/>
  <c r="Q608" i="2"/>
  <c r="T608" i="2" s="1"/>
  <c r="U608" i="2" s="1"/>
  <c r="Q611" i="2"/>
  <c r="T611" i="2" s="1"/>
  <c r="U611" i="2" s="1"/>
  <c r="C611" i="2"/>
  <c r="E531" i="2"/>
  <c r="E515" i="2"/>
  <c r="E513" i="2"/>
  <c r="C494" i="2"/>
  <c r="Q494" i="2"/>
  <c r="T494" i="2" s="1"/>
  <c r="U494" i="2" s="1"/>
  <c r="I494" i="2"/>
  <c r="C462" i="2"/>
  <c r="Q462" i="2"/>
  <c r="T462" i="2" s="1"/>
  <c r="U462" i="2" s="1"/>
  <c r="I462" i="2"/>
  <c r="Q504" i="2"/>
  <c r="T504" i="2" s="1"/>
  <c r="U504" i="2" s="1"/>
  <c r="C504" i="2"/>
  <c r="I503" i="2"/>
  <c r="Q480" i="2"/>
  <c r="T480" i="2" s="1"/>
  <c r="U480" i="2" s="1"/>
  <c r="C480" i="2"/>
  <c r="C448" i="2"/>
  <c r="Q448" i="2"/>
  <c r="T448" i="2" s="1"/>
  <c r="U448" i="2" s="1"/>
  <c r="C400" i="2"/>
  <c r="Q400" i="2"/>
  <c r="T400" i="2" s="1"/>
  <c r="U400" i="2" s="1"/>
  <c r="I384" i="2"/>
  <c r="O554" i="2"/>
  <c r="Q520" i="2"/>
  <c r="T520" i="2" s="1"/>
  <c r="U520" i="2" s="1"/>
  <c r="C520" i="2"/>
  <c r="C510" i="2"/>
  <c r="Q510" i="2"/>
  <c r="T510" i="2" s="1"/>
  <c r="U510" i="2" s="1"/>
  <c r="Q497" i="2"/>
  <c r="T497" i="2" s="1"/>
  <c r="U497" i="2" s="1"/>
  <c r="C497" i="2"/>
  <c r="I454" i="2"/>
  <c r="C440" i="2"/>
  <c r="Q440" i="2"/>
  <c r="T440" i="2" s="1"/>
  <c r="U440" i="2" s="1"/>
  <c r="F415" i="2"/>
  <c r="E415" i="2" s="1"/>
  <c r="Q410" i="2"/>
  <c r="T410" i="2" s="1"/>
  <c r="U410" i="2" s="1"/>
  <c r="I410" i="2"/>
  <c r="C410" i="2"/>
  <c r="E356" i="2"/>
  <c r="F340" i="2"/>
  <c r="E340" i="2" s="1"/>
  <c r="Q327" i="2"/>
  <c r="T327" i="2" s="1"/>
  <c r="U327" i="2" s="1"/>
  <c r="C327" i="2"/>
  <c r="I327" i="2"/>
  <c r="I318" i="2"/>
  <c r="I302" i="2"/>
  <c r="Q295" i="2"/>
  <c r="T295" i="2" s="1"/>
  <c r="U295" i="2" s="1"/>
  <c r="I286" i="2"/>
  <c r="Q279" i="2"/>
  <c r="T279" i="2" s="1"/>
  <c r="U279" i="2" s="1"/>
  <c r="C279" i="2"/>
  <c r="I270" i="2"/>
  <c r="C263" i="2"/>
  <c r="I254" i="2"/>
  <c r="Q247" i="2"/>
  <c r="T247" i="2" s="1"/>
  <c r="U247" i="2" s="1"/>
  <c r="C247" i="2"/>
  <c r="I247" i="2"/>
  <c r="I238" i="2"/>
  <c r="C231" i="2"/>
  <c r="Q231" i="2"/>
  <c r="T231" i="2" s="1"/>
  <c r="U231" i="2" s="1"/>
  <c r="C199" i="2"/>
  <c r="Q167" i="2"/>
  <c r="T167" i="2" s="1"/>
  <c r="U167" i="2" s="1"/>
  <c r="Q103" i="2"/>
  <c r="T103" i="2" s="1"/>
  <c r="U103" i="2" s="1"/>
  <c r="C98" i="2"/>
  <c r="Q98" i="2"/>
  <c r="T98" i="2" s="1"/>
  <c r="U98" i="2" s="1"/>
  <c r="Q324" i="2"/>
  <c r="T324" i="2" s="1"/>
  <c r="U324" i="2" s="1"/>
  <c r="C324" i="2"/>
  <c r="I259" i="2"/>
  <c r="I255" i="2"/>
  <c r="I249" i="2"/>
  <c r="Q335" i="2"/>
  <c r="T335" i="2" s="1"/>
  <c r="U335" i="2" s="1"/>
  <c r="I306" i="2"/>
  <c r="C23" i="2"/>
  <c r="Q23" i="2"/>
  <c r="T23" i="2" s="1"/>
  <c r="U23" i="2" s="1"/>
  <c r="I608" i="2"/>
  <c r="I582" i="2"/>
  <c r="Q564" i="2"/>
  <c r="T564" i="2" s="1"/>
  <c r="U564" i="2" s="1"/>
  <c r="C564" i="2"/>
  <c r="Q527" i="2"/>
  <c r="T527" i="2" s="1"/>
  <c r="U527" i="2" s="1"/>
  <c r="C527" i="2"/>
  <c r="I527" i="2"/>
  <c r="F575" i="2"/>
  <c r="E575" i="2" s="1"/>
  <c r="O551" i="2"/>
  <c r="I551" i="2" s="1"/>
  <c r="I542" i="2"/>
  <c r="O537" i="2"/>
  <c r="I537" i="2" s="1"/>
  <c r="O531" i="2"/>
  <c r="I531" i="2" s="1"/>
  <c r="C530" i="2"/>
  <c r="Q530" i="2"/>
  <c r="T530" i="2" s="1"/>
  <c r="U530" i="2" s="1"/>
  <c r="I526" i="2"/>
  <c r="C526" i="2"/>
  <c r="Q526" i="2"/>
  <c r="T526" i="2" s="1"/>
  <c r="U526" i="2" s="1"/>
  <c r="O521" i="2"/>
  <c r="O515" i="2"/>
  <c r="I515" i="2" s="1"/>
  <c r="C514" i="2"/>
  <c r="Q514" i="2"/>
  <c r="T514" i="2" s="1"/>
  <c r="U514" i="2" s="1"/>
  <c r="I510" i="2"/>
  <c r="O505" i="2"/>
  <c r="I505" i="2" s="1"/>
  <c r="C472" i="2"/>
  <c r="Q472" i="2"/>
  <c r="T472" i="2" s="1"/>
  <c r="U472" i="2" s="1"/>
  <c r="Q548" i="2"/>
  <c r="T548" i="2" s="1"/>
  <c r="U548" i="2" s="1"/>
  <c r="I548" i="2"/>
  <c r="C548" i="2"/>
  <c r="C566" i="2"/>
  <c r="Q566" i="2"/>
  <c r="T566" i="2" s="1"/>
  <c r="U566" i="2" s="1"/>
  <c r="E551" i="2"/>
  <c r="I534" i="2"/>
  <c r="Q503" i="2"/>
  <c r="T503" i="2" s="1"/>
  <c r="U503" i="2" s="1"/>
  <c r="C503" i="2"/>
  <c r="C421" i="2"/>
  <c r="Q421" i="2"/>
  <c r="T421" i="2" s="1"/>
  <c r="U421" i="2" s="1"/>
  <c r="I421" i="2"/>
  <c r="C389" i="2"/>
  <c r="Q389" i="2"/>
  <c r="T389" i="2" s="1"/>
  <c r="U389" i="2" s="1"/>
  <c r="I389" i="2"/>
  <c r="C357" i="2"/>
  <c r="Q357" i="2"/>
  <c r="T357" i="2" s="1"/>
  <c r="U357" i="2" s="1"/>
  <c r="C550" i="2"/>
  <c r="E547" i="2"/>
  <c r="O500" i="2"/>
  <c r="I500" i="2" s="1"/>
  <c r="F384" i="2"/>
  <c r="E384" i="2" s="1"/>
  <c r="I520" i="2"/>
  <c r="Q468" i="2"/>
  <c r="T468" i="2" s="1"/>
  <c r="U468" i="2" s="1"/>
  <c r="C468" i="2"/>
  <c r="I464" i="2"/>
  <c r="C444" i="2"/>
  <c r="Q444" i="2"/>
  <c r="T444" i="2" s="1"/>
  <c r="U444" i="2" s="1"/>
  <c r="C318" i="2"/>
  <c r="Q318" i="2"/>
  <c r="T318" i="2" s="1"/>
  <c r="U318" i="2" s="1"/>
  <c r="C302" i="2"/>
  <c r="Q302" i="2"/>
  <c r="T302" i="2" s="1"/>
  <c r="U302" i="2" s="1"/>
  <c r="C286" i="2"/>
  <c r="Q286" i="2"/>
  <c r="T286" i="2" s="1"/>
  <c r="U286" i="2" s="1"/>
  <c r="C270" i="2"/>
  <c r="Q270" i="2"/>
  <c r="T270" i="2" s="1"/>
  <c r="U270" i="2" s="1"/>
  <c r="C254" i="2"/>
  <c r="Q254" i="2"/>
  <c r="T254" i="2" s="1"/>
  <c r="U254" i="2" s="1"/>
  <c r="C238" i="2"/>
  <c r="Q238" i="2"/>
  <c r="T238" i="2" s="1"/>
  <c r="U238" i="2" s="1"/>
  <c r="C205" i="2"/>
  <c r="Q205" i="2"/>
  <c r="T205" i="2" s="1"/>
  <c r="U205" i="2" s="1"/>
  <c r="I205" i="2"/>
  <c r="Q141" i="2"/>
  <c r="T141" i="2" s="1"/>
  <c r="U141" i="2" s="1"/>
  <c r="C109" i="2"/>
  <c r="Q109" i="2"/>
  <c r="T109" i="2" s="1"/>
  <c r="U109" i="2" s="1"/>
  <c r="Q523" i="2"/>
  <c r="T523" i="2" s="1"/>
  <c r="U523" i="2" s="1"/>
  <c r="C523" i="2"/>
  <c r="I507" i="2"/>
  <c r="Q349" i="2"/>
  <c r="T349" i="2" s="1"/>
  <c r="U349" i="2" s="1"/>
  <c r="C349" i="2"/>
  <c r="C310" i="2"/>
  <c r="Q310" i="2"/>
  <c r="T310" i="2" s="1"/>
  <c r="U310" i="2" s="1"/>
  <c r="C246" i="2"/>
  <c r="Q246" i="2"/>
  <c r="T246" i="2" s="1"/>
  <c r="U246" i="2" s="1"/>
  <c r="I246" i="2"/>
  <c r="Q227" i="2"/>
  <c r="T227" i="2" s="1"/>
  <c r="U227" i="2" s="1"/>
  <c r="C227" i="2"/>
  <c r="I227" i="2"/>
  <c r="Q211" i="2"/>
  <c r="T211" i="2" s="1"/>
  <c r="U211" i="2" s="1"/>
  <c r="C211" i="2"/>
  <c r="I211" i="2"/>
  <c r="Q176" i="2"/>
  <c r="T176" i="2" s="1"/>
  <c r="U176" i="2" s="1"/>
  <c r="C176" i="2"/>
  <c r="I176" i="2"/>
  <c r="Q115" i="2"/>
  <c r="T115" i="2" s="1"/>
  <c r="U115" i="2" s="1"/>
  <c r="C115" i="2"/>
  <c r="I115" i="2"/>
  <c r="Q99" i="2"/>
  <c r="T99" i="2" s="1"/>
  <c r="U99" i="2" s="1"/>
  <c r="C99" i="2"/>
  <c r="I99" i="2"/>
  <c r="I82" i="2"/>
  <c r="I66" i="2"/>
  <c r="Q56" i="2"/>
  <c r="T56" i="2" s="1"/>
  <c r="U56" i="2" s="1"/>
  <c r="C56" i="2"/>
  <c r="I56" i="2"/>
  <c r="Q24" i="2"/>
  <c r="T24" i="2" s="1"/>
  <c r="U24" i="2" s="1"/>
  <c r="C24" i="2"/>
  <c r="I24" i="2"/>
  <c r="C226" i="2"/>
  <c r="Q226" i="2"/>
  <c r="T226" i="2" s="1"/>
  <c r="U226" i="2" s="1"/>
  <c r="I162" i="2"/>
  <c r="C146" i="2"/>
  <c r="Q146" i="2"/>
  <c r="T146" i="2" s="1"/>
  <c r="U146" i="2" s="1"/>
  <c r="E484" i="2"/>
  <c r="Q449" i="2"/>
  <c r="T449" i="2" s="1"/>
  <c r="U449" i="2" s="1"/>
  <c r="C449" i="2"/>
  <c r="Q445" i="2"/>
  <c r="T445" i="2" s="1"/>
  <c r="U445" i="2" s="1"/>
  <c r="C445" i="2"/>
  <c r="C16" i="2"/>
  <c r="Q16" i="2"/>
  <c r="Q12" i="2" s="1" a="1"/>
  <c r="Q12" i="2" s="1"/>
  <c r="I594" i="2"/>
  <c r="F604" i="2"/>
  <c r="E604" i="2" s="1"/>
  <c r="F589" i="2"/>
  <c r="E589" i="2" s="1"/>
  <c r="F571" i="2"/>
  <c r="E571" i="2" s="1"/>
  <c r="C561" i="2"/>
  <c r="Q561" i="2"/>
  <c r="T561" i="2" s="1"/>
  <c r="U561" i="2" s="1"/>
  <c r="O595" i="2"/>
  <c r="I595" i="2" s="1"/>
  <c r="C581" i="2"/>
  <c r="Q581" i="2"/>
  <c r="T581" i="2" s="1"/>
  <c r="U581" i="2" s="1"/>
  <c r="Q584" i="2"/>
  <c r="T584" i="2" s="1"/>
  <c r="U584" i="2" s="1"/>
  <c r="C584" i="2"/>
  <c r="F579" i="2"/>
  <c r="E579" i="2" s="1"/>
  <c r="E569" i="2"/>
  <c r="F601" i="2"/>
  <c r="E601" i="2" s="1"/>
  <c r="O590" i="2"/>
  <c r="I590" i="2" s="1"/>
  <c r="I577" i="2"/>
  <c r="F543" i="2"/>
  <c r="E543" i="2" s="1"/>
  <c r="C533" i="2"/>
  <c r="Q533" i="2"/>
  <c r="T533" i="2" s="1"/>
  <c r="U533" i="2" s="1"/>
  <c r="I533" i="2"/>
  <c r="F511" i="2"/>
  <c r="E511" i="2" s="1"/>
  <c r="Q501" i="2"/>
  <c r="T501" i="2" s="1"/>
  <c r="U501" i="2" s="1"/>
  <c r="C501" i="2"/>
  <c r="I564" i="2"/>
  <c r="C555" i="2"/>
  <c r="Q555" i="2"/>
  <c r="T555" i="2" s="1"/>
  <c r="U555" i="2" s="1"/>
  <c r="O539" i="2"/>
  <c r="E539" i="2"/>
  <c r="C522" i="2"/>
  <c r="Q522" i="2"/>
  <c r="T522" i="2" s="1"/>
  <c r="U522" i="2" s="1"/>
  <c r="E490" i="2"/>
  <c r="E476" i="2"/>
  <c r="E474" i="2"/>
  <c r="E458" i="2"/>
  <c r="C427" i="2"/>
  <c r="Q427" i="2"/>
  <c r="T427" i="2" s="1"/>
  <c r="U427" i="2" s="1"/>
  <c r="Q395" i="2"/>
  <c r="T395" i="2" s="1"/>
  <c r="U395" i="2" s="1"/>
  <c r="I584" i="2"/>
  <c r="I541" i="2"/>
  <c r="Q536" i="2"/>
  <c r="T536" i="2" s="1"/>
  <c r="U536" i="2" s="1"/>
  <c r="C536" i="2"/>
  <c r="I536" i="2"/>
  <c r="I504" i="2"/>
  <c r="I499" i="2"/>
  <c r="I472" i="2"/>
  <c r="Q470" i="2"/>
  <c r="T470" i="2" s="1"/>
  <c r="U470" i="2" s="1"/>
  <c r="C470" i="2"/>
  <c r="I470" i="2"/>
  <c r="I448" i="2"/>
  <c r="I440" i="2"/>
  <c r="C416" i="2"/>
  <c r="Q416" i="2"/>
  <c r="T416" i="2" s="1"/>
  <c r="U416" i="2" s="1"/>
  <c r="I400" i="2"/>
  <c r="C384" i="2"/>
  <c r="Q384" i="2"/>
  <c r="T384" i="2" s="1"/>
  <c r="U384" i="2" s="1"/>
  <c r="Q489" i="2"/>
  <c r="T489" i="2" s="1"/>
  <c r="U489" i="2" s="1"/>
  <c r="C489" i="2"/>
  <c r="I489" i="2"/>
  <c r="Q464" i="2"/>
  <c r="T464" i="2" s="1"/>
  <c r="U464" i="2" s="1"/>
  <c r="C464" i="2"/>
  <c r="E393" i="2"/>
  <c r="C215" i="2"/>
  <c r="Q215" i="2"/>
  <c r="T215" i="2" s="1"/>
  <c r="U215" i="2" s="1"/>
  <c r="I215" i="2"/>
  <c r="C183" i="2"/>
  <c r="Q151" i="2"/>
  <c r="T151" i="2" s="1"/>
  <c r="U151" i="2" s="1"/>
  <c r="C119" i="2"/>
  <c r="Q119" i="2"/>
  <c r="T119" i="2" s="1"/>
  <c r="U119" i="2" s="1"/>
  <c r="I119" i="2"/>
  <c r="I87" i="2"/>
  <c r="Q397" i="2"/>
  <c r="T397" i="2" s="1"/>
  <c r="U397" i="2" s="1"/>
  <c r="C397" i="2"/>
  <c r="Q452" i="2"/>
  <c r="T452" i="2" s="1"/>
  <c r="U452" i="2" s="1"/>
  <c r="C452" i="2"/>
  <c r="I231" i="2"/>
  <c r="C222" i="2"/>
  <c r="Q131" i="2"/>
  <c r="T131" i="2" s="1"/>
  <c r="U131" i="2" s="1"/>
  <c r="C131" i="2"/>
  <c r="I131" i="2"/>
  <c r="C194" i="2"/>
  <c r="Q194" i="2"/>
  <c r="T194" i="2" s="1"/>
  <c r="U194" i="2" s="1"/>
  <c r="C114" i="2"/>
  <c r="Q114" i="2"/>
  <c r="T114" i="2" s="1"/>
  <c r="U114" i="2" s="1"/>
  <c r="I357" i="2"/>
  <c r="Q272" i="2"/>
  <c r="T272" i="2" s="1"/>
  <c r="U272" i="2" s="1"/>
  <c r="C272" i="2"/>
  <c r="Q259" i="2"/>
  <c r="T259" i="2" s="1"/>
  <c r="U259" i="2" s="1"/>
  <c r="C259" i="2"/>
  <c r="Q429" i="2"/>
  <c r="T429" i="2" s="1"/>
  <c r="U429" i="2" s="1"/>
  <c r="C429" i="2"/>
  <c r="I429" i="2"/>
  <c r="Q385" i="2"/>
  <c r="T385" i="2" s="1"/>
  <c r="U385" i="2" s="1"/>
  <c r="C385" i="2"/>
  <c r="I385" i="2"/>
  <c r="C48" i="2"/>
  <c r="Q48" i="2"/>
  <c r="T48" i="2" s="1"/>
  <c r="U48" i="2" s="1"/>
  <c r="C32" i="2"/>
  <c r="Q32" i="2"/>
  <c r="T32" i="2" s="1"/>
  <c r="U32" i="2" s="1"/>
  <c r="C55" i="2"/>
  <c r="Q443" i="2"/>
  <c r="T443" i="2" s="1"/>
  <c r="U443" i="2" s="1"/>
  <c r="F421" i="2"/>
  <c r="E421" i="2" s="1"/>
  <c r="C411" i="2"/>
  <c r="F389" i="2"/>
  <c r="E389" i="2" s="1"/>
  <c r="C379" i="2"/>
  <c r="Q379" i="2"/>
  <c r="T379" i="2" s="1"/>
  <c r="U379" i="2" s="1"/>
  <c r="F357" i="2"/>
  <c r="E357" i="2" s="1"/>
  <c r="Q567" i="2"/>
  <c r="T567" i="2" s="1"/>
  <c r="U567" i="2" s="1"/>
  <c r="C567" i="2"/>
  <c r="Q541" i="2"/>
  <c r="T541" i="2" s="1"/>
  <c r="U541" i="2" s="1"/>
  <c r="C541" i="2"/>
  <c r="C499" i="2"/>
  <c r="Q481" i="2"/>
  <c r="T481" i="2" s="1"/>
  <c r="U481" i="2" s="1"/>
  <c r="C481" i="2"/>
  <c r="I480" i="2"/>
  <c r="I432" i="2"/>
  <c r="E416" i="2"/>
  <c r="I368" i="2"/>
  <c r="E336" i="2"/>
  <c r="F525" i="2"/>
  <c r="E525" i="2" s="1"/>
  <c r="F519" i="2"/>
  <c r="E519" i="2" s="1"/>
  <c r="I484" i="2"/>
  <c r="C376" i="2"/>
  <c r="Q376" i="2"/>
  <c r="T376" i="2" s="1"/>
  <c r="U376" i="2" s="1"/>
  <c r="O369" i="2"/>
  <c r="F333" i="2"/>
  <c r="E333" i="2" s="1"/>
  <c r="Q330" i="2"/>
  <c r="T330" i="2" s="1"/>
  <c r="U330" i="2" s="1"/>
  <c r="C330" i="2"/>
  <c r="F327" i="2"/>
  <c r="E327" i="2" s="1"/>
  <c r="C317" i="2"/>
  <c r="Q317" i="2"/>
  <c r="T317" i="2" s="1"/>
  <c r="U317" i="2" s="1"/>
  <c r="O315" i="2"/>
  <c r="F311" i="2"/>
  <c r="E311" i="2" s="1"/>
  <c r="O299" i="2"/>
  <c r="F295" i="2"/>
  <c r="E295" i="2" s="1"/>
  <c r="C285" i="2"/>
  <c r="Q285" i="2"/>
  <c r="T285" i="2" s="1"/>
  <c r="U285" i="2" s="1"/>
  <c r="C283" i="2"/>
  <c r="Q283" i="2"/>
  <c r="T283" i="2" s="1"/>
  <c r="U283" i="2" s="1"/>
  <c r="F279" i="2"/>
  <c r="E279" i="2" s="1"/>
  <c r="C269" i="2"/>
  <c r="Q269" i="2"/>
  <c r="T269" i="2" s="1"/>
  <c r="U269" i="2" s="1"/>
  <c r="O267" i="2"/>
  <c r="F263" i="2"/>
  <c r="E263" i="2" s="1"/>
  <c r="C253" i="2"/>
  <c r="Q253" i="2"/>
  <c r="T253" i="2" s="1"/>
  <c r="U253" i="2" s="1"/>
  <c r="Q251" i="2"/>
  <c r="T251" i="2" s="1"/>
  <c r="U251" i="2" s="1"/>
  <c r="F247" i="2"/>
  <c r="E247" i="2" s="1"/>
  <c r="C237" i="2"/>
  <c r="Q237" i="2"/>
  <c r="T237" i="2" s="1"/>
  <c r="U237" i="2" s="1"/>
  <c r="O235" i="2"/>
  <c r="F231" i="2"/>
  <c r="E231" i="2" s="1"/>
  <c r="C221" i="2"/>
  <c r="Q221" i="2"/>
  <c r="T221" i="2" s="1"/>
  <c r="U221" i="2" s="1"/>
  <c r="F199" i="2"/>
  <c r="E199" i="2" s="1"/>
  <c r="C189" i="2"/>
  <c r="Q189" i="2"/>
  <c r="T189" i="2" s="1"/>
  <c r="U189" i="2" s="1"/>
  <c r="F167" i="2"/>
  <c r="E167" i="2" s="1"/>
  <c r="C157" i="2"/>
  <c r="Q157" i="2"/>
  <c r="T157" i="2" s="1"/>
  <c r="U157" i="2" s="1"/>
  <c r="F135" i="2"/>
  <c r="E135" i="2" s="1"/>
  <c r="C125" i="2"/>
  <c r="Q125" i="2"/>
  <c r="T125" i="2" s="1"/>
  <c r="U125" i="2" s="1"/>
  <c r="F103" i="2"/>
  <c r="E103" i="2" s="1"/>
  <c r="F538" i="2"/>
  <c r="E538" i="2" s="1"/>
  <c r="F523" i="2"/>
  <c r="E523" i="2" s="1"/>
  <c r="C428" i="2"/>
  <c r="Q428" i="2"/>
  <c r="T428" i="2" s="1"/>
  <c r="U428" i="2" s="1"/>
  <c r="C424" i="2"/>
  <c r="Q424" i="2"/>
  <c r="T424" i="2" s="1"/>
  <c r="U424" i="2" s="1"/>
  <c r="O417" i="2"/>
  <c r="I403" i="2"/>
  <c r="F403" i="2"/>
  <c r="E403" i="2" s="1"/>
  <c r="I399" i="2"/>
  <c r="Q398" i="2"/>
  <c r="T398" i="2" s="1"/>
  <c r="U398" i="2" s="1"/>
  <c r="C398" i="2"/>
  <c r="I397" i="2"/>
  <c r="I388" i="2"/>
  <c r="O377" i="2"/>
  <c r="I377" i="2" s="1"/>
  <c r="E315" i="2"/>
  <c r="C289" i="2"/>
  <c r="Q289" i="2"/>
  <c r="T289" i="2" s="1"/>
  <c r="U289" i="2" s="1"/>
  <c r="C257" i="2"/>
  <c r="Q257" i="2"/>
  <c r="T257" i="2" s="1"/>
  <c r="U257" i="2" s="1"/>
  <c r="F235" i="2"/>
  <c r="E235" i="2" s="1"/>
  <c r="O496" i="2"/>
  <c r="I496" i="2" s="1"/>
  <c r="I452" i="2"/>
  <c r="Q351" i="2"/>
  <c r="T351" i="2" s="1"/>
  <c r="U351" i="2" s="1"/>
  <c r="C351" i="2"/>
  <c r="T546" i="2"/>
  <c r="U546" i="2" s="1"/>
  <c r="F586" i="2"/>
  <c r="E586" i="2" s="1"/>
  <c r="C538" i="2"/>
  <c r="Q538" i="2"/>
  <c r="T538" i="2" s="1"/>
  <c r="U538" i="2" s="1"/>
  <c r="F439" i="2"/>
  <c r="E439" i="2" s="1"/>
  <c r="O431" i="2"/>
  <c r="O396" i="2"/>
  <c r="I396" i="2" s="1"/>
  <c r="O348" i="2"/>
  <c r="I348" i="2" s="1"/>
  <c r="O307" i="2"/>
  <c r="Q275" i="2"/>
  <c r="T275" i="2" s="1"/>
  <c r="U275" i="2" s="1"/>
  <c r="C275" i="2"/>
  <c r="F213" i="2"/>
  <c r="E213" i="2" s="1"/>
  <c r="E206" i="2"/>
  <c r="O197" i="2"/>
  <c r="Q192" i="2"/>
  <c r="T192" i="2" s="1"/>
  <c r="U192" i="2" s="1"/>
  <c r="C192" i="2"/>
  <c r="O174" i="2"/>
  <c r="I174" i="2" s="1"/>
  <c r="F149" i="2"/>
  <c r="E149" i="2" s="1"/>
  <c r="E142" i="2"/>
  <c r="O133" i="2"/>
  <c r="I133" i="2" s="1"/>
  <c r="Q128" i="2"/>
  <c r="T128" i="2" s="1"/>
  <c r="U128" i="2" s="1"/>
  <c r="C128" i="2"/>
  <c r="E115" i="2"/>
  <c r="O110" i="2"/>
  <c r="I110" i="2" s="1"/>
  <c r="F85" i="2"/>
  <c r="E85" i="2" s="1"/>
  <c r="C79" i="2"/>
  <c r="Q79" i="2"/>
  <c r="T79" i="2" s="1"/>
  <c r="U79" i="2" s="1"/>
  <c r="C63" i="2"/>
  <c r="Q63" i="2"/>
  <c r="T63" i="2" s="1"/>
  <c r="U63" i="2" s="1"/>
  <c r="F56" i="2"/>
  <c r="E56" i="2" s="1"/>
  <c r="C46" i="2"/>
  <c r="Q46" i="2"/>
  <c r="T46" i="2" s="1"/>
  <c r="U46" i="2" s="1"/>
  <c r="F24" i="2"/>
  <c r="E24" i="2" s="1"/>
  <c r="I210" i="2"/>
  <c r="F194" i="2"/>
  <c r="E194" i="2" s="1"/>
  <c r="I146" i="2"/>
  <c r="C82" i="2"/>
  <c r="Q82" i="2"/>
  <c r="T82" i="2" s="1"/>
  <c r="U82" i="2" s="1"/>
  <c r="I463" i="2"/>
  <c r="Q304" i="2"/>
  <c r="T304" i="2" s="1"/>
  <c r="U304" i="2" s="1"/>
  <c r="C304" i="2"/>
  <c r="F291" i="2"/>
  <c r="E291" i="2" s="1"/>
  <c r="O290" i="2"/>
  <c r="F281" i="2"/>
  <c r="E281" i="2" s="1"/>
  <c r="Q260" i="2"/>
  <c r="T260" i="2" s="1"/>
  <c r="U260" i="2" s="1"/>
  <c r="C260" i="2"/>
  <c r="I449" i="2"/>
  <c r="F445" i="2"/>
  <c r="E445" i="2" s="1"/>
  <c r="I445" i="2"/>
  <c r="O435" i="2"/>
  <c r="F425" i="2"/>
  <c r="E425" i="2" s="1"/>
  <c r="O420" i="2"/>
  <c r="I420" i="2" s="1"/>
  <c r="O365" i="2"/>
  <c r="I365" i="2" s="1"/>
  <c r="O332" i="2"/>
  <c r="F307" i="2"/>
  <c r="E307" i="2" s="1"/>
  <c r="C306" i="2"/>
  <c r="Q306" i="2"/>
  <c r="T306" i="2" s="1"/>
  <c r="U306" i="2" s="1"/>
  <c r="F297" i="2"/>
  <c r="E297" i="2" s="1"/>
  <c r="I283" i="2"/>
  <c r="O325" i="2"/>
  <c r="I325" i="2" s="1"/>
  <c r="I269" i="2"/>
  <c r="F217" i="2"/>
  <c r="E217" i="2" s="1"/>
  <c r="Q191" i="2"/>
  <c r="T191" i="2" s="1"/>
  <c r="U191" i="2" s="1"/>
  <c r="C191" i="2"/>
  <c r="O185" i="2"/>
  <c r="I185" i="2" s="1"/>
  <c r="I159" i="2"/>
  <c r="I157" i="2"/>
  <c r="F143" i="2"/>
  <c r="E143" i="2" s="1"/>
  <c r="E107" i="2"/>
  <c r="I97" i="2"/>
  <c r="Q92" i="2"/>
  <c r="T92" i="2" s="1"/>
  <c r="U92" i="2" s="1"/>
  <c r="C92" i="2"/>
  <c r="I92" i="2"/>
  <c r="F68" i="2"/>
  <c r="E68" i="2" s="1"/>
  <c r="C67" i="2"/>
  <c r="Q67" i="2"/>
  <c r="T67" i="2" s="1"/>
  <c r="U67" i="2" s="1"/>
  <c r="F209" i="2"/>
  <c r="E209" i="2" s="1"/>
  <c r="F177" i="2"/>
  <c r="E177" i="2" s="1"/>
  <c r="F145" i="2"/>
  <c r="E145" i="2" s="1"/>
  <c r="F113" i="2"/>
  <c r="E113" i="2" s="1"/>
  <c r="I95" i="2"/>
  <c r="O89" i="2"/>
  <c r="O58" i="2"/>
  <c r="I58" i="2" s="1"/>
  <c r="E55" i="2"/>
  <c r="E50" i="2"/>
  <c r="I42" i="2"/>
  <c r="I39" i="2"/>
  <c r="O34" i="2"/>
  <c r="O28" i="2"/>
  <c r="I28" i="2" s="1"/>
  <c r="C27" i="2"/>
  <c r="Q27" i="2"/>
  <c r="T27" i="2" s="1"/>
  <c r="U27" i="2" s="1"/>
  <c r="O293" i="2"/>
  <c r="Q248" i="2"/>
  <c r="T248" i="2" s="1"/>
  <c r="U248" i="2" s="1"/>
  <c r="C248" i="2"/>
  <c r="F233" i="2"/>
  <c r="E233" i="2" s="1"/>
  <c r="I207" i="2"/>
  <c r="I169" i="2"/>
  <c r="C143" i="2"/>
  <c r="Q143" i="2"/>
  <c r="T143" i="2" s="1"/>
  <c r="U143" i="2" s="1"/>
  <c r="O137" i="2"/>
  <c r="O91" i="2"/>
  <c r="I91" i="2" s="1"/>
  <c r="O86" i="2"/>
  <c r="I86" i="2" s="1"/>
  <c r="E80" i="2"/>
  <c r="F54" i="2"/>
  <c r="E54" i="2" s="1"/>
  <c r="F47" i="2"/>
  <c r="E47" i="2" s="1"/>
  <c r="O38" i="2"/>
  <c r="I38" i="2" s="1"/>
  <c r="Q33" i="2"/>
  <c r="T33" i="2" s="1"/>
  <c r="U33" i="2" s="1"/>
  <c r="C33" i="2"/>
  <c r="E20" i="2"/>
  <c r="O15" i="2"/>
  <c r="I15" i="2" s="1"/>
  <c r="F401" i="2"/>
  <c r="E401" i="2" s="1"/>
  <c r="O387" i="2"/>
  <c r="O371" i="2"/>
  <c r="O198" i="2"/>
  <c r="O171" i="2"/>
  <c r="I171" i="2" s="1"/>
  <c r="O139" i="2"/>
  <c r="I139" i="2" s="1"/>
  <c r="I129" i="2"/>
  <c r="I105" i="2"/>
  <c r="F193" i="2"/>
  <c r="E193" i="2" s="1"/>
  <c r="O195" i="2"/>
  <c r="I195" i="2" s="1"/>
  <c r="G195" i="2" s="1"/>
  <c r="I275" i="2"/>
  <c r="C271" i="2"/>
  <c r="T344" i="2"/>
  <c r="U344" i="2" s="1"/>
  <c r="E185" i="2"/>
  <c r="Q159" i="2"/>
  <c r="T159" i="2" s="1"/>
  <c r="U159" i="2" s="1"/>
  <c r="C159" i="2"/>
  <c r="I127" i="2"/>
  <c r="C102" i="2"/>
  <c r="Q102" i="2"/>
  <c r="T102" i="2" s="1"/>
  <c r="U102" i="2" s="1"/>
  <c r="Q81" i="2"/>
  <c r="T81" i="2" s="1"/>
  <c r="U81" i="2" s="1"/>
  <c r="C81" i="2"/>
  <c r="Q68" i="2"/>
  <c r="T68" i="2" s="1"/>
  <c r="U68" i="2" s="1"/>
  <c r="C68" i="2"/>
  <c r="I67" i="2"/>
  <c r="I48" i="2"/>
  <c r="I32" i="2"/>
  <c r="I16" i="2"/>
  <c r="E369" i="2"/>
  <c r="I209" i="2"/>
  <c r="Q204" i="2"/>
  <c r="T204" i="2" s="1"/>
  <c r="U204" i="2" s="1"/>
  <c r="C204" i="2"/>
  <c r="I204" i="2"/>
  <c r="I177" i="2"/>
  <c r="I145" i="2"/>
  <c r="Q140" i="2"/>
  <c r="T140" i="2" s="1"/>
  <c r="U140" i="2" s="1"/>
  <c r="C140" i="2"/>
  <c r="I140" i="2"/>
  <c r="I113" i="2"/>
  <c r="Q108" i="2"/>
  <c r="T108" i="2" s="1"/>
  <c r="U108" i="2" s="1"/>
  <c r="C108" i="2"/>
  <c r="C95" i="2"/>
  <c r="E89" i="2"/>
  <c r="Q42" i="2"/>
  <c r="T42" i="2" s="1"/>
  <c r="U42" i="2" s="1"/>
  <c r="I23" i="2"/>
  <c r="O18" i="2"/>
  <c r="Q401" i="2"/>
  <c r="T401" i="2" s="1"/>
  <c r="U401" i="2" s="1"/>
  <c r="C401" i="2"/>
  <c r="C343" i="2"/>
  <c r="Q294" i="2"/>
  <c r="T294" i="2" s="1"/>
  <c r="U294" i="2" s="1"/>
  <c r="C207" i="2"/>
  <c r="Q207" i="2"/>
  <c r="T207" i="2" s="1"/>
  <c r="U207" i="2" s="1"/>
  <c r="I175" i="2"/>
  <c r="I111" i="2"/>
  <c r="F38" i="2"/>
  <c r="E38" i="2" s="1"/>
  <c r="E31" i="2"/>
  <c r="O22" i="2"/>
  <c r="I22" i="2" s="1"/>
  <c r="Q17" i="2"/>
  <c r="T17" i="2" s="1"/>
  <c r="U17" i="2" s="1"/>
  <c r="C17" i="2"/>
  <c r="I401" i="2"/>
  <c r="F387" i="2"/>
  <c r="E387" i="2" s="1"/>
  <c r="I371" i="2"/>
  <c r="E242" i="2"/>
  <c r="I19" i="2"/>
  <c r="O161" i="2"/>
  <c r="I248" i="2"/>
  <c r="I523" i="2"/>
  <c r="Q413" i="2"/>
  <c r="T413" i="2" s="1"/>
  <c r="U413" i="2" s="1"/>
  <c r="C413" i="2"/>
  <c r="E407" i="2"/>
  <c r="Q399" i="2"/>
  <c r="T399" i="2" s="1"/>
  <c r="U399" i="2" s="1"/>
  <c r="C399" i="2"/>
  <c r="I364" i="2"/>
  <c r="Q346" i="2"/>
  <c r="T346" i="2" s="1"/>
  <c r="U346" i="2" s="1"/>
  <c r="I346" i="2"/>
  <c r="C346" i="2"/>
  <c r="E464" i="2"/>
  <c r="I443" i="2"/>
  <c r="I351" i="2"/>
  <c r="Q350" i="2"/>
  <c r="T350" i="2" s="1"/>
  <c r="U350" i="2" s="1"/>
  <c r="C350" i="2"/>
  <c r="I349" i="2"/>
  <c r="C273" i="2"/>
  <c r="Q273" i="2"/>
  <c r="T273" i="2" s="1"/>
  <c r="U273" i="2" s="1"/>
  <c r="I538" i="2"/>
  <c r="E479" i="2"/>
  <c r="I412" i="2"/>
  <c r="C409" i="2"/>
  <c r="Q367" i="2"/>
  <c r="T367" i="2" s="1"/>
  <c r="U367" i="2" s="1"/>
  <c r="C361" i="2"/>
  <c r="Q309" i="2"/>
  <c r="T309" i="2" s="1"/>
  <c r="U309" i="2" s="1"/>
  <c r="C309" i="2"/>
  <c r="Q277" i="2"/>
  <c r="T277" i="2" s="1"/>
  <c r="U277" i="2" s="1"/>
  <c r="C277" i="2"/>
  <c r="Q245" i="2"/>
  <c r="T245" i="2" s="1"/>
  <c r="U245" i="2" s="1"/>
  <c r="C245" i="2"/>
  <c r="I229" i="2"/>
  <c r="Q224" i="2"/>
  <c r="T224" i="2" s="1"/>
  <c r="U224" i="2" s="1"/>
  <c r="C224" i="2"/>
  <c r="E211" i="2"/>
  <c r="O206" i="2"/>
  <c r="I206" i="2" s="1"/>
  <c r="Q165" i="2"/>
  <c r="T165" i="2" s="1"/>
  <c r="U165" i="2" s="1"/>
  <c r="C165" i="2"/>
  <c r="Q160" i="2"/>
  <c r="T160" i="2" s="1"/>
  <c r="U160" i="2" s="1"/>
  <c r="C160" i="2"/>
  <c r="O142" i="2"/>
  <c r="I142" i="2" s="1"/>
  <c r="Q96" i="2"/>
  <c r="T96" i="2" s="1"/>
  <c r="U96" i="2" s="1"/>
  <c r="C96" i="2"/>
  <c r="C78" i="2"/>
  <c r="Q78" i="2"/>
  <c r="T78" i="2" s="1"/>
  <c r="U78" i="2" s="1"/>
  <c r="C62" i="2"/>
  <c r="Q62" i="2"/>
  <c r="T62" i="2" s="1"/>
  <c r="U62" i="2" s="1"/>
  <c r="C30" i="2"/>
  <c r="Q30" i="2"/>
  <c r="T30" i="2" s="1"/>
  <c r="U30" i="2" s="1"/>
  <c r="F226" i="2"/>
  <c r="E226" i="2" s="1"/>
  <c r="F178" i="2"/>
  <c r="E178" i="2" s="1"/>
  <c r="F162" i="2"/>
  <c r="E162" i="2" s="1"/>
  <c r="I114" i="2"/>
  <c r="E332" i="2"/>
  <c r="I319" i="2"/>
  <c r="Q292" i="2"/>
  <c r="T292" i="2" s="1"/>
  <c r="U292" i="2" s="1"/>
  <c r="C292" i="2"/>
  <c r="F287" i="2"/>
  <c r="E287" i="2" s="1"/>
  <c r="C258" i="2"/>
  <c r="C255" i="2"/>
  <c r="Q255" i="2"/>
  <c r="T255" i="2" s="1"/>
  <c r="U255" i="2" s="1"/>
  <c r="E249" i="2"/>
  <c r="I98" i="2"/>
  <c r="C467" i="2"/>
  <c r="C451" i="2"/>
  <c r="C436" i="2"/>
  <c r="F383" i="2"/>
  <c r="E383" i="2" s="1"/>
  <c r="I350" i="2"/>
  <c r="F335" i="2"/>
  <c r="E335" i="2" s="1"/>
  <c r="F303" i="2"/>
  <c r="E303" i="2" s="1"/>
  <c r="I274" i="2"/>
  <c r="Q372" i="2"/>
  <c r="T372" i="2" s="1"/>
  <c r="U372" i="2" s="1"/>
  <c r="Q339" i="2"/>
  <c r="T339" i="2" s="1"/>
  <c r="U339" i="2" s="1"/>
  <c r="C339" i="2"/>
  <c r="C278" i="2"/>
  <c r="Q278" i="2"/>
  <c r="T278" i="2" s="1"/>
  <c r="U278" i="2" s="1"/>
  <c r="I223" i="2"/>
  <c r="I221" i="2"/>
  <c r="C162" i="2"/>
  <c r="Q162" i="2"/>
  <c r="T162" i="2" s="1"/>
  <c r="U162" i="2" s="1"/>
  <c r="Q127" i="2"/>
  <c r="T127" i="2" s="1"/>
  <c r="U127" i="2" s="1"/>
  <c r="C127" i="2"/>
  <c r="C121" i="2"/>
  <c r="Q97" i="2"/>
  <c r="T97" i="2" s="1"/>
  <c r="U97" i="2" s="1"/>
  <c r="I81" i="2"/>
  <c r="Q69" i="2"/>
  <c r="T69" i="2" s="1"/>
  <c r="U69" i="2" s="1"/>
  <c r="C69" i="2"/>
  <c r="F64" i="2"/>
  <c r="E64" i="2" s="1"/>
  <c r="I62" i="2"/>
  <c r="I30" i="2"/>
  <c r="Q312" i="2"/>
  <c r="T312" i="2" s="1"/>
  <c r="U312" i="2" s="1"/>
  <c r="C312" i="2"/>
  <c r="I224" i="2"/>
  <c r="Q219" i="2"/>
  <c r="T219" i="2" s="1"/>
  <c r="U219" i="2" s="1"/>
  <c r="O214" i="2"/>
  <c r="C187" i="2"/>
  <c r="Q187" i="2"/>
  <c r="T187" i="2" s="1"/>
  <c r="U187" i="2" s="1"/>
  <c r="O182" i="2"/>
  <c r="I182" i="2" s="1"/>
  <c r="I160" i="2"/>
  <c r="O150" i="2"/>
  <c r="I150" i="2" s="1"/>
  <c r="O118" i="2"/>
  <c r="I118" i="2" s="1"/>
  <c r="F71" i="2"/>
  <c r="E71" i="2" s="1"/>
  <c r="Q70" i="2"/>
  <c r="T70" i="2" s="1"/>
  <c r="U70" i="2" s="1"/>
  <c r="C59" i="2"/>
  <c r="Q59" i="2"/>
  <c r="T59" i="2" s="1"/>
  <c r="U59" i="2" s="1"/>
  <c r="E44" i="2"/>
  <c r="E42" i="2"/>
  <c r="C26" i="2"/>
  <c r="Q26" i="2"/>
  <c r="T26" i="2" s="1"/>
  <c r="U26" i="2" s="1"/>
  <c r="E23" i="2"/>
  <c r="E18" i="2"/>
  <c r="I294" i="2"/>
  <c r="C175" i="2"/>
  <c r="Q175" i="2"/>
  <c r="T175" i="2" s="1"/>
  <c r="U175" i="2" s="1"/>
  <c r="C169" i="2"/>
  <c r="Q169" i="2"/>
  <c r="T169" i="2" s="1"/>
  <c r="U169" i="2" s="1"/>
  <c r="C111" i="2"/>
  <c r="Q111" i="2"/>
  <c r="T111" i="2" s="1"/>
  <c r="U111" i="2" s="1"/>
  <c r="E74" i="2"/>
  <c r="E52" i="2"/>
  <c r="O47" i="2"/>
  <c r="I47" i="2" s="1"/>
  <c r="O242" i="2"/>
  <c r="C203" i="2"/>
  <c r="C129" i="2"/>
  <c r="Q129" i="2"/>
  <c r="T129" i="2" s="1"/>
  <c r="U129" i="2" s="1"/>
  <c r="I59" i="2"/>
  <c r="I237" i="2"/>
  <c r="I27" i="2"/>
  <c r="I613" i="2"/>
  <c r="F602" i="2"/>
  <c r="E602" i="2" s="1"/>
  <c r="O604" i="2"/>
  <c r="I604" i="2" s="1"/>
  <c r="F599" i="2"/>
  <c r="E599" i="2" s="1"/>
  <c r="O589" i="2"/>
  <c r="I589" i="2" s="1"/>
  <c r="I581" i="2"/>
  <c r="I612" i="2"/>
  <c r="E595" i="2"/>
  <c r="F583" i="2"/>
  <c r="E583" i="2" s="1"/>
  <c r="C582" i="2"/>
  <c r="Q582" i="2"/>
  <c r="T582" i="2" s="1"/>
  <c r="U582" i="2" s="1"/>
  <c r="O578" i="2"/>
  <c r="I578" i="2" s="1"/>
  <c r="F553" i="2"/>
  <c r="E553" i="2" s="1"/>
  <c r="O585" i="2"/>
  <c r="I585" i="2" s="1"/>
  <c r="Q543" i="2"/>
  <c r="T543" i="2" s="1"/>
  <c r="U543" i="2" s="1"/>
  <c r="C543" i="2"/>
  <c r="Q511" i="2"/>
  <c r="T511" i="2" s="1"/>
  <c r="U511" i="2" s="1"/>
  <c r="C565" i="2"/>
  <c r="Q565" i="2"/>
  <c r="T565" i="2" s="1"/>
  <c r="U565" i="2" s="1"/>
  <c r="I545" i="2"/>
  <c r="E542" i="2"/>
  <c r="E537" i="2"/>
  <c r="E526" i="2"/>
  <c r="E505" i="2"/>
  <c r="F488" i="2"/>
  <c r="E488" i="2" s="1"/>
  <c r="C478" i="2"/>
  <c r="Q478" i="2"/>
  <c r="T478" i="2" s="1"/>
  <c r="U478" i="2" s="1"/>
  <c r="F456" i="2"/>
  <c r="E456" i="2" s="1"/>
  <c r="O575" i="2"/>
  <c r="F573" i="2"/>
  <c r="E573" i="2" s="1"/>
  <c r="I566" i="2"/>
  <c r="F559" i="2"/>
  <c r="E559" i="2" s="1"/>
  <c r="C534" i="2"/>
  <c r="Q534" i="2"/>
  <c r="T534" i="2" s="1"/>
  <c r="U534" i="2" s="1"/>
  <c r="I522" i="2"/>
  <c r="O498" i="2"/>
  <c r="I498" i="2" s="1"/>
  <c r="O492" i="2"/>
  <c r="I492" i="2" s="1"/>
  <c r="I487" i="2"/>
  <c r="O482" i="2"/>
  <c r="O476" i="2"/>
  <c r="C475" i="2"/>
  <c r="Q475" i="2"/>
  <c r="T475" i="2" s="1"/>
  <c r="U475" i="2" s="1"/>
  <c r="I471" i="2"/>
  <c r="O466" i="2"/>
  <c r="O460" i="2"/>
  <c r="Q459" i="2"/>
  <c r="T459" i="2" s="1"/>
  <c r="U459" i="2" s="1"/>
  <c r="U455" i="2"/>
  <c r="I455" i="2"/>
  <c r="C405" i="2"/>
  <c r="Q405" i="2"/>
  <c r="T405" i="2" s="1"/>
  <c r="U405" i="2" s="1"/>
  <c r="E550" i="2"/>
  <c r="I478" i="2"/>
  <c r="I416" i="2"/>
  <c r="F400" i="2"/>
  <c r="E400" i="2" s="1"/>
  <c r="I336" i="2"/>
  <c r="O525" i="2"/>
  <c r="I525" i="2" s="1"/>
  <c r="F509" i="2"/>
  <c r="E509" i="2" s="1"/>
  <c r="I483" i="2"/>
  <c r="I475" i="2"/>
  <c r="O519" i="2"/>
  <c r="I519" i="2" s="1"/>
  <c r="I468" i="2"/>
  <c r="I444" i="2"/>
  <c r="F428" i="2"/>
  <c r="E428" i="2" s="1"/>
  <c r="F423" i="2"/>
  <c r="E423" i="2" s="1"/>
  <c r="E417" i="2"/>
  <c r="Q414" i="2"/>
  <c r="T414" i="2" s="1"/>
  <c r="U414" i="2" s="1"/>
  <c r="C414" i="2"/>
  <c r="I413" i="2"/>
  <c r="O404" i="2"/>
  <c r="O393" i="2"/>
  <c r="O356" i="2"/>
  <c r="I356" i="2" s="1"/>
  <c r="O345" i="2"/>
  <c r="I333" i="2"/>
  <c r="I330" i="2"/>
  <c r="I321" i="2"/>
  <c r="I305" i="2"/>
  <c r="I289" i="2"/>
  <c r="I273" i="2"/>
  <c r="I257" i="2"/>
  <c r="I241" i="2"/>
  <c r="Q507" i="2"/>
  <c r="T507" i="2" s="1"/>
  <c r="U507" i="2" s="1"/>
  <c r="C507" i="2"/>
  <c r="O441" i="2"/>
  <c r="I441" i="2" s="1"/>
  <c r="Q403" i="2"/>
  <c r="T403" i="2" s="1"/>
  <c r="U403" i="2" s="1"/>
  <c r="C403" i="2"/>
  <c r="F399" i="2"/>
  <c r="E399" i="2" s="1"/>
  <c r="Q394" i="2"/>
  <c r="T394" i="2" s="1"/>
  <c r="U394" i="2" s="1"/>
  <c r="I394" i="2"/>
  <c r="C394" i="2"/>
  <c r="F359" i="2"/>
  <c r="E359" i="2" s="1"/>
  <c r="I340" i="2"/>
  <c r="C321" i="2"/>
  <c r="Q321" i="2"/>
  <c r="T321" i="2" s="1"/>
  <c r="U321" i="2" s="1"/>
  <c r="I481" i="2"/>
  <c r="C241" i="2"/>
  <c r="Q241" i="2"/>
  <c r="T241" i="2" s="1"/>
  <c r="U241" i="2" s="1"/>
  <c r="Q439" i="2"/>
  <c r="T439" i="2" s="1"/>
  <c r="U439" i="2" s="1"/>
  <c r="C439" i="2"/>
  <c r="F367" i="2"/>
  <c r="E367" i="2" s="1"/>
  <c r="F310" i="2"/>
  <c r="E310" i="2" s="1"/>
  <c r="I309" i="2"/>
  <c r="F278" i="2"/>
  <c r="E278" i="2" s="1"/>
  <c r="I277" i="2"/>
  <c r="F246" i="2"/>
  <c r="E246" i="2" s="1"/>
  <c r="I245" i="2"/>
  <c r="I213" i="2"/>
  <c r="Q213" i="2"/>
  <c r="T213" i="2" s="1"/>
  <c r="U213" i="2" s="1"/>
  <c r="Q208" i="2"/>
  <c r="T208" i="2" s="1"/>
  <c r="U208" i="2" s="1"/>
  <c r="C208" i="2"/>
  <c r="E195" i="2"/>
  <c r="O190" i="2"/>
  <c r="I149" i="2"/>
  <c r="Q149" i="2"/>
  <c r="T149" i="2" s="1"/>
  <c r="U149" i="2" s="1"/>
  <c r="C149" i="2"/>
  <c r="Q144" i="2"/>
  <c r="T144" i="2" s="1"/>
  <c r="U144" i="2" s="1"/>
  <c r="C144" i="2"/>
  <c r="E131" i="2"/>
  <c r="O126" i="2"/>
  <c r="E101" i="2"/>
  <c r="I85" i="2"/>
  <c r="I79" i="2"/>
  <c r="I63" i="2"/>
  <c r="Q40" i="2"/>
  <c r="T40" i="2" s="1"/>
  <c r="U40" i="2" s="1"/>
  <c r="C40" i="2"/>
  <c r="Q240" i="2"/>
  <c r="T240" i="2" s="1"/>
  <c r="U240" i="2" s="1"/>
  <c r="C240" i="2"/>
  <c r="I194" i="2"/>
  <c r="F114" i="2"/>
  <c r="E114" i="2" s="1"/>
  <c r="F76" i="2"/>
  <c r="E76" i="2" s="1"/>
  <c r="C66" i="2"/>
  <c r="Q66" i="2"/>
  <c r="T66" i="2" s="1"/>
  <c r="U66" i="2" s="1"/>
  <c r="C463" i="2"/>
  <c r="Q463" i="2"/>
  <c r="T463" i="2" s="1"/>
  <c r="U463" i="2" s="1"/>
  <c r="F449" i="2"/>
  <c r="E449" i="2" s="1"/>
  <c r="I405" i="2"/>
  <c r="F323" i="2"/>
  <c r="E323" i="2" s="1"/>
  <c r="O322" i="2"/>
  <c r="C319" i="2"/>
  <c r="Q319" i="2"/>
  <c r="T319" i="2" s="1"/>
  <c r="U319" i="2" s="1"/>
  <c r="F313" i="2"/>
  <c r="E313" i="2" s="1"/>
  <c r="I291" i="2"/>
  <c r="E290" i="2"/>
  <c r="C287" i="2"/>
  <c r="Q287" i="2"/>
  <c r="T287" i="2" s="1"/>
  <c r="U287" i="2" s="1"/>
  <c r="I287" i="2"/>
  <c r="O281" i="2"/>
  <c r="I258" i="2"/>
  <c r="I130" i="2"/>
  <c r="F98" i="2"/>
  <c r="E98" i="2" s="1"/>
  <c r="F451" i="2"/>
  <c r="E451" i="2" s="1"/>
  <c r="F447" i="2"/>
  <c r="E447" i="2" s="1"/>
  <c r="I335" i="2"/>
  <c r="I303" i="2"/>
  <c r="O297" i="2"/>
  <c r="I292" i="2"/>
  <c r="C274" i="2"/>
  <c r="Q274" i="2"/>
  <c r="T274" i="2" s="1"/>
  <c r="U274" i="2" s="1"/>
  <c r="I372" i="2"/>
  <c r="I353" i="2"/>
  <c r="I339" i="2"/>
  <c r="I261" i="2"/>
  <c r="F261" i="2"/>
  <c r="E261" i="2" s="1"/>
  <c r="Q223" i="2"/>
  <c r="T223" i="2" s="1"/>
  <c r="U223" i="2" s="1"/>
  <c r="C223" i="2"/>
  <c r="O217" i="2"/>
  <c r="I217" i="2" s="1"/>
  <c r="I191" i="2"/>
  <c r="I189" i="2"/>
  <c r="E175" i="2"/>
  <c r="I153" i="2"/>
  <c r="F121" i="2"/>
  <c r="E121" i="2" s="1"/>
  <c r="I102" i="2"/>
  <c r="F97" i="2"/>
  <c r="E97" i="2" s="1"/>
  <c r="F86" i="2"/>
  <c r="E86" i="2" s="1"/>
  <c r="O83" i="2"/>
  <c r="I68" i="2"/>
  <c r="O52" i="2"/>
  <c r="O36" i="2"/>
  <c r="I36" i="2" s="1"/>
  <c r="F391" i="2"/>
  <c r="E391" i="2" s="1"/>
  <c r="C209" i="2"/>
  <c r="Q209" i="2"/>
  <c r="T209" i="2" s="1"/>
  <c r="U209" i="2" s="1"/>
  <c r="I187" i="2"/>
  <c r="C145" i="2"/>
  <c r="Q145" i="2"/>
  <c r="T145" i="2" s="1"/>
  <c r="U145" i="2" s="1"/>
  <c r="C113" i="2"/>
  <c r="Q113" i="2"/>
  <c r="T113" i="2" s="1"/>
  <c r="U113" i="2" s="1"/>
  <c r="E70" i="2"/>
  <c r="I55" i="2"/>
  <c r="O50" i="2"/>
  <c r="I50" i="2" s="1"/>
  <c r="O44" i="2"/>
  <c r="I44" i="2" s="1"/>
  <c r="C43" i="2"/>
  <c r="Q43" i="2"/>
  <c r="T43" i="2" s="1"/>
  <c r="U43" i="2" s="1"/>
  <c r="E28" i="2"/>
  <c r="E26" i="2"/>
  <c r="C19" i="2"/>
  <c r="Q19" i="2"/>
  <c r="T19" i="2" s="1"/>
  <c r="U19" i="2" s="1"/>
  <c r="F169" i="2"/>
  <c r="E169" i="2" s="1"/>
  <c r="I143" i="2"/>
  <c r="E83" i="2"/>
  <c r="Q49" i="2"/>
  <c r="T49" i="2" s="1"/>
  <c r="U49" i="2" s="1"/>
  <c r="C49" i="2"/>
  <c r="I40" i="2"/>
  <c r="O31" i="2"/>
  <c r="T392" i="2"/>
  <c r="U392" i="2" s="1"/>
  <c r="O166" i="2"/>
  <c r="F129" i="2"/>
  <c r="E129" i="2" s="1"/>
  <c r="F105" i="2"/>
  <c r="E105" i="2" s="1"/>
  <c r="F35" i="2"/>
  <c r="E35" i="2" s="1"/>
  <c r="I161" i="2"/>
  <c r="O134" i="2"/>
  <c r="F51" i="2"/>
  <c r="E51" i="2" s="1"/>
  <c r="F225" i="2"/>
  <c r="E225" i="2" s="1"/>
  <c r="O193" i="2"/>
  <c r="I193" i="2" s="1"/>
  <c r="I208" i="2"/>
  <c r="I312" i="2"/>
  <c r="Q3662" i="2" l="1"/>
  <c r="T3662" i="2" s="1"/>
  <c r="U3662" i="2" s="1"/>
  <c r="C3662" i="2"/>
  <c r="I3662" i="2"/>
  <c r="G3662" i="2" s="1"/>
  <c r="C1073" i="2"/>
  <c r="I1073" i="2"/>
  <c r="G1073" i="2" s="1"/>
  <c r="Q1073" i="2"/>
  <c r="T1073" i="2" s="1"/>
  <c r="U1073" i="2" s="1"/>
  <c r="C2070" i="2"/>
  <c r="Q2070" i="2"/>
  <c r="T2070" i="2" s="1"/>
  <c r="U2070" i="2" s="1"/>
  <c r="I2070" i="2"/>
  <c r="G2070" i="2" s="1"/>
  <c r="C1531" i="2"/>
  <c r="I1531" i="2"/>
  <c r="G1531" i="2" s="1"/>
  <c r="Q1531" i="2"/>
  <c r="T1531" i="2" s="1"/>
  <c r="U1531" i="2" s="1"/>
  <c r="I965" i="2"/>
  <c r="G965" i="2" s="1"/>
  <c r="C965" i="2"/>
  <c r="C2362" i="2"/>
  <c r="Q2362" i="2"/>
  <c r="T2362" i="2" s="1"/>
  <c r="U2362" i="2" s="1"/>
  <c r="I2362" i="2"/>
  <c r="G2362" i="2" s="1"/>
  <c r="Q4131" i="2"/>
  <c r="T4131" i="2" s="1"/>
  <c r="U4131" i="2" s="1"/>
  <c r="C4131" i="2"/>
  <c r="C3359" i="2"/>
  <c r="Q3359" i="2"/>
  <c r="T3359" i="2" s="1"/>
  <c r="U3359" i="2" s="1"/>
  <c r="C2031" i="2"/>
  <c r="I2031" i="2"/>
  <c r="G2031" i="2" s="1"/>
  <c r="C1077" i="2"/>
  <c r="Q1077" i="2"/>
  <c r="T1077" i="2" s="1"/>
  <c r="U1077" i="2" s="1"/>
  <c r="Q2099" i="2"/>
  <c r="T2099" i="2" s="1"/>
  <c r="U2099" i="2" s="1"/>
  <c r="I2099" i="2"/>
  <c r="G2099" i="2" s="1"/>
  <c r="C2099" i="2"/>
  <c r="C2215" i="2"/>
  <c r="Q2215" i="2"/>
  <c r="T2215" i="2" s="1"/>
  <c r="U2215" i="2" s="1"/>
  <c r="I2215" i="2"/>
  <c r="G2215" i="2" s="1"/>
  <c r="C1085" i="2"/>
  <c r="Q1085" i="2"/>
  <c r="T1085" i="2" s="1"/>
  <c r="U1085" i="2" s="1"/>
  <c r="C2067" i="2"/>
  <c r="Q2067" i="2"/>
  <c r="T2067" i="2" s="1"/>
  <c r="U2067" i="2" s="1"/>
  <c r="I2067" i="2"/>
  <c r="G2067" i="2" s="1"/>
  <c r="C4134" i="2"/>
  <c r="Q4134" i="2"/>
  <c r="T4134" i="2" s="1"/>
  <c r="U4134" i="2" s="1"/>
  <c r="I3335" i="2"/>
  <c r="G3335" i="2" s="1"/>
  <c r="C3335" i="2"/>
  <c r="Q3335" i="2"/>
  <c r="T3335" i="2" s="1"/>
  <c r="U3335" i="2" s="1"/>
  <c r="C915" i="2"/>
  <c r="I915" i="2"/>
  <c r="G915" i="2" s="1"/>
  <c r="Q915" i="2"/>
  <c r="T915" i="2" s="1"/>
  <c r="U915" i="2" s="1"/>
  <c r="Q2167" i="2"/>
  <c r="T2167" i="2" s="1"/>
  <c r="U2167" i="2" s="1"/>
  <c r="C2167" i="2"/>
  <c r="I2167" i="2"/>
  <c r="G2167" i="2" s="1"/>
  <c r="Q1635" i="2"/>
  <c r="T1635" i="2" s="1"/>
  <c r="U1635" i="2" s="1"/>
  <c r="I1635" i="2"/>
  <c r="G1635" i="2" s="1"/>
  <c r="C1635" i="2"/>
  <c r="I1333" i="2"/>
  <c r="G1333" i="2" s="1"/>
  <c r="C1333" i="2"/>
  <c r="Q1333" i="2"/>
  <c r="T1333" i="2" s="1"/>
  <c r="U1333" i="2" s="1"/>
  <c r="I4134" i="2"/>
  <c r="G4134" i="2" s="1"/>
  <c r="C1062" i="2"/>
  <c r="Q1062" i="2"/>
  <c r="T1062" i="2" s="1"/>
  <c r="U1062" i="2" s="1"/>
  <c r="I1503" i="2"/>
  <c r="G1503" i="2" s="1"/>
  <c r="C1503" i="2"/>
  <c r="Q1503" i="2"/>
  <c r="T1503" i="2" s="1"/>
  <c r="U1503" i="2" s="1"/>
  <c r="Q3679" i="2"/>
  <c r="T3679" i="2" s="1"/>
  <c r="U3679" i="2" s="1"/>
  <c r="C3679" i="2"/>
  <c r="I3367" i="2"/>
  <c r="G3367" i="2" s="1"/>
  <c r="C3367" i="2"/>
  <c r="Q3367" i="2"/>
  <c r="T3367" i="2" s="1"/>
  <c r="U3367" i="2" s="1"/>
  <c r="C5263" i="2"/>
  <c r="I5263" i="2"/>
  <c r="G5263" i="2" s="1"/>
  <c r="C1318" i="2"/>
  <c r="Q1318" i="2"/>
  <c r="T1318" i="2" s="1"/>
  <c r="U1318" i="2" s="1"/>
  <c r="I1318" i="2"/>
  <c r="G1318" i="2" s="1"/>
  <c r="C1678" i="2"/>
  <c r="I1678" i="2"/>
  <c r="G1678" i="2" s="1"/>
  <c r="Q1678" i="2"/>
  <c r="T1678" i="2" s="1"/>
  <c r="U1678" i="2" s="1"/>
  <c r="I2183" i="2"/>
  <c r="G2183" i="2" s="1"/>
  <c r="C2183" i="2"/>
  <c r="Q2183" i="2"/>
  <c r="T2183" i="2" s="1"/>
  <c r="U2183" i="2" s="1"/>
  <c r="C1087" i="2"/>
  <c r="I1087" i="2"/>
  <c r="G1087" i="2" s="1"/>
  <c r="Q1087" i="2"/>
  <c r="T1087" i="2" s="1"/>
  <c r="U1087" i="2" s="1"/>
  <c r="C2095" i="2"/>
  <c r="I2095" i="2"/>
  <c r="G2095" i="2" s="1"/>
  <c r="Q2095" i="2"/>
  <c r="T2095" i="2" s="1"/>
  <c r="U2095" i="2" s="1"/>
  <c r="C2080" i="2"/>
  <c r="Q2080" i="2"/>
  <c r="T2080" i="2" s="1"/>
  <c r="U2080" i="2" s="1"/>
  <c r="I2080" i="2"/>
  <c r="G2080" i="2" s="1"/>
  <c r="Q3255" i="2"/>
  <c r="T3255" i="2" s="1"/>
  <c r="U3255" i="2" s="1"/>
  <c r="C3255" i="2"/>
  <c r="Q4652" i="2"/>
  <c r="T4652" i="2" s="1"/>
  <c r="U4652" i="2" s="1"/>
  <c r="C4652" i="2"/>
  <c r="I2085" i="2"/>
  <c r="G2085" i="2" s="1"/>
  <c r="C2085" i="2"/>
  <c r="Q2085" i="2"/>
  <c r="T2085" i="2" s="1"/>
  <c r="U2085" i="2" s="1"/>
  <c r="Q4136" i="2"/>
  <c r="T4136" i="2" s="1"/>
  <c r="U4136" i="2" s="1"/>
  <c r="C4136" i="2"/>
  <c r="I2015" i="2"/>
  <c r="G2015" i="2" s="1"/>
  <c r="C2015" i="2"/>
  <c r="C4767" i="2"/>
  <c r="I4767" i="2"/>
  <c r="G4767" i="2" s="1"/>
  <c r="Q4767" i="2"/>
  <c r="T4767" i="2" s="1"/>
  <c r="U4767" i="2" s="1"/>
  <c r="I1471" i="2"/>
  <c r="G1471" i="2" s="1"/>
  <c r="C1471" i="2"/>
  <c r="Q1471" i="2"/>
  <c r="T1471" i="2" s="1"/>
  <c r="U1471" i="2" s="1"/>
  <c r="Q5263" i="2"/>
  <c r="T5263" i="2" s="1"/>
  <c r="U5263" i="2" s="1"/>
  <c r="C105" i="2"/>
  <c r="C101" i="2"/>
  <c r="I71" i="2"/>
  <c r="C151" i="2"/>
  <c r="C474" i="2"/>
  <c r="C103" i="2"/>
  <c r="Q263" i="2"/>
  <c r="T263" i="2" s="1"/>
  <c r="U263" i="2" s="1"/>
  <c r="C454" i="2"/>
  <c r="C178" i="2"/>
  <c r="Q430" i="2"/>
  <c r="T430" i="2" s="1"/>
  <c r="U430" i="2" s="1"/>
  <c r="Q3456" i="2"/>
  <c r="T3456" i="2" s="1"/>
  <c r="U3456" i="2" s="1"/>
  <c r="I3456" i="2"/>
  <c r="G3456" i="2" s="1"/>
  <c r="C1463" i="2"/>
  <c r="Q1463" i="2"/>
  <c r="T1463" i="2" s="1"/>
  <c r="U1463" i="2" s="1"/>
  <c r="I1463" i="2"/>
  <c r="G1463" i="2" s="1"/>
  <c r="C738" i="2"/>
  <c r="I738" i="2"/>
  <c r="G738" i="2" s="1"/>
  <c r="I2107" i="2"/>
  <c r="G2107" i="2" s="1"/>
  <c r="Q2107" i="2"/>
  <c r="T2107" i="2" s="1"/>
  <c r="U2107" i="2" s="1"/>
  <c r="C2107" i="2"/>
  <c r="Q3685" i="2"/>
  <c r="T3685" i="2" s="1"/>
  <c r="U3685" i="2" s="1"/>
  <c r="C3685" i="2"/>
  <c r="I3685" i="2"/>
  <c r="G3685" i="2" s="1"/>
  <c r="Q3599" i="2"/>
  <c r="T3599" i="2" s="1"/>
  <c r="U3599" i="2" s="1"/>
  <c r="C3599" i="2"/>
  <c r="I1801" i="2"/>
  <c r="G1801" i="2" s="1"/>
  <c r="C1801" i="2"/>
  <c r="Q1801" i="2"/>
  <c r="T1801" i="2" s="1"/>
  <c r="U1801" i="2" s="1"/>
  <c r="I4136" i="2"/>
  <c r="G4136" i="2" s="1"/>
  <c r="Q2015" i="2"/>
  <c r="T2015" i="2" s="1"/>
  <c r="U2015" i="2" s="1"/>
  <c r="Q2306" i="2"/>
  <c r="T2306" i="2" s="1"/>
  <c r="U2306" i="2" s="1"/>
  <c r="I2306" i="2"/>
  <c r="G2306" i="2" s="1"/>
  <c r="C2306" i="2"/>
  <c r="Q1805" i="2"/>
  <c r="T1805" i="2" s="1"/>
  <c r="U1805" i="2" s="1"/>
  <c r="C1805" i="2"/>
  <c r="I1805" i="2"/>
  <c r="G1805" i="2" s="1"/>
  <c r="C3324" i="2"/>
  <c r="I3324" i="2"/>
  <c r="G3324" i="2" s="1"/>
  <c r="Q3324" i="2"/>
  <c r="T3324" i="2" s="1"/>
  <c r="U3324" i="2" s="1"/>
  <c r="C1640" i="2"/>
  <c r="I1640" i="2"/>
  <c r="G1640" i="2" s="1"/>
  <c r="Q1640" i="2"/>
  <c r="T1640" i="2" s="1"/>
  <c r="U1640" i="2" s="1"/>
  <c r="I2049" i="2"/>
  <c r="G2049" i="2" s="1"/>
  <c r="C2049" i="2"/>
  <c r="C4719" i="2"/>
  <c r="Q4719" i="2"/>
  <c r="T4719" i="2" s="1"/>
  <c r="U4719" i="2" s="1"/>
  <c r="C1312" i="2"/>
  <c r="I1312" i="2"/>
  <c r="G1312" i="2" s="1"/>
  <c r="C4142" i="2"/>
  <c r="Q4142" i="2"/>
  <c r="T4142" i="2" s="1"/>
  <c r="U4142" i="2" s="1"/>
  <c r="Q233" i="2"/>
  <c r="T233" i="2" s="1"/>
  <c r="U233" i="2" s="1"/>
  <c r="Q491" i="2"/>
  <c r="T491" i="2" s="1"/>
  <c r="U491" i="2" s="1"/>
  <c r="Q225" i="2"/>
  <c r="T225" i="2" s="1"/>
  <c r="U225" i="2" s="1"/>
  <c r="Q101" i="2"/>
  <c r="T101" i="2" s="1"/>
  <c r="U101" i="2" s="1"/>
  <c r="Q71" i="2"/>
  <c r="T71" i="2" s="1"/>
  <c r="U71" i="2" s="1"/>
  <c r="C407" i="2"/>
  <c r="I183" i="2"/>
  <c r="Q474" i="2"/>
  <c r="T474" i="2" s="1"/>
  <c r="U474" i="2" s="1"/>
  <c r="Q563" i="2"/>
  <c r="T563" i="2" s="1"/>
  <c r="U563" i="2" s="1"/>
  <c r="I117" i="2"/>
  <c r="Q547" i="2"/>
  <c r="T547" i="2" s="1"/>
  <c r="U547" i="2" s="1"/>
  <c r="I430" i="2"/>
  <c r="C5120" i="2"/>
  <c r="C5084" i="2"/>
  <c r="Q4626" i="2"/>
  <c r="T4626" i="2" s="1"/>
  <c r="U4626" i="2" s="1"/>
  <c r="C5103" i="2"/>
  <c r="C5067" i="2"/>
  <c r="Q3603" i="2"/>
  <c r="T3603" i="2" s="1"/>
  <c r="U3603" i="2" s="1"/>
  <c r="C3603" i="2"/>
  <c r="I3603" i="2"/>
  <c r="G3603" i="2" s="1"/>
  <c r="Q3656" i="2"/>
  <c r="T3656" i="2" s="1"/>
  <c r="U3656" i="2" s="1"/>
  <c r="C3656" i="2"/>
  <c r="I3656" i="2"/>
  <c r="G3656" i="2" s="1"/>
  <c r="I1414" i="2"/>
  <c r="G1414" i="2" s="1"/>
  <c r="C1414" i="2"/>
  <c r="Q1712" i="2"/>
  <c r="T1712" i="2" s="1"/>
  <c r="U1712" i="2" s="1"/>
  <c r="I1712" i="2"/>
  <c r="G1712" i="2" s="1"/>
  <c r="C1712" i="2"/>
  <c r="C3374" i="2"/>
  <c r="I3374" i="2"/>
  <c r="G3374" i="2" s="1"/>
  <c r="Q3374" i="2"/>
  <c r="T3374" i="2" s="1"/>
  <c r="U3374" i="2" s="1"/>
  <c r="Q4722" i="2"/>
  <c r="T4722" i="2" s="1"/>
  <c r="U4722" i="2" s="1"/>
  <c r="C4722" i="2"/>
  <c r="C2108" i="2"/>
  <c r="Q2108" i="2"/>
  <c r="T2108" i="2" s="1"/>
  <c r="U2108" i="2" s="1"/>
  <c r="I2108" i="2"/>
  <c r="G2108" i="2" s="1"/>
  <c r="C2350" i="2"/>
  <c r="Q2350" i="2"/>
  <c r="T2350" i="2" s="1"/>
  <c r="U2350" i="2" s="1"/>
  <c r="I2350" i="2"/>
  <c r="G2350" i="2" s="1"/>
  <c r="C1642" i="2"/>
  <c r="Q1642" i="2"/>
  <c r="T1642" i="2" s="1"/>
  <c r="U1642" i="2" s="1"/>
  <c r="C1738" i="2"/>
  <c r="Q1738" i="2"/>
  <c r="T1738" i="2" s="1"/>
  <c r="U1738" i="2" s="1"/>
  <c r="I1738" i="2"/>
  <c r="G1738" i="2" s="1"/>
  <c r="C5205" i="2"/>
  <c r="Q5205" i="2"/>
  <c r="T5205" i="2" s="1"/>
  <c r="U5205" i="2" s="1"/>
  <c r="C2112" i="2"/>
  <c r="Q2112" i="2"/>
  <c r="T2112" i="2" s="1"/>
  <c r="U2112" i="2" s="1"/>
  <c r="I2112" i="2"/>
  <c r="G2112" i="2" s="1"/>
  <c r="Q4138" i="2"/>
  <c r="T4138" i="2" s="1"/>
  <c r="U4138" i="2" s="1"/>
  <c r="C4138" i="2"/>
  <c r="C3427" i="2"/>
  <c r="I3427" i="2"/>
  <c r="G3427" i="2" s="1"/>
  <c r="Q3427" i="2"/>
  <c r="T3427" i="2" s="1"/>
  <c r="U3427" i="2" s="1"/>
  <c r="I4652" i="2"/>
  <c r="G4652" i="2" s="1"/>
  <c r="I407" i="2"/>
  <c r="C123" i="2"/>
  <c r="I222" i="2"/>
  <c r="I563" i="2"/>
  <c r="Q550" i="2"/>
  <c r="T550" i="2" s="1"/>
  <c r="U550" i="2" s="1"/>
  <c r="Q1326" i="2"/>
  <c r="T1326" i="2" s="1"/>
  <c r="U1326" i="2" s="1"/>
  <c r="I1326" i="2"/>
  <c r="G1326" i="2" s="1"/>
  <c r="C1326" i="2"/>
  <c r="Q1065" i="2"/>
  <c r="T1065" i="2" s="1"/>
  <c r="U1065" i="2" s="1"/>
  <c r="C1065" i="2"/>
  <c r="I1065" i="2"/>
  <c r="G1065" i="2" s="1"/>
  <c r="C3417" i="2"/>
  <c r="Q3417" i="2"/>
  <c r="T3417" i="2" s="1"/>
  <c r="U3417" i="2" s="1"/>
  <c r="I3417" i="2"/>
  <c r="G3417" i="2" s="1"/>
  <c r="I1375" i="2"/>
  <c r="G1375" i="2" s="1"/>
  <c r="C1375" i="2"/>
  <c r="Q1375" i="2"/>
  <c r="T1375" i="2" s="1"/>
  <c r="U1375" i="2" s="1"/>
  <c r="Q2892" i="2"/>
  <c r="T2892" i="2" s="1"/>
  <c r="U2892" i="2" s="1"/>
  <c r="C2892" i="2"/>
  <c r="C2888" i="2"/>
  <c r="I2888" i="2"/>
  <c r="G2888" i="2" s="1"/>
  <c r="Q2888" i="2"/>
  <c r="T2888" i="2" s="1"/>
  <c r="U2888" i="2" s="1"/>
  <c r="C4681" i="2"/>
  <c r="Q4681" i="2"/>
  <c r="T4681" i="2" s="1"/>
  <c r="U4681" i="2" s="1"/>
  <c r="Q3430" i="2"/>
  <c r="T3430" i="2" s="1"/>
  <c r="U3430" i="2" s="1"/>
  <c r="I3430" i="2"/>
  <c r="G3430" i="2" s="1"/>
  <c r="C3430" i="2"/>
  <c r="C2063" i="2"/>
  <c r="Q2063" i="2"/>
  <c r="T2063" i="2" s="1"/>
  <c r="U2063" i="2" s="1"/>
  <c r="C1949" i="2"/>
  <c r="Q1949" i="2"/>
  <c r="T1949" i="2" s="1"/>
  <c r="U1949" i="2" s="1"/>
  <c r="I1949" i="2"/>
  <c r="G1949" i="2" s="1"/>
  <c r="I3599" i="2"/>
  <c r="G3599" i="2" s="1"/>
  <c r="C1658" i="2"/>
  <c r="Q1658" i="2"/>
  <c r="T1658" i="2" s="1"/>
  <c r="U1658" i="2" s="1"/>
  <c r="Q2115" i="2"/>
  <c r="T2115" i="2" s="1"/>
  <c r="U2115" i="2" s="1"/>
  <c r="I2115" i="2"/>
  <c r="G2115" i="2" s="1"/>
  <c r="C2115" i="2"/>
  <c r="I4086" i="2"/>
  <c r="G4086" i="2" s="1"/>
  <c r="C4086" i="2"/>
  <c r="Q4086" i="2"/>
  <c r="T4086" i="2" s="1"/>
  <c r="U4086" i="2" s="1"/>
  <c r="Q3411" i="2"/>
  <c r="T3411" i="2" s="1"/>
  <c r="U3411" i="2" s="1"/>
  <c r="I3411" i="2"/>
  <c r="G3411" i="2" s="1"/>
  <c r="C3411" i="2"/>
  <c r="C2077" i="2"/>
  <c r="I2077" i="2"/>
  <c r="G2077" i="2" s="1"/>
  <c r="Q2077" i="2"/>
  <c r="T2077" i="2" s="1"/>
  <c r="U2077" i="2" s="1"/>
  <c r="E12" i="2" a="1"/>
  <c r="E12" i="2" s="1"/>
  <c r="C1931" i="2"/>
  <c r="Q1931" i="2"/>
  <c r="T1931" i="2" s="1"/>
  <c r="U1931" i="2" s="1"/>
  <c r="C1491" i="2"/>
  <c r="Q1491" i="2"/>
  <c r="T1491" i="2" s="1"/>
  <c r="U1491" i="2" s="1"/>
  <c r="I1499" i="2"/>
  <c r="G1499" i="2" s="1"/>
  <c r="C1499" i="2"/>
  <c r="Q1499" i="2"/>
  <c r="T1499" i="2" s="1"/>
  <c r="U1499" i="2" s="1"/>
  <c r="C1012" i="2"/>
  <c r="Q1012" i="2"/>
  <c r="T1012" i="2" s="1"/>
  <c r="U1012" i="2" s="1"/>
  <c r="C1008" i="2"/>
  <c r="Q1008" i="2"/>
  <c r="T1008" i="2" s="1"/>
  <c r="U1008" i="2" s="1"/>
  <c r="I1008" i="2"/>
  <c r="G1008" i="2" s="1"/>
  <c r="C4130" i="2"/>
  <c r="Q4130" i="2"/>
  <c r="T4130" i="2" s="1"/>
  <c r="U4130" i="2" s="1"/>
  <c r="C4139" i="2"/>
  <c r="Q4139" i="2"/>
  <c r="T4139" i="2" s="1"/>
  <c r="U4139" i="2" s="1"/>
  <c r="C3378" i="2"/>
  <c r="I3378" i="2"/>
  <c r="G3378" i="2" s="1"/>
  <c r="Q3378" i="2"/>
  <c r="T3378" i="2" s="1"/>
  <c r="U3378" i="2" s="1"/>
  <c r="I3343" i="2"/>
  <c r="G3343" i="2" s="1"/>
  <c r="C3343" i="2"/>
  <c r="Q3343" i="2"/>
  <c r="T3343" i="2" s="1"/>
  <c r="U3343" i="2" s="1"/>
  <c r="Q4700" i="2"/>
  <c r="T4700" i="2" s="1"/>
  <c r="U4700" i="2" s="1"/>
  <c r="C4700" i="2"/>
  <c r="C1659" i="2"/>
  <c r="I1659" i="2"/>
  <c r="G1659" i="2" s="1"/>
  <c r="Q1659" i="2"/>
  <c r="T1659" i="2" s="1"/>
  <c r="U1659" i="2" s="1"/>
  <c r="Q1028" i="2"/>
  <c r="T1028" i="2" s="1"/>
  <c r="U1028" i="2" s="1"/>
  <c r="I1028" i="2"/>
  <c r="G1028" i="2" s="1"/>
  <c r="C1028" i="2"/>
  <c r="C1307" i="2"/>
  <c r="I1307" i="2"/>
  <c r="G1307" i="2" s="1"/>
  <c r="Q2088" i="2"/>
  <c r="T2088" i="2" s="1"/>
  <c r="U2088" i="2" s="1"/>
  <c r="C2088" i="2"/>
  <c r="Q3669" i="2"/>
  <c r="T3669" i="2" s="1"/>
  <c r="U3669" i="2" s="1"/>
  <c r="C3669" i="2"/>
  <c r="I3669" i="2"/>
  <c r="G3669" i="2" s="1"/>
  <c r="Q4678" i="2"/>
  <c r="T4678" i="2" s="1"/>
  <c r="U4678" i="2" s="1"/>
  <c r="C4678" i="2"/>
  <c r="I4678" i="2"/>
  <c r="G4678" i="2" s="1"/>
  <c r="C1667" i="2"/>
  <c r="I1667" i="2"/>
  <c r="G1667" i="2" s="1"/>
  <c r="Q1667" i="2"/>
  <c r="T1667" i="2" s="1"/>
  <c r="U1667" i="2" s="1"/>
  <c r="C1637" i="2"/>
  <c r="Q1637" i="2"/>
  <c r="T1637" i="2" s="1"/>
  <c r="U1637" i="2" s="1"/>
  <c r="I1088" i="2"/>
  <c r="G1088" i="2" s="1"/>
  <c r="Q1088" i="2"/>
  <c r="T1088" i="2" s="1"/>
  <c r="U1088" i="2" s="1"/>
  <c r="C1088" i="2"/>
  <c r="I1419" i="2"/>
  <c r="G1419" i="2" s="1"/>
  <c r="Q1419" i="2"/>
  <c r="T1419" i="2" s="1"/>
  <c r="U1419" i="2" s="1"/>
  <c r="C1419" i="2"/>
  <c r="Q3678" i="2"/>
  <c r="T3678" i="2" s="1"/>
  <c r="U3678" i="2" s="1"/>
  <c r="I3678" i="2"/>
  <c r="G3678" i="2" s="1"/>
  <c r="C3678" i="2"/>
  <c r="I3419" i="2"/>
  <c r="G3419" i="2" s="1"/>
  <c r="C3419" i="2"/>
  <c r="Q3419" i="2"/>
  <c r="T3419" i="2" s="1"/>
  <c r="U3419" i="2" s="1"/>
  <c r="C1104" i="2"/>
  <c r="I1104" i="2"/>
  <c r="G1104" i="2" s="1"/>
  <c r="Q1104" i="2"/>
  <c r="T1104" i="2" s="1"/>
  <c r="U1104" i="2" s="1"/>
  <c r="I3351" i="2"/>
  <c r="G3351" i="2" s="1"/>
  <c r="C3351" i="2"/>
  <c r="Q3351" i="2"/>
  <c r="T3351" i="2" s="1"/>
  <c r="U3351" i="2" s="1"/>
  <c r="C5272" i="2"/>
  <c r="I5272" i="2"/>
  <c r="G5272" i="2" s="1"/>
  <c r="I5216" i="2"/>
  <c r="G5216" i="2" s="1"/>
  <c r="C3266" i="2"/>
  <c r="Q3266" i="2"/>
  <c r="T3266" i="2" s="1"/>
  <c r="U3266" i="2" s="1"/>
  <c r="C5225" i="2"/>
  <c r="Q5225" i="2"/>
  <c r="T5225" i="2" s="1"/>
  <c r="U5225" i="2" s="1"/>
  <c r="I5225" i="2"/>
  <c r="G5225" i="2" s="1"/>
  <c r="I1487" i="2"/>
  <c r="G1487" i="2" s="1"/>
  <c r="C1487" i="2"/>
  <c r="Q1487" i="2"/>
  <c r="T1487" i="2" s="1"/>
  <c r="U1487" i="2" s="1"/>
  <c r="C923" i="2"/>
  <c r="Q923" i="2"/>
  <c r="T923" i="2" s="1"/>
  <c r="U923" i="2" s="1"/>
  <c r="I923" i="2"/>
  <c r="G923" i="2" s="1"/>
  <c r="C1001" i="2"/>
  <c r="Q1001" i="2"/>
  <c r="T1001" i="2" s="1"/>
  <c r="U1001" i="2" s="1"/>
  <c r="C2081" i="2"/>
  <c r="Q2081" i="2"/>
  <c r="T2081" i="2" s="1"/>
  <c r="U2081" i="2" s="1"/>
  <c r="C4141" i="2"/>
  <c r="Q4141" i="2"/>
  <c r="T4141" i="2" s="1"/>
  <c r="U4141" i="2" s="1"/>
  <c r="I4130" i="2"/>
  <c r="G4130" i="2" s="1"/>
  <c r="I4139" i="2"/>
  <c r="G4139" i="2" s="1"/>
  <c r="Q3401" i="2"/>
  <c r="T3401" i="2" s="1"/>
  <c r="U3401" i="2" s="1"/>
  <c r="C3401" i="2"/>
  <c r="I3296" i="2"/>
  <c r="G3296" i="2" s="1"/>
  <c r="C3296" i="2"/>
  <c r="Q3296" i="2"/>
  <c r="T3296" i="2" s="1"/>
  <c r="U3296" i="2" s="1"/>
  <c r="C1379" i="2"/>
  <c r="I1379" i="2"/>
  <c r="G1379" i="2" s="1"/>
  <c r="Q1379" i="2"/>
  <c r="T1379" i="2" s="1"/>
  <c r="U1379" i="2" s="1"/>
  <c r="I1459" i="2"/>
  <c r="G1459" i="2" s="1"/>
  <c r="C1459" i="2"/>
  <c r="Q1459" i="2"/>
  <c r="T1459" i="2" s="1"/>
  <c r="U1459" i="2" s="1"/>
  <c r="I1122" i="2"/>
  <c r="G1122" i="2" s="1"/>
  <c r="C1122" i="2"/>
  <c r="C2263" i="2"/>
  <c r="Q2263" i="2"/>
  <c r="T2263" i="2" s="1"/>
  <c r="U2263" i="2" s="1"/>
  <c r="I2263" i="2"/>
  <c r="G2263" i="2" s="1"/>
  <c r="C1942" i="2"/>
  <c r="Q1942" i="2"/>
  <c r="T1942" i="2" s="1"/>
  <c r="U1942" i="2" s="1"/>
  <c r="C3460" i="2"/>
  <c r="Q3460" i="2"/>
  <c r="T3460" i="2" s="1"/>
  <c r="U3460" i="2" s="1"/>
  <c r="I3460" i="2"/>
  <c r="G3460" i="2" s="1"/>
  <c r="C3269" i="2"/>
  <c r="Q3269" i="2"/>
  <c r="T3269" i="2" s="1"/>
  <c r="U3269" i="2" s="1"/>
  <c r="Q5220" i="2"/>
  <c r="T5220" i="2" s="1"/>
  <c r="U5220" i="2" s="1"/>
  <c r="C5220" i="2"/>
  <c r="C3308" i="2"/>
  <c r="I3308" i="2"/>
  <c r="G3308" i="2" s="1"/>
  <c r="Q3308" i="2"/>
  <c r="T3308" i="2" s="1"/>
  <c r="U3308" i="2" s="1"/>
  <c r="C1100" i="2"/>
  <c r="I1100" i="2"/>
  <c r="G1100" i="2" s="1"/>
  <c r="Q1100" i="2"/>
  <c r="T1100" i="2" s="1"/>
  <c r="U1100" i="2" s="1"/>
  <c r="C3672" i="2"/>
  <c r="Q3672" i="2"/>
  <c r="T3672" i="2" s="1"/>
  <c r="U3672" i="2" s="1"/>
  <c r="I3672" i="2"/>
  <c r="G3672" i="2" s="1"/>
  <c r="Q4766" i="2"/>
  <c r="T4766" i="2" s="1"/>
  <c r="U4766" i="2" s="1"/>
  <c r="C4766" i="2"/>
  <c r="I1495" i="2"/>
  <c r="G1495" i="2" s="1"/>
  <c r="C1495" i="2"/>
  <c r="Q1495" i="2"/>
  <c r="T1495" i="2" s="1"/>
  <c r="U1495" i="2" s="1"/>
  <c r="I2062" i="2"/>
  <c r="G2062" i="2" s="1"/>
  <c r="C2062" i="2"/>
  <c r="Q2062" i="2"/>
  <c r="T2062" i="2" s="1"/>
  <c r="U2062" i="2" s="1"/>
  <c r="I3659" i="2"/>
  <c r="G3659" i="2" s="1"/>
  <c r="Q3659" i="2"/>
  <c r="T3659" i="2" s="1"/>
  <c r="U3659" i="2" s="1"/>
  <c r="C3659" i="2"/>
  <c r="Q3620" i="2"/>
  <c r="T3620" i="2" s="1"/>
  <c r="U3620" i="2" s="1"/>
  <c r="C3620" i="2"/>
  <c r="I3620" i="2"/>
  <c r="G3620" i="2" s="1"/>
  <c r="Q3376" i="2"/>
  <c r="T3376" i="2" s="1"/>
  <c r="U3376" i="2" s="1"/>
  <c r="C3376" i="2"/>
  <c r="I1324" i="2"/>
  <c r="G1324" i="2" s="1"/>
  <c r="C1324" i="2"/>
  <c r="Q1324" i="2"/>
  <c r="T1324" i="2" s="1"/>
  <c r="U1324" i="2" s="1"/>
  <c r="Q1005" i="2"/>
  <c r="T1005" i="2" s="1"/>
  <c r="U1005" i="2" s="1"/>
  <c r="C1005" i="2"/>
  <c r="C913" i="2"/>
  <c r="Q913" i="2"/>
  <c r="T913" i="2" s="1"/>
  <c r="U913" i="2" s="1"/>
  <c r="I4141" i="2"/>
  <c r="G4141" i="2" s="1"/>
  <c r="C1715" i="2"/>
  <c r="Q1715" i="2"/>
  <c r="T1715" i="2" s="1"/>
  <c r="U1715" i="2" s="1"/>
  <c r="Q3267" i="2"/>
  <c r="T3267" i="2" s="1"/>
  <c r="U3267" i="2" s="1"/>
  <c r="C3267" i="2"/>
  <c r="I3267" i="2"/>
  <c r="G3267" i="2" s="1"/>
  <c r="C1643" i="2"/>
  <c r="I1643" i="2"/>
  <c r="G1643" i="2" s="1"/>
  <c r="Q1643" i="2"/>
  <c r="T1643" i="2" s="1"/>
  <c r="U1643" i="2" s="1"/>
  <c r="Q1288" i="2"/>
  <c r="T1288" i="2" s="1"/>
  <c r="U1288" i="2" s="1"/>
  <c r="I1288" i="2"/>
  <c r="G1288" i="2" s="1"/>
  <c r="C1288" i="2"/>
  <c r="I1402" i="2"/>
  <c r="G1402" i="2" s="1"/>
  <c r="C1402" i="2"/>
  <c r="I1423" i="2"/>
  <c r="G1423" i="2" s="1"/>
  <c r="Q1423" i="2"/>
  <c r="T1423" i="2" s="1"/>
  <c r="U1423" i="2" s="1"/>
  <c r="C1423" i="2"/>
  <c r="I1931" i="2"/>
  <c r="G1931" i="2" s="1"/>
  <c r="C4604" i="2"/>
  <c r="I4604" i="2"/>
  <c r="G4604" i="2" s="1"/>
  <c r="Q4604" i="2"/>
  <c r="T4604" i="2" s="1"/>
  <c r="U4604" i="2" s="1"/>
  <c r="Q2104" i="2"/>
  <c r="T2104" i="2" s="1"/>
  <c r="U2104" i="2" s="1"/>
  <c r="I2104" i="2"/>
  <c r="G2104" i="2" s="1"/>
  <c r="C2104" i="2"/>
  <c r="I2330" i="2"/>
  <c r="G2330" i="2" s="1"/>
  <c r="C2330" i="2"/>
  <c r="Q2330" i="2"/>
  <c r="T2330" i="2" s="1"/>
  <c r="U2330" i="2" s="1"/>
  <c r="C4596" i="2"/>
  <c r="I4596" i="2"/>
  <c r="G4596" i="2" s="1"/>
  <c r="I3269" i="2"/>
  <c r="G3269" i="2" s="1"/>
  <c r="C1651" i="2"/>
  <c r="I1651" i="2"/>
  <c r="G1651" i="2" s="1"/>
  <c r="Q1651" i="2"/>
  <c r="T1651" i="2" s="1"/>
  <c r="U1651" i="2" s="1"/>
  <c r="C1390" i="2"/>
  <c r="I1390" i="2"/>
  <c r="G1390" i="2" s="1"/>
  <c r="C3444" i="2"/>
  <c r="Q3444" i="2"/>
  <c r="T3444" i="2" s="1"/>
  <c r="U3444" i="2" s="1"/>
  <c r="Q3568" i="2"/>
  <c r="T3568" i="2" s="1"/>
  <c r="U3568" i="2" s="1"/>
  <c r="C3568" i="2"/>
  <c r="I3264" i="2"/>
  <c r="G3264" i="2" s="1"/>
  <c r="C3264" i="2"/>
  <c r="Q3264" i="2"/>
  <c r="T3264" i="2" s="1"/>
  <c r="U3264" i="2" s="1"/>
  <c r="I4679" i="2"/>
  <c r="G4679" i="2" s="1"/>
  <c r="Q4679" i="2"/>
  <c r="T4679" i="2" s="1"/>
  <c r="U4679" i="2" s="1"/>
  <c r="C4679" i="2"/>
  <c r="Q1523" i="2"/>
  <c r="T1523" i="2" s="1"/>
  <c r="U1523" i="2" s="1"/>
  <c r="I1523" i="2"/>
  <c r="G1523" i="2" s="1"/>
  <c r="C1523" i="2"/>
  <c r="C1066" i="2"/>
  <c r="Q1066" i="2"/>
  <c r="T1066" i="2" s="1"/>
  <c r="U1066" i="2" s="1"/>
  <c r="C2203" i="2"/>
  <c r="Q2203" i="2"/>
  <c r="T2203" i="2" s="1"/>
  <c r="U2203" i="2" s="1"/>
  <c r="I2203" i="2"/>
  <c r="G2203" i="2" s="1"/>
  <c r="C3316" i="2"/>
  <c r="Q3316" i="2"/>
  <c r="T3316" i="2" s="1"/>
  <c r="U3316" i="2" s="1"/>
  <c r="I3316" i="2"/>
  <c r="G3316" i="2" s="1"/>
  <c r="Q4724" i="2"/>
  <c r="T4724" i="2" s="1"/>
  <c r="U4724" i="2" s="1"/>
  <c r="C4724" i="2"/>
  <c r="C1316" i="2"/>
  <c r="I1316" i="2"/>
  <c r="G1316" i="2" s="1"/>
  <c r="Q1316" i="2"/>
  <c r="T1316" i="2" s="1"/>
  <c r="U1316" i="2" s="1"/>
  <c r="C1038" i="2"/>
  <c r="Q1038" i="2"/>
  <c r="T1038" i="2" s="1"/>
  <c r="U1038" i="2" s="1"/>
  <c r="Q1009" i="2"/>
  <c r="T1009" i="2" s="1"/>
  <c r="U1009" i="2" s="1"/>
  <c r="C1009" i="2"/>
  <c r="C4126" i="2"/>
  <c r="I4126" i="2"/>
  <c r="G4126" i="2" s="1"/>
  <c r="Q4126" i="2"/>
  <c r="T4126" i="2" s="1"/>
  <c r="U4126" i="2" s="1"/>
  <c r="Q3671" i="2"/>
  <c r="T3671" i="2" s="1"/>
  <c r="U3671" i="2" s="1"/>
  <c r="C3671" i="2"/>
  <c r="I3671" i="2"/>
  <c r="G3671" i="2" s="1"/>
  <c r="C3263" i="2"/>
  <c r="Q3263" i="2"/>
  <c r="T3263" i="2" s="1"/>
  <c r="U3263" i="2" s="1"/>
  <c r="I1284" i="2"/>
  <c r="G1284" i="2" s="1"/>
  <c r="C1284" i="2"/>
  <c r="C1930" i="2"/>
  <c r="Q1930" i="2"/>
  <c r="T1930" i="2" s="1"/>
  <c r="U1930" i="2" s="1"/>
  <c r="C3440" i="2"/>
  <c r="Q3440" i="2"/>
  <c r="T3440" i="2" s="1"/>
  <c r="U3440" i="2" s="1"/>
  <c r="I4724" i="2"/>
  <c r="G4724" i="2" s="1"/>
  <c r="C4554" i="2"/>
  <c r="Q4554" i="2"/>
  <c r="T4554" i="2" s="1"/>
  <c r="U4554" i="2" s="1"/>
  <c r="I4554" i="2"/>
  <c r="G4554" i="2" s="1"/>
  <c r="I1479" i="2"/>
  <c r="G1479" i="2" s="1"/>
  <c r="Q1479" i="2"/>
  <c r="T1479" i="2" s="1"/>
  <c r="U1479" i="2" s="1"/>
  <c r="C1479" i="2"/>
  <c r="Q2287" i="2"/>
  <c r="T2287" i="2" s="1"/>
  <c r="U2287" i="2" s="1"/>
  <c r="C2287" i="2"/>
  <c r="Q4672" i="2"/>
  <c r="T4672" i="2" s="1"/>
  <c r="U4672" i="2" s="1"/>
  <c r="C4672" i="2"/>
  <c r="Q5233" i="2"/>
  <c r="T5233" i="2" s="1"/>
  <c r="U5233" i="2" s="1"/>
  <c r="C5233" i="2"/>
  <c r="I5233" i="2"/>
  <c r="G5233" i="2" s="1"/>
  <c r="I1930" i="2"/>
  <c r="G1930" i="2" s="1"/>
  <c r="I3266" i="2"/>
  <c r="G3266" i="2" s="1"/>
  <c r="I1728" i="2"/>
  <c r="G1728" i="2" s="1"/>
  <c r="C1728" i="2"/>
  <c r="Q1728" i="2"/>
  <c r="T1728" i="2" s="1"/>
  <c r="U1728" i="2" s="1"/>
  <c r="C3373" i="2"/>
  <c r="I3373" i="2"/>
  <c r="G3373" i="2" s="1"/>
  <c r="Q3373" i="2"/>
  <c r="T3373" i="2" s="1"/>
  <c r="U3373" i="2" s="1"/>
  <c r="I1038" i="2"/>
  <c r="G1038" i="2" s="1"/>
  <c r="O12" i="2" a="1"/>
  <c r="O12" i="2" s="1"/>
  <c r="C1004" i="2"/>
  <c r="Q1004" i="2"/>
  <c r="T1004" i="2" s="1"/>
  <c r="U1004" i="2" s="1"/>
  <c r="I1004" i="2"/>
  <c r="G1004" i="2" s="1"/>
  <c r="C1281" i="2"/>
  <c r="Q1281" i="2"/>
  <c r="T1281" i="2" s="1"/>
  <c r="U1281" i="2" s="1"/>
  <c r="I1281" i="2"/>
  <c r="G1281" i="2" s="1"/>
  <c r="Q2291" i="2"/>
  <c r="T2291" i="2" s="1"/>
  <c r="U2291" i="2" s="1"/>
  <c r="I2291" i="2"/>
  <c r="G2291" i="2" s="1"/>
  <c r="C2291" i="2"/>
  <c r="C2346" i="2"/>
  <c r="Q2346" i="2"/>
  <c r="T2346" i="2" s="1"/>
  <c r="U2346" i="2" s="1"/>
  <c r="I2346" i="2"/>
  <c r="G2346" i="2" s="1"/>
  <c r="Q3634" i="2"/>
  <c r="T3634" i="2" s="1"/>
  <c r="U3634" i="2" s="1"/>
  <c r="C3634" i="2"/>
  <c r="I3634" i="2"/>
  <c r="G3634" i="2" s="1"/>
  <c r="Q3570" i="2"/>
  <c r="T3570" i="2" s="1"/>
  <c r="U3570" i="2" s="1"/>
  <c r="C3570" i="2"/>
  <c r="I3570" i="2"/>
  <c r="G3570" i="2" s="1"/>
  <c r="Q3621" i="2"/>
  <c r="T3621" i="2" s="1"/>
  <c r="U3621" i="2" s="1"/>
  <c r="C3621" i="2"/>
  <c r="I3621" i="2"/>
  <c r="G3621" i="2" s="1"/>
  <c r="Q3396" i="2"/>
  <c r="T3396" i="2" s="1"/>
  <c r="U3396" i="2" s="1"/>
  <c r="I3396" i="2"/>
  <c r="G3396" i="2" s="1"/>
  <c r="C3396" i="2"/>
  <c r="Q4682" i="2"/>
  <c r="T4682" i="2" s="1"/>
  <c r="U4682" i="2" s="1"/>
  <c r="I4682" i="2"/>
  <c r="G4682" i="2" s="1"/>
  <c r="C4682" i="2"/>
  <c r="I1498" i="2"/>
  <c r="G1498" i="2" s="1"/>
  <c r="C1498" i="2"/>
  <c r="I2116" i="2"/>
  <c r="G2116" i="2" s="1"/>
  <c r="C2116" i="2"/>
  <c r="Q2116" i="2"/>
  <c r="T2116" i="2" s="1"/>
  <c r="U2116" i="2" s="1"/>
  <c r="C2378" i="2"/>
  <c r="Q2378" i="2"/>
  <c r="T2378" i="2" s="1"/>
  <c r="U2378" i="2" s="1"/>
  <c r="I2378" i="2"/>
  <c r="G2378" i="2" s="1"/>
  <c r="C1994" i="2"/>
  <c r="Q1994" i="2"/>
  <c r="T1994" i="2" s="1"/>
  <c r="U1994" i="2" s="1"/>
  <c r="Q4137" i="2"/>
  <c r="T4137" i="2" s="1"/>
  <c r="U4137" i="2" s="1"/>
  <c r="C4137" i="2"/>
  <c r="Q4140" i="2"/>
  <c r="T4140" i="2" s="1"/>
  <c r="U4140" i="2" s="1"/>
  <c r="C4140" i="2"/>
  <c r="Q3609" i="2"/>
  <c r="T3609" i="2" s="1"/>
  <c r="U3609" i="2" s="1"/>
  <c r="C3609" i="2"/>
  <c r="C3434" i="2"/>
  <c r="Q3434" i="2"/>
  <c r="T3434" i="2" s="1"/>
  <c r="U3434" i="2" s="1"/>
  <c r="C4743" i="2"/>
  <c r="Q4743" i="2"/>
  <c r="T4743" i="2" s="1"/>
  <c r="U4743" i="2" s="1"/>
  <c r="C2370" i="2"/>
  <c r="Q2370" i="2"/>
  <c r="T2370" i="2" s="1"/>
  <c r="U2370" i="2" s="1"/>
  <c r="Q4770" i="2"/>
  <c r="T4770" i="2" s="1"/>
  <c r="U4770" i="2" s="1"/>
  <c r="I4770" i="2"/>
  <c r="G4770" i="2" s="1"/>
  <c r="C4770" i="2"/>
  <c r="Q1320" i="2"/>
  <c r="T1320" i="2" s="1"/>
  <c r="U1320" i="2" s="1"/>
  <c r="I1320" i="2"/>
  <c r="G1320" i="2" s="1"/>
  <c r="C1320" i="2"/>
  <c r="I1308" i="2"/>
  <c r="G1308" i="2" s="1"/>
  <c r="C1308" i="2"/>
  <c r="Q1990" i="2"/>
  <c r="T1990" i="2" s="1"/>
  <c r="U1990" i="2" s="1"/>
  <c r="C1990" i="2"/>
  <c r="Q1958" i="2"/>
  <c r="T1958" i="2" s="1"/>
  <c r="U1958" i="2" s="1"/>
  <c r="C1958" i="2"/>
  <c r="C3249" i="2"/>
  <c r="Q3249" i="2"/>
  <c r="T3249" i="2" s="1"/>
  <c r="U3249" i="2" s="1"/>
  <c r="C3363" i="2"/>
  <c r="I3363" i="2"/>
  <c r="G3363" i="2" s="1"/>
  <c r="Q3363" i="2"/>
  <c r="T3363" i="2" s="1"/>
  <c r="U3363" i="2" s="1"/>
  <c r="C1322" i="2"/>
  <c r="Q1322" i="2"/>
  <c r="T1322" i="2" s="1"/>
  <c r="U1322" i="2" s="1"/>
  <c r="I1322" i="2"/>
  <c r="G1322" i="2" s="1"/>
  <c r="C2386" i="2"/>
  <c r="I2386" i="2"/>
  <c r="G2386" i="2" s="1"/>
  <c r="Q2386" i="2"/>
  <c r="T2386" i="2" s="1"/>
  <c r="U2386" i="2" s="1"/>
  <c r="Q3618" i="2"/>
  <c r="T3618" i="2" s="1"/>
  <c r="U3618" i="2" s="1"/>
  <c r="C3618" i="2"/>
  <c r="I3618" i="2"/>
  <c r="G3618" i="2" s="1"/>
  <c r="Q3598" i="2"/>
  <c r="T3598" i="2" s="1"/>
  <c r="U3598" i="2" s="1"/>
  <c r="C3598" i="2"/>
  <c r="I3598" i="2"/>
  <c r="G3598" i="2" s="1"/>
  <c r="Q3573" i="2"/>
  <c r="T3573" i="2" s="1"/>
  <c r="U3573" i="2" s="1"/>
  <c r="C3573" i="2"/>
  <c r="I3573" i="2"/>
  <c r="G3573" i="2" s="1"/>
  <c r="C3279" i="2"/>
  <c r="Q3279" i="2"/>
  <c r="T3279" i="2" s="1"/>
  <c r="U3279" i="2" s="1"/>
  <c r="C4669" i="2"/>
  <c r="Q4669" i="2"/>
  <c r="T4669" i="2" s="1"/>
  <c r="U4669" i="2" s="1"/>
  <c r="Q4654" i="2"/>
  <c r="T4654" i="2" s="1"/>
  <c r="U4654" i="2" s="1"/>
  <c r="C4654" i="2"/>
  <c r="I4654" i="2"/>
  <c r="G4654" i="2" s="1"/>
  <c r="C4564" i="2"/>
  <c r="Q4564" i="2"/>
  <c r="T4564" i="2" s="1"/>
  <c r="U4564" i="2" s="1"/>
  <c r="C5252" i="2"/>
  <c r="Q5252" i="2"/>
  <c r="T5252" i="2" s="1"/>
  <c r="U5252" i="2" s="1"/>
  <c r="I5252" i="2"/>
  <c r="G5252" i="2" s="1"/>
  <c r="C2151" i="2"/>
  <c r="Q2151" i="2"/>
  <c r="T2151" i="2" s="1"/>
  <c r="U2151" i="2" s="1"/>
  <c r="C2122" i="2"/>
  <c r="Q2122" i="2"/>
  <c r="T2122" i="2" s="1"/>
  <c r="U2122" i="2" s="1"/>
  <c r="Q1986" i="2"/>
  <c r="T1986" i="2" s="1"/>
  <c r="U1986" i="2" s="1"/>
  <c r="C1986" i="2"/>
  <c r="Q4135" i="2"/>
  <c r="T4135" i="2" s="1"/>
  <c r="U4135" i="2" s="1"/>
  <c r="C4135" i="2"/>
  <c r="Q3593" i="2"/>
  <c r="T3593" i="2" s="1"/>
  <c r="U3593" i="2" s="1"/>
  <c r="C3593" i="2"/>
  <c r="I3593" i="2"/>
  <c r="G3593" i="2" s="1"/>
  <c r="Q4674" i="2"/>
  <c r="T4674" i="2" s="1"/>
  <c r="U4674" i="2" s="1"/>
  <c r="C4674" i="2"/>
  <c r="I4674" i="2"/>
  <c r="G4674" i="2" s="1"/>
  <c r="Q4601" i="2"/>
  <c r="T4601" i="2" s="1"/>
  <c r="U4601" i="2" s="1"/>
  <c r="C4601" i="2"/>
  <c r="C5259" i="2"/>
  <c r="I5259" i="2"/>
  <c r="G5259" i="2" s="1"/>
  <c r="C5209" i="2"/>
  <c r="Q5209" i="2"/>
  <c r="T5209" i="2" s="1"/>
  <c r="U5209" i="2" s="1"/>
  <c r="C1948" i="2"/>
  <c r="Q1948" i="2"/>
  <c r="T1948" i="2" s="1"/>
  <c r="U1948" i="2" s="1"/>
  <c r="C4550" i="2"/>
  <c r="Q4550" i="2"/>
  <c r="T4550" i="2" s="1"/>
  <c r="U4550" i="2" s="1"/>
  <c r="I4550" i="2"/>
  <c r="G4550" i="2" s="1"/>
  <c r="C1982" i="2"/>
  <c r="Q1982" i="2"/>
  <c r="T1982" i="2" s="1"/>
  <c r="U1982" i="2" s="1"/>
  <c r="C1950" i="2"/>
  <c r="Q1950" i="2"/>
  <c r="T1950" i="2" s="1"/>
  <c r="U1950" i="2" s="1"/>
  <c r="Q3605" i="2"/>
  <c r="T3605" i="2" s="1"/>
  <c r="U3605" i="2" s="1"/>
  <c r="C3605" i="2"/>
  <c r="I3605" i="2"/>
  <c r="G3605" i="2" s="1"/>
  <c r="C3355" i="2"/>
  <c r="I3355" i="2"/>
  <c r="G3355" i="2" s="1"/>
  <c r="Q3355" i="2"/>
  <c r="T3355" i="2" s="1"/>
  <c r="U3355" i="2" s="1"/>
  <c r="C3221" i="2"/>
  <c r="Q3221" i="2"/>
  <c r="T3221" i="2" s="1"/>
  <c r="U3221" i="2" s="1"/>
  <c r="I3221" i="2"/>
  <c r="G3221" i="2" s="1"/>
  <c r="C4656" i="2"/>
  <c r="Q4656" i="2"/>
  <c r="T4656" i="2" s="1"/>
  <c r="U4656" i="2" s="1"/>
  <c r="Q181" i="2"/>
  <c r="T181" i="2" s="1"/>
  <c r="U181" i="2" s="1"/>
  <c r="I1332" i="2"/>
  <c r="G1332" i="2" s="1"/>
  <c r="C1332" i="2"/>
  <c r="Q1332" i="2"/>
  <c r="T1332" i="2" s="1"/>
  <c r="U1332" i="2" s="1"/>
  <c r="Q1296" i="2"/>
  <c r="T1296" i="2" s="1"/>
  <c r="U1296" i="2" s="1"/>
  <c r="C1296" i="2"/>
  <c r="C1000" i="2"/>
  <c r="Q1000" i="2"/>
  <c r="T1000" i="2" s="1"/>
  <c r="U1000" i="2" s="1"/>
  <c r="I1000" i="2"/>
  <c r="G1000" i="2" s="1"/>
  <c r="C2354" i="2"/>
  <c r="I2354" i="2"/>
  <c r="G2354" i="2" s="1"/>
  <c r="Q2354" i="2"/>
  <c r="T2354" i="2" s="1"/>
  <c r="U2354" i="2" s="1"/>
  <c r="Q3602" i="2"/>
  <c r="T3602" i="2" s="1"/>
  <c r="U3602" i="2" s="1"/>
  <c r="C3602" i="2"/>
  <c r="I3602" i="2"/>
  <c r="G3602" i="2" s="1"/>
  <c r="Q3566" i="2"/>
  <c r="T3566" i="2" s="1"/>
  <c r="U3566" i="2" s="1"/>
  <c r="C3566" i="2"/>
  <c r="Q3304" i="2"/>
  <c r="T3304" i="2" s="1"/>
  <c r="U3304" i="2" s="1"/>
  <c r="I3304" i="2"/>
  <c r="G3304" i="2" s="1"/>
  <c r="C3304" i="2"/>
  <c r="Q4624" i="2"/>
  <c r="T4624" i="2" s="1"/>
  <c r="U4624" i="2" s="1"/>
  <c r="C4624" i="2"/>
  <c r="I4624" i="2"/>
  <c r="G4624" i="2" s="1"/>
  <c r="Q5206" i="2"/>
  <c r="T5206" i="2" s="1"/>
  <c r="U5206" i="2" s="1"/>
  <c r="C5206" i="2"/>
  <c r="I5206" i="2"/>
  <c r="G5206" i="2" s="1"/>
  <c r="C1043" i="2"/>
  <c r="Q1043" i="2"/>
  <c r="T1043" i="2" s="1"/>
  <c r="U1043" i="2" s="1"/>
  <c r="I2151" i="2"/>
  <c r="G2151" i="2" s="1"/>
  <c r="C2314" i="2"/>
  <c r="Q2314" i="2"/>
  <c r="T2314" i="2" s="1"/>
  <c r="U2314" i="2" s="1"/>
  <c r="I2314" i="2"/>
  <c r="G2314" i="2" s="1"/>
  <c r="I2092" i="2"/>
  <c r="G2092" i="2" s="1"/>
  <c r="C2092" i="2"/>
  <c r="Q2092" i="2"/>
  <c r="T2092" i="2" s="1"/>
  <c r="U2092" i="2" s="1"/>
  <c r="C1962" i="2"/>
  <c r="Q1962" i="2"/>
  <c r="T1962" i="2" s="1"/>
  <c r="U1962" i="2" s="1"/>
  <c r="Q4129" i="2"/>
  <c r="T4129" i="2" s="1"/>
  <c r="U4129" i="2" s="1"/>
  <c r="C4129" i="2"/>
  <c r="I4135" i="2"/>
  <c r="G4135" i="2" s="1"/>
  <c r="Q4132" i="2"/>
  <c r="T4132" i="2" s="1"/>
  <c r="U4132" i="2" s="1"/>
  <c r="C4132" i="2"/>
  <c r="Q3641" i="2"/>
  <c r="T3641" i="2" s="1"/>
  <c r="U3641" i="2" s="1"/>
  <c r="C3641" i="2"/>
  <c r="I3641" i="2"/>
  <c r="G3641" i="2" s="1"/>
  <c r="Q3577" i="2"/>
  <c r="T3577" i="2" s="1"/>
  <c r="U3577" i="2" s="1"/>
  <c r="C3577" i="2"/>
  <c r="I3577" i="2"/>
  <c r="G3577" i="2" s="1"/>
  <c r="Q3402" i="2"/>
  <c r="T3402" i="2" s="1"/>
  <c r="U3402" i="2" s="1"/>
  <c r="I3402" i="2"/>
  <c r="G3402" i="2" s="1"/>
  <c r="C3402" i="2"/>
  <c r="Q3637" i="2"/>
  <c r="T3637" i="2" s="1"/>
  <c r="U3637" i="2" s="1"/>
  <c r="C3637" i="2"/>
  <c r="I3637" i="2"/>
  <c r="G3637" i="2" s="1"/>
  <c r="Q4670" i="2"/>
  <c r="T4670" i="2" s="1"/>
  <c r="U4670" i="2" s="1"/>
  <c r="C4670" i="2"/>
  <c r="Q4684" i="2"/>
  <c r="T4684" i="2" s="1"/>
  <c r="U4684" i="2" s="1"/>
  <c r="I4684" i="2"/>
  <c r="G4684" i="2" s="1"/>
  <c r="C4684" i="2"/>
  <c r="Q4613" i="2"/>
  <c r="T4613" i="2" s="1"/>
  <c r="U4613" i="2" s="1"/>
  <c r="C4613" i="2"/>
  <c r="C5251" i="2"/>
  <c r="Q5251" i="2"/>
  <c r="T5251" i="2" s="1"/>
  <c r="U5251" i="2" s="1"/>
  <c r="I5251" i="2"/>
  <c r="G5251" i="2" s="1"/>
  <c r="I1483" i="2"/>
  <c r="G1483" i="2" s="1"/>
  <c r="C1483" i="2"/>
  <c r="Q1483" i="2"/>
  <c r="T1483" i="2" s="1"/>
  <c r="U1483" i="2" s="1"/>
  <c r="Q1102" i="2"/>
  <c r="T1102" i="2" s="1"/>
  <c r="U1102" i="2" s="1"/>
  <c r="I1102" i="2"/>
  <c r="G1102" i="2" s="1"/>
  <c r="C1102" i="2"/>
  <c r="C1974" i="2"/>
  <c r="Q1974" i="2"/>
  <c r="T1974" i="2" s="1"/>
  <c r="U1974" i="2" s="1"/>
  <c r="Q3394" i="2"/>
  <c r="T3394" i="2" s="1"/>
  <c r="U3394" i="2" s="1"/>
  <c r="I3394" i="2"/>
  <c r="G3394" i="2" s="1"/>
  <c r="C3394" i="2"/>
  <c r="C3347" i="2"/>
  <c r="I3347" i="2"/>
  <c r="G3347" i="2" s="1"/>
  <c r="Q3347" i="2"/>
  <c r="T3347" i="2" s="1"/>
  <c r="U3347" i="2" s="1"/>
  <c r="C4600" i="2"/>
  <c r="Q4600" i="2"/>
  <c r="T4600" i="2" s="1"/>
  <c r="U4600" i="2" s="1"/>
  <c r="Q5259" i="2"/>
  <c r="T5259" i="2" s="1"/>
  <c r="U5259" i="2" s="1"/>
  <c r="I4600" i="2"/>
  <c r="G4600" i="2" s="1"/>
  <c r="I1330" i="2"/>
  <c r="G1330" i="2" s="1"/>
  <c r="C1330" i="2"/>
  <c r="Q1330" i="2"/>
  <c r="T1330" i="2" s="1"/>
  <c r="U1330" i="2" s="1"/>
  <c r="I1314" i="2"/>
  <c r="G1314" i="2" s="1"/>
  <c r="C1314" i="2"/>
  <c r="Q1314" i="2"/>
  <c r="T1314" i="2" s="1"/>
  <c r="U1314" i="2" s="1"/>
  <c r="I1110" i="2"/>
  <c r="G1110" i="2" s="1"/>
  <c r="C1110" i="2"/>
  <c r="C1310" i="2"/>
  <c r="I1310" i="2"/>
  <c r="G1310" i="2" s="1"/>
  <c r="C1294" i="2"/>
  <c r="I1294" i="2"/>
  <c r="G1294" i="2" s="1"/>
  <c r="Q1294" i="2"/>
  <c r="T1294" i="2" s="1"/>
  <c r="U1294" i="2" s="1"/>
  <c r="Q3586" i="2"/>
  <c r="T3586" i="2" s="1"/>
  <c r="U3586" i="2" s="1"/>
  <c r="C3586" i="2"/>
  <c r="I3586" i="2"/>
  <c r="G3586" i="2" s="1"/>
  <c r="I3397" i="2"/>
  <c r="G3397" i="2" s="1"/>
  <c r="Q3397" i="2"/>
  <c r="T3397" i="2" s="1"/>
  <c r="U3397" i="2" s="1"/>
  <c r="C3397" i="2"/>
  <c r="Q4710" i="2"/>
  <c r="T4710" i="2" s="1"/>
  <c r="U4710" i="2" s="1"/>
  <c r="C4710" i="2"/>
  <c r="C4651" i="2"/>
  <c r="Q4651" i="2"/>
  <c r="T4651" i="2" s="1"/>
  <c r="U4651" i="2" s="1"/>
  <c r="Q4655" i="2"/>
  <c r="T4655" i="2" s="1"/>
  <c r="U4655" i="2" s="1"/>
  <c r="C4655" i="2"/>
  <c r="C5244" i="2"/>
  <c r="Q5244" i="2"/>
  <c r="T5244" i="2" s="1"/>
  <c r="U5244" i="2" s="1"/>
  <c r="C1299" i="2"/>
  <c r="Q1299" i="2"/>
  <c r="T1299" i="2" s="1"/>
  <c r="U1299" i="2" s="1"/>
  <c r="I1299" i="2"/>
  <c r="G1299" i="2" s="1"/>
  <c r="C2119" i="2"/>
  <c r="Q2119" i="2"/>
  <c r="T2119" i="2" s="1"/>
  <c r="U2119" i="2" s="1"/>
  <c r="C2096" i="2"/>
  <c r="Q2096" i="2"/>
  <c r="T2096" i="2" s="1"/>
  <c r="U2096" i="2" s="1"/>
  <c r="I2096" i="2"/>
  <c r="G2096" i="2" s="1"/>
  <c r="C2179" i="2"/>
  <c r="Q2179" i="2"/>
  <c r="T2179" i="2" s="1"/>
  <c r="U2179" i="2" s="1"/>
  <c r="I2179" i="2"/>
  <c r="G2179" i="2" s="1"/>
  <c r="Q1954" i="2"/>
  <c r="T1954" i="2" s="1"/>
  <c r="U1954" i="2" s="1"/>
  <c r="C1954" i="2"/>
  <c r="Q3625" i="2"/>
  <c r="T3625" i="2" s="1"/>
  <c r="U3625" i="2" s="1"/>
  <c r="C3625" i="2"/>
  <c r="I3625" i="2"/>
  <c r="G3625" i="2" s="1"/>
  <c r="Q3561" i="2"/>
  <c r="T3561" i="2" s="1"/>
  <c r="U3561" i="2" s="1"/>
  <c r="C3561" i="2"/>
  <c r="I3561" i="2"/>
  <c r="G3561" i="2" s="1"/>
  <c r="Q3614" i="2"/>
  <c r="T3614" i="2" s="1"/>
  <c r="U3614" i="2" s="1"/>
  <c r="C3614" i="2"/>
  <c r="I3614" i="2"/>
  <c r="G3614" i="2" s="1"/>
  <c r="Q3687" i="2"/>
  <c r="T3687" i="2" s="1"/>
  <c r="U3687" i="2" s="1"/>
  <c r="C3687" i="2"/>
  <c r="I3687" i="2"/>
  <c r="G3687" i="2" s="1"/>
  <c r="I3300" i="2"/>
  <c r="G3300" i="2" s="1"/>
  <c r="C3300" i="2"/>
  <c r="Q3300" i="2"/>
  <c r="T3300" i="2" s="1"/>
  <c r="U3300" i="2" s="1"/>
  <c r="Q4661" i="2"/>
  <c r="T4661" i="2" s="1"/>
  <c r="U4661" i="2" s="1"/>
  <c r="C4661" i="2"/>
  <c r="Q4597" i="2"/>
  <c r="T4597" i="2" s="1"/>
  <c r="U4597" i="2" s="1"/>
  <c r="C4597" i="2"/>
  <c r="I4576" i="2"/>
  <c r="G4576" i="2" s="1"/>
  <c r="Q4576" i="2"/>
  <c r="T4576" i="2" s="1"/>
  <c r="U4576" i="2" s="1"/>
  <c r="C4576" i="2"/>
  <c r="Q5268" i="2"/>
  <c r="T5268" i="2" s="1"/>
  <c r="U5268" i="2" s="1"/>
  <c r="C5268" i="2"/>
  <c r="Q1293" i="2"/>
  <c r="T1293" i="2" s="1"/>
  <c r="U1293" i="2" s="1"/>
  <c r="I1293" i="2"/>
  <c r="G1293" i="2" s="1"/>
  <c r="C1293" i="2"/>
  <c r="C4090" i="2"/>
  <c r="Q4090" i="2"/>
  <c r="T4090" i="2" s="1"/>
  <c r="U4090" i="2" s="1"/>
  <c r="I4090" i="2"/>
  <c r="G4090" i="2" s="1"/>
  <c r="Q3256" i="2"/>
  <c r="T3256" i="2" s="1"/>
  <c r="U3256" i="2" s="1"/>
  <c r="C3256" i="2"/>
  <c r="I4564" i="2"/>
  <c r="G4564" i="2" s="1"/>
  <c r="I1475" i="2"/>
  <c r="G1475" i="2" s="1"/>
  <c r="C1475" i="2"/>
  <c r="Q1475" i="2"/>
  <c r="T1475" i="2" s="1"/>
  <c r="U1475" i="2" s="1"/>
  <c r="I1328" i="2"/>
  <c r="G1328" i="2" s="1"/>
  <c r="C1328" i="2"/>
  <c r="Q1328" i="2"/>
  <c r="T1328" i="2" s="1"/>
  <c r="U1328" i="2" s="1"/>
  <c r="I2302" i="2"/>
  <c r="G2302" i="2" s="1"/>
  <c r="Q2302" i="2"/>
  <c r="T2302" i="2" s="1"/>
  <c r="U2302" i="2" s="1"/>
  <c r="C2302" i="2"/>
  <c r="C1998" i="2"/>
  <c r="Q1998" i="2"/>
  <c r="T1998" i="2" s="1"/>
  <c r="U1998" i="2" s="1"/>
  <c r="C1966" i="2"/>
  <c r="Q1966" i="2"/>
  <c r="T1966" i="2" s="1"/>
  <c r="U1966" i="2" s="1"/>
  <c r="C3371" i="2"/>
  <c r="I3371" i="2"/>
  <c r="G3371" i="2" s="1"/>
  <c r="Q3371" i="2"/>
  <c r="T3371" i="2" s="1"/>
  <c r="U3371" i="2" s="1"/>
  <c r="C3339" i="2"/>
  <c r="I3339" i="2"/>
  <c r="G3339" i="2" s="1"/>
  <c r="Q3339" i="2"/>
  <c r="T3339" i="2" s="1"/>
  <c r="U3339" i="2" s="1"/>
  <c r="Q4768" i="2"/>
  <c r="T4768" i="2" s="1"/>
  <c r="U4768" i="2" s="1"/>
  <c r="C4768" i="2"/>
  <c r="Q4738" i="2"/>
  <c r="T4738" i="2" s="1"/>
  <c r="U4738" i="2" s="1"/>
  <c r="I4738" i="2"/>
  <c r="G4738" i="2" s="1"/>
  <c r="C4738" i="2"/>
  <c r="C4549" i="2"/>
  <c r="Q4549" i="2"/>
  <c r="T4549" i="2" s="1"/>
  <c r="U4549" i="2" s="1"/>
  <c r="C5195" i="2"/>
  <c r="Q5195" i="2"/>
  <c r="T5195" i="2" s="1"/>
  <c r="U5195" i="2" s="1"/>
  <c r="C5238" i="2"/>
  <c r="Q5238" i="2"/>
  <c r="T5238" i="2" s="1"/>
  <c r="U5238" i="2" s="1"/>
  <c r="C5200" i="2"/>
  <c r="Q5200" i="2"/>
  <c r="T5200" i="2" s="1"/>
  <c r="U5200" i="2" s="1"/>
  <c r="C5190" i="2"/>
  <c r="Q5190" i="2"/>
  <c r="T5190" i="2" s="1"/>
  <c r="U5190" i="2" s="1"/>
  <c r="C5204" i="2"/>
  <c r="Q5204" i="2"/>
  <c r="T5204" i="2" s="1"/>
  <c r="U5204" i="2" s="1"/>
  <c r="I5204" i="2"/>
  <c r="G5204" i="2" s="1"/>
  <c r="I5190" i="2"/>
  <c r="G5190" i="2" s="1"/>
  <c r="C5257" i="2"/>
  <c r="Q5257" i="2"/>
  <c r="T5257" i="2" s="1"/>
  <c r="U5257" i="2" s="1"/>
  <c r="C5243" i="2"/>
  <c r="Q5243" i="2"/>
  <c r="T5243" i="2" s="1"/>
  <c r="U5243" i="2" s="1"/>
  <c r="C5199" i="2"/>
  <c r="Q5199" i="2"/>
  <c r="T5199" i="2" s="1"/>
  <c r="U5199" i="2" s="1"/>
  <c r="C5265" i="2"/>
  <c r="Q5265" i="2"/>
  <c r="T5265" i="2" s="1"/>
  <c r="U5265" i="2" s="1"/>
  <c r="C5253" i="2"/>
  <c r="Q5253" i="2"/>
  <c r="T5253" i="2" s="1"/>
  <c r="U5253" i="2" s="1"/>
  <c r="C5235" i="2"/>
  <c r="Q5235" i="2"/>
  <c r="T5235" i="2" s="1"/>
  <c r="U5235" i="2" s="1"/>
  <c r="I5195" i="2"/>
  <c r="G5195" i="2" s="1"/>
  <c r="C5239" i="2"/>
  <c r="Q5239" i="2"/>
  <c r="T5239" i="2" s="1"/>
  <c r="U5239" i="2" s="1"/>
  <c r="I5239" i="2"/>
  <c r="G5239" i="2" s="1"/>
  <c r="C5249" i="2"/>
  <c r="Q5249" i="2"/>
  <c r="T5249" i="2" s="1"/>
  <c r="U5249" i="2" s="1"/>
  <c r="Q5177" i="2"/>
  <c r="T5177" i="2" s="1"/>
  <c r="U5177" i="2" s="1"/>
  <c r="C5177" i="2"/>
  <c r="C5161" i="2"/>
  <c r="Q5161" i="2"/>
  <c r="T5161" i="2" s="1"/>
  <c r="U5161" i="2" s="1"/>
  <c r="C5145" i="2"/>
  <c r="Q5145" i="2"/>
  <c r="T5145" i="2" s="1"/>
  <c r="U5145" i="2" s="1"/>
  <c r="Q5129" i="2"/>
  <c r="T5129" i="2" s="1"/>
  <c r="U5129" i="2" s="1"/>
  <c r="C5129" i="2"/>
  <c r="Q4882" i="2"/>
  <c r="T4882" i="2" s="1"/>
  <c r="U4882" i="2" s="1"/>
  <c r="C4882" i="2"/>
  <c r="C4907" i="2"/>
  <c r="Q4907" i="2"/>
  <c r="T4907" i="2" s="1"/>
  <c r="U4907" i="2" s="1"/>
  <c r="C5180" i="2"/>
  <c r="Q5180" i="2"/>
  <c r="T5180" i="2" s="1"/>
  <c r="U5180" i="2" s="1"/>
  <c r="C5164" i="2"/>
  <c r="Q5164" i="2"/>
  <c r="T5164" i="2" s="1"/>
  <c r="U5164" i="2" s="1"/>
  <c r="Q5148" i="2"/>
  <c r="T5148" i="2" s="1"/>
  <c r="U5148" i="2" s="1"/>
  <c r="C5148" i="2"/>
  <c r="C5132" i="2"/>
  <c r="Q5132" i="2"/>
  <c r="T5132" i="2" s="1"/>
  <c r="U5132" i="2" s="1"/>
  <c r="I5132" i="2"/>
  <c r="G5132" i="2" s="1"/>
  <c r="C4896" i="2"/>
  <c r="Q4896" i="2"/>
  <c r="T4896" i="2" s="1"/>
  <c r="U4896" i="2" s="1"/>
  <c r="C4955" i="2"/>
  <c r="Q4955" i="2"/>
  <c r="T4955" i="2" s="1"/>
  <c r="U4955" i="2" s="1"/>
  <c r="C4892" i="2"/>
  <c r="Q4892" i="2"/>
  <c r="T4892" i="2" s="1"/>
  <c r="U4892" i="2" s="1"/>
  <c r="Q5175" i="2"/>
  <c r="T5175" i="2" s="1"/>
  <c r="U5175" i="2" s="1"/>
  <c r="C5175" i="2"/>
  <c r="Q5159" i="2"/>
  <c r="T5159" i="2" s="1"/>
  <c r="U5159" i="2" s="1"/>
  <c r="C5159" i="2"/>
  <c r="Q5143" i="2"/>
  <c r="T5143" i="2" s="1"/>
  <c r="U5143" i="2" s="1"/>
  <c r="C5143" i="2"/>
  <c r="Q5127" i="2"/>
  <c r="T5127" i="2" s="1"/>
  <c r="U5127" i="2" s="1"/>
  <c r="C5127" i="2"/>
  <c r="Q5030" i="2"/>
  <c r="T5030" i="2" s="1"/>
  <c r="U5030" i="2" s="1"/>
  <c r="C5030" i="2"/>
  <c r="I4892" i="2"/>
  <c r="G4892" i="2" s="1"/>
  <c r="C4619" i="2"/>
  <c r="Q4619" i="2"/>
  <c r="T4619" i="2" s="1"/>
  <c r="U4619" i="2" s="1"/>
  <c r="C4634" i="2"/>
  <c r="Q4634" i="2"/>
  <c r="T4634" i="2" s="1"/>
  <c r="U4634" i="2" s="1"/>
  <c r="I4634" i="2"/>
  <c r="G4634" i="2" s="1"/>
  <c r="C4627" i="2"/>
  <c r="Q4627" i="2"/>
  <c r="T4627" i="2" s="1"/>
  <c r="U4627" i="2" s="1"/>
  <c r="I4627" i="2"/>
  <c r="G4627" i="2" s="1"/>
  <c r="C4603" i="2"/>
  <c r="Q4603" i="2"/>
  <c r="T4603" i="2" s="1"/>
  <c r="U4603" i="2" s="1"/>
  <c r="C4563" i="2"/>
  <c r="Q4563" i="2"/>
  <c r="T4563" i="2" s="1"/>
  <c r="U4563" i="2" s="1"/>
  <c r="C4987" i="2"/>
  <c r="Q4987" i="2"/>
  <c r="T4987" i="2" s="1"/>
  <c r="U4987" i="2" s="1"/>
  <c r="I5161" i="2"/>
  <c r="G5161" i="2" s="1"/>
  <c r="I5145" i="2"/>
  <c r="G5145" i="2" s="1"/>
  <c r="I5129" i="2"/>
  <c r="G5129" i="2" s="1"/>
  <c r="C4581" i="2"/>
  <c r="Q4581" i="2"/>
  <c r="T4581" i="2" s="1"/>
  <c r="U4581" i="2" s="1"/>
  <c r="Q5189" i="2"/>
  <c r="T5189" i="2" s="1"/>
  <c r="U5189" i="2" s="1"/>
  <c r="C5189" i="2"/>
  <c r="Q5173" i="2"/>
  <c r="T5173" i="2" s="1"/>
  <c r="U5173" i="2" s="1"/>
  <c r="C5173" i="2"/>
  <c r="Q5157" i="2"/>
  <c r="T5157" i="2" s="1"/>
  <c r="U5157" i="2" s="1"/>
  <c r="C5157" i="2"/>
  <c r="C5141" i="2"/>
  <c r="Q5141" i="2"/>
  <c r="T5141" i="2" s="1"/>
  <c r="U5141" i="2" s="1"/>
  <c r="C5125" i="2"/>
  <c r="Q5125" i="2"/>
  <c r="T5125" i="2" s="1"/>
  <c r="U5125" i="2" s="1"/>
  <c r="I4907" i="2"/>
  <c r="G4907" i="2" s="1"/>
  <c r="C5176" i="2"/>
  <c r="Q5176" i="2"/>
  <c r="T5176" i="2" s="1"/>
  <c r="U5176" i="2" s="1"/>
  <c r="C5160" i="2"/>
  <c r="Q5160" i="2"/>
  <c r="T5160" i="2" s="1"/>
  <c r="U5160" i="2" s="1"/>
  <c r="Q5144" i="2"/>
  <c r="T5144" i="2" s="1"/>
  <c r="U5144" i="2" s="1"/>
  <c r="C5144" i="2"/>
  <c r="C5128" i="2"/>
  <c r="Q5128" i="2"/>
  <c r="T5128" i="2" s="1"/>
  <c r="U5128" i="2" s="1"/>
  <c r="I5180" i="2"/>
  <c r="G5180" i="2" s="1"/>
  <c r="I5176" i="2"/>
  <c r="G5176" i="2" s="1"/>
  <c r="I5164" i="2"/>
  <c r="G5164" i="2" s="1"/>
  <c r="I5160" i="2"/>
  <c r="G5160" i="2" s="1"/>
  <c r="I5148" i="2"/>
  <c r="G5148" i="2" s="1"/>
  <c r="C4939" i="2"/>
  <c r="Q4939" i="2"/>
  <c r="T4939" i="2" s="1"/>
  <c r="U4939" i="2" s="1"/>
  <c r="C4997" i="2"/>
  <c r="Q4997" i="2"/>
  <c r="T4997" i="2" s="1"/>
  <c r="U4997" i="2" s="1"/>
  <c r="I4997" i="2"/>
  <c r="G4997" i="2" s="1"/>
  <c r="Q4880" i="2"/>
  <c r="T4880" i="2" s="1"/>
  <c r="U4880" i="2" s="1"/>
  <c r="C4880" i="2"/>
  <c r="C4573" i="2"/>
  <c r="Q4573" i="2"/>
  <c r="T4573" i="2" s="1"/>
  <c r="U4573" i="2" s="1"/>
  <c r="C4548" i="2"/>
  <c r="Q4548" i="2"/>
  <c r="T4548" i="2" s="1"/>
  <c r="U4548" i="2" s="1"/>
  <c r="I4548" i="2"/>
  <c r="G4548" i="2" s="1"/>
  <c r="C4923" i="2"/>
  <c r="Q4923" i="2"/>
  <c r="T4923" i="2" s="1"/>
  <c r="U4923" i="2" s="1"/>
  <c r="Q5187" i="2"/>
  <c r="T5187" i="2" s="1"/>
  <c r="U5187" i="2" s="1"/>
  <c r="C5187" i="2"/>
  <c r="Q5171" i="2"/>
  <c r="T5171" i="2" s="1"/>
  <c r="U5171" i="2" s="1"/>
  <c r="C5171" i="2"/>
  <c r="C5155" i="2"/>
  <c r="Q5155" i="2"/>
  <c r="T5155" i="2" s="1"/>
  <c r="U5155" i="2" s="1"/>
  <c r="Q5139" i="2"/>
  <c r="T5139" i="2" s="1"/>
  <c r="U5139" i="2" s="1"/>
  <c r="C5139" i="2"/>
  <c r="Q5032" i="2"/>
  <c r="T5032" i="2" s="1"/>
  <c r="U5032" i="2" s="1"/>
  <c r="C5032" i="2"/>
  <c r="Q5022" i="2"/>
  <c r="T5022" i="2" s="1"/>
  <c r="U5022" i="2" s="1"/>
  <c r="C5022" i="2"/>
  <c r="Q5004" i="2"/>
  <c r="T5004" i="2" s="1"/>
  <c r="U5004" i="2" s="1"/>
  <c r="C5004" i="2"/>
  <c r="C4979" i="2"/>
  <c r="Q4979" i="2"/>
  <c r="T4979" i="2" s="1"/>
  <c r="U4979" i="2" s="1"/>
  <c r="C4915" i="2"/>
  <c r="Q4915" i="2"/>
  <c r="T4915" i="2" s="1"/>
  <c r="U4915" i="2" s="1"/>
  <c r="I4896" i="2"/>
  <c r="G4896" i="2" s="1"/>
  <c r="I4880" i="2"/>
  <c r="G4880" i="2" s="1"/>
  <c r="I5177" i="2"/>
  <c r="G5177" i="2" s="1"/>
  <c r="C4884" i="2"/>
  <c r="Q4884" i="2"/>
  <c r="T4884" i="2" s="1"/>
  <c r="U4884" i="2" s="1"/>
  <c r="Q5185" i="2"/>
  <c r="T5185" i="2" s="1"/>
  <c r="U5185" i="2" s="1"/>
  <c r="C5185" i="2"/>
  <c r="Q5169" i="2"/>
  <c r="T5169" i="2" s="1"/>
  <c r="U5169" i="2" s="1"/>
  <c r="C5169" i="2"/>
  <c r="Q5153" i="2"/>
  <c r="T5153" i="2" s="1"/>
  <c r="U5153" i="2" s="1"/>
  <c r="C5153" i="2"/>
  <c r="Q5137" i="2"/>
  <c r="T5137" i="2" s="1"/>
  <c r="U5137" i="2" s="1"/>
  <c r="C5137" i="2"/>
  <c r="C5188" i="2"/>
  <c r="Q5188" i="2"/>
  <c r="T5188" i="2" s="1"/>
  <c r="U5188" i="2" s="1"/>
  <c r="C5172" i="2"/>
  <c r="Q5172" i="2"/>
  <c r="T5172" i="2" s="1"/>
  <c r="U5172" i="2" s="1"/>
  <c r="C5156" i="2"/>
  <c r="Q5156" i="2"/>
  <c r="T5156" i="2" s="1"/>
  <c r="U5156" i="2" s="1"/>
  <c r="Q5140" i="2"/>
  <c r="T5140" i="2" s="1"/>
  <c r="U5140" i="2" s="1"/>
  <c r="C5140" i="2"/>
  <c r="C5124" i="2"/>
  <c r="Q5124" i="2"/>
  <c r="T5124" i="2" s="1"/>
  <c r="U5124" i="2" s="1"/>
  <c r="C4965" i="2"/>
  <c r="Q4965" i="2"/>
  <c r="T4965" i="2" s="1"/>
  <c r="U4965" i="2" s="1"/>
  <c r="C4633" i="2"/>
  <c r="Q4633" i="2"/>
  <c r="T4633" i="2" s="1"/>
  <c r="U4633" i="2" s="1"/>
  <c r="Q5183" i="2"/>
  <c r="T5183" i="2" s="1"/>
  <c r="U5183" i="2" s="1"/>
  <c r="C5183" i="2"/>
  <c r="C5167" i="2"/>
  <c r="Q5167" i="2"/>
  <c r="T5167" i="2" s="1"/>
  <c r="U5167" i="2" s="1"/>
  <c r="C5151" i="2"/>
  <c r="Q5151" i="2"/>
  <c r="T5151" i="2" s="1"/>
  <c r="U5151" i="2" s="1"/>
  <c r="C5135" i="2"/>
  <c r="Q5135" i="2"/>
  <c r="T5135" i="2" s="1"/>
  <c r="U5135" i="2" s="1"/>
  <c r="Q5016" i="2"/>
  <c r="T5016" i="2" s="1"/>
  <c r="U5016" i="2" s="1"/>
  <c r="C5016" i="2"/>
  <c r="Q5014" i="2"/>
  <c r="T5014" i="2" s="1"/>
  <c r="U5014" i="2" s="1"/>
  <c r="C5014" i="2"/>
  <c r="Q5026" i="2"/>
  <c r="T5026" i="2" s="1"/>
  <c r="U5026" i="2" s="1"/>
  <c r="C5026" i="2"/>
  <c r="C4578" i="2"/>
  <c r="Q4578" i="2"/>
  <c r="T4578" i="2" s="1"/>
  <c r="U4578" i="2" s="1"/>
  <c r="C4618" i="2"/>
  <c r="Q4618" i="2"/>
  <c r="T4618" i="2" s="1"/>
  <c r="U4618" i="2" s="1"/>
  <c r="C4544" i="2"/>
  <c r="Q4544" i="2"/>
  <c r="T4544" i="2" s="1"/>
  <c r="U4544" i="2" s="1"/>
  <c r="Q4542" i="2"/>
  <c r="T4542" i="2" s="1"/>
  <c r="U4542" i="2" s="1"/>
  <c r="C4542" i="2"/>
  <c r="I5189" i="2"/>
  <c r="G5189" i="2" s="1"/>
  <c r="I5185" i="2"/>
  <c r="G5185" i="2" s="1"/>
  <c r="I5173" i="2"/>
  <c r="G5173" i="2" s="1"/>
  <c r="I5167" i="2"/>
  <c r="G5167" i="2" s="1"/>
  <c r="I5135" i="2"/>
  <c r="G5135" i="2" s="1"/>
  <c r="Q5181" i="2"/>
  <c r="T5181" i="2" s="1"/>
  <c r="U5181" i="2" s="1"/>
  <c r="C5181" i="2"/>
  <c r="C5165" i="2"/>
  <c r="Q5165" i="2"/>
  <c r="T5165" i="2" s="1"/>
  <c r="U5165" i="2" s="1"/>
  <c r="Q5149" i="2"/>
  <c r="T5149" i="2" s="1"/>
  <c r="U5149" i="2" s="1"/>
  <c r="C5149" i="2"/>
  <c r="C5133" i="2"/>
  <c r="Q5133" i="2"/>
  <c r="T5133" i="2" s="1"/>
  <c r="U5133" i="2" s="1"/>
  <c r="C4590" i="2"/>
  <c r="Q4590" i="2"/>
  <c r="T4590" i="2" s="1"/>
  <c r="U4590" i="2" s="1"/>
  <c r="C4588" i="2"/>
  <c r="Q4588" i="2"/>
  <c r="T4588" i="2" s="1"/>
  <c r="U4588" i="2" s="1"/>
  <c r="C4900" i="2"/>
  <c r="Q4900" i="2"/>
  <c r="T4900" i="2" s="1"/>
  <c r="U4900" i="2" s="1"/>
  <c r="C5184" i="2"/>
  <c r="Q5184" i="2"/>
  <c r="T5184" i="2" s="1"/>
  <c r="U5184" i="2" s="1"/>
  <c r="C5168" i="2"/>
  <c r="Q5168" i="2"/>
  <c r="T5168" i="2" s="1"/>
  <c r="U5168" i="2" s="1"/>
  <c r="Q5152" i="2"/>
  <c r="T5152" i="2" s="1"/>
  <c r="U5152" i="2" s="1"/>
  <c r="C5152" i="2"/>
  <c r="Q5136" i="2"/>
  <c r="T5136" i="2" s="1"/>
  <c r="U5136" i="2" s="1"/>
  <c r="C5136" i="2"/>
  <c r="C5007" i="2"/>
  <c r="Q5007" i="2"/>
  <c r="T5007" i="2" s="1"/>
  <c r="U5007" i="2" s="1"/>
  <c r="C4629" i="2"/>
  <c r="Q4629" i="2"/>
  <c r="T4629" i="2" s="1"/>
  <c r="U4629" i="2" s="1"/>
  <c r="Q5179" i="2"/>
  <c r="T5179" i="2" s="1"/>
  <c r="U5179" i="2" s="1"/>
  <c r="C5179" i="2"/>
  <c r="C5163" i="2"/>
  <c r="Q5163" i="2"/>
  <c r="T5163" i="2" s="1"/>
  <c r="U5163" i="2" s="1"/>
  <c r="C5147" i="2"/>
  <c r="Q5147" i="2"/>
  <c r="T5147" i="2" s="1"/>
  <c r="U5147" i="2" s="1"/>
  <c r="Q5131" i="2"/>
  <c r="T5131" i="2" s="1"/>
  <c r="U5131" i="2" s="1"/>
  <c r="C5131" i="2"/>
  <c r="C4947" i="2"/>
  <c r="Q4947" i="2"/>
  <c r="T4947" i="2" s="1"/>
  <c r="U4947" i="2" s="1"/>
  <c r="I4882" i="2"/>
  <c r="G4882" i="2" s="1"/>
  <c r="C4630" i="2"/>
  <c r="Q4630" i="2"/>
  <c r="T4630" i="2" s="1"/>
  <c r="U4630" i="2" s="1"/>
  <c r="I4630" i="2"/>
  <c r="G4630" i="2" s="1"/>
  <c r="C4574" i="2"/>
  <c r="Q4574" i="2"/>
  <c r="T4574" i="2" s="1"/>
  <c r="U4574" i="2" s="1"/>
  <c r="C4566" i="2"/>
  <c r="Q4566" i="2"/>
  <c r="T4566" i="2" s="1"/>
  <c r="U4566" i="2" s="1"/>
  <c r="I4566" i="2"/>
  <c r="G4566" i="2" s="1"/>
  <c r="C4540" i="2"/>
  <c r="Q4540" i="2"/>
  <c r="T4540" i="2" s="1"/>
  <c r="U4540" i="2" s="1"/>
  <c r="I5175" i="2"/>
  <c r="G5175" i="2" s="1"/>
  <c r="I5171" i="2"/>
  <c r="G5171" i="2" s="1"/>
  <c r="I5149" i="2"/>
  <c r="G5149" i="2" s="1"/>
  <c r="C4123" i="2"/>
  <c r="Q4123" i="2"/>
  <c r="T4123" i="2" s="1"/>
  <c r="U4123" i="2" s="1"/>
  <c r="C4050" i="2"/>
  <c r="Q4050" i="2"/>
  <c r="T4050" i="2" s="1"/>
  <c r="U4050" i="2" s="1"/>
  <c r="C3986" i="2"/>
  <c r="Q3986" i="2"/>
  <c r="T3986" i="2" s="1"/>
  <c r="U3986" i="2" s="1"/>
  <c r="C4533" i="2"/>
  <c r="Q4533" i="2"/>
  <c r="T4533" i="2" s="1"/>
  <c r="U4533" i="2" s="1"/>
  <c r="C4532" i="2"/>
  <c r="Q4532" i="2"/>
  <c r="T4532" i="2" s="1"/>
  <c r="U4532" i="2" s="1"/>
  <c r="C4516" i="2"/>
  <c r="Q4516" i="2"/>
  <c r="T4516" i="2" s="1"/>
  <c r="U4516" i="2" s="1"/>
  <c r="C4500" i="2"/>
  <c r="Q4500" i="2"/>
  <c r="T4500" i="2" s="1"/>
  <c r="U4500" i="2" s="1"/>
  <c r="C4484" i="2"/>
  <c r="Q4484" i="2"/>
  <c r="T4484" i="2" s="1"/>
  <c r="U4484" i="2" s="1"/>
  <c r="C4468" i="2"/>
  <c r="Q4468" i="2"/>
  <c r="T4468" i="2" s="1"/>
  <c r="U4468" i="2" s="1"/>
  <c r="C4452" i="2"/>
  <c r="Q4452" i="2"/>
  <c r="T4452" i="2" s="1"/>
  <c r="U4452" i="2" s="1"/>
  <c r="C4436" i="2"/>
  <c r="Q4436" i="2"/>
  <c r="T4436" i="2" s="1"/>
  <c r="U4436" i="2" s="1"/>
  <c r="C4420" i="2"/>
  <c r="Q4420" i="2"/>
  <c r="T4420" i="2" s="1"/>
  <c r="U4420" i="2" s="1"/>
  <c r="C4404" i="2"/>
  <c r="Q4404" i="2"/>
  <c r="T4404" i="2" s="1"/>
  <c r="U4404" i="2" s="1"/>
  <c r="C4388" i="2"/>
  <c r="Q4388" i="2"/>
  <c r="T4388" i="2" s="1"/>
  <c r="U4388" i="2" s="1"/>
  <c r="C4372" i="2"/>
  <c r="Q4372" i="2"/>
  <c r="T4372" i="2" s="1"/>
  <c r="U4372" i="2" s="1"/>
  <c r="C4356" i="2"/>
  <c r="Q4356" i="2"/>
  <c r="T4356" i="2" s="1"/>
  <c r="U4356" i="2" s="1"/>
  <c r="C4340" i="2"/>
  <c r="Q4340" i="2"/>
  <c r="T4340" i="2" s="1"/>
  <c r="U4340" i="2" s="1"/>
  <c r="C4324" i="2"/>
  <c r="Q4324" i="2"/>
  <c r="T4324" i="2" s="1"/>
  <c r="U4324" i="2" s="1"/>
  <c r="C4308" i="2"/>
  <c r="Q4308" i="2"/>
  <c r="T4308" i="2" s="1"/>
  <c r="U4308" i="2" s="1"/>
  <c r="C4292" i="2"/>
  <c r="Q4292" i="2"/>
  <c r="T4292" i="2" s="1"/>
  <c r="U4292" i="2" s="1"/>
  <c r="C4276" i="2"/>
  <c r="Q4276" i="2"/>
  <c r="T4276" i="2" s="1"/>
  <c r="U4276" i="2" s="1"/>
  <c r="C4526" i="2"/>
  <c r="Q4526" i="2"/>
  <c r="T4526" i="2" s="1"/>
  <c r="U4526" i="2" s="1"/>
  <c r="C4510" i="2"/>
  <c r="Q4510" i="2"/>
  <c r="T4510" i="2" s="1"/>
  <c r="U4510" i="2" s="1"/>
  <c r="C4494" i="2"/>
  <c r="Q4494" i="2"/>
  <c r="T4494" i="2" s="1"/>
  <c r="U4494" i="2" s="1"/>
  <c r="C4478" i="2"/>
  <c r="Q4478" i="2"/>
  <c r="T4478" i="2" s="1"/>
  <c r="U4478" i="2" s="1"/>
  <c r="C4462" i="2"/>
  <c r="Q4462" i="2"/>
  <c r="T4462" i="2" s="1"/>
  <c r="U4462" i="2" s="1"/>
  <c r="C4446" i="2"/>
  <c r="Q4446" i="2"/>
  <c r="T4446" i="2" s="1"/>
  <c r="U4446" i="2" s="1"/>
  <c r="C4430" i="2"/>
  <c r="Q4430" i="2"/>
  <c r="T4430" i="2" s="1"/>
  <c r="U4430" i="2" s="1"/>
  <c r="C4414" i="2"/>
  <c r="Q4414" i="2"/>
  <c r="T4414" i="2" s="1"/>
  <c r="U4414" i="2" s="1"/>
  <c r="C4398" i="2"/>
  <c r="Q4398" i="2"/>
  <c r="T4398" i="2" s="1"/>
  <c r="U4398" i="2" s="1"/>
  <c r="C4382" i="2"/>
  <c r="Q4382" i="2"/>
  <c r="T4382" i="2" s="1"/>
  <c r="U4382" i="2" s="1"/>
  <c r="C4366" i="2"/>
  <c r="Q4366" i="2"/>
  <c r="T4366" i="2" s="1"/>
  <c r="U4366" i="2" s="1"/>
  <c r="C4350" i="2"/>
  <c r="Q4350" i="2"/>
  <c r="T4350" i="2" s="1"/>
  <c r="U4350" i="2" s="1"/>
  <c r="C4334" i="2"/>
  <c r="Q4334" i="2"/>
  <c r="T4334" i="2" s="1"/>
  <c r="U4334" i="2" s="1"/>
  <c r="C4318" i="2"/>
  <c r="Q4318" i="2"/>
  <c r="T4318" i="2" s="1"/>
  <c r="U4318" i="2" s="1"/>
  <c r="C4302" i="2"/>
  <c r="Q4302" i="2"/>
  <c r="T4302" i="2" s="1"/>
  <c r="U4302" i="2" s="1"/>
  <c r="C4286" i="2"/>
  <c r="Q4286" i="2"/>
  <c r="T4286" i="2" s="1"/>
  <c r="U4286" i="2" s="1"/>
  <c r="I4533" i="2"/>
  <c r="G4533" i="2" s="1"/>
  <c r="C3794" i="2"/>
  <c r="Q3794" i="2"/>
  <c r="T3794" i="2" s="1"/>
  <c r="U3794" i="2" s="1"/>
  <c r="C4076" i="2"/>
  <c r="Q4076" i="2"/>
  <c r="T4076" i="2" s="1"/>
  <c r="U4076" i="2" s="1"/>
  <c r="C4060" i="2"/>
  <c r="Q4060" i="2"/>
  <c r="T4060" i="2" s="1"/>
  <c r="U4060" i="2" s="1"/>
  <c r="C4044" i="2"/>
  <c r="Q4044" i="2"/>
  <c r="T4044" i="2" s="1"/>
  <c r="U4044" i="2" s="1"/>
  <c r="C4028" i="2"/>
  <c r="Q4028" i="2"/>
  <c r="T4028" i="2" s="1"/>
  <c r="U4028" i="2" s="1"/>
  <c r="C4012" i="2"/>
  <c r="Q4012" i="2"/>
  <c r="T4012" i="2" s="1"/>
  <c r="U4012" i="2" s="1"/>
  <c r="C3996" i="2"/>
  <c r="Q3996" i="2"/>
  <c r="T3996" i="2" s="1"/>
  <c r="U3996" i="2" s="1"/>
  <c r="C3980" i="2"/>
  <c r="Q3980" i="2"/>
  <c r="T3980" i="2" s="1"/>
  <c r="U3980" i="2" s="1"/>
  <c r="C3964" i="2"/>
  <c r="Q3964" i="2"/>
  <c r="T3964" i="2" s="1"/>
  <c r="U3964" i="2" s="1"/>
  <c r="C3791" i="2"/>
  <c r="Q3791" i="2"/>
  <c r="T3791" i="2" s="1"/>
  <c r="U3791" i="2" s="1"/>
  <c r="C3781" i="2"/>
  <c r="Q3781" i="2"/>
  <c r="T3781" i="2" s="1"/>
  <c r="U3781" i="2" s="1"/>
  <c r="Q3759" i="2"/>
  <c r="T3759" i="2" s="1"/>
  <c r="U3759" i="2" s="1"/>
  <c r="C3759" i="2"/>
  <c r="Q3743" i="2"/>
  <c r="T3743" i="2" s="1"/>
  <c r="U3743" i="2" s="1"/>
  <c r="C3743" i="2"/>
  <c r="Q3727" i="2"/>
  <c r="T3727" i="2" s="1"/>
  <c r="U3727" i="2" s="1"/>
  <c r="C3727" i="2"/>
  <c r="Q3711" i="2"/>
  <c r="T3711" i="2" s="1"/>
  <c r="U3711" i="2" s="1"/>
  <c r="C3711" i="2"/>
  <c r="C3349" i="2"/>
  <c r="Q3349" i="2"/>
  <c r="T3349" i="2" s="1"/>
  <c r="U3349" i="2" s="1"/>
  <c r="C3327" i="2"/>
  <c r="Q3327" i="2"/>
  <c r="T3327" i="2" s="1"/>
  <c r="U3327" i="2" s="1"/>
  <c r="C3239" i="2"/>
  <c r="Q3239" i="2"/>
  <c r="T3239" i="2" s="1"/>
  <c r="U3239" i="2" s="1"/>
  <c r="C3222" i="2"/>
  <c r="Q3222" i="2"/>
  <c r="T3222" i="2" s="1"/>
  <c r="U3222" i="2" s="1"/>
  <c r="Q3229" i="2"/>
  <c r="T3229" i="2" s="1"/>
  <c r="U3229" i="2" s="1"/>
  <c r="C3229" i="2"/>
  <c r="C3214" i="2"/>
  <c r="Q3214" i="2"/>
  <c r="T3214" i="2" s="1"/>
  <c r="U3214" i="2" s="1"/>
  <c r="C3205" i="2"/>
  <c r="Q3205" i="2"/>
  <c r="T3205" i="2" s="1"/>
  <c r="U3205" i="2" s="1"/>
  <c r="C4509" i="2"/>
  <c r="Q4509" i="2"/>
  <c r="T4509" i="2" s="1"/>
  <c r="U4509" i="2" s="1"/>
  <c r="C4493" i="2"/>
  <c r="Q4493" i="2"/>
  <c r="T4493" i="2" s="1"/>
  <c r="U4493" i="2" s="1"/>
  <c r="C4477" i="2"/>
  <c r="Q4477" i="2"/>
  <c r="T4477" i="2" s="1"/>
  <c r="U4477" i="2" s="1"/>
  <c r="C4461" i="2"/>
  <c r="Q4461" i="2"/>
  <c r="T4461" i="2" s="1"/>
  <c r="U4461" i="2" s="1"/>
  <c r="C4445" i="2"/>
  <c r="Q4445" i="2"/>
  <c r="T4445" i="2" s="1"/>
  <c r="U4445" i="2" s="1"/>
  <c r="C4429" i="2"/>
  <c r="Q4429" i="2"/>
  <c r="T4429" i="2" s="1"/>
  <c r="U4429" i="2" s="1"/>
  <c r="C4413" i="2"/>
  <c r="Q4413" i="2"/>
  <c r="T4413" i="2" s="1"/>
  <c r="U4413" i="2" s="1"/>
  <c r="C4397" i="2"/>
  <c r="Q4397" i="2"/>
  <c r="T4397" i="2" s="1"/>
  <c r="U4397" i="2" s="1"/>
  <c r="C4381" i="2"/>
  <c r="Q4381" i="2"/>
  <c r="T4381" i="2" s="1"/>
  <c r="U4381" i="2" s="1"/>
  <c r="C4365" i="2"/>
  <c r="Q4365" i="2"/>
  <c r="T4365" i="2" s="1"/>
  <c r="U4365" i="2" s="1"/>
  <c r="C4349" i="2"/>
  <c r="Q4349" i="2"/>
  <c r="T4349" i="2" s="1"/>
  <c r="U4349" i="2" s="1"/>
  <c r="C4333" i="2"/>
  <c r="Q4333" i="2"/>
  <c r="T4333" i="2" s="1"/>
  <c r="U4333" i="2" s="1"/>
  <c r="C4317" i="2"/>
  <c r="Q4317" i="2"/>
  <c r="T4317" i="2" s="1"/>
  <c r="U4317" i="2" s="1"/>
  <c r="C4301" i="2"/>
  <c r="Q4301" i="2"/>
  <c r="T4301" i="2" s="1"/>
  <c r="U4301" i="2" s="1"/>
  <c r="C4285" i="2"/>
  <c r="Q4285" i="2"/>
  <c r="T4285" i="2" s="1"/>
  <c r="U4285" i="2" s="1"/>
  <c r="C4096" i="2"/>
  <c r="Q4096" i="2"/>
  <c r="T4096" i="2" s="1"/>
  <c r="U4096" i="2" s="1"/>
  <c r="I4096" i="2"/>
  <c r="G4096" i="2" s="1"/>
  <c r="C4075" i="2"/>
  <c r="Q4075" i="2"/>
  <c r="T4075" i="2" s="1"/>
  <c r="U4075" i="2" s="1"/>
  <c r="C4043" i="2"/>
  <c r="Q4043" i="2"/>
  <c r="T4043" i="2" s="1"/>
  <c r="U4043" i="2" s="1"/>
  <c r="C4011" i="2"/>
  <c r="Q4011" i="2"/>
  <c r="T4011" i="2" s="1"/>
  <c r="U4011" i="2" s="1"/>
  <c r="C3963" i="2"/>
  <c r="Q3963" i="2"/>
  <c r="T3963" i="2" s="1"/>
  <c r="U3963" i="2" s="1"/>
  <c r="C3784" i="2"/>
  <c r="Q3784" i="2"/>
  <c r="T3784" i="2" s="1"/>
  <c r="U3784" i="2" s="1"/>
  <c r="Q3758" i="2"/>
  <c r="T3758" i="2" s="1"/>
  <c r="U3758" i="2" s="1"/>
  <c r="C3758" i="2"/>
  <c r="Q3742" i="2"/>
  <c r="T3742" i="2" s="1"/>
  <c r="U3742" i="2" s="1"/>
  <c r="C3742" i="2"/>
  <c r="Q3726" i="2"/>
  <c r="T3726" i="2" s="1"/>
  <c r="U3726" i="2" s="1"/>
  <c r="C3726" i="2"/>
  <c r="Q3710" i="2"/>
  <c r="T3710" i="2" s="1"/>
  <c r="U3710" i="2" s="1"/>
  <c r="C3710" i="2"/>
  <c r="Q3546" i="2"/>
  <c r="T3546" i="2" s="1"/>
  <c r="U3546" i="2" s="1"/>
  <c r="C3546" i="2"/>
  <c r="I3546" i="2"/>
  <c r="G3546" i="2" s="1"/>
  <c r="C3368" i="2"/>
  <c r="Q3368" i="2"/>
  <c r="T3368" i="2" s="1"/>
  <c r="U3368" i="2" s="1"/>
  <c r="C3352" i="2"/>
  <c r="Q3352" i="2"/>
  <c r="T3352" i="2" s="1"/>
  <c r="U3352" i="2" s="1"/>
  <c r="C3336" i="2"/>
  <c r="Q3336" i="2"/>
  <c r="T3336" i="2" s="1"/>
  <c r="U3336" i="2" s="1"/>
  <c r="C3295" i="2"/>
  <c r="Q3295" i="2"/>
  <c r="T3295" i="2" s="1"/>
  <c r="U3295" i="2" s="1"/>
  <c r="C3241" i="2"/>
  <c r="Q3241" i="2"/>
  <c r="T3241" i="2" s="1"/>
  <c r="U3241" i="2" s="1"/>
  <c r="C3232" i="2"/>
  <c r="Q3232" i="2"/>
  <c r="T3232" i="2" s="1"/>
  <c r="U3232" i="2" s="1"/>
  <c r="C3204" i="2"/>
  <c r="Q3204" i="2"/>
  <c r="T3204" i="2" s="1"/>
  <c r="U3204" i="2" s="1"/>
  <c r="C3356" i="2"/>
  <c r="Q3356" i="2"/>
  <c r="T3356" i="2" s="1"/>
  <c r="U3356" i="2" s="1"/>
  <c r="I3204" i="2"/>
  <c r="G3204" i="2" s="1"/>
  <c r="C4527" i="2"/>
  <c r="Q4527" i="2"/>
  <c r="T4527" i="2" s="1"/>
  <c r="U4527" i="2" s="1"/>
  <c r="C4511" i="2"/>
  <c r="Q4511" i="2"/>
  <c r="T4511" i="2" s="1"/>
  <c r="U4511" i="2" s="1"/>
  <c r="C4495" i="2"/>
  <c r="Q4495" i="2"/>
  <c r="T4495" i="2" s="1"/>
  <c r="U4495" i="2" s="1"/>
  <c r="C4479" i="2"/>
  <c r="Q4479" i="2"/>
  <c r="T4479" i="2" s="1"/>
  <c r="U4479" i="2" s="1"/>
  <c r="C4463" i="2"/>
  <c r="Q4463" i="2"/>
  <c r="T4463" i="2" s="1"/>
  <c r="U4463" i="2" s="1"/>
  <c r="C4447" i="2"/>
  <c r="Q4447" i="2"/>
  <c r="T4447" i="2" s="1"/>
  <c r="U4447" i="2" s="1"/>
  <c r="C4431" i="2"/>
  <c r="Q4431" i="2"/>
  <c r="T4431" i="2" s="1"/>
  <c r="U4431" i="2" s="1"/>
  <c r="C4415" i="2"/>
  <c r="Q4415" i="2"/>
  <c r="T4415" i="2" s="1"/>
  <c r="U4415" i="2" s="1"/>
  <c r="C4399" i="2"/>
  <c r="Q4399" i="2"/>
  <c r="T4399" i="2" s="1"/>
  <c r="U4399" i="2" s="1"/>
  <c r="C4383" i="2"/>
  <c r="Q4383" i="2"/>
  <c r="T4383" i="2" s="1"/>
  <c r="U4383" i="2" s="1"/>
  <c r="C4367" i="2"/>
  <c r="Q4367" i="2"/>
  <c r="T4367" i="2" s="1"/>
  <c r="U4367" i="2" s="1"/>
  <c r="C4351" i="2"/>
  <c r="Q4351" i="2"/>
  <c r="T4351" i="2" s="1"/>
  <c r="U4351" i="2" s="1"/>
  <c r="C4335" i="2"/>
  <c r="Q4335" i="2"/>
  <c r="T4335" i="2" s="1"/>
  <c r="U4335" i="2" s="1"/>
  <c r="C4319" i="2"/>
  <c r="Q4319" i="2"/>
  <c r="T4319" i="2" s="1"/>
  <c r="U4319" i="2" s="1"/>
  <c r="C4303" i="2"/>
  <c r="Q4303" i="2"/>
  <c r="T4303" i="2" s="1"/>
  <c r="U4303" i="2" s="1"/>
  <c r="C4287" i="2"/>
  <c r="Q4287" i="2"/>
  <c r="T4287" i="2" s="1"/>
  <c r="U4287" i="2" s="1"/>
  <c r="I3794" i="2"/>
  <c r="G3794" i="2" s="1"/>
  <c r="C3442" i="2"/>
  <c r="Q3442" i="2"/>
  <c r="T3442" i="2" s="1"/>
  <c r="U3442" i="2" s="1"/>
  <c r="I3442" i="2"/>
  <c r="G3442" i="2" s="1"/>
  <c r="I3239" i="2"/>
  <c r="G3239" i="2" s="1"/>
  <c r="I3232" i="2"/>
  <c r="G3232" i="2" s="1"/>
  <c r="I4123" i="2"/>
  <c r="G4123" i="2" s="1"/>
  <c r="C4034" i="2"/>
  <c r="Q4034" i="2"/>
  <c r="T4034" i="2" s="1"/>
  <c r="U4034" i="2" s="1"/>
  <c r="C3970" i="2"/>
  <c r="Q3970" i="2"/>
  <c r="T3970" i="2" s="1"/>
  <c r="U3970" i="2" s="1"/>
  <c r="C4529" i="2"/>
  <c r="Q4529" i="2"/>
  <c r="T4529" i="2" s="1"/>
  <c r="U4529" i="2" s="1"/>
  <c r="C4528" i="2"/>
  <c r="Q4528" i="2"/>
  <c r="T4528" i="2" s="1"/>
  <c r="U4528" i="2" s="1"/>
  <c r="C4512" i="2"/>
  <c r="Q4512" i="2"/>
  <c r="T4512" i="2" s="1"/>
  <c r="U4512" i="2" s="1"/>
  <c r="C4496" i="2"/>
  <c r="Q4496" i="2"/>
  <c r="T4496" i="2" s="1"/>
  <c r="U4496" i="2" s="1"/>
  <c r="C4480" i="2"/>
  <c r="Q4480" i="2"/>
  <c r="T4480" i="2" s="1"/>
  <c r="U4480" i="2" s="1"/>
  <c r="C4464" i="2"/>
  <c r="Q4464" i="2"/>
  <c r="T4464" i="2" s="1"/>
  <c r="U4464" i="2" s="1"/>
  <c r="C4448" i="2"/>
  <c r="Q4448" i="2"/>
  <c r="T4448" i="2" s="1"/>
  <c r="U4448" i="2" s="1"/>
  <c r="C4432" i="2"/>
  <c r="Q4432" i="2"/>
  <c r="T4432" i="2" s="1"/>
  <c r="U4432" i="2" s="1"/>
  <c r="C4416" i="2"/>
  <c r="Q4416" i="2"/>
  <c r="T4416" i="2" s="1"/>
  <c r="U4416" i="2" s="1"/>
  <c r="C4400" i="2"/>
  <c r="Q4400" i="2"/>
  <c r="T4400" i="2" s="1"/>
  <c r="U4400" i="2" s="1"/>
  <c r="C4384" i="2"/>
  <c r="Q4384" i="2"/>
  <c r="T4384" i="2" s="1"/>
  <c r="U4384" i="2" s="1"/>
  <c r="C4368" i="2"/>
  <c r="Q4368" i="2"/>
  <c r="T4368" i="2" s="1"/>
  <c r="U4368" i="2" s="1"/>
  <c r="C4352" i="2"/>
  <c r="Q4352" i="2"/>
  <c r="T4352" i="2" s="1"/>
  <c r="U4352" i="2" s="1"/>
  <c r="C4336" i="2"/>
  <c r="Q4336" i="2"/>
  <c r="T4336" i="2" s="1"/>
  <c r="U4336" i="2" s="1"/>
  <c r="C4320" i="2"/>
  <c r="Q4320" i="2"/>
  <c r="T4320" i="2" s="1"/>
  <c r="U4320" i="2" s="1"/>
  <c r="C4304" i="2"/>
  <c r="Q4304" i="2"/>
  <c r="T4304" i="2" s="1"/>
  <c r="U4304" i="2" s="1"/>
  <c r="C4288" i="2"/>
  <c r="Q4288" i="2"/>
  <c r="T4288" i="2" s="1"/>
  <c r="U4288" i="2" s="1"/>
  <c r="C4272" i="2"/>
  <c r="Q4272" i="2"/>
  <c r="T4272" i="2" s="1"/>
  <c r="U4272" i="2" s="1"/>
  <c r="C4078" i="2"/>
  <c r="Q4078" i="2"/>
  <c r="T4078" i="2" s="1"/>
  <c r="U4078" i="2" s="1"/>
  <c r="C4107" i="2"/>
  <c r="Q4107" i="2"/>
  <c r="T4107" i="2" s="1"/>
  <c r="U4107" i="2" s="1"/>
  <c r="I4034" i="2"/>
  <c r="G4034" i="2" s="1"/>
  <c r="I3970" i="2"/>
  <c r="G3970" i="2" s="1"/>
  <c r="C4522" i="2"/>
  <c r="Q4522" i="2"/>
  <c r="T4522" i="2" s="1"/>
  <c r="U4522" i="2" s="1"/>
  <c r="C4506" i="2"/>
  <c r="Q4506" i="2"/>
  <c r="T4506" i="2" s="1"/>
  <c r="U4506" i="2" s="1"/>
  <c r="C4490" i="2"/>
  <c r="Q4490" i="2"/>
  <c r="T4490" i="2" s="1"/>
  <c r="U4490" i="2" s="1"/>
  <c r="C4474" i="2"/>
  <c r="Q4474" i="2"/>
  <c r="T4474" i="2" s="1"/>
  <c r="U4474" i="2" s="1"/>
  <c r="C4458" i="2"/>
  <c r="Q4458" i="2"/>
  <c r="T4458" i="2" s="1"/>
  <c r="U4458" i="2" s="1"/>
  <c r="C4442" i="2"/>
  <c r="Q4442" i="2"/>
  <c r="T4442" i="2" s="1"/>
  <c r="U4442" i="2" s="1"/>
  <c r="C4426" i="2"/>
  <c r="Q4426" i="2"/>
  <c r="T4426" i="2" s="1"/>
  <c r="U4426" i="2" s="1"/>
  <c r="C4410" i="2"/>
  <c r="Q4410" i="2"/>
  <c r="T4410" i="2" s="1"/>
  <c r="U4410" i="2" s="1"/>
  <c r="C4394" i="2"/>
  <c r="Q4394" i="2"/>
  <c r="T4394" i="2" s="1"/>
  <c r="U4394" i="2" s="1"/>
  <c r="C4378" i="2"/>
  <c r="Q4378" i="2"/>
  <c r="T4378" i="2" s="1"/>
  <c r="U4378" i="2" s="1"/>
  <c r="C4362" i="2"/>
  <c r="Q4362" i="2"/>
  <c r="T4362" i="2" s="1"/>
  <c r="U4362" i="2" s="1"/>
  <c r="C4346" i="2"/>
  <c r="Q4346" i="2"/>
  <c r="T4346" i="2" s="1"/>
  <c r="U4346" i="2" s="1"/>
  <c r="C4330" i="2"/>
  <c r="Q4330" i="2"/>
  <c r="T4330" i="2" s="1"/>
  <c r="U4330" i="2" s="1"/>
  <c r="C4314" i="2"/>
  <c r="Q4314" i="2"/>
  <c r="T4314" i="2" s="1"/>
  <c r="U4314" i="2" s="1"/>
  <c r="C4298" i="2"/>
  <c r="Q4298" i="2"/>
  <c r="T4298" i="2" s="1"/>
  <c r="U4298" i="2" s="1"/>
  <c r="C4282" i="2"/>
  <c r="Q4282" i="2"/>
  <c r="T4282" i="2" s="1"/>
  <c r="U4282" i="2" s="1"/>
  <c r="C4074" i="2"/>
  <c r="Q4074" i="2"/>
  <c r="T4074" i="2" s="1"/>
  <c r="U4074" i="2" s="1"/>
  <c r="C4042" i="2"/>
  <c r="Q4042" i="2"/>
  <c r="T4042" i="2" s="1"/>
  <c r="U4042" i="2" s="1"/>
  <c r="C4010" i="2"/>
  <c r="Q4010" i="2"/>
  <c r="T4010" i="2" s="1"/>
  <c r="U4010" i="2" s="1"/>
  <c r="C3978" i="2"/>
  <c r="Q3978" i="2"/>
  <c r="T3978" i="2" s="1"/>
  <c r="U3978" i="2" s="1"/>
  <c r="C4072" i="2"/>
  <c r="Q4072" i="2"/>
  <c r="T4072" i="2" s="1"/>
  <c r="U4072" i="2" s="1"/>
  <c r="C4056" i="2"/>
  <c r="Q4056" i="2"/>
  <c r="T4056" i="2" s="1"/>
  <c r="U4056" i="2" s="1"/>
  <c r="C4040" i="2"/>
  <c r="Q4040" i="2"/>
  <c r="T4040" i="2" s="1"/>
  <c r="U4040" i="2" s="1"/>
  <c r="C4024" i="2"/>
  <c r="Q4024" i="2"/>
  <c r="T4024" i="2" s="1"/>
  <c r="U4024" i="2" s="1"/>
  <c r="C4008" i="2"/>
  <c r="Q4008" i="2"/>
  <c r="T4008" i="2" s="1"/>
  <c r="U4008" i="2" s="1"/>
  <c r="C3992" i="2"/>
  <c r="Q3992" i="2"/>
  <c r="T3992" i="2" s="1"/>
  <c r="U3992" i="2" s="1"/>
  <c r="C3976" i="2"/>
  <c r="Q3976" i="2"/>
  <c r="T3976" i="2" s="1"/>
  <c r="U3976" i="2" s="1"/>
  <c r="C3960" i="2"/>
  <c r="Q3960" i="2"/>
  <c r="T3960" i="2" s="1"/>
  <c r="U3960" i="2" s="1"/>
  <c r="C3799" i="2"/>
  <c r="Q3799" i="2"/>
  <c r="T3799" i="2" s="1"/>
  <c r="U3799" i="2" s="1"/>
  <c r="C3773" i="2"/>
  <c r="Q3773" i="2"/>
  <c r="T3773" i="2" s="1"/>
  <c r="U3773" i="2" s="1"/>
  <c r="C3457" i="2"/>
  <c r="Q3457" i="2"/>
  <c r="T3457" i="2" s="1"/>
  <c r="U3457" i="2" s="1"/>
  <c r="Q3755" i="2"/>
  <c r="T3755" i="2" s="1"/>
  <c r="U3755" i="2" s="1"/>
  <c r="C3755" i="2"/>
  <c r="Q3739" i="2"/>
  <c r="T3739" i="2" s="1"/>
  <c r="U3739" i="2" s="1"/>
  <c r="C3739" i="2"/>
  <c r="Q3723" i="2"/>
  <c r="T3723" i="2" s="1"/>
  <c r="U3723" i="2" s="1"/>
  <c r="C3723" i="2"/>
  <c r="Q3707" i="2"/>
  <c r="T3707" i="2" s="1"/>
  <c r="U3707" i="2" s="1"/>
  <c r="C3707" i="2"/>
  <c r="Q3544" i="2"/>
  <c r="T3544" i="2" s="1"/>
  <c r="U3544" i="2" s="1"/>
  <c r="C3544" i="2"/>
  <c r="I3544" i="2"/>
  <c r="G3544" i="2" s="1"/>
  <c r="C3291" i="2"/>
  <c r="Q3291" i="2"/>
  <c r="T3291" i="2" s="1"/>
  <c r="U3291" i="2" s="1"/>
  <c r="C3365" i="2"/>
  <c r="Q3365" i="2"/>
  <c r="T3365" i="2" s="1"/>
  <c r="U3365" i="2" s="1"/>
  <c r="C3227" i="2"/>
  <c r="Q3227" i="2"/>
  <c r="T3227" i="2" s="1"/>
  <c r="U3227" i="2" s="1"/>
  <c r="I3227" i="2"/>
  <c r="G3227" i="2" s="1"/>
  <c r="C3211" i="2"/>
  <c r="Q3211" i="2"/>
  <c r="T3211" i="2" s="1"/>
  <c r="U3211" i="2" s="1"/>
  <c r="C3217" i="2"/>
  <c r="Q3217" i="2"/>
  <c r="T3217" i="2" s="1"/>
  <c r="U3217" i="2" s="1"/>
  <c r="C4521" i="2"/>
  <c r="Q4521" i="2"/>
  <c r="T4521" i="2" s="1"/>
  <c r="U4521" i="2" s="1"/>
  <c r="C4505" i="2"/>
  <c r="Q4505" i="2"/>
  <c r="T4505" i="2" s="1"/>
  <c r="U4505" i="2" s="1"/>
  <c r="C4489" i="2"/>
  <c r="Q4489" i="2"/>
  <c r="T4489" i="2" s="1"/>
  <c r="U4489" i="2" s="1"/>
  <c r="C4473" i="2"/>
  <c r="Q4473" i="2"/>
  <c r="T4473" i="2" s="1"/>
  <c r="U4473" i="2" s="1"/>
  <c r="C4457" i="2"/>
  <c r="Q4457" i="2"/>
  <c r="T4457" i="2" s="1"/>
  <c r="U4457" i="2" s="1"/>
  <c r="C4441" i="2"/>
  <c r="Q4441" i="2"/>
  <c r="T4441" i="2" s="1"/>
  <c r="U4441" i="2" s="1"/>
  <c r="C4425" i="2"/>
  <c r="Q4425" i="2"/>
  <c r="T4425" i="2" s="1"/>
  <c r="U4425" i="2" s="1"/>
  <c r="C4409" i="2"/>
  <c r="Q4409" i="2"/>
  <c r="T4409" i="2" s="1"/>
  <c r="U4409" i="2" s="1"/>
  <c r="C4393" i="2"/>
  <c r="Q4393" i="2"/>
  <c r="T4393" i="2" s="1"/>
  <c r="U4393" i="2" s="1"/>
  <c r="C4377" i="2"/>
  <c r="Q4377" i="2"/>
  <c r="T4377" i="2" s="1"/>
  <c r="U4377" i="2" s="1"/>
  <c r="C4361" i="2"/>
  <c r="Q4361" i="2"/>
  <c r="T4361" i="2" s="1"/>
  <c r="U4361" i="2" s="1"/>
  <c r="C4345" i="2"/>
  <c r="Q4345" i="2"/>
  <c r="T4345" i="2" s="1"/>
  <c r="U4345" i="2" s="1"/>
  <c r="C4329" i="2"/>
  <c r="Q4329" i="2"/>
  <c r="T4329" i="2" s="1"/>
  <c r="U4329" i="2" s="1"/>
  <c r="C4313" i="2"/>
  <c r="Q4313" i="2"/>
  <c r="T4313" i="2" s="1"/>
  <c r="U4313" i="2" s="1"/>
  <c r="C4297" i="2"/>
  <c r="Q4297" i="2"/>
  <c r="T4297" i="2" s="1"/>
  <c r="U4297" i="2" s="1"/>
  <c r="C4281" i="2"/>
  <c r="Q4281" i="2"/>
  <c r="T4281" i="2" s="1"/>
  <c r="U4281" i="2" s="1"/>
  <c r="C4030" i="2"/>
  <c r="Q4030" i="2"/>
  <c r="T4030" i="2" s="1"/>
  <c r="U4030" i="2" s="1"/>
  <c r="C4088" i="2"/>
  <c r="Q4088" i="2"/>
  <c r="T4088" i="2" s="1"/>
  <c r="U4088" i="2" s="1"/>
  <c r="C3774" i="2"/>
  <c r="Q3774" i="2"/>
  <c r="T3774" i="2" s="1"/>
  <c r="U3774" i="2" s="1"/>
  <c r="C4067" i="2"/>
  <c r="Q4067" i="2"/>
  <c r="T4067" i="2" s="1"/>
  <c r="U4067" i="2" s="1"/>
  <c r="C4051" i="2"/>
  <c r="Q4051" i="2"/>
  <c r="T4051" i="2" s="1"/>
  <c r="U4051" i="2" s="1"/>
  <c r="C4035" i="2"/>
  <c r="Q4035" i="2"/>
  <c r="T4035" i="2" s="1"/>
  <c r="U4035" i="2" s="1"/>
  <c r="C4019" i="2"/>
  <c r="Q4019" i="2"/>
  <c r="T4019" i="2" s="1"/>
  <c r="U4019" i="2" s="1"/>
  <c r="C3971" i="2"/>
  <c r="Q3971" i="2"/>
  <c r="T3971" i="2" s="1"/>
  <c r="U3971" i="2" s="1"/>
  <c r="C3792" i="2"/>
  <c r="Q3792" i="2"/>
  <c r="T3792" i="2" s="1"/>
  <c r="U3792" i="2" s="1"/>
  <c r="Q3754" i="2"/>
  <c r="T3754" i="2" s="1"/>
  <c r="U3754" i="2" s="1"/>
  <c r="C3754" i="2"/>
  <c r="Q3738" i="2"/>
  <c r="T3738" i="2" s="1"/>
  <c r="U3738" i="2" s="1"/>
  <c r="C3738" i="2"/>
  <c r="Q3722" i="2"/>
  <c r="T3722" i="2" s="1"/>
  <c r="U3722" i="2" s="1"/>
  <c r="C3722" i="2"/>
  <c r="Q3706" i="2"/>
  <c r="T3706" i="2" s="1"/>
  <c r="U3706" i="2" s="1"/>
  <c r="C3706" i="2"/>
  <c r="C3453" i="2"/>
  <c r="Q3453" i="2"/>
  <c r="T3453" i="2" s="1"/>
  <c r="U3453" i="2" s="1"/>
  <c r="I4528" i="2"/>
  <c r="G4528" i="2" s="1"/>
  <c r="I4516" i="2"/>
  <c r="G4516" i="2" s="1"/>
  <c r="I4500" i="2"/>
  <c r="G4500" i="2" s="1"/>
  <c r="I4484" i="2"/>
  <c r="G4484" i="2" s="1"/>
  <c r="I4480" i="2"/>
  <c r="G4480" i="2" s="1"/>
  <c r="I4468" i="2"/>
  <c r="G4468" i="2" s="1"/>
  <c r="I4464" i="2"/>
  <c r="G4464" i="2" s="1"/>
  <c r="I4448" i="2"/>
  <c r="G4448" i="2" s="1"/>
  <c r="I4436" i="2"/>
  <c r="G4436" i="2" s="1"/>
  <c r="I4420" i="2"/>
  <c r="G4420" i="2" s="1"/>
  <c r="I4416" i="2"/>
  <c r="G4416" i="2" s="1"/>
  <c r="I4404" i="2"/>
  <c r="G4404" i="2" s="1"/>
  <c r="I4400" i="2"/>
  <c r="G4400" i="2" s="1"/>
  <c r="I4388" i="2"/>
  <c r="G4388" i="2" s="1"/>
  <c r="I4384" i="2"/>
  <c r="G4384" i="2" s="1"/>
  <c r="I4372" i="2"/>
  <c r="G4372" i="2" s="1"/>
  <c r="I4368" i="2"/>
  <c r="G4368" i="2" s="1"/>
  <c r="I4356" i="2"/>
  <c r="G4356" i="2" s="1"/>
  <c r="I4352" i="2"/>
  <c r="G4352" i="2" s="1"/>
  <c r="I4340" i="2"/>
  <c r="G4340" i="2" s="1"/>
  <c r="I4336" i="2"/>
  <c r="G4336" i="2" s="1"/>
  <c r="I4320" i="2"/>
  <c r="G4320" i="2" s="1"/>
  <c r="I4308" i="2"/>
  <c r="G4308" i="2" s="1"/>
  <c r="I4304" i="2"/>
  <c r="G4304" i="2" s="1"/>
  <c r="I4292" i="2"/>
  <c r="G4292" i="2" s="1"/>
  <c r="I4288" i="2"/>
  <c r="G4288" i="2" s="1"/>
  <c r="I4276" i="2"/>
  <c r="G4276" i="2" s="1"/>
  <c r="I4272" i="2"/>
  <c r="G4272" i="2" s="1"/>
  <c r="C4267" i="2"/>
  <c r="Q4267" i="2"/>
  <c r="T4267" i="2" s="1"/>
  <c r="U4267" i="2" s="1"/>
  <c r="I4267" i="2"/>
  <c r="G4267" i="2" s="1"/>
  <c r="C4259" i="2"/>
  <c r="Q4259" i="2"/>
  <c r="T4259" i="2" s="1"/>
  <c r="U4259" i="2" s="1"/>
  <c r="I4259" i="2"/>
  <c r="G4259" i="2" s="1"/>
  <c r="C4251" i="2"/>
  <c r="Q4251" i="2"/>
  <c r="T4251" i="2" s="1"/>
  <c r="U4251" i="2" s="1"/>
  <c r="I4251" i="2"/>
  <c r="G4251" i="2" s="1"/>
  <c r="C4243" i="2"/>
  <c r="Q4243" i="2"/>
  <c r="T4243" i="2" s="1"/>
  <c r="U4243" i="2" s="1"/>
  <c r="I4243" i="2"/>
  <c r="G4243" i="2" s="1"/>
  <c r="C4235" i="2"/>
  <c r="Q4235" i="2"/>
  <c r="T4235" i="2" s="1"/>
  <c r="U4235" i="2" s="1"/>
  <c r="I4235" i="2"/>
  <c r="G4235" i="2" s="1"/>
  <c r="C4227" i="2"/>
  <c r="Q4227" i="2"/>
  <c r="T4227" i="2" s="1"/>
  <c r="U4227" i="2" s="1"/>
  <c r="I4227" i="2"/>
  <c r="G4227" i="2" s="1"/>
  <c r="C4219" i="2"/>
  <c r="Q4219" i="2"/>
  <c r="T4219" i="2" s="1"/>
  <c r="U4219" i="2" s="1"/>
  <c r="I4219" i="2"/>
  <c r="G4219" i="2" s="1"/>
  <c r="C4211" i="2"/>
  <c r="Q4211" i="2"/>
  <c r="T4211" i="2" s="1"/>
  <c r="U4211" i="2" s="1"/>
  <c r="I4211" i="2"/>
  <c r="G4211" i="2" s="1"/>
  <c r="C4203" i="2"/>
  <c r="Q4203" i="2"/>
  <c r="T4203" i="2" s="1"/>
  <c r="U4203" i="2" s="1"/>
  <c r="C4195" i="2"/>
  <c r="Q4195" i="2"/>
  <c r="T4195" i="2" s="1"/>
  <c r="U4195" i="2" s="1"/>
  <c r="I4195" i="2"/>
  <c r="G4195" i="2" s="1"/>
  <c r="C4187" i="2"/>
  <c r="Q4187" i="2"/>
  <c r="T4187" i="2" s="1"/>
  <c r="U4187" i="2" s="1"/>
  <c r="C4179" i="2"/>
  <c r="Q4179" i="2"/>
  <c r="T4179" i="2" s="1"/>
  <c r="U4179" i="2" s="1"/>
  <c r="I4179" i="2"/>
  <c r="G4179" i="2" s="1"/>
  <c r="C4171" i="2"/>
  <c r="Q4171" i="2"/>
  <c r="T4171" i="2" s="1"/>
  <c r="U4171" i="2" s="1"/>
  <c r="I4171" i="2"/>
  <c r="G4171" i="2" s="1"/>
  <c r="C4163" i="2"/>
  <c r="Q4163" i="2"/>
  <c r="T4163" i="2" s="1"/>
  <c r="U4163" i="2" s="1"/>
  <c r="I4163" i="2"/>
  <c r="G4163" i="2" s="1"/>
  <c r="C4155" i="2"/>
  <c r="Q4155" i="2"/>
  <c r="T4155" i="2" s="1"/>
  <c r="U4155" i="2" s="1"/>
  <c r="I4155" i="2"/>
  <c r="G4155" i="2" s="1"/>
  <c r="C4147" i="2"/>
  <c r="Q4147" i="2"/>
  <c r="T4147" i="2" s="1"/>
  <c r="U4147" i="2" s="1"/>
  <c r="I4147" i="2"/>
  <c r="G4147" i="2" s="1"/>
  <c r="C3340" i="2"/>
  <c r="Q3340" i="2"/>
  <c r="T3340" i="2" s="1"/>
  <c r="U3340" i="2" s="1"/>
  <c r="I3368" i="2"/>
  <c r="G3368" i="2" s="1"/>
  <c r="I3352" i="2"/>
  <c r="G3352" i="2" s="1"/>
  <c r="I3336" i="2"/>
  <c r="G3336" i="2" s="1"/>
  <c r="C3230" i="2"/>
  <c r="Q3230" i="2"/>
  <c r="T3230" i="2" s="1"/>
  <c r="U3230" i="2" s="1"/>
  <c r="C4523" i="2"/>
  <c r="Q4523" i="2"/>
  <c r="T4523" i="2" s="1"/>
  <c r="U4523" i="2" s="1"/>
  <c r="C4507" i="2"/>
  <c r="Q4507" i="2"/>
  <c r="T4507" i="2" s="1"/>
  <c r="U4507" i="2" s="1"/>
  <c r="C4491" i="2"/>
  <c r="Q4491" i="2"/>
  <c r="T4491" i="2" s="1"/>
  <c r="U4491" i="2" s="1"/>
  <c r="C4475" i="2"/>
  <c r="Q4475" i="2"/>
  <c r="T4475" i="2" s="1"/>
  <c r="U4475" i="2" s="1"/>
  <c r="C4459" i="2"/>
  <c r="Q4459" i="2"/>
  <c r="T4459" i="2" s="1"/>
  <c r="U4459" i="2" s="1"/>
  <c r="C4443" i="2"/>
  <c r="Q4443" i="2"/>
  <c r="T4443" i="2" s="1"/>
  <c r="U4443" i="2" s="1"/>
  <c r="C4427" i="2"/>
  <c r="Q4427" i="2"/>
  <c r="T4427" i="2" s="1"/>
  <c r="U4427" i="2" s="1"/>
  <c r="C4411" i="2"/>
  <c r="Q4411" i="2"/>
  <c r="T4411" i="2" s="1"/>
  <c r="U4411" i="2" s="1"/>
  <c r="C4395" i="2"/>
  <c r="Q4395" i="2"/>
  <c r="T4395" i="2" s="1"/>
  <c r="U4395" i="2" s="1"/>
  <c r="C4379" i="2"/>
  <c r="Q4379" i="2"/>
  <c r="T4379" i="2" s="1"/>
  <c r="U4379" i="2" s="1"/>
  <c r="C4363" i="2"/>
  <c r="Q4363" i="2"/>
  <c r="T4363" i="2" s="1"/>
  <c r="U4363" i="2" s="1"/>
  <c r="C4347" i="2"/>
  <c r="Q4347" i="2"/>
  <c r="T4347" i="2" s="1"/>
  <c r="U4347" i="2" s="1"/>
  <c r="C4331" i="2"/>
  <c r="Q4331" i="2"/>
  <c r="T4331" i="2" s="1"/>
  <c r="U4331" i="2" s="1"/>
  <c r="C4315" i="2"/>
  <c r="Q4315" i="2"/>
  <c r="T4315" i="2" s="1"/>
  <c r="U4315" i="2" s="1"/>
  <c r="C4299" i="2"/>
  <c r="Q4299" i="2"/>
  <c r="T4299" i="2" s="1"/>
  <c r="U4299" i="2" s="1"/>
  <c r="C4283" i="2"/>
  <c r="Q4283" i="2"/>
  <c r="T4283" i="2" s="1"/>
  <c r="U4283" i="2" s="1"/>
  <c r="I4078" i="2"/>
  <c r="G4078" i="2" s="1"/>
  <c r="I4076" i="2"/>
  <c r="G4076" i="2" s="1"/>
  <c r="I4060" i="2"/>
  <c r="G4060" i="2" s="1"/>
  <c r="I4044" i="2"/>
  <c r="G4044" i="2" s="1"/>
  <c r="I4028" i="2"/>
  <c r="G4028" i="2" s="1"/>
  <c r="I4012" i="2"/>
  <c r="G4012" i="2" s="1"/>
  <c r="I3996" i="2"/>
  <c r="G3996" i="2" s="1"/>
  <c r="I3980" i="2"/>
  <c r="G3980" i="2" s="1"/>
  <c r="I3964" i="2"/>
  <c r="G3964" i="2" s="1"/>
  <c r="I3791" i="2"/>
  <c r="G3791" i="2" s="1"/>
  <c r="I3755" i="2"/>
  <c r="G3755" i="2" s="1"/>
  <c r="I3739" i="2"/>
  <c r="G3739" i="2" s="1"/>
  <c r="I3723" i="2"/>
  <c r="G3723" i="2" s="1"/>
  <c r="Q3550" i="2"/>
  <c r="T3550" i="2" s="1"/>
  <c r="U3550" i="2" s="1"/>
  <c r="C3550" i="2"/>
  <c r="I3550" i="2"/>
  <c r="G3550" i="2" s="1"/>
  <c r="C3228" i="2"/>
  <c r="Q3228" i="2"/>
  <c r="T3228" i="2" s="1"/>
  <c r="U3228" i="2" s="1"/>
  <c r="I3211" i="2"/>
  <c r="G3211" i="2" s="1"/>
  <c r="I3217" i="2"/>
  <c r="G3217" i="2" s="1"/>
  <c r="C4082" i="2"/>
  <c r="Q4082" i="2"/>
  <c r="T4082" i="2" s="1"/>
  <c r="U4082" i="2" s="1"/>
  <c r="C4018" i="2"/>
  <c r="Q4018" i="2"/>
  <c r="T4018" i="2" s="1"/>
  <c r="U4018" i="2" s="1"/>
  <c r="C3954" i="2"/>
  <c r="Q3954" i="2"/>
  <c r="T3954" i="2" s="1"/>
  <c r="U3954" i="2" s="1"/>
  <c r="C4525" i="2"/>
  <c r="Q4525" i="2"/>
  <c r="T4525" i="2" s="1"/>
  <c r="U4525" i="2" s="1"/>
  <c r="C4119" i="2"/>
  <c r="Q4119" i="2"/>
  <c r="T4119" i="2" s="1"/>
  <c r="U4119" i="2" s="1"/>
  <c r="C4524" i="2"/>
  <c r="Q4524" i="2"/>
  <c r="T4524" i="2" s="1"/>
  <c r="U4524" i="2" s="1"/>
  <c r="C4508" i="2"/>
  <c r="Q4508" i="2"/>
  <c r="T4508" i="2" s="1"/>
  <c r="U4508" i="2" s="1"/>
  <c r="C4492" i="2"/>
  <c r="Q4492" i="2"/>
  <c r="T4492" i="2" s="1"/>
  <c r="U4492" i="2" s="1"/>
  <c r="C4476" i="2"/>
  <c r="Q4476" i="2"/>
  <c r="T4476" i="2" s="1"/>
  <c r="U4476" i="2" s="1"/>
  <c r="C4460" i="2"/>
  <c r="Q4460" i="2"/>
  <c r="T4460" i="2" s="1"/>
  <c r="U4460" i="2" s="1"/>
  <c r="C4444" i="2"/>
  <c r="Q4444" i="2"/>
  <c r="T4444" i="2" s="1"/>
  <c r="U4444" i="2" s="1"/>
  <c r="C4428" i="2"/>
  <c r="Q4428" i="2"/>
  <c r="T4428" i="2" s="1"/>
  <c r="U4428" i="2" s="1"/>
  <c r="C4412" i="2"/>
  <c r="Q4412" i="2"/>
  <c r="T4412" i="2" s="1"/>
  <c r="U4412" i="2" s="1"/>
  <c r="C4396" i="2"/>
  <c r="Q4396" i="2"/>
  <c r="T4396" i="2" s="1"/>
  <c r="U4396" i="2" s="1"/>
  <c r="C4380" i="2"/>
  <c r="Q4380" i="2"/>
  <c r="T4380" i="2" s="1"/>
  <c r="U4380" i="2" s="1"/>
  <c r="C4364" i="2"/>
  <c r="Q4364" i="2"/>
  <c r="T4364" i="2" s="1"/>
  <c r="U4364" i="2" s="1"/>
  <c r="C4348" i="2"/>
  <c r="Q4348" i="2"/>
  <c r="T4348" i="2" s="1"/>
  <c r="U4348" i="2" s="1"/>
  <c r="C4332" i="2"/>
  <c r="Q4332" i="2"/>
  <c r="T4332" i="2" s="1"/>
  <c r="U4332" i="2" s="1"/>
  <c r="C4316" i="2"/>
  <c r="Q4316" i="2"/>
  <c r="T4316" i="2" s="1"/>
  <c r="U4316" i="2" s="1"/>
  <c r="C4300" i="2"/>
  <c r="Q4300" i="2"/>
  <c r="T4300" i="2" s="1"/>
  <c r="U4300" i="2" s="1"/>
  <c r="C4284" i="2"/>
  <c r="Q4284" i="2"/>
  <c r="T4284" i="2" s="1"/>
  <c r="U4284" i="2" s="1"/>
  <c r="I4107" i="2"/>
  <c r="G4107" i="2" s="1"/>
  <c r="I4050" i="2"/>
  <c r="G4050" i="2" s="1"/>
  <c r="I3986" i="2"/>
  <c r="G3986" i="2" s="1"/>
  <c r="C3990" i="2"/>
  <c r="Q3990" i="2"/>
  <c r="T3990" i="2" s="1"/>
  <c r="U3990" i="2" s="1"/>
  <c r="C4518" i="2"/>
  <c r="Q4518" i="2"/>
  <c r="T4518" i="2" s="1"/>
  <c r="U4518" i="2" s="1"/>
  <c r="C4502" i="2"/>
  <c r="Q4502" i="2"/>
  <c r="T4502" i="2" s="1"/>
  <c r="U4502" i="2" s="1"/>
  <c r="C4486" i="2"/>
  <c r="Q4486" i="2"/>
  <c r="T4486" i="2" s="1"/>
  <c r="U4486" i="2" s="1"/>
  <c r="C4470" i="2"/>
  <c r="Q4470" i="2"/>
  <c r="T4470" i="2" s="1"/>
  <c r="U4470" i="2" s="1"/>
  <c r="C4454" i="2"/>
  <c r="Q4454" i="2"/>
  <c r="T4454" i="2" s="1"/>
  <c r="U4454" i="2" s="1"/>
  <c r="C4438" i="2"/>
  <c r="Q4438" i="2"/>
  <c r="T4438" i="2" s="1"/>
  <c r="U4438" i="2" s="1"/>
  <c r="C4422" i="2"/>
  <c r="Q4422" i="2"/>
  <c r="T4422" i="2" s="1"/>
  <c r="U4422" i="2" s="1"/>
  <c r="C4406" i="2"/>
  <c r="Q4406" i="2"/>
  <c r="T4406" i="2" s="1"/>
  <c r="U4406" i="2" s="1"/>
  <c r="C4390" i="2"/>
  <c r="Q4390" i="2"/>
  <c r="T4390" i="2" s="1"/>
  <c r="U4390" i="2" s="1"/>
  <c r="C4374" i="2"/>
  <c r="Q4374" i="2"/>
  <c r="T4374" i="2" s="1"/>
  <c r="U4374" i="2" s="1"/>
  <c r="C4358" i="2"/>
  <c r="Q4358" i="2"/>
  <c r="T4358" i="2" s="1"/>
  <c r="U4358" i="2" s="1"/>
  <c r="C4342" i="2"/>
  <c r="Q4342" i="2"/>
  <c r="T4342" i="2" s="1"/>
  <c r="U4342" i="2" s="1"/>
  <c r="C4326" i="2"/>
  <c r="Q4326" i="2"/>
  <c r="T4326" i="2" s="1"/>
  <c r="U4326" i="2" s="1"/>
  <c r="C4310" i="2"/>
  <c r="Q4310" i="2"/>
  <c r="T4310" i="2" s="1"/>
  <c r="U4310" i="2" s="1"/>
  <c r="C4294" i="2"/>
  <c r="Q4294" i="2"/>
  <c r="T4294" i="2" s="1"/>
  <c r="U4294" i="2" s="1"/>
  <c r="C4278" i="2"/>
  <c r="Q4278" i="2"/>
  <c r="T4278" i="2" s="1"/>
  <c r="U4278" i="2" s="1"/>
  <c r="C4263" i="2"/>
  <c r="Q4263" i="2"/>
  <c r="T4263" i="2" s="1"/>
  <c r="U4263" i="2" s="1"/>
  <c r="I4263" i="2"/>
  <c r="G4263" i="2" s="1"/>
  <c r="C4255" i="2"/>
  <c r="Q4255" i="2"/>
  <c r="T4255" i="2" s="1"/>
  <c r="U4255" i="2" s="1"/>
  <c r="I4255" i="2"/>
  <c r="G4255" i="2" s="1"/>
  <c r="C4247" i="2"/>
  <c r="Q4247" i="2"/>
  <c r="T4247" i="2" s="1"/>
  <c r="U4247" i="2" s="1"/>
  <c r="I4247" i="2"/>
  <c r="G4247" i="2" s="1"/>
  <c r="C4239" i="2"/>
  <c r="Q4239" i="2"/>
  <c r="T4239" i="2" s="1"/>
  <c r="U4239" i="2" s="1"/>
  <c r="I4239" i="2"/>
  <c r="G4239" i="2" s="1"/>
  <c r="C4231" i="2"/>
  <c r="Q4231" i="2"/>
  <c r="T4231" i="2" s="1"/>
  <c r="U4231" i="2" s="1"/>
  <c r="I4231" i="2"/>
  <c r="G4231" i="2" s="1"/>
  <c r="C4223" i="2"/>
  <c r="Q4223" i="2"/>
  <c r="T4223" i="2" s="1"/>
  <c r="U4223" i="2" s="1"/>
  <c r="I4223" i="2"/>
  <c r="G4223" i="2" s="1"/>
  <c r="C4215" i="2"/>
  <c r="Q4215" i="2"/>
  <c r="T4215" i="2" s="1"/>
  <c r="U4215" i="2" s="1"/>
  <c r="I4215" i="2"/>
  <c r="G4215" i="2" s="1"/>
  <c r="C4207" i="2"/>
  <c r="Q4207" i="2"/>
  <c r="T4207" i="2" s="1"/>
  <c r="U4207" i="2" s="1"/>
  <c r="I4207" i="2"/>
  <c r="G4207" i="2" s="1"/>
  <c r="C4199" i="2"/>
  <c r="Q4199" i="2"/>
  <c r="T4199" i="2" s="1"/>
  <c r="U4199" i="2" s="1"/>
  <c r="C4191" i="2"/>
  <c r="Q4191" i="2"/>
  <c r="T4191" i="2" s="1"/>
  <c r="U4191" i="2" s="1"/>
  <c r="I4191" i="2"/>
  <c r="G4191" i="2" s="1"/>
  <c r="C4183" i="2"/>
  <c r="Q4183" i="2"/>
  <c r="T4183" i="2" s="1"/>
  <c r="U4183" i="2" s="1"/>
  <c r="I4183" i="2"/>
  <c r="G4183" i="2" s="1"/>
  <c r="C4175" i="2"/>
  <c r="Q4175" i="2"/>
  <c r="T4175" i="2" s="1"/>
  <c r="U4175" i="2" s="1"/>
  <c r="I4175" i="2"/>
  <c r="G4175" i="2" s="1"/>
  <c r="C4167" i="2"/>
  <c r="Q4167" i="2"/>
  <c r="T4167" i="2" s="1"/>
  <c r="U4167" i="2" s="1"/>
  <c r="I4167" i="2"/>
  <c r="G4167" i="2" s="1"/>
  <c r="C4159" i="2"/>
  <c r="Q4159" i="2"/>
  <c r="T4159" i="2" s="1"/>
  <c r="U4159" i="2" s="1"/>
  <c r="I4159" i="2"/>
  <c r="G4159" i="2" s="1"/>
  <c r="C4151" i="2"/>
  <c r="Q4151" i="2"/>
  <c r="T4151" i="2" s="1"/>
  <c r="U4151" i="2" s="1"/>
  <c r="I4151" i="2"/>
  <c r="G4151" i="2" s="1"/>
  <c r="C4084" i="2"/>
  <c r="Q4084" i="2"/>
  <c r="T4084" i="2" s="1"/>
  <c r="U4084" i="2" s="1"/>
  <c r="I4084" i="2"/>
  <c r="G4084" i="2" s="1"/>
  <c r="C4068" i="2"/>
  <c r="Q4068" i="2"/>
  <c r="T4068" i="2" s="1"/>
  <c r="U4068" i="2" s="1"/>
  <c r="C4052" i="2"/>
  <c r="Q4052" i="2"/>
  <c r="T4052" i="2" s="1"/>
  <c r="U4052" i="2" s="1"/>
  <c r="C4036" i="2"/>
  <c r="Q4036" i="2"/>
  <c r="T4036" i="2" s="1"/>
  <c r="U4036" i="2" s="1"/>
  <c r="C4020" i="2"/>
  <c r="Q4020" i="2"/>
  <c r="T4020" i="2" s="1"/>
  <c r="U4020" i="2" s="1"/>
  <c r="C4004" i="2"/>
  <c r="Q4004" i="2"/>
  <c r="T4004" i="2" s="1"/>
  <c r="U4004" i="2" s="1"/>
  <c r="C3988" i="2"/>
  <c r="Q3988" i="2"/>
  <c r="T3988" i="2" s="1"/>
  <c r="U3988" i="2" s="1"/>
  <c r="C3972" i="2"/>
  <c r="Q3972" i="2"/>
  <c r="T3972" i="2" s="1"/>
  <c r="U3972" i="2" s="1"/>
  <c r="C3956" i="2"/>
  <c r="Q3956" i="2"/>
  <c r="T3956" i="2" s="1"/>
  <c r="U3956" i="2" s="1"/>
  <c r="C3786" i="2"/>
  <c r="Q3786" i="2"/>
  <c r="T3786" i="2" s="1"/>
  <c r="U3786" i="2" s="1"/>
  <c r="C3775" i="2"/>
  <c r="Q3775" i="2"/>
  <c r="T3775" i="2" s="1"/>
  <c r="U3775" i="2" s="1"/>
  <c r="C3797" i="2"/>
  <c r="Q3797" i="2"/>
  <c r="T3797" i="2" s="1"/>
  <c r="U3797" i="2" s="1"/>
  <c r="Q3751" i="2"/>
  <c r="T3751" i="2" s="1"/>
  <c r="U3751" i="2" s="1"/>
  <c r="C3751" i="2"/>
  <c r="Q3735" i="2"/>
  <c r="T3735" i="2" s="1"/>
  <c r="U3735" i="2" s="1"/>
  <c r="C3735" i="2"/>
  <c r="Q3719" i="2"/>
  <c r="T3719" i="2" s="1"/>
  <c r="U3719" i="2" s="1"/>
  <c r="C3719" i="2"/>
  <c r="Q3703" i="2"/>
  <c r="T3703" i="2" s="1"/>
  <c r="U3703" i="2" s="1"/>
  <c r="C3703" i="2"/>
  <c r="C3213" i="2"/>
  <c r="Q3213" i="2"/>
  <c r="T3213" i="2" s="1"/>
  <c r="U3213" i="2" s="1"/>
  <c r="C4127" i="2"/>
  <c r="Q4127" i="2"/>
  <c r="T4127" i="2" s="1"/>
  <c r="U4127" i="2" s="1"/>
  <c r="C4517" i="2"/>
  <c r="Q4517" i="2"/>
  <c r="T4517" i="2" s="1"/>
  <c r="U4517" i="2" s="1"/>
  <c r="C4501" i="2"/>
  <c r="Q4501" i="2"/>
  <c r="T4501" i="2" s="1"/>
  <c r="U4501" i="2" s="1"/>
  <c r="C4485" i="2"/>
  <c r="Q4485" i="2"/>
  <c r="T4485" i="2" s="1"/>
  <c r="U4485" i="2" s="1"/>
  <c r="C4469" i="2"/>
  <c r="Q4469" i="2"/>
  <c r="T4469" i="2" s="1"/>
  <c r="U4469" i="2" s="1"/>
  <c r="C4453" i="2"/>
  <c r="Q4453" i="2"/>
  <c r="T4453" i="2" s="1"/>
  <c r="U4453" i="2" s="1"/>
  <c r="C4437" i="2"/>
  <c r="Q4437" i="2"/>
  <c r="T4437" i="2" s="1"/>
  <c r="U4437" i="2" s="1"/>
  <c r="C4421" i="2"/>
  <c r="Q4421" i="2"/>
  <c r="T4421" i="2" s="1"/>
  <c r="U4421" i="2" s="1"/>
  <c r="C4405" i="2"/>
  <c r="Q4405" i="2"/>
  <c r="T4405" i="2" s="1"/>
  <c r="U4405" i="2" s="1"/>
  <c r="C4389" i="2"/>
  <c r="Q4389" i="2"/>
  <c r="T4389" i="2" s="1"/>
  <c r="U4389" i="2" s="1"/>
  <c r="C4373" i="2"/>
  <c r="Q4373" i="2"/>
  <c r="T4373" i="2" s="1"/>
  <c r="U4373" i="2" s="1"/>
  <c r="C4357" i="2"/>
  <c r="Q4357" i="2"/>
  <c r="T4357" i="2" s="1"/>
  <c r="U4357" i="2" s="1"/>
  <c r="C4341" i="2"/>
  <c r="Q4341" i="2"/>
  <c r="T4341" i="2" s="1"/>
  <c r="U4341" i="2" s="1"/>
  <c r="C4325" i="2"/>
  <c r="Q4325" i="2"/>
  <c r="T4325" i="2" s="1"/>
  <c r="U4325" i="2" s="1"/>
  <c r="C4309" i="2"/>
  <c r="Q4309" i="2"/>
  <c r="T4309" i="2" s="1"/>
  <c r="U4309" i="2" s="1"/>
  <c r="C4293" i="2"/>
  <c r="Q4293" i="2"/>
  <c r="T4293" i="2" s="1"/>
  <c r="U4293" i="2" s="1"/>
  <c r="C4277" i="2"/>
  <c r="Q4277" i="2"/>
  <c r="T4277" i="2" s="1"/>
  <c r="U4277" i="2" s="1"/>
  <c r="C3782" i="2"/>
  <c r="Q3782" i="2"/>
  <c r="T3782" i="2" s="1"/>
  <c r="U3782" i="2" s="1"/>
  <c r="C3778" i="2"/>
  <c r="Q3778" i="2"/>
  <c r="T3778" i="2" s="1"/>
  <c r="U3778" i="2" s="1"/>
  <c r="C4059" i="2"/>
  <c r="Q4059" i="2"/>
  <c r="T4059" i="2" s="1"/>
  <c r="U4059" i="2" s="1"/>
  <c r="C4027" i="2"/>
  <c r="Q4027" i="2"/>
  <c r="T4027" i="2" s="1"/>
  <c r="U4027" i="2" s="1"/>
  <c r="C3995" i="2"/>
  <c r="Q3995" i="2"/>
  <c r="T3995" i="2" s="1"/>
  <c r="U3995" i="2" s="1"/>
  <c r="C3979" i="2"/>
  <c r="Q3979" i="2"/>
  <c r="T3979" i="2" s="1"/>
  <c r="U3979" i="2" s="1"/>
  <c r="C3770" i="2"/>
  <c r="Q3770" i="2"/>
  <c r="T3770" i="2" s="1"/>
  <c r="U3770" i="2" s="1"/>
  <c r="C3768" i="2"/>
  <c r="Q3768" i="2"/>
  <c r="T3768" i="2" s="1"/>
  <c r="U3768" i="2" s="1"/>
  <c r="Q3766" i="2"/>
  <c r="T3766" i="2" s="1"/>
  <c r="U3766" i="2" s="1"/>
  <c r="C3766" i="2"/>
  <c r="Q3750" i="2"/>
  <c r="T3750" i="2" s="1"/>
  <c r="U3750" i="2" s="1"/>
  <c r="C3750" i="2"/>
  <c r="Q3734" i="2"/>
  <c r="T3734" i="2" s="1"/>
  <c r="U3734" i="2" s="1"/>
  <c r="C3734" i="2"/>
  <c r="Q3718" i="2"/>
  <c r="T3718" i="2" s="1"/>
  <c r="U3718" i="2" s="1"/>
  <c r="C3718" i="2"/>
  <c r="Q3702" i="2"/>
  <c r="T3702" i="2" s="1"/>
  <c r="U3702" i="2" s="1"/>
  <c r="C3702" i="2"/>
  <c r="C3437" i="2"/>
  <c r="Q3437" i="2"/>
  <c r="T3437" i="2" s="1"/>
  <c r="U3437" i="2" s="1"/>
  <c r="Q3538" i="2"/>
  <c r="T3538" i="2" s="1"/>
  <c r="U3538" i="2" s="1"/>
  <c r="C3538" i="2"/>
  <c r="I3538" i="2"/>
  <c r="G3538" i="2" s="1"/>
  <c r="C3445" i="2"/>
  <c r="Q3445" i="2"/>
  <c r="T3445" i="2" s="1"/>
  <c r="U3445" i="2" s="1"/>
  <c r="C3207" i="2"/>
  <c r="Q3207" i="2"/>
  <c r="T3207" i="2" s="1"/>
  <c r="U3207" i="2" s="1"/>
  <c r="C4519" i="2"/>
  <c r="Q4519" i="2"/>
  <c r="T4519" i="2" s="1"/>
  <c r="U4519" i="2" s="1"/>
  <c r="C4503" i="2"/>
  <c r="Q4503" i="2"/>
  <c r="T4503" i="2" s="1"/>
  <c r="U4503" i="2" s="1"/>
  <c r="C4487" i="2"/>
  <c r="Q4487" i="2"/>
  <c r="T4487" i="2" s="1"/>
  <c r="U4487" i="2" s="1"/>
  <c r="C4471" i="2"/>
  <c r="Q4471" i="2"/>
  <c r="T4471" i="2" s="1"/>
  <c r="U4471" i="2" s="1"/>
  <c r="C4455" i="2"/>
  <c r="Q4455" i="2"/>
  <c r="T4455" i="2" s="1"/>
  <c r="U4455" i="2" s="1"/>
  <c r="C4439" i="2"/>
  <c r="Q4439" i="2"/>
  <c r="T4439" i="2" s="1"/>
  <c r="U4439" i="2" s="1"/>
  <c r="C4423" i="2"/>
  <c r="Q4423" i="2"/>
  <c r="T4423" i="2" s="1"/>
  <c r="U4423" i="2" s="1"/>
  <c r="C4407" i="2"/>
  <c r="Q4407" i="2"/>
  <c r="T4407" i="2" s="1"/>
  <c r="U4407" i="2" s="1"/>
  <c r="C4391" i="2"/>
  <c r="Q4391" i="2"/>
  <c r="T4391" i="2" s="1"/>
  <c r="U4391" i="2" s="1"/>
  <c r="C4375" i="2"/>
  <c r="Q4375" i="2"/>
  <c r="T4375" i="2" s="1"/>
  <c r="U4375" i="2" s="1"/>
  <c r="C4359" i="2"/>
  <c r="Q4359" i="2"/>
  <c r="T4359" i="2" s="1"/>
  <c r="U4359" i="2" s="1"/>
  <c r="C4343" i="2"/>
  <c r="Q4343" i="2"/>
  <c r="T4343" i="2" s="1"/>
  <c r="U4343" i="2" s="1"/>
  <c r="C4327" i="2"/>
  <c r="Q4327" i="2"/>
  <c r="T4327" i="2" s="1"/>
  <c r="U4327" i="2" s="1"/>
  <c r="C4311" i="2"/>
  <c r="Q4311" i="2"/>
  <c r="T4311" i="2" s="1"/>
  <c r="U4311" i="2" s="1"/>
  <c r="C4295" i="2"/>
  <c r="Q4295" i="2"/>
  <c r="T4295" i="2" s="1"/>
  <c r="U4295" i="2" s="1"/>
  <c r="C4279" i="2"/>
  <c r="Q4279" i="2"/>
  <c r="T4279" i="2" s="1"/>
  <c r="U4279" i="2" s="1"/>
  <c r="C4115" i="2"/>
  <c r="Q4115" i="2"/>
  <c r="T4115" i="2" s="1"/>
  <c r="U4115" i="2" s="1"/>
  <c r="I4042" i="2"/>
  <c r="G4042" i="2" s="1"/>
  <c r="I4010" i="2"/>
  <c r="G4010" i="2" s="1"/>
  <c r="I3978" i="2"/>
  <c r="G3978" i="2" s="1"/>
  <c r="Q3542" i="2"/>
  <c r="T3542" i="2" s="1"/>
  <c r="U3542" i="2" s="1"/>
  <c r="C3542" i="2"/>
  <c r="I3542" i="2"/>
  <c r="G3542" i="2" s="1"/>
  <c r="C3458" i="2"/>
  <c r="Q3458" i="2"/>
  <c r="T3458" i="2" s="1"/>
  <c r="U3458" i="2" s="1"/>
  <c r="I3458" i="2"/>
  <c r="G3458" i="2" s="1"/>
  <c r="I3291" i="2"/>
  <c r="G3291" i="2" s="1"/>
  <c r="C3220" i="2"/>
  <c r="Q3220" i="2"/>
  <c r="T3220" i="2" s="1"/>
  <c r="U3220" i="2" s="1"/>
  <c r="I3230" i="2"/>
  <c r="G3230" i="2" s="1"/>
  <c r="I3214" i="2"/>
  <c r="G3214" i="2" s="1"/>
  <c r="C4022" i="2"/>
  <c r="Q4022" i="2"/>
  <c r="T4022" i="2" s="1"/>
  <c r="U4022" i="2" s="1"/>
  <c r="C4066" i="2"/>
  <c r="Q4066" i="2"/>
  <c r="T4066" i="2" s="1"/>
  <c r="U4066" i="2" s="1"/>
  <c r="C4002" i="2"/>
  <c r="Q4002" i="2"/>
  <c r="T4002" i="2" s="1"/>
  <c r="U4002" i="2" s="1"/>
  <c r="C4038" i="2"/>
  <c r="Q4038" i="2"/>
  <c r="T4038" i="2" s="1"/>
  <c r="U4038" i="2" s="1"/>
  <c r="I4119" i="2"/>
  <c r="G4119" i="2" s="1"/>
  <c r="C4093" i="2"/>
  <c r="Q4093" i="2"/>
  <c r="T4093" i="2" s="1"/>
  <c r="U4093" i="2" s="1"/>
  <c r="C4520" i="2"/>
  <c r="Q4520" i="2"/>
  <c r="T4520" i="2" s="1"/>
  <c r="U4520" i="2" s="1"/>
  <c r="C4504" i="2"/>
  <c r="Q4504" i="2"/>
  <c r="T4504" i="2" s="1"/>
  <c r="U4504" i="2" s="1"/>
  <c r="C4488" i="2"/>
  <c r="Q4488" i="2"/>
  <c r="T4488" i="2" s="1"/>
  <c r="U4488" i="2" s="1"/>
  <c r="C4472" i="2"/>
  <c r="Q4472" i="2"/>
  <c r="T4472" i="2" s="1"/>
  <c r="U4472" i="2" s="1"/>
  <c r="C4456" i="2"/>
  <c r="Q4456" i="2"/>
  <c r="T4456" i="2" s="1"/>
  <c r="U4456" i="2" s="1"/>
  <c r="C4440" i="2"/>
  <c r="Q4440" i="2"/>
  <c r="T4440" i="2" s="1"/>
  <c r="U4440" i="2" s="1"/>
  <c r="C4424" i="2"/>
  <c r="Q4424" i="2"/>
  <c r="T4424" i="2" s="1"/>
  <c r="U4424" i="2" s="1"/>
  <c r="C4408" i="2"/>
  <c r="Q4408" i="2"/>
  <c r="T4408" i="2" s="1"/>
  <c r="U4408" i="2" s="1"/>
  <c r="C4392" i="2"/>
  <c r="Q4392" i="2"/>
  <c r="T4392" i="2" s="1"/>
  <c r="U4392" i="2" s="1"/>
  <c r="C4376" i="2"/>
  <c r="Q4376" i="2"/>
  <c r="T4376" i="2" s="1"/>
  <c r="U4376" i="2" s="1"/>
  <c r="C4360" i="2"/>
  <c r="Q4360" i="2"/>
  <c r="T4360" i="2" s="1"/>
  <c r="U4360" i="2" s="1"/>
  <c r="C4344" i="2"/>
  <c r="Q4344" i="2"/>
  <c r="T4344" i="2" s="1"/>
  <c r="U4344" i="2" s="1"/>
  <c r="C4328" i="2"/>
  <c r="Q4328" i="2"/>
  <c r="T4328" i="2" s="1"/>
  <c r="U4328" i="2" s="1"/>
  <c r="C4312" i="2"/>
  <c r="Q4312" i="2"/>
  <c r="T4312" i="2" s="1"/>
  <c r="U4312" i="2" s="1"/>
  <c r="C4296" i="2"/>
  <c r="Q4296" i="2"/>
  <c r="T4296" i="2" s="1"/>
  <c r="U4296" i="2" s="1"/>
  <c r="C4280" i="2"/>
  <c r="Q4280" i="2"/>
  <c r="T4280" i="2" s="1"/>
  <c r="U4280" i="2" s="1"/>
  <c r="C4111" i="2"/>
  <c r="Q4111" i="2"/>
  <c r="T4111" i="2" s="1"/>
  <c r="U4111" i="2" s="1"/>
  <c r="I4066" i="2"/>
  <c r="G4066" i="2" s="1"/>
  <c r="I4002" i="2"/>
  <c r="G4002" i="2" s="1"/>
  <c r="C4103" i="2"/>
  <c r="Q4103" i="2"/>
  <c r="T4103" i="2" s="1"/>
  <c r="U4103" i="2" s="1"/>
  <c r="C4530" i="2"/>
  <c r="Q4530" i="2"/>
  <c r="T4530" i="2" s="1"/>
  <c r="U4530" i="2" s="1"/>
  <c r="C4514" i="2"/>
  <c r="Q4514" i="2"/>
  <c r="T4514" i="2" s="1"/>
  <c r="U4514" i="2" s="1"/>
  <c r="C4498" i="2"/>
  <c r="Q4498" i="2"/>
  <c r="T4498" i="2" s="1"/>
  <c r="U4498" i="2" s="1"/>
  <c r="C4482" i="2"/>
  <c r="Q4482" i="2"/>
  <c r="T4482" i="2" s="1"/>
  <c r="U4482" i="2" s="1"/>
  <c r="C4466" i="2"/>
  <c r="Q4466" i="2"/>
  <c r="T4466" i="2" s="1"/>
  <c r="U4466" i="2" s="1"/>
  <c r="C4450" i="2"/>
  <c r="Q4450" i="2"/>
  <c r="T4450" i="2" s="1"/>
  <c r="U4450" i="2" s="1"/>
  <c r="C4434" i="2"/>
  <c r="Q4434" i="2"/>
  <c r="T4434" i="2" s="1"/>
  <c r="U4434" i="2" s="1"/>
  <c r="C4418" i="2"/>
  <c r="Q4418" i="2"/>
  <c r="T4418" i="2" s="1"/>
  <c r="U4418" i="2" s="1"/>
  <c r="C4402" i="2"/>
  <c r="Q4402" i="2"/>
  <c r="T4402" i="2" s="1"/>
  <c r="U4402" i="2" s="1"/>
  <c r="C4386" i="2"/>
  <c r="Q4386" i="2"/>
  <c r="T4386" i="2" s="1"/>
  <c r="U4386" i="2" s="1"/>
  <c r="C4370" i="2"/>
  <c r="Q4370" i="2"/>
  <c r="T4370" i="2" s="1"/>
  <c r="U4370" i="2" s="1"/>
  <c r="C4354" i="2"/>
  <c r="Q4354" i="2"/>
  <c r="T4354" i="2" s="1"/>
  <c r="U4354" i="2" s="1"/>
  <c r="C4338" i="2"/>
  <c r="Q4338" i="2"/>
  <c r="T4338" i="2" s="1"/>
  <c r="U4338" i="2" s="1"/>
  <c r="C4322" i="2"/>
  <c r="Q4322" i="2"/>
  <c r="T4322" i="2" s="1"/>
  <c r="U4322" i="2" s="1"/>
  <c r="C4306" i="2"/>
  <c r="Q4306" i="2"/>
  <c r="T4306" i="2" s="1"/>
  <c r="U4306" i="2" s="1"/>
  <c r="C4290" i="2"/>
  <c r="Q4290" i="2"/>
  <c r="T4290" i="2" s="1"/>
  <c r="U4290" i="2" s="1"/>
  <c r="C4274" i="2"/>
  <c r="Q4274" i="2"/>
  <c r="T4274" i="2" s="1"/>
  <c r="U4274" i="2" s="1"/>
  <c r="C3982" i="2"/>
  <c r="Q3982" i="2"/>
  <c r="T3982" i="2" s="1"/>
  <c r="U3982" i="2" s="1"/>
  <c r="C4097" i="2"/>
  <c r="Q4097" i="2"/>
  <c r="T4097" i="2" s="1"/>
  <c r="U4097" i="2" s="1"/>
  <c r="C4058" i="2"/>
  <c r="Q4058" i="2"/>
  <c r="T4058" i="2" s="1"/>
  <c r="U4058" i="2" s="1"/>
  <c r="C4026" i="2"/>
  <c r="Q4026" i="2"/>
  <c r="T4026" i="2" s="1"/>
  <c r="U4026" i="2" s="1"/>
  <c r="C3994" i="2"/>
  <c r="Q3994" i="2"/>
  <c r="T3994" i="2" s="1"/>
  <c r="U3994" i="2" s="1"/>
  <c r="C3962" i="2"/>
  <c r="Q3962" i="2"/>
  <c r="T3962" i="2" s="1"/>
  <c r="U3962" i="2" s="1"/>
  <c r="C4080" i="2"/>
  <c r="Q4080" i="2"/>
  <c r="T4080" i="2" s="1"/>
  <c r="U4080" i="2" s="1"/>
  <c r="C4064" i="2"/>
  <c r="Q4064" i="2"/>
  <c r="T4064" i="2" s="1"/>
  <c r="U4064" i="2" s="1"/>
  <c r="C4048" i="2"/>
  <c r="Q4048" i="2"/>
  <c r="T4048" i="2" s="1"/>
  <c r="U4048" i="2" s="1"/>
  <c r="C4032" i="2"/>
  <c r="Q4032" i="2"/>
  <c r="T4032" i="2" s="1"/>
  <c r="U4032" i="2" s="1"/>
  <c r="C4016" i="2"/>
  <c r="Q4016" i="2"/>
  <c r="T4016" i="2" s="1"/>
  <c r="U4016" i="2" s="1"/>
  <c r="C4000" i="2"/>
  <c r="Q4000" i="2"/>
  <c r="T4000" i="2" s="1"/>
  <c r="U4000" i="2" s="1"/>
  <c r="C3984" i="2"/>
  <c r="Q3984" i="2"/>
  <c r="T3984" i="2" s="1"/>
  <c r="U3984" i="2" s="1"/>
  <c r="C3968" i="2"/>
  <c r="Q3968" i="2"/>
  <c r="T3968" i="2" s="1"/>
  <c r="U3968" i="2" s="1"/>
  <c r="C3783" i="2"/>
  <c r="Q3783" i="2"/>
  <c r="T3783" i="2" s="1"/>
  <c r="U3783" i="2" s="1"/>
  <c r="C3789" i="2"/>
  <c r="Q3789" i="2"/>
  <c r="T3789" i="2" s="1"/>
  <c r="U3789" i="2" s="1"/>
  <c r="Q3763" i="2"/>
  <c r="T3763" i="2" s="1"/>
  <c r="U3763" i="2" s="1"/>
  <c r="C3763" i="2"/>
  <c r="Q3747" i="2"/>
  <c r="T3747" i="2" s="1"/>
  <c r="U3747" i="2" s="1"/>
  <c r="C3747" i="2"/>
  <c r="Q3731" i="2"/>
  <c r="T3731" i="2" s="1"/>
  <c r="U3731" i="2" s="1"/>
  <c r="C3731" i="2"/>
  <c r="Q3715" i="2"/>
  <c r="T3715" i="2" s="1"/>
  <c r="U3715" i="2" s="1"/>
  <c r="C3715" i="2"/>
  <c r="Q3699" i="2"/>
  <c r="T3699" i="2" s="1"/>
  <c r="U3699" i="2" s="1"/>
  <c r="C3699" i="2"/>
  <c r="Q3552" i="2"/>
  <c r="T3552" i="2" s="1"/>
  <c r="U3552" i="2" s="1"/>
  <c r="C3552" i="2"/>
  <c r="I3552" i="2"/>
  <c r="G3552" i="2" s="1"/>
  <c r="Q3536" i="2"/>
  <c r="T3536" i="2" s="1"/>
  <c r="U3536" i="2" s="1"/>
  <c r="C3536" i="2"/>
  <c r="I3536" i="2"/>
  <c r="G3536" i="2" s="1"/>
  <c r="C3449" i="2"/>
  <c r="Q3449" i="2"/>
  <c r="T3449" i="2" s="1"/>
  <c r="U3449" i="2" s="1"/>
  <c r="C3307" i="2"/>
  <c r="Q3307" i="2"/>
  <c r="T3307" i="2" s="1"/>
  <c r="U3307" i="2" s="1"/>
  <c r="C3233" i="2"/>
  <c r="Q3233" i="2"/>
  <c r="T3233" i="2" s="1"/>
  <c r="U3233" i="2" s="1"/>
  <c r="C3206" i="2"/>
  <c r="Q3206" i="2"/>
  <c r="T3206" i="2" s="1"/>
  <c r="U3206" i="2" s="1"/>
  <c r="C3209" i="2"/>
  <c r="Q3209" i="2"/>
  <c r="T3209" i="2" s="1"/>
  <c r="U3209" i="2" s="1"/>
  <c r="I4127" i="2"/>
  <c r="G4127" i="2" s="1"/>
  <c r="C4513" i="2"/>
  <c r="Q4513" i="2"/>
  <c r="T4513" i="2" s="1"/>
  <c r="U4513" i="2" s="1"/>
  <c r="C4497" i="2"/>
  <c r="Q4497" i="2"/>
  <c r="T4497" i="2" s="1"/>
  <c r="U4497" i="2" s="1"/>
  <c r="C4481" i="2"/>
  <c r="Q4481" i="2"/>
  <c r="T4481" i="2" s="1"/>
  <c r="U4481" i="2" s="1"/>
  <c r="C4465" i="2"/>
  <c r="Q4465" i="2"/>
  <c r="T4465" i="2" s="1"/>
  <c r="U4465" i="2" s="1"/>
  <c r="C4449" i="2"/>
  <c r="Q4449" i="2"/>
  <c r="T4449" i="2" s="1"/>
  <c r="U4449" i="2" s="1"/>
  <c r="C4433" i="2"/>
  <c r="Q4433" i="2"/>
  <c r="T4433" i="2" s="1"/>
  <c r="U4433" i="2" s="1"/>
  <c r="C4417" i="2"/>
  <c r="Q4417" i="2"/>
  <c r="T4417" i="2" s="1"/>
  <c r="U4417" i="2" s="1"/>
  <c r="C4401" i="2"/>
  <c r="Q4401" i="2"/>
  <c r="T4401" i="2" s="1"/>
  <c r="U4401" i="2" s="1"/>
  <c r="C4385" i="2"/>
  <c r="Q4385" i="2"/>
  <c r="T4385" i="2" s="1"/>
  <c r="U4385" i="2" s="1"/>
  <c r="C4369" i="2"/>
  <c r="Q4369" i="2"/>
  <c r="T4369" i="2" s="1"/>
  <c r="U4369" i="2" s="1"/>
  <c r="C4353" i="2"/>
  <c r="Q4353" i="2"/>
  <c r="T4353" i="2" s="1"/>
  <c r="U4353" i="2" s="1"/>
  <c r="C4337" i="2"/>
  <c r="Q4337" i="2"/>
  <c r="T4337" i="2" s="1"/>
  <c r="U4337" i="2" s="1"/>
  <c r="C4321" i="2"/>
  <c r="Q4321" i="2"/>
  <c r="T4321" i="2" s="1"/>
  <c r="U4321" i="2" s="1"/>
  <c r="C4305" i="2"/>
  <c r="Q4305" i="2"/>
  <c r="T4305" i="2" s="1"/>
  <c r="U4305" i="2" s="1"/>
  <c r="C4289" i="2"/>
  <c r="Q4289" i="2"/>
  <c r="T4289" i="2" s="1"/>
  <c r="U4289" i="2" s="1"/>
  <c r="C4273" i="2"/>
  <c r="Q4273" i="2"/>
  <c r="T4273" i="2" s="1"/>
  <c r="U4273" i="2" s="1"/>
  <c r="C4271" i="2"/>
  <c r="Q4271" i="2"/>
  <c r="T4271" i="2" s="1"/>
  <c r="U4271" i="2" s="1"/>
  <c r="C4083" i="2"/>
  <c r="Q4083" i="2"/>
  <c r="T4083" i="2" s="1"/>
  <c r="U4083" i="2" s="1"/>
  <c r="C4003" i="2"/>
  <c r="Q4003" i="2"/>
  <c r="T4003" i="2" s="1"/>
  <c r="U4003" i="2" s="1"/>
  <c r="C3987" i="2"/>
  <c r="Q3987" i="2"/>
  <c r="T3987" i="2" s="1"/>
  <c r="U3987" i="2" s="1"/>
  <c r="C3955" i="2"/>
  <c r="Q3955" i="2"/>
  <c r="T3955" i="2" s="1"/>
  <c r="U3955" i="2" s="1"/>
  <c r="C3776" i="2"/>
  <c r="Q3776" i="2"/>
  <c r="T3776" i="2" s="1"/>
  <c r="U3776" i="2" s="1"/>
  <c r="Q3762" i="2"/>
  <c r="T3762" i="2" s="1"/>
  <c r="U3762" i="2" s="1"/>
  <c r="C3762" i="2"/>
  <c r="Q3746" i="2"/>
  <c r="T3746" i="2" s="1"/>
  <c r="U3746" i="2" s="1"/>
  <c r="C3746" i="2"/>
  <c r="Q3730" i="2"/>
  <c r="T3730" i="2" s="1"/>
  <c r="U3730" i="2" s="1"/>
  <c r="C3730" i="2"/>
  <c r="Q3714" i="2"/>
  <c r="T3714" i="2" s="1"/>
  <c r="U3714" i="2" s="1"/>
  <c r="C3714" i="2"/>
  <c r="C3450" i="2"/>
  <c r="Q3450" i="2"/>
  <c r="T3450" i="2" s="1"/>
  <c r="U3450" i="2" s="1"/>
  <c r="I3450" i="2"/>
  <c r="G3450" i="2" s="1"/>
  <c r="C3369" i="2"/>
  <c r="Q3369" i="2"/>
  <c r="T3369" i="2" s="1"/>
  <c r="U3369" i="2" s="1"/>
  <c r="C3353" i="2"/>
  <c r="Q3353" i="2"/>
  <c r="T3353" i="2" s="1"/>
  <c r="U3353" i="2" s="1"/>
  <c r="C3337" i="2"/>
  <c r="Q3337" i="2"/>
  <c r="T3337" i="2" s="1"/>
  <c r="U3337" i="2" s="1"/>
  <c r="C3299" i="2"/>
  <c r="Q3299" i="2"/>
  <c r="T3299" i="2" s="1"/>
  <c r="U3299" i="2" s="1"/>
  <c r="C3218" i="2"/>
  <c r="Q3218" i="2"/>
  <c r="T3218" i="2" s="1"/>
  <c r="U3218" i="2" s="1"/>
  <c r="C3219" i="2"/>
  <c r="Q3219" i="2"/>
  <c r="T3219" i="2" s="1"/>
  <c r="U3219" i="2" s="1"/>
  <c r="I3990" i="2"/>
  <c r="G3990" i="2" s="1"/>
  <c r="I4530" i="2"/>
  <c r="G4530" i="2" s="1"/>
  <c r="I4526" i="2"/>
  <c r="G4526" i="2" s="1"/>
  <c r="I4522" i="2"/>
  <c r="G4522" i="2" s="1"/>
  <c r="I4518" i="2"/>
  <c r="G4518" i="2" s="1"/>
  <c r="I4514" i="2"/>
  <c r="G4514" i="2" s="1"/>
  <c r="I4510" i="2"/>
  <c r="G4510" i="2" s="1"/>
  <c r="I4506" i="2"/>
  <c r="G4506" i="2" s="1"/>
  <c r="I4502" i="2"/>
  <c r="G4502" i="2" s="1"/>
  <c r="I4494" i="2"/>
  <c r="G4494" i="2" s="1"/>
  <c r="I4490" i="2"/>
  <c r="G4490" i="2" s="1"/>
  <c r="I4486" i="2"/>
  <c r="G4486" i="2" s="1"/>
  <c r="I4482" i="2"/>
  <c r="G4482" i="2" s="1"/>
  <c r="I4478" i="2"/>
  <c r="G4478" i="2" s="1"/>
  <c r="I4474" i="2"/>
  <c r="G4474" i="2" s="1"/>
  <c r="I4470" i="2"/>
  <c r="G4470" i="2" s="1"/>
  <c r="I4466" i="2"/>
  <c r="G4466" i="2" s="1"/>
  <c r="I4458" i="2"/>
  <c r="G4458" i="2" s="1"/>
  <c r="I4454" i="2"/>
  <c r="G4454" i="2" s="1"/>
  <c r="I4446" i="2"/>
  <c r="G4446" i="2" s="1"/>
  <c r="I4442" i="2"/>
  <c r="G4442" i="2" s="1"/>
  <c r="I4434" i="2"/>
  <c r="G4434" i="2" s="1"/>
  <c r="I4430" i="2"/>
  <c r="G4430" i="2" s="1"/>
  <c r="I4426" i="2"/>
  <c r="G4426" i="2" s="1"/>
  <c r="I4422" i="2"/>
  <c r="G4422" i="2" s="1"/>
  <c r="I4418" i="2"/>
  <c r="G4418" i="2" s="1"/>
  <c r="I4414" i="2"/>
  <c r="G4414" i="2" s="1"/>
  <c r="I4410" i="2"/>
  <c r="G4410" i="2" s="1"/>
  <c r="I4406" i="2"/>
  <c r="G4406" i="2" s="1"/>
  <c r="I4402" i="2"/>
  <c r="G4402" i="2" s="1"/>
  <c r="I4398" i="2"/>
  <c r="G4398" i="2" s="1"/>
  <c r="I4394" i="2"/>
  <c r="G4394" i="2" s="1"/>
  <c r="I4390" i="2"/>
  <c r="G4390" i="2" s="1"/>
  <c r="I4386" i="2"/>
  <c r="G4386" i="2" s="1"/>
  <c r="I4382" i="2"/>
  <c r="G4382" i="2" s="1"/>
  <c r="I4378" i="2"/>
  <c r="G4378" i="2" s="1"/>
  <c r="I4374" i="2"/>
  <c r="G4374" i="2" s="1"/>
  <c r="I4366" i="2"/>
  <c r="G4366" i="2" s="1"/>
  <c r="I4362" i="2"/>
  <c r="G4362" i="2" s="1"/>
  <c r="I4358" i="2"/>
  <c r="G4358" i="2" s="1"/>
  <c r="I4354" i="2"/>
  <c r="G4354" i="2" s="1"/>
  <c r="I4350" i="2"/>
  <c r="G4350" i="2" s="1"/>
  <c r="I4346" i="2"/>
  <c r="G4346" i="2" s="1"/>
  <c r="I4342" i="2"/>
  <c r="G4342" i="2" s="1"/>
  <c r="I4338" i="2"/>
  <c r="G4338" i="2" s="1"/>
  <c r="I4334" i="2"/>
  <c r="G4334" i="2" s="1"/>
  <c r="I4330" i="2"/>
  <c r="G4330" i="2" s="1"/>
  <c r="I4326" i="2"/>
  <c r="G4326" i="2" s="1"/>
  <c r="I4322" i="2"/>
  <c r="G4322" i="2" s="1"/>
  <c r="I4318" i="2"/>
  <c r="G4318" i="2" s="1"/>
  <c r="I4314" i="2"/>
  <c r="G4314" i="2" s="1"/>
  <c r="I4310" i="2"/>
  <c r="G4310" i="2" s="1"/>
  <c r="I4306" i="2"/>
  <c r="G4306" i="2" s="1"/>
  <c r="I4302" i="2"/>
  <c r="G4302" i="2" s="1"/>
  <c r="I4298" i="2"/>
  <c r="G4298" i="2" s="1"/>
  <c r="I4294" i="2"/>
  <c r="G4294" i="2" s="1"/>
  <c r="I4290" i="2"/>
  <c r="G4290" i="2" s="1"/>
  <c r="I4286" i="2"/>
  <c r="G4286" i="2" s="1"/>
  <c r="I4282" i="2"/>
  <c r="G4282" i="2" s="1"/>
  <c r="I4278" i="2"/>
  <c r="G4278" i="2" s="1"/>
  <c r="I4274" i="2"/>
  <c r="G4274" i="2" s="1"/>
  <c r="I3340" i="2"/>
  <c r="G3340" i="2" s="1"/>
  <c r="I3229" i="2"/>
  <c r="G3229" i="2" s="1"/>
  <c r="C4531" i="2"/>
  <c r="Q4531" i="2"/>
  <c r="T4531" i="2" s="1"/>
  <c r="U4531" i="2" s="1"/>
  <c r="C4515" i="2"/>
  <c r="Q4515" i="2"/>
  <c r="T4515" i="2" s="1"/>
  <c r="U4515" i="2" s="1"/>
  <c r="C4499" i="2"/>
  <c r="Q4499" i="2"/>
  <c r="T4499" i="2" s="1"/>
  <c r="U4499" i="2" s="1"/>
  <c r="C4483" i="2"/>
  <c r="Q4483" i="2"/>
  <c r="T4483" i="2" s="1"/>
  <c r="U4483" i="2" s="1"/>
  <c r="C4467" i="2"/>
  <c r="Q4467" i="2"/>
  <c r="T4467" i="2" s="1"/>
  <c r="U4467" i="2" s="1"/>
  <c r="C4451" i="2"/>
  <c r="Q4451" i="2"/>
  <c r="T4451" i="2" s="1"/>
  <c r="U4451" i="2" s="1"/>
  <c r="C4435" i="2"/>
  <c r="Q4435" i="2"/>
  <c r="T4435" i="2" s="1"/>
  <c r="U4435" i="2" s="1"/>
  <c r="C4419" i="2"/>
  <c r="Q4419" i="2"/>
  <c r="T4419" i="2" s="1"/>
  <c r="U4419" i="2" s="1"/>
  <c r="C4403" i="2"/>
  <c r="Q4403" i="2"/>
  <c r="T4403" i="2" s="1"/>
  <c r="U4403" i="2" s="1"/>
  <c r="C4387" i="2"/>
  <c r="Q4387" i="2"/>
  <c r="T4387" i="2" s="1"/>
  <c r="U4387" i="2" s="1"/>
  <c r="C4371" i="2"/>
  <c r="Q4371" i="2"/>
  <c r="T4371" i="2" s="1"/>
  <c r="U4371" i="2" s="1"/>
  <c r="C4355" i="2"/>
  <c r="Q4355" i="2"/>
  <c r="T4355" i="2" s="1"/>
  <c r="U4355" i="2" s="1"/>
  <c r="C4339" i="2"/>
  <c r="Q4339" i="2"/>
  <c r="T4339" i="2" s="1"/>
  <c r="U4339" i="2" s="1"/>
  <c r="C4323" i="2"/>
  <c r="Q4323" i="2"/>
  <c r="T4323" i="2" s="1"/>
  <c r="U4323" i="2" s="1"/>
  <c r="C4307" i="2"/>
  <c r="Q4307" i="2"/>
  <c r="T4307" i="2" s="1"/>
  <c r="U4307" i="2" s="1"/>
  <c r="C4291" i="2"/>
  <c r="Q4291" i="2"/>
  <c r="T4291" i="2" s="1"/>
  <c r="U4291" i="2" s="1"/>
  <c r="C4275" i="2"/>
  <c r="Q4275" i="2"/>
  <c r="T4275" i="2" s="1"/>
  <c r="U4275" i="2" s="1"/>
  <c r="I4097" i="2"/>
  <c r="G4097" i="2" s="1"/>
  <c r="I4080" i="2"/>
  <c r="G4080" i="2" s="1"/>
  <c r="I4072" i="2"/>
  <c r="G4072" i="2" s="1"/>
  <c r="I4064" i="2"/>
  <c r="G4064" i="2" s="1"/>
  <c r="I4040" i="2"/>
  <c r="G4040" i="2" s="1"/>
  <c r="I4032" i="2"/>
  <c r="G4032" i="2" s="1"/>
  <c r="I4024" i="2"/>
  <c r="G4024" i="2" s="1"/>
  <c r="I4016" i="2"/>
  <c r="G4016" i="2" s="1"/>
  <c r="I4008" i="2"/>
  <c r="G4008" i="2" s="1"/>
  <c r="I4000" i="2"/>
  <c r="G4000" i="2" s="1"/>
  <c r="I3992" i="2"/>
  <c r="G3992" i="2" s="1"/>
  <c r="I3984" i="2"/>
  <c r="G3984" i="2" s="1"/>
  <c r="I3976" i="2"/>
  <c r="G3976" i="2" s="1"/>
  <c r="I3968" i="2"/>
  <c r="G3968" i="2" s="1"/>
  <c r="I3799" i="2"/>
  <c r="G3799" i="2" s="1"/>
  <c r="I3789" i="2"/>
  <c r="G3789" i="2" s="1"/>
  <c r="I3773" i="2"/>
  <c r="G3773" i="2" s="1"/>
  <c r="I3759" i="2"/>
  <c r="G3759" i="2" s="1"/>
  <c r="I3751" i="2"/>
  <c r="G3751" i="2" s="1"/>
  <c r="I3743" i="2"/>
  <c r="G3743" i="2" s="1"/>
  <c r="I3735" i="2"/>
  <c r="G3735" i="2" s="1"/>
  <c r="I3727" i="2"/>
  <c r="G3727" i="2" s="1"/>
  <c r="I3719" i="2"/>
  <c r="G3719" i="2" s="1"/>
  <c r="I3711" i="2"/>
  <c r="G3711" i="2" s="1"/>
  <c r="I3703" i="2"/>
  <c r="G3703" i="2" s="1"/>
  <c r="I3457" i="2"/>
  <c r="G3457" i="2" s="1"/>
  <c r="Q3534" i="2"/>
  <c r="T3534" i="2" s="1"/>
  <c r="U3534" i="2" s="1"/>
  <c r="C3534" i="2"/>
  <c r="I3534" i="2"/>
  <c r="G3534" i="2" s="1"/>
  <c r="I3349" i="2"/>
  <c r="G3349" i="2" s="1"/>
  <c r="I3327" i="2"/>
  <c r="G3327" i="2" s="1"/>
  <c r="I3222" i="2"/>
  <c r="G3222" i="2" s="1"/>
  <c r="I3206" i="2"/>
  <c r="G3206" i="2" s="1"/>
  <c r="I3213" i="2"/>
  <c r="G3213" i="2" s="1"/>
  <c r="I3205" i="2"/>
  <c r="G3205" i="2" s="1"/>
  <c r="C3197" i="2"/>
  <c r="Q3197" i="2"/>
  <c r="T3197" i="2" s="1"/>
  <c r="U3197" i="2" s="1"/>
  <c r="C3181" i="2"/>
  <c r="Q3181" i="2"/>
  <c r="T3181" i="2" s="1"/>
  <c r="U3181" i="2" s="1"/>
  <c r="C3165" i="2"/>
  <c r="Q3165" i="2"/>
  <c r="T3165" i="2" s="1"/>
  <c r="U3165" i="2" s="1"/>
  <c r="C3149" i="2"/>
  <c r="Q3149" i="2"/>
  <c r="T3149" i="2" s="1"/>
  <c r="U3149" i="2" s="1"/>
  <c r="C3133" i="2"/>
  <c r="Q3133" i="2"/>
  <c r="T3133" i="2" s="1"/>
  <c r="U3133" i="2" s="1"/>
  <c r="C3117" i="2"/>
  <c r="Q3117" i="2"/>
  <c r="T3117" i="2" s="1"/>
  <c r="U3117" i="2" s="1"/>
  <c r="C3101" i="2"/>
  <c r="Q3101" i="2"/>
  <c r="T3101" i="2" s="1"/>
  <c r="U3101" i="2" s="1"/>
  <c r="C3085" i="2"/>
  <c r="Q3085" i="2"/>
  <c r="T3085" i="2" s="1"/>
  <c r="U3085" i="2" s="1"/>
  <c r="C3069" i="2"/>
  <c r="Q3069" i="2"/>
  <c r="T3069" i="2" s="1"/>
  <c r="U3069" i="2" s="1"/>
  <c r="C3053" i="2"/>
  <c r="Q3053" i="2"/>
  <c r="T3053" i="2" s="1"/>
  <c r="U3053" i="2" s="1"/>
  <c r="C3037" i="2"/>
  <c r="Q3037" i="2"/>
  <c r="T3037" i="2" s="1"/>
  <c r="U3037" i="2" s="1"/>
  <c r="C3021" i="2"/>
  <c r="Q3021" i="2"/>
  <c r="T3021" i="2" s="1"/>
  <c r="U3021" i="2" s="1"/>
  <c r="C3005" i="2"/>
  <c r="Q3005" i="2"/>
  <c r="T3005" i="2" s="1"/>
  <c r="U3005" i="2" s="1"/>
  <c r="C2989" i="2"/>
  <c r="Q2989" i="2"/>
  <c r="T2989" i="2" s="1"/>
  <c r="U2989" i="2" s="1"/>
  <c r="C2973" i="2"/>
  <c r="Q2973" i="2"/>
  <c r="T2973" i="2" s="1"/>
  <c r="U2973" i="2" s="1"/>
  <c r="Q2957" i="2"/>
  <c r="T2957" i="2" s="1"/>
  <c r="U2957" i="2" s="1"/>
  <c r="C2957" i="2"/>
  <c r="C2941" i="2"/>
  <c r="Q2941" i="2"/>
  <c r="T2941" i="2" s="1"/>
  <c r="U2941" i="2" s="1"/>
  <c r="Q2925" i="2"/>
  <c r="T2925" i="2" s="1"/>
  <c r="U2925" i="2" s="1"/>
  <c r="C2925" i="2"/>
  <c r="C2763" i="2"/>
  <c r="Q2763" i="2"/>
  <c r="T2763" i="2" s="1"/>
  <c r="U2763" i="2" s="1"/>
  <c r="C3200" i="2"/>
  <c r="Q3200" i="2"/>
  <c r="T3200" i="2" s="1"/>
  <c r="U3200" i="2" s="1"/>
  <c r="C3184" i="2"/>
  <c r="Q3184" i="2"/>
  <c r="T3184" i="2" s="1"/>
  <c r="U3184" i="2" s="1"/>
  <c r="C3168" i="2"/>
  <c r="Q3168" i="2"/>
  <c r="T3168" i="2" s="1"/>
  <c r="U3168" i="2" s="1"/>
  <c r="C3152" i="2"/>
  <c r="Q3152" i="2"/>
  <c r="T3152" i="2" s="1"/>
  <c r="U3152" i="2" s="1"/>
  <c r="C3136" i="2"/>
  <c r="Q3136" i="2"/>
  <c r="T3136" i="2" s="1"/>
  <c r="U3136" i="2" s="1"/>
  <c r="C3120" i="2"/>
  <c r="Q3120" i="2"/>
  <c r="T3120" i="2" s="1"/>
  <c r="U3120" i="2" s="1"/>
  <c r="C3104" i="2"/>
  <c r="Q3104" i="2"/>
  <c r="T3104" i="2" s="1"/>
  <c r="U3104" i="2" s="1"/>
  <c r="C3088" i="2"/>
  <c r="Q3088" i="2"/>
  <c r="T3088" i="2" s="1"/>
  <c r="U3088" i="2" s="1"/>
  <c r="C3072" i="2"/>
  <c r="Q3072" i="2"/>
  <c r="T3072" i="2" s="1"/>
  <c r="U3072" i="2" s="1"/>
  <c r="C3056" i="2"/>
  <c r="Q3056" i="2"/>
  <c r="T3056" i="2" s="1"/>
  <c r="U3056" i="2" s="1"/>
  <c r="C3040" i="2"/>
  <c r="Q3040" i="2"/>
  <c r="T3040" i="2" s="1"/>
  <c r="U3040" i="2" s="1"/>
  <c r="C3024" i="2"/>
  <c r="Q3024" i="2"/>
  <c r="T3024" i="2" s="1"/>
  <c r="U3024" i="2" s="1"/>
  <c r="C3008" i="2"/>
  <c r="Q3008" i="2"/>
  <c r="T3008" i="2" s="1"/>
  <c r="U3008" i="2" s="1"/>
  <c r="C2992" i="2"/>
  <c r="Q2992" i="2"/>
  <c r="T2992" i="2" s="1"/>
  <c r="U2992" i="2" s="1"/>
  <c r="C2976" i="2"/>
  <c r="Q2976" i="2"/>
  <c r="T2976" i="2" s="1"/>
  <c r="U2976" i="2" s="1"/>
  <c r="C2960" i="2"/>
  <c r="Q2960" i="2"/>
  <c r="T2960" i="2" s="1"/>
  <c r="U2960" i="2" s="1"/>
  <c r="C2944" i="2"/>
  <c r="Q2944" i="2"/>
  <c r="T2944" i="2" s="1"/>
  <c r="U2944" i="2" s="1"/>
  <c r="C2928" i="2"/>
  <c r="Q2928" i="2"/>
  <c r="T2928" i="2" s="1"/>
  <c r="U2928" i="2" s="1"/>
  <c r="C2835" i="2"/>
  <c r="Q2835" i="2"/>
  <c r="T2835" i="2" s="1"/>
  <c r="U2835" i="2" s="1"/>
  <c r="C2759" i="2"/>
  <c r="Q2759" i="2"/>
  <c r="T2759" i="2" s="1"/>
  <c r="U2759" i="2" s="1"/>
  <c r="Q2615" i="2"/>
  <c r="T2615" i="2" s="1"/>
  <c r="U2615" i="2" s="1"/>
  <c r="C2615" i="2"/>
  <c r="C2856" i="2"/>
  <c r="Q2856" i="2"/>
  <c r="T2856" i="2" s="1"/>
  <c r="U2856" i="2" s="1"/>
  <c r="C2820" i="2"/>
  <c r="Q2820" i="2"/>
  <c r="T2820" i="2" s="1"/>
  <c r="U2820" i="2" s="1"/>
  <c r="C2788" i="2"/>
  <c r="Q2788" i="2"/>
  <c r="T2788" i="2" s="1"/>
  <c r="U2788" i="2" s="1"/>
  <c r="C2760" i="2"/>
  <c r="Q2760" i="2"/>
  <c r="T2760" i="2" s="1"/>
  <c r="U2760" i="2" s="1"/>
  <c r="C3195" i="2"/>
  <c r="Q3195" i="2"/>
  <c r="T3195" i="2" s="1"/>
  <c r="U3195" i="2" s="1"/>
  <c r="C3179" i="2"/>
  <c r="Q3179" i="2"/>
  <c r="T3179" i="2" s="1"/>
  <c r="U3179" i="2" s="1"/>
  <c r="C3163" i="2"/>
  <c r="Q3163" i="2"/>
  <c r="T3163" i="2" s="1"/>
  <c r="U3163" i="2" s="1"/>
  <c r="C3147" i="2"/>
  <c r="Q3147" i="2"/>
  <c r="T3147" i="2" s="1"/>
  <c r="U3147" i="2" s="1"/>
  <c r="C3131" i="2"/>
  <c r="Q3131" i="2"/>
  <c r="T3131" i="2" s="1"/>
  <c r="U3131" i="2" s="1"/>
  <c r="C3115" i="2"/>
  <c r="Q3115" i="2"/>
  <c r="T3115" i="2" s="1"/>
  <c r="U3115" i="2" s="1"/>
  <c r="C3099" i="2"/>
  <c r="Q3099" i="2"/>
  <c r="T3099" i="2" s="1"/>
  <c r="U3099" i="2" s="1"/>
  <c r="C3083" i="2"/>
  <c r="Q3083" i="2"/>
  <c r="T3083" i="2" s="1"/>
  <c r="U3083" i="2" s="1"/>
  <c r="C3067" i="2"/>
  <c r="Q3067" i="2"/>
  <c r="T3067" i="2" s="1"/>
  <c r="U3067" i="2" s="1"/>
  <c r="C3051" i="2"/>
  <c r="Q3051" i="2"/>
  <c r="T3051" i="2" s="1"/>
  <c r="U3051" i="2" s="1"/>
  <c r="C3035" i="2"/>
  <c r="Q3035" i="2"/>
  <c r="T3035" i="2" s="1"/>
  <c r="U3035" i="2" s="1"/>
  <c r="C3019" i="2"/>
  <c r="Q3019" i="2"/>
  <c r="T3019" i="2" s="1"/>
  <c r="U3019" i="2" s="1"/>
  <c r="C3003" i="2"/>
  <c r="Q3003" i="2"/>
  <c r="T3003" i="2" s="1"/>
  <c r="U3003" i="2" s="1"/>
  <c r="C2987" i="2"/>
  <c r="Q2987" i="2"/>
  <c r="T2987" i="2" s="1"/>
  <c r="U2987" i="2" s="1"/>
  <c r="C2971" i="2"/>
  <c r="Q2971" i="2"/>
  <c r="T2971" i="2" s="1"/>
  <c r="U2971" i="2" s="1"/>
  <c r="C2955" i="2"/>
  <c r="Q2955" i="2"/>
  <c r="T2955" i="2" s="1"/>
  <c r="U2955" i="2" s="1"/>
  <c r="Q2939" i="2"/>
  <c r="T2939" i="2" s="1"/>
  <c r="U2939" i="2" s="1"/>
  <c r="C2939" i="2"/>
  <c r="Q2923" i="2"/>
  <c r="T2923" i="2" s="1"/>
  <c r="U2923" i="2" s="1"/>
  <c r="C2923" i="2"/>
  <c r="C3194" i="2"/>
  <c r="Q3194" i="2"/>
  <c r="T3194" i="2" s="1"/>
  <c r="U3194" i="2" s="1"/>
  <c r="C3178" i="2"/>
  <c r="Q3178" i="2"/>
  <c r="T3178" i="2" s="1"/>
  <c r="U3178" i="2" s="1"/>
  <c r="C3162" i="2"/>
  <c r="Q3162" i="2"/>
  <c r="T3162" i="2" s="1"/>
  <c r="U3162" i="2" s="1"/>
  <c r="C3146" i="2"/>
  <c r="Q3146" i="2"/>
  <c r="T3146" i="2" s="1"/>
  <c r="U3146" i="2" s="1"/>
  <c r="C3130" i="2"/>
  <c r="Q3130" i="2"/>
  <c r="T3130" i="2" s="1"/>
  <c r="U3130" i="2" s="1"/>
  <c r="C3114" i="2"/>
  <c r="Q3114" i="2"/>
  <c r="T3114" i="2" s="1"/>
  <c r="U3114" i="2" s="1"/>
  <c r="C3098" i="2"/>
  <c r="Q3098" i="2"/>
  <c r="T3098" i="2" s="1"/>
  <c r="U3098" i="2" s="1"/>
  <c r="C3082" i="2"/>
  <c r="Q3082" i="2"/>
  <c r="T3082" i="2" s="1"/>
  <c r="U3082" i="2" s="1"/>
  <c r="C3066" i="2"/>
  <c r="Q3066" i="2"/>
  <c r="T3066" i="2" s="1"/>
  <c r="U3066" i="2" s="1"/>
  <c r="C3050" i="2"/>
  <c r="Q3050" i="2"/>
  <c r="T3050" i="2" s="1"/>
  <c r="U3050" i="2" s="1"/>
  <c r="C3034" i="2"/>
  <c r="Q3034" i="2"/>
  <c r="T3034" i="2" s="1"/>
  <c r="U3034" i="2" s="1"/>
  <c r="C3018" i="2"/>
  <c r="Q3018" i="2"/>
  <c r="T3018" i="2" s="1"/>
  <c r="U3018" i="2" s="1"/>
  <c r="C3002" i="2"/>
  <c r="Q3002" i="2"/>
  <c r="T3002" i="2" s="1"/>
  <c r="U3002" i="2" s="1"/>
  <c r="C2986" i="2"/>
  <c r="Q2986" i="2"/>
  <c r="T2986" i="2" s="1"/>
  <c r="U2986" i="2" s="1"/>
  <c r="C2970" i="2"/>
  <c r="Q2970" i="2"/>
  <c r="T2970" i="2" s="1"/>
  <c r="U2970" i="2" s="1"/>
  <c r="Q2954" i="2"/>
  <c r="T2954" i="2" s="1"/>
  <c r="U2954" i="2" s="1"/>
  <c r="C2954" i="2"/>
  <c r="Q2938" i="2"/>
  <c r="T2938" i="2" s="1"/>
  <c r="U2938" i="2" s="1"/>
  <c r="C2938" i="2"/>
  <c r="Q2922" i="2"/>
  <c r="T2922" i="2" s="1"/>
  <c r="U2922" i="2" s="1"/>
  <c r="C2922" i="2"/>
  <c r="Q2620" i="2"/>
  <c r="T2620" i="2" s="1"/>
  <c r="U2620" i="2" s="1"/>
  <c r="C2620" i="2"/>
  <c r="Q2588" i="2"/>
  <c r="T2588" i="2" s="1"/>
  <c r="U2588" i="2" s="1"/>
  <c r="C2588" i="2"/>
  <c r="Q2661" i="2"/>
  <c r="T2661" i="2" s="1"/>
  <c r="U2661" i="2" s="1"/>
  <c r="C2661" i="2"/>
  <c r="Q2629" i="2"/>
  <c r="T2629" i="2" s="1"/>
  <c r="U2629" i="2" s="1"/>
  <c r="C2629" i="2"/>
  <c r="I2661" i="2"/>
  <c r="G2661" i="2" s="1"/>
  <c r="I2629" i="2"/>
  <c r="G2629" i="2" s="1"/>
  <c r="C2120" i="2"/>
  <c r="Q2120" i="2"/>
  <c r="T2120" i="2" s="1"/>
  <c r="U2120" i="2" s="1"/>
  <c r="C2234" i="2"/>
  <c r="Q2234" i="2"/>
  <c r="T2234" i="2" s="1"/>
  <c r="U2234" i="2" s="1"/>
  <c r="C2218" i="2"/>
  <c r="Q2218" i="2"/>
  <c r="T2218" i="2" s="1"/>
  <c r="U2218" i="2" s="1"/>
  <c r="C2007" i="2"/>
  <c r="Q2007" i="2"/>
  <c r="T2007" i="2" s="1"/>
  <c r="U2007" i="2" s="1"/>
  <c r="I2007" i="2"/>
  <c r="G2007" i="2" s="1"/>
  <c r="I3200" i="2"/>
  <c r="G3200" i="2" s="1"/>
  <c r="I3184" i="2"/>
  <c r="G3184" i="2" s="1"/>
  <c r="I3152" i="2"/>
  <c r="G3152" i="2" s="1"/>
  <c r="I3120" i="2"/>
  <c r="G3120" i="2" s="1"/>
  <c r="I3104" i="2"/>
  <c r="G3104" i="2" s="1"/>
  <c r="I3072" i="2"/>
  <c r="G3072" i="2" s="1"/>
  <c r="I3040" i="2"/>
  <c r="G3040" i="2" s="1"/>
  <c r="I3024" i="2"/>
  <c r="G3024" i="2" s="1"/>
  <c r="I2960" i="2"/>
  <c r="G2960" i="2" s="1"/>
  <c r="I2944" i="2"/>
  <c r="G2944" i="2" s="1"/>
  <c r="Q2659" i="2"/>
  <c r="T2659" i="2" s="1"/>
  <c r="U2659" i="2" s="1"/>
  <c r="C2659" i="2"/>
  <c r="Q2627" i="2"/>
  <c r="T2627" i="2" s="1"/>
  <c r="U2627" i="2" s="1"/>
  <c r="C2627" i="2"/>
  <c r="C2339" i="2"/>
  <c r="Q2339" i="2"/>
  <c r="T2339" i="2" s="1"/>
  <c r="U2339" i="2" s="1"/>
  <c r="C2277" i="2"/>
  <c r="Q2277" i="2"/>
  <c r="T2277" i="2" s="1"/>
  <c r="U2277" i="2" s="1"/>
  <c r="I2277" i="2"/>
  <c r="G2277" i="2" s="1"/>
  <c r="Q2912" i="2"/>
  <c r="T2912" i="2" s="1"/>
  <c r="U2912" i="2" s="1"/>
  <c r="C2912" i="2"/>
  <c r="C2908" i="2"/>
  <c r="Q2908" i="2"/>
  <c r="T2908" i="2" s="1"/>
  <c r="U2908" i="2" s="1"/>
  <c r="C2904" i="2"/>
  <c r="Q2904" i="2"/>
  <c r="T2904" i="2" s="1"/>
  <c r="U2904" i="2" s="1"/>
  <c r="C2900" i="2"/>
  <c r="Q2900" i="2"/>
  <c r="T2900" i="2" s="1"/>
  <c r="U2900" i="2" s="1"/>
  <c r="C2896" i="2"/>
  <c r="Q2896" i="2"/>
  <c r="T2896" i="2" s="1"/>
  <c r="U2896" i="2" s="1"/>
  <c r="C2826" i="2"/>
  <c r="Q2826" i="2"/>
  <c r="T2826" i="2" s="1"/>
  <c r="U2826" i="2" s="1"/>
  <c r="C2762" i="2"/>
  <c r="Q2762" i="2"/>
  <c r="T2762" i="2" s="1"/>
  <c r="U2762" i="2" s="1"/>
  <c r="C2735" i="2"/>
  <c r="Q2735" i="2"/>
  <c r="T2735" i="2" s="1"/>
  <c r="U2735" i="2" s="1"/>
  <c r="I2735" i="2"/>
  <c r="G2735" i="2" s="1"/>
  <c r="Q2657" i="2"/>
  <c r="T2657" i="2" s="1"/>
  <c r="U2657" i="2" s="1"/>
  <c r="C2657" i="2"/>
  <c r="C2152" i="2"/>
  <c r="Q2152" i="2"/>
  <c r="T2152" i="2" s="1"/>
  <c r="U2152" i="2" s="1"/>
  <c r="C2140" i="2"/>
  <c r="Q2140" i="2"/>
  <c r="T2140" i="2" s="1"/>
  <c r="U2140" i="2" s="1"/>
  <c r="C1992" i="2"/>
  <c r="Q1992" i="2"/>
  <c r="T1992" i="2" s="1"/>
  <c r="U1992" i="2" s="1"/>
  <c r="C1976" i="2"/>
  <c r="Q1976" i="2"/>
  <c r="T1976" i="2" s="1"/>
  <c r="U1976" i="2" s="1"/>
  <c r="C1960" i="2"/>
  <c r="Q1960" i="2"/>
  <c r="T1960" i="2" s="1"/>
  <c r="U1960" i="2" s="1"/>
  <c r="I3019" i="2"/>
  <c r="G3019" i="2" s="1"/>
  <c r="I2987" i="2"/>
  <c r="G2987" i="2" s="1"/>
  <c r="I2955" i="2"/>
  <c r="G2955" i="2" s="1"/>
  <c r="I2939" i="2"/>
  <c r="G2939" i="2" s="1"/>
  <c r="I2923" i="2"/>
  <c r="G2923" i="2" s="1"/>
  <c r="C2814" i="2"/>
  <c r="Q2814" i="2"/>
  <c r="T2814" i="2" s="1"/>
  <c r="U2814" i="2" s="1"/>
  <c r="C2750" i="2"/>
  <c r="Q2750" i="2"/>
  <c r="T2750" i="2" s="1"/>
  <c r="U2750" i="2" s="1"/>
  <c r="I2620" i="2"/>
  <c r="G2620" i="2" s="1"/>
  <c r="I2588" i="2"/>
  <c r="G2588" i="2" s="1"/>
  <c r="Q2687" i="2"/>
  <c r="T2687" i="2" s="1"/>
  <c r="U2687" i="2" s="1"/>
  <c r="C2687" i="2"/>
  <c r="Q2655" i="2"/>
  <c r="T2655" i="2" s="1"/>
  <c r="U2655" i="2" s="1"/>
  <c r="C2655" i="2"/>
  <c r="Q2609" i="2"/>
  <c r="T2609" i="2" s="1"/>
  <c r="U2609" i="2" s="1"/>
  <c r="C2609" i="2"/>
  <c r="Q2577" i="2"/>
  <c r="T2577" i="2" s="1"/>
  <c r="U2577" i="2" s="1"/>
  <c r="C2577" i="2"/>
  <c r="I2120" i="2"/>
  <c r="G2120" i="2" s="1"/>
  <c r="C2145" i="2"/>
  <c r="Q2145" i="2"/>
  <c r="T2145" i="2" s="1"/>
  <c r="U2145" i="2" s="1"/>
  <c r="I2145" i="2"/>
  <c r="G2145" i="2" s="1"/>
  <c r="C1803" i="2"/>
  <c r="Q1803" i="2"/>
  <c r="T1803" i="2" s="1"/>
  <c r="U1803" i="2" s="1"/>
  <c r="C1822" i="2"/>
  <c r="Q1822" i="2"/>
  <c r="T1822" i="2" s="1"/>
  <c r="U1822" i="2" s="1"/>
  <c r="C1772" i="2"/>
  <c r="Q1772" i="2"/>
  <c r="T1772" i="2" s="1"/>
  <c r="U1772" i="2" s="1"/>
  <c r="C1733" i="2"/>
  <c r="Q1733" i="2"/>
  <c r="T1733" i="2" s="1"/>
  <c r="U1733" i="2" s="1"/>
  <c r="Q1763" i="2"/>
  <c r="T1763" i="2" s="1"/>
  <c r="U1763" i="2" s="1"/>
  <c r="C1763" i="2"/>
  <c r="C1698" i="2"/>
  <c r="Q1698" i="2"/>
  <c r="T1698" i="2" s="1"/>
  <c r="U1698" i="2" s="1"/>
  <c r="C1760" i="2"/>
  <c r="Q1760" i="2"/>
  <c r="T1760" i="2" s="1"/>
  <c r="U1760" i="2" s="1"/>
  <c r="C1811" i="2"/>
  <c r="Q1811" i="2"/>
  <c r="T1811" i="2" s="1"/>
  <c r="U1811" i="2" s="1"/>
  <c r="I1811" i="2"/>
  <c r="G1811" i="2" s="1"/>
  <c r="C1756" i="2"/>
  <c r="Q1756" i="2"/>
  <c r="T1756" i="2" s="1"/>
  <c r="U1756" i="2" s="1"/>
  <c r="I1760" i="2"/>
  <c r="G1760" i="2" s="1"/>
  <c r="Q1709" i="2"/>
  <c r="T1709" i="2" s="1"/>
  <c r="U1709" i="2" s="1"/>
  <c r="C1709" i="2"/>
  <c r="I1709" i="2"/>
  <c r="G1709" i="2" s="1"/>
  <c r="C3193" i="2"/>
  <c r="Q3193" i="2"/>
  <c r="T3193" i="2" s="1"/>
  <c r="U3193" i="2" s="1"/>
  <c r="C3177" i="2"/>
  <c r="Q3177" i="2"/>
  <c r="T3177" i="2" s="1"/>
  <c r="U3177" i="2" s="1"/>
  <c r="C3161" i="2"/>
  <c r="Q3161" i="2"/>
  <c r="T3161" i="2" s="1"/>
  <c r="U3161" i="2" s="1"/>
  <c r="C3145" i="2"/>
  <c r="Q3145" i="2"/>
  <c r="T3145" i="2" s="1"/>
  <c r="U3145" i="2" s="1"/>
  <c r="C3129" i="2"/>
  <c r="Q3129" i="2"/>
  <c r="T3129" i="2" s="1"/>
  <c r="U3129" i="2" s="1"/>
  <c r="C3113" i="2"/>
  <c r="Q3113" i="2"/>
  <c r="T3113" i="2" s="1"/>
  <c r="U3113" i="2" s="1"/>
  <c r="C3097" i="2"/>
  <c r="Q3097" i="2"/>
  <c r="T3097" i="2" s="1"/>
  <c r="U3097" i="2" s="1"/>
  <c r="C3081" i="2"/>
  <c r="Q3081" i="2"/>
  <c r="T3081" i="2" s="1"/>
  <c r="U3081" i="2" s="1"/>
  <c r="C3065" i="2"/>
  <c r="Q3065" i="2"/>
  <c r="T3065" i="2" s="1"/>
  <c r="U3065" i="2" s="1"/>
  <c r="C3049" i="2"/>
  <c r="Q3049" i="2"/>
  <c r="T3049" i="2" s="1"/>
  <c r="U3049" i="2" s="1"/>
  <c r="C3033" i="2"/>
  <c r="Q3033" i="2"/>
  <c r="T3033" i="2" s="1"/>
  <c r="U3033" i="2" s="1"/>
  <c r="C3017" i="2"/>
  <c r="Q3017" i="2"/>
  <c r="T3017" i="2" s="1"/>
  <c r="U3017" i="2" s="1"/>
  <c r="C3001" i="2"/>
  <c r="Q3001" i="2"/>
  <c r="T3001" i="2" s="1"/>
  <c r="U3001" i="2" s="1"/>
  <c r="C2985" i="2"/>
  <c r="Q2985" i="2"/>
  <c r="T2985" i="2" s="1"/>
  <c r="U2985" i="2" s="1"/>
  <c r="C2969" i="2"/>
  <c r="Q2969" i="2"/>
  <c r="T2969" i="2" s="1"/>
  <c r="U2969" i="2" s="1"/>
  <c r="C2953" i="2"/>
  <c r="Q2953" i="2"/>
  <c r="T2953" i="2" s="1"/>
  <c r="U2953" i="2" s="1"/>
  <c r="Q2937" i="2"/>
  <c r="T2937" i="2" s="1"/>
  <c r="U2937" i="2" s="1"/>
  <c r="C2937" i="2"/>
  <c r="C2921" i="2"/>
  <c r="Q2921" i="2"/>
  <c r="T2921" i="2" s="1"/>
  <c r="U2921" i="2" s="1"/>
  <c r="I2835" i="2"/>
  <c r="G2835" i="2" s="1"/>
  <c r="C2807" i="2"/>
  <c r="Q2807" i="2"/>
  <c r="T2807" i="2" s="1"/>
  <c r="U2807" i="2" s="1"/>
  <c r="I2856" i="2"/>
  <c r="G2856" i="2" s="1"/>
  <c r="I2820" i="2"/>
  <c r="G2820" i="2" s="1"/>
  <c r="I2788" i="2"/>
  <c r="G2788" i="2" s="1"/>
  <c r="I2760" i="2"/>
  <c r="G2760" i="2" s="1"/>
  <c r="C3196" i="2"/>
  <c r="Q3196" i="2"/>
  <c r="T3196" i="2" s="1"/>
  <c r="U3196" i="2" s="1"/>
  <c r="C3180" i="2"/>
  <c r="Q3180" i="2"/>
  <c r="T3180" i="2" s="1"/>
  <c r="U3180" i="2" s="1"/>
  <c r="C3164" i="2"/>
  <c r="Q3164" i="2"/>
  <c r="T3164" i="2" s="1"/>
  <c r="U3164" i="2" s="1"/>
  <c r="C3148" i="2"/>
  <c r="Q3148" i="2"/>
  <c r="T3148" i="2" s="1"/>
  <c r="U3148" i="2" s="1"/>
  <c r="C3132" i="2"/>
  <c r="Q3132" i="2"/>
  <c r="T3132" i="2" s="1"/>
  <c r="U3132" i="2" s="1"/>
  <c r="C3116" i="2"/>
  <c r="Q3116" i="2"/>
  <c r="T3116" i="2" s="1"/>
  <c r="U3116" i="2" s="1"/>
  <c r="C3100" i="2"/>
  <c r="Q3100" i="2"/>
  <c r="T3100" i="2" s="1"/>
  <c r="U3100" i="2" s="1"/>
  <c r="C3084" i="2"/>
  <c r="Q3084" i="2"/>
  <c r="T3084" i="2" s="1"/>
  <c r="U3084" i="2" s="1"/>
  <c r="C3068" i="2"/>
  <c r="Q3068" i="2"/>
  <c r="T3068" i="2" s="1"/>
  <c r="U3068" i="2" s="1"/>
  <c r="C3052" i="2"/>
  <c r="Q3052" i="2"/>
  <c r="T3052" i="2" s="1"/>
  <c r="U3052" i="2" s="1"/>
  <c r="C3036" i="2"/>
  <c r="Q3036" i="2"/>
  <c r="T3036" i="2" s="1"/>
  <c r="U3036" i="2" s="1"/>
  <c r="C3020" i="2"/>
  <c r="Q3020" i="2"/>
  <c r="T3020" i="2" s="1"/>
  <c r="U3020" i="2" s="1"/>
  <c r="C3004" i="2"/>
  <c r="Q3004" i="2"/>
  <c r="T3004" i="2" s="1"/>
  <c r="U3004" i="2" s="1"/>
  <c r="C2988" i="2"/>
  <c r="Q2988" i="2"/>
  <c r="T2988" i="2" s="1"/>
  <c r="U2988" i="2" s="1"/>
  <c r="C2972" i="2"/>
  <c r="Q2972" i="2"/>
  <c r="T2972" i="2" s="1"/>
  <c r="U2972" i="2" s="1"/>
  <c r="C2956" i="2"/>
  <c r="Q2956" i="2"/>
  <c r="T2956" i="2" s="1"/>
  <c r="U2956" i="2" s="1"/>
  <c r="C2940" i="2"/>
  <c r="Q2940" i="2"/>
  <c r="T2940" i="2" s="1"/>
  <c r="U2940" i="2" s="1"/>
  <c r="Q2924" i="2"/>
  <c r="T2924" i="2" s="1"/>
  <c r="U2924" i="2" s="1"/>
  <c r="C2924" i="2"/>
  <c r="C2852" i="2"/>
  <c r="Q2852" i="2"/>
  <c r="T2852" i="2" s="1"/>
  <c r="U2852" i="2" s="1"/>
  <c r="C2812" i="2"/>
  <c r="Q2812" i="2"/>
  <c r="T2812" i="2" s="1"/>
  <c r="U2812" i="2" s="1"/>
  <c r="C2784" i="2"/>
  <c r="Q2784" i="2"/>
  <c r="T2784" i="2" s="1"/>
  <c r="U2784" i="2" s="1"/>
  <c r="C2752" i="2"/>
  <c r="Q2752" i="2"/>
  <c r="T2752" i="2" s="1"/>
  <c r="U2752" i="2" s="1"/>
  <c r="I3181" i="2"/>
  <c r="G3181" i="2" s="1"/>
  <c r="I3177" i="2"/>
  <c r="G3177" i="2" s="1"/>
  <c r="I3165" i="2"/>
  <c r="G3165" i="2" s="1"/>
  <c r="I3161" i="2"/>
  <c r="G3161" i="2" s="1"/>
  <c r="I3149" i="2"/>
  <c r="G3149" i="2" s="1"/>
  <c r="I3145" i="2"/>
  <c r="G3145" i="2" s="1"/>
  <c r="I3129" i="2"/>
  <c r="G3129" i="2" s="1"/>
  <c r="I3117" i="2"/>
  <c r="G3117" i="2" s="1"/>
  <c r="I3113" i="2"/>
  <c r="G3113" i="2" s="1"/>
  <c r="I3101" i="2"/>
  <c r="G3101" i="2" s="1"/>
  <c r="I3097" i="2"/>
  <c r="G3097" i="2" s="1"/>
  <c r="I3081" i="2"/>
  <c r="G3081" i="2" s="1"/>
  <c r="C3191" i="2"/>
  <c r="Q3191" i="2"/>
  <c r="T3191" i="2" s="1"/>
  <c r="U3191" i="2" s="1"/>
  <c r="C3175" i="2"/>
  <c r="Q3175" i="2"/>
  <c r="T3175" i="2" s="1"/>
  <c r="U3175" i="2" s="1"/>
  <c r="C3159" i="2"/>
  <c r="Q3159" i="2"/>
  <c r="T3159" i="2" s="1"/>
  <c r="U3159" i="2" s="1"/>
  <c r="C3143" i="2"/>
  <c r="Q3143" i="2"/>
  <c r="T3143" i="2" s="1"/>
  <c r="U3143" i="2" s="1"/>
  <c r="C3127" i="2"/>
  <c r="Q3127" i="2"/>
  <c r="T3127" i="2" s="1"/>
  <c r="U3127" i="2" s="1"/>
  <c r="C3111" i="2"/>
  <c r="Q3111" i="2"/>
  <c r="T3111" i="2" s="1"/>
  <c r="U3111" i="2" s="1"/>
  <c r="C3095" i="2"/>
  <c r="Q3095" i="2"/>
  <c r="T3095" i="2" s="1"/>
  <c r="U3095" i="2" s="1"/>
  <c r="C3079" i="2"/>
  <c r="Q3079" i="2"/>
  <c r="T3079" i="2" s="1"/>
  <c r="U3079" i="2" s="1"/>
  <c r="C3063" i="2"/>
  <c r="Q3063" i="2"/>
  <c r="T3063" i="2" s="1"/>
  <c r="U3063" i="2" s="1"/>
  <c r="C3047" i="2"/>
  <c r="Q3047" i="2"/>
  <c r="T3047" i="2" s="1"/>
  <c r="U3047" i="2" s="1"/>
  <c r="C3031" i="2"/>
  <c r="Q3031" i="2"/>
  <c r="T3031" i="2" s="1"/>
  <c r="U3031" i="2" s="1"/>
  <c r="C3015" i="2"/>
  <c r="Q3015" i="2"/>
  <c r="T3015" i="2" s="1"/>
  <c r="U3015" i="2" s="1"/>
  <c r="C2999" i="2"/>
  <c r="Q2999" i="2"/>
  <c r="T2999" i="2" s="1"/>
  <c r="U2999" i="2" s="1"/>
  <c r="C2983" i="2"/>
  <c r="Q2983" i="2"/>
  <c r="T2983" i="2" s="1"/>
  <c r="U2983" i="2" s="1"/>
  <c r="C2967" i="2"/>
  <c r="Q2967" i="2"/>
  <c r="T2967" i="2" s="1"/>
  <c r="U2967" i="2" s="1"/>
  <c r="Q2951" i="2"/>
  <c r="T2951" i="2" s="1"/>
  <c r="U2951" i="2" s="1"/>
  <c r="C2951" i="2"/>
  <c r="C2935" i="2"/>
  <c r="Q2935" i="2"/>
  <c r="T2935" i="2" s="1"/>
  <c r="U2935" i="2" s="1"/>
  <c r="C2919" i="2"/>
  <c r="Q2919" i="2"/>
  <c r="T2919" i="2" s="1"/>
  <c r="U2919" i="2" s="1"/>
  <c r="C3190" i="2"/>
  <c r="Q3190" i="2"/>
  <c r="T3190" i="2" s="1"/>
  <c r="U3190" i="2" s="1"/>
  <c r="C3174" i="2"/>
  <c r="Q3174" i="2"/>
  <c r="T3174" i="2" s="1"/>
  <c r="U3174" i="2" s="1"/>
  <c r="C3158" i="2"/>
  <c r="Q3158" i="2"/>
  <c r="T3158" i="2" s="1"/>
  <c r="U3158" i="2" s="1"/>
  <c r="C3142" i="2"/>
  <c r="Q3142" i="2"/>
  <c r="T3142" i="2" s="1"/>
  <c r="U3142" i="2" s="1"/>
  <c r="C3126" i="2"/>
  <c r="Q3126" i="2"/>
  <c r="T3126" i="2" s="1"/>
  <c r="U3126" i="2" s="1"/>
  <c r="C3110" i="2"/>
  <c r="Q3110" i="2"/>
  <c r="T3110" i="2" s="1"/>
  <c r="U3110" i="2" s="1"/>
  <c r="C3094" i="2"/>
  <c r="Q3094" i="2"/>
  <c r="T3094" i="2" s="1"/>
  <c r="U3094" i="2" s="1"/>
  <c r="C3078" i="2"/>
  <c r="Q3078" i="2"/>
  <c r="T3078" i="2" s="1"/>
  <c r="U3078" i="2" s="1"/>
  <c r="C3062" i="2"/>
  <c r="Q3062" i="2"/>
  <c r="T3062" i="2" s="1"/>
  <c r="U3062" i="2" s="1"/>
  <c r="C3046" i="2"/>
  <c r="Q3046" i="2"/>
  <c r="T3046" i="2" s="1"/>
  <c r="U3046" i="2" s="1"/>
  <c r="C3030" i="2"/>
  <c r="Q3030" i="2"/>
  <c r="T3030" i="2" s="1"/>
  <c r="U3030" i="2" s="1"/>
  <c r="C3014" i="2"/>
  <c r="Q3014" i="2"/>
  <c r="T3014" i="2" s="1"/>
  <c r="U3014" i="2" s="1"/>
  <c r="C2998" i="2"/>
  <c r="Q2998" i="2"/>
  <c r="T2998" i="2" s="1"/>
  <c r="U2998" i="2" s="1"/>
  <c r="C2982" i="2"/>
  <c r="Q2982" i="2"/>
  <c r="T2982" i="2" s="1"/>
  <c r="U2982" i="2" s="1"/>
  <c r="C2966" i="2"/>
  <c r="Q2966" i="2"/>
  <c r="T2966" i="2" s="1"/>
  <c r="U2966" i="2" s="1"/>
  <c r="Q2950" i="2"/>
  <c r="T2950" i="2" s="1"/>
  <c r="U2950" i="2" s="1"/>
  <c r="C2950" i="2"/>
  <c r="Q2934" i="2"/>
  <c r="T2934" i="2" s="1"/>
  <c r="U2934" i="2" s="1"/>
  <c r="C2934" i="2"/>
  <c r="C2918" i="2"/>
  <c r="Q2918" i="2"/>
  <c r="T2918" i="2" s="1"/>
  <c r="U2918" i="2" s="1"/>
  <c r="Q2907" i="2"/>
  <c r="T2907" i="2" s="1"/>
  <c r="U2907" i="2" s="1"/>
  <c r="C2907" i="2"/>
  <c r="C2899" i="2"/>
  <c r="Q2899" i="2"/>
  <c r="T2899" i="2" s="1"/>
  <c r="U2899" i="2" s="1"/>
  <c r="Q2895" i="2"/>
  <c r="T2895" i="2" s="1"/>
  <c r="U2895" i="2" s="1"/>
  <c r="C2895" i="2"/>
  <c r="Q2596" i="2"/>
  <c r="T2596" i="2" s="1"/>
  <c r="U2596" i="2" s="1"/>
  <c r="C2596" i="2"/>
  <c r="Q2685" i="2"/>
  <c r="T2685" i="2" s="1"/>
  <c r="U2685" i="2" s="1"/>
  <c r="C2685" i="2"/>
  <c r="Q2653" i="2"/>
  <c r="T2653" i="2" s="1"/>
  <c r="U2653" i="2" s="1"/>
  <c r="C2653" i="2"/>
  <c r="Q2610" i="2"/>
  <c r="T2610" i="2" s="1"/>
  <c r="U2610" i="2" s="1"/>
  <c r="C2610" i="2"/>
  <c r="Q2594" i="2"/>
  <c r="T2594" i="2" s="1"/>
  <c r="U2594" i="2" s="1"/>
  <c r="C2594" i="2"/>
  <c r="Q2578" i="2"/>
  <c r="T2578" i="2" s="1"/>
  <c r="U2578" i="2" s="1"/>
  <c r="C2578" i="2"/>
  <c r="C2305" i="2"/>
  <c r="Q2305" i="2"/>
  <c r="T2305" i="2" s="1"/>
  <c r="U2305" i="2" s="1"/>
  <c r="C2317" i="2"/>
  <c r="Q2317" i="2"/>
  <c r="T2317" i="2" s="1"/>
  <c r="U2317" i="2" s="1"/>
  <c r="C2297" i="2"/>
  <c r="Q2297" i="2"/>
  <c r="T2297" i="2" s="1"/>
  <c r="U2297" i="2" s="1"/>
  <c r="I2297" i="2"/>
  <c r="G2297" i="2" s="1"/>
  <c r="C2266" i="2"/>
  <c r="Q2266" i="2"/>
  <c r="T2266" i="2" s="1"/>
  <c r="U2266" i="2" s="1"/>
  <c r="C2250" i="2"/>
  <c r="Q2250" i="2"/>
  <c r="T2250" i="2" s="1"/>
  <c r="U2250" i="2" s="1"/>
  <c r="C1815" i="2"/>
  <c r="Q1815" i="2"/>
  <c r="T1815" i="2" s="1"/>
  <c r="U1815" i="2" s="1"/>
  <c r="I3178" i="2"/>
  <c r="G3178" i="2" s="1"/>
  <c r="I3174" i="2"/>
  <c r="G3174" i="2" s="1"/>
  <c r="I3162" i="2"/>
  <c r="G3162" i="2" s="1"/>
  <c r="I3146" i="2"/>
  <c r="G3146" i="2" s="1"/>
  <c r="I3142" i="2"/>
  <c r="G3142" i="2" s="1"/>
  <c r="I3098" i="2"/>
  <c r="G3098" i="2" s="1"/>
  <c r="I3066" i="2"/>
  <c r="G3066" i="2" s="1"/>
  <c r="I3018" i="2"/>
  <c r="G3018" i="2" s="1"/>
  <c r="I2950" i="2"/>
  <c r="G2950" i="2" s="1"/>
  <c r="Q2683" i="2"/>
  <c r="T2683" i="2" s="1"/>
  <c r="U2683" i="2" s="1"/>
  <c r="C2683" i="2"/>
  <c r="Q2651" i="2"/>
  <c r="T2651" i="2" s="1"/>
  <c r="U2651" i="2" s="1"/>
  <c r="C2651" i="2"/>
  <c r="C2355" i="2"/>
  <c r="Q2355" i="2"/>
  <c r="T2355" i="2" s="1"/>
  <c r="U2355" i="2" s="1"/>
  <c r="C2301" i="2"/>
  <c r="Q2301" i="2"/>
  <c r="T2301" i="2" s="1"/>
  <c r="U2301" i="2" s="1"/>
  <c r="C2281" i="2"/>
  <c r="Q2281" i="2"/>
  <c r="T2281" i="2" s="1"/>
  <c r="U2281" i="2" s="1"/>
  <c r="I2281" i="2"/>
  <c r="G2281" i="2" s="1"/>
  <c r="C2137" i="2"/>
  <c r="Q2137" i="2"/>
  <c r="T2137" i="2" s="1"/>
  <c r="U2137" i="2" s="1"/>
  <c r="I2137" i="2"/>
  <c r="G2137" i="2" s="1"/>
  <c r="C2842" i="2"/>
  <c r="Q2842" i="2"/>
  <c r="T2842" i="2" s="1"/>
  <c r="U2842" i="2" s="1"/>
  <c r="C2778" i="2"/>
  <c r="Q2778" i="2"/>
  <c r="T2778" i="2" s="1"/>
  <c r="U2778" i="2" s="1"/>
  <c r="Q2595" i="2"/>
  <c r="T2595" i="2" s="1"/>
  <c r="U2595" i="2" s="1"/>
  <c r="C2595" i="2"/>
  <c r="C2853" i="2"/>
  <c r="Q2853" i="2"/>
  <c r="T2853" i="2" s="1"/>
  <c r="U2853" i="2" s="1"/>
  <c r="C2837" i="2"/>
  <c r="Q2837" i="2"/>
  <c r="T2837" i="2" s="1"/>
  <c r="U2837" i="2" s="1"/>
  <c r="C2821" i="2"/>
  <c r="Q2821" i="2"/>
  <c r="T2821" i="2" s="1"/>
  <c r="U2821" i="2" s="1"/>
  <c r="C2805" i="2"/>
  <c r="Q2805" i="2"/>
  <c r="T2805" i="2" s="1"/>
  <c r="U2805" i="2" s="1"/>
  <c r="C2789" i="2"/>
  <c r="Q2789" i="2"/>
  <c r="T2789" i="2" s="1"/>
  <c r="U2789" i="2" s="1"/>
  <c r="C2773" i="2"/>
  <c r="Q2773" i="2"/>
  <c r="T2773" i="2" s="1"/>
  <c r="U2773" i="2" s="1"/>
  <c r="C2757" i="2"/>
  <c r="Q2757" i="2"/>
  <c r="T2757" i="2" s="1"/>
  <c r="U2757" i="2" s="1"/>
  <c r="C2741" i="2"/>
  <c r="Q2741" i="2"/>
  <c r="T2741" i="2" s="1"/>
  <c r="U2741" i="2" s="1"/>
  <c r="Q2681" i="2"/>
  <c r="T2681" i="2" s="1"/>
  <c r="U2681" i="2" s="1"/>
  <c r="C2681" i="2"/>
  <c r="Q2649" i="2"/>
  <c r="T2649" i="2" s="1"/>
  <c r="U2649" i="2" s="1"/>
  <c r="C2649" i="2"/>
  <c r="C2335" i="2"/>
  <c r="Q2335" i="2"/>
  <c r="T2335" i="2" s="1"/>
  <c r="U2335" i="2" s="1"/>
  <c r="C2245" i="2"/>
  <c r="Q2245" i="2"/>
  <c r="T2245" i="2" s="1"/>
  <c r="U2245" i="2" s="1"/>
  <c r="I2245" i="2"/>
  <c r="G2245" i="2" s="1"/>
  <c r="C2213" i="2"/>
  <c r="Q2213" i="2"/>
  <c r="T2213" i="2" s="1"/>
  <c r="U2213" i="2" s="1"/>
  <c r="I2213" i="2"/>
  <c r="G2213" i="2" s="1"/>
  <c r="C1929" i="2"/>
  <c r="Q1929" i="2"/>
  <c r="T1929" i="2" s="1"/>
  <c r="U1929" i="2" s="1"/>
  <c r="I3049" i="2"/>
  <c r="G3049" i="2" s="1"/>
  <c r="I3021" i="2"/>
  <c r="G3021" i="2" s="1"/>
  <c r="I3017" i="2"/>
  <c r="G3017" i="2" s="1"/>
  <c r="I3001" i="2"/>
  <c r="G3001" i="2" s="1"/>
  <c r="I2989" i="2"/>
  <c r="G2989" i="2" s="1"/>
  <c r="I2985" i="2"/>
  <c r="G2985" i="2" s="1"/>
  <c r="I2973" i="2"/>
  <c r="G2973" i="2" s="1"/>
  <c r="C2830" i="2"/>
  <c r="Q2830" i="2"/>
  <c r="T2830" i="2" s="1"/>
  <c r="U2830" i="2" s="1"/>
  <c r="C2766" i="2"/>
  <c r="Q2766" i="2"/>
  <c r="T2766" i="2" s="1"/>
  <c r="U2766" i="2" s="1"/>
  <c r="Q2679" i="2"/>
  <c r="T2679" i="2" s="1"/>
  <c r="U2679" i="2" s="1"/>
  <c r="C2679" i="2"/>
  <c r="Q2647" i="2"/>
  <c r="T2647" i="2" s="1"/>
  <c r="U2647" i="2" s="1"/>
  <c r="C2647" i="2"/>
  <c r="Q2617" i="2"/>
  <c r="T2617" i="2" s="1"/>
  <c r="U2617" i="2" s="1"/>
  <c r="C2617" i="2"/>
  <c r="Q2585" i="2"/>
  <c r="T2585" i="2" s="1"/>
  <c r="U2585" i="2" s="1"/>
  <c r="C2585" i="2"/>
  <c r="C1799" i="2"/>
  <c r="Q1799" i="2"/>
  <c r="T1799" i="2" s="1"/>
  <c r="U1799" i="2" s="1"/>
  <c r="Q1786" i="2"/>
  <c r="T1786" i="2" s="1"/>
  <c r="U1786" i="2" s="1"/>
  <c r="C1786" i="2"/>
  <c r="Q1777" i="2"/>
  <c r="T1777" i="2" s="1"/>
  <c r="U1777" i="2" s="1"/>
  <c r="C1777" i="2"/>
  <c r="Q1755" i="2"/>
  <c r="T1755" i="2" s="1"/>
  <c r="U1755" i="2" s="1"/>
  <c r="C1755" i="2"/>
  <c r="C1694" i="2"/>
  <c r="Q1694" i="2"/>
  <c r="T1694" i="2" s="1"/>
  <c r="U1694" i="2" s="1"/>
  <c r="C1752" i="2"/>
  <c r="Q1752" i="2"/>
  <c r="T1752" i="2" s="1"/>
  <c r="U1752" i="2" s="1"/>
  <c r="C3189" i="2"/>
  <c r="Q3189" i="2"/>
  <c r="T3189" i="2" s="1"/>
  <c r="U3189" i="2" s="1"/>
  <c r="C3173" i="2"/>
  <c r="Q3173" i="2"/>
  <c r="T3173" i="2" s="1"/>
  <c r="U3173" i="2" s="1"/>
  <c r="C3157" i="2"/>
  <c r="Q3157" i="2"/>
  <c r="T3157" i="2" s="1"/>
  <c r="U3157" i="2" s="1"/>
  <c r="C3141" i="2"/>
  <c r="Q3141" i="2"/>
  <c r="T3141" i="2" s="1"/>
  <c r="U3141" i="2" s="1"/>
  <c r="C3125" i="2"/>
  <c r="Q3125" i="2"/>
  <c r="T3125" i="2" s="1"/>
  <c r="U3125" i="2" s="1"/>
  <c r="C3109" i="2"/>
  <c r="Q3109" i="2"/>
  <c r="T3109" i="2" s="1"/>
  <c r="U3109" i="2" s="1"/>
  <c r="C3093" i="2"/>
  <c r="Q3093" i="2"/>
  <c r="T3093" i="2" s="1"/>
  <c r="U3093" i="2" s="1"/>
  <c r="C3077" i="2"/>
  <c r="Q3077" i="2"/>
  <c r="T3077" i="2" s="1"/>
  <c r="U3077" i="2" s="1"/>
  <c r="C3061" i="2"/>
  <c r="Q3061" i="2"/>
  <c r="T3061" i="2" s="1"/>
  <c r="U3061" i="2" s="1"/>
  <c r="C3045" i="2"/>
  <c r="Q3045" i="2"/>
  <c r="T3045" i="2" s="1"/>
  <c r="U3045" i="2" s="1"/>
  <c r="C3029" i="2"/>
  <c r="Q3029" i="2"/>
  <c r="T3029" i="2" s="1"/>
  <c r="U3029" i="2" s="1"/>
  <c r="C3013" i="2"/>
  <c r="Q3013" i="2"/>
  <c r="T3013" i="2" s="1"/>
  <c r="U3013" i="2" s="1"/>
  <c r="C2997" i="2"/>
  <c r="Q2997" i="2"/>
  <c r="T2997" i="2" s="1"/>
  <c r="U2997" i="2" s="1"/>
  <c r="C2981" i="2"/>
  <c r="Q2981" i="2"/>
  <c r="T2981" i="2" s="1"/>
  <c r="U2981" i="2" s="1"/>
  <c r="Q2965" i="2"/>
  <c r="T2965" i="2" s="1"/>
  <c r="U2965" i="2" s="1"/>
  <c r="C2965" i="2"/>
  <c r="Q2949" i="2"/>
  <c r="T2949" i="2" s="1"/>
  <c r="U2949" i="2" s="1"/>
  <c r="C2949" i="2"/>
  <c r="Q2933" i="2"/>
  <c r="T2933" i="2" s="1"/>
  <c r="U2933" i="2" s="1"/>
  <c r="C2933" i="2"/>
  <c r="Q2917" i="2"/>
  <c r="T2917" i="2" s="1"/>
  <c r="U2917" i="2" s="1"/>
  <c r="C2917" i="2"/>
  <c r="C2847" i="2"/>
  <c r="Q2847" i="2"/>
  <c r="T2847" i="2" s="1"/>
  <c r="U2847" i="2" s="1"/>
  <c r="C2827" i="2"/>
  <c r="Q2827" i="2"/>
  <c r="T2827" i="2" s="1"/>
  <c r="U2827" i="2" s="1"/>
  <c r="C2795" i="2"/>
  <c r="Q2795" i="2"/>
  <c r="T2795" i="2" s="1"/>
  <c r="U2795" i="2" s="1"/>
  <c r="I2759" i="2"/>
  <c r="G2759" i="2" s="1"/>
  <c r="C3192" i="2"/>
  <c r="Q3192" i="2"/>
  <c r="T3192" i="2" s="1"/>
  <c r="U3192" i="2" s="1"/>
  <c r="C3176" i="2"/>
  <c r="Q3176" i="2"/>
  <c r="T3176" i="2" s="1"/>
  <c r="U3176" i="2" s="1"/>
  <c r="C3160" i="2"/>
  <c r="Q3160" i="2"/>
  <c r="T3160" i="2" s="1"/>
  <c r="U3160" i="2" s="1"/>
  <c r="C3144" i="2"/>
  <c r="Q3144" i="2"/>
  <c r="T3144" i="2" s="1"/>
  <c r="U3144" i="2" s="1"/>
  <c r="C3128" i="2"/>
  <c r="Q3128" i="2"/>
  <c r="T3128" i="2" s="1"/>
  <c r="U3128" i="2" s="1"/>
  <c r="C3112" i="2"/>
  <c r="Q3112" i="2"/>
  <c r="T3112" i="2" s="1"/>
  <c r="U3112" i="2" s="1"/>
  <c r="C3096" i="2"/>
  <c r="Q3096" i="2"/>
  <c r="T3096" i="2" s="1"/>
  <c r="U3096" i="2" s="1"/>
  <c r="C3080" i="2"/>
  <c r="Q3080" i="2"/>
  <c r="T3080" i="2" s="1"/>
  <c r="U3080" i="2" s="1"/>
  <c r="C3064" i="2"/>
  <c r="Q3064" i="2"/>
  <c r="T3064" i="2" s="1"/>
  <c r="U3064" i="2" s="1"/>
  <c r="C3048" i="2"/>
  <c r="Q3048" i="2"/>
  <c r="T3048" i="2" s="1"/>
  <c r="U3048" i="2" s="1"/>
  <c r="C3032" i="2"/>
  <c r="Q3032" i="2"/>
  <c r="T3032" i="2" s="1"/>
  <c r="U3032" i="2" s="1"/>
  <c r="C3016" i="2"/>
  <c r="Q3016" i="2"/>
  <c r="T3016" i="2" s="1"/>
  <c r="U3016" i="2" s="1"/>
  <c r="C3000" i="2"/>
  <c r="Q3000" i="2"/>
  <c r="T3000" i="2" s="1"/>
  <c r="U3000" i="2" s="1"/>
  <c r="C2984" i="2"/>
  <c r="Q2984" i="2"/>
  <c r="T2984" i="2" s="1"/>
  <c r="U2984" i="2" s="1"/>
  <c r="C2968" i="2"/>
  <c r="Q2968" i="2"/>
  <c r="T2968" i="2" s="1"/>
  <c r="U2968" i="2" s="1"/>
  <c r="C2952" i="2"/>
  <c r="Q2952" i="2"/>
  <c r="T2952" i="2" s="1"/>
  <c r="U2952" i="2" s="1"/>
  <c r="C2936" i="2"/>
  <c r="Q2936" i="2"/>
  <c r="T2936" i="2" s="1"/>
  <c r="U2936" i="2" s="1"/>
  <c r="Q2920" i="2"/>
  <c r="T2920" i="2" s="1"/>
  <c r="U2920" i="2" s="1"/>
  <c r="C2920" i="2"/>
  <c r="C2779" i="2"/>
  <c r="Q2779" i="2"/>
  <c r="T2779" i="2" s="1"/>
  <c r="U2779" i="2" s="1"/>
  <c r="Q2583" i="2"/>
  <c r="T2583" i="2" s="1"/>
  <c r="U2583" i="2" s="1"/>
  <c r="C2583" i="2"/>
  <c r="C2836" i="2"/>
  <c r="Q2836" i="2"/>
  <c r="T2836" i="2" s="1"/>
  <c r="U2836" i="2" s="1"/>
  <c r="C2800" i="2"/>
  <c r="Q2800" i="2"/>
  <c r="T2800" i="2" s="1"/>
  <c r="U2800" i="2" s="1"/>
  <c r="C2780" i="2"/>
  <c r="Q2780" i="2"/>
  <c r="T2780" i="2" s="1"/>
  <c r="U2780" i="2" s="1"/>
  <c r="C2744" i="2"/>
  <c r="Q2744" i="2"/>
  <c r="T2744" i="2" s="1"/>
  <c r="U2744" i="2" s="1"/>
  <c r="I3197" i="2"/>
  <c r="G3197" i="2" s="1"/>
  <c r="I3193" i="2"/>
  <c r="G3193" i="2" s="1"/>
  <c r="I3157" i="2"/>
  <c r="G3157" i="2" s="1"/>
  <c r="I3133" i="2"/>
  <c r="G3133" i="2" s="1"/>
  <c r="I3085" i="2"/>
  <c r="G3085" i="2" s="1"/>
  <c r="I3069" i="2"/>
  <c r="G3069" i="2" s="1"/>
  <c r="I3065" i="2"/>
  <c r="G3065" i="2" s="1"/>
  <c r="C3203" i="2"/>
  <c r="Q3203" i="2"/>
  <c r="T3203" i="2" s="1"/>
  <c r="U3203" i="2" s="1"/>
  <c r="C3187" i="2"/>
  <c r="Q3187" i="2"/>
  <c r="T3187" i="2" s="1"/>
  <c r="U3187" i="2" s="1"/>
  <c r="C3171" i="2"/>
  <c r="Q3171" i="2"/>
  <c r="T3171" i="2" s="1"/>
  <c r="U3171" i="2" s="1"/>
  <c r="C3155" i="2"/>
  <c r="Q3155" i="2"/>
  <c r="T3155" i="2" s="1"/>
  <c r="U3155" i="2" s="1"/>
  <c r="C3139" i="2"/>
  <c r="Q3139" i="2"/>
  <c r="T3139" i="2" s="1"/>
  <c r="U3139" i="2" s="1"/>
  <c r="C3123" i="2"/>
  <c r="Q3123" i="2"/>
  <c r="T3123" i="2" s="1"/>
  <c r="U3123" i="2" s="1"/>
  <c r="C3107" i="2"/>
  <c r="Q3107" i="2"/>
  <c r="T3107" i="2" s="1"/>
  <c r="U3107" i="2" s="1"/>
  <c r="C3091" i="2"/>
  <c r="Q3091" i="2"/>
  <c r="T3091" i="2" s="1"/>
  <c r="U3091" i="2" s="1"/>
  <c r="C3075" i="2"/>
  <c r="Q3075" i="2"/>
  <c r="T3075" i="2" s="1"/>
  <c r="U3075" i="2" s="1"/>
  <c r="C3059" i="2"/>
  <c r="Q3059" i="2"/>
  <c r="T3059" i="2" s="1"/>
  <c r="U3059" i="2" s="1"/>
  <c r="C3043" i="2"/>
  <c r="Q3043" i="2"/>
  <c r="T3043" i="2" s="1"/>
  <c r="U3043" i="2" s="1"/>
  <c r="C3027" i="2"/>
  <c r="Q3027" i="2"/>
  <c r="T3027" i="2" s="1"/>
  <c r="U3027" i="2" s="1"/>
  <c r="C3011" i="2"/>
  <c r="Q3011" i="2"/>
  <c r="T3011" i="2" s="1"/>
  <c r="U3011" i="2" s="1"/>
  <c r="C2995" i="2"/>
  <c r="Q2995" i="2"/>
  <c r="T2995" i="2" s="1"/>
  <c r="U2995" i="2" s="1"/>
  <c r="C2979" i="2"/>
  <c r="Q2979" i="2"/>
  <c r="T2979" i="2" s="1"/>
  <c r="U2979" i="2" s="1"/>
  <c r="C2963" i="2"/>
  <c r="Q2963" i="2"/>
  <c r="T2963" i="2" s="1"/>
  <c r="U2963" i="2" s="1"/>
  <c r="C2947" i="2"/>
  <c r="Q2947" i="2"/>
  <c r="T2947" i="2" s="1"/>
  <c r="U2947" i="2" s="1"/>
  <c r="Q2931" i="2"/>
  <c r="T2931" i="2" s="1"/>
  <c r="U2931" i="2" s="1"/>
  <c r="C2931" i="2"/>
  <c r="Q2915" i="2"/>
  <c r="T2915" i="2" s="1"/>
  <c r="U2915" i="2" s="1"/>
  <c r="C2915" i="2"/>
  <c r="C3202" i="2"/>
  <c r="Q3202" i="2"/>
  <c r="T3202" i="2" s="1"/>
  <c r="U3202" i="2" s="1"/>
  <c r="C3186" i="2"/>
  <c r="Q3186" i="2"/>
  <c r="T3186" i="2" s="1"/>
  <c r="U3186" i="2" s="1"/>
  <c r="C3170" i="2"/>
  <c r="Q3170" i="2"/>
  <c r="T3170" i="2" s="1"/>
  <c r="U3170" i="2" s="1"/>
  <c r="C3154" i="2"/>
  <c r="Q3154" i="2"/>
  <c r="T3154" i="2" s="1"/>
  <c r="U3154" i="2" s="1"/>
  <c r="C3138" i="2"/>
  <c r="Q3138" i="2"/>
  <c r="T3138" i="2" s="1"/>
  <c r="U3138" i="2" s="1"/>
  <c r="C3122" i="2"/>
  <c r="Q3122" i="2"/>
  <c r="T3122" i="2" s="1"/>
  <c r="U3122" i="2" s="1"/>
  <c r="C3106" i="2"/>
  <c r="Q3106" i="2"/>
  <c r="T3106" i="2" s="1"/>
  <c r="U3106" i="2" s="1"/>
  <c r="C3090" i="2"/>
  <c r="Q3090" i="2"/>
  <c r="T3090" i="2" s="1"/>
  <c r="U3090" i="2" s="1"/>
  <c r="C3074" i="2"/>
  <c r="Q3074" i="2"/>
  <c r="T3074" i="2" s="1"/>
  <c r="U3074" i="2" s="1"/>
  <c r="C3058" i="2"/>
  <c r="Q3058" i="2"/>
  <c r="T3058" i="2" s="1"/>
  <c r="U3058" i="2" s="1"/>
  <c r="C3042" i="2"/>
  <c r="Q3042" i="2"/>
  <c r="T3042" i="2" s="1"/>
  <c r="U3042" i="2" s="1"/>
  <c r="C3026" i="2"/>
  <c r="Q3026" i="2"/>
  <c r="T3026" i="2" s="1"/>
  <c r="U3026" i="2" s="1"/>
  <c r="C3010" i="2"/>
  <c r="Q3010" i="2"/>
  <c r="T3010" i="2" s="1"/>
  <c r="U3010" i="2" s="1"/>
  <c r="C2994" i="2"/>
  <c r="Q2994" i="2"/>
  <c r="T2994" i="2" s="1"/>
  <c r="U2994" i="2" s="1"/>
  <c r="C2978" i="2"/>
  <c r="Q2978" i="2"/>
  <c r="T2978" i="2" s="1"/>
  <c r="U2978" i="2" s="1"/>
  <c r="Q2962" i="2"/>
  <c r="T2962" i="2" s="1"/>
  <c r="U2962" i="2" s="1"/>
  <c r="C2962" i="2"/>
  <c r="Q2946" i="2"/>
  <c r="T2946" i="2" s="1"/>
  <c r="U2946" i="2" s="1"/>
  <c r="C2946" i="2"/>
  <c r="C2930" i="2"/>
  <c r="Q2930" i="2"/>
  <c r="T2930" i="2" s="1"/>
  <c r="U2930" i="2" s="1"/>
  <c r="C2914" i="2"/>
  <c r="Q2914" i="2"/>
  <c r="T2914" i="2" s="1"/>
  <c r="U2914" i="2" s="1"/>
  <c r="I2763" i="2"/>
  <c r="G2763" i="2" s="1"/>
  <c r="Q2911" i="2"/>
  <c r="T2911" i="2" s="1"/>
  <c r="U2911" i="2" s="1"/>
  <c r="C2911" i="2"/>
  <c r="Q2903" i="2"/>
  <c r="T2903" i="2" s="1"/>
  <c r="U2903" i="2" s="1"/>
  <c r="C2903" i="2"/>
  <c r="Q2604" i="2"/>
  <c r="T2604" i="2" s="1"/>
  <c r="U2604" i="2" s="1"/>
  <c r="C2604" i="2"/>
  <c r="Q2677" i="2"/>
  <c r="T2677" i="2" s="1"/>
  <c r="U2677" i="2" s="1"/>
  <c r="C2677" i="2"/>
  <c r="Q2645" i="2"/>
  <c r="T2645" i="2" s="1"/>
  <c r="U2645" i="2" s="1"/>
  <c r="C2645" i="2"/>
  <c r="Q2618" i="2"/>
  <c r="T2618" i="2" s="1"/>
  <c r="U2618" i="2" s="1"/>
  <c r="C2618" i="2"/>
  <c r="Q2602" i="2"/>
  <c r="T2602" i="2" s="1"/>
  <c r="U2602" i="2" s="1"/>
  <c r="C2602" i="2"/>
  <c r="Q2586" i="2"/>
  <c r="T2586" i="2" s="1"/>
  <c r="U2586" i="2" s="1"/>
  <c r="C2586" i="2"/>
  <c r="C2296" i="2"/>
  <c r="Q2296" i="2"/>
  <c r="T2296" i="2" s="1"/>
  <c r="U2296" i="2" s="1"/>
  <c r="C2272" i="2"/>
  <c r="Q2272" i="2"/>
  <c r="T2272" i="2" s="1"/>
  <c r="U2272" i="2" s="1"/>
  <c r="I2234" i="2"/>
  <c r="G2234" i="2" s="1"/>
  <c r="I2218" i="2"/>
  <c r="G2218" i="2" s="1"/>
  <c r="C2170" i="2"/>
  <c r="Q2170" i="2"/>
  <c r="T2170" i="2" s="1"/>
  <c r="U2170" i="2" s="1"/>
  <c r="C2000" i="2"/>
  <c r="Q2000" i="2"/>
  <c r="T2000" i="2" s="1"/>
  <c r="U2000" i="2" s="1"/>
  <c r="C1984" i="2"/>
  <c r="Q1984" i="2"/>
  <c r="T1984" i="2" s="1"/>
  <c r="U1984" i="2" s="1"/>
  <c r="C1968" i="2"/>
  <c r="Q1968" i="2"/>
  <c r="T1968" i="2" s="1"/>
  <c r="U1968" i="2" s="1"/>
  <c r="C1952" i="2"/>
  <c r="Q1952" i="2"/>
  <c r="T1952" i="2" s="1"/>
  <c r="U1952" i="2" s="1"/>
  <c r="C1829" i="2"/>
  <c r="Q1829" i="2"/>
  <c r="T1829" i="2" s="1"/>
  <c r="U1829" i="2" s="1"/>
  <c r="Q1761" i="2"/>
  <c r="T1761" i="2" s="1"/>
  <c r="U1761" i="2" s="1"/>
  <c r="C1761" i="2"/>
  <c r="Q1757" i="2"/>
  <c r="T1757" i="2" s="1"/>
  <c r="U1757" i="2" s="1"/>
  <c r="C1757" i="2"/>
  <c r="I3194" i="2"/>
  <c r="G3194" i="2" s="1"/>
  <c r="I3170" i="2"/>
  <c r="G3170" i="2" s="1"/>
  <c r="I3158" i="2"/>
  <c r="G3158" i="2" s="1"/>
  <c r="I3154" i="2"/>
  <c r="G3154" i="2" s="1"/>
  <c r="I3130" i="2"/>
  <c r="G3130" i="2" s="1"/>
  <c r="I3126" i="2"/>
  <c r="G3126" i="2" s="1"/>
  <c r="I3114" i="2"/>
  <c r="G3114" i="2" s="1"/>
  <c r="I3110" i="2"/>
  <c r="G3110" i="2" s="1"/>
  <c r="I3094" i="2"/>
  <c r="G3094" i="2" s="1"/>
  <c r="I3090" i="2"/>
  <c r="G3090" i="2" s="1"/>
  <c r="I3082" i="2"/>
  <c r="G3082" i="2" s="1"/>
  <c r="I3078" i="2"/>
  <c r="G3078" i="2" s="1"/>
  <c r="I3062" i="2"/>
  <c r="G3062" i="2" s="1"/>
  <c r="I3058" i="2"/>
  <c r="G3058" i="2" s="1"/>
  <c r="I3046" i="2"/>
  <c r="G3046" i="2" s="1"/>
  <c r="I3042" i="2"/>
  <c r="G3042" i="2" s="1"/>
  <c r="I3030" i="2"/>
  <c r="G3030" i="2" s="1"/>
  <c r="I3014" i="2"/>
  <c r="G3014" i="2" s="1"/>
  <c r="I3010" i="2"/>
  <c r="G3010" i="2" s="1"/>
  <c r="I3002" i="2"/>
  <c r="G3002" i="2" s="1"/>
  <c r="I2994" i="2"/>
  <c r="G2994" i="2" s="1"/>
  <c r="I2986" i="2"/>
  <c r="G2986" i="2" s="1"/>
  <c r="I2978" i="2"/>
  <c r="G2978" i="2" s="1"/>
  <c r="I2970" i="2"/>
  <c r="G2970" i="2" s="1"/>
  <c r="I2966" i="2"/>
  <c r="G2966" i="2" s="1"/>
  <c r="I2962" i="2"/>
  <c r="G2962" i="2" s="1"/>
  <c r="I2954" i="2"/>
  <c r="G2954" i="2" s="1"/>
  <c r="I2946" i="2"/>
  <c r="G2946" i="2" s="1"/>
  <c r="I2938" i="2"/>
  <c r="G2938" i="2" s="1"/>
  <c r="I2934" i="2"/>
  <c r="G2934" i="2" s="1"/>
  <c r="I2930" i="2"/>
  <c r="G2930" i="2" s="1"/>
  <c r="I2922" i="2"/>
  <c r="G2922" i="2" s="1"/>
  <c r="I2918" i="2"/>
  <c r="G2918" i="2" s="1"/>
  <c r="I2914" i="2"/>
  <c r="G2914" i="2" s="1"/>
  <c r="Q2675" i="2"/>
  <c r="T2675" i="2" s="1"/>
  <c r="U2675" i="2" s="1"/>
  <c r="C2675" i="2"/>
  <c r="Q2643" i="2"/>
  <c r="T2643" i="2" s="1"/>
  <c r="U2643" i="2" s="1"/>
  <c r="C2643" i="2"/>
  <c r="C2387" i="2"/>
  <c r="Q2387" i="2"/>
  <c r="T2387" i="2" s="1"/>
  <c r="U2387" i="2" s="1"/>
  <c r="C2371" i="2"/>
  <c r="Q2371" i="2"/>
  <c r="T2371" i="2" s="1"/>
  <c r="U2371" i="2" s="1"/>
  <c r="I2339" i="2"/>
  <c r="G2339" i="2" s="1"/>
  <c r="I2752" i="2"/>
  <c r="G2752" i="2" s="1"/>
  <c r="C2858" i="2"/>
  <c r="Q2858" i="2"/>
  <c r="T2858" i="2" s="1"/>
  <c r="U2858" i="2" s="1"/>
  <c r="C2794" i="2"/>
  <c r="Q2794" i="2"/>
  <c r="T2794" i="2" s="1"/>
  <c r="U2794" i="2" s="1"/>
  <c r="Q2673" i="2"/>
  <c r="T2673" i="2" s="1"/>
  <c r="U2673" i="2" s="1"/>
  <c r="C2673" i="2"/>
  <c r="Q2641" i="2"/>
  <c r="T2641" i="2" s="1"/>
  <c r="U2641" i="2" s="1"/>
  <c r="C2641" i="2"/>
  <c r="C2313" i="2"/>
  <c r="Q2313" i="2"/>
  <c r="T2313" i="2" s="1"/>
  <c r="U2313" i="2" s="1"/>
  <c r="I3053" i="2"/>
  <c r="G3053" i="2" s="1"/>
  <c r="I3037" i="2"/>
  <c r="G3037" i="2" s="1"/>
  <c r="I3033" i="2"/>
  <c r="G3033" i="2" s="1"/>
  <c r="I3029" i="2"/>
  <c r="G3029" i="2" s="1"/>
  <c r="I3013" i="2"/>
  <c r="G3013" i="2" s="1"/>
  <c r="I3005" i="2"/>
  <c r="G3005" i="2" s="1"/>
  <c r="I2969" i="2"/>
  <c r="G2969" i="2" s="1"/>
  <c r="I2965" i="2"/>
  <c r="G2965" i="2" s="1"/>
  <c r="I2957" i="2"/>
  <c r="G2957" i="2" s="1"/>
  <c r="I2953" i="2"/>
  <c r="G2953" i="2" s="1"/>
  <c r="I2941" i="2"/>
  <c r="G2941" i="2" s="1"/>
  <c r="I2937" i="2"/>
  <c r="G2937" i="2" s="1"/>
  <c r="I2933" i="2"/>
  <c r="G2933" i="2" s="1"/>
  <c r="I2925" i="2"/>
  <c r="G2925" i="2" s="1"/>
  <c r="I2921" i="2"/>
  <c r="G2921" i="2" s="1"/>
  <c r="I2917" i="2"/>
  <c r="G2917" i="2" s="1"/>
  <c r="C2846" i="2"/>
  <c r="Q2846" i="2"/>
  <c r="T2846" i="2" s="1"/>
  <c r="U2846" i="2" s="1"/>
  <c r="C2782" i="2"/>
  <c r="Q2782" i="2"/>
  <c r="T2782" i="2" s="1"/>
  <c r="U2782" i="2" s="1"/>
  <c r="Q2579" i="2"/>
  <c r="T2579" i="2" s="1"/>
  <c r="U2579" i="2" s="1"/>
  <c r="C2579" i="2"/>
  <c r="Q2607" i="2"/>
  <c r="T2607" i="2" s="1"/>
  <c r="U2607" i="2" s="1"/>
  <c r="C2607" i="2"/>
  <c r="I2596" i="2"/>
  <c r="G2596" i="2" s="1"/>
  <c r="Q2671" i="2"/>
  <c r="T2671" i="2" s="1"/>
  <c r="U2671" i="2" s="1"/>
  <c r="C2671" i="2"/>
  <c r="Q2639" i="2"/>
  <c r="T2639" i="2" s="1"/>
  <c r="U2639" i="2" s="1"/>
  <c r="C2639" i="2"/>
  <c r="Q2625" i="2"/>
  <c r="T2625" i="2" s="1"/>
  <c r="U2625" i="2" s="1"/>
  <c r="C2625" i="2"/>
  <c r="Q2593" i="2"/>
  <c r="T2593" i="2" s="1"/>
  <c r="U2593" i="2" s="1"/>
  <c r="C2593" i="2"/>
  <c r="C2626" i="2"/>
  <c r="Q2626" i="2"/>
  <c r="T2626" i="2" s="1"/>
  <c r="U2626" i="2" s="1"/>
  <c r="I2610" i="2"/>
  <c r="G2610" i="2" s="1"/>
  <c r="I2594" i="2"/>
  <c r="G2594" i="2" s="1"/>
  <c r="I2578" i="2"/>
  <c r="G2578" i="2" s="1"/>
  <c r="I2317" i="2"/>
  <c r="G2317" i="2" s="1"/>
  <c r="C2129" i="2"/>
  <c r="Q2129" i="2"/>
  <c r="T2129" i="2" s="1"/>
  <c r="U2129" i="2" s="1"/>
  <c r="I2129" i="2"/>
  <c r="G2129" i="2" s="1"/>
  <c r="C1819" i="2"/>
  <c r="Q1819" i="2"/>
  <c r="T1819" i="2" s="1"/>
  <c r="U1819" i="2" s="1"/>
  <c r="I1819" i="2"/>
  <c r="G1819" i="2" s="1"/>
  <c r="Q1769" i="2"/>
  <c r="T1769" i="2" s="1"/>
  <c r="U1769" i="2" s="1"/>
  <c r="C1769" i="2"/>
  <c r="C1740" i="2"/>
  <c r="Q1740" i="2"/>
  <c r="T1740" i="2" s="1"/>
  <c r="U1740" i="2" s="1"/>
  <c r="I1740" i="2"/>
  <c r="G1740" i="2" s="1"/>
  <c r="I1733" i="2"/>
  <c r="G1733" i="2" s="1"/>
  <c r="I1952" i="2"/>
  <c r="G1952" i="2" s="1"/>
  <c r="Q1779" i="2"/>
  <c r="T1779" i="2" s="1"/>
  <c r="U1779" i="2" s="1"/>
  <c r="C1779" i="2"/>
  <c r="C1697" i="2"/>
  <c r="Q1697" i="2"/>
  <c r="T1697" i="2" s="1"/>
  <c r="U1697" i="2" s="1"/>
  <c r="C1692" i="2"/>
  <c r="Q1692" i="2"/>
  <c r="T1692" i="2" s="1"/>
  <c r="U1692" i="2" s="1"/>
  <c r="C1690" i="2"/>
  <c r="Q1690" i="2"/>
  <c r="T1690" i="2" s="1"/>
  <c r="U1690" i="2" s="1"/>
  <c r="C1776" i="2"/>
  <c r="Q1776" i="2"/>
  <c r="T1776" i="2" s="1"/>
  <c r="U1776" i="2" s="1"/>
  <c r="C1744" i="2"/>
  <c r="Q1744" i="2"/>
  <c r="T1744" i="2" s="1"/>
  <c r="U1744" i="2" s="1"/>
  <c r="I1752" i="2"/>
  <c r="G1752" i="2" s="1"/>
  <c r="I1744" i="2"/>
  <c r="G1744" i="2" s="1"/>
  <c r="C3201" i="2"/>
  <c r="Q3201" i="2"/>
  <c r="T3201" i="2" s="1"/>
  <c r="U3201" i="2" s="1"/>
  <c r="C3185" i="2"/>
  <c r="Q3185" i="2"/>
  <c r="T3185" i="2" s="1"/>
  <c r="U3185" i="2" s="1"/>
  <c r="C3169" i="2"/>
  <c r="Q3169" i="2"/>
  <c r="T3169" i="2" s="1"/>
  <c r="U3169" i="2" s="1"/>
  <c r="C3153" i="2"/>
  <c r="Q3153" i="2"/>
  <c r="T3153" i="2" s="1"/>
  <c r="U3153" i="2" s="1"/>
  <c r="C3137" i="2"/>
  <c r="Q3137" i="2"/>
  <c r="T3137" i="2" s="1"/>
  <c r="U3137" i="2" s="1"/>
  <c r="C3121" i="2"/>
  <c r="Q3121" i="2"/>
  <c r="T3121" i="2" s="1"/>
  <c r="U3121" i="2" s="1"/>
  <c r="C3105" i="2"/>
  <c r="Q3105" i="2"/>
  <c r="T3105" i="2" s="1"/>
  <c r="U3105" i="2" s="1"/>
  <c r="C3089" i="2"/>
  <c r="Q3089" i="2"/>
  <c r="T3089" i="2" s="1"/>
  <c r="U3089" i="2" s="1"/>
  <c r="C3073" i="2"/>
  <c r="Q3073" i="2"/>
  <c r="T3073" i="2" s="1"/>
  <c r="U3073" i="2" s="1"/>
  <c r="C3057" i="2"/>
  <c r="Q3057" i="2"/>
  <c r="T3057" i="2" s="1"/>
  <c r="U3057" i="2" s="1"/>
  <c r="C3041" i="2"/>
  <c r="Q3041" i="2"/>
  <c r="T3041" i="2" s="1"/>
  <c r="U3041" i="2" s="1"/>
  <c r="C3025" i="2"/>
  <c r="Q3025" i="2"/>
  <c r="T3025" i="2" s="1"/>
  <c r="U3025" i="2" s="1"/>
  <c r="C3009" i="2"/>
  <c r="Q3009" i="2"/>
  <c r="T3009" i="2" s="1"/>
  <c r="U3009" i="2" s="1"/>
  <c r="C2993" i="2"/>
  <c r="Q2993" i="2"/>
  <c r="T2993" i="2" s="1"/>
  <c r="U2993" i="2" s="1"/>
  <c r="C2977" i="2"/>
  <c r="Q2977" i="2"/>
  <c r="T2977" i="2" s="1"/>
  <c r="U2977" i="2" s="1"/>
  <c r="Q2961" i="2"/>
  <c r="T2961" i="2" s="1"/>
  <c r="U2961" i="2" s="1"/>
  <c r="C2961" i="2"/>
  <c r="C2945" i="2"/>
  <c r="Q2945" i="2"/>
  <c r="T2945" i="2" s="1"/>
  <c r="U2945" i="2" s="1"/>
  <c r="Q2929" i="2"/>
  <c r="T2929" i="2" s="1"/>
  <c r="U2929" i="2" s="1"/>
  <c r="C2929" i="2"/>
  <c r="C2913" i="2"/>
  <c r="Q2913" i="2"/>
  <c r="T2913" i="2" s="1"/>
  <c r="U2913" i="2" s="1"/>
  <c r="C2859" i="2"/>
  <c r="Q2859" i="2"/>
  <c r="T2859" i="2" s="1"/>
  <c r="U2859" i="2" s="1"/>
  <c r="C2839" i="2"/>
  <c r="Q2839" i="2"/>
  <c r="T2839" i="2" s="1"/>
  <c r="U2839" i="2" s="1"/>
  <c r="C2783" i="2"/>
  <c r="Q2783" i="2"/>
  <c r="T2783" i="2" s="1"/>
  <c r="U2783" i="2" s="1"/>
  <c r="C2751" i="2"/>
  <c r="Q2751" i="2"/>
  <c r="T2751" i="2" s="1"/>
  <c r="U2751" i="2" s="1"/>
  <c r="I2615" i="2"/>
  <c r="G2615" i="2" s="1"/>
  <c r="I2852" i="2"/>
  <c r="G2852" i="2" s="1"/>
  <c r="I2812" i="2"/>
  <c r="G2812" i="2" s="1"/>
  <c r="I2784" i="2"/>
  <c r="G2784" i="2" s="1"/>
  <c r="C3188" i="2"/>
  <c r="Q3188" i="2"/>
  <c r="T3188" i="2" s="1"/>
  <c r="U3188" i="2" s="1"/>
  <c r="C3172" i="2"/>
  <c r="Q3172" i="2"/>
  <c r="T3172" i="2" s="1"/>
  <c r="U3172" i="2" s="1"/>
  <c r="C3156" i="2"/>
  <c r="Q3156" i="2"/>
  <c r="T3156" i="2" s="1"/>
  <c r="U3156" i="2" s="1"/>
  <c r="C3140" i="2"/>
  <c r="Q3140" i="2"/>
  <c r="T3140" i="2" s="1"/>
  <c r="U3140" i="2" s="1"/>
  <c r="C3124" i="2"/>
  <c r="Q3124" i="2"/>
  <c r="T3124" i="2" s="1"/>
  <c r="U3124" i="2" s="1"/>
  <c r="C3108" i="2"/>
  <c r="Q3108" i="2"/>
  <c r="T3108" i="2" s="1"/>
  <c r="U3108" i="2" s="1"/>
  <c r="C3092" i="2"/>
  <c r="Q3092" i="2"/>
  <c r="T3092" i="2" s="1"/>
  <c r="U3092" i="2" s="1"/>
  <c r="C3076" i="2"/>
  <c r="Q3076" i="2"/>
  <c r="T3076" i="2" s="1"/>
  <c r="U3076" i="2" s="1"/>
  <c r="C3060" i="2"/>
  <c r="Q3060" i="2"/>
  <c r="T3060" i="2" s="1"/>
  <c r="U3060" i="2" s="1"/>
  <c r="C3044" i="2"/>
  <c r="Q3044" i="2"/>
  <c r="T3044" i="2" s="1"/>
  <c r="U3044" i="2" s="1"/>
  <c r="C3028" i="2"/>
  <c r="Q3028" i="2"/>
  <c r="T3028" i="2" s="1"/>
  <c r="U3028" i="2" s="1"/>
  <c r="C3012" i="2"/>
  <c r="Q3012" i="2"/>
  <c r="T3012" i="2" s="1"/>
  <c r="U3012" i="2" s="1"/>
  <c r="C2996" i="2"/>
  <c r="Q2996" i="2"/>
  <c r="T2996" i="2" s="1"/>
  <c r="U2996" i="2" s="1"/>
  <c r="C2980" i="2"/>
  <c r="Q2980" i="2"/>
  <c r="T2980" i="2" s="1"/>
  <c r="U2980" i="2" s="1"/>
  <c r="C2964" i="2"/>
  <c r="Q2964" i="2"/>
  <c r="T2964" i="2" s="1"/>
  <c r="U2964" i="2" s="1"/>
  <c r="Q2948" i="2"/>
  <c r="T2948" i="2" s="1"/>
  <c r="U2948" i="2" s="1"/>
  <c r="C2948" i="2"/>
  <c r="C2932" i="2"/>
  <c r="Q2932" i="2"/>
  <c r="T2932" i="2" s="1"/>
  <c r="U2932" i="2" s="1"/>
  <c r="C2916" i="2"/>
  <c r="Q2916" i="2"/>
  <c r="T2916" i="2" s="1"/>
  <c r="U2916" i="2" s="1"/>
  <c r="C2855" i="2"/>
  <c r="Q2855" i="2"/>
  <c r="T2855" i="2" s="1"/>
  <c r="U2855" i="2" s="1"/>
  <c r="C2815" i="2"/>
  <c r="Q2815" i="2"/>
  <c r="T2815" i="2" s="1"/>
  <c r="U2815" i="2" s="1"/>
  <c r="C2771" i="2"/>
  <c r="Q2771" i="2"/>
  <c r="T2771" i="2" s="1"/>
  <c r="U2771" i="2" s="1"/>
  <c r="C2739" i="2"/>
  <c r="Q2739" i="2"/>
  <c r="T2739" i="2" s="1"/>
  <c r="U2739" i="2" s="1"/>
  <c r="C2864" i="2"/>
  <c r="Q2864" i="2"/>
  <c r="T2864" i="2" s="1"/>
  <c r="U2864" i="2" s="1"/>
  <c r="C2828" i="2"/>
  <c r="Q2828" i="2"/>
  <c r="T2828" i="2" s="1"/>
  <c r="U2828" i="2" s="1"/>
  <c r="C2796" i="2"/>
  <c r="Q2796" i="2"/>
  <c r="T2796" i="2" s="1"/>
  <c r="U2796" i="2" s="1"/>
  <c r="C2764" i="2"/>
  <c r="Q2764" i="2"/>
  <c r="T2764" i="2" s="1"/>
  <c r="U2764" i="2" s="1"/>
  <c r="I3195" i="2"/>
  <c r="G3195" i="2" s="1"/>
  <c r="I3191" i="2"/>
  <c r="G3191" i="2" s="1"/>
  <c r="I3179" i="2"/>
  <c r="G3179" i="2" s="1"/>
  <c r="I3159" i="2"/>
  <c r="G3159" i="2" s="1"/>
  <c r="I3147" i="2"/>
  <c r="G3147" i="2" s="1"/>
  <c r="I3131" i="2"/>
  <c r="G3131" i="2" s="1"/>
  <c r="I3127" i="2"/>
  <c r="G3127" i="2" s="1"/>
  <c r="I3095" i="2"/>
  <c r="G3095" i="2" s="1"/>
  <c r="I3083" i="2"/>
  <c r="G3083" i="2" s="1"/>
  <c r="I3079" i="2"/>
  <c r="G3079" i="2" s="1"/>
  <c r="I3067" i="2"/>
  <c r="G3067" i="2" s="1"/>
  <c r="I3063" i="2"/>
  <c r="G3063" i="2" s="1"/>
  <c r="Q2603" i="2"/>
  <c r="T2603" i="2" s="1"/>
  <c r="U2603" i="2" s="1"/>
  <c r="C2603" i="2"/>
  <c r="C3199" i="2"/>
  <c r="Q3199" i="2"/>
  <c r="T3199" i="2" s="1"/>
  <c r="U3199" i="2" s="1"/>
  <c r="C3183" i="2"/>
  <c r="Q3183" i="2"/>
  <c r="T3183" i="2" s="1"/>
  <c r="U3183" i="2" s="1"/>
  <c r="C3167" i="2"/>
  <c r="Q3167" i="2"/>
  <c r="T3167" i="2" s="1"/>
  <c r="U3167" i="2" s="1"/>
  <c r="C3151" i="2"/>
  <c r="Q3151" i="2"/>
  <c r="T3151" i="2" s="1"/>
  <c r="U3151" i="2" s="1"/>
  <c r="C3135" i="2"/>
  <c r="Q3135" i="2"/>
  <c r="T3135" i="2" s="1"/>
  <c r="U3135" i="2" s="1"/>
  <c r="C3119" i="2"/>
  <c r="Q3119" i="2"/>
  <c r="T3119" i="2" s="1"/>
  <c r="U3119" i="2" s="1"/>
  <c r="C3103" i="2"/>
  <c r="Q3103" i="2"/>
  <c r="T3103" i="2" s="1"/>
  <c r="U3103" i="2" s="1"/>
  <c r="C3087" i="2"/>
  <c r="Q3087" i="2"/>
  <c r="T3087" i="2" s="1"/>
  <c r="U3087" i="2" s="1"/>
  <c r="C3071" i="2"/>
  <c r="Q3071" i="2"/>
  <c r="T3071" i="2" s="1"/>
  <c r="U3071" i="2" s="1"/>
  <c r="C3055" i="2"/>
  <c r="Q3055" i="2"/>
  <c r="T3055" i="2" s="1"/>
  <c r="U3055" i="2" s="1"/>
  <c r="C3039" i="2"/>
  <c r="Q3039" i="2"/>
  <c r="T3039" i="2" s="1"/>
  <c r="U3039" i="2" s="1"/>
  <c r="C3023" i="2"/>
  <c r="Q3023" i="2"/>
  <c r="T3023" i="2" s="1"/>
  <c r="U3023" i="2" s="1"/>
  <c r="C3007" i="2"/>
  <c r="Q3007" i="2"/>
  <c r="T3007" i="2" s="1"/>
  <c r="U3007" i="2" s="1"/>
  <c r="C2991" i="2"/>
  <c r="Q2991" i="2"/>
  <c r="T2991" i="2" s="1"/>
  <c r="U2991" i="2" s="1"/>
  <c r="C2975" i="2"/>
  <c r="Q2975" i="2"/>
  <c r="T2975" i="2" s="1"/>
  <c r="U2975" i="2" s="1"/>
  <c r="C2959" i="2"/>
  <c r="Q2959" i="2"/>
  <c r="T2959" i="2" s="1"/>
  <c r="U2959" i="2" s="1"/>
  <c r="C2943" i="2"/>
  <c r="Q2943" i="2"/>
  <c r="T2943" i="2" s="1"/>
  <c r="U2943" i="2" s="1"/>
  <c r="Q2927" i="2"/>
  <c r="T2927" i="2" s="1"/>
  <c r="U2927" i="2" s="1"/>
  <c r="C2927" i="2"/>
  <c r="C3198" i="2"/>
  <c r="Q3198" i="2"/>
  <c r="T3198" i="2" s="1"/>
  <c r="U3198" i="2" s="1"/>
  <c r="C3182" i="2"/>
  <c r="Q3182" i="2"/>
  <c r="T3182" i="2" s="1"/>
  <c r="U3182" i="2" s="1"/>
  <c r="C3166" i="2"/>
  <c r="Q3166" i="2"/>
  <c r="T3166" i="2" s="1"/>
  <c r="U3166" i="2" s="1"/>
  <c r="C3150" i="2"/>
  <c r="Q3150" i="2"/>
  <c r="T3150" i="2" s="1"/>
  <c r="U3150" i="2" s="1"/>
  <c r="C3134" i="2"/>
  <c r="Q3134" i="2"/>
  <c r="T3134" i="2" s="1"/>
  <c r="U3134" i="2" s="1"/>
  <c r="C3118" i="2"/>
  <c r="Q3118" i="2"/>
  <c r="T3118" i="2" s="1"/>
  <c r="U3118" i="2" s="1"/>
  <c r="C3102" i="2"/>
  <c r="Q3102" i="2"/>
  <c r="T3102" i="2" s="1"/>
  <c r="U3102" i="2" s="1"/>
  <c r="C3086" i="2"/>
  <c r="Q3086" i="2"/>
  <c r="T3086" i="2" s="1"/>
  <c r="U3086" i="2" s="1"/>
  <c r="C3070" i="2"/>
  <c r="Q3070" i="2"/>
  <c r="T3070" i="2" s="1"/>
  <c r="U3070" i="2" s="1"/>
  <c r="C3054" i="2"/>
  <c r="Q3054" i="2"/>
  <c r="T3054" i="2" s="1"/>
  <c r="U3054" i="2" s="1"/>
  <c r="C3038" i="2"/>
  <c r="Q3038" i="2"/>
  <c r="T3038" i="2" s="1"/>
  <c r="U3038" i="2" s="1"/>
  <c r="C3022" i="2"/>
  <c r="Q3022" i="2"/>
  <c r="T3022" i="2" s="1"/>
  <c r="U3022" i="2" s="1"/>
  <c r="C3006" i="2"/>
  <c r="Q3006" i="2"/>
  <c r="T3006" i="2" s="1"/>
  <c r="U3006" i="2" s="1"/>
  <c r="C2990" i="2"/>
  <c r="Q2990" i="2"/>
  <c r="T2990" i="2" s="1"/>
  <c r="U2990" i="2" s="1"/>
  <c r="C2974" i="2"/>
  <c r="Q2974" i="2"/>
  <c r="T2974" i="2" s="1"/>
  <c r="U2974" i="2" s="1"/>
  <c r="Q2958" i="2"/>
  <c r="T2958" i="2" s="1"/>
  <c r="U2958" i="2" s="1"/>
  <c r="C2958" i="2"/>
  <c r="Q2942" i="2"/>
  <c r="T2942" i="2" s="1"/>
  <c r="U2942" i="2" s="1"/>
  <c r="C2942" i="2"/>
  <c r="C2926" i="2"/>
  <c r="Q2926" i="2"/>
  <c r="T2926" i="2" s="1"/>
  <c r="U2926" i="2" s="1"/>
  <c r="I2859" i="2"/>
  <c r="G2859" i="2" s="1"/>
  <c r="I2839" i="2"/>
  <c r="G2839" i="2" s="1"/>
  <c r="I2807" i="2"/>
  <c r="G2807" i="2" s="1"/>
  <c r="C2909" i="2"/>
  <c r="Q2909" i="2"/>
  <c r="T2909" i="2" s="1"/>
  <c r="U2909" i="2" s="1"/>
  <c r="C2905" i="2"/>
  <c r="Q2905" i="2"/>
  <c r="T2905" i="2" s="1"/>
  <c r="U2905" i="2" s="1"/>
  <c r="Q2901" i="2"/>
  <c r="T2901" i="2" s="1"/>
  <c r="U2901" i="2" s="1"/>
  <c r="C2901" i="2"/>
  <c r="Q2897" i="2"/>
  <c r="T2897" i="2" s="1"/>
  <c r="U2897" i="2" s="1"/>
  <c r="C2897" i="2"/>
  <c r="Q2612" i="2"/>
  <c r="T2612" i="2" s="1"/>
  <c r="U2612" i="2" s="1"/>
  <c r="C2612" i="2"/>
  <c r="Q2580" i="2"/>
  <c r="T2580" i="2" s="1"/>
  <c r="U2580" i="2" s="1"/>
  <c r="C2580" i="2"/>
  <c r="Q2669" i="2"/>
  <c r="T2669" i="2" s="1"/>
  <c r="U2669" i="2" s="1"/>
  <c r="C2669" i="2"/>
  <c r="Q2637" i="2"/>
  <c r="T2637" i="2" s="1"/>
  <c r="U2637" i="2" s="1"/>
  <c r="C2637" i="2"/>
  <c r="C2280" i="2"/>
  <c r="Q2280" i="2"/>
  <c r="T2280" i="2" s="1"/>
  <c r="U2280" i="2" s="1"/>
  <c r="I2266" i="2"/>
  <c r="G2266" i="2" s="1"/>
  <c r="I2250" i="2"/>
  <c r="G2250" i="2" s="1"/>
  <c r="C2202" i="2"/>
  <c r="Q2202" i="2"/>
  <c r="T2202" i="2" s="1"/>
  <c r="U2202" i="2" s="1"/>
  <c r="C2186" i="2"/>
  <c r="Q2186" i="2"/>
  <c r="T2186" i="2" s="1"/>
  <c r="U2186" i="2" s="1"/>
  <c r="C2193" i="2"/>
  <c r="Q2193" i="2"/>
  <c r="T2193" i="2" s="1"/>
  <c r="U2193" i="2" s="1"/>
  <c r="I2193" i="2"/>
  <c r="G2193" i="2" s="1"/>
  <c r="C2161" i="2"/>
  <c r="Q2161" i="2"/>
  <c r="T2161" i="2" s="1"/>
  <c r="U2161" i="2" s="1"/>
  <c r="C1810" i="2"/>
  <c r="Q1810" i="2"/>
  <c r="T1810" i="2" s="1"/>
  <c r="U1810" i="2" s="1"/>
  <c r="Q1773" i="2"/>
  <c r="T1773" i="2" s="1"/>
  <c r="U1773" i="2" s="1"/>
  <c r="C1773" i="2"/>
  <c r="I3196" i="2"/>
  <c r="G3196" i="2" s="1"/>
  <c r="I3192" i="2"/>
  <c r="G3192" i="2" s="1"/>
  <c r="I3180" i="2"/>
  <c r="G3180" i="2" s="1"/>
  <c r="I3172" i="2"/>
  <c r="G3172" i="2" s="1"/>
  <c r="I3168" i="2"/>
  <c r="G3168" i="2" s="1"/>
  <c r="I3156" i="2"/>
  <c r="G3156" i="2" s="1"/>
  <c r="I3096" i="2"/>
  <c r="G3096" i="2" s="1"/>
  <c r="I3084" i="2"/>
  <c r="G3084" i="2" s="1"/>
  <c r="I3080" i="2"/>
  <c r="G3080" i="2" s="1"/>
  <c r="I3068" i="2"/>
  <c r="G3068" i="2" s="1"/>
  <c r="I3064" i="2"/>
  <c r="G3064" i="2" s="1"/>
  <c r="I3048" i="2"/>
  <c r="G3048" i="2" s="1"/>
  <c r="I3032" i="2"/>
  <c r="G3032" i="2" s="1"/>
  <c r="I3028" i="2"/>
  <c r="G3028" i="2" s="1"/>
  <c r="I3016" i="2"/>
  <c r="G3016" i="2" s="1"/>
  <c r="I3008" i="2"/>
  <c r="G3008" i="2" s="1"/>
  <c r="I2968" i="2"/>
  <c r="G2968" i="2" s="1"/>
  <c r="I2948" i="2"/>
  <c r="G2948" i="2" s="1"/>
  <c r="I2928" i="2"/>
  <c r="G2928" i="2" s="1"/>
  <c r="I2896" i="2"/>
  <c r="G2896" i="2" s="1"/>
  <c r="I2842" i="2"/>
  <c r="G2842" i="2" s="1"/>
  <c r="I2826" i="2"/>
  <c r="G2826" i="2" s="1"/>
  <c r="I2778" i="2"/>
  <c r="G2778" i="2" s="1"/>
  <c r="I2762" i="2"/>
  <c r="G2762" i="2" s="1"/>
  <c r="I2853" i="2"/>
  <c r="G2853" i="2" s="1"/>
  <c r="I2837" i="2"/>
  <c r="G2837" i="2" s="1"/>
  <c r="I2821" i="2"/>
  <c r="G2821" i="2" s="1"/>
  <c r="I2805" i="2"/>
  <c r="G2805" i="2" s="1"/>
  <c r="I2789" i="2"/>
  <c r="G2789" i="2" s="1"/>
  <c r="I2773" i="2"/>
  <c r="G2773" i="2" s="1"/>
  <c r="I2757" i="2"/>
  <c r="G2757" i="2" s="1"/>
  <c r="I2741" i="2"/>
  <c r="G2741" i="2" s="1"/>
  <c r="Q2667" i="2"/>
  <c r="T2667" i="2" s="1"/>
  <c r="U2667" i="2" s="1"/>
  <c r="C2667" i="2"/>
  <c r="Q2635" i="2"/>
  <c r="T2635" i="2" s="1"/>
  <c r="U2635" i="2" s="1"/>
  <c r="C2635" i="2"/>
  <c r="I2355" i="2"/>
  <c r="G2355" i="2" s="1"/>
  <c r="C2153" i="2"/>
  <c r="Q2153" i="2"/>
  <c r="T2153" i="2" s="1"/>
  <c r="U2153" i="2" s="1"/>
  <c r="C2121" i="2"/>
  <c r="Q2121" i="2"/>
  <c r="T2121" i="2" s="1"/>
  <c r="U2121" i="2" s="1"/>
  <c r="I2121" i="2"/>
  <c r="G2121" i="2" s="1"/>
  <c r="Q2910" i="2"/>
  <c r="T2910" i="2" s="1"/>
  <c r="U2910" i="2" s="1"/>
  <c r="C2910" i="2"/>
  <c r="C2906" i="2"/>
  <c r="Q2906" i="2"/>
  <c r="T2906" i="2" s="1"/>
  <c r="U2906" i="2" s="1"/>
  <c r="C2902" i="2"/>
  <c r="Q2902" i="2"/>
  <c r="T2902" i="2" s="1"/>
  <c r="U2902" i="2" s="1"/>
  <c r="Q2898" i="2"/>
  <c r="T2898" i="2" s="1"/>
  <c r="U2898" i="2" s="1"/>
  <c r="C2898" i="2"/>
  <c r="C2894" i="2"/>
  <c r="Q2894" i="2"/>
  <c r="T2894" i="2" s="1"/>
  <c r="U2894" i="2" s="1"/>
  <c r="C2810" i="2"/>
  <c r="Q2810" i="2"/>
  <c r="T2810" i="2" s="1"/>
  <c r="U2810" i="2" s="1"/>
  <c r="C2746" i="2"/>
  <c r="Q2746" i="2"/>
  <c r="T2746" i="2" s="1"/>
  <c r="U2746" i="2" s="1"/>
  <c r="C2861" i="2"/>
  <c r="Q2861" i="2"/>
  <c r="T2861" i="2" s="1"/>
  <c r="U2861" i="2" s="1"/>
  <c r="C2845" i="2"/>
  <c r="Q2845" i="2"/>
  <c r="T2845" i="2" s="1"/>
  <c r="U2845" i="2" s="1"/>
  <c r="C2829" i="2"/>
  <c r="Q2829" i="2"/>
  <c r="T2829" i="2" s="1"/>
  <c r="U2829" i="2" s="1"/>
  <c r="C2813" i="2"/>
  <c r="Q2813" i="2"/>
  <c r="T2813" i="2" s="1"/>
  <c r="U2813" i="2" s="1"/>
  <c r="C2797" i="2"/>
  <c r="Q2797" i="2"/>
  <c r="T2797" i="2" s="1"/>
  <c r="U2797" i="2" s="1"/>
  <c r="C2781" i="2"/>
  <c r="Q2781" i="2"/>
  <c r="T2781" i="2" s="1"/>
  <c r="U2781" i="2" s="1"/>
  <c r="C2765" i="2"/>
  <c r="Q2765" i="2"/>
  <c r="T2765" i="2" s="1"/>
  <c r="U2765" i="2" s="1"/>
  <c r="C2749" i="2"/>
  <c r="Q2749" i="2"/>
  <c r="T2749" i="2" s="1"/>
  <c r="U2749" i="2" s="1"/>
  <c r="Q2665" i="2"/>
  <c r="T2665" i="2" s="1"/>
  <c r="U2665" i="2" s="1"/>
  <c r="C2665" i="2"/>
  <c r="Q2633" i="2"/>
  <c r="T2633" i="2" s="1"/>
  <c r="U2633" i="2" s="1"/>
  <c r="C2633" i="2"/>
  <c r="I2683" i="2"/>
  <c r="G2683" i="2" s="1"/>
  <c r="I2675" i="2"/>
  <c r="G2675" i="2" s="1"/>
  <c r="I2667" i="2"/>
  <c r="G2667" i="2" s="1"/>
  <c r="I2659" i="2"/>
  <c r="G2659" i="2" s="1"/>
  <c r="I2651" i="2"/>
  <c r="G2651" i="2" s="1"/>
  <c r="I2643" i="2"/>
  <c r="G2643" i="2" s="1"/>
  <c r="I2635" i="2"/>
  <c r="G2635" i="2" s="1"/>
  <c r="I2627" i="2"/>
  <c r="G2627" i="2" s="1"/>
  <c r="C2325" i="2"/>
  <c r="Q2325" i="2"/>
  <c r="T2325" i="2" s="1"/>
  <c r="U2325" i="2" s="1"/>
  <c r="C2321" i="2"/>
  <c r="Q2321" i="2"/>
  <c r="T2321" i="2" s="1"/>
  <c r="U2321" i="2" s="1"/>
  <c r="I2335" i="2"/>
  <c r="G2335" i="2" s="1"/>
  <c r="C2136" i="2"/>
  <c r="Q2136" i="2"/>
  <c r="T2136" i="2" s="1"/>
  <c r="U2136" i="2" s="1"/>
  <c r="I3051" i="2"/>
  <c r="G3051" i="2" s="1"/>
  <c r="I3047" i="2"/>
  <c r="G3047" i="2" s="1"/>
  <c r="I3035" i="2"/>
  <c r="G3035" i="2" s="1"/>
  <c r="I3031" i="2"/>
  <c r="G3031" i="2" s="1"/>
  <c r="I3027" i="2"/>
  <c r="G3027" i="2" s="1"/>
  <c r="I3023" i="2"/>
  <c r="G3023" i="2" s="1"/>
  <c r="I3015" i="2"/>
  <c r="G3015" i="2" s="1"/>
  <c r="I3011" i="2"/>
  <c r="G3011" i="2" s="1"/>
  <c r="I3007" i="2"/>
  <c r="G3007" i="2" s="1"/>
  <c r="I3003" i="2"/>
  <c r="G3003" i="2" s="1"/>
  <c r="I2995" i="2"/>
  <c r="G2995" i="2" s="1"/>
  <c r="I2983" i="2"/>
  <c r="G2983" i="2" s="1"/>
  <c r="I2979" i="2"/>
  <c r="G2979" i="2" s="1"/>
  <c r="I2975" i="2"/>
  <c r="G2975" i="2" s="1"/>
  <c r="I2971" i="2"/>
  <c r="G2971" i="2" s="1"/>
  <c r="I2947" i="2"/>
  <c r="G2947" i="2" s="1"/>
  <c r="C2862" i="2"/>
  <c r="Q2862" i="2"/>
  <c r="T2862" i="2" s="1"/>
  <c r="U2862" i="2" s="1"/>
  <c r="C2798" i="2"/>
  <c r="Q2798" i="2"/>
  <c r="T2798" i="2" s="1"/>
  <c r="U2798" i="2" s="1"/>
  <c r="Q2663" i="2"/>
  <c r="T2663" i="2" s="1"/>
  <c r="U2663" i="2" s="1"/>
  <c r="C2663" i="2"/>
  <c r="Q2631" i="2"/>
  <c r="T2631" i="2" s="1"/>
  <c r="U2631" i="2" s="1"/>
  <c r="C2631" i="2"/>
  <c r="Q2601" i="2"/>
  <c r="T2601" i="2" s="1"/>
  <c r="U2601" i="2" s="1"/>
  <c r="C2601" i="2"/>
  <c r="I2272" i="2"/>
  <c r="G2272" i="2" s="1"/>
  <c r="I1984" i="2"/>
  <c r="G1984" i="2" s="1"/>
  <c r="C1807" i="2"/>
  <c r="Q1807" i="2"/>
  <c r="T1807" i="2" s="1"/>
  <c r="U1807" i="2" s="1"/>
  <c r="I1761" i="2"/>
  <c r="G1761" i="2" s="1"/>
  <c r="I1786" i="2"/>
  <c r="G1786" i="2" s="1"/>
  <c r="Q1771" i="2"/>
  <c r="T1771" i="2" s="1"/>
  <c r="U1771" i="2" s="1"/>
  <c r="C1771" i="2"/>
  <c r="C1693" i="2"/>
  <c r="Q1693" i="2"/>
  <c r="T1693" i="2" s="1"/>
  <c r="U1693" i="2" s="1"/>
  <c r="C1686" i="2"/>
  <c r="Q1686" i="2"/>
  <c r="T1686" i="2" s="1"/>
  <c r="U1686" i="2" s="1"/>
  <c r="Q1782" i="2"/>
  <c r="T1782" i="2" s="1"/>
  <c r="U1782" i="2" s="1"/>
  <c r="C1782" i="2"/>
  <c r="C1768" i="2"/>
  <c r="Q1768" i="2"/>
  <c r="T1768" i="2" s="1"/>
  <c r="U1768" i="2" s="1"/>
  <c r="C1823" i="2"/>
  <c r="Q1823" i="2"/>
  <c r="T1823" i="2" s="1"/>
  <c r="U1823" i="2" s="1"/>
  <c r="I1822" i="2"/>
  <c r="G1822" i="2" s="1"/>
  <c r="C1780" i="2"/>
  <c r="Q1780" i="2"/>
  <c r="T1780" i="2" s="1"/>
  <c r="U1780" i="2" s="1"/>
  <c r="C1741" i="2"/>
  <c r="Q1741" i="2"/>
  <c r="T1741" i="2" s="1"/>
  <c r="U1741" i="2" s="1"/>
  <c r="C1063" i="2"/>
  <c r="Q1063" i="2"/>
  <c r="T1063" i="2" s="1"/>
  <c r="U1063" i="2" s="1"/>
  <c r="C1075" i="2"/>
  <c r="Q1075" i="2"/>
  <c r="T1075" i="2" s="1"/>
  <c r="U1075" i="2" s="1"/>
  <c r="C1449" i="2"/>
  <c r="Q1449" i="2"/>
  <c r="T1449" i="2" s="1"/>
  <c r="U1449" i="2" s="1"/>
  <c r="C1432" i="2"/>
  <c r="Q1432" i="2"/>
  <c r="T1432" i="2" s="1"/>
  <c r="U1432" i="2" s="1"/>
  <c r="C1570" i="2"/>
  <c r="Q1570" i="2"/>
  <c r="T1570" i="2" s="1"/>
  <c r="U1570" i="2" s="1"/>
  <c r="C1473" i="2"/>
  <c r="Q1473" i="2"/>
  <c r="T1473" i="2" s="1"/>
  <c r="U1473" i="2" s="1"/>
  <c r="C1267" i="2"/>
  <c r="Q1267" i="2"/>
  <c r="T1267" i="2" s="1"/>
  <c r="U1267" i="2" s="1"/>
  <c r="C1235" i="2"/>
  <c r="Q1235" i="2"/>
  <c r="T1235" i="2" s="1"/>
  <c r="U1235" i="2" s="1"/>
  <c r="Q1145" i="2"/>
  <c r="T1145" i="2" s="1"/>
  <c r="U1145" i="2" s="1"/>
  <c r="C1145" i="2"/>
  <c r="I1145" i="2"/>
  <c r="G1145" i="2" s="1"/>
  <c r="C1022" i="2"/>
  <c r="Q1022" i="2"/>
  <c r="T1022" i="2" s="1"/>
  <c r="U1022" i="2" s="1"/>
  <c r="Q942" i="2"/>
  <c r="T942" i="2" s="1"/>
  <c r="U942" i="2" s="1"/>
  <c r="C942" i="2"/>
  <c r="C929" i="2"/>
  <c r="Q929" i="2"/>
  <c r="T929" i="2" s="1"/>
  <c r="U929" i="2" s="1"/>
  <c r="I929" i="2"/>
  <c r="G929" i="2" s="1"/>
  <c r="C897" i="2"/>
  <c r="Q897" i="2"/>
  <c r="T897" i="2" s="1"/>
  <c r="U897" i="2" s="1"/>
  <c r="C888" i="2"/>
  <c r="Q888" i="2"/>
  <c r="T888" i="2" s="1"/>
  <c r="U888" i="2" s="1"/>
  <c r="I942" i="2"/>
  <c r="G942" i="2" s="1"/>
  <c r="Q1162" i="2"/>
  <c r="T1162" i="2" s="1"/>
  <c r="U1162" i="2" s="1"/>
  <c r="C1162" i="2"/>
  <c r="C1392" i="2"/>
  <c r="Q1392" i="2"/>
  <c r="T1392" i="2" s="1"/>
  <c r="U1392" i="2" s="1"/>
  <c r="C1476" i="2"/>
  <c r="Q1476" i="2"/>
  <c r="T1476" i="2" s="1"/>
  <c r="U1476" i="2" s="1"/>
  <c r="C1590" i="2"/>
  <c r="Q1590" i="2"/>
  <c r="T1590" i="2" s="1"/>
  <c r="U1590" i="2" s="1"/>
  <c r="Q1154" i="2"/>
  <c r="T1154" i="2" s="1"/>
  <c r="U1154" i="2" s="1"/>
  <c r="C1154" i="2"/>
  <c r="I1154" i="2"/>
  <c r="G1154" i="2" s="1"/>
  <c r="C1083" i="2"/>
  <c r="Q1083" i="2"/>
  <c r="T1083" i="2" s="1"/>
  <c r="U1083" i="2" s="1"/>
  <c r="C1030" i="2"/>
  <c r="Q1030" i="2"/>
  <c r="T1030" i="2" s="1"/>
  <c r="U1030" i="2" s="1"/>
  <c r="I1030" i="2"/>
  <c r="G1030" i="2" s="1"/>
  <c r="Q950" i="2"/>
  <c r="T950" i="2" s="1"/>
  <c r="U950" i="2" s="1"/>
  <c r="C950" i="2"/>
  <c r="Q940" i="2"/>
  <c r="T940" i="2" s="1"/>
  <c r="U940" i="2" s="1"/>
  <c r="C940" i="2"/>
  <c r="C1480" i="2"/>
  <c r="Q1480" i="2"/>
  <c r="T1480" i="2" s="1"/>
  <c r="U1480" i="2" s="1"/>
  <c r="C1504" i="2"/>
  <c r="Q1504" i="2"/>
  <c r="T1504" i="2" s="1"/>
  <c r="U1504" i="2" s="1"/>
  <c r="C1610" i="2"/>
  <c r="Q1610" i="2"/>
  <c r="T1610" i="2" s="1"/>
  <c r="U1610" i="2" s="1"/>
  <c r="C1602" i="2"/>
  <c r="Q1602" i="2"/>
  <c r="T1602" i="2" s="1"/>
  <c r="U1602" i="2" s="1"/>
  <c r="Q1562" i="2"/>
  <c r="T1562" i="2" s="1"/>
  <c r="U1562" i="2" s="1"/>
  <c r="C1562" i="2"/>
  <c r="C1554" i="2"/>
  <c r="Q1554" i="2"/>
  <c r="T1554" i="2" s="1"/>
  <c r="U1554" i="2" s="1"/>
  <c r="C1489" i="2"/>
  <c r="Q1489" i="2"/>
  <c r="T1489" i="2" s="1"/>
  <c r="U1489" i="2" s="1"/>
  <c r="C1421" i="2"/>
  <c r="Q1421" i="2"/>
  <c r="T1421" i="2" s="1"/>
  <c r="U1421" i="2" s="1"/>
  <c r="Q1166" i="2"/>
  <c r="T1166" i="2" s="1"/>
  <c r="U1166" i="2" s="1"/>
  <c r="C1166" i="2"/>
  <c r="I1166" i="2"/>
  <c r="G1166" i="2" s="1"/>
  <c r="C1079" i="2"/>
  <c r="Q1079" i="2"/>
  <c r="T1079" i="2" s="1"/>
  <c r="U1079" i="2" s="1"/>
  <c r="C926" i="2"/>
  <c r="Q926" i="2"/>
  <c r="T926" i="2" s="1"/>
  <c r="U926" i="2" s="1"/>
  <c r="Q954" i="2"/>
  <c r="T954" i="2" s="1"/>
  <c r="U954" i="2" s="1"/>
  <c r="C954" i="2"/>
  <c r="I954" i="2"/>
  <c r="G954" i="2" s="1"/>
  <c r="I1590" i="2"/>
  <c r="G1590" i="2" s="1"/>
  <c r="I897" i="2"/>
  <c r="G897" i="2" s="1"/>
  <c r="C1437" i="2"/>
  <c r="Q1437" i="2"/>
  <c r="T1437" i="2" s="1"/>
  <c r="U1437" i="2" s="1"/>
  <c r="C1546" i="2"/>
  <c r="Q1546" i="2"/>
  <c r="T1546" i="2" s="1"/>
  <c r="U1546" i="2" s="1"/>
  <c r="Q1174" i="2"/>
  <c r="T1174" i="2" s="1"/>
  <c r="U1174" i="2" s="1"/>
  <c r="C1174" i="2"/>
  <c r="Q987" i="2"/>
  <c r="T987" i="2" s="1"/>
  <c r="U987" i="2" s="1"/>
  <c r="C987" i="2"/>
  <c r="C1015" i="2"/>
  <c r="Q1015" i="2"/>
  <c r="T1015" i="2" s="1"/>
  <c r="U1015" i="2" s="1"/>
  <c r="C934" i="2"/>
  <c r="Q934" i="2"/>
  <c r="T934" i="2" s="1"/>
  <c r="U934" i="2" s="1"/>
  <c r="Q960" i="2"/>
  <c r="T960" i="2" s="1"/>
  <c r="U960" i="2" s="1"/>
  <c r="C960" i="2"/>
  <c r="I960" i="2"/>
  <c r="G960" i="2" s="1"/>
  <c r="C925" i="2"/>
  <c r="Q925" i="2"/>
  <c r="T925" i="2" s="1"/>
  <c r="U925" i="2" s="1"/>
  <c r="I925" i="2"/>
  <c r="G925" i="2" s="1"/>
  <c r="C893" i="2"/>
  <c r="Q893" i="2"/>
  <c r="T893" i="2" s="1"/>
  <c r="U893" i="2" s="1"/>
  <c r="C884" i="2"/>
  <c r="Q884" i="2"/>
  <c r="T884" i="2" s="1"/>
  <c r="U884" i="2" s="1"/>
  <c r="I1063" i="2"/>
  <c r="G1063" i="2" s="1"/>
  <c r="C1465" i="2"/>
  <c r="Q1465" i="2"/>
  <c r="T1465" i="2" s="1"/>
  <c r="U1465" i="2" s="1"/>
  <c r="C1453" i="2"/>
  <c r="Q1453" i="2"/>
  <c r="T1453" i="2" s="1"/>
  <c r="U1453" i="2" s="1"/>
  <c r="C1416" i="2"/>
  <c r="Q1416" i="2"/>
  <c r="T1416" i="2" s="1"/>
  <c r="U1416" i="2" s="1"/>
  <c r="C1456" i="2"/>
  <c r="Q1456" i="2"/>
  <c r="T1456" i="2" s="1"/>
  <c r="U1456" i="2" s="1"/>
  <c r="C1634" i="2"/>
  <c r="Q1634" i="2"/>
  <c r="T1634" i="2" s="1"/>
  <c r="U1634" i="2" s="1"/>
  <c r="C1588" i="2"/>
  <c r="Q1588" i="2"/>
  <c r="T1588" i="2" s="1"/>
  <c r="U1588" i="2" s="1"/>
  <c r="Q1578" i="2"/>
  <c r="T1578" i="2" s="1"/>
  <c r="U1578" i="2" s="1"/>
  <c r="C1578" i="2"/>
  <c r="C1247" i="2"/>
  <c r="Q1247" i="2"/>
  <c r="T1247" i="2" s="1"/>
  <c r="U1247" i="2" s="1"/>
  <c r="I1247" i="2"/>
  <c r="G1247" i="2" s="1"/>
  <c r="C1014" i="2"/>
  <c r="Q1014" i="2"/>
  <c r="T1014" i="2" s="1"/>
  <c r="U1014" i="2" s="1"/>
  <c r="C1026" i="2"/>
  <c r="I1026" i="2"/>
  <c r="G1026" i="2" s="1"/>
  <c r="Q1026" i="2"/>
  <c r="T1026" i="2" s="1"/>
  <c r="U1026" i="2" s="1"/>
  <c r="C895" i="2"/>
  <c r="Q895" i="2"/>
  <c r="T895" i="2" s="1"/>
  <c r="U895" i="2" s="1"/>
  <c r="C936" i="2"/>
  <c r="Q936" i="2"/>
  <c r="T936" i="2" s="1"/>
  <c r="U936" i="2" s="1"/>
  <c r="I893" i="2"/>
  <c r="G893" i="2" s="1"/>
  <c r="C1497" i="2"/>
  <c r="Q1497" i="2"/>
  <c r="T1497" i="2" s="1"/>
  <c r="U1497" i="2" s="1"/>
  <c r="C1461" i="2"/>
  <c r="Q1461" i="2"/>
  <c r="T1461" i="2" s="1"/>
  <c r="U1461" i="2" s="1"/>
  <c r="C1425" i="2"/>
  <c r="Q1425" i="2"/>
  <c r="T1425" i="2" s="1"/>
  <c r="U1425" i="2" s="1"/>
  <c r="C1496" i="2"/>
  <c r="Q1496" i="2"/>
  <c r="T1496" i="2" s="1"/>
  <c r="U1496" i="2" s="1"/>
  <c r="C1424" i="2"/>
  <c r="Q1424" i="2"/>
  <c r="T1424" i="2" s="1"/>
  <c r="U1424" i="2" s="1"/>
  <c r="C1608" i="2"/>
  <c r="Q1608" i="2"/>
  <c r="T1608" i="2" s="1"/>
  <c r="U1608" i="2" s="1"/>
  <c r="C1600" i="2"/>
  <c r="Q1600" i="2"/>
  <c r="T1600" i="2" s="1"/>
  <c r="U1600" i="2" s="1"/>
  <c r="C1560" i="2"/>
  <c r="Q1560" i="2"/>
  <c r="T1560" i="2" s="1"/>
  <c r="U1560" i="2" s="1"/>
  <c r="I1610" i="2"/>
  <c r="G1610" i="2" s="1"/>
  <c r="I1588" i="2"/>
  <c r="G1588" i="2" s="1"/>
  <c r="C1444" i="2"/>
  <c r="Q1444" i="2"/>
  <c r="T1444" i="2" s="1"/>
  <c r="U1444" i="2" s="1"/>
  <c r="C1384" i="2"/>
  <c r="Q1384" i="2"/>
  <c r="T1384" i="2" s="1"/>
  <c r="U1384" i="2" s="1"/>
  <c r="Q1150" i="2"/>
  <c r="T1150" i="2" s="1"/>
  <c r="U1150" i="2" s="1"/>
  <c r="C1150" i="2"/>
  <c r="I1150" i="2"/>
  <c r="G1150" i="2" s="1"/>
  <c r="C1047" i="2"/>
  <c r="Q1047" i="2"/>
  <c r="T1047" i="2" s="1"/>
  <c r="U1047" i="2" s="1"/>
  <c r="C947" i="2"/>
  <c r="Q947" i="2"/>
  <c r="T947" i="2" s="1"/>
  <c r="U947" i="2" s="1"/>
  <c r="C1025" i="2"/>
  <c r="Q1025" i="2"/>
  <c r="T1025" i="2" s="1"/>
  <c r="U1025" i="2" s="1"/>
  <c r="C1393" i="2"/>
  <c r="Q1393" i="2"/>
  <c r="T1393" i="2" s="1"/>
  <c r="U1393" i="2" s="1"/>
  <c r="Q1616" i="2"/>
  <c r="T1616" i="2" s="1"/>
  <c r="U1616" i="2" s="1"/>
  <c r="C1616" i="2"/>
  <c r="C1544" i="2"/>
  <c r="Q1544" i="2"/>
  <c r="T1544" i="2" s="1"/>
  <c r="U1544" i="2" s="1"/>
  <c r="C1249" i="2"/>
  <c r="Q1249" i="2"/>
  <c r="T1249" i="2" s="1"/>
  <c r="U1249" i="2" s="1"/>
  <c r="I1249" i="2"/>
  <c r="G1249" i="2" s="1"/>
  <c r="C1409" i="2"/>
  <c r="Q1409" i="2"/>
  <c r="T1409" i="2" s="1"/>
  <c r="U1409" i="2" s="1"/>
  <c r="C1251" i="2"/>
  <c r="Q1251" i="2"/>
  <c r="T1251" i="2" s="1"/>
  <c r="U1251" i="2" s="1"/>
  <c r="I1251" i="2"/>
  <c r="G1251" i="2" s="1"/>
  <c r="Q1139" i="2"/>
  <c r="T1139" i="2" s="1"/>
  <c r="U1139" i="2" s="1"/>
  <c r="C1139" i="2"/>
  <c r="I1139" i="2"/>
  <c r="G1139" i="2" s="1"/>
  <c r="C1055" i="2"/>
  <c r="Q1055" i="2"/>
  <c r="T1055" i="2" s="1"/>
  <c r="U1055" i="2" s="1"/>
  <c r="C1018" i="2"/>
  <c r="Q1018" i="2"/>
  <c r="T1018" i="2" s="1"/>
  <c r="U1018" i="2" s="1"/>
  <c r="Q956" i="2"/>
  <c r="T956" i="2" s="1"/>
  <c r="U956" i="2" s="1"/>
  <c r="C956" i="2"/>
  <c r="I956" i="2"/>
  <c r="G956" i="2" s="1"/>
  <c r="C890" i="2"/>
  <c r="Q890" i="2"/>
  <c r="T890" i="2" s="1"/>
  <c r="U890" i="2" s="1"/>
  <c r="C889" i="2"/>
  <c r="Q889" i="2"/>
  <c r="T889" i="2" s="1"/>
  <c r="U889" i="2" s="1"/>
  <c r="C1620" i="2"/>
  <c r="Q1620" i="2"/>
  <c r="T1620" i="2" s="1"/>
  <c r="U1620" i="2" s="1"/>
  <c r="C949" i="2"/>
  <c r="Q949" i="2"/>
  <c r="T949" i="2" s="1"/>
  <c r="U949" i="2" s="1"/>
  <c r="C1464" i="2"/>
  <c r="Q1464" i="2"/>
  <c r="T1464" i="2" s="1"/>
  <c r="U1464" i="2" s="1"/>
  <c r="C1452" i="2"/>
  <c r="Q1452" i="2"/>
  <c r="T1452" i="2" s="1"/>
  <c r="U1452" i="2" s="1"/>
  <c r="C1513" i="2"/>
  <c r="Q1513" i="2"/>
  <c r="T1513" i="2" s="1"/>
  <c r="U1513" i="2" s="1"/>
  <c r="C1632" i="2"/>
  <c r="Q1632" i="2"/>
  <c r="T1632" i="2" s="1"/>
  <c r="U1632" i="2" s="1"/>
  <c r="Q1614" i="2"/>
  <c r="T1614" i="2" s="1"/>
  <c r="U1614" i="2" s="1"/>
  <c r="C1614" i="2"/>
  <c r="C1586" i="2"/>
  <c r="Q1586" i="2"/>
  <c r="T1586" i="2" s="1"/>
  <c r="U1586" i="2" s="1"/>
  <c r="C1500" i="2"/>
  <c r="Q1500" i="2"/>
  <c r="T1500" i="2" s="1"/>
  <c r="U1500" i="2" s="1"/>
  <c r="Q1170" i="2"/>
  <c r="T1170" i="2" s="1"/>
  <c r="U1170" i="2" s="1"/>
  <c r="C1170" i="2"/>
  <c r="I1170" i="2"/>
  <c r="G1170" i="2" s="1"/>
  <c r="C1051" i="2"/>
  <c r="Q1051" i="2"/>
  <c r="T1051" i="2" s="1"/>
  <c r="U1051" i="2" s="1"/>
  <c r="C1007" i="2"/>
  <c r="Q1007" i="2"/>
  <c r="T1007" i="2" s="1"/>
  <c r="U1007" i="2" s="1"/>
  <c r="C920" i="2"/>
  <c r="Q920" i="2"/>
  <c r="T920" i="2" s="1"/>
  <c r="U920" i="2" s="1"/>
  <c r="C921" i="2"/>
  <c r="Q921" i="2"/>
  <c r="T921" i="2" s="1"/>
  <c r="U921" i="2" s="1"/>
  <c r="I921" i="2"/>
  <c r="G921" i="2" s="1"/>
  <c r="C891" i="2"/>
  <c r="Q891" i="2"/>
  <c r="T891" i="2" s="1"/>
  <c r="U891" i="2" s="1"/>
  <c r="C1003" i="2"/>
  <c r="Q1003" i="2"/>
  <c r="T1003" i="2" s="1"/>
  <c r="U1003" i="2" s="1"/>
  <c r="I1449" i="2"/>
  <c r="G1449" i="2" s="1"/>
  <c r="I1025" i="2"/>
  <c r="G1025" i="2" s="1"/>
  <c r="C1492" i="2"/>
  <c r="Q1492" i="2"/>
  <c r="T1492" i="2" s="1"/>
  <c r="U1492" i="2" s="1"/>
  <c r="C1460" i="2"/>
  <c r="Q1460" i="2"/>
  <c r="T1460" i="2" s="1"/>
  <c r="U1460" i="2" s="1"/>
  <c r="C1413" i="2"/>
  <c r="Q1413" i="2"/>
  <c r="T1413" i="2" s="1"/>
  <c r="U1413" i="2" s="1"/>
  <c r="Q979" i="2"/>
  <c r="T979" i="2" s="1"/>
  <c r="U979" i="2" s="1"/>
  <c r="C979" i="2"/>
  <c r="C1606" i="2"/>
  <c r="Q1606" i="2"/>
  <c r="T1606" i="2" s="1"/>
  <c r="U1606" i="2" s="1"/>
  <c r="C1576" i="2"/>
  <c r="Q1576" i="2"/>
  <c r="T1576" i="2" s="1"/>
  <c r="U1576" i="2" s="1"/>
  <c r="C1558" i="2"/>
  <c r="Q1558" i="2"/>
  <c r="T1558" i="2" s="1"/>
  <c r="U1558" i="2" s="1"/>
  <c r="C1265" i="2"/>
  <c r="Q1265" i="2"/>
  <c r="T1265" i="2" s="1"/>
  <c r="U1265" i="2" s="1"/>
  <c r="I1265" i="2"/>
  <c r="G1265" i="2" s="1"/>
  <c r="C1233" i="2"/>
  <c r="Q1233" i="2"/>
  <c r="T1233" i="2" s="1"/>
  <c r="U1233" i="2" s="1"/>
  <c r="I1233" i="2"/>
  <c r="G1233" i="2" s="1"/>
  <c r="C1400" i="2"/>
  <c r="Q1400" i="2"/>
  <c r="T1400" i="2" s="1"/>
  <c r="U1400" i="2" s="1"/>
  <c r="I936" i="2"/>
  <c r="G936" i="2" s="1"/>
  <c r="I1055" i="2"/>
  <c r="G1055" i="2" s="1"/>
  <c r="I889" i="2"/>
  <c r="G889" i="2" s="1"/>
  <c r="C1373" i="2"/>
  <c r="Q1373" i="2"/>
  <c r="T1373" i="2" s="1"/>
  <c r="U1373" i="2" s="1"/>
  <c r="C1405" i="2"/>
  <c r="Q1405" i="2"/>
  <c r="T1405" i="2" s="1"/>
  <c r="U1405" i="2" s="1"/>
  <c r="Q1534" i="2"/>
  <c r="T1534" i="2" s="1"/>
  <c r="U1534" i="2" s="1"/>
  <c r="C1534" i="2"/>
  <c r="C1516" i="2"/>
  <c r="Q1516" i="2"/>
  <c r="T1516" i="2" s="1"/>
  <c r="U1516" i="2" s="1"/>
  <c r="C1457" i="2"/>
  <c r="Q1457" i="2"/>
  <c r="T1457" i="2" s="1"/>
  <c r="U1457" i="2" s="1"/>
  <c r="C1485" i="2"/>
  <c r="Q1485" i="2"/>
  <c r="T1485" i="2" s="1"/>
  <c r="U1485" i="2" s="1"/>
  <c r="C1385" i="2"/>
  <c r="Q1385" i="2"/>
  <c r="T1385" i="2" s="1"/>
  <c r="U1385" i="2" s="1"/>
  <c r="Q1594" i="2"/>
  <c r="T1594" i="2" s="1"/>
  <c r="U1594" i="2" s="1"/>
  <c r="C1594" i="2"/>
  <c r="Q1158" i="2"/>
  <c r="T1158" i="2" s="1"/>
  <c r="U1158" i="2" s="1"/>
  <c r="C1158" i="2"/>
  <c r="Q1129" i="2"/>
  <c r="T1129" i="2" s="1"/>
  <c r="U1129" i="2" s="1"/>
  <c r="C1129" i="2"/>
  <c r="I1129" i="2"/>
  <c r="G1129" i="2" s="1"/>
  <c r="C1011" i="2"/>
  <c r="Q1011" i="2"/>
  <c r="T1011" i="2" s="1"/>
  <c r="U1011" i="2" s="1"/>
  <c r="I934" i="2"/>
  <c r="G934" i="2" s="1"/>
  <c r="C943" i="2"/>
  <c r="Q943" i="2"/>
  <c r="T943" i="2" s="1"/>
  <c r="U943" i="2" s="1"/>
  <c r="C886" i="2"/>
  <c r="Q886" i="2"/>
  <c r="T886" i="2" s="1"/>
  <c r="U886" i="2" s="1"/>
  <c r="C885" i="2"/>
  <c r="Q885" i="2"/>
  <c r="T885" i="2" s="1"/>
  <c r="U885" i="2" s="1"/>
  <c r="I1473" i="2"/>
  <c r="G1473" i="2" s="1"/>
  <c r="I1409" i="2"/>
  <c r="G1409" i="2" s="1"/>
  <c r="C1517" i="2"/>
  <c r="Q1517" i="2"/>
  <c r="T1517" i="2" s="1"/>
  <c r="U1517" i="2" s="1"/>
  <c r="C1630" i="2"/>
  <c r="Q1630" i="2"/>
  <c r="T1630" i="2" s="1"/>
  <c r="U1630" i="2" s="1"/>
  <c r="Q1592" i="2"/>
  <c r="T1592" i="2" s="1"/>
  <c r="U1592" i="2" s="1"/>
  <c r="C1592" i="2"/>
  <c r="C1376" i="2"/>
  <c r="Q1376" i="2"/>
  <c r="T1376" i="2" s="1"/>
  <c r="U1376" i="2" s="1"/>
  <c r="C1521" i="2"/>
  <c r="Q1521" i="2"/>
  <c r="T1521" i="2" s="1"/>
  <c r="U1521" i="2" s="1"/>
  <c r="I1521" i="2"/>
  <c r="G1521" i="2" s="1"/>
  <c r="C1263" i="2"/>
  <c r="Q1263" i="2"/>
  <c r="T1263" i="2" s="1"/>
  <c r="U1263" i="2" s="1"/>
  <c r="I1263" i="2"/>
  <c r="G1263" i="2" s="1"/>
  <c r="C1019" i="2"/>
  <c r="Q1019" i="2"/>
  <c r="T1019" i="2" s="1"/>
  <c r="U1019" i="2" s="1"/>
  <c r="C941" i="2"/>
  <c r="Q941" i="2"/>
  <c r="T941" i="2" s="1"/>
  <c r="U941" i="2" s="1"/>
  <c r="Q948" i="2"/>
  <c r="T948" i="2" s="1"/>
  <c r="U948" i="2" s="1"/>
  <c r="C948" i="2"/>
  <c r="I943" i="2"/>
  <c r="G943" i="2" s="1"/>
  <c r="C892" i="2"/>
  <c r="Q892" i="2"/>
  <c r="T892" i="2" s="1"/>
  <c r="U892" i="2" s="1"/>
  <c r="I884" i="2"/>
  <c r="G884" i="2" s="1"/>
  <c r="Q962" i="2"/>
  <c r="T962" i="2" s="1"/>
  <c r="U962" i="2" s="1"/>
  <c r="C962" i="2"/>
  <c r="I962" i="2"/>
  <c r="G962" i="2" s="1"/>
  <c r="I1432" i="2"/>
  <c r="G1432" i="2" s="1"/>
  <c r="I1392" i="2"/>
  <c r="G1392" i="2" s="1"/>
  <c r="I888" i="2"/>
  <c r="G888" i="2" s="1"/>
  <c r="C1481" i="2"/>
  <c r="Q1481" i="2"/>
  <c r="T1481" i="2" s="1"/>
  <c r="U1481" i="2" s="1"/>
  <c r="C1520" i="2"/>
  <c r="Q1520" i="2"/>
  <c r="T1520" i="2" s="1"/>
  <c r="U1520" i="2" s="1"/>
  <c r="C1626" i="2"/>
  <c r="Q1626" i="2"/>
  <c r="T1626" i="2" s="1"/>
  <c r="U1626" i="2" s="1"/>
  <c r="C1604" i="2"/>
  <c r="Q1604" i="2"/>
  <c r="T1604" i="2" s="1"/>
  <c r="U1604" i="2" s="1"/>
  <c r="C1564" i="2"/>
  <c r="Q1564" i="2"/>
  <c r="T1564" i="2" s="1"/>
  <c r="U1564" i="2" s="1"/>
  <c r="C1556" i="2"/>
  <c r="Q1556" i="2"/>
  <c r="T1556" i="2" s="1"/>
  <c r="U1556" i="2" s="1"/>
  <c r="Q1540" i="2"/>
  <c r="T1540" i="2" s="1"/>
  <c r="U1540" i="2" s="1"/>
  <c r="C1540" i="2"/>
  <c r="I1626" i="2"/>
  <c r="G1626" i="2" s="1"/>
  <c r="I1562" i="2"/>
  <c r="G1562" i="2" s="1"/>
  <c r="C1505" i="2"/>
  <c r="Q1505" i="2"/>
  <c r="T1505" i="2" s="1"/>
  <c r="U1505" i="2" s="1"/>
  <c r="C1448" i="2"/>
  <c r="Q1448" i="2"/>
  <c r="T1448" i="2" s="1"/>
  <c r="U1448" i="2" s="1"/>
  <c r="I1452" i="2"/>
  <c r="G1452" i="2" s="1"/>
  <c r="I987" i="2"/>
  <c r="G987" i="2" s="1"/>
  <c r="I890" i="2"/>
  <c r="G890" i="2" s="1"/>
  <c r="C651" i="2"/>
  <c r="Q651" i="2"/>
  <c r="T651" i="2" s="1"/>
  <c r="U651" i="2" s="1"/>
  <c r="C747" i="2"/>
  <c r="Q747" i="2"/>
  <c r="T747" i="2" s="1"/>
  <c r="U747" i="2" s="1"/>
  <c r="C642" i="2"/>
  <c r="Q642" i="2"/>
  <c r="T642" i="2" s="1"/>
  <c r="U642" i="2" s="1"/>
  <c r="I651" i="2"/>
  <c r="G651" i="2" s="1"/>
  <c r="C716" i="2"/>
  <c r="Q716" i="2"/>
  <c r="T716" i="2" s="1"/>
  <c r="U716" i="2" s="1"/>
  <c r="C710" i="2"/>
  <c r="Q710" i="2"/>
  <c r="T710" i="2" s="1"/>
  <c r="U710" i="2" s="1"/>
  <c r="I716" i="2"/>
  <c r="G716" i="2" s="1"/>
  <c r="C635" i="2"/>
  <c r="Q635" i="2"/>
  <c r="T635" i="2" s="1"/>
  <c r="U635" i="2" s="1"/>
  <c r="C718" i="2"/>
  <c r="Q718" i="2"/>
  <c r="T718" i="2" s="1"/>
  <c r="U718" i="2" s="1"/>
  <c r="C620" i="2"/>
  <c r="Q620" i="2"/>
  <c r="T620" i="2" s="1"/>
  <c r="U620" i="2" s="1"/>
  <c r="I620" i="2"/>
  <c r="G620" i="2" s="1"/>
  <c r="C701" i="2"/>
  <c r="Q701" i="2"/>
  <c r="T701" i="2" s="1"/>
  <c r="U701" i="2" s="1"/>
  <c r="C681" i="2"/>
  <c r="Q681" i="2"/>
  <c r="T681" i="2" s="1"/>
  <c r="U681" i="2" s="1"/>
  <c r="C703" i="2"/>
  <c r="Q703" i="2"/>
  <c r="T703" i="2" s="1"/>
  <c r="U703" i="2" s="1"/>
  <c r="C714" i="2"/>
  <c r="Q714" i="2"/>
  <c r="T714" i="2" s="1"/>
  <c r="U714" i="2" s="1"/>
  <c r="C648" i="2"/>
  <c r="Q648" i="2"/>
  <c r="T648" i="2" s="1"/>
  <c r="U648" i="2" s="1"/>
  <c r="C614" i="2"/>
  <c r="Q614" i="2"/>
  <c r="T614" i="2" s="1"/>
  <c r="U614" i="2" s="1"/>
  <c r="C731" i="2"/>
  <c r="Q731" i="2"/>
  <c r="T731" i="2" s="1"/>
  <c r="U731" i="2" s="1"/>
  <c r="I710" i="2"/>
  <c r="G710" i="2" s="1"/>
  <c r="C743" i="2"/>
  <c r="Q743" i="2"/>
  <c r="T743" i="2" s="1"/>
  <c r="U743" i="2" s="1"/>
  <c r="I747" i="2"/>
  <c r="G747" i="2" s="1"/>
  <c r="C755" i="2"/>
  <c r="Q755" i="2"/>
  <c r="T755" i="2" s="1"/>
  <c r="U755" i="2" s="1"/>
  <c r="C727" i="2"/>
  <c r="Q727" i="2"/>
  <c r="T727" i="2" s="1"/>
  <c r="U727" i="2" s="1"/>
  <c r="I714" i="2"/>
  <c r="G714" i="2" s="1"/>
  <c r="Q657" i="2"/>
  <c r="T657" i="2" s="1"/>
  <c r="U657" i="2" s="1"/>
  <c r="C657" i="2"/>
  <c r="C639" i="2"/>
  <c r="Q639" i="2"/>
  <c r="T639" i="2" s="1"/>
  <c r="U639" i="2" s="1"/>
  <c r="C643" i="2"/>
  <c r="Q643" i="2"/>
  <c r="T643" i="2" s="1"/>
  <c r="U643" i="2" s="1"/>
  <c r="I643" i="2"/>
  <c r="G643" i="2" s="1"/>
  <c r="C624" i="2"/>
  <c r="Q624" i="2"/>
  <c r="T624" i="2" s="1"/>
  <c r="U624" i="2" s="1"/>
  <c r="I624" i="2"/>
  <c r="G624" i="2" s="1"/>
  <c r="C547" i="2"/>
  <c r="T16" i="2"/>
  <c r="T12" i="2" s="1" a="1"/>
  <c r="T12" i="2" s="1"/>
  <c r="Q262" i="2"/>
  <c r="T262" i="2" s="1"/>
  <c r="U262" i="2" s="1"/>
  <c r="C491" i="2"/>
  <c r="I326" i="2"/>
  <c r="C425" i="2"/>
  <c r="Q451" i="2"/>
  <c r="T451" i="2" s="1"/>
  <c r="U451" i="2" s="1"/>
  <c r="Q239" i="2"/>
  <c r="T239" i="2" s="1"/>
  <c r="U239" i="2" s="1"/>
  <c r="C326" i="2"/>
  <c r="C355" i="2"/>
  <c r="Q301" i="2"/>
  <c r="T301" i="2" s="1"/>
  <c r="U301" i="2" s="1"/>
  <c r="C419" i="2"/>
  <c r="I495" i="2"/>
  <c r="C395" i="2"/>
  <c r="I72" i="2"/>
  <c r="C72" i="2"/>
  <c r="I529" i="2"/>
  <c r="C391" i="2"/>
  <c r="C261" i="2"/>
  <c r="C337" i="2"/>
  <c r="C447" i="2"/>
  <c r="Q355" i="2"/>
  <c r="T355" i="2" s="1"/>
  <c r="U355" i="2" s="1"/>
  <c r="Q419" i="2"/>
  <c r="T419" i="2" s="1"/>
  <c r="U419" i="2" s="1"/>
  <c r="I587" i="2"/>
  <c r="G587" i="2" s="1"/>
  <c r="Q415" i="2"/>
  <c r="T415" i="2" s="1"/>
  <c r="U415" i="2" s="1"/>
  <c r="C587" i="2"/>
  <c r="C117" i="2"/>
  <c r="I535" i="2"/>
  <c r="G535" i="2" s="1"/>
  <c r="C495" i="2"/>
  <c r="C35" i="2"/>
  <c r="I447" i="2"/>
  <c r="G447" i="2" s="1"/>
  <c r="Q347" i="2"/>
  <c r="T347" i="2" s="1"/>
  <c r="U347" i="2" s="1"/>
  <c r="I458" i="2"/>
  <c r="Q375" i="2"/>
  <c r="T375" i="2" s="1"/>
  <c r="U375" i="2" s="1"/>
  <c r="I225" i="2"/>
  <c r="C610" i="2"/>
  <c r="C329" i="2"/>
  <c r="C249" i="2"/>
  <c r="I329" i="2"/>
  <c r="G329" i="2" s="1"/>
  <c r="Q570" i="2"/>
  <c r="T570" i="2" s="1"/>
  <c r="U570" i="2" s="1"/>
  <c r="C570" i="2"/>
  <c r="C120" i="2"/>
  <c r="I383" i="2"/>
  <c r="G383" i="2" s="1"/>
  <c r="I459" i="2"/>
  <c r="G459" i="2" s="1"/>
  <c r="I323" i="2"/>
  <c r="Q359" i="2"/>
  <c r="T359" i="2" s="1"/>
  <c r="U359" i="2" s="1"/>
  <c r="I80" i="2"/>
  <c r="G80" i="2" s="1"/>
  <c r="Q201" i="2"/>
  <c r="T201" i="2" s="1"/>
  <c r="U201" i="2" s="1"/>
  <c r="Q107" i="2"/>
  <c r="T107" i="2" s="1"/>
  <c r="U107" i="2" s="1"/>
  <c r="I423" i="2"/>
  <c r="G423" i="2" s="1"/>
  <c r="Q87" i="2"/>
  <c r="T87" i="2" s="1"/>
  <c r="U87" i="2" s="1"/>
  <c r="I363" i="2"/>
  <c r="G363" i="2" s="1"/>
  <c r="I598" i="2"/>
  <c r="I167" i="2"/>
  <c r="G167" i="2" s="1"/>
  <c r="I135" i="2"/>
  <c r="I380" i="2"/>
  <c r="G380" i="2" s="1"/>
  <c r="C323" i="2"/>
  <c r="I415" i="2"/>
  <c r="G415" i="2" s="1"/>
  <c r="I51" i="2"/>
  <c r="G51" i="2" s="1"/>
  <c r="I20" i="2"/>
  <c r="G20" i="2" s="1"/>
  <c r="I94" i="2"/>
  <c r="I158" i="2"/>
  <c r="G158" i="2" s="1"/>
  <c r="C201" i="2"/>
  <c r="Q363" i="2"/>
  <c r="T363" i="2" s="1"/>
  <c r="U363" i="2" s="1"/>
  <c r="Q559" i="2"/>
  <c r="T559" i="2" s="1"/>
  <c r="U559" i="2" s="1"/>
  <c r="I178" i="2"/>
  <c r="G178" i="2" s="1"/>
  <c r="I549" i="2"/>
  <c r="G549" i="2" s="1"/>
  <c r="Q135" i="2"/>
  <c r="T135" i="2" s="1"/>
  <c r="U135" i="2" s="1"/>
  <c r="I199" i="2"/>
  <c r="C380" i="2"/>
  <c r="C20" i="2"/>
  <c r="C12" i="2" s="1" a="1"/>
  <c r="C12" i="2" s="1"/>
  <c r="C511" i="2"/>
  <c r="C313" i="2"/>
  <c r="Q76" i="2"/>
  <c r="T76" i="2" s="1"/>
  <c r="U76" i="2" s="1"/>
  <c r="Q51" i="2"/>
  <c r="T51" i="2" s="1"/>
  <c r="U51" i="2" s="1"/>
  <c r="Q172" i="2"/>
  <c r="T172" i="2" s="1"/>
  <c r="U172" i="2" s="1"/>
  <c r="I352" i="2"/>
  <c r="C352" i="2"/>
  <c r="C549" i="2"/>
  <c r="C295" i="2"/>
  <c r="C76" i="2"/>
  <c r="C559" i="2"/>
  <c r="I573" i="2"/>
  <c r="C479" i="2"/>
  <c r="I64" i="2"/>
  <c r="I513" i="2"/>
  <c r="G513" i="2" s="1"/>
  <c r="I233" i="2"/>
  <c r="G233" i="2" s="1"/>
  <c r="C239" i="2"/>
  <c r="Q343" i="2"/>
  <c r="T343" i="2" s="1"/>
  <c r="U343" i="2" s="1"/>
  <c r="C513" i="2"/>
  <c r="Q383" i="2"/>
  <c r="T383" i="2" s="1"/>
  <c r="U383" i="2" s="1"/>
  <c r="I74" i="2"/>
  <c r="G74" i="2" s="1"/>
  <c r="C54" i="2"/>
  <c r="I155" i="2"/>
  <c r="G155" i="2" s="1"/>
  <c r="C262" i="2"/>
  <c r="C303" i="2"/>
  <c r="Q388" i="2"/>
  <c r="T388" i="2" s="1"/>
  <c r="U388" i="2" s="1"/>
  <c r="I251" i="2"/>
  <c r="G251" i="2" s="1"/>
  <c r="I172" i="2"/>
  <c r="G172" i="2" s="1"/>
  <c r="Q93" i="2"/>
  <c r="T93" i="2" s="1"/>
  <c r="U93" i="2" s="1"/>
  <c r="I601" i="2"/>
  <c r="I60" i="2"/>
  <c r="G60" i="2" s="1"/>
  <c r="I243" i="2"/>
  <c r="G243" i="2" s="1"/>
  <c r="I553" i="2"/>
  <c r="G553" i="2" s="1"/>
  <c r="Q173" i="2"/>
  <c r="T173" i="2" s="1"/>
  <c r="U173" i="2" s="1"/>
  <c r="C601" i="2"/>
  <c r="Q610" i="2"/>
  <c r="T610" i="2" s="1"/>
  <c r="U610" i="2" s="1"/>
  <c r="I311" i="2"/>
  <c r="G311" i="2" s="1"/>
  <c r="Q64" i="2"/>
  <c r="T64" i="2" s="1"/>
  <c r="U64" i="2" s="1"/>
  <c r="I411" i="2"/>
  <c r="G411" i="2" s="1"/>
  <c r="Q60" i="2"/>
  <c r="T60" i="2" s="1"/>
  <c r="U60" i="2" s="1"/>
  <c r="Q155" i="2"/>
  <c r="T155" i="2" s="1"/>
  <c r="U155" i="2" s="1"/>
  <c r="C219" i="2"/>
  <c r="C243" i="2"/>
  <c r="Q153" i="2"/>
  <c r="T153" i="2" s="1"/>
  <c r="U153" i="2" s="1"/>
  <c r="C265" i="2"/>
  <c r="Q381" i="2"/>
  <c r="T381" i="2" s="1"/>
  <c r="U381" i="2" s="1"/>
  <c r="Q94" i="2"/>
  <c r="T94" i="2" s="1"/>
  <c r="U94" i="2" s="1"/>
  <c r="Q412" i="2"/>
  <c r="T412" i="2" s="1"/>
  <c r="U412" i="2" s="1"/>
  <c r="C458" i="2"/>
  <c r="Q158" i="2"/>
  <c r="T158" i="2" s="1"/>
  <c r="U158" i="2" s="1"/>
  <c r="Q120" i="2"/>
  <c r="T120" i="2" s="1"/>
  <c r="U120" i="2" s="1"/>
  <c r="I230" i="2"/>
  <c r="G230" i="2" s="1"/>
  <c r="I203" i="2"/>
  <c r="G203" i="2" s="1"/>
  <c r="I123" i="2"/>
  <c r="Q85" i="2"/>
  <c r="T85" i="2" s="1"/>
  <c r="U85" i="2" s="1"/>
  <c r="I479" i="2"/>
  <c r="G479" i="2" s="1"/>
  <c r="Q391" i="2"/>
  <c r="T391" i="2" s="1"/>
  <c r="U391" i="2" s="1"/>
  <c r="Q121" i="2"/>
  <c r="T121" i="2" s="1"/>
  <c r="U121" i="2" s="1"/>
  <c r="Q337" i="2"/>
  <c r="T337" i="2" s="1"/>
  <c r="U337" i="2" s="1"/>
  <c r="Q425" i="2"/>
  <c r="T425" i="2" s="1"/>
  <c r="U425" i="2" s="1"/>
  <c r="Q436" i="2"/>
  <c r="T436" i="2" s="1"/>
  <c r="U436" i="2" s="1"/>
  <c r="Q467" i="2"/>
  <c r="T467" i="2" s="1"/>
  <c r="U467" i="2" s="1"/>
  <c r="Q313" i="2"/>
  <c r="T313" i="2" s="1"/>
  <c r="U313" i="2" s="1"/>
  <c r="C486" i="2"/>
  <c r="Q409" i="2"/>
  <c r="T409" i="2" s="1"/>
  <c r="U409" i="2" s="1"/>
  <c r="C359" i="2"/>
  <c r="Q80" i="2"/>
  <c r="T80" i="2" s="1"/>
  <c r="U80" i="2" s="1"/>
  <c r="I93" i="2"/>
  <c r="G93" i="2" s="1"/>
  <c r="C375" i="2"/>
  <c r="C518" i="2"/>
  <c r="C569" i="2"/>
  <c r="C609" i="2"/>
  <c r="C529" i="2"/>
  <c r="C535" i="2"/>
  <c r="C74" i="2"/>
  <c r="I367" i="2"/>
  <c r="G367" i="2" s="1"/>
  <c r="C347" i="2"/>
  <c r="Q331" i="2"/>
  <c r="T331" i="2" s="1"/>
  <c r="U331" i="2" s="1"/>
  <c r="C553" i="2"/>
  <c r="I181" i="2"/>
  <c r="G181" i="2" s="1"/>
  <c r="C141" i="2"/>
  <c r="C509" i="2"/>
  <c r="Q593" i="2"/>
  <c r="T593" i="2" s="1"/>
  <c r="U593" i="2" s="1"/>
  <c r="Q598" i="2"/>
  <c r="T598" i="2" s="1"/>
  <c r="U598" i="2" s="1"/>
  <c r="C592" i="2"/>
  <c r="I381" i="2"/>
  <c r="C331" i="2"/>
  <c r="Q509" i="2"/>
  <c r="T509" i="2" s="1"/>
  <c r="U509" i="2" s="1"/>
  <c r="C545" i="2"/>
  <c r="Q592" i="2"/>
  <c r="T592" i="2" s="1"/>
  <c r="U592" i="2" s="1"/>
  <c r="Q609" i="2"/>
  <c r="T609" i="2" s="1"/>
  <c r="U609" i="2" s="1"/>
  <c r="Q54" i="2"/>
  <c r="T54" i="2" s="1"/>
  <c r="U54" i="2" s="1"/>
  <c r="Q177" i="2"/>
  <c r="T177" i="2" s="1"/>
  <c r="U177" i="2" s="1"/>
  <c r="C229" i="2"/>
  <c r="I518" i="2"/>
  <c r="G518" i="2" s="1"/>
  <c r="Q230" i="2"/>
  <c r="T230" i="2" s="1"/>
  <c r="U230" i="2" s="1"/>
  <c r="C107" i="2"/>
  <c r="I271" i="2"/>
  <c r="C301" i="2"/>
  <c r="C173" i="2"/>
  <c r="C423" i="2"/>
  <c r="Q502" i="2"/>
  <c r="T502" i="2" s="1"/>
  <c r="U502" i="2" s="1"/>
  <c r="Q557" i="2"/>
  <c r="T557" i="2" s="1"/>
  <c r="U557" i="2" s="1"/>
  <c r="I562" i="2"/>
  <c r="G562" i="2" s="1"/>
  <c r="Q569" i="2"/>
  <c r="T569" i="2" s="1"/>
  <c r="U569" i="2" s="1"/>
  <c r="C311" i="2"/>
  <c r="C433" i="2"/>
  <c r="C426" i="2"/>
  <c r="I35" i="2"/>
  <c r="G35" i="2" s="1"/>
  <c r="Q361" i="2"/>
  <c r="T361" i="2" s="1"/>
  <c r="U361" i="2" s="1"/>
  <c r="I502" i="2"/>
  <c r="G502" i="2" s="1"/>
  <c r="C490" i="2"/>
  <c r="C557" i="2"/>
  <c r="Q433" i="2"/>
  <c r="T433" i="2" s="1"/>
  <c r="U433" i="2" s="1"/>
  <c r="Q562" i="2"/>
  <c r="T562" i="2" s="1"/>
  <c r="U562" i="2" s="1"/>
  <c r="Q606" i="2"/>
  <c r="T606" i="2" s="1"/>
  <c r="U606" i="2" s="1"/>
  <c r="Q490" i="2"/>
  <c r="T490" i="2" s="1"/>
  <c r="U490" i="2" s="1"/>
  <c r="I593" i="2"/>
  <c r="I606" i="2"/>
  <c r="G606" i="2" s="1"/>
  <c r="I453" i="2"/>
  <c r="G453" i="2" s="1"/>
  <c r="Q453" i="2"/>
  <c r="T453" i="2" s="1"/>
  <c r="U453" i="2" s="1"/>
  <c r="I228" i="2"/>
  <c r="G228" i="2" s="1"/>
  <c r="Q228" i="2"/>
  <c r="T228" i="2" s="1"/>
  <c r="U228" i="2" s="1"/>
  <c r="C228" i="2"/>
  <c r="I70" i="2"/>
  <c r="G70" i="2" s="1"/>
  <c r="Q486" i="2"/>
  <c r="T486" i="2" s="1"/>
  <c r="U486" i="2" s="1"/>
  <c r="C196" i="2"/>
  <c r="Q196" i="2"/>
  <c r="T196" i="2" s="1"/>
  <c r="U196" i="2" s="1"/>
  <c r="I196" i="2"/>
  <c r="G196" i="2" s="1"/>
  <c r="Q180" i="2"/>
  <c r="T180" i="2" s="1"/>
  <c r="U180" i="2" s="1"/>
  <c r="I180" i="2"/>
  <c r="G180" i="2" s="1"/>
  <c r="C180" i="2"/>
  <c r="I37" i="2"/>
  <c r="G37" i="2" s="1"/>
  <c r="Q37" i="2"/>
  <c r="T37" i="2" s="1"/>
  <c r="U37" i="2" s="1"/>
  <c r="C37" i="2"/>
  <c r="Q446" i="2"/>
  <c r="T446" i="2" s="1"/>
  <c r="U446" i="2" s="1"/>
  <c r="C446" i="2"/>
  <c r="Q124" i="2"/>
  <c r="T124" i="2" s="1"/>
  <c r="U124" i="2" s="1"/>
  <c r="C124" i="2"/>
  <c r="I124" i="2"/>
  <c r="G124" i="2" s="1"/>
  <c r="C316" i="2"/>
  <c r="I316" i="2"/>
  <c r="G316" i="2" s="1"/>
  <c r="Q316" i="2"/>
  <c r="T316" i="2" s="1"/>
  <c r="U316" i="2" s="1"/>
  <c r="C218" i="2"/>
  <c r="Q218" i="2"/>
  <c r="T218" i="2" s="1"/>
  <c r="U218" i="2" s="1"/>
  <c r="I218" i="2"/>
  <c r="G218" i="2" s="1"/>
  <c r="Q528" i="2"/>
  <c r="T528" i="2" s="1"/>
  <c r="U528" i="2" s="1"/>
  <c r="C528" i="2"/>
  <c r="I528" i="2"/>
  <c r="G528" i="2" s="1"/>
  <c r="Q264" i="2"/>
  <c r="T264" i="2" s="1"/>
  <c r="U264" i="2" s="1"/>
  <c r="C264" i="2"/>
  <c r="C200" i="2"/>
  <c r="Q200" i="2"/>
  <c r="T200" i="2" s="1"/>
  <c r="U200" i="2" s="1"/>
  <c r="C234" i="2"/>
  <c r="Q234" i="2"/>
  <c r="T234" i="2" s="1"/>
  <c r="U234" i="2" s="1"/>
  <c r="I234" i="2"/>
  <c r="G234" i="2" s="1"/>
  <c r="I200" i="2"/>
  <c r="G200" i="2" s="1"/>
  <c r="C57" i="2"/>
  <c r="I57" i="2"/>
  <c r="G57" i="2" s="1"/>
  <c r="Q57" i="2"/>
  <c r="T57" i="2" s="1"/>
  <c r="U57" i="2" s="1"/>
  <c r="C252" i="2"/>
  <c r="Q252" i="2"/>
  <c r="T252" i="2" s="1"/>
  <c r="U252" i="2" s="1"/>
  <c r="Q45" i="2"/>
  <c r="T45" i="2" s="1"/>
  <c r="U45" i="2" s="1"/>
  <c r="C45" i="2"/>
  <c r="I45" i="2"/>
  <c r="G45" i="2" s="1"/>
  <c r="I378" i="2"/>
  <c r="G378" i="2" s="1"/>
  <c r="C378" i="2"/>
  <c r="Q378" i="2"/>
  <c r="T378" i="2" s="1"/>
  <c r="U378" i="2" s="1"/>
  <c r="G441" i="2"/>
  <c r="G356" i="2"/>
  <c r="G22" i="2"/>
  <c r="G505" i="2"/>
  <c r="G50" i="2"/>
  <c r="G193" i="2"/>
  <c r="G150" i="2"/>
  <c r="G174" i="2"/>
  <c r="G515" i="2"/>
  <c r="G531" i="2"/>
  <c r="G519" i="2"/>
  <c r="G585" i="2"/>
  <c r="G118" i="2"/>
  <c r="G590" i="2"/>
  <c r="G312" i="2"/>
  <c r="G201" i="2"/>
  <c r="G44" i="2"/>
  <c r="G208" i="2"/>
  <c r="G161" i="2"/>
  <c r="G54" i="2"/>
  <c r="G64" i="2"/>
  <c r="G68" i="2"/>
  <c r="G130" i="2"/>
  <c r="G287" i="2"/>
  <c r="G405" i="2"/>
  <c r="G277" i="2"/>
  <c r="G407" i="2"/>
  <c r="G257" i="2"/>
  <c r="G289" i="2"/>
  <c r="G321" i="2"/>
  <c r="G333" i="2"/>
  <c r="G468" i="2"/>
  <c r="G483" i="2"/>
  <c r="G500" i="2"/>
  <c r="G578" i="2"/>
  <c r="G237" i="2"/>
  <c r="G294" i="2"/>
  <c r="G182" i="2"/>
  <c r="G62" i="2"/>
  <c r="G81" i="2"/>
  <c r="G185" i="2"/>
  <c r="G381" i="2"/>
  <c r="G114" i="2"/>
  <c r="G206" i="2"/>
  <c r="G229" i="2"/>
  <c r="G496" i="2"/>
  <c r="G139" i="2"/>
  <c r="G15" i="2"/>
  <c r="G26" i="2"/>
  <c r="G16" i="2"/>
  <c r="G67" i="2"/>
  <c r="G105" i="2"/>
  <c r="G58" i="2"/>
  <c r="G210" i="2"/>
  <c r="G452" i="2"/>
  <c r="G397" i="2"/>
  <c r="G495" i="2"/>
  <c r="G352" i="2"/>
  <c r="G432" i="2"/>
  <c r="G385" i="2"/>
  <c r="G375" i="2"/>
  <c r="G119" i="2"/>
  <c r="G489" i="2"/>
  <c r="G472" i="2"/>
  <c r="G536" i="2"/>
  <c r="G550" i="2"/>
  <c r="G395" i="2"/>
  <c r="G564" i="2"/>
  <c r="G563" i="2"/>
  <c r="G533" i="2"/>
  <c r="G577" i="2"/>
  <c r="G162" i="2"/>
  <c r="G56" i="2"/>
  <c r="G82" i="2"/>
  <c r="G115" i="2"/>
  <c r="G310" i="2"/>
  <c r="G520" i="2"/>
  <c r="G389" i="2"/>
  <c r="G498" i="2"/>
  <c r="G548" i="2"/>
  <c r="G593" i="2"/>
  <c r="G510" i="2"/>
  <c r="G526" i="2"/>
  <c r="G608" i="2"/>
  <c r="G249" i="2"/>
  <c r="G135" i="2"/>
  <c r="G494" i="2"/>
  <c r="G226" i="2"/>
  <c r="G179" i="2"/>
  <c r="G506" i="2"/>
  <c r="G565" i="2"/>
  <c r="G599" i="2"/>
  <c r="G117" i="2"/>
  <c r="G419" i="2"/>
  <c r="G591" i="2"/>
  <c r="C362" i="2"/>
  <c r="Q362" i="2"/>
  <c r="T362" i="2" s="1"/>
  <c r="U362" i="2" s="1"/>
  <c r="G76" i="2"/>
  <c r="G359" i="2"/>
  <c r="G168" i="2"/>
  <c r="G288" i="2"/>
  <c r="C568" i="2"/>
  <c r="I568" i="2"/>
  <c r="Q568" i="2"/>
  <c r="T568" i="2" s="1"/>
  <c r="U568" i="2" s="1"/>
  <c r="G457" i="2"/>
  <c r="G559" i="2"/>
  <c r="G232" i="2"/>
  <c r="C560" i="2"/>
  <c r="I560" i="2"/>
  <c r="Q560" i="2"/>
  <c r="T560" i="2" s="1"/>
  <c r="U560" i="2" s="1"/>
  <c r="G358" i="2"/>
  <c r="G430" i="2"/>
  <c r="G156" i="2"/>
  <c r="G220" i="2"/>
  <c r="G300" i="2"/>
  <c r="G402" i="2"/>
  <c r="G469" i="2"/>
  <c r="G123" i="2"/>
  <c r="G187" i="2"/>
  <c r="G219" i="2"/>
  <c r="G36" i="2"/>
  <c r="G72" i="2"/>
  <c r="G102" i="2"/>
  <c r="G153" i="2"/>
  <c r="G191" i="2"/>
  <c r="G353" i="2"/>
  <c r="G258" i="2"/>
  <c r="G291" i="2"/>
  <c r="G194" i="2"/>
  <c r="G85" i="2"/>
  <c r="G142" i="2"/>
  <c r="G245" i="2"/>
  <c r="G471" i="2"/>
  <c r="G522" i="2"/>
  <c r="G566" i="2"/>
  <c r="G581" i="2"/>
  <c r="G604" i="2"/>
  <c r="G27" i="2"/>
  <c r="G28" i="2"/>
  <c r="G221" i="2"/>
  <c r="G98" i="2"/>
  <c r="G319" i="2"/>
  <c r="G94" i="2"/>
  <c r="G538" i="2"/>
  <c r="G351" i="2"/>
  <c r="G248" i="2"/>
  <c r="G171" i="2"/>
  <c r="G111" i="2"/>
  <c r="G239" i="2"/>
  <c r="G113" i="2"/>
  <c r="G145" i="2"/>
  <c r="G325" i="2"/>
  <c r="G129" i="2"/>
  <c r="G38" i="2"/>
  <c r="G207" i="2"/>
  <c r="G42" i="2"/>
  <c r="G95" i="2"/>
  <c r="G97" i="2"/>
  <c r="G157" i="2"/>
  <c r="G262" i="2"/>
  <c r="G365" i="2"/>
  <c r="G449" i="2"/>
  <c r="G403" i="2"/>
  <c r="G484" i="2"/>
  <c r="G368" i="2"/>
  <c r="G474" i="2"/>
  <c r="G71" i="2"/>
  <c r="G103" i="2"/>
  <c r="G87" i="2"/>
  <c r="G215" i="2"/>
  <c r="G400" i="2"/>
  <c r="G470" i="2"/>
  <c r="G499" i="2"/>
  <c r="G551" i="2"/>
  <c r="G24" i="2"/>
  <c r="G99" i="2"/>
  <c r="G176" i="2"/>
  <c r="G246" i="2"/>
  <c r="G464" i="2"/>
  <c r="G537" i="2"/>
  <c r="G598" i="2"/>
  <c r="G569" i="2"/>
  <c r="G610" i="2"/>
  <c r="G259" i="2"/>
  <c r="G199" i="2"/>
  <c r="G327" i="2"/>
  <c r="G384" i="2"/>
  <c r="G490" i="2"/>
  <c r="G462" i="2"/>
  <c r="G163" i="2"/>
  <c r="G341" i="2"/>
  <c r="G583" i="2"/>
  <c r="G425" i="2"/>
  <c r="G265" i="2"/>
  <c r="C106" i="2"/>
  <c r="Q106" i="2"/>
  <c r="T106" i="2" s="1"/>
  <c r="U106" i="2" s="1"/>
  <c r="G284" i="2"/>
  <c r="G557" i="2"/>
  <c r="C298" i="2"/>
  <c r="I298" i="2"/>
  <c r="Q298" i="2"/>
  <c r="T298" i="2" s="1"/>
  <c r="U298" i="2" s="1"/>
  <c r="C308" i="2"/>
  <c r="I308" i="2"/>
  <c r="Q308" i="2"/>
  <c r="T308" i="2" s="1"/>
  <c r="U308" i="2" s="1"/>
  <c r="G532" i="2"/>
  <c r="G314" i="2"/>
  <c r="G244" i="2"/>
  <c r="G426" i="2"/>
  <c r="G607" i="2"/>
  <c r="G217" i="2"/>
  <c r="G261" i="2"/>
  <c r="G303" i="2"/>
  <c r="G335" i="2"/>
  <c r="G63" i="2"/>
  <c r="G79" i="2"/>
  <c r="G149" i="2"/>
  <c r="G213" i="2"/>
  <c r="G394" i="2"/>
  <c r="G273" i="2"/>
  <c r="G305" i="2"/>
  <c r="G330" i="2"/>
  <c r="G413" i="2"/>
  <c r="G444" i="2"/>
  <c r="G525" i="2"/>
  <c r="G416" i="2"/>
  <c r="G529" i="2"/>
  <c r="G545" i="2"/>
  <c r="G601" i="2"/>
  <c r="G589" i="2"/>
  <c r="G59" i="2"/>
  <c r="G86" i="2"/>
  <c r="G301" i="2"/>
  <c r="G224" i="2"/>
  <c r="G223" i="2"/>
  <c r="G274" i="2"/>
  <c r="G165" i="2"/>
  <c r="G222" i="2"/>
  <c r="G412" i="2"/>
  <c r="G349" i="2"/>
  <c r="G443" i="2"/>
  <c r="G346" i="2"/>
  <c r="G364" i="2"/>
  <c r="G523" i="2"/>
  <c r="G401" i="2"/>
  <c r="G140" i="2"/>
  <c r="G177" i="2"/>
  <c r="G32" i="2"/>
  <c r="G127" i="2"/>
  <c r="G225" i="2"/>
  <c r="G91" i="2"/>
  <c r="G391" i="2"/>
  <c r="G92" i="2"/>
  <c r="G269" i="2"/>
  <c r="G420" i="2"/>
  <c r="G445" i="2"/>
  <c r="G146" i="2"/>
  <c r="G396" i="2"/>
  <c r="G377" i="2"/>
  <c r="G357" i="2"/>
  <c r="G131" i="2"/>
  <c r="G183" i="2"/>
  <c r="G440" i="2"/>
  <c r="G584" i="2"/>
  <c r="G594" i="2"/>
  <c r="G227" i="2"/>
  <c r="G507" i="2"/>
  <c r="G205" i="2"/>
  <c r="G542" i="2"/>
  <c r="G527" i="2"/>
  <c r="G582" i="2"/>
  <c r="G306" i="2"/>
  <c r="G238" i="2"/>
  <c r="G254" i="2"/>
  <c r="G270" i="2"/>
  <c r="G286" i="2"/>
  <c r="G302" i="2"/>
  <c r="G454" i="2"/>
  <c r="G503" i="2"/>
  <c r="G112" i="2"/>
  <c r="G573" i="2"/>
  <c r="G572" i="2"/>
  <c r="G609" i="2"/>
  <c r="G488" i="2"/>
  <c r="G571" i="2"/>
  <c r="G147" i="2"/>
  <c r="Q212" i="2"/>
  <c r="T212" i="2" s="1"/>
  <c r="U212" i="2" s="1"/>
  <c r="C212" i="2"/>
  <c r="I212" i="2"/>
  <c r="I366" i="2"/>
  <c r="Q366" i="2"/>
  <c r="T366" i="2" s="1"/>
  <c r="U366" i="2" s="1"/>
  <c r="C366" i="2"/>
  <c r="Q29" i="2"/>
  <c r="T29" i="2" s="1"/>
  <c r="U29" i="2" s="1"/>
  <c r="C29" i="2"/>
  <c r="I29" i="2"/>
  <c r="C282" i="2"/>
  <c r="I282" i="2"/>
  <c r="I132" i="2"/>
  <c r="Q132" i="2"/>
  <c r="T132" i="2" s="1"/>
  <c r="U132" i="2" s="1"/>
  <c r="C132" i="2"/>
  <c r="G436" i="2"/>
  <c r="C25" i="2"/>
  <c r="I25" i="2"/>
  <c r="Q25" i="2"/>
  <c r="T25" i="2" s="1"/>
  <c r="U25" i="2" s="1"/>
  <c r="G90" i="2"/>
  <c r="G386" i="2"/>
  <c r="G374" i="2"/>
  <c r="G40" i="2"/>
  <c r="G343" i="2"/>
  <c r="G47" i="2"/>
  <c r="G143" i="2"/>
  <c r="G55" i="2"/>
  <c r="G189" i="2"/>
  <c r="G339" i="2"/>
  <c r="G372" i="2"/>
  <c r="G292" i="2"/>
  <c r="G309" i="2"/>
  <c r="G481" i="2"/>
  <c r="G340" i="2"/>
  <c r="G241" i="2"/>
  <c r="G475" i="2"/>
  <c r="G336" i="2"/>
  <c r="G478" i="2"/>
  <c r="G455" i="2"/>
  <c r="G487" i="2"/>
  <c r="G492" i="2"/>
  <c r="G570" i="2"/>
  <c r="G612" i="2"/>
  <c r="G595" i="2"/>
  <c r="G613" i="2"/>
  <c r="G160" i="2"/>
  <c r="G30" i="2"/>
  <c r="G107" i="2"/>
  <c r="G326" i="2"/>
  <c r="G350" i="2"/>
  <c r="G467" i="2"/>
  <c r="G323" i="2"/>
  <c r="G486" i="2"/>
  <c r="G101" i="2"/>
  <c r="G19" i="2"/>
  <c r="G371" i="2"/>
  <c r="G175" i="2"/>
  <c r="G23" i="2"/>
  <c r="G204" i="2"/>
  <c r="G209" i="2"/>
  <c r="G48" i="2"/>
  <c r="G271" i="2"/>
  <c r="G275" i="2"/>
  <c r="G169" i="2"/>
  <c r="G39" i="2"/>
  <c r="G121" i="2"/>
  <c r="G159" i="2"/>
  <c r="G283" i="2"/>
  <c r="G463" i="2"/>
  <c r="G133" i="2"/>
  <c r="G388" i="2"/>
  <c r="G399" i="2"/>
  <c r="G480" i="2"/>
  <c r="G458" i="2"/>
  <c r="G429" i="2"/>
  <c r="G231" i="2"/>
  <c r="G151" i="2"/>
  <c r="G448" i="2"/>
  <c r="G504" i="2"/>
  <c r="G541" i="2"/>
  <c r="G66" i="2"/>
  <c r="G211" i="2"/>
  <c r="G348" i="2"/>
  <c r="G173" i="2"/>
  <c r="G421" i="2"/>
  <c r="G534" i="2"/>
  <c r="G255" i="2"/>
  <c r="G247" i="2"/>
  <c r="G263" i="2"/>
  <c r="G318" i="2"/>
  <c r="G410" i="2"/>
  <c r="G509" i="2"/>
  <c r="G428" i="2"/>
  <c r="G456" i="2"/>
  <c r="G110" i="2"/>
  <c r="G355" i="2"/>
  <c r="G547" i="2"/>
  <c r="G517" i="2"/>
  <c r="G602" i="2"/>
  <c r="G437" i="2"/>
  <c r="G579" i="2"/>
  <c r="C148" i="2"/>
  <c r="I148" i="2"/>
  <c r="Q148" i="2"/>
  <c r="T148" i="2" s="1"/>
  <c r="U148" i="2" s="1"/>
  <c r="I360" i="2"/>
  <c r="C360" i="2"/>
  <c r="Q360" i="2"/>
  <c r="T360" i="2" s="1"/>
  <c r="U360" i="2" s="1"/>
  <c r="Q408" i="2"/>
  <c r="T408" i="2" s="1"/>
  <c r="U408" i="2" s="1"/>
  <c r="I408" i="2"/>
  <c r="C408" i="2"/>
  <c r="G264" i="2"/>
  <c r="G524" i="2"/>
  <c r="G451" i="2"/>
  <c r="G313" i="2"/>
  <c r="Q334" i="2"/>
  <c r="T334" i="2" s="1"/>
  <c r="U334" i="2" s="1"/>
  <c r="C334" i="2"/>
  <c r="I334" i="2"/>
  <c r="G21" i="2"/>
  <c r="G418" i="2"/>
  <c r="G434" i="2"/>
  <c r="G256" i="2"/>
  <c r="G344" i="2"/>
  <c r="G477" i="2"/>
  <c r="G170" i="2"/>
  <c r="G164" i="2"/>
  <c r="G603" i="2"/>
  <c r="C126" i="2"/>
  <c r="Q126" i="2"/>
  <c r="T126" i="2" s="1"/>
  <c r="U126" i="2" s="1"/>
  <c r="C441" i="2"/>
  <c r="Q441" i="2"/>
  <c r="T441" i="2" s="1"/>
  <c r="U441" i="2" s="1"/>
  <c r="C466" i="2"/>
  <c r="Q466" i="2"/>
  <c r="T466" i="2" s="1"/>
  <c r="U466" i="2" s="1"/>
  <c r="Q195" i="2"/>
  <c r="T195" i="2" s="1"/>
  <c r="U195" i="2" s="1"/>
  <c r="C195" i="2"/>
  <c r="Q387" i="2"/>
  <c r="T387" i="2" s="1"/>
  <c r="U387" i="2" s="1"/>
  <c r="C387" i="2"/>
  <c r="C137" i="2"/>
  <c r="Q137" i="2"/>
  <c r="T137" i="2" s="1"/>
  <c r="U137" i="2" s="1"/>
  <c r="C332" i="2"/>
  <c r="Q332" i="2"/>
  <c r="T332" i="2" s="1"/>
  <c r="U332" i="2" s="1"/>
  <c r="Q435" i="2"/>
  <c r="T435" i="2" s="1"/>
  <c r="U435" i="2" s="1"/>
  <c r="C435" i="2"/>
  <c r="I435" i="2"/>
  <c r="C348" i="2"/>
  <c r="Q348" i="2"/>
  <c r="T348" i="2" s="1"/>
  <c r="U348" i="2" s="1"/>
  <c r="Q431" i="2"/>
  <c r="T431" i="2" s="1"/>
  <c r="U431" i="2" s="1"/>
  <c r="C431" i="2"/>
  <c r="I466" i="2"/>
  <c r="C193" i="2"/>
  <c r="Q193" i="2"/>
  <c r="T193" i="2" s="1"/>
  <c r="U193" i="2" s="1"/>
  <c r="C50" i="2"/>
  <c r="Q50" i="2"/>
  <c r="T50" i="2" s="1"/>
  <c r="U50" i="2" s="1"/>
  <c r="Q52" i="2"/>
  <c r="T52" i="2" s="1"/>
  <c r="U52" i="2" s="1"/>
  <c r="C52" i="2"/>
  <c r="Q83" i="2"/>
  <c r="T83" i="2" s="1"/>
  <c r="U83" i="2" s="1"/>
  <c r="C83" i="2"/>
  <c r="Q297" i="2"/>
  <c r="T297" i="2" s="1"/>
  <c r="U297" i="2" s="1"/>
  <c r="C297" i="2"/>
  <c r="C404" i="2"/>
  <c r="Q404" i="2"/>
  <c r="T404" i="2" s="1"/>
  <c r="U404" i="2" s="1"/>
  <c r="Q519" i="2"/>
  <c r="T519" i="2" s="1"/>
  <c r="U519" i="2" s="1"/>
  <c r="C519" i="2"/>
  <c r="Q482" i="2"/>
  <c r="T482" i="2" s="1"/>
  <c r="U482" i="2" s="1"/>
  <c r="C482" i="2"/>
  <c r="I83" i="2"/>
  <c r="C118" i="2"/>
  <c r="Q118" i="2"/>
  <c r="T118" i="2" s="1"/>
  <c r="U118" i="2" s="1"/>
  <c r="I431" i="2"/>
  <c r="C161" i="2"/>
  <c r="Q161" i="2"/>
  <c r="T161" i="2" s="1"/>
  <c r="U161" i="2" s="1"/>
  <c r="Q22" i="2"/>
  <c r="T22" i="2" s="1"/>
  <c r="U22" i="2" s="1"/>
  <c r="C22" i="2"/>
  <c r="C198" i="2"/>
  <c r="Q198" i="2"/>
  <c r="T198" i="2" s="1"/>
  <c r="U198" i="2" s="1"/>
  <c r="I198" i="2"/>
  <c r="C15" i="2"/>
  <c r="Q15" i="2"/>
  <c r="T15" i="2" s="1"/>
  <c r="U15" i="2" s="1"/>
  <c r="C86" i="2"/>
  <c r="Q86" i="2"/>
  <c r="T86" i="2" s="1"/>
  <c r="U86" i="2" s="1"/>
  <c r="C28" i="2"/>
  <c r="Q28" i="2"/>
  <c r="T28" i="2" s="1"/>
  <c r="U28" i="2" s="1"/>
  <c r="I52" i="2"/>
  <c r="C174" i="2"/>
  <c r="Q174" i="2"/>
  <c r="T174" i="2" s="1"/>
  <c r="U174" i="2" s="1"/>
  <c r="Q496" i="2"/>
  <c r="T496" i="2" s="1"/>
  <c r="U496" i="2" s="1"/>
  <c r="C496" i="2"/>
  <c r="C267" i="2"/>
  <c r="Q267" i="2"/>
  <c r="T267" i="2" s="1"/>
  <c r="U267" i="2" s="1"/>
  <c r="I267" i="2"/>
  <c r="Q369" i="2"/>
  <c r="T369" i="2" s="1"/>
  <c r="U369" i="2" s="1"/>
  <c r="C369" i="2"/>
  <c r="I369" i="2"/>
  <c r="Q539" i="2"/>
  <c r="T539" i="2" s="1"/>
  <c r="U539" i="2" s="1"/>
  <c r="C539" i="2"/>
  <c r="Q500" i="2"/>
  <c r="T500" i="2" s="1"/>
  <c r="U500" i="2" s="1"/>
  <c r="C500" i="2"/>
  <c r="I482" i="2"/>
  <c r="C515" i="2"/>
  <c r="Q515" i="2"/>
  <c r="T515" i="2" s="1"/>
  <c r="U515" i="2" s="1"/>
  <c r="C531" i="2"/>
  <c r="Q531" i="2"/>
  <c r="T531" i="2" s="1"/>
  <c r="U531" i="2" s="1"/>
  <c r="Q551" i="2"/>
  <c r="T551" i="2" s="1"/>
  <c r="U551" i="2" s="1"/>
  <c r="C551" i="2"/>
  <c r="I332" i="2"/>
  <c r="I297" i="2"/>
  <c r="I404" i="2"/>
  <c r="C340" i="2"/>
  <c r="Q340" i="2"/>
  <c r="C31" i="2"/>
  <c r="Q31" i="2"/>
  <c r="T31" i="2" s="1"/>
  <c r="U31" i="2" s="1"/>
  <c r="C322" i="2"/>
  <c r="Q322" i="2"/>
  <c r="T322" i="2" s="1"/>
  <c r="U322" i="2" s="1"/>
  <c r="C190" i="2"/>
  <c r="Q190" i="2"/>
  <c r="T190" i="2" s="1"/>
  <c r="U190" i="2" s="1"/>
  <c r="C345" i="2"/>
  <c r="Q345" i="2"/>
  <c r="T345" i="2" s="1"/>
  <c r="U345" i="2" s="1"/>
  <c r="Q525" i="2"/>
  <c r="T525" i="2" s="1"/>
  <c r="U525" i="2" s="1"/>
  <c r="C525" i="2"/>
  <c r="Q585" i="2"/>
  <c r="T585" i="2" s="1"/>
  <c r="U585" i="2" s="1"/>
  <c r="C585" i="2"/>
  <c r="C242" i="2"/>
  <c r="Q242" i="2"/>
  <c r="T242" i="2" s="1"/>
  <c r="U242" i="2" s="1"/>
  <c r="C91" i="2"/>
  <c r="Q91" i="2"/>
  <c r="T91" i="2" s="1"/>
  <c r="U91" i="2" s="1"/>
  <c r="Q293" i="2"/>
  <c r="T293" i="2" s="1"/>
  <c r="U293" i="2" s="1"/>
  <c r="C293" i="2"/>
  <c r="C185" i="2"/>
  <c r="Q185" i="2"/>
  <c r="T185" i="2" s="1"/>
  <c r="U185" i="2" s="1"/>
  <c r="I322" i="2"/>
  <c r="Q307" i="2"/>
  <c r="T307" i="2" s="1"/>
  <c r="U307" i="2" s="1"/>
  <c r="C307" i="2"/>
  <c r="C299" i="2"/>
  <c r="Q299" i="2"/>
  <c r="T299" i="2" s="1"/>
  <c r="U299" i="2" s="1"/>
  <c r="I299" i="2"/>
  <c r="I345" i="2"/>
  <c r="Q521" i="2"/>
  <c r="T521" i="2" s="1"/>
  <c r="U521" i="2" s="1"/>
  <c r="C521" i="2"/>
  <c r="C537" i="2"/>
  <c r="Q537" i="2"/>
  <c r="T537" i="2" s="1"/>
  <c r="U537" i="2" s="1"/>
  <c r="C554" i="2"/>
  <c r="Q554" i="2"/>
  <c r="T554" i="2" s="1"/>
  <c r="U554" i="2" s="1"/>
  <c r="C586" i="2"/>
  <c r="Q586" i="2"/>
  <c r="T586" i="2" s="1"/>
  <c r="U586" i="2" s="1"/>
  <c r="C134" i="2"/>
  <c r="Q134" i="2"/>
  <c r="T134" i="2" s="1"/>
  <c r="U134" i="2" s="1"/>
  <c r="C217" i="2"/>
  <c r="Q217" i="2"/>
  <c r="T217" i="2" s="1"/>
  <c r="U217" i="2" s="1"/>
  <c r="C460" i="2"/>
  <c r="Q460" i="2"/>
  <c r="T460" i="2" s="1"/>
  <c r="U460" i="2" s="1"/>
  <c r="C492" i="2"/>
  <c r="Q492" i="2"/>
  <c r="T492" i="2" s="1"/>
  <c r="U492" i="2" s="1"/>
  <c r="C578" i="2"/>
  <c r="Q578" i="2"/>
  <c r="T578" i="2" s="1"/>
  <c r="U578" i="2" s="1"/>
  <c r="C604" i="2"/>
  <c r="Q604" i="2"/>
  <c r="T604" i="2" s="1"/>
  <c r="U604" i="2" s="1"/>
  <c r="Q371" i="2"/>
  <c r="T371" i="2" s="1"/>
  <c r="U371" i="2" s="1"/>
  <c r="C371" i="2"/>
  <c r="C34" i="2"/>
  <c r="Q34" i="2"/>
  <c r="T34" i="2" s="1"/>
  <c r="U34" i="2" s="1"/>
  <c r="C89" i="2"/>
  <c r="Q89" i="2"/>
  <c r="T89" i="2" s="1"/>
  <c r="U89" i="2" s="1"/>
  <c r="Q325" i="2"/>
  <c r="T325" i="2" s="1"/>
  <c r="U325" i="2" s="1"/>
  <c r="C325" i="2"/>
  <c r="Q365" i="2"/>
  <c r="T365" i="2" s="1"/>
  <c r="U365" i="2" s="1"/>
  <c r="C365" i="2"/>
  <c r="C290" i="2"/>
  <c r="Q290" i="2"/>
  <c r="T290" i="2" s="1"/>
  <c r="U290" i="2" s="1"/>
  <c r="C110" i="2"/>
  <c r="Q110" i="2"/>
  <c r="T110" i="2" s="1"/>
  <c r="U110" i="2" s="1"/>
  <c r="C396" i="2"/>
  <c r="Q396" i="2"/>
  <c r="T396" i="2" s="1"/>
  <c r="U396" i="2" s="1"/>
  <c r="C377" i="2"/>
  <c r="Q377" i="2"/>
  <c r="T377" i="2" s="1"/>
  <c r="U377" i="2" s="1"/>
  <c r="Q417" i="2"/>
  <c r="T417" i="2" s="1"/>
  <c r="U417" i="2" s="1"/>
  <c r="C417" i="2"/>
  <c r="C315" i="2"/>
  <c r="Q315" i="2"/>
  <c r="T315" i="2" s="1"/>
  <c r="U315" i="2" s="1"/>
  <c r="I315" i="2"/>
  <c r="I460" i="2"/>
  <c r="I417" i="2"/>
  <c r="I242" i="2"/>
  <c r="I307" i="2"/>
  <c r="Q281" i="2"/>
  <c r="T281" i="2" s="1"/>
  <c r="U281" i="2" s="1"/>
  <c r="C281" i="2"/>
  <c r="I281" i="2"/>
  <c r="C356" i="2"/>
  <c r="Q356" i="2"/>
  <c r="T356" i="2" s="1"/>
  <c r="U356" i="2" s="1"/>
  <c r="Q498" i="2"/>
  <c r="T498" i="2" s="1"/>
  <c r="U498" i="2" s="1"/>
  <c r="C498" i="2"/>
  <c r="C214" i="2"/>
  <c r="Q214" i="2"/>
  <c r="T214" i="2" s="1"/>
  <c r="U214" i="2" s="1"/>
  <c r="C206" i="2"/>
  <c r="Q206" i="2"/>
  <c r="T206" i="2" s="1"/>
  <c r="U206" i="2" s="1"/>
  <c r="I293" i="2"/>
  <c r="C18" i="2"/>
  <c r="Q18" i="2"/>
  <c r="T18" i="2" s="1"/>
  <c r="U18" i="2" s="1"/>
  <c r="C139" i="2"/>
  <c r="Q139" i="2"/>
  <c r="T139" i="2" s="1"/>
  <c r="U139" i="2" s="1"/>
  <c r="I31" i="2"/>
  <c r="Q38" i="2"/>
  <c r="T38" i="2" s="1"/>
  <c r="U38" i="2" s="1"/>
  <c r="C38" i="2"/>
  <c r="C58" i="2"/>
  <c r="Q58" i="2"/>
  <c r="T58" i="2" s="1"/>
  <c r="U58" i="2" s="1"/>
  <c r="C420" i="2"/>
  <c r="Q420" i="2"/>
  <c r="T420" i="2" s="1"/>
  <c r="U420" i="2" s="1"/>
  <c r="I190" i="2"/>
  <c r="Q197" i="2"/>
  <c r="T197" i="2" s="1"/>
  <c r="U197" i="2" s="1"/>
  <c r="C197" i="2"/>
  <c r="C166" i="2"/>
  <c r="Q166" i="2"/>
  <c r="T166" i="2" s="1"/>
  <c r="U166" i="2" s="1"/>
  <c r="I18" i="2"/>
  <c r="C44" i="2"/>
  <c r="Q44" i="2"/>
  <c r="T44" i="2" s="1"/>
  <c r="U44" i="2" s="1"/>
  <c r="Q36" i="2"/>
  <c r="T36" i="2" s="1"/>
  <c r="U36" i="2" s="1"/>
  <c r="C36" i="2"/>
  <c r="I586" i="2"/>
  <c r="C393" i="2"/>
  <c r="Q393" i="2"/>
  <c r="T393" i="2" s="1"/>
  <c r="U393" i="2" s="1"/>
  <c r="C476" i="2"/>
  <c r="Q476" i="2"/>
  <c r="T476" i="2" s="1"/>
  <c r="U476" i="2" s="1"/>
  <c r="C575" i="2"/>
  <c r="Q575" i="2"/>
  <c r="T575" i="2" s="1"/>
  <c r="U575" i="2" s="1"/>
  <c r="I575" i="2"/>
  <c r="Q589" i="2"/>
  <c r="T589" i="2" s="1"/>
  <c r="U589" i="2" s="1"/>
  <c r="C589" i="2"/>
  <c r="C47" i="2"/>
  <c r="Q47" i="2"/>
  <c r="T47" i="2" s="1"/>
  <c r="U47" i="2" s="1"/>
  <c r="I137" i="2"/>
  <c r="I34" i="2"/>
  <c r="I89" i="2"/>
  <c r="C150" i="2"/>
  <c r="Q150" i="2"/>
  <c r="T150" i="2" s="1"/>
  <c r="U150" i="2" s="1"/>
  <c r="C182" i="2"/>
  <c r="Q182" i="2"/>
  <c r="T182" i="2" s="1"/>
  <c r="U182" i="2" s="1"/>
  <c r="C142" i="2"/>
  <c r="Q142" i="2"/>
  <c r="T142" i="2" s="1"/>
  <c r="U142" i="2" s="1"/>
  <c r="I134" i="2"/>
  <c r="I166" i="2"/>
  <c r="I387" i="2"/>
  <c r="C171" i="2"/>
  <c r="Q171" i="2"/>
  <c r="T171" i="2" s="1"/>
  <c r="U171" i="2" s="1"/>
  <c r="I214" i="2"/>
  <c r="I126" i="2"/>
  <c r="Q133" i="2"/>
  <c r="T133" i="2" s="1"/>
  <c r="U133" i="2" s="1"/>
  <c r="C133" i="2"/>
  <c r="I197" i="2"/>
  <c r="C235" i="2"/>
  <c r="Q235" i="2"/>
  <c r="T235" i="2" s="1"/>
  <c r="U235" i="2" s="1"/>
  <c r="I235" i="2"/>
  <c r="I554" i="2"/>
  <c r="C590" i="2"/>
  <c r="Q590" i="2"/>
  <c r="T590" i="2" s="1"/>
  <c r="U590" i="2" s="1"/>
  <c r="C595" i="2"/>
  <c r="Q595" i="2"/>
  <c r="T595" i="2" s="1"/>
  <c r="U595" i="2" s="1"/>
  <c r="I393" i="2"/>
  <c r="I476" i="2"/>
  <c r="C505" i="2"/>
  <c r="Q505" i="2"/>
  <c r="T505" i="2" s="1"/>
  <c r="U505" i="2" s="1"/>
  <c r="I290" i="2"/>
  <c r="I521" i="2"/>
  <c r="I539" i="2"/>
  <c r="G12" i="2" l="1" a="1"/>
  <c r="G12" i="2" s="1"/>
  <c r="U16" i="2"/>
  <c r="U12" i="2" s="1" a="1"/>
  <c r="U12" i="2" s="1"/>
  <c r="G476" i="2"/>
  <c r="G554" i="2"/>
  <c r="G89" i="2"/>
  <c r="G190" i="2"/>
  <c r="G307" i="2"/>
  <c r="G315" i="2"/>
  <c r="G435" i="2"/>
  <c r="G132" i="2"/>
  <c r="G366" i="2"/>
  <c r="G298" i="2"/>
  <c r="G197" i="2"/>
  <c r="G214" i="2"/>
  <c r="G166" i="2"/>
  <c r="G293" i="2"/>
  <c r="G299" i="2"/>
  <c r="G198" i="2"/>
  <c r="G539" i="2"/>
  <c r="G235" i="2"/>
  <c r="G134" i="2"/>
  <c r="G34" i="2"/>
  <c r="G281" i="2"/>
  <c r="G242" i="2"/>
  <c r="G322" i="2"/>
  <c r="G404" i="2"/>
  <c r="G52" i="2"/>
  <c r="G148" i="2"/>
  <c r="G282" i="2"/>
  <c r="G212" i="2"/>
  <c r="G308" i="2"/>
  <c r="G560" i="2"/>
  <c r="G521" i="2"/>
  <c r="G137" i="2"/>
  <c r="G417" i="2"/>
  <c r="G482" i="2"/>
  <c r="G267" i="2"/>
  <c r="G83" i="2"/>
  <c r="G25" i="2"/>
  <c r="G568" i="2"/>
  <c r="G586" i="2"/>
  <c r="G297" i="2"/>
  <c r="G290" i="2"/>
  <c r="G393" i="2"/>
  <c r="G126" i="2"/>
  <c r="G387" i="2"/>
  <c r="G575" i="2"/>
  <c r="G18" i="2"/>
  <c r="G31" i="2"/>
  <c r="G460" i="2"/>
  <c r="G345" i="2"/>
  <c r="G332" i="2"/>
  <c r="G369" i="2"/>
  <c r="G431" i="2"/>
  <c r="G466" i="2"/>
  <c r="G334" i="2"/>
  <c r="G408" i="2"/>
  <c r="G360" i="2"/>
  <c r="G29" i="2"/>
  <c r="T340" i="2"/>
  <c r="U340" i="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7582B6B-07E1-41AD-A3F7-2060798D99C3}" keepAlive="1" name="Consulta - advancedsearchresultexport?search=%7B%22Sector%22%3A%22%22%2C%22SubSector%22 (2)" description="Conexão com a consulta 'advancedsearchresultexport?search=%7B%22Sector%22%3A%22%22%2C%22SubSector%22 (2)' na pasta de trabalho." type="5" refreshedVersion="7" background="1" saveData="1">
    <dbPr connection="Provider=Microsoft.Mashup.OleDb.1;Data Source=$Workbook$;Location=&quot;advancedsearchresultexport?search=%7B%22Sector%22%3A%22%22%2C%22SubSector%22 (2)&quot;;Extended Properties=&quot;&quot;" command="SELECT * FROM [advancedsearchresultexport?search=%7B%22Sector%22%3A%22%22%2C%22SubSector%22 (2)]"/>
  </connection>
</connections>
</file>

<file path=xl/sharedStrings.xml><?xml version="1.0" encoding="utf-8"?>
<sst xmlns="http://schemas.openxmlformats.org/spreadsheetml/2006/main" count="17476" uniqueCount="6330">
  <si>
    <t>Indicadores</t>
  </si>
  <si>
    <t>Nome</t>
  </si>
  <si>
    <t>Fórmula</t>
  </si>
  <si>
    <t>DY</t>
  </si>
  <si>
    <t>Dividend Yield</t>
  </si>
  <si>
    <t>Dividendos (12 meses) / Preço da Ação</t>
  </si>
  <si>
    <t>LPA</t>
  </si>
  <si>
    <t>Lucro Por Ação</t>
  </si>
  <si>
    <t>Lucro Líquido / Qtde de Ações</t>
  </si>
  <si>
    <t>VPA</t>
  </si>
  <si>
    <t>Valor Patrimonial por Ação</t>
  </si>
  <si>
    <t>Patrimônio Líquido / Qtde de Ações</t>
  </si>
  <si>
    <t>CAGR</t>
  </si>
  <si>
    <t>Taxa de Cresc. Anual Composta</t>
  </si>
  <si>
    <t>(Valor Final / Valor Inicial)^(1 / Qtde Anos) - 1</t>
  </si>
  <si>
    <t>DPA</t>
  </si>
  <si>
    <t>Dividendo por Ação</t>
  </si>
  <si>
    <t>Payout / LPA</t>
  </si>
  <si>
    <t>PAYOUT</t>
  </si>
  <si>
    <t>Percentual Lucro Líquido Distribuído</t>
  </si>
  <si>
    <t>DPA / LPA</t>
  </si>
  <si>
    <r>
      <rPr>
        <b/>
        <sz val="25"/>
        <color rgb="FFFAAD29"/>
        <rFont val="Calibri"/>
        <family val="2"/>
      </rPr>
      <t>VALUATION</t>
    </r>
    <r>
      <rPr>
        <b/>
        <sz val="20"/>
        <color rgb="FFFAAD29"/>
        <rFont val="Calibri"/>
        <family val="2"/>
      </rPr>
      <t xml:space="preserve">
</t>
    </r>
    <r>
      <rPr>
        <b/>
        <sz val="18"/>
        <color theme="0"/>
        <rFont val="Calibri"/>
        <family val="2"/>
      </rPr>
      <t>Fórmulas</t>
    </r>
  </si>
  <si>
    <t>REGRA DE COLORAÇÃO</t>
  </si>
  <si>
    <t>BAZIN</t>
  </si>
  <si>
    <t>GRAHAM</t>
  </si>
  <si>
    <t>GORDON</t>
  </si>
  <si>
    <t>PEG</t>
  </si>
  <si>
    <t>ACIMA DE 30%</t>
  </si>
  <si>
    <t>ENTRE 0 E 0,5</t>
  </si>
  <si>
    <t>ENTRE 0 E 30%</t>
  </si>
  <si>
    <t>ENTRE 0,5 E 2</t>
  </si>
  <si>
    <t>Escolha um INDICADOR↴</t>
  </si>
  <si>
    <t>DEFINIÇÃO</t>
  </si>
  <si>
    <t>FÓRMULA</t>
  </si>
  <si>
    <t>RISCO</t>
  </si>
  <si>
    <t>ABAIXO DE ZERO</t>
  </si>
  <si>
    <t>ABAIXO DE 0 OU ACIMA DE 2</t>
  </si>
  <si>
    <t>https://ceqef.fgv.br/bancos-de-dados</t>
  </si>
  <si>
    <t>Escolha uma AÇÃO↴</t>
  </si>
  <si>
    <t>DESC. BAZIN</t>
  </si>
  <si>
    <t>DESC. GRAHAM</t>
  </si>
  <si>
    <t>DESC. GORDON</t>
  </si>
  <si>
    <t>ÍNDICE PEG</t>
  </si>
  <si>
    <t>PREÇO</t>
  </si>
  <si>
    <t>ROE</t>
  </si>
  <si>
    <t>CAGR LUCRO 5A</t>
  </si>
  <si>
    <t>Crescimento Esperado</t>
  </si>
  <si>
    <t>Média Crescimento</t>
  </si>
  <si>
    <t>ITSA4</t>
  </si>
  <si>
    <t>AÇÕES</t>
  </si>
  <si>
    <t>Coluna1</t>
  </si>
  <si>
    <t>Coluna2</t>
  </si>
  <si>
    <t>MÉDIA CRESCIMENTO</t>
  </si>
  <si>
    <t>Abaixo de Zero</t>
  </si>
  <si>
    <t>Entre Zero e 10%</t>
  </si>
  <si>
    <t>Entre 10% e 20%</t>
  </si>
  <si>
    <t>Acima de 20%</t>
  </si>
  <si>
    <t>TICKER</t>
  </si>
  <si>
    <t>PRECO</t>
  </si>
  <si>
    <t>P/L</t>
  </si>
  <si>
    <t>P/VP</t>
  </si>
  <si>
    <t>P/ATIVOS</t>
  </si>
  <si>
    <t>MARGEM BRUTA</t>
  </si>
  <si>
    <t>MARGEM EBIT</t>
  </si>
  <si>
    <t>MARG. LIQUIDA</t>
  </si>
  <si>
    <t>P/EBIT</t>
  </si>
  <si>
    <t>EV/EBIT</t>
  </si>
  <si>
    <t>DIVIDA LIQUIDA / EBIT</t>
  </si>
  <si>
    <t>DIV. LIQ. / PATRI.</t>
  </si>
  <si>
    <t>PSR</t>
  </si>
  <si>
    <t>P/CAP. GIRO</t>
  </si>
  <si>
    <t>P. AT CIR. LIQ.</t>
  </si>
  <si>
    <t>LIQ. CORRENTE</t>
  </si>
  <si>
    <t>ROA</t>
  </si>
  <si>
    <t>ROIC</t>
  </si>
  <si>
    <t>PATRIMONIO / ATIVOS</t>
  </si>
  <si>
    <t>PASSIVOS / ATIVOS</t>
  </si>
  <si>
    <t>GIRO ATIVOS</t>
  </si>
  <si>
    <t>CAGR RECEITAS 5 ANOS</t>
  </si>
  <si>
    <t>CAGR LUCROS 5 ANOS</t>
  </si>
  <si>
    <t xml:space="preserve"> LIQUIDEZ MEDIA DIARIA</t>
  </si>
  <si>
    <t xml:space="preserve"> VPA</t>
  </si>
  <si>
    <t xml:space="preserve"> LPA</t>
  </si>
  <si>
    <t xml:space="preserve"> PEG Ratio</t>
  </si>
  <si>
    <t xml:space="preserve"> VALOR DE MERCADO</t>
  </si>
  <si>
    <t>AALR3</t>
  </si>
  <si>
    <t>ABCB4</t>
  </si>
  <si>
    <t>ABEV3</t>
  </si>
  <si>
    <t>AERI3</t>
  </si>
  <si>
    <t>AESB3</t>
  </si>
  <si>
    <t>AFLT3</t>
  </si>
  <si>
    <t>AGRO3</t>
  </si>
  <si>
    <t>AGXY3</t>
  </si>
  <si>
    <t>AHEB3</t>
  </si>
  <si>
    <t>AHEB5</t>
  </si>
  <si>
    <t>AHEB6</t>
  </si>
  <si>
    <t>ALLD3</t>
  </si>
  <si>
    <t>ALPA3</t>
  </si>
  <si>
    <t>ALPA4</t>
  </si>
  <si>
    <t>ALPK3</t>
  </si>
  <si>
    <t>ALSO3</t>
  </si>
  <si>
    <t>ALUP11</t>
  </si>
  <si>
    <t>ALUP3</t>
  </si>
  <si>
    <t>ALUP4</t>
  </si>
  <si>
    <t>AMAR3</t>
  </si>
  <si>
    <t>AMBP3</t>
  </si>
  <si>
    <t>AMER3</t>
  </si>
  <si>
    <t>ANIM3</t>
  </si>
  <si>
    <t>APER3</t>
  </si>
  <si>
    <t>APTI3</t>
  </si>
  <si>
    <t>APTI4</t>
  </si>
  <si>
    <t>ARML3</t>
  </si>
  <si>
    <t>ARZZ3</t>
  </si>
  <si>
    <t>ASAI3</t>
  </si>
  <si>
    <t>ATMP3</t>
  </si>
  <si>
    <t>ATOM3</t>
  </si>
  <si>
    <t>AURA33</t>
  </si>
  <si>
    <t>AVLL3</t>
  </si>
  <si>
    <t>AZEV3</t>
  </si>
  <si>
    <t>AZEV4</t>
  </si>
  <si>
    <t>AZUL4</t>
  </si>
  <si>
    <t>B3SA3</t>
  </si>
  <si>
    <t>BAHI3</t>
  </si>
  <si>
    <t>BALM3</t>
  </si>
  <si>
    <t>BALM4</t>
  </si>
  <si>
    <t>BAUH4</t>
  </si>
  <si>
    <t>BAZA3</t>
  </si>
  <si>
    <t>BBAS3</t>
  </si>
  <si>
    <t>BBDC3</t>
  </si>
  <si>
    <t>BBDC4</t>
  </si>
  <si>
    <t>BBML3</t>
  </si>
  <si>
    <t>BBRK3</t>
  </si>
  <si>
    <t>BBSE3</t>
  </si>
  <si>
    <t>BDLL3</t>
  </si>
  <si>
    <t>BDLL4</t>
  </si>
  <si>
    <t>BEEF3</t>
  </si>
  <si>
    <t>BEES3</t>
  </si>
  <si>
    <t>BEES4</t>
  </si>
  <si>
    <t>BGIP3</t>
  </si>
  <si>
    <t>BGIP4</t>
  </si>
  <si>
    <t>BIDI11</t>
  </si>
  <si>
    <t>BIDI3</t>
  </si>
  <si>
    <t>BIDI4</t>
  </si>
  <si>
    <t>BIOM3</t>
  </si>
  <si>
    <t>BKBR3</t>
  </si>
  <si>
    <t>BLAU3</t>
  </si>
  <si>
    <t>BLUT3</t>
  </si>
  <si>
    <t>BLUT4</t>
  </si>
  <si>
    <t>BMEB3</t>
  </si>
  <si>
    <t>BMEB4</t>
  </si>
  <si>
    <t>BMGB4</t>
  </si>
  <si>
    <t>BMIN3</t>
  </si>
  <si>
    <t>BMIN4</t>
  </si>
  <si>
    <t>BMKS3</t>
  </si>
  <si>
    <t>BMOB3</t>
  </si>
  <si>
    <t>BNBR3</t>
  </si>
  <si>
    <t>BOAS3</t>
  </si>
  <si>
    <t>BOBR3</t>
  </si>
  <si>
    <t>BOBR4</t>
  </si>
  <si>
    <t>BPAC11</t>
  </si>
  <si>
    <t>BPAC3</t>
  </si>
  <si>
    <t>BPAC5</t>
  </si>
  <si>
    <t>BPAN4</t>
  </si>
  <si>
    <t>BPAR3</t>
  </si>
  <si>
    <t>BRAP3</t>
  </si>
  <si>
    <t>BRAP4</t>
  </si>
  <si>
    <t>BRBI11</t>
  </si>
  <si>
    <t>BRFS3</t>
  </si>
  <si>
    <t>BRGE11</t>
  </si>
  <si>
    <t>BRGE12</t>
  </si>
  <si>
    <t>BRGE3</t>
  </si>
  <si>
    <t>BRGE5</t>
  </si>
  <si>
    <t>BRGE6</t>
  </si>
  <si>
    <t>BRGE7</t>
  </si>
  <si>
    <t>BRGE8</t>
  </si>
  <si>
    <t>BRIT3</t>
  </si>
  <si>
    <t>BRIV3</t>
  </si>
  <si>
    <t>BRIV4</t>
  </si>
  <si>
    <t>BRKM3</t>
  </si>
  <si>
    <t>BRKM5</t>
  </si>
  <si>
    <t>BRKM6</t>
  </si>
  <si>
    <t>BRML3</t>
  </si>
  <si>
    <t>BRPR3</t>
  </si>
  <si>
    <t>BRQB3</t>
  </si>
  <si>
    <t>BRSR3</t>
  </si>
  <si>
    <t>BRSR5</t>
  </si>
  <si>
    <t>BRSR6</t>
  </si>
  <si>
    <t>BSLI3</t>
  </si>
  <si>
    <t>BSLI4</t>
  </si>
  <si>
    <t>CALI3</t>
  </si>
  <si>
    <t>CALI4</t>
  </si>
  <si>
    <t>CAMB3</t>
  </si>
  <si>
    <t>CAML3</t>
  </si>
  <si>
    <t>CARD3</t>
  </si>
  <si>
    <t>CASH3</t>
  </si>
  <si>
    <t>CASN3</t>
  </si>
  <si>
    <t>CASN4</t>
  </si>
  <si>
    <t>CATA3</t>
  </si>
  <si>
    <t>CATA4</t>
  </si>
  <si>
    <t>CBAV3</t>
  </si>
  <si>
    <t>CBEE3</t>
  </si>
  <si>
    <t>CCRO3</t>
  </si>
  <si>
    <t>CEAB3</t>
  </si>
  <si>
    <t>CEBR3</t>
  </si>
  <si>
    <t>CEBR5</t>
  </si>
  <si>
    <t>CEBR6</t>
  </si>
  <si>
    <t>CEDO3</t>
  </si>
  <si>
    <t>CEDO4</t>
  </si>
  <si>
    <t>CEEB3</t>
  </si>
  <si>
    <t>CEEB5</t>
  </si>
  <si>
    <t>CEEB6</t>
  </si>
  <si>
    <t>CEED3</t>
  </si>
  <si>
    <t>CEED4</t>
  </si>
  <si>
    <t>CEGR3</t>
  </si>
  <si>
    <t>CEPE3</t>
  </si>
  <si>
    <t>CEPE5</t>
  </si>
  <si>
    <t>CEPE6</t>
  </si>
  <si>
    <t>CESP3</t>
  </si>
  <si>
    <t>CESP5</t>
  </si>
  <si>
    <t>CESP6</t>
  </si>
  <si>
    <t>CGAS3</t>
  </si>
  <si>
    <t>CGAS5</t>
  </si>
  <si>
    <t>CGRA3</t>
  </si>
  <si>
    <t>CGRA4</t>
  </si>
  <si>
    <t>CIEL3</t>
  </si>
  <si>
    <t>CLSA3</t>
  </si>
  <si>
    <t>CLSC3</t>
  </si>
  <si>
    <t>CLSC4</t>
  </si>
  <si>
    <t>CMIG3</t>
  </si>
  <si>
    <t>CMIG4</t>
  </si>
  <si>
    <t>CMIN3</t>
  </si>
  <si>
    <t>CMSA3</t>
  </si>
  <si>
    <t>CMSA4</t>
  </si>
  <si>
    <t>CNSY3</t>
  </si>
  <si>
    <t>COCE3</t>
  </si>
  <si>
    <t>COCE5</t>
  </si>
  <si>
    <t>COCE6</t>
  </si>
  <si>
    <t>COGN3</t>
  </si>
  <si>
    <t>CORR3</t>
  </si>
  <si>
    <t>CORR4</t>
  </si>
  <si>
    <t>CPFE3</t>
  </si>
  <si>
    <t>CPLE11</t>
  </si>
  <si>
    <t>CPLE3</t>
  </si>
  <si>
    <t>CPLE5</t>
  </si>
  <si>
    <t>CPLE6</t>
  </si>
  <si>
    <t>CRDE3</t>
  </si>
  <si>
    <t>CRFB3</t>
  </si>
  <si>
    <t>CRIV3</t>
  </si>
  <si>
    <t>CRIV4</t>
  </si>
  <si>
    <t>CRPG3</t>
  </si>
  <si>
    <t>CRPG5</t>
  </si>
  <si>
    <t>CRPG6</t>
  </si>
  <si>
    <t>CSAB3</t>
  </si>
  <si>
    <t>CSAB4</t>
  </si>
  <si>
    <t>CSAN3</t>
  </si>
  <si>
    <t>CSED3</t>
  </si>
  <si>
    <t>CSMG3</t>
  </si>
  <si>
    <t>CSNA3</t>
  </si>
  <si>
    <t>CSRN3</t>
  </si>
  <si>
    <t>CSRN5</t>
  </si>
  <si>
    <t>CSRN6</t>
  </si>
  <si>
    <t>CTCA3</t>
  </si>
  <si>
    <t>CTKA3</t>
  </si>
  <si>
    <t>CTKA4</t>
  </si>
  <si>
    <t>CTNM3</t>
  </si>
  <si>
    <t>CTNM4</t>
  </si>
  <si>
    <t>CTSA3</t>
  </si>
  <si>
    <t>CTSA4</t>
  </si>
  <si>
    <t>CURY3</t>
  </si>
  <si>
    <t>CVCB3</t>
  </si>
  <si>
    <t>CXSE3</t>
  </si>
  <si>
    <t>CYRE3</t>
  </si>
  <si>
    <t>DASA3</t>
  </si>
  <si>
    <t>DESK3</t>
  </si>
  <si>
    <t>DEXP3</t>
  </si>
  <si>
    <t>DEXP4</t>
  </si>
  <si>
    <t>DIRR3</t>
  </si>
  <si>
    <t>DMMO3</t>
  </si>
  <si>
    <t>DMVF3</t>
  </si>
  <si>
    <t>DOHL3</t>
  </si>
  <si>
    <t>DOHL4</t>
  </si>
  <si>
    <t>DOTZ3</t>
  </si>
  <si>
    <t>DTCY3</t>
  </si>
  <si>
    <t>DTCY4</t>
  </si>
  <si>
    <t>DXCO3</t>
  </si>
  <si>
    <t>EALT3</t>
  </si>
  <si>
    <t>EALT4</t>
  </si>
  <si>
    <t>ECOR3</t>
  </si>
  <si>
    <t>ECPR3</t>
  </si>
  <si>
    <t>ECPR4</t>
  </si>
  <si>
    <t>EEEL3</t>
  </si>
  <si>
    <t>EEEL4</t>
  </si>
  <si>
    <t>EGIE3</t>
  </si>
  <si>
    <t>EKTR3</t>
  </si>
  <si>
    <t>EKTR4</t>
  </si>
  <si>
    <t>ELET3</t>
  </si>
  <si>
    <t>ELET5</t>
  </si>
  <si>
    <t>ELET6</t>
  </si>
  <si>
    <t>ELMD3</t>
  </si>
  <si>
    <t>EMAE3</t>
  </si>
  <si>
    <t>EMAE4</t>
  </si>
  <si>
    <t>EMBR3</t>
  </si>
  <si>
    <t>ENAT3</t>
  </si>
  <si>
    <t>ENBR3</t>
  </si>
  <si>
    <t>ENEV3</t>
  </si>
  <si>
    <t>ENGI11</t>
  </si>
  <si>
    <t>ENGI3</t>
  </si>
  <si>
    <t>ENGI4</t>
  </si>
  <si>
    <t>ENJU3</t>
  </si>
  <si>
    <t>ENMT3</t>
  </si>
  <si>
    <t>ENMT4</t>
  </si>
  <si>
    <t>EPAR3</t>
  </si>
  <si>
    <t>EQPA3</t>
  </si>
  <si>
    <t>EQPA5</t>
  </si>
  <si>
    <t>EQPA6</t>
  </si>
  <si>
    <t>EQPA7</t>
  </si>
  <si>
    <t>EQTL3</t>
  </si>
  <si>
    <t>ESPA3</t>
  </si>
  <si>
    <t>ESTR3</t>
  </si>
  <si>
    <t>ESTR4</t>
  </si>
  <si>
    <t>ETER3</t>
  </si>
  <si>
    <t>EUCA3</t>
  </si>
  <si>
    <t>EUCA4</t>
  </si>
  <si>
    <t>EVEN3</t>
  </si>
  <si>
    <t>EZTC3</t>
  </si>
  <si>
    <t>FESA3</t>
  </si>
  <si>
    <t>FESA4</t>
  </si>
  <si>
    <t>FHER3</t>
  </si>
  <si>
    <t>FIGE3</t>
  </si>
  <si>
    <t>FIGE4</t>
  </si>
  <si>
    <t>FIQE3</t>
  </si>
  <si>
    <t>FLEX3</t>
  </si>
  <si>
    <t>FLRY3</t>
  </si>
  <si>
    <t>FNCN3</t>
  </si>
  <si>
    <t>FRAS3</t>
  </si>
  <si>
    <t>FRIO3</t>
  </si>
  <si>
    <t>FRTA3</t>
  </si>
  <si>
    <t>G2DI33</t>
  </si>
  <si>
    <t>GEPA3</t>
  </si>
  <si>
    <t>GEPA4</t>
  </si>
  <si>
    <t>GETT11</t>
  </si>
  <si>
    <t>GETT3</t>
  </si>
  <si>
    <t>GETT4</t>
  </si>
  <si>
    <t>GFSA3</t>
  </si>
  <si>
    <t>GGBR3</t>
  </si>
  <si>
    <t>GGBR4</t>
  </si>
  <si>
    <t>GGPS3</t>
  </si>
  <si>
    <t>GMAT3</t>
  </si>
  <si>
    <t>GNDI3</t>
  </si>
  <si>
    <t>GOAU3</t>
  </si>
  <si>
    <t>GOAU4</t>
  </si>
  <si>
    <t>GOLL4</t>
  </si>
  <si>
    <t>GPAR3</t>
  </si>
  <si>
    <t>GPIV33</t>
  </si>
  <si>
    <t>GRAO3</t>
  </si>
  <si>
    <t>GRND3</t>
  </si>
  <si>
    <t>GSHP3</t>
  </si>
  <si>
    <t>GUAR3</t>
  </si>
  <si>
    <t>HAGA3</t>
  </si>
  <si>
    <t>HAGA4</t>
  </si>
  <si>
    <t>HAPV3</t>
  </si>
  <si>
    <t>HBOR3</t>
  </si>
  <si>
    <t>HBRE3</t>
  </si>
  <si>
    <t>HBSA3</t>
  </si>
  <si>
    <t>HBTS5</t>
  </si>
  <si>
    <t>HETA3</t>
  </si>
  <si>
    <t>HETA4</t>
  </si>
  <si>
    <t>HOOT3</t>
  </si>
  <si>
    <t>HOOT4</t>
  </si>
  <si>
    <t>HYPE3</t>
  </si>
  <si>
    <t>IFCM3</t>
  </si>
  <si>
    <t>IGBR3</t>
  </si>
  <si>
    <t>IGSN3</t>
  </si>
  <si>
    <t>IGTA3</t>
  </si>
  <si>
    <t>INEP3</t>
  </si>
  <si>
    <t>INEP4</t>
  </si>
  <si>
    <t>INNT3</t>
  </si>
  <si>
    <t>INTB3</t>
  </si>
  <si>
    <t>IRBR3</t>
  </si>
  <si>
    <t>ITSA3</t>
  </si>
  <si>
    <t>ITUB3</t>
  </si>
  <si>
    <t>ITUB4</t>
  </si>
  <si>
    <t>JALL3</t>
  </si>
  <si>
    <t>JBSS3</t>
  </si>
  <si>
    <t>JHSF3</t>
  </si>
  <si>
    <t>JOPA3</t>
  </si>
  <si>
    <t>JOPA4</t>
  </si>
  <si>
    <t>JSLG3</t>
  </si>
  <si>
    <t>KEPL3</t>
  </si>
  <si>
    <t>KLBN11</t>
  </si>
  <si>
    <t>KLBN3</t>
  </si>
  <si>
    <t>KLBN4</t>
  </si>
  <si>
    <t>KRSA3</t>
  </si>
  <si>
    <t>LAME3</t>
  </si>
  <si>
    <t>LAME4</t>
  </si>
  <si>
    <t>LAND3</t>
  </si>
  <si>
    <t>LAVV3</t>
  </si>
  <si>
    <t>LCAM3</t>
  </si>
  <si>
    <t>LEVE3</t>
  </si>
  <si>
    <t>LIGT3</t>
  </si>
  <si>
    <t>LIPR3</t>
  </si>
  <si>
    <t>LJQQ3</t>
  </si>
  <si>
    <t>LLIS3</t>
  </si>
  <si>
    <t>LOGG3</t>
  </si>
  <si>
    <t>LOGN3</t>
  </si>
  <si>
    <t>LPSB3</t>
  </si>
  <si>
    <t>LREN3</t>
  </si>
  <si>
    <t>LTEL3B</t>
  </si>
  <si>
    <t>LUPA3</t>
  </si>
  <si>
    <t>LUXM3</t>
  </si>
  <si>
    <t>LUXM4</t>
  </si>
  <si>
    <t>LVTC3</t>
  </si>
  <si>
    <t>LWSA3</t>
  </si>
  <si>
    <t>MAPT3</t>
  </si>
  <si>
    <t>MAPT4</t>
  </si>
  <si>
    <t>MATD3</t>
  </si>
  <si>
    <t>MBLY3</t>
  </si>
  <si>
    <t>MDIA3</t>
  </si>
  <si>
    <t>MDNE3</t>
  </si>
  <si>
    <t>MEAL3</t>
  </si>
  <si>
    <t>MELK3</t>
  </si>
  <si>
    <t>MERC3</t>
  </si>
  <si>
    <t>MERC4</t>
  </si>
  <si>
    <t>MGEL3</t>
  </si>
  <si>
    <t>MGEL4</t>
  </si>
  <si>
    <t>MGLU3</t>
  </si>
  <si>
    <t>MILS3</t>
  </si>
  <si>
    <t>MLAS3</t>
  </si>
  <si>
    <t>MMXM3</t>
  </si>
  <si>
    <t>MNDL3</t>
  </si>
  <si>
    <t>MNPR3</t>
  </si>
  <si>
    <t>MOAR3</t>
  </si>
  <si>
    <t>MODL11</t>
  </si>
  <si>
    <t>MODL3</t>
  </si>
  <si>
    <t>MODL4</t>
  </si>
  <si>
    <t>MOSI3</t>
  </si>
  <si>
    <t>MOVI3</t>
  </si>
  <si>
    <t>MRFG3</t>
  </si>
  <si>
    <t>MRSA3B</t>
  </si>
  <si>
    <t>MRSA5B</t>
  </si>
  <si>
    <t>MRSA6B</t>
  </si>
  <si>
    <t>MRVE3</t>
  </si>
  <si>
    <t>MSPA3</t>
  </si>
  <si>
    <t>MSPA4</t>
  </si>
  <si>
    <t>MSRO3</t>
  </si>
  <si>
    <t>MTIG3</t>
  </si>
  <si>
    <t>MTIG4</t>
  </si>
  <si>
    <t>MTRE3</t>
  </si>
  <si>
    <t>MTSA3</t>
  </si>
  <si>
    <t>MTSA4</t>
  </si>
  <si>
    <t>MULT3</t>
  </si>
  <si>
    <t>MWET3</t>
  </si>
  <si>
    <t>MWET4</t>
  </si>
  <si>
    <t>MYPK3</t>
  </si>
  <si>
    <t>NEMO3</t>
  </si>
  <si>
    <t>NEMO5</t>
  </si>
  <si>
    <t>NEMO6</t>
  </si>
  <si>
    <t>NEOE3</t>
  </si>
  <si>
    <t>NGRD3</t>
  </si>
  <si>
    <t>NINJ3</t>
  </si>
  <si>
    <t>NORD3</t>
  </si>
  <si>
    <t>NRTQ3</t>
  </si>
  <si>
    <t>NTCO3</t>
  </si>
  <si>
    <t>NUTR3</t>
  </si>
  <si>
    <t>ODER4</t>
  </si>
  <si>
    <t>ODPV3</t>
  </si>
  <si>
    <t>OFSA3</t>
  </si>
  <si>
    <t>OIBR3</t>
  </si>
  <si>
    <t>OIBR4</t>
  </si>
  <si>
    <t>OMGE3</t>
  </si>
  <si>
    <t>ONCO3</t>
  </si>
  <si>
    <t>OPCT3</t>
  </si>
  <si>
    <t>ORVR3</t>
  </si>
  <si>
    <t>OSXB3</t>
  </si>
  <si>
    <t>PARD3</t>
  </si>
  <si>
    <t>PATI3</t>
  </si>
  <si>
    <t>PATI4</t>
  </si>
  <si>
    <t>PCAR3</t>
  </si>
  <si>
    <t>PDGR3</t>
  </si>
  <si>
    <t>PDTC3</t>
  </si>
  <si>
    <t>PEAB3</t>
  </si>
  <si>
    <t>PEAB4</t>
  </si>
  <si>
    <t>PETR3</t>
  </si>
  <si>
    <t>PETR4</t>
  </si>
  <si>
    <t>PETZ3</t>
  </si>
  <si>
    <t>PFRM3</t>
  </si>
  <si>
    <t>PGMN3</t>
  </si>
  <si>
    <t>PINE3</t>
  </si>
  <si>
    <t>PINE4</t>
  </si>
  <si>
    <t>PLAS3</t>
  </si>
  <si>
    <t>PLPL3</t>
  </si>
  <si>
    <t>PMAM3</t>
  </si>
  <si>
    <t>PNVL3</t>
  </si>
  <si>
    <t>POMO3</t>
  </si>
  <si>
    <t>POMO4</t>
  </si>
  <si>
    <t>PORT3</t>
  </si>
  <si>
    <t>POSI3</t>
  </si>
  <si>
    <t>POWE3</t>
  </si>
  <si>
    <t>PPAR3</t>
  </si>
  <si>
    <t>PPLA11</t>
  </si>
  <si>
    <t>PRIO3</t>
  </si>
  <si>
    <t>PRNR3</t>
  </si>
  <si>
    <t>PSSA3</t>
  </si>
  <si>
    <t>PTBL3</t>
  </si>
  <si>
    <t>PTCA11</t>
  </si>
  <si>
    <t>PTCA3</t>
  </si>
  <si>
    <t>PTNT3</t>
  </si>
  <si>
    <t>PTNT4</t>
  </si>
  <si>
    <t>QUAL3</t>
  </si>
  <si>
    <t>QUSW3</t>
  </si>
  <si>
    <t>QVQP3B</t>
  </si>
  <si>
    <t>RADL3</t>
  </si>
  <si>
    <t>RAIL3</t>
  </si>
  <si>
    <t>RAIZ4</t>
  </si>
  <si>
    <t>RANI3</t>
  </si>
  <si>
    <t>RAPT3</t>
  </si>
  <si>
    <t>RAPT4</t>
  </si>
  <si>
    <t>RCSL3</t>
  </si>
  <si>
    <t>RCSL4</t>
  </si>
  <si>
    <t>RDNI3</t>
  </si>
  <si>
    <t>RDOR3</t>
  </si>
  <si>
    <t>RECV3</t>
  </si>
  <si>
    <t>REDE3</t>
  </si>
  <si>
    <t>RENT3</t>
  </si>
  <si>
    <t>RNEW11</t>
  </si>
  <si>
    <t>RNEW3</t>
  </si>
  <si>
    <t>RNEW4</t>
  </si>
  <si>
    <t>ROMI3</t>
  </si>
  <si>
    <t>RPAD3</t>
  </si>
  <si>
    <t>RPAD5</t>
  </si>
  <si>
    <t>RPAD6</t>
  </si>
  <si>
    <t>RPMG3</t>
  </si>
  <si>
    <t>RRRP3</t>
  </si>
  <si>
    <t>RSID3</t>
  </si>
  <si>
    <t>RSUL3</t>
  </si>
  <si>
    <t>RSUL4</t>
  </si>
  <si>
    <t>SANB11</t>
  </si>
  <si>
    <t>SANB3</t>
  </si>
  <si>
    <t>SANB4</t>
  </si>
  <si>
    <t>SAPR11</t>
  </si>
  <si>
    <t>SAPR3</t>
  </si>
  <si>
    <t>SAPR4</t>
  </si>
  <si>
    <t>SBFG3</t>
  </si>
  <si>
    <t>SBSP3</t>
  </si>
  <si>
    <t>SCAR3</t>
  </si>
  <si>
    <t>SEER3</t>
  </si>
  <si>
    <t>SEQL3</t>
  </si>
  <si>
    <t>SGPS3</t>
  </si>
  <si>
    <t>SHOW3</t>
  </si>
  <si>
    <t>SHUL3</t>
  </si>
  <si>
    <t>SHUL4</t>
  </si>
  <si>
    <t>SIMH3</t>
  </si>
  <si>
    <t>SLCE3</t>
  </si>
  <si>
    <t>SLED3</t>
  </si>
  <si>
    <t>SLED4</t>
  </si>
  <si>
    <t>SMFT3</t>
  </si>
  <si>
    <t>SMTO3</t>
  </si>
  <si>
    <t>SNSY3</t>
  </si>
  <si>
    <t>SNSY5</t>
  </si>
  <si>
    <t>SNSY6</t>
  </si>
  <si>
    <t>SOJA3</t>
  </si>
  <si>
    <t>SOMA3</t>
  </si>
  <si>
    <t>SOND3</t>
  </si>
  <si>
    <t>SOND5</t>
  </si>
  <si>
    <t>SOND6</t>
  </si>
  <si>
    <t>SQIA3</t>
  </si>
  <si>
    <t>STBP3</t>
  </si>
  <si>
    <t>STKF3</t>
  </si>
  <si>
    <t>STTR3</t>
  </si>
  <si>
    <t>SULA11</t>
  </si>
  <si>
    <t>SULA3</t>
  </si>
  <si>
    <t>SULA4</t>
  </si>
  <si>
    <t>SUZB3</t>
  </si>
  <si>
    <t>SYNE3</t>
  </si>
  <si>
    <t>TAEE11</t>
  </si>
  <si>
    <t>TAEE3</t>
  </si>
  <si>
    <t>TAEE4</t>
  </si>
  <si>
    <t>TASA3</t>
  </si>
  <si>
    <t>TASA4</t>
  </si>
  <si>
    <t>TCNO3</t>
  </si>
  <si>
    <t>TCNO4</t>
  </si>
  <si>
    <t>TCSA3</t>
  </si>
  <si>
    <t>TECN3</t>
  </si>
  <si>
    <t>TEKA3</t>
  </si>
  <si>
    <t>TEKA4</t>
  </si>
  <si>
    <t>TELB3</t>
  </si>
  <si>
    <t>TELB4</t>
  </si>
  <si>
    <t>TEND3</t>
  </si>
  <si>
    <t>TFCO4</t>
  </si>
  <si>
    <t>TGMA3</t>
  </si>
  <si>
    <t>TIMS3</t>
  </si>
  <si>
    <t>TKNO3</t>
  </si>
  <si>
    <t>TKNO4</t>
  </si>
  <si>
    <t>TOTS3</t>
  </si>
  <si>
    <t>TPIS3</t>
  </si>
  <si>
    <t>TRAD3</t>
  </si>
  <si>
    <t>TRIS3</t>
  </si>
  <si>
    <t>TRPL3</t>
  </si>
  <si>
    <t>TRPL4</t>
  </si>
  <si>
    <t>TTEN3</t>
  </si>
  <si>
    <t>TUPY3</t>
  </si>
  <si>
    <t>TXRX3</t>
  </si>
  <si>
    <t>TXRX4</t>
  </si>
  <si>
    <t>UCAS3</t>
  </si>
  <si>
    <t>UGPA3</t>
  </si>
  <si>
    <t>UNIP3</t>
  </si>
  <si>
    <t>UNIP5</t>
  </si>
  <si>
    <t>UNIP6</t>
  </si>
  <si>
    <t>USIM3</t>
  </si>
  <si>
    <t>USIM5</t>
  </si>
  <si>
    <t>USIM6</t>
  </si>
  <si>
    <t>VALE3</t>
  </si>
  <si>
    <t>VAMO3</t>
  </si>
  <si>
    <t>VBBR3</t>
  </si>
  <si>
    <t>VIIA3</t>
  </si>
  <si>
    <t>VITT3</t>
  </si>
  <si>
    <t>VIVA3</t>
  </si>
  <si>
    <t>VIVR3</t>
  </si>
  <si>
    <t>VIVT3</t>
  </si>
  <si>
    <t>VLID3</t>
  </si>
  <si>
    <t>VULC3</t>
  </si>
  <si>
    <t>VVEO3</t>
  </si>
  <si>
    <t>WEGE3</t>
  </si>
  <si>
    <t>WEST3</t>
  </si>
  <si>
    <t>WHRL3</t>
  </si>
  <si>
    <t>WHRL4</t>
  </si>
  <si>
    <t>WIZS3</t>
  </si>
  <si>
    <t>WLMM3</t>
  </si>
  <si>
    <t>WLMM4</t>
  </si>
  <si>
    <t>YDUQ3</t>
  </si>
  <si>
    <t>Ticker</t>
  </si>
  <si>
    <t>Setor</t>
  </si>
  <si>
    <t>3r Petroleum</t>
  </si>
  <si>
    <t>Petróleo e Gas</t>
  </si>
  <si>
    <t>3tentos</t>
  </si>
  <si>
    <t>Agro e Pesca</t>
  </si>
  <si>
    <t>524 Particip</t>
  </si>
  <si>
    <t>Energia Elétrica</t>
  </si>
  <si>
    <t>Abc Brasil</t>
  </si>
  <si>
    <t>Finanças e Seguros</t>
  </si>
  <si>
    <t>Aco Altona</t>
  </si>
  <si>
    <t>Siderur &amp; Metalur</t>
  </si>
  <si>
    <t>Aeris</t>
  </si>
  <si>
    <t>Máquinas Indust</t>
  </si>
  <si>
    <t>AES Brasil</t>
  </si>
  <si>
    <t>Afluente T</t>
  </si>
  <si>
    <t>Agribrasil</t>
  </si>
  <si>
    <t>Agrogalaxy</t>
  </si>
  <si>
    <t>Alfa Consorc</t>
  </si>
  <si>
    <t>Outros</t>
  </si>
  <si>
    <t>Alfa Financ</t>
  </si>
  <si>
    <t>Alfa Holding</t>
  </si>
  <si>
    <t>Alfa Invest</t>
  </si>
  <si>
    <t>Alianscsonae</t>
  </si>
  <si>
    <t>Aliperti</t>
  </si>
  <si>
    <t>FRRN3B</t>
  </si>
  <si>
    <t>All Norte</t>
  </si>
  <si>
    <t>Transporte Serviç</t>
  </si>
  <si>
    <t>FRRN5B</t>
  </si>
  <si>
    <t>FRRN6B</t>
  </si>
  <si>
    <t>Alliar</t>
  </si>
  <si>
    <t>Allied</t>
  </si>
  <si>
    <t>Comércio</t>
  </si>
  <si>
    <t>Alpargatas</t>
  </si>
  <si>
    <t>Textil</t>
  </si>
  <si>
    <t>Alper S.A.</t>
  </si>
  <si>
    <t>Alphaville</t>
  </si>
  <si>
    <t>Construção</t>
  </si>
  <si>
    <t>Alupar</t>
  </si>
  <si>
    <t>Amazonia</t>
  </si>
  <si>
    <t>Ambev S/A</t>
  </si>
  <si>
    <t>Alimentos e Beb</t>
  </si>
  <si>
    <t>Ambipar</t>
  </si>
  <si>
    <t>Americanas</t>
  </si>
  <si>
    <t>Ampla Energ</t>
  </si>
  <si>
    <t>Anima</t>
  </si>
  <si>
    <t>Arezzo Co</t>
  </si>
  <si>
    <t>Armac</t>
  </si>
  <si>
    <t>Assai</t>
  </si>
  <si>
    <t>Atmasa</t>
  </si>
  <si>
    <t>Atompar</t>
  </si>
  <si>
    <t>Telecomunicações</t>
  </si>
  <si>
    <t>Aura 360</t>
  </si>
  <si>
    <t>Mineração</t>
  </si>
  <si>
    <t>Azevedo</t>
  </si>
  <si>
    <t>Azul</t>
  </si>
  <si>
    <t>B Tech Eqi</t>
  </si>
  <si>
    <t>B3</t>
  </si>
  <si>
    <t>Bahema</t>
  </si>
  <si>
    <t>Banco BMG</t>
  </si>
  <si>
    <t>Banco Inter</t>
  </si>
  <si>
    <t>Banco Pan</t>
  </si>
  <si>
    <t>Banese</t>
  </si>
  <si>
    <t>Banestes</t>
  </si>
  <si>
    <t>Banpara</t>
  </si>
  <si>
    <t>Banrisul</t>
  </si>
  <si>
    <t>Bardella</t>
  </si>
  <si>
    <t>Baumer</t>
  </si>
  <si>
    <t>Bbmlogistica</t>
  </si>
  <si>
    <t>BBSeguridade</t>
  </si>
  <si>
    <t>Bemobi Tech</t>
  </si>
  <si>
    <t>Software e Dados</t>
  </si>
  <si>
    <t>BETP3B</t>
  </si>
  <si>
    <t>Betapart</t>
  </si>
  <si>
    <t>Bic Monark</t>
  </si>
  <si>
    <t>Veiculos e peças</t>
  </si>
  <si>
    <t>Biomm</t>
  </si>
  <si>
    <t>Bk Brasil</t>
  </si>
  <si>
    <t>Blau</t>
  </si>
  <si>
    <t>Química</t>
  </si>
  <si>
    <t>Boa Safra</t>
  </si>
  <si>
    <t>Boa Vista</t>
  </si>
  <si>
    <t>Bombril</t>
  </si>
  <si>
    <t>BR Brokers</t>
  </si>
  <si>
    <t>BR Malls Par</t>
  </si>
  <si>
    <t>BR Partners</t>
  </si>
  <si>
    <t>BR Propert</t>
  </si>
  <si>
    <t>Bradesco</t>
  </si>
  <si>
    <t>Bradespar</t>
  </si>
  <si>
    <t>Brasil</t>
  </si>
  <si>
    <t>Brasilagro</t>
  </si>
  <si>
    <t>Braskem</t>
  </si>
  <si>
    <t>BRB Banco</t>
  </si>
  <si>
    <t>BRF SA</t>
  </si>
  <si>
    <t>Brisanet</t>
  </si>
  <si>
    <t>Brq</t>
  </si>
  <si>
    <t>Btgp Banco</t>
  </si>
  <si>
    <t>CABI3B</t>
  </si>
  <si>
    <t>Cabinda Part</t>
  </si>
  <si>
    <t>CACO3B</t>
  </si>
  <si>
    <t>Caconde Part</t>
  </si>
  <si>
    <t>Caixa Seguri</t>
  </si>
  <si>
    <t>Cambuci</t>
  </si>
  <si>
    <t>Camil</t>
  </si>
  <si>
    <t>Carrefour BR</t>
  </si>
  <si>
    <t>Casan</t>
  </si>
  <si>
    <t>Cba</t>
  </si>
  <si>
    <t>CCR SA</t>
  </si>
  <si>
    <t>Cea Modas</t>
  </si>
  <si>
    <t>Ceb</t>
  </si>
  <si>
    <t>Cedro</t>
  </si>
  <si>
    <t>Ceee-D</t>
  </si>
  <si>
    <t>Ceee-T</t>
  </si>
  <si>
    <t>Ceg</t>
  </si>
  <si>
    <t>Celesc</t>
  </si>
  <si>
    <t>Celgpar</t>
  </si>
  <si>
    <t>Celpe</t>
  </si>
  <si>
    <t>Cemepe</t>
  </si>
  <si>
    <t>Cemig</t>
  </si>
  <si>
    <t>Cesp</t>
  </si>
  <si>
    <t>Cielo</t>
  </si>
  <si>
    <t>Cims</t>
  </si>
  <si>
    <t>Cinesystem</t>
  </si>
  <si>
    <t>Clearsale</t>
  </si>
  <si>
    <t>Coelba</t>
  </si>
  <si>
    <t>Coelce</t>
  </si>
  <si>
    <t>Cogna ON</t>
  </si>
  <si>
    <t>COMR3</t>
  </si>
  <si>
    <t>Comerc</t>
  </si>
  <si>
    <t>Comgas</t>
  </si>
  <si>
    <t>PASS3</t>
  </si>
  <si>
    <t>Compass Gas</t>
  </si>
  <si>
    <t>PASS6</t>
  </si>
  <si>
    <t>CRTE3B</t>
  </si>
  <si>
    <t>Conc Rio Ter</t>
  </si>
  <si>
    <t>CRTE5B</t>
  </si>
  <si>
    <t>Const A Lind</t>
  </si>
  <si>
    <t>Copasa</t>
  </si>
  <si>
    <t>Copel</t>
  </si>
  <si>
    <t>Cor Ribeiro</t>
  </si>
  <si>
    <t>Cosan</t>
  </si>
  <si>
    <t>Cosern</t>
  </si>
  <si>
    <t>Coteminas</t>
  </si>
  <si>
    <t>CPFL Energia</t>
  </si>
  <si>
    <t>Cr2</t>
  </si>
  <si>
    <t>Cristal</t>
  </si>
  <si>
    <t>Cruzeiro Edu</t>
  </si>
  <si>
    <t>Csn Mineracao</t>
  </si>
  <si>
    <t>Csu Cardsyst</t>
  </si>
  <si>
    <t>Ctc S.A.</t>
  </si>
  <si>
    <t>Cury S/A</t>
  </si>
  <si>
    <t>Cvc Brasil</t>
  </si>
  <si>
    <t>Cyrela Realt</t>
  </si>
  <si>
    <t>D1000vfarma</t>
  </si>
  <si>
    <t>Dasa</t>
  </si>
  <si>
    <t>Desktopsigma</t>
  </si>
  <si>
    <t>Dexco</t>
  </si>
  <si>
    <t>Dexxos Par</t>
  </si>
  <si>
    <t>Dimed</t>
  </si>
  <si>
    <t>Direcional</t>
  </si>
  <si>
    <t>Dohler</t>
  </si>
  <si>
    <t>Dommo</t>
  </si>
  <si>
    <t>Dotz SA</t>
  </si>
  <si>
    <t>Dtcom Direct</t>
  </si>
  <si>
    <t>Ecorodovias</t>
  </si>
  <si>
    <t>Elektro</t>
  </si>
  <si>
    <t>Eletrobras</t>
  </si>
  <si>
    <t>Eletromidia</t>
  </si>
  <si>
    <t>Eletropar</t>
  </si>
  <si>
    <t>Emae</t>
  </si>
  <si>
    <t>Embpar S/A</t>
  </si>
  <si>
    <t>Embraer</t>
  </si>
  <si>
    <t>Enauta Part</t>
  </si>
  <si>
    <t>Encorpar</t>
  </si>
  <si>
    <t>Energias BR</t>
  </si>
  <si>
    <t>Energisa</t>
  </si>
  <si>
    <t>Energisa Mt</t>
  </si>
  <si>
    <t>Eneva</t>
  </si>
  <si>
    <t>Engie Brasil</t>
  </si>
  <si>
    <t>Enjoei</t>
  </si>
  <si>
    <t>EQMA3B</t>
  </si>
  <si>
    <t>Eqtl Maranhao</t>
  </si>
  <si>
    <t>EQMA5B</t>
  </si>
  <si>
    <t>EQMA6B</t>
  </si>
  <si>
    <t>Eqtl Para</t>
  </si>
  <si>
    <t>Equatorial</t>
  </si>
  <si>
    <t>Espacolaser</t>
  </si>
  <si>
    <t>Estapar</t>
  </si>
  <si>
    <t>Estrela</t>
  </si>
  <si>
    <t>Eternit</t>
  </si>
  <si>
    <t>Minerais não Met</t>
  </si>
  <si>
    <t>Eucatex</t>
  </si>
  <si>
    <t>Even</t>
  </si>
  <si>
    <t>BAUH3</t>
  </si>
  <si>
    <t>Excelsior</t>
  </si>
  <si>
    <t>Eztec</t>
  </si>
  <si>
    <t>Fer Heringer</t>
  </si>
  <si>
    <t>Ferbasa</t>
  </si>
  <si>
    <t>Finansinos</t>
  </si>
  <si>
    <t>Fleury</t>
  </si>
  <si>
    <t>Flex S/A</t>
  </si>
  <si>
    <t>Focus ON</t>
  </si>
  <si>
    <t>Fras-Le</t>
  </si>
  <si>
    <t>G2d Invest</t>
  </si>
  <si>
    <t>Gafisa</t>
  </si>
  <si>
    <t>OPGM3B</t>
  </si>
  <si>
    <t>Gama Part</t>
  </si>
  <si>
    <t>Generalshopp</t>
  </si>
  <si>
    <t>Ger Paranap</t>
  </si>
  <si>
    <t>Gerdau</t>
  </si>
  <si>
    <t>Gerdau Met</t>
  </si>
  <si>
    <t>Getnet BR</t>
  </si>
  <si>
    <t>Getninjas</t>
  </si>
  <si>
    <t>Gol</t>
  </si>
  <si>
    <t>GP Invest</t>
  </si>
  <si>
    <t>Gps</t>
  </si>
  <si>
    <t>Grazziotin</t>
  </si>
  <si>
    <t>Grendene</t>
  </si>
  <si>
    <t>Grupo Mateus</t>
  </si>
  <si>
    <t>Grupo Natura</t>
  </si>
  <si>
    <t>Grupo Sbf</t>
  </si>
  <si>
    <t>Grupo Soma</t>
  </si>
  <si>
    <t>Guararapes</t>
  </si>
  <si>
    <t>HBTS3</t>
  </si>
  <si>
    <t>Habitasul</t>
  </si>
  <si>
    <t>HBTS6</t>
  </si>
  <si>
    <t>Haga S/A</t>
  </si>
  <si>
    <t>Hapvida</t>
  </si>
  <si>
    <t>Hbr Realty</t>
  </si>
  <si>
    <t>Helbor</t>
  </si>
  <si>
    <t>Hercules</t>
  </si>
  <si>
    <t>Hidrovias</t>
  </si>
  <si>
    <t>Hoteis Othon</t>
  </si>
  <si>
    <t>Hypera</t>
  </si>
  <si>
    <t>IGB S/A</t>
  </si>
  <si>
    <t>Eletroeletrônicos</t>
  </si>
  <si>
    <t>Igua SA</t>
  </si>
  <si>
    <t>Iguatemi</t>
  </si>
  <si>
    <t>Ihpardini</t>
  </si>
  <si>
    <t>Imc S/A</t>
  </si>
  <si>
    <t>Ind Cataguas</t>
  </si>
  <si>
    <t>Inds Romi</t>
  </si>
  <si>
    <t>Inepar</t>
  </si>
  <si>
    <t>Infracomm</t>
  </si>
  <si>
    <t>Intelbras</t>
  </si>
  <si>
    <t>Inter SA</t>
  </si>
  <si>
    <t>Intermedica</t>
  </si>
  <si>
    <t>IVPR3B</t>
  </si>
  <si>
    <t>Invepar</t>
  </si>
  <si>
    <t>IVPR4B</t>
  </si>
  <si>
    <t>Invest Bemge</t>
  </si>
  <si>
    <t>Iochp-Maxion</t>
  </si>
  <si>
    <t>Irani</t>
  </si>
  <si>
    <t>Papel e Celulose</t>
  </si>
  <si>
    <t>Irbbrasil Re</t>
  </si>
  <si>
    <t>Itausa</t>
  </si>
  <si>
    <t>ItauUnibanco</t>
  </si>
  <si>
    <t>Jallesmachad</t>
  </si>
  <si>
    <t>JBS</t>
  </si>
  <si>
    <t>JPSA3</t>
  </si>
  <si>
    <t>Jereissati</t>
  </si>
  <si>
    <t>JHSF Part</t>
  </si>
  <si>
    <t>Josapar</t>
  </si>
  <si>
    <t>JSL</t>
  </si>
  <si>
    <t>KLAS3</t>
  </si>
  <si>
    <t>Kallas</t>
  </si>
  <si>
    <t>Karsten</t>
  </si>
  <si>
    <t>Kepler Weber</t>
  </si>
  <si>
    <t>Klabin S/A</t>
  </si>
  <si>
    <t>Kora Saude</t>
  </si>
  <si>
    <t>Lavvi</t>
  </si>
  <si>
    <t>LLBI3</t>
  </si>
  <si>
    <t>Le Biscuit</t>
  </si>
  <si>
    <t>LLBI4</t>
  </si>
  <si>
    <t>Le Lis Blanc</t>
  </si>
  <si>
    <t>LMED3</t>
  </si>
  <si>
    <t>Lifemed</t>
  </si>
  <si>
    <t>Light S/A</t>
  </si>
  <si>
    <t>Litel</t>
  </si>
  <si>
    <t>LTLA3B</t>
  </si>
  <si>
    <t>Litela</t>
  </si>
  <si>
    <t>Localiza</t>
  </si>
  <si>
    <t>Locamerica</t>
  </si>
  <si>
    <t>Locaweb</t>
  </si>
  <si>
    <t>Log Com Prop</t>
  </si>
  <si>
    <t>Log-In</t>
  </si>
  <si>
    <t>Lojas Americ</t>
  </si>
  <si>
    <t>LAME99</t>
  </si>
  <si>
    <t>LAME98</t>
  </si>
  <si>
    <t>Lojas Marisa</t>
  </si>
  <si>
    <t>Lojas Renner</t>
  </si>
  <si>
    <t>Lopes Brasil</t>
  </si>
  <si>
    <t>Lupatech</t>
  </si>
  <si>
    <t>M.Diasbranco</t>
  </si>
  <si>
    <t>Maestroloc</t>
  </si>
  <si>
    <t>Magaz Luiza</t>
  </si>
  <si>
    <t>Mangels Indl</t>
  </si>
  <si>
    <t>Marcopolo</t>
  </si>
  <si>
    <t>Marfrig</t>
  </si>
  <si>
    <t>Mater Dei</t>
  </si>
  <si>
    <t>Melhor SP</t>
  </si>
  <si>
    <t>Meliuz</t>
  </si>
  <si>
    <t>Melnick</t>
  </si>
  <si>
    <t>MNZC3B</t>
  </si>
  <si>
    <t>Menezes Cort</t>
  </si>
  <si>
    <t>Merc Brasil</t>
  </si>
  <si>
    <t>Merc Financ</t>
  </si>
  <si>
    <t>Merc Invest</t>
  </si>
  <si>
    <t>Metal Iguacu</t>
  </si>
  <si>
    <t>Metal Leve</t>
  </si>
  <si>
    <t>Metalfrio</t>
  </si>
  <si>
    <t>Metisa</t>
  </si>
  <si>
    <t>Mills</t>
  </si>
  <si>
    <t>MMAQ3</t>
  </si>
  <si>
    <t>Minasmaquina</t>
  </si>
  <si>
    <t>MMAQ4</t>
  </si>
  <si>
    <t>Minerva</t>
  </si>
  <si>
    <t>Minupar</t>
  </si>
  <si>
    <t>Mitre Realty</t>
  </si>
  <si>
    <t>MMX Miner</t>
  </si>
  <si>
    <t>Mobly</t>
  </si>
  <si>
    <t>Modalmais</t>
  </si>
  <si>
    <t>Mont Aranha</t>
  </si>
  <si>
    <t>Mosaico</t>
  </si>
  <si>
    <t>Moura Dubeux</t>
  </si>
  <si>
    <t>Movida</t>
  </si>
  <si>
    <t>Mrs Logist</t>
  </si>
  <si>
    <t>MRV</t>
  </si>
  <si>
    <t>Multilaser</t>
  </si>
  <si>
    <t>Multiplan</t>
  </si>
  <si>
    <t>Mundial</t>
  </si>
  <si>
    <t>Neoenergia</t>
  </si>
  <si>
    <t>Neogrid</t>
  </si>
  <si>
    <t>Nord Brasil</t>
  </si>
  <si>
    <t>Nordon Met</t>
  </si>
  <si>
    <t>Nortcquimica</t>
  </si>
  <si>
    <t>Nutriplant</t>
  </si>
  <si>
    <t>Oceanpact</t>
  </si>
  <si>
    <t>ODER3</t>
  </si>
  <si>
    <t>Oderich</t>
  </si>
  <si>
    <t>Odontoprev</t>
  </si>
  <si>
    <t>Oi</t>
  </si>
  <si>
    <t>Omega Ger</t>
  </si>
  <si>
    <t>Oncoclinicas</t>
  </si>
  <si>
    <t>OPHE3B</t>
  </si>
  <si>
    <t>Opport Energ</t>
  </si>
  <si>
    <t>Orizon</t>
  </si>
  <si>
    <t>OSX Brasil</t>
  </si>
  <si>
    <t>Ourofino S/A</t>
  </si>
  <si>
    <t>P.Acucar-Cbd</t>
  </si>
  <si>
    <t>PCAR99</t>
  </si>
  <si>
    <t>Padtec</t>
  </si>
  <si>
    <t>Pague Menos</t>
  </si>
  <si>
    <t>Panatlantica</t>
  </si>
  <si>
    <t>Par Al Bahia</t>
  </si>
  <si>
    <t>Paranapanema</t>
  </si>
  <si>
    <t>PDG Realt</t>
  </si>
  <si>
    <t>Pet Manguinh</t>
  </si>
  <si>
    <t>Petrobras</t>
  </si>
  <si>
    <t>Petrorecsa</t>
  </si>
  <si>
    <t>Petrorio</t>
  </si>
  <si>
    <t>Pettenati</t>
  </si>
  <si>
    <t>Petz</t>
  </si>
  <si>
    <t>Pine</t>
  </si>
  <si>
    <t>Planoeplano</t>
  </si>
  <si>
    <t>Plascar Part</t>
  </si>
  <si>
    <t>Polpar</t>
  </si>
  <si>
    <t>Pomifrutas</t>
  </si>
  <si>
    <t>Porto Seguro</t>
  </si>
  <si>
    <t>Portobello</t>
  </si>
  <si>
    <t>Positivo Tec</t>
  </si>
  <si>
    <t>Ppla</t>
  </si>
  <si>
    <t>Pratica</t>
  </si>
  <si>
    <t>Priner</t>
  </si>
  <si>
    <t>Profarma</t>
  </si>
  <si>
    <t>PRPT3B</t>
  </si>
  <si>
    <t>Prompt Part</t>
  </si>
  <si>
    <t>Qualicorp</t>
  </si>
  <si>
    <t>Quality Soft</t>
  </si>
  <si>
    <t>Quero-Quero</t>
  </si>
  <si>
    <t>RaiaDrogasil</t>
  </si>
  <si>
    <t>Raizen</t>
  </si>
  <si>
    <t>Randon Part</t>
  </si>
  <si>
    <t>Recrusul</t>
  </si>
  <si>
    <t>Rede D Or</t>
  </si>
  <si>
    <t>Rede Energia</t>
  </si>
  <si>
    <t>Renova</t>
  </si>
  <si>
    <t>Riosulense</t>
  </si>
  <si>
    <t>Rni</t>
  </si>
  <si>
    <t>RBNS11</t>
  </si>
  <si>
    <t>Rodobens</t>
  </si>
  <si>
    <t>Rossi Resid</t>
  </si>
  <si>
    <t>Rumo S.A.</t>
  </si>
  <si>
    <t>Sabesp</t>
  </si>
  <si>
    <t>Sanepar</t>
  </si>
  <si>
    <t>Sansuy</t>
  </si>
  <si>
    <t>Santander BR</t>
  </si>
  <si>
    <t>SANB99</t>
  </si>
  <si>
    <t>Santanense</t>
  </si>
  <si>
    <t>Santos Brp</t>
  </si>
  <si>
    <t>Sao Carlos</t>
  </si>
  <si>
    <t>Sao Martinho</t>
  </si>
  <si>
    <t>Saraiva Livr</t>
  </si>
  <si>
    <t>Schulz</t>
  </si>
  <si>
    <t>Seg Al Bahia</t>
  </si>
  <si>
    <t>Sequoia Log</t>
  </si>
  <si>
    <t>Ser Educa</t>
  </si>
  <si>
    <t>Sid Nacional</t>
  </si>
  <si>
    <t>Simpar</t>
  </si>
  <si>
    <t>Sinqia</t>
  </si>
  <si>
    <t>SLC Agricola</t>
  </si>
  <si>
    <t>Smart Fit</t>
  </si>
  <si>
    <t>Sondotecnica</t>
  </si>
  <si>
    <t>Springs</t>
  </si>
  <si>
    <t>SPturis</t>
  </si>
  <si>
    <t>Stara</t>
  </si>
  <si>
    <t>Statkraft</t>
  </si>
  <si>
    <t>OPSE3B</t>
  </si>
  <si>
    <t>Sudeste S/A</t>
  </si>
  <si>
    <t>OPTS3B</t>
  </si>
  <si>
    <t>Sul 116 Part</t>
  </si>
  <si>
    <t>Sul America</t>
  </si>
  <si>
    <t>Suzano Hold</t>
  </si>
  <si>
    <t>Suzano S.A.</t>
  </si>
  <si>
    <t>Syn Prop Tec</t>
  </si>
  <si>
    <t>Taesa</t>
  </si>
  <si>
    <t>Taurus Armas</t>
  </si>
  <si>
    <t>Tc</t>
  </si>
  <si>
    <t>Technos</t>
  </si>
  <si>
    <t>Tecnisa</t>
  </si>
  <si>
    <t>Tecnosolo</t>
  </si>
  <si>
    <t>Tegma</t>
  </si>
  <si>
    <t>TEGA3</t>
  </si>
  <si>
    <t>Tegra Incorp</t>
  </si>
  <si>
    <t>Teka</t>
  </si>
  <si>
    <t>Tekno</t>
  </si>
  <si>
    <t>Telebras</t>
  </si>
  <si>
    <t>Telef Brasil</t>
  </si>
  <si>
    <t>Tenda</t>
  </si>
  <si>
    <t>Terrasantapa</t>
  </si>
  <si>
    <t>Tex Renaux</t>
  </si>
  <si>
    <t>Tim</t>
  </si>
  <si>
    <t>Time For Fun</t>
  </si>
  <si>
    <t>Totvs</t>
  </si>
  <si>
    <t>Track Field</t>
  </si>
  <si>
    <t>Tran Paulist</t>
  </si>
  <si>
    <t>Trevisa</t>
  </si>
  <si>
    <t>Trisul</t>
  </si>
  <si>
    <t>Triunfo Part</t>
  </si>
  <si>
    <t>Tupy</t>
  </si>
  <si>
    <t>Ultrapar</t>
  </si>
  <si>
    <t>Unicasa</t>
  </si>
  <si>
    <t>Unifique</t>
  </si>
  <si>
    <t>Unipar</t>
  </si>
  <si>
    <t>UPKP3B</t>
  </si>
  <si>
    <t>Uptick</t>
  </si>
  <si>
    <t>Usiminas</t>
  </si>
  <si>
    <t>Vale</t>
  </si>
  <si>
    <t>Valid</t>
  </si>
  <si>
    <t>Vamos</t>
  </si>
  <si>
    <t>Via</t>
  </si>
  <si>
    <t>Vibra</t>
  </si>
  <si>
    <t>Vittia</t>
  </si>
  <si>
    <t>Vivara S.A.</t>
  </si>
  <si>
    <t>Viveo</t>
  </si>
  <si>
    <t>Viver</t>
  </si>
  <si>
    <t>Vulcabras</t>
  </si>
  <si>
    <t>Wdc Networks</t>
  </si>
  <si>
    <t>Weg</t>
  </si>
  <si>
    <t>Westwing</t>
  </si>
  <si>
    <t>Wetzel S/A</t>
  </si>
  <si>
    <t>Whirlpool</t>
  </si>
  <si>
    <t>Wilson Sons</t>
  </si>
  <si>
    <t>Wiz S.A.</t>
  </si>
  <si>
    <t>Wlm Ind Com</t>
  </si>
  <si>
    <t>YBRA3B</t>
  </si>
  <si>
    <t>Ybyra S/A</t>
  </si>
  <si>
    <t>Yduqs Part</t>
  </si>
  <si>
    <t>D1</t>
  </si>
  <si>
    <t>Preço Gordon</t>
  </si>
  <si>
    <t>A</t>
  </si>
  <si>
    <t/>
  </si>
  <si>
    <t>AA</t>
  </si>
  <si>
    <t>AACG</t>
  </si>
  <si>
    <t>AACQ</t>
  </si>
  <si>
    <t>AACQU</t>
  </si>
  <si>
    <t>AACQW</t>
  </si>
  <si>
    <t>AAL</t>
  </si>
  <si>
    <t>AAME</t>
  </si>
  <si>
    <t>AAN</t>
  </si>
  <si>
    <t>AAOI</t>
  </si>
  <si>
    <t>AAON</t>
  </si>
  <si>
    <t>AAP</t>
  </si>
  <si>
    <t>AAPL</t>
  </si>
  <si>
    <t>AAWW</t>
  </si>
  <si>
    <t>AB</t>
  </si>
  <si>
    <t>ABB</t>
  </si>
  <si>
    <t>ABBV</t>
  </si>
  <si>
    <t>ABC</t>
  </si>
  <si>
    <t>ABCB</t>
  </si>
  <si>
    <t>ABCL</t>
  </si>
  <si>
    <t>ABEO</t>
  </si>
  <si>
    <t>ABEV</t>
  </si>
  <si>
    <t>ABG</t>
  </si>
  <si>
    <t>ABIO</t>
  </si>
  <si>
    <t>ABM</t>
  </si>
  <si>
    <t>ABMD</t>
  </si>
  <si>
    <t>ABNB</t>
  </si>
  <si>
    <t>ABST</t>
  </si>
  <si>
    <t>ABT</t>
  </si>
  <si>
    <t>ABTX</t>
  </si>
  <si>
    <t>ABUS</t>
  </si>
  <si>
    <t>AC</t>
  </si>
  <si>
    <t>ACA</t>
  </si>
  <si>
    <t>ACAD</t>
  </si>
  <si>
    <t>ACB</t>
  </si>
  <si>
    <t>ACBI</t>
  </si>
  <si>
    <t>ACCD</t>
  </si>
  <si>
    <t>ACCO</t>
  </si>
  <si>
    <t>ACEL</t>
  </si>
  <si>
    <t>ACER</t>
  </si>
  <si>
    <t>ACET</t>
  </si>
  <si>
    <t>ACEV</t>
  </si>
  <si>
    <t>ACEVU</t>
  </si>
  <si>
    <t>ACEVW</t>
  </si>
  <si>
    <t>ACGL</t>
  </si>
  <si>
    <t>ACGLO</t>
  </si>
  <si>
    <t>ACGLP</t>
  </si>
  <si>
    <t>ACH</t>
  </si>
  <si>
    <t>ACHC</t>
  </si>
  <si>
    <t>ACHV</t>
  </si>
  <si>
    <t>ACI</t>
  </si>
  <si>
    <t>ACIA</t>
  </si>
  <si>
    <t>ACIU</t>
  </si>
  <si>
    <t>ACIW</t>
  </si>
  <si>
    <t>ACLS</t>
  </si>
  <si>
    <t>ACM</t>
  </si>
  <si>
    <t>ACMR</t>
  </si>
  <si>
    <t>ACN</t>
  </si>
  <si>
    <t>ACNB</t>
  </si>
  <si>
    <t>ACND</t>
  </si>
  <si>
    <t>ACND.U</t>
  </si>
  <si>
    <t>ACND.WS</t>
  </si>
  <si>
    <t>ACOR</t>
  </si>
  <si>
    <t>ACRS</t>
  </si>
  <si>
    <t>ACRX</t>
  </si>
  <si>
    <t>ACST</t>
  </si>
  <si>
    <t>ACTC</t>
  </si>
  <si>
    <t>ACTCU</t>
  </si>
  <si>
    <t>ACTCW</t>
  </si>
  <si>
    <t>ACTG</t>
  </si>
  <si>
    <t>ADAP</t>
  </si>
  <si>
    <t>ADBE</t>
  </si>
  <si>
    <t>ADCT</t>
  </si>
  <si>
    <t>ADES</t>
  </si>
  <si>
    <t>ADI</t>
  </si>
  <si>
    <t>ADIL</t>
  </si>
  <si>
    <t>ADILW</t>
  </si>
  <si>
    <t>ADM</t>
  </si>
  <si>
    <t>ADMA</t>
  </si>
  <si>
    <t>ADMP</t>
  </si>
  <si>
    <t>ADMS</t>
  </si>
  <si>
    <t>ADNT</t>
  </si>
  <si>
    <t>ADP</t>
  </si>
  <si>
    <t>ADPT</t>
  </si>
  <si>
    <t>ADS</t>
  </si>
  <si>
    <t>ADSK</t>
  </si>
  <si>
    <t>ADT</t>
  </si>
  <si>
    <t>ADTN</t>
  </si>
  <si>
    <t>ADTX</t>
  </si>
  <si>
    <t>ADUS</t>
  </si>
  <si>
    <t>ADV</t>
  </si>
  <si>
    <t>ADVM</t>
  </si>
  <si>
    <t>ADVWW</t>
  </si>
  <si>
    <t>ADX</t>
  </si>
  <si>
    <t>ADXN</t>
  </si>
  <si>
    <t>ADXS</t>
  </si>
  <si>
    <t>AEE</t>
  </si>
  <si>
    <t>AEGN</t>
  </si>
  <si>
    <t>AEHL</t>
  </si>
  <si>
    <t>AEHR</t>
  </si>
  <si>
    <t>AEIS</t>
  </si>
  <si>
    <t>AEL</t>
  </si>
  <si>
    <t>AEM</t>
  </si>
  <si>
    <t>AEMD</t>
  </si>
  <si>
    <t>AENZ</t>
  </si>
  <si>
    <t>AEO</t>
  </si>
  <si>
    <t>AEP</t>
  </si>
  <si>
    <t>AEPPL</t>
  </si>
  <si>
    <t>AEPPZ</t>
  </si>
  <si>
    <t>AER</t>
  </si>
  <si>
    <t>AERI</t>
  </si>
  <si>
    <t>AES</t>
  </si>
  <si>
    <t>AESE</t>
  </si>
  <si>
    <t>AEY</t>
  </si>
  <si>
    <t>AEYE</t>
  </si>
  <si>
    <t>AEZS</t>
  </si>
  <si>
    <t>AFBI</t>
  </si>
  <si>
    <t>AFG</t>
  </si>
  <si>
    <t>AFGB</t>
  </si>
  <si>
    <t>AFGC</t>
  </si>
  <si>
    <t>AFGD</t>
  </si>
  <si>
    <t>AFGE</t>
  </si>
  <si>
    <t>AFI</t>
  </si>
  <si>
    <t>AFIB</t>
  </si>
  <si>
    <t>AFL</t>
  </si>
  <si>
    <t>AFMD</t>
  </si>
  <si>
    <t>AFRM</t>
  </si>
  <si>
    <t>AFYA</t>
  </si>
  <si>
    <t>AG</t>
  </si>
  <si>
    <t>AGBA</t>
  </si>
  <si>
    <t>AGBAR</t>
  </si>
  <si>
    <t>AGBAU</t>
  </si>
  <si>
    <t>AGBAW</t>
  </si>
  <si>
    <t>AGCO</t>
  </si>
  <si>
    <t>AGEN</t>
  </si>
  <si>
    <t>AGFS</t>
  </si>
  <si>
    <t>AGI</t>
  </si>
  <si>
    <t>AGIO</t>
  </si>
  <si>
    <t>AGLE</t>
  </si>
  <si>
    <t>AGM</t>
  </si>
  <si>
    <t>AGO</t>
  </si>
  <si>
    <t>AGR</t>
  </si>
  <si>
    <t>AGRO</t>
  </si>
  <si>
    <t>AGRX</t>
  </si>
  <si>
    <t>AGS</t>
  </si>
  <si>
    <t>AGTC</t>
  </si>
  <si>
    <t>AGX</t>
  </si>
  <si>
    <t>AGYS</t>
  </si>
  <si>
    <t>AHAC</t>
  </si>
  <si>
    <t>AHACU</t>
  </si>
  <si>
    <t>AHACW</t>
  </si>
  <si>
    <t>AHC</t>
  </si>
  <si>
    <t>AHCO</t>
  </si>
  <si>
    <t>AHPI</t>
  </si>
  <si>
    <t>AI</t>
  </si>
  <si>
    <t>AIG</t>
  </si>
  <si>
    <t>AIH</t>
  </si>
  <si>
    <t>AIHS</t>
  </si>
  <si>
    <t>AIKI</t>
  </si>
  <si>
    <t>AIMC</t>
  </si>
  <si>
    <t>AIN</t>
  </si>
  <si>
    <t>AINV</t>
  </si>
  <si>
    <t>AIR</t>
  </si>
  <si>
    <t>AIRG</t>
  </si>
  <si>
    <t>AIRT</t>
  </si>
  <si>
    <t>AIRTP</t>
  </si>
  <si>
    <t>AIRTW</t>
  </si>
  <si>
    <t>AIT</t>
  </si>
  <si>
    <t>AIZ</t>
  </si>
  <si>
    <t>AIZN</t>
  </si>
  <si>
    <t>AIZP</t>
  </si>
  <si>
    <t>AJG</t>
  </si>
  <si>
    <t>AJRD</t>
  </si>
  <si>
    <t>AKAM</t>
  </si>
  <si>
    <t>AKBA</t>
  </si>
  <si>
    <t>AKER</t>
  </si>
  <si>
    <t>AKO-A</t>
  </si>
  <si>
    <t>AKO-B</t>
  </si>
  <si>
    <t>AKRO</t>
  </si>
  <si>
    <t>AKTS</t>
  </si>
  <si>
    <t>AKTX</t>
  </si>
  <si>
    <t>AKUS</t>
  </si>
  <si>
    <t>AL</t>
  </si>
  <si>
    <t>ALAC</t>
  </si>
  <si>
    <t>ALACR</t>
  </si>
  <si>
    <t>ALACU</t>
  </si>
  <si>
    <t>ALACW</t>
  </si>
  <si>
    <t>ALB</t>
  </si>
  <si>
    <t>ALBO</t>
  </si>
  <si>
    <t>ALC</t>
  </si>
  <si>
    <t>ALCO</t>
  </si>
  <si>
    <t>ALDX</t>
  </si>
  <si>
    <t>ALE</t>
  </si>
  <si>
    <t>ALEC</t>
  </si>
  <si>
    <t>ALG</t>
  </si>
  <si>
    <t>ALGM</t>
  </si>
  <si>
    <t>ALGN</t>
  </si>
  <si>
    <t>ALGS</t>
  </si>
  <si>
    <t>ALGT</t>
  </si>
  <si>
    <t>ALIM</t>
  </si>
  <si>
    <t>ALJJ</t>
  </si>
  <si>
    <t>ALK</t>
  </si>
  <si>
    <t>ALKS</t>
  </si>
  <si>
    <t>ALL</t>
  </si>
  <si>
    <t>ALLE</t>
  </si>
  <si>
    <t>ALLK</t>
  </si>
  <si>
    <t>ALLO</t>
  </si>
  <si>
    <t>ALLT</t>
  </si>
  <si>
    <t>ALLY</t>
  </si>
  <si>
    <t>ALNA</t>
  </si>
  <si>
    <t>ALNY</t>
  </si>
  <si>
    <t>ALOT</t>
  </si>
  <si>
    <t>ALPN</t>
  </si>
  <si>
    <t>ALRM</t>
  </si>
  <si>
    <t>ALRN</t>
  </si>
  <si>
    <t>ALRS</t>
  </si>
  <si>
    <t>ALSK</t>
  </si>
  <si>
    <t>ALSN</t>
  </si>
  <si>
    <t>ALT</t>
  </si>
  <si>
    <t>ALTA</t>
  </si>
  <si>
    <t>ALTG</t>
  </si>
  <si>
    <t>ALTM</t>
  </si>
  <si>
    <t>ALTR</t>
  </si>
  <si>
    <t>ALUS</t>
  </si>
  <si>
    <t>ALV</t>
  </si>
  <si>
    <t>ALVR</t>
  </si>
  <si>
    <t>ALXN</t>
  </si>
  <si>
    <t>ALXO</t>
  </si>
  <si>
    <t>ALYA</t>
  </si>
  <si>
    <t>AM</t>
  </si>
  <si>
    <t>AMAT</t>
  </si>
  <si>
    <t>AMBA</t>
  </si>
  <si>
    <t>AMBC</t>
  </si>
  <si>
    <t>AMBC.WS</t>
  </si>
  <si>
    <t>AMC</t>
  </si>
  <si>
    <t>AMCI</t>
  </si>
  <si>
    <t>AMCIU</t>
  </si>
  <si>
    <t>AMCIW</t>
  </si>
  <si>
    <t>AMCR</t>
  </si>
  <si>
    <t>AMCX</t>
  </si>
  <si>
    <t>AMD</t>
  </si>
  <si>
    <t>AME</t>
  </si>
  <si>
    <t>AMED</t>
  </si>
  <si>
    <t>AMEH</t>
  </si>
  <si>
    <t>AMG</t>
  </si>
  <si>
    <t>AMGN</t>
  </si>
  <si>
    <t>AMHC</t>
  </si>
  <si>
    <t>AMHCU</t>
  </si>
  <si>
    <t>AMHCW</t>
  </si>
  <si>
    <t>AMK</t>
  </si>
  <si>
    <t>AMKR</t>
  </si>
  <si>
    <t>AMN</t>
  </si>
  <si>
    <t>AMNB</t>
  </si>
  <si>
    <t>AMOT</t>
  </si>
  <si>
    <t>AMOV</t>
  </si>
  <si>
    <t>AMP</t>
  </si>
  <si>
    <t>AMPH</t>
  </si>
  <si>
    <t>AMPY</t>
  </si>
  <si>
    <t>AMR</t>
  </si>
  <si>
    <t>AMRB</t>
  </si>
  <si>
    <t>AMRC</t>
  </si>
  <si>
    <t>AMRK</t>
  </si>
  <si>
    <t>AMRN</t>
  </si>
  <si>
    <t>AMRS</t>
  </si>
  <si>
    <t>AMRX</t>
  </si>
  <si>
    <t>AMSC</t>
  </si>
  <si>
    <t>AMSF</t>
  </si>
  <si>
    <t>AMST</t>
  </si>
  <si>
    <t>AMSWA</t>
  </si>
  <si>
    <t>AMTB</t>
  </si>
  <si>
    <t>AMTBB</t>
  </si>
  <si>
    <t>AMTI</t>
  </si>
  <si>
    <t>AMTX</t>
  </si>
  <si>
    <t>AMWD</t>
  </si>
  <si>
    <t>AMWL</t>
  </si>
  <si>
    <t>AMX</t>
  </si>
  <si>
    <t>AMYT</t>
  </si>
  <si>
    <t>AMZN</t>
  </si>
  <si>
    <t>AN</t>
  </si>
  <si>
    <t>ANAB</t>
  </si>
  <si>
    <t>ANAT</t>
  </si>
  <si>
    <t>ANCN</t>
  </si>
  <si>
    <t>ANDA</t>
  </si>
  <si>
    <t>ANDAR</t>
  </si>
  <si>
    <t>ANDAU</t>
  </si>
  <si>
    <t>ANDAW</t>
  </si>
  <si>
    <t>ANDE</t>
  </si>
  <si>
    <t>ANET</t>
  </si>
  <si>
    <t>ANF</t>
  </si>
  <si>
    <t>ANGI</t>
  </si>
  <si>
    <t>ANGO</t>
  </si>
  <si>
    <t>ANIK</t>
  </si>
  <si>
    <t>ANIP</t>
  </si>
  <si>
    <t>ANIX</t>
  </si>
  <si>
    <t>ANNX</t>
  </si>
  <si>
    <t>ANPC</t>
  </si>
  <si>
    <t>ANSS</t>
  </si>
  <si>
    <t>ANTE</t>
  </si>
  <si>
    <t>ANTM</t>
  </si>
  <si>
    <t>ANY</t>
  </si>
  <si>
    <t>AON</t>
  </si>
  <si>
    <t>AONE</t>
  </si>
  <si>
    <t>AONE.U</t>
  </si>
  <si>
    <t>AONE.WS</t>
  </si>
  <si>
    <t>AOS</t>
  </si>
  <si>
    <t>AOSL</t>
  </si>
  <si>
    <t>AOUT</t>
  </si>
  <si>
    <t>AP</t>
  </si>
  <si>
    <t>APA</t>
  </si>
  <si>
    <t>APAM</t>
  </si>
  <si>
    <t>APD</t>
  </si>
  <si>
    <t>APDN</t>
  </si>
  <si>
    <t>APEI</t>
  </si>
  <si>
    <t>APEN</t>
  </si>
  <si>
    <t>APG</t>
  </si>
  <si>
    <t>APH</t>
  </si>
  <si>
    <t>APHA</t>
  </si>
  <si>
    <t>API</t>
  </si>
  <si>
    <t>APLS</t>
  </si>
  <si>
    <t>APLT</t>
  </si>
  <si>
    <t>APO</t>
  </si>
  <si>
    <t>APOG</t>
  </si>
  <si>
    <t>APOP</t>
  </si>
  <si>
    <t>APOPW</t>
  </si>
  <si>
    <t>APPF</t>
  </si>
  <si>
    <t>APPH</t>
  </si>
  <si>
    <t>APPN</t>
  </si>
  <si>
    <t>APPS</t>
  </si>
  <si>
    <t>APRE</t>
  </si>
  <si>
    <t>APRN</t>
  </si>
  <si>
    <t>APSG</t>
  </si>
  <si>
    <t>APSG.U</t>
  </si>
  <si>
    <t>APSG.WS</t>
  </si>
  <si>
    <t>APT</t>
  </si>
  <si>
    <t>APTO</t>
  </si>
  <si>
    <t>APTV</t>
  </si>
  <si>
    <t>APTX</t>
  </si>
  <si>
    <t>APVO</t>
  </si>
  <si>
    <t>APWC</t>
  </si>
  <si>
    <t>APXT</t>
  </si>
  <si>
    <t>APXTU</t>
  </si>
  <si>
    <t>APXTW</t>
  </si>
  <si>
    <t>APYX</t>
  </si>
  <si>
    <t>AQB</t>
  </si>
  <si>
    <t>AQMS</t>
  </si>
  <si>
    <t>AQN</t>
  </si>
  <si>
    <t>AQNA</t>
  </si>
  <si>
    <t>AQNB</t>
  </si>
  <si>
    <t>AQST</t>
  </si>
  <si>
    <t>AQUA</t>
  </si>
  <si>
    <t>AR</t>
  </si>
  <si>
    <t>ARAV</t>
  </si>
  <si>
    <t>ARAY</t>
  </si>
  <si>
    <t>ARC</t>
  </si>
  <si>
    <t>ARCB</t>
  </si>
  <si>
    <t>ARCC</t>
  </si>
  <si>
    <t>ARCE</t>
  </si>
  <si>
    <t>ARCH</t>
  </si>
  <si>
    <t>ARCO</t>
  </si>
  <si>
    <t>ARCT</t>
  </si>
  <si>
    <t>ARD</t>
  </si>
  <si>
    <t>ARDS</t>
  </si>
  <si>
    <t>ARDX</t>
  </si>
  <si>
    <t>AREC</t>
  </si>
  <si>
    <t>ARES</t>
  </si>
  <si>
    <t>ARGD</t>
  </si>
  <si>
    <t>ARGO</t>
  </si>
  <si>
    <t>ARGX</t>
  </si>
  <si>
    <t>ARKR</t>
  </si>
  <si>
    <t>ARL</t>
  </si>
  <si>
    <t>ARLO</t>
  </si>
  <si>
    <t>ARLP</t>
  </si>
  <si>
    <t>ARMK</t>
  </si>
  <si>
    <t>ARNA</t>
  </si>
  <si>
    <t>ARNC</t>
  </si>
  <si>
    <t>AROC</t>
  </si>
  <si>
    <t>AROW</t>
  </si>
  <si>
    <t>ARPO</t>
  </si>
  <si>
    <t>ARQT</t>
  </si>
  <si>
    <t>ARRY</t>
  </si>
  <si>
    <t>ARTL</t>
  </si>
  <si>
    <t>ARTLW</t>
  </si>
  <si>
    <t>ARTNA</t>
  </si>
  <si>
    <t>ARTW</t>
  </si>
  <si>
    <t>ARVL</t>
  </si>
  <si>
    <t>ARVN</t>
  </si>
  <si>
    <t>ARW</t>
  </si>
  <si>
    <t>ARWR</t>
  </si>
  <si>
    <t>ARYA</t>
  </si>
  <si>
    <t>ASAN</t>
  </si>
  <si>
    <t>ASAQ</t>
  </si>
  <si>
    <t>ASAQ.U</t>
  </si>
  <si>
    <t>ASAQ.WS</t>
  </si>
  <si>
    <t>ASB</t>
  </si>
  <si>
    <t>ASC</t>
  </si>
  <si>
    <t>ASGN</t>
  </si>
  <si>
    <t>ASH</t>
  </si>
  <si>
    <t>ASIX</t>
  </si>
  <si>
    <t>ASLN</t>
  </si>
  <si>
    <t>ASMB</t>
  </si>
  <si>
    <t>ASML</t>
  </si>
  <si>
    <t>ASND</t>
  </si>
  <si>
    <t>ASO</t>
  </si>
  <si>
    <t>ASPL</t>
  </si>
  <si>
    <t>ASPL.U</t>
  </si>
  <si>
    <t>ASPL.WS</t>
  </si>
  <si>
    <t>ASPN</t>
  </si>
  <si>
    <t>ASPS</t>
  </si>
  <si>
    <t>ASPU</t>
  </si>
  <si>
    <t>ASR</t>
  </si>
  <si>
    <t>ASRT</t>
  </si>
  <si>
    <t>ASRV</t>
  </si>
  <si>
    <t>ASRVP</t>
  </si>
  <si>
    <t>ASTC</t>
  </si>
  <si>
    <t>ASTE</t>
  </si>
  <si>
    <t>ASUR</t>
  </si>
  <si>
    <t>ASX</t>
  </si>
  <si>
    <t>ASYS</t>
  </si>
  <si>
    <t>AT</t>
  </si>
  <si>
    <t>ATAC</t>
  </si>
  <si>
    <t>ATAC.U</t>
  </si>
  <si>
    <t>ATAC.WS</t>
  </si>
  <si>
    <t>ATAX</t>
  </si>
  <si>
    <t>ATCO</t>
  </si>
  <si>
    <t>ATCX</t>
  </si>
  <si>
    <t>ATEC</t>
  </si>
  <si>
    <t>ATEN</t>
  </si>
  <si>
    <t>ATEX</t>
  </si>
  <si>
    <t>ATGE</t>
  </si>
  <si>
    <t>ATH</t>
  </si>
  <si>
    <t>ATHA</t>
  </si>
  <si>
    <t>ATHM</t>
  </si>
  <si>
    <t>ATHX</t>
  </si>
  <si>
    <t>ATI</t>
  </si>
  <si>
    <t>ATKR</t>
  </si>
  <si>
    <t>ATLC</t>
  </si>
  <si>
    <t>ATLO</t>
  </si>
  <si>
    <t>ATNF</t>
  </si>
  <si>
    <t>ATNFW</t>
  </si>
  <si>
    <t>ATNI</t>
  </si>
  <si>
    <t>ATNX</t>
  </si>
  <si>
    <t>ATO</t>
  </si>
  <si>
    <t>ATOM</t>
  </si>
  <si>
    <t>ATOS</t>
  </si>
  <si>
    <t>ATR</t>
  </si>
  <si>
    <t>ATRA</t>
  </si>
  <si>
    <t>ATRC</t>
  </si>
  <si>
    <t>ATRI</t>
  </si>
  <si>
    <t>ATRO</t>
  </si>
  <si>
    <t>ATRS</t>
  </si>
  <si>
    <t>ATSG</t>
  </si>
  <si>
    <t>ATTO</t>
  </si>
  <si>
    <t>ATUS</t>
  </si>
  <si>
    <t>ATVI</t>
  </si>
  <si>
    <t>ATXI</t>
  </si>
  <si>
    <t>AU</t>
  </si>
  <si>
    <t>AUB</t>
  </si>
  <si>
    <t>AUBAP</t>
  </si>
  <si>
    <t>AUBN</t>
  </si>
  <si>
    <t>AUDC</t>
  </si>
  <si>
    <t>AUPH</t>
  </si>
  <si>
    <t>AUTL</t>
  </si>
  <si>
    <t>AUTO</t>
  </si>
  <si>
    <t>AUVI</t>
  </si>
  <si>
    <t>AUY</t>
  </si>
  <si>
    <t>AVA</t>
  </si>
  <si>
    <t>AVAL</t>
  </si>
  <si>
    <t>AVAN</t>
  </si>
  <si>
    <t>AVAN.U</t>
  </si>
  <si>
    <t>AVAN.WS</t>
  </si>
  <si>
    <t>AVAV</t>
  </si>
  <si>
    <t>AVCO</t>
  </si>
  <si>
    <t>AVCT</t>
  </si>
  <si>
    <t>AVCTW</t>
  </si>
  <si>
    <t>AVD</t>
  </si>
  <si>
    <t>AVDL</t>
  </si>
  <si>
    <t>AVEO</t>
  </si>
  <si>
    <t>AVGO</t>
  </si>
  <si>
    <t>AVGOP</t>
  </si>
  <si>
    <t>AVGR</t>
  </si>
  <si>
    <t>AVID</t>
  </si>
  <si>
    <t>AVIR</t>
  </si>
  <si>
    <t>AVLR</t>
  </si>
  <si>
    <t>AVNS</t>
  </si>
  <si>
    <t>AVNT</t>
  </si>
  <si>
    <t>AVNW</t>
  </si>
  <si>
    <t>AVO</t>
  </si>
  <si>
    <t>AVRO</t>
  </si>
  <si>
    <t>AVT</t>
  </si>
  <si>
    <t>AVTR</t>
  </si>
  <si>
    <t>AVXL</t>
  </si>
  <si>
    <t>AVY</t>
  </si>
  <si>
    <t>AVYA</t>
  </si>
  <si>
    <t>AWH</t>
  </si>
  <si>
    <t>AWI</t>
  </si>
  <si>
    <t>AWK</t>
  </si>
  <si>
    <t>AWR</t>
  </si>
  <si>
    <t>AWRE</t>
  </si>
  <si>
    <t>AX</t>
  </si>
  <si>
    <t>AXAS</t>
  </si>
  <si>
    <t>AXDX</t>
  </si>
  <si>
    <t>AXGN</t>
  </si>
  <si>
    <t>AXL</t>
  </si>
  <si>
    <t>AXLA</t>
  </si>
  <si>
    <t>AXNX</t>
  </si>
  <si>
    <t>AXO</t>
  </si>
  <si>
    <t>AXON</t>
  </si>
  <si>
    <t>AXP</t>
  </si>
  <si>
    <t>AXR</t>
  </si>
  <si>
    <t>AXS</t>
  </si>
  <si>
    <t>AXSM</t>
  </si>
  <si>
    <t>AXTA</t>
  </si>
  <si>
    <t>AXTI</t>
  </si>
  <si>
    <t>AY</t>
  </si>
  <si>
    <t>AYI</t>
  </si>
  <si>
    <t>AYLA</t>
  </si>
  <si>
    <t>AYRO</t>
  </si>
  <si>
    <t>AYTU</t>
  </si>
  <si>
    <t>AYX</t>
  </si>
  <si>
    <t>AZEK</t>
  </si>
  <si>
    <t>AZN</t>
  </si>
  <si>
    <t>AZO</t>
  </si>
  <si>
    <t>AZPN</t>
  </si>
  <si>
    <t>AZRE</t>
  </si>
  <si>
    <t>AZRX</t>
  </si>
  <si>
    <t>AZUL</t>
  </si>
  <si>
    <t>AZYO</t>
  </si>
  <si>
    <t>AZZ</t>
  </si>
  <si>
    <t>B</t>
  </si>
  <si>
    <t>BA</t>
  </si>
  <si>
    <t>BABA</t>
  </si>
  <si>
    <t>BAC</t>
  </si>
  <si>
    <t>BAH</t>
  </si>
  <si>
    <t>BAK</t>
  </si>
  <si>
    <t>BALY</t>
  </si>
  <si>
    <t>BAM</t>
  </si>
  <si>
    <t>BANC</t>
  </si>
  <si>
    <t>BAND</t>
  </si>
  <si>
    <t>BANF</t>
  </si>
  <si>
    <t>BANFP</t>
  </si>
  <si>
    <t>BANR</t>
  </si>
  <si>
    <t>BAP</t>
  </si>
  <si>
    <t>BASI</t>
  </si>
  <si>
    <t>BATRA</t>
  </si>
  <si>
    <t>BATRK</t>
  </si>
  <si>
    <t>BAX</t>
  </si>
  <si>
    <t>BB</t>
  </si>
  <si>
    <t>BBAR</t>
  </si>
  <si>
    <t>BBBY</t>
  </si>
  <si>
    <t>BBCP</t>
  </si>
  <si>
    <t>BBD</t>
  </si>
  <si>
    <t>BBDC</t>
  </si>
  <si>
    <t>BBDO</t>
  </si>
  <si>
    <t>BBGI</t>
  </si>
  <si>
    <t>BBI</t>
  </si>
  <si>
    <t>BBIG</t>
  </si>
  <si>
    <t>BBIO</t>
  </si>
  <si>
    <t>BBQ</t>
  </si>
  <si>
    <t>BBSI</t>
  </si>
  <si>
    <t>BBU</t>
  </si>
  <si>
    <t>BBVA</t>
  </si>
  <si>
    <t>BBW</t>
  </si>
  <si>
    <t>BBWI</t>
  </si>
  <si>
    <t>BBY</t>
  </si>
  <si>
    <t>BC</t>
  </si>
  <si>
    <t>BCAB</t>
  </si>
  <si>
    <t>BCBP</t>
  </si>
  <si>
    <t>BCC</t>
  </si>
  <si>
    <t>BCDA</t>
  </si>
  <si>
    <t>BCDAW</t>
  </si>
  <si>
    <t>BCE</t>
  </si>
  <si>
    <t>BCEI</t>
  </si>
  <si>
    <t>BCEL</t>
  </si>
  <si>
    <t>BCH</t>
  </si>
  <si>
    <t>BCLI</t>
  </si>
  <si>
    <t>BCML</t>
  </si>
  <si>
    <t>BCO</t>
  </si>
  <si>
    <t>BCOR</t>
  </si>
  <si>
    <t>BCOV</t>
  </si>
  <si>
    <t>BCOW</t>
  </si>
  <si>
    <t>BCPC</t>
  </si>
  <si>
    <t>BCRX</t>
  </si>
  <si>
    <t>BCS</t>
  </si>
  <si>
    <t>BCSF</t>
  </si>
  <si>
    <t>BCTG</t>
  </si>
  <si>
    <t>BCYC</t>
  </si>
  <si>
    <t>BDC</t>
  </si>
  <si>
    <t>BDSI</t>
  </si>
  <si>
    <t>BDSX</t>
  </si>
  <si>
    <t>BDTX</t>
  </si>
  <si>
    <t>BDX</t>
  </si>
  <si>
    <t>BDXB</t>
  </si>
  <si>
    <t>BE</t>
  </si>
  <si>
    <t>BEAM</t>
  </si>
  <si>
    <t>BECN</t>
  </si>
  <si>
    <t>BEDU</t>
  </si>
  <si>
    <t>BEEM</t>
  </si>
  <si>
    <t>BEEMW</t>
  </si>
  <si>
    <t>BEKE</t>
  </si>
  <si>
    <t>BELFA</t>
  </si>
  <si>
    <t>BELFB</t>
  </si>
  <si>
    <t>BEN</t>
  </si>
  <si>
    <t>BEP</t>
  </si>
  <si>
    <t>BEPC</t>
  </si>
  <si>
    <t>BERY</t>
  </si>
  <si>
    <t>BEST</t>
  </si>
  <si>
    <t>BF-A</t>
  </si>
  <si>
    <t>BFAM</t>
  </si>
  <si>
    <t>BF-B</t>
  </si>
  <si>
    <t>BFC</t>
  </si>
  <si>
    <t>BFI</t>
  </si>
  <si>
    <t>BFIIW</t>
  </si>
  <si>
    <t>BFIN</t>
  </si>
  <si>
    <t>BFRA</t>
  </si>
  <si>
    <t>BFST</t>
  </si>
  <si>
    <t>BFT</t>
  </si>
  <si>
    <t>BFT.U</t>
  </si>
  <si>
    <t>BFT.WS</t>
  </si>
  <si>
    <t>BG</t>
  </si>
  <si>
    <t>BGCP</t>
  </si>
  <si>
    <t>BGFV</t>
  </si>
  <si>
    <t>BGNE</t>
  </si>
  <si>
    <t>BGS</t>
  </si>
  <si>
    <t>BGSF</t>
  </si>
  <si>
    <t>BH</t>
  </si>
  <si>
    <t>BHAT</t>
  </si>
  <si>
    <t>BHC</t>
  </si>
  <si>
    <t>BHE</t>
  </si>
  <si>
    <t>BHF</t>
  </si>
  <si>
    <t>BHFAL</t>
  </si>
  <si>
    <t>BHFAN</t>
  </si>
  <si>
    <t>BHFAO</t>
  </si>
  <si>
    <t>BHFAP</t>
  </si>
  <si>
    <t>BHG</t>
  </si>
  <si>
    <t>BHLB</t>
  </si>
  <si>
    <t>BHTG</t>
  </si>
  <si>
    <t>BHVN</t>
  </si>
  <si>
    <t>BIDU</t>
  </si>
  <si>
    <t>BIG</t>
  </si>
  <si>
    <t>BIGC</t>
  </si>
  <si>
    <t>BIIB</t>
  </si>
  <si>
    <t>BILI</t>
  </si>
  <si>
    <t>BILL</t>
  </si>
  <si>
    <t>BIMI</t>
  </si>
  <si>
    <t>BIO</t>
  </si>
  <si>
    <t>BIO-B</t>
  </si>
  <si>
    <t>BIOC</t>
  </si>
  <si>
    <t>BIOL</t>
  </si>
  <si>
    <t>BIP</t>
  </si>
  <si>
    <t>BIPC</t>
  </si>
  <si>
    <t>BIVI</t>
  </si>
  <si>
    <t>BJ</t>
  </si>
  <si>
    <t>BJRI</t>
  </si>
  <si>
    <t>BK</t>
  </si>
  <si>
    <t>BKCC</t>
  </si>
  <si>
    <t>BKD</t>
  </si>
  <si>
    <t>BKE</t>
  </si>
  <si>
    <t>BKEP</t>
  </si>
  <si>
    <t>BKEPP</t>
  </si>
  <si>
    <t>BKH</t>
  </si>
  <si>
    <t>BKI</t>
  </si>
  <si>
    <t>BKNG</t>
  </si>
  <si>
    <t>BKR</t>
  </si>
  <si>
    <t>BKSC</t>
  </si>
  <si>
    <t>BKU</t>
  </si>
  <si>
    <t>BKYI</t>
  </si>
  <si>
    <t>BL</t>
  </si>
  <si>
    <t>BLBD</t>
  </si>
  <si>
    <t>BLCM</t>
  </si>
  <si>
    <t>BLCT</t>
  </si>
  <si>
    <t>BLD</t>
  </si>
  <si>
    <t>BLDP</t>
  </si>
  <si>
    <t>BLDR</t>
  </si>
  <si>
    <t>BLFS</t>
  </si>
  <si>
    <t>BLI</t>
  </si>
  <si>
    <t>BLIN</t>
  </si>
  <si>
    <t>BLK</t>
  </si>
  <si>
    <t>BLKB</t>
  </si>
  <si>
    <t>BLL</t>
  </si>
  <si>
    <t>BLMN</t>
  </si>
  <si>
    <t>BLND</t>
  </si>
  <si>
    <t>BLNK</t>
  </si>
  <si>
    <t>BLNKW</t>
  </si>
  <si>
    <t>BLPH</t>
  </si>
  <si>
    <t>BLRX</t>
  </si>
  <si>
    <t>BLU</t>
  </si>
  <si>
    <t>BLUE</t>
  </si>
  <si>
    <t>BLX</t>
  </si>
  <si>
    <t>BMA</t>
  </si>
  <si>
    <t>BMBL</t>
  </si>
  <si>
    <t>BMI</t>
  </si>
  <si>
    <t>BMO</t>
  </si>
  <si>
    <t>BMRA</t>
  </si>
  <si>
    <t>BMRC</t>
  </si>
  <si>
    <t>BMRN</t>
  </si>
  <si>
    <t>BMTC</t>
  </si>
  <si>
    <t>BMY</t>
  </si>
  <si>
    <t>BNED</t>
  </si>
  <si>
    <t>BNFT</t>
  </si>
  <si>
    <t>BNGO</t>
  </si>
  <si>
    <t>BNGOW</t>
  </si>
  <si>
    <t>BNR</t>
  </si>
  <si>
    <t>BNS</t>
  </si>
  <si>
    <t>BNSO</t>
  </si>
  <si>
    <t>BNTC</t>
  </si>
  <si>
    <t>BNTX</t>
  </si>
  <si>
    <t>BOAC</t>
  </si>
  <si>
    <t>BOAC.U</t>
  </si>
  <si>
    <t>BOAC.WS</t>
  </si>
  <si>
    <t>BOCH</t>
  </si>
  <si>
    <t>BOH</t>
  </si>
  <si>
    <t>BOKF</t>
  </si>
  <si>
    <t>BOKFL</t>
  </si>
  <si>
    <t>BOMN</t>
  </si>
  <si>
    <t>BOOM</t>
  </si>
  <si>
    <t>BOOT</t>
  </si>
  <si>
    <t>BORR</t>
  </si>
  <si>
    <t>BOSC</t>
  </si>
  <si>
    <t>BOTJ</t>
  </si>
  <si>
    <t>BOX</t>
  </si>
  <si>
    <t>BOXL</t>
  </si>
  <si>
    <t>BP</t>
  </si>
  <si>
    <t>BPFH</t>
  </si>
  <si>
    <t>BPMC</t>
  </si>
  <si>
    <t>BPMP</t>
  </si>
  <si>
    <t>BPOP</t>
  </si>
  <si>
    <t>BPOPM</t>
  </si>
  <si>
    <t>BPOPN</t>
  </si>
  <si>
    <t>BPT</t>
  </si>
  <si>
    <t>BPTH</t>
  </si>
  <si>
    <t>BPY</t>
  </si>
  <si>
    <t>BPYPM</t>
  </si>
  <si>
    <t>BPYPN</t>
  </si>
  <si>
    <t>BPYPO</t>
  </si>
  <si>
    <t>BPYPP</t>
  </si>
  <si>
    <t>BQ</t>
  </si>
  <si>
    <t>BR</t>
  </si>
  <si>
    <t>BRBR</t>
  </si>
  <si>
    <t>BRC</t>
  </si>
  <si>
    <t>BRFS</t>
  </si>
  <si>
    <t>BRID</t>
  </si>
  <si>
    <t>BRK-A</t>
  </si>
  <si>
    <t>BRK-B</t>
  </si>
  <si>
    <t>BRKL</t>
  </si>
  <si>
    <t>BRKR</t>
  </si>
  <si>
    <t>BRKS</t>
  </si>
  <si>
    <t>BRLI</t>
  </si>
  <si>
    <t>BRLIR</t>
  </si>
  <si>
    <t>BRLIU</t>
  </si>
  <si>
    <t>BRLIW</t>
  </si>
  <si>
    <t>BRO</t>
  </si>
  <si>
    <t>BROG</t>
  </si>
  <si>
    <t>BRP</t>
  </si>
  <si>
    <t>BRPA</t>
  </si>
  <si>
    <t>BRPAR</t>
  </si>
  <si>
    <t>BRPAU</t>
  </si>
  <si>
    <t>BRPAW</t>
  </si>
  <si>
    <t>BRQS</t>
  </si>
  <si>
    <t>BRY</t>
  </si>
  <si>
    <t>BSA</t>
  </si>
  <si>
    <t>BSAC</t>
  </si>
  <si>
    <t>BSBK</t>
  </si>
  <si>
    <t>BSBR</t>
  </si>
  <si>
    <t>BSET</t>
  </si>
  <si>
    <t>BSGM</t>
  </si>
  <si>
    <t>BSIG</t>
  </si>
  <si>
    <t>BSM</t>
  </si>
  <si>
    <t>BSMX</t>
  </si>
  <si>
    <t>BSQR</t>
  </si>
  <si>
    <t>BSRR</t>
  </si>
  <si>
    <t>BSVN</t>
  </si>
  <si>
    <t>BSX</t>
  </si>
  <si>
    <t>BSY</t>
  </si>
  <si>
    <t>BTAI</t>
  </si>
  <si>
    <t>BTAQ</t>
  </si>
  <si>
    <t>BTAQU</t>
  </si>
  <si>
    <t>BTAQW</t>
  </si>
  <si>
    <t>BTBT</t>
  </si>
  <si>
    <t>BTCM</t>
  </si>
  <si>
    <t>BTU</t>
  </si>
  <si>
    <t>BUD</t>
  </si>
  <si>
    <t>BUR</t>
  </si>
  <si>
    <t>BURL</t>
  </si>
  <si>
    <t>BUSE</t>
  </si>
  <si>
    <t>BV</t>
  </si>
  <si>
    <t>BVH</t>
  </si>
  <si>
    <t>BVN</t>
  </si>
  <si>
    <t>BVXV</t>
  </si>
  <si>
    <t>BW</t>
  </si>
  <si>
    <t>BWA</t>
  </si>
  <si>
    <t>BWAY</t>
  </si>
  <si>
    <t>BWB</t>
  </si>
  <si>
    <t>BWEN</t>
  </si>
  <si>
    <t>BWFG</t>
  </si>
  <si>
    <t>BWMX</t>
  </si>
  <si>
    <t>BWXT</t>
  </si>
  <si>
    <t>BX</t>
  </si>
  <si>
    <t>BXC</t>
  </si>
  <si>
    <t>BXG</t>
  </si>
  <si>
    <t>BXRX</t>
  </si>
  <si>
    <t>BXS</t>
  </si>
  <si>
    <t>BY</t>
  </si>
  <si>
    <t>BYD</t>
  </si>
  <si>
    <t>BYFC</t>
  </si>
  <si>
    <t>BYND</t>
  </si>
  <si>
    <t>BYSI</t>
  </si>
  <si>
    <t>BZH</t>
  </si>
  <si>
    <t>BZUN</t>
  </si>
  <si>
    <t>C</t>
  </si>
  <si>
    <t>CAAP</t>
  </si>
  <si>
    <t>CAAS</t>
  </si>
  <si>
    <t>CABA</t>
  </si>
  <si>
    <t>CABO</t>
  </si>
  <si>
    <t>CAC</t>
  </si>
  <si>
    <t>CACC</t>
  </si>
  <si>
    <t>CACI</t>
  </si>
  <si>
    <t>CADE</t>
  </si>
  <si>
    <t>CAE</t>
  </si>
  <si>
    <t>CAG</t>
  </si>
  <si>
    <t>CAH</t>
  </si>
  <si>
    <t>CAI</t>
  </si>
  <si>
    <t>CAJ</t>
  </si>
  <si>
    <t>CAKE</t>
  </si>
  <si>
    <t>CAL</t>
  </si>
  <si>
    <t>CALA</t>
  </si>
  <si>
    <t>CALB</t>
  </si>
  <si>
    <t>CALM</t>
  </si>
  <si>
    <t>CALT</t>
  </si>
  <si>
    <t>CALX</t>
  </si>
  <si>
    <t>CAMP</t>
  </si>
  <si>
    <t>CAMT</t>
  </si>
  <si>
    <t>CAN</t>
  </si>
  <si>
    <t>CANG</t>
  </si>
  <si>
    <t>CAPL</t>
  </si>
  <si>
    <t>CAPR</t>
  </si>
  <si>
    <t>CAR</t>
  </si>
  <si>
    <t>CARA</t>
  </si>
  <si>
    <t>CARE</t>
  </si>
  <si>
    <t>CARG</t>
  </si>
  <si>
    <t>CARR</t>
  </si>
  <si>
    <t>CARS</t>
  </si>
  <si>
    <t>CARV</t>
  </si>
  <si>
    <t>CASA</t>
  </si>
  <si>
    <t>CASH</t>
  </si>
  <si>
    <t>CASI</t>
  </si>
  <si>
    <t>CASS</t>
  </si>
  <si>
    <t>CASY</t>
  </si>
  <si>
    <t>CAT</t>
  </si>
  <si>
    <t>CATB</t>
  </si>
  <si>
    <t>CATC</t>
  </si>
  <si>
    <t>CATM</t>
  </si>
  <si>
    <t>CATO</t>
  </si>
  <si>
    <t>CATY</t>
  </si>
  <si>
    <t>CB</t>
  </si>
  <si>
    <t>CBAN</t>
  </si>
  <si>
    <t>CBAT</t>
  </si>
  <si>
    <t>CBAY</t>
  </si>
  <si>
    <t>CBB</t>
  </si>
  <si>
    <t>CBD</t>
  </si>
  <si>
    <t>CBFV</t>
  </si>
  <si>
    <t>CBIO</t>
  </si>
  <si>
    <t>CBLI</t>
  </si>
  <si>
    <t>CBMB</t>
  </si>
  <si>
    <t>CBMG</t>
  </si>
  <si>
    <t>CBNK</t>
  </si>
  <si>
    <t>CBOE</t>
  </si>
  <si>
    <t>CBPO</t>
  </si>
  <si>
    <t>CBRE</t>
  </si>
  <si>
    <t>CBRL</t>
  </si>
  <si>
    <t>CBSH</t>
  </si>
  <si>
    <t>CBT</t>
  </si>
  <si>
    <t>CBTX</t>
  </si>
  <si>
    <t>CBU</t>
  </si>
  <si>
    <t>CBZ</t>
  </si>
  <si>
    <t>CC</t>
  </si>
  <si>
    <t>CCAC</t>
  </si>
  <si>
    <t>CCAP</t>
  </si>
  <si>
    <t>CCB</t>
  </si>
  <si>
    <t>CCBG</t>
  </si>
  <si>
    <t>CCCC</t>
  </si>
  <si>
    <t>CCEP</t>
  </si>
  <si>
    <t>CCIV</t>
  </si>
  <si>
    <t>CCIV.U</t>
  </si>
  <si>
    <t>CCIV.WS</t>
  </si>
  <si>
    <t>CCJ</t>
  </si>
  <si>
    <t>CCK</t>
  </si>
  <si>
    <t>CCL</t>
  </si>
  <si>
    <t>CCLP</t>
  </si>
  <si>
    <t>CCM</t>
  </si>
  <si>
    <t>CCMP</t>
  </si>
  <si>
    <t>CCNC</t>
  </si>
  <si>
    <t>CCNE</t>
  </si>
  <si>
    <t>CCNEP</t>
  </si>
  <si>
    <t>CCO</t>
  </si>
  <si>
    <t>CCOI</t>
  </si>
  <si>
    <t>CCRC</t>
  </si>
  <si>
    <t>CCRN</t>
  </si>
  <si>
    <t>CCS</t>
  </si>
  <si>
    <t>CCU</t>
  </si>
  <si>
    <t>CCX</t>
  </si>
  <si>
    <t>CCXI</t>
  </si>
  <si>
    <t>CD</t>
  </si>
  <si>
    <t>CDAK</t>
  </si>
  <si>
    <t>CDAY</t>
  </si>
  <si>
    <t>CDE</t>
  </si>
  <si>
    <t>CDEV</t>
  </si>
  <si>
    <t>CDK</t>
  </si>
  <si>
    <t>CDLX</t>
  </si>
  <si>
    <t>CDMO</t>
  </si>
  <si>
    <t>CDMOP</t>
  </si>
  <si>
    <t>CDNA</t>
  </si>
  <si>
    <t>CDNS</t>
  </si>
  <si>
    <t>CDTX</t>
  </si>
  <si>
    <t>CDW</t>
  </si>
  <si>
    <t>CDXC</t>
  </si>
  <si>
    <t>CDXS</t>
  </si>
  <si>
    <t>CDZI</t>
  </si>
  <si>
    <t>CE</t>
  </si>
  <si>
    <t>CEA</t>
  </si>
  <si>
    <t>CECE</t>
  </si>
  <si>
    <t>CEIX</t>
  </si>
  <si>
    <t>CELC</t>
  </si>
  <si>
    <t>CELH</t>
  </si>
  <si>
    <t>CELP</t>
  </si>
  <si>
    <t>CEMI</t>
  </si>
  <si>
    <t>CENT</t>
  </si>
  <si>
    <t>CENTA</t>
  </si>
  <si>
    <t>CENX</t>
  </si>
  <si>
    <t>CEPU</t>
  </si>
  <si>
    <t>CEQP</t>
  </si>
  <si>
    <t>CERC</t>
  </si>
  <si>
    <t>CERE</t>
  </si>
  <si>
    <t>CEREW</t>
  </si>
  <si>
    <t>CERN</t>
  </si>
  <si>
    <t>CERS</t>
  </si>
  <si>
    <t>CERT</t>
  </si>
  <si>
    <t>CETX</t>
  </si>
  <si>
    <t>CETXP</t>
  </si>
  <si>
    <t>CETXW</t>
  </si>
  <si>
    <t>CEVA</t>
  </si>
  <si>
    <t>CF</t>
  </si>
  <si>
    <t>CFB</t>
  </si>
  <si>
    <t>CFBK</t>
  </si>
  <si>
    <t>CFFI</t>
  </si>
  <si>
    <t>CFFN</t>
  </si>
  <si>
    <t>CFG</t>
  </si>
  <si>
    <t>CFII</t>
  </si>
  <si>
    <t>CFIIU</t>
  </si>
  <si>
    <t>CFIIW</t>
  </si>
  <si>
    <t>CFMS</t>
  </si>
  <si>
    <t>CFR</t>
  </si>
  <si>
    <t>CFRX</t>
  </si>
  <si>
    <t>CFX</t>
  </si>
  <si>
    <t>CFXA</t>
  </si>
  <si>
    <t>CG</t>
  </si>
  <si>
    <t>CGA</t>
  </si>
  <si>
    <t>CGBD</t>
  </si>
  <si>
    <t>CGC</t>
  </si>
  <si>
    <t>CGEN</t>
  </si>
  <si>
    <t>CGIX</t>
  </si>
  <si>
    <t>CGNT</t>
  </si>
  <si>
    <t>CGNX</t>
  </si>
  <si>
    <t>CGRO</t>
  </si>
  <si>
    <t>CGROU</t>
  </si>
  <si>
    <t>CGROW</t>
  </si>
  <si>
    <t>CHCI</t>
  </si>
  <si>
    <t>CHCO</t>
  </si>
  <si>
    <t>CHD</t>
  </si>
  <si>
    <t>CHDN</t>
  </si>
  <si>
    <t>CHE</t>
  </si>
  <si>
    <t>CHEF</t>
  </si>
  <si>
    <t>CHEK</t>
  </si>
  <si>
    <t>CHEKZ</t>
  </si>
  <si>
    <t>CHFS</t>
  </si>
  <si>
    <t>CHGG</t>
  </si>
  <si>
    <t>CHH</t>
  </si>
  <si>
    <t>CHKP</t>
  </si>
  <si>
    <t>CHMA</t>
  </si>
  <si>
    <t>CHMG</t>
  </si>
  <si>
    <t>CHNG</t>
  </si>
  <si>
    <t>CHNGU</t>
  </si>
  <si>
    <t>CHNR</t>
  </si>
  <si>
    <t>CHPM</t>
  </si>
  <si>
    <t>CHPMU</t>
  </si>
  <si>
    <t>CHPMW</t>
  </si>
  <si>
    <t>CHPT</t>
  </si>
  <si>
    <t>CHRA</t>
  </si>
  <si>
    <t>CHRS</t>
  </si>
  <si>
    <t>CHRW</t>
  </si>
  <si>
    <t>CHS</t>
  </si>
  <si>
    <t>CHT</t>
  </si>
  <si>
    <t>CHTR</t>
  </si>
  <si>
    <t>CHUY</t>
  </si>
  <si>
    <t>CHWY</t>
  </si>
  <si>
    <t>CHX</t>
  </si>
  <si>
    <t>CI</t>
  </si>
  <si>
    <t>CIA</t>
  </si>
  <si>
    <t>CIB</t>
  </si>
  <si>
    <t>CIDM</t>
  </si>
  <si>
    <t>CIEN</t>
  </si>
  <si>
    <t>CIG</t>
  </si>
  <si>
    <t>CIG.C</t>
  </si>
  <si>
    <t>CIGI</t>
  </si>
  <si>
    <t>CIIC</t>
  </si>
  <si>
    <t>CIICU</t>
  </si>
  <si>
    <t>CIICW</t>
  </si>
  <si>
    <t>CINF</t>
  </si>
  <si>
    <t>CINR</t>
  </si>
  <si>
    <t>CIR</t>
  </si>
  <si>
    <t>CIT</t>
  </si>
  <si>
    <t>CIVB</t>
  </si>
  <si>
    <t>CIXX</t>
  </si>
  <si>
    <t>CIZN</t>
  </si>
  <si>
    <t>CJJD</t>
  </si>
  <si>
    <t>CKH</t>
  </si>
  <si>
    <t>CKPT</t>
  </si>
  <si>
    <t>CL</t>
  </si>
  <si>
    <t>CLA</t>
  </si>
  <si>
    <t>CLA.U</t>
  </si>
  <si>
    <t>CLA.WS</t>
  </si>
  <si>
    <t>CLAR</t>
  </si>
  <si>
    <t>CLB</t>
  </si>
  <si>
    <t>CLBK</t>
  </si>
  <si>
    <t>CLBS</t>
  </si>
  <si>
    <t>CLCT</t>
  </si>
  <si>
    <t>CLDB</t>
  </si>
  <si>
    <t>CLDR</t>
  </si>
  <si>
    <t>CLDX</t>
  </si>
  <si>
    <t>CLF</t>
  </si>
  <si>
    <t>CLFD</t>
  </si>
  <si>
    <t>CLGN</t>
  </si>
  <si>
    <t>CLGX</t>
  </si>
  <si>
    <t>CLH</t>
  </si>
  <si>
    <t>CLIR</t>
  </si>
  <si>
    <t>CLLS</t>
  </si>
  <si>
    <t>CLMT</t>
  </si>
  <si>
    <t>CLNE</t>
  </si>
  <si>
    <t>CLOV</t>
  </si>
  <si>
    <t>CLPS</t>
  </si>
  <si>
    <t>CLPT</t>
  </si>
  <si>
    <t>CLR</t>
  </si>
  <si>
    <t>CLRB</t>
  </si>
  <si>
    <t>CLRBZ</t>
  </si>
  <si>
    <t>CLRO</t>
  </si>
  <si>
    <t>CLS</t>
  </si>
  <si>
    <t>CLSD</t>
  </si>
  <si>
    <t>CLSK</t>
  </si>
  <si>
    <t>CLSN</t>
  </si>
  <si>
    <t>CLVS</t>
  </si>
  <si>
    <t>CLVT</t>
  </si>
  <si>
    <t>CLW</t>
  </si>
  <si>
    <t>CLWT</t>
  </si>
  <si>
    <t>CLX</t>
  </si>
  <si>
    <t>CLXT</t>
  </si>
  <si>
    <t>CM</t>
  </si>
  <si>
    <t>CMA</t>
  </si>
  <si>
    <t>CMBM</t>
  </si>
  <si>
    <t>CMC</t>
  </si>
  <si>
    <t>CMCL</t>
  </si>
  <si>
    <t>CMCM</t>
  </si>
  <si>
    <t>CMCO</t>
  </si>
  <si>
    <t>CMCSA</t>
  </si>
  <si>
    <t>CMD</t>
  </si>
  <si>
    <t>CME</t>
  </si>
  <si>
    <t>CMG</t>
  </si>
  <si>
    <t>CMI</t>
  </si>
  <si>
    <t>CMLF</t>
  </si>
  <si>
    <t>CMLFU</t>
  </si>
  <si>
    <t>CMLFW</t>
  </si>
  <si>
    <t>CMLS</t>
  </si>
  <si>
    <t>CMP</t>
  </si>
  <si>
    <t>CMPI</t>
  </si>
  <si>
    <t>CMPR</t>
  </si>
  <si>
    <t>CMPS</t>
  </si>
  <si>
    <t>CMRE</t>
  </si>
  <si>
    <t>CMRX</t>
  </si>
  <si>
    <t>CMS</t>
  </si>
  <si>
    <t>CMSA</t>
  </si>
  <si>
    <t>CMSC</t>
  </si>
  <si>
    <t>CMSD</t>
  </si>
  <si>
    <t>CMTL</t>
  </si>
  <si>
    <t>CNA</t>
  </si>
  <si>
    <t>CNBKA</t>
  </si>
  <si>
    <t>CNC</t>
  </si>
  <si>
    <t>CNCE</t>
  </si>
  <si>
    <t>CNDT</t>
  </si>
  <si>
    <t>CNET</t>
  </si>
  <si>
    <t>CNF</t>
  </si>
  <si>
    <t>CNFR</t>
  </si>
  <si>
    <t>CNFRL</t>
  </si>
  <si>
    <t>CNHI</t>
  </si>
  <si>
    <t>CNI</t>
  </si>
  <si>
    <t>CNK</t>
  </si>
  <si>
    <t>CNMD</t>
  </si>
  <si>
    <t>CNNB</t>
  </si>
  <si>
    <t>CNNE</t>
  </si>
  <si>
    <t>CNO</t>
  </si>
  <si>
    <t>CNOB</t>
  </si>
  <si>
    <t>CNP</t>
  </si>
  <si>
    <t>CNQ</t>
  </si>
  <si>
    <t>CNR</t>
  </si>
  <si>
    <t>CNS</t>
  </si>
  <si>
    <t>CNSL</t>
  </si>
  <si>
    <t>CNSP</t>
  </si>
  <si>
    <t>CNST</t>
  </si>
  <si>
    <t>CNTG</t>
  </si>
  <si>
    <t>CNTY</t>
  </si>
  <si>
    <t>CNX</t>
  </si>
  <si>
    <t>CNXC</t>
  </si>
  <si>
    <t>CNXN</t>
  </si>
  <si>
    <t>CO</t>
  </si>
  <si>
    <t>COCP</t>
  </si>
  <si>
    <t>CODA</t>
  </si>
  <si>
    <t>CODI</t>
  </si>
  <si>
    <t>CODX</t>
  </si>
  <si>
    <t>COE</t>
  </si>
  <si>
    <t>COF</t>
  </si>
  <si>
    <t>COFS</t>
  </si>
  <si>
    <t>COG</t>
  </si>
  <si>
    <t>COGT</t>
  </si>
  <si>
    <t>COHR</t>
  </si>
  <si>
    <t>COHU</t>
  </si>
  <si>
    <t>COIN</t>
  </si>
  <si>
    <t>COKE</t>
  </si>
  <si>
    <t>COLB</t>
  </si>
  <si>
    <t>COLL</t>
  </si>
  <si>
    <t>COLM</t>
  </si>
  <si>
    <t>COMM</t>
  </si>
  <si>
    <t>CONN</t>
  </si>
  <si>
    <t>COO</t>
  </si>
  <si>
    <t>COOP</t>
  </si>
  <si>
    <t>COP</t>
  </si>
  <si>
    <t>CORE</t>
  </si>
  <si>
    <t>CORT</t>
  </si>
  <si>
    <t>COST</t>
  </si>
  <si>
    <t>COTY</t>
  </si>
  <si>
    <t>COUP</t>
  </si>
  <si>
    <t>COUR</t>
  </si>
  <si>
    <t>COWN</t>
  </si>
  <si>
    <t>COWNL</t>
  </si>
  <si>
    <t>COWNZ</t>
  </si>
  <si>
    <t>CP</t>
  </si>
  <si>
    <t>CPA</t>
  </si>
  <si>
    <t>CPAC</t>
  </si>
  <si>
    <t>CPAH</t>
  </si>
  <si>
    <t>CPB</t>
  </si>
  <si>
    <t>CPE</t>
  </si>
  <si>
    <t>CPF</t>
  </si>
  <si>
    <t>CPG</t>
  </si>
  <si>
    <t>CPHC</t>
  </si>
  <si>
    <t>CPIX</t>
  </si>
  <si>
    <t>CPK</t>
  </si>
  <si>
    <t>CPLP</t>
  </si>
  <si>
    <t>CPNG</t>
  </si>
  <si>
    <t>CPRI</t>
  </si>
  <si>
    <t>CPRT</t>
  </si>
  <si>
    <t>CPRX</t>
  </si>
  <si>
    <t>CPS</t>
  </si>
  <si>
    <t>CPSH</t>
  </si>
  <si>
    <t>CPSI</t>
  </si>
  <si>
    <t>CPSR</t>
  </si>
  <si>
    <t>CPSS</t>
  </si>
  <si>
    <t>CPST</t>
  </si>
  <si>
    <t>CQP</t>
  </si>
  <si>
    <t>CR</t>
  </si>
  <si>
    <t>CRAI</t>
  </si>
  <si>
    <t>CRBP</t>
  </si>
  <si>
    <t>CRC</t>
  </si>
  <si>
    <t>CRD-A</t>
  </si>
  <si>
    <t>CRD-B</t>
  </si>
  <si>
    <t>CRDF</t>
  </si>
  <si>
    <t>CREE</t>
  </si>
  <si>
    <t>CREG</t>
  </si>
  <si>
    <t>CRESY</t>
  </si>
  <si>
    <t>CREX</t>
  </si>
  <si>
    <t>CREXW</t>
  </si>
  <si>
    <t>CRHC</t>
  </si>
  <si>
    <t>CRHC.U</t>
  </si>
  <si>
    <t>CRHC.WS</t>
  </si>
  <si>
    <t>CRI</t>
  </si>
  <si>
    <t>CRIS</t>
  </si>
  <si>
    <t>CRK</t>
  </si>
  <si>
    <t>CRL</t>
  </si>
  <si>
    <t>CRM</t>
  </si>
  <si>
    <t>CRMD</t>
  </si>
  <si>
    <t>CRMT</t>
  </si>
  <si>
    <t>CRNC</t>
  </si>
  <si>
    <t>CRNT</t>
  </si>
  <si>
    <t>CRNX</t>
  </si>
  <si>
    <t>CRON</t>
  </si>
  <si>
    <t>CROX</t>
  </si>
  <si>
    <t>CRS</t>
  </si>
  <si>
    <t>CRSA</t>
  </si>
  <si>
    <t>CRSAU</t>
  </si>
  <si>
    <t>CRSAW</t>
  </si>
  <si>
    <t>CRSP</t>
  </si>
  <si>
    <t>CRSR</t>
  </si>
  <si>
    <t>CRT</t>
  </si>
  <si>
    <t>CRTD</t>
  </si>
  <si>
    <t>CRTDW</t>
  </si>
  <si>
    <t>CRTO</t>
  </si>
  <si>
    <t>CRTX</t>
  </si>
  <si>
    <t>CRUS</t>
  </si>
  <si>
    <t>CRVL</t>
  </si>
  <si>
    <t>CRVS</t>
  </si>
  <si>
    <t>CRWD</t>
  </si>
  <si>
    <t>CRWS</t>
  </si>
  <si>
    <t>CRY</t>
  </si>
  <si>
    <t>CS</t>
  </si>
  <si>
    <t>CSAN</t>
  </si>
  <si>
    <t>CSBR</t>
  </si>
  <si>
    <t>CSCO</t>
  </si>
  <si>
    <t>CSCW</t>
  </si>
  <si>
    <t>CSGP</t>
  </si>
  <si>
    <t>CSGS</t>
  </si>
  <si>
    <t>CSII</t>
  </si>
  <si>
    <t>CSIQ</t>
  </si>
  <si>
    <t>CSL</t>
  </si>
  <si>
    <t>CSLT</t>
  </si>
  <si>
    <t>CSOD</t>
  </si>
  <si>
    <t>CSPI</t>
  </si>
  <si>
    <t>CSPR</t>
  </si>
  <si>
    <t>CSR</t>
  </si>
  <si>
    <t>CSSE</t>
  </si>
  <si>
    <t>CSSEN</t>
  </si>
  <si>
    <t>CSSEP</t>
  </si>
  <si>
    <t>CSTE</t>
  </si>
  <si>
    <t>CSTL</t>
  </si>
  <si>
    <t>CSTM</t>
  </si>
  <si>
    <t>CSTR</t>
  </si>
  <si>
    <t>CSU</t>
  </si>
  <si>
    <t>CSV</t>
  </si>
  <si>
    <t>CSWC</t>
  </si>
  <si>
    <t>CSWI</t>
  </si>
  <si>
    <t>CSX</t>
  </si>
  <si>
    <t>CTAC</t>
  </si>
  <si>
    <t>CTAC.U</t>
  </si>
  <si>
    <t>CTAC.WS</t>
  </si>
  <si>
    <t>CTAS</t>
  </si>
  <si>
    <t>CTB</t>
  </si>
  <si>
    <t>CTBI</t>
  </si>
  <si>
    <t>CTG</t>
  </si>
  <si>
    <t>CTHR</t>
  </si>
  <si>
    <t>CTIB</t>
  </si>
  <si>
    <t>CTIC</t>
  </si>
  <si>
    <t>CTK</t>
  </si>
  <si>
    <t>CTLT</t>
  </si>
  <si>
    <t>CTMX</t>
  </si>
  <si>
    <t>CTRA</t>
  </si>
  <si>
    <t>CTRM</t>
  </si>
  <si>
    <t>CTRN</t>
  </si>
  <si>
    <t>CTS</t>
  </si>
  <si>
    <t>CTSH</t>
  </si>
  <si>
    <t>CTSO</t>
  </si>
  <si>
    <t>CTVA</t>
  </si>
  <si>
    <t>CTXR</t>
  </si>
  <si>
    <t>CTXRW</t>
  </si>
  <si>
    <t>CTXS</t>
  </si>
  <si>
    <t>CUB</t>
  </si>
  <si>
    <t>CUBB</t>
  </si>
  <si>
    <t>CUBI</t>
  </si>
  <si>
    <t>CUE</t>
  </si>
  <si>
    <t>CUK</t>
  </si>
  <si>
    <t>CULP</t>
  </si>
  <si>
    <t>CURI</t>
  </si>
  <si>
    <t>CURIW</t>
  </si>
  <si>
    <t>CURO</t>
  </si>
  <si>
    <t>CUTR</t>
  </si>
  <si>
    <t>CVA</t>
  </si>
  <si>
    <t>CVBF</t>
  </si>
  <si>
    <t>CVCO</t>
  </si>
  <si>
    <t>CVCY</t>
  </si>
  <si>
    <t>CVE</t>
  </si>
  <si>
    <t>CVEO</t>
  </si>
  <si>
    <t>CVET</t>
  </si>
  <si>
    <t>CVGI</t>
  </si>
  <si>
    <t>CVGW</t>
  </si>
  <si>
    <t>CVI</t>
  </si>
  <si>
    <t>CVLB</t>
  </si>
  <si>
    <t>CVLG</t>
  </si>
  <si>
    <t>CVLT</t>
  </si>
  <si>
    <t>CVLY</t>
  </si>
  <si>
    <t>CVNA</t>
  </si>
  <si>
    <t>CVS</t>
  </si>
  <si>
    <t>CVV</t>
  </si>
  <si>
    <t>CVX</t>
  </si>
  <si>
    <t>CW</t>
  </si>
  <si>
    <t>CWBC</t>
  </si>
  <si>
    <t>CWBR</t>
  </si>
  <si>
    <t>CWCO</t>
  </si>
  <si>
    <t>CWEN</t>
  </si>
  <si>
    <t>CWH</t>
  </si>
  <si>
    <t>CWK</t>
  </si>
  <si>
    <t>CWST</t>
  </si>
  <si>
    <t>CWT</t>
  </si>
  <si>
    <t>CX</t>
  </si>
  <si>
    <t>CXDC</t>
  </si>
  <si>
    <t>CXDO</t>
  </si>
  <si>
    <t>CYAN</t>
  </si>
  <si>
    <t>CYBE</t>
  </si>
  <si>
    <t>CYBR</t>
  </si>
  <si>
    <t>CYCC</t>
  </si>
  <si>
    <t>CYCCP</t>
  </si>
  <si>
    <t>CYCN</t>
  </si>
  <si>
    <t>CYD</t>
  </si>
  <si>
    <t>CYH</t>
  </si>
  <si>
    <t>CYRN</t>
  </si>
  <si>
    <t>CYRX</t>
  </si>
  <si>
    <t>CYTH</t>
  </si>
  <si>
    <t>CYTHW</t>
  </si>
  <si>
    <t>CYTK</t>
  </si>
  <si>
    <t>CZNC</t>
  </si>
  <si>
    <t>CZR</t>
  </si>
  <si>
    <t>CZWI</t>
  </si>
  <si>
    <t>CZZ</t>
  </si>
  <si>
    <t>D</t>
  </si>
  <si>
    <t>DAC</t>
  </si>
  <si>
    <t>DADA</t>
  </si>
  <si>
    <t>DAIO</t>
  </si>
  <si>
    <t>DAKT</t>
  </si>
  <si>
    <t>DAL</t>
  </si>
  <si>
    <t>DAN</t>
  </si>
  <si>
    <t>DAO</t>
  </si>
  <si>
    <t>DAR</t>
  </si>
  <si>
    <t>DARE</t>
  </si>
  <si>
    <t>DASH</t>
  </si>
  <si>
    <t>DAVA</t>
  </si>
  <si>
    <t>DB</t>
  </si>
  <si>
    <t>DBD</t>
  </si>
  <si>
    <t>DBI</t>
  </si>
  <si>
    <t>DBVT</t>
  </si>
  <si>
    <t>DBX</t>
  </si>
  <si>
    <t>DCI</t>
  </si>
  <si>
    <t>DCO</t>
  </si>
  <si>
    <t>DCOM</t>
  </si>
  <si>
    <t>DCOMP</t>
  </si>
  <si>
    <t>DCP</t>
  </si>
  <si>
    <t>DCPH</t>
  </si>
  <si>
    <t>DCRB</t>
  </si>
  <si>
    <t>DCRBU</t>
  </si>
  <si>
    <t>DCRBW</t>
  </si>
  <si>
    <t>DCT</t>
  </si>
  <si>
    <t>DCTH</t>
  </si>
  <si>
    <t>DCUE</t>
  </si>
  <si>
    <t>DD</t>
  </si>
  <si>
    <t>DDD</t>
  </si>
  <si>
    <t>DDOG</t>
  </si>
  <si>
    <t>DDS</t>
  </si>
  <si>
    <t>DE</t>
  </si>
  <si>
    <t>DECK</t>
  </si>
  <si>
    <t>DEH</t>
  </si>
  <si>
    <t>DEH.U</t>
  </si>
  <si>
    <t>DEH.WS</t>
  </si>
  <si>
    <t>DELL</t>
  </si>
  <si>
    <t>DEN</t>
  </si>
  <si>
    <t>DENN</t>
  </si>
  <si>
    <t>DESP</t>
  </si>
  <si>
    <t>DFFN</t>
  </si>
  <si>
    <t>DFHT</t>
  </si>
  <si>
    <t>DFHTU</t>
  </si>
  <si>
    <t>DFHTW</t>
  </si>
  <si>
    <t>DFIN</t>
  </si>
  <si>
    <t>DFNS</t>
  </si>
  <si>
    <t>DFPH</t>
  </si>
  <si>
    <t>DFPHU</t>
  </si>
  <si>
    <t>DFPHW</t>
  </si>
  <si>
    <t>DFS</t>
  </si>
  <si>
    <t>DG</t>
  </si>
  <si>
    <t>DGICA</t>
  </si>
  <si>
    <t>DGICB</t>
  </si>
  <si>
    <t>DGII</t>
  </si>
  <si>
    <t>DGLY</t>
  </si>
  <si>
    <t>DGNR</t>
  </si>
  <si>
    <t>DGNR.U</t>
  </si>
  <si>
    <t>DGNR.WS</t>
  </si>
  <si>
    <t>DGNS</t>
  </si>
  <si>
    <t>DGX</t>
  </si>
  <si>
    <t>DHI</t>
  </si>
  <si>
    <t>DHIL</t>
  </si>
  <si>
    <t>DHR</t>
  </si>
  <si>
    <t>DHT</t>
  </si>
  <si>
    <t>DHX</t>
  </si>
  <si>
    <t>DIDI</t>
  </si>
  <si>
    <t>DIN</t>
  </si>
  <si>
    <t>DIOD</t>
  </si>
  <si>
    <t>DIS</t>
  </si>
  <si>
    <t>DISCA</t>
  </si>
  <si>
    <t>DISCB</t>
  </si>
  <si>
    <t>DISCK</t>
  </si>
  <si>
    <t>DISH</t>
  </si>
  <si>
    <t>DJCO</t>
  </si>
  <si>
    <t>DK</t>
  </si>
  <si>
    <t>DKL</t>
  </si>
  <si>
    <t>DKNG</t>
  </si>
  <si>
    <t>DKS</t>
  </si>
  <si>
    <t>DL</t>
  </si>
  <si>
    <t>DLB</t>
  </si>
  <si>
    <t>DLHC</t>
  </si>
  <si>
    <t>DLNG</t>
  </si>
  <si>
    <t>DLO</t>
  </si>
  <si>
    <t>DLPN</t>
  </si>
  <si>
    <t>DLTH</t>
  </si>
  <si>
    <t>DLTR</t>
  </si>
  <si>
    <t>DLX</t>
  </si>
  <si>
    <t>DM</t>
  </si>
  <si>
    <t>DMAC</t>
  </si>
  <si>
    <t>DMLP</t>
  </si>
  <si>
    <t>DMRC</t>
  </si>
  <si>
    <t>DMS</t>
  </si>
  <si>
    <t>DMS.WS</t>
  </si>
  <si>
    <t>DMTK</t>
  </si>
  <si>
    <t>DMYD</t>
  </si>
  <si>
    <t>DMYD.U</t>
  </si>
  <si>
    <t>DMYD.WS</t>
  </si>
  <si>
    <t>DNB</t>
  </si>
  <si>
    <t>DNK</t>
  </si>
  <si>
    <t>DNLI</t>
  </si>
  <si>
    <t>DNMR</t>
  </si>
  <si>
    <t>DNN</t>
  </si>
  <si>
    <t>DNOW</t>
  </si>
  <si>
    <t>DOCN</t>
  </si>
  <si>
    <t>DOCU</t>
  </si>
  <si>
    <t>DOMA</t>
  </si>
  <si>
    <t>DOMO</t>
  </si>
  <si>
    <t>DOOO</t>
  </si>
  <si>
    <t>DOOR</t>
  </si>
  <si>
    <t>DORM</t>
  </si>
  <si>
    <t>DOV</t>
  </si>
  <si>
    <t>DOW</t>
  </si>
  <si>
    <t>DOX</t>
  </si>
  <si>
    <t>DOYU</t>
  </si>
  <si>
    <t>DPZ</t>
  </si>
  <si>
    <t>DQ</t>
  </si>
  <si>
    <t>DRD</t>
  </si>
  <si>
    <t>DRI</t>
  </si>
  <si>
    <t>DRIO</t>
  </si>
  <si>
    <t>DRIOW</t>
  </si>
  <si>
    <t>DRNA</t>
  </si>
  <si>
    <t>DRQ</t>
  </si>
  <si>
    <t>DRRX</t>
  </si>
  <si>
    <t>DRTT</t>
  </si>
  <si>
    <t>DRUA</t>
  </si>
  <si>
    <t>DS</t>
  </si>
  <si>
    <t>DSEY</t>
  </si>
  <si>
    <t>DSGX</t>
  </si>
  <si>
    <t>DSKE</t>
  </si>
  <si>
    <t>DSKEW</t>
  </si>
  <si>
    <t>DSPG</t>
  </si>
  <si>
    <t>DSSI</t>
  </si>
  <si>
    <t>DSWL</t>
  </si>
  <si>
    <t>DSX</t>
  </si>
  <si>
    <t>DT</t>
  </si>
  <si>
    <t>DTB</t>
  </si>
  <si>
    <t>DTE</t>
  </si>
  <si>
    <t>DTEA</t>
  </si>
  <si>
    <t>DTIL</t>
  </si>
  <si>
    <t>DTJ</t>
  </si>
  <si>
    <t>DTP</t>
  </si>
  <si>
    <t>DTSS</t>
  </si>
  <si>
    <t>DTW</t>
  </si>
  <si>
    <t>DTY</t>
  </si>
  <si>
    <t>DUK</t>
  </si>
  <si>
    <t>DUKB</t>
  </si>
  <si>
    <t>DUKH</t>
  </si>
  <si>
    <t>DUO</t>
  </si>
  <si>
    <t>DUOT</t>
  </si>
  <si>
    <t>DVA</t>
  </si>
  <si>
    <t>DVAX</t>
  </si>
  <si>
    <t>DVD</t>
  </si>
  <si>
    <t>DVN</t>
  </si>
  <si>
    <t>DWSN</t>
  </si>
  <si>
    <t>DXC</t>
  </si>
  <si>
    <t>DXCM</t>
  </si>
  <si>
    <t>DXLG</t>
  </si>
  <si>
    <t>DXPE</t>
  </si>
  <si>
    <t>DXYN</t>
  </si>
  <si>
    <t>DYAI</t>
  </si>
  <si>
    <t>DYN</t>
  </si>
  <si>
    <t>DYNT</t>
  </si>
  <si>
    <t>DZSI</t>
  </si>
  <si>
    <t>E</t>
  </si>
  <si>
    <t>EA</t>
  </si>
  <si>
    <t>EAF</t>
  </si>
  <si>
    <t>EAR</t>
  </si>
  <si>
    <t>EARS</t>
  </si>
  <si>
    <t>EAST</t>
  </si>
  <si>
    <t>EAT</t>
  </si>
  <si>
    <t>EB</t>
  </si>
  <si>
    <t>EBAY</t>
  </si>
  <si>
    <t>EBAYL</t>
  </si>
  <si>
    <t>EBC</t>
  </si>
  <si>
    <t>EBF</t>
  </si>
  <si>
    <t>EBIX</t>
  </si>
  <si>
    <t>EBMT</t>
  </si>
  <si>
    <t>EBR</t>
  </si>
  <si>
    <t>EBS</t>
  </si>
  <si>
    <t>EBSB</t>
  </si>
  <si>
    <t>EBTC</t>
  </si>
  <si>
    <t>EC</t>
  </si>
  <si>
    <t>ECC</t>
  </si>
  <si>
    <t>ECCB</t>
  </si>
  <si>
    <t>ECCX</t>
  </si>
  <si>
    <t>ECCY</t>
  </si>
  <si>
    <t>ECHO</t>
  </si>
  <si>
    <t>ECL</t>
  </si>
  <si>
    <t>ECOL</t>
  </si>
  <si>
    <t>ECOLW</t>
  </si>
  <si>
    <t>ECOM</t>
  </si>
  <si>
    <t>ECOR</t>
  </si>
  <si>
    <t>ECPG</t>
  </si>
  <si>
    <t>ED</t>
  </si>
  <si>
    <t>EDAP</t>
  </si>
  <si>
    <t>EDIT</t>
  </si>
  <si>
    <t>EDN</t>
  </si>
  <si>
    <t>EDRY</t>
  </si>
  <si>
    <t>EDSA</t>
  </si>
  <si>
    <t>EDU</t>
  </si>
  <si>
    <t>EDUC</t>
  </si>
  <si>
    <t>EEFT</t>
  </si>
  <si>
    <t>EEX</t>
  </si>
  <si>
    <t>EFC</t>
  </si>
  <si>
    <t>EFOI</t>
  </si>
  <si>
    <t>EFSC</t>
  </si>
  <si>
    <t>EFX</t>
  </si>
  <si>
    <t>EGAN</t>
  </si>
  <si>
    <t>EGBN</t>
  </si>
  <si>
    <t>EGHT</t>
  </si>
  <si>
    <t>EGLE</t>
  </si>
  <si>
    <t>EGO</t>
  </si>
  <si>
    <t>EGOV</t>
  </si>
  <si>
    <t>EGRX</t>
  </si>
  <si>
    <t>EGY</t>
  </si>
  <si>
    <t>EH</t>
  </si>
  <si>
    <t>EHC</t>
  </si>
  <si>
    <t>EHTH</t>
  </si>
  <si>
    <t>EIG</t>
  </si>
  <si>
    <t>EIGI</t>
  </si>
  <si>
    <t>EIGR</t>
  </si>
  <si>
    <t>EIX</t>
  </si>
  <si>
    <t>EKSO</t>
  </si>
  <si>
    <t>EL</t>
  </si>
  <si>
    <t>ELAN</t>
  </si>
  <si>
    <t>ELAT</t>
  </si>
  <si>
    <t>ELF</t>
  </si>
  <si>
    <t>ELOX</t>
  </si>
  <si>
    <t>ELP</t>
  </si>
  <si>
    <t>ELSE</t>
  </si>
  <si>
    <t>ELTK</t>
  </si>
  <si>
    <t>ELVT</t>
  </si>
  <si>
    <t>ELY</t>
  </si>
  <si>
    <t>ELYS</t>
  </si>
  <si>
    <t>EMCF</t>
  </si>
  <si>
    <t>EME</t>
  </si>
  <si>
    <t>EMKR</t>
  </si>
  <si>
    <t>EML</t>
  </si>
  <si>
    <t>EMN</t>
  </si>
  <si>
    <t>EMR</t>
  </si>
  <si>
    <t>ENB</t>
  </si>
  <si>
    <t>ENBA</t>
  </si>
  <si>
    <t>ENBL</t>
  </si>
  <si>
    <t>ENDP</t>
  </si>
  <si>
    <t>ENG</t>
  </si>
  <si>
    <t>ENIA</t>
  </si>
  <si>
    <t>ENIC</t>
  </si>
  <si>
    <t>ENLC</t>
  </si>
  <si>
    <t>ENLV</t>
  </si>
  <si>
    <t>ENOB</t>
  </si>
  <si>
    <t>ENPC</t>
  </si>
  <si>
    <t>ENPH</t>
  </si>
  <si>
    <t>ENR</t>
  </si>
  <si>
    <t>ENS</t>
  </si>
  <si>
    <t>ENSG</t>
  </si>
  <si>
    <t>ENTA</t>
  </si>
  <si>
    <t>ENTG</t>
  </si>
  <si>
    <t>ENTX</t>
  </si>
  <si>
    <t>ENTXW</t>
  </si>
  <si>
    <t>ENV</t>
  </si>
  <si>
    <t>ENVA</t>
  </si>
  <si>
    <t>ENZ</t>
  </si>
  <si>
    <t>EOG</t>
  </si>
  <si>
    <t>EOLS</t>
  </si>
  <si>
    <t>EOSE</t>
  </si>
  <si>
    <t>EOSEW</t>
  </si>
  <si>
    <t>EPAC</t>
  </si>
  <si>
    <t>EPAM</t>
  </si>
  <si>
    <t>EPAY</t>
  </si>
  <si>
    <t>EPC</t>
  </si>
  <si>
    <t>EPD</t>
  </si>
  <si>
    <t>EPIX</t>
  </si>
  <si>
    <t>EPSN</t>
  </si>
  <si>
    <t>EPZM</t>
  </si>
  <si>
    <t>EQ</t>
  </si>
  <si>
    <t>EQBK</t>
  </si>
  <si>
    <t>EQD</t>
  </si>
  <si>
    <t>EQD.U</t>
  </si>
  <si>
    <t>EQD.WS</t>
  </si>
  <si>
    <t>EQH</t>
  </si>
  <si>
    <t>EQNR</t>
  </si>
  <si>
    <t>EQOS</t>
  </si>
  <si>
    <t>EQOSW</t>
  </si>
  <si>
    <t>EQS</t>
  </si>
  <si>
    <t>EQT</t>
  </si>
  <si>
    <t>EQX</t>
  </si>
  <si>
    <t>ERES</t>
  </si>
  <si>
    <t>ERESU</t>
  </si>
  <si>
    <t>ERESW</t>
  </si>
  <si>
    <t>ERF</t>
  </si>
  <si>
    <t>ERIC</t>
  </si>
  <si>
    <t>ERIE</t>
  </si>
  <si>
    <t>ERII</t>
  </si>
  <si>
    <t>ERJ</t>
  </si>
  <si>
    <t>ERYP</t>
  </si>
  <si>
    <t>ES</t>
  </si>
  <si>
    <t>ESBK</t>
  </si>
  <si>
    <t>ESCA</t>
  </si>
  <si>
    <t>ESE</t>
  </si>
  <si>
    <t>ESEA</t>
  </si>
  <si>
    <t>ESGC</t>
  </si>
  <si>
    <t>ESGR</t>
  </si>
  <si>
    <t>ESGRO</t>
  </si>
  <si>
    <t>ESGRP</t>
  </si>
  <si>
    <t>ESI</t>
  </si>
  <si>
    <t>ESLT</t>
  </si>
  <si>
    <t>ESNT</t>
  </si>
  <si>
    <t>ESPR</t>
  </si>
  <si>
    <t>ESQ</t>
  </si>
  <si>
    <t>ESSA</t>
  </si>
  <si>
    <t>ESSC</t>
  </si>
  <si>
    <t>ESSCR</t>
  </si>
  <si>
    <t>ESSCU</t>
  </si>
  <si>
    <t>ESSCW</t>
  </si>
  <si>
    <t>ESTA</t>
  </si>
  <si>
    <t>ESTC</t>
  </si>
  <si>
    <t>ESTE</t>
  </si>
  <si>
    <t>ESXB</t>
  </si>
  <si>
    <t>ET</t>
  </si>
  <si>
    <t>ETAC</t>
  </si>
  <si>
    <t>ETACU</t>
  </si>
  <si>
    <t>ETACW</t>
  </si>
  <si>
    <t>ETH</t>
  </si>
  <si>
    <t>ETM</t>
  </si>
  <si>
    <t>ETN</t>
  </si>
  <si>
    <t>ETNB</t>
  </si>
  <si>
    <t>ETON</t>
  </si>
  <si>
    <t>ETR</t>
  </si>
  <si>
    <t>ETRN</t>
  </si>
  <si>
    <t>ETSY</t>
  </si>
  <si>
    <t>ETTX</t>
  </si>
  <si>
    <t>EURN</t>
  </si>
  <si>
    <t>EV</t>
  </si>
  <si>
    <t>EVA</t>
  </si>
  <si>
    <t>EVBG</t>
  </si>
  <si>
    <t>EVC</t>
  </si>
  <si>
    <t>EVER</t>
  </si>
  <si>
    <t>EVFM</t>
  </si>
  <si>
    <t>EVGN</t>
  </si>
  <si>
    <t>EVH</t>
  </si>
  <si>
    <t>EVK</t>
  </si>
  <si>
    <t>EVLO</t>
  </si>
  <si>
    <t>EVOK</t>
  </si>
  <si>
    <t>EVOL</t>
  </si>
  <si>
    <t>EVOP</t>
  </si>
  <si>
    <t>EVR</t>
  </si>
  <si>
    <t>EVRG</t>
  </si>
  <si>
    <t>EVRI</t>
  </si>
  <si>
    <t>EVTC</t>
  </si>
  <si>
    <t>EW</t>
  </si>
  <si>
    <t>EWBC</t>
  </si>
  <si>
    <t>EXAS</t>
  </si>
  <si>
    <t>EXC</t>
  </si>
  <si>
    <t>EXEL</t>
  </si>
  <si>
    <t>EXFO</t>
  </si>
  <si>
    <t>EXK</t>
  </si>
  <si>
    <t>EXLS</t>
  </si>
  <si>
    <t>EXP</t>
  </si>
  <si>
    <t>EXPC</t>
  </si>
  <si>
    <t>EXPCU</t>
  </si>
  <si>
    <t>EXPCW</t>
  </si>
  <si>
    <t>EXPD</t>
  </si>
  <si>
    <t>EXPE</t>
  </si>
  <si>
    <t>EXPI</t>
  </si>
  <si>
    <t>EXPO</t>
  </si>
  <si>
    <t>EXPR</t>
  </si>
  <si>
    <t>EXTN</t>
  </si>
  <si>
    <t>EXTR</t>
  </si>
  <si>
    <t>EYE</t>
  </si>
  <si>
    <t>EYEG</t>
  </si>
  <si>
    <t>EYEN</t>
  </si>
  <si>
    <t>EYES</t>
  </si>
  <si>
    <t>EYESW</t>
  </si>
  <si>
    <t>EYPT</t>
  </si>
  <si>
    <t>EZPW</t>
  </si>
  <si>
    <t>F</t>
  </si>
  <si>
    <t>FAF</t>
  </si>
  <si>
    <t>FAII</t>
  </si>
  <si>
    <t>FAMI</t>
  </si>
  <si>
    <t>FANG</t>
  </si>
  <si>
    <t>FANH</t>
  </si>
  <si>
    <t>FARM</t>
  </si>
  <si>
    <t>FARO</t>
  </si>
  <si>
    <t>FAST</t>
  </si>
  <si>
    <t>FAT</t>
  </si>
  <si>
    <t>FATBP</t>
  </si>
  <si>
    <t>FATBW</t>
  </si>
  <si>
    <t>FATE</t>
  </si>
  <si>
    <t>FB</t>
  </si>
  <si>
    <t>FBC</t>
  </si>
  <si>
    <t>FBHS</t>
  </si>
  <si>
    <t>FBIO</t>
  </si>
  <si>
    <t>FBIOP</t>
  </si>
  <si>
    <t>FBIZ</t>
  </si>
  <si>
    <t>FBK</t>
  </si>
  <si>
    <t>FBMS</t>
  </si>
  <si>
    <t>FBNC</t>
  </si>
  <si>
    <t>FBP</t>
  </si>
  <si>
    <t>FBRX</t>
  </si>
  <si>
    <t>FBSS</t>
  </si>
  <si>
    <t>FC</t>
  </si>
  <si>
    <t>FCAC</t>
  </si>
  <si>
    <t>FCACU</t>
  </si>
  <si>
    <t>FCACW</t>
  </si>
  <si>
    <t>FCAP</t>
  </si>
  <si>
    <t>FCBC</t>
  </si>
  <si>
    <t>FCBP</t>
  </si>
  <si>
    <t>FCCO</t>
  </si>
  <si>
    <t>FCCY</t>
  </si>
  <si>
    <t>FCEL</t>
  </si>
  <si>
    <t>FCF</t>
  </si>
  <si>
    <t>FCFS</t>
  </si>
  <si>
    <t>FCN</t>
  </si>
  <si>
    <t>FCNCA</t>
  </si>
  <si>
    <t>FCNCP</t>
  </si>
  <si>
    <t>FCX</t>
  </si>
  <si>
    <t>FDBC</t>
  </si>
  <si>
    <t>FDMT</t>
  </si>
  <si>
    <t>FDP</t>
  </si>
  <si>
    <t>FDS</t>
  </si>
  <si>
    <t>FDUS</t>
  </si>
  <si>
    <t>FDUSG</t>
  </si>
  <si>
    <t>FDUSZ</t>
  </si>
  <si>
    <t>FDX</t>
  </si>
  <si>
    <t>FE</t>
  </si>
  <si>
    <t>FEDU</t>
  </si>
  <si>
    <t>FEIM</t>
  </si>
  <si>
    <t>FELE</t>
  </si>
  <si>
    <t>FENC</t>
  </si>
  <si>
    <t>FENG</t>
  </si>
  <si>
    <t>FET</t>
  </si>
  <si>
    <t>FEYE</t>
  </si>
  <si>
    <t>FF</t>
  </si>
  <si>
    <t>FFBC</t>
  </si>
  <si>
    <t>FFBW</t>
  </si>
  <si>
    <t>FFG</t>
  </si>
  <si>
    <t>FFHL</t>
  </si>
  <si>
    <t>FFIC</t>
  </si>
  <si>
    <t>FFIN</t>
  </si>
  <si>
    <t>FFIV</t>
  </si>
  <si>
    <t>FFNW</t>
  </si>
  <si>
    <t>FFWM</t>
  </si>
  <si>
    <t>FGBI</t>
  </si>
  <si>
    <t>FGEN</t>
  </si>
  <si>
    <t>FGF</t>
  </si>
  <si>
    <t>FGFPP</t>
  </si>
  <si>
    <t>FGNA</t>
  </si>
  <si>
    <t>FHB</t>
  </si>
  <si>
    <t>FHI</t>
  </si>
  <si>
    <t>FHN</t>
  </si>
  <si>
    <t>FHTX</t>
  </si>
  <si>
    <t>FI</t>
  </si>
  <si>
    <t>FIBK</t>
  </si>
  <si>
    <t>FICO</t>
  </si>
  <si>
    <t>FIII</t>
  </si>
  <si>
    <t>FIIIU</t>
  </si>
  <si>
    <t>FIIIW</t>
  </si>
  <si>
    <t>FINV</t>
  </si>
  <si>
    <t>FIS</t>
  </si>
  <si>
    <t>FISI</t>
  </si>
  <si>
    <t>FISV</t>
  </si>
  <si>
    <t>FITB</t>
  </si>
  <si>
    <t>FITBI</t>
  </si>
  <si>
    <t>FITBO</t>
  </si>
  <si>
    <t>FITBP</t>
  </si>
  <si>
    <t>FIVE</t>
  </si>
  <si>
    <t>FIVN</t>
  </si>
  <si>
    <t>FIX</t>
  </si>
  <si>
    <t>FIXX</t>
  </si>
  <si>
    <t>FIZZ</t>
  </si>
  <si>
    <t>FKWL</t>
  </si>
  <si>
    <t>FL</t>
  </si>
  <si>
    <t>FLDM</t>
  </si>
  <si>
    <t>FLEX</t>
  </si>
  <si>
    <t>FLGT</t>
  </si>
  <si>
    <t>FLIC</t>
  </si>
  <si>
    <t>FLIR</t>
  </si>
  <si>
    <t>FLL</t>
  </si>
  <si>
    <t>FLMN</t>
  </si>
  <si>
    <t>FLMNW</t>
  </si>
  <si>
    <t>FLNG</t>
  </si>
  <si>
    <t>FLNT</t>
  </si>
  <si>
    <t>FLO</t>
  </si>
  <si>
    <t>FLOW</t>
  </si>
  <si>
    <t>FLR</t>
  </si>
  <si>
    <t>FLS</t>
  </si>
  <si>
    <t>FLT</t>
  </si>
  <si>
    <t>FLUX</t>
  </si>
  <si>
    <t>FLWS</t>
  </si>
  <si>
    <t>FLXN</t>
  </si>
  <si>
    <t>FLXS</t>
  </si>
  <si>
    <t>FLY</t>
  </si>
  <si>
    <t>FMAC</t>
  </si>
  <si>
    <t>FMAC.U</t>
  </si>
  <si>
    <t>FMAC.WS</t>
  </si>
  <si>
    <t>FMAO</t>
  </si>
  <si>
    <t>FMBH</t>
  </si>
  <si>
    <t>FMBI</t>
  </si>
  <si>
    <t>FMBIO</t>
  </si>
  <si>
    <t>FMBIP</t>
  </si>
  <si>
    <t>FMC</t>
  </si>
  <si>
    <t>FMNB</t>
  </si>
  <si>
    <t>FMS</t>
  </si>
  <si>
    <t>FMTX</t>
  </si>
  <si>
    <t>FMX</t>
  </si>
  <si>
    <t>FN</t>
  </si>
  <si>
    <t>FNB</t>
  </si>
  <si>
    <t>FNCB</t>
  </si>
  <si>
    <t>FND</t>
  </si>
  <si>
    <t>FNF</t>
  </si>
  <si>
    <t>FNHC</t>
  </si>
  <si>
    <t>FNKO</t>
  </si>
  <si>
    <t>FNLC</t>
  </si>
  <si>
    <t>FNV</t>
  </si>
  <si>
    <t>FNWB</t>
  </si>
  <si>
    <t>FOCS</t>
  </si>
  <si>
    <t>FOE</t>
  </si>
  <si>
    <t>FOLD</t>
  </si>
  <si>
    <t>FONR</t>
  </si>
  <si>
    <t>FOR</t>
  </si>
  <si>
    <t>FORD</t>
  </si>
  <si>
    <t>FORM</t>
  </si>
  <si>
    <t>FORR</t>
  </si>
  <si>
    <t>FORTY</t>
  </si>
  <si>
    <t>FOSL</t>
  </si>
  <si>
    <t>FOUR</t>
  </si>
  <si>
    <t>FOX</t>
  </si>
  <si>
    <t>FOXA</t>
  </si>
  <si>
    <t>FOXF</t>
  </si>
  <si>
    <t>FPAY</t>
  </si>
  <si>
    <t>FPH</t>
  </si>
  <si>
    <t>FPRX</t>
  </si>
  <si>
    <t>FRAF</t>
  </si>
  <si>
    <t>FRBA</t>
  </si>
  <si>
    <t>FRBK</t>
  </si>
  <si>
    <t>FRC</t>
  </si>
  <si>
    <t>FREE</t>
  </si>
  <si>
    <t>FREEW</t>
  </si>
  <si>
    <t>FREQ</t>
  </si>
  <si>
    <t>FRG</t>
  </si>
  <si>
    <t>FRGAP</t>
  </si>
  <si>
    <t>FRGI</t>
  </si>
  <si>
    <t>FRHC</t>
  </si>
  <si>
    <t>FRME</t>
  </si>
  <si>
    <t>FRO</t>
  </si>
  <si>
    <t>FROG</t>
  </si>
  <si>
    <t>FRPH</t>
  </si>
  <si>
    <t>FRPT</t>
  </si>
  <si>
    <t>FRSX</t>
  </si>
  <si>
    <t>FRTA</t>
  </si>
  <si>
    <t>FSBW</t>
  </si>
  <si>
    <t>FSEA</t>
  </si>
  <si>
    <t>FSFG</t>
  </si>
  <si>
    <t>FSK</t>
  </si>
  <si>
    <t>FSKR</t>
  </si>
  <si>
    <t>FSLR</t>
  </si>
  <si>
    <t>FSLY</t>
  </si>
  <si>
    <t>FSM</t>
  </si>
  <si>
    <t>FSR</t>
  </si>
  <si>
    <t>FSRV</t>
  </si>
  <si>
    <t>FSRVU</t>
  </si>
  <si>
    <t>FSRVW</t>
  </si>
  <si>
    <t>FSS</t>
  </si>
  <si>
    <t>FST</t>
  </si>
  <si>
    <t>FST.U</t>
  </si>
  <si>
    <t>FST.WS</t>
  </si>
  <si>
    <t>FSTR</t>
  </si>
  <si>
    <t>FSTX</t>
  </si>
  <si>
    <t>FSV</t>
  </si>
  <si>
    <t>FTAI</t>
  </si>
  <si>
    <t>FTCH</t>
  </si>
  <si>
    <t>FTDR</t>
  </si>
  <si>
    <t>FTEK</t>
  </si>
  <si>
    <t>FTFT</t>
  </si>
  <si>
    <t>FTHM</t>
  </si>
  <si>
    <t>FTI</t>
  </si>
  <si>
    <t>FTIV</t>
  </si>
  <si>
    <t>FTIVU</t>
  </si>
  <si>
    <t>FTIVW</t>
  </si>
  <si>
    <t>FTK</t>
  </si>
  <si>
    <t>FTNT</t>
  </si>
  <si>
    <t>FTS</t>
  </si>
  <si>
    <t>FTV</t>
  </si>
  <si>
    <t>FUBO</t>
  </si>
  <si>
    <t>FUL</t>
  </si>
  <si>
    <t>FULC</t>
  </si>
  <si>
    <t>FULT</t>
  </si>
  <si>
    <t>FULTP</t>
  </si>
  <si>
    <t>FUN</t>
  </si>
  <si>
    <t>FUNC</t>
  </si>
  <si>
    <t>FUSB</t>
  </si>
  <si>
    <t>FUSE</t>
  </si>
  <si>
    <t>FUSE.U</t>
  </si>
  <si>
    <t>FUSE.WS</t>
  </si>
  <si>
    <t>FUSN</t>
  </si>
  <si>
    <t>FUTU</t>
  </si>
  <si>
    <t>FUV</t>
  </si>
  <si>
    <t>FVAM</t>
  </si>
  <si>
    <t>FVCB</t>
  </si>
  <si>
    <t>FVE</t>
  </si>
  <si>
    <t>FVRR</t>
  </si>
  <si>
    <t>FWONA</t>
  </si>
  <si>
    <t>FWONK</t>
  </si>
  <si>
    <t>FWP</t>
  </si>
  <si>
    <t>FWRD</t>
  </si>
  <si>
    <t>FXNC</t>
  </si>
  <si>
    <t>G</t>
  </si>
  <si>
    <t>GABC</t>
  </si>
  <si>
    <t>GAIA</t>
  </si>
  <si>
    <t>GAIN</t>
  </si>
  <si>
    <t>GAINL</t>
  </si>
  <si>
    <t>GAINM</t>
  </si>
  <si>
    <t>GALT</t>
  </si>
  <si>
    <t>GAN</t>
  </si>
  <si>
    <t>GASS</t>
  </si>
  <si>
    <t>GATX</t>
  </si>
  <si>
    <t>GB</t>
  </si>
  <si>
    <t>GBCI</t>
  </si>
  <si>
    <t>GBDC</t>
  </si>
  <si>
    <t>GBIO</t>
  </si>
  <si>
    <t>GBL</t>
  </si>
  <si>
    <t>GBLI</t>
  </si>
  <si>
    <t>GBLIL</t>
  </si>
  <si>
    <t>GBS</t>
  </si>
  <si>
    <t>GBT</t>
  </si>
  <si>
    <t>GBX</t>
  </si>
  <si>
    <t>GCBC</t>
  </si>
  <si>
    <t>GCI</t>
  </si>
  <si>
    <t>GCMG</t>
  </si>
  <si>
    <t>GCMGW</t>
  </si>
  <si>
    <t>GCO</t>
  </si>
  <si>
    <t>GCP</t>
  </si>
  <si>
    <t>GD</t>
  </si>
  <si>
    <t>GDDY</t>
  </si>
  <si>
    <t>GDEN</t>
  </si>
  <si>
    <t>GDOT</t>
  </si>
  <si>
    <t>GDRX</t>
  </si>
  <si>
    <t>GDS</t>
  </si>
  <si>
    <t>GDYN</t>
  </si>
  <si>
    <t>GDYNW</t>
  </si>
  <si>
    <t>GE</t>
  </si>
  <si>
    <t>GEF</t>
  </si>
  <si>
    <t>GEF.B</t>
  </si>
  <si>
    <t>GEG</t>
  </si>
  <si>
    <t>GEL</t>
  </si>
  <si>
    <t>GEN</t>
  </si>
  <si>
    <t>GENC</t>
  </si>
  <si>
    <t>GEOS</t>
  </si>
  <si>
    <t>GERN</t>
  </si>
  <si>
    <t>GES</t>
  </si>
  <si>
    <t>GEVO</t>
  </si>
  <si>
    <t>GFED</t>
  </si>
  <si>
    <t>GFF</t>
  </si>
  <si>
    <t>GFI</t>
  </si>
  <si>
    <t>GFL</t>
  </si>
  <si>
    <t>GFLU</t>
  </si>
  <si>
    <t>GFN</t>
  </si>
  <si>
    <t>GFNCP</t>
  </si>
  <si>
    <t>GFNSZ</t>
  </si>
  <si>
    <t>GGAL</t>
  </si>
  <si>
    <t>GGB</t>
  </si>
  <si>
    <t>GGG</t>
  </si>
  <si>
    <t>GH</t>
  </si>
  <si>
    <t>GHC</t>
  </si>
  <si>
    <t>GHG</t>
  </si>
  <si>
    <t>GHL</t>
  </si>
  <si>
    <t>GHLD</t>
  </si>
  <si>
    <t>GHM</t>
  </si>
  <si>
    <t>GHSI</t>
  </si>
  <si>
    <t>GIB</t>
  </si>
  <si>
    <t>GIFI</t>
  </si>
  <si>
    <t>GIGM</t>
  </si>
  <si>
    <t>GIII</t>
  </si>
  <si>
    <t>GIK</t>
  </si>
  <si>
    <t>GIL</t>
  </si>
  <si>
    <t>GILD</t>
  </si>
  <si>
    <t>GILT</t>
  </si>
  <si>
    <t>GIS</t>
  </si>
  <si>
    <t>GIX</t>
  </si>
  <si>
    <t>GKOS</t>
  </si>
  <si>
    <t>GL</t>
  </si>
  <si>
    <t>GLAD</t>
  </si>
  <si>
    <t>GLADL</t>
  </si>
  <si>
    <t>GLBS</t>
  </si>
  <si>
    <t>GLBZ</t>
  </si>
  <si>
    <t>GLDD</t>
  </si>
  <si>
    <t>GLEO</t>
  </si>
  <si>
    <t>GLG</t>
  </si>
  <si>
    <t>GLMD</t>
  </si>
  <si>
    <t>GLNG</t>
  </si>
  <si>
    <t>GLOB</t>
  </si>
  <si>
    <t>GLOG</t>
  </si>
  <si>
    <t>GLOP</t>
  </si>
  <si>
    <t>GLP</t>
  </si>
  <si>
    <t>GLPG</t>
  </si>
  <si>
    <t>GLRE</t>
  </si>
  <si>
    <t>GLSI</t>
  </si>
  <si>
    <t>GLT</t>
  </si>
  <si>
    <t>GLTO</t>
  </si>
  <si>
    <t>GLUU</t>
  </si>
  <si>
    <t>GLW</t>
  </si>
  <si>
    <t>GLYC</t>
  </si>
  <si>
    <t>GM</t>
  </si>
  <si>
    <t>GMAB</t>
  </si>
  <si>
    <t>GMBL</t>
  </si>
  <si>
    <t>GMBLW</t>
  </si>
  <si>
    <t>GMDA</t>
  </si>
  <si>
    <t>GME</t>
  </si>
  <si>
    <t>GMED</t>
  </si>
  <si>
    <t>GMLP</t>
  </si>
  <si>
    <t>GMLPP</t>
  </si>
  <si>
    <t>GMS</t>
  </si>
  <si>
    <t>GMTA</t>
  </si>
  <si>
    <t>GNCA</t>
  </si>
  <si>
    <t>GNE</t>
  </si>
  <si>
    <t>GNK</t>
  </si>
  <si>
    <t>GNLN</t>
  </si>
  <si>
    <t>GNMK</t>
  </si>
  <si>
    <t>GNPX</t>
  </si>
  <si>
    <t>GNRC</t>
  </si>
  <si>
    <t>GNRS</t>
  </si>
  <si>
    <t>GNRSU</t>
  </si>
  <si>
    <t>GNRSW</t>
  </si>
  <si>
    <t>GNSS</t>
  </si>
  <si>
    <t>GNTX</t>
  </si>
  <si>
    <t>GNTY</t>
  </si>
  <si>
    <t>GNUS</t>
  </si>
  <si>
    <t>GNW</t>
  </si>
  <si>
    <t>GO</t>
  </si>
  <si>
    <t>GOAC</t>
  </si>
  <si>
    <t>GOCO</t>
  </si>
  <si>
    <t>GOEV</t>
  </si>
  <si>
    <t>GOGL</t>
  </si>
  <si>
    <t>GOGO</t>
  </si>
  <si>
    <t>GOL</t>
  </si>
  <si>
    <t>GOLD</t>
  </si>
  <si>
    <t>GOLF</t>
  </si>
  <si>
    <t>GOOG</t>
  </si>
  <si>
    <t>GOOGL</t>
  </si>
  <si>
    <t>GOOS</t>
  </si>
  <si>
    <t>GORO</t>
  </si>
  <si>
    <t>GOSS</t>
  </si>
  <si>
    <t>GOTU</t>
  </si>
  <si>
    <t>GOVX</t>
  </si>
  <si>
    <t>GOVXW</t>
  </si>
  <si>
    <t>GP</t>
  </si>
  <si>
    <t>GPC</t>
  </si>
  <si>
    <t>GPI</t>
  </si>
  <si>
    <t>GPK</t>
  </si>
  <si>
    <t>GPN</t>
  </si>
  <si>
    <t>GPP</t>
  </si>
  <si>
    <t>GPRE</t>
  </si>
  <si>
    <t>GPRK</t>
  </si>
  <si>
    <t>GPRO</t>
  </si>
  <si>
    <t>GPS</t>
  </si>
  <si>
    <t>GPX</t>
  </si>
  <si>
    <t>GRA</t>
  </si>
  <si>
    <t>GRAY</t>
  </si>
  <si>
    <t>GRBK</t>
  </si>
  <si>
    <t>GRC</t>
  </si>
  <si>
    <t>GRCY</t>
  </si>
  <si>
    <t>GRCYU</t>
  </si>
  <si>
    <t>GRCYW</t>
  </si>
  <si>
    <t>GRFS</t>
  </si>
  <si>
    <t>GRIL</t>
  </si>
  <si>
    <t>GRIN</t>
  </si>
  <si>
    <t>GRMN</t>
  </si>
  <si>
    <t>GRNQ</t>
  </si>
  <si>
    <t>GRNV</t>
  </si>
  <si>
    <t>GRNVR</t>
  </si>
  <si>
    <t>GRNVU</t>
  </si>
  <si>
    <t>GRNVW</t>
  </si>
  <si>
    <t>GROW</t>
  </si>
  <si>
    <t>GRP.U</t>
  </si>
  <si>
    <t>GRPN</t>
  </si>
  <si>
    <t>GRSV</t>
  </si>
  <si>
    <t>GRSVU</t>
  </si>
  <si>
    <t>GRSVW</t>
  </si>
  <si>
    <t>GRTS</t>
  </si>
  <si>
    <t>GRTX</t>
  </si>
  <si>
    <t>GRUB</t>
  </si>
  <si>
    <t>GRVY</t>
  </si>
  <si>
    <t>GRWG</t>
  </si>
  <si>
    <t>GS</t>
  </si>
  <si>
    <t>GSAH</t>
  </si>
  <si>
    <t>GSAH.U</t>
  </si>
  <si>
    <t>GSAH.WS</t>
  </si>
  <si>
    <t>GSBC</t>
  </si>
  <si>
    <t>GSBD</t>
  </si>
  <si>
    <t>GSHD</t>
  </si>
  <si>
    <t>GSIT</t>
  </si>
  <si>
    <t>GSK</t>
  </si>
  <si>
    <t>GSKY</t>
  </si>
  <si>
    <t>GSL</t>
  </si>
  <si>
    <t>GSM</t>
  </si>
  <si>
    <t>GSMG</t>
  </si>
  <si>
    <t>GSMGW</t>
  </si>
  <si>
    <t>GSUM</t>
  </si>
  <si>
    <t>GSX</t>
  </si>
  <si>
    <t>GT</t>
  </si>
  <si>
    <t>GTEC</t>
  </si>
  <si>
    <t>GTES</t>
  </si>
  <si>
    <t>GTH</t>
  </si>
  <si>
    <t>GTHX</t>
  </si>
  <si>
    <t>GTIM</t>
  </si>
  <si>
    <t>GTLS</t>
  </si>
  <si>
    <t>GTN</t>
  </si>
  <si>
    <t>GTS</t>
  </si>
  <si>
    <t>GTT</t>
  </si>
  <si>
    <t>GTX</t>
  </si>
  <si>
    <t>GTYH</t>
  </si>
  <si>
    <t>GURE</t>
  </si>
  <si>
    <t>GVA</t>
  </si>
  <si>
    <t>GVP</t>
  </si>
  <si>
    <t>GWAC</t>
  </si>
  <si>
    <t>GWACW</t>
  </si>
  <si>
    <t>GWB</t>
  </si>
  <si>
    <t>GWGH</t>
  </si>
  <si>
    <t>GWPH</t>
  </si>
  <si>
    <t>GWRE</t>
  </si>
  <si>
    <t>GWRS</t>
  </si>
  <si>
    <t>GWW</t>
  </si>
  <si>
    <t>GXGX</t>
  </si>
  <si>
    <t>GXGXU</t>
  </si>
  <si>
    <t>GXGXW</t>
  </si>
  <si>
    <t>H</t>
  </si>
  <si>
    <t>HA</t>
  </si>
  <si>
    <t>HAE</t>
  </si>
  <si>
    <t>HAFC</t>
  </si>
  <si>
    <t>HAIN</t>
  </si>
  <si>
    <t>HAL</t>
  </si>
  <si>
    <t>HALL</t>
  </si>
  <si>
    <t>HALO</t>
  </si>
  <si>
    <t>HAPP</t>
  </si>
  <si>
    <t>HARP</t>
  </si>
  <si>
    <t>HAS</t>
  </si>
  <si>
    <t>HAYN</t>
  </si>
  <si>
    <t>HBAN</t>
  </si>
  <si>
    <t>HBANN</t>
  </si>
  <si>
    <t>HBANO</t>
  </si>
  <si>
    <t>HBB</t>
  </si>
  <si>
    <t>HBCP</t>
  </si>
  <si>
    <t>HBI</t>
  </si>
  <si>
    <t>HBIO</t>
  </si>
  <si>
    <t>HBM</t>
  </si>
  <si>
    <t>HBMD</t>
  </si>
  <si>
    <t>HBNC</t>
  </si>
  <si>
    <t>HBP</t>
  </si>
  <si>
    <t>HBT</t>
  </si>
  <si>
    <t>HCA</t>
  </si>
  <si>
    <t>HCAT</t>
  </si>
  <si>
    <t>HCC</t>
  </si>
  <si>
    <t>HCCI</t>
  </si>
  <si>
    <t>HCDI</t>
  </si>
  <si>
    <t>HCHC</t>
  </si>
  <si>
    <t>HCI</t>
  </si>
  <si>
    <t>HCKT</t>
  </si>
  <si>
    <t>HCM</t>
  </si>
  <si>
    <t>HCSG</t>
  </si>
  <si>
    <t>HD</t>
  </si>
  <si>
    <t>HDB</t>
  </si>
  <si>
    <t>HDSN</t>
  </si>
  <si>
    <t>HE</t>
  </si>
  <si>
    <t>HEAR</t>
  </si>
  <si>
    <t>HEC</t>
  </si>
  <si>
    <t>HECCU</t>
  </si>
  <si>
    <t>HECCW</t>
  </si>
  <si>
    <t>HEES</t>
  </si>
  <si>
    <t>HEI</t>
  </si>
  <si>
    <t>HEI-A</t>
  </si>
  <si>
    <t>HELE</t>
  </si>
  <si>
    <t>HEP</t>
  </si>
  <si>
    <t>HEPA</t>
  </si>
  <si>
    <t>HES</t>
  </si>
  <si>
    <t>HESM</t>
  </si>
  <si>
    <t>HEXO</t>
  </si>
  <si>
    <t>HFBL</t>
  </si>
  <si>
    <t>HFC</t>
  </si>
  <si>
    <t>HFFG</t>
  </si>
  <si>
    <t>HFWA</t>
  </si>
  <si>
    <t>HGBL</t>
  </si>
  <si>
    <t>HGEN</t>
  </si>
  <si>
    <t>HGH</t>
  </si>
  <si>
    <t>HGSH</t>
  </si>
  <si>
    <t>HGV</t>
  </si>
  <si>
    <t>HHR</t>
  </si>
  <si>
    <t>HI</t>
  </si>
  <si>
    <t>HIBB</t>
  </si>
  <si>
    <t>HIFS</t>
  </si>
  <si>
    <t>HIG</t>
  </si>
  <si>
    <t>HIGA</t>
  </si>
  <si>
    <t>HIGA.U</t>
  </si>
  <si>
    <t>HIGA.WS</t>
  </si>
  <si>
    <t>HIHO</t>
  </si>
  <si>
    <t>HII</t>
  </si>
  <si>
    <t>HIL</t>
  </si>
  <si>
    <t>HIMS</t>
  </si>
  <si>
    <t>HIMX</t>
  </si>
  <si>
    <t>HJLI</t>
  </si>
  <si>
    <t>HJLIW</t>
  </si>
  <si>
    <t>HKIB</t>
  </si>
  <si>
    <t>HL</t>
  </si>
  <si>
    <t>HLF</t>
  </si>
  <si>
    <t>HLG</t>
  </si>
  <si>
    <t>HLI</t>
  </si>
  <si>
    <t>HLIO</t>
  </si>
  <si>
    <t>HLIT</t>
  </si>
  <si>
    <t>HLNE</t>
  </si>
  <si>
    <t>HLT</t>
  </si>
  <si>
    <t>HLX</t>
  </si>
  <si>
    <t>HMC</t>
  </si>
  <si>
    <t>HMHC</t>
  </si>
  <si>
    <t>HMLP</t>
  </si>
  <si>
    <t>HMN</t>
  </si>
  <si>
    <t>HMNF</t>
  </si>
  <si>
    <t>HMST</t>
  </si>
  <si>
    <t>HMSY</t>
  </si>
  <si>
    <t>HMTV</t>
  </si>
  <si>
    <t>HMY</t>
  </si>
  <si>
    <t>HNGR</t>
  </si>
  <si>
    <t>HNI</t>
  </si>
  <si>
    <t>HNNA</t>
  </si>
  <si>
    <t>HNP</t>
  </si>
  <si>
    <t>HNRG</t>
  </si>
  <si>
    <t>HNST</t>
  </si>
  <si>
    <t>HOFT</t>
  </si>
  <si>
    <t>HOFV</t>
  </si>
  <si>
    <t>HOG</t>
  </si>
  <si>
    <t>HOL</t>
  </si>
  <si>
    <t>HOLI</t>
  </si>
  <si>
    <t>HOLUU</t>
  </si>
  <si>
    <t>HOLUW</t>
  </si>
  <si>
    <t>HOLX</t>
  </si>
  <si>
    <t>HOMB</t>
  </si>
  <si>
    <t>HOME</t>
  </si>
  <si>
    <t>HON</t>
  </si>
  <si>
    <t>HONE</t>
  </si>
  <si>
    <t>HOOD</t>
  </si>
  <si>
    <t>HOOK</t>
  </si>
  <si>
    <t>HOPE</t>
  </si>
  <si>
    <t>HOTH</t>
  </si>
  <si>
    <t>HOV</t>
  </si>
  <si>
    <t>HOVNP</t>
  </si>
  <si>
    <t>HP</t>
  </si>
  <si>
    <t>HPE</t>
  </si>
  <si>
    <t>HPK</t>
  </si>
  <si>
    <t>HPKEW</t>
  </si>
  <si>
    <t>HPP</t>
  </si>
  <si>
    <t>HPQ</t>
  </si>
  <si>
    <t>HPR</t>
  </si>
  <si>
    <t>HPX</t>
  </si>
  <si>
    <t>HPX.U</t>
  </si>
  <si>
    <t>HPX.WS</t>
  </si>
  <si>
    <t>HQI</t>
  </si>
  <si>
    <t>HQY</t>
  </si>
  <si>
    <t>HRB</t>
  </si>
  <si>
    <t>HRC</t>
  </si>
  <si>
    <t>HRI</t>
  </si>
  <si>
    <t>HRL</t>
  </si>
  <si>
    <t>HRMY</t>
  </si>
  <si>
    <t>HROW</t>
  </si>
  <si>
    <t>HRTG</t>
  </si>
  <si>
    <t>HRTX</t>
  </si>
  <si>
    <t>HRZN</t>
  </si>
  <si>
    <t>HSAQ</t>
  </si>
  <si>
    <t>HSBC</t>
  </si>
  <si>
    <t>HSC</t>
  </si>
  <si>
    <t>HSDT</t>
  </si>
  <si>
    <t>HSIC</t>
  </si>
  <si>
    <t>HSII</t>
  </si>
  <si>
    <t>HSKA</t>
  </si>
  <si>
    <t>HSON</t>
  </si>
  <si>
    <t>HSTM</t>
  </si>
  <si>
    <t>HSTO</t>
  </si>
  <si>
    <t>HSY</t>
  </si>
  <si>
    <t>HTBI</t>
  </si>
  <si>
    <t>HTBK</t>
  </si>
  <si>
    <t>HTBX</t>
  </si>
  <si>
    <t>HTFA</t>
  </si>
  <si>
    <t>HTGM</t>
  </si>
  <si>
    <t>HTH</t>
  </si>
  <si>
    <t>HTHT</t>
  </si>
  <si>
    <t>HTLD</t>
  </si>
  <si>
    <t>HTLF</t>
  </si>
  <si>
    <t>HTLFP</t>
  </si>
  <si>
    <t>HTOO</t>
  </si>
  <si>
    <t>HTOOW</t>
  </si>
  <si>
    <t>HUBB</t>
  </si>
  <si>
    <t>HUBG</t>
  </si>
  <si>
    <t>HUBS</t>
  </si>
  <si>
    <t>HUGE</t>
  </si>
  <si>
    <t>HUIZ</t>
  </si>
  <si>
    <t>HUM</t>
  </si>
  <si>
    <t>HUN</t>
  </si>
  <si>
    <t>HURC</t>
  </si>
  <si>
    <t>HURN</t>
  </si>
  <si>
    <t>HUSN</t>
  </si>
  <si>
    <t>HUYA</t>
  </si>
  <si>
    <t>HVBC</t>
  </si>
  <si>
    <t>HVT</t>
  </si>
  <si>
    <t>HVT-A</t>
  </si>
  <si>
    <t>HWBK</t>
  </si>
  <si>
    <t>HWC</t>
  </si>
  <si>
    <t>HWCC</t>
  </si>
  <si>
    <t>HWCPL</t>
  </si>
  <si>
    <t>HWCPZ</t>
  </si>
  <si>
    <t>HWKN</t>
  </si>
  <si>
    <t>HWM</t>
  </si>
  <si>
    <t>HX</t>
  </si>
  <si>
    <t>HXL</t>
  </si>
  <si>
    <t>HY</t>
  </si>
  <si>
    <t>HYFM</t>
  </si>
  <si>
    <t>HYLN</t>
  </si>
  <si>
    <t>HYMC</t>
  </si>
  <si>
    <t>HYMCW</t>
  </si>
  <si>
    <t>HYMCZ</t>
  </si>
  <si>
    <t>HYRE</t>
  </si>
  <si>
    <t>HZAC</t>
  </si>
  <si>
    <t>HZAC.WS</t>
  </si>
  <si>
    <t>HZN</t>
  </si>
  <si>
    <t>HZNP</t>
  </si>
  <si>
    <t>HZO</t>
  </si>
  <si>
    <t>HZON</t>
  </si>
  <si>
    <t>IAA</t>
  </si>
  <si>
    <t>IAC</t>
  </si>
  <si>
    <t>IAG</t>
  </si>
  <si>
    <t>IART</t>
  </si>
  <si>
    <t>IBA</t>
  </si>
  <si>
    <t>IBCP</t>
  </si>
  <si>
    <t>IBEX</t>
  </si>
  <si>
    <t>IBKR</t>
  </si>
  <si>
    <t>IBM</t>
  </si>
  <si>
    <t>IBN</t>
  </si>
  <si>
    <t>IBOC</t>
  </si>
  <si>
    <t>IBP</t>
  </si>
  <si>
    <t>IBTX</t>
  </si>
  <si>
    <t>ICAD</t>
  </si>
  <si>
    <t>ICBK</t>
  </si>
  <si>
    <t>ICCC</t>
  </si>
  <si>
    <t>ICCH</t>
  </si>
  <si>
    <t>ICD</t>
  </si>
  <si>
    <t>ICE</t>
  </si>
  <si>
    <t>ICFI</t>
  </si>
  <si>
    <t>ICHR</t>
  </si>
  <si>
    <t>ICL</t>
  </si>
  <si>
    <t>ICLK</t>
  </si>
  <si>
    <t>ICLR</t>
  </si>
  <si>
    <t>ICMB</t>
  </si>
  <si>
    <t>ICON</t>
  </si>
  <si>
    <t>ICPT</t>
  </si>
  <si>
    <t>ICUI</t>
  </si>
  <si>
    <t>IDA</t>
  </si>
  <si>
    <t>IDCC</t>
  </si>
  <si>
    <t>IDEX</t>
  </si>
  <si>
    <t>IDN</t>
  </si>
  <si>
    <t>IDRA</t>
  </si>
  <si>
    <t>IDT</t>
  </si>
  <si>
    <t>IDXG</t>
  </si>
  <si>
    <t>IDXX</t>
  </si>
  <si>
    <t>IDYA</t>
  </si>
  <si>
    <t>IEA</t>
  </si>
  <si>
    <t>IEAWW</t>
  </si>
  <si>
    <t>IEC</t>
  </si>
  <si>
    <t>IEP</t>
  </si>
  <si>
    <t>IESC</t>
  </si>
  <si>
    <t>IEX</t>
  </si>
  <si>
    <t>IFF</t>
  </si>
  <si>
    <t>IFFT</t>
  </si>
  <si>
    <t>IFMK</t>
  </si>
  <si>
    <t>IFRX</t>
  </si>
  <si>
    <t>IFS</t>
  </si>
  <si>
    <t>IGAC</t>
  </si>
  <si>
    <t>IGACU</t>
  </si>
  <si>
    <t>IGACW</t>
  </si>
  <si>
    <t>IGIC</t>
  </si>
  <si>
    <t>IGICW</t>
  </si>
  <si>
    <t>IGMS</t>
  </si>
  <si>
    <t>IGT</t>
  </si>
  <si>
    <t>IH</t>
  </si>
  <si>
    <t>IHC</t>
  </si>
  <si>
    <t>IHRT</t>
  </si>
  <si>
    <t>III</t>
  </si>
  <si>
    <t>IIIN</t>
  </si>
  <si>
    <t>IIIV</t>
  </si>
  <si>
    <t>IIN</t>
  </si>
  <si>
    <t>IIVI</t>
  </si>
  <si>
    <t>IIVIP</t>
  </si>
  <si>
    <t>IKNX</t>
  </si>
  <si>
    <t>ILMN</t>
  </si>
  <si>
    <t>IMAB</t>
  </si>
  <si>
    <t>IMAC</t>
  </si>
  <si>
    <t>IMACW</t>
  </si>
  <si>
    <t>IMAX</t>
  </si>
  <si>
    <t>IMBI</t>
  </si>
  <si>
    <t>IMGN</t>
  </si>
  <si>
    <t>IMKTA</t>
  </si>
  <si>
    <t>IMMP</t>
  </si>
  <si>
    <t>IMMR</t>
  </si>
  <si>
    <t>IMNM</t>
  </si>
  <si>
    <t>IMOS</t>
  </si>
  <si>
    <t>IMRA</t>
  </si>
  <si>
    <t>IMTX</t>
  </si>
  <si>
    <t>IMTXW</t>
  </si>
  <si>
    <t>IMUX</t>
  </si>
  <si>
    <t>IMV</t>
  </si>
  <si>
    <t>IMVT</t>
  </si>
  <si>
    <t>IMXI</t>
  </si>
  <si>
    <t>INBK</t>
  </si>
  <si>
    <t>INBKL</t>
  </si>
  <si>
    <t>INBKZ</t>
  </si>
  <si>
    <t>INBX</t>
  </si>
  <si>
    <t>INCY</t>
  </si>
  <si>
    <t>INDB</t>
  </si>
  <si>
    <t>INFI</t>
  </si>
  <si>
    <t>INFN</t>
  </si>
  <si>
    <t>INFO</t>
  </si>
  <si>
    <t>INFY</t>
  </si>
  <si>
    <t>ING</t>
  </si>
  <si>
    <t>INGN</t>
  </si>
  <si>
    <t>INGR</t>
  </si>
  <si>
    <t>INM</t>
  </si>
  <si>
    <t>INMB</t>
  </si>
  <si>
    <t>INMD</t>
  </si>
  <si>
    <t>INO</t>
  </si>
  <si>
    <t>INOD</t>
  </si>
  <si>
    <t>INOV</t>
  </si>
  <si>
    <t>INPX</t>
  </si>
  <si>
    <t>INSE</t>
  </si>
  <si>
    <t>INSG</t>
  </si>
  <si>
    <t>INSM</t>
  </si>
  <si>
    <t>INSP</t>
  </si>
  <si>
    <t>INSW</t>
  </si>
  <si>
    <t>INT</t>
  </si>
  <si>
    <t>INTA</t>
  </si>
  <si>
    <t>INTC</t>
  </si>
  <si>
    <t>INTG</t>
  </si>
  <si>
    <t>INTU</t>
  </si>
  <si>
    <t>INTZ</t>
  </si>
  <si>
    <t>INVA</t>
  </si>
  <si>
    <t>INVE</t>
  </si>
  <si>
    <t>INVO</t>
  </si>
  <si>
    <t>INZY</t>
  </si>
  <si>
    <t>IO</t>
  </si>
  <si>
    <t>IONS</t>
  </si>
  <si>
    <t>IOSP</t>
  </si>
  <si>
    <t>IOVA</t>
  </si>
  <si>
    <t>IP</t>
  </si>
  <si>
    <t>IPAR</t>
  </si>
  <si>
    <t>IPDN</t>
  </si>
  <si>
    <t>IPG</t>
  </si>
  <si>
    <t>IPGP</t>
  </si>
  <si>
    <t>IPHI</t>
  </si>
  <si>
    <t>IPI</t>
  </si>
  <si>
    <t>IPOD</t>
  </si>
  <si>
    <t>IPOD.U</t>
  </si>
  <si>
    <t>IPOD.WS</t>
  </si>
  <si>
    <t>IPOE</t>
  </si>
  <si>
    <t>IPOE.U</t>
  </si>
  <si>
    <t>IPOE.WS</t>
  </si>
  <si>
    <t>IPOF</t>
  </si>
  <si>
    <t>IPOF.U</t>
  </si>
  <si>
    <t>IPOF.WS</t>
  </si>
  <si>
    <t>IPV</t>
  </si>
  <si>
    <t>IPWR</t>
  </si>
  <si>
    <t>IQ</t>
  </si>
  <si>
    <t>IQV</t>
  </si>
  <si>
    <t>IR</t>
  </si>
  <si>
    <t>IRBT</t>
  </si>
  <si>
    <t>IRCP</t>
  </si>
  <si>
    <t>IRDM</t>
  </si>
  <si>
    <t>IRIX</t>
  </si>
  <si>
    <t>IRMD</t>
  </si>
  <si>
    <t>IROQ</t>
  </si>
  <si>
    <t>IRS</t>
  </si>
  <si>
    <t>IRTC</t>
  </si>
  <si>
    <t>IRWD</t>
  </si>
  <si>
    <t>ISBC</t>
  </si>
  <si>
    <t>ISEE</t>
  </si>
  <si>
    <t>ISIG</t>
  </si>
  <si>
    <t>ISNS</t>
  </si>
  <si>
    <t>ISRG</t>
  </si>
  <si>
    <t>ISSC</t>
  </si>
  <si>
    <t>ISTR</t>
  </si>
  <si>
    <t>IT</t>
  </si>
  <si>
    <t>ITAC</t>
  </si>
  <si>
    <t>ITACU</t>
  </si>
  <si>
    <t>ITACW</t>
  </si>
  <si>
    <t>ITCI</t>
  </si>
  <si>
    <t>ITGR</t>
  </si>
  <si>
    <t>ITI</t>
  </si>
  <si>
    <t>ITIC</t>
  </si>
  <si>
    <t>ITOS</t>
  </si>
  <si>
    <t>ITRI</t>
  </si>
  <si>
    <t>ITRM</t>
  </si>
  <si>
    <t>ITRN</t>
  </si>
  <si>
    <t>ITT</t>
  </si>
  <si>
    <t>ITUB</t>
  </si>
  <si>
    <t>ITW</t>
  </si>
  <si>
    <t>IVA</t>
  </si>
  <si>
    <t>IVAC</t>
  </si>
  <si>
    <t>IVC</t>
  </si>
  <si>
    <t>IVZ</t>
  </si>
  <si>
    <t>IX</t>
  </si>
  <si>
    <t>IZEA</t>
  </si>
  <si>
    <t>J</t>
  </si>
  <si>
    <t>JACK</t>
  </si>
  <si>
    <t>JAGX</t>
  </si>
  <si>
    <t>JAKK</t>
  </si>
  <si>
    <t>JAMF</t>
  </si>
  <si>
    <t>JAN</t>
  </si>
  <si>
    <t>JAX</t>
  </si>
  <si>
    <t>JAZZ</t>
  </si>
  <si>
    <t>JBHT</t>
  </si>
  <si>
    <t>JBL</t>
  </si>
  <si>
    <t>JBLU</t>
  </si>
  <si>
    <t>JBSS</t>
  </si>
  <si>
    <t>JBT</t>
  </si>
  <si>
    <t>JCI</t>
  </si>
  <si>
    <t>JCOM</t>
  </si>
  <si>
    <t>JCS</t>
  </si>
  <si>
    <t>JCTCF</t>
  </si>
  <si>
    <t>JD</t>
  </si>
  <si>
    <t>JE</t>
  </si>
  <si>
    <t>JEF</t>
  </si>
  <si>
    <t>JELD</t>
  </si>
  <si>
    <t>JFIN</t>
  </si>
  <si>
    <t>JFU</t>
  </si>
  <si>
    <t>JG</t>
  </si>
  <si>
    <t>JHG</t>
  </si>
  <si>
    <t>JHX</t>
  </si>
  <si>
    <t>JIH</t>
  </si>
  <si>
    <t>JILL</t>
  </si>
  <si>
    <t>JJSF</t>
  </si>
  <si>
    <t>JKHY</t>
  </si>
  <si>
    <t>JKS</t>
  </si>
  <si>
    <t>JLL</t>
  </si>
  <si>
    <t>JMIA</t>
  </si>
  <si>
    <t>JMP</t>
  </si>
  <si>
    <t>JMPNL</t>
  </si>
  <si>
    <t>JMPNZ</t>
  </si>
  <si>
    <t>JNCE</t>
  </si>
  <si>
    <t>JNJ</t>
  </si>
  <si>
    <t>JNPR</t>
  </si>
  <si>
    <t>JOBS</t>
  </si>
  <si>
    <t>JOE</t>
  </si>
  <si>
    <t>JOUT</t>
  </si>
  <si>
    <t>JP</t>
  </si>
  <si>
    <t>JPM</t>
  </si>
  <si>
    <t>JRJC</t>
  </si>
  <si>
    <t>JRSH</t>
  </si>
  <si>
    <t>JRVR</t>
  </si>
  <si>
    <t>JSM</t>
  </si>
  <si>
    <t>JT</t>
  </si>
  <si>
    <t>JUPW</t>
  </si>
  <si>
    <t>JUPWW</t>
  </si>
  <si>
    <t>JVA</t>
  </si>
  <si>
    <t>JW-A</t>
  </si>
  <si>
    <t>JW-B</t>
  </si>
  <si>
    <t>JWN</t>
  </si>
  <si>
    <t>JWS</t>
  </si>
  <si>
    <t>JYNT</t>
  </si>
  <si>
    <t>K</t>
  </si>
  <si>
    <t>KAI</t>
  </si>
  <si>
    <t>KALA</t>
  </si>
  <si>
    <t>KALU</t>
  </si>
  <si>
    <t>KALV</t>
  </si>
  <si>
    <t>KAMN</t>
  </si>
  <si>
    <t>KAR</t>
  </si>
  <si>
    <t>KB</t>
  </si>
  <si>
    <t>KBAL</t>
  </si>
  <si>
    <t>KBH</t>
  </si>
  <si>
    <t>KBNT</t>
  </si>
  <si>
    <t>KBNTW</t>
  </si>
  <si>
    <t>KBR</t>
  </si>
  <si>
    <t>KBSF</t>
  </si>
  <si>
    <t>KC</t>
  </si>
  <si>
    <t>KDMN</t>
  </si>
  <si>
    <t>KDNY</t>
  </si>
  <si>
    <t>KDP</t>
  </si>
  <si>
    <t>KE</t>
  </si>
  <si>
    <t>KELYA</t>
  </si>
  <si>
    <t>KELYB</t>
  </si>
  <si>
    <t>KEN</t>
  </si>
  <si>
    <t>KEP</t>
  </si>
  <si>
    <t>KEQU</t>
  </si>
  <si>
    <t>KERN</t>
  </si>
  <si>
    <t>KERNW</t>
  </si>
  <si>
    <t>KEX</t>
  </si>
  <si>
    <t>KEY</t>
  </si>
  <si>
    <t>KEYS</t>
  </si>
  <si>
    <t>KFFB</t>
  </si>
  <si>
    <t>KFRC</t>
  </si>
  <si>
    <t>KFS</t>
  </si>
  <si>
    <t>KFY</t>
  </si>
  <si>
    <t>KGC</t>
  </si>
  <si>
    <t>KHC</t>
  </si>
  <si>
    <t>KIDS</t>
  </si>
  <si>
    <t>KIN</t>
  </si>
  <si>
    <t>KINS</t>
  </si>
  <si>
    <t>KIRK</t>
  </si>
  <si>
    <t>KKR</t>
  </si>
  <si>
    <t>KL</t>
  </si>
  <si>
    <t>KLAC</t>
  </si>
  <si>
    <t>KLDO</t>
  </si>
  <si>
    <t>KLIC</t>
  </si>
  <si>
    <t>KLTR</t>
  </si>
  <si>
    <t>KLXE</t>
  </si>
  <si>
    <t>KMB</t>
  </si>
  <si>
    <t>KMDA</t>
  </si>
  <si>
    <t>KMI</t>
  </si>
  <si>
    <t>KMPR</t>
  </si>
  <si>
    <t>KMT</t>
  </si>
  <si>
    <t>KMX</t>
  </si>
  <si>
    <t>KN</t>
  </si>
  <si>
    <t>KNDI</t>
  </si>
  <si>
    <t>KNL</t>
  </si>
  <si>
    <t>KNOP</t>
  </si>
  <si>
    <t>KNSA</t>
  </si>
  <si>
    <t>KNSL</t>
  </si>
  <si>
    <t>KNTE</t>
  </si>
  <si>
    <t>KNX</t>
  </si>
  <si>
    <t>KO</t>
  </si>
  <si>
    <t>KOD</t>
  </si>
  <si>
    <t>KODK</t>
  </si>
  <si>
    <t>KOF</t>
  </si>
  <si>
    <t>KOP</t>
  </si>
  <si>
    <t>KOPN</t>
  </si>
  <si>
    <t>KOR</t>
  </si>
  <si>
    <t>KOS</t>
  </si>
  <si>
    <t>KOSS</t>
  </si>
  <si>
    <t>KPTI</t>
  </si>
  <si>
    <t>KR</t>
  </si>
  <si>
    <t>KRA</t>
  </si>
  <si>
    <t>KRBP</t>
  </si>
  <si>
    <t>KRKR</t>
  </si>
  <si>
    <t>KRMD</t>
  </si>
  <si>
    <t>KRNT</t>
  </si>
  <si>
    <t>KRNY</t>
  </si>
  <si>
    <t>KRO</t>
  </si>
  <si>
    <t>KRON</t>
  </si>
  <si>
    <t>KROS</t>
  </si>
  <si>
    <t>KRP</t>
  </si>
  <si>
    <t>KRTX</t>
  </si>
  <si>
    <t>KRUS</t>
  </si>
  <si>
    <t>KRYS</t>
  </si>
  <si>
    <t>KSMT</t>
  </si>
  <si>
    <t>KSMTU</t>
  </si>
  <si>
    <t>KSMTW</t>
  </si>
  <si>
    <t>KSPN</t>
  </si>
  <si>
    <t>KSS</t>
  </si>
  <si>
    <t>KSU</t>
  </si>
  <si>
    <t>KT</t>
  </si>
  <si>
    <t>KTB</t>
  </si>
  <si>
    <t>KTCC</t>
  </si>
  <si>
    <t>KTOS</t>
  </si>
  <si>
    <t>KTRA</t>
  </si>
  <si>
    <t>KURA</t>
  </si>
  <si>
    <t>KVHI</t>
  </si>
  <si>
    <t>KW</t>
  </si>
  <si>
    <t>KWR</t>
  </si>
  <si>
    <t>KXIN</t>
  </si>
  <si>
    <t>KYMR</t>
  </si>
  <si>
    <t>KZR</t>
  </si>
  <si>
    <t>L</t>
  </si>
  <si>
    <t>LAC</t>
  </si>
  <si>
    <t>LACQ</t>
  </si>
  <si>
    <t>LACQU</t>
  </si>
  <si>
    <t>LACQW</t>
  </si>
  <si>
    <t>LAD</t>
  </si>
  <si>
    <t>LAIX</t>
  </si>
  <si>
    <t>LAKE</t>
  </si>
  <si>
    <t>LANC</t>
  </si>
  <si>
    <t>LARK</t>
  </si>
  <si>
    <t>LASR</t>
  </si>
  <si>
    <t>LATN</t>
  </si>
  <si>
    <t>LATNU</t>
  </si>
  <si>
    <t>LATNW</t>
  </si>
  <si>
    <t>LAUR</t>
  </si>
  <si>
    <t>LAWS</t>
  </si>
  <si>
    <t>LAZ</t>
  </si>
  <si>
    <t>LAZY</t>
  </si>
  <si>
    <t>LB</t>
  </si>
  <si>
    <t>LBAI</t>
  </si>
  <si>
    <t>LBC</t>
  </si>
  <si>
    <t>LBRDA</t>
  </si>
  <si>
    <t>LBRDK</t>
  </si>
  <si>
    <t>LBRDP</t>
  </si>
  <si>
    <t>LBRT</t>
  </si>
  <si>
    <t>LBTYA</t>
  </si>
  <si>
    <t>LBTYB</t>
  </si>
  <si>
    <t>LBTYK</t>
  </si>
  <si>
    <t>LC</t>
  </si>
  <si>
    <t>LCAP</t>
  </si>
  <si>
    <t>LCAPU</t>
  </si>
  <si>
    <t>LCAPW</t>
  </si>
  <si>
    <t>LCI</t>
  </si>
  <si>
    <t>LCII</t>
  </si>
  <si>
    <t>LCNB</t>
  </si>
  <si>
    <t>LCUT</t>
  </si>
  <si>
    <t>LCY</t>
  </si>
  <si>
    <t>LCYAU</t>
  </si>
  <si>
    <t>LCYAW</t>
  </si>
  <si>
    <t>LDL</t>
  </si>
  <si>
    <t>LDOS</t>
  </si>
  <si>
    <t>LE</t>
  </si>
  <si>
    <t>LEA</t>
  </si>
  <si>
    <t>LEAF</t>
  </si>
  <si>
    <t>LEAP</t>
  </si>
  <si>
    <t>LEAP.U</t>
  </si>
  <si>
    <t>LEAP.WS</t>
  </si>
  <si>
    <t>LECO</t>
  </si>
  <si>
    <t>LEDS</t>
  </si>
  <si>
    <t>LEE</t>
  </si>
  <si>
    <t>LEG</t>
  </si>
  <si>
    <t>LEGH</t>
  </si>
  <si>
    <t>LEGN</t>
  </si>
  <si>
    <t>LEJU</t>
  </si>
  <si>
    <t>LEN</t>
  </si>
  <si>
    <t>LEN.B</t>
  </si>
  <si>
    <t>LESL</t>
  </si>
  <si>
    <t>LEV</t>
  </si>
  <si>
    <t>LEVI</t>
  </si>
  <si>
    <t>LEVL</t>
  </si>
  <si>
    <t>LEVLP</t>
  </si>
  <si>
    <t>LFC</t>
  </si>
  <si>
    <t>LFUS</t>
  </si>
  <si>
    <t>LFVN</t>
  </si>
  <si>
    <t>LGF.B</t>
  </si>
  <si>
    <t>LGHL</t>
  </si>
  <si>
    <t>LGHLW</t>
  </si>
  <si>
    <t>LGIH</t>
  </si>
  <si>
    <t>LGND</t>
  </si>
  <si>
    <t>LH</t>
  </si>
  <si>
    <t>LHCG</t>
  </si>
  <si>
    <t>LHX</t>
  </si>
  <si>
    <t>LI</t>
  </si>
  <si>
    <t>LIFE</t>
  </si>
  <si>
    <t>LII</t>
  </si>
  <si>
    <t>LILA</t>
  </si>
  <si>
    <t>LILAK</t>
  </si>
  <si>
    <t>LIN</t>
  </si>
  <si>
    <t>LINC</t>
  </si>
  <si>
    <t>LIND</t>
  </si>
  <si>
    <t>LINX</t>
  </si>
  <si>
    <t>LIQT</t>
  </si>
  <si>
    <t>LITB</t>
  </si>
  <si>
    <t>LITE</t>
  </si>
  <si>
    <t>LIVE</t>
  </si>
  <si>
    <t>LIVK</t>
  </si>
  <si>
    <t>LIVKU</t>
  </si>
  <si>
    <t>LIVKW</t>
  </si>
  <si>
    <t>LIVN</t>
  </si>
  <si>
    <t>LIVX</t>
  </si>
  <si>
    <t>LIXT</t>
  </si>
  <si>
    <t>LIXTW</t>
  </si>
  <si>
    <t>LIZI</t>
  </si>
  <si>
    <t>LJPC</t>
  </si>
  <si>
    <t>LKFN</t>
  </si>
  <si>
    <t>LKQ</t>
  </si>
  <si>
    <t>LL</t>
  </si>
  <si>
    <t>LLIT</t>
  </si>
  <si>
    <t>LLNW</t>
  </si>
  <si>
    <t>LLY</t>
  </si>
  <si>
    <t>LMAT</t>
  </si>
  <si>
    <t>LMB</t>
  </si>
  <si>
    <t>LMFA</t>
  </si>
  <si>
    <t>LMND</t>
  </si>
  <si>
    <t>LMNL</t>
  </si>
  <si>
    <t>LMNR</t>
  </si>
  <si>
    <t>LMNX</t>
  </si>
  <si>
    <t>LMPX</t>
  </si>
  <si>
    <t>LMRK</t>
  </si>
  <si>
    <t>LMRKN</t>
  </si>
  <si>
    <t>LMRKO</t>
  </si>
  <si>
    <t>LMRKP</t>
  </si>
  <si>
    <t>LMST</t>
  </si>
  <si>
    <t>LMT</t>
  </si>
  <si>
    <t>LNC</t>
  </si>
  <si>
    <t>LND</t>
  </si>
  <si>
    <t>LNDC</t>
  </si>
  <si>
    <t>LNN</t>
  </si>
  <si>
    <t>LNSR</t>
  </si>
  <si>
    <t>LNT</t>
  </si>
  <si>
    <t>LNTH</t>
  </si>
  <si>
    <t>LOAC</t>
  </si>
  <si>
    <t>LOACR</t>
  </si>
  <si>
    <t>LOACU</t>
  </si>
  <si>
    <t>LOACW</t>
  </si>
  <si>
    <t>LOB</t>
  </si>
  <si>
    <t>LOCO</t>
  </si>
  <si>
    <t>LOGC</t>
  </si>
  <si>
    <t>LOGI</t>
  </si>
  <si>
    <t>LOMA</t>
  </si>
  <si>
    <t>LOOP</t>
  </si>
  <si>
    <t>LOPE</t>
  </si>
  <si>
    <t>LORL</t>
  </si>
  <si>
    <t>LOVE</t>
  </si>
  <si>
    <t>LOW</t>
  </si>
  <si>
    <t>LPCN</t>
  </si>
  <si>
    <t>LPG</t>
  </si>
  <si>
    <t>LPI</t>
  </si>
  <si>
    <t>LPL</t>
  </si>
  <si>
    <t>LPLA</t>
  </si>
  <si>
    <t>LPRO</t>
  </si>
  <si>
    <t>LPSN</t>
  </si>
  <si>
    <t>LPTH</t>
  </si>
  <si>
    <t>LPTX</t>
  </si>
  <si>
    <t>LPX</t>
  </si>
  <si>
    <t>LQDA</t>
  </si>
  <si>
    <t>LQDT</t>
  </si>
  <si>
    <t>LRCX</t>
  </si>
  <si>
    <t>LRMR</t>
  </si>
  <si>
    <t>LRN</t>
  </si>
  <si>
    <t>LSAQ</t>
  </si>
  <si>
    <t>LSBK</t>
  </si>
  <si>
    <t>LSCC</t>
  </si>
  <si>
    <t>LSPD</t>
  </si>
  <si>
    <t>LSTR</t>
  </si>
  <si>
    <t>LSXMA</t>
  </si>
  <si>
    <t>LSXMB</t>
  </si>
  <si>
    <t>LSXMK</t>
  </si>
  <si>
    <t>LTBR</t>
  </si>
  <si>
    <t>LTHM</t>
  </si>
  <si>
    <t>LTRN</t>
  </si>
  <si>
    <t>LTRPA</t>
  </si>
  <si>
    <t>LTRPB</t>
  </si>
  <si>
    <t>LTRX</t>
  </si>
  <si>
    <t>LU</t>
  </si>
  <si>
    <t>LUB</t>
  </si>
  <si>
    <t>LULU</t>
  </si>
  <si>
    <t>LUMN</t>
  </si>
  <si>
    <t>LUMO</t>
  </si>
  <si>
    <t>LUNA</t>
  </si>
  <si>
    <t>LUNG</t>
  </si>
  <si>
    <t>LUV</t>
  </si>
  <si>
    <t>LVS</t>
  </si>
  <si>
    <t>LW</t>
  </si>
  <si>
    <t>LWAY</t>
  </si>
  <si>
    <t>LX</t>
  </si>
  <si>
    <t>LXEH</t>
  </si>
  <si>
    <t>LXFR</t>
  </si>
  <si>
    <t>LXP</t>
  </si>
  <si>
    <t>LXRX</t>
  </si>
  <si>
    <t>LXU</t>
  </si>
  <si>
    <t>LYB</t>
  </si>
  <si>
    <t>LYFT</t>
  </si>
  <si>
    <t>LYG</t>
  </si>
  <si>
    <t>LYL</t>
  </si>
  <si>
    <t>LYRA</t>
  </si>
  <si>
    <t>LYTS</t>
  </si>
  <si>
    <t>LYV</t>
  </si>
  <si>
    <t>LZB</t>
  </si>
  <si>
    <t>M</t>
  </si>
  <si>
    <t>MA</t>
  </si>
  <si>
    <t>MAAC</t>
  </si>
  <si>
    <t>MAACU</t>
  </si>
  <si>
    <t>MAACW</t>
  </si>
  <si>
    <t>MACK</t>
  </si>
  <si>
    <t>MAGS</t>
  </si>
  <si>
    <t>MAIN</t>
  </si>
  <si>
    <t>MAN</t>
  </si>
  <si>
    <t>MANH</t>
  </si>
  <si>
    <t>MANT</t>
  </si>
  <si>
    <t>MANU</t>
  </si>
  <si>
    <t>MAR</t>
  </si>
  <si>
    <t>MARA</t>
  </si>
  <si>
    <t>MARK</t>
  </si>
  <si>
    <t>MARPS</t>
  </si>
  <si>
    <t>MAS</t>
  </si>
  <si>
    <t>MASI</t>
  </si>
  <si>
    <t>MASS</t>
  </si>
  <si>
    <t>MAT</t>
  </si>
  <si>
    <t>MATW</t>
  </si>
  <si>
    <t>MATX</t>
  </si>
  <si>
    <t>MAX</t>
  </si>
  <si>
    <t>MAXN</t>
  </si>
  <si>
    <t>MAXR</t>
  </si>
  <si>
    <t>MAYS</t>
  </si>
  <si>
    <t>MBCN</t>
  </si>
  <si>
    <t>MBI</t>
  </si>
  <si>
    <t>MBII</t>
  </si>
  <si>
    <t>MBIN</t>
  </si>
  <si>
    <t>MBINO</t>
  </si>
  <si>
    <t>MBINP</t>
  </si>
  <si>
    <t>MBIO</t>
  </si>
  <si>
    <t>MBOT</t>
  </si>
  <si>
    <t>MBRX</t>
  </si>
  <si>
    <t>MBT</t>
  </si>
  <si>
    <t>MBUU</t>
  </si>
  <si>
    <t>MBWM</t>
  </si>
  <si>
    <t>MC</t>
  </si>
  <si>
    <t>MCB</t>
  </si>
  <si>
    <t>MCBC</t>
  </si>
  <si>
    <t>MCBS</t>
  </si>
  <si>
    <t>MCD</t>
  </si>
  <si>
    <t>MCFE</t>
  </si>
  <si>
    <t>MCFT</t>
  </si>
  <si>
    <t>MCHP</t>
  </si>
  <si>
    <t>MCHX</t>
  </si>
  <si>
    <t>MCI</t>
  </si>
  <si>
    <t>MCK</t>
  </si>
  <si>
    <t>MCMJ</t>
  </si>
  <si>
    <t>MCMJW</t>
  </si>
  <si>
    <t>MCO</t>
  </si>
  <si>
    <t>MCRB</t>
  </si>
  <si>
    <t>MCRI</t>
  </si>
  <si>
    <t>MCS</t>
  </si>
  <si>
    <t>MCY</t>
  </si>
  <si>
    <t>MD</t>
  </si>
  <si>
    <t>MDB</t>
  </si>
  <si>
    <t>MDC</t>
  </si>
  <si>
    <t>MDCA</t>
  </si>
  <si>
    <t>MDGL</t>
  </si>
  <si>
    <t>MDIA</t>
  </si>
  <si>
    <t>MDLA</t>
  </si>
  <si>
    <t>MDLY</t>
  </si>
  <si>
    <t>MDLZ</t>
  </si>
  <si>
    <t>MDNA</t>
  </si>
  <si>
    <t>MDP</t>
  </si>
  <si>
    <t>MDRX</t>
  </si>
  <si>
    <t>MDT</t>
  </si>
  <si>
    <t>MDU</t>
  </si>
  <si>
    <t>MDVL</t>
  </si>
  <si>
    <t>MDWD</t>
  </si>
  <si>
    <t>MDWT</t>
  </si>
  <si>
    <t>MDXG</t>
  </si>
  <si>
    <t>MEC</t>
  </si>
  <si>
    <t>MED</t>
  </si>
  <si>
    <t>MEDP</t>
  </si>
  <si>
    <t>MEDS</t>
  </si>
  <si>
    <t>MEG</t>
  </si>
  <si>
    <t>MEI</t>
  </si>
  <si>
    <t>MEIP</t>
  </si>
  <si>
    <t>MELI</t>
  </si>
  <si>
    <t>MEOH</t>
  </si>
  <si>
    <t>MERC</t>
  </si>
  <si>
    <t>MESA</t>
  </si>
  <si>
    <t>MESO</t>
  </si>
  <si>
    <t>MET</t>
  </si>
  <si>
    <t>METC</t>
  </si>
  <si>
    <t>METX</t>
  </si>
  <si>
    <t>METXW</t>
  </si>
  <si>
    <t>MFC</t>
  </si>
  <si>
    <t>MFG</t>
  </si>
  <si>
    <t>MFH</t>
  </si>
  <si>
    <t>MFIN</t>
  </si>
  <si>
    <t>MFINL</t>
  </si>
  <si>
    <t>MFNC</t>
  </si>
  <si>
    <t>MG</t>
  </si>
  <si>
    <t>MGA</t>
  </si>
  <si>
    <t>MGEE</t>
  </si>
  <si>
    <t>MGI</t>
  </si>
  <si>
    <t>MGIC</t>
  </si>
  <si>
    <t>MGLN</t>
  </si>
  <si>
    <t>MGM</t>
  </si>
  <si>
    <t>MGNI</t>
  </si>
  <si>
    <t>MGNX</t>
  </si>
  <si>
    <t>MGPI</t>
  </si>
  <si>
    <t>MGR</t>
  </si>
  <si>
    <t>MGRB</t>
  </si>
  <si>
    <t>MGRC</t>
  </si>
  <si>
    <t>MGTA</t>
  </si>
  <si>
    <t>MGTX</t>
  </si>
  <si>
    <t>MGY</t>
  </si>
  <si>
    <t>MGYR</t>
  </si>
  <si>
    <t>MHK</t>
  </si>
  <si>
    <t>MHLA</t>
  </si>
  <si>
    <t>MHLD</t>
  </si>
  <si>
    <t>MHO</t>
  </si>
  <si>
    <t>MIC</t>
  </si>
  <si>
    <t>MICT</t>
  </si>
  <si>
    <t>MIDD</t>
  </si>
  <si>
    <t>MIK</t>
  </si>
  <si>
    <t>MIME</t>
  </si>
  <si>
    <t>MIND</t>
  </si>
  <si>
    <t>MINDP</t>
  </si>
  <si>
    <t>MIRM</t>
  </si>
  <si>
    <t>MIST</t>
  </si>
  <si>
    <t>MITK</t>
  </si>
  <si>
    <t>MITO</t>
  </si>
  <si>
    <t>MITT</t>
  </si>
  <si>
    <t>MIXT</t>
  </si>
  <si>
    <t>MKC</t>
  </si>
  <si>
    <t>MKC.V</t>
  </si>
  <si>
    <t>MKD</t>
  </si>
  <si>
    <t>MKGI</t>
  </si>
  <si>
    <t>MKL</t>
  </si>
  <si>
    <t>MKSI</t>
  </si>
  <si>
    <t>MKTX</t>
  </si>
  <si>
    <t>MLAB</t>
  </si>
  <si>
    <t>MLAC</t>
  </si>
  <si>
    <t>MLACU</t>
  </si>
  <si>
    <t>MLACW</t>
  </si>
  <si>
    <t>MLCO</t>
  </si>
  <si>
    <t>MLHR</t>
  </si>
  <si>
    <t>MLI</t>
  </si>
  <si>
    <t>MLM</t>
  </si>
  <si>
    <t>MLND</t>
  </si>
  <si>
    <t>MLP</t>
  </si>
  <si>
    <t>MLR</t>
  </si>
  <si>
    <t>MLVF</t>
  </si>
  <si>
    <t>MMAC</t>
  </si>
  <si>
    <t>MMC</t>
  </si>
  <si>
    <t>MMI</t>
  </si>
  <si>
    <t>MMLP</t>
  </si>
  <si>
    <t>MMM</t>
  </si>
  <si>
    <t>MMP</t>
  </si>
  <si>
    <t>MMS</t>
  </si>
  <si>
    <t>MMSI</t>
  </si>
  <si>
    <t>MMYT</t>
  </si>
  <si>
    <t>MN</t>
  </si>
  <si>
    <t>MNDO</t>
  </si>
  <si>
    <t>MNDY</t>
  </si>
  <si>
    <t>MNKD</t>
  </si>
  <si>
    <t>MNOV</t>
  </si>
  <si>
    <t>MNPR</t>
  </si>
  <si>
    <t>MNRL</t>
  </si>
  <si>
    <t>MNRO</t>
  </si>
  <si>
    <t>MNSB</t>
  </si>
  <si>
    <t>MNSBP</t>
  </si>
  <si>
    <t>MNSO</t>
  </si>
  <si>
    <t>MNST</t>
  </si>
  <si>
    <t>MNTX</t>
  </si>
  <si>
    <t>MO</t>
  </si>
  <si>
    <t>MOD</t>
  </si>
  <si>
    <t>MODN</t>
  </si>
  <si>
    <t>MODV</t>
  </si>
  <si>
    <t>MOFG</t>
  </si>
  <si>
    <t>MOG.B</t>
  </si>
  <si>
    <t>MOGO</t>
  </si>
  <si>
    <t>MOGU</t>
  </si>
  <si>
    <t>MOH</t>
  </si>
  <si>
    <t>MOHO</t>
  </si>
  <si>
    <t>MOMO</t>
  </si>
  <si>
    <t>MOR</t>
  </si>
  <si>
    <t>MORF</t>
  </si>
  <si>
    <t>MORN</t>
  </si>
  <si>
    <t>MOS</t>
  </si>
  <si>
    <t>MOSY</t>
  </si>
  <si>
    <t>MOTS</t>
  </si>
  <si>
    <t>MOV</t>
  </si>
  <si>
    <t>MOXC</t>
  </si>
  <si>
    <t>MP</t>
  </si>
  <si>
    <t>MPAA</t>
  </si>
  <si>
    <t>MPB</t>
  </si>
  <si>
    <t>MPC</t>
  </si>
  <si>
    <t>MPLN</t>
  </si>
  <si>
    <t>MPLX</t>
  </si>
  <si>
    <t>MPWR</t>
  </si>
  <si>
    <t>MPX</t>
  </si>
  <si>
    <t>MQ</t>
  </si>
  <si>
    <t>MRAM</t>
  </si>
  <si>
    <t>MRBK</t>
  </si>
  <si>
    <t>MRC</t>
  </si>
  <si>
    <t>MRCC</t>
  </si>
  <si>
    <t>MRCCL</t>
  </si>
  <si>
    <t>MRCY</t>
  </si>
  <si>
    <t>MRIN</t>
  </si>
  <si>
    <t>MRK</t>
  </si>
  <si>
    <t>MRKR</t>
  </si>
  <si>
    <t>MRLN</t>
  </si>
  <si>
    <t>MRNA</t>
  </si>
  <si>
    <t>MRNS</t>
  </si>
  <si>
    <t>MRO</t>
  </si>
  <si>
    <t>MRSN</t>
  </si>
  <si>
    <t>MRTN</t>
  </si>
  <si>
    <t>MRTX</t>
  </si>
  <si>
    <t>MRUS</t>
  </si>
  <si>
    <t>MRVI</t>
  </si>
  <si>
    <t>MRVL</t>
  </si>
  <si>
    <t>MS</t>
  </si>
  <si>
    <t>MSA</t>
  </si>
  <si>
    <t>MSB</t>
  </si>
  <si>
    <t>MSBI</t>
  </si>
  <si>
    <t>MSC</t>
  </si>
  <si>
    <t>MSCI</t>
  </si>
  <si>
    <t>MSEX</t>
  </si>
  <si>
    <t>MSFT</t>
  </si>
  <si>
    <t>MSGE</t>
  </si>
  <si>
    <t>MSGN</t>
  </si>
  <si>
    <t>MSGS</t>
  </si>
  <si>
    <t>MSI</t>
  </si>
  <si>
    <t>MSM</t>
  </si>
  <si>
    <t>MSON</t>
  </si>
  <si>
    <t>MSP</t>
  </si>
  <si>
    <t>MSTR</t>
  </si>
  <si>
    <t>MSVB</t>
  </si>
  <si>
    <t>MT</t>
  </si>
  <si>
    <t>MTB</t>
  </si>
  <si>
    <t>MTBC</t>
  </si>
  <si>
    <t>MTBCP</t>
  </si>
  <si>
    <t>MTC</t>
  </si>
  <si>
    <t>MTCH</t>
  </si>
  <si>
    <t>MTCN</t>
  </si>
  <si>
    <t>MTCR</t>
  </si>
  <si>
    <t>MTD</t>
  </si>
  <si>
    <t>MTDR</t>
  </si>
  <si>
    <t>MTEM</t>
  </si>
  <si>
    <t>MTEX</t>
  </si>
  <si>
    <t>MTG</t>
  </si>
  <si>
    <t>MTH</t>
  </si>
  <si>
    <t>MTL</t>
  </si>
  <si>
    <t>MTLS</t>
  </si>
  <si>
    <t>MTN</t>
  </si>
  <si>
    <t>MTOR</t>
  </si>
  <si>
    <t>MTR</t>
  </si>
  <si>
    <t>MTRN</t>
  </si>
  <si>
    <t>MTRX</t>
  </si>
  <si>
    <t>MTSC</t>
  </si>
  <si>
    <t>MTSI</t>
  </si>
  <si>
    <t>MTSL</t>
  </si>
  <si>
    <t>MTTR</t>
  </si>
  <si>
    <t>MTW</t>
  </si>
  <si>
    <t>MTX</t>
  </si>
  <si>
    <t>MTZ</t>
  </si>
  <si>
    <t>MU</t>
  </si>
  <si>
    <t>MUFG</t>
  </si>
  <si>
    <t>MUR</t>
  </si>
  <si>
    <t>MUSA</t>
  </si>
  <si>
    <t>MUX</t>
  </si>
  <si>
    <t>MVBF</t>
  </si>
  <si>
    <t>MVIS</t>
  </si>
  <si>
    <t>MVO</t>
  </si>
  <si>
    <t>MWA</t>
  </si>
  <si>
    <t>MWK</t>
  </si>
  <si>
    <t>MX</t>
  </si>
  <si>
    <t>MXIM</t>
  </si>
  <si>
    <t>MXL</t>
  </si>
  <si>
    <t>MYE</t>
  </si>
  <si>
    <t>MYFW</t>
  </si>
  <si>
    <t>MYGN</t>
  </si>
  <si>
    <t>MYOV</t>
  </si>
  <si>
    <t>MYRG</t>
  </si>
  <si>
    <t>MYSZ</t>
  </si>
  <si>
    <t>NAII</t>
  </si>
  <si>
    <t>NAKD</t>
  </si>
  <si>
    <t>NAOV</t>
  </si>
  <si>
    <t>NARI</t>
  </si>
  <si>
    <t>NAT</t>
  </si>
  <si>
    <t>NATH</t>
  </si>
  <si>
    <t>NATI</t>
  </si>
  <si>
    <t>NATR</t>
  </si>
  <si>
    <t>NAV</t>
  </si>
  <si>
    <t>NAVI</t>
  </si>
  <si>
    <t>NBAC</t>
  </si>
  <si>
    <t>NBACR</t>
  </si>
  <si>
    <t>NBACU</t>
  </si>
  <si>
    <t>NBACW</t>
  </si>
  <si>
    <t>NBEV</t>
  </si>
  <si>
    <t>NBHC</t>
  </si>
  <si>
    <t>NBIX</t>
  </si>
  <si>
    <t>NBLX</t>
  </si>
  <si>
    <t>NBN</t>
  </si>
  <si>
    <t>NBR</t>
  </si>
  <si>
    <t>NBRV</t>
  </si>
  <si>
    <t>NBSE</t>
  </si>
  <si>
    <t>NBTB</t>
  </si>
  <si>
    <t>NC</t>
  </si>
  <si>
    <t>NCBS</t>
  </si>
  <si>
    <t>NCLH</t>
  </si>
  <si>
    <t>NCMI</t>
  </si>
  <si>
    <t>NCNA</t>
  </si>
  <si>
    <t>NCNO</t>
  </si>
  <si>
    <t>NCR</t>
  </si>
  <si>
    <t>NCSM</t>
  </si>
  <si>
    <t>NCTY</t>
  </si>
  <si>
    <t>NDAQ</t>
  </si>
  <si>
    <t>NDLS</t>
  </si>
  <si>
    <t>NDRA</t>
  </si>
  <si>
    <t>NDRAW</t>
  </si>
  <si>
    <t>NDSN</t>
  </si>
  <si>
    <t>NEE</t>
  </si>
  <si>
    <t>NEGG</t>
  </si>
  <si>
    <t>NEM</t>
  </si>
  <si>
    <t>NEO</t>
  </si>
  <si>
    <t>NEOG</t>
  </si>
  <si>
    <t>NEON</t>
  </si>
  <si>
    <t>NEOS</t>
  </si>
  <si>
    <t>NEP</t>
  </si>
  <si>
    <t>NEPH</t>
  </si>
  <si>
    <t>NEPT</t>
  </si>
  <si>
    <t>NERV</t>
  </si>
  <si>
    <t>NESR</t>
  </si>
  <si>
    <t>NESRW</t>
  </si>
  <si>
    <t>NET</t>
  </si>
  <si>
    <t>NETE</t>
  </si>
  <si>
    <t>NETI</t>
  </si>
  <si>
    <t>NEU</t>
  </si>
  <si>
    <t>NEW</t>
  </si>
  <si>
    <t>NEWR</t>
  </si>
  <si>
    <t>NEWT</t>
  </si>
  <si>
    <t>NEWTI</t>
  </si>
  <si>
    <t>NEX</t>
  </si>
  <si>
    <t>NEXA</t>
  </si>
  <si>
    <t>NEXT</t>
  </si>
  <si>
    <t>NFBK</t>
  </si>
  <si>
    <t>NFE</t>
  </si>
  <si>
    <t>NFG</t>
  </si>
  <si>
    <t>NFH</t>
  </si>
  <si>
    <t>NFLX</t>
  </si>
  <si>
    <t>NGA.U</t>
  </si>
  <si>
    <t>NGA.WS</t>
  </si>
  <si>
    <t>NGL</t>
  </si>
  <si>
    <t>NGM</t>
  </si>
  <si>
    <t>NGMS</t>
  </si>
  <si>
    <t>NGS</t>
  </si>
  <si>
    <t>NGVC</t>
  </si>
  <si>
    <t>NGVT</t>
  </si>
  <si>
    <t>NH</t>
  </si>
  <si>
    <t>NHIC</t>
  </si>
  <si>
    <t>NHICU</t>
  </si>
  <si>
    <t>NHICW</t>
  </si>
  <si>
    <t>NHLD</t>
  </si>
  <si>
    <t>NHLDW</t>
  </si>
  <si>
    <t>NHTC</t>
  </si>
  <si>
    <t>NI</t>
  </si>
  <si>
    <t>NICE</t>
  </si>
  <si>
    <t>NICK</t>
  </si>
  <si>
    <t>NINE</t>
  </si>
  <si>
    <t>NIO</t>
  </si>
  <si>
    <t>NISN</t>
  </si>
  <si>
    <t>NIU</t>
  </si>
  <si>
    <t>NJR</t>
  </si>
  <si>
    <t>NK</t>
  </si>
  <si>
    <t>NKE</t>
  </si>
  <si>
    <t>NKLA</t>
  </si>
  <si>
    <t>NKSH</t>
  </si>
  <si>
    <t>NKTR</t>
  </si>
  <si>
    <t>NKTX</t>
  </si>
  <si>
    <t>NL</t>
  </si>
  <si>
    <t>NLOK</t>
  </si>
  <si>
    <t>NLS</t>
  </si>
  <si>
    <t>NLSN</t>
  </si>
  <si>
    <t>NLSP</t>
  </si>
  <si>
    <t>NLSPW</t>
  </si>
  <si>
    <t>NLTX</t>
  </si>
  <si>
    <t>NM</t>
  </si>
  <si>
    <t>NMCI</t>
  </si>
  <si>
    <t>NMFC</t>
  </si>
  <si>
    <t>NMFCL</t>
  </si>
  <si>
    <t>NMIH</t>
  </si>
  <si>
    <t>NMM</t>
  </si>
  <si>
    <t>NMMC</t>
  </si>
  <si>
    <t>NMMCU</t>
  </si>
  <si>
    <t>NMMCW</t>
  </si>
  <si>
    <t>NMR</t>
  </si>
  <si>
    <t>NMRD</t>
  </si>
  <si>
    <t>NMRK</t>
  </si>
  <si>
    <t>NMTR</t>
  </si>
  <si>
    <t>NNA</t>
  </si>
  <si>
    <t>NNBR</t>
  </si>
  <si>
    <t>NNDM</t>
  </si>
  <si>
    <t>NNI</t>
  </si>
  <si>
    <t>NOA</t>
  </si>
  <si>
    <t>NOAH</t>
  </si>
  <si>
    <t>NOC</t>
  </si>
  <si>
    <t>NODK</t>
  </si>
  <si>
    <t>NOK</t>
  </si>
  <si>
    <t>NOMD</t>
  </si>
  <si>
    <t>NOV</t>
  </si>
  <si>
    <t>NOVA</t>
  </si>
  <si>
    <t>NOVN</t>
  </si>
  <si>
    <t>NOVT</t>
  </si>
  <si>
    <t>NOW</t>
  </si>
  <si>
    <t>NP</t>
  </si>
  <si>
    <t>NPA</t>
  </si>
  <si>
    <t>NPAUU</t>
  </si>
  <si>
    <t>NPAWW</t>
  </si>
  <si>
    <t>NPK</t>
  </si>
  <si>
    <t>NPO</t>
  </si>
  <si>
    <t>NPTN</t>
  </si>
  <si>
    <t>NR</t>
  </si>
  <si>
    <t>NRBO</t>
  </si>
  <si>
    <t>NRC</t>
  </si>
  <si>
    <t>NRG</t>
  </si>
  <si>
    <t>NRIM</t>
  </si>
  <si>
    <t>NRIX</t>
  </si>
  <si>
    <t>NRP</t>
  </si>
  <si>
    <t>NRT</t>
  </si>
  <si>
    <t>NS</t>
  </si>
  <si>
    <t>NSC</t>
  </si>
  <si>
    <t>NSCO</t>
  </si>
  <si>
    <t>NSEC</t>
  </si>
  <si>
    <t>NSH</t>
  </si>
  <si>
    <t>NSIT</t>
  </si>
  <si>
    <t>NSP</t>
  </si>
  <si>
    <t>NSSC</t>
  </si>
  <si>
    <t>NSTG</t>
  </si>
  <si>
    <t>NSYS</t>
  </si>
  <si>
    <t>NTAP</t>
  </si>
  <si>
    <t>NTB</t>
  </si>
  <si>
    <t>NTCO</t>
  </si>
  <si>
    <t>NTCT</t>
  </si>
  <si>
    <t>NTEC</t>
  </si>
  <si>
    <t>NTES</t>
  </si>
  <si>
    <t>NTGR</t>
  </si>
  <si>
    <t>NTIC</t>
  </si>
  <si>
    <t>NTLA</t>
  </si>
  <si>
    <t>NTNX</t>
  </si>
  <si>
    <t>NTP</t>
  </si>
  <si>
    <t>NTR</t>
  </si>
  <si>
    <t>NTRA</t>
  </si>
  <si>
    <t>NTRS</t>
  </si>
  <si>
    <t>NTRSO</t>
  </si>
  <si>
    <t>NTUS</t>
  </si>
  <si>
    <t>NTWK</t>
  </si>
  <si>
    <t>NTZ</t>
  </si>
  <si>
    <t>NUAN</t>
  </si>
  <si>
    <t>NUE</t>
  </si>
  <si>
    <t>NURO</t>
  </si>
  <si>
    <t>NUS</t>
  </si>
  <si>
    <t>NUVA</t>
  </si>
  <si>
    <t>NUZE</t>
  </si>
  <si>
    <t>NVAX</t>
  </si>
  <si>
    <t>NVCN</t>
  </si>
  <si>
    <t>NVCR</t>
  </si>
  <si>
    <t>NVDA</t>
  </si>
  <si>
    <t>NVEC</t>
  </si>
  <si>
    <t>NVEE</t>
  </si>
  <si>
    <t>NVFY</t>
  </si>
  <si>
    <t>NVGS</t>
  </si>
  <si>
    <t>NVIV</t>
  </si>
  <si>
    <t>NVMI</t>
  </si>
  <si>
    <t>NVO</t>
  </si>
  <si>
    <t>NVR</t>
  </si>
  <si>
    <t>NVRO</t>
  </si>
  <si>
    <t>NVS</t>
  </si>
  <si>
    <t>NVST</t>
  </si>
  <si>
    <t>NVT</t>
  </si>
  <si>
    <t>NVTA</t>
  </si>
  <si>
    <t>NWBI</t>
  </si>
  <si>
    <t>NWE</t>
  </si>
  <si>
    <t>NWFL</t>
  </si>
  <si>
    <t>NWG</t>
  </si>
  <si>
    <t>NWHM</t>
  </si>
  <si>
    <t>NWL</t>
  </si>
  <si>
    <t>NWLI</t>
  </si>
  <si>
    <t>NWN</t>
  </si>
  <si>
    <t>NWPX</t>
  </si>
  <si>
    <t>NWS</t>
  </si>
  <si>
    <t>NWSA</t>
  </si>
  <si>
    <t>NX</t>
  </si>
  <si>
    <t>NXGN</t>
  </si>
  <si>
    <t>NXPI</t>
  </si>
  <si>
    <t>NXST</t>
  </si>
  <si>
    <t>NXTC</t>
  </si>
  <si>
    <t>NXTD</t>
  </si>
  <si>
    <t>NYCB</t>
  </si>
  <si>
    <t>NYMX</t>
  </si>
  <si>
    <t>NYT</t>
  </si>
  <si>
    <t>OAS</t>
  </si>
  <si>
    <t>OBAS</t>
  </si>
  <si>
    <t>OBCI</t>
  </si>
  <si>
    <t>OBLN</t>
  </si>
  <si>
    <t>OBNK</t>
  </si>
  <si>
    <t>OBSV</t>
  </si>
  <si>
    <t>OC</t>
  </si>
  <si>
    <t>OCC</t>
  </si>
  <si>
    <t>OCFC</t>
  </si>
  <si>
    <t>OCFCP</t>
  </si>
  <si>
    <t>OCFT</t>
  </si>
  <si>
    <t>OCG</t>
  </si>
  <si>
    <t>OCGN</t>
  </si>
  <si>
    <t>OCN</t>
  </si>
  <si>
    <t>OCSI</t>
  </si>
  <si>
    <t>OCSL</t>
  </si>
  <si>
    <t>OCUL</t>
  </si>
  <si>
    <t>OCUP</t>
  </si>
  <si>
    <t>ODC</t>
  </si>
  <si>
    <t>ODFL</t>
  </si>
  <si>
    <t>ODP</t>
  </si>
  <si>
    <t>ODT</t>
  </si>
  <si>
    <t>OEC</t>
  </si>
  <si>
    <t>OEG</t>
  </si>
  <si>
    <t>OESX</t>
  </si>
  <si>
    <t>OFED</t>
  </si>
  <si>
    <t>OFG</t>
  </si>
  <si>
    <t>OFIX</t>
  </si>
  <si>
    <t>OFLX</t>
  </si>
  <si>
    <t>OGE</t>
  </si>
  <si>
    <t>OGI</t>
  </si>
  <si>
    <t>OGS</t>
  </si>
  <si>
    <t>OI</t>
  </si>
  <si>
    <t>OII</t>
  </si>
  <si>
    <t>OIIM</t>
  </si>
  <si>
    <t>OIS</t>
  </si>
  <si>
    <t>OKE</t>
  </si>
  <si>
    <t>OKTA</t>
  </si>
  <si>
    <t>OLB</t>
  </si>
  <si>
    <t>OLED</t>
  </si>
  <si>
    <t>OLLI</t>
  </si>
  <si>
    <t>OLMA</t>
  </si>
  <si>
    <t>OLN</t>
  </si>
  <si>
    <t>OLO</t>
  </si>
  <si>
    <t>OM</t>
  </si>
  <si>
    <t>OMAB</t>
  </si>
  <si>
    <t>OMC</t>
  </si>
  <si>
    <t>OMCL</t>
  </si>
  <si>
    <t>OMER</t>
  </si>
  <si>
    <t>OMEX</t>
  </si>
  <si>
    <t>OMF</t>
  </si>
  <si>
    <t>OMI</t>
  </si>
  <si>
    <t>OMP</t>
  </si>
  <si>
    <t>ON</t>
  </si>
  <si>
    <t>ONB</t>
  </si>
  <si>
    <t>ONCR</t>
  </si>
  <si>
    <t>ONCS</t>
  </si>
  <si>
    <t>ONCT</t>
  </si>
  <si>
    <t>ONCY</t>
  </si>
  <si>
    <t>ONDS</t>
  </si>
  <si>
    <t>ONE</t>
  </si>
  <si>
    <t>ONEM</t>
  </si>
  <si>
    <t>ONEW</t>
  </si>
  <si>
    <t>ONTO</t>
  </si>
  <si>
    <t>ONTX</t>
  </si>
  <si>
    <t>ONTXW</t>
  </si>
  <si>
    <t>ONVO</t>
  </si>
  <si>
    <t>OOMA</t>
  </si>
  <si>
    <t>OPBK</t>
  </si>
  <si>
    <t>OPCH</t>
  </si>
  <si>
    <t>OPGN</t>
  </si>
  <si>
    <t>OPHC</t>
  </si>
  <si>
    <t>OPK</t>
  </si>
  <si>
    <t>OPNT</t>
  </si>
  <si>
    <t>OPOF</t>
  </si>
  <si>
    <t>OPRA</t>
  </si>
  <si>
    <t>OPRT</t>
  </si>
  <si>
    <t>OPRX</t>
  </si>
  <si>
    <t>OPTN</t>
  </si>
  <si>
    <t>OPTT</t>
  </si>
  <si>
    <t>OPY</t>
  </si>
  <si>
    <t>OR</t>
  </si>
  <si>
    <t>ORA</t>
  </si>
  <si>
    <t>ORBC</t>
  </si>
  <si>
    <t>ORCC</t>
  </si>
  <si>
    <t>ORCL</t>
  </si>
  <si>
    <t>ORGO</t>
  </si>
  <si>
    <t>ORGS</t>
  </si>
  <si>
    <t>ORI</t>
  </si>
  <si>
    <t>ORIC</t>
  </si>
  <si>
    <t>ORLY</t>
  </si>
  <si>
    <t>ORMP</t>
  </si>
  <si>
    <t>ORN</t>
  </si>
  <si>
    <t>ORRF</t>
  </si>
  <si>
    <t>ORTX</t>
  </si>
  <si>
    <t>OSBC</t>
  </si>
  <si>
    <t>OSG</t>
  </si>
  <si>
    <t>OSH</t>
  </si>
  <si>
    <t>OSIS</t>
  </si>
  <si>
    <t>OSK</t>
  </si>
  <si>
    <t>OSMT</t>
  </si>
  <si>
    <t>OSN</t>
  </si>
  <si>
    <t>OSPN</t>
  </si>
  <si>
    <t>OSS</t>
  </si>
  <si>
    <t>OSTK</t>
  </si>
  <si>
    <t>OSUR</t>
  </si>
  <si>
    <t>OSW</t>
  </si>
  <si>
    <t>OTEL</t>
  </si>
  <si>
    <t>OTEX</t>
  </si>
  <si>
    <t>OTIC</t>
  </si>
  <si>
    <t>OTIS</t>
  </si>
  <si>
    <t>OTLK</t>
  </si>
  <si>
    <t>OTLKW</t>
  </si>
  <si>
    <t>OTRK</t>
  </si>
  <si>
    <t>OTRKP</t>
  </si>
  <si>
    <t>OTTR</t>
  </si>
  <si>
    <t>OVBC</t>
  </si>
  <si>
    <t>OVID</t>
  </si>
  <si>
    <t>OVLY</t>
  </si>
  <si>
    <t>OVV</t>
  </si>
  <si>
    <t>OXBR</t>
  </si>
  <si>
    <t>OXBRW</t>
  </si>
  <si>
    <t>OXFD</t>
  </si>
  <si>
    <t>OXM</t>
  </si>
  <si>
    <t>OXSQ</t>
  </si>
  <si>
    <t>OXY</t>
  </si>
  <si>
    <t>OXY.WS</t>
  </si>
  <si>
    <t>OYST</t>
  </si>
  <si>
    <t>OZK</t>
  </si>
  <si>
    <t>OZON</t>
  </si>
  <si>
    <t>PAA</t>
  </si>
  <si>
    <t>PAAS</t>
  </si>
  <si>
    <t>PAC</t>
  </si>
  <si>
    <t>PACB</t>
  </si>
  <si>
    <t>PACE</t>
  </si>
  <si>
    <t>PACE.U</t>
  </si>
  <si>
    <t>PACE.WS</t>
  </si>
  <si>
    <t>PACK</t>
  </si>
  <si>
    <t>PACW</t>
  </si>
  <si>
    <t>PAE</t>
  </si>
  <si>
    <t>PAEWW</t>
  </si>
  <si>
    <t>PAG</t>
  </si>
  <si>
    <t>PAGP</t>
  </si>
  <si>
    <t>PAGS</t>
  </si>
  <si>
    <t>PAHC</t>
  </si>
  <si>
    <t>PAIC</t>
  </si>
  <si>
    <t>PAICU</t>
  </si>
  <si>
    <t>PAICW</t>
  </si>
  <si>
    <t>PAM</t>
  </si>
  <si>
    <t>PAND</t>
  </si>
  <si>
    <t>PANL</t>
  </si>
  <si>
    <t>PANW</t>
  </si>
  <si>
    <t>PAR</t>
  </si>
  <si>
    <t>PARR</t>
  </si>
  <si>
    <t>PASG</t>
  </si>
  <si>
    <t>PATH</t>
  </si>
  <si>
    <t>PATI</t>
  </si>
  <si>
    <t>PATK</t>
  </si>
  <si>
    <t>PAVM</t>
  </si>
  <si>
    <t>PAVMW</t>
  </si>
  <si>
    <t>PAVMZ</t>
  </si>
  <si>
    <t>PAX</t>
  </si>
  <si>
    <t>PAYA</t>
  </si>
  <si>
    <t>PAYAW</t>
  </si>
  <si>
    <t>PAYC</t>
  </si>
  <si>
    <t>PAYS</t>
  </si>
  <si>
    <t>PAYX</t>
  </si>
  <si>
    <t>PB</t>
  </si>
  <si>
    <t>PBA</t>
  </si>
  <si>
    <t>PBC</t>
  </si>
  <si>
    <t>PBCT</t>
  </si>
  <si>
    <t>PBCTP</t>
  </si>
  <si>
    <t>PBF</t>
  </si>
  <si>
    <t>PBFS</t>
  </si>
  <si>
    <t>PBFX</t>
  </si>
  <si>
    <t>PBH</t>
  </si>
  <si>
    <t>PBHC</t>
  </si>
  <si>
    <t>PBI</t>
  </si>
  <si>
    <t>PBIO</t>
  </si>
  <si>
    <t>PBIP</t>
  </si>
  <si>
    <t>PBLA</t>
  </si>
  <si>
    <t>PBPB</t>
  </si>
  <si>
    <t>PBR</t>
  </si>
  <si>
    <t>PBT</t>
  </si>
  <si>
    <t>PBY</t>
  </si>
  <si>
    <t>PBYI</t>
  </si>
  <si>
    <t>PCAR</t>
  </si>
  <si>
    <t>PCB</t>
  </si>
  <si>
    <t>PCG</t>
  </si>
  <si>
    <t>PCGU</t>
  </si>
  <si>
    <t>PCOM</t>
  </si>
  <si>
    <t>PCOR</t>
  </si>
  <si>
    <t>PCRX</t>
  </si>
  <si>
    <t>PCSA</t>
  </si>
  <si>
    <t>PCSB</t>
  </si>
  <si>
    <t>PCTI</t>
  </si>
  <si>
    <t>PCTY</t>
  </si>
  <si>
    <t>PCVX</t>
  </si>
  <si>
    <t>PCYG</t>
  </si>
  <si>
    <t>PCYO</t>
  </si>
  <si>
    <t>PD</t>
  </si>
  <si>
    <t>PDCE</t>
  </si>
  <si>
    <t>PDCO</t>
  </si>
  <si>
    <t>PDD</t>
  </si>
  <si>
    <t>PDEX</t>
  </si>
  <si>
    <t>PDFS</t>
  </si>
  <si>
    <t>PDLB</t>
  </si>
  <si>
    <t>PDM</t>
  </si>
  <si>
    <t>PDS</t>
  </si>
  <si>
    <t>PDSB</t>
  </si>
  <si>
    <t>PEBK</t>
  </si>
  <si>
    <t>PEBO</t>
  </si>
  <si>
    <t>PEGA</t>
  </si>
  <si>
    <t>PEN</t>
  </si>
  <si>
    <t>PENN</t>
  </si>
  <si>
    <t>PEP</t>
  </si>
  <si>
    <t>PERI</t>
  </si>
  <si>
    <t>PESI</t>
  </si>
  <si>
    <t>PETQ</t>
  </si>
  <si>
    <t>PETS</t>
  </si>
  <si>
    <t>PFBC</t>
  </si>
  <si>
    <t>PFBI</t>
  </si>
  <si>
    <t>PFC</t>
  </si>
  <si>
    <t>PFE</t>
  </si>
  <si>
    <t>PFG</t>
  </si>
  <si>
    <t>PFGC</t>
  </si>
  <si>
    <t>PFH</t>
  </si>
  <si>
    <t>PFHD</t>
  </si>
  <si>
    <t>PFIE</t>
  </si>
  <si>
    <t>PFIN</t>
  </si>
  <si>
    <t>PFIS</t>
  </si>
  <si>
    <t>PFLT</t>
  </si>
  <si>
    <t>PFMT</t>
  </si>
  <si>
    <t>PFPT</t>
  </si>
  <si>
    <t>PFS</t>
  </si>
  <si>
    <t>PFSI</t>
  </si>
  <si>
    <t>PFSW</t>
  </si>
  <si>
    <t>PG</t>
  </si>
  <si>
    <t>PGC</t>
  </si>
  <si>
    <t>PGEN</t>
  </si>
  <si>
    <t>PGNY</t>
  </si>
  <si>
    <t>PGR</t>
  </si>
  <si>
    <t>PGTI</t>
  </si>
  <si>
    <t>PH</t>
  </si>
  <si>
    <t>PHAS</t>
  </si>
  <si>
    <t>PHAT</t>
  </si>
  <si>
    <t>PHCF</t>
  </si>
  <si>
    <t>PHG</t>
  </si>
  <si>
    <t>PHI</t>
  </si>
  <si>
    <t>PHIO</t>
  </si>
  <si>
    <t>PHIOW</t>
  </si>
  <si>
    <t>PHM</t>
  </si>
  <si>
    <t>PHR</t>
  </si>
  <si>
    <t>PHUN</t>
  </si>
  <si>
    <t>PHUNW</t>
  </si>
  <si>
    <t>PHX</t>
  </si>
  <si>
    <t>PI</t>
  </si>
  <si>
    <t>PIAI</t>
  </si>
  <si>
    <t>PICO</t>
  </si>
  <si>
    <t>PII</t>
  </si>
  <si>
    <t>PINC</t>
  </si>
  <si>
    <t>PING</t>
  </si>
  <si>
    <t>PINS</t>
  </si>
  <si>
    <t>PIPR</t>
  </si>
  <si>
    <t>PIRS</t>
  </si>
  <si>
    <t>PIXY</t>
  </si>
  <si>
    <t>PJT</t>
  </si>
  <si>
    <t>PKBK</t>
  </si>
  <si>
    <t>PKE</t>
  </si>
  <si>
    <t>PKG</t>
  </si>
  <si>
    <t>PKI</t>
  </si>
  <si>
    <t>PKOH</t>
  </si>
  <si>
    <t>PKX</t>
  </si>
  <si>
    <t>PLAB</t>
  </si>
  <si>
    <t>PLAN</t>
  </si>
  <si>
    <t>PLAY</t>
  </si>
  <si>
    <t>PLBC</t>
  </si>
  <si>
    <t>PLCE</t>
  </si>
  <si>
    <t>PLIN</t>
  </si>
  <si>
    <t>PLL</t>
  </si>
  <si>
    <t>PLMR</t>
  </si>
  <si>
    <t>PLNT</t>
  </si>
  <si>
    <t>PLOW</t>
  </si>
  <si>
    <t>PLPC</t>
  </si>
  <si>
    <t>PLRX</t>
  </si>
  <si>
    <t>PLSE</t>
  </si>
  <si>
    <t>PLT</t>
  </si>
  <si>
    <t>PLTK</t>
  </si>
  <si>
    <t>PLTR</t>
  </si>
  <si>
    <t>PLUG</t>
  </si>
  <si>
    <t>PLUS</t>
  </si>
  <si>
    <t>PLXP</t>
  </si>
  <si>
    <t>PLXS</t>
  </si>
  <si>
    <t>PLYA</t>
  </si>
  <si>
    <t>PM</t>
  </si>
  <si>
    <t>PMBC</t>
  </si>
  <si>
    <t>PMD</t>
  </si>
  <si>
    <t>PME</t>
  </si>
  <si>
    <t>PMVC</t>
  </si>
  <si>
    <t>PMVC.U</t>
  </si>
  <si>
    <t>PMVC.WS</t>
  </si>
  <si>
    <t>PMVP</t>
  </si>
  <si>
    <t>PNBK</t>
  </si>
  <si>
    <t>PNC</t>
  </si>
  <si>
    <t>PNFP</t>
  </si>
  <si>
    <t>PNFPP</t>
  </si>
  <si>
    <t>PNM</t>
  </si>
  <si>
    <t>PNNT</t>
  </si>
  <si>
    <t>PNNTG</t>
  </si>
  <si>
    <t>PNR</t>
  </si>
  <si>
    <t>PNRG</t>
  </si>
  <si>
    <t>PNTG</t>
  </si>
  <si>
    <t>PNW</t>
  </si>
  <si>
    <t>POAI</t>
  </si>
  <si>
    <t>PODD</t>
  </si>
  <si>
    <t>POLA</t>
  </si>
  <si>
    <t>POOL</t>
  </si>
  <si>
    <t>POR</t>
  </si>
  <si>
    <t>POST</t>
  </si>
  <si>
    <t>POWI</t>
  </si>
  <si>
    <t>POWL</t>
  </si>
  <si>
    <t>POWW</t>
  </si>
  <si>
    <t>PPBI</t>
  </si>
  <si>
    <t>PPC</t>
  </si>
  <si>
    <t>PPD</t>
  </si>
  <si>
    <t>PPG</t>
  </si>
  <si>
    <t>PPIH</t>
  </si>
  <si>
    <t>PPL</t>
  </si>
  <si>
    <t>PPSI</t>
  </si>
  <si>
    <t>PQG</t>
  </si>
  <si>
    <t>PRA</t>
  </si>
  <si>
    <t>PRAA</t>
  </si>
  <si>
    <t>PRAH</t>
  </si>
  <si>
    <t>PRAX</t>
  </si>
  <si>
    <t>PRDO</t>
  </si>
  <si>
    <t>PRFT</t>
  </si>
  <si>
    <t>PRG</t>
  </si>
  <si>
    <t>PRGO</t>
  </si>
  <si>
    <t>PRGS</t>
  </si>
  <si>
    <t>PRGX</t>
  </si>
  <si>
    <t>PRI</t>
  </si>
  <si>
    <t>PRIM</t>
  </si>
  <si>
    <t>PRLB</t>
  </si>
  <si>
    <t>PRLD</t>
  </si>
  <si>
    <t>PRMW</t>
  </si>
  <si>
    <t>PRO</t>
  </si>
  <si>
    <t>PROF</t>
  </si>
  <si>
    <t>PROG</t>
  </si>
  <si>
    <t>PROS</t>
  </si>
  <si>
    <t>PROV</t>
  </si>
  <si>
    <t>PRPB</t>
  </si>
  <si>
    <t>PRPB.U</t>
  </si>
  <si>
    <t>PRPB.WS</t>
  </si>
  <si>
    <t>PRPH</t>
  </si>
  <si>
    <t>PRPL</t>
  </si>
  <si>
    <t>PRPO</t>
  </si>
  <si>
    <t>PRQR</t>
  </si>
  <si>
    <t>PRS</t>
  </si>
  <si>
    <t>PRSP</t>
  </si>
  <si>
    <t>PRT</t>
  </si>
  <si>
    <t>PRTA</t>
  </si>
  <si>
    <t>PRTH</t>
  </si>
  <si>
    <t>PRTK</t>
  </si>
  <si>
    <t>PRTS</t>
  </si>
  <si>
    <t>PRTY</t>
  </si>
  <si>
    <t>PRU</t>
  </si>
  <si>
    <t>PRVB</t>
  </si>
  <si>
    <t>PS</t>
  </si>
  <si>
    <t>PSAC</t>
  </si>
  <si>
    <t>PSACU</t>
  </si>
  <si>
    <t>PSACW</t>
  </si>
  <si>
    <t>PSEC</t>
  </si>
  <si>
    <t>PSFE</t>
  </si>
  <si>
    <t>PSHG</t>
  </si>
  <si>
    <t>PSMT</t>
  </si>
  <si>
    <t>PSN</t>
  </si>
  <si>
    <t>PSNL</t>
  </si>
  <si>
    <t>PSTG</t>
  </si>
  <si>
    <t>PSTH</t>
  </si>
  <si>
    <t>PSTI</t>
  </si>
  <si>
    <t>PSTV</t>
  </si>
  <si>
    <t>PSTX</t>
  </si>
  <si>
    <t>PSX</t>
  </si>
  <si>
    <t>PSXP</t>
  </si>
  <si>
    <t>PT</t>
  </si>
  <si>
    <t>PTC</t>
  </si>
  <si>
    <t>PTCT</t>
  </si>
  <si>
    <t>PTE</t>
  </si>
  <si>
    <t>PTEN</t>
  </si>
  <si>
    <t>PTGX</t>
  </si>
  <si>
    <t>PTMN</t>
  </si>
  <si>
    <t>PTNR</t>
  </si>
  <si>
    <t>PTON</t>
  </si>
  <si>
    <t>PTPI</t>
  </si>
  <si>
    <t>PTR</t>
  </si>
  <si>
    <t>PTRA</t>
  </si>
  <si>
    <t>PTRS</t>
  </si>
  <si>
    <t>PTSI</t>
  </si>
  <si>
    <t>PTVCA</t>
  </si>
  <si>
    <t>PTVCB</t>
  </si>
  <si>
    <t>PTVE</t>
  </si>
  <si>
    <t>PUBM</t>
  </si>
  <si>
    <t>PULM</t>
  </si>
  <si>
    <t>PUMP</t>
  </si>
  <si>
    <t>PUYI</t>
  </si>
  <si>
    <t>PVAC</t>
  </si>
  <si>
    <t>PVBC</t>
  </si>
  <si>
    <t>PVG</t>
  </si>
  <si>
    <t>PVH</t>
  </si>
  <si>
    <t>PVL</t>
  </si>
  <si>
    <t>PWFL</t>
  </si>
  <si>
    <t>PWOD</t>
  </si>
  <si>
    <t>PWR</t>
  </si>
  <si>
    <t>PXD</t>
  </si>
  <si>
    <t>PXLW</t>
  </si>
  <si>
    <t>PXS</t>
  </si>
  <si>
    <t>PXSAP</t>
  </si>
  <si>
    <t>PXSAW</t>
  </si>
  <si>
    <t>PYPD</t>
  </si>
  <si>
    <t>PYPL</t>
  </si>
  <si>
    <t>PZN</t>
  </si>
  <si>
    <t>PZZA</t>
  </si>
  <si>
    <t>QADA</t>
  </si>
  <si>
    <t>QADB</t>
  </si>
  <si>
    <t>QCOM</t>
  </si>
  <si>
    <t>QCRH</t>
  </si>
  <si>
    <t>QD</t>
  </si>
  <si>
    <t>QDEL</t>
  </si>
  <si>
    <t>QELL</t>
  </si>
  <si>
    <t>QELLU</t>
  </si>
  <si>
    <t>QELLW</t>
  </si>
  <si>
    <t>QEP</t>
  </si>
  <si>
    <t>QFIN</t>
  </si>
  <si>
    <t>QGEN</t>
  </si>
  <si>
    <t>QH</t>
  </si>
  <si>
    <t>QIWI</t>
  </si>
  <si>
    <t>QK</t>
  </si>
  <si>
    <t>QLGN</t>
  </si>
  <si>
    <t>QLYS</t>
  </si>
  <si>
    <t>QMCO</t>
  </si>
  <si>
    <t>QNST</t>
  </si>
  <si>
    <t>QRHC</t>
  </si>
  <si>
    <t>QRTEA</t>
  </si>
  <si>
    <t>QRTEB</t>
  </si>
  <si>
    <t>QRTEP</t>
  </si>
  <si>
    <t>QRVO</t>
  </si>
  <si>
    <t>QS</t>
  </si>
  <si>
    <t>QS.WS</t>
  </si>
  <si>
    <t>QSR</t>
  </si>
  <si>
    <t>QTNT</t>
  </si>
  <si>
    <t>QTRX</t>
  </si>
  <si>
    <t>QTT</t>
  </si>
  <si>
    <t>QTWO</t>
  </si>
  <si>
    <t>QUAD</t>
  </si>
  <si>
    <t>QUIK</t>
  </si>
  <si>
    <t>QUMU</t>
  </si>
  <si>
    <t>QUOT</t>
  </si>
  <si>
    <t>QURE</t>
  </si>
  <si>
    <t>R</t>
  </si>
  <si>
    <t>RACA</t>
  </si>
  <si>
    <t>RACE</t>
  </si>
  <si>
    <t>RAD</t>
  </si>
  <si>
    <t>RADA</t>
  </si>
  <si>
    <t>RADI</t>
  </si>
  <si>
    <t>RAIL</t>
  </si>
  <si>
    <t>RAMP</t>
  </si>
  <si>
    <t>RAND</t>
  </si>
  <si>
    <t>RAPT</t>
  </si>
  <si>
    <t>RARE</t>
  </si>
  <si>
    <t>RAVE</t>
  </si>
  <si>
    <t>RAVN</t>
  </si>
  <si>
    <t>RBA</t>
  </si>
  <si>
    <t>RBAC</t>
  </si>
  <si>
    <t>RBAC.U</t>
  </si>
  <si>
    <t>RBAC.WS</t>
  </si>
  <si>
    <t>RBB</t>
  </si>
  <si>
    <t>RBBN</t>
  </si>
  <si>
    <t>RBC</t>
  </si>
  <si>
    <t>RBCAA</t>
  </si>
  <si>
    <t>RBCN</t>
  </si>
  <si>
    <t>RBKB</t>
  </si>
  <si>
    <t>RBLX</t>
  </si>
  <si>
    <t>RBNC</t>
  </si>
  <si>
    <t>RCEL</t>
  </si>
  <si>
    <t>RCHG</t>
  </si>
  <si>
    <t>RCHGU</t>
  </si>
  <si>
    <t>RCHGW</t>
  </si>
  <si>
    <t>RCI</t>
  </si>
  <si>
    <t>RCII</t>
  </si>
  <si>
    <t>RCKT</t>
  </si>
  <si>
    <t>RCKY</t>
  </si>
  <si>
    <t>RCL</t>
  </si>
  <si>
    <t>RCM</t>
  </si>
  <si>
    <t>RCMT</t>
  </si>
  <si>
    <t>RCON</t>
  </si>
  <si>
    <t>RCUS</t>
  </si>
  <si>
    <t>RDCM</t>
  </si>
  <si>
    <t>RDFN</t>
  </si>
  <si>
    <t>RDHL</t>
  </si>
  <si>
    <t>RDI</t>
  </si>
  <si>
    <t>RDIB</t>
  </si>
  <si>
    <t>RDN</t>
  </si>
  <si>
    <t>RDNT</t>
  </si>
  <si>
    <t>RDS-B</t>
  </si>
  <si>
    <t>RDUS</t>
  </si>
  <si>
    <t>RDVT</t>
  </si>
  <si>
    <t>RDWR</t>
  </si>
  <si>
    <t>RDY</t>
  </si>
  <si>
    <t>RE</t>
  </si>
  <si>
    <t>REAL</t>
  </si>
  <si>
    <t>REDU</t>
  </si>
  <si>
    <t>REED</t>
  </si>
  <si>
    <t>REFR</t>
  </si>
  <si>
    <t>REGI</t>
  </si>
  <si>
    <t>REGN</t>
  </si>
  <si>
    <t>REKR</t>
  </si>
  <si>
    <t>RELL</t>
  </si>
  <si>
    <t>RELV</t>
  </si>
  <si>
    <t>RENN</t>
  </si>
  <si>
    <t>REPH</t>
  </si>
  <si>
    <t>REPL</t>
  </si>
  <si>
    <t>RES</t>
  </si>
  <si>
    <t>RESN</t>
  </si>
  <si>
    <t>RETA</t>
  </si>
  <si>
    <t>RETO</t>
  </si>
  <si>
    <t>REV</t>
  </si>
  <si>
    <t>REVG</t>
  </si>
  <si>
    <t>REX</t>
  </si>
  <si>
    <t>REYN</t>
  </si>
  <si>
    <t>REZI</t>
  </si>
  <si>
    <t>RF</t>
  </si>
  <si>
    <t>RFIL</t>
  </si>
  <si>
    <t>RFL</t>
  </si>
  <si>
    <t>RFP</t>
  </si>
  <si>
    <t>RGA</t>
  </si>
  <si>
    <t>RGCO</t>
  </si>
  <si>
    <t>RGEN</t>
  </si>
  <si>
    <t>RGLD</t>
  </si>
  <si>
    <t>RGLS</t>
  </si>
  <si>
    <t>RGNX</t>
  </si>
  <si>
    <t>RGP</t>
  </si>
  <si>
    <t>RGR</t>
  </si>
  <si>
    <t>RGS</t>
  </si>
  <si>
    <t>RH</t>
  </si>
  <si>
    <t>RHI</t>
  </si>
  <si>
    <t>RIBT</t>
  </si>
  <si>
    <t>RICE</t>
  </si>
  <si>
    <t>RICE.U</t>
  </si>
  <si>
    <t>RICE.WS</t>
  </si>
  <si>
    <t>RICK</t>
  </si>
  <si>
    <t>RIDE</t>
  </si>
  <si>
    <t>RIG</t>
  </si>
  <si>
    <t>RIGL</t>
  </si>
  <si>
    <t>RIOT</t>
  </si>
  <si>
    <t>RIVE</t>
  </si>
  <si>
    <t>RJF</t>
  </si>
  <si>
    <t>RKDA</t>
  </si>
  <si>
    <t>RKLB</t>
  </si>
  <si>
    <t>RKT</t>
  </si>
  <si>
    <t>RL</t>
  </si>
  <si>
    <t>RLAY</t>
  </si>
  <si>
    <t>RLGY</t>
  </si>
  <si>
    <t>RLH</t>
  </si>
  <si>
    <t>RLI</t>
  </si>
  <si>
    <t>RLMD</t>
  </si>
  <si>
    <t>RLX</t>
  </si>
  <si>
    <t>RM</t>
  </si>
  <si>
    <t>RMAX</t>
  </si>
  <si>
    <t>RMBI</t>
  </si>
  <si>
    <t>RMBL</t>
  </si>
  <si>
    <t>RMBS</t>
  </si>
  <si>
    <t>RMCF</t>
  </si>
  <si>
    <t>RMD</t>
  </si>
  <si>
    <t>RMED</t>
  </si>
  <si>
    <t>RMNI</t>
  </si>
  <si>
    <t>RMO</t>
  </si>
  <si>
    <t>RMR</t>
  </si>
  <si>
    <t>RMTI</t>
  </si>
  <si>
    <t>RNA</t>
  </si>
  <si>
    <t>RNDB</t>
  </si>
  <si>
    <t>RNET</t>
  </si>
  <si>
    <t>RNG</t>
  </si>
  <si>
    <t>RNGR</t>
  </si>
  <si>
    <t>RNLX</t>
  </si>
  <si>
    <t>RNR</t>
  </si>
  <si>
    <t>RNST</t>
  </si>
  <si>
    <t>RNWK</t>
  </si>
  <si>
    <t>ROAD</t>
  </si>
  <si>
    <t>ROCH</t>
  </si>
  <si>
    <t>ROCHU</t>
  </si>
  <si>
    <t>ROCHW</t>
  </si>
  <si>
    <t>ROCK</t>
  </si>
  <si>
    <t>ROG</t>
  </si>
  <si>
    <t>ROK</t>
  </si>
  <si>
    <t>ROKU</t>
  </si>
  <si>
    <t>ROL</t>
  </si>
  <si>
    <t>ROLL</t>
  </si>
  <si>
    <t>ROOT</t>
  </si>
  <si>
    <t>ROP</t>
  </si>
  <si>
    <t>ROST</t>
  </si>
  <si>
    <t>RP</t>
  </si>
  <si>
    <t>RPAY</t>
  </si>
  <si>
    <t>RPD</t>
  </si>
  <si>
    <t>RPLA</t>
  </si>
  <si>
    <t>RPM</t>
  </si>
  <si>
    <t>RPRX</t>
  </si>
  <si>
    <t>RPTX</t>
  </si>
  <si>
    <t>RRBI</t>
  </si>
  <si>
    <t>RRC</t>
  </si>
  <si>
    <t>RRD</t>
  </si>
  <si>
    <t>RRGB</t>
  </si>
  <si>
    <t>RRR</t>
  </si>
  <si>
    <t>RS</t>
  </si>
  <si>
    <t>RSG</t>
  </si>
  <si>
    <t>RSSS</t>
  </si>
  <si>
    <t>RTLR</t>
  </si>
  <si>
    <t>RTP</t>
  </si>
  <si>
    <t>RTP.U</t>
  </si>
  <si>
    <t>RTP.WS</t>
  </si>
  <si>
    <t>RTX</t>
  </si>
  <si>
    <t>RUBY</t>
  </si>
  <si>
    <t>RUHN</t>
  </si>
  <si>
    <t>RUN</t>
  </si>
  <si>
    <t>RUSHA</t>
  </si>
  <si>
    <t>RUSHB</t>
  </si>
  <si>
    <t>RUTH</t>
  </si>
  <si>
    <t>RVI</t>
  </si>
  <si>
    <t>RVLV</t>
  </si>
  <si>
    <t>RVMD</t>
  </si>
  <si>
    <t>RVNC</t>
  </si>
  <si>
    <t>RVPH</t>
  </si>
  <si>
    <t>RVPHW</t>
  </si>
  <si>
    <t>RVSB</t>
  </si>
  <si>
    <t>RWLK</t>
  </si>
  <si>
    <t>RXN</t>
  </si>
  <si>
    <t>RXT</t>
  </si>
  <si>
    <t>RY</t>
  </si>
  <si>
    <t>RYAAY</t>
  </si>
  <si>
    <t>RYAM</t>
  </si>
  <si>
    <t>RYB</t>
  </si>
  <si>
    <t>RYI</t>
  </si>
  <si>
    <t>RYTM</t>
  </si>
  <si>
    <t>RZA</t>
  </si>
  <si>
    <t>RZB</t>
  </si>
  <si>
    <t>RZLT</t>
  </si>
  <si>
    <t>SA</t>
  </si>
  <si>
    <t>SABR</t>
  </si>
  <si>
    <t>SABRP</t>
  </si>
  <si>
    <t>SAFM</t>
  </si>
  <si>
    <t>SAFT</t>
  </si>
  <si>
    <t>SAGE</t>
  </si>
  <si>
    <t>SAH</t>
  </si>
  <si>
    <t>SAIA</t>
  </si>
  <si>
    <t>SAIC</t>
  </si>
  <si>
    <t>SAII</t>
  </si>
  <si>
    <t>SAIIU</t>
  </si>
  <si>
    <t>SAIIW</t>
  </si>
  <si>
    <t>SAIL</t>
  </si>
  <si>
    <t>SAL</t>
  </si>
  <si>
    <t>SALM</t>
  </si>
  <si>
    <t>SAM</t>
  </si>
  <si>
    <t>SAMG</t>
  </si>
  <si>
    <t>SAN</t>
  </si>
  <si>
    <t>SAND</t>
  </si>
  <si>
    <t>SANM</t>
  </si>
  <si>
    <t>SANW</t>
  </si>
  <si>
    <t>SAP</t>
  </si>
  <si>
    <t>SASR</t>
  </si>
  <si>
    <t>SATS</t>
  </si>
  <si>
    <t>SAVA</t>
  </si>
  <si>
    <t>SAVE</t>
  </si>
  <si>
    <t>SB</t>
  </si>
  <si>
    <t>SBBA</t>
  </si>
  <si>
    <t>SBBP</t>
  </si>
  <si>
    <t>SBCF</t>
  </si>
  <si>
    <t>SBE</t>
  </si>
  <si>
    <t>SBFG</t>
  </si>
  <si>
    <t>SBG</t>
  </si>
  <si>
    <t>SBGI</t>
  </si>
  <si>
    <t>SBH</t>
  </si>
  <si>
    <t>SBLK</t>
  </si>
  <si>
    <t>SBLKZ</t>
  </si>
  <si>
    <t>SBNY</t>
  </si>
  <si>
    <t>SBNYP</t>
  </si>
  <si>
    <t>SBOW</t>
  </si>
  <si>
    <t>SBR</t>
  </si>
  <si>
    <t>SBS</t>
  </si>
  <si>
    <t>SBSI</t>
  </si>
  <si>
    <t>SBT</t>
  </si>
  <si>
    <t>SBTX</t>
  </si>
  <si>
    <t>SBUX</t>
  </si>
  <si>
    <t>SC</t>
  </si>
  <si>
    <t>SCCO</t>
  </si>
  <si>
    <t>SCHL</t>
  </si>
  <si>
    <t>SCHN</t>
  </si>
  <si>
    <t>SCHW</t>
  </si>
  <si>
    <t>SCI</t>
  </si>
  <si>
    <t>SCKT</t>
  </si>
  <si>
    <t>SCL</t>
  </si>
  <si>
    <t>SCOR</t>
  </si>
  <si>
    <t>SCPE</t>
  </si>
  <si>
    <t>SCPH</t>
  </si>
  <si>
    <t>SCPL</t>
  </si>
  <si>
    <t>SCPS</t>
  </si>
  <si>
    <t>SCS</t>
  </si>
  <si>
    <t>SCSC</t>
  </si>
  <si>
    <t>SCU</t>
  </si>
  <si>
    <t>SCVL</t>
  </si>
  <si>
    <t>SCVX</t>
  </si>
  <si>
    <t>SCWX</t>
  </si>
  <si>
    <t>SCX</t>
  </si>
  <si>
    <t>SCYX</t>
  </si>
  <si>
    <t>SD</t>
  </si>
  <si>
    <t>SDC</t>
  </si>
  <si>
    <t>SDGR</t>
  </si>
  <si>
    <t>SE</t>
  </si>
  <si>
    <t>SEAC</t>
  </si>
  <si>
    <t>SEAH</t>
  </si>
  <si>
    <t>SEAH.U</t>
  </si>
  <si>
    <t>SEAH.WS</t>
  </si>
  <si>
    <t>SEAS</t>
  </si>
  <si>
    <t>SECO</t>
  </si>
  <si>
    <t>SEDG</t>
  </si>
  <si>
    <t>SEE</t>
  </si>
  <si>
    <t>SEED</t>
  </si>
  <si>
    <t>SEEL</t>
  </si>
  <si>
    <t>SEER</t>
  </si>
  <si>
    <t>SEIC</t>
  </si>
  <si>
    <t>SELB</t>
  </si>
  <si>
    <t>SEM</t>
  </si>
  <si>
    <t>SENEA</t>
  </si>
  <si>
    <t>SENEB</t>
  </si>
  <si>
    <t>SENS</t>
  </si>
  <si>
    <t>SESN</t>
  </si>
  <si>
    <t>SF</t>
  </si>
  <si>
    <t>SFB</t>
  </si>
  <si>
    <t>SFBC</t>
  </si>
  <si>
    <t>SFBS</t>
  </si>
  <si>
    <t>SFE</t>
  </si>
  <si>
    <t>SFET</t>
  </si>
  <si>
    <t>SFIX</t>
  </si>
  <si>
    <t>SFL</t>
  </si>
  <si>
    <t>SFM</t>
  </si>
  <si>
    <t>SFNC</t>
  </si>
  <si>
    <t>SFST</t>
  </si>
  <si>
    <t>SFT</t>
  </si>
  <si>
    <t>SFTW</t>
  </si>
  <si>
    <t>SFUN</t>
  </si>
  <si>
    <t>SG</t>
  </si>
  <si>
    <t>SGA</t>
  </si>
  <si>
    <t>SGAM</t>
  </si>
  <si>
    <t>SGAMU</t>
  </si>
  <si>
    <t>SGAMW</t>
  </si>
  <si>
    <t>SGBX</t>
  </si>
  <si>
    <t>SGC</t>
  </si>
  <si>
    <t>SGEN</t>
  </si>
  <si>
    <t>SGH</t>
  </si>
  <si>
    <t>SGLB</t>
  </si>
  <si>
    <t>SGLBW</t>
  </si>
  <si>
    <t>SGMA</t>
  </si>
  <si>
    <t>SGMO</t>
  </si>
  <si>
    <t>SGMS</t>
  </si>
  <si>
    <t>SGOC</t>
  </si>
  <si>
    <t>SGRP</t>
  </si>
  <si>
    <t>SGRY</t>
  </si>
  <si>
    <t>SGTX</t>
  </si>
  <si>
    <t>SGU</t>
  </si>
  <si>
    <t>SHAK</t>
  </si>
  <si>
    <t>SHBI</t>
  </si>
  <si>
    <t>SHC</t>
  </si>
  <si>
    <t>SHEN</t>
  </si>
  <si>
    <t>SHG</t>
  </si>
  <si>
    <t>SHI</t>
  </si>
  <si>
    <t>SHIP</t>
  </si>
  <si>
    <t>SHIPW</t>
  </si>
  <si>
    <t>SHIPZ</t>
  </si>
  <si>
    <t>SHLS</t>
  </si>
  <si>
    <t>SHLX</t>
  </si>
  <si>
    <t>SHO</t>
  </si>
  <si>
    <t>SHOO</t>
  </si>
  <si>
    <t>SHOP</t>
  </si>
  <si>
    <t>SHSP</t>
  </si>
  <si>
    <t>SHW</t>
  </si>
  <si>
    <t>SHYF</t>
  </si>
  <si>
    <t>SI</t>
  </si>
  <si>
    <t>SIBN</t>
  </si>
  <si>
    <t>SIC</t>
  </si>
  <si>
    <t>SID</t>
  </si>
  <si>
    <t>SIEB</t>
  </si>
  <si>
    <t>SIEN</t>
  </si>
  <si>
    <t>SIFY</t>
  </si>
  <si>
    <t>SIG</t>
  </si>
  <si>
    <t>SIGA</t>
  </si>
  <si>
    <t>SIGI</t>
  </si>
  <si>
    <t>SIGIP</t>
  </si>
  <si>
    <t>SII</t>
  </si>
  <si>
    <t>SILC</t>
  </si>
  <si>
    <t>SILK</t>
  </si>
  <si>
    <t>SIMO</t>
  </si>
  <si>
    <t>SINA</t>
  </si>
  <si>
    <t>SINO</t>
  </si>
  <si>
    <t>SINT</t>
  </si>
  <si>
    <t>SIOX</t>
  </si>
  <si>
    <t>SIRI</t>
  </si>
  <si>
    <t>SITE</t>
  </si>
  <si>
    <t>SITM</t>
  </si>
  <si>
    <t>SIVB</t>
  </si>
  <si>
    <t>SIVBP</t>
  </si>
  <si>
    <t>SIX</t>
  </si>
  <si>
    <t>SJ</t>
  </si>
  <si>
    <t>SJI</t>
  </si>
  <si>
    <t>SJIJ</t>
  </si>
  <si>
    <t>SJIU</t>
  </si>
  <si>
    <t>SJM</t>
  </si>
  <si>
    <t>SJR</t>
  </si>
  <si>
    <t>SJT</t>
  </si>
  <si>
    <t>SJW</t>
  </si>
  <si>
    <t>SKLZ</t>
  </si>
  <si>
    <t>SKM</t>
  </si>
  <si>
    <t>SKX</t>
  </si>
  <si>
    <t>SKY</t>
  </si>
  <si>
    <t>SKYW</t>
  </si>
  <si>
    <t>SLAB</t>
  </si>
  <si>
    <t>SLB</t>
  </si>
  <si>
    <t>SLCA</t>
  </si>
  <si>
    <t>SLCT</t>
  </si>
  <si>
    <t>SLDB</t>
  </si>
  <si>
    <t>SLF</t>
  </si>
  <si>
    <t>SLGG</t>
  </si>
  <si>
    <t>SLGL</t>
  </si>
  <si>
    <t>SLGN</t>
  </si>
  <si>
    <t>SLM</t>
  </si>
  <si>
    <t>SLMBP</t>
  </si>
  <si>
    <t>SLNO</t>
  </si>
  <si>
    <t>SLP</t>
  </si>
  <si>
    <t>SLQT</t>
  </si>
  <si>
    <t>SLRC</t>
  </si>
  <si>
    <t>SLRX</t>
  </si>
  <si>
    <t>SLS</t>
  </si>
  <si>
    <t>SM</t>
  </si>
  <si>
    <t>SMAR</t>
  </si>
  <si>
    <t>SMBC</t>
  </si>
  <si>
    <t>SMBK</t>
  </si>
  <si>
    <t>SMCI</t>
  </si>
  <si>
    <t>SMED</t>
  </si>
  <si>
    <t>SMFG</t>
  </si>
  <si>
    <t>SMG</t>
  </si>
  <si>
    <t>SMHI</t>
  </si>
  <si>
    <t>SMID</t>
  </si>
  <si>
    <t>SMIT</t>
  </si>
  <si>
    <t>SMLP</t>
  </si>
  <si>
    <t>SMMF</t>
  </si>
  <si>
    <t>SMMT</t>
  </si>
  <si>
    <t>SMP</t>
  </si>
  <si>
    <t>SMPL</t>
  </si>
  <si>
    <t>SMSI</t>
  </si>
  <si>
    <t>SMTC</t>
  </si>
  <si>
    <t>SMTI</t>
  </si>
  <si>
    <t>SMTX</t>
  </si>
  <si>
    <t>SMWB</t>
  </si>
  <si>
    <t>SNA</t>
  </si>
  <si>
    <t>SNAP</t>
  </si>
  <si>
    <t>SNBR</t>
  </si>
  <si>
    <t>SNCA</t>
  </si>
  <si>
    <t>SNCR</t>
  </si>
  <si>
    <t>SND</t>
  </si>
  <si>
    <t>SNDE</t>
  </si>
  <si>
    <t>SNDL</t>
  </si>
  <si>
    <t>SNDR</t>
  </si>
  <si>
    <t>SNDX</t>
  </si>
  <si>
    <t>SNES</t>
  </si>
  <si>
    <t>SNEX</t>
  </si>
  <si>
    <t>SNFCA</t>
  </si>
  <si>
    <t>SNGX</t>
  </si>
  <si>
    <t>SNN</t>
  </si>
  <si>
    <t>SNOA</t>
  </si>
  <si>
    <t>SNOW</t>
  </si>
  <si>
    <t>SNP</t>
  </si>
  <si>
    <t>SNPR</t>
  </si>
  <si>
    <t>SNPR.U</t>
  </si>
  <si>
    <t>SNPR.WS</t>
  </si>
  <si>
    <t>SNPS</t>
  </si>
  <si>
    <t>SNSS</t>
  </si>
  <si>
    <t>SNV</t>
  </si>
  <si>
    <t>SNX</t>
  </si>
  <si>
    <t>SNY</t>
  </si>
  <si>
    <t>SO</t>
  </si>
  <si>
    <t>SOAC</t>
  </si>
  <si>
    <t>SOFI</t>
  </si>
  <si>
    <t>SOGO</t>
  </si>
  <si>
    <t>SOHU</t>
  </si>
  <si>
    <t>SOI</t>
  </si>
  <si>
    <t>SOJB</t>
  </si>
  <si>
    <t>SOJC</t>
  </si>
  <si>
    <t>SOJD</t>
  </si>
  <si>
    <t>SOJE</t>
  </si>
  <si>
    <t>SOL</t>
  </si>
  <si>
    <t>SOLN</t>
  </si>
  <si>
    <t>SOLO</t>
  </si>
  <si>
    <t>SOLOW</t>
  </si>
  <si>
    <t>SOLY</t>
  </si>
  <si>
    <t>SON</t>
  </si>
  <si>
    <t>SONA</t>
  </si>
  <si>
    <t>SONM</t>
  </si>
  <si>
    <t>SONN</t>
  </si>
  <si>
    <t>SONO</t>
  </si>
  <si>
    <t>SONY</t>
  </si>
  <si>
    <t>SOS</t>
  </si>
  <si>
    <t>SP</t>
  </si>
  <si>
    <t>SPB</t>
  </si>
  <si>
    <t>SPCB</t>
  </si>
  <si>
    <t>SPCE</t>
  </si>
  <si>
    <t>SPFI</t>
  </si>
  <si>
    <t>SPGI</t>
  </si>
  <si>
    <t>SPH</t>
  </si>
  <si>
    <t>SPI</t>
  </si>
  <si>
    <t>SPKE</t>
  </si>
  <si>
    <t>SPKEP</t>
  </si>
  <si>
    <t>SPLK</t>
  </si>
  <si>
    <t>SPLP</t>
  </si>
  <si>
    <t>SPNE</t>
  </si>
  <si>
    <t>SPNS</t>
  </si>
  <si>
    <t>SPNV</t>
  </si>
  <si>
    <t>SPNV.U</t>
  </si>
  <si>
    <t>SPNV.WS</t>
  </si>
  <si>
    <t>SPOK</t>
  </si>
  <si>
    <t>SPOT</t>
  </si>
  <si>
    <t>SPPI</t>
  </si>
  <si>
    <t>SPR</t>
  </si>
  <si>
    <t>SPRB</t>
  </si>
  <si>
    <t>SPRO</t>
  </si>
  <si>
    <t>SPRT</t>
  </si>
  <si>
    <t>SPSC</t>
  </si>
  <si>
    <t>SPT</t>
  </si>
  <si>
    <t>SPTN</t>
  </si>
  <si>
    <t>SPWH</t>
  </si>
  <si>
    <t>SPWR</t>
  </si>
  <si>
    <t>SPXC</t>
  </si>
  <si>
    <t>SQ</t>
  </si>
  <si>
    <t>SQBG</t>
  </si>
  <si>
    <t>SQM</t>
  </si>
  <si>
    <t>SQNS</t>
  </si>
  <si>
    <t>SQSP</t>
  </si>
  <si>
    <t>SQZ</t>
  </si>
  <si>
    <t>SR</t>
  </si>
  <si>
    <t>SRAC</t>
  </si>
  <si>
    <t>SRACU</t>
  </si>
  <si>
    <t>SRACW</t>
  </si>
  <si>
    <t>SRAX</t>
  </si>
  <si>
    <t>SRCE</t>
  </si>
  <si>
    <t>SRCL</t>
  </si>
  <si>
    <t>SRDX</t>
  </si>
  <si>
    <t>SRE</t>
  </si>
  <si>
    <t>SREA</t>
  </si>
  <si>
    <t>SREV</t>
  </si>
  <si>
    <t>SRG</t>
  </si>
  <si>
    <t>SRGA</t>
  </si>
  <si>
    <t>SRI</t>
  </si>
  <si>
    <t>SRL</t>
  </si>
  <si>
    <t>SRLP</t>
  </si>
  <si>
    <t>SRNE</t>
  </si>
  <si>
    <t>SRPT</t>
  </si>
  <si>
    <t>SRRA</t>
  </si>
  <si>
    <t>SRRK</t>
  </si>
  <si>
    <t>SRSA</t>
  </si>
  <si>
    <t>SRSAU</t>
  </si>
  <si>
    <t>SRSAW</t>
  </si>
  <si>
    <t>SRT</t>
  </si>
  <si>
    <t>SRTS</t>
  </si>
  <si>
    <t>SSB</t>
  </si>
  <si>
    <t>SSD</t>
  </si>
  <si>
    <t>SSKN</t>
  </si>
  <si>
    <t>SSNC</t>
  </si>
  <si>
    <t>SSNT</t>
  </si>
  <si>
    <t>SSP</t>
  </si>
  <si>
    <t>SSPK</t>
  </si>
  <si>
    <t>SSPKU</t>
  </si>
  <si>
    <t>SSPKW</t>
  </si>
  <si>
    <t>SSRM</t>
  </si>
  <si>
    <t>SSSS</t>
  </si>
  <si>
    <t>SSTI</t>
  </si>
  <si>
    <t>SSTK</t>
  </si>
  <si>
    <t>SSYS</t>
  </si>
  <si>
    <t>ST</t>
  </si>
  <si>
    <t>STAA</t>
  </si>
  <si>
    <t>STAF</t>
  </si>
  <si>
    <t>STAY</t>
  </si>
  <si>
    <t>STBA</t>
  </si>
  <si>
    <t>STC</t>
  </si>
  <si>
    <t>STCN</t>
  </si>
  <si>
    <t>STE</t>
  </si>
  <si>
    <t>STEM</t>
  </si>
  <si>
    <t>STEP</t>
  </si>
  <si>
    <t>STFC</t>
  </si>
  <si>
    <t>STG</t>
  </si>
  <si>
    <t>STIM</t>
  </si>
  <si>
    <t>STKL</t>
  </si>
  <si>
    <t>STKS</t>
  </si>
  <si>
    <t>STL</t>
  </si>
  <si>
    <t>STLD</t>
  </si>
  <si>
    <t>STM</t>
  </si>
  <si>
    <t>STMP</t>
  </si>
  <si>
    <t>STN</t>
  </si>
  <si>
    <t>STND</t>
  </si>
  <si>
    <t>STNE</t>
  </si>
  <si>
    <t>STNG</t>
  </si>
  <si>
    <t>STOK</t>
  </si>
  <si>
    <t>STON</t>
  </si>
  <si>
    <t>STPK</t>
  </si>
  <si>
    <t>STPK.U</t>
  </si>
  <si>
    <t>STPK.WS</t>
  </si>
  <si>
    <t>STRA</t>
  </si>
  <si>
    <t>STRL</t>
  </si>
  <si>
    <t>STRM</t>
  </si>
  <si>
    <t>STRO</t>
  </si>
  <si>
    <t>STRS</t>
  </si>
  <si>
    <t>STRT</t>
  </si>
  <si>
    <t>STSA</t>
  </si>
  <si>
    <t>STT</t>
  </si>
  <si>
    <t>STTK</t>
  </si>
  <si>
    <t>STWO</t>
  </si>
  <si>
    <t>STWOU</t>
  </si>
  <si>
    <t>STWOW</t>
  </si>
  <si>
    <t>STX</t>
  </si>
  <si>
    <t>STXB</t>
  </si>
  <si>
    <t>STZ</t>
  </si>
  <si>
    <t>SU</t>
  </si>
  <si>
    <t>SUM</t>
  </si>
  <si>
    <t>SUMO</t>
  </si>
  <si>
    <t>SUMR</t>
  </si>
  <si>
    <t>SUN</t>
  </si>
  <si>
    <t>SUNS</t>
  </si>
  <si>
    <t>SUNW</t>
  </si>
  <si>
    <t>SUP</t>
  </si>
  <si>
    <t>SUPN</t>
  </si>
  <si>
    <t>SUPV</t>
  </si>
  <si>
    <t>SURF</t>
  </si>
  <si>
    <t>SUZ</t>
  </si>
  <si>
    <t>SVA</t>
  </si>
  <si>
    <t>SVAC</t>
  </si>
  <si>
    <t>SVACU</t>
  </si>
  <si>
    <t>SVACW</t>
  </si>
  <si>
    <t>SVBI</t>
  </si>
  <si>
    <t>SVMK</t>
  </si>
  <si>
    <t>SVRA</t>
  </si>
  <si>
    <t>SVVC</t>
  </si>
  <si>
    <t>SWAV</t>
  </si>
  <si>
    <t>SWBI</t>
  </si>
  <si>
    <t>SWCH</t>
  </si>
  <si>
    <t>SWI</t>
  </si>
  <si>
    <t>SWIR</t>
  </si>
  <si>
    <t>SWK</t>
  </si>
  <si>
    <t>SWKH</t>
  </si>
  <si>
    <t>SWKS</t>
  </si>
  <si>
    <t>SWM</t>
  </si>
  <si>
    <t>SWN</t>
  </si>
  <si>
    <t>SWT</t>
  </si>
  <si>
    <t>SWTX</t>
  </si>
  <si>
    <t>SWX</t>
  </si>
  <si>
    <t>SXC</t>
  </si>
  <si>
    <t>SXI</t>
  </si>
  <si>
    <t>SXT</t>
  </si>
  <si>
    <t>SXTC</t>
  </si>
  <si>
    <t>SY</t>
  </si>
  <si>
    <t>SYBT</t>
  </si>
  <si>
    <t>SYBX</t>
  </si>
  <si>
    <t>SYF</t>
  </si>
  <si>
    <t>SYK</t>
  </si>
  <si>
    <t>SYKE</t>
  </si>
  <si>
    <t>SYNA</t>
  </si>
  <si>
    <t>SYNC</t>
  </si>
  <si>
    <t>SYNH</t>
  </si>
  <si>
    <t>SYNL</t>
  </si>
  <si>
    <t>SYPR</t>
  </si>
  <si>
    <t>SYRS</t>
  </si>
  <si>
    <t>SYTA</t>
  </si>
  <si>
    <t>SYTAW</t>
  </si>
  <si>
    <t>SYX</t>
  </si>
  <si>
    <t>SYY</t>
  </si>
  <si>
    <t>T</t>
  </si>
  <si>
    <t>TA</t>
  </si>
  <si>
    <t>TAC</t>
  </si>
  <si>
    <t>TACO</t>
  </si>
  <si>
    <t>TACT</t>
  </si>
  <si>
    <t>TAIT</t>
  </si>
  <si>
    <t>TAK</t>
  </si>
  <si>
    <t>TAL</t>
  </si>
  <si>
    <t>TALO</t>
  </si>
  <si>
    <t>TANH</t>
  </si>
  <si>
    <t>TANNI</t>
  </si>
  <si>
    <t>TANNL</t>
  </si>
  <si>
    <t>TANNZ</t>
  </si>
  <si>
    <t>TAOP</t>
  </si>
  <si>
    <t>TAP</t>
  </si>
  <si>
    <t>TARA</t>
  </si>
  <si>
    <t>TARO</t>
  </si>
  <si>
    <t>TARS</t>
  </si>
  <si>
    <t>TAST</t>
  </si>
  <si>
    <t>TATT</t>
  </si>
  <si>
    <t>TAYD</t>
  </si>
  <si>
    <t>TBB</t>
  </si>
  <si>
    <t>TBBK</t>
  </si>
  <si>
    <t>TBC</t>
  </si>
  <si>
    <t>TBI</t>
  </si>
  <si>
    <t>TBIO</t>
  </si>
  <si>
    <t>TBK</t>
  </si>
  <si>
    <t>TBKCP</t>
  </si>
  <si>
    <t>TBLT</t>
  </si>
  <si>
    <t>TBLTW</t>
  </si>
  <si>
    <t>TBNK</t>
  </si>
  <si>
    <t>TBPH</t>
  </si>
  <si>
    <t>TC</t>
  </si>
  <si>
    <t>TCBI</t>
  </si>
  <si>
    <t>TCBIL</t>
  </si>
  <si>
    <t>TCBIP</t>
  </si>
  <si>
    <t>TCBK</t>
  </si>
  <si>
    <t>TCCO</t>
  </si>
  <si>
    <t>TCDA</t>
  </si>
  <si>
    <t>TCF</t>
  </si>
  <si>
    <t>TCFC</t>
  </si>
  <si>
    <t>TCFCP</t>
  </si>
  <si>
    <t>TCMD</t>
  </si>
  <si>
    <t>TCOM</t>
  </si>
  <si>
    <t>TCON</t>
  </si>
  <si>
    <t>TCP</t>
  </si>
  <si>
    <t>TCPC</t>
  </si>
  <si>
    <t>TCRR</t>
  </si>
  <si>
    <t>TCS</t>
  </si>
  <si>
    <t>TCX</t>
  </si>
  <si>
    <t>TD</t>
  </si>
  <si>
    <t>TDA</t>
  </si>
  <si>
    <t>TDAC</t>
  </si>
  <si>
    <t>TDACU</t>
  </si>
  <si>
    <t>TDACW</t>
  </si>
  <si>
    <t>TDC</t>
  </si>
  <si>
    <t>TDE</t>
  </si>
  <si>
    <t>TDG</t>
  </si>
  <si>
    <t>TDI</t>
  </si>
  <si>
    <t>TDJ</t>
  </si>
  <si>
    <t>TDOC</t>
  </si>
  <si>
    <t>TDS</t>
  </si>
  <si>
    <t>TDW</t>
  </si>
  <si>
    <t>TDW.WS.B</t>
  </si>
  <si>
    <t>TDY</t>
  </si>
  <si>
    <t>TEAM</t>
  </si>
  <si>
    <t>TECH</t>
  </si>
  <si>
    <t>TECK</t>
  </si>
  <si>
    <t>TEDU</t>
  </si>
  <si>
    <t>TEF</t>
  </si>
  <si>
    <t>TEL</t>
  </si>
  <si>
    <t>TELA</t>
  </si>
  <si>
    <t>TELL</t>
  </si>
  <si>
    <t>TEN</t>
  </si>
  <si>
    <t>TENB</t>
  </si>
  <si>
    <t>TENX</t>
  </si>
  <si>
    <t>TEO</t>
  </si>
  <si>
    <t>TER</t>
  </si>
  <si>
    <t>TESS</t>
  </si>
  <si>
    <t>TEVA</t>
  </si>
  <si>
    <t>TEX</t>
  </si>
  <si>
    <t>TFC</t>
  </si>
  <si>
    <t>TFFP</t>
  </si>
  <si>
    <t>TFII</t>
  </si>
  <si>
    <t>TFSL</t>
  </si>
  <si>
    <t>TFX</t>
  </si>
  <si>
    <t>TG</t>
  </si>
  <si>
    <t>TGA</t>
  </si>
  <si>
    <t>TGH</t>
  </si>
  <si>
    <t>TGI</t>
  </si>
  <si>
    <t>TGLS</t>
  </si>
  <si>
    <t>TGNA</t>
  </si>
  <si>
    <t>TGP</t>
  </si>
  <si>
    <t>TGS</t>
  </si>
  <si>
    <t>TGT</t>
  </si>
  <si>
    <t>TGTX</t>
  </si>
  <si>
    <t>TH</t>
  </si>
  <si>
    <t>THBR</t>
  </si>
  <si>
    <t>THBRU</t>
  </si>
  <si>
    <t>THBRW</t>
  </si>
  <si>
    <t>THC</t>
  </si>
  <si>
    <t>THCA</t>
  </si>
  <si>
    <t>THCAU</t>
  </si>
  <si>
    <t>THCAW</t>
  </si>
  <si>
    <t>THCB</t>
  </si>
  <si>
    <t>THCBU</t>
  </si>
  <si>
    <t>THCBW</t>
  </si>
  <si>
    <t>THFF</t>
  </si>
  <si>
    <t>THG</t>
  </si>
  <si>
    <t>THMO</t>
  </si>
  <si>
    <t>THO</t>
  </si>
  <si>
    <t>THR</t>
  </si>
  <si>
    <t>THRM</t>
  </si>
  <si>
    <t>THRY</t>
  </si>
  <si>
    <t>THS</t>
  </si>
  <si>
    <t>THTX</t>
  </si>
  <si>
    <t>THWWW</t>
  </si>
  <si>
    <t>TIG</t>
  </si>
  <si>
    <t>TIGO</t>
  </si>
  <si>
    <t>TIGR</t>
  </si>
  <si>
    <t>TILE</t>
  </si>
  <si>
    <t>TIMB</t>
  </si>
  <si>
    <t>TIPT</t>
  </si>
  <si>
    <t>TISI</t>
  </si>
  <si>
    <t>TITN</t>
  </si>
  <si>
    <t>TJX</t>
  </si>
  <si>
    <t>TK</t>
  </si>
  <si>
    <t>TKC</t>
  </si>
  <si>
    <t>TKR</t>
  </si>
  <si>
    <t>TLC</t>
  </si>
  <si>
    <t>TLGT</t>
  </si>
  <si>
    <t>TLK</t>
  </si>
  <si>
    <t>TLMD</t>
  </si>
  <si>
    <t>TLMDW</t>
  </si>
  <si>
    <t>TLND</t>
  </si>
  <si>
    <t>TLRY</t>
  </si>
  <si>
    <t>TLS</t>
  </si>
  <si>
    <t>TLYS</t>
  </si>
  <si>
    <t>TM</t>
  </si>
  <si>
    <t>TMDI</t>
  </si>
  <si>
    <t>TMDX</t>
  </si>
  <si>
    <t>TME</t>
  </si>
  <si>
    <t>TMHC</t>
  </si>
  <si>
    <t>TMO</t>
  </si>
  <si>
    <t>TMST</t>
  </si>
  <si>
    <t>TMUS</t>
  </si>
  <si>
    <t>TMX</t>
  </si>
  <si>
    <t>TNAV</t>
  </si>
  <si>
    <t>TNC</t>
  </si>
  <si>
    <t>TNDM</t>
  </si>
  <si>
    <t>TNET</t>
  </si>
  <si>
    <t>TNK</t>
  </si>
  <si>
    <t>TNP</t>
  </si>
  <si>
    <t>TNXP</t>
  </si>
  <si>
    <t>TOL</t>
  </si>
  <si>
    <t>TOMZ</t>
  </si>
  <si>
    <t>TOPS</t>
  </si>
  <si>
    <t>TOT</t>
  </si>
  <si>
    <t>TOUR</t>
  </si>
  <si>
    <t>TOWN</t>
  </si>
  <si>
    <t>TPB</t>
  </si>
  <si>
    <t>TPC</t>
  </si>
  <si>
    <t>TPCO</t>
  </si>
  <si>
    <t>TPGY</t>
  </si>
  <si>
    <t>TPGY.U</t>
  </si>
  <si>
    <t>TPGY.WS</t>
  </si>
  <si>
    <t>TPH</t>
  </si>
  <si>
    <t>TPIC</t>
  </si>
  <si>
    <t>TPL</t>
  </si>
  <si>
    <t>TPR</t>
  </si>
  <si>
    <t>TPRE</t>
  </si>
  <si>
    <t>TPTX</t>
  </si>
  <si>
    <t>TPVG</t>
  </si>
  <si>
    <t>TPVY</t>
  </si>
  <si>
    <t>TPX</t>
  </si>
  <si>
    <t>TR</t>
  </si>
  <si>
    <t>TRC</t>
  </si>
  <si>
    <t>TRCH</t>
  </si>
  <si>
    <t>TREB</t>
  </si>
  <si>
    <t>TREB.U</t>
  </si>
  <si>
    <t>TREB.WS</t>
  </si>
  <si>
    <t>TREC</t>
  </si>
  <si>
    <t>TREE</t>
  </si>
  <si>
    <t>TREX</t>
  </si>
  <si>
    <t>TRGP</t>
  </si>
  <si>
    <t>TRHC</t>
  </si>
  <si>
    <t>TRI</t>
  </si>
  <si>
    <t>TRIB</t>
  </si>
  <si>
    <t>TRIL</t>
  </si>
  <si>
    <t>TRIP</t>
  </si>
  <si>
    <t>TRIT</t>
  </si>
  <si>
    <t>TRITW</t>
  </si>
  <si>
    <t>TRMB</t>
  </si>
  <si>
    <t>TRMD</t>
  </si>
  <si>
    <t>TRMK</t>
  </si>
  <si>
    <t>TRN</t>
  </si>
  <si>
    <t>TRNS</t>
  </si>
  <si>
    <t>TROW</t>
  </si>
  <si>
    <t>TROX</t>
  </si>
  <si>
    <t>TRP</t>
  </si>
  <si>
    <t>TRQ</t>
  </si>
  <si>
    <t>TRS</t>
  </si>
  <si>
    <t>TRST</t>
  </si>
  <si>
    <t>TRTN</t>
  </si>
  <si>
    <t>TRU</t>
  </si>
  <si>
    <t>TRUE</t>
  </si>
  <si>
    <t>TRUP</t>
  </si>
  <si>
    <t>TRV</t>
  </si>
  <si>
    <t>TRVG</t>
  </si>
  <si>
    <t>TRVI</t>
  </si>
  <si>
    <t>TRVN</t>
  </si>
  <si>
    <t>TS</t>
  </si>
  <si>
    <t>TSBK</t>
  </si>
  <si>
    <t>TSC</t>
  </si>
  <si>
    <t>TSCAP</t>
  </si>
  <si>
    <t>TSCBP</t>
  </si>
  <si>
    <t>TSCO</t>
  </si>
  <si>
    <t>TSE</t>
  </si>
  <si>
    <t>TSEM</t>
  </si>
  <si>
    <t>TSHA</t>
  </si>
  <si>
    <t>TSLA</t>
  </si>
  <si>
    <t>TSLX</t>
  </si>
  <si>
    <t>TSM</t>
  </si>
  <si>
    <t>TSN</t>
  </si>
  <si>
    <t>TSQ</t>
  </si>
  <si>
    <t>TSRI</t>
  </si>
  <si>
    <t>TT</t>
  </si>
  <si>
    <t>TTC</t>
  </si>
  <si>
    <t>TTCF</t>
  </si>
  <si>
    <t>TTCFW</t>
  </si>
  <si>
    <t>TTD</t>
  </si>
  <si>
    <t>TTE</t>
  </si>
  <si>
    <t>TTEC</t>
  </si>
  <si>
    <t>TTEK</t>
  </si>
  <si>
    <t>TTGT</t>
  </si>
  <si>
    <t>TTI</t>
  </si>
  <si>
    <t>TTM</t>
  </si>
  <si>
    <t>TTMI</t>
  </si>
  <si>
    <t>TTNP</t>
  </si>
  <si>
    <t>TTOO</t>
  </si>
  <si>
    <t>TTWO</t>
  </si>
  <si>
    <t>TU</t>
  </si>
  <si>
    <t>TUFN</t>
  </si>
  <si>
    <t>TUP</t>
  </si>
  <si>
    <t>TURN</t>
  </si>
  <si>
    <t>TUSK</t>
  </si>
  <si>
    <t>TV</t>
  </si>
  <si>
    <t>TVTX</t>
  </si>
  <si>
    <t>TVTY</t>
  </si>
  <si>
    <t>TW</t>
  </si>
  <si>
    <t>TWCT</t>
  </si>
  <si>
    <t>TWCTU</t>
  </si>
  <si>
    <t>TWCTW</t>
  </si>
  <si>
    <t>TWI</t>
  </si>
  <si>
    <t>TWIN</t>
  </si>
  <si>
    <t>TWKS</t>
  </si>
  <si>
    <t>TWLO</t>
  </si>
  <si>
    <t>TWN</t>
  </si>
  <si>
    <t>TWND</t>
  </si>
  <si>
    <t>TWNK</t>
  </si>
  <si>
    <t>TWNKW</t>
  </si>
  <si>
    <t>TWOU</t>
  </si>
  <si>
    <t>TWST</t>
  </si>
  <si>
    <t>TWTR</t>
  </si>
  <si>
    <t>TX</t>
  </si>
  <si>
    <t>TXG</t>
  </si>
  <si>
    <t>TXMD</t>
  </si>
  <si>
    <t>TXN</t>
  </si>
  <si>
    <t>TXRH</t>
  </si>
  <si>
    <t>TXT</t>
  </si>
  <si>
    <t>TYHT</t>
  </si>
  <si>
    <t>TYL</t>
  </si>
  <si>
    <t>TYME</t>
  </si>
  <si>
    <t>TZOO</t>
  </si>
  <si>
    <t>U</t>
  </si>
  <si>
    <t>UA</t>
  </si>
  <si>
    <t>UAA</t>
  </si>
  <si>
    <t>UAL</t>
  </si>
  <si>
    <t>UAN</t>
  </si>
  <si>
    <t>UBCP</t>
  </si>
  <si>
    <t>UBER</t>
  </si>
  <si>
    <t>UBFO</t>
  </si>
  <si>
    <t>UBOH</t>
  </si>
  <si>
    <t>UBS</t>
  </si>
  <si>
    <t>UBSI</t>
  </si>
  <si>
    <t>UBX</t>
  </si>
  <si>
    <t>UCBI</t>
  </si>
  <si>
    <t>UCBIO</t>
  </si>
  <si>
    <t>UCL</t>
  </si>
  <si>
    <t>UCTT</t>
  </si>
  <si>
    <t>UE</t>
  </si>
  <si>
    <t>UEC</t>
  </si>
  <si>
    <t>UEIC</t>
  </si>
  <si>
    <t>UEPS</t>
  </si>
  <si>
    <t>UFCS</t>
  </si>
  <si>
    <t>UFI</t>
  </si>
  <si>
    <t>UFPI</t>
  </si>
  <si>
    <t>UFPT</t>
  </si>
  <si>
    <t>UFS</t>
  </si>
  <si>
    <t>UG</t>
  </si>
  <si>
    <t>UGI</t>
  </si>
  <si>
    <t>UGP</t>
  </si>
  <si>
    <t>UHAL</t>
  </si>
  <si>
    <t>UHS</t>
  </si>
  <si>
    <t>UI</t>
  </si>
  <si>
    <t>UIHC</t>
  </si>
  <si>
    <t>UIS</t>
  </si>
  <si>
    <t>UK</t>
  </si>
  <si>
    <t>UKOMW</t>
  </si>
  <si>
    <t>ULBI</t>
  </si>
  <si>
    <t>ULH</t>
  </si>
  <si>
    <t>ULTA</t>
  </si>
  <si>
    <t>UMBF</t>
  </si>
  <si>
    <t>UMC</t>
  </si>
  <si>
    <t>UMPQ</t>
  </si>
  <si>
    <t>UNAM</t>
  </si>
  <si>
    <t>UNB</t>
  </si>
  <si>
    <t>UNF</t>
  </si>
  <si>
    <t>UNFI</t>
  </si>
  <si>
    <t>UNH</t>
  </si>
  <si>
    <t>UNM</t>
  </si>
  <si>
    <t>UNMA</t>
  </si>
  <si>
    <t>UNP</t>
  </si>
  <si>
    <t>UNTY</t>
  </si>
  <si>
    <t>UNVR</t>
  </si>
  <si>
    <t>UONE</t>
  </si>
  <si>
    <t>UONEK</t>
  </si>
  <si>
    <t>UPLD</t>
  </si>
  <si>
    <t>UPS</t>
  </si>
  <si>
    <t>UPST</t>
  </si>
  <si>
    <t>UPWK</t>
  </si>
  <si>
    <t>URBN</t>
  </si>
  <si>
    <t>URGN</t>
  </si>
  <si>
    <t>URI</t>
  </si>
  <si>
    <t>UROV</t>
  </si>
  <si>
    <t>USAC</t>
  </si>
  <si>
    <t>USAK</t>
  </si>
  <si>
    <t>USAP</t>
  </si>
  <si>
    <t>USAT</t>
  </si>
  <si>
    <t>USAU</t>
  </si>
  <si>
    <t>USB</t>
  </si>
  <si>
    <t>USCR</t>
  </si>
  <si>
    <t>USDP</t>
  </si>
  <si>
    <t>USEG</t>
  </si>
  <si>
    <t>USFD</t>
  </si>
  <si>
    <t>USIO</t>
  </si>
  <si>
    <t>USLM</t>
  </si>
  <si>
    <t>USM</t>
  </si>
  <si>
    <t>USNA</t>
  </si>
  <si>
    <t>USPH</t>
  </si>
  <si>
    <t>USWS</t>
  </si>
  <si>
    <t>USWSW</t>
  </si>
  <si>
    <t>USX</t>
  </si>
  <si>
    <t>UTHR</t>
  </si>
  <si>
    <t>UTI</t>
  </si>
  <si>
    <t>UTL</t>
  </si>
  <si>
    <t>UTMD</t>
  </si>
  <si>
    <t>UTSI</t>
  </si>
  <si>
    <t>UTZ</t>
  </si>
  <si>
    <t>UUU</t>
  </si>
  <si>
    <t>UUUU</t>
  </si>
  <si>
    <t>UVE</t>
  </si>
  <si>
    <t>UVSP</t>
  </si>
  <si>
    <t>UVV</t>
  </si>
  <si>
    <t>UXIN</t>
  </si>
  <si>
    <t>UZA</t>
  </si>
  <si>
    <t>UZB</t>
  </si>
  <si>
    <t>UZC</t>
  </si>
  <si>
    <t>UZD</t>
  </si>
  <si>
    <t>UZE</t>
  </si>
  <si>
    <t>V</t>
  </si>
  <si>
    <t>VAC</t>
  </si>
  <si>
    <t>VACQ</t>
  </si>
  <si>
    <t>VACQU</t>
  </si>
  <si>
    <t>VACQW</t>
  </si>
  <si>
    <t>VALE</t>
  </si>
  <si>
    <t>VALU</t>
  </si>
  <si>
    <t>VAPO</t>
  </si>
  <si>
    <t>VAR</t>
  </si>
  <si>
    <t>VBF</t>
  </si>
  <si>
    <t>VBFC</t>
  </si>
  <si>
    <t>VBIV</t>
  </si>
  <si>
    <t>VBLT</t>
  </si>
  <si>
    <t>VBTX</t>
  </si>
  <si>
    <t>VC</t>
  </si>
  <si>
    <t>VCEL</t>
  </si>
  <si>
    <t>VCNX</t>
  </si>
  <si>
    <t>VCRA</t>
  </si>
  <si>
    <t>VCTR</t>
  </si>
  <si>
    <t>VCYT</t>
  </si>
  <si>
    <t>VEC</t>
  </si>
  <si>
    <t>VECO</t>
  </si>
  <si>
    <t>VEDL</t>
  </si>
  <si>
    <t>VEEV</t>
  </si>
  <si>
    <t>VEL</t>
  </si>
  <si>
    <t>VEON</t>
  </si>
  <si>
    <t>VERB</t>
  </si>
  <si>
    <t>VERBW</t>
  </si>
  <si>
    <t>VERI</t>
  </si>
  <si>
    <t>VERO</t>
  </si>
  <si>
    <t>VERU</t>
  </si>
  <si>
    <t>VERX</t>
  </si>
  <si>
    <t>VERY</t>
  </si>
  <si>
    <t>VET</t>
  </si>
  <si>
    <t>VFC</t>
  </si>
  <si>
    <t>VFF</t>
  </si>
  <si>
    <t>VG</t>
  </si>
  <si>
    <t>VGR</t>
  </si>
  <si>
    <t>VHC</t>
  </si>
  <si>
    <t>VHI</t>
  </si>
  <si>
    <t>VIAC</t>
  </si>
  <si>
    <t>VIACA</t>
  </si>
  <si>
    <t>VIAO</t>
  </si>
  <si>
    <t>VIAV</t>
  </si>
  <si>
    <t>VICR</t>
  </si>
  <si>
    <t>VIE</t>
  </si>
  <si>
    <t>VII</t>
  </si>
  <si>
    <t>VINP</t>
  </si>
  <si>
    <t>VIOT</t>
  </si>
  <si>
    <t>VIPS</t>
  </si>
  <si>
    <t>VIR</t>
  </si>
  <si>
    <t>VIRC</t>
  </si>
  <si>
    <t>VIRI</t>
  </si>
  <si>
    <t>VIRT</t>
  </si>
  <si>
    <t>VISL</t>
  </si>
  <si>
    <t>VIST</t>
  </si>
  <si>
    <t>VITL</t>
  </si>
  <si>
    <t>VIV</t>
  </si>
  <si>
    <t>VIVE</t>
  </si>
  <si>
    <t>VIVO</t>
  </si>
  <si>
    <t>VJET</t>
  </si>
  <si>
    <t>VKTX</t>
  </si>
  <si>
    <t>VKTXW</t>
  </si>
  <si>
    <t>VLDR</t>
  </si>
  <si>
    <t>VLDRW</t>
  </si>
  <si>
    <t>VLGEA</t>
  </si>
  <si>
    <t>VLO</t>
  </si>
  <si>
    <t>VLRS</t>
  </si>
  <si>
    <t>VLY</t>
  </si>
  <si>
    <t>VLYPO</t>
  </si>
  <si>
    <t>VLYPP</t>
  </si>
  <si>
    <t>VMAC</t>
  </si>
  <si>
    <t>VMACU</t>
  </si>
  <si>
    <t>VMACW</t>
  </si>
  <si>
    <t>VMAR</t>
  </si>
  <si>
    <t>VMC</t>
  </si>
  <si>
    <t>VMD</t>
  </si>
  <si>
    <t>VMEO</t>
  </si>
  <si>
    <t>VMI</t>
  </si>
  <si>
    <t>VMW</t>
  </si>
  <si>
    <t>VNCE</t>
  </si>
  <si>
    <t>VNDA</t>
  </si>
  <si>
    <t>VNE</t>
  </si>
  <si>
    <t>VNET</t>
  </si>
  <si>
    <t>VNOM</t>
  </si>
  <si>
    <t>VNT</t>
  </si>
  <si>
    <t>VNTR</t>
  </si>
  <si>
    <t>VOC</t>
  </si>
  <si>
    <t>VOXX</t>
  </si>
  <si>
    <t>VOYA</t>
  </si>
  <si>
    <t>VPG</t>
  </si>
  <si>
    <t>VRA</t>
  </si>
  <si>
    <t>VRAY</t>
  </si>
  <si>
    <t>VRCA</t>
  </si>
  <si>
    <t>VREX</t>
  </si>
  <si>
    <t>VRM</t>
  </si>
  <si>
    <t>VRME</t>
  </si>
  <si>
    <t>VRMEW</t>
  </si>
  <si>
    <t>VRNA</t>
  </si>
  <si>
    <t>VRNS</t>
  </si>
  <si>
    <t>VRNT</t>
  </si>
  <si>
    <t>VRRM</t>
  </si>
  <si>
    <t>VRS</t>
  </si>
  <si>
    <t>VRSK</t>
  </si>
  <si>
    <t>VRSN</t>
  </si>
  <si>
    <t>VRT</t>
  </si>
  <si>
    <t>VRTS</t>
  </si>
  <si>
    <t>VRTU</t>
  </si>
  <si>
    <t>VRTV</t>
  </si>
  <si>
    <t>VRTX</t>
  </si>
  <si>
    <t>VSAT</t>
  </si>
  <si>
    <t>VSEC</t>
  </si>
  <si>
    <t>VSH</t>
  </si>
  <si>
    <t>VSPR</t>
  </si>
  <si>
    <t>VSPRU</t>
  </si>
  <si>
    <t>VSPRW</t>
  </si>
  <si>
    <t>VST</t>
  </si>
  <si>
    <t>VSTA</t>
  </si>
  <si>
    <t>VSTM</t>
  </si>
  <si>
    <t>VSTO</t>
  </si>
  <si>
    <t>VTEX</t>
  </si>
  <si>
    <t>VTGN</t>
  </si>
  <si>
    <t>VTNR</t>
  </si>
  <si>
    <t>VTOL</t>
  </si>
  <si>
    <t>VTRS</t>
  </si>
  <si>
    <t>VTRU</t>
  </si>
  <si>
    <t>VTSI</t>
  </si>
  <si>
    <t>VTVT</t>
  </si>
  <si>
    <t>VUZI</t>
  </si>
  <si>
    <t>VVI</t>
  </si>
  <si>
    <t>VVNT</t>
  </si>
  <si>
    <t>VVOS</t>
  </si>
  <si>
    <t>VVV</t>
  </si>
  <si>
    <t>VXRT</t>
  </si>
  <si>
    <t>VYGR</t>
  </si>
  <si>
    <t>VYNE</t>
  </si>
  <si>
    <t>VZ</t>
  </si>
  <si>
    <t>W</t>
  </si>
  <si>
    <t>WAB</t>
  </si>
  <si>
    <t>WABC</t>
  </si>
  <si>
    <t>WAFD</t>
  </si>
  <si>
    <t>WAFU</t>
  </si>
  <si>
    <t>WAL</t>
  </si>
  <si>
    <t>WALA</t>
  </si>
  <si>
    <t>WASH</t>
  </si>
  <si>
    <t>WAT</t>
  </si>
  <si>
    <t>WATT</t>
  </si>
  <si>
    <t>WB</t>
  </si>
  <si>
    <t>WBA</t>
  </si>
  <si>
    <t>WBAI</t>
  </si>
  <si>
    <t>WBS</t>
  </si>
  <si>
    <t>WBT</t>
  </si>
  <si>
    <t>WCC</t>
  </si>
  <si>
    <t>WCN</t>
  </si>
  <si>
    <t>WD</t>
  </si>
  <si>
    <t>WDAY</t>
  </si>
  <si>
    <t>WDC</t>
  </si>
  <si>
    <t>WDFC</t>
  </si>
  <si>
    <t>WDR</t>
  </si>
  <si>
    <t>WEC</t>
  </si>
  <si>
    <t>WEI</t>
  </si>
  <si>
    <t>WEN</t>
  </si>
  <si>
    <t>WERN</t>
  </si>
  <si>
    <t>WES</t>
  </si>
  <si>
    <t>WETF</t>
  </si>
  <si>
    <t>WEX</t>
  </si>
  <si>
    <t>WEYS</t>
  </si>
  <si>
    <t>WF</t>
  </si>
  <si>
    <t>WFC</t>
  </si>
  <si>
    <t>WGO</t>
  </si>
  <si>
    <t>WH</t>
  </si>
  <si>
    <t>WHD</t>
  </si>
  <si>
    <t>WHF</t>
  </si>
  <si>
    <t>WHFBZ</t>
  </si>
  <si>
    <t>WHG</t>
  </si>
  <si>
    <t>WHLM</t>
  </si>
  <si>
    <t>WHR</t>
  </si>
  <si>
    <t>WIFI</t>
  </si>
  <si>
    <t>WILC</t>
  </si>
  <si>
    <t>WIMI</t>
  </si>
  <si>
    <t>WINA</t>
  </si>
  <si>
    <t>WING</t>
  </si>
  <si>
    <t>WINT</t>
  </si>
  <si>
    <t>WIRE</t>
  </si>
  <si>
    <t>WISA</t>
  </si>
  <si>
    <t>WISH</t>
  </si>
  <si>
    <t>WIT</t>
  </si>
  <si>
    <t>WIX</t>
  </si>
  <si>
    <t>WK</t>
  </si>
  <si>
    <t>WKEY</t>
  </si>
  <si>
    <t>WKHS</t>
  </si>
  <si>
    <t>WLDN</t>
  </si>
  <si>
    <t>WLFC</t>
  </si>
  <si>
    <t>WLK</t>
  </si>
  <si>
    <t>WLKP</t>
  </si>
  <si>
    <t>WLL</t>
  </si>
  <si>
    <t>WLTW</t>
  </si>
  <si>
    <t>WM</t>
  </si>
  <si>
    <t>WMB</t>
  </si>
  <si>
    <t>WMG</t>
  </si>
  <si>
    <t>WMK</t>
  </si>
  <si>
    <t>WMS</t>
  </si>
  <si>
    <t>WMT</t>
  </si>
  <si>
    <t>WNC</t>
  </si>
  <si>
    <t>WNEB</t>
  </si>
  <si>
    <t>WNS</t>
  </si>
  <si>
    <t>WOOF</t>
  </si>
  <si>
    <t>WOR</t>
  </si>
  <si>
    <t>WORK</t>
  </si>
  <si>
    <t>WORX</t>
  </si>
  <si>
    <t>WOW</t>
  </si>
  <si>
    <t>WPF</t>
  </si>
  <si>
    <t>WPF.U</t>
  </si>
  <si>
    <t>WPF.WS</t>
  </si>
  <si>
    <t>WPM</t>
  </si>
  <si>
    <t>WPRT</t>
  </si>
  <si>
    <t>WRAP</t>
  </si>
  <si>
    <t>WRB</t>
  </si>
  <si>
    <t>WRE</t>
  </si>
  <si>
    <t>WRK</t>
  </si>
  <si>
    <t>WRLD</t>
  </si>
  <si>
    <t>WSBC</t>
  </si>
  <si>
    <t>WSBCP</t>
  </si>
  <si>
    <t>WSBF</t>
  </si>
  <si>
    <t>WSC</t>
  </si>
  <si>
    <t>WSFS</t>
  </si>
  <si>
    <t>WSM</t>
  </si>
  <si>
    <t>WSO</t>
  </si>
  <si>
    <t>WSO-B</t>
  </si>
  <si>
    <t>WST</t>
  </si>
  <si>
    <t>WSTG</t>
  </si>
  <si>
    <t>WTBA</t>
  </si>
  <si>
    <t>WTER</t>
  </si>
  <si>
    <t>WTFC</t>
  </si>
  <si>
    <t>WTFCM</t>
  </si>
  <si>
    <t>WTFCP</t>
  </si>
  <si>
    <t>WTI</t>
  </si>
  <si>
    <t>WTM</t>
  </si>
  <si>
    <t>WTRG</t>
  </si>
  <si>
    <t>WTRH</t>
  </si>
  <si>
    <t>WTRU</t>
  </si>
  <si>
    <t>WTS</t>
  </si>
  <si>
    <t>WTTR</t>
  </si>
  <si>
    <t>WU</t>
  </si>
  <si>
    <t>WVE</t>
  </si>
  <si>
    <t>WVFC</t>
  </si>
  <si>
    <t>WVVI</t>
  </si>
  <si>
    <t>WVVIP</t>
  </si>
  <si>
    <t>WW</t>
  </si>
  <si>
    <t>WWD</t>
  </si>
  <si>
    <t>WWE</t>
  </si>
  <si>
    <t>WWR</t>
  </si>
  <si>
    <t>WWW</t>
  </si>
  <si>
    <t>WYND</t>
  </si>
  <si>
    <t>WYNN</t>
  </si>
  <si>
    <t>X</t>
  </si>
  <si>
    <t>XAIR</t>
  </si>
  <si>
    <t>XBIO</t>
  </si>
  <si>
    <t>XBIOW</t>
  </si>
  <si>
    <t>XBIT</t>
  </si>
  <si>
    <t>XCUR</t>
  </si>
  <si>
    <t>XEC</t>
  </si>
  <si>
    <t>XEL</t>
  </si>
  <si>
    <t>XELA</t>
  </si>
  <si>
    <t>XELB</t>
  </si>
  <si>
    <t>XENE</t>
  </si>
  <si>
    <t>XENT</t>
  </si>
  <si>
    <t>XERS</t>
  </si>
  <si>
    <t>XFOR</t>
  </si>
  <si>
    <t>XGN</t>
  </si>
  <si>
    <t>XIN</t>
  </si>
  <si>
    <t>XL</t>
  </si>
  <si>
    <t>XLNX</t>
  </si>
  <si>
    <t>XLRN</t>
  </si>
  <si>
    <t>XM</t>
  </si>
  <si>
    <t>XNCR</t>
  </si>
  <si>
    <t>XNET</t>
  </si>
  <si>
    <t>XOM</t>
  </si>
  <si>
    <t>XOMA</t>
  </si>
  <si>
    <t>XOMAP</t>
  </si>
  <si>
    <t>XONE</t>
  </si>
  <si>
    <t>XP</t>
  </si>
  <si>
    <t>XPEL</t>
  </si>
  <si>
    <t>XPER</t>
  </si>
  <si>
    <t>XPEV</t>
  </si>
  <si>
    <t>XPO</t>
  </si>
  <si>
    <t>XPOA</t>
  </si>
  <si>
    <t>XPOA.U</t>
  </si>
  <si>
    <t>XPOA.WS</t>
  </si>
  <si>
    <t>XRAY</t>
  </si>
  <si>
    <t>XRX</t>
  </si>
  <si>
    <t>XSPA</t>
  </si>
  <si>
    <t>XTLB</t>
  </si>
  <si>
    <t>XYF</t>
  </si>
  <si>
    <t>XYL</t>
  </si>
  <si>
    <t>Y</t>
  </si>
  <si>
    <t>YAC</t>
  </si>
  <si>
    <t>YAC.U</t>
  </si>
  <si>
    <t>YAC.WS</t>
  </si>
  <si>
    <t>YALA</t>
  </si>
  <si>
    <t>YELL</t>
  </si>
  <si>
    <t>YELP</t>
  </si>
  <si>
    <t>YETI</t>
  </si>
  <si>
    <t>YEXT</t>
  </si>
  <si>
    <t>YGMZ</t>
  </si>
  <si>
    <t>YI</t>
  </si>
  <si>
    <t>YJ</t>
  </si>
  <si>
    <t>YMAB</t>
  </si>
  <si>
    <t>YMTX</t>
  </si>
  <si>
    <t>YNDX</t>
  </si>
  <si>
    <t>YORW</t>
  </si>
  <si>
    <t>YPF</t>
  </si>
  <si>
    <t>YQ</t>
  </si>
  <si>
    <t>YRCW</t>
  </si>
  <si>
    <t>YRD</t>
  </si>
  <si>
    <t>YSG</t>
  </si>
  <si>
    <t>YTEN</t>
  </si>
  <si>
    <t>YTRA</t>
  </si>
  <si>
    <t>YUM</t>
  </si>
  <si>
    <t>YUMC</t>
  </si>
  <si>
    <t>YVR</t>
  </si>
  <si>
    <t>YY</t>
  </si>
  <si>
    <t>Z</t>
  </si>
  <si>
    <t>ZAGG</t>
  </si>
  <si>
    <t>ZBH</t>
  </si>
  <si>
    <t>ZBRA</t>
  </si>
  <si>
    <t>ZEAL</t>
  </si>
  <si>
    <t>ZEN</t>
  </si>
  <si>
    <t>ZENV</t>
  </si>
  <si>
    <t>ZEPP</t>
  </si>
  <si>
    <t>ZEUS</t>
  </si>
  <si>
    <t>ZG</t>
  </si>
  <si>
    <t>ZGNX</t>
  </si>
  <si>
    <t>ZGYH</t>
  </si>
  <si>
    <t>ZGYHR</t>
  </si>
  <si>
    <t>ZGYHU</t>
  </si>
  <si>
    <t>ZGYHW</t>
  </si>
  <si>
    <t>ZI</t>
  </si>
  <si>
    <t>ZION</t>
  </si>
  <si>
    <t>ZIONL</t>
  </si>
  <si>
    <t>ZIONN</t>
  </si>
  <si>
    <t>ZIONO</t>
  </si>
  <si>
    <t>ZIONP</t>
  </si>
  <si>
    <t>ZIOP</t>
  </si>
  <si>
    <t>ZIXI</t>
  </si>
  <si>
    <t>ZLAB</t>
  </si>
  <si>
    <t>ZM</t>
  </si>
  <si>
    <t>ZNGA</t>
  </si>
  <si>
    <t>ZNH</t>
  </si>
  <si>
    <t>ZNTL</t>
  </si>
  <si>
    <t>ZOM</t>
  </si>
  <si>
    <t>ZS</t>
  </si>
  <si>
    <t>ZSAN</t>
  </si>
  <si>
    <t>ZTO</t>
  </si>
  <si>
    <t>ZTS</t>
  </si>
  <si>
    <t>ZUMZ</t>
  </si>
  <si>
    <t>ZUO</t>
  </si>
  <si>
    <t>ZVO</t>
  </si>
  <si>
    <t>ZYME</t>
  </si>
  <si>
    <t>ZYNE</t>
  </si>
  <si>
    <t>ZYXI</t>
  </si>
  <si>
    <t>ATUALIZAÇÃO DOS DADOS STATUS INVEST</t>
  </si>
  <si>
    <t>GooglePlanilhas</t>
  </si>
  <si>
    <t>1) Abrir o arquivo</t>
  </si>
  <si>
    <t>1) Baixar no site do status invest a planilha na Busca</t>
  </si>
  <si>
    <t>2) Clicar na aba "Dados"</t>
  </si>
  <si>
    <t>3) Clicar em "Atualizar tudo"</t>
  </si>
  <si>
    <t>2) Clicar em "Busca"</t>
  </si>
  <si>
    <t>3) Clicar em "Download"</t>
  </si>
  <si>
    <t>4) Abrir o arquivo baixado no Excel</t>
  </si>
  <si>
    <t>4) Abrir a Planilha de Valuation</t>
  </si>
  <si>
    <t>5) Clicar na setinha do canto superior direito entre os numeros das linhas e as letras das colunas para selecionar tudo</t>
  </si>
  <si>
    <t>5) Clicar na aba "Dados Status Invest"</t>
  </si>
  <si>
    <t>6) Control + C</t>
  </si>
  <si>
    <t>7) Abrir a Planilha de Valuation</t>
  </si>
  <si>
    <t>8) Clicar na aba "Dados Status Invest"</t>
  </si>
  <si>
    <t>9) Clicar na setinha do canto superior direito entre os numeros das linhas e as letras das colunas para selecionar tudo</t>
  </si>
  <si>
    <t>10) Control + V</t>
  </si>
  <si>
    <t>Se desconfigurar:</t>
  </si>
  <si>
    <t>Verificar se o idioma do computador nas configurações e do excel esta em Português (Aba "Ferrramentas"&gt; "Idioma")</t>
  </si>
  <si>
    <t>Clicar em: "Ferramentas" &gt; "Opções" &gt; "Internacional" e alterar o Separador Decimal (tira a virgula e coloca ponto) e o Separador de Milhar (tira o ponto e coloca virgula)</t>
  </si>
  <si>
    <t>Outra opção: Aba "Arquivo" (no menu avançado de alguns Excel) &gt; "Opções" &gt; desmarque a caixa de seleção usar separadores do sistema e depois digite novos separadores nas caixas separador decimal (coloca ponto) e separador de milhar (coloca vírgula)</t>
  </si>
  <si>
    <t>https://statusinvest.com.br/acoes/eua/busca-avancada</t>
  </si>
  <si>
    <t>https://statusinvest.com.br/category/advancedsearchresultexport?search=%7B%22Sector%22%3A%22%22%2C%22SubSector%22%3A%22%22%2C%22Segment%22%3A%22%22%2C%22my_range%22%3A%22-20%3B100%22%2C%22forecast%22%3A%7B%22upsideDownside%22%3A%7B%22Item1%22%3Anull%2C%22Item2%22%3Anull%7D%2C%22estimatesNumber%22%3A%7B%22Item1%22%3Anull%2C%22Item2%22%3Anull%7D%2C%22revisedUp%22%3Atrue%2C%22revisedDown%22%3Atrue%2C%22consensus%22%3A%5B%5D%7D%2C%22dy%22%3A%7B%22Item1%22%3Anull%2C%22Item2%22%3Anull%7D%2C%22p_L%22%3A%7B%22Item1%22%3Anull%2C%22Item2%22%3Anull%7D%2C%22peg_Ratio%22%3A%7B%22Item1%22%3Anull%2C%22Item2%22%3Anull%7D%2C%22p_VP%22%3A%7B%22Item1%22%3Anull%2C%22Item2%22%3Anull%7D%2C%22p_Ativo%22%3A%7B%22Item1%22%3Anull%2C%22Item2%22%3Anull%7D%2C%22margemBruta%22%3A%7B%22Item1%22%3Anull%2C%22Item2%22%3Anull%7D%2C%22margemEbit%22%3A%7B%22Item1%22%3Anull%2C%22Item2%22%3Anull%7D%2C%22margemLiquida%22%3A%7B%22Item1%22%3Anull%2C%22Item2%22%3Anull%7D%2C%22p_Ebit%22%3A%7B%22Item1%22%3Anull%2C%22Item2%22%3Anull%7D%2C%22eV_Ebit%22%3A%7B%22Item1%22%3Anull%2C%22Item2%22%3Anull%7D%2C%22dividaLiquidaEbit%22%3A%7B%22Item1%22%3Anull%2C%22Item2%22%3Anull%7D%2C%22dividaliquidaPatrimonioLiquido%22%3A%7B%22Item1%22%3Anull%2C%22Item2%22%3Anull%7D%2C%22p_SR%22%3A%7B%22Item1%22%3Anull%2C%22Item2%22%3Anull%7D%2C%22p_CapitalGiro%22%3A%7B%22Item1%22%3Anull%2C%22Item2%22%3Anull%7D%2C%22p_AtivoCirculante%22%3A%7B%22Item1%22%3Anull%2C%22Item2%22%3Anull%7D%2C%22roe%22%3A%7B%22Item1%22%3Anull%2C%22Item2%22%3Anull%7D%2C%22roic%22%3A%7B%22Item1%22%3Anull%2C%22Item2%22%3Anull%7D%2C%22roa%22%3A%7B%22Item1%22%3Anull%2C%22Item2%22%3Anull%7D%2C%22liquidezCorrente%22%3A%7B%22Item1%22%3Anull%2C%22Item2%22%3Anull%7D%2C%22pl_Ativo%22%3A%7B%22Item1%22%3Anull%2C%22Item2%22%3Anull%7D%2C%22passivo_Ativo%22%3A%7B%22Item1%22%3Anull%2C%22Item2%22%3Anull%7D%2C%22giroAtivos%22%3A%7B%22Item1%22%3Anull%2C%22Item2%22%3Anull%7D%2C%22receitas_Cagr5%22%3A%7B%22Item1%22%3Anull%2C%22Item2%22%3Anull%7D%2C%22lucros_Cagr5%22%3A%7B%22Item1%22%3Anull%2C%22Item2%22%3Anull%7D%2C%22liquidezMediaDiaria%22%3A%7B%22Item1%22%3Anull%2C%22Item2%22%3Anull%7D%2C%22vpa%22%3A%7B%22Item1%22%3Anull%2C%22Item2%22%3Anull%7D%2C%22lpa%22%3A%7B%22Item1%22%3Anull%2C%22Item2%22%3Anull%7D%2C%22valorMercado%22%3A%7B%22Item1%22%3Anull%2C%22Item2%22%3Anull%7D%7D&amp;CategoryType=12</t>
  </si>
  <si>
    <t>Outra opção de baixar a planilha atualizada:</t>
  </si>
  <si>
    <t>Copie o endereço abaixo no seu navegador e clique enter. O Arquivo baixará automaticamente.</t>
  </si>
  <si>
    <t>EXCEL 2017 - Office 365</t>
  </si>
  <si>
    <t>Normalmente mercado americano usamos risco 6%</t>
  </si>
  <si>
    <t>EXCEL Antigo</t>
  </si>
  <si>
    <t>Libre Office</t>
  </si>
  <si>
    <t>6) Clicar em "Arquivos"</t>
  </si>
  <si>
    <t>7) Clicar em "Importar"</t>
  </si>
  <si>
    <t>8) Clicar em "Upload"</t>
  </si>
  <si>
    <t>9) Apagar os dados dessa aba</t>
  </si>
  <si>
    <t>9) Selecionar o arquivo .csv que fez o Download no site e que você gravou no google drive</t>
  </si>
  <si>
    <t>10) Clicar na célula A1</t>
  </si>
  <si>
    <t>10) Em Importar local, mudar de "Criar planilha" para "Substituir página atual"</t>
  </si>
  <si>
    <t>11) Control + V</t>
  </si>
  <si>
    <t>11) Em Tipo de separador, mudar de "Detectar automaticamente" para "Personalizado"</t>
  </si>
  <si>
    <r>
      <t>12) Digitar "</t>
    </r>
    <r>
      <rPr>
        <b/>
        <sz val="11"/>
        <color theme="1"/>
        <rFont val="Arial"/>
        <family val="2"/>
      </rPr>
      <t>;</t>
    </r>
    <r>
      <rPr>
        <sz val="11"/>
        <color theme="1"/>
        <rFont val="Arial"/>
        <family val="2"/>
      </rPr>
      <t>" no quadrado branco que aparece embaixo de "Separador personalizado"</t>
    </r>
  </si>
  <si>
    <t>13) Desclicar a opção "Converter texto em numeros"</t>
  </si>
  <si>
    <t>14) Clicar em " Importar dados"</t>
  </si>
  <si>
    <t>No Numbers do Mac não funciona!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</si>
</sst>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_-&quot;R$&quot;\ * #,##0.00_-;\-&quot;R$&quot;\ * #,##0.00_-;_-&quot;R$&quot;\ * &quot;-&quot;??_-;_-@"/>
  </numFmts>
  <fonts count="33" x14ac:knownFonts="1">
    <font>
      <sz val="11"/>
      <color theme="1"/>
      <name val="Arial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20"/>
      <color rgb="FFFAAD29"/>
      <name val="Calibri"/>
      <family val="2"/>
    </font>
    <font>
      <sz val="11"/>
      <name val="Arial"/>
      <family val="2"/>
    </font>
    <font>
      <b/>
      <sz val="11"/>
      <color theme="0"/>
      <name val="Calibri"/>
      <family val="2"/>
    </font>
    <font>
      <b/>
      <sz val="9"/>
      <color theme="0"/>
      <name val="Calibri"/>
      <family val="2"/>
    </font>
    <font>
      <b/>
      <sz val="12"/>
      <color theme="1"/>
      <name val="Calibri"/>
      <family val="2"/>
    </font>
    <font>
      <sz val="10"/>
      <color theme="1"/>
      <name val="Calibri"/>
      <family val="2"/>
    </font>
    <font>
      <b/>
      <sz val="12"/>
      <color theme="0"/>
      <name val="Calibri"/>
      <family val="2"/>
    </font>
    <font>
      <u/>
      <sz val="11"/>
      <color theme="0"/>
      <name val="Arial"/>
      <family val="2"/>
    </font>
    <font>
      <b/>
      <sz val="9"/>
      <color theme="1"/>
      <name val="Calibri"/>
      <family val="2"/>
    </font>
    <font>
      <b/>
      <sz val="9"/>
      <color rgb="FF392077"/>
      <name val="Calibri"/>
      <family val="2"/>
    </font>
    <font>
      <sz val="9"/>
      <color theme="1"/>
      <name val="Calibri"/>
      <family val="2"/>
    </font>
    <font>
      <sz val="10"/>
      <color rgb="FFFFCCCC"/>
      <name val="Calibri"/>
      <family val="2"/>
    </font>
    <font>
      <b/>
      <sz val="25"/>
      <color rgb="FFFAAD29"/>
      <name val="Calibri"/>
      <family val="2"/>
    </font>
    <font>
      <b/>
      <sz val="18"/>
      <color theme="0"/>
      <name val="Calibri"/>
      <family val="2"/>
    </font>
    <font>
      <b/>
      <sz val="10"/>
      <color rgb="FF392077"/>
      <name val="Calibri"/>
      <family val="2"/>
    </font>
    <font>
      <sz val="10"/>
      <color theme="1"/>
      <name val="Calibri"/>
      <family val="2"/>
    </font>
    <font>
      <sz val="10"/>
      <name val="Arial"/>
      <family val="2"/>
    </font>
    <font>
      <b/>
      <sz val="10"/>
      <color theme="0"/>
      <name val="Calibri"/>
      <family val="2"/>
    </font>
    <font>
      <b/>
      <sz val="10"/>
      <color rgb="FF7030A0"/>
      <name val="Calibri"/>
      <family val="2"/>
    </font>
    <font>
      <b/>
      <sz val="12"/>
      <color rgb="FFFFFFFF"/>
      <name val="Calibri"/>
      <family val="2"/>
    </font>
    <font>
      <u/>
      <sz val="7"/>
      <color rgb="FF392077"/>
      <name val="Arial"/>
      <family val="2"/>
    </font>
    <font>
      <sz val="7"/>
      <name val="Arial"/>
      <family val="2"/>
    </font>
    <font>
      <u/>
      <sz val="11"/>
      <color theme="10"/>
      <name val="Arial"/>
      <family val="2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b/>
      <sz val="11"/>
      <color rgb="FFFF0000"/>
      <name val="Arial"/>
      <family val="2"/>
    </font>
    <font>
      <sz val="8"/>
      <color theme="1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rgb="FF392077"/>
        <bgColor rgb="FF392077"/>
      </patternFill>
    </fill>
    <fill>
      <patternFill patternType="solid">
        <fgColor rgb="FF00B050"/>
        <bgColor rgb="FF00B050"/>
      </patternFill>
    </fill>
    <fill>
      <patternFill patternType="solid">
        <fgColor rgb="FFFFFF00"/>
        <bgColor rgb="FFFFFF00"/>
      </patternFill>
    </fill>
    <fill>
      <patternFill patternType="solid">
        <fgColor rgb="FF2BE2C3"/>
        <bgColor rgb="FF2BE2C3"/>
      </patternFill>
    </fill>
    <fill>
      <patternFill patternType="solid">
        <fgColor rgb="FFFF0000"/>
        <bgColor rgb="FFFF0000"/>
      </patternFill>
    </fill>
    <fill>
      <patternFill patternType="solid">
        <fgColor rgb="FFD0CECE"/>
        <bgColor rgb="FFD0CECE"/>
      </patternFill>
    </fill>
    <fill>
      <patternFill patternType="solid">
        <fgColor rgb="FF262626"/>
        <bgColor rgb="FF262626"/>
      </patternFill>
    </fill>
    <fill>
      <patternFill patternType="solid">
        <fgColor rgb="FF3F3F3F"/>
        <bgColor rgb="FF3F3F3F"/>
      </patternFill>
    </fill>
    <fill>
      <patternFill patternType="solid">
        <fgColor theme="0"/>
        <bgColor theme="0"/>
      </patternFill>
    </fill>
    <fill>
      <patternFill patternType="solid">
        <fgColor rgb="FFECECEC"/>
        <bgColor rgb="FFECECEC"/>
      </patternFill>
    </fill>
    <fill>
      <patternFill patternType="solid">
        <fgColor rgb="FFFAAD29"/>
        <bgColor rgb="FFFAAD29"/>
      </patternFill>
    </fill>
    <fill>
      <patternFill patternType="solid">
        <fgColor rgb="FFFFCCCC"/>
        <bgColor rgb="FFFFCCCC"/>
      </patternFill>
    </fill>
    <fill>
      <patternFill patternType="solid">
        <fgColor rgb="FFFFE598"/>
        <bgColor rgb="FFFFE598"/>
      </patternFill>
    </fill>
    <fill>
      <patternFill patternType="solid">
        <fgColor rgb="FFBDD6EE"/>
        <bgColor rgb="FFBDD6EE"/>
      </patternFill>
    </fill>
    <fill>
      <patternFill patternType="solid">
        <fgColor rgb="FFC5E0B3"/>
        <bgColor rgb="FFC5E0B3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4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</borders>
  <cellStyleXfs count="4">
    <xf numFmtId="0" fontId="0" fillId="0" borderId="0"/>
    <xf numFmtId="0" fontId="27" fillId="0" borderId="35"/>
    <xf numFmtId="0" fontId="26" fillId="0" borderId="35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139">
    <xf numFmtId="0" fontId="0" fillId="0" borderId="0" xfId="0" applyFont="1" applyAlignment="1"/>
    <xf numFmtId="0" fontId="1" fillId="0" borderId="0" xfId="0" applyFont="1"/>
    <xf numFmtId="0" fontId="1" fillId="0" borderId="0" xfId="0" applyFont="1" applyAlignment="1">
      <alignment vertical="center"/>
    </xf>
    <xf numFmtId="0" fontId="2" fillId="0" borderId="0" xfId="0" applyFont="1"/>
    <xf numFmtId="0" fontId="3" fillId="0" borderId="0" xfId="0" applyFont="1" applyAlignment="1">
      <alignment horizontal="left" vertical="center"/>
    </xf>
    <xf numFmtId="0" fontId="3" fillId="0" borderId="0" xfId="0" applyFont="1"/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/>
    <xf numFmtId="0" fontId="3" fillId="2" borderId="3" xfId="0" applyFont="1" applyFill="1" applyBorder="1"/>
    <xf numFmtId="0" fontId="3" fillId="2" borderId="5" xfId="0" applyFont="1" applyFill="1" applyBorder="1" applyAlignment="1">
      <alignment horizontal="center" vertical="center"/>
    </xf>
    <xf numFmtId="0" fontId="3" fillId="2" borderId="5" xfId="0" applyFont="1" applyFill="1" applyBorder="1"/>
    <xf numFmtId="0" fontId="4" fillId="2" borderId="5" xfId="0" applyFont="1" applyFill="1" applyBorder="1" applyAlignment="1">
      <alignment vertical="center"/>
    </xf>
    <xf numFmtId="0" fontId="3" fillId="3" borderId="13" xfId="0" applyFont="1" applyFill="1" applyBorder="1"/>
    <xf numFmtId="0" fontId="3" fillId="3" borderId="16" xfId="0" applyFont="1" applyFill="1" applyBorder="1"/>
    <xf numFmtId="0" fontId="3" fillId="4" borderId="1" xfId="0" applyFont="1" applyFill="1" applyBorder="1"/>
    <xf numFmtId="0" fontId="3" fillId="4" borderId="20" xfId="0" applyFont="1" applyFill="1" applyBorder="1"/>
    <xf numFmtId="0" fontId="8" fillId="5" borderId="5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left" vertical="top"/>
    </xf>
    <xf numFmtId="0" fontId="3" fillId="5" borderId="5" xfId="0" applyFont="1" applyFill="1" applyBorder="1" applyAlignment="1">
      <alignment horizontal="left"/>
    </xf>
    <xf numFmtId="0" fontId="3" fillId="5" borderId="5" xfId="0" applyFont="1" applyFill="1" applyBorder="1" applyAlignment="1">
      <alignment horizontal="center" vertical="center"/>
    </xf>
    <xf numFmtId="0" fontId="3" fillId="5" borderId="5" xfId="0" applyFont="1" applyFill="1" applyBorder="1"/>
    <xf numFmtId="0" fontId="3" fillId="6" borderId="1" xfId="0" applyFont="1" applyFill="1" applyBorder="1"/>
    <xf numFmtId="0" fontId="6" fillId="2" borderId="21" xfId="0" applyFont="1" applyFill="1" applyBorder="1" applyAlignment="1">
      <alignment vertical="center"/>
    </xf>
    <xf numFmtId="0" fontId="6" fillId="8" borderId="26" xfId="0" applyFont="1" applyFill="1" applyBorder="1" applyAlignment="1">
      <alignment horizontal="center" vertical="center"/>
    </xf>
    <xf numFmtId="10" fontId="8" fillId="0" borderId="27" xfId="0" applyNumberFormat="1" applyFont="1" applyBorder="1" applyAlignment="1">
      <alignment horizontal="center" vertical="center"/>
    </xf>
    <xf numFmtId="0" fontId="3" fillId="6" borderId="20" xfId="0" applyFont="1" applyFill="1" applyBorder="1"/>
    <xf numFmtId="0" fontId="8" fillId="5" borderId="28" xfId="0" applyFont="1" applyFill="1" applyBorder="1" applyAlignment="1">
      <alignment horizontal="center" vertical="center"/>
    </xf>
    <xf numFmtId="0" fontId="3" fillId="5" borderId="24" xfId="0" applyFont="1" applyFill="1" applyBorder="1"/>
    <xf numFmtId="0" fontId="10" fillId="9" borderId="29" xfId="0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" fillId="10" borderId="5" xfId="0" applyFont="1" applyFill="1" applyBorder="1" applyAlignment="1">
      <alignment horizontal="left" vertical="center"/>
    </xf>
    <xf numFmtId="0" fontId="11" fillId="0" borderId="0" xfId="0" applyFont="1"/>
    <xf numFmtId="0" fontId="7" fillId="2" borderId="32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10" fontId="3" fillId="10" borderId="5" xfId="0" applyNumberFormat="1" applyFont="1" applyFill="1" applyBorder="1" applyAlignment="1">
      <alignment horizontal="center" vertical="center"/>
    </xf>
    <xf numFmtId="0" fontId="3" fillId="10" borderId="5" xfId="0" applyFont="1" applyFill="1" applyBorder="1" applyAlignment="1">
      <alignment vertical="top"/>
    </xf>
    <xf numFmtId="4" fontId="3" fillId="10" borderId="5" xfId="0" applyNumberFormat="1" applyFont="1" applyFill="1" applyBorder="1" applyAlignment="1">
      <alignment horizontal="center" vertical="center"/>
    </xf>
    <xf numFmtId="2" fontId="3" fillId="10" borderId="5" xfId="0" applyNumberFormat="1" applyFont="1" applyFill="1" applyBorder="1" applyAlignment="1">
      <alignment horizontal="center" vertical="center"/>
    </xf>
    <xf numFmtId="10" fontId="12" fillId="11" borderId="34" xfId="0" applyNumberFormat="1" applyFont="1" applyFill="1" applyBorder="1" applyAlignment="1">
      <alignment horizontal="center" vertical="center"/>
    </xf>
    <xf numFmtId="0" fontId="8" fillId="5" borderId="35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2" borderId="32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13" fillId="12" borderId="37" xfId="0" applyFont="1" applyFill="1" applyBorder="1" applyAlignment="1">
      <alignment horizontal="center" vertical="center"/>
    </xf>
    <xf numFmtId="9" fontId="3" fillId="0" borderId="40" xfId="0" applyNumberFormat="1" applyFont="1" applyBorder="1" applyAlignment="1">
      <alignment horizontal="center" vertical="center"/>
    </xf>
    <xf numFmtId="164" fontId="14" fillId="0" borderId="38" xfId="0" applyNumberFormat="1" applyFont="1" applyBorder="1" applyAlignment="1">
      <alignment horizontal="center" vertical="center"/>
    </xf>
    <xf numFmtId="9" fontId="3" fillId="0" borderId="38" xfId="0" applyNumberFormat="1" applyFont="1" applyBorder="1" applyAlignment="1">
      <alignment horizontal="center" vertical="center"/>
    </xf>
    <xf numFmtId="164" fontId="14" fillId="0" borderId="38" xfId="0" applyNumberFormat="1" applyFont="1" applyBorder="1" applyAlignment="1">
      <alignment horizontal="left" vertical="center"/>
    </xf>
    <xf numFmtId="2" fontId="3" fillId="0" borderId="39" xfId="0" applyNumberFormat="1" applyFont="1" applyBorder="1" applyAlignment="1">
      <alignment horizontal="center" vertical="center"/>
    </xf>
    <xf numFmtId="4" fontId="14" fillId="0" borderId="38" xfId="0" applyNumberFormat="1" applyFont="1" applyBorder="1" applyAlignment="1">
      <alignment horizontal="center" vertical="center"/>
    </xf>
    <xf numFmtId="10" fontId="14" fillId="0" borderId="38" xfId="0" applyNumberFormat="1" applyFont="1" applyBorder="1" applyAlignment="1">
      <alignment horizontal="center" vertical="center"/>
    </xf>
    <xf numFmtId="2" fontId="14" fillId="0" borderId="38" xfId="0" applyNumberFormat="1" applyFont="1" applyBorder="1" applyAlignment="1">
      <alignment horizontal="center" vertical="center"/>
    </xf>
    <xf numFmtId="10" fontId="14" fillId="0" borderId="41" xfId="0" applyNumberFormat="1" applyFont="1" applyBorder="1" applyAlignment="1">
      <alignment horizontal="center" vertical="center"/>
    </xf>
    <xf numFmtId="10" fontId="12" fillId="0" borderId="38" xfId="0" applyNumberFormat="1" applyFont="1" applyBorder="1" applyAlignment="1">
      <alignment horizontal="center" vertical="center"/>
    </xf>
    <xf numFmtId="0" fontId="9" fillId="10" borderId="5" xfId="0" applyFont="1" applyFill="1" applyBorder="1" applyAlignment="1">
      <alignment horizontal="center" vertical="center"/>
    </xf>
    <xf numFmtId="0" fontId="15" fillId="13" borderId="1" xfId="0" applyFont="1" applyFill="1" applyBorder="1"/>
    <xf numFmtId="0" fontId="9" fillId="10" borderId="3" xfId="0" applyFont="1" applyFill="1" applyBorder="1"/>
    <xf numFmtId="0" fontId="15" fillId="14" borderId="4" xfId="0" applyFont="1" applyFill="1" applyBorder="1"/>
    <xf numFmtId="0" fontId="9" fillId="10" borderId="22" xfId="0" applyFont="1" applyFill="1" applyBorder="1"/>
    <xf numFmtId="0" fontId="9" fillId="15" borderId="4" xfId="0" applyFont="1" applyFill="1" applyBorder="1"/>
    <xf numFmtId="0" fontId="9" fillId="16" borderId="20" xfId="0" applyFont="1" applyFill="1" applyBorder="1"/>
    <xf numFmtId="0" fontId="9" fillId="10" borderId="43" xfId="0" applyFont="1" applyFill="1" applyBorder="1"/>
    <xf numFmtId="0" fontId="13" fillId="12" borderId="44" xfId="0" applyFont="1" applyFill="1" applyBorder="1" applyAlignment="1">
      <alignment horizontal="center" vertical="center"/>
    </xf>
    <xf numFmtId="4" fontId="14" fillId="0" borderId="45" xfId="0" applyNumberFormat="1" applyFont="1" applyBorder="1" applyAlignment="1">
      <alignment horizontal="center" vertical="center"/>
    </xf>
    <xf numFmtId="10" fontId="14" fillId="0" borderId="45" xfId="0" applyNumberFormat="1" applyFont="1" applyBorder="1" applyAlignment="1">
      <alignment horizontal="center" vertical="center"/>
    </xf>
    <xf numFmtId="2" fontId="14" fillId="0" borderId="45" xfId="0" applyNumberFormat="1" applyFont="1" applyBorder="1" applyAlignment="1">
      <alignment horizontal="center" vertical="center"/>
    </xf>
    <xf numFmtId="10" fontId="14" fillId="0" borderId="46" xfId="0" applyNumberFormat="1" applyFont="1" applyBorder="1" applyAlignment="1">
      <alignment horizontal="center" vertical="center"/>
    </xf>
    <xf numFmtId="10" fontId="12" fillId="0" borderId="45" xfId="0" applyNumberFormat="1" applyFont="1" applyBorder="1" applyAlignment="1">
      <alignment horizontal="center"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3" fillId="0" borderId="0" xfId="0" applyNumberFormat="1" applyFont="1"/>
    <xf numFmtId="0" fontId="1" fillId="0" borderId="0" xfId="0" applyFont="1" applyAlignment="1">
      <alignment horizontal="center" vertical="center"/>
    </xf>
    <xf numFmtId="0" fontId="0" fillId="0" borderId="0" xfId="0" applyNumberFormat="1" applyFont="1" applyAlignment="1"/>
    <xf numFmtId="0" fontId="0" fillId="0" borderId="0" xfId="0" applyFont="1" applyAlignment="1"/>
    <xf numFmtId="0" fontId="18" fillId="7" borderId="25" xfId="0" applyFont="1" applyFill="1" applyBorder="1" applyAlignment="1">
      <alignment horizontal="center" vertical="center" wrapText="1"/>
    </xf>
    <xf numFmtId="0" fontId="18" fillId="7" borderId="28" xfId="0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21" fillId="2" borderId="36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2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 wrapText="1"/>
    </xf>
    <xf numFmtId="0" fontId="23" fillId="9" borderId="29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164" fontId="0" fillId="0" borderId="0" xfId="0" applyNumberFormat="1" applyFont="1" applyAlignment="1"/>
    <xf numFmtId="2" fontId="0" fillId="0" borderId="0" xfId="0" applyNumberFormat="1" applyFont="1" applyAlignment="1"/>
    <xf numFmtId="4" fontId="0" fillId="0" borderId="0" xfId="0" applyNumberFormat="1" applyFont="1" applyAlignment="1"/>
    <xf numFmtId="10" fontId="0" fillId="0" borderId="0" xfId="0" applyNumberFormat="1" applyFont="1" applyAlignment="1"/>
    <xf numFmtId="0" fontId="27" fillId="18" borderId="35" xfId="1" applyFill="1"/>
    <xf numFmtId="0" fontId="29" fillId="18" borderId="35" xfId="1" applyFont="1" applyFill="1" applyAlignment="1">
      <alignment horizontal="center"/>
    </xf>
    <xf numFmtId="0" fontId="26" fillId="21" borderId="35" xfId="3" applyFill="1" applyBorder="1"/>
    <xf numFmtId="0" fontId="26" fillId="20" borderId="35" xfId="3" applyFill="1" applyBorder="1"/>
    <xf numFmtId="0" fontId="27" fillId="22" borderId="35" xfId="1" applyFill="1"/>
    <xf numFmtId="0" fontId="19" fillId="0" borderId="19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 wrapText="1"/>
    </xf>
    <xf numFmtId="0" fontId="5" fillId="0" borderId="29" xfId="0" applyFont="1" applyBorder="1"/>
    <xf numFmtId="0" fontId="4" fillId="2" borderId="6" xfId="0" applyFont="1" applyFill="1" applyBorder="1" applyAlignment="1">
      <alignment horizontal="center" vertical="center" wrapText="1"/>
    </xf>
    <xf numFmtId="0" fontId="5" fillId="0" borderId="7" xfId="0" applyFont="1" applyBorder="1"/>
    <xf numFmtId="0" fontId="5" fillId="0" borderId="8" xfId="0" applyFont="1" applyBorder="1"/>
    <xf numFmtId="0" fontId="5" fillId="0" borderId="11" xfId="0" applyFont="1" applyBorder="1"/>
    <xf numFmtId="0" fontId="0" fillId="0" borderId="0" xfId="0" applyFont="1" applyAlignment="1"/>
    <xf numFmtId="0" fontId="5" fillId="0" borderId="12" xfId="0" applyFont="1" applyBorder="1"/>
    <xf numFmtId="0" fontId="19" fillId="0" borderId="17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24" fillId="10" borderId="30" xfId="0" applyFont="1" applyFill="1" applyBorder="1" applyAlignment="1">
      <alignment vertical="center"/>
    </xf>
    <xf numFmtId="0" fontId="25" fillId="0" borderId="31" xfId="0" applyFont="1" applyBorder="1" applyAlignment="1"/>
    <xf numFmtId="0" fontId="32" fillId="10" borderId="5" xfId="0" applyFont="1" applyFill="1" applyBorder="1" applyAlignment="1">
      <alignment horizontal="left" vertical="center"/>
    </xf>
    <xf numFmtId="0" fontId="28" fillId="17" borderId="35" xfId="1" applyFont="1" applyFill="1" applyAlignment="1">
      <alignment horizontal="center" vertical="center" wrapText="1"/>
    </xf>
    <xf numFmtId="0" fontId="27" fillId="18" borderId="35" xfId="1" applyFill="1" applyAlignment="1">
      <alignment vertical="center"/>
    </xf>
    <xf numFmtId="0" fontId="29" fillId="19" borderId="35" xfId="1" applyFont="1" applyFill="1" applyAlignment="1">
      <alignment horizontal="center" vertical="center" wrapText="1"/>
    </xf>
    <xf numFmtId="0" fontId="29" fillId="20" borderId="35" xfId="1" applyFont="1" applyFill="1" applyAlignment="1">
      <alignment horizontal="center" vertical="center" wrapText="1"/>
    </xf>
    <xf numFmtId="0" fontId="29" fillId="23" borderId="35" xfId="1" applyFont="1" applyFill="1" applyAlignment="1">
      <alignment horizontal="center" vertical="center" wrapText="1"/>
    </xf>
    <xf numFmtId="0" fontId="29" fillId="21" borderId="35" xfId="1" applyFont="1" applyFill="1" applyAlignment="1">
      <alignment horizontal="center" vertical="center" wrapText="1"/>
    </xf>
    <xf numFmtId="0" fontId="29" fillId="22" borderId="35" xfId="1" applyFont="1" applyFill="1" applyAlignment="1">
      <alignment horizontal="left" vertical="center"/>
    </xf>
    <xf numFmtId="0" fontId="27" fillId="19" borderId="35" xfId="1" applyFill="1" applyAlignment="1">
      <alignment vertical="center" wrapText="1"/>
    </xf>
    <xf numFmtId="0" fontId="27" fillId="20" borderId="35" xfId="1" applyFill="1" applyAlignment="1">
      <alignment vertical="center" wrapText="1"/>
    </xf>
    <xf numFmtId="0" fontId="27" fillId="23" borderId="35" xfId="1" applyFill="1" applyAlignment="1">
      <alignment vertical="center" wrapText="1"/>
    </xf>
    <xf numFmtId="0" fontId="27" fillId="21" borderId="35" xfId="1" applyFill="1" applyAlignment="1">
      <alignment vertical="center" wrapText="1"/>
    </xf>
    <xf numFmtId="0" fontId="27" fillId="22" borderId="35" xfId="1" applyFill="1" applyAlignment="1">
      <alignment vertical="center"/>
    </xf>
    <xf numFmtId="0" fontId="30" fillId="18" borderId="35" xfId="1" applyFont="1" applyFill="1" applyAlignment="1">
      <alignment vertical="center"/>
    </xf>
    <xf numFmtId="0" fontId="27" fillId="18" borderId="35" xfId="1" applyFill="1" applyAlignment="1">
      <alignment vertical="center" wrapText="1"/>
    </xf>
    <xf numFmtId="0" fontId="31" fillId="18" borderId="35" xfId="1" applyFont="1" applyFill="1" applyAlignment="1">
      <alignment vertical="center"/>
    </xf>
    <xf numFmtId="0" fontId="26" fillId="23" borderId="35" xfId="3" applyFill="1" applyBorder="1"/>
  </cellXfs>
  <cellStyles count="4">
    <cellStyle name="Hiperlink" xfId="3" builtinId="8"/>
    <cellStyle name="Hiperlink 2" xfId="2" xr:uid="{2DB86213-3534-484F-8BE0-9F72B028F9CC}"/>
    <cellStyle name="Normal" xfId="0" builtinId="0"/>
    <cellStyle name="Normal 2" xfId="1" xr:uid="{903FC02F-D5CF-9443-86A9-886BF8FCAC1C}"/>
  </cellStyles>
  <dxfs count="95">
    <dxf>
      <numFmt numFmtId="164" formatCode="_-&quot;R$&quot;\ * #,##0.00_-;\-&quot;R$&quot;\ * #,##0.00_-;_-&quot;R$&quot;\ * &quot;-&quot;??_-;_-@"/>
    </dxf>
    <dxf>
      <numFmt numFmtId="164" formatCode="_-&quot;R$&quot;\ * #,##0.00_-;\-&quot;R$&quot;\ * #,##0.00_-;_-&quot;R$&quot;\ * &quot;-&quot;??_-;_-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alignment horizontal="general" vertical="bottom" textRotation="0" wrapText="0" indent="0" justifyLastLine="0" shrinkToFit="0" readingOrder="0"/>
    </dxf>
    <dxf>
      <numFmt numFmtId="14" formatCode="0.00%"/>
    </dxf>
    <dxf>
      <numFmt numFmtId="14" formatCode="0.00%"/>
    </dxf>
    <dxf>
      <numFmt numFmtId="2" formatCode="0.00"/>
    </dxf>
    <dxf>
      <numFmt numFmtId="2" formatCode="0.00"/>
    </dxf>
    <dxf>
      <numFmt numFmtId="14" formatCode="0.00%"/>
    </dxf>
    <dxf>
      <numFmt numFmtId="4" formatCode="#,##0.00"/>
    </dxf>
    <dxf>
      <numFmt numFmtId="2" formatCode="0.00"/>
    </dxf>
    <dxf>
      <numFmt numFmtId="0" formatCode="General"/>
    </dxf>
    <dxf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2E75B5"/>
      </font>
      <fill>
        <patternFill patternType="solid">
          <fgColor rgb="FFBDD6EE"/>
          <bgColor rgb="FFBDD6E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2E75B5"/>
      </font>
      <fill>
        <patternFill patternType="solid">
          <fgColor rgb="FFBDD6EE"/>
          <bgColor rgb="FFBDD6E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theme="8"/>
          <bgColor theme="8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6"/>
          <bgColor theme="6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ECECEC"/>
          <bgColor rgb="FFECECEC"/>
        </patternFill>
      </fill>
    </dxf>
    <dxf>
      <fill>
        <patternFill patternType="solid">
          <fgColor theme="6"/>
          <bgColor theme="6"/>
        </patternFill>
      </fill>
    </dxf>
  </dxfs>
  <tableStyles count="3">
    <tableStyle name="Ações-style" pivot="0" count="3" xr9:uid="{00000000-0011-0000-FFFF-FFFF00000000}">
      <tableStyleElement type="headerRow" dxfId="94"/>
      <tableStyleElement type="firstRowStripe" dxfId="93"/>
      <tableStyleElement type="secondRowStripe" dxfId="92"/>
    </tableStyle>
    <tableStyle name="Dados Status Invest-style" pivot="0" count="6" xr9:uid="{00000000-0011-0000-FFFF-FFFF01000000}">
      <tableStyleElement type="headerRow" dxfId="91"/>
      <tableStyleElement type="firstColumn" dxfId="90"/>
      <tableStyleElement type="firstRowStripe" dxfId="89"/>
      <tableStyleElement type="secondRowStripe" dxfId="88"/>
      <tableStyleElement type="firstColumnStripe" dxfId="87"/>
      <tableStyleElement type="secondColumnStripe" dxfId="86"/>
    </tableStyle>
    <tableStyle name="Classificacao B3-style" pivot="0" count="3" xr9:uid="{00000000-0011-0000-FFFF-FFFF02000000}">
      <tableStyleElement type="headerRow" dxfId="85"/>
      <tableStyleElement type="firstRowStripe" dxfId="84"/>
      <tableStyleElement type="secondRowStripe" dxfId="8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638175</xdr:colOff>
      <xdr:row>0</xdr:row>
      <xdr:rowOff>76200</xdr:rowOff>
    </xdr:from>
    <xdr:ext cx="2305050" cy="7239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8500" y="76200"/>
          <a:ext cx="230505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1</xdr:row>
      <xdr:rowOff>0</xdr:rowOff>
    </xdr:from>
    <xdr:ext cx="1524000" cy="4191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375" y="190500"/>
          <a:ext cx="1524000" cy="419100"/>
        </a:xfrm>
        <a:prstGeom prst="rect">
          <a:avLst/>
        </a:prstGeom>
        <a:noFill/>
      </xdr:spPr>
    </xdr:pic>
    <xdr:clientData fLocksWithSheet="0"/>
  </xdr:one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2" connectionId="1" xr16:uid="{1AB049DB-4A42-4E7B-AEFA-133DEC1A0BF9}" autoFormatId="16" applyNumberFormats="0" applyBorderFormats="0" applyFontFormats="0" applyPatternFormats="0" applyAlignmentFormats="0" applyWidthHeightFormats="0">
  <queryTableRefresh nextId="31">
    <queryTableFields count="30">
      <queryTableField id="1" name="TICKER" tableColumnId="1"/>
      <queryTableField id="2" name="PRECO" tableColumnId="2"/>
      <queryTableField id="3" name="DY" tableColumnId="3"/>
      <queryTableField id="4" name="P/L" tableColumnId="4"/>
      <queryTableField id="5" name="P/VP" tableColumnId="5"/>
      <queryTableField id="6" name="P/ATIVOS" tableColumnId="6"/>
      <queryTableField id="7" name="MARGEM BRUTA" tableColumnId="7"/>
      <queryTableField id="8" name="MARGEM EBIT" tableColumnId="8"/>
      <queryTableField id="9" name="MARG. LIQUIDA" tableColumnId="9"/>
      <queryTableField id="10" name="P/EBIT" tableColumnId="10"/>
      <queryTableField id="11" name="EV/EBIT" tableColumnId="11"/>
      <queryTableField id="12" name="DIVIDA LIQUIDA / EBIT" tableColumnId="12"/>
      <queryTableField id="13" name="DIV. LIQ. / PATRI." tableColumnId="13"/>
      <queryTableField id="14" name="PSR" tableColumnId="14"/>
      <queryTableField id="15" name="P/CAP. GIRO" tableColumnId="15"/>
      <queryTableField id="16" name="P. AT CIR. LIQ." tableColumnId="16"/>
      <queryTableField id="17" name="LIQ. CORRENTE" tableColumnId="17"/>
      <queryTableField id="18" name="ROE" tableColumnId="18"/>
      <queryTableField id="19" name="ROA" tableColumnId="19"/>
      <queryTableField id="20" name="ROIC" tableColumnId="20"/>
      <queryTableField id="21" name="PATRIMONIO / ATIVOS" tableColumnId="21"/>
      <queryTableField id="22" name="PASSIVOS / ATIVOS" tableColumnId="22"/>
      <queryTableField id="23" name="GIRO ATIVOS" tableColumnId="23"/>
      <queryTableField id="24" name="CAGR RECEITAS 5 ANOS" tableColumnId="24"/>
      <queryTableField id="25" name="CAGR LUCROS 5 ANOS" tableColumnId="25"/>
      <queryTableField id="26" name=" LIQUIDEZ MEDIA DIARIA" tableColumnId="26"/>
      <queryTableField id="27" name=" VPA" tableColumnId="27"/>
      <queryTableField id="28" name=" LPA" tableColumnId="28"/>
      <queryTableField id="29" name=" PEG Ratio" tableColumnId="29"/>
      <queryTableField id="30" name=" VALOR DE MERCADO" tableColumnId="30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14:U5284">
  <tableColumns count="20">
    <tableColumn id="1" xr3:uid="{00000000-0010-0000-0000-000001000000}" name="AÇÕES" dataDxfId="39">
      <calculatedColumnFormula>IFERROR(#REF!,"-")</calculatedColumnFormula>
    </tableColumn>
    <tableColumn id="4" xr3:uid="{00000000-0010-0000-0000-000004000000}" name="DESC. BAZIN"/>
    <tableColumn id="5" xr3:uid="{00000000-0010-0000-0000-000005000000}" name="Coluna1" dataDxfId="1">
      <calculatedColumnFormula>(Ações!$O15)/0.06</calculatedColumnFormula>
    </tableColumn>
    <tableColumn id="6" xr3:uid="{00000000-0010-0000-0000-000006000000}" name="DESC. GRAHAM"/>
    <tableColumn id="7" xr3:uid="{00000000-0010-0000-0000-000007000000}" name="Coluna2"/>
    <tableColumn id="8" xr3:uid="{00000000-0010-0000-0000-000008000000}" name="DESC. GORDON"/>
    <tableColumn id="9" xr3:uid="{00000000-0010-0000-0000-000009000000}" name="Preço Gordon" dataDxfId="0">
      <calculatedColumnFormula>IFERROR(Ações!$I15/(Ações!$P15-Table_1[[#This Row],[CAGR LUCRO 5A]]),0)</calculatedColumnFormula>
    </tableColumn>
    <tableColumn id="10" xr3:uid="{00000000-0010-0000-0000-00000A000000}" name="D1"/>
    <tableColumn id="11" xr3:uid="{00000000-0010-0000-0000-00000B000000}" name="ÍNDICE PEG" dataDxfId="38">
      <calculatedColumnFormula>IFERROR(IF(Ações!$B15="","",(VLOOKUP(Table_1[[#This Row],[AÇÕES]],#REF!,4)/Table_1[[#This Row],[LPA]]))/100,0)</calculatedColumnFormula>
    </tableColumn>
    <tableColumn id="12" xr3:uid="{00000000-0010-0000-0000-00000C000000}" name="PREÇO" dataDxfId="37">
      <calculatedColumnFormula>IFERROR(IF(Ações!$B15="","",VLOOKUP(Table_1[[#This Row],[AÇÕES]],#REF!,2)),0)</calculatedColumnFormula>
    </tableColumn>
    <tableColumn id="13" xr3:uid="{00000000-0010-0000-0000-00000D000000}" name="DY" dataDxfId="36">
      <calculatedColumnFormula>IFERROR(IF(Ações!$B15="","",VLOOKUP(Table_1[[#This Row],[AÇÕES]],#REF!,3)/100),0)</calculatedColumnFormula>
    </tableColumn>
    <tableColumn id="14" xr3:uid="{00000000-0010-0000-0000-00000E000000}" name="LPA" dataDxfId="35">
      <calculatedColumnFormula>IFERROR(IF(Ações!$B15="","",VLOOKUP(Table_1[[#This Row],[AÇÕES]],#REF!,28)),0)</calculatedColumnFormula>
    </tableColumn>
    <tableColumn id="15" xr3:uid="{00000000-0010-0000-0000-00000F000000}" name="VPA" dataDxfId="34">
      <calculatedColumnFormula>IFERROR(IF(Ações!$B15="","",VLOOKUP(Table_1[[#This Row],[AÇÕES]],#REF!,27)),0)</calculatedColumnFormula>
    </tableColumn>
    <tableColumn id="16" xr3:uid="{00000000-0010-0000-0000-000010000000}" name="DPA"/>
    <tableColumn id="17" xr3:uid="{00000000-0010-0000-0000-000011000000}" name="RISCO"/>
    <tableColumn id="18" xr3:uid="{00000000-0010-0000-0000-000012000000}" name="PAYOUT"/>
    <tableColumn id="19" xr3:uid="{00000000-0010-0000-0000-000013000000}" name="ROE" dataDxfId="33">
      <calculatedColumnFormula>IFERROR(IF(Ações!$B15="","",VLOOKUP(Table_1[[#This Row],[AÇÕES]],#REF!,18)/100),0)</calculatedColumnFormula>
    </tableColumn>
    <tableColumn id="20" xr3:uid="{00000000-0010-0000-0000-000014000000}" name="CAGR LUCRO 5A" dataDxfId="32">
      <calculatedColumnFormula>IFERROR(IF(Ações!$B15="","",VLOOKUP(Table_1[[#This Row],[AÇÕES]],#REF!,25)/100),0)</calculatedColumnFormula>
    </tableColumn>
    <tableColumn id="21" xr3:uid="{00000000-0010-0000-0000-000015000000}" name="Crescimento Esperado"/>
    <tableColumn id="22" xr3:uid="{00000000-0010-0000-0000-000016000000}" name="Média Crescimento"/>
  </tableColumns>
  <tableStyleInfo name="Ações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671410C-19B0-4D4D-8CCE-97867BD26641}" name="advancedsearchresultexport_search__7B_22Sector_22_3A_22_22_2C_22SubSector_22__2" displayName="advancedsearchresultexport_search__7B_22Sector_22_3A_22_22_2C_22SubSector_22__2" ref="A1:AD5180" tableType="queryTable" totalsRowShown="0">
  <autoFilter ref="A1:AD5180" xr:uid="{B671410C-19B0-4D4D-8CCE-97867BD26641}"/>
  <tableColumns count="30">
    <tableColumn id="1" xr3:uid="{0766D172-3976-4861-AAC3-A8F7B8BC7A32}" uniqueName="1" name="TICKER" queryTableFieldId="1" dataDxfId="31"/>
    <tableColumn id="2" xr3:uid="{7024303D-09B8-436E-AE7A-152E60B6EAAD}" uniqueName="2" name="PRECO" queryTableFieldId="2" dataDxfId="30"/>
    <tableColumn id="3" xr3:uid="{5864A149-661B-4426-8C2E-5E992BEC169C}" uniqueName="3" name="DY" queryTableFieldId="3" dataDxfId="29"/>
    <tableColumn id="4" xr3:uid="{D3FAF0F8-85C1-49D9-B4CC-9AA84FFBA206}" uniqueName="4" name="P/L" queryTableFieldId="4" dataDxfId="28"/>
    <tableColumn id="5" xr3:uid="{24C6A16A-95DF-43B6-B38E-2B3812D58DB1}" uniqueName="5" name="P/VP" queryTableFieldId="5" dataDxfId="27"/>
    <tableColumn id="6" xr3:uid="{2EAF9978-9282-4BD0-ABA2-55DEFD9A70B6}" uniqueName="6" name="P/ATIVOS" queryTableFieldId="6" dataDxfId="26"/>
    <tableColumn id="7" xr3:uid="{64262A9D-53B8-4073-B2E7-AAD225B38E76}" uniqueName="7" name="MARGEM BRUTA" queryTableFieldId="7" dataDxfId="25"/>
    <tableColumn id="8" xr3:uid="{02C5FEBB-1B24-4BD5-BC79-8A09EEB1C5E8}" uniqueName="8" name="MARGEM EBIT" queryTableFieldId="8" dataDxfId="24"/>
    <tableColumn id="9" xr3:uid="{D3000DD3-C518-42C8-AC33-E7438145DDB4}" uniqueName="9" name="MARG. LIQUIDA" queryTableFieldId="9" dataDxfId="23"/>
    <tableColumn id="10" xr3:uid="{B829F211-5897-4CD7-80C1-AE326E518547}" uniqueName="10" name="P/EBIT" queryTableFieldId="10" dataDxfId="22"/>
    <tableColumn id="11" xr3:uid="{F0E3FAAD-A81A-4C1F-8819-930AC77AAC5C}" uniqueName="11" name="EV/EBIT" queryTableFieldId="11" dataDxfId="21"/>
    <tableColumn id="12" xr3:uid="{6A364D1D-D16B-4A3D-AE23-75874010FFC0}" uniqueName="12" name="DIVIDA LIQUIDA / EBIT" queryTableFieldId="12" dataDxfId="20"/>
    <tableColumn id="13" xr3:uid="{5B1B3202-F96A-484A-B638-138F9A1B0B52}" uniqueName="13" name="DIV. LIQ. / PATRI." queryTableFieldId="13" dataDxfId="19"/>
    <tableColumn id="14" xr3:uid="{E6EA3783-EB2E-412F-8400-509AC047018A}" uniqueName="14" name="PSR" queryTableFieldId="14" dataDxfId="18"/>
    <tableColumn id="15" xr3:uid="{D1CDBD11-942E-44A9-B745-F61C0C92DE34}" uniqueName="15" name="P/CAP. GIRO" queryTableFieldId="15" dataDxfId="17"/>
    <tableColumn id="16" xr3:uid="{6291D026-CC6E-42B4-9E83-16BF1CEDEEEA}" uniqueName="16" name="P. AT CIR. LIQ." queryTableFieldId="16" dataDxfId="16"/>
    <tableColumn id="17" xr3:uid="{733DC14C-3B9E-4DB8-88D6-B765CCF442A2}" uniqueName="17" name="LIQ. CORRENTE" queryTableFieldId="17" dataDxfId="15"/>
    <tableColumn id="18" xr3:uid="{6F504F41-0E96-4A67-ACF5-10CB2E81D776}" uniqueName="18" name="ROE" queryTableFieldId="18" dataDxfId="14"/>
    <tableColumn id="19" xr3:uid="{9EB26861-3D24-4A44-9147-F1318C855BAF}" uniqueName="19" name="ROA" queryTableFieldId="19" dataDxfId="13"/>
    <tableColumn id="20" xr3:uid="{EB2BFB1F-C1AF-4A24-BBDC-58BF17D1BCD9}" uniqueName="20" name="ROIC" queryTableFieldId="20" dataDxfId="12"/>
    <tableColumn id="21" xr3:uid="{B1C3408C-E2B5-4FA8-B135-822A7DA6E568}" uniqueName="21" name="PATRIMONIO / ATIVOS" queryTableFieldId="21" dataDxfId="11"/>
    <tableColumn id="22" xr3:uid="{D47B82F1-2F13-4886-8634-3A00ED321D55}" uniqueName="22" name="PASSIVOS / ATIVOS" queryTableFieldId="22" dataDxfId="10"/>
    <tableColumn id="23" xr3:uid="{ED056FE7-BFD9-4893-B118-D2C322120CB4}" uniqueName="23" name="GIRO ATIVOS" queryTableFieldId="23" dataDxfId="9"/>
    <tableColumn id="24" xr3:uid="{40CBBBC1-FD4B-4D84-B899-8413186C3A0C}" uniqueName="24" name="CAGR RECEITAS 5 ANOS" queryTableFieldId="24" dataDxfId="8"/>
    <tableColumn id="25" xr3:uid="{229BB685-1DF0-46B5-A5E5-9C6FBCCEB702}" uniqueName="25" name="CAGR LUCROS 5 ANOS" queryTableFieldId="25" dataDxfId="7"/>
    <tableColumn id="26" xr3:uid="{842B4619-F182-4ABF-8137-CF9A540758EC}" uniqueName="26" name=" LIQUIDEZ MEDIA DIARIA" queryTableFieldId="26" dataDxfId="6"/>
    <tableColumn id="27" xr3:uid="{76AF7AC7-7283-4692-BECA-3D4495C8170A}" uniqueName="27" name=" VPA" queryTableFieldId="27" dataDxfId="5"/>
    <tableColumn id="28" xr3:uid="{D004D01D-1AAC-4DF2-A060-D249A414D7B8}" uniqueName="28" name=" LPA" queryTableFieldId="28" dataDxfId="4"/>
    <tableColumn id="29" xr3:uid="{EE2F5AB3-E954-4487-A2CA-8AE9DA78A49F}" uniqueName="29" name=" PEG Ratio" queryTableFieldId="29" dataDxfId="3"/>
    <tableColumn id="30" xr3:uid="{083F1C79-8018-48AF-ADCC-E11A84C1ACEE}" uniqueName="30" name=" VALOR DE MERCADO" queryTableFieldId="30" dataDxfId="2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A1:C589">
  <tableColumns count="3">
    <tableColumn id="1" xr3:uid="{00000000-0010-0000-0200-000001000000}" name="Ticker"/>
    <tableColumn id="2" xr3:uid="{00000000-0010-0000-0200-000002000000}" name="Nome"/>
    <tableColumn id="3" xr3:uid="{00000000-0010-0000-0200-000003000000}" name="Setor"/>
  </tableColumns>
  <tableStyleInfo name="Classificacao B3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statusinvest.com.br/acoes/eua/busca-avancada" TargetMode="External"/><Relationship Id="rId2" Type="http://schemas.openxmlformats.org/officeDocument/2006/relationships/hyperlink" Target="https://statusinvest.com.br/acoes/eua/busca-avancada" TargetMode="External"/><Relationship Id="rId1" Type="http://schemas.openxmlformats.org/officeDocument/2006/relationships/hyperlink" Target="https://statusinvest.com.br/acoes/eua/busca-avancad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eqef.fgv.br/bancos-de-dados" TargetMode="External"/><Relationship Id="rId4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000"/>
  <sheetViews>
    <sheetView showGridLines="0" workbookViewId="0"/>
  </sheetViews>
  <sheetFormatPr defaultColWidth="12.625" defaultRowHeight="15" customHeight="1" x14ac:dyDescent="0.2"/>
  <cols>
    <col min="1" max="1" width="9.875" customWidth="1"/>
    <col min="2" max="2" width="29.125" customWidth="1"/>
    <col min="3" max="3" width="31.375" customWidth="1"/>
    <col min="4" max="26" width="7.625" customWidth="1"/>
  </cols>
  <sheetData>
    <row r="1" spans="1:3" x14ac:dyDescent="0.25">
      <c r="A1" s="1" t="s">
        <v>0</v>
      </c>
      <c r="B1" s="2" t="s">
        <v>1</v>
      </c>
      <c r="C1" s="2" t="s">
        <v>2</v>
      </c>
    </row>
    <row r="2" spans="1:3" x14ac:dyDescent="0.25">
      <c r="A2" s="3" t="s">
        <v>3</v>
      </c>
      <c r="B2" s="4" t="s">
        <v>4</v>
      </c>
      <c r="C2" s="4" t="s">
        <v>5</v>
      </c>
    </row>
    <row r="3" spans="1:3" x14ac:dyDescent="0.25">
      <c r="A3" s="3" t="s">
        <v>6</v>
      </c>
      <c r="B3" s="4" t="s">
        <v>7</v>
      </c>
      <c r="C3" s="4" t="s">
        <v>8</v>
      </c>
    </row>
    <row r="4" spans="1:3" x14ac:dyDescent="0.25">
      <c r="A4" s="3" t="s">
        <v>9</v>
      </c>
      <c r="B4" s="3" t="s">
        <v>10</v>
      </c>
      <c r="C4" s="5" t="s">
        <v>11</v>
      </c>
    </row>
    <row r="5" spans="1:3" x14ac:dyDescent="0.25">
      <c r="A5" s="3" t="s">
        <v>12</v>
      </c>
      <c r="B5" s="3" t="s">
        <v>13</v>
      </c>
      <c r="C5" s="3" t="s">
        <v>14</v>
      </c>
    </row>
    <row r="6" spans="1:3" x14ac:dyDescent="0.25">
      <c r="A6" s="3" t="s">
        <v>15</v>
      </c>
      <c r="B6" s="3" t="s">
        <v>16</v>
      </c>
      <c r="C6" s="3" t="s">
        <v>17</v>
      </c>
    </row>
    <row r="7" spans="1:3" x14ac:dyDescent="0.25">
      <c r="A7" s="3" t="s">
        <v>18</v>
      </c>
      <c r="B7" s="3" t="s">
        <v>19</v>
      </c>
      <c r="C7" s="5" t="s">
        <v>20</v>
      </c>
    </row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FAAF5-2C56-4759-9C9D-E5CB9F3D30FB}">
  <sheetPr>
    <tabColor rgb="FFFF0000"/>
  </sheetPr>
  <dimension ref="A1:E31"/>
  <sheetViews>
    <sheetView tabSelected="1" workbookViewId="0">
      <selection activeCell="B16" sqref="B16"/>
    </sheetView>
  </sheetViews>
  <sheetFormatPr defaultColWidth="10.875" defaultRowHeight="14.25" x14ac:dyDescent="0.2"/>
  <cols>
    <col min="1" max="1" width="28.125" style="136" customWidth="1"/>
    <col min="2" max="2" width="49.5" style="136" customWidth="1"/>
    <col min="3" max="3" width="51.625" style="136" customWidth="1"/>
    <col min="4" max="4" width="48.375" style="136" bestFit="1" customWidth="1"/>
    <col min="5" max="5" width="255.875" style="124" bestFit="1" customWidth="1"/>
    <col min="6" max="16384" width="10.875" style="100"/>
  </cols>
  <sheetData>
    <row r="1" spans="1:5" ht="18" x14ac:dyDescent="0.2">
      <c r="A1" s="123" t="s">
        <v>6288</v>
      </c>
      <c r="B1" s="123"/>
      <c r="C1" s="123"/>
      <c r="D1" s="123"/>
    </row>
    <row r="3" spans="1:5" s="101" customFormat="1" ht="15" x14ac:dyDescent="0.25">
      <c r="A3" s="125" t="s">
        <v>6313</v>
      </c>
      <c r="B3" s="126" t="s">
        <v>6315</v>
      </c>
      <c r="C3" s="127" t="s">
        <v>6316</v>
      </c>
      <c r="D3" s="128" t="s">
        <v>6289</v>
      </c>
      <c r="E3" s="129" t="s">
        <v>6311</v>
      </c>
    </row>
    <row r="4" spans="1:5" x14ac:dyDescent="0.2">
      <c r="A4" s="130"/>
      <c r="B4" s="131"/>
      <c r="C4" s="132"/>
      <c r="D4" s="133"/>
      <c r="E4" s="134"/>
    </row>
    <row r="5" spans="1:5" x14ac:dyDescent="0.2">
      <c r="A5" s="130" t="s">
        <v>6290</v>
      </c>
      <c r="B5" s="131" t="s">
        <v>6291</v>
      </c>
      <c r="C5" s="132" t="s">
        <v>6291</v>
      </c>
      <c r="D5" s="133" t="s">
        <v>6291</v>
      </c>
      <c r="E5" s="134" t="s">
        <v>6312</v>
      </c>
    </row>
    <row r="6" spans="1:5" x14ac:dyDescent="0.2">
      <c r="A6" s="130" t="s">
        <v>6292</v>
      </c>
      <c r="B6" s="103" t="s">
        <v>6309</v>
      </c>
      <c r="C6" s="138" t="s">
        <v>6309</v>
      </c>
      <c r="D6" s="102" t="s">
        <v>6309</v>
      </c>
      <c r="E6" s="104" t="s">
        <v>6310</v>
      </c>
    </row>
    <row r="7" spans="1:5" x14ac:dyDescent="0.2">
      <c r="A7" s="130" t="s">
        <v>6293</v>
      </c>
      <c r="B7" s="131" t="s">
        <v>6294</v>
      </c>
      <c r="C7" s="132" t="s">
        <v>6294</v>
      </c>
      <c r="D7" s="133" t="s">
        <v>6294</v>
      </c>
      <c r="E7" s="134"/>
    </row>
    <row r="8" spans="1:5" x14ac:dyDescent="0.2">
      <c r="A8" s="130"/>
      <c r="B8" s="131" t="s">
        <v>6295</v>
      </c>
      <c r="C8" s="132" t="s">
        <v>6295</v>
      </c>
      <c r="D8" s="133" t="s">
        <v>6295</v>
      </c>
      <c r="E8" s="134"/>
    </row>
    <row r="9" spans="1:5" x14ac:dyDescent="0.2">
      <c r="A9" s="130"/>
      <c r="B9" s="131" t="s">
        <v>6296</v>
      </c>
      <c r="C9" s="132" t="s">
        <v>6296</v>
      </c>
      <c r="D9" s="133" t="s">
        <v>6297</v>
      </c>
      <c r="E9" s="134"/>
    </row>
    <row r="10" spans="1:5" ht="42.75" x14ac:dyDescent="0.2">
      <c r="A10" s="130"/>
      <c r="B10" s="131" t="s">
        <v>6298</v>
      </c>
      <c r="C10" s="132" t="s">
        <v>6298</v>
      </c>
      <c r="D10" s="133" t="s">
        <v>6299</v>
      </c>
      <c r="E10" s="134"/>
    </row>
    <row r="11" spans="1:5" x14ac:dyDescent="0.2">
      <c r="A11" s="130"/>
      <c r="B11" s="131" t="s">
        <v>6300</v>
      </c>
      <c r="C11" s="132" t="s">
        <v>6300</v>
      </c>
      <c r="D11" s="133" t="s">
        <v>6317</v>
      </c>
      <c r="E11" s="134"/>
    </row>
    <row r="12" spans="1:5" x14ac:dyDescent="0.2">
      <c r="A12" s="130"/>
      <c r="B12" s="131" t="s">
        <v>6301</v>
      </c>
      <c r="C12" s="132" t="s">
        <v>6301</v>
      </c>
      <c r="D12" s="133" t="s">
        <v>6318</v>
      </c>
      <c r="E12" s="134"/>
    </row>
    <row r="13" spans="1:5" x14ac:dyDescent="0.2">
      <c r="A13" s="130"/>
      <c r="B13" s="131" t="s">
        <v>6302</v>
      </c>
      <c r="C13" s="132" t="s">
        <v>6302</v>
      </c>
      <c r="D13" s="133" t="s">
        <v>6319</v>
      </c>
      <c r="E13" s="134"/>
    </row>
    <row r="14" spans="1:5" ht="42.75" x14ac:dyDescent="0.2">
      <c r="A14" s="130"/>
      <c r="B14" s="131" t="s">
        <v>6303</v>
      </c>
      <c r="C14" s="132" t="s">
        <v>6320</v>
      </c>
      <c r="D14" s="133" t="s">
        <v>6321</v>
      </c>
      <c r="E14" s="134"/>
    </row>
    <row r="15" spans="1:5" ht="28.5" x14ac:dyDescent="0.2">
      <c r="A15" s="130"/>
      <c r="B15" s="131" t="s">
        <v>6304</v>
      </c>
      <c r="C15" s="132" t="s">
        <v>6322</v>
      </c>
      <c r="D15" s="133" t="s">
        <v>6323</v>
      </c>
      <c r="E15" s="134"/>
    </row>
    <row r="16" spans="1:5" ht="28.5" x14ac:dyDescent="0.2">
      <c r="A16" s="130"/>
      <c r="B16" s="131"/>
      <c r="C16" s="132" t="s">
        <v>6324</v>
      </c>
      <c r="D16" s="133" t="s">
        <v>6325</v>
      </c>
      <c r="E16" s="134"/>
    </row>
    <row r="17" spans="1:5" ht="29.25" x14ac:dyDescent="0.2">
      <c r="A17" s="130"/>
      <c r="B17" s="131"/>
      <c r="C17" s="132"/>
      <c r="D17" s="133" t="s">
        <v>6326</v>
      </c>
      <c r="E17" s="134"/>
    </row>
    <row r="18" spans="1:5" x14ac:dyDescent="0.2">
      <c r="A18" s="130"/>
      <c r="B18" s="131"/>
      <c r="C18" s="132"/>
      <c r="D18" s="133" t="s">
        <v>6327</v>
      </c>
      <c r="E18" s="134"/>
    </row>
    <row r="19" spans="1:5" x14ac:dyDescent="0.2">
      <c r="A19" s="130"/>
      <c r="B19" s="131"/>
      <c r="C19" s="132"/>
      <c r="D19" s="133" t="s">
        <v>6328</v>
      </c>
      <c r="E19" s="134"/>
    </row>
    <row r="20" spans="1:5" x14ac:dyDescent="0.2">
      <c r="A20" s="135" t="s">
        <v>6305</v>
      </c>
    </row>
    <row r="21" spans="1:5" x14ac:dyDescent="0.2">
      <c r="A21" s="135" t="s">
        <v>6306</v>
      </c>
    </row>
    <row r="22" spans="1:5" x14ac:dyDescent="0.2">
      <c r="A22" s="135" t="s">
        <v>6307</v>
      </c>
    </row>
    <row r="23" spans="1:5" x14ac:dyDescent="0.2">
      <c r="A23" s="135" t="s">
        <v>6308</v>
      </c>
    </row>
    <row r="24" spans="1:5" x14ac:dyDescent="0.2">
      <c r="A24" s="124"/>
    </row>
    <row r="25" spans="1:5" ht="15" x14ac:dyDescent="0.2">
      <c r="A25" s="137" t="s">
        <v>6329</v>
      </c>
    </row>
    <row r="27" spans="1:5" x14ac:dyDescent="0.2">
      <c r="C27" s="124"/>
    </row>
    <row r="28" spans="1:5" x14ac:dyDescent="0.2">
      <c r="C28" s="124"/>
    </row>
    <row r="29" spans="1:5" x14ac:dyDescent="0.2">
      <c r="C29" s="124"/>
    </row>
    <row r="30" spans="1:5" x14ac:dyDescent="0.2">
      <c r="C30" s="124"/>
    </row>
    <row r="31" spans="1:5" x14ac:dyDescent="0.2">
      <c r="C31" s="124"/>
    </row>
  </sheetData>
  <mergeCells count="1">
    <mergeCell ref="A1:D1"/>
  </mergeCells>
  <hyperlinks>
    <hyperlink ref="B6" r:id="rId1" xr:uid="{52DC8B1B-A657-44A7-A6D5-17D2BFBB7D90}"/>
    <hyperlink ref="C6" r:id="rId2" xr:uid="{9AC4639F-DBF2-487F-B3CB-4C2A86B7922E}"/>
    <hyperlink ref="D6" r:id="rId3" xr:uid="{44D80E63-6337-49DE-91C4-7523618CC84F}"/>
  </hyperlinks>
  <pageMargins left="0.511811024" right="0.511811024" top="0.78740157499999996" bottom="0.78740157499999996" header="0.31496062000000002" footer="0.31496062000000002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92077"/>
  </sheetPr>
  <dimension ref="A1:AA5284"/>
  <sheetViews>
    <sheetView showGridLines="0" workbookViewId="0">
      <pane xSplit="4" ySplit="11" topLeftCell="E12" activePane="bottomRight" state="frozen"/>
      <selection pane="topRight" activeCell="E1" sqref="E1"/>
      <selection pane="bottomLeft" activeCell="A12" sqref="A12"/>
      <selection pane="bottomRight" activeCell="L21" sqref="L21"/>
    </sheetView>
  </sheetViews>
  <sheetFormatPr defaultColWidth="12.625" defaultRowHeight="15" customHeight="1" x14ac:dyDescent="0.2"/>
  <cols>
    <col min="1" max="1" width="0.625" customWidth="1"/>
    <col min="2" max="2" width="17.875" bestFit="1" customWidth="1"/>
    <col min="3" max="3" width="10.375" bestFit="1" customWidth="1"/>
    <col min="4" max="4" width="17.875" hidden="1" customWidth="1"/>
    <col min="5" max="5" width="11.125" bestFit="1" customWidth="1"/>
    <col min="6" max="6" width="14.375" hidden="1" customWidth="1"/>
    <col min="7" max="7" width="11.125" bestFit="1" customWidth="1"/>
    <col min="8" max="8" width="13.375" hidden="1" customWidth="1"/>
    <col min="9" max="9" width="11.125" hidden="1" customWidth="1"/>
    <col min="10" max="10" width="11.125" customWidth="1"/>
    <col min="11" max="11" width="11" customWidth="1"/>
    <col min="12" max="12" width="8.625" bestFit="1" customWidth="1"/>
    <col min="13" max="13" width="7.625" bestFit="1" customWidth="1"/>
    <col min="14" max="14" width="6.625" bestFit="1" customWidth="1"/>
    <col min="15" max="15" width="7.375" bestFit="1" customWidth="1"/>
    <col min="16" max="17" width="8.125" bestFit="1" customWidth="1"/>
    <col min="18" max="18" width="8.875" bestFit="1" customWidth="1"/>
    <col min="19" max="19" width="7.375" bestFit="1" customWidth="1"/>
    <col min="20" max="20" width="8.875" bestFit="1" customWidth="1"/>
    <col min="21" max="21" width="8.5" bestFit="1" customWidth="1"/>
    <col min="22" max="22" width="9" customWidth="1"/>
    <col min="23" max="23" width="8.5" bestFit="1" customWidth="1"/>
    <col min="24" max="24" width="12.125" bestFit="1" customWidth="1"/>
    <col min="25" max="25" width="16.625" customWidth="1"/>
    <col min="26" max="28" width="14.625" customWidth="1"/>
    <col min="29" max="29" width="20.625" customWidth="1"/>
  </cols>
  <sheetData>
    <row r="1" spans="1:27" ht="15" customHeight="1" x14ac:dyDescent="0.25">
      <c r="B1" s="6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8"/>
      <c r="V1" s="32" t="s">
        <v>37</v>
      </c>
    </row>
    <row r="2" spans="1:27" ht="15" customHeight="1" x14ac:dyDescent="0.25"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11" t="s">
        <v>21</v>
      </c>
      <c r="P2" s="112"/>
      <c r="Q2" s="112"/>
      <c r="R2" s="112"/>
      <c r="S2" s="112"/>
      <c r="T2" s="112"/>
      <c r="U2" s="113"/>
      <c r="W2" s="75"/>
      <c r="X2" s="75"/>
      <c r="Y2" s="75"/>
      <c r="Z2" s="75"/>
      <c r="AA2" s="75"/>
    </row>
    <row r="3" spans="1:27" ht="22.5" customHeight="1" x14ac:dyDescent="0.25">
      <c r="B3" s="9"/>
      <c r="C3" s="10"/>
      <c r="D3" s="10"/>
      <c r="E3" s="10"/>
      <c r="F3" s="10"/>
      <c r="G3" s="10"/>
      <c r="H3" s="10"/>
      <c r="I3" s="10"/>
      <c r="J3" s="10"/>
      <c r="K3" s="10"/>
      <c r="L3" s="11"/>
      <c r="M3" s="10"/>
      <c r="N3" s="10"/>
      <c r="O3" s="114"/>
      <c r="P3" s="115"/>
      <c r="Q3" s="115"/>
      <c r="R3" s="115"/>
      <c r="S3" s="115"/>
      <c r="T3" s="115"/>
      <c r="U3" s="116"/>
      <c r="W3" s="75"/>
      <c r="X3" s="75"/>
      <c r="Y3" s="75"/>
      <c r="Z3" s="75"/>
      <c r="AA3" s="75"/>
    </row>
    <row r="4" spans="1:27" ht="15" customHeight="1" x14ac:dyDescent="0.25">
      <c r="B4" s="9"/>
      <c r="C4" s="10"/>
      <c r="D4" s="10"/>
      <c r="E4" s="10"/>
      <c r="F4" s="10"/>
      <c r="G4" s="10"/>
      <c r="H4" s="10"/>
      <c r="I4" s="10"/>
      <c r="J4" s="10"/>
      <c r="K4" s="10"/>
      <c r="L4" s="11"/>
      <c r="M4" s="10"/>
      <c r="N4" s="10"/>
      <c r="O4" s="114"/>
      <c r="P4" s="115"/>
      <c r="Q4" s="115"/>
      <c r="R4" s="115"/>
      <c r="S4" s="115"/>
      <c r="T4" s="115"/>
      <c r="U4" s="116"/>
      <c r="W4" s="75"/>
      <c r="X4" s="75"/>
      <c r="Y4" s="75"/>
      <c r="Z4" s="75"/>
      <c r="AA4" s="75"/>
    </row>
    <row r="5" spans="1:27" ht="3" customHeight="1" thickBot="1" x14ac:dyDescent="0.3">
      <c r="A5" s="5"/>
      <c r="B5" s="16"/>
      <c r="C5" s="17"/>
      <c r="D5" s="17"/>
      <c r="E5" s="17"/>
      <c r="F5" s="17"/>
      <c r="G5" s="17"/>
      <c r="H5" s="17"/>
      <c r="I5" s="17"/>
      <c r="J5" s="17"/>
      <c r="K5" s="18"/>
      <c r="L5" s="19"/>
      <c r="M5" s="18"/>
      <c r="N5" s="18"/>
      <c r="O5" s="18"/>
      <c r="P5" s="18"/>
      <c r="Q5" s="18"/>
      <c r="R5" s="18"/>
      <c r="S5" s="20"/>
      <c r="T5" s="20"/>
      <c r="U5" s="20"/>
      <c r="V5" s="5"/>
      <c r="W5" s="75"/>
      <c r="X5" s="75"/>
      <c r="Y5" s="75"/>
      <c r="Z5" s="75"/>
      <c r="AA5" s="75"/>
    </row>
    <row r="6" spans="1:27" ht="24" customHeight="1" thickBot="1" x14ac:dyDescent="0.25">
      <c r="B6" s="76" t="s">
        <v>31</v>
      </c>
      <c r="C6" s="22" t="s">
        <v>32</v>
      </c>
      <c r="D6" s="22"/>
      <c r="E6" s="22"/>
      <c r="F6" s="22"/>
      <c r="G6" s="22"/>
      <c r="H6" s="22"/>
      <c r="I6" s="22"/>
      <c r="J6" s="22" t="s">
        <v>33</v>
      </c>
      <c r="K6" s="22"/>
      <c r="L6" s="22"/>
      <c r="M6" s="22"/>
      <c r="N6" s="22"/>
      <c r="O6" s="22"/>
      <c r="P6" s="22"/>
      <c r="Q6" s="22"/>
      <c r="R6" s="22"/>
      <c r="S6" s="22"/>
      <c r="T6" s="23" t="s">
        <v>34</v>
      </c>
      <c r="U6" s="24">
        <v>0.06</v>
      </c>
      <c r="W6" s="91" t="s">
        <v>22</v>
      </c>
      <c r="X6" s="92" t="s">
        <v>23</v>
      </c>
      <c r="Y6" s="92" t="s">
        <v>24</v>
      </c>
      <c r="Z6" s="92" t="s">
        <v>25</v>
      </c>
      <c r="AA6" s="93" t="s">
        <v>26</v>
      </c>
    </row>
    <row r="7" spans="1:27" ht="3" customHeight="1" thickBot="1" x14ac:dyDescent="0.3">
      <c r="A7" s="5"/>
      <c r="B7" s="26"/>
      <c r="C7" s="17"/>
      <c r="D7" s="17"/>
      <c r="E7" s="17"/>
      <c r="F7" s="17"/>
      <c r="G7" s="17"/>
      <c r="H7" s="17"/>
      <c r="I7" s="17"/>
      <c r="J7" s="17"/>
      <c r="K7" s="18"/>
      <c r="L7" s="19"/>
      <c r="M7" s="18"/>
      <c r="N7" s="18"/>
      <c r="O7" s="18"/>
      <c r="P7" s="18"/>
      <c r="Q7" s="18"/>
      <c r="R7" s="18"/>
      <c r="S7" s="20"/>
      <c r="T7" s="27"/>
      <c r="U7" s="27"/>
      <c r="V7" s="5"/>
      <c r="W7" s="12"/>
      <c r="X7" s="107" t="s">
        <v>27</v>
      </c>
      <c r="Y7" s="107" t="s">
        <v>27</v>
      </c>
      <c r="Z7" s="107" t="s">
        <v>27</v>
      </c>
      <c r="AA7" s="107" t="s">
        <v>28</v>
      </c>
    </row>
    <row r="8" spans="1:27" ht="16.5" thickBot="1" x14ac:dyDescent="0.3">
      <c r="B8" s="28" t="s">
        <v>18</v>
      </c>
      <c r="C8" s="29" t="str">
        <f t="array" ref="C8">IF($B$8="","",INDEX(Indicadores!$B$2:$B$7,MATCH(Ações!$B$8,Indicadores!$A$2:$A$7,0)))</f>
        <v>Percentual Lucro Líquido Distribuído</v>
      </c>
      <c r="D8" s="29"/>
      <c r="E8" s="29"/>
      <c r="F8" s="29"/>
      <c r="G8" s="29"/>
      <c r="H8" s="29"/>
      <c r="I8" s="29"/>
      <c r="J8" s="29" t="str">
        <f t="array" ref="J8">IF($B$8="","",INDEX(Indicadores!$C$2:$C$7,MATCH(Ações!$B$8,Indicadores!$A$2:$A$7,0)))</f>
        <v>DPA / LPA</v>
      </c>
      <c r="K8" s="29"/>
      <c r="L8" s="30"/>
      <c r="M8" s="29"/>
      <c r="N8" s="29"/>
      <c r="O8" s="31"/>
      <c r="P8" s="31"/>
      <c r="Q8" s="31"/>
      <c r="R8" s="31"/>
      <c r="S8" s="122" t="s">
        <v>6314</v>
      </c>
      <c r="T8" s="120"/>
      <c r="U8" s="121"/>
      <c r="W8" s="13"/>
      <c r="X8" s="117"/>
      <c r="Y8" s="117"/>
      <c r="Z8" s="117"/>
      <c r="AA8" s="117"/>
    </row>
    <row r="9" spans="1:27" ht="3" customHeight="1" thickBot="1" x14ac:dyDescent="0.3">
      <c r="A9" s="5"/>
      <c r="B9" s="26"/>
      <c r="C9" s="17"/>
      <c r="D9" s="17"/>
      <c r="E9" s="17"/>
      <c r="F9" s="17"/>
      <c r="G9" s="17"/>
      <c r="H9" s="17"/>
      <c r="I9" s="17"/>
      <c r="J9" s="17"/>
      <c r="K9" s="18"/>
      <c r="L9" s="19"/>
      <c r="M9" s="18"/>
      <c r="N9" s="18"/>
      <c r="O9" s="18"/>
      <c r="P9" s="18"/>
      <c r="Q9" s="18"/>
      <c r="R9" s="18"/>
      <c r="S9" s="20"/>
      <c r="T9" s="20"/>
      <c r="U9" s="20"/>
      <c r="V9" s="5"/>
      <c r="W9" s="14"/>
      <c r="X9" s="118" t="s">
        <v>29</v>
      </c>
      <c r="Y9" s="107" t="s">
        <v>29</v>
      </c>
      <c r="Z9" s="105" t="s">
        <v>29</v>
      </c>
      <c r="AA9" s="107" t="s">
        <v>30</v>
      </c>
    </row>
    <row r="10" spans="1:27" ht="24" customHeight="1" thickBot="1" x14ac:dyDescent="0.3">
      <c r="B10" s="77" t="s">
        <v>38</v>
      </c>
      <c r="C10" s="88" t="s">
        <v>39</v>
      </c>
      <c r="D10" s="88"/>
      <c r="E10" s="88" t="s">
        <v>40</v>
      </c>
      <c r="F10" s="88"/>
      <c r="G10" s="88" t="s">
        <v>41</v>
      </c>
      <c r="H10" s="88"/>
      <c r="I10" s="88"/>
      <c r="J10" s="88" t="s">
        <v>42</v>
      </c>
      <c r="K10" s="88" t="s">
        <v>43</v>
      </c>
      <c r="L10" s="89" t="s">
        <v>3</v>
      </c>
      <c r="M10" s="88" t="s">
        <v>6</v>
      </c>
      <c r="N10" s="88" t="s">
        <v>9</v>
      </c>
      <c r="O10" s="88" t="s">
        <v>15</v>
      </c>
      <c r="P10" s="88" t="s">
        <v>34</v>
      </c>
      <c r="Q10" s="88" t="s">
        <v>18</v>
      </c>
      <c r="R10" s="88" t="s">
        <v>44</v>
      </c>
      <c r="S10" s="89" t="s">
        <v>45</v>
      </c>
      <c r="T10" s="33" t="s">
        <v>46</v>
      </c>
      <c r="U10" s="34" t="s">
        <v>47</v>
      </c>
      <c r="W10" s="15"/>
      <c r="X10" s="119"/>
      <c r="Y10" s="108"/>
      <c r="Z10" s="106"/>
      <c r="AA10" s="108"/>
    </row>
    <row r="11" spans="1:27" ht="3" customHeight="1" thickBot="1" x14ac:dyDescent="0.3">
      <c r="A11" s="5"/>
      <c r="B11" s="26"/>
      <c r="C11" s="17"/>
      <c r="D11" s="17"/>
      <c r="E11" s="17"/>
      <c r="F11" s="17"/>
      <c r="G11" s="17"/>
      <c r="H11" s="17"/>
      <c r="I11" s="17"/>
      <c r="J11" s="17"/>
      <c r="K11" s="18"/>
      <c r="L11" s="19"/>
      <c r="M11" s="18"/>
      <c r="N11" s="18"/>
      <c r="O11" s="20"/>
      <c r="P11" s="20"/>
      <c r="Q11" s="20"/>
      <c r="R11" s="20"/>
      <c r="S11" s="18"/>
      <c r="T11" s="18"/>
      <c r="U11" s="18"/>
      <c r="V11" s="5"/>
      <c r="W11" s="21"/>
      <c r="X11" s="80"/>
      <c r="Y11" s="81"/>
      <c r="Z11" s="82"/>
      <c r="AA11" s="78"/>
    </row>
    <row r="12" spans="1:27" ht="26.25" thickBot="1" x14ac:dyDescent="0.3">
      <c r="B12" s="90" t="s">
        <v>1116</v>
      </c>
      <c r="C12" s="35">
        <f t="array" ref="C12">IF($B$12="","",INDEX(Ações!$C$15:$C$5284,MATCH($B$12,Ações!$B$15:$B$5284)))</f>
        <v>0</v>
      </c>
      <c r="D12" s="36"/>
      <c r="E12" s="35">
        <f t="array" ref="E12">IF($B$12="","",INDEX(Ações!$E$15:$E$5284,MATCH($B$12,Ações!$B$15:$B$5284)))</f>
        <v>0</v>
      </c>
      <c r="F12" s="36"/>
      <c r="G12" s="35">
        <f t="array" ref="G12">IF($B$12="","",INDEX(Ações!$G$15:$G$5284,MATCH($B$12,Ações!$B$15:$B$5284)))</f>
        <v>0</v>
      </c>
      <c r="H12" s="36"/>
      <c r="I12" s="36"/>
      <c r="J12" s="35">
        <f t="array" ref="J12">IF($B$12="","",INDEX(Ações!$J$15:$J$5284,MATCH($B$12,Ações!$B$15:$B$5284)))</f>
        <v>2.1254545454545455</v>
      </c>
      <c r="K12" s="37">
        <f t="array" ref="K12">IF($B$12="","",INDEX(Ações!$K$15:$K$5284,MATCH($B$12,Ações!$B$15:$B$5284)))</f>
        <v>2.5</v>
      </c>
      <c r="L12" s="35">
        <f t="array" ref="L12">IF($B$12="","",INDEX(Ações!$L$15:$L$5284,MATCH($B$12,Ações!$B$15:$B$5284,0)))</f>
        <v>0</v>
      </c>
      <c r="M12" s="38">
        <f t="array" ref="M12">IF($B$12="","",INDEX(Ações!$M$15:$M$5284,MATCH($B$12,Ações!$B$15:$B$5284)))</f>
        <v>-0.11</v>
      </c>
      <c r="N12" s="38">
        <f t="array" ref="N12">IF($B$12="","",INDEX(Ações!$N$15:$N$5284,MATCH($B$12,Ações!$B$15:$B$5284)))</f>
        <v>0.06</v>
      </c>
      <c r="O12" s="38">
        <f t="array" ref="O12">IF($B$12="","",INDEX(Ações!$O$15:$O$5284,MATCH($B$12,Ações!$B$15:$B$5284)))</f>
        <v>0</v>
      </c>
      <c r="P12" s="35">
        <f t="array" ref="P12">IF($B$12="","",INDEX(Ações!$P$15:$P$5284,MATCH($B$12,Ações!$B$15:$B$5284)))</f>
        <v>0.06</v>
      </c>
      <c r="Q12" s="35">
        <f t="array" ref="Q12">IF($B$12="","",INDEX(Ações!$Q$15:$Q$5284,MATCH($B$12,Ações!$B$15:$B$5284)))</f>
        <v>0</v>
      </c>
      <c r="R12" s="35">
        <f t="array" ref="R12">IF($B$12="","",INDEX(Ações!$R$15:$R$5284,MATCH($B$12,Ações!$B$15:$B$5284)))</f>
        <v>-1.9365999999999999</v>
      </c>
      <c r="S12" s="35">
        <f t="array" ref="S12">IF($B$12="","",INDEX(Ações!$S$15:$S$5284,MATCH($B$12,Ações!$B$15:$B$5284)))</f>
        <v>0</v>
      </c>
      <c r="T12" s="35">
        <f t="array" ref="T12">IF($B$12="","",INDEX(Ações!$T$15:$T$5284,MATCH($B$12,Ações!$B$15:$B$5284)))</f>
        <v>-1.9365999999999999</v>
      </c>
      <c r="U12" s="39">
        <f t="array" ref="U12">IF($B$12="","",INDEX(Ações!$U$15:$U$5284,MATCH($B$12,Ações!$B$15:$B$5284)))</f>
        <v>-1.9365999999999999</v>
      </c>
      <c r="W12" s="25"/>
      <c r="X12" s="83" t="s">
        <v>35</v>
      </c>
      <c r="Y12" s="83" t="s">
        <v>35</v>
      </c>
      <c r="Z12" s="84" t="s">
        <v>35</v>
      </c>
      <c r="AA12" s="79" t="s">
        <v>36</v>
      </c>
    </row>
    <row r="13" spans="1:27" ht="3" customHeight="1" thickBot="1" x14ac:dyDescent="0.3">
      <c r="A13" s="5"/>
      <c r="B13" s="40"/>
      <c r="C13" s="40"/>
      <c r="D13" s="16"/>
      <c r="E13" s="17"/>
      <c r="F13" s="17"/>
      <c r="G13" s="17"/>
      <c r="H13" s="17"/>
      <c r="I13" s="17"/>
      <c r="J13" s="17"/>
      <c r="K13" s="17"/>
      <c r="L13" s="17"/>
      <c r="M13" s="18"/>
      <c r="N13" s="19"/>
      <c r="O13" s="18"/>
      <c r="P13" s="18"/>
      <c r="Q13" s="18"/>
      <c r="R13" s="18"/>
      <c r="S13" s="18"/>
      <c r="T13" s="18"/>
      <c r="U13" s="20"/>
      <c r="V13" s="20"/>
      <c r="W13" s="20"/>
      <c r="X13" s="5"/>
    </row>
    <row r="14" spans="1:27" ht="39" thickBot="1" x14ac:dyDescent="0.3">
      <c r="A14" s="41"/>
      <c r="B14" s="85" t="s">
        <v>49</v>
      </c>
      <c r="C14" s="86" t="s">
        <v>39</v>
      </c>
      <c r="D14" s="87" t="s">
        <v>50</v>
      </c>
      <c r="E14" s="88" t="s">
        <v>40</v>
      </c>
      <c r="F14" s="87" t="s">
        <v>51</v>
      </c>
      <c r="G14" s="88" t="s">
        <v>41</v>
      </c>
      <c r="H14" s="88" t="s">
        <v>1109</v>
      </c>
      <c r="I14" s="88" t="s">
        <v>1108</v>
      </c>
      <c r="J14" s="88" t="s">
        <v>42</v>
      </c>
      <c r="K14" s="88" t="s">
        <v>43</v>
      </c>
      <c r="L14" s="89" t="s">
        <v>3</v>
      </c>
      <c r="M14" s="88" t="s">
        <v>6</v>
      </c>
      <c r="N14" s="88" t="s">
        <v>9</v>
      </c>
      <c r="O14" s="88" t="s">
        <v>15</v>
      </c>
      <c r="P14" s="88" t="s">
        <v>34</v>
      </c>
      <c r="Q14" s="88" t="s">
        <v>18</v>
      </c>
      <c r="R14" s="88" t="s">
        <v>44</v>
      </c>
      <c r="S14" s="89" t="s">
        <v>45</v>
      </c>
      <c r="T14" s="42" t="s">
        <v>46</v>
      </c>
      <c r="U14" s="43" t="s">
        <v>47</v>
      </c>
      <c r="V14" s="41"/>
      <c r="W14" s="41"/>
      <c r="X14" s="41"/>
      <c r="Y14" s="41"/>
      <c r="Z14" s="5"/>
      <c r="AA14" s="5"/>
    </row>
    <row r="15" spans="1:27" ht="16.5" customHeight="1" thickBot="1" x14ac:dyDescent="0.25">
      <c r="B15" s="44" t="str">
        <f>IFERROR('Dados Status Invest STOCKS'!A2,"-")</f>
        <v>A</v>
      </c>
      <c r="C15" s="45">
        <f>IFERROR((Ações!$D15-Ações!$K15)/Ações!$D15,0)</f>
        <v>-9.526315789473685</v>
      </c>
      <c r="D15" s="46">
        <f>(Ações!$O15)/0.06</f>
        <v>13.1214</v>
      </c>
      <c r="E15" s="47">
        <f>IFERROR((Ações!$F15-Ações!$K15)/Ações!$F15,0)</f>
        <v>-2.4426724118115031</v>
      </c>
      <c r="F15" s="46">
        <f>IF(OR(Ações!$N15&lt;0,Ações!$M15&lt;0),"",(22.5*Ações!$M15*Ações!$N15)^0.5)</f>
        <v>40.119995014954824</v>
      </c>
      <c r="G15" s="47">
        <f>IFERROR((Ações!$H15-Ações!$K15)/Ações!$H15,0)</f>
        <v>23.052822587646947</v>
      </c>
      <c r="H15" s="48">
        <f>IFERROR(Ações!$I15/(Ações!$P15-Table_1[[#This Row],[CAGR LUCRO 5A]]),0)</f>
        <v>-6.2631438425196855</v>
      </c>
      <c r="I15" s="48">
        <f>IF(Ações!$S15&lt;0,"",Ações!$O15*(1+Ações!$S15))</f>
        <v>0.95450312159999995</v>
      </c>
      <c r="J15" s="49">
        <f>IFERROR(IF(Ações!$B15="","",(VLOOKUP(Table_1[[#This Row],[AÇÕES]],'Dados Status Invest STOCKS'!A1:AD616,4)/Table_1[[#This Row],[LPA]]))/100,0)</f>
        <v>8.5960099750623437E-2</v>
      </c>
      <c r="K15" s="50">
        <f>IFERROR(IF(Ações!$B15="","",VLOOKUP(Table_1[[#This Row],[AÇÕES]],'Dados Status Invest STOCKS'!A1:AD616,2)),0)</f>
        <v>138.12</v>
      </c>
      <c r="L15" s="51">
        <f>IFERROR(IF(Ações!$B15="","",VLOOKUP(Table_1[[#This Row],[AÇÕES]],'Dados Status Invest STOCKS'!A1:AD616,3)/100),0)</f>
        <v>5.6999999999999993E-3</v>
      </c>
      <c r="M15" s="52">
        <f>IFERROR(IF(Ações!$B15="","",VLOOKUP(Table_1[[#This Row],[AÇÕES]],'Dados Status Invest STOCKS'!A1:AD616,28)),0)</f>
        <v>4.01</v>
      </c>
      <c r="N15" s="52">
        <f>IFERROR(IF(Ações!$B15="","",VLOOKUP(Table_1[[#This Row],[AÇÕES]],'Dados Status Invest STOCKS'!A1:AD616,27)),0)</f>
        <v>17.84</v>
      </c>
      <c r="O15" s="52">
        <f>IFERROR(IF(Ações!$L15="","",Ações!$K15*Ações!$L15),0)</f>
        <v>0.78728399999999998</v>
      </c>
      <c r="P15" s="53">
        <f t="shared" ref="P15:P78" si="0">$U$6</f>
        <v>0.06</v>
      </c>
      <c r="Q15" s="53">
        <f>IFERROR(Ações!$O15/Ações!$M15,0)</f>
        <v>0.19633017456359103</v>
      </c>
      <c r="R15" s="53">
        <f>IFERROR(IF(Ações!$B15="","",VLOOKUP(Table_1[[#This Row],[AÇÕES]],'Dados Status Invest STOCKS'!A1:AD616,18)/100),0)</f>
        <v>0.22450000000000001</v>
      </c>
      <c r="S15" s="51">
        <f>IFERROR(IF(Ações!$B15="","",VLOOKUP(Table_1[[#This Row],[AÇÕES]],'Dados Status Invest STOCKS'!A1:AD616,25)/100),0)</f>
        <v>0.21239999999999998</v>
      </c>
      <c r="T15" s="51">
        <f>(1-Ações!$Q15)*Ações!$R15</f>
        <v>0.18042387581047381</v>
      </c>
      <c r="U15" s="54">
        <f>IF(Ações!$S15=0,Ações!$T15,IF(Ações!$T15=0,Ações!$S15,AVERAGE(Ações!$S15,Ações!$T15)))</f>
        <v>0.19641193790523689</v>
      </c>
      <c r="W15" s="109" t="s">
        <v>52</v>
      </c>
      <c r="X15" s="110"/>
    </row>
    <row r="16" spans="1:27" ht="15.75" thickBot="1" x14ac:dyDescent="0.3">
      <c r="B16" s="44" t="str">
        <f>IFERROR('Dados Status Invest STOCKS'!A3,"-")</f>
        <v>AA</v>
      </c>
      <c r="C16" s="45">
        <f>IFERROR((Ações!$D16-Ações!$K16)/Ações!$D16,0)</f>
        <v>-34.294117647058819</v>
      </c>
      <c r="D16" s="46">
        <f>(Ações!$O16)/0.06</f>
        <v>1.6439000000000004</v>
      </c>
      <c r="E16" s="47">
        <f>IFERROR((Ações!$F16-Ações!$K16)/Ações!$F16,0)</f>
        <v>-0.28512714157229346</v>
      </c>
      <c r="F16" s="46">
        <f>IF(OR(Ações!$N16&lt;0,Ações!$M16&lt;0),"",(22.5*Ações!$M16*Ações!$N16)^0.5)</f>
        <v>45.147283971463885</v>
      </c>
      <c r="G16" s="47">
        <f>IFERROR((Ações!$H16-Ações!$K16)/Ações!$H16,0)</f>
        <v>-34.294117647058819</v>
      </c>
      <c r="H16" s="48">
        <f>IFERROR(Ações!$I16/(Ações!$P16-Table_1[[#This Row],[CAGR LUCRO 5A]]),0)</f>
        <v>1.6439000000000004</v>
      </c>
      <c r="I16" s="48">
        <f>IF(Ações!$S16&lt;0,"",Ações!$O16*(1+Ações!$S16))</f>
        <v>9.8634000000000013E-2</v>
      </c>
      <c r="J16" s="49">
        <f>IFERROR(IF(Ações!$B16="","",(VLOOKUP(Table_1[[#This Row],[AÇÕES]],'Dados Status Invest STOCKS'!A2:AD617,4)/Table_1[[#This Row],[LPA]]))/100,0)</f>
        <v>3.0411899313501141E-2</v>
      </c>
      <c r="K16" s="50">
        <f>IFERROR(IF(Ações!$B16="","",VLOOKUP(Table_1[[#This Row],[AÇÕES]],'Dados Status Invest STOCKS'!A2:AD617,2)),0)</f>
        <v>58.02</v>
      </c>
      <c r="L16" s="51">
        <f>IFERROR(IF(Ações!$B16="","",VLOOKUP(Table_1[[#This Row],[AÇÕES]],'Dados Status Invest STOCKS'!A2:AD617,3)/100),0)</f>
        <v>1.7000000000000001E-3</v>
      </c>
      <c r="M16" s="52">
        <f>IFERROR(IF(Ações!$B16="","",VLOOKUP(Table_1[[#This Row],[AÇÕES]],'Dados Status Invest STOCKS'!A2:AD617,28)),0)</f>
        <v>4.37</v>
      </c>
      <c r="N16" s="52">
        <f>IFERROR(IF(Ações!$B16="","",VLOOKUP(Table_1[[#This Row],[AÇÕES]],'Dados Status Invest STOCKS'!A2:AD617,27)),0)</f>
        <v>20.73</v>
      </c>
      <c r="O16" s="52">
        <f>IFERROR(IF(Ações!$L16="","",Ações!$K16*Ações!$L16),0)</f>
        <v>9.8634000000000013E-2</v>
      </c>
      <c r="P16" s="53">
        <f t="shared" si="0"/>
        <v>0.06</v>
      </c>
      <c r="Q16" s="53">
        <f>IFERROR(Ações!$O16/Ações!$M16,0)</f>
        <v>2.2570709382151031E-2</v>
      </c>
      <c r="R16" s="53">
        <f>IFERROR(IF(Ações!$B16="","",VLOOKUP(Table_1[[#This Row],[AÇÕES]],'Dados Status Invest STOCKS'!A2:AD617,18)/100),0)</f>
        <v>0.2107</v>
      </c>
      <c r="S16" s="51">
        <f>IFERROR(IF(Ações!$B16="","",VLOOKUP(Table_1[[#This Row],[AÇÕES]],'Dados Status Invest STOCKS'!A2:AD617,25)/100),0)</f>
        <v>0</v>
      </c>
      <c r="T16" s="51">
        <f>(1-Ações!$Q16)*Ações!$R16</f>
        <v>0.20594435153318078</v>
      </c>
      <c r="U16" s="54">
        <f>IF(Ações!$S16=0,Ações!$T16,IF(Ações!$T16=0,Ações!$S16,AVERAGE(Ações!$S16,Ações!$T16)))</f>
        <v>0.20594435153318078</v>
      </c>
      <c r="W16" s="55"/>
      <c r="X16" s="55"/>
      <c r="Y16" s="5"/>
      <c r="Z16" s="5"/>
    </row>
    <row r="17" spans="2:26" x14ac:dyDescent="0.2">
      <c r="B17" s="44" t="str">
        <f>IFERROR('Dados Status Invest STOCKS'!A4,"-")</f>
        <v>AACG</v>
      </c>
      <c r="C17" s="45">
        <f>IFERROR((Ações!$D17-Ações!$K17)/Ações!$D17,0)</f>
        <v>0</v>
      </c>
      <c r="D17" s="46">
        <f>(Ações!$O17)/0.06</f>
        <v>0</v>
      </c>
      <c r="E17" s="47">
        <f>IFERROR((Ações!$F17-Ações!$K17)/Ações!$F17,0)</f>
        <v>0</v>
      </c>
      <c r="F17" s="46" t="str">
        <f>IF(OR(Ações!$N17&lt;0,Ações!$M17&lt;0),"",(22.5*Ações!$M17*Ações!$N17)^0.5)</f>
        <v/>
      </c>
      <c r="G17" s="47">
        <f>IFERROR((Ações!$H17-Ações!$K17)/Ações!$H17,0)</f>
        <v>0</v>
      </c>
      <c r="H17" s="48">
        <f>IFERROR(Ações!$I17/(Ações!$P17-Table_1[[#This Row],[CAGR LUCRO 5A]]),0)</f>
        <v>0</v>
      </c>
      <c r="I17" s="48">
        <f>IF(Ações!$S17&lt;0,"",Ações!$O17*(1+Ações!$S17))</f>
        <v>0</v>
      </c>
      <c r="J17" s="49">
        <f>IFERROR(IF(Ações!$B17="","",(VLOOKUP(Table_1[[#This Row],[AÇÕES]],'Dados Status Invest STOCKS'!A3:AD618,4)/Table_1[[#This Row],[LPA]]))/100,0)</f>
        <v>0.29958333333333337</v>
      </c>
      <c r="K17" s="50">
        <f>IFERROR(IF(Ações!$B17="","",VLOOKUP(Table_1[[#This Row],[AÇÕES]],'Dados Status Invest STOCKS'!A3:AD618,2)),0)</f>
        <v>1.7</v>
      </c>
      <c r="L17" s="51">
        <f>IFERROR(IF(Ações!$B17="","",VLOOKUP(Table_1[[#This Row],[AÇÕES]],'Dados Status Invest STOCKS'!A3:AD618,3)/100),0)</f>
        <v>0</v>
      </c>
      <c r="M17" s="52">
        <f>IFERROR(IF(Ações!$B17="","",VLOOKUP(Table_1[[#This Row],[AÇÕES]],'Dados Status Invest STOCKS'!A3:AD618,28)),0)</f>
        <v>-0.24</v>
      </c>
      <c r="N17" s="52">
        <f>IFERROR(IF(Ações!$B17="","",VLOOKUP(Table_1[[#This Row],[AÇÕES]],'Dados Status Invest STOCKS'!A3:AD618,27)),0)</f>
        <v>1.0900000000000001</v>
      </c>
      <c r="O17" s="52">
        <f>IFERROR(IF(Ações!$L17="","",Ações!$K17*Ações!$L17),0)</f>
        <v>0</v>
      </c>
      <c r="P17" s="53">
        <f t="shared" si="0"/>
        <v>0.06</v>
      </c>
      <c r="Q17" s="53">
        <f>IFERROR(Ações!$O17/Ações!$M17,0)</f>
        <v>0</v>
      </c>
      <c r="R17" s="53">
        <f>IFERROR(IF(Ações!$B17="","",VLOOKUP(Table_1[[#This Row],[AÇÕES]],'Dados Status Invest STOCKS'!A3:AD618,18)/100),0)</f>
        <v>-0.21739999999999998</v>
      </c>
      <c r="S17" s="51">
        <f>IFERROR(IF(Ações!$B17="","",VLOOKUP(Table_1[[#This Row],[AÇÕES]],'Dados Status Invest STOCKS'!A3:AD618,25)/100),0)</f>
        <v>0</v>
      </c>
      <c r="T17" s="51">
        <f>(1-Ações!$Q17)*Ações!$R17</f>
        <v>-0.21739999999999998</v>
      </c>
      <c r="U17" s="54">
        <f>IF(Ações!$S17=0,Ações!$T17,IF(Ações!$T17=0,Ações!$S17,AVERAGE(Ações!$S17,Ações!$T17)))</f>
        <v>-0.21739999999999998</v>
      </c>
      <c r="W17" s="56"/>
      <c r="X17" s="57" t="s">
        <v>53</v>
      </c>
    </row>
    <row r="18" spans="2:26" x14ac:dyDescent="0.25">
      <c r="B18" s="44" t="str">
        <f>IFERROR('Dados Status Invest STOCKS'!A5,"-")</f>
        <v>AACQ</v>
      </c>
      <c r="C18" s="45">
        <f>IFERROR((Ações!$D18-Ações!$K18)/Ações!$D18,0)</f>
        <v>0</v>
      </c>
      <c r="D18" s="46">
        <f>(Ações!$O18)/0.06</f>
        <v>0</v>
      </c>
      <c r="E18" s="47">
        <f>IFERROR((Ações!$F18-Ações!$K18)/Ações!$F18,0)</f>
        <v>0</v>
      </c>
      <c r="F18" s="46" t="str">
        <f>IF(OR(Ações!$N18&lt;0,Ações!$M18&lt;0),"",(22.5*Ações!$M18*Ações!$N18)^0.5)</f>
        <v/>
      </c>
      <c r="G18" s="47">
        <f>IFERROR((Ações!$H18-Ações!$K18)/Ações!$H18,0)</f>
        <v>0</v>
      </c>
      <c r="H18" s="48">
        <f>IFERROR(Ações!$I18/(Ações!$P18-Table_1[[#This Row],[CAGR LUCRO 5A]]),0)</f>
        <v>0</v>
      </c>
      <c r="I18" s="48">
        <f>IF(Ações!$S18&lt;0,"",Ações!$O18*(1+Ações!$S18))</f>
        <v>0</v>
      </c>
      <c r="J18" s="49">
        <f>IFERROR(IF(Ações!$B18="","",(VLOOKUP(Table_1[[#This Row],[AÇÕES]],'Dados Status Invest STOCKS'!A4:AD619,4)/Table_1[[#This Row],[LPA]]))/100,0)</f>
        <v>8.4936363636363641</v>
      </c>
      <c r="K18" s="50">
        <f>IFERROR(IF(Ações!$B18="","",VLOOKUP(Table_1[[#This Row],[AÇÕES]],'Dados Status Invest STOCKS'!A4:AD619,2)),0)</f>
        <v>9.99</v>
      </c>
      <c r="L18" s="51">
        <f>IFERROR(IF(Ações!$B18="","",VLOOKUP(Table_1[[#This Row],[AÇÕES]],'Dados Status Invest STOCKS'!A4:AD619,3)/100),0)</f>
        <v>0</v>
      </c>
      <c r="M18" s="52">
        <f>IFERROR(IF(Ações!$B18="","",VLOOKUP(Table_1[[#This Row],[AÇÕES]],'Dados Status Invest STOCKS'!A4:AD619,28)),0)</f>
        <v>-0.11</v>
      </c>
      <c r="N18" s="52">
        <f>IFERROR(IF(Ações!$B18="","",VLOOKUP(Table_1[[#This Row],[AÇÕES]],'Dados Status Invest STOCKS'!A4:AD619,27)),0)</f>
        <v>0.06</v>
      </c>
      <c r="O18" s="52">
        <f>IFERROR(IF(Ações!$L18="","",Ações!$K18*Ações!$L18),0)</f>
        <v>0</v>
      </c>
      <c r="P18" s="53">
        <f t="shared" si="0"/>
        <v>0.06</v>
      </c>
      <c r="Q18" s="53">
        <f>IFERROR(Ações!$O18/Ações!$M18,0)</f>
        <v>0</v>
      </c>
      <c r="R18" s="53">
        <f>IFERROR(IF(Ações!$B18="","",VLOOKUP(Table_1[[#This Row],[AÇÕES]],'Dados Status Invest STOCKS'!A4:AD619,18)/100),0)</f>
        <v>-1.9365999999999999</v>
      </c>
      <c r="S18" s="51">
        <f>IFERROR(IF(Ações!$B18="","",VLOOKUP(Table_1[[#This Row],[AÇÕES]],'Dados Status Invest STOCKS'!A4:AD619,25)/100),0)</f>
        <v>0</v>
      </c>
      <c r="T18" s="51">
        <f>(1-Ações!$Q18)*Ações!$R18</f>
        <v>-1.9365999999999999</v>
      </c>
      <c r="U18" s="54">
        <f>IF(Ações!$S18=0,Ações!$T18,IF(Ações!$T18=0,Ações!$S18,AVERAGE(Ações!$S18,Ações!$T18)))</f>
        <v>-1.9365999999999999</v>
      </c>
      <c r="W18" s="58"/>
      <c r="X18" s="59" t="s">
        <v>54</v>
      </c>
      <c r="Y18" s="5"/>
      <c r="Z18" s="5"/>
    </row>
    <row r="19" spans="2:26" ht="15.75" customHeight="1" x14ac:dyDescent="0.2">
      <c r="B19" s="44" t="str">
        <f>IFERROR('Dados Status Invest STOCKS'!A6,"-")</f>
        <v>AACQU</v>
      </c>
      <c r="C19" s="45">
        <f>IFERROR((Ações!$D19-Ações!$K19)/Ações!$D19,0)</f>
        <v>0</v>
      </c>
      <c r="D19" s="46">
        <f>(Ações!$O19)/0.06</f>
        <v>0</v>
      </c>
      <c r="E19" s="47">
        <f>IFERROR((Ações!$F19-Ações!$K19)/Ações!$F19,0)</f>
        <v>0</v>
      </c>
      <c r="F19" s="46" t="str">
        <f>IF(OR(Ações!$N19&lt;0,Ações!$M19&lt;0),"",(22.5*Ações!$M19*Ações!$N19)^0.5)</f>
        <v/>
      </c>
      <c r="G19" s="47">
        <f>IFERROR((Ações!$H19-Ações!$K19)/Ações!$H19,0)</f>
        <v>0</v>
      </c>
      <c r="H19" s="48">
        <f>IFERROR(Ações!$I19/(Ações!$P19-Table_1[[#This Row],[CAGR LUCRO 5A]]),0)</f>
        <v>0</v>
      </c>
      <c r="I19" s="48">
        <f>IF(Ações!$S19&lt;0,"",Ações!$O19*(1+Ações!$S19))</f>
        <v>0</v>
      </c>
      <c r="J19" s="49">
        <f>IFERROR(IF(Ações!$B19="","",(VLOOKUP(Table_1[[#This Row],[AÇÕES]],'Dados Status Invest STOCKS'!A5:AD620,4)/Table_1[[#This Row],[LPA]]))/100,0)</f>
        <v>9.3954545454545446</v>
      </c>
      <c r="K19" s="50">
        <f>IFERROR(IF(Ações!$B19="","",VLOOKUP(Table_1[[#This Row],[AÇÕES]],'Dados Status Invest STOCKS'!A5:AD620,2)),0)</f>
        <v>11.05</v>
      </c>
      <c r="L19" s="51">
        <f>IFERROR(IF(Ações!$B19="","",VLOOKUP(Table_1[[#This Row],[AÇÕES]],'Dados Status Invest STOCKS'!A5:AD620,3)/100),0)</f>
        <v>0</v>
      </c>
      <c r="M19" s="52">
        <f>IFERROR(IF(Ações!$B19="","",VLOOKUP(Table_1[[#This Row],[AÇÕES]],'Dados Status Invest STOCKS'!A5:AD620,28)),0)</f>
        <v>-0.11</v>
      </c>
      <c r="N19" s="52">
        <f>IFERROR(IF(Ações!$B19="","",VLOOKUP(Table_1[[#This Row],[AÇÕES]],'Dados Status Invest STOCKS'!A5:AD620,27)),0)</f>
        <v>0.06</v>
      </c>
      <c r="O19" s="52">
        <f>IFERROR(IF(Ações!$L19="","",Ações!$K19*Ações!$L19),0)</f>
        <v>0</v>
      </c>
      <c r="P19" s="53">
        <f t="shared" si="0"/>
        <v>0.06</v>
      </c>
      <c r="Q19" s="53">
        <f>IFERROR(Ações!$O19/Ações!$M19,0)</f>
        <v>0</v>
      </c>
      <c r="R19" s="53">
        <f>IFERROR(IF(Ações!$B19="","",VLOOKUP(Table_1[[#This Row],[AÇÕES]],'Dados Status Invest STOCKS'!A5:AD620,18)/100),0)</f>
        <v>-1.9365999999999999</v>
      </c>
      <c r="S19" s="51">
        <f>IFERROR(IF(Ações!$B19="","",VLOOKUP(Table_1[[#This Row],[AÇÕES]],'Dados Status Invest STOCKS'!A5:AD620,25)/100),0)</f>
        <v>0</v>
      </c>
      <c r="T19" s="51">
        <f>(1-Ações!$Q19)*Ações!$R19</f>
        <v>-1.9365999999999999</v>
      </c>
      <c r="U19" s="54">
        <f>IF(Ações!$S19=0,Ações!$T19,IF(Ações!$T19=0,Ações!$S19,AVERAGE(Ações!$S19,Ações!$T19)))</f>
        <v>-1.9365999999999999</v>
      </c>
      <c r="W19" s="60"/>
      <c r="X19" s="59" t="s">
        <v>55</v>
      </c>
    </row>
    <row r="20" spans="2:26" ht="15.75" customHeight="1" thickBot="1" x14ac:dyDescent="0.3">
      <c r="B20" s="44" t="str">
        <f>IFERROR('Dados Status Invest STOCKS'!A7,"-")</f>
        <v>AACQW</v>
      </c>
      <c r="C20" s="45">
        <f>IFERROR((Ações!$D20-Ações!$K20)/Ações!$D20,0)</f>
        <v>0</v>
      </c>
      <c r="D20" s="46">
        <f>(Ações!$O20)/0.06</f>
        <v>0</v>
      </c>
      <c r="E20" s="47">
        <f>IFERROR((Ações!$F20-Ações!$K20)/Ações!$F20,0)</f>
        <v>0</v>
      </c>
      <c r="F20" s="46" t="str">
        <f>IF(OR(Ações!$N20&lt;0,Ações!$M20&lt;0),"",(22.5*Ações!$M20*Ações!$N20)^0.5)</f>
        <v/>
      </c>
      <c r="G20" s="47">
        <f>IFERROR((Ações!$H20-Ações!$K20)/Ações!$H20,0)</f>
        <v>0</v>
      </c>
      <c r="H20" s="48">
        <f>IFERROR(Ações!$I20/(Ações!$P20-Table_1[[#This Row],[CAGR LUCRO 5A]]),0)</f>
        <v>0</v>
      </c>
      <c r="I20" s="48">
        <f>IF(Ações!$S20&lt;0,"",Ações!$O20*(1+Ações!$S20))</f>
        <v>0</v>
      </c>
      <c r="J20" s="49">
        <f>IFERROR(IF(Ações!$B20="","",(VLOOKUP(Table_1[[#This Row],[AÇÕES]],'Dados Status Invest STOCKS'!A6:AD621,4)/Table_1[[#This Row],[LPA]]))/100,0)</f>
        <v>2.1254545454545455</v>
      </c>
      <c r="K20" s="50">
        <f>IFERROR(IF(Ações!$B20="","",VLOOKUP(Table_1[[#This Row],[AÇÕES]],'Dados Status Invest STOCKS'!A6:AD621,2)),0)</f>
        <v>2.5</v>
      </c>
      <c r="L20" s="51">
        <f>IFERROR(IF(Ações!$B20="","",VLOOKUP(Table_1[[#This Row],[AÇÕES]],'Dados Status Invest STOCKS'!A6:AD621,3)/100),0)</f>
        <v>0</v>
      </c>
      <c r="M20" s="52">
        <f>IFERROR(IF(Ações!$B20="","",VLOOKUP(Table_1[[#This Row],[AÇÕES]],'Dados Status Invest STOCKS'!A6:AD621,28)),0)</f>
        <v>-0.11</v>
      </c>
      <c r="N20" s="52">
        <f>IFERROR(IF(Ações!$B20="","",VLOOKUP(Table_1[[#This Row],[AÇÕES]],'Dados Status Invest STOCKS'!A6:AD621,27)),0)</f>
        <v>0.06</v>
      </c>
      <c r="O20" s="52">
        <f>IFERROR(IF(Ações!$L20="","",Ações!$K20*Ações!$L20),0)</f>
        <v>0</v>
      </c>
      <c r="P20" s="53">
        <f t="shared" si="0"/>
        <v>0.06</v>
      </c>
      <c r="Q20" s="53">
        <f>IFERROR(Ações!$O20/Ações!$M20,0)</f>
        <v>0</v>
      </c>
      <c r="R20" s="53">
        <f>IFERROR(IF(Ações!$B20="","",VLOOKUP(Table_1[[#This Row],[AÇÕES]],'Dados Status Invest STOCKS'!A6:AD621,18)/100),0)</f>
        <v>-1.9365999999999999</v>
      </c>
      <c r="S20" s="51">
        <f>IFERROR(IF(Ações!$B20="","",VLOOKUP(Table_1[[#This Row],[AÇÕES]],'Dados Status Invest STOCKS'!A6:AD621,25)/100),0)</f>
        <v>0</v>
      </c>
      <c r="T20" s="51">
        <f>(1-Ações!$Q20)*Ações!$R20</f>
        <v>-1.9365999999999999</v>
      </c>
      <c r="U20" s="54">
        <f>IF(Ações!$S20=0,Ações!$T20,IF(Ações!$T20=0,Ações!$S20,AVERAGE(Ações!$S20,Ações!$T20)))</f>
        <v>-1.9365999999999999</v>
      </c>
      <c r="W20" s="61"/>
      <c r="X20" s="62" t="s">
        <v>56</v>
      </c>
      <c r="Y20" s="5"/>
      <c r="Z20" s="5"/>
    </row>
    <row r="21" spans="2:26" ht="15.75" customHeight="1" x14ac:dyDescent="0.2">
      <c r="B21" s="44" t="str">
        <f>IFERROR('Dados Status Invest STOCKS'!A8,"-")</f>
        <v>AAL</v>
      </c>
      <c r="C21" s="45">
        <f>IFERROR((Ações!$D21-Ações!$K21)/Ações!$D21,0)</f>
        <v>0</v>
      </c>
      <c r="D21" s="46">
        <f>(Ações!$O21)/0.06</f>
        <v>0</v>
      </c>
      <c r="E21" s="47">
        <f>IFERROR((Ações!$F21-Ações!$K21)/Ações!$F21,0)</f>
        <v>0</v>
      </c>
      <c r="F21" s="46" t="str">
        <f>IF(OR(Ações!$N21&lt;0,Ações!$M21&lt;0),"",(22.5*Ações!$M21*Ações!$N21)^0.5)</f>
        <v/>
      </c>
      <c r="G21" s="47">
        <f>IFERROR((Ações!$H21-Ações!$K21)/Ações!$H21,0)</f>
        <v>0</v>
      </c>
      <c r="H21" s="48">
        <f>IFERROR(Ações!$I21/(Ações!$P21-Table_1[[#This Row],[CAGR LUCRO 5A]]),0)</f>
        <v>0</v>
      </c>
      <c r="I21" s="48">
        <f>IF(Ações!$S21&lt;0,"",Ações!$O21*(1+Ações!$S21))</f>
        <v>0</v>
      </c>
      <c r="J21" s="49">
        <f>IFERROR(IF(Ações!$B21="","",(VLOOKUP(Table_1[[#This Row],[AÇÕES]],'Dados Status Invest STOCKS'!A7:AD622,4)/Table_1[[#This Row],[LPA]]))/100,0)</f>
        <v>6.559999999999999E-3</v>
      </c>
      <c r="K21" s="50">
        <f>IFERROR(IF(Ações!$B21="","",VLOOKUP(Table_1[[#This Row],[AÇÕES]],'Dados Status Invest STOCKS'!A7:AD622,2)),0)</f>
        <v>16.41</v>
      </c>
      <c r="L21" s="51">
        <f>IFERROR(IF(Ações!$B21="","",VLOOKUP(Table_1[[#This Row],[AÇÕES]],'Dados Status Invest STOCKS'!A7:AD622,3)/100),0)</f>
        <v>0</v>
      </c>
      <c r="M21" s="52">
        <f>IFERROR(IF(Ações!$B21="","",VLOOKUP(Table_1[[#This Row],[AÇÕES]],'Dados Status Invest STOCKS'!A7:AD622,28)),0)</f>
        <v>-5</v>
      </c>
      <c r="N21" s="52">
        <f>IFERROR(IF(Ações!$B21="","",VLOOKUP(Table_1[[#This Row],[AÇÕES]],'Dados Status Invest STOCKS'!A7:AD622,27)),0)</f>
        <v>-11.49</v>
      </c>
      <c r="O21" s="52">
        <f>IFERROR(IF(Ações!$L21="","",Ações!$K21*Ações!$L21),0)</f>
        <v>0</v>
      </c>
      <c r="P21" s="53">
        <f t="shared" si="0"/>
        <v>0.06</v>
      </c>
      <c r="Q21" s="53">
        <f>IFERROR(Ações!$O21/Ações!$M21,0)</f>
        <v>0</v>
      </c>
      <c r="R21" s="53">
        <f>IFERROR(IF(Ações!$B21="","",VLOOKUP(Table_1[[#This Row],[AÇÕES]],'Dados Status Invest STOCKS'!A7:AD622,18)/100),0)</f>
        <v>-0.4355</v>
      </c>
      <c r="S21" s="51">
        <f>IFERROR(IF(Ações!$B21="","",VLOOKUP(Table_1[[#This Row],[AÇÕES]],'Dados Status Invest STOCKS'!A7:AD622,25)/100),0)</f>
        <v>0</v>
      </c>
      <c r="T21" s="51">
        <f>(1-Ações!$Q21)*Ações!$R21</f>
        <v>-0.4355</v>
      </c>
      <c r="U21" s="54">
        <f>IF(Ações!$S21=0,Ações!$T21,IF(Ações!$T21=0,Ações!$S21,AVERAGE(Ações!$S21,Ações!$T21)))</f>
        <v>-0.4355</v>
      </c>
    </row>
    <row r="22" spans="2:26" ht="15.75" customHeight="1" x14ac:dyDescent="0.2">
      <c r="B22" s="44" t="str">
        <f>IFERROR('Dados Status Invest STOCKS'!A9,"-")</f>
        <v>AAME</v>
      </c>
      <c r="C22" s="45">
        <f>IFERROR((Ações!$D22-Ações!$K22)/Ações!$D22,0)</f>
        <v>-5.8965517241379306</v>
      </c>
      <c r="D22" s="46">
        <f>(Ações!$O22)/0.06</f>
        <v>0.33495000000000003</v>
      </c>
      <c r="E22" s="47">
        <f>IFERROR((Ações!$F22-Ações!$K22)/Ações!$F22,0)</f>
        <v>0.76954524469049146</v>
      </c>
      <c r="F22" s="46">
        <f>IF(OR(Ações!$N22&lt;0,Ações!$M22&lt;0),"",(22.5*Ações!$M22*Ações!$N22)^0.5)</f>
        <v>10.023659511376072</v>
      </c>
      <c r="G22" s="47">
        <f>IFERROR((Ações!$H22-Ações!$K22)/Ações!$H22,0)</f>
        <v>18.463466042800665</v>
      </c>
      <c r="H22" s="48">
        <f>IFERROR(Ações!$I22/(Ações!$P22-Table_1[[#This Row],[CAGR LUCRO 5A]]),0)</f>
        <v>-0.13227614691943129</v>
      </c>
      <c r="I22" s="48">
        <f>IF(Ações!$S22&lt;0,"",Ações!$O22*(1+Ações!$S22))</f>
        <v>2.5119240300000002E-2</v>
      </c>
      <c r="J22" s="49">
        <f>IFERROR(IF(Ações!$B22="","",(VLOOKUP(Table_1[[#This Row],[AÇÕES]],'Dados Status Invest STOCKS'!A8:AD623,4)/Table_1[[#This Row],[LPA]]))/100,0)</f>
        <v>5.4615384615384607E-2</v>
      </c>
      <c r="K22" s="50">
        <f>IFERROR(IF(Ações!$B22="","",VLOOKUP(Table_1[[#This Row],[AÇÕES]],'Dados Status Invest STOCKS'!A8:AD623,2)),0)</f>
        <v>2.31</v>
      </c>
      <c r="L22" s="51">
        <f>IFERROR(IF(Ações!$B22="","",VLOOKUP(Table_1[[#This Row],[AÇÕES]],'Dados Status Invest STOCKS'!A8:AD623,3)/100),0)</f>
        <v>8.6999999999999994E-3</v>
      </c>
      <c r="M22" s="52">
        <f>IFERROR(IF(Ações!$B22="","",VLOOKUP(Table_1[[#This Row],[AÇÕES]],'Dados Status Invest STOCKS'!A8:AD623,28)),0)</f>
        <v>0.65</v>
      </c>
      <c r="N22" s="52">
        <f>IFERROR(IF(Ações!$B22="","",VLOOKUP(Table_1[[#This Row],[AÇÕES]],'Dados Status Invest STOCKS'!A8:AD623,27)),0)</f>
        <v>6.87</v>
      </c>
      <c r="O22" s="52">
        <f>IFERROR(IF(Ações!$L22="","",Ações!$K22*Ações!$L22),0)</f>
        <v>2.0097E-2</v>
      </c>
      <c r="P22" s="53">
        <f t="shared" si="0"/>
        <v>0.06</v>
      </c>
      <c r="Q22" s="53">
        <f>IFERROR(Ações!$O22/Ações!$M22,0)</f>
        <v>3.0918461538461537E-2</v>
      </c>
      <c r="R22" s="53">
        <f>IFERROR(IF(Ações!$B22="","",VLOOKUP(Table_1[[#This Row],[AÇÕES]],'Dados Status Invest STOCKS'!A8:AD623,18)/100),0)</f>
        <v>9.4700000000000006E-2</v>
      </c>
      <c r="S22" s="51">
        <f>IFERROR(IF(Ações!$B22="","",VLOOKUP(Table_1[[#This Row],[AÇÕES]],'Dados Status Invest STOCKS'!A8:AD623,25)/100),0)</f>
        <v>0.24989999999999998</v>
      </c>
      <c r="T22" s="51">
        <f>(1-Ações!$Q22)*Ações!$R22</f>
        <v>9.1772021692307693E-2</v>
      </c>
      <c r="U22" s="54">
        <f>IF(Ações!$S22=0,Ações!$T22,IF(Ações!$T22=0,Ações!$S22,AVERAGE(Ações!$S22,Ações!$T22)))</f>
        <v>0.17083601084615385</v>
      </c>
    </row>
    <row r="23" spans="2:26" ht="15.75" customHeight="1" x14ac:dyDescent="0.2">
      <c r="B23" s="44" t="str">
        <f>IFERROR('Dados Status Invest STOCKS'!A10,"-")</f>
        <v>AAN</v>
      </c>
      <c r="C23" s="45">
        <f>IFERROR((Ações!$D23-Ações!$K23)/Ações!$D23,0)</f>
        <v>-2.3707865168539324</v>
      </c>
      <c r="D23" s="46">
        <f>(Ações!$O23)/0.06</f>
        <v>6.6839000000000004</v>
      </c>
      <c r="E23" s="47">
        <f>IFERROR((Ações!$F23-Ações!$K23)/Ações!$F23,0)</f>
        <v>0.43189142467135239</v>
      </c>
      <c r="F23" s="46">
        <f>IF(OR(Ações!$N23&lt;0,Ações!$M23&lt;0),"",(22.5*Ações!$M23*Ações!$N23)^0.5)</f>
        <v>39.657912199206855</v>
      </c>
      <c r="G23" s="47">
        <f>IFERROR((Ações!$H23-Ações!$K23)/Ações!$H23,0)</f>
        <v>-2.3707865168539324</v>
      </c>
      <c r="H23" s="48">
        <f>IFERROR(Ações!$I23/(Ações!$P23-Table_1[[#This Row],[CAGR LUCRO 5A]]),0)</f>
        <v>6.6839000000000004</v>
      </c>
      <c r="I23" s="48">
        <f>IF(Ações!$S23&lt;0,"",Ações!$O23*(1+Ações!$S23))</f>
        <v>0.401034</v>
      </c>
      <c r="J23" s="49">
        <f>IFERROR(IF(Ações!$B23="","",(VLOOKUP(Table_1[[#This Row],[AÇÕES]],'Dados Status Invest STOCKS'!A9:AD624,4)/Table_1[[#This Row],[LPA]]))/100,0)</f>
        <v>2.5000000000000001E-2</v>
      </c>
      <c r="K23" s="50">
        <f>IFERROR(IF(Ações!$B23="","",VLOOKUP(Table_1[[#This Row],[AÇÕES]],'Dados Status Invest STOCKS'!A9:AD624,2)),0)</f>
        <v>22.53</v>
      </c>
      <c r="L23" s="51">
        <f>IFERROR(IF(Ações!$B23="","",VLOOKUP(Table_1[[#This Row],[AÇÕES]],'Dados Status Invest STOCKS'!A9:AD624,3)/100),0)</f>
        <v>1.78E-2</v>
      </c>
      <c r="M23" s="52">
        <f>IFERROR(IF(Ações!$B23="","",VLOOKUP(Table_1[[#This Row],[AÇÕES]],'Dados Status Invest STOCKS'!A9:AD624,28)),0)</f>
        <v>3</v>
      </c>
      <c r="N23" s="52">
        <f>IFERROR(IF(Ações!$B23="","",VLOOKUP(Table_1[[#This Row],[AÇÕES]],'Dados Status Invest STOCKS'!A9:AD624,27)),0)</f>
        <v>23.3</v>
      </c>
      <c r="O23" s="52">
        <f>IFERROR(IF(Ações!$L23="","",Ações!$K23*Ações!$L23),0)</f>
        <v>0.401034</v>
      </c>
      <c r="P23" s="53">
        <f t="shared" si="0"/>
        <v>0.06</v>
      </c>
      <c r="Q23" s="53">
        <f>IFERROR(Ações!$O23/Ações!$M23,0)</f>
        <v>0.13367799999999999</v>
      </c>
      <c r="R23" s="53">
        <f>IFERROR(IF(Ações!$B23="","",VLOOKUP(Table_1[[#This Row],[AÇÕES]],'Dados Status Invest STOCKS'!A9:AD624,18)/100),0)</f>
        <v>0.12890000000000001</v>
      </c>
      <c r="S23" s="51">
        <f>IFERROR(IF(Ações!$B23="","",VLOOKUP(Table_1[[#This Row],[AÇÕES]],'Dados Status Invest STOCKS'!A9:AD624,25)/100),0)</f>
        <v>0</v>
      </c>
      <c r="T23" s="51">
        <f>(1-Ações!$Q23)*Ações!$R23</f>
        <v>0.11166890580000002</v>
      </c>
      <c r="U23" s="54">
        <f>IF(Ações!$S23=0,Ações!$T23,IF(Ações!$T23=0,Ações!$S23,AVERAGE(Ações!$S23,Ações!$T23)))</f>
        <v>0.11166890580000002</v>
      </c>
    </row>
    <row r="24" spans="2:26" ht="15.75" customHeight="1" x14ac:dyDescent="0.2">
      <c r="B24" s="44" t="str">
        <f>IFERROR('Dados Status Invest STOCKS'!A11,"-")</f>
        <v>AAOI</v>
      </c>
      <c r="C24" s="45">
        <f>IFERROR((Ações!$D24-Ações!$K24)/Ações!$D24,0)</f>
        <v>0</v>
      </c>
      <c r="D24" s="46">
        <f>(Ações!$O24)/0.06</f>
        <v>0</v>
      </c>
      <c r="E24" s="47">
        <f>IFERROR((Ações!$F24-Ações!$K24)/Ações!$F24,0)</f>
        <v>0</v>
      </c>
      <c r="F24" s="46" t="str">
        <f>IF(OR(Ações!$N24&lt;0,Ações!$M24&lt;0),"",(22.5*Ações!$M24*Ações!$N24)^0.5)</f>
        <v/>
      </c>
      <c r="G24" s="47">
        <f>IFERROR((Ações!$H24-Ações!$K24)/Ações!$H24,0)</f>
        <v>0</v>
      </c>
      <c r="H24" s="48">
        <f>IFERROR(Ações!$I24/(Ações!$P24-Table_1[[#This Row],[CAGR LUCRO 5A]]),0)</f>
        <v>0</v>
      </c>
      <c r="I24" s="48">
        <f>IF(Ações!$S24&lt;0,"",Ações!$O24*(1+Ações!$S24))</f>
        <v>0</v>
      </c>
      <c r="J24" s="49">
        <f>IFERROR(IF(Ações!$B24="","",(VLOOKUP(Table_1[[#This Row],[AÇÕES]],'Dados Status Invest STOCKS'!A10:AD625,4)/Table_1[[#This Row],[LPA]]))/100,0)</f>
        <v>1.0670103092783505E-2</v>
      </c>
      <c r="K24" s="50">
        <f>IFERROR(IF(Ações!$B24="","",VLOOKUP(Table_1[[#This Row],[AÇÕES]],'Dados Status Invest STOCKS'!A10:AD625,2)),0)</f>
        <v>4.0199999999999996</v>
      </c>
      <c r="L24" s="51">
        <f>IFERROR(IF(Ações!$B24="","",VLOOKUP(Table_1[[#This Row],[AÇÕES]],'Dados Status Invest STOCKS'!A10:AD625,3)/100),0)</f>
        <v>0</v>
      </c>
      <c r="M24" s="52">
        <f>IFERROR(IF(Ações!$B24="","",VLOOKUP(Table_1[[#This Row],[AÇÕES]],'Dados Status Invest STOCKS'!A10:AD625,28)),0)</f>
        <v>-1.94</v>
      </c>
      <c r="N24" s="52">
        <f>IFERROR(IF(Ações!$B24="","",VLOOKUP(Table_1[[#This Row],[AÇÕES]],'Dados Status Invest STOCKS'!A10:AD625,27)),0)</f>
        <v>9.67</v>
      </c>
      <c r="O24" s="52">
        <f>IFERROR(IF(Ações!$L24="","",Ações!$K24*Ações!$L24),0)</f>
        <v>0</v>
      </c>
      <c r="P24" s="53">
        <f t="shared" si="0"/>
        <v>0.06</v>
      </c>
      <c r="Q24" s="53">
        <f>IFERROR(Ações!$O24/Ações!$M24,0)</f>
        <v>0</v>
      </c>
      <c r="R24" s="53">
        <f>IFERROR(IF(Ações!$B24="","",VLOOKUP(Table_1[[#This Row],[AÇÕES]],'Dados Status Invest STOCKS'!A10:AD625,18)/100),0)</f>
        <v>-0.20100000000000001</v>
      </c>
      <c r="S24" s="51">
        <f>IFERROR(IF(Ações!$B24="","",VLOOKUP(Table_1[[#This Row],[AÇÕES]],'Dados Status Invest STOCKS'!A10:AD625,25)/100),0)</f>
        <v>0</v>
      </c>
      <c r="T24" s="51">
        <f>(1-Ações!$Q24)*Ações!$R24</f>
        <v>-0.20100000000000001</v>
      </c>
      <c r="U24" s="54">
        <f>IF(Ações!$S24=0,Ações!$T24,IF(Ações!$T24=0,Ações!$S24,AVERAGE(Ações!$S24,Ações!$T24)))</f>
        <v>-0.20100000000000001</v>
      </c>
    </row>
    <row r="25" spans="2:26" ht="15.75" customHeight="1" x14ac:dyDescent="0.2">
      <c r="B25" s="44" t="str">
        <f>IFERROR('Dados Status Invest STOCKS'!A12,"-")</f>
        <v>AAON</v>
      </c>
      <c r="C25" s="45">
        <f>IFERROR((Ações!$D25-Ações!$K25)/Ações!$D25,0)</f>
        <v>-9.7142857142857135</v>
      </c>
      <c r="D25" s="46">
        <f>(Ações!$O25)/0.06</f>
        <v>6.2990666666666666</v>
      </c>
      <c r="E25" s="47">
        <f>IFERROR((Ações!$F25-Ações!$K25)/Ações!$F25,0)</f>
        <v>-3.416888600307773</v>
      </c>
      <c r="F25" s="46">
        <f>IF(OR(Ações!$N25&lt;0,Ações!$M25&lt;0),"",(22.5*Ações!$M25*Ações!$N25)^0.5)</f>
        <v>15.279986910989159</v>
      </c>
      <c r="G25" s="47">
        <f>IFERROR((Ações!$H25-Ações!$K25)/Ações!$H25,0)</f>
        <v>9.8997592583107128</v>
      </c>
      <c r="H25" s="48">
        <f>IFERROR(Ações!$I25/(Ações!$P25-Table_1[[#This Row],[CAGR LUCRO 5A]]),0)</f>
        <v>-7.5833511942446021</v>
      </c>
      <c r="I25" s="48">
        <f>IF(Ações!$S25&lt;0,"",Ações!$O25*(1+Ações!$S25))</f>
        <v>0.42163432639999998</v>
      </c>
      <c r="J25" s="49">
        <f>IFERROR(IF(Ações!$B25="","",(VLOOKUP(Table_1[[#This Row],[AÇÕES]],'Dados Status Invest STOCKS'!A11:AD626,4)/Table_1[[#This Row],[LPA]]))/100,0)</f>
        <v>0.3640441176470588</v>
      </c>
      <c r="K25" s="50">
        <f>IFERROR(IF(Ações!$B25="","",VLOOKUP(Table_1[[#This Row],[AÇÕES]],'Dados Status Invest STOCKS'!A11:AD626,2)),0)</f>
        <v>67.489999999999995</v>
      </c>
      <c r="L25" s="51">
        <f>IFERROR(IF(Ações!$B25="","",VLOOKUP(Table_1[[#This Row],[AÇÕES]],'Dados Status Invest STOCKS'!A11:AD626,3)/100),0)</f>
        <v>5.6000000000000008E-3</v>
      </c>
      <c r="M25" s="52">
        <f>IFERROR(IF(Ações!$B25="","",VLOOKUP(Table_1[[#This Row],[AÇÕES]],'Dados Status Invest STOCKS'!A11:AD626,28)),0)</f>
        <v>1.36</v>
      </c>
      <c r="N25" s="52">
        <f>IFERROR(IF(Ações!$B25="","",VLOOKUP(Table_1[[#This Row],[AÇÕES]],'Dados Status Invest STOCKS'!A11:AD626,27)),0)</f>
        <v>7.63</v>
      </c>
      <c r="O25" s="52">
        <f>IFERROR(IF(Ações!$L25="","",Ações!$K25*Ações!$L25),0)</f>
        <v>0.377944</v>
      </c>
      <c r="P25" s="53">
        <f t="shared" si="0"/>
        <v>0.06</v>
      </c>
      <c r="Q25" s="53">
        <f>IFERROR(Ações!$O25/Ações!$M25,0)</f>
        <v>0.27789999999999998</v>
      </c>
      <c r="R25" s="53">
        <f>IFERROR(IF(Ações!$B25="","",VLOOKUP(Table_1[[#This Row],[AÇÕES]],'Dados Status Invest STOCKS'!A11:AD626,18)/100),0)</f>
        <v>0.17850000000000002</v>
      </c>
      <c r="S25" s="51">
        <f>IFERROR(IF(Ações!$B25="","",VLOOKUP(Table_1[[#This Row],[AÇÕES]],'Dados Status Invest STOCKS'!A11:AD626,25)/100),0)</f>
        <v>0.11560000000000001</v>
      </c>
      <c r="T25" s="51">
        <f>(1-Ações!$Q25)*Ações!$R25</f>
        <v>0.12889485000000001</v>
      </c>
      <c r="U25" s="54">
        <f>IF(Ações!$S25=0,Ações!$T25,IF(Ações!$T25=0,Ações!$S25,AVERAGE(Ações!$S25,Ações!$T25)))</f>
        <v>0.12224742500000001</v>
      </c>
      <c r="W25" s="94"/>
    </row>
    <row r="26" spans="2:26" ht="15.75" customHeight="1" x14ac:dyDescent="0.2">
      <c r="B26" s="44" t="str">
        <f>IFERROR('Dados Status Invest STOCKS'!A13,"-")</f>
        <v>AAP</v>
      </c>
      <c r="C26" s="45">
        <f>IFERROR((Ações!$D26-Ações!$K26)/Ações!$D26,0)</f>
        <v>-3.2857142857142856</v>
      </c>
      <c r="D26" s="46">
        <f>(Ações!$O26)/0.06</f>
        <v>54.322333333333333</v>
      </c>
      <c r="E26" s="47">
        <f>IFERROR((Ações!$F26-Ações!$K26)/Ações!$F26,0)</f>
        <v>-1.0687630813933287</v>
      </c>
      <c r="F26" s="46">
        <f>IF(OR(Ações!$N26&lt;0,Ações!$M26&lt;0),"",(22.5*Ações!$M26*Ações!$N26)^0.5)</f>
        <v>112.53584428971953</v>
      </c>
      <c r="G26" s="47">
        <f>IFERROR((Ações!$H26-Ações!$K26)/Ações!$H26,0)</f>
        <v>-2.6699067645308472</v>
      </c>
      <c r="H26" s="48">
        <f>IFERROR(Ações!$I26/(Ações!$P26-Table_1[[#This Row],[CAGR LUCRO 5A]]),0)</f>
        <v>63.437578918918916</v>
      </c>
      <c r="I26" s="48">
        <f>IF(Ações!$S26&lt;0,"",Ações!$O26*(1+Ações!$S26))</f>
        <v>3.2860665879999997</v>
      </c>
      <c r="J26" s="49">
        <f>IFERROR(IF(Ações!$B26="","",(VLOOKUP(Table_1[[#This Row],[AÇÕES]],'Dados Status Invest STOCKS'!A12:AD627,4)/Table_1[[#This Row],[LPA]]))/100,0)</f>
        <v>2.0611476952022575E-2</v>
      </c>
      <c r="K26" s="50">
        <f>IFERROR(IF(Ações!$B26="","",VLOOKUP(Table_1[[#This Row],[AÇÕES]],'Dados Status Invest STOCKS'!A12:AD627,2)),0)</f>
        <v>232.81</v>
      </c>
      <c r="L26" s="51">
        <f>IFERROR(IF(Ações!$B26="","",VLOOKUP(Table_1[[#This Row],[AÇÕES]],'Dados Status Invest STOCKS'!A12:AD627,3)/100),0)</f>
        <v>1.3999999999999999E-2</v>
      </c>
      <c r="M26" s="52">
        <f>IFERROR(IF(Ações!$B26="","",VLOOKUP(Table_1[[#This Row],[AÇÕES]],'Dados Status Invest STOCKS'!A12:AD627,28)),0)</f>
        <v>10.63</v>
      </c>
      <c r="N26" s="52">
        <f>IFERROR(IF(Ações!$B26="","",VLOOKUP(Table_1[[#This Row],[AÇÕES]],'Dados Status Invest STOCKS'!A12:AD627,27)),0)</f>
        <v>52.95</v>
      </c>
      <c r="O26" s="52">
        <f>IFERROR(IF(Ações!$L26="","",Ações!$K26*Ações!$L26),0)</f>
        <v>3.2593399999999999</v>
      </c>
      <c r="P26" s="53">
        <f t="shared" si="0"/>
        <v>0.06</v>
      </c>
      <c r="Q26" s="53">
        <f>IFERROR(Ações!$O26/Ações!$M26,0)</f>
        <v>0.30661712135465657</v>
      </c>
      <c r="R26" s="53">
        <f>IFERROR(IF(Ações!$B26="","",VLOOKUP(Table_1[[#This Row],[AÇÕES]],'Dados Status Invest STOCKS'!A12:AD627,18)/100),0)</f>
        <v>0.20069999999999999</v>
      </c>
      <c r="S26" s="51">
        <f>IFERROR(IF(Ações!$B26="","",VLOOKUP(Table_1[[#This Row],[AÇÕES]],'Dados Status Invest STOCKS'!A12:AD627,25)/100),0)</f>
        <v>8.199999999999999E-3</v>
      </c>
      <c r="T26" s="51">
        <f>(1-Ações!$Q26)*Ações!$R26</f>
        <v>0.13916194374412041</v>
      </c>
      <c r="U26" s="54">
        <f>IF(Ações!$S26=0,Ações!$T26,IF(Ações!$T26=0,Ações!$S26,AVERAGE(Ações!$S26,Ações!$T26)))</f>
        <v>7.3680971872060214E-2</v>
      </c>
    </row>
    <row r="27" spans="2:26" ht="15.75" customHeight="1" x14ac:dyDescent="0.2">
      <c r="B27" s="44" t="str">
        <f>IFERROR('Dados Status Invest STOCKS'!A14,"-")</f>
        <v>AAPL</v>
      </c>
      <c r="C27" s="45">
        <f>IFERROR((Ações!$D27-Ações!$K27)/Ações!$D27,0)</f>
        <v>-10.111111111111109</v>
      </c>
      <c r="D27" s="46">
        <f>(Ações!$O27)/0.06</f>
        <v>14.545800000000002</v>
      </c>
      <c r="E27" s="47">
        <f>IFERROR((Ações!$F27-Ações!$K27)/Ações!$F27,0)</f>
        <v>-6.2291222996090543</v>
      </c>
      <c r="F27" s="46">
        <f>IF(OR(Ações!$N27&lt;0,Ações!$M27&lt;0),"",(22.5*Ações!$M27*Ações!$N27)^0.5)</f>
        <v>22.356794269304352</v>
      </c>
      <c r="G27" s="47">
        <f>IFERROR((Ações!$H27-Ações!$K27)/Ações!$H27,0)</f>
        <v>16.510799934691363</v>
      </c>
      <c r="H27" s="48">
        <f>IFERROR(Ações!$I27/(Ações!$P27-Table_1[[#This Row],[CAGR LUCRO 5A]]),0)</f>
        <v>-10.419836544891645</v>
      </c>
      <c r="I27" s="48">
        <f>IF(Ações!$S27&lt;0,"",Ações!$O27*(1+Ações!$S27))</f>
        <v>1.0096821612000002</v>
      </c>
      <c r="J27" s="49">
        <f>IFERROR(IF(Ações!$B27="","",(VLOOKUP(Table_1[[#This Row],[AÇÕES]],'Dados Status Invest STOCKS'!A13:AD628,4)/Table_1[[#This Row],[LPA]]))/100,0)</f>
        <v>4.8544194107452344E-2</v>
      </c>
      <c r="K27" s="50">
        <f>IFERROR(IF(Ações!$B27="","",VLOOKUP(Table_1[[#This Row],[AÇÕES]],'Dados Status Invest STOCKS'!A13:AD628,2)),0)</f>
        <v>161.62</v>
      </c>
      <c r="L27" s="51">
        <f>IFERROR(IF(Ações!$B27="","",VLOOKUP(Table_1[[#This Row],[AÇÕES]],'Dados Status Invest STOCKS'!A13:AD628,3)/100),0)</f>
        <v>5.4000000000000003E-3</v>
      </c>
      <c r="M27" s="52">
        <f>IFERROR(IF(Ações!$B27="","",VLOOKUP(Table_1[[#This Row],[AÇÕES]],'Dados Status Invest STOCKS'!A13:AD628,28)),0)</f>
        <v>5.77</v>
      </c>
      <c r="N27" s="52">
        <f>IFERROR(IF(Ações!$B27="","",VLOOKUP(Table_1[[#This Row],[AÇÕES]],'Dados Status Invest STOCKS'!A13:AD628,27)),0)</f>
        <v>3.85</v>
      </c>
      <c r="O27" s="52">
        <f>IFERROR(IF(Ações!$L27="","",Ações!$K27*Ações!$L27),0)</f>
        <v>0.87274800000000008</v>
      </c>
      <c r="P27" s="53">
        <f t="shared" si="0"/>
        <v>0.06</v>
      </c>
      <c r="Q27" s="53">
        <f>IFERROR(Ações!$O27/Ações!$M27,0)</f>
        <v>0.15125615251299829</v>
      </c>
      <c r="R27" s="53">
        <f>IFERROR(IF(Ações!$B27="","",VLOOKUP(Table_1[[#This Row],[AÇÕES]],'Dados Status Invest STOCKS'!A13:AD628,18)/100),0)</f>
        <v>1.5006999999999999</v>
      </c>
      <c r="S27" s="51">
        <f>IFERROR(IF(Ações!$B27="","",VLOOKUP(Table_1[[#This Row],[AÇÕES]],'Dados Status Invest STOCKS'!A13:AD628,25)/100),0)</f>
        <v>0.15689999999999998</v>
      </c>
      <c r="T27" s="51">
        <f>(1-Ações!$Q27)*Ações!$R27</f>
        <v>1.2737098919237435</v>
      </c>
      <c r="U27" s="54">
        <f>IF(Ações!$S27=0,Ações!$T27,IF(Ações!$T27=0,Ações!$S27,AVERAGE(Ações!$S27,Ações!$T27)))</f>
        <v>0.71530494596187177</v>
      </c>
    </row>
    <row r="28" spans="2:26" ht="15.75" customHeight="1" x14ac:dyDescent="0.2">
      <c r="B28" s="44" t="str">
        <f>IFERROR('Dados Status Invest STOCKS'!A15,"-")</f>
        <v>AAWW</v>
      </c>
      <c r="C28" s="45">
        <f>IFERROR((Ações!$D28-Ações!$K28)/Ações!$D28,0)</f>
        <v>0</v>
      </c>
      <c r="D28" s="46">
        <f>(Ações!$O28)/0.06</f>
        <v>0</v>
      </c>
      <c r="E28" s="47">
        <f>IFERROR((Ações!$F28-Ações!$K28)/Ações!$F28,0)</f>
        <v>0.57663053053525015</v>
      </c>
      <c r="F28" s="46">
        <f>IF(OR(Ações!$N28&lt;0,Ações!$M28&lt;0),"",(22.5*Ações!$M28*Ações!$N28)^0.5)</f>
        <v>187.25960589513159</v>
      </c>
      <c r="G28" s="47">
        <f>IFERROR((Ações!$H28-Ações!$K28)/Ações!$H28,0)</f>
        <v>0</v>
      </c>
      <c r="H28" s="48">
        <f>IFERROR(Ações!$I28/(Ações!$P28-Table_1[[#This Row],[CAGR LUCRO 5A]]),0)</f>
        <v>0</v>
      </c>
      <c r="I28" s="48">
        <f>IF(Ações!$S28&lt;0,"",Ações!$O28*(1+Ações!$S28))</f>
        <v>0</v>
      </c>
      <c r="J28" s="49">
        <f>IFERROR(IF(Ações!$B28="","",(VLOOKUP(Table_1[[#This Row],[AÇÕES]],'Dados Status Invest STOCKS'!A14:AD629,4)/Table_1[[#This Row],[LPA]]))/100,0)</f>
        <v>2.6682134570765663E-3</v>
      </c>
      <c r="K28" s="50">
        <f>IFERROR(IF(Ações!$B28="","",VLOOKUP(Table_1[[#This Row],[AÇÕES]],'Dados Status Invest STOCKS'!A14:AD629,2)),0)</f>
        <v>79.28</v>
      </c>
      <c r="L28" s="51">
        <f>IFERROR(IF(Ações!$B28="","",VLOOKUP(Table_1[[#This Row],[AÇÕES]],'Dados Status Invest STOCKS'!A14:AD629,3)/100),0)</f>
        <v>0</v>
      </c>
      <c r="M28" s="52">
        <f>IFERROR(IF(Ações!$B28="","",VLOOKUP(Table_1[[#This Row],[AÇÕES]],'Dados Status Invest STOCKS'!A14:AD629,28)),0)</f>
        <v>17.239999999999998</v>
      </c>
      <c r="N28" s="52">
        <f>IFERROR(IF(Ações!$B28="","",VLOOKUP(Table_1[[#This Row],[AÇÕES]],'Dados Status Invest STOCKS'!A14:AD629,27)),0)</f>
        <v>90.4</v>
      </c>
      <c r="O28" s="52">
        <f>IFERROR(IF(Ações!$L28="","",Ações!$K28*Ações!$L28),0)</f>
        <v>0</v>
      </c>
      <c r="P28" s="53">
        <f t="shared" si="0"/>
        <v>0.06</v>
      </c>
      <c r="Q28" s="53">
        <f>IFERROR(Ações!$O28/Ações!$M28,0)</f>
        <v>0</v>
      </c>
      <c r="R28" s="53">
        <f>IFERROR(IF(Ações!$B28="","",VLOOKUP(Table_1[[#This Row],[AÇÕES]],'Dados Status Invest STOCKS'!A14:AD629,18)/100),0)</f>
        <v>0.19070000000000001</v>
      </c>
      <c r="S28" s="51">
        <f>IFERROR(IF(Ações!$B28="","",VLOOKUP(Table_1[[#This Row],[AÇÕES]],'Dados Status Invest STOCKS'!A14:AD629,25)/100),0)</f>
        <v>1.1819</v>
      </c>
      <c r="T28" s="51">
        <f>(1-Ações!$Q28)*Ações!$R28</f>
        <v>0.19070000000000001</v>
      </c>
      <c r="U28" s="54">
        <f>IF(Ações!$S28=0,Ações!$T28,IF(Ações!$T28=0,Ações!$S28,AVERAGE(Ações!$S28,Ações!$T28)))</f>
        <v>0.68630000000000002</v>
      </c>
    </row>
    <row r="29" spans="2:26" ht="15.75" customHeight="1" x14ac:dyDescent="0.2">
      <c r="B29" s="44" t="str">
        <f>IFERROR('Dados Status Invest STOCKS'!A16,"-")</f>
        <v>AB</v>
      </c>
      <c r="C29" s="45">
        <f>IFERROR((Ações!$D29-Ações!$K29)/Ações!$D29,0)</f>
        <v>0.23371647509578544</v>
      </c>
      <c r="D29" s="46">
        <f>(Ações!$O29)/0.06</f>
        <v>59.65155</v>
      </c>
      <c r="E29" s="47">
        <f>IFERROR((Ações!$F29-Ações!$K29)/Ações!$F29,0)</f>
        <v>0</v>
      </c>
      <c r="F29" s="46">
        <f>IF(OR(Ações!$N29&lt;0,Ações!$M29&lt;0),"",(22.5*Ações!$M29*Ações!$N29)^0.5)</f>
        <v>0</v>
      </c>
      <c r="G29" s="47">
        <f>IFERROR((Ações!$H29-Ações!$K29)/Ações!$H29,0)</f>
        <v>1.2942717069524634</v>
      </c>
      <c r="H29" s="48">
        <f>IFERROR(Ações!$I29/(Ações!$P29-Table_1[[#This Row],[CAGR LUCRO 5A]]),0)</f>
        <v>-155.33263619999994</v>
      </c>
      <c r="I29" s="48">
        <f>IF(Ações!$S29&lt;0,"",Ações!$O29*(1+Ações!$S29))</f>
        <v>3.8833159049999999</v>
      </c>
      <c r="J29" s="49">
        <f>IFERROR(IF(Ações!$B29="","",(VLOOKUP(Table_1[[#This Row],[AÇÕES]],'Dados Status Invest STOCKS'!A15:AD630,4)/Table_1[[#This Row],[LPA]]))/100,0)</f>
        <v>3.5642458100558654E-2</v>
      </c>
      <c r="K29" s="50">
        <f>IFERROR(IF(Ações!$B29="","",VLOOKUP(Table_1[[#This Row],[AÇÕES]],'Dados Status Invest STOCKS'!A15:AD630,2)),0)</f>
        <v>45.71</v>
      </c>
      <c r="L29" s="51">
        <f>IFERROR(IF(Ações!$B29="","",VLOOKUP(Table_1[[#This Row],[AÇÕES]],'Dados Status Invest STOCKS'!A15:AD630,3)/100),0)</f>
        <v>7.8299999999999995E-2</v>
      </c>
      <c r="M29" s="52">
        <f>IFERROR(IF(Ações!$B29="","",VLOOKUP(Table_1[[#This Row],[AÇÕES]],'Dados Status Invest STOCKS'!A15:AD630,28)),0)</f>
        <v>3.58</v>
      </c>
      <c r="N29" s="52">
        <f>IFERROR(IF(Ações!$B29="","",VLOOKUP(Table_1[[#This Row],[AÇÕES]],'Dados Status Invest STOCKS'!A15:AD630,27)),0)</f>
        <v>0</v>
      </c>
      <c r="O29" s="52">
        <f>IFERROR(IF(Ações!$L29="","",Ações!$K29*Ações!$L29),0)</f>
        <v>3.5790929999999999</v>
      </c>
      <c r="P29" s="53">
        <f t="shared" si="0"/>
        <v>0.06</v>
      </c>
      <c r="Q29" s="53">
        <f>IFERROR(Ações!$O29/Ações!$M29,0)</f>
        <v>0.99974664804469271</v>
      </c>
      <c r="R29" s="53">
        <f>IFERROR(IF(Ações!$B29="","",VLOOKUP(Table_1[[#This Row],[AÇÕES]],'Dados Status Invest STOCKS'!A15:AD630,18)/100),0)</f>
        <v>0</v>
      </c>
      <c r="S29" s="51">
        <f>IFERROR(IF(Ações!$B29="","",VLOOKUP(Table_1[[#This Row],[AÇÕES]],'Dados Status Invest STOCKS'!A15:AD630,25)/100),0)</f>
        <v>8.5000000000000006E-2</v>
      </c>
      <c r="T29" s="51">
        <f>(1-Ações!$Q29)*Ações!$R29</f>
        <v>0</v>
      </c>
      <c r="U29" s="54">
        <f>IF(Ações!$S29=0,Ações!$T29,IF(Ações!$T29=0,Ações!$S29,AVERAGE(Ações!$S29,Ações!$T29)))</f>
        <v>8.5000000000000006E-2</v>
      </c>
    </row>
    <row r="30" spans="2:26" ht="15.75" customHeight="1" x14ac:dyDescent="0.2">
      <c r="B30" s="44" t="str">
        <f>IFERROR('Dados Status Invest STOCKS'!A17,"-")</f>
        <v>ABB</v>
      </c>
      <c r="C30" s="45">
        <f>IFERROR((Ações!$D30-Ações!$K30)/Ações!$D30,0)</f>
        <v>-3.0540540540540535</v>
      </c>
      <c r="D30" s="46">
        <f>(Ações!$O30)/0.06</f>
        <v>8.8084666666666678</v>
      </c>
      <c r="E30" s="47">
        <f>IFERROR((Ações!$F30-Ações!$K30)/Ações!$F30,0)</f>
        <v>-1.9291556866238493</v>
      </c>
      <c r="F30" s="46">
        <f>IF(OR(Ações!$N30&lt;0,Ações!$M30&lt;0),"",(22.5*Ações!$M30*Ações!$N30)^0.5)</f>
        <v>12.19122635340678</v>
      </c>
      <c r="G30" s="47">
        <f>IFERROR((Ações!$H30-Ações!$K30)/Ações!$H30,0)</f>
        <v>9.6827351893536235</v>
      </c>
      <c r="H30" s="48">
        <f>IFERROR(Ações!$I30/(Ações!$P30-Table_1[[#This Row],[CAGR LUCRO 5A]]),0)</f>
        <v>-4.1127593115802945</v>
      </c>
      <c r="I30" s="48">
        <f>IF(Ações!$S30&lt;0,"",Ações!$O30*(1+Ações!$S30))</f>
        <v>0.64282428040000006</v>
      </c>
      <c r="J30" s="49">
        <f>IFERROR(IF(Ações!$B30="","",(VLOOKUP(Table_1[[#This Row],[AÇÕES]],'Dados Status Invest STOCKS'!A16:AD631,4)/Table_1[[#This Row],[LPA]]))/100,0)</f>
        <v>0.42336956521739133</v>
      </c>
      <c r="K30" s="50">
        <f>IFERROR(IF(Ações!$B30="","",VLOOKUP(Table_1[[#This Row],[AÇÕES]],'Dados Status Invest STOCKS'!A16:AD631,2)),0)</f>
        <v>35.71</v>
      </c>
      <c r="L30" s="51">
        <f>IFERROR(IF(Ações!$B30="","",VLOOKUP(Table_1[[#This Row],[AÇÕES]],'Dados Status Invest STOCKS'!A16:AD631,3)/100),0)</f>
        <v>1.4800000000000001E-2</v>
      </c>
      <c r="M30" s="52">
        <f>IFERROR(IF(Ações!$B30="","",VLOOKUP(Table_1[[#This Row],[AÇÕES]],'Dados Status Invest STOCKS'!A16:AD631,28)),0)</f>
        <v>0.92</v>
      </c>
      <c r="N30" s="52">
        <f>IFERROR(IF(Ações!$B30="","",VLOOKUP(Table_1[[#This Row],[AÇÕES]],'Dados Status Invest STOCKS'!A16:AD631,27)),0)</f>
        <v>7.18</v>
      </c>
      <c r="O30" s="52">
        <f>IFERROR(IF(Ações!$L30="","",Ações!$K30*Ações!$L30),0)</f>
        <v>0.52850800000000009</v>
      </c>
      <c r="P30" s="53">
        <f t="shared" si="0"/>
        <v>0.06</v>
      </c>
      <c r="Q30" s="53">
        <f>IFERROR(Ações!$O30/Ações!$M30,0)</f>
        <v>0.57446521739130441</v>
      </c>
      <c r="R30" s="53">
        <f>IFERROR(IF(Ações!$B30="","",VLOOKUP(Table_1[[#This Row],[AÇÕES]],'Dados Status Invest STOCKS'!A16:AD631,18)/100),0)</f>
        <v>0.12770000000000001</v>
      </c>
      <c r="S30" s="51">
        <f>IFERROR(IF(Ações!$B30="","",VLOOKUP(Table_1[[#This Row],[AÇÕES]],'Dados Status Invest STOCKS'!A16:AD631,25)/100),0)</f>
        <v>0.21629999999999999</v>
      </c>
      <c r="T30" s="51">
        <f>(1-Ações!$Q30)*Ações!$R30</f>
        <v>5.434079173913043E-2</v>
      </c>
      <c r="U30" s="54">
        <f>IF(Ações!$S30=0,Ações!$T30,IF(Ações!$T30=0,Ações!$S30,AVERAGE(Ações!$S30,Ações!$T30)))</f>
        <v>0.13532039586956521</v>
      </c>
    </row>
    <row r="31" spans="2:26" ht="15.75" customHeight="1" x14ac:dyDescent="0.2">
      <c r="B31" s="44" t="str">
        <f>IFERROR('Dados Status Invest STOCKS'!A18,"-")</f>
        <v>ABBV</v>
      </c>
      <c r="C31" s="45">
        <f>IFERROR((Ações!$D31-Ações!$K31)/Ações!$D31,0)</f>
        <v>-0.49253731343283597</v>
      </c>
      <c r="D31" s="46">
        <f>(Ações!$O31)/0.06</f>
        <v>88.547199999999989</v>
      </c>
      <c r="E31" s="47">
        <f>IFERROR((Ações!$F31-Ações!$K31)/Ações!$F31,0)</f>
        <v>-3.8774136184618921</v>
      </c>
      <c r="F31" s="46">
        <f>IF(OR(Ações!$N31&lt;0,Ações!$M31&lt;0),"",(22.5*Ações!$M31*Ações!$N31)^0.5)</f>
        <v>27.096328164531815</v>
      </c>
      <c r="G31" s="47">
        <f>IFERROR((Ações!$H31-Ações!$K31)/Ações!$H31,0)</f>
        <v>0</v>
      </c>
      <c r="H31" s="48">
        <f>IFERROR(Ações!$I31/(Ações!$P31-Table_1[[#This Row],[CAGR LUCRO 5A]]),0)</f>
        <v>0</v>
      </c>
      <c r="I31" s="48" t="str">
        <f>IF(Ações!$S31&lt;0,"",Ações!$O31*(1+Ações!$S31))</f>
        <v/>
      </c>
      <c r="J31" s="49">
        <f>IFERROR(IF(Ações!$B31="","",(VLOOKUP(Table_1[[#This Row],[AÇÕES]],'Dados Status Invest STOCKS'!A17:AD632,4)/Table_1[[#This Row],[LPA]]))/100,0)</f>
        <v>7.2793427230046961E-2</v>
      </c>
      <c r="K31" s="50">
        <f>IFERROR(IF(Ações!$B31="","",VLOOKUP(Table_1[[#This Row],[AÇÕES]],'Dados Status Invest STOCKS'!A17:AD632,2)),0)</f>
        <v>132.16</v>
      </c>
      <c r="L31" s="51">
        <f>IFERROR(IF(Ações!$B31="","",VLOOKUP(Table_1[[#This Row],[AÇÕES]],'Dados Status Invest STOCKS'!A17:AD632,3)/100),0)</f>
        <v>4.0199999999999993E-2</v>
      </c>
      <c r="M31" s="52">
        <f>IFERROR(IF(Ações!$B31="","",VLOOKUP(Table_1[[#This Row],[AÇÕES]],'Dados Status Invest STOCKS'!A17:AD632,28)),0)</f>
        <v>4.26</v>
      </c>
      <c r="N31" s="52">
        <f>IFERROR(IF(Ações!$B31="","",VLOOKUP(Table_1[[#This Row],[AÇÕES]],'Dados Status Invest STOCKS'!A17:AD632,27)),0)</f>
        <v>7.66</v>
      </c>
      <c r="O31" s="52">
        <f>IFERROR(IF(Ações!$L31="","",Ações!$K31*Ações!$L31),0)</f>
        <v>5.3128319999999993</v>
      </c>
      <c r="P31" s="53">
        <f t="shared" si="0"/>
        <v>0.06</v>
      </c>
      <c r="Q31" s="53">
        <f>IFERROR(Ações!$O31/Ações!$M31,0)</f>
        <v>1.2471436619718308</v>
      </c>
      <c r="R31" s="53">
        <f>IFERROR(IF(Ações!$B31="","",VLOOKUP(Table_1[[#This Row],[AÇÕES]],'Dados Status Invest STOCKS'!A17:AD632,18)/100),0)</f>
        <v>0.55600000000000005</v>
      </c>
      <c r="S31" s="51">
        <f>IFERROR(IF(Ações!$B31="","",VLOOKUP(Table_1[[#This Row],[AÇÕES]],'Dados Status Invest STOCKS'!A17:AD632,25)/100),0)</f>
        <v>-2.1400000000000002E-2</v>
      </c>
      <c r="T31" s="51">
        <f>(1-Ações!$Q31)*Ações!$R31</f>
        <v>-0.13741187605633792</v>
      </c>
      <c r="U31" s="54">
        <f>IF(Ações!$S31=0,Ações!$T31,IF(Ações!$T31=0,Ações!$S31,AVERAGE(Ações!$S31,Ações!$T31)))</f>
        <v>-7.9405938028168963E-2</v>
      </c>
    </row>
    <row r="32" spans="2:26" ht="15.75" customHeight="1" x14ac:dyDescent="0.2">
      <c r="B32" s="44" t="str">
        <f>IFERROR('Dados Status Invest STOCKS'!A19,"-")</f>
        <v>ABC</v>
      </c>
      <c r="C32" s="45">
        <f>IFERROR((Ações!$D32-Ações!$K32)/Ações!$D32,0)</f>
        <v>-3.4444444444444433</v>
      </c>
      <c r="D32" s="46">
        <f>(Ações!$O32)/0.06</f>
        <v>29.59875000000001</v>
      </c>
      <c r="E32" s="47">
        <f>IFERROR((Ações!$F32-Ações!$K32)/Ações!$F32,0)</f>
        <v>-8.8557991539945551</v>
      </c>
      <c r="F32" s="46">
        <f>IF(OR(Ações!$N32&lt;0,Ações!$M32&lt;0),"",(22.5*Ações!$M32*Ações!$N32)^0.5)</f>
        <v>13.347471670694791</v>
      </c>
      <c r="G32" s="47">
        <f>IFERROR((Ações!$H32-Ações!$K32)/Ações!$H32,0)</f>
        <v>-2.2688322680442452</v>
      </c>
      <c r="H32" s="48">
        <f>IFERROR(Ações!$I32/(Ações!$P32-Table_1[[#This Row],[CAGR LUCRO 5A]]),0)</f>
        <v>40.243729017857156</v>
      </c>
      <c r="I32" s="48">
        <f>IF(Ações!$S32&lt;0,"",Ações!$O32*(1+Ações!$S32))</f>
        <v>1.8029190600000007</v>
      </c>
      <c r="J32" s="49">
        <f>IFERROR(IF(Ações!$B32="","",(VLOOKUP(Table_1[[#This Row],[AÇÕES]],'Dados Status Invest STOCKS'!A18:AD633,4)/Table_1[[#This Row],[LPA]]))/100,0)</f>
        <v>2.4027027027027029E-2</v>
      </c>
      <c r="K32" s="50">
        <f>IFERROR(IF(Ações!$B32="","",VLOOKUP(Table_1[[#This Row],[AÇÕES]],'Dados Status Invest STOCKS'!A18:AD633,2)),0)</f>
        <v>131.55000000000001</v>
      </c>
      <c r="L32" s="51">
        <f>IFERROR(IF(Ações!$B32="","",VLOOKUP(Table_1[[#This Row],[AÇÕES]],'Dados Status Invest STOCKS'!A18:AD633,3)/100),0)</f>
        <v>1.3500000000000002E-2</v>
      </c>
      <c r="M32" s="52">
        <f>IFERROR(IF(Ações!$B32="","",VLOOKUP(Table_1[[#This Row],[AÇÕES]],'Dados Status Invest STOCKS'!A18:AD633,28)),0)</f>
        <v>7.4</v>
      </c>
      <c r="N32" s="52">
        <f>IFERROR(IF(Ações!$B32="","",VLOOKUP(Table_1[[#This Row],[AÇÕES]],'Dados Status Invest STOCKS'!A18:AD633,27)),0)</f>
        <v>1.07</v>
      </c>
      <c r="O32" s="52">
        <f>IFERROR(IF(Ações!$L32="","",Ações!$K32*Ações!$L32),0)</f>
        <v>1.7759250000000004</v>
      </c>
      <c r="P32" s="53">
        <f t="shared" si="0"/>
        <v>0.06</v>
      </c>
      <c r="Q32" s="53">
        <f>IFERROR(Ações!$O32/Ações!$M32,0)</f>
        <v>0.2399898648648649</v>
      </c>
      <c r="R32" s="53">
        <f>IFERROR(IF(Ações!$B32="","",VLOOKUP(Table_1[[#This Row],[AÇÕES]],'Dados Status Invest STOCKS'!A18:AD633,18)/100),0)</f>
        <v>6.8946000000000005</v>
      </c>
      <c r="S32" s="51">
        <f>IFERROR(IF(Ações!$B32="","",VLOOKUP(Table_1[[#This Row],[AÇÕES]],'Dados Status Invest STOCKS'!A18:AD633,25)/100),0)</f>
        <v>1.52E-2</v>
      </c>
      <c r="T32" s="51">
        <f>(1-Ações!$Q32)*Ações!$R32</f>
        <v>5.2399658777027032</v>
      </c>
      <c r="U32" s="54">
        <f>IF(Ações!$S32=0,Ações!$T32,IF(Ações!$T32=0,Ações!$S32,AVERAGE(Ações!$S32,Ações!$T32)))</f>
        <v>2.6275829388513516</v>
      </c>
    </row>
    <row r="33" spans="2:21" ht="15.75" customHeight="1" x14ac:dyDescent="0.2">
      <c r="B33" s="44" t="str">
        <f>IFERROR('Dados Status Invest STOCKS'!A20,"-")</f>
        <v>ABCB</v>
      </c>
      <c r="C33" s="45">
        <f>IFERROR((Ações!$D33-Ações!$K33)/Ações!$D33,0)</f>
        <v>-4.1724137931034493</v>
      </c>
      <c r="D33" s="46">
        <f>(Ações!$O33)/0.06</f>
        <v>9.9624666666666659</v>
      </c>
      <c r="E33" s="47">
        <f>IFERROR((Ações!$F33-Ações!$K33)/Ações!$F33,0)</f>
        <v>0.28812564708289073</v>
      </c>
      <c r="F33" s="46">
        <f>IF(OR(Ações!$N33&lt;0,Ações!$M33&lt;0),"",(22.5*Ações!$M33*Ações!$N33)^0.5)</f>
        <v>72.386369573283616</v>
      </c>
      <c r="G33" s="47">
        <f>IFERROR((Ações!$H33-Ações!$K33)/Ações!$H33,0)</f>
        <v>24.195373765330828</v>
      </c>
      <c r="H33" s="48">
        <f>IFERROR(Ações!$I33/(Ações!$P33-Table_1[[#This Row],[CAGR LUCRO 5A]]),0)</f>
        <v>-2.2215636842644795</v>
      </c>
      <c r="I33" s="48">
        <f>IF(Ações!$S33&lt;0,"",Ações!$O33*(1+Ações!$S33))</f>
        <v>0.86685414960000007</v>
      </c>
      <c r="J33" s="49">
        <f>IFERROR(IF(Ações!$B33="","",(VLOOKUP(Table_1[[#This Row],[AÇÕES]],'Dados Status Invest STOCKS'!A19:AD634,4)/Table_1[[#This Row],[LPA]]))/100,0)</f>
        <v>1.6493738819320217E-2</v>
      </c>
      <c r="K33" s="50">
        <f>IFERROR(IF(Ações!$B33="","",VLOOKUP(Table_1[[#This Row],[AÇÕES]],'Dados Status Invest STOCKS'!A19:AD634,2)),0)</f>
        <v>51.53</v>
      </c>
      <c r="L33" s="51">
        <f>IFERROR(IF(Ações!$B33="","",VLOOKUP(Table_1[[#This Row],[AÇÕES]],'Dados Status Invest STOCKS'!A19:AD634,3)/100),0)</f>
        <v>1.1599999999999999E-2</v>
      </c>
      <c r="M33" s="52">
        <f>IFERROR(IF(Ações!$B33="","",VLOOKUP(Table_1[[#This Row],[AÇÕES]],'Dados Status Invest STOCKS'!A19:AD634,28)),0)</f>
        <v>5.59</v>
      </c>
      <c r="N33" s="52">
        <f>IFERROR(IF(Ações!$B33="","",VLOOKUP(Table_1[[#This Row],[AÇÕES]],'Dados Status Invest STOCKS'!A19:AD634,27)),0)</f>
        <v>41.66</v>
      </c>
      <c r="O33" s="52">
        <f>IFERROR(IF(Ações!$L33="","",Ações!$K33*Ações!$L33),0)</f>
        <v>0.59774799999999995</v>
      </c>
      <c r="P33" s="53">
        <f t="shared" si="0"/>
        <v>0.06</v>
      </c>
      <c r="Q33" s="53">
        <f>IFERROR(Ações!$O33/Ações!$M33,0)</f>
        <v>0.10693166368515206</v>
      </c>
      <c r="R33" s="53">
        <f>IFERROR(IF(Ações!$B33="","",VLOOKUP(Table_1[[#This Row],[AÇÕES]],'Dados Status Invest STOCKS'!A19:AD634,18)/100),0)</f>
        <v>0.13419999999999999</v>
      </c>
      <c r="S33" s="51">
        <f>IFERROR(IF(Ações!$B33="","",VLOOKUP(Table_1[[#This Row],[AÇÕES]],'Dados Status Invest STOCKS'!A19:AD634,25)/100),0)</f>
        <v>0.45020000000000004</v>
      </c>
      <c r="T33" s="51">
        <f>(1-Ações!$Q33)*Ações!$R33</f>
        <v>0.11984977073345258</v>
      </c>
      <c r="U33" s="54">
        <f>IF(Ações!$S33=0,Ações!$T33,IF(Ações!$T33=0,Ações!$S33,AVERAGE(Ações!$S33,Ações!$T33)))</f>
        <v>0.28502488536672632</v>
      </c>
    </row>
    <row r="34" spans="2:21" ht="15.75" customHeight="1" x14ac:dyDescent="0.2">
      <c r="B34" s="44" t="str">
        <f>IFERROR('Dados Status Invest STOCKS'!A21,"-")</f>
        <v>ABCL</v>
      </c>
      <c r="C34" s="45">
        <f>IFERROR((Ações!$D34-Ações!$K34)/Ações!$D34,0)</f>
        <v>0</v>
      </c>
      <c r="D34" s="46">
        <f>(Ações!$O34)/0.06</f>
        <v>0</v>
      </c>
      <c r="E34" s="47">
        <f>IFERROR((Ações!$F34-Ações!$K34)/Ações!$F34,0)</f>
        <v>-0.13307610785240276</v>
      </c>
      <c r="F34" s="46">
        <f>IF(OR(Ações!$N34&lt;0,Ações!$M34&lt;0),"",(22.5*Ações!$M34*Ações!$N34)^0.5)</f>
        <v>7.5634813412872255</v>
      </c>
      <c r="G34" s="47">
        <f>IFERROR((Ações!$H34-Ações!$K34)/Ações!$H34,0)</f>
        <v>0</v>
      </c>
      <c r="H34" s="48">
        <f>IFERROR(Ações!$I34/(Ações!$P34-Table_1[[#This Row],[CAGR LUCRO 5A]]),0)</f>
        <v>0</v>
      </c>
      <c r="I34" s="48">
        <f>IF(Ações!$S34&lt;0,"",Ações!$O34*(1+Ações!$S34))</f>
        <v>0</v>
      </c>
      <c r="J34" s="49">
        <f>IFERROR(IF(Ações!$B34="","",(VLOOKUP(Table_1[[#This Row],[AÇÕES]],'Dados Status Invest STOCKS'!A20:AD635,4)/Table_1[[#This Row],[LPA]]))/100,0)</f>
        <v>0.15280000000000002</v>
      </c>
      <c r="K34" s="50">
        <f>IFERROR(IF(Ações!$B34="","",VLOOKUP(Table_1[[#This Row],[AÇÕES]],'Dados Status Invest STOCKS'!A20:AD635,2)),0)</f>
        <v>8.57</v>
      </c>
      <c r="L34" s="51">
        <f>IFERROR(IF(Ações!$B34="","",VLOOKUP(Table_1[[#This Row],[AÇÕES]],'Dados Status Invest STOCKS'!A20:AD635,3)/100),0)</f>
        <v>0</v>
      </c>
      <c r="M34" s="52">
        <f>IFERROR(IF(Ações!$B34="","",VLOOKUP(Table_1[[#This Row],[AÇÕES]],'Dados Status Invest STOCKS'!A20:AD635,28)),0)</f>
        <v>0.75</v>
      </c>
      <c r="N34" s="52">
        <f>IFERROR(IF(Ações!$B34="","",VLOOKUP(Table_1[[#This Row],[AÇÕES]],'Dados Status Invest STOCKS'!A20:AD635,27)),0)</f>
        <v>3.39</v>
      </c>
      <c r="O34" s="52">
        <f>IFERROR(IF(Ações!$L34="","",Ações!$K34*Ações!$L34),0)</f>
        <v>0</v>
      </c>
      <c r="P34" s="53">
        <f t="shared" si="0"/>
        <v>0.06</v>
      </c>
      <c r="Q34" s="53">
        <f>IFERROR(Ações!$O34/Ações!$M34,0)</f>
        <v>0</v>
      </c>
      <c r="R34" s="53">
        <f>IFERROR(IF(Ações!$B34="","",VLOOKUP(Table_1[[#This Row],[AÇÕES]],'Dados Status Invest STOCKS'!A20:AD635,18)/100),0)</f>
        <v>0.2208</v>
      </c>
      <c r="S34" s="51">
        <f>IFERROR(IF(Ações!$B34="","",VLOOKUP(Table_1[[#This Row],[AÇÕES]],'Dados Status Invest STOCKS'!A20:AD635,25)/100),0)</f>
        <v>0</v>
      </c>
      <c r="T34" s="51">
        <f>(1-Ações!$Q34)*Ações!$R34</f>
        <v>0.2208</v>
      </c>
      <c r="U34" s="54">
        <f>IF(Ações!$S34=0,Ações!$T34,IF(Ações!$T34=0,Ações!$S34,AVERAGE(Ações!$S34,Ações!$T34)))</f>
        <v>0.2208</v>
      </c>
    </row>
    <row r="35" spans="2:21" ht="15.75" customHeight="1" x14ac:dyDescent="0.2">
      <c r="B35" s="44" t="str">
        <f>IFERROR('Dados Status Invest STOCKS'!A22,"-")</f>
        <v>ABEO</v>
      </c>
      <c r="C35" s="45">
        <f>IFERROR((Ações!$D35-Ações!$K35)/Ações!$D35,0)</f>
        <v>0</v>
      </c>
      <c r="D35" s="46">
        <f>(Ações!$O35)/0.06</f>
        <v>0</v>
      </c>
      <c r="E35" s="47">
        <f>IFERROR((Ações!$F35-Ações!$K35)/Ações!$F35,0)</f>
        <v>0</v>
      </c>
      <c r="F35" s="46" t="str">
        <f>IF(OR(Ações!$N35&lt;0,Ações!$M35&lt;0),"",(22.5*Ações!$M35*Ações!$N35)^0.5)</f>
        <v/>
      </c>
      <c r="G35" s="47">
        <f>IFERROR((Ações!$H35-Ações!$K35)/Ações!$H35,0)</f>
        <v>0</v>
      </c>
      <c r="H35" s="48">
        <f>IFERROR(Ações!$I35/(Ações!$P35-Table_1[[#This Row],[CAGR LUCRO 5A]]),0)</f>
        <v>0</v>
      </c>
      <c r="I35" s="48">
        <f>IF(Ações!$S35&lt;0,"",Ações!$O35*(1+Ações!$S35))</f>
        <v>0</v>
      </c>
      <c r="J35" s="49">
        <f>IFERROR(IF(Ações!$B35="","",(VLOOKUP(Table_1[[#This Row],[AÇÕES]],'Dados Status Invest STOCKS'!A21:AD636,4)/Table_1[[#This Row],[LPA]]))/100,0)</f>
        <v>7.7358490566037733E-3</v>
      </c>
      <c r="K35" s="50">
        <f>IFERROR(IF(Ações!$B35="","",VLOOKUP(Table_1[[#This Row],[AÇÕES]],'Dados Status Invest STOCKS'!A21:AD636,2)),0)</f>
        <v>0.22</v>
      </c>
      <c r="L35" s="51">
        <f>IFERROR(IF(Ações!$B35="","",VLOOKUP(Table_1[[#This Row],[AÇÕES]],'Dados Status Invest STOCKS'!A21:AD636,3)/100),0)</f>
        <v>0</v>
      </c>
      <c r="M35" s="52">
        <f>IFERROR(IF(Ações!$B35="","",VLOOKUP(Table_1[[#This Row],[AÇÕES]],'Dados Status Invest STOCKS'!A21:AD636,28)),0)</f>
        <v>-0.53</v>
      </c>
      <c r="N35" s="52">
        <f>IFERROR(IF(Ações!$B35="","",VLOOKUP(Table_1[[#This Row],[AÇÕES]],'Dados Status Invest STOCKS'!A21:AD636,27)),0)</f>
        <v>0.78</v>
      </c>
      <c r="O35" s="52">
        <f>IFERROR(IF(Ações!$L35="","",Ações!$K35*Ações!$L35),0)</f>
        <v>0</v>
      </c>
      <c r="P35" s="53">
        <f t="shared" si="0"/>
        <v>0.06</v>
      </c>
      <c r="Q35" s="53">
        <f>IFERROR(Ações!$O35/Ações!$M35,0)</f>
        <v>0</v>
      </c>
      <c r="R35" s="53">
        <f>IFERROR(IF(Ações!$B35="","",VLOOKUP(Table_1[[#This Row],[AÇÕES]],'Dados Status Invest STOCKS'!A21:AD636,18)/100),0)</f>
        <v>-0.67819999999999991</v>
      </c>
      <c r="S35" s="51">
        <f>IFERROR(IF(Ações!$B35="","",VLOOKUP(Table_1[[#This Row],[AÇÕES]],'Dados Status Invest STOCKS'!A21:AD636,25)/100),0)</f>
        <v>0</v>
      </c>
      <c r="T35" s="51">
        <f>(1-Ações!$Q35)*Ações!$R35</f>
        <v>-0.67819999999999991</v>
      </c>
      <c r="U35" s="54">
        <f>IF(Ações!$S35=0,Ações!$T35,IF(Ações!$T35=0,Ações!$S35,AVERAGE(Ações!$S35,Ações!$T35)))</f>
        <v>-0.67819999999999991</v>
      </c>
    </row>
    <row r="36" spans="2:21" ht="15.75" customHeight="1" x14ac:dyDescent="0.2">
      <c r="B36" s="44" t="str">
        <f>IFERROR('Dados Status Invest STOCKS'!A23,"-")</f>
        <v>ABEV</v>
      </c>
      <c r="C36" s="45">
        <f>IFERROR((Ações!$D36-Ações!$K36)/Ações!$D36,0)</f>
        <v>-5.7415730337078648</v>
      </c>
      <c r="D36" s="46">
        <f>(Ações!$O36)/0.06</f>
        <v>0.39901666666666669</v>
      </c>
      <c r="E36" s="47">
        <f>IFERROR((Ações!$F36-Ações!$K36)/Ações!$F36,0)</f>
        <v>-0.44698961129138221</v>
      </c>
      <c r="F36" s="46">
        <f>IF(OR(Ações!$N36&lt;0,Ações!$M36&lt;0),"",(22.5*Ações!$M36*Ações!$N36)^0.5)</f>
        <v>1.85903200617956</v>
      </c>
      <c r="G36" s="47">
        <f>IFERROR((Ações!$H36-Ações!$K36)/Ações!$H36,0)</f>
        <v>0</v>
      </c>
      <c r="H36" s="48">
        <f>IFERROR(Ações!$I36/(Ações!$P36-Table_1[[#This Row],[CAGR LUCRO 5A]]),0)</f>
        <v>0</v>
      </c>
      <c r="I36" s="48" t="str">
        <f>IF(Ações!$S36&lt;0,"",Ações!$O36*(1+Ações!$S36))</f>
        <v/>
      </c>
      <c r="J36" s="49">
        <f>IFERROR(IF(Ações!$B36="","",(VLOOKUP(Table_1[[#This Row],[AÇÕES]],'Dados Status Invest STOCKS'!A22:AD637,4)/Table_1[[#This Row],[LPA]]))/100,0)</f>
        <v>1.0825</v>
      </c>
      <c r="K36" s="50">
        <f>IFERROR(IF(Ações!$B36="","",VLOOKUP(Table_1[[#This Row],[AÇÕES]],'Dados Status Invest STOCKS'!A22:AD637,2)),0)</f>
        <v>2.69</v>
      </c>
      <c r="L36" s="51">
        <f>IFERROR(IF(Ações!$B36="","",VLOOKUP(Table_1[[#This Row],[AÇÕES]],'Dados Status Invest STOCKS'!A22:AD637,3)/100),0)</f>
        <v>8.8999999999999999E-3</v>
      </c>
      <c r="M36" s="52">
        <f>IFERROR(IF(Ações!$B36="","",VLOOKUP(Table_1[[#This Row],[AÇÕES]],'Dados Status Invest STOCKS'!A22:AD637,28)),0)</f>
        <v>0.16</v>
      </c>
      <c r="N36" s="52">
        <f>IFERROR(IF(Ações!$B36="","",VLOOKUP(Table_1[[#This Row],[AÇÕES]],'Dados Status Invest STOCKS'!A22:AD637,27)),0)</f>
        <v>0.96</v>
      </c>
      <c r="O36" s="52">
        <f>IFERROR(IF(Ações!$L36="","",Ações!$K36*Ações!$L36),0)</f>
        <v>2.3941E-2</v>
      </c>
      <c r="P36" s="53">
        <f t="shared" si="0"/>
        <v>0.06</v>
      </c>
      <c r="Q36" s="53">
        <f>IFERROR(Ações!$O36/Ações!$M36,0)</f>
        <v>0.14963124999999999</v>
      </c>
      <c r="R36" s="53">
        <f>IFERROR(IF(Ações!$B36="","",VLOOKUP(Table_1[[#This Row],[AÇÕES]],'Dados Status Invest STOCKS'!A22:AD637,18)/100),0)</f>
        <v>0.16159999999999999</v>
      </c>
      <c r="S36" s="51">
        <f>IFERROR(IF(Ações!$B36="","",VLOOKUP(Table_1[[#This Row],[AÇÕES]],'Dados Status Invest STOCKS'!A22:AD637,25)/100),0)</f>
        <v>-9.849999999999999E-2</v>
      </c>
      <c r="T36" s="51">
        <f>(1-Ações!$Q36)*Ações!$R36</f>
        <v>0.13741959000000001</v>
      </c>
      <c r="U36" s="54">
        <f>IF(Ações!$S36=0,Ações!$T36,IF(Ações!$T36=0,Ações!$S36,AVERAGE(Ações!$S36,Ações!$T36)))</f>
        <v>1.9459795000000009E-2</v>
      </c>
    </row>
    <row r="37" spans="2:21" ht="15.75" customHeight="1" x14ac:dyDescent="0.2">
      <c r="B37" s="44" t="str">
        <f>IFERROR('Dados Status Invest STOCKS'!A24,"-")</f>
        <v>ABG</v>
      </c>
      <c r="C37" s="45">
        <f>IFERROR((Ações!$D37-Ações!$K37)/Ações!$D37,0)</f>
        <v>0</v>
      </c>
      <c r="D37" s="46">
        <f>(Ações!$O37)/0.06</f>
        <v>0</v>
      </c>
      <c r="E37" s="47">
        <f>IFERROR((Ações!$F37-Ações!$K37)/Ações!$F37,0)</f>
        <v>-3.9264954225354323E-2</v>
      </c>
      <c r="F37" s="46">
        <f>IF(OR(Ações!$N37&lt;0,Ações!$M37&lt;0),"",(22.5*Ações!$M37*Ações!$N37)^0.5)</f>
        <v>162.21080034942187</v>
      </c>
      <c r="G37" s="47">
        <f>IFERROR((Ações!$H37-Ações!$K37)/Ações!$H37,0)</f>
        <v>0</v>
      </c>
      <c r="H37" s="48">
        <f>IFERROR(Ações!$I37/(Ações!$P37-Table_1[[#This Row],[CAGR LUCRO 5A]]),0)</f>
        <v>0</v>
      </c>
      <c r="I37" s="48">
        <f>IF(Ações!$S37&lt;0,"",Ações!$O37*(1+Ações!$S37))</f>
        <v>0</v>
      </c>
      <c r="J37" s="49">
        <f>IFERROR(IF(Ações!$B37="","",(VLOOKUP(Table_1[[#This Row],[AÇÕES]],'Dados Status Invest STOCKS'!A23:AD638,4)/Table_1[[#This Row],[LPA]]))/100,0)</f>
        <v>3.900913900913901E-3</v>
      </c>
      <c r="K37" s="50">
        <f>IFERROR(IF(Ações!$B37="","",VLOOKUP(Table_1[[#This Row],[AÇÕES]],'Dados Status Invest STOCKS'!A23:AD638,2)),0)</f>
        <v>168.58</v>
      </c>
      <c r="L37" s="51">
        <f>IFERROR(IF(Ações!$B37="","",VLOOKUP(Table_1[[#This Row],[AÇÕES]],'Dados Status Invest STOCKS'!A23:AD638,3)/100),0)</f>
        <v>0</v>
      </c>
      <c r="M37" s="52">
        <f>IFERROR(IF(Ações!$B37="","",VLOOKUP(Table_1[[#This Row],[AÇÕES]],'Dados Status Invest STOCKS'!A23:AD638,28)),0)</f>
        <v>20.79</v>
      </c>
      <c r="N37" s="52">
        <f>IFERROR(IF(Ações!$B37="","",VLOOKUP(Table_1[[#This Row],[AÇÕES]],'Dados Status Invest STOCKS'!A23:AD638,27)),0)</f>
        <v>56.25</v>
      </c>
      <c r="O37" s="52">
        <f>IFERROR(IF(Ações!$L37="","",Ações!$K37*Ações!$L37),0)</f>
        <v>0</v>
      </c>
      <c r="P37" s="53">
        <f t="shared" si="0"/>
        <v>0.06</v>
      </c>
      <c r="Q37" s="53">
        <f>IFERROR(Ações!$O37/Ações!$M37,0)</f>
        <v>0</v>
      </c>
      <c r="R37" s="53">
        <f>IFERROR(IF(Ações!$B37="","",VLOOKUP(Table_1[[#This Row],[AÇÕES]],'Dados Status Invest STOCKS'!A23:AD638,18)/100),0)</f>
        <v>0.36959999999999998</v>
      </c>
      <c r="S37" s="51">
        <f>IFERROR(IF(Ações!$B37="","",VLOOKUP(Table_1[[#This Row],[AÇÕES]],'Dados Status Invest STOCKS'!A23:AD638,25)/100),0)</f>
        <v>8.5000000000000006E-2</v>
      </c>
      <c r="T37" s="51">
        <f>(1-Ações!$Q37)*Ações!$R37</f>
        <v>0.36959999999999998</v>
      </c>
      <c r="U37" s="54">
        <f>IF(Ações!$S37=0,Ações!$T37,IF(Ações!$T37=0,Ações!$S37,AVERAGE(Ações!$S37,Ações!$T37)))</f>
        <v>0.2273</v>
      </c>
    </row>
    <row r="38" spans="2:21" ht="15.75" customHeight="1" x14ac:dyDescent="0.2">
      <c r="B38" s="44" t="str">
        <f>IFERROR('Dados Status Invest STOCKS'!A25,"-")</f>
        <v>ABIO</v>
      </c>
      <c r="C38" s="45">
        <f>IFERROR((Ações!$D38-Ações!$K38)/Ações!$D38,0)</f>
        <v>0</v>
      </c>
      <c r="D38" s="46">
        <f>(Ações!$O38)/0.06</f>
        <v>0</v>
      </c>
      <c r="E38" s="47">
        <f>IFERROR((Ações!$F38-Ações!$K38)/Ações!$F38,0)</f>
        <v>0</v>
      </c>
      <c r="F38" s="46" t="str">
        <f>IF(OR(Ações!$N38&lt;0,Ações!$M38&lt;0),"",(22.5*Ações!$M38*Ações!$N38)^0.5)</f>
        <v/>
      </c>
      <c r="G38" s="47">
        <f>IFERROR((Ações!$H38-Ações!$K38)/Ações!$H38,0)</f>
        <v>0</v>
      </c>
      <c r="H38" s="48">
        <f>IFERROR(Ações!$I38/(Ações!$P38-Table_1[[#This Row],[CAGR LUCRO 5A]]),0)</f>
        <v>0</v>
      </c>
      <c r="I38" s="48">
        <f>IF(Ações!$S38&lt;0,"",Ações!$O38*(1+Ações!$S38))</f>
        <v>0</v>
      </c>
      <c r="J38" s="49">
        <f>IFERROR(IF(Ações!$B38="","",(VLOOKUP(Table_1[[#This Row],[AÇÕES]],'Dados Status Invest STOCKS'!A24:AD639,4)/Table_1[[#This Row],[LPA]]))/100,0)</f>
        <v>1.1230769230769232E-2</v>
      </c>
      <c r="K38" s="50">
        <f>IFERROR(IF(Ações!$B38="","",VLOOKUP(Table_1[[#This Row],[AÇÕES]],'Dados Status Invest STOCKS'!A24:AD639,2)),0)</f>
        <v>1.9</v>
      </c>
      <c r="L38" s="51">
        <f>IFERROR(IF(Ações!$B38="","",VLOOKUP(Table_1[[#This Row],[AÇÕES]],'Dados Status Invest STOCKS'!A24:AD639,3)/100),0)</f>
        <v>0</v>
      </c>
      <c r="M38" s="52">
        <f>IFERROR(IF(Ações!$B38="","",VLOOKUP(Table_1[[#This Row],[AÇÕES]],'Dados Status Invest STOCKS'!A24:AD639,28)),0)</f>
        <v>-1.3</v>
      </c>
      <c r="N38" s="52">
        <f>IFERROR(IF(Ações!$B38="","",VLOOKUP(Table_1[[#This Row],[AÇÕES]],'Dados Status Invest STOCKS'!A24:AD639,27)),0)</f>
        <v>3.93</v>
      </c>
      <c r="O38" s="52">
        <f>IFERROR(IF(Ações!$L38="","",Ações!$K38*Ações!$L38),0)</f>
        <v>0</v>
      </c>
      <c r="P38" s="53">
        <f t="shared" si="0"/>
        <v>0.06</v>
      </c>
      <c r="Q38" s="53">
        <f>IFERROR(Ações!$O38/Ações!$M38,0)</f>
        <v>0</v>
      </c>
      <c r="R38" s="53">
        <f>IFERROR(IF(Ações!$B38="","",VLOOKUP(Table_1[[#This Row],[AÇÕES]],'Dados Status Invest STOCKS'!A24:AD639,18)/100),0)</f>
        <v>-0.33159999999999995</v>
      </c>
      <c r="S38" s="51">
        <f>IFERROR(IF(Ações!$B38="","",VLOOKUP(Table_1[[#This Row],[AÇÕES]],'Dados Status Invest STOCKS'!A24:AD639,25)/100),0)</f>
        <v>0</v>
      </c>
      <c r="T38" s="51">
        <f>(1-Ações!$Q38)*Ações!$R38</f>
        <v>-0.33159999999999995</v>
      </c>
      <c r="U38" s="54">
        <f>IF(Ações!$S38=0,Ações!$T38,IF(Ações!$T38=0,Ações!$S38,AVERAGE(Ações!$S38,Ações!$T38)))</f>
        <v>-0.33159999999999995</v>
      </c>
    </row>
    <row r="39" spans="2:21" ht="15.75" customHeight="1" x14ac:dyDescent="0.2">
      <c r="B39" s="44" t="str">
        <f>IFERROR('Dados Status Invest STOCKS'!A26,"-")</f>
        <v>ABM</v>
      </c>
      <c r="C39" s="45">
        <f>IFERROR((Ações!$D39-Ações!$K39)/Ações!$D39,0)</f>
        <v>-2.3149171270718232</v>
      </c>
      <c r="D39" s="46">
        <f>(Ações!$O39)/0.06</f>
        <v>12.748433333333333</v>
      </c>
      <c r="E39" s="47">
        <f>IFERROR((Ações!$F39-Ações!$K39)/Ações!$F39,0)</f>
        <v>-0.32910826469899573</v>
      </c>
      <c r="F39" s="46">
        <f>IF(OR(Ações!$N39&lt;0,Ações!$M39&lt;0),"",(22.5*Ações!$M39*Ações!$N39)^0.5)</f>
        <v>31.795754433571787</v>
      </c>
      <c r="G39" s="47">
        <f>IFERROR((Ações!$H39-Ações!$K39)/Ações!$H39,0)</f>
        <v>6.266937542230985</v>
      </c>
      <c r="H39" s="48">
        <f>IFERROR(Ações!$I39/(Ações!$P39-Table_1[[#This Row],[CAGR LUCRO 5A]]),0)</f>
        <v>-8.023637960608772</v>
      </c>
      <c r="I39" s="48">
        <f>IF(Ações!$S39&lt;0,"",Ações!$O39*(1+Ações!$S39))</f>
        <v>0.89624036019999997</v>
      </c>
      <c r="J39" s="49">
        <f>IFERROR(IF(Ações!$B39="","",(VLOOKUP(Table_1[[#This Row],[AÇÕES]],'Dados Status Invest STOCKS'!A25:AD640,4)/Table_1[[#This Row],[LPA]]))/100,0)</f>
        <v>0.11978723404255319</v>
      </c>
      <c r="K39" s="50">
        <f>IFERROR(IF(Ações!$B39="","",VLOOKUP(Table_1[[#This Row],[AÇÕES]],'Dados Status Invest STOCKS'!A25:AD640,2)),0)</f>
        <v>42.26</v>
      </c>
      <c r="L39" s="51">
        <f>IFERROR(IF(Ações!$B39="","",VLOOKUP(Table_1[[#This Row],[AÇÕES]],'Dados Status Invest STOCKS'!A25:AD640,3)/100),0)</f>
        <v>1.8100000000000002E-2</v>
      </c>
      <c r="M39" s="52">
        <f>IFERROR(IF(Ações!$B39="","",VLOOKUP(Table_1[[#This Row],[AÇÕES]],'Dados Status Invest STOCKS'!A25:AD640,28)),0)</f>
        <v>1.88</v>
      </c>
      <c r="N39" s="52">
        <f>IFERROR(IF(Ações!$B39="","",VLOOKUP(Table_1[[#This Row],[AÇÕES]],'Dados Status Invest STOCKS'!A25:AD640,27)),0)</f>
        <v>23.9</v>
      </c>
      <c r="O39" s="52">
        <f>IFERROR(IF(Ações!$L39="","",Ações!$K39*Ações!$L39),0)</f>
        <v>0.76490599999999997</v>
      </c>
      <c r="P39" s="53">
        <f t="shared" si="0"/>
        <v>0.06</v>
      </c>
      <c r="Q39" s="53">
        <f>IFERROR(Ações!$O39/Ações!$M39,0)</f>
        <v>0.40686489361702127</v>
      </c>
      <c r="R39" s="53">
        <f>IFERROR(IF(Ações!$B39="","",VLOOKUP(Table_1[[#This Row],[AÇÕES]],'Dados Status Invest STOCKS'!A25:AD640,18)/100),0)</f>
        <v>7.85E-2</v>
      </c>
      <c r="S39" s="51">
        <f>IFERROR(IF(Ações!$B39="","",VLOOKUP(Table_1[[#This Row],[AÇÕES]],'Dados Status Invest STOCKS'!A25:AD640,25)/100),0)</f>
        <v>0.17170000000000002</v>
      </c>
      <c r="T39" s="51">
        <f>(1-Ações!$Q39)*Ações!$R39</f>
        <v>4.6561105851063829E-2</v>
      </c>
      <c r="U39" s="54">
        <f>IF(Ações!$S39=0,Ações!$T39,IF(Ações!$T39=0,Ações!$S39,AVERAGE(Ações!$S39,Ações!$T39)))</f>
        <v>0.10913055292553192</v>
      </c>
    </row>
    <row r="40" spans="2:21" ht="15.75" customHeight="1" x14ac:dyDescent="0.2">
      <c r="B40" s="44" t="str">
        <f>IFERROR('Dados Status Invest STOCKS'!A27,"-")</f>
        <v>ABMD</v>
      </c>
      <c r="C40" s="45">
        <f>IFERROR((Ações!$D40-Ações!$K40)/Ações!$D40,0)</f>
        <v>0</v>
      </c>
      <c r="D40" s="46">
        <f>(Ações!$O40)/0.06</f>
        <v>0</v>
      </c>
      <c r="E40" s="47">
        <f>IFERROR((Ações!$F40-Ações!$K40)/Ações!$F40,0)</f>
        <v>-5.5825158077459331</v>
      </c>
      <c r="F40" s="46">
        <f>IF(OR(Ações!$N40&lt;0,Ações!$M40&lt;0),"",(22.5*Ações!$M40*Ações!$N40)^0.5)</f>
        <v>47.389175979330979</v>
      </c>
      <c r="G40" s="47">
        <f>IFERROR((Ações!$H40-Ações!$K40)/Ações!$H40,0)</f>
        <v>0</v>
      </c>
      <c r="H40" s="48">
        <f>IFERROR(Ações!$I40/(Ações!$P40-Table_1[[#This Row],[CAGR LUCRO 5A]]),0)</f>
        <v>0</v>
      </c>
      <c r="I40" s="48">
        <f>IF(Ações!$S40&lt;0,"",Ações!$O40*(1+Ações!$S40))</f>
        <v>0</v>
      </c>
      <c r="J40" s="49">
        <f>IFERROR(IF(Ações!$B40="","",(VLOOKUP(Table_1[[#This Row],[AÇÕES]],'Dados Status Invest STOCKS'!A26:AD641,4)/Table_1[[#This Row],[LPA]]))/100,0)</f>
        <v>0.29009146341463415</v>
      </c>
      <c r="K40" s="50">
        <f>IFERROR(IF(Ações!$B40="","",VLOOKUP(Table_1[[#This Row],[AÇÕES]],'Dados Status Invest STOCKS'!A26:AD641,2)),0)</f>
        <v>311.94</v>
      </c>
      <c r="L40" s="51">
        <f>IFERROR(IF(Ações!$B40="","",VLOOKUP(Table_1[[#This Row],[AÇÕES]],'Dados Status Invest STOCKS'!A26:AD641,3)/100),0)</f>
        <v>0</v>
      </c>
      <c r="M40" s="52">
        <f>IFERROR(IF(Ações!$B40="","",VLOOKUP(Table_1[[#This Row],[AÇÕES]],'Dados Status Invest STOCKS'!A26:AD641,28)),0)</f>
        <v>3.28</v>
      </c>
      <c r="N40" s="52">
        <f>IFERROR(IF(Ações!$B40="","",VLOOKUP(Table_1[[#This Row],[AÇÕES]],'Dados Status Invest STOCKS'!A26:AD641,27)),0)</f>
        <v>30.43</v>
      </c>
      <c r="O40" s="52">
        <f>IFERROR(IF(Ações!$L40="","",Ações!$K40*Ações!$L40),0)</f>
        <v>0</v>
      </c>
      <c r="P40" s="53">
        <f t="shared" si="0"/>
        <v>0.06</v>
      </c>
      <c r="Q40" s="53">
        <f>IFERROR(Ações!$O40/Ações!$M40,0)</f>
        <v>0</v>
      </c>
      <c r="R40" s="53">
        <f>IFERROR(IF(Ações!$B40="","",VLOOKUP(Table_1[[#This Row],[AÇÕES]],'Dados Status Invest STOCKS'!A26:AD641,18)/100),0)</f>
        <v>0.10769999999999999</v>
      </c>
      <c r="S40" s="51">
        <f>IFERROR(IF(Ações!$B40="","",VLOOKUP(Table_1[[#This Row],[AÇÕES]],'Dados Status Invest STOCKS'!A26:AD641,25)/100),0)</f>
        <v>0.42670000000000002</v>
      </c>
      <c r="T40" s="51">
        <f>(1-Ações!$Q40)*Ações!$R40</f>
        <v>0.10769999999999999</v>
      </c>
      <c r="U40" s="54">
        <f>IF(Ações!$S40=0,Ações!$T40,IF(Ações!$T40=0,Ações!$S40,AVERAGE(Ações!$S40,Ações!$T40)))</f>
        <v>0.26719999999999999</v>
      </c>
    </row>
    <row r="41" spans="2:21" ht="15.75" customHeight="1" x14ac:dyDescent="0.2">
      <c r="B41" s="44" t="str">
        <f>IFERROR('Dados Status Invest STOCKS'!A28,"-")</f>
        <v>ABNB</v>
      </c>
      <c r="C41" s="45">
        <f>IFERROR((Ações!$D41-Ações!$K41)/Ações!$D41,0)</f>
        <v>0</v>
      </c>
      <c r="D41" s="46">
        <f>(Ações!$O41)/0.06</f>
        <v>0</v>
      </c>
      <c r="E41" s="47">
        <f>IFERROR((Ações!$F41-Ações!$K41)/Ações!$F41,0)</f>
        <v>0</v>
      </c>
      <c r="F41" s="46" t="str">
        <f>IF(OR(Ações!$N41&lt;0,Ações!$M41&lt;0),"",(22.5*Ações!$M41*Ações!$N41)^0.5)</f>
        <v/>
      </c>
      <c r="G41" s="47">
        <f>IFERROR((Ações!$H41-Ações!$K41)/Ações!$H41,0)</f>
        <v>0</v>
      </c>
      <c r="H41" s="48">
        <f>IFERROR(Ações!$I41/(Ações!$P41-Table_1[[#This Row],[CAGR LUCRO 5A]]),0)</f>
        <v>0</v>
      </c>
      <c r="I41" s="48">
        <f>IF(Ações!$S41&lt;0,"",Ações!$O41*(1+Ações!$S41))</f>
        <v>0</v>
      </c>
      <c r="J41" s="49">
        <f>IFERROR(IF(Ações!$B41="","",(VLOOKUP(Table_1[[#This Row],[AÇÕES]],'Dados Status Invest STOCKS'!A27:AD642,4)/Table_1[[#This Row],[LPA]]))/100,0)</f>
        <v>3.2366863905325442E-2</v>
      </c>
      <c r="K41" s="50">
        <f>IFERROR(IF(Ações!$B41="","",VLOOKUP(Table_1[[#This Row],[AÇÕES]],'Dados Status Invest STOCKS'!A27:AD642,2)),0)</f>
        <v>147.9</v>
      </c>
      <c r="L41" s="51">
        <f>IFERROR(IF(Ações!$B41="","",VLOOKUP(Table_1[[#This Row],[AÇÕES]],'Dados Status Invest STOCKS'!A27:AD642,3)/100),0)</f>
        <v>0</v>
      </c>
      <c r="M41" s="52">
        <f>IFERROR(IF(Ações!$B41="","",VLOOKUP(Table_1[[#This Row],[AÇÕES]],'Dados Status Invest STOCKS'!A27:AD642,28)),0)</f>
        <v>-6.76</v>
      </c>
      <c r="N41" s="52">
        <f>IFERROR(IF(Ações!$B41="","",VLOOKUP(Table_1[[#This Row],[AÇÕES]],'Dados Status Invest STOCKS'!A27:AD642,27)),0)</f>
        <v>7</v>
      </c>
      <c r="O41" s="52">
        <f>IFERROR(IF(Ações!$L41="","",Ações!$K41*Ações!$L41),0)</f>
        <v>0</v>
      </c>
      <c r="P41" s="53">
        <f t="shared" si="0"/>
        <v>0.06</v>
      </c>
      <c r="Q41" s="53">
        <f>IFERROR(Ações!$O41/Ações!$M41,0)</f>
        <v>0</v>
      </c>
      <c r="R41" s="53">
        <f>IFERROR(IF(Ações!$B41="","",VLOOKUP(Table_1[[#This Row],[AÇÕES]],'Dados Status Invest STOCKS'!A27:AD642,18)/100),0)</f>
        <v>-0.96530000000000005</v>
      </c>
      <c r="S41" s="51">
        <f>IFERROR(IF(Ações!$B41="","",VLOOKUP(Table_1[[#This Row],[AÇÕES]],'Dados Status Invest STOCKS'!A27:AD642,25)/100),0)</f>
        <v>0</v>
      </c>
      <c r="T41" s="51">
        <f>(1-Ações!$Q41)*Ações!$R41</f>
        <v>-0.96530000000000005</v>
      </c>
      <c r="U41" s="54">
        <f>IF(Ações!$S41=0,Ações!$T41,IF(Ações!$T41=0,Ações!$S41,AVERAGE(Ações!$S41,Ações!$T41)))</f>
        <v>-0.96530000000000005</v>
      </c>
    </row>
    <row r="42" spans="2:21" ht="15.75" customHeight="1" x14ac:dyDescent="0.2">
      <c r="B42" s="44" t="str">
        <f>IFERROR('Dados Status Invest STOCKS'!A29,"-")</f>
        <v>ABST</v>
      </c>
      <c r="C42" s="45">
        <f>IFERROR((Ações!$D42-Ações!$K42)/Ações!$D42,0)</f>
        <v>1.315789473684215E-2</v>
      </c>
      <c r="D42" s="46">
        <f>(Ações!$O42)/0.06</f>
        <v>7.7317333333333336</v>
      </c>
      <c r="E42" s="47">
        <f>IFERROR((Ações!$F42-Ações!$K42)/Ações!$F42,0)</f>
        <v>0</v>
      </c>
      <c r="F42" s="46" t="str">
        <f>IF(OR(Ações!$N42&lt;0,Ações!$M42&lt;0),"",(22.5*Ações!$M42*Ações!$N42)^0.5)</f>
        <v/>
      </c>
      <c r="G42" s="47">
        <f>IFERROR((Ações!$H42-Ações!$K42)/Ações!$H42,0)</f>
        <v>0</v>
      </c>
      <c r="H42" s="48">
        <f>IFERROR(Ações!$I42/(Ações!$P42-Table_1[[#This Row],[CAGR LUCRO 5A]]),0)</f>
        <v>0</v>
      </c>
      <c r="I42" s="48" t="str">
        <f>IF(Ações!$S42&lt;0,"",Ações!$O42*(1+Ações!$S42))</f>
        <v/>
      </c>
      <c r="J42" s="49">
        <f>IFERROR(IF(Ações!$B42="","",(VLOOKUP(Table_1[[#This Row],[AÇÕES]],'Dados Status Invest STOCKS'!A28:AD643,4)/Table_1[[#This Row],[LPA]]))/100,0)</f>
        <v>1.7023809523809523</v>
      </c>
      <c r="K42" s="50">
        <f>IFERROR(IF(Ações!$B42="","",VLOOKUP(Table_1[[#This Row],[AÇÕES]],'Dados Status Invest STOCKS'!A28:AD643,2)),0)</f>
        <v>7.63</v>
      </c>
      <c r="L42" s="51">
        <f>IFERROR(IF(Ações!$B42="","",VLOOKUP(Table_1[[#This Row],[AÇÕES]],'Dados Status Invest STOCKS'!A28:AD643,3)/100),0)</f>
        <v>6.08E-2</v>
      </c>
      <c r="M42" s="52">
        <f>IFERROR(IF(Ações!$B42="","",VLOOKUP(Table_1[[#This Row],[AÇÕES]],'Dados Status Invest STOCKS'!A28:AD643,28)),0)</f>
        <v>0.21</v>
      </c>
      <c r="N42" s="52">
        <f>IFERROR(IF(Ações!$B42="","",VLOOKUP(Table_1[[#This Row],[AÇÕES]],'Dados Status Invest STOCKS'!A28:AD643,27)),0)</f>
        <v>-0.86</v>
      </c>
      <c r="O42" s="52">
        <f>IFERROR(IF(Ações!$L42="","",Ações!$K42*Ações!$L42),0)</f>
        <v>0.46390399999999998</v>
      </c>
      <c r="P42" s="53">
        <f t="shared" si="0"/>
        <v>0.06</v>
      </c>
      <c r="Q42" s="53">
        <f>IFERROR(Ações!$O42/Ações!$M42,0)</f>
        <v>2.2090666666666667</v>
      </c>
      <c r="R42" s="53">
        <f>IFERROR(IF(Ações!$B42="","",VLOOKUP(Table_1[[#This Row],[AÇÕES]],'Dados Status Invest STOCKS'!A28:AD643,18)/100),0)</f>
        <v>-0.24690000000000001</v>
      </c>
      <c r="S42" s="51">
        <f>IFERROR(IF(Ações!$B42="","",VLOOKUP(Table_1[[#This Row],[AÇÕES]],'Dados Status Invest STOCKS'!A28:AD643,25)/100),0)</f>
        <v>-0.1744</v>
      </c>
      <c r="T42" s="51">
        <f>(1-Ações!$Q42)*Ações!$R42</f>
        <v>0.29851856000000004</v>
      </c>
      <c r="U42" s="54">
        <f>IF(Ações!$S42=0,Ações!$T42,IF(Ações!$T42=0,Ações!$S42,AVERAGE(Ações!$S42,Ações!$T42)))</f>
        <v>6.2059280000000022E-2</v>
      </c>
    </row>
    <row r="43" spans="2:21" ht="15.75" customHeight="1" x14ac:dyDescent="0.2">
      <c r="B43" s="44" t="str">
        <f>IFERROR('Dados Status Invest STOCKS'!A30,"-")</f>
        <v>ABT</v>
      </c>
      <c r="C43" s="45">
        <f>IFERROR((Ações!$D43-Ações!$K43)/Ações!$D43,0)</f>
        <v>-3.0816326530612246</v>
      </c>
      <c r="D43" s="46">
        <f>(Ações!$O43)/0.06</f>
        <v>30.335899999999999</v>
      </c>
      <c r="E43" s="47">
        <f>IFERROR((Ações!$F43-Ações!$K43)/Ações!$F43,0)</f>
        <v>-1.9216261061324562</v>
      </c>
      <c r="F43" s="46">
        <f>IF(OR(Ações!$N43&lt;0,Ações!$M43&lt;0),"",(22.5*Ações!$M43*Ações!$N43)^0.5)</f>
        <v>42.38050849152237</v>
      </c>
      <c r="G43" s="47">
        <f>IFERROR((Ações!$H43-Ações!$K43)/Ações!$H43,0)</f>
        <v>-2.8516203929737762</v>
      </c>
      <c r="H43" s="48">
        <f>IFERROR(Ações!$I43/(Ações!$P43-Table_1[[#This Row],[CAGR LUCRO 5A]]),0)</f>
        <v>32.14750867605634</v>
      </c>
      <c r="I43" s="48">
        <f>IF(Ações!$S43&lt;0,"",Ações!$O43*(1+Ações!$S43))</f>
        <v>1.8259784928</v>
      </c>
      <c r="J43" s="49">
        <f>IFERROR(IF(Ações!$B43="","",(VLOOKUP(Table_1[[#This Row],[AÇÕES]],'Dados Status Invest STOCKS'!A29:AD644,4)/Table_1[[#This Row],[LPA]]))/100,0)</f>
        <v>7.3707317073170742E-2</v>
      </c>
      <c r="K43" s="50">
        <f>IFERROR(IF(Ações!$B43="","",VLOOKUP(Table_1[[#This Row],[AÇÕES]],'Dados Status Invest STOCKS'!A29:AD644,2)),0)</f>
        <v>123.82</v>
      </c>
      <c r="L43" s="51">
        <f>IFERROR(IF(Ações!$B43="","",VLOOKUP(Table_1[[#This Row],[AÇÕES]],'Dados Status Invest STOCKS'!A29:AD644,3)/100),0)</f>
        <v>1.47E-2</v>
      </c>
      <c r="M43" s="52">
        <f>IFERROR(IF(Ações!$B43="","",VLOOKUP(Table_1[[#This Row],[AÇÕES]],'Dados Status Invest STOCKS'!A29:AD644,28)),0)</f>
        <v>4.0999999999999996</v>
      </c>
      <c r="N43" s="52">
        <f>IFERROR(IF(Ações!$B43="","",VLOOKUP(Table_1[[#This Row],[AÇÕES]],'Dados Status Invest STOCKS'!A29:AD644,27)),0)</f>
        <v>19.47</v>
      </c>
      <c r="O43" s="52">
        <f>IFERROR(IF(Ações!$L43="","",Ações!$K43*Ações!$L43),0)</f>
        <v>1.8201539999999998</v>
      </c>
      <c r="P43" s="53">
        <f t="shared" si="0"/>
        <v>0.06</v>
      </c>
      <c r="Q43" s="53">
        <f>IFERROR(Ações!$O43/Ações!$M43,0)</f>
        <v>0.44394</v>
      </c>
      <c r="R43" s="53">
        <f>IFERROR(IF(Ações!$B43="","",VLOOKUP(Table_1[[#This Row],[AÇÕES]],'Dados Status Invest STOCKS'!A29:AD644,18)/100),0)</f>
        <v>0.2104</v>
      </c>
      <c r="S43" s="51">
        <f>IFERROR(IF(Ações!$B43="","",VLOOKUP(Table_1[[#This Row],[AÇÕES]],'Dados Status Invest STOCKS'!A29:AD644,25)/100),0)</f>
        <v>3.2000000000000002E-3</v>
      </c>
      <c r="T43" s="51">
        <f>(1-Ações!$Q43)*Ações!$R43</f>
        <v>0.116995024</v>
      </c>
      <c r="U43" s="54">
        <f>IF(Ações!$S43=0,Ações!$T43,IF(Ações!$T43=0,Ações!$S43,AVERAGE(Ações!$S43,Ações!$T43)))</f>
        <v>6.0097511999999999E-2</v>
      </c>
    </row>
    <row r="44" spans="2:21" ht="15.75" customHeight="1" x14ac:dyDescent="0.2">
      <c r="B44" s="44" t="str">
        <f>IFERROR('Dados Status Invest STOCKS'!A31,"-")</f>
        <v>ABTX</v>
      </c>
      <c r="C44" s="45">
        <f>IFERROR((Ações!$D44-Ações!$K44)/Ações!$D44,0)</f>
        <v>-4.6603773584905657</v>
      </c>
      <c r="D44" s="46">
        <f>(Ações!$O44)/0.06</f>
        <v>7.9711999999999996</v>
      </c>
      <c r="E44" s="47">
        <f>IFERROR((Ações!$F44-Ações!$K44)/Ações!$F44,0)</f>
        <v>0.217843344891515</v>
      </c>
      <c r="F44" s="46">
        <f>IF(OR(Ações!$N44&lt;0,Ações!$M44&lt;0),"",(22.5*Ações!$M44*Ações!$N44)^0.5)</f>
        <v>57.686653569088229</v>
      </c>
      <c r="G44" s="47">
        <f>IFERROR((Ações!$H44-Ações!$K44)/Ações!$H44,0)</f>
        <v>15.011885473865446</v>
      </c>
      <c r="H44" s="48">
        <f>IFERROR(Ações!$I44/(Ações!$P44-Table_1[[#This Row],[CAGR LUCRO 5A]]),0)</f>
        <v>-3.2201233791238506</v>
      </c>
      <c r="I44" s="48">
        <f>IF(Ações!$S44&lt;0,"",Ações!$O44*(1+Ações!$S44))</f>
        <v>0.5954008127999999</v>
      </c>
      <c r="J44" s="49">
        <f>IFERROR(IF(Ações!$B44="","",(VLOOKUP(Table_1[[#This Row],[AÇÕES]],'Dados Status Invest STOCKS'!A30:AD645,4)/Table_1[[#This Row],[LPA]]))/100,0)</f>
        <v>3.2079999999999997E-2</v>
      </c>
      <c r="K44" s="50">
        <f>IFERROR(IF(Ações!$B44="","",VLOOKUP(Table_1[[#This Row],[AÇÕES]],'Dados Status Invest STOCKS'!A30:AD645,2)),0)</f>
        <v>45.12</v>
      </c>
      <c r="L44" s="51">
        <f>IFERROR(IF(Ações!$B44="","",VLOOKUP(Table_1[[#This Row],[AÇÕES]],'Dados Status Invest STOCKS'!A30:AD645,3)/100),0)</f>
        <v>1.06E-2</v>
      </c>
      <c r="M44" s="52">
        <f>IFERROR(IF(Ações!$B44="","",VLOOKUP(Table_1[[#This Row],[AÇÕES]],'Dados Status Invest STOCKS'!A30:AD645,28)),0)</f>
        <v>3.75</v>
      </c>
      <c r="N44" s="52">
        <f>IFERROR(IF(Ações!$B44="","",VLOOKUP(Table_1[[#This Row],[AÇÕES]],'Dados Status Invest STOCKS'!A30:AD645,27)),0)</f>
        <v>39.44</v>
      </c>
      <c r="O44" s="52">
        <f>IFERROR(IF(Ações!$L44="","",Ações!$K44*Ações!$L44),0)</f>
        <v>0.47827199999999997</v>
      </c>
      <c r="P44" s="53">
        <f t="shared" si="0"/>
        <v>0.06</v>
      </c>
      <c r="Q44" s="53">
        <f>IFERROR(Ações!$O44/Ações!$M44,0)</f>
        <v>0.12753919999999999</v>
      </c>
      <c r="R44" s="53">
        <f>IFERROR(IF(Ações!$B44="","",VLOOKUP(Table_1[[#This Row],[AÇÕES]],'Dados Status Invest STOCKS'!A30:AD645,18)/100),0)</f>
        <v>9.5100000000000004E-2</v>
      </c>
      <c r="S44" s="51">
        <f>IFERROR(IF(Ações!$B44="","",VLOOKUP(Table_1[[#This Row],[AÇÕES]],'Dados Status Invest STOCKS'!A30:AD645,25)/100),0)</f>
        <v>0.24489999999999998</v>
      </c>
      <c r="T44" s="51">
        <f>(1-Ações!$Q44)*Ações!$R44</f>
        <v>8.2971022080000012E-2</v>
      </c>
      <c r="U44" s="54">
        <f>IF(Ações!$S44=0,Ações!$T44,IF(Ações!$T44=0,Ações!$S44,AVERAGE(Ações!$S44,Ações!$T44)))</f>
        <v>0.16393551103999998</v>
      </c>
    </row>
    <row r="45" spans="2:21" ht="15.75" customHeight="1" x14ac:dyDescent="0.2">
      <c r="B45" s="44" t="str">
        <f>IFERROR('Dados Status Invest STOCKS'!A32,"-")</f>
        <v>ABUS</v>
      </c>
      <c r="C45" s="45">
        <f>IFERROR((Ações!$D45-Ações!$K45)/Ações!$D45,0)</f>
        <v>0</v>
      </c>
      <c r="D45" s="46">
        <f>(Ações!$O45)/0.06</f>
        <v>0</v>
      </c>
      <c r="E45" s="47">
        <f>IFERROR((Ações!$F45-Ações!$K45)/Ações!$F45,0)</f>
        <v>0</v>
      </c>
      <c r="F45" s="46" t="str">
        <f>IF(OR(Ações!$N45&lt;0,Ações!$M45&lt;0),"",(22.5*Ações!$M45*Ações!$N45)^0.5)</f>
        <v/>
      </c>
      <c r="G45" s="47">
        <f>IFERROR((Ações!$H45-Ações!$K45)/Ações!$H45,0)</f>
        <v>0</v>
      </c>
      <c r="H45" s="48">
        <f>IFERROR(Ações!$I45/(Ações!$P45-Table_1[[#This Row],[CAGR LUCRO 5A]]),0)</f>
        <v>0</v>
      </c>
      <c r="I45" s="48">
        <f>IF(Ações!$S45&lt;0,"",Ações!$O45*(1+Ações!$S45))</f>
        <v>0</v>
      </c>
      <c r="J45" s="49">
        <f>IFERROR(IF(Ações!$B45="","",(VLOOKUP(Table_1[[#This Row],[AÇÕES]],'Dados Status Invest STOCKS'!A31:AD646,4)/Table_1[[#This Row],[LPA]]))/100,0)</f>
        <v>9.5471698113207534E-2</v>
      </c>
      <c r="K45" s="50">
        <f>IFERROR(IF(Ações!$B45="","",VLOOKUP(Table_1[[#This Row],[AÇÕES]],'Dados Status Invest STOCKS'!A31:AD646,2)),0)</f>
        <v>2.69</v>
      </c>
      <c r="L45" s="51">
        <f>IFERROR(IF(Ações!$B45="","",VLOOKUP(Table_1[[#This Row],[AÇÕES]],'Dados Status Invest STOCKS'!A31:AD646,3)/100),0)</f>
        <v>0</v>
      </c>
      <c r="M45" s="52">
        <f>IFERROR(IF(Ações!$B45="","",VLOOKUP(Table_1[[#This Row],[AÇÕES]],'Dados Status Invest STOCKS'!A31:AD646,28)),0)</f>
        <v>-0.53</v>
      </c>
      <c r="N45" s="52">
        <f>IFERROR(IF(Ações!$B45="","",VLOOKUP(Table_1[[#This Row],[AÇÕES]],'Dados Status Invest STOCKS'!A31:AD646,27)),0)</f>
        <v>0.96</v>
      </c>
      <c r="O45" s="52">
        <f>IFERROR(IF(Ações!$L45="","",Ações!$K45*Ações!$L45),0)</f>
        <v>0</v>
      </c>
      <c r="P45" s="53">
        <f t="shared" si="0"/>
        <v>0.06</v>
      </c>
      <c r="Q45" s="53">
        <f>IFERROR(Ações!$O45/Ações!$M45,0)</f>
        <v>0</v>
      </c>
      <c r="R45" s="53">
        <f>IFERROR(IF(Ações!$B45="","",VLOOKUP(Table_1[[#This Row],[AÇÕES]],'Dados Status Invest STOCKS'!A31:AD646,18)/100),0)</f>
        <v>-0.55299999999999994</v>
      </c>
      <c r="S45" s="51">
        <f>IFERROR(IF(Ações!$B45="","",VLOOKUP(Table_1[[#This Row],[AÇÕES]],'Dados Status Invest STOCKS'!A31:AD646,25)/100),0)</f>
        <v>0</v>
      </c>
      <c r="T45" s="51">
        <f>(1-Ações!$Q45)*Ações!$R45</f>
        <v>-0.55299999999999994</v>
      </c>
      <c r="U45" s="54">
        <f>IF(Ações!$S45=0,Ações!$T45,IF(Ações!$T45=0,Ações!$S45,AVERAGE(Ações!$S45,Ações!$T45)))</f>
        <v>-0.55299999999999994</v>
      </c>
    </row>
    <row r="46" spans="2:21" ht="15.75" customHeight="1" x14ac:dyDescent="0.2">
      <c r="B46" s="44" t="str">
        <f>IFERROR('Dados Status Invest STOCKS'!A33,"-")</f>
        <v>AC</v>
      </c>
      <c r="C46" s="45">
        <f>IFERROR((Ações!$D46-Ações!$K46)/Ações!$D46,0)</f>
        <v>-12.333333333333332</v>
      </c>
      <c r="D46" s="46">
        <f>(Ações!$O46)/0.06</f>
        <v>3.3052500000000005</v>
      </c>
      <c r="E46" s="47">
        <f>IFERROR((Ações!$F46-Ações!$K46)/Ações!$F46,0)</f>
        <v>0.33137850423787146</v>
      </c>
      <c r="F46" s="46">
        <f>IF(OR(Ações!$N46&lt;0,Ações!$M46&lt;0),"",(22.5*Ações!$M46*Ações!$N46)^0.5)</f>
        <v>65.91173074650672</v>
      </c>
      <c r="G46" s="47">
        <f>IFERROR((Ações!$H46-Ações!$K46)/Ações!$H46,0)</f>
        <v>-12.333333333333332</v>
      </c>
      <c r="H46" s="48">
        <f>IFERROR(Ações!$I46/(Ações!$P46-Table_1[[#This Row],[CAGR LUCRO 5A]]),0)</f>
        <v>3.3052500000000005</v>
      </c>
      <c r="I46" s="48">
        <f>IF(Ações!$S46&lt;0,"",Ações!$O46*(1+Ações!$S46))</f>
        <v>0.19831500000000002</v>
      </c>
      <c r="J46" s="49">
        <f>IFERROR(IF(Ações!$B46="","",(VLOOKUP(Table_1[[#This Row],[AÇÕES]],'Dados Status Invest STOCKS'!A32:AD647,4)/Table_1[[#This Row],[LPA]]))/100,0)</f>
        <v>2.1094091903719914E-2</v>
      </c>
      <c r="K46" s="50">
        <f>IFERROR(IF(Ações!$B46="","",VLOOKUP(Table_1[[#This Row],[AÇÕES]],'Dados Status Invest STOCKS'!A32:AD647,2)),0)</f>
        <v>44.07</v>
      </c>
      <c r="L46" s="51">
        <f>IFERROR(IF(Ações!$B46="","",VLOOKUP(Table_1[[#This Row],[AÇÕES]],'Dados Status Invest STOCKS'!A32:AD647,3)/100),0)</f>
        <v>4.5000000000000005E-3</v>
      </c>
      <c r="M46" s="52">
        <f>IFERROR(IF(Ações!$B46="","",VLOOKUP(Table_1[[#This Row],[AÇÕES]],'Dados Status Invest STOCKS'!A32:AD647,28)),0)</f>
        <v>4.57</v>
      </c>
      <c r="N46" s="52">
        <f>IFERROR(IF(Ações!$B46="","",VLOOKUP(Table_1[[#This Row],[AÇÕES]],'Dados Status Invest STOCKS'!A32:AD647,27)),0)</f>
        <v>42.25</v>
      </c>
      <c r="O46" s="52">
        <f>IFERROR(IF(Ações!$L46="","",Ações!$K46*Ações!$L46),0)</f>
        <v>0.19831500000000002</v>
      </c>
      <c r="P46" s="53">
        <f t="shared" si="0"/>
        <v>0.06</v>
      </c>
      <c r="Q46" s="53">
        <f>IFERROR(Ações!$O46/Ações!$M46,0)</f>
        <v>4.3394967177242887E-2</v>
      </c>
      <c r="R46" s="53">
        <f>IFERROR(IF(Ações!$B46="","",VLOOKUP(Table_1[[#This Row],[AÇÕES]],'Dados Status Invest STOCKS'!A32:AD647,18)/100),0)</f>
        <v>0.10830000000000001</v>
      </c>
      <c r="S46" s="51">
        <f>IFERROR(IF(Ações!$B46="","",VLOOKUP(Table_1[[#This Row],[AÇÕES]],'Dados Status Invest STOCKS'!A32:AD647,25)/100),0)</f>
        <v>0</v>
      </c>
      <c r="T46" s="51">
        <f>(1-Ações!$Q46)*Ações!$R46</f>
        <v>0.1036003250547046</v>
      </c>
      <c r="U46" s="54">
        <f>IF(Ações!$S46=0,Ações!$T46,IF(Ações!$T46=0,Ações!$S46,AVERAGE(Ações!$S46,Ações!$T46)))</f>
        <v>0.1036003250547046</v>
      </c>
    </row>
    <row r="47" spans="2:21" ht="15.75" customHeight="1" x14ac:dyDescent="0.2">
      <c r="B47" s="44" t="str">
        <f>IFERROR('Dados Status Invest STOCKS'!A34,"-")</f>
        <v>ACA</v>
      </c>
      <c r="C47" s="45">
        <f>IFERROR((Ações!$D47-Ações!$K47)/Ações!$D47,0)</f>
        <v>-13.634146341463417</v>
      </c>
      <c r="D47" s="46">
        <f>(Ações!$O47)/0.06</f>
        <v>3.3565333333333327</v>
      </c>
      <c r="E47" s="47">
        <f>IFERROR((Ações!$F47-Ações!$K47)/Ações!$F47,0)</f>
        <v>-0.34775694874331897</v>
      </c>
      <c r="F47" s="46">
        <f>IF(OR(Ações!$N47&lt;0,Ações!$M47&lt;0),"",(22.5*Ações!$M47*Ações!$N47)^0.5)</f>
        <v>36.445740491859951</v>
      </c>
      <c r="G47" s="47">
        <f>IFERROR((Ações!$H47-Ações!$K47)/Ações!$H47,0)</f>
        <v>0</v>
      </c>
      <c r="H47" s="48">
        <f>IFERROR(Ações!$I47/(Ações!$P47-Table_1[[#This Row],[CAGR LUCRO 5A]]),0)</f>
        <v>0</v>
      </c>
      <c r="I47" s="48" t="str">
        <f>IF(Ações!$S47&lt;0,"",Ações!$O47*(1+Ações!$S47))</f>
        <v/>
      </c>
      <c r="J47" s="49">
        <f>IFERROR(IF(Ações!$B47="","",(VLOOKUP(Table_1[[#This Row],[AÇÕES]],'Dados Status Invest STOCKS'!A33:AD648,4)/Table_1[[#This Row],[LPA]]))/100,0)</f>
        <v>0.22775510204081631</v>
      </c>
      <c r="K47" s="50">
        <f>IFERROR(IF(Ações!$B47="","",VLOOKUP(Table_1[[#This Row],[AÇÕES]],'Dados Status Invest STOCKS'!A33:AD648,2)),0)</f>
        <v>49.12</v>
      </c>
      <c r="L47" s="51">
        <f>IFERROR(IF(Ações!$B47="","",VLOOKUP(Table_1[[#This Row],[AÇÕES]],'Dados Status Invest STOCKS'!A33:AD648,3)/100),0)</f>
        <v>4.0999999999999995E-3</v>
      </c>
      <c r="M47" s="52">
        <f>IFERROR(IF(Ações!$B47="","",VLOOKUP(Table_1[[#This Row],[AÇÕES]],'Dados Status Invest STOCKS'!A33:AD648,28)),0)</f>
        <v>1.47</v>
      </c>
      <c r="N47" s="52">
        <f>IFERROR(IF(Ações!$B47="","",VLOOKUP(Table_1[[#This Row],[AÇÕES]],'Dados Status Invest STOCKS'!A33:AD648,27)),0)</f>
        <v>40.159999999999997</v>
      </c>
      <c r="O47" s="52">
        <f>IFERROR(IF(Ações!$L47="","",Ações!$K47*Ações!$L47),0)</f>
        <v>0.20139199999999996</v>
      </c>
      <c r="P47" s="53">
        <f t="shared" si="0"/>
        <v>0.06</v>
      </c>
      <c r="Q47" s="53">
        <f>IFERROR(Ações!$O47/Ações!$M47,0)</f>
        <v>0.13700136054421766</v>
      </c>
      <c r="R47" s="53">
        <f>IFERROR(IF(Ações!$B47="","",VLOOKUP(Table_1[[#This Row],[AÇÕES]],'Dados Status Invest STOCKS'!A33:AD648,18)/100),0)</f>
        <v>3.6499999999999998E-2</v>
      </c>
      <c r="S47" s="51">
        <f>IFERROR(IF(Ações!$B47="","",VLOOKUP(Table_1[[#This Row],[AÇÕES]],'Dados Status Invest STOCKS'!A33:AD648,25)/100),0)</f>
        <v>-4.6100000000000002E-2</v>
      </c>
      <c r="T47" s="51">
        <f>(1-Ações!$Q47)*Ações!$R47</f>
        <v>3.1499450340136056E-2</v>
      </c>
      <c r="U47" s="54">
        <f>IF(Ações!$S47=0,Ações!$T47,IF(Ações!$T47=0,Ações!$S47,AVERAGE(Ações!$S47,Ações!$T47)))</f>
        <v>-7.3002748299319728E-3</v>
      </c>
    </row>
    <row r="48" spans="2:21" ht="15.75" customHeight="1" x14ac:dyDescent="0.2">
      <c r="B48" s="44" t="str">
        <f>IFERROR('Dados Status Invest STOCKS'!A35,"-")</f>
        <v>ACAD</v>
      </c>
      <c r="C48" s="45">
        <f>IFERROR((Ações!$D48-Ações!$K48)/Ações!$D48,0)</f>
        <v>0</v>
      </c>
      <c r="D48" s="46">
        <f>(Ações!$O48)/0.06</f>
        <v>0</v>
      </c>
      <c r="E48" s="47">
        <f>IFERROR((Ações!$F48-Ações!$K48)/Ações!$F48,0)</f>
        <v>0</v>
      </c>
      <c r="F48" s="46" t="str">
        <f>IF(OR(Ações!$N48&lt;0,Ações!$M48&lt;0),"",(22.5*Ações!$M48*Ações!$N48)^0.5)</f>
        <v/>
      </c>
      <c r="G48" s="47">
        <f>IFERROR((Ações!$H48-Ações!$K48)/Ações!$H48,0)</f>
        <v>0</v>
      </c>
      <c r="H48" s="48">
        <f>IFERROR(Ações!$I48/(Ações!$P48-Table_1[[#This Row],[CAGR LUCRO 5A]]),0)</f>
        <v>0</v>
      </c>
      <c r="I48" s="48">
        <f>IF(Ações!$S48&lt;0,"",Ações!$O48*(1+Ações!$S48))</f>
        <v>0</v>
      </c>
      <c r="J48" s="49">
        <f>IFERROR(IF(Ações!$B48="","",(VLOOKUP(Table_1[[#This Row],[AÇÕES]],'Dados Status Invest STOCKS'!A34:AD649,4)/Table_1[[#This Row],[LPA]]))/100,0)</f>
        <v>0.15831932773109245</v>
      </c>
      <c r="K48" s="50">
        <f>IFERROR(IF(Ações!$B48="","",VLOOKUP(Table_1[[#This Row],[AÇÕES]],'Dados Status Invest STOCKS'!A34:AD649,2)),0)</f>
        <v>22.45</v>
      </c>
      <c r="L48" s="51">
        <f>IFERROR(IF(Ações!$B48="","",VLOOKUP(Table_1[[#This Row],[AÇÕES]],'Dados Status Invest STOCKS'!A34:AD649,3)/100),0)</f>
        <v>0</v>
      </c>
      <c r="M48" s="52">
        <f>IFERROR(IF(Ações!$B48="","",VLOOKUP(Table_1[[#This Row],[AÇÕES]],'Dados Status Invest STOCKS'!A34:AD649,28)),0)</f>
        <v>-1.19</v>
      </c>
      <c r="N48" s="52">
        <f>IFERROR(IF(Ações!$B48="","",VLOOKUP(Table_1[[#This Row],[AÇÕES]],'Dados Status Invest STOCKS'!A34:AD649,27)),0)</f>
        <v>3.53</v>
      </c>
      <c r="O48" s="52">
        <f>IFERROR(IF(Ações!$L48="","",Ações!$K48*Ações!$L48),0)</f>
        <v>0</v>
      </c>
      <c r="P48" s="53">
        <f t="shared" si="0"/>
        <v>0.06</v>
      </c>
      <c r="Q48" s="53">
        <f>IFERROR(Ações!$O48/Ações!$M48,0)</f>
        <v>0</v>
      </c>
      <c r="R48" s="53">
        <f>IFERROR(IF(Ações!$B48="","",VLOOKUP(Table_1[[#This Row],[AÇÕES]],'Dados Status Invest STOCKS'!A34:AD649,18)/100),0)</f>
        <v>-0.33779999999999999</v>
      </c>
      <c r="S48" s="51">
        <f>IFERROR(IF(Ações!$B48="","",VLOOKUP(Table_1[[#This Row],[AÇÕES]],'Dados Status Invest STOCKS'!A34:AD649,25)/100),0)</f>
        <v>0</v>
      </c>
      <c r="T48" s="51">
        <f>(1-Ações!$Q48)*Ações!$R48</f>
        <v>-0.33779999999999999</v>
      </c>
      <c r="U48" s="54">
        <f>IF(Ações!$S48=0,Ações!$T48,IF(Ações!$T48=0,Ações!$S48,AVERAGE(Ações!$S48,Ações!$T48)))</f>
        <v>-0.33779999999999999</v>
      </c>
    </row>
    <row r="49" spans="2:21" ht="15.75" customHeight="1" x14ac:dyDescent="0.2">
      <c r="B49" s="44" t="str">
        <f>IFERROR('Dados Status Invest STOCKS'!A36,"-")</f>
        <v>ACB</v>
      </c>
      <c r="C49" s="45">
        <f>IFERROR((Ações!$D49-Ações!$K49)/Ações!$D49,0)</f>
        <v>0</v>
      </c>
      <c r="D49" s="46">
        <f>(Ações!$O49)/0.06</f>
        <v>0</v>
      </c>
      <c r="E49" s="47">
        <f>IFERROR((Ações!$F49-Ações!$K49)/Ações!$F49,0)</f>
        <v>0</v>
      </c>
      <c r="F49" s="46" t="str">
        <f>IF(OR(Ações!$N49&lt;0,Ações!$M49&lt;0),"",(22.5*Ações!$M49*Ações!$N49)^0.5)</f>
        <v/>
      </c>
      <c r="G49" s="47">
        <f>IFERROR((Ações!$H49-Ações!$K49)/Ações!$H49,0)</f>
        <v>0</v>
      </c>
      <c r="H49" s="48">
        <f>IFERROR(Ações!$I49/(Ações!$P49-Table_1[[#This Row],[CAGR LUCRO 5A]]),0)</f>
        <v>0</v>
      </c>
      <c r="I49" s="48">
        <f>IF(Ações!$S49&lt;0,"",Ações!$O49*(1+Ações!$S49))</f>
        <v>0</v>
      </c>
      <c r="J49" s="49">
        <f>IFERROR(IF(Ações!$B49="","",(VLOOKUP(Table_1[[#This Row],[AÇÕES]],'Dados Status Invest STOCKS'!A35:AD650,4)/Table_1[[#This Row],[LPA]]))/100,0)</f>
        <v>5.766423357664233E-3</v>
      </c>
      <c r="K49" s="50">
        <f>IFERROR(IF(Ações!$B49="","",VLOOKUP(Table_1[[#This Row],[AÇÕES]],'Dados Status Invest STOCKS'!A35:AD650,2)),0)</f>
        <v>4.32</v>
      </c>
      <c r="L49" s="51">
        <f>IFERROR(IF(Ações!$B49="","",VLOOKUP(Table_1[[#This Row],[AÇÕES]],'Dados Status Invest STOCKS'!A35:AD650,3)/100),0)</f>
        <v>0</v>
      </c>
      <c r="M49" s="52">
        <f>IFERROR(IF(Ações!$B49="","",VLOOKUP(Table_1[[#This Row],[AÇÕES]],'Dados Status Invest STOCKS'!A35:AD650,28)),0)</f>
        <v>-2.74</v>
      </c>
      <c r="N49" s="52">
        <f>IFERROR(IF(Ações!$B49="","",VLOOKUP(Table_1[[#This Row],[AÇÕES]],'Dados Status Invest STOCKS'!A35:AD650,27)),0)</f>
        <v>8.02</v>
      </c>
      <c r="O49" s="52">
        <f>IFERROR(IF(Ações!$L49="","",Ações!$K49*Ações!$L49),0)</f>
        <v>0</v>
      </c>
      <c r="P49" s="53">
        <f t="shared" si="0"/>
        <v>0.06</v>
      </c>
      <c r="Q49" s="53">
        <f>IFERROR(Ações!$O49/Ações!$M49,0)</f>
        <v>0</v>
      </c>
      <c r="R49" s="53">
        <f>IFERROR(IF(Ações!$B49="","",VLOOKUP(Table_1[[#This Row],[AÇÕES]],'Dados Status Invest STOCKS'!A35:AD650,18)/100),0)</f>
        <v>-0.34110000000000001</v>
      </c>
      <c r="S49" s="51">
        <f>IFERROR(IF(Ações!$B49="","",VLOOKUP(Table_1[[#This Row],[AÇÕES]],'Dados Status Invest STOCKS'!A35:AD650,25)/100),0)</f>
        <v>0</v>
      </c>
      <c r="T49" s="51">
        <f>(1-Ações!$Q49)*Ações!$R49</f>
        <v>-0.34110000000000001</v>
      </c>
      <c r="U49" s="54">
        <f>IF(Ações!$S49=0,Ações!$T49,IF(Ações!$T49=0,Ações!$S49,AVERAGE(Ações!$S49,Ações!$T49)))</f>
        <v>-0.34110000000000001</v>
      </c>
    </row>
    <row r="50" spans="2:21" ht="15.75" customHeight="1" x14ac:dyDescent="0.2">
      <c r="B50" s="44" t="str">
        <f>IFERROR('Dados Status Invest STOCKS'!A37,"-")</f>
        <v>ACBI</v>
      </c>
      <c r="C50" s="45">
        <f>IFERROR((Ações!$D50-Ações!$K50)/Ações!$D50,0)</f>
        <v>0</v>
      </c>
      <c r="D50" s="46">
        <f>(Ações!$O50)/0.06</f>
        <v>0</v>
      </c>
      <c r="E50" s="47">
        <f>IFERROR((Ações!$F50-Ações!$K50)/Ações!$F50,0)</f>
        <v>2.7790135658574338E-2</v>
      </c>
      <c r="F50" s="46">
        <f>IF(OR(Ações!$N50&lt;0,Ações!$M50&lt;0),"",(22.5*Ações!$M50*Ações!$N50)^0.5)</f>
        <v>31.042680296649646</v>
      </c>
      <c r="G50" s="47">
        <f>IFERROR((Ações!$H50-Ações!$K50)/Ações!$H50,0)</f>
        <v>0</v>
      </c>
      <c r="H50" s="48">
        <f>IFERROR(Ações!$I50/(Ações!$P50-Table_1[[#This Row],[CAGR LUCRO 5A]]),0)</f>
        <v>0</v>
      </c>
      <c r="I50" s="48">
        <f>IF(Ações!$S50&lt;0,"",Ações!$O50*(1+Ações!$S50))</f>
        <v>0</v>
      </c>
      <c r="J50" s="49">
        <f>IFERROR(IF(Ações!$B50="","",(VLOOKUP(Table_1[[#This Row],[AÇÕES]],'Dados Status Invest STOCKS'!A36:AD651,4)/Table_1[[#This Row],[LPA]]))/100,0)</f>
        <v>5.2928870292887023E-2</v>
      </c>
      <c r="K50" s="50">
        <f>IFERROR(IF(Ações!$B50="","",VLOOKUP(Table_1[[#This Row],[AÇÕES]],'Dados Status Invest STOCKS'!A36:AD651,2)),0)</f>
        <v>30.18</v>
      </c>
      <c r="L50" s="51">
        <f>IFERROR(IF(Ações!$B50="","",VLOOKUP(Table_1[[#This Row],[AÇÕES]],'Dados Status Invest STOCKS'!A36:AD651,3)/100),0)</f>
        <v>0</v>
      </c>
      <c r="M50" s="52">
        <f>IFERROR(IF(Ações!$B50="","",VLOOKUP(Table_1[[#This Row],[AÇÕES]],'Dados Status Invest STOCKS'!A36:AD651,28)),0)</f>
        <v>2.39</v>
      </c>
      <c r="N50" s="52">
        <f>IFERROR(IF(Ações!$B50="","",VLOOKUP(Table_1[[#This Row],[AÇÕES]],'Dados Status Invest STOCKS'!A36:AD651,27)),0)</f>
        <v>17.920000000000002</v>
      </c>
      <c r="O50" s="52">
        <f>IFERROR(IF(Ações!$L50="","",Ações!$K50*Ações!$L50),0)</f>
        <v>0</v>
      </c>
      <c r="P50" s="53">
        <f t="shared" si="0"/>
        <v>0.06</v>
      </c>
      <c r="Q50" s="53">
        <f>IFERROR(Ações!$O50/Ações!$M50,0)</f>
        <v>0</v>
      </c>
      <c r="R50" s="53">
        <f>IFERROR(IF(Ações!$B50="","",VLOOKUP(Table_1[[#This Row],[AÇÕES]],'Dados Status Invest STOCKS'!A36:AD651,18)/100),0)</f>
        <v>0.1331</v>
      </c>
      <c r="S50" s="51">
        <f>IFERROR(IF(Ações!$B50="","",VLOOKUP(Table_1[[#This Row],[AÇÕES]],'Dados Status Invest STOCKS'!A36:AD651,25)/100),0)</f>
        <v>0</v>
      </c>
      <c r="T50" s="51">
        <f>(1-Ações!$Q50)*Ações!$R50</f>
        <v>0.1331</v>
      </c>
      <c r="U50" s="54">
        <f>IF(Ações!$S50=0,Ações!$T50,IF(Ações!$T50=0,Ações!$S50,AVERAGE(Ações!$S50,Ações!$T50)))</f>
        <v>0.1331</v>
      </c>
    </row>
    <row r="51" spans="2:21" ht="15.75" customHeight="1" x14ac:dyDescent="0.2">
      <c r="B51" s="44" t="str">
        <f>IFERROR('Dados Status Invest STOCKS'!A38,"-")</f>
        <v>ACCD</v>
      </c>
      <c r="C51" s="45">
        <f>IFERROR((Ações!$D51-Ações!$K51)/Ações!$D51,0)</f>
        <v>0</v>
      </c>
      <c r="D51" s="46">
        <f>(Ações!$O51)/0.06</f>
        <v>0</v>
      </c>
      <c r="E51" s="47">
        <f>IFERROR((Ações!$F51-Ações!$K51)/Ações!$F51,0)</f>
        <v>0</v>
      </c>
      <c r="F51" s="46" t="str">
        <f>IF(OR(Ações!$N51&lt;0,Ações!$M51&lt;0),"",(22.5*Ações!$M51*Ações!$N51)^0.5)</f>
        <v/>
      </c>
      <c r="G51" s="47">
        <f>IFERROR((Ações!$H51-Ações!$K51)/Ações!$H51,0)</f>
        <v>0</v>
      </c>
      <c r="H51" s="48">
        <f>IFERROR(Ações!$I51/(Ações!$P51-Table_1[[#This Row],[CAGR LUCRO 5A]]),0)</f>
        <v>0</v>
      </c>
      <c r="I51" s="48">
        <f>IF(Ações!$S51&lt;0,"",Ações!$O51*(1+Ações!$S51))</f>
        <v>0</v>
      </c>
      <c r="J51" s="49">
        <f>IFERROR(IF(Ações!$B51="","",(VLOOKUP(Table_1[[#This Row],[AÇÕES]],'Dados Status Invest STOCKS'!A37:AD652,4)/Table_1[[#This Row],[LPA]]))/100,0)</f>
        <v>9.9352517985611524E-2</v>
      </c>
      <c r="K51" s="50">
        <f>IFERROR(IF(Ações!$B51="","",VLOOKUP(Table_1[[#This Row],[AÇÕES]],'Dados Status Invest STOCKS'!A37:AD652,2)),0)</f>
        <v>19.239999999999998</v>
      </c>
      <c r="L51" s="51">
        <f>IFERROR(IF(Ações!$B51="","",VLOOKUP(Table_1[[#This Row],[AÇÕES]],'Dados Status Invest STOCKS'!A37:AD652,3)/100),0)</f>
        <v>0</v>
      </c>
      <c r="M51" s="52">
        <f>IFERROR(IF(Ações!$B51="","",VLOOKUP(Table_1[[#This Row],[AÇÕES]],'Dados Status Invest STOCKS'!A37:AD652,28)),0)</f>
        <v>-1.39</v>
      </c>
      <c r="N51" s="52">
        <f>IFERROR(IF(Ações!$B51="","",VLOOKUP(Table_1[[#This Row],[AÇÕES]],'Dados Status Invest STOCKS'!A37:AD652,27)),0)</f>
        <v>11.78</v>
      </c>
      <c r="O51" s="52">
        <f>IFERROR(IF(Ações!$L51="","",Ações!$K51*Ações!$L51),0)</f>
        <v>0</v>
      </c>
      <c r="P51" s="53">
        <f t="shared" si="0"/>
        <v>0.06</v>
      </c>
      <c r="Q51" s="53">
        <f>IFERROR(Ações!$O51/Ações!$M51,0)</f>
        <v>0</v>
      </c>
      <c r="R51" s="53">
        <f>IFERROR(IF(Ações!$B51="","",VLOOKUP(Table_1[[#This Row],[AÇÕES]],'Dados Status Invest STOCKS'!A37:AD652,18)/100),0)</f>
        <v>-0.1183</v>
      </c>
      <c r="S51" s="51">
        <f>IFERROR(IF(Ações!$B51="","",VLOOKUP(Table_1[[#This Row],[AÇÕES]],'Dados Status Invest STOCKS'!A37:AD652,25)/100),0)</f>
        <v>0</v>
      </c>
      <c r="T51" s="51">
        <f>(1-Ações!$Q51)*Ações!$R51</f>
        <v>-0.1183</v>
      </c>
      <c r="U51" s="54">
        <f>IF(Ações!$S51=0,Ações!$T51,IF(Ações!$T51=0,Ações!$S51,AVERAGE(Ações!$S51,Ações!$T51)))</f>
        <v>-0.1183</v>
      </c>
    </row>
    <row r="52" spans="2:21" ht="15.75" customHeight="1" x14ac:dyDescent="0.2">
      <c r="B52" s="44" t="str">
        <f>IFERROR('Dados Status Invest STOCKS'!A39,"-")</f>
        <v>ACCO</v>
      </c>
      <c r="C52" s="45">
        <f>IFERROR((Ações!$D52-Ações!$K52)/Ações!$D52,0)</f>
        <v>-0.82370820668693001</v>
      </c>
      <c r="D52" s="46">
        <f>(Ações!$O52)/0.06</f>
        <v>4.5018166666666675</v>
      </c>
      <c r="E52" s="47">
        <f>IFERROR((Ações!$F52-Ações!$K52)/Ações!$F52,0)</f>
        <v>0.33252032520325192</v>
      </c>
      <c r="F52" s="46">
        <f>IF(OR(Ações!$N52&lt;0,Ações!$M52&lt;0),"",(22.5*Ações!$M52*Ações!$N52)^0.5)</f>
        <v>12.299999999999999</v>
      </c>
      <c r="G52" s="47">
        <f>IFERROR((Ações!$H52-Ações!$K52)/Ações!$H52,0)</f>
        <v>0</v>
      </c>
      <c r="H52" s="48">
        <f>IFERROR(Ações!$I52/(Ações!$P52-Table_1[[#This Row],[CAGR LUCRO 5A]]),0)</f>
        <v>0</v>
      </c>
      <c r="I52" s="48" t="str">
        <f>IF(Ações!$S52&lt;0,"",Ações!$O52*(1+Ações!$S52))</f>
        <v/>
      </c>
      <c r="J52" s="49">
        <f>IFERROR(IF(Ações!$B52="","",(VLOOKUP(Table_1[[#This Row],[AÇÕES]],'Dados Status Invest STOCKS'!A38:AD653,4)/Table_1[[#This Row],[LPA]]))/100,0)</f>
        <v>0.12256097560975611</v>
      </c>
      <c r="K52" s="50">
        <f>IFERROR(IF(Ações!$B52="","",VLOOKUP(Table_1[[#This Row],[AÇÕES]],'Dados Status Invest STOCKS'!A38:AD653,2)),0)</f>
        <v>8.2100000000000009</v>
      </c>
      <c r="L52" s="51">
        <f>IFERROR(IF(Ações!$B52="","",VLOOKUP(Table_1[[#This Row],[AÇÕES]],'Dados Status Invest STOCKS'!A38:AD653,3)/100),0)</f>
        <v>3.2899999999999999E-2</v>
      </c>
      <c r="M52" s="52">
        <f>IFERROR(IF(Ações!$B52="","",VLOOKUP(Table_1[[#This Row],[AÇÕES]],'Dados Status Invest STOCKS'!A38:AD653,28)),0)</f>
        <v>0.82</v>
      </c>
      <c r="N52" s="52">
        <f>IFERROR(IF(Ações!$B52="","",VLOOKUP(Table_1[[#This Row],[AÇÕES]],'Dados Status Invest STOCKS'!A38:AD653,27)),0)</f>
        <v>8.1999999999999993</v>
      </c>
      <c r="O52" s="52">
        <f>IFERROR(IF(Ações!$L52="","",Ações!$K52*Ações!$L52),0)</f>
        <v>0.27010900000000004</v>
      </c>
      <c r="P52" s="53">
        <f t="shared" si="0"/>
        <v>0.06</v>
      </c>
      <c r="Q52" s="53">
        <f>IFERROR(Ações!$O52/Ações!$M52,0)</f>
        <v>0.3294012195121952</v>
      </c>
      <c r="R52" s="53">
        <f>IFERROR(IF(Ações!$B52="","",VLOOKUP(Table_1[[#This Row],[AÇÕES]],'Dados Status Invest STOCKS'!A38:AD653,18)/100),0)</f>
        <v>9.9600000000000008E-2</v>
      </c>
      <c r="S52" s="51">
        <f>IFERROR(IF(Ações!$B52="","",VLOOKUP(Table_1[[#This Row],[AÇÕES]],'Dados Status Invest STOCKS'!A38:AD653,25)/100),0)</f>
        <v>-6.3099999999999989E-2</v>
      </c>
      <c r="T52" s="51">
        <f>(1-Ações!$Q52)*Ações!$R52</f>
        <v>6.6791638536585374E-2</v>
      </c>
      <c r="U52" s="54">
        <f>IF(Ações!$S52=0,Ações!$T52,IF(Ações!$T52=0,Ações!$S52,AVERAGE(Ações!$S52,Ações!$T52)))</f>
        <v>1.8458192682926922E-3</v>
      </c>
    </row>
    <row r="53" spans="2:21" ht="15.75" customHeight="1" x14ac:dyDescent="0.2">
      <c r="B53" s="44" t="str">
        <f>IFERROR('Dados Status Invest STOCKS'!A40,"-")</f>
        <v>ACEL</v>
      </c>
      <c r="C53" s="45">
        <f>IFERROR((Ações!$D53-Ações!$K53)/Ações!$D53,0)</f>
        <v>0</v>
      </c>
      <c r="D53" s="46">
        <f>(Ações!$O53)/0.06</f>
        <v>0</v>
      </c>
      <c r="E53" s="47">
        <f>IFERROR((Ações!$F53-Ações!$K53)/Ações!$F53,0)</f>
        <v>-3.8104027333702359</v>
      </c>
      <c r="F53" s="46">
        <f>IF(OR(Ações!$N53&lt;0,Ações!$M53&lt;0),"",(22.5*Ações!$M53*Ações!$N53)^0.5)</f>
        <v>2.579825575499243</v>
      </c>
      <c r="G53" s="47">
        <f>IFERROR((Ações!$H53-Ações!$K53)/Ações!$H53,0)</f>
        <v>0</v>
      </c>
      <c r="H53" s="48">
        <f>IFERROR(Ações!$I53/(Ações!$P53-Table_1[[#This Row],[CAGR LUCRO 5A]]),0)</f>
        <v>0</v>
      </c>
      <c r="I53" s="48">
        <f>IF(Ações!$S53&lt;0,"",Ações!$O53*(1+Ações!$S53))</f>
        <v>0</v>
      </c>
      <c r="J53" s="49">
        <f>IFERROR(IF(Ações!$B53="","",(VLOOKUP(Table_1[[#This Row],[AÇÕES]],'Dados Status Invest STOCKS'!A39:AD654,4)/Table_1[[#This Row],[LPA]]))/100,0)</f>
        <v>4.2299999999999995</v>
      </c>
      <c r="K53" s="50">
        <f>IFERROR(IF(Ações!$B53="","",VLOOKUP(Table_1[[#This Row],[AÇÕES]],'Dados Status Invest STOCKS'!A39:AD654,2)),0)</f>
        <v>12.41</v>
      </c>
      <c r="L53" s="51">
        <f>IFERROR(IF(Ações!$B53="","",VLOOKUP(Table_1[[#This Row],[AÇÕES]],'Dados Status Invest STOCKS'!A39:AD654,3)/100),0)</f>
        <v>0</v>
      </c>
      <c r="M53" s="52">
        <f>IFERROR(IF(Ações!$B53="","",VLOOKUP(Table_1[[#This Row],[AÇÕES]],'Dados Status Invest STOCKS'!A39:AD654,28)),0)</f>
        <v>0.17</v>
      </c>
      <c r="N53" s="52">
        <f>IFERROR(IF(Ações!$B53="","",VLOOKUP(Table_1[[#This Row],[AÇÕES]],'Dados Status Invest STOCKS'!A39:AD654,27)),0)</f>
        <v>1.74</v>
      </c>
      <c r="O53" s="52">
        <f>IFERROR(IF(Ações!$L53="","",Ações!$K53*Ações!$L53),0)</f>
        <v>0</v>
      </c>
      <c r="P53" s="53">
        <f t="shared" si="0"/>
        <v>0.06</v>
      </c>
      <c r="Q53" s="53">
        <f>IFERROR(Ações!$O53/Ações!$M53,0)</f>
        <v>0</v>
      </c>
      <c r="R53" s="53">
        <f>IFERROR(IF(Ações!$B53="","",VLOOKUP(Table_1[[#This Row],[AÇÕES]],'Dados Status Invest STOCKS'!A39:AD654,18)/100),0)</f>
        <v>9.8900000000000002E-2</v>
      </c>
      <c r="S53" s="51">
        <f>IFERROR(IF(Ações!$B53="","",VLOOKUP(Table_1[[#This Row],[AÇÕES]],'Dados Status Invest STOCKS'!A39:AD654,25)/100),0)</f>
        <v>0</v>
      </c>
      <c r="T53" s="51">
        <f>(1-Ações!$Q53)*Ações!$R53</f>
        <v>9.8900000000000002E-2</v>
      </c>
      <c r="U53" s="54">
        <f>IF(Ações!$S53=0,Ações!$T53,IF(Ações!$T53=0,Ações!$S53,AVERAGE(Ações!$S53,Ações!$T53)))</f>
        <v>9.8900000000000002E-2</v>
      </c>
    </row>
    <row r="54" spans="2:21" ht="15.75" customHeight="1" x14ac:dyDescent="0.2">
      <c r="B54" s="44" t="str">
        <f>IFERROR('Dados Status Invest STOCKS'!A41,"-")</f>
        <v>ACER</v>
      </c>
      <c r="C54" s="45">
        <f>IFERROR((Ações!$D54-Ações!$K54)/Ações!$D54,0)</f>
        <v>0</v>
      </c>
      <c r="D54" s="46">
        <f>(Ações!$O54)/0.06</f>
        <v>0</v>
      </c>
      <c r="E54" s="47">
        <f>IFERROR((Ações!$F54-Ações!$K54)/Ações!$F54,0)</f>
        <v>0</v>
      </c>
      <c r="F54" s="46" t="str">
        <f>IF(OR(Ações!$N54&lt;0,Ações!$M54&lt;0),"",(22.5*Ações!$M54*Ações!$N54)^0.5)</f>
        <v/>
      </c>
      <c r="G54" s="47">
        <f>IFERROR((Ações!$H54-Ações!$K54)/Ações!$H54,0)</f>
        <v>0</v>
      </c>
      <c r="H54" s="48">
        <f>IFERROR(Ações!$I54/(Ações!$P54-Table_1[[#This Row],[CAGR LUCRO 5A]]),0)</f>
        <v>0</v>
      </c>
      <c r="I54" s="48">
        <f>IF(Ações!$S54&lt;0,"",Ações!$O54*(1+Ações!$S54))</f>
        <v>0</v>
      </c>
      <c r="J54" s="49">
        <f>IFERROR(IF(Ações!$B54="","",(VLOOKUP(Table_1[[#This Row],[AÇÕES]],'Dados Status Invest STOCKS'!A40:AD655,4)/Table_1[[#This Row],[LPA]]))/100,0)</f>
        <v>1.3833333333333333E-2</v>
      </c>
      <c r="K54" s="50">
        <f>IFERROR(IF(Ações!$B54="","",VLOOKUP(Table_1[[#This Row],[AÇÕES]],'Dados Status Invest STOCKS'!A40:AD655,2)),0)</f>
        <v>2</v>
      </c>
      <c r="L54" s="51">
        <f>IFERROR(IF(Ações!$B54="","",VLOOKUP(Table_1[[#This Row],[AÇÕES]],'Dados Status Invest STOCKS'!A40:AD655,3)/100),0)</f>
        <v>0</v>
      </c>
      <c r="M54" s="52">
        <f>IFERROR(IF(Ações!$B54="","",VLOOKUP(Table_1[[#This Row],[AÇÕES]],'Dados Status Invest STOCKS'!A40:AD655,28)),0)</f>
        <v>-1.2</v>
      </c>
      <c r="N54" s="52">
        <f>IFERROR(IF(Ações!$B54="","",VLOOKUP(Table_1[[#This Row],[AÇÕES]],'Dados Status Invest STOCKS'!A40:AD655,27)),0)</f>
        <v>0.15</v>
      </c>
      <c r="O54" s="52">
        <f>IFERROR(IF(Ações!$L54="","",Ações!$K54*Ações!$L54),0)</f>
        <v>0</v>
      </c>
      <c r="P54" s="53">
        <f t="shared" si="0"/>
        <v>0.06</v>
      </c>
      <c r="Q54" s="53">
        <f>IFERROR(Ações!$O54/Ações!$M54,0)</f>
        <v>0</v>
      </c>
      <c r="R54" s="53">
        <f>IFERROR(IF(Ações!$B54="","",VLOOKUP(Table_1[[#This Row],[AÇÕES]],'Dados Status Invest STOCKS'!A40:AD655,18)/100),0)</f>
        <v>-7.9440999999999997</v>
      </c>
      <c r="S54" s="51">
        <f>IFERROR(IF(Ações!$B54="","",VLOOKUP(Table_1[[#This Row],[AÇÕES]],'Dados Status Invest STOCKS'!A40:AD655,25)/100),0)</f>
        <v>0</v>
      </c>
      <c r="T54" s="51">
        <f>(1-Ações!$Q54)*Ações!$R54</f>
        <v>-7.9440999999999997</v>
      </c>
      <c r="U54" s="54">
        <f>IF(Ações!$S54=0,Ações!$T54,IF(Ações!$T54=0,Ações!$S54,AVERAGE(Ações!$S54,Ações!$T54)))</f>
        <v>-7.9440999999999997</v>
      </c>
    </row>
    <row r="55" spans="2:21" ht="15.75" customHeight="1" x14ac:dyDescent="0.2">
      <c r="B55" s="44" t="str">
        <f>IFERROR('Dados Status Invest STOCKS'!A42,"-")</f>
        <v>ACET</v>
      </c>
      <c r="C55" s="45">
        <f>IFERROR((Ações!$D55-Ações!$K55)/Ações!$D55,0)</f>
        <v>0</v>
      </c>
      <c r="D55" s="46">
        <f>(Ações!$O55)/0.06</f>
        <v>0</v>
      </c>
      <c r="E55" s="47">
        <f>IFERROR((Ações!$F55-Ações!$K55)/Ações!$F55,0)</f>
        <v>0</v>
      </c>
      <c r="F55" s="46" t="str">
        <f>IF(OR(Ações!$N55&lt;0,Ações!$M55&lt;0),"",(22.5*Ações!$M55*Ações!$N55)^0.5)</f>
        <v/>
      </c>
      <c r="G55" s="47">
        <f>IFERROR((Ações!$H55-Ações!$K55)/Ações!$H55,0)</f>
        <v>0</v>
      </c>
      <c r="H55" s="48">
        <f>IFERROR(Ações!$I55/(Ações!$P55-Table_1[[#This Row],[CAGR LUCRO 5A]]),0)</f>
        <v>0</v>
      </c>
      <c r="I55" s="48">
        <f>IF(Ações!$S55&lt;0,"",Ações!$O55*(1+Ações!$S55))</f>
        <v>0</v>
      </c>
      <c r="J55" s="49">
        <f>IFERROR(IF(Ações!$B55="","",(VLOOKUP(Table_1[[#This Row],[AÇÕES]],'Dados Status Invest STOCKS'!A41:AD656,4)/Table_1[[#This Row],[LPA]]))/100,0)</f>
        <v>4.3526011560693648E-2</v>
      </c>
      <c r="K55" s="50">
        <f>IFERROR(IF(Ações!$B55="","",VLOOKUP(Table_1[[#This Row],[AÇÕES]],'Dados Status Invest STOCKS'!A41:AD656,2)),0)</f>
        <v>12.99</v>
      </c>
      <c r="L55" s="51">
        <f>IFERROR(IF(Ações!$B55="","",VLOOKUP(Table_1[[#This Row],[AÇÕES]],'Dados Status Invest STOCKS'!A41:AD656,3)/100),0)</f>
        <v>0</v>
      </c>
      <c r="M55" s="52">
        <f>IFERROR(IF(Ações!$B55="","",VLOOKUP(Table_1[[#This Row],[AÇÕES]],'Dados Status Invest STOCKS'!A41:AD656,28)),0)</f>
        <v>-1.73</v>
      </c>
      <c r="N55" s="52">
        <f>IFERROR(IF(Ações!$B55="","",VLOOKUP(Table_1[[#This Row],[AÇÕES]],'Dados Status Invest STOCKS'!A41:AD656,27)),0)</f>
        <v>6.8</v>
      </c>
      <c r="O55" s="52">
        <f>IFERROR(IF(Ações!$L55="","",Ações!$K55*Ações!$L55),0)</f>
        <v>0</v>
      </c>
      <c r="P55" s="53">
        <f t="shared" si="0"/>
        <v>0.06</v>
      </c>
      <c r="Q55" s="53">
        <f>IFERROR(Ações!$O55/Ações!$M55,0)</f>
        <v>0</v>
      </c>
      <c r="R55" s="53">
        <f>IFERROR(IF(Ações!$B55="","",VLOOKUP(Table_1[[#This Row],[AÇÕES]],'Dados Status Invest STOCKS'!A41:AD656,18)/100),0)</f>
        <v>-0.25390000000000001</v>
      </c>
      <c r="S55" s="51">
        <f>IFERROR(IF(Ações!$B55="","",VLOOKUP(Table_1[[#This Row],[AÇÕES]],'Dados Status Invest STOCKS'!A41:AD656,25)/100),0)</f>
        <v>0</v>
      </c>
      <c r="T55" s="51">
        <f>(1-Ações!$Q55)*Ações!$R55</f>
        <v>-0.25390000000000001</v>
      </c>
      <c r="U55" s="54">
        <f>IF(Ações!$S55=0,Ações!$T55,IF(Ações!$T55=0,Ações!$S55,AVERAGE(Ações!$S55,Ações!$T55)))</f>
        <v>-0.25390000000000001</v>
      </c>
    </row>
    <row r="56" spans="2:21" ht="15.75" customHeight="1" x14ac:dyDescent="0.2">
      <c r="B56" s="44" t="str">
        <f>IFERROR('Dados Status Invest STOCKS'!A43,"-")</f>
        <v>ACEV</v>
      </c>
      <c r="C56" s="45">
        <f>IFERROR((Ações!$D56-Ações!$K56)/Ações!$D56,0)</f>
        <v>0</v>
      </c>
      <c r="D56" s="46">
        <f>(Ações!$O56)/0.06</f>
        <v>0</v>
      </c>
      <c r="E56" s="47">
        <f>IFERROR((Ações!$F56-Ações!$K56)/Ações!$F56,0)</f>
        <v>0</v>
      </c>
      <c r="F56" s="46" t="str">
        <f>IF(OR(Ações!$N56&lt;0,Ações!$M56&lt;0),"",(22.5*Ações!$M56*Ações!$N56)^0.5)</f>
        <v/>
      </c>
      <c r="G56" s="47">
        <f>IFERROR((Ações!$H56-Ações!$K56)/Ações!$H56,0)</f>
        <v>0</v>
      </c>
      <c r="H56" s="48">
        <f>IFERROR(Ações!$I56/(Ações!$P56-Table_1[[#This Row],[CAGR LUCRO 5A]]),0)</f>
        <v>0</v>
      </c>
      <c r="I56" s="48">
        <f>IF(Ações!$S56&lt;0,"",Ações!$O56*(1+Ações!$S56))</f>
        <v>0</v>
      </c>
      <c r="J56" s="49">
        <f>IFERROR(IF(Ações!$B56="","",(VLOOKUP(Table_1[[#This Row],[AÇÕES]],'Dados Status Invest STOCKS'!A42:AD657,4)/Table_1[[#This Row],[LPA]]))/100,0)</f>
        <v>58.914999999999999</v>
      </c>
      <c r="K56" s="50">
        <f>IFERROR(IF(Ações!$B56="","",VLOOKUP(Table_1[[#This Row],[AÇÕES]],'Dados Status Invest STOCKS'!A42:AD657,2)),0)</f>
        <v>10</v>
      </c>
      <c r="L56" s="51">
        <f>IFERROR(IF(Ações!$B56="","",VLOOKUP(Table_1[[#This Row],[AÇÕES]],'Dados Status Invest STOCKS'!A42:AD657,3)/100),0)</f>
        <v>0</v>
      </c>
      <c r="M56" s="52">
        <f>IFERROR(IF(Ações!$B56="","",VLOOKUP(Table_1[[#This Row],[AÇÕES]],'Dados Status Invest STOCKS'!A42:AD657,28)),0)</f>
        <v>-0.04</v>
      </c>
      <c r="N56" s="52">
        <f>IFERROR(IF(Ações!$B56="","",VLOOKUP(Table_1[[#This Row],[AÇÕES]],'Dados Status Invest STOCKS'!A42:AD657,27)),0)</f>
        <v>-0.82</v>
      </c>
      <c r="O56" s="52">
        <f>IFERROR(IF(Ações!$L56="","",Ações!$K56*Ações!$L56),0)</f>
        <v>0</v>
      </c>
      <c r="P56" s="53">
        <f t="shared" si="0"/>
        <v>0.06</v>
      </c>
      <c r="Q56" s="53">
        <f>IFERROR(Ações!$O56/Ações!$M56,0)</f>
        <v>0</v>
      </c>
      <c r="R56" s="53">
        <f>IFERROR(IF(Ações!$B56="","",VLOOKUP(Table_1[[#This Row],[AÇÕES]],'Dados Status Invest STOCKS'!A42:AD657,18)/100),0)</f>
        <v>-5.2000000000000005E-2</v>
      </c>
      <c r="S56" s="51">
        <f>IFERROR(IF(Ações!$B56="","",VLOOKUP(Table_1[[#This Row],[AÇÕES]],'Dados Status Invest STOCKS'!A42:AD657,25)/100),0)</f>
        <v>0</v>
      </c>
      <c r="T56" s="51">
        <f>(1-Ações!$Q56)*Ações!$R56</f>
        <v>-5.2000000000000005E-2</v>
      </c>
      <c r="U56" s="54">
        <f>IF(Ações!$S56=0,Ações!$T56,IF(Ações!$T56=0,Ações!$S56,AVERAGE(Ações!$S56,Ações!$T56)))</f>
        <v>-5.2000000000000005E-2</v>
      </c>
    </row>
    <row r="57" spans="2:21" ht="15.75" customHeight="1" x14ac:dyDescent="0.2">
      <c r="B57" s="44" t="str">
        <f>IFERROR('Dados Status Invest STOCKS'!A44,"-")</f>
        <v>ACEVU</v>
      </c>
      <c r="C57" s="45">
        <f>IFERROR((Ações!$D57-Ações!$K57)/Ações!$D57,0)</f>
        <v>0</v>
      </c>
      <c r="D57" s="46">
        <f>(Ações!$O57)/0.06</f>
        <v>0</v>
      </c>
      <c r="E57" s="47">
        <f>IFERROR((Ações!$F57-Ações!$K57)/Ações!$F57,0)</f>
        <v>0</v>
      </c>
      <c r="F57" s="46" t="str">
        <f>IF(OR(Ações!$N57&lt;0,Ações!$M57&lt;0),"",(22.5*Ações!$M57*Ações!$N57)^0.5)</f>
        <v/>
      </c>
      <c r="G57" s="47">
        <f>IFERROR((Ações!$H57-Ações!$K57)/Ações!$H57,0)</f>
        <v>0</v>
      </c>
      <c r="H57" s="48">
        <f>IFERROR(Ações!$I57/(Ações!$P57-Table_1[[#This Row],[CAGR LUCRO 5A]]),0)</f>
        <v>0</v>
      </c>
      <c r="I57" s="48">
        <f>IF(Ações!$S57&lt;0,"",Ações!$O57*(1+Ações!$S57))</f>
        <v>0</v>
      </c>
      <c r="J57" s="49">
        <f>IFERROR(IF(Ações!$B57="","",(VLOOKUP(Table_1[[#This Row],[AÇÕES]],'Dados Status Invest STOCKS'!A43:AD658,4)/Table_1[[#This Row],[LPA]]))/100,0)</f>
        <v>60.032499999999999</v>
      </c>
      <c r="K57" s="50">
        <f>IFERROR(IF(Ações!$B57="","",VLOOKUP(Table_1[[#This Row],[AÇÕES]],'Dados Status Invest STOCKS'!A43:AD658,2)),0)</f>
        <v>10.19</v>
      </c>
      <c r="L57" s="51">
        <f>IFERROR(IF(Ações!$B57="","",VLOOKUP(Table_1[[#This Row],[AÇÕES]],'Dados Status Invest STOCKS'!A43:AD658,3)/100),0)</f>
        <v>0</v>
      </c>
      <c r="M57" s="52">
        <f>IFERROR(IF(Ações!$B57="","",VLOOKUP(Table_1[[#This Row],[AÇÕES]],'Dados Status Invest STOCKS'!A43:AD658,28)),0)</f>
        <v>-0.04</v>
      </c>
      <c r="N57" s="52">
        <f>IFERROR(IF(Ações!$B57="","",VLOOKUP(Table_1[[#This Row],[AÇÕES]],'Dados Status Invest STOCKS'!A43:AD658,27)),0)</f>
        <v>-0.82</v>
      </c>
      <c r="O57" s="52">
        <f>IFERROR(IF(Ações!$L57="","",Ações!$K57*Ações!$L57),0)</f>
        <v>0</v>
      </c>
      <c r="P57" s="53">
        <f t="shared" si="0"/>
        <v>0.06</v>
      </c>
      <c r="Q57" s="53">
        <f>IFERROR(Ações!$O57/Ações!$M57,0)</f>
        <v>0</v>
      </c>
      <c r="R57" s="53">
        <f>IFERROR(IF(Ações!$B57="","",VLOOKUP(Table_1[[#This Row],[AÇÕES]],'Dados Status Invest STOCKS'!A43:AD658,18)/100),0)</f>
        <v>-5.2000000000000005E-2</v>
      </c>
      <c r="S57" s="51">
        <f>IFERROR(IF(Ações!$B57="","",VLOOKUP(Table_1[[#This Row],[AÇÕES]],'Dados Status Invest STOCKS'!A43:AD658,25)/100),0)</f>
        <v>0</v>
      </c>
      <c r="T57" s="51">
        <f>(1-Ações!$Q57)*Ações!$R57</f>
        <v>-5.2000000000000005E-2</v>
      </c>
      <c r="U57" s="54">
        <f>IF(Ações!$S57=0,Ações!$T57,IF(Ações!$T57=0,Ações!$S57,AVERAGE(Ações!$S57,Ações!$T57)))</f>
        <v>-5.2000000000000005E-2</v>
      </c>
    </row>
    <row r="58" spans="2:21" ht="15.75" customHeight="1" x14ac:dyDescent="0.2">
      <c r="B58" s="44" t="str">
        <f>IFERROR('Dados Status Invest STOCKS'!A45,"-")</f>
        <v>ACEVW</v>
      </c>
      <c r="C58" s="45">
        <f>IFERROR((Ações!$D58-Ações!$K58)/Ações!$D58,0)</f>
        <v>0</v>
      </c>
      <c r="D58" s="46">
        <f>(Ações!$O58)/0.06</f>
        <v>0</v>
      </c>
      <c r="E58" s="47">
        <f>IFERROR((Ações!$F58-Ações!$K58)/Ações!$F58,0)</f>
        <v>0</v>
      </c>
      <c r="F58" s="46" t="str">
        <f>IF(OR(Ações!$N58&lt;0,Ações!$M58&lt;0),"",(22.5*Ações!$M58*Ações!$N58)^0.5)</f>
        <v/>
      </c>
      <c r="G58" s="47">
        <f>IFERROR((Ações!$H58-Ações!$K58)/Ações!$H58,0)</f>
        <v>0</v>
      </c>
      <c r="H58" s="48">
        <f>IFERROR(Ações!$I58/(Ações!$P58-Table_1[[#This Row],[CAGR LUCRO 5A]]),0)</f>
        <v>0</v>
      </c>
      <c r="I58" s="48">
        <f>IF(Ações!$S58&lt;0,"",Ações!$O58*(1+Ações!$S58))</f>
        <v>0</v>
      </c>
      <c r="J58" s="49">
        <f>IFERROR(IF(Ações!$B58="","",(VLOOKUP(Table_1[[#This Row],[AÇÕES]],'Dados Status Invest STOCKS'!A44:AD659,4)/Table_1[[#This Row],[LPA]]))/100,0)</f>
        <v>3.0625</v>
      </c>
      <c r="K58" s="50">
        <f>IFERROR(IF(Ações!$B58="","",VLOOKUP(Table_1[[#This Row],[AÇÕES]],'Dados Status Invest STOCKS'!A44:AD659,2)),0)</f>
        <v>0.52</v>
      </c>
      <c r="L58" s="51">
        <f>IFERROR(IF(Ações!$B58="","",VLOOKUP(Table_1[[#This Row],[AÇÕES]],'Dados Status Invest STOCKS'!A44:AD659,3)/100),0)</f>
        <v>0</v>
      </c>
      <c r="M58" s="52">
        <f>IFERROR(IF(Ações!$B58="","",VLOOKUP(Table_1[[#This Row],[AÇÕES]],'Dados Status Invest STOCKS'!A44:AD659,28)),0)</f>
        <v>-0.04</v>
      </c>
      <c r="N58" s="52">
        <f>IFERROR(IF(Ações!$B58="","",VLOOKUP(Table_1[[#This Row],[AÇÕES]],'Dados Status Invest STOCKS'!A44:AD659,27)),0)</f>
        <v>-0.82</v>
      </c>
      <c r="O58" s="52">
        <f>IFERROR(IF(Ações!$L58="","",Ações!$K58*Ações!$L58),0)</f>
        <v>0</v>
      </c>
      <c r="P58" s="53">
        <f t="shared" si="0"/>
        <v>0.06</v>
      </c>
      <c r="Q58" s="53">
        <f>IFERROR(Ações!$O58/Ações!$M58,0)</f>
        <v>0</v>
      </c>
      <c r="R58" s="53">
        <f>IFERROR(IF(Ações!$B58="","",VLOOKUP(Table_1[[#This Row],[AÇÕES]],'Dados Status Invest STOCKS'!A44:AD659,18)/100),0)</f>
        <v>-5.2000000000000005E-2</v>
      </c>
      <c r="S58" s="51">
        <f>IFERROR(IF(Ações!$B58="","",VLOOKUP(Table_1[[#This Row],[AÇÕES]],'Dados Status Invest STOCKS'!A44:AD659,25)/100),0)</f>
        <v>0</v>
      </c>
      <c r="T58" s="51">
        <f>(1-Ações!$Q58)*Ações!$R58</f>
        <v>-5.2000000000000005E-2</v>
      </c>
      <c r="U58" s="54">
        <f>IF(Ações!$S58=0,Ações!$T58,IF(Ações!$T58=0,Ações!$S58,AVERAGE(Ações!$S58,Ações!$T58)))</f>
        <v>-5.2000000000000005E-2</v>
      </c>
    </row>
    <row r="59" spans="2:21" ht="15.75" customHeight="1" x14ac:dyDescent="0.2">
      <c r="B59" s="44" t="str">
        <f>IFERROR('Dados Status Invest STOCKS'!A46,"-")</f>
        <v>ACGL</v>
      </c>
      <c r="C59" s="45">
        <f>IFERROR((Ações!$D59-Ações!$K59)/Ações!$D59,0)</f>
        <v>0</v>
      </c>
      <c r="D59" s="46">
        <f>(Ações!$O59)/0.06</f>
        <v>0</v>
      </c>
      <c r="E59" s="47">
        <f>IFERROR((Ações!$F59-Ações!$K59)/Ações!$F59,0)</f>
        <v>0.28314856568657004</v>
      </c>
      <c r="F59" s="46">
        <f>IF(OR(Ações!$N59&lt;0,Ações!$M59&lt;0),"",(22.5*Ações!$M59*Ações!$N59)^0.5)</f>
        <v>63.751005874417388</v>
      </c>
      <c r="G59" s="47">
        <f>IFERROR((Ações!$H59-Ações!$K59)/Ações!$H59,0)</f>
        <v>0</v>
      </c>
      <c r="H59" s="48">
        <f>IFERROR(Ações!$I59/(Ações!$P59-Table_1[[#This Row],[CAGR LUCRO 5A]]),0)</f>
        <v>0</v>
      </c>
      <c r="I59" s="48">
        <f>IF(Ações!$S59&lt;0,"",Ações!$O59*(1+Ações!$S59))</f>
        <v>0</v>
      </c>
      <c r="J59" s="49">
        <f>IFERROR(IF(Ações!$B59="","",(VLOOKUP(Table_1[[#This Row],[AÇÕES]],'Dados Status Invest STOCKS'!A45:AD660,4)/Table_1[[#This Row],[LPA]]))/100,0)</f>
        <v>1.6813819577735124E-2</v>
      </c>
      <c r="K59" s="50">
        <f>IFERROR(IF(Ações!$B59="","",VLOOKUP(Table_1[[#This Row],[AÇÕES]],'Dados Status Invest STOCKS'!A45:AD660,2)),0)</f>
        <v>45.7</v>
      </c>
      <c r="L59" s="51">
        <f>IFERROR(IF(Ações!$B59="","",VLOOKUP(Table_1[[#This Row],[AÇÕES]],'Dados Status Invest STOCKS'!A45:AD660,3)/100),0)</f>
        <v>0</v>
      </c>
      <c r="M59" s="52">
        <f>IFERROR(IF(Ações!$B59="","",VLOOKUP(Table_1[[#This Row],[AÇÕES]],'Dados Status Invest STOCKS'!A45:AD660,28)),0)</f>
        <v>5.21</v>
      </c>
      <c r="N59" s="52">
        <f>IFERROR(IF(Ações!$B59="","",VLOOKUP(Table_1[[#This Row],[AÇÕES]],'Dados Status Invest STOCKS'!A45:AD660,27)),0)</f>
        <v>34.67</v>
      </c>
      <c r="O59" s="52">
        <f>IFERROR(IF(Ações!$L59="","",Ações!$K59*Ações!$L59),0)</f>
        <v>0</v>
      </c>
      <c r="P59" s="53">
        <f t="shared" si="0"/>
        <v>0.06</v>
      </c>
      <c r="Q59" s="53">
        <f>IFERROR(Ações!$O59/Ações!$M59,0)</f>
        <v>0</v>
      </c>
      <c r="R59" s="53">
        <f>IFERROR(IF(Ações!$B59="","",VLOOKUP(Table_1[[#This Row],[AÇÕES]],'Dados Status Invest STOCKS'!A45:AD660,18)/100),0)</f>
        <v>0.15039999999999998</v>
      </c>
      <c r="S59" s="51">
        <f>IFERROR(IF(Ações!$B59="","",VLOOKUP(Table_1[[#This Row],[AÇÕES]],'Dados Status Invest STOCKS'!A45:AD660,25)/100),0)</f>
        <v>0.222</v>
      </c>
      <c r="T59" s="51">
        <f>(1-Ações!$Q59)*Ações!$R59</f>
        <v>0.15039999999999998</v>
      </c>
      <c r="U59" s="54">
        <f>IF(Ações!$S59=0,Ações!$T59,IF(Ações!$T59=0,Ações!$S59,AVERAGE(Ações!$S59,Ações!$T59)))</f>
        <v>0.18619999999999998</v>
      </c>
    </row>
    <row r="60" spans="2:21" ht="15.75" customHeight="1" x14ac:dyDescent="0.2">
      <c r="B60" s="44" t="str">
        <f>IFERROR('Dados Status Invest STOCKS'!A47,"-")</f>
        <v>ACGLO</v>
      </c>
      <c r="C60" s="45">
        <f>IFERROR((Ações!$D60-Ações!$K60)/Ações!$D60,0)</f>
        <v>-0.12570356472795499</v>
      </c>
      <c r="D60" s="46">
        <f>(Ações!$O60)/0.06</f>
        <v>22.696916666666667</v>
      </c>
      <c r="E60" s="47">
        <f>IFERROR((Ações!$F60-Ações!$K60)/Ações!$F60,0)</f>
        <v>0.59922200991885921</v>
      </c>
      <c r="F60" s="46">
        <f>IF(OR(Ações!$N60&lt;0,Ações!$M60&lt;0),"",(22.5*Ações!$M60*Ações!$N60)^0.5)</f>
        <v>63.751005874417388</v>
      </c>
      <c r="G60" s="47">
        <f>IFERROR((Ações!$H60-Ações!$K60)/Ações!$H60,0)</f>
        <v>3.4872337354872989</v>
      </c>
      <c r="H60" s="48">
        <f>IFERROR(Ações!$I60/(Ações!$P60-Table_1[[#This Row],[CAGR LUCRO 5A]]),0)</f>
        <v>-10.272456358024691</v>
      </c>
      <c r="I60" s="48">
        <f>IF(Ações!$S60&lt;0,"",Ações!$O60*(1+Ações!$S60))</f>
        <v>1.6641379299999999</v>
      </c>
      <c r="J60" s="49">
        <f>IFERROR(IF(Ações!$B60="","",(VLOOKUP(Table_1[[#This Row],[AÇÕES]],'Dados Status Invest STOCKS'!A46:AD661,4)/Table_1[[#This Row],[LPA]]))/100,0)</f>
        <v>9.4049904030710178E-3</v>
      </c>
      <c r="K60" s="50">
        <f>IFERROR(IF(Ações!$B60="","",VLOOKUP(Table_1[[#This Row],[AÇÕES]],'Dados Status Invest STOCKS'!A46:AD661,2)),0)</f>
        <v>25.55</v>
      </c>
      <c r="L60" s="51">
        <f>IFERROR(IF(Ações!$B60="","",VLOOKUP(Table_1[[#This Row],[AÇÕES]],'Dados Status Invest STOCKS'!A46:AD661,3)/100),0)</f>
        <v>5.33E-2</v>
      </c>
      <c r="M60" s="52">
        <f>IFERROR(IF(Ações!$B60="","",VLOOKUP(Table_1[[#This Row],[AÇÕES]],'Dados Status Invest STOCKS'!A46:AD661,28)),0)</f>
        <v>5.21</v>
      </c>
      <c r="N60" s="52">
        <f>IFERROR(IF(Ações!$B60="","",VLOOKUP(Table_1[[#This Row],[AÇÕES]],'Dados Status Invest STOCKS'!A46:AD661,27)),0)</f>
        <v>34.67</v>
      </c>
      <c r="O60" s="52">
        <f>IFERROR(IF(Ações!$L60="","",Ações!$K60*Ações!$L60),0)</f>
        <v>1.361815</v>
      </c>
      <c r="P60" s="53">
        <f t="shared" si="0"/>
        <v>0.06</v>
      </c>
      <c r="Q60" s="53">
        <f>IFERROR(Ações!$O60/Ações!$M60,0)</f>
        <v>0.26138483685220731</v>
      </c>
      <c r="R60" s="53">
        <f>IFERROR(IF(Ações!$B60="","",VLOOKUP(Table_1[[#This Row],[AÇÕES]],'Dados Status Invest STOCKS'!A46:AD661,18)/100),0)</f>
        <v>0.15039999999999998</v>
      </c>
      <c r="S60" s="51">
        <f>IFERROR(IF(Ações!$B60="","",VLOOKUP(Table_1[[#This Row],[AÇÕES]],'Dados Status Invest STOCKS'!A46:AD661,25)/100),0)</f>
        <v>0.222</v>
      </c>
      <c r="T60" s="51">
        <f>(1-Ações!$Q60)*Ações!$R60</f>
        <v>0.11108772053742799</v>
      </c>
      <c r="U60" s="54">
        <f>IF(Ações!$S60=0,Ações!$T60,IF(Ações!$T60=0,Ações!$S60,AVERAGE(Ações!$S60,Ações!$T60)))</f>
        <v>0.16654386026871398</v>
      </c>
    </row>
    <row r="61" spans="2:21" ht="15.75" customHeight="1" x14ac:dyDescent="0.2">
      <c r="B61" s="44" t="str">
        <f>IFERROR('Dados Status Invest STOCKS'!A48,"-")</f>
        <v>ACGLP</v>
      </c>
      <c r="C61" s="45">
        <f>IFERROR((Ações!$D61-Ações!$K61)/Ações!$D61,0)</f>
        <v>-0.52284263959390853</v>
      </c>
      <c r="D61" s="46">
        <f>(Ações!$O61)/0.06</f>
        <v>16.4101</v>
      </c>
      <c r="E61" s="47">
        <f>IFERROR((Ações!$F61-Ações!$K61)/Ações!$F61,0)</f>
        <v>0.60800618504392534</v>
      </c>
      <c r="F61" s="46">
        <f>IF(OR(Ações!$N61&lt;0,Ações!$M61&lt;0),"",(22.5*Ações!$M61*Ações!$N61)^0.5)</f>
        <v>63.751005874417388</v>
      </c>
      <c r="G61" s="47">
        <f>IFERROR((Ações!$H61-Ações!$K61)/Ações!$H61,0)</f>
        <v>4.3647095964840865</v>
      </c>
      <c r="H61" s="48">
        <f>IFERROR(Ações!$I61/(Ações!$P61-Table_1[[#This Row],[CAGR LUCRO 5A]]),0)</f>
        <v>-7.427089703703702</v>
      </c>
      <c r="I61" s="48">
        <f>IF(Ações!$S61&lt;0,"",Ações!$O61*(1+Ações!$S61))</f>
        <v>1.2031885319999998</v>
      </c>
      <c r="J61" s="49">
        <f>IFERROR(IF(Ações!$B61="","",(VLOOKUP(Table_1[[#This Row],[AÇÕES]],'Dados Status Invest STOCKS'!A47:AD662,4)/Table_1[[#This Row],[LPA]]))/100,0)</f>
        <v>9.1938579654510556E-3</v>
      </c>
      <c r="K61" s="50">
        <f>IFERROR(IF(Ações!$B61="","",VLOOKUP(Table_1[[#This Row],[AÇÕES]],'Dados Status Invest STOCKS'!A47:AD662,2)),0)</f>
        <v>24.99</v>
      </c>
      <c r="L61" s="51">
        <f>IFERROR(IF(Ações!$B61="","",VLOOKUP(Table_1[[#This Row],[AÇÕES]],'Dados Status Invest STOCKS'!A47:AD662,3)/100),0)</f>
        <v>3.9399999999999998E-2</v>
      </c>
      <c r="M61" s="52">
        <f>IFERROR(IF(Ações!$B61="","",VLOOKUP(Table_1[[#This Row],[AÇÕES]],'Dados Status Invest STOCKS'!A47:AD662,28)),0)</f>
        <v>5.21</v>
      </c>
      <c r="N61" s="52">
        <f>IFERROR(IF(Ações!$B61="","",VLOOKUP(Table_1[[#This Row],[AÇÕES]],'Dados Status Invest STOCKS'!A47:AD662,27)),0)</f>
        <v>34.67</v>
      </c>
      <c r="O61" s="52">
        <f>IFERROR(IF(Ações!$L61="","",Ações!$K61*Ações!$L61),0)</f>
        <v>0.98460599999999987</v>
      </c>
      <c r="P61" s="53">
        <f t="shared" si="0"/>
        <v>0.06</v>
      </c>
      <c r="Q61" s="53">
        <f>IFERROR(Ações!$O61/Ações!$M61,0)</f>
        <v>0.188983877159309</v>
      </c>
      <c r="R61" s="53">
        <f>IFERROR(IF(Ações!$B61="","",VLOOKUP(Table_1[[#This Row],[AÇÕES]],'Dados Status Invest STOCKS'!A47:AD662,18)/100),0)</f>
        <v>0.15039999999999998</v>
      </c>
      <c r="S61" s="51">
        <f>IFERROR(IF(Ações!$B61="","",VLOOKUP(Table_1[[#This Row],[AÇÕES]],'Dados Status Invest STOCKS'!A47:AD662,25)/100),0)</f>
        <v>0.222</v>
      </c>
      <c r="T61" s="51">
        <f>(1-Ações!$Q61)*Ações!$R61</f>
        <v>0.12197682487523991</v>
      </c>
      <c r="U61" s="54">
        <f>IF(Ações!$S61=0,Ações!$T61,IF(Ações!$T61=0,Ações!$S61,AVERAGE(Ações!$S61,Ações!$T61)))</f>
        <v>0.17198841243761995</v>
      </c>
    </row>
    <row r="62" spans="2:21" ht="15.75" customHeight="1" x14ac:dyDescent="0.2">
      <c r="B62" s="44" t="str">
        <f>IFERROR('Dados Status Invest STOCKS'!A49,"-")</f>
        <v>ACH</v>
      </c>
      <c r="C62" s="45">
        <f>IFERROR((Ações!$D62-Ações!$K62)/Ações!$D62,0)</f>
        <v>0</v>
      </c>
      <c r="D62" s="46">
        <f>(Ações!$O62)/0.06</f>
        <v>0</v>
      </c>
      <c r="E62" s="47">
        <f>IFERROR((Ações!$F62-Ações!$K62)/Ações!$F62,0)</f>
        <v>-44.607063409128116</v>
      </c>
      <c r="F62" s="46">
        <f>IF(OR(Ações!$N62&lt;0,Ações!$M62&lt;0),"",(22.5*Ações!$M62*Ações!$N62)^0.5)</f>
        <v>0.30740852297878796</v>
      </c>
      <c r="G62" s="47">
        <f>IFERROR((Ações!$H62-Ações!$K62)/Ações!$H62,0)</f>
        <v>0</v>
      </c>
      <c r="H62" s="48">
        <f>IFERROR(Ações!$I62/(Ações!$P62-Table_1[[#This Row],[CAGR LUCRO 5A]]),0)</f>
        <v>0</v>
      </c>
      <c r="I62" s="48">
        <f>IF(Ações!$S62&lt;0,"",Ações!$O62*(1+Ações!$S62))</f>
        <v>0</v>
      </c>
      <c r="J62" s="49">
        <f>IFERROR(IF(Ações!$B62="","",(VLOOKUP(Table_1[[#This Row],[AÇÕES]],'Dados Status Invest STOCKS'!A48:AD663,4)/Table_1[[#This Row],[LPA]]))/100,0)</f>
        <v>326.78500000000003</v>
      </c>
      <c r="K62" s="50">
        <f>IFERROR(IF(Ações!$B62="","",VLOOKUP(Table_1[[#This Row],[AÇÕES]],'Dados Status Invest STOCKS'!A48:AD663,2)),0)</f>
        <v>14.02</v>
      </c>
      <c r="L62" s="51">
        <f>IFERROR(IF(Ações!$B62="","",VLOOKUP(Table_1[[#This Row],[AÇÕES]],'Dados Status Invest STOCKS'!A48:AD663,3)/100),0)</f>
        <v>0</v>
      </c>
      <c r="M62" s="52">
        <f>IFERROR(IF(Ações!$B62="","",VLOOKUP(Table_1[[#This Row],[AÇÕES]],'Dados Status Invest STOCKS'!A48:AD663,28)),0)</f>
        <v>0.02</v>
      </c>
      <c r="N62" s="52">
        <f>IFERROR(IF(Ações!$B62="","",VLOOKUP(Table_1[[#This Row],[AÇÕES]],'Dados Status Invest STOCKS'!A48:AD663,27)),0)</f>
        <v>0.21</v>
      </c>
      <c r="O62" s="52">
        <f>IFERROR(IF(Ações!$L62="","",Ações!$K62*Ações!$L62),0)</f>
        <v>0</v>
      </c>
      <c r="P62" s="53">
        <f t="shared" si="0"/>
        <v>0.06</v>
      </c>
      <c r="Q62" s="53">
        <f>IFERROR(Ações!$O62/Ações!$M62,0)</f>
        <v>0</v>
      </c>
      <c r="R62" s="53">
        <f>IFERROR(IF(Ações!$B62="","",VLOOKUP(Table_1[[#This Row],[AÇÕES]],'Dados Status Invest STOCKS'!A48:AD663,18)/100),0)</f>
        <v>0.10150000000000001</v>
      </c>
      <c r="S62" s="51">
        <f>IFERROR(IF(Ações!$B62="","",VLOOKUP(Table_1[[#This Row],[AÇÕES]],'Dados Status Invest STOCKS'!A48:AD663,25)/100),0)</f>
        <v>0.51049999999999995</v>
      </c>
      <c r="T62" s="51">
        <f>(1-Ações!$Q62)*Ações!$R62</f>
        <v>0.10150000000000001</v>
      </c>
      <c r="U62" s="54">
        <f>IF(Ações!$S62=0,Ações!$T62,IF(Ações!$T62=0,Ações!$S62,AVERAGE(Ações!$S62,Ações!$T62)))</f>
        <v>0.30599999999999999</v>
      </c>
    </row>
    <row r="63" spans="2:21" ht="15.75" customHeight="1" x14ac:dyDescent="0.2">
      <c r="B63" s="44" t="str">
        <f>IFERROR('Dados Status Invest STOCKS'!A50,"-")</f>
        <v>ACHC</v>
      </c>
      <c r="C63" s="45">
        <f>IFERROR((Ações!$D63-Ações!$K63)/Ações!$D63,0)</f>
        <v>0</v>
      </c>
      <c r="D63" s="46">
        <f>(Ações!$O63)/0.06</f>
        <v>0</v>
      </c>
      <c r="E63" s="47">
        <f>IFERROR((Ações!$F63-Ações!$K63)/Ações!$F63,0)</f>
        <v>0</v>
      </c>
      <c r="F63" s="46" t="str">
        <f>IF(OR(Ações!$N63&lt;0,Ações!$M63&lt;0),"",(22.5*Ações!$M63*Ações!$N63)^0.5)</f>
        <v/>
      </c>
      <c r="G63" s="47">
        <f>IFERROR((Ações!$H63-Ações!$K63)/Ações!$H63,0)</f>
        <v>0</v>
      </c>
      <c r="H63" s="48">
        <f>IFERROR(Ações!$I63/(Ações!$P63-Table_1[[#This Row],[CAGR LUCRO 5A]]),0)</f>
        <v>0</v>
      </c>
      <c r="I63" s="48">
        <f>IF(Ações!$S63&lt;0,"",Ações!$O63*(1+Ações!$S63))</f>
        <v>0</v>
      </c>
      <c r="J63" s="49">
        <f>IFERROR(IF(Ações!$B63="","",(VLOOKUP(Table_1[[#This Row],[AÇÕES]],'Dados Status Invest STOCKS'!A49:AD664,4)/Table_1[[#This Row],[LPA]]))/100,0)</f>
        <v>1.0067750677506775E-2</v>
      </c>
      <c r="K63" s="50">
        <f>IFERROR(IF(Ações!$B63="","",VLOOKUP(Table_1[[#This Row],[AÇÕES]],'Dados Status Invest STOCKS'!A49:AD664,2)),0)</f>
        <v>54.79</v>
      </c>
      <c r="L63" s="51">
        <f>IFERROR(IF(Ações!$B63="","",VLOOKUP(Table_1[[#This Row],[AÇÕES]],'Dados Status Invest STOCKS'!A49:AD664,3)/100),0)</f>
        <v>0</v>
      </c>
      <c r="M63" s="52">
        <f>IFERROR(IF(Ações!$B63="","",VLOOKUP(Table_1[[#This Row],[AÇÕES]],'Dados Status Invest STOCKS'!A49:AD664,28)),0)</f>
        <v>-7.38</v>
      </c>
      <c r="N63" s="52">
        <f>IFERROR(IF(Ações!$B63="","",VLOOKUP(Table_1[[#This Row],[AÇÕES]],'Dados Status Invest STOCKS'!A49:AD664,27)),0)</f>
        <v>27.07</v>
      </c>
      <c r="O63" s="52">
        <f>IFERROR(IF(Ações!$L63="","",Ações!$K63*Ações!$L63),0)</f>
        <v>0</v>
      </c>
      <c r="P63" s="53">
        <f t="shared" si="0"/>
        <v>0.06</v>
      </c>
      <c r="Q63" s="53">
        <f>IFERROR(Ações!$O63/Ações!$M63,0)</f>
        <v>0</v>
      </c>
      <c r="R63" s="53">
        <f>IFERROR(IF(Ações!$B63="","",VLOOKUP(Table_1[[#This Row],[AÇÕES]],'Dados Status Invest STOCKS'!A49:AD664,18)/100),0)</f>
        <v>-0.27250000000000002</v>
      </c>
      <c r="S63" s="51">
        <f>IFERROR(IF(Ações!$B63="","",VLOOKUP(Table_1[[#This Row],[AÇÕES]],'Dados Status Invest STOCKS'!A49:AD664,25)/100),0)</f>
        <v>0</v>
      </c>
      <c r="T63" s="51">
        <f>(1-Ações!$Q63)*Ações!$R63</f>
        <v>-0.27250000000000002</v>
      </c>
      <c r="U63" s="54">
        <f>IF(Ações!$S63=0,Ações!$T63,IF(Ações!$T63=0,Ações!$S63,AVERAGE(Ações!$S63,Ações!$T63)))</f>
        <v>-0.27250000000000002</v>
      </c>
    </row>
    <row r="64" spans="2:21" ht="15.75" customHeight="1" x14ac:dyDescent="0.2">
      <c r="B64" s="44" t="str">
        <f>IFERROR('Dados Status Invest STOCKS'!A51,"-")</f>
        <v>ACHV</v>
      </c>
      <c r="C64" s="45">
        <f>IFERROR((Ações!$D64-Ações!$K64)/Ações!$D64,0)</f>
        <v>0</v>
      </c>
      <c r="D64" s="46">
        <f>(Ações!$O64)/0.06</f>
        <v>0</v>
      </c>
      <c r="E64" s="47">
        <f>IFERROR((Ações!$F64-Ações!$K64)/Ações!$F64,0)</f>
        <v>0</v>
      </c>
      <c r="F64" s="46" t="str">
        <f>IF(OR(Ações!$N64&lt;0,Ações!$M64&lt;0),"",(22.5*Ações!$M64*Ações!$N64)^0.5)</f>
        <v/>
      </c>
      <c r="G64" s="47">
        <f>IFERROR((Ações!$H64-Ações!$K64)/Ações!$H64,0)</f>
        <v>0</v>
      </c>
      <c r="H64" s="48">
        <f>IFERROR(Ações!$I64/(Ações!$P64-Table_1[[#This Row],[CAGR LUCRO 5A]]),0)</f>
        <v>0</v>
      </c>
      <c r="I64" s="48">
        <f>IF(Ações!$S64&lt;0,"",Ações!$O64*(1+Ações!$S64))</f>
        <v>0</v>
      </c>
      <c r="J64" s="49">
        <f>IFERROR(IF(Ações!$B64="","",(VLOOKUP(Table_1[[#This Row],[AÇÕES]],'Dados Status Invest STOCKS'!A50:AD665,4)/Table_1[[#This Row],[LPA]]))/100,0)</f>
        <v>6.7076923076923077E-3</v>
      </c>
      <c r="K64" s="50">
        <f>IFERROR(IF(Ações!$B64="","",VLOOKUP(Table_1[[#This Row],[AÇÕES]],'Dados Status Invest STOCKS'!A50:AD665,2)),0)</f>
        <v>7.08</v>
      </c>
      <c r="L64" s="51">
        <f>IFERROR(IF(Ações!$B64="","",VLOOKUP(Table_1[[#This Row],[AÇÕES]],'Dados Status Invest STOCKS'!A50:AD665,3)/100),0)</f>
        <v>0</v>
      </c>
      <c r="M64" s="52">
        <f>IFERROR(IF(Ações!$B64="","",VLOOKUP(Table_1[[#This Row],[AÇÕES]],'Dados Status Invest STOCKS'!A50:AD665,28)),0)</f>
        <v>-3.25</v>
      </c>
      <c r="N64" s="52">
        <f>IFERROR(IF(Ações!$B64="","",VLOOKUP(Table_1[[#This Row],[AÇÕES]],'Dados Status Invest STOCKS'!A50:AD665,27)),0)</f>
        <v>3.67</v>
      </c>
      <c r="O64" s="52">
        <f>IFERROR(IF(Ações!$L64="","",Ações!$K64*Ações!$L64),0)</f>
        <v>0</v>
      </c>
      <c r="P64" s="53">
        <f t="shared" si="0"/>
        <v>0.06</v>
      </c>
      <c r="Q64" s="53">
        <f>IFERROR(Ações!$O64/Ações!$M64,0)</f>
        <v>0</v>
      </c>
      <c r="R64" s="53">
        <f>IFERROR(IF(Ações!$B64="","",VLOOKUP(Table_1[[#This Row],[AÇÕES]],'Dados Status Invest STOCKS'!A50:AD665,18)/100),0)</f>
        <v>-0.88540000000000008</v>
      </c>
      <c r="S64" s="51">
        <f>IFERROR(IF(Ações!$B64="","",VLOOKUP(Table_1[[#This Row],[AÇÕES]],'Dados Status Invest STOCKS'!A50:AD665,25)/100),0)</f>
        <v>0</v>
      </c>
      <c r="T64" s="51">
        <f>(1-Ações!$Q64)*Ações!$R64</f>
        <v>-0.88540000000000008</v>
      </c>
      <c r="U64" s="54">
        <f>IF(Ações!$S64=0,Ações!$T64,IF(Ações!$T64=0,Ações!$S64,AVERAGE(Ações!$S64,Ações!$T64)))</f>
        <v>-0.88540000000000008</v>
      </c>
    </row>
    <row r="65" spans="2:21" ht="15.75" customHeight="1" x14ac:dyDescent="0.2">
      <c r="B65" s="44" t="str">
        <f>IFERROR('Dados Status Invest STOCKS'!A52,"-")</f>
        <v>ACI</v>
      </c>
      <c r="C65" s="45">
        <f>IFERROR((Ações!$D65-Ações!$K65)/Ações!$D65,0)</f>
        <v>-3.0540540540540539</v>
      </c>
      <c r="D65" s="46">
        <f>(Ações!$O65)/0.06</f>
        <v>7.0201333333333338</v>
      </c>
      <c r="E65" s="47">
        <f>IFERROR((Ações!$F65-Ações!$K65)/Ações!$F65,0)</f>
        <v>-1.4394250865380798</v>
      </c>
      <c r="F65" s="46">
        <f>IF(OR(Ações!$N65&lt;0,Ações!$M65&lt;0),"",(22.5*Ações!$M65*Ações!$N65)^0.5)</f>
        <v>11.666683333321428</v>
      </c>
      <c r="G65" s="47">
        <f>IFERROR((Ações!$H65-Ações!$K65)/Ações!$H65,0)</f>
        <v>-3.0540540540540539</v>
      </c>
      <c r="H65" s="48">
        <f>IFERROR(Ações!$I65/(Ações!$P65-Table_1[[#This Row],[CAGR LUCRO 5A]]),0)</f>
        <v>7.0201333333333338</v>
      </c>
      <c r="I65" s="48">
        <f>IF(Ações!$S65&lt;0,"",Ações!$O65*(1+Ações!$S65))</f>
        <v>0.42120800000000003</v>
      </c>
      <c r="J65" s="49">
        <f>IFERROR(IF(Ações!$B65="","",(VLOOKUP(Table_1[[#This Row],[AÇÕES]],'Dados Status Invest STOCKS'!A51:AD666,4)/Table_1[[#This Row],[LPA]]))/100,0)</f>
        <v>0.12825503355704698</v>
      </c>
      <c r="K65" s="50">
        <f>IFERROR(IF(Ações!$B65="","",VLOOKUP(Table_1[[#This Row],[AÇÕES]],'Dados Status Invest STOCKS'!A51:AD666,2)),0)</f>
        <v>28.46</v>
      </c>
      <c r="L65" s="51">
        <f>IFERROR(IF(Ações!$B65="","",VLOOKUP(Table_1[[#This Row],[AÇÕES]],'Dados Status Invest STOCKS'!A51:AD666,3)/100),0)</f>
        <v>1.4800000000000001E-2</v>
      </c>
      <c r="M65" s="52">
        <f>IFERROR(IF(Ações!$B65="","",VLOOKUP(Table_1[[#This Row],[AÇÕES]],'Dados Status Invest STOCKS'!A51:AD666,28)),0)</f>
        <v>1.49</v>
      </c>
      <c r="N65" s="52">
        <f>IFERROR(IF(Ações!$B65="","",VLOOKUP(Table_1[[#This Row],[AÇÕES]],'Dados Status Invest STOCKS'!A51:AD666,27)),0)</f>
        <v>4.0599999999999996</v>
      </c>
      <c r="O65" s="52">
        <f>IFERROR(IF(Ações!$L65="","",Ações!$K65*Ações!$L65),0)</f>
        <v>0.42120800000000003</v>
      </c>
      <c r="P65" s="53">
        <f t="shared" si="0"/>
        <v>0.06</v>
      </c>
      <c r="Q65" s="53">
        <f>IFERROR(Ações!$O65/Ações!$M65,0)</f>
        <v>0.28268993288590605</v>
      </c>
      <c r="R65" s="53">
        <f>IFERROR(IF(Ações!$B65="","",VLOOKUP(Table_1[[#This Row],[AÇÕES]],'Dados Status Invest STOCKS'!A51:AD666,18)/100),0)</f>
        <v>0.36709999999999998</v>
      </c>
      <c r="S65" s="51">
        <f>IFERROR(IF(Ações!$B65="","",VLOOKUP(Table_1[[#This Row],[AÇÕES]],'Dados Status Invest STOCKS'!A51:AD666,25)/100),0)</f>
        <v>0</v>
      </c>
      <c r="T65" s="51">
        <f>(1-Ações!$Q65)*Ações!$R65</f>
        <v>0.26332452563758385</v>
      </c>
      <c r="U65" s="54">
        <f>IF(Ações!$S65=0,Ações!$T65,IF(Ações!$T65=0,Ações!$S65,AVERAGE(Ações!$S65,Ações!$T65)))</f>
        <v>0.26332452563758385</v>
      </c>
    </row>
    <row r="66" spans="2:21" ht="15.75" customHeight="1" x14ac:dyDescent="0.2">
      <c r="B66" s="44" t="str">
        <f>IFERROR('Dados Status Invest STOCKS'!A53,"-")</f>
        <v>ACIA</v>
      </c>
      <c r="C66" s="45">
        <f>IFERROR((Ações!$D66-Ações!$K66)/Ações!$D66,0)</f>
        <v>0</v>
      </c>
      <c r="D66" s="46">
        <f>(Ações!$O66)/0.06</f>
        <v>0</v>
      </c>
      <c r="E66" s="47">
        <f>IFERROR((Ações!$F66-Ações!$K66)/Ações!$F66,0)</f>
        <v>-3.828436356121645</v>
      </c>
      <c r="F66" s="46">
        <f>IF(OR(Ações!$N66&lt;0,Ações!$M66&lt;0),"",(22.5*Ações!$M66*Ações!$N66)^0.5)</f>
        <v>23.815163236895941</v>
      </c>
      <c r="G66" s="47">
        <f>IFERROR((Ações!$H66-Ações!$K66)/Ações!$H66,0)</f>
        <v>0</v>
      </c>
      <c r="H66" s="48">
        <f>IFERROR(Ações!$I66/(Ações!$P66-Table_1[[#This Row],[CAGR LUCRO 5A]]),0)</f>
        <v>0</v>
      </c>
      <c r="I66" s="48">
        <f>IF(Ações!$S66&lt;0,"",Ações!$O66*(1+Ações!$S66))</f>
        <v>0</v>
      </c>
      <c r="J66" s="49">
        <f>IFERROR(IF(Ações!$B66="","",(VLOOKUP(Table_1[[#This Row],[AÇÕES]],'Dados Status Invest STOCKS'!A52:AD667,4)/Table_1[[#This Row],[LPA]]))/100,0)</f>
        <v>0.43827160493827155</v>
      </c>
      <c r="K66" s="50">
        <f>IFERROR(IF(Ações!$B66="","",VLOOKUP(Table_1[[#This Row],[AÇÕES]],'Dados Status Invest STOCKS'!A52:AD667,2)),0)</f>
        <v>114.99</v>
      </c>
      <c r="L66" s="51">
        <f>IFERROR(IF(Ações!$B66="","",VLOOKUP(Table_1[[#This Row],[AÇÕES]],'Dados Status Invest STOCKS'!A52:AD667,3)/100),0)</f>
        <v>0</v>
      </c>
      <c r="M66" s="52">
        <f>IFERROR(IF(Ações!$B66="","",VLOOKUP(Table_1[[#This Row],[AÇÕES]],'Dados Status Invest STOCKS'!A52:AD667,28)),0)</f>
        <v>1.62</v>
      </c>
      <c r="N66" s="52">
        <f>IFERROR(IF(Ações!$B66="","",VLOOKUP(Table_1[[#This Row],[AÇÕES]],'Dados Status Invest STOCKS'!A52:AD667,27)),0)</f>
        <v>15.56</v>
      </c>
      <c r="O66" s="52">
        <f>IFERROR(IF(Ações!$L66="","",Ações!$K66*Ações!$L66),0)</f>
        <v>0</v>
      </c>
      <c r="P66" s="53">
        <f t="shared" si="0"/>
        <v>0.06</v>
      </c>
      <c r="Q66" s="53">
        <f>IFERROR(Ações!$O66/Ações!$M66,0)</f>
        <v>0</v>
      </c>
      <c r="R66" s="53">
        <f>IFERROR(IF(Ações!$B66="","",VLOOKUP(Table_1[[#This Row],[AÇÕES]],'Dados Status Invest STOCKS'!A52:AD667,18)/100),0)</f>
        <v>0.1041</v>
      </c>
      <c r="S66" s="51">
        <f>IFERROR(IF(Ações!$B66="","",VLOOKUP(Table_1[[#This Row],[AÇÕES]],'Dados Status Invest STOCKS'!A52:AD667,25)/100),0)</f>
        <v>0.80209999999999992</v>
      </c>
      <c r="T66" s="51">
        <f>(1-Ações!$Q66)*Ações!$R66</f>
        <v>0.1041</v>
      </c>
      <c r="U66" s="54">
        <f>IF(Ações!$S66=0,Ações!$T66,IF(Ações!$T66=0,Ações!$S66,AVERAGE(Ações!$S66,Ações!$T66)))</f>
        <v>0.45309999999999995</v>
      </c>
    </row>
    <row r="67" spans="2:21" ht="15.75" customHeight="1" x14ac:dyDescent="0.2">
      <c r="B67" s="44" t="str">
        <f>IFERROR('Dados Status Invest STOCKS'!A54,"-")</f>
        <v>ACIU</v>
      </c>
      <c r="C67" s="45">
        <f>IFERROR((Ações!$D67-Ações!$K67)/Ações!$D67,0)</f>
        <v>0</v>
      </c>
      <c r="D67" s="46">
        <f>(Ações!$O67)/0.06</f>
        <v>0</v>
      </c>
      <c r="E67" s="47">
        <f>IFERROR((Ações!$F67-Ações!$K67)/Ações!$F67,0)</f>
        <v>0</v>
      </c>
      <c r="F67" s="46" t="str">
        <f>IF(OR(Ações!$N67&lt;0,Ações!$M67&lt;0),"",(22.5*Ações!$M67*Ações!$N67)^0.5)</f>
        <v/>
      </c>
      <c r="G67" s="47">
        <f>IFERROR((Ações!$H67-Ações!$K67)/Ações!$H67,0)</f>
        <v>0</v>
      </c>
      <c r="H67" s="48">
        <f>IFERROR(Ações!$I67/(Ações!$P67-Table_1[[#This Row],[CAGR LUCRO 5A]]),0)</f>
        <v>0</v>
      </c>
      <c r="I67" s="48">
        <f>IF(Ações!$S67&lt;0,"",Ações!$O67*(1+Ações!$S67))</f>
        <v>0</v>
      </c>
      <c r="J67" s="49">
        <f>IFERROR(IF(Ações!$B67="","",(VLOOKUP(Table_1[[#This Row],[AÇÕES]],'Dados Status Invest STOCKS'!A53:AD668,4)/Table_1[[#This Row],[LPA]]))/100,0)</f>
        <v>5.2967032967032965E-2</v>
      </c>
      <c r="K67" s="50">
        <f>IFERROR(IF(Ações!$B67="","",VLOOKUP(Table_1[[#This Row],[AÇÕES]],'Dados Status Invest STOCKS'!A53:AD668,2)),0)</f>
        <v>4.38</v>
      </c>
      <c r="L67" s="51">
        <f>IFERROR(IF(Ações!$B67="","",VLOOKUP(Table_1[[#This Row],[AÇÕES]],'Dados Status Invest STOCKS'!A53:AD668,3)/100),0)</f>
        <v>0</v>
      </c>
      <c r="M67" s="52">
        <f>IFERROR(IF(Ações!$B67="","",VLOOKUP(Table_1[[#This Row],[AÇÕES]],'Dados Status Invest STOCKS'!A53:AD668,28)),0)</f>
        <v>-0.91</v>
      </c>
      <c r="N67" s="52">
        <f>IFERROR(IF(Ações!$B67="","",VLOOKUP(Table_1[[#This Row],[AÇÕES]],'Dados Status Invest STOCKS'!A53:AD668,27)),0)</f>
        <v>2.86</v>
      </c>
      <c r="O67" s="52">
        <f>IFERROR(IF(Ações!$L67="","",Ações!$K67*Ações!$L67),0)</f>
        <v>0</v>
      </c>
      <c r="P67" s="53">
        <f t="shared" si="0"/>
        <v>0.06</v>
      </c>
      <c r="Q67" s="53">
        <f>IFERROR(Ações!$O67/Ações!$M67,0)</f>
        <v>0</v>
      </c>
      <c r="R67" s="53">
        <f>IFERROR(IF(Ações!$B67="","",VLOOKUP(Table_1[[#This Row],[AÇÕES]],'Dados Status Invest STOCKS'!A53:AD668,18)/100),0)</f>
        <v>-0.31790000000000002</v>
      </c>
      <c r="S67" s="51">
        <f>IFERROR(IF(Ações!$B67="","",VLOOKUP(Table_1[[#This Row],[AÇÕES]],'Dados Status Invest STOCKS'!A53:AD668,25)/100),0)</f>
        <v>0</v>
      </c>
      <c r="T67" s="51">
        <f>(1-Ações!$Q67)*Ações!$R67</f>
        <v>-0.31790000000000002</v>
      </c>
      <c r="U67" s="54">
        <f>IF(Ações!$S67=0,Ações!$T67,IF(Ações!$T67=0,Ações!$S67,AVERAGE(Ações!$S67,Ações!$T67)))</f>
        <v>-0.31790000000000002</v>
      </c>
    </row>
    <row r="68" spans="2:21" ht="15.75" customHeight="1" x14ac:dyDescent="0.2">
      <c r="B68" s="44" t="str">
        <f>IFERROR('Dados Status Invest STOCKS'!A55,"-")</f>
        <v>ACIW</v>
      </c>
      <c r="C68" s="45">
        <f>IFERROR((Ações!$D68-Ações!$K68)/Ações!$D68,0)</f>
        <v>0</v>
      </c>
      <c r="D68" s="46">
        <f>(Ações!$O68)/0.06</f>
        <v>0</v>
      </c>
      <c r="E68" s="47">
        <f>IFERROR((Ações!$F68-Ações!$K68)/Ações!$F68,0)</f>
        <v>-1.6206078105153885</v>
      </c>
      <c r="F68" s="46">
        <f>IF(OR(Ações!$N68&lt;0,Ações!$M68&lt;0),"",(22.5*Ações!$M68*Ações!$N68)^0.5)</f>
        <v>12.924482581519463</v>
      </c>
      <c r="G68" s="47">
        <f>IFERROR((Ações!$H68-Ações!$K68)/Ações!$H68,0)</f>
        <v>0</v>
      </c>
      <c r="H68" s="48">
        <f>IFERROR(Ações!$I68/(Ações!$P68-Table_1[[#This Row],[CAGR LUCRO 5A]]),0)</f>
        <v>0</v>
      </c>
      <c r="I68" s="48" t="str">
        <f>IF(Ações!$S68&lt;0,"",Ações!$O68*(1+Ações!$S68))</f>
        <v/>
      </c>
      <c r="J68" s="49">
        <f>IFERROR(IF(Ações!$B68="","",(VLOOKUP(Table_1[[#This Row],[AÇÕES]],'Dados Status Invest STOCKS'!A54:AD669,4)/Table_1[[#This Row],[LPA]]))/100,0)</f>
        <v>0.63821917808219186</v>
      </c>
      <c r="K68" s="50">
        <f>IFERROR(IF(Ações!$B68="","",VLOOKUP(Table_1[[#This Row],[AÇÕES]],'Dados Status Invest STOCKS'!A54:AD669,2)),0)</f>
        <v>33.869999999999997</v>
      </c>
      <c r="L68" s="51">
        <f>IFERROR(IF(Ações!$B68="","",VLOOKUP(Table_1[[#This Row],[AÇÕES]],'Dados Status Invest STOCKS'!A54:AD669,3)/100),0)</f>
        <v>0</v>
      </c>
      <c r="M68" s="52">
        <f>IFERROR(IF(Ações!$B68="","",VLOOKUP(Table_1[[#This Row],[AÇÕES]],'Dados Status Invest STOCKS'!A54:AD669,28)),0)</f>
        <v>0.73</v>
      </c>
      <c r="N68" s="52">
        <f>IFERROR(IF(Ações!$B68="","",VLOOKUP(Table_1[[#This Row],[AÇÕES]],'Dados Status Invest STOCKS'!A54:AD669,27)),0)</f>
        <v>10.17</v>
      </c>
      <c r="O68" s="52">
        <f>IFERROR(IF(Ações!$L68="","",Ações!$K68*Ações!$L68),0)</f>
        <v>0</v>
      </c>
      <c r="P68" s="53">
        <f t="shared" si="0"/>
        <v>0.06</v>
      </c>
      <c r="Q68" s="53">
        <f>IFERROR(Ações!$O68/Ações!$M68,0)</f>
        <v>0</v>
      </c>
      <c r="R68" s="53">
        <f>IFERROR(IF(Ações!$B68="","",VLOOKUP(Table_1[[#This Row],[AÇÕES]],'Dados Status Invest STOCKS'!A54:AD669,18)/100),0)</f>
        <v>7.1500000000000008E-2</v>
      </c>
      <c r="S68" s="51">
        <f>IFERROR(IF(Ações!$B68="","",VLOOKUP(Table_1[[#This Row],[AÇÕES]],'Dados Status Invest STOCKS'!A54:AD669,25)/100),0)</f>
        <v>-3.1899999999999998E-2</v>
      </c>
      <c r="T68" s="51">
        <f>(1-Ações!$Q68)*Ações!$R68</f>
        <v>7.1500000000000008E-2</v>
      </c>
      <c r="U68" s="54">
        <f>IF(Ações!$S68=0,Ações!$T68,IF(Ações!$T68=0,Ações!$S68,AVERAGE(Ações!$S68,Ações!$T68)))</f>
        <v>1.9800000000000005E-2</v>
      </c>
    </row>
    <row r="69" spans="2:21" ht="15.75" customHeight="1" x14ac:dyDescent="0.2">
      <c r="B69" s="44" t="str">
        <f>IFERROR('Dados Status Invest STOCKS'!A56,"-")</f>
        <v>ACLS</v>
      </c>
      <c r="C69" s="45">
        <f>IFERROR((Ações!$D69-Ações!$K69)/Ações!$D69,0)</f>
        <v>0</v>
      </c>
      <c r="D69" s="46">
        <f>(Ações!$O69)/0.06</f>
        <v>0</v>
      </c>
      <c r="E69" s="47">
        <f>IFERROR((Ações!$F69-Ações!$K69)/Ações!$F69,0)</f>
        <v>-1.1750091582929945</v>
      </c>
      <c r="F69" s="46">
        <f>IF(OR(Ações!$N69&lt;0,Ações!$M69&lt;0),"",(22.5*Ações!$M69*Ações!$N69)^0.5)</f>
        <v>28.376892007406308</v>
      </c>
      <c r="G69" s="47">
        <f>IFERROR((Ações!$H69-Ações!$K69)/Ações!$H69,0)</f>
        <v>0</v>
      </c>
      <c r="H69" s="48">
        <f>IFERROR(Ações!$I69/(Ações!$P69-Table_1[[#This Row],[CAGR LUCRO 5A]]),0)</f>
        <v>0</v>
      </c>
      <c r="I69" s="48">
        <f>IF(Ações!$S69&lt;0,"",Ações!$O69*(1+Ações!$S69))</f>
        <v>0</v>
      </c>
      <c r="J69" s="49">
        <f>IFERROR(IF(Ações!$B69="","",(VLOOKUP(Table_1[[#This Row],[AÇÕES]],'Dados Status Invest STOCKS'!A55:AD670,4)/Table_1[[#This Row],[LPA]]))/100,0)</f>
        <v>0.11373390557939914</v>
      </c>
      <c r="K69" s="50">
        <f>IFERROR(IF(Ações!$B69="","",VLOOKUP(Table_1[[#This Row],[AÇÕES]],'Dados Status Invest STOCKS'!A55:AD670,2)),0)</f>
        <v>61.72</v>
      </c>
      <c r="L69" s="51">
        <f>IFERROR(IF(Ações!$B69="","",VLOOKUP(Table_1[[#This Row],[AÇÕES]],'Dados Status Invest STOCKS'!A55:AD670,3)/100),0)</f>
        <v>0</v>
      </c>
      <c r="M69" s="52">
        <f>IFERROR(IF(Ações!$B69="","",VLOOKUP(Table_1[[#This Row],[AÇÕES]],'Dados Status Invest STOCKS'!A55:AD670,28)),0)</f>
        <v>2.33</v>
      </c>
      <c r="N69" s="52">
        <f>IFERROR(IF(Ações!$B69="","",VLOOKUP(Table_1[[#This Row],[AÇÕES]],'Dados Status Invest STOCKS'!A55:AD670,27)),0)</f>
        <v>15.36</v>
      </c>
      <c r="O69" s="52">
        <f>IFERROR(IF(Ações!$L69="","",Ações!$K69*Ações!$L69),0)</f>
        <v>0</v>
      </c>
      <c r="P69" s="53">
        <f t="shared" si="0"/>
        <v>0.06</v>
      </c>
      <c r="Q69" s="53">
        <f>IFERROR(Ações!$O69/Ações!$M69,0)</f>
        <v>0</v>
      </c>
      <c r="R69" s="53">
        <f>IFERROR(IF(Ações!$B69="","",VLOOKUP(Table_1[[#This Row],[AÇÕES]],'Dados Status Invest STOCKS'!A55:AD670,18)/100),0)</f>
        <v>0.15160000000000001</v>
      </c>
      <c r="S69" s="51">
        <f>IFERROR(IF(Ações!$B69="","",VLOOKUP(Table_1[[#This Row],[AÇÕES]],'Dados Status Invest STOCKS'!A55:AD670,25)/100),0)</f>
        <v>0.2777</v>
      </c>
      <c r="T69" s="51">
        <f>(1-Ações!$Q69)*Ações!$R69</f>
        <v>0.15160000000000001</v>
      </c>
      <c r="U69" s="54">
        <f>IF(Ações!$S69=0,Ações!$T69,IF(Ações!$T69=0,Ações!$S69,AVERAGE(Ações!$S69,Ações!$T69)))</f>
        <v>0.21465000000000001</v>
      </c>
    </row>
    <row r="70" spans="2:21" ht="15.75" customHeight="1" x14ac:dyDescent="0.2">
      <c r="B70" s="44" t="str">
        <f>IFERROR('Dados Status Invest STOCKS'!A57,"-")</f>
        <v>ACM</v>
      </c>
      <c r="C70" s="45">
        <f>IFERROR((Ações!$D70-Ações!$K70)/Ações!$D70,0)</f>
        <v>-27.571428571428569</v>
      </c>
      <c r="D70" s="46">
        <f>(Ações!$O70)/0.06</f>
        <v>2.4632999999999998</v>
      </c>
      <c r="E70" s="47">
        <f>IFERROR((Ações!$F70-Ações!$K70)/Ações!$F70,0)</f>
        <v>-2.0761162333657581</v>
      </c>
      <c r="F70" s="46">
        <f>IF(OR(Ações!$N70&lt;0,Ações!$M70&lt;0),"",(22.5*Ações!$M70*Ações!$N70)^0.5)</f>
        <v>22.879499557464101</v>
      </c>
      <c r="G70" s="47">
        <f>IFERROR((Ações!$H70-Ações!$K70)/Ações!$H70,0)</f>
        <v>28.513227513227516</v>
      </c>
      <c r="H70" s="48">
        <f>IFERROR(Ações!$I70/(Ações!$P70-Table_1[[#This Row],[CAGR LUCRO 5A]]),0)</f>
        <v>-2.5580423076923071</v>
      </c>
      <c r="I70" s="48">
        <f>IF(Ações!$S70&lt;0,"",Ações!$O70*(1+Ações!$S70))</f>
        <v>0.16627274999999997</v>
      </c>
      <c r="J70" s="49">
        <f>IFERROR(IF(Ações!$B70="","",(VLOOKUP(Table_1[[#This Row],[AÇÕES]],'Dados Status Invest STOCKS'!A56:AD671,4)/Table_1[[#This Row],[LPA]]))/100,0)</f>
        <v>0.47368852459016397</v>
      </c>
      <c r="K70" s="50">
        <f>IFERROR(IF(Ações!$B70="","",VLOOKUP(Table_1[[#This Row],[AÇÕES]],'Dados Status Invest STOCKS'!A56:AD671,2)),0)</f>
        <v>70.38</v>
      </c>
      <c r="L70" s="51">
        <f>IFERROR(IF(Ações!$B70="","",VLOOKUP(Table_1[[#This Row],[AÇÕES]],'Dados Status Invest STOCKS'!A56:AD671,3)/100),0)</f>
        <v>2.0999999999999999E-3</v>
      </c>
      <c r="M70" s="52">
        <f>IFERROR(IF(Ações!$B70="","",VLOOKUP(Table_1[[#This Row],[AÇÕES]],'Dados Status Invest STOCKS'!A56:AD671,28)),0)</f>
        <v>1.22</v>
      </c>
      <c r="N70" s="52">
        <f>IFERROR(IF(Ações!$B70="","",VLOOKUP(Table_1[[#This Row],[AÇÕES]],'Dados Status Invest STOCKS'!A56:AD671,27)),0)</f>
        <v>19.07</v>
      </c>
      <c r="O70" s="52">
        <f>IFERROR(IF(Ações!$L70="","",Ações!$K70*Ações!$L70),0)</f>
        <v>0.14779799999999998</v>
      </c>
      <c r="P70" s="53">
        <f t="shared" si="0"/>
        <v>0.06</v>
      </c>
      <c r="Q70" s="53">
        <f>IFERROR(Ações!$O70/Ações!$M70,0)</f>
        <v>0.12114590163934426</v>
      </c>
      <c r="R70" s="53">
        <f>IFERROR(IF(Ações!$B70="","",VLOOKUP(Table_1[[#This Row],[AÇÕES]],'Dados Status Invest STOCKS'!A56:AD671,18)/100),0)</f>
        <v>6.3799999999999996E-2</v>
      </c>
      <c r="S70" s="51">
        <f>IFERROR(IF(Ações!$B70="","",VLOOKUP(Table_1[[#This Row],[AÇÕES]],'Dados Status Invest STOCKS'!A56:AD671,25)/100),0)</f>
        <v>0.125</v>
      </c>
      <c r="T70" s="51">
        <f>(1-Ações!$Q70)*Ações!$R70</f>
        <v>5.6070891475409834E-2</v>
      </c>
      <c r="U70" s="54">
        <f>IF(Ações!$S70=0,Ações!$T70,IF(Ações!$T70=0,Ações!$S70,AVERAGE(Ações!$S70,Ações!$T70)))</f>
        <v>9.0535445737704917E-2</v>
      </c>
    </row>
    <row r="71" spans="2:21" ht="15.75" customHeight="1" x14ac:dyDescent="0.2">
      <c r="B71" s="44" t="str">
        <f>IFERROR('Dados Status Invest STOCKS'!A58,"-")</f>
        <v>ACMR</v>
      </c>
      <c r="C71" s="45">
        <f>IFERROR((Ações!$D71-Ações!$K71)/Ações!$D71,0)</f>
        <v>0</v>
      </c>
      <c r="D71" s="46">
        <f>(Ações!$O71)/0.06</f>
        <v>0</v>
      </c>
      <c r="E71" s="47">
        <f>IFERROR((Ações!$F71-Ações!$K71)/Ações!$F71,0)</f>
        <v>-3.2070576054492115</v>
      </c>
      <c r="F71" s="46">
        <f>IF(OR(Ações!$N71&lt;0,Ações!$M71&lt;0),"",(22.5*Ações!$M71*Ações!$N71)^0.5)</f>
        <v>17.701207585924752</v>
      </c>
      <c r="G71" s="47">
        <f>IFERROR((Ações!$H71-Ações!$K71)/Ações!$H71,0)</f>
        <v>0</v>
      </c>
      <c r="H71" s="48">
        <f>IFERROR(Ações!$I71/(Ações!$P71-Table_1[[#This Row],[CAGR LUCRO 5A]]),0)</f>
        <v>0</v>
      </c>
      <c r="I71" s="48">
        <f>IF(Ações!$S71&lt;0,"",Ações!$O71*(1+Ações!$S71))</f>
        <v>0</v>
      </c>
      <c r="J71" s="49">
        <f>IFERROR(IF(Ações!$B71="","",(VLOOKUP(Table_1[[#This Row],[AÇÕES]],'Dados Status Invest STOCKS'!A57:AD672,4)/Table_1[[#This Row],[LPA]]))/100,0)</f>
        <v>0.30121019108280256</v>
      </c>
      <c r="K71" s="50">
        <f>IFERROR(IF(Ações!$B71="","",VLOOKUP(Table_1[[#This Row],[AÇÕES]],'Dados Status Invest STOCKS'!A57:AD672,2)),0)</f>
        <v>74.47</v>
      </c>
      <c r="L71" s="51">
        <f>IFERROR(IF(Ações!$B71="","",VLOOKUP(Table_1[[#This Row],[AÇÕES]],'Dados Status Invest STOCKS'!A57:AD672,3)/100),0)</f>
        <v>0</v>
      </c>
      <c r="M71" s="52">
        <f>IFERROR(IF(Ações!$B71="","",VLOOKUP(Table_1[[#This Row],[AÇÕES]],'Dados Status Invest STOCKS'!A57:AD672,28)),0)</f>
        <v>1.57</v>
      </c>
      <c r="N71" s="52">
        <f>IFERROR(IF(Ações!$B71="","",VLOOKUP(Table_1[[#This Row],[AÇÕES]],'Dados Status Invest STOCKS'!A57:AD672,27)),0)</f>
        <v>8.8699999999999992</v>
      </c>
      <c r="O71" s="52">
        <f>IFERROR(IF(Ações!$L71="","",Ações!$K71*Ações!$L71),0)</f>
        <v>0</v>
      </c>
      <c r="P71" s="53">
        <f t="shared" si="0"/>
        <v>0.06</v>
      </c>
      <c r="Q71" s="53">
        <f>IFERROR(Ações!$O71/Ações!$M71,0)</f>
        <v>0</v>
      </c>
      <c r="R71" s="53">
        <f>IFERROR(IF(Ações!$B71="","",VLOOKUP(Table_1[[#This Row],[AÇÕES]],'Dados Status Invest STOCKS'!A57:AD672,18)/100),0)</f>
        <v>0.17760000000000001</v>
      </c>
      <c r="S71" s="51">
        <f>IFERROR(IF(Ações!$B71="","",VLOOKUP(Table_1[[#This Row],[AÇÕES]],'Dados Status Invest STOCKS'!A57:AD672,25)/100),0)</f>
        <v>0.28410000000000002</v>
      </c>
      <c r="T71" s="51">
        <f>(1-Ações!$Q71)*Ações!$R71</f>
        <v>0.17760000000000001</v>
      </c>
      <c r="U71" s="54">
        <f>IF(Ações!$S71=0,Ações!$T71,IF(Ações!$T71=0,Ações!$S71,AVERAGE(Ações!$S71,Ações!$T71)))</f>
        <v>0.23085</v>
      </c>
    </row>
    <row r="72" spans="2:21" ht="15.75" customHeight="1" x14ac:dyDescent="0.2">
      <c r="B72" s="44" t="str">
        <f>IFERROR('Dados Status Invest STOCKS'!A59,"-")</f>
        <v>ACN</v>
      </c>
      <c r="C72" s="45">
        <f>IFERROR((Ações!$D72-Ações!$K72)/Ações!$D72,0)</f>
        <v>-4.5045871559633026</v>
      </c>
      <c r="D72" s="46">
        <f>(Ações!$O72)/0.06</f>
        <v>61.585000000000001</v>
      </c>
      <c r="E72" s="47">
        <f>IFERROR((Ações!$F72-Ações!$K72)/Ações!$F72,0)</f>
        <v>-3.0211104253991907</v>
      </c>
      <c r="F72" s="46">
        <f>IF(OR(Ações!$N72&lt;0,Ações!$M72&lt;0),"",(22.5*Ações!$M72*Ações!$N72)^0.5)</f>
        <v>84.305071021854914</v>
      </c>
      <c r="G72" s="47">
        <f>IFERROR((Ações!$H72-Ações!$K72)/Ações!$H72,0)</f>
        <v>2.2885509263486483</v>
      </c>
      <c r="H72" s="48">
        <f>IFERROR(Ações!$I72/(Ações!$P72-Table_1[[#This Row],[CAGR LUCRO 5A]]),0)</f>
        <v>-263.08622582781453</v>
      </c>
      <c r="I72" s="48">
        <f>IF(Ações!$S72&lt;0,"",Ações!$O72*(1+Ações!$S72))</f>
        <v>3.9726020099999997</v>
      </c>
      <c r="J72" s="49">
        <f>IFERROR(IF(Ações!$B72="","",(VLOOKUP(Table_1[[#This Row],[AÇÕES]],'Dados Status Invest STOCKS'!A58:AD673,4)/Table_1[[#This Row],[LPA]]))/100,0)</f>
        <v>3.5239551478083588E-2</v>
      </c>
      <c r="K72" s="50">
        <f>IFERROR(IF(Ações!$B72="","",VLOOKUP(Table_1[[#This Row],[AÇÕES]],'Dados Status Invest STOCKS'!A58:AD673,2)),0)</f>
        <v>339</v>
      </c>
      <c r="L72" s="51">
        <f>IFERROR(IF(Ações!$B72="","",VLOOKUP(Table_1[[#This Row],[AÇÕES]],'Dados Status Invest STOCKS'!A58:AD673,3)/100),0)</f>
        <v>1.09E-2</v>
      </c>
      <c r="M72" s="52">
        <f>IFERROR(IF(Ações!$B72="","",VLOOKUP(Table_1[[#This Row],[AÇÕES]],'Dados Status Invest STOCKS'!A58:AD673,28)),0)</f>
        <v>9.81</v>
      </c>
      <c r="N72" s="52">
        <f>IFERROR(IF(Ações!$B72="","",VLOOKUP(Table_1[[#This Row],[AÇÕES]],'Dados Status Invest STOCKS'!A58:AD673,27)),0)</f>
        <v>32.200000000000003</v>
      </c>
      <c r="O72" s="52">
        <f>IFERROR(IF(Ações!$L72="","",Ações!$K72*Ações!$L72),0)</f>
        <v>3.6951000000000001</v>
      </c>
      <c r="P72" s="53">
        <f t="shared" si="0"/>
        <v>0.06</v>
      </c>
      <c r="Q72" s="53">
        <f>IFERROR(Ações!$O72/Ações!$M72,0)</f>
        <v>0.37666666666666665</v>
      </c>
      <c r="R72" s="53">
        <f>IFERROR(IF(Ações!$B72="","",VLOOKUP(Table_1[[#This Row],[AÇÕES]],'Dados Status Invest STOCKS'!A58:AD673,18)/100),0)</f>
        <v>0.30449999999999999</v>
      </c>
      <c r="S72" s="51">
        <f>IFERROR(IF(Ações!$B72="","",VLOOKUP(Table_1[[#This Row],[AÇÕES]],'Dados Status Invest STOCKS'!A58:AD673,25)/100),0)</f>
        <v>7.51E-2</v>
      </c>
      <c r="T72" s="51">
        <f>(1-Ações!$Q72)*Ações!$R72</f>
        <v>0.18980499999999997</v>
      </c>
      <c r="U72" s="54">
        <f>IF(Ações!$S72=0,Ações!$T72,IF(Ações!$T72=0,Ações!$S72,AVERAGE(Ações!$S72,Ações!$T72)))</f>
        <v>0.13245249999999997</v>
      </c>
    </row>
    <row r="73" spans="2:21" ht="15.75" customHeight="1" x14ac:dyDescent="0.2">
      <c r="B73" s="44" t="str">
        <f>IFERROR('Dados Status Invest STOCKS'!A60,"-")</f>
        <v>ACNB</v>
      </c>
      <c r="C73" s="45">
        <f>IFERROR((Ações!$D73-Ações!$K73)/Ações!$D73,0)</f>
        <v>-0.96078431372549</v>
      </c>
      <c r="D73" s="46">
        <f>(Ações!$O73)/0.06</f>
        <v>17.141100000000002</v>
      </c>
      <c r="E73" s="47">
        <f>IFERROR((Ações!$F73-Ações!$K73)/Ações!$F73,0)</f>
        <v>0.31911517961947844</v>
      </c>
      <c r="F73" s="46">
        <f>IF(OR(Ações!$N73&lt;0,Ações!$M73&lt;0),"",(22.5*Ações!$M73*Ações!$N73)^0.5)</f>
        <v>49.362240123397967</v>
      </c>
      <c r="G73" s="47">
        <f>IFERROR((Ações!$H73-Ações!$K73)/Ações!$H73,0)</f>
        <v>2.4157287463721953</v>
      </c>
      <c r="H73" s="48">
        <f>IFERROR(Ações!$I73/(Ações!$P73-Table_1[[#This Row],[CAGR LUCRO 5A]]),0)</f>
        <v>-23.740423499999999</v>
      </c>
      <c r="I73" s="48">
        <f>IF(Ações!$S73&lt;0,"",Ações!$O73*(1+Ações!$S73))</f>
        <v>1.1395403280000003</v>
      </c>
      <c r="J73" s="49">
        <f>IFERROR(IF(Ações!$B73="","",(VLOOKUP(Table_1[[#This Row],[AÇÕES]],'Dados Status Invest STOCKS'!A59:AD674,4)/Table_1[[#This Row],[LPA]]))/100,0)</f>
        <v>2.7564469914040112E-2</v>
      </c>
      <c r="K73" s="50">
        <f>IFERROR(IF(Ações!$B73="","",VLOOKUP(Table_1[[#This Row],[AÇÕES]],'Dados Status Invest STOCKS'!A59:AD674,2)),0)</f>
        <v>33.61</v>
      </c>
      <c r="L73" s="51">
        <f>IFERROR(IF(Ações!$B73="","",VLOOKUP(Table_1[[#This Row],[AÇÕES]],'Dados Status Invest STOCKS'!A59:AD674,3)/100),0)</f>
        <v>3.0600000000000002E-2</v>
      </c>
      <c r="M73" s="52">
        <f>IFERROR(IF(Ações!$B73="","",VLOOKUP(Table_1[[#This Row],[AÇÕES]],'Dados Status Invest STOCKS'!A59:AD674,28)),0)</f>
        <v>3.49</v>
      </c>
      <c r="N73" s="52">
        <f>IFERROR(IF(Ações!$B73="","",VLOOKUP(Table_1[[#This Row],[AÇÕES]],'Dados Status Invest STOCKS'!A59:AD674,27)),0)</f>
        <v>31.03</v>
      </c>
      <c r="O73" s="52">
        <f>IFERROR(IF(Ações!$L73="","",Ações!$K73*Ações!$L73),0)</f>
        <v>1.0284660000000001</v>
      </c>
      <c r="P73" s="53">
        <f t="shared" si="0"/>
        <v>0.06</v>
      </c>
      <c r="Q73" s="53">
        <f>IFERROR(Ações!$O73/Ações!$M73,0)</f>
        <v>0.29468939828080232</v>
      </c>
      <c r="R73" s="53">
        <f>IFERROR(IF(Ações!$B73="","",VLOOKUP(Table_1[[#This Row],[AÇÕES]],'Dados Status Invest STOCKS'!A59:AD674,18)/100),0)</f>
        <v>0.11259999999999999</v>
      </c>
      <c r="S73" s="51">
        <f>IFERROR(IF(Ações!$B73="","",VLOOKUP(Table_1[[#This Row],[AÇÕES]],'Dados Status Invest STOCKS'!A59:AD674,25)/100),0)</f>
        <v>0.10800000000000001</v>
      </c>
      <c r="T73" s="51">
        <f>(1-Ações!$Q73)*Ações!$R73</f>
        <v>7.9417973753581658E-2</v>
      </c>
      <c r="U73" s="54">
        <f>IF(Ações!$S73=0,Ações!$T73,IF(Ações!$T73=0,Ações!$S73,AVERAGE(Ações!$S73,Ações!$T73)))</f>
        <v>9.3708986876790829E-2</v>
      </c>
    </row>
    <row r="74" spans="2:21" ht="15.75" customHeight="1" x14ac:dyDescent="0.2">
      <c r="B74" s="44" t="str">
        <f>IFERROR('Dados Status Invest STOCKS'!A61,"-")</f>
        <v>ACND</v>
      </c>
      <c r="C74" s="45">
        <f>IFERROR((Ações!$D74-Ações!$K74)/Ações!$D74,0)</f>
        <v>0</v>
      </c>
      <c r="D74" s="46">
        <f>(Ações!$O74)/0.06</f>
        <v>0</v>
      </c>
      <c r="E74" s="47">
        <f>IFERROR((Ações!$F74-Ações!$K74)/Ações!$F74,0)</f>
        <v>0</v>
      </c>
      <c r="F74" s="46">
        <f>IF(OR(Ações!$N74&lt;0,Ações!$M74&lt;0),"",(22.5*Ações!$M74*Ações!$N74)^0.5)</f>
        <v>0</v>
      </c>
      <c r="G74" s="47">
        <f>IFERROR((Ações!$H74-Ações!$K74)/Ações!$H74,0)</f>
        <v>0</v>
      </c>
      <c r="H74" s="48">
        <f>IFERROR(Ações!$I74/(Ações!$P74-Table_1[[#This Row],[CAGR LUCRO 5A]]),0)</f>
        <v>0</v>
      </c>
      <c r="I74" s="48">
        <f>IF(Ações!$S74&lt;0,"",Ações!$O74*(1+Ações!$S74))</f>
        <v>0</v>
      </c>
      <c r="J74" s="49">
        <f>IFERROR(IF(Ações!$B74="","",(VLOOKUP(Table_1[[#This Row],[AÇÕES]],'Dados Status Invest STOCKS'!A60:AD675,4)/Table_1[[#This Row],[LPA]]))/100,0)</f>
        <v>0</v>
      </c>
      <c r="K74" s="50">
        <f>IFERROR(IF(Ações!$B74="","",VLOOKUP(Table_1[[#This Row],[AÇÕES]],'Dados Status Invest STOCKS'!A60:AD675,2)),0)</f>
        <v>9.52</v>
      </c>
      <c r="L74" s="51">
        <f>IFERROR(IF(Ações!$B74="","",VLOOKUP(Table_1[[#This Row],[AÇÕES]],'Dados Status Invest STOCKS'!A60:AD675,3)/100),0)</f>
        <v>0</v>
      </c>
      <c r="M74" s="52">
        <f>IFERROR(IF(Ações!$B74="","",VLOOKUP(Table_1[[#This Row],[AÇÕES]],'Dados Status Invest STOCKS'!A60:AD675,28)),0)</f>
        <v>0</v>
      </c>
      <c r="N74" s="52">
        <f>IFERROR(IF(Ações!$B74="","",VLOOKUP(Table_1[[#This Row],[AÇÕES]],'Dados Status Invest STOCKS'!A60:AD675,27)),0)</f>
        <v>0.1</v>
      </c>
      <c r="O74" s="52">
        <f>IFERROR(IF(Ações!$L74="","",Ações!$K74*Ações!$L74),0)</f>
        <v>0</v>
      </c>
      <c r="P74" s="53">
        <f t="shared" si="0"/>
        <v>0.06</v>
      </c>
      <c r="Q74" s="53">
        <f>IFERROR(Ações!$O74/Ações!$M74,0)</f>
        <v>0</v>
      </c>
      <c r="R74" s="53">
        <f>IFERROR(IF(Ações!$B74="","",VLOOKUP(Table_1[[#This Row],[AÇÕES]],'Dados Status Invest STOCKS'!A60:AD675,18)/100),0)</f>
        <v>-9.0000000000000011E-3</v>
      </c>
      <c r="S74" s="51">
        <f>IFERROR(IF(Ações!$B74="","",VLOOKUP(Table_1[[#This Row],[AÇÕES]],'Dados Status Invest STOCKS'!A60:AD675,25)/100),0)</f>
        <v>0</v>
      </c>
      <c r="T74" s="51">
        <f>(1-Ações!$Q74)*Ações!$R74</f>
        <v>-9.0000000000000011E-3</v>
      </c>
      <c r="U74" s="54">
        <f>IF(Ações!$S74=0,Ações!$T74,IF(Ações!$T74=0,Ações!$S74,AVERAGE(Ações!$S74,Ações!$T74)))</f>
        <v>-9.0000000000000011E-3</v>
      </c>
    </row>
    <row r="75" spans="2:21" ht="15.75" customHeight="1" x14ac:dyDescent="0.2">
      <c r="B75" s="44" t="str">
        <f>IFERROR('Dados Status Invest STOCKS'!A62,"-")</f>
        <v>ACND.U</v>
      </c>
      <c r="C75" s="45">
        <f>IFERROR((Ações!$D75-Ações!$K75)/Ações!$D75,0)</f>
        <v>0</v>
      </c>
      <c r="D75" s="46">
        <f>(Ações!$O75)/0.06</f>
        <v>0</v>
      </c>
      <c r="E75" s="47">
        <f>IFERROR((Ações!$F75-Ações!$K75)/Ações!$F75,0)</f>
        <v>0</v>
      </c>
      <c r="F75" s="46">
        <f>IF(OR(Ações!$N75&lt;0,Ações!$M75&lt;0),"",(22.5*Ações!$M75*Ações!$N75)^0.5)</f>
        <v>0</v>
      </c>
      <c r="G75" s="47">
        <f>IFERROR((Ações!$H75-Ações!$K75)/Ações!$H75,0)</f>
        <v>0</v>
      </c>
      <c r="H75" s="48">
        <f>IFERROR(Ações!$I75/(Ações!$P75-Table_1[[#This Row],[CAGR LUCRO 5A]]),0)</f>
        <v>0</v>
      </c>
      <c r="I75" s="48">
        <f>IF(Ações!$S75&lt;0,"",Ações!$O75*(1+Ações!$S75))</f>
        <v>0</v>
      </c>
      <c r="J75" s="49">
        <f>IFERROR(IF(Ações!$B75="","",(VLOOKUP(Table_1[[#This Row],[AÇÕES]],'Dados Status Invest STOCKS'!A61:AD676,4)/Table_1[[#This Row],[LPA]]))/100,0)</f>
        <v>0</v>
      </c>
      <c r="K75" s="50">
        <f>IFERROR(IF(Ações!$B75="","",VLOOKUP(Table_1[[#This Row],[AÇÕES]],'Dados Status Invest STOCKS'!A61:AD676,2)),0)</f>
        <v>10.32</v>
      </c>
      <c r="L75" s="51">
        <f>IFERROR(IF(Ações!$B75="","",VLOOKUP(Table_1[[#This Row],[AÇÕES]],'Dados Status Invest STOCKS'!A61:AD676,3)/100),0)</f>
        <v>0</v>
      </c>
      <c r="M75" s="52">
        <f>IFERROR(IF(Ações!$B75="","",VLOOKUP(Table_1[[#This Row],[AÇÕES]],'Dados Status Invest STOCKS'!A61:AD676,28)),0)</f>
        <v>0</v>
      </c>
      <c r="N75" s="52">
        <f>IFERROR(IF(Ações!$B75="","",VLOOKUP(Table_1[[#This Row],[AÇÕES]],'Dados Status Invest STOCKS'!A61:AD676,27)),0)</f>
        <v>0.1</v>
      </c>
      <c r="O75" s="52">
        <f>IFERROR(IF(Ações!$L75="","",Ações!$K75*Ações!$L75),0)</f>
        <v>0</v>
      </c>
      <c r="P75" s="53">
        <f t="shared" si="0"/>
        <v>0.06</v>
      </c>
      <c r="Q75" s="53">
        <f>IFERROR(Ações!$O75/Ações!$M75,0)</f>
        <v>0</v>
      </c>
      <c r="R75" s="53">
        <f>IFERROR(IF(Ações!$B75="","",VLOOKUP(Table_1[[#This Row],[AÇÕES]],'Dados Status Invest STOCKS'!A61:AD676,18)/100),0)</f>
        <v>-9.0000000000000011E-3</v>
      </c>
      <c r="S75" s="51">
        <f>IFERROR(IF(Ações!$B75="","",VLOOKUP(Table_1[[#This Row],[AÇÕES]],'Dados Status Invest STOCKS'!A61:AD676,25)/100),0)</f>
        <v>0</v>
      </c>
      <c r="T75" s="51">
        <f>(1-Ações!$Q75)*Ações!$R75</f>
        <v>-9.0000000000000011E-3</v>
      </c>
      <c r="U75" s="54">
        <f>IF(Ações!$S75=0,Ações!$T75,IF(Ações!$T75=0,Ações!$S75,AVERAGE(Ações!$S75,Ações!$T75)))</f>
        <v>-9.0000000000000011E-3</v>
      </c>
    </row>
    <row r="76" spans="2:21" ht="15.75" customHeight="1" x14ac:dyDescent="0.2">
      <c r="B76" s="44" t="str">
        <f>IFERROR('Dados Status Invest STOCKS'!A63,"-")</f>
        <v>ACND.WS</v>
      </c>
      <c r="C76" s="45">
        <f>IFERROR((Ações!$D76-Ações!$K76)/Ações!$D76,0)</f>
        <v>0</v>
      </c>
      <c r="D76" s="46">
        <f>(Ações!$O76)/0.06</f>
        <v>0</v>
      </c>
      <c r="E76" s="47">
        <f>IFERROR((Ações!$F76-Ações!$K76)/Ações!$F76,0)</f>
        <v>0</v>
      </c>
      <c r="F76" s="46">
        <f>IF(OR(Ações!$N76&lt;0,Ações!$M76&lt;0),"",(22.5*Ações!$M76*Ações!$N76)^0.5)</f>
        <v>0</v>
      </c>
      <c r="G76" s="47">
        <f>IFERROR((Ações!$H76-Ações!$K76)/Ações!$H76,0)</f>
        <v>0</v>
      </c>
      <c r="H76" s="48">
        <f>IFERROR(Ações!$I76/(Ações!$P76-Table_1[[#This Row],[CAGR LUCRO 5A]]),0)</f>
        <v>0</v>
      </c>
      <c r="I76" s="48">
        <f>IF(Ações!$S76&lt;0,"",Ações!$O76*(1+Ações!$S76))</f>
        <v>0</v>
      </c>
      <c r="J76" s="49">
        <f>IFERROR(IF(Ações!$B76="","",(VLOOKUP(Table_1[[#This Row],[AÇÕES]],'Dados Status Invest STOCKS'!A62:AD677,4)/Table_1[[#This Row],[LPA]]))/100,0)</f>
        <v>0</v>
      </c>
      <c r="K76" s="50">
        <f>IFERROR(IF(Ações!$B76="","",VLOOKUP(Table_1[[#This Row],[AÇÕES]],'Dados Status Invest STOCKS'!A62:AD677,2)),0)</f>
        <v>1.45</v>
      </c>
      <c r="L76" s="51">
        <f>IFERROR(IF(Ações!$B76="","",VLOOKUP(Table_1[[#This Row],[AÇÕES]],'Dados Status Invest STOCKS'!A62:AD677,3)/100),0)</f>
        <v>0</v>
      </c>
      <c r="M76" s="52">
        <f>IFERROR(IF(Ações!$B76="","",VLOOKUP(Table_1[[#This Row],[AÇÕES]],'Dados Status Invest STOCKS'!A62:AD677,28)),0)</f>
        <v>0</v>
      </c>
      <c r="N76" s="52">
        <f>IFERROR(IF(Ações!$B76="","",VLOOKUP(Table_1[[#This Row],[AÇÕES]],'Dados Status Invest STOCKS'!A62:AD677,27)),0)</f>
        <v>0.1</v>
      </c>
      <c r="O76" s="52">
        <f>IFERROR(IF(Ações!$L76="","",Ações!$K76*Ações!$L76),0)</f>
        <v>0</v>
      </c>
      <c r="P76" s="53">
        <f t="shared" si="0"/>
        <v>0.06</v>
      </c>
      <c r="Q76" s="53">
        <f>IFERROR(Ações!$O76/Ações!$M76,0)</f>
        <v>0</v>
      </c>
      <c r="R76" s="53">
        <f>IFERROR(IF(Ações!$B76="","",VLOOKUP(Table_1[[#This Row],[AÇÕES]],'Dados Status Invest STOCKS'!A62:AD677,18)/100),0)</f>
        <v>-9.0000000000000011E-3</v>
      </c>
      <c r="S76" s="51">
        <f>IFERROR(IF(Ações!$B76="","",VLOOKUP(Table_1[[#This Row],[AÇÕES]],'Dados Status Invest STOCKS'!A62:AD677,25)/100),0)</f>
        <v>0</v>
      </c>
      <c r="T76" s="51">
        <f>(1-Ações!$Q76)*Ações!$R76</f>
        <v>-9.0000000000000011E-3</v>
      </c>
      <c r="U76" s="54">
        <f>IF(Ações!$S76=0,Ações!$T76,IF(Ações!$T76=0,Ações!$S76,AVERAGE(Ações!$S76,Ações!$T76)))</f>
        <v>-9.0000000000000011E-3</v>
      </c>
    </row>
    <row r="77" spans="2:21" ht="15.75" customHeight="1" x14ac:dyDescent="0.2">
      <c r="B77" s="44" t="str">
        <f>IFERROR('Dados Status Invest STOCKS'!A64,"-")</f>
        <v>ACOR</v>
      </c>
      <c r="C77" s="45">
        <f>IFERROR((Ações!$D77-Ações!$K77)/Ações!$D77,0)</f>
        <v>0</v>
      </c>
      <c r="D77" s="46">
        <f>(Ações!$O77)/0.06</f>
        <v>0</v>
      </c>
      <c r="E77" s="47">
        <f>IFERROR((Ações!$F77-Ações!$K77)/Ações!$F77,0)</f>
        <v>0</v>
      </c>
      <c r="F77" s="46" t="str">
        <f>IF(OR(Ações!$N77&lt;0,Ações!$M77&lt;0),"",(22.5*Ações!$M77*Ações!$N77)^0.5)</f>
        <v/>
      </c>
      <c r="G77" s="47">
        <f>IFERROR((Ações!$H77-Ações!$K77)/Ações!$H77,0)</f>
        <v>0</v>
      </c>
      <c r="H77" s="48">
        <f>IFERROR(Ações!$I77/(Ações!$P77-Table_1[[#This Row],[CAGR LUCRO 5A]]),0)</f>
        <v>0</v>
      </c>
      <c r="I77" s="48">
        <f>IF(Ações!$S77&lt;0,"",Ações!$O77*(1+Ações!$S77))</f>
        <v>0</v>
      </c>
      <c r="J77" s="49">
        <f>IFERROR(IF(Ações!$B77="","",(VLOOKUP(Table_1[[#This Row],[AÇÕES]],'Dados Status Invest STOCKS'!A63:AD678,4)/Table_1[[#This Row],[LPA]]))/100,0)</f>
        <v>8.0753701211305523E-5</v>
      </c>
      <c r="K77" s="50">
        <f>IFERROR(IF(Ações!$B77="","",VLOOKUP(Table_1[[#This Row],[AÇÕES]],'Dados Status Invest STOCKS'!A63:AD678,2)),0)</f>
        <v>1.78</v>
      </c>
      <c r="L77" s="51">
        <f>IFERROR(IF(Ações!$B77="","",VLOOKUP(Table_1[[#This Row],[AÇÕES]],'Dados Status Invest STOCKS'!A63:AD678,3)/100),0)</f>
        <v>0</v>
      </c>
      <c r="M77" s="52">
        <f>IFERROR(IF(Ações!$B77="","",VLOOKUP(Table_1[[#This Row],[AÇÕES]],'Dados Status Invest STOCKS'!A63:AD678,28)),0)</f>
        <v>-14.86</v>
      </c>
      <c r="N77" s="52">
        <f>IFERROR(IF(Ações!$B77="","",VLOOKUP(Table_1[[#This Row],[AÇÕES]],'Dados Status Invest STOCKS'!A63:AD678,27)),0)</f>
        <v>14.68</v>
      </c>
      <c r="O77" s="52">
        <f>IFERROR(IF(Ações!$L77="","",Ações!$K77*Ações!$L77),0)</f>
        <v>0</v>
      </c>
      <c r="P77" s="53">
        <f t="shared" si="0"/>
        <v>0.06</v>
      </c>
      <c r="Q77" s="53">
        <f>IFERROR(Ações!$O77/Ações!$M77,0)</f>
        <v>0</v>
      </c>
      <c r="R77" s="53">
        <f>IFERROR(IF(Ações!$B77="","",VLOOKUP(Table_1[[#This Row],[AÇÕES]],'Dados Status Invest STOCKS'!A63:AD678,18)/100),0)</f>
        <v>-1.0119</v>
      </c>
      <c r="S77" s="51">
        <f>IFERROR(IF(Ações!$B77="","",VLOOKUP(Table_1[[#This Row],[AÇÕES]],'Dados Status Invest STOCKS'!A63:AD678,25)/100),0)</f>
        <v>0</v>
      </c>
      <c r="T77" s="51">
        <f>(1-Ações!$Q77)*Ações!$R77</f>
        <v>-1.0119</v>
      </c>
      <c r="U77" s="54">
        <f>IF(Ações!$S77=0,Ações!$T77,IF(Ações!$T77=0,Ações!$S77,AVERAGE(Ações!$S77,Ações!$T77)))</f>
        <v>-1.0119</v>
      </c>
    </row>
    <row r="78" spans="2:21" ht="15.75" customHeight="1" x14ac:dyDescent="0.2">
      <c r="B78" s="44" t="str">
        <f>IFERROR('Dados Status Invest STOCKS'!A65,"-")</f>
        <v>ACRS</v>
      </c>
      <c r="C78" s="45">
        <f>IFERROR((Ações!$D78-Ações!$K78)/Ações!$D78,0)</f>
        <v>0</v>
      </c>
      <c r="D78" s="46">
        <f>(Ações!$O78)/0.06</f>
        <v>0</v>
      </c>
      <c r="E78" s="47">
        <f>IFERROR((Ações!$F78-Ações!$K78)/Ações!$F78,0)</f>
        <v>0</v>
      </c>
      <c r="F78" s="46" t="str">
        <f>IF(OR(Ações!$N78&lt;0,Ações!$M78&lt;0),"",(22.5*Ações!$M78*Ações!$N78)^0.5)</f>
        <v/>
      </c>
      <c r="G78" s="47">
        <f>IFERROR((Ações!$H78-Ações!$K78)/Ações!$H78,0)</f>
        <v>0</v>
      </c>
      <c r="H78" s="48">
        <f>IFERROR(Ações!$I78/(Ações!$P78-Table_1[[#This Row],[CAGR LUCRO 5A]]),0)</f>
        <v>0</v>
      </c>
      <c r="I78" s="48">
        <f>IF(Ações!$S78&lt;0,"",Ações!$O78*(1+Ações!$S78))</f>
        <v>0</v>
      </c>
      <c r="J78" s="49">
        <f>IFERROR(IF(Ações!$B78="","",(VLOOKUP(Table_1[[#This Row],[AÇÕES]],'Dados Status Invest STOCKS'!A64:AD679,4)/Table_1[[#This Row],[LPA]]))/100,0)</f>
        <v>5.7669172932330828E-2</v>
      </c>
      <c r="K78" s="50">
        <f>IFERROR(IF(Ações!$B78="","",VLOOKUP(Table_1[[#This Row],[AÇÕES]],'Dados Status Invest STOCKS'!A64:AD679,2)),0)</f>
        <v>10.17</v>
      </c>
      <c r="L78" s="51">
        <f>IFERROR(IF(Ações!$B78="","",VLOOKUP(Table_1[[#This Row],[AÇÕES]],'Dados Status Invest STOCKS'!A64:AD679,3)/100),0)</f>
        <v>0</v>
      </c>
      <c r="M78" s="52">
        <f>IFERROR(IF(Ações!$B78="","",VLOOKUP(Table_1[[#This Row],[AÇÕES]],'Dados Status Invest STOCKS'!A64:AD679,28)),0)</f>
        <v>-1.33</v>
      </c>
      <c r="N78" s="52">
        <f>IFERROR(IF(Ações!$B78="","",VLOOKUP(Table_1[[#This Row],[AÇÕES]],'Dados Status Invest STOCKS'!A64:AD679,27)),0)</f>
        <v>3.54</v>
      </c>
      <c r="O78" s="52">
        <f>IFERROR(IF(Ações!$L78="","",Ações!$K78*Ações!$L78),0)</f>
        <v>0</v>
      </c>
      <c r="P78" s="53">
        <f t="shared" si="0"/>
        <v>0.06</v>
      </c>
      <c r="Q78" s="53">
        <f>IFERROR(Ações!$O78/Ações!$M78,0)</f>
        <v>0</v>
      </c>
      <c r="R78" s="53">
        <f>IFERROR(IF(Ações!$B78="","",VLOOKUP(Table_1[[#This Row],[AÇÕES]],'Dados Status Invest STOCKS'!A64:AD679,18)/100),0)</f>
        <v>-0.37509999999999999</v>
      </c>
      <c r="S78" s="51">
        <f>IFERROR(IF(Ações!$B78="","",VLOOKUP(Table_1[[#This Row],[AÇÕES]],'Dados Status Invest STOCKS'!A64:AD679,25)/100),0)</f>
        <v>0</v>
      </c>
      <c r="T78" s="51">
        <f>(1-Ações!$Q78)*Ações!$R78</f>
        <v>-0.37509999999999999</v>
      </c>
      <c r="U78" s="54">
        <f>IF(Ações!$S78=0,Ações!$T78,IF(Ações!$T78=0,Ações!$S78,AVERAGE(Ações!$S78,Ações!$T78)))</f>
        <v>-0.37509999999999999</v>
      </c>
    </row>
    <row r="79" spans="2:21" ht="15.75" customHeight="1" x14ac:dyDescent="0.2">
      <c r="B79" s="44" t="str">
        <f>IFERROR('Dados Status Invest STOCKS'!A66,"-")</f>
        <v>ACRX</v>
      </c>
      <c r="C79" s="45">
        <f>IFERROR((Ações!$D79-Ações!$K79)/Ações!$D79,0)</f>
        <v>0</v>
      </c>
      <c r="D79" s="46">
        <f>(Ações!$O79)/0.06</f>
        <v>0</v>
      </c>
      <c r="E79" s="47">
        <f>IFERROR((Ações!$F79-Ações!$K79)/Ações!$F79,0)</f>
        <v>0</v>
      </c>
      <c r="F79" s="46" t="str">
        <f>IF(OR(Ações!$N79&lt;0,Ações!$M79&lt;0),"",(22.5*Ações!$M79*Ações!$N79)^0.5)</f>
        <v/>
      </c>
      <c r="G79" s="47">
        <f>IFERROR((Ações!$H79-Ações!$K79)/Ações!$H79,0)</f>
        <v>0</v>
      </c>
      <c r="H79" s="48">
        <f>IFERROR(Ações!$I79/(Ações!$P79-Table_1[[#This Row],[CAGR LUCRO 5A]]),0)</f>
        <v>0</v>
      </c>
      <c r="I79" s="48">
        <f>IF(Ações!$S79&lt;0,"",Ações!$O79*(1+Ações!$S79))</f>
        <v>0</v>
      </c>
      <c r="J79" s="49">
        <f>IFERROR(IF(Ações!$B79="","",(VLOOKUP(Table_1[[#This Row],[AÇÕES]],'Dados Status Invest STOCKS'!A65:AD680,4)/Table_1[[#This Row],[LPA]]))/100,0)</f>
        <v>5.0666666666666672E-2</v>
      </c>
      <c r="K79" s="50">
        <f>IFERROR(IF(Ações!$B79="","",VLOOKUP(Table_1[[#This Row],[AÇÕES]],'Dados Status Invest STOCKS'!A65:AD680,2)),0)</f>
        <v>0.46</v>
      </c>
      <c r="L79" s="51">
        <f>IFERROR(IF(Ações!$B79="","",VLOOKUP(Table_1[[#This Row],[AÇÕES]],'Dados Status Invest STOCKS'!A65:AD680,3)/100),0)</f>
        <v>0</v>
      </c>
      <c r="M79" s="52">
        <f>IFERROR(IF(Ações!$B79="","",VLOOKUP(Table_1[[#This Row],[AÇÕES]],'Dados Status Invest STOCKS'!A65:AD680,28)),0)</f>
        <v>-0.3</v>
      </c>
      <c r="N79" s="52">
        <f>IFERROR(IF(Ações!$B79="","",VLOOKUP(Table_1[[#This Row],[AÇÕES]],'Dados Status Invest STOCKS'!A65:AD680,27)),0)</f>
        <v>-0.36</v>
      </c>
      <c r="O79" s="52">
        <f>IFERROR(IF(Ações!$L79="","",Ações!$K79*Ações!$L79),0)</f>
        <v>0</v>
      </c>
      <c r="P79" s="53">
        <f t="shared" ref="P79:P142" si="1">$U$6</f>
        <v>0.06</v>
      </c>
      <c r="Q79" s="53">
        <f>IFERROR(Ações!$O79/Ações!$M79,0)</f>
        <v>0</v>
      </c>
      <c r="R79" s="53">
        <f>IFERROR(IF(Ações!$B79="","",VLOOKUP(Table_1[[#This Row],[AÇÕES]],'Dados Status Invest STOCKS'!A65:AD680,18)/100),0)</f>
        <v>-0.83909999999999996</v>
      </c>
      <c r="S79" s="51">
        <f>IFERROR(IF(Ações!$B79="","",VLOOKUP(Table_1[[#This Row],[AÇÕES]],'Dados Status Invest STOCKS'!A65:AD680,25)/100),0)</f>
        <v>0</v>
      </c>
      <c r="T79" s="51">
        <f>(1-Ações!$Q79)*Ações!$R79</f>
        <v>-0.83909999999999996</v>
      </c>
      <c r="U79" s="54">
        <f>IF(Ações!$S79=0,Ações!$T79,IF(Ações!$T79=0,Ações!$S79,AVERAGE(Ações!$S79,Ações!$T79)))</f>
        <v>-0.83909999999999996</v>
      </c>
    </row>
    <row r="80" spans="2:21" ht="15.75" customHeight="1" x14ac:dyDescent="0.2">
      <c r="B80" s="44" t="str">
        <f>IFERROR('Dados Status Invest STOCKS'!A67,"-")</f>
        <v>ACST</v>
      </c>
      <c r="C80" s="45">
        <f>IFERROR((Ações!$D80-Ações!$K80)/Ações!$D80,0)</f>
        <v>0</v>
      </c>
      <c r="D80" s="46">
        <f>(Ações!$O80)/0.06</f>
        <v>0</v>
      </c>
      <c r="E80" s="47">
        <f>IFERROR((Ações!$F80-Ações!$K80)/Ações!$F80,0)</f>
        <v>0</v>
      </c>
      <c r="F80" s="46" t="str">
        <f>IF(OR(Ações!$N80&lt;0,Ações!$M80&lt;0),"",(22.5*Ações!$M80*Ações!$N80)^0.5)</f>
        <v/>
      </c>
      <c r="G80" s="47">
        <f>IFERROR((Ações!$H80-Ações!$K80)/Ações!$H80,0)</f>
        <v>0</v>
      </c>
      <c r="H80" s="48">
        <f>IFERROR(Ações!$I80/(Ações!$P80-Table_1[[#This Row],[CAGR LUCRO 5A]]),0)</f>
        <v>0</v>
      </c>
      <c r="I80" s="48">
        <f>IF(Ações!$S80&lt;0,"",Ações!$O80*(1+Ações!$S80))</f>
        <v>0</v>
      </c>
      <c r="J80" s="49">
        <f>IFERROR(IF(Ações!$B80="","",(VLOOKUP(Table_1[[#This Row],[AÇÕES]],'Dados Status Invest STOCKS'!A66:AD681,4)/Table_1[[#This Row],[LPA]]))/100,0)</f>
        <v>0.182</v>
      </c>
      <c r="K80" s="50">
        <f>IFERROR(IF(Ações!$B80="","",VLOOKUP(Table_1[[#This Row],[AÇÕES]],'Dados Status Invest STOCKS'!A66:AD681,2)),0)</f>
        <v>1.1299999999999999</v>
      </c>
      <c r="L80" s="51">
        <f>IFERROR(IF(Ações!$B80="","",VLOOKUP(Table_1[[#This Row],[AÇÕES]],'Dados Status Invest STOCKS'!A66:AD681,3)/100),0)</f>
        <v>0</v>
      </c>
      <c r="M80" s="52">
        <f>IFERROR(IF(Ações!$B80="","",VLOOKUP(Table_1[[#This Row],[AÇÕES]],'Dados Status Invest STOCKS'!A66:AD681,28)),0)</f>
        <v>-0.25</v>
      </c>
      <c r="N80" s="52">
        <f>IFERROR(IF(Ações!$B80="","",VLOOKUP(Table_1[[#This Row],[AÇÕES]],'Dados Status Invest STOCKS'!A66:AD681,27)),0)</f>
        <v>2.58</v>
      </c>
      <c r="O80" s="52">
        <f>IFERROR(IF(Ações!$L80="","",Ações!$K80*Ações!$L80),0)</f>
        <v>0</v>
      </c>
      <c r="P80" s="53">
        <f t="shared" si="1"/>
        <v>0.06</v>
      </c>
      <c r="Q80" s="53">
        <f>IFERROR(Ações!$O80/Ações!$M80,0)</f>
        <v>0</v>
      </c>
      <c r="R80" s="53">
        <f>IFERROR(IF(Ações!$B80="","",VLOOKUP(Table_1[[#This Row],[AÇÕES]],'Dados Status Invest STOCKS'!A66:AD681,18)/100),0)</f>
        <v>-9.6300000000000011E-2</v>
      </c>
      <c r="S80" s="51">
        <f>IFERROR(IF(Ações!$B80="","",VLOOKUP(Table_1[[#This Row],[AÇÕES]],'Dados Status Invest STOCKS'!A66:AD681,25)/100),0)</f>
        <v>0</v>
      </c>
      <c r="T80" s="51">
        <f>(1-Ações!$Q80)*Ações!$R80</f>
        <v>-9.6300000000000011E-2</v>
      </c>
      <c r="U80" s="54">
        <f>IF(Ações!$S80=0,Ações!$T80,IF(Ações!$T80=0,Ações!$S80,AVERAGE(Ações!$S80,Ações!$T80)))</f>
        <v>-9.6300000000000011E-2</v>
      </c>
    </row>
    <row r="81" spans="2:21" ht="15.75" customHeight="1" x14ac:dyDescent="0.2">
      <c r="B81" s="44" t="str">
        <f>IFERROR('Dados Status Invest STOCKS'!A68,"-")</f>
        <v>ACTC</v>
      </c>
      <c r="C81" s="45">
        <f>IFERROR((Ações!$D81-Ações!$K81)/Ações!$D81,0)</f>
        <v>0</v>
      </c>
      <c r="D81" s="46">
        <f>(Ações!$O81)/0.06</f>
        <v>0</v>
      </c>
      <c r="E81" s="47">
        <f>IFERROR((Ações!$F81-Ações!$K81)/Ações!$F81,0)</f>
        <v>0</v>
      </c>
      <c r="F81" s="46">
        <f>IF(OR(Ações!$N81&lt;0,Ações!$M81&lt;0),"",(22.5*Ações!$M81*Ações!$N81)^0.5)</f>
        <v>0</v>
      </c>
      <c r="G81" s="47">
        <f>IFERROR((Ações!$H81-Ações!$K81)/Ações!$H81,0)</f>
        <v>0</v>
      </c>
      <c r="H81" s="48">
        <f>IFERROR(Ações!$I81/(Ações!$P81-Table_1[[#This Row],[CAGR LUCRO 5A]]),0)</f>
        <v>0</v>
      </c>
      <c r="I81" s="48">
        <f>IF(Ações!$S81&lt;0,"",Ações!$O81*(1+Ações!$S81))</f>
        <v>0</v>
      </c>
      <c r="J81" s="49">
        <f>IFERROR(IF(Ações!$B81="","",(VLOOKUP(Table_1[[#This Row],[AÇÕES]],'Dados Status Invest STOCKS'!A67:AD682,4)/Table_1[[#This Row],[LPA]]))/100,0)</f>
        <v>0</v>
      </c>
      <c r="K81" s="50">
        <f>IFERROR(IF(Ações!$B81="","",VLOOKUP(Table_1[[#This Row],[AÇÕES]],'Dados Status Invest STOCKS'!A67:AD682,2)),0)</f>
        <v>18.09</v>
      </c>
      <c r="L81" s="51">
        <f>IFERROR(IF(Ações!$B81="","",VLOOKUP(Table_1[[#This Row],[AÇÕES]],'Dados Status Invest STOCKS'!A67:AD682,3)/100),0)</f>
        <v>0</v>
      </c>
      <c r="M81" s="52">
        <f>IFERROR(IF(Ações!$B81="","",VLOOKUP(Table_1[[#This Row],[AÇÕES]],'Dados Status Invest STOCKS'!A67:AD682,28)),0)</f>
        <v>0</v>
      </c>
      <c r="N81" s="52">
        <f>IFERROR(IF(Ações!$B81="","",VLOOKUP(Table_1[[#This Row],[AÇÕES]],'Dados Status Invest STOCKS'!A67:AD682,27)),0)</f>
        <v>0.14000000000000001</v>
      </c>
      <c r="O81" s="52">
        <f>IFERROR(IF(Ações!$L81="","",Ações!$K81*Ações!$L81),0)</f>
        <v>0</v>
      </c>
      <c r="P81" s="53">
        <f t="shared" si="1"/>
        <v>0.06</v>
      </c>
      <c r="Q81" s="53">
        <f>IFERROR(Ações!$O81/Ações!$M81,0)</f>
        <v>0</v>
      </c>
      <c r="R81" s="53">
        <f>IFERROR(IF(Ações!$B81="","",VLOOKUP(Table_1[[#This Row],[AÇÕES]],'Dados Status Invest STOCKS'!A67:AD682,18)/100),0)</f>
        <v>-1.2800000000000001E-2</v>
      </c>
      <c r="S81" s="51">
        <f>IFERROR(IF(Ações!$B81="","",VLOOKUP(Table_1[[#This Row],[AÇÕES]],'Dados Status Invest STOCKS'!A67:AD682,25)/100),0)</f>
        <v>0</v>
      </c>
      <c r="T81" s="51">
        <f>(1-Ações!$Q81)*Ações!$R81</f>
        <v>-1.2800000000000001E-2</v>
      </c>
      <c r="U81" s="54">
        <f>IF(Ações!$S81=0,Ações!$T81,IF(Ações!$T81=0,Ações!$S81,AVERAGE(Ações!$S81,Ações!$T81)))</f>
        <v>-1.2800000000000001E-2</v>
      </c>
    </row>
    <row r="82" spans="2:21" ht="15.75" customHeight="1" x14ac:dyDescent="0.2">
      <c r="B82" s="44" t="str">
        <f>IFERROR('Dados Status Invest STOCKS'!A69,"-")</f>
        <v>ACTCU</v>
      </c>
      <c r="C82" s="45">
        <f>IFERROR((Ações!$D82-Ações!$K82)/Ações!$D82,0)</f>
        <v>0</v>
      </c>
      <c r="D82" s="46">
        <f>(Ações!$O82)/0.06</f>
        <v>0</v>
      </c>
      <c r="E82" s="47">
        <f>IFERROR((Ações!$F82-Ações!$K82)/Ações!$F82,0)</f>
        <v>0</v>
      </c>
      <c r="F82" s="46">
        <f>IF(OR(Ações!$N82&lt;0,Ações!$M82&lt;0),"",(22.5*Ações!$M82*Ações!$N82)^0.5)</f>
        <v>0</v>
      </c>
      <c r="G82" s="47">
        <f>IFERROR((Ações!$H82-Ações!$K82)/Ações!$H82,0)</f>
        <v>0</v>
      </c>
      <c r="H82" s="48">
        <f>IFERROR(Ações!$I82/(Ações!$P82-Table_1[[#This Row],[CAGR LUCRO 5A]]),0)</f>
        <v>0</v>
      </c>
      <c r="I82" s="48">
        <f>IF(Ações!$S82&lt;0,"",Ações!$O82*(1+Ações!$S82))</f>
        <v>0</v>
      </c>
      <c r="J82" s="49">
        <f>IFERROR(IF(Ações!$B82="","",(VLOOKUP(Table_1[[#This Row],[AÇÕES]],'Dados Status Invest STOCKS'!A68:AD683,4)/Table_1[[#This Row],[LPA]]))/100,0)</f>
        <v>0</v>
      </c>
      <c r="K82" s="50">
        <f>IFERROR(IF(Ações!$B82="","",VLOOKUP(Table_1[[#This Row],[AÇÕES]],'Dados Status Invest STOCKS'!A68:AD683,2)),0)</f>
        <v>20.420000000000002</v>
      </c>
      <c r="L82" s="51">
        <f>IFERROR(IF(Ações!$B82="","",VLOOKUP(Table_1[[#This Row],[AÇÕES]],'Dados Status Invest STOCKS'!A68:AD683,3)/100),0)</f>
        <v>0</v>
      </c>
      <c r="M82" s="52">
        <f>IFERROR(IF(Ações!$B82="","",VLOOKUP(Table_1[[#This Row],[AÇÕES]],'Dados Status Invest STOCKS'!A68:AD683,28)),0)</f>
        <v>0</v>
      </c>
      <c r="N82" s="52">
        <f>IFERROR(IF(Ações!$B82="","",VLOOKUP(Table_1[[#This Row],[AÇÕES]],'Dados Status Invest STOCKS'!A68:AD683,27)),0)</f>
        <v>0.14000000000000001</v>
      </c>
      <c r="O82" s="52">
        <f>IFERROR(IF(Ações!$L82="","",Ações!$K82*Ações!$L82),0)</f>
        <v>0</v>
      </c>
      <c r="P82" s="53">
        <f t="shared" si="1"/>
        <v>0.06</v>
      </c>
      <c r="Q82" s="53">
        <f>IFERROR(Ações!$O82/Ações!$M82,0)</f>
        <v>0</v>
      </c>
      <c r="R82" s="53">
        <f>IFERROR(IF(Ações!$B82="","",VLOOKUP(Table_1[[#This Row],[AÇÕES]],'Dados Status Invest STOCKS'!A68:AD683,18)/100),0)</f>
        <v>-1.2800000000000001E-2</v>
      </c>
      <c r="S82" s="51">
        <f>IFERROR(IF(Ações!$B82="","",VLOOKUP(Table_1[[#This Row],[AÇÕES]],'Dados Status Invest STOCKS'!A68:AD683,25)/100),0)</f>
        <v>0</v>
      </c>
      <c r="T82" s="51">
        <f>(1-Ações!$Q82)*Ações!$R82</f>
        <v>-1.2800000000000001E-2</v>
      </c>
      <c r="U82" s="54">
        <f>IF(Ações!$S82=0,Ações!$T82,IF(Ações!$T82=0,Ações!$S82,AVERAGE(Ações!$S82,Ações!$T82)))</f>
        <v>-1.2800000000000001E-2</v>
      </c>
    </row>
    <row r="83" spans="2:21" ht="15.75" customHeight="1" x14ac:dyDescent="0.2">
      <c r="B83" s="44" t="str">
        <f>IFERROR('Dados Status Invest STOCKS'!A70,"-")</f>
        <v>ACTCW</v>
      </c>
      <c r="C83" s="45">
        <f>IFERROR((Ações!$D83-Ações!$K83)/Ações!$D83,0)</f>
        <v>0</v>
      </c>
      <c r="D83" s="46">
        <f>(Ações!$O83)/0.06</f>
        <v>0</v>
      </c>
      <c r="E83" s="47">
        <f>IFERROR((Ações!$F83-Ações!$K83)/Ações!$F83,0)</f>
        <v>0</v>
      </c>
      <c r="F83" s="46">
        <f>IF(OR(Ações!$N83&lt;0,Ações!$M83&lt;0),"",(22.5*Ações!$M83*Ações!$N83)^0.5)</f>
        <v>0</v>
      </c>
      <c r="G83" s="47">
        <f>IFERROR((Ações!$H83-Ações!$K83)/Ações!$H83,0)</f>
        <v>0</v>
      </c>
      <c r="H83" s="48">
        <f>IFERROR(Ações!$I83/(Ações!$P83-Table_1[[#This Row],[CAGR LUCRO 5A]]),0)</f>
        <v>0</v>
      </c>
      <c r="I83" s="48">
        <f>IF(Ações!$S83&lt;0,"",Ações!$O83*(1+Ações!$S83))</f>
        <v>0</v>
      </c>
      <c r="J83" s="49">
        <f>IFERROR(IF(Ações!$B83="","",(VLOOKUP(Table_1[[#This Row],[AÇÕES]],'Dados Status Invest STOCKS'!A69:AD684,4)/Table_1[[#This Row],[LPA]]))/100,0)</f>
        <v>0</v>
      </c>
      <c r="K83" s="50">
        <f>IFERROR(IF(Ações!$B83="","",VLOOKUP(Table_1[[#This Row],[AÇÕES]],'Dados Status Invest STOCKS'!A69:AD684,2)),0)</f>
        <v>6.01</v>
      </c>
      <c r="L83" s="51">
        <f>IFERROR(IF(Ações!$B83="","",VLOOKUP(Table_1[[#This Row],[AÇÕES]],'Dados Status Invest STOCKS'!A69:AD684,3)/100),0)</f>
        <v>0</v>
      </c>
      <c r="M83" s="52">
        <f>IFERROR(IF(Ações!$B83="","",VLOOKUP(Table_1[[#This Row],[AÇÕES]],'Dados Status Invest STOCKS'!A69:AD684,28)),0)</f>
        <v>0</v>
      </c>
      <c r="N83" s="52">
        <f>IFERROR(IF(Ações!$B83="","",VLOOKUP(Table_1[[#This Row],[AÇÕES]],'Dados Status Invest STOCKS'!A69:AD684,27)),0)</f>
        <v>0.14000000000000001</v>
      </c>
      <c r="O83" s="52">
        <f>IFERROR(IF(Ações!$L83="","",Ações!$K83*Ações!$L83),0)</f>
        <v>0</v>
      </c>
      <c r="P83" s="53">
        <f t="shared" si="1"/>
        <v>0.06</v>
      </c>
      <c r="Q83" s="53">
        <f>IFERROR(Ações!$O83/Ações!$M83,0)</f>
        <v>0</v>
      </c>
      <c r="R83" s="53">
        <f>IFERROR(IF(Ações!$B83="","",VLOOKUP(Table_1[[#This Row],[AÇÕES]],'Dados Status Invest STOCKS'!A69:AD684,18)/100),0)</f>
        <v>-1.2800000000000001E-2</v>
      </c>
      <c r="S83" s="51">
        <f>IFERROR(IF(Ações!$B83="","",VLOOKUP(Table_1[[#This Row],[AÇÕES]],'Dados Status Invest STOCKS'!A69:AD684,25)/100),0)</f>
        <v>0</v>
      </c>
      <c r="T83" s="51">
        <f>(1-Ações!$Q83)*Ações!$R83</f>
        <v>-1.2800000000000001E-2</v>
      </c>
      <c r="U83" s="54">
        <f>IF(Ações!$S83=0,Ações!$T83,IF(Ações!$T83=0,Ações!$S83,AVERAGE(Ações!$S83,Ações!$T83)))</f>
        <v>-1.2800000000000001E-2</v>
      </c>
    </row>
    <row r="84" spans="2:21" ht="15.75" customHeight="1" x14ac:dyDescent="0.2">
      <c r="B84" s="44" t="str">
        <f>IFERROR('Dados Status Invest STOCKS'!A71,"-")</f>
        <v>ACTG</v>
      </c>
      <c r="C84" s="45">
        <f>IFERROR((Ações!$D84-Ações!$K84)/Ações!$D84,0)</f>
        <v>0</v>
      </c>
      <c r="D84" s="46">
        <f>(Ações!$O84)/0.06</f>
        <v>0</v>
      </c>
      <c r="E84" s="47">
        <f>IFERROR((Ações!$F84-Ações!$K84)/Ações!$F84,0)</f>
        <v>0.39278510297415448</v>
      </c>
      <c r="F84" s="46">
        <f>IF(OR(Ações!$N84&lt;0,Ações!$M84&lt;0),"",(22.5*Ações!$M84*Ações!$N84)^0.5)</f>
        <v>7.1309185944028277</v>
      </c>
      <c r="G84" s="47">
        <f>IFERROR((Ações!$H84-Ações!$K84)/Ações!$H84,0)</f>
        <v>0</v>
      </c>
      <c r="H84" s="48">
        <f>IFERROR(Ações!$I84/(Ações!$P84-Table_1[[#This Row],[CAGR LUCRO 5A]]),0)</f>
        <v>0</v>
      </c>
      <c r="I84" s="48">
        <f>IF(Ações!$S84&lt;0,"",Ações!$O84*(1+Ações!$S84))</f>
        <v>0</v>
      </c>
      <c r="J84" s="49">
        <f>IFERROR(IF(Ações!$B84="","",(VLOOKUP(Table_1[[#This Row],[AÇÕES]],'Dados Status Invest STOCKS'!A70:AD685,4)/Table_1[[#This Row],[LPA]]))/100,0)</f>
        <v>0.1736</v>
      </c>
      <c r="K84" s="50">
        <f>IFERROR(IF(Ações!$B84="","",VLOOKUP(Table_1[[#This Row],[AÇÕES]],'Dados Status Invest STOCKS'!A70:AD685,2)),0)</f>
        <v>4.33</v>
      </c>
      <c r="L84" s="51">
        <f>IFERROR(IF(Ações!$B84="","",VLOOKUP(Table_1[[#This Row],[AÇÕES]],'Dados Status Invest STOCKS'!A70:AD685,3)/100),0)</f>
        <v>0</v>
      </c>
      <c r="M84" s="52">
        <f>IFERROR(IF(Ações!$B84="","",VLOOKUP(Table_1[[#This Row],[AÇÕES]],'Dados Status Invest STOCKS'!A70:AD685,28)),0)</f>
        <v>0.5</v>
      </c>
      <c r="N84" s="52">
        <f>IFERROR(IF(Ações!$B84="","",VLOOKUP(Table_1[[#This Row],[AÇÕES]],'Dados Status Invest STOCKS'!A70:AD685,27)),0)</f>
        <v>4.5199999999999996</v>
      </c>
      <c r="O84" s="52">
        <f>IFERROR(IF(Ações!$L84="","",Ações!$K84*Ações!$L84),0)</f>
        <v>0</v>
      </c>
      <c r="P84" s="53">
        <f t="shared" si="1"/>
        <v>0.06</v>
      </c>
      <c r="Q84" s="53">
        <f>IFERROR(Ações!$O84/Ações!$M84,0)</f>
        <v>0</v>
      </c>
      <c r="R84" s="53">
        <f>IFERROR(IF(Ações!$B84="","",VLOOKUP(Table_1[[#This Row],[AÇÕES]],'Dados Status Invest STOCKS'!A70:AD685,18)/100),0)</f>
        <v>0.1105</v>
      </c>
      <c r="S84" s="51">
        <f>IFERROR(IF(Ações!$B84="","",VLOOKUP(Table_1[[#This Row],[AÇÕES]],'Dados Status Invest STOCKS'!A70:AD685,25)/100),0)</f>
        <v>0</v>
      </c>
      <c r="T84" s="51">
        <f>(1-Ações!$Q84)*Ações!$R84</f>
        <v>0.1105</v>
      </c>
      <c r="U84" s="54">
        <f>IF(Ações!$S84=0,Ações!$T84,IF(Ações!$T84=0,Ações!$S84,AVERAGE(Ações!$S84,Ações!$T84)))</f>
        <v>0.1105</v>
      </c>
    </row>
    <row r="85" spans="2:21" ht="15.75" customHeight="1" x14ac:dyDescent="0.2">
      <c r="B85" s="44" t="str">
        <f>IFERROR('Dados Status Invest STOCKS'!A72,"-")</f>
        <v>ADAP</v>
      </c>
      <c r="C85" s="45">
        <f>IFERROR((Ações!$D85-Ações!$K85)/Ações!$D85,0)</f>
        <v>0</v>
      </c>
      <c r="D85" s="46">
        <f>(Ações!$O85)/0.06</f>
        <v>0</v>
      </c>
      <c r="E85" s="47">
        <f>IFERROR((Ações!$F85-Ações!$K85)/Ações!$F85,0)</f>
        <v>0</v>
      </c>
      <c r="F85" s="46" t="str">
        <f>IF(OR(Ações!$N85&lt;0,Ações!$M85&lt;0),"",(22.5*Ações!$M85*Ações!$N85)^0.5)</f>
        <v/>
      </c>
      <c r="G85" s="47">
        <f>IFERROR((Ações!$H85-Ações!$K85)/Ações!$H85,0)</f>
        <v>0</v>
      </c>
      <c r="H85" s="48">
        <f>IFERROR(Ações!$I85/(Ações!$P85-Table_1[[#This Row],[CAGR LUCRO 5A]]),0)</f>
        <v>0</v>
      </c>
      <c r="I85" s="48">
        <f>IF(Ações!$S85&lt;0,"",Ações!$O85*(1+Ações!$S85))</f>
        <v>0</v>
      </c>
      <c r="J85" s="49">
        <f>IFERROR(IF(Ações!$B85="","",(VLOOKUP(Table_1[[#This Row],[AÇÕES]],'Dados Status Invest STOCKS'!A71:AD686,4)/Table_1[[#This Row],[LPA]]))/100,0)</f>
        <v>2.9399999999999999E-2</v>
      </c>
      <c r="K85" s="50">
        <f>IFERROR(IF(Ações!$B85="","",VLOOKUP(Table_1[[#This Row],[AÇÕES]],'Dados Status Invest STOCKS'!A71:AD686,2)),0)</f>
        <v>2.93</v>
      </c>
      <c r="L85" s="51">
        <f>IFERROR(IF(Ações!$B85="","",VLOOKUP(Table_1[[#This Row],[AÇÕES]],'Dados Status Invest STOCKS'!A71:AD686,3)/100),0)</f>
        <v>0</v>
      </c>
      <c r="M85" s="52">
        <f>IFERROR(IF(Ações!$B85="","",VLOOKUP(Table_1[[#This Row],[AÇÕES]],'Dados Status Invest STOCKS'!A71:AD686,28)),0)</f>
        <v>-1</v>
      </c>
      <c r="N85" s="52">
        <f>IFERROR(IF(Ações!$B85="","",VLOOKUP(Table_1[[#This Row],[AÇÕES]],'Dados Status Invest STOCKS'!A71:AD686,27)),0)</f>
        <v>1.54</v>
      </c>
      <c r="O85" s="52">
        <f>IFERROR(IF(Ações!$L85="","",Ações!$K85*Ações!$L85),0)</f>
        <v>0</v>
      </c>
      <c r="P85" s="53">
        <f t="shared" si="1"/>
        <v>0.06</v>
      </c>
      <c r="Q85" s="53">
        <f>IFERROR(Ações!$O85/Ações!$M85,0)</f>
        <v>0</v>
      </c>
      <c r="R85" s="53">
        <f>IFERROR(IF(Ações!$B85="","",VLOOKUP(Table_1[[#This Row],[AÇÕES]],'Dados Status Invest STOCKS'!A71:AD686,18)/100),0)</f>
        <v>-0.64670000000000005</v>
      </c>
      <c r="S85" s="51">
        <f>IFERROR(IF(Ações!$B85="","",VLOOKUP(Table_1[[#This Row],[AÇÕES]],'Dados Status Invest STOCKS'!A71:AD686,25)/100),0)</f>
        <v>0</v>
      </c>
      <c r="T85" s="51">
        <f>(1-Ações!$Q85)*Ações!$R85</f>
        <v>-0.64670000000000005</v>
      </c>
      <c r="U85" s="54">
        <f>IF(Ações!$S85=0,Ações!$T85,IF(Ações!$T85=0,Ações!$S85,AVERAGE(Ações!$S85,Ações!$T85)))</f>
        <v>-0.64670000000000005</v>
      </c>
    </row>
    <row r="86" spans="2:21" ht="15.75" customHeight="1" x14ac:dyDescent="0.2">
      <c r="B86" s="44" t="str">
        <f>IFERROR('Dados Status Invest STOCKS'!A73,"-")</f>
        <v>ADBE</v>
      </c>
      <c r="C86" s="45">
        <f>IFERROR((Ações!$D86-Ações!$K86)/Ações!$D86,0)</f>
        <v>0</v>
      </c>
      <c r="D86" s="46">
        <f>(Ações!$O86)/0.06</f>
        <v>0</v>
      </c>
      <c r="E86" s="47">
        <f>IFERROR((Ações!$F86-Ações!$K86)/Ações!$F86,0)</f>
        <v>-4.6827180891035463</v>
      </c>
      <c r="F86" s="46">
        <f>IF(OR(Ações!$N86&lt;0,Ações!$M86&lt;0),"",(22.5*Ações!$M86*Ações!$N86)^0.5)</f>
        <v>91.44567649703292</v>
      </c>
      <c r="G86" s="47">
        <f>IFERROR((Ações!$H86-Ações!$K86)/Ações!$H86,0)</f>
        <v>0</v>
      </c>
      <c r="H86" s="48">
        <f>IFERROR(Ações!$I86/(Ações!$P86-Table_1[[#This Row],[CAGR LUCRO 5A]]),0)</f>
        <v>0</v>
      </c>
      <c r="I86" s="48">
        <f>IF(Ações!$S86&lt;0,"",Ações!$O86*(1+Ações!$S86))</f>
        <v>0</v>
      </c>
      <c r="J86" s="49">
        <f>IFERROR(IF(Ações!$B86="","",(VLOOKUP(Table_1[[#This Row],[AÇÕES]],'Dados Status Invest STOCKS'!A72:AD687,4)/Table_1[[#This Row],[LPA]]))/100,0)</f>
        <v>3.4515077424612878E-2</v>
      </c>
      <c r="K86" s="50">
        <f>IFERROR(IF(Ações!$B86="","",VLOOKUP(Table_1[[#This Row],[AÇÕES]],'Dados Status Invest STOCKS'!A72:AD687,2)),0)</f>
        <v>519.66</v>
      </c>
      <c r="L86" s="51">
        <f>IFERROR(IF(Ações!$B86="","",VLOOKUP(Table_1[[#This Row],[AÇÕES]],'Dados Status Invest STOCKS'!A72:AD687,3)/100),0)</f>
        <v>0</v>
      </c>
      <c r="M86" s="52">
        <f>IFERROR(IF(Ações!$B86="","",VLOOKUP(Table_1[[#This Row],[AÇÕES]],'Dados Status Invest STOCKS'!A72:AD687,28)),0)</f>
        <v>12.27</v>
      </c>
      <c r="N86" s="52">
        <f>IFERROR(IF(Ações!$B86="","",VLOOKUP(Table_1[[#This Row],[AÇÕES]],'Dados Status Invest STOCKS'!A72:AD687,27)),0)</f>
        <v>30.29</v>
      </c>
      <c r="O86" s="52">
        <f>IFERROR(IF(Ações!$L86="","",Ações!$K86*Ações!$L86),0)</f>
        <v>0</v>
      </c>
      <c r="P86" s="53">
        <f t="shared" si="1"/>
        <v>0.06</v>
      </c>
      <c r="Q86" s="53">
        <f>IFERROR(Ações!$O86/Ações!$M86,0)</f>
        <v>0</v>
      </c>
      <c r="R86" s="53">
        <f>IFERROR(IF(Ações!$B86="","",VLOOKUP(Table_1[[#This Row],[AÇÕES]],'Dados Status Invest STOCKS'!A72:AD687,18)/100),0)</f>
        <v>0.40509999999999996</v>
      </c>
      <c r="S86" s="51">
        <f>IFERROR(IF(Ações!$B86="","",VLOOKUP(Table_1[[#This Row],[AÇÕES]],'Dados Status Invest STOCKS'!A72:AD687,25)/100),0)</f>
        <v>0.52890000000000004</v>
      </c>
      <c r="T86" s="51">
        <f>(1-Ações!$Q86)*Ações!$R86</f>
        <v>0.40509999999999996</v>
      </c>
      <c r="U86" s="54">
        <f>IF(Ações!$S86=0,Ações!$T86,IF(Ações!$T86=0,Ações!$S86,AVERAGE(Ações!$S86,Ações!$T86)))</f>
        <v>0.46699999999999997</v>
      </c>
    </row>
    <row r="87" spans="2:21" ht="15.75" customHeight="1" x14ac:dyDescent="0.2">
      <c r="B87" s="44" t="str">
        <f>IFERROR('Dados Status Invest STOCKS'!A74,"-")</f>
        <v>ADCT</v>
      </c>
      <c r="C87" s="45">
        <f>IFERROR((Ações!$D87-Ações!$K87)/Ações!$D87,0)</f>
        <v>0</v>
      </c>
      <c r="D87" s="46">
        <f>(Ações!$O87)/0.06</f>
        <v>0</v>
      </c>
      <c r="E87" s="47">
        <f>IFERROR((Ações!$F87-Ações!$K87)/Ações!$F87,0)</f>
        <v>0</v>
      </c>
      <c r="F87" s="46" t="str">
        <f>IF(OR(Ações!$N87&lt;0,Ações!$M87&lt;0),"",(22.5*Ações!$M87*Ações!$N87)^0.5)</f>
        <v/>
      </c>
      <c r="G87" s="47">
        <f>IFERROR((Ações!$H87-Ações!$K87)/Ações!$H87,0)</f>
        <v>0</v>
      </c>
      <c r="H87" s="48">
        <f>IFERROR(Ações!$I87/(Ações!$P87-Table_1[[#This Row],[CAGR LUCRO 5A]]),0)</f>
        <v>0</v>
      </c>
      <c r="I87" s="48">
        <f>IF(Ações!$S87&lt;0,"",Ações!$O87*(1+Ações!$S87))</f>
        <v>0</v>
      </c>
      <c r="J87" s="49">
        <f>IFERROR(IF(Ações!$B87="","",(VLOOKUP(Table_1[[#This Row],[AÇÕES]],'Dados Status Invest STOCKS'!A73:AD688,4)/Table_1[[#This Row],[LPA]]))/100,0)</f>
        <v>1.4464831804281346E-2</v>
      </c>
      <c r="K87" s="50">
        <f>IFERROR(IF(Ações!$B87="","",VLOOKUP(Table_1[[#This Row],[AÇÕES]],'Dados Status Invest STOCKS'!A73:AD688,2)),0)</f>
        <v>15.45</v>
      </c>
      <c r="L87" s="51">
        <f>IFERROR(IF(Ações!$B87="","",VLOOKUP(Table_1[[#This Row],[AÇÕES]],'Dados Status Invest STOCKS'!A73:AD688,3)/100),0)</f>
        <v>0</v>
      </c>
      <c r="M87" s="52">
        <f>IFERROR(IF(Ações!$B87="","",VLOOKUP(Table_1[[#This Row],[AÇÕES]],'Dados Status Invest STOCKS'!A73:AD688,28)),0)</f>
        <v>-3.27</v>
      </c>
      <c r="N87" s="52">
        <f>IFERROR(IF(Ações!$B87="","",VLOOKUP(Table_1[[#This Row],[AÇÕES]],'Dados Status Invest STOCKS'!A73:AD688,27)),0)</f>
        <v>3.18</v>
      </c>
      <c r="O87" s="52">
        <f>IFERROR(IF(Ações!$L87="","",Ações!$K87*Ações!$L87),0)</f>
        <v>0</v>
      </c>
      <c r="P87" s="53">
        <f t="shared" si="1"/>
        <v>0.06</v>
      </c>
      <c r="Q87" s="53">
        <f>IFERROR(Ações!$O87/Ações!$M87,0)</f>
        <v>0</v>
      </c>
      <c r="R87" s="53">
        <f>IFERROR(IF(Ações!$B87="","",VLOOKUP(Table_1[[#This Row],[AÇÕES]],'Dados Status Invest STOCKS'!A73:AD688,18)/100),0)</f>
        <v>-1.0282</v>
      </c>
      <c r="S87" s="51">
        <f>IFERROR(IF(Ações!$B87="","",VLOOKUP(Table_1[[#This Row],[AÇÕES]],'Dados Status Invest STOCKS'!A73:AD688,25)/100),0)</f>
        <v>0</v>
      </c>
      <c r="T87" s="51">
        <f>(1-Ações!$Q87)*Ações!$R87</f>
        <v>-1.0282</v>
      </c>
      <c r="U87" s="54">
        <f>IF(Ações!$S87=0,Ações!$T87,IF(Ações!$T87=0,Ações!$S87,AVERAGE(Ações!$S87,Ações!$T87)))</f>
        <v>-1.0282</v>
      </c>
    </row>
    <row r="88" spans="2:21" ht="15.75" customHeight="1" x14ac:dyDescent="0.2">
      <c r="B88" s="44" t="str">
        <f>IFERROR('Dados Status Invest STOCKS'!A75,"-")</f>
        <v>ADES</v>
      </c>
      <c r="C88" s="45">
        <f>IFERROR((Ações!$D88-Ações!$K88)/Ações!$D88,0)</f>
        <v>0</v>
      </c>
      <c r="D88" s="46">
        <f>(Ações!$O88)/0.06</f>
        <v>0</v>
      </c>
      <c r="E88" s="47">
        <f>IFERROR((Ações!$F88-Ações!$K88)/Ações!$F88,0)</f>
        <v>0.72753955919955937</v>
      </c>
      <c r="F88" s="46">
        <f>IF(OR(Ações!$N88&lt;0,Ações!$M88&lt;0),"",(22.5*Ações!$M88*Ações!$N88)^0.5)</f>
        <v>22.168355825365129</v>
      </c>
      <c r="G88" s="47">
        <f>IFERROR((Ações!$H88-Ações!$K88)/Ações!$H88,0)</f>
        <v>0</v>
      </c>
      <c r="H88" s="48">
        <f>IFERROR(Ações!$I88/(Ações!$P88-Table_1[[#This Row],[CAGR LUCRO 5A]]),0)</f>
        <v>0</v>
      </c>
      <c r="I88" s="48">
        <f>IF(Ações!$S88&lt;0,"",Ações!$O88*(1+Ações!$S88))</f>
        <v>0</v>
      </c>
      <c r="J88" s="49">
        <f>IFERROR(IF(Ações!$B88="","",(VLOOKUP(Table_1[[#This Row],[AÇÕES]],'Dados Status Invest STOCKS'!A74:AD689,4)/Table_1[[#This Row],[LPA]]))/100,0)</f>
        <v>7.0890410958904101E-3</v>
      </c>
      <c r="K88" s="50">
        <f>IFERROR(IF(Ações!$B88="","",VLOOKUP(Table_1[[#This Row],[AÇÕES]],'Dados Status Invest STOCKS'!A74:AD689,2)),0)</f>
        <v>6.04</v>
      </c>
      <c r="L88" s="51">
        <f>IFERROR(IF(Ações!$B88="","",VLOOKUP(Table_1[[#This Row],[AÇÕES]],'Dados Status Invest STOCKS'!A74:AD689,3)/100),0)</f>
        <v>0</v>
      </c>
      <c r="M88" s="52">
        <f>IFERROR(IF(Ações!$B88="","",VLOOKUP(Table_1[[#This Row],[AÇÕES]],'Dados Status Invest STOCKS'!A74:AD689,28)),0)</f>
        <v>2.92</v>
      </c>
      <c r="N88" s="52">
        <f>IFERROR(IF(Ações!$B88="","",VLOOKUP(Table_1[[#This Row],[AÇÕES]],'Dados Status Invest STOCKS'!A74:AD689,27)),0)</f>
        <v>7.48</v>
      </c>
      <c r="O88" s="52">
        <f>IFERROR(IF(Ações!$L88="","",Ações!$K88*Ações!$L88),0)</f>
        <v>0</v>
      </c>
      <c r="P88" s="53">
        <f t="shared" si="1"/>
        <v>0.06</v>
      </c>
      <c r="Q88" s="53">
        <f>IFERROR(Ações!$O88/Ações!$M88,0)</f>
        <v>0</v>
      </c>
      <c r="R88" s="53">
        <f>IFERROR(IF(Ações!$B88="","",VLOOKUP(Table_1[[#This Row],[AÇÕES]],'Dados Status Invest STOCKS'!A74:AD689,18)/100),0)</f>
        <v>0.3901</v>
      </c>
      <c r="S88" s="51">
        <f>IFERROR(IF(Ações!$B88="","",VLOOKUP(Table_1[[#This Row],[AÇÕES]],'Dados Status Invest STOCKS'!A74:AD689,25)/100),0)</f>
        <v>0</v>
      </c>
      <c r="T88" s="51">
        <f>(1-Ações!$Q88)*Ações!$R88</f>
        <v>0.3901</v>
      </c>
      <c r="U88" s="54">
        <f>IF(Ações!$S88=0,Ações!$T88,IF(Ações!$T88=0,Ações!$S88,AVERAGE(Ações!$S88,Ações!$T88)))</f>
        <v>0.3901</v>
      </c>
    </row>
    <row r="89" spans="2:21" ht="15.75" customHeight="1" x14ac:dyDescent="0.2">
      <c r="B89" s="44" t="str">
        <f>IFERROR('Dados Status Invest STOCKS'!A76,"-")</f>
        <v>ADI</v>
      </c>
      <c r="C89" s="45">
        <f>IFERROR((Ações!$D89-Ações!$K89)/Ações!$D89,0)</f>
        <v>-2.5087719298245612</v>
      </c>
      <c r="D89" s="46">
        <f>(Ações!$O89)/0.06</f>
        <v>46.010400000000004</v>
      </c>
      <c r="E89" s="47">
        <f>IFERROR((Ações!$F89-Ações!$K89)/Ações!$F89,0)</f>
        <v>-1.4584860261450818</v>
      </c>
      <c r="F89" s="46">
        <f>IF(OR(Ações!$N89&lt;0,Ações!$M89&lt;0),"",(22.5*Ações!$M89*Ações!$N89)^0.5)</f>
        <v>65.66642977960656</v>
      </c>
      <c r="G89" s="47">
        <f>IFERROR((Ações!$H89-Ações!$K89)/Ações!$H89,0)</f>
        <v>3.1470129947430063</v>
      </c>
      <c r="H89" s="48">
        <f>IFERROR(Ações!$I89/(Ações!$P89-Table_1[[#This Row],[CAGR LUCRO 5A]]),0)</f>
        <v>-75.192837861386167</v>
      </c>
      <c r="I89" s="48">
        <f>IF(Ações!$S89&lt;0,"",Ações!$O89*(1+Ações!$S89))</f>
        <v>3.0377906496000002</v>
      </c>
      <c r="J89" s="49">
        <f>IFERROR(IF(Ações!$B89="","",(VLOOKUP(Table_1[[#This Row],[AÇÕES]],'Dados Status Invest STOCKS'!A75:AD690,4)/Table_1[[#This Row],[LPA]]))/100,0)</f>
        <v>0.23018867924528302</v>
      </c>
      <c r="K89" s="50">
        <f>IFERROR(IF(Ações!$B89="","",VLOOKUP(Table_1[[#This Row],[AÇÕES]],'Dados Status Invest STOCKS'!A75:AD690,2)),0)</f>
        <v>161.44</v>
      </c>
      <c r="L89" s="51">
        <f>IFERROR(IF(Ações!$B89="","",VLOOKUP(Table_1[[#This Row],[AÇÕES]],'Dados Status Invest STOCKS'!A75:AD690,3)/100),0)</f>
        <v>1.7100000000000001E-2</v>
      </c>
      <c r="M89" s="52">
        <f>IFERROR(IF(Ações!$B89="","",VLOOKUP(Table_1[[#This Row],[AÇÕES]],'Dados Status Invest STOCKS'!A75:AD690,28)),0)</f>
        <v>2.65</v>
      </c>
      <c r="N89" s="52">
        <f>IFERROR(IF(Ações!$B89="","",VLOOKUP(Table_1[[#This Row],[AÇÕES]],'Dados Status Invest STOCKS'!A75:AD690,27)),0)</f>
        <v>72.319999999999993</v>
      </c>
      <c r="O89" s="52">
        <f>IFERROR(IF(Ações!$L89="","",Ações!$K89*Ações!$L89),0)</f>
        <v>2.760624</v>
      </c>
      <c r="P89" s="53">
        <f t="shared" si="1"/>
        <v>0.06</v>
      </c>
      <c r="Q89" s="53">
        <f>IFERROR(Ações!$O89/Ações!$M89,0)</f>
        <v>1.0417449056603774</v>
      </c>
      <c r="R89" s="53">
        <f>IFERROR(IF(Ações!$B89="","",VLOOKUP(Table_1[[#This Row],[AÇÕES]],'Dados Status Invest STOCKS'!A75:AD690,18)/100),0)</f>
        <v>3.6600000000000001E-2</v>
      </c>
      <c r="S89" s="51">
        <f>IFERROR(IF(Ações!$B89="","",VLOOKUP(Table_1[[#This Row],[AÇÕES]],'Dados Status Invest STOCKS'!A75:AD690,25)/100),0)</f>
        <v>0.10039999999999999</v>
      </c>
      <c r="T89" s="51">
        <f>(1-Ações!$Q89)*Ações!$R89</f>
        <v>-1.5278635471698116E-3</v>
      </c>
      <c r="U89" s="54">
        <f>IF(Ações!$S89=0,Ações!$T89,IF(Ações!$T89=0,Ações!$S89,AVERAGE(Ações!$S89,Ações!$T89)))</f>
        <v>4.9436068226415088E-2</v>
      </c>
    </row>
    <row r="90" spans="2:21" ht="15.75" customHeight="1" x14ac:dyDescent="0.2">
      <c r="B90" s="44" t="str">
        <f>IFERROR('Dados Status Invest STOCKS'!A77,"-")</f>
        <v>ADIL</v>
      </c>
      <c r="C90" s="45">
        <f>IFERROR((Ações!$D90-Ações!$K90)/Ações!$D90,0)</f>
        <v>0</v>
      </c>
      <c r="D90" s="46">
        <f>(Ações!$O90)/0.06</f>
        <v>0</v>
      </c>
      <c r="E90" s="47">
        <f>IFERROR((Ações!$F90-Ações!$K90)/Ações!$F90,0)</f>
        <v>0</v>
      </c>
      <c r="F90" s="46" t="str">
        <f>IF(OR(Ações!$N90&lt;0,Ações!$M90&lt;0),"",(22.5*Ações!$M90*Ações!$N90)^0.5)</f>
        <v/>
      </c>
      <c r="G90" s="47">
        <f>IFERROR((Ações!$H90-Ações!$K90)/Ações!$H90,0)</f>
        <v>0</v>
      </c>
      <c r="H90" s="48">
        <f>IFERROR(Ações!$I90/(Ações!$P90-Table_1[[#This Row],[CAGR LUCRO 5A]]),0)</f>
        <v>0</v>
      </c>
      <c r="I90" s="48">
        <f>IF(Ações!$S90&lt;0,"",Ações!$O90*(1+Ações!$S90))</f>
        <v>0</v>
      </c>
      <c r="J90" s="49">
        <f>IFERROR(IF(Ações!$B90="","",(VLOOKUP(Table_1[[#This Row],[AÇÕES]],'Dados Status Invest STOCKS'!A76:AD691,4)/Table_1[[#This Row],[LPA]]))/100,0)</f>
        <v>3.5121951219512199E-2</v>
      </c>
      <c r="K90" s="50">
        <f>IFERROR(IF(Ações!$B90="","",VLOOKUP(Table_1[[#This Row],[AÇÕES]],'Dados Status Invest STOCKS'!A76:AD691,2)),0)</f>
        <v>2.37</v>
      </c>
      <c r="L90" s="51">
        <f>IFERROR(IF(Ações!$B90="","",VLOOKUP(Table_1[[#This Row],[AÇÕES]],'Dados Status Invest STOCKS'!A76:AD691,3)/100),0)</f>
        <v>0</v>
      </c>
      <c r="M90" s="52">
        <f>IFERROR(IF(Ações!$B90="","",VLOOKUP(Table_1[[#This Row],[AÇÕES]],'Dados Status Invest STOCKS'!A76:AD691,28)),0)</f>
        <v>-0.82</v>
      </c>
      <c r="N90" s="52">
        <f>IFERROR(IF(Ações!$B90="","",VLOOKUP(Table_1[[#This Row],[AÇÕES]],'Dados Status Invest STOCKS'!A76:AD691,27)),0)</f>
        <v>0.35</v>
      </c>
      <c r="O90" s="52">
        <f>IFERROR(IF(Ações!$L90="","",Ações!$K90*Ações!$L90),0)</f>
        <v>0</v>
      </c>
      <c r="P90" s="53">
        <f t="shared" si="1"/>
        <v>0.06</v>
      </c>
      <c r="Q90" s="53">
        <f>IFERROR(Ações!$O90/Ações!$M90,0)</f>
        <v>0</v>
      </c>
      <c r="R90" s="53">
        <f>IFERROR(IF(Ações!$B90="","",VLOOKUP(Table_1[[#This Row],[AÇÕES]],'Dados Status Invest STOCKS'!A76:AD691,18)/100),0)</f>
        <v>-2.3696999999999999</v>
      </c>
      <c r="S90" s="51">
        <f>IFERROR(IF(Ações!$B90="","",VLOOKUP(Table_1[[#This Row],[AÇÕES]],'Dados Status Invest STOCKS'!A76:AD691,25)/100),0)</f>
        <v>0</v>
      </c>
      <c r="T90" s="51">
        <f>(1-Ações!$Q90)*Ações!$R90</f>
        <v>-2.3696999999999999</v>
      </c>
      <c r="U90" s="54">
        <f>IF(Ações!$S90=0,Ações!$T90,IF(Ações!$T90=0,Ações!$S90,AVERAGE(Ações!$S90,Ações!$T90)))</f>
        <v>-2.3696999999999999</v>
      </c>
    </row>
    <row r="91" spans="2:21" ht="15.75" customHeight="1" x14ac:dyDescent="0.2">
      <c r="B91" s="44" t="str">
        <f>IFERROR('Dados Status Invest STOCKS'!A78,"-")</f>
        <v>ADILW</v>
      </c>
      <c r="C91" s="45">
        <f>IFERROR((Ações!$D91-Ações!$K91)/Ações!$D91,0)</f>
        <v>0</v>
      </c>
      <c r="D91" s="46">
        <f>(Ações!$O91)/0.06</f>
        <v>0</v>
      </c>
      <c r="E91" s="47">
        <f>IFERROR((Ações!$F91-Ações!$K91)/Ações!$F91,0)</f>
        <v>0</v>
      </c>
      <c r="F91" s="46" t="str">
        <f>IF(OR(Ações!$N91&lt;0,Ações!$M91&lt;0),"",(22.5*Ações!$M91*Ações!$N91)^0.5)</f>
        <v/>
      </c>
      <c r="G91" s="47">
        <f>IFERROR((Ações!$H91-Ações!$K91)/Ações!$H91,0)</f>
        <v>0</v>
      </c>
      <c r="H91" s="48">
        <f>IFERROR(Ações!$I91/(Ações!$P91-Table_1[[#This Row],[CAGR LUCRO 5A]]),0)</f>
        <v>0</v>
      </c>
      <c r="I91" s="48">
        <f>IF(Ações!$S91&lt;0,"",Ações!$O91*(1+Ações!$S91))</f>
        <v>0</v>
      </c>
      <c r="J91" s="49">
        <f>IFERROR(IF(Ações!$B91="","",(VLOOKUP(Table_1[[#This Row],[AÇÕES]],'Dados Status Invest STOCKS'!A77:AD692,4)/Table_1[[#This Row],[LPA]]))/100,0)</f>
        <v>1.1707317073170732E-2</v>
      </c>
      <c r="K91" s="50">
        <f>IFERROR(IF(Ações!$B91="","",VLOOKUP(Table_1[[#This Row],[AÇÕES]],'Dados Status Invest STOCKS'!A77:AD692,2)),0)</f>
        <v>0.79</v>
      </c>
      <c r="L91" s="51">
        <f>IFERROR(IF(Ações!$B91="","",VLOOKUP(Table_1[[#This Row],[AÇÕES]],'Dados Status Invest STOCKS'!A77:AD692,3)/100),0)</f>
        <v>0</v>
      </c>
      <c r="M91" s="52">
        <f>IFERROR(IF(Ações!$B91="","",VLOOKUP(Table_1[[#This Row],[AÇÕES]],'Dados Status Invest STOCKS'!A77:AD692,28)),0)</f>
        <v>-0.82</v>
      </c>
      <c r="N91" s="52">
        <f>IFERROR(IF(Ações!$B91="","",VLOOKUP(Table_1[[#This Row],[AÇÕES]],'Dados Status Invest STOCKS'!A77:AD692,27)),0)</f>
        <v>0.35</v>
      </c>
      <c r="O91" s="52">
        <f>IFERROR(IF(Ações!$L91="","",Ações!$K91*Ações!$L91),0)</f>
        <v>0</v>
      </c>
      <c r="P91" s="53">
        <f t="shared" si="1"/>
        <v>0.06</v>
      </c>
      <c r="Q91" s="53">
        <f>IFERROR(Ações!$O91/Ações!$M91,0)</f>
        <v>0</v>
      </c>
      <c r="R91" s="53">
        <f>IFERROR(IF(Ações!$B91="","",VLOOKUP(Table_1[[#This Row],[AÇÕES]],'Dados Status Invest STOCKS'!A77:AD692,18)/100),0)</f>
        <v>-2.3696999999999999</v>
      </c>
      <c r="S91" s="51">
        <f>IFERROR(IF(Ações!$B91="","",VLOOKUP(Table_1[[#This Row],[AÇÕES]],'Dados Status Invest STOCKS'!A77:AD692,25)/100),0)</f>
        <v>0</v>
      </c>
      <c r="T91" s="51">
        <f>(1-Ações!$Q91)*Ações!$R91</f>
        <v>-2.3696999999999999</v>
      </c>
      <c r="U91" s="54">
        <f>IF(Ações!$S91=0,Ações!$T91,IF(Ações!$T91=0,Ações!$S91,AVERAGE(Ações!$S91,Ações!$T91)))</f>
        <v>-2.3696999999999999</v>
      </c>
    </row>
    <row r="92" spans="2:21" ht="15.75" customHeight="1" x14ac:dyDescent="0.2">
      <c r="B92" s="44" t="str">
        <f>IFERROR('Dados Status Invest STOCKS'!A79,"-")</f>
        <v>ADM</v>
      </c>
      <c r="C92" s="45">
        <f>IFERROR((Ações!$D92-Ações!$K92)/Ações!$D92,0)</f>
        <v>-1.7777777777777775</v>
      </c>
      <c r="D92" s="46">
        <f>(Ações!$O92)/0.06</f>
        <v>24.692400000000003</v>
      </c>
      <c r="E92" s="47">
        <f>IFERROR((Ações!$F92-Ações!$K92)/Ações!$F92,0)</f>
        <v>-6.7777223734405548E-2</v>
      </c>
      <c r="F92" s="46">
        <f>IF(OR(Ações!$N92&lt;0,Ações!$M92&lt;0),"",(22.5*Ações!$M92*Ações!$N92)^0.5)</f>
        <v>64.23624560946881</v>
      </c>
      <c r="G92" s="47">
        <f>IFERROR((Ações!$H92-Ações!$K92)/Ações!$H92,0)</f>
        <v>0</v>
      </c>
      <c r="H92" s="48">
        <f>IFERROR(Ações!$I92/(Ações!$P92-Table_1[[#This Row],[CAGR LUCRO 5A]]),0)</f>
        <v>0</v>
      </c>
      <c r="I92" s="48" t="str">
        <f>IF(Ações!$S92&lt;0,"",Ações!$O92*(1+Ações!$S92))</f>
        <v/>
      </c>
      <c r="J92" s="49">
        <f>IFERROR(IF(Ações!$B92="","",(VLOOKUP(Table_1[[#This Row],[AÇÕES]],'Dados Status Invest STOCKS'!A78:AD693,4)/Table_1[[#This Row],[LPA]]))/100,0)</f>
        <v>3.1434689507494645E-2</v>
      </c>
      <c r="K92" s="50">
        <f>IFERROR(IF(Ações!$B92="","",VLOOKUP(Table_1[[#This Row],[AÇÕES]],'Dados Status Invest STOCKS'!A78:AD693,2)),0)</f>
        <v>68.59</v>
      </c>
      <c r="L92" s="51">
        <f>IFERROR(IF(Ações!$B92="","",VLOOKUP(Table_1[[#This Row],[AÇÕES]],'Dados Status Invest STOCKS'!A78:AD693,3)/100),0)</f>
        <v>2.1600000000000001E-2</v>
      </c>
      <c r="M92" s="52">
        <f>IFERROR(IF(Ações!$B92="","",VLOOKUP(Table_1[[#This Row],[AÇÕES]],'Dados Status Invest STOCKS'!A78:AD693,28)),0)</f>
        <v>4.67</v>
      </c>
      <c r="N92" s="52">
        <f>IFERROR(IF(Ações!$B92="","",VLOOKUP(Table_1[[#This Row],[AÇÕES]],'Dados Status Invest STOCKS'!A78:AD693,27)),0)</f>
        <v>39.270000000000003</v>
      </c>
      <c r="O92" s="52">
        <f>IFERROR(IF(Ações!$L92="","",Ações!$K92*Ações!$L92),0)</f>
        <v>1.4815440000000002</v>
      </c>
      <c r="P92" s="53">
        <f t="shared" si="1"/>
        <v>0.06</v>
      </c>
      <c r="Q92" s="53">
        <f>IFERROR(Ações!$O92/Ações!$M92,0)</f>
        <v>0.31724710920770882</v>
      </c>
      <c r="R92" s="53">
        <f>IFERROR(IF(Ações!$B92="","",VLOOKUP(Table_1[[#This Row],[AÇÕES]],'Dados Status Invest STOCKS'!A78:AD693,18)/100),0)</f>
        <v>0.11900000000000001</v>
      </c>
      <c r="S92" s="51">
        <f>IFERROR(IF(Ações!$B92="","",VLOOKUP(Table_1[[#This Row],[AÇÕES]],'Dados Status Invest STOCKS'!A78:AD693,25)/100),0)</f>
        <v>-8.5000000000000006E-3</v>
      </c>
      <c r="T92" s="51">
        <f>(1-Ações!$Q92)*Ações!$R92</f>
        <v>8.124759400428265E-2</v>
      </c>
      <c r="U92" s="54">
        <f>IF(Ações!$S92=0,Ações!$T92,IF(Ações!$T92=0,Ações!$S92,AVERAGE(Ações!$S92,Ações!$T92)))</f>
        <v>3.6373797002141328E-2</v>
      </c>
    </row>
    <row r="93" spans="2:21" ht="15.75" customHeight="1" x14ac:dyDescent="0.2">
      <c r="B93" s="44" t="str">
        <f>IFERROR('Dados Status Invest STOCKS'!A80,"-")</f>
        <v>ADMA</v>
      </c>
      <c r="C93" s="45">
        <f>IFERROR((Ações!$D93-Ações!$K93)/Ações!$D93,0)</f>
        <v>0</v>
      </c>
      <c r="D93" s="46">
        <f>(Ações!$O93)/0.06</f>
        <v>0</v>
      </c>
      <c r="E93" s="47">
        <f>IFERROR((Ações!$F93-Ações!$K93)/Ações!$F93,0)</f>
        <v>0</v>
      </c>
      <c r="F93" s="46" t="str">
        <f>IF(OR(Ações!$N93&lt;0,Ações!$M93&lt;0),"",(22.5*Ações!$M93*Ações!$N93)^0.5)</f>
        <v/>
      </c>
      <c r="G93" s="47">
        <f>IFERROR((Ações!$H93-Ações!$K93)/Ações!$H93,0)</f>
        <v>0</v>
      </c>
      <c r="H93" s="48">
        <f>IFERROR(Ações!$I93/(Ações!$P93-Table_1[[#This Row],[CAGR LUCRO 5A]]),0)</f>
        <v>0</v>
      </c>
      <c r="I93" s="48">
        <f>IF(Ações!$S93&lt;0,"",Ações!$O93*(1+Ações!$S93))</f>
        <v>0</v>
      </c>
      <c r="J93" s="49">
        <f>IFERROR(IF(Ações!$B93="","",(VLOOKUP(Table_1[[#This Row],[AÇÕES]],'Dados Status Invest STOCKS'!A79:AD694,4)/Table_1[[#This Row],[LPA]]))/100,0)</f>
        <v>9.6315789473684216E-2</v>
      </c>
      <c r="K93" s="50">
        <f>IFERROR(IF(Ações!$B93="","",VLOOKUP(Table_1[[#This Row],[AÇÕES]],'Dados Status Invest STOCKS'!A79:AD694,2)),0)</f>
        <v>1.39</v>
      </c>
      <c r="L93" s="51">
        <f>IFERROR(IF(Ações!$B93="","",VLOOKUP(Table_1[[#This Row],[AÇÕES]],'Dados Status Invest STOCKS'!A79:AD694,3)/100),0)</f>
        <v>0</v>
      </c>
      <c r="M93" s="52">
        <f>IFERROR(IF(Ações!$B93="","",VLOOKUP(Table_1[[#This Row],[AÇÕES]],'Dados Status Invest STOCKS'!A79:AD694,28)),0)</f>
        <v>-0.38</v>
      </c>
      <c r="N93" s="52">
        <f>IFERROR(IF(Ações!$B93="","",VLOOKUP(Table_1[[#This Row],[AÇÕES]],'Dados Status Invest STOCKS'!A79:AD694,27)),0)</f>
        <v>0.52</v>
      </c>
      <c r="O93" s="52">
        <f>IFERROR(IF(Ações!$L93="","",Ações!$K93*Ações!$L93),0)</f>
        <v>0</v>
      </c>
      <c r="P93" s="53">
        <f t="shared" si="1"/>
        <v>0.06</v>
      </c>
      <c r="Q93" s="53">
        <f>IFERROR(Ações!$O93/Ações!$M93,0)</f>
        <v>0</v>
      </c>
      <c r="R93" s="53">
        <f>IFERROR(IF(Ações!$B93="","",VLOOKUP(Table_1[[#This Row],[AÇÕES]],'Dados Status Invest STOCKS'!A79:AD694,18)/100),0)</f>
        <v>-0.72389999999999999</v>
      </c>
      <c r="S93" s="51">
        <f>IFERROR(IF(Ações!$B93="","",VLOOKUP(Table_1[[#This Row],[AÇÕES]],'Dados Status Invest STOCKS'!A79:AD694,25)/100),0)</f>
        <v>0</v>
      </c>
      <c r="T93" s="51">
        <f>(1-Ações!$Q93)*Ações!$R93</f>
        <v>-0.72389999999999999</v>
      </c>
      <c r="U93" s="54">
        <f>IF(Ações!$S93=0,Ações!$T93,IF(Ações!$T93=0,Ações!$S93,AVERAGE(Ações!$S93,Ações!$T93)))</f>
        <v>-0.72389999999999999</v>
      </c>
    </row>
    <row r="94" spans="2:21" ht="15.75" customHeight="1" x14ac:dyDescent="0.2">
      <c r="B94" s="44" t="str">
        <f>IFERROR('Dados Status Invest STOCKS'!A81,"-")</f>
        <v>ADMP</v>
      </c>
      <c r="C94" s="45">
        <f>IFERROR((Ações!$D94-Ações!$K94)/Ações!$D94,0)</f>
        <v>0</v>
      </c>
      <c r="D94" s="46">
        <f>(Ações!$O94)/0.06</f>
        <v>0</v>
      </c>
      <c r="E94" s="47">
        <f>IFERROR((Ações!$F94-Ações!$K94)/Ações!$F94,0)</f>
        <v>0</v>
      </c>
      <c r="F94" s="46" t="str">
        <f>IF(OR(Ações!$N94&lt;0,Ações!$M94&lt;0),"",(22.5*Ações!$M94*Ações!$N94)^0.5)</f>
        <v/>
      </c>
      <c r="G94" s="47">
        <f>IFERROR((Ações!$H94-Ações!$K94)/Ações!$H94,0)</f>
        <v>0</v>
      </c>
      <c r="H94" s="48">
        <f>IFERROR(Ações!$I94/(Ações!$P94-Table_1[[#This Row],[CAGR LUCRO 5A]]),0)</f>
        <v>0</v>
      </c>
      <c r="I94" s="48">
        <f>IF(Ações!$S94&lt;0,"",Ações!$O94*(1+Ações!$S94))</f>
        <v>0</v>
      </c>
      <c r="J94" s="49">
        <f>IFERROR(IF(Ações!$B94="","",(VLOOKUP(Table_1[[#This Row],[AÇÕES]],'Dados Status Invest STOCKS'!A80:AD695,4)/Table_1[[#This Row],[LPA]]))/100,0)</f>
        <v>5.3529411764705881E-2</v>
      </c>
      <c r="K94" s="50">
        <f>IFERROR(IF(Ações!$B94="","",VLOOKUP(Table_1[[#This Row],[AÇÕES]],'Dados Status Invest STOCKS'!A80:AD695,2)),0)</f>
        <v>0.61</v>
      </c>
      <c r="L94" s="51">
        <f>IFERROR(IF(Ações!$B94="","",VLOOKUP(Table_1[[#This Row],[AÇÕES]],'Dados Status Invest STOCKS'!A80:AD695,3)/100),0)</f>
        <v>0</v>
      </c>
      <c r="M94" s="52">
        <f>IFERROR(IF(Ações!$B94="","",VLOOKUP(Table_1[[#This Row],[AÇÕES]],'Dados Status Invest STOCKS'!A80:AD695,28)),0)</f>
        <v>-0.34</v>
      </c>
      <c r="N94" s="52">
        <f>IFERROR(IF(Ações!$B94="","",VLOOKUP(Table_1[[#This Row],[AÇÕES]],'Dados Status Invest STOCKS'!A80:AD695,27)),0)</f>
        <v>0.31</v>
      </c>
      <c r="O94" s="52">
        <f>IFERROR(IF(Ações!$L94="","",Ações!$K94*Ações!$L94),0)</f>
        <v>0</v>
      </c>
      <c r="P94" s="53">
        <f t="shared" si="1"/>
        <v>0.06</v>
      </c>
      <c r="Q94" s="53">
        <f>IFERROR(Ações!$O94/Ações!$M94,0)</f>
        <v>0</v>
      </c>
      <c r="R94" s="53">
        <f>IFERROR(IF(Ações!$B94="","",VLOOKUP(Table_1[[#This Row],[AÇÕES]],'Dados Status Invest STOCKS'!A80:AD695,18)/100),0)</f>
        <v>-1.0719000000000001</v>
      </c>
      <c r="S94" s="51">
        <f>IFERROR(IF(Ações!$B94="","",VLOOKUP(Table_1[[#This Row],[AÇÕES]],'Dados Status Invest STOCKS'!A80:AD695,25)/100),0)</f>
        <v>0</v>
      </c>
      <c r="T94" s="51">
        <f>(1-Ações!$Q94)*Ações!$R94</f>
        <v>-1.0719000000000001</v>
      </c>
      <c r="U94" s="54">
        <f>IF(Ações!$S94=0,Ações!$T94,IF(Ações!$T94=0,Ações!$S94,AVERAGE(Ações!$S94,Ações!$T94)))</f>
        <v>-1.0719000000000001</v>
      </c>
    </row>
    <row r="95" spans="2:21" ht="15.75" customHeight="1" x14ac:dyDescent="0.2">
      <c r="B95" s="44" t="str">
        <f>IFERROR('Dados Status Invest STOCKS'!A82,"-")</f>
        <v>ADMS</v>
      </c>
      <c r="C95" s="45">
        <f>IFERROR((Ações!$D95-Ações!$K95)/Ações!$D95,0)</f>
        <v>0</v>
      </c>
      <c r="D95" s="46">
        <f>(Ações!$O95)/0.06</f>
        <v>0</v>
      </c>
      <c r="E95" s="47">
        <f>IFERROR((Ações!$F95-Ações!$K95)/Ações!$F95,0)</f>
        <v>0</v>
      </c>
      <c r="F95" s="46" t="str">
        <f>IF(OR(Ações!$N95&lt;0,Ações!$M95&lt;0),"",(22.5*Ações!$M95*Ações!$N95)^0.5)</f>
        <v/>
      </c>
      <c r="G95" s="47">
        <f>IFERROR((Ações!$H95-Ações!$K95)/Ações!$H95,0)</f>
        <v>0</v>
      </c>
      <c r="H95" s="48">
        <f>IFERROR(Ações!$I95/(Ações!$P95-Table_1[[#This Row],[CAGR LUCRO 5A]]),0)</f>
        <v>0</v>
      </c>
      <c r="I95" s="48">
        <f>IF(Ações!$S95&lt;0,"",Ações!$O95*(1+Ações!$S95))</f>
        <v>0</v>
      </c>
      <c r="J95" s="49">
        <f>IFERROR(IF(Ações!$B95="","",(VLOOKUP(Table_1[[#This Row],[AÇÕES]],'Dados Status Invest STOCKS'!A81:AD696,4)/Table_1[[#This Row],[LPA]]))/100,0)</f>
        <v>4.3795620437956206E-2</v>
      </c>
      <c r="K95" s="50">
        <f>IFERROR(IF(Ações!$B95="","",VLOOKUP(Table_1[[#This Row],[AÇÕES]],'Dados Status Invest STOCKS'!A81:AD696,2)),0)</f>
        <v>8.2200000000000006</v>
      </c>
      <c r="L95" s="51">
        <f>IFERROR(IF(Ações!$B95="","",VLOOKUP(Table_1[[#This Row],[AÇÕES]],'Dados Status Invest STOCKS'!A81:AD696,3)/100),0)</f>
        <v>0</v>
      </c>
      <c r="M95" s="52">
        <f>IFERROR(IF(Ações!$B95="","",VLOOKUP(Table_1[[#This Row],[AÇÕES]],'Dados Status Invest STOCKS'!A81:AD696,28)),0)</f>
        <v>-1.37</v>
      </c>
      <c r="N95" s="52">
        <f>IFERROR(IF(Ações!$B95="","",VLOOKUP(Table_1[[#This Row],[AÇÕES]],'Dados Status Invest STOCKS'!A81:AD696,27)),0)</f>
        <v>-0.47</v>
      </c>
      <c r="O95" s="52">
        <f>IFERROR(IF(Ações!$L95="","",Ações!$K95*Ações!$L95),0)</f>
        <v>0</v>
      </c>
      <c r="P95" s="53">
        <f t="shared" si="1"/>
        <v>0.06</v>
      </c>
      <c r="Q95" s="53">
        <f>IFERROR(Ações!$O95/Ações!$M95,0)</f>
        <v>0</v>
      </c>
      <c r="R95" s="53">
        <f>IFERROR(IF(Ações!$B95="","",VLOOKUP(Table_1[[#This Row],[AÇÕES]],'Dados Status Invest STOCKS'!A81:AD696,18)/100),0)</f>
        <v>-2.9023000000000003</v>
      </c>
      <c r="S95" s="51">
        <f>IFERROR(IF(Ações!$B95="","",VLOOKUP(Table_1[[#This Row],[AÇÕES]],'Dados Status Invest STOCKS'!A81:AD696,25)/100),0)</f>
        <v>0</v>
      </c>
      <c r="T95" s="51">
        <f>(1-Ações!$Q95)*Ações!$R95</f>
        <v>-2.9023000000000003</v>
      </c>
      <c r="U95" s="54">
        <f>IF(Ações!$S95=0,Ações!$T95,IF(Ações!$T95=0,Ações!$S95,AVERAGE(Ações!$S95,Ações!$T95)))</f>
        <v>-2.9023000000000003</v>
      </c>
    </row>
    <row r="96" spans="2:21" ht="15.75" customHeight="1" x14ac:dyDescent="0.2">
      <c r="B96" s="44" t="str">
        <f>IFERROR('Dados Status Invest STOCKS'!A83,"-")</f>
        <v>ADNT</v>
      </c>
      <c r="C96" s="45">
        <f>IFERROR((Ações!$D96-Ações!$K96)/Ações!$D96,0)</f>
        <v>0</v>
      </c>
      <c r="D96" s="46">
        <f>(Ações!$O96)/0.06</f>
        <v>0</v>
      </c>
      <c r="E96" s="47">
        <f>IFERROR((Ações!$F96-Ações!$K96)/Ações!$F96,0)</f>
        <v>0.4543591954989793</v>
      </c>
      <c r="F96" s="46">
        <f>IF(OR(Ações!$N96&lt;0,Ações!$M96&lt;0),"",(22.5*Ações!$M96*Ações!$N96)^0.5)</f>
        <v>81.555484181016297</v>
      </c>
      <c r="G96" s="47">
        <f>IFERROR((Ações!$H96-Ações!$K96)/Ações!$H96,0)</f>
        <v>0</v>
      </c>
      <c r="H96" s="48">
        <f>IFERROR(Ações!$I96/(Ações!$P96-Table_1[[#This Row],[CAGR LUCRO 5A]]),0)</f>
        <v>0</v>
      </c>
      <c r="I96" s="48">
        <f>IF(Ações!$S96&lt;0,"",Ações!$O96*(1+Ações!$S96))</f>
        <v>0</v>
      </c>
      <c r="J96" s="49">
        <f>IFERROR(IF(Ações!$B96="","",(VLOOKUP(Table_1[[#This Row],[AÇÕES]],'Dados Status Invest STOCKS'!A82:AD697,4)/Table_1[[#This Row],[LPA]]))/100,0)</f>
        <v>3.2282793867120952E-3</v>
      </c>
      <c r="K96" s="50">
        <f>IFERROR(IF(Ações!$B96="","",VLOOKUP(Table_1[[#This Row],[AÇÕES]],'Dados Status Invest STOCKS'!A82:AD697,2)),0)</f>
        <v>44.5</v>
      </c>
      <c r="L96" s="51">
        <f>IFERROR(IF(Ações!$B96="","",VLOOKUP(Table_1[[#This Row],[AÇÕES]],'Dados Status Invest STOCKS'!A82:AD697,3)/100),0)</f>
        <v>0</v>
      </c>
      <c r="M96" s="52">
        <f>IFERROR(IF(Ações!$B96="","",VLOOKUP(Table_1[[#This Row],[AÇÕES]],'Dados Status Invest STOCKS'!A82:AD697,28)),0)</f>
        <v>11.74</v>
      </c>
      <c r="N96" s="52">
        <f>IFERROR(IF(Ações!$B96="","",VLOOKUP(Table_1[[#This Row],[AÇÕES]],'Dados Status Invest STOCKS'!A82:AD697,27)),0)</f>
        <v>25.18</v>
      </c>
      <c r="O96" s="52">
        <f>IFERROR(IF(Ações!$L96="","",Ações!$K96*Ações!$L96),0)</f>
        <v>0</v>
      </c>
      <c r="P96" s="53">
        <f t="shared" si="1"/>
        <v>0.06</v>
      </c>
      <c r="Q96" s="53">
        <f>IFERROR(Ações!$O96/Ações!$M96,0)</f>
        <v>0</v>
      </c>
      <c r="R96" s="53">
        <f>IFERROR(IF(Ações!$B96="","",VLOOKUP(Table_1[[#This Row],[AÇÕES]],'Dados Status Invest STOCKS'!A82:AD697,18)/100),0)</f>
        <v>0.46630000000000005</v>
      </c>
      <c r="S96" s="51">
        <f>IFERROR(IF(Ações!$B96="","",VLOOKUP(Table_1[[#This Row],[AÇÕES]],'Dados Status Invest STOCKS'!A82:AD697,25)/100),0)</f>
        <v>0</v>
      </c>
      <c r="T96" s="51">
        <f>(1-Ações!$Q96)*Ações!$R96</f>
        <v>0.46630000000000005</v>
      </c>
      <c r="U96" s="54">
        <f>IF(Ações!$S96=0,Ações!$T96,IF(Ações!$T96=0,Ações!$S96,AVERAGE(Ações!$S96,Ações!$T96)))</f>
        <v>0.46630000000000005</v>
      </c>
    </row>
    <row r="97" spans="2:21" ht="15.75" customHeight="1" x14ac:dyDescent="0.2">
      <c r="B97" s="44" t="str">
        <f>IFERROR('Dados Status Invest STOCKS'!A84,"-")</f>
        <v>ADP</v>
      </c>
      <c r="C97" s="45">
        <f>IFERROR((Ações!$D97-Ações!$K97)/Ações!$D97,0)</f>
        <v>-2.4285714285714284</v>
      </c>
      <c r="D97" s="46">
        <f>(Ações!$O97)/0.06</f>
        <v>63.653333333333343</v>
      </c>
      <c r="E97" s="47">
        <f>IFERROR((Ações!$F97-Ações!$K97)/Ações!$F97,0)</f>
        <v>-4.1033017291683462</v>
      </c>
      <c r="F97" s="46">
        <f>IF(OR(Ações!$N97&lt;0,Ações!$M97&lt;0),"",(22.5*Ações!$M97*Ações!$N97)^0.5)</f>
        <v>42.764471234893108</v>
      </c>
      <c r="G97" s="47">
        <f>IFERROR((Ações!$H97-Ações!$K97)/Ações!$H97,0)</f>
        <v>3.9305340680978382</v>
      </c>
      <c r="H97" s="48">
        <f>IFERROR(Ações!$I97/(Ações!$P97-Table_1[[#This Row],[CAGR LUCRO 5A]]),0)</f>
        <v>-74.471067364746943</v>
      </c>
      <c r="I97" s="48">
        <f>IF(Ações!$S97&lt;0,"",Ações!$O97*(1+Ações!$S97))</f>
        <v>4.2671921600000005</v>
      </c>
      <c r="J97" s="49">
        <f>IFERROR(IF(Ações!$B97="","",(VLOOKUP(Table_1[[#This Row],[AÇÕES]],'Dados Status Invest STOCKS'!A83:AD698,4)/Table_1[[#This Row],[LPA]]))/100,0)</f>
        <v>5.3281250000000002E-2</v>
      </c>
      <c r="K97" s="50">
        <f>IFERROR(IF(Ações!$B97="","",VLOOKUP(Table_1[[#This Row],[AÇÕES]],'Dados Status Invest STOCKS'!A83:AD698,2)),0)</f>
        <v>218.24</v>
      </c>
      <c r="L97" s="51">
        <f>IFERROR(IF(Ações!$B97="","",VLOOKUP(Table_1[[#This Row],[AÇÕES]],'Dados Status Invest STOCKS'!A83:AD698,3)/100),0)</f>
        <v>1.7500000000000002E-2</v>
      </c>
      <c r="M97" s="52">
        <f>IFERROR(IF(Ações!$B97="","",VLOOKUP(Table_1[[#This Row],[AÇÕES]],'Dados Status Invest STOCKS'!A83:AD698,28)),0)</f>
        <v>6.4</v>
      </c>
      <c r="N97" s="52">
        <f>IFERROR(IF(Ações!$B97="","",VLOOKUP(Table_1[[#This Row],[AÇÕES]],'Dados Status Invest STOCKS'!A83:AD698,27)),0)</f>
        <v>12.7</v>
      </c>
      <c r="O97" s="52">
        <f>IFERROR(IF(Ações!$L97="","",Ações!$K97*Ações!$L97),0)</f>
        <v>3.8192000000000004</v>
      </c>
      <c r="P97" s="53">
        <f t="shared" si="1"/>
        <v>0.06</v>
      </c>
      <c r="Q97" s="53">
        <f>IFERROR(Ações!$O97/Ações!$M97,0)</f>
        <v>0.59675</v>
      </c>
      <c r="R97" s="53">
        <f>IFERROR(IF(Ações!$B97="","",VLOOKUP(Table_1[[#This Row],[AÇÕES]],'Dados Status Invest STOCKS'!A83:AD698,18)/100),0)</f>
        <v>0.504</v>
      </c>
      <c r="S97" s="51">
        <f>IFERROR(IF(Ações!$B97="","",VLOOKUP(Table_1[[#This Row],[AÇÕES]],'Dados Status Invest STOCKS'!A83:AD698,25)/100),0)</f>
        <v>0.1173</v>
      </c>
      <c r="T97" s="51">
        <f>(1-Ações!$Q97)*Ações!$R97</f>
        <v>0.203238</v>
      </c>
      <c r="U97" s="54">
        <f>IF(Ações!$S97=0,Ações!$T97,IF(Ações!$T97=0,Ações!$S97,AVERAGE(Ações!$S97,Ações!$T97)))</f>
        <v>0.16026899999999999</v>
      </c>
    </row>
    <row r="98" spans="2:21" ht="15.75" customHeight="1" x14ac:dyDescent="0.2">
      <c r="B98" s="44" t="str">
        <f>IFERROR('Dados Status Invest STOCKS'!A85,"-")</f>
        <v>ADPT</v>
      </c>
      <c r="C98" s="45">
        <f>IFERROR((Ações!$D98-Ações!$K98)/Ações!$D98,0)</f>
        <v>0</v>
      </c>
      <c r="D98" s="46">
        <f>(Ações!$O98)/0.06</f>
        <v>0</v>
      </c>
      <c r="E98" s="47">
        <f>IFERROR((Ações!$F98-Ações!$K98)/Ações!$F98,0)</f>
        <v>0</v>
      </c>
      <c r="F98" s="46" t="str">
        <f>IF(OR(Ações!$N98&lt;0,Ações!$M98&lt;0),"",(22.5*Ações!$M98*Ações!$N98)^0.5)</f>
        <v/>
      </c>
      <c r="G98" s="47">
        <f>IFERROR((Ações!$H98-Ações!$K98)/Ações!$H98,0)</f>
        <v>0</v>
      </c>
      <c r="H98" s="48">
        <f>IFERROR(Ações!$I98/(Ações!$P98-Table_1[[#This Row],[CAGR LUCRO 5A]]),0)</f>
        <v>0</v>
      </c>
      <c r="I98" s="48">
        <f>IF(Ações!$S98&lt;0,"",Ações!$O98*(1+Ações!$S98))</f>
        <v>0</v>
      </c>
      <c r="J98" s="49">
        <f>IFERROR(IF(Ações!$B98="","",(VLOOKUP(Table_1[[#This Row],[AÇÕES]],'Dados Status Invest STOCKS'!A84:AD699,4)/Table_1[[#This Row],[LPA]]))/100,0)</f>
        <v>8.9851851851851863E-2</v>
      </c>
      <c r="K98" s="50">
        <f>IFERROR(IF(Ações!$B98="","",VLOOKUP(Table_1[[#This Row],[AÇÕES]],'Dados Status Invest STOCKS'!A84:AD699,2)),0)</f>
        <v>16.37</v>
      </c>
      <c r="L98" s="51">
        <f>IFERROR(IF(Ações!$B98="","",VLOOKUP(Table_1[[#This Row],[AÇÕES]],'Dados Status Invest STOCKS'!A84:AD699,3)/100),0)</f>
        <v>0</v>
      </c>
      <c r="M98" s="52">
        <f>IFERROR(IF(Ações!$B98="","",VLOOKUP(Table_1[[#This Row],[AÇÕES]],'Dados Status Invest STOCKS'!A84:AD699,28)),0)</f>
        <v>-1.35</v>
      </c>
      <c r="N98" s="52">
        <f>IFERROR(IF(Ações!$B98="","",VLOOKUP(Table_1[[#This Row],[AÇÕES]],'Dados Status Invest STOCKS'!A84:AD699,27)),0)</f>
        <v>4.62</v>
      </c>
      <c r="O98" s="52">
        <f>IFERROR(IF(Ações!$L98="","",Ações!$K98*Ações!$L98),0)</f>
        <v>0</v>
      </c>
      <c r="P98" s="53">
        <f t="shared" si="1"/>
        <v>0.06</v>
      </c>
      <c r="Q98" s="53">
        <f>IFERROR(Ações!$O98/Ações!$M98,0)</f>
        <v>0</v>
      </c>
      <c r="R98" s="53">
        <f>IFERROR(IF(Ações!$B98="","",VLOOKUP(Table_1[[#This Row],[AÇÕES]],'Dados Status Invest STOCKS'!A84:AD699,18)/100),0)</f>
        <v>-0.2923</v>
      </c>
      <c r="S98" s="51">
        <f>IFERROR(IF(Ações!$B98="","",VLOOKUP(Table_1[[#This Row],[AÇÕES]],'Dados Status Invest STOCKS'!A84:AD699,25)/100),0)</f>
        <v>0</v>
      </c>
      <c r="T98" s="51">
        <f>(1-Ações!$Q98)*Ações!$R98</f>
        <v>-0.2923</v>
      </c>
      <c r="U98" s="54">
        <f>IF(Ações!$S98=0,Ações!$T98,IF(Ações!$T98=0,Ações!$S98,AVERAGE(Ações!$S98,Ações!$T98)))</f>
        <v>-0.2923</v>
      </c>
    </row>
    <row r="99" spans="2:21" ht="15.75" customHeight="1" x14ac:dyDescent="0.2">
      <c r="B99" s="44" t="str">
        <f>IFERROR('Dados Status Invest STOCKS'!A86,"-")</f>
        <v>ADS</v>
      </c>
      <c r="C99" s="45">
        <f>IFERROR((Ações!$D99-Ações!$K99)/Ações!$D99,0)</f>
        <v>-3.7999999999999989</v>
      </c>
      <c r="D99" s="46">
        <f>(Ações!$O99)/0.06</f>
        <v>13.993750000000002</v>
      </c>
      <c r="E99" s="47">
        <f>IFERROR((Ações!$F99-Ações!$K99)/Ações!$F99,0)</f>
        <v>0.47257672856424043</v>
      </c>
      <c r="F99" s="46">
        <f>IF(OR(Ações!$N99&lt;0,Ações!$M99&lt;0),"",(22.5*Ações!$M99*Ações!$N99)^0.5)</f>
        <v>127.35501756899883</v>
      </c>
      <c r="G99" s="47">
        <f>IFERROR((Ações!$H99-Ações!$K99)/Ações!$H99,0)</f>
        <v>0</v>
      </c>
      <c r="H99" s="48">
        <f>IFERROR(Ações!$I99/(Ações!$P99-Table_1[[#This Row],[CAGR LUCRO 5A]]),0)</f>
        <v>0</v>
      </c>
      <c r="I99" s="48" t="str">
        <f>IF(Ações!$S99&lt;0,"",Ações!$O99*(1+Ações!$S99))</f>
        <v/>
      </c>
      <c r="J99" s="49">
        <f>IFERROR(IF(Ações!$B99="","",(VLOOKUP(Table_1[[#This Row],[AÇÕES]],'Dados Status Invest STOCKS'!A85:AD700,4)/Table_1[[#This Row],[LPA]]))/100,0)</f>
        <v>2.6282853566958696E-3</v>
      </c>
      <c r="K99" s="50">
        <f>IFERROR(IF(Ações!$B99="","",VLOOKUP(Table_1[[#This Row],[AÇÕES]],'Dados Status Invest STOCKS'!A85:AD700,2)),0)</f>
        <v>67.17</v>
      </c>
      <c r="L99" s="51">
        <f>IFERROR(IF(Ações!$B99="","",VLOOKUP(Table_1[[#This Row],[AÇÕES]],'Dados Status Invest STOCKS'!A85:AD700,3)/100),0)</f>
        <v>1.2500000000000001E-2</v>
      </c>
      <c r="M99" s="52">
        <f>IFERROR(IF(Ações!$B99="","",VLOOKUP(Table_1[[#This Row],[AÇÕES]],'Dados Status Invest STOCKS'!A85:AD700,28)),0)</f>
        <v>15.98</v>
      </c>
      <c r="N99" s="52">
        <f>IFERROR(IF(Ações!$B99="","",VLOOKUP(Table_1[[#This Row],[AÇÕES]],'Dados Status Invest STOCKS'!A85:AD700,27)),0)</f>
        <v>45.11</v>
      </c>
      <c r="O99" s="52">
        <f>IFERROR(IF(Ações!$L99="","",Ações!$K99*Ações!$L99),0)</f>
        <v>0.83962500000000007</v>
      </c>
      <c r="P99" s="53">
        <f t="shared" si="1"/>
        <v>0.06</v>
      </c>
      <c r="Q99" s="53">
        <f>IFERROR(Ações!$O99/Ações!$M99,0)</f>
        <v>5.2542240300375471E-2</v>
      </c>
      <c r="R99" s="53">
        <f>IFERROR(IF(Ações!$B99="","",VLOOKUP(Table_1[[#This Row],[AÇÕES]],'Dados Status Invest STOCKS'!A85:AD700,18)/100),0)</f>
        <v>0.35420000000000001</v>
      </c>
      <c r="S99" s="51">
        <f>IFERROR(IF(Ações!$B99="","",VLOOKUP(Table_1[[#This Row],[AÇÕES]],'Dados Status Invest STOCKS'!A85:AD700,25)/100),0)</f>
        <v>-0.17269999999999999</v>
      </c>
      <c r="T99" s="51">
        <f>(1-Ações!$Q99)*Ações!$R99</f>
        <v>0.33558953848560702</v>
      </c>
      <c r="U99" s="54">
        <f>IF(Ações!$S99=0,Ações!$T99,IF(Ações!$T99=0,Ações!$S99,AVERAGE(Ações!$S99,Ações!$T99)))</f>
        <v>8.1444769242803514E-2</v>
      </c>
    </row>
    <row r="100" spans="2:21" ht="15.75" customHeight="1" x14ac:dyDescent="0.2">
      <c r="B100" s="44" t="str">
        <f>IFERROR('Dados Status Invest STOCKS'!A87,"-")</f>
        <v>ADSK</v>
      </c>
      <c r="C100" s="45">
        <f>IFERROR((Ações!$D100-Ações!$K100)/Ações!$D100,0)</f>
        <v>0</v>
      </c>
      <c r="D100" s="46">
        <f>(Ações!$O100)/0.06</f>
        <v>0</v>
      </c>
      <c r="E100" s="47">
        <f>IFERROR((Ações!$F100-Ações!$K100)/Ações!$F100,0)</f>
        <v>-7.7530152625732205</v>
      </c>
      <c r="F100" s="46">
        <f>IF(OR(Ações!$N100&lt;0,Ações!$M100&lt;0),"",(22.5*Ações!$M100*Ações!$N100)^0.5)</f>
        <v>28.030340704315389</v>
      </c>
      <c r="G100" s="47">
        <f>IFERROR((Ações!$H100-Ações!$K100)/Ações!$H100,0)</f>
        <v>0</v>
      </c>
      <c r="H100" s="48">
        <f>IFERROR(Ações!$I100/(Ações!$P100-Table_1[[#This Row],[CAGR LUCRO 5A]]),0)</f>
        <v>0</v>
      </c>
      <c r="I100" s="48">
        <f>IF(Ações!$S100&lt;0,"",Ações!$O100*(1+Ações!$S100))</f>
        <v>0</v>
      </c>
      <c r="J100" s="49">
        <f>IFERROR(IF(Ações!$B100="","",(VLOOKUP(Table_1[[#This Row],[AÇÕES]],'Dados Status Invest STOCKS'!A86:AD701,4)/Table_1[[#This Row],[LPA]]))/100,0)</f>
        <v>6.8183333333333318E-2</v>
      </c>
      <c r="K100" s="50">
        <f>IFERROR(IF(Ações!$B100="","",VLOOKUP(Table_1[[#This Row],[AÇÕES]],'Dados Status Invest STOCKS'!A86:AD701,2)),0)</f>
        <v>245.35</v>
      </c>
      <c r="L100" s="51">
        <f>IFERROR(IF(Ações!$B100="","",VLOOKUP(Table_1[[#This Row],[AÇÕES]],'Dados Status Invest STOCKS'!A86:AD701,3)/100),0)</f>
        <v>0</v>
      </c>
      <c r="M100" s="52">
        <f>IFERROR(IF(Ações!$B100="","",VLOOKUP(Table_1[[#This Row],[AÇÕES]],'Dados Status Invest STOCKS'!A86:AD701,28)),0)</f>
        <v>6</v>
      </c>
      <c r="N100" s="52">
        <f>IFERROR(IF(Ações!$B100="","",VLOOKUP(Table_1[[#This Row],[AÇÕES]],'Dados Status Invest STOCKS'!A86:AD701,27)),0)</f>
        <v>5.82</v>
      </c>
      <c r="O100" s="52">
        <f>IFERROR(IF(Ações!$L100="","",Ações!$K100*Ações!$L100),0)</f>
        <v>0</v>
      </c>
      <c r="P100" s="53">
        <f t="shared" si="1"/>
        <v>0.06</v>
      </c>
      <c r="Q100" s="53">
        <f>IFERROR(Ações!$O100/Ações!$M100,0)</f>
        <v>0</v>
      </c>
      <c r="R100" s="53">
        <f>IFERROR(IF(Ações!$B100="","",VLOOKUP(Table_1[[#This Row],[AÇÕES]],'Dados Status Invest STOCKS'!A86:AD701,18)/100),0)</f>
        <v>1.0306999999999999</v>
      </c>
      <c r="S100" s="51">
        <f>IFERROR(IF(Ações!$B100="","",VLOOKUP(Table_1[[#This Row],[AÇÕES]],'Dados Status Invest STOCKS'!A86:AD701,25)/100),0)</f>
        <v>0</v>
      </c>
      <c r="T100" s="51">
        <f>(1-Ações!$Q100)*Ações!$R100</f>
        <v>1.0306999999999999</v>
      </c>
      <c r="U100" s="54">
        <f>IF(Ações!$S100=0,Ações!$T100,IF(Ações!$T100=0,Ações!$S100,AVERAGE(Ações!$S100,Ações!$T100)))</f>
        <v>1.0306999999999999</v>
      </c>
    </row>
    <row r="101" spans="2:21" ht="15.75" customHeight="1" x14ac:dyDescent="0.2">
      <c r="B101" s="44" t="str">
        <f>IFERROR('Dados Status Invest STOCKS'!A88,"-")</f>
        <v>ADT</v>
      </c>
      <c r="C101" s="45">
        <f>IFERROR((Ações!$D101-Ações!$K101)/Ações!$D101,0)</f>
        <v>-2.1250000000000004</v>
      </c>
      <c r="D101" s="46">
        <f>(Ações!$O101)/0.06</f>
        <v>2.3359999999999999</v>
      </c>
      <c r="E101" s="47">
        <f>IFERROR((Ações!$F101-Ações!$K101)/Ações!$F101,0)</f>
        <v>0</v>
      </c>
      <c r="F101" s="46" t="str">
        <f>IF(OR(Ações!$N101&lt;0,Ações!$M101&lt;0),"",(22.5*Ações!$M101*Ações!$N101)^0.5)</f>
        <v/>
      </c>
      <c r="G101" s="47">
        <f>IFERROR((Ações!$H101-Ações!$K101)/Ações!$H101,0)</f>
        <v>-2.1250000000000004</v>
      </c>
      <c r="H101" s="48">
        <f>IFERROR(Ações!$I101/(Ações!$P101-Table_1[[#This Row],[CAGR LUCRO 5A]]),0)</f>
        <v>2.3359999999999999</v>
      </c>
      <c r="I101" s="48">
        <f>IF(Ações!$S101&lt;0,"",Ações!$O101*(1+Ações!$S101))</f>
        <v>0.14015999999999998</v>
      </c>
      <c r="J101" s="49">
        <f>IFERROR(IF(Ações!$B101="","",(VLOOKUP(Table_1[[#This Row],[AÇÕES]],'Dados Status Invest STOCKS'!A87:AD702,4)/Table_1[[#This Row],[LPA]]))/100,0)</f>
        <v>0.32020833333333337</v>
      </c>
      <c r="K101" s="50">
        <f>IFERROR(IF(Ações!$B101="","",VLOOKUP(Table_1[[#This Row],[AÇÕES]],'Dados Status Invest STOCKS'!A87:AD702,2)),0)</f>
        <v>7.3</v>
      </c>
      <c r="L101" s="51">
        <f>IFERROR(IF(Ações!$B101="","",VLOOKUP(Table_1[[#This Row],[AÇÕES]],'Dados Status Invest STOCKS'!A87:AD702,3)/100),0)</f>
        <v>1.9199999999999998E-2</v>
      </c>
      <c r="M101" s="52">
        <f>IFERROR(IF(Ações!$B101="","",VLOOKUP(Table_1[[#This Row],[AÇÕES]],'Dados Status Invest STOCKS'!A87:AD702,28)),0)</f>
        <v>-0.48</v>
      </c>
      <c r="N101" s="52">
        <f>IFERROR(IF(Ações!$B101="","",VLOOKUP(Table_1[[#This Row],[AÇÕES]],'Dados Status Invest STOCKS'!A87:AD702,27)),0)</f>
        <v>3.3</v>
      </c>
      <c r="O101" s="52">
        <f>IFERROR(IF(Ações!$L101="","",Ações!$K101*Ações!$L101),0)</f>
        <v>0.14015999999999998</v>
      </c>
      <c r="P101" s="53">
        <f t="shared" si="1"/>
        <v>0.06</v>
      </c>
      <c r="Q101" s="53">
        <f>IFERROR(Ações!$O101/Ações!$M101,0)</f>
        <v>-0.29199999999999998</v>
      </c>
      <c r="R101" s="53">
        <f>IFERROR(IF(Ações!$B101="","",VLOOKUP(Table_1[[#This Row],[AÇÕES]],'Dados Status Invest STOCKS'!A87:AD702,18)/100),0)</f>
        <v>-0.14410000000000001</v>
      </c>
      <c r="S101" s="51">
        <f>IFERROR(IF(Ações!$B101="","",VLOOKUP(Table_1[[#This Row],[AÇÕES]],'Dados Status Invest STOCKS'!A87:AD702,25)/100),0)</f>
        <v>0</v>
      </c>
      <c r="T101" s="51">
        <f>(1-Ações!$Q101)*Ações!$R101</f>
        <v>-0.18617720000000001</v>
      </c>
      <c r="U101" s="54">
        <f>IF(Ações!$S101=0,Ações!$T101,IF(Ações!$T101=0,Ações!$S101,AVERAGE(Ações!$S101,Ações!$T101)))</f>
        <v>-0.18617720000000001</v>
      </c>
    </row>
    <row r="102" spans="2:21" ht="15.75" customHeight="1" x14ac:dyDescent="0.2">
      <c r="B102" s="44" t="str">
        <f>IFERROR('Dados Status Invest STOCKS'!A89,"-")</f>
        <v>ADTN</v>
      </c>
      <c r="C102" s="45">
        <f>IFERROR((Ações!$D102-Ações!$K102)/Ações!$D102,0)</f>
        <v>-2.0150753768844218</v>
      </c>
      <c r="D102" s="46">
        <f>(Ações!$O102)/0.06</f>
        <v>5.9998500000000003</v>
      </c>
      <c r="E102" s="47">
        <f>IFERROR((Ações!$F102-Ações!$K102)/Ações!$F102,0)</f>
        <v>-7.0561284013648349</v>
      </c>
      <c r="F102" s="46">
        <f>IF(OR(Ações!$N102&lt;0,Ações!$M102&lt;0),"",(22.5*Ações!$M102*Ações!$N102)^0.5)</f>
        <v>2.2454954909774365</v>
      </c>
      <c r="G102" s="47">
        <f>IFERROR((Ações!$H102-Ações!$K102)/Ações!$H102,0)</f>
        <v>0</v>
      </c>
      <c r="H102" s="48">
        <f>IFERROR(Ações!$I102/(Ações!$P102-Table_1[[#This Row],[CAGR LUCRO 5A]]),0)</f>
        <v>0</v>
      </c>
      <c r="I102" s="48" t="str">
        <f>IF(Ações!$S102&lt;0,"",Ações!$O102*(1+Ações!$S102))</f>
        <v/>
      </c>
      <c r="J102" s="49">
        <f>IFERROR(IF(Ações!$B102="","",(VLOOKUP(Table_1[[#This Row],[AÇÕES]],'Dados Status Invest STOCKS'!A88:AD703,4)/Table_1[[#This Row],[LPA]]))/100,0)</f>
        <v>175.87666666666667</v>
      </c>
      <c r="K102" s="50">
        <f>IFERROR(IF(Ações!$B102="","",VLOOKUP(Table_1[[#This Row],[AÇÕES]],'Dados Status Invest STOCKS'!A88:AD703,2)),0)</f>
        <v>18.09</v>
      </c>
      <c r="L102" s="51">
        <f>IFERROR(IF(Ações!$B102="","",VLOOKUP(Table_1[[#This Row],[AÇÕES]],'Dados Status Invest STOCKS'!A88:AD703,3)/100),0)</f>
        <v>1.9900000000000001E-2</v>
      </c>
      <c r="M102" s="52">
        <f>IFERROR(IF(Ações!$B102="","",VLOOKUP(Table_1[[#This Row],[AÇÕES]],'Dados Status Invest STOCKS'!A88:AD703,28)),0)</f>
        <v>0.03</v>
      </c>
      <c r="N102" s="52">
        <f>IFERROR(IF(Ações!$B102="","",VLOOKUP(Table_1[[#This Row],[AÇÕES]],'Dados Status Invest STOCKS'!A88:AD703,27)),0)</f>
        <v>7.47</v>
      </c>
      <c r="O102" s="52">
        <f>IFERROR(IF(Ações!$L102="","",Ações!$K102*Ações!$L102),0)</f>
        <v>0.35999100000000001</v>
      </c>
      <c r="P102" s="53">
        <f t="shared" si="1"/>
        <v>0.06</v>
      </c>
      <c r="Q102" s="53">
        <f>IFERROR(Ações!$O102/Ações!$M102,0)</f>
        <v>11.999700000000001</v>
      </c>
      <c r="R102" s="53">
        <f>IFERROR(IF(Ações!$B102="","",VLOOKUP(Table_1[[#This Row],[AÇÕES]],'Dados Status Invest STOCKS'!A88:AD703,18)/100),0)</f>
        <v>4.5999999999999999E-3</v>
      </c>
      <c r="S102" s="51">
        <f>IFERROR(IF(Ações!$B102="","",VLOOKUP(Table_1[[#This Row],[AÇÕES]],'Dados Status Invest STOCKS'!A88:AD703,25)/100),0)</f>
        <v>-0.33759999999999996</v>
      </c>
      <c r="T102" s="51">
        <f>(1-Ações!$Q102)*Ações!$R102</f>
        <v>-5.0598620000000004E-2</v>
      </c>
      <c r="U102" s="54">
        <f>IF(Ações!$S102=0,Ações!$T102,IF(Ações!$T102=0,Ações!$S102,AVERAGE(Ações!$S102,Ações!$T102)))</f>
        <v>-0.19409930999999997</v>
      </c>
    </row>
    <row r="103" spans="2:21" ht="15.75" customHeight="1" x14ac:dyDescent="0.2">
      <c r="B103" s="44" t="str">
        <f>IFERROR('Dados Status Invest STOCKS'!A90,"-")</f>
        <v>ADTX</v>
      </c>
      <c r="C103" s="45">
        <f>IFERROR((Ações!$D103-Ações!$K103)/Ações!$D103,0)</f>
        <v>0</v>
      </c>
      <c r="D103" s="46">
        <f>(Ações!$O103)/0.06</f>
        <v>0</v>
      </c>
      <c r="E103" s="47">
        <f>IFERROR((Ações!$F103-Ações!$K103)/Ações!$F103,0)</f>
        <v>0</v>
      </c>
      <c r="F103" s="46" t="str">
        <f>IF(OR(Ações!$N103&lt;0,Ações!$M103&lt;0),"",(22.5*Ações!$M103*Ações!$N103)^0.5)</f>
        <v/>
      </c>
      <c r="G103" s="47">
        <f>IFERROR((Ações!$H103-Ações!$K103)/Ações!$H103,0)</f>
        <v>0</v>
      </c>
      <c r="H103" s="48">
        <f>IFERROR(Ações!$I103/(Ações!$P103-Table_1[[#This Row],[CAGR LUCRO 5A]]),0)</f>
        <v>0</v>
      </c>
      <c r="I103" s="48">
        <f>IF(Ações!$S103&lt;0,"",Ações!$O103*(1+Ações!$S103))</f>
        <v>0</v>
      </c>
      <c r="J103" s="49">
        <f>IFERROR(IF(Ações!$B103="","",(VLOOKUP(Table_1[[#This Row],[AÇÕES]],'Dados Status Invest STOCKS'!A89:AD704,4)/Table_1[[#This Row],[LPA]]))/100,0)</f>
        <v>3.5999999999999999E-3</v>
      </c>
      <c r="K103" s="50">
        <f>IFERROR(IF(Ações!$B103="","",VLOOKUP(Table_1[[#This Row],[AÇÕES]],'Dados Status Invest STOCKS'!A89:AD704,2)),0)</f>
        <v>0.36</v>
      </c>
      <c r="L103" s="51">
        <f>IFERROR(IF(Ações!$B103="","",VLOOKUP(Table_1[[#This Row],[AÇÕES]],'Dados Status Invest STOCKS'!A89:AD704,3)/100),0)</f>
        <v>0</v>
      </c>
      <c r="M103" s="52">
        <f>IFERROR(IF(Ações!$B103="","",VLOOKUP(Table_1[[#This Row],[AÇÕES]],'Dados Status Invest STOCKS'!A89:AD704,28)),0)</f>
        <v>-1</v>
      </c>
      <c r="N103" s="52">
        <f>IFERROR(IF(Ações!$B103="","",VLOOKUP(Table_1[[#This Row],[AÇÕES]],'Dados Status Invest STOCKS'!A89:AD704,27)),0)</f>
        <v>0.48</v>
      </c>
      <c r="O103" s="52">
        <f>IFERROR(IF(Ações!$L103="","",Ações!$K103*Ações!$L103),0)</f>
        <v>0</v>
      </c>
      <c r="P103" s="53">
        <f t="shared" si="1"/>
        <v>0.06</v>
      </c>
      <c r="Q103" s="53">
        <f>IFERROR(Ações!$O103/Ações!$M103,0)</f>
        <v>0</v>
      </c>
      <c r="R103" s="53">
        <f>IFERROR(IF(Ações!$B103="","",VLOOKUP(Table_1[[#This Row],[AÇÕES]],'Dados Status Invest STOCKS'!A89:AD704,18)/100),0)</f>
        <v>-2.0813999999999999</v>
      </c>
      <c r="S103" s="51">
        <f>IFERROR(IF(Ações!$B103="","",VLOOKUP(Table_1[[#This Row],[AÇÕES]],'Dados Status Invest STOCKS'!A89:AD704,25)/100),0)</f>
        <v>0</v>
      </c>
      <c r="T103" s="51">
        <f>(1-Ações!$Q103)*Ações!$R103</f>
        <v>-2.0813999999999999</v>
      </c>
      <c r="U103" s="54">
        <f>IF(Ações!$S103=0,Ações!$T103,IF(Ações!$T103=0,Ações!$S103,AVERAGE(Ações!$S103,Ações!$T103)))</f>
        <v>-2.0813999999999999</v>
      </c>
    </row>
    <row r="104" spans="2:21" ht="15.75" customHeight="1" x14ac:dyDescent="0.2">
      <c r="B104" s="44" t="str">
        <f>IFERROR('Dados Status Invest STOCKS'!A91,"-")</f>
        <v>ADUS</v>
      </c>
      <c r="C104" s="45">
        <f>IFERROR((Ações!$D104-Ações!$K104)/Ações!$D104,0)</f>
        <v>0</v>
      </c>
      <c r="D104" s="46">
        <f>(Ações!$O104)/0.06</f>
        <v>0</v>
      </c>
      <c r="E104" s="47">
        <f>IFERROR((Ações!$F104-Ações!$K104)/Ações!$F104,0)</f>
        <v>-0.78839172124150958</v>
      </c>
      <c r="F104" s="46">
        <f>IF(OR(Ações!$N104&lt;0,Ações!$M104&lt;0),"",(22.5*Ações!$M104*Ações!$N104)^0.5)</f>
        <v>44.749703909634974</v>
      </c>
      <c r="G104" s="47">
        <f>IFERROR((Ações!$H104-Ações!$K104)/Ações!$H104,0)</f>
        <v>0</v>
      </c>
      <c r="H104" s="48">
        <f>IFERROR(Ações!$I104/(Ações!$P104-Table_1[[#This Row],[CAGR LUCRO 5A]]),0)</f>
        <v>0</v>
      </c>
      <c r="I104" s="48">
        <f>IF(Ações!$S104&lt;0,"",Ações!$O104*(1+Ações!$S104))</f>
        <v>0</v>
      </c>
      <c r="J104" s="49">
        <f>IFERROR(IF(Ações!$B104="","",(VLOOKUP(Table_1[[#This Row],[AÇÕES]],'Dados Status Invest STOCKS'!A90:AD705,4)/Table_1[[#This Row],[LPA]]))/100,0)</f>
        <v>0.12385826771653542</v>
      </c>
      <c r="K104" s="50">
        <f>IFERROR(IF(Ações!$B104="","",VLOOKUP(Table_1[[#This Row],[AÇÕES]],'Dados Status Invest STOCKS'!A90:AD705,2)),0)</f>
        <v>80.03</v>
      </c>
      <c r="L104" s="51">
        <f>IFERROR(IF(Ações!$B104="","",VLOOKUP(Table_1[[#This Row],[AÇÕES]],'Dados Status Invest STOCKS'!A90:AD705,3)/100),0)</f>
        <v>0</v>
      </c>
      <c r="M104" s="52">
        <f>IFERROR(IF(Ações!$B104="","",VLOOKUP(Table_1[[#This Row],[AÇÕES]],'Dados Status Invest STOCKS'!A90:AD705,28)),0)</f>
        <v>2.54</v>
      </c>
      <c r="N104" s="52">
        <f>IFERROR(IF(Ações!$B104="","",VLOOKUP(Table_1[[#This Row],[AÇÕES]],'Dados Status Invest STOCKS'!A90:AD705,27)),0)</f>
        <v>35.04</v>
      </c>
      <c r="O104" s="52">
        <f>IFERROR(IF(Ações!$L104="","",Ações!$K104*Ações!$L104),0)</f>
        <v>0</v>
      </c>
      <c r="P104" s="53">
        <f t="shared" si="1"/>
        <v>0.06</v>
      </c>
      <c r="Q104" s="53">
        <f>IFERROR(Ações!$O104/Ações!$M104,0)</f>
        <v>0</v>
      </c>
      <c r="R104" s="53">
        <f>IFERROR(IF(Ações!$B104="","",VLOOKUP(Table_1[[#This Row],[AÇÕES]],'Dados Status Invest STOCKS'!A90:AD705,18)/100),0)</f>
        <v>7.2599999999999998E-2</v>
      </c>
      <c r="S104" s="51">
        <f>IFERROR(IF(Ações!$B104="","",VLOOKUP(Table_1[[#This Row],[AÇÕES]],'Dados Status Invest STOCKS'!A90:AD705,25)/100),0)</f>
        <v>0.23309999999999997</v>
      </c>
      <c r="T104" s="51">
        <f>(1-Ações!$Q104)*Ações!$R104</f>
        <v>7.2599999999999998E-2</v>
      </c>
      <c r="U104" s="54">
        <f>IF(Ações!$S104=0,Ações!$T104,IF(Ações!$T104=0,Ações!$S104,AVERAGE(Ações!$S104,Ações!$T104)))</f>
        <v>0.15284999999999999</v>
      </c>
    </row>
    <row r="105" spans="2:21" ht="15.75" customHeight="1" x14ac:dyDescent="0.2">
      <c r="B105" s="44" t="str">
        <f>IFERROR('Dados Status Invest STOCKS'!A92,"-")</f>
        <v>ADV</v>
      </c>
      <c r="C105" s="45">
        <f>IFERROR((Ações!$D105-Ações!$K105)/Ações!$D105,0)</f>
        <v>0</v>
      </c>
      <c r="D105" s="46">
        <f>(Ações!$O105)/0.06</f>
        <v>0</v>
      </c>
      <c r="E105" s="47">
        <f>IFERROR((Ações!$F105-Ações!$K105)/Ações!$F105,0)</f>
        <v>0</v>
      </c>
      <c r="F105" s="46" t="str">
        <f>IF(OR(Ações!$N105&lt;0,Ações!$M105&lt;0),"",(22.5*Ações!$M105*Ações!$N105)^0.5)</f>
        <v/>
      </c>
      <c r="G105" s="47">
        <f>IFERROR((Ações!$H105-Ações!$K105)/Ações!$H105,0)</f>
        <v>0</v>
      </c>
      <c r="H105" s="48">
        <f>IFERROR(Ações!$I105/(Ações!$P105-Table_1[[#This Row],[CAGR LUCRO 5A]]),0)</f>
        <v>0</v>
      </c>
      <c r="I105" s="48">
        <f>IF(Ações!$S105&lt;0,"",Ações!$O105*(1+Ações!$S105))</f>
        <v>0</v>
      </c>
      <c r="J105" s="49">
        <f>IFERROR(IF(Ações!$B105="","",(VLOOKUP(Table_1[[#This Row],[AÇÕES]],'Dados Status Invest STOCKS'!A91:AD706,4)/Table_1[[#This Row],[LPA]]))/100,0)</f>
        <v>0.45435897435897432</v>
      </c>
      <c r="K105" s="50">
        <f>IFERROR(IF(Ações!$B105="","",VLOOKUP(Table_1[[#This Row],[AÇÕES]],'Dados Status Invest STOCKS'!A91:AD706,2)),0)</f>
        <v>6.86</v>
      </c>
      <c r="L105" s="51">
        <f>IFERROR(IF(Ações!$B105="","",VLOOKUP(Table_1[[#This Row],[AÇÕES]],'Dados Status Invest STOCKS'!A91:AD706,3)/100),0)</f>
        <v>0</v>
      </c>
      <c r="M105" s="52">
        <f>IFERROR(IF(Ações!$B105="","",VLOOKUP(Table_1[[#This Row],[AÇÕES]],'Dados Status Invest STOCKS'!A91:AD706,28)),0)</f>
        <v>-0.39</v>
      </c>
      <c r="N105" s="52">
        <f>IFERROR(IF(Ações!$B105="","",VLOOKUP(Table_1[[#This Row],[AÇÕES]],'Dados Status Invest STOCKS'!A91:AD706,27)),0)</f>
        <v>7.73</v>
      </c>
      <c r="O105" s="52">
        <f>IFERROR(IF(Ações!$L105="","",Ações!$K105*Ações!$L105),0)</f>
        <v>0</v>
      </c>
      <c r="P105" s="53">
        <f t="shared" si="1"/>
        <v>0.06</v>
      </c>
      <c r="Q105" s="53">
        <f>IFERROR(Ações!$O105/Ações!$M105,0)</f>
        <v>0</v>
      </c>
      <c r="R105" s="53">
        <f>IFERROR(IF(Ações!$B105="","",VLOOKUP(Table_1[[#This Row],[AÇÕES]],'Dados Status Invest STOCKS'!A91:AD706,18)/100),0)</f>
        <v>-5.0099999999999999E-2</v>
      </c>
      <c r="S105" s="51">
        <f>IFERROR(IF(Ações!$B105="","",VLOOKUP(Table_1[[#This Row],[AÇÕES]],'Dados Status Invest STOCKS'!A91:AD706,25)/100),0)</f>
        <v>0</v>
      </c>
      <c r="T105" s="51">
        <f>(1-Ações!$Q105)*Ações!$R105</f>
        <v>-5.0099999999999999E-2</v>
      </c>
      <c r="U105" s="54">
        <f>IF(Ações!$S105=0,Ações!$T105,IF(Ações!$T105=0,Ações!$S105,AVERAGE(Ações!$S105,Ações!$T105)))</f>
        <v>-5.0099999999999999E-2</v>
      </c>
    </row>
    <row r="106" spans="2:21" ht="15.75" customHeight="1" x14ac:dyDescent="0.2">
      <c r="B106" s="44" t="str">
        <f>IFERROR('Dados Status Invest STOCKS'!A93,"-")</f>
        <v>ADVM</v>
      </c>
      <c r="C106" s="45">
        <f>IFERROR((Ações!$D106-Ações!$K106)/Ações!$D106,0)</f>
        <v>0</v>
      </c>
      <c r="D106" s="46">
        <f>(Ações!$O106)/0.06</f>
        <v>0</v>
      </c>
      <c r="E106" s="47">
        <f>IFERROR((Ações!$F106-Ações!$K106)/Ações!$F106,0)</f>
        <v>0</v>
      </c>
      <c r="F106" s="46" t="str">
        <f>IF(OR(Ações!$N106&lt;0,Ações!$M106&lt;0),"",(22.5*Ações!$M106*Ações!$N106)^0.5)</f>
        <v/>
      </c>
      <c r="G106" s="47">
        <f>IFERROR((Ações!$H106-Ações!$K106)/Ações!$H106,0)</f>
        <v>0</v>
      </c>
      <c r="H106" s="48">
        <f>IFERROR(Ações!$I106/(Ações!$P106-Table_1[[#This Row],[CAGR LUCRO 5A]]),0)</f>
        <v>0</v>
      </c>
      <c r="I106" s="48">
        <f>IF(Ações!$S106&lt;0,"",Ações!$O106*(1+Ações!$S106))</f>
        <v>0</v>
      </c>
      <c r="J106" s="49">
        <f>IFERROR(IF(Ações!$B106="","",(VLOOKUP(Table_1[[#This Row],[AÇÕES]],'Dados Status Invest STOCKS'!A92:AD707,4)/Table_1[[#This Row],[LPA]]))/100,0)</f>
        <v>6.9078947368421051E-3</v>
      </c>
      <c r="K106" s="50">
        <f>IFERROR(IF(Ações!$B106="","",VLOOKUP(Table_1[[#This Row],[AÇÕES]],'Dados Status Invest STOCKS'!A92:AD707,2)),0)</f>
        <v>1.59</v>
      </c>
      <c r="L106" s="51">
        <f>IFERROR(IF(Ações!$B106="","",VLOOKUP(Table_1[[#This Row],[AÇÕES]],'Dados Status Invest STOCKS'!A92:AD707,3)/100),0)</f>
        <v>0</v>
      </c>
      <c r="M106" s="52">
        <f>IFERROR(IF(Ações!$B106="","",VLOOKUP(Table_1[[#This Row],[AÇÕES]],'Dados Status Invest STOCKS'!A92:AD707,28)),0)</f>
        <v>-1.52</v>
      </c>
      <c r="N106" s="52">
        <f>IFERROR(IF(Ações!$B106="","",VLOOKUP(Table_1[[#This Row],[AÇÕES]],'Dados Status Invest STOCKS'!A92:AD707,27)),0)</f>
        <v>3.53</v>
      </c>
      <c r="O106" s="52">
        <f>IFERROR(IF(Ações!$L106="","",Ações!$K106*Ações!$L106),0)</f>
        <v>0</v>
      </c>
      <c r="P106" s="53">
        <f t="shared" si="1"/>
        <v>0.06</v>
      </c>
      <c r="Q106" s="53">
        <f>IFERROR(Ações!$O106/Ações!$M106,0)</f>
        <v>0</v>
      </c>
      <c r="R106" s="53">
        <f>IFERROR(IF(Ações!$B106="","",VLOOKUP(Table_1[[#This Row],[AÇÕES]],'Dados Status Invest STOCKS'!A92:AD707,18)/100),0)</f>
        <v>-0.43</v>
      </c>
      <c r="S106" s="51">
        <f>IFERROR(IF(Ações!$B106="","",VLOOKUP(Table_1[[#This Row],[AÇÕES]],'Dados Status Invest STOCKS'!A92:AD707,25)/100),0)</f>
        <v>0</v>
      </c>
      <c r="T106" s="51">
        <f>(1-Ações!$Q106)*Ações!$R106</f>
        <v>-0.43</v>
      </c>
      <c r="U106" s="54">
        <f>IF(Ações!$S106=0,Ações!$T106,IF(Ações!$T106=0,Ações!$S106,AVERAGE(Ações!$S106,Ações!$T106)))</f>
        <v>-0.43</v>
      </c>
    </row>
    <row r="107" spans="2:21" ht="15.75" customHeight="1" x14ac:dyDescent="0.2">
      <c r="B107" s="44" t="str">
        <f>IFERROR('Dados Status Invest STOCKS'!A94,"-")</f>
        <v>ADVWW</v>
      </c>
      <c r="C107" s="45">
        <f>IFERROR((Ações!$D107-Ações!$K107)/Ações!$D107,0)</f>
        <v>0</v>
      </c>
      <c r="D107" s="46">
        <f>(Ações!$O107)/0.06</f>
        <v>0</v>
      </c>
      <c r="E107" s="47">
        <f>IFERROR((Ações!$F107-Ações!$K107)/Ações!$F107,0)</f>
        <v>0</v>
      </c>
      <c r="F107" s="46" t="str">
        <f>IF(OR(Ações!$N107&lt;0,Ações!$M107&lt;0),"",(22.5*Ações!$M107*Ações!$N107)^0.5)</f>
        <v/>
      </c>
      <c r="G107" s="47">
        <f>IFERROR((Ações!$H107-Ações!$K107)/Ações!$H107,0)</f>
        <v>0</v>
      </c>
      <c r="H107" s="48">
        <f>IFERROR(Ações!$I107/(Ações!$P107-Table_1[[#This Row],[CAGR LUCRO 5A]]),0)</f>
        <v>0</v>
      </c>
      <c r="I107" s="48">
        <f>IF(Ações!$S107&lt;0,"",Ações!$O107*(1+Ações!$S107))</f>
        <v>0</v>
      </c>
      <c r="J107" s="49">
        <f>IFERROR(IF(Ações!$B107="","",(VLOOKUP(Table_1[[#This Row],[AÇÕES]],'Dados Status Invest STOCKS'!A93:AD708,4)/Table_1[[#This Row],[LPA]]))/100,0)</f>
        <v>0.16025641025641024</v>
      </c>
      <c r="K107" s="50">
        <f>IFERROR(IF(Ações!$B107="","",VLOOKUP(Table_1[[#This Row],[AÇÕES]],'Dados Status Invest STOCKS'!A93:AD708,2)),0)</f>
        <v>2.42</v>
      </c>
      <c r="L107" s="51">
        <f>IFERROR(IF(Ações!$B107="","",VLOOKUP(Table_1[[#This Row],[AÇÕES]],'Dados Status Invest STOCKS'!A93:AD708,3)/100),0)</f>
        <v>0</v>
      </c>
      <c r="M107" s="52">
        <f>IFERROR(IF(Ações!$B107="","",VLOOKUP(Table_1[[#This Row],[AÇÕES]],'Dados Status Invest STOCKS'!A93:AD708,28)),0)</f>
        <v>-0.39</v>
      </c>
      <c r="N107" s="52">
        <f>IFERROR(IF(Ações!$B107="","",VLOOKUP(Table_1[[#This Row],[AÇÕES]],'Dados Status Invest STOCKS'!A93:AD708,27)),0)</f>
        <v>7.73</v>
      </c>
      <c r="O107" s="52">
        <f>IFERROR(IF(Ações!$L107="","",Ações!$K107*Ações!$L107),0)</f>
        <v>0</v>
      </c>
      <c r="P107" s="53">
        <f t="shared" si="1"/>
        <v>0.06</v>
      </c>
      <c r="Q107" s="53">
        <f>IFERROR(Ações!$O107/Ações!$M107,0)</f>
        <v>0</v>
      </c>
      <c r="R107" s="53">
        <f>IFERROR(IF(Ações!$B107="","",VLOOKUP(Table_1[[#This Row],[AÇÕES]],'Dados Status Invest STOCKS'!A93:AD708,18)/100),0)</f>
        <v>-5.0099999999999999E-2</v>
      </c>
      <c r="S107" s="51">
        <f>IFERROR(IF(Ações!$B107="","",VLOOKUP(Table_1[[#This Row],[AÇÕES]],'Dados Status Invest STOCKS'!A93:AD708,25)/100),0)</f>
        <v>0</v>
      </c>
      <c r="T107" s="51">
        <f>(1-Ações!$Q107)*Ações!$R107</f>
        <v>-5.0099999999999999E-2</v>
      </c>
      <c r="U107" s="54">
        <f>IF(Ações!$S107=0,Ações!$T107,IF(Ações!$T107=0,Ações!$S107,AVERAGE(Ações!$S107,Ações!$T107)))</f>
        <v>-5.0099999999999999E-2</v>
      </c>
    </row>
    <row r="108" spans="2:21" ht="15.75" customHeight="1" x14ac:dyDescent="0.2">
      <c r="B108" s="44" t="str">
        <f>IFERROR('Dados Status Invest STOCKS'!A95,"-")</f>
        <v>ADX</v>
      </c>
      <c r="C108" s="45">
        <f>IFERROR((Ações!$D108-Ações!$K108)/Ações!$D108,0)</f>
        <v>0.63877182420228784</v>
      </c>
      <c r="D108" s="46">
        <f>(Ações!$O108)/0.06</f>
        <v>49.663900000000005</v>
      </c>
      <c r="E108" s="47">
        <f>IFERROR((Ações!$F108-Ações!$K108)/Ações!$F108,0)</f>
        <v>-2.3838818567008024</v>
      </c>
      <c r="F108" s="46">
        <f>IF(OR(Ações!$N108&lt;0,Ações!$M108&lt;0),"",(22.5*Ações!$M108*Ações!$N108)^0.5)</f>
        <v>5.3016035310083307</v>
      </c>
      <c r="G108" s="47">
        <f>IFERROR((Ações!$H108-Ações!$K108)/Ações!$H108,0)</f>
        <v>2.5568074490267678</v>
      </c>
      <c r="H108" s="48">
        <f>IFERROR(Ações!$I108/(Ações!$P108-Table_1[[#This Row],[CAGR LUCRO 5A]]),0)</f>
        <v>-11.523583093859887</v>
      </c>
      <c r="I108" s="48">
        <f>IF(Ações!$S108&lt;0,"",Ações!$O108*(1+Ações!$S108))</f>
        <v>4.2602686698000003</v>
      </c>
      <c r="J108" s="49">
        <f>IFERROR(IF(Ações!$B108="","",(VLOOKUP(Table_1[[#This Row],[AÇÕES]],'Dados Status Invest STOCKS'!A94:AD709,4)/Table_1[[#This Row],[LPA]]))/100,0)</f>
        <v>12.7525</v>
      </c>
      <c r="K108" s="50">
        <f>IFERROR(IF(Ações!$B108="","",VLOOKUP(Table_1[[#This Row],[AÇÕES]],'Dados Status Invest STOCKS'!A94:AD709,2)),0)</f>
        <v>17.940000000000001</v>
      </c>
      <c r="L108" s="51">
        <f>IFERROR(IF(Ações!$B108="","",VLOOKUP(Table_1[[#This Row],[AÇÕES]],'Dados Status Invest STOCKS'!A94:AD709,3)/100),0)</f>
        <v>0.1661</v>
      </c>
      <c r="M108" s="52">
        <f>IFERROR(IF(Ações!$B108="","",VLOOKUP(Table_1[[#This Row],[AÇÕES]],'Dados Status Invest STOCKS'!A94:AD709,28)),0)</f>
        <v>0.12</v>
      </c>
      <c r="N108" s="52">
        <f>IFERROR(IF(Ações!$B108="","",VLOOKUP(Table_1[[#This Row],[AÇÕES]],'Dados Status Invest STOCKS'!A94:AD709,27)),0)</f>
        <v>10.41</v>
      </c>
      <c r="O108" s="52">
        <f>IFERROR(IF(Ações!$L108="","",Ações!$K108*Ações!$L108),0)</f>
        <v>2.9798340000000003</v>
      </c>
      <c r="P108" s="53">
        <f t="shared" si="1"/>
        <v>0.06</v>
      </c>
      <c r="Q108" s="53">
        <f>IFERROR(Ações!$O108/Ações!$M108,0)</f>
        <v>24.831950000000003</v>
      </c>
      <c r="R108" s="53">
        <f>IFERROR(IF(Ações!$B108="","",VLOOKUP(Table_1[[#This Row],[AÇÕES]],'Dados Status Invest STOCKS'!A94:AD709,18)/100),0)</f>
        <v>1.1299999999999999E-2</v>
      </c>
      <c r="S108" s="51">
        <f>IFERROR(IF(Ações!$B108="","",VLOOKUP(Table_1[[#This Row],[AÇÕES]],'Dados Status Invest STOCKS'!A94:AD709,25)/100),0)</f>
        <v>0.42969999999999997</v>
      </c>
      <c r="T108" s="51">
        <f>(1-Ações!$Q108)*Ações!$R108</f>
        <v>-0.26930103500000002</v>
      </c>
      <c r="U108" s="54">
        <f>IF(Ações!$S108=0,Ações!$T108,IF(Ações!$T108=0,Ações!$S108,AVERAGE(Ações!$S108,Ações!$T108)))</f>
        <v>8.0199482499999974E-2</v>
      </c>
    </row>
    <row r="109" spans="2:21" ht="15.75" customHeight="1" x14ac:dyDescent="0.2">
      <c r="B109" s="44" t="str">
        <f>IFERROR('Dados Status Invest STOCKS'!A96,"-")</f>
        <v>ADXN</v>
      </c>
      <c r="C109" s="45">
        <f>IFERROR((Ações!$D109-Ações!$K109)/Ações!$D109,0)</f>
        <v>0</v>
      </c>
      <c r="D109" s="46">
        <f>(Ações!$O109)/0.06</f>
        <v>0</v>
      </c>
      <c r="E109" s="47">
        <f>IFERROR((Ações!$F109-Ações!$K109)/Ações!$F109,0)</f>
        <v>0</v>
      </c>
      <c r="F109" s="46" t="str">
        <f>IF(OR(Ações!$N109&lt;0,Ações!$M109&lt;0),"",(22.5*Ações!$M109*Ações!$N109)^0.5)</f>
        <v/>
      </c>
      <c r="G109" s="47">
        <f>IFERROR((Ações!$H109-Ações!$K109)/Ações!$H109,0)</f>
        <v>0</v>
      </c>
      <c r="H109" s="48">
        <f>IFERROR(Ações!$I109/(Ações!$P109-Table_1[[#This Row],[CAGR LUCRO 5A]]),0)</f>
        <v>0</v>
      </c>
      <c r="I109" s="48">
        <f>IF(Ações!$S109&lt;0,"",Ações!$O109*(1+Ações!$S109))</f>
        <v>0</v>
      </c>
      <c r="J109" s="49">
        <f>IFERROR(IF(Ações!$B109="","",(VLOOKUP(Table_1[[#This Row],[AÇÕES]],'Dados Status Invest STOCKS'!A95:AD710,4)/Table_1[[#This Row],[LPA]]))/100,0)</f>
        <v>1.1076233183856503E-2</v>
      </c>
      <c r="K109" s="50">
        <f>IFERROR(IF(Ações!$B109="","",VLOOKUP(Table_1[[#This Row],[AÇÕES]],'Dados Status Invest STOCKS'!A95:AD710,2)),0)</f>
        <v>5.52</v>
      </c>
      <c r="L109" s="51">
        <f>IFERROR(IF(Ações!$B109="","",VLOOKUP(Table_1[[#This Row],[AÇÕES]],'Dados Status Invest STOCKS'!A95:AD710,3)/100),0)</f>
        <v>0</v>
      </c>
      <c r="M109" s="52">
        <f>IFERROR(IF(Ações!$B109="","",VLOOKUP(Table_1[[#This Row],[AÇÕES]],'Dados Status Invest STOCKS'!A95:AD710,28)),0)</f>
        <v>-2.23</v>
      </c>
      <c r="N109" s="52">
        <f>IFERROR(IF(Ações!$B109="","",VLOOKUP(Table_1[[#This Row],[AÇÕES]],'Dados Status Invest STOCKS'!A95:AD710,27)),0)</f>
        <v>2.85</v>
      </c>
      <c r="O109" s="52">
        <f>IFERROR(IF(Ações!$L109="","",Ações!$K109*Ações!$L109),0)</f>
        <v>0</v>
      </c>
      <c r="P109" s="53">
        <f t="shared" si="1"/>
        <v>0.06</v>
      </c>
      <c r="Q109" s="53">
        <f>IFERROR(Ações!$O109/Ações!$M109,0)</f>
        <v>0</v>
      </c>
      <c r="R109" s="53">
        <f>IFERROR(IF(Ações!$B109="","",VLOOKUP(Table_1[[#This Row],[AÇÕES]],'Dados Status Invest STOCKS'!A95:AD710,18)/100),0)</f>
        <v>-0.78189999999999993</v>
      </c>
      <c r="S109" s="51">
        <f>IFERROR(IF(Ações!$B109="","",VLOOKUP(Table_1[[#This Row],[AÇÕES]],'Dados Status Invest STOCKS'!A95:AD710,25)/100),0)</f>
        <v>0</v>
      </c>
      <c r="T109" s="51">
        <f>(1-Ações!$Q109)*Ações!$R109</f>
        <v>-0.78189999999999993</v>
      </c>
      <c r="U109" s="54">
        <f>IF(Ações!$S109=0,Ações!$T109,IF(Ações!$T109=0,Ações!$S109,AVERAGE(Ações!$S109,Ações!$T109)))</f>
        <v>-0.78189999999999993</v>
      </c>
    </row>
    <row r="110" spans="2:21" ht="15.75" customHeight="1" x14ac:dyDescent="0.2">
      <c r="B110" s="44" t="str">
        <f>IFERROR('Dados Status Invest STOCKS'!A97,"-")</f>
        <v>ADXS</v>
      </c>
      <c r="C110" s="45">
        <f>IFERROR((Ações!$D110-Ações!$K110)/Ações!$D110,0)</f>
        <v>0</v>
      </c>
      <c r="D110" s="46">
        <f>(Ações!$O110)/0.06</f>
        <v>0</v>
      </c>
      <c r="E110" s="47">
        <f>IFERROR((Ações!$F110-Ações!$K110)/Ações!$F110,0)</f>
        <v>0</v>
      </c>
      <c r="F110" s="46" t="str">
        <f>IF(OR(Ações!$N110&lt;0,Ações!$M110&lt;0),"",(22.5*Ações!$M110*Ações!$N110)^0.5)</f>
        <v/>
      </c>
      <c r="G110" s="47">
        <f>IFERROR((Ações!$H110-Ações!$K110)/Ações!$H110,0)</f>
        <v>0</v>
      </c>
      <c r="H110" s="48">
        <f>IFERROR(Ações!$I110/(Ações!$P110-Table_1[[#This Row],[CAGR LUCRO 5A]]),0)</f>
        <v>0</v>
      </c>
      <c r="I110" s="48">
        <f>IF(Ações!$S110&lt;0,"",Ações!$O110*(1+Ações!$S110))</f>
        <v>0</v>
      </c>
      <c r="J110" s="49">
        <f>IFERROR(IF(Ações!$B110="","",(VLOOKUP(Table_1[[#This Row],[AÇÕES]],'Dados Status Invest STOCKS'!A96:AD711,4)/Table_1[[#This Row],[LPA]]))/100,0)</f>
        <v>7.1538461538461537E-2</v>
      </c>
      <c r="K110" s="50">
        <f>IFERROR(IF(Ações!$B110="","",VLOOKUP(Table_1[[#This Row],[AÇÕES]],'Dados Status Invest STOCKS'!A96:AD711,2)),0)</f>
        <v>0.12</v>
      </c>
      <c r="L110" s="51">
        <f>IFERROR(IF(Ações!$B110="","",VLOOKUP(Table_1[[#This Row],[AÇÕES]],'Dados Status Invest STOCKS'!A96:AD711,3)/100),0)</f>
        <v>0</v>
      </c>
      <c r="M110" s="52">
        <f>IFERROR(IF(Ações!$B110="","",VLOOKUP(Table_1[[#This Row],[AÇÕES]],'Dados Status Invest STOCKS'!A96:AD711,28)),0)</f>
        <v>-0.13</v>
      </c>
      <c r="N110" s="52">
        <f>IFERROR(IF(Ações!$B110="","",VLOOKUP(Table_1[[#This Row],[AÇÕES]],'Dados Status Invest STOCKS'!A96:AD711,27)),0)</f>
        <v>0.3</v>
      </c>
      <c r="O110" s="52">
        <f>IFERROR(IF(Ações!$L110="","",Ações!$K110*Ações!$L110),0)</f>
        <v>0</v>
      </c>
      <c r="P110" s="53">
        <f t="shared" si="1"/>
        <v>0.06</v>
      </c>
      <c r="Q110" s="53">
        <f>IFERROR(Ações!$O110/Ações!$M110,0)</f>
        <v>0</v>
      </c>
      <c r="R110" s="53">
        <f>IFERROR(IF(Ações!$B110="","",VLOOKUP(Table_1[[#This Row],[AÇÕES]],'Dados Status Invest STOCKS'!A96:AD711,18)/100),0)</f>
        <v>-0.4264</v>
      </c>
      <c r="S110" s="51">
        <f>IFERROR(IF(Ações!$B110="","",VLOOKUP(Table_1[[#This Row],[AÇÕES]],'Dados Status Invest STOCKS'!A96:AD711,25)/100),0)</f>
        <v>0</v>
      </c>
      <c r="T110" s="51">
        <f>(1-Ações!$Q110)*Ações!$R110</f>
        <v>-0.4264</v>
      </c>
      <c r="U110" s="54">
        <f>IF(Ações!$S110=0,Ações!$T110,IF(Ações!$T110=0,Ações!$S110,AVERAGE(Ações!$S110,Ações!$T110)))</f>
        <v>-0.4264</v>
      </c>
    </row>
    <row r="111" spans="2:21" ht="15.75" customHeight="1" x14ac:dyDescent="0.2">
      <c r="B111" s="44" t="str">
        <f>IFERROR('Dados Status Invest STOCKS'!A98,"-")</f>
        <v>AEE</v>
      </c>
      <c r="C111" s="45">
        <f>IFERROR((Ações!$D111-Ações!$K111)/Ações!$D111,0)</f>
        <v>-1.3529411764705885</v>
      </c>
      <c r="D111" s="46">
        <f>(Ações!$O111)/0.06</f>
        <v>36.72</v>
      </c>
      <c r="E111" s="47">
        <f>IFERROR((Ações!$F111-Ações!$K111)/Ações!$F111,0)</f>
        <v>-0.52383085358078652</v>
      </c>
      <c r="F111" s="46">
        <f>IF(OR(Ações!$N111&lt;0,Ações!$M111&lt;0),"",(22.5*Ações!$M111*Ações!$N111)^0.5)</f>
        <v>56.69920634365176</v>
      </c>
      <c r="G111" s="47">
        <f>IFERROR((Ações!$H111-Ações!$K111)/Ações!$H111,0)</f>
        <v>1.2536209909964551</v>
      </c>
      <c r="H111" s="48">
        <f>IFERROR(Ações!$I111/(Ações!$P111-Table_1[[#This Row],[CAGR LUCRO 5A]]),0)</f>
        <v>-340.66580869565195</v>
      </c>
      <c r="I111" s="48">
        <f>IF(Ações!$S111&lt;0,"",Ações!$O111*(1+Ações!$S111))</f>
        <v>2.3505940799999996</v>
      </c>
      <c r="J111" s="49">
        <f>IFERROR(IF(Ações!$B111="","",(VLOOKUP(Table_1[[#This Row],[AÇÕES]],'Dados Status Invest STOCKS'!A97:AD712,4)/Table_1[[#This Row],[LPA]]))/100,0)</f>
        <v>5.9763157894736851E-2</v>
      </c>
      <c r="K111" s="50">
        <f>IFERROR(IF(Ações!$B111="","",VLOOKUP(Table_1[[#This Row],[AÇÕES]],'Dados Status Invest STOCKS'!A97:AD712,2)),0)</f>
        <v>86.4</v>
      </c>
      <c r="L111" s="51">
        <f>IFERROR(IF(Ações!$B111="","",VLOOKUP(Table_1[[#This Row],[AÇÕES]],'Dados Status Invest STOCKS'!A97:AD712,3)/100),0)</f>
        <v>2.5499999999999998E-2</v>
      </c>
      <c r="M111" s="52">
        <f>IFERROR(IF(Ações!$B111="","",VLOOKUP(Table_1[[#This Row],[AÇÕES]],'Dados Status Invest STOCKS'!A97:AD712,28)),0)</f>
        <v>3.8</v>
      </c>
      <c r="N111" s="52">
        <f>IFERROR(IF(Ações!$B111="","",VLOOKUP(Table_1[[#This Row],[AÇÕES]],'Dados Status Invest STOCKS'!A97:AD712,27)),0)</f>
        <v>37.6</v>
      </c>
      <c r="O111" s="52">
        <f>IFERROR(IF(Ações!$L111="","",Ações!$K111*Ações!$L111),0)</f>
        <v>2.2031999999999998</v>
      </c>
      <c r="P111" s="53">
        <f t="shared" si="1"/>
        <v>0.06</v>
      </c>
      <c r="Q111" s="53">
        <f>IFERROR(Ações!$O111/Ações!$M111,0)</f>
        <v>0.57978947368421052</v>
      </c>
      <c r="R111" s="53">
        <f>IFERROR(IF(Ações!$B111="","",VLOOKUP(Table_1[[#This Row],[AÇÕES]],'Dados Status Invest STOCKS'!A97:AD712,18)/100),0)</f>
        <v>0.1012</v>
      </c>
      <c r="S111" s="51">
        <f>IFERROR(IF(Ações!$B111="","",VLOOKUP(Table_1[[#This Row],[AÇÕES]],'Dados Status Invest STOCKS'!A97:AD712,25)/100),0)</f>
        <v>6.6900000000000001E-2</v>
      </c>
      <c r="T111" s="51">
        <f>(1-Ações!$Q111)*Ações!$R111</f>
        <v>4.2525305263157898E-2</v>
      </c>
      <c r="U111" s="54">
        <f>IF(Ações!$S111=0,Ações!$T111,IF(Ações!$T111=0,Ações!$S111,AVERAGE(Ações!$S111,Ações!$T111)))</f>
        <v>5.4712652631578949E-2</v>
      </c>
    </row>
    <row r="112" spans="2:21" ht="15.75" customHeight="1" x14ac:dyDescent="0.2">
      <c r="B112" s="44" t="str">
        <f>IFERROR('Dados Status Invest STOCKS'!A99,"-")</f>
        <v>AEGN</v>
      </c>
      <c r="C112" s="45">
        <f>IFERROR((Ações!$D112-Ações!$K112)/Ações!$D112,0)</f>
        <v>0</v>
      </c>
      <c r="D112" s="46">
        <f>(Ações!$O112)/0.06</f>
        <v>0</v>
      </c>
      <c r="E112" s="47">
        <f>IFERROR((Ações!$F112-Ações!$K112)/Ações!$F112,0)</f>
        <v>0</v>
      </c>
      <c r="F112" s="46" t="str">
        <f>IF(OR(Ações!$N112&lt;0,Ações!$M112&lt;0),"",(22.5*Ações!$M112*Ações!$N112)^0.5)</f>
        <v/>
      </c>
      <c r="G112" s="47">
        <f>IFERROR((Ações!$H112-Ações!$K112)/Ações!$H112,0)</f>
        <v>0</v>
      </c>
      <c r="H112" s="48">
        <f>IFERROR(Ações!$I112/(Ações!$P112-Table_1[[#This Row],[CAGR LUCRO 5A]]),0)</f>
        <v>0</v>
      </c>
      <c r="I112" s="48">
        <f>IF(Ações!$S112&lt;0,"",Ações!$O112*(1+Ações!$S112))</f>
        <v>0</v>
      </c>
      <c r="J112" s="49">
        <f>IFERROR(IF(Ações!$B112="","",(VLOOKUP(Table_1[[#This Row],[AÇÕES]],'Dados Status Invest STOCKS'!A98:AD713,4)/Table_1[[#This Row],[LPA]]))/100,0)</f>
        <v>0.32697916666666671</v>
      </c>
      <c r="K112" s="50">
        <f>IFERROR(IF(Ações!$B112="","",VLOOKUP(Table_1[[#This Row],[AÇÕES]],'Dados Status Invest STOCKS'!A98:AD713,2)),0)</f>
        <v>29.99</v>
      </c>
      <c r="L112" s="51">
        <f>IFERROR(IF(Ações!$B112="","",VLOOKUP(Table_1[[#This Row],[AÇÕES]],'Dados Status Invest STOCKS'!A98:AD713,3)/100),0)</f>
        <v>0</v>
      </c>
      <c r="M112" s="52">
        <f>IFERROR(IF(Ações!$B112="","",VLOOKUP(Table_1[[#This Row],[AÇÕES]],'Dados Status Invest STOCKS'!A98:AD713,28)),0)</f>
        <v>-0.96</v>
      </c>
      <c r="N112" s="52">
        <f>IFERROR(IF(Ações!$B112="","",VLOOKUP(Table_1[[#This Row],[AÇÕES]],'Dados Status Invest STOCKS'!A98:AD713,27)),0)</f>
        <v>13.02</v>
      </c>
      <c r="O112" s="52">
        <f>IFERROR(IF(Ações!$L112="","",Ações!$K112*Ações!$L112),0)</f>
        <v>0</v>
      </c>
      <c r="P112" s="53">
        <f t="shared" si="1"/>
        <v>0.06</v>
      </c>
      <c r="Q112" s="53">
        <f>IFERROR(Ações!$O112/Ações!$M112,0)</f>
        <v>0</v>
      </c>
      <c r="R112" s="53">
        <f>IFERROR(IF(Ações!$B112="","",VLOOKUP(Table_1[[#This Row],[AÇÕES]],'Dados Status Invest STOCKS'!A98:AD713,18)/100),0)</f>
        <v>-7.3399999999999993E-2</v>
      </c>
      <c r="S112" s="51">
        <f>IFERROR(IF(Ações!$B112="","",VLOOKUP(Table_1[[#This Row],[AÇÕES]],'Dados Status Invest STOCKS'!A98:AD713,25)/100),0)</f>
        <v>0</v>
      </c>
      <c r="T112" s="51">
        <f>(1-Ações!$Q112)*Ações!$R112</f>
        <v>-7.3399999999999993E-2</v>
      </c>
      <c r="U112" s="54">
        <f>IF(Ações!$S112=0,Ações!$T112,IF(Ações!$T112=0,Ações!$S112,AVERAGE(Ações!$S112,Ações!$T112)))</f>
        <v>-7.3399999999999993E-2</v>
      </c>
    </row>
    <row r="113" spans="2:21" ht="15.75" customHeight="1" x14ac:dyDescent="0.2">
      <c r="B113" s="44" t="str">
        <f>IFERROR('Dados Status Invest STOCKS'!A100,"-")</f>
        <v>AEHL</v>
      </c>
      <c r="C113" s="45">
        <f>IFERROR((Ações!$D113-Ações!$K113)/Ações!$D113,0)</f>
        <v>0</v>
      </c>
      <c r="D113" s="46">
        <f>(Ações!$O113)/0.06</f>
        <v>0</v>
      </c>
      <c r="E113" s="47">
        <f>IFERROR((Ações!$F113-Ações!$K113)/Ações!$F113,0)</f>
        <v>0</v>
      </c>
      <c r="F113" s="46" t="str">
        <f>IF(OR(Ações!$N113&lt;0,Ações!$M113&lt;0),"",(22.5*Ações!$M113*Ações!$N113)^0.5)</f>
        <v/>
      </c>
      <c r="G113" s="47">
        <f>IFERROR((Ações!$H113-Ações!$K113)/Ações!$H113,0)</f>
        <v>0</v>
      </c>
      <c r="H113" s="48">
        <f>IFERROR(Ações!$I113/(Ações!$P113-Table_1[[#This Row],[CAGR LUCRO 5A]]),0)</f>
        <v>0</v>
      </c>
      <c r="I113" s="48">
        <f>IF(Ações!$S113&lt;0,"",Ações!$O113*(1+Ações!$S113))</f>
        <v>0</v>
      </c>
      <c r="J113" s="49">
        <f>IFERROR(IF(Ações!$B113="","",(VLOOKUP(Table_1[[#This Row],[AÇÕES]],'Dados Status Invest STOCKS'!A99:AD714,4)/Table_1[[#This Row],[LPA]]))/100,0)</f>
        <v>1.715686274509804E-4</v>
      </c>
      <c r="K113" s="50">
        <f>IFERROR(IF(Ações!$B113="","",VLOOKUP(Table_1[[#This Row],[AÇÕES]],'Dados Status Invest STOCKS'!A99:AD714,2)),0)</f>
        <v>1.1200000000000001</v>
      </c>
      <c r="L113" s="51">
        <f>IFERROR(IF(Ações!$B113="","",VLOOKUP(Table_1[[#This Row],[AÇÕES]],'Dados Status Invest STOCKS'!A99:AD714,3)/100),0)</f>
        <v>0</v>
      </c>
      <c r="M113" s="52">
        <f>IFERROR(IF(Ações!$B113="","",VLOOKUP(Table_1[[#This Row],[AÇÕES]],'Dados Status Invest STOCKS'!A99:AD714,28)),0)</f>
        <v>-8.16</v>
      </c>
      <c r="N113" s="52">
        <f>IFERROR(IF(Ações!$B113="","",VLOOKUP(Table_1[[#This Row],[AÇÕES]],'Dados Status Invest STOCKS'!A99:AD714,27)),0)</f>
        <v>4.03</v>
      </c>
      <c r="O113" s="52">
        <f>IFERROR(IF(Ações!$L113="","",Ações!$K113*Ações!$L113),0)</f>
        <v>0</v>
      </c>
      <c r="P113" s="53">
        <f t="shared" si="1"/>
        <v>0.06</v>
      </c>
      <c r="Q113" s="53">
        <f>IFERROR(Ações!$O113/Ações!$M113,0)</f>
        <v>0</v>
      </c>
      <c r="R113" s="53">
        <f>IFERROR(IF(Ações!$B113="","",VLOOKUP(Table_1[[#This Row],[AÇÕES]],'Dados Status Invest STOCKS'!A99:AD714,18)/100),0)</f>
        <v>-2.0225999999999997</v>
      </c>
      <c r="S113" s="51">
        <f>IFERROR(IF(Ações!$B113="","",VLOOKUP(Table_1[[#This Row],[AÇÕES]],'Dados Status Invest STOCKS'!A99:AD714,25)/100),0)</f>
        <v>0</v>
      </c>
      <c r="T113" s="51">
        <f>(1-Ações!$Q113)*Ações!$R113</f>
        <v>-2.0225999999999997</v>
      </c>
      <c r="U113" s="54">
        <f>IF(Ações!$S113=0,Ações!$T113,IF(Ações!$T113=0,Ações!$S113,AVERAGE(Ações!$S113,Ações!$T113)))</f>
        <v>-2.0225999999999997</v>
      </c>
    </row>
    <row r="114" spans="2:21" ht="15.75" customHeight="1" x14ac:dyDescent="0.2">
      <c r="B114" s="44" t="str">
        <f>IFERROR('Dados Status Invest STOCKS'!A101,"-")</f>
        <v>AEHR</v>
      </c>
      <c r="C114" s="45">
        <f>IFERROR((Ações!$D114-Ações!$K114)/Ações!$D114,0)</f>
        <v>0</v>
      </c>
      <c r="D114" s="46">
        <f>(Ações!$O114)/0.06</f>
        <v>0</v>
      </c>
      <c r="E114" s="47">
        <f>IFERROR((Ações!$F114-Ações!$K114)/Ações!$F114,0)</f>
        <v>-8.0466271056291507</v>
      </c>
      <c r="F114" s="46">
        <f>IF(OR(Ações!$N114&lt;0,Ações!$M114&lt;0),"",(22.5*Ações!$M114*Ações!$N114)^0.5)</f>
        <v>1.3076696830622021</v>
      </c>
      <c r="G114" s="47">
        <f>IFERROR((Ações!$H114-Ações!$K114)/Ações!$H114,0)</f>
        <v>0</v>
      </c>
      <c r="H114" s="48">
        <f>IFERROR(Ações!$I114/(Ações!$P114-Table_1[[#This Row],[CAGR LUCRO 5A]]),0)</f>
        <v>0</v>
      </c>
      <c r="I114" s="48">
        <f>IF(Ações!$S114&lt;0,"",Ações!$O114*(1+Ações!$S114))</f>
        <v>0</v>
      </c>
      <c r="J114" s="49">
        <f>IFERROR(IF(Ações!$B114="","",(VLOOKUP(Table_1[[#This Row],[AÇÕES]],'Dados Status Invest STOCKS'!A100:AD715,4)/Table_1[[#This Row],[LPA]]))/100,0)</f>
        <v>51.01</v>
      </c>
      <c r="K114" s="50">
        <f>IFERROR(IF(Ações!$B114="","",VLOOKUP(Table_1[[#This Row],[AÇÕES]],'Dados Status Invest STOCKS'!A100:AD715,2)),0)</f>
        <v>11.83</v>
      </c>
      <c r="L114" s="51">
        <f>IFERROR(IF(Ações!$B114="","",VLOOKUP(Table_1[[#This Row],[AÇÕES]],'Dados Status Invest STOCKS'!A100:AD715,3)/100),0)</f>
        <v>0</v>
      </c>
      <c r="M114" s="52">
        <f>IFERROR(IF(Ações!$B114="","",VLOOKUP(Table_1[[#This Row],[AÇÕES]],'Dados Status Invest STOCKS'!A100:AD715,28)),0)</f>
        <v>0.05</v>
      </c>
      <c r="N114" s="52">
        <f>IFERROR(IF(Ações!$B114="","",VLOOKUP(Table_1[[#This Row],[AÇÕES]],'Dados Status Invest STOCKS'!A100:AD715,27)),0)</f>
        <v>1.52</v>
      </c>
      <c r="O114" s="52">
        <f>IFERROR(IF(Ações!$L114="","",Ações!$K114*Ações!$L114),0)</f>
        <v>0</v>
      </c>
      <c r="P114" s="53">
        <f t="shared" si="1"/>
        <v>0.06</v>
      </c>
      <c r="Q114" s="53">
        <f>IFERROR(Ações!$O114/Ações!$M114,0)</f>
        <v>0</v>
      </c>
      <c r="R114" s="53">
        <f>IFERROR(IF(Ações!$B114="","",VLOOKUP(Table_1[[#This Row],[AÇÕES]],'Dados Status Invest STOCKS'!A100:AD715,18)/100),0)</f>
        <v>3.0499999999999999E-2</v>
      </c>
      <c r="S114" s="51">
        <f>IFERROR(IF(Ações!$B114="","",VLOOKUP(Table_1[[#This Row],[AÇÕES]],'Dados Status Invest STOCKS'!A100:AD715,25)/100),0)</f>
        <v>0</v>
      </c>
      <c r="T114" s="51">
        <f>(1-Ações!$Q114)*Ações!$R114</f>
        <v>3.0499999999999999E-2</v>
      </c>
      <c r="U114" s="54">
        <f>IF(Ações!$S114=0,Ações!$T114,IF(Ações!$T114=0,Ações!$S114,AVERAGE(Ações!$S114,Ações!$T114)))</f>
        <v>3.0499999999999999E-2</v>
      </c>
    </row>
    <row r="115" spans="2:21" ht="15.75" customHeight="1" x14ac:dyDescent="0.2">
      <c r="B115" s="44" t="str">
        <f>IFERROR('Dados Status Invest STOCKS'!A102,"-")</f>
        <v>AEIS</v>
      </c>
      <c r="C115" s="45">
        <f>IFERROR((Ações!$D115-Ações!$K115)/Ações!$D115,0)</f>
        <v>-12.333333333333334</v>
      </c>
      <c r="D115" s="46">
        <f>(Ações!$O115)/0.06</f>
        <v>6.6000000000000005</v>
      </c>
      <c r="E115" s="47">
        <f>IFERROR((Ações!$F115-Ações!$K115)/Ações!$F115,0)</f>
        <v>-1.0606002066365163</v>
      </c>
      <c r="F115" s="46">
        <f>IF(OR(Ações!$N115&lt;0,Ações!$M115&lt;0),"",(22.5*Ações!$M115*Ações!$N115)^0.5)</f>
        <v>42.706003676298252</v>
      </c>
      <c r="G115" s="47">
        <f>IFERROR((Ações!$H115-Ações!$K115)/Ações!$H115,0)</f>
        <v>-12.333333333333334</v>
      </c>
      <c r="H115" s="48">
        <f>IFERROR(Ações!$I115/(Ações!$P115-Table_1[[#This Row],[CAGR LUCRO 5A]]),0)</f>
        <v>6.6000000000000005</v>
      </c>
      <c r="I115" s="48">
        <f>IF(Ações!$S115&lt;0,"",Ações!$O115*(1+Ações!$S115))</f>
        <v>0.39600000000000002</v>
      </c>
      <c r="J115" s="49">
        <f>IFERROR(IF(Ações!$B115="","",(VLOOKUP(Table_1[[#This Row],[AÇÕES]],'Dados Status Invest STOCKS'!A101:AD716,4)/Table_1[[#This Row],[LPA]]))/100,0)</f>
        <v>6.6694214876033053E-2</v>
      </c>
      <c r="K115" s="50">
        <f>IFERROR(IF(Ações!$B115="","",VLOOKUP(Table_1[[#This Row],[AÇÕES]],'Dados Status Invest STOCKS'!A101:AD716,2)),0)</f>
        <v>88</v>
      </c>
      <c r="L115" s="51">
        <f>IFERROR(IF(Ações!$B115="","",VLOOKUP(Table_1[[#This Row],[AÇÕES]],'Dados Status Invest STOCKS'!A101:AD716,3)/100),0)</f>
        <v>4.5000000000000005E-3</v>
      </c>
      <c r="M115" s="52">
        <f>IFERROR(IF(Ações!$B115="","",VLOOKUP(Table_1[[#This Row],[AÇÕES]],'Dados Status Invest STOCKS'!A101:AD716,28)),0)</f>
        <v>3.63</v>
      </c>
      <c r="N115" s="52">
        <f>IFERROR(IF(Ações!$B115="","",VLOOKUP(Table_1[[#This Row],[AÇÕES]],'Dados Status Invest STOCKS'!A101:AD716,27)),0)</f>
        <v>22.33</v>
      </c>
      <c r="O115" s="52">
        <f>IFERROR(IF(Ações!$L115="","",Ações!$K115*Ações!$L115),0)</f>
        <v>0.39600000000000002</v>
      </c>
      <c r="P115" s="53">
        <f t="shared" si="1"/>
        <v>0.06</v>
      </c>
      <c r="Q115" s="53">
        <f>IFERROR(Ações!$O115/Ações!$M115,0)</f>
        <v>0.1090909090909091</v>
      </c>
      <c r="R115" s="53">
        <f>IFERROR(IF(Ações!$B115="","",VLOOKUP(Table_1[[#This Row],[AÇÕES]],'Dados Status Invest STOCKS'!A101:AD716,18)/100),0)</f>
        <v>0.1628</v>
      </c>
      <c r="S115" s="51">
        <f>IFERROR(IF(Ações!$B115="","",VLOOKUP(Table_1[[#This Row],[AÇÕES]],'Dados Status Invest STOCKS'!A101:AD716,25)/100),0)</f>
        <v>0</v>
      </c>
      <c r="T115" s="51">
        <f>(1-Ações!$Q115)*Ações!$R115</f>
        <v>0.14504</v>
      </c>
      <c r="U115" s="54">
        <f>IF(Ações!$S115=0,Ações!$T115,IF(Ações!$T115=0,Ações!$S115,AVERAGE(Ações!$S115,Ações!$T115)))</f>
        <v>0.14504</v>
      </c>
    </row>
    <row r="116" spans="2:21" ht="15.75" customHeight="1" x14ac:dyDescent="0.2">
      <c r="B116" s="44" t="str">
        <f>IFERROR('Dados Status Invest STOCKS'!A103,"-")</f>
        <v>AEL</v>
      </c>
      <c r="C116" s="45">
        <f>IFERROR((Ações!$D116-Ações!$K116)/Ações!$D116,0)</f>
        <v>-6.1428571428571432</v>
      </c>
      <c r="D116" s="46">
        <f>(Ações!$O116)/0.06</f>
        <v>5.7007999999999992</v>
      </c>
      <c r="E116" s="47">
        <f>IFERROR((Ações!$F116-Ações!$K116)/Ações!$F116,0)</f>
        <v>0.48163717352073215</v>
      </c>
      <c r="F116" s="46">
        <f>IF(OR(Ações!$N116&lt;0,Ações!$M116&lt;0),"",(22.5*Ações!$M116*Ações!$N116)^0.5)</f>
        <v>78.555015753292281</v>
      </c>
      <c r="G116" s="47">
        <f>IFERROR((Ações!$H116-Ações!$K116)/Ações!$H116,0)</f>
        <v>19.111387892222957</v>
      </c>
      <c r="H116" s="48">
        <f>IFERROR(Ações!$I116/(Ações!$P116-Table_1[[#This Row],[CAGR LUCRO 5A]]),0)</f>
        <v>-2.2483091987381703</v>
      </c>
      <c r="I116" s="48">
        <f>IF(Ações!$S116&lt;0,"",Ações!$O116*(1+Ações!$S116))</f>
        <v>0.42762840959999993</v>
      </c>
      <c r="J116" s="49">
        <f>IFERROR(IF(Ações!$B116="","",(VLOOKUP(Table_1[[#This Row],[AÇÕES]],'Dados Status Invest STOCKS'!A102:AD717,4)/Table_1[[#This Row],[LPA]]))/100,0)</f>
        <v>2.5728643216080403E-2</v>
      </c>
      <c r="K116" s="50">
        <f>IFERROR(IF(Ações!$B116="","",VLOOKUP(Table_1[[#This Row],[AÇÕES]],'Dados Status Invest STOCKS'!A102:AD717,2)),0)</f>
        <v>40.72</v>
      </c>
      <c r="L116" s="51">
        <f>IFERROR(IF(Ações!$B116="","",VLOOKUP(Table_1[[#This Row],[AÇÕES]],'Dados Status Invest STOCKS'!A102:AD717,3)/100),0)</f>
        <v>8.3999999999999995E-3</v>
      </c>
      <c r="M116" s="52">
        <f>IFERROR(IF(Ações!$B116="","",VLOOKUP(Table_1[[#This Row],[AÇÕES]],'Dados Status Invest STOCKS'!A102:AD717,28)),0)</f>
        <v>3.98</v>
      </c>
      <c r="N116" s="52">
        <f>IFERROR(IF(Ações!$B116="","",VLOOKUP(Table_1[[#This Row],[AÇÕES]],'Dados Status Invest STOCKS'!A102:AD717,27)),0)</f>
        <v>68.91</v>
      </c>
      <c r="O116" s="52">
        <f>IFERROR(IF(Ações!$L116="","",Ações!$K116*Ações!$L116),0)</f>
        <v>0.34204799999999996</v>
      </c>
      <c r="P116" s="53">
        <f t="shared" si="1"/>
        <v>0.06</v>
      </c>
      <c r="Q116" s="53">
        <f>IFERROR(Ações!$O116/Ações!$M116,0)</f>
        <v>8.594170854271356E-2</v>
      </c>
      <c r="R116" s="53">
        <f>IFERROR(IF(Ações!$B116="","",VLOOKUP(Table_1[[#This Row],[AÇÕES]],'Dados Status Invest STOCKS'!A102:AD717,18)/100),0)</f>
        <v>5.7699999999999994E-2</v>
      </c>
      <c r="S116" s="51">
        <f>IFERROR(IF(Ações!$B116="","",VLOOKUP(Table_1[[#This Row],[AÇÕES]],'Dados Status Invest STOCKS'!A102:AD717,25)/100),0)</f>
        <v>0.25019999999999998</v>
      </c>
      <c r="T116" s="51">
        <f>(1-Ações!$Q116)*Ações!$R116</f>
        <v>5.2741163417085422E-2</v>
      </c>
      <c r="U116" s="54">
        <f>IF(Ações!$S116=0,Ações!$T116,IF(Ações!$T116=0,Ações!$S116,AVERAGE(Ações!$S116,Ações!$T116)))</f>
        <v>0.15147058170854269</v>
      </c>
    </row>
    <row r="117" spans="2:21" ht="15.75" customHeight="1" x14ac:dyDescent="0.2">
      <c r="B117" s="44" t="str">
        <f>IFERROR('Dados Status Invest STOCKS'!A104,"-")</f>
        <v>AEM</v>
      </c>
      <c r="C117" s="45">
        <f>IFERROR((Ações!$D117-Ações!$K117)/Ações!$D117,0)</f>
        <v>-1.1582733812949639</v>
      </c>
      <c r="D117" s="46">
        <f>(Ações!$O117)/0.06</f>
        <v>23.301033333333333</v>
      </c>
      <c r="E117" s="47">
        <f>IFERROR((Ações!$F117-Ações!$K117)/Ações!$F117,0)</f>
        <v>-0.23441803853092014</v>
      </c>
      <c r="F117" s="46">
        <f>IF(OR(Ações!$N117&lt;0,Ações!$M117&lt;0),"",(22.5*Ações!$M117*Ações!$N117)^0.5)</f>
        <v>40.739845360531255</v>
      </c>
      <c r="G117" s="47">
        <f>IFERROR((Ações!$H117-Ações!$K117)/Ações!$H117,0)</f>
        <v>16.193338218096443</v>
      </c>
      <c r="H117" s="48">
        <f>IFERROR(Ações!$I117/(Ações!$P117-Table_1[[#This Row],[CAGR LUCRO 5A]]),0)</f>
        <v>-3.3100033237001671</v>
      </c>
      <c r="I117" s="48">
        <f>IF(Ações!$S117&lt;0,"",Ações!$O117*(1+Ações!$S117))</f>
        <v>2.5655835761999999</v>
      </c>
      <c r="J117" s="49">
        <f>IFERROR(IF(Ações!$B117="","",(VLOOKUP(Table_1[[#This Row],[AÇÕES]],'Dados Status Invest STOCKS'!A103:AD718,4)/Table_1[[#This Row],[LPA]]))/100,0)</f>
        <v>5.3051948051948052E-2</v>
      </c>
      <c r="K117" s="50">
        <f>IFERROR(IF(Ações!$B117="","",VLOOKUP(Table_1[[#This Row],[AÇÕES]],'Dados Status Invest STOCKS'!A103:AD718,2)),0)</f>
        <v>50.29</v>
      </c>
      <c r="L117" s="51">
        <f>IFERROR(IF(Ações!$B117="","",VLOOKUP(Table_1[[#This Row],[AÇÕES]],'Dados Status Invest STOCKS'!A103:AD718,3)/100),0)</f>
        <v>2.7799999999999998E-2</v>
      </c>
      <c r="M117" s="52">
        <f>IFERROR(IF(Ações!$B117="","",VLOOKUP(Table_1[[#This Row],[AÇÕES]],'Dados Status Invest STOCKS'!A103:AD718,28)),0)</f>
        <v>3.08</v>
      </c>
      <c r="N117" s="52">
        <f>IFERROR(IF(Ações!$B117="","",VLOOKUP(Table_1[[#This Row],[AÇÕES]],'Dados Status Invest STOCKS'!A103:AD718,27)),0)</f>
        <v>23.95</v>
      </c>
      <c r="O117" s="52">
        <f>IFERROR(IF(Ações!$L117="","",Ações!$K117*Ações!$L117),0)</f>
        <v>1.3980619999999999</v>
      </c>
      <c r="P117" s="53">
        <f t="shared" si="1"/>
        <v>0.06</v>
      </c>
      <c r="Q117" s="53">
        <f>IFERROR(Ações!$O117/Ações!$M117,0)</f>
        <v>0.45391623376623375</v>
      </c>
      <c r="R117" s="53">
        <f>IFERROR(IF(Ações!$B117="","",VLOOKUP(Table_1[[#This Row],[AÇÕES]],'Dados Status Invest STOCKS'!A103:AD718,18)/100),0)</f>
        <v>0.1285</v>
      </c>
      <c r="S117" s="51">
        <f>IFERROR(IF(Ações!$B117="","",VLOOKUP(Table_1[[#This Row],[AÇÕES]],'Dados Status Invest STOCKS'!A103:AD718,25)/100),0)</f>
        <v>0.83510000000000006</v>
      </c>
      <c r="T117" s="51">
        <f>(1-Ações!$Q117)*Ações!$R117</f>
        <v>7.0171763961038969E-2</v>
      </c>
      <c r="U117" s="54">
        <f>IF(Ações!$S117=0,Ações!$T117,IF(Ações!$T117=0,Ações!$S117,AVERAGE(Ações!$S117,Ações!$T117)))</f>
        <v>0.45263588198051952</v>
      </c>
    </row>
    <row r="118" spans="2:21" ht="15.75" customHeight="1" x14ac:dyDescent="0.2">
      <c r="B118" s="44" t="str">
        <f>IFERROR('Dados Status Invest STOCKS'!A105,"-")</f>
        <v>AEMD</v>
      </c>
      <c r="C118" s="45">
        <f>IFERROR((Ações!$D118-Ações!$K118)/Ações!$D118,0)</f>
        <v>0</v>
      </c>
      <c r="D118" s="46">
        <f>(Ações!$O118)/0.06</f>
        <v>0</v>
      </c>
      <c r="E118" s="47">
        <f>IFERROR((Ações!$F118-Ações!$K118)/Ações!$F118,0)</f>
        <v>0</v>
      </c>
      <c r="F118" s="46" t="str">
        <f>IF(OR(Ações!$N118&lt;0,Ações!$M118&lt;0),"",(22.5*Ações!$M118*Ações!$N118)^0.5)</f>
        <v/>
      </c>
      <c r="G118" s="47">
        <f>IFERROR((Ações!$H118-Ações!$K118)/Ações!$H118,0)</f>
        <v>0</v>
      </c>
      <c r="H118" s="48">
        <f>IFERROR(Ações!$I118/(Ações!$P118-Table_1[[#This Row],[CAGR LUCRO 5A]]),0)</f>
        <v>0</v>
      </c>
      <c r="I118" s="48">
        <f>IF(Ações!$S118&lt;0,"",Ações!$O118*(1+Ações!$S118))</f>
        <v>0</v>
      </c>
      <c r="J118" s="49">
        <f>IFERROR(IF(Ações!$B118="","",(VLOOKUP(Table_1[[#This Row],[AÇÕES]],'Dados Status Invest STOCKS'!A104:AD719,4)/Table_1[[#This Row],[LPA]]))/100,0)</f>
        <v>5.052631578947369E-2</v>
      </c>
      <c r="K118" s="50">
        <f>IFERROR(IF(Ações!$B118="","",VLOOKUP(Table_1[[#This Row],[AÇÕES]],'Dados Status Invest STOCKS'!A104:AD719,2)),0)</f>
        <v>1.65</v>
      </c>
      <c r="L118" s="51">
        <f>IFERROR(IF(Ações!$B118="","",VLOOKUP(Table_1[[#This Row],[AÇÕES]],'Dados Status Invest STOCKS'!A104:AD719,3)/100),0)</f>
        <v>0</v>
      </c>
      <c r="M118" s="52">
        <f>IFERROR(IF(Ações!$B118="","",VLOOKUP(Table_1[[#This Row],[AÇÕES]],'Dados Status Invest STOCKS'!A104:AD719,28)),0)</f>
        <v>-0.56999999999999995</v>
      </c>
      <c r="N118" s="52">
        <f>IFERROR(IF(Ações!$B118="","",VLOOKUP(Table_1[[#This Row],[AÇÕES]],'Dados Status Invest STOCKS'!A104:AD719,27)),0)</f>
        <v>1.5</v>
      </c>
      <c r="O118" s="52">
        <f>IFERROR(IF(Ações!$L118="","",Ações!$K118*Ações!$L118),0)</f>
        <v>0</v>
      </c>
      <c r="P118" s="53">
        <f t="shared" si="1"/>
        <v>0.06</v>
      </c>
      <c r="Q118" s="53">
        <f>IFERROR(Ações!$O118/Ações!$M118,0)</f>
        <v>0</v>
      </c>
      <c r="R118" s="53">
        <f>IFERROR(IF(Ações!$B118="","",VLOOKUP(Table_1[[#This Row],[AÇÕES]],'Dados Status Invest STOCKS'!A104:AD719,18)/100),0)</f>
        <v>-0.38240000000000002</v>
      </c>
      <c r="S118" s="51">
        <f>IFERROR(IF(Ações!$B118="","",VLOOKUP(Table_1[[#This Row],[AÇÕES]],'Dados Status Invest STOCKS'!A104:AD719,25)/100),0)</f>
        <v>0</v>
      </c>
      <c r="T118" s="51">
        <f>(1-Ações!$Q118)*Ações!$R118</f>
        <v>-0.38240000000000002</v>
      </c>
      <c r="U118" s="54">
        <f>IF(Ações!$S118=0,Ações!$T118,IF(Ações!$T118=0,Ações!$S118,AVERAGE(Ações!$S118,Ações!$T118)))</f>
        <v>-0.38240000000000002</v>
      </c>
    </row>
    <row r="119" spans="2:21" ht="15.75" customHeight="1" x14ac:dyDescent="0.2">
      <c r="B119" s="44" t="str">
        <f>IFERROR('Dados Status Invest STOCKS'!A106,"-")</f>
        <v>AENZ</v>
      </c>
      <c r="C119" s="45">
        <f>IFERROR((Ações!$D119-Ações!$K119)/Ações!$D119,0)</f>
        <v>0</v>
      </c>
      <c r="D119" s="46">
        <f>(Ações!$O119)/0.06</f>
        <v>0</v>
      </c>
      <c r="E119" s="47">
        <f>IFERROR((Ações!$F119-Ações!$K119)/Ações!$F119,0)</f>
        <v>0</v>
      </c>
      <c r="F119" s="46" t="str">
        <f>IF(OR(Ações!$N119&lt;0,Ações!$M119&lt;0),"",(22.5*Ações!$M119*Ações!$N119)^0.5)</f>
        <v/>
      </c>
      <c r="G119" s="47">
        <f>IFERROR((Ações!$H119-Ações!$K119)/Ações!$H119,0)</f>
        <v>0</v>
      </c>
      <c r="H119" s="48">
        <f>IFERROR(Ações!$I119/(Ações!$P119-Table_1[[#This Row],[CAGR LUCRO 5A]]),0)</f>
        <v>0</v>
      </c>
      <c r="I119" s="48">
        <f>IF(Ações!$S119&lt;0,"",Ações!$O119*(1+Ações!$S119))</f>
        <v>0</v>
      </c>
      <c r="J119" s="49">
        <f>IFERROR(IF(Ações!$B119="","",(VLOOKUP(Table_1[[#This Row],[AÇÕES]],'Dados Status Invest STOCKS'!A105:AD720,4)/Table_1[[#This Row],[LPA]]))/100,0)</f>
        <v>1.0515384615384615</v>
      </c>
      <c r="K119" s="50">
        <f>IFERROR(IF(Ações!$B119="","",VLOOKUP(Table_1[[#This Row],[AÇÕES]],'Dados Status Invest STOCKS'!A105:AD720,2)),0)</f>
        <v>1.83</v>
      </c>
      <c r="L119" s="51">
        <f>IFERROR(IF(Ações!$B119="","",VLOOKUP(Table_1[[#This Row],[AÇÕES]],'Dados Status Invest STOCKS'!A105:AD720,3)/100),0)</f>
        <v>0</v>
      </c>
      <c r="M119" s="52">
        <f>IFERROR(IF(Ações!$B119="","",VLOOKUP(Table_1[[#This Row],[AÇÕES]],'Dados Status Invest STOCKS'!A105:AD720,28)),0)</f>
        <v>-0.13</v>
      </c>
      <c r="N119" s="52">
        <f>IFERROR(IF(Ações!$B119="","",VLOOKUP(Table_1[[#This Row],[AÇÕES]],'Dados Status Invest STOCKS'!A105:AD720,27)),0)</f>
        <v>2.44</v>
      </c>
      <c r="O119" s="52">
        <f>IFERROR(IF(Ações!$L119="","",Ações!$K119*Ações!$L119),0)</f>
        <v>0</v>
      </c>
      <c r="P119" s="53">
        <f t="shared" si="1"/>
        <v>0.06</v>
      </c>
      <c r="Q119" s="53">
        <f>IFERROR(Ações!$O119/Ações!$M119,0)</f>
        <v>0</v>
      </c>
      <c r="R119" s="53">
        <f>IFERROR(IF(Ações!$B119="","",VLOOKUP(Table_1[[#This Row],[AÇÕES]],'Dados Status Invest STOCKS'!A105:AD720,18)/100),0)</f>
        <v>-5.4800000000000001E-2</v>
      </c>
      <c r="S119" s="51">
        <f>IFERROR(IF(Ações!$B119="","",VLOOKUP(Table_1[[#This Row],[AÇÕES]],'Dados Status Invest STOCKS'!A105:AD720,25)/100),0)</f>
        <v>0</v>
      </c>
      <c r="T119" s="51">
        <f>(1-Ações!$Q119)*Ações!$R119</f>
        <v>-5.4800000000000001E-2</v>
      </c>
      <c r="U119" s="54">
        <f>IF(Ações!$S119=0,Ações!$T119,IF(Ações!$T119=0,Ações!$S119,AVERAGE(Ações!$S119,Ações!$T119)))</f>
        <v>-5.4800000000000001E-2</v>
      </c>
    </row>
    <row r="120" spans="2:21" ht="15.75" customHeight="1" x14ac:dyDescent="0.2">
      <c r="B120" s="44" t="str">
        <f>IFERROR('Dados Status Invest STOCKS'!A107,"-")</f>
        <v>AEO</v>
      </c>
      <c r="C120" s="45">
        <f>IFERROR((Ações!$D120-Ações!$K120)/Ações!$D120,0)</f>
        <v>-0.70454545454545459</v>
      </c>
      <c r="D120" s="46">
        <f>(Ações!$O120)/0.06</f>
        <v>13.598933333333333</v>
      </c>
      <c r="E120" s="47">
        <f>IFERROR((Ações!$F120-Ações!$K120)/Ações!$F120,0)</f>
        <v>-0.14238072643495636</v>
      </c>
      <c r="F120" s="46">
        <f>IF(OR(Ações!$N120&lt;0,Ações!$M120&lt;0),"",(22.5*Ações!$M120*Ações!$N120)^0.5)</f>
        <v>20.290958577652262</v>
      </c>
      <c r="G120" s="47">
        <f>IFERROR((Ações!$H120-Ações!$K120)/Ações!$H120,0)</f>
        <v>-0.70454545454545459</v>
      </c>
      <c r="H120" s="48">
        <f>IFERROR(Ações!$I120/(Ações!$P120-Table_1[[#This Row],[CAGR LUCRO 5A]]),0)</f>
        <v>13.598933333333333</v>
      </c>
      <c r="I120" s="48">
        <f>IF(Ações!$S120&lt;0,"",Ações!$O120*(1+Ações!$S120))</f>
        <v>0.81593599999999999</v>
      </c>
      <c r="J120" s="49">
        <f>IFERROR(IF(Ações!$B120="","",(VLOOKUP(Table_1[[#This Row],[AÇÕES]],'Dados Status Invest STOCKS'!A106:AD721,4)/Table_1[[#This Row],[LPA]]))/100,0)</f>
        <v>4.7466063348416292E-2</v>
      </c>
      <c r="K120" s="50">
        <f>IFERROR(IF(Ações!$B120="","",VLOOKUP(Table_1[[#This Row],[AÇÕES]],'Dados Status Invest STOCKS'!A106:AD721,2)),0)</f>
        <v>23.18</v>
      </c>
      <c r="L120" s="51">
        <f>IFERROR(IF(Ações!$B120="","",VLOOKUP(Table_1[[#This Row],[AÇÕES]],'Dados Status Invest STOCKS'!A106:AD721,3)/100),0)</f>
        <v>3.5200000000000002E-2</v>
      </c>
      <c r="M120" s="52">
        <f>IFERROR(IF(Ações!$B120="","",VLOOKUP(Table_1[[#This Row],[AÇÕES]],'Dados Status Invest STOCKS'!A106:AD721,28)),0)</f>
        <v>2.21</v>
      </c>
      <c r="N120" s="52">
        <f>IFERROR(IF(Ações!$B120="","",VLOOKUP(Table_1[[#This Row],[AÇÕES]],'Dados Status Invest STOCKS'!A106:AD721,27)),0)</f>
        <v>8.2799999999999994</v>
      </c>
      <c r="O120" s="52">
        <f>IFERROR(IF(Ações!$L120="","",Ações!$K120*Ações!$L120),0)</f>
        <v>0.81593599999999999</v>
      </c>
      <c r="P120" s="53">
        <f t="shared" si="1"/>
        <v>0.06</v>
      </c>
      <c r="Q120" s="53">
        <f>IFERROR(Ações!$O120/Ações!$M120,0)</f>
        <v>0.36920180995475116</v>
      </c>
      <c r="R120" s="53">
        <f>IFERROR(IF(Ações!$B120="","",VLOOKUP(Table_1[[#This Row],[AÇÕES]],'Dados Status Invest STOCKS'!A106:AD721,18)/100),0)</f>
        <v>0.26690000000000003</v>
      </c>
      <c r="S120" s="51">
        <f>IFERROR(IF(Ações!$B120="","",VLOOKUP(Table_1[[#This Row],[AÇÕES]],'Dados Status Invest STOCKS'!A106:AD721,25)/100),0)</f>
        <v>0</v>
      </c>
      <c r="T120" s="51">
        <f>(1-Ações!$Q120)*Ações!$R120</f>
        <v>0.16836003692307694</v>
      </c>
      <c r="U120" s="54">
        <f>IF(Ações!$S120=0,Ações!$T120,IF(Ações!$T120=0,Ações!$S120,AVERAGE(Ações!$S120,Ações!$T120)))</f>
        <v>0.16836003692307694</v>
      </c>
    </row>
    <row r="121" spans="2:21" ht="15.75" customHeight="1" x14ac:dyDescent="0.2">
      <c r="B121" s="44" t="str">
        <f>IFERROR('Dados Status Invest STOCKS'!A108,"-")</f>
        <v>AEP</v>
      </c>
      <c r="C121" s="45">
        <f>IFERROR((Ações!$D121-Ações!$K121)/Ações!$D121,0)</f>
        <v>-0.78041543026706228</v>
      </c>
      <c r="D121" s="46">
        <f>(Ações!$O121)/0.06</f>
        <v>50.055733333333336</v>
      </c>
      <c r="E121" s="47">
        <f>IFERROR((Ações!$F121-Ações!$K121)/Ações!$F121,0)</f>
        <v>-0.2800793036765587</v>
      </c>
      <c r="F121" s="46">
        <f>IF(OR(Ações!$N121&lt;0,Ações!$M121&lt;0),"",(22.5*Ações!$M121*Ações!$N121)^0.5)</f>
        <v>69.620686580929373</v>
      </c>
      <c r="G121" s="47">
        <f>IFERROR((Ações!$H121-Ações!$K121)/Ações!$H121,0)</f>
        <v>-0.33085102804585725</v>
      </c>
      <c r="H121" s="48">
        <f>IFERROR(Ações!$I121/(Ações!$P121-Table_1[[#This Row],[CAGR LUCRO 5A]]),0)</f>
        <v>66.964670065934072</v>
      </c>
      <c r="I121" s="48">
        <f>IF(Ações!$S121&lt;0,"",Ações!$O121*(1+Ações!$S121))</f>
        <v>3.0468924880000001</v>
      </c>
      <c r="J121" s="49">
        <f>IFERROR(IF(Ações!$B121="","",(VLOOKUP(Table_1[[#This Row],[AÇÕES]],'Dados Status Invest STOCKS'!A107:AD722,4)/Table_1[[#This Row],[LPA]]))/100,0)</f>
        <v>3.8645833333333338E-2</v>
      </c>
      <c r="K121" s="50">
        <f>IFERROR(IF(Ações!$B121="","",VLOOKUP(Table_1[[#This Row],[AÇÕES]],'Dados Status Invest STOCKS'!A107:AD722,2)),0)</f>
        <v>89.12</v>
      </c>
      <c r="L121" s="51">
        <f>IFERROR(IF(Ações!$B121="","",VLOOKUP(Table_1[[#This Row],[AÇÕES]],'Dados Status Invest STOCKS'!A107:AD722,3)/100),0)</f>
        <v>3.3700000000000001E-2</v>
      </c>
      <c r="M121" s="52">
        <f>IFERROR(IF(Ações!$B121="","",VLOOKUP(Table_1[[#This Row],[AÇÕES]],'Dados Status Invest STOCKS'!A107:AD722,28)),0)</f>
        <v>4.8</v>
      </c>
      <c r="N121" s="52">
        <f>IFERROR(IF(Ações!$B121="","",VLOOKUP(Table_1[[#This Row],[AÇÕES]],'Dados Status Invest STOCKS'!A107:AD722,27)),0)</f>
        <v>44.88</v>
      </c>
      <c r="O121" s="52">
        <f>IFERROR(IF(Ações!$L121="","",Ações!$K121*Ações!$L121),0)</f>
        <v>3.0033440000000002</v>
      </c>
      <c r="P121" s="53">
        <f t="shared" si="1"/>
        <v>0.06</v>
      </c>
      <c r="Q121" s="53">
        <f>IFERROR(Ações!$O121/Ações!$M121,0)</f>
        <v>0.62569666666666679</v>
      </c>
      <c r="R121" s="53">
        <f>IFERROR(IF(Ações!$B121="","",VLOOKUP(Table_1[[#This Row],[AÇÕES]],'Dados Status Invest STOCKS'!A107:AD722,18)/100),0)</f>
        <v>0.107</v>
      </c>
      <c r="S121" s="51">
        <f>IFERROR(IF(Ações!$B121="","",VLOOKUP(Table_1[[#This Row],[AÇÕES]],'Dados Status Invest STOCKS'!A107:AD722,25)/100),0)</f>
        <v>1.4499999999999999E-2</v>
      </c>
      <c r="T121" s="51">
        <f>(1-Ações!$Q121)*Ações!$R121</f>
        <v>4.0050456666666651E-2</v>
      </c>
      <c r="U121" s="54">
        <f>IF(Ações!$S121=0,Ações!$T121,IF(Ações!$T121=0,Ações!$S121,AVERAGE(Ações!$S121,Ações!$T121)))</f>
        <v>2.7275228333333325E-2</v>
      </c>
    </row>
    <row r="122" spans="2:21" ht="15.75" customHeight="1" x14ac:dyDescent="0.2">
      <c r="B122" s="44" t="str">
        <f>IFERROR('Dados Status Invest STOCKS'!A109,"-")</f>
        <v>AEPPL</v>
      </c>
      <c r="C122" s="45">
        <f>IFERROR((Ações!$D122-Ações!$K122)/Ações!$D122,0)</f>
        <v>1.4778325123152714E-2</v>
      </c>
      <c r="D122" s="46">
        <f>(Ações!$O122)/0.06</f>
        <v>51.054499999999997</v>
      </c>
      <c r="E122" s="47">
        <f>IFERROR((Ações!$F122-Ações!$K122)/Ações!$F122,0)</f>
        <v>0.2775135887014038</v>
      </c>
      <c r="F122" s="46">
        <f>IF(OR(Ações!$N122&lt;0,Ações!$M122&lt;0),"",(22.5*Ações!$M122*Ações!$N122)^0.5)</f>
        <v>69.620686580929373</v>
      </c>
      <c r="G122" s="47">
        <f>IFERROR((Ações!$H122-Ações!$K122)/Ações!$H122,0)</f>
        <v>0.2635520583719968</v>
      </c>
      <c r="H122" s="48">
        <f>IFERROR(Ações!$I122/(Ações!$P122-Table_1[[#This Row],[CAGR LUCRO 5A]]),0)</f>
        <v>68.3008223076923</v>
      </c>
      <c r="I122" s="48">
        <f>IF(Ações!$S122&lt;0,"",Ações!$O122*(1+Ações!$S122))</f>
        <v>3.1076874149999996</v>
      </c>
      <c r="J122" s="49">
        <f>IFERROR(IF(Ações!$B122="","",(VLOOKUP(Table_1[[#This Row],[AÇÕES]],'Dados Status Invest STOCKS'!A108:AD723,4)/Table_1[[#This Row],[LPA]]))/100,0)</f>
        <v>2.1812500000000002E-2</v>
      </c>
      <c r="K122" s="50">
        <f>IFERROR(IF(Ações!$B122="","",VLOOKUP(Table_1[[#This Row],[AÇÕES]],'Dados Status Invest STOCKS'!A108:AD723,2)),0)</f>
        <v>50.3</v>
      </c>
      <c r="L122" s="51">
        <f>IFERROR(IF(Ações!$B122="","",VLOOKUP(Table_1[[#This Row],[AÇÕES]],'Dados Status Invest STOCKS'!A108:AD723,3)/100),0)</f>
        <v>6.0899999999999996E-2</v>
      </c>
      <c r="M122" s="52">
        <f>IFERROR(IF(Ações!$B122="","",VLOOKUP(Table_1[[#This Row],[AÇÕES]],'Dados Status Invest STOCKS'!A108:AD723,28)),0)</f>
        <v>4.8</v>
      </c>
      <c r="N122" s="52">
        <f>IFERROR(IF(Ações!$B122="","",VLOOKUP(Table_1[[#This Row],[AÇÕES]],'Dados Status Invest STOCKS'!A108:AD723,27)),0)</f>
        <v>44.88</v>
      </c>
      <c r="O122" s="52">
        <f>IFERROR(IF(Ações!$L122="","",Ações!$K122*Ações!$L122),0)</f>
        <v>3.0632699999999997</v>
      </c>
      <c r="P122" s="53">
        <f t="shared" si="1"/>
        <v>0.06</v>
      </c>
      <c r="Q122" s="53">
        <f>IFERROR(Ações!$O122/Ações!$M122,0)</f>
        <v>0.63818124999999992</v>
      </c>
      <c r="R122" s="53">
        <f>IFERROR(IF(Ações!$B122="","",VLOOKUP(Table_1[[#This Row],[AÇÕES]],'Dados Status Invest STOCKS'!A108:AD723,18)/100),0)</f>
        <v>0.107</v>
      </c>
      <c r="S122" s="51">
        <f>IFERROR(IF(Ações!$B122="","",VLOOKUP(Table_1[[#This Row],[AÇÕES]],'Dados Status Invest STOCKS'!A108:AD723,25)/100),0)</f>
        <v>1.4499999999999999E-2</v>
      </c>
      <c r="T122" s="51">
        <f>(1-Ações!$Q122)*Ações!$R122</f>
        <v>3.8714606250000005E-2</v>
      </c>
      <c r="U122" s="54">
        <f>IF(Ações!$S122=0,Ações!$T122,IF(Ações!$T122=0,Ações!$S122,AVERAGE(Ações!$S122,Ações!$T122)))</f>
        <v>2.6607303125000002E-2</v>
      </c>
    </row>
    <row r="123" spans="2:21" ht="15.75" customHeight="1" x14ac:dyDescent="0.2">
      <c r="B123" s="44" t="str">
        <f>IFERROR('Dados Status Invest STOCKS'!A110,"-")</f>
        <v>AEPPZ</v>
      </c>
      <c r="C123" s="45">
        <f>IFERROR((Ações!$D123-Ações!$K123)/Ações!$D123,0)</f>
        <v>-2.3890784982935002E-2</v>
      </c>
      <c r="D123" s="46">
        <f>(Ações!$O123)/0.06</f>
        <v>51.030833333333341</v>
      </c>
      <c r="E123" s="47">
        <f>IFERROR((Ações!$F123-Ações!$K123)/Ações!$F123,0)</f>
        <v>0.24950467216000688</v>
      </c>
      <c r="F123" s="46">
        <f>IF(OR(Ações!$N123&lt;0,Ações!$M123&lt;0),"",(22.5*Ações!$M123*Ações!$N123)^0.5)</f>
        <v>69.620686580929373</v>
      </c>
      <c r="G123" s="47">
        <f>IFERROR((Ações!$H123-Ações!$K123)/Ações!$H123,0)</f>
        <v>0.23464710503164854</v>
      </c>
      <c r="H123" s="48">
        <f>IFERROR(Ações!$I123/(Ações!$P123-Table_1[[#This Row],[CAGR LUCRO 5A]]),0)</f>
        <v>68.269160989010985</v>
      </c>
      <c r="I123" s="48">
        <f>IF(Ações!$S123&lt;0,"",Ações!$O123*(1+Ações!$S123))</f>
        <v>3.1062468249999999</v>
      </c>
      <c r="J123" s="49">
        <f>IFERROR(IF(Ações!$B123="","",(VLOOKUP(Table_1[[#This Row],[AÇÕES]],'Dados Status Invest STOCKS'!A109:AD724,4)/Table_1[[#This Row],[LPA]]))/100,0)</f>
        <v>2.2666666666666672E-2</v>
      </c>
      <c r="K123" s="50">
        <f>IFERROR(IF(Ações!$B123="","",VLOOKUP(Table_1[[#This Row],[AÇÕES]],'Dados Status Invest STOCKS'!A109:AD724,2)),0)</f>
        <v>52.25</v>
      </c>
      <c r="L123" s="51">
        <f>IFERROR(IF(Ações!$B123="","",VLOOKUP(Table_1[[#This Row],[AÇÕES]],'Dados Status Invest STOCKS'!A109:AD724,3)/100),0)</f>
        <v>5.8600000000000006E-2</v>
      </c>
      <c r="M123" s="52">
        <f>IFERROR(IF(Ações!$B123="","",VLOOKUP(Table_1[[#This Row],[AÇÕES]],'Dados Status Invest STOCKS'!A109:AD724,28)),0)</f>
        <v>4.8</v>
      </c>
      <c r="N123" s="52">
        <f>IFERROR(IF(Ações!$B123="","",VLOOKUP(Table_1[[#This Row],[AÇÕES]],'Dados Status Invest STOCKS'!A109:AD724,27)),0)</f>
        <v>44.88</v>
      </c>
      <c r="O123" s="52">
        <f>IFERROR(IF(Ações!$L123="","",Ações!$K123*Ações!$L123),0)</f>
        <v>3.0618500000000002</v>
      </c>
      <c r="P123" s="53">
        <f t="shared" si="1"/>
        <v>0.06</v>
      </c>
      <c r="Q123" s="53">
        <f>IFERROR(Ações!$O123/Ações!$M123,0)</f>
        <v>0.63788541666666676</v>
      </c>
      <c r="R123" s="53">
        <f>IFERROR(IF(Ações!$B123="","",VLOOKUP(Table_1[[#This Row],[AÇÕES]],'Dados Status Invest STOCKS'!A109:AD724,18)/100),0)</f>
        <v>0.107</v>
      </c>
      <c r="S123" s="51">
        <f>IFERROR(IF(Ações!$B123="","",VLOOKUP(Table_1[[#This Row],[AÇÕES]],'Dados Status Invest STOCKS'!A109:AD724,25)/100),0)</f>
        <v>1.4499999999999999E-2</v>
      </c>
      <c r="T123" s="51">
        <f>(1-Ações!$Q123)*Ações!$R123</f>
        <v>3.8746260416666657E-2</v>
      </c>
      <c r="U123" s="54">
        <f>IF(Ações!$S123=0,Ações!$T123,IF(Ações!$T123=0,Ações!$S123,AVERAGE(Ações!$S123,Ações!$T123)))</f>
        <v>2.6623130208333328E-2</v>
      </c>
    </row>
    <row r="124" spans="2:21" ht="15.75" customHeight="1" x14ac:dyDescent="0.2">
      <c r="B124" s="44" t="str">
        <f>IFERROR('Dados Status Invest STOCKS'!A111,"-")</f>
        <v>AER</v>
      </c>
      <c r="C124" s="45">
        <f>IFERROR((Ações!$D124-Ações!$K124)/Ações!$D124,0)</f>
        <v>0</v>
      </c>
      <c r="D124" s="46">
        <f>(Ações!$O124)/0.06</f>
        <v>0</v>
      </c>
      <c r="E124" s="47">
        <f>IFERROR((Ações!$F124-Ações!$K124)/Ações!$F124,0)</f>
        <v>0</v>
      </c>
      <c r="F124" s="46" t="str">
        <f>IF(OR(Ações!$N124&lt;0,Ações!$M124&lt;0),"",(22.5*Ações!$M124*Ações!$N124)^0.5)</f>
        <v/>
      </c>
      <c r="G124" s="47">
        <f>IFERROR((Ações!$H124-Ações!$K124)/Ações!$H124,0)</f>
        <v>0</v>
      </c>
      <c r="H124" s="48">
        <f>IFERROR(Ações!$I124/(Ações!$P124-Table_1[[#This Row],[CAGR LUCRO 5A]]),0)</f>
        <v>0</v>
      </c>
      <c r="I124" s="48">
        <f>IF(Ações!$S124&lt;0,"",Ações!$O124*(1+Ações!$S124))</f>
        <v>0</v>
      </c>
      <c r="J124" s="49">
        <f>IFERROR(IF(Ações!$B124="","",(VLOOKUP(Table_1[[#This Row],[AÇÕES]],'Dados Status Invest STOCKS'!A110:AD725,4)/Table_1[[#This Row],[LPA]]))/100,0)</f>
        <v>0.31914285714285717</v>
      </c>
      <c r="K124" s="50">
        <f>IFERROR(IF(Ações!$B124="","",VLOOKUP(Table_1[[#This Row],[AÇÕES]],'Dados Status Invest STOCKS'!A110:AD725,2)),0)</f>
        <v>62.7</v>
      </c>
      <c r="L124" s="51">
        <f>IFERROR(IF(Ações!$B124="","",VLOOKUP(Table_1[[#This Row],[AÇÕES]],'Dados Status Invest STOCKS'!A110:AD725,3)/100),0)</f>
        <v>0</v>
      </c>
      <c r="M124" s="52">
        <f>IFERROR(IF(Ações!$B124="","",VLOOKUP(Table_1[[#This Row],[AÇÕES]],'Dados Status Invest STOCKS'!A110:AD725,28)),0)</f>
        <v>-1.4</v>
      </c>
      <c r="N124" s="52">
        <f>IFERROR(IF(Ações!$B124="","",VLOOKUP(Table_1[[#This Row],[AÇÕES]],'Dados Status Invest STOCKS'!A110:AD725,27)),0)</f>
        <v>38.6</v>
      </c>
      <c r="O124" s="52">
        <f>IFERROR(IF(Ações!$L124="","",Ações!$K124*Ações!$L124),0)</f>
        <v>0</v>
      </c>
      <c r="P124" s="53">
        <f t="shared" si="1"/>
        <v>0.06</v>
      </c>
      <c r="Q124" s="53">
        <f>IFERROR(Ações!$O124/Ações!$M124,0)</f>
        <v>0</v>
      </c>
      <c r="R124" s="53">
        <f>IFERROR(IF(Ações!$B124="","",VLOOKUP(Table_1[[#This Row],[AÇÕES]],'Dados Status Invest STOCKS'!A110:AD725,18)/100),0)</f>
        <v>-3.6400000000000002E-2</v>
      </c>
      <c r="S124" s="51">
        <f>IFERROR(IF(Ações!$B124="","",VLOOKUP(Table_1[[#This Row],[AÇÕES]],'Dados Status Invest STOCKS'!A110:AD725,25)/100),0)</f>
        <v>0</v>
      </c>
      <c r="T124" s="51">
        <f>(1-Ações!$Q124)*Ações!$R124</f>
        <v>-3.6400000000000002E-2</v>
      </c>
      <c r="U124" s="54">
        <f>IF(Ações!$S124=0,Ações!$T124,IF(Ações!$T124=0,Ações!$S124,AVERAGE(Ações!$S124,Ações!$T124)))</f>
        <v>-3.6400000000000002E-2</v>
      </c>
    </row>
    <row r="125" spans="2:21" ht="15.75" customHeight="1" x14ac:dyDescent="0.2">
      <c r="B125" s="44" t="str">
        <f>IFERROR('Dados Status Invest STOCKS'!A112,"-")</f>
        <v>AERI</v>
      </c>
      <c r="C125" s="45">
        <f>IFERROR((Ações!$D125-Ações!$K125)/Ações!$D125,0)</f>
        <v>0</v>
      </c>
      <c r="D125" s="46">
        <f>(Ações!$O125)/0.06</f>
        <v>0</v>
      </c>
      <c r="E125" s="47">
        <f>IFERROR((Ações!$F125-Ações!$K125)/Ações!$F125,0)</f>
        <v>0</v>
      </c>
      <c r="F125" s="46" t="str">
        <f>IF(OR(Ações!$N125&lt;0,Ações!$M125&lt;0),"",(22.5*Ações!$M125*Ações!$N125)^0.5)</f>
        <v/>
      </c>
      <c r="G125" s="47">
        <f>IFERROR((Ações!$H125-Ações!$K125)/Ações!$H125,0)</f>
        <v>0</v>
      </c>
      <c r="H125" s="48">
        <f>IFERROR(Ações!$I125/(Ações!$P125-Table_1[[#This Row],[CAGR LUCRO 5A]]),0)</f>
        <v>0</v>
      </c>
      <c r="I125" s="48">
        <f>IF(Ações!$S125&lt;0,"",Ações!$O125*(1+Ações!$S125))</f>
        <v>0</v>
      </c>
      <c r="J125" s="49">
        <f>IFERROR(IF(Ações!$B125="","",(VLOOKUP(Table_1[[#This Row],[AÇÕES]],'Dados Status Invest STOCKS'!A111:AD726,4)/Table_1[[#This Row],[LPA]]))/100,0)</f>
        <v>5.4545454545454541E-3</v>
      </c>
      <c r="K125" s="50">
        <f>IFERROR(IF(Ações!$B125="","",VLOOKUP(Table_1[[#This Row],[AÇÕES]],'Dados Status Invest STOCKS'!A111:AD726,2)),0)</f>
        <v>6.74</v>
      </c>
      <c r="L125" s="51">
        <f>IFERROR(IF(Ações!$B125="","",VLOOKUP(Table_1[[#This Row],[AÇÕES]],'Dados Status Invest STOCKS'!A111:AD726,3)/100),0)</f>
        <v>0</v>
      </c>
      <c r="M125" s="52">
        <f>IFERROR(IF(Ações!$B125="","",VLOOKUP(Table_1[[#This Row],[AÇÕES]],'Dados Status Invest STOCKS'!A111:AD726,28)),0)</f>
        <v>-3.52</v>
      </c>
      <c r="N125" s="52">
        <f>IFERROR(IF(Ações!$B125="","",VLOOKUP(Table_1[[#This Row],[AÇÕES]],'Dados Status Invest STOCKS'!A111:AD726,27)),0)</f>
        <v>-1.54</v>
      </c>
      <c r="O125" s="52">
        <f>IFERROR(IF(Ações!$L125="","",Ações!$K125*Ações!$L125),0)</f>
        <v>0</v>
      </c>
      <c r="P125" s="53">
        <f t="shared" si="1"/>
        <v>0.06</v>
      </c>
      <c r="Q125" s="53">
        <f>IFERROR(Ações!$O125/Ações!$M125,0)</f>
        <v>0</v>
      </c>
      <c r="R125" s="53">
        <f>IFERROR(IF(Ações!$B125="","",VLOOKUP(Table_1[[#This Row],[AÇÕES]],'Dados Status Invest STOCKS'!A111:AD726,18)/100),0)</f>
        <v>-2.2843999999999998</v>
      </c>
      <c r="S125" s="51">
        <f>IFERROR(IF(Ações!$B125="","",VLOOKUP(Table_1[[#This Row],[AÇÕES]],'Dados Status Invest STOCKS'!A111:AD726,25)/100),0)</f>
        <v>0</v>
      </c>
      <c r="T125" s="51">
        <f>(1-Ações!$Q125)*Ações!$R125</f>
        <v>-2.2843999999999998</v>
      </c>
      <c r="U125" s="54">
        <f>IF(Ações!$S125=0,Ações!$T125,IF(Ações!$T125=0,Ações!$S125,AVERAGE(Ações!$S125,Ações!$T125)))</f>
        <v>-2.2843999999999998</v>
      </c>
    </row>
    <row r="126" spans="2:21" ht="15.75" customHeight="1" x14ac:dyDescent="0.2">
      <c r="B126" s="44" t="str">
        <f>IFERROR('Dados Status Invest STOCKS'!A113,"-")</f>
        <v>AES</v>
      </c>
      <c r="C126" s="45">
        <f>IFERROR((Ações!$D126-Ações!$K126)/Ações!$D126,0)</f>
        <v>-1.2556390977443608</v>
      </c>
      <c r="D126" s="46">
        <f>(Ações!$O126)/0.06</f>
        <v>10.014900000000001</v>
      </c>
      <c r="E126" s="47">
        <f>IFERROR((Ações!$F126-Ações!$K126)/Ações!$F126,0)</f>
        <v>-1.3160461603654148</v>
      </c>
      <c r="F126" s="46">
        <f>IF(OR(Ações!$N126&lt;0,Ações!$M126&lt;0),"",(22.5*Ações!$M126*Ações!$N126)^0.5)</f>
        <v>9.7536916088217591</v>
      </c>
      <c r="G126" s="47">
        <f>IFERROR((Ações!$H126-Ações!$K126)/Ações!$H126,0)</f>
        <v>0</v>
      </c>
      <c r="H126" s="48">
        <f>IFERROR(Ações!$I126/(Ações!$P126-Table_1[[#This Row],[CAGR LUCRO 5A]]),0)</f>
        <v>0</v>
      </c>
      <c r="I126" s="48" t="str">
        <f>IF(Ações!$S126&lt;0,"",Ações!$O126*(1+Ações!$S126))</f>
        <v/>
      </c>
      <c r="J126" s="49">
        <f>IFERROR(IF(Ações!$B126="","",(VLOOKUP(Table_1[[#This Row],[AÇÕES]],'Dados Status Invest STOCKS'!A112:AD727,4)/Table_1[[#This Row],[LPA]]))/100,0)</f>
        <v>0.34370370370370368</v>
      </c>
      <c r="K126" s="50">
        <f>IFERROR(IF(Ações!$B126="","",VLOOKUP(Table_1[[#This Row],[AÇÕES]],'Dados Status Invest STOCKS'!A112:AD727,2)),0)</f>
        <v>22.59</v>
      </c>
      <c r="L126" s="51">
        <f>IFERROR(IF(Ações!$B126="","",VLOOKUP(Table_1[[#This Row],[AÇÕES]],'Dados Status Invest STOCKS'!A112:AD727,3)/100),0)</f>
        <v>2.6600000000000002E-2</v>
      </c>
      <c r="M126" s="52">
        <f>IFERROR(IF(Ações!$B126="","",VLOOKUP(Table_1[[#This Row],[AÇÕES]],'Dados Status Invest STOCKS'!A112:AD727,28)),0)</f>
        <v>0.81</v>
      </c>
      <c r="N126" s="52">
        <f>IFERROR(IF(Ações!$B126="","",VLOOKUP(Table_1[[#This Row],[AÇÕES]],'Dados Status Invest STOCKS'!A112:AD727,27)),0)</f>
        <v>5.22</v>
      </c>
      <c r="O126" s="52">
        <f>IFERROR(IF(Ações!$L126="","",Ações!$K126*Ações!$L126),0)</f>
        <v>0.60089400000000004</v>
      </c>
      <c r="P126" s="53">
        <f t="shared" si="1"/>
        <v>0.06</v>
      </c>
      <c r="Q126" s="53">
        <f>IFERROR(Ações!$O126/Ações!$M126,0)</f>
        <v>0.74184444444444442</v>
      </c>
      <c r="R126" s="53">
        <f>IFERROR(IF(Ações!$B126="","",VLOOKUP(Table_1[[#This Row],[AÇÕES]],'Dados Status Invest STOCKS'!A112:AD727,18)/100),0)</f>
        <v>0.15539999999999998</v>
      </c>
      <c r="S126" s="51">
        <f>IFERROR(IF(Ações!$B126="","",VLOOKUP(Table_1[[#This Row],[AÇÕES]],'Dados Status Invest STOCKS'!A112:AD727,25)/100),0)</f>
        <v>-0.31540000000000001</v>
      </c>
      <c r="T126" s="51">
        <f>(1-Ações!$Q126)*Ações!$R126</f>
        <v>4.0117373333333331E-2</v>
      </c>
      <c r="U126" s="54">
        <f>IF(Ações!$S126=0,Ações!$T126,IF(Ações!$T126=0,Ações!$S126,AVERAGE(Ações!$S126,Ações!$T126)))</f>
        <v>-0.13764131333333335</v>
      </c>
    </row>
    <row r="127" spans="2:21" ht="15.75" customHeight="1" x14ac:dyDescent="0.2">
      <c r="B127" s="44" t="str">
        <f>IFERROR('Dados Status Invest STOCKS'!A114,"-")</f>
        <v>AESE</v>
      </c>
      <c r="C127" s="45">
        <f>IFERROR((Ações!$D127-Ações!$K127)/Ações!$D127,0)</f>
        <v>0</v>
      </c>
      <c r="D127" s="46">
        <f>(Ações!$O127)/0.06</f>
        <v>0</v>
      </c>
      <c r="E127" s="47">
        <f>IFERROR((Ações!$F127-Ações!$K127)/Ações!$F127,0)</f>
        <v>0.79463778792465023</v>
      </c>
      <c r="F127" s="46">
        <f>IF(OR(Ações!$N127&lt;0,Ações!$M127&lt;0),"",(22.5*Ações!$M127*Ações!$N127)^0.5)</f>
        <v>8.6676121279162004</v>
      </c>
      <c r="G127" s="47">
        <f>IFERROR((Ações!$H127-Ações!$K127)/Ações!$H127,0)</f>
        <v>0</v>
      </c>
      <c r="H127" s="48">
        <f>IFERROR(Ações!$I127/(Ações!$P127-Table_1[[#This Row],[CAGR LUCRO 5A]]),0)</f>
        <v>0</v>
      </c>
      <c r="I127" s="48">
        <f>IF(Ações!$S127&lt;0,"",Ações!$O127*(1+Ações!$S127))</f>
        <v>0</v>
      </c>
      <c r="J127" s="49">
        <f>IFERROR(IF(Ações!$B127="","",(VLOOKUP(Table_1[[#This Row],[AÇÕES]],'Dados Status Invest STOCKS'!A113:AD728,4)/Table_1[[#This Row],[LPA]]))/100,0)</f>
        <v>1.126984126984127E-2</v>
      </c>
      <c r="K127" s="50">
        <f>IFERROR(IF(Ações!$B127="","",VLOOKUP(Table_1[[#This Row],[AÇÕES]],'Dados Status Invest STOCKS'!A113:AD728,2)),0)</f>
        <v>1.78</v>
      </c>
      <c r="L127" s="51">
        <f>IFERROR(IF(Ações!$B127="","",VLOOKUP(Table_1[[#This Row],[AÇÕES]],'Dados Status Invest STOCKS'!A113:AD728,3)/100),0)</f>
        <v>0</v>
      </c>
      <c r="M127" s="52">
        <f>IFERROR(IF(Ações!$B127="","",VLOOKUP(Table_1[[#This Row],[AÇÕES]],'Dados Status Invest STOCKS'!A113:AD728,28)),0)</f>
        <v>1.26</v>
      </c>
      <c r="N127" s="52">
        <f>IFERROR(IF(Ações!$B127="","",VLOOKUP(Table_1[[#This Row],[AÇÕES]],'Dados Status Invest STOCKS'!A113:AD728,27)),0)</f>
        <v>2.65</v>
      </c>
      <c r="O127" s="52">
        <f>IFERROR(IF(Ações!$L127="","",Ações!$K127*Ações!$L127),0)</f>
        <v>0</v>
      </c>
      <c r="P127" s="53">
        <f t="shared" si="1"/>
        <v>0.06</v>
      </c>
      <c r="Q127" s="53">
        <f>IFERROR(Ações!$O127/Ações!$M127,0)</f>
        <v>0</v>
      </c>
      <c r="R127" s="53">
        <f>IFERROR(IF(Ações!$B127="","",VLOOKUP(Table_1[[#This Row],[AÇÕES]],'Dados Status Invest STOCKS'!A113:AD728,18)/100),0)</f>
        <v>0.47450000000000003</v>
      </c>
      <c r="S127" s="51">
        <f>IFERROR(IF(Ações!$B127="","",VLOOKUP(Table_1[[#This Row],[AÇÕES]],'Dados Status Invest STOCKS'!A113:AD728,25)/100),0)</f>
        <v>0</v>
      </c>
      <c r="T127" s="51">
        <f>(1-Ações!$Q127)*Ações!$R127</f>
        <v>0.47450000000000003</v>
      </c>
      <c r="U127" s="54">
        <f>IF(Ações!$S127=0,Ações!$T127,IF(Ações!$T127=0,Ações!$S127,AVERAGE(Ações!$S127,Ações!$T127)))</f>
        <v>0.47450000000000003</v>
      </c>
    </row>
    <row r="128" spans="2:21" ht="15.75" customHeight="1" x14ac:dyDescent="0.2">
      <c r="B128" s="44" t="str">
        <f>IFERROR('Dados Status Invest STOCKS'!A115,"-")</f>
        <v>AEY</v>
      </c>
      <c r="C128" s="45">
        <f>IFERROR((Ações!$D128-Ações!$K128)/Ações!$D128,0)</f>
        <v>0</v>
      </c>
      <c r="D128" s="46">
        <f>(Ações!$O128)/0.06</f>
        <v>0</v>
      </c>
      <c r="E128" s="47">
        <f>IFERROR((Ações!$F128-Ações!$K128)/Ações!$F128,0)</f>
        <v>0</v>
      </c>
      <c r="F128" s="46" t="str">
        <f>IF(OR(Ações!$N128&lt;0,Ações!$M128&lt;0),"",(22.5*Ações!$M128*Ações!$N128)^0.5)</f>
        <v/>
      </c>
      <c r="G128" s="47">
        <f>IFERROR((Ações!$H128-Ações!$K128)/Ações!$H128,0)</f>
        <v>0</v>
      </c>
      <c r="H128" s="48">
        <f>IFERROR(Ações!$I128/(Ações!$P128-Table_1[[#This Row],[CAGR LUCRO 5A]]),0)</f>
        <v>0</v>
      </c>
      <c r="I128" s="48">
        <f>IF(Ações!$S128&lt;0,"",Ações!$O128*(1+Ações!$S128))</f>
        <v>0</v>
      </c>
      <c r="J128" s="49">
        <f>IFERROR(IF(Ações!$B128="","",(VLOOKUP(Table_1[[#This Row],[AÇÕES]],'Dados Status Invest STOCKS'!A114:AD729,4)/Table_1[[#This Row],[LPA]]))/100,0)</f>
        <v>5.0392156862745098E-2</v>
      </c>
      <c r="K128" s="50">
        <f>IFERROR(IF(Ações!$B128="","",VLOOKUP(Table_1[[#This Row],[AÇÕES]],'Dados Status Invest STOCKS'!A114:AD729,2)),0)</f>
        <v>1.31</v>
      </c>
      <c r="L128" s="51">
        <f>IFERROR(IF(Ações!$B128="","",VLOOKUP(Table_1[[#This Row],[AÇÕES]],'Dados Status Invest STOCKS'!A114:AD729,3)/100),0)</f>
        <v>0</v>
      </c>
      <c r="M128" s="52">
        <f>IFERROR(IF(Ações!$B128="","",VLOOKUP(Table_1[[#This Row],[AÇÕES]],'Dados Status Invest STOCKS'!A114:AD729,28)),0)</f>
        <v>-0.51</v>
      </c>
      <c r="N128" s="52">
        <f>IFERROR(IF(Ações!$B128="","",VLOOKUP(Table_1[[#This Row],[AÇÕES]],'Dados Status Invest STOCKS'!A114:AD729,27)),0)</f>
        <v>0.82</v>
      </c>
      <c r="O128" s="52">
        <f>IFERROR(IF(Ações!$L128="","",Ações!$K128*Ações!$L128),0)</f>
        <v>0</v>
      </c>
      <c r="P128" s="53">
        <f t="shared" si="1"/>
        <v>0.06</v>
      </c>
      <c r="Q128" s="53">
        <f>IFERROR(Ações!$O128/Ações!$M128,0)</f>
        <v>0</v>
      </c>
      <c r="R128" s="53">
        <f>IFERROR(IF(Ações!$B128="","",VLOOKUP(Table_1[[#This Row],[AÇÕES]],'Dados Status Invest STOCKS'!A114:AD729,18)/100),0)</f>
        <v>-0.62360000000000004</v>
      </c>
      <c r="S128" s="51">
        <f>IFERROR(IF(Ações!$B128="","",VLOOKUP(Table_1[[#This Row],[AÇÕES]],'Dados Status Invest STOCKS'!A114:AD729,25)/100),0)</f>
        <v>0</v>
      </c>
      <c r="T128" s="51">
        <f>(1-Ações!$Q128)*Ações!$R128</f>
        <v>-0.62360000000000004</v>
      </c>
      <c r="U128" s="54">
        <f>IF(Ações!$S128=0,Ações!$T128,IF(Ações!$T128=0,Ações!$S128,AVERAGE(Ações!$S128,Ações!$T128)))</f>
        <v>-0.62360000000000004</v>
      </c>
    </row>
    <row r="129" spans="2:21" ht="15.75" customHeight="1" x14ac:dyDescent="0.2">
      <c r="B129" s="44" t="str">
        <f>IFERROR('Dados Status Invest STOCKS'!A116,"-")</f>
        <v>AEYE</v>
      </c>
      <c r="C129" s="45">
        <f>IFERROR((Ações!$D129-Ações!$K129)/Ações!$D129,0)</f>
        <v>0</v>
      </c>
      <c r="D129" s="46">
        <f>(Ações!$O129)/0.06</f>
        <v>0</v>
      </c>
      <c r="E129" s="47">
        <f>IFERROR((Ações!$F129-Ações!$K129)/Ações!$F129,0)</f>
        <v>0</v>
      </c>
      <c r="F129" s="46" t="str">
        <f>IF(OR(Ações!$N129&lt;0,Ações!$M129&lt;0),"",(22.5*Ações!$M129*Ações!$N129)^0.5)</f>
        <v/>
      </c>
      <c r="G129" s="47">
        <f>IFERROR((Ações!$H129-Ações!$K129)/Ações!$H129,0)</f>
        <v>0</v>
      </c>
      <c r="H129" s="48">
        <f>IFERROR(Ações!$I129/(Ações!$P129-Table_1[[#This Row],[CAGR LUCRO 5A]]),0)</f>
        <v>0</v>
      </c>
      <c r="I129" s="48">
        <f>IF(Ações!$S129&lt;0,"",Ações!$O129*(1+Ações!$S129))</f>
        <v>0</v>
      </c>
      <c r="J129" s="49">
        <f>IFERROR(IF(Ações!$B129="","",(VLOOKUP(Table_1[[#This Row],[AÇÕES]],'Dados Status Invest STOCKS'!A115:AD730,4)/Table_1[[#This Row],[LPA]]))/100,0)</f>
        <v>4.6944444444444448E-2</v>
      </c>
      <c r="K129" s="50">
        <f>IFERROR(IF(Ações!$B129="","",VLOOKUP(Table_1[[#This Row],[AÇÕES]],'Dados Status Invest STOCKS'!A115:AD730,2)),0)</f>
        <v>5.45</v>
      </c>
      <c r="L129" s="51">
        <f>IFERROR(IF(Ações!$B129="","",VLOOKUP(Table_1[[#This Row],[AÇÕES]],'Dados Status Invest STOCKS'!A115:AD730,3)/100),0)</f>
        <v>0</v>
      </c>
      <c r="M129" s="52">
        <f>IFERROR(IF(Ações!$B129="","",VLOOKUP(Table_1[[#This Row],[AÇÕES]],'Dados Status Invest STOCKS'!A115:AD730,28)),0)</f>
        <v>-1.08</v>
      </c>
      <c r="N129" s="52">
        <f>IFERROR(IF(Ações!$B129="","",VLOOKUP(Table_1[[#This Row],[AÇÕES]],'Dados Status Invest STOCKS'!A115:AD730,27)),0)</f>
        <v>1.81</v>
      </c>
      <c r="O129" s="52">
        <f>IFERROR(IF(Ações!$L129="","",Ações!$K129*Ações!$L129),0)</f>
        <v>0</v>
      </c>
      <c r="P129" s="53">
        <f t="shared" si="1"/>
        <v>0.06</v>
      </c>
      <c r="Q129" s="53">
        <f>IFERROR(Ações!$O129/Ações!$M129,0)</f>
        <v>0</v>
      </c>
      <c r="R129" s="53">
        <f>IFERROR(IF(Ações!$B129="","",VLOOKUP(Table_1[[#This Row],[AÇÕES]],'Dados Status Invest STOCKS'!A115:AD730,18)/100),0)</f>
        <v>-0.5948</v>
      </c>
      <c r="S129" s="51">
        <f>IFERROR(IF(Ações!$B129="","",VLOOKUP(Table_1[[#This Row],[AÇÕES]],'Dados Status Invest STOCKS'!A115:AD730,25)/100),0)</f>
        <v>0</v>
      </c>
      <c r="T129" s="51">
        <f>(1-Ações!$Q129)*Ações!$R129</f>
        <v>-0.5948</v>
      </c>
      <c r="U129" s="54">
        <f>IF(Ações!$S129=0,Ações!$T129,IF(Ações!$T129=0,Ações!$S129,AVERAGE(Ações!$S129,Ações!$T129)))</f>
        <v>-0.5948</v>
      </c>
    </row>
    <row r="130" spans="2:21" ht="15.75" customHeight="1" x14ac:dyDescent="0.2">
      <c r="B130" s="44" t="str">
        <f>IFERROR('Dados Status Invest STOCKS'!A117,"-")</f>
        <v>AEZS</v>
      </c>
      <c r="C130" s="45">
        <f>IFERROR((Ações!$D130-Ações!$K130)/Ações!$D130,0)</f>
        <v>0</v>
      </c>
      <c r="D130" s="46">
        <f>(Ações!$O130)/0.06</f>
        <v>0</v>
      </c>
      <c r="E130" s="47">
        <f>IFERROR((Ações!$F130-Ações!$K130)/Ações!$F130,0)</f>
        <v>0</v>
      </c>
      <c r="F130" s="46" t="str">
        <f>IF(OR(Ações!$N130&lt;0,Ações!$M130&lt;0),"",(22.5*Ações!$M130*Ações!$N130)^0.5)</f>
        <v/>
      </c>
      <c r="G130" s="47">
        <f>IFERROR((Ações!$H130-Ações!$K130)/Ações!$H130,0)</f>
        <v>0</v>
      </c>
      <c r="H130" s="48">
        <f>IFERROR(Ações!$I130/(Ações!$P130-Table_1[[#This Row],[CAGR LUCRO 5A]]),0)</f>
        <v>0</v>
      </c>
      <c r="I130" s="48">
        <f>IF(Ações!$S130&lt;0,"",Ações!$O130*(1+Ações!$S130))</f>
        <v>0</v>
      </c>
      <c r="J130" s="49">
        <f>IFERROR(IF(Ações!$B130="","",(VLOOKUP(Table_1[[#This Row],[AÇÕES]],'Dados Status Invest STOCKS'!A116:AD731,4)/Table_1[[#This Row],[LPA]]))/100,0)</f>
        <v>1.3919999999999999</v>
      </c>
      <c r="K130" s="50">
        <f>IFERROR(IF(Ações!$B130="","",VLOOKUP(Table_1[[#This Row],[AÇÕES]],'Dados Status Invest STOCKS'!A116:AD731,2)),0)</f>
        <v>0.34</v>
      </c>
      <c r="L130" s="51">
        <f>IFERROR(IF(Ações!$B130="","",VLOOKUP(Table_1[[#This Row],[AÇÕES]],'Dados Status Invest STOCKS'!A116:AD731,3)/100),0)</f>
        <v>0</v>
      </c>
      <c r="M130" s="52">
        <f>IFERROR(IF(Ações!$B130="","",VLOOKUP(Table_1[[#This Row],[AÇÕES]],'Dados Status Invest STOCKS'!A116:AD731,28)),0)</f>
        <v>-0.05</v>
      </c>
      <c r="N130" s="52">
        <f>IFERROR(IF(Ações!$B130="","",VLOOKUP(Table_1[[#This Row],[AÇÕES]],'Dados Status Invest STOCKS'!A116:AD731,27)),0)</f>
        <v>0.51</v>
      </c>
      <c r="O130" s="52">
        <f>IFERROR(IF(Ações!$L130="","",Ações!$K130*Ações!$L130),0)</f>
        <v>0</v>
      </c>
      <c r="P130" s="53">
        <f t="shared" si="1"/>
        <v>0.06</v>
      </c>
      <c r="Q130" s="53">
        <f>IFERROR(Ações!$O130/Ações!$M130,0)</f>
        <v>0</v>
      </c>
      <c r="R130" s="53">
        <f>IFERROR(IF(Ações!$B130="","",VLOOKUP(Table_1[[#This Row],[AÇÕES]],'Dados Status Invest STOCKS'!A116:AD731,18)/100),0)</f>
        <v>-9.6699999999999994E-2</v>
      </c>
      <c r="S130" s="51">
        <f>IFERROR(IF(Ações!$B130="","",VLOOKUP(Table_1[[#This Row],[AÇÕES]],'Dados Status Invest STOCKS'!A116:AD731,25)/100),0)</f>
        <v>0</v>
      </c>
      <c r="T130" s="51">
        <f>(1-Ações!$Q130)*Ações!$R130</f>
        <v>-9.6699999999999994E-2</v>
      </c>
      <c r="U130" s="54">
        <f>IF(Ações!$S130=0,Ações!$T130,IF(Ações!$T130=0,Ações!$S130,AVERAGE(Ações!$S130,Ações!$T130)))</f>
        <v>-9.6699999999999994E-2</v>
      </c>
    </row>
    <row r="131" spans="2:21" ht="15.75" customHeight="1" x14ac:dyDescent="0.2">
      <c r="B131" s="44" t="str">
        <f>IFERROR('Dados Status Invest STOCKS'!A118,"-")</f>
        <v>AFBI</v>
      </c>
      <c r="C131" s="45">
        <f>IFERROR((Ações!$D131-Ações!$K131)/Ações!$D131,0)</f>
        <v>0</v>
      </c>
      <c r="D131" s="46">
        <f>(Ações!$O131)/0.06</f>
        <v>0</v>
      </c>
      <c r="E131" s="47">
        <f>IFERROR((Ações!$F131-Ações!$K131)/Ações!$F131,0)</f>
        <v>0.24029163985651508</v>
      </c>
      <c r="F131" s="46">
        <f>IF(OR(Ações!$N131&lt;0,Ações!$M131&lt;0),"",(22.5*Ações!$M131*Ações!$N131)^0.5)</f>
        <v>20.863269158978895</v>
      </c>
      <c r="G131" s="47">
        <f>IFERROR((Ações!$H131-Ações!$K131)/Ações!$H131,0)</f>
        <v>0</v>
      </c>
      <c r="H131" s="48">
        <f>IFERROR(Ações!$I131/(Ações!$P131-Table_1[[#This Row],[CAGR LUCRO 5A]]),0)</f>
        <v>0</v>
      </c>
      <c r="I131" s="48">
        <f>IF(Ações!$S131&lt;0,"",Ações!$O131*(1+Ações!$S131))</f>
        <v>0</v>
      </c>
      <c r="J131" s="49">
        <f>IFERROR(IF(Ações!$B131="","",(VLOOKUP(Table_1[[#This Row],[AÇÕES]],'Dados Status Invest STOCKS'!A117:AD732,4)/Table_1[[#This Row],[LPA]]))/100,0)</f>
        <v>0.12424778761061947</v>
      </c>
      <c r="K131" s="50">
        <f>IFERROR(IF(Ações!$B131="","",VLOOKUP(Table_1[[#This Row],[AÇÕES]],'Dados Status Invest STOCKS'!A117:AD732,2)),0)</f>
        <v>15.85</v>
      </c>
      <c r="L131" s="51">
        <f>IFERROR(IF(Ações!$B131="","",VLOOKUP(Table_1[[#This Row],[AÇÕES]],'Dados Status Invest STOCKS'!A117:AD732,3)/100),0)</f>
        <v>0</v>
      </c>
      <c r="M131" s="52">
        <f>IFERROR(IF(Ações!$B131="","",VLOOKUP(Table_1[[#This Row],[AÇÕES]],'Dados Status Invest STOCKS'!A117:AD732,28)),0)</f>
        <v>1.1299999999999999</v>
      </c>
      <c r="N131" s="52">
        <f>IFERROR(IF(Ações!$B131="","",VLOOKUP(Table_1[[#This Row],[AÇÕES]],'Dados Status Invest STOCKS'!A117:AD732,27)),0)</f>
        <v>17.12</v>
      </c>
      <c r="O131" s="52">
        <f>IFERROR(IF(Ações!$L131="","",Ações!$K131*Ações!$L131),0)</f>
        <v>0</v>
      </c>
      <c r="P131" s="53">
        <f t="shared" si="1"/>
        <v>0.06</v>
      </c>
      <c r="Q131" s="53">
        <f>IFERROR(Ações!$O131/Ações!$M131,0)</f>
        <v>0</v>
      </c>
      <c r="R131" s="53">
        <f>IFERROR(IF(Ações!$B131="","",VLOOKUP(Table_1[[#This Row],[AÇÕES]],'Dados Status Invest STOCKS'!A117:AD732,18)/100),0)</f>
        <v>6.59E-2</v>
      </c>
      <c r="S131" s="51">
        <f>IFERROR(IF(Ações!$B131="","",VLOOKUP(Table_1[[#This Row],[AÇÕES]],'Dados Status Invest STOCKS'!A117:AD732,25)/100),0)</f>
        <v>0.21690000000000001</v>
      </c>
      <c r="T131" s="51">
        <f>(1-Ações!$Q131)*Ações!$R131</f>
        <v>6.59E-2</v>
      </c>
      <c r="U131" s="54">
        <f>IF(Ações!$S131=0,Ações!$T131,IF(Ações!$T131=0,Ações!$S131,AVERAGE(Ações!$S131,Ações!$T131)))</f>
        <v>0.1414</v>
      </c>
    </row>
    <row r="132" spans="2:21" ht="15.75" customHeight="1" x14ac:dyDescent="0.2">
      <c r="B132" s="44" t="str">
        <f>IFERROR('Dados Status Invest STOCKS'!A119,"-")</f>
        <v>AFG</v>
      </c>
      <c r="C132" s="45">
        <f>IFERROR((Ações!$D132-Ações!$K132)/Ações!$D132,0)</f>
        <v>0.72477064220183485</v>
      </c>
      <c r="D132" s="46">
        <f>(Ações!$O132)/0.06</f>
        <v>468.7</v>
      </c>
      <c r="E132" s="47">
        <f>IFERROR((Ações!$F132-Ações!$K132)/Ações!$F132,0)</f>
        <v>0.34025971047047071</v>
      </c>
      <c r="F132" s="46">
        <f>IF(OR(Ações!$N132&lt;0,Ações!$M132&lt;0),"",(22.5*Ações!$M132*Ações!$N132)^0.5)</f>
        <v>195.53148723415367</v>
      </c>
      <c r="G132" s="47">
        <f>IFERROR((Ações!$H132-Ações!$K132)/Ações!$H132,0)</f>
        <v>1.3871168157680565</v>
      </c>
      <c r="H132" s="48">
        <f>IFERROR(Ações!$I132/(Ações!$P132-Table_1[[#This Row],[CAGR LUCRO 5A]]),0)</f>
        <v>-333.23274718526096</v>
      </c>
      <c r="I132" s="48">
        <f>IF(Ações!$S132&lt;0,"",Ações!$O132*(1+Ações!$S132))</f>
        <v>32.556839400000001</v>
      </c>
      <c r="J132" s="49">
        <f>IFERROR(IF(Ações!$B132="","",(VLOOKUP(Table_1[[#This Row],[AÇÕES]],'Dados Status Invest STOCKS'!A118:AD733,4)/Table_1[[#This Row],[LPA]]))/100,0)</f>
        <v>1.7054545454545456E-3</v>
      </c>
      <c r="K132" s="50">
        <f>IFERROR(IF(Ações!$B132="","",VLOOKUP(Table_1[[#This Row],[AÇÕES]],'Dados Status Invest STOCKS'!A118:AD733,2)),0)</f>
        <v>129</v>
      </c>
      <c r="L132" s="51">
        <f>IFERROR(IF(Ações!$B132="","",VLOOKUP(Table_1[[#This Row],[AÇÕES]],'Dados Status Invest STOCKS'!A118:AD733,3)/100),0)</f>
        <v>0.218</v>
      </c>
      <c r="M132" s="52">
        <f>IFERROR(IF(Ações!$B132="","",VLOOKUP(Table_1[[#This Row],[AÇÕES]],'Dados Status Invest STOCKS'!A118:AD733,28)),0)</f>
        <v>27.5</v>
      </c>
      <c r="N132" s="52">
        <f>IFERROR(IF(Ações!$B132="","",VLOOKUP(Table_1[[#This Row],[AÇÕES]],'Dados Status Invest STOCKS'!A118:AD733,27)),0)</f>
        <v>61.79</v>
      </c>
      <c r="O132" s="52">
        <f>IFERROR(IF(Ações!$L132="","",Ações!$K132*Ações!$L132),0)</f>
        <v>28.122</v>
      </c>
      <c r="P132" s="53">
        <f t="shared" si="1"/>
        <v>0.06</v>
      </c>
      <c r="Q132" s="53">
        <f>IFERROR(Ações!$O132/Ações!$M132,0)</f>
        <v>1.0226181818181819</v>
      </c>
      <c r="R132" s="53">
        <f>IFERROR(IF(Ações!$B132="","",VLOOKUP(Table_1[[#This Row],[AÇÕES]],'Dados Status Invest STOCKS'!A118:AD733,18)/100),0)</f>
        <v>0.44500000000000001</v>
      </c>
      <c r="S132" s="51">
        <f>IFERROR(IF(Ações!$B132="","",VLOOKUP(Table_1[[#This Row],[AÇÕES]],'Dados Status Invest STOCKS'!A118:AD733,25)/100),0)</f>
        <v>0.15770000000000001</v>
      </c>
      <c r="T132" s="51">
        <f>(1-Ações!$Q132)*Ações!$R132</f>
        <v>-1.0065090909090933E-2</v>
      </c>
      <c r="U132" s="54">
        <f>IF(Ações!$S132=0,Ações!$T132,IF(Ações!$T132=0,Ações!$S132,AVERAGE(Ações!$S132,Ações!$T132)))</f>
        <v>7.3817454545454533E-2</v>
      </c>
    </row>
    <row r="133" spans="2:21" ht="15.75" customHeight="1" x14ac:dyDescent="0.2">
      <c r="B133" s="44" t="str">
        <f>IFERROR('Dados Status Invest STOCKS'!A120,"-")</f>
        <v>AFGB</v>
      </c>
      <c r="C133" s="45">
        <f>IFERROR((Ações!$D133-Ações!$K133)/Ações!$D133,0)</f>
        <v>0</v>
      </c>
      <c r="D133" s="46">
        <f>(Ações!$O133)/0.06</f>
        <v>0</v>
      </c>
      <c r="E133" s="47">
        <f>IFERROR((Ações!$F133-Ações!$K133)/Ações!$F133,0)</f>
        <v>0.86206825109603558</v>
      </c>
      <c r="F133" s="46">
        <f>IF(OR(Ações!$N133&lt;0,Ações!$M133&lt;0),"",(22.5*Ações!$M133*Ações!$N133)^0.5)</f>
        <v>195.53148723415367</v>
      </c>
      <c r="G133" s="47">
        <f>IFERROR((Ações!$H133-Ações!$K133)/Ações!$H133,0)</f>
        <v>0</v>
      </c>
      <c r="H133" s="48">
        <f>IFERROR(Ações!$I133/(Ações!$P133-Table_1[[#This Row],[CAGR LUCRO 5A]]),0)</f>
        <v>0</v>
      </c>
      <c r="I133" s="48">
        <f>IF(Ações!$S133&lt;0,"",Ações!$O133*(1+Ações!$S133))</f>
        <v>0</v>
      </c>
      <c r="J133" s="49">
        <f>IFERROR(IF(Ações!$B133="","",(VLOOKUP(Table_1[[#This Row],[AÇÕES]],'Dados Status Invest STOCKS'!A119:AD734,4)/Table_1[[#This Row],[LPA]]))/100,0)</f>
        <v>3.5636363636363632E-4</v>
      </c>
      <c r="K133" s="50">
        <f>IFERROR(IF(Ações!$B133="","",VLOOKUP(Table_1[[#This Row],[AÇÕES]],'Dados Status Invest STOCKS'!A119:AD734,2)),0)</f>
        <v>26.97</v>
      </c>
      <c r="L133" s="51">
        <f>IFERROR(IF(Ações!$B133="","",VLOOKUP(Table_1[[#This Row],[AÇÕES]],'Dados Status Invest STOCKS'!A119:AD734,3)/100),0)</f>
        <v>0</v>
      </c>
      <c r="M133" s="52">
        <f>IFERROR(IF(Ações!$B133="","",VLOOKUP(Table_1[[#This Row],[AÇÕES]],'Dados Status Invest STOCKS'!A119:AD734,28)),0)</f>
        <v>27.5</v>
      </c>
      <c r="N133" s="52">
        <f>IFERROR(IF(Ações!$B133="","",VLOOKUP(Table_1[[#This Row],[AÇÕES]],'Dados Status Invest STOCKS'!A119:AD734,27)),0)</f>
        <v>61.79</v>
      </c>
      <c r="O133" s="52">
        <f>IFERROR(IF(Ações!$L133="","",Ações!$K133*Ações!$L133),0)</f>
        <v>0</v>
      </c>
      <c r="P133" s="53">
        <f t="shared" si="1"/>
        <v>0.06</v>
      </c>
      <c r="Q133" s="53">
        <f>IFERROR(Ações!$O133/Ações!$M133,0)</f>
        <v>0</v>
      </c>
      <c r="R133" s="53">
        <f>IFERROR(IF(Ações!$B133="","",VLOOKUP(Table_1[[#This Row],[AÇÕES]],'Dados Status Invest STOCKS'!A119:AD734,18)/100),0)</f>
        <v>0.44500000000000001</v>
      </c>
      <c r="S133" s="51">
        <f>IFERROR(IF(Ações!$B133="","",VLOOKUP(Table_1[[#This Row],[AÇÕES]],'Dados Status Invest STOCKS'!A119:AD734,25)/100),0)</f>
        <v>0.15770000000000001</v>
      </c>
      <c r="T133" s="51">
        <f>(1-Ações!$Q133)*Ações!$R133</f>
        <v>0.44500000000000001</v>
      </c>
      <c r="U133" s="54">
        <f>IF(Ações!$S133=0,Ações!$T133,IF(Ações!$T133=0,Ações!$S133,AVERAGE(Ações!$S133,Ações!$T133)))</f>
        <v>0.30135000000000001</v>
      </c>
    </row>
    <row r="134" spans="2:21" ht="15.75" customHeight="1" x14ac:dyDescent="0.2">
      <c r="B134" s="44" t="str">
        <f>IFERROR('Dados Status Invest STOCKS'!A121,"-")</f>
        <v>AFGC</v>
      </c>
      <c r="C134" s="45">
        <f>IFERROR((Ações!$D134-Ações!$K134)/Ações!$D134,0)</f>
        <v>0</v>
      </c>
      <c r="D134" s="46">
        <f>(Ações!$O134)/0.06</f>
        <v>0</v>
      </c>
      <c r="E134" s="47">
        <f>IFERROR((Ações!$F134-Ações!$K134)/Ações!$F134,0)</f>
        <v>0.86513681058221947</v>
      </c>
      <c r="F134" s="46">
        <f>IF(OR(Ações!$N134&lt;0,Ações!$M134&lt;0),"",(22.5*Ações!$M134*Ações!$N134)^0.5)</f>
        <v>195.53148723415367</v>
      </c>
      <c r="G134" s="47">
        <f>IFERROR((Ações!$H134-Ações!$K134)/Ações!$H134,0)</f>
        <v>0</v>
      </c>
      <c r="H134" s="48">
        <f>IFERROR(Ações!$I134/(Ações!$P134-Table_1[[#This Row],[CAGR LUCRO 5A]]),0)</f>
        <v>0</v>
      </c>
      <c r="I134" s="48">
        <f>IF(Ações!$S134&lt;0,"",Ações!$O134*(1+Ações!$S134))</f>
        <v>0</v>
      </c>
      <c r="J134" s="49">
        <f>IFERROR(IF(Ações!$B134="","",(VLOOKUP(Table_1[[#This Row],[AÇÕES]],'Dados Status Invest STOCKS'!A120:AD735,4)/Table_1[[#This Row],[LPA]]))/100,0)</f>
        <v>3.4909090909090908E-4</v>
      </c>
      <c r="K134" s="50">
        <f>IFERROR(IF(Ações!$B134="","",VLOOKUP(Table_1[[#This Row],[AÇÕES]],'Dados Status Invest STOCKS'!A120:AD735,2)),0)</f>
        <v>26.37</v>
      </c>
      <c r="L134" s="51">
        <f>IFERROR(IF(Ações!$B134="","",VLOOKUP(Table_1[[#This Row],[AÇÕES]],'Dados Status Invest STOCKS'!A120:AD735,3)/100),0)</f>
        <v>0</v>
      </c>
      <c r="M134" s="52">
        <f>IFERROR(IF(Ações!$B134="","",VLOOKUP(Table_1[[#This Row],[AÇÕES]],'Dados Status Invest STOCKS'!A120:AD735,28)),0)</f>
        <v>27.5</v>
      </c>
      <c r="N134" s="52">
        <f>IFERROR(IF(Ações!$B134="","",VLOOKUP(Table_1[[#This Row],[AÇÕES]],'Dados Status Invest STOCKS'!A120:AD735,27)),0)</f>
        <v>61.79</v>
      </c>
      <c r="O134" s="52">
        <f>IFERROR(IF(Ações!$L134="","",Ações!$K134*Ações!$L134),0)</f>
        <v>0</v>
      </c>
      <c r="P134" s="53">
        <f t="shared" si="1"/>
        <v>0.06</v>
      </c>
      <c r="Q134" s="53">
        <f>IFERROR(Ações!$O134/Ações!$M134,0)</f>
        <v>0</v>
      </c>
      <c r="R134" s="53">
        <f>IFERROR(IF(Ações!$B134="","",VLOOKUP(Table_1[[#This Row],[AÇÕES]],'Dados Status Invest STOCKS'!A120:AD735,18)/100),0)</f>
        <v>0.44500000000000001</v>
      </c>
      <c r="S134" s="51">
        <f>IFERROR(IF(Ações!$B134="","",VLOOKUP(Table_1[[#This Row],[AÇÕES]],'Dados Status Invest STOCKS'!A120:AD735,25)/100),0)</f>
        <v>0.15770000000000001</v>
      </c>
      <c r="T134" s="51">
        <f>(1-Ações!$Q134)*Ações!$R134</f>
        <v>0.44500000000000001</v>
      </c>
      <c r="U134" s="54">
        <f>IF(Ações!$S134=0,Ações!$T134,IF(Ações!$T134=0,Ações!$S134,AVERAGE(Ações!$S134,Ações!$T134)))</f>
        <v>0.30135000000000001</v>
      </c>
    </row>
    <row r="135" spans="2:21" ht="15.75" customHeight="1" x14ac:dyDescent="0.2">
      <c r="B135" s="44" t="str">
        <f>IFERROR('Dados Status Invest STOCKS'!A122,"-")</f>
        <v>AFGD</v>
      </c>
      <c r="C135" s="45">
        <f>IFERROR((Ações!$D135-Ações!$K135)/Ações!$D135,0)</f>
        <v>0</v>
      </c>
      <c r="D135" s="46">
        <f>(Ações!$O135)/0.06</f>
        <v>0</v>
      </c>
      <c r="E135" s="47">
        <f>IFERROR((Ações!$F135-Ações!$K135)/Ações!$F135,0)</f>
        <v>0.85761883984106901</v>
      </c>
      <c r="F135" s="46">
        <f>IF(OR(Ações!$N135&lt;0,Ações!$M135&lt;0),"",(22.5*Ações!$M135*Ações!$N135)^0.5)</f>
        <v>195.53148723415367</v>
      </c>
      <c r="G135" s="47">
        <f>IFERROR((Ações!$H135-Ações!$K135)/Ações!$H135,0)</f>
        <v>0</v>
      </c>
      <c r="H135" s="48">
        <f>IFERROR(Ações!$I135/(Ações!$P135-Table_1[[#This Row],[CAGR LUCRO 5A]]),0)</f>
        <v>0</v>
      </c>
      <c r="I135" s="48">
        <f>IF(Ações!$S135&lt;0,"",Ações!$O135*(1+Ações!$S135))</f>
        <v>0</v>
      </c>
      <c r="J135" s="49">
        <f>IFERROR(IF(Ações!$B135="","",(VLOOKUP(Table_1[[#This Row],[AÇÕES]],'Dados Status Invest STOCKS'!A121:AD736,4)/Table_1[[#This Row],[LPA]]))/100,0)</f>
        <v>3.6727272727272726E-4</v>
      </c>
      <c r="K135" s="50">
        <f>IFERROR(IF(Ações!$B135="","",VLOOKUP(Table_1[[#This Row],[AÇÕES]],'Dados Status Invest STOCKS'!A121:AD736,2)),0)</f>
        <v>27.84</v>
      </c>
      <c r="L135" s="51">
        <f>IFERROR(IF(Ações!$B135="","",VLOOKUP(Table_1[[#This Row],[AÇÕES]],'Dados Status Invest STOCKS'!A121:AD736,3)/100),0)</f>
        <v>0</v>
      </c>
      <c r="M135" s="52">
        <f>IFERROR(IF(Ações!$B135="","",VLOOKUP(Table_1[[#This Row],[AÇÕES]],'Dados Status Invest STOCKS'!A121:AD736,28)),0)</f>
        <v>27.5</v>
      </c>
      <c r="N135" s="52">
        <f>IFERROR(IF(Ações!$B135="","",VLOOKUP(Table_1[[#This Row],[AÇÕES]],'Dados Status Invest STOCKS'!A121:AD736,27)),0)</f>
        <v>61.79</v>
      </c>
      <c r="O135" s="52">
        <f>IFERROR(IF(Ações!$L135="","",Ações!$K135*Ações!$L135),0)</f>
        <v>0</v>
      </c>
      <c r="P135" s="53">
        <f t="shared" si="1"/>
        <v>0.06</v>
      </c>
      <c r="Q135" s="53">
        <f>IFERROR(Ações!$O135/Ações!$M135,0)</f>
        <v>0</v>
      </c>
      <c r="R135" s="53">
        <f>IFERROR(IF(Ações!$B135="","",VLOOKUP(Table_1[[#This Row],[AÇÕES]],'Dados Status Invest STOCKS'!A121:AD736,18)/100),0)</f>
        <v>0.44500000000000001</v>
      </c>
      <c r="S135" s="51">
        <f>IFERROR(IF(Ações!$B135="","",VLOOKUP(Table_1[[#This Row],[AÇÕES]],'Dados Status Invest STOCKS'!A121:AD736,25)/100),0)</f>
        <v>0.15770000000000001</v>
      </c>
      <c r="T135" s="51">
        <f>(1-Ações!$Q135)*Ações!$R135</f>
        <v>0.44500000000000001</v>
      </c>
      <c r="U135" s="54">
        <f>IF(Ações!$S135=0,Ações!$T135,IF(Ações!$T135=0,Ações!$S135,AVERAGE(Ações!$S135,Ações!$T135)))</f>
        <v>0.30135000000000001</v>
      </c>
    </row>
    <row r="136" spans="2:21" ht="15.75" customHeight="1" x14ac:dyDescent="0.2">
      <c r="B136" s="44" t="str">
        <f>IFERROR('Dados Status Invest STOCKS'!A123,"-")</f>
        <v>AFGE</v>
      </c>
      <c r="C136" s="45">
        <f>IFERROR((Ações!$D136-Ações!$K136)/Ações!$D136,0)</f>
        <v>0</v>
      </c>
      <c r="D136" s="46">
        <f>(Ações!$O136)/0.06</f>
        <v>0</v>
      </c>
      <c r="E136" s="47">
        <f>IFERROR((Ações!$F136-Ações!$K136)/Ações!$F136,0)</f>
        <v>0.86912593791425852</v>
      </c>
      <c r="F136" s="46">
        <f>IF(OR(Ações!$N136&lt;0,Ações!$M136&lt;0),"",(22.5*Ações!$M136*Ações!$N136)^0.5)</f>
        <v>195.53148723415367</v>
      </c>
      <c r="G136" s="47">
        <f>IFERROR((Ações!$H136-Ações!$K136)/Ações!$H136,0)</f>
        <v>0</v>
      </c>
      <c r="H136" s="48">
        <f>IFERROR(Ações!$I136/(Ações!$P136-Table_1[[#This Row],[CAGR LUCRO 5A]]),0)</f>
        <v>0</v>
      </c>
      <c r="I136" s="48">
        <f>IF(Ações!$S136&lt;0,"",Ações!$O136*(1+Ações!$S136))</f>
        <v>0</v>
      </c>
      <c r="J136" s="49">
        <f>IFERROR(IF(Ações!$B136="","",(VLOOKUP(Table_1[[#This Row],[AÇÕES]],'Dados Status Invest STOCKS'!A122:AD737,4)/Table_1[[#This Row],[LPA]]))/100,0)</f>
        <v>3.3818181818181815E-4</v>
      </c>
      <c r="K136" s="50">
        <f>IFERROR(IF(Ações!$B136="","",VLOOKUP(Table_1[[#This Row],[AÇÕES]],'Dados Status Invest STOCKS'!A122:AD737,2)),0)</f>
        <v>25.59</v>
      </c>
      <c r="L136" s="51">
        <f>IFERROR(IF(Ações!$B136="","",VLOOKUP(Table_1[[#This Row],[AÇÕES]],'Dados Status Invest STOCKS'!A122:AD737,3)/100),0)</f>
        <v>0</v>
      </c>
      <c r="M136" s="52">
        <f>IFERROR(IF(Ações!$B136="","",VLOOKUP(Table_1[[#This Row],[AÇÕES]],'Dados Status Invest STOCKS'!A122:AD737,28)),0)</f>
        <v>27.5</v>
      </c>
      <c r="N136" s="52">
        <f>IFERROR(IF(Ações!$B136="","",VLOOKUP(Table_1[[#This Row],[AÇÕES]],'Dados Status Invest STOCKS'!A122:AD737,27)),0)</f>
        <v>61.79</v>
      </c>
      <c r="O136" s="52">
        <f>IFERROR(IF(Ações!$L136="","",Ações!$K136*Ações!$L136),0)</f>
        <v>0</v>
      </c>
      <c r="P136" s="53">
        <f t="shared" si="1"/>
        <v>0.06</v>
      </c>
      <c r="Q136" s="53">
        <f>IFERROR(Ações!$O136/Ações!$M136,0)</f>
        <v>0</v>
      </c>
      <c r="R136" s="53">
        <f>IFERROR(IF(Ações!$B136="","",VLOOKUP(Table_1[[#This Row],[AÇÕES]],'Dados Status Invest STOCKS'!A122:AD737,18)/100),0)</f>
        <v>0.44500000000000001</v>
      </c>
      <c r="S136" s="51">
        <f>IFERROR(IF(Ações!$B136="","",VLOOKUP(Table_1[[#This Row],[AÇÕES]],'Dados Status Invest STOCKS'!A122:AD737,25)/100),0)</f>
        <v>0.15770000000000001</v>
      </c>
      <c r="T136" s="51">
        <f>(1-Ações!$Q136)*Ações!$R136</f>
        <v>0.44500000000000001</v>
      </c>
      <c r="U136" s="54">
        <f>IF(Ações!$S136=0,Ações!$T136,IF(Ações!$T136=0,Ações!$S136,AVERAGE(Ações!$S136,Ações!$T136)))</f>
        <v>0.30135000000000001</v>
      </c>
    </row>
    <row r="137" spans="2:21" ht="15.75" customHeight="1" x14ac:dyDescent="0.2">
      <c r="B137" s="44" t="str">
        <f>IFERROR('Dados Status Invest STOCKS'!A124,"-")</f>
        <v>AFI</v>
      </c>
      <c r="C137" s="45">
        <f>IFERROR((Ações!$D137-Ações!$K137)/Ações!$D137,0)</f>
        <v>0</v>
      </c>
      <c r="D137" s="46">
        <f>(Ações!$O137)/0.06</f>
        <v>0</v>
      </c>
      <c r="E137" s="47">
        <f>IFERROR((Ações!$F137-Ações!$K137)/Ações!$F137,0)</f>
        <v>0</v>
      </c>
      <c r="F137" s="46" t="str">
        <f>IF(OR(Ações!$N137&lt;0,Ações!$M137&lt;0),"",(22.5*Ações!$M137*Ações!$N137)^0.5)</f>
        <v/>
      </c>
      <c r="G137" s="47">
        <f>IFERROR((Ações!$H137-Ações!$K137)/Ações!$H137,0)</f>
        <v>0</v>
      </c>
      <c r="H137" s="48">
        <f>IFERROR(Ações!$I137/(Ações!$P137-Table_1[[#This Row],[CAGR LUCRO 5A]]),0)</f>
        <v>0</v>
      </c>
      <c r="I137" s="48">
        <f>IF(Ações!$S137&lt;0,"",Ações!$O137*(1+Ações!$S137))</f>
        <v>0</v>
      </c>
      <c r="J137" s="49">
        <f>IFERROR(IF(Ações!$B137="","",(VLOOKUP(Table_1[[#This Row],[AÇÕES]],'Dados Status Invest STOCKS'!A123:AD738,4)/Table_1[[#This Row],[LPA]]))/100,0)</f>
        <v>3.3067729083665343E-3</v>
      </c>
      <c r="K137" s="50">
        <f>IFERROR(IF(Ações!$B137="","",VLOOKUP(Table_1[[#This Row],[AÇÕES]],'Dados Status Invest STOCKS'!A123:AD738,2)),0)</f>
        <v>2.0699999999999998</v>
      </c>
      <c r="L137" s="51">
        <f>IFERROR(IF(Ações!$B137="","",VLOOKUP(Table_1[[#This Row],[AÇÕES]],'Dados Status Invest STOCKS'!A123:AD738,3)/100),0)</f>
        <v>0</v>
      </c>
      <c r="M137" s="52">
        <f>IFERROR(IF(Ações!$B137="","",VLOOKUP(Table_1[[#This Row],[AÇÕES]],'Dados Status Invest STOCKS'!A123:AD738,28)),0)</f>
        <v>-2.5099999999999998</v>
      </c>
      <c r="N137" s="52">
        <f>IFERROR(IF(Ações!$B137="","",VLOOKUP(Table_1[[#This Row],[AÇÕES]],'Dados Status Invest STOCKS'!A123:AD738,27)),0)</f>
        <v>9.3699999999999992</v>
      </c>
      <c r="O137" s="52">
        <f>IFERROR(IF(Ações!$L137="","",Ações!$K137*Ações!$L137),0)</f>
        <v>0</v>
      </c>
      <c r="P137" s="53">
        <f t="shared" si="1"/>
        <v>0.06</v>
      </c>
      <c r="Q137" s="53">
        <f>IFERROR(Ações!$O137/Ações!$M137,0)</f>
        <v>0</v>
      </c>
      <c r="R137" s="53">
        <f>IFERROR(IF(Ações!$B137="","",VLOOKUP(Table_1[[#This Row],[AÇÕES]],'Dados Status Invest STOCKS'!A123:AD738,18)/100),0)</f>
        <v>-0.26750000000000002</v>
      </c>
      <c r="S137" s="51">
        <f>IFERROR(IF(Ações!$B137="","",VLOOKUP(Table_1[[#This Row],[AÇÕES]],'Dados Status Invest STOCKS'!A123:AD738,25)/100),0)</f>
        <v>0</v>
      </c>
      <c r="T137" s="51">
        <f>(1-Ações!$Q137)*Ações!$R137</f>
        <v>-0.26750000000000002</v>
      </c>
      <c r="U137" s="54">
        <f>IF(Ações!$S137=0,Ações!$T137,IF(Ações!$T137=0,Ações!$S137,AVERAGE(Ações!$S137,Ações!$T137)))</f>
        <v>-0.26750000000000002</v>
      </c>
    </row>
    <row r="138" spans="2:21" ht="15.75" customHeight="1" x14ac:dyDescent="0.2">
      <c r="B138" s="44" t="str">
        <f>IFERROR('Dados Status Invest STOCKS'!A125,"-")</f>
        <v>AFIB</v>
      </c>
      <c r="C138" s="45">
        <f>IFERROR((Ações!$D138-Ações!$K138)/Ações!$D138,0)</f>
        <v>0</v>
      </c>
      <c r="D138" s="46">
        <f>(Ações!$O138)/0.06</f>
        <v>0</v>
      </c>
      <c r="E138" s="47">
        <f>IFERROR((Ações!$F138-Ações!$K138)/Ações!$F138,0)</f>
        <v>0</v>
      </c>
      <c r="F138" s="46" t="str">
        <f>IF(OR(Ações!$N138&lt;0,Ações!$M138&lt;0),"",(22.5*Ações!$M138*Ações!$N138)^0.5)</f>
        <v/>
      </c>
      <c r="G138" s="47">
        <f>IFERROR((Ações!$H138-Ações!$K138)/Ações!$H138,0)</f>
        <v>0</v>
      </c>
      <c r="H138" s="48">
        <f>IFERROR(Ações!$I138/(Ações!$P138-Table_1[[#This Row],[CAGR LUCRO 5A]]),0)</f>
        <v>0</v>
      </c>
      <c r="I138" s="48">
        <f>IF(Ações!$S138&lt;0,"",Ações!$O138*(1+Ações!$S138))</f>
        <v>0</v>
      </c>
      <c r="J138" s="49">
        <f>IFERROR(IF(Ações!$B138="","",(VLOOKUP(Table_1[[#This Row],[AÇÕES]],'Dados Status Invest STOCKS'!A124:AD739,4)/Table_1[[#This Row],[LPA]]))/100,0)</f>
        <v>1.280193236714976E-3</v>
      </c>
      <c r="K138" s="50">
        <f>IFERROR(IF(Ações!$B138="","",VLOOKUP(Table_1[[#This Row],[AÇÕES]],'Dados Status Invest STOCKS'!A124:AD739,2)),0)</f>
        <v>2.2000000000000002</v>
      </c>
      <c r="L138" s="51">
        <f>IFERROR(IF(Ações!$B138="","",VLOOKUP(Table_1[[#This Row],[AÇÕES]],'Dados Status Invest STOCKS'!A124:AD739,3)/100),0)</f>
        <v>0</v>
      </c>
      <c r="M138" s="52">
        <f>IFERROR(IF(Ações!$B138="","",VLOOKUP(Table_1[[#This Row],[AÇÕES]],'Dados Status Invest STOCKS'!A124:AD739,28)),0)</f>
        <v>-4.1399999999999997</v>
      </c>
      <c r="N138" s="52">
        <f>IFERROR(IF(Ações!$B138="","",VLOOKUP(Table_1[[#This Row],[AÇÕES]],'Dados Status Invest STOCKS'!A124:AD739,27)),0)</f>
        <v>4.78</v>
      </c>
      <c r="O138" s="52">
        <f>IFERROR(IF(Ações!$L138="","",Ações!$K138*Ações!$L138),0)</f>
        <v>0</v>
      </c>
      <c r="P138" s="53">
        <f t="shared" si="1"/>
        <v>0.06</v>
      </c>
      <c r="Q138" s="53">
        <f>IFERROR(Ações!$O138/Ações!$M138,0)</f>
        <v>0</v>
      </c>
      <c r="R138" s="53">
        <f>IFERROR(IF(Ações!$B138="","",VLOOKUP(Table_1[[#This Row],[AÇÕES]],'Dados Status Invest STOCKS'!A124:AD739,18)/100),0)</f>
        <v>-0.86640000000000006</v>
      </c>
      <c r="S138" s="51">
        <f>IFERROR(IF(Ações!$B138="","",VLOOKUP(Table_1[[#This Row],[AÇÕES]],'Dados Status Invest STOCKS'!A124:AD739,25)/100),0)</f>
        <v>0</v>
      </c>
      <c r="T138" s="51">
        <f>(1-Ações!$Q138)*Ações!$R138</f>
        <v>-0.86640000000000006</v>
      </c>
      <c r="U138" s="54">
        <f>IF(Ações!$S138=0,Ações!$T138,IF(Ações!$T138=0,Ações!$S138,AVERAGE(Ações!$S138,Ações!$T138)))</f>
        <v>-0.86640000000000006</v>
      </c>
    </row>
    <row r="139" spans="2:21" ht="15.75" customHeight="1" x14ac:dyDescent="0.2">
      <c r="B139" s="44" t="str">
        <f>IFERROR('Dados Status Invest STOCKS'!A126,"-")</f>
        <v>AFL</v>
      </c>
      <c r="C139" s="45">
        <f>IFERROR((Ações!$D139-Ações!$K139)/Ações!$D139,0)</f>
        <v>-1.7906976744186047</v>
      </c>
      <c r="D139" s="46">
        <f>(Ações!$O139)/0.06</f>
        <v>22.030333333333331</v>
      </c>
      <c r="E139" s="47">
        <f>IFERROR((Ações!$F139-Ações!$K139)/Ações!$F139,0)</f>
        <v>0.28117369315858798</v>
      </c>
      <c r="F139" s="46">
        <f>IF(OR(Ações!$N139&lt;0,Ações!$M139&lt;0),"",(22.5*Ações!$M139*Ações!$N139)^0.5)</f>
        <v>85.52831110223093</v>
      </c>
      <c r="G139" s="47">
        <f>IFERROR((Ações!$H139-Ações!$K139)/Ações!$H139,0)</f>
        <v>4.0849340098611373</v>
      </c>
      <c r="H139" s="48">
        <f>IFERROR(Ações!$I139/(Ações!$P139-Table_1[[#This Row],[CAGR LUCRO 5A]]),0)</f>
        <v>-19.929113492695876</v>
      </c>
      <c r="I139" s="48">
        <f>IF(Ações!$S139&lt;0,"",Ações!$O139*(1+Ações!$S139))</f>
        <v>1.5006622459999996</v>
      </c>
      <c r="J139" s="49">
        <f>IFERROR(IF(Ações!$B139="","",(VLOOKUP(Table_1[[#This Row],[AÇÕES]],'Dados Status Invest STOCKS'!A125:AD740,4)/Table_1[[#This Row],[LPA]]))/100,0)</f>
        <v>1.4976599063962558E-2</v>
      </c>
      <c r="K139" s="50">
        <f>IFERROR(IF(Ações!$B139="","",VLOOKUP(Table_1[[#This Row],[AÇÕES]],'Dados Status Invest STOCKS'!A125:AD740,2)),0)</f>
        <v>61.48</v>
      </c>
      <c r="L139" s="51">
        <f>IFERROR(IF(Ações!$B139="","",VLOOKUP(Table_1[[#This Row],[AÇÕES]],'Dados Status Invest STOCKS'!A125:AD740,3)/100),0)</f>
        <v>2.1499999999999998E-2</v>
      </c>
      <c r="M139" s="52">
        <f>IFERROR(IF(Ações!$B139="","",VLOOKUP(Table_1[[#This Row],[AÇÕES]],'Dados Status Invest STOCKS'!A125:AD740,28)),0)</f>
        <v>6.41</v>
      </c>
      <c r="N139" s="52">
        <f>IFERROR(IF(Ações!$B139="","",VLOOKUP(Table_1[[#This Row],[AÇÕES]],'Dados Status Invest STOCKS'!A125:AD740,27)),0)</f>
        <v>50.72</v>
      </c>
      <c r="O139" s="52">
        <f>IFERROR(IF(Ações!$L139="","",Ações!$K139*Ações!$L139),0)</f>
        <v>1.3218199999999998</v>
      </c>
      <c r="P139" s="53">
        <f t="shared" si="1"/>
        <v>0.06</v>
      </c>
      <c r="Q139" s="53">
        <f>IFERROR(Ações!$O139/Ações!$M139,0)</f>
        <v>0.20621216848673943</v>
      </c>
      <c r="R139" s="53">
        <f>IFERROR(IF(Ações!$B139="","",VLOOKUP(Table_1[[#This Row],[AÇÕES]],'Dados Status Invest STOCKS'!A125:AD740,18)/100),0)</f>
        <v>0.1263</v>
      </c>
      <c r="S139" s="51">
        <f>IFERROR(IF(Ações!$B139="","",VLOOKUP(Table_1[[#This Row],[AÇÕES]],'Dados Status Invest STOCKS'!A125:AD740,25)/100),0)</f>
        <v>0.1353</v>
      </c>
      <c r="T139" s="51">
        <f>(1-Ações!$Q139)*Ações!$R139</f>
        <v>0.10025540312012481</v>
      </c>
      <c r="U139" s="54">
        <f>IF(Ações!$S139=0,Ações!$T139,IF(Ações!$T139=0,Ações!$S139,AVERAGE(Ações!$S139,Ações!$T139)))</f>
        <v>0.1177777015600624</v>
      </c>
    </row>
    <row r="140" spans="2:21" ht="15.75" customHeight="1" x14ac:dyDescent="0.2">
      <c r="B140" s="44" t="str">
        <f>IFERROR('Dados Status Invest STOCKS'!A127,"-")</f>
        <v>AFMD</v>
      </c>
      <c r="C140" s="45">
        <f>IFERROR((Ações!$D140-Ações!$K140)/Ações!$D140,0)</f>
        <v>0</v>
      </c>
      <c r="D140" s="46">
        <f>(Ações!$O140)/0.06</f>
        <v>0</v>
      </c>
      <c r="E140" s="47">
        <f>IFERROR((Ações!$F140-Ações!$K140)/Ações!$F140,0)</f>
        <v>0</v>
      </c>
      <c r="F140" s="46" t="str">
        <f>IF(OR(Ações!$N140&lt;0,Ações!$M140&lt;0),"",(22.5*Ações!$M140*Ações!$N140)^0.5)</f>
        <v/>
      </c>
      <c r="G140" s="47">
        <f>IFERROR((Ações!$H140-Ações!$K140)/Ações!$H140,0)</f>
        <v>0</v>
      </c>
      <c r="H140" s="48">
        <f>IFERROR(Ações!$I140/(Ações!$P140-Table_1[[#This Row],[CAGR LUCRO 5A]]),0)</f>
        <v>0</v>
      </c>
      <c r="I140" s="48">
        <f>IF(Ações!$S140&lt;0,"",Ações!$O140*(1+Ações!$S140))</f>
        <v>0</v>
      </c>
      <c r="J140" s="49">
        <f>IFERROR(IF(Ações!$B140="","",(VLOOKUP(Table_1[[#This Row],[AÇÕES]],'Dados Status Invest STOCKS'!A126:AD741,4)/Table_1[[#This Row],[LPA]]))/100,0)</f>
        <v>0.28315789473684211</v>
      </c>
      <c r="K140" s="50">
        <f>IFERROR(IF(Ações!$B140="","",VLOOKUP(Table_1[[#This Row],[AÇÕES]],'Dados Status Invest STOCKS'!A126:AD741,2)),0)</f>
        <v>4.09</v>
      </c>
      <c r="L140" s="51">
        <f>IFERROR(IF(Ações!$B140="","",VLOOKUP(Table_1[[#This Row],[AÇÕES]],'Dados Status Invest STOCKS'!A126:AD741,3)/100),0)</f>
        <v>0</v>
      </c>
      <c r="M140" s="52">
        <f>IFERROR(IF(Ações!$B140="","",VLOOKUP(Table_1[[#This Row],[AÇÕES]],'Dados Status Invest STOCKS'!A126:AD741,28)),0)</f>
        <v>-0.38</v>
      </c>
      <c r="N140" s="52">
        <f>IFERROR(IF(Ações!$B140="","",VLOOKUP(Table_1[[#This Row],[AÇÕES]],'Dados Status Invest STOCKS'!A126:AD741,27)),0)</f>
        <v>1.52</v>
      </c>
      <c r="O140" s="52">
        <f>IFERROR(IF(Ações!$L140="","",Ações!$K140*Ações!$L140),0)</f>
        <v>0</v>
      </c>
      <c r="P140" s="53">
        <f t="shared" si="1"/>
        <v>0.06</v>
      </c>
      <c r="Q140" s="53">
        <f>IFERROR(Ações!$O140/Ações!$M140,0)</f>
        <v>0</v>
      </c>
      <c r="R140" s="53">
        <f>IFERROR(IF(Ações!$B140="","",VLOOKUP(Table_1[[#This Row],[AÇÕES]],'Dados Status Invest STOCKS'!A126:AD741,18)/100),0)</f>
        <v>-0.25040000000000001</v>
      </c>
      <c r="S140" s="51">
        <f>IFERROR(IF(Ações!$B140="","",VLOOKUP(Table_1[[#This Row],[AÇÕES]],'Dados Status Invest STOCKS'!A126:AD741,25)/100),0)</f>
        <v>0</v>
      </c>
      <c r="T140" s="51">
        <f>(1-Ações!$Q140)*Ações!$R140</f>
        <v>-0.25040000000000001</v>
      </c>
      <c r="U140" s="54">
        <f>IF(Ações!$S140=0,Ações!$T140,IF(Ações!$T140=0,Ações!$S140,AVERAGE(Ações!$S140,Ações!$T140)))</f>
        <v>-0.25040000000000001</v>
      </c>
    </row>
    <row r="141" spans="2:21" ht="15.75" customHeight="1" x14ac:dyDescent="0.2">
      <c r="B141" s="44" t="str">
        <f>IFERROR('Dados Status Invest STOCKS'!A128,"-")</f>
        <v>AFRM</v>
      </c>
      <c r="C141" s="45">
        <f>IFERROR((Ações!$D141-Ações!$K141)/Ações!$D141,0)</f>
        <v>0</v>
      </c>
      <c r="D141" s="46">
        <f>(Ações!$O141)/0.06</f>
        <v>0</v>
      </c>
      <c r="E141" s="47">
        <f>IFERROR((Ações!$F141-Ações!$K141)/Ações!$F141,0)</f>
        <v>0</v>
      </c>
      <c r="F141" s="46" t="str">
        <f>IF(OR(Ações!$N141&lt;0,Ações!$M141&lt;0),"",(22.5*Ações!$M141*Ações!$N141)^0.5)</f>
        <v/>
      </c>
      <c r="G141" s="47">
        <f>IFERROR((Ações!$H141-Ações!$K141)/Ações!$H141,0)</f>
        <v>0</v>
      </c>
      <c r="H141" s="48">
        <f>IFERROR(Ações!$I141/(Ações!$P141-Table_1[[#This Row],[CAGR LUCRO 5A]]),0)</f>
        <v>0</v>
      </c>
      <c r="I141" s="48">
        <f>IF(Ações!$S141&lt;0,"",Ações!$O141*(1+Ações!$S141))</f>
        <v>0</v>
      </c>
      <c r="J141" s="49">
        <f>IFERROR(IF(Ações!$B141="","",(VLOOKUP(Table_1[[#This Row],[AÇÕES]],'Dados Status Invest STOCKS'!A127:AD742,4)/Table_1[[#This Row],[LPA]]))/100,0)</f>
        <v>8.5478927203065144E-2</v>
      </c>
      <c r="K141" s="50">
        <f>IFERROR(IF(Ações!$B141="","",VLOOKUP(Table_1[[#This Row],[AÇÕES]],'Dados Status Invest STOCKS'!A127:AD742,2)),0)</f>
        <v>58.25</v>
      </c>
      <c r="L141" s="51">
        <f>IFERROR(IF(Ações!$B141="","",VLOOKUP(Table_1[[#This Row],[AÇÕES]],'Dados Status Invest STOCKS'!A127:AD742,3)/100),0)</f>
        <v>0</v>
      </c>
      <c r="M141" s="52">
        <f>IFERROR(IF(Ações!$B141="","",VLOOKUP(Table_1[[#This Row],[AÇÕES]],'Dados Status Invest STOCKS'!A127:AD742,28)),0)</f>
        <v>-2.61</v>
      </c>
      <c r="N141" s="52">
        <f>IFERROR(IF(Ações!$B141="","",VLOOKUP(Table_1[[#This Row],[AÇÕES]],'Dados Status Invest STOCKS'!A127:AD742,27)),0)</f>
        <v>8.4600000000000009</v>
      </c>
      <c r="O141" s="52">
        <f>IFERROR(IF(Ações!$L141="","",Ações!$K141*Ações!$L141),0)</f>
        <v>0</v>
      </c>
      <c r="P141" s="53">
        <f t="shared" si="1"/>
        <v>0.06</v>
      </c>
      <c r="Q141" s="53">
        <f>IFERROR(Ações!$O141/Ações!$M141,0)</f>
        <v>0</v>
      </c>
      <c r="R141" s="53">
        <f>IFERROR(IF(Ações!$B141="","",VLOOKUP(Table_1[[#This Row],[AÇÕES]],'Dados Status Invest STOCKS'!A127:AD742,18)/100),0)</f>
        <v>-0.30859999999999999</v>
      </c>
      <c r="S141" s="51">
        <f>IFERROR(IF(Ações!$B141="","",VLOOKUP(Table_1[[#This Row],[AÇÕES]],'Dados Status Invest STOCKS'!A127:AD742,25)/100),0)</f>
        <v>0</v>
      </c>
      <c r="T141" s="51">
        <f>(1-Ações!$Q141)*Ações!$R141</f>
        <v>-0.30859999999999999</v>
      </c>
      <c r="U141" s="54">
        <f>IF(Ações!$S141=0,Ações!$T141,IF(Ações!$T141=0,Ações!$S141,AVERAGE(Ações!$S141,Ações!$T141)))</f>
        <v>-0.30859999999999999</v>
      </c>
    </row>
    <row r="142" spans="2:21" ht="15.75" customHeight="1" x14ac:dyDescent="0.2">
      <c r="B142" s="44" t="str">
        <f>IFERROR('Dados Status Invest STOCKS'!A129,"-")</f>
        <v>AFYA</v>
      </c>
      <c r="C142" s="45">
        <f>IFERROR((Ações!$D142-Ações!$K142)/Ações!$D142,0)</f>
        <v>0</v>
      </c>
      <c r="D142" s="46">
        <f>(Ações!$O142)/0.06</f>
        <v>0</v>
      </c>
      <c r="E142" s="47">
        <f>IFERROR((Ações!$F142-Ações!$K142)/Ações!$F142,0)</f>
        <v>-0.52537983253963982</v>
      </c>
      <c r="F142" s="46">
        <f>IF(OR(Ações!$N142&lt;0,Ações!$M142&lt;0),"",(22.5*Ações!$M142*Ações!$N142)^0.5)</f>
        <v>8.220903235046622</v>
      </c>
      <c r="G142" s="47">
        <f>IFERROR((Ações!$H142-Ações!$K142)/Ações!$H142,0)</f>
        <v>0</v>
      </c>
      <c r="H142" s="48">
        <f>IFERROR(Ações!$I142/(Ações!$P142-Table_1[[#This Row],[CAGR LUCRO 5A]]),0)</f>
        <v>0</v>
      </c>
      <c r="I142" s="48">
        <f>IF(Ações!$S142&lt;0,"",Ações!$O142*(1+Ações!$S142))</f>
        <v>0</v>
      </c>
      <c r="J142" s="49">
        <f>IFERROR(IF(Ações!$B142="","",(VLOOKUP(Table_1[[#This Row],[AÇÕES]],'Dados Status Invest STOCKS'!A128:AD743,4)/Table_1[[#This Row],[LPA]]))/100,0)</f>
        <v>0.51877551020408175</v>
      </c>
      <c r="K142" s="50">
        <f>IFERROR(IF(Ações!$B142="","",VLOOKUP(Table_1[[#This Row],[AÇÕES]],'Dados Status Invest STOCKS'!A128:AD743,2)),0)</f>
        <v>12.54</v>
      </c>
      <c r="L142" s="51">
        <f>IFERROR(IF(Ações!$B142="","",VLOOKUP(Table_1[[#This Row],[AÇÕES]],'Dados Status Invest STOCKS'!A128:AD743,3)/100),0)</f>
        <v>0</v>
      </c>
      <c r="M142" s="52">
        <f>IFERROR(IF(Ações!$B142="","",VLOOKUP(Table_1[[#This Row],[AÇÕES]],'Dados Status Invest STOCKS'!A128:AD743,28)),0)</f>
        <v>0.49</v>
      </c>
      <c r="N142" s="52">
        <f>IFERROR(IF(Ações!$B142="","",VLOOKUP(Table_1[[#This Row],[AÇÕES]],'Dados Status Invest STOCKS'!A128:AD743,27)),0)</f>
        <v>6.13</v>
      </c>
      <c r="O142" s="52">
        <f>IFERROR(IF(Ações!$L142="","",Ações!$K142*Ações!$L142),0)</f>
        <v>0</v>
      </c>
      <c r="P142" s="53">
        <f t="shared" si="1"/>
        <v>0.06</v>
      </c>
      <c r="Q142" s="53">
        <f>IFERROR(Ações!$O142/Ações!$M142,0)</f>
        <v>0</v>
      </c>
      <c r="R142" s="53">
        <f>IFERROR(IF(Ações!$B142="","",VLOOKUP(Table_1[[#This Row],[AÇÕES]],'Dados Status Invest STOCKS'!A128:AD743,18)/100),0)</f>
        <v>8.0500000000000002E-2</v>
      </c>
      <c r="S142" s="51">
        <f>IFERROR(IF(Ações!$B142="","",VLOOKUP(Table_1[[#This Row],[AÇÕES]],'Dados Status Invest STOCKS'!A128:AD743,25)/100),0)</f>
        <v>0</v>
      </c>
      <c r="T142" s="51">
        <f>(1-Ações!$Q142)*Ações!$R142</f>
        <v>8.0500000000000002E-2</v>
      </c>
      <c r="U142" s="54">
        <f>IF(Ações!$S142=0,Ações!$T142,IF(Ações!$T142=0,Ações!$S142,AVERAGE(Ações!$S142,Ações!$T142)))</f>
        <v>8.0500000000000002E-2</v>
      </c>
    </row>
    <row r="143" spans="2:21" ht="15.75" customHeight="1" x14ac:dyDescent="0.2">
      <c r="B143" s="44" t="str">
        <f>IFERROR('Dados Status Invest STOCKS'!A130,"-")</f>
        <v>AG</v>
      </c>
      <c r="C143" s="45">
        <f>IFERROR((Ações!$D143-Ações!$K143)/Ações!$D143,0)</f>
        <v>-39</v>
      </c>
      <c r="D143" s="46">
        <f>(Ações!$O143)/0.06</f>
        <v>0.26074999999999998</v>
      </c>
      <c r="E143" s="47">
        <f>IFERROR((Ações!$F143-Ações!$K143)/Ações!$F143,0)</f>
        <v>-0.66502135914276805</v>
      </c>
      <c r="F143" s="46">
        <f>IF(OR(Ações!$N143&lt;0,Ações!$M143&lt;0),"",(22.5*Ações!$M143*Ações!$N143)^0.5)</f>
        <v>6.2641839053463304</v>
      </c>
      <c r="G143" s="47">
        <f>IFERROR((Ações!$H143-Ações!$K143)/Ações!$H143,0)</f>
        <v>-39</v>
      </c>
      <c r="H143" s="48">
        <f>IFERROR(Ações!$I143/(Ações!$P143-Table_1[[#This Row],[CAGR LUCRO 5A]]),0)</f>
        <v>0.26074999999999998</v>
      </c>
      <c r="I143" s="48">
        <f>IF(Ações!$S143&lt;0,"",Ações!$O143*(1+Ações!$S143))</f>
        <v>1.5644999999999999E-2</v>
      </c>
      <c r="J143" s="49">
        <f>IFERROR(IF(Ações!$B143="","",(VLOOKUP(Table_1[[#This Row],[AÇÕES]],'Dados Status Invest STOCKS'!A129:AD744,4)/Table_1[[#This Row],[LPA]]))/100,0)</f>
        <v>1.0084375000000001</v>
      </c>
      <c r="K143" s="50">
        <f>IFERROR(IF(Ações!$B143="","",VLOOKUP(Table_1[[#This Row],[AÇÕES]],'Dados Status Invest STOCKS'!A129:AD744,2)),0)</f>
        <v>10.43</v>
      </c>
      <c r="L143" s="51">
        <f>IFERROR(IF(Ações!$B143="","",VLOOKUP(Table_1[[#This Row],[AÇÕES]],'Dados Status Invest STOCKS'!A129:AD744,3)/100),0)</f>
        <v>1.5E-3</v>
      </c>
      <c r="M143" s="52">
        <f>IFERROR(IF(Ações!$B143="","",VLOOKUP(Table_1[[#This Row],[AÇÕES]],'Dados Status Invest STOCKS'!A129:AD744,28)),0)</f>
        <v>0.32</v>
      </c>
      <c r="N143" s="52">
        <f>IFERROR(IF(Ações!$B143="","",VLOOKUP(Table_1[[#This Row],[AÇÕES]],'Dados Status Invest STOCKS'!A129:AD744,27)),0)</f>
        <v>5.45</v>
      </c>
      <c r="O143" s="52">
        <f>IFERROR(IF(Ações!$L143="","",Ações!$K143*Ações!$L143),0)</f>
        <v>1.5644999999999999E-2</v>
      </c>
      <c r="P143" s="53">
        <f t="shared" ref="P143:P206" si="2">$U$6</f>
        <v>0.06</v>
      </c>
      <c r="Q143" s="53">
        <f>IFERROR(Ações!$O143/Ações!$M143,0)</f>
        <v>4.8890624999999993E-2</v>
      </c>
      <c r="R143" s="53">
        <f>IFERROR(IF(Ações!$B143="","",VLOOKUP(Table_1[[#This Row],[AÇÕES]],'Dados Status Invest STOCKS'!A129:AD744,18)/100),0)</f>
        <v>5.9299999999999999E-2</v>
      </c>
      <c r="S143" s="51">
        <f>IFERROR(IF(Ações!$B143="","",VLOOKUP(Table_1[[#This Row],[AÇÕES]],'Dados Status Invest STOCKS'!A129:AD744,25)/100),0)</f>
        <v>0</v>
      </c>
      <c r="T143" s="51">
        <f>(1-Ações!$Q143)*Ações!$R143</f>
        <v>5.6400785937500003E-2</v>
      </c>
      <c r="U143" s="54">
        <f>IF(Ações!$S143=0,Ações!$T143,IF(Ações!$T143=0,Ações!$S143,AVERAGE(Ações!$S143,Ações!$T143)))</f>
        <v>5.6400785937500003E-2</v>
      </c>
    </row>
    <row r="144" spans="2:21" ht="15.75" customHeight="1" x14ac:dyDescent="0.2">
      <c r="B144" s="44" t="str">
        <f>IFERROR('Dados Status Invest STOCKS'!A131,"-")</f>
        <v>AGBA</v>
      </c>
      <c r="C144" s="45">
        <f>IFERROR((Ações!$D144-Ações!$K144)/Ações!$D144,0)</f>
        <v>0</v>
      </c>
      <c r="D144" s="46">
        <f>(Ações!$O144)/0.06</f>
        <v>0</v>
      </c>
      <c r="E144" s="47">
        <f>IFERROR((Ações!$F144-Ações!$K144)/Ações!$F144,0)</f>
        <v>0</v>
      </c>
      <c r="F144" s="46" t="str">
        <f>IF(OR(Ações!$N144&lt;0,Ações!$M144&lt;0),"",(22.5*Ações!$M144*Ações!$N144)^0.5)</f>
        <v/>
      </c>
      <c r="G144" s="47">
        <f>IFERROR((Ações!$H144-Ações!$K144)/Ações!$H144,0)</f>
        <v>0</v>
      </c>
      <c r="H144" s="48">
        <f>IFERROR(Ações!$I144/(Ações!$P144-Table_1[[#This Row],[CAGR LUCRO 5A]]),0)</f>
        <v>0</v>
      </c>
      <c r="I144" s="48">
        <f>IF(Ações!$S144&lt;0,"",Ações!$O144*(1+Ações!$S144))</f>
        <v>0</v>
      </c>
      <c r="J144" s="49">
        <f>IFERROR(IF(Ações!$B144="","",(VLOOKUP(Table_1[[#This Row],[AÇÕES]],'Dados Status Invest STOCKS'!A130:AD745,4)/Table_1[[#This Row],[LPA]]))/100,0)</f>
        <v>5.5335714285714275</v>
      </c>
      <c r="K144" s="50">
        <f>IFERROR(IF(Ações!$B144="","",VLOOKUP(Table_1[[#This Row],[AÇÕES]],'Dados Status Invest STOCKS'!A130:AD745,2)),0)</f>
        <v>11.03</v>
      </c>
      <c r="L144" s="51">
        <f>IFERROR(IF(Ações!$B144="","",VLOOKUP(Table_1[[#This Row],[AÇÕES]],'Dados Status Invest STOCKS'!A130:AD745,3)/100),0)</f>
        <v>0</v>
      </c>
      <c r="M144" s="52">
        <f>IFERROR(IF(Ações!$B144="","",VLOOKUP(Table_1[[#This Row],[AÇÕES]],'Dados Status Invest STOCKS'!A130:AD745,28)),0)</f>
        <v>-0.14000000000000001</v>
      </c>
      <c r="N144" s="52">
        <f>IFERROR(IF(Ações!$B144="","",VLOOKUP(Table_1[[#This Row],[AÇÕES]],'Dados Status Invest STOCKS'!A130:AD745,27)),0)</f>
        <v>-0.46</v>
      </c>
      <c r="O144" s="52">
        <f>IFERROR(IF(Ações!$L144="","",Ações!$K144*Ações!$L144),0)</f>
        <v>0</v>
      </c>
      <c r="P144" s="53">
        <f t="shared" si="2"/>
        <v>0.06</v>
      </c>
      <c r="Q144" s="53">
        <f>IFERROR(Ações!$O144/Ações!$M144,0)</f>
        <v>0</v>
      </c>
      <c r="R144" s="53">
        <f>IFERROR(IF(Ações!$B144="","",VLOOKUP(Table_1[[#This Row],[AÇÕES]],'Dados Status Invest STOCKS'!A130:AD745,18)/100),0)</f>
        <v>-0.30829999999999996</v>
      </c>
      <c r="S144" s="51">
        <f>IFERROR(IF(Ações!$B144="","",VLOOKUP(Table_1[[#This Row],[AÇÕES]],'Dados Status Invest STOCKS'!A130:AD745,25)/100),0)</f>
        <v>0</v>
      </c>
      <c r="T144" s="51">
        <f>(1-Ações!$Q144)*Ações!$R144</f>
        <v>-0.30829999999999996</v>
      </c>
      <c r="U144" s="54">
        <f>IF(Ações!$S144=0,Ações!$T144,IF(Ações!$T144=0,Ações!$S144,AVERAGE(Ações!$S144,Ações!$T144)))</f>
        <v>-0.30829999999999996</v>
      </c>
    </row>
    <row r="145" spans="2:21" ht="15.75" customHeight="1" x14ac:dyDescent="0.2">
      <c r="B145" s="44" t="str">
        <f>IFERROR('Dados Status Invest STOCKS'!A132,"-")</f>
        <v>AGBAR</v>
      </c>
      <c r="C145" s="45">
        <f>IFERROR((Ações!$D145-Ações!$K145)/Ações!$D145,0)</f>
        <v>0</v>
      </c>
      <c r="D145" s="46">
        <f>(Ações!$O145)/0.06</f>
        <v>0</v>
      </c>
      <c r="E145" s="47">
        <f>IFERROR((Ações!$F145-Ações!$K145)/Ações!$F145,0)</f>
        <v>0</v>
      </c>
      <c r="F145" s="46" t="str">
        <f>IF(OR(Ações!$N145&lt;0,Ações!$M145&lt;0),"",(22.5*Ações!$M145*Ações!$N145)^0.5)</f>
        <v/>
      </c>
      <c r="G145" s="47">
        <f>IFERROR((Ações!$H145-Ações!$K145)/Ações!$H145,0)</f>
        <v>0</v>
      </c>
      <c r="H145" s="48">
        <f>IFERROR(Ações!$I145/(Ações!$P145-Table_1[[#This Row],[CAGR LUCRO 5A]]),0)</f>
        <v>0</v>
      </c>
      <c r="I145" s="48">
        <f>IF(Ações!$S145&lt;0,"",Ações!$O145*(1+Ações!$S145))</f>
        <v>0</v>
      </c>
      <c r="J145" s="49">
        <f>IFERROR(IF(Ações!$B145="","",(VLOOKUP(Table_1[[#This Row],[AÇÕES]],'Dados Status Invest STOCKS'!A131:AD746,4)/Table_1[[#This Row],[LPA]]))/100,0)</f>
        <v>0.08</v>
      </c>
      <c r="K145" s="50">
        <f>IFERROR(IF(Ações!$B145="","",VLOOKUP(Table_1[[#This Row],[AÇÕES]],'Dados Status Invest STOCKS'!A131:AD746,2)),0)</f>
        <v>0.16</v>
      </c>
      <c r="L145" s="51">
        <f>IFERROR(IF(Ações!$B145="","",VLOOKUP(Table_1[[#This Row],[AÇÕES]],'Dados Status Invest STOCKS'!A131:AD746,3)/100),0)</f>
        <v>0</v>
      </c>
      <c r="M145" s="52">
        <f>IFERROR(IF(Ações!$B145="","",VLOOKUP(Table_1[[#This Row],[AÇÕES]],'Dados Status Invest STOCKS'!A131:AD746,28)),0)</f>
        <v>-0.14000000000000001</v>
      </c>
      <c r="N145" s="52">
        <f>IFERROR(IF(Ações!$B145="","",VLOOKUP(Table_1[[#This Row],[AÇÕES]],'Dados Status Invest STOCKS'!A131:AD746,27)),0)</f>
        <v>-0.46</v>
      </c>
      <c r="O145" s="52">
        <f>IFERROR(IF(Ações!$L145="","",Ações!$K145*Ações!$L145),0)</f>
        <v>0</v>
      </c>
      <c r="P145" s="53">
        <f t="shared" si="2"/>
        <v>0.06</v>
      </c>
      <c r="Q145" s="53">
        <f>IFERROR(Ações!$O145/Ações!$M145,0)</f>
        <v>0</v>
      </c>
      <c r="R145" s="53">
        <f>IFERROR(IF(Ações!$B145="","",VLOOKUP(Table_1[[#This Row],[AÇÕES]],'Dados Status Invest STOCKS'!A131:AD746,18)/100),0)</f>
        <v>-0.30829999999999996</v>
      </c>
      <c r="S145" s="51">
        <f>IFERROR(IF(Ações!$B145="","",VLOOKUP(Table_1[[#This Row],[AÇÕES]],'Dados Status Invest STOCKS'!A131:AD746,25)/100),0)</f>
        <v>0</v>
      </c>
      <c r="T145" s="51">
        <f>(1-Ações!$Q145)*Ações!$R145</f>
        <v>-0.30829999999999996</v>
      </c>
      <c r="U145" s="54">
        <f>IF(Ações!$S145=0,Ações!$T145,IF(Ações!$T145=0,Ações!$S145,AVERAGE(Ações!$S145,Ações!$T145)))</f>
        <v>-0.30829999999999996</v>
      </c>
    </row>
    <row r="146" spans="2:21" ht="15.75" customHeight="1" x14ac:dyDescent="0.2">
      <c r="B146" s="44" t="str">
        <f>IFERROR('Dados Status Invest STOCKS'!A133,"-")</f>
        <v>AGBAU</v>
      </c>
      <c r="C146" s="45">
        <f>IFERROR((Ações!$D146-Ações!$K146)/Ações!$D146,0)</f>
        <v>0</v>
      </c>
      <c r="D146" s="46">
        <f>(Ações!$O146)/0.06</f>
        <v>0</v>
      </c>
      <c r="E146" s="47">
        <f>IFERROR((Ações!$F146-Ações!$K146)/Ações!$F146,0)</f>
        <v>0</v>
      </c>
      <c r="F146" s="46" t="str">
        <f>IF(OR(Ações!$N146&lt;0,Ações!$M146&lt;0),"",(22.5*Ações!$M146*Ações!$N146)^0.5)</f>
        <v/>
      </c>
      <c r="G146" s="47">
        <f>IFERROR((Ações!$H146-Ações!$K146)/Ações!$H146,0)</f>
        <v>0</v>
      </c>
      <c r="H146" s="48">
        <f>IFERROR(Ações!$I146/(Ações!$P146-Table_1[[#This Row],[CAGR LUCRO 5A]]),0)</f>
        <v>0</v>
      </c>
      <c r="I146" s="48">
        <f>IF(Ações!$S146&lt;0,"",Ações!$O146*(1+Ações!$S146))</f>
        <v>0</v>
      </c>
      <c r="J146" s="49">
        <f>IFERROR(IF(Ações!$B146="","",(VLOOKUP(Table_1[[#This Row],[AÇÕES]],'Dados Status Invest STOCKS'!A132:AD747,4)/Table_1[[#This Row],[LPA]]))/100,0)</f>
        <v>5.367857142857142</v>
      </c>
      <c r="K146" s="50">
        <f>IFERROR(IF(Ações!$B146="","",VLOOKUP(Table_1[[#This Row],[AÇÕES]],'Dados Status Invest STOCKS'!A132:AD747,2)),0)</f>
        <v>10.7</v>
      </c>
      <c r="L146" s="51">
        <f>IFERROR(IF(Ações!$B146="","",VLOOKUP(Table_1[[#This Row],[AÇÕES]],'Dados Status Invest STOCKS'!A132:AD747,3)/100),0)</f>
        <v>0</v>
      </c>
      <c r="M146" s="52">
        <f>IFERROR(IF(Ações!$B146="","",VLOOKUP(Table_1[[#This Row],[AÇÕES]],'Dados Status Invest STOCKS'!A132:AD747,28)),0)</f>
        <v>-0.14000000000000001</v>
      </c>
      <c r="N146" s="52">
        <f>IFERROR(IF(Ações!$B146="","",VLOOKUP(Table_1[[#This Row],[AÇÕES]],'Dados Status Invest STOCKS'!A132:AD747,27)),0)</f>
        <v>-0.46</v>
      </c>
      <c r="O146" s="52">
        <f>IFERROR(IF(Ações!$L146="","",Ações!$K146*Ações!$L146),0)</f>
        <v>0</v>
      </c>
      <c r="P146" s="53">
        <f t="shared" si="2"/>
        <v>0.06</v>
      </c>
      <c r="Q146" s="53">
        <f>IFERROR(Ações!$O146/Ações!$M146,0)</f>
        <v>0</v>
      </c>
      <c r="R146" s="53">
        <f>IFERROR(IF(Ações!$B146="","",VLOOKUP(Table_1[[#This Row],[AÇÕES]],'Dados Status Invest STOCKS'!A132:AD747,18)/100),0)</f>
        <v>-0.30829999999999996</v>
      </c>
      <c r="S146" s="51">
        <f>IFERROR(IF(Ações!$B146="","",VLOOKUP(Table_1[[#This Row],[AÇÕES]],'Dados Status Invest STOCKS'!A132:AD747,25)/100),0)</f>
        <v>0</v>
      </c>
      <c r="T146" s="51">
        <f>(1-Ações!$Q146)*Ações!$R146</f>
        <v>-0.30829999999999996</v>
      </c>
      <c r="U146" s="54">
        <f>IF(Ações!$S146=0,Ações!$T146,IF(Ações!$T146=0,Ações!$S146,AVERAGE(Ações!$S146,Ações!$T146)))</f>
        <v>-0.30829999999999996</v>
      </c>
    </row>
    <row r="147" spans="2:21" ht="15.75" customHeight="1" x14ac:dyDescent="0.2">
      <c r="B147" s="44" t="str">
        <f>IFERROR('Dados Status Invest STOCKS'!A134,"-")</f>
        <v>AGBAW</v>
      </c>
      <c r="C147" s="45">
        <f>IFERROR((Ações!$D147-Ações!$K147)/Ações!$D147,0)</f>
        <v>0</v>
      </c>
      <c r="D147" s="46">
        <f>(Ações!$O147)/0.06</f>
        <v>0</v>
      </c>
      <c r="E147" s="47">
        <f>IFERROR((Ações!$F147-Ações!$K147)/Ações!$F147,0)</f>
        <v>0</v>
      </c>
      <c r="F147" s="46" t="str">
        <f>IF(OR(Ações!$N147&lt;0,Ações!$M147&lt;0),"",(22.5*Ações!$M147*Ações!$N147)^0.5)</f>
        <v/>
      </c>
      <c r="G147" s="47">
        <f>IFERROR((Ações!$H147-Ações!$K147)/Ações!$H147,0)</f>
        <v>0</v>
      </c>
      <c r="H147" s="48">
        <f>IFERROR(Ações!$I147/(Ações!$P147-Table_1[[#This Row],[CAGR LUCRO 5A]]),0)</f>
        <v>0</v>
      </c>
      <c r="I147" s="48">
        <f>IF(Ações!$S147&lt;0,"",Ações!$O147*(1+Ações!$S147))</f>
        <v>0</v>
      </c>
      <c r="J147" s="49">
        <f>IFERROR(IF(Ações!$B147="","",(VLOOKUP(Table_1[[#This Row],[AÇÕES]],'Dados Status Invest STOCKS'!A133:AD748,4)/Table_1[[#This Row],[LPA]]))/100,0)</f>
        <v>6.9999999999999993E-2</v>
      </c>
      <c r="K147" s="50">
        <f>IFERROR(IF(Ações!$B147="","",VLOOKUP(Table_1[[#This Row],[AÇÕES]],'Dados Status Invest STOCKS'!A133:AD748,2)),0)</f>
        <v>0.14000000000000001</v>
      </c>
      <c r="L147" s="51">
        <f>IFERROR(IF(Ações!$B147="","",VLOOKUP(Table_1[[#This Row],[AÇÕES]],'Dados Status Invest STOCKS'!A133:AD748,3)/100),0)</f>
        <v>0</v>
      </c>
      <c r="M147" s="52">
        <f>IFERROR(IF(Ações!$B147="","",VLOOKUP(Table_1[[#This Row],[AÇÕES]],'Dados Status Invest STOCKS'!A133:AD748,28)),0)</f>
        <v>-0.14000000000000001</v>
      </c>
      <c r="N147" s="52">
        <f>IFERROR(IF(Ações!$B147="","",VLOOKUP(Table_1[[#This Row],[AÇÕES]],'Dados Status Invest STOCKS'!A133:AD748,27)),0)</f>
        <v>-0.46</v>
      </c>
      <c r="O147" s="52">
        <f>IFERROR(IF(Ações!$L147="","",Ações!$K147*Ações!$L147),0)</f>
        <v>0</v>
      </c>
      <c r="P147" s="53">
        <f t="shared" si="2"/>
        <v>0.06</v>
      </c>
      <c r="Q147" s="53">
        <f>IFERROR(Ações!$O147/Ações!$M147,0)</f>
        <v>0</v>
      </c>
      <c r="R147" s="53">
        <f>IFERROR(IF(Ações!$B147="","",VLOOKUP(Table_1[[#This Row],[AÇÕES]],'Dados Status Invest STOCKS'!A133:AD748,18)/100),0)</f>
        <v>-0.30829999999999996</v>
      </c>
      <c r="S147" s="51">
        <f>IFERROR(IF(Ações!$B147="","",VLOOKUP(Table_1[[#This Row],[AÇÕES]],'Dados Status Invest STOCKS'!A133:AD748,25)/100),0)</f>
        <v>0</v>
      </c>
      <c r="T147" s="51">
        <f>(1-Ações!$Q147)*Ações!$R147</f>
        <v>-0.30829999999999996</v>
      </c>
      <c r="U147" s="54">
        <f>IF(Ações!$S147=0,Ações!$T147,IF(Ações!$T147=0,Ações!$S147,AVERAGE(Ações!$S147,Ações!$T147)))</f>
        <v>-0.30829999999999996</v>
      </c>
    </row>
    <row r="148" spans="2:21" ht="15.75" customHeight="1" x14ac:dyDescent="0.2">
      <c r="B148" s="44" t="str">
        <f>IFERROR('Dados Status Invest STOCKS'!A135,"-")</f>
        <v>AGCO</v>
      </c>
      <c r="C148" s="45">
        <f>IFERROR((Ações!$D148-Ações!$K148)/Ações!$D148,0)</f>
        <v>-0.49999999999999983</v>
      </c>
      <c r="D148" s="46">
        <f>(Ações!$O148)/0.06</f>
        <v>79.273333333333341</v>
      </c>
      <c r="E148" s="47">
        <f>IFERROR((Ações!$F148-Ações!$K148)/Ações!$F148,0)</f>
        <v>-0.21646950608787721</v>
      </c>
      <c r="F148" s="46">
        <f>IF(OR(Ações!$N148&lt;0,Ações!$M148&lt;0),"",(22.5*Ações!$M148*Ações!$N148)^0.5)</f>
        <v>97.750086956483059</v>
      </c>
      <c r="G148" s="47">
        <f>IFERROR((Ações!$H148-Ações!$K148)/Ações!$H148,0)</f>
        <v>1.8871701546860784</v>
      </c>
      <c r="H148" s="48">
        <f>IFERROR(Ações!$I148/(Ações!$P148-Table_1[[#This Row],[CAGR LUCRO 5A]]),0)</f>
        <v>-134.03291282051279</v>
      </c>
      <c r="I148" s="48">
        <f>IF(Ações!$S148&lt;0,"",Ações!$O148*(1+Ações!$S148))</f>
        <v>5.2272835999999998</v>
      </c>
      <c r="J148" s="49">
        <f>IFERROR(IF(Ações!$B148="","",(VLOOKUP(Table_1[[#This Row],[AÇÕES]],'Dados Status Invest STOCKS'!A134:AD749,4)/Table_1[[#This Row],[LPA]]))/100,0)</f>
        <v>1.1824526420737787E-2</v>
      </c>
      <c r="K148" s="50">
        <f>IFERROR(IF(Ações!$B148="","",VLOOKUP(Table_1[[#This Row],[AÇÕES]],'Dados Status Invest STOCKS'!A134:AD749,2)),0)</f>
        <v>118.91</v>
      </c>
      <c r="L148" s="51">
        <f>IFERROR(IF(Ações!$B148="","",VLOOKUP(Table_1[[#This Row],[AÇÕES]],'Dados Status Invest STOCKS'!A134:AD749,3)/100),0)</f>
        <v>0.04</v>
      </c>
      <c r="M148" s="52">
        <f>IFERROR(IF(Ações!$B148="","",VLOOKUP(Table_1[[#This Row],[AÇÕES]],'Dados Status Invest STOCKS'!A134:AD749,28)),0)</f>
        <v>10.029999999999999</v>
      </c>
      <c r="N148" s="52">
        <f>IFERROR(IF(Ações!$B148="","",VLOOKUP(Table_1[[#This Row],[AÇÕES]],'Dados Status Invest STOCKS'!A134:AD749,27)),0)</f>
        <v>42.34</v>
      </c>
      <c r="O148" s="52">
        <f>IFERROR(IF(Ações!$L148="","",Ações!$K148*Ações!$L148),0)</f>
        <v>4.7564000000000002</v>
      </c>
      <c r="P148" s="53">
        <f t="shared" si="2"/>
        <v>0.06</v>
      </c>
      <c r="Q148" s="53">
        <f>IFERROR(Ações!$O148/Ações!$M148,0)</f>
        <v>0.47421734795613163</v>
      </c>
      <c r="R148" s="53">
        <f>IFERROR(IF(Ações!$B148="","",VLOOKUP(Table_1[[#This Row],[AÇÕES]],'Dados Status Invest STOCKS'!A134:AD749,18)/100),0)</f>
        <v>0.23680000000000001</v>
      </c>
      <c r="S148" s="51">
        <f>IFERROR(IF(Ações!$B148="","",VLOOKUP(Table_1[[#This Row],[AÇÕES]],'Dados Status Invest STOCKS'!A134:AD749,25)/100),0)</f>
        <v>9.9000000000000005E-2</v>
      </c>
      <c r="T148" s="51">
        <f>(1-Ações!$Q148)*Ações!$R148</f>
        <v>0.12450533200398804</v>
      </c>
      <c r="U148" s="54">
        <f>IF(Ações!$S148=0,Ações!$T148,IF(Ações!$T148=0,Ações!$S148,AVERAGE(Ações!$S148,Ações!$T148)))</f>
        <v>0.11175266600199402</v>
      </c>
    </row>
    <row r="149" spans="2:21" ht="15.75" customHeight="1" x14ac:dyDescent="0.2">
      <c r="B149" s="44" t="str">
        <f>IFERROR('Dados Status Invest STOCKS'!A136,"-")</f>
        <v>AGEN</v>
      </c>
      <c r="C149" s="45">
        <f>IFERROR((Ações!$D149-Ações!$K149)/Ações!$D149,0)</f>
        <v>0</v>
      </c>
      <c r="D149" s="46">
        <f>(Ações!$O149)/0.06</f>
        <v>0</v>
      </c>
      <c r="E149" s="47">
        <f>IFERROR((Ações!$F149-Ações!$K149)/Ações!$F149,0)</f>
        <v>-9.0250380991240569</v>
      </c>
      <c r="F149" s="46">
        <f>IF(OR(Ações!$N149&lt;0,Ações!$M149&lt;0),"",(22.5*Ações!$M149*Ações!$N149)^0.5)</f>
        <v>0.26832815729997478</v>
      </c>
      <c r="G149" s="47">
        <f>IFERROR((Ações!$H149-Ações!$K149)/Ações!$H149,0)</f>
        <v>0</v>
      </c>
      <c r="H149" s="48">
        <f>IFERROR(Ações!$I149/(Ações!$P149-Table_1[[#This Row],[CAGR LUCRO 5A]]),0)</f>
        <v>0</v>
      </c>
      <c r="I149" s="48">
        <f>IF(Ações!$S149&lt;0,"",Ações!$O149*(1+Ações!$S149))</f>
        <v>0</v>
      </c>
      <c r="J149" s="49">
        <f>IFERROR(IF(Ações!$B149="","",(VLOOKUP(Table_1[[#This Row],[AÇÕES]],'Dados Status Invest STOCKS'!A135:AD750,4)/Table_1[[#This Row],[LPA]]))/100,0)</f>
        <v>88.01</v>
      </c>
      <c r="K149" s="50">
        <f>IFERROR(IF(Ações!$B149="","",VLOOKUP(Table_1[[#This Row],[AÇÕES]],'Dados Status Invest STOCKS'!A135:AD750,2)),0)</f>
        <v>2.69</v>
      </c>
      <c r="L149" s="51">
        <f>IFERROR(IF(Ações!$B149="","",VLOOKUP(Table_1[[#This Row],[AÇÕES]],'Dados Status Invest STOCKS'!A135:AD750,3)/100),0)</f>
        <v>0</v>
      </c>
      <c r="M149" s="52">
        <f>IFERROR(IF(Ações!$B149="","",VLOOKUP(Table_1[[#This Row],[AÇÕES]],'Dados Status Invest STOCKS'!A135:AD750,28)),0)</f>
        <v>0.02</v>
      </c>
      <c r="N149" s="52">
        <f>IFERROR(IF(Ações!$B149="","",VLOOKUP(Table_1[[#This Row],[AÇÕES]],'Dados Status Invest STOCKS'!A135:AD750,27)),0)</f>
        <v>0.16</v>
      </c>
      <c r="O149" s="52">
        <f>IFERROR(IF(Ações!$L149="","",Ações!$K149*Ações!$L149),0)</f>
        <v>0</v>
      </c>
      <c r="P149" s="53">
        <f t="shared" si="2"/>
        <v>0.06</v>
      </c>
      <c r="Q149" s="53">
        <f>IFERROR(Ações!$O149/Ações!$M149,0)</f>
        <v>0</v>
      </c>
      <c r="R149" s="53">
        <f>IFERROR(IF(Ações!$B149="","",VLOOKUP(Table_1[[#This Row],[AÇÕES]],'Dados Status Invest STOCKS'!A135:AD750,18)/100),0)</f>
        <v>9.3800000000000008E-2</v>
      </c>
      <c r="S149" s="51">
        <f>IFERROR(IF(Ações!$B149="","",VLOOKUP(Table_1[[#This Row],[AÇÕES]],'Dados Status Invest STOCKS'!A135:AD750,25)/100),0)</f>
        <v>0</v>
      </c>
      <c r="T149" s="51">
        <f>(1-Ações!$Q149)*Ações!$R149</f>
        <v>9.3800000000000008E-2</v>
      </c>
      <c r="U149" s="54">
        <f>IF(Ações!$S149=0,Ações!$T149,IF(Ações!$T149=0,Ações!$S149,AVERAGE(Ações!$S149,Ações!$T149)))</f>
        <v>9.3800000000000008E-2</v>
      </c>
    </row>
    <row r="150" spans="2:21" ht="15.75" customHeight="1" x14ac:dyDescent="0.2">
      <c r="B150" s="44" t="str">
        <f>IFERROR('Dados Status Invest STOCKS'!A137,"-")</f>
        <v>AGFS</v>
      </c>
      <c r="C150" s="45">
        <f>IFERROR((Ações!$D150-Ações!$K150)/Ações!$D150,0)</f>
        <v>0</v>
      </c>
      <c r="D150" s="46">
        <f>(Ações!$O150)/0.06</f>
        <v>0</v>
      </c>
      <c r="E150" s="47">
        <f>IFERROR((Ações!$F150-Ações!$K150)/Ações!$F150,0)</f>
        <v>0</v>
      </c>
      <c r="F150" s="46" t="str">
        <f>IF(OR(Ações!$N150&lt;0,Ações!$M150&lt;0),"",(22.5*Ações!$M150*Ações!$N150)^0.5)</f>
        <v/>
      </c>
      <c r="G150" s="47">
        <f>IFERROR((Ações!$H150-Ações!$K150)/Ações!$H150,0)</f>
        <v>0</v>
      </c>
      <c r="H150" s="48">
        <f>IFERROR(Ações!$I150/(Ações!$P150-Table_1[[#This Row],[CAGR LUCRO 5A]]),0)</f>
        <v>0</v>
      </c>
      <c r="I150" s="48">
        <f>IF(Ações!$S150&lt;0,"",Ações!$O150*(1+Ações!$S150))</f>
        <v>0</v>
      </c>
      <c r="J150" s="49">
        <f>IFERROR(IF(Ações!$B150="","",(VLOOKUP(Table_1[[#This Row],[AÇÕES]],'Dados Status Invest STOCKS'!A136:AD751,4)/Table_1[[#This Row],[LPA]]))/100,0)</f>
        <v>0.1953125</v>
      </c>
      <c r="K150" s="50">
        <f>IFERROR(IF(Ações!$B150="","",VLOOKUP(Table_1[[#This Row],[AÇÕES]],'Dados Status Invest STOCKS'!A136:AD751,2)),0)</f>
        <v>2.02</v>
      </c>
      <c r="L150" s="51">
        <f>IFERROR(IF(Ações!$B150="","",VLOOKUP(Table_1[[#This Row],[AÇÕES]],'Dados Status Invest STOCKS'!A136:AD751,3)/100),0)</f>
        <v>0</v>
      </c>
      <c r="M150" s="52">
        <f>IFERROR(IF(Ações!$B150="","",VLOOKUP(Table_1[[#This Row],[AÇÕES]],'Dados Status Invest STOCKS'!A136:AD751,28)),0)</f>
        <v>-0.32</v>
      </c>
      <c r="N150" s="52">
        <f>IFERROR(IF(Ações!$B150="","",VLOOKUP(Table_1[[#This Row],[AÇÕES]],'Dados Status Invest STOCKS'!A136:AD751,27)),0)</f>
        <v>4.57</v>
      </c>
      <c r="O150" s="52">
        <f>IFERROR(IF(Ações!$L150="","",Ações!$K150*Ações!$L150),0)</f>
        <v>0</v>
      </c>
      <c r="P150" s="53">
        <f t="shared" si="2"/>
        <v>0.06</v>
      </c>
      <c r="Q150" s="53">
        <f>IFERROR(Ações!$O150/Ações!$M150,0)</f>
        <v>0</v>
      </c>
      <c r="R150" s="53">
        <f>IFERROR(IF(Ações!$B150="","",VLOOKUP(Table_1[[#This Row],[AÇÕES]],'Dados Status Invest STOCKS'!A136:AD751,18)/100),0)</f>
        <v>-7.0699999999999999E-2</v>
      </c>
      <c r="S150" s="51">
        <f>IFERROR(IF(Ações!$B150="","",VLOOKUP(Table_1[[#This Row],[AÇÕES]],'Dados Status Invest STOCKS'!A136:AD751,25)/100),0)</f>
        <v>0</v>
      </c>
      <c r="T150" s="51">
        <f>(1-Ações!$Q150)*Ações!$R150</f>
        <v>-7.0699999999999999E-2</v>
      </c>
      <c r="U150" s="54">
        <f>IF(Ações!$S150=0,Ações!$T150,IF(Ações!$T150=0,Ações!$S150,AVERAGE(Ações!$S150,Ações!$T150)))</f>
        <v>-7.0699999999999999E-2</v>
      </c>
    </row>
    <row r="151" spans="2:21" ht="15.75" customHeight="1" x14ac:dyDescent="0.2">
      <c r="B151" s="44" t="str">
        <f>IFERROR('Dados Status Invest STOCKS'!A138,"-")</f>
        <v>AGI</v>
      </c>
      <c r="C151" s="45">
        <f>IFERROR((Ações!$D151-Ações!$K151)/Ações!$D151,0)</f>
        <v>-3.2253521126760565</v>
      </c>
      <c r="D151" s="46">
        <f>(Ações!$O151)/0.06</f>
        <v>1.6684999999999999</v>
      </c>
      <c r="E151" s="47">
        <f>IFERROR((Ações!$F151-Ações!$K151)/Ações!$F151,0)</f>
        <v>-1.3065835239562673</v>
      </c>
      <c r="F151" s="46">
        <f>IF(OR(Ações!$N151&lt;0,Ações!$M151&lt;0),"",(22.5*Ações!$M151*Ações!$N151)^0.5)</f>
        <v>3.0564685504680069</v>
      </c>
      <c r="G151" s="47">
        <f>IFERROR((Ações!$H151-Ações!$K151)/Ações!$H151,0)</f>
        <v>-3.2253521126760565</v>
      </c>
      <c r="H151" s="48">
        <f>IFERROR(Ações!$I151/(Ações!$P151-Table_1[[#This Row],[CAGR LUCRO 5A]]),0)</f>
        <v>1.6684999999999999</v>
      </c>
      <c r="I151" s="48">
        <f>IF(Ações!$S151&lt;0,"",Ações!$O151*(1+Ações!$S151))</f>
        <v>0.10010999999999999</v>
      </c>
      <c r="J151" s="49">
        <f>IFERROR(IF(Ações!$B151="","",(VLOOKUP(Table_1[[#This Row],[AÇÕES]],'Dados Status Invest STOCKS'!A137:AD752,4)/Table_1[[#This Row],[LPA]]))/100,0)</f>
        <v>19.598333333333336</v>
      </c>
      <c r="K151" s="50">
        <f>IFERROR(IF(Ações!$B151="","",VLOOKUP(Table_1[[#This Row],[AÇÕES]],'Dados Status Invest STOCKS'!A137:AD752,2)),0)</f>
        <v>7.05</v>
      </c>
      <c r="L151" s="51">
        <f>IFERROR(IF(Ações!$B151="","",VLOOKUP(Table_1[[#This Row],[AÇÕES]],'Dados Status Invest STOCKS'!A137:AD752,3)/100),0)</f>
        <v>1.4199999999999999E-2</v>
      </c>
      <c r="M151" s="52">
        <f>IFERROR(IF(Ações!$B151="","",VLOOKUP(Table_1[[#This Row],[AÇÕES]],'Dados Status Invest STOCKS'!A137:AD752,28)),0)</f>
        <v>0.06</v>
      </c>
      <c r="N151" s="52">
        <f>IFERROR(IF(Ações!$B151="","",VLOOKUP(Table_1[[#This Row],[AÇÕES]],'Dados Status Invest STOCKS'!A137:AD752,27)),0)</f>
        <v>6.92</v>
      </c>
      <c r="O151" s="52">
        <f>IFERROR(IF(Ações!$L151="","",Ações!$K151*Ações!$L151),0)</f>
        <v>0.10010999999999999</v>
      </c>
      <c r="P151" s="53">
        <f t="shared" si="2"/>
        <v>0.06</v>
      </c>
      <c r="Q151" s="53">
        <f>IFERROR(Ações!$O151/Ações!$M151,0)</f>
        <v>1.6684999999999999</v>
      </c>
      <c r="R151" s="53">
        <f>IFERROR(IF(Ações!$B151="","",VLOOKUP(Table_1[[#This Row],[AÇÕES]],'Dados Status Invest STOCKS'!A137:AD752,18)/100),0)</f>
        <v>8.6999999999999994E-3</v>
      </c>
      <c r="S151" s="51">
        <f>IFERROR(IF(Ações!$B151="","",VLOOKUP(Table_1[[#This Row],[AÇÕES]],'Dados Status Invest STOCKS'!A137:AD752,25)/100),0)</f>
        <v>0</v>
      </c>
      <c r="T151" s="51">
        <f>(1-Ações!$Q151)*Ações!$R151</f>
        <v>-5.8159499999999986E-3</v>
      </c>
      <c r="U151" s="54">
        <f>IF(Ações!$S151=0,Ações!$T151,IF(Ações!$T151=0,Ações!$S151,AVERAGE(Ações!$S151,Ações!$T151)))</f>
        <v>-5.8159499999999986E-3</v>
      </c>
    </row>
    <row r="152" spans="2:21" ht="15.75" customHeight="1" x14ac:dyDescent="0.2">
      <c r="B152" s="44" t="str">
        <f>IFERROR('Dados Status Invest STOCKS'!A139,"-")</f>
        <v>AGIO</v>
      </c>
      <c r="C152" s="45">
        <f>IFERROR((Ações!$D152-Ações!$K152)/Ações!$D152,0)</f>
        <v>0</v>
      </c>
      <c r="D152" s="46">
        <f>(Ações!$O152)/0.06</f>
        <v>0</v>
      </c>
      <c r="E152" s="47">
        <f>IFERROR((Ações!$F152-Ações!$K152)/Ações!$F152,0)</f>
        <v>0.76121301763296367</v>
      </c>
      <c r="F152" s="46">
        <f>IF(OR(Ações!$N152&lt;0,Ações!$M152&lt;0),"",(22.5*Ações!$M152*Ações!$N152)^0.5)</f>
        <v>130.5347539929501</v>
      </c>
      <c r="G152" s="47">
        <f>IFERROR((Ações!$H152-Ações!$K152)/Ações!$H152,0)</f>
        <v>0</v>
      </c>
      <c r="H152" s="48">
        <f>IFERROR(Ações!$I152/(Ações!$P152-Table_1[[#This Row],[CAGR LUCRO 5A]]),0)</f>
        <v>0</v>
      </c>
      <c r="I152" s="48">
        <f>IF(Ações!$S152&lt;0,"",Ações!$O152*(1+Ações!$S152))</f>
        <v>0</v>
      </c>
      <c r="J152" s="49">
        <f>IFERROR(IF(Ações!$B152="","",(VLOOKUP(Table_1[[#This Row],[AÇÕES]],'Dados Status Invest STOCKS'!A138:AD753,4)/Table_1[[#This Row],[LPA]]))/100,0)</f>
        <v>3.5944387928111226E-4</v>
      </c>
      <c r="K152" s="50">
        <f>IFERROR(IF(Ações!$B152="","",VLOOKUP(Table_1[[#This Row],[AÇÕES]],'Dados Status Invest STOCKS'!A138:AD753,2)),0)</f>
        <v>31.17</v>
      </c>
      <c r="L152" s="51">
        <f>IFERROR(IF(Ações!$B152="","",VLOOKUP(Table_1[[#This Row],[AÇÕES]],'Dados Status Invest STOCKS'!A138:AD753,3)/100),0)</f>
        <v>0</v>
      </c>
      <c r="M152" s="52">
        <f>IFERROR(IF(Ações!$B152="","",VLOOKUP(Table_1[[#This Row],[AÇÕES]],'Dados Status Invest STOCKS'!A138:AD753,28)),0)</f>
        <v>29.49</v>
      </c>
      <c r="N152" s="52">
        <f>IFERROR(IF(Ações!$B152="","",VLOOKUP(Table_1[[#This Row],[AÇÕES]],'Dados Status Invest STOCKS'!A138:AD753,27)),0)</f>
        <v>25.68</v>
      </c>
      <c r="O152" s="52">
        <f>IFERROR(IF(Ações!$L152="","",Ações!$K152*Ações!$L152),0)</f>
        <v>0</v>
      </c>
      <c r="P152" s="53">
        <f t="shared" si="2"/>
        <v>0.06</v>
      </c>
      <c r="Q152" s="53">
        <f>IFERROR(Ações!$O152/Ações!$M152,0)</f>
        <v>0</v>
      </c>
      <c r="R152" s="53">
        <f>IFERROR(IF(Ações!$B152="","",VLOOKUP(Table_1[[#This Row],[AÇÕES]],'Dados Status Invest STOCKS'!A138:AD753,18)/100),0)</f>
        <v>1.1484000000000001</v>
      </c>
      <c r="S152" s="51">
        <f>IFERROR(IF(Ações!$B152="","",VLOOKUP(Table_1[[#This Row],[AÇÕES]],'Dados Status Invest STOCKS'!A138:AD753,25)/100),0)</f>
        <v>0</v>
      </c>
      <c r="T152" s="51">
        <f>(1-Ações!$Q152)*Ações!$R152</f>
        <v>1.1484000000000001</v>
      </c>
      <c r="U152" s="54">
        <f>IF(Ações!$S152=0,Ações!$T152,IF(Ações!$T152=0,Ações!$S152,AVERAGE(Ações!$S152,Ações!$T152)))</f>
        <v>1.1484000000000001</v>
      </c>
    </row>
    <row r="153" spans="2:21" ht="15.75" customHeight="1" x14ac:dyDescent="0.2">
      <c r="B153" s="44" t="str">
        <f>IFERROR('Dados Status Invest STOCKS'!A140,"-")</f>
        <v>AGLE</v>
      </c>
      <c r="C153" s="45">
        <f>IFERROR((Ações!$D153-Ações!$K153)/Ações!$D153,0)</f>
        <v>0</v>
      </c>
      <c r="D153" s="46">
        <f>(Ações!$O153)/0.06</f>
        <v>0</v>
      </c>
      <c r="E153" s="47">
        <f>IFERROR((Ações!$F153-Ações!$K153)/Ações!$F153,0)</f>
        <v>0</v>
      </c>
      <c r="F153" s="46" t="str">
        <f>IF(OR(Ações!$N153&lt;0,Ações!$M153&lt;0),"",(22.5*Ações!$M153*Ações!$N153)^0.5)</f>
        <v/>
      </c>
      <c r="G153" s="47">
        <f>IFERROR((Ações!$H153-Ações!$K153)/Ações!$H153,0)</f>
        <v>0</v>
      </c>
      <c r="H153" s="48">
        <f>IFERROR(Ações!$I153/(Ações!$P153-Table_1[[#This Row],[CAGR LUCRO 5A]]),0)</f>
        <v>0</v>
      </c>
      <c r="I153" s="48">
        <f>IF(Ações!$S153&lt;0,"",Ações!$O153*(1+Ações!$S153))</f>
        <v>0</v>
      </c>
      <c r="J153" s="49">
        <f>IFERROR(IF(Ações!$B153="","",(VLOOKUP(Table_1[[#This Row],[AÇÕES]],'Dados Status Invest STOCKS'!A139:AD754,4)/Table_1[[#This Row],[LPA]]))/100,0)</f>
        <v>2.3478260869565219E-2</v>
      </c>
      <c r="K153" s="50">
        <f>IFERROR(IF(Ações!$B153="","",VLOOKUP(Table_1[[#This Row],[AÇÕES]],'Dados Status Invest STOCKS'!A139:AD754,2)),0)</f>
        <v>4.47</v>
      </c>
      <c r="L153" s="51">
        <f>IFERROR(IF(Ações!$B153="","",VLOOKUP(Table_1[[#This Row],[AÇÕES]],'Dados Status Invest STOCKS'!A139:AD754,3)/100),0)</f>
        <v>0</v>
      </c>
      <c r="M153" s="52">
        <f>IFERROR(IF(Ações!$B153="","",VLOOKUP(Table_1[[#This Row],[AÇÕES]],'Dados Status Invest STOCKS'!A139:AD754,28)),0)</f>
        <v>-1.38</v>
      </c>
      <c r="N153" s="52">
        <f>IFERROR(IF(Ações!$B153="","",VLOOKUP(Table_1[[#This Row],[AÇÕES]],'Dados Status Invest STOCKS'!A139:AD754,27)),0)</f>
        <v>2.0699999999999998</v>
      </c>
      <c r="O153" s="52">
        <f>IFERROR(IF(Ações!$L153="","",Ações!$K153*Ações!$L153),0)</f>
        <v>0</v>
      </c>
      <c r="P153" s="53">
        <f t="shared" si="2"/>
        <v>0.06</v>
      </c>
      <c r="Q153" s="53">
        <f>IFERROR(Ações!$O153/Ações!$M153,0)</f>
        <v>0</v>
      </c>
      <c r="R153" s="53">
        <f>IFERROR(IF(Ações!$B153="","",VLOOKUP(Table_1[[#This Row],[AÇÕES]],'Dados Status Invest STOCKS'!A139:AD754,18)/100),0)</f>
        <v>-0.66680000000000006</v>
      </c>
      <c r="S153" s="51">
        <f>IFERROR(IF(Ações!$B153="","",VLOOKUP(Table_1[[#This Row],[AÇÕES]],'Dados Status Invest STOCKS'!A139:AD754,25)/100),0)</f>
        <v>0</v>
      </c>
      <c r="T153" s="51">
        <f>(1-Ações!$Q153)*Ações!$R153</f>
        <v>-0.66680000000000006</v>
      </c>
      <c r="U153" s="54">
        <f>IF(Ações!$S153=0,Ações!$T153,IF(Ações!$T153=0,Ações!$S153,AVERAGE(Ações!$S153,Ações!$T153)))</f>
        <v>-0.66680000000000006</v>
      </c>
    </row>
    <row r="154" spans="2:21" ht="15.75" customHeight="1" x14ac:dyDescent="0.2">
      <c r="B154" s="44" t="str">
        <f>IFERROR('Dados Status Invest STOCKS'!A141,"-")</f>
        <v>AGM</v>
      </c>
      <c r="C154" s="45">
        <f>IFERROR((Ações!$D154-Ações!$K154)/Ações!$D154,0)</f>
        <v>-1.1276595744680848</v>
      </c>
      <c r="D154" s="46">
        <f>(Ações!$O154)/0.06</f>
        <v>58.665399999999998</v>
      </c>
      <c r="E154" s="47">
        <f>IFERROR((Ações!$F154-Ações!$K154)/Ações!$F154,0)</f>
        <v>0.2089399389767613</v>
      </c>
      <c r="F154" s="46">
        <f>IF(OR(Ações!$N154&lt;0,Ações!$M154&lt;0),"",(22.5*Ações!$M154*Ações!$N154)^0.5)</f>
        <v>157.78827190257201</v>
      </c>
      <c r="G154" s="47">
        <f>IFERROR((Ações!$H154-Ações!$K154)/Ações!$H154,0)</f>
        <v>4.622391787803533</v>
      </c>
      <c r="H154" s="48">
        <f>IFERROR(Ações!$I154/(Ações!$P154-Table_1[[#This Row],[CAGR LUCRO 5A]]),0)</f>
        <v>-34.457896139303486</v>
      </c>
      <c r="I154" s="48">
        <f>IF(Ações!$S154&lt;0,"",Ações!$O154*(1+Ações!$S154))</f>
        <v>4.1556222743999998</v>
      </c>
      <c r="J154" s="49">
        <f>IFERROR(IF(Ações!$B154="","",(VLOOKUP(Table_1[[#This Row],[AÇÕES]],'Dados Status Invest STOCKS'!A140:AD755,4)/Table_1[[#This Row],[LPA]]))/100,0)</f>
        <v>1.2613065326633168E-2</v>
      </c>
      <c r="K154" s="50">
        <f>IFERROR(IF(Ações!$B154="","",VLOOKUP(Table_1[[#This Row],[AÇÕES]],'Dados Status Invest STOCKS'!A140:AD755,2)),0)</f>
        <v>124.82</v>
      </c>
      <c r="L154" s="51">
        <f>IFERROR(IF(Ações!$B154="","",VLOOKUP(Table_1[[#This Row],[AÇÕES]],'Dados Status Invest STOCKS'!A140:AD755,3)/100),0)</f>
        <v>2.8199999999999999E-2</v>
      </c>
      <c r="M154" s="52">
        <f>IFERROR(IF(Ações!$B154="","",VLOOKUP(Table_1[[#This Row],[AÇÕES]],'Dados Status Invest STOCKS'!A140:AD755,28)),0)</f>
        <v>9.9499999999999993</v>
      </c>
      <c r="N154" s="52">
        <f>IFERROR(IF(Ações!$B154="","",VLOOKUP(Table_1[[#This Row],[AÇÕES]],'Dados Status Invest STOCKS'!A140:AD755,27)),0)</f>
        <v>111.21</v>
      </c>
      <c r="O154" s="52">
        <f>IFERROR(IF(Ações!$L154="","",Ações!$K154*Ações!$L154),0)</f>
        <v>3.5199239999999996</v>
      </c>
      <c r="P154" s="53">
        <f t="shared" si="2"/>
        <v>0.06</v>
      </c>
      <c r="Q154" s="53">
        <f>IFERROR(Ações!$O154/Ações!$M154,0)</f>
        <v>0.35376120603015077</v>
      </c>
      <c r="R154" s="53">
        <f>IFERROR(IF(Ações!$B154="","",VLOOKUP(Table_1[[#This Row],[AÇÕES]],'Dados Status Invest STOCKS'!A140:AD755,18)/100),0)</f>
        <v>8.9499999999999996E-2</v>
      </c>
      <c r="S154" s="51">
        <f>IFERROR(IF(Ações!$B154="","",VLOOKUP(Table_1[[#This Row],[AÇÕES]],'Dados Status Invest STOCKS'!A140:AD755,25)/100),0)</f>
        <v>0.18059999999999998</v>
      </c>
      <c r="T154" s="51">
        <f>(1-Ações!$Q154)*Ações!$R154</f>
        <v>5.7838372060301506E-2</v>
      </c>
      <c r="U154" s="54">
        <f>IF(Ações!$S154=0,Ações!$T154,IF(Ações!$T154=0,Ações!$S154,AVERAGE(Ações!$S154,Ações!$T154)))</f>
        <v>0.11921918603015075</v>
      </c>
    </row>
    <row r="155" spans="2:21" ht="15.75" customHeight="1" x14ac:dyDescent="0.2">
      <c r="B155" s="44" t="str">
        <f>IFERROR('Dados Status Invest STOCKS'!A142,"-")</f>
        <v>AGO</v>
      </c>
      <c r="C155" s="45">
        <f>IFERROR((Ações!$D155-Ações!$K155)/Ações!$D155,0)</f>
        <v>-2.5294117647058818</v>
      </c>
      <c r="D155" s="46">
        <f>(Ações!$O155)/0.06</f>
        <v>14.696500000000002</v>
      </c>
      <c r="E155" s="47">
        <f>IFERROR((Ações!$F155-Ações!$K155)/Ações!$F155,0)</f>
        <v>0.41842897369987792</v>
      </c>
      <c r="F155" s="46">
        <f>IF(OR(Ações!$N155&lt;0,Ações!$M155&lt;0),"",(22.5*Ações!$M155*Ações!$N155)^0.5)</f>
        <v>89.189450048758573</v>
      </c>
      <c r="G155" s="47">
        <f>IFERROR((Ações!$H155-Ações!$K155)/Ações!$H155,0)</f>
        <v>0</v>
      </c>
      <c r="H155" s="48">
        <f>IFERROR(Ações!$I155/(Ações!$P155-Table_1[[#This Row],[CAGR LUCRO 5A]]),0)</f>
        <v>0</v>
      </c>
      <c r="I155" s="48" t="str">
        <f>IF(Ações!$S155&lt;0,"",Ações!$O155*(1+Ações!$S155))</f>
        <v/>
      </c>
      <c r="J155" s="49">
        <f>IFERROR(IF(Ações!$B155="","",(VLOOKUP(Table_1[[#This Row],[AÇÕES]],'Dados Status Invest STOCKS'!A141:AD756,4)/Table_1[[#This Row],[LPA]]))/100,0)</f>
        <v>3.3724489795918369E-2</v>
      </c>
      <c r="K155" s="50">
        <f>IFERROR(IF(Ações!$B155="","",VLOOKUP(Table_1[[#This Row],[AÇÕES]],'Dados Status Invest STOCKS'!A141:AD756,2)),0)</f>
        <v>51.87</v>
      </c>
      <c r="L155" s="51">
        <f>IFERROR(IF(Ações!$B155="","",VLOOKUP(Table_1[[#This Row],[AÇÕES]],'Dados Status Invest STOCKS'!A141:AD756,3)/100),0)</f>
        <v>1.7000000000000001E-2</v>
      </c>
      <c r="M155" s="52">
        <f>IFERROR(IF(Ações!$B155="","",VLOOKUP(Table_1[[#This Row],[AÇÕES]],'Dados Status Invest STOCKS'!A141:AD756,28)),0)</f>
        <v>3.92</v>
      </c>
      <c r="N155" s="52">
        <f>IFERROR(IF(Ações!$B155="","",VLOOKUP(Table_1[[#This Row],[AÇÕES]],'Dados Status Invest STOCKS'!A141:AD756,27)),0)</f>
        <v>90.19</v>
      </c>
      <c r="O155" s="52">
        <f>IFERROR(IF(Ações!$L155="","",Ações!$K155*Ações!$L155),0)</f>
        <v>0.88179000000000007</v>
      </c>
      <c r="P155" s="53">
        <f t="shared" si="2"/>
        <v>0.06</v>
      </c>
      <c r="Q155" s="53">
        <f>IFERROR(Ações!$O155/Ações!$M155,0)</f>
        <v>0.2249464285714286</v>
      </c>
      <c r="R155" s="53">
        <f>IFERROR(IF(Ações!$B155="","",VLOOKUP(Table_1[[#This Row],[AÇÕES]],'Dados Status Invest STOCKS'!A141:AD756,18)/100),0)</f>
        <v>4.3499999999999997E-2</v>
      </c>
      <c r="S155" s="51">
        <f>IFERROR(IF(Ações!$B155="","",VLOOKUP(Table_1[[#This Row],[AÇÕES]],'Dados Status Invest STOCKS'!A141:AD756,25)/100),0)</f>
        <v>-0.19269999999999998</v>
      </c>
      <c r="T155" s="51">
        <f>(1-Ações!$Q155)*Ações!$R155</f>
        <v>3.3714830357142851E-2</v>
      </c>
      <c r="U155" s="54">
        <f>IF(Ações!$S155=0,Ações!$T155,IF(Ações!$T155=0,Ações!$S155,AVERAGE(Ações!$S155,Ações!$T155)))</f>
        <v>-7.9492584821428569E-2</v>
      </c>
    </row>
    <row r="156" spans="2:21" ht="15.75" customHeight="1" x14ac:dyDescent="0.2">
      <c r="B156" s="44" t="str">
        <f>IFERROR('Dados Status Invest STOCKS'!A143,"-")</f>
        <v>AGR</v>
      </c>
      <c r="C156" s="45">
        <f>IFERROR((Ações!$D156-Ações!$K156)/Ações!$D156,0)</f>
        <v>-0.55440414507772029</v>
      </c>
      <c r="D156" s="46">
        <f>(Ações!$O156)/0.06</f>
        <v>29.30383333333333</v>
      </c>
      <c r="E156" s="47">
        <f>IFERROR((Ações!$F156-Ações!$K156)/Ações!$F156,0)</f>
        <v>-1.0685464169434828E-2</v>
      </c>
      <c r="F156" s="46">
        <f>IF(OR(Ações!$N156&lt;0,Ações!$M156&lt;0),"",(22.5*Ações!$M156*Ações!$N156)^0.5)</f>
        <v>45.068422981062916</v>
      </c>
      <c r="G156" s="47">
        <f>IFERROR((Ações!$H156-Ações!$K156)/Ações!$H156,0)</f>
        <v>3.2964357802068172</v>
      </c>
      <c r="H156" s="48">
        <f>IFERROR(Ações!$I156/(Ações!$P156-Table_1[[#This Row],[CAGR LUCRO 5A]]),0)</f>
        <v>-19.83508548011639</v>
      </c>
      <c r="I156" s="48">
        <f>IF(Ações!$S156&lt;0,"",Ações!$O156*(1+Ações!$S156))</f>
        <v>2.0449973129999997</v>
      </c>
      <c r="J156" s="49">
        <f>IFERROR(IF(Ações!$B156="","",(VLOOKUP(Table_1[[#This Row],[AÇÕES]],'Dados Status Invest STOCKS'!A142:AD757,4)/Table_1[[#This Row],[LPA]]))/100,0)</f>
        <v>0.13595628415300545</v>
      </c>
      <c r="K156" s="50">
        <f>IFERROR(IF(Ações!$B156="","",VLOOKUP(Table_1[[#This Row],[AÇÕES]],'Dados Status Invest STOCKS'!A142:AD757,2)),0)</f>
        <v>45.55</v>
      </c>
      <c r="L156" s="51">
        <f>IFERROR(IF(Ações!$B156="","",VLOOKUP(Table_1[[#This Row],[AÇÕES]],'Dados Status Invest STOCKS'!A142:AD757,3)/100),0)</f>
        <v>3.8599999999999995E-2</v>
      </c>
      <c r="M156" s="52">
        <f>IFERROR(IF(Ações!$B156="","",VLOOKUP(Table_1[[#This Row],[AÇÕES]],'Dados Status Invest STOCKS'!A142:AD757,28)),0)</f>
        <v>1.83</v>
      </c>
      <c r="N156" s="52">
        <f>IFERROR(IF(Ações!$B156="","",VLOOKUP(Table_1[[#This Row],[AÇÕES]],'Dados Status Invest STOCKS'!A142:AD757,27)),0)</f>
        <v>49.33</v>
      </c>
      <c r="O156" s="52">
        <f>IFERROR(IF(Ações!$L156="","",Ações!$K156*Ações!$L156),0)</f>
        <v>1.7582299999999997</v>
      </c>
      <c r="P156" s="53">
        <f t="shared" si="2"/>
        <v>0.06</v>
      </c>
      <c r="Q156" s="53">
        <f>IFERROR(Ações!$O156/Ações!$M156,0)</f>
        <v>0.96078142076502715</v>
      </c>
      <c r="R156" s="53">
        <f>IFERROR(IF(Ações!$B156="","",VLOOKUP(Table_1[[#This Row],[AÇÕES]],'Dados Status Invest STOCKS'!A142:AD757,18)/100),0)</f>
        <v>3.7100000000000001E-2</v>
      </c>
      <c r="S156" s="51">
        <f>IFERROR(IF(Ações!$B156="","",VLOOKUP(Table_1[[#This Row],[AÇÕES]],'Dados Status Invest STOCKS'!A142:AD757,25)/100),0)</f>
        <v>0.16309999999999999</v>
      </c>
      <c r="T156" s="51">
        <f>(1-Ações!$Q156)*Ações!$R156</f>
        <v>1.4550092896174927E-3</v>
      </c>
      <c r="U156" s="54">
        <f>IF(Ações!$S156=0,Ações!$T156,IF(Ações!$T156=0,Ações!$S156,AVERAGE(Ações!$S156,Ações!$T156)))</f>
        <v>8.2277504644808749E-2</v>
      </c>
    </row>
    <row r="157" spans="2:21" ht="15.75" customHeight="1" x14ac:dyDescent="0.2">
      <c r="B157" s="44" t="str">
        <f>IFERROR('Dados Status Invest STOCKS'!A144,"-")</f>
        <v>AGRO</v>
      </c>
      <c r="C157" s="45">
        <f>IFERROR((Ações!$D157-Ações!$K157)/Ações!$D157,0)</f>
        <v>0</v>
      </c>
      <c r="D157" s="46">
        <f>(Ações!$O157)/0.06</f>
        <v>0</v>
      </c>
      <c r="E157" s="47">
        <f>IFERROR((Ações!$F157-Ações!$K157)/Ações!$F157,0)</f>
        <v>0.44222814833778251</v>
      </c>
      <c r="F157" s="46">
        <f>IF(OR(Ações!$N157&lt;0,Ações!$M157&lt;0),"",(22.5*Ações!$M157*Ações!$N157)^0.5)</f>
        <v>13.392572568405221</v>
      </c>
      <c r="G157" s="47">
        <f>IFERROR((Ações!$H157-Ações!$K157)/Ações!$H157,0)</f>
        <v>0</v>
      </c>
      <c r="H157" s="48">
        <f>IFERROR(Ações!$I157/(Ações!$P157-Table_1[[#This Row],[CAGR LUCRO 5A]]),0)</f>
        <v>0</v>
      </c>
      <c r="I157" s="48">
        <f>IF(Ações!$S157&lt;0,"",Ações!$O157*(1+Ações!$S157))</f>
        <v>0</v>
      </c>
      <c r="J157" s="49">
        <f>IFERROR(IF(Ações!$B157="","",(VLOOKUP(Table_1[[#This Row],[AÇÕES]],'Dados Status Invest STOCKS'!A143:AD758,4)/Table_1[[#This Row],[LPA]]))/100,0)</f>
        <v>9.0219780219780221E-2</v>
      </c>
      <c r="K157" s="50">
        <f>IFERROR(IF(Ações!$B157="","",VLOOKUP(Table_1[[#This Row],[AÇÕES]],'Dados Status Invest STOCKS'!A143:AD758,2)),0)</f>
        <v>7.47</v>
      </c>
      <c r="L157" s="51">
        <f>IFERROR(IF(Ações!$B157="","",VLOOKUP(Table_1[[#This Row],[AÇÕES]],'Dados Status Invest STOCKS'!A143:AD758,3)/100),0)</f>
        <v>0</v>
      </c>
      <c r="M157" s="52">
        <f>IFERROR(IF(Ações!$B157="","",VLOOKUP(Table_1[[#This Row],[AÇÕES]],'Dados Status Invest STOCKS'!A143:AD758,28)),0)</f>
        <v>0.91</v>
      </c>
      <c r="N157" s="52">
        <f>IFERROR(IF(Ações!$B157="","",VLOOKUP(Table_1[[#This Row],[AÇÕES]],'Dados Status Invest STOCKS'!A143:AD758,27)),0)</f>
        <v>8.76</v>
      </c>
      <c r="O157" s="52">
        <f>IFERROR(IF(Ações!$L157="","",Ações!$K157*Ações!$L157),0)</f>
        <v>0</v>
      </c>
      <c r="P157" s="53">
        <f t="shared" si="2"/>
        <v>0.06</v>
      </c>
      <c r="Q157" s="53">
        <f>IFERROR(Ações!$O157/Ações!$M157,0)</f>
        <v>0</v>
      </c>
      <c r="R157" s="53">
        <f>IFERROR(IF(Ações!$B157="","",VLOOKUP(Table_1[[#This Row],[AÇÕES]],'Dados Status Invest STOCKS'!A143:AD758,18)/100),0)</f>
        <v>0.10390000000000001</v>
      </c>
      <c r="S157" s="51">
        <f>IFERROR(IF(Ações!$B157="","",VLOOKUP(Table_1[[#This Row],[AÇÕES]],'Dados Status Invest STOCKS'!A143:AD758,25)/100),0)</f>
        <v>0</v>
      </c>
      <c r="T157" s="51">
        <f>(1-Ações!$Q157)*Ações!$R157</f>
        <v>0.10390000000000001</v>
      </c>
      <c r="U157" s="54">
        <f>IF(Ações!$S157=0,Ações!$T157,IF(Ações!$T157=0,Ações!$S157,AVERAGE(Ações!$S157,Ações!$T157)))</f>
        <v>0.10390000000000001</v>
      </c>
    </row>
    <row r="158" spans="2:21" ht="15.75" customHeight="1" x14ac:dyDescent="0.2">
      <c r="B158" s="44" t="str">
        <f>IFERROR('Dados Status Invest STOCKS'!A145,"-")</f>
        <v>AGRX</v>
      </c>
      <c r="C158" s="45">
        <f>IFERROR((Ações!$D158-Ações!$K158)/Ações!$D158,0)</f>
        <v>0</v>
      </c>
      <c r="D158" s="46">
        <f>(Ações!$O158)/0.06</f>
        <v>0</v>
      </c>
      <c r="E158" s="47">
        <f>IFERROR((Ações!$F158-Ações!$K158)/Ações!$F158,0)</f>
        <v>0</v>
      </c>
      <c r="F158" s="46" t="str">
        <f>IF(OR(Ações!$N158&lt;0,Ações!$M158&lt;0),"",(22.5*Ações!$M158*Ações!$N158)^0.5)</f>
        <v/>
      </c>
      <c r="G158" s="47">
        <f>IFERROR((Ações!$H158-Ações!$K158)/Ações!$H158,0)</f>
        <v>0</v>
      </c>
      <c r="H158" s="48">
        <f>IFERROR(Ações!$I158/(Ações!$P158-Table_1[[#This Row],[CAGR LUCRO 5A]]),0)</f>
        <v>0</v>
      </c>
      <c r="I158" s="48">
        <f>IF(Ações!$S158&lt;0,"",Ações!$O158*(1+Ações!$S158))</f>
        <v>0</v>
      </c>
      <c r="J158" s="49">
        <f>IFERROR(IF(Ações!$B158="","",(VLOOKUP(Table_1[[#This Row],[AÇÕES]],'Dados Status Invest STOCKS'!A144:AD759,4)/Table_1[[#This Row],[LPA]]))/100,0)</f>
        <v>9.824561403508774E-3</v>
      </c>
      <c r="K158" s="50">
        <f>IFERROR(IF(Ações!$B158="","",VLOOKUP(Table_1[[#This Row],[AÇÕES]],'Dados Status Invest STOCKS'!A144:AD759,2)),0)</f>
        <v>0.32</v>
      </c>
      <c r="L158" s="51">
        <f>IFERROR(IF(Ações!$B158="","",VLOOKUP(Table_1[[#This Row],[AÇÕES]],'Dados Status Invest STOCKS'!A144:AD759,3)/100),0)</f>
        <v>0</v>
      </c>
      <c r="M158" s="52">
        <f>IFERROR(IF(Ações!$B158="","",VLOOKUP(Table_1[[#This Row],[AÇÕES]],'Dados Status Invest STOCKS'!A144:AD759,28)),0)</f>
        <v>-0.56999999999999995</v>
      </c>
      <c r="N158" s="52">
        <f>IFERROR(IF(Ações!$B158="","",VLOOKUP(Table_1[[#This Row],[AÇÕES]],'Dados Status Invest STOCKS'!A144:AD759,27)),0)</f>
        <v>0.09</v>
      </c>
      <c r="O158" s="52">
        <f>IFERROR(IF(Ações!$L158="","",Ações!$K158*Ações!$L158),0)</f>
        <v>0</v>
      </c>
      <c r="P158" s="53">
        <f t="shared" si="2"/>
        <v>0.06</v>
      </c>
      <c r="Q158" s="53">
        <f>IFERROR(Ações!$O158/Ações!$M158,0)</f>
        <v>0</v>
      </c>
      <c r="R158" s="53">
        <f>IFERROR(IF(Ações!$B158="","",VLOOKUP(Table_1[[#This Row],[AÇÕES]],'Dados Status Invest STOCKS'!A144:AD759,18)/100),0)</f>
        <v>-6.4753999999999996</v>
      </c>
      <c r="S158" s="51">
        <f>IFERROR(IF(Ações!$B158="","",VLOOKUP(Table_1[[#This Row],[AÇÕES]],'Dados Status Invest STOCKS'!A144:AD759,25)/100),0)</f>
        <v>0</v>
      </c>
      <c r="T158" s="51">
        <f>(1-Ações!$Q158)*Ações!$R158</f>
        <v>-6.4753999999999996</v>
      </c>
      <c r="U158" s="54">
        <f>IF(Ações!$S158=0,Ações!$T158,IF(Ações!$T158=0,Ações!$S158,AVERAGE(Ações!$S158,Ações!$T158)))</f>
        <v>-6.4753999999999996</v>
      </c>
    </row>
    <row r="159" spans="2:21" ht="15.75" customHeight="1" x14ac:dyDescent="0.2">
      <c r="B159" s="44" t="str">
        <f>IFERROR('Dados Status Invest STOCKS'!A146,"-")</f>
        <v>AGS</v>
      </c>
      <c r="C159" s="45">
        <f>IFERROR((Ações!$D159-Ações!$K159)/Ações!$D159,0)</f>
        <v>0</v>
      </c>
      <c r="D159" s="46">
        <f>(Ações!$O159)/0.06</f>
        <v>0</v>
      </c>
      <c r="E159" s="47">
        <f>IFERROR((Ações!$F159-Ações!$K159)/Ações!$F159,0)</f>
        <v>0</v>
      </c>
      <c r="F159" s="46" t="str">
        <f>IF(OR(Ações!$N159&lt;0,Ações!$M159&lt;0),"",(22.5*Ações!$M159*Ações!$N159)^0.5)</f>
        <v/>
      </c>
      <c r="G159" s="47">
        <f>IFERROR((Ações!$H159-Ações!$K159)/Ações!$H159,0)</f>
        <v>0</v>
      </c>
      <c r="H159" s="48">
        <f>IFERROR(Ações!$I159/(Ações!$P159-Table_1[[#This Row],[CAGR LUCRO 5A]]),0)</f>
        <v>0</v>
      </c>
      <c r="I159" s="48">
        <f>IF(Ações!$S159&lt;0,"",Ações!$O159*(1+Ações!$S159))</f>
        <v>0</v>
      </c>
      <c r="J159" s="49">
        <f>IFERROR(IF(Ações!$B159="","",(VLOOKUP(Table_1[[#This Row],[AÇÕES]],'Dados Status Invest STOCKS'!A145:AD760,4)/Table_1[[#This Row],[LPA]]))/100,0)</f>
        <v>0.11759036144578314</v>
      </c>
      <c r="K159" s="50">
        <f>IFERROR(IF(Ações!$B159="","",VLOOKUP(Table_1[[#This Row],[AÇÕES]],'Dados Status Invest STOCKS'!A145:AD760,2)),0)</f>
        <v>8.1199999999999992</v>
      </c>
      <c r="L159" s="51">
        <f>IFERROR(IF(Ações!$B159="","",VLOOKUP(Table_1[[#This Row],[AÇÕES]],'Dados Status Invest STOCKS'!A145:AD760,3)/100),0)</f>
        <v>0</v>
      </c>
      <c r="M159" s="52">
        <f>IFERROR(IF(Ações!$B159="","",VLOOKUP(Table_1[[#This Row],[AÇÕES]],'Dados Status Invest STOCKS'!A145:AD760,28)),0)</f>
        <v>-0.83</v>
      </c>
      <c r="N159" s="52">
        <f>IFERROR(IF(Ações!$B159="","",VLOOKUP(Table_1[[#This Row],[AÇÕES]],'Dados Status Invest STOCKS'!A145:AD760,27)),0)</f>
        <v>1.26</v>
      </c>
      <c r="O159" s="52">
        <f>IFERROR(IF(Ações!$L159="","",Ações!$K159*Ações!$L159),0)</f>
        <v>0</v>
      </c>
      <c r="P159" s="53">
        <f t="shared" si="2"/>
        <v>0.06</v>
      </c>
      <c r="Q159" s="53">
        <f>IFERROR(Ações!$O159/Ações!$M159,0)</f>
        <v>0</v>
      </c>
      <c r="R159" s="53">
        <f>IFERROR(IF(Ações!$B159="","",VLOOKUP(Table_1[[#This Row],[AÇÕES]],'Dados Status Invest STOCKS'!A145:AD760,18)/100),0)</f>
        <v>-0.66239999999999999</v>
      </c>
      <c r="S159" s="51">
        <f>IFERROR(IF(Ações!$B159="","",VLOOKUP(Table_1[[#This Row],[AÇÕES]],'Dados Status Invest STOCKS'!A145:AD760,25)/100),0)</f>
        <v>0</v>
      </c>
      <c r="T159" s="51">
        <f>(1-Ações!$Q159)*Ações!$R159</f>
        <v>-0.66239999999999999</v>
      </c>
      <c r="U159" s="54">
        <f>IF(Ações!$S159=0,Ações!$T159,IF(Ações!$T159=0,Ações!$S159,AVERAGE(Ações!$S159,Ações!$T159)))</f>
        <v>-0.66239999999999999</v>
      </c>
    </row>
    <row r="160" spans="2:21" ht="15.75" customHeight="1" x14ac:dyDescent="0.2">
      <c r="B160" s="44" t="str">
        <f>IFERROR('Dados Status Invest STOCKS'!A147,"-")</f>
        <v>AGTC</v>
      </c>
      <c r="C160" s="45">
        <f>IFERROR((Ações!$D160-Ações!$K160)/Ações!$D160,0)</f>
        <v>0</v>
      </c>
      <c r="D160" s="46">
        <f>(Ações!$O160)/0.06</f>
        <v>0</v>
      </c>
      <c r="E160" s="47">
        <f>IFERROR((Ações!$F160-Ações!$K160)/Ações!$F160,0)</f>
        <v>0</v>
      </c>
      <c r="F160" s="46" t="str">
        <f>IF(OR(Ações!$N160&lt;0,Ações!$M160&lt;0),"",(22.5*Ações!$M160*Ações!$N160)^0.5)</f>
        <v/>
      </c>
      <c r="G160" s="47">
        <f>IFERROR((Ações!$H160-Ações!$K160)/Ações!$H160,0)</f>
        <v>0</v>
      </c>
      <c r="H160" s="48">
        <f>IFERROR(Ações!$I160/(Ações!$P160-Table_1[[#This Row],[CAGR LUCRO 5A]]),0)</f>
        <v>0</v>
      </c>
      <c r="I160" s="48">
        <f>IF(Ações!$S160&lt;0,"",Ações!$O160*(1+Ações!$S160))</f>
        <v>0</v>
      </c>
      <c r="J160" s="49">
        <f>IFERROR(IF(Ações!$B160="","",(VLOOKUP(Table_1[[#This Row],[AÇÕES]],'Dados Status Invest STOCKS'!A146:AD761,4)/Table_1[[#This Row],[LPA]]))/100,0)</f>
        <v>8.2733812949640287E-3</v>
      </c>
      <c r="K160" s="50">
        <f>IFERROR(IF(Ações!$B160="","",VLOOKUP(Table_1[[#This Row],[AÇÕES]],'Dados Status Invest STOCKS'!A146:AD761,2)),0)</f>
        <v>1.6</v>
      </c>
      <c r="L160" s="51">
        <f>IFERROR(IF(Ações!$B160="","",VLOOKUP(Table_1[[#This Row],[AÇÕES]],'Dados Status Invest STOCKS'!A146:AD761,3)/100),0)</f>
        <v>0</v>
      </c>
      <c r="M160" s="52">
        <f>IFERROR(IF(Ações!$B160="","",VLOOKUP(Table_1[[#This Row],[AÇÕES]],'Dados Status Invest STOCKS'!A146:AD761,28)),0)</f>
        <v>-1.39</v>
      </c>
      <c r="N160" s="52">
        <f>IFERROR(IF(Ações!$B160="","",VLOOKUP(Table_1[[#This Row],[AÇÕES]],'Dados Status Invest STOCKS'!A146:AD761,27)),0)</f>
        <v>1.62</v>
      </c>
      <c r="O160" s="52">
        <f>IFERROR(IF(Ações!$L160="","",Ações!$K160*Ações!$L160),0)</f>
        <v>0</v>
      </c>
      <c r="P160" s="53">
        <f t="shared" si="2"/>
        <v>0.06</v>
      </c>
      <c r="Q160" s="53">
        <f>IFERROR(Ações!$O160/Ações!$M160,0)</f>
        <v>0</v>
      </c>
      <c r="R160" s="53">
        <f>IFERROR(IF(Ações!$B160="","",VLOOKUP(Table_1[[#This Row],[AÇÕES]],'Dados Status Invest STOCKS'!A146:AD761,18)/100),0)</f>
        <v>-0.85680000000000012</v>
      </c>
      <c r="S160" s="51">
        <f>IFERROR(IF(Ações!$B160="","",VLOOKUP(Table_1[[#This Row],[AÇÕES]],'Dados Status Invest STOCKS'!A146:AD761,25)/100),0)</f>
        <v>0</v>
      </c>
      <c r="T160" s="51">
        <f>(1-Ações!$Q160)*Ações!$R160</f>
        <v>-0.85680000000000012</v>
      </c>
      <c r="U160" s="54">
        <f>IF(Ações!$S160=0,Ações!$T160,IF(Ações!$T160=0,Ações!$S160,AVERAGE(Ações!$S160,Ações!$T160)))</f>
        <v>-0.85680000000000012</v>
      </c>
    </row>
    <row r="161" spans="2:21" ht="15.75" customHeight="1" x14ac:dyDescent="0.2">
      <c r="B161" s="44" t="str">
        <f>IFERROR('Dados Status Invest STOCKS'!A148,"-")</f>
        <v>AGX</v>
      </c>
      <c r="C161" s="45">
        <f>IFERROR((Ações!$D161-Ações!$K161)/Ações!$D161,0)</f>
        <v>-1.2813688212927754</v>
      </c>
      <c r="D161" s="46">
        <f>(Ações!$O161)/0.06</f>
        <v>16.687350000000002</v>
      </c>
      <c r="E161" s="47">
        <f>IFERROR((Ações!$F161-Ações!$K161)/Ações!$F161,0)</f>
        <v>-1.3957722320367689E-3</v>
      </c>
      <c r="F161" s="46">
        <f>IF(OR(Ações!$N161&lt;0,Ações!$M161&lt;0),"",(22.5*Ações!$M161*Ações!$N161)^0.5)</f>
        <v>38.016937014967418</v>
      </c>
      <c r="G161" s="47">
        <f>IFERROR((Ações!$H161-Ações!$K161)/Ações!$H161,0)</f>
        <v>0</v>
      </c>
      <c r="H161" s="48">
        <f>IFERROR(Ações!$I161/(Ações!$P161-Table_1[[#This Row],[CAGR LUCRO 5A]]),0)</f>
        <v>0</v>
      </c>
      <c r="I161" s="48" t="str">
        <f>IF(Ações!$S161&lt;0,"",Ações!$O161*(1+Ações!$S161))</f>
        <v/>
      </c>
      <c r="J161" s="49">
        <f>IFERROR(IF(Ações!$B161="","",(VLOOKUP(Table_1[[#This Row],[AÇÕES]],'Dados Status Invest STOCKS'!A147:AD762,4)/Table_1[[#This Row],[LPA]]))/100,0)</f>
        <v>4.5275862068965521E-2</v>
      </c>
      <c r="K161" s="50">
        <f>IFERROR(IF(Ações!$B161="","",VLOOKUP(Table_1[[#This Row],[AÇÕES]],'Dados Status Invest STOCKS'!A147:AD762,2)),0)</f>
        <v>38.07</v>
      </c>
      <c r="L161" s="51">
        <f>IFERROR(IF(Ações!$B161="","",VLOOKUP(Table_1[[#This Row],[AÇÕES]],'Dados Status Invest STOCKS'!A147:AD762,3)/100),0)</f>
        <v>2.63E-2</v>
      </c>
      <c r="M161" s="52">
        <f>IFERROR(IF(Ações!$B161="","",VLOOKUP(Table_1[[#This Row],[AÇÕES]],'Dados Status Invest STOCKS'!A147:AD762,28)),0)</f>
        <v>2.9</v>
      </c>
      <c r="N161" s="52">
        <f>IFERROR(IF(Ações!$B161="","",VLOOKUP(Table_1[[#This Row],[AÇÕES]],'Dados Status Invest STOCKS'!A147:AD762,27)),0)</f>
        <v>22.15</v>
      </c>
      <c r="O161" s="52">
        <f>IFERROR(IF(Ações!$L161="","",Ações!$K161*Ações!$L161),0)</f>
        <v>1.001241</v>
      </c>
      <c r="P161" s="53">
        <f t="shared" si="2"/>
        <v>0.06</v>
      </c>
      <c r="Q161" s="53">
        <f>IFERROR(Ações!$O161/Ações!$M161,0)</f>
        <v>0.34525551724137932</v>
      </c>
      <c r="R161" s="53">
        <f>IFERROR(IF(Ações!$B161="","",VLOOKUP(Table_1[[#This Row],[AÇÕES]],'Dados Status Invest STOCKS'!A147:AD762,18)/100),0)</f>
        <v>0.13100000000000001</v>
      </c>
      <c r="S161" s="51">
        <f>IFERROR(IF(Ações!$B161="","",VLOOKUP(Table_1[[#This Row],[AÇÕES]],'Dados Status Invest STOCKS'!A147:AD762,25)/100),0)</f>
        <v>-8.0799999999999997E-2</v>
      </c>
      <c r="T161" s="51">
        <f>(1-Ações!$Q161)*Ações!$R161</f>
        <v>8.5771527241379306E-2</v>
      </c>
      <c r="U161" s="54">
        <f>IF(Ações!$S161=0,Ações!$T161,IF(Ações!$T161=0,Ações!$S161,AVERAGE(Ações!$S161,Ações!$T161)))</f>
        <v>2.4857636206896544E-3</v>
      </c>
    </row>
    <row r="162" spans="2:21" ht="15.75" customHeight="1" x14ac:dyDescent="0.2">
      <c r="B162" s="44" t="str">
        <f>IFERROR('Dados Status Invest STOCKS'!A149,"-")</f>
        <v>AGYS</v>
      </c>
      <c r="C162" s="45">
        <f>IFERROR((Ações!$D162-Ações!$K162)/Ações!$D162,0)</f>
        <v>0</v>
      </c>
      <c r="D162" s="46">
        <f>(Ações!$O162)/0.06</f>
        <v>0</v>
      </c>
      <c r="E162" s="47">
        <f>IFERROR((Ações!$F162-Ações!$K162)/Ações!$F162,0)</f>
        <v>0</v>
      </c>
      <c r="F162" s="46" t="str">
        <f>IF(OR(Ações!$N162&lt;0,Ações!$M162&lt;0),"",(22.5*Ações!$M162*Ações!$N162)^0.5)</f>
        <v/>
      </c>
      <c r="G162" s="47">
        <f>IFERROR((Ações!$H162-Ações!$K162)/Ações!$H162,0)</f>
        <v>0</v>
      </c>
      <c r="H162" s="48">
        <f>IFERROR(Ações!$I162/(Ações!$P162-Table_1[[#This Row],[CAGR LUCRO 5A]]),0)</f>
        <v>0</v>
      </c>
      <c r="I162" s="48">
        <f>IF(Ações!$S162&lt;0,"",Ações!$O162*(1+Ações!$S162))</f>
        <v>0</v>
      </c>
      <c r="J162" s="49">
        <f>IFERROR(IF(Ações!$B162="","",(VLOOKUP(Table_1[[#This Row],[AÇÕES]],'Dados Status Invest STOCKS'!A148:AD763,4)/Table_1[[#This Row],[LPA]]))/100,0)</f>
        <v>0.38040404040404036</v>
      </c>
      <c r="K162" s="50">
        <f>IFERROR(IF(Ações!$B162="","",VLOOKUP(Table_1[[#This Row],[AÇÕES]],'Dados Status Invest STOCKS'!A148:AD763,2)),0)</f>
        <v>37.21</v>
      </c>
      <c r="L162" s="51">
        <f>IFERROR(IF(Ações!$B162="","",VLOOKUP(Table_1[[#This Row],[AÇÕES]],'Dados Status Invest STOCKS'!A148:AD763,3)/100),0)</f>
        <v>0</v>
      </c>
      <c r="M162" s="52">
        <f>IFERROR(IF(Ações!$B162="","",VLOOKUP(Table_1[[#This Row],[AÇÕES]],'Dados Status Invest STOCKS'!A148:AD763,28)),0)</f>
        <v>-0.99</v>
      </c>
      <c r="N162" s="52">
        <f>IFERROR(IF(Ações!$B162="","",VLOOKUP(Table_1[[#This Row],[AÇÕES]],'Dados Status Invest STOCKS'!A148:AD763,27)),0)</f>
        <v>3.56</v>
      </c>
      <c r="O162" s="52">
        <f>IFERROR(IF(Ações!$L162="","",Ações!$K162*Ações!$L162),0)</f>
        <v>0</v>
      </c>
      <c r="P162" s="53">
        <f t="shared" si="2"/>
        <v>0.06</v>
      </c>
      <c r="Q162" s="53">
        <f>IFERROR(Ações!$O162/Ações!$M162,0)</f>
        <v>0</v>
      </c>
      <c r="R162" s="53">
        <f>IFERROR(IF(Ações!$B162="","",VLOOKUP(Table_1[[#This Row],[AÇÕES]],'Dados Status Invest STOCKS'!A148:AD763,18)/100),0)</f>
        <v>-0.2772</v>
      </c>
      <c r="S162" s="51">
        <f>IFERROR(IF(Ações!$B162="","",VLOOKUP(Table_1[[#This Row],[AÇÕES]],'Dados Status Invest STOCKS'!A148:AD763,25)/100),0)</f>
        <v>0</v>
      </c>
      <c r="T162" s="51">
        <f>(1-Ações!$Q162)*Ações!$R162</f>
        <v>-0.2772</v>
      </c>
      <c r="U162" s="54">
        <f>IF(Ações!$S162=0,Ações!$T162,IF(Ações!$T162=0,Ações!$S162,AVERAGE(Ações!$S162,Ações!$T162)))</f>
        <v>-0.2772</v>
      </c>
    </row>
    <row r="163" spans="2:21" ht="15.75" customHeight="1" x14ac:dyDescent="0.2">
      <c r="B163" s="44" t="str">
        <f>IFERROR('Dados Status Invest STOCKS'!A150,"-")</f>
        <v>AHAC</v>
      </c>
      <c r="C163" s="45">
        <f>IFERROR((Ações!$D163-Ações!$K163)/Ações!$D163,0)</f>
        <v>0</v>
      </c>
      <c r="D163" s="46">
        <f>(Ações!$O163)/0.06</f>
        <v>0</v>
      </c>
      <c r="E163" s="47">
        <f>IFERROR((Ações!$F163-Ações!$K163)/Ações!$F163,0)</f>
        <v>0</v>
      </c>
      <c r="F163" s="46" t="str">
        <f>IF(OR(Ações!$N163&lt;0,Ações!$M163&lt;0),"",(22.5*Ações!$M163*Ações!$N163)^0.5)</f>
        <v/>
      </c>
      <c r="G163" s="47">
        <f>IFERROR((Ações!$H163-Ações!$K163)/Ações!$H163,0)</f>
        <v>0</v>
      </c>
      <c r="H163" s="48">
        <f>IFERROR(Ações!$I163/(Ações!$P163-Table_1[[#This Row],[CAGR LUCRO 5A]]),0)</f>
        <v>0</v>
      </c>
      <c r="I163" s="48">
        <f>IF(Ações!$S163&lt;0,"",Ações!$O163*(1+Ações!$S163))</f>
        <v>0</v>
      </c>
      <c r="J163" s="49">
        <f>IFERROR(IF(Ações!$B163="","",(VLOOKUP(Table_1[[#This Row],[AÇÕES]],'Dados Status Invest STOCKS'!A149:AD764,4)/Table_1[[#This Row],[LPA]]))/100,0)</f>
        <v>0.21591549295774648</v>
      </c>
      <c r="K163" s="50">
        <f>IFERROR(IF(Ações!$B163="","",VLOOKUP(Table_1[[#This Row],[AÇÕES]],'Dados Status Invest STOCKS'!A149:AD764,2)),0)</f>
        <v>10.96</v>
      </c>
      <c r="L163" s="51">
        <f>IFERROR(IF(Ações!$B163="","",VLOOKUP(Table_1[[#This Row],[AÇÕES]],'Dados Status Invest STOCKS'!A149:AD764,3)/100),0)</f>
        <v>0</v>
      </c>
      <c r="M163" s="52">
        <f>IFERROR(IF(Ações!$B163="","",VLOOKUP(Table_1[[#This Row],[AÇÕES]],'Dados Status Invest STOCKS'!A149:AD764,28)),0)</f>
        <v>-0.71</v>
      </c>
      <c r="N163" s="52">
        <f>IFERROR(IF(Ações!$B163="","",VLOOKUP(Table_1[[#This Row],[AÇÕES]],'Dados Status Invest STOCKS'!A149:AD764,27)),0)</f>
        <v>0.39</v>
      </c>
      <c r="O163" s="52">
        <f>IFERROR(IF(Ações!$L163="","",Ações!$K163*Ações!$L163),0)</f>
        <v>0</v>
      </c>
      <c r="P163" s="53">
        <f t="shared" si="2"/>
        <v>0.06</v>
      </c>
      <c r="Q163" s="53">
        <f>IFERROR(Ações!$O163/Ações!$M163,0)</f>
        <v>0</v>
      </c>
      <c r="R163" s="53">
        <f>IFERROR(IF(Ações!$B163="","",VLOOKUP(Table_1[[#This Row],[AÇÕES]],'Dados Status Invest STOCKS'!A149:AD764,18)/100),0)</f>
        <v>-1.8381999999999998</v>
      </c>
      <c r="S163" s="51">
        <f>IFERROR(IF(Ações!$B163="","",VLOOKUP(Table_1[[#This Row],[AÇÕES]],'Dados Status Invest STOCKS'!A149:AD764,25)/100),0)</f>
        <v>0</v>
      </c>
      <c r="T163" s="51">
        <f>(1-Ações!$Q163)*Ações!$R163</f>
        <v>-1.8381999999999998</v>
      </c>
      <c r="U163" s="54">
        <f>IF(Ações!$S163=0,Ações!$T163,IF(Ações!$T163=0,Ações!$S163,AVERAGE(Ações!$S163,Ações!$T163)))</f>
        <v>-1.8381999999999998</v>
      </c>
    </row>
    <row r="164" spans="2:21" ht="15.75" customHeight="1" x14ac:dyDescent="0.2">
      <c r="B164" s="44" t="str">
        <f>IFERROR('Dados Status Invest STOCKS'!A151,"-")</f>
        <v>AHACU</v>
      </c>
      <c r="C164" s="45">
        <f>IFERROR((Ações!$D164-Ações!$K164)/Ações!$D164,0)</f>
        <v>0</v>
      </c>
      <c r="D164" s="46">
        <f>(Ações!$O164)/0.06</f>
        <v>0</v>
      </c>
      <c r="E164" s="47">
        <f>IFERROR((Ações!$F164-Ações!$K164)/Ações!$F164,0)</f>
        <v>0</v>
      </c>
      <c r="F164" s="46" t="str">
        <f>IF(OR(Ações!$N164&lt;0,Ações!$M164&lt;0),"",(22.5*Ações!$M164*Ações!$N164)^0.5)</f>
        <v/>
      </c>
      <c r="G164" s="47">
        <f>IFERROR((Ações!$H164-Ações!$K164)/Ações!$H164,0)</f>
        <v>0</v>
      </c>
      <c r="H164" s="48">
        <f>IFERROR(Ações!$I164/(Ações!$P164-Table_1[[#This Row],[CAGR LUCRO 5A]]),0)</f>
        <v>0</v>
      </c>
      <c r="I164" s="48">
        <f>IF(Ações!$S164&lt;0,"",Ações!$O164*(1+Ações!$S164))</f>
        <v>0</v>
      </c>
      <c r="J164" s="49">
        <f>IFERROR(IF(Ações!$B164="","",(VLOOKUP(Table_1[[#This Row],[AÇÕES]],'Dados Status Invest STOCKS'!A150:AD765,4)/Table_1[[#This Row],[LPA]]))/100,0)</f>
        <v>0.23774647887323944</v>
      </c>
      <c r="K164" s="50">
        <f>IFERROR(IF(Ações!$B164="","",VLOOKUP(Table_1[[#This Row],[AÇÕES]],'Dados Status Invest STOCKS'!A150:AD765,2)),0)</f>
        <v>12.07</v>
      </c>
      <c r="L164" s="51">
        <f>IFERROR(IF(Ações!$B164="","",VLOOKUP(Table_1[[#This Row],[AÇÕES]],'Dados Status Invest STOCKS'!A150:AD765,3)/100),0)</f>
        <v>0</v>
      </c>
      <c r="M164" s="52">
        <f>IFERROR(IF(Ações!$B164="","",VLOOKUP(Table_1[[#This Row],[AÇÕES]],'Dados Status Invest STOCKS'!A150:AD765,28)),0)</f>
        <v>-0.71</v>
      </c>
      <c r="N164" s="52">
        <f>IFERROR(IF(Ações!$B164="","",VLOOKUP(Table_1[[#This Row],[AÇÕES]],'Dados Status Invest STOCKS'!A150:AD765,27)),0)</f>
        <v>0.39</v>
      </c>
      <c r="O164" s="52">
        <f>IFERROR(IF(Ações!$L164="","",Ações!$K164*Ações!$L164),0)</f>
        <v>0</v>
      </c>
      <c r="P164" s="53">
        <f t="shared" si="2"/>
        <v>0.06</v>
      </c>
      <c r="Q164" s="53">
        <f>IFERROR(Ações!$O164/Ações!$M164,0)</f>
        <v>0</v>
      </c>
      <c r="R164" s="53">
        <f>IFERROR(IF(Ações!$B164="","",VLOOKUP(Table_1[[#This Row],[AÇÕES]],'Dados Status Invest STOCKS'!A150:AD765,18)/100),0)</f>
        <v>-1.8381999999999998</v>
      </c>
      <c r="S164" s="51">
        <f>IFERROR(IF(Ações!$B164="","",VLOOKUP(Table_1[[#This Row],[AÇÕES]],'Dados Status Invest STOCKS'!A150:AD765,25)/100),0)</f>
        <v>0</v>
      </c>
      <c r="T164" s="51">
        <f>(1-Ações!$Q164)*Ações!$R164</f>
        <v>-1.8381999999999998</v>
      </c>
      <c r="U164" s="54">
        <f>IF(Ações!$S164=0,Ações!$T164,IF(Ações!$T164=0,Ações!$S164,AVERAGE(Ações!$S164,Ações!$T164)))</f>
        <v>-1.8381999999999998</v>
      </c>
    </row>
    <row r="165" spans="2:21" ht="15.75" customHeight="1" x14ac:dyDescent="0.2">
      <c r="B165" s="44" t="str">
        <f>IFERROR('Dados Status Invest STOCKS'!A152,"-")</f>
        <v>AHACW</v>
      </c>
      <c r="C165" s="45">
        <f>IFERROR((Ações!$D165-Ações!$K165)/Ações!$D165,0)</f>
        <v>0</v>
      </c>
      <c r="D165" s="46">
        <f>(Ações!$O165)/0.06</f>
        <v>0</v>
      </c>
      <c r="E165" s="47">
        <f>IFERROR((Ações!$F165-Ações!$K165)/Ações!$F165,0)</f>
        <v>0</v>
      </c>
      <c r="F165" s="46" t="str">
        <f>IF(OR(Ações!$N165&lt;0,Ações!$M165&lt;0),"",(22.5*Ações!$M165*Ações!$N165)^0.5)</f>
        <v/>
      </c>
      <c r="G165" s="47">
        <f>IFERROR((Ações!$H165-Ações!$K165)/Ações!$H165,0)</f>
        <v>0</v>
      </c>
      <c r="H165" s="48">
        <f>IFERROR(Ações!$I165/(Ações!$P165-Table_1[[#This Row],[CAGR LUCRO 5A]]),0)</f>
        <v>0</v>
      </c>
      <c r="I165" s="48">
        <f>IF(Ações!$S165&lt;0,"",Ações!$O165*(1+Ações!$S165))</f>
        <v>0</v>
      </c>
      <c r="J165" s="49">
        <f>IFERROR(IF(Ações!$B165="","",(VLOOKUP(Table_1[[#This Row],[AÇÕES]],'Dados Status Invest STOCKS'!A151:AD766,4)/Table_1[[#This Row],[LPA]]))/100,0)</f>
        <v>5.4929577464788729E-2</v>
      </c>
      <c r="K165" s="50">
        <f>IFERROR(IF(Ações!$B165="","",VLOOKUP(Table_1[[#This Row],[AÇÕES]],'Dados Status Invest STOCKS'!A151:AD766,2)),0)</f>
        <v>2.79</v>
      </c>
      <c r="L165" s="51">
        <f>IFERROR(IF(Ações!$B165="","",VLOOKUP(Table_1[[#This Row],[AÇÕES]],'Dados Status Invest STOCKS'!A151:AD766,3)/100),0)</f>
        <v>0</v>
      </c>
      <c r="M165" s="52">
        <f>IFERROR(IF(Ações!$B165="","",VLOOKUP(Table_1[[#This Row],[AÇÕES]],'Dados Status Invest STOCKS'!A151:AD766,28)),0)</f>
        <v>-0.71</v>
      </c>
      <c r="N165" s="52">
        <f>IFERROR(IF(Ações!$B165="","",VLOOKUP(Table_1[[#This Row],[AÇÕES]],'Dados Status Invest STOCKS'!A151:AD766,27)),0)</f>
        <v>0.39</v>
      </c>
      <c r="O165" s="52">
        <f>IFERROR(IF(Ações!$L165="","",Ações!$K165*Ações!$L165),0)</f>
        <v>0</v>
      </c>
      <c r="P165" s="53">
        <f t="shared" si="2"/>
        <v>0.06</v>
      </c>
      <c r="Q165" s="53">
        <f>IFERROR(Ações!$O165/Ações!$M165,0)</f>
        <v>0</v>
      </c>
      <c r="R165" s="53">
        <f>IFERROR(IF(Ações!$B165="","",VLOOKUP(Table_1[[#This Row],[AÇÕES]],'Dados Status Invest STOCKS'!A151:AD766,18)/100),0)</f>
        <v>-1.8381999999999998</v>
      </c>
      <c r="S165" s="51">
        <f>IFERROR(IF(Ações!$B165="","",VLOOKUP(Table_1[[#This Row],[AÇÕES]],'Dados Status Invest STOCKS'!A151:AD766,25)/100),0)</f>
        <v>0</v>
      </c>
      <c r="T165" s="51">
        <f>(1-Ações!$Q165)*Ações!$R165</f>
        <v>-1.8381999999999998</v>
      </c>
      <c r="U165" s="54">
        <f>IF(Ações!$S165=0,Ações!$T165,IF(Ações!$T165=0,Ações!$S165,AVERAGE(Ações!$S165,Ações!$T165)))</f>
        <v>-1.8381999999999998</v>
      </c>
    </row>
    <row r="166" spans="2:21" ht="15.75" customHeight="1" x14ac:dyDescent="0.2">
      <c r="B166" s="44" t="str">
        <f>IFERROR('Dados Status Invest STOCKS'!A153,"-")</f>
        <v>AHC</v>
      </c>
      <c r="C166" s="45">
        <f>IFERROR((Ações!$D166-Ações!$K166)/Ações!$D166,0)</f>
        <v>-2.773584905660377</v>
      </c>
      <c r="D166" s="46">
        <f>(Ações!$O166)/0.06</f>
        <v>2.0034000000000001</v>
      </c>
      <c r="E166" s="47">
        <f>IFERROR((Ações!$F166-Ações!$K166)/Ações!$F166,0)</f>
        <v>0</v>
      </c>
      <c r="F166" s="46" t="str">
        <f>IF(OR(Ações!$N166&lt;0,Ações!$M166&lt;0),"",(22.5*Ações!$M166*Ações!$N166)^0.5)</f>
        <v/>
      </c>
      <c r="G166" s="47">
        <f>IFERROR((Ações!$H166-Ações!$K166)/Ações!$H166,0)</f>
        <v>-2.773584905660377</v>
      </c>
      <c r="H166" s="48">
        <f>IFERROR(Ações!$I166/(Ações!$P166-Table_1[[#This Row],[CAGR LUCRO 5A]]),0)</f>
        <v>2.0034000000000001</v>
      </c>
      <c r="I166" s="48">
        <f>IF(Ações!$S166&lt;0,"",Ações!$O166*(1+Ações!$S166))</f>
        <v>0.12020400000000001</v>
      </c>
      <c r="J166" s="49">
        <f>IFERROR(IF(Ações!$B166="","",(VLOOKUP(Table_1[[#This Row],[AÇÕES]],'Dados Status Invest STOCKS'!A152:AD767,4)/Table_1[[#This Row],[LPA]]))/100,0)</f>
        <v>0.54567567567567576</v>
      </c>
      <c r="K166" s="50">
        <f>IFERROR(IF(Ações!$B166="","",VLOOKUP(Table_1[[#This Row],[AÇÕES]],'Dados Status Invest STOCKS'!A152:AD767,2)),0)</f>
        <v>7.56</v>
      </c>
      <c r="L166" s="51">
        <f>IFERROR(IF(Ações!$B166="","",VLOOKUP(Table_1[[#This Row],[AÇÕES]],'Dados Status Invest STOCKS'!A152:AD767,3)/100),0)</f>
        <v>1.5900000000000001E-2</v>
      </c>
      <c r="M166" s="52">
        <f>IFERROR(IF(Ações!$B166="","",VLOOKUP(Table_1[[#This Row],[AÇÕES]],'Dados Status Invest STOCKS'!A152:AD767,28)),0)</f>
        <v>-0.37</v>
      </c>
      <c r="N166" s="52">
        <f>IFERROR(IF(Ações!$B166="","",VLOOKUP(Table_1[[#This Row],[AÇÕES]],'Dados Status Invest STOCKS'!A152:AD767,27)),0)</f>
        <v>2.02</v>
      </c>
      <c r="O166" s="52">
        <f>IFERROR(IF(Ações!$L166="","",Ações!$K166*Ações!$L166),0)</f>
        <v>0.12020400000000001</v>
      </c>
      <c r="P166" s="53">
        <f t="shared" si="2"/>
        <v>0.06</v>
      </c>
      <c r="Q166" s="53">
        <f>IFERROR(Ações!$O166/Ações!$M166,0)</f>
        <v>-0.32487567567567571</v>
      </c>
      <c r="R166" s="53">
        <f>IFERROR(IF(Ações!$B166="","",VLOOKUP(Table_1[[#This Row],[AÇÕES]],'Dados Status Invest STOCKS'!A152:AD767,18)/100),0)</f>
        <v>-0.18579999999999999</v>
      </c>
      <c r="S166" s="51">
        <f>IFERROR(IF(Ações!$B166="","",VLOOKUP(Table_1[[#This Row],[AÇÕES]],'Dados Status Invest STOCKS'!A152:AD767,25)/100),0)</f>
        <v>0</v>
      </c>
      <c r="T166" s="51">
        <f>(1-Ações!$Q166)*Ações!$R166</f>
        <v>-0.24616190054054052</v>
      </c>
      <c r="U166" s="54">
        <f>IF(Ações!$S166=0,Ações!$T166,IF(Ações!$T166=0,Ações!$S166,AVERAGE(Ações!$S166,Ações!$T166)))</f>
        <v>-0.24616190054054052</v>
      </c>
    </row>
    <row r="167" spans="2:21" ht="15.75" customHeight="1" x14ac:dyDescent="0.2">
      <c r="B167" s="44" t="str">
        <f>IFERROR('Dados Status Invest STOCKS'!A154,"-")</f>
        <v>AHCO</v>
      </c>
      <c r="C167" s="45">
        <f>IFERROR((Ações!$D167-Ações!$K167)/Ações!$D167,0)</f>
        <v>0</v>
      </c>
      <c r="D167" s="46">
        <f>(Ações!$O167)/0.06</f>
        <v>0</v>
      </c>
      <c r="E167" s="47">
        <f>IFERROR((Ações!$F167-Ações!$K167)/Ações!$F167,0)</f>
        <v>0</v>
      </c>
      <c r="F167" s="46" t="str">
        <f>IF(OR(Ações!$N167&lt;0,Ações!$M167&lt;0),"",(22.5*Ações!$M167*Ações!$N167)^0.5)</f>
        <v/>
      </c>
      <c r="G167" s="47">
        <f>IFERROR((Ações!$H167-Ações!$K167)/Ações!$H167,0)</f>
        <v>0</v>
      </c>
      <c r="H167" s="48">
        <f>IFERROR(Ações!$I167/(Ações!$P167-Table_1[[#This Row],[CAGR LUCRO 5A]]),0)</f>
        <v>0</v>
      </c>
      <c r="I167" s="48">
        <f>IF(Ações!$S167&lt;0,"",Ações!$O167*(1+Ações!$S167))</f>
        <v>0</v>
      </c>
      <c r="J167" s="49">
        <f>IFERROR(IF(Ações!$B167="","",(VLOOKUP(Table_1[[#This Row],[AÇÕES]],'Dados Status Invest STOCKS'!A153:AD768,4)/Table_1[[#This Row],[LPA]]))/100,0)</f>
        <v>53.016666666666673</v>
      </c>
      <c r="K167" s="50">
        <f>IFERROR(IF(Ações!$B167="","",VLOOKUP(Table_1[[#This Row],[AÇÕES]],'Dados Status Invest STOCKS'!A153:AD768,2)),0)</f>
        <v>18.920000000000002</v>
      </c>
      <c r="L167" s="51">
        <f>IFERROR(IF(Ações!$B167="","",VLOOKUP(Table_1[[#This Row],[AÇÕES]],'Dados Status Invest STOCKS'!A153:AD768,3)/100),0)</f>
        <v>0</v>
      </c>
      <c r="M167" s="52">
        <f>IFERROR(IF(Ações!$B167="","",VLOOKUP(Table_1[[#This Row],[AÇÕES]],'Dados Status Invest STOCKS'!A153:AD768,28)),0)</f>
        <v>-0.06</v>
      </c>
      <c r="N167" s="52">
        <f>IFERROR(IF(Ações!$B167="","",VLOOKUP(Table_1[[#This Row],[AÇÕES]],'Dados Status Invest STOCKS'!A153:AD768,27)),0)</f>
        <v>14.33</v>
      </c>
      <c r="O167" s="52">
        <f>IFERROR(IF(Ações!$L167="","",Ações!$K167*Ações!$L167),0)</f>
        <v>0</v>
      </c>
      <c r="P167" s="53">
        <f t="shared" si="2"/>
        <v>0.06</v>
      </c>
      <c r="Q167" s="53">
        <f>IFERROR(Ações!$O167/Ações!$M167,0)</f>
        <v>0</v>
      </c>
      <c r="R167" s="53">
        <f>IFERROR(IF(Ações!$B167="","",VLOOKUP(Table_1[[#This Row],[AÇÕES]],'Dados Status Invest STOCKS'!A153:AD768,18)/100),0)</f>
        <v>-4.1999999999999997E-3</v>
      </c>
      <c r="S167" s="51">
        <f>IFERROR(IF(Ações!$B167="","",VLOOKUP(Table_1[[#This Row],[AÇÕES]],'Dados Status Invest STOCKS'!A153:AD768,25)/100),0)</f>
        <v>0</v>
      </c>
      <c r="T167" s="51">
        <f>(1-Ações!$Q167)*Ações!$R167</f>
        <v>-4.1999999999999997E-3</v>
      </c>
      <c r="U167" s="54">
        <f>IF(Ações!$S167=0,Ações!$T167,IF(Ações!$T167=0,Ações!$S167,AVERAGE(Ações!$S167,Ações!$T167)))</f>
        <v>-4.1999999999999997E-3</v>
      </c>
    </row>
    <row r="168" spans="2:21" ht="15.75" customHeight="1" x14ac:dyDescent="0.2">
      <c r="B168" s="44" t="str">
        <f>IFERROR('Dados Status Invest STOCKS'!A155,"-")</f>
        <v>AHPI</v>
      </c>
      <c r="C168" s="45">
        <f>IFERROR((Ações!$D168-Ações!$K168)/Ações!$D168,0)</f>
        <v>0</v>
      </c>
      <c r="D168" s="46">
        <f>(Ações!$O168)/0.06</f>
        <v>0</v>
      </c>
      <c r="E168" s="47">
        <f>IFERROR((Ações!$F168-Ações!$K168)/Ações!$F168,0)</f>
        <v>-4.7472925985361285E-2</v>
      </c>
      <c r="F168" s="46">
        <f>IF(OR(Ações!$N168&lt;0,Ações!$M168&lt;0),"",(22.5*Ações!$M168*Ações!$N168)^0.5)</f>
        <v>3.3604687173071555</v>
      </c>
      <c r="G168" s="47">
        <f>IFERROR((Ações!$H168-Ações!$K168)/Ações!$H168,0)</f>
        <v>0</v>
      </c>
      <c r="H168" s="48">
        <f>IFERROR(Ações!$I168/(Ações!$P168-Table_1[[#This Row],[CAGR LUCRO 5A]]),0)</f>
        <v>0</v>
      </c>
      <c r="I168" s="48">
        <f>IF(Ações!$S168&lt;0,"",Ações!$O168*(1+Ações!$S168))</f>
        <v>0</v>
      </c>
      <c r="J168" s="49">
        <f>IFERROR(IF(Ações!$B168="","",(VLOOKUP(Table_1[[#This Row],[AÇÕES]],'Dados Status Invest STOCKS'!A154:AD769,4)/Table_1[[#This Row],[LPA]]))/100,0)</f>
        <v>0.78476190476190477</v>
      </c>
      <c r="K168" s="50">
        <f>IFERROR(IF(Ações!$B168="","",VLOOKUP(Table_1[[#This Row],[AÇÕES]],'Dados Status Invest STOCKS'!A154:AD769,2)),0)</f>
        <v>3.52</v>
      </c>
      <c r="L168" s="51">
        <f>IFERROR(IF(Ações!$B168="","",VLOOKUP(Table_1[[#This Row],[AÇÕES]],'Dados Status Invest STOCKS'!A154:AD769,3)/100),0)</f>
        <v>0</v>
      </c>
      <c r="M168" s="52">
        <f>IFERROR(IF(Ações!$B168="","",VLOOKUP(Table_1[[#This Row],[AÇÕES]],'Dados Status Invest STOCKS'!A154:AD769,28)),0)</f>
        <v>0.21</v>
      </c>
      <c r="N168" s="52">
        <f>IFERROR(IF(Ações!$B168="","",VLOOKUP(Table_1[[#This Row],[AÇÕES]],'Dados Status Invest STOCKS'!A154:AD769,27)),0)</f>
        <v>2.39</v>
      </c>
      <c r="O168" s="52">
        <f>IFERROR(IF(Ações!$L168="","",Ações!$K168*Ações!$L168),0)</f>
        <v>0</v>
      </c>
      <c r="P168" s="53">
        <f t="shared" si="2"/>
        <v>0.06</v>
      </c>
      <c r="Q168" s="53">
        <f>IFERROR(Ações!$O168/Ações!$M168,0)</f>
        <v>0</v>
      </c>
      <c r="R168" s="53">
        <f>IFERROR(IF(Ações!$B168="","",VLOOKUP(Table_1[[#This Row],[AÇÕES]],'Dados Status Invest STOCKS'!A154:AD769,18)/100),0)</f>
        <v>8.929999999999999E-2</v>
      </c>
      <c r="S168" s="51">
        <f>IFERROR(IF(Ações!$B168="","",VLOOKUP(Table_1[[#This Row],[AÇÕES]],'Dados Status Invest STOCKS'!A154:AD769,25)/100),0)</f>
        <v>0</v>
      </c>
      <c r="T168" s="51">
        <f>(1-Ações!$Q168)*Ações!$R168</f>
        <v>8.929999999999999E-2</v>
      </c>
      <c r="U168" s="54">
        <f>IF(Ações!$S168=0,Ações!$T168,IF(Ações!$T168=0,Ações!$S168,AVERAGE(Ações!$S168,Ações!$T168)))</f>
        <v>8.929999999999999E-2</v>
      </c>
    </row>
    <row r="169" spans="2:21" ht="15.75" customHeight="1" x14ac:dyDescent="0.2">
      <c r="B169" s="44" t="str">
        <f>IFERROR('Dados Status Invest STOCKS'!A156,"-")</f>
        <v>AI</v>
      </c>
      <c r="C169" s="45">
        <f>IFERROR((Ações!$D169-Ações!$K169)/Ações!$D169,0)</f>
        <v>0</v>
      </c>
      <c r="D169" s="46">
        <f>(Ações!$O169)/0.06</f>
        <v>0</v>
      </c>
      <c r="E169" s="47">
        <f>IFERROR((Ações!$F169-Ações!$K169)/Ações!$F169,0)</f>
        <v>0</v>
      </c>
      <c r="F169" s="46" t="str">
        <f>IF(OR(Ações!$N169&lt;0,Ações!$M169&lt;0),"",(22.5*Ações!$M169*Ações!$N169)^0.5)</f>
        <v/>
      </c>
      <c r="G169" s="47">
        <f>IFERROR((Ações!$H169-Ações!$K169)/Ações!$H169,0)</f>
        <v>0</v>
      </c>
      <c r="H169" s="48">
        <f>IFERROR(Ações!$I169/(Ações!$P169-Table_1[[#This Row],[CAGR LUCRO 5A]]),0)</f>
        <v>0</v>
      </c>
      <c r="I169" s="48">
        <f>IF(Ações!$S169&lt;0,"",Ações!$O169*(1+Ações!$S169))</f>
        <v>0</v>
      </c>
      <c r="J169" s="49">
        <f>IFERROR(IF(Ações!$B169="","",(VLOOKUP(Table_1[[#This Row],[AÇÕES]],'Dados Status Invest STOCKS'!A155:AD770,4)/Table_1[[#This Row],[LPA]]))/100,0)</f>
        <v>0.15372093023255812</v>
      </c>
      <c r="K169" s="50">
        <f>IFERROR(IF(Ações!$B169="","",VLOOKUP(Table_1[[#This Row],[AÇÕES]],'Dados Status Invest STOCKS'!A155:AD770,2)),0)</f>
        <v>25.51</v>
      </c>
      <c r="L169" s="51">
        <f>IFERROR(IF(Ações!$B169="","",VLOOKUP(Table_1[[#This Row],[AÇÕES]],'Dados Status Invest STOCKS'!A155:AD770,3)/100),0)</f>
        <v>0</v>
      </c>
      <c r="M169" s="52">
        <f>IFERROR(IF(Ações!$B169="","",VLOOKUP(Table_1[[#This Row],[AÇÕES]],'Dados Status Invest STOCKS'!A155:AD770,28)),0)</f>
        <v>-1.29</v>
      </c>
      <c r="N169" s="52">
        <f>IFERROR(IF(Ações!$B169="","",VLOOKUP(Table_1[[#This Row],[AÇÕES]],'Dados Status Invest STOCKS'!A155:AD770,27)),0)</f>
        <v>9.77</v>
      </c>
      <c r="O169" s="52">
        <f>IFERROR(IF(Ações!$L169="","",Ações!$K169*Ações!$L169),0)</f>
        <v>0</v>
      </c>
      <c r="P169" s="53">
        <f t="shared" si="2"/>
        <v>0.06</v>
      </c>
      <c r="Q169" s="53">
        <f>IFERROR(Ações!$O169/Ações!$M169,0)</f>
        <v>0</v>
      </c>
      <c r="R169" s="53">
        <f>IFERROR(IF(Ações!$B169="","",VLOOKUP(Table_1[[#This Row],[AÇÕES]],'Dados Status Invest STOCKS'!A155:AD770,18)/100),0)</f>
        <v>-0.13159999999999999</v>
      </c>
      <c r="S169" s="51">
        <f>IFERROR(IF(Ações!$B169="","",VLOOKUP(Table_1[[#This Row],[AÇÕES]],'Dados Status Invest STOCKS'!A155:AD770,25)/100),0)</f>
        <v>0</v>
      </c>
      <c r="T169" s="51">
        <f>(1-Ações!$Q169)*Ações!$R169</f>
        <v>-0.13159999999999999</v>
      </c>
      <c r="U169" s="54">
        <f>IF(Ações!$S169=0,Ações!$T169,IF(Ações!$T169=0,Ações!$S169,AVERAGE(Ações!$S169,Ações!$T169)))</f>
        <v>-0.13159999999999999</v>
      </c>
    </row>
    <row r="170" spans="2:21" ht="15.75" customHeight="1" x14ac:dyDescent="0.2">
      <c r="B170" s="44" t="str">
        <f>IFERROR('Dados Status Invest STOCKS'!A157,"-")</f>
        <v>AIG</v>
      </c>
      <c r="C170" s="45">
        <f>IFERROR((Ações!$D170-Ações!$K170)/Ações!$D170,0)</f>
        <v>-1.6905829596412556</v>
      </c>
      <c r="D170" s="46">
        <f>(Ações!$O170)/0.06</f>
        <v>21.355966666666667</v>
      </c>
      <c r="E170" s="47">
        <f>IFERROR((Ações!$F170-Ações!$K170)/Ações!$F170,0)</f>
        <v>0.47051233896208761</v>
      </c>
      <c r="F170" s="46">
        <f>IF(OR(Ações!$N170&lt;0,Ações!$M170&lt;0),"",(22.5*Ações!$M170*Ações!$N170)^0.5)</f>
        <v>108.51999815702173</v>
      </c>
      <c r="G170" s="47">
        <f>IFERROR((Ações!$H170-Ações!$K170)/Ações!$H170,0)</f>
        <v>-1.6905829596412556</v>
      </c>
      <c r="H170" s="48">
        <f>IFERROR(Ações!$I170/(Ações!$P170-Table_1[[#This Row],[CAGR LUCRO 5A]]),0)</f>
        <v>21.355966666666667</v>
      </c>
      <c r="I170" s="48">
        <f>IF(Ações!$S170&lt;0,"",Ações!$O170*(1+Ações!$S170))</f>
        <v>1.281358</v>
      </c>
      <c r="J170" s="49">
        <f>IFERROR(IF(Ações!$B170="","",(VLOOKUP(Table_1[[#This Row],[AÇÕES]],'Dados Status Invest STOCKS'!A156:AD771,4)/Table_1[[#This Row],[LPA]]))/100,0)</f>
        <v>1.2791044776119403E-2</v>
      </c>
      <c r="K170" s="50">
        <f>IFERROR(IF(Ações!$B170="","",VLOOKUP(Table_1[[#This Row],[AÇÕES]],'Dados Status Invest STOCKS'!A156:AD771,2)),0)</f>
        <v>57.46</v>
      </c>
      <c r="L170" s="51">
        <f>IFERROR(IF(Ações!$B170="","",VLOOKUP(Table_1[[#This Row],[AÇÕES]],'Dados Status Invest STOCKS'!A156:AD771,3)/100),0)</f>
        <v>2.23E-2</v>
      </c>
      <c r="M170" s="52">
        <f>IFERROR(IF(Ações!$B170="","",VLOOKUP(Table_1[[#This Row],[AÇÕES]],'Dados Status Invest STOCKS'!A156:AD771,28)),0)</f>
        <v>6.7</v>
      </c>
      <c r="N170" s="52">
        <f>IFERROR(IF(Ações!$B170="","",VLOOKUP(Table_1[[#This Row],[AÇÕES]],'Dados Status Invest STOCKS'!A156:AD771,27)),0)</f>
        <v>78.12</v>
      </c>
      <c r="O170" s="52">
        <f>IFERROR(IF(Ações!$L170="","",Ações!$K170*Ações!$L170),0)</f>
        <v>1.281358</v>
      </c>
      <c r="P170" s="53">
        <f t="shared" si="2"/>
        <v>0.06</v>
      </c>
      <c r="Q170" s="53">
        <f>IFERROR(Ações!$O170/Ações!$M170,0)</f>
        <v>0.19124746268656717</v>
      </c>
      <c r="R170" s="53">
        <f>IFERROR(IF(Ações!$B170="","",VLOOKUP(Table_1[[#This Row],[AÇÕES]],'Dados Status Invest STOCKS'!A156:AD771,18)/100),0)</f>
        <v>8.5800000000000001E-2</v>
      </c>
      <c r="S170" s="51">
        <f>IFERROR(IF(Ações!$B170="","",VLOOKUP(Table_1[[#This Row],[AÇÕES]],'Dados Status Invest STOCKS'!A156:AD771,25)/100),0)</f>
        <v>0</v>
      </c>
      <c r="T170" s="51">
        <f>(1-Ações!$Q170)*Ações!$R170</f>
        <v>6.9390967701492529E-2</v>
      </c>
      <c r="U170" s="54">
        <f>IF(Ações!$S170=0,Ações!$T170,IF(Ações!$T170=0,Ações!$S170,AVERAGE(Ações!$S170,Ações!$T170)))</f>
        <v>6.9390967701492529E-2</v>
      </c>
    </row>
    <row r="171" spans="2:21" ht="15.75" customHeight="1" x14ac:dyDescent="0.2">
      <c r="B171" s="44" t="str">
        <f>IFERROR('Dados Status Invest STOCKS'!A158,"-")</f>
        <v>AIH</v>
      </c>
      <c r="C171" s="45">
        <f>IFERROR((Ações!$D171-Ações!$K171)/Ações!$D171,0)</f>
        <v>0</v>
      </c>
      <c r="D171" s="46">
        <f>(Ações!$O171)/0.06</f>
        <v>0</v>
      </c>
      <c r="E171" s="47">
        <f>IFERROR((Ações!$F171-Ações!$K171)/Ações!$F171,0)</f>
        <v>0</v>
      </c>
      <c r="F171" s="46" t="str">
        <f>IF(OR(Ações!$N171&lt;0,Ações!$M171&lt;0),"",(22.5*Ações!$M171*Ações!$N171)^0.5)</f>
        <v/>
      </c>
      <c r="G171" s="47">
        <f>IFERROR((Ações!$H171-Ações!$K171)/Ações!$H171,0)</f>
        <v>0</v>
      </c>
      <c r="H171" s="48">
        <f>IFERROR(Ações!$I171/(Ações!$P171-Table_1[[#This Row],[CAGR LUCRO 5A]]),0)</f>
        <v>0</v>
      </c>
      <c r="I171" s="48">
        <f>IF(Ações!$S171&lt;0,"",Ações!$O171*(1+Ações!$S171))</f>
        <v>0</v>
      </c>
      <c r="J171" s="49">
        <f>IFERROR(IF(Ações!$B171="","",(VLOOKUP(Table_1[[#This Row],[AÇÕES]],'Dados Status Invest STOCKS'!A157:AD772,4)/Table_1[[#This Row],[LPA]]))/100,0)</f>
        <v>2.6880733944954129E-2</v>
      </c>
      <c r="K171" s="50">
        <f>IFERROR(IF(Ações!$B171="","",VLOOKUP(Table_1[[#This Row],[AÇÕES]],'Dados Status Invest STOCKS'!A157:AD772,2)),0)</f>
        <v>3.2</v>
      </c>
      <c r="L171" s="51">
        <f>IFERROR(IF(Ações!$B171="","",VLOOKUP(Table_1[[#This Row],[AÇÕES]],'Dados Status Invest STOCKS'!A157:AD772,3)/100),0)</f>
        <v>0</v>
      </c>
      <c r="M171" s="52">
        <f>IFERROR(IF(Ações!$B171="","",VLOOKUP(Table_1[[#This Row],[AÇÕES]],'Dados Status Invest STOCKS'!A157:AD772,28)),0)</f>
        <v>-1.0900000000000001</v>
      </c>
      <c r="N171" s="52">
        <f>IFERROR(IF(Ações!$B171="","",VLOOKUP(Table_1[[#This Row],[AÇÕES]],'Dados Status Invest STOCKS'!A157:AD772,27)),0)</f>
        <v>2.7</v>
      </c>
      <c r="O171" s="52">
        <f>IFERROR(IF(Ações!$L171="","",Ações!$K171*Ações!$L171),0)</f>
        <v>0</v>
      </c>
      <c r="P171" s="53">
        <f t="shared" si="2"/>
        <v>0.06</v>
      </c>
      <c r="Q171" s="53">
        <f>IFERROR(Ações!$O171/Ações!$M171,0)</f>
        <v>0</v>
      </c>
      <c r="R171" s="53">
        <f>IFERROR(IF(Ações!$B171="","",VLOOKUP(Table_1[[#This Row],[AÇÕES]],'Dados Status Invest STOCKS'!A157:AD772,18)/100),0)</f>
        <v>-0.40490000000000004</v>
      </c>
      <c r="S171" s="51">
        <f>IFERROR(IF(Ações!$B171="","",VLOOKUP(Table_1[[#This Row],[AÇÕES]],'Dados Status Invest STOCKS'!A157:AD772,25)/100),0)</f>
        <v>0</v>
      </c>
      <c r="T171" s="51">
        <f>(1-Ações!$Q171)*Ações!$R171</f>
        <v>-0.40490000000000004</v>
      </c>
      <c r="U171" s="54">
        <f>IF(Ações!$S171=0,Ações!$T171,IF(Ações!$T171=0,Ações!$S171,AVERAGE(Ações!$S171,Ações!$T171)))</f>
        <v>-0.40490000000000004</v>
      </c>
    </row>
    <row r="172" spans="2:21" ht="15.75" customHeight="1" x14ac:dyDescent="0.2">
      <c r="B172" s="44" t="str">
        <f>IFERROR('Dados Status Invest STOCKS'!A159,"-")</f>
        <v>AIHS</v>
      </c>
      <c r="C172" s="45">
        <f>IFERROR((Ações!$D172-Ações!$K172)/Ações!$D172,0)</f>
        <v>0</v>
      </c>
      <c r="D172" s="46">
        <f>(Ações!$O172)/0.06</f>
        <v>0</v>
      </c>
      <c r="E172" s="47">
        <f>IFERROR((Ações!$F172-Ações!$K172)/Ações!$F172,0)</f>
        <v>0</v>
      </c>
      <c r="F172" s="46" t="str">
        <f>IF(OR(Ações!$N172&lt;0,Ações!$M172&lt;0),"",(22.5*Ações!$M172*Ações!$N172)^0.5)</f>
        <v/>
      </c>
      <c r="G172" s="47">
        <f>IFERROR((Ações!$H172-Ações!$K172)/Ações!$H172,0)</f>
        <v>0</v>
      </c>
      <c r="H172" s="48">
        <f>IFERROR(Ações!$I172/(Ações!$P172-Table_1[[#This Row],[CAGR LUCRO 5A]]),0)</f>
        <v>0</v>
      </c>
      <c r="I172" s="48">
        <f>IF(Ações!$S172&lt;0,"",Ações!$O172*(1+Ações!$S172))</f>
        <v>0</v>
      </c>
      <c r="J172" s="49">
        <f>IFERROR(IF(Ações!$B172="","",(VLOOKUP(Table_1[[#This Row],[AÇÕES]],'Dados Status Invest STOCKS'!A158:AD773,4)/Table_1[[#This Row],[LPA]]))/100,0)</f>
        <v>7.8421052631578947E-2</v>
      </c>
      <c r="K172" s="50">
        <f>IFERROR(IF(Ações!$B172="","",VLOOKUP(Table_1[[#This Row],[AÇÕES]],'Dados Status Invest STOCKS'!A158:AD773,2)),0)</f>
        <v>0.28999999999999998</v>
      </c>
      <c r="L172" s="51">
        <f>IFERROR(IF(Ações!$B172="","",VLOOKUP(Table_1[[#This Row],[AÇÕES]],'Dados Status Invest STOCKS'!A158:AD773,3)/100),0)</f>
        <v>0</v>
      </c>
      <c r="M172" s="52">
        <f>IFERROR(IF(Ações!$B172="","",VLOOKUP(Table_1[[#This Row],[AÇÕES]],'Dados Status Invest STOCKS'!A158:AD773,28)),0)</f>
        <v>-0.19</v>
      </c>
      <c r="N172" s="52">
        <f>IFERROR(IF(Ações!$B172="","",VLOOKUP(Table_1[[#This Row],[AÇÕES]],'Dados Status Invest STOCKS'!A158:AD773,27)),0)</f>
        <v>0.04</v>
      </c>
      <c r="O172" s="52">
        <f>IFERROR(IF(Ações!$L172="","",Ações!$K172*Ações!$L172),0)</f>
        <v>0</v>
      </c>
      <c r="P172" s="53">
        <f t="shared" si="2"/>
        <v>0.06</v>
      </c>
      <c r="Q172" s="53">
        <f>IFERROR(Ações!$O172/Ações!$M172,0)</f>
        <v>0</v>
      </c>
      <c r="R172" s="53">
        <f>IFERROR(IF(Ações!$B172="","",VLOOKUP(Table_1[[#This Row],[AÇÕES]],'Dados Status Invest STOCKS'!A158:AD773,18)/100),0)</f>
        <v>-5.0011999999999999</v>
      </c>
      <c r="S172" s="51">
        <f>IFERROR(IF(Ações!$B172="","",VLOOKUP(Table_1[[#This Row],[AÇÕES]],'Dados Status Invest STOCKS'!A158:AD773,25)/100),0)</f>
        <v>0</v>
      </c>
      <c r="T172" s="51">
        <f>(1-Ações!$Q172)*Ações!$R172</f>
        <v>-5.0011999999999999</v>
      </c>
      <c r="U172" s="54">
        <f>IF(Ações!$S172=0,Ações!$T172,IF(Ações!$T172=0,Ações!$S172,AVERAGE(Ações!$S172,Ações!$T172)))</f>
        <v>-5.0011999999999999</v>
      </c>
    </row>
    <row r="173" spans="2:21" ht="15.75" customHeight="1" x14ac:dyDescent="0.2">
      <c r="B173" s="44" t="str">
        <f>IFERROR('Dados Status Invest STOCKS'!A160,"-")</f>
        <v>AIKI</v>
      </c>
      <c r="C173" s="45">
        <f>IFERROR((Ações!$D173-Ações!$K173)/Ações!$D173,0)</f>
        <v>0</v>
      </c>
      <c r="D173" s="46">
        <f>(Ações!$O173)/0.06</f>
        <v>0</v>
      </c>
      <c r="E173" s="47">
        <f>IFERROR((Ações!$F173-Ações!$K173)/Ações!$F173,0)</f>
        <v>0</v>
      </c>
      <c r="F173" s="46" t="str">
        <f>IF(OR(Ações!$N173&lt;0,Ações!$M173&lt;0),"",(22.5*Ações!$M173*Ações!$N173)^0.5)</f>
        <v/>
      </c>
      <c r="G173" s="47">
        <f>IFERROR((Ações!$H173-Ações!$K173)/Ações!$H173,0)</f>
        <v>0</v>
      </c>
      <c r="H173" s="48">
        <f>IFERROR(Ações!$I173/(Ações!$P173-Table_1[[#This Row],[CAGR LUCRO 5A]]),0)</f>
        <v>0</v>
      </c>
      <c r="I173" s="48">
        <f>IF(Ações!$S173&lt;0,"",Ações!$O173*(1+Ações!$S173))</f>
        <v>0</v>
      </c>
      <c r="J173" s="49">
        <f>IFERROR(IF(Ações!$B173="","",(VLOOKUP(Table_1[[#This Row],[AÇÕES]],'Dados Status Invest STOCKS'!A159:AD774,4)/Table_1[[#This Row],[LPA]]))/100,0)</f>
        <v>1.4550000000000001</v>
      </c>
      <c r="K173" s="50">
        <f>IFERROR(IF(Ações!$B173="","",VLOOKUP(Table_1[[#This Row],[AÇÕES]],'Dados Status Invest STOCKS'!A159:AD774,2)),0)</f>
        <v>0.49</v>
      </c>
      <c r="L173" s="51">
        <f>IFERROR(IF(Ações!$B173="","",VLOOKUP(Table_1[[#This Row],[AÇÕES]],'Dados Status Invest STOCKS'!A159:AD774,3)/100),0)</f>
        <v>0</v>
      </c>
      <c r="M173" s="52">
        <f>IFERROR(IF(Ações!$B173="","",VLOOKUP(Table_1[[#This Row],[AÇÕES]],'Dados Status Invest STOCKS'!A159:AD774,28)),0)</f>
        <v>-0.06</v>
      </c>
      <c r="N173" s="52">
        <f>IFERROR(IF(Ações!$B173="","",VLOOKUP(Table_1[[#This Row],[AÇÕES]],'Dados Status Invest STOCKS'!A159:AD774,27)),0)</f>
        <v>1.1499999999999999</v>
      </c>
      <c r="O173" s="52">
        <f>IFERROR(IF(Ações!$L173="","",Ações!$K173*Ações!$L173),0)</f>
        <v>0</v>
      </c>
      <c r="P173" s="53">
        <f t="shared" si="2"/>
        <v>0.06</v>
      </c>
      <c r="Q173" s="53">
        <f>IFERROR(Ações!$O173/Ações!$M173,0)</f>
        <v>0</v>
      </c>
      <c r="R173" s="53">
        <f>IFERROR(IF(Ações!$B173="","",VLOOKUP(Table_1[[#This Row],[AÇÕES]],'Dados Status Invest STOCKS'!A159:AD774,18)/100),0)</f>
        <v>-4.8799999999999996E-2</v>
      </c>
      <c r="S173" s="51">
        <f>IFERROR(IF(Ações!$B173="","",VLOOKUP(Table_1[[#This Row],[AÇÕES]],'Dados Status Invest STOCKS'!A159:AD774,25)/100),0)</f>
        <v>0</v>
      </c>
      <c r="T173" s="51">
        <f>(1-Ações!$Q173)*Ações!$R173</f>
        <v>-4.8799999999999996E-2</v>
      </c>
      <c r="U173" s="54">
        <f>IF(Ações!$S173=0,Ações!$T173,IF(Ações!$T173=0,Ações!$S173,AVERAGE(Ações!$S173,Ações!$T173)))</f>
        <v>-4.8799999999999996E-2</v>
      </c>
    </row>
    <row r="174" spans="2:21" ht="15.75" customHeight="1" x14ac:dyDescent="0.2">
      <c r="B174" s="44" t="str">
        <f>IFERROR('Dados Status Invest STOCKS'!A161,"-")</f>
        <v>AIMC</v>
      </c>
      <c r="C174" s="45">
        <f>IFERROR((Ações!$D174-Ações!$K174)/Ações!$D174,0)</f>
        <v>-8.6774193548387082</v>
      </c>
      <c r="D174" s="46">
        <f>(Ações!$O174)/0.06</f>
        <v>5.0189000000000004</v>
      </c>
      <c r="E174" s="47">
        <f>IFERROR((Ações!$F174-Ações!$K174)/Ações!$F174,0)</f>
        <v>-0.20670118470485352</v>
      </c>
      <c r="F174" s="46">
        <f>IF(OR(Ações!$N174&lt;0,Ações!$M174&lt;0),"",(22.5*Ações!$M174*Ações!$N174)^0.5)</f>
        <v>40.250229813008524</v>
      </c>
      <c r="G174" s="47">
        <f>IFERROR((Ações!$H174-Ações!$K174)/Ações!$H174,0)</f>
        <v>-8.6774193548387082</v>
      </c>
      <c r="H174" s="48">
        <f>IFERROR(Ações!$I174/(Ações!$P174-Table_1[[#This Row],[CAGR LUCRO 5A]]),0)</f>
        <v>5.0189000000000004</v>
      </c>
      <c r="I174" s="48">
        <f>IF(Ações!$S174&lt;0,"",Ações!$O174*(1+Ações!$S174))</f>
        <v>0.30113400000000001</v>
      </c>
      <c r="J174" s="49">
        <f>IFERROR(IF(Ações!$B174="","",(VLOOKUP(Table_1[[#This Row],[AÇÕES]],'Dados Status Invest STOCKS'!A160:AD775,4)/Table_1[[#This Row],[LPA]]))/100,0)</f>
        <v>9.5176991150442494E-2</v>
      </c>
      <c r="K174" s="50">
        <f>IFERROR(IF(Ações!$B174="","",VLOOKUP(Table_1[[#This Row],[AÇÕES]],'Dados Status Invest STOCKS'!A160:AD775,2)),0)</f>
        <v>48.57</v>
      </c>
      <c r="L174" s="51">
        <f>IFERROR(IF(Ações!$B174="","",VLOOKUP(Table_1[[#This Row],[AÇÕES]],'Dados Status Invest STOCKS'!A160:AD775,3)/100),0)</f>
        <v>6.1999999999999998E-3</v>
      </c>
      <c r="M174" s="52">
        <f>IFERROR(IF(Ações!$B174="","",VLOOKUP(Table_1[[#This Row],[AÇÕES]],'Dados Status Invest STOCKS'!A160:AD775,28)),0)</f>
        <v>2.2599999999999998</v>
      </c>
      <c r="N174" s="52">
        <f>IFERROR(IF(Ações!$B174="","",VLOOKUP(Table_1[[#This Row],[AÇÕES]],'Dados Status Invest STOCKS'!A160:AD775,27)),0)</f>
        <v>31.86</v>
      </c>
      <c r="O174" s="52">
        <f>IFERROR(IF(Ações!$L174="","",Ações!$K174*Ações!$L174),0)</f>
        <v>0.30113400000000001</v>
      </c>
      <c r="P174" s="53">
        <f t="shared" si="2"/>
        <v>0.06</v>
      </c>
      <c r="Q174" s="53">
        <f>IFERROR(Ações!$O174/Ações!$M174,0)</f>
        <v>0.13324513274336286</v>
      </c>
      <c r="R174" s="53">
        <f>IFERROR(IF(Ações!$B174="","",VLOOKUP(Table_1[[#This Row],[AÇÕES]],'Dados Status Invest STOCKS'!A160:AD775,18)/100),0)</f>
        <v>7.0900000000000005E-2</v>
      </c>
      <c r="S174" s="51">
        <f>IFERROR(IF(Ações!$B174="","",VLOOKUP(Table_1[[#This Row],[AÇÕES]],'Dados Status Invest STOCKS'!A160:AD775,25)/100),0)</f>
        <v>0</v>
      </c>
      <c r="T174" s="51">
        <f>(1-Ações!$Q174)*Ações!$R174</f>
        <v>6.145292008849558E-2</v>
      </c>
      <c r="U174" s="54">
        <f>IF(Ações!$S174=0,Ações!$T174,IF(Ações!$T174=0,Ações!$S174,AVERAGE(Ações!$S174,Ações!$T174)))</f>
        <v>6.145292008849558E-2</v>
      </c>
    </row>
    <row r="175" spans="2:21" ht="15.75" customHeight="1" x14ac:dyDescent="0.2">
      <c r="B175" s="44" t="str">
        <f>IFERROR('Dados Status Invest STOCKS'!A162,"-")</f>
        <v>AIN</v>
      </c>
      <c r="C175" s="45">
        <f>IFERROR((Ações!$D175-Ações!$K175)/Ações!$D175,0)</f>
        <v>-5.25</v>
      </c>
      <c r="D175" s="46">
        <f>(Ações!$O175)/0.06</f>
        <v>13.513599999999999</v>
      </c>
      <c r="E175" s="47">
        <f>IFERROR((Ações!$F175-Ações!$K175)/Ações!$F175,0)</f>
        <v>-0.7987110591914357</v>
      </c>
      <c r="F175" s="46">
        <f>IF(OR(Ações!$N175&lt;0,Ações!$M175&lt;0),"",(22.5*Ações!$M175*Ações!$N175)^0.5)</f>
        <v>46.955846281373738</v>
      </c>
      <c r="G175" s="47">
        <f>IFERROR((Ações!$H175-Ações!$K175)/Ações!$H175,0)</f>
        <v>6.1116144852127645</v>
      </c>
      <c r="H175" s="48">
        <f>IFERROR(Ações!$I175/(Ações!$P175-Table_1[[#This Row],[CAGR LUCRO 5A]]),0)</f>
        <v>-16.523155305301639</v>
      </c>
      <c r="I175" s="48">
        <f>IF(Ações!$S175&lt;0,"",Ações!$O175*(1+Ações!$S175))</f>
        <v>0.90381659519999991</v>
      </c>
      <c r="J175" s="49">
        <f>IFERROR(IF(Ações!$B175="","",(VLOOKUP(Table_1[[#This Row],[AÇÕES]],'Dados Status Invest STOCKS'!A161:AD776,4)/Table_1[[#This Row],[LPA]]))/100,0)</f>
        <v>6.4364640883977906E-2</v>
      </c>
      <c r="K175" s="50">
        <f>IFERROR(IF(Ações!$B175="","",VLOOKUP(Table_1[[#This Row],[AÇÕES]],'Dados Status Invest STOCKS'!A161:AD776,2)),0)</f>
        <v>84.46</v>
      </c>
      <c r="L175" s="51">
        <f>IFERROR(IF(Ações!$B175="","",VLOOKUP(Table_1[[#This Row],[AÇÕES]],'Dados Status Invest STOCKS'!A161:AD776,3)/100),0)</f>
        <v>9.5999999999999992E-3</v>
      </c>
      <c r="M175" s="52">
        <f>IFERROR(IF(Ações!$B175="","",VLOOKUP(Table_1[[#This Row],[AÇÕES]],'Dados Status Invest STOCKS'!A161:AD776,28)),0)</f>
        <v>3.62</v>
      </c>
      <c r="N175" s="52">
        <f>IFERROR(IF(Ações!$B175="","",VLOOKUP(Table_1[[#This Row],[AÇÕES]],'Dados Status Invest STOCKS'!A161:AD776,27)),0)</f>
        <v>27.07</v>
      </c>
      <c r="O175" s="52">
        <f>IFERROR(IF(Ações!$L175="","",Ações!$K175*Ações!$L175),0)</f>
        <v>0.81081599999999987</v>
      </c>
      <c r="P175" s="53">
        <f t="shared" si="2"/>
        <v>0.06</v>
      </c>
      <c r="Q175" s="53">
        <f>IFERROR(Ações!$O175/Ações!$M175,0)</f>
        <v>0.2239823204419889</v>
      </c>
      <c r="R175" s="53">
        <f>IFERROR(IF(Ações!$B175="","",VLOOKUP(Table_1[[#This Row],[AÇÕES]],'Dados Status Invest STOCKS'!A161:AD776,18)/100),0)</f>
        <v>0.13390000000000002</v>
      </c>
      <c r="S175" s="51">
        <f>IFERROR(IF(Ações!$B175="","",VLOOKUP(Table_1[[#This Row],[AÇÕES]],'Dados Status Invest STOCKS'!A161:AD776,25)/100),0)</f>
        <v>0.11470000000000001</v>
      </c>
      <c r="T175" s="51">
        <f>(1-Ações!$Q175)*Ações!$R175</f>
        <v>0.10390876729281771</v>
      </c>
      <c r="U175" s="54">
        <f>IF(Ações!$S175=0,Ações!$T175,IF(Ações!$T175=0,Ações!$S175,AVERAGE(Ações!$S175,Ações!$T175)))</f>
        <v>0.10930438364640886</v>
      </c>
    </row>
    <row r="176" spans="2:21" ht="15.75" customHeight="1" x14ac:dyDescent="0.2">
      <c r="B176" s="44" t="str">
        <f>IFERROR('Dados Status Invest STOCKS'!A163,"-")</f>
        <v>AINV</v>
      </c>
      <c r="C176" s="45">
        <f>IFERROR((Ações!$D176-Ações!$K176)/Ações!$D176,0)</f>
        <v>0.46761313220940548</v>
      </c>
      <c r="D176" s="46">
        <f>(Ações!$O176)/0.06</f>
        <v>24.005099999999999</v>
      </c>
      <c r="E176" s="47">
        <f>IFERROR((Ações!$F176-Ações!$K176)/Ações!$F176,0)</f>
        <v>0.53401905401132699</v>
      </c>
      <c r="F176" s="46">
        <f>IF(OR(Ações!$N176&lt;0,Ações!$M176&lt;0),"",(22.5*Ações!$M176*Ações!$N176)^0.5)</f>
        <v>27.426014110694247</v>
      </c>
      <c r="G176" s="47">
        <f>IFERROR((Ações!$H176-Ações!$K176)/Ações!$H176,0)</f>
        <v>0.46761313220940548</v>
      </c>
      <c r="H176" s="48">
        <f>IFERROR(Ações!$I176/(Ações!$P176-Table_1[[#This Row],[CAGR LUCRO 5A]]),0)</f>
        <v>24.005099999999999</v>
      </c>
      <c r="I176" s="48">
        <f>IF(Ações!$S176&lt;0,"",Ações!$O176*(1+Ações!$S176))</f>
        <v>1.4403059999999999</v>
      </c>
      <c r="J176" s="49">
        <f>IFERROR(IF(Ações!$B176="","",(VLOOKUP(Table_1[[#This Row],[AÇÕES]],'Dados Status Invest STOCKS'!A162:AD777,4)/Table_1[[#This Row],[LPA]]))/100,0)</f>
        <v>2.9855072463768114E-2</v>
      </c>
      <c r="K176" s="50">
        <f>IFERROR(IF(Ações!$B176="","",VLOOKUP(Table_1[[#This Row],[AÇÕES]],'Dados Status Invest STOCKS'!A162:AD777,2)),0)</f>
        <v>12.78</v>
      </c>
      <c r="L176" s="51">
        <f>IFERROR(IF(Ações!$B176="","",VLOOKUP(Table_1[[#This Row],[AÇÕES]],'Dados Status Invest STOCKS'!A162:AD777,3)/100),0)</f>
        <v>0.11269999999999999</v>
      </c>
      <c r="M176" s="52">
        <f>IFERROR(IF(Ações!$B176="","",VLOOKUP(Table_1[[#This Row],[AÇÕES]],'Dados Status Invest STOCKS'!A162:AD777,28)),0)</f>
        <v>2.0699999999999998</v>
      </c>
      <c r="N176" s="52">
        <f>IFERROR(IF(Ações!$B176="","",VLOOKUP(Table_1[[#This Row],[AÇÕES]],'Dados Status Invest STOCKS'!A162:AD777,27)),0)</f>
        <v>16.149999999999999</v>
      </c>
      <c r="O176" s="52">
        <f>IFERROR(IF(Ações!$L176="","",Ações!$K176*Ações!$L176),0)</f>
        <v>1.4403059999999999</v>
      </c>
      <c r="P176" s="53">
        <f t="shared" si="2"/>
        <v>0.06</v>
      </c>
      <c r="Q176" s="53">
        <f>IFERROR(Ações!$O176/Ações!$M176,0)</f>
        <v>0.69579999999999997</v>
      </c>
      <c r="R176" s="53">
        <f>IFERROR(IF(Ações!$B176="","",VLOOKUP(Table_1[[#This Row],[AÇÕES]],'Dados Status Invest STOCKS'!A162:AD777,18)/100),0)</f>
        <v>0.12809999999999999</v>
      </c>
      <c r="S176" s="51">
        <f>IFERROR(IF(Ações!$B176="","",VLOOKUP(Table_1[[#This Row],[AÇÕES]],'Dados Status Invest STOCKS'!A162:AD777,25)/100),0)</f>
        <v>0</v>
      </c>
      <c r="T176" s="51">
        <f>(1-Ações!$Q176)*Ações!$R176</f>
        <v>3.8968019999999999E-2</v>
      </c>
      <c r="U176" s="54">
        <f>IF(Ações!$S176=0,Ações!$T176,IF(Ações!$T176=0,Ações!$S176,AVERAGE(Ações!$S176,Ações!$T176)))</f>
        <v>3.8968019999999999E-2</v>
      </c>
    </row>
    <row r="177" spans="2:21" ht="15.75" customHeight="1" x14ac:dyDescent="0.2">
      <c r="B177" s="44" t="str">
        <f>IFERROR('Dados Status Invest STOCKS'!A164,"-")</f>
        <v>AIR</v>
      </c>
      <c r="C177" s="45">
        <f>IFERROR((Ações!$D177-Ações!$K177)/Ações!$D177,0)</f>
        <v>0</v>
      </c>
      <c r="D177" s="46">
        <f>(Ações!$O177)/0.06</f>
        <v>0</v>
      </c>
      <c r="E177" s="47">
        <f>IFERROR((Ações!$F177-Ações!$K177)/Ações!$F177,0)</f>
        <v>-9.4046395812706934E-2</v>
      </c>
      <c r="F177" s="46">
        <f>IF(OR(Ações!$N177&lt;0,Ações!$M177&lt;0),"",(22.5*Ações!$M177*Ações!$N177)^0.5)</f>
        <v>36.625503409509612</v>
      </c>
      <c r="G177" s="47">
        <f>IFERROR((Ações!$H177-Ações!$K177)/Ações!$H177,0)</f>
        <v>0</v>
      </c>
      <c r="H177" s="48">
        <f>IFERROR(Ações!$I177/(Ações!$P177-Table_1[[#This Row],[CAGR LUCRO 5A]]),0)</f>
        <v>0</v>
      </c>
      <c r="I177" s="48" t="str">
        <f>IF(Ações!$S177&lt;0,"",Ações!$O177*(1+Ações!$S177))</f>
        <v/>
      </c>
      <c r="J177" s="49">
        <f>IFERROR(IF(Ações!$B177="","",(VLOOKUP(Table_1[[#This Row],[AÇÕES]],'Dados Status Invest STOCKS'!A163:AD778,4)/Table_1[[#This Row],[LPA]]))/100,0)</f>
        <v>9.0952380952380951E-2</v>
      </c>
      <c r="K177" s="50">
        <f>IFERROR(IF(Ações!$B177="","",VLOOKUP(Table_1[[#This Row],[AÇÕES]],'Dados Status Invest STOCKS'!A163:AD778,2)),0)</f>
        <v>40.07</v>
      </c>
      <c r="L177" s="51">
        <f>IFERROR(IF(Ações!$B177="","",VLOOKUP(Table_1[[#This Row],[AÇÕES]],'Dados Status Invest STOCKS'!A163:AD778,3)/100),0)</f>
        <v>0</v>
      </c>
      <c r="M177" s="52">
        <f>IFERROR(IF(Ações!$B177="","",VLOOKUP(Table_1[[#This Row],[AÇÕES]],'Dados Status Invest STOCKS'!A163:AD778,28)),0)</f>
        <v>2.1</v>
      </c>
      <c r="N177" s="52">
        <f>IFERROR(IF(Ações!$B177="","",VLOOKUP(Table_1[[#This Row],[AÇÕES]],'Dados Status Invest STOCKS'!A163:AD778,27)),0)</f>
        <v>28.39</v>
      </c>
      <c r="O177" s="52">
        <f>IFERROR(IF(Ações!$L177="","",Ações!$K177*Ações!$L177),0)</f>
        <v>0</v>
      </c>
      <c r="P177" s="53">
        <f t="shared" si="2"/>
        <v>0.06</v>
      </c>
      <c r="Q177" s="53">
        <f>IFERROR(Ações!$O177/Ações!$M177,0)</f>
        <v>0</v>
      </c>
      <c r="R177" s="53">
        <f>IFERROR(IF(Ações!$B177="","",VLOOKUP(Table_1[[#This Row],[AÇÕES]],'Dados Status Invest STOCKS'!A163:AD778,18)/100),0)</f>
        <v>7.3899999999999993E-2</v>
      </c>
      <c r="S177" s="51">
        <f>IFERROR(IF(Ações!$B177="","",VLOOKUP(Table_1[[#This Row],[AÇÕES]],'Dados Status Invest STOCKS'!A163:AD778,25)/100),0)</f>
        <v>-5.5800000000000002E-2</v>
      </c>
      <c r="T177" s="51">
        <f>(1-Ações!$Q177)*Ações!$R177</f>
        <v>7.3899999999999993E-2</v>
      </c>
      <c r="U177" s="54">
        <f>IF(Ações!$S177=0,Ações!$T177,IF(Ações!$T177=0,Ações!$S177,AVERAGE(Ações!$S177,Ações!$T177)))</f>
        <v>9.0499999999999955E-3</v>
      </c>
    </row>
    <row r="178" spans="2:21" ht="15.75" customHeight="1" x14ac:dyDescent="0.2">
      <c r="B178" s="44" t="str">
        <f>IFERROR('Dados Status Invest STOCKS'!A165,"-")</f>
        <v>AIRG</v>
      </c>
      <c r="C178" s="45">
        <f>IFERROR((Ações!$D178-Ações!$K178)/Ações!$D178,0)</f>
        <v>0</v>
      </c>
      <c r="D178" s="46">
        <f>(Ações!$O178)/0.06</f>
        <v>0</v>
      </c>
      <c r="E178" s="47">
        <f>IFERROR((Ações!$F178-Ações!$K178)/Ações!$F178,0)</f>
        <v>0</v>
      </c>
      <c r="F178" s="46" t="str">
        <f>IF(OR(Ações!$N178&lt;0,Ações!$M178&lt;0),"",(22.5*Ações!$M178*Ações!$N178)^0.5)</f>
        <v/>
      </c>
      <c r="G178" s="47">
        <f>IFERROR((Ações!$H178-Ações!$K178)/Ações!$H178,0)</f>
        <v>0</v>
      </c>
      <c r="H178" s="48">
        <f>IFERROR(Ações!$I178/(Ações!$P178-Table_1[[#This Row],[CAGR LUCRO 5A]]),0)</f>
        <v>0</v>
      </c>
      <c r="I178" s="48">
        <f>IF(Ações!$S178&lt;0,"",Ações!$O178*(1+Ações!$S178))</f>
        <v>0</v>
      </c>
      <c r="J178" s="49">
        <f>IFERROR(IF(Ações!$B178="","",(VLOOKUP(Table_1[[#This Row],[AÇÕES]],'Dados Status Invest STOCKS'!A164:AD779,4)/Table_1[[#This Row],[LPA]]))/100,0)</f>
        <v>0.22538461538461538</v>
      </c>
      <c r="K178" s="50">
        <f>IFERROR(IF(Ações!$B178="","",VLOOKUP(Table_1[[#This Row],[AÇÕES]],'Dados Status Invest STOCKS'!A164:AD779,2)),0)</f>
        <v>9.4600000000000009</v>
      </c>
      <c r="L178" s="51">
        <f>IFERROR(IF(Ações!$B178="","",VLOOKUP(Table_1[[#This Row],[AÇÕES]],'Dados Status Invest STOCKS'!A164:AD779,3)/100),0)</f>
        <v>0</v>
      </c>
      <c r="M178" s="52">
        <f>IFERROR(IF(Ações!$B178="","",VLOOKUP(Table_1[[#This Row],[AÇÕES]],'Dados Status Invest STOCKS'!A164:AD779,28)),0)</f>
        <v>-0.65</v>
      </c>
      <c r="N178" s="52">
        <f>IFERROR(IF(Ações!$B178="","",VLOOKUP(Table_1[[#This Row],[AÇÕES]],'Dados Status Invest STOCKS'!A164:AD779,27)),0)</f>
        <v>4.7300000000000004</v>
      </c>
      <c r="O178" s="52">
        <f>IFERROR(IF(Ações!$L178="","",Ações!$K178*Ações!$L178),0)</f>
        <v>0</v>
      </c>
      <c r="P178" s="53">
        <f t="shared" si="2"/>
        <v>0.06</v>
      </c>
      <c r="Q178" s="53">
        <f>IFERROR(Ações!$O178/Ações!$M178,0)</f>
        <v>0</v>
      </c>
      <c r="R178" s="53">
        <f>IFERROR(IF(Ações!$B178="","",VLOOKUP(Table_1[[#This Row],[AÇÕES]],'Dados Status Invest STOCKS'!A164:AD779,18)/100),0)</f>
        <v>-0.13650000000000001</v>
      </c>
      <c r="S178" s="51">
        <f>IFERROR(IF(Ações!$B178="","",VLOOKUP(Table_1[[#This Row],[AÇÕES]],'Dados Status Invest STOCKS'!A164:AD779,25)/100),0)</f>
        <v>0</v>
      </c>
      <c r="T178" s="51">
        <f>(1-Ações!$Q178)*Ações!$R178</f>
        <v>-0.13650000000000001</v>
      </c>
      <c r="U178" s="54">
        <f>IF(Ações!$S178=0,Ações!$T178,IF(Ações!$T178=0,Ações!$S178,AVERAGE(Ações!$S178,Ações!$T178)))</f>
        <v>-0.13650000000000001</v>
      </c>
    </row>
    <row r="179" spans="2:21" ht="15.75" customHeight="1" x14ac:dyDescent="0.2">
      <c r="B179" s="44" t="str">
        <f>IFERROR('Dados Status Invest STOCKS'!A166,"-")</f>
        <v>AIRT</v>
      </c>
      <c r="C179" s="45">
        <f>IFERROR((Ações!$D179-Ações!$K179)/Ações!$D179,0)</f>
        <v>0</v>
      </c>
      <c r="D179" s="46">
        <f>(Ações!$O179)/0.06</f>
        <v>0</v>
      </c>
      <c r="E179" s="47">
        <f>IFERROR((Ações!$F179-Ações!$K179)/Ações!$F179,0)</f>
        <v>-0.53489971361361843</v>
      </c>
      <c r="F179" s="46">
        <f>IF(OR(Ações!$N179&lt;0,Ações!$M179&lt;0),"",(22.5*Ações!$M179*Ações!$N179)^0.5)</f>
        <v>15.99453031507959</v>
      </c>
      <c r="G179" s="47">
        <f>IFERROR((Ações!$H179-Ações!$K179)/Ações!$H179,0)</f>
        <v>0</v>
      </c>
      <c r="H179" s="48">
        <f>IFERROR(Ações!$I179/(Ações!$P179-Table_1[[#This Row],[CAGR LUCRO 5A]]),0)</f>
        <v>0</v>
      </c>
      <c r="I179" s="48">
        <f>IF(Ações!$S179&lt;0,"",Ações!$O179*(1+Ações!$S179))</f>
        <v>0</v>
      </c>
      <c r="J179" s="49">
        <f>IFERROR(IF(Ações!$B179="","",(VLOOKUP(Table_1[[#This Row],[AÇÕES]],'Dados Status Invest STOCKS'!A165:AD780,4)/Table_1[[#This Row],[LPA]]))/100,0)</f>
        <v>0.109</v>
      </c>
      <c r="K179" s="50">
        <f>IFERROR(IF(Ações!$B179="","",VLOOKUP(Table_1[[#This Row],[AÇÕES]],'Dados Status Invest STOCKS'!A165:AD780,2)),0)</f>
        <v>24.55</v>
      </c>
      <c r="L179" s="51">
        <f>IFERROR(IF(Ações!$B179="","",VLOOKUP(Table_1[[#This Row],[AÇÕES]],'Dados Status Invest STOCKS'!A165:AD780,3)/100),0)</f>
        <v>0</v>
      </c>
      <c r="M179" s="52">
        <f>IFERROR(IF(Ações!$B179="","",VLOOKUP(Table_1[[#This Row],[AÇÕES]],'Dados Status Invest STOCKS'!A165:AD780,28)),0)</f>
        <v>1.5</v>
      </c>
      <c r="N179" s="52">
        <f>IFERROR(IF(Ações!$B179="","",VLOOKUP(Table_1[[#This Row],[AÇÕES]],'Dados Status Invest STOCKS'!A165:AD780,27)),0)</f>
        <v>7.58</v>
      </c>
      <c r="O179" s="52">
        <f>IFERROR(IF(Ações!$L179="","",Ações!$K179*Ações!$L179),0)</f>
        <v>0</v>
      </c>
      <c r="P179" s="53">
        <f t="shared" si="2"/>
        <v>0.06</v>
      </c>
      <c r="Q179" s="53">
        <f>IFERROR(Ações!$O179/Ações!$M179,0)</f>
        <v>0</v>
      </c>
      <c r="R179" s="53">
        <f>IFERROR(IF(Ações!$B179="","",VLOOKUP(Table_1[[#This Row],[AÇÕES]],'Dados Status Invest STOCKS'!A165:AD780,18)/100),0)</f>
        <v>0.19800000000000001</v>
      </c>
      <c r="S179" s="51">
        <f>IFERROR(IF(Ações!$B179="","",VLOOKUP(Table_1[[#This Row],[AÇÕES]],'Dados Status Invest STOCKS'!A165:AD780,25)/100),0)</f>
        <v>0</v>
      </c>
      <c r="T179" s="51">
        <f>(1-Ações!$Q179)*Ações!$R179</f>
        <v>0.19800000000000001</v>
      </c>
      <c r="U179" s="54">
        <f>IF(Ações!$S179=0,Ações!$T179,IF(Ações!$T179=0,Ações!$S179,AVERAGE(Ações!$S179,Ações!$T179)))</f>
        <v>0.19800000000000001</v>
      </c>
    </row>
    <row r="180" spans="2:21" ht="15.75" customHeight="1" x14ac:dyDescent="0.2">
      <c r="B180" s="44" t="str">
        <f>IFERROR('Dados Status Invest STOCKS'!A167,"-")</f>
        <v>AIRTP</v>
      </c>
      <c r="C180" s="45">
        <f>IFERROR((Ações!$D180-Ações!$K180)/Ações!$D180,0)</f>
        <v>0.27710843373493982</v>
      </c>
      <c r="D180" s="46">
        <f>(Ações!$O180)/0.06</f>
        <v>33.338333333333338</v>
      </c>
      <c r="E180" s="47">
        <f>IFERROR((Ações!$F180-Ações!$K180)/Ações!$F180,0)</f>
        <v>-0.50676509564514072</v>
      </c>
      <c r="F180" s="46">
        <f>IF(OR(Ações!$N180&lt;0,Ações!$M180&lt;0),"",(22.5*Ações!$M180*Ações!$N180)^0.5)</f>
        <v>15.99453031507959</v>
      </c>
      <c r="G180" s="47">
        <f>IFERROR((Ações!$H180-Ações!$K180)/Ações!$H180,0)</f>
        <v>0.27710843373493982</v>
      </c>
      <c r="H180" s="48">
        <f>IFERROR(Ações!$I180/(Ações!$P180-Table_1[[#This Row],[CAGR LUCRO 5A]]),0)</f>
        <v>33.338333333333338</v>
      </c>
      <c r="I180" s="48">
        <f>IF(Ações!$S180&lt;0,"",Ações!$O180*(1+Ações!$S180))</f>
        <v>2.0003000000000002</v>
      </c>
      <c r="J180" s="49">
        <f>IFERROR(IF(Ações!$B180="","",(VLOOKUP(Table_1[[#This Row],[AÇÕES]],'Dados Status Invest STOCKS'!A166:AD781,4)/Table_1[[#This Row],[LPA]]))/100,0)</f>
        <v>0.10700000000000001</v>
      </c>
      <c r="K180" s="50">
        <f>IFERROR(IF(Ações!$B180="","",VLOOKUP(Table_1[[#This Row],[AÇÕES]],'Dados Status Invest STOCKS'!A166:AD781,2)),0)</f>
        <v>24.1</v>
      </c>
      <c r="L180" s="51">
        <f>IFERROR(IF(Ações!$B180="","",VLOOKUP(Table_1[[#This Row],[AÇÕES]],'Dados Status Invest STOCKS'!A166:AD781,3)/100),0)</f>
        <v>8.3000000000000004E-2</v>
      </c>
      <c r="M180" s="52">
        <f>IFERROR(IF(Ações!$B180="","",VLOOKUP(Table_1[[#This Row],[AÇÕES]],'Dados Status Invest STOCKS'!A166:AD781,28)),0)</f>
        <v>1.5</v>
      </c>
      <c r="N180" s="52">
        <f>IFERROR(IF(Ações!$B180="","",VLOOKUP(Table_1[[#This Row],[AÇÕES]],'Dados Status Invest STOCKS'!A166:AD781,27)),0)</f>
        <v>7.58</v>
      </c>
      <c r="O180" s="52">
        <f>IFERROR(IF(Ações!$L180="","",Ações!$K180*Ações!$L180),0)</f>
        <v>2.0003000000000002</v>
      </c>
      <c r="P180" s="53">
        <f t="shared" si="2"/>
        <v>0.06</v>
      </c>
      <c r="Q180" s="53">
        <f>IFERROR(Ações!$O180/Ações!$M180,0)</f>
        <v>1.3335333333333335</v>
      </c>
      <c r="R180" s="53">
        <f>IFERROR(IF(Ações!$B180="","",VLOOKUP(Table_1[[#This Row],[AÇÕES]],'Dados Status Invest STOCKS'!A166:AD781,18)/100),0)</f>
        <v>0.19800000000000001</v>
      </c>
      <c r="S180" s="51">
        <f>IFERROR(IF(Ações!$B180="","",VLOOKUP(Table_1[[#This Row],[AÇÕES]],'Dados Status Invest STOCKS'!A166:AD781,25)/100),0)</f>
        <v>0</v>
      </c>
      <c r="T180" s="51">
        <f>(1-Ações!$Q180)*Ações!$R180</f>
        <v>-6.6039600000000032E-2</v>
      </c>
      <c r="U180" s="54">
        <f>IF(Ações!$S180=0,Ações!$T180,IF(Ações!$T180=0,Ações!$S180,AVERAGE(Ações!$S180,Ações!$T180)))</f>
        <v>-6.6039600000000032E-2</v>
      </c>
    </row>
    <row r="181" spans="2:21" ht="15.75" customHeight="1" x14ac:dyDescent="0.2">
      <c r="B181" s="44" t="str">
        <f>IFERROR('Dados Status Invest STOCKS'!A168,"-")</f>
        <v>AIRTW</v>
      </c>
      <c r="C181" s="45">
        <f>IFERROR((Ações!$D181-Ações!$K181)/Ações!$D181,0)</f>
        <v>0</v>
      </c>
      <c r="D181" s="46">
        <f>(Ações!$O181)/0.06</f>
        <v>0</v>
      </c>
      <c r="E181" s="47">
        <f>IFERROR((Ações!$F181-Ações!$K181)/Ações!$F181,0)</f>
        <v>0.9993747862673672</v>
      </c>
      <c r="F181" s="46">
        <f>IF(OR(Ações!$N181&lt;0,Ações!$M181&lt;0),"",(22.5*Ações!$M181*Ações!$N181)^0.5)</f>
        <v>15.99453031507959</v>
      </c>
      <c r="G181" s="47">
        <f>IFERROR((Ações!$H181-Ações!$K181)/Ações!$H181,0)</f>
        <v>0</v>
      </c>
      <c r="H181" s="48">
        <f>IFERROR(Ações!$I181/(Ações!$P181-Table_1[[#This Row],[CAGR LUCRO 5A]]),0)</f>
        <v>0</v>
      </c>
      <c r="I181" s="48">
        <f>IF(Ações!$S181&lt;0,"",Ações!$O181*(1+Ações!$S181))</f>
        <v>0</v>
      </c>
      <c r="J181" s="49">
        <f>IFERROR(IF(Ações!$B181="","",(VLOOKUP(Table_1[[#This Row],[AÇÕES]],'Dados Status Invest STOCKS'!A167:AD782,4)/Table_1[[#This Row],[LPA]]))/100,0)</f>
        <v>6.666666666666667E-5</v>
      </c>
      <c r="K181" s="50">
        <f>IFERROR(IF(Ações!$B181="","",VLOOKUP(Table_1[[#This Row],[AÇÕES]],'Dados Status Invest STOCKS'!A167:AD782,2)),0)</f>
        <v>0.01</v>
      </c>
      <c r="L181" s="51">
        <f>IFERROR(IF(Ações!$B181="","",VLOOKUP(Table_1[[#This Row],[AÇÕES]],'Dados Status Invest STOCKS'!A167:AD782,3)/100),0)</f>
        <v>0</v>
      </c>
      <c r="M181" s="52">
        <f>IFERROR(IF(Ações!$B181="","",VLOOKUP(Table_1[[#This Row],[AÇÕES]],'Dados Status Invest STOCKS'!A167:AD782,28)),0)</f>
        <v>1.5</v>
      </c>
      <c r="N181" s="52">
        <f>IFERROR(IF(Ações!$B181="","",VLOOKUP(Table_1[[#This Row],[AÇÕES]],'Dados Status Invest STOCKS'!A167:AD782,27)),0)</f>
        <v>7.58</v>
      </c>
      <c r="O181" s="52">
        <f>IFERROR(IF(Ações!$L181="","",Ações!$K181*Ações!$L181),0)</f>
        <v>0</v>
      </c>
      <c r="P181" s="53">
        <f t="shared" si="2"/>
        <v>0.06</v>
      </c>
      <c r="Q181" s="53">
        <f>IFERROR(Ações!$O181/Ações!$M181,0)</f>
        <v>0</v>
      </c>
      <c r="R181" s="53">
        <f>IFERROR(IF(Ações!$B181="","",VLOOKUP(Table_1[[#This Row],[AÇÕES]],'Dados Status Invest STOCKS'!A167:AD782,18)/100),0)</f>
        <v>0.19800000000000001</v>
      </c>
      <c r="S181" s="51">
        <f>IFERROR(IF(Ações!$B181="","",VLOOKUP(Table_1[[#This Row],[AÇÕES]],'Dados Status Invest STOCKS'!A167:AD782,25)/100),0)</f>
        <v>0</v>
      </c>
      <c r="T181" s="51">
        <f>(1-Ações!$Q181)*Ações!$R181</f>
        <v>0.19800000000000001</v>
      </c>
      <c r="U181" s="54">
        <f>IF(Ações!$S181=0,Ações!$T181,IF(Ações!$T181=0,Ações!$S181,AVERAGE(Ações!$S181,Ações!$T181)))</f>
        <v>0.19800000000000001</v>
      </c>
    </row>
    <row r="182" spans="2:21" ht="15.75" customHeight="1" x14ac:dyDescent="0.2">
      <c r="B182" s="44" t="str">
        <f>IFERROR('Dados Status Invest STOCKS'!A169,"-")</f>
        <v>AIT</v>
      </c>
      <c r="C182" s="45">
        <f>IFERROR((Ações!$D182-Ações!$K182)/Ações!$D182,0)</f>
        <v>-3.5454545454545459</v>
      </c>
      <c r="D182" s="46">
        <f>(Ações!$O182)/0.06</f>
        <v>22.021999999999998</v>
      </c>
      <c r="E182" s="47">
        <f>IFERROR((Ações!$F182-Ações!$K182)/Ações!$F182,0)</f>
        <v>0.51009463143063305</v>
      </c>
      <c r="F182" s="46">
        <f>IF(OR(Ações!$N182&lt;0,Ações!$M182&lt;0),"",(22.5*Ações!$M182*Ações!$N182)^0.5)</f>
        <v>204.32517466039275</v>
      </c>
      <c r="G182" s="47">
        <f>IFERROR((Ações!$H182-Ações!$K182)/Ações!$H182,0)</f>
        <v>0</v>
      </c>
      <c r="H182" s="48">
        <f>IFERROR(Ações!$I182/(Ações!$P182-Table_1[[#This Row],[CAGR LUCRO 5A]]),0)</f>
        <v>0</v>
      </c>
      <c r="I182" s="48" t="str">
        <f>IF(Ações!$S182&lt;0,"",Ações!$O182*(1+Ações!$S182))</f>
        <v/>
      </c>
      <c r="J182" s="49">
        <f>IFERROR(IF(Ações!$B182="","",(VLOOKUP(Table_1[[#This Row],[AÇÕES]],'Dados Status Invest STOCKS'!A168:AD783,4)/Table_1[[#This Row],[LPA]]))/100,0)</f>
        <v>1.8746579091406679E-4</v>
      </c>
      <c r="K182" s="50">
        <f>IFERROR(IF(Ações!$B182="","",VLOOKUP(Table_1[[#This Row],[AÇÕES]],'Dados Status Invest STOCKS'!A168:AD783,2)),0)</f>
        <v>100.1</v>
      </c>
      <c r="L182" s="51">
        <f>IFERROR(IF(Ações!$B182="","",VLOOKUP(Table_1[[#This Row],[AÇÕES]],'Dados Status Invest STOCKS'!A168:AD783,3)/100),0)</f>
        <v>1.32E-2</v>
      </c>
      <c r="M182" s="52">
        <f>IFERROR(IF(Ações!$B182="","",VLOOKUP(Table_1[[#This Row],[AÇÕES]],'Dados Status Invest STOCKS'!A168:AD783,28)),0)</f>
        <v>73.08</v>
      </c>
      <c r="N182" s="52">
        <f>IFERROR(IF(Ações!$B182="","",VLOOKUP(Table_1[[#This Row],[AÇÕES]],'Dados Status Invest STOCKS'!A168:AD783,27)),0)</f>
        <v>25.39</v>
      </c>
      <c r="O182" s="52">
        <f>IFERROR(IF(Ações!$L182="","",Ações!$K182*Ações!$L182),0)</f>
        <v>1.3213199999999998</v>
      </c>
      <c r="P182" s="53">
        <f t="shared" si="2"/>
        <v>0.06</v>
      </c>
      <c r="Q182" s="53">
        <f>IFERROR(Ações!$O182/Ações!$M182,0)</f>
        <v>1.8080459770114941E-2</v>
      </c>
      <c r="R182" s="53">
        <f>IFERROR(IF(Ações!$B182="","",VLOOKUP(Table_1[[#This Row],[AÇÕES]],'Dados Status Invest STOCKS'!A168:AD783,18)/100),0)</f>
        <v>2.8776999999999999</v>
      </c>
      <c r="S182" s="51">
        <f>IFERROR(IF(Ações!$B182="","",VLOOKUP(Table_1[[#This Row],[AÇÕES]],'Dados Status Invest STOCKS'!A168:AD783,25)/100),0)</f>
        <v>-0.63369999999999993</v>
      </c>
      <c r="T182" s="51">
        <f>(1-Ações!$Q182)*Ações!$R182</f>
        <v>2.8256698609195401</v>
      </c>
      <c r="U182" s="54">
        <f>IF(Ações!$S182=0,Ações!$T182,IF(Ações!$T182=0,Ações!$S182,AVERAGE(Ações!$S182,Ações!$T182)))</f>
        <v>1.0959849304597702</v>
      </c>
    </row>
    <row r="183" spans="2:21" ht="15.75" customHeight="1" x14ac:dyDescent="0.2">
      <c r="B183" s="44" t="str">
        <f>IFERROR('Dados Status Invest STOCKS'!A170,"-")</f>
        <v>AIZ</v>
      </c>
      <c r="C183" s="45">
        <f>IFERROR((Ações!$D183-Ações!$K183)/Ações!$D183,0)</f>
        <v>-2.3707865168539328</v>
      </c>
      <c r="D183" s="46">
        <f>(Ações!$O183)/0.06</f>
        <v>44.38133333333333</v>
      </c>
      <c r="E183" s="47">
        <f>IFERROR((Ações!$F183-Ações!$K183)/Ações!$F183,0)</f>
        <v>0.36150234741784038</v>
      </c>
      <c r="F183" s="46">
        <f>IF(OR(Ações!$N183&lt;0,Ações!$M183&lt;0),"",(22.5*Ações!$M183*Ações!$N183)^0.5)</f>
        <v>234.29999999999998</v>
      </c>
      <c r="G183" s="47">
        <f>IFERROR((Ações!$H183-Ações!$K183)/Ações!$H183,0)</f>
        <v>9.7480255415497634</v>
      </c>
      <c r="H183" s="48">
        <f>IFERROR(Ações!$I183/(Ações!$P183-Table_1[[#This Row],[CAGR LUCRO 5A]]),0)</f>
        <v>-17.101001739130435</v>
      </c>
      <c r="I183" s="48">
        <f>IF(Ações!$S183&lt;0,"",Ações!$O183*(1+Ações!$S183))</f>
        <v>3.3432458400000002</v>
      </c>
      <c r="J183" s="49">
        <f>IFERROR(IF(Ações!$B183="","",(VLOOKUP(Table_1[[#This Row],[AÇÕES]],'Dados Status Invest STOCKS'!A169:AD784,4)/Table_1[[#This Row],[LPA]]))/100,0)</f>
        <v>2.5537190082644628E-3</v>
      </c>
      <c r="K183" s="50">
        <f>IFERROR(IF(Ações!$B183="","",VLOOKUP(Table_1[[#This Row],[AÇÕES]],'Dados Status Invest STOCKS'!A169:AD784,2)),0)</f>
        <v>149.6</v>
      </c>
      <c r="L183" s="51">
        <f>IFERROR(IF(Ações!$B183="","",VLOOKUP(Table_1[[#This Row],[AÇÕES]],'Dados Status Invest STOCKS'!A169:AD784,3)/100),0)</f>
        <v>1.78E-2</v>
      </c>
      <c r="M183" s="52">
        <f>IFERROR(IF(Ações!$B183="","",VLOOKUP(Table_1[[#This Row],[AÇÕES]],'Dados Status Invest STOCKS'!A169:AD784,28)),0)</f>
        <v>24.2</v>
      </c>
      <c r="N183" s="52">
        <f>IFERROR(IF(Ações!$B183="","",VLOOKUP(Table_1[[#This Row],[AÇÕES]],'Dados Status Invest STOCKS'!A169:AD784,27)),0)</f>
        <v>100.82</v>
      </c>
      <c r="O183" s="52">
        <f>IFERROR(IF(Ações!$L183="","",Ações!$K183*Ações!$L183),0)</f>
        <v>2.6628799999999999</v>
      </c>
      <c r="P183" s="53">
        <f t="shared" si="2"/>
        <v>0.06</v>
      </c>
      <c r="Q183" s="53">
        <f>IFERROR(Ações!$O183/Ações!$M183,0)</f>
        <v>0.11003636363636364</v>
      </c>
      <c r="R183" s="53">
        <f>IFERROR(IF(Ações!$B183="","",VLOOKUP(Table_1[[#This Row],[AÇÕES]],'Dados Status Invest STOCKS'!A169:AD784,18)/100),0)</f>
        <v>0.24</v>
      </c>
      <c r="S183" s="51">
        <f>IFERROR(IF(Ações!$B183="","",VLOOKUP(Table_1[[#This Row],[AÇÕES]],'Dados Status Invest STOCKS'!A169:AD784,25)/100),0)</f>
        <v>0.2555</v>
      </c>
      <c r="T183" s="51">
        <f>(1-Ações!$Q183)*Ações!$R183</f>
        <v>0.21359127272727274</v>
      </c>
      <c r="U183" s="54">
        <f>IF(Ações!$S183=0,Ações!$T183,IF(Ações!$T183=0,Ações!$S183,AVERAGE(Ações!$S183,Ações!$T183)))</f>
        <v>0.23454563636363637</v>
      </c>
    </row>
    <row r="184" spans="2:21" ht="15.75" customHeight="1" x14ac:dyDescent="0.2">
      <c r="B184" s="44" t="str">
        <f>IFERROR('Dados Status Invest STOCKS'!A171,"-")</f>
        <v>AIZN</v>
      </c>
      <c r="C184" s="45">
        <f>IFERROR((Ações!$D184-Ações!$K184)/Ações!$D184,0)</f>
        <v>0</v>
      </c>
      <c r="D184" s="46">
        <f>(Ações!$O184)/0.06</f>
        <v>0</v>
      </c>
      <c r="E184" s="47">
        <f>IFERROR((Ações!$F184-Ações!$K184)/Ações!$F184,0)</f>
        <v>0.88676909944515581</v>
      </c>
      <c r="F184" s="46">
        <f>IF(OR(Ações!$N184&lt;0,Ações!$M184&lt;0),"",(22.5*Ações!$M184*Ações!$N184)^0.5)</f>
        <v>234.29999999999998</v>
      </c>
      <c r="G184" s="47">
        <f>IFERROR((Ações!$H184-Ações!$K184)/Ações!$H184,0)</f>
        <v>0</v>
      </c>
      <c r="H184" s="48">
        <f>IFERROR(Ações!$I184/(Ações!$P184-Table_1[[#This Row],[CAGR LUCRO 5A]]),0)</f>
        <v>0</v>
      </c>
      <c r="I184" s="48">
        <f>IF(Ações!$S184&lt;0,"",Ações!$O184*(1+Ações!$S184))</f>
        <v>0</v>
      </c>
      <c r="J184" s="49">
        <f>IFERROR(IF(Ações!$B184="","",(VLOOKUP(Table_1[[#This Row],[AÇÕES]],'Dados Status Invest STOCKS'!A170:AD785,4)/Table_1[[#This Row],[LPA]]))/100,0)</f>
        <v>4.5454545454545465E-4</v>
      </c>
      <c r="K184" s="50">
        <f>IFERROR(IF(Ações!$B184="","",VLOOKUP(Table_1[[#This Row],[AÇÕES]],'Dados Status Invest STOCKS'!A170:AD785,2)),0)</f>
        <v>26.53</v>
      </c>
      <c r="L184" s="51">
        <f>IFERROR(IF(Ações!$B184="","",VLOOKUP(Table_1[[#This Row],[AÇÕES]],'Dados Status Invest STOCKS'!A170:AD785,3)/100),0)</f>
        <v>0</v>
      </c>
      <c r="M184" s="52">
        <f>IFERROR(IF(Ações!$B184="","",VLOOKUP(Table_1[[#This Row],[AÇÕES]],'Dados Status Invest STOCKS'!A170:AD785,28)),0)</f>
        <v>24.2</v>
      </c>
      <c r="N184" s="52">
        <f>IFERROR(IF(Ações!$B184="","",VLOOKUP(Table_1[[#This Row],[AÇÕES]],'Dados Status Invest STOCKS'!A170:AD785,27)),0)</f>
        <v>100.82</v>
      </c>
      <c r="O184" s="52">
        <f>IFERROR(IF(Ações!$L184="","",Ações!$K184*Ações!$L184),0)</f>
        <v>0</v>
      </c>
      <c r="P184" s="53">
        <f t="shared" si="2"/>
        <v>0.06</v>
      </c>
      <c r="Q184" s="53">
        <f>IFERROR(Ações!$O184/Ações!$M184,0)</f>
        <v>0</v>
      </c>
      <c r="R184" s="53">
        <f>IFERROR(IF(Ações!$B184="","",VLOOKUP(Table_1[[#This Row],[AÇÕES]],'Dados Status Invest STOCKS'!A170:AD785,18)/100),0)</f>
        <v>0.24</v>
      </c>
      <c r="S184" s="51">
        <f>IFERROR(IF(Ações!$B184="","",VLOOKUP(Table_1[[#This Row],[AÇÕES]],'Dados Status Invest STOCKS'!A170:AD785,25)/100),0)</f>
        <v>0.2555</v>
      </c>
      <c r="T184" s="51">
        <f>(1-Ações!$Q184)*Ações!$R184</f>
        <v>0.24</v>
      </c>
      <c r="U184" s="54">
        <f>IF(Ações!$S184=0,Ações!$T184,IF(Ações!$T184=0,Ações!$S184,AVERAGE(Ações!$S184,Ações!$T184)))</f>
        <v>0.24775</v>
      </c>
    </row>
    <row r="185" spans="2:21" ht="15.75" customHeight="1" x14ac:dyDescent="0.2">
      <c r="B185" s="44" t="str">
        <f>IFERROR('Dados Status Invest STOCKS'!A172,"-")</f>
        <v>AIZP</v>
      </c>
      <c r="C185" s="45">
        <f>IFERROR((Ações!$D185-Ações!$K185)/Ações!$D185,0)</f>
        <v>0</v>
      </c>
      <c r="D185" s="46">
        <f>(Ações!$O185)/0.06</f>
        <v>0</v>
      </c>
      <c r="E185" s="47">
        <f>IFERROR((Ações!$F185-Ações!$K185)/Ações!$F185,0)</f>
        <v>0.45574050362782753</v>
      </c>
      <c r="F185" s="46">
        <f>IF(OR(Ações!$N185&lt;0,Ações!$M185&lt;0),"",(22.5*Ações!$M185*Ações!$N185)^0.5)</f>
        <v>234.29999999999998</v>
      </c>
      <c r="G185" s="47">
        <f>IFERROR((Ações!$H185-Ações!$K185)/Ações!$H185,0)</f>
        <v>0</v>
      </c>
      <c r="H185" s="48">
        <f>IFERROR(Ações!$I185/(Ações!$P185-Table_1[[#This Row],[CAGR LUCRO 5A]]),0)</f>
        <v>0</v>
      </c>
      <c r="I185" s="48">
        <f>IF(Ações!$S185&lt;0,"",Ações!$O185*(1+Ações!$S185))</f>
        <v>0</v>
      </c>
      <c r="J185" s="49">
        <f>IFERROR(IF(Ações!$B185="","",(VLOOKUP(Table_1[[#This Row],[AÇÕES]],'Dados Status Invest STOCKS'!A171:AD786,4)/Table_1[[#This Row],[LPA]]))/100,0)</f>
        <v>2.1776859504132233E-3</v>
      </c>
      <c r="K185" s="50">
        <f>IFERROR(IF(Ações!$B185="","",VLOOKUP(Table_1[[#This Row],[AÇÕES]],'Dados Status Invest STOCKS'!A171:AD786,2)),0)</f>
        <v>127.52</v>
      </c>
      <c r="L185" s="51">
        <f>IFERROR(IF(Ações!$B185="","",VLOOKUP(Table_1[[#This Row],[AÇÕES]],'Dados Status Invest STOCKS'!A171:AD786,3)/100),0)</f>
        <v>0</v>
      </c>
      <c r="M185" s="52">
        <f>IFERROR(IF(Ações!$B185="","",VLOOKUP(Table_1[[#This Row],[AÇÕES]],'Dados Status Invest STOCKS'!A171:AD786,28)),0)</f>
        <v>24.2</v>
      </c>
      <c r="N185" s="52">
        <f>IFERROR(IF(Ações!$B185="","",VLOOKUP(Table_1[[#This Row],[AÇÕES]],'Dados Status Invest STOCKS'!A171:AD786,27)),0)</f>
        <v>100.82</v>
      </c>
      <c r="O185" s="52">
        <f>IFERROR(IF(Ações!$L185="","",Ações!$K185*Ações!$L185),0)</f>
        <v>0</v>
      </c>
      <c r="P185" s="53">
        <f t="shared" si="2"/>
        <v>0.06</v>
      </c>
      <c r="Q185" s="53">
        <f>IFERROR(Ações!$O185/Ações!$M185,0)</f>
        <v>0</v>
      </c>
      <c r="R185" s="53">
        <f>IFERROR(IF(Ações!$B185="","",VLOOKUP(Table_1[[#This Row],[AÇÕES]],'Dados Status Invest STOCKS'!A171:AD786,18)/100),0)</f>
        <v>0.24</v>
      </c>
      <c r="S185" s="51">
        <f>IFERROR(IF(Ações!$B185="","",VLOOKUP(Table_1[[#This Row],[AÇÕES]],'Dados Status Invest STOCKS'!A171:AD786,25)/100),0)</f>
        <v>0.2555</v>
      </c>
      <c r="T185" s="51">
        <f>(1-Ações!$Q185)*Ações!$R185</f>
        <v>0.24</v>
      </c>
      <c r="U185" s="54">
        <f>IF(Ações!$S185=0,Ações!$T185,IF(Ações!$T185=0,Ações!$S185,AVERAGE(Ações!$S185,Ações!$T185)))</f>
        <v>0.24775</v>
      </c>
    </row>
    <row r="186" spans="2:21" ht="15.75" customHeight="1" x14ac:dyDescent="0.2">
      <c r="B186" s="44" t="str">
        <f>IFERROR('Dados Status Invest STOCKS'!A173,"-")</f>
        <v>AJG</v>
      </c>
      <c r="C186" s="45">
        <f>IFERROR((Ações!$D186-Ações!$K186)/Ações!$D186,0)</f>
        <v>-3.8780487804878043</v>
      </c>
      <c r="D186" s="46">
        <f>(Ações!$O186)/0.06</f>
        <v>32.039450000000002</v>
      </c>
      <c r="E186" s="47">
        <f>IFERROR((Ações!$F186-Ações!$K186)/Ações!$F186,0)</f>
        <v>-1.4289628448556209</v>
      </c>
      <c r="F186" s="46">
        <f>IF(OR(Ações!$N186&lt;0,Ações!$M186&lt;0),"",(22.5*Ações!$M186*Ações!$N186)^0.5)</f>
        <v>64.344335415015365</v>
      </c>
      <c r="G186" s="47">
        <f>IFERROR((Ações!$H186-Ações!$K186)/Ações!$H186,0)</f>
        <v>9.3111782248507673</v>
      </c>
      <c r="H186" s="48">
        <f>IFERROR(Ações!$I186/(Ações!$P186-Table_1[[#This Row],[CAGR LUCRO 5A]]),0)</f>
        <v>-18.804794671913836</v>
      </c>
      <c r="I186" s="48">
        <f>IF(Ações!$S186&lt;0,"",Ações!$O186*(1+Ações!$S186))</f>
        <v>2.2697387169000001</v>
      </c>
      <c r="J186" s="49">
        <f>IFERROR(IF(Ações!$B186="","",(VLOOKUP(Table_1[[#This Row],[AÇÕES]],'Dados Status Invest STOCKS'!A172:AD787,4)/Table_1[[#This Row],[LPA]]))/100,0)</f>
        <v>7.6114790286975709E-2</v>
      </c>
      <c r="K186" s="50">
        <f>IFERROR(IF(Ações!$B186="","",VLOOKUP(Table_1[[#This Row],[AÇÕES]],'Dados Status Invest STOCKS'!A172:AD787,2)),0)</f>
        <v>156.29</v>
      </c>
      <c r="L186" s="51">
        <f>IFERROR(IF(Ações!$B186="","",VLOOKUP(Table_1[[#This Row],[AÇÕES]],'Dados Status Invest STOCKS'!A172:AD787,3)/100),0)</f>
        <v>1.23E-2</v>
      </c>
      <c r="M186" s="52">
        <f>IFERROR(IF(Ações!$B186="","",VLOOKUP(Table_1[[#This Row],[AÇÕES]],'Dados Status Invest STOCKS'!A172:AD787,28)),0)</f>
        <v>4.53</v>
      </c>
      <c r="N186" s="52">
        <f>IFERROR(IF(Ações!$B186="","",VLOOKUP(Table_1[[#This Row],[AÇÕES]],'Dados Status Invest STOCKS'!A172:AD787,27)),0)</f>
        <v>40.619999999999997</v>
      </c>
      <c r="O186" s="52">
        <f>IFERROR(IF(Ações!$L186="","",Ações!$K186*Ações!$L186),0)</f>
        <v>1.9223669999999999</v>
      </c>
      <c r="P186" s="53">
        <f t="shared" si="2"/>
        <v>0.06</v>
      </c>
      <c r="Q186" s="53">
        <f>IFERROR(Ações!$O186/Ações!$M186,0)</f>
        <v>0.42436357615894038</v>
      </c>
      <c r="R186" s="53">
        <f>IFERROR(IF(Ações!$B186="","",VLOOKUP(Table_1[[#This Row],[AÇÕES]],'Dados Status Invest STOCKS'!A172:AD787,18)/100),0)</f>
        <v>0.1116</v>
      </c>
      <c r="S186" s="51">
        <f>IFERROR(IF(Ações!$B186="","",VLOOKUP(Table_1[[#This Row],[AÇÕES]],'Dados Status Invest STOCKS'!A172:AD787,25)/100),0)</f>
        <v>0.1807</v>
      </c>
      <c r="T186" s="51">
        <f>(1-Ações!$Q186)*Ações!$R186</f>
        <v>6.4241024900662261E-2</v>
      </c>
      <c r="U186" s="54">
        <f>IF(Ações!$S186=0,Ações!$T186,IF(Ações!$T186=0,Ações!$S186,AVERAGE(Ações!$S186,Ações!$T186)))</f>
        <v>0.12247051245033114</v>
      </c>
    </row>
    <row r="187" spans="2:21" ht="15.75" customHeight="1" x14ac:dyDescent="0.2">
      <c r="B187" s="44" t="str">
        <f>IFERROR('Dados Status Invest STOCKS'!A174,"-")</f>
        <v>AJRD</v>
      </c>
      <c r="C187" s="45">
        <f>IFERROR((Ações!$D187-Ações!$K187)/Ações!$D187,0)</f>
        <v>0</v>
      </c>
      <c r="D187" s="46">
        <f>(Ações!$O187)/0.06</f>
        <v>0</v>
      </c>
      <c r="E187" s="47">
        <f>IFERROR((Ações!$F187-Ações!$K187)/Ações!$F187,0)</f>
        <v>-2.2167998216034355</v>
      </c>
      <c r="F187" s="46">
        <f>IF(OR(Ações!$N187&lt;0,Ações!$M187&lt;0),"",(22.5*Ações!$M187*Ações!$N187)^0.5)</f>
        <v>13.989058224197938</v>
      </c>
      <c r="G187" s="47">
        <f>IFERROR((Ações!$H187-Ações!$K187)/Ações!$H187,0)</f>
        <v>0</v>
      </c>
      <c r="H187" s="48">
        <f>IFERROR(Ações!$I187/(Ações!$P187-Table_1[[#This Row],[CAGR LUCRO 5A]]),0)</f>
        <v>0</v>
      </c>
      <c r="I187" s="48">
        <f>IF(Ações!$S187&lt;0,"",Ações!$O187*(1+Ações!$S187))</f>
        <v>0</v>
      </c>
      <c r="J187" s="49">
        <f>IFERROR(IF(Ações!$B187="","",(VLOOKUP(Table_1[[#This Row],[AÇÕES]],'Dados Status Invest STOCKS'!A173:AD788,4)/Table_1[[#This Row],[LPA]]))/100,0)</f>
        <v>0.14668571428571428</v>
      </c>
      <c r="K187" s="50">
        <f>IFERROR(IF(Ações!$B187="","",VLOOKUP(Table_1[[#This Row],[AÇÕES]],'Dados Status Invest STOCKS'!A173:AD788,2)),0)</f>
        <v>45</v>
      </c>
      <c r="L187" s="51">
        <f>IFERROR(IF(Ações!$B187="","",VLOOKUP(Table_1[[#This Row],[AÇÕES]],'Dados Status Invest STOCKS'!A173:AD788,3)/100),0)</f>
        <v>0</v>
      </c>
      <c r="M187" s="52">
        <f>IFERROR(IF(Ações!$B187="","",VLOOKUP(Table_1[[#This Row],[AÇÕES]],'Dados Status Invest STOCKS'!A173:AD788,28)),0)</f>
        <v>1.75</v>
      </c>
      <c r="N187" s="52">
        <f>IFERROR(IF(Ações!$B187="","",VLOOKUP(Table_1[[#This Row],[AÇÕES]],'Dados Status Invest STOCKS'!A173:AD788,27)),0)</f>
        <v>4.97</v>
      </c>
      <c r="O187" s="52">
        <f>IFERROR(IF(Ações!$L187="","",Ações!$K187*Ações!$L187),0)</f>
        <v>0</v>
      </c>
      <c r="P187" s="53">
        <f t="shared" si="2"/>
        <v>0.06</v>
      </c>
      <c r="Q187" s="53">
        <f>IFERROR(Ações!$O187/Ações!$M187,0)</f>
        <v>0</v>
      </c>
      <c r="R187" s="53">
        <f>IFERROR(IF(Ações!$B187="","",VLOOKUP(Table_1[[#This Row],[AÇÕES]],'Dados Status Invest STOCKS'!A173:AD788,18)/100),0)</f>
        <v>0.35249999999999998</v>
      </c>
      <c r="S187" s="51">
        <f>IFERROR(IF(Ações!$B187="","",VLOOKUP(Table_1[[#This Row],[AÇÕES]],'Dados Status Invest STOCKS'!A173:AD788,25)/100),0)</f>
        <v>0</v>
      </c>
      <c r="T187" s="51">
        <f>(1-Ações!$Q187)*Ações!$R187</f>
        <v>0.35249999999999998</v>
      </c>
      <c r="U187" s="54">
        <f>IF(Ações!$S187=0,Ações!$T187,IF(Ações!$T187=0,Ações!$S187,AVERAGE(Ações!$S187,Ações!$T187)))</f>
        <v>0.35249999999999998</v>
      </c>
    </row>
    <row r="188" spans="2:21" ht="15.75" customHeight="1" x14ac:dyDescent="0.2">
      <c r="B188" s="44" t="str">
        <f>IFERROR('Dados Status Invest STOCKS'!A175,"-")</f>
        <v>AKAM</v>
      </c>
      <c r="C188" s="45">
        <f>IFERROR((Ações!$D188-Ações!$K188)/Ações!$D188,0)</f>
        <v>0</v>
      </c>
      <c r="D188" s="46">
        <f>(Ações!$O188)/0.06</f>
        <v>0</v>
      </c>
      <c r="E188" s="47">
        <f>IFERROR((Ações!$F188-Ações!$K188)/Ações!$F188,0)</f>
        <v>-1.3503946494528927</v>
      </c>
      <c r="F188" s="46">
        <f>IF(OR(Ações!$N188&lt;0,Ações!$M188&lt;0),"",(22.5*Ações!$M188*Ações!$N188)^0.5)</f>
        <v>48.58333047455681</v>
      </c>
      <c r="G188" s="47">
        <f>IFERROR((Ações!$H188-Ações!$K188)/Ações!$H188,0)</f>
        <v>0</v>
      </c>
      <c r="H188" s="48">
        <f>IFERROR(Ações!$I188/(Ações!$P188-Table_1[[#This Row],[CAGR LUCRO 5A]]),0)</f>
        <v>0</v>
      </c>
      <c r="I188" s="48">
        <f>IF(Ações!$S188&lt;0,"",Ações!$O188*(1+Ações!$S188))</f>
        <v>0</v>
      </c>
      <c r="J188" s="49">
        <f>IFERROR(IF(Ações!$B188="","",(VLOOKUP(Table_1[[#This Row],[AÇÕES]],'Dados Status Invest STOCKS'!A174:AD789,4)/Table_1[[#This Row],[LPA]]))/100,0)</f>
        <v>8.2500000000000004E-2</v>
      </c>
      <c r="K188" s="50">
        <f>IFERROR(IF(Ações!$B188="","",VLOOKUP(Table_1[[#This Row],[AÇÕES]],'Dados Status Invest STOCKS'!A174:AD789,2)),0)</f>
        <v>114.19</v>
      </c>
      <c r="L188" s="51">
        <f>IFERROR(IF(Ações!$B188="","",VLOOKUP(Table_1[[#This Row],[AÇÕES]],'Dados Status Invest STOCKS'!A174:AD789,3)/100),0)</f>
        <v>0</v>
      </c>
      <c r="M188" s="52">
        <f>IFERROR(IF(Ações!$B188="","",VLOOKUP(Table_1[[#This Row],[AÇÕES]],'Dados Status Invest STOCKS'!A174:AD789,28)),0)</f>
        <v>3.72</v>
      </c>
      <c r="N188" s="52">
        <f>IFERROR(IF(Ações!$B188="","",VLOOKUP(Table_1[[#This Row],[AÇÕES]],'Dados Status Invest STOCKS'!A174:AD789,27)),0)</f>
        <v>28.2</v>
      </c>
      <c r="O188" s="52">
        <f>IFERROR(IF(Ações!$L188="","",Ações!$K188*Ações!$L188),0)</f>
        <v>0</v>
      </c>
      <c r="P188" s="53">
        <f t="shared" si="2"/>
        <v>0.06</v>
      </c>
      <c r="Q188" s="53">
        <f>IFERROR(Ações!$O188/Ações!$M188,0)</f>
        <v>0</v>
      </c>
      <c r="R188" s="53">
        <f>IFERROR(IF(Ações!$B188="","",VLOOKUP(Table_1[[#This Row],[AÇÕES]],'Dados Status Invest STOCKS'!A174:AD789,18)/100),0)</f>
        <v>0.13189999999999999</v>
      </c>
      <c r="S188" s="51">
        <f>IFERROR(IF(Ações!$B188="","",VLOOKUP(Table_1[[#This Row],[AÇÕES]],'Dados Status Invest STOCKS'!A174:AD789,25)/100),0)</f>
        <v>0.11630000000000001</v>
      </c>
      <c r="T188" s="51">
        <f>(1-Ações!$Q188)*Ações!$R188</f>
        <v>0.13189999999999999</v>
      </c>
      <c r="U188" s="54">
        <f>IF(Ações!$S188=0,Ações!$T188,IF(Ações!$T188=0,Ações!$S188,AVERAGE(Ações!$S188,Ações!$T188)))</f>
        <v>0.1241</v>
      </c>
    </row>
    <row r="189" spans="2:21" ht="15.75" customHeight="1" x14ac:dyDescent="0.2">
      <c r="B189" s="44" t="str">
        <f>IFERROR('Dados Status Invest STOCKS'!A176,"-")</f>
        <v>AKBA</v>
      </c>
      <c r="C189" s="45">
        <f>IFERROR((Ações!$D189-Ações!$K189)/Ações!$D189,0)</f>
        <v>0</v>
      </c>
      <c r="D189" s="46">
        <f>(Ações!$O189)/0.06</f>
        <v>0</v>
      </c>
      <c r="E189" s="47">
        <f>IFERROR((Ações!$F189-Ações!$K189)/Ações!$F189,0)</f>
        <v>0</v>
      </c>
      <c r="F189" s="46" t="str">
        <f>IF(OR(Ações!$N189&lt;0,Ações!$M189&lt;0),"",(22.5*Ações!$M189*Ações!$N189)^0.5)</f>
        <v/>
      </c>
      <c r="G189" s="47">
        <f>IFERROR((Ações!$H189-Ações!$K189)/Ações!$H189,0)</f>
        <v>0</v>
      </c>
      <c r="H189" s="48">
        <f>IFERROR(Ações!$I189/(Ações!$P189-Table_1[[#This Row],[CAGR LUCRO 5A]]),0)</f>
        <v>0</v>
      </c>
      <c r="I189" s="48">
        <f>IF(Ações!$S189&lt;0,"",Ações!$O189*(1+Ações!$S189))</f>
        <v>0</v>
      </c>
      <c r="J189" s="49">
        <f>IFERROR(IF(Ações!$B189="","",(VLOOKUP(Table_1[[#This Row],[AÇÕES]],'Dados Status Invest STOCKS'!A175:AD790,4)/Table_1[[#This Row],[LPA]]))/100,0)</f>
        <v>7.0760233918128659E-3</v>
      </c>
      <c r="K189" s="50">
        <f>IFERROR(IF(Ações!$B189="","",VLOOKUP(Table_1[[#This Row],[AÇÕES]],'Dados Status Invest STOCKS'!A175:AD790,2)),0)</f>
        <v>2.0699999999999998</v>
      </c>
      <c r="L189" s="51">
        <f>IFERROR(IF(Ações!$B189="","",VLOOKUP(Table_1[[#This Row],[AÇÕES]],'Dados Status Invest STOCKS'!A175:AD790,3)/100),0)</f>
        <v>0</v>
      </c>
      <c r="M189" s="52">
        <f>IFERROR(IF(Ações!$B189="","",VLOOKUP(Table_1[[#This Row],[AÇÕES]],'Dados Status Invest STOCKS'!A175:AD790,28)),0)</f>
        <v>-1.71</v>
      </c>
      <c r="N189" s="52">
        <f>IFERROR(IF(Ações!$B189="","",VLOOKUP(Table_1[[#This Row],[AÇÕES]],'Dados Status Invest STOCKS'!A175:AD790,27)),0)</f>
        <v>0.78</v>
      </c>
      <c r="O189" s="52">
        <f>IFERROR(IF(Ações!$L189="","",Ações!$K189*Ações!$L189),0)</f>
        <v>0</v>
      </c>
      <c r="P189" s="53">
        <f t="shared" si="2"/>
        <v>0.06</v>
      </c>
      <c r="Q189" s="53">
        <f>IFERROR(Ações!$O189/Ações!$M189,0)</f>
        <v>0</v>
      </c>
      <c r="R189" s="53">
        <f>IFERROR(IF(Ações!$B189="","",VLOOKUP(Table_1[[#This Row],[AÇÕES]],'Dados Status Invest STOCKS'!A175:AD790,18)/100),0)</f>
        <v>-2.1812999999999998</v>
      </c>
      <c r="S189" s="51">
        <f>IFERROR(IF(Ações!$B189="","",VLOOKUP(Table_1[[#This Row],[AÇÕES]],'Dados Status Invest STOCKS'!A175:AD790,25)/100),0)</f>
        <v>0</v>
      </c>
      <c r="T189" s="51">
        <f>(1-Ações!$Q189)*Ações!$R189</f>
        <v>-2.1812999999999998</v>
      </c>
      <c r="U189" s="54">
        <f>IF(Ações!$S189=0,Ações!$T189,IF(Ações!$T189=0,Ações!$S189,AVERAGE(Ações!$S189,Ações!$T189)))</f>
        <v>-2.1812999999999998</v>
      </c>
    </row>
    <row r="190" spans="2:21" ht="15.75" customHeight="1" x14ac:dyDescent="0.2">
      <c r="B190" s="44" t="str">
        <f>IFERROR('Dados Status Invest STOCKS'!A177,"-")</f>
        <v>AKER</v>
      </c>
      <c r="C190" s="45">
        <f>IFERROR((Ações!$D190-Ações!$K190)/Ações!$D190,0)</f>
        <v>0</v>
      </c>
      <c r="D190" s="46">
        <f>(Ações!$O190)/0.06</f>
        <v>0</v>
      </c>
      <c r="E190" s="47">
        <f>IFERROR((Ações!$F190-Ações!$K190)/Ações!$F190,0)</f>
        <v>0</v>
      </c>
      <c r="F190" s="46" t="str">
        <f>IF(OR(Ações!$N190&lt;0,Ações!$M190&lt;0),"",(22.5*Ações!$M190*Ações!$N190)^0.5)</f>
        <v/>
      </c>
      <c r="G190" s="47">
        <f>IFERROR((Ações!$H190-Ações!$K190)/Ações!$H190,0)</f>
        <v>0</v>
      </c>
      <c r="H190" s="48">
        <f>IFERROR(Ações!$I190/(Ações!$P190-Table_1[[#This Row],[CAGR LUCRO 5A]]),0)</f>
        <v>0</v>
      </c>
      <c r="I190" s="48">
        <f>IF(Ações!$S190&lt;0,"",Ações!$O190*(1+Ações!$S190))</f>
        <v>0</v>
      </c>
      <c r="J190" s="49">
        <f>IFERROR(IF(Ações!$B190="","",(VLOOKUP(Table_1[[#This Row],[AÇÕES]],'Dados Status Invest STOCKS'!A176:AD791,4)/Table_1[[#This Row],[LPA]]))/100,0)</f>
        <v>0</v>
      </c>
      <c r="K190" s="50">
        <f>IFERROR(IF(Ações!$B190="","",VLOOKUP(Table_1[[#This Row],[AÇÕES]],'Dados Status Invest STOCKS'!A176:AD791,2)),0)</f>
        <v>2.4700000000000002</v>
      </c>
      <c r="L190" s="51">
        <f>IFERROR(IF(Ações!$B190="","",VLOOKUP(Table_1[[#This Row],[AÇÕES]],'Dados Status Invest STOCKS'!A176:AD791,3)/100),0)</f>
        <v>0</v>
      </c>
      <c r="M190" s="52">
        <f>IFERROR(IF(Ações!$B190="","",VLOOKUP(Table_1[[#This Row],[AÇÕES]],'Dados Status Invest STOCKS'!A176:AD791,28)),0)</f>
        <v>-805.59</v>
      </c>
      <c r="N190" s="52">
        <f>IFERROR(IF(Ações!$B190="","",VLOOKUP(Table_1[[#This Row],[AÇÕES]],'Dados Status Invest STOCKS'!A176:AD791,27)),0)</f>
        <v>3.9</v>
      </c>
      <c r="O190" s="52">
        <f>IFERROR(IF(Ações!$L190="","",Ações!$K190*Ações!$L190),0)</f>
        <v>0</v>
      </c>
      <c r="P190" s="53">
        <f t="shared" si="2"/>
        <v>0.06</v>
      </c>
      <c r="Q190" s="53">
        <f>IFERROR(Ações!$O190/Ações!$M190,0)</f>
        <v>0</v>
      </c>
      <c r="R190" s="53">
        <f>IFERROR(IF(Ações!$B190="","",VLOOKUP(Table_1[[#This Row],[AÇÕES]],'Dados Status Invest STOCKS'!A176:AD791,18)/100),0)</f>
        <v>-206.41009999999997</v>
      </c>
      <c r="S190" s="51">
        <f>IFERROR(IF(Ações!$B190="","",VLOOKUP(Table_1[[#This Row],[AÇÕES]],'Dados Status Invest STOCKS'!A176:AD791,25)/100),0)</f>
        <v>0</v>
      </c>
      <c r="T190" s="51">
        <f>(1-Ações!$Q190)*Ações!$R190</f>
        <v>-206.41009999999997</v>
      </c>
      <c r="U190" s="54">
        <f>IF(Ações!$S190=0,Ações!$T190,IF(Ações!$T190=0,Ações!$S190,AVERAGE(Ações!$S190,Ações!$T190)))</f>
        <v>-206.41009999999997</v>
      </c>
    </row>
    <row r="191" spans="2:21" ht="15.75" customHeight="1" x14ac:dyDescent="0.2">
      <c r="B191" s="44" t="str">
        <f>IFERROR('Dados Status Invest STOCKS'!A178,"-")</f>
        <v>AKO-A</v>
      </c>
      <c r="C191" s="45">
        <f>IFERROR((Ações!$D191-Ações!$K191)/Ações!$D191,0)</f>
        <v>-0.53452685421994883</v>
      </c>
      <c r="D191" s="46">
        <f>(Ações!$O191)/0.06</f>
        <v>7.1357499999999998</v>
      </c>
      <c r="E191" s="47">
        <f>IFERROR((Ações!$F191-Ações!$K191)/Ações!$F191,0)</f>
        <v>0.94457627641627828</v>
      </c>
      <c r="F191" s="46">
        <f>IF(OR(Ações!$N191&lt;0,Ações!$M191&lt;0),"",(22.5*Ações!$M191*Ações!$N191)^0.5)</f>
        <v>197.56882598223839</v>
      </c>
      <c r="G191" s="47">
        <f>IFERROR((Ações!$H191-Ações!$K191)/Ações!$H191,0)</f>
        <v>0</v>
      </c>
      <c r="H191" s="48">
        <f>IFERROR(Ações!$I191/(Ações!$P191-Table_1[[#This Row],[CAGR LUCRO 5A]]),0)</f>
        <v>0</v>
      </c>
      <c r="I191" s="48" t="str">
        <f>IF(Ações!$S191&lt;0,"",Ações!$O191*(1+Ações!$S191))</f>
        <v/>
      </c>
      <c r="J191" s="49">
        <f>IFERROR(IF(Ações!$B191="","",(VLOOKUP(Table_1[[#This Row],[AÇÕES]],'Dados Status Invest STOCKS'!A177:AD792,4)/Table_1[[#This Row],[LPA]]))/100,0)</f>
        <v>2.3316545420630482E-6</v>
      </c>
      <c r="K191" s="50">
        <f>IFERROR(IF(Ações!$B191="","",VLOOKUP(Table_1[[#This Row],[AÇÕES]],'Dados Status Invest STOCKS'!A177:AD792,2)),0)</f>
        <v>10.95</v>
      </c>
      <c r="L191" s="51">
        <f>IFERROR(IF(Ações!$B191="","",VLOOKUP(Table_1[[#This Row],[AÇÕES]],'Dados Status Invest STOCKS'!A177:AD792,3)/100),0)</f>
        <v>3.9100000000000003E-2</v>
      </c>
      <c r="M191" s="52">
        <f>IFERROR(IF(Ações!$B191="","",VLOOKUP(Table_1[[#This Row],[AÇÕES]],'Dados Status Invest STOCKS'!A177:AD792,28)),0)</f>
        <v>214.44</v>
      </c>
      <c r="N191" s="52">
        <f>IFERROR(IF(Ações!$B191="","",VLOOKUP(Table_1[[#This Row],[AÇÕES]],'Dados Status Invest STOCKS'!A177:AD792,27)),0)</f>
        <v>8.09</v>
      </c>
      <c r="O191" s="52">
        <f>IFERROR(IF(Ações!$L191="","",Ações!$K191*Ações!$L191),0)</f>
        <v>0.428145</v>
      </c>
      <c r="P191" s="53">
        <f t="shared" si="2"/>
        <v>0.06</v>
      </c>
      <c r="Q191" s="53">
        <f>IFERROR(Ações!$O191/Ações!$M191,0)</f>
        <v>1.9965724678231672E-3</v>
      </c>
      <c r="R191" s="53">
        <f>IFERROR(IF(Ações!$B191="","",VLOOKUP(Table_1[[#This Row],[AÇÕES]],'Dados Status Invest STOCKS'!A177:AD792,18)/100),0)</f>
        <v>26.49</v>
      </c>
      <c r="S191" s="51">
        <f>IFERROR(IF(Ações!$B191="","",VLOOKUP(Table_1[[#This Row],[AÇÕES]],'Dados Status Invest STOCKS'!A177:AD792,25)/100),0)</f>
        <v>-0.73470000000000002</v>
      </c>
      <c r="T191" s="51">
        <f>(1-Ações!$Q191)*Ações!$R191</f>
        <v>26.437110795327364</v>
      </c>
      <c r="U191" s="54">
        <f>IF(Ações!$S191=0,Ações!$T191,IF(Ações!$T191=0,Ações!$S191,AVERAGE(Ações!$S191,Ações!$T191)))</f>
        <v>12.851205397663682</v>
      </c>
    </row>
    <row r="192" spans="2:21" ht="15.75" customHeight="1" x14ac:dyDescent="0.2">
      <c r="B192" s="44" t="str">
        <f>IFERROR('Dados Status Invest STOCKS'!A179,"-")</f>
        <v>AKO-B</v>
      </c>
      <c r="C192" s="45">
        <f>IFERROR((Ações!$D192-Ações!$K192)/Ações!$D192,0)</f>
        <v>-0.69971671388101986</v>
      </c>
      <c r="D192" s="46">
        <f>(Ações!$O192)/0.06</f>
        <v>7.8601333333333328</v>
      </c>
      <c r="E192" s="47">
        <f>IFERROR((Ações!$F192-Ações!$K192)/Ações!$F192,0)</f>
        <v>0.93237799570059166</v>
      </c>
      <c r="F192" s="46">
        <f>IF(OR(Ações!$N192&lt;0,Ações!$M192&lt;0),"",(22.5*Ações!$M192*Ações!$N192)^0.5)</f>
        <v>197.56882598223839</v>
      </c>
      <c r="G192" s="47">
        <f>IFERROR((Ações!$H192-Ações!$K192)/Ações!$H192,0)</f>
        <v>0</v>
      </c>
      <c r="H192" s="48">
        <f>IFERROR(Ações!$I192/(Ações!$P192-Table_1[[#This Row],[CAGR LUCRO 5A]]),0)</f>
        <v>0</v>
      </c>
      <c r="I192" s="48" t="str">
        <f>IF(Ações!$S192&lt;0,"",Ações!$O192*(1+Ações!$S192))</f>
        <v/>
      </c>
      <c r="J192" s="49">
        <f>IFERROR(IF(Ações!$B192="","",(VLOOKUP(Table_1[[#This Row],[AÇÕES]],'Dados Status Invest STOCKS'!A178:AD793,4)/Table_1[[#This Row],[LPA]]))/100,0)</f>
        <v>2.7979854504756574E-6</v>
      </c>
      <c r="K192" s="50">
        <f>IFERROR(IF(Ações!$B192="","",VLOOKUP(Table_1[[#This Row],[AÇÕES]],'Dados Status Invest STOCKS'!A178:AD793,2)),0)</f>
        <v>13.36</v>
      </c>
      <c r="L192" s="51">
        <f>IFERROR(IF(Ações!$B192="","",VLOOKUP(Table_1[[#This Row],[AÇÕES]],'Dados Status Invest STOCKS'!A178:AD793,3)/100),0)</f>
        <v>3.5299999999999998E-2</v>
      </c>
      <c r="M192" s="52">
        <f>IFERROR(IF(Ações!$B192="","",VLOOKUP(Table_1[[#This Row],[AÇÕES]],'Dados Status Invest STOCKS'!A178:AD793,28)),0)</f>
        <v>214.44</v>
      </c>
      <c r="N192" s="52">
        <f>IFERROR(IF(Ações!$B192="","",VLOOKUP(Table_1[[#This Row],[AÇÕES]],'Dados Status Invest STOCKS'!A178:AD793,27)),0)</f>
        <v>8.09</v>
      </c>
      <c r="O192" s="52">
        <f>IFERROR(IF(Ações!$L192="","",Ações!$K192*Ações!$L192),0)</f>
        <v>0.47160799999999997</v>
      </c>
      <c r="P192" s="53">
        <f t="shared" si="2"/>
        <v>0.06</v>
      </c>
      <c r="Q192" s="53">
        <f>IFERROR(Ações!$O192/Ações!$M192,0)</f>
        <v>2.1992538705465398E-3</v>
      </c>
      <c r="R192" s="53">
        <f>IFERROR(IF(Ações!$B192="","",VLOOKUP(Table_1[[#This Row],[AÇÕES]],'Dados Status Invest STOCKS'!A178:AD793,18)/100),0)</f>
        <v>26.49</v>
      </c>
      <c r="S192" s="51">
        <f>IFERROR(IF(Ações!$B192="","",VLOOKUP(Table_1[[#This Row],[AÇÕES]],'Dados Status Invest STOCKS'!A178:AD793,25)/100),0)</f>
        <v>-0.73470000000000002</v>
      </c>
      <c r="T192" s="51">
        <f>(1-Ações!$Q192)*Ações!$R192</f>
        <v>26.431741764969221</v>
      </c>
      <c r="U192" s="54">
        <f>IF(Ações!$S192=0,Ações!$T192,IF(Ações!$T192=0,Ações!$S192,AVERAGE(Ações!$S192,Ações!$T192)))</f>
        <v>12.84852088248461</v>
      </c>
    </row>
    <row r="193" spans="2:21" ht="15.75" customHeight="1" x14ac:dyDescent="0.2">
      <c r="B193" s="44" t="str">
        <f>IFERROR('Dados Status Invest STOCKS'!A180,"-")</f>
        <v>AKRO</v>
      </c>
      <c r="C193" s="45">
        <f>IFERROR((Ações!$D193-Ações!$K193)/Ações!$D193,0)</f>
        <v>0</v>
      </c>
      <c r="D193" s="46">
        <f>(Ações!$O193)/0.06</f>
        <v>0</v>
      </c>
      <c r="E193" s="47">
        <f>IFERROR((Ações!$F193-Ações!$K193)/Ações!$F193,0)</f>
        <v>0</v>
      </c>
      <c r="F193" s="46" t="str">
        <f>IF(OR(Ações!$N193&lt;0,Ações!$M193&lt;0),"",(22.5*Ações!$M193*Ações!$N193)^0.5)</f>
        <v/>
      </c>
      <c r="G193" s="47">
        <f>IFERROR((Ações!$H193-Ações!$K193)/Ações!$H193,0)</f>
        <v>0</v>
      </c>
      <c r="H193" s="48">
        <f>IFERROR(Ações!$I193/(Ações!$P193-Table_1[[#This Row],[CAGR LUCRO 5A]]),0)</f>
        <v>0</v>
      </c>
      <c r="I193" s="48">
        <f>IF(Ações!$S193&lt;0,"",Ações!$O193*(1+Ações!$S193))</f>
        <v>0</v>
      </c>
      <c r="J193" s="49">
        <f>IFERROR(IF(Ações!$B193="","",(VLOOKUP(Table_1[[#This Row],[AÇÕES]],'Dados Status Invest STOCKS'!A179:AD794,4)/Table_1[[#This Row],[LPA]]))/100,0)</f>
        <v>2.5978647686832737E-2</v>
      </c>
      <c r="K193" s="50">
        <f>IFERROR(IF(Ações!$B193="","",VLOOKUP(Table_1[[#This Row],[AÇÕES]],'Dados Status Invest STOCKS'!A179:AD794,2)),0)</f>
        <v>20.52</v>
      </c>
      <c r="L193" s="51">
        <f>IFERROR(IF(Ações!$B193="","",VLOOKUP(Table_1[[#This Row],[AÇÕES]],'Dados Status Invest STOCKS'!A179:AD794,3)/100),0)</f>
        <v>0</v>
      </c>
      <c r="M193" s="52">
        <f>IFERROR(IF(Ações!$B193="","",VLOOKUP(Table_1[[#This Row],[AÇÕES]],'Dados Status Invest STOCKS'!A179:AD794,28)),0)</f>
        <v>-2.81</v>
      </c>
      <c r="N193" s="52">
        <f>IFERROR(IF(Ações!$B193="","",VLOOKUP(Table_1[[#This Row],[AÇÕES]],'Dados Status Invest STOCKS'!A179:AD794,27)),0)</f>
        <v>5.69</v>
      </c>
      <c r="O193" s="52">
        <f>IFERROR(IF(Ações!$L193="","",Ações!$K193*Ações!$L193),0)</f>
        <v>0</v>
      </c>
      <c r="P193" s="53">
        <f t="shared" si="2"/>
        <v>0.06</v>
      </c>
      <c r="Q193" s="53">
        <f>IFERROR(Ações!$O193/Ações!$M193,0)</f>
        <v>0</v>
      </c>
      <c r="R193" s="53">
        <f>IFERROR(IF(Ações!$B193="","",VLOOKUP(Table_1[[#This Row],[AÇÕES]],'Dados Status Invest STOCKS'!A179:AD794,18)/100),0)</f>
        <v>-0.49369999999999997</v>
      </c>
      <c r="S193" s="51">
        <f>IFERROR(IF(Ações!$B193="","",VLOOKUP(Table_1[[#This Row],[AÇÕES]],'Dados Status Invest STOCKS'!A179:AD794,25)/100),0)</f>
        <v>0</v>
      </c>
      <c r="T193" s="51">
        <f>(1-Ações!$Q193)*Ações!$R193</f>
        <v>-0.49369999999999997</v>
      </c>
      <c r="U193" s="54">
        <f>IF(Ações!$S193=0,Ações!$T193,IF(Ações!$T193=0,Ações!$S193,AVERAGE(Ações!$S193,Ações!$T193)))</f>
        <v>-0.49369999999999997</v>
      </c>
    </row>
    <row r="194" spans="2:21" ht="15.75" customHeight="1" x14ac:dyDescent="0.2">
      <c r="B194" s="44" t="str">
        <f>IFERROR('Dados Status Invest STOCKS'!A181,"-")</f>
        <v>AKTS</v>
      </c>
      <c r="C194" s="45">
        <f>IFERROR((Ações!$D194-Ações!$K194)/Ações!$D194,0)</f>
        <v>0</v>
      </c>
      <c r="D194" s="46">
        <f>(Ações!$O194)/0.06</f>
        <v>0</v>
      </c>
      <c r="E194" s="47">
        <f>IFERROR((Ações!$F194-Ações!$K194)/Ações!$F194,0)</f>
        <v>0</v>
      </c>
      <c r="F194" s="46" t="str">
        <f>IF(OR(Ações!$N194&lt;0,Ações!$M194&lt;0),"",(22.5*Ações!$M194*Ações!$N194)^0.5)</f>
        <v/>
      </c>
      <c r="G194" s="47">
        <f>IFERROR((Ações!$H194-Ações!$K194)/Ações!$H194,0)</f>
        <v>0</v>
      </c>
      <c r="H194" s="48">
        <f>IFERROR(Ações!$I194/(Ações!$P194-Table_1[[#This Row],[CAGR LUCRO 5A]]),0)</f>
        <v>0</v>
      </c>
      <c r="I194" s="48">
        <f>IF(Ações!$S194&lt;0,"",Ações!$O194*(1+Ações!$S194))</f>
        <v>0</v>
      </c>
      <c r="J194" s="49">
        <f>IFERROR(IF(Ações!$B194="","",(VLOOKUP(Table_1[[#This Row],[AÇÕES]],'Dados Status Invest STOCKS'!A180:AD795,4)/Table_1[[#This Row],[LPA]]))/100,0)</f>
        <v>6.8390804597701152E-2</v>
      </c>
      <c r="K194" s="50">
        <f>IFERROR(IF(Ações!$B194="","",VLOOKUP(Table_1[[#This Row],[AÇÕES]],'Dados Status Invest STOCKS'!A180:AD795,2)),0)</f>
        <v>5.15</v>
      </c>
      <c r="L194" s="51">
        <f>IFERROR(IF(Ações!$B194="","",VLOOKUP(Table_1[[#This Row],[AÇÕES]],'Dados Status Invest STOCKS'!A180:AD795,3)/100),0)</f>
        <v>0</v>
      </c>
      <c r="M194" s="52">
        <f>IFERROR(IF(Ações!$B194="","",VLOOKUP(Table_1[[#This Row],[AÇÕES]],'Dados Status Invest STOCKS'!A180:AD795,28)),0)</f>
        <v>-0.87</v>
      </c>
      <c r="N194" s="52">
        <f>IFERROR(IF(Ações!$B194="","",VLOOKUP(Table_1[[#This Row],[AÇÕES]],'Dados Status Invest STOCKS'!A180:AD795,27)),0)</f>
        <v>2.16</v>
      </c>
      <c r="O194" s="52">
        <f>IFERROR(IF(Ações!$L194="","",Ações!$K194*Ações!$L194),0)</f>
        <v>0</v>
      </c>
      <c r="P194" s="53">
        <f t="shared" si="2"/>
        <v>0.06</v>
      </c>
      <c r="Q194" s="53">
        <f>IFERROR(Ações!$O194/Ações!$M194,0)</f>
        <v>0</v>
      </c>
      <c r="R194" s="53">
        <f>IFERROR(IF(Ações!$B194="","",VLOOKUP(Table_1[[#This Row],[AÇÕES]],'Dados Status Invest STOCKS'!A180:AD795,18)/100),0)</f>
        <v>-0.40090000000000003</v>
      </c>
      <c r="S194" s="51">
        <f>IFERROR(IF(Ações!$B194="","",VLOOKUP(Table_1[[#This Row],[AÇÕES]],'Dados Status Invest STOCKS'!A180:AD795,25)/100),0)</f>
        <v>0</v>
      </c>
      <c r="T194" s="51">
        <f>(1-Ações!$Q194)*Ações!$R194</f>
        <v>-0.40090000000000003</v>
      </c>
      <c r="U194" s="54">
        <f>IF(Ações!$S194=0,Ações!$T194,IF(Ações!$T194=0,Ações!$S194,AVERAGE(Ações!$S194,Ações!$T194)))</f>
        <v>-0.40090000000000003</v>
      </c>
    </row>
    <row r="195" spans="2:21" ht="15.75" customHeight="1" x14ac:dyDescent="0.2">
      <c r="B195" s="44" t="str">
        <f>IFERROR('Dados Status Invest STOCKS'!A182,"-")</f>
        <v>AKTX</v>
      </c>
      <c r="C195" s="45">
        <f>IFERROR((Ações!$D195-Ações!$K195)/Ações!$D195,0)</f>
        <v>0</v>
      </c>
      <c r="D195" s="46">
        <f>(Ações!$O195)/0.06</f>
        <v>0</v>
      </c>
      <c r="E195" s="47">
        <f>IFERROR((Ações!$F195-Ações!$K195)/Ações!$F195,0)</f>
        <v>0</v>
      </c>
      <c r="F195" s="46" t="str">
        <f>IF(OR(Ações!$N195&lt;0,Ações!$M195&lt;0),"",(22.5*Ações!$M195*Ações!$N195)^0.5)</f>
        <v/>
      </c>
      <c r="G195" s="47">
        <f>IFERROR((Ações!$H195-Ações!$K195)/Ações!$H195,0)</f>
        <v>0</v>
      </c>
      <c r="H195" s="48">
        <f>IFERROR(Ações!$I195/(Ações!$P195-Table_1[[#This Row],[CAGR LUCRO 5A]]),0)</f>
        <v>0</v>
      </c>
      <c r="I195" s="48">
        <f>IF(Ações!$S195&lt;0,"",Ações!$O195*(1+Ações!$S195))</f>
        <v>0</v>
      </c>
      <c r="J195" s="49">
        <f>IFERROR(IF(Ações!$B195="","",(VLOOKUP(Table_1[[#This Row],[AÇÕES]],'Dados Status Invest STOCKS'!A181:AD796,4)/Table_1[[#This Row],[LPA]]))/100,0)</f>
        <v>9.4736842105263147E-2</v>
      </c>
      <c r="K195" s="50">
        <f>IFERROR(IF(Ações!$B195="","",VLOOKUP(Table_1[[#This Row],[AÇÕES]],'Dados Status Invest STOCKS'!A181:AD796,2)),0)</f>
        <v>1.37</v>
      </c>
      <c r="L195" s="51">
        <f>IFERROR(IF(Ações!$B195="","",VLOOKUP(Table_1[[#This Row],[AÇÕES]],'Dados Status Invest STOCKS'!A181:AD796,3)/100),0)</f>
        <v>0</v>
      </c>
      <c r="M195" s="52">
        <f>IFERROR(IF(Ações!$B195="","",VLOOKUP(Table_1[[#This Row],[AÇÕES]],'Dados Status Invest STOCKS'!A181:AD796,28)),0)</f>
        <v>-0.38</v>
      </c>
      <c r="N195" s="52">
        <f>IFERROR(IF(Ações!$B195="","",VLOOKUP(Table_1[[#This Row],[AÇÕES]],'Dados Status Invest STOCKS'!A181:AD796,27)),0)</f>
        <v>0.03</v>
      </c>
      <c r="O195" s="52">
        <f>IFERROR(IF(Ações!$L195="","",Ações!$K195*Ações!$L195),0)</f>
        <v>0</v>
      </c>
      <c r="P195" s="53">
        <f t="shared" si="2"/>
        <v>0.06</v>
      </c>
      <c r="Q195" s="53">
        <f>IFERROR(Ações!$O195/Ações!$M195,0)</f>
        <v>0</v>
      </c>
      <c r="R195" s="53">
        <f>IFERROR(IF(Ações!$B195="","",VLOOKUP(Table_1[[#This Row],[AÇÕES]],'Dados Status Invest STOCKS'!A181:AD796,18)/100),0)</f>
        <v>-11.421900000000001</v>
      </c>
      <c r="S195" s="51">
        <f>IFERROR(IF(Ações!$B195="","",VLOOKUP(Table_1[[#This Row],[AÇÕES]],'Dados Status Invest STOCKS'!A181:AD796,25)/100),0)</f>
        <v>0</v>
      </c>
      <c r="T195" s="51">
        <f>(1-Ações!$Q195)*Ações!$R195</f>
        <v>-11.421900000000001</v>
      </c>
      <c r="U195" s="54">
        <f>IF(Ações!$S195=0,Ações!$T195,IF(Ações!$T195=0,Ações!$S195,AVERAGE(Ações!$S195,Ações!$T195)))</f>
        <v>-11.421900000000001</v>
      </c>
    </row>
    <row r="196" spans="2:21" ht="15.75" customHeight="1" x14ac:dyDescent="0.2">
      <c r="B196" s="44" t="str">
        <f>IFERROR('Dados Status Invest STOCKS'!A183,"-")</f>
        <v>AKUS</v>
      </c>
      <c r="C196" s="45">
        <f>IFERROR((Ações!$D196-Ações!$K196)/Ações!$D196,0)</f>
        <v>0</v>
      </c>
      <c r="D196" s="46">
        <f>(Ações!$O196)/0.06</f>
        <v>0</v>
      </c>
      <c r="E196" s="47">
        <f>IFERROR((Ações!$F196-Ações!$K196)/Ações!$F196,0)</f>
        <v>0</v>
      </c>
      <c r="F196" s="46" t="str">
        <f>IF(OR(Ações!$N196&lt;0,Ações!$M196&lt;0),"",(22.5*Ações!$M196*Ações!$N196)^0.5)</f>
        <v/>
      </c>
      <c r="G196" s="47">
        <f>IFERROR((Ações!$H196-Ações!$K196)/Ações!$H196,0)</f>
        <v>0</v>
      </c>
      <c r="H196" s="48">
        <f>IFERROR(Ações!$I196/(Ações!$P196-Table_1[[#This Row],[CAGR LUCRO 5A]]),0)</f>
        <v>0</v>
      </c>
      <c r="I196" s="48">
        <f>IF(Ações!$S196&lt;0,"",Ações!$O196*(1+Ações!$S196))</f>
        <v>0</v>
      </c>
      <c r="J196" s="49">
        <f>IFERROR(IF(Ações!$B196="","",(VLOOKUP(Table_1[[#This Row],[AÇÕES]],'Dados Status Invest STOCKS'!A182:AD797,4)/Table_1[[#This Row],[LPA]]))/100,0)</f>
        <v>1.4372093023255815E-2</v>
      </c>
      <c r="K196" s="50">
        <f>IFERROR(IF(Ações!$B196="","",VLOOKUP(Table_1[[#This Row],[AÇÕES]],'Dados Status Invest STOCKS'!A182:AD797,2)),0)</f>
        <v>6.66</v>
      </c>
      <c r="L196" s="51">
        <f>IFERROR(IF(Ações!$B196="","",VLOOKUP(Table_1[[#This Row],[AÇÕES]],'Dados Status Invest STOCKS'!A182:AD797,3)/100),0)</f>
        <v>0</v>
      </c>
      <c r="M196" s="52">
        <f>IFERROR(IF(Ações!$B196="","",VLOOKUP(Table_1[[#This Row],[AÇÕES]],'Dados Status Invest STOCKS'!A182:AD797,28)),0)</f>
        <v>-2.15</v>
      </c>
      <c r="N196" s="52">
        <f>IFERROR(IF(Ações!$B196="","",VLOOKUP(Table_1[[#This Row],[AÇÕES]],'Dados Status Invest STOCKS'!A182:AD797,27)),0)</f>
        <v>7.43</v>
      </c>
      <c r="O196" s="52">
        <f>IFERROR(IF(Ações!$L196="","",Ações!$K196*Ações!$L196),0)</f>
        <v>0</v>
      </c>
      <c r="P196" s="53">
        <f t="shared" si="2"/>
        <v>0.06</v>
      </c>
      <c r="Q196" s="53">
        <f>IFERROR(Ações!$O196/Ações!$M196,0)</f>
        <v>0</v>
      </c>
      <c r="R196" s="53">
        <f>IFERROR(IF(Ações!$B196="","",VLOOKUP(Table_1[[#This Row],[AÇÕES]],'Dados Status Invest STOCKS'!A182:AD797,18)/100),0)</f>
        <v>-0.28989999999999999</v>
      </c>
      <c r="S196" s="51">
        <f>IFERROR(IF(Ações!$B196="","",VLOOKUP(Table_1[[#This Row],[AÇÕES]],'Dados Status Invest STOCKS'!A182:AD797,25)/100),0)</f>
        <v>0</v>
      </c>
      <c r="T196" s="51">
        <f>(1-Ações!$Q196)*Ações!$R196</f>
        <v>-0.28989999999999999</v>
      </c>
      <c r="U196" s="54">
        <f>IF(Ações!$S196=0,Ações!$T196,IF(Ações!$T196=0,Ações!$S196,AVERAGE(Ações!$S196,Ações!$T196)))</f>
        <v>-0.28989999999999999</v>
      </c>
    </row>
    <row r="197" spans="2:21" ht="15.75" customHeight="1" x14ac:dyDescent="0.2">
      <c r="B197" s="44" t="str">
        <f>IFERROR('Dados Status Invest STOCKS'!A184,"-")</f>
        <v>AL</v>
      </c>
      <c r="C197" s="45">
        <f>IFERROR((Ações!$D197-Ações!$K197)/Ações!$D197,0)</f>
        <v>-2.6809815950920246</v>
      </c>
      <c r="D197" s="46">
        <f>(Ações!$O197)/0.06</f>
        <v>11.086716666666668</v>
      </c>
      <c r="E197" s="47">
        <f>IFERROR((Ações!$F197-Ações!$K197)/Ações!$F197,0)</f>
        <v>0.37398049169077358</v>
      </c>
      <c r="F197" s="46">
        <f>IF(OR(Ações!$N197&lt;0,Ações!$M197&lt;0),"",(22.5*Ações!$M197*Ações!$N197)^0.5)</f>
        <v>65.189661757060833</v>
      </c>
      <c r="G197" s="47">
        <f>IFERROR((Ações!$H197-Ações!$K197)/Ações!$H197,0)</f>
        <v>5.9484141130898855</v>
      </c>
      <c r="H197" s="48">
        <f>IFERROR(Ações!$I197/(Ações!$P197-Table_1[[#This Row],[CAGR LUCRO 5A]]),0)</f>
        <v>-8.2470866559139786</v>
      </c>
      <c r="I197" s="48">
        <f>IF(Ações!$S197&lt;0,"",Ações!$O197*(1+Ações!$S197))</f>
        <v>0.76697905899999996</v>
      </c>
      <c r="J197" s="49">
        <f>IFERROR(IF(Ações!$B197="","",(VLOOKUP(Table_1[[#This Row],[AÇÕES]],'Dados Status Invest STOCKS'!A183:AD798,4)/Table_1[[#This Row],[LPA]]))/100,0)</f>
        <v>3.8134556574923553E-2</v>
      </c>
      <c r="K197" s="50">
        <f>IFERROR(IF(Ações!$B197="","",VLOOKUP(Table_1[[#This Row],[AÇÕES]],'Dados Status Invest STOCKS'!A183:AD798,2)),0)</f>
        <v>40.81</v>
      </c>
      <c r="L197" s="51">
        <f>IFERROR(IF(Ações!$B197="","",VLOOKUP(Table_1[[#This Row],[AÇÕES]],'Dados Status Invest STOCKS'!A183:AD798,3)/100),0)</f>
        <v>1.6299999999999999E-2</v>
      </c>
      <c r="M197" s="52">
        <f>IFERROR(IF(Ações!$B197="","",VLOOKUP(Table_1[[#This Row],[AÇÕES]],'Dados Status Invest STOCKS'!A183:AD798,28)),0)</f>
        <v>3.27</v>
      </c>
      <c r="N197" s="52">
        <f>IFERROR(IF(Ações!$B197="","",VLOOKUP(Table_1[[#This Row],[AÇÕES]],'Dados Status Invest STOCKS'!A183:AD798,27)),0)</f>
        <v>57.76</v>
      </c>
      <c r="O197" s="52">
        <f>IFERROR(IF(Ações!$L197="","",Ações!$K197*Ações!$L197),0)</f>
        <v>0.66520299999999999</v>
      </c>
      <c r="P197" s="53">
        <f t="shared" si="2"/>
        <v>0.06</v>
      </c>
      <c r="Q197" s="53">
        <f>IFERROR(Ações!$O197/Ações!$M197,0)</f>
        <v>0.20342599388379204</v>
      </c>
      <c r="R197" s="53">
        <f>IFERROR(IF(Ações!$B197="","",VLOOKUP(Table_1[[#This Row],[AÇÕES]],'Dados Status Invest STOCKS'!A183:AD798,18)/100),0)</f>
        <v>5.67E-2</v>
      </c>
      <c r="S197" s="51">
        <f>IFERROR(IF(Ações!$B197="","",VLOOKUP(Table_1[[#This Row],[AÇÕES]],'Dados Status Invest STOCKS'!A183:AD798,25)/100),0)</f>
        <v>0.153</v>
      </c>
      <c r="T197" s="51">
        <f>(1-Ações!$Q197)*Ações!$R197</f>
        <v>4.516574614678899E-2</v>
      </c>
      <c r="U197" s="54">
        <f>IF(Ações!$S197=0,Ações!$T197,IF(Ações!$T197=0,Ações!$S197,AVERAGE(Ações!$S197,Ações!$T197)))</f>
        <v>9.9082873073394501E-2</v>
      </c>
    </row>
    <row r="198" spans="2:21" ht="15.75" customHeight="1" x14ac:dyDescent="0.2">
      <c r="B198" s="44" t="str">
        <f>IFERROR('Dados Status Invest STOCKS'!A185,"-")</f>
        <v>ALAC</v>
      </c>
      <c r="C198" s="45">
        <f>IFERROR((Ações!$D198-Ações!$K198)/Ações!$D198,0)</f>
        <v>0</v>
      </c>
      <c r="D198" s="46">
        <f>(Ações!$O198)/0.06</f>
        <v>0</v>
      </c>
      <c r="E198" s="47">
        <f>IFERROR((Ações!$F198-Ações!$K198)/Ações!$F198,0)</f>
        <v>0</v>
      </c>
      <c r="F198" s="46" t="str">
        <f>IF(OR(Ações!$N198&lt;0,Ações!$M198&lt;0),"",(22.5*Ações!$M198*Ações!$N198)^0.5)</f>
        <v/>
      </c>
      <c r="G198" s="47">
        <f>IFERROR((Ações!$H198-Ações!$K198)/Ações!$H198,0)</f>
        <v>0</v>
      </c>
      <c r="H198" s="48">
        <f>IFERROR(Ações!$I198/(Ações!$P198-Table_1[[#This Row],[CAGR LUCRO 5A]]),0)</f>
        <v>0</v>
      </c>
      <c r="I198" s="48">
        <f>IF(Ações!$S198&lt;0,"",Ações!$O198*(1+Ações!$S198))</f>
        <v>0</v>
      </c>
      <c r="J198" s="49">
        <f>IFERROR(IF(Ações!$B198="","",(VLOOKUP(Table_1[[#This Row],[AÇÕES]],'Dados Status Invest STOCKS'!A184:AD799,4)/Table_1[[#This Row],[LPA]]))/100,0)</f>
        <v>6.169999999999999</v>
      </c>
      <c r="K198" s="50">
        <f>IFERROR(IF(Ações!$B198="","",VLOOKUP(Table_1[[#This Row],[AÇÕES]],'Dados Status Invest STOCKS'!A184:AD799,2)),0)</f>
        <v>11.78</v>
      </c>
      <c r="L198" s="51">
        <f>IFERROR(IF(Ações!$B198="","",VLOOKUP(Table_1[[#This Row],[AÇÕES]],'Dados Status Invest STOCKS'!A184:AD799,3)/100),0)</f>
        <v>0</v>
      </c>
      <c r="M198" s="52">
        <f>IFERROR(IF(Ações!$B198="","",VLOOKUP(Table_1[[#This Row],[AÇÕES]],'Dados Status Invest STOCKS'!A184:AD799,28)),0)</f>
        <v>-0.14000000000000001</v>
      </c>
      <c r="N198" s="52">
        <f>IFERROR(IF(Ações!$B198="","",VLOOKUP(Table_1[[#This Row],[AÇÕES]],'Dados Status Invest STOCKS'!A184:AD799,27)),0)</f>
        <v>-2.08</v>
      </c>
      <c r="O198" s="52">
        <f>IFERROR(IF(Ações!$L198="","",Ações!$K198*Ações!$L198),0)</f>
        <v>0</v>
      </c>
      <c r="P198" s="53">
        <f t="shared" si="2"/>
        <v>0.06</v>
      </c>
      <c r="Q198" s="53">
        <f>IFERROR(Ações!$O198/Ações!$M198,0)</f>
        <v>0</v>
      </c>
      <c r="R198" s="53">
        <f>IFERROR(IF(Ações!$B198="","",VLOOKUP(Table_1[[#This Row],[AÇÕES]],'Dados Status Invest STOCKS'!A184:AD799,18)/100),0)</f>
        <v>-6.5599999999999992E-2</v>
      </c>
      <c r="S198" s="51">
        <f>IFERROR(IF(Ações!$B198="","",VLOOKUP(Table_1[[#This Row],[AÇÕES]],'Dados Status Invest STOCKS'!A184:AD799,25)/100),0)</f>
        <v>0</v>
      </c>
      <c r="T198" s="51">
        <f>(1-Ações!$Q198)*Ações!$R198</f>
        <v>-6.5599999999999992E-2</v>
      </c>
      <c r="U198" s="54">
        <f>IF(Ações!$S198=0,Ações!$T198,IF(Ações!$T198=0,Ações!$S198,AVERAGE(Ações!$S198,Ações!$T198)))</f>
        <v>-6.5599999999999992E-2</v>
      </c>
    </row>
    <row r="199" spans="2:21" ht="15.75" customHeight="1" x14ac:dyDescent="0.2">
      <c r="B199" s="44" t="str">
        <f>IFERROR('Dados Status Invest STOCKS'!A186,"-")</f>
        <v>ALACR</v>
      </c>
      <c r="C199" s="45">
        <f>IFERROR((Ações!$D199-Ações!$K199)/Ações!$D199,0)</f>
        <v>0</v>
      </c>
      <c r="D199" s="46">
        <f>(Ações!$O199)/0.06</f>
        <v>0</v>
      </c>
      <c r="E199" s="47">
        <f>IFERROR((Ações!$F199-Ações!$K199)/Ações!$F199,0)</f>
        <v>0</v>
      </c>
      <c r="F199" s="46" t="str">
        <f>IF(OR(Ações!$N199&lt;0,Ações!$M199&lt;0),"",(22.5*Ações!$M199*Ações!$N199)^0.5)</f>
        <v/>
      </c>
      <c r="G199" s="47">
        <f>IFERROR((Ações!$H199-Ações!$K199)/Ações!$H199,0)</f>
        <v>0</v>
      </c>
      <c r="H199" s="48">
        <f>IFERROR(Ações!$I199/(Ações!$P199-Table_1[[#This Row],[CAGR LUCRO 5A]]),0)</f>
        <v>0</v>
      </c>
      <c r="I199" s="48">
        <f>IF(Ações!$S199&lt;0,"",Ações!$O199*(1+Ações!$S199))</f>
        <v>0</v>
      </c>
      <c r="J199" s="49">
        <f>IFERROR(IF(Ações!$B199="","",(VLOOKUP(Table_1[[#This Row],[AÇÕES]],'Dados Status Invest STOCKS'!A185:AD800,4)/Table_1[[#This Row],[LPA]]))/100,0)</f>
        <v>0.19928571428571426</v>
      </c>
      <c r="K199" s="50">
        <f>IFERROR(IF(Ações!$B199="","",VLOOKUP(Table_1[[#This Row],[AÇÕES]],'Dados Status Invest STOCKS'!A185:AD800,2)),0)</f>
        <v>0.38</v>
      </c>
      <c r="L199" s="51">
        <f>IFERROR(IF(Ações!$B199="","",VLOOKUP(Table_1[[#This Row],[AÇÕES]],'Dados Status Invest STOCKS'!A185:AD800,3)/100),0)</f>
        <v>0</v>
      </c>
      <c r="M199" s="52">
        <f>IFERROR(IF(Ações!$B199="","",VLOOKUP(Table_1[[#This Row],[AÇÕES]],'Dados Status Invest STOCKS'!A185:AD800,28)),0)</f>
        <v>-0.14000000000000001</v>
      </c>
      <c r="N199" s="52">
        <f>IFERROR(IF(Ações!$B199="","",VLOOKUP(Table_1[[#This Row],[AÇÕES]],'Dados Status Invest STOCKS'!A185:AD800,27)),0)</f>
        <v>-2.08</v>
      </c>
      <c r="O199" s="52">
        <f>IFERROR(IF(Ações!$L199="","",Ações!$K199*Ações!$L199),0)</f>
        <v>0</v>
      </c>
      <c r="P199" s="53">
        <f t="shared" si="2"/>
        <v>0.06</v>
      </c>
      <c r="Q199" s="53">
        <f>IFERROR(Ações!$O199/Ações!$M199,0)</f>
        <v>0</v>
      </c>
      <c r="R199" s="53">
        <f>IFERROR(IF(Ações!$B199="","",VLOOKUP(Table_1[[#This Row],[AÇÕES]],'Dados Status Invest STOCKS'!A185:AD800,18)/100),0)</f>
        <v>-6.5599999999999992E-2</v>
      </c>
      <c r="S199" s="51">
        <f>IFERROR(IF(Ações!$B199="","",VLOOKUP(Table_1[[#This Row],[AÇÕES]],'Dados Status Invest STOCKS'!A185:AD800,25)/100),0)</f>
        <v>0</v>
      </c>
      <c r="T199" s="51">
        <f>(1-Ações!$Q199)*Ações!$R199</f>
        <v>-6.5599999999999992E-2</v>
      </c>
      <c r="U199" s="54">
        <f>IF(Ações!$S199=0,Ações!$T199,IF(Ações!$T199=0,Ações!$S199,AVERAGE(Ações!$S199,Ações!$T199)))</f>
        <v>-6.5599999999999992E-2</v>
      </c>
    </row>
    <row r="200" spans="2:21" ht="15.75" customHeight="1" x14ac:dyDescent="0.2">
      <c r="B200" s="44" t="str">
        <f>IFERROR('Dados Status Invest STOCKS'!A187,"-")</f>
        <v>ALACU</v>
      </c>
      <c r="C200" s="45">
        <f>IFERROR((Ações!$D200-Ações!$K200)/Ações!$D200,0)</f>
        <v>0</v>
      </c>
      <c r="D200" s="46">
        <f>(Ações!$O200)/0.06</f>
        <v>0</v>
      </c>
      <c r="E200" s="47">
        <f>IFERROR((Ações!$F200-Ações!$K200)/Ações!$F200,0)</f>
        <v>0</v>
      </c>
      <c r="F200" s="46" t="str">
        <f>IF(OR(Ações!$N200&lt;0,Ações!$M200&lt;0),"",(22.5*Ações!$M200*Ações!$N200)^0.5)</f>
        <v/>
      </c>
      <c r="G200" s="47">
        <f>IFERROR((Ações!$H200-Ações!$K200)/Ações!$H200,0)</f>
        <v>0</v>
      </c>
      <c r="H200" s="48">
        <f>IFERROR(Ações!$I200/(Ações!$P200-Table_1[[#This Row],[CAGR LUCRO 5A]]),0)</f>
        <v>0</v>
      </c>
      <c r="I200" s="48">
        <f>IF(Ações!$S200&lt;0,"",Ações!$O200*(1+Ações!$S200))</f>
        <v>0</v>
      </c>
      <c r="J200" s="49">
        <f>IFERROR(IF(Ações!$B200="","",(VLOOKUP(Table_1[[#This Row],[AÇÕES]],'Dados Status Invest STOCKS'!A186:AD801,4)/Table_1[[#This Row],[LPA]]))/100,0)</f>
        <v>5.9550000000000001</v>
      </c>
      <c r="K200" s="50">
        <f>IFERROR(IF(Ações!$B200="","",VLOOKUP(Table_1[[#This Row],[AÇÕES]],'Dados Status Invest STOCKS'!A186:AD801,2)),0)</f>
        <v>11.37</v>
      </c>
      <c r="L200" s="51">
        <f>IFERROR(IF(Ações!$B200="","",VLOOKUP(Table_1[[#This Row],[AÇÕES]],'Dados Status Invest STOCKS'!A186:AD801,3)/100),0)</f>
        <v>0</v>
      </c>
      <c r="M200" s="52">
        <f>IFERROR(IF(Ações!$B200="","",VLOOKUP(Table_1[[#This Row],[AÇÕES]],'Dados Status Invest STOCKS'!A186:AD801,28)),0)</f>
        <v>-0.14000000000000001</v>
      </c>
      <c r="N200" s="52">
        <f>IFERROR(IF(Ações!$B200="","",VLOOKUP(Table_1[[#This Row],[AÇÕES]],'Dados Status Invest STOCKS'!A186:AD801,27)),0)</f>
        <v>-2.08</v>
      </c>
      <c r="O200" s="52">
        <f>IFERROR(IF(Ações!$L200="","",Ações!$K200*Ações!$L200),0)</f>
        <v>0</v>
      </c>
      <c r="P200" s="53">
        <f t="shared" si="2"/>
        <v>0.06</v>
      </c>
      <c r="Q200" s="53">
        <f>IFERROR(Ações!$O200/Ações!$M200,0)</f>
        <v>0</v>
      </c>
      <c r="R200" s="53">
        <f>IFERROR(IF(Ações!$B200="","",VLOOKUP(Table_1[[#This Row],[AÇÕES]],'Dados Status Invest STOCKS'!A186:AD801,18)/100),0)</f>
        <v>-6.5599999999999992E-2</v>
      </c>
      <c r="S200" s="51">
        <f>IFERROR(IF(Ações!$B200="","",VLOOKUP(Table_1[[#This Row],[AÇÕES]],'Dados Status Invest STOCKS'!A186:AD801,25)/100),0)</f>
        <v>0</v>
      </c>
      <c r="T200" s="51">
        <f>(1-Ações!$Q200)*Ações!$R200</f>
        <v>-6.5599999999999992E-2</v>
      </c>
      <c r="U200" s="54">
        <f>IF(Ações!$S200=0,Ações!$T200,IF(Ações!$T200=0,Ações!$S200,AVERAGE(Ações!$S200,Ações!$T200)))</f>
        <v>-6.5599999999999992E-2</v>
      </c>
    </row>
    <row r="201" spans="2:21" ht="15.75" customHeight="1" x14ac:dyDescent="0.2">
      <c r="B201" s="44" t="str">
        <f>IFERROR('Dados Status Invest STOCKS'!A188,"-")</f>
        <v>ALACW</v>
      </c>
      <c r="C201" s="45">
        <f>IFERROR((Ações!$D201-Ações!$K201)/Ações!$D201,0)</f>
        <v>0</v>
      </c>
      <c r="D201" s="46">
        <f>(Ações!$O201)/0.06</f>
        <v>0</v>
      </c>
      <c r="E201" s="47">
        <f>IFERROR((Ações!$F201-Ações!$K201)/Ações!$F201,0)</f>
        <v>0</v>
      </c>
      <c r="F201" s="46" t="str">
        <f>IF(OR(Ações!$N201&lt;0,Ações!$M201&lt;0),"",(22.5*Ações!$M201*Ações!$N201)^0.5)</f>
        <v/>
      </c>
      <c r="G201" s="47">
        <f>IFERROR((Ações!$H201-Ações!$K201)/Ações!$H201,0)</f>
        <v>0</v>
      </c>
      <c r="H201" s="48">
        <f>IFERROR(Ações!$I201/(Ações!$P201-Table_1[[#This Row],[CAGR LUCRO 5A]]),0)</f>
        <v>0</v>
      </c>
      <c r="I201" s="48">
        <f>IF(Ações!$S201&lt;0,"",Ações!$O201*(1+Ações!$S201))</f>
        <v>0</v>
      </c>
      <c r="J201" s="49">
        <f>IFERROR(IF(Ações!$B201="","",(VLOOKUP(Table_1[[#This Row],[AÇÕES]],'Dados Status Invest STOCKS'!A187:AD802,4)/Table_1[[#This Row],[LPA]]))/100,0)</f>
        <v>9.9285714285714269E-2</v>
      </c>
      <c r="K201" s="50">
        <f>IFERROR(IF(Ações!$B201="","",VLOOKUP(Table_1[[#This Row],[AÇÕES]],'Dados Status Invest STOCKS'!A187:AD802,2)),0)</f>
        <v>0.19</v>
      </c>
      <c r="L201" s="51">
        <f>IFERROR(IF(Ações!$B201="","",VLOOKUP(Table_1[[#This Row],[AÇÕES]],'Dados Status Invest STOCKS'!A187:AD802,3)/100),0)</f>
        <v>0</v>
      </c>
      <c r="M201" s="52">
        <f>IFERROR(IF(Ações!$B201="","",VLOOKUP(Table_1[[#This Row],[AÇÕES]],'Dados Status Invest STOCKS'!A187:AD802,28)),0)</f>
        <v>-0.14000000000000001</v>
      </c>
      <c r="N201" s="52">
        <f>IFERROR(IF(Ações!$B201="","",VLOOKUP(Table_1[[#This Row],[AÇÕES]],'Dados Status Invest STOCKS'!A187:AD802,27)),0)</f>
        <v>-2.08</v>
      </c>
      <c r="O201" s="52">
        <f>IFERROR(IF(Ações!$L201="","",Ações!$K201*Ações!$L201),0)</f>
        <v>0</v>
      </c>
      <c r="P201" s="53">
        <f t="shared" si="2"/>
        <v>0.06</v>
      </c>
      <c r="Q201" s="53">
        <f>IFERROR(Ações!$O201/Ações!$M201,0)</f>
        <v>0</v>
      </c>
      <c r="R201" s="53">
        <f>IFERROR(IF(Ações!$B201="","",VLOOKUP(Table_1[[#This Row],[AÇÕES]],'Dados Status Invest STOCKS'!A187:AD802,18)/100),0)</f>
        <v>-6.5599999999999992E-2</v>
      </c>
      <c r="S201" s="51">
        <f>IFERROR(IF(Ações!$B201="","",VLOOKUP(Table_1[[#This Row],[AÇÕES]],'Dados Status Invest STOCKS'!A187:AD802,25)/100),0)</f>
        <v>0</v>
      </c>
      <c r="T201" s="51">
        <f>(1-Ações!$Q201)*Ações!$R201</f>
        <v>-6.5599999999999992E-2</v>
      </c>
      <c r="U201" s="54">
        <f>IF(Ações!$S201=0,Ações!$T201,IF(Ações!$T201=0,Ações!$S201,AVERAGE(Ações!$S201,Ações!$T201)))</f>
        <v>-6.5599999999999992E-2</v>
      </c>
    </row>
    <row r="202" spans="2:21" ht="15.75" customHeight="1" x14ac:dyDescent="0.2">
      <c r="B202" s="44" t="str">
        <f>IFERROR('Dados Status Invest STOCKS'!A189,"-")</f>
        <v>ALB</v>
      </c>
      <c r="C202" s="45">
        <f>IFERROR((Ações!$D202-Ações!$K202)/Ações!$D202,0)</f>
        <v>-7.1081081081081079</v>
      </c>
      <c r="D202" s="46">
        <f>(Ações!$O202)/0.06</f>
        <v>26.136800000000001</v>
      </c>
      <c r="E202" s="47">
        <f>IFERROR((Ações!$F202-Ações!$K202)/Ações!$F202,0)</f>
        <v>-3.7595524164283125</v>
      </c>
      <c r="F202" s="46">
        <f>IF(OR(Ações!$N202&lt;0,Ações!$M202&lt;0),"",(22.5*Ações!$M202*Ações!$N202)^0.5)</f>
        <v>44.525195114676364</v>
      </c>
      <c r="G202" s="47">
        <f>IFERROR((Ações!$H202-Ações!$K202)/Ações!$H202,0)</f>
        <v>-3.8465351895431046</v>
      </c>
      <c r="H202" s="48">
        <f>IFERROR(Ações!$I202/(Ações!$P202-Table_1[[#This Row],[CAGR LUCRO 5A]]),0)</f>
        <v>43.726083008174392</v>
      </c>
      <c r="I202" s="48">
        <f>IF(Ações!$S202&lt;0,"",Ações!$O202*(1+Ações!$S202))</f>
        <v>1.6047472464000001</v>
      </c>
      <c r="J202" s="49">
        <f>IFERROR(IF(Ações!$B202="","",(VLOOKUP(Table_1[[#This Row],[AÇÕES]],'Dados Status Invest STOCKS'!A188:AD803,4)/Table_1[[#This Row],[LPA]]))/100,0)</f>
        <v>0.64563535911602199</v>
      </c>
      <c r="K202" s="50">
        <f>IFERROR(IF(Ações!$B202="","",VLOOKUP(Table_1[[#This Row],[AÇÕES]],'Dados Status Invest STOCKS'!A188:AD803,2)),0)</f>
        <v>211.92</v>
      </c>
      <c r="L202" s="51">
        <f>IFERROR(IF(Ações!$B202="","",VLOOKUP(Table_1[[#This Row],[AÇÕES]],'Dados Status Invest STOCKS'!A188:AD803,3)/100),0)</f>
        <v>7.4000000000000003E-3</v>
      </c>
      <c r="M202" s="52">
        <f>IFERROR(IF(Ações!$B202="","",VLOOKUP(Table_1[[#This Row],[AÇÕES]],'Dados Status Invest STOCKS'!A188:AD803,28)),0)</f>
        <v>1.81</v>
      </c>
      <c r="N202" s="52">
        <f>IFERROR(IF(Ações!$B202="","",VLOOKUP(Table_1[[#This Row],[AÇÕES]],'Dados Status Invest STOCKS'!A188:AD803,27)),0)</f>
        <v>48.68</v>
      </c>
      <c r="O202" s="52">
        <f>IFERROR(IF(Ações!$L202="","",Ações!$K202*Ações!$L202),0)</f>
        <v>1.568208</v>
      </c>
      <c r="P202" s="53">
        <f t="shared" si="2"/>
        <v>0.06</v>
      </c>
      <c r="Q202" s="53">
        <f>IFERROR(Ações!$O202/Ações!$M202,0)</f>
        <v>0.86641325966850824</v>
      </c>
      <c r="R202" s="53">
        <f>IFERROR(IF(Ações!$B202="","",VLOOKUP(Table_1[[#This Row],[AÇÕES]],'Dados Status Invest STOCKS'!A188:AD803,18)/100),0)</f>
        <v>3.73E-2</v>
      </c>
      <c r="S202" s="51">
        <f>IFERROR(IF(Ações!$B202="","",VLOOKUP(Table_1[[#This Row],[AÇÕES]],'Dados Status Invest STOCKS'!A188:AD803,25)/100),0)</f>
        <v>2.3300000000000001E-2</v>
      </c>
      <c r="T202" s="51">
        <f>(1-Ações!$Q202)*Ações!$R202</f>
        <v>4.9827854143646424E-3</v>
      </c>
      <c r="U202" s="54">
        <f>IF(Ações!$S202=0,Ações!$T202,IF(Ações!$T202=0,Ações!$S202,AVERAGE(Ações!$S202,Ações!$T202)))</f>
        <v>1.4141392707182322E-2</v>
      </c>
    </row>
    <row r="203" spans="2:21" ht="15.75" customHeight="1" x14ac:dyDescent="0.2">
      <c r="B203" s="44" t="str">
        <f>IFERROR('Dados Status Invest STOCKS'!A190,"-")</f>
        <v>ALBO</v>
      </c>
      <c r="C203" s="45">
        <f>IFERROR((Ações!$D203-Ações!$K203)/Ações!$D203,0)</f>
        <v>0</v>
      </c>
      <c r="D203" s="46">
        <f>(Ações!$O203)/0.06</f>
        <v>0</v>
      </c>
      <c r="E203" s="47">
        <f>IFERROR((Ações!$F203-Ações!$K203)/Ações!$F203,0)</f>
        <v>0</v>
      </c>
      <c r="F203" s="46" t="str">
        <f>IF(OR(Ações!$N203&lt;0,Ações!$M203&lt;0),"",(22.5*Ações!$M203*Ações!$N203)^0.5)</f>
        <v/>
      </c>
      <c r="G203" s="47">
        <f>IFERROR((Ações!$H203-Ações!$K203)/Ações!$H203,0)</f>
        <v>0</v>
      </c>
      <c r="H203" s="48">
        <f>IFERROR(Ações!$I203/(Ações!$P203-Table_1[[#This Row],[CAGR LUCRO 5A]]),0)</f>
        <v>0</v>
      </c>
      <c r="I203" s="48">
        <f>IF(Ações!$S203&lt;0,"",Ações!$O203*(1+Ações!$S203))</f>
        <v>0</v>
      </c>
      <c r="J203" s="49">
        <f>IFERROR(IF(Ações!$B203="","",(VLOOKUP(Table_1[[#This Row],[AÇÕES]],'Dados Status Invest STOCKS'!A189:AD804,4)/Table_1[[#This Row],[LPA]]))/100,0)</f>
        <v>4.2500000000000003E-2</v>
      </c>
      <c r="K203" s="50">
        <f>IFERROR(IF(Ações!$B203="","",VLOOKUP(Table_1[[#This Row],[AÇÕES]],'Dados Status Invest STOCKS'!A189:AD804,2)),0)</f>
        <v>26.17</v>
      </c>
      <c r="L203" s="51">
        <f>IFERROR(IF(Ações!$B203="","",VLOOKUP(Table_1[[#This Row],[AÇÕES]],'Dados Status Invest STOCKS'!A189:AD804,3)/100),0)</f>
        <v>0</v>
      </c>
      <c r="M203" s="52">
        <f>IFERROR(IF(Ações!$B203="","",VLOOKUP(Table_1[[#This Row],[AÇÕES]],'Dados Status Invest STOCKS'!A189:AD804,28)),0)</f>
        <v>-2.48</v>
      </c>
      <c r="N203" s="52">
        <f>IFERROR(IF(Ações!$B203="","",VLOOKUP(Table_1[[#This Row],[AÇÕES]],'Dados Status Invest STOCKS'!A189:AD804,27)),0)</f>
        <v>9.43</v>
      </c>
      <c r="O203" s="52">
        <f>IFERROR(IF(Ações!$L203="","",Ações!$K203*Ações!$L203),0)</f>
        <v>0</v>
      </c>
      <c r="P203" s="53">
        <f t="shared" si="2"/>
        <v>0.06</v>
      </c>
      <c r="Q203" s="53">
        <f>IFERROR(Ações!$O203/Ações!$M203,0)</f>
        <v>0</v>
      </c>
      <c r="R203" s="53">
        <f>IFERROR(IF(Ações!$B203="","",VLOOKUP(Table_1[[#This Row],[AÇÕES]],'Dados Status Invest STOCKS'!A189:AD804,18)/100),0)</f>
        <v>-0.26340000000000002</v>
      </c>
      <c r="S203" s="51">
        <f>IFERROR(IF(Ações!$B203="","",VLOOKUP(Table_1[[#This Row],[AÇÕES]],'Dados Status Invest STOCKS'!A189:AD804,25)/100),0)</f>
        <v>0</v>
      </c>
      <c r="T203" s="51">
        <f>(1-Ações!$Q203)*Ações!$R203</f>
        <v>-0.26340000000000002</v>
      </c>
      <c r="U203" s="54">
        <f>IF(Ações!$S203=0,Ações!$T203,IF(Ações!$T203=0,Ações!$S203,AVERAGE(Ações!$S203,Ações!$T203)))</f>
        <v>-0.26340000000000002</v>
      </c>
    </row>
    <row r="204" spans="2:21" ht="15.75" customHeight="1" x14ac:dyDescent="0.2">
      <c r="B204" s="44" t="str">
        <f>IFERROR('Dados Status Invest STOCKS'!A191,"-")</f>
        <v>ALC</v>
      </c>
      <c r="C204" s="45">
        <f>IFERROR((Ações!$D204-Ações!$K204)/Ações!$D204,0)</f>
        <v>-41.857142857142847</v>
      </c>
      <c r="D204" s="46">
        <f>(Ações!$O204)/0.06</f>
        <v>1.7735666666666672</v>
      </c>
      <c r="E204" s="47">
        <f>IFERROR((Ações!$F204-Ações!$K204)/Ações!$F204,0)</f>
        <v>-3.2238045217254419</v>
      </c>
      <c r="F204" s="46">
        <f>IF(OR(Ações!$N204&lt;0,Ações!$M204&lt;0),"",(22.5*Ações!$M204*Ações!$N204)^0.5)</f>
        <v>17.995624468186705</v>
      </c>
      <c r="G204" s="47">
        <f>IFERROR((Ações!$H204-Ações!$K204)/Ações!$H204,0)</f>
        <v>-41.857142857142847</v>
      </c>
      <c r="H204" s="48">
        <f>IFERROR(Ações!$I204/(Ações!$P204-Table_1[[#This Row],[CAGR LUCRO 5A]]),0)</f>
        <v>1.7735666666666672</v>
      </c>
      <c r="I204" s="48">
        <f>IF(Ações!$S204&lt;0,"",Ações!$O204*(1+Ações!$S204))</f>
        <v>0.10641400000000002</v>
      </c>
      <c r="J204" s="49">
        <f>IFERROR(IF(Ações!$B204="","",(VLOOKUP(Table_1[[#This Row],[AÇÕES]],'Dados Status Invest STOCKS'!A190:AD805,4)/Table_1[[#This Row],[LPA]]))/100,0)</f>
        <v>5.5018918918918915</v>
      </c>
      <c r="K204" s="50">
        <f>IFERROR(IF(Ações!$B204="","",VLOOKUP(Table_1[[#This Row],[AÇÕES]],'Dados Status Invest STOCKS'!A190:AD805,2)),0)</f>
        <v>76.010000000000005</v>
      </c>
      <c r="L204" s="51">
        <f>IFERROR(IF(Ações!$B204="","",VLOOKUP(Table_1[[#This Row],[AÇÕES]],'Dados Status Invest STOCKS'!A190:AD805,3)/100),0)</f>
        <v>1.4000000000000002E-3</v>
      </c>
      <c r="M204" s="52">
        <f>IFERROR(IF(Ações!$B204="","",VLOOKUP(Table_1[[#This Row],[AÇÕES]],'Dados Status Invest STOCKS'!A190:AD805,28)),0)</f>
        <v>0.37</v>
      </c>
      <c r="N204" s="52">
        <f>IFERROR(IF(Ações!$B204="","",VLOOKUP(Table_1[[#This Row],[AÇÕES]],'Dados Status Invest STOCKS'!A190:AD805,27)),0)</f>
        <v>38.9</v>
      </c>
      <c r="O204" s="52">
        <f>IFERROR(IF(Ações!$L204="","",Ações!$K204*Ações!$L204),0)</f>
        <v>0.10641400000000002</v>
      </c>
      <c r="P204" s="53">
        <f t="shared" si="2"/>
        <v>0.06</v>
      </c>
      <c r="Q204" s="53">
        <f>IFERROR(Ações!$O204/Ações!$M204,0)</f>
        <v>0.28760540540540547</v>
      </c>
      <c r="R204" s="53">
        <f>IFERROR(IF(Ações!$B204="","",VLOOKUP(Table_1[[#This Row],[AÇÕES]],'Dados Status Invest STOCKS'!A190:AD805,18)/100),0)</f>
        <v>9.5999999999999992E-3</v>
      </c>
      <c r="S204" s="51">
        <f>IFERROR(IF(Ações!$B204="","",VLOOKUP(Table_1[[#This Row],[AÇÕES]],'Dados Status Invest STOCKS'!A190:AD805,25)/100),0)</f>
        <v>0</v>
      </c>
      <c r="T204" s="51">
        <f>(1-Ações!$Q204)*Ações!$R204</f>
        <v>6.8389881081081065E-3</v>
      </c>
      <c r="U204" s="54">
        <f>IF(Ações!$S204=0,Ações!$T204,IF(Ações!$T204=0,Ações!$S204,AVERAGE(Ações!$S204,Ações!$T204)))</f>
        <v>6.8389881081081065E-3</v>
      </c>
    </row>
    <row r="205" spans="2:21" ht="15.75" customHeight="1" x14ac:dyDescent="0.2">
      <c r="B205" s="44" t="str">
        <f>IFERROR('Dados Status Invest STOCKS'!A192,"-")</f>
        <v>ALCO</v>
      </c>
      <c r="C205" s="45">
        <f>IFERROR((Ações!$D205-Ações!$K205)/Ações!$D205,0)</f>
        <v>-0.27118644067796621</v>
      </c>
      <c r="D205" s="46">
        <f>(Ações!$O205)/0.06</f>
        <v>28.013199999999998</v>
      </c>
      <c r="E205" s="47">
        <f>IFERROR((Ações!$F205-Ações!$K205)/Ações!$F205,0)</f>
        <v>0.38458612591218971</v>
      </c>
      <c r="F205" s="46">
        <f>IF(OR(Ações!$N205&lt;0,Ações!$M205&lt;0),"",(22.5*Ações!$M205*Ações!$N205)^0.5)</f>
        <v>57.863498857224315</v>
      </c>
      <c r="G205" s="47">
        <f>IFERROR((Ações!$H205-Ações!$K205)/Ações!$H205,0)</f>
        <v>5.8998157460319032</v>
      </c>
      <c r="H205" s="48">
        <f>IFERROR(Ações!$I205/(Ações!$P205-Table_1[[#This Row],[CAGR LUCRO 5A]]),0)</f>
        <v>-7.2676202220131696</v>
      </c>
      <c r="I205" s="48">
        <f>IF(Ações!$S205&lt;0,"",Ações!$O205*(1+Ações!$S205))</f>
        <v>2.3176440887999998</v>
      </c>
      <c r="J205" s="49">
        <f>IFERROR(IF(Ações!$B205="","",(VLOOKUP(Table_1[[#This Row],[AÇÕES]],'Dados Status Invest STOCKS'!A191:AD806,4)/Table_1[[#This Row],[LPA]]))/100,0)</f>
        <v>1.6630669546436286E-2</v>
      </c>
      <c r="K205" s="50">
        <f>IFERROR(IF(Ações!$B205="","",VLOOKUP(Table_1[[#This Row],[AÇÕES]],'Dados Status Invest STOCKS'!A191:AD806,2)),0)</f>
        <v>35.61</v>
      </c>
      <c r="L205" s="51">
        <f>IFERROR(IF(Ações!$B205="","",VLOOKUP(Table_1[[#This Row],[AÇÕES]],'Dados Status Invest STOCKS'!A191:AD806,3)/100),0)</f>
        <v>4.7199999999999999E-2</v>
      </c>
      <c r="M205" s="52">
        <f>IFERROR(IF(Ações!$B205="","",VLOOKUP(Table_1[[#This Row],[AÇÕES]],'Dados Status Invest STOCKS'!A191:AD806,28)),0)</f>
        <v>4.63</v>
      </c>
      <c r="N205" s="52">
        <f>IFERROR(IF(Ações!$B205="","",VLOOKUP(Table_1[[#This Row],[AÇÕES]],'Dados Status Invest STOCKS'!A191:AD806,27)),0)</f>
        <v>32.14</v>
      </c>
      <c r="O205" s="52">
        <f>IFERROR(IF(Ações!$L205="","",Ações!$K205*Ações!$L205),0)</f>
        <v>1.6807919999999998</v>
      </c>
      <c r="P205" s="53">
        <f t="shared" si="2"/>
        <v>0.06</v>
      </c>
      <c r="Q205" s="53">
        <f>IFERROR(Ações!$O205/Ações!$M205,0)</f>
        <v>0.36302203023758095</v>
      </c>
      <c r="R205" s="53">
        <f>IFERROR(IF(Ações!$B205="","",VLOOKUP(Table_1[[#This Row],[AÇÕES]],'Dados Status Invest STOCKS'!A191:AD806,18)/100),0)</f>
        <v>0.1439</v>
      </c>
      <c r="S205" s="51">
        <f>IFERROR(IF(Ações!$B205="","",VLOOKUP(Table_1[[#This Row],[AÇÕES]],'Dados Status Invest STOCKS'!A191:AD806,25)/100),0)</f>
        <v>0.37890000000000001</v>
      </c>
      <c r="T205" s="51">
        <f>(1-Ações!$Q205)*Ações!$R205</f>
        <v>9.1661129848812098E-2</v>
      </c>
      <c r="U205" s="54">
        <f>IF(Ações!$S205=0,Ações!$T205,IF(Ações!$T205=0,Ações!$S205,AVERAGE(Ações!$S205,Ações!$T205)))</f>
        <v>0.23528056492440605</v>
      </c>
    </row>
    <row r="206" spans="2:21" ht="15.75" customHeight="1" x14ac:dyDescent="0.2">
      <c r="B206" s="44" t="str">
        <f>IFERROR('Dados Status Invest STOCKS'!A193,"-")</f>
        <v>ALDX</v>
      </c>
      <c r="C206" s="45">
        <f>IFERROR((Ações!$D206-Ações!$K206)/Ações!$D206,0)</f>
        <v>0</v>
      </c>
      <c r="D206" s="46">
        <f>(Ações!$O206)/0.06</f>
        <v>0</v>
      </c>
      <c r="E206" s="47">
        <f>IFERROR((Ações!$F206-Ações!$K206)/Ações!$F206,0)</f>
        <v>0</v>
      </c>
      <c r="F206" s="46" t="str">
        <f>IF(OR(Ações!$N206&lt;0,Ações!$M206&lt;0),"",(22.5*Ações!$M206*Ações!$N206)^0.5)</f>
        <v/>
      </c>
      <c r="G206" s="47">
        <f>IFERROR((Ações!$H206-Ações!$K206)/Ações!$H206,0)</f>
        <v>0</v>
      </c>
      <c r="H206" s="48">
        <f>IFERROR(Ações!$I206/(Ações!$P206-Table_1[[#This Row],[CAGR LUCRO 5A]]),0)</f>
        <v>0</v>
      </c>
      <c r="I206" s="48">
        <f>IF(Ações!$S206&lt;0,"",Ações!$O206*(1+Ações!$S206))</f>
        <v>0</v>
      </c>
      <c r="J206" s="49">
        <f>IFERROR(IF(Ações!$B206="","",(VLOOKUP(Table_1[[#This Row],[AÇÕES]],'Dados Status Invest STOCKS'!A192:AD807,4)/Table_1[[#This Row],[LPA]]))/100,0)</f>
        <v>4.0978260869565214E-2</v>
      </c>
      <c r="K206" s="50">
        <f>IFERROR(IF(Ações!$B206="","",VLOOKUP(Table_1[[#This Row],[AÇÕES]],'Dados Status Invest STOCKS'!A192:AD807,2)),0)</f>
        <v>3.46</v>
      </c>
      <c r="L206" s="51">
        <f>IFERROR(IF(Ações!$B206="","",VLOOKUP(Table_1[[#This Row],[AÇÕES]],'Dados Status Invest STOCKS'!A192:AD807,3)/100),0)</f>
        <v>0</v>
      </c>
      <c r="M206" s="52">
        <f>IFERROR(IF(Ações!$B206="","",VLOOKUP(Table_1[[#This Row],[AÇÕES]],'Dados Status Invest STOCKS'!A192:AD807,28)),0)</f>
        <v>-0.92</v>
      </c>
      <c r="N206" s="52">
        <f>IFERROR(IF(Ações!$B206="","",VLOOKUP(Table_1[[#This Row],[AÇÕES]],'Dados Status Invest STOCKS'!A192:AD807,27)),0)</f>
        <v>3.78</v>
      </c>
      <c r="O206" s="52">
        <f>IFERROR(IF(Ações!$L206="","",Ações!$K206*Ações!$L206),0)</f>
        <v>0</v>
      </c>
      <c r="P206" s="53">
        <f t="shared" si="2"/>
        <v>0.06</v>
      </c>
      <c r="Q206" s="53">
        <f>IFERROR(Ações!$O206/Ações!$M206,0)</f>
        <v>0</v>
      </c>
      <c r="R206" s="53">
        <f>IFERROR(IF(Ações!$B206="","",VLOOKUP(Table_1[[#This Row],[AÇÕES]],'Dados Status Invest STOCKS'!A192:AD807,18)/100),0)</f>
        <v>-0.2427</v>
      </c>
      <c r="S206" s="51">
        <f>IFERROR(IF(Ações!$B206="","",VLOOKUP(Table_1[[#This Row],[AÇÕES]],'Dados Status Invest STOCKS'!A192:AD807,25)/100),0)</f>
        <v>0</v>
      </c>
      <c r="T206" s="51">
        <f>(1-Ações!$Q206)*Ações!$R206</f>
        <v>-0.2427</v>
      </c>
      <c r="U206" s="54">
        <f>IF(Ações!$S206=0,Ações!$T206,IF(Ações!$T206=0,Ações!$S206,AVERAGE(Ações!$S206,Ações!$T206)))</f>
        <v>-0.2427</v>
      </c>
    </row>
    <row r="207" spans="2:21" ht="15.75" customHeight="1" x14ac:dyDescent="0.2">
      <c r="B207" s="44" t="str">
        <f>IFERROR('Dados Status Invest STOCKS'!A194,"-")</f>
        <v>ALE</v>
      </c>
      <c r="C207" s="45">
        <f>IFERROR((Ações!$D207-Ações!$K207)/Ações!$D207,0)</f>
        <v>-0.52284263959390853</v>
      </c>
      <c r="D207" s="46">
        <f>(Ações!$O207)/0.06</f>
        <v>42.013533333333335</v>
      </c>
      <c r="E207" s="47">
        <f>IFERROR((Ações!$F207-Ações!$K207)/Ações!$F207,0)</f>
        <v>-0.17909966056842558</v>
      </c>
      <c r="F207" s="46">
        <f>IF(OR(Ações!$N207&lt;0,Ações!$M207&lt;0),"",(22.5*Ações!$M207*Ações!$N207)^0.5)</f>
        <v>54.26174066503949</v>
      </c>
      <c r="G207" s="47">
        <f>IFERROR((Ações!$H207-Ações!$K207)/Ações!$H207,0)</f>
        <v>0.58631631714451193</v>
      </c>
      <c r="H207" s="48">
        <f>IFERROR(Ações!$I207/(Ações!$P207-Table_1[[#This Row],[CAGR LUCRO 5A]]),0)</f>
        <v>154.65923035294117</v>
      </c>
      <c r="I207" s="48">
        <f>IF(Ações!$S207&lt;0,"",Ações!$O207*(1+Ações!$S207))</f>
        <v>2.6292069159999998</v>
      </c>
      <c r="J207" s="49">
        <f>IFERROR(IF(Ações!$B207="","",(VLOOKUP(Table_1[[#This Row],[AÇÕES]],'Dados Status Invest STOCKS'!A193:AD808,4)/Table_1[[#This Row],[LPA]]))/100,0)</f>
        <v>7.4081632653061225E-2</v>
      </c>
      <c r="K207" s="50">
        <f>IFERROR(IF(Ações!$B207="","",VLOOKUP(Table_1[[#This Row],[AÇÕES]],'Dados Status Invest STOCKS'!A193:AD808,2)),0)</f>
        <v>63.98</v>
      </c>
      <c r="L207" s="51">
        <f>IFERROR(IF(Ações!$B207="","",VLOOKUP(Table_1[[#This Row],[AÇÕES]],'Dados Status Invest STOCKS'!A193:AD808,3)/100),0)</f>
        <v>3.9399999999999998E-2</v>
      </c>
      <c r="M207" s="52">
        <f>IFERROR(IF(Ações!$B207="","",VLOOKUP(Table_1[[#This Row],[AÇÕES]],'Dados Status Invest STOCKS'!A193:AD808,28)),0)</f>
        <v>2.94</v>
      </c>
      <c r="N207" s="52">
        <f>IFERROR(IF(Ações!$B207="","",VLOOKUP(Table_1[[#This Row],[AÇÕES]],'Dados Status Invest STOCKS'!A193:AD808,27)),0)</f>
        <v>44.51</v>
      </c>
      <c r="O207" s="52">
        <f>IFERROR(IF(Ações!$L207="","",Ações!$K207*Ações!$L207),0)</f>
        <v>2.5208119999999998</v>
      </c>
      <c r="P207" s="53">
        <f t="shared" ref="P207:P270" si="3">$U$6</f>
        <v>0.06</v>
      </c>
      <c r="Q207" s="53">
        <f>IFERROR(Ações!$O207/Ações!$M207,0)</f>
        <v>0.85741904761904753</v>
      </c>
      <c r="R207" s="53">
        <f>IFERROR(IF(Ações!$B207="","",VLOOKUP(Table_1[[#This Row],[AÇÕES]],'Dados Status Invest STOCKS'!A193:AD808,18)/100),0)</f>
        <v>6.6000000000000003E-2</v>
      </c>
      <c r="S207" s="51">
        <f>IFERROR(IF(Ações!$B207="","",VLOOKUP(Table_1[[#This Row],[AÇÕES]],'Dados Status Invest STOCKS'!A193:AD808,25)/100),0)</f>
        <v>4.2999999999999997E-2</v>
      </c>
      <c r="T207" s="51">
        <f>(1-Ações!$Q207)*Ações!$R207</f>
        <v>9.410342857142864E-3</v>
      </c>
      <c r="U207" s="54">
        <f>IF(Ações!$S207=0,Ações!$T207,IF(Ações!$T207=0,Ações!$S207,AVERAGE(Ações!$S207,Ações!$T207)))</f>
        <v>2.6205171428571431E-2</v>
      </c>
    </row>
    <row r="208" spans="2:21" ht="15.75" customHeight="1" x14ac:dyDescent="0.2">
      <c r="B208" s="44" t="str">
        <f>IFERROR('Dados Status Invest STOCKS'!A195,"-")</f>
        <v>ALEC</v>
      </c>
      <c r="C208" s="45">
        <f>IFERROR((Ações!$D208-Ações!$K208)/Ações!$D208,0)</f>
        <v>0</v>
      </c>
      <c r="D208" s="46">
        <f>(Ações!$O208)/0.06</f>
        <v>0</v>
      </c>
      <c r="E208" s="47">
        <f>IFERROR((Ações!$F208-Ações!$K208)/Ações!$F208,0)</f>
        <v>0</v>
      </c>
      <c r="F208" s="46" t="str">
        <f>IF(OR(Ações!$N208&lt;0,Ações!$M208&lt;0),"",(22.5*Ações!$M208*Ações!$N208)^0.5)</f>
        <v/>
      </c>
      <c r="G208" s="47">
        <f>IFERROR((Ações!$H208-Ações!$K208)/Ações!$H208,0)</f>
        <v>0</v>
      </c>
      <c r="H208" s="48">
        <f>IFERROR(Ações!$I208/(Ações!$P208-Table_1[[#This Row],[CAGR LUCRO 5A]]),0)</f>
        <v>0</v>
      </c>
      <c r="I208" s="48">
        <f>IF(Ações!$S208&lt;0,"",Ações!$O208*(1+Ações!$S208))</f>
        <v>0</v>
      </c>
      <c r="J208" s="49">
        <f>IFERROR(IF(Ações!$B208="","",(VLOOKUP(Table_1[[#This Row],[AÇÕES]],'Dados Status Invest STOCKS'!A194:AD809,4)/Table_1[[#This Row],[LPA]]))/100,0)</f>
        <v>0.98324999999999985</v>
      </c>
      <c r="K208" s="50">
        <f>IFERROR(IF(Ações!$B208="","",VLOOKUP(Table_1[[#This Row],[AÇÕES]],'Dados Status Invest STOCKS'!A194:AD809,2)),0)</f>
        <v>15.92</v>
      </c>
      <c r="L208" s="51">
        <f>IFERROR(IF(Ações!$B208="","",VLOOKUP(Table_1[[#This Row],[AÇÕES]],'Dados Status Invest STOCKS'!A194:AD809,3)/100),0)</f>
        <v>0</v>
      </c>
      <c r="M208" s="52">
        <f>IFERROR(IF(Ações!$B208="","",VLOOKUP(Table_1[[#This Row],[AÇÕES]],'Dados Status Invest STOCKS'!A194:AD809,28)),0)</f>
        <v>-0.4</v>
      </c>
      <c r="N208" s="52">
        <f>IFERROR(IF(Ações!$B208="","",VLOOKUP(Table_1[[#This Row],[AÇÕES]],'Dados Status Invest STOCKS'!A194:AD809,27)),0)</f>
        <v>4.13</v>
      </c>
      <c r="O208" s="52">
        <f>IFERROR(IF(Ações!$L208="","",Ações!$K208*Ações!$L208),0)</f>
        <v>0</v>
      </c>
      <c r="P208" s="53">
        <f t="shared" si="3"/>
        <v>0.06</v>
      </c>
      <c r="Q208" s="53">
        <f>IFERROR(Ações!$O208/Ações!$M208,0)</f>
        <v>0</v>
      </c>
      <c r="R208" s="53">
        <f>IFERROR(IF(Ações!$B208="","",VLOOKUP(Table_1[[#This Row],[AÇÕES]],'Dados Status Invest STOCKS'!A194:AD809,18)/100),0)</f>
        <v>-9.7899999999999987E-2</v>
      </c>
      <c r="S208" s="51">
        <f>IFERROR(IF(Ações!$B208="","",VLOOKUP(Table_1[[#This Row],[AÇÕES]],'Dados Status Invest STOCKS'!A194:AD809,25)/100),0)</f>
        <v>0</v>
      </c>
      <c r="T208" s="51">
        <f>(1-Ações!$Q208)*Ações!$R208</f>
        <v>-9.7899999999999987E-2</v>
      </c>
      <c r="U208" s="54">
        <f>IF(Ações!$S208=0,Ações!$T208,IF(Ações!$T208=0,Ações!$S208,AVERAGE(Ações!$S208,Ações!$T208)))</f>
        <v>-9.7899999999999987E-2</v>
      </c>
    </row>
    <row r="209" spans="2:21" ht="15.75" customHeight="1" x14ac:dyDescent="0.2">
      <c r="B209" s="44" t="str">
        <f>IFERROR('Dados Status Invest STOCKS'!A196,"-")</f>
        <v>ALG</v>
      </c>
      <c r="C209" s="45">
        <f>IFERROR((Ações!$D209-Ações!$K209)/Ações!$D209,0)</f>
        <v>-14.000000000000002</v>
      </c>
      <c r="D209" s="46">
        <f>(Ações!$O209)/0.06</f>
        <v>9.9493333333333336</v>
      </c>
      <c r="E209" s="47">
        <f>IFERROR((Ações!$F209-Ações!$K209)/Ações!$F209,0)</f>
        <v>-0.71525443846165637</v>
      </c>
      <c r="F209" s="46">
        <f>IF(OR(Ações!$N209&lt;0,Ações!$M209&lt;0),"",(22.5*Ações!$M209*Ações!$N209)^0.5)</f>
        <v>87.007499676752005</v>
      </c>
      <c r="G209" s="47">
        <f>IFERROR((Ações!$H209-Ações!$K209)/Ações!$H209,0)</f>
        <v>-4.2061386888973172E-2</v>
      </c>
      <c r="H209" s="48">
        <f>IFERROR(Ações!$I209/(Ações!$P209-Table_1[[#This Row],[CAGR LUCRO 5A]]),0)</f>
        <v>143.21613090909091</v>
      </c>
      <c r="I209" s="48">
        <f>IF(Ações!$S209&lt;0,"",Ações!$O209*(1+Ações!$S209))</f>
        <v>0.63015097600000014</v>
      </c>
      <c r="J209" s="49">
        <f>IFERROR(IF(Ações!$B209="","",(VLOOKUP(Table_1[[#This Row],[AÇÕES]],'Dados Status Invest STOCKS'!A195:AD810,4)/Table_1[[#This Row],[LPA]]))/100,0)</f>
        <v>4.4396551724137936E-2</v>
      </c>
      <c r="K209" s="50">
        <f>IFERROR(IF(Ações!$B209="","",VLOOKUP(Table_1[[#This Row],[AÇÕES]],'Dados Status Invest STOCKS'!A195:AD810,2)),0)</f>
        <v>149.24</v>
      </c>
      <c r="L209" s="51">
        <f>IFERROR(IF(Ações!$B209="","",VLOOKUP(Table_1[[#This Row],[AÇÕES]],'Dados Status Invest STOCKS'!A195:AD810,3)/100),0)</f>
        <v>4.0000000000000001E-3</v>
      </c>
      <c r="M209" s="52">
        <f>IFERROR(IF(Ações!$B209="","",VLOOKUP(Table_1[[#This Row],[AÇÕES]],'Dados Status Invest STOCKS'!A195:AD810,28)),0)</f>
        <v>5.8</v>
      </c>
      <c r="N209" s="52">
        <f>IFERROR(IF(Ações!$B209="","",VLOOKUP(Table_1[[#This Row],[AÇÕES]],'Dados Status Invest STOCKS'!A195:AD810,27)),0)</f>
        <v>58.01</v>
      </c>
      <c r="O209" s="52">
        <f>IFERROR(IF(Ações!$L209="","",Ações!$K209*Ações!$L209),0)</f>
        <v>0.59696000000000005</v>
      </c>
      <c r="P209" s="53">
        <f t="shared" si="3"/>
        <v>0.06</v>
      </c>
      <c r="Q209" s="53">
        <f>IFERROR(Ações!$O209/Ações!$M209,0)</f>
        <v>0.1029241379310345</v>
      </c>
      <c r="R209" s="53">
        <f>IFERROR(IF(Ações!$B209="","",VLOOKUP(Table_1[[#This Row],[AÇÕES]],'Dados Status Invest STOCKS'!A195:AD810,18)/100),0)</f>
        <v>9.9900000000000003E-2</v>
      </c>
      <c r="S209" s="51">
        <f>IFERROR(IF(Ações!$B209="","",VLOOKUP(Table_1[[#This Row],[AÇÕES]],'Dados Status Invest STOCKS'!A195:AD810,25)/100),0)</f>
        <v>5.5599999999999997E-2</v>
      </c>
      <c r="T209" s="51">
        <f>(1-Ações!$Q209)*Ações!$R209</f>
        <v>8.961787862068965E-2</v>
      </c>
      <c r="U209" s="54">
        <f>IF(Ações!$S209=0,Ações!$T209,IF(Ações!$T209=0,Ações!$S209,AVERAGE(Ações!$S209,Ações!$T209)))</f>
        <v>7.2608939310344817E-2</v>
      </c>
    </row>
    <row r="210" spans="2:21" ht="15.75" customHeight="1" x14ac:dyDescent="0.2">
      <c r="B210" s="44" t="str">
        <f>IFERROR('Dados Status Invest STOCKS'!A197,"-")</f>
        <v>ALGM</v>
      </c>
      <c r="C210" s="45">
        <f>IFERROR((Ações!$D210-Ações!$K210)/Ações!$D210,0)</f>
        <v>0</v>
      </c>
      <c r="D210" s="46">
        <f>(Ações!$O210)/0.06</f>
        <v>0</v>
      </c>
      <c r="E210" s="47">
        <f>IFERROR((Ações!$F210-Ações!$K210)/Ações!$F210,0)</f>
        <v>-4.3277062148409744</v>
      </c>
      <c r="F210" s="46">
        <f>IF(OR(Ações!$N210&lt;0,Ações!$M210&lt;0),"",(22.5*Ações!$M210*Ações!$N210)^0.5)</f>
        <v>5.1448032032333364</v>
      </c>
      <c r="G210" s="47">
        <f>IFERROR((Ações!$H210-Ações!$K210)/Ações!$H210,0)</f>
        <v>0</v>
      </c>
      <c r="H210" s="48">
        <f>IFERROR(Ações!$I210/(Ações!$P210-Table_1[[#This Row],[CAGR LUCRO 5A]]),0)</f>
        <v>0</v>
      </c>
      <c r="I210" s="48">
        <f>IF(Ações!$S210&lt;0,"",Ações!$O210*(1+Ações!$S210))</f>
        <v>0</v>
      </c>
      <c r="J210" s="49">
        <f>IFERROR(IF(Ações!$B210="","",(VLOOKUP(Table_1[[#This Row],[AÇÕES]],'Dados Status Invest STOCKS'!A196:AD811,4)/Table_1[[#This Row],[LPA]]))/100,0)</f>
        <v>2.374705882352941</v>
      </c>
      <c r="K210" s="50">
        <f>IFERROR(IF(Ações!$B210="","",VLOOKUP(Table_1[[#This Row],[AÇÕES]],'Dados Status Invest STOCKS'!A196:AD811,2)),0)</f>
        <v>27.41</v>
      </c>
      <c r="L210" s="51">
        <f>IFERROR(IF(Ações!$B210="","",VLOOKUP(Table_1[[#This Row],[AÇÕES]],'Dados Status Invest STOCKS'!A196:AD811,3)/100),0)</f>
        <v>0</v>
      </c>
      <c r="M210" s="52">
        <f>IFERROR(IF(Ações!$B210="","",VLOOKUP(Table_1[[#This Row],[AÇÕES]],'Dados Status Invest STOCKS'!A196:AD811,28)),0)</f>
        <v>0.34</v>
      </c>
      <c r="N210" s="52">
        <f>IFERROR(IF(Ações!$B210="","",VLOOKUP(Table_1[[#This Row],[AÇÕES]],'Dados Status Invest STOCKS'!A196:AD811,27)),0)</f>
        <v>3.46</v>
      </c>
      <c r="O210" s="52">
        <f>IFERROR(IF(Ações!$L210="","",Ações!$K210*Ações!$L210),0)</f>
        <v>0</v>
      </c>
      <c r="P210" s="53">
        <f t="shared" si="3"/>
        <v>0.06</v>
      </c>
      <c r="Q210" s="53">
        <f>IFERROR(Ações!$O210/Ações!$M210,0)</f>
        <v>0</v>
      </c>
      <c r="R210" s="53">
        <f>IFERROR(IF(Ações!$B210="","",VLOOKUP(Table_1[[#This Row],[AÇÕES]],'Dados Status Invest STOCKS'!A196:AD811,18)/100),0)</f>
        <v>9.8299999999999998E-2</v>
      </c>
      <c r="S210" s="51">
        <f>IFERROR(IF(Ações!$B210="","",VLOOKUP(Table_1[[#This Row],[AÇÕES]],'Dados Status Invest STOCKS'!A196:AD811,25)/100),0)</f>
        <v>0</v>
      </c>
      <c r="T210" s="51">
        <f>(1-Ações!$Q210)*Ações!$R210</f>
        <v>9.8299999999999998E-2</v>
      </c>
      <c r="U210" s="54">
        <f>IF(Ações!$S210=0,Ações!$T210,IF(Ações!$T210=0,Ações!$S210,AVERAGE(Ações!$S210,Ações!$T210)))</f>
        <v>9.8299999999999998E-2</v>
      </c>
    </row>
    <row r="211" spans="2:21" ht="15.75" customHeight="1" x14ac:dyDescent="0.2">
      <c r="B211" s="44" t="str">
        <f>IFERROR('Dados Status Invest STOCKS'!A198,"-")</f>
        <v>ALGN</v>
      </c>
      <c r="C211" s="45">
        <f>IFERROR((Ações!$D211-Ações!$K211)/Ações!$D211,0)</f>
        <v>0</v>
      </c>
      <c r="D211" s="46">
        <f>(Ações!$O211)/0.06</f>
        <v>0</v>
      </c>
      <c r="E211" s="47">
        <f>IFERROR((Ações!$F211-Ações!$K211)/Ações!$F211,0)</f>
        <v>-3.8874312207411665</v>
      </c>
      <c r="F211" s="46">
        <f>IF(OR(Ações!$N211&lt;0,Ações!$M211&lt;0),"",(22.5*Ações!$M211*Ações!$N211)^0.5)</f>
        <v>97.071442762534446</v>
      </c>
      <c r="G211" s="47">
        <f>IFERROR((Ações!$H211-Ações!$K211)/Ações!$H211,0)</f>
        <v>0</v>
      </c>
      <c r="H211" s="48">
        <f>IFERROR(Ações!$I211/(Ações!$P211-Table_1[[#This Row],[CAGR LUCRO 5A]]),0)</f>
        <v>0</v>
      </c>
      <c r="I211" s="48">
        <f>IF(Ações!$S211&lt;0,"",Ações!$O211*(1+Ações!$S211))</f>
        <v>0</v>
      </c>
      <c r="J211" s="49">
        <f>IFERROR(IF(Ações!$B211="","",(VLOOKUP(Table_1[[#This Row],[AÇÕES]],'Dados Status Invest STOCKS'!A197:AD812,4)/Table_1[[#This Row],[LPA]]))/100,0)</f>
        <v>5.3833865814696485E-2</v>
      </c>
      <c r="K211" s="50">
        <f>IFERROR(IF(Ações!$B211="","",VLOOKUP(Table_1[[#This Row],[AÇÕES]],'Dados Status Invest STOCKS'!A197:AD812,2)),0)</f>
        <v>474.43</v>
      </c>
      <c r="L211" s="51">
        <f>IFERROR(IF(Ações!$B211="","",VLOOKUP(Table_1[[#This Row],[AÇÕES]],'Dados Status Invest STOCKS'!A197:AD812,3)/100),0)</f>
        <v>0</v>
      </c>
      <c r="M211" s="52">
        <f>IFERROR(IF(Ações!$B211="","",VLOOKUP(Table_1[[#This Row],[AÇÕES]],'Dados Status Invest STOCKS'!A197:AD812,28)),0)</f>
        <v>9.39</v>
      </c>
      <c r="N211" s="52">
        <f>IFERROR(IF(Ações!$B211="","",VLOOKUP(Table_1[[#This Row],[AÇÕES]],'Dados Status Invest STOCKS'!A197:AD812,27)),0)</f>
        <v>44.6</v>
      </c>
      <c r="O211" s="52">
        <f>IFERROR(IF(Ações!$L211="","",Ações!$K211*Ações!$L211),0)</f>
        <v>0</v>
      </c>
      <c r="P211" s="53">
        <f t="shared" si="3"/>
        <v>0.06</v>
      </c>
      <c r="Q211" s="53">
        <f>IFERROR(Ações!$O211/Ações!$M211,0)</f>
        <v>0</v>
      </c>
      <c r="R211" s="53">
        <f>IFERROR(IF(Ações!$B211="","",VLOOKUP(Table_1[[#This Row],[AÇÕES]],'Dados Status Invest STOCKS'!A197:AD812,18)/100),0)</f>
        <v>0.2104</v>
      </c>
      <c r="S211" s="51">
        <f>IFERROR(IF(Ações!$B211="","",VLOOKUP(Table_1[[#This Row],[AÇÕES]],'Dados Status Invest STOCKS'!A197:AD812,25)/100),0)</f>
        <v>0.65269999999999995</v>
      </c>
      <c r="T211" s="51">
        <f>(1-Ações!$Q211)*Ações!$R211</f>
        <v>0.2104</v>
      </c>
      <c r="U211" s="54">
        <f>IF(Ações!$S211=0,Ações!$T211,IF(Ações!$T211=0,Ações!$S211,AVERAGE(Ações!$S211,Ações!$T211)))</f>
        <v>0.43154999999999999</v>
      </c>
    </row>
    <row r="212" spans="2:21" ht="15.75" customHeight="1" x14ac:dyDescent="0.2">
      <c r="B212" s="44" t="str">
        <f>IFERROR('Dados Status Invest STOCKS'!A199,"-")</f>
        <v>ALGS</v>
      </c>
      <c r="C212" s="45">
        <f>IFERROR((Ações!$D212-Ações!$K212)/Ações!$D212,0)</f>
        <v>0</v>
      </c>
      <c r="D212" s="46">
        <f>(Ações!$O212)/0.06</f>
        <v>0</v>
      </c>
      <c r="E212" s="47">
        <f>IFERROR((Ações!$F212-Ações!$K212)/Ações!$F212,0)</f>
        <v>0</v>
      </c>
      <c r="F212" s="46" t="str">
        <f>IF(OR(Ações!$N212&lt;0,Ações!$M212&lt;0),"",(22.5*Ações!$M212*Ações!$N212)^0.5)</f>
        <v/>
      </c>
      <c r="G212" s="47">
        <f>IFERROR((Ações!$H212-Ações!$K212)/Ações!$H212,0)</f>
        <v>0</v>
      </c>
      <c r="H212" s="48">
        <f>IFERROR(Ações!$I212/(Ações!$P212-Table_1[[#This Row],[CAGR LUCRO 5A]]),0)</f>
        <v>0</v>
      </c>
      <c r="I212" s="48">
        <f>IF(Ações!$S212&lt;0,"",Ações!$O212*(1+Ações!$S212))</f>
        <v>0</v>
      </c>
      <c r="J212" s="49">
        <f>IFERROR(IF(Ações!$B212="","",(VLOOKUP(Table_1[[#This Row],[AÇÕES]],'Dados Status Invest STOCKS'!A198:AD813,4)/Table_1[[#This Row],[LPA]]))/100,0)</f>
        <v>3.6177474402730374E-3</v>
      </c>
      <c r="K212" s="50">
        <f>IFERROR(IF(Ações!$B212="","",VLOOKUP(Table_1[[#This Row],[AÇÕES]],'Dados Status Invest STOCKS'!A198:AD813,2)),0)</f>
        <v>3.1</v>
      </c>
      <c r="L212" s="51">
        <f>IFERROR(IF(Ações!$B212="","",VLOOKUP(Table_1[[#This Row],[AÇÕES]],'Dados Status Invest STOCKS'!A198:AD813,3)/100),0)</f>
        <v>0</v>
      </c>
      <c r="M212" s="52">
        <f>IFERROR(IF(Ações!$B212="","",VLOOKUP(Table_1[[#This Row],[AÇÕES]],'Dados Status Invest STOCKS'!A198:AD813,28)),0)</f>
        <v>-2.93</v>
      </c>
      <c r="N212" s="52">
        <f>IFERROR(IF(Ações!$B212="","",VLOOKUP(Table_1[[#This Row],[AÇÕES]],'Dados Status Invest STOCKS'!A198:AD813,27)),0)</f>
        <v>5.09</v>
      </c>
      <c r="O212" s="52">
        <f>IFERROR(IF(Ações!$L212="","",Ações!$K212*Ações!$L212),0)</f>
        <v>0</v>
      </c>
      <c r="P212" s="53">
        <f t="shared" si="3"/>
        <v>0.06</v>
      </c>
      <c r="Q212" s="53">
        <f>IFERROR(Ações!$O212/Ações!$M212,0)</f>
        <v>0</v>
      </c>
      <c r="R212" s="53">
        <f>IFERROR(IF(Ações!$B212="","",VLOOKUP(Table_1[[#This Row],[AÇÕES]],'Dados Status Invest STOCKS'!A198:AD813,18)/100),0)</f>
        <v>-0.57619999999999993</v>
      </c>
      <c r="S212" s="51">
        <f>IFERROR(IF(Ações!$B212="","",VLOOKUP(Table_1[[#This Row],[AÇÕES]],'Dados Status Invest STOCKS'!A198:AD813,25)/100),0)</f>
        <v>0</v>
      </c>
      <c r="T212" s="51">
        <f>(1-Ações!$Q212)*Ações!$R212</f>
        <v>-0.57619999999999993</v>
      </c>
      <c r="U212" s="54">
        <f>IF(Ações!$S212=0,Ações!$T212,IF(Ações!$T212=0,Ações!$S212,AVERAGE(Ações!$S212,Ações!$T212)))</f>
        <v>-0.57619999999999993</v>
      </c>
    </row>
    <row r="213" spans="2:21" ht="15.75" customHeight="1" x14ac:dyDescent="0.2">
      <c r="B213" s="44" t="str">
        <f>IFERROR('Dados Status Invest STOCKS'!A200,"-")</f>
        <v>ALGT</v>
      </c>
      <c r="C213" s="45">
        <f>IFERROR((Ações!$D213-Ações!$K213)/Ações!$D213,0)</f>
        <v>0</v>
      </c>
      <c r="D213" s="46">
        <f>(Ações!$O213)/0.06</f>
        <v>0</v>
      </c>
      <c r="E213" s="47">
        <f>IFERROR((Ações!$F213-Ações!$K213)/Ações!$F213,0)</f>
        <v>-0.82034692100664286</v>
      </c>
      <c r="F213" s="46">
        <f>IF(OR(Ações!$N213&lt;0,Ações!$M213&lt;0),"",(22.5*Ações!$M213*Ações!$N213)^0.5)</f>
        <v>95.921276315528658</v>
      </c>
      <c r="G213" s="47">
        <f>IFERROR((Ações!$H213-Ações!$K213)/Ações!$H213,0)</f>
        <v>0</v>
      </c>
      <c r="H213" s="48">
        <f>IFERROR(Ações!$I213/(Ações!$P213-Table_1[[#This Row],[CAGR LUCRO 5A]]),0)</f>
        <v>0</v>
      </c>
      <c r="I213" s="48">
        <f>IF(Ações!$S213&lt;0,"",Ações!$O213*(1+Ações!$S213))</f>
        <v>0</v>
      </c>
      <c r="J213" s="49">
        <f>IFERROR(IF(Ações!$B213="","",(VLOOKUP(Table_1[[#This Row],[AÇÕES]],'Dados Status Invest STOCKS'!A199:AD814,4)/Table_1[[#This Row],[LPA]]))/100,0)</f>
        <v>4.528180354267311E-2</v>
      </c>
      <c r="K213" s="50">
        <f>IFERROR(IF(Ações!$B213="","",VLOOKUP(Table_1[[#This Row],[AÇÕES]],'Dados Status Invest STOCKS'!A199:AD814,2)),0)</f>
        <v>174.61</v>
      </c>
      <c r="L213" s="51">
        <f>IFERROR(IF(Ações!$B213="","",VLOOKUP(Table_1[[#This Row],[AÇÕES]],'Dados Status Invest STOCKS'!A199:AD814,3)/100),0)</f>
        <v>0</v>
      </c>
      <c r="M213" s="52">
        <f>IFERROR(IF(Ações!$B213="","",VLOOKUP(Table_1[[#This Row],[AÇÕES]],'Dados Status Invest STOCKS'!A199:AD814,28)),0)</f>
        <v>6.21</v>
      </c>
      <c r="N213" s="52">
        <f>IFERROR(IF(Ações!$B213="","",VLOOKUP(Table_1[[#This Row],[AÇÕES]],'Dados Status Invest STOCKS'!A199:AD814,27)),0)</f>
        <v>65.849999999999994</v>
      </c>
      <c r="O213" s="52">
        <f>IFERROR(IF(Ações!$L213="","",Ações!$K213*Ações!$L213),0)</f>
        <v>0</v>
      </c>
      <c r="P213" s="53">
        <f t="shared" si="3"/>
        <v>0.06</v>
      </c>
      <c r="Q213" s="53">
        <f>IFERROR(Ações!$O213/Ações!$M213,0)</f>
        <v>0</v>
      </c>
      <c r="R213" s="53">
        <f>IFERROR(IF(Ações!$B213="","",VLOOKUP(Table_1[[#This Row],[AÇÕES]],'Dados Status Invest STOCKS'!A199:AD814,18)/100),0)</f>
        <v>9.4299999999999995E-2</v>
      </c>
      <c r="S213" s="51">
        <f>IFERROR(IF(Ações!$B213="","",VLOOKUP(Table_1[[#This Row],[AÇÕES]],'Dados Status Invest STOCKS'!A199:AD814,25)/100),0)</f>
        <v>0</v>
      </c>
      <c r="T213" s="51">
        <f>(1-Ações!$Q213)*Ações!$R213</f>
        <v>9.4299999999999995E-2</v>
      </c>
      <c r="U213" s="54">
        <f>IF(Ações!$S213=0,Ações!$T213,IF(Ações!$T213=0,Ações!$S213,AVERAGE(Ações!$S213,Ações!$T213)))</f>
        <v>9.4299999999999995E-2</v>
      </c>
    </row>
    <row r="214" spans="2:21" ht="15.75" customHeight="1" x14ac:dyDescent="0.2">
      <c r="B214" s="44" t="str">
        <f>IFERROR('Dados Status Invest STOCKS'!A201,"-")</f>
        <v>ALIM</v>
      </c>
      <c r="C214" s="45">
        <f>IFERROR((Ações!$D214-Ações!$K214)/Ações!$D214,0)</f>
        <v>0</v>
      </c>
      <c r="D214" s="46">
        <f>(Ações!$O214)/0.06</f>
        <v>0</v>
      </c>
      <c r="E214" s="47">
        <f>IFERROR((Ações!$F214-Ações!$K214)/Ações!$F214,0)</f>
        <v>0</v>
      </c>
      <c r="F214" s="46" t="str">
        <f>IF(OR(Ações!$N214&lt;0,Ações!$M214&lt;0),"",(22.5*Ações!$M214*Ações!$N214)^0.5)</f>
        <v/>
      </c>
      <c r="G214" s="47">
        <f>IFERROR((Ações!$H214-Ações!$K214)/Ações!$H214,0)</f>
        <v>0</v>
      </c>
      <c r="H214" s="48">
        <f>IFERROR(Ações!$I214/(Ações!$P214-Table_1[[#This Row],[CAGR LUCRO 5A]]),0)</f>
        <v>0</v>
      </c>
      <c r="I214" s="48">
        <f>IF(Ações!$S214&lt;0,"",Ações!$O214*(1+Ações!$S214))</f>
        <v>0</v>
      </c>
      <c r="J214" s="49">
        <f>IFERROR(IF(Ações!$B214="","",(VLOOKUP(Table_1[[#This Row],[AÇÕES]],'Dados Status Invest STOCKS'!A200:AD815,4)/Table_1[[#This Row],[LPA]]))/100,0)</f>
        <v>1.3055555555555558</v>
      </c>
      <c r="K214" s="50">
        <f>IFERROR(IF(Ações!$B214="","",VLOOKUP(Table_1[[#This Row],[AÇÕES]],'Dados Status Invest STOCKS'!A200:AD815,2)),0)</f>
        <v>4.21</v>
      </c>
      <c r="L214" s="51">
        <f>IFERROR(IF(Ações!$B214="","",VLOOKUP(Table_1[[#This Row],[AÇÕES]],'Dados Status Invest STOCKS'!A200:AD815,3)/100),0)</f>
        <v>0</v>
      </c>
      <c r="M214" s="52">
        <f>IFERROR(IF(Ações!$B214="","",VLOOKUP(Table_1[[#This Row],[AÇÕES]],'Dados Status Invest STOCKS'!A200:AD815,28)),0)</f>
        <v>-0.18</v>
      </c>
      <c r="N214" s="52">
        <f>IFERROR(IF(Ações!$B214="","",VLOOKUP(Table_1[[#This Row],[AÇÕES]],'Dados Status Invest STOCKS'!A200:AD815,27)),0)</f>
        <v>0.22</v>
      </c>
      <c r="O214" s="52">
        <f>IFERROR(IF(Ações!$L214="","",Ações!$K214*Ações!$L214),0)</f>
        <v>0</v>
      </c>
      <c r="P214" s="53">
        <f t="shared" si="3"/>
        <v>0.06</v>
      </c>
      <c r="Q214" s="53">
        <f>IFERROR(Ações!$O214/Ações!$M214,0)</f>
        <v>0</v>
      </c>
      <c r="R214" s="53">
        <f>IFERROR(IF(Ações!$B214="","",VLOOKUP(Table_1[[#This Row],[AÇÕES]],'Dados Status Invest STOCKS'!A200:AD815,18)/100),0)</f>
        <v>-0.8276</v>
      </c>
      <c r="S214" s="51">
        <f>IFERROR(IF(Ações!$B214="","",VLOOKUP(Table_1[[#This Row],[AÇÕES]],'Dados Status Invest STOCKS'!A200:AD815,25)/100),0)</f>
        <v>0</v>
      </c>
      <c r="T214" s="51">
        <f>(1-Ações!$Q214)*Ações!$R214</f>
        <v>-0.8276</v>
      </c>
      <c r="U214" s="54">
        <f>IF(Ações!$S214=0,Ações!$T214,IF(Ações!$T214=0,Ações!$S214,AVERAGE(Ações!$S214,Ações!$T214)))</f>
        <v>-0.8276</v>
      </c>
    </row>
    <row r="215" spans="2:21" ht="15.75" customHeight="1" x14ac:dyDescent="0.2">
      <c r="B215" s="44" t="str">
        <f>IFERROR('Dados Status Invest STOCKS'!A202,"-")</f>
        <v>ALJJ</v>
      </c>
      <c r="C215" s="45">
        <f>IFERROR((Ações!$D215-Ações!$K215)/Ações!$D215,0)</f>
        <v>0</v>
      </c>
      <c r="D215" s="46">
        <f>(Ações!$O215)/0.06</f>
        <v>0</v>
      </c>
      <c r="E215" s="47">
        <f>IFERROR((Ações!$F215-Ações!$K215)/Ações!$F215,0)</f>
        <v>0</v>
      </c>
      <c r="F215" s="46" t="str">
        <f>IF(OR(Ações!$N215&lt;0,Ações!$M215&lt;0),"",(22.5*Ações!$M215*Ações!$N215)^0.5)</f>
        <v/>
      </c>
      <c r="G215" s="47">
        <f>IFERROR((Ações!$H215-Ações!$K215)/Ações!$H215,0)</f>
        <v>0</v>
      </c>
      <c r="H215" s="48">
        <f>IFERROR(Ações!$I215/(Ações!$P215-Table_1[[#This Row],[CAGR LUCRO 5A]]),0)</f>
        <v>0</v>
      </c>
      <c r="I215" s="48">
        <f>IF(Ações!$S215&lt;0,"",Ações!$O215*(1+Ações!$S215))</f>
        <v>0</v>
      </c>
      <c r="J215" s="49">
        <f>IFERROR(IF(Ações!$B215="","",(VLOOKUP(Table_1[[#This Row],[AÇÕES]],'Dados Status Invest STOCKS'!A201:AD816,4)/Table_1[[#This Row],[LPA]]))/100,0)</f>
        <v>1.5363636363636362</v>
      </c>
      <c r="K215" s="50">
        <f>IFERROR(IF(Ações!$B215="","",VLOOKUP(Table_1[[#This Row],[AÇÕES]],'Dados Status Invest STOCKS'!A201:AD816,2)),0)</f>
        <v>1.85</v>
      </c>
      <c r="L215" s="51">
        <f>IFERROR(IF(Ações!$B215="","",VLOOKUP(Table_1[[#This Row],[AÇÕES]],'Dados Status Invest STOCKS'!A201:AD816,3)/100),0)</f>
        <v>0</v>
      </c>
      <c r="M215" s="52">
        <f>IFERROR(IF(Ações!$B215="","",VLOOKUP(Table_1[[#This Row],[AÇÕES]],'Dados Status Invest STOCKS'!A201:AD816,28)),0)</f>
        <v>-0.11</v>
      </c>
      <c r="N215" s="52">
        <f>IFERROR(IF(Ações!$B215="","",VLOOKUP(Table_1[[#This Row],[AÇÕES]],'Dados Status Invest STOCKS'!A201:AD816,27)),0)</f>
        <v>0.3</v>
      </c>
      <c r="O215" s="52">
        <f>IFERROR(IF(Ações!$L215="","",Ações!$K215*Ações!$L215),0)</f>
        <v>0</v>
      </c>
      <c r="P215" s="53">
        <f t="shared" si="3"/>
        <v>0.06</v>
      </c>
      <c r="Q215" s="53">
        <f>IFERROR(Ações!$O215/Ações!$M215,0)</f>
        <v>0</v>
      </c>
      <c r="R215" s="53">
        <f>IFERROR(IF(Ações!$B215="","",VLOOKUP(Table_1[[#This Row],[AÇÕES]],'Dados Status Invest STOCKS'!A201:AD816,18)/100),0)</f>
        <v>-0.36920000000000003</v>
      </c>
      <c r="S215" s="51">
        <f>IFERROR(IF(Ações!$B215="","",VLOOKUP(Table_1[[#This Row],[AÇÕES]],'Dados Status Invest STOCKS'!A201:AD816,25)/100),0)</f>
        <v>0</v>
      </c>
      <c r="T215" s="51">
        <f>(1-Ações!$Q215)*Ações!$R215</f>
        <v>-0.36920000000000003</v>
      </c>
      <c r="U215" s="54">
        <f>IF(Ações!$S215=0,Ações!$T215,IF(Ações!$T215=0,Ações!$S215,AVERAGE(Ações!$S215,Ações!$T215)))</f>
        <v>-0.36920000000000003</v>
      </c>
    </row>
    <row r="216" spans="2:21" ht="15.75" customHeight="1" x14ac:dyDescent="0.2">
      <c r="B216" s="44" t="str">
        <f>IFERROR('Dados Status Invest STOCKS'!A203,"-")</f>
        <v>ALK</v>
      </c>
      <c r="C216" s="45">
        <f>IFERROR((Ações!$D216-Ações!$K216)/Ações!$D216,0)</f>
        <v>0</v>
      </c>
      <c r="D216" s="46">
        <f>(Ações!$O216)/0.06</f>
        <v>0</v>
      </c>
      <c r="E216" s="47">
        <f>IFERROR((Ações!$F216-Ações!$K216)/Ações!$F216,0)</f>
        <v>-5.4550760843655706</v>
      </c>
      <c r="F216" s="46">
        <f>IF(OR(Ações!$N216&lt;0,Ações!$M216&lt;0),"",(22.5*Ações!$M216*Ações!$N216)^0.5)</f>
        <v>7.9627256639921988</v>
      </c>
      <c r="G216" s="47">
        <f>IFERROR((Ações!$H216-Ações!$K216)/Ações!$H216,0)</f>
        <v>0</v>
      </c>
      <c r="H216" s="48">
        <f>IFERROR(Ações!$I216/(Ações!$P216-Table_1[[#This Row],[CAGR LUCRO 5A]]),0)</f>
        <v>0</v>
      </c>
      <c r="I216" s="48">
        <f>IF(Ações!$S216&lt;0,"",Ações!$O216*(1+Ações!$S216))</f>
        <v>0</v>
      </c>
      <c r="J216" s="49">
        <f>IFERROR(IF(Ações!$B216="","",(VLOOKUP(Table_1[[#This Row],[AÇÕES]],'Dados Status Invest STOCKS'!A202:AD817,4)/Table_1[[#This Row],[LPA]]))/100,0)</f>
        <v>49.545999999999992</v>
      </c>
      <c r="K216" s="50">
        <f>IFERROR(IF(Ações!$B216="","",VLOOKUP(Table_1[[#This Row],[AÇÕES]],'Dados Status Invest STOCKS'!A202:AD817,2)),0)</f>
        <v>51.4</v>
      </c>
      <c r="L216" s="51">
        <f>IFERROR(IF(Ações!$B216="","",VLOOKUP(Table_1[[#This Row],[AÇÕES]],'Dados Status Invest STOCKS'!A202:AD817,3)/100),0)</f>
        <v>0</v>
      </c>
      <c r="M216" s="52">
        <f>IFERROR(IF(Ações!$B216="","",VLOOKUP(Table_1[[#This Row],[AÇÕES]],'Dados Status Invest STOCKS'!A202:AD817,28)),0)</f>
        <v>0.1</v>
      </c>
      <c r="N216" s="52">
        <f>IFERROR(IF(Ações!$B216="","",VLOOKUP(Table_1[[#This Row],[AÇÕES]],'Dados Status Invest STOCKS'!A202:AD817,27)),0)</f>
        <v>28.18</v>
      </c>
      <c r="O216" s="52">
        <f>IFERROR(IF(Ações!$L216="","",Ações!$K216*Ações!$L216),0)</f>
        <v>0</v>
      </c>
      <c r="P216" s="53">
        <f t="shared" si="3"/>
        <v>0.06</v>
      </c>
      <c r="Q216" s="53">
        <f>IFERROR(Ações!$O216/Ações!$M216,0)</f>
        <v>0</v>
      </c>
      <c r="R216" s="53">
        <f>IFERROR(IF(Ações!$B216="","",VLOOKUP(Table_1[[#This Row],[AÇÕES]],'Dados Status Invest STOCKS'!A202:AD817,18)/100),0)</f>
        <v>3.7000000000000002E-3</v>
      </c>
      <c r="S216" s="51">
        <f>IFERROR(IF(Ações!$B216="","",VLOOKUP(Table_1[[#This Row],[AÇÕES]],'Dados Status Invest STOCKS'!A202:AD817,25)/100),0)</f>
        <v>0</v>
      </c>
      <c r="T216" s="51">
        <f>(1-Ações!$Q216)*Ações!$R216</f>
        <v>3.7000000000000002E-3</v>
      </c>
      <c r="U216" s="54">
        <f>IF(Ações!$S216=0,Ações!$T216,IF(Ações!$T216=0,Ações!$S216,AVERAGE(Ações!$S216,Ações!$T216)))</f>
        <v>3.7000000000000002E-3</v>
      </c>
    </row>
    <row r="217" spans="2:21" ht="15.75" customHeight="1" x14ac:dyDescent="0.2">
      <c r="B217" s="44" t="str">
        <f>IFERROR('Dados Status Invest STOCKS'!A204,"-")</f>
        <v>ALKS</v>
      </c>
      <c r="C217" s="45">
        <f>IFERROR((Ações!$D217-Ações!$K217)/Ações!$D217,0)</f>
        <v>0</v>
      </c>
      <c r="D217" s="46">
        <f>(Ações!$O217)/0.06</f>
        <v>0</v>
      </c>
      <c r="E217" s="47">
        <f>IFERROR((Ações!$F217-Ações!$K217)/Ações!$F217,0)</f>
        <v>0</v>
      </c>
      <c r="F217" s="46" t="str">
        <f>IF(OR(Ações!$N217&lt;0,Ações!$M217&lt;0),"",(22.5*Ações!$M217*Ações!$N217)^0.5)</f>
        <v/>
      </c>
      <c r="G217" s="47">
        <f>IFERROR((Ações!$H217-Ações!$K217)/Ações!$H217,0)</f>
        <v>0</v>
      </c>
      <c r="H217" s="48">
        <f>IFERROR(Ações!$I217/(Ações!$P217-Table_1[[#This Row],[CAGR LUCRO 5A]]),0)</f>
        <v>0</v>
      </c>
      <c r="I217" s="48">
        <f>IF(Ações!$S217&lt;0,"",Ações!$O217*(1+Ações!$S217))</f>
        <v>0</v>
      </c>
      <c r="J217" s="49">
        <f>IFERROR(IF(Ações!$B217="","",(VLOOKUP(Table_1[[#This Row],[AÇÕES]],'Dados Status Invest STOCKS'!A203:AD818,4)/Table_1[[#This Row],[LPA]]))/100,0)</f>
        <v>0.79087719298245618</v>
      </c>
      <c r="K217" s="50">
        <f>IFERROR(IF(Ações!$B217="","",VLOOKUP(Table_1[[#This Row],[AÇÕES]],'Dados Status Invest STOCKS'!A203:AD818,2)),0)</f>
        <v>25.56</v>
      </c>
      <c r="L217" s="51">
        <f>IFERROR(IF(Ações!$B217="","",VLOOKUP(Table_1[[#This Row],[AÇÕES]],'Dados Status Invest STOCKS'!A203:AD818,3)/100),0)</f>
        <v>0</v>
      </c>
      <c r="M217" s="52">
        <f>IFERROR(IF(Ações!$B217="","",VLOOKUP(Table_1[[#This Row],[AÇÕES]],'Dados Status Invest STOCKS'!A203:AD818,28)),0)</f>
        <v>-0.56999999999999995</v>
      </c>
      <c r="N217" s="52">
        <f>IFERROR(IF(Ações!$B217="","",VLOOKUP(Table_1[[#This Row],[AÇÕES]],'Dados Status Invest STOCKS'!A203:AD818,27)),0)</f>
        <v>6.78</v>
      </c>
      <c r="O217" s="52">
        <f>IFERROR(IF(Ações!$L217="","",Ações!$K217*Ações!$L217),0)</f>
        <v>0</v>
      </c>
      <c r="P217" s="53">
        <f t="shared" si="3"/>
        <v>0.06</v>
      </c>
      <c r="Q217" s="53">
        <f>IFERROR(Ações!$O217/Ações!$M217,0)</f>
        <v>0</v>
      </c>
      <c r="R217" s="53">
        <f>IFERROR(IF(Ações!$B217="","",VLOOKUP(Table_1[[#This Row],[AÇÕES]],'Dados Status Invest STOCKS'!A203:AD818,18)/100),0)</f>
        <v>-8.3599999999999994E-2</v>
      </c>
      <c r="S217" s="51">
        <f>IFERROR(IF(Ações!$B217="","",VLOOKUP(Table_1[[#This Row],[AÇÕES]],'Dados Status Invest STOCKS'!A203:AD818,25)/100),0)</f>
        <v>0</v>
      </c>
      <c r="T217" s="51">
        <f>(1-Ações!$Q217)*Ações!$R217</f>
        <v>-8.3599999999999994E-2</v>
      </c>
      <c r="U217" s="54">
        <f>IF(Ações!$S217=0,Ações!$T217,IF(Ações!$T217=0,Ações!$S217,AVERAGE(Ações!$S217,Ações!$T217)))</f>
        <v>-8.3599999999999994E-2</v>
      </c>
    </row>
    <row r="218" spans="2:21" ht="15.75" customHeight="1" x14ac:dyDescent="0.2">
      <c r="B218" s="44" t="str">
        <f>IFERROR('Dados Status Invest STOCKS'!A205,"-")</f>
        <v>ALL</v>
      </c>
      <c r="C218" s="45">
        <f>IFERROR((Ações!$D218-Ações!$K218)/Ações!$D218,0)</f>
        <v>-1.2556390977443608</v>
      </c>
      <c r="D218" s="46">
        <f>(Ações!$O218)/0.06</f>
        <v>54.051200000000001</v>
      </c>
      <c r="E218" s="47">
        <f>IFERROR((Ações!$F218-Ações!$K218)/Ações!$F218,0)</f>
        <v>0.21778114027541398</v>
      </c>
      <c r="F218" s="46">
        <f>IF(OR(Ações!$N218&lt;0,Ações!$M218&lt;0),"",(22.5*Ações!$M218*Ações!$N218)^0.5)</f>
        <v>155.86430636935449</v>
      </c>
      <c r="G218" s="47">
        <f>IFERROR((Ações!$H218-Ações!$K218)/Ações!$H218,0)</f>
        <v>5.957110220268115</v>
      </c>
      <c r="H218" s="48">
        <f>IFERROR(Ações!$I218/(Ações!$P218-Table_1[[#This Row],[CAGR LUCRO 5A]]),0)</f>
        <v>-24.594974608695654</v>
      </c>
      <c r="I218" s="48">
        <f>IF(Ações!$S218&lt;0,"",Ações!$O218*(1+Ações!$S218))</f>
        <v>3.9597909120000003</v>
      </c>
      <c r="J218" s="49">
        <f>IFERROR(IF(Ações!$B218="","",(VLOOKUP(Table_1[[#This Row],[AÇÕES]],'Dados Status Invest STOCKS'!A204:AD819,4)/Table_1[[#This Row],[LPA]]))/100,0)</f>
        <v>9.093264248704663E-3</v>
      </c>
      <c r="K218" s="50">
        <f>IFERROR(IF(Ações!$B218="","",VLOOKUP(Table_1[[#This Row],[AÇÕES]],'Dados Status Invest STOCKS'!A204:AD819,2)),0)</f>
        <v>121.92</v>
      </c>
      <c r="L218" s="51">
        <f>IFERROR(IF(Ações!$B218="","",VLOOKUP(Table_1[[#This Row],[AÇÕES]],'Dados Status Invest STOCKS'!A204:AD819,3)/100),0)</f>
        <v>2.6600000000000002E-2</v>
      </c>
      <c r="M218" s="52">
        <f>IFERROR(IF(Ações!$B218="","",VLOOKUP(Table_1[[#This Row],[AÇÕES]],'Dados Status Invest STOCKS'!A204:AD819,28)),0)</f>
        <v>11.58</v>
      </c>
      <c r="N218" s="52">
        <f>IFERROR(IF(Ações!$B218="","",VLOOKUP(Table_1[[#This Row],[AÇÕES]],'Dados Status Invest STOCKS'!A204:AD819,27)),0)</f>
        <v>93.24</v>
      </c>
      <c r="O218" s="52">
        <f>IFERROR(IF(Ações!$L218="","",Ações!$K218*Ações!$L218),0)</f>
        <v>3.2430720000000002</v>
      </c>
      <c r="P218" s="53">
        <f t="shared" si="3"/>
        <v>0.06</v>
      </c>
      <c r="Q218" s="53">
        <f>IFERROR(Ações!$O218/Ações!$M218,0)</f>
        <v>0.28005803108808291</v>
      </c>
      <c r="R218" s="53">
        <f>IFERROR(IF(Ações!$B218="","",VLOOKUP(Table_1[[#This Row],[AÇÕES]],'Dados Status Invest STOCKS'!A204:AD819,18)/100),0)</f>
        <v>0.1242</v>
      </c>
      <c r="S218" s="51">
        <f>IFERROR(IF(Ações!$B218="","",VLOOKUP(Table_1[[#This Row],[AÇÕES]],'Dados Status Invest STOCKS'!A204:AD819,25)/100),0)</f>
        <v>0.221</v>
      </c>
      <c r="T218" s="51">
        <f>(1-Ações!$Q218)*Ações!$R218</f>
        <v>8.9416792538860104E-2</v>
      </c>
      <c r="U218" s="54">
        <f>IF(Ações!$S218=0,Ações!$T218,IF(Ações!$T218=0,Ações!$S218,AVERAGE(Ações!$S218,Ações!$T218)))</f>
        <v>0.15520839626943006</v>
      </c>
    </row>
    <row r="219" spans="2:21" ht="15.75" customHeight="1" x14ac:dyDescent="0.2">
      <c r="B219" s="44" t="str">
        <f>IFERROR('Dados Status Invest STOCKS'!A206,"-")</f>
        <v>ALLE</v>
      </c>
      <c r="C219" s="45">
        <f>IFERROR((Ações!$D219-Ações!$K219)/Ações!$D219,0)</f>
        <v>-4.1282051282051286</v>
      </c>
      <c r="D219" s="46">
        <f>(Ações!$O219)/0.06</f>
        <v>24.092249999999996</v>
      </c>
      <c r="E219" s="47">
        <f>IFERROR((Ações!$F219-Ações!$K219)/Ações!$F219,0)</f>
        <v>-2.6914167249340495</v>
      </c>
      <c r="F219" s="46">
        <f>IF(OR(Ações!$N219&lt;0,Ações!$M219&lt;0),"",(22.5*Ações!$M219*Ações!$N219)^0.5)</f>
        <v>33.469534654667669</v>
      </c>
      <c r="G219" s="47">
        <f>IFERROR((Ações!$H219-Ações!$K219)/Ações!$H219,0)</f>
        <v>7.9280043272240954</v>
      </c>
      <c r="H219" s="48">
        <f>IFERROR(Ações!$I219/(Ações!$P219-Table_1[[#This Row],[CAGR LUCRO 5A]]),0)</f>
        <v>-17.833418422459889</v>
      </c>
      <c r="I219" s="48">
        <f>IF(Ações!$S219&lt;0,"",Ações!$O219*(1+Ações!$S219))</f>
        <v>1.6674246224999998</v>
      </c>
      <c r="J219" s="49">
        <f>IFERROR(IF(Ações!$B219="","",(VLOOKUP(Table_1[[#This Row],[AÇÕES]],'Dados Status Invest STOCKS'!A205:AD820,4)/Table_1[[#This Row],[LPA]]))/100,0)</f>
        <v>4.624758220502901E-2</v>
      </c>
      <c r="K219" s="50">
        <f>IFERROR(IF(Ações!$B219="","",VLOOKUP(Table_1[[#This Row],[AÇÕES]],'Dados Status Invest STOCKS'!A205:AD820,2)),0)</f>
        <v>123.55</v>
      </c>
      <c r="L219" s="51">
        <f>IFERROR(IF(Ações!$B219="","",VLOOKUP(Table_1[[#This Row],[AÇÕES]],'Dados Status Invest STOCKS'!A205:AD820,3)/100),0)</f>
        <v>1.1699999999999999E-2</v>
      </c>
      <c r="M219" s="52">
        <f>IFERROR(IF(Ações!$B219="","",VLOOKUP(Table_1[[#This Row],[AÇÕES]],'Dados Status Invest STOCKS'!A205:AD820,28)),0)</f>
        <v>5.17</v>
      </c>
      <c r="N219" s="52">
        <f>IFERROR(IF(Ações!$B219="","",VLOOKUP(Table_1[[#This Row],[AÇÕES]],'Dados Status Invest STOCKS'!A205:AD820,27)),0)</f>
        <v>9.6300000000000008</v>
      </c>
      <c r="O219" s="52">
        <f>IFERROR(IF(Ações!$L219="","",Ações!$K219*Ações!$L219),0)</f>
        <v>1.4455349999999998</v>
      </c>
      <c r="P219" s="53">
        <f t="shared" si="3"/>
        <v>0.06</v>
      </c>
      <c r="Q219" s="53">
        <f>IFERROR(Ações!$O219/Ações!$M219,0)</f>
        <v>0.27960058027079299</v>
      </c>
      <c r="R219" s="53">
        <f>IFERROR(IF(Ações!$B219="","",VLOOKUP(Table_1[[#This Row],[AÇÕES]],'Dados Status Invest STOCKS'!A205:AD820,18)/100),0)</f>
        <v>0.5363</v>
      </c>
      <c r="S219" s="51">
        <f>IFERROR(IF(Ações!$B219="","",VLOOKUP(Table_1[[#This Row],[AÇÕES]],'Dados Status Invest STOCKS'!A205:AD820,25)/100),0)</f>
        <v>0.1535</v>
      </c>
      <c r="T219" s="51">
        <f>(1-Ações!$Q219)*Ações!$R219</f>
        <v>0.3863502088007737</v>
      </c>
      <c r="U219" s="54">
        <f>IF(Ações!$S219=0,Ações!$T219,IF(Ações!$T219=0,Ações!$S219,AVERAGE(Ações!$S219,Ações!$T219)))</f>
        <v>0.26992510440038686</v>
      </c>
    </row>
    <row r="220" spans="2:21" ht="15.75" customHeight="1" x14ac:dyDescent="0.2">
      <c r="B220" s="44" t="str">
        <f>IFERROR('Dados Status Invest STOCKS'!A207,"-")</f>
        <v>ALLK</v>
      </c>
      <c r="C220" s="45">
        <f>IFERROR((Ações!$D220-Ações!$K220)/Ações!$D220,0)</f>
        <v>0</v>
      </c>
      <c r="D220" s="46">
        <f>(Ações!$O220)/0.06</f>
        <v>0</v>
      </c>
      <c r="E220" s="47">
        <f>IFERROR((Ações!$F220-Ações!$K220)/Ações!$F220,0)</f>
        <v>0</v>
      </c>
      <c r="F220" s="46" t="str">
        <f>IF(OR(Ações!$N220&lt;0,Ações!$M220&lt;0),"",(22.5*Ações!$M220*Ações!$N220)^0.5)</f>
        <v/>
      </c>
      <c r="G220" s="47">
        <f>IFERROR((Ações!$H220-Ações!$K220)/Ações!$H220,0)</f>
        <v>0</v>
      </c>
      <c r="H220" s="48">
        <f>IFERROR(Ações!$I220/(Ações!$P220-Table_1[[#This Row],[CAGR LUCRO 5A]]),0)</f>
        <v>0</v>
      </c>
      <c r="I220" s="48">
        <f>IF(Ações!$S220&lt;0,"",Ações!$O220*(1+Ações!$S220))</f>
        <v>0</v>
      </c>
      <c r="J220" s="49">
        <f>IFERROR(IF(Ações!$B220="","",(VLOOKUP(Table_1[[#This Row],[AÇÕES]],'Dados Status Invest STOCKS'!A206:AD821,4)/Table_1[[#This Row],[LPA]]))/100,0)</f>
        <v>4.1481481481481482E-3</v>
      </c>
      <c r="K220" s="50">
        <f>IFERROR(IF(Ações!$B220="","",VLOOKUP(Table_1[[#This Row],[AÇÕES]],'Dados Status Invest STOCKS'!A206:AD821,2)),0)</f>
        <v>6.81</v>
      </c>
      <c r="L220" s="51">
        <f>IFERROR(IF(Ações!$B220="","",VLOOKUP(Table_1[[#This Row],[AÇÕES]],'Dados Status Invest STOCKS'!A206:AD821,3)/100),0)</f>
        <v>0</v>
      </c>
      <c r="M220" s="52">
        <f>IFERROR(IF(Ações!$B220="","",VLOOKUP(Table_1[[#This Row],[AÇÕES]],'Dados Status Invest STOCKS'!A206:AD821,28)),0)</f>
        <v>-4.05</v>
      </c>
      <c r="N220" s="52">
        <f>IFERROR(IF(Ações!$B220="","",VLOOKUP(Table_1[[#This Row],[AÇÕES]],'Dados Status Invest STOCKS'!A206:AD821,27)),0)</f>
        <v>9.66</v>
      </c>
      <c r="O220" s="52">
        <f>IFERROR(IF(Ações!$L220="","",Ações!$K220*Ações!$L220),0)</f>
        <v>0</v>
      </c>
      <c r="P220" s="53">
        <f t="shared" si="3"/>
        <v>0.06</v>
      </c>
      <c r="Q220" s="53">
        <f>IFERROR(Ações!$O220/Ações!$M220,0)</f>
        <v>0</v>
      </c>
      <c r="R220" s="53">
        <f>IFERROR(IF(Ações!$B220="","",VLOOKUP(Table_1[[#This Row],[AÇÕES]],'Dados Status Invest STOCKS'!A206:AD821,18)/100),0)</f>
        <v>-0.41899999999999998</v>
      </c>
      <c r="S220" s="51">
        <f>IFERROR(IF(Ações!$B220="","",VLOOKUP(Table_1[[#This Row],[AÇÕES]],'Dados Status Invest STOCKS'!A206:AD821,25)/100),0)</f>
        <v>0</v>
      </c>
      <c r="T220" s="51">
        <f>(1-Ações!$Q220)*Ações!$R220</f>
        <v>-0.41899999999999998</v>
      </c>
      <c r="U220" s="54">
        <f>IF(Ações!$S220=0,Ações!$T220,IF(Ações!$T220=0,Ações!$S220,AVERAGE(Ações!$S220,Ações!$T220)))</f>
        <v>-0.41899999999999998</v>
      </c>
    </row>
    <row r="221" spans="2:21" ht="15.75" customHeight="1" x14ac:dyDescent="0.2">
      <c r="B221" s="44" t="str">
        <f>IFERROR('Dados Status Invest STOCKS'!A208,"-")</f>
        <v>ALLO</v>
      </c>
      <c r="C221" s="45">
        <f>IFERROR((Ações!$D221-Ações!$K221)/Ações!$D221,0)</f>
        <v>0</v>
      </c>
      <c r="D221" s="46">
        <f>(Ações!$O221)/0.06</f>
        <v>0</v>
      </c>
      <c r="E221" s="47">
        <f>IFERROR((Ações!$F221-Ações!$K221)/Ações!$F221,0)</f>
        <v>0</v>
      </c>
      <c r="F221" s="46" t="str">
        <f>IF(OR(Ações!$N221&lt;0,Ações!$M221&lt;0),"",(22.5*Ações!$M221*Ações!$N221)^0.5)</f>
        <v/>
      </c>
      <c r="G221" s="47">
        <f>IFERROR((Ações!$H221-Ações!$K221)/Ações!$H221,0)</f>
        <v>0</v>
      </c>
      <c r="H221" s="48">
        <f>IFERROR(Ações!$I221/(Ações!$P221-Table_1[[#This Row],[CAGR LUCRO 5A]]),0)</f>
        <v>0</v>
      </c>
      <c r="I221" s="48">
        <f>IF(Ações!$S221&lt;0,"",Ações!$O221*(1+Ações!$S221))</f>
        <v>0</v>
      </c>
      <c r="J221" s="49">
        <f>IFERROR(IF(Ações!$B221="","",(VLOOKUP(Table_1[[#This Row],[AÇÕES]],'Dados Status Invest STOCKS'!A207:AD822,4)/Table_1[[#This Row],[LPA]]))/100,0)</f>
        <v>3.6647727272727276E-2</v>
      </c>
      <c r="K221" s="50">
        <f>IFERROR(IF(Ações!$B221="","",VLOOKUP(Table_1[[#This Row],[AÇÕES]],'Dados Status Invest STOCKS'!A207:AD822,2)),0)</f>
        <v>11.34</v>
      </c>
      <c r="L221" s="51">
        <f>IFERROR(IF(Ações!$B221="","",VLOOKUP(Table_1[[#This Row],[AÇÕES]],'Dados Status Invest STOCKS'!A207:AD822,3)/100),0)</f>
        <v>0</v>
      </c>
      <c r="M221" s="52">
        <f>IFERROR(IF(Ações!$B221="","",VLOOKUP(Table_1[[#This Row],[AÇÕES]],'Dados Status Invest STOCKS'!A207:AD822,28)),0)</f>
        <v>-1.76</v>
      </c>
      <c r="N221" s="52">
        <f>IFERROR(IF(Ações!$B221="","",VLOOKUP(Table_1[[#This Row],[AÇÕES]],'Dados Status Invest STOCKS'!A207:AD822,27)),0)</f>
        <v>6.81</v>
      </c>
      <c r="O221" s="52">
        <f>IFERROR(IF(Ações!$L221="","",Ações!$K221*Ações!$L221),0)</f>
        <v>0</v>
      </c>
      <c r="P221" s="53">
        <f t="shared" si="3"/>
        <v>0.06</v>
      </c>
      <c r="Q221" s="53">
        <f>IFERROR(Ações!$O221/Ações!$M221,0)</f>
        <v>0</v>
      </c>
      <c r="R221" s="53">
        <f>IFERROR(IF(Ações!$B221="","",VLOOKUP(Table_1[[#This Row],[AÇÕES]],'Dados Status Invest STOCKS'!A207:AD822,18)/100),0)</f>
        <v>-0.25850000000000001</v>
      </c>
      <c r="S221" s="51">
        <f>IFERROR(IF(Ações!$B221="","",VLOOKUP(Table_1[[#This Row],[AÇÕES]],'Dados Status Invest STOCKS'!A207:AD822,25)/100),0)</f>
        <v>0</v>
      </c>
      <c r="T221" s="51">
        <f>(1-Ações!$Q221)*Ações!$R221</f>
        <v>-0.25850000000000001</v>
      </c>
      <c r="U221" s="54">
        <f>IF(Ações!$S221=0,Ações!$T221,IF(Ações!$T221=0,Ações!$S221,AVERAGE(Ações!$S221,Ações!$T221)))</f>
        <v>-0.25850000000000001</v>
      </c>
    </row>
    <row r="222" spans="2:21" ht="15.75" customHeight="1" x14ac:dyDescent="0.2">
      <c r="B222" s="44" t="str">
        <f>IFERROR('Dados Status Invest STOCKS'!A209,"-")</f>
        <v>ALLT</v>
      </c>
      <c r="C222" s="45">
        <f>IFERROR((Ações!$D222-Ações!$K222)/Ações!$D222,0)</f>
        <v>0</v>
      </c>
      <c r="D222" s="46">
        <f>(Ações!$O222)/0.06</f>
        <v>0</v>
      </c>
      <c r="E222" s="47">
        <f>IFERROR((Ações!$F222-Ações!$K222)/Ações!$F222,0)</f>
        <v>0</v>
      </c>
      <c r="F222" s="46" t="str">
        <f>IF(OR(Ações!$N222&lt;0,Ações!$M222&lt;0),"",(22.5*Ações!$M222*Ações!$N222)^0.5)</f>
        <v/>
      </c>
      <c r="G222" s="47">
        <f>IFERROR((Ações!$H222-Ações!$K222)/Ações!$H222,0)</f>
        <v>0</v>
      </c>
      <c r="H222" s="48">
        <f>IFERROR(Ações!$I222/(Ações!$P222-Table_1[[#This Row],[CAGR LUCRO 5A]]),0)</f>
        <v>0</v>
      </c>
      <c r="I222" s="48">
        <f>IF(Ações!$S222&lt;0,"",Ações!$O222*(1+Ações!$S222))</f>
        <v>0</v>
      </c>
      <c r="J222" s="49">
        <f>IFERROR(IF(Ações!$B222="","",(VLOOKUP(Table_1[[#This Row],[AÇÕES]],'Dados Status Invest STOCKS'!A208:AD823,4)/Table_1[[#This Row],[LPA]]))/100,0)</f>
        <v>0.86242424242424232</v>
      </c>
      <c r="K222" s="50">
        <f>IFERROR(IF(Ações!$B222="","",VLOOKUP(Table_1[[#This Row],[AÇÕES]],'Dados Status Invest STOCKS'!A208:AD823,2)),0)</f>
        <v>9.39</v>
      </c>
      <c r="L222" s="51">
        <f>IFERROR(IF(Ações!$B222="","",VLOOKUP(Table_1[[#This Row],[AÇÕES]],'Dados Status Invest STOCKS'!A208:AD823,3)/100),0)</f>
        <v>0</v>
      </c>
      <c r="M222" s="52">
        <f>IFERROR(IF(Ações!$B222="","",VLOOKUP(Table_1[[#This Row],[AÇÕES]],'Dados Status Invest STOCKS'!A208:AD823,28)),0)</f>
        <v>-0.33</v>
      </c>
      <c r="N222" s="52">
        <f>IFERROR(IF(Ações!$B222="","",VLOOKUP(Table_1[[#This Row],[AÇÕES]],'Dados Status Invest STOCKS'!A208:AD823,27)),0)</f>
        <v>3.5</v>
      </c>
      <c r="O222" s="52">
        <f>IFERROR(IF(Ações!$L222="","",Ações!$K222*Ações!$L222),0)</f>
        <v>0</v>
      </c>
      <c r="P222" s="53">
        <f t="shared" si="3"/>
        <v>0.06</v>
      </c>
      <c r="Q222" s="53">
        <f>IFERROR(Ações!$O222/Ações!$M222,0)</f>
        <v>0</v>
      </c>
      <c r="R222" s="53">
        <f>IFERROR(IF(Ações!$B222="","",VLOOKUP(Table_1[[#This Row],[AÇÕES]],'Dados Status Invest STOCKS'!A208:AD823,18)/100),0)</f>
        <v>-9.4200000000000006E-2</v>
      </c>
      <c r="S222" s="51">
        <f>IFERROR(IF(Ações!$B222="","",VLOOKUP(Table_1[[#This Row],[AÇÕES]],'Dados Status Invest STOCKS'!A208:AD823,25)/100),0)</f>
        <v>0</v>
      </c>
      <c r="T222" s="51">
        <f>(1-Ações!$Q222)*Ações!$R222</f>
        <v>-9.4200000000000006E-2</v>
      </c>
      <c r="U222" s="54">
        <f>IF(Ações!$S222=0,Ações!$T222,IF(Ações!$T222=0,Ações!$S222,AVERAGE(Ações!$S222,Ações!$T222)))</f>
        <v>-9.4200000000000006E-2</v>
      </c>
    </row>
    <row r="223" spans="2:21" ht="15.75" customHeight="1" x14ac:dyDescent="0.2">
      <c r="B223" s="44" t="str">
        <f>IFERROR('Dados Status Invest STOCKS'!A210,"-")</f>
        <v>ALLY</v>
      </c>
      <c r="C223" s="45">
        <f>IFERROR((Ações!$D223-Ações!$K223)/Ações!$D223,0)</f>
        <v>-2.1746031746031744</v>
      </c>
      <c r="D223" s="46">
        <f>(Ações!$O223)/0.06</f>
        <v>14.704200000000002</v>
      </c>
      <c r="E223" s="47">
        <f>IFERROR((Ações!$F223-Ações!$K223)/Ações!$F223,0)</f>
        <v>0.531706984774867</v>
      </c>
      <c r="F223" s="46">
        <f>IF(OR(Ações!$N223&lt;0,Ações!$M223&lt;0),"",(22.5*Ações!$M223*Ações!$N223)^0.5)</f>
        <v>99.681179266700084</v>
      </c>
      <c r="G223" s="47">
        <f>IFERROR((Ações!$H223-Ações!$K223)/Ações!$H223,0)</f>
        <v>-2.1746031746031744</v>
      </c>
      <c r="H223" s="48">
        <f>IFERROR(Ações!$I223/(Ações!$P223-Table_1[[#This Row],[CAGR LUCRO 5A]]),0)</f>
        <v>14.704200000000002</v>
      </c>
      <c r="I223" s="48">
        <f>IF(Ações!$S223&lt;0,"",Ações!$O223*(1+Ações!$S223))</f>
        <v>0.88225200000000004</v>
      </c>
      <c r="J223" s="49">
        <f>IFERROR(IF(Ações!$B223="","",(VLOOKUP(Table_1[[#This Row],[AÇÕES]],'Dados Status Invest STOCKS'!A209:AD824,4)/Table_1[[#This Row],[LPA]]))/100,0)</f>
        <v>5.9548022598870055E-3</v>
      </c>
      <c r="K223" s="50">
        <f>IFERROR(IF(Ações!$B223="","",VLOOKUP(Table_1[[#This Row],[AÇÕES]],'Dados Status Invest STOCKS'!A209:AD824,2)),0)</f>
        <v>46.68</v>
      </c>
      <c r="L223" s="51">
        <f>IFERROR(IF(Ações!$B223="","",VLOOKUP(Table_1[[#This Row],[AÇÕES]],'Dados Status Invest STOCKS'!A209:AD824,3)/100),0)</f>
        <v>1.89E-2</v>
      </c>
      <c r="M223" s="52">
        <f>IFERROR(IF(Ações!$B223="","",VLOOKUP(Table_1[[#This Row],[AÇÕES]],'Dados Status Invest STOCKS'!A209:AD824,28)),0)</f>
        <v>8.85</v>
      </c>
      <c r="N223" s="52">
        <f>IFERROR(IF(Ações!$B223="","",VLOOKUP(Table_1[[#This Row],[AÇÕES]],'Dados Status Invest STOCKS'!A209:AD824,27)),0)</f>
        <v>49.9</v>
      </c>
      <c r="O223" s="52">
        <f>IFERROR(IF(Ações!$L223="","",Ações!$K223*Ações!$L223),0)</f>
        <v>0.88225200000000004</v>
      </c>
      <c r="P223" s="53">
        <f t="shared" si="3"/>
        <v>0.06</v>
      </c>
      <c r="Q223" s="53">
        <f>IFERROR(Ações!$O223/Ações!$M223,0)</f>
        <v>9.9689491525423737E-2</v>
      </c>
      <c r="R223" s="53">
        <f>IFERROR(IF(Ações!$B223="","",VLOOKUP(Table_1[[#This Row],[AÇÕES]],'Dados Status Invest STOCKS'!A209:AD824,18)/100),0)</f>
        <v>0.17730000000000001</v>
      </c>
      <c r="S223" s="51">
        <f>IFERROR(IF(Ações!$B223="","",VLOOKUP(Table_1[[#This Row],[AÇÕES]],'Dados Status Invest STOCKS'!A209:AD824,25)/100),0)</f>
        <v>0</v>
      </c>
      <c r="T223" s="51">
        <f>(1-Ações!$Q223)*Ações!$R223</f>
        <v>0.15962505315254238</v>
      </c>
      <c r="U223" s="54">
        <f>IF(Ações!$S223=0,Ações!$T223,IF(Ações!$T223=0,Ações!$S223,AVERAGE(Ações!$S223,Ações!$T223)))</f>
        <v>0.15962505315254238</v>
      </c>
    </row>
    <row r="224" spans="2:21" ht="15.75" customHeight="1" x14ac:dyDescent="0.2">
      <c r="B224" s="44" t="str">
        <f>IFERROR('Dados Status Invest STOCKS'!A211,"-")</f>
        <v>ALNA</v>
      </c>
      <c r="C224" s="45">
        <f>IFERROR((Ações!$D224-Ações!$K224)/Ações!$D224,0)</f>
        <v>0</v>
      </c>
      <c r="D224" s="46">
        <f>(Ações!$O224)/0.06</f>
        <v>0</v>
      </c>
      <c r="E224" s="47">
        <f>IFERROR((Ações!$F224-Ações!$K224)/Ações!$F224,0)</f>
        <v>0</v>
      </c>
      <c r="F224" s="46" t="str">
        <f>IF(OR(Ações!$N224&lt;0,Ações!$M224&lt;0),"",(22.5*Ações!$M224*Ações!$N224)^0.5)</f>
        <v/>
      </c>
      <c r="G224" s="47">
        <f>IFERROR((Ações!$H224-Ações!$K224)/Ações!$H224,0)</f>
        <v>0</v>
      </c>
      <c r="H224" s="48">
        <f>IFERROR(Ações!$I224/(Ações!$P224-Table_1[[#This Row],[CAGR LUCRO 5A]]),0)</f>
        <v>0</v>
      </c>
      <c r="I224" s="48">
        <f>IF(Ações!$S224&lt;0,"",Ações!$O224*(1+Ações!$S224))</f>
        <v>0</v>
      </c>
      <c r="J224" s="49">
        <f>IFERROR(IF(Ações!$B224="","",(VLOOKUP(Table_1[[#This Row],[AÇÕES]],'Dados Status Invest STOCKS'!A210:AD825,4)/Table_1[[#This Row],[LPA]]))/100,0)</f>
        <v>1.0526315789473684E-2</v>
      </c>
      <c r="K224" s="50">
        <f>IFERROR(IF(Ações!$B224="","",VLOOKUP(Table_1[[#This Row],[AÇÕES]],'Dados Status Invest STOCKS'!A210:AD825,2)),0)</f>
        <v>0.34</v>
      </c>
      <c r="L224" s="51">
        <f>IFERROR(IF(Ações!$B224="","",VLOOKUP(Table_1[[#This Row],[AÇÕES]],'Dados Status Invest STOCKS'!A210:AD825,3)/100),0)</f>
        <v>0</v>
      </c>
      <c r="M224" s="52">
        <f>IFERROR(IF(Ações!$B224="","",VLOOKUP(Table_1[[#This Row],[AÇÕES]],'Dados Status Invest STOCKS'!A210:AD825,28)),0)</f>
        <v>-0.56999999999999995</v>
      </c>
      <c r="N224" s="52">
        <f>IFERROR(IF(Ações!$B224="","",VLOOKUP(Table_1[[#This Row],[AÇÕES]],'Dados Status Invest STOCKS'!A210:AD825,27)),0)</f>
        <v>0.3</v>
      </c>
      <c r="O224" s="52">
        <f>IFERROR(IF(Ações!$L224="","",Ações!$K224*Ações!$L224),0)</f>
        <v>0</v>
      </c>
      <c r="P224" s="53">
        <f t="shared" si="3"/>
        <v>0.06</v>
      </c>
      <c r="Q224" s="53">
        <f>IFERROR(Ações!$O224/Ações!$M224,0)</f>
        <v>0</v>
      </c>
      <c r="R224" s="53">
        <f>IFERROR(IF(Ações!$B224="","",VLOOKUP(Table_1[[#This Row],[AÇÕES]],'Dados Status Invest STOCKS'!A210:AD825,18)/100),0)</f>
        <v>-1.8655000000000002</v>
      </c>
      <c r="S224" s="51">
        <f>IFERROR(IF(Ações!$B224="","",VLOOKUP(Table_1[[#This Row],[AÇÕES]],'Dados Status Invest STOCKS'!A210:AD825,25)/100),0)</f>
        <v>0</v>
      </c>
      <c r="T224" s="51">
        <f>(1-Ações!$Q224)*Ações!$R224</f>
        <v>-1.8655000000000002</v>
      </c>
      <c r="U224" s="54">
        <f>IF(Ações!$S224=0,Ações!$T224,IF(Ações!$T224=0,Ações!$S224,AVERAGE(Ações!$S224,Ações!$T224)))</f>
        <v>-1.8655000000000002</v>
      </c>
    </row>
    <row r="225" spans="2:21" ht="15.75" customHeight="1" x14ac:dyDescent="0.2">
      <c r="B225" s="44" t="str">
        <f>IFERROR('Dados Status Invest STOCKS'!A212,"-")</f>
        <v>ALNY</v>
      </c>
      <c r="C225" s="45">
        <f>IFERROR((Ações!$D225-Ações!$K225)/Ações!$D225,0)</f>
        <v>0</v>
      </c>
      <c r="D225" s="46">
        <f>(Ações!$O225)/0.06</f>
        <v>0</v>
      </c>
      <c r="E225" s="47">
        <f>IFERROR((Ações!$F225-Ações!$K225)/Ações!$F225,0)</f>
        <v>0</v>
      </c>
      <c r="F225" s="46" t="str">
        <f>IF(OR(Ações!$N225&lt;0,Ações!$M225&lt;0),"",(22.5*Ações!$M225*Ações!$N225)^0.5)</f>
        <v/>
      </c>
      <c r="G225" s="47">
        <f>IFERROR((Ações!$H225-Ações!$K225)/Ações!$H225,0)</f>
        <v>0</v>
      </c>
      <c r="H225" s="48">
        <f>IFERROR(Ações!$I225/(Ações!$P225-Table_1[[#This Row],[CAGR LUCRO 5A]]),0)</f>
        <v>0</v>
      </c>
      <c r="I225" s="48">
        <f>IF(Ações!$S225&lt;0,"",Ações!$O225*(1+Ações!$S225))</f>
        <v>0</v>
      </c>
      <c r="J225" s="49">
        <f>IFERROR(IF(Ações!$B225="","",(VLOOKUP(Table_1[[#This Row],[AÇÕES]],'Dados Status Invest STOCKS'!A211:AD826,4)/Table_1[[#This Row],[LPA]]))/100,0)</f>
        <v>2.7803138373751781E-2</v>
      </c>
      <c r="K225" s="50">
        <f>IFERROR(IF(Ações!$B225="","",VLOOKUP(Table_1[[#This Row],[AÇÕES]],'Dados Status Invest STOCKS'!A211:AD826,2)),0)</f>
        <v>136.53</v>
      </c>
      <c r="L225" s="51">
        <f>IFERROR(IF(Ações!$B225="","",VLOOKUP(Table_1[[#This Row],[AÇÕES]],'Dados Status Invest STOCKS'!A211:AD826,3)/100),0)</f>
        <v>0</v>
      </c>
      <c r="M225" s="52">
        <f>IFERROR(IF(Ações!$B225="","",VLOOKUP(Table_1[[#This Row],[AÇÕES]],'Dados Status Invest STOCKS'!A211:AD826,28)),0)</f>
        <v>-7.01</v>
      </c>
      <c r="N225" s="52">
        <f>IFERROR(IF(Ações!$B225="","",VLOOKUP(Table_1[[#This Row],[AÇÕES]],'Dados Status Invest STOCKS'!A211:AD826,27)),0)</f>
        <v>6.32</v>
      </c>
      <c r="O225" s="52">
        <f>IFERROR(IF(Ações!$L225="","",Ações!$K225*Ações!$L225),0)</f>
        <v>0</v>
      </c>
      <c r="P225" s="53">
        <f t="shared" si="3"/>
        <v>0.06</v>
      </c>
      <c r="Q225" s="53">
        <f>IFERROR(Ações!$O225/Ações!$M225,0)</f>
        <v>0</v>
      </c>
      <c r="R225" s="53">
        <f>IFERROR(IF(Ações!$B225="","",VLOOKUP(Table_1[[#This Row],[AÇÕES]],'Dados Status Invest STOCKS'!A211:AD826,18)/100),0)</f>
        <v>-1.1085</v>
      </c>
      <c r="S225" s="51">
        <f>IFERROR(IF(Ações!$B225="","",VLOOKUP(Table_1[[#This Row],[AÇÕES]],'Dados Status Invest STOCKS'!A211:AD826,25)/100),0)</f>
        <v>0</v>
      </c>
      <c r="T225" s="51">
        <f>(1-Ações!$Q225)*Ações!$R225</f>
        <v>-1.1085</v>
      </c>
      <c r="U225" s="54">
        <f>IF(Ações!$S225=0,Ações!$T225,IF(Ações!$T225=0,Ações!$S225,AVERAGE(Ações!$S225,Ações!$T225)))</f>
        <v>-1.1085</v>
      </c>
    </row>
    <row r="226" spans="2:21" ht="15.75" customHeight="1" x14ac:dyDescent="0.2">
      <c r="B226" s="44" t="str">
        <f>IFERROR('Dados Status Invest STOCKS'!A213,"-")</f>
        <v>ALOT</v>
      </c>
      <c r="C226" s="45">
        <f>IFERROR((Ações!$D226-Ações!$K226)/Ações!$D226,0)</f>
        <v>0</v>
      </c>
      <c r="D226" s="46">
        <f>(Ações!$O226)/0.06</f>
        <v>0</v>
      </c>
      <c r="E226" s="47">
        <f>IFERROR((Ações!$F226-Ações!$K226)/Ações!$F226,0)</f>
        <v>0.23907427586607741</v>
      </c>
      <c r="F226" s="46">
        <f>IF(OR(Ações!$N226&lt;0,Ações!$M226&lt;0),"",(22.5*Ações!$M226*Ações!$N226)^0.5)</f>
        <v>16.82161555856036</v>
      </c>
      <c r="G226" s="47">
        <f>IFERROR((Ações!$H226-Ações!$K226)/Ações!$H226,0)</f>
        <v>0</v>
      </c>
      <c r="H226" s="48">
        <f>IFERROR(Ações!$I226/(Ações!$P226-Table_1[[#This Row],[CAGR LUCRO 5A]]),0)</f>
        <v>0</v>
      </c>
      <c r="I226" s="48" t="str">
        <f>IF(Ações!$S226&lt;0,"",Ações!$O226*(1+Ações!$S226))</f>
        <v/>
      </c>
      <c r="J226" s="49">
        <f>IFERROR(IF(Ações!$B226="","",(VLOOKUP(Table_1[[#This Row],[AÇÕES]],'Dados Status Invest STOCKS'!A212:AD827,4)/Table_1[[#This Row],[LPA]]))/100,0)</f>
        <v>0.10432432432432431</v>
      </c>
      <c r="K226" s="50">
        <f>IFERROR(IF(Ações!$B226="","",VLOOKUP(Table_1[[#This Row],[AÇÕES]],'Dados Status Invest STOCKS'!A212:AD827,2)),0)</f>
        <v>12.8</v>
      </c>
      <c r="L226" s="51">
        <f>IFERROR(IF(Ações!$B226="","",VLOOKUP(Table_1[[#This Row],[AÇÕES]],'Dados Status Invest STOCKS'!A212:AD827,3)/100),0)</f>
        <v>0</v>
      </c>
      <c r="M226" s="52">
        <f>IFERROR(IF(Ações!$B226="","",VLOOKUP(Table_1[[#This Row],[AÇÕES]],'Dados Status Invest STOCKS'!A212:AD827,28)),0)</f>
        <v>1.1100000000000001</v>
      </c>
      <c r="N226" s="52">
        <f>IFERROR(IF(Ações!$B226="","",VLOOKUP(Table_1[[#This Row],[AÇÕES]],'Dados Status Invest STOCKS'!A212:AD827,27)),0)</f>
        <v>11.33</v>
      </c>
      <c r="O226" s="52">
        <f>IFERROR(IF(Ações!$L226="","",Ações!$K226*Ações!$L226),0)</f>
        <v>0</v>
      </c>
      <c r="P226" s="53">
        <f t="shared" si="3"/>
        <v>0.06</v>
      </c>
      <c r="Q226" s="53">
        <f>IFERROR(Ações!$O226/Ações!$M226,0)</f>
        <v>0</v>
      </c>
      <c r="R226" s="53">
        <f>IFERROR(IF(Ações!$B226="","",VLOOKUP(Table_1[[#This Row],[AÇÕES]],'Dados Status Invest STOCKS'!A212:AD827,18)/100),0)</f>
        <v>9.7599999999999992E-2</v>
      </c>
      <c r="S226" s="51">
        <f>IFERROR(IF(Ações!$B226="","",VLOOKUP(Table_1[[#This Row],[AÇÕES]],'Dados Status Invest STOCKS'!A212:AD827,25)/100),0)</f>
        <v>-0.22270000000000001</v>
      </c>
      <c r="T226" s="51">
        <f>(1-Ações!$Q226)*Ações!$R226</f>
        <v>9.7599999999999992E-2</v>
      </c>
      <c r="U226" s="54">
        <f>IF(Ações!$S226=0,Ações!$T226,IF(Ações!$T226=0,Ações!$S226,AVERAGE(Ações!$S226,Ações!$T226)))</f>
        <v>-6.2550000000000008E-2</v>
      </c>
    </row>
    <row r="227" spans="2:21" ht="15.75" customHeight="1" x14ac:dyDescent="0.2">
      <c r="B227" s="44" t="str">
        <f>IFERROR('Dados Status Invest STOCKS'!A214,"-")</f>
        <v>ALPN</v>
      </c>
      <c r="C227" s="45">
        <f>IFERROR((Ações!$D227-Ações!$K227)/Ações!$D227,0)</f>
        <v>0</v>
      </c>
      <c r="D227" s="46">
        <f>(Ações!$O227)/0.06</f>
        <v>0</v>
      </c>
      <c r="E227" s="47">
        <f>IFERROR((Ações!$F227-Ações!$K227)/Ações!$F227,0)</f>
        <v>0</v>
      </c>
      <c r="F227" s="46" t="str">
        <f>IF(OR(Ações!$N227&lt;0,Ações!$M227&lt;0),"",(22.5*Ações!$M227*Ações!$N227)^0.5)</f>
        <v/>
      </c>
      <c r="G227" s="47">
        <f>IFERROR((Ações!$H227-Ações!$K227)/Ações!$H227,0)</f>
        <v>0</v>
      </c>
      <c r="H227" s="48">
        <f>IFERROR(Ações!$I227/(Ações!$P227-Table_1[[#This Row],[CAGR LUCRO 5A]]),0)</f>
        <v>0</v>
      </c>
      <c r="I227" s="48">
        <f>IF(Ações!$S227&lt;0,"",Ações!$O227*(1+Ações!$S227))</f>
        <v>0</v>
      </c>
      <c r="J227" s="49">
        <f>IFERROR(IF(Ações!$B227="","",(VLOOKUP(Table_1[[#This Row],[AÇÕES]],'Dados Status Invest STOCKS'!A213:AD828,4)/Table_1[[#This Row],[LPA]]))/100,0)</f>
        <v>4.7394366197183097E-2</v>
      </c>
      <c r="K227" s="50">
        <f>IFERROR(IF(Ações!$B227="","",VLOOKUP(Table_1[[#This Row],[AÇÕES]],'Dados Status Invest STOCKS'!A213:AD828,2)),0)</f>
        <v>9.56</v>
      </c>
      <c r="L227" s="51">
        <f>IFERROR(IF(Ações!$B227="","",VLOOKUP(Table_1[[#This Row],[AÇÕES]],'Dados Status Invest STOCKS'!A213:AD828,3)/100),0)</f>
        <v>0</v>
      </c>
      <c r="M227" s="52">
        <f>IFERROR(IF(Ações!$B227="","",VLOOKUP(Table_1[[#This Row],[AÇÕES]],'Dados Status Invest STOCKS'!A213:AD828,28)),0)</f>
        <v>-1.42</v>
      </c>
      <c r="N227" s="52">
        <f>IFERROR(IF(Ações!$B227="","",VLOOKUP(Table_1[[#This Row],[AÇÕES]],'Dados Status Invest STOCKS'!A213:AD828,27)),0)</f>
        <v>4.2</v>
      </c>
      <c r="O227" s="52">
        <f>IFERROR(IF(Ações!$L227="","",Ações!$K227*Ações!$L227),0)</f>
        <v>0</v>
      </c>
      <c r="P227" s="53">
        <f t="shared" si="3"/>
        <v>0.06</v>
      </c>
      <c r="Q227" s="53">
        <f>IFERROR(Ações!$O227/Ações!$M227,0)</f>
        <v>0</v>
      </c>
      <c r="R227" s="53">
        <f>IFERROR(IF(Ações!$B227="","",VLOOKUP(Table_1[[#This Row],[AÇÕES]],'Dados Status Invest STOCKS'!A213:AD828,18)/100),0)</f>
        <v>-0.33789999999999998</v>
      </c>
      <c r="S227" s="51">
        <f>IFERROR(IF(Ações!$B227="","",VLOOKUP(Table_1[[#This Row],[AÇÕES]],'Dados Status Invest STOCKS'!A213:AD828,25)/100),0)</f>
        <v>0</v>
      </c>
      <c r="T227" s="51">
        <f>(1-Ações!$Q227)*Ações!$R227</f>
        <v>-0.33789999999999998</v>
      </c>
      <c r="U227" s="54">
        <f>IF(Ações!$S227=0,Ações!$T227,IF(Ações!$T227=0,Ações!$S227,AVERAGE(Ações!$S227,Ações!$T227)))</f>
        <v>-0.33789999999999998</v>
      </c>
    </row>
    <row r="228" spans="2:21" ht="15.75" customHeight="1" x14ac:dyDescent="0.2">
      <c r="B228" s="44" t="str">
        <f>IFERROR('Dados Status Invest STOCKS'!A215,"-")</f>
        <v>ALRM</v>
      </c>
      <c r="C228" s="45">
        <f>IFERROR((Ações!$D228-Ações!$K228)/Ações!$D228,0)</f>
        <v>0</v>
      </c>
      <c r="D228" s="46">
        <f>(Ações!$O228)/0.06</f>
        <v>0</v>
      </c>
      <c r="E228" s="47">
        <f>IFERROR((Ações!$F228-Ações!$K228)/Ações!$F228,0)</f>
        <v>-3.2422325028135734</v>
      </c>
      <c r="F228" s="46">
        <f>IF(OR(Ações!$N228&lt;0,Ações!$M228&lt;0),"",(22.5*Ações!$M228*Ações!$N228)^0.5)</f>
        <v>17.79723293099239</v>
      </c>
      <c r="G228" s="47">
        <f>IFERROR((Ações!$H228-Ações!$K228)/Ações!$H228,0)</f>
        <v>0</v>
      </c>
      <c r="H228" s="48">
        <f>IFERROR(Ações!$I228/(Ações!$P228-Table_1[[#This Row],[CAGR LUCRO 5A]]),0)</f>
        <v>0</v>
      </c>
      <c r="I228" s="48">
        <f>IF(Ações!$S228&lt;0,"",Ações!$O228*(1+Ações!$S228))</f>
        <v>0</v>
      </c>
      <c r="J228" s="49">
        <f>IFERROR(IF(Ações!$B228="","",(VLOOKUP(Table_1[[#This Row],[AÇÕES]],'Dados Status Invest STOCKS'!A214:AD829,4)/Table_1[[#This Row],[LPA]]))/100,0)</f>
        <v>0.54211864406779664</v>
      </c>
      <c r="K228" s="50">
        <f>IFERROR(IF(Ações!$B228="","",VLOOKUP(Table_1[[#This Row],[AÇÕES]],'Dados Status Invest STOCKS'!A214:AD829,2)),0)</f>
        <v>75.5</v>
      </c>
      <c r="L228" s="51">
        <f>IFERROR(IF(Ações!$B228="","",VLOOKUP(Table_1[[#This Row],[AÇÕES]],'Dados Status Invest STOCKS'!A214:AD829,3)/100),0)</f>
        <v>0</v>
      </c>
      <c r="M228" s="52">
        <f>IFERROR(IF(Ações!$B228="","",VLOOKUP(Table_1[[#This Row],[AÇÕES]],'Dados Status Invest STOCKS'!A214:AD829,28)),0)</f>
        <v>1.18</v>
      </c>
      <c r="N228" s="52">
        <f>IFERROR(IF(Ações!$B228="","",VLOOKUP(Table_1[[#This Row],[AÇÕES]],'Dados Status Invest STOCKS'!A214:AD829,27)),0)</f>
        <v>11.93</v>
      </c>
      <c r="O228" s="52">
        <f>IFERROR(IF(Ações!$L228="","",Ações!$K228*Ações!$L228),0)</f>
        <v>0</v>
      </c>
      <c r="P228" s="53">
        <f t="shared" si="3"/>
        <v>0.06</v>
      </c>
      <c r="Q228" s="53">
        <f>IFERROR(Ações!$O228/Ações!$M228,0)</f>
        <v>0</v>
      </c>
      <c r="R228" s="53">
        <f>IFERROR(IF(Ações!$B228="","",VLOOKUP(Table_1[[#This Row],[AÇÕES]],'Dados Status Invest STOCKS'!A214:AD829,18)/100),0)</f>
        <v>9.8900000000000002E-2</v>
      </c>
      <c r="S228" s="51">
        <f>IFERROR(IF(Ações!$B228="","",VLOOKUP(Table_1[[#This Row],[AÇÕES]],'Dados Status Invest STOCKS'!A214:AD829,25)/100),0)</f>
        <v>0</v>
      </c>
      <c r="T228" s="51">
        <f>(1-Ações!$Q228)*Ações!$R228</f>
        <v>9.8900000000000002E-2</v>
      </c>
      <c r="U228" s="54">
        <f>IF(Ações!$S228=0,Ações!$T228,IF(Ações!$T228=0,Ações!$S228,AVERAGE(Ações!$S228,Ações!$T228)))</f>
        <v>9.8900000000000002E-2</v>
      </c>
    </row>
    <row r="229" spans="2:21" ht="15.75" customHeight="1" x14ac:dyDescent="0.2">
      <c r="B229" s="44" t="str">
        <f>IFERROR('Dados Status Invest STOCKS'!A216,"-")</f>
        <v>ALRN</v>
      </c>
      <c r="C229" s="45">
        <f>IFERROR((Ações!$D229-Ações!$K229)/Ações!$D229,0)</f>
        <v>0</v>
      </c>
      <c r="D229" s="46">
        <f>(Ações!$O229)/0.06</f>
        <v>0</v>
      </c>
      <c r="E229" s="47">
        <f>IFERROR((Ações!$F229-Ações!$K229)/Ações!$F229,0)</f>
        <v>0</v>
      </c>
      <c r="F229" s="46" t="str">
        <f>IF(OR(Ações!$N229&lt;0,Ações!$M229&lt;0),"",(22.5*Ações!$M229*Ações!$N229)^0.5)</f>
        <v/>
      </c>
      <c r="G229" s="47">
        <f>IFERROR((Ações!$H229-Ações!$K229)/Ações!$H229,0)</f>
        <v>0</v>
      </c>
      <c r="H229" s="48">
        <f>IFERROR(Ações!$I229/(Ações!$P229-Table_1[[#This Row],[CAGR LUCRO 5A]]),0)</f>
        <v>0</v>
      </c>
      <c r="I229" s="48">
        <f>IF(Ações!$S229&lt;0,"",Ações!$O229*(1+Ações!$S229))</f>
        <v>0</v>
      </c>
      <c r="J229" s="49">
        <f>IFERROR(IF(Ações!$B229="","",(VLOOKUP(Table_1[[#This Row],[AÇÕES]],'Dados Status Invest STOCKS'!A215:AD830,4)/Table_1[[#This Row],[LPA]]))/100,0)</f>
        <v>5.6296296296296296E-2</v>
      </c>
      <c r="K229" s="50">
        <f>IFERROR(IF(Ações!$B229="","",VLOOKUP(Table_1[[#This Row],[AÇÕES]],'Dados Status Invest STOCKS'!A215:AD830,2)),0)</f>
        <v>0.41</v>
      </c>
      <c r="L229" s="51">
        <f>IFERROR(IF(Ações!$B229="","",VLOOKUP(Table_1[[#This Row],[AÇÕES]],'Dados Status Invest STOCKS'!A215:AD830,3)/100),0)</f>
        <v>0</v>
      </c>
      <c r="M229" s="52">
        <f>IFERROR(IF(Ações!$B229="","",VLOOKUP(Table_1[[#This Row],[AÇÕES]],'Dados Status Invest STOCKS'!A215:AD830,28)),0)</f>
        <v>-0.27</v>
      </c>
      <c r="N229" s="52">
        <f>IFERROR(IF(Ações!$B229="","",VLOOKUP(Table_1[[#This Row],[AÇÕES]],'Dados Status Invest STOCKS'!A215:AD830,27)),0)</f>
        <v>0.55000000000000004</v>
      </c>
      <c r="O229" s="52">
        <f>IFERROR(IF(Ações!$L229="","",Ações!$K229*Ações!$L229),0)</f>
        <v>0</v>
      </c>
      <c r="P229" s="53">
        <f t="shared" si="3"/>
        <v>0.06</v>
      </c>
      <c r="Q229" s="53">
        <f>IFERROR(Ações!$O229/Ações!$M229,0)</f>
        <v>0</v>
      </c>
      <c r="R229" s="53">
        <f>IFERROR(IF(Ações!$B229="","",VLOOKUP(Table_1[[#This Row],[AÇÕES]],'Dados Status Invest STOCKS'!A215:AD830,18)/100),0)</f>
        <v>-0.48619999999999997</v>
      </c>
      <c r="S229" s="51">
        <f>IFERROR(IF(Ações!$B229="","",VLOOKUP(Table_1[[#This Row],[AÇÕES]],'Dados Status Invest STOCKS'!A215:AD830,25)/100),0)</f>
        <v>0</v>
      </c>
      <c r="T229" s="51">
        <f>(1-Ações!$Q229)*Ações!$R229</f>
        <v>-0.48619999999999997</v>
      </c>
      <c r="U229" s="54">
        <f>IF(Ações!$S229=0,Ações!$T229,IF(Ações!$T229=0,Ações!$S229,AVERAGE(Ações!$S229,Ações!$T229)))</f>
        <v>-0.48619999999999997</v>
      </c>
    </row>
    <row r="230" spans="2:21" ht="15.75" customHeight="1" x14ac:dyDescent="0.2">
      <c r="B230" s="44" t="str">
        <f>IFERROR('Dados Status Invest STOCKS'!A217,"-")</f>
        <v>ALRS</v>
      </c>
      <c r="C230" s="45">
        <f>IFERROR((Ações!$D230-Ações!$K230)/Ações!$D230,0)</f>
        <v>-1.1739130434782608</v>
      </c>
      <c r="D230" s="46">
        <f>(Ações!$O230)/0.06</f>
        <v>13.151400000000001</v>
      </c>
      <c r="E230" s="47">
        <f>IFERROR((Ações!$F230-Ações!$K230)/Ações!$F230,0)</f>
        <v>0.22001235488020354</v>
      </c>
      <c r="F230" s="46">
        <f>IF(OR(Ações!$N230&lt;0,Ações!$M230&lt;0),"",(22.5*Ações!$M230*Ações!$N230)^0.5)</f>
        <v>36.654426744937645</v>
      </c>
      <c r="G230" s="47">
        <f>IFERROR((Ações!$H230-Ações!$K230)/Ações!$H230,0)</f>
        <v>-1.1739130434782608</v>
      </c>
      <c r="H230" s="48">
        <f>IFERROR(Ações!$I230/(Ações!$P230-Table_1[[#This Row],[CAGR LUCRO 5A]]),0)</f>
        <v>13.151400000000001</v>
      </c>
      <c r="I230" s="48">
        <f>IF(Ações!$S230&lt;0,"",Ações!$O230*(1+Ações!$S230))</f>
        <v>0.78908400000000001</v>
      </c>
      <c r="J230" s="49">
        <f>IFERROR(IF(Ações!$B230="","",(VLOOKUP(Table_1[[#This Row],[AÇÕES]],'Dados Status Invest STOCKS'!A216:AD831,4)/Table_1[[#This Row],[LPA]]))/100,0)</f>
        <v>3.3711340206185568E-2</v>
      </c>
      <c r="K230" s="50">
        <f>IFERROR(IF(Ações!$B230="","",VLOOKUP(Table_1[[#This Row],[AÇÕES]],'Dados Status Invest STOCKS'!A216:AD831,2)),0)</f>
        <v>28.59</v>
      </c>
      <c r="L230" s="51">
        <f>IFERROR(IF(Ações!$B230="","",VLOOKUP(Table_1[[#This Row],[AÇÕES]],'Dados Status Invest STOCKS'!A216:AD831,3)/100),0)</f>
        <v>2.76E-2</v>
      </c>
      <c r="M230" s="52">
        <f>IFERROR(IF(Ações!$B230="","",VLOOKUP(Table_1[[#This Row],[AÇÕES]],'Dados Status Invest STOCKS'!A216:AD831,28)),0)</f>
        <v>2.91</v>
      </c>
      <c r="N230" s="52">
        <f>IFERROR(IF(Ações!$B230="","",VLOOKUP(Table_1[[#This Row],[AÇÕES]],'Dados Status Invest STOCKS'!A216:AD831,27)),0)</f>
        <v>20.52</v>
      </c>
      <c r="O230" s="52">
        <f>IFERROR(IF(Ações!$L230="","",Ações!$K230*Ações!$L230),0)</f>
        <v>0.78908400000000001</v>
      </c>
      <c r="P230" s="53">
        <f t="shared" si="3"/>
        <v>0.06</v>
      </c>
      <c r="Q230" s="53">
        <f>IFERROR(Ações!$O230/Ações!$M230,0)</f>
        <v>0.27116288659793814</v>
      </c>
      <c r="R230" s="53">
        <f>IFERROR(IF(Ações!$B230="","",VLOOKUP(Table_1[[#This Row],[AÇÕES]],'Dados Status Invest STOCKS'!A216:AD831,18)/100),0)</f>
        <v>0.14199999999999999</v>
      </c>
      <c r="S230" s="51">
        <f>IFERROR(IF(Ações!$B230="","",VLOOKUP(Table_1[[#This Row],[AÇÕES]],'Dados Status Invest STOCKS'!A216:AD831,25)/100),0)</f>
        <v>0</v>
      </c>
      <c r="T230" s="51">
        <f>(1-Ações!$Q230)*Ações!$R230</f>
        <v>0.10349487010309279</v>
      </c>
      <c r="U230" s="54">
        <f>IF(Ações!$S230=0,Ações!$T230,IF(Ações!$T230=0,Ações!$S230,AVERAGE(Ações!$S230,Ações!$T230)))</f>
        <v>0.10349487010309279</v>
      </c>
    </row>
    <row r="231" spans="2:21" ht="15.75" customHeight="1" x14ac:dyDescent="0.2">
      <c r="B231" s="44" t="str">
        <f>IFERROR('Dados Status Invest STOCKS'!A218,"-")</f>
        <v>ALSK</v>
      </c>
      <c r="C231" s="45">
        <f>IFERROR((Ações!$D231-Ações!$K231)/Ações!$D231,0)</f>
        <v>0</v>
      </c>
      <c r="D231" s="46">
        <f>(Ações!$O231)/0.06</f>
        <v>0</v>
      </c>
      <c r="E231" s="47">
        <f>IFERROR((Ações!$F231-Ações!$K231)/Ações!$F231,0)</f>
        <v>0</v>
      </c>
      <c r="F231" s="46" t="str">
        <f>IF(OR(Ações!$N231&lt;0,Ações!$M231&lt;0),"",(22.5*Ações!$M231*Ações!$N231)^0.5)</f>
        <v/>
      </c>
      <c r="G231" s="47">
        <f>IFERROR((Ações!$H231-Ações!$K231)/Ações!$H231,0)</f>
        <v>0</v>
      </c>
      <c r="H231" s="48">
        <f>IFERROR(Ações!$I231/(Ações!$P231-Table_1[[#This Row],[CAGR LUCRO 5A]]),0)</f>
        <v>0</v>
      </c>
      <c r="I231" s="48">
        <f>IF(Ações!$S231&lt;0,"",Ações!$O231*(1+Ações!$S231))</f>
        <v>0</v>
      </c>
      <c r="J231" s="49">
        <f>IFERROR(IF(Ações!$B231="","",(VLOOKUP(Table_1[[#This Row],[AÇÕES]],'Dados Status Invest STOCKS'!A217:AD832,4)/Table_1[[#This Row],[LPA]]))/100,0)</f>
        <v>12.931999999999999</v>
      </c>
      <c r="K231" s="50">
        <f>IFERROR(IF(Ações!$B231="","",VLOOKUP(Table_1[[#This Row],[AÇÕES]],'Dados Status Invest STOCKS'!A217:AD832,2)),0)</f>
        <v>3.4</v>
      </c>
      <c r="L231" s="51">
        <f>IFERROR(IF(Ações!$B231="","",VLOOKUP(Table_1[[#This Row],[AÇÕES]],'Dados Status Invest STOCKS'!A217:AD832,3)/100),0)</f>
        <v>0</v>
      </c>
      <c r="M231" s="52">
        <f>IFERROR(IF(Ações!$B231="","",VLOOKUP(Table_1[[#This Row],[AÇÕES]],'Dados Status Invest STOCKS'!A217:AD832,28)),0)</f>
        <v>-0.05</v>
      </c>
      <c r="N231" s="52">
        <f>IFERROR(IF(Ações!$B231="","",VLOOKUP(Table_1[[#This Row],[AÇÕES]],'Dados Status Invest STOCKS'!A217:AD832,27)),0)</f>
        <v>3.06</v>
      </c>
      <c r="O231" s="52">
        <f>IFERROR(IF(Ações!$L231="","",Ações!$K231*Ações!$L231),0)</f>
        <v>0</v>
      </c>
      <c r="P231" s="53">
        <f t="shared" si="3"/>
        <v>0.06</v>
      </c>
      <c r="Q231" s="53">
        <f>IFERROR(Ações!$O231/Ações!$M231,0)</f>
        <v>0</v>
      </c>
      <c r="R231" s="53">
        <f>IFERROR(IF(Ações!$B231="","",VLOOKUP(Table_1[[#This Row],[AÇÕES]],'Dados Status Invest STOCKS'!A217:AD832,18)/100),0)</f>
        <v>-1.72E-2</v>
      </c>
      <c r="S231" s="51">
        <f>IFERROR(IF(Ações!$B231="","",VLOOKUP(Table_1[[#This Row],[AÇÕES]],'Dados Status Invest STOCKS'!A217:AD832,25)/100),0)</f>
        <v>0</v>
      </c>
      <c r="T231" s="51">
        <f>(1-Ações!$Q231)*Ações!$R231</f>
        <v>-1.72E-2</v>
      </c>
      <c r="U231" s="54">
        <f>IF(Ações!$S231=0,Ações!$T231,IF(Ações!$T231=0,Ações!$S231,AVERAGE(Ações!$S231,Ações!$T231)))</f>
        <v>-1.72E-2</v>
      </c>
    </row>
    <row r="232" spans="2:21" ht="15.75" customHeight="1" x14ac:dyDescent="0.2">
      <c r="B232" s="44" t="str">
        <f>IFERROR('Dados Status Invest STOCKS'!A219,"-")</f>
        <v>ALSN</v>
      </c>
      <c r="C232" s="45">
        <f>IFERROR((Ações!$D232-Ações!$K232)/Ações!$D232,0)</f>
        <v>-2.1088082901554408</v>
      </c>
      <c r="D232" s="46">
        <f>(Ações!$O232)/0.06</f>
        <v>12.68975</v>
      </c>
      <c r="E232" s="47">
        <f>IFERROR((Ações!$F232-Ações!$K232)/Ações!$F232,0)</f>
        <v>-0.66501055977603485</v>
      </c>
      <c r="F232" s="46">
        <f>IF(OR(Ações!$N232&lt;0,Ações!$M232&lt;0),"",(22.5*Ações!$M232*Ações!$N232)^0.5)</f>
        <v>23.693543424317099</v>
      </c>
      <c r="G232" s="47">
        <f>IFERROR((Ações!$H232-Ações!$K232)/Ações!$H232,0)</f>
        <v>3.0830479307452245</v>
      </c>
      <c r="H232" s="48">
        <f>IFERROR(Ações!$I232/(Ações!$P232-Table_1[[#This Row],[CAGR LUCRO 5A]]),0)</f>
        <v>-18.938594459459463</v>
      </c>
      <c r="I232" s="48">
        <f>IF(Ações!$S232&lt;0,"",Ações!$O232*(1+Ações!$S232))</f>
        <v>0.84087359400000006</v>
      </c>
      <c r="J232" s="49">
        <f>IFERROR(IF(Ações!$B232="","",(VLOOKUP(Table_1[[#This Row],[AÇÕES]],'Dados Status Invest STOCKS'!A218:AD833,4)/Table_1[[#This Row],[LPA]]))/100,0)</f>
        <v>2.9103260869565221E-2</v>
      </c>
      <c r="K232" s="50">
        <f>IFERROR(IF(Ações!$B232="","",VLOOKUP(Table_1[[#This Row],[AÇÕES]],'Dados Status Invest STOCKS'!A218:AD833,2)),0)</f>
        <v>39.450000000000003</v>
      </c>
      <c r="L232" s="51">
        <f>IFERROR(IF(Ações!$B232="","",VLOOKUP(Table_1[[#This Row],[AÇÕES]],'Dados Status Invest STOCKS'!A218:AD833,3)/100),0)</f>
        <v>1.9299999999999998E-2</v>
      </c>
      <c r="M232" s="52">
        <f>IFERROR(IF(Ações!$B232="","",VLOOKUP(Table_1[[#This Row],[AÇÕES]],'Dados Status Invest STOCKS'!A218:AD833,28)),0)</f>
        <v>3.68</v>
      </c>
      <c r="N232" s="52">
        <f>IFERROR(IF(Ações!$B232="","",VLOOKUP(Table_1[[#This Row],[AÇÕES]],'Dados Status Invest STOCKS'!A218:AD833,27)),0)</f>
        <v>6.78</v>
      </c>
      <c r="O232" s="52">
        <f>IFERROR(IF(Ações!$L232="","",Ações!$K232*Ações!$L232),0)</f>
        <v>0.76138499999999998</v>
      </c>
      <c r="P232" s="53">
        <f t="shared" si="3"/>
        <v>0.06</v>
      </c>
      <c r="Q232" s="53">
        <f>IFERROR(Ações!$O232/Ações!$M232,0)</f>
        <v>0.20689809782608695</v>
      </c>
      <c r="R232" s="53">
        <f>IFERROR(IF(Ações!$B232="","",VLOOKUP(Table_1[[#This Row],[AÇÕES]],'Dados Status Invest STOCKS'!A218:AD833,18)/100),0)</f>
        <v>0.54310000000000003</v>
      </c>
      <c r="S232" s="51">
        <f>IFERROR(IF(Ações!$B232="","",VLOOKUP(Table_1[[#This Row],[AÇÕES]],'Dados Status Invest STOCKS'!A218:AD833,25)/100),0)</f>
        <v>0.10439999999999999</v>
      </c>
      <c r="T232" s="51">
        <f>(1-Ações!$Q232)*Ações!$R232</f>
        <v>0.43073364307065221</v>
      </c>
      <c r="U232" s="54">
        <f>IF(Ações!$S232=0,Ações!$T232,IF(Ações!$T232=0,Ações!$S232,AVERAGE(Ações!$S232,Ações!$T232)))</f>
        <v>0.26756682153532607</v>
      </c>
    </row>
    <row r="233" spans="2:21" ht="15.75" customHeight="1" x14ac:dyDescent="0.2">
      <c r="B233" s="44" t="str">
        <f>IFERROR('Dados Status Invest STOCKS'!A220,"-")</f>
        <v>ALT</v>
      </c>
      <c r="C233" s="45">
        <f>IFERROR((Ações!$D233-Ações!$K233)/Ações!$D233,0)</f>
        <v>0</v>
      </c>
      <c r="D233" s="46">
        <f>(Ações!$O233)/0.06</f>
        <v>0</v>
      </c>
      <c r="E233" s="47">
        <f>IFERROR((Ações!$F233-Ações!$K233)/Ações!$F233,0)</f>
        <v>0</v>
      </c>
      <c r="F233" s="46" t="str">
        <f>IF(OR(Ações!$N233&lt;0,Ações!$M233&lt;0),"",(22.5*Ações!$M233*Ações!$N233)^0.5)</f>
        <v/>
      </c>
      <c r="G233" s="47">
        <f>IFERROR((Ações!$H233-Ações!$K233)/Ações!$H233,0)</f>
        <v>0</v>
      </c>
      <c r="H233" s="48">
        <f>IFERROR(Ações!$I233/(Ações!$P233-Table_1[[#This Row],[CAGR LUCRO 5A]]),0)</f>
        <v>0</v>
      </c>
      <c r="I233" s="48">
        <f>IF(Ações!$S233&lt;0,"",Ações!$O233*(1+Ações!$S233))</f>
        <v>0</v>
      </c>
      <c r="J233" s="49">
        <f>IFERROR(IF(Ações!$B233="","",(VLOOKUP(Table_1[[#This Row],[AÇÕES]],'Dados Status Invest STOCKS'!A219:AD834,4)/Table_1[[#This Row],[LPA]]))/100,0)</f>
        <v>1.5829383886255925E-2</v>
      </c>
      <c r="K233" s="50">
        <f>IFERROR(IF(Ações!$B233="","",VLOOKUP(Table_1[[#This Row],[AÇÕES]],'Dados Status Invest STOCKS'!A219:AD834,2)),0)</f>
        <v>7.05</v>
      </c>
      <c r="L233" s="51">
        <f>IFERROR(IF(Ações!$B233="","",VLOOKUP(Table_1[[#This Row],[AÇÕES]],'Dados Status Invest STOCKS'!A219:AD834,3)/100),0)</f>
        <v>0</v>
      </c>
      <c r="M233" s="52">
        <f>IFERROR(IF(Ações!$B233="","",VLOOKUP(Table_1[[#This Row],[AÇÕES]],'Dados Status Invest STOCKS'!A219:AD834,28)),0)</f>
        <v>-2.11</v>
      </c>
      <c r="N233" s="52">
        <f>IFERROR(IF(Ações!$B233="","",VLOOKUP(Table_1[[#This Row],[AÇÕES]],'Dados Status Invest STOCKS'!A219:AD834,27)),0)</f>
        <v>5.27</v>
      </c>
      <c r="O233" s="52">
        <f>IFERROR(IF(Ações!$L233="","",Ações!$K233*Ações!$L233),0)</f>
        <v>0</v>
      </c>
      <c r="P233" s="53">
        <f t="shared" si="3"/>
        <v>0.06</v>
      </c>
      <c r="Q233" s="53">
        <f>IFERROR(Ações!$O233/Ações!$M233,0)</f>
        <v>0</v>
      </c>
      <c r="R233" s="53">
        <f>IFERROR(IF(Ações!$B233="","",VLOOKUP(Table_1[[#This Row],[AÇÕES]],'Dados Status Invest STOCKS'!A219:AD834,18)/100),0)</f>
        <v>-0.40060000000000001</v>
      </c>
      <c r="S233" s="51">
        <f>IFERROR(IF(Ações!$B233="","",VLOOKUP(Table_1[[#This Row],[AÇÕES]],'Dados Status Invest STOCKS'!A219:AD834,25)/100),0)</f>
        <v>0</v>
      </c>
      <c r="T233" s="51">
        <f>(1-Ações!$Q233)*Ações!$R233</f>
        <v>-0.40060000000000001</v>
      </c>
      <c r="U233" s="54">
        <f>IF(Ações!$S233=0,Ações!$T233,IF(Ações!$T233=0,Ações!$S233,AVERAGE(Ações!$S233,Ações!$T233)))</f>
        <v>-0.40060000000000001</v>
      </c>
    </row>
    <row r="234" spans="2:21" ht="15.75" customHeight="1" x14ac:dyDescent="0.2">
      <c r="B234" s="44" t="str">
        <f>IFERROR('Dados Status Invest STOCKS'!A221,"-")</f>
        <v>ALTA</v>
      </c>
      <c r="C234" s="45">
        <f>IFERROR((Ações!$D234-Ações!$K234)/Ações!$D234,0)</f>
        <v>-1.8436018957345972</v>
      </c>
      <c r="D234" s="46">
        <f>(Ações!$O234)/0.06</f>
        <v>15.529599999999999</v>
      </c>
      <c r="E234" s="47">
        <f>IFERROR((Ações!$F234-Ações!$K234)/Ações!$F234,0)</f>
        <v>-0.36814555141845201</v>
      </c>
      <c r="F234" s="46">
        <f>IF(OR(Ações!$N234&lt;0,Ações!$M234&lt;0),"",(22.5*Ações!$M234*Ações!$N234)^0.5)</f>
        <v>32.277267542343168</v>
      </c>
      <c r="G234" s="47">
        <f>IFERROR((Ações!$H234-Ações!$K234)/Ações!$H234,0)</f>
        <v>5.5546450306882855</v>
      </c>
      <c r="H234" s="48">
        <f>IFERROR(Ações!$I234/(Ações!$P234-Table_1[[#This Row],[CAGR LUCRO 5A]]),0)</f>
        <v>-9.6955964081632633</v>
      </c>
      <c r="I234" s="48">
        <f>IF(Ações!$S234&lt;0,"",Ações!$O234*(1+Ações!$S234))</f>
        <v>1.0926937151999998</v>
      </c>
      <c r="J234" s="49">
        <f>IFERROR(IF(Ações!$B234="","",(VLOOKUP(Table_1[[#This Row],[AÇÕES]],'Dados Status Invest STOCKS'!A220:AD835,4)/Table_1[[#This Row],[LPA]]))/100,0)</f>
        <v>7.9364406779661015E-2</v>
      </c>
      <c r="K234" s="50">
        <f>IFERROR(IF(Ações!$B234="","",VLOOKUP(Table_1[[#This Row],[AÇÕES]],'Dados Status Invest STOCKS'!A220:AD835,2)),0)</f>
        <v>44.16</v>
      </c>
      <c r="L234" s="51">
        <f>IFERROR(IF(Ações!$B234="","",VLOOKUP(Table_1[[#This Row],[AÇÕES]],'Dados Status Invest STOCKS'!A220:AD835,3)/100),0)</f>
        <v>2.1099999999999997E-2</v>
      </c>
      <c r="M234" s="52">
        <f>IFERROR(IF(Ações!$B234="","",VLOOKUP(Table_1[[#This Row],[AÇÕES]],'Dados Status Invest STOCKS'!A220:AD835,28)),0)</f>
        <v>2.36</v>
      </c>
      <c r="N234" s="52">
        <f>IFERROR(IF(Ações!$B234="","",VLOOKUP(Table_1[[#This Row],[AÇÕES]],'Dados Status Invest STOCKS'!A220:AD835,27)),0)</f>
        <v>19.62</v>
      </c>
      <c r="O234" s="52">
        <f>IFERROR(IF(Ações!$L234="","",Ações!$K234*Ações!$L234),0)</f>
        <v>0.93177599999999983</v>
      </c>
      <c r="P234" s="53">
        <f t="shared" si="3"/>
        <v>0.06</v>
      </c>
      <c r="Q234" s="53">
        <f>IFERROR(Ações!$O234/Ações!$M234,0)</f>
        <v>0.3948203389830508</v>
      </c>
      <c r="R234" s="53">
        <f>IFERROR(IF(Ações!$B234="","",VLOOKUP(Table_1[[#This Row],[AÇÕES]],'Dados Status Invest STOCKS'!A220:AD835,18)/100),0)</f>
        <v>0.1201</v>
      </c>
      <c r="S234" s="51">
        <f>IFERROR(IF(Ações!$B234="","",VLOOKUP(Table_1[[#This Row],[AÇÕES]],'Dados Status Invest STOCKS'!A220:AD835,25)/100),0)</f>
        <v>0.17269999999999999</v>
      </c>
      <c r="T234" s="51">
        <f>(1-Ações!$Q234)*Ações!$R234</f>
        <v>7.2682077288135596E-2</v>
      </c>
      <c r="U234" s="54">
        <f>IF(Ações!$S234=0,Ações!$T234,IF(Ações!$T234=0,Ações!$S234,AVERAGE(Ações!$S234,Ações!$T234)))</f>
        <v>0.1226910386440678</v>
      </c>
    </row>
    <row r="235" spans="2:21" ht="15.75" customHeight="1" x14ac:dyDescent="0.2">
      <c r="B235" s="44" t="str">
        <f>IFERROR('Dados Status Invest STOCKS'!A222,"-")</f>
        <v>ALTG</v>
      </c>
      <c r="C235" s="45">
        <f>IFERROR((Ações!$D235-Ações!$K235)/Ações!$D235,0)</f>
        <v>0</v>
      </c>
      <c r="D235" s="46">
        <f>(Ações!$O235)/0.06</f>
        <v>0</v>
      </c>
      <c r="E235" s="47">
        <f>IFERROR((Ações!$F235-Ações!$K235)/Ações!$F235,0)</f>
        <v>0</v>
      </c>
      <c r="F235" s="46" t="str">
        <f>IF(OR(Ações!$N235&lt;0,Ações!$M235&lt;0),"",(22.5*Ações!$M235*Ações!$N235)^0.5)</f>
        <v/>
      </c>
      <c r="G235" s="47">
        <f>IFERROR((Ações!$H235-Ações!$K235)/Ações!$H235,0)</f>
        <v>0</v>
      </c>
      <c r="H235" s="48">
        <f>IFERROR(Ações!$I235/(Ações!$P235-Table_1[[#This Row],[CAGR LUCRO 5A]]),0)</f>
        <v>0</v>
      </c>
      <c r="I235" s="48">
        <f>IF(Ações!$S235&lt;0,"",Ações!$O235*(1+Ações!$S235))</f>
        <v>0</v>
      </c>
      <c r="J235" s="49">
        <f>IFERROR(IF(Ações!$B235="","",(VLOOKUP(Table_1[[#This Row],[AÇÕES]],'Dados Status Invest STOCKS'!A221:AD836,4)/Table_1[[#This Row],[LPA]]))/100,0)</f>
        <v>0.27513888888888888</v>
      </c>
      <c r="K235" s="50">
        <f>IFERROR(IF(Ações!$B235="","",VLOOKUP(Table_1[[#This Row],[AÇÕES]],'Dados Status Invest STOCKS'!A221:AD836,2)),0)</f>
        <v>14.26</v>
      </c>
      <c r="L235" s="51">
        <f>IFERROR(IF(Ações!$B235="","",VLOOKUP(Table_1[[#This Row],[AÇÕES]],'Dados Status Invest STOCKS'!A221:AD836,3)/100),0)</f>
        <v>0</v>
      </c>
      <c r="M235" s="52">
        <f>IFERROR(IF(Ações!$B235="","",VLOOKUP(Table_1[[#This Row],[AÇÕES]],'Dados Status Invest STOCKS'!A221:AD836,28)),0)</f>
        <v>-0.72</v>
      </c>
      <c r="N235" s="52">
        <f>IFERROR(IF(Ações!$B235="","",VLOOKUP(Table_1[[#This Row],[AÇÕES]],'Dados Status Invest STOCKS'!A221:AD836,27)),0)</f>
        <v>4.2</v>
      </c>
      <c r="O235" s="52">
        <f>IFERROR(IF(Ações!$L235="","",Ações!$K235*Ações!$L235),0)</f>
        <v>0</v>
      </c>
      <c r="P235" s="53">
        <f t="shared" si="3"/>
        <v>0.06</v>
      </c>
      <c r="Q235" s="53">
        <f>IFERROR(Ações!$O235/Ações!$M235,0)</f>
        <v>0</v>
      </c>
      <c r="R235" s="53">
        <f>IFERROR(IF(Ações!$B235="","",VLOOKUP(Table_1[[#This Row],[AÇÕES]],'Dados Status Invest STOCKS'!A221:AD836,18)/100),0)</f>
        <v>-0.1714</v>
      </c>
      <c r="S235" s="51">
        <f>IFERROR(IF(Ações!$B235="","",VLOOKUP(Table_1[[#This Row],[AÇÕES]],'Dados Status Invest STOCKS'!A221:AD836,25)/100),0)</f>
        <v>0</v>
      </c>
      <c r="T235" s="51">
        <f>(1-Ações!$Q235)*Ações!$R235</f>
        <v>-0.1714</v>
      </c>
      <c r="U235" s="54">
        <f>IF(Ações!$S235=0,Ações!$T235,IF(Ações!$T235=0,Ações!$S235,AVERAGE(Ações!$S235,Ações!$T235)))</f>
        <v>-0.1714</v>
      </c>
    </row>
    <row r="236" spans="2:21" ht="15.75" customHeight="1" x14ac:dyDescent="0.2">
      <c r="B236" s="44" t="str">
        <f>IFERROR('Dados Status Invest STOCKS'!A223,"-")</f>
        <v>ALTM</v>
      </c>
      <c r="C236" s="45">
        <f>IFERROR((Ações!$D236-Ações!$K236)/Ações!$D236,0)</f>
        <v>0.36373276776246022</v>
      </c>
      <c r="D236" s="46">
        <f>(Ações!$O236)/0.06</f>
        <v>100.00515</v>
      </c>
      <c r="E236" s="47">
        <f>IFERROR((Ações!$F236-Ações!$K236)/Ações!$F236,0)</f>
        <v>0</v>
      </c>
      <c r="F236" s="46" t="str">
        <f>IF(OR(Ações!$N236&lt;0,Ações!$M236&lt;0),"",(22.5*Ações!$M236*Ações!$N236)^0.5)</f>
        <v/>
      </c>
      <c r="G236" s="47">
        <f>IFERROR((Ações!$H236-Ações!$K236)/Ações!$H236,0)</f>
        <v>0.36373276776246022</v>
      </c>
      <c r="H236" s="48">
        <f>IFERROR(Ações!$I236/(Ações!$P236-Table_1[[#This Row],[CAGR LUCRO 5A]]),0)</f>
        <v>100.00515</v>
      </c>
      <c r="I236" s="48">
        <f>IF(Ações!$S236&lt;0,"",Ações!$O236*(1+Ações!$S236))</f>
        <v>6.0003089999999997</v>
      </c>
      <c r="J236" s="49">
        <f>IFERROR(IF(Ações!$B236="","",(VLOOKUP(Table_1[[#This Row],[AÇÕES]],'Dados Status Invest STOCKS'!A222:AD837,4)/Table_1[[#This Row],[LPA]]))/100,0)</f>
        <v>1.2905982905982907E-2</v>
      </c>
      <c r="K236" s="50">
        <f>IFERROR(IF(Ações!$B236="","",VLOOKUP(Table_1[[#This Row],[AÇÕES]],'Dados Status Invest STOCKS'!A222:AD837,2)),0)</f>
        <v>63.63</v>
      </c>
      <c r="L236" s="51">
        <f>IFERROR(IF(Ações!$B236="","",VLOOKUP(Table_1[[#This Row],[AÇÕES]],'Dados Status Invest STOCKS'!A222:AD837,3)/100),0)</f>
        <v>9.4299999999999995E-2</v>
      </c>
      <c r="M236" s="52">
        <f>IFERROR(IF(Ações!$B236="","",VLOOKUP(Table_1[[#This Row],[AÇÕES]],'Dados Status Invest STOCKS'!A222:AD837,28)),0)</f>
        <v>7.02</v>
      </c>
      <c r="N236" s="52">
        <f>IFERROR(IF(Ações!$B236="","",VLOOKUP(Table_1[[#This Row],[AÇÕES]],'Dados Status Invest STOCKS'!A222:AD837,27)),0)</f>
        <v>-29.8</v>
      </c>
      <c r="O236" s="52">
        <f>IFERROR(IF(Ações!$L236="","",Ações!$K236*Ações!$L236),0)</f>
        <v>6.0003089999999997</v>
      </c>
      <c r="P236" s="53">
        <f t="shared" si="3"/>
        <v>0.06</v>
      </c>
      <c r="Q236" s="53">
        <f>IFERROR(Ações!$O236/Ações!$M236,0)</f>
        <v>0.8547448717948718</v>
      </c>
      <c r="R236" s="53">
        <f>IFERROR(IF(Ações!$B236="","",VLOOKUP(Table_1[[#This Row],[AÇÕES]],'Dados Status Invest STOCKS'!A222:AD837,18)/100),0)</f>
        <v>-0.23569999999999999</v>
      </c>
      <c r="S236" s="51">
        <f>IFERROR(IF(Ações!$B236="","",VLOOKUP(Table_1[[#This Row],[AÇÕES]],'Dados Status Invest STOCKS'!A222:AD837,25)/100),0)</f>
        <v>0</v>
      </c>
      <c r="T236" s="51">
        <f>(1-Ações!$Q236)*Ações!$R236</f>
        <v>-3.4236633717948717E-2</v>
      </c>
      <c r="U236" s="54">
        <f>IF(Ações!$S236=0,Ações!$T236,IF(Ações!$T236=0,Ações!$S236,AVERAGE(Ações!$S236,Ações!$T236)))</f>
        <v>-3.4236633717948717E-2</v>
      </c>
    </row>
    <row r="237" spans="2:21" ht="15.75" customHeight="1" x14ac:dyDescent="0.2">
      <c r="B237" s="44" t="str">
        <f>IFERROR('Dados Status Invest STOCKS'!A224,"-")</f>
        <v>ALTR</v>
      </c>
      <c r="C237" s="45">
        <f>IFERROR((Ações!$D237-Ações!$K237)/Ações!$D237,0)</f>
        <v>0</v>
      </c>
      <c r="D237" s="46">
        <f>(Ações!$O237)/0.06</f>
        <v>0</v>
      </c>
      <c r="E237" s="47">
        <f>IFERROR((Ações!$F237-Ações!$K237)/Ações!$F237,0)</f>
        <v>0</v>
      </c>
      <c r="F237" s="46" t="str">
        <f>IF(OR(Ações!$N237&lt;0,Ações!$M237&lt;0),"",(22.5*Ações!$M237*Ações!$N237)^0.5)</f>
        <v/>
      </c>
      <c r="G237" s="47">
        <f>IFERROR((Ações!$H237-Ações!$K237)/Ações!$H237,0)</f>
        <v>0</v>
      </c>
      <c r="H237" s="48">
        <f>IFERROR(Ações!$I237/(Ações!$P237-Table_1[[#This Row],[CAGR LUCRO 5A]]),0)</f>
        <v>0</v>
      </c>
      <c r="I237" s="48">
        <f>IF(Ações!$S237&lt;0,"",Ações!$O237*(1+Ações!$S237))</f>
        <v>0</v>
      </c>
      <c r="J237" s="49">
        <f>IFERROR(IF(Ações!$B237="","",(VLOOKUP(Table_1[[#This Row],[AÇÕES]],'Dados Status Invest STOCKS'!A223:AD838,4)/Table_1[[#This Row],[LPA]]))/100,0)</f>
        <v>132.44</v>
      </c>
      <c r="K237" s="50">
        <f>IFERROR(IF(Ações!$B237="","",VLOOKUP(Table_1[[#This Row],[AÇÕES]],'Dados Status Invest STOCKS'!A223:AD838,2)),0)</f>
        <v>61.13</v>
      </c>
      <c r="L237" s="51">
        <f>IFERROR(IF(Ações!$B237="","",VLOOKUP(Table_1[[#This Row],[AÇÕES]],'Dados Status Invest STOCKS'!A223:AD838,3)/100),0)</f>
        <v>0</v>
      </c>
      <c r="M237" s="52">
        <f>IFERROR(IF(Ações!$B237="","",VLOOKUP(Table_1[[#This Row],[AÇÕES]],'Dados Status Invest STOCKS'!A223:AD838,28)),0)</f>
        <v>-7.0000000000000007E-2</v>
      </c>
      <c r="N237" s="52">
        <f>IFERROR(IF(Ações!$B237="","",VLOOKUP(Table_1[[#This Row],[AÇÕES]],'Dados Status Invest STOCKS'!A223:AD838,27)),0)</f>
        <v>7.64</v>
      </c>
      <c r="O237" s="52">
        <f>IFERROR(IF(Ações!$L237="","",Ações!$K237*Ações!$L237),0)</f>
        <v>0</v>
      </c>
      <c r="P237" s="53">
        <f t="shared" si="3"/>
        <v>0.06</v>
      </c>
      <c r="Q237" s="53">
        <f>IFERROR(Ações!$O237/Ações!$M237,0)</f>
        <v>0</v>
      </c>
      <c r="R237" s="53">
        <f>IFERROR(IF(Ações!$B237="","",VLOOKUP(Table_1[[#This Row],[AÇÕES]],'Dados Status Invest STOCKS'!A223:AD838,18)/100),0)</f>
        <v>-8.6E-3</v>
      </c>
      <c r="S237" s="51">
        <f>IFERROR(IF(Ações!$B237="","",VLOOKUP(Table_1[[#This Row],[AÇÕES]],'Dados Status Invest STOCKS'!A223:AD838,25)/100),0)</f>
        <v>0</v>
      </c>
      <c r="T237" s="51">
        <f>(1-Ações!$Q237)*Ações!$R237</f>
        <v>-8.6E-3</v>
      </c>
      <c r="U237" s="54">
        <f>IF(Ações!$S237=0,Ações!$T237,IF(Ações!$T237=0,Ações!$S237,AVERAGE(Ações!$S237,Ações!$T237)))</f>
        <v>-8.6E-3</v>
      </c>
    </row>
    <row r="238" spans="2:21" ht="15.75" customHeight="1" x14ac:dyDescent="0.2">
      <c r="B238" s="44" t="str">
        <f>IFERROR('Dados Status Invest STOCKS'!A225,"-")</f>
        <v>ALUS</v>
      </c>
      <c r="C238" s="45">
        <f>IFERROR((Ações!$D238-Ações!$K238)/Ações!$D238,0)</f>
        <v>0</v>
      </c>
      <c r="D238" s="46">
        <f>(Ações!$O238)/0.06</f>
        <v>0</v>
      </c>
      <c r="E238" s="47">
        <f>IFERROR((Ações!$F238-Ações!$K238)/Ações!$F238,0)</f>
        <v>0</v>
      </c>
      <c r="F238" s="46" t="str">
        <f>IF(OR(Ações!$N238&lt;0,Ações!$M238&lt;0),"",(22.5*Ações!$M238*Ações!$N238)^0.5)</f>
        <v/>
      </c>
      <c r="G238" s="47">
        <f>IFERROR((Ações!$H238-Ações!$K238)/Ações!$H238,0)</f>
        <v>0</v>
      </c>
      <c r="H238" s="48">
        <f>IFERROR(Ações!$I238/(Ações!$P238-Table_1[[#This Row],[CAGR LUCRO 5A]]),0)</f>
        <v>0</v>
      </c>
      <c r="I238" s="48">
        <f>IF(Ações!$S238&lt;0,"",Ações!$O238*(1+Ações!$S238))</f>
        <v>0</v>
      </c>
      <c r="J238" s="49">
        <f>IFERROR(IF(Ações!$B238="","",(VLOOKUP(Table_1[[#This Row],[AÇÕES]],'Dados Status Invest STOCKS'!A224:AD839,4)/Table_1[[#This Row],[LPA]]))/100,0)</f>
        <v>9.8469387755102056E-2</v>
      </c>
      <c r="K238" s="50">
        <f>IFERROR(IF(Ações!$B238="","",VLOOKUP(Table_1[[#This Row],[AÇÕES]],'Dados Status Invest STOCKS'!A224:AD839,2)),0)</f>
        <v>9.5</v>
      </c>
      <c r="L238" s="51">
        <f>IFERROR(IF(Ações!$B238="","",VLOOKUP(Table_1[[#This Row],[AÇÕES]],'Dados Status Invest STOCKS'!A224:AD839,3)/100),0)</f>
        <v>0</v>
      </c>
      <c r="M238" s="52">
        <f>IFERROR(IF(Ações!$B238="","",VLOOKUP(Table_1[[#This Row],[AÇÕES]],'Dados Status Invest STOCKS'!A224:AD839,28)),0)</f>
        <v>-0.98</v>
      </c>
      <c r="N238" s="52">
        <f>IFERROR(IF(Ações!$B238="","",VLOOKUP(Table_1[[#This Row],[AÇÕES]],'Dados Status Invest STOCKS'!A224:AD839,27)),0)</f>
        <v>0.14000000000000001</v>
      </c>
      <c r="O238" s="52">
        <f>IFERROR(IF(Ações!$L238="","",Ações!$K238*Ações!$L238),0)</f>
        <v>0</v>
      </c>
      <c r="P238" s="53">
        <f t="shared" si="3"/>
        <v>0.06</v>
      </c>
      <c r="Q238" s="53">
        <f>IFERROR(Ações!$O238/Ações!$M238,0)</f>
        <v>0</v>
      </c>
      <c r="R238" s="53">
        <f>IFERROR(IF(Ações!$B238="","",VLOOKUP(Table_1[[#This Row],[AÇÕES]],'Dados Status Invest STOCKS'!A224:AD839,18)/100),0)</f>
        <v>-7.0760000000000005</v>
      </c>
      <c r="S238" s="51">
        <f>IFERROR(IF(Ações!$B238="","",VLOOKUP(Table_1[[#This Row],[AÇÕES]],'Dados Status Invest STOCKS'!A224:AD839,25)/100),0)</f>
        <v>0</v>
      </c>
      <c r="T238" s="51">
        <f>(1-Ações!$Q238)*Ações!$R238</f>
        <v>-7.0760000000000005</v>
      </c>
      <c r="U238" s="54">
        <f>IF(Ações!$S238=0,Ações!$T238,IF(Ações!$T238=0,Ações!$S238,AVERAGE(Ações!$S238,Ações!$T238)))</f>
        <v>-7.0760000000000005</v>
      </c>
    </row>
    <row r="239" spans="2:21" ht="15.75" customHeight="1" x14ac:dyDescent="0.2">
      <c r="B239" s="44" t="str">
        <f>IFERROR('Dados Status Invest STOCKS'!A226,"-")</f>
        <v>ALV</v>
      </c>
      <c r="C239" s="45">
        <f>IFERROR((Ações!$D239-Ações!$K239)/Ações!$D239,0)</f>
        <v>-2.1250000000000004</v>
      </c>
      <c r="D239" s="46">
        <f>(Ações!$O239)/0.06</f>
        <v>31.2928</v>
      </c>
      <c r="E239" s="47">
        <f>IFERROR((Ações!$F239-Ações!$K239)/Ações!$F239,0)</f>
        <v>-0.58170845714947705</v>
      </c>
      <c r="F239" s="46">
        <f>IF(OR(Ações!$N239&lt;0,Ações!$M239&lt;0),"",(22.5*Ações!$M239*Ações!$N239)^0.5)</f>
        <v>61.825552969625747</v>
      </c>
      <c r="G239" s="47">
        <f>IFERROR((Ações!$H239-Ações!$K239)/Ações!$H239,0)</f>
        <v>0</v>
      </c>
      <c r="H239" s="48">
        <f>IFERROR(Ações!$I239/(Ações!$P239-Table_1[[#This Row],[CAGR LUCRO 5A]]),0)</f>
        <v>0</v>
      </c>
      <c r="I239" s="48" t="str">
        <f>IF(Ações!$S239&lt;0,"",Ações!$O239*(1+Ações!$S239))</f>
        <v/>
      </c>
      <c r="J239" s="49">
        <f>IFERROR(IF(Ações!$B239="","",(VLOOKUP(Table_1[[#This Row],[AÇÕES]],'Dados Status Invest STOCKS'!A225:AD840,4)/Table_1[[#This Row],[LPA]]))/100,0)</f>
        <v>2.8950086058519797E-2</v>
      </c>
      <c r="K239" s="50">
        <f>IFERROR(IF(Ações!$B239="","",VLOOKUP(Table_1[[#This Row],[AÇÕES]],'Dados Status Invest STOCKS'!A225:AD840,2)),0)</f>
        <v>97.79</v>
      </c>
      <c r="L239" s="51">
        <f>IFERROR(IF(Ações!$B239="","",VLOOKUP(Table_1[[#This Row],[AÇÕES]],'Dados Status Invest STOCKS'!A225:AD840,3)/100),0)</f>
        <v>1.9199999999999998E-2</v>
      </c>
      <c r="M239" s="52">
        <f>IFERROR(IF(Ações!$B239="","",VLOOKUP(Table_1[[#This Row],[AÇÕES]],'Dados Status Invest STOCKS'!A225:AD840,28)),0)</f>
        <v>5.81</v>
      </c>
      <c r="N239" s="52">
        <f>IFERROR(IF(Ações!$B239="","",VLOOKUP(Table_1[[#This Row],[AÇÕES]],'Dados Status Invest STOCKS'!A225:AD840,27)),0)</f>
        <v>29.24</v>
      </c>
      <c r="O239" s="52">
        <f>IFERROR(IF(Ações!$L239="","",Ações!$K239*Ações!$L239),0)</f>
        <v>1.8775679999999999</v>
      </c>
      <c r="P239" s="53">
        <f t="shared" si="3"/>
        <v>0.06</v>
      </c>
      <c r="Q239" s="53">
        <f>IFERROR(Ações!$O239/Ações!$M239,0)</f>
        <v>0.32316144578313255</v>
      </c>
      <c r="R239" s="53">
        <f>IFERROR(IF(Ações!$B239="","",VLOOKUP(Table_1[[#This Row],[AÇÕES]],'Dados Status Invest STOCKS'!A225:AD840,18)/100),0)</f>
        <v>0.19879999999999998</v>
      </c>
      <c r="S239" s="51">
        <f>IFERROR(IF(Ações!$B239="","",VLOOKUP(Table_1[[#This Row],[AÇÕES]],'Dados Status Invest STOCKS'!A225:AD840,25)/100),0)</f>
        <v>-0.16370000000000001</v>
      </c>
      <c r="T239" s="51">
        <f>(1-Ações!$Q239)*Ações!$R239</f>
        <v>0.13455550457831322</v>
      </c>
      <c r="U239" s="54">
        <f>IF(Ações!$S239=0,Ações!$T239,IF(Ações!$T239=0,Ações!$S239,AVERAGE(Ações!$S239,Ações!$T239)))</f>
        <v>-1.4572247710843395E-2</v>
      </c>
    </row>
    <row r="240" spans="2:21" ht="15.75" customHeight="1" x14ac:dyDescent="0.2">
      <c r="B240" s="44" t="str">
        <f>IFERROR('Dados Status Invest STOCKS'!A227,"-")</f>
        <v>ALVR</v>
      </c>
      <c r="C240" s="45">
        <f>IFERROR((Ações!$D240-Ações!$K240)/Ações!$D240,0)</f>
        <v>0</v>
      </c>
      <c r="D240" s="46">
        <f>(Ações!$O240)/0.06</f>
        <v>0</v>
      </c>
      <c r="E240" s="47">
        <f>IFERROR((Ações!$F240-Ações!$K240)/Ações!$F240,0)</f>
        <v>0</v>
      </c>
      <c r="F240" s="46" t="str">
        <f>IF(OR(Ações!$N240&lt;0,Ações!$M240&lt;0),"",(22.5*Ações!$M240*Ações!$N240)^0.5)</f>
        <v/>
      </c>
      <c r="G240" s="47">
        <f>IFERROR((Ações!$H240-Ações!$K240)/Ações!$H240,0)</f>
        <v>0</v>
      </c>
      <c r="H240" s="48">
        <f>IFERROR(Ações!$I240/(Ações!$P240-Table_1[[#This Row],[CAGR LUCRO 5A]]),0)</f>
        <v>0</v>
      </c>
      <c r="I240" s="48">
        <f>IF(Ações!$S240&lt;0,"",Ações!$O240*(1+Ações!$S240))</f>
        <v>0</v>
      </c>
      <c r="J240" s="49">
        <f>IFERROR(IF(Ações!$B240="","",(VLOOKUP(Table_1[[#This Row],[AÇÕES]],'Dados Status Invest STOCKS'!A226:AD841,4)/Table_1[[#This Row],[LPA]]))/100,0)</f>
        <v>1.8037383177570091E-2</v>
      </c>
      <c r="K240" s="50">
        <f>IFERROR(IF(Ações!$B240="","",VLOOKUP(Table_1[[#This Row],[AÇÕES]],'Dados Status Invest STOCKS'!A226:AD841,2)),0)</f>
        <v>8.26</v>
      </c>
      <c r="L240" s="51">
        <f>IFERROR(IF(Ações!$B240="","",VLOOKUP(Table_1[[#This Row],[AÇÕES]],'Dados Status Invest STOCKS'!A226:AD841,3)/100),0)</f>
        <v>0</v>
      </c>
      <c r="M240" s="52">
        <f>IFERROR(IF(Ações!$B240="","",VLOOKUP(Table_1[[#This Row],[AÇÕES]],'Dados Status Invest STOCKS'!A226:AD841,28)),0)</f>
        <v>-2.14</v>
      </c>
      <c r="N240" s="52">
        <f>IFERROR(IF(Ações!$B240="","",VLOOKUP(Table_1[[#This Row],[AÇÕES]],'Dados Status Invest STOCKS'!A226:AD841,27)),0)</f>
        <v>4.0999999999999996</v>
      </c>
      <c r="O240" s="52">
        <f>IFERROR(IF(Ações!$L240="","",Ações!$K240*Ações!$L240),0)</f>
        <v>0</v>
      </c>
      <c r="P240" s="53">
        <f t="shared" si="3"/>
        <v>0.06</v>
      </c>
      <c r="Q240" s="53">
        <f>IFERROR(Ações!$O240/Ações!$M240,0)</f>
        <v>0</v>
      </c>
      <c r="R240" s="53">
        <f>IFERROR(IF(Ações!$B240="","",VLOOKUP(Table_1[[#This Row],[AÇÕES]],'Dados Status Invest STOCKS'!A226:AD841,18)/100),0)</f>
        <v>-0.52079999999999993</v>
      </c>
      <c r="S240" s="51">
        <f>IFERROR(IF(Ações!$B240="","",VLOOKUP(Table_1[[#This Row],[AÇÕES]],'Dados Status Invest STOCKS'!A226:AD841,25)/100),0)</f>
        <v>0</v>
      </c>
      <c r="T240" s="51">
        <f>(1-Ações!$Q240)*Ações!$R240</f>
        <v>-0.52079999999999993</v>
      </c>
      <c r="U240" s="54">
        <f>IF(Ações!$S240=0,Ações!$T240,IF(Ações!$T240=0,Ações!$S240,AVERAGE(Ações!$S240,Ações!$T240)))</f>
        <v>-0.52079999999999993</v>
      </c>
    </row>
    <row r="241" spans="2:21" ht="15.75" customHeight="1" x14ac:dyDescent="0.2">
      <c r="B241" s="44" t="str">
        <f>IFERROR('Dados Status Invest STOCKS'!A228,"-")</f>
        <v>ALXN</v>
      </c>
      <c r="C241" s="45">
        <f>IFERROR((Ações!$D241-Ações!$K241)/Ações!$D241,0)</f>
        <v>0</v>
      </c>
      <c r="D241" s="46">
        <f>(Ações!$O241)/0.06</f>
        <v>0</v>
      </c>
      <c r="E241" s="47">
        <f>IFERROR((Ações!$F241-Ações!$K241)/Ações!$F241,0)</f>
        <v>-1.9233014061982363</v>
      </c>
      <c r="F241" s="46">
        <f>IF(OR(Ações!$N241&lt;0,Ações!$M241&lt;0),"",(22.5*Ações!$M241*Ações!$N241)^0.5)</f>
        <v>62.429416143353443</v>
      </c>
      <c r="G241" s="47">
        <f>IFERROR((Ações!$H241-Ações!$K241)/Ações!$H241,0)</f>
        <v>0</v>
      </c>
      <c r="H241" s="48">
        <f>IFERROR(Ações!$I241/(Ações!$P241-Table_1[[#This Row],[CAGR LUCRO 5A]]),0)</f>
        <v>0</v>
      </c>
      <c r="I241" s="48">
        <f>IF(Ações!$S241&lt;0,"",Ações!$O241*(1+Ações!$S241))</f>
        <v>0</v>
      </c>
      <c r="J241" s="49">
        <f>IFERROR(IF(Ações!$B241="","",(VLOOKUP(Table_1[[#This Row],[AÇÕES]],'Dados Status Invest STOCKS'!A227:AD842,4)/Table_1[[#This Row],[LPA]]))/100,0)</f>
        <v>0.19207792207792207</v>
      </c>
      <c r="K241" s="50">
        <f>IFERROR(IF(Ações!$B241="","",VLOOKUP(Table_1[[#This Row],[AÇÕES]],'Dados Status Invest STOCKS'!A227:AD842,2)),0)</f>
        <v>182.5</v>
      </c>
      <c r="L241" s="51">
        <f>IFERROR(IF(Ações!$B241="","",VLOOKUP(Table_1[[#This Row],[AÇÕES]],'Dados Status Invest STOCKS'!A227:AD842,3)/100),0)</f>
        <v>0</v>
      </c>
      <c r="M241" s="52">
        <f>IFERROR(IF(Ações!$B241="","",VLOOKUP(Table_1[[#This Row],[AÇÕES]],'Dados Status Invest STOCKS'!A227:AD842,28)),0)</f>
        <v>3.08</v>
      </c>
      <c r="N241" s="52">
        <f>IFERROR(IF(Ações!$B241="","",VLOOKUP(Table_1[[#This Row],[AÇÕES]],'Dados Status Invest STOCKS'!A227:AD842,27)),0)</f>
        <v>56.24</v>
      </c>
      <c r="O241" s="52">
        <f>IFERROR(IF(Ações!$L241="","",Ações!$K241*Ações!$L241),0)</f>
        <v>0</v>
      </c>
      <c r="P241" s="53">
        <f t="shared" si="3"/>
        <v>0.06</v>
      </c>
      <c r="Q241" s="53">
        <f>IFERROR(Ações!$O241/Ações!$M241,0)</f>
        <v>0</v>
      </c>
      <c r="R241" s="53">
        <f>IFERROR(IF(Ações!$B241="","",VLOOKUP(Table_1[[#This Row],[AÇÕES]],'Dados Status Invest STOCKS'!A227:AD842,18)/100),0)</f>
        <v>5.4800000000000001E-2</v>
      </c>
      <c r="S241" s="51">
        <f>IFERROR(IF(Ações!$B241="","",VLOOKUP(Table_1[[#This Row],[AÇÕES]],'Dados Status Invest STOCKS'!A227:AD842,25)/100),0)</f>
        <v>0.33110000000000001</v>
      </c>
      <c r="T241" s="51">
        <f>(1-Ações!$Q241)*Ações!$R241</f>
        <v>5.4800000000000001E-2</v>
      </c>
      <c r="U241" s="54">
        <f>IF(Ações!$S241=0,Ações!$T241,IF(Ações!$T241=0,Ações!$S241,AVERAGE(Ações!$S241,Ações!$T241)))</f>
        <v>0.19295000000000001</v>
      </c>
    </row>
    <row r="242" spans="2:21" ht="15.75" customHeight="1" x14ac:dyDescent="0.2">
      <c r="B242" s="44" t="str">
        <f>IFERROR('Dados Status Invest STOCKS'!A229,"-")</f>
        <v>ALXO</v>
      </c>
      <c r="C242" s="45">
        <f>IFERROR((Ações!$D242-Ações!$K242)/Ações!$D242,0)</f>
        <v>0</v>
      </c>
      <c r="D242" s="46">
        <f>(Ações!$O242)/0.06</f>
        <v>0</v>
      </c>
      <c r="E242" s="47">
        <f>IFERROR((Ações!$F242-Ações!$K242)/Ações!$F242,0)</f>
        <v>0</v>
      </c>
      <c r="F242" s="46" t="str">
        <f>IF(OR(Ações!$N242&lt;0,Ações!$M242&lt;0),"",(22.5*Ações!$M242*Ações!$N242)^0.5)</f>
        <v/>
      </c>
      <c r="G242" s="47">
        <f>IFERROR((Ações!$H242-Ações!$K242)/Ações!$H242,0)</f>
        <v>0</v>
      </c>
      <c r="H242" s="48">
        <f>IFERROR(Ações!$I242/(Ações!$P242-Table_1[[#This Row],[CAGR LUCRO 5A]]),0)</f>
        <v>0</v>
      </c>
      <c r="I242" s="48">
        <f>IF(Ações!$S242&lt;0,"",Ações!$O242*(1+Ações!$S242))</f>
        <v>0</v>
      </c>
      <c r="J242" s="49">
        <f>IFERROR(IF(Ações!$B242="","",(VLOOKUP(Table_1[[#This Row],[AÇÕES]],'Dados Status Invest STOCKS'!A228:AD843,4)/Table_1[[#This Row],[LPA]]))/100,0)</f>
        <v>4.835164835164836E-2</v>
      </c>
      <c r="K242" s="50">
        <f>IFERROR(IF(Ações!$B242="","",VLOOKUP(Table_1[[#This Row],[AÇÕES]],'Dados Status Invest STOCKS'!A228:AD843,2)),0)</f>
        <v>16.03</v>
      </c>
      <c r="L242" s="51">
        <f>IFERROR(IF(Ações!$B242="","",VLOOKUP(Table_1[[#This Row],[AÇÕES]],'Dados Status Invest STOCKS'!A228:AD843,3)/100),0)</f>
        <v>0</v>
      </c>
      <c r="M242" s="52">
        <f>IFERROR(IF(Ações!$B242="","",VLOOKUP(Table_1[[#This Row],[AÇÕES]],'Dados Status Invest STOCKS'!A228:AD843,28)),0)</f>
        <v>-1.82</v>
      </c>
      <c r="N242" s="52">
        <f>IFERROR(IF(Ações!$B242="","",VLOOKUP(Table_1[[#This Row],[AÇÕES]],'Dados Status Invest STOCKS'!A228:AD843,27)),0)</f>
        <v>9.51</v>
      </c>
      <c r="O242" s="52">
        <f>IFERROR(IF(Ações!$L242="","",Ações!$K242*Ações!$L242),0)</f>
        <v>0</v>
      </c>
      <c r="P242" s="53">
        <f t="shared" si="3"/>
        <v>0.06</v>
      </c>
      <c r="Q242" s="53">
        <f>IFERROR(Ações!$O242/Ações!$M242,0)</f>
        <v>0</v>
      </c>
      <c r="R242" s="53">
        <f>IFERROR(IF(Ações!$B242="","",VLOOKUP(Table_1[[#This Row],[AÇÕES]],'Dados Status Invest STOCKS'!A228:AD843,18)/100),0)</f>
        <v>-0.19159999999999999</v>
      </c>
      <c r="S242" s="51">
        <f>IFERROR(IF(Ações!$B242="","",VLOOKUP(Table_1[[#This Row],[AÇÕES]],'Dados Status Invest STOCKS'!A228:AD843,25)/100),0)</f>
        <v>0</v>
      </c>
      <c r="T242" s="51">
        <f>(1-Ações!$Q242)*Ações!$R242</f>
        <v>-0.19159999999999999</v>
      </c>
      <c r="U242" s="54">
        <f>IF(Ações!$S242=0,Ações!$T242,IF(Ações!$T242=0,Ações!$S242,AVERAGE(Ações!$S242,Ações!$T242)))</f>
        <v>-0.19159999999999999</v>
      </c>
    </row>
    <row r="243" spans="2:21" ht="15.75" customHeight="1" x14ac:dyDescent="0.2">
      <c r="B243" s="44" t="str">
        <f>IFERROR('Dados Status Invest STOCKS'!A230,"-")</f>
        <v>ALYA</v>
      </c>
      <c r="C243" s="45">
        <f>IFERROR((Ações!$D243-Ações!$K243)/Ações!$D243,0)</f>
        <v>0</v>
      </c>
      <c r="D243" s="46">
        <f>(Ações!$O243)/0.06</f>
        <v>0</v>
      </c>
      <c r="E243" s="47">
        <f>IFERROR((Ações!$F243-Ações!$K243)/Ações!$F243,0)</f>
        <v>0</v>
      </c>
      <c r="F243" s="46" t="str">
        <f>IF(OR(Ações!$N243&lt;0,Ações!$M243&lt;0),"",(22.5*Ações!$M243*Ações!$N243)^0.5)</f>
        <v/>
      </c>
      <c r="G243" s="47">
        <f>IFERROR((Ações!$H243-Ações!$K243)/Ações!$H243,0)</f>
        <v>0</v>
      </c>
      <c r="H243" s="48">
        <f>IFERROR(Ações!$I243/(Ações!$P243-Table_1[[#This Row],[CAGR LUCRO 5A]]),0)</f>
        <v>0</v>
      </c>
      <c r="I243" s="48">
        <f>IF(Ações!$S243&lt;0,"",Ações!$O243*(1+Ações!$S243))</f>
        <v>0</v>
      </c>
      <c r="J243" s="49">
        <f>IFERROR(IF(Ações!$B243="","",(VLOOKUP(Table_1[[#This Row],[AÇÕES]],'Dados Status Invest STOCKS'!A229:AD844,4)/Table_1[[#This Row],[LPA]]))/100,0)</f>
        <v>1.2778571428571428</v>
      </c>
      <c r="K243" s="50">
        <f>IFERROR(IF(Ações!$B243="","",VLOOKUP(Table_1[[#This Row],[AÇÕES]],'Dados Status Invest STOCKS'!A229:AD844,2)),0)</f>
        <v>2.46</v>
      </c>
      <c r="L243" s="51">
        <f>IFERROR(IF(Ações!$B243="","",VLOOKUP(Table_1[[#This Row],[AÇÕES]],'Dados Status Invest STOCKS'!A229:AD844,3)/100),0)</f>
        <v>0</v>
      </c>
      <c r="M243" s="52">
        <f>IFERROR(IF(Ações!$B243="","",VLOOKUP(Table_1[[#This Row],[AÇÕES]],'Dados Status Invest STOCKS'!A229:AD844,28)),0)</f>
        <v>-0.14000000000000001</v>
      </c>
      <c r="N243" s="52">
        <f>IFERROR(IF(Ações!$B243="","",VLOOKUP(Table_1[[#This Row],[AÇÕES]],'Dados Status Invest STOCKS'!A229:AD844,27)),0)</f>
        <v>1.81</v>
      </c>
      <c r="O243" s="52">
        <f>IFERROR(IF(Ações!$L243="","",Ações!$K243*Ações!$L243),0)</f>
        <v>0</v>
      </c>
      <c r="P243" s="53">
        <f t="shared" si="3"/>
        <v>0.06</v>
      </c>
      <c r="Q243" s="53">
        <f>IFERROR(Ações!$O243/Ações!$M243,0)</f>
        <v>0</v>
      </c>
      <c r="R243" s="53">
        <f>IFERROR(IF(Ações!$B243="","",VLOOKUP(Table_1[[#This Row],[AÇÕES]],'Dados Status Invest STOCKS'!A229:AD844,18)/100),0)</f>
        <v>-7.5800000000000006E-2</v>
      </c>
      <c r="S243" s="51">
        <f>IFERROR(IF(Ações!$B243="","",VLOOKUP(Table_1[[#This Row],[AÇÕES]],'Dados Status Invest STOCKS'!A229:AD844,25)/100),0)</f>
        <v>0</v>
      </c>
      <c r="T243" s="51">
        <f>(1-Ações!$Q243)*Ações!$R243</f>
        <v>-7.5800000000000006E-2</v>
      </c>
      <c r="U243" s="54">
        <f>IF(Ações!$S243=0,Ações!$T243,IF(Ações!$T243=0,Ações!$S243,AVERAGE(Ações!$S243,Ações!$T243)))</f>
        <v>-7.5800000000000006E-2</v>
      </c>
    </row>
    <row r="244" spans="2:21" ht="15.75" customHeight="1" x14ac:dyDescent="0.2">
      <c r="B244" s="44" t="str">
        <f>IFERROR('Dados Status Invest STOCKS'!A231,"-")</f>
        <v>AM</v>
      </c>
      <c r="C244" s="45">
        <f>IFERROR((Ações!$D244-Ações!$K244)/Ações!$D244,0)</f>
        <v>0.39271255060728755</v>
      </c>
      <c r="D244" s="46">
        <f>(Ações!$O244)/0.06</f>
        <v>16.384333333333334</v>
      </c>
      <c r="E244" s="47">
        <f>IFERROR((Ações!$F244-Ações!$K244)/Ações!$F244,0)</f>
        <v>-0.14784856467991897</v>
      </c>
      <c r="F244" s="46">
        <f>IF(OR(Ações!$N244&lt;0,Ações!$M244&lt;0),"",(22.5*Ações!$M244*Ações!$N244)^0.5)</f>
        <v>8.6683908541320402</v>
      </c>
      <c r="G244" s="47">
        <f>IFERROR((Ações!$H244-Ações!$K244)/Ações!$H244,0)</f>
        <v>0.39271255060728755</v>
      </c>
      <c r="H244" s="48">
        <f>IFERROR(Ações!$I244/(Ações!$P244-Table_1[[#This Row],[CAGR LUCRO 5A]]),0)</f>
        <v>16.384333333333334</v>
      </c>
      <c r="I244" s="48">
        <f>IF(Ações!$S244&lt;0,"",Ações!$O244*(1+Ações!$S244))</f>
        <v>0.98306000000000004</v>
      </c>
      <c r="J244" s="49">
        <f>IFERROR(IF(Ações!$B244="","",(VLOOKUP(Table_1[[#This Row],[AÇÕES]],'Dados Status Invest STOCKS'!A230:AD845,4)/Table_1[[#This Row],[LPA]]))/100,0)</f>
        <v>0.20898550724637682</v>
      </c>
      <c r="K244" s="50">
        <f>IFERROR(IF(Ações!$B244="","",VLOOKUP(Table_1[[#This Row],[AÇÕES]],'Dados Status Invest STOCKS'!A230:AD845,2)),0)</f>
        <v>9.9499999999999993</v>
      </c>
      <c r="L244" s="51">
        <f>IFERROR(IF(Ações!$B244="","",VLOOKUP(Table_1[[#This Row],[AÇÕES]],'Dados Status Invest STOCKS'!A230:AD845,3)/100),0)</f>
        <v>9.8800000000000013E-2</v>
      </c>
      <c r="M244" s="52">
        <f>IFERROR(IF(Ações!$B244="","",VLOOKUP(Table_1[[#This Row],[AÇÕES]],'Dados Status Invest STOCKS'!A230:AD845,28)),0)</f>
        <v>0.69</v>
      </c>
      <c r="N244" s="52">
        <f>IFERROR(IF(Ações!$B244="","",VLOOKUP(Table_1[[#This Row],[AÇÕES]],'Dados Status Invest STOCKS'!A230:AD845,27)),0)</f>
        <v>4.84</v>
      </c>
      <c r="O244" s="52">
        <f>IFERROR(IF(Ações!$L244="","",Ações!$K244*Ações!$L244),0)</f>
        <v>0.98306000000000004</v>
      </c>
      <c r="P244" s="53">
        <f t="shared" si="3"/>
        <v>0.06</v>
      </c>
      <c r="Q244" s="53">
        <f>IFERROR(Ações!$O244/Ações!$M244,0)</f>
        <v>1.4247246376811595</v>
      </c>
      <c r="R244" s="53">
        <f>IFERROR(IF(Ações!$B244="","",VLOOKUP(Table_1[[#This Row],[AÇÕES]],'Dados Status Invest STOCKS'!A230:AD845,18)/100),0)</f>
        <v>0.14249999999999999</v>
      </c>
      <c r="S244" s="51">
        <f>IFERROR(IF(Ações!$B244="","",VLOOKUP(Table_1[[#This Row],[AÇÕES]],'Dados Status Invest STOCKS'!A230:AD845,25)/100),0)</f>
        <v>0</v>
      </c>
      <c r="T244" s="51">
        <f>(1-Ações!$Q244)*Ações!$R244</f>
        <v>-6.0523260869565228E-2</v>
      </c>
      <c r="U244" s="54">
        <f>IF(Ações!$S244=0,Ações!$T244,IF(Ações!$T244=0,Ações!$S244,AVERAGE(Ações!$S244,Ações!$T244)))</f>
        <v>-6.0523260869565228E-2</v>
      </c>
    </row>
    <row r="245" spans="2:21" ht="15.75" customHeight="1" x14ac:dyDescent="0.2">
      <c r="B245" s="44" t="str">
        <f>IFERROR('Dados Status Invest STOCKS'!A232,"-")</f>
        <v>AMAT</v>
      </c>
      <c r="C245" s="45">
        <f>IFERROR((Ações!$D245-Ações!$K245)/Ações!$D245,0)</f>
        <v>-7.9552238805970141</v>
      </c>
      <c r="D245" s="46">
        <f>(Ações!$O245)/0.06</f>
        <v>15.55405</v>
      </c>
      <c r="E245" s="47">
        <f>IFERROR((Ações!$F245-Ações!$K245)/Ações!$F245,0)</f>
        <v>-2.0721845894846878</v>
      </c>
      <c r="F245" s="46">
        <f>IF(OR(Ações!$N245&lt;0,Ações!$M245&lt;0),"",(22.5*Ações!$M245*Ações!$N245)^0.5)</f>
        <v>45.339072553372766</v>
      </c>
      <c r="G245" s="47">
        <f>IFERROR((Ações!$H245-Ações!$K245)/Ações!$H245,0)</f>
        <v>26.54667432249963</v>
      </c>
      <c r="H245" s="48">
        <f>IFERROR(Ações!$I245/(Ações!$P245-Table_1[[#This Row],[CAGR LUCRO 5A]]),0)</f>
        <v>-5.4523731050708086</v>
      </c>
      <c r="I245" s="48">
        <f>IF(Ações!$S245&lt;0,"",Ações!$O245*(1+Ações!$S245))</f>
        <v>1.1935244726999998</v>
      </c>
      <c r="J245" s="49">
        <f>IFERROR(IF(Ações!$B245="","",(VLOOKUP(Table_1[[#This Row],[AÇÕES]],'Dados Status Invest STOCKS'!A231:AD846,4)/Table_1[[#This Row],[LPA]]))/100,0)</f>
        <v>3.1704374057315229E-2</v>
      </c>
      <c r="K245" s="50">
        <f>IFERROR(IF(Ações!$B245="","",VLOOKUP(Table_1[[#This Row],[AÇÕES]],'Dados Status Invest STOCKS'!A231:AD846,2)),0)</f>
        <v>139.29</v>
      </c>
      <c r="L245" s="51">
        <f>IFERROR(IF(Ações!$B245="","",VLOOKUP(Table_1[[#This Row],[AÇÕES]],'Dados Status Invest STOCKS'!A231:AD846,3)/100),0)</f>
        <v>6.7000000000000002E-3</v>
      </c>
      <c r="M245" s="52">
        <f>IFERROR(IF(Ações!$B245="","",VLOOKUP(Table_1[[#This Row],[AÇÕES]],'Dados Status Invest STOCKS'!A231:AD846,28)),0)</f>
        <v>6.63</v>
      </c>
      <c r="N245" s="52">
        <f>IFERROR(IF(Ações!$B245="","",VLOOKUP(Table_1[[#This Row],[AÇÕES]],'Dados Status Invest STOCKS'!A231:AD846,27)),0)</f>
        <v>13.78</v>
      </c>
      <c r="O245" s="52">
        <f>IFERROR(IF(Ações!$L245="","",Ações!$K245*Ações!$L245),0)</f>
        <v>0.93324299999999993</v>
      </c>
      <c r="P245" s="53">
        <f t="shared" si="3"/>
        <v>0.06</v>
      </c>
      <c r="Q245" s="53">
        <f>IFERROR(Ações!$O245/Ações!$M245,0)</f>
        <v>0.1407606334841629</v>
      </c>
      <c r="R245" s="53">
        <f>IFERROR(IF(Ações!$B245="","",VLOOKUP(Table_1[[#This Row],[AÇÕES]],'Dados Status Invest STOCKS'!A231:AD846,18)/100),0)</f>
        <v>0.48080000000000001</v>
      </c>
      <c r="S245" s="51">
        <f>IFERROR(IF(Ações!$B245="","",VLOOKUP(Table_1[[#This Row],[AÇÕES]],'Dados Status Invest STOCKS'!A231:AD846,25)/100),0)</f>
        <v>0.27889999999999998</v>
      </c>
      <c r="T245" s="51">
        <f>(1-Ações!$Q245)*Ações!$R245</f>
        <v>0.41312228742081447</v>
      </c>
      <c r="U245" s="54">
        <f>IF(Ações!$S245=0,Ações!$T245,IF(Ações!$T245=0,Ações!$S245,AVERAGE(Ações!$S245,Ações!$T245)))</f>
        <v>0.3460111437104072</v>
      </c>
    </row>
    <row r="246" spans="2:21" ht="15.75" customHeight="1" x14ac:dyDescent="0.2">
      <c r="B246" s="44" t="str">
        <f>IFERROR('Dados Status Invest STOCKS'!A233,"-")</f>
        <v>AMBA</v>
      </c>
      <c r="C246" s="45">
        <f>IFERROR((Ações!$D246-Ações!$K246)/Ações!$D246,0)</f>
        <v>0</v>
      </c>
      <c r="D246" s="46">
        <f>(Ações!$O246)/0.06</f>
        <v>0</v>
      </c>
      <c r="E246" s="47">
        <f>IFERROR((Ações!$F246-Ações!$K246)/Ações!$F246,0)</f>
        <v>0</v>
      </c>
      <c r="F246" s="46" t="str">
        <f>IF(OR(Ações!$N246&lt;0,Ações!$M246&lt;0),"",(22.5*Ações!$M246*Ações!$N246)^0.5)</f>
        <v/>
      </c>
      <c r="G246" s="47">
        <f>IFERROR((Ações!$H246-Ações!$K246)/Ações!$H246,0)</f>
        <v>0</v>
      </c>
      <c r="H246" s="48">
        <f>IFERROR(Ações!$I246/(Ações!$P246-Table_1[[#This Row],[CAGR LUCRO 5A]]),0)</f>
        <v>0</v>
      </c>
      <c r="I246" s="48">
        <f>IF(Ações!$S246&lt;0,"",Ações!$O246*(1+Ações!$S246))</f>
        <v>0</v>
      </c>
      <c r="J246" s="49">
        <f>IFERROR(IF(Ações!$B246="","",(VLOOKUP(Table_1[[#This Row],[AÇÕES]],'Dados Status Invest STOCKS'!A232:AD847,4)/Table_1[[#This Row],[LPA]]))/100,0)</f>
        <v>2.1819999999999999</v>
      </c>
      <c r="K246" s="50">
        <f>IFERROR(IF(Ações!$B246="","",VLOOKUP(Table_1[[#This Row],[AÇÕES]],'Dados Status Invest STOCKS'!A232:AD847,2)),0)</f>
        <v>140.13999999999999</v>
      </c>
      <c r="L246" s="51">
        <f>IFERROR(IF(Ações!$B246="","",VLOOKUP(Table_1[[#This Row],[AÇÕES]],'Dados Status Invest STOCKS'!A232:AD847,3)/100),0)</f>
        <v>0</v>
      </c>
      <c r="M246" s="52">
        <f>IFERROR(IF(Ações!$B246="","",VLOOKUP(Table_1[[#This Row],[AÇÕES]],'Dados Status Invest STOCKS'!A232:AD847,28)),0)</f>
        <v>-0.8</v>
      </c>
      <c r="N246" s="52">
        <f>IFERROR(IF(Ações!$B246="","",VLOOKUP(Table_1[[#This Row],[AÇÕES]],'Dados Status Invest STOCKS'!A232:AD847,27)),0)</f>
        <v>14.3</v>
      </c>
      <c r="O246" s="52">
        <f>IFERROR(IF(Ações!$L246="","",Ações!$K246*Ações!$L246),0)</f>
        <v>0</v>
      </c>
      <c r="P246" s="53">
        <f t="shared" si="3"/>
        <v>0.06</v>
      </c>
      <c r="Q246" s="53">
        <f>IFERROR(Ações!$O246/Ações!$M246,0)</f>
        <v>0</v>
      </c>
      <c r="R246" s="53">
        <f>IFERROR(IF(Ações!$B246="","",VLOOKUP(Table_1[[#This Row],[AÇÕES]],'Dados Status Invest STOCKS'!A232:AD847,18)/100),0)</f>
        <v>-5.6100000000000004E-2</v>
      </c>
      <c r="S246" s="51">
        <f>IFERROR(IF(Ações!$B246="","",VLOOKUP(Table_1[[#This Row],[AÇÕES]],'Dados Status Invest STOCKS'!A232:AD847,25)/100),0)</f>
        <v>0</v>
      </c>
      <c r="T246" s="51">
        <f>(1-Ações!$Q246)*Ações!$R246</f>
        <v>-5.6100000000000004E-2</v>
      </c>
      <c r="U246" s="54">
        <f>IF(Ações!$S246=0,Ações!$T246,IF(Ações!$T246=0,Ações!$S246,AVERAGE(Ações!$S246,Ações!$T246)))</f>
        <v>-5.6100000000000004E-2</v>
      </c>
    </row>
    <row r="247" spans="2:21" ht="15.75" customHeight="1" x14ac:dyDescent="0.2">
      <c r="B247" s="44" t="str">
        <f>IFERROR('Dados Status Invest STOCKS'!A234,"-")</f>
        <v>AMBC</v>
      </c>
      <c r="C247" s="45">
        <f>IFERROR((Ações!$D247-Ações!$K247)/Ações!$D247,0)</f>
        <v>0</v>
      </c>
      <c r="D247" s="46">
        <f>(Ações!$O247)/0.06</f>
        <v>0</v>
      </c>
      <c r="E247" s="47">
        <f>IFERROR((Ações!$F247-Ações!$K247)/Ações!$F247,0)</f>
        <v>0</v>
      </c>
      <c r="F247" s="46" t="str">
        <f>IF(OR(Ações!$N247&lt;0,Ações!$M247&lt;0),"",(22.5*Ações!$M247*Ações!$N247)^0.5)</f>
        <v/>
      </c>
      <c r="G247" s="47">
        <f>IFERROR((Ações!$H247-Ações!$K247)/Ações!$H247,0)</f>
        <v>0</v>
      </c>
      <c r="H247" s="48">
        <f>IFERROR(Ações!$I247/(Ações!$P247-Table_1[[#This Row],[CAGR LUCRO 5A]]),0)</f>
        <v>0</v>
      </c>
      <c r="I247" s="48">
        <f>IF(Ações!$S247&lt;0,"",Ações!$O247*(1+Ações!$S247))</f>
        <v>0</v>
      </c>
      <c r="J247" s="49">
        <f>IFERROR(IF(Ações!$B247="","",(VLOOKUP(Table_1[[#This Row],[AÇÕES]],'Dados Status Invest STOCKS'!A233:AD848,4)/Table_1[[#This Row],[LPA]]))/100,0)</f>
        <v>3.0118181818181817</v>
      </c>
      <c r="K247" s="50">
        <f>IFERROR(IF(Ações!$B247="","",VLOOKUP(Table_1[[#This Row],[AÇÕES]],'Dados Status Invest STOCKS'!A233:AD848,2)),0)</f>
        <v>14.31</v>
      </c>
      <c r="L247" s="51">
        <f>IFERROR(IF(Ações!$B247="","",VLOOKUP(Table_1[[#This Row],[AÇÕES]],'Dados Status Invest STOCKS'!A233:AD848,3)/100),0)</f>
        <v>0</v>
      </c>
      <c r="M247" s="52">
        <f>IFERROR(IF(Ações!$B247="","",VLOOKUP(Table_1[[#This Row],[AÇÕES]],'Dados Status Invest STOCKS'!A233:AD848,28)),0)</f>
        <v>-0.22</v>
      </c>
      <c r="N247" s="52">
        <f>IFERROR(IF(Ações!$B247="","",VLOOKUP(Table_1[[#This Row],[AÇÕES]],'Dados Status Invest STOCKS'!A233:AD848,27)),0)</f>
        <v>22.91</v>
      </c>
      <c r="O247" s="52">
        <f>IFERROR(IF(Ações!$L247="","",Ações!$K247*Ações!$L247),0)</f>
        <v>0</v>
      </c>
      <c r="P247" s="53">
        <f t="shared" si="3"/>
        <v>0.06</v>
      </c>
      <c r="Q247" s="53">
        <f>IFERROR(Ações!$O247/Ações!$M247,0)</f>
        <v>0</v>
      </c>
      <c r="R247" s="53">
        <f>IFERROR(IF(Ações!$B247="","",VLOOKUP(Table_1[[#This Row],[AÇÕES]],'Dados Status Invest STOCKS'!A233:AD848,18)/100),0)</f>
        <v>-9.3999999999999986E-3</v>
      </c>
      <c r="S247" s="51">
        <f>IFERROR(IF(Ações!$B247="","",VLOOKUP(Table_1[[#This Row],[AÇÕES]],'Dados Status Invest STOCKS'!A233:AD848,25)/100),0)</f>
        <v>0</v>
      </c>
      <c r="T247" s="51">
        <f>(1-Ações!$Q247)*Ações!$R247</f>
        <v>-9.3999999999999986E-3</v>
      </c>
      <c r="U247" s="54">
        <f>IF(Ações!$S247=0,Ações!$T247,IF(Ações!$T247=0,Ações!$S247,AVERAGE(Ações!$S247,Ações!$T247)))</f>
        <v>-9.3999999999999986E-3</v>
      </c>
    </row>
    <row r="248" spans="2:21" ht="15.75" customHeight="1" x14ac:dyDescent="0.2">
      <c r="B248" s="44" t="str">
        <f>IFERROR('Dados Status Invest STOCKS'!A235,"-")</f>
        <v>AMBC.WS</v>
      </c>
      <c r="C248" s="45">
        <f>IFERROR((Ações!$D248-Ações!$K248)/Ações!$D248,0)</f>
        <v>0</v>
      </c>
      <c r="D248" s="46">
        <f>(Ações!$O248)/0.06</f>
        <v>0</v>
      </c>
      <c r="E248" s="47">
        <f>IFERROR((Ações!$F248-Ações!$K248)/Ações!$F248,0)</f>
        <v>0</v>
      </c>
      <c r="F248" s="46" t="str">
        <f>IF(OR(Ações!$N248&lt;0,Ações!$M248&lt;0),"",(22.5*Ações!$M248*Ações!$N248)^0.5)</f>
        <v/>
      </c>
      <c r="G248" s="47">
        <f>IFERROR((Ações!$H248-Ações!$K248)/Ações!$H248,0)</f>
        <v>0</v>
      </c>
      <c r="H248" s="48">
        <f>IFERROR(Ações!$I248/(Ações!$P248-Table_1[[#This Row],[CAGR LUCRO 5A]]),0)</f>
        <v>0</v>
      </c>
      <c r="I248" s="48">
        <f>IF(Ações!$S248&lt;0,"",Ações!$O248*(1+Ações!$S248))</f>
        <v>0</v>
      </c>
      <c r="J248" s="49">
        <f>IFERROR(IF(Ações!$B248="","",(VLOOKUP(Table_1[[#This Row],[AÇÕES]],'Dados Status Invest STOCKS'!A234:AD849,4)/Table_1[[#This Row],[LPA]]))/100,0)</f>
        <v>0.70499999999999996</v>
      </c>
      <c r="K248" s="50">
        <f>IFERROR(IF(Ações!$B248="","",VLOOKUP(Table_1[[#This Row],[AÇÕES]],'Dados Status Invest STOCKS'!A234:AD849,2)),0)</f>
        <v>3.35</v>
      </c>
      <c r="L248" s="51">
        <f>IFERROR(IF(Ações!$B248="","",VLOOKUP(Table_1[[#This Row],[AÇÕES]],'Dados Status Invest STOCKS'!A234:AD849,3)/100),0)</f>
        <v>0</v>
      </c>
      <c r="M248" s="52">
        <f>IFERROR(IF(Ações!$B248="","",VLOOKUP(Table_1[[#This Row],[AÇÕES]],'Dados Status Invest STOCKS'!A234:AD849,28)),0)</f>
        <v>-0.22</v>
      </c>
      <c r="N248" s="52">
        <f>IFERROR(IF(Ações!$B248="","",VLOOKUP(Table_1[[#This Row],[AÇÕES]],'Dados Status Invest STOCKS'!A234:AD849,27)),0)</f>
        <v>22.91</v>
      </c>
      <c r="O248" s="52">
        <f>IFERROR(IF(Ações!$L248="","",Ações!$K248*Ações!$L248),0)</f>
        <v>0</v>
      </c>
      <c r="P248" s="53">
        <f t="shared" si="3"/>
        <v>0.06</v>
      </c>
      <c r="Q248" s="53">
        <f>IFERROR(Ações!$O248/Ações!$M248,0)</f>
        <v>0</v>
      </c>
      <c r="R248" s="53">
        <f>IFERROR(IF(Ações!$B248="","",VLOOKUP(Table_1[[#This Row],[AÇÕES]],'Dados Status Invest STOCKS'!A234:AD849,18)/100),0)</f>
        <v>-9.3999999999999986E-3</v>
      </c>
      <c r="S248" s="51">
        <f>IFERROR(IF(Ações!$B248="","",VLOOKUP(Table_1[[#This Row],[AÇÕES]],'Dados Status Invest STOCKS'!A234:AD849,25)/100),0)</f>
        <v>0</v>
      </c>
      <c r="T248" s="51">
        <f>(1-Ações!$Q248)*Ações!$R248</f>
        <v>-9.3999999999999986E-3</v>
      </c>
      <c r="U248" s="54">
        <f>IF(Ações!$S248=0,Ações!$T248,IF(Ações!$T248=0,Ações!$S248,AVERAGE(Ações!$S248,Ações!$T248)))</f>
        <v>-9.3999999999999986E-3</v>
      </c>
    </row>
    <row r="249" spans="2:21" ht="15.75" customHeight="1" x14ac:dyDescent="0.2">
      <c r="B249" s="44" t="str">
        <f>IFERROR('Dados Status Invest STOCKS'!A236,"-")</f>
        <v>AMC</v>
      </c>
      <c r="C249" s="45">
        <f>IFERROR((Ações!$D249-Ações!$K249)/Ações!$D249,0)</f>
        <v>0</v>
      </c>
      <c r="D249" s="46">
        <f>(Ações!$O249)/0.06</f>
        <v>0</v>
      </c>
      <c r="E249" s="47">
        <f>IFERROR((Ações!$F249-Ações!$K249)/Ações!$F249,0)</f>
        <v>0</v>
      </c>
      <c r="F249" s="46" t="str">
        <f>IF(OR(Ações!$N249&lt;0,Ações!$M249&lt;0),"",(22.5*Ações!$M249*Ações!$N249)^0.5)</f>
        <v/>
      </c>
      <c r="G249" s="47">
        <f>IFERROR((Ações!$H249-Ações!$K249)/Ações!$H249,0)</f>
        <v>0</v>
      </c>
      <c r="H249" s="48">
        <f>IFERROR(Ações!$I249/(Ações!$P249-Table_1[[#This Row],[CAGR LUCRO 5A]]),0)</f>
        <v>0</v>
      </c>
      <c r="I249" s="48">
        <f>IF(Ações!$S249&lt;0,"",Ações!$O249*(1+Ações!$S249))</f>
        <v>0</v>
      </c>
      <c r="J249" s="49">
        <f>IFERROR(IF(Ações!$B249="","",(VLOOKUP(Table_1[[#This Row],[AÇÕES]],'Dados Status Invest STOCKS'!A235:AD850,4)/Table_1[[#This Row],[LPA]]))/100,0)</f>
        <v>1.0148148148148149E-2</v>
      </c>
      <c r="K249" s="50">
        <f>IFERROR(IF(Ações!$B249="","",VLOOKUP(Table_1[[#This Row],[AÇÕES]],'Dados Status Invest STOCKS'!A235:AD850,2)),0)</f>
        <v>16.64</v>
      </c>
      <c r="L249" s="51">
        <f>IFERROR(IF(Ações!$B249="","",VLOOKUP(Table_1[[#This Row],[AÇÕES]],'Dados Status Invest STOCKS'!A235:AD850,3)/100),0)</f>
        <v>0</v>
      </c>
      <c r="M249" s="52">
        <f>IFERROR(IF(Ações!$B249="","",VLOOKUP(Table_1[[#This Row],[AÇÕES]],'Dados Status Invest STOCKS'!A235:AD850,28)),0)</f>
        <v>-4.05</v>
      </c>
      <c r="N249" s="52">
        <f>IFERROR(IF(Ações!$B249="","",VLOOKUP(Table_1[[#This Row],[AÇÕES]],'Dados Status Invest STOCKS'!A235:AD850,27)),0)</f>
        <v>-3.2</v>
      </c>
      <c r="O249" s="52">
        <f>IFERROR(IF(Ações!$L249="","",Ações!$K249*Ações!$L249),0)</f>
        <v>0</v>
      </c>
      <c r="P249" s="53">
        <f t="shared" si="3"/>
        <v>0.06</v>
      </c>
      <c r="Q249" s="53">
        <f>IFERROR(Ações!$O249/Ações!$M249,0)</f>
        <v>0</v>
      </c>
      <c r="R249" s="53">
        <f>IFERROR(IF(Ações!$B249="","",VLOOKUP(Table_1[[#This Row],[AÇÕES]],'Dados Status Invest STOCKS'!A235:AD850,18)/100),0)</f>
        <v>-1.2665</v>
      </c>
      <c r="S249" s="51">
        <f>IFERROR(IF(Ações!$B249="","",VLOOKUP(Table_1[[#This Row],[AÇÕES]],'Dados Status Invest STOCKS'!A235:AD850,25)/100),0)</f>
        <v>0</v>
      </c>
      <c r="T249" s="51">
        <f>(1-Ações!$Q249)*Ações!$R249</f>
        <v>-1.2665</v>
      </c>
      <c r="U249" s="54">
        <f>IF(Ações!$S249=0,Ações!$T249,IF(Ações!$T249=0,Ações!$S249,AVERAGE(Ações!$S249,Ações!$T249)))</f>
        <v>-1.2665</v>
      </c>
    </row>
    <row r="250" spans="2:21" ht="15.75" customHeight="1" x14ac:dyDescent="0.2">
      <c r="B250" s="44" t="str">
        <f>IFERROR('Dados Status Invest STOCKS'!A237,"-")</f>
        <v>AMCI</v>
      </c>
      <c r="C250" s="45">
        <f>IFERROR((Ações!$D250-Ações!$K250)/Ações!$D250,0)</f>
        <v>0</v>
      </c>
      <c r="D250" s="46">
        <f>(Ações!$O250)/0.06</f>
        <v>0</v>
      </c>
      <c r="E250" s="47">
        <f>IFERROR((Ações!$F250-Ações!$K250)/Ações!$F250,0)</f>
        <v>0</v>
      </c>
      <c r="F250" s="46" t="str">
        <f>IF(OR(Ações!$N250&lt;0,Ações!$M250&lt;0),"",(22.5*Ações!$M250*Ações!$N250)^0.5)</f>
        <v/>
      </c>
      <c r="G250" s="47">
        <f>IFERROR((Ações!$H250-Ações!$K250)/Ações!$H250,0)</f>
        <v>0</v>
      </c>
      <c r="H250" s="48">
        <f>IFERROR(Ações!$I250/(Ações!$P250-Table_1[[#This Row],[CAGR LUCRO 5A]]),0)</f>
        <v>0</v>
      </c>
      <c r="I250" s="48">
        <f>IF(Ações!$S250&lt;0,"",Ações!$O250*(1+Ações!$S250))</f>
        <v>0</v>
      </c>
      <c r="J250" s="49">
        <f>IFERROR(IF(Ações!$B250="","",(VLOOKUP(Table_1[[#This Row],[AÇÕES]],'Dados Status Invest STOCKS'!A236:AD851,4)/Table_1[[#This Row],[LPA]]))/100,0)</f>
        <v>734.82</v>
      </c>
      <c r="K250" s="50">
        <f>IFERROR(IF(Ações!$B250="","",VLOOKUP(Table_1[[#This Row],[AÇÕES]],'Dados Status Invest STOCKS'!A236:AD851,2)),0)</f>
        <v>9.68</v>
      </c>
      <c r="L250" s="51">
        <f>IFERROR(IF(Ações!$B250="","",VLOOKUP(Table_1[[#This Row],[AÇÕES]],'Dados Status Invest STOCKS'!A236:AD851,3)/100),0)</f>
        <v>0</v>
      </c>
      <c r="M250" s="52">
        <f>IFERROR(IF(Ações!$B250="","",VLOOKUP(Table_1[[#This Row],[AÇÕES]],'Dados Status Invest STOCKS'!A236:AD851,28)),0)</f>
        <v>-0.01</v>
      </c>
      <c r="N250" s="52">
        <f>IFERROR(IF(Ações!$B250="","",VLOOKUP(Table_1[[#This Row],[AÇÕES]],'Dados Status Invest STOCKS'!A236:AD851,27)),0)</f>
        <v>0.27</v>
      </c>
      <c r="O250" s="52">
        <f>IFERROR(IF(Ações!$L250="","",Ações!$K250*Ações!$L250),0)</f>
        <v>0</v>
      </c>
      <c r="P250" s="53">
        <f t="shared" si="3"/>
        <v>0.06</v>
      </c>
      <c r="Q250" s="53">
        <f>IFERROR(Ações!$O250/Ações!$M250,0)</f>
        <v>0</v>
      </c>
      <c r="R250" s="53">
        <f>IFERROR(IF(Ações!$B250="","",VLOOKUP(Table_1[[#This Row],[AÇÕES]],'Dados Status Invest STOCKS'!A236:AD851,18)/100),0)</f>
        <v>-4.9400000000000006E-2</v>
      </c>
      <c r="S250" s="51">
        <f>IFERROR(IF(Ações!$B250="","",VLOOKUP(Table_1[[#This Row],[AÇÕES]],'Dados Status Invest STOCKS'!A236:AD851,25)/100),0)</f>
        <v>0</v>
      </c>
      <c r="T250" s="51">
        <f>(1-Ações!$Q250)*Ações!$R250</f>
        <v>-4.9400000000000006E-2</v>
      </c>
      <c r="U250" s="54">
        <f>IF(Ações!$S250=0,Ações!$T250,IF(Ações!$T250=0,Ações!$S250,AVERAGE(Ações!$S250,Ações!$T250)))</f>
        <v>-4.9400000000000006E-2</v>
      </c>
    </row>
    <row r="251" spans="2:21" ht="15.75" customHeight="1" x14ac:dyDescent="0.2">
      <c r="B251" s="44" t="str">
        <f>IFERROR('Dados Status Invest STOCKS'!A238,"-")</f>
        <v>AMCIU</v>
      </c>
      <c r="C251" s="45">
        <f>IFERROR((Ações!$D251-Ações!$K251)/Ações!$D251,0)</f>
        <v>0</v>
      </c>
      <c r="D251" s="46">
        <f>(Ações!$O251)/0.06</f>
        <v>0</v>
      </c>
      <c r="E251" s="47">
        <f>IFERROR((Ações!$F251-Ações!$K251)/Ações!$F251,0)</f>
        <v>0</v>
      </c>
      <c r="F251" s="46" t="str">
        <f>IF(OR(Ações!$N251&lt;0,Ações!$M251&lt;0),"",(22.5*Ações!$M251*Ações!$N251)^0.5)</f>
        <v/>
      </c>
      <c r="G251" s="47">
        <f>IFERROR((Ações!$H251-Ações!$K251)/Ações!$H251,0)</f>
        <v>0</v>
      </c>
      <c r="H251" s="48">
        <f>IFERROR(Ações!$I251/(Ações!$P251-Table_1[[#This Row],[CAGR LUCRO 5A]]),0)</f>
        <v>0</v>
      </c>
      <c r="I251" s="48">
        <f>IF(Ações!$S251&lt;0,"",Ações!$O251*(1+Ações!$S251))</f>
        <v>0</v>
      </c>
      <c r="J251" s="49">
        <f>IFERROR(IF(Ações!$B251="","",(VLOOKUP(Table_1[[#This Row],[AÇÕES]],'Dados Status Invest STOCKS'!A237:AD852,4)/Table_1[[#This Row],[LPA]]))/100,0)</f>
        <v>790.23</v>
      </c>
      <c r="K251" s="50">
        <f>IFERROR(IF(Ações!$B251="","",VLOOKUP(Table_1[[#This Row],[AÇÕES]],'Dados Status Invest STOCKS'!A237:AD852,2)),0)</f>
        <v>10.41</v>
      </c>
      <c r="L251" s="51">
        <f>IFERROR(IF(Ações!$B251="","",VLOOKUP(Table_1[[#This Row],[AÇÕES]],'Dados Status Invest STOCKS'!A237:AD852,3)/100),0)</f>
        <v>0</v>
      </c>
      <c r="M251" s="52">
        <f>IFERROR(IF(Ações!$B251="","",VLOOKUP(Table_1[[#This Row],[AÇÕES]],'Dados Status Invest STOCKS'!A237:AD852,28)),0)</f>
        <v>-0.01</v>
      </c>
      <c r="N251" s="52">
        <f>IFERROR(IF(Ações!$B251="","",VLOOKUP(Table_1[[#This Row],[AÇÕES]],'Dados Status Invest STOCKS'!A237:AD852,27)),0)</f>
        <v>0.27</v>
      </c>
      <c r="O251" s="52">
        <f>IFERROR(IF(Ações!$L251="","",Ações!$K251*Ações!$L251),0)</f>
        <v>0</v>
      </c>
      <c r="P251" s="53">
        <f t="shared" si="3"/>
        <v>0.06</v>
      </c>
      <c r="Q251" s="53">
        <f>IFERROR(Ações!$O251/Ações!$M251,0)</f>
        <v>0</v>
      </c>
      <c r="R251" s="53">
        <f>IFERROR(IF(Ações!$B251="","",VLOOKUP(Table_1[[#This Row],[AÇÕES]],'Dados Status Invest STOCKS'!A237:AD852,18)/100),0)</f>
        <v>-4.9400000000000006E-2</v>
      </c>
      <c r="S251" s="51">
        <f>IFERROR(IF(Ações!$B251="","",VLOOKUP(Table_1[[#This Row],[AÇÕES]],'Dados Status Invest STOCKS'!A237:AD852,25)/100),0)</f>
        <v>0</v>
      </c>
      <c r="T251" s="51">
        <f>(1-Ações!$Q251)*Ações!$R251</f>
        <v>-4.9400000000000006E-2</v>
      </c>
      <c r="U251" s="54">
        <f>IF(Ações!$S251=0,Ações!$T251,IF(Ações!$T251=0,Ações!$S251,AVERAGE(Ações!$S251,Ações!$T251)))</f>
        <v>-4.9400000000000006E-2</v>
      </c>
    </row>
    <row r="252" spans="2:21" ht="15.75" customHeight="1" x14ac:dyDescent="0.2">
      <c r="B252" s="44" t="str">
        <f>IFERROR('Dados Status Invest STOCKS'!A239,"-")</f>
        <v>AMCIW</v>
      </c>
      <c r="C252" s="45">
        <f>IFERROR((Ações!$D252-Ações!$K252)/Ações!$D252,0)</f>
        <v>0</v>
      </c>
      <c r="D252" s="46">
        <f>(Ações!$O252)/0.06</f>
        <v>0</v>
      </c>
      <c r="E252" s="47">
        <f>IFERROR((Ações!$F252-Ações!$K252)/Ações!$F252,0)</f>
        <v>0</v>
      </c>
      <c r="F252" s="46" t="str">
        <f>IF(OR(Ações!$N252&lt;0,Ações!$M252&lt;0),"",(22.5*Ações!$M252*Ações!$N252)^0.5)</f>
        <v/>
      </c>
      <c r="G252" s="47">
        <f>IFERROR((Ações!$H252-Ações!$K252)/Ações!$H252,0)</f>
        <v>0</v>
      </c>
      <c r="H252" s="48">
        <f>IFERROR(Ações!$I252/(Ações!$P252-Table_1[[#This Row],[CAGR LUCRO 5A]]),0)</f>
        <v>0</v>
      </c>
      <c r="I252" s="48">
        <f>IF(Ações!$S252&lt;0,"",Ações!$O252*(1+Ações!$S252))</f>
        <v>0</v>
      </c>
      <c r="J252" s="49">
        <f>IFERROR(IF(Ações!$B252="","",(VLOOKUP(Table_1[[#This Row],[AÇÕES]],'Dados Status Invest STOCKS'!A238:AD853,4)/Table_1[[#This Row],[LPA]]))/100,0)</f>
        <v>45.55</v>
      </c>
      <c r="K252" s="50">
        <f>IFERROR(IF(Ações!$B252="","",VLOOKUP(Table_1[[#This Row],[AÇÕES]],'Dados Status Invest STOCKS'!A238:AD853,2)),0)</f>
        <v>0.6</v>
      </c>
      <c r="L252" s="51">
        <f>IFERROR(IF(Ações!$B252="","",VLOOKUP(Table_1[[#This Row],[AÇÕES]],'Dados Status Invest STOCKS'!A238:AD853,3)/100),0)</f>
        <v>0</v>
      </c>
      <c r="M252" s="52">
        <f>IFERROR(IF(Ações!$B252="","",VLOOKUP(Table_1[[#This Row],[AÇÕES]],'Dados Status Invest STOCKS'!A238:AD853,28)),0)</f>
        <v>-0.01</v>
      </c>
      <c r="N252" s="52">
        <f>IFERROR(IF(Ações!$B252="","",VLOOKUP(Table_1[[#This Row],[AÇÕES]],'Dados Status Invest STOCKS'!A238:AD853,27)),0)</f>
        <v>0.27</v>
      </c>
      <c r="O252" s="52">
        <f>IFERROR(IF(Ações!$L252="","",Ações!$K252*Ações!$L252),0)</f>
        <v>0</v>
      </c>
      <c r="P252" s="53">
        <f t="shared" si="3"/>
        <v>0.06</v>
      </c>
      <c r="Q252" s="53">
        <f>IFERROR(Ações!$O252/Ações!$M252,0)</f>
        <v>0</v>
      </c>
      <c r="R252" s="53">
        <f>IFERROR(IF(Ações!$B252="","",VLOOKUP(Table_1[[#This Row],[AÇÕES]],'Dados Status Invest STOCKS'!A238:AD853,18)/100),0)</f>
        <v>-4.9400000000000006E-2</v>
      </c>
      <c r="S252" s="51">
        <f>IFERROR(IF(Ações!$B252="","",VLOOKUP(Table_1[[#This Row],[AÇÕES]],'Dados Status Invest STOCKS'!A238:AD853,25)/100),0)</f>
        <v>0</v>
      </c>
      <c r="T252" s="51">
        <f>(1-Ações!$Q252)*Ações!$R252</f>
        <v>-4.9400000000000006E-2</v>
      </c>
      <c r="U252" s="54">
        <f>IF(Ações!$S252=0,Ações!$T252,IF(Ações!$T252=0,Ações!$S252,AVERAGE(Ações!$S252,Ações!$T252)))</f>
        <v>-4.9400000000000006E-2</v>
      </c>
    </row>
    <row r="253" spans="2:21" ht="15.75" customHeight="1" x14ac:dyDescent="0.2">
      <c r="B253" s="44" t="str">
        <f>IFERROR('Dados Status Invest STOCKS'!A240,"-")</f>
        <v>AMCR</v>
      </c>
      <c r="C253" s="45">
        <f>IFERROR((Ações!$D253-Ações!$K253)/Ações!$D253,0)</f>
        <v>-0.51898734177215189</v>
      </c>
      <c r="D253" s="46">
        <f>(Ações!$O253)/0.06</f>
        <v>7.8473333333333333</v>
      </c>
      <c r="E253" s="47">
        <f>IFERROR((Ações!$F253-Ações!$K253)/Ações!$F253,0)</f>
        <v>-0.83344479270436944</v>
      </c>
      <c r="F253" s="46">
        <f>IF(OR(Ações!$N253&lt;0,Ações!$M253&lt;0),"",(22.5*Ações!$M253*Ações!$N253)^0.5)</f>
        <v>6.5014229211765633</v>
      </c>
      <c r="G253" s="47">
        <f>IFERROR((Ações!$H253-Ações!$K253)/Ações!$H253,0)</f>
        <v>5.9541800774342759</v>
      </c>
      <c r="H253" s="48">
        <f>IFERROR(Ações!$I253/(Ações!$P253-Table_1[[#This Row],[CAGR LUCRO 5A]]),0)</f>
        <v>-2.406048995734781</v>
      </c>
      <c r="I253" s="48">
        <f>IF(Ações!$S253&lt;0,"",Ações!$O253*(1+Ações!$S253))</f>
        <v>0.62052003600000005</v>
      </c>
      <c r="J253" s="49">
        <f>IFERROR(IF(Ações!$B253="","",(VLOOKUP(Table_1[[#This Row],[AÇÕES]],'Dados Status Invest STOCKS'!A239:AD854,4)/Table_1[[#This Row],[LPA]]))/100,0)</f>
        <v>0.3125806451612903</v>
      </c>
      <c r="K253" s="50">
        <f>IFERROR(IF(Ações!$B253="","",VLOOKUP(Table_1[[#This Row],[AÇÕES]],'Dados Status Invest STOCKS'!A239:AD854,2)),0)</f>
        <v>11.92</v>
      </c>
      <c r="L253" s="51">
        <f>IFERROR(IF(Ações!$B253="","",VLOOKUP(Table_1[[#This Row],[AÇÕES]],'Dados Status Invest STOCKS'!A239:AD854,3)/100),0)</f>
        <v>3.95E-2</v>
      </c>
      <c r="M253" s="52">
        <f>IFERROR(IF(Ações!$B253="","",VLOOKUP(Table_1[[#This Row],[AÇÕES]],'Dados Status Invest STOCKS'!A239:AD854,28)),0)</f>
        <v>0.62</v>
      </c>
      <c r="N253" s="52">
        <f>IFERROR(IF(Ações!$B253="","",VLOOKUP(Table_1[[#This Row],[AÇÕES]],'Dados Status Invest STOCKS'!A239:AD854,27)),0)</f>
        <v>3.03</v>
      </c>
      <c r="O253" s="52">
        <f>IFERROR(IF(Ações!$L253="","",Ações!$K253*Ações!$L253),0)</f>
        <v>0.47083999999999998</v>
      </c>
      <c r="P253" s="53">
        <f t="shared" si="3"/>
        <v>0.06</v>
      </c>
      <c r="Q253" s="53">
        <f>IFERROR(Ações!$O253/Ações!$M253,0)</f>
        <v>0.7594193548387097</v>
      </c>
      <c r="R253" s="53">
        <f>IFERROR(IF(Ações!$B253="","",VLOOKUP(Table_1[[#This Row],[AÇÕES]],'Dados Status Invest STOCKS'!A239:AD854,18)/100),0)</f>
        <v>0.20280000000000001</v>
      </c>
      <c r="S253" s="51">
        <f>IFERROR(IF(Ações!$B253="","",VLOOKUP(Table_1[[#This Row],[AÇÕES]],'Dados Status Invest STOCKS'!A239:AD854,25)/100),0)</f>
        <v>0.31790000000000002</v>
      </c>
      <c r="T253" s="51">
        <f>(1-Ações!$Q253)*Ações!$R253</f>
        <v>4.8789754838709676E-2</v>
      </c>
      <c r="U253" s="54">
        <f>IF(Ações!$S253=0,Ações!$T253,IF(Ações!$T253=0,Ações!$S253,AVERAGE(Ações!$S253,Ações!$T253)))</f>
        <v>0.18334487741935485</v>
      </c>
    </row>
    <row r="254" spans="2:21" ht="15.75" customHeight="1" x14ac:dyDescent="0.2">
      <c r="B254" s="44" t="str">
        <f>IFERROR('Dados Status Invest STOCKS'!A241,"-")</f>
        <v>AMCX</v>
      </c>
      <c r="C254" s="45">
        <f>IFERROR((Ações!$D254-Ações!$K254)/Ações!$D254,0)</f>
        <v>0</v>
      </c>
      <c r="D254" s="46">
        <f>(Ações!$O254)/0.06</f>
        <v>0</v>
      </c>
      <c r="E254" s="47">
        <f>IFERROR((Ações!$F254-Ações!$K254)/Ações!$F254,0)</f>
        <v>0.36669139858718991</v>
      </c>
      <c r="F254" s="46">
        <f>IF(OR(Ações!$N254&lt;0,Ações!$M254&lt;0),"",(22.5*Ações!$M254*Ações!$N254)^0.5)</f>
        <v>58.849666524118888</v>
      </c>
      <c r="G254" s="47">
        <f>IFERROR((Ações!$H254-Ações!$K254)/Ações!$H254,0)</f>
        <v>0</v>
      </c>
      <c r="H254" s="48">
        <f>IFERROR(Ações!$I254/(Ações!$P254-Table_1[[#This Row],[CAGR LUCRO 5A]]),0)</f>
        <v>0</v>
      </c>
      <c r="I254" s="48" t="str">
        <f>IF(Ações!$S254&lt;0,"",Ações!$O254*(1+Ações!$S254))</f>
        <v/>
      </c>
      <c r="J254" s="49">
        <f>IFERROR(IF(Ações!$B254="","",(VLOOKUP(Table_1[[#This Row],[AÇÕES]],'Dados Status Invest STOCKS'!A240:AD855,4)/Table_1[[#This Row],[LPA]]))/100,0)</f>
        <v>6.1776061776061776E-3</v>
      </c>
      <c r="K254" s="50">
        <f>IFERROR(IF(Ações!$B254="","",VLOOKUP(Table_1[[#This Row],[AÇÕES]],'Dados Status Invest STOCKS'!A240:AD855,2)),0)</f>
        <v>37.270000000000003</v>
      </c>
      <c r="L254" s="51">
        <f>IFERROR(IF(Ações!$B254="","",VLOOKUP(Table_1[[#This Row],[AÇÕES]],'Dados Status Invest STOCKS'!A240:AD855,3)/100),0)</f>
        <v>0</v>
      </c>
      <c r="M254" s="52">
        <f>IFERROR(IF(Ações!$B254="","",VLOOKUP(Table_1[[#This Row],[AÇÕES]],'Dados Status Invest STOCKS'!A240:AD855,28)),0)</f>
        <v>7.77</v>
      </c>
      <c r="N254" s="52">
        <f>IFERROR(IF(Ações!$B254="","",VLOOKUP(Table_1[[#This Row],[AÇÕES]],'Dados Status Invest STOCKS'!A240:AD855,27)),0)</f>
        <v>19.809999999999999</v>
      </c>
      <c r="O254" s="52">
        <f>IFERROR(IF(Ações!$L254="","",Ações!$K254*Ações!$L254),0)</f>
        <v>0</v>
      </c>
      <c r="P254" s="53">
        <f t="shared" si="3"/>
        <v>0.06</v>
      </c>
      <c r="Q254" s="53">
        <f>IFERROR(Ações!$O254/Ações!$M254,0)</f>
        <v>0</v>
      </c>
      <c r="R254" s="53">
        <f>IFERROR(IF(Ações!$B254="","",VLOOKUP(Table_1[[#This Row],[AÇÕES]],'Dados Status Invest STOCKS'!A240:AD855,18)/100),0)</f>
        <v>0.39219999999999999</v>
      </c>
      <c r="S254" s="51">
        <f>IFERROR(IF(Ações!$B254="","",VLOOKUP(Table_1[[#This Row],[AÇÕES]],'Dados Status Invest STOCKS'!A240:AD855,25)/100),0)</f>
        <v>-8.1300000000000011E-2</v>
      </c>
      <c r="T254" s="51">
        <f>(1-Ações!$Q254)*Ações!$R254</f>
        <v>0.39219999999999999</v>
      </c>
      <c r="U254" s="54">
        <f>IF(Ações!$S254=0,Ações!$T254,IF(Ações!$T254=0,Ações!$S254,AVERAGE(Ações!$S254,Ações!$T254)))</f>
        <v>0.15544999999999998</v>
      </c>
    </row>
    <row r="255" spans="2:21" ht="15.75" customHeight="1" x14ac:dyDescent="0.2">
      <c r="B255" s="44" t="str">
        <f>IFERROR('Dados Status Invest STOCKS'!A242,"-")</f>
        <v>AMD</v>
      </c>
      <c r="C255" s="45">
        <f>IFERROR((Ações!$D255-Ações!$K255)/Ações!$D255,0)</f>
        <v>0</v>
      </c>
      <c r="D255" s="46">
        <f>(Ações!$O255)/0.06</f>
        <v>0</v>
      </c>
      <c r="E255" s="47">
        <f>IFERROR((Ações!$F255-Ações!$K255)/Ações!$F255,0)</f>
        <v>-4.571277592261759</v>
      </c>
      <c r="F255" s="46">
        <f>IF(OR(Ações!$N255&lt;0,Ações!$M255&lt;0),"",(22.5*Ações!$M255*Ações!$N255)^0.5)</f>
        <v>20.916207830292759</v>
      </c>
      <c r="G255" s="47">
        <f>IFERROR((Ações!$H255-Ações!$K255)/Ações!$H255,0)</f>
        <v>0</v>
      </c>
      <c r="H255" s="48">
        <f>IFERROR(Ações!$I255/(Ações!$P255-Table_1[[#This Row],[CAGR LUCRO 5A]]),0)</f>
        <v>0</v>
      </c>
      <c r="I255" s="48">
        <f>IF(Ações!$S255&lt;0,"",Ações!$O255*(1+Ações!$S255))</f>
        <v>0</v>
      </c>
      <c r="J255" s="49">
        <f>IFERROR(IF(Ações!$B255="","",(VLOOKUP(Table_1[[#This Row],[AÇÕES]],'Dados Status Invest STOCKS'!A241:AD856,4)/Table_1[[#This Row],[LPA]]))/100,0)</f>
        <v>0.10778115501519757</v>
      </c>
      <c r="K255" s="50">
        <f>IFERROR(IF(Ações!$B255="","",VLOOKUP(Table_1[[#This Row],[AÇÕES]],'Dados Status Invest STOCKS'!A241:AD856,2)),0)</f>
        <v>116.53</v>
      </c>
      <c r="L255" s="51">
        <f>IFERROR(IF(Ações!$B255="","",VLOOKUP(Table_1[[#This Row],[AÇÕES]],'Dados Status Invest STOCKS'!A241:AD856,3)/100),0)</f>
        <v>0</v>
      </c>
      <c r="M255" s="52">
        <f>IFERROR(IF(Ações!$B255="","",VLOOKUP(Table_1[[#This Row],[AÇÕES]],'Dados Status Invest STOCKS'!A241:AD856,28)),0)</f>
        <v>3.29</v>
      </c>
      <c r="N255" s="52">
        <f>IFERROR(IF(Ações!$B255="","",VLOOKUP(Table_1[[#This Row],[AÇÕES]],'Dados Status Invest STOCKS'!A241:AD856,27)),0)</f>
        <v>5.91</v>
      </c>
      <c r="O255" s="52">
        <f>IFERROR(IF(Ações!$L255="","",Ações!$K255*Ações!$L255),0)</f>
        <v>0</v>
      </c>
      <c r="P255" s="53">
        <f t="shared" si="3"/>
        <v>0.06</v>
      </c>
      <c r="Q255" s="53">
        <f>IFERROR(Ações!$O255/Ações!$M255,0)</f>
        <v>0</v>
      </c>
      <c r="R255" s="53">
        <f>IFERROR(IF(Ações!$B255="","",VLOOKUP(Table_1[[#This Row],[AÇÕES]],'Dados Status Invest STOCKS'!A241:AD856,18)/100),0)</f>
        <v>0.55620000000000003</v>
      </c>
      <c r="S255" s="51">
        <f>IFERROR(IF(Ações!$B255="","",VLOOKUP(Table_1[[#This Row],[AÇÕES]],'Dados Status Invest STOCKS'!A241:AD856,25)/100),0)</f>
        <v>0</v>
      </c>
      <c r="T255" s="51">
        <f>(1-Ações!$Q255)*Ações!$R255</f>
        <v>0.55620000000000003</v>
      </c>
      <c r="U255" s="54">
        <f>IF(Ações!$S255=0,Ações!$T255,IF(Ações!$T255=0,Ações!$S255,AVERAGE(Ações!$S255,Ações!$T255)))</f>
        <v>0.55620000000000003</v>
      </c>
    </row>
    <row r="256" spans="2:21" ht="15.75" customHeight="1" x14ac:dyDescent="0.2">
      <c r="B256" s="44" t="str">
        <f>IFERROR('Dados Status Invest STOCKS'!A243,"-")</f>
        <v>AME</v>
      </c>
      <c r="C256" s="45">
        <f>IFERROR((Ações!$D256-Ações!$K256)/Ações!$D256,0)</f>
        <v>-9.1694915254237301</v>
      </c>
      <c r="D256" s="46">
        <f>(Ações!$O256)/0.06</f>
        <v>13.405783333333334</v>
      </c>
      <c r="E256" s="47">
        <f>IFERROR((Ações!$F256-Ações!$K256)/Ações!$F256,0)</f>
        <v>-1.6922204418516542</v>
      </c>
      <c r="F256" s="46">
        <f>IF(OR(Ações!$N256&lt;0,Ações!$M256&lt;0),"",(22.5*Ações!$M256*Ações!$N256)^0.5)</f>
        <v>50.638498200479837</v>
      </c>
      <c r="G256" s="47">
        <f>IFERROR((Ações!$H256-Ações!$K256)/Ações!$H256,0)</f>
        <v>4.3079929575808693</v>
      </c>
      <c r="H256" s="48">
        <f>IFERROR(Ações!$I256/(Ações!$P256-Table_1[[#This Row],[CAGR LUCRO 5A]]),0)</f>
        <v>-41.212300554502377</v>
      </c>
      <c r="I256" s="48">
        <f>IF(Ações!$S256&lt;0,"",Ações!$O256*(1+Ações!$S256))</f>
        <v>0.86957954169999996</v>
      </c>
      <c r="J256" s="49">
        <f>IFERROR(IF(Ações!$B256="","",(VLOOKUP(Table_1[[#This Row],[AÇÕES]],'Dados Status Invest STOCKS'!A242:AD857,4)/Table_1[[#This Row],[LPA]]))/100,0)</f>
        <v>8.4402985074626874E-2</v>
      </c>
      <c r="K256" s="50">
        <f>IFERROR(IF(Ações!$B256="","",VLOOKUP(Table_1[[#This Row],[AÇÕES]],'Dados Status Invest STOCKS'!A242:AD857,2)),0)</f>
        <v>136.33000000000001</v>
      </c>
      <c r="L256" s="51">
        <f>IFERROR(IF(Ações!$B256="","",VLOOKUP(Table_1[[#This Row],[AÇÕES]],'Dados Status Invest STOCKS'!A242:AD857,3)/100),0)</f>
        <v>5.8999999999999999E-3</v>
      </c>
      <c r="M256" s="52">
        <f>IFERROR(IF(Ações!$B256="","",VLOOKUP(Table_1[[#This Row],[AÇÕES]],'Dados Status Invest STOCKS'!A242:AD857,28)),0)</f>
        <v>4.0199999999999996</v>
      </c>
      <c r="N256" s="52">
        <f>IFERROR(IF(Ações!$B256="","",VLOOKUP(Table_1[[#This Row],[AÇÕES]],'Dados Status Invest STOCKS'!A242:AD857,27)),0)</f>
        <v>28.35</v>
      </c>
      <c r="O256" s="52">
        <f>IFERROR(IF(Ações!$L256="","",Ações!$K256*Ações!$L256),0)</f>
        <v>0.80434700000000003</v>
      </c>
      <c r="P256" s="53">
        <f t="shared" si="3"/>
        <v>0.06</v>
      </c>
      <c r="Q256" s="53">
        <f>IFERROR(Ações!$O256/Ações!$M256,0)</f>
        <v>0.20008631840796023</v>
      </c>
      <c r="R256" s="53">
        <f>IFERROR(IF(Ações!$B256="","",VLOOKUP(Table_1[[#This Row],[AÇÕES]],'Dados Status Invest STOCKS'!A242:AD857,18)/100),0)</f>
        <v>0.14169999999999999</v>
      </c>
      <c r="S256" s="51">
        <f>IFERROR(IF(Ações!$B256="","",VLOOKUP(Table_1[[#This Row],[AÇÕES]],'Dados Status Invest STOCKS'!A242:AD857,25)/100),0)</f>
        <v>8.1099999999999992E-2</v>
      </c>
      <c r="T256" s="51">
        <f>(1-Ações!$Q256)*Ações!$R256</f>
        <v>0.11334776868159203</v>
      </c>
      <c r="U256" s="54">
        <f>IF(Ações!$S256=0,Ações!$T256,IF(Ações!$T256=0,Ações!$S256,AVERAGE(Ações!$S256,Ações!$T256)))</f>
        <v>9.7223884340796013E-2</v>
      </c>
    </row>
    <row r="257" spans="2:21" ht="15.75" customHeight="1" x14ac:dyDescent="0.2">
      <c r="B257" s="44" t="str">
        <f>IFERROR('Dados Status Invest STOCKS'!A244,"-")</f>
        <v>AMED</v>
      </c>
      <c r="C257" s="45">
        <f>IFERROR((Ações!$D257-Ações!$K257)/Ações!$D257,0)</f>
        <v>0</v>
      </c>
      <c r="D257" s="46">
        <f>(Ações!$O257)/0.06</f>
        <v>0</v>
      </c>
      <c r="E257" s="47">
        <f>IFERROR((Ações!$F257-Ações!$K257)/Ações!$F257,0)</f>
        <v>-1.0682325105293031</v>
      </c>
      <c r="F257" s="46">
        <f>IF(OR(Ações!$N257&lt;0,Ações!$M257&lt;0),"",(22.5*Ações!$M257*Ações!$N257)^0.5)</f>
        <v>67.695483601197509</v>
      </c>
      <c r="G257" s="47">
        <f>IFERROR((Ações!$H257-Ações!$K257)/Ações!$H257,0)</f>
        <v>0</v>
      </c>
      <c r="H257" s="48">
        <f>IFERROR(Ações!$I257/(Ações!$P257-Table_1[[#This Row],[CAGR LUCRO 5A]]),0)</f>
        <v>0</v>
      </c>
      <c r="I257" s="48">
        <f>IF(Ações!$S257&lt;0,"",Ações!$O257*(1+Ações!$S257))</f>
        <v>0</v>
      </c>
      <c r="J257" s="49">
        <f>IFERROR(IF(Ações!$B257="","",(VLOOKUP(Table_1[[#This Row],[AÇÕES]],'Dados Status Invest STOCKS'!A243:AD858,4)/Table_1[[#This Row],[LPA]]))/100,0)</f>
        <v>2.4366754617414249E-2</v>
      </c>
      <c r="K257" s="50">
        <f>IFERROR(IF(Ações!$B257="","",VLOOKUP(Table_1[[#This Row],[AÇÕES]],'Dados Status Invest STOCKS'!A243:AD858,2)),0)</f>
        <v>140.01</v>
      </c>
      <c r="L257" s="51">
        <f>IFERROR(IF(Ações!$B257="","",VLOOKUP(Table_1[[#This Row],[AÇÕES]],'Dados Status Invest STOCKS'!A243:AD858,3)/100),0)</f>
        <v>0</v>
      </c>
      <c r="M257" s="52">
        <f>IFERROR(IF(Ações!$B257="","",VLOOKUP(Table_1[[#This Row],[AÇÕES]],'Dados Status Invest STOCKS'!A243:AD858,28)),0)</f>
        <v>7.58</v>
      </c>
      <c r="N257" s="52">
        <f>IFERROR(IF(Ações!$B257="","",VLOOKUP(Table_1[[#This Row],[AÇÕES]],'Dados Status Invest STOCKS'!A243:AD858,27)),0)</f>
        <v>26.87</v>
      </c>
      <c r="O257" s="52">
        <f>IFERROR(IF(Ações!$L257="","",Ações!$K257*Ações!$L257),0)</f>
        <v>0</v>
      </c>
      <c r="P257" s="53">
        <f t="shared" si="3"/>
        <v>0.06</v>
      </c>
      <c r="Q257" s="53">
        <f>IFERROR(Ações!$O257/Ações!$M257,0)</f>
        <v>0</v>
      </c>
      <c r="R257" s="53">
        <f>IFERROR(IF(Ações!$B257="","",VLOOKUP(Table_1[[#This Row],[AÇÕES]],'Dados Status Invest STOCKS'!A243:AD858,18)/100),0)</f>
        <v>0.28220000000000001</v>
      </c>
      <c r="S257" s="51">
        <f>IFERROR(IF(Ações!$B257="","",VLOOKUP(Table_1[[#This Row],[AÇÕES]],'Dados Status Invest STOCKS'!A243:AD858,25)/100),0)</f>
        <v>0</v>
      </c>
      <c r="T257" s="51">
        <f>(1-Ações!$Q257)*Ações!$R257</f>
        <v>0.28220000000000001</v>
      </c>
      <c r="U257" s="54">
        <f>IF(Ações!$S257=0,Ações!$T257,IF(Ações!$T257=0,Ações!$S257,AVERAGE(Ações!$S257,Ações!$T257)))</f>
        <v>0.28220000000000001</v>
      </c>
    </row>
    <row r="258" spans="2:21" ht="15.75" customHeight="1" x14ac:dyDescent="0.2">
      <c r="B258" s="44" t="str">
        <f>IFERROR('Dados Status Invest STOCKS'!A245,"-")</f>
        <v>AMEH</v>
      </c>
      <c r="C258" s="45">
        <f>IFERROR((Ações!$D258-Ações!$K258)/Ações!$D258,0)</f>
        <v>0</v>
      </c>
      <c r="D258" s="46">
        <f>(Ações!$O258)/0.06</f>
        <v>0</v>
      </c>
      <c r="E258" s="47">
        <f>IFERROR((Ações!$F258-Ações!$K258)/Ações!$F258,0)</f>
        <v>-2.5634741465492716</v>
      </c>
      <c r="F258" s="46">
        <f>IF(OR(Ações!$N258&lt;0,Ações!$M258&lt;0),"",(22.5*Ações!$M258*Ações!$N258)^0.5)</f>
        <v>14.918026008825699</v>
      </c>
      <c r="G258" s="47">
        <f>IFERROR((Ações!$H258-Ações!$K258)/Ações!$H258,0)</f>
        <v>0</v>
      </c>
      <c r="H258" s="48">
        <f>IFERROR(Ações!$I258/(Ações!$P258-Table_1[[#This Row],[CAGR LUCRO 5A]]),0)</f>
        <v>0</v>
      </c>
      <c r="I258" s="48">
        <f>IF(Ações!$S258&lt;0,"",Ações!$O258*(1+Ações!$S258))</f>
        <v>0</v>
      </c>
      <c r="J258" s="49">
        <f>IFERROR(IF(Ações!$B258="","",(VLOOKUP(Table_1[[#This Row],[AÇÕES]],'Dados Status Invest STOCKS'!A244:AD859,4)/Table_1[[#This Row],[LPA]]))/100,0)</f>
        <v>0.33412698412698411</v>
      </c>
      <c r="K258" s="50">
        <f>IFERROR(IF(Ações!$B258="","",VLOOKUP(Table_1[[#This Row],[AÇÕES]],'Dados Status Invest STOCKS'!A244:AD859,2)),0)</f>
        <v>53.16</v>
      </c>
      <c r="L258" s="51">
        <f>IFERROR(IF(Ações!$B258="","",VLOOKUP(Table_1[[#This Row],[AÇÕES]],'Dados Status Invest STOCKS'!A244:AD859,3)/100),0)</f>
        <v>0</v>
      </c>
      <c r="M258" s="52">
        <f>IFERROR(IF(Ações!$B258="","",VLOOKUP(Table_1[[#This Row],[AÇÕES]],'Dados Status Invest STOCKS'!A244:AD859,28)),0)</f>
        <v>1.26</v>
      </c>
      <c r="N258" s="52">
        <f>IFERROR(IF(Ações!$B258="","",VLOOKUP(Table_1[[#This Row],[AÇÕES]],'Dados Status Invest STOCKS'!A244:AD859,27)),0)</f>
        <v>7.85</v>
      </c>
      <c r="O258" s="52">
        <f>IFERROR(IF(Ações!$L258="","",Ações!$K258*Ações!$L258),0)</f>
        <v>0</v>
      </c>
      <c r="P258" s="53">
        <f t="shared" si="3"/>
        <v>0.06</v>
      </c>
      <c r="Q258" s="53">
        <f>IFERROR(Ações!$O258/Ações!$M258,0)</f>
        <v>0</v>
      </c>
      <c r="R258" s="53">
        <f>IFERROR(IF(Ações!$B258="","",VLOOKUP(Table_1[[#This Row],[AÇÕES]],'Dados Status Invest STOCKS'!A244:AD859,18)/100),0)</f>
        <v>0.16089999999999999</v>
      </c>
      <c r="S258" s="51">
        <f>IFERROR(IF(Ações!$B258="","",VLOOKUP(Table_1[[#This Row],[AÇÕES]],'Dados Status Invest STOCKS'!A244:AD859,25)/100),0)</f>
        <v>0</v>
      </c>
      <c r="T258" s="51">
        <f>(1-Ações!$Q258)*Ações!$R258</f>
        <v>0.16089999999999999</v>
      </c>
      <c r="U258" s="54">
        <f>IF(Ações!$S258=0,Ações!$T258,IF(Ações!$T258=0,Ações!$S258,AVERAGE(Ações!$S258,Ações!$T258)))</f>
        <v>0.16089999999999999</v>
      </c>
    </row>
    <row r="259" spans="2:21" ht="15.75" customHeight="1" x14ac:dyDescent="0.2">
      <c r="B259" s="44" t="str">
        <f>IFERROR('Dados Status Invest STOCKS'!A246,"-")</f>
        <v>AMG</v>
      </c>
      <c r="C259" s="45">
        <f>IFERROR((Ações!$D259-Ações!$K259)/Ações!$D259,0)</f>
        <v>-199.00000000000003</v>
      </c>
      <c r="D259" s="46">
        <f>(Ações!$O259)/0.06</f>
        <v>0.69499999999999995</v>
      </c>
      <c r="E259" s="47">
        <f>IFERROR((Ações!$F259-Ações!$K259)/Ações!$F259,0)</f>
        <v>-3.4049359373391548E-2</v>
      </c>
      <c r="F259" s="46">
        <f>IF(OR(Ações!$N259&lt;0,Ações!$M259&lt;0),"",(22.5*Ações!$M259*Ações!$N259)^0.5)</f>
        <v>134.42298352588369</v>
      </c>
      <c r="G259" s="47">
        <f>IFERROR((Ações!$H259-Ações!$K259)/Ações!$H259,0)</f>
        <v>0</v>
      </c>
      <c r="H259" s="48">
        <f>IFERROR(Ações!$I259/(Ações!$P259-Table_1[[#This Row],[CAGR LUCRO 5A]]),0)</f>
        <v>0</v>
      </c>
      <c r="I259" s="48" t="str">
        <f>IF(Ações!$S259&lt;0,"",Ações!$O259*(1+Ações!$S259))</f>
        <v/>
      </c>
      <c r="J259" s="49">
        <f>IFERROR(IF(Ações!$B259="","",(VLOOKUP(Table_1[[#This Row],[AÇÕES]],'Dados Status Invest STOCKS'!A245:AD860,4)/Table_1[[#This Row],[LPA]]))/100,0)</f>
        <v>9.0710823909531495E-3</v>
      </c>
      <c r="K259" s="50">
        <f>IFERROR(IF(Ações!$B259="","",VLOOKUP(Table_1[[#This Row],[AÇÕES]],'Dados Status Invest STOCKS'!A245:AD860,2)),0)</f>
        <v>139</v>
      </c>
      <c r="L259" s="51">
        <f>IFERROR(IF(Ações!$B259="","",VLOOKUP(Table_1[[#This Row],[AÇÕES]],'Dados Status Invest STOCKS'!A245:AD860,3)/100),0)</f>
        <v>2.9999999999999997E-4</v>
      </c>
      <c r="M259" s="52">
        <f>IFERROR(IF(Ações!$B259="","",VLOOKUP(Table_1[[#This Row],[AÇÕES]],'Dados Status Invest STOCKS'!A245:AD860,28)),0)</f>
        <v>12.38</v>
      </c>
      <c r="N259" s="52">
        <f>IFERROR(IF(Ações!$B259="","",VLOOKUP(Table_1[[#This Row],[AÇÕES]],'Dados Status Invest STOCKS'!A245:AD860,27)),0)</f>
        <v>64.87</v>
      </c>
      <c r="O259" s="52">
        <f>IFERROR(IF(Ações!$L259="","",Ações!$K259*Ações!$L259),0)</f>
        <v>4.1699999999999994E-2</v>
      </c>
      <c r="P259" s="53">
        <f t="shared" si="3"/>
        <v>0.06</v>
      </c>
      <c r="Q259" s="53">
        <f>IFERROR(Ações!$O259/Ações!$M259,0)</f>
        <v>3.3683360258481413E-3</v>
      </c>
      <c r="R259" s="53">
        <f>IFERROR(IF(Ações!$B259="","",VLOOKUP(Table_1[[#This Row],[AÇÕES]],'Dados Status Invest STOCKS'!A245:AD860,18)/100),0)</f>
        <v>0.19079999999999997</v>
      </c>
      <c r="S259" s="51">
        <f>IFERROR(IF(Ações!$B259="","",VLOOKUP(Table_1[[#This Row],[AÇÕES]],'Dados Status Invest STOCKS'!A245:AD860,25)/100),0)</f>
        <v>-0.16879999999999998</v>
      </c>
      <c r="T259" s="51">
        <f>(1-Ações!$Q259)*Ações!$R259</f>
        <v>0.19015732148626813</v>
      </c>
      <c r="U259" s="54">
        <f>IF(Ações!$S259=0,Ações!$T259,IF(Ações!$T259=0,Ações!$S259,AVERAGE(Ações!$S259,Ações!$T259)))</f>
        <v>1.0678660743134075E-2</v>
      </c>
    </row>
    <row r="260" spans="2:21" ht="15.75" customHeight="1" x14ac:dyDescent="0.2">
      <c r="B260" s="44" t="str">
        <f>IFERROR('Dados Status Invest STOCKS'!A247,"-")</f>
        <v>AMGN</v>
      </c>
      <c r="C260" s="45">
        <f>IFERROR((Ações!$D260-Ações!$K260)/Ações!$D260,0)</f>
        <v>-0.92926045016077163</v>
      </c>
      <c r="D260" s="46">
        <f>(Ações!$O260)/0.06</f>
        <v>117.18480000000001</v>
      </c>
      <c r="E260" s="47">
        <f>IFERROR((Ações!$F260-Ações!$K260)/Ações!$F260,0)</f>
        <v>-2.953789741822785</v>
      </c>
      <c r="F260" s="46">
        <f>IF(OR(Ações!$N260&lt;0,Ações!$M260&lt;0),"",(22.5*Ações!$M260*Ações!$N260)^0.5)</f>
        <v>57.180582368492892</v>
      </c>
      <c r="G260" s="47">
        <f>IFERROR((Ações!$H260-Ações!$K260)/Ações!$H260,0)</f>
        <v>-0.61854985579612887</v>
      </c>
      <c r="H260" s="48">
        <f>IFERROR(Ações!$I260/(Ações!$P260-Table_1[[#This Row],[CAGR LUCRO 5A]]),0)</f>
        <v>139.6805907401575</v>
      </c>
      <c r="I260" s="48">
        <f>IF(Ações!$S260&lt;0,"",Ações!$O260*(1+Ações!$S260))</f>
        <v>7.0957740096000013</v>
      </c>
      <c r="J260" s="49">
        <f>IFERROR(IF(Ações!$B260="","",(VLOOKUP(Table_1[[#This Row],[AÇÕES]],'Dados Status Invest STOCKS'!A246:AD861,4)/Table_1[[#This Row],[LPA]]))/100,0)</f>
        <v>2.2791164658634538E-2</v>
      </c>
      <c r="K260" s="50">
        <f>IFERROR(IF(Ações!$B260="","",VLOOKUP(Table_1[[#This Row],[AÇÕES]],'Dados Status Invest STOCKS'!A246:AD861,2)),0)</f>
        <v>226.08</v>
      </c>
      <c r="L260" s="51">
        <f>IFERROR(IF(Ações!$B260="","",VLOOKUP(Table_1[[#This Row],[AÇÕES]],'Dados Status Invest STOCKS'!A246:AD861,3)/100),0)</f>
        <v>3.1099999999999999E-2</v>
      </c>
      <c r="M260" s="52">
        <f>IFERROR(IF(Ações!$B260="","",VLOOKUP(Table_1[[#This Row],[AÇÕES]],'Dados Status Invest STOCKS'!A246:AD861,28)),0)</f>
        <v>9.9600000000000009</v>
      </c>
      <c r="N260" s="52">
        <f>IFERROR(IF(Ações!$B260="","",VLOOKUP(Table_1[[#This Row],[AÇÕES]],'Dados Status Invest STOCKS'!A246:AD861,27)),0)</f>
        <v>14.59</v>
      </c>
      <c r="O260" s="52">
        <f>IFERROR(IF(Ações!$L260="","",Ações!$K260*Ações!$L260),0)</f>
        <v>7.0310880000000004</v>
      </c>
      <c r="P260" s="53">
        <f t="shared" si="3"/>
        <v>0.06</v>
      </c>
      <c r="Q260" s="53">
        <f>IFERROR(Ações!$O260/Ações!$M260,0)</f>
        <v>0.70593253012048196</v>
      </c>
      <c r="R260" s="53">
        <f>IFERROR(IF(Ações!$B260="","",VLOOKUP(Table_1[[#This Row],[AÇÕES]],'Dados Status Invest STOCKS'!A246:AD861,18)/100),0)</f>
        <v>0.6826000000000001</v>
      </c>
      <c r="S260" s="51">
        <f>IFERROR(IF(Ações!$B260="","",VLOOKUP(Table_1[[#This Row],[AÇÕES]],'Dados Status Invest STOCKS'!A246:AD861,25)/100),0)</f>
        <v>9.1999999999999998E-3</v>
      </c>
      <c r="T260" s="51">
        <f>(1-Ações!$Q260)*Ações!$R260</f>
        <v>0.20073045493975905</v>
      </c>
      <c r="U260" s="54">
        <f>IF(Ações!$S260=0,Ações!$T260,IF(Ações!$T260=0,Ações!$S260,AVERAGE(Ações!$S260,Ações!$T260)))</f>
        <v>0.10496522746987952</v>
      </c>
    </row>
    <row r="261" spans="2:21" ht="15.75" customHeight="1" x14ac:dyDescent="0.2">
      <c r="B261" s="44" t="str">
        <f>IFERROR('Dados Status Invest STOCKS'!A248,"-")</f>
        <v>AMHC</v>
      </c>
      <c r="C261" s="45">
        <f>IFERROR((Ações!$D261-Ações!$K261)/Ações!$D261,0)</f>
        <v>0</v>
      </c>
      <c r="D261" s="46">
        <f>(Ações!$O261)/0.06</f>
        <v>0</v>
      </c>
      <c r="E261" s="47">
        <f>IFERROR((Ações!$F261-Ações!$K261)/Ações!$F261,0)</f>
        <v>0</v>
      </c>
      <c r="F261" s="46" t="str">
        <f>IF(OR(Ações!$N261&lt;0,Ações!$M261&lt;0),"",(22.5*Ações!$M261*Ações!$N261)^0.5)</f>
        <v/>
      </c>
      <c r="G261" s="47">
        <f>IFERROR((Ações!$H261-Ações!$K261)/Ações!$H261,0)</f>
        <v>0</v>
      </c>
      <c r="H261" s="48">
        <f>IFERROR(Ações!$I261/(Ações!$P261-Table_1[[#This Row],[CAGR LUCRO 5A]]),0)</f>
        <v>0</v>
      </c>
      <c r="I261" s="48">
        <f>IF(Ações!$S261&lt;0,"",Ações!$O261*(1+Ações!$S261))</f>
        <v>0</v>
      </c>
      <c r="J261" s="49">
        <f>IFERROR(IF(Ações!$B261="","",(VLOOKUP(Table_1[[#This Row],[AÇÕES]],'Dados Status Invest STOCKS'!A247:AD862,4)/Table_1[[#This Row],[LPA]]))/100,0)</f>
        <v>1.29</v>
      </c>
      <c r="K261" s="50">
        <f>IFERROR(IF(Ações!$B261="","",VLOOKUP(Table_1[[#This Row],[AÇÕES]],'Dados Status Invest STOCKS'!A247:AD862,2)),0)</f>
        <v>15.12</v>
      </c>
      <c r="L261" s="51">
        <f>IFERROR(IF(Ações!$B261="","",VLOOKUP(Table_1[[#This Row],[AÇÕES]],'Dados Status Invest STOCKS'!A247:AD862,3)/100),0)</f>
        <v>0</v>
      </c>
      <c r="M261" s="52">
        <f>IFERROR(IF(Ações!$B261="","",VLOOKUP(Table_1[[#This Row],[AÇÕES]],'Dados Status Invest STOCKS'!A247:AD862,28)),0)</f>
        <v>-0.34</v>
      </c>
      <c r="N261" s="52">
        <f>IFERROR(IF(Ações!$B261="","",VLOOKUP(Table_1[[#This Row],[AÇÕES]],'Dados Status Invest STOCKS'!A247:AD862,27)),0)</f>
        <v>0.4</v>
      </c>
      <c r="O261" s="52">
        <f>IFERROR(IF(Ações!$L261="","",Ações!$K261*Ações!$L261),0)</f>
        <v>0</v>
      </c>
      <c r="P261" s="53">
        <f t="shared" si="3"/>
        <v>0.06</v>
      </c>
      <c r="Q261" s="53">
        <f>IFERROR(Ações!$O261/Ações!$M261,0)</f>
        <v>0</v>
      </c>
      <c r="R261" s="53">
        <f>IFERROR(IF(Ações!$B261="","",VLOOKUP(Table_1[[#This Row],[AÇÕES]],'Dados Status Invest STOCKS'!A247:AD862,18)/100),0)</f>
        <v>-0.86180000000000012</v>
      </c>
      <c r="S261" s="51">
        <f>IFERROR(IF(Ações!$B261="","",VLOOKUP(Table_1[[#This Row],[AÇÕES]],'Dados Status Invest STOCKS'!A247:AD862,25)/100),0)</f>
        <v>0</v>
      </c>
      <c r="T261" s="51">
        <f>(1-Ações!$Q261)*Ações!$R261</f>
        <v>-0.86180000000000012</v>
      </c>
      <c r="U261" s="54">
        <f>IF(Ações!$S261=0,Ações!$T261,IF(Ações!$T261=0,Ações!$S261,AVERAGE(Ações!$S261,Ações!$T261)))</f>
        <v>-0.86180000000000012</v>
      </c>
    </row>
    <row r="262" spans="2:21" ht="15.75" customHeight="1" x14ac:dyDescent="0.2">
      <c r="B262" s="44" t="str">
        <f>IFERROR('Dados Status Invest STOCKS'!A249,"-")</f>
        <v>AMHCU</v>
      </c>
      <c r="C262" s="45">
        <f>IFERROR((Ações!$D262-Ações!$K262)/Ações!$D262,0)</f>
        <v>0</v>
      </c>
      <c r="D262" s="46">
        <f>(Ações!$O262)/0.06</f>
        <v>0</v>
      </c>
      <c r="E262" s="47">
        <f>IFERROR((Ações!$F262-Ações!$K262)/Ações!$F262,0)</f>
        <v>0</v>
      </c>
      <c r="F262" s="46" t="str">
        <f>IF(OR(Ações!$N262&lt;0,Ações!$M262&lt;0),"",(22.5*Ações!$M262*Ações!$N262)^0.5)</f>
        <v/>
      </c>
      <c r="G262" s="47">
        <f>IFERROR((Ações!$H262-Ações!$K262)/Ações!$H262,0)</f>
        <v>0</v>
      </c>
      <c r="H262" s="48">
        <f>IFERROR(Ações!$I262/(Ações!$P262-Table_1[[#This Row],[CAGR LUCRO 5A]]),0)</f>
        <v>0</v>
      </c>
      <c r="I262" s="48">
        <f>IF(Ações!$S262&lt;0,"",Ações!$O262*(1+Ações!$S262))</f>
        <v>0</v>
      </c>
      <c r="J262" s="49">
        <f>IFERROR(IF(Ações!$B262="","",(VLOOKUP(Table_1[[#This Row],[AÇÕES]],'Dados Status Invest STOCKS'!A248:AD863,4)/Table_1[[#This Row],[LPA]]))/100,0)</f>
        <v>1.3891176470588236</v>
      </c>
      <c r="K262" s="50">
        <f>IFERROR(IF(Ações!$B262="","",VLOOKUP(Table_1[[#This Row],[AÇÕES]],'Dados Status Invest STOCKS'!A248:AD863,2)),0)</f>
        <v>16.28</v>
      </c>
      <c r="L262" s="51">
        <f>IFERROR(IF(Ações!$B262="","",VLOOKUP(Table_1[[#This Row],[AÇÕES]],'Dados Status Invest STOCKS'!A248:AD863,3)/100),0)</f>
        <v>0</v>
      </c>
      <c r="M262" s="52">
        <f>IFERROR(IF(Ações!$B262="","",VLOOKUP(Table_1[[#This Row],[AÇÕES]],'Dados Status Invest STOCKS'!A248:AD863,28)),0)</f>
        <v>-0.34</v>
      </c>
      <c r="N262" s="52">
        <f>IFERROR(IF(Ações!$B262="","",VLOOKUP(Table_1[[#This Row],[AÇÕES]],'Dados Status Invest STOCKS'!A248:AD863,27)),0)</f>
        <v>0.4</v>
      </c>
      <c r="O262" s="52">
        <f>IFERROR(IF(Ações!$L262="","",Ações!$K262*Ações!$L262),0)</f>
        <v>0</v>
      </c>
      <c r="P262" s="53">
        <f t="shared" si="3"/>
        <v>0.06</v>
      </c>
      <c r="Q262" s="53">
        <f>IFERROR(Ações!$O262/Ações!$M262,0)</f>
        <v>0</v>
      </c>
      <c r="R262" s="53">
        <f>IFERROR(IF(Ações!$B262="","",VLOOKUP(Table_1[[#This Row],[AÇÕES]],'Dados Status Invest STOCKS'!A248:AD863,18)/100),0)</f>
        <v>-0.86180000000000012</v>
      </c>
      <c r="S262" s="51">
        <f>IFERROR(IF(Ações!$B262="","",VLOOKUP(Table_1[[#This Row],[AÇÕES]],'Dados Status Invest STOCKS'!A248:AD863,25)/100),0)</f>
        <v>0</v>
      </c>
      <c r="T262" s="51">
        <f>(1-Ações!$Q262)*Ações!$R262</f>
        <v>-0.86180000000000012</v>
      </c>
      <c r="U262" s="54">
        <f>IF(Ações!$S262=0,Ações!$T262,IF(Ações!$T262=0,Ações!$S262,AVERAGE(Ações!$S262,Ações!$T262)))</f>
        <v>-0.86180000000000012</v>
      </c>
    </row>
    <row r="263" spans="2:21" ht="15.75" customHeight="1" x14ac:dyDescent="0.2">
      <c r="B263" s="44" t="str">
        <f>IFERROR('Dados Status Invest STOCKS'!A250,"-")</f>
        <v>AMHCW</v>
      </c>
      <c r="C263" s="45">
        <f>IFERROR((Ações!$D263-Ações!$K263)/Ações!$D263,0)</f>
        <v>0</v>
      </c>
      <c r="D263" s="46">
        <f>(Ações!$O263)/0.06</f>
        <v>0</v>
      </c>
      <c r="E263" s="47">
        <f>IFERROR((Ações!$F263-Ações!$K263)/Ações!$F263,0)</f>
        <v>0</v>
      </c>
      <c r="F263" s="46" t="str">
        <f>IF(OR(Ações!$N263&lt;0,Ações!$M263&lt;0),"",(22.5*Ações!$M263*Ações!$N263)^0.5)</f>
        <v/>
      </c>
      <c r="G263" s="47">
        <f>IFERROR((Ações!$H263-Ações!$K263)/Ações!$H263,0)</f>
        <v>0</v>
      </c>
      <c r="H263" s="48">
        <f>IFERROR(Ações!$I263/(Ações!$P263-Table_1[[#This Row],[CAGR LUCRO 5A]]),0)</f>
        <v>0</v>
      </c>
      <c r="I263" s="48">
        <f>IF(Ações!$S263&lt;0,"",Ações!$O263*(1+Ações!$S263))</f>
        <v>0</v>
      </c>
      <c r="J263" s="49">
        <f>IFERROR(IF(Ações!$B263="","",(VLOOKUP(Table_1[[#This Row],[AÇÕES]],'Dados Status Invest STOCKS'!A249:AD864,4)/Table_1[[#This Row],[LPA]]))/100,0)</f>
        <v>0.1338235294117647</v>
      </c>
      <c r="K263" s="50">
        <f>IFERROR(IF(Ações!$B263="","",VLOOKUP(Table_1[[#This Row],[AÇÕES]],'Dados Status Invest STOCKS'!A249:AD864,2)),0)</f>
        <v>1.57</v>
      </c>
      <c r="L263" s="51">
        <f>IFERROR(IF(Ações!$B263="","",VLOOKUP(Table_1[[#This Row],[AÇÕES]],'Dados Status Invest STOCKS'!A249:AD864,3)/100),0)</f>
        <v>0</v>
      </c>
      <c r="M263" s="52">
        <f>IFERROR(IF(Ações!$B263="","",VLOOKUP(Table_1[[#This Row],[AÇÕES]],'Dados Status Invest STOCKS'!A249:AD864,28)),0)</f>
        <v>-0.34</v>
      </c>
      <c r="N263" s="52">
        <f>IFERROR(IF(Ações!$B263="","",VLOOKUP(Table_1[[#This Row],[AÇÕES]],'Dados Status Invest STOCKS'!A249:AD864,27)),0)</f>
        <v>0.4</v>
      </c>
      <c r="O263" s="52">
        <f>IFERROR(IF(Ações!$L263="","",Ações!$K263*Ações!$L263),0)</f>
        <v>0</v>
      </c>
      <c r="P263" s="53">
        <f t="shared" si="3"/>
        <v>0.06</v>
      </c>
      <c r="Q263" s="53">
        <f>IFERROR(Ações!$O263/Ações!$M263,0)</f>
        <v>0</v>
      </c>
      <c r="R263" s="53">
        <f>IFERROR(IF(Ações!$B263="","",VLOOKUP(Table_1[[#This Row],[AÇÕES]],'Dados Status Invest STOCKS'!A249:AD864,18)/100),0)</f>
        <v>-0.86180000000000012</v>
      </c>
      <c r="S263" s="51">
        <f>IFERROR(IF(Ações!$B263="","",VLOOKUP(Table_1[[#This Row],[AÇÕES]],'Dados Status Invest STOCKS'!A249:AD864,25)/100),0)</f>
        <v>0</v>
      </c>
      <c r="T263" s="51">
        <f>(1-Ações!$Q263)*Ações!$R263</f>
        <v>-0.86180000000000012</v>
      </c>
      <c r="U263" s="54">
        <f>IF(Ações!$S263=0,Ações!$T263,IF(Ações!$T263=0,Ações!$S263,AVERAGE(Ações!$S263,Ações!$T263)))</f>
        <v>-0.86180000000000012</v>
      </c>
    </row>
    <row r="264" spans="2:21" ht="15.75" customHeight="1" x14ac:dyDescent="0.2">
      <c r="B264" s="44" t="str">
        <f>IFERROR('Dados Status Invest STOCKS'!A251,"-")</f>
        <v>AMK</v>
      </c>
      <c r="C264" s="45">
        <f>IFERROR((Ações!$D264-Ações!$K264)/Ações!$D264,0)</f>
        <v>0</v>
      </c>
      <c r="D264" s="46">
        <f>(Ações!$O264)/0.06</f>
        <v>0</v>
      </c>
      <c r="E264" s="47">
        <f>IFERROR((Ações!$F264-Ações!$K264)/Ações!$F264,0)</f>
        <v>-5.1809450545387614</v>
      </c>
      <c r="F264" s="46">
        <f>IF(OR(Ações!$N264&lt;0,Ações!$M264&lt;0),"",(22.5*Ações!$M264*Ações!$N264)^0.5)</f>
        <v>3.8942264957241508</v>
      </c>
      <c r="G264" s="47">
        <f>IFERROR((Ações!$H264-Ações!$K264)/Ações!$H264,0)</f>
        <v>0</v>
      </c>
      <c r="H264" s="48">
        <f>IFERROR(Ações!$I264/(Ações!$P264-Table_1[[#This Row],[CAGR LUCRO 5A]]),0)</f>
        <v>0</v>
      </c>
      <c r="I264" s="48">
        <f>IF(Ações!$S264&lt;0,"",Ações!$O264*(1+Ações!$S264))</f>
        <v>0</v>
      </c>
      <c r="J264" s="49">
        <f>IFERROR(IF(Ações!$B264="","",(VLOOKUP(Table_1[[#This Row],[AÇÕES]],'Dados Status Invest STOCKS'!A250:AD865,4)/Table_1[[#This Row],[LPA]]))/100,0)</f>
        <v>102.48199999999999</v>
      </c>
      <c r="K264" s="50">
        <f>IFERROR(IF(Ações!$B264="","",VLOOKUP(Table_1[[#This Row],[AÇÕES]],'Dados Status Invest STOCKS'!A250:AD865,2)),0)</f>
        <v>24.07</v>
      </c>
      <c r="L264" s="51">
        <f>IFERROR(IF(Ações!$B264="","",VLOOKUP(Table_1[[#This Row],[AÇÕES]],'Dados Status Invest STOCKS'!A250:AD865,3)/100),0)</f>
        <v>0</v>
      </c>
      <c r="M264" s="52">
        <f>IFERROR(IF(Ações!$B264="","",VLOOKUP(Table_1[[#This Row],[AÇÕES]],'Dados Status Invest STOCKS'!A250:AD865,28)),0)</f>
        <v>0.05</v>
      </c>
      <c r="N264" s="52">
        <f>IFERROR(IF(Ações!$B264="","",VLOOKUP(Table_1[[#This Row],[AÇÕES]],'Dados Status Invest STOCKS'!A250:AD865,27)),0)</f>
        <v>13.48</v>
      </c>
      <c r="O264" s="52">
        <f>IFERROR(IF(Ações!$L264="","",Ações!$K264*Ações!$L264),0)</f>
        <v>0</v>
      </c>
      <c r="P264" s="53">
        <f t="shared" si="3"/>
        <v>0.06</v>
      </c>
      <c r="Q264" s="53">
        <f>IFERROR(Ações!$O264/Ações!$M264,0)</f>
        <v>0</v>
      </c>
      <c r="R264" s="53">
        <f>IFERROR(IF(Ações!$B264="","",VLOOKUP(Table_1[[#This Row],[AÇÕES]],'Dados Status Invest STOCKS'!A250:AD865,18)/100),0)</f>
        <v>3.4999999999999996E-3</v>
      </c>
      <c r="S264" s="51">
        <f>IFERROR(IF(Ações!$B264="","",VLOOKUP(Table_1[[#This Row],[AÇÕES]],'Dados Status Invest STOCKS'!A250:AD865,25)/100),0)</f>
        <v>0</v>
      </c>
      <c r="T264" s="51">
        <f>(1-Ações!$Q264)*Ações!$R264</f>
        <v>3.4999999999999996E-3</v>
      </c>
      <c r="U264" s="54">
        <f>IF(Ações!$S264=0,Ações!$T264,IF(Ações!$T264=0,Ações!$S264,AVERAGE(Ações!$S264,Ações!$T264)))</f>
        <v>3.4999999999999996E-3</v>
      </c>
    </row>
    <row r="265" spans="2:21" ht="15.75" customHeight="1" x14ac:dyDescent="0.2">
      <c r="B265" s="44" t="str">
        <f>IFERROR('Dados Status Invest STOCKS'!A252,"-")</f>
        <v>AMKR</v>
      </c>
      <c r="C265" s="45">
        <f>IFERROR((Ações!$D265-Ações!$K265)/Ações!$D265,0)</f>
        <v>-6.7922077922077921</v>
      </c>
      <c r="D265" s="46">
        <f>(Ações!$O265)/0.06</f>
        <v>2.8502833333333335</v>
      </c>
      <c r="E265" s="47">
        <f>IFERROR((Ações!$F265-Ações!$K265)/Ações!$F265,0)</f>
        <v>6.7667158350461998E-2</v>
      </c>
      <c r="F265" s="46">
        <f>IF(OR(Ações!$N265&lt;0,Ações!$M265&lt;0),"",(22.5*Ações!$M265*Ações!$N265)^0.5)</f>
        <v>23.82196465449481</v>
      </c>
      <c r="G265" s="47">
        <f>IFERROR((Ações!$H265-Ações!$K265)/Ações!$H265,0)</f>
        <v>36.535628628207256</v>
      </c>
      <c r="H265" s="48">
        <f>IFERROR(Ações!$I265/(Ações!$P265-Table_1[[#This Row],[CAGR LUCRO 5A]]),0)</f>
        <v>-0.62500653168044085</v>
      </c>
      <c r="I265" s="48">
        <f>IF(Ações!$S265&lt;0,"",Ações!$O265*(1+Ações!$S265))</f>
        <v>0.24956510810000002</v>
      </c>
      <c r="J265" s="49">
        <f>IFERROR(IF(Ações!$B265="","",(VLOOKUP(Table_1[[#This Row],[AÇÕES]],'Dados Status Invest STOCKS'!A251:AD866,4)/Table_1[[#This Row],[LPA]]))/100,0)</f>
        <v>4.3451327433628319E-2</v>
      </c>
      <c r="K265" s="50">
        <f>IFERROR(IF(Ações!$B265="","",VLOOKUP(Table_1[[#This Row],[AÇÕES]],'Dados Status Invest STOCKS'!A251:AD866,2)),0)</f>
        <v>22.21</v>
      </c>
      <c r="L265" s="51">
        <f>IFERROR(IF(Ações!$B265="","",VLOOKUP(Table_1[[#This Row],[AÇÕES]],'Dados Status Invest STOCKS'!A251:AD866,3)/100),0)</f>
        <v>7.7000000000000002E-3</v>
      </c>
      <c r="M265" s="52">
        <f>IFERROR(IF(Ações!$B265="","",VLOOKUP(Table_1[[#This Row],[AÇÕES]],'Dados Status Invest STOCKS'!A251:AD866,28)),0)</f>
        <v>2.2599999999999998</v>
      </c>
      <c r="N265" s="52">
        <f>IFERROR(IF(Ações!$B265="","",VLOOKUP(Table_1[[#This Row],[AÇÕES]],'Dados Status Invest STOCKS'!A251:AD866,27)),0)</f>
        <v>11.16</v>
      </c>
      <c r="O265" s="52">
        <f>IFERROR(IF(Ações!$L265="","",Ações!$K265*Ações!$L265),0)</f>
        <v>0.171017</v>
      </c>
      <c r="P265" s="53">
        <f t="shared" si="3"/>
        <v>0.06</v>
      </c>
      <c r="Q265" s="53">
        <f>IFERROR(Ações!$O265/Ações!$M265,0)</f>
        <v>7.5671238938053109E-2</v>
      </c>
      <c r="R265" s="53">
        <f>IFERROR(IF(Ações!$B265="","",VLOOKUP(Table_1[[#This Row],[AÇÕES]],'Dados Status Invest STOCKS'!A251:AD866,18)/100),0)</f>
        <v>0.2026</v>
      </c>
      <c r="S265" s="51">
        <f>IFERROR(IF(Ações!$B265="","",VLOOKUP(Table_1[[#This Row],[AÇÕES]],'Dados Status Invest STOCKS'!A251:AD866,25)/100),0)</f>
        <v>0.45929999999999999</v>
      </c>
      <c r="T265" s="51">
        <f>(1-Ações!$Q265)*Ações!$R265</f>
        <v>0.18726900699115043</v>
      </c>
      <c r="U265" s="54">
        <f>IF(Ações!$S265=0,Ações!$T265,IF(Ações!$T265=0,Ações!$S265,AVERAGE(Ações!$S265,Ações!$T265)))</f>
        <v>0.32328450349557519</v>
      </c>
    </row>
    <row r="266" spans="2:21" ht="15.75" customHeight="1" x14ac:dyDescent="0.2">
      <c r="B266" s="44" t="str">
        <f>IFERROR('Dados Status Invest STOCKS'!A253,"-")</f>
        <v>AMN</v>
      </c>
      <c r="C266" s="45">
        <f>IFERROR((Ações!$D266-Ações!$K266)/Ações!$D266,0)</f>
        <v>0</v>
      </c>
      <c r="D266" s="46">
        <f>(Ações!$O266)/0.06</f>
        <v>0</v>
      </c>
      <c r="E266" s="47">
        <f>IFERROR((Ações!$F266-Ações!$K266)/Ações!$F266,0)</f>
        <v>-1.0780878877928699</v>
      </c>
      <c r="F266" s="46">
        <f>IF(OR(Ações!$N266&lt;0,Ações!$M266&lt;0),"",(22.5*Ações!$M266*Ações!$N266)^0.5)</f>
        <v>48.082663195792307</v>
      </c>
      <c r="G266" s="47">
        <f>IFERROR((Ações!$H266-Ações!$K266)/Ações!$H266,0)</f>
        <v>0</v>
      </c>
      <c r="H266" s="48">
        <f>IFERROR(Ações!$I266/(Ações!$P266-Table_1[[#This Row],[CAGR LUCRO 5A]]),0)</f>
        <v>0</v>
      </c>
      <c r="I266" s="48" t="str">
        <f>IF(Ações!$S266&lt;0,"",Ações!$O266*(1+Ações!$S266))</f>
        <v/>
      </c>
      <c r="J266" s="49">
        <f>IFERROR(IF(Ações!$B266="","",(VLOOKUP(Table_1[[#This Row],[AÇÕES]],'Dados Status Invest STOCKS'!A252:AD867,4)/Table_1[[#This Row],[LPA]]))/100,0)</f>
        <v>4.5965665236051508E-2</v>
      </c>
      <c r="K266" s="50">
        <f>IFERROR(IF(Ações!$B266="","",VLOOKUP(Table_1[[#This Row],[AÇÕES]],'Dados Status Invest STOCKS'!A252:AD867,2)),0)</f>
        <v>99.92</v>
      </c>
      <c r="L266" s="51">
        <f>IFERROR(IF(Ações!$B266="","",VLOOKUP(Table_1[[#This Row],[AÇÕES]],'Dados Status Invest STOCKS'!A252:AD867,3)/100),0)</f>
        <v>0</v>
      </c>
      <c r="M266" s="52">
        <f>IFERROR(IF(Ações!$B266="","",VLOOKUP(Table_1[[#This Row],[AÇÕES]],'Dados Status Invest STOCKS'!A252:AD867,28)),0)</f>
        <v>4.66</v>
      </c>
      <c r="N266" s="52">
        <f>IFERROR(IF(Ações!$B266="","",VLOOKUP(Table_1[[#This Row],[AÇÕES]],'Dados Status Invest STOCKS'!A252:AD867,27)),0)</f>
        <v>22.05</v>
      </c>
      <c r="O266" s="52">
        <f>IFERROR(IF(Ações!$L266="","",Ações!$K266*Ações!$L266),0)</f>
        <v>0</v>
      </c>
      <c r="P266" s="53">
        <f t="shared" si="3"/>
        <v>0.06</v>
      </c>
      <c r="Q266" s="53">
        <f>IFERROR(Ações!$O266/Ações!$M266,0)</f>
        <v>0</v>
      </c>
      <c r="R266" s="53">
        <f>IFERROR(IF(Ações!$B266="","",VLOOKUP(Table_1[[#This Row],[AÇÕES]],'Dados Status Invest STOCKS'!A252:AD867,18)/100),0)</f>
        <v>0.21149999999999999</v>
      </c>
      <c r="S266" s="51">
        <f>IFERROR(IF(Ações!$B266="","",VLOOKUP(Table_1[[#This Row],[AÇÕES]],'Dados Status Invest STOCKS'!A252:AD867,25)/100),0)</f>
        <v>-2.9100000000000001E-2</v>
      </c>
      <c r="T266" s="51">
        <f>(1-Ações!$Q266)*Ações!$R266</f>
        <v>0.21149999999999999</v>
      </c>
      <c r="U266" s="54">
        <f>IF(Ações!$S266=0,Ações!$T266,IF(Ações!$T266=0,Ações!$S266,AVERAGE(Ações!$S266,Ações!$T266)))</f>
        <v>9.1200000000000003E-2</v>
      </c>
    </row>
    <row r="267" spans="2:21" ht="15.75" customHeight="1" x14ac:dyDescent="0.2">
      <c r="B267" s="44" t="str">
        <f>IFERROR('Dados Status Invest STOCKS'!A254,"-")</f>
        <v>AMNB</v>
      </c>
      <c r="C267" s="45">
        <f>IFERROR((Ações!$D267-Ações!$K267)/Ações!$D267,0)</f>
        <v>-1.150537634408602</v>
      </c>
      <c r="D267" s="46">
        <f>(Ações!$O267)/0.06</f>
        <v>18.153600000000001</v>
      </c>
      <c r="E267" s="47">
        <f>IFERROR((Ações!$F267-Ações!$K267)/Ações!$F267,0)</f>
        <v>0.2604839955354441</v>
      </c>
      <c r="F267" s="46">
        <f>IF(OR(Ações!$N267&lt;0,Ações!$M267&lt;0),"",(22.5*Ações!$M267*Ações!$N267)^0.5)</f>
        <v>52.791284792094231</v>
      </c>
      <c r="G267" s="47">
        <f>IFERROR((Ações!$H267-Ações!$K267)/Ações!$H267,0)</f>
        <v>3.7590201857906713</v>
      </c>
      <c r="H267" s="48">
        <f>IFERROR(Ações!$I267/(Ações!$P267-Table_1[[#This Row],[CAGR LUCRO 5A]]),0)</f>
        <v>-14.149950841628959</v>
      </c>
      <c r="I267" s="48">
        <f>IF(Ações!$S267&lt;0,"",Ações!$O267*(1+Ações!$S267))</f>
        <v>1.2508556544</v>
      </c>
      <c r="J267" s="49">
        <f>IFERROR(IF(Ações!$B267="","",(VLOOKUP(Table_1[[#This Row],[AÇÕES]],'Dados Status Invest STOCKS'!A253:AD868,4)/Table_1[[#This Row],[LPA]]))/100,0)</f>
        <v>2.6929133858267718E-2</v>
      </c>
      <c r="K267" s="50">
        <f>IFERROR(IF(Ações!$B267="","",VLOOKUP(Table_1[[#This Row],[AÇÕES]],'Dados Status Invest STOCKS'!A253:AD868,2)),0)</f>
        <v>39.04</v>
      </c>
      <c r="L267" s="51">
        <f>IFERROR(IF(Ações!$B267="","",VLOOKUP(Table_1[[#This Row],[AÇÕES]],'Dados Status Invest STOCKS'!A253:AD868,3)/100),0)</f>
        <v>2.7900000000000001E-2</v>
      </c>
      <c r="M267" s="52">
        <f>IFERROR(IF(Ações!$B267="","",VLOOKUP(Table_1[[#This Row],[AÇÕES]],'Dados Status Invest STOCKS'!A253:AD868,28)),0)</f>
        <v>3.81</v>
      </c>
      <c r="N267" s="52">
        <f>IFERROR(IF(Ações!$B267="","",VLOOKUP(Table_1[[#This Row],[AÇÕES]],'Dados Status Invest STOCKS'!A253:AD868,27)),0)</f>
        <v>32.51</v>
      </c>
      <c r="O267" s="52">
        <f>IFERROR(IF(Ações!$L267="","",Ações!$K267*Ações!$L267),0)</f>
        <v>1.089216</v>
      </c>
      <c r="P267" s="53">
        <f t="shared" si="3"/>
        <v>0.06</v>
      </c>
      <c r="Q267" s="53">
        <f>IFERROR(Ações!$O267/Ações!$M267,0)</f>
        <v>0.28588346456692915</v>
      </c>
      <c r="R267" s="53">
        <f>IFERROR(IF(Ações!$B267="","",VLOOKUP(Table_1[[#This Row],[AÇÕES]],'Dados Status Invest STOCKS'!A253:AD868,18)/100),0)</f>
        <v>0.11710000000000001</v>
      </c>
      <c r="S267" s="51">
        <f>IFERROR(IF(Ações!$B267="","",VLOOKUP(Table_1[[#This Row],[AÇÕES]],'Dados Status Invest STOCKS'!A253:AD868,25)/100),0)</f>
        <v>0.1484</v>
      </c>
      <c r="T267" s="51">
        <f>(1-Ações!$Q267)*Ações!$R267</f>
        <v>8.3623046299212606E-2</v>
      </c>
      <c r="U267" s="54">
        <f>IF(Ações!$S267=0,Ações!$T267,IF(Ações!$T267=0,Ações!$S267,AVERAGE(Ações!$S267,Ações!$T267)))</f>
        <v>0.1160115231496063</v>
      </c>
    </row>
    <row r="268" spans="2:21" ht="15.75" customHeight="1" x14ac:dyDescent="0.2">
      <c r="B268" s="44" t="str">
        <f>IFERROR('Dados Status Invest STOCKS'!A255,"-")</f>
        <v>AMOT</v>
      </c>
      <c r="C268" s="45">
        <f>IFERROR((Ações!$D268-Ações!$K268)/Ações!$D268,0)</f>
        <v>-20.428571428571427</v>
      </c>
      <c r="D268" s="46">
        <f>(Ações!$O268)/0.06</f>
        <v>1.7467333333333335</v>
      </c>
      <c r="E268" s="47">
        <f>IFERROR((Ações!$F268-Ações!$K268)/Ações!$F268,0)</f>
        <v>-0.83060239573945649</v>
      </c>
      <c r="F268" s="46">
        <f>IF(OR(Ações!$N268&lt;0,Ações!$M268&lt;0),"",(22.5*Ações!$M268*Ações!$N268)^0.5)</f>
        <v>20.446821268842744</v>
      </c>
      <c r="G268" s="47">
        <f>IFERROR((Ações!$H268-Ações!$K268)/Ações!$H268,0)</f>
        <v>-4.9603737907977301</v>
      </c>
      <c r="H268" s="48">
        <f>IFERROR(Ações!$I268/(Ações!$P268-Table_1[[#This Row],[CAGR LUCRO 5A]]),0)</f>
        <v>6.2798074942528741</v>
      </c>
      <c r="I268" s="48">
        <f>IF(Ações!$S268&lt;0,"",Ações!$O268*(1+Ações!$S268))</f>
        <v>0.1092686504</v>
      </c>
      <c r="J268" s="49">
        <f>IFERROR(IF(Ações!$B268="","",(VLOOKUP(Table_1[[#This Row],[AÇÕES]],'Dados Status Invest STOCKS'!A254:AD869,4)/Table_1[[#This Row],[LPA]]))/100,0)</f>
        <v>0.12964705882352942</v>
      </c>
      <c r="K268" s="50">
        <f>IFERROR(IF(Ações!$B268="","",VLOOKUP(Table_1[[#This Row],[AÇÕES]],'Dados Status Invest STOCKS'!A254:AD869,2)),0)</f>
        <v>37.43</v>
      </c>
      <c r="L268" s="51">
        <f>IFERROR(IF(Ações!$B268="","",VLOOKUP(Table_1[[#This Row],[AÇÕES]],'Dados Status Invest STOCKS'!A254:AD869,3)/100),0)</f>
        <v>2.8000000000000004E-3</v>
      </c>
      <c r="M268" s="52">
        <f>IFERROR(IF(Ações!$B268="","",VLOOKUP(Table_1[[#This Row],[AÇÕES]],'Dados Status Invest STOCKS'!A254:AD869,28)),0)</f>
        <v>1.7</v>
      </c>
      <c r="N268" s="52">
        <f>IFERROR(IF(Ações!$B268="","",VLOOKUP(Table_1[[#This Row],[AÇÕES]],'Dados Status Invest STOCKS'!A254:AD869,27)),0)</f>
        <v>10.93</v>
      </c>
      <c r="O268" s="52">
        <f>IFERROR(IF(Ações!$L268="","",Ações!$K268*Ações!$L268),0)</f>
        <v>0.10480400000000001</v>
      </c>
      <c r="P268" s="53">
        <f t="shared" si="3"/>
        <v>0.06</v>
      </c>
      <c r="Q268" s="53">
        <f>IFERROR(Ações!$O268/Ações!$M268,0)</f>
        <v>6.164941176470589E-2</v>
      </c>
      <c r="R268" s="53">
        <f>IFERROR(IF(Ações!$B268="","",VLOOKUP(Table_1[[#This Row],[AÇÕES]],'Dados Status Invest STOCKS'!A254:AD869,18)/100),0)</f>
        <v>0.15539999999999998</v>
      </c>
      <c r="S268" s="51">
        <f>IFERROR(IF(Ações!$B268="","",VLOOKUP(Table_1[[#This Row],[AÇÕES]],'Dados Status Invest STOCKS'!A254:AD869,25)/100),0)</f>
        <v>4.2599999999999999E-2</v>
      </c>
      <c r="T268" s="51">
        <f>(1-Ações!$Q268)*Ações!$R268</f>
        <v>0.14581968141176468</v>
      </c>
      <c r="U268" s="54">
        <f>IF(Ações!$S268=0,Ações!$T268,IF(Ações!$T268=0,Ações!$S268,AVERAGE(Ações!$S268,Ações!$T268)))</f>
        <v>9.4209840705882342E-2</v>
      </c>
    </row>
    <row r="269" spans="2:21" ht="15.75" customHeight="1" x14ac:dyDescent="0.2">
      <c r="B269" s="44" t="str">
        <f>IFERROR('Dados Status Invest STOCKS'!A256,"-")</f>
        <v>AMOV</v>
      </c>
      <c r="C269" s="45">
        <f>IFERROR((Ações!$D269-Ações!$K269)/Ações!$D269,0)</f>
        <v>-1.8985507246376814</v>
      </c>
      <c r="D269" s="46">
        <f>(Ações!$O269)/0.06</f>
        <v>6.6239999999999997</v>
      </c>
      <c r="E269" s="47">
        <f>IFERROR((Ações!$F269-Ações!$K269)/Ações!$F269,0)</f>
        <v>-0.44258895275509191</v>
      </c>
      <c r="F269" s="46">
        <f>IF(OR(Ações!$N269&lt;0,Ações!$M269&lt;0),"",(22.5*Ações!$M269*Ações!$N269)^0.5)</f>
        <v>13.309404569701831</v>
      </c>
      <c r="G269" s="47">
        <f>IFERROR((Ações!$H269-Ações!$K269)/Ações!$H269,0)</f>
        <v>0.38148003519101664</v>
      </c>
      <c r="H269" s="48">
        <f>IFERROR(Ações!$I269/(Ações!$P269-Table_1[[#This Row],[CAGR LUCRO 5A]]),0)</f>
        <v>31.041843582089559</v>
      </c>
      <c r="I269" s="48">
        <f>IF(Ações!$S269&lt;0,"",Ações!$O269*(1+Ações!$S269))</f>
        <v>0.41596070399999996</v>
      </c>
      <c r="J269" s="49">
        <f>IFERROR(IF(Ações!$B269="","",(VLOOKUP(Table_1[[#This Row],[AÇÕES]],'Dados Status Invest STOCKS'!A255:AD870,4)/Table_1[[#This Row],[LPA]]))/100,0)</f>
        <v>7.4285714285714288E-2</v>
      </c>
      <c r="K269" s="50">
        <f>IFERROR(IF(Ações!$B269="","",VLOOKUP(Table_1[[#This Row],[AÇÕES]],'Dados Status Invest STOCKS'!A255:AD870,2)),0)</f>
        <v>19.2</v>
      </c>
      <c r="L269" s="51">
        <f>IFERROR(IF(Ações!$B269="","",VLOOKUP(Table_1[[#This Row],[AÇÕES]],'Dados Status Invest STOCKS'!A255:AD870,3)/100),0)</f>
        <v>2.07E-2</v>
      </c>
      <c r="M269" s="52">
        <f>IFERROR(IF(Ações!$B269="","",VLOOKUP(Table_1[[#This Row],[AÇÕES]],'Dados Status Invest STOCKS'!A255:AD870,28)),0)</f>
        <v>1.61</v>
      </c>
      <c r="N269" s="52">
        <f>IFERROR(IF(Ações!$B269="","",VLOOKUP(Table_1[[#This Row],[AÇÕES]],'Dados Status Invest STOCKS'!A255:AD870,27)),0)</f>
        <v>4.8899999999999997</v>
      </c>
      <c r="O269" s="52">
        <f>IFERROR(IF(Ações!$L269="","",Ações!$K269*Ações!$L269),0)</f>
        <v>0.39743999999999996</v>
      </c>
      <c r="P269" s="53">
        <f t="shared" si="3"/>
        <v>0.06</v>
      </c>
      <c r="Q269" s="53">
        <f>IFERROR(Ações!$O269/Ações!$M269,0)</f>
        <v>0.24685714285714283</v>
      </c>
      <c r="R269" s="53">
        <f>IFERROR(IF(Ações!$B269="","",VLOOKUP(Table_1[[#This Row],[AÇÕES]],'Dados Status Invest STOCKS'!A255:AD870,18)/100),0)</f>
        <v>0.32869999999999999</v>
      </c>
      <c r="S269" s="51">
        <f>IFERROR(IF(Ações!$B269="","",VLOOKUP(Table_1[[#This Row],[AÇÕES]],'Dados Status Invest STOCKS'!A255:AD870,25)/100),0)</f>
        <v>4.6600000000000003E-2</v>
      </c>
      <c r="T269" s="51">
        <f>(1-Ações!$Q269)*Ações!$R269</f>
        <v>0.24755805714285714</v>
      </c>
      <c r="U269" s="54">
        <f>IF(Ações!$S269=0,Ações!$T269,IF(Ações!$T269=0,Ações!$S269,AVERAGE(Ações!$S269,Ações!$T269)))</f>
        <v>0.14707902857142857</v>
      </c>
    </row>
    <row r="270" spans="2:21" ht="15.75" customHeight="1" x14ac:dyDescent="0.2">
      <c r="B270" s="44" t="str">
        <f>IFERROR('Dados Status Invest STOCKS'!A257,"-")</f>
        <v>AMP</v>
      </c>
      <c r="C270" s="45">
        <f>IFERROR((Ações!$D270-Ações!$K270)/Ações!$D270,0)</f>
        <v>-3.0816326530612246</v>
      </c>
      <c r="D270" s="46">
        <f>(Ações!$O270)/0.06</f>
        <v>73.735199999999992</v>
      </c>
      <c r="E270" s="47">
        <f>IFERROR((Ações!$F270-Ações!$K270)/Ações!$F270,0)</f>
        <v>-0.9874312552007487</v>
      </c>
      <c r="F270" s="46">
        <f>IF(OR(Ações!$N270&lt;0,Ações!$M270&lt;0),"",(22.5*Ações!$M270*Ações!$N270)^0.5)</f>
        <v>151.4316528999139</v>
      </c>
      <c r="G270" s="47">
        <f>IFERROR((Ações!$H270-Ações!$K270)/Ações!$H270,0)</f>
        <v>0</v>
      </c>
      <c r="H270" s="48">
        <f>IFERROR(Ações!$I270/(Ações!$P270-Table_1[[#This Row],[CAGR LUCRO 5A]]),0)</f>
        <v>0</v>
      </c>
      <c r="I270" s="48" t="str">
        <f>IF(Ações!$S270&lt;0,"",Ações!$O270*(1+Ações!$S270))</f>
        <v/>
      </c>
      <c r="J270" s="49">
        <f>IFERROR(IF(Ações!$B270="","",(VLOOKUP(Table_1[[#This Row],[AÇÕES]],'Dados Status Invest STOCKS'!A256:AD871,4)/Table_1[[#This Row],[LPA]]))/100,0)</f>
        <v>7.5375375375375375E-3</v>
      </c>
      <c r="K270" s="50">
        <f>IFERROR(IF(Ações!$B270="","",VLOOKUP(Table_1[[#This Row],[AÇÕES]],'Dados Status Invest STOCKS'!A256:AD871,2)),0)</f>
        <v>300.95999999999998</v>
      </c>
      <c r="L270" s="51">
        <f>IFERROR(IF(Ações!$B270="","",VLOOKUP(Table_1[[#This Row],[AÇÕES]],'Dados Status Invest STOCKS'!A256:AD871,3)/100),0)</f>
        <v>1.47E-2</v>
      </c>
      <c r="M270" s="52">
        <f>IFERROR(IF(Ações!$B270="","",VLOOKUP(Table_1[[#This Row],[AÇÕES]],'Dados Status Invest STOCKS'!A256:AD871,28)),0)</f>
        <v>19.98</v>
      </c>
      <c r="N270" s="52">
        <f>IFERROR(IF(Ações!$B270="","",VLOOKUP(Table_1[[#This Row],[AÇÕES]],'Dados Status Invest STOCKS'!A256:AD871,27)),0)</f>
        <v>51.01</v>
      </c>
      <c r="O270" s="52">
        <f>IFERROR(IF(Ações!$L270="","",Ações!$K270*Ações!$L270),0)</f>
        <v>4.4241119999999992</v>
      </c>
      <c r="P270" s="53">
        <f t="shared" si="3"/>
        <v>0.06</v>
      </c>
      <c r="Q270" s="53">
        <f>IFERROR(Ações!$O270/Ações!$M270,0)</f>
        <v>0.22142702702702699</v>
      </c>
      <c r="R270" s="53">
        <f>IFERROR(IF(Ações!$B270="","",VLOOKUP(Table_1[[#This Row],[AÇÕES]],'Dados Status Invest STOCKS'!A256:AD871,18)/100),0)</f>
        <v>0.39179999999999998</v>
      </c>
      <c r="S270" s="51">
        <f>IFERROR(IF(Ações!$B270="","",VLOOKUP(Table_1[[#This Row],[AÇÕES]],'Dados Status Invest STOCKS'!A256:AD871,25)/100),0)</f>
        <v>-3.5999999999999999E-3</v>
      </c>
      <c r="T270" s="51">
        <f>(1-Ações!$Q270)*Ações!$R270</f>
        <v>0.30504489081081082</v>
      </c>
      <c r="U270" s="54">
        <f>IF(Ações!$S270=0,Ações!$T270,IF(Ações!$T270=0,Ações!$S270,AVERAGE(Ações!$S270,Ações!$T270)))</f>
        <v>0.15072244540540541</v>
      </c>
    </row>
    <row r="271" spans="2:21" ht="15.75" customHeight="1" x14ac:dyDescent="0.2">
      <c r="B271" s="44" t="str">
        <f>IFERROR('Dados Status Invest STOCKS'!A258,"-")</f>
        <v>AMPH</v>
      </c>
      <c r="C271" s="45">
        <f>IFERROR((Ações!$D271-Ações!$K271)/Ações!$D271,0)</f>
        <v>0</v>
      </c>
      <c r="D271" s="46">
        <f>(Ações!$O271)/0.06</f>
        <v>0</v>
      </c>
      <c r="E271" s="47">
        <f>IFERROR((Ações!$F271-Ações!$K271)/Ações!$F271,0)</f>
        <v>-1.0069970299517323</v>
      </c>
      <c r="F271" s="46">
        <f>IF(OR(Ações!$N271&lt;0,Ações!$M271&lt;0),"",(22.5*Ações!$M271*Ações!$N271)^0.5)</f>
        <v>12.316909109025691</v>
      </c>
      <c r="G271" s="47">
        <f>IFERROR((Ações!$H271-Ações!$K271)/Ações!$H271,0)</f>
        <v>0</v>
      </c>
      <c r="H271" s="48">
        <f>IFERROR(Ações!$I271/(Ações!$P271-Table_1[[#This Row],[CAGR LUCRO 5A]]),0)</f>
        <v>0</v>
      </c>
      <c r="I271" s="48">
        <f>IF(Ações!$S271&lt;0,"",Ações!$O271*(1+Ações!$S271))</f>
        <v>0</v>
      </c>
      <c r="J271" s="49">
        <f>IFERROR(IF(Ações!$B271="","",(VLOOKUP(Table_1[[#This Row],[AÇÕES]],'Dados Status Invest STOCKS'!A257:AD872,4)/Table_1[[#This Row],[LPA]]))/100,0)</f>
        <v>0.43706666666666671</v>
      </c>
      <c r="K271" s="50">
        <f>IFERROR(IF(Ações!$B271="","",VLOOKUP(Table_1[[#This Row],[AÇÕES]],'Dados Status Invest STOCKS'!A257:AD872,2)),0)</f>
        <v>24.72</v>
      </c>
      <c r="L271" s="51">
        <f>IFERROR(IF(Ações!$B271="","",VLOOKUP(Table_1[[#This Row],[AÇÕES]],'Dados Status Invest STOCKS'!A257:AD872,3)/100),0)</f>
        <v>0</v>
      </c>
      <c r="M271" s="52">
        <f>IFERROR(IF(Ações!$B271="","",VLOOKUP(Table_1[[#This Row],[AÇÕES]],'Dados Status Invest STOCKS'!A257:AD872,28)),0)</f>
        <v>0.75</v>
      </c>
      <c r="N271" s="52">
        <f>IFERROR(IF(Ações!$B271="","",VLOOKUP(Table_1[[#This Row],[AÇÕES]],'Dados Status Invest STOCKS'!A257:AD872,27)),0)</f>
        <v>8.99</v>
      </c>
      <c r="O271" s="52">
        <f>IFERROR(IF(Ações!$L271="","",Ações!$K271*Ações!$L271),0)</f>
        <v>0</v>
      </c>
      <c r="P271" s="53">
        <f t="shared" ref="P271:P334" si="4">$U$6</f>
        <v>0.06</v>
      </c>
      <c r="Q271" s="53">
        <f>IFERROR(Ações!$O271/Ações!$M271,0)</f>
        <v>0</v>
      </c>
      <c r="R271" s="53">
        <f>IFERROR(IF(Ações!$B271="","",VLOOKUP(Table_1[[#This Row],[AÇÕES]],'Dados Status Invest STOCKS'!A257:AD872,18)/100),0)</f>
        <v>8.3900000000000002E-2</v>
      </c>
      <c r="S271" s="51">
        <f>IFERROR(IF(Ações!$B271="","",VLOOKUP(Table_1[[#This Row],[AÇÕES]],'Dados Status Invest STOCKS'!A257:AD872,25)/100),0)</f>
        <v>0</v>
      </c>
      <c r="T271" s="51">
        <f>(1-Ações!$Q271)*Ações!$R271</f>
        <v>8.3900000000000002E-2</v>
      </c>
      <c r="U271" s="54">
        <f>IF(Ações!$S271=0,Ações!$T271,IF(Ações!$T271=0,Ações!$S271,AVERAGE(Ações!$S271,Ações!$T271)))</f>
        <v>8.3900000000000002E-2</v>
      </c>
    </row>
    <row r="272" spans="2:21" ht="15.75" customHeight="1" x14ac:dyDescent="0.2">
      <c r="B272" s="44" t="str">
        <f>IFERROR('Dados Status Invest STOCKS'!A259,"-")</f>
        <v>AMPY</v>
      </c>
      <c r="C272" s="45">
        <f>IFERROR((Ações!$D272-Ações!$K272)/Ações!$D272,0)</f>
        <v>0</v>
      </c>
      <c r="D272" s="46">
        <f>(Ações!$O272)/0.06</f>
        <v>0</v>
      </c>
      <c r="E272" s="47">
        <f>IFERROR((Ações!$F272-Ações!$K272)/Ações!$F272,0)</f>
        <v>0</v>
      </c>
      <c r="F272" s="46" t="str">
        <f>IF(OR(Ações!$N272&lt;0,Ações!$M272&lt;0),"",(22.5*Ações!$M272*Ações!$N272)^0.5)</f>
        <v/>
      </c>
      <c r="G272" s="47">
        <f>IFERROR((Ações!$H272-Ações!$K272)/Ações!$H272,0)</f>
        <v>0</v>
      </c>
      <c r="H272" s="48">
        <f>IFERROR(Ações!$I272/(Ações!$P272-Table_1[[#This Row],[CAGR LUCRO 5A]]),0)</f>
        <v>0</v>
      </c>
      <c r="I272" s="48">
        <f>IF(Ações!$S272&lt;0,"",Ações!$O272*(1+Ações!$S272))</f>
        <v>0</v>
      </c>
      <c r="J272" s="49">
        <f>IFERROR(IF(Ações!$B272="","",(VLOOKUP(Table_1[[#This Row],[AÇÕES]],'Dados Status Invest STOCKS'!A258:AD873,4)/Table_1[[#This Row],[LPA]]))/100,0)</f>
        <v>4.0484429065743947E-3</v>
      </c>
      <c r="K272" s="50">
        <f>IFERROR(IF(Ações!$B272="","",VLOOKUP(Table_1[[#This Row],[AÇÕES]],'Dados Status Invest STOCKS'!A258:AD873,2)),0)</f>
        <v>3.38</v>
      </c>
      <c r="L272" s="51">
        <f>IFERROR(IF(Ações!$B272="","",VLOOKUP(Table_1[[#This Row],[AÇÕES]],'Dados Status Invest STOCKS'!A258:AD873,3)/100),0)</f>
        <v>0</v>
      </c>
      <c r="M272" s="52">
        <f>IFERROR(IF(Ações!$B272="","",VLOOKUP(Table_1[[#This Row],[AÇÕES]],'Dados Status Invest STOCKS'!A258:AD873,28)),0)</f>
        <v>-2.89</v>
      </c>
      <c r="N272" s="52">
        <f>IFERROR(IF(Ações!$B272="","",VLOOKUP(Table_1[[#This Row],[AÇÕES]],'Dados Status Invest STOCKS'!A258:AD873,27)),0)</f>
        <v>-2.2999999999999998</v>
      </c>
      <c r="O272" s="52">
        <f>IFERROR(IF(Ações!$L272="","",Ações!$K272*Ações!$L272),0)</f>
        <v>0</v>
      </c>
      <c r="P272" s="53">
        <f t="shared" si="4"/>
        <v>0.06</v>
      </c>
      <c r="Q272" s="53">
        <f>IFERROR(Ações!$O272/Ações!$M272,0)</f>
        <v>0</v>
      </c>
      <c r="R272" s="53">
        <f>IFERROR(IF(Ações!$B272="","",VLOOKUP(Table_1[[#This Row],[AÇÕES]],'Dados Status Invest STOCKS'!A258:AD873,18)/100),0)</f>
        <v>-1.2572000000000001</v>
      </c>
      <c r="S272" s="51">
        <f>IFERROR(IF(Ações!$B272="","",VLOOKUP(Table_1[[#This Row],[AÇÕES]],'Dados Status Invest STOCKS'!A258:AD873,25)/100),0)</f>
        <v>0</v>
      </c>
      <c r="T272" s="51">
        <f>(1-Ações!$Q272)*Ações!$R272</f>
        <v>-1.2572000000000001</v>
      </c>
      <c r="U272" s="54">
        <f>IF(Ações!$S272=0,Ações!$T272,IF(Ações!$T272=0,Ações!$S272,AVERAGE(Ações!$S272,Ações!$T272)))</f>
        <v>-1.2572000000000001</v>
      </c>
    </row>
    <row r="273" spans="2:21" ht="15.75" customHeight="1" x14ac:dyDescent="0.2">
      <c r="B273" s="44" t="str">
        <f>IFERROR('Dados Status Invest STOCKS'!A260,"-")</f>
        <v>AMR</v>
      </c>
      <c r="C273" s="45">
        <f>IFERROR((Ações!$D273-Ações!$K273)/Ações!$D273,0)</f>
        <v>0</v>
      </c>
      <c r="D273" s="46">
        <f>(Ações!$O273)/0.06</f>
        <v>0</v>
      </c>
      <c r="E273" s="47">
        <f>IFERROR((Ações!$F273-Ações!$K273)/Ações!$F273,0)</f>
        <v>0</v>
      </c>
      <c r="F273" s="46" t="str">
        <f>IF(OR(Ações!$N273&lt;0,Ações!$M273&lt;0),"",(22.5*Ações!$M273*Ações!$N273)^0.5)</f>
        <v/>
      </c>
      <c r="G273" s="47">
        <f>IFERROR((Ações!$H273-Ações!$K273)/Ações!$H273,0)</f>
        <v>0</v>
      </c>
      <c r="H273" s="48">
        <f>IFERROR(Ações!$I273/(Ações!$P273-Table_1[[#This Row],[CAGR LUCRO 5A]]),0)</f>
        <v>0</v>
      </c>
      <c r="I273" s="48">
        <f>IF(Ações!$S273&lt;0,"",Ações!$O273*(1+Ações!$S273))</f>
        <v>0</v>
      </c>
      <c r="J273" s="49">
        <f>IFERROR(IF(Ações!$B273="","",(VLOOKUP(Table_1[[#This Row],[AÇÕES]],'Dados Status Invest STOCKS'!A259:AD874,4)/Table_1[[#This Row],[LPA]]))/100,0)</f>
        <v>4.315508021390374E-2</v>
      </c>
      <c r="K273" s="50">
        <f>IFERROR(IF(Ações!$B273="","",VLOOKUP(Table_1[[#This Row],[AÇÕES]],'Dados Status Invest STOCKS'!A259:AD874,2)),0)</f>
        <v>60.37</v>
      </c>
      <c r="L273" s="51">
        <f>IFERROR(IF(Ações!$B273="","",VLOOKUP(Table_1[[#This Row],[AÇÕES]],'Dados Status Invest STOCKS'!A259:AD874,3)/100),0)</f>
        <v>0</v>
      </c>
      <c r="M273" s="52">
        <f>IFERROR(IF(Ações!$B273="","",VLOOKUP(Table_1[[#This Row],[AÇÕES]],'Dados Status Invest STOCKS'!A259:AD874,28)),0)</f>
        <v>-3.74</v>
      </c>
      <c r="N273" s="52">
        <f>IFERROR(IF(Ações!$B273="","",VLOOKUP(Table_1[[#This Row],[AÇÕES]],'Dados Status Invest STOCKS'!A259:AD874,27)),0)</f>
        <v>13.48</v>
      </c>
      <c r="O273" s="52">
        <f>IFERROR(IF(Ações!$L273="","",Ações!$K273*Ações!$L273),0)</f>
        <v>0</v>
      </c>
      <c r="P273" s="53">
        <f t="shared" si="4"/>
        <v>0.06</v>
      </c>
      <c r="Q273" s="53">
        <f>IFERROR(Ações!$O273/Ações!$M273,0)</f>
        <v>0</v>
      </c>
      <c r="R273" s="53">
        <f>IFERROR(IF(Ações!$B273="","",VLOOKUP(Table_1[[#This Row],[AÇÕES]],'Dados Status Invest STOCKS'!A259:AD874,18)/100),0)</f>
        <v>-0.27729999999999999</v>
      </c>
      <c r="S273" s="51">
        <f>IFERROR(IF(Ações!$B273="","",VLOOKUP(Table_1[[#This Row],[AÇÕES]],'Dados Status Invest STOCKS'!A259:AD874,25)/100),0)</f>
        <v>0</v>
      </c>
      <c r="T273" s="51">
        <f>(1-Ações!$Q273)*Ações!$R273</f>
        <v>-0.27729999999999999</v>
      </c>
      <c r="U273" s="54">
        <f>IF(Ações!$S273=0,Ações!$T273,IF(Ações!$T273=0,Ações!$S273,AVERAGE(Ações!$S273,Ações!$T273)))</f>
        <v>-0.27729999999999999</v>
      </c>
    </row>
    <row r="274" spans="2:21" ht="15.75" customHeight="1" x14ac:dyDescent="0.2">
      <c r="B274" s="44" t="str">
        <f>IFERROR('Dados Status Invest STOCKS'!A261,"-")</f>
        <v>AMRB</v>
      </c>
      <c r="C274" s="45">
        <f>IFERROR((Ações!$D274-Ações!$K274)/Ações!$D274,0)</f>
        <v>-5</v>
      </c>
      <c r="D274" s="46">
        <f>(Ações!$O274)/0.06</f>
        <v>3.4850000000000003</v>
      </c>
      <c r="E274" s="47">
        <f>IFERROR((Ações!$F274-Ações!$K274)/Ações!$F274,0)</f>
        <v>4.7165811400419297E-2</v>
      </c>
      <c r="F274" s="46">
        <f>IF(OR(Ações!$N274&lt;0,Ações!$M274&lt;0),"",(22.5*Ações!$M274*Ações!$N274)^0.5)</f>
        <v>21.945056390904991</v>
      </c>
      <c r="G274" s="47">
        <f>IFERROR((Ações!$H274-Ações!$K274)/Ações!$H274,0)</f>
        <v>1.0188643652141105</v>
      </c>
      <c r="H274" s="48">
        <f>IFERROR(Ações!$I274/(Ações!$P274-Table_1[[#This Row],[CAGR LUCRO 5A]]),0)</f>
        <v>-1108.4391000000066</v>
      </c>
      <c r="I274" s="48">
        <f>IF(Ações!$S274&lt;0,"",Ações!$O274*(1+Ações!$S274))</f>
        <v>0.22168782000000001</v>
      </c>
      <c r="J274" s="49">
        <f>IFERROR(IF(Ações!$B274="","",(VLOOKUP(Table_1[[#This Row],[AÇÕES]],'Dados Status Invest STOCKS'!A260:AD875,4)/Table_1[[#This Row],[LPA]]))/100,0)</f>
        <v>0.10978260869565219</v>
      </c>
      <c r="K274" s="50">
        <f>IFERROR(IF(Ações!$B274="","",VLOOKUP(Table_1[[#This Row],[AÇÕES]],'Dados Status Invest STOCKS'!A260:AD875,2)),0)</f>
        <v>20.91</v>
      </c>
      <c r="L274" s="51">
        <f>IFERROR(IF(Ações!$B274="","",VLOOKUP(Table_1[[#This Row],[AÇÕES]],'Dados Status Invest STOCKS'!A260:AD875,3)/100),0)</f>
        <v>0.01</v>
      </c>
      <c r="M274" s="52">
        <f>IFERROR(IF(Ações!$B274="","",VLOOKUP(Table_1[[#This Row],[AÇÕES]],'Dados Status Invest STOCKS'!A260:AD875,28)),0)</f>
        <v>1.38</v>
      </c>
      <c r="N274" s="52">
        <f>IFERROR(IF(Ações!$B274="","",VLOOKUP(Table_1[[#This Row],[AÇÕES]],'Dados Status Invest STOCKS'!A260:AD875,27)),0)</f>
        <v>15.51</v>
      </c>
      <c r="O274" s="52">
        <f>IFERROR(IF(Ações!$L274="","",Ações!$K274*Ações!$L274),0)</f>
        <v>0.20910000000000001</v>
      </c>
      <c r="P274" s="53">
        <f t="shared" si="4"/>
        <v>0.06</v>
      </c>
      <c r="Q274" s="53">
        <f>IFERROR(Ações!$O274/Ações!$M274,0)</f>
        <v>0.15152173913043479</v>
      </c>
      <c r="R274" s="53">
        <f>IFERROR(IF(Ações!$B274="","",VLOOKUP(Table_1[[#This Row],[AÇÕES]],'Dados Status Invest STOCKS'!A260:AD875,18)/100),0)</f>
        <v>8.900000000000001E-2</v>
      </c>
      <c r="S274" s="51">
        <f>IFERROR(IF(Ações!$B274="","",VLOOKUP(Table_1[[#This Row],[AÇÕES]],'Dados Status Invest STOCKS'!A260:AD875,25)/100),0)</f>
        <v>6.0199999999999997E-2</v>
      </c>
      <c r="T274" s="51">
        <f>(1-Ações!$Q274)*Ações!$R274</f>
        <v>7.5514565217391319E-2</v>
      </c>
      <c r="U274" s="54">
        <f>IF(Ações!$S274=0,Ações!$T274,IF(Ações!$T274=0,Ações!$S274,AVERAGE(Ações!$S274,Ações!$T274)))</f>
        <v>6.7857282608695654E-2</v>
      </c>
    </row>
    <row r="275" spans="2:21" ht="15.75" customHeight="1" x14ac:dyDescent="0.2">
      <c r="B275" s="44" t="str">
        <f>IFERROR('Dados Status Invest STOCKS'!A262,"-")</f>
        <v>AMRC</v>
      </c>
      <c r="C275" s="45">
        <f>IFERROR((Ações!$D275-Ações!$K275)/Ações!$D275,0)</f>
        <v>0</v>
      </c>
      <c r="D275" s="46">
        <f>(Ações!$O275)/0.06</f>
        <v>0</v>
      </c>
      <c r="E275" s="47">
        <f>IFERROR((Ações!$F275-Ações!$K275)/Ações!$F275,0)</f>
        <v>-1.6242199591852933</v>
      </c>
      <c r="F275" s="46">
        <f>IF(OR(Ações!$N275&lt;0,Ações!$M275&lt;0),"",(22.5*Ações!$M275*Ações!$N275)^0.5)</f>
        <v>19.25143501144785</v>
      </c>
      <c r="G275" s="47">
        <f>IFERROR((Ações!$H275-Ações!$K275)/Ações!$H275,0)</f>
        <v>0</v>
      </c>
      <c r="H275" s="48">
        <f>IFERROR(Ações!$I275/(Ações!$P275-Table_1[[#This Row],[CAGR LUCRO 5A]]),0)</f>
        <v>0</v>
      </c>
      <c r="I275" s="48">
        <f>IF(Ações!$S275&lt;0,"",Ações!$O275*(1+Ações!$S275))</f>
        <v>0</v>
      </c>
      <c r="J275" s="49">
        <f>IFERROR(IF(Ações!$B275="","",(VLOOKUP(Table_1[[#This Row],[AÇÕES]],'Dados Status Invest STOCKS'!A261:AD876,4)/Table_1[[#This Row],[LPA]]))/100,0)</f>
        <v>0.3120472440944882</v>
      </c>
      <c r="K275" s="50">
        <f>IFERROR(IF(Ações!$B275="","",VLOOKUP(Table_1[[#This Row],[AÇÕES]],'Dados Status Invest STOCKS'!A261:AD876,2)),0)</f>
        <v>50.52</v>
      </c>
      <c r="L275" s="51">
        <f>IFERROR(IF(Ações!$B275="","",VLOOKUP(Table_1[[#This Row],[AÇÕES]],'Dados Status Invest STOCKS'!A261:AD876,3)/100),0)</f>
        <v>0</v>
      </c>
      <c r="M275" s="52">
        <f>IFERROR(IF(Ações!$B275="","",VLOOKUP(Table_1[[#This Row],[AÇÕES]],'Dados Status Invest STOCKS'!A261:AD876,28)),0)</f>
        <v>1.27</v>
      </c>
      <c r="N275" s="52">
        <f>IFERROR(IF(Ações!$B275="","",VLOOKUP(Table_1[[#This Row],[AÇÕES]],'Dados Status Invest STOCKS'!A261:AD876,27)),0)</f>
        <v>12.97</v>
      </c>
      <c r="O275" s="52">
        <f>IFERROR(IF(Ações!$L275="","",Ações!$K275*Ações!$L275),0)</f>
        <v>0</v>
      </c>
      <c r="P275" s="53">
        <f t="shared" si="4"/>
        <v>0.06</v>
      </c>
      <c r="Q275" s="53">
        <f>IFERROR(Ações!$O275/Ações!$M275,0)</f>
        <v>0</v>
      </c>
      <c r="R275" s="53">
        <f>IFERROR(IF(Ações!$B275="","",VLOOKUP(Table_1[[#This Row],[AÇÕES]],'Dados Status Invest STOCKS'!A261:AD876,18)/100),0)</f>
        <v>9.8299999999999998E-2</v>
      </c>
      <c r="S275" s="51">
        <f>IFERROR(IF(Ações!$B275="","",VLOOKUP(Table_1[[#This Row],[AÇÕES]],'Dados Status Invest STOCKS'!A261:AD876,25)/100),0)</f>
        <v>1.2977000000000001</v>
      </c>
      <c r="T275" s="51">
        <f>(1-Ações!$Q275)*Ações!$R275</f>
        <v>9.8299999999999998E-2</v>
      </c>
      <c r="U275" s="54">
        <f>IF(Ações!$S275=0,Ações!$T275,IF(Ações!$T275=0,Ações!$S275,AVERAGE(Ações!$S275,Ações!$T275)))</f>
        <v>0.69800000000000006</v>
      </c>
    </row>
    <row r="276" spans="2:21" ht="15.75" customHeight="1" x14ac:dyDescent="0.2">
      <c r="B276" s="44" t="str">
        <f>IFERROR('Dados Status Invest STOCKS'!A263,"-")</f>
        <v>AMRK</v>
      </c>
      <c r="C276" s="45">
        <f>IFERROR((Ações!$D276-Ações!$K276)/Ações!$D276,0)</f>
        <v>-0.7857142857142857</v>
      </c>
      <c r="D276" s="46">
        <f>(Ações!$O276)/0.06</f>
        <v>33.292000000000002</v>
      </c>
      <c r="E276" s="47">
        <f>IFERROR((Ações!$F276-Ações!$K276)/Ações!$F276,0)</f>
        <v>0.42001910006778043</v>
      </c>
      <c r="F276" s="46">
        <f>IF(OR(Ações!$N276&lt;0,Ações!$M276&lt;0),"",(22.5*Ações!$M276*Ações!$N276)^0.5)</f>
        <v>102.50337555417381</v>
      </c>
      <c r="G276" s="47">
        <f>IFERROR((Ações!$H276-Ações!$K276)/Ações!$H276,0)</f>
        <v>12.907120083870325</v>
      </c>
      <c r="H276" s="48">
        <f>IFERROR(Ações!$I276/(Ações!$P276-Table_1[[#This Row],[CAGR LUCRO 5A]]),0)</f>
        <v>-4.992810988824445</v>
      </c>
      <c r="I276" s="48">
        <f>IF(Ações!$S276&lt;0,"",Ações!$O276*(1+Ações!$S276))</f>
        <v>3.5294180880000003</v>
      </c>
      <c r="J276" s="49">
        <f>IFERROR(IF(Ações!$B276="","",(VLOOKUP(Table_1[[#This Row],[AÇÕES]],'Dados Status Invest STOCKS'!A262:AD877,4)/Table_1[[#This Row],[LPA]]))/100,0)</f>
        <v>2.8980446927374306E-3</v>
      </c>
      <c r="K276" s="50">
        <f>IFERROR(IF(Ações!$B276="","",VLOOKUP(Table_1[[#This Row],[AÇÕES]],'Dados Status Invest STOCKS'!A262:AD877,2)),0)</f>
        <v>59.45</v>
      </c>
      <c r="L276" s="51">
        <f>IFERROR(IF(Ações!$B276="","",VLOOKUP(Table_1[[#This Row],[AÇÕES]],'Dados Status Invest STOCKS'!A262:AD877,3)/100),0)</f>
        <v>3.3599999999999998E-2</v>
      </c>
      <c r="M276" s="52">
        <f>IFERROR(IF(Ações!$B276="","",VLOOKUP(Table_1[[#This Row],[AÇÕES]],'Dados Status Invest STOCKS'!A262:AD877,28)),0)</f>
        <v>14.32</v>
      </c>
      <c r="N276" s="52">
        <f>IFERROR(IF(Ações!$B276="","",VLOOKUP(Table_1[[#This Row],[AÇÕES]],'Dados Status Invest STOCKS'!A262:AD877,27)),0)</f>
        <v>32.61</v>
      </c>
      <c r="O276" s="52">
        <f>IFERROR(IF(Ações!$L276="","",Ações!$K276*Ações!$L276),0)</f>
        <v>1.99752</v>
      </c>
      <c r="P276" s="53">
        <f t="shared" si="4"/>
        <v>0.06</v>
      </c>
      <c r="Q276" s="53">
        <f>IFERROR(Ações!$O276/Ações!$M276,0)</f>
        <v>0.13949162011173183</v>
      </c>
      <c r="R276" s="53">
        <f>IFERROR(IF(Ações!$B276="","",VLOOKUP(Table_1[[#This Row],[AÇÕES]],'Dados Status Invest STOCKS'!A262:AD877,18)/100),0)</f>
        <v>0.43920000000000003</v>
      </c>
      <c r="S276" s="51">
        <f>IFERROR(IF(Ações!$B276="","",VLOOKUP(Table_1[[#This Row],[AÇÕES]],'Dados Status Invest STOCKS'!A262:AD877,25)/100),0)</f>
        <v>0.76690000000000003</v>
      </c>
      <c r="T276" s="51">
        <f>(1-Ações!$Q276)*Ações!$R276</f>
        <v>0.37793528044692742</v>
      </c>
      <c r="U276" s="54">
        <f>IF(Ações!$S276=0,Ações!$T276,IF(Ações!$T276=0,Ações!$S276,AVERAGE(Ações!$S276,Ações!$T276)))</f>
        <v>0.57241764022346375</v>
      </c>
    </row>
    <row r="277" spans="2:21" ht="15.75" customHeight="1" x14ac:dyDescent="0.2">
      <c r="B277" s="44" t="str">
        <f>IFERROR('Dados Status Invest STOCKS'!A264,"-")</f>
        <v>AMRN</v>
      </c>
      <c r="C277" s="45">
        <f>IFERROR((Ações!$D277-Ações!$K277)/Ações!$D277,0)</f>
        <v>0</v>
      </c>
      <c r="D277" s="46">
        <f>(Ações!$O277)/0.06</f>
        <v>0</v>
      </c>
      <c r="E277" s="47">
        <f>IFERROR((Ações!$F277-Ações!$K277)/Ações!$F277,0)</f>
        <v>0</v>
      </c>
      <c r="F277" s="46" t="str">
        <f>IF(OR(Ações!$N277&lt;0,Ações!$M277&lt;0),"",(22.5*Ações!$M277*Ações!$N277)^0.5)</f>
        <v/>
      </c>
      <c r="G277" s="47">
        <f>IFERROR((Ações!$H277-Ações!$K277)/Ações!$H277,0)</f>
        <v>0</v>
      </c>
      <c r="H277" s="48">
        <f>IFERROR(Ações!$I277/(Ações!$P277-Table_1[[#This Row],[CAGR LUCRO 5A]]),0)</f>
        <v>0</v>
      </c>
      <c r="I277" s="48">
        <f>IF(Ações!$S277&lt;0,"",Ações!$O277*(1+Ações!$S277))</f>
        <v>0</v>
      </c>
      <c r="J277" s="49">
        <f>IFERROR(IF(Ações!$B277="","",(VLOOKUP(Table_1[[#This Row],[AÇÕES]],'Dados Status Invest STOCKS'!A263:AD878,4)/Table_1[[#This Row],[LPA]]))/100,0)</f>
        <v>579.29999999999995</v>
      </c>
      <c r="K277" s="50">
        <f>IFERROR(IF(Ações!$B277="","",VLOOKUP(Table_1[[#This Row],[AÇÕES]],'Dados Status Invest STOCKS'!A263:AD878,2)),0)</f>
        <v>2.99</v>
      </c>
      <c r="L277" s="51">
        <f>IFERROR(IF(Ações!$B277="","",VLOOKUP(Table_1[[#This Row],[AÇÕES]],'Dados Status Invest STOCKS'!A263:AD878,3)/100),0)</f>
        <v>0</v>
      </c>
      <c r="M277" s="52">
        <f>IFERROR(IF(Ações!$B277="","",VLOOKUP(Table_1[[#This Row],[AÇÕES]],'Dados Status Invest STOCKS'!A263:AD878,28)),0)</f>
        <v>-0.01</v>
      </c>
      <c r="N277" s="52">
        <f>IFERROR(IF(Ações!$B277="","",VLOOKUP(Table_1[[#This Row],[AÇÕES]],'Dados Status Invest STOCKS'!A263:AD878,27)),0)</f>
        <v>1.62</v>
      </c>
      <c r="O277" s="52">
        <f>IFERROR(IF(Ações!$L277="","",Ações!$K277*Ações!$L277),0)</f>
        <v>0</v>
      </c>
      <c r="P277" s="53">
        <f t="shared" si="4"/>
        <v>0.06</v>
      </c>
      <c r="Q277" s="53">
        <f>IFERROR(Ações!$O277/Ações!$M277,0)</f>
        <v>0</v>
      </c>
      <c r="R277" s="53">
        <f>IFERROR(IF(Ações!$B277="","",VLOOKUP(Table_1[[#This Row],[AÇÕES]],'Dados Status Invest STOCKS'!A263:AD878,18)/100),0)</f>
        <v>-3.2000000000000002E-3</v>
      </c>
      <c r="S277" s="51">
        <f>IFERROR(IF(Ações!$B277="","",VLOOKUP(Table_1[[#This Row],[AÇÕES]],'Dados Status Invest STOCKS'!A263:AD878,25)/100),0)</f>
        <v>0</v>
      </c>
      <c r="T277" s="51">
        <f>(1-Ações!$Q277)*Ações!$R277</f>
        <v>-3.2000000000000002E-3</v>
      </c>
      <c r="U277" s="54">
        <f>IF(Ações!$S277=0,Ações!$T277,IF(Ações!$T277=0,Ações!$S277,AVERAGE(Ações!$S277,Ações!$T277)))</f>
        <v>-3.2000000000000002E-3</v>
      </c>
    </row>
    <row r="278" spans="2:21" ht="15.75" customHeight="1" x14ac:dyDescent="0.2">
      <c r="B278" s="44" t="str">
        <f>IFERROR('Dados Status Invest STOCKS'!A265,"-")</f>
        <v>AMRS</v>
      </c>
      <c r="C278" s="45">
        <f>IFERROR((Ações!$D278-Ações!$K278)/Ações!$D278,0)</f>
        <v>0</v>
      </c>
      <c r="D278" s="46">
        <f>(Ações!$O278)/0.06</f>
        <v>0</v>
      </c>
      <c r="E278" s="47">
        <f>IFERROR((Ações!$F278-Ações!$K278)/Ações!$F278,0)</f>
        <v>0</v>
      </c>
      <c r="F278" s="46" t="str">
        <f>IF(OR(Ações!$N278&lt;0,Ações!$M278&lt;0),"",(22.5*Ações!$M278*Ações!$N278)^0.5)</f>
        <v/>
      </c>
      <c r="G278" s="47">
        <f>IFERROR((Ações!$H278-Ações!$K278)/Ações!$H278,0)</f>
        <v>0</v>
      </c>
      <c r="H278" s="48">
        <f>IFERROR(Ações!$I278/(Ações!$P278-Table_1[[#This Row],[CAGR LUCRO 5A]]),0)</f>
        <v>0</v>
      </c>
      <c r="I278" s="48">
        <f>IF(Ações!$S278&lt;0,"",Ações!$O278*(1+Ações!$S278))</f>
        <v>0</v>
      </c>
      <c r="J278" s="49">
        <f>IFERROR(IF(Ações!$B278="","",(VLOOKUP(Table_1[[#This Row],[AÇÕES]],'Dados Status Invest STOCKS'!A264:AD879,4)/Table_1[[#This Row],[LPA]]))/100,0)</f>
        <v>2.4779411764705883E-2</v>
      </c>
      <c r="K278" s="50">
        <f>IFERROR(IF(Ações!$B278="","",VLOOKUP(Table_1[[#This Row],[AÇÕES]],'Dados Status Invest STOCKS'!A264:AD879,2)),0)</f>
        <v>4.59</v>
      </c>
      <c r="L278" s="51">
        <f>IFERROR(IF(Ações!$B278="","",VLOOKUP(Table_1[[#This Row],[AÇÕES]],'Dados Status Invest STOCKS'!A264:AD879,3)/100),0)</f>
        <v>0</v>
      </c>
      <c r="M278" s="52">
        <f>IFERROR(IF(Ações!$B278="","",VLOOKUP(Table_1[[#This Row],[AÇÕES]],'Dados Status Invest STOCKS'!A264:AD879,28)),0)</f>
        <v>-1.36</v>
      </c>
      <c r="N278" s="52">
        <f>IFERROR(IF(Ações!$B278="","",VLOOKUP(Table_1[[#This Row],[AÇÕES]],'Dados Status Invest STOCKS'!A264:AD879,27)),0)</f>
        <v>-0.28999999999999998</v>
      </c>
      <c r="O278" s="52">
        <f>IFERROR(IF(Ações!$L278="","",Ações!$K278*Ações!$L278),0)</f>
        <v>0</v>
      </c>
      <c r="P278" s="53">
        <f t="shared" si="4"/>
        <v>0.06</v>
      </c>
      <c r="Q278" s="53">
        <f>IFERROR(Ações!$O278/Ações!$M278,0)</f>
        <v>0</v>
      </c>
      <c r="R278" s="53">
        <f>IFERROR(IF(Ações!$B278="","",VLOOKUP(Table_1[[#This Row],[AÇÕES]],'Dados Status Invest STOCKS'!A264:AD879,18)/100),0)</f>
        <v>-4.7039999999999997</v>
      </c>
      <c r="S278" s="51">
        <f>IFERROR(IF(Ações!$B278="","",VLOOKUP(Table_1[[#This Row],[AÇÕES]],'Dados Status Invest STOCKS'!A264:AD879,25)/100),0)</f>
        <v>0</v>
      </c>
      <c r="T278" s="51">
        <f>(1-Ações!$Q278)*Ações!$R278</f>
        <v>-4.7039999999999997</v>
      </c>
      <c r="U278" s="54">
        <f>IF(Ações!$S278=0,Ações!$T278,IF(Ações!$T278=0,Ações!$S278,AVERAGE(Ações!$S278,Ações!$T278)))</f>
        <v>-4.7039999999999997</v>
      </c>
    </row>
    <row r="279" spans="2:21" ht="15.75" customHeight="1" x14ac:dyDescent="0.2">
      <c r="B279" s="44" t="str">
        <f>IFERROR('Dados Status Invest STOCKS'!A266,"-")</f>
        <v>AMRX</v>
      </c>
      <c r="C279" s="45">
        <f>IFERROR((Ações!$D279-Ações!$K279)/Ações!$D279,0)</f>
        <v>0</v>
      </c>
      <c r="D279" s="46">
        <f>(Ações!$O279)/0.06</f>
        <v>0</v>
      </c>
      <c r="E279" s="47">
        <f>IFERROR((Ações!$F279-Ações!$K279)/Ações!$F279,0)</f>
        <v>-1.0399220203785025</v>
      </c>
      <c r="F279" s="46">
        <f>IF(OR(Ações!$N279&lt;0,Ações!$M279&lt;0),"",(22.5*Ações!$M279*Ações!$N279)^0.5)</f>
        <v>2.1814559358373482</v>
      </c>
      <c r="G279" s="47">
        <f>IFERROR((Ações!$H279-Ações!$K279)/Ações!$H279,0)</f>
        <v>0</v>
      </c>
      <c r="H279" s="48">
        <f>IFERROR(Ações!$I279/(Ações!$P279-Table_1[[#This Row],[CAGR LUCRO 5A]]),0)</f>
        <v>0</v>
      </c>
      <c r="I279" s="48">
        <f>IF(Ações!$S279&lt;0,"",Ações!$O279*(1+Ações!$S279))</f>
        <v>0</v>
      </c>
      <c r="J279" s="49">
        <f>IFERROR(IF(Ações!$B279="","",(VLOOKUP(Table_1[[#This Row],[AÇÕES]],'Dados Status Invest STOCKS'!A265:AD880,4)/Table_1[[#This Row],[LPA]]))/100,0)</f>
        <v>5.2888888888888888</v>
      </c>
      <c r="K279" s="50">
        <f>IFERROR(IF(Ações!$B279="","",VLOOKUP(Table_1[[#This Row],[AÇÕES]],'Dados Status Invest STOCKS'!A265:AD880,2)),0)</f>
        <v>4.45</v>
      </c>
      <c r="L279" s="51">
        <f>IFERROR(IF(Ações!$B279="","",VLOOKUP(Table_1[[#This Row],[AÇÕES]],'Dados Status Invest STOCKS'!A265:AD880,3)/100),0)</f>
        <v>0</v>
      </c>
      <c r="M279" s="52">
        <f>IFERROR(IF(Ações!$B279="","",VLOOKUP(Table_1[[#This Row],[AÇÕES]],'Dados Status Invest STOCKS'!A265:AD880,28)),0)</f>
        <v>0.09</v>
      </c>
      <c r="N279" s="52">
        <f>IFERROR(IF(Ações!$B279="","",VLOOKUP(Table_1[[#This Row],[AÇÕES]],'Dados Status Invest STOCKS'!A265:AD880,27)),0)</f>
        <v>2.35</v>
      </c>
      <c r="O279" s="52">
        <f>IFERROR(IF(Ações!$L279="","",Ações!$K279*Ações!$L279),0)</f>
        <v>0</v>
      </c>
      <c r="P279" s="53">
        <f t="shared" si="4"/>
        <v>0.06</v>
      </c>
      <c r="Q279" s="53">
        <f>IFERROR(Ações!$O279/Ações!$M279,0)</f>
        <v>0</v>
      </c>
      <c r="R279" s="53">
        <f>IFERROR(IF(Ações!$B279="","",VLOOKUP(Table_1[[#This Row],[AÇÕES]],'Dados Status Invest STOCKS'!A265:AD880,18)/100),0)</f>
        <v>3.9800000000000002E-2</v>
      </c>
      <c r="S279" s="51">
        <f>IFERROR(IF(Ações!$B279="","",VLOOKUP(Table_1[[#This Row],[AÇÕES]],'Dados Status Invest STOCKS'!A265:AD880,25)/100),0)</f>
        <v>0.18479999999999999</v>
      </c>
      <c r="T279" s="51">
        <f>(1-Ações!$Q279)*Ações!$R279</f>
        <v>3.9800000000000002E-2</v>
      </c>
      <c r="U279" s="54">
        <f>IF(Ações!$S279=0,Ações!$T279,IF(Ações!$T279=0,Ações!$S279,AVERAGE(Ações!$S279,Ações!$T279)))</f>
        <v>0.1123</v>
      </c>
    </row>
    <row r="280" spans="2:21" ht="15.75" customHeight="1" x14ac:dyDescent="0.2">
      <c r="B280" s="44" t="str">
        <f>IFERROR('Dados Status Invest STOCKS'!A267,"-")</f>
        <v>AMSC</v>
      </c>
      <c r="C280" s="45">
        <f>IFERROR((Ações!$D280-Ações!$K280)/Ações!$D280,0)</f>
        <v>0</v>
      </c>
      <c r="D280" s="46">
        <f>(Ações!$O280)/0.06</f>
        <v>0</v>
      </c>
      <c r="E280" s="47">
        <f>IFERROR((Ações!$F280-Ações!$K280)/Ações!$F280,0)</f>
        <v>0</v>
      </c>
      <c r="F280" s="46" t="str">
        <f>IF(OR(Ações!$N280&lt;0,Ações!$M280&lt;0),"",(22.5*Ações!$M280*Ações!$N280)^0.5)</f>
        <v/>
      </c>
      <c r="G280" s="47">
        <f>IFERROR((Ações!$H280-Ações!$K280)/Ações!$H280,0)</f>
        <v>0</v>
      </c>
      <c r="H280" s="48">
        <f>IFERROR(Ações!$I280/(Ações!$P280-Table_1[[#This Row],[CAGR LUCRO 5A]]),0)</f>
        <v>0</v>
      </c>
      <c r="I280" s="48">
        <f>IF(Ações!$S280&lt;0,"",Ações!$O280*(1+Ações!$S280))</f>
        <v>0</v>
      </c>
      <c r="J280" s="49">
        <f>IFERROR(IF(Ações!$B280="","",(VLOOKUP(Table_1[[#This Row],[AÇÕES]],'Dados Status Invest STOCKS'!A266:AD881,4)/Table_1[[#This Row],[LPA]]))/100,0)</f>
        <v>0.10370786516853933</v>
      </c>
      <c r="K280" s="50">
        <f>IFERROR(IF(Ações!$B280="","",VLOOKUP(Table_1[[#This Row],[AÇÕES]],'Dados Status Invest STOCKS'!A266:AD881,2)),0)</f>
        <v>8.25</v>
      </c>
      <c r="L280" s="51">
        <f>IFERROR(IF(Ações!$B280="","",VLOOKUP(Table_1[[#This Row],[AÇÕES]],'Dados Status Invest STOCKS'!A266:AD881,3)/100),0)</f>
        <v>0</v>
      </c>
      <c r="M280" s="52">
        <f>IFERROR(IF(Ações!$B280="","",VLOOKUP(Table_1[[#This Row],[AÇÕES]],'Dados Status Invest STOCKS'!A266:AD881,28)),0)</f>
        <v>-0.89</v>
      </c>
      <c r="N280" s="52">
        <f>IFERROR(IF(Ações!$B280="","",VLOOKUP(Table_1[[#This Row],[AÇÕES]],'Dados Status Invest STOCKS'!A266:AD881,27)),0)</f>
        <v>4.09</v>
      </c>
      <c r="O280" s="52">
        <f>IFERROR(IF(Ações!$L280="","",Ações!$K280*Ações!$L280),0)</f>
        <v>0</v>
      </c>
      <c r="P280" s="53">
        <f t="shared" si="4"/>
        <v>0.06</v>
      </c>
      <c r="Q280" s="53">
        <f>IFERROR(Ações!$O280/Ações!$M280,0)</f>
        <v>0</v>
      </c>
      <c r="R280" s="53">
        <f>IFERROR(IF(Ações!$B280="","",VLOOKUP(Table_1[[#This Row],[AÇÕES]],'Dados Status Invest STOCKS'!A266:AD881,18)/100),0)</f>
        <v>-0.21859999999999999</v>
      </c>
      <c r="S280" s="51">
        <f>IFERROR(IF(Ações!$B280="","",VLOOKUP(Table_1[[#This Row],[AÇÕES]],'Dados Status Invest STOCKS'!A266:AD881,25)/100),0)</f>
        <v>0</v>
      </c>
      <c r="T280" s="51">
        <f>(1-Ações!$Q280)*Ações!$R280</f>
        <v>-0.21859999999999999</v>
      </c>
      <c r="U280" s="54">
        <f>IF(Ações!$S280=0,Ações!$T280,IF(Ações!$T280=0,Ações!$S280,AVERAGE(Ações!$S280,Ações!$T280)))</f>
        <v>-0.21859999999999999</v>
      </c>
    </row>
    <row r="281" spans="2:21" ht="15.75" customHeight="1" x14ac:dyDescent="0.2">
      <c r="B281" s="63" t="str">
        <f>IFERROR('Dados Status Invest STOCKS'!A268,"-")</f>
        <v>AMSF</v>
      </c>
      <c r="C281" s="45">
        <f>IFERROR((Ações!$D281-Ações!$K281)/Ações!$D281,0)</f>
        <v>0.3664202745512144</v>
      </c>
      <c r="D281" s="46">
        <f>(Ações!$O281)/0.06</f>
        <v>85.956033333333338</v>
      </c>
      <c r="E281" s="47">
        <f>IFERROR((Ações!$F281-Ações!$K281)/Ações!$F281,0)</f>
        <v>-6.5706491033718173E-2</v>
      </c>
      <c r="F281" s="46">
        <f>IF(OR(Ações!$N281&lt;0,Ações!$M281&lt;0),"",(22.5*Ações!$M281*Ações!$N281)^0.5)</f>
        <v>51.102250439682201</v>
      </c>
      <c r="G281" s="47">
        <f>IFERROR((Ações!$H281-Ações!$K281)/Ações!$H281,0)</f>
        <v>0.818618221451344</v>
      </c>
      <c r="H281" s="48">
        <f>IFERROR(Ações!$I281/(Ações!$P281-Table_1[[#This Row],[CAGR LUCRO 5A]]),0)</f>
        <v>300.25066705027933</v>
      </c>
      <c r="I281" s="48">
        <f>IF(Ações!$S281&lt;0,"",Ações!$O281*(1+Ações!$S281))</f>
        <v>5.3744869401999997</v>
      </c>
      <c r="J281" s="49">
        <f>IFERROR(IF(Ações!$B281="","",(VLOOKUP(Table_1[[#This Row],[AÇÕES]],'Dados Status Invest STOCKS'!A267:AD882,4)/Table_1[[#This Row],[LPA]]))/100,0)</f>
        <v>2.4829059829059828E-2</v>
      </c>
      <c r="K281" s="50">
        <f>IFERROR(IF(Ações!$B281="","",VLOOKUP(Table_1[[#This Row],[AÇÕES]],'Dados Status Invest STOCKS'!A267:AD882,2)),0)</f>
        <v>54.46</v>
      </c>
      <c r="L281" s="51">
        <f>IFERROR(IF(Ações!$B281="","",VLOOKUP(Table_1[[#This Row],[AÇÕES]],'Dados Status Invest STOCKS'!A267:AD882,3)/100),0)</f>
        <v>9.4700000000000006E-2</v>
      </c>
      <c r="M281" s="52">
        <f>IFERROR(IF(Ações!$B281="","",VLOOKUP(Table_1[[#This Row],[AÇÕES]],'Dados Status Invest STOCKS'!A267:AD882,28)),0)</f>
        <v>4.68</v>
      </c>
      <c r="N281" s="52">
        <f>IFERROR(IF(Ações!$B281="","",VLOOKUP(Table_1[[#This Row],[AÇÕES]],'Dados Status Invest STOCKS'!A267:AD882,27)),0)</f>
        <v>24.8</v>
      </c>
      <c r="O281" s="52">
        <f>IFERROR(IF(Ações!$L281="","",Ações!$K281*Ações!$L281),0)</f>
        <v>5.157362</v>
      </c>
      <c r="P281" s="53">
        <f t="shared" si="4"/>
        <v>0.06</v>
      </c>
      <c r="Q281" s="53">
        <f>IFERROR(Ações!$O281/Ações!$M281,0)</f>
        <v>1.1020004273504274</v>
      </c>
      <c r="R281" s="53">
        <f>IFERROR(IF(Ações!$B281="","",VLOOKUP(Table_1[[#This Row],[AÇÕES]],'Dados Status Invest STOCKS'!A267:AD882,18)/100),0)</f>
        <v>0.18890000000000001</v>
      </c>
      <c r="S281" s="51">
        <f>IFERROR(IF(Ações!$B281="","",VLOOKUP(Table_1[[#This Row],[AÇÕES]],'Dados Status Invest STOCKS'!A267:AD882,25)/100),0)</f>
        <v>4.2099999999999999E-2</v>
      </c>
      <c r="T281" s="51">
        <f>(1-Ações!$Q281)*Ações!$R281</f>
        <v>-1.9267880726495729E-2</v>
      </c>
      <c r="U281" s="54">
        <f>IF(Ações!$S281=0,Ações!$T281,IF(Ações!$T281=0,Ações!$S281,AVERAGE(Ações!$S281,Ações!$T281)))</f>
        <v>1.1416059636752135E-2</v>
      </c>
    </row>
    <row r="282" spans="2:21" ht="15.75" customHeight="1" x14ac:dyDescent="0.2">
      <c r="B282" s="44" t="str">
        <f>IFERROR('Dados Status Invest STOCKS'!A269,"-")</f>
        <v>AMST</v>
      </c>
      <c r="C282" s="45">
        <f>IFERROR((Ações!$D282-Ações!$K282)/Ações!$D282,0)</f>
        <v>0</v>
      </c>
      <c r="D282" s="46">
        <f>(Ações!$O282)/0.06</f>
        <v>0</v>
      </c>
      <c r="E282" s="47">
        <f>IFERROR((Ações!$F282-Ações!$K282)/Ações!$F282,0)</f>
        <v>0</v>
      </c>
      <c r="F282" s="46" t="str">
        <f>IF(OR(Ações!$N282&lt;0,Ações!$M282&lt;0),"",(22.5*Ações!$M282*Ações!$N282)^0.5)</f>
        <v/>
      </c>
      <c r="G282" s="47">
        <f>IFERROR((Ações!$H282-Ações!$K282)/Ações!$H282,0)</f>
        <v>0</v>
      </c>
      <c r="H282" s="48">
        <f>IFERROR(Ações!$I282/(Ações!$P282-Table_1[[#This Row],[CAGR LUCRO 5A]]),0)</f>
        <v>0</v>
      </c>
      <c r="I282" s="48">
        <f>IF(Ações!$S282&lt;0,"",Ações!$O282*(1+Ações!$S282))</f>
        <v>0</v>
      </c>
      <c r="J282" s="49">
        <f>IFERROR(IF(Ações!$B282="","",(VLOOKUP(Table_1[[#This Row],[AÇÕES]],'Dados Status Invest STOCKS'!A268:AD883,4)/Table_1[[#This Row],[LPA]]))/100,0)</f>
        <v>5.3249999999999992E-2</v>
      </c>
      <c r="K282" s="50">
        <f>IFERROR(IF(Ações!$B282="","",VLOOKUP(Table_1[[#This Row],[AÇÕES]],'Dados Status Invest STOCKS'!A268:AD883,2)),0)</f>
        <v>0.86</v>
      </c>
      <c r="L282" s="51">
        <f>IFERROR(IF(Ações!$B282="","",VLOOKUP(Table_1[[#This Row],[AÇÕES]],'Dados Status Invest STOCKS'!A268:AD883,3)/100),0)</f>
        <v>0</v>
      </c>
      <c r="M282" s="52">
        <f>IFERROR(IF(Ações!$B282="","",VLOOKUP(Table_1[[#This Row],[AÇÕES]],'Dados Status Invest STOCKS'!A268:AD883,28)),0)</f>
        <v>-0.4</v>
      </c>
      <c r="N282" s="52">
        <f>IFERROR(IF(Ações!$B282="","",VLOOKUP(Table_1[[#This Row],[AÇÕES]],'Dados Status Invest STOCKS'!A268:AD883,27)),0)</f>
        <v>0.51</v>
      </c>
      <c r="O282" s="52">
        <f>IFERROR(IF(Ações!$L282="","",Ações!$K282*Ações!$L282),0)</f>
        <v>0</v>
      </c>
      <c r="P282" s="53">
        <f t="shared" si="4"/>
        <v>0.06</v>
      </c>
      <c r="Q282" s="53">
        <f>IFERROR(Ações!$O282/Ações!$M282,0)</f>
        <v>0</v>
      </c>
      <c r="R282" s="53">
        <f>IFERROR(IF(Ações!$B282="","",VLOOKUP(Table_1[[#This Row],[AÇÕES]],'Dados Status Invest STOCKS'!A268:AD883,18)/100),0)</f>
        <v>-0.79949999999999999</v>
      </c>
      <c r="S282" s="51">
        <f>IFERROR(IF(Ações!$B282="","",VLOOKUP(Table_1[[#This Row],[AÇÕES]],'Dados Status Invest STOCKS'!A268:AD883,25)/100),0)</f>
        <v>0</v>
      </c>
      <c r="T282" s="51">
        <f>(1-Ações!$Q282)*Ações!$R282</f>
        <v>-0.79949999999999999</v>
      </c>
      <c r="U282" s="54">
        <f>IF(Ações!$S282=0,Ações!$T282,IF(Ações!$T282=0,Ações!$S282,AVERAGE(Ações!$S282,Ações!$T282)))</f>
        <v>-0.79949999999999999</v>
      </c>
    </row>
    <row r="283" spans="2:21" ht="15.75" customHeight="1" x14ac:dyDescent="0.2">
      <c r="B283" s="44" t="str">
        <f>IFERROR('Dados Status Invest STOCKS'!A270,"-")</f>
        <v>AMSWA</v>
      </c>
      <c r="C283" s="45">
        <f>IFERROR((Ações!$D283-Ações!$K283)/Ações!$D283,0)</f>
        <v>-2.1088082901554408</v>
      </c>
      <c r="D283" s="46">
        <f>(Ações!$O283)/0.06</f>
        <v>7.3468666666666653</v>
      </c>
      <c r="E283" s="47">
        <f>IFERROR((Ações!$F283-Ações!$K283)/Ações!$F283,0)</f>
        <v>-3.1480162930227293</v>
      </c>
      <c r="F283" s="46">
        <f>IF(OR(Ações!$N283&lt;0,Ações!$M283&lt;0),"",(22.5*Ações!$M283*Ações!$N283)^0.5)</f>
        <v>5.5062464528932953</v>
      </c>
      <c r="G283" s="47">
        <f>IFERROR((Ações!$H283-Ações!$K283)/Ações!$H283,0)</f>
        <v>0</v>
      </c>
      <c r="H283" s="48">
        <f>IFERROR(Ações!$I283/(Ações!$P283-Table_1[[#This Row],[CAGR LUCRO 5A]]),0)</f>
        <v>0</v>
      </c>
      <c r="I283" s="48" t="str">
        <f>IF(Ações!$S283&lt;0,"",Ações!$O283*(1+Ações!$S283))</f>
        <v/>
      </c>
      <c r="J283" s="49">
        <f>IFERROR(IF(Ações!$B283="","",(VLOOKUP(Table_1[[#This Row],[AÇÕES]],'Dados Status Invest STOCKS'!A269:AD884,4)/Table_1[[#This Row],[LPA]]))/100,0)</f>
        <v>1.8805714285714286</v>
      </c>
      <c r="K283" s="50">
        <f>IFERROR(IF(Ações!$B283="","",VLOOKUP(Table_1[[#This Row],[AÇÕES]],'Dados Status Invest STOCKS'!A269:AD884,2)),0)</f>
        <v>22.84</v>
      </c>
      <c r="L283" s="51">
        <f>IFERROR(IF(Ações!$B283="","",VLOOKUP(Table_1[[#This Row],[AÇÕES]],'Dados Status Invest STOCKS'!A269:AD884,3)/100),0)</f>
        <v>1.9299999999999998E-2</v>
      </c>
      <c r="M283" s="52">
        <f>IFERROR(IF(Ações!$B283="","",VLOOKUP(Table_1[[#This Row],[AÇÕES]],'Dados Status Invest STOCKS'!A269:AD884,28)),0)</f>
        <v>0.35</v>
      </c>
      <c r="N283" s="52">
        <f>IFERROR(IF(Ações!$B283="","",VLOOKUP(Table_1[[#This Row],[AÇÕES]],'Dados Status Invest STOCKS'!A269:AD884,27)),0)</f>
        <v>3.85</v>
      </c>
      <c r="O283" s="52">
        <f>IFERROR(IF(Ações!$L283="","",Ações!$K283*Ações!$L283),0)</f>
        <v>0.44081199999999993</v>
      </c>
      <c r="P283" s="53">
        <f t="shared" si="4"/>
        <v>0.06</v>
      </c>
      <c r="Q283" s="53">
        <f>IFERROR(Ações!$O283/Ações!$M283,0)</f>
        <v>1.259462857142857</v>
      </c>
      <c r="R283" s="53">
        <f>IFERROR(IF(Ações!$B283="","",VLOOKUP(Table_1[[#This Row],[AÇÕES]],'Dados Status Invest STOCKS'!A269:AD884,18)/100),0)</f>
        <v>9.0200000000000002E-2</v>
      </c>
      <c r="S283" s="51">
        <f>IFERROR(IF(Ações!$B283="","",VLOOKUP(Table_1[[#This Row],[AÇÕES]],'Dados Status Invest STOCKS'!A269:AD884,25)/100),0)</f>
        <v>-4.6100000000000002E-2</v>
      </c>
      <c r="T283" s="51">
        <f>(1-Ações!$Q283)*Ações!$R283</f>
        <v>-2.3403549714285703E-2</v>
      </c>
      <c r="U283" s="54">
        <f>IF(Ações!$S283=0,Ações!$T283,IF(Ações!$T283=0,Ações!$S283,AVERAGE(Ações!$S283,Ações!$T283)))</f>
        <v>-3.4751774857142856E-2</v>
      </c>
    </row>
    <row r="284" spans="2:21" ht="15.75" customHeight="1" x14ac:dyDescent="0.2">
      <c r="B284" s="44" t="str">
        <f>IFERROR('Dados Status Invest STOCKS'!A271,"-")</f>
        <v>AMTB</v>
      </c>
      <c r="C284" s="45">
        <f>IFERROR((Ações!$D284-Ações!$K284)/Ações!$D284,0)</f>
        <v>-34.294117647058819</v>
      </c>
      <c r="D284" s="46">
        <f>(Ações!$O284)/0.06</f>
        <v>0.98741666666666683</v>
      </c>
      <c r="E284" s="47">
        <f>IFERROR((Ações!$F284-Ações!$K284)/Ações!$F284,0)</f>
        <v>-0.27645273471602744</v>
      </c>
      <c r="F284" s="46">
        <f>IF(OR(Ações!$N284&lt;0,Ações!$M284&lt;0),"",(22.5*Ações!$M284*Ações!$N284)^0.5)</f>
        <v>27.302225184039489</v>
      </c>
      <c r="G284" s="47">
        <f>IFERROR((Ações!$H284-Ações!$K284)/Ações!$H284,0)</f>
        <v>-34.294117647058819</v>
      </c>
      <c r="H284" s="48">
        <f>IFERROR(Ações!$I284/(Ações!$P284-Table_1[[#This Row],[CAGR LUCRO 5A]]),0)</f>
        <v>0.98741666666666683</v>
      </c>
      <c r="I284" s="48">
        <f>IF(Ações!$S284&lt;0,"",Ações!$O284*(1+Ações!$S284))</f>
        <v>5.9245000000000006E-2</v>
      </c>
      <c r="J284" s="49">
        <f>IFERROR(IF(Ações!$B284="","",(VLOOKUP(Table_1[[#This Row],[AÇÕES]],'Dados Status Invest STOCKS'!A270:AD885,4)/Table_1[[#This Row],[LPA]]))/100,0)</f>
        <v>0.15311258278145695</v>
      </c>
      <c r="K284" s="50">
        <f>IFERROR(IF(Ações!$B284="","",VLOOKUP(Table_1[[#This Row],[AÇÕES]],'Dados Status Invest STOCKS'!A270:AD885,2)),0)</f>
        <v>34.85</v>
      </c>
      <c r="L284" s="51">
        <f>IFERROR(IF(Ações!$B284="","",VLOOKUP(Table_1[[#This Row],[AÇÕES]],'Dados Status Invest STOCKS'!A270:AD885,3)/100),0)</f>
        <v>1.7000000000000001E-3</v>
      </c>
      <c r="M284" s="52">
        <f>IFERROR(IF(Ações!$B284="","",VLOOKUP(Table_1[[#This Row],[AÇÕES]],'Dados Status Invest STOCKS'!A270:AD885,28)),0)</f>
        <v>1.51</v>
      </c>
      <c r="N284" s="52">
        <f>IFERROR(IF(Ações!$B284="","",VLOOKUP(Table_1[[#This Row],[AÇÕES]],'Dados Status Invest STOCKS'!A270:AD885,27)),0)</f>
        <v>21.94</v>
      </c>
      <c r="O284" s="52">
        <f>IFERROR(IF(Ações!$L284="","",Ações!$K284*Ações!$L284),0)</f>
        <v>5.9245000000000006E-2</v>
      </c>
      <c r="P284" s="53">
        <f t="shared" si="4"/>
        <v>0.06</v>
      </c>
      <c r="Q284" s="53">
        <f>IFERROR(Ações!$O284/Ações!$M284,0)</f>
        <v>3.9235099337748346E-2</v>
      </c>
      <c r="R284" s="53">
        <f>IFERROR(IF(Ações!$B284="","",VLOOKUP(Table_1[[#This Row],[AÇÕES]],'Dados Status Invest STOCKS'!A270:AD885,18)/100),0)</f>
        <v>6.8699999999999997E-2</v>
      </c>
      <c r="S284" s="51">
        <f>IFERROR(IF(Ações!$B284="","",VLOOKUP(Table_1[[#This Row],[AÇÕES]],'Dados Status Invest STOCKS'!A270:AD885,25)/100),0)</f>
        <v>0</v>
      </c>
      <c r="T284" s="51">
        <f>(1-Ações!$Q284)*Ações!$R284</f>
        <v>6.6004548675496683E-2</v>
      </c>
      <c r="U284" s="54">
        <f>IF(Ações!$S284=0,Ações!$T284,IF(Ações!$T284=0,Ações!$S284,AVERAGE(Ações!$S284,Ações!$T284)))</f>
        <v>6.6004548675496683E-2</v>
      </c>
    </row>
    <row r="285" spans="2:21" ht="15.75" customHeight="1" x14ac:dyDescent="0.2">
      <c r="B285" s="44" t="str">
        <f>IFERROR('Dados Status Invest STOCKS'!A272,"-")</f>
        <v>AMTBB</v>
      </c>
      <c r="C285" s="45">
        <f>IFERROR((Ações!$D285-Ações!$K285)/Ações!$D285,0)</f>
        <v>0</v>
      </c>
      <c r="D285" s="46">
        <f>(Ações!$O285)/0.06</f>
        <v>0</v>
      </c>
      <c r="E285" s="47">
        <f>IFERROR((Ações!$F285-Ações!$K285)/Ações!$F285,0)</f>
        <v>-5.3760263350935637E-2</v>
      </c>
      <c r="F285" s="46">
        <f>IF(OR(Ações!$N285&lt;0,Ações!$M285&lt;0),"",(22.5*Ações!$M285*Ações!$N285)^0.5)</f>
        <v>27.302225184039489</v>
      </c>
      <c r="G285" s="47">
        <f>IFERROR((Ações!$H285-Ações!$K285)/Ações!$H285,0)</f>
        <v>0</v>
      </c>
      <c r="H285" s="48">
        <f>IFERROR(Ações!$I285/(Ações!$P285-Table_1[[#This Row],[CAGR LUCRO 5A]]),0)</f>
        <v>0</v>
      </c>
      <c r="I285" s="48">
        <f>IF(Ações!$S285&lt;0,"",Ações!$O285*(1+Ações!$S285))</f>
        <v>0</v>
      </c>
      <c r="J285" s="49">
        <f>IFERROR(IF(Ações!$B285="","",(VLOOKUP(Table_1[[#This Row],[AÇÕES]],'Dados Status Invest STOCKS'!A271:AD886,4)/Table_1[[#This Row],[LPA]]))/100,0)</f>
        <v>0.12642384105960264</v>
      </c>
      <c r="K285" s="50">
        <f>IFERROR(IF(Ações!$B285="","",VLOOKUP(Table_1[[#This Row],[AÇÕES]],'Dados Status Invest STOCKS'!A271:AD886,2)),0)</f>
        <v>28.77</v>
      </c>
      <c r="L285" s="51">
        <f>IFERROR(IF(Ações!$B285="","",VLOOKUP(Table_1[[#This Row],[AÇÕES]],'Dados Status Invest STOCKS'!A271:AD886,3)/100),0)</f>
        <v>0</v>
      </c>
      <c r="M285" s="52">
        <f>IFERROR(IF(Ações!$B285="","",VLOOKUP(Table_1[[#This Row],[AÇÕES]],'Dados Status Invest STOCKS'!A271:AD886,28)),0)</f>
        <v>1.51</v>
      </c>
      <c r="N285" s="52">
        <f>IFERROR(IF(Ações!$B285="","",VLOOKUP(Table_1[[#This Row],[AÇÕES]],'Dados Status Invest STOCKS'!A271:AD886,27)),0)</f>
        <v>21.94</v>
      </c>
      <c r="O285" s="52">
        <f>IFERROR(IF(Ações!$L285="","",Ações!$K285*Ações!$L285),0)</f>
        <v>0</v>
      </c>
      <c r="P285" s="53">
        <f t="shared" si="4"/>
        <v>0.06</v>
      </c>
      <c r="Q285" s="53">
        <f>IFERROR(Ações!$O285/Ações!$M285,0)</f>
        <v>0</v>
      </c>
      <c r="R285" s="53">
        <f>IFERROR(IF(Ações!$B285="","",VLOOKUP(Table_1[[#This Row],[AÇÕES]],'Dados Status Invest STOCKS'!A271:AD886,18)/100),0)</f>
        <v>6.8699999999999997E-2</v>
      </c>
      <c r="S285" s="51">
        <f>IFERROR(IF(Ações!$B285="","",VLOOKUP(Table_1[[#This Row],[AÇÕES]],'Dados Status Invest STOCKS'!A271:AD886,25)/100),0)</f>
        <v>0</v>
      </c>
      <c r="T285" s="51">
        <f>(1-Ações!$Q285)*Ações!$R285</f>
        <v>6.8699999999999997E-2</v>
      </c>
      <c r="U285" s="54">
        <f>IF(Ações!$S285=0,Ações!$T285,IF(Ações!$T285=0,Ações!$S285,AVERAGE(Ações!$S285,Ações!$T285)))</f>
        <v>6.8699999999999997E-2</v>
      </c>
    </row>
    <row r="286" spans="2:21" ht="15.75" customHeight="1" x14ac:dyDescent="0.2">
      <c r="B286" s="44" t="str">
        <f>IFERROR('Dados Status Invest STOCKS'!A273,"-")</f>
        <v>AMTI</v>
      </c>
      <c r="C286" s="45">
        <f>IFERROR((Ações!$D286-Ações!$K286)/Ações!$D286,0)</f>
        <v>0</v>
      </c>
      <c r="D286" s="46">
        <f>(Ações!$O286)/0.06</f>
        <v>0</v>
      </c>
      <c r="E286" s="47">
        <f>IFERROR((Ações!$F286-Ações!$K286)/Ações!$F286,0)</f>
        <v>0</v>
      </c>
      <c r="F286" s="46" t="str">
        <f>IF(OR(Ações!$N286&lt;0,Ações!$M286&lt;0),"",(22.5*Ações!$M286*Ações!$N286)^0.5)</f>
        <v/>
      </c>
      <c r="G286" s="47">
        <f>IFERROR((Ações!$H286-Ações!$K286)/Ações!$H286,0)</f>
        <v>0</v>
      </c>
      <c r="H286" s="48">
        <f>IFERROR(Ações!$I286/(Ações!$P286-Table_1[[#This Row],[CAGR LUCRO 5A]]),0)</f>
        <v>0</v>
      </c>
      <c r="I286" s="48">
        <f>IF(Ações!$S286&lt;0,"",Ações!$O286*(1+Ações!$S286))</f>
        <v>0</v>
      </c>
      <c r="J286" s="49">
        <f>IFERROR(IF(Ações!$B286="","",(VLOOKUP(Table_1[[#This Row],[AÇÕES]],'Dados Status Invest STOCKS'!A272:AD887,4)/Table_1[[#This Row],[LPA]]))/100,0)</f>
        <v>1.7155172413793104E-2</v>
      </c>
      <c r="K286" s="50">
        <f>IFERROR(IF(Ações!$B286="","",VLOOKUP(Table_1[[#This Row],[AÇÕES]],'Dados Status Invest STOCKS'!A272:AD887,2)),0)</f>
        <v>9.23</v>
      </c>
      <c r="L286" s="51">
        <f>IFERROR(IF(Ações!$B286="","",VLOOKUP(Table_1[[#This Row],[AÇÕES]],'Dados Status Invest STOCKS'!A272:AD887,3)/100),0)</f>
        <v>0</v>
      </c>
      <c r="M286" s="52">
        <f>IFERROR(IF(Ações!$B286="","",VLOOKUP(Table_1[[#This Row],[AÇÕES]],'Dados Status Invest STOCKS'!A272:AD887,28)),0)</f>
        <v>-2.3199999999999998</v>
      </c>
      <c r="N286" s="52">
        <f>IFERROR(IF(Ações!$B286="","",VLOOKUP(Table_1[[#This Row],[AÇÕES]],'Dados Status Invest STOCKS'!A272:AD887,27)),0)</f>
        <v>4.87</v>
      </c>
      <c r="O286" s="52">
        <f>IFERROR(IF(Ações!$L286="","",Ações!$K286*Ações!$L286),0)</f>
        <v>0</v>
      </c>
      <c r="P286" s="53">
        <f t="shared" si="4"/>
        <v>0.06</v>
      </c>
      <c r="Q286" s="53">
        <f>IFERROR(Ações!$O286/Ações!$M286,0)</f>
        <v>0</v>
      </c>
      <c r="R286" s="53">
        <f>IFERROR(IF(Ações!$B286="","",VLOOKUP(Table_1[[#This Row],[AÇÕES]],'Dados Status Invest STOCKS'!A272:AD887,18)/100),0)</f>
        <v>-0.47549999999999998</v>
      </c>
      <c r="S286" s="51">
        <f>IFERROR(IF(Ações!$B286="","",VLOOKUP(Table_1[[#This Row],[AÇÕES]],'Dados Status Invest STOCKS'!A272:AD887,25)/100),0)</f>
        <v>0</v>
      </c>
      <c r="T286" s="51">
        <f>(1-Ações!$Q286)*Ações!$R286</f>
        <v>-0.47549999999999998</v>
      </c>
      <c r="U286" s="54">
        <f>IF(Ações!$S286=0,Ações!$T286,IF(Ações!$T286=0,Ações!$S286,AVERAGE(Ações!$S286,Ações!$T286)))</f>
        <v>-0.47549999999999998</v>
      </c>
    </row>
    <row r="287" spans="2:21" ht="15.75" customHeight="1" x14ac:dyDescent="0.2">
      <c r="B287" s="44" t="str">
        <f>IFERROR('Dados Status Invest STOCKS'!A274,"-")</f>
        <v>AMTX</v>
      </c>
      <c r="C287" s="45">
        <f>IFERROR((Ações!$D287-Ações!$K287)/Ações!$D287,0)</f>
        <v>0</v>
      </c>
      <c r="D287" s="46">
        <f>(Ações!$O287)/0.06</f>
        <v>0</v>
      </c>
      <c r="E287" s="47">
        <f>IFERROR((Ações!$F287-Ações!$K287)/Ações!$F287,0)</f>
        <v>0</v>
      </c>
      <c r="F287" s="46" t="str">
        <f>IF(OR(Ações!$N287&lt;0,Ações!$M287&lt;0),"",(22.5*Ações!$M287*Ações!$N287)^0.5)</f>
        <v/>
      </c>
      <c r="G287" s="47">
        <f>IFERROR((Ações!$H287-Ações!$K287)/Ações!$H287,0)</f>
        <v>0</v>
      </c>
      <c r="H287" s="48">
        <f>IFERROR(Ações!$I287/(Ações!$P287-Table_1[[#This Row],[CAGR LUCRO 5A]]),0)</f>
        <v>0</v>
      </c>
      <c r="I287" s="48">
        <f>IF(Ações!$S287&lt;0,"",Ações!$O287*(1+Ações!$S287))</f>
        <v>0</v>
      </c>
      <c r="J287" s="49">
        <f>IFERROR(IF(Ações!$B287="","",(VLOOKUP(Table_1[[#This Row],[AÇÕES]],'Dados Status Invest STOCKS'!A273:AD888,4)/Table_1[[#This Row],[LPA]]))/100,0)</f>
        <v>2.7540983606557375E-2</v>
      </c>
      <c r="K287" s="50">
        <f>IFERROR(IF(Ações!$B287="","",VLOOKUP(Table_1[[#This Row],[AÇÕES]],'Dados Status Invest STOCKS'!A273:AD888,2)),0)</f>
        <v>9.2100000000000009</v>
      </c>
      <c r="L287" s="51">
        <f>IFERROR(IF(Ações!$B287="","",VLOOKUP(Table_1[[#This Row],[AÇÕES]],'Dados Status Invest STOCKS'!A273:AD888,3)/100),0)</f>
        <v>0</v>
      </c>
      <c r="M287" s="52">
        <f>IFERROR(IF(Ações!$B287="","",VLOOKUP(Table_1[[#This Row],[AÇÕES]],'Dados Status Invest STOCKS'!A273:AD888,28)),0)</f>
        <v>-1.83</v>
      </c>
      <c r="N287" s="52">
        <f>IFERROR(IF(Ações!$B287="","",VLOOKUP(Table_1[[#This Row],[AÇÕES]],'Dados Status Invest STOCKS'!A273:AD888,27)),0)</f>
        <v>-3.97</v>
      </c>
      <c r="O287" s="52">
        <f>IFERROR(IF(Ações!$L287="","",Ações!$K287*Ações!$L287),0)</f>
        <v>0</v>
      </c>
      <c r="P287" s="53">
        <f t="shared" si="4"/>
        <v>0.06</v>
      </c>
      <c r="Q287" s="53">
        <f>IFERROR(Ações!$O287/Ações!$M287,0)</f>
        <v>0</v>
      </c>
      <c r="R287" s="53">
        <f>IFERROR(IF(Ações!$B287="","",VLOOKUP(Table_1[[#This Row],[AÇÕES]],'Dados Status Invest STOCKS'!A273:AD888,18)/100),0)</f>
        <v>-0.46060000000000001</v>
      </c>
      <c r="S287" s="51">
        <f>IFERROR(IF(Ações!$B287="","",VLOOKUP(Table_1[[#This Row],[AÇÕES]],'Dados Status Invest STOCKS'!A273:AD888,25)/100),0)</f>
        <v>0</v>
      </c>
      <c r="T287" s="51">
        <f>(1-Ações!$Q287)*Ações!$R287</f>
        <v>-0.46060000000000001</v>
      </c>
      <c r="U287" s="54">
        <f>IF(Ações!$S287=0,Ações!$T287,IF(Ações!$T287=0,Ações!$S287,AVERAGE(Ações!$S287,Ações!$T287)))</f>
        <v>-0.46060000000000001</v>
      </c>
    </row>
    <row r="288" spans="2:21" ht="15.75" customHeight="1" x14ac:dyDescent="0.2">
      <c r="B288" s="44" t="str">
        <f>IFERROR('Dados Status Invest STOCKS'!A275,"-")</f>
        <v>AMWD</v>
      </c>
      <c r="C288" s="45">
        <f>IFERROR((Ações!$D288-Ações!$K288)/Ações!$D288,0)</f>
        <v>0</v>
      </c>
      <c r="D288" s="46">
        <f>(Ações!$O288)/0.06</f>
        <v>0</v>
      </c>
      <c r="E288" s="47">
        <f>IFERROR((Ações!$F288-Ações!$K288)/Ações!$F288,0)</f>
        <v>-0.61980309862652661</v>
      </c>
      <c r="F288" s="46">
        <f>IF(OR(Ações!$N288&lt;0,Ações!$M288&lt;0),"",(22.5*Ações!$M288*Ações!$N288)^0.5)</f>
        <v>39.035608743812361</v>
      </c>
      <c r="G288" s="47">
        <f>IFERROR((Ações!$H288-Ações!$K288)/Ações!$H288,0)</f>
        <v>0</v>
      </c>
      <c r="H288" s="48">
        <f>IFERROR(Ações!$I288/(Ações!$P288-Table_1[[#This Row],[CAGR LUCRO 5A]]),0)</f>
        <v>0</v>
      </c>
      <c r="I288" s="48">
        <f>IF(Ações!$S288&lt;0,"",Ações!$O288*(1+Ações!$S288))</f>
        <v>0</v>
      </c>
      <c r="J288" s="49">
        <f>IFERROR(IF(Ações!$B288="","",(VLOOKUP(Table_1[[#This Row],[AÇÕES]],'Dados Status Invest STOCKS'!A274:AD889,4)/Table_1[[#This Row],[LPA]]))/100,0)</f>
        <v>0.2771523178807947</v>
      </c>
      <c r="K288" s="50">
        <f>IFERROR(IF(Ações!$B288="","",VLOOKUP(Table_1[[#This Row],[AÇÕES]],'Dados Status Invest STOCKS'!A274:AD889,2)),0)</f>
        <v>63.23</v>
      </c>
      <c r="L288" s="51">
        <f>IFERROR(IF(Ações!$B288="","",VLOOKUP(Table_1[[#This Row],[AÇÕES]],'Dados Status Invest STOCKS'!A274:AD889,3)/100),0)</f>
        <v>0</v>
      </c>
      <c r="M288" s="52">
        <f>IFERROR(IF(Ações!$B288="","",VLOOKUP(Table_1[[#This Row],[AÇÕES]],'Dados Status Invest STOCKS'!A274:AD889,28)),0)</f>
        <v>1.51</v>
      </c>
      <c r="N288" s="52">
        <f>IFERROR(IF(Ações!$B288="","",VLOOKUP(Table_1[[#This Row],[AÇÕES]],'Dados Status Invest STOCKS'!A274:AD889,27)),0)</f>
        <v>44.85</v>
      </c>
      <c r="O288" s="52">
        <f>IFERROR(IF(Ações!$L288="","",Ações!$K288*Ações!$L288),0)</f>
        <v>0</v>
      </c>
      <c r="P288" s="53">
        <f t="shared" si="4"/>
        <v>0.06</v>
      </c>
      <c r="Q288" s="53">
        <f>IFERROR(Ações!$O288/Ações!$M288,0)</f>
        <v>0</v>
      </c>
      <c r="R288" s="53">
        <f>IFERROR(IF(Ações!$B288="","",VLOOKUP(Table_1[[#This Row],[AÇÕES]],'Dados Status Invest STOCKS'!A274:AD889,18)/100),0)</f>
        <v>3.3700000000000001E-2</v>
      </c>
      <c r="S288" s="51">
        <f>IFERROR(IF(Ações!$B288="","",VLOOKUP(Table_1[[#This Row],[AÇÕES]],'Dados Status Invest STOCKS'!A274:AD889,25)/100),0)</f>
        <v>1E-4</v>
      </c>
      <c r="T288" s="51">
        <f>(1-Ações!$Q288)*Ações!$R288</f>
        <v>3.3700000000000001E-2</v>
      </c>
      <c r="U288" s="54">
        <f>IF(Ações!$S288=0,Ações!$T288,IF(Ações!$T288=0,Ações!$S288,AVERAGE(Ações!$S288,Ações!$T288)))</f>
        <v>1.6900000000000002E-2</v>
      </c>
    </row>
    <row r="289" spans="2:21" ht="15.75" customHeight="1" x14ac:dyDescent="0.2">
      <c r="B289" s="44" t="str">
        <f>IFERROR('Dados Status Invest STOCKS'!A276,"-")</f>
        <v>AMWL</v>
      </c>
      <c r="C289" s="45">
        <f>IFERROR((Ações!$D289-Ações!$K289)/Ações!$D289,0)</f>
        <v>0</v>
      </c>
      <c r="D289" s="46">
        <f>(Ações!$O289)/0.06</f>
        <v>0</v>
      </c>
      <c r="E289" s="47">
        <f>IFERROR((Ações!$F289-Ações!$K289)/Ações!$F289,0)</f>
        <v>0</v>
      </c>
      <c r="F289" s="46" t="str">
        <f>IF(OR(Ações!$N289&lt;0,Ações!$M289&lt;0),"",(22.5*Ações!$M289*Ações!$N289)^0.5)</f>
        <v/>
      </c>
      <c r="G289" s="47">
        <f>IFERROR((Ações!$H289-Ações!$K289)/Ações!$H289,0)</f>
        <v>0</v>
      </c>
      <c r="H289" s="48">
        <f>IFERROR(Ações!$I289/(Ações!$P289-Table_1[[#This Row],[CAGR LUCRO 5A]]),0)</f>
        <v>0</v>
      </c>
      <c r="I289" s="48">
        <f>IF(Ações!$S289&lt;0,"",Ações!$O289*(1+Ações!$S289))</f>
        <v>0</v>
      </c>
      <c r="J289" s="49">
        <f>IFERROR(IF(Ações!$B289="","",(VLOOKUP(Table_1[[#This Row],[AÇÕES]],'Dados Status Invest STOCKS'!A275:AD890,4)/Table_1[[#This Row],[LPA]]))/100,0)</f>
        <v>9.2753623188405812E-2</v>
      </c>
      <c r="K289" s="50">
        <f>IFERROR(IF(Ações!$B289="","",VLOOKUP(Table_1[[#This Row],[AÇÕES]],'Dados Status Invest STOCKS'!A275:AD890,2)),0)</f>
        <v>4.4000000000000004</v>
      </c>
      <c r="L289" s="51">
        <f>IFERROR(IF(Ações!$B289="","",VLOOKUP(Table_1[[#This Row],[AÇÕES]],'Dados Status Invest STOCKS'!A275:AD890,3)/100),0)</f>
        <v>0</v>
      </c>
      <c r="M289" s="52">
        <f>IFERROR(IF(Ações!$B289="","",VLOOKUP(Table_1[[#This Row],[AÇÕES]],'Dados Status Invest STOCKS'!A275:AD890,28)),0)</f>
        <v>-0.69</v>
      </c>
      <c r="N289" s="52">
        <f>IFERROR(IF(Ações!$B289="","",VLOOKUP(Table_1[[#This Row],[AÇÕES]],'Dados Status Invest STOCKS'!A275:AD890,27)),0)</f>
        <v>4.91</v>
      </c>
      <c r="O289" s="52">
        <f>IFERROR(IF(Ações!$L289="","",Ações!$K289*Ações!$L289),0)</f>
        <v>0</v>
      </c>
      <c r="P289" s="53">
        <f t="shared" si="4"/>
        <v>0.06</v>
      </c>
      <c r="Q289" s="53">
        <f>IFERROR(Ações!$O289/Ações!$M289,0)</f>
        <v>0</v>
      </c>
      <c r="R289" s="53">
        <f>IFERROR(IF(Ações!$B289="","",VLOOKUP(Table_1[[#This Row],[AÇÕES]],'Dados Status Invest STOCKS'!A275:AD890,18)/100),0)</f>
        <v>-0.14019999999999999</v>
      </c>
      <c r="S289" s="51">
        <f>IFERROR(IF(Ações!$B289="","",VLOOKUP(Table_1[[#This Row],[AÇÕES]],'Dados Status Invest STOCKS'!A275:AD890,25)/100),0)</f>
        <v>0</v>
      </c>
      <c r="T289" s="51">
        <f>(1-Ações!$Q289)*Ações!$R289</f>
        <v>-0.14019999999999999</v>
      </c>
      <c r="U289" s="54">
        <f>IF(Ações!$S289=0,Ações!$T289,IF(Ações!$T289=0,Ações!$S289,AVERAGE(Ações!$S289,Ações!$T289)))</f>
        <v>-0.14019999999999999</v>
      </c>
    </row>
    <row r="290" spans="2:21" ht="15.75" customHeight="1" x14ac:dyDescent="0.2">
      <c r="B290" s="44" t="str">
        <f>IFERROR('Dados Status Invest STOCKS'!A277,"-")</f>
        <v>AMX</v>
      </c>
      <c r="C290" s="45">
        <f>IFERROR((Ações!$D290-Ações!$K290)/Ações!$D290,0)</f>
        <v>-1.9411764705882351</v>
      </c>
      <c r="D290" s="46">
        <f>(Ações!$O290)/0.06</f>
        <v>6.5858000000000008</v>
      </c>
      <c r="E290" s="47">
        <f>IFERROR((Ações!$F290-Ações!$K290)/Ações!$F290,0)</f>
        <v>-0.45536187577427772</v>
      </c>
      <c r="F290" s="46">
        <f>IF(OR(Ações!$N290&lt;0,Ações!$M290&lt;0),"",(22.5*Ações!$M290*Ações!$N290)^0.5)</f>
        <v>13.309404569701831</v>
      </c>
      <c r="G290" s="47">
        <f>IFERROR((Ações!$H290-Ações!$K290)/Ações!$H290,0)</f>
        <v>0.3723841533555905</v>
      </c>
      <c r="H290" s="48">
        <f>IFERROR(Ações!$I290/(Ações!$P290-Table_1[[#This Row],[CAGR LUCRO 5A]]),0)</f>
        <v>30.862828119402998</v>
      </c>
      <c r="I290" s="48">
        <f>IF(Ações!$S290&lt;0,"",Ações!$O290*(1+Ações!$S290))</f>
        <v>0.41356189680000005</v>
      </c>
      <c r="J290" s="49">
        <f>IFERROR(IF(Ações!$B290="","",(VLOOKUP(Table_1[[#This Row],[AÇÕES]],'Dados Status Invest STOCKS'!A276:AD891,4)/Table_1[[#This Row],[LPA]]))/100,0)</f>
        <v>7.4906832298136647E-2</v>
      </c>
      <c r="K290" s="50">
        <f>IFERROR(IF(Ações!$B290="","",VLOOKUP(Table_1[[#This Row],[AÇÕES]],'Dados Status Invest STOCKS'!A276:AD891,2)),0)</f>
        <v>19.37</v>
      </c>
      <c r="L290" s="51">
        <f>IFERROR(IF(Ações!$B290="","",VLOOKUP(Table_1[[#This Row],[AÇÕES]],'Dados Status Invest STOCKS'!A276:AD891,3)/100),0)</f>
        <v>2.0400000000000001E-2</v>
      </c>
      <c r="M290" s="52">
        <f>IFERROR(IF(Ações!$B290="","",VLOOKUP(Table_1[[#This Row],[AÇÕES]],'Dados Status Invest STOCKS'!A276:AD891,28)),0)</f>
        <v>1.61</v>
      </c>
      <c r="N290" s="52">
        <f>IFERROR(IF(Ações!$B290="","",VLOOKUP(Table_1[[#This Row],[AÇÕES]],'Dados Status Invest STOCKS'!A276:AD891,27)),0)</f>
        <v>4.8899999999999997</v>
      </c>
      <c r="O290" s="52">
        <f>IFERROR(IF(Ações!$L290="","",Ações!$K290*Ações!$L290),0)</f>
        <v>0.39514800000000005</v>
      </c>
      <c r="P290" s="53">
        <f t="shared" si="4"/>
        <v>0.06</v>
      </c>
      <c r="Q290" s="53">
        <f>IFERROR(Ações!$O290/Ações!$M290,0)</f>
        <v>0.24543354037267082</v>
      </c>
      <c r="R290" s="53">
        <f>IFERROR(IF(Ações!$B290="","",VLOOKUP(Table_1[[#This Row],[AÇÕES]],'Dados Status Invest STOCKS'!A276:AD891,18)/100),0)</f>
        <v>0.32869999999999999</v>
      </c>
      <c r="S290" s="51">
        <f>IFERROR(IF(Ações!$B290="","",VLOOKUP(Table_1[[#This Row],[AÇÕES]],'Dados Status Invest STOCKS'!A276:AD891,25)/100),0)</f>
        <v>4.6600000000000003E-2</v>
      </c>
      <c r="T290" s="51">
        <f>(1-Ações!$Q290)*Ações!$R290</f>
        <v>0.24802599527950309</v>
      </c>
      <c r="U290" s="54">
        <f>IF(Ações!$S290=0,Ações!$T290,IF(Ações!$T290=0,Ações!$S290,AVERAGE(Ações!$S290,Ações!$T290)))</f>
        <v>0.14731299763975153</v>
      </c>
    </row>
    <row r="291" spans="2:21" ht="15.75" customHeight="1" x14ac:dyDescent="0.2">
      <c r="B291" s="44" t="str">
        <f>IFERROR('Dados Status Invest STOCKS'!A278,"-")</f>
        <v>AMYT</v>
      </c>
      <c r="C291" s="45">
        <f>IFERROR((Ações!$D291-Ações!$K291)/Ações!$D291,0)</f>
        <v>0</v>
      </c>
      <c r="D291" s="46">
        <f>(Ações!$O291)/0.06</f>
        <v>0</v>
      </c>
      <c r="E291" s="47">
        <f>IFERROR((Ações!$F291-Ações!$K291)/Ações!$F291,0)</f>
        <v>0</v>
      </c>
      <c r="F291" s="46" t="str">
        <f>IF(OR(Ações!$N291&lt;0,Ações!$M291&lt;0),"",(22.5*Ações!$M291*Ações!$N291)^0.5)</f>
        <v/>
      </c>
      <c r="G291" s="47">
        <f>IFERROR((Ações!$H291-Ações!$K291)/Ações!$H291,0)</f>
        <v>0</v>
      </c>
      <c r="H291" s="48">
        <f>IFERROR(Ações!$I291/(Ações!$P291-Table_1[[#This Row],[CAGR LUCRO 5A]]),0)</f>
        <v>0</v>
      </c>
      <c r="I291" s="48">
        <f>IF(Ações!$S291&lt;0,"",Ações!$O291*(1+Ações!$S291))</f>
        <v>0</v>
      </c>
      <c r="J291" s="49">
        <f>IFERROR(IF(Ações!$B291="","",(VLOOKUP(Table_1[[#This Row],[AÇÕES]],'Dados Status Invest STOCKS'!A277:AD892,4)/Table_1[[#This Row],[LPA]]))/100,0)</f>
        <v>8.4999999999999978E-2</v>
      </c>
      <c r="K291" s="50">
        <f>IFERROR(IF(Ações!$B291="","",VLOOKUP(Table_1[[#This Row],[AÇÕES]],'Dados Status Invest STOCKS'!A277:AD892,2)),0)</f>
        <v>10.28</v>
      </c>
      <c r="L291" s="51">
        <f>IFERROR(IF(Ações!$B291="","",VLOOKUP(Table_1[[#This Row],[AÇÕES]],'Dados Status Invest STOCKS'!A277:AD892,3)/100),0)</f>
        <v>0</v>
      </c>
      <c r="M291" s="52">
        <f>IFERROR(IF(Ações!$B291="","",VLOOKUP(Table_1[[#This Row],[AÇÕES]],'Dados Status Invest STOCKS'!A277:AD892,28)),0)</f>
        <v>-1.1000000000000001</v>
      </c>
      <c r="N291" s="52">
        <f>IFERROR(IF(Ações!$B291="","",VLOOKUP(Table_1[[#This Row],[AÇÕES]],'Dados Status Invest STOCKS'!A277:AD892,27)),0)</f>
        <v>0.77</v>
      </c>
      <c r="O291" s="52">
        <f>IFERROR(IF(Ações!$L291="","",Ações!$K291*Ações!$L291),0)</f>
        <v>0</v>
      </c>
      <c r="P291" s="53">
        <f t="shared" si="4"/>
        <v>0.06</v>
      </c>
      <c r="Q291" s="53">
        <f>IFERROR(Ações!$O291/Ações!$M291,0)</f>
        <v>0</v>
      </c>
      <c r="R291" s="53">
        <f>IFERROR(IF(Ações!$B291="","",VLOOKUP(Table_1[[#This Row],[AÇÕES]],'Dados Status Invest STOCKS'!A277:AD892,18)/100),0)</f>
        <v>-1.4261000000000001</v>
      </c>
      <c r="S291" s="51">
        <f>IFERROR(IF(Ações!$B291="","",VLOOKUP(Table_1[[#This Row],[AÇÕES]],'Dados Status Invest STOCKS'!A277:AD892,25)/100),0)</f>
        <v>0</v>
      </c>
      <c r="T291" s="51">
        <f>(1-Ações!$Q291)*Ações!$R291</f>
        <v>-1.4261000000000001</v>
      </c>
      <c r="U291" s="54">
        <f>IF(Ações!$S291=0,Ações!$T291,IF(Ações!$T291=0,Ações!$S291,AVERAGE(Ações!$S291,Ações!$T291)))</f>
        <v>-1.4261000000000001</v>
      </c>
    </row>
    <row r="292" spans="2:21" ht="15.75" customHeight="1" x14ac:dyDescent="0.2">
      <c r="B292" s="44" t="str">
        <f>IFERROR('Dados Status Invest STOCKS'!A279,"-")</f>
        <v>AMZN</v>
      </c>
      <c r="C292" s="45">
        <f>IFERROR((Ações!$D292-Ações!$K292)/Ações!$D292,0)</f>
        <v>0</v>
      </c>
      <c r="D292" s="46">
        <f>(Ações!$O292)/0.06</f>
        <v>0</v>
      </c>
      <c r="E292" s="47">
        <f>IFERROR((Ações!$F292-Ações!$K292)/Ações!$F292,0)</f>
        <v>-4.4925479221143556</v>
      </c>
      <c r="F292" s="46">
        <f>IF(OR(Ações!$N292&lt;0,Ações!$M292&lt;0),"",(22.5*Ações!$M292*Ações!$N292)^0.5)</f>
        <v>526.32767906504785</v>
      </c>
      <c r="G292" s="47">
        <f>IFERROR((Ações!$H292-Ações!$K292)/Ações!$H292,0)</f>
        <v>0</v>
      </c>
      <c r="H292" s="48">
        <f>IFERROR(Ações!$I292/(Ações!$P292-Table_1[[#This Row],[CAGR LUCRO 5A]]),0)</f>
        <v>0</v>
      </c>
      <c r="I292" s="48">
        <f>IF(Ações!$S292&lt;0,"",Ações!$O292*(1+Ações!$S292))</f>
        <v>0</v>
      </c>
      <c r="J292" s="49">
        <f>IFERROR(IF(Ações!$B292="","",(VLOOKUP(Table_1[[#This Row],[AÇÕES]],'Dados Status Invest STOCKS'!A278:AD893,4)/Table_1[[#This Row],[LPA]]))/100,0)</f>
        <v>1.0778142498551843E-2</v>
      </c>
      <c r="K292" s="50">
        <f>IFERROR(IF(Ações!$B292="","",VLOOKUP(Table_1[[#This Row],[AÇÕES]],'Dados Status Invest STOCKS'!A278:AD893,2)),0)</f>
        <v>2890.88</v>
      </c>
      <c r="L292" s="51">
        <f>IFERROR(IF(Ações!$B292="","",VLOOKUP(Table_1[[#This Row],[AÇÕES]],'Dados Status Invest STOCKS'!A278:AD893,3)/100),0)</f>
        <v>0</v>
      </c>
      <c r="M292" s="52">
        <f>IFERROR(IF(Ações!$B292="","",VLOOKUP(Table_1[[#This Row],[AÇÕES]],'Dados Status Invest STOCKS'!A278:AD893,28)),0)</f>
        <v>51.79</v>
      </c>
      <c r="N292" s="52">
        <f>IFERROR(IF(Ações!$B292="","",VLOOKUP(Table_1[[#This Row],[AÇÕES]],'Dados Status Invest STOCKS'!A278:AD893,27)),0)</f>
        <v>237.73</v>
      </c>
      <c r="O292" s="52">
        <f>IFERROR(IF(Ações!$L292="","",Ações!$K292*Ações!$L292),0)</f>
        <v>0</v>
      </c>
      <c r="P292" s="53">
        <f t="shared" si="4"/>
        <v>0.06</v>
      </c>
      <c r="Q292" s="53">
        <f>IFERROR(Ações!$O292/Ações!$M292,0)</f>
        <v>0</v>
      </c>
      <c r="R292" s="53">
        <f>IFERROR(IF(Ações!$B292="","",VLOOKUP(Table_1[[#This Row],[AÇÕES]],'Dados Status Invest STOCKS'!A278:AD893,18)/100),0)</f>
        <v>0.21780000000000002</v>
      </c>
      <c r="S292" s="51">
        <f>IFERROR(IF(Ações!$B292="","",VLOOKUP(Table_1[[#This Row],[AÇÕES]],'Dados Status Invest STOCKS'!A278:AD893,25)/100),0)</f>
        <v>1.0453000000000001</v>
      </c>
      <c r="T292" s="51">
        <f>(1-Ações!$Q292)*Ações!$R292</f>
        <v>0.21780000000000002</v>
      </c>
      <c r="U292" s="54">
        <f>IF(Ações!$S292=0,Ações!$T292,IF(Ações!$T292=0,Ações!$S292,AVERAGE(Ações!$S292,Ações!$T292)))</f>
        <v>0.63155000000000006</v>
      </c>
    </row>
    <row r="293" spans="2:21" ht="15.75" customHeight="1" x14ac:dyDescent="0.2">
      <c r="B293" s="44" t="str">
        <f>IFERROR('Dados Status Invest STOCKS'!A280,"-")</f>
        <v>AN</v>
      </c>
      <c r="C293" s="45">
        <f>IFERROR((Ações!$D293-Ações!$K293)/Ações!$D293,0)</f>
        <v>0</v>
      </c>
      <c r="D293" s="46">
        <f>(Ações!$O293)/0.06</f>
        <v>0</v>
      </c>
      <c r="E293" s="47">
        <f>IFERROR((Ações!$F293-Ações!$K293)/Ações!$F293,0)</f>
        <v>5.0654125342345584E-2</v>
      </c>
      <c r="F293" s="46">
        <f>IF(OR(Ações!$N293&lt;0,Ações!$M293&lt;0),"",(22.5*Ações!$M293*Ações!$N293)^0.5)</f>
        <v>118.4815808469823</v>
      </c>
      <c r="G293" s="47">
        <f>IFERROR((Ações!$H293-Ações!$K293)/Ações!$H293,0)</f>
        <v>0</v>
      </c>
      <c r="H293" s="48">
        <f>IFERROR(Ações!$I293/(Ações!$P293-Table_1[[#This Row],[CAGR LUCRO 5A]]),0)</f>
        <v>0</v>
      </c>
      <c r="I293" s="48" t="str">
        <f>IF(Ações!$S293&lt;0,"",Ações!$O293*(1+Ações!$S293))</f>
        <v/>
      </c>
      <c r="J293" s="49">
        <f>IFERROR(IF(Ações!$B293="","",(VLOOKUP(Table_1[[#This Row],[AÇÕES]],'Dados Status Invest STOCKS'!A279:AD894,4)/Table_1[[#This Row],[LPA]]))/100,0)</f>
        <v>3.7348703170028818E-3</v>
      </c>
      <c r="K293" s="50">
        <f>IFERROR(IF(Ações!$B293="","",VLOOKUP(Table_1[[#This Row],[AÇÕES]],'Dados Status Invest STOCKS'!A279:AD894,2)),0)</f>
        <v>112.48</v>
      </c>
      <c r="L293" s="51">
        <f>IFERROR(IF(Ações!$B293="","",VLOOKUP(Table_1[[#This Row],[AÇÕES]],'Dados Status Invest STOCKS'!A279:AD894,3)/100),0)</f>
        <v>0</v>
      </c>
      <c r="M293" s="52">
        <f>IFERROR(IF(Ações!$B293="","",VLOOKUP(Table_1[[#This Row],[AÇÕES]],'Dados Status Invest STOCKS'!A279:AD894,28)),0)</f>
        <v>17.350000000000001</v>
      </c>
      <c r="N293" s="52">
        <f>IFERROR(IF(Ações!$B293="","",VLOOKUP(Table_1[[#This Row],[AÇÕES]],'Dados Status Invest STOCKS'!A279:AD894,27)),0)</f>
        <v>35.96</v>
      </c>
      <c r="O293" s="52">
        <f>IFERROR(IF(Ações!$L293="","",Ações!$K293*Ações!$L293),0)</f>
        <v>0</v>
      </c>
      <c r="P293" s="53">
        <f t="shared" si="4"/>
        <v>0.06</v>
      </c>
      <c r="Q293" s="53">
        <f>IFERROR(Ações!$O293/Ações!$M293,0)</f>
        <v>0</v>
      </c>
      <c r="R293" s="53">
        <f>IFERROR(IF(Ações!$B293="","",VLOOKUP(Table_1[[#This Row],[AÇÕES]],'Dados Status Invest STOCKS'!A279:AD894,18)/100),0)</f>
        <v>0.48270000000000002</v>
      </c>
      <c r="S293" s="51">
        <f>IFERROR(IF(Ações!$B293="","",VLOOKUP(Table_1[[#This Row],[AÇÕES]],'Dados Status Invest STOCKS'!A279:AD894,25)/100),0)</f>
        <v>-2.92E-2</v>
      </c>
      <c r="T293" s="51">
        <f>(1-Ações!$Q293)*Ações!$R293</f>
        <v>0.48270000000000002</v>
      </c>
      <c r="U293" s="54">
        <f>IF(Ações!$S293=0,Ações!$T293,IF(Ações!$T293=0,Ações!$S293,AVERAGE(Ações!$S293,Ações!$T293)))</f>
        <v>0.22675000000000001</v>
      </c>
    </row>
    <row r="294" spans="2:21" ht="15.75" customHeight="1" x14ac:dyDescent="0.2">
      <c r="B294" s="44" t="str">
        <f>IFERROR('Dados Status Invest STOCKS'!A281,"-")</f>
        <v>ANAB</v>
      </c>
      <c r="C294" s="45">
        <f>IFERROR((Ações!$D294-Ações!$K294)/Ações!$D294,0)</f>
        <v>0</v>
      </c>
      <c r="D294" s="46">
        <f>(Ações!$O294)/0.06</f>
        <v>0</v>
      </c>
      <c r="E294" s="47">
        <f>IFERROR((Ações!$F294-Ações!$K294)/Ações!$F294,0)</f>
        <v>-2.3555939375165313</v>
      </c>
      <c r="F294" s="46">
        <f>IF(OR(Ações!$N294&lt;0,Ações!$M294&lt;0),"",(22.5*Ações!$M294*Ações!$N294)^0.5)</f>
        <v>9.6793594829410079</v>
      </c>
      <c r="G294" s="47">
        <f>IFERROR((Ações!$H294-Ações!$K294)/Ações!$H294,0)</f>
        <v>0</v>
      </c>
      <c r="H294" s="48">
        <f>IFERROR(Ações!$I294/(Ações!$P294-Table_1[[#This Row],[CAGR LUCRO 5A]]),0)</f>
        <v>0</v>
      </c>
      <c r="I294" s="48">
        <f>IF(Ações!$S294&lt;0,"",Ações!$O294*(1+Ações!$S294))</f>
        <v>0</v>
      </c>
      <c r="J294" s="49">
        <f>IFERROR(IF(Ações!$B294="","",(VLOOKUP(Table_1[[#This Row],[AÇÕES]],'Dados Status Invest STOCKS'!A280:AD895,4)/Table_1[[#This Row],[LPA]]))/100,0)</f>
        <v>3.5683333333333334</v>
      </c>
      <c r="K294" s="50">
        <f>IFERROR(IF(Ações!$B294="","",VLOOKUP(Table_1[[#This Row],[AÇÕES]],'Dados Status Invest STOCKS'!A280:AD895,2)),0)</f>
        <v>32.479999999999997</v>
      </c>
      <c r="L294" s="51">
        <f>IFERROR(IF(Ações!$B294="","",VLOOKUP(Table_1[[#This Row],[AÇÕES]],'Dados Status Invest STOCKS'!A280:AD895,3)/100),0)</f>
        <v>0</v>
      </c>
      <c r="M294" s="52">
        <f>IFERROR(IF(Ações!$B294="","",VLOOKUP(Table_1[[#This Row],[AÇÕES]],'Dados Status Invest STOCKS'!A280:AD895,28)),0)</f>
        <v>0.3</v>
      </c>
      <c r="N294" s="52">
        <f>IFERROR(IF(Ações!$B294="","",VLOOKUP(Table_1[[#This Row],[AÇÕES]],'Dados Status Invest STOCKS'!A280:AD895,27)),0)</f>
        <v>13.88</v>
      </c>
      <c r="O294" s="52">
        <f>IFERROR(IF(Ações!$L294="","",Ações!$K294*Ações!$L294),0)</f>
        <v>0</v>
      </c>
      <c r="P294" s="53">
        <f t="shared" si="4"/>
        <v>0.06</v>
      </c>
      <c r="Q294" s="53">
        <f>IFERROR(Ações!$O294/Ações!$M294,0)</f>
        <v>0</v>
      </c>
      <c r="R294" s="53">
        <f>IFERROR(IF(Ações!$B294="","",VLOOKUP(Table_1[[#This Row],[AÇÕES]],'Dados Status Invest STOCKS'!A280:AD895,18)/100),0)</f>
        <v>2.1899999999999999E-2</v>
      </c>
      <c r="S294" s="51">
        <f>IFERROR(IF(Ações!$B294="","",VLOOKUP(Table_1[[#This Row],[AÇÕES]],'Dados Status Invest STOCKS'!A280:AD895,25)/100),0)</f>
        <v>0</v>
      </c>
      <c r="T294" s="51">
        <f>(1-Ações!$Q294)*Ações!$R294</f>
        <v>2.1899999999999999E-2</v>
      </c>
      <c r="U294" s="54">
        <f>IF(Ações!$S294=0,Ações!$T294,IF(Ações!$T294=0,Ações!$S294,AVERAGE(Ações!$S294,Ações!$T294)))</f>
        <v>2.1899999999999999E-2</v>
      </c>
    </row>
    <row r="295" spans="2:21" ht="15.75" customHeight="1" x14ac:dyDescent="0.2">
      <c r="B295" s="44" t="str">
        <f>IFERROR('Dados Status Invest STOCKS'!A282,"-")</f>
        <v>ANAT</v>
      </c>
      <c r="C295" s="45">
        <f>IFERROR((Ações!$D295-Ações!$K295)/Ações!$D295,0)</f>
        <v>-2.4482758620689653</v>
      </c>
      <c r="D295" s="46">
        <f>(Ações!$O295)/0.06</f>
        <v>54.804199999999994</v>
      </c>
      <c r="E295" s="47">
        <f>IFERROR((Ações!$F295-Ações!$K295)/Ações!$F295,0)</f>
        <v>-0.20177895170798726</v>
      </c>
      <c r="F295" s="46">
        <f>IF(OR(Ações!$N295&lt;0,Ações!$M295&lt;0),"",(22.5*Ações!$M295*Ações!$N295)^0.5)</f>
        <v>157.25021621606754</v>
      </c>
      <c r="G295" s="47">
        <f>IFERROR((Ações!$H295-Ações!$K295)/Ações!$H295,0)</f>
        <v>7.8694367825639482</v>
      </c>
      <c r="H295" s="48">
        <f>IFERROR(Ações!$I295/(Ações!$P295-Table_1[[#This Row],[CAGR LUCRO 5A]]),0)</f>
        <v>-27.510261173036827</v>
      </c>
      <c r="I295" s="48">
        <f>IF(Ações!$S295&lt;0,"",Ações!$O295*(1+Ações!$S295))</f>
        <v>3.9587265827999993</v>
      </c>
      <c r="J295" s="49">
        <f>IFERROR(IF(Ações!$B295="","",(VLOOKUP(Table_1[[#This Row],[AÇÕES]],'Dados Status Invest STOCKS'!A281:AD896,4)/Table_1[[#This Row],[LPA]]))/100,0)</f>
        <v>6.8045540796963955E-2</v>
      </c>
      <c r="K295" s="50">
        <f>IFERROR(IF(Ações!$B295="","",VLOOKUP(Table_1[[#This Row],[AÇÕES]],'Dados Status Invest STOCKS'!A281:AD896,2)),0)</f>
        <v>188.98</v>
      </c>
      <c r="L295" s="51">
        <f>IFERROR(IF(Ações!$B295="","",VLOOKUP(Table_1[[#This Row],[AÇÕES]],'Dados Status Invest STOCKS'!A281:AD896,3)/100),0)</f>
        <v>1.7399999999999999E-2</v>
      </c>
      <c r="M295" s="52">
        <f>IFERROR(IF(Ações!$B295="","",VLOOKUP(Table_1[[#This Row],[AÇÕES]],'Dados Status Invest STOCKS'!A281:AD896,28)),0)</f>
        <v>5.27</v>
      </c>
      <c r="N295" s="52">
        <f>IFERROR(IF(Ações!$B295="","",VLOOKUP(Table_1[[#This Row],[AÇÕES]],'Dados Status Invest STOCKS'!A281:AD896,27)),0)</f>
        <v>208.54</v>
      </c>
      <c r="O295" s="52">
        <f>IFERROR(IF(Ações!$L295="","",Ações!$K295*Ações!$L295),0)</f>
        <v>3.2882519999999995</v>
      </c>
      <c r="P295" s="53">
        <f t="shared" si="4"/>
        <v>0.06</v>
      </c>
      <c r="Q295" s="53">
        <f>IFERROR(Ações!$O295/Ações!$M295,0)</f>
        <v>0.62395673624288417</v>
      </c>
      <c r="R295" s="53">
        <f>IFERROR(IF(Ações!$B295="","",VLOOKUP(Table_1[[#This Row],[AÇÕES]],'Dados Status Invest STOCKS'!A281:AD896,18)/100),0)</f>
        <v>2.53E-2</v>
      </c>
      <c r="S295" s="51">
        <f>IFERROR(IF(Ações!$B295="","",VLOOKUP(Table_1[[#This Row],[AÇÕES]],'Dados Status Invest STOCKS'!A281:AD896,25)/100),0)</f>
        <v>0.2039</v>
      </c>
      <c r="T295" s="51">
        <f>(1-Ações!$Q295)*Ações!$R295</f>
        <v>9.5138945730550307E-3</v>
      </c>
      <c r="U295" s="54">
        <f>IF(Ações!$S295=0,Ações!$T295,IF(Ações!$T295=0,Ações!$S295,AVERAGE(Ações!$S295,Ações!$T295)))</f>
        <v>0.10670694728652752</v>
      </c>
    </row>
    <row r="296" spans="2:21" ht="15.75" customHeight="1" x14ac:dyDescent="0.2">
      <c r="B296" s="44" t="str">
        <f>IFERROR('Dados Status Invest STOCKS'!A283,"-")</f>
        <v>ANCN</v>
      </c>
      <c r="C296" s="45">
        <f>IFERROR((Ações!$D296-Ações!$K296)/Ações!$D296,0)</f>
        <v>0</v>
      </c>
      <c r="D296" s="46">
        <f>(Ações!$O296)/0.06</f>
        <v>0</v>
      </c>
      <c r="E296" s="47">
        <f>IFERROR((Ações!$F296-Ações!$K296)/Ações!$F296,0)</f>
        <v>0</v>
      </c>
      <c r="F296" s="46" t="str">
        <f>IF(OR(Ações!$N296&lt;0,Ações!$M296&lt;0),"",(22.5*Ações!$M296*Ações!$N296)^0.5)</f>
        <v/>
      </c>
      <c r="G296" s="47">
        <f>IFERROR((Ações!$H296-Ações!$K296)/Ações!$H296,0)</f>
        <v>0</v>
      </c>
      <c r="H296" s="48">
        <f>IFERROR(Ações!$I296/(Ações!$P296-Table_1[[#This Row],[CAGR LUCRO 5A]]),0)</f>
        <v>0</v>
      </c>
      <c r="I296" s="48">
        <f>IF(Ações!$S296&lt;0,"",Ações!$O296*(1+Ações!$S296))</f>
        <v>0</v>
      </c>
      <c r="J296" s="49">
        <f>IFERROR(IF(Ações!$B296="","",(VLOOKUP(Table_1[[#This Row],[AÇÕES]],'Dados Status Invest STOCKS'!A282:AD897,4)/Table_1[[#This Row],[LPA]]))/100,0)</f>
        <v>1.9294871794871792E-2</v>
      </c>
      <c r="K296" s="50">
        <f>IFERROR(IF(Ações!$B296="","",VLOOKUP(Table_1[[#This Row],[AÇÕES]],'Dados Status Invest STOCKS'!A282:AD897,2)),0)</f>
        <v>4.71</v>
      </c>
      <c r="L296" s="51">
        <f>IFERROR(IF(Ações!$B296="","",VLOOKUP(Table_1[[#This Row],[AÇÕES]],'Dados Status Invest STOCKS'!A282:AD897,3)/100),0)</f>
        <v>0</v>
      </c>
      <c r="M296" s="52">
        <f>IFERROR(IF(Ações!$B296="","",VLOOKUP(Table_1[[#This Row],[AÇÕES]],'Dados Status Invest STOCKS'!A282:AD897,28)),0)</f>
        <v>-1.56</v>
      </c>
      <c r="N296" s="52">
        <f>IFERROR(IF(Ações!$B296="","",VLOOKUP(Table_1[[#This Row],[AÇÕES]],'Dados Status Invest STOCKS'!A282:AD897,27)),0)</f>
        <v>0.48</v>
      </c>
      <c r="O296" s="52">
        <f>IFERROR(IF(Ações!$L296="","",Ações!$K296*Ações!$L296),0)</f>
        <v>0</v>
      </c>
      <c r="P296" s="53">
        <f t="shared" si="4"/>
        <v>0.06</v>
      </c>
      <c r="Q296" s="53">
        <f>IFERROR(Ações!$O296/Ações!$M296,0)</f>
        <v>0</v>
      </c>
      <c r="R296" s="53">
        <f>IFERROR(IF(Ações!$B296="","",VLOOKUP(Table_1[[#This Row],[AÇÕES]],'Dados Status Invest STOCKS'!A282:AD897,18)/100),0)</f>
        <v>-3.2455000000000003</v>
      </c>
      <c r="S296" s="51">
        <f>IFERROR(IF(Ações!$B296="","",VLOOKUP(Table_1[[#This Row],[AÇÕES]],'Dados Status Invest STOCKS'!A282:AD897,25)/100),0)</f>
        <v>0</v>
      </c>
      <c r="T296" s="51">
        <f>(1-Ações!$Q296)*Ações!$R296</f>
        <v>-3.2455000000000003</v>
      </c>
      <c r="U296" s="54">
        <f>IF(Ações!$S296=0,Ações!$T296,IF(Ações!$T296=0,Ações!$S296,AVERAGE(Ações!$S296,Ações!$T296)))</f>
        <v>-3.2455000000000003</v>
      </c>
    </row>
    <row r="297" spans="2:21" ht="15.75" customHeight="1" x14ac:dyDescent="0.2">
      <c r="B297" s="44" t="str">
        <f>IFERROR('Dados Status Invest STOCKS'!A284,"-")</f>
        <v>ANDA</v>
      </c>
      <c r="C297" s="45">
        <f>IFERROR((Ações!$D297-Ações!$K297)/Ações!$D297,0)</f>
        <v>0</v>
      </c>
      <c r="D297" s="46">
        <f>(Ações!$O297)/0.06</f>
        <v>0</v>
      </c>
      <c r="E297" s="47">
        <f>IFERROR((Ações!$F297-Ações!$K297)/Ações!$F297,0)</f>
        <v>0</v>
      </c>
      <c r="F297" s="46" t="str">
        <f>IF(OR(Ações!$N297&lt;0,Ações!$M297&lt;0),"",(22.5*Ações!$M297*Ações!$N297)^0.5)</f>
        <v/>
      </c>
      <c r="G297" s="47">
        <f>IFERROR((Ações!$H297-Ações!$K297)/Ações!$H297,0)</f>
        <v>0</v>
      </c>
      <c r="H297" s="48">
        <f>IFERROR(Ações!$I297/(Ações!$P297-Table_1[[#This Row],[CAGR LUCRO 5A]]),0)</f>
        <v>0</v>
      </c>
      <c r="I297" s="48">
        <f>IF(Ações!$S297&lt;0,"",Ações!$O297*(1+Ações!$S297))</f>
        <v>0</v>
      </c>
      <c r="J297" s="49">
        <f>IFERROR(IF(Ações!$B297="","",(VLOOKUP(Table_1[[#This Row],[AÇÕES]],'Dados Status Invest STOCKS'!A283:AD898,4)/Table_1[[#This Row],[LPA]]))/100,0)</f>
        <v>0.31425925925925918</v>
      </c>
      <c r="K297" s="50">
        <f>IFERROR(IF(Ações!$B297="","",VLOOKUP(Table_1[[#This Row],[AÇÕES]],'Dados Status Invest STOCKS'!A283:AD898,2)),0)</f>
        <v>9.18</v>
      </c>
      <c r="L297" s="51">
        <f>IFERROR(IF(Ações!$B297="","",VLOOKUP(Table_1[[#This Row],[AÇÕES]],'Dados Status Invest STOCKS'!A283:AD898,3)/100),0)</f>
        <v>0</v>
      </c>
      <c r="M297" s="52">
        <f>IFERROR(IF(Ações!$B297="","",VLOOKUP(Table_1[[#This Row],[AÇÕES]],'Dados Status Invest STOCKS'!A283:AD898,28)),0)</f>
        <v>-0.54</v>
      </c>
      <c r="N297" s="52">
        <f>IFERROR(IF(Ações!$B297="","",VLOOKUP(Table_1[[#This Row],[AÇÕES]],'Dados Status Invest STOCKS'!A283:AD898,27)),0)</f>
        <v>-0.49</v>
      </c>
      <c r="O297" s="52">
        <f>IFERROR(IF(Ações!$L297="","",Ações!$K297*Ações!$L297),0)</f>
        <v>0</v>
      </c>
      <c r="P297" s="53">
        <f t="shared" si="4"/>
        <v>0.06</v>
      </c>
      <c r="Q297" s="53">
        <f>IFERROR(Ações!$O297/Ações!$M297,0)</f>
        <v>0</v>
      </c>
      <c r="R297" s="53">
        <f>IFERROR(IF(Ações!$B297="","",VLOOKUP(Table_1[[#This Row],[AÇÕES]],'Dados Status Invest STOCKS'!A283:AD898,18)/100),0)</f>
        <v>-1.107</v>
      </c>
      <c r="S297" s="51">
        <f>IFERROR(IF(Ações!$B297="","",VLOOKUP(Table_1[[#This Row],[AÇÕES]],'Dados Status Invest STOCKS'!A283:AD898,25)/100),0)</f>
        <v>0</v>
      </c>
      <c r="T297" s="51">
        <f>(1-Ações!$Q297)*Ações!$R297</f>
        <v>-1.107</v>
      </c>
      <c r="U297" s="54">
        <f>IF(Ações!$S297=0,Ações!$T297,IF(Ações!$T297=0,Ações!$S297,AVERAGE(Ações!$S297,Ações!$T297)))</f>
        <v>-1.107</v>
      </c>
    </row>
    <row r="298" spans="2:21" ht="15.75" customHeight="1" x14ac:dyDescent="0.2">
      <c r="B298" s="44" t="str">
        <f>IFERROR('Dados Status Invest STOCKS'!A285,"-")</f>
        <v>ANDAR</v>
      </c>
      <c r="C298" s="45">
        <f>IFERROR((Ações!$D298-Ações!$K298)/Ações!$D298,0)</f>
        <v>0</v>
      </c>
      <c r="D298" s="46">
        <f>(Ações!$O298)/0.06</f>
        <v>0</v>
      </c>
      <c r="E298" s="47">
        <f>IFERROR((Ações!$F298-Ações!$K298)/Ações!$F298,0)</f>
        <v>0</v>
      </c>
      <c r="F298" s="46" t="str">
        <f>IF(OR(Ações!$N298&lt;0,Ações!$M298&lt;0),"",(22.5*Ações!$M298*Ações!$N298)^0.5)</f>
        <v/>
      </c>
      <c r="G298" s="47">
        <f>IFERROR((Ações!$H298-Ações!$K298)/Ações!$H298,0)</f>
        <v>0</v>
      </c>
      <c r="H298" s="48">
        <f>IFERROR(Ações!$I298/(Ações!$P298-Table_1[[#This Row],[CAGR LUCRO 5A]]),0)</f>
        <v>0</v>
      </c>
      <c r="I298" s="48">
        <f>IF(Ações!$S298&lt;0,"",Ações!$O298*(1+Ações!$S298))</f>
        <v>0</v>
      </c>
      <c r="J298" s="49">
        <f>IFERROR(IF(Ações!$B298="","",(VLOOKUP(Table_1[[#This Row],[AÇÕES]],'Dados Status Invest STOCKS'!A284:AD899,4)/Table_1[[#This Row],[LPA]]))/100,0)</f>
        <v>3.0740740740740735E-2</v>
      </c>
      <c r="K298" s="50">
        <f>IFERROR(IF(Ações!$B298="","",VLOOKUP(Table_1[[#This Row],[AÇÕES]],'Dados Status Invest STOCKS'!A284:AD899,2)),0)</f>
        <v>0.9</v>
      </c>
      <c r="L298" s="51">
        <f>IFERROR(IF(Ações!$B298="","",VLOOKUP(Table_1[[#This Row],[AÇÕES]],'Dados Status Invest STOCKS'!A284:AD899,3)/100),0)</f>
        <v>0</v>
      </c>
      <c r="M298" s="52">
        <f>IFERROR(IF(Ações!$B298="","",VLOOKUP(Table_1[[#This Row],[AÇÕES]],'Dados Status Invest STOCKS'!A284:AD899,28)),0)</f>
        <v>-0.54</v>
      </c>
      <c r="N298" s="52">
        <f>IFERROR(IF(Ações!$B298="","",VLOOKUP(Table_1[[#This Row],[AÇÕES]],'Dados Status Invest STOCKS'!A284:AD899,27)),0)</f>
        <v>-0.49</v>
      </c>
      <c r="O298" s="52">
        <f>IFERROR(IF(Ações!$L298="","",Ações!$K298*Ações!$L298),0)</f>
        <v>0</v>
      </c>
      <c r="P298" s="53">
        <f t="shared" si="4"/>
        <v>0.06</v>
      </c>
      <c r="Q298" s="53">
        <f>IFERROR(Ações!$O298/Ações!$M298,0)</f>
        <v>0</v>
      </c>
      <c r="R298" s="53">
        <f>IFERROR(IF(Ações!$B298="","",VLOOKUP(Table_1[[#This Row],[AÇÕES]],'Dados Status Invest STOCKS'!A284:AD899,18)/100),0)</f>
        <v>-1.107</v>
      </c>
      <c r="S298" s="51">
        <f>IFERROR(IF(Ações!$B298="","",VLOOKUP(Table_1[[#This Row],[AÇÕES]],'Dados Status Invest STOCKS'!A284:AD899,25)/100),0)</f>
        <v>0</v>
      </c>
      <c r="T298" s="51">
        <f>(1-Ações!$Q298)*Ações!$R298</f>
        <v>-1.107</v>
      </c>
      <c r="U298" s="54">
        <f>IF(Ações!$S298=0,Ações!$T298,IF(Ações!$T298=0,Ações!$S298,AVERAGE(Ações!$S298,Ações!$T298)))</f>
        <v>-1.107</v>
      </c>
    </row>
    <row r="299" spans="2:21" ht="15.75" customHeight="1" x14ac:dyDescent="0.2">
      <c r="B299" s="44" t="str">
        <f>IFERROR('Dados Status Invest STOCKS'!A286,"-")</f>
        <v>ANDAU</v>
      </c>
      <c r="C299" s="45">
        <f>IFERROR((Ações!$D299-Ações!$K299)/Ações!$D299,0)</f>
        <v>0</v>
      </c>
      <c r="D299" s="46">
        <f>(Ações!$O299)/0.06</f>
        <v>0</v>
      </c>
      <c r="E299" s="47">
        <f>IFERROR((Ações!$F299-Ações!$K299)/Ações!$F299,0)</f>
        <v>0</v>
      </c>
      <c r="F299" s="46" t="str">
        <f>IF(OR(Ações!$N299&lt;0,Ações!$M299&lt;0),"",(22.5*Ações!$M299*Ações!$N299)^0.5)</f>
        <v/>
      </c>
      <c r="G299" s="47">
        <f>IFERROR((Ações!$H299-Ações!$K299)/Ações!$H299,0)</f>
        <v>0</v>
      </c>
      <c r="H299" s="48">
        <f>IFERROR(Ações!$I299/(Ações!$P299-Table_1[[#This Row],[CAGR LUCRO 5A]]),0)</f>
        <v>0</v>
      </c>
      <c r="I299" s="48">
        <f>IF(Ações!$S299&lt;0,"",Ações!$O299*(1+Ações!$S299))</f>
        <v>0</v>
      </c>
      <c r="J299" s="49">
        <f>IFERROR(IF(Ações!$B299="","",(VLOOKUP(Table_1[[#This Row],[AÇÕES]],'Dados Status Invest STOCKS'!A285:AD900,4)/Table_1[[#This Row],[LPA]]))/100,0)</f>
        <v>0.38</v>
      </c>
      <c r="K299" s="50">
        <f>IFERROR(IF(Ações!$B299="","",VLOOKUP(Table_1[[#This Row],[AÇÕES]],'Dados Status Invest STOCKS'!A285:AD900,2)),0)</f>
        <v>11.1</v>
      </c>
      <c r="L299" s="51">
        <f>IFERROR(IF(Ações!$B299="","",VLOOKUP(Table_1[[#This Row],[AÇÕES]],'Dados Status Invest STOCKS'!A285:AD900,3)/100),0)</f>
        <v>0</v>
      </c>
      <c r="M299" s="52">
        <f>IFERROR(IF(Ações!$B299="","",VLOOKUP(Table_1[[#This Row],[AÇÕES]],'Dados Status Invest STOCKS'!A285:AD900,28)),0)</f>
        <v>-0.54</v>
      </c>
      <c r="N299" s="52">
        <f>IFERROR(IF(Ações!$B299="","",VLOOKUP(Table_1[[#This Row],[AÇÕES]],'Dados Status Invest STOCKS'!A285:AD900,27)),0)</f>
        <v>-0.49</v>
      </c>
      <c r="O299" s="52">
        <f>IFERROR(IF(Ações!$L299="","",Ações!$K299*Ações!$L299),0)</f>
        <v>0</v>
      </c>
      <c r="P299" s="53">
        <f t="shared" si="4"/>
        <v>0.06</v>
      </c>
      <c r="Q299" s="53">
        <f>IFERROR(Ações!$O299/Ações!$M299,0)</f>
        <v>0</v>
      </c>
      <c r="R299" s="53">
        <f>IFERROR(IF(Ações!$B299="","",VLOOKUP(Table_1[[#This Row],[AÇÕES]],'Dados Status Invest STOCKS'!A285:AD900,18)/100),0)</f>
        <v>-1.107</v>
      </c>
      <c r="S299" s="51">
        <f>IFERROR(IF(Ações!$B299="","",VLOOKUP(Table_1[[#This Row],[AÇÕES]],'Dados Status Invest STOCKS'!A285:AD900,25)/100),0)</f>
        <v>0</v>
      </c>
      <c r="T299" s="51">
        <f>(1-Ações!$Q299)*Ações!$R299</f>
        <v>-1.107</v>
      </c>
      <c r="U299" s="54">
        <f>IF(Ações!$S299=0,Ações!$T299,IF(Ações!$T299=0,Ações!$S299,AVERAGE(Ações!$S299,Ações!$T299)))</f>
        <v>-1.107</v>
      </c>
    </row>
    <row r="300" spans="2:21" ht="15.75" customHeight="1" x14ac:dyDescent="0.2">
      <c r="B300" s="44" t="str">
        <f>IFERROR('Dados Status Invest STOCKS'!A287,"-")</f>
        <v>ANDAW</v>
      </c>
      <c r="C300" s="45">
        <f>IFERROR((Ações!$D300-Ações!$K300)/Ações!$D300,0)</f>
        <v>0</v>
      </c>
      <c r="D300" s="46">
        <f>(Ações!$O300)/0.06</f>
        <v>0</v>
      </c>
      <c r="E300" s="47">
        <f>IFERROR((Ações!$F300-Ações!$K300)/Ações!$F300,0)</f>
        <v>0</v>
      </c>
      <c r="F300" s="46" t="str">
        <f>IF(OR(Ações!$N300&lt;0,Ações!$M300&lt;0),"",(22.5*Ações!$M300*Ações!$N300)^0.5)</f>
        <v/>
      </c>
      <c r="G300" s="47">
        <f>IFERROR((Ações!$H300-Ações!$K300)/Ações!$H300,0)</f>
        <v>0</v>
      </c>
      <c r="H300" s="48">
        <f>IFERROR(Ações!$I300/(Ações!$P300-Table_1[[#This Row],[CAGR LUCRO 5A]]),0)</f>
        <v>0</v>
      </c>
      <c r="I300" s="48">
        <f>IF(Ações!$S300&lt;0,"",Ações!$O300*(1+Ações!$S300))</f>
        <v>0</v>
      </c>
      <c r="J300" s="49">
        <f>IFERROR(IF(Ações!$B300="","",(VLOOKUP(Table_1[[#This Row],[AÇÕES]],'Dados Status Invest STOCKS'!A286:AD901,4)/Table_1[[#This Row],[LPA]]))/100,0)</f>
        <v>4.2777777777777776E-2</v>
      </c>
      <c r="K300" s="50">
        <f>IFERROR(IF(Ações!$B300="","",VLOOKUP(Table_1[[#This Row],[AÇÕES]],'Dados Status Invest STOCKS'!A286:AD901,2)),0)</f>
        <v>1.25</v>
      </c>
      <c r="L300" s="51">
        <f>IFERROR(IF(Ações!$B300="","",VLOOKUP(Table_1[[#This Row],[AÇÕES]],'Dados Status Invest STOCKS'!A286:AD901,3)/100),0)</f>
        <v>0</v>
      </c>
      <c r="M300" s="52">
        <f>IFERROR(IF(Ações!$B300="","",VLOOKUP(Table_1[[#This Row],[AÇÕES]],'Dados Status Invest STOCKS'!A286:AD901,28)),0)</f>
        <v>-0.54</v>
      </c>
      <c r="N300" s="52">
        <f>IFERROR(IF(Ações!$B300="","",VLOOKUP(Table_1[[#This Row],[AÇÕES]],'Dados Status Invest STOCKS'!A286:AD901,27)),0)</f>
        <v>-0.49</v>
      </c>
      <c r="O300" s="52">
        <f>IFERROR(IF(Ações!$L300="","",Ações!$K300*Ações!$L300),0)</f>
        <v>0</v>
      </c>
      <c r="P300" s="53">
        <f t="shared" si="4"/>
        <v>0.06</v>
      </c>
      <c r="Q300" s="53">
        <f>IFERROR(Ações!$O300/Ações!$M300,0)</f>
        <v>0</v>
      </c>
      <c r="R300" s="53">
        <f>IFERROR(IF(Ações!$B300="","",VLOOKUP(Table_1[[#This Row],[AÇÕES]],'Dados Status Invest STOCKS'!A286:AD901,18)/100),0)</f>
        <v>-1.107</v>
      </c>
      <c r="S300" s="51">
        <f>IFERROR(IF(Ações!$B300="","",VLOOKUP(Table_1[[#This Row],[AÇÕES]],'Dados Status Invest STOCKS'!A286:AD901,25)/100),0)</f>
        <v>0</v>
      </c>
      <c r="T300" s="51">
        <f>(1-Ações!$Q300)*Ações!$R300</f>
        <v>-1.107</v>
      </c>
      <c r="U300" s="54">
        <f>IF(Ações!$S300=0,Ações!$T300,IF(Ações!$T300=0,Ações!$S300,AVERAGE(Ações!$S300,Ações!$T300)))</f>
        <v>-1.107</v>
      </c>
    </row>
    <row r="301" spans="2:21" ht="15.75" customHeight="1" x14ac:dyDescent="0.2">
      <c r="B301" s="44" t="str">
        <f>IFERROR('Dados Status Invest STOCKS'!A288,"-")</f>
        <v>ANDE</v>
      </c>
      <c r="C301" s="45">
        <f>IFERROR((Ações!$D301-Ações!$K301)/Ações!$D301,0)</f>
        <v>-2.243243243243243</v>
      </c>
      <c r="D301" s="46">
        <f>(Ações!$O301)/0.06</f>
        <v>11.77525</v>
      </c>
      <c r="E301" s="47">
        <f>IFERROR((Ações!$F301-Ações!$K301)/Ações!$F301,0)</f>
        <v>0.12230635945697309</v>
      </c>
      <c r="F301" s="46">
        <f>IF(OR(Ações!$N301&lt;0,Ações!$M301&lt;0),"",(22.5*Ações!$M301*Ações!$N301)^0.5)</f>
        <v>43.51176565022385</v>
      </c>
      <c r="G301" s="47">
        <f>IFERROR((Ações!$H301-Ações!$K301)/Ações!$H301,0)</f>
        <v>-2.243243243243243</v>
      </c>
      <c r="H301" s="48">
        <f>IFERROR(Ações!$I301/(Ações!$P301-Table_1[[#This Row],[CAGR LUCRO 5A]]),0)</f>
        <v>11.77525</v>
      </c>
      <c r="I301" s="48">
        <f>IF(Ações!$S301&lt;0,"",Ações!$O301*(1+Ações!$S301))</f>
        <v>0.706515</v>
      </c>
      <c r="J301" s="49">
        <f>IFERROR(IF(Ações!$B301="","",(VLOOKUP(Table_1[[#This Row],[AÇÕES]],'Dados Status Invest STOCKS'!A287:AD902,4)/Table_1[[#This Row],[LPA]]))/100,0)</f>
        <v>5.1918819188191884E-2</v>
      </c>
      <c r="K301" s="50">
        <f>IFERROR(IF(Ações!$B301="","",VLOOKUP(Table_1[[#This Row],[AÇÕES]],'Dados Status Invest STOCKS'!A287:AD902,2)),0)</f>
        <v>38.19</v>
      </c>
      <c r="L301" s="51">
        <f>IFERROR(IF(Ações!$B301="","",VLOOKUP(Table_1[[#This Row],[AÇÕES]],'Dados Status Invest STOCKS'!A287:AD902,3)/100),0)</f>
        <v>1.8500000000000003E-2</v>
      </c>
      <c r="M301" s="52">
        <f>IFERROR(IF(Ações!$B301="","",VLOOKUP(Table_1[[#This Row],[AÇÕES]],'Dados Status Invest STOCKS'!A287:AD902,28)),0)</f>
        <v>2.71</v>
      </c>
      <c r="N301" s="52">
        <f>IFERROR(IF(Ações!$B301="","",VLOOKUP(Table_1[[#This Row],[AÇÕES]],'Dados Status Invest STOCKS'!A287:AD902,27)),0)</f>
        <v>31.05</v>
      </c>
      <c r="O301" s="52">
        <f>IFERROR(IF(Ações!$L301="","",Ações!$K301*Ações!$L301),0)</f>
        <v>0.706515</v>
      </c>
      <c r="P301" s="53">
        <f t="shared" si="4"/>
        <v>0.06</v>
      </c>
      <c r="Q301" s="53">
        <f>IFERROR(Ações!$O301/Ações!$M301,0)</f>
        <v>0.26070664206642069</v>
      </c>
      <c r="R301" s="53">
        <f>IFERROR(IF(Ações!$B301="","",VLOOKUP(Table_1[[#This Row],[AÇÕES]],'Dados Status Invest STOCKS'!A287:AD902,18)/100),0)</f>
        <v>8.7400000000000005E-2</v>
      </c>
      <c r="S301" s="51">
        <f>IFERROR(IF(Ações!$B301="","",VLOOKUP(Table_1[[#This Row],[AÇÕES]],'Dados Status Invest STOCKS'!A287:AD902,25)/100),0)</f>
        <v>0</v>
      </c>
      <c r="T301" s="51">
        <f>(1-Ações!$Q301)*Ações!$R301</f>
        <v>6.4614239483394842E-2</v>
      </c>
      <c r="U301" s="54">
        <f>IF(Ações!$S301=0,Ações!$T301,IF(Ações!$T301=0,Ações!$S301,AVERAGE(Ações!$S301,Ações!$T301)))</f>
        <v>6.4614239483394842E-2</v>
      </c>
    </row>
    <row r="302" spans="2:21" ht="15.75" customHeight="1" x14ac:dyDescent="0.2">
      <c r="B302" s="44" t="str">
        <f>IFERROR('Dados Status Invest STOCKS'!A289,"-")</f>
        <v>ANET</v>
      </c>
      <c r="C302" s="45">
        <f>IFERROR((Ações!$D302-Ações!$K302)/Ações!$D302,0)</f>
        <v>0</v>
      </c>
      <c r="D302" s="46">
        <f>(Ações!$O302)/0.06</f>
        <v>0</v>
      </c>
      <c r="E302" s="47">
        <f>IFERROR((Ações!$F302-Ações!$K302)/Ações!$F302,0)</f>
        <v>-3.5232031232879875</v>
      </c>
      <c r="F302" s="46">
        <f>IF(OR(Ações!$N302&lt;0,Ações!$M302&lt;0),"",(22.5*Ações!$M302*Ações!$N302)^0.5)</f>
        <v>26.865917069774483</v>
      </c>
      <c r="G302" s="47">
        <f>IFERROR((Ações!$H302-Ações!$K302)/Ações!$H302,0)</f>
        <v>0</v>
      </c>
      <c r="H302" s="48">
        <f>IFERROR(Ações!$I302/(Ações!$P302-Table_1[[#This Row],[CAGR LUCRO 5A]]),0)</f>
        <v>0</v>
      </c>
      <c r="I302" s="48">
        <f>IF(Ações!$S302&lt;0,"",Ações!$O302*(1+Ações!$S302))</f>
        <v>0</v>
      </c>
      <c r="J302" s="49">
        <f>IFERROR(IF(Ações!$B302="","",(VLOOKUP(Table_1[[#This Row],[AÇÕES]],'Dados Status Invest STOCKS'!A288:AD903,4)/Table_1[[#This Row],[LPA]]))/100,0)</f>
        <v>0.18666666666666668</v>
      </c>
      <c r="K302" s="50">
        <f>IFERROR(IF(Ações!$B302="","",VLOOKUP(Table_1[[#This Row],[AÇÕES]],'Dados Status Invest STOCKS'!A288:AD903,2)),0)</f>
        <v>121.52</v>
      </c>
      <c r="L302" s="51">
        <f>IFERROR(IF(Ações!$B302="","",VLOOKUP(Table_1[[#This Row],[AÇÕES]],'Dados Status Invest STOCKS'!A288:AD903,3)/100),0)</f>
        <v>0</v>
      </c>
      <c r="M302" s="52">
        <f>IFERROR(IF(Ações!$B302="","",VLOOKUP(Table_1[[#This Row],[AÇÕES]],'Dados Status Invest STOCKS'!A288:AD903,28)),0)</f>
        <v>2.5499999999999998</v>
      </c>
      <c r="N302" s="52">
        <f>IFERROR(IF(Ações!$B302="","",VLOOKUP(Table_1[[#This Row],[AÇÕES]],'Dados Status Invest STOCKS'!A288:AD903,27)),0)</f>
        <v>12.58</v>
      </c>
      <c r="O302" s="52">
        <f>IFERROR(IF(Ações!$L302="","",Ações!$K302*Ações!$L302),0)</f>
        <v>0</v>
      </c>
      <c r="P302" s="53">
        <f t="shared" si="4"/>
        <v>0.06</v>
      </c>
      <c r="Q302" s="53">
        <f>IFERROR(Ações!$O302/Ações!$M302,0)</f>
        <v>0</v>
      </c>
      <c r="R302" s="53">
        <f>IFERROR(IF(Ações!$B302="","",VLOOKUP(Table_1[[#This Row],[AÇÕES]],'Dados Status Invest STOCKS'!A288:AD903,18)/100),0)</f>
        <v>0.20300000000000001</v>
      </c>
      <c r="S302" s="51">
        <f>IFERROR(IF(Ações!$B302="","",VLOOKUP(Table_1[[#This Row],[AÇÕES]],'Dados Status Invest STOCKS'!A288:AD903,25)/100),0)</f>
        <v>0.39729999999999999</v>
      </c>
      <c r="T302" s="51">
        <f>(1-Ações!$Q302)*Ações!$R302</f>
        <v>0.20300000000000001</v>
      </c>
      <c r="U302" s="54">
        <f>IF(Ações!$S302=0,Ações!$T302,IF(Ações!$T302=0,Ações!$S302,AVERAGE(Ações!$S302,Ações!$T302)))</f>
        <v>0.30015000000000003</v>
      </c>
    </row>
    <row r="303" spans="2:21" ht="15.75" customHeight="1" x14ac:dyDescent="0.2">
      <c r="B303" s="44" t="str">
        <f>IFERROR('Dados Status Invest STOCKS'!A290,"-")</f>
        <v>ANF</v>
      </c>
      <c r="C303" s="45">
        <f>IFERROR((Ações!$D303-Ações!$K303)/Ações!$D303,0)</f>
        <v>0</v>
      </c>
      <c r="D303" s="46">
        <f>(Ações!$O303)/0.06</f>
        <v>0</v>
      </c>
      <c r="E303" s="47">
        <f>IFERROR((Ações!$F303-Ações!$K303)/Ações!$F303,0)</f>
        <v>0.15171160720201843</v>
      </c>
      <c r="F303" s="46">
        <f>IF(OR(Ações!$N303&lt;0,Ações!$M303&lt;0),"",(22.5*Ações!$M303*Ações!$N303)^0.5)</f>
        <v>42.332301496611308</v>
      </c>
      <c r="G303" s="47">
        <f>IFERROR((Ações!$H303-Ações!$K303)/Ações!$H303,0)</f>
        <v>0</v>
      </c>
      <c r="H303" s="48">
        <f>IFERROR(Ações!$I303/(Ações!$P303-Table_1[[#This Row],[CAGR LUCRO 5A]]),0)</f>
        <v>0</v>
      </c>
      <c r="I303" s="48">
        <f>IF(Ações!$S303&lt;0,"",Ações!$O303*(1+Ações!$S303))</f>
        <v>0</v>
      </c>
      <c r="J303" s="49">
        <f>IFERROR(IF(Ações!$B303="","",(VLOOKUP(Table_1[[#This Row],[AÇÕES]],'Dados Status Invest STOCKS'!A289:AD904,4)/Table_1[[#This Row],[LPA]]))/100,0)</f>
        <v>1.4646464646464645E-2</v>
      </c>
      <c r="K303" s="50">
        <f>IFERROR(IF(Ações!$B303="","",VLOOKUP(Table_1[[#This Row],[AÇÕES]],'Dados Status Invest STOCKS'!A289:AD904,2)),0)</f>
        <v>35.909999999999997</v>
      </c>
      <c r="L303" s="51">
        <f>IFERROR(IF(Ações!$B303="","",VLOOKUP(Table_1[[#This Row],[AÇÕES]],'Dados Status Invest STOCKS'!A289:AD904,3)/100),0)</f>
        <v>0</v>
      </c>
      <c r="M303" s="52">
        <f>IFERROR(IF(Ações!$B303="","",VLOOKUP(Table_1[[#This Row],[AÇÕES]],'Dados Status Invest STOCKS'!A289:AD904,28)),0)</f>
        <v>4.95</v>
      </c>
      <c r="N303" s="52">
        <f>IFERROR(IF(Ações!$B303="","",VLOOKUP(Table_1[[#This Row],[AÇÕES]],'Dados Status Invest STOCKS'!A289:AD904,27)),0)</f>
        <v>16.09</v>
      </c>
      <c r="O303" s="52">
        <f>IFERROR(IF(Ações!$L303="","",Ações!$K303*Ações!$L303),0)</f>
        <v>0</v>
      </c>
      <c r="P303" s="53">
        <f t="shared" si="4"/>
        <v>0.06</v>
      </c>
      <c r="Q303" s="53">
        <f>IFERROR(Ações!$O303/Ações!$M303,0)</f>
        <v>0</v>
      </c>
      <c r="R303" s="53">
        <f>IFERROR(IF(Ações!$B303="","",VLOOKUP(Table_1[[#This Row],[AÇÕES]],'Dados Status Invest STOCKS'!A289:AD904,18)/100),0)</f>
        <v>0.30790000000000001</v>
      </c>
      <c r="S303" s="51">
        <f>IFERROR(IF(Ações!$B303="","",VLOOKUP(Table_1[[#This Row],[AÇÕES]],'Dados Status Invest STOCKS'!A289:AD904,25)/100),0)</f>
        <v>0</v>
      </c>
      <c r="T303" s="51">
        <f>(1-Ações!$Q303)*Ações!$R303</f>
        <v>0.30790000000000001</v>
      </c>
      <c r="U303" s="54">
        <f>IF(Ações!$S303=0,Ações!$T303,IF(Ações!$T303=0,Ações!$S303,AVERAGE(Ações!$S303,Ações!$T303)))</f>
        <v>0.30790000000000001</v>
      </c>
    </row>
    <row r="304" spans="2:21" ht="15.75" customHeight="1" x14ac:dyDescent="0.2">
      <c r="B304" s="44" t="str">
        <f>IFERROR('Dados Status Invest STOCKS'!A291,"-")</f>
        <v>ANGI</v>
      </c>
      <c r="C304" s="45">
        <f>IFERROR((Ações!$D304-Ações!$K304)/Ações!$D304,0)</f>
        <v>0</v>
      </c>
      <c r="D304" s="46">
        <f>(Ações!$O304)/0.06</f>
        <v>0</v>
      </c>
      <c r="E304" s="47">
        <f>IFERROR((Ações!$F304-Ações!$K304)/Ações!$F304,0)</f>
        <v>0</v>
      </c>
      <c r="F304" s="46" t="str">
        <f>IF(OR(Ações!$N304&lt;0,Ações!$M304&lt;0),"",(22.5*Ações!$M304*Ações!$N304)^0.5)</f>
        <v/>
      </c>
      <c r="G304" s="47">
        <f>IFERROR((Ações!$H304-Ações!$K304)/Ações!$H304,0)</f>
        <v>0</v>
      </c>
      <c r="H304" s="48">
        <f>IFERROR(Ações!$I304/(Ações!$P304-Table_1[[#This Row],[CAGR LUCRO 5A]]),0)</f>
        <v>0</v>
      </c>
      <c r="I304" s="48">
        <f>IF(Ações!$S304&lt;0,"",Ações!$O304*(1+Ações!$S304))</f>
        <v>0</v>
      </c>
      <c r="J304" s="49">
        <f>IFERROR(IF(Ações!$B304="","",(VLOOKUP(Table_1[[#This Row],[AÇÕES]],'Dados Status Invest STOCKS'!A290:AD905,4)/Table_1[[#This Row],[LPA]]))/100,0)</f>
        <v>5.4866666666666672</v>
      </c>
      <c r="K304" s="50">
        <f>IFERROR(IF(Ações!$B304="","",VLOOKUP(Table_1[[#This Row],[AÇÕES]],'Dados Status Invest STOCKS'!A290:AD905,2)),0)</f>
        <v>7.84</v>
      </c>
      <c r="L304" s="51">
        <f>IFERROR(IF(Ações!$B304="","",VLOOKUP(Table_1[[#This Row],[AÇÕES]],'Dados Status Invest STOCKS'!A290:AD905,3)/100),0)</f>
        <v>0</v>
      </c>
      <c r="M304" s="52">
        <f>IFERROR(IF(Ações!$B304="","",VLOOKUP(Table_1[[#This Row],[AÇÕES]],'Dados Status Invest STOCKS'!A290:AD905,28)),0)</f>
        <v>-0.12</v>
      </c>
      <c r="N304" s="52">
        <f>IFERROR(IF(Ações!$B304="","",VLOOKUP(Table_1[[#This Row],[AÇÕES]],'Dados Status Invest STOCKS'!A290:AD905,27)),0)</f>
        <v>2.2999999999999998</v>
      </c>
      <c r="O304" s="52">
        <f>IFERROR(IF(Ações!$L304="","",Ações!$K304*Ações!$L304),0)</f>
        <v>0</v>
      </c>
      <c r="P304" s="53">
        <f t="shared" si="4"/>
        <v>0.06</v>
      </c>
      <c r="Q304" s="53">
        <f>IFERROR(Ações!$O304/Ações!$M304,0)</f>
        <v>0</v>
      </c>
      <c r="R304" s="53">
        <f>IFERROR(IF(Ações!$B304="","",VLOOKUP(Table_1[[#This Row],[AÇÕES]],'Dados Status Invest STOCKS'!A290:AD905,18)/100),0)</f>
        <v>-5.1699999999999996E-2</v>
      </c>
      <c r="S304" s="51">
        <f>IFERROR(IF(Ações!$B304="","",VLOOKUP(Table_1[[#This Row],[AÇÕES]],'Dados Status Invest STOCKS'!A290:AD905,25)/100),0)</f>
        <v>0</v>
      </c>
      <c r="T304" s="51">
        <f>(1-Ações!$Q304)*Ações!$R304</f>
        <v>-5.1699999999999996E-2</v>
      </c>
      <c r="U304" s="54">
        <f>IF(Ações!$S304=0,Ações!$T304,IF(Ações!$T304=0,Ações!$S304,AVERAGE(Ações!$S304,Ações!$T304)))</f>
        <v>-5.1699999999999996E-2</v>
      </c>
    </row>
    <row r="305" spans="2:21" ht="15.75" customHeight="1" x14ac:dyDescent="0.2">
      <c r="B305" s="44" t="str">
        <f>IFERROR('Dados Status Invest STOCKS'!A292,"-")</f>
        <v>ANGO</v>
      </c>
      <c r="C305" s="45">
        <f>IFERROR((Ações!$D305-Ações!$K305)/Ações!$D305,0)</f>
        <v>0</v>
      </c>
      <c r="D305" s="46">
        <f>(Ações!$O305)/0.06</f>
        <v>0</v>
      </c>
      <c r="E305" s="47">
        <f>IFERROR((Ações!$F305-Ações!$K305)/Ações!$F305,0)</f>
        <v>0</v>
      </c>
      <c r="F305" s="46" t="str">
        <f>IF(OR(Ações!$N305&lt;0,Ações!$M305&lt;0),"",(22.5*Ações!$M305*Ações!$N305)^0.5)</f>
        <v/>
      </c>
      <c r="G305" s="47">
        <f>IFERROR((Ações!$H305-Ações!$K305)/Ações!$H305,0)</f>
        <v>0</v>
      </c>
      <c r="H305" s="48">
        <f>IFERROR(Ações!$I305/(Ações!$P305-Table_1[[#This Row],[CAGR LUCRO 5A]]),0)</f>
        <v>0</v>
      </c>
      <c r="I305" s="48">
        <f>IF(Ações!$S305&lt;0,"",Ações!$O305*(1+Ações!$S305))</f>
        <v>0</v>
      </c>
      <c r="J305" s="49">
        <f>IFERROR(IF(Ações!$B305="","",(VLOOKUP(Table_1[[#This Row],[AÇÕES]],'Dados Status Invest STOCKS'!A291:AD906,4)/Table_1[[#This Row],[LPA]]))/100,0)</f>
        <v>0.23282828282828283</v>
      </c>
      <c r="K305" s="50">
        <f>IFERROR(IF(Ações!$B305="","",VLOOKUP(Table_1[[#This Row],[AÇÕES]],'Dados Status Invest STOCKS'!A291:AD906,2)),0)</f>
        <v>22.82</v>
      </c>
      <c r="L305" s="51">
        <f>IFERROR(IF(Ações!$B305="","",VLOOKUP(Table_1[[#This Row],[AÇÕES]],'Dados Status Invest STOCKS'!A291:AD906,3)/100),0)</f>
        <v>0</v>
      </c>
      <c r="M305" s="52">
        <f>IFERROR(IF(Ações!$B305="","",VLOOKUP(Table_1[[#This Row],[AÇÕES]],'Dados Status Invest STOCKS'!A291:AD906,28)),0)</f>
        <v>-0.99</v>
      </c>
      <c r="N305" s="52">
        <f>IFERROR(IF(Ações!$B305="","",VLOOKUP(Table_1[[#This Row],[AÇÕES]],'Dados Status Invest STOCKS'!A291:AD906,27)),0)</f>
        <v>11.17</v>
      </c>
      <c r="O305" s="52">
        <f>IFERROR(IF(Ações!$L305="","",Ações!$K305*Ações!$L305),0)</f>
        <v>0</v>
      </c>
      <c r="P305" s="53">
        <f t="shared" si="4"/>
        <v>0.06</v>
      </c>
      <c r="Q305" s="53">
        <f>IFERROR(Ações!$O305/Ações!$M305,0)</f>
        <v>0</v>
      </c>
      <c r="R305" s="53">
        <f>IFERROR(IF(Ações!$B305="","",VLOOKUP(Table_1[[#This Row],[AÇÕES]],'Dados Status Invest STOCKS'!A291:AD906,18)/100),0)</f>
        <v>-8.8699999999999987E-2</v>
      </c>
      <c r="S305" s="51">
        <f>IFERROR(IF(Ações!$B305="","",VLOOKUP(Table_1[[#This Row],[AÇÕES]],'Dados Status Invest STOCKS'!A291:AD906,25)/100),0)</f>
        <v>0</v>
      </c>
      <c r="T305" s="51">
        <f>(1-Ações!$Q305)*Ações!$R305</f>
        <v>-8.8699999999999987E-2</v>
      </c>
      <c r="U305" s="54">
        <f>IF(Ações!$S305=0,Ações!$T305,IF(Ações!$T305=0,Ações!$S305,AVERAGE(Ações!$S305,Ações!$T305)))</f>
        <v>-8.8699999999999987E-2</v>
      </c>
    </row>
    <row r="306" spans="2:21" ht="15.75" customHeight="1" x14ac:dyDescent="0.2">
      <c r="B306" s="44" t="str">
        <f>IFERROR('Dados Status Invest STOCKS'!A293,"-")</f>
        <v>ANIK</v>
      </c>
      <c r="C306" s="45">
        <f>IFERROR((Ações!$D306-Ações!$K306)/Ações!$D306,0)</f>
        <v>0</v>
      </c>
      <c r="D306" s="46">
        <f>(Ações!$O306)/0.06</f>
        <v>0</v>
      </c>
      <c r="E306" s="47">
        <f>IFERROR((Ações!$F306-Ações!$K306)/Ações!$F306,0)</f>
        <v>0</v>
      </c>
      <c r="F306" s="46" t="str">
        <f>IF(OR(Ações!$N306&lt;0,Ações!$M306&lt;0),"",(22.5*Ações!$M306*Ações!$N306)^0.5)</f>
        <v/>
      </c>
      <c r="G306" s="47">
        <f>IFERROR((Ações!$H306-Ações!$K306)/Ações!$H306,0)</f>
        <v>0</v>
      </c>
      <c r="H306" s="48">
        <f>IFERROR(Ações!$I306/(Ações!$P306-Table_1[[#This Row],[CAGR LUCRO 5A]]),0)</f>
        <v>0</v>
      </c>
      <c r="I306" s="48">
        <f>IF(Ações!$S306&lt;0,"",Ações!$O306*(1+Ações!$S306))</f>
        <v>0</v>
      </c>
      <c r="J306" s="49">
        <f>IFERROR(IF(Ações!$B306="","",(VLOOKUP(Table_1[[#This Row],[AÇÕES]],'Dados Status Invest STOCKS'!A292:AD907,4)/Table_1[[#This Row],[LPA]]))/100,0)</f>
        <v>2.0727499999999996</v>
      </c>
      <c r="K306" s="50">
        <f>IFERROR(IF(Ações!$B306="","",VLOOKUP(Table_1[[#This Row],[AÇÕES]],'Dados Status Invest STOCKS'!A292:AD907,2)),0)</f>
        <v>32.9</v>
      </c>
      <c r="L306" s="51">
        <f>IFERROR(IF(Ações!$B306="","",VLOOKUP(Table_1[[#This Row],[AÇÕES]],'Dados Status Invest STOCKS'!A292:AD907,3)/100),0)</f>
        <v>0</v>
      </c>
      <c r="M306" s="52">
        <f>IFERROR(IF(Ações!$B306="","",VLOOKUP(Table_1[[#This Row],[AÇÕES]],'Dados Status Invest STOCKS'!A292:AD907,28)),0)</f>
        <v>-0.4</v>
      </c>
      <c r="N306" s="52">
        <f>IFERROR(IF(Ações!$B306="","",VLOOKUP(Table_1[[#This Row],[AÇÕES]],'Dados Status Invest STOCKS'!A292:AD907,27)),0)</f>
        <v>20.09</v>
      </c>
      <c r="O306" s="52">
        <f>IFERROR(IF(Ações!$L306="","",Ações!$K306*Ações!$L306),0)</f>
        <v>0</v>
      </c>
      <c r="P306" s="53">
        <f t="shared" si="4"/>
        <v>0.06</v>
      </c>
      <c r="Q306" s="53">
        <f>IFERROR(Ações!$O306/Ações!$M306,0)</f>
        <v>0</v>
      </c>
      <c r="R306" s="53">
        <f>IFERROR(IF(Ações!$B306="","",VLOOKUP(Table_1[[#This Row],[AÇÕES]],'Dados Status Invest STOCKS'!A292:AD907,18)/100),0)</f>
        <v>-1.9799999999999998E-2</v>
      </c>
      <c r="S306" s="51">
        <f>IFERROR(IF(Ações!$B306="","",VLOOKUP(Table_1[[#This Row],[AÇÕES]],'Dados Status Invest STOCKS'!A292:AD907,25)/100),0)</f>
        <v>0</v>
      </c>
      <c r="T306" s="51">
        <f>(1-Ações!$Q306)*Ações!$R306</f>
        <v>-1.9799999999999998E-2</v>
      </c>
      <c r="U306" s="54">
        <f>IF(Ações!$S306=0,Ações!$T306,IF(Ações!$T306=0,Ações!$S306,AVERAGE(Ações!$S306,Ações!$T306)))</f>
        <v>-1.9799999999999998E-2</v>
      </c>
    </row>
    <row r="307" spans="2:21" ht="15.75" customHeight="1" x14ac:dyDescent="0.2">
      <c r="B307" s="44" t="str">
        <f>IFERROR('Dados Status Invest STOCKS'!A294,"-")</f>
        <v>ANIP</v>
      </c>
      <c r="C307" s="45">
        <f>IFERROR((Ações!$D307-Ações!$K307)/Ações!$D307,0)</f>
        <v>0</v>
      </c>
      <c r="D307" s="46">
        <f>(Ações!$O307)/0.06</f>
        <v>0</v>
      </c>
      <c r="E307" s="47">
        <f>IFERROR((Ações!$F307-Ações!$K307)/Ações!$F307,0)</f>
        <v>0</v>
      </c>
      <c r="F307" s="46" t="str">
        <f>IF(OR(Ações!$N307&lt;0,Ações!$M307&lt;0),"",(22.5*Ações!$M307*Ações!$N307)^0.5)</f>
        <v/>
      </c>
      <c r="G307" s="47">
        <f>IFERROR((Ações!$H307-Ações!$K307)/Ações!$H307,0)</f>
        <v>0</v>
      </c>
      <c r="H307" s="48">
        <f>IFERROR(Ações!$I307/(Ações!$P307-Table_1[[#This Row],[CAGR LUCRO 5A]]),0)</f>
        <v>0</v>
      </c>
      <c r="I307" s="48">
        <f>IF(Ações!$S307&lt;0,"",Ações!$O307*(1+Ações!$S307))</f>
        <v>0</v>
      </c>
      <c r="J307" s="49">
        <f>IFERROR(IF(Ações!$B307="","",(VLOOKUP(Table_1[[#This Row],[AÇÕES]],'Dados Status Invest STOCKS'!A293:AD908,4)/Table_1[[#This Row],[LPA]]))/100,0)</f>
        <v>0.17309677419354838</v>
      </c>
      <c r="K307" s="50">
        <f>IFERROR(IF(Ações!$B307="","",VLOOKUP(Table_1[[#This Row],[AÇÕES]],'Dados Status Invest STOCKS'!A293:AD908,2)),0)</f>
        <v>41.61</v>
      </c>
      <c r="L307" s="51">
        <f>IFERROR(IF(Ações!$B307="","",VLOOKUP(Table_1[[#This Row],[AÇÕES]],'Dados Status Invest STOCKS'!A293:AD908,3)/100),0)</f>
        <v>0</v>
      </c>
      <c r="M307" s="52">
        <f>IFERROR(IF(Ações!$B307="","",VLOOKUP(Table_1[[#This Row],[AÇÕES]],'Dados Status Invest STOCKS'!A293:AD908,28)),0)</f>
        <v>-1.55</v>
      </c>
      <c r="N307" s="52">
        <f>IFERROR(IF(Ações!$B307="","",VLOOKUP(Table_1[[#This Row],[AÇÕES]],'Dados Status Invest STOCKS'!A293:AD908,27)),0)</f>
        <v>13.43</v>
      </c>
      <c r="O307" s="52">
        <f>IFERROR(IF(Ações!$L307="","",Ações!$K307*Ações!$L307),0)</f>
        <v>0</v>
      </c>
      <c r="P307" s="53">
        <f t="shared" si="4"/>
        <v>0.06</v>
      </c>
      <c r="Q307" s="53">
        <f>IFERROR(Ações!$O307/Ações!$M307,0)</f>
        <v>0</v>
      </c>
      <c r="R307" s="53">
        <f>IFERROR(IF(Ações!$B307="","",VLOOKUP(Table_1[[#This Row],[AÇÕES]],'Dados Status Invest STOCKS'!A293:AD908,18)/100),0)</f>
        <v>-0.11550000000000001</v>
      </c>
      <c r="S307" s="51">
        <f>IFERROR(IF(Ações!$B307="","",VLOOKUP(Table_1[[#This Row],[AÇÕES]],'Dados Status Invest STOCKS'!A293:AD908,25)/100),0)</f>
        <v>0</v>
      </c>
      <c r="T307" s="51">
        <f>(1-Ações!$Q307)*Ações!$R307</f>
        <v>-0.11550000000000001</v>
      </c>
      <c r="U307" s="54">
        <f>IF(Ações!$S307=0,Ações!$T307,IF(Ações!$T307=0,Ações!$S307,AVERAGE(Ações!$S307,Ações!$T307)))</f>
        <v>-0.11550000000000001</v>
      </c>
    </row>
    <row r="308" spans="2:21" ht="15.75" customHeight="1" x14ac:dyDescent="0.2">
      <c r="B308" s="44" t="str">
        <f>IFERROR('Dados Status Invest STOCKS'!A295,"-")</f>
        <v>ANIX</v>
      </c>
      <c r="C308" s="45">
        <f>IFERROR((Ações!$D308-Ações!$K308)/Ações!$D308,0)</f>
        <v>0</v>
      </c>
      <c r="D308" s="46">
        <f>(Ações!$O308)/0.06</f>
        <v>0</v>
      </c>
      <c r="E308" s="47">
        <f>IFERROR((Ações!$F308-Ações!$K308)/Ações!$F308,0)</f>
        <v>0</v>
      </c>
      <c r="F308" s="46" t="str">
        <f>IF(OR(Ações!$N308&lt;0,Ações!$M308&lt;0),"",(22.5*Ações!$M308*Ações!$N308)^0.5)</f>
        <v/>
      </c>
      <c r="G308" s="47">
        <f>IFERROR((Ações!$H308-Ações!$K308)/Ações!$H308,0)</f>
        <v>0</v>
      </c>
      <c r="H308" s="48">
        <f>IFERROR(Ações!$I308/(Ações!$P308-Table_1[[#This Row],[CAGR LUCRO 5A]]),0)</f>
        <v>0</v>
      </c>
      <c r="I308" s="48">
        <f>IF(Ações!$S308&lt;0,"",Ações!$O308*(1+Ações!$S308))</f>
        <v>0</v>
      </c>
      <c r="J308" s="49">
        <f>IFERROR(IF(Ações!$B308="","",(VLOOKUP(Table_1[[#This Row],[AÇÕES]],'Dados Status Invest STOCKS'!A294:AD909,4)/Table_1[[#This Row],[LPA]]))/100,0)</f>
        <v>0.16325581395348837</v>
      </c>
      <c r="K308" s="50">
        <f>IFERROR(IF(Ações!$B308="","",VLOOKUP(Table_1[[#This Row],[AÇÕES]],'Dados Status Invest STOCKS'!A294:AD909,2)),0)</f>
        <v>3.02</v>
      </c>
      <c r="L308" s="51">
        <f>IFERROR(IF(Ações!$B308="","",VLOOKUP(Table_1[[#This Row],[AÇÕES]],'Dados Status Invest STOCKS'!A294:AD909,3)/100),0)</f>
        <v>0</v>
      </c>
      <c r="M308" s="52">
        <f>IFERROR(IF(Ações!$B308="","",VLOOKUP(Table_1[[#This Row],[AÇÕES]],'Dados Status Invest STOCKS'!A294:AD909,28)),0)</f>
        <v>-0.43</v>
      </c>
      <c r="N308" s="52">
        <f>IFERROR(IF(Ações!$B308="","",VLOOKUP(Table_1[[#This Row],[AÇÕES]],'Dados Status Invest STOCKS'!A294:AD909,27)),0)</f>
        <v>1.18</v>
      </c>
      <c r="O308" s="52">
        <f>IFERROR(IF(Ações!$L308="","",Ações!$K308*Ações!$L308),0)</f>
        <v>0</v>
      </c>
      <c r="P308" s="53">
        <f t="shared" si="4"/>
        <v>0.06</v>
      </c>
      <c r="Q308" s="53">
        <f>IFERROR(Ações!$O308/Ações!$M308,0)</f>
        <v>0</v>
      </c>
      <c r="R308" s="53">
        <f>IFERROR(IF(Ações!$B308="","",VLOOKUP(Table_1[[#This Row],[AÇÕES]],'Dados Status Invest STOCKS'!A294:AD909,18)/100),0)</f>
        <v>-0.36560000000000004</v>
      </c>
      <c r="S308" s="51">
        <f>IFERROR(IF(Ações!$B308="","",VLOOKUP(Table_1[[#This Row],[AÇÕES]],'Dados Status Invest STOCKS'!A294:AD909,25)/100),0)</f>
        <v>0</v>
      </c>
      <c r="T308" s="51">
        <f>(1-Ações!$Q308)*Ações!$R308</f>
        <v>-0.36560000000000004</v>
      </c>
      <c r="U308" s="54">
        <f>IF(Ações!$S308=0,Ações!$T308,IF(Ações!$T308=0,Ações!$S308,AVERAGE(Ações!$S308,Ações!$T308)))</f>
        <v>-0.36560000000000004</v>
      </c>
    </row>
    <row r="309" spans="2:21" ht="15.75" customHeight="1" x14ac:dyDescent="0.2">
      <c r="B309" s="44" t="str">
        <f>IFERROR('Dados Status Invest STOCKS'!A296,"-")</f>
        <v>ANNX</v>
      </c>
      <c r="C309" s="45">
        <f>IFERROR((Ações!$D309-Ações!$K309)/Ações!$D309,0)</f>
        <v>0</v>
      </c>
      <c r="D309" s="46">
        <f>(Ações!$O309)/0.06</f>
        <v>0</v>
      </c>
      <c r="E309" s="47">
        <f>IFERROR((Ações!$F309-Ações!$K309)/Ações!$F309,0)</f>
        <v>0</v>
      </c>
      <c r="F309" s="46" t="str">
        <f>IF(OR(Ações!$N309&lt;0,Ações!$M309&lt;0),"",(22.5*Ações!$M309*Ações!$N309)^0.5)</f>
        <v/>
      </c>
      <c r="G309" s="47">
        <f>IFERROR((Ações!$H309-Ações!$K309)/Ações!$H309,0)</f>
        <v>0</v>
      </c>
      <c r="H309" s="48">
        <f>IFERROR(Ações!$I309/(Ações!$P309-Table_1[[#This Row],[CAGR LUCRO 5A]]),0)</f>
        <v>0</v>
      </c>
      <c r="I309" s="48">
        <f>IF(Ações!$S309&lt;0,"",Ações!$O309*(1+Ações!$S309))</f>
        <v>0</v>
      </c>
      <c r="J309" s="49">
        <f>IFERROR(IF(Ações!$B309="","",(VLOOKUP(Table_1[[#This Row],[AÇÕES]],'Dados Status Invest STOCKS'!A295:AD910,4)/Table_1[[#This Row],[LPA]]))/100,0)</f>
        <v>8.6468646864686482E-3</v>
      </c>
      <c r="K309" s="50">
        <f>IFERROR(IF(Ações!$B309="","",VLOOKUP(Table_1[[#This Row],[AÇÕES]],'Dados Status Invest STOCKS'!A295:AD910,2)),0)</f>
        <v>7.93</v>
      </c>
      <c r="L309" s="51">
        <f>IFERROR(IF(Ações!$B309="","",VLOOKUP(Table_1[[#This Row],[AÇÕES]],'Dados Status Invest STOCKS'!A295:AD910,3)/100),0)</f>
        <v>0</v>
      </c>
      <c r="M309" s="52">
        <f>IFERROR(IF(Ações!$B309="","",VLOOKUP(Table_1[[#This Row],[AÇÕES]],'Dados Status Invest STOCKS'!A295:AD910,28)),0)</f>
        <v>-3.03</v>
      </c>
      <c r="N309" s="52">
        <f>IFERROR(IF(Ações!$B309="","",VLOOKUP(Table_1[[#This Row],[AÇÕES]],'Dados Status Invest STOCKS'!A295:AD910,27)),0)</f>
        <v>6.89</v>
      </c>
      <c r="O309" s="52">
        <f>IFERROR(IF(Ações!$L309="","",Ações!$K309*Ações!$L309),0)</f>
        <v>0</v>
      </c>
      <c r="P309" s="53">
        <f t="shared" si="4"/>
        <v>0.06</v>
      </c>
      <c r="Q309" s="53">
        <f>IFERROR(Ações!$O309/Ações!$M309,0)</f>
        <v>0</v>
      </c>
      <c r="R309" s="53">
        <f>IFERROR(IF(Ações!$B309="","",VLOOKUP(Table_1[[#This Row],[AÇÕES]],'Dados Status Invest STOCKS'!A295:AD910,18)/100),0)</f>
        <v>-0.43909999999999999</v>
      </c>
      <c r="S309" s="51">
        <f>IFERROR(IF(Ações!$B309="","",VLOOKUP(Table_1[[#This Row],[AÇÕES]],'Dados Status Invest STOCKS'!A295:AD910,25)/100),0)</f>
        <v>0</v>
      </c>
      <c r="T309" s="51">
        <f>(1-Ações!$Q309)*Ações!$R309</f>
        <v>-0.43909999999999999</v>
      </c>
      <c r="U309" s="54">
        <f>IF(Ações!$S309=0,Ações!$T309,IF(Ações!$T309=0,Ações!$S309,AVERAGE(Ações!$S309,Ações!$T309)))</f>
        <v>-0.43909999999999999</v>
      </c>
    </row>
    <row r="310" spans="2:21" ht="15.75" customHeight="1" x14ac:dyDescent="0.2">
      <c r="B310" s="44" t="str">
        <f>IFERROR('Dados Status Invest STOCKS'!A297,"-")</f>
        <v>ANPC</v>
      </c>
      <c r="C310" s="45">
        <f>IFERROR((Ações!$D310-Ações!$K310)/Ações!$D310,0)</f>
        <v>0</v>
      </c>
      <c r="D310" s="46">
        <f>(Ações!$O310)/0.06</f>
        <v>0</v>
      </c>
      <c r="E310" s="47">
        <f>IFERROR((Ações!$F310-Ações!$K310)/Ações!$F310,0)</f>
        <v>0</v>
      </c>
      <c r="F310" s="46" t="str">
        <f>IF(OR(Ações!$N310&lt;0,Ações!$M310&lt;0),"",(22.5*Ações!$M310*Ações!$N310)^0.5)</f>
        <v/>
      </c>
      <c r="G310" s="47">
        <f>IFERROR((Ações!$H310-Ações!$K310)/Ações!$H310,0)</f>
        <v>0</v>
      </c>
      <c r="H310" s="48">
        <f>IFERROR(Ações!$I310/(Ações!$P310-Table_1[[#This Row],[CAGR LUCRO 5A]]),0)</f>
        <v>0</v>
      </c>
      <c r="I310" s="48">
        <f>IF(Ações!$S310&lt;0,"",Ações!$O310*(1+Ações!$S310))</f>
        <v>0</v>
      </c>
      <c r="J310" s="49">
        <f>IFERROR(IF(Ações!$B310="","",(VLOOKUP(Table_1[[#This Row],[AÇÕES]],'Dados Status Invest STOCKS'!A296:AD911,4)/Table_1[[#This Row],[LPA]]))/100,0)</f>
        <v>1.0574712643678161E-2</v>
      </c>
      <c r="K310" s="50">
        <f>IFERROR(IF(Ações!$B310="","",VLOOKUP(Table_1[[#This Row],[AÇÕES]],'Dados Status Invest STOCKS'!A296:AD911,2)),0)</f>
        <v>0.8</v>
      </c>
      <c r="L310" s="51">
        <f>IFERROR(IF(Ações!$B310="","",VLOOKUP(Table_1[[#This Row],[AÇÕES]],'Dados Status Invest STOCKS'!A296:AD911,3)/100),0)</f>
        <v>0</v>
      </c>
      <c r="M310" s="52">
        <f>IFERROR(IF(Ações!$B310="","",VLOOKUP(Table_1[[#This Row],[AÇÕES]],'Dados Status Invest STOCKS'!A296:AD911,28)),0)</f>
        <v>-0.87</v>
      </c>
      <c r="N310" s="52">
        <f>IFERROR(IF(Ações!$B310="","",VLOOKUP(Table_1[[#This Row],[AÇÕES]],'Dados Status Invest STOCKS'!A296:AD911,27)),0)</f>
        <v>0.08</v>
      </c>
      <c r="O310" s="52">
        <f>IFERROR(IF(Ações!$L310="","",Ações!$K310*Ações!$L310),0)</f>
        <v>0</v>
      </c>
      <c r="P310" s="53">
        <f t="shared" si="4"/>
        <v>0.06</v>
      </c>
      <c r="Q310" s="53">
        <f>IFERROR(Ações!$O310/Ações!$M310,0)</f>
        <v>0</v>
      </c>
      <c r="R310" s="53">
        <f>IFERROR(IF(Ações!$B310="","",VLOOKUP(Table_1[[#This Row],[AÇÕES]],'Dados Status Invest STOCKS'!A296:AD911,18)/100),0)</f>
        <v>-11.3834</v>
      </c>
      <c r="S310" s="51">
        <f>IFERROR(IF(Ações!$B310="","",VLOOKUP(Table_1[[#This Row],[AÇÕES]],'Dados Status Invest STOCKS'!A296:AD911,25)/100),0)</f>
        <v>0</v>
      </c>
      <c r="T310" s="51">
        <f>(1-Ações!$Q310)*Ações!$R310</f>
        <v>-11.3834</v>
      </c>
      <c r="U310" s="54">
        <f>IF(Ações!$S310=0,Ações!$T310,IF(Ações!$T310=0,Ações!$S310,AVERAGE(Ações!$S310,Ações!$T310)))</f>
        <v>-11.3834</v>
      </c>
    </row>
    <row r="311" spans="2:21" ht="15.75" customHeight="1" x14ac:dyDescent="0.2">
      <c r="B311" s="44" t="str">
        <f>IFERROR('Dados Status Invest STOCKS'!A298,"-")</f>
        <v>ANSS</v>
      </c>
      <c r="C311" s="45">
        <f>IFERROR((Ações!$D311-Ações!$K311)/Ações!$D311,0)</f>
        <v>0</v>
      </c>
      <c r="D311" s="46">
        <f>(Ações!$O311)/0.06</f>
        <v>0</v>
      </c>
      <c r="E311" s="47">
        <f>IFERROR((Ações!$F311-Ações!$K311)/Ações!$F311,0)</f>
        <v>-3.3268232292204827</v>
      </c>
      <c r="F311" s="46">
        <f>IF(OR(Ações!$N311&lt;0,Ações!$M311&lt;0),"",(22.5*Ações!$M311*Ações!$N311)^0.5)</f>
        <v>77.370852069755557</v>
      </c>
      <c r="G311" s="47">
        <f>IFERROR((Ações!$H311-Ações!$K311)/Ações!$H311,0)</f>
        <v>0</v>
      </c>
      <c r="H311" s="48">
        <f>IFERROR(Ações!$I311/(Ações!$P311-Table_1[[#This Row],[CAGR LUCRO 5A]]),0)</f>
        <v>0</v>
      </c>
      <c r="I311" s="48">
        <f>IF(Ações!$S311&lt;0,"",Ações!$O311*(1+Ações!$S311))</f>
        <v>0</v>
      </c>
      <c r="J311" s="49">
        <f>IFERROR(IF(Ações!$B311="","",(VLOOKUP(Table_1[[#This Row],[AÇÕES]],'Dados Status Invest STOCKS'!A297:AD912,4)/Table_1[[#This Row],[LPA]]))/100,0)</f>
        <v>0.11689719626168225</v>
      </c>
      <c r="K311" s="50">
        <f>IFERROR(IF(Ações!$B311="","",VLOOKUP(Table_1[[#This Row],[AÇÕES]],'Dados Status Invest STOCKS'!A297:AD912,2)),0)</f>
        <v>334.77</v>
      </c>
      <c r="L311" s="51">
        <f>IFERROR(IF(Ações!$B311="","",VLOOKUP(Table_1[[#This Row],[AÇÕES]],'Dados Status Invest STOCKS'!A297:AD912,3)/100),0)</f>
        <v>0</v>
      </c>
      <c r="M311" s="52">
        <f>IFERROR(IF(Ações!$B311="","",VLOOKUP(Table_1[[#This Row],[AÇÕES]],'Dados Status Invest STOCKS'!A297:AD912,28)),0)</f>
        <v>5.35</v>
      </c>
      <c r="N311" s="52">
        <f>IFERROR(IF(Ações!$B311="","",VLOOKUP(Table_1[[#This Row],[AÇÕES]],'Dados Status Invest STOCKS'!A297:AD912,27)),0)</f>
        <v>49.73</v>
      </c>
      <c r="O311" s="52">
        <f>IFERROR(IF(Ações!$L311="","",Ações!$K311*Ações!$L311),0)</f>
        <v>0</v>
      </c>
      <c r="P311" s="53">
        <f t="shared" si="4"/>
        <v>0.06</v>
      </c>
      <c r="Q311" s="53">
        <f>IFERROR(Ações!$O311/Ações!$M311,0)</f>
        <v>0</v>
      </c>
      <c r="R311" s="53">
        <f>IFERROR(IF(Ações!$B311="","",VLOOKUP(Table_1[[#This Row],[AÇÕES]],'Dados Status Invest STOCKS'!A297:AD912,18)/100),0)</f>
        <v>0.1076</v>
      </c>
      <c r="S311" s="51">
        <f>IFERROR(IF(Ações!$B311="","",VLOOKUP(Table_1[[#This Row],[AÇÕES]],'Dados Status Invest STOCKS'!A297:AD912,25)/100),0)</f>
        <v>0.1143</v>
      </c>
      <c r="T311" s="51">
        <f>(1-Ações!$Q311)*Ações!$R311</f>
        <v>0.1076</v>
      </c>
      <c r="U311" s="54">
        <f>IF(Ações!$S311=0,Ações!$T311,IF(Ações!$T311=0,Ações!$S311,AVERAGE(Ações!$S311,Ações!$T311)))</f>
        <v>0.11094999999999999</v>
      </c>
    </row>
    <row r="312" spans="2:21" ht="15.75" customHeight="1" x14ac:dyDescent="0.2">
      <c r="B312" s="44" t="str">
        <f>IFERROR('Dados Status Invest STOCKS'!A299,"-")</f>
        <v>ANTE</v>
      </c>
      <c r="C312" s="45">
        <f>IFERROR((Ações!$D312-Ações!$K312)/Ações!$D312,0)</f>
        <v>0</v>
      </c>
      <c r="D312" s="46">
        <f>(Ações!$O312)/0.06</f>
        <v>0</v>
      </c>
      <c r="E312" s="47">
        <f>IFERROR((Ações!$F312-Ações!$K312)/Ações!$F312,0)</f>
        <v>0</v>
      </c>
      <c r="F312" s="46" t="str">
        <f>IF(OR(Ações!$N312&lt;0,Ações!$M312&lt;0),"",(22.5*Ações!$M312*Ações!$N312)^0.5)</f>
        <v/>
      </c>
      <c r="G312" s="47">
        <f>IFERROR((Ações!$H312-Ações!$K312)/Ações!$H312,0)</f>
        <v>0</v>
      </c>
      <c r="H312" s="48">
        <f>IFERROR(Ações!$I312/(Ações!$P312-Table_1[[#This Row],[CAGR LUCRO 5A]]),0)</f>
        <v>0</v>
      </c>
      <c r="I312" s="48" t="str">
        <f>IF(Ações!$S312&lt;0,"",Ações!$O312*(1+Ações!$S312))</f>
        <v/>
      </c>
      <c r="J312" s="49">
        <f>IFERROR(IF(Ações!$B312="","",(VLOOKUP(Table_1[[#This Row],[AÇÕES]],'Dados Status Invest STOCKS'!A298:AD913,4)/Table_1[[#This Row],[LPA]]))/100,0)</f>
        <v>1.6008537886872998E-4</v>
      </c>
      <c r="K312" s="50">
        <f>IFERROR(IF(Ações!$B312="","",VLOOKUP(Table_1[[#This Row],[AÇÕES]],'Dados Status Invest STOCKS'!A298:AD913,2)),0)</f>
        <v>1.37</v>
      </c>
      <c r="L312" s="51">
        <f>IFERROR(IF(Ações!$B312="","",VLOOKUP(Table_1[[#This Row],[AÇÕES]],'Dados Status Invest STOCKS'!A298:AD913,3)/100),0)</f>
        <v>0</v>
      </c>
      <c r="M312" s="52">
        <f>IFERROR(IF(Ações!$B312="","",VLOOKUP(Table_1[[#This Row],[AÇÕES]],'Dados Status Invest STOCKS'!A298:AD913,28)),0)</f>
        <v>9.3699999999999992</v>
      </c>
      <c r="N312" s="52">
        <f>IFERROR(IF(Ações!$B312="","",VLOOKUP(Table_1[[#This Row],[AÇÕES]],'Dados Status Invest STOCKS'!A298:AD913,27)),0)</f>
        <v>-0.08</v>
      </c>
      <c r="O312" s="52">
        <f>IFERROR(IF(Ações!$L312="","",Ações!$K312*Ações!$L312),0)</f>
        <v>0</v>
      </c>
      <c r="P312" s="53">
        <f t="shared" si="4"/>
        <v>0.06</v>
      </c>
      <c r="Q312" s="53">
        <f>IFERROR(Ações!$O312/Ações!$M312,0)</f>
        <v>0</v>
      </c>
      <c r="R312" s="53">
        <f>IFERROR(IF(Ações!$B312="","",VLOOKUP(Table_1[[#This Row],[AÇÕES]],'Dados Status Invest STOCKS'!A298:AD913,18)/100),0)</f>
        <v>-122.8218</v>
      </c>
      <c r="S312" s="51">
        <f>IFERROR(IF(Ações!$B312="","",VLOOKUP(Table_1[[#This Row],[AÇÕES]],'Dados Status Invest STOCKS'!A298:AD913,25)/100),0)</f>
        <v>-0.4501</v>
      </c>
      <c r="T312" s="51">
        <f>(1-Ações!$Q312)*Ações!$R312</f>
        <v>-122.8218</v>
      </c>
      <c r="U312" s="54">
        <f>IF(Ações!$S312=0,Ações!$T312,IF(Ações!$T312=0,Ações!$S312,AVERAGE(Ações!$S312,Ações!$T312)))</f>
        <v>-61.635950000000001</v>
      </c>
    </row>
    <row r="313" spans="2:21" ht="15.75" customHeight="1" x14ac:dyDescent="0.2">
      <c r="B313" s="44" t="str">
        <f>IFERROR('Dados Status Invest STOCKS'!A300,"-")</f>
        <v>ANTM</v>
      </c>
      <c r="C313" s="45">
        <f>IFERROR((Ações!$D313-Ações!$K313)/Ações!$D313,0)</f>
        <v>-3.9180327868852465</v>
      </c>
      <c r="D313" s="46">
        <f>(Ações!$O313)/0.06</f>
        <v>91.398333333333326</v>
      </c>
      <c r="E313" s="47">
        <f>IFERROR((Ações!$F313-Ações!$K313)/Ações!$F313,0)</f>
        <v>-0.63804494846360704</v>
      </c>
      <c r="F313" s="46">
        <f>IF(OR(Ações!$N313&lt;0,Ações!$M313&lt;0),"",(22.5*Ações!$M313*Ações!$N313)^0.5)</f>
        <v>274.4124942490775</v>
      </c>
      <c r="G313" s="47">
        <f>IFERROR((Ações!$H313-Ações!$K313)/Ações!$H313,0)</f>
        <v>5.5983387588864737</v>
      </c>
      <c r="H313" s="48">
        <f>IFERROR(Ações!$I313/(Ações!$P313-Table_1[[#This Row],[CAGR LUCRO 5A]]),0)</f>
        <v>-97.752693650793617</v>
      </c>
      <c r="I313" s="48">
        <f>IF(Ações!$S313&lt;0,"",Ações!$O313*(1+Ações!$S313))</f>
        <v>6.1584196999999996</v>
      </c>
      <c r="J313" s="49">
        <f>IFERROR(IF(Ações!$B313="","",(VLOOKUP(Table_1[[#This Row],[AÇÕES]],'Dados Status Invest STOCKS'!A299:AD914,4)/Table_1[[#This Row],[LPA]]))/100,0)</f>
        <v>8.6977562692476893E-3</v>
      </c>
      <c r="K313" s="50">
        <f>IFERROR(IF(Ações!$B313="","",VLOOKUP(Table_1[[#This Row],[AÇÕES]],'Dados Status Invest STOCKS'!A299:AD914,2)),0)</f>
        <v>449.5</v>
      </c>
      <c r="L313" s="51">
        <f>IFERROR(IF(Ações!$B313="","",VLOOKUP(Table_1[[#This Row],[AÇÕES]],'Dados Status Invest STOCKS'!A299:AD914,3)/100),0)</f>
        <v>1.2199999999999999E-2</v>
      </c>
      <c r="M313" s="52">
        <f>IFERROR(IF(Ações!$B313="","",VLOOKUP(Table_1[[#This Row],[AÇÕES]],'Dados Status Invest STOCKS'!A299:AD914,28)),0)</f>
        <v>22.73</v>
      </c>
      <c r="N313" s="52">
        <f>IFERROR(IF(Ações!$B313="","",VLOOKUP(Table_1[[#This Row],[AÇÕES]],'Dados Status Invest STOCKS'!A299:AD914,27)),0)</f>
        <v>147.24</v>
      </c>
      <c r="O313" s="52">
        <f>IFERROR(IF(Ações!$L313="","",Ações!$K313*Ações!$L313),0)</f>
        <v>5.4838999999999993</v>
      </c>
      <c r="P313" s="53">
        <f t="shared" si="4"/>
        <v>0.06</v>
      </c>
      <c r="Q313" s="53">
        <f>IFERROR(Ações!$O313/Ações!$M313,0)</f>
        <v>0.2412626484821821</v>
      </c>
      <c r="R313" s="53">
        <f>IFERROR(IF(Ações!$B313="","",VLOOKUP(Table_1[[#This Row],[AÇÕES]],'Dados Status Invest STOCKS'!A299:AD914,18)/100),0)</f>
        <v>0.15439999999999998</v>
      </c>
      <c r="S313" s="51">
        <f>IFERROR(IF(Ações!$B313="","",VLOOKUP(Table_1[[#This Row],[AÇÕES]],'Dados Status Invest STOCKS'!A299:AD914,25)/100),0)</f>
        <v>0.12300000000000001</v>
      </c>
      <c r="T313" s="51">
        <f>(1-Ações!$Q313)*Ações!$R313</f>
        <v>0.11714904707435107</v>
      </c>
      <c r="U313" s="54">
        <f>IF(Ações!$S313=0,Ações!$T313,IF(Ações!$T313=0,Ações!$S313,AVERAGE(Ações!$S313,Ações!$T313)))</f>
        <v>0.12007452353717554</v>
      </c>
    </row>
    <row r="314" spans="2:21" ht="15.75" customHeight="1" x14ac:dyDescent="0.2">
      <c r="B314" s="44" t="str">
        <f>IFERROR('Dados Status Invest STOCKS'!A301,"-")</f>
        <v>ANY</v>
      </c>
      <c r="C314" s="45">
        <f>IFERROR((Ações!$D314-Ações!$K314)/Ações!$D314,0)</f>
        <v>0</v>
      </c>
      <c r="D314" s="46">
        <f>(Ações!$O314)/0.06</f>
        <v>0</v>
      </c>
      <c r="E314" s="47">
        <f>IFERROR((Ações!$F314-Ações!$K314)/Ações!$F314,0)</f>
        <v>0</v>
      </c>
      <c r="F314" s="46" t="str">
        <f>IF(OR(Ações!$N314&lt;0,Ações!$M314&lt;0),"",(22.5*Ações!$M314*Ações!$N314)^0.5)</f>
        <v/>
      </c>
      <c r="G314" s="47">
        <f>IFERROR((Ações!$H314-Ações!$K314)/Ações!$H314,0)</f>
        <v>0</v>
      </c>
      <c r="H314" s="48">
        <f>IFERROR(Ações!$I314/(Ações!$P314-Table_1[[#This Row],[CAGR LUCRO 5A]]),0)</f>
        <v>0</v>
      </c>
      <c r="I314" s="48">
        <f>IF(Ações!$S314&lt;0,"",Ações!$O314*(1+Ações!$S314))</f>
        <v>0</v>
      </c>
      <c r="J314" s="49">
        <f>IFERROR(IF(Ações!$B314="","",(VLOOKUP(Table_1[[#This Row],[AÇÕES]],'Dados Status Invest STOCKS'!A300:AD915,4)/Table_1[[#This Row],[LPA]]))/100,0)</f>
        <v>1.1299999999999999</v>
      </c>
      <c r="K314" s="50">
        <f>IFERROR(IF(Ações!$B314="","",VLOOKUP(Table_1[[#This Row],[AÇÕES]],'Dados Status Invest STOCKS'!A300:AD915,2)),0)</f>
        <v>1.94</v>
      </c>
      <c r="L314" s="51">
        <f>IFERROR(IF(Ações!$B314="","",VLOOKUP(Table_1[[#This Row],[AÇÕES]],'Dados Status Invest STOCKS'!A300:AD915,3)/100),0)</f>
        <v>0</v>
      </c>
      <c r="M314" s="52">
        <f>IFERROR(IF(Ações!$B314="","",VLOOKUP(Table_1[[#This Row],[AÇÕES]],'Dados Status Invest STOCKS'!A300:AD915,28)),0)</f>
        <v>-0.13</v>
      </c>
      <c r="N314" s="52">
        <f>IFERROR(IF(Ações!$B314="","",VLOOKUP(Table_1[[#This Row],[AÇÕES]],'Dados Status Invest STOCKS'!A300:AD915,27)),0)</f>
        <v>0.19</v>
      </c>
      <c r="O314" s="52">
        <f>IFERROR(IF(Ações!$L314="","",Ações!$K314*Ações!$L314),0)</f>
        <v>0</v>
      </c>
      <c r="P314" s="53">
        <f t="shared" si="4"/>
        <v>0.06</v>
      </c>
      <c r="Q314" s="53">
        <f>IFERROR(Ações!$O314/Ações!$M314,0)</f>
        <v>0</v>
      </c>
      <c r="R314" s="53">
        <f>IFERROR(IF(Ações!$B314="","",VLOOKUP(Table_1[[#This Row],[AÇÕES]],'Dados Status Invest STOCKS'!A300:AD915,18)/100),0)</f>
        <v>-0.7006</v>
      </c>
      <c r="S314" s="51">
        <f>IFERROR(IF(Ações!$B314="","",VLOOKUP(Table_1[[#This Row],[AÇÕES]],'Dados Status Invest STOCKS'!A300:AD915,25)/100),0)</f>
        <v>0</v>
      </c>
      <c r="T314" s="51">
        <f>(1-Ações!$Q314)*Ações!$R314</f>
        <v>-0.7006</v>
      </c>
      <c r="U314" s="54">
        <f>IF(Ações!$S314=0,Ações!$T314,IF(Ações!$T314=0,Ações!$S314,AVERAGE(Ações!$S314,Ações!$T314)))</f>
        <v>-0.7006</v>
      </c>
    </row>
    <row r="315" spans="2:21" ht="15.75" customHeight="1" x14ac:dyDescent="0.2">
      <c r="B315" s="44" t="str">
        <f>IFERROR('Dados Status Invest STOCKS'!A302,"-")</f>
        <v>AON</v>
      </c>
      <c r="C315" s="45">
        <f>IFERROR((Ações!$D315-Ações!$K315)/Ações!$D315,0)</f>
        <v>-7.2191780821917799</v>
      </c>
      <c r="D315" s="46">
        <f>(Ações!$O315)/0.06</f>
        <v>33.294083333333333</v>
      </c>
      <c r="E315" s="47">
        <f>IFERROR((Ações!$F315-Ações!$K315)/Ações!$F315,0)</f>
        <v>-7.9311433808492682</v>
      </c>
      <c r="F315" s="46">
        <f>IF(OR(Ações!$N315&lt;0,Ações!$M315&lt;0),"",(22.5*Ações!$M315*Ações!$N315)^0.5)</f>
        <v>30.639973890328299</v>
      </c>
      <c r="G315" s="47">
        <f>IFERROR((Ações!$H315-Ações!$K315)/Ações!$H315,0)</f>
        <v>2.6470531155477994</v>
      </c>
      <c r="H315" s="48">
        <f>IFERROR(Ações!$I315/(Ações!$P315-Table_1[[#This Row],[CAGR LUCRO 5A]]),0)</f>
        <v>-166.14521864341071</v>
      </c>
      <c r="I315" s="48">
        <f>IF(Ações!$S315&lt;0,"",Ações!$O315*(1+Ações!$S315))</f>
        <v>2.1432733204999996</v>
      </c>
      <c r="J315" s="49">
        <f>IFERROR(IF(Ações!$B315="","",(VLOOKUP(Table_1[[#This Row],[AÇÕES]],'Dados Status Invest STOCKS'!A301:AD916,4)/Table_1[[#This Row],[LPA]]))/100,0)</f>
        <v>0.15822115384615384</v>
      </c>
      <c r="K315" s="50">
        <f>IFERROR(IF(Ações!$B315="","",VLOOKUP(Table_1[[#This Row],[AÇÕES]],'Dados Status Invest STOCKS'!A301:AD916,2)),0)</f>
        <v>273.64999999999998</v>
      </c>
      <c r="L315" s="51">
        <f>IFERROR(IF(Ações!$B315="","",VLOOKUP(Table_1[[#This Row],[AÇÕES]],'Dados Status Invest STOCKS'!A301:AD916,3)/100),0)</f>
        <v>7.3000000000000001E-3</v>
      </c>
      <c r="M315" s="52">
        <f>IFERROR(IF(Ações!$B315="","",VLOOKUP(Table_1[[#This Row],[AÇÕES]],'Dados Status Invest STOCKS'!A301:AD916,28)),0)</f>
        <v>4.16</v>
      </c>
      <c r="N315" s="52">
        <f>IFERROR(IF(Ações!$B315="","",VLOOKUP(Table_1[[#This Row],[AÇÕES]],'Dados Status Invest STOCKS'!A301:AD916,27)),0)</f>
        <v>10.029999999999999</v>
      </c>
      <c r="O315" s="52">
        <f>IFERROR(IF(Ações!$L315="","",Ações!$K315*Ações!$L315),0)</f>
        <v>1.9976449999999999</v>
      </c>
      <c r="P315" s="53">
        <f t="shared" si="4"/>
        <v>0.06</v>
      </c>
      <c r="Q315" s="53">
        <f>IFERROR(Ações!$O315/Ações!$M315,0)</f>
        <v>0.48020312499999995</v>
      </c>
      <c r="R315" s="53">
        <f>IFERROR(IF(Ações!$B315="","",VLOOKUP(Table_1[[#This Row],[AÇÕES]],'Dados Status Invest STOCKS'!A301:AD916,18)/100),0)</f>
        <v>0.41470000000000001</v>
      </c>
      <c r="S315" s="51">
        <f>IFERROR(IF(Ações!$B315="","",VLOOKUP(Table_1[[#This Row],[AÇÕES]],'Dados Status Invest STOCKS'!A301:AD916,25)/100),0)</f>
        <v>7.2900000000000006E-2</v>
      </c>
      <c r="T315" s="51">
        <f>(1-Ações!$Q315)*Ações!$R315</f>
        <v>0.21555976406250002</v>
      </c>
      <c r="U315" s="54">
        <f>IF(Ações!$S315=0,Ações!$T315,IF(Ações!$T315=0,Ações!$S315,AVERAGE(Ações!$S315,Ações!$T315)))</f>
        <v>0.14422988203125001</v>
      </c>
    </row>
    <row r="316" spans="2:21" ht="15.75" customHeight="1" x14ac:dyDescent="0.2">
      <c r="B316" s="44" t="str">
        <f>IFERROR('Dados Status Invest STOCKS'!A303,"-")</f>
        <v>AONE</v>
      </c>
      <c r="C316" s="45">
        <f>IFERROR((Ações!$D316-Ações!$K316)/Ações!$D316,0)</f>
        <v>0</v>
      </c>
      <c r="D316" s="46">
        <f>(Ações!$O316)/0.06</f>
        <v>0</v>
      </c>
      <c r="E316" s="47">
        <f>IFERROR((Ações!$F316-Ações!$K316)/Ações!$F316,0)</f>
        <v>0</v>
      </c>
      <c r="F316" s="46" t="str">
        <f>IF(OR(Ações!$N316&lt;0,Ações!$M316&lt;0),"",(22.5*Ações!$M316*Ações!$N316)^0.5)</f>
        <v/>
      </c>
      <c r="G316" s="47">
        <f>IFERROR((Ações!$H316-Ações!$K316)/Ações!$H316,0)</f>
        <v>0</v>
      </c>
      <c r="H316" s="48">
        <f>IFERROR(Ações!$I316/(Ações!$P316-Table_1[[#This Row],[CAGR LUCRO 5A]]),0)</f>
        <v>0</v>
      </c>
      <c r="I316" s="48">
        <f>IF(Ações!$S316&lt;0,"",Ações!$O316*(1+Ações!$S316))</f>
        <v>0</v>
      </c>
      <c r="J316" s="49">
        <f>IFERROR(IF(Ações!$B316="","",(VLOOKUP(Table_1[[#This Row],[AÇÕES]],'Dados Status Invest STOCKS'!A302:AD917,4)/Table_1[[#This Row],[LPA]]))/100,0)</f>
        <v>1.2534615384615386</v>
      </c>
      <c r="K316" s="50">
        <f>IFERROR(IF(Ações!$B316="","",VLOOKUP(Table_1[[#This Row],[AÇÕES]],'Dados Status Invest STOCKS'!A302:AD917,2)),0)</f>
        <v>8.56</v>
      </c>
      <c r="L316" s="51">
        <f>IFERROR(IF(Ações!$B316="","",VLOOKUP(Table_1[[#This Row],[AÇÕES]],'Dados Status Invest STOCKS'!A302:AD917,3)/100),0)</f>
        <v>0</v>
      </c>
      <c r="M316" s="52">
        <f>IFERROR(IF(Ações!$B316="","",VLOOKUP(Table_1[[#This Row],[AÇÕES]],'Dados Status Invest STOCKS'!A302:AD917,28)),0)</f>
        <v>-0.26</v>
      </c>
      <c r="N316" s="52">
        <f>IFERROR(IF(Ações!$B316="","",VLOOKUP(Table_1[[#This Row],[AÇÕES]],'Dados Status Invest STOCKS'!A302:AD917,27)),0)</f>
        <v>0.19</v>
      </c>
      <c r="O316" s="52">
        <f>IFERROR(IF(Ações!$L316="","",Ações!$K316*Ações!$L316),0)</f>
        <v>0</v>
      </c>
      <c r="P316" s="53">
        <f t="shared" si="4"/>
        <v>0.06</v>
      </c>
      <c r="Q316" s="53">
        <f>IFERROR(Ações!$O316/Ações!$M316,0)</f>
        <v>0</v>
      </c>
      <c r="R316" s="53">
        <f>IFERROR(IF(Ações!$B316="","",VLOOKUP(Table_1[[#This Row],[AÇÕES]],'Dados Status Invest STOCKS'!A302:AD917,18)/100),0)</f>
        <v>-1.4118000000000002</v>
      </c>
      <c r="S316" s="51">
        <f>IFERROR(IF(Ações!$B316="","",VLOOKUP(Table_1[[#This Row],[AÇÕES]],'Dados Status Invest STOCKS'!A302:AD917,25)/100),0)</f>
        <v>0</v>
      </c>
      <c r="T316" s="51">
        <f>(1-Ações!$Q316)*Ações!$R316</f>
        <v>-1.4118000000000002</v>
      </c>
      <c r="U316" s="54">
        <f>IF(Ações!$S316=0,Ações!$T316,IF(Ações!$T316=0,Ações!$S316,AVERAGE(Ações!$S316,Ações!$T316)))</f>
        <v>-1.4118000000000002</v>
      </c>
    </row>
    <row r="317" spans="2:21" ht="15.75" customHeight="1" x14ac:dyDescent="0.2">
      <c r="B317" s="44" t="str">
        <f>IFERROR('Dados Status Invest STOCKS'!A304,"-")</f>
        <v>AONE.U</v>
      </c>
      <c r="C317" s="45">
        <f>IFERROR((Ações!$D317-Ações!$K317)/Ações!$D317,0)</f>
        <v>0</v>
      </c>
      <c r="D317" s="46">
        <f>(Ações!$O317)/0.06</f>
        <v>0</v>
      </c>
      <c r="E317" s="47">
        <f>IFERROR((Ações!$F317-Ações!$K317)/Ações!$F317,0)</f>
        <v>0</v>
      </c>
      <c r="F317" s="46" t="str">
        <f>IF(OR(Ações!$N317&lt;0,Ações!$M317&lt;0),"",(22.5*Ações!$M317*Ações!$N317)^0.5)</f>
        <v/>
      </c>
      <c r="G317" s="47">
        <f>IFERROR((Ações!$H317-Ações!$K317)/Ações!$H317,0)</f>
        <v>0</v>
      </c>
      <c r="H317" s="48">
        <f>IFERROR(Ações!$I317/(Ações!$P317-Table_1[[#This Row],[CAGR LUCRO 5A]]),0)</f>
        <v>0</v>
      </c>
      <c r="I317" s="48">
        <f>IF(Ações!$S317&lt;0,"",Ações!$O317*(1+Ações!$S317))</f>
        <v>0</v>
      </c>
      <c r="J317" s="49">
        <f>IFERROR(IF(Ações!$B317="","",(VLOOKUP(Table_1[[#This Row],[AÇÕES]],'Dados Status Invest STOCKS'!A303:AD918,4)/Table_1[[#This Row],[LPA]]))/100,0)</f>
        <v>1.3253846153846154</v>
      </c>
      <c r="K317" s="50">
        <f>IFERROR(IF(Ações!$B317="","",VLOOKUP(Table_1[[#This Row],[AÇÕES]],'Dados Status Invest STOCKS'!A303:AD918,2)),0)</f>
        <v>9.0500000000000007</v>
      </c>
      <c r="L317" s="51">
        <f>IFERROR(IF(Ações!$B317="","",VLOOKUP(Table_1[[#This Row],[AÇÕES]],'Dados Status Invest STOCKS'!A303:AD918,3)/100),0)</f>
        <v>0</v>
      </c>
      <c r="M317" s="52">
        <f>IFERROR(IF(Ações!$B317="","",VLOOKUP(Table_1[[#This Row],[AÇÕES]],'Dados Status Invest STOCKS'!A303:AD918,28)),0)</f>
        <v>-0.26</v>
      </c>
      <c r="N317" s="52">
        <f>IFERROR(IF(Ações!$B317="","",VLOOKUP(Table_1[[#This Row],[AÇÕES]],'Dados Status Invest STOCKS'!A303:AD918,27)),0)</f>
        <v>0.19</v>
      </c>
      <c r="O317" s="52">
        <f>IFERROR(IF(Ações!$L317="","",Ações!$K317*Ações!$L317),0)</f>
        <v>0</v>
      </c>
      <c r="P317" s="53">
        <f t="shared" si="4"/>
        <v>0.06</v>
      </c>
      <c r="Q317" s="53">
        <f>IFERROR(Ações!$O317/Ações!$M317,0)</f>
        <v>0</v>
      </c>
      <c r="R317" s="53">
        <f>IFERROR(IF(Ações!$B317="","",VLOOKUP(Table_1[[#This Row],[AÇÕES]],'Dados Status Invest STOCKS'!A303:AD918,18)/100),0)</f>
        <v>-1.4118000000000002</v>
      </c>
      <c r="S317" s="51">
        <f>IFERROR(IF(Ações!$B317="","",VLOOKUP(Table_1[[#This Row],[AÇÕES]],'Dados Status Invest STOCKS'!A303:AD918,25)/100),0)</f>
        <v>0</v>
      </c>
      <c r="T317" s="51">
        <f>(1-Ações!$Q317)*Ações!$R317</f>
        <v>-1.4118000000000002</v>
      </c>
      <c r="U317" s="54">
        <f>IF(Ações!$S317=0,Ações!$T317,IF(Ações!$T317=0,Ações!$S317,AVERAGE(Ações!$S317,Ações!$T317)))</f>
        <v>-1.4118000000000002</v>
      </c>
    </row>
    <row r="318" spans="2:21" ht="15.75" customHeight="1" x14ac:dyDescent="0.2">
      <c r="B318" s="44" t="str">
        <f>IFERROR('Dados Status Invest STOCKS'!A305,"-")</f>
        <v>AONE.WS</v>
      </c>
      <c r="C318" s="45">
        <f>IFERROR((Ações!$D318-Ações!$K318)/Ações!$D318,0)</f>
        <v>0</v>
      </c>
      <c r="D318" s="46">
        <f>(Ações!$O318)/0.06</f>
        <v>0</v>
      </c>
      <c r="E318" s="47">
        <f>IFERROR((Ações!$F318-Ações!$K318)/Ações!$F318,0)</f>
        <v>0</v>
      </c>
      <c r="F318" s="46" t="str">
        <f>IF(OR(Ações!$N318&lt;0,Ações!$M318&lt;0),"",(22.5*Ações!$M318*Ações!$N318)^0.5)</f>
        <v/>
      </c>
      <c r="G318" s="47">
        <f>IFERROR((Ações!$H318-Ações!$K318)/Ações!$H318,0)</f>
        <v>0</v>
      </c>
      <c r="H318" s="48">
        <f>IFERROR(Ações!$I318/(Ações!$P318-Table_1[[#This Row],[CAGR LUCRO 5A]]),0)</f>
        <v>0</v>
      </c>
      <c r="I318" s="48">
        <f>IF(Ações!$S318&lt;0,"",Ações!$O318*(1+Ações!$S318))</f>
        <v>0</v>
      </c>
      <c r="J318" s="49">
        <f>IFERROR(IF(Ações!$B318="","",(VLOOKUP(Table_1[[#This Row],[AÇÕES]],'Dados Status Invest STOCKS'!A304:AD919,4)/Table_1[[#This Row],[LPA]]))/100,0)</f>
        <v>0.27692307692307694</v>
      </c>
      <c r="K318" s="50">
        <f>IFERROR(IF(Ações!$B318="","",VLOOKUP(Table_1[[#This Row],[AÇÕES]],'Dados Status Invest STOCKS'!A304:AD919,2)),0)</f>
        <v>1.89</v>
      </c>
      <c r="L318" s="51">
        <f>IFERROR(IF(Ações!$B318="","",VLOOKUP(Table_1[[#This Row],[AÇÕES]],'Dados Status Invest STOCKS'!A304:AD919,3)/100),0)</f>
        <v>0</v>
      </c>
      <c r="M318" s="52">
        <f>IFERROR(IF(Ações!$B318="","",VLOOKUP(Table_1[[#This Row],[AÇÕES]],'Dados Status Invest STOCKS'!A304:AD919,28)),0)</f>
        <v>-0.26</v>
      </c>
      <c r="N318" s="52">
        <f>IFERROR(IF(Ações!$B318="","",VLOOKUP(Table_1[[#This Row],[AÇÕES]],'Dados Status Invest STOCKS'!A304:AD919,27)),0)</f>
        <v>0.19</v>
      </c>
      <c r="O318" s="52">
        <f>IFERROR(IF(Ações!$L318="","",Ações!$K318*Ações!$L318),0)</f>
        <v>0</v>
      </c>
      <c r="P318" s="53">
        <f t="shared" si="4"/>
        <v>0.06</v>
      </c>
      <c r="Q318" s="53">
        <f>IFERROR(Ações!$O318/Ações!$M318,0)</f>
        <v>0</v>
      </c>
      <c r="R318" s="53">
        <f>IFERROR(IF(Ações!$B318="","",VLOOKUP(Table_1[[#This Row],[AÇÕES]],'Dados Status Invest STOCKS'!A304:AD919,18)/100),0)</f>
        <v>-1.4118000000000002</v>
      </c>
      <c r="S318" s="51">
        <f>IFERROR(IF(Ações!$B318="","",VLOOKUP(Table_1[[#This Row],[AÇÕES]],'Dados Status Invest STOCKS'!A304:AD919,25)/100),0)</f>
        <v>0</v>
      </c>
      <c r="T318" s="51">
        <f>(1-Ações!$Q318)*Ações!$R318</f>
        <v>-1.4118000000000002</v>
      </c>
      <c r="U318" s="54">
        <f>IF(Ações!$S318=0,Ações!$T318,IF(Ações!$T318=0,Ações!$S318,AVERAGE(Ações!$S318,Ações!$T318)))</f>
        <v>-1.4118000000000002</v>
      </c>
    </row>
    <row r="319" spans="2:21" ht="15.75" customHeight="1" x14ac:dyDescent="0.2">
      <c r="B319" s="44" t="str">
        <f>IFERROR('Dados Status Invest STOCKS'!A306,"-")</f>
        <v>AOS</v>
      </c>
      <c r="C319" s="45">
        <f>IFERROR((Ações!$D319-Ações!$K319)/Ações!$D319,0)</f>
        <v>-3.4444444444444438</v>
      </c>
      <c r="D319" s="46">
        <f>(Ações!$O319)/0.06</f>
        <v>17.725500000000004</v>
      </c>
      <c r="E319" s="47">
        <f>IFERROR((Ações!$F319-Ações!$K319)/Ações!$F319,0)</f>
        <v>-1.8055171282884781</v>
      </c>
      <c r="F319" s="46">
        <f>IF(OR(Ações!$N319&lt;0,Ações!$M319&lt;0),"",(22.5*Ações!$M319*Ações!$N319)^0.5)</f>
        <v>28.080384612750589</v>
      </c>
      <c r="G319" s="47">
        <f>IFERROR((Ações!$H319-Ações!$K319)/Ações!$H319,0)</f>
        <v>-0.39547467498255634</v>
      </c>
      <c r="H319" s="48">
        <f>IFERROR(Ações!$I319/(Ações!$P319-Table_1[[#This Row],[CAGR LUCRO 5A]]),0)</f>
        <v>56.453908775510214</v>
      </c>
      <c r="I319" s="48">
        <f>IF(Ações!$S319&lt;0,"",Ações!$O319*(1+Ações!$S319))</f>
        <v>1.1064966120000002</v>
      </c>
      <c r="J319" s="49">
        <f>IFERROR(IF(Ações!$B319="","",(VLOOKUP(Table_1[[#This Row],[AÇÕES]],'Dados Status Invest STOCKS'!A305:AD920,4)/Table_1[[#This Row],[LPA]]))/100,0)</f>
        <v>9.1224489795918379E-2</v>
      </c>
      <c r="K319" s="50">
        <f>IFERROR(IF(Ações!$B319="","",VLOOKUP(Table_1[[#This Row],[AÇÕES]],'Dados Status Invest STOCKS'!A305:AD920,2)),0)</f>
        <v>78.78</v>
      </c>
      <c r="L319" s="51">
        <f>IFERROR(IF(Ações!$B319="","",VLOOKUP(Table_1[[#This Row],[AÇÕES]],'Dados Status Invest STOCKS'!A305:AD920,3)/100),0)</f>
        <v>1.3500000000000002E-2</v>
      </c>
      <c r="M319" s="52">
        <f>IFERROR(IF(Ações!$B319="","",VLOOKUP(Table_1[[#This Row],[AÇÕES]],'Dados Status Invest STOCKS'!A305:AD920,28)),0)</f>
        <v>2.94</v>
      </c>
      <c r="N319" s="52">
        <f>IFERROR(IF(Ações!$B319="","",VLOOKUP(Table_1[[#This Row],[AÇÕES]],'Dados Status Invest STOCKS'!A305:AD920,27)),0)</f>
        <v>11.92</v>
      </c>
      <c r="O319" s="52">
        <f>IFERROR(IF(Ações!$L319="","",Ações!$K319*Ações!$L319),0)</f>
        <v>1.0635300000000001</v>
      </c>
      <c r="P319" s="53">
        <f t="shared" si="4"/>
        <v>0.06</v>
      </c>
      <c r="Q319" s="53">
        <f>IFERROR(Ações!$O319/Ações!$M319,0)</f>
        <v>0.36174489795918369</v>
      </c>
      <c r="R319" s="53">
        <f>IFERROR(IF(Ações!$B319="","",VLOOKUP(Table_1[[#This Row],[AÇÕES]],'Dados Status Invest STOCKS'!A305:AD920,18)/100),0)</f>
        <v>0.2465</v>
      </c>
      <c r="S319" s="51">
        <f>IFERROR(IF(Ações!$B319="","",VLOOKUP(Table_1[[#This Row],[AÇÕES]],'Dados Status Invest STOCKS'!A305:AD920,25)/100),0)</f>
        <v>4.0399999999999998E-2</v>
      </c>
      <c r="T319" s="51">
        <f>(1-Ações!$Q319)*Ações!$R319</f>
        <v>0.15732988265306119</v>
      </c>
      <c r="U319" s="54">
        <f>IF(Ações!$S319=0,Ações!$T319,IF(Ações!$T319=0,Ações!$S319,AVERAGE(Ações!$S319,Ações!$T319)))</f>
        <v>9.8864941326530592E-2</v>
      </c>
    </row>
    <row r="320" spans="2:21" ht="15.75" customHeight="1" x14ac:dyDescent="0.2">
      <c r="B320" s="44" t="str">
        <f>IFERROR('Dados Status Invest STOCKS'!A307,"-")</f>
        <v>AOSL</v>
      </c>
      <c r="C320" s="45">
        <f>IFERROR((Ações!$D320-Ações!$K320)/Ações!$D320,0)</f>
        <v>0</v>
      </c>
      <c r="D320" s="46">
        <f>(Ações!$O320)/0.06</f>
        <v>0</v>
      </c>
      <c r="E320" s="47">
        <f>IFERROR((Ações!$F320-Ações!$K320)/Ações!$F320,0)</f>
        <v>-0.4187135781036232</v>
      </c>
      <c r="F320" s="46">
        <f>IF(OR(Ações!$N320&lt;0,Ações!$M320&lt;0),"",(22.5*Ações!$M320*Ações!$N320)^0.5)</f>
        <v>30.55585050362696</v>
      </c>
      <c r="G320" s="47">
        <f>IFERROR((Ações!$H320-Ações!$K320)/Ações!$H320,0)</f>
        <v>0</v>
      </c>
      <c r="H320" s="48">
        <f>IFERROR(Ações!$I320/(Ações!$P320-Table_1[[#This Row],[CAGR LUCRO 5A]]),0)</f>
        <v>0</v>
      </c>
      <c r="I320" s="48">
        <f>IF(Ações!$S320&lt;0,"",Ações!$O320*(1+Ações!$S320))</f>
        <v>0</v>
      </c>
      <c r="J320" s="49">
        <f>IFERROR(IF(Ações!$B320="","",(VLOOKUP(Table_1[[#This Row],[AÇÕES]],'Dados Status Invest STOCKS'!A306:AD921,4)/Table_1[[#This Row],[LPA]]))/100,0)</f>
        <v>5.8205128205128215E-2</v>
      </c>
      <c r="K320" s="50">
        <f>IFERROR(IF(Ações!$B320="","",VLOOKUP(Table_1[[#This Row],[AÇÕES]],'Dados Status Invest STOCKS'!A306:AD921,2)),0)</f>
        <v>43.35</v>
      </c>
      <c r="L320" s="51">
        <f>IFERROR(IF(Ações!$B320="","",VLOOKUP(Table_1[[#This Row],[AÇÕES]],'Dados Status Invest STOCKS'!A306:AD921,3)/100),0)</f>
        <v>0</v>
      </c>
      <c r="M320" s="52">
        <f>IFERROR(IF(Ações!$B320="","",VLOOKUP(Table_1[[#This Row],[AÇÕES]],'Dados Status Invest STOCKS'!A306:AD921,28)),0)</f>
        <v>2.73</v>
      </c>
      <c r="N320" s="52">
        <f>IFERROR(IF(Ações!$B320="","",VLOOKUP(Table_1[[#This Row],[AÇÕES]],'Dados Status Invest STOCKS'!A306:AD921,27)),0)</f>
        <v>15.2</v>
      </c>
      <c r="O320" s="52">
        <f>IFERROR(IF(Ações!$L320="","",Ações!$K320*Ações!$L320),0)</f>
        <v>0</v>
      </c>
      <c r="P320" s="53">
        <f t="shared" si="4"/>
        <v>0.06</v>
      </c>
      <c r="Q320" s="53">
        <f>IFERROR(Ações!$O320/Ações!$M320,0)</f>
        <v>0</v>
      </c>
      <c r="R320" s="53">
        <f>IFERROR(IF(Ações!$B320="","",VLOOKUP(Table_1[[#This Row],[AÇÕES]],'Dados Status Invest STOCKS'!A306:AD921,18)/100),0)</f>
        <v>0.17949999999999999</v>
      </c>
      <c r="S320" s="51">
        <f>IFERROR(IF(Ações!$B320="","",VLOOKUP(Table_1[[#This Row],[AÇÕES]],'Dados Status Invest STOCKS'!A306:AD921,25)/100),0)</f>
        <v>0</v>
      </c>
      <c r="T320" s="51">
        <f>(1-Ações!$Q320)*Ações!$R320</f>
        <v>0.17949999999999999</v>
      </c>
      <c r="U320" s="54">
        <f>IF(Ações!$S320=0,Ações!$T320,IF(Ações!$T320=0,Ações!$S320,AVERAGE(Ações!$S320,Ações!$T320)))</f>
        <v>0.17949999999999999</v>
      </c>
    </row>
    <row r="321" spans="2:21" ht="15.75" customHeight="1" x14ac:dyDescent="0.2">
      <c r="B321" s="44" t="str">
        <f>IFERROR('Dados Status Invest STOCKS'!A308,"-")</f>
        <v>AOUT</v>
      </c>
      <c r="C321" s="45">
        <f>IFERROR((Ações!$D321-Ações!$K321)/Ações!$D321,0)</f>
        <v>0</v>
      </c>
      <c r="D321" s="46">
        <f>(Ações!$O321)/0.06</f>
        <v>0</v>
      </c>
      <c r="E321" s="47">
        <f>IFERROR((Ações!$F321-Ações!$K321)/Ações!$F321,0)</f>
        <v>0.30763658694902546</v>
      </c>
      <c r="F321" s="46">
        <f>IF(OR(Ações!$N321&lt;0,Ações!$M321&lt;0),"",(22.5*Ações!$M321*Ações!$N321)^0.5)</f>
        <v>23.658095865897579</v>
      </c>
      <c r="G321" s="47">
        <f>IFERROR((Ações!$H321-Ações!$K321)/Ações!$H321,0)</f>
        <v>0</v>
      </c>
      <c r="H321" s="48">
        <f>IFERROR(Ações!$I321/(Ações!$P321-Table_1[[#This Row],[CAGR LUCRO 5A]]),0)</f>
        <v>0</v>
      </c>
      <c r="I321" s="48">
        <f>IF(Ações!$S321&lt;0,"",Ações!$O321*(1+Ações!$S321))</f>
        <v>0</v>
      </c>
      <c r="J321" s="49">
        <f>IFERROR(IF(Ações!$B321="","",(VLOOKUP(Table_1[[#This Row],[AÇÕES]],'Dados Status Invest STOCKS'!A307:AD922,4)/Table_1[[#This Row],[LPA]]))/100,0)</f>
        <v>0.11</v>
      </c>
      <c r="K321" s="50">
        <f>IFERROR(IF(Ações!$B321="","",VLOOKUP(Table_1[[#This Row],[AÇÕES]],'Dados Status Invest STOCKS'!A307:AD922,2)),0)</f>
        <v>16.38</v>
      </c>
      <c r="L321" s="51">
        <f>IFERROR(IF(Ações!$B321="","",VLOOKUP(Table_1[[#This Row],[AÇÕES]],'Dados Status Invest STOCKS'!A307:AD922,3)/100),0)</f>
        <v>0</v>
      </c>
      <c r="M321" s="52">
        <f>IFERROR(IF(Ações!$B321="","",VLOOKUP(Table_1[[#This Row],[AÇÕES]],'Dados Status Invest STOCKS'!A307:AD922,28)),0)</f>
        <v>1.22</v>
      </c>
      <c r="N321" s="52">
        <f>IFERROR(IF(Ações!$B321="","",VLOOKUP(Table_1[[#This Row],[AÇÕES]],'Dados Status Invest STOCKS'!A307:AD922,27)),0)</f>
        <v>20.39</v>
      </c>
      <c r="O321" s="52">
        <f>IFERROR(IF(Ações!$L321="","",Ações!$K321*Ações!$L321),0)</f>
        <v>0</v>
      </c>
      <c r="P321" s="53">
        <f t="shared" si="4"/>
        <v>0.06</v>
      </c>
      <c r="Q321" s="53">
        <f>IFERROR(Ações!$O321/Ações!$M321,0)</f>
        <v>0</v>
      </c>
      <c r="R321" s="53">
        <f>IFERROR(IF(Ações!$B321="","",VLOOKUP(Table_1[[#This Row],[AÇÕES]],'Dados Status Invest STOCKS'!A307:AD922,18)/100),0)</f>
        <v>5.9900000000000002E-2</v>
      </c>
      <c r="S321" s="51">
        <f>IFERROR(IF(Ações!$B321="","",VLOOKUP(Table_1[[#This Row],[AÇÕES]],'Dados Status Invest STOCKS'!A307:AD922,25)/100),0)</f>
        <v>0</v>
      </c>
      <c r="T321" s="51">
        <f>(1-Ações!$Q321)*Ações!$R321</f>
        <v>5.9900000000000002E-2</v>
      </c>
      <c r="U321" s="54">
        <f>IF(Ações!$S321=0,Ações!$T321,IF(Ações!$T321=0,Ações!$S321,AVERAGE(Ações!$S321,Ações!$T321)))</f>
        <v>5.9900000000000002E-2</v>
      </c>
    </row>
    <row r="322" spans="2:21" ht="15.75" customHeight="1" x14ac:dyDescent="0.2">
      <c r="B322" s="44" t="str">
        <f>IFERROR('Dados Status Invest STOCKS'!A309,"-")</f>
        <v>AP</v>
      </c>
      <c r="C322" s="45">
        <f>IFERROR((Ações!$D322-Ações!$K322)/Ações!$D322,0)</f>
        <v>0</v>
      </c>
      <c r="D322" s="46">
        <f>(Ações!$O322)/0.06</f>
        <v>0</v>
      </c>
      <c r="E322" s="47">
        <f>IFERROR((Ações!$F322-Ações!$K322)/Ações!$F322,0)</f>
        <v>-0.75966290403531445</v>
      </c>
      <c r="F322" s="46">
        <f>IF(OR(Ações!$N322&lt;0,Ações!$M322&lt;0),"",(22.5*Ações!$M322*Ações!$N322)^0.5)</f>
        <v>3.0630866784993205</v>
      </c>
      <c r="G322" s="47">
        <f>IFERROR((Ações!$H322-Ações!$K322)/Ações!$H322,0)</f>
        <v>0</v>
      </c>
      <c r="H322" s="48">
        <f>IFERROR(Ações!$I322/(Ações!$P322-Table_1[[#This Row],[CAGR LUCRO 5A]]),0)</f>
        <v>0</v>
      </c>
      <c r="I322" s="48">
        <f>IF(Ações!$S322&lt;0,"",Ações!$O322*(1+Ações!$S322))</f>
        <v>0</v>
      </c>
      <c r="J322" s="49">
        <f>IFERROR(IF(Ações!$B322="","",(VLOOKUP(Table_1[[#This Row],[AÇÕES]],'Dados Status Invest STOCKS'!A308:AD923,4)/Table_1[[#This Row],[LPA]]))/100,0)</f>
        <v>5.6150000000000002</v>
      </c>
      <c r="K322" s="50">
        <f>IFERROR(IF(Ações!$B322="","",VLOOKUP(Table_1[[#This Row],[AÇÕES]],'Dados Status Invest STOCKS'!A308:AD923,2)),0)</f>
        <v>5.39</v>
      </c>
      <c r="L322" s="51">
        <f>IFERROR(IF(Ações!$B322="","",VLOOKUP(Table_1[[#This Row],[AÇÕES]],'Dados Status Invest STOCKS'!A308:AD923,3)/100),0)</f>
        <v>0</v>
      </c>
      <c r="M322" s="52">
        <f>IFERROR(IF(Ações!$B322="","",VLOOKUP(Table_1[[#This Row],[AÇÕES]],'Dados Status Invest STOCKS'!A308:AD923,28)),0)</f>
        <v>0.1</v>
      </c>
      <c r="N322" s="52">
        <f>IFERROR(IF(Ações!$B322="","",VLOOKUP(Table_1[[#This Row],[AÇÕES]],'Dados Status Invest STOCKS'!A308:AD923,27)),0)</f>
        <v>4.17</v>
      </c>
      <c r="O322" s="52">
        <f>IFERROR(IF(Ações!$L322="","",Ações!$K322*Ações!$L322),0)</f>
        <v>0</v>
      </c>
      <c r="P322" s="53">
        <f t="shared" si="4"/>
        <v>0.06</v>
      </c>
      <c r="Q322" s="53">
        <f>IFERROR(Ações!$O322/Ações!$M322,0)</f>
        <v>0</v>
      </c>
      <c r="R322" s="53">
        <f>IFERROR(IF(Ações!$B322="","",VLOOKUP(Table_1[[#This Row],[AÇÕES]],'Dados Status Invest STOCKS'!A308:AD923,18)/100),0)</f>
        <v>2.3E-2</v>
      </c>
      <c r="S322" s="51">
        <f>IFERROR(IF(Ações!$B322="","",VLOOKUP(Table_1[[#This Row],[AÇÕES]],'Dados Status Invest STOCKS'!A308:AD923,25)/100),0)</f>
        <v>0.42149999999999999</v>
      </c>
      <c r="T322" s="51">
        <f>(1-Ações!$Q322)*Ações!$R322</f>
        <v>2.3E-2</v>
      </c>
      <c r="U322" s="54">
        <f>IF(Ações!$S322=0,Ações!$T322,IF(Ações!$T322=0,Ações!$S322,AVERAGE(Ações!$S322,Ações!$T322)))</f>
        <v>0.22225</v>
      </c>
    </row>
    <row r="323" spans="2:21" ht="15.75" customHeight="1" x14ac:dyDescent="0.2">
      <c r="B323" s="44" t="str">
        <f>IFERROR('Dados Status Invest STOCKS'!A310,"-")</f>
        <v>APA</v>
      </c>
      <c r="C323" s="45">
        <f>IFERROR((Ações!$D323-Ações!$K323)/Ações!$D323,0)</f>
        <v>-6.6923076923076925</v>
      </c>
      <c r="D323" s="46">
        <f>(Ações!$O323)/0.06</f>
        <v>3.9702000000000002</v>
      </c>
      <c r="E323" s="47">
        <f>IFERROR((Ações!$F323-Ações!$K323)/Ações!$F323,0)</f>
        <v>0</v>
      </c>
      <c r="F323" s="46" t="str">
        <f>IF(OR(Ações!$N323&lt;0,Ações!$M323&lt;0),"",(22.5*Ações!$M323*Ações!$N323)^0.5)</f>
        <v/>
      </c>
      <c r="G323" s="47">
        <f>IFERROR((Ações!$H323-Ações!$K323)/Ações!$H323,0)</f>
        <v>-6.6923076923076925</v>
      </c>
      <c r="H323" s="48">
        <f>IFERROR(Ações!$I323/(Ações!$P323-Table_1[[#This Row],[CAGR LUCRO 5A]]),0)</f>
        <v>3.9702000000000002</v>
      </c>
      <c r="I323" s="48">
        <f>IF(Ações!$S323&lt;0,"",Ações!$O323*(1+Ações!$S323))</f>
        <v>0.23821200000000001</v>
      </c>
      <c r="J323" s="49">
        <f>IFERROR(IF(Ações!$B323="","",(VLOOKUP(Table_1[[#This Row],[AÇÕES]],'Dados Status Invest STOCKS'!A309:AD924,4)/Table_1[[#This Row],[LPA]]))/100,0)</f>
        <v>8.3821989528795826E-2</v>
      </c>
      <c r="K323" s="50">
        <f>IFERROR(IF(Ações!$B323="","",VLOOKUP(Table_1[[#This Row],[AÇÕES]],'Dados Status Invest STOCKS'!A309:AD924,2)),0)</f>
        <v>30.54</v>
      </c>
      <c r="L323" s="51">
        <f>IFERROR(IF(Ações!$B323="","",VLOOKUP(Table_1[[#This Row],[AÇÕES]],'Dados Status Invest STOCKS'!A309:AD924,3)/100),0)</f>
        <v>7.8000000000000005E-3</v>
      </c>
      <c r="M323" s="52">
        <f>IFERROR(IF(Ações!$B323="","",VLOOKUP(Table_1[[#This Row],[AÇÕES]],'Dados Status Invest STOCKS'!A309:AD924,28)),0)</f>
        <v>1.91</v>
      </c>
      <c r="N323" s="52">
        <f>IFERROR(IF(Ações!$B323="","",VLOOKUP(Table_1[[#This Row],[AÇÕES]],'Dados Status Invest STOCKS'!A309:AD924,27)),0)</f>
        <v>-0.49</v>
      </c>
      <c r="O323" s="52">
        <f>IFERROR(IF(Ações!$L323="","",Ações!$K323*Ações!$L323),0)</f>
        <v>0.23821200000000001</v>
      </c>
      <c r="P323" s="53">
        <f t="shared" si="4"/>
        <v>0.06</v>
      </c>
      <c r="Q323" s="53">
        <f>IFERROR(Ações!$O323/Ações!$M323,0)</f>
        <v>0.12471832460732986</v>
      </c>
      <c r="R323" s="53">
        <f>IFERROR(IF(Ações!$B323="","",VLOOKUP(Table_1[[#This Row],[AÇÕES]],'Dados Status Invest STOCKS'!A309:AD924,18)/100),0)</f>
        <v>-3.8714999999999997</v>
      </c>
      <c r="S323" s="51">
        <f>IFERROR(IF(Ações!$B323="","",VLOOKUP(Table_1[[#This Row],[AÇÕES]],'Dados Status Invest STOCKS'!A309:AD924,25)/100),0)</f>
        <v>0</v>
      </c>
      <c r="T323" s="51">
        <f>(1-Ações!$Q323)*Ações!$R323</f>
        <v>-3.388653006282722</v>
      </c>
      <c r="U323" s="54">
        <f>IF(Ações!$S323=0,Ações!$T323,IF(Ações!$T323=0,Ações!$S323,AVERAGE(Ações!$S323,Ações!$T323)))</f>
        <v>-3.388653006282722</v>
      </c>
    </row>
    <row r="324" spans="2:21" ht="15.75" customHeight="1" x14ac:dyDescent="0.2">
      <c r="B324" s="44" t="str">
        <f>IFERROR('Dados Status Invest STOCKS'!A311,"-")</f>
        <v>APAM</v>
      </c>
      <c r="C324" s="45">
        <f>IFERROR((Ações!$D324-Ações!$K324)/Ações!$D324,0)</f>
        <v>0.4011976047904191</v>
      </c>
      <c r="D324" s="46">
        <f>(Ações!$O324)/0.06</f>
        <v>70.50739999999999</v>
      </c>
      <c r="E324" s="47">
        <f>IFERROR((Ações!$F324-Ações!$K324)/Ações!$F324,0)</f>
        <v>-1.0380409762359191</v>
      </c>
      <c r="F324" s="46">
        <f>IF(OR(Ações!$N324&lt;0,Ações!$M324&lt;0),"",(22.5*Ações!$M324*Ações!$N324)^0.5)</f>
        <v>20.715972098841995</v>
      </c>
      <c r="G324" s="47">
        <f>IFERROR((Ações!$H324-Ações!$K324)/Ações!$H324,0)</f>
        <v>2.6140119918328626</v>
      </c>
      <c r="H324" s="48">
        <f>IFERROR(Ações!$I324/(Ações!$P324-Table_1[[#This Row],[CAGR LUCRO 5A]]),0)</f>
        <v>-26.158417789731047</v>
      </c>
      <c r="I324" s="48">
        <f>IF(Ações!$S324&lt;0,"",Ações!$O324*(1+Ações!$S324))</f>
        <v>5.3493964379999994</v>
      </c>
      <c r="J324" s="49">
        <f>IFERROR(IF(Ações!$B324="","",(VLOOKUP(Table_1[[#This Row],[AÇÕES]],'Dados Status Invest STOCKS'!A310:AD925,4)/Table_1[[#This Row],[LPA]]))/100,0)</f>
        <v>1.7008032128514056E-2</v>
      </c>
      <c r="K324" s="50">
        <f>IFERROR(IF(Ações!$B324="","",VLOOKUP(Table_1[[#This Row],[AÇÕES]],'Dados Status Invest STOCKS'!A310:AD925,2)),0)</f>
        <v>42.22</v>
      </c>
      <c r="L324" s="51">
        <f>IFERROR(IF(Ações!$B324="","",VLOOKUP(Table_1[[#This Row],[AÇÕES]],'Dados Status Invest STOCKS'!A310:AD925,3)/100),0)</f>
        <v>0.1002</v>
      </c>
      <c r="M324" s="52">
        <f>IFERROR(IF(Ações!$B324="","",VLOOKUP(Table_1[[#This Row],[AÇÕES]],'Dados Status Invest STOCKS'!A310:AD925,28)),0)</f>
        <v>4.9800000000000004</v>
      </c>
      <c r="N324" s="52">
        <f>IFERROR(IF(Ações!$B324="","",VLOOKUP(Table_1[[#This Row],[AÇÕES]],'Dados Status Invest STOCKS'!A310:AD925,27)),0)</f>
        <v>3.83</v>
      </c>
      <c r="O324" s="52">
        <f>IFERROR(IF(Ações!$L324="","",Ações!$K324*Ações!$L324),0)</f>
        <v>4.2304439999999994</v>
      </c>
      <c r="P324" s="53">
        <f t="shared" si="4"/>
        <v>0.06</v>
      </c>
      <c r="Q324" s="53">
        <f>IFERROR(Ações!$O324/Ações!$M324,0)</f>
        <v>0.84948674698795157</v>
      </c>
      <c r="R324" s="53">
        <f>IFERROR(IF(Ações!$B324="","",VLOOKUP(Table_1[[#This Row],[AÇÕES]],'Dados Status Invest STOCKS'!A310:AD925,18)/100),0)</f>
        <v>1.3022</v>
      </c>
      <c r="S324" s="51">
        <f>IFERROR(IF(Ações!$B324="","",VLOOKUP(Table_1[[#This Row],[AÇÕES]],'Dados Status Invest STOCKS'!A310:AD925,25)/100),0)</f>
        <v>0.26450000000000001</v>
      </c>
      <c r="T324" s="51">
        <f>(1-Ações!$Q324)*Ações!$R324</f>
        <v>0.19599835807228946</v>
      </c>
      <c r="U324" s="54">
        <f>IF(Ações!$S324=0,Ações!$T324,IF(Ações!$T324=0,Ações!$S324,AVERAGE(Ações!$S324,Ações!$T324)))</f>
        <v>0.23024917903614472</v>
      </c>
    </row>
    <row r="325" spans="2:21" ht="15.75" customHeight="1" x14ac:dyDescent="0.2">
      <c r="B325" s="44" t="str">
        <f>IFERROR('Dados Status Invest STOCKS'!A312,"-")</f>
        <v>APD</v>
      </c>
      <c r="C325" s="45">
        <f>IFERROR((Ações!$D325-Ações!$K325)/Ações!$D325,0)</f>
        <v>-1.8301886792452828</v>
      </c>
      <c r="D325" s="46">
        <f>(Ações!$O325)/0.06</f>
        <v>99.926200000000009</v>
      </c>
      <c r="E325" s="47">
        <f>IFERROR((Ações!$F325-Ações!$K325)/Ações!$F325,0)</f>
        <v>-1.4764902179929504</v>
      </c>
      <c r="F325" s="46">
        <f>IF(OR(Ações!$N325&lt;0,Ações!$M325&lt;0),"",(22.5*Ações!$M325*Ações!$N325)^0.5)</f>
        <v>114.19790716120852</v>
      </c>
      <c r="G325" s="47">
        <f>IFERROR((Ações!$H325-Ações!$K325)/Ações!$H325,0)</f>
        <v>8.8523622368512793</v>
      </c>
      <c r="H325" s="48">
        <f>IFERROR(Ações!$I325/(Ações!$P325-Table_1[[#This Row],[CAGR LUCRO 5A]]),0)</f>
        <v>-36.015913615493631</v>
      </c>
      <c r="I325" s="48">
        <f>IF(Ações!$S325&lt;0,"",Ações!$O325*(1+Ações!$S325))</f>
        <v>7.6245689124000009</v>
      </c>
      <c r="J325" s="49">
        <f>IFERROR(IF(Ações!$B325="","",(VLOOKUP(Table_1[[#This Row],[AÇÕES]],'Dados Status Invest STOCKS'!A311:AD926,4)/Table_1[[#This Row],[LPA]]))/100,0)</f>
        <v>3.1476793248945145E-2</v>
      </c>
      <c r="K325" s="50">
        <f>IFERROR(IF(Ações!$B325="","",VLOOKUP(Table_1[[#This Row],[AÇÕES]],'Dados Status Invest STOCKS'!A311:AD926,2)),0)</f>
        <v>282.81</v>
      </c>
      <c r="L325" s="51">
        <f>IFERROR(IF(Ações!$B325="","",VLOOKUP(Table_1[[#This Row],[AÇÕES]],'Dados Status Invest STOCKS'!A311:AD926,3)/100),0)</f>
        <v>2.12E-2</v>
      </c>
      <c r="M325" s="52">
        <f>IFERROR(IF(Ações!$B325="","",VLOOKUP(Table_1[[#This Row],[AÇÕES]],'Dados Status Invest STOCKS'!A311:AD926,28)),0)</f>
        <v>9.48</v>
      </c>
      <c r="N325" s="52">
        <f>IFERROR(IF(Ações!$B325="","",VLOOKUP(Table_1[[#This Row],[AÇÕES]],'Dados Status Invest STOCKS'!A311:AD926,27)),0)</f>
        <v>61.14</v>
      </c>
      <c r="O325" s="52">
        <f>IFERROR(IF(Ações!$L325="","",Ações!$K325*Ações!$L325),0)</f>
        <v>5.9955720000000001</v>
      </c>
      <c r="P325" s="53">
        <f t="shared" si="4"/>
        <v>0.06</v>
      </c>
      <c r="Q325" s="53">
        <f>IFERROR(Ações!$O325/Ações!$M325,0)</f>
        <v>0.6324443037974683</v>
      </c>
      <c r="R325" s="53">
        <f>IFERROR(IF(Ações!$B325="","",VLOOKUP(Table_1[[#This Row],[AÇÕES]],'Dados Status Invest STOCKS'!A311:AD926,18)/100),0)</f>
        <v>0.155</v>
      </c>
      <c r="S325" s="51">
        <f>IFERROR(IF(Ações!$B325="","",VLOOKUP(Table_1[[#This Row],[AÇÕES]],'Dados Status Invest STOCKS'!A311:AD926,25)/100),0)</f>
        <v>0.2717</v>
      </c>
      <c r="T325" s="51">
        <f>(1-Ações!$Q325)*Ações!$R325</f>
        <v>5.6971132911392414E-2</v>
      </c>
      <c r="U325" s="54">
        <f>IF(Ações!$S325=0,Ações!$T325,IF(Ações!$T325=0,Ações!$S325,AVERAGE(Ações!$S325,Ações!$T325)))</f>
        <v>0.16433556645569619</v>
      </c>
    </row>
    <row r="326" spans="2:21" ht="15.75" customHeight="1" x14ac:dyDescent="0.2">
      <c r="B326" s="44" t="str">
        <f>IFERROR('Dados Status Invest STOCKS'!A313,"-")</f>
        <v>APDN</v>
      </c>
      <c r="C326" s="45">
        <f>IFERROR((Ações!$D326-Ações!$K326)/Ações!$D326,0)</f>
        <v>0</v>
      </c>
      <c r="D326" s="46">
        <f>(Ações!$O326)/0.06</f>
        <v>0</v>
      </c>
      <c r="E326" s="47">
        <f>IFERROR((Ações!$F326-Ações!$K326)/Ações!$F326,0)</f>
        <v>0</v>
      </c>
      <c r="F326" s="46" t="str">
        <f>IF(OR(Ações!$N326&lt;0,Ações!$M326&lt;0),"",(22.5*Ações!$M326*Ações!$N326)^0.5)</f>
        <v/>
      </c>
      <c r="G326" s="47">
        <f>IFERROR((Ações!$H326-Ações!$K326)/Ações!$H326,0)</f>
        <v>0</v>
      </c>
      <c r="H326" s="48">
        <f>IFERROR(Ações!$I326/(Ações!$P326-Table_1[[#This Row],[CAGR LUCRO 5A]]),0)</f>
        <v>0</v>
      </c>
      <c r="I326" s="48">
        <f>IF(Ações!$S326&lt;0,"",Ações!$O326*(1+Ações!$S326))</f>
        <v>0</v>
      </c>
      <c r="J326" s="49">
        <f>IFERROR(IF(Ações!$B326="","",(VLOOKUP(Table_1[[#This Row],[AÇÕES]],'Dados Status Invest STOCKS'!A312:AD927,4)/Table_1[[#This Row],[LPA]]))/100,0)</f>
        <v>9.2146596858638744E-3</v>
      </c>
      <c r="K326" s="50">
        <f>IFERROR(IF(Ações!$B326="","",VLOOKUP(Table_1[[#This Row],[AÇÕES]],'Dados Status Invest STOCKS'!A312:AD927,2)),0)</f>
        <v>3.36</v>
      </c>
      <c r="L326" s="51">
        <f>IFERROR(IF(Ações!$B326="","",VLOOKUP(Table_1[[#This Row],[AÇÕES]],'Dados Status Invest STOCKS'!A312:AD927,3)/100),0)</f>
        <v>0</v>
      </c>
      <c r="M326" s="52">
        <f>IFERROR(IF(Ações!$B326="","",VLOOKUP(Table_1[[#This Row],[AÇÕES]],'Dados Status Invest STOCKS'!A312:AD927,28)),0)</f>
        <v>-1.91</v>
      </c>
      <c r="N326" s="52">
        <f>IFERROR(IF(Ações!$B326="","",VLOOKUP(Table_1[[#This Row],[AÇÕES]],'Dados Status Invest STOCKS'!A312:AD927,27)),0)</f>
        <v>1.48</v>
      </c>
      <c r="O326" s="52">
        <f>IFERROR(IF(Ações!$L326="","",Ações!$K326*Ações!$L326),0)</f>
        <v>0</v>
      </c>
      <c r="P326" s="53">
        <f t="shared" si="4"/>
        <v>0.06</v>
      </c>
      <c r="Q326" s="53">
        <f>IFERROR(Ações!$O326/Ações!$M326,0)</f>
        <v>0</v>
      </c>
      <c r="R326" s="53">
        <f>IFERROR(IF(Ações!$B326="","",VLOOKUP(Table_1[[#This Row],[AÇÕES]],'Dados Status Invest STOCKS'!A312:AD927,18)/100),0)</f>
        <v>-1.2855000000000001</v>
      </c>
      <c r="S326" s="51">
        <f>IFERROR(IF(Ações!$B326="","",VLOOKUP(Table_1[[#This Row],[AÇÕES]],'Dados Status Invest STOCKS'!A312:AD927,25)/100),0)</f>
        <v>0</v>
      </c>
      <c r="T326" s="51">
        <f>(1-Ações!$Q326)*Ações!$R326</f>
        <v>-1.2855000000000001</v>
      </c>
      <c r="U326" s="54">
        <f>IF(Ações!$S326=0,Ações!$T326,IF(Ações!$T326=0,Ações!$S326,AVERAGE(Ações!$S326,Ações!$T326)))</f>
        <v>-1.2855000000000001</v>
      </c>
    </row>
    <row r="327" spans="2:21" ht="15.75" customHeight="1" x14ac:dyDescent="0.2">
      <c r="B327" s="44" t="str">
        <f>IFERROR('Dados Status Invest STOCKS'!A314,"-")</f>
        <v>APEI</v>
      </c>
      <c r="C327" s="45">
        <f>IFERROR((Ações!$D327-Ações!$K327)/Ações!$D327,0)</f>
        <v>0</v>
      </c>
      <c r="D327" s="46">
        <f>(Ações!$O327)/0.06</f>
        <v>0</v>
      </c>
      <c r="E327" s="47">
        <f>IFERROR((Ações!$F327-Ações!$K327)/Ações!$F327,0)</f>
        <v>-4.6103274785875441E-2</v>
      </c>
      <c r="F327" s="46">
        <f>IF(OR(Ações!$N327&lt;0,Ações!$M327&lt;0),"",(22.5*Ações!$M327*Ações!$N327)^0.5)</f>
        <v>20.093618389926689</v>
      </c>
      <c r="G327" s="47">
        <f>IFERROR((Ações!$H327-Ações!$K327)/Ações!$H327,0)</f>
        <v>0</v>
      </c>
      <c r="H327" s="48">
        <f>IFERROR(Ações!$I327/(Ações!$P327-Table_1[[#This Row],[CAGR LUCRO 5A]]),0)</f>
        <v>0</v>
      </c>
      <c r="I327" s="48" t="str">
        <f>IF(Ações!$S327&lt;0,"",Ações!$O327*(1+Ações!$S327))</f>
        <v/>
      </c>
      <c r="J327" s="49">
        <f>IFERROR(IF(Ações!$B327="","",(VLOOKUP(Table_1[[#This Row],[AÇÕES]],'Dados Status Invest STOCKS'!A313:AD928,4)/Table_1[[#This Row],[LPA]]))/100,0)</f>
        <v>0.30686746987951807</v>
      </c>
      <c r="K327" s="50">
        <f>IFERROR(IF(Ações!$B327="","",VLOOKUP(Table_1[[#This Row],[AÇÕES]],'Dados Status Invest STOCKS'!A313:AD928,2)),0)</f>
        <v>21.02</v>
      </c>
      <c r="L327" s="51">
        <f>IFERROR(IF(Ações!$B327="","",VLOOKUP(Table_1[[#This Row],[AÇÕES]],'Dados Status Invest STOCKS'!A313:AD928,3)/100),0)</f>
        <v>0</v>
      </c>
      <c r="M327" s="52">
        <f>IFERROR(IF(Ações!$B327="","",VLOOKUP(Table_1[[#This Row],[AÇÕES]],'Dados Status Invest STOCKS'!A313:AD928,28)),0)</f>
        <v>0.83</v>
      </c>
      <c r="N327" s="52">
        <f>IFERROR(IF(Ações!$B327="","",VLOOKUP(Table_1[[#This Row],[AÇÕES]],'Dados Status Invest STOCKS'!A313:AD928,27)),0)</f>
        <v>21.62</v>
      </c>
      <c r="O327" s="52">
        <f>IFERROR(IF(Ações!$L327="","",Ações!$K327*Ações!$L327),0)</f>
        <v>0</v>
      </c>
      <c r="P327" s="53">
        <f t="shared" si="4"/>
        <v>0.06</v>
      </c>
      <c r="Q327" s="53">
        <f>IFERROR(Ações!$O327/Ações!$M327,0)</f>
        <v>0</v>
      </c>
      <c r="R327" s="53">
        <f>IFERROR(IF(Ações!$B327="","",VLOOKUP(Table_1[[#This Row],[AÇÕES]],'Dados Status Invest STOCKS'!A313:AD928,18)/100),0)</f>
        <v>3.8199999999999998E-2</v>
      </c>
      <c r="S327" s="51">
        <f>IFERROR(IF(Ações!$B327="","",VLOOKUP(Table_1[[#This Row],[AÇÕES]],'Dados Status Invest STOCKS'!A313:AD928,25)/100),0)</f>
        <v>-0.10300000000000001</v>
      </c>
      <c r="T327" s="51">
        <f>(1-Ações!$Q327)*Ações!$R327</f>
        <v>3.8199999999999998E-2</v>
      </c>
      <c r="U327" s="54">
        <f>IF(Ações!$S327=0,Ações!$T327,IF(Ações!$T327=0,Ações!$S327,AVERAGE(Ações!$S327,Ações!$T327)))</f>
        <v>-3.2400000000000005E-2</v>
      </c>
    </row>
    <row r="328" spans="2:21" ht="15.75" customHeight="1" x14ac:dyDescent="0.2">
      <c r="B328" s="44" t="str">
        <f>IFERROR('Dados Status Invest STOCKS'!A315,"-")</f>
        <v>APEN</v>
      </c>
      <c r="C328" s="45">
        <f>IFERROR((Ações!$D328-Ações!$K328)/Ações!$D328,0)</f>
        <v>0</v>
      </c>
      <c r="D328" s="46">
        <f>(Ações!$O328)/0.06</f>
        <v>0</v>
      </c>
      <c r="E328" s="47">
        <f>IFERROR((Ações!$F328-Ações!$K328)/Ações!$F328,0)</f>
        <v>0</v>
      </c>
      <c r="F328" s="46" t="str">
        <f>IF(OR(Ações!$N328&lt;0,Ações!$M328&lt;0),"",(22.5*Ações!$M328*Ações!$N328)^0.5)</f>
        <v/>
      </c>
      <c r="G328" s="47">
        <f>IFERROR((Ações!$H328-Ações!$K328)/Ações!$H328,0)</f>
        <v>0</v>
      </c>
      <c r="H328" s="48">
        <f>IFERROR(Ações!$I328/(Ações!$P328-Table_1[[#This Row],[CAGR LUCRO 5A]]),0)</f>
        <v>0</v>
      </c>
      <c r="I328" s="48">
        <f>IF(Ações!$S328&lt;0,"",Ações!$O328*(1+Ações!$S328))</f>
        <v>0</v>
      </c>
      <c r="J328" s="49">
        <f>IFERROR(IF(Ações!$B328="","",(VLOOKUP(Table_1[[#This Row],[AÇÕES]],'Dados Status Invest STOCKS'!A314:AD929,4)/Table_1[[#This Row],[LPA]]))/100,0)</f>
        <v>0.27244444444444443</v>
      </c>
      <c r="K328" s="50">
        <f>IFERROR(IF(Ações!$B328="","",VLOOKUP(Table_1[[#This Row],[AÇÕES]],'Dados Status Invest STOCKS'!A314:AD929,2)),0)</f>
        <v>5.52</v>
      </c>
      <c r="L328" s="51">
        <f>IFERROR(IF(Ações!$B328="","",VLOOKUP(Table_1[[#This Row],[AÇÕES]],'Dados Status Invest STOCKS'!A314:AD929,3)/100),0)</f>
        <v>0</v>
      </c>
      <c r="M328" s="52">
        <f>IFERROR(IF(Ações!$B328="","",VLOOKUP(Table_1[[#This Row],[AÇÕES]],'Dados Status Invest STOCKS'!A314:AD929,28)),0)</f>
        <v>-0.45</v>
      </c>
      <c r="N328" s="52">
        <f>IFERROR(IF(Ações!$B328="","",VLOOKUP(Table_1[[#This Row],[AÇÕES]],'Dados Status Invest STOCKS'!A314:AD929,27)),0)</f>
        <v>0</v>
      </c>
      <c r="O328" s="52">
        <f>IFERROR(IF(Ações!$L328="","",Ações!$K328*Ações!$L328),0)</f>
        <v>0</v>
      </c>
      <c r="P328" s="53">
        <f t="shared" si="4"/>
        <v>0.06</v>
      </c>
      <c r="Q328" s="53">
        <f>IFERROR(Ações!$O328/Ações!$M328,0)</f>
        <v>0</v>
      </c>
      <c r="R328" s="53">
        <f>IFERROR(IF(Ações!$B328="","",VLOOKUP(Table_1[[#This Row],[AÇÕES]],'Dados Status Invest STOCKS'!A314:AD929,18)/100),0)</f>
        <v>-193.28259999999997</v>
      </c>
      <c r="S328" s="51">
        <f>IFERROR(IF(Ações!$B328="","",VLOOKUP(Table_1[[#This Row],[AÇÕES]],'Dados Status Invest STOCKS'!A314:AD929,25)/100),0)</f>
        <v>0</v>
      </c>
      <c r="T328" s="51">
        <f>(1-Ações!$Q328)*Ações!$R328</f>
        <v>-193.28259999999997</v>
      </c>
      <c r="U328" s="54">
        <f>IF(Ações!$S328=0,Ações!$T328,IF(Ações!$T328=0,Ações!$S328,AVERAGE(Ações!$S328,Ações!$T328)))</f>
        <v>-193.28259999999997</v>
      </c>
    </row>
    <row r="329" spans="2:21" ht="15.75" customHeight="1" x14ac:dyDescent="0.2">
      <c r="B329" s="44" t="str">
        <f>IFERROR('Dados Status Invest STOCKS'!A316,"-")</f>
        <v>APG</v>
      </c>
      <c r="C329" s="45">
        <f>IFERROR((Ações!$D329-Ações!$K329)/Ações!$D329,0)</f>
        <v>0</v>
      </c>
      <c r="D329" s="46">
        <f>(Ações!$O329)/0.06</f>
        <v>0</v>
      </c>
      <c r="E329" s="47">
        <f>IFERROR((Ações!$F329-Ações!$K329)/Ações!$F329,0)</f>
        <v>-6.3888446677445989</v>
      </c>
      <c r="F329" s="46">
        <f>IF(OR(Ações!$N329&lt;0,Ações!$M329&lt;0),"",(22.5*Ações!$M329*Ações!$N329)^0.5)</f>
        <v>3.034303874037668</v>
      </c>
      <c r="G329" s="47">
        <f>IFERROR((Ações!$H329-Ações!$K329)/Ações!$H329,0)</f>
        <v>0</v>
      </c>
      <c r="H329" s="48">
        <f>IFERROR(Ações!$I329/(Ações!$P329-Table_1[[#This Row],[CAGR LUCRO 5A]]),0)</f>
        <v>0</v>
      </c>
      <c r="I329" s="48">
        <f>IF(Ações!$S329&lt;0,"",Ações!$O329*(1+Ações!$S329))</f>
        <v>0</v>
      </c>
      <c r="J329" s="49">
        <f>IFERROR(IF(Ações!$B329="","",(VLOOKUP(Table_1[[#This Row],[AÇÕES]],'Dados Status Invest STOCKS'!A315:AD930,4)/Table_1[[#This Row],[LPA]]))/100,0)</f>
        <v>125.9025</v>
      </c>
      <c r="K329" s="50">
        <f>IFERROR(IF(Ações!$B329="","",VLOOKUP(Table_1[[#This Row],[AÇÕES]],'Dados Status Invest STOCKS'!A315:AD930,2)),0)</f>
        <v>22.42</v>
      </c>
      <c r="L329" s="51">
        <f>IFERROR(IF(Ações!$B329="","",VLOOKUP(Table_1[[#This Row],[AÇÕES]],'Dados Status Invest STOCKS'!A315:AD930,3)/100),0)</f>
        <v>0</v>
      </c>
      <c r="M329" s="52">
        <f>IFERROR(IF(Ações!$B329="","",VLOOKUP(Table_1[[#This Row],[AÇÕES]],'Dados Status Invest STOCKS'!A315:AD930,28)),0)</f>
        <v>0.04</v>
      </c>
      <c r="N329" s="52">
        <f>IFERROR(IF(Ações!$B329="","",VLOOKUP(Table_1[[#This Row],[AÇÕES]],'Dados Status Invest STOCKS'!A315:AD930,27)),0)</f>
        <v>10.23</v>
      </c>
      <c r="O329" s="52">
        <f>IFERROR(IF(Ações!$L329="","",Ações!$K329*Ações!$L329),0)</f>
        <v>0</v>
      </c>
      <c r="P329" s="53">
        <f t="shared" si="4"/>
        <v>0.06</v>
      </c>
      <c r="Q329" s="53">
        <f>IFERROR(Ações!$O329/Ações!$M329,0)</f>
        <v>0</v>
      </c>
      <c r="R329" s="53">
        <f>IFERROR(IF(Ações!$B329="","",VLOOKUP(Table_1[[#This Row],[AÇÕES]],'Dados Status Invest STOCKS'!A315:AD930,18)/100),0)</f>
        <v>4.4000000000000003E-3</v>
      </c>
      <c r="S329" s="51">
        <f>IFERROR(IF(Ações!$B329="","",VLOOKUP(Table_1[[#This Row],[AÇÕES]],'Dados Status Invest STOCKS'!A315:AD930,25)/100),0)</f>
        <v>0</v>
      </c>
      <c r="T329" s="51">
        <f>(1-Ações!$Q329)*Ações!$R329</f>
        <v>4.4000000000000003E-3</v>
      </c>
      <c r="U329" s="54">
        <f>IF(Ações!$S329=0,Ações!$T329,IF(Ações!$T329=0,Ações!$S329,AVERAGE(Ações!$S329,Ações!$T329)))</f>
        <v>4.4000000000000003E-3</v>
      </c>
    </row>
    <row r="330" spans="2:21" ht="15.75" customHeight="1" x14ac:dyDescent="0.2">
      <c r="B330" s="44" t="str">
        <f>IFERROR('Dados Status Invest STOCKS'!A317,"-")</f>
        <v>APH</v>
      </c>
      <c r="C330" s="45">
        <f>IFERROR((Ações!$D330-Ações!$K330)/Ações!$D330,0)</f>
        <v>-4</v>
      </c>
      <c r="D330" s="46">
        <f>(Ações!$O330)/0.06</f>
        <v>15.469999999999999</v>
      </c>
      <c r="E330" s="47">
        <f>IFERROR((Ações!$F330-Ações!$K330)/Ações!$F330,0)</f>
        <v>-2.2843544954087918</v>
      </c>
      <c r="F330" s="46">
        <f>IF(OR(Ações!$N330&lt;0,Ações!$M330&lt;0),"",(22.5*Ações!$M330*Ações!$N330)^0.5)</f>
        <v>23.551050931964795</v>
      </c>
      <c r="G330" s="47">
        <f>IFERROR((Ações!$H330-Ações!$K330)/Ações!$H330,0)</f>
        <v>3.6857177637785696</v>
      </c>
      <c r="H330" s="48">
        <f>IFERROR(Ações!$I330/(Ações!$P330-Table_1[[#This Row],[CAGR LUCRO 5A]]),0)</f>
        <v>-28.800494617563736</v>
      </c>
      <c r="I330" s="48">
        <f>IF(Ações!$S330&lt;0,"",Ações!$O330*(1+Ações!$S330))</f>
        <v>1.0166574599999998</v>
      </c>
      <c r="J330" s="49">
        <f>IFERROR(IF(Ações!$B330="","",(VLOOKUP(Table_1[[#This Row],[AÇÕES]],'Dados Status Invest STOCKS'!A316:AD931,4)/Table_1[[#This Row],[LPA]]))/100,0)</f>
        <v>0.12580645161290321</v>
      </c>
      <c r="K330" s="50">
        <f>IFERROR(IF(Ações!$B330="","",VLOOKUP(Table_1[[#This Row],[AÇÕES]],'Dados Status Invest STOCKS'!A316:AD931,2)),0)</f>
        <v>77.349999999999994</v>
      </c>
      <c r="L330" s="51">
        <f>IFERROR(IF(Ações!$B330="","",VLOOKUP(Table_1[[#This Row],[AÇÕES]],'Dados Status Invest STOCKS'!A316:AD931,3)/100),0)</f>
        <v>1.2E-2</v>
      </c>
      <c r="M330" s="52">
        <f>IFERROR(IF(Ações!$B330="","",VLOOKUP(Table_1[[#This Row],[AÇÕES]],'Dados Status Invest STOCKS'!A316:AD931,28)),0)</f>
        <v>2.48</v>
      </c>
      <c r="N330" s="52">
        <f>IFERROR(IF(Ações!$B330="","",VLOOKUP(Table_1[[#This Row],[AÇÕES]],'Dados Status Invest STOCKS'!A316:AD931,27)),0)</f>
        <v>9.94</v>
      </c>
      <c r="O330" s="52">
        <f>IFERROR(IF(Ações!$L330="","",Ações!$K330*Ações!$L330),0)</f>
        <v>0.92819999999999991</v>
      </c>
      <c r="P330" s="53">
        <f t="shared" si="4"/>
        <v>0.06</v>
      </c>
      <c r="Q330" s="53">
        <f>IFERROR(Ações!$O330/Ações!$M330,0)</f>
        <v>0.37427419354838709</v>
      </c>
      <c r="R330" s="53">
        <f>IFERROR(IF(Ações!$B330="","",VLOOKUP(Table_1[[#This Row],[AÇÕES]],'Dados Status Invest STOCKS'!A316:AD931,18)/100),0)</f>
        <v>0.24940000000000001</v>
      </c>
      <c r="S330" s="51">
        <f>IFERROR(IF(Ações!$B330="","",VLOOKUP(Table_1[[#This Row],[AÇÕES]],'Dados Status Invest STOCKS'!A316:AD931,25)/100),0)</f>
        <v>9.5299999999999996E-2</v>
      </c>
      <c r="T330" s="51">
        <f>(1-Ações!$Q330)*Ações!$R330</f>
        <v>0.15605601612903228</v>
      </c>
      <c r="U330" s="54">
        <f>IF(Ações!$S330=0,Ações!$T330,IF(Ações!$T330=0,Ações!$S330,AVERAGE(Ações!$S330,Ações!$T330)))</f>
        <v>0.12567800806451612</v>
      </c>
    </row>
    <row r="331" spans="2:21" ht="15.75" customHeight="1" x14ac:dyDescent="0.2">
      <c r="B331" s="44" t="str">
        <f>IFERROR('Dados Status Invest STOCKS'!A318,"-")</f>
        <v>APHA</v>
      </c>
      <c r="C331" s="45">
        <f>IFERROR((Ações!$D331-Ações!$K331)/Ações!$D331,0)</f>
        <v>0</v>
      </c>
      <c r="D331" s="46">
        <f>(Ações!$O331)/0.06</f>
        <v>0</v>
      </c>
      <c r="E331" s="47">
        <f>IFERROR((Ações!$F331-Ações!$K331)/Ações!$F331,0)</f>
        <v>0</v>
      </c>
      <c r="F331" s="46" t="str">
        <f>IF(OR(Ações!$N331&lt;0,Ações!$M331&lt;0),"",(22.5*Ações!$M331*Ações!$N331)^0.5)</f>
        <v/>
      </c>
      <c r="G331" s="47">
        <f>IFERROR((Ações!$H331-Ações!$K331)/Ações!$H331,0)</f>
        <v>0</v>
      </c>
      <c r="H331" s="48">
        <f>IFERROR(Ações!$I331/(Ações!$P331-Table_1[[#This Row],[CAGR LUCRO 5A]]),0)</f>
        <v>0</v>
      </c>
      <c r="I331" s="48">
        <f>IF(Ações!$S331&lt;0,"",Ações!$O331*(1+Ações!$S331))</f>
        <v>0</v>
      </c>
      <c r="J331" s="49">
        <f>IFERROR(IF(Ações!$B331="","",(VLOOKUP(Table_1[[#This Row],[AÇÕES]],'Dados Status Invest STOCKS'!A317:AD932,4)/Table_1[[#This Row],[LPA]]))/100,0)</f>
        <v>1.1237837837837836</v>
      </c>
      <c r="K331" s="50">
        <f>IFERROR(IF(Ações!$B331="","",VLOOKUP(Table_1[[#This Row],[AÇÕES]],'Dados Status Invest STOCKS'!A317:AD932,2)),0)</f>
        <v>15.38</v>
      </c>
      <c r="L331" s="51">
        <f>IFERROR(IF(Ações!$B331="","",VLOOKUP(Table_1[[#This Row],[AÇÕES]],'Dados Status Invest STOCKS'!A317:AD932,3)/100),0)</f>
        <v>0</v>
      </c>
      <c r="M331" s="52">
        <f>IFERROR(IF(Ações!$B331="","",VLOOKUP(Table_1[[#This Row],[AÇÕES]],'Dados Status Invest STOCKS'!A317:AD932,28)),0)</f>
        <v>-0.37</v>
      </c>
      <c r="N331" s="52">
        <f>IFERROR(IF(Ações!$B331="","",VLOOKUP(Table_1[[#This Row],[AÇÕES]],'Dados Status Invest STOCKS'!A317:AD932,27)),0)</f>
        <v>3.31</v>
      </c>
      <c r="O331" s="52">
        <f>IFERROR(IF(Ações!$L331="","",Ações!$K331*Ações!$L331),0)</f>
        <v>0</v>
      </c>
      <c r="P331" s="53">
        <f t="shared" si="4"/>
        <v>0.06</v>
      </c>
      <c r="Q331" s="53">
        <f>IFERROR(Ações!$O331/Ações!$M331,0)</f>
        <v>0</v>
      </c>
      <c r="R331" s="53">
        <f>IFERROR(IF(Ações!$B331="","",VLOOKUP(Table_1[[#This Row],[AÇÕES]],'Dados Status Invest STOCKS'!A317:AD932,18)/100),0)</f>
        <v>-0.1116</v>
      </c>
      <c r="S331" s="51">
        <f>IFERROR(IF(Ações!$B331="","",VLOOKUP(Table_1[[#This Row],[AÇÕES]],'Dados Status Invest STOCKS'!A317:AD932,25)/100),0)</f>
        <v>0</v>
      </c>
      <c r="T331" s="51">
        <f>(1-Ações!$Q331)*Ações!$R331</f>
        <v>-0.1116</v>
      </c>
      <c r="U331" s="54">
        <f>IF(Ações!$S331=0,Ações!$T331,IF(Ações!$T331=0,Ações!$S331,AVERAGE(Ações!$S331,Ações!$T331)))</f>
        <v>-0.1116</v>
      </c>
    </row>
    <row r="332" spans="2:21" ht="15.75" customHeight="1" x14ac:dyDescent="0.2">
      <c r="B332" s="44" t="str">
        <f>IFERROR('Dados Status Invest STOCKS'!A319,"-")</f>
        <v>API</v>
      </c>
      <c r="C332" s="45">
        <f>IFERROR((Ações!$D332-Ações!$K332)/Ações!$D332,0)</f>
        <v>0</v>
      </c>
      <c r="D332" s="46">
        <f>(Ações!$O332)/0.06</f>
        <v>0</v>
      </c>
      <c r="E332" s="47">
        <f>IFERROR((Ações!$F332-Ações!$K332)/Ações!$F332,0)</f>
        <v>0</v>
      </c>
      <c r="F332" s="46" t="str">
        <f>IF(OR(Ações!$N332&lt;0,Ações!$M332&lt;0),"",(22.5*Ações!$M332*Ações!$N332)^0.5)</f>
        <v/>
      </c>
      <c r="G332" s="47">
        <f>IFERROR((Ações!$H332-Ações!$K332)/Ações!$H332,0)</f>
        <v>0</v>
      </c>
      <c r="H332" s="48">
        <f>IFERROR(Ações!$I332/(Ações!$P332-Table_1[[#This Row],[CAGR LUCRO 5A]]),0)</f>
        <v>0</v>
      </c>
      <c r="I332" s="48">
        <f>IF(Ações!$S332&lt;0,"",Ações!$O332*(1+Ações!$S332))</f>
        <v>0</v>
      </c>
      <c r="J332" s="49">
        <f>IFERROR(IF(Ações!$B332="","",(VLOOKUP(Table_1[[#This Row],[AÇÕES]],'Dados Status Invest STOCKS'!A318:AD933,4)/Table_1[[#This Row],[LPA]]))/100,0)</f>
        <v>0.96529411764705875</v>
      </c>
      <c r="K332" s="50">
        <f>IFERROR(IF(Ações!$B332="","",VLOOKUP(Table_1[[#This Row],[AÇÕES]],'Dados Status Invest STOCKS'!A318:AD933,2)),0)</f>
        <v>11.1</v>
      </c>
      <c r="L332" s="51">
        <f>IFERROR(IF(Ações!$B332="","",VLOOKUP(Table_1[[#This Row],[AÇÕES]],'Dados Status Invest STOCKS'!A318:AD933,3)/100),0)</f>
        <v>0</v>
      </c>
      <c r="M332" s="52">
        <f>IFERROR(IF(Ações!$B332="","",VLOOKUP(Table_1[[#This Row],[AÇÕES]],'Dados Status Invest STOCKS'!A318:AD933,28)),0)</f>
        <v>-0.34</v>
      </c>
      <c r="N332" s="52">
        <f>IFERROR(IF(Ações!$B332="","",VLOOKUP(Table_1[[#This Row],[AÇÕES]],'Dados Status Invest STOCKS'!A318:AD933,27)),0)</f>
        <v>7.67</v>
      </c>
      <c r="O332" s="52">
        <f>IFERROR(IF(Ações!$L332="","",Ações!$K332*Ações!$L332),0)</f>
        <v>0</v>
      </c>
      <c r="P332" s="53">
        <f t="shared" si="4"/>
        <v>0.06</v>
      </c>
      <c r="Q332" s="53">
        <f>IFERROR(Ações!$O332/Ações!$M332,0)</f>
        <v>0</v>
      </c>
      <c r="R332" s="53">
        <f>IFERROR(IF(Ações!$B332="","",VLOOKUP(Table_1[[#This Row],[AÇÕES]],'Dados Status Invest STOCKS'!A318:AD933,18)/100),0)</f>
        <v>-4.41E-2</v>
      </c>
      <c r="S332" s="51">
        <f>IFERROR(IF(Ações!$B332="","",VLOOKUP(Table_1[[#This Row],[AÇÕES]],'Dados Status Invest STOCKS'!A318:AD933,25)/100),0)</f>
        <v>0</v>
      </c>
      <c r="T332" s="51">
        <f>(1-Ações!$Q332)*Ações!$R332</f>
        <v>-4.41E-2</v>
      </c>
      <c r="U332" s="54">
        <f>IF(Ações!$S332=0,Ações!$T332,IF(Ações!$T332=0,Ações!$S332,AVERAGE(Ações!$S332,Ações!$T332)))</f>
        <v>-4.41E-2</v>
      </c>
    </row>
    <row r="333" spans="2:21" ht="15.75" customHeight="1" x14ac:dyDescent="0.2">
      <c r="B333" s="44" t="str">
        <f>IFERROR('Dados Status Invest STOCKS'!A320,"-")</f>
        <v>APLS</v>
      </c>
      <c r="C333" s="45">
        <f>IFERROR((Ações!$D333-Ações!$K333)/Ações!$D333,0)</f>
        <v>0</v>
      </c>
      <c r="D333" s="46">
        <f>(Ações!$O333)/0.06</f>
        <v>0</v>
      </c>
      <c r="E333" s="47">
        <f>IFERROR((Ações!$F333-Ações!$K333)/Ações!$F333,0)</f>
        <v>0</v>
      </c>
      <c r="F333" s="46" t="str">
        <f>IF(OR(Ações!$N333&lt;0,Ações!$M333&lt;0),"",(22.5*Ações!$M333*Ações!$N333)^0.5)</f>
        <v/>
      </c>
      <c r="G333" s="47">
        <f>IFERROR((Ações!$H333-Ações!$K333)/Ações!$H333,0)</f>
        <v>0</v>
      </c>
      <c r="H333" s="48">
        <f>IFERROR(Ações!$I333/(Ações!$P333-Table_1[[#This Row],[CAGR LUCRO 5A]]),0)</f>
        <v>0</v>
      </c>
      <c r="I333" s="48">
        <f>IF(Ações!$S333&lt;0,"",Ações!$O333*(1+Ações!$S333))</f>
        <v>0</v>
      </c>
      <c r="J333" s="49">
        <f>IFERROR(IF(Ações!$B333="","",(VLOOKUP(Table_1[[#This Row],[AÇÕES]],'Dados Status Invest STOCKS'!A319:AD934,4)/Table_1[[#This Row],[LPA]]))/100,0)</f>
        <v>1.3210332103321034E-2</v>
      </c>
      <c r="K333" s="50">
        <f>IFERROR(IF(Ações!$B333="","",VLOOKUP(Table_1[[#This Row],[AÇÕES]],'Dados Status Invest STOCKS'!A319:AD934,2)),0)</f>
        <v>38.78</v>
      </c>
      <c r="L333" s="51">
        <f>IFERROR(IF(Ações!$B333="","",VLOOKUP(Table_1[[#This Row],[AÇÕES]],'Dados Status Invest STOCKS'!A319:AD934,3)/100),0)</f>
        <v>0</v>
      </c>
      <c r="M333" s="52">
        <f>IFERROR(IF(Ações!$B333="","",VLOOKUP(Table_1[[#This Row],[AÇÕES]],'Dados Status Invest STOCKS'!A319:AD934,28)),0)</f>
        <v>-5.42</v>
      </c>
      <c r="N333" s="52">
        <f>IFERROR(IF(Ações!$B333="","",VLOOKUP(Table_1[[#This Row],[AÇÕES]],'Dados Status Invest STOCKS'!A319:AD934,27)),0)</f>
        <v>-0.6</v>
      </c>
      <c r="O333" s="52">
        <f>IFERROR(IF(Ações!$L333="","",Ações!$K333*Ações!$L333),0)</f>
        <v>0</v>
      </c>
      <c r="P333" s="53">
        <f t="shared" si="4"/>
        <v>0.06</v>
      </c>
      <c r="Q333" s="53">
        <f>IFERROR(Ações!$O333/Ações!$M333,0)</f>
        <v>0</v>
      </c>
      <c r="R333" s="53">
        <f>IFERROR(IF(Ações!$B333="","",VLOOKUP(Table_1[[#This Row],[AÇÕES]],'Dados Status Invest STOCKS'!A319:AD934,18)/100),0)</f>
        <v>-9.0738000000000003</v>
      </c>
      <c r="S333" s="51">
        <f>IFERROR(IF(Ações!$B333="","",VLOOKUP(Table_1[[#This Row],[AÇÕES]],'Dados Status Invest STOCKS'!A319:AD934,25)/100),0)</f>
        <v>0</v>
      </c>
      <c r="T333" s="51">
        <f>(1-Ações!$Q333)*Ações!$R333</f>
        <v>-9.0738000000000003</v>
      </c>
      <c r="U333" s="54">
        <f>IF(Ações!$S333=0,Ações!$T333,IF(Ações!$T333=0,Ações!$S333,AVERAGE(Ações!$S333,Ações!$T333)))</f>
        <v>-9.0738000000000003</v>
      </c>
    </row>
    <row r="334" spans="2:21" ht="15.75" customHeight="1" x14ac:dyDescent="0.2">
      <c r="B334" s="44" t="str">
        <f>IFERROR('Dados Status Invest STOCKS'!A321,"-")</f>
        <v>APLT</v>
      </c>
      <c r="C334" s="45">
        <f>IFERROR((Ações!$D334-Ações!$K334)/Ações!$D334,0)</f>
        <v>0</v>
      </c>
      <c r="D334" s="46">
        <f>(Ações!$O334)/0.06</f>
        <v>0</v>
      </c>
      <c r="E334" s="47">
        <f>IFERROR((Ações!$F334-Ações!$K334)/Ações!$F334,0)</f>
        <v>0</v>
      </c>
      <c r="F334" s="46" t="str">
        <f>IF(OR(Ações!$N334&lt;0,Ações!$M334&lt;0),"",(22.5*Ações!$M334*Ações!$N334)^0.5)</f>
        <v/>
      </c>
      <c r="G334" s="47">
        <f>IFERROR((Ações!$H334-Ações!$K334)/Ações!$H334,0)</f>
        <v>0</v>
      </c>
      <c r="H334" s="48">
        <f>IFERROR(Ações!$I334/(Ações!$P334-Table_1[[#This Row],[CAGR LUCRO 5A]]),0)</f>
        <v>0</v>
      </c>
      <c r="I334" s="48">
        <f>IF(Ações!$S334&lt;0,"",Ações!$O334*(1+Ações!$S334))</f>
        <v>0</v>
      </c>
      <c r="J334" s="49">
        <f>IFERROR(IF(Ações!$B334="","",(VLOOKUP(Table_1[[#This Row],[AÇÕES]],'Dados Status Invest STOCKS'!A320:AD935,4)/Table_1[[#This Row],[LPA]]))/100,0)</f>
        <v>2.1794871794871794E-3</v>
      </c>
      <c r="K334" s="50">
        <f>IFERROR(IF(Ações!$B334="","",VLOOKUP(Table_1[[#This Row],[AÇÕES]],'Dados Status Invest STOCKS'!A320:AD935,2)),0)</f>
        <v>3.33</v>
      </c>
      <c r="L334" s="51">
        <f>IFERROR(IF(Ações!$B334="","",VLOOKUP(Table_1[[#This Row],[AÇÕES]],'Dados Status Invest STOCKS'!A320:AD935,3)/100),0)</f>
        <v>0</v>
      </c>
      <c r="M334" s="52">
        <f>IFERROR(IF(Ações!$B334="","",VLOOKUP(Table_1[[#This Row],[AÇÕES]],'Dados Status Invest STOCKS'!A320:AD935,28)),0)</f>
        <v>-3.9</v>
      </c>
      <c r="N334" s="52">
        <f>IFERROR(IF(Ações!$B334="","",VLOOKUP(Table_1[[#This Row],[AÇÕES]],'Dados Status Invest STOCKS'!A320:AD935,27)),0)</f>
        <v>3.31</v>
      </c>
      <c r="O334" s="52">
        <f>IFERROR(IF(Ações!$L334="","",Ações!$K334*Ações!$L334),0)</f>
        <v>0</v>
      </c>
      <c r="P334" s="53">
        <f t="shared" si="4"/>
        <v>0.06</v>
      </c>
      <c r="Q334" s="53">
        <f>IFERROR(Ações!$O334/Ações!$M334,0)</f>
        <v>0</v>
      </c>
      <c r="R334" s="53">
        <f>IFERROR(IF(Ações!$B334="","",VLOOKUP(Table_1[[#This Row],[AÇÕES]],'Dados Status Invest STOCKS'!A320:AD935,18)/100),0)</f>
        <v>-1.1778</v>
      </c>
      <c r="S334" s="51">
        <f>IFERROR(IF(Ações!$B334="","",VLOOKUP(Table_1[[#This Row],[AÇÕES]],'Dados Status Invest STOCKS'!A320:AD935,25)/100),0)</f>
        <v>0</v>
      </c>
      <c r="T334" s="51">
        <f>(1-Ações!$Q334)*Ações!$R334</f>
        <v>-1.1778</v>
      </c>
      <c r="U334" s="54">
        <f>IF(Ações!$S334=0,Ações!$T334,IF(Ações!$T334=0,Ações!$S334,AVERAGE(Ações!$S334,Ações!$T334)))</f>
        <v>-1.1778</v>
      </c>
    </row>
    <row r="335" spans="2:21" ht="15.75" customHeight="1" x14ac:dyDescent="0.2">
      <c r="B335" s="44" t="str">
        <f>IFERROR('Dados Status Invest STOCKS'!A322,"-")</f>
        <v>APO</v>
      </c>
      <c r="C335" s="45">
        <f>IFERROR((Ações!$D335-Ações!$K335)/Ações!$D335,0)</f>
        <v>-0.86915887850467288</v>
      </c>
      <c r="D335" s="46">
        <f>(Ações!$O335)/0.06</f>
        <v>34.962249999999997</v>
      </c>
      <c r="E335" s="47">
        <f>IFERROR((Ações!$F335-Ações!$K335)/Ações!$F335,0)</f>
        <v>-0.47892623069454693</v>
      </c>
      <c r="F335" s="46">
        <f>IF(OR(Ações!$N335&lt;0,Ações!$M335&lt;0),"",(22.5*Ações!$M335*Ações!$N335)^0.5)</f>
        <v>44.187464285699853</v>
      </c>
      <c r="G335" s="47">
        <f>IFERROR((Ações!$H335-Ações!$K335)/Ações!$H335,0)</f>
        <v>0.12063046262996749</v>
      </c>
      <c r="H335" s="48">
        <f>IFERROR(Ações!$I335/(Ações!$P335-Table_1[[#This Row],[CAGR LUCRO 5A]]),0)</f>
        <v>74.314605206185547</v>
      </c>
      <c r="I335" s="48">
        <f>IF(Ações!$S335&lt;0,"",Ações!$O335*(1+Ações!$S335))</f>
        <v>2.1625550114999994</v>
      </c>
      <c r="J335" s="49">
        <f>IFERROR(IF(Ações!$B335="","",(VLOOKUP(Table_1[[#This Row],[AÇÕES]],'Dados Status Invest STOCKS'!A321:AD936,4)/Table_1[[#This Row],[LPA]]))/100,0)</f>
        <v>1.0012376237623761E-2</v>
      </c>
      <c r="K335" s="50">
        <f>IFERROR(IF(Ações!$B335="","",VLOOKUP(Table_1[[#This Row],[AÇÕES]],'Dados Status Invest STOCKS'!A321:AD936,2)),0)</f>
        <v>65.349999999999994</v>
      </c>
      <c r="L335" s="51">
        <f>IFERROR(IF(Ações!$B335="","",VLOOKUP(Table_1[[#This Row],[AÇÕES]],'Dados Status Invest STOCKS'!A321:AD936,3)/100),0)</f>
        <v>3.2099999999999997E-2</v>
      </c>
      <c r="M335" s="52">
        <f>IFERROR(IF(Ações!$B335="","",VLOOKUP(Table_1[[#This Row],[AÇÕES]],'Dados Status Invest STOCKS'!A321:AD936,28)),0)</f>
        <v>8.08</v>
      </c>
      <c r="N335" s="52">
        <f>IFERROR(IF(Ações!$B335="","",VLOOKUP(Table_1[[#This Row],[AÇÕES]],'Dados Status Invest STOCKS'!A321:AD936,27)),0)</f>
        <v>10.74</v>
      </c>
      <c r="O335" s="52">
        <f>IFERROR(IF(Ações!$L335="","",Ações!$K335*Ações!$L335),0)</f>
        <v>2.0977349999999997</v>
      </c>
      <c r="P335" s="53">
        <f t="shared" ref="P335:P398" si="5">$U$6</f>
        <v>0.06</v>
      </c>
      <c r="Q335" s="53">
        <f>IFERROR(Ações!$O335/Ações!$M335,0)</f>
        <v>0.25962066831683162</v>
      </c>
      <c r="R335" s="53">
        <f>IFERROR(IF(Ações!$B335="","",VLOOKUP(Table_1[[#This Row],[AÇÕES]],'Dados Status Invest STOCKS'!A321:AD936,18)/100),0)</f>
        <v>0.75239999999999996</v>
      </c>
      <c r="S335" s="51">
        <f>IFERROR(IF(Ações!$B335="","",VLOOKUP(Table_1[[#This Row],[AÇÕES]],'Dados Status Invest STOCKS'!A321:AD936,25)/100),0)</f>
        <v>3.0899999999999997E-2</v>
      </c>
      <c r="T335" s="51">
        <f>(1-Ações!$Q335)*Ações!$R335</f>
        <v>0.55706140915841584</v>
      </c>
      <c r="U335" s="54">
        <f>IF(Ações!$S335=0,Ações!$T335,IF(Ações!$T335=0,Ações!$S335,AVERAGE(Ações!$S335,Ações!$T335)))</f>
        <v>0.29398070457920794</v>
      </c>
    </row>
    <row r="336" spans="2:21" ht="15.75" customHeight="1" x14ac:dyDescent="0.2">
      <c r="B336" s="44" t="str">
        <f>IFERROR('Dados Status Invest STOCKS'!A323,"-")</f>
        <v>APOG</v>
      </c>
      <c r="C336" s="45">
        <f>IFERROR((Ações!$D336-Ações!$K336)/Ações!$D336,0)</f>
        <v>-2.5087719298245612</v>
      </c>
      <c r="D336" s="46">
        <f>(Ações!$O336)/0.06</f>
        <v>13.31235</v>
      </c>
      <c r="E336" s="47">
        <f>IFERROR((Ações!$F336-Ações!$K336)/Ações!$F336,0)</f>
        <v>0</v>
      </c>
      <c r="F336" s="46" t="str">
        <f>IF(OR(Ações!$N336&lt;0,Ações!$M336&lt;0),"",(22.5*Ações!$M336*Ações!$N336)^0.5)</f>
        <v/>
      </c>
      <c r="G336" s="47">
        <f>IFERROR((Ações!$H336-Ações!$K336)/Ações!$H336,0)</f>
        <v>0</v>
      </c>
      <c r="H336" s="48">
        <f>IFERROR(Ações!$I336/(Ações!$P336-Table_1[[#This Row],[CAGR LUCRO 5A]]),0)</f>
        <v>0</v>
      </c>
      <c r="I336" s="48" t="str">
        <f>IF(Ações!$S336&lt;0,"",Ações!$O336*(1+Ações!$S336))</f>
        <v/>
      </c>
      <c r="J336" s="49">
        <f>IFERROR(IF(Ações!$B336="","",(VLOOKUP(Table_1[[#This Row],[AÇÕES]],'Dados Status Invest STOCKS'!A322:AD937,4)/Table_1[[#This Row],[LPA]]))/100,0)</f>
        <v>0.56450549450549448</v>
      </c>
      <c r="K336" s="50">
        <f>IFERROR(IF(Ações!$B336="","",VLOOKUP(Table_1[[#This Row],[AÇÕES]],'Dados Status Invest STOCKS'!A322:AD937,2)),0)</f>
        <v>46.71</v>
      </c>
      <c r="L336" s="51">
        <f>IFERROR(IF(Ações!$B336="","",VLOOKUP(Table_1[[#This Row],[AÇÕES]],'Dados Status Invest STOCKS'!A322:AD937,3)/100),0)</f>
        <v>1.7100000000000001E-2</v>
      </c>
      <c r="M336" s="52">
        <f>IFERROR(IF(Ações!$B336="","",VLOOKUP(Table_1[[#This Row],[AÇÕES]],'Dados Status Invest STOCKS'!A322:AD937,28)),0)</f>
        <v>-0.91</v>
      </c>
      <c r="N336" s="52">
        <f>IFERROR(IF(Ações!$B336="","",VLOOKUP(Table_1[[#This Row],[AÇÕES]],'Dados Status Invest STOCKS'!A322:AD937,27)),0)</f>
        <v>19.059999999999999</v>
      </c>
      <c r="O336" s="52">
        <f>IFERROR(IF(Ações!$L336="","",Ações!$K336*Ações!$L336),0)</f>
        <v>0.79874100000000003</v>
      </c>
      <c r="P336" s="53">
        <f t="shared" si="5"/>
        <v>0.06</v>
      </c>
      <c r="Q336" s="53">
        <f>IFERROR(Ações!$O336/Ações!$M336,0)</f>
        <v>-0.87773736263736268</v>
      </c>
      <c r="R336" s="53">
        <f>IFERROR(IF(Ações!$B336="","",VLOOKUP(Table_1[[#This Row],[AÇÕES]],'Dados Status Invest STOCKS'!A322:AD937,18)/100),0)</f>
        <v>-4.7699999999999992E-2</v>
      </c>
      <c r="S336" s="51">
        <f>IFERROR(IF(Ações!$B336="","",VLOOKUP(Table_1[[#This Row],[AÇÕES]],'Dados Status Invest STOCKS'!A322:AD937,25)/100),0)</f>
        <v>-0.25069999999999998</v>
      </c>
      <c r="T336" s="51">
        <f>(1-Ações!$Q336)*Ações!$R336</f>
        <v>-8.9568072197802176E-2</v>
      </c>
      <c r="U336" s="54">
        <f>IF(Ações!$S336=0,Ações!$T336,IF(Ações!$T336=0,Ações!$S336,AVERAGE(Ações!$S336,Ações!$T336)))</f>
        <v>-0.17013403609890107</v>
      </c>
    </row>
    <row r="337" spans="2:21" ht="15.75" customHeight="1" x14ac:dyDescent="0.2">
      <c r="B337" s="44" t="str">
        <f>IFERROR('Dados Status Invest STOCKS'!A324,"-")</f>
        <v>APOP</v>
      </c>
      <c r="C337" s="45">
        <f>IFERROR((Ações!$D337-Ações!$K337)/Ações!$D337,0)</f>
        <v>0</v>
      </c>
      <c r="D337" s="46">
        <f>(Ações!$O337)/0.06</f>
        <v>0</v>
      </c>
      <c r="E337" s="47">
        <f>IFERROR((Ações!$F337-Ações!$K337)/Ações!$F337,0)</f>
        <v>0</v>
      </c>
      <c r="F337" s="46" t="str">
        <f>IF(OR(Ações!$N337&lt;0,Ações!$M337&lt;0),"",(22.5*Ações!$M337*Ações!$N337)^0.5)</f>
        <v/>
      </c>
      <c r="G337" s="47">
        <f>IFERROR((Ações!$H337-Ações!$K337)/Ações!$H337,0)</f>
        <v>0</v>
      </c>
      <c r="H337" s="48">
        <f>IFERROR(Ações!$I337/(Ações!$P337-Table_1[[#This Row],[CAGR LUCRO 5A]]),0)</f>
        <v>0</v>
      </c>
      <c r="I337" s="48">
        <f>IF(Ações!$S337&lt;0,"",Ações!$O337*(1+Ações!$S337))</f>
        <v>0</v>
      </c>
      <c r="J337" s="49">
        <f>IFERROR(IF(Ações!$B337="","",(VLOOKUP(Table_1[[#This Row],[AÇÕES]],'Dados Status Invest STOCKS'!A323:AD938,4)/Table_1[[#This Row],[LPA]]))/100,0)</f>
        <v>0</v>
      </c>
      <c r="K337" s="50">
        <f>IFERROR(IF(Ações!$B337="","",VLOOKUP(Table_1[[#This Row],[AÇÕES]],'Dados Status Invest STOCKS'!A323:AD938,2)),0)</f>
        <v>13.17</v>
      </c>
      <c r="L337" s="51">
        <f>IFERROR(IF(Ações!$B337="","",VLOOKUP(Table_1[[#This Row],[AÇÕES]],'Dados Status Invest STOCKS'!A323:AD938,3)/100),0)</f>
        <v>0</v>
      </c>
      <c r="M337" s="52">
        <f>IFERROR(IF(Ações!$B337="","",VLOOKUP(Table_1[[#This Row],[AÇÕES]],'Dados Status Invest STOCKS'!A323:AD938,28)),0)</f>
        <v>-5674.21</v>
      </c>
      <c r="N337" s="52">
        <f>IFERROR(IF(Ações!$B337="","",VLOOKUP(Table_1[[#This Row],[AÇÕES]],'Dados Status Invest STOCKS'!A323:AD938,27)),0)</f>
        <v>1.79</v>
      </c>
      <c r="O337" s="52">
        <f>IFERROR(IF(Ações!$L337="","",Ações!$K337*Ações!$L337),0)</f>
        <v>0</v>
      </c>
      <c r="P337" s="53">
        <f t="shared" si="5"/>
        <v>0.06</v>
      </c>
      <c r="Q337" s="53">
        <f>IFERROR(Ações!$O337/Ações!$M337,0)</f>
        <v>0</v>
      </c>
      <c r="R337" s="53">
        <f>IFERROR(IF(Ações!$B337="","",VLOOKUP(Table_1[[#This Row],[AÇÕES]],'Dados Status Invest STOCKS'!A323:AD938,18)/100),0)</f>
        <v>-3169.8006</v>
      </c>
      <c r="S337" s="51">
        <f>IFERROR(IF(Ações!$B337="","",VLOOKUP(Table_1[[#This Row],[AÇÕES]],'Dados Status Invest STOCKS'!A323:AD938,25)/100),0)</f>
        <v>0</v>
      </c>
      <c r="T337" s="51">
        <f>(1-Ações!$Q337)*Ações!$R337</f>
        <v>-3169.8006</v>
      </c>
      <c r="U337" s="54">
        <f>IF(Ações!$S337=0,Ações!$T337,IF(Ações!$T337=0,Ações!$S337,AVERAGE(Ações!$S337,Ações!$T337)))</f>
        <v>-3169.8006</v>
      </c>
    </row>
    <row r="338" spans="2:21" ht="15.75" customHeight="1" x14ac:dyDescent="0.2">
      <c r="B338" s="44" t="str">
        <f>IFERROR('Dados Status Invest STOCKS'!A325,"-")</f>
        <v>APOPW</v>
      </c>
      <c r="C338" s="45">
        <f>IFERROR((Ações!$D338-Ações!$K338)/Ações!$D338,0)</f>
        <v>0</v>
      </c>
      <c r="D338" s="46">
        <f>(Ações!$O338)/0.06</f>
        <v>0</v>
      </c>
      <c r="E338" s="47">
        <f>IFERROR((Ações!$F338-Ações!$K338)/Ações!$F338,0)</f>
        <v>0</v>
      </c>
      <c r="F338" s="46" t="str">
        <f>IF(OR(Ações!$N338&lt;0,Ações!$M338&lt;0),"",(22.5*Ações!$M338*Ações!$N338)^0.5)</f>
        <v/>
      </c>
      <c r="G338" s="47">
        <f>IFERROR((Ações!$H338-Ações!$K338)/Ações!$H338,0)</f>
        <v>0</v>
      </c>
      <c r="H338" s="48">
        <f>IFERROR(Ações!$I338/(Ações!$P338-Table_1[[#This Row],[CAGR LUCRO 5A]]),0)</f>
        <v>0</v>
      </c>
      <c r="I338" s="48">
        <f>IF(Ações!$S338&lt;0,"",Ações!$O338*(1+Ações!$S338))</f>
        <v>0</v>
      </c>
      <c r="J338" s="49">
        <f>IFERROR(IF(Ações!$B338="","",(VLOOKUP(Table_1[[#This Row],[AÇÕES]],'Dados Status Invest STOCKS'!A324:AD939,4)/Table_1[[#This Row],[LPA]]))/100,0)</f>
        <v>0</v>
      </c>
      <c r="K338" s="50">
        <f>IFERROR(IF(Ações!$B338="","",VLOOKUP(Table_1[[#This Row],[AÇÕES]],'Dados Status Invest STOCKS'!A324:AD939,2)),0)</f>
        <v>0.08</v>
      </c>
      <c r="L338" s="51">
        <f>IFERROR(IF(Ações!$B338="","",VLOOKUP(Table_1[[#This Row],[AÇÕES]],'Dados Status Invest STOCKS'!A324:AD939,3)/100),0)</f>
        <v>0</v>
      </c>
      <c r="M338" s="52">
        <f>IFERROR(IF(Ações!$B338="","",VLOOKUP(Table_1[[#This Row],[AÇÕES]],'Dados Status Invest STOCKS'!A324:AD939,28)),0)</f>
        <v>-5674.21</v>
      </c>
      <c r="N338" s="52">
        <f>IFERROR(IF(Ações!$B338="","",VLOOKUP(Table_1[[#This Row],[AÇÕES]],'Dados Status Invest STOCKS'!A324:AD939,27)),0)</f>
        <v>1.79</v>
      </c>
      <c r="O338" s="52">
        <f>IFERROR(IF(Ações!$L338="","",Ações!$K338*Ações!$L338),0)</f>
        <v>0</v>
      </c>
      <c r="P338" s="53">
        <f t="shared" si="5"/>
        <v>0.06</v>
      </c>
      <c r="Q338" s="53">
        <f>IFERROR(Ações!$O338/Ações!$M338,0)</f>
        <v>0</v>
      </c>
      <c r="R338" s="53">
        <f>IFERROR(IF(Ações!$B338="","",VLOOKUP(Table_1[[#This Row],[AÇÕES]],'Dados Status Invest STOCKS'!A324:AD939,18)/100),0)</f>
        <v>-3169.8006</v>
      </c>
      <c r="S338" s="51">
        <f>IFERROR(IF(Ações!$B338="","",VLOOKUP(Table_1[[#This Row],[AÇÕES]],'Dados Status Invest STOCKS'!A324:AD939,25)/100),0)</f>
        <v>0</v>
      </c>
      <c r="T338" s="51">
        <f>(1-Ações!$Q338)*Ações!$R338</f>
        <v>-3169.8006</v>
      </c>
      <c r="U338" s="54">
        <f>IF(Ações!$S338=0,Ações!$T338,IF(Ações!$T338=0,Ações!$S338,AVERAGE(Ações!$S338,Ações!$T338)))</f>
        <v>-3169.8006</v>
      </c>
    </row>
    <row r="339" spans="2:21" ht="15.75" customHeight="1" x14ac:dyDescent="0.2">
      <c r="B339" s="44" t="str">
        <f>IFERROR('Dados Status Invest STOCKS'!A326,"-")</f>
        <v>APPF</v>
      </c>
      <c r="C339" s="45">
        <f>IFERROR((Ações!$D339-Ações!$K339)/Ações!$D339,0)</f>
        <v>0</v>
      </c>
      <c r="D339" s="46">
        <f>(Ações!$O339)/0.06</f>
        <v>0</v>
      </c>
      <c r="E339" s="47">
        <f>IFERROR((Ações!$F339-Ações!$K339)/Ações!$F339,0)</f>
        <v>-37.388583320693115</v>
      </c>
      <c r="F339" s="46">
        <f>IF(OR(Ações!$N339&lt;0,Ações!$M339&lt;0),"",(22.5*Ações!$M339*Ações!$N339)^0.5)</f>
        <v>3.0759144981614819</v>
      </c>
      <c r="G339" s="47">
        <f>IFERROR((Ações!$H339-Ações!$K339)/Ações!$H339,0)</f>
        <v>0</v>
      </c>
      <c r="H339" s="48">
        <f>IFERROR(Ações!$I339/(Ações!$P339-Table_1[[#This Row],[CAGR LUCRO 5A]]),0)</f>
        <v>0</v>
      </c>
      <c r="I339" s="48">
        <f>IF(Ações!$S339&lt;0,"",Ações!$O339*(1+Ações!$S339))</f>
        <v>0</v>
      </c>
      <c r="J339" s="49">
        <f>IFERROR(IF(Ações!$B339="","",(VLOOKUP(Table_1[[#This Row],[AÇÕES]],'Dados Status Invest STOCKS'!A325:AD940,4)/Table_1[[#This Row],[LPA]]))/100,0)</f>
        <v>443.50799999999998</v>
      </c>
      <c r="K339" s="50">
        <f>IFERROR(IF(Ações!$B339="","",VLOOKUP(Table_1[[#This Row],[AÇÕES]],'Dados Status Invest STOCKS'!A325:AD940,2)),0)</f>
        <v>118.08</v>
      </c>
      <c r="L339" s="51">
        <f>IFERROR(IF(Ações!$B339="","",VLOOKUP(Table_1[[#This Row],[AÇÕES]],'Dados Status Invest STOCKS'!A325:AD940,3)/100),0)</f>
        <v>0</v>
      </c>
      <c r="M339" s="52">
        <f>IFERROR(IF(Ações!$B339="","",VLOOKUP(Table_1[[#This Row],[AÇÕES]],'Dados Status Invest STOCKS'!A325:AD940,28)),0)</f>
        <v>0.05</v>
      </c>
      <c r="N339" s="52">
        <f>IFERROR(IF(Ações!$B339="","",VLOOKUP(Table_1[[#This Row],[AÇÕES]],'Dados Status Invest STOCKS'!A325:AD940,27)),0)</f>
        <v>8.41</v>
      </c>
      <c r="O339" s="52">
        <f>IFERROR(IF(Ações!$L339="","",Ações!$K339*Ações!$L339),0)</f>
        <v>0</v>
      </c>
      <c r="P339" s="53">
        <f t="shared" si="5"/>
        <v>0.06</v>
      </c>
      <c r="Q339" s="53">
        <f>IFERROR(Ações!$O339/Ações!$M339,0)</f>
        <v>0</v>
      </c>
      <c r="R339" s="53">
        <f>IFERROR(IF(Ações!$B339="","",VLOOKUP(Table_1[[#This Row],[AÇÕES]],'Dados Status Invest STOCKS'!A325:AD940,18)/100),0)</f>
        <v>6.3E-3</v>
      </c>
      <c r="S339" s="51">
        <f>IFERROR(IF(Ações!$B339="","",VLOOKUP(Table_1[[#This Row],[AÇÕES]],'Dados Status Invest STOCKS'!A325:AD940,25)/100),0)</f>
        <v>0</v>
      </c>
      <c r="T339" s="51">
        <f>(1-Ações!$Q339)*Ações!$R339</f>
        <v>6.3E-3</v>
      </c>
      <c r="U339" s="54">
        <f>IF(Ações!$S339=0,Ações!$T339,IF(Ações!$T339=0,Ações!$S339,AVERAGE(Ações!$S339,Ações!$T339)))</f>
        <v>6.3E-3</v>
      </c>
    </row>
    <row r="340" spans="2:21" ht="15.75" customHeight="1" x14ac:dyDescent="0.2">
      <c r="B340" s="44" t="str">
        <f>IFERROR('Dados Status Invest STOCKS'!A327,"-")</f>
        <v>APPH</v>
      </c>
      <c r="C340" s="45">
        <f>IFERROR((Ações!$D340-Ações!$K340)/Ações!$D340,0)</f>
        <v>0</v>
      </c>
      <c r="D340" s="46">
        <f>(Ações!$O340)/0.06</f>
        <v>0</v>
      </c>
      <c r="E340" s="47">
        <f>IFERROR((Ações!$F340-Ações!$K340)/Ações!$F340,0)</f>
        <v>0</v>
      </c>
      <c r="F340" s="46" t="str">
        <f>IF(OR(Ações!$N340&lt;0,Ações!$M340&lt;0),"",(22.5*Ações!$M340*Ações!$N340)^0.5)</f>
        <v/>
      </c>
      <c r="G340" s="47">
        <f>IFERROR((Ações!$H340-Ações!$K340)/Ações!$H340,0)</f>
        <v>0</v>
      </c>
      <c r="H340" s="48">
        <f>IFERROR(Ações!$I340/(Ações!$P340-Table_1[[#This Row],[CAGR LUCRO 5A]]),0)</f>
        <v>0</v>
      </c>
      <c r="I340" s="48">
        <f>IF(Ações!$S340&lt;0,"",Ações!$O340*(1+Ações!$S340))</f>
        <v>0</v>
      </c>
      <c r="J340" s="49">
        <f>IFERROR(IF(Ações!$B340="","",(VLOOKUP(Table_1[[#This Row],[AÇÕES]],'Dados Status Invest STOCKS'!A326:AD941,4)/Table_1[[#This Row],[LPA]]))/100,0)</f>
        <v>0.10033333333333333</v>
      </c>
      <c r="K340" s="50">
        <f>IFERROR(IF(Ações!$B340="","",VLOOKUP(Table_1[[#This Row],[AÇÕES]],'Dados Status Invest STOCKS'!A326:AD941,2)),0)</f>
        <v>3.61</v>
      </c>
      <c r="L340" s="51">
        <f>IFERROR(IF(Ações!$B340="","",VLOOKUP(Table_1[[#This Row],[AÇÕES]],'Dados Status Invest STOCKS'!A326:AD941,3)/100),0)</f>
        <v>0</v>
      </c>
      <c r="M340" s="52">
        <f>IFERROR(IF(Ações!$B340="","",VLOOKUP(Table_1[[#This Row],[AÇÕES]],'Dados Status Invest STOCKS'!A326:AD941,28)),0)</f>
        <v>-0.6</v>
      </c>
      <c r="N340" s="52">
        <f>IFERROR(IF(Ações!$B340="","",VLOOKUP(Table_1[[#This Row],[AÇÕES]],'Dados Status Invest STOCKS'!A326:AD941,27)),0)</f>
        <v>4.6900000000000004</v>
      </c>
      <c r="O340" s="52">
        <f>IFERROR(IF(Ações!$L340="","",Ações!$K340*Ações!$L340),0)</f>
        <v>0</v>
      </c>
      <c r="P340" s="53">
        <f t="shared" si="5"/>
        <v>0.06</v>
      </c>
      <c r="Q340" s="53">
        <f>IFERROR(Ações!$O340/Ações!$M340,0)</f>
        <v>0</v>
      </c>
      <c r="R340" s="53">
        <f>IFERROR(IF(Ações!$B340="","",VLOOKUP(Table_1[[#This Row],[AÇÕES]],'Dados Status Invest STOCKS'!A326:AD941,18)/100),0)</f>
        <v>-0.12789999999999999</v>
      </c>
      <c r="S340" s="51">
        <f>IFERROR(IF(Ações!$B340="","",VLOOKUP(Table_1[[#This Row],[AÇÕES]],'Dados Status Invest STOCKS'!A326:AD941,25)/100),0)</f>
        <v>0</v>
      </c>
      <c r="T340" s="51">
        <f>(1-Ações!$Q340)*Ações!$R340</f>
        <v>-0.12789999999999999</v>
      </c>
      <c r="U340" s="54">
        <f>IF(Ações!$S340=0,Ações!$T340,IF(Ações!$T340=0,Ações!$S340,AVERAGE(Ações!$S340,Ações!$T340)))</f>
        <v>-0.12789999999999999</v>
      </c>
    </row>
    <row r="341" spans="2:21" ht="15.75" customHeight="1" x14ac:dyDescent="0.2">
      <c r="B341" s="44" t="str">
        <f>IFERROR('Dados Status Invest STOCKS'!A328,"-")</f>
        <v>APPN</v>
      </c>
      <c r="C341" s="45">
        <f>IFERROR((Ações!$D341-Ações!$K341)/Ações!$D341,0)</f>
        <v>0</v>
      </c>
      <c r="D341" s="46">
        <f>(Ações!$O341)/0.06</f>
        <v>0</v>
      </c>
      <c r="E341" s="47">
        <f>IFERROR((Ações!$F341-Ações!$K341)/Ações!$F341,0)</f>
        <v>0</v>
      </c>
      <c r="F341" s="46" t="str">
        <f>IF(OR(Ações!$N341&lt;0,Ações!$M341&lt;0),"",(22.5*Ações!$M341*Ações!$N341)^0.5)</f>
        <v/>
      </c>
      <c r="G341" s="47">
        <f>IFERROR((Ações!$H341-Ações!$K341)/Ações!$H341,0)</f>
        <v>0</v>
      </c>
      <c r="H341" s="48">
        <f>IFERROR(Ações!$I341/(Ações!$P341-Table_1[[#This Row],[CAGR LUCRO 5A]]),0)</f>
        <v>0</v>
      </c>
      <c r="I341" s="48">
        <f>IF(Ações!$S341&lt;0,"",Ações!$O341*(1+Ações!$S341))</f>
        <v>0</v>
      </c>
      <c r="J341" s="49">
        <f>IFERROR(IF(Ações!$B341="","",(VLOOKUP(Table_1[[#This Row],[AÇÕES]],'Dados Status Invest STOCKS'!A327:AD942,4)/Table_1[[#This Row],[LPA]]))/100,0)</f>
        <v>0.55773195876288661</v>
      </c>
      <c r="K341" s="50">
        <f>IFERROR(IF(Ações!$B341="","",VLOOKUP(Table_1[[#This Row],[AÇÕES]],'Dados Status Invest STOCKS'!A327:AD942,2)),0)</f>
        <v>52.58</v>
      </c>
      <c r="L341" s="51">
        <f>IFERROR(IF(Ações!$B341="","",VLOOKUP(Table_1[[#This Row],[AÇÕES]],'Dados Status Invest STOCKS'!A327:AD942,3)/100),0)</f>
        <v>0</v>
      </c>
      <c r="M341" s="52">
        <f>IFERROR(IF(Ações!$B341="","",VLOOKUP(Table_1[[#This Row],[AÇÕES]],'Dados Status Invest STOCKS'!A327:AD942,28)),0)</f>
        <v>-0.97</v>
      </c>
      <c r="N341" s="52">
        <f>IFERROR(IF(Ações!$B341="","",VLOOKUP(Table_1[[#This Row],[AÇÕES]],'Dados Status Invest STOCKS'!A327:AD942,27)),0)</f>
        <v>3.6</v>
      </c>
      <c r="O341" s="52">
        <f>IFERROR(IF(Ações!$L341="","",Ações!$K341*Ações!$L341),0)</f>
        <v>0</v>
      </c>
      <c r="P341" s="53">
        <f t="shared" si="5"/>
        <v>0.06</v>
      </c>
      <c r="Q341" s="53">
        <f>IFERROR(Ações!$O341/Ações!$M341,0)</f>
        <v>0</v>
      </c>
      <c r="R341" s="53">
        <f>IFERROR(IF(Ações!$B341="","",VLOOKUP(Table_1[[#This Row],[AÇÕES]],'Dados Status Invest STOCKS'!A327:AD942,18)/100),0)</f>
        <v>-0.2697</v>
      </c>
      <c r="S341" s="51">
        <f>IFERROR(IF(Ações!$B341="","",VLOOKUP(Table_1[[#This Row],[AÇÕES]],'Dados Status Invest STOCKS'!A327:AD942,25)/100),0)</f>
        <v>0</v>
      </c>
      <c r="T341" s="51">
        <f>(1-Ações!$Q341)*Ações!$R341</f>
        <v>-0.2697</v>
      </c>
      <c r="U341" s="54">
        <f>IF(Ações!$S341=0,Ações!$T341,IF(Ações!$T341=0,Ações!$S341,AVERAGE(Ações!$S341,Ações!$T341)))</f>
        <v>-0.2697</v>
      </c>
    </row>
    <row r="342" spans="2:21" ht="15.75" customHeight="1" x14ac:dyDescent="0.2">
      <c r="B342" s="44" t="str">
        <f>IFERROR('Dados Status Invest STOCKS'!A329,"-")</f>
        <v>APPS</v>
      </c>
      <c r="C342" s="45">
        <f>IFERROR((Ações!$D342-Ações!$K342)/Ações!$D342,0)</f>
        <v>0</v>
      </c>
      <c r="D342" s="46">
        <f>(Ações!$O342)/0.06</f>
        <v>0</v>
      </c>
      <c r="E342" s="47">
        <f>IFERROR((Ações!$F342-Ações!$K342)/Ações!$F342,0)</f>
        <v>-4.2385224440323164</v>
      </c>
      <c r="F342" s="46">
        <f>IF(OR(Ações!$N342&lt;0,Ações!$M342&lt;0),"",(22.5*Ações!$M342*Ações!$N342)^0.5)</f>
        <v>7.8896292688566811</v>
      </c>
      <c r="G342" s="47">
        <f>IFERROR((Ações!$H342-Ações!$K342)/Ações!$H342,0)</f>
        <v>0</v>
      </c>
      <c r="H342" s="48">
        <f>IFERROR(Ações!$I342/(Ações!$P342-Table_1[[#This Row],[CAGR LUCRO 5A]]),0)</f>
        <v>0</v>
      </c>
      <c r="I342" s="48">
        <f>IF(Ações!$S342&lt;0,"",Ações!$O342*(1+Ações!$S342))</f>
        <v>0</v>
      </c>
      <c r="J342" s="49">
        <f>IFERROR(IF(Ações!$B342="","",(VLOOKUP(Table_1[[#This Row],[AÇÕES]],'Dados Status Invest STOCKS'!A328:AD943,4)/Table_1[[#This Row],[LPA]]))/100,0)</f>
        <v>1.3699999999999997</v>
      </c>
      <c r="K342" s="50">
        <f>IFERROR(IF(Ações!$B342="","",VLOOKUP(Table_1[[#This Row],[AÇÕES]],'Dados Status Invest STOCKS'!A328:AD943,2)),0)</f>
        <v>41.33</v>
      </c>
      <c r="L342" s="51">
        <f>IFERROR(IF(Ações!$B342="","",VLOOKUP(Table_1[[#This Row],[AÇÕES]],'Dados Status Invest STOCKS'!A328:AD943,3)/100),0)</f>
        <v>0</v>
      </c>
      <c r="M342" s="52">
        <f>IFERROR(IF(Ações!$B342="","",VLOOKUP(Table_1[[#This Row],[AÇÕES]],'Dados Status Invest STOCKS'!A328:AD943,28)),0)</f>
        <v>0.55000000000000004</v>
      </c>
      <c r="N342" s="52">
        <f>IFERROR(IF(Ações!$B342="","",VLOOKUP(Table_1[[#This Row],[AÇÕES]],'Dados Status Invest STOCKS'!A328:AD943,27)),0)</f>
        <v>5.03</v>
      </c>
      <c r="O342" s="52">
        <f>IFERROR(IF(Ações!$L342="","",Ações!$K342*Ações!$L342),0)</f>
        <v>0</v>
      </c>
      <c r="P342" s="53">
        <f t="shared" si="5"/>
        <v>0.06</v>
      </c>
      <c r="Q342" s="53">
        <f>IFERROR(Ações!$O342/Ações!$M342,0)</f>
        <v>0</v>
      </c>
      <c r="R342" s="53">
        <f>IFERROR(IF(Ações!$B342="","",VLOOKUP(Table_1[[#This Row],[AÇÕES]],'Dados Status Invest STOCKS'!A328:AD943,18)/100),0)</f>
        <v>0.109</v>
      </c>
      <c r="S342" s="51">
        <f>IFERROR(IF(Ações!$B342="","",VLOOKUP(Table_1[[#This Row],[AÇÕES]],'Dados Status Invest STOCKS'!A328:AD943,25)/100),0)</f>
        <v>0</v>
      </c>
      <c r="T342" s="51">
        <f>(1-Ações!$Q342)*Ações!$R342</f>
        <v>0.109</v>
      </c>
      <c r="U342" s="54">
        <f>IF(Ações!$S342=0,Ações!$T342,IF(Ações!$T342=0,Ações!$S342,AVERAGE(Ações!$S342,Ações!$T342)))</f>
        <v>0.109</v>
      </c>
    </row>
    <row r="343" spans="2:21" ht="15.75" customHeight="1" x14ac:dyDescent="0.2">
      <c r="B343" s="44" t="str">
        <f>IFERROR('Dados Status Invest STOCKS'!A330,"-")</f>
        <v>APRE</v>
      </c>
      <c r="C343" s="45">
        <f>IFERROR((Ações!$D343-Ações!$K343)/Ações!$D343,0)</f>
        <v>0</v>
      </c>
      <c r="D343" s="46">
        <f>(Ações!$O343)/0.06</f>
        <v>0</v>
      </c>
      <c r="E343" s="47">
        <f>IFERROR((Ações!$F343-Ações!$K343)/Ações!$F343,0)</f>
        <v>0</v>
      </c>
      <c r="F343" s="46" t="str">
        <f>IF(OR(Ações!$N343&lt;0,Ações!$M343&lt;0),"",(22.5*Ações!$M343*Ações!$N343)^0.5)</f>
        <v/>
      </c>
      <c r="G343" s="47">
        <f>IFERROR((Ações!$H343-Ações!$K343)/Ações!$H343,0)</f>
        <v>0</v>
      </c>
      <c r="H343" s="48">
        <f>IFERROR(Ações!$I343/(Ações!$P343-Table_1[[#This Row],[CAGR LUCRO 5A]]),0)</f>
        <v>0</v>
      </c>
      <c r="I343" s="48">
        <f>IF(Ações!$S343&lt;0,"",Ações!$O343*(1+Ações!$S343))</f>
        <v>0</v>
      </c>
      <c r="J343" s="49">
        <f>IFERROR(IF(Ações!$B343="","",(VLOOKUP(Table_1[[#This Row],[AÇÕES]],'Dados Status Invest STOCKS'!A329:AD944,4)/Table_1[[#This Row],[LPA]]))/100,0)</f>
        <v>4.8325358851674643E-3</v>
      </c>
      <c r="K343" s="50">
        <f>IFERROR(IF(Ações!$B343="","",VLOOKUP(Table_1[[#This Row],[AÇÕES]],'Dados Status Invest STOCKS'!A329:AD944,2)),0)</f>
        <v>2.1</v>
      </c>
      <c r="L343" s="51">
        <f>IFERROR(IF(Ações!$B343="","",VLOOKUP(Table_1[[#This Row],[AÇÕES]],'Dados Status Invest STOCKS'!A329:AD944,3)/100),0)</f>
        <v>0</v>
      </c>
      <c r="M343" s="52">
        <f>IFERROR(IF(Ações!$B343="","",VLOOKUP(Table_1[[#This Row],[AÇÕES]],'Dados Status Invest STOCKS'!A329:AD944,28)),0)</f>
        <v>-2.09</v>
      </c>
      <c r="N343" s="52">
        <f>IFERROR(IF(Ações!$B343="","",VLOOKUP(Table_1[[#This Row],[AÇÕES]],'Dados Status Invest STOCKS'!A329:AD944,27)),0)</f>
        <v>2.4900000000000002</v>
      </c>
      <c r="O343" s="52">
        <f>IFERROR(IF(Ações!$L343="","",Ações!$K343*Ações!$L343),0)</f>
        <v>0</v>
      </c>
      <c r="P343" s="53">
        <f t="shared" si="5"/>
        <v>0.06</v>
      </c>
      <c r="Q343" s="53">
        <f>IFERROR(Ações!$O343/Ações!$M343,0)</f>
        <v>0</v>
      </c>
      <c r="R343" s="53">
        <f>IFERROR(IF(Ações!$B343="","",VLOOKUP(Table_1[[#This Row],[AÇÕES]],'Dados Status Invest STOCKS'!A329:AD944,18)/100),0)</f>
        <v>-0.83810000000000007</v>
      </c>
      <c r="S343" s="51">
        <f>IFERROR(IF(Ações!$B343="","",VLOOKUP(Table_1[[#This Row],[AÇÕES]],'Dados Status Invest STOCKS'!A329:AD944,25)/100),0)</f>
        <v>0</v>
      </c>
      <c r="T343" s="51">
        <f>(1-Ações!$Q343)*Ações!$R343</f>
        <v>-0.83810000000000007</v>
      </c>
      <c r="U343" s="54">
        <f>IF(Ações!$S343=0,Ações!$T343,IF(Ações!$T343=0,Ações!$S343,AVERAGE(Ações!$S343,Ações!$T343)))</f>
        <v>-0.83810000000000007</v>
      </c>
    </row>
    <row r="344" spans="2:21" ht="15.75" customHeight="1" x14ac:dyDescent="0.2">
      <c r="B344" s="44" t="str">
        <f>IFERROR('Dados Status Invest STOCKS'!A331,"-")</f>
        <v>APRN</v>
      </c>
      <c r="C344" s="45">
        <f>IFERROR((Ações!$D344-Ações!$K344)/Ações!$D344,0)</f>
        <v>0</v>
      </c>
      <c r="D344" s="46">
        <f>(Ações!$O344)/0.06</f>
        <v>0</v>
      </c>
      <c r="E344" s="47">
        <f>IFERROR((Ações!$F344-Ações!$K344)/Ações!$F344,0)</f>
        <v>0</v>
      </c>
      <c r="F344" s="46" t="str">
        <f>IF(OR(Ações!$N344&lt;0,Ações!$M344&lt;0),"",(22.5*Ações!$M344*Ações!$N344)^0.5)</f>
        <v/>
      </c>
      <c r="G344" s="47">
        <f>IFERROR((Ações!$H344-Ações!$K344)/Ações!$H344,0)</f>
        <v>0</v>
      </c>
      <c r="H344" s="48">
        <f>IFERROR(Ações!$I344/(Ações!$P344-Table_1[[#This Row],[CAGR LUCRO 5A]]),0)</f>
        <v>0</v>
      </c>
      <c r="I344" s="48">
        <f>IF(Ações!$S344&lt;0,"",Ações!$O344*(1+Ações!$S344))</f>
        <v>0</v>
      </c>
      <c r="J344" s="49">
        <f>IFERROR(IF(Ações!$B344="","",(VLOOKUP(Table_1[[#This Row],[AÇÕES]],'Dados Status Invest STOCKS'!A330:AD945,4)/Table_1[[#This Row],[LPA]]))/100,0)</f>
        <v>1.5341880341880342E-2</v>
      </c>
      <c r="K344" s="50">
        <f>IFERROR(IF(Ações!$B344="","",VLOOKUP(Table_1[[#This Row],[AÇÕES]],'Dados Status Invest STOCKS'!A330:AD945,2)),0)</f>
        <v>8.39</v>
      </c>
      <c r="L344" s="51">
        <f>IFERROR(IF(Ações!$B344="","",VLOOKUP(Table_1[[#This Row],[AÇÕES]],'Dados Status Invest STOCKS'!A330:AD945,3)/100),0)</f>
        <v>0</v>
      </c>
      <c r="M344" s="52">
        <f>IFERROR(IF(Ações!$B344="","",VLOOKUP(Table_1[[#This Row],[AÇÕES]],'Dados Status Invest STOCKS'!A330:AD945,28)),0)</f>
        <v>-2.34</v>
      </c>
      <c r="N344" s="52">
        <f>IFERROR(IF(Ações!$B344="","",VLOOKUP(Table_1[[#This Row],[AÇÕES]],'Dados Status Invest STOCKS'!A330:AD945,27)),0)</f>
        <v>1.08</v>
      </c>
      <c r="O344" s="52">
        <f>IFERROR(IF(Ações!$L344="","",Ações!$K344*Ações!$L344),0)</f>
        <v>0</v>
      </c>
      <c r="P344" s="53">
        <f t="shared" si="5"/>
        <v>0.06</v>
      </c>
      <c r="Q344" s="53">
        <f>IFERROR(Ações!$O344/Ações!$M344,0)</f>
        <v>0</v>
      </c>
      <c r="R344" s="53">
        <f>IFERROR(IF(Ações!$B344="","",VLOOKUP(Table_1[[#This Row],[AÇÕES]],'Dados Status Invest STOCKS'!A330:AD945,18)/100),0)</f>
        <v>-2.1726000000000001</v>
      </c>
      <c r="S344" s="51">
        <f>IFERROR(IF(Ações!$B344="","",VLOOKUP(Table_1[[#This Row],[AÇÕES]],'Dados Status Invest STOCKS'!A330:AD945,25)/100),0)</f>
        <v>0</v>
      </c>
      <c r="T344" s="51">
        <f>(1-Ações!$Q344)*Ações!$R344</f>
        <v>-2.1726000000000001</v>
      </c>
      <c r="U344" s="54">
        <f>IF(Ações!$S344=0,Ações!$T344,IF(Ações!$T344=0,Ações!$S344,AVERAGE(Ações!$S344,Ações!$T344)))</f>
        <v>-2.1726000000000001</v>
      </c>
    </row>
    <row r="345" spans="2:21" ht="15.75" customHeight="1" x14ac:dyDescent="0.2">
      <c r="B345" s="44" t="str">
        <f>IFERROR('Dados Status Invest STOCKS'!A332,"-")</f>
        <v>APSG</v>
      </c>
      <c r="C345" s="45">
        <f>IFERROR((Ações!$D345-Ações!$K345)/Ações!$D345,0)</f>
        <v>0</v>
      </c>
      <c r="D345" s="46">
        <f>(Ações!$O345)/0.06</f>
        <v>0</v>
      </c>
      <c r="E345" s="47">
        <f>IFERROR((Ações!$F345-Ações!$K345)/Ações!$F345,0)</f>
        <v>0</v>
      </c>
      <c r="F345" s="46" t="str">
        <f>IF(OR(Ações!$N345&lt;0,Ações!$M345&lt;0),"",(22.5*Ações!$M345*Ações!$N345)^0.5)</f>
        <v/>
      </c>
      <c r="G345" s="47">
        <f>IFERROR((Ações!$H345-Ações!$K345)/Ações!$H345,0)</f>
        <v>0</v>
      </c>
      <c r="H345" s="48">
        <f>IFERROR(Ações!$I345/(Ações!$P345-Table_1[[#This Row],[CAGR LUCRO 5A]]),0)</f>
        <v>0</v>
      </c>
      <c r="I345" s="48">
        <f>IF(Ações!$S345&lt;0,"",Ações!$O345*(1+Ações!$S345))</f>
        <v>0</v>
      </c>
      <c r="J345" s="49">
        <f>IFERROR(IF(Ações!$B345="","",(VLOOKUP(Table_1[[#This Row],[AÇÕES]],'Dados Status Invest STOCKS'!A331:AD946,4)/Table_1[[#This Row],[LPA]]))/100,0)</f>
        <v>5.9269230769230763</v>
      </c>
      <c r="K345" s="50">
        <f>IFERROR(IF(Ações!$B345="","",VLOOKUP(Table_1[[#This Row],[AÇÕES]],'Dados Status Invest STOCKS'!A331:AD946,2)),0)</f>
        <v>9.9</v>
      </c>
      <c r="L345" s="51">
        <f>IFERROR(IF(Ações!$B345="","",VLOOKUP(Table_1[[#This Row],[AÇÕES]],'Dados Status Invest STOCKS'!A331:AD946,3)/100),0)</f>
        <v>0</v>
      </c>
      <c r="M345" s="52">
        <f>IFERROR(IF(Ações!$B345="","",VLOOKUP(Table_1[[#This Row],[AÇÕES]],'Dados Status Invest STOCKS'!A331:AD946,28)),0)</f>
        <v>0.13</v>
      </c>
      <c r="N345" s="52">
        <f>IFERROR(IF(Ações!$B345="","",VLOOKUP(Table_1[[#This Row],[AÇÕES]],'Dados Status Invest STOCKS'!A331:AD946,27)),0)</f>
        <v>-0.7</v>
      </c>
      <c r="O345" s="52">
        <f>IFERROR(IF(Ações!$L345="","",Ações!$K345*Ações!$L345),0)</f>
        <v>0</v>
      </c>
      <c r="P345" s="53">
        <f t="shared" si="5"/>
        <v>0.06</v>
      </c>
      <c r="Q345" s="53">
        <f>IFERROR(Ações!$O345/Ações!$M345,0)</f>
        <v>0</v>
      </c>
      <c r="R345" s="53">
        <f>IFERROR(IF(Ações!$B345="","",VLOOKUP(Table_1[[#This Row],[AÇÕES]],'Dados Status Invest STOCKS'!A331:AD946,18)/100),0)</f>
        <v>-0.18429999999999999</v>
      </c>
      <c r="S345" s="51">
        <f>IFERROR(IF(Ações!$B345="","",VLOOKUP(Table_1[[#This Row],[AÇÕES]],'Dados Status Invest STOCKS'!A331:AD946,25)/100),0)</f>
        <v>0</v>
      </c>
      <c r="T345" s="51">
        <f>(1-Ações!$Q345)*Ações!$R345</f>
        <v>-0.18429999999999999</v>
      </c>
      <c r="U345" s="54">
        <f>IF(Ações!$S345=0,Ações!$T345,IF(Ações!$T345=0,Ações!$S345,AVERAGE(Ações!$S345,Ações!$T345)))</f>
        <v>-0.18429999999999999</v>
      </c>
    </row>
    <row r="346" spans="2:21" ht="15.75" customHeight="1" x14ac:dyDescent="0.2">
      <c r="B346" s="44" t="str">
        <f>IFERROR('Dados Status Invest STOCKS'!A333,"-")</f>
        <v>APSG.U</v>
      </c>
      <c r="C346" s="45">
        <f>IFERROR((Ações!$D346-Ações!$K346)/Ações!$D346,0)</f>
        <v>0</v>
      </c>
      <c r="D346" s="46">
        <f>(Ações!$O346)/0.06</f>
        <v>0</v>
      </c>
      <c r="E346" s="47">
        <f>IFERROR((Ações!$F346-Ações!$K346)/Ações!$F346,0)</f>
        <v>0</v>
      </c>
      <c r="F346" s="46" t="str">
        <f>IF(OR(Ações!$N346&lt;0,Ações!$M346&lt;0),"",(22.5*Ações!$M346*Ações!$N346)^0.5)</f>
        <v/>
      </c>
      <c r="G346" s="47">
        <f>IFERROR((Ações!$H346-Ações!$K346)/Ações!$H346,0)</f>
        <v>0</v>
      </c>
      <c r="H346" s="48">
        <f>IFERROR(Ações!$I346/(Ações!$P346-Table_1[[#This Row],[CAGR LUCRO 5A]]),0)</f>
        <v>0</v>
      </c>
      <c r="I346" s="48">
        <f>IF(Ações!$S346&lt;0,"",Ações!$O346*(1+Ações!$S346))</f>
        <v>0</v>
      </c>
      <c r="J346" s="49">
        <f>IFERROR(IF(Ações!$B346="","",(VLOOKUP(Table_1[[#This Row],[AÇÕES]],'Dados Status Invest STOCKS'!A332:AD947,4)/Table_1[[#This Row],[LPA]]))/100,0)</f>
        <v>6.106923076923076</v>
      </c>
      <c r="K346" s="50">
        <f>IFERROR(IF(Ações!$B346="","",VLOOKUP(Table_1[[#This Row],[AÇÕES]],'Dados Status Invest STOCKS'!A332:AD947,2)),0)</f>
        <v>10.199999999999999</v>
      </c>
      <c r="L346" s="51">
        <f>IFERROR(IF(Ações!$B346="","",VLOOKUP(Table_1[[#This Row],[AÇÕES]],'Dados Status Invest STOCKS'!A332:AD947,3)/100),0)</f>
        <v>0</v>
      </c>
      <c r="M346" s="52">
        <f>IFERROR(IF(Ações!$B346="","",VLOOKUP(Table_1[[#This Row],[AÇÕES]],'Dados Status Invest STOCKS'!A332:AD947,28)),0)</f>
        <v>0.13</v>
      </c>
      <c r="N346" s="52">
        <f>IFERROR(IF(Ações!$B346="","",VLOOKUP(Table_1[[#This Row],[AÇÕES]],'Dados Status Invest STOCKS'!A332:AD947,27)),0)</f>
        <v>-0.7</v>
      </c>
      <c r="O346" s="52">
        <f>IFERROR(IF(Ações!$L346="","",Ações!$K346*Ações!$L346),0)</f>
        <v>0</v>
      </c>
      <c r="P346" s="53">
        <f t="shared" si="5"/>
        <v>0.06</v>
      </c>
      <c r="Q346" s="53">
        <f>IFERROR(Ações!$O346/Ações!$M346,0)</f>
        <v>0</v>
      </c>
      <c r="R346" s="53">
        <f>IFERROR(IF(Ações!$B346="","",VLOOKUP(Table_1[[#This Row],[AÇÕES]],'Dados Status Invest STOCKS'!A332:AD947,18)/100),0)</f>
        <v>-0.18429999999999999</v>
      </c>
      <c r="S346" s="51">
        <f>IFERROR(IF(Ações!$B346="","",VLOOKUP(Table_1[[#This Row],[AÇÕES]],'Dados Status Invest STOCKS'!A332:AD947,25)/100),0)</f>
        <v>0</v>
      </c>
      <c r="T346" s="51">
        <f>(1-Ações!$Q346)*Ações!$R346</f>
        <v>-0.18429999999999999</v>
      </c>
      <c r="U346" s="54">
        <f>IF(Ações!$S346=0,Ações!$T346,IF(Ações!$T346=0,Ações!$S346,AVERAGE(Ações!$S346,Ações!$T346)))</f>
        <v>-0.18429999999999999</v>
      </c>
    </row>
    <row r="347" spans="2:21" ht="15.75" customHeight="1" x14ac:dyDescent="0.2">
      <c r="B347" s="44" t="str">
        <f>IFERROR('Dados Status Invest STOCKS'!A334,"-")</f>
        <v>APSG.WS</v>
      </c>
      <c r="C347" s="45">
        <f>IFERROR((Ações!$D347-Ações!$K347)/Ações!$D347,0)</f>
        <v>0</v>
      </c>
      <c r="D347" s="46">
        <f>(Ações!$O347)/0.06</f>
        <v>0</v>
      </c>
      <c r="E347" s="47">
        <f>IFERROR((Ações!$F347-Ações!$K347)/Ações!$F347,0)</f>
        <v>0</v>
      </c>
      <c r="F347" s="46" t="str">
        <f>IF(OR(Ações!$N347&lt;0,Ações!$M347&lt;0),"",(22.5*Ações!$M347*Ações!$N347)^0.5)</f>
        <v/>
      </c>
      <c r="G347" s="47">
        <f>IFERROR((Ações!$H347-Ações!$K347)/Ações!$H347,0)</f>
        <v>0</v>
      </c>
      <c r="H347" s="48">
        <f>IFERROR(Ações!$I347/(Ações!$P347-Table_1[[#This Row],[CAGR LUCRO 5A]]),0)</f>
        <v>0</v>
      </c>
      <c r="I347" s="48">
        <f>IF(Ações!$S347&lt;0,"",Ações!$O347*(1+Ações!$S347))</f>
        <v>0</v>
      </c>
      <c r="J347" s="49">
        <f>IFERROR(IF(Ações!$B347="","",(VLOOKUP(Table_1[[#This Row],[AÇÕES]],'Dados Status Invest STOCKS'!A333:AD948,4)/Table_1[[#This Row],[LPA]]))/100,0)</f>
        <v>0.59307692307692306</v>
      </c>
      <c r="K347" s="50">
        <f>IFERROR(IF(Ações!$B347="","",VLOOKUP(Table_1[[#This Row],[AÇÕES]],'Dados Status Invest STOCKS'!A333:AD948,2)),0)</f>
        <v>0.99</v>
      </c>
      <c r="L347" s="51">
        <f>IFERROR(IF(Ações!$B347="","",VLOOKUP(Table_1[[#This Row],[AÇÕES]],'Dados Status Invest STOCKS'!A333:AD948,3)/100),0)</f>
        <v>0</v>
      </c>
      <c r="M347" s="52">
        <f>IFERROR(IF(Ações!$B347="","",VLOOKUP(Table_1[[#This Row],[AÇÕES]],'Dados Status Invest STOCKS'!A333:AD948,28)),0)</f>
        <v>0.13</v>
      </c>
      <c r="N347" s="52">
        <f>IFERROR(IF(Ações!$B347="","",VLOOKUP(Table_1[[#This Row],[AÇÕES]],'Dados Status Invest STOCKS'!A333:AD948,27)),0)</f>
        <v>-0.7</v>
      </c>
      <c r="O347" s="52">
        <f>IFERROR(IF(Ações!$L347="","",Ações!$K347*Ações!$L347),0)</f>
        <v>0</v>
      </c>
      <c r="P347" s="53">
        <f t="shared" si="5"/>
        <v>0.06</v>
      </c>
      <c r="Q347" s="53">
        <f>IFERROR(Ações!$O347/Ações!$M347,0)</f>
        <v>0</v>
      </c>
      <c r="R347" s="53">
        <f>IFERROR(IF(Ações!$B347="","",VLOOKUP(Table_1[[#This Row],[AÇÕES]],'Dados Status Invest STOCKS'!A333:AD948,18)/100),0)</f>
        <v>-0.18429999999999999</v>
      </c>
      <c r="S347" s="51">
        <f>IFERROR(IF(Ações!$B347="","",VLOOKUP(Table_1[[#This Row],[AÇÕES]],'Dados Status Invest STOCKS'!A333:AD948,25)/100),0)</f>
        <v>0</v>
      </c>
      <c r="T347" s="51">
        <f>(1-Ações!$Q347)*Ações!$R347</f>
        <v>-0.18429999999999999</v>
      </c>
      <c r="U347" s="54">
        <f>IF(Ações!$S347=0,Ações!$T347,IF(Ações!$T347=0,Ações!$S347,AVERAGE(Ações!$S347,Ações!$T347)))</f>
        <v>-0.18429999999999999</v>
      </c>
    </row>
    <row r="348" spans="2:21" ht="15.75" customHeight="1" x14ac:dyDescent="0.2">
      <c r="B348" s="44" t="str">
        <f>IFERROR('Dados Status Invest STOCKS'!A335,"-")</f>
        <v>APT</v>
      </c>
      <c r="C348" s="45">
        <f>IFERROR((Ações!$D348-Ações!$K348)/Ações!$D348,0)</f>
        <v>0</v>
      </c>
      <c r="D348" s="46">
        <f>(Ações!$O348)/0.06</f>
        <v>0</v>
      </c>
      <c r="E348" s="47">
        <f>IFERROR((Ações!$F348-Ações!$K348)/Ações!$F348,0)</f>
        <v>0.54584101514477168</v>
      </c>
      <c r="F348" s="46">
        <f>IF(OR(Ações!$N348&lt;0,Ações!$M348&lt;0),"",(22.5*Ações!$M348*Ações!$N348)^0.5)</f>
        <v>10.480911219927398</v>
      </c>
      <c r="G348" s="47">
        <f>IFERROR((Ações!$H348-Ações!$K348)/Ações!$H348,0)</f>
        <v>0</v>
      </c>
      <c r="H348" s="48">
        <f>IFERROR(Ações!$I348/(Ações!$P348-Table_1[[#This Row],[CAGR LUCRO 5A]]),0)</f>
        <v>0</v>
      </c>
      <c r="I348" s="48">
        <f>IF(Ações!$S348&lt;0,"",Ações!$O348*(1+Ações!$S348))</f>
        <v>0</v>
      </c>
      <c r="J348" s="49">
        <f>IFERROR(IF(Ações!$B348="","",(VLOOKUP(Table_1[[#This Row],[AÇÕES]],'Dados Status Invest STOCKS'!A334:AD949,4)/Table_1[[#This Row],[LPA]]))/100,0)</f>
        <v>4.5048543689320389E-2</v>
      </c>
      <c r="K348" s="50">
        <f>IFERROR(IF(Ações!$B348="","",VLOOKUP(Table_1[[#This Row],[AÇÕES]],'Dados Status Invest STOCKS'!A334:AD949,2)),0)</f>
        <v>4.76</v>
      </c>
      <c r="L348" s="51">
        <f>IFERROR(IF(Ações!$B348="","",VLOOKUP(Table_1[[#This Row],[AÇÕES]],'Dados Status Invest STOCKS'!A334:AD949,3)/100),0)</f>
        <v>0</v>
      </c>
      <c r="M348" s="52">
        <f>IFERROR(IF(Ações!$B348="","",VLOOKUP(Table_1[[#This Row],[AÇÕES]],'Dados Status Invest STOCKS'!A334:AD949,28)),0)</f>
        <v>1.03</v>
      </c>
      <c r="N348" s="52">
        <f>IFERROR(IF(Ações!$B348="","",VLOOKUP(Table_1[[#This Row],[AÇÕES]],'Dados Status Invest STOCKS'!A334:AD949,27)),0)</f>
        <v>4.74</v>
      </c>
      <c r="O348" s="52">
        <f>IFERROR(IF(Ações!$L348="","",Ações!$K348*Ações!$L348),0)</f>
        <v>0</v>
      </c>
      <c r="P348" s="53">
        <f t="shared" si="5"/>
        <v>0.06</v>
      </c>
      <c r="Q348" s="53">
        <f>IFERROR(Ações!$O348/Ações!$M348,0)</f>
        <v>0</v>
      </c>
      <c r="R348" s="53">
        <f>IFERROR(IF(Ações!$B348="","",VLOOKUP(Table_1[[#This Row],[AÇÕES]],'Dados Status Invest STOCKS'!A334:AD949,18)/100),0)</f>
        <v>0.21640000000000001</v>
      </c>
      <c r="S348" s="51">
        <f>IFERROR(IF(Ações!$B348="","",VLOOKUP(Table_1[[#This Row],[AÇÕES]],'Dados Status Invest STOCKS'!A334:AD949,25)/100),0)</f>
        <v>0.91890000000000005</v>
      </c>
      <c r="T348" s="51">
        <f>(1-Ações!$Q348)*Ações!$R348</f>
        <v>0.21640000000000001</v>
      </c>
      <c r="U348" s="54">
        <f>IF(Ações!$S348=0,Ações!$T348,IF(Ações!$T348=0,Ações!$S348,AVERAGE(Ações!$S348,Ações!$T348)))</f>
        <v>0.56764999999999999</v>
      </c>
    </row>
    <row r="349" spans="2:21" ht="15.75" customHeight="1" x14ac:dyDescent="0.2">
      <c r="B349" s="44" t="str">
        <f>IFERROR('Dados Status Invest STOCKS'!A336,"-")</f>
        <v>APTO</v>
      </c>
      <c r="C349" s="45">
        <f>IFERROR((Ações!$D349-Ações!$K349)/Ações!$D349,0)</f>
        <v>0</v>
      </c>
      <c r="D349" s="46">
        <f>(Ações!$O349)/0.06</f>
        <v>0</v>
      </c>
      <c r="E349" s="47">
        <f>IFERROR((Ações!$F349-Ações!$K349)/Ações!$F349,0)</f>
        <v>0</v>
      </c>
      <c r="F349" s="46" t="str">
        <f>IF(OR(Ações!$N349&lt;0,Ações!$M349&lt;0),"",(22.5*Ações!$M349*Ações!$N349)^0.5)</f>
        <v/>
      </c>
      <c r="G349" s="47">
        <f>IFERROR((Ações!$H349-Ações!$K349)/Ações!$H349,0)</f>
        <v>0</v>
      </c>
      <c r="H349" s="48">
        <f>IFERROR(Ações!$I349/(Ações!$P349-Table_1[[#This Row],[CAGR LUCRO 5A]]),0)</f>
        <v>0</v>
      </c>
      <c r="I349" s="48">
        <f>IF(Ações!$S349&lt;0,"",Ações!$O349*(1+Ações!$S349))</f>
        <v>0</v>
      </c>
      <c r="J349" s="49">
        <f>IFERROR(IF(Ações!$B349="","",(VLOOKUP(Table_1[[#This Row],[AÇÕES]],'Dados Status Invest STOCKS'!A335:AD950,4)/Table_1[[#This Row],[LPA]]))/100,0)</f>
        <v>3.0317460317460316E-2</v>
      </c>
      <c r="K349" s="50">
        <f>IFERROR(IF(Ações!$B349="","",VLOOKUP(Table_1[[#This Row],[AÇÕES]],'Dados Status Invest STOCKS'!A335:AD950,2)),0)</f>
        <v>1.2</v>
      </c>
      <c r="L349" s="51">
        <f>IFERROR(IF(Ações!$B349="","",VLOOKUP(Table_1[[#This Row],[AÇÕES]],'Dados Status Invest STOCKS'!A335:AD950,3)/100),0)</f>
        <v>0</v>
      </c>
      <c r="M349" s="52">
        <f>IFERROR(IF(Ações!$B349="","",VLOOKUP(Table_1[[#This Row],[AÇÕES]],'Dados Status Invest STOCKS'!A335:AD950,28)),0)</f>
        <v>-0.63</v>
      </c>
      <c r="N349" s="52">
        <f>IFERROR(IF(Ações!$B349="","",VLOOKUP(Table_1[[#This Row],[AÇÕES]],'Dados Status Invest STOCKS'!A335:AD950,27)),0)</f>
        <v>1</v>
      </c>
      <c r="O349" s="52">
        <f>IFERROR(IF(Ações!$L349="","",Ações!$K349*Ações!$L349),0)</f>
        <v>0</v>
      </c>
      <c r="P349" s="53">
        <f t="shared" si="5"/>
        <v>0.06</v>
      </c>
      <c r="Q349" s="53">
        <f>IFERROR(Ações!$O349/Ações!$M349,0)</f>
        <v>0</v>
      </c>
      <c r="R349" s="53">
        <f>IFERROR(IF(Ações!$B349="","",VLOOKUP(Table_1[[#This Row],[AÇÕES]],'Dados Status Invest STOCKS'!A335:AD950,18)/100),0)</f>
        <v>-0.62860000000000005</v>
      </c>
      <c r="S349" s="51">
        <f>IFERROR(IF(Ações!$B349="","",VLOOKUP(Table_1[[#This Row],[AÇÕES]],'Dados Status Invest STOCKS'!A335:AD950,25)/100),0)</f>
        <v>0</v>
      </c>
      <c r="T349" s="51">
        <f>(1-Ações!$Q349)*Ações!$R349</f>
        <v>-0.62860000000000005</v>
      </c>
      <c r="U349" s="54">
        <f>IF(Ações!$S349=0,Ações!$T349,IF(Ações!$T349=0,Ações!$S349,AVERAGE(Ações!$S349,Ações!$T349)))</f>
        <v>-0.62860000000000005</v>
      </c>
    </row>
    <row r="350" spans="2:21" ht="15.75" customHeight="1" x14ac:dyDescent="0.2">
      <c r="B350" s="44" t="str">
        <f>IFERROR('Dados Status Invest STOCKS'!A337,"-")</f>
        <v>APTV</v>
      </c>
      <c r="C350" s="45">
        <f>IFERROR((Ações!$D350-Ações!$K350)/Ações!$D350,0)</f>
        <v>0</v>
      </c>
      <c r="D350" s="46">
        <f>(Ações!$O350)/0.06</f>
        <v>0</v>
      </c>
      <c r="E350" s="47">
        <f>IFERROR((Ações!$F350-Ações!$K350)/Ações!$F350,0)</f>
        <v>-2.1062447399528335</v>
      </c>
      <c r="F350" s="46">
        <f>IF(OR(Ações!$N350&lt;0,Ações!$M350&lt;0),"",(22.5*Ações!$M350*Ações!$N350)^0.5)</f>
        <v>45.035086321667023</v>
      </c>
      <c r="G350" s="47">
        <f>IFERROR((Ações!$H350-Ações!$K350)/Ações!$H350,0)</f>
        <v>0</v>
      </c>
      <c r="H350" s="48">
        <f>IFERROR(Ações!$I350/(Ações!$P350-Table_1[[#This Row],[CAGR LUCRO 5A]]),0)</f>
        <v>0</v>
      </c>
      <c r="I350" s="48">
        <f>IF(Ações!$S350&lt;0,"",Ações!$O350*(1+Ações!$S350))</f>
        <v>0</v>
      </c>
      <c r="J350" s="49">
        <f>IFERROR(IF(Ações!$B350="","",(VLOOKUP(Table_1[[#This Row],[AÇÕES]],'Dados Status Invest STOCKS'!A336:AD951,4)/Table_1[[#This Row],[LPA]]))/100,0)</f>
        <v>0.16190476190476188</v>
      </c>
      <c r="K350" s="50">
        <f>IFERROR(IF(Ações!$B350="","",VLOOKUP(Table_1[[#This Row],[AÇÕES]],'Dados Status Invest STOCKS'!A336:AD951,2)),0)</f>
        <v>139.88999999999999</v>
      </c>
      <c r="L350" s="51">
        <f>IFERROR(IF(Ações!$B350="","",VLOOKUP(Table_1[[#This Row],[AÇÕES]],'Dados Status Invest STOCKS'!A336:AD951,3)/100),0)</f>
        <v>0</v>
      </c>
      <c r="M350" s="52">
        <f>IFERROR(IF(Ações!$B350="","",VLOOKUP(Table_1[[#This Row],[AÇÕES]],'Dados Status Invest STOCKS'!A336:AD951,28)),0)</f>
        <v>2.94</v>
      </c>
      <c r="N350" s="52">
        <f>IFERROR(IF(Ações!$B350="","",VLOOKUP(Table_1[[#This Row],[AÇÕES]],'Dados Status Invest STOCKS'!A336:AD951,27)),0)</f>
        <v>30.66</v>
      </c>
      <c r="O350" s="52">
        <f>IFERROR(IF(Ações!$L350="","",Ações!$K350*Ações!$L350),0)</f>
        <v>0</v>
      </c>
      <c r="P350" s="53">
        <f t="shared" si="5"/>
        <v>0.06</v>
      </c>
      <c r="Q350" s="53">
        <f>IFERROR(Ações!$O350/Ações!$M350,0)</f>
        <v>0</v>
      </c>
      <c r="R350" s="53">
        <f>IFERROR(IF(Ações!$B350="","",VLOOKUP(Table_1[[#This Row],[AÇÕES]],'Dados Status Invest STOCKS'!A336:AD951,18)/100),0)</f>
        <v>9.5899999999999999E-2</v>
      </c>
      <c r="S350" s="51">
        <f>IFERROR(IF(Ações!$B350="","",VLOOKUP(Table_1[[#This Row],[AÇÕES]],'Dados Status Invest STOCKS'!A336:AD951,25)/100),0)</f>
        <v>4.4699999999999997E-2</v>
      </c>
      <c r="T350" s="51">
        <f>(1-Ações!$Q350)*Ações!$R350</f>
        <v>9.5899999999999999E-2</v>
      </c>
      <c r="U350" s="54">
        <f>IF(Ações!$S350=0,Ações!$T350,IF(Ações!$T350=0,Ações!$S350,AVERAGE(Ações!$S350,Ações!$T350)))</f>
        <v>7.0300000000000001E-2</v>
      </c>
    </row>
    <row r="351" spans="2:21" ht="15.75" customHeight="1" x14ac:dyDescent="0.2">
      <c r="B351" s="44" t="str">
        <f>IFERROR('Dados Status Invest STOCKS'!A338,"-")</f>
        <v>APTX</v>
      </c>
      <c r="C351" s="45">
        <f>IFERROR((Ações!$D351-Ações!$K351)/Ações!$D351,0)</f>
        <v>0</v>
      </c>
      <c r="D351" s="46">
        <f>(Ações!$O351)/0.06</f>
        <v>0</v>
      </c>
      <c r="E351" s="47">
        <f>IFERROR((Ações!$F351-Ações!$K351)/Ações!$F351,0)</f>
        <v>0</v>
      </c>
      <c r="F351" s="46" t="str">
        <f>IF(OR(Ações!$N351&lt;0,Ações!$M351&lt;0),"",(22.5*Ações!$M351*Ações!$N351)^0.5)</f>
        <v/>
      </c>
      <c r="G351" s="47">
        <f>IFERROR((Ações!$H351-Ações!$K351)/Ações!$H351,0)</f>
        <v>0</v>
      </c>
      <c r="H351" s="48">
        <f>IFERROR(Ações!$I351/(Ações!$P351-Table_1[[#This Row],[CAGR LUCRO 5A]]),0)</f>
        <v>0</v>
      </c>
      <c r="I351" s="48">
        <f>IF(Ações!$S351&lt;0,"",Ações!$O351*(1+Ações!$S351))</f>
        <v>0</v>
      </c>
      <c r="J351" s="49">
        <f>IFERROR(IF(Ações!$B351="","",(VLOOKUP(Table_1[[#This Row],[AÇÕES]],'Dados Status Invest STOCKS'!A337:AD952,4)/Table_1[[#This Row],[LPA]]))/100,0)</f>
        <v>3.0808080808080805E-2</v>
      </c>
      <c r="K351" s="50">
        <f>IFERROR(IF(Ações!$B351="","",VLOOKUP(Table_1[[#This Row],[AÇÕES]],'Dados Status Invest STOCKS'!A337:AD952,2)),0)</f>
        <v>3.01</v>
      </c>
      <c r="L351" s="51">
        <f>IFERROR(IF(Ações!$B351="","",VLOOKUP(Table_1[[#This Row],[AÇÕES]],'Dados Status Invest STOCKS'!A337:AD952,3)/100),0)</f>
        <v>0</v>
      </c>
      <c r="M351" s="52">
        <f>IFERROR(IF(Ações!$B351="","",VLOOKUP(Table_1[[#This Row],[AÇÕES]],'Dados Status Invest STOCKS'!A337:AD952,28)),0)</f>
        <v>-0.99</v>
      </c>
      <c r="N351" s="52">
        <f>IFERROR(IF(Ações!$B351="","",VLOOKUP(Table_1[[#This Row],[AÇÕES]],'Dados Status Invest STOCKS'!A337:AD952,27)),0)</f>
        <v>1.65</v>
      </c>
      <c r="O351" s="52">
        <f>IFERROR(IF(Ações!$L351="","",Ações!$K351*Ações!$L351),0)</f>
        <v>0</v>
      </c>
      <c r="P351" s="53">
        <f t="shared" si="5"/>
        <v>0.06</v>
      </c>
      <c r="Q351" s="53">
        <f>IFERROR(Ações!$O351/Ações!$M351,0)</f>
        <v>0</v>
      </c>
      <c r="R351" s="53">
        <f>IFERROR(IF(Ações!$B351="","",VLOOKUP(Table_1[[#This Row],[AÇÕES]],'Dados Status Invest STOCKS'!A337:AD952,18)/100),0)</f>
        <v>-0.59589999999999999</v>
      </c>
      <c r="S351" s="51">
        <f>IFERROR(IF(Ações!$B351="","",VLOOKUP(Table_1[[#This Row],[AÇÕES]],'Dados Status Invest STOCKS'!A337:AD952,25)/100),0)</f>
        <v>0</v>
      </c>
      <c r="T351" s="51">
        <f>(1-Ações!$Q351)*Ações!$R351</f>
        <v>-0.59589999999999999</v>
      </c>
      <c r="U351" s="54">
        <f>IF(Ações!$S351=0,Ações!$T351,IF(Ações!$T351=0,Ações!$S351,AVERAGE(Ações!$S351,Ações!$T351)))</f>
        <v>-0.59589999999999999</v>
      </c>
    </row>
    <row r="352" spans="2:21" ht="15.75" customHeight="1" x14ac:dyDescent="0.2">
      <c r="B352" s="44" t="str">
        <f>IFERROR('Dados Status Invest STOCKS'!A339,"-")</f>
        <v>APVO</v>
      </c>
      <c r="C352" s="45">
        <f>IFERROR((Ações!$D352-Ações!$K352)/Ações!$D352,0)</f>
        <v>0</v>
      </c>
      <c r="D352" s="46">
        <f>(Ações!$O352)/0.06</f>
        <v>0</v>
      </c>
      <c r="E352" s="47">
        <f>IFERROR((Ações!$F352-Ações!$K352)/Ações!$F352,0)</f>
        <v>0</v>
      </c>
      <c r="F352" s="46" t="str">
        <f>IF(OR(Ações!$N352&lt;0,Ações!$M352&lt;0),"",(22.5*Ações!$M352*Ações!$N352)^0.5)</f>
        <v/>
      </c>
      <c r="G352" s="47">
        <f>IFERROR((Ações!$H352-Ações!$K352)/Ações!$H352,0)</f>
        <v>0</v>
      </c>
      <c r="H352" s="48">
        <f>IFERROR(Ações!$I352/(Ações!$P352-Table_1[[#This Row],[CAGR LUCRO 5A]]),0)</f>
        <v>0</v>
      </c>
      <c r="I352" s="48">
        <f>IF(Ações!$S352&lt;0,"",Ações!$O352*(1+Ações!$S352))</f>
        <v>0</v>
      </c>
      <c r="J352" s="49">
        <f>IFERROR(IF(Ações!$B352="","",(VLOOKUP(Table_1[[#This Row],[AÇÕES]],'Dados Status Invest STOCKS'!A338:AD953,4)/Table_1[[#This Row],[LPA]]))/100,0)</f>
        <v>1.5242881072026801E-3</v>
      </c>
      <c r="K352" s="50">
        <f>IFERROR(IF(Ações!$B352="","",VLOOKUP(Table_1[[#This Row],[AÇÕES]],'Dados Status Invest STOCKS'!A338:AD953,2)),0)</f>
        <v>5.41</v>
      </c>
      <c r="L352" s="51">
        <f>IFERROR(IF(Ações!$B352="","",VLOOKUP(Table_1[[#This Row],[AÇÕES]],'Dados Status Invest STOCKS'!A338:AD953,3)/100),0)</f>
        <v>0</v>
      </c>
      <c r="M352" s="52">
        <f>IFERROR(IF(Ações!$B352="","",VLOOKUP(Table_1[[#This Row],[AÇÕES]],'Dados Status Invest STOCKS'!A338:AD953,28)),0)</f>
        <v>-5.97</v>
      </c>
      <c r="N352" s="52">
        <f>IFERROR(IF(Ações!$B352="","",VLOOKUP(Table_1[[#This Row],[AÇÕES]],'Dados Status Invest STOCKS'!A338:AD953,27)),0)</f>
        <v>1.49</v>
      </c>
      <c r="O352" s="52">
        <f>IFERROR(IF(Ações!$L352="","",Ações!$K352*Ações!$L352),0)</f>
        <v>0</v>
      </c>
      <c r="P352" s="53">
        <f t="shared" si="5"/>
        <v>0.06</v>
      </c>
      <c r="Q352" s="53">
        <f>IFERROR(Ações!$O352/Ações!$M352,0)</f>
        <v>0</v>
      </c>
      <c r="R352" s="53">
        <f>IFERROR(IF(Ações!$B352="","",VLOOKUP(Table_1[[#This Row],[AÇÕES]],'Dados Status Invest STOCKS'!A338:AD953,18)/100),0)</f>
        <v>-4.0095999999999998</v>
      </c>
      <c r="S352" s="51">
        <f>IFERROR(IF(Ações!$B352="","",VLOOKUP(Table_1[[#This Row],[AÇÕES]],'Dados Status Invest STOCKS'!A338:AD953,25)/100),0)</f>
        <v>0</v>
      </c>
      <c r="T352" s="51">
        <f>(1-Ações!$Q352)*Ações!$R352</f>
        <v>-4.0095999999999998</v>
      </c>
      <c r="U352" s="54">
        <f>IF(Ações!$S352=0,Ações!$T352,IF(Ações!$T352=0,Ações!$S352,AVERAGE(Ações!$S352,Ações!$T352)))</f>
        <v>-4.0095999999999998</v>
      </c>
    </row>
    <row r="353" spans="2:21" ht="15.75" customHeight="1" x14ac:dyDescent="0.2">
      <c r="B353" s="44" t="str">
        <f>IFERROR('Dados Status Invest STOCKS'!A340,"-")</f>
        <v>APWC</v>
      </c>
      <c r="C353" s="45">
        <f>IFERROR((Ações!$D353-Ações!$K353)/Ações!$D353,0)</f>
        <v>0</v>
      </c>
      <c r="D353" s="46">
        <f>(Ações!$O353)/0.06</f>
        <v>0</v>
      </c>
      <c r="E353" s="47">
        <f>IFERROR((Ações!$F353-Ações!$K353)/Ações!$F353,0)</f>
        <v>0.87755488502094703</v>
      </c>
      <c r="F353" s="46">
        <f>IF(OR(Ações!$N353&lt;0,Ações!$M353&lt;0),"",(22.5*Ações!$M353*Ações!$N353)^0.5)</f>
        <v>10.86200948259575</v>
      </c>
      <c r="G353" s="47">
        <f>IFERROR((Ações!$H353-Ações!$K353)/Ações!$H353,0)</f>
        <v>0</v>
      </c>
      <c r="H353" s="48">
        <f>IFERROR(Ações!$I353/(Ações!$P353-Table_1[[#This Row],[CAGR LUCRO 5A]]),0)</f>
        <v>0</v>
      </c>
      <c r="I353" s="48">
        <f>IF(Ações!$S353&lt;0,"",Ações!$O353*(1+Ações!$S353))</f>
        <v>0</v>
      </c>
      <c r="J353" s="49">
        <f>IFERROR(IF(Ações!$B353="","",(VLOOKUP(Table_1[[#This Row],[AÇÕES]],'Dados Status Invest STOCKS'!A339:AD954,4)/Table_1[[#This Row],[LPA]]))/100,0)</f>
        <v>0.12242424242424242</v>
      </c>
      <c r="K353" s="50">
        <f>IFERROR(IF(Ações!$B353="","",VLOOKUP(Table_1[[#This Row],[AÇÕES]],'Dados Status Invest STOCKS'!A339:AD954,2)),0)</f>
        <v>1.33</v>
      </c>
      <c r="L353" s="51">
        <f>IFERROR(IF(Ações!$B353="","",VLOOKUP(Table_1[[#This Row],[AÇÕES]],'Dados Status Invest STOCKS'!A339:AD954,3)/100),0)</f>
        <v>0</v>
      </c>
      <c r="M353" s="52">
        <f>IFERROR(IF(Ações!$B353="","",VLOOKUP(Table_1[[#This Row],[AÇÕES]],'Dados Status Invest STOCKS'!A339:AD954,28)),0)</f>
        <v>0.33</v>
      </c>
      <c r="N353" s="52">
        <f>IFERROR(IF(Ações!$B353="","",VLOOKUP(Table_1[[#This Row],[AÇÕES]],'Dados Status Invest STOCKS'!A339:AD954,27)),0)</f>
        <v>15.89</v>
      </c>
      <c r="O353" s="52">
        <f>IFERROR(IF(Ações!$L353="","",Ações!$K353*Ações!$L353),0)</f>
        <v>0</v>
      </c>
      <c r="P353" s="53">
        <f t="shared" si="5"/>
        <v>0.06</v>
      </c>
      <c r="Q353" s="53">
        <f>IFERROR(Ações!$O353/Ações!$M353,0)</f>
        <v>0</v>
      </c>
      <c r="R353" s="53">
        <f>IFERROR(IF(Ações!$B353="","",VLOOKUP(Table_1[[#This Row],[AÇÕES]],'Dados Status Invest STOCKS'!A339:AD954,18)/100),0)</f>
        <v>2.07E-2</v>
      </c>
      <c r="S353" s="51">
        <f>IFERROR(IF(Ações!$B353="","",VLOOKUP(Table_1[[#This Row],[AÇÕES]],'Dados Status Invest STOCKS'!A339:AD954,25)/100),0)</f>
        <v>0</v>
      </c>
      <c r="T353" s="51">
        <f>(1-Ações!$Q353)*Ações!$R353</f>
        <v>2.07E-2</v>
      </c>
      <c r="U353" s="54">
        <f>IF(Ações!$S353=0,Ações!$T353,IF(Ações!$T353=0,Ações!$S353,AVERAGE(Ações!$S353,Ações!$T353)))</f>
        <v>2.07E-2</v>
      </c>
    </row>
    <row r="354" spans="2:21" ht="15.75" customHeight="1" x14ac:dyDescent="0.2">
      <c r="B354" s="44" t="str">
        <f>IFERROR('Dados Status Invest STOCKS'!A341,"-")</f>
        <v>APXT</v>
      </c>
      <c r="C354" s="45">
        <f>IFERROR((Ações!$D354-Ações!$K354)/Ações!$D354,0)</f>
        <v>0</v>
      </c>
      <c r="D354" s="46">
        <f>(Ações!$O354)/0.06</f>
        <v>0</v>
      </c>
      <c r="E354" s="47">
        <f>IFERROR((Ações!$F354-Ações!$K354)/Ações!$F354,0)</f>
        <v>0</v>
      </c>
      <c r="F354" s="46" t="str">
        <f>IF(OR(Ações!$N354&lt;0,Ações!$M354&lt;0),"",(22.5*Ações!$M354*Ações!$N354)^0.5)</f>
        <v/>
      </c>
      <c r="G354" s="47">
        <f>IFERROR((Ações!$H354-Ações!$K354)/Ações!$H354,0)</f>
        <v>0</v>
      </c>
      <c r="H354" s="48">
        <f>IFERROR(Ações!$I354/(Ações!$P354-Table_1[[#This Row],[CAGR LUCRO 5A]]),0)</f>
        <v>0</v>
      </c>
      <c r="I354" s="48">
        <f>IF(Ações!$S354&lt;0,"",Ações!$O354*(1+Ações!$S354))</f>
        <v>0</v>
      </c>
      <c r="J354" s="49">
        <f>IFERROR(IF(Ações!$B354="","",(VLOOKUP(Table_1[[#This Row],[AÇÕES]],'Dados Status Invest STOCKS'!A340:AD955,4)/Table_1[[#This Row],[LPA]]))/100,0)</f>
        <v>0.21653333333333333</v>
      </c>
      <c r="K354" s="50">
        <f>IFERROR(IF(Ações!$B354="","",VLOOKUP(Table_1[[#This Row],[AÇÕES]],'Dados Status Invest STOCKS'!A340:AD955,2)),0)</f>
        <v>12.11</v>
      </c>
      <c r="L354" s="51">
        <f>IFERROR(IF(Ações!$B354="","",VLOOKUP(Table_1[[#This Row],[AÇÕES]],'Dados Status Invest STOCKS'!A340:AD955,3)/100),0)</f>
        <v>0</v>
      </c>
      <c r="M354" s="52">
        <f>IFERROR(IF(Ações!$B354="","",VLOOKUP(Table_1[[#This Row],[AÇÕES]],'Dados Status Invest STOCKS'!A340:AD955,28)),0)</f>
        <v>-0.75</v>
      </c>
      <c r="N354" s="52">
        <f>IFERROR(IF(Ações!$B354="","",VLOOKUP(Table_1[[#This Row],[AÇÕES]],'Dados Status Invest STOCKS'!A340:AD955,27)),0)</f>
        <v>0.11</v>
      </c>
      <c r="O354" s="52">
        <f>IFERROR(IF(Ações!$L354="","",Ações!$K354*Ações!$L354),0)</f>
        <v>0</v>
      </c>
      <c r="P354" s="53">
        <f t="shared" si="5"/>
        <v>0.06</v>
      </c>
      <c r="Q354" s="53">
        <f>IFERROR(Ações!$O354/Ações!$M354,0)</f>
        <v>0</v>
      </c>
      <c r="R354" s="53">
        <f>IFERROR(IF(Ações!$B354="","",VLOOKUP(Table_1[[#This Row],[AÇÕES]],'Dados Status Invest STOCKS'!A340:AD955,18)/100),0)</f>
        <v>-6.6452</v>
      </c>
      <c r="S354" s="51">
        <f>IFERROR(IF(Ações!$B354="","",VLOOKUP(Table_1[[#This Row],[AÇÕES]],'Dados Status Invest STOCKS'!A340:AD955,25)/100),0)</f>
        <v>0</v>
      </c>
      <c r="T354" s="51">
        <f>(1-Ações!$Q354)*Ações!$R354</f>
        <v>-6.6452</v>
      </c>
      <c r="U354" s="54">
        <f>IF(Ações!$S354=0,Ações!$T354,IF(Ações!$T354=0,Ações!$S354,AVERAGE(Ações!$S354,Ações!$T354)))</f>
        <v>-6.6452</v>
      </c>
    </row>
    <row r="355" spans="2:21" ht="15.75" customHeight="1" x14ac:dyDescent="0.2">
      <c r="B355" s="44" t="str">
        <f>IFERROR('Dados Status Invest STOCKS'!A342,"-")</f>
        <v>APXTU</v>
      </c>
      <c r="C355" s="45">
        <f>IFERROR((Ações!$D355-Ações!$K355)/Ações!$D355,0)</f>
        <v>0</v>
      </c>
      <c r="D355" s="46">
        <f>(Ações!$O355)/0.06</f>
        <v>0</v>
      </c>
      <c r="E355" s="47">
        <f>IFERROR((Ações!$F355-Ações!$K355)/Ações!$F355,0)</f>
        <v>0</v>
      </c>
      <c r="F355" s="46" t="str">
        <f>IF(OR(Ações!$N355&lt;0,Ações!$M355&lt;0),"",(22.5*Ações!$M355*Ações!$N355)^0.5)</f>
        <v/>
      </c>
      <c r="G355" s="47">
        <f>IFERROR((Ações!$H355-Ações!$K355)/Ações!$H355,0)</f>
        <v>0</v>
      </c>
      <c r="H355" s="48">
        <f>IFERROR(Ações!$I355/(Ações!$P355-Table_1[[#This Row],[CAGR LUCRO 5A]]),0)</f>
        <v>0</v>
      </c>
      <c r="I355" s="48">
        <f>IF(Ações!$S355&lt;0,"",Ações!$O355*(1+Ações!$S355))</f>
        <v>0</v>
      </c>
      <c r="J355" s="49">
        <f>IFERROR(IF(Ações!$B355="","",(VLOOKUP(Table_1[[#This Row],[AÇÕES]],'Dados Status Invest STOCKS'!A341:AD956,4)/Table_1[[#This Row],[LPA]]))/100,0)</f>
        <v>0.24333333333333332</v>
      </c>
      <c r="K355" s="50">
        <f>IFERROR(IF(Ações!$B355="","",VLOOKUP(Table_1[[#This Row],[AÇÕES]],'Dados Status Invest STOCKS'!A341:AD956,2)),0)</f>
        <v>13.61</v>
      </c>
      <c r="L355" s="51">
        <f>IFERROR(IF(Ações!$B355="","",VLOOKUP(Table_1[[#This Row],[AÇÕES]],'Dados Status Invest STOCKS'!A341:AD956,3)/100),0)</f>
        <v>0</v>
      </c>
      <c r="M355" s="52">
        <f>IFERROR(IF(Ações!$B355="","",VLOOKUP(Table_1[[#This Row],[AÇÕES]],'Dados Status Invest STOCKS'!A341:AD956,28)),0)</f>
        <v>-0.75</v>
      </c>
      <c r="N355" s="52">
        <f>IFERROR(IF(Ações!$B355="","",VLOOKUP(Table_1[[#This Row],[AÇÕES]],'Dados Status Invest STOCKS'!A341:AD956,27)),0)</f>
        <v>0.11</v>
      </c>
      <c r="O355" s="52">
        <f>IFERROR(IF(Ações!$L355="","",Ações!$K355*Ações!$L355),0)</f>
        <v>0</v>
      </c>
      <c r="P355" s="53">
        <f t="shared" si="5"/>
        <v>0.06</v>
      </c>
      <c r="Q355" s="53">
        <f>IFERROR(Ações!$O355/Ações!$M355,0)</f>
        <v>0</v>
      </c>
      <c r="R355" s="53">
        <f>IFERROR(IF(Ações!$B355="","",VLOOKUP(Table_1[[#This Row],[AÇÕES]],'Dados Status Invest STOCKS'!A341:AD956,18)/100),0)</f>
        <v>-6.6452</v>
      </c>
      <c r="S355" s="51">
        <f>IFERROR(IF(Ações!$B355="","",VLOOKUP(Table_1[[#This Row],[AÇÕES]],'Dados Status Invest STOCKS'!A341:AD956,25)/100),0)</f>
        <v>0</v>
      </c>
      <c r="T355" s="51">
        <f>(1-Ações!$Q355)*Ações!$R355</f>
        <v>-6.6452</v>
      </c>
      <c r="U355" s="54">
        <f>IF(Ações!$S355=0,Ações!$T355,IF(Ações!$T355=0,Ações!$S355,AVERAGE(Ações!$S355,Ações!$T355)))</f>
        <v>-6.6452</v>
      </c>
    </row>
    <row r="356" spans="2:21" ht="15.75" customHeight="1" x14ac:dyDescent="0.2">
      <c r="B356" s="44" t="str">
        <f>IFERROR('Dados Status Invest STOCKS'!A343,"-")</f>
        <v>APXTW</v>
      </c>
      <c r="C356" s="45">
        <f>IFERROR((Ações!$D356-Ações!$K356)/Ações!$D356,0)</f>
        <v>0</v>
      </c>
      <c r="D356" s="46">
        <f>(Ações!$O356)/0.06</f>
        <v>0</v>
      </c>
      <c r="E356" s="47">
        <f>IFERROR((Ações!$F356-Ações!$K356)/Ações!$F356,0)</f>
        <v>0</v>
      </c>
      <c r="F356" s="46" t="str">
        <f>IF(OR(Ações!$N356&lt;0,Ações!$M356&lt;0),"",(22.5*Ações!$M356*Ações!$N356)^0.5)</f>
        <v/>
      </c>
      <c r="G356" s="47">
        <f>IFERROR((Ações!$H356-Ações!$K356)/Ações!$H356,0)</f>
        <v>0</v>
      </c>
      <c r="H356" s="48">
        <f>IFERROR(Ações!$I356/(Ações!$P356-Table_1[[#This Row],[CAGR LUCRO 5A]]),0)</f>
        <v>0</v>
      </c>
      <c r="I356" s="48">
        <f>IF(Ações!$S356&lt;0,"",Ações!$O356*(1+Ações!$S356))</f>
        <v>0</v>
      </c>
      <c r="J356" s="49">
        <f>IFERROR(IF(Ações!$B356="","",(VLOOKUP(Table_1[[#This Row],[AÇÕES]],'Dados Status Invest STOCKS'!A342:AD957,4)/Table_1[[#This Row],[LPA]]))/100,0)</f>
        <v>6.0666666666666667E-2</v>
      </c>
      <c r="K356" s="50">
        <f>IFERROR(IF(Ações!$B356="","",VLOOKUP(Table_1[[#This Row],[AÇÕES]],'Dados Status Invest STOCKS'!A342:AD957,2)),0)</f>
        <v>3.39</v>
      </c>
      <c r="L356" s="51">
        <f>IFERROR(IF(Ações!$B356="","",VLOOKUP(Table_1[[#This Row],[AÇÕES]],'Dados Status Invest STOCKS'!A342:AD957,3)/100),0)</f>
        <v>0</v>
      </c>
      <c r="M356" s="52">
        <f>IFERROR(IF(Ações!$B356="","",VLOOKUP(Table_1[[#This Row],[AÇÕES]],'Dados Status Invest STOCKS'!A342:AD957,28)),0)</f>
        <v>-0.75</v>
      </c>
      <c r="N356" s="52">
        <f>IFERROR(IF(Ações!$B356="","",VLOOKUP(Table_1[[#This Row],[AÇÕES]],'Dados Status Invest STOCKS'!A342:AD957,27)),0)</f>
        <v>0.11</v>
      </c>
      <c r="O356" s="52">
        <f>IFERROR(IF(Ações!$L356="","",Ações!$K356*Ações!$L356),0)</f>
        <v>0</v>
      </c>
      <c r="P356" s="53">
        <f t="shared" si="5"/>
        <v>0.06</v>
      </c>
      <c r="Q356" s="53">
        <f>IFERROR(Ações!$O356/Ações!$M356,0)</f>
        <v>0</v>
      </c>
      <c r="R356" s="53">
        <f>IFERROR(IF(Ações!$B356="","",VLOOKUP(Table_1[[#This Row],[AÇÕES]],'Dados Status Invest STOCKS'!A342:AD957,18)/100),0)</f>
        <v>-6.6452</v>
      </c>
      <c r="S356" s="51">
        <f>IFERROR(IF(Ações!$B356="","",VLOOKUP(Table_1[[#This Row],[AÇÕES]],'Dados Status Invest STOCKS'!A342:AD957,25)/100),0)</f>
        <v>0</v>
      </c>
      <c r="T356" s="51">
        <f>(1-Ações!$Q356)*Ações!$R356</f>
        <v>-6.6452</v>
      </c>
      <c r="U356" s="54">
        <f>IF(Ações!$S356=0,Ações!$T356,IF(Ações!$T356=0,Ações!$S356,AVERAGE(Ações!$S356,Ações!$T356)))</f>
        <v>-6.6452</v>
      </c>
    </row>
    <row r="357" spans="2:21" ht="15.75" customHeight="1" x14ac:dyDescent="0.2">
      <c r="B357" s="44" t="str">
        <f>IFERROR('Dados Status Invest STOCKS'!A344,"-")</f>
        <v>APYX</v>
      </c>
      <c r="C357" s="45">
        <f>IFERROR((Ações!$D357-Ações!$K357)/Ações!$D357,0)</f>
        <v>0</v>
      </c>
      <c r="D357" s="46">
        <f>(Ações!$O357)/0.06</f>
        <v>0</v>
      </c>
      <c r="E357" s="47">
        <f>IFERROR((Ações!$F357-Ações!$K357)/Ações!$F357,0)</f>
        <v>0</v>
      </c>
      <c r="F357" s="46" t="str">
        <f>IF(OR(Ações!$N357&lt;0,Ações!$M357&lt;0),"",(22.5*Ações!$M357*Ações!$N357)^0.5)</f>
        <v/>
      </c>
      <c r="G357" s="47">
        <f>IFERROR((Ações!$H357-Ações!$K357)/Ações!$H357,0)</f>
        <v>0</v>
      </c>
      <c r="H357" s="48">
        <f>IFERROR(Ações!$I357/(Ações!$P357-Table_1[[#This Row],[CAGR LUCRO 5A]]),0)</f>
        <v>0</v>
      </c>
      <c r="I357" s="48">
        <f>IF(Ações!$S357&lt;0,"",Ações!$O357*(1+Ações!$S357))</f>
        <v>0</v>
      </c>
      <c r="J357" s="49">
        <f>IFERROR(IF(Ações!$B357="","",(VLOOKUP(Table_1[[#This Row],[AÇÕES]],'Dados Status Invest STOCKS'!A343:AD958,4)/Table_1[[#This Row],[LPA]]))/100,0)</f>
        <v>0.60209302325581393</v>
      </c>
      <c r="K357" s="50">
        <f>IFERROR(IF(Ações!$B357="","",VLOOKUP(Table_1[[#This Row],[AÇÕES]],'Dados Status Invest STOCKS'!A343:AD958,2)),0)</f>
        <v>11.08</v>
      </c>
      <c r="L357" s="51">
        <f>IFERROR(IF(Ações!$B357="","",VLOOKUP(Table_1[[#This Row],[AÇÕES]],'Dados Status Invest STOCKS'!A343:AD958,3)/100),0)</f>
        <v>0</v>
      </c>
      <c r="M357" s="52">
        <f>IFERROR(IF(Ações!$B357="","",VLOOKUP(Table_1[[#This Row],[AÇÕES]],'Dados Status Invest STOCKS'!A343:AD958,28)),0)</f>
        <v>-0.43</v>
      </c>
      <c r="N357" s="52">
        <f>IFERROR(IF(Ações!$B357="","",VLOOKUP(Table_1[[#This Row],[AÇÕES]],'Dados Status Invest STOCKS'!A343:AD958,27)),0)</f>
        <v>1.58</v>
      </c>
      <c r="O357" s="52">
        <f>IFERROR(IF(Ações!$L357="","",Ações!$K357*Ações!$L357),0)</f>
        <v>0</v>
      </c>
      <c r="P357" s="53">
        <f t="shared" si="5"/>
        <v>0.06</v>
      </c>
      <c r="Q357" s="53">
        <f>IFERROR(Ações!$O357/Ações!$M357,0)</f>
        <v>0</v>
      </c>
      <c r="R357" s="53">
        <f>IFERROR(IF(Ações!$B357="","",VLOOKUP(Table_1[[#This Row],[AÇÕES]],'Dados Status Invest STOCKS'!A343:AD958,18)/100),0)</f>
        <v>-0.27039999999999997</v>
      </c>
      <c r="S357" s="51">
        <f>IFERROR(IF(Ações!$B357="","",VLOOKUP(Table_1[[#This Row],[AÇÕES]],'Dados Status Invest STOCKS'!A343:AD958,25)/100),0)</f>
        <v>0</v>
      </c>
      <c r="T357" s="51">
        <f>(1-Ações!$Q357)*Ações!$R357</f>
        <v>-0.27039999999999997</v>
      </c>
      <c r="U357" s="54">
        <f>IF(Ações!$S357=0,Ações!$T357,IF(Ações!$T357=0,Ações!$S357,AVERAGE(Ações!$S357,Ações!$T357)))</f>
        <v>-0.27039999999999997</v>
      </c>
    </row>
    <row r="358" spans="2:21" ht="15.75" customHeight="1" x14ac:dyDescent="0.2">
      <c r="B358" s="44" t="str">
        <f>IFERROR('Dados Status Invest STOCKS'!A345,"-")</f>
        <v>AQB</v>
      </c>
      <c r="C358" s="45">
        <f>IFERROR((Ações!$D358-Ações!$K358)/Ações!$D358,0)</f>
        <v>0</v>
      </c>
      <c r="D358" s="46">
        <f>(Ações!$O358)/0.06</f>
        <v>0</v>
      </c>
      <c r="E358" s="47">
        <f>IFERROR((Ações!$F358-Ações!$K358)/Ações!$F358,0)</f>
        <v>0</v>
      </c>
      <c r="F358" s="46" t="str">
        <f>IF(OR(Ações!$N358&lt;0,Ações!$M358&lt;0),"",(22.5*Ações!$M358*Ações!$N358)^0.5)</f>
        <v/>
      </c>
      <c r="G358" s="47">
        <f>IFERROR((Ações!$H358-Ações!$K358)/Ações!$H358,0)</f>
        <v>0</v>
      </c>
      <c r="H358" s="48">
        <f>IFERROR(Ações!$I358/(Ações!$P358-Table_1[[#This Row],[CAGR LUCRO 5A]]),0)</f>
        <v>0</v>
      </c>
      <c r="I358" s="48">
        <f>IF(Ações!$S358&lt;0,"",Ações!$O358*(1+Ações!$S358))</f>
        <v>0</v>
      </c>
      <c r="J358" s="49">
        <f>IFERROR(IF(Ações!$B358="","",(VLOOKUP(Table_1[[#This Row],[AÇÕES]],'Dados Status Invest STOCKS'!A344:AD959,4)/Table_1[[#This Row],[LPA]]))/100,0)</f>
        <v>0.1741935483870968</v>
      </c>
      <c r="K358" s="50">
        <f>IFERROR(IF(Ações!$B358="","",VLOOKUP(Table_1[[#This Row],[AÇÕES]],'Dados Status Invest STOCKS'!A344:AD959,2)),0)</f>
        <v>1.7</v>
      </c>
      <c r="L358" s="51">
        <f>IFERROR(IF(Ações!$B358="","",VLOOKUP(Table_1[[#This Row],[AÇÕES]],'Dados Status Invest STOCKS'!A344:AD959,3)/100),0)</f>
        <v>0</v>
      </c>
      <c r="M358" s="52">
        <f>IFERROR(IF(Ações!$B358="","",VLOOKUP(Table_1[[#This Row],[AÇÕES]],'Dados Status Invest STOCKS'!A344:AD959,28)),0)</f>
        <v>-0.31</v>
      </c>
      <c r="N358" s="52">
        <f>IFERROR(IF(Ações!$B358="","",VLOOKUP(Table_1[[#This Row],[AÇÕES]],'Dados Status Invest STOCKS'!A344:AD959,27)),0)</f>
        <v>3.09</v>
      </c>
      <c r="O358" s="52">
        <f>IFERROR(IF(Ações!$L358="","",Ações!$K358*Ações!$L358),0)</f>
        <v>0</v>
      </c>
      <c r="P358" s="53">
        <f t="shared" si="5"/>
        <v>0.06</v>
      </c>
      <c r="Q358" s="53">
        <f>IFERROR(Ações!$O358/Ações!$M358,0)</f>
        <v>0</v>
      </c>
      <c r="R358" s="53">
        <f>IFERROR(IF(Ações!$B358="","",VLOOKUP(Table_1[[#This Row],[AÇÕES]],'Dados Status Invest STOCKS'!A344:AD959,18)/100),0)</f>
        <v>-0.1018</v>
      </c>
      <c r="S358" s="51">
        <f>IFERROR(IF(Ações!$B358="","",VLOOKUP(Table_1[[#This Row],[AÇÕES]],'Dados Status Invest STOCKS'!A344:AD959,25)/100),0)</f>
        <v>0</v>
      </c>
      <c r="T358" s="51">
        <f>(1-Ações!$Q358)*Ações!$R358</f>
        <v>-0.1018</v>
      </c>
      <c r="U358" s="54">
        <f>IF(Ações!$S358=0,Ações!$T358,IF(Ações!$T358=0,Ações!$S358,AVERAGE(Ações!$S358,Ações!$T358)))</f>
        <v>-0.1018</v>
      </c>
    </row>
    <row r="359" spans="2:21" ht="15.75" customHeight="1" x14ac:dyDescent="0.2">
      <c r="B359" s="44" t="str">
        <f>IFERROR('Dados Status Invest STOCKS'!A346,"-")</f>
        <v>AQMS</v>
      </c>
      <c r="C359" s="45">
        <f>IFERROR((Ações!$D359-Ações!$K359)/Ações!$D359,0)</f>
        <v>0</v>
      </c>
      <c r="D359" s="46">
        <f>(Ações!$O359)/0.06</f>
        <v>0</v>
      </c>
      <c r="E359" s="47">
        <f>IFERROR((Ações!$F359-Ações!$K359)/Ações!$F359,0)</f>
        <v>0</v>
      </c>
      <c r="F359" s="46" t="str">
        <f>IF(OR(Ações!$N359&lt;0,Ações!$M359&lt;0),"",(22.5*Ações!$M359*Ações!$N359)^0.5)</f>
        <v/>
      </c>
      <c r="G359" s="47">
        <f>IFERROR((Ações!$H359-Ações!$K359)/Ações!$H359,0)</f>
        <v>0</v>
      </c>
      <c r="H359" s="48">
        <f>IFERROR(Ações!$I359/(Ações!$P359-Table_1[[#This Row],[CAGR LUCRO 5A]]),0)</f>
        <v>0</v>
      </c>
      <c r="I359" s="48">
        <f>IF(Ações!$S359&lt;0,"",Ações!$O359*(1+Ações!$S359))</f>
        <v>0</v>
      </c>
      <c r="J359" s="49">
        <f>IFERROR(IF(Ações!$B359="","",(VLOOKUP(Table_1[[#This Row],[AÇÕES]],'Dados Status Invest STOCKS'!A345:AD960,4)/Table_1[[#This Row],[LPA]]))/100,0)</f>
        <v>5.1666666666666666E-2</v>
      </c>
      <c r="K359" s="50">
        <f>IFERROR(IF(Ações!$B359="","",VLOOKUP(Table_1[[#This Row],[AÇÕES]],'Dados Status Invest STOCKS'!A345:AD960,2)),0)</f>
        <v>0.9</v>
      </c>
      <c r="L359" s="51">
        <f>IFERROR(IF(Ações!$B359="","",VLOOKUP(Table_1[[#This Row],[AÇÕES]],'Dados Status Invest STOCKS'!A345:AD960,3)/100),0)</f>
        <v>0</v>
      </c>
      <c r="M359" s="52">
        <f>IFERROR(IF(Ações!$B359="","",VLOOKUP(Table_1[[#This Row],[AÇÕES]],'Dados Status Invest STOCKS'!A345:AD960,28)),0)</f>
        <v>-0.42</v>
      </c>
      <c r="N359" s="52">
        <f>IFERROR(IF(Ações!$B359="","",VLOOKUP(Table_1[[#This Row],[AÇÕES]],'Dados Status Invest STOCKS'!A345:AD960,27)),0)</f>
        <v>0.44</v>
      </c>
      <c r="O359" s="52">
        <f>IFERROR(IF(Ações!$L359="","",Ações!$K359*Ações!$L359),0)</f>
        <v>0</v>
      </c>
      <c r="P359" s="53">
        <f t="shared" si="5"/>
        <v>0.06</v>
      </c>
      <c r="Q359" s="53">
        <f>IFERROR(Ações!$O359/Ações!$M359,0)</f>
        <v>0</v>
      </c>
      <c r="R359" s="53">
        <f>IFERROR(IF(Ações!$B359="","",VLOOKUP(Table_1[[#This Row],[AÇÕES]],'Dados Status Invest STOCKS'!A345:AD960,18)/100),0)</f>
        <v>-0.94200000000000006</v>
      </c>
      <c r="S359" s="51">
        <f>IFERROR(IF(Ações!$B359="","",VLOOKUP(Table_1[[#This Row],[AÇÕES]],'Dados Status Invest STOCKS'!A345:AD960,25)/100),0)</f>
        <v>0</v>
      </c>
      <c r="T359" s="51">
        <f>(1-Ações!$Q359)*Ações!$R359</f>
        <v>-0.94200000000000006</v>
      </c>
      <c r="U359" s="54">
        <f>IF(Ações!$S359=0,Ações!$T359,IF(Ações!$T359=0,Ações!$S359,AVERAGE(Ações!$S359,Ações!$T359)))</f>
        <v>-0.94200000000000006</v>
      </c>
    </row>
    <row r="360" spans="2:21" ht="15.75" customHeight="1" x14ac:dyDescent="0.2">
      <c r="B360" s="44" t="str">
        <f>IFERROR('Dados Status Invest STOCKS'!A347,"-")</f>
        <v>AQN</v>
      </c>
      <c r="C360" s="45">
        <f>IFERROR((Ações!$D360-Ações!$K360)/Ações!$D360,0)</f>
        <v>-0.24223602484472045</v>
      </c>
      <c r="D360" s="46">
        <f>(Ações!$O360)/0.06</f>
        <v>11.117050000000001</v>
      </c>
      <c r="E360" s="47">
        <f>IFERROR((Ações!$F360-Ações!$K360)/Ações!$F360,0)</f>
        <v>7.0033670033669976E-2</v>
      </c>
      <c r="F360" s="46">
        <f>IF(OR(Ações!$N360&lt;0,Ações!$M360&lt;0),"",(22.5*Ações!$M360*Ações!$N360)^0.5)</f>
        <v>14.85</v>
      </c>
      <c r="G360" s="47">
        <f>IFERROR((Ações!$H360-Ações!$K360)/Ações!$H360,0)</f>
        <v>7.6349743447216252</v>
      </c>
      <c r="H360" s="48">
        <f>IFERROR(Ações!$I360/(Ações!$P360-Table_1[[#This Row],[CAGR LUCRO 5A]]),0)</f>
        <v>-2.0813946343268652</v>
      </c>
      <c r="I360" s="48">
        <f>IF(Ações!$S360&lt;0,"",Ações!$O360*(1+Ações!$S360))</f>
        <v>1.0404891777</v>
      </c>
      <c r="J360" s="49">
        <f>IFERROR(IF(Ações!$B360="","",(VLOOKUP(Table_1[[#This Row],[AÇÕES]],'Dados Status Invest STOCKS'!A346:AD961,4)/Table_1[[#This Row],[LPA]]))/100,0)</f>
        <v>0.14020202020202022</v>
      </c>
      <c r="K360" s="50">
        <f>IFERROR(IF(Ações!$B360="","",VLOOKUP(Table_1[[#This Row],[AÇÕES]],'Dados Status Invest STOCKS'!A346:AD961,2)),0)</f>
        <v>13.81</v>
      </c>
      <c r="L360" s="51">
        <f>IFERROR(IF(Ações!$B360="","",VLOOKUP(Table_1[[#This Row],[AÇÕES]],'Dados Status Invest STOCKS'!A346:AD961,3)/100),0)</f>
        <v>4.8300000000000003E-2</v>
      </c>
      <c r="M360" s="52">
        <f>IFERROR(IF(Ações!$B360="","",VLOOKUP(Table_1[[#This Row],[AÇÕES]],'Dados Status Invest STOCKS'!A346:AD961,28)),0)</f>
        <v>0.99</v>
      </c>
      <c r="N360" s="52">
        <f>IFERROR(IF(Ações!$B360="","",VLOOKUP(Table_1[[#This Row],[AÇÕES]],'Dados Status Invest STOCKS'!A346:AD961,27)),0)</f>
        <v>9.9</v>
      </c>
      <c r="O360" s="52">
        <f>IFERROR(IF(Ações!$L360="","",Ações!$K360*Ações!$L360),0)</f>
        <v>0.66702300000000003</v>
      </c>
      <c r="P360" s="53">
        <f t="shared" si="5"/>
        <v>0.06</v>
      </c>
      <c r="Q360" s="53">
        <f>IFERROR(Ações!$O360/Ações!$M360,0)</f>
        <v>0.67376060606060606</v>
      </c>
      <c r="R360" s="53">
        <f>IFERROR(IF(Ações!$B360="","",VLOOKUP(Table_1[[#This Row],[AÇÕES]],'Dados Status Invest STOCKS'!A346:AD961,18)/100),0)</f>
        <v>0.10050000000000001</v>
      </c>
      <c r="S360" s="51">
        <f>IFERROR(IF(Ações!$B360="","",VLOOKUP(Table_1[[#This Row],[AÇÕES]],'Dados Status Invest STOCKS'!A346:AD961,25)/100),0)</f>
        <v>0.55990000000000006</v>
      </c>
      <c r="T360" s="51">
        <f>(1-Ações!$Q360)*Ações!$R360</f>
        <v>3.2787059090909093E-2</v>
      </c>
      <c r="U360" s="54">
        <f>IF(Ações!$S360=0,Ações!$T360,IF(Ações!$T360=0,Ações!$S360,AVERAGE(Ações!$S360,Ações!$T360)))</f>
        <v>0.29634352954545456</v>
      </c>
    </row>
    <row r="361" spans="2:21" ht="15.75" customHeight="1" x14ac:dyDescent="0.2">
      <c r="B361" s="44" t="str">
        <f>IFERROR('Dados Status Invest STOCKS'!A348,"-")</f>
        <v>AQNA</v>
      </c>
      <c r="C361" s="45">
        <f>IFERROR((Ações!$D361-Ações!$K361)/Ações!$D361,0)</f>
        <v>0</v>
      </c>
      <c r="D361" s="46">
        <f>(Ações!$O361)/0.06</f>
        <v>0</v>
      </c>
      <c r="E361" s="47">
        <f>IFERROR((Ações!$F361-Ações!$K361)/Ações!$F361,0)</f>
        <v>-0.77643097643097636</v>
      </c>
      <c r="F361" s="46">
        <f>IF(OR(Ações!$N361&lt;0,Ações!$M361&lt;0),"",(22.5*Ações!$M361*Ações!$N361)^0.5)</f>
        <v>14.85</v>
      </c>
      <c r="G361" s="47">
        <f>IFERROR((Ações!$H361-Ações!$K361)/Ações!$H361,0)</f>
        <v>0</v>
      </c>
      <c r="H361" s="48">
        <f>IFERROR(Ações!$I361/(Ações!$P361-Table_1[[#This Row],[CAGR LUCRO 5A]]),0)</f>
        <v>0</v>
      </c>
      <c r="I361" s="48">
        <f>IF(Ações!$S361&lt;0,"",Ações!$O361*(1+Ações!$S361))</f>
        <v>0</v>
      </c>
      <c r="J361" s="49">
        <f>IFERROR(IF(Ações!$B361="","",(VLOOKUP(Table_1[[#This Row],[AÇÕES]],'Dados Status Invest STOCKS'!A347:AD962,4)/Table_1[[#This Row],[LPA]]))/100,0)</f>
        <v>0.26777777777777778</v>
      </c>
      <c r="K361" s="50">
        <f>IFERROR(IF(Ações!$B361="","",VLOOKUP(Table_1[[#This Row],[AÇÕES]],'Dados Status Invest STOCKS'!A347:AD962,2)),0)</f>
        <v>26.38</v>
      </c>
      <c r="L361" s="51">
        <f>IFERROR(IF(Ações!$B361="","",VLOOKUP(Table_1[[#This Row],[AÇÕES]],'Dados Status Invest STOCKS'!A347:AD962,3)/100),0)</f>
        <v>0</v>
      </c>
      <c r="M361" s="52">
        <f>IFERROR(IF(Ações!$B361="","",VLOOKUP(Table_1[[#This Row],[AÇÕES]],'Dados Status Invest STOCKS'!A347:AD962,28)),0)</f>
        <v>0.99</v>
      </c>
      <c r="N361" s="52">
        <f>IFERROR(IF(Ações!$B361="","",VLOOKUP(Table_1[[#This Row],[AÇÕES]],'Dados Status Invest STOCKS'!A347:AD962,27)),0)</f>
        <v>9.9</v>
      </c>
      <c r="O361" s="52">
        <f>IFERROR(IF(Ações!$L361="","",Ações!$K361*Ações!$L361),0)</f>
        <v>0</v>
      </c>
      <c r="P361" s="53">
        <f t="shared" si="5"/>
        <v>0.06</v>
      </c>
      <c r="Q361" s="53">
        <f>IFERROR(Ações!$O361/Ações!$M361,0)</f>
        <v>0</v>
      </c>
      <c r="R361" s="53">
        <f>IFERROR(IF(Ações!$B361="","",VLOOKUP(Table_1[[#This Row],[AÇÕES]],'Dados Status Invest STOCKS'!A347:AD962,18)/100),0)</f>
        <v>0.10050000000000001</v>
      </c>
      <c r="S361" s="51">
        <f>IFERROR(IF(Ações!$B361="","",VLOOKUP(Table_1[[#This Row],[AÇÕES]],'Dados Status Invest STOCKS'!A347:AD962,25)/100),0)</f>
        <v>0.55990000000000006</v>
      </c>
      <c r="T361" s="51">
        <f>(1-Ações!$Q361)*Ações!$R361</f>
        <v>0.10050000000000001</v>
      </c>
      <c r="U361" s="54">
        <f>IF(Ações!$S361=0,Ações!$T361,IF(Ações!$T361=0,Ações!$S361,AVERAGE(Ações!$S361,Ações!$T361)))</f>
        <v>0.33020000000000005</v>
      </c>
    </row>
    <row r="362" spans="2:21" ht="15.75" customHeight="1" x14ac:dyDescent="0.2">
      <c r="B362" s="44" t="str">
        <f>IFERROR('Dados Status Invest STOCKS'!A349,"-")</f>
        <v>AQNB</v>
      </c>
      <c r="C362" s="45">
        <f>IFERROR((Ações!$D362-Ações!$K362)/Ações!$D362,0)</f>
        <v>0</v>
      </c>
      <c r="D362" s="46">
        <f>(Ações!$O362)/0.06</f>
        <v>0</v>
      </c>
      <c r="E362" s="47">
        <f>IFERROR((Ações!$F362-Ações!$K362)/Ações!$F362,0)</f>
        <v>-0.81481481481481477</v>
      </c>
      <c r="F362" s="46">
        <f>IF(OR(Ações!$N362&lt;0,Ações!$M362&lt;0),"",(22.5*Ações!$M362*Ações!$N362)^0.5)</f>
        <v>14.85</v>
      </c>
      <c r="G362" s="47">
        <f>IFERROR((Ações!$H362-Ações!$K362)/Ações!$H362,0)</f>
        <v>0</v>
      </c>
      <c r="H362" s="48">
        <f>IFERROR(Ações!$I362/(Ações!$P362-Table_1[[#This Row],[CAGR LUCRO 5A]]),0)</f>
        <v>0</v>
      </c>
      <c r="I362" s="48">
        <f>IF(Ações!$S362&lt;0,"",Ações!$O362*(1+Ações!$S362))</f>
        <v>0</v>
      </c>
      <c r="J362" s="49">
        <f>IFERROR(IF(Ações!$B362="","",(VLOOKUP(Table_1[[#This Row],[AÇÕES]],'Dados Status Invest STOCKS'!A348:AD963,4)/Table_1[[#This Row],[LPA]]))/100,0)</f>
        <v>0.27363636363636362</v>
      </c>
      <c r="K362" s="50">
        <f>IFERROR(IF(Ações!$B362="","",VLOOKUP(Table_1[[#This Row],[AÇÕES]],'Dados Status Invest STOCKS'!A348:AD963,2)),0)</f>
        <v>26.95</v>
      </c>
      <c r="L362" s="51">
        <f>IFERROR(IF(Ações!$B362="","",VLOOKUP(Table_1[[#This Row],[AÇÕES]],'Dados Status Invest STOCKS'!A348:AD963,3)/100),0)</f>
        <v>0</v>
      </c>
      <c r="M362" s="52">
        <f>IFERROR(IF(Ações!$B362="","",VLOOKUP(Table_1[[#This Row],[AÇÕES]],'Dados Status Invest STOCKS'!A348:AD963,28)),0)</f>
        <v>0.99</v>
      </c>
      <c r="N362" s="52">
        <f>IFERROR(IF(Ações!$B362="","",VLOOKUP(Table_1[[#This Row],[AÇÕES]],'Dados Status Invest STOCKS'!A348:AD963,27)),0)</f>
        <v>9.9</v>
      </c>
      <c r="O362" s="52">
        <f>IFERROR(IF(Ações!$L362="","",Ações!$K362*Ações!$L362),0)</f>
        <v>0</v>
      </c>
      <c r="P362" s="53">
        <f t="shared" si="5"/>
        <v>0.06</v>
      </c>
      <c r="Q362" s="53">
        <f>IFERROR(Ações!$O362/Ações!$M362,0)</f>
        <v>0</v>
      </c>
      <c r="R362" s="53">
        <f>IFERROR(IF(Ações!$B362="","",VLOOKUP(Table_1[[#This Row],[AÇÕES]],'Dados Status Invest STOCKS'!A348:AD963,18)/100),0)</f>
        <v>0.10050000000000001</v>
      </c>
      <c r="S362" s="51">
        <f>IFERROR(IF(Ações!$B362="","",VLOOKUP(Table_1[[#This Row],[AÇÕES]],'Dados Status Invest STOCKS'!A348:AD963,25)/100),0)</f>
        <v>0.55990000000000006</v>
      </c>
      <c r="T362" s="51">
        <f>(1-Ações!$Q362)*Ações!$R362</f>
        <v>0.10050000000000001</v>
      </c>
      <c r="U362" s="54">
        <f>IF(Ações!$S362=0,Ações!$T362,IF(Ações!$T362=0,Ações!$S362,AVERAGE(Ações!$S362,Ações!$T362)))</f>
        <v>0.33020000000000005</v>
      </c>
    </row>
    <row r="363" spans="2:21" ht="15.75" customHeight="1" x14ac:dyDescent="0.2">
      <c r="B363" s="44" t="str">
        <f>IFERROR('Dados Status Invest STOCKS'!A350,"-")</f>
        <v>AQST</v>
      </c>
      <c r="C363" s="45">
        <f>IFERROR((Ações!$D363-Ações!$K363)/Ações!$D363,0)</f>
        <v>0</v>
      </c>
      <c r="D363" s="46">
        <f>(Ações!$O363)/0.06</f>
        <v>0</v>
      </c>
      <c r="E363" s="47">
        <f>IFERROR((Ações!$F363-Ações!$K363)/Ações!$F363,0)</f>
        <v>0</v>
      </c>
      <c r="F363" s="46" t="str">
        <f>IF(OR(Ações!$N363&lt;0,Ações!$M363&lt;0),"",(22.5*Ações!$M363*Ações!$N363)^0.5)</f>
        <v/>
      </c>
      <c r="G363" s="47">
        <f>IFERROR((Ações!$H363-Ações!$K363)/Ações!$H363,0)</f>
        <v>0</v>
      </c>
      <c r="H363" s="48">
        <f>IFERROR(Ações!$I363/(Ações!$P363-Table_1[[#This Row],[CAGR LUCRO 5A]]),0)</f>
        <v>0</v>
      </c>
      <c r="I363" s="48">
        <f>IF(Ações!$S363&lt;0,"",Ações!$O363*(1+Ações!$S363))</f>
        <v>0</v>
      </c>
      <c r="J363" s="49">
        <f>IFERROR(IF(Ações!$B363="","",(VLOOKUP(Table_1[[#This Row],[AÇÕES]],'Dados Status Invest STOCKS'!A349:AD964,4)/Table_1[[#This Row],[LPA]]))/100,0)</f>
        <v>1.2207792207792207E-2</v>
      </c>
      <c r="K363" s="50">
        <f>IFERROR(IF(Ações!$B363="","",VLOOKUP(Table_1[[#This Row],[AÇÕES]],'Dados Status Invest STOCKS'!A349:AD964,2)),0)</f>
        <v>2.9</v>
      </c>
      <c r="L363" s="51">
        <f>IFERROR(IF(Ações!$B363="","",VLOOKUP(Table_1[[#This Row],[AÇÕES]],'Dados Status Invest STOCKS'!A349:AD964,3)/100),0)</f>
        <v>0</v>
      </c>
      <c r="M363" s="52">
        <f>IFERROR(IF(Ações!$B363="","",VLOOKUP(Table_1[[#This Row],[AÇÕES]],'Dados Status Invest STOCKS'!A349:AD964,28)),0)</f>
        <v>-1.54</v>
      </c>
      <c r="N363" s="52">
        <f>IFERROR(IF(Ações!$B363="","",VLOOKUP(Table_1[[#This Row],[AÇÕES]],'Dados Status Invest STOCKS'!A349:AD964,27)),0)</f>
        <v>-1.5</v>
      </c>
      <c r="O363" s="52">
        <f>IFERROR(IF(Ações!$L363="","",Ações!$K363*Ações!$L363),0)</f>
        <v>0</v>
      </c>
      <c r="P363" s="53">
        <f t="shared" si="5"/>
        <v>0.06</v>
      </c>
      <c r="Q363" s="53">
        <f>IFERROR(Ações!$O363/Ações!$M363,0)</f>
        <v>0</v>
      </c>
      <c r="R363" s="53">
        <f>IFERROR(IF(Ações!$B363="","",VLOOKUP(Table_1[[#This Row],[AÇÕES]],'Dados Status Invest STOCKS'!A349:AD964,18)/100),0)</f>
        <v>-1.0268000000000002</v>
      </c>
      <c r="S363" s="51">
        <f>IFERROR(IF(Ações!$B363="","",VLOOKUP(Table_1[[#This Row],[AÇÕES]],'Dados Status Invest STOCKS'!A349:AD964,25)/100),0)</f>
        <v>0</v>
      </c>
      <c r="T363" s="51">
        <f>(1-Ações!$Q363)*Ações!$R363</f>
        <v>-1.0268000000000002</v>
      </c>
      <c r="U363" s="54">
        <f>IF(Ações!$S363=0,Ações!$T363,IF(Ações!$T363=0,Ações!$S363,AVERAGE(Ações!$S363,Ações!$T363)))</f>
        <v>-1.0268000000000002</v>
      </c>
    </row>
    <row r="364" spans="2:21" ht="15.75" customHeight="1" x14ac:dyDescent="0.2">
      <c r="B364" s="44" t="str">
        <f>IFERROR('Dados Status Invest STOCKS'!A351,"-")</f>
        <v>AQUA</v>
      </c>
      <c r="C364" s="45">
        <f>IFERROR((Ações!$D364-Ações!$K364)/Ações!$D364,0)</f>
        <v>0</v>
      </c>
      <c r="D364" s="46">
        <f>(Ações!$O364)/0.06</f>
        <v>0</v>
      </c>
      <c r="E364" s="47">
        <f>IFERROR((Ações!$F364-Ações!$K364)/Ações!$F364,0)</f>
        <v>-4.8122617833508654</v>
      </c>
      <c r="F364" s="46">
        <f>IF(OR(Ações!$N364&lt;0,Ações!$M364&lt;0),"",(22.5*Ações!$M364*Ações!$N364)^0.5)</f>
        <v>6.8217849570328735</v>
      </c>
      <c r="G364" s="47">
        <f>IFERROR((Ações!$H364-Ações!$K364)/Ações!$H364,0)</f>
        <v>0</v>
      </c>
      <c r="H364" s="48">
        <f>IFERROR(Ações!$I364/(Ações!$P364-Table_1[[#This Row],[CAGR LUCRO 5A]]),0)</f>
        <v>0</v>
      </c>
      <c r="I364" s="48">
        <f>IF(Ações!$S364&lt;0,"",Ações!$O364*(1+Ações!$S364))</f>
        <v>0</v>
      </c>
      <c r="J364" s="49">
        <f>IFERROR(IF(Ações!$B364="","",(VLOOKUP(Table_1[[#This Row],[AÇÕES]],'Dados Status Invest STOCKS'!A350:AD965,4)/Table_1[[#This Row],[LPA]]))/100,0)</f>
        <v>2.1620930232558142</v>
      </c>
      <c r="K364" s="50">
        <f>IFERROR(IF(Ações!$B364="","",VLOOKUP(Table_1[[#This Row],[AÇÕES]],'Dados Status Invest STOCKS'!A350:AD965,2)),0)</f>
        <v>39.65</v>
      </c>
      <c r="L364" s="51">
        <f>IFERROR(IF(Ações!$B364="","",VLOOKUP(Table_1[[#This Row],[AÇÕES]],'Dados Status Invest STOCKS'!A350:AD965,3)/100),0)</f>
        <v>0</v>
      </c>
      <c r="M364" s="52">
        <f>IFERROR(IF(Ações!$B364="","",VLOOKUP(Table_1[[#This Row],[AÇÕES]],'Dados Status Invest STOCKS'!A350:AD965,28)),0)</f>
        <v>0.43</v>
      </c>
      <c r="N364" s="52">
        <f>IFERROR(IF(Ações!$B364="","",VLOOKUP(Table_1[[#This Row],[AÇÕES]],'Dados Status Invest STOCKS'!A350:AD965,27)),0)</f>
        <v>4.8099999999999996</v>
      </c>
      <c r="O364" s="52">
        <f>IFERROR(IF(Ações!$L364="","",Ações!$K364*Ações!$L364),0)</f>
        <v>0</v>
      </c>
      <c r="P364" s="53">
        <f t="shared" si="5"/>
        <v>0.06</v>
      </c>
      <c r="Q364" s="53">
        <f>IFERROR(Ações!$O364/Ações!$M364,0)</f>
        <v>0</v>
      </c>
      <c r="R364" s="53">
        <f>IFERROR(IF(Ações!$B364="","",VLOOKUP(Table_1[[#This Row],[AÇÕES]],'Dados Status Invest STOCKS'!A350:AD965,18)/100),0)</f>
        <v>8.8699999999999987E-2</v>
      </c>
      <c r="S364" s="51">
        <f>IFERROR(IF(Ações!$B364="","",VLOOKUP(Table_1[[#This Row],[AÇÕES]],'Dados Status Invest STOCKS'!A350:AD965,25)/100),0)</f>
        <v>0.34630000000000005</v>
      </c>
      <c r="T364" s="51">
        <f>(1-Ações!$Q364)*Ações!$R364</f>
        <v>8.8699999999999987E-2</v>
      </c>
      <c r="U364" s="54">
        <f>IF(Ações!$S364=0,Ações!$T364,IF(Ações!$T364=0,Ações!$S364,AVERAGE(Ações!$S364,Ações!$T364)))</f>
        <v>0.21750000000000003</v>
      </c>
    </row>
    <row r="365" spans="2:21" ht="15.75" customHeight="1" x14ac:dyDescent="0.2">
      <c r="B365" s="44" t="str">
        <f>IFERROR('Dados Status Invest STOCKS'!A352,"-")</f>
        <v>AR</v>
      </c>
      <c r="C365" s="45">
        <f>IFERROR((Ações!$D365-Ações!$K365)/Ações!$D365,0)</f>
        <v>0</v>
      </c>
      <c r="D365" s="46">
        <f>(Ações!$O365)/0.06</f>
        <v>0</v>
      </c>
      <c r="E365" s="47">
        <f>IFERROR((Ações!$F365-Ações!$K365)/Ações!$F365,0)</f>
        <v>0</v>
      </c>
      <c r="F365" s="46" t="str">
        <f>IF(OR(Ações!$N365&lt;0,Ações!$M365&lt;0),"",(22.5*Ações!$M365*Ações!$N365)^0.5)</f>
        <v/>
      </c>
      <c r="G365" s="47">
        <f>IFERROR((Ações!$H365-Ações!$K365)/Ações!$H365,0)</f>
        <v>0</v>
      </c>
      <c r="H365" s="48">
        <f>IFERROR(Ações!$I365/(Ações!$P365-Table_1[[#This Row],[CAGR LUCRO 5A]]),0)</f>
        <v>0</v>
      </c>
      <c r="I365" s="48">
        <f>IF(Ações!$S365&lt;0,"",Ações!$O365*(1+Ações!$S365))</f>
        <v>0</v>
      </c>
      <c r="J365" s="49">
        <f>IFERROR(IF(Ações!$B365="","",(VLOOKUP(Table_1[[#This Row],[AÇÕES]],'Dados Status Invest STOCKS'!A351:AD966,4)/Table_1[[#This Row],[LPA]]))/100,0)</f>
        <v>1.6759259259259258E-2</v>
      </c>
      <c r="K365" s="50">
        <f>IFERROR(IF(Ações!$B365="","",VLOOKUP(Table_1[[#This Row],[AÇÕES]],'Dados Status Invest STOCKS'!A351:AD966,2)),0)</f>
        <v>17.61</v>
      </c>
      <c r="L365" s="51">
        <f>IFERROR(IF(Ações!$B365="","",VLOOKUP(Table_1[[#This Row],[AÇÕES]],'Dados Status Invest STOCKS'!A351:AD966,3)/100),0)</f>
        <v>0</v>
      </c>
      <c r="M365" s="52">
        <f>IFERROR(IF(Ações!$B365="","",VLOOKUP(Table_1[[#This Row],[AÇÕES]],'Dados Status Invest STOCKS'!A351:AD966,28)),0)</f>
        <v>-3.24</v>
      </c>
      <c r="N365" s="52">
        <f>IFERROR(IF(Ações!$B365="","",VLOOKUP(Table_1[[#This Row],[AÇÕES]],'Dados Status Invest STOCKS'!A351:AD966,27)),0)</f>
        <v>15.45</v>
      </c>
      <c r="O365" s="52">
        <f>IFERROR(IF(Ações!$L365="","",Ações!$K365*Ações!$L365),0)</f>
        <v>0</v>
      </c>
      <c r="P365" s="53">
        <f t="shared" si="5"/>
        <v>0.06</v>
      </c>
      <c r="Q365" s="53">
        <f>IFERROR(Ações!$O365/Ações!$M365,0)</f>
        <v>0</v>
      </c>
      <c r="R365" s="53">
        <f>IFERROR(IF(Ações!$B365="","",VLOOKUP(Table_1[[#This Row],[AÇÕES]],'Dados Status Invest STOCKS'!A351:AD966,18)/100),0)</f>
        <v>-0.21</v>
      </c>
      <c r="S365" s="51">
        <f>IFERROR(IF(Ações!$B365="","",VLOOKUP(Table_1[[#This Row],[AÇÕES]],'Dados Status Invest STOCKS'!A351:AD966,25)/100),0)</f>
        <v>0</v>
      </c>
      <c r="T365" s="51">
        <f>(1-Ações!$Q365)*Ações!$R365</f>
        <v>-0.21</v>
      </c>
      <c r="U365" s="54">
        <f>IF(Ações!$S365=0,Ações!$T365,IF(Ações!$T365=0,Ações!$S365,AVERAGE(Ações!$S365,Ações!$T365)))</f>
        <v>-0.21</v>
      </c>
    </row>
    <row r="366" spans="2:21" ht="15.75" customHeight="1" x14ac:dyDescent="0.2">
      <c r="B366" s="44" t="str">
        <f>IFERROR('Dados Status Invest STOCKS'!A353,"-")</f>
        <v>ARAV</v>
      </c>
      <c r="C366" s="45">
        <f>IFERROR((Ações!$D366-Ações!$K366)/Ações!$D366,0)</f>
        <v>0</v>
      </c>
      <c r="D366" s="46">
        <f>(Ações!$O366)/0.06</f>
        <v>0</v>
      </c>
      <c r="E366" s="47">
        <f>IFERROR((Ações!$F366-Ações!$K366)/Ações!$F366,0)</f>
        <v>0</v>
      </c>
      <c r="F366" s="46" t="str">
        <f>IF(OR(Ações!$N366&lt;0,Ações!$M366&lt;0),"",(22.5*Ações!$M366*Ações!$N366)^0.5)</f>
        <v/>
      </c>
      <c r="G366" s="47">
        <f>IFERROR((Ações!$H366-Ações!$K366)/Ações!$H366,0)</f>
        <v>0</v>
      </c>
      <c r="H366" s="48">
        <f>IFERROR(Ações!$I366/(Ações!$P366-Table_1[[#This Row],[CAGR LUCRO 5A]]),0)</f>
        <v>0</v>
      </c>
      <c r="I366" s="48">
        <f>IF(Ações!$S366&lt;0,"",Ações!$O366*(1+Ações!$S366))</f>
        <v>0</v>
      </c>
      <c r="J366" s="49">
        <f>IFERROR(IF(Ações!$B366="","",(VLOOKUP(Table_1[[#This Row],[AÇÕES]],'Dados Status Invest STOCKS'!A352:AD967,4)/Table_1[[#This Row],[LPA]]))/100,0)</f>
        <v>1.0486111111111111E-2</v>
      </c>
      <c r="K366" s="50">
        <f>IFERROR(IF(Ações!$B366="","",VLOOKUP(Table_1[[#This Row],[AÇÕES]],'Dados Status Invest STOCKS'!A352:AD967,2)),0)</f>
        <v>2.1800000000000002</v>
      </c>
      <c r="L366" s="51">
        <f>IFERROR(IF(Ações!$B366="","",VLOOKUP(Table_1[[#This Row],[AÇÕES]],'Dados Status Invest STOCKS'!A352:AD967,3)/100),0)</f>
        <v>0</v>
      </c>
      <c r="M366" s="52">
        <f>IFERROR(IF(Ações!$B366="","",VLOOKUP(Table_1[[#This Row],[AÇÕES]],'Dados Status Invest STOCKS'!A352:AD967,28)),0)</f>
        <v>-1.44</v>
      </c>
      <c r="N366" s="52">
        <f>IFERROR(IF(Ações!$B366="","",VLOOKUP(Table_1[[#This Row],[AÇÕES]],'Dados Status Invest STOCKS'!A352:AD967,27)),0)</f>
        <v>2.59</v>
      </c>
      <c r="O366" s="52">
        <f>IFERROR(IF(Ações!$L366="","",Ações!$K366*Ações!$L366),0)</f>
        <v>0</v>
      </c>
      <c r="P366" s="53">
        <f t="shared" si="5"/>
        <v>0.06</v>
      </c>
      <c r="Q366" s="53">
        <f>IFERROR(Ações!$O366/Ações!$M366,0)</f>
        <v>0</v>
      </c>
      <c r="R366" s="53">
        <f>IFERROR(IF(Ações!$B366="","",VLOOKUP(Table_1[[#This Row],[AÇÕES]],'Dados Status Invest STOCKS'!A352:AD967,18)/100),0)</f>
        <v>-0.55659999999999998</v>
      </c>
      <c r="S366" s="51">
        <f>IFERROR(IF(Ações!$B366="","",VLOOKUP(Table_1[[#This Row],[AÇÕES]],'Dados Status Invest STOCKS'!A352:AD967,25)/100),0)</f>
        <v>0</v>
      </c>
      <c r="T366" s="51">
        <f>(1-Ações!$Q366)*Ações!$R366</f>
        <v>-0.55659999999999998</v>
      </c>
      <c r="U366" s="54">
        <f>IF(Ações!$S366=0,Ações!$T366,IF(Ações!$T366=0,Ações!$S366,AVERAGE(Ações!$S366,Ações!$T366)))</f>
        <v>-0.55659999999999998</v>
      </c>
    </row>
    <row r="367" spans="2:21" ht="15.75" customHeight="1" x14ac:dyDescent="0.2">
      <c r="B367" s="44" t="str">
        <f>IFERROR('Dados Status Invest STOCKS'!A354,"-")</f>
        <v>ARAY</v>
      </c>
      <c r="C367" s="45">
        <f>IFERROR((Ações!$D367-Ações!$K367)/Ações!$D367,0)</f>
        <v>0</v>
      </c>
      <c r="D367" s="46">
        <f>(Ações!$O367)/0.06</f>
        <v>0</v>
      </c>
      <c r="E367" s="47">
        <f>IFERROR((Ações!$F367-Ações!$K367)/Ações!$F367,0)</f>
        <v>0</v>
      </c>
      <c r="F367" s="46" t="str">
        <f>IF(OR(Ações!$N367&lt;0,Ações!$M367&lt;0),"",(22.5*Ações!$M367*Ações!$N367)^0.5)</f>
        <v/>
      </c>
      <c r="G367" s="47">
        <f>IFERROR((Ações!$H367-Ações!$K367)/Ações!$H367,0)</f>
        <v>0</v>
      </c>
      <c r="H367" s="48">
        <f>IFERROR(Ações!$I367/(Ações!$P367-Table_1[[#This Row],[CAGR LUCRO 5A]]),0)</f>
        <v>0</v>
      </c>
      <c r="I367" s="48">
        <f>IF(Ações!$S367&lt;0,"",Ações!$O367*(1+Ações!$S367))</f>
        <v>0</v>
      </c>
      <c r="J367" s="49">
        <f>IFERROR(IF(Ações!$B367="","",(VLOOKUP(Table_1[[#This Row],[AÇÕES]],'Dados Status Invest STOCKS'!A353:AD968,4)/Table_1[[#This Row],[LPA]]))/100,0)</f>
        <v>5.5333333333333341</v>
      </c>
      <c r="K367" s="50">
        <f>IFERROR(IF(Ações!$B367="","",VLOOKUP(Table_1[[#This Row],[AÇÕES]],'Dados Status Invest STOCKS'!A353:AD968,2)),0)</f>
        <v>4.24</v>
      </c>
      <c r="L367" s="51">
        <f>IFERROR(IF(Ações!$B367="","",VLOOKUP(Table_1[[#This Row],[AÇÕES]],'Dados Status Invest STOCKS'!A353:AD968,3)/100),0)</f>
        <v>0</v>
      </c>
      <c r="M367" s="52">
        <f>IFERROR(IF(Ações!$B367="","",VLOOKUP(Table_1[[#This Row],[AÇÕES]],'Dados Status Invest STOCKS'!A353:AD968,28)),0)</f>
        <v>-0.09</v>
      </c>
      <c r="N367" s="52">
        <f>IFERROR(IF(Ações!$B367="","",VLOOKUP(Table_1[[#This Row],[AÇÕES]],'Dados Status Invest STOCKS'!A353:AD968,27)),0)</f>
        <v>0.5</v>
      </c>
      <c r="O367" s="52">
        <f>IFERROR(IF(Ações!$L367="","",Ações!$K367*Ações!$L367),0)</f>
        <v>0</v>
      </c>
      <c r="P367" s="53">
        <f t="shared" si="5"/>
        <v>0.06</v>
      </c>
      <c r="Q367" s="53">
        <f>IFERROR(Ações!$O367/Ações!$M367,0)</f>
        <v>0</v>
      </c>
      <c r="R367" s="53">
        <f>IFERROR(IF(Ações!$B367="","",VLOOKUP(Table_1[[#This Row],[AÇÕES]],'Dados Status Invest STOCKS'!A353:AD968,18)/100),0)</f>
        <v>-0.1691</v>
      </c>
      <c r="S367" s="51">
        <f>IFERROR(IF(Ações!$B367="","",VLOOKUP(Table_1[[#This Row],[AÇÕES]],'Dados Status Invest STOCKS'!A353:AD968,25)/100),0)</f>
        <v>0</v>
      </c>
      <c r="T367" s="51">
        <f>(1-Ações!$Q367)*Ações!$R367</f>
        <v>-0.1691</v>
      </c>
      <c r="U367" s="54">
        <f>IF(Ações!$S367=0,Ações!$T367,IF(Ações!$T367=0,Ações!$S367,AVERAGE(Ações!$S367,Ações!$T367)))</f>
        <v>-0.1691</v>
      </c>
    </row>
    <row r="368" spans="2:21" ht="15.75" customHeight="1" x14ac:dyDescent="0.2">
      <c r="B368" s="44" t="str">
        <f>IFERROR('Dados Status Invest STOCKS'!A355,"-")</f>
        <v>ARC</v>
      </c>
      <c r="C368" s="45">
        <f>IFERROR((Ações!$D368-Ações!$K368)/Ações!$D368,0)</f>
        <v>-1.8436018957345977</v>
      </c>
      <c r="D368" s="46">
        <f>(Ações!$O368)/0.06</f>
        <v>1.1640166666666665</v>
      </c>
      <c r="E368" s="47">
        <f>IFERROR((Ações!$F368-Ações!$K368)/Ações!$F368,0)</f>
        <v>0.12209620997388043</v>
      </c>
      <c r="F368" s="46">
        <f>IF(OR(Ações!$N368&lt;0,Ações!$M368&lt;0),"",(22.5*Ações!$M368*Ações!$N368)^0.5)</f>
        <v>3.7703448118176142</v>
      </c>
      <c r="G368" s="47">
        <f>IFERROR((Ações!$H368-Ações!$K368)/Ações!$H368,0)</f>
        <v>0</v>
      </c>
      <c r="H368" s="48">
        <f>IFERROR(Ações!$I368/(Ações!$P368-Table_1[[#This Row],[CAGR LUCRO 5A]]),0)</f>
        <v>0</v>
      </c>
      <c r="I368" s="48" t="str">
        <f>IF(Ações!$S368&lt;0,"",Ações!$O368*(1+Ações!$S368))</f>
        <v/>
      </c>
      <c r="J368" s="49">
        <f>IFERROR(IF(Ações!$B368="","",(VLOOKUP(Table_1[[#This Row],[AÇÕES]],'Dados Status Invest STOCKS'!A354:AD969,4)/Table_1[[#This Row],[LPA]]))/100,0)</f>
        <v>1.0172222222222222</v>
      </c>
      <c r="K368" s="50">
        <f>IFERROR(IF(Ações!$B368="","",VLOOKUP(Table_1[[#This Row],[AÇÕES]],'Dados Status Invest STOCKS'!A354:AD969,2)),0)</f>
        <v>3.31</v>
      </c>
      <c r="L368" s="51">
        <f>IFERROR(IF(Ações!$B368="","",VLOOKUP(Table_1[[#This Row],[AÇÕES]],'Dados Status Invest STOCKS'!A354:AD969,3)/100),0)</f>
        <v>2.1099999999999997E-2</v>
      </c>
      <c r="M368" s="52">
        <f>IFERROR(IF(Ações!$B368="","",VLOOKUP(Table_1[[#This Row],[AÇÕES]],'Dados Status Invest STOCKS'!A354:AD969,28)),0)</f>
        <v>0.18</v>
      </c>
      <c r="N368" s="52">
        <f>IFERROR(IF(Ações!$B368="","",VLOOKUP(Table_1[[#This Row],[AÇÕES]],'Dados Status Invest STOCKS'!A354:AD969,27)),0)</f>
        <v>3.51</v>
      </c>
      <c r="O368" s="52">
        <f>IFERROR(IF(Ações!$L368="","",Ações!$K368*Ações!$L368),0)</f>
        <v>6.9840999999999986E-2</v>
      </c>
      <c r="P368" s="53">
        <f t="shared" si="5"/>
        <v>0.06</v>
      </c>
      <c r="Q368" s="53">
        <f>IFERROR(Ações!$O368/Ações!$M368,0)</f>
        <v>0.38800555555555549</v>
      </c>
      <c r="R368" s="53">
        <f>IFERROR(IF(Ações!$B368="","",VLOOKUP(Table_1[[#This Row],[AÇÕES]],'Dados Status Invest STOCKS'!A354:AD969,18)/100),0)</f>
        <v>5.1399999999999994E-2</v>
      </c>
      <c r="S368" s="51">
        <f>IFERROR(IF(Ações!$B368="","",VLOOKUP(Table_1[[#This Row],[AÇÕES]],'Dados Status Invest STOCKS'!A354:AD969,25)/100),0)</f>
        <v>-0.42330000000000001</v>
      </c>
      <c r="T368" s="51">
        <f>(1-Ações!$Q368)*Ações!$R368</f>
        <v>3.1456514444444444E-2</v>
      </c>
      <c r="U368" s="54">
        <f>IF(Ações!$S368=0,Ações!$T368,IF(Ações!$T368=0,Ações!$S368,AVERAGE(Ações!$S368,Ações!$T368)))</f>
        <v>-0.1959217427777778</v>
      </c>
    </row>
    <row r="369" spans="2:21" ht="15.75" customHeight="1" x14ac:dyDescent="0.2">
      <c r="B369" s="44" t="str">
        <f>IFERROR('Dados Status Invest STOCKS'!A356,"-")</f>
        <v>ARCB</v>
      </c>
      <c r="C369" s="45">
        <f>IFERROR((Ações!$D369-Ações!$K369)/Ações!$D369,0)</f>
        <v>-16.142857142857146</v>
      </c>
      <c r="D369" s="46">
        <f>(Ações!$O369)/0.06</f>
        <v>5.3334166666666665</v>
      </c>
      <c r="E369" s="47">
        <f>IFERROR((Ações!$F369-Ações!$K369)/Ações!$F369,0)</f>
        <v>-0.2118636689490194</v>
      </c>
      <c r="F369" s="46">
        <f>IF(OR(Ações!$N369&lt;0,Ações!$M369&lt;0),"",(22.5*Ações!$M369*Ações!$N369)^0.5)</f>
        <v>75.445780200088066</v>
      </c>
      <c r="G369" s="47">
        <f>IFERROR((Ações!$H369-Ações!$K369)/Ações!$H369,0)</f>
        <v>10.510781056608691</v>
      </c>
      <c r="H369" s="48">
        <f>IFERROR(Ações!$I369/(Ações!$P369-Table_1[[#This Row],[CAGR LUCRO 5A]]),0)</f>
        <v>-9.613300890410958</v>
      </c>
      <c r="I369" s="48">
        <f>IF(Ações!$S369&lt;0,"",Ações!$O369*(1+Ações!$S369))</f>
        <v>0.35088548250000001</v>
      </c>
      <c r="J369" s="49">
        <f>IFERROR(IF(Ações!$B369="","",(VLOOKUP(Table_1[[#This Row],[AÇÕES]],'Dados Status Invest STOCKS'!A355:AD970,4)/Table_1[[#This Row],[LPA]]))/100,0)</f>
        <v>2.0208023774145614E-2</v>
      </c>
      <c r="K369" s="50">
        <f>IFERROR(IF(Ações!$B369="","",VLOOKUP(Table_1[[#This Row],[AÇÕES]],'Dados Status Invest STOCKS'!A355:AD970,2)),0)</f>
        <v>91.43</v>
      </c>
      <c r="L369" s="51">
        <f>IFERROR(IF(Ações!$B369="","",VLOOKUP(Table_1[[#This Row],[AÇÕES]],'Dados Status Invest STOCKS'!A355:AD970,3)/100),0)</f>
        <v>3.4999999999999996E-3</v>
      </c>
      <c r="M369" s="52">
        <f>IFERROR(IF(Ações!$B369="","",VLOOKUP(Table_1[[#This Row],[AÇÕES]],'Dados Status Invest STOCKS'!A355:AD970,28)),0)</f>
        <v>6.73</v>
      </c>
      <c r="N369" s="52">
        <f>IFERROR(IF(Ações!$B369="","",VLOOKUP(Table_1[[#This Row],[AÇÕES]],'Dados Status Invest STOCKS'!A355:AD970,27)),0)</f>
        <v>37.590000000000003</v>
      </c>
      <c r="O369" s="52">
        <f>IFERROR(IF(Ações!$L369="","",Ações!$K369*Ações!$L369),0)</f>
        <v>0.32000499999999998</v>
      </c>
      <c r="P369" s="53">
        <f t="shared" si="5"/>
        <v>0.06</v>
      </c>
      <c r="Q369" s="53">
        <f>IFERROR(Ações!$O369/Ações!$M369,0)</f>
        <v>4.754903417533432E-2</v>
      </c>
      <c r="R369" s="53">
        <f>IFERROR(IF(Ações!$B369="","",VLOOKUP(Table_1[[#This Row],[AÇÕES]],'Dados Status Invest STOCKS'!A355:AD970,18)/100),0)</f>
        <v>0.1789</v>
      </c>
      <c r="S369" s="51">
        <f>IFERROR(IF(Ações!$B369="","",VLOOKUP(Table_1[[#This Row],[AÇÕES]],'Dados Status Invest STOCKS'!A355:AD970,25)/100),0)</f>
        <v>9.6500000000000002E-2</v>
      </c>
      <c r="T369" s="51">
        <f>(1-Ações!$Q369)*Ações!$R369</f>
        <v>0.1703934777860327</v>
      </c>
      <c r="U369" s="54">
        <f>IF(Ações!$S369=0,Ações!$T369,IF(Ações!$T369=0,Ações!$S369,AVERAGE(Ações!$S369,Ações!$T369)))</f>
        <v>0.13344673889301634</v>
      </c>
    </row>
    <row r="370" spans="2:21" ht="15.75" customHeight="1" x14ac:dyDescent="0.2">
      <c r="B370" s="44" t="str">
        <f>IFERROR('Dados Status Invest STOCKS'!A357,"-")</f>
        <v>ARCC</v>
      </c>
      <c r="C370" s="45">
        <f>IFERROR((Ações!$D370-Ações!$K370)/Ações!$D370,0)</f>
        <v>0.22580645161290319</v>
      </c>
      <c r="D370" s="46">
        <f>(Ações!$O370)/0.06</f>
        <v>26.99583333333333</v>
      </c>
      <c r="E370" s="47">
        <f>IFERROR((Ações!$F370-Ações!$K370)/Ações!$F370,0)</f>
        <v>0.44407338256865742</v>
      </c>
      <c r="F370" s="46">
        <f>IF(OR(Ações!$N370&lt;0,Ações!$M370&lt;0),"",(22.5*Ações!$M370*Ações!$N370)^0.5)</f>
        <v>37.594889945310392</v>
      </c>
      <c r="G370" s="47">
        <f>IFERROR((Ações!$H370-Ações!$K370)/Ações!$H370,0)</f>
        <v>0.87835259929161891</v>
      </c>
      <c r="H370" s="48">
        <f>IFERROR(Ações!$I370/(Ações!$P370-Table_1[[#This Row],[CAGR LUCRO 5A]]),0)</f>
        <v>171.8080277777778</v>
      </c>
      <c r="I370" s="48">
        <f>IF(Ações!$S370&lt;0,"",Ações!$O370*(1+Ações!$S370))</f>
        <v>1.7008994749999999</v>
      </c>
      <c r="J370" s="49">
        <f>IFERROR(IF(Ações!$B370="","",(VLOOKUP(Table_1[[#This Row],[AÇÕES]],'Dados Status Invest STOCKS'!A356:AD971,4)/Table_1[[#This Row],[LPA]]))/100,0)</f>
        <v>1.817109144542773E-2</v>
      </c>
      <c r="K370" s="50">
        <f>IFERROR(IF(Ações!$B370="","",VLOOKUP(Table_1[[#This Row],[AÇÕES]],'Dados Status Invest STOCKS'!A356:AD971,2)),0)</f>
        <v>20.9</v>
      </c>
      <c r="L370" s="51">
        <f>IFERROR(IF(Ações!$B370="","",VLOOKUP(Table_1[[#This Row],[AÇÕES]],'Dados Status Invest STOCKS'!A356:AD971,3)/100),0)</f>
        <v>7.7499999999999999E-2</v>
      </c>
      <c r="M370" s="52">
        <f>IFERROR(IF(Ações!$B370="","",VLOOKUP(Table_1[[#This Row],[AÇÕES]],'Dados Status Invest STOCKS'!A356:AD971,28)),0)</f>
        <v>3.39</v>
      </c>
      <c r="N370" s="52">
        <f>IFERROR(IF(Ações!$B370="","",VLOOKUP(Table_1[[#This Row],[AÇÕES]],'Dados Status Invest STOCKS'!A356:AD971,27)),0)</f>
        <v>18.53</v>
      </c>
      <c r="O370" s="52">
        <f>IFERROR(IF(Ações!$L370="","",Ações!$K370*Ações!$L370),0)</f>
        <v>1.6197499999999998</v>
      </c>
      <c r="P370" s="53">
        <f t="shared" si="5"/>
        <v>0.06</v>
      </c>
      <c r="Q370" s="53">
        <f>IFERROR(Ações!$O370/Ações!$M370,0)</f>
        <v>0.47780235988200581</v>
      </c>
      <c r="R370" s="53">
        <f>IFERROR(IF(Ações!$B370="","",VLOOKUP(Table_1[[#This Row],[AÇÕES]],'Dados Status Invest STOCKS'!A356:AD971,18)/100),0)</f>
        <v>0.18309999999999998</v>
      </c>
      <c r="S370" s="51">
        <f>IFERROR(IF(Ações!$B370="","",VLOOKUP(Table_1[[#This Row],[AÇÕES]],'Dados Status Invest STOCKS'!A356:AD971,25)/100),0)</f>
        <v>5.0099999999999999E-2</v>
      </c>
      <c r="T370" s="51">
        <f>(1-Ações!$Q370)*Ações!$R370</f>
        <v>9.5614387905604725E-2</v>
      </c>
      <c r="U370" s="54">
        <f>IF(Ações!$S370=0,Ações!$T370,IF(Ações!$T370=0,Ações!$S370,AVERAGE(Ações!$S370,Ações!$T370)))</f>
        <v>7.2857193952802365E-2</v>
      </c>
    </row>
    <row r="371" spans="2:21" ht="15.75" customHeight="1" x14ac:dyDescent="0.2">
      <c r="B371" s="44" t="str">
        <f>IFERROR('Dados Status Invest STOCKS'!A358,"-")</f>
        <v>ARCE</v>
      </c>
      <c r="C371" s="45">
        <f>IFERROR((Ações!$D371-Ações!$K371)/Ações!$D371,0)</f>
        <v>0</v>
      </c>
      <c r="D371" s="46">
        <f>(Ações!$O371)/0.06</f>
        <v>0</v>
      </c>
      <c r="E371" s="47">
        <f>IFERROR((Ações!$F371-Ações!$K371)/Ações!$F371,0)</f>
        <v>0</v>
      </c>
      <c r="F371" s="46" t="str">
        <f>IF(OR(Ações!$N371&lt;0,Ações!$M371&lt;0),"",(22.5*Ações!$M371*Ações!$N371)^0.5)</f>
        <v/>
      </c>
      <c r="G371" s="47">
        <f>IFERROR((Ações!$H371-Ações!$K371)/Ações!$H371,0)</f>
        <v>0</v>
      </c>
      <c r="H371" s="48">
        <f>IFERROR(Ações!$I371/(Ações!$P371-Table_1[[#This Row],[CAGR LUCRO 5A]]),0)</f>
        <v>0</v>
      </c>
      <c r="I371" s="48">
        <f>IF(Ações!$S371&lt;0,"",Ações!$O371*(1+Ações!$S371))</f>
        <v>0</v>
      </c>
      <c r="J371" s="49">
        <f>IFERROR(IF(Ações!$B371="","",(VLOOKUP(Table_1[[#This Row],[AÇÕES]],'Dados Status Invest STOCKS'!A357:AD972,4)/Table_1[[#This Row],[LPA]]))/100,0)</f>
        <v>125.3725</v>
      </c>
      <c r="K371" s="50">
        <f>IFERROR(IF(Ações!$B371="","",VLOOKUP(Table_1[[#This Row],[AÇÕES]],'Dados Status Invest STOCKS'!A357:AD972,2)),0)</f>
        <v>19.649999999999999</v>
      </c>
      <c r="L371" s="51">
        <f>IFERROR(IF(Ações!$B371="","",VLOOKUP(Table_1[[#This Row],[AÇÕES]],'Dados Status Invest STOCKS'!A357:AD972,3)/100),0)</f>
        <v>0</v>
      </c>
      <c r="M371" s="52">
        <f>IFERROR(IF(Ações!$B371="","",VLOOKUP(Table_1[[#This Row],[AÇÕES]],'Dados Status Invest STOCKS'!A357:AD972,28)),0)</f>
        <v>-0.04</v>
      </c>
      <c r="N371" s="52">
        <f>IFERROR(IF(Ações!$B371="","",VLOOKUP(Table_1[[#This Row],[AÇÕES]],'Dados Status Invest STOCKS'!A357:AD972,27)),0)</f>
        <v>6.87</v>
      </c>
      <c r="O371" s="52">
        <f>IFERROR(IF(Ações!$L371="","",Ações!$K371*Ações!$L371),0)</f>
        <v>0</v>
      </c>
      <c r="P371" s="53">
        <f t="shared" si="5"/>
        <v>0.06</v>
      </c>
      <c r="Q371" s="53">
        <f>IFERROR(Ações!$O371/Ações!$M371,0)</f>
        <v>0</v>
      </c>
      <c r="R371" s="53">
        <f>IFERROR(IF(Ações!$B371="","",VLOOKUP(Table_1[[#This Row],[AÇÕES]],'Dados Status Invest STOCKS'!A357:AD972,18)/100),0)</f>
        <v>-5.6999999999999993E-3</v>
      </c>
      <c r="S371" s="51">
        <f>IFERROR(IF(Ações!$B371="","",VLOOKUP(Table_1[[#This Row],[AÇÕES]],'Dados Status Invest STOCKS'!A357:AD972,25)/100),0)</f>
        <v>0</v>
      </c>
      <c r="T371" s="51">
        <f>(1-Ações!$Q371)*Ações!$R371</f>
        <v>-5.6999999999999993E-3</v>
      </c>
      <c r="U371" s="54">
        <f>IF(Ações!$S371=0,Ações!$T371,IF(Ações!$T371=0,Ações!$S371,AVERAGE(Ações!$S371,Ações!$T371)))</f>
        <v>-5.6999999999999993E-3</v>
      </c>
    </row>
    <row r="372" spans="2:21" ht="15.75" customHeight="1" x14ac:dyDescent="0.2">
      <c r="B372" s="44" t="str">
        <f>IFERROR('Dados Status Invest STOCKS'!A359,"-")</f>
        <v>ARCH</v>
      </c>
      <c r="C372" s="45">
        <f>IFERROR((Ações!$D372-Ações!$K372)/Ações!$D372,0)</f>
        <v>-21.222222222222221</v>
      </c>
      <c r="D372" s="46">
        <f>(Ações!$O372)/0.06</f>
        <v>4.2012</v>
      </c>
      <c r="E372" s="47">
        <f>IFERROR((Ações!$F372-Ações!$K372)/Ações!$F372,0)</f>
        <v>-1.5981099470095308</v>
      </c>
      <c r="F372" s="46">
        <f>IF(OR(Ações!$N372&lt;0,Ações!$M372&lt;0),"",(22.5*Ações!$M372*Ações!$N372)^0.5)</f>
        <v>35.933814158811472</v>
      </c>
      <c r="G372" s="47">
        <f>IFERROR((Ações!$H372-Ações!$K372)/Ações!$H372,0)</f>
        <v>-21.222222222222221</v>
      </c>
      <c r="H372" s="48">
        <f>IFERROR(Ações!$I372/(Ações!$P372-Table_1[[#This Row],[CAGR LUCRO 5A]]),0)</f>
        <v>4.2012</v>
      </c>
      <c r="I372" s="48">
        <f>IF(Ações!$S372&lt;0,"",Ações!$O372*(1+Ações!$S372))</f>
        <v>0.25207200000000002</v>
      </c>
      <c r="J372" s="49">
        <f>IFERROR(IF(Ações!$B372="","",(VLOOKUP(Table_1[[#This Row],[AÇÕES]],'Dados Status Invest STOCKS'!A358:AD973,4)/Table_1[[#This Row],[LPA]]))/100,0)</f>
        <v>0.20792452830188676</v>
      </c>
      <c r="K372" s="50">
        <f>IFERROR(IF(Ações!$B372="","",VLOOKUP(Table_1[[#This Row],[AÇÕES]],'Dados Status Invest STOCKS'!A358:AD973,2)),0)</f>
        <v>93.36</v>
      </c>
      <c r="L372" s="51">
        <f>IFERROR(IF(Ações!$B372="","",VLOOKUP(Table_1[[#This Row],[AÇÕES]],'Dados Status Invest STOCKS'!A358:AD973,3)/100),0)</f>
        <v>2.7000000000000001E-3</v>
      </c>
      <c r="M372" s="52">
        <f>IFERROR(IF(Ações!$B372="","",VLOOKUP(Table_1[[#This Row],[AÇÕES]],'Dados Status Invest STOCKS'!A358:AD973,28)),0)</f>
        <v>2.12</v>
      </c>
      <c r="N372" s="52">
        <f>IFERROR(IF(Ações!$B372="","",VLOOKUP(Table_1[[#This Row],[AÇÕES]],'Dados Status Invest STOCKS'!A358:AD973,27)),0)</f>
        <v>27.07</v>
      </c>
      <c r="O372" s="52">
        <f>IFERROR(IF(Ações!$L372="","",Ações!$K372*Ações!$L372),0)</f>
        <v>0.25207200000000002</v>
      </c>
      <c r="P372" s="53">
        <f t="shared" si="5"/>
        <v>0.06</v>
      </c>
      <c r="Q372" s="53">
        <f>IFERROR(Ações!$O372/Ações!$M372,0)</f>
        <v>0.11890188679245284</v>
      </c>
      <c r="R372" s="53">
        <f>IFERROR(IF(Ações!$B372="","",VLOOKUP(Table_1[[#This Row],[AÇÕES]],'Dados Status Invest STOCKS'!A358:AD973,18)/100),0)</f>
        <v>7.8200000000000006E-2</v>
      </c>
      <c r="S372" s="51">
        <f>IFERROR(IF(Ações!$B372="","",VLOOKUP(Table_1[[#This Row],[AÇÕES]],'Dados Status Invest STOCKS'!A358:AD973,25)/100),0)</f>
        <v>0</v>
      </c>
      <c r="T372" s="51">
        <f>(1-Ações!$Q372)*Ações!$R372</f>
        <v>6.8901872452830193E-2</v>
      </c>
      <c r="U372" s="54">
        <f>IF(Ações!$S372=0,Ações!$T372,IF(Ações!$T372=0,Ações!$S372,AVERAGE(Ações!$S372,Ações!$T372)))</f>
        <v>6.8901872452830193E-2</v>
      </c>
    </row>
    <row r="373" spans="2:21" ht="15.75" customHeight="1" x14ac:dyDescent="0.2">
      <c r="B373" s="44" t="str">
        <f>IFERROR('Dados Status Invest STOCKS'!A360,"-")</f>
        <v>ARCO</v>
      </c>
      <c r="C373" s="45">
        <f>IFERROR((Ações!$D373-Ações!$K373)/Ações!$D373,0)</f>
        <v>0</v>
      </c>
      <c r="D373" s="46">
        <f>(Ações!$O373)/0.06</f>
        <v>0</v>
      </c>
      <c r="E373" s="47">
        <f>IFERROR((Ações!$F373-Ações!$K373)/Ações!$F373,0)</f>
        <v>0</v>
      </c>
      <c r="F373" s="46" t="str">
        <f>IF(OR(Ações!$N373&lt;0,Ações!$M373&lt;0),"",(22.5*Ações!$M373*Ações!$N373)^0.5)</f>
        <v/>
      </c>
      <c r="G373" s="47">
        <f>IFERROR((Ações!$H373-Ações!$K373)/Ações!$H373,0)</f>
        <v>0</v>
      </c>
      <c r="H373" s="48">
        <f>IFERROR(Ações!$I373/(Ações!$P373-Table_1[[#This Row],[CAGR LUCRO 5A]]),0)</f>
        <v>0</v>
      </c>
      <c r="I373" s="48">
        <f>IF(Ações!$S373&lt;0,"",Ações!$O373*(1+Ações!$S373))</f>
        <v>0</v>
      </c>
      <c r="J373" s="49">
        <f>IFERROR(IF(Ações!$B373="","",(VLOOKUP(Table_1[[#This Row],[AÇÕES]],'Dados Status Invest STOCKS'!A359:AD974,4)/Table_1[[#This Row],[LPA]]))/100,0)</f>
        <v>2.4286666666666665</v>
      </c>
      <c r="K373" s="50">
        <f>IFERROR(IF(Ações!$B373="","",VLOOKUP(Table_1[[#This Row],[AÇÕES]],'Dados Status Invest STOCKS'!A359:AD974,2)),0)</f>
        <v>5.6</v>
      </c>
      <c r="L373" s="51">
        <f>IFERROR(IF(Ações!$B373="","",VLOOKUP(Table_1[[#This Row],[AÇÕES]],'Dados Status Invest STOCKS'!A359:AD974,3)/100),0)</f>
        <v>0</v>
      </c>
      <c r="M373" s="52">
        <f>IFERROR(IF(Ações!$B373="","",VLOOKUP(Table_1[[#This Row],[AÇÕES]],'Dados Status Invest STOCKS'!A359:AD974,28)),0)</f>
        <v>-0.15</v>
      </c>
      <c r="N373" s="52">
        <f>IFERROR(IF(Ações!$B373="","",VLOOKUP(Table_1[[#This Row],[AÇÕES]],'Dados Status Invest STOCKS'!A359:AD974,27)),0)</f>
        <v>0.84</v>
      </c>
      <c r="O373" s="52">
        <f>IFERROR(IF(Ações!$L373="","",Ações!$K373*Ações!$L373),0)</f>
        <v>0</v>
      </c>
      <c r="P373" s="53">
        <f t="shared" si="5"/>
        <v>0.06</v>
      </c>
      <c r="Q373" s="53">
        <f>IFERROR(Ações!$O373/Ações!$M373,0)</f>
        <v>0</v>
      </c>
      <c r="R373" s="53">
        <f>IFERROR(IF(Ações!$B373="","",VLOOKUP(Table_1[[#This Row],[AÇÕES]],'Dados Status Invest STOCKS'!A359:AD974,18)/100),0)</f>
        <v>-0.18390000000000001</v>
      </c>
      <c r="S373" s="51">
        <f>IFERROR(IF(Ações!$B373="","",VLOOKUP(Table_1[[#This Row],[AÇÕES]],'Dados Status Invest STOCKS'!A359:AD974,25)/100),0)</f>
        <v>0</v>
      </c>
      <c r="T373" s="51">
        <f>(1-Ações!$Q373)*Ações!$R373</f>
        <v>-0.18390000000000001</v>
      </c>
      <c r="U373" s="54">
        <f>IF(Ações!$S373=0,Ações!$T373,IF(Ações!$T373=0,Ações!$S373,AVERAGE(Ações!$S373,Ações!$T373)))</f>
        <v>-0.18390000000000001</v>
      </c>
    </row>
    <row r="374" spans="2:21" ht="15.75" customHeight="1" x14ac:dyDescent="0.2">
      <c r="B374" s="44" t="str">
        <f>IFERROR('Dados Status Invest STOCKS'!A361,"-")</f>
        <v>ARCT</v>
      </c>
      <c r="C374" s="45">
        <f>IFERROR((Ações!$D374-Ações!$K374)/Ações!$D374,0)</f>
        <v>0</v>
      </c>
      <c r="D374" s="46">
        <f>(Ações!$O374)/0.06</f>
        <v>0</v>
      </c>
      <c r="E374" s="47">
        <f>IFERROR((Ações!$F374-Ações!$K374)/Ações!$F374,0)</f>
        <v>0</v>
      </c>
      <c r="F374" s="46" t="str">
        <f>IF(OR(Ações!$N374&lt;0,Ações!$M374&lt;0),"",(22.5*Ações!$M374*Ações!$N374)^0.5)</f>
        <v/>
      </c>
      <c r="G374" s="47">
        <f>IFERROR((Ações!$H374-Ações!$K374)/Ações!$H374,0)</f>
        <v>0</v>
      </c>
      <c r="H374" s="48">
        <f>IFERROR(Ações!$I374/(Ações!$P374-Table_1[[#This Row],[CAGR LUCRO 5A]]),0)</f>
        <v>0</v>
      </c>
      <c r="I374" s="48">
        <f>IF(Ações!$S374&lt;0,"",Ações!$O374*(1+Ações!$S374))</f>
        <v>0</v>
      </c>
      <c r="J374" s="49">
        <f>IFERROR(IF(Ações!$B374="","",(VLOOKUP(Table_1[[#This Row],[AÇÕES]],'Dados Status Invest STOCKS'!A360:AD975,4)/Table_1[[#This Row],[LPA]]))/100,0)</f>
        <v>4.5026881720430104E-3</v>
      </c>
      <c r="K374" s="50">
        <f>IFERROR(IF(Ações!$B374="","",VLOOKUP(Table_1[[#This Row],[AÇÕES]],'Dados Status Invest STOCKS'!A360:AD975,2)),0)</f>
        <v>24.9</v>
      </c>
      <c r="L374" s="51">
        <f>IFERROR(IF(Ações!$B374="","",VLOOKUP(Table_1[[#This Row],[AÇÕES]],'Dados Status Invest STOCKS'!A360:AD975,3)/100),0)</f>
        <v>0</v>
      </c>
      <c r="M374" s="52">
        <f>IFERROR(IF(Ações!$B374="","",VLOOKUP(Table_1[[#This Row],[AÇÕES]],'Dados Status Invest STOCKS'!A360:AD975,28)),0)</f>
        <v>-7.44</v>
      </c>
      <c r="N374" s="52">
        <f>IFERROR(IF(Ações!$B374="","",VLOOKUP(Table_1[[#This Row],[AÇÕES]],'Dados Status Invest STOCKS'!A360:AD975,27)),0)</f>
        <v>9.83</v>
      </c>
      <c r="O374" s="52">
        <f>IFERROR(IF(Ações!$L374="","",Ações!$K374*Ações!$L374),0)</f>
        <v>0</v>
      </c>
      <c r="P374" s="53">
        <f t="shared" si="5"/>
        <v>0.06</v>
      </c>
      <c r="Q374" s="53">
        <f>IFERROR(Ações!$O374/Ações!$M374,0)</f>
        <v>0</v>
      </c>
      <c r="R374" s="53">
        <f>IFERROR(IF(Ações!$B374="","",VLOOKUP(Table_1[[#This Row],[AÇÕES]],'Dados Status Invest STOCKS'!A360:AD975,18)/100),0)</f>
        <v>-0.75680000000000003</v>
      </c>
      <c r="S374" s="51">
        <f>IFERROR(IF(Ações!$B374="","",VLOOKUP(Table_1[[#This Row],[AÇÕES]],'Dados Status Invest STOCKS'!A360:AD975,25)/100),0)</f>
        <v>0</v>
      </c>
      <c r="T374" s="51">
        <f>(1-Ações!$Q374)*Ações!$R374</f>
        <v>-0.75680000000000003</v>
      </c>
      <c r="U374" s="54">
        <f>IF(Ações!$S374=0,Ações!$T374,IF(Ações!$T374=0,Ações!$S374,AVERAGE(Ações!$S374,Ações!$T374)))</f>
        <v>-0.75680000000000003</v>
      </c>
    </row>
    <row r="375" spans="2:21" ht="15.75" customHeight="1" x14ac:dyDescent="0.2">
      <c r="B375" s="44" t="str">
        <f>IFERROR('Dados Status Invest STOCKS'!A362,"-")</f>
        <v>ARD</v>
      </c>
      <c r="C375" s="45">
        <f>IFERROR((Ações!$D375-Ações!$K375)/Ações!$D375,0)</f>
        <v>0.12663755458515277</v>
      </c>
      <c r="D375" s="46">
        <f>(Ações!$O375)/0.06</f>
        <v>28.338749999999997</v>
      </c>
      <c r="E375" s="47">
        <f>IFERROR((Ações!$F375-Ações!$K375)/Ações!$F375,0)</f>
        <v>0</v>
      </c>
      <c r="F375" s="46" t="str">
        <f>IF(OR(Ações!$N375&lt;0,Ações!$M375&lt;0),"",(22.5*Ações!$M375*Ações!$N375)^0.5)</f>
        <v/>
      </c>
      <c r="G375" s="47">
        <f>IFERROR((Ações!$H375-Ações!$K375)/Ações!$H375,0)</f>
        <v>0.12663755458515277</v>
      </c>
      <c r="H375" s="48">
        <f>IFERROR(Ações!$I375/(Ações!$P375-Table_1[[#This Row],[CAGR LUCRO 5A]]),0)</f>
        <v>28.338749999999997</v>
      </c>
      <c r="I375" s="48">
        <f>IF(Ações!$S375&lt;0,"",Ações!$O375*(1+Ações!$S375))</f>
        <v>1.7003249999999999</v>
      </c>
      <c r="J375" s="49">
        <f>IFERROR(IF(Ações!$B375="","",(VLOOKUP(Table_1[[#This Row],[AÇÕES]],'Dados Status Invest STOCKS'!A361:AD976,4)/Table_1[[#This Row],[LPA]]))/100,0)</f>
        <v>325.01</v>
      </c>
      <c r="K375" s="50">
        <f>IFERROR(IF(Ações!$B375="","",VLOOKUP(Table_1[[#This Row],[AÇÕES]],'Dados Status Invest STOCKS'!A361:AD976,2)),0)</f>
        <v>24.75</v>
      </c>
      <c r="L375" s="51">
        <f>IFERROR(IF(Ações!$B375="","",VLOOKUP(Table_1[[#This Row],[AÇÕES]],'Dados Status Invest STOCKS'!A361:AD976,3)/100),0)</f>
        <v>6.8699999999999997E-2</v>
      </c>
      <c r="M375" s="52">
        <f>IFERROR(IF(Ações!$B375="","",VLOOKUP(Table_1[[#This Row],[AÇÕES]],'Dados Status Invest STOCKS'!A361:AD976,28)),0)</f>
        <v>-0.03</v>
      </c>
      <c r="N375" s="52">
        <f>IFERROR(IF(Ações!$B375="","",VLOOKUP(Table_1[[#This Row],[AÇÕES]],'Dados Status Invest STOCKS'!A361:AD976,27)),0)</f>
        <v>-1.1200000000000001</v>
      </c>
      <c r="O375" s="52">
        <f>IFERROR(IF(Ações!$L375="","",Ações!$K375*Ações!$L375),0)</f>
        <v>1.7003249999999999</v>
      </c>
      <c r="P375" s="53">
        <f t="shared" si="5"/>
        <v>0.06</v>
      </c>
      <c r="Q375" s="53">
        <f>IFERROR(Ações!$O375/Ações!$M375,0)</f>
        <v>-56.677499999999995</v>
      </c>
      <c r="R375" s="53">
        <f>IFERROR(IF(Ações!$B375="","",VLOOKUP(Table_1[[#This Row],[AÇÕES]],'Dados Status Invest STOCKS'!A361:AD976,18)/100),0)</f>
        <v>-2.2700000000000001E-2</v>
      </c>
      <c r="S375" s="51">
        <f>IFERROR(IF(Ações!$B375="","",VLOOKUP(Table_1[[#This Row],[AÇÕES]],'Dados Status Invest STOCKS'!A361:AD976,25)/100),0)</f>
        <v>0</v>
      </c>
      <c r="T375" s="51">
        <f>(1-Ações!$Q375)*Ações!$R375</f>
        <v>-1.3092792499999999</v>
      </c>
      <c r="U375" s="54">
        <f>IF(Ações!$S375=0,Ações!$T375,IF(Ações!$T375=0,Ações!$S375,AVERAGE(Ações!$S375,Ações!$T375)))</f>
        <v>-1.3092792499999999</v>
      </c>
    </row>
    <row r="376" spans="2:21" ht="15.75" customHeight="1" x14ac:dyDescent="0.2">
      <c r="B376" s="44" t="str">
        <f>IFERROR('Dados Status Invest STOCKS'!A363,"-")</f>
        <v>ARDS</v>
      </c>
      <c r="C376" s="45">
        <f>IFERROR((Ações!$D376-Ações!$K376)/Ações!$D376,0)</f>
        <v>0</v>
      </c>
      <c r="D376" s="46">
        <f>(Ações!$O376)/0.06</f>
        <v>0</v>
      </c>
      <c r="E376" s="47">
        <f>IFERROR((Ações!$F376-Ações!$K376)/Ações!$F376,0)</f>
        <v>0</v>
      </c>
      <c r="F376" s="46" t="str">
        <f>IF(OR(Ações!$N376&lt;0,Ações!$M376&lt;0),"",(22.5*Ações!$M376*Ações!$N376)^0.5)</f>
        <v/>
      </c>
      <c r="G376" s="47">
        <f>IFERROR((Ações!$H376-Ações!$K376)/Ações!$H376,0)</f>
        <v>0</v>
      </c>
      <c r="H376" s="48">
        <f>IFERROR(Ações!$I376/(Ações!$P376-Table_1[[#This Row],[CAGR LUCRO 5A]]),0)</f>
        <v>0</v>
      </c>
      <c r="I376" s="48">
        <f>IF(Ações!$S376&lt;0,"",Ações!$O376*(1+Ações!$S376))</f>
        <v>0</v>
      </c>
      <c r="J376" s="49">
        <f>IFERROR(IF(Ações!$B376="","",(VLOOKUP(Table_1[[#This Row],[AÇÕES]],'Dados Status Invest STOCKS'!A362:AD977,4)/Table_1[[#This Row],[LPA]]))/100,0)</f>
        <v>2.5089605734767025E-3</v>
      </c>
      <c r="K376" s="50">
        <f>IFERROR(IF(Ações!$B376="","",VLOOKUP(Table_1[[#This Row],[AÇÕES]],'Dados Status Invest STOCKS'!A362:AD977,2)),0)</f>
        <v>1.94</v>
      </c>
      <c r="L376" s="51">
        <f>IFERROR(IF(Ações!$B376="","",VLOOKUP(Table_1[[#This Row],[AÇÕES]],'Dados Status Invest STOCKS'!A362:AD977,3)/100),0)</f>
        <v>0</v>
      </c>
      <c r="M376" s="52">
        <f>IFERROR(IF(Ações!$B376="","",VLOOKUP(Table_1[[#This Row],[AÇÕES]],'Dados Status Invest STOCKS'!A362:AD977,28)),0)</f>
        <v>-2.79</v>
      </c>
      <c r="N376" s="52">
        <f>IFERROR(IF(Ações!$B376="","",VLOOKUP(Table_1[[#This Row],[AÇÕES]],'Dados Status Invest STOCKS'!A362:AD977,27)),0)</f>
        <v>-0.3</v>
      </c>
      <c r="O376" s="52">
        <f>IFERROR(IF(Ações!$L376="","",Ações!$K376*Ações!$L376),0)</f>
        <v>0</v>
      </c>
      <c r="P376" s="53">
        <f t="shared" si="5"/>
        <v>0.06</v>
      </c>
      <c r="Q376" s="53">
        <f>IFERROR(Ações!$O376/Ações!$M376,0)</f>
        <v>0</v>
      </c>
      <c r="R376" s="53">
        <f>IFERROR(IF(Ações!$B376="","",VLOOKUP(Table_1[[#This Row],[AÇÕES]],'Dados Status Invest STOCKS'!A362:AD977,18)/100),0)</f>
        <v>-9.4359000000000002</v>
      </c>
      <c r="S376" s="51">
        <f>IFERROR(IF(Ações!$B376="","",VLOOKUP(Table_1[[#This Row],[AÇÕES]],'Dados Status Invest STOCKS'!A362:AD977,25)/100),0)</f>
        <v>0</v>
      </c>
      <c r="T376" s="51">
        <f>(1-Ações!$Q376)*Ações!$R376</f>
        <v>-9.4359000000000002</v>
      </c>
      <c r="U376" s="54">
        <f>IF(Ações!$S376=0,Ações!$T376,IF(Ações!$T376=0,Ações!$S376,AVERAGE(Ações!$S376,Ações!$T376)))</f>
        <v>-9.4359000000000002</v>
      </c>
    </row>
    <row r="377" spans="2:21" ht="15.75" customHeight="1" x14ac:dyDescent="0.2">
      <c r="B377" s="44" t="str">
        <f>IFERROR('Dados Status Invest STOCKS'!A364,"-")</f>
        <v>ARDX</v>
      </c>
      <c r="C377" s="45">
        <f>IFERROR((Ações!$D377-Ações!$K377)/Ações!$D377,0)</f>
        <v>0</v>
      </c>
      <c r="D377" s="46">
        <f>(Ações!$O377)/0.06</f>
        <v>0</v>
      </c>
      <c r="E377" s="47">
        <f>IFERROR((Ações!$F377-Ações!$K377)/Ações!$F377,0)</f>
        <v>0</v>
      </c>
      <c r="F377" s="46" t="str">
        <f>IF(OR(Ações!$N377&lt;0,Ações!$M377&lt;0),"",(22.5*Ações!$M377*Ações!$N377)^0.5)</f>
        <v/>
      </c>
      <c r="G377" s="47">
        <f>IFERROR((Ações!$H377-Ações!$K377)/Ações!$H377,0)</f>
        <v>0</v>
      </c>
      <c r="H377" s="48">
        <f>IFERROR(Ações!$I377/(Ações!$P377-Table_1[[#This Row],[CAGR LUCRO 5A]]),0)</f>
        <v>0</v>
      </c>
      <c r="I377" s="48">
        <f>IF(Ações!$S377&lt;0,"",Ações!$O377*(1+Ações!$S377))</f>
        <v>0</v>
      </c>
      <c r="J377" s="49">
        <f>IFERROR(IF(Ações!$B377="","",(VLOOKUP(Table_1[[#This Row],[AÇÕES]],'Dados Status Invest STOCKS'!A363:AD978,4)/Table_1[[#This Row],[LPA]]))/100,0)</f>
        <v>4.5522388059701492E-3</v>
      </c>
      <c r="K377" s="50">
        <f>IFERROR(IF(Ações!$B377="","",VLOOKUP(Table_1[[#This Row],[AÇÕES]],'Dados Status Invest STOCKS'!A363:AD978,2)),0)</f>
        <v>0.82</v>
      </c>
      <c r="L377" s="51">
        <f>IFERROR(IF(Ações!$B377="","",VLOOKUP(Table_1[[#This Row],[AÇÕES]],'Dados Status Invest STOCKS'!A363:AD978,3)/100),0)</f>
        <v>0</v>
      </c>
      <c r="M377" s="52">
        <f>IFERROR(IF(Ações!$B377="","",VLOOKUP(Table_1[[#This Row],[AÇÕES]],'Dados Status Invest STOCKS'!A363:AD978,28)),0)</f>
        <v>-1.34</v>
      </c>
      <c r="N377" s="52">
        <f>IFERROR(IF(Ações!$B377="","",VLOOKUP(Table_1[[#This Row],[AÇÕES]],'Dados Status Invest STOCKS'!A363:AD978,27)),0)</f>
        <v>0.72</v>
      </c>
      <c r="O377" s="52">
        <f>IFERROR(IF(Ações!$L377="","",Ações!$K377*Ações!$L377),0)</f>
        <v>0</v>
      </c>
      <c r="P377" s="53">
        <f t="shared" si="5"/>
        <v>0.06</v>
      </c>
      <c r="Q377" s="53">
        <f>IFERROR(Ações!$O377/Ações!$M377,0)</f>
        <v>0</v>
      </c>
      <c r="R377" s="53">
        <f>IFERROR(IF(Ações!$B377="","",VLOOKUP(Table_1[[#This Row],[AÇÕES]],'Dados Status Invest STOCKS'!A363:AD978,18)/100),0)</f>
        <v>-1.8518999999999999</v>
      </c>
      <c r="S377" s="51">
        <f>IFERROR(IF(Ações!$B377="","",VLOOKUP(Table_1[[#This Row],[AÇÕES]],'Dados Status Invest STOCKS'!A363:AD978,25)/100),0)</f>
        <v>0</v>
      </c>
      <c r="T377" s="51">
        <f>(1-Ações!$Q377)*Ações!$R377</f>
        <v>-1.8518999999999999</v>
      </c>
      <c r="U377" s="54">
        <f>IF(Ações!$S377=0,Ações!$T377,IF(Ações!$T377=0,Ações!$S377,AVERAGE(Ações!$S377,Ações!$T377)))</f>
        <v>-1.8518999999999999</v>
      </c>
    </row>
    <row r="378" spans="2:21" ht="15.75" customHeight="1" x14ac:dyDescent="0.2">
      <c r="B378" s="44" t="str">
        <f>IFERROR('Dados Status Invest STOCKS'!A365,"-")</f>
        <v>AREC</v>
      </c>
      <c r="C378" s="45">
        <f>IFERROR((Ações!$D378-Ações!$K378)/Ações!$D378,0)</f>
        <v>0</v>
      </c>
      <c r="D378" s="46">
        <f>(Ações!$O378)/0.06</f>
        <v>0</v>
      </c>
      <c r="E378" s="47">
        <f>IFERROR((Ações!$F378-Ações!$K378)/Ações!$F378,0)</f>
        <v>0</v>
      </c>
      <c r="F378" s="46" t="str">
        <f>IF(OR(Ações!$N378&lt;0,Ações!$M378&lt;0),"",(22.5*Ações!$M378*Ações!$N378)^0.5)</f>
        <v/>
      </c>
      <c r="G378" s="47">
        <f>IFERROR((Ações!$H378-Ações!$K378)/Ações!$H378,0)</f>
        <v>0</v>
      </c>
      <c r="H378" s="48">
        <f>IFERROR(Ações!$I378/(Ações!$P378-Table_1[[#This Row],[CAGR LUCRO 5A]]),0)</f>
        <v>0</v>
      </c>
      <c r="I378" s="48">
        <f>IF(Ações!$S378&lt;0,"",Ações!$O378*(1+Ações!$S378))</f>
        <v>0</v>
      </c>
      <c r="J378" s="49">
        <f>IFERROR(IF(Ações!$B378="","",(VLOOKUP(Table_1[[#This Row],[AÇÕES]],'Dados Status Invest STOCKS'!A364:AD979,4)/Table_1[[#This Row],[LPA]]))/100,0)</f>
        <v>7.2244897959183679E-2</v>
      </c>
      <c r="K378" s="50">
        <f>IFERROR(IF(Ações!$B378="","",VLOOKUP(Table_1[[#This Row],[AÇÕES]],'Dados Status Invest STOCKS'!A364:AD979,2)),0)</f>
        <v>1.74</v>
      </c>
      <c r="L378" s="51">
        <f>IFERROR(IF(Ações!$B378="","",VLOOKUP(Table_1[[#This Row],[AÇÕES]],'Dados Status Invest STOCKS'!A364:AD979,3)/100),0)</f>
        <v>0</v>
      </c>
      <c r="M378" s="52">
        <f>IFERROR(IF(Ações!$B378="","",VLOOKUP(Table_1[[#This Row],[AÇÕES]],'Dados Status Invest STOCKS'!A364:AD979,28)),0)</f>
        <v>-0.49</v>
      </c>
      <c r="N378" s="52">
        <f>IFERROR(IF(Ações!$B378="","",VLOOKUP(Table_1[[#This Row],[AÇÕES]],'Dados Status Invest STOCKS'!A364:AD979,27)),0)</f>
        <v>0.04</v>
      </c>
      <c r="O378" s="52">
        <f>IFERROR(IF(Ações!$L378="","",Ações!$K378*Ações!$L378),0)</f>
        <v>0</v>
      </c>
      <c r="P378" s="53">
        <f t="shared" si="5"/>
        <v>0.06</v>
      </c>
      <c r="Q378" s="53">
        <f>IFERROR(Ações!$O378/Ações!$M378,0)</f>
        <v>0</v>
      </c>
      <c r="R378" s="53">
        <f>IFERROR(IF(Ações!$B378="","",VLOOKUP(Table_1[[#This Row],[AÇÕES]],'Dados Status Invest STOCKS'!A364:AD979,18)/100),0)</f>
        <v>-10.979800000000001</v>
      </c>
      <c r="S378" s="51">
        <f>IFERROR(IF(Ações!$B378="","",VLOOKUP(Table_1[[#This Row],[AÇÕES]],'Dados Status Invest STOCKS'!A364:AD979,25)/100),0)</f>
        <v>0</v>
      </c>
      <c r="T378" s="51">
        <f>(1-Ações!$Q378)*Ações!$R378</f>
        <v>-10.979800000000001</v>
      </c>
      <c r="U378" s="54">
        <f>IF(Ações!$S378=0,Ações!$T378,IF(Ações!$T378=0,Ações!$S378,AVERAGE(Ações!$S378,Ações!$T378)))</f>
        <v>-10.979800000000001</v>
      </c>
    </row>
    <row r="379" spans="2:21" ht="15.75" customHeight="1" x14ac:dyDescent="0.2">
      <c r="B379" s="44" t="str">
        <f>IFERROR('Dados Status Invest STOCKS'!A366,"-")</f>
        <v>ARES</v>
      </c>
      <c r="C379" s="45">
        <f>IFERROR((Ações!$D379-Ações!$K379)/Ações!$D379,0)</f>
        <v>-1.3166023166023164</v>
      </c>
      <c r="D379" s="46">
        <f>(Ações!$O379)/0.06</f>
        <v>31.356266666666667</v>
      </c>
      <c r="E379" s="47">
        <f>IFERROR((Ações!$F379-Ações!$K379)/Ações!$F379,0)</f>
        <v>-2.4079210939682278</v>
      </c>
      <c r="F379" s="46">
        <f>IF(OR(Ações!$N379&lt;0,Ações!$M379&lt;0),"",(22.5*Ações!$M379*Ações!$N379)^0.5)</f>
        <v>21.315047501706395</v>
      </c>
      <c r="G379" s="47">
        <f>IFERROR((Ações!$H379-Ações!$K379)/Ações!$H379,0)</f>
        <v>12.506302897031373</v>
      </c>
      <c r="H379" s="48">
        <f>IFERROR(Ações!$I379/(Ações!$P379-Table_1[[#This Row],[CAGR LUCRO 5A]]),0)</f>
        <v>-6.3130616888888893</v>
      </c>
      <c r="I379" s="48">
        <f>IF(Ações!$S379&lt;0,"",Ações!$O379*(1+Ações!$S379))</f>
        <v>2.8408777600000001</v>
      </c>
      <c r="J379" s="49">
        <f>IFERROR(IF(Ações!$B379="","",(VLOOKUP(Table_1[[#This Row],[AÇÕES]],'Dados Status Invest STOCKS'!A365:AD980,4)/Table_1[[#This Row],[LPA]]))/100,0)</f>
        <v>0.18751269035532991</v>
      </c>
      <c r="K379" s="50">
        <f>IFERROR(IF(Ações!$B379="","",VLOOKUP(Table_1[[#This Row],[AÇÕES]],'Dados Status Invest STOCKS'!A365:AD980,2)),0)</f>
        <v>72.64</v>
      </c>
      <c r="L379" s="51">
        <f>IFERROR(IF(Ações!$B379="","",VLOOKUP(Table_1[[#This Row],[AÇÕES]],'Dados Status Invest STOCKS'!A365:AD980,3)/100),0)</f>
        <v>2.5899999999999999E-2</v>
      </c>
      <c r="M379" s="52">
        <f>IFERROR(IF(Ações!$B379="","",VLOOKUP(Table_1[[#This Row],[AÇÕES]],'Dados Status Invest STOCKS'!A365:AD980,28)),0)</f>
        <v>1.97</v>
      </c>
      <c r="N379" s="52">
        <f>IFERROR(IF(Ações!$B379="","",VLOOKUP(Table_1[[#This Row],[AÇÕES]],'Dados Status Invest STOCKS'!A365:AD980,27)),0)</f>
        <v>10.25</v>
      </c>
      <c r="O379" s="52">
        <f>IFERROR(IF(Ações!$L379="","",Ações!$K379*Ações!$L379),0)</f>
        <v>1.8813759999999999</v>
      </c>
      <c r="P379" s="53">
        <f t="shared" si="5"/>
        <v>0.06</v>
      </c>
      <c r="Q379" s="53">
        <f>IFERROR(Ações!$O379/Ações!$M379,0)</f>
        <v>0.95501319796954309</v>
      </c>
      <c r="R379" s="53">
        <f>IFERROR(IF(Ações!$B379="","",VLOOKUP(Table_1[[#This Row],[AÇÕES]],'Dados Status Invest STOCKS'!A365:AD980,18)/100),0)</f>
        <v>0.19190000000000002</v>
      </c>
      <c r="S379" s="51">
        <f>IFERROR(IF(Ações!$B379="","",VLOOKUP(Table_1[[#This Row],[AÇÕES]],'Dados Status Invest STOCKS'!A365:AD980,25)/100),0)</f>
        <v>0.51</v>
      </c>
      <c r="T379" s="51">
        <f>(1-Ações!$Q379)*Ações!$R379</f>
        <v>8.6329673096446815E-3</v>
      </c>
      <c r="U379" s="54">
        <f>IF(Ações!$S379=0,Ações!$T379,IF(Ações!$T379=0,Ações!$S379,AVERAGE(Ações!$S379,Ações!$T379)))</f>
        <v>0.25931648365482235</v>
      </c>
    </row>
    <row r="380" spans="2:21" ht="15.75" customHeight="1" x14ac:dyDescent="0.2">
      <c r="B380" s="44" t="str">
        <f>IFERROR('Dados Status Invest STOCKS'!A367,"-")</f>
        <v>ARGD</v>
      </c>
      <c r="C380" s="45">
        <f>IFERROR((Ações!$D380-Ações!$K380)/Ações!$D380,0)</f>
        <v>0</v>
      </c>
      <c r="D380" s="46">
        <f>(Ações!$O380)/0.06</f>
        <v>0</v>
      </c>
      <c r="E380" s="47">
        <f>IFERROR((Ações!$F380-Ações!$K380)/Ações!$F380,0)</f>
        <v>0.59166918909199939</v>
      </c>
      <c r="F380" s="46">
        <f>IF(OR(Ações!$N380&lt;0,Ações!$M380&lt;0),"",(22.5*Ações!$M380*Ações!$N380)^0.5)</f>
        <v>62.914674361392038</v>
      </c>
      <c r="G380" s="47">
        <f>IFERROR((Ações!$H380-Ações!$K380)/Ações!$H380,0)</f>
        <v>0</v>
      </c>
      <c r="H380" s="48">
        <f>IFERROR(Ações!$I380/(Ações!$P380-Table_1[[#This Row],[CAGR LUCRO 5A]]),0)</f>
        <v>0</v>
      </c>
      <c r="I380" s="48">
        <f>IF(Ações!$S380&lt;0,"",Ações!$O380*(1+Ações!$S380))</f>
        <v>0</v>
      </c>
      <c r="J380" s="49">
        <f>IFERROR(IF(Ações!$B380="","",(VLOOKUP(Table_1[[#This Row],[AÇÕES]],'Dados Status Invest STOCKS'!A366:AD981,4)/Table_1[[#This Row],[LPA]]))/100,0)</f>
        <v>2.4338461538461541E-2</v>
      </c>
      <c r="K380" s="50">
        <f>IFERROR(IF(Ações!$B380="","",VLOOKUP(Table_1[[#This Row],[AÇÕES]],'Dados Status Invest STOCKS'!A366:AD981,2)),0)</f>
        <v>25.69</v>
      </c>
      <c r="L380" s="51">
        <f>IFERROR(IF(Ações!$B380="","",VLOOKUP(Table_1[[#This Row],[AÇÕES]],'Dados Status Invest STOCKS'!A366:AD981,3)/100),0)</f>
        <v>0</v>
      </c>
      <c r="M380" s="52">
        <f>IFERROR(IF(Ações!$B380="","",VLOOKUP(Table_1[[#This Row],[AÇÕES]],'Dados Status Invest STOCKS'!A366:AD981,28)),0)</f>
        <v>3.25</v>
      </c>
      <c r="N380" s="52">
        <f>IFERROR(IF(Ações!$B380="","",VLOOKUP(Table_1[[#This Row],[AÇÕES]],'Dados Status Invest STOCKS'!A366:AD981,27)),0)</f>
        <v>54.13</v>
      </c>
      <c r="O380" s="52">
        <f>IFERROR(IF(Ações!$L380="","",Ações!$K380*Ações!$L380),0)</f>
        <v>0</v>
      </c>
      <c r="P380" s="53">
        <f t="shared" si="5"/>
        <v>0.06</v>
      </c>
      <c r="Q380" s="53">
        <f>IFERROR(Ações!$O380/Ações!$M380,0)</f>
        <v>0</v>
      </c>
      <c r="R380" s="53">
        <f>IFERROR(IF(Ações!$B380="","",VLOOKUP(Table_1[[#This Row],[AÇÕES]],'Dados Status Invest STOCKS'!A366:AD981,18)/100),0)</f>
        <v>0.06</v>
      </c>
      <c r="S380" s="51">
        <f>IFERROR(IF(Ações!$B380="","",VLOOKUP(Table_1[[#This Row],[AÇÕES]],'Dados Status Invest STOCKS'!A366:AD981,25)/100),0)</f>
        <v>0</v>
      </c>
      <c r="T380" s="51">
        <f>(1-Ações!$Q380)*Ações!$R380</f>
        <v>0.06</v>
      </c>
      <c r="U380" s="54">
        <f>IF(Ações!$S380=0,Ações!$T380,IF(Ações!$T380=0,Ações!$S380,AVERAGE(Ações!$S380,Ações!$T380)))</f>
        <v>0.06</v>
      </c>
    </row>
    <row r="381" spans="2:21" ht="15.75" customHeight="1" x14ac:dyDescent="0.2">
      <c r="B381" s="44" t="str">
        <f>IFERROR('Dados Status Invest STOCKS'!A368,"-")</f>
        <v>ARGO</v>
      </c>
      <c r="C381" s="45">
        <f>IFERROR((Ações!$D381-Ações!$K381)/Ações!$D381,0)</f>
        <v>-1.8301886792452831</v>
      </c>
      <c r="D381" s="46">
        <f>(Ações!$O381)/0.06</f>
        <v>20.627600000000001</v>
      </c>
      <c r="E381" s="47">
        <f>IFERROR((Ações!$F381-Ações!$K381)/Ações!$F381,0)</f>
        <v>7.2076576846669099E-2</v>
      </c>
      <c r="F381" s="46">
        <f>IF(OR(Ações!$N381&lt;0,Ações!$M381&lt;0),"",(22.5*Ações!$M381*Ações!$N381)^0.5)</f>
        <v>62.914674361392038</v>
      </c>
      <c r="G381" s="47">
        <f>IFERROR((Ações!$H381-Ações!$K381)/Ações!$H381,0)</f>
        <v>-1.8301886792452831</v>
      </c>
      <c r="H381" s="48">
        <f>IFERROR(Ações!$I381/(Ações!$P381-Table_1[[#This Row],[CAGR LUCRO 5A]]),0)</f>
        <v>20.627600000000001</v>
      </c>
      <c r="I381" s="48">
        <f>IF(Ações!$S381&lt;0,"",Ações!$O381*(1+Ações!$S381))</f>
        <v>1.2376560000000001</v>
      </c>
      <c r="J381" s="49">
        <f>IFERROR(IF(Ações!$B381="","",(VLOOKUP(Table_1[[#This Row],[AÇÕES]],'Dados Status Invest STOCKS'!A367:AD982,4)/Table_1[[#This Row],[LPA]]))/100,0)</f>
        <v>5.5323076923076926E-2</v>
      </c>
      <c r="K381" s="50">
        <f>IFERROR(IF(Ações!$B381="","",VLOOKUP(Table_1[[#This Row],[AÇÕES]],'Dados Status Invest STOCKS'!A367:AD982,2)),0)</f>
        <v>58.38</v>
      </c>
      <c r="L381" s="51">
        <f>IFERROR(IF(Ações!$B381="","",VLOOKUP(Table_1[[#This Row],[AÇÕES]],'Dados Status Invest STOCKS'!A367:AD982,3)/100),0)</f>
        <v>2.12E-2</v>
      </c>
      <c r="M381" s="52">
        <f>IFERROR(IF(Ações!$B381="","",VLOOKUP(Table_1[[#This Row],[AÇÕES]],'Dados Status Invest STOCKS'!A367:AD982,28)),0)</f>
        <v>3.25</v>
      </c>
      <c r="N381" s="52">
        <f>IFERROR(IF(Ações!$B381="","",VLOOKUP(Table_1[[#This Row],[AÇÕES]],'Dados Status Invest STOCKS'!A367:AD982,27)),0)</f>
        <v>54.13</v>
      </c>
      <c r="O381" s="52">
        <f>IFERROR(IF(Ações!$L381="","",Ações!$K381*Ações!$L381),0)</f>
        <v>1.2376560000000001</v>
      </c>
      <c r="P381" s="53">
        <f t="shared" si="5"/>
        <v>0.06</v>
      </c>
      <c r="Q381" s="53">
        <f>IFERROR(Ações!$O381/Ações!$M381,0)</f>
        <v>0.3808172307692308</v>
      </c>
      <c r="R381" s="53">
        <f>IFERROR(IF(Ações!$B381="","",VLOOKUP(Table_1[[#This Row],[AÇÕES]],'Dados Status Invest STOCKS'!A367:AD982,18)/100),0)</f>
        <v>0.06</v>
      </c>
      <c r="S381" s="51">
        <f>IFERROR(IF(Ações!$B381="","",VLOOKUP(Table_1[[#This Row],[AÇÕES]],'Dados Status Invest STOCKS'!A367:AD982,25)/100),0)</f>
        <v>0</v>
      </c>
      <c r="T381" s="51">
        <f>(1-Ações!$Q381)*Ações!$R381</f>
        <v>3.7150966153846152E-2</v>
      </c>
      <c r="U381" s="54">
        <f>IF(Ações!$S381=0,Ações!$T381,IF(Ações!$T381=0,Ações!$S381,AVERAGE(Ações!$S381,Ações!$T381)))</f>
        <v>3.7150966153846152E-2</v>
      </c>
    </row>
    <row r="382" spans="2:21" ht="15.75" customHeight="1" x14ac:dyDescent="0.2">
      <c r="B382" s="44" t="str">
        <f>IFERROR('Dados Status Invest STOCKS'!A369,"-")</f>
        <v>ARGX</v>
      </c>
      <c r="C382" s="45">
        <f>IFERROR((Ações!$D382-Ações!$K382)/Ações!$D382,0)</f>
        <v>0</v>
      </c>
      <c r="D382" s="46">
        <f>(Ações!$O382)/0.06</f>
        <v>0</v>
      </c>
      <c r="E382" s="47">
        <f>IFERROR((Ações!$F382-Ações!$K382)/Ações!$F382,0)</f>
        <v>0</v>
      </c>
      <c r="F382" s="46" t="str">
        <f>IF(OR(Ações!$N382&lt;0,Ações!$M382&lt;0),"",(22.5*Ações!$M382*Ações!$N382)^0.5)</f>
        <v/>
      </c>
      <c r="G382" s="47">
        <f>IFERROR((Ações!$H382-Ações!$K382)/Ações!$H382,0)</f>
        <v>0</v>
      </c>
      <c r="H382" s="48">
        <f>IFERROR(Ações!$I382/(Ações!$P382-Table_1[[#This Row],[CAGR LUCRO 5A]]),0)</f>
        <v>0</v>
      </c>
      <c r="I382" s="48">
        <f>IF(Ações!$S382&lt;0,"",Ações!$O382*(1+Ações!$S382))</f>
        <v>0</v>
      </c>
      <c r="J382" s="49">
        <f>IFERROR(IF(Ações!$B382="","",(VLOOKUP(Table_1[[#This Row],[AÇÕES]],'Dados Status Invest STOCKS'!A368:AD983,4)/Table_1[[#This Row],[LPA]]))/100,0)</f>
        <v>0.42416000000000004</v>
      </c>
      <c r="K382" s="50">
        <f>IFERROR(IF(Ações!$B382="","",VLOOKUP(Table_1[[#This Row],[AÇÕES]],'Dados Status Invest STOCKS'!A368:AD983,2)),0)</f>
        <v>265</v>
      </c>
      <c r="L382" s="51">
        <f>IFERROR(IF(Ações!$B382="","",VLOOKUP(Table_1[[#This Row],[AÇÕES]],'Dados Status Invest STOCKS'!A368:AD983,3)/100),0)</f>
        <v>0</v>
      </c>
      <c r="M382" s="52">
        <f>IFERROR(IF(Ações!$B382="","",VLOOKUP(Table_1[[#This Row],[AÇÕES]],'Dados Status Invest STOCKS'!A368:AD983,28)),0)</f>
        <v>-2.5</v>
      </c>
      <c r="N382" s="52">
        <f>IFERROR(IF(Ações!$B382="","",VLOOKUP(Table_1[[#This Row],[AÇÕES]],'Dados Status Invest STOCKS'!A368:AD983,27)),0)</f>
        <v>34.549999999999997</v>
      </c>
      <c r="O382" s="52">
        <f>IFERROR(IF(Ações!$L382="","",Ações!$K382*Ações!$L382),0)</f>
        <v>0</v>
      </c>
      <c r="P382" s="53">
        <f t="shared" si="5"/>
        <v>0.06</v>
      </c>
      <c r="Q382" s="53">
        <f>IFERROR(Ações!$O382/Ações!$M382,0)</f>
        <v>0</v>
      </c>
      <c r="R382" s="53">
        <f>IFERROR(IF(Ações!$B382="","",VLOOKUP(Table_1[[#This Row],[AÇÕES]],'Dados Status Invest STOCKS'!A368:AD983,18)/100),0)</f>
        <v>-7.2300000000000003E-2</v>
      </c>
      <c r="S382" s="51">
        <f>IFERROR(IF(Ações!$B382="","",VLOOKUP(Table_1[[#This Row],[AÇÕES]],'Dados Status Invest STOCKS'!A368:AD983,25)/100),0)</f>
        <v>0</v>
      </c>
      <c r="T382" s="51">
        <f>(1-Ações!$Q382)*Ações!$R382</f>
        <v>-7.2300000000000003E-2</v>
      </c>
      <c r="U382" s="54">
        <f>IF(Ações!$S382=0,Ações!$T382,IF(Ações!$T382=0,Ações!$S382,AVERAGE(Ações!$S382,Ações!$T382)))</f>
        <v>-7.2300000000000003E-2</v>
      </c>
    </row>
    <row r="383" spans="2:21" ht="15.75" customHeight="1" x14ac:dyDescent="0.2">
      <c r="B383" s="44" t="str">
        <f>IFERROR('Dados Status Invest STOCKS'!A370,"-")</f>
        <v>ARKR</v>
      </c>
      <c r="C383" s="45">
        <f>IFERROR((Ações!$D383-Ações!$K383)/Ações!$D383,0)</f>
        <v>0</v>
      </c>
      <c r="D383" s="46">
        <f>(Ações!$O383)/0.06</f>
        <v>0</v>
      </c>
      <c r="E383" s="47">
        <f>IFERROR((Ações!$F383-Ações!$K383)/Ações!$F383,0)</f>
        <v>0.13630639500790759</v>
      </c>
      <c r="F383" s="46">
        <f>IF(OR(Ações!$N383&lt;0,Ações!$M383&lt;0),"",(22.5*Ações!$M383*Ações!$N383)^0.5)</f>
        <v>18.154586197432316</v>
      </c>
      <c r="G383" s="47">
        <f>IFERROR((Ações!$H383-Ações!$K383)/Ações!$H383,0)</f>
        <v>0</v>
      </c>
      <c r="H383" s="48">
        <f>IFERROR(Ações!$I383/(Ações!$P383-Table_1[[#This Row],[CAGR LUCRO 5A]]),0)</f>
        <v>0</v>
      </c>
      <c r="I383" s="48">
        <f>IF(Ações!$S383&lt;0,"",Ações!$O383*(1+Ações!$S383))</f>
        <v>0</v>
      </c>
      <c r="J383" s="49">
        <f>IFERROR(IF(Ações!$B383="","",(VLOOKUP(Table_1[[#This Row],[AÇÕES]],'Dados Status Invest STOCKS'!A369:AD984,4)/Table_1[[#This Row],[LPA]]))/100,0)</f>
        <v>0.1141025641025641</v>
      </c>
      <c r="K383" s="50">
        <f>IFERROR(IF(Ações!$B383="","",VLOOKUP(Table_1[[#This Row],[AÇÕES]],'Dados Status Invest STOCKS'!A369:AD984,2)),0)</f>
        <v>15.68</v>
      </c>
      <c r="L383" s="51">
        <f>IFERROR(IF(Ações!$B383="","",VLOOKUP(Table_1[[#This Row],[AÇÕES]],'Dados Status Invest STOCKS'!A369:AD984,3)/100),0)</f>
        <v>0</v>
      </c>
      <c r="M383" s="52">
        <f>IFERROR(IF(Ações!$B383="","",VLOOKUP(Table_1[[#This Row],[AÇÕES]],'Dados Status Invest STOCKS'!A369:AD984,28)),0)</f>
        <v>1.17</v>
      </c>
      <c r="N383" s="52">
        <f>IFERROR(IF(Ações!$B383="","",VLOOKUP(Table_1[[#This Row],[AÇÕES]],'Dados Status Invest STOCKS'!A369:AD984,27)),0)</f>
        <v>12.52</v>
      </c>
      <c r="O383" s="52">
        <f>IFERROR(IF(Ações!$L383="","",Ações!$K383*Ações!$L383),0)</f>
        <v>0</v>
      </c>
      <c r="P383" s="53">
        <f t="shared" si="5"/>
        <v>0.06</v>
      </c>
      <c r="Q383" s="53">
        <f>IFERROR(Ações!$O383/Ações!$M383,0)</f>
        <v>0</v>
      </c>
      <c r="R383" s="53">
        <f>IFERROR(IF(Ações!$B383="","",VLOOKUP(Table_1[[#This Row],[AÇÕES]],'Dados Status Invest STOCKS'!A369:AD984,18)/100),0)</f>
        <v>9.3800000000000008E-2</v>
      </c>
      <c r="S383" s="51">
        <f>IFERROR(IF(Ações!$B383="","",VLOOKUP(Table_1[[#This Row],[AÇÕES]],'Dados Status Invest STOCKS'!A369:AD984,25)/100),0)</f>
        <v>0</v>
      </c>
      <c r="T383" s="51">
        <f>(1-Ações!$Q383)*Ações!$R383</f>
        <v>9.3800000000000008E-2</v>
      </c>
      <c r="U383" s="54">
        <f>IF(Ações!$S383=0,Ações!$T383,IF(Ações!$T383=0,Ações!$S383,AVERAGE(Ações!$S383,Ações!$T383)))</f>
        <v>9.3800000000000008E-2</v>
      </c>
    </row>
    <row r="384" spans="2:21" ht="15.75" customHeight="1" x14ac:dyDescent="0.2">
      <c r="B384" s="44" t="str">
        <f>IFERROR('Dados Status Invest STOCKS'!A371,"-")</f>
        <v>ARL</v>
      </c>
      <c r="C384" s="45">
        <f>IFERROR((Ações!$D384-Ações!$K384)/Ações!$D384,0)</f>
        <v>0</v>
      </c>
      <c r="D384" s="46">
        <f>(Ações!$O384)/0.06</f>
        <v>0</v>
      </c>
      <c r="E384" s="47">
        <f>IFERROR((Ações!$F384-Ações!$K384)/Ações!$F384,0)</f>
        <v>9.9225847644179466E-2</v>
      </c>
      <c r="F384" s="46">
        <f>IF(OR(Ações!$N384&lt;0,Ações!$M384&lt;0),"",(22.5*Ações!$M384*Ações!$N384)^0.5)</f>
        <v>14.953803863900315</v>
      </c>
      <c r="G384" s="47">
        <f>IFERROR((Ações!$H384-Ações!$K384)/Ações!$H384,0)</f>
        <v>0</v>
      </c>
      <c r="H384" s="48">
        <f>IFERROR(Ações!$I384/(Ações!$P384-Table_1[[#This Row],[CAGR LUCRO 5A]]),0)</f>
        <v>0</v>
      </c>
      <c r="I384" s="48">
        <f>IF(Ações!$S384&lt;0,"",Ações!$O384*(1+Ações!$S384))</f>
        <v>0</v>
      </c>
      <c r="J384" s="49">
        <f>IFERROR(IF(Ações!$B384="","",(VLOOKUP(Table_1[[#This Row],[AÇÕES]],'Dados Status Invest STOCKS'!A370:AD985,4)/Table_1[[#This Row],[LPA]]))/100,0)</f>
        <v>0.31707692307692303</v>
      </c>
      <c r="K384" s="50">
        <f>IFERROR(IF(Ações!$B384="","",VLOOKUP(Table_1[[#This Row],[AÇÕES]],'Dados Status Invest STOCKS'!A370:AD985,2)),0)</f>
        <v>13.47</v>
      </c>
      <c r="L384" s="51">
        <f>IFERROR(IF(Ações!$B384="","",VLOOKUP(Table_1[[#This Row],[AÇÕES]],'Dados Status Invest STOCKS'!A370:AD985,3)/100),0)</f>
        <v>0</v>
      </c>
      <c r="M384" s="52">
        <f>IFERROR(IF(Ações!$B384="","",VLOOKUP(Table_1[[#This Row],[AÇÕES]],'Dados Status Invest STOCKS'!A370:AD985,28)),0)</f>
        <v>0.65</v>
      </c>
      <c r="N384" s="52">
        <f>IFERROR(IF(Ações!$B384="","",VLOOKUP(Table_1[[#This Row],[AÇÕES]],'Dados Status Invest STOCKS'!A370:AD985,27)),0)</f>
        <v>15.29</v>
      </c>
      <c r="O384" s="52">
        <f>IFERROR(IF(Ações!$L384="","",Ações!$K384*Ações!$L384),0)</f>
        <v>0</v>
      </c>
      <c r="P384" s="53">
        <f t="shared" si="5"/>
        <v>0.06</v>
      </c>
      <c r="Q384" s="53">
        <f>IFERROR(Ações!$O384/Ações!$M384,0)</f>
        <v>0</v>
      </c>
      <c r="R384" s="53">
        <f>IFERROR(IF(Ações!$B384="","",VLOOKUP(Table_1[[#This Row],[AÇÕES]],'Dados Status Invest STOCKS'!A370:AD985,18)/100),0)</f>
        <v>4.2699999999999995E-2</v>
      </c>
      <c r="S384" s="51">
        <f>IFERROR(IF(Ações!$B384="","",VLOOKUP(Table_1[[#This Row],[AÇÕES]],'Dados Status Invest STOCKS'!A370:AD985,25)/100),0)</f>
        <v>0</v>
      </c>
      <c r="T384" s="51">
        <f>(1-Ações!$Q384)*Ações!$R384</f>
        <v>4.2699999999999995E-2</v>
      </c>
      <c r="U384" s="54">
        <f>IF(Ações!$S384=0,Ações!$T384,IF(Ações!$T384=0,Ações!$S384,AVERAGE(Ações!$S384,Ações!$T384)))</f>
        <v>4.2699999999999995E-2</v>
      </c>
    </row>
    <row r="385" spans="2:21" ht="15.75" customHeight="1" x14ac:dyDescent="0.2">
      <c r="B385" s="44" t="str">
        <f>IFERROR('Dados Status Invest STOCKS'!A372,"-")</f>
        <v>ARLO</v>
      </c>
      <c r="C385" s="45">
        <f>IFERROR((Ações!$D385-Ações!$K385)/Ações!$D385,0)</f>
        <v>0</v>
      </c>
      <c r="D385" s="46">
        <f>(Ações!$O385)/0.06</f>
        <v>0</v>
      </c>
      <c r="E385" s="47">
        <f>IFERROR((Ações!$F385-Ações!$K385)/Ações!$F385,0)</f>
        <v>0</v>
      </c>
      <c r="F385" s="46" t="str">
        <f>IF(OR(Ações!$N385&lt;0,Ações!$M385&lt;0),"",(22.5*Ações!$M385*Ações!$N385)^0.5)</f>
        <v/>
      </c>
      <c r="G385" s="47">
        <f>IFERROR((Ações!$H385-Ações!$K385)/Ações!$H385,0)</f>
        <v>0</v>
      </c>
      <c r="H385" s="48">
        <f>IFERROR(Ações!$I385/(Ações!$P385-Table_1[[#This Row],[CAGR LUCRO 5A]]),0)</f>
        <v>0</v>
      </c>
      <c r="I385" s="48">
        <f>IF(Ações!$S385&lt;0,"",Ações!$O385*(1+Ações!$S385))</f>
        <v>0</v>
      </c>
      <c r="J385" s="49">
        <f>IFERROR(IF(Ações!$B385="","",(VLOOKUP(Table_1[[#This Row],[AÇÕES]],'Dados Status Invest STOCKS'!A371:AD986,4)/Table_1[[#This Row],[LPA]]))/100,0)</f>
        <v>0.13050632911392404</v>
      </c>
      <c r="K385" s="50">
        <f>IFERROR(IF(Ações!$B385="","",VLOOKUP(Table_1[[#This Row],[AÇÕES]],'Dados Status Invest STOCKS'!A371:AD986,2)),0)</f>
        <v>8.16</v>
      </c>
      <c r="L385" s="51">
        <f>IFERROR(IF(Ações!$B385="","",VLOOKUP(Table_1[[#This Row],[AÇÕES]],'Dados Status Invest STOCKS'!A371:AD986,3)/100),0)</f>
        <v>0</v>
      </c>
      <c r="M385" s="52">
        <f>IFERROR(IF(Ações!$B385="","",VLOOKUP(Table_1[[#This Row],[AÇÕES]],'Dados Status Invest STOCKS'!A371:AD986,28)),0)</f>
        <v>-0.79</v>
      </c>
      <c r="N385" s="52">
        <f>IFERROR(IF(Ações!$B385="","",VLOOKUP(Table_1[[#This Row],[AÇÕES]],'Dados Status Invest STOCKS'!A371:AD986,27)),0)</f>
        <v>1.36</v>
      </c>
      <c r="O385" s="52">
        <f>IFERROR(IF(Ações!$L385="","",Ações!$K385*Ações!$L385),0)</f>
        <v>0</v>
      </c>
      <c r="P385" s="53">
        <f t="shared" si="5"/>
        <v>0.06</v>
      </c>
      <c r="Q385" s="53">
        <f>IFERROR(Ações!$O385/Ações!$M385,0)</f>
        <v>0</v>
      </c>
      <c r="R385" s="53">
        <f>IFERROR(IF(Ações!$B385="","",VLOOKUP(Table_1[[#This Row],[AÇÕES]],'Dados Status Invest STOCKS'!A371:AD986,18)/100),0)</f>
        <v>-0.58119999999999994</v>
      </c>
      <c r="S385" s="51">
        <f>IFERROR(IF(Ações!$B385="","",VLOOKUP(Table_1[[#This Row],[AÇÕES]],'Dados Status Invest STOCKS'!A371:AD986,25)/100),0)</f>
        <v>0</v>
      </c>
      <c r="T385" s="51">
        <f>(1-Ações!$Q385)*Ações!$R385</f>
        <v>-0.58119999999999994</v>
      </c>
      <c r="U385" s="54">
        <f>IF(Ações!$S385=0,Ações!$T385,IF(Ações!$T385=0,Ações!$S385,AVERAGE(Ações!$S385,Ações!$T385)))</f>
        <v>-0.58119999999999994</v>
      </c>
    </row>
    <row r="386" spans="2:21" ht="15.75" customHeight="1" x14ac:dyDescent="0.2">
      <c r="B386" s="44" t="str">
        <f>IFERROR('Dados Status Invest STOCKS'!A373,"-")</f>
        <v>ARLP</v>
      </c>
      <c r="C386" s="45">
        <f>IFERROR((Ações!$D386-Ações!$K386)/Ações!$D386,0)</f>
        <v>-1.054794520547945</v>
      </c>
      <c r="D386" s="46">
        <f>(Ações!$O386)/0.06</f>
        <v>6.662466666666667</v>
      </c>
      <c r="E386" s="47">
        <f>IFERROR((Ações!$F386-Ações!$K386)/Ações!$F386,0)</f>
        <v>0</v>
      </c>
      <c r="F386" s="46">
        <f>IF(OR(Ações!$N386&lt;0,Ações!$M386&lt;0),"",(22.5*Ações!$M386*Ações!$N386)^0.5)</f>
        <v>0</v>
      </c>
      <c r="G386" s="47">
        <f>IFERROR((Ações!$H386-Ações!$K386)/Ações!$H386,0)</f>
        <v>-1.054794520547945</v>
      </c>
      <c r="H386" s="48">
        <f>IFERROR(Ações!$I386/(Ações!$P386-Table_1[[#This Row],[CAGR LUCRO 5A]]),0)</f>
        <v>6.662466666666667</v>
      </c>
      <c r="I386" s="48">
        <f>IF(Ações!$S386&lt;0,"",Ações!$O386*(1+Ações!$S386))</f>
        <v>0.39974799999999999</v>
      </c>
      <c r="J386" s="49">
        <f>IFERROR(IF(Ações!$B386="","",(VLOOKUP(Table_1[[#This Row],[AÇÕES]],'Dados Status Invest STOCKS'!A372:AD987,4)/Table_1[[#This Row],[LPA]]))/100,0)</f>
        <v>8.4960629921259828E-2</v>
      </c>
      <c r="K386" s="50">
        <f>IFERROR(IF(Ações!$B386="","",VLOOKUP(Table_1[[#This Row],[AÇÕES]],'Dados Status Invest STOCKS'!A372:AD987,2)),0)</f>
        <v>13.69</v>
      </c>
      <c r="L386" s="51">
        <f>IFERROR(IF(Ações!$B386="","",VLOOKUP(Table_1[[#This Row],[AÇÕES]],'Dados Status Invest STOCKS'!A372:AD987,3)/100),0)</f>
        <v>2.92E-2</v>
      </c>
      <c r="M386" s="52">
        <f>IFERROR(IF(Ações!$B386="","",VLOOKUP(Table_1[[#This Row],[AÇÕES]],'Dados Status Invest STOCKS'!A372:AD987,28)),0)</f>
        <v>1.27</v>
      </c>
      <c r="N386" s="52">
        <f>IFERROR(IF(Ações!$B386="","",VLOOKUP(Table_1[[#This Row],[AÇÕES]],'Dados Status Invest STOCKS'!A372:AD987,27)),0)</f>
        <v>0</v>
      </c>
      <c r="O386" s="52">
        <f>IFERROR(IF(Ações!$L386="","",Ações!$K386*Ações!$L386),0)</f>
        <v>0.39974799999999999</v>
      </c>
      <c r="P386" s="53">
        <f t="shared" si="5"/>
        <v>0.06</v>
      </c>
      <c r="Q386" s="53">
        <f>IFERROR(Ações!$O386/Ações!$M386,0)</f>
        <v>0.31476220472440941</v>
      </c>
      <c r="R386" s="53">
        <f>IFERROR(IF(Ações!$B386="","",VLOOKUP(Table_1[[#This Row],[AÇÕES]],'Dados Status Invest STOCKS'!A372:AD987,18)/100),0)</f>
        <v>0</v>
      </c>
      <c r="S386" s="51">
        <f>IFERROR(IF(Ações!$B386="","",VLOOKUP(Table_1[[#This Row],[AÇÕES]],'Dados Status Invest STOCKS'!A372:AD987,25)/100),0)</f>
        <v>0</v>
      </c>
      <c r="T386" s="51">
        <f>(1-Ações!$Q386)*Ações!$R386</f>
        <v>0</v>
      </c>
      <c r="U386" s="54">
        <f>IF(Ações!$S386=0,Ações!$T386,IF(Ações!$T386=0,Ações!$S386,AVERAGE(Ações!$S386,Ações!$T386)))</f>
        <v>0</v>
      </c>
    </row>
    <row r="387" spans="2:21" ht="15.75" customHeight="1" x14ac:dyDescent="0.2">
      <c r="B387" s="44" t="str">
        <f>IFERROR('Dados Status Invest STOCKS'!A374,"-")</f>
        <v>ARMK</v>
      </c>
      <c r="C387" s="45">
        <f>IFERROR((Ações!$D387-Ações!$K387)/Ações!$D387,0)</f>
        <v>-3.6874999999999996</v>
      </c>
      <c r="D387" s="46">
        <f>(Ações!$O387)/0.06</f>
        <v>7.3344000000000014</v>
      </c>
      <c r="E387" s="47">
        <f>IFERROR((Ações!$F387-Ações!$K387)/Ações!$F387,0)</f>
        <v>0</v>
      </c>
      <c r="F387" s="46" t="str">
        <f>IF(OR(Ações!$N387&lt;0,Ações!$M387&lt;0),"",(22.5*Ações!$M387*Ações!$N387)^0.5)</f>
        <v/>
      </c>
      <c r="G387" s="47">
        <f>IFERROR((Ações!$H387-Ações!$K387)/Ações!$H387,0)</f>
        <v>-3.6874999999999996</v>
      </c>
      <c r="H387" s="48">
        <f>IFERROR(Ações!$I387/(Ações!$P387-Table_1[[#This Row],[CAGR LUCRO 5A]]),0)</f>
        <v>7.3344000000000014</v>
      </c>
      <c r="I387" s="48">
        <f>IF(Ações!$S387&lt;0,"",Ações!$O387*(1+Ações!$S387))</f>
        <v>0.44006400000000007</v>
      </c>
      <c r="J387" s="49">
        <f>IFERROR(IF(Ações!$B387="","",(VLOOKUP(Table_1[[#This Row],[AÇÕES]],'Dados Status Invest STOCKS'!A373:AD988,4)/Table_1[[#This Row],[LPA]]))/100,0)</f>
        <v>0.29981308411214952</v>
      </c>
      <c r="K387" s="50">
        <f>IFERROR(IF(Ações!$B387="","",VLOOKUP(Table_1[[#This Row],[AÇÕES]],'Dados Status Invest STOCKS'!A373:AD988,2)),0)</f>
        <v>34.380000000000003</v>
      </c>
      <c r="L387" s="51">
        <f>IFERROR(IF(Ações!$B387="","",VLOOKUP(Table_1[[#This Row],[AÇÕES]],'Dados Status Invest STOCKS'!A373:AD988,3)/100),0)</f>
        <v>1.2800000000000001E-2</v>
      </c>
      <c r="M387" s="52">
        <f>IFERROR(IF(Ações!$B387="","",VLOOKUP(Table_1[[#This Row],[AÇÕES]],'Dados Status Invest STOCKS'!A373:AD988,28)),0)</f>
        <v>-1.07</v>
      </c>
      <c r="N387" s="52">
        <f>IFERROR(IF(Ações!$B387="","",VLOOKUP(Table_1[[#This Row],[AÇÕES]],'Dados Status Invest STOCKS'!A373:AD988,27)),0)</f>
        <v>10.47</v>
      </c>
      <c r="O387" s="52">
        <f>IFERROR(IF(Ações!$L387="","",Ações!$K387*Ações!$L387),0)</f>
        <v>0.44006400000000007</v>
      </c>
      <c r="P387" s="53">
        <f t="shared" si="5"/>
        <v>0.06</v>
      </c>
      <c r="Q387" s="53">
        <f>IFERROR(Ações!$O387/Ações!$M387,0)</f>
        <v>-0.41127476635514021</v>
      </c>
      <c r="R387" s="53">
        <f>IFERROR(IF(Ações!$B387="","",VLOOKUP(Table_1[[#This Row],[AÇÕES]],'Dados Status Invest STOCKS'!A373:AD988,18)/100),0)</f>
        <v>-0.1023</v>
      </c>
      <c r="S387" s="51">
        <f>IFERROR(IF(Ações!$B387="","",VLOOKUP(Table_1[[#This Row],[AÇÕES]],'Dados Status Invest STOCKS'!A373:AD988,25)/100),0)</f>
        <v>0</v>
      </c>
      <c r="T387" s="51">
        <f>(1-Ações!$Q387)*Ações!$R387</f>
        <v>-0.14437340859813083</v>
      </c>
      <c r="U387" s="54">
        <f>IF(Ações!$S387=0,Ações!$T387,IF(Ações!$T387=0,Ações!$S387,AVERAGE(Ações!$S387,Ações!$T387)))</f>
        <v>-0.14437340859813083</v>
      </c>
    </row>
    <row r="388" spans="2:21" ht="15.75" customHeight="1" x14ac:dyDescent="0.2">
      <c r="B388" s="44" t="str">
        <f>IFERROR('Dados Status Invest STOCKS'!A375,"-")</f>
        <v>ARNA</v>
      </c>
      <c r="C388" s="45">
        <f>IFERROR((Ações!$D388-Ações!$K388)/Ações!$D388,0)</f>
        <v>0</v>
      </c>
      <c r="D388" s="46">
        <f>(Ações!$O388)/0.06</f>
        <v>0</v>
      </c>
      <c r="E388" s="47">
        <f>IFERROR((Ações!$F388-Ações!$K388)/Ações!$F388,0)</f>
        <v>0</v>
      </c>
      <c r="F388" s="46" t="str">
        <f>IF(OR(Ações!$N388&lt;0,Ações!$M388&lt;0),"",(22.5*Ações!$M388*Ações!$N388)^0.5)</f>
        <v/>
      </c>
      <c r="G388" s="47">
        <f>IFERROR((Ações!$H388-Ações!$K388)/Ações!$H388,0)</f>
        <v>0</v>
      </c>
      <c r="H388" s="48">
        <f>IFERROR(Ações!$I388/(Ações!$P388-Table_1[[#This Row],[CAGR LUCRO 5A]]),0)</f>
        <v>0</v>
      </c>
      <c r="I388" s="48">
        <f>IF(Ações!$S388&lt;0,"",Ações!$O388*(1+Ações!$S388))</f>
        <v>0</v>
      </c>
      <c r="J388" s="49">
        <f>IFERROR(IF(Ações!$B388="","",(VLOOKUP(Table_1[[#This Row],[AÇÕES]],'Dados Status Invest STOCKS'!A374:AD989,4)/Table_1[[#This Row],[LPA]]))/100,0)</f>
        <v>9.9474237644584657E-3</v>
      </c>
      <c r="K388" s="50">
        <f>IFERROR(IF(Ações!$B388="","",VLOOKUP(Table_1[[#This Row],[AÇÕES]],'Dados Status Invest STOCKS'!A374:AD989,2)),0)</f>
        <v>89.95</v>
      </c>
      <c r="L388" s="51">
        <f>IFERROR(IF(Ações!$B388="","",VLOOKUP(Table_1[[#This Row],[AÇÕES]],'Dados Status Invest STOCKS'!A374:AD989,3)/100),0)</f>
        <v>0</v>
      </c>
      <c r="M388" s="52">
        <f>IFERROR(IF(Ações!$B388="","",VLOOKUP(Table_1[[#This Row],[AÇÕES]],'Dados Status Invest STOCKS'!A374:AD989,28)),0)</f>
        <v>-9.51</v>
      </c>
      <c r="N388" s="52">
        <f>IFERROR(IF(Ações!$B388="","",VLOOKUP(Table_1[[#This Row],[AÇÕES]],'Dados Status Invest STOCKS'!A374:AD989,27)),0)</f>
        <v>13.06</v>
      </c>
      <c r="O388" s="52">
        <f>IFERROR(IF(Ações!$L388="","",Ações!$K388*Ações!$L388),0)</f>
        <v>0</v>
      </c>
      <c r="P388" s="53">
        <f t="shared" si="5"/>
        <v>0.06</v>
      </c>
      <c r="Q388" s="53">
        <f>IFERROR(Ações!$O388/Ações!$M388,0)</f>
        <v>0</v>
      </c>
      <c r="R388" s="53">
        <f>IFERROR(IF(Ações!$B388="","",VLOOKUP(Table_1[[#This Row],[AÇÕES]],'Dados Status Invest STOCKS'!A374:AD989,18)/100),0)</f>
        <v>-0.72809999999999997</v>
      </c>
      <c r="S388" s="51">
        <f>IFERROR(IF(Ações!$B388="","",VLOOKUP(Table_1[[#This Row],[AÇÕES]],'Dados Status Invest STOCKS'!A374:AD989,25)/100),0)</f>
        <v>0</v>
      </c>
      <c r="T388" s="51">
        <f>(1-Ações!$Q388)*Ações!$R388</f>
        <v>-0.72809999999999997</v>
      </c>
      <c r="U388" s="54">
        <f>IF(Ações!$S388=0,Ações!$T388,IF(Ações!$T388=0,Ações!$S388,AVERAGE(Ações!$S388,Ações!$T388)))</f>
        <v>-0.72809999999999997</v>
      </c>
    </row>
    <row r="389" spans="2:21" ht="15.75" customHeight="1" x14ac:dyDescent="0.2">
      <c r="B389" s="44" t="str">
        <f>IFERROR('Dados Status Invest STOCKS'!A376,"-")</f>
        <v>ARNC</v>
      </c>
      <c r="C389" s="45">
        <f>IFERROR((Ações!$D389-Ações!$K389)/Ações!$D389,0)</f>
        <v>0</v>
      </c>
      <c r="D389" s="46">
        <f>(Ações!$O389)/0.06</f>
        <v>0</v>
      </c>
      <c r="E389" s="47">
        <f>IFERROR((Ações!$F389-Ações!$K389)/Ações!$F389,0)</f>
        <v>0</v>
      </c>
      <c r="F389" s="46" t="str">
        <f>IF(OR(Ações!$N389&lt;0,Ações!$M389&lt;0),"",(22.5*Ações!$M389*Ações!$N389)^0.5)</f>
        <v/>
      </c>
      <c r="G389" s="47">
        <f>IFERROR((Ações!$H389-Ações!$K389)/Ações!$H389,0)</f>
        <v>0</v>
      </c>
      <c r="H389" s="48">
        <f>IFERROR(Ações!$I389/(Ações!$P389-Table_1[[#This Row],[CAGR LUCRO 5A]]),0)</f>
        <v>0</v>
      </c>
      <c r="I389" s="48">
        <f>IF(Ações!$S389&lt;0,"",Ações!$O389*(1+Ações!$S389))</f>
        <v>0</v>
      </c>
      <c r="J389" s="49">
        <f>IFERROR(IF(Ações!$B389="","",(VLOOKUP(Table_1[[#This Row],[AÇÕES]],'Dados Status Invest STOCKS'!A375:AD990,4)/Table_1[[#This Row],[LPA]]))/100,0)</f>
        <v>1.9773299748110828E-2</v>
      </c>
      <c r="K389" s="50">
        <f>IFERROR(IF(Ações!$B389="","",VLOOKUP(Table_1[[#This Row],[AÇÕES]],'Dados Status Invest STOCKS'!A375:AD990,2)),0)</f>
        <v>31.17</v>
      </c>
      <c r="L389" s="51">
        <f>IFERROR(IF(Ações!$B389="","",VLOOKUP(Table_1[[#This Row],[AÇÕES]],'Dados Status Invest STOCKS'!A375:AD990,3)/100),0)</f>
        <v>0</v>
      </c>
      <c r="M389" s="52">
        <f>IFERROR(IF(Ações!$B389="","",VLOOKUP(Table_1[[#This Row],[AÇÕES]],'Dados Status Invest STOCKS'!A375:AD990,28)),0)</f>
        <v>-3.97</v>
      </c>
      <c r="N389" s="52">
        <f>IFERROR(IF(Ações!$B389="","",VLOOKUP(Table_1[[#This Row],[AÇÕES]],'Dados Status Invest STOCKS'!A375:AD990,27)),0)</f>
        <v>14.69</v>
      </c>
      <c r="O389" s="52">
        <f>IFERROR(IF(Ações!$L389="","",Ações!$K389*Ações!$L389),0)</f>
        <v>0</v>
      </c>
      <c r="P389" s="53">
        <f t="shared" si="5"/>
        <v>0.06</v>
      </c>
      <c r="Q389" s="53">
        <f>IFERROR(Ações!$O389/Ações!$M389,0)</f>
        <v>0</v>
      </c>
      <c r="R389" s="53">
        <f>IFERROR(IF(Ações!$B389="","",VLOOKUP(Table_1[[#This Row],[AÇÕES]],'Dados Status Invest STOCKS'!A375:AD990,18)/100),0)</f>
        <v>-0.27050000000000002</v>
      </c>
      <c r="S389" s="51">
        <f>IFERROR(IF(Ações!$B389="","",VLOOKUP(Table_1[[#This Row],[AÇÕES]],'Dados Status Invest STOCKS'!A375:AD990,25)/100),0)</f>
        <v>0</v>
      </c>
      <c r="T389" s="51">
        <f>(1-Ações!$Q389)*Ações!$R389</f>
        <v>-0.27050000000000002</v>
      </c>
      <c r="U389" s="54">
        <f>IF(Ações!$S389=0,Ações!$T389,IF(Ações!$T389=0,Ações!$S389,AVERAGE(Ações!$S389,Ações!$T389)))</f>
        <v>-0.27050000000000002</v>
      </c>
    </row>
    <row r="390" spans="2:21" ht="15.75" customHeight="1" x14ac:dyDescent="0.2">
      <c r="B390" s="44" t="str">
        <f>IFERROR('Dados Status Invest STOCKS'!A377,"-")</f>
        <v>AROC</v>
      </c>
      <c r="C390" s="45">
        <f>IFERROR((Ações!$D390-Ações!$K390)/Ações!$D390,0)</f>
        <v>0.15730337078651679</v>
      </c>
      <c r="D390" s="46">
        <f>(Ações!$O390)/0.06</f>
        <v>9.6713333333333331</v>
      </c>
      <c r="E390" s="47">
        <f>IFERROR((Ações!$F390-Ações!$K390)/Ações!$F390,0)</f>
        <v>-0.67151795684633031</v>
      </c>
      <c r="F390" s="46">
        <f>IF(OR(Ações!$N390&lt;0,Ações!$M390&lt;0),"",(22.5*Ações!$M390*Ações!$N390)^0.5)</f>
        <v>4.8758076254093536</v>
      </c>
      <c r="G390" s="47">
        <f>IFERROR((Ações!$H390-Ações!$K390)/Ações!$H390,0)</f>
        <v>0.15730337078651679</v>
      </c>
      <c r="H390" s="48">
        <f>IFERROR(Ações!$I390/(Ações!$P390-Table_1[[#This Row],[CAGR LUCRO 5A]]),0)</f>
        <v>9.6713333333333331</v>
      </c>
      <c r="I390" s="48">
        <f>IF(Ações!$S390&lt;0,"",Ações!$O390*(1+Ações!$S390))</f>
        <v>0.58028000000000002</v>
      </c>
      <c r="J390" s="49">
        <f>IFERROR(IF(Ações!$B390="","",(VLOOKUP(Table_1[[#This Row],[AÇÕES]],'Dados Status Invest STOCKS'!A376:AD991,4)/Table_1[[#This Row],[LPA]]))/100,0)</f>
        <v>2.581666666666667</v>
      </c>
      <c r="K390" s="50">
        <f>IFERROR(IF(Ações!$B390="","",VLOOKUP(Table_1[[#This Row],[AÇÕES]],'Dados Status Invest STOCKS'!A376:AD991,2)),0)</f>
        <v>8.15</v>
      </c>
      <c r="L390" s="51">
        <f>IFERROR(IF(Ações!$B390="","",VLOOKUP(Table_1[[#This Row],[AÇÕES]],'Dados Status Invest STOCKS'!A376:AD991,3)/100),0)</f>
        <v>7.1199999999999999E-2</v>
      </c>
      <c r="M390" s="52">
        <f>IFERROR(IF(Ações!$B390="","",VLOOKUP(Table_1[[#This Row],[AÇÕES]],'Dados Status Invest STOCKS'!A376:AD991,28)),0)</f>
        <v>0.18</v>
      </c>
      <c r="N390" s="52">
        <f>IFERROR(IF(Ações!$B390="","",VLOOKUP(Table_1[[#This Row],[AÇÕES]],'Dados Status Invest STOCKS'!A376:AD991,27)),0)</f>
        <v>5.87</v>
      </c>
      <c r="O390" s="52">
        <f>IFERROR(IF(Ações!$L390="","",Ações!$K390*Ações!$L390),0)</f>
        <v>0.58028000000000002</v>
      </c>
      <c r="P390" s="53">
        <f t="shared" si="5"/>
        <v>0.06</v>
      </c>
      <c r="Q390" s="53">
        <f>IFERROR(Ações!$O390/Ações!$M390,0)</f>
        <v>3.2237777777777779</v>
      </c>
      <c r="R390" s="53">
        <f>IFERROR(IF(Ações!$B390="","",VLOOKUP(Table_1[[#This Row],[AÇÕES]],'Dados Status Invest STOCKS'!A376:AD991,18)/100),0)</f>
        <v>2.9900000000000003E-2</v>
      </c>
      <c r="S390" s="51">
        <f>IFERROR(IF(Ações!$B390="","",VLOOKUP(Table_1[[#This Row],[AÇÕES]],'Dados Status Invest STOCKS'!A376:AD991,25)/100),0)</f>
        <v>0</v>
      </c>
      <c r="T390" s="51">
        <f>(1-Ações!$Q390)*Ações!$R390</f>
        <v>-6.6490955555555564E-2</v>
      </c>
      <c r="U390" s="54">
        <f>IF(Ações!$S390=0,Ações!$T390,IF(Ações!$T390=0,Ações!$S390,AVERAGE(Ações!$S390,Ações!$T390)))</f>
        <v>-6.6490955555555564E-2</v>
      </c>
    </row>
    <row r="391" spans="2:21" ht="15.75" customHeight="1" x14ac:dyDescent="0.2">
      <c r="B391" s="44" t="str">
        <f>IFERROR('Dados Status Invest STOCKS'!A378,"-")</f>
        <v>AROW</v>
      </c>
      <c r="C391" s="45">
        <f>IFERROR((Ações!$D391-Ações!$K391)/Ações!$D391,0)</f>
        <v>-1.1052631578947367</v>
      </c>
      <c r="D391" s="46">
        <f>(Ações!$O391)/0.06</f>
        <v>17.313750000000002</v>
      </c>
      <c r="E391" s="47">
        <f>IFERROR((Ações!$F391-Ações!$K391)/Ações!$F391,0)</f>
        <v>0.10098603152037211</v>
      </c>
      <c r="F391" s="46">
        <f>IF(OR(Ações!$N391&lt;0,Ações!$M391&lt;0),"",(22.5*Ações!$M391*Ações!$N391)^0.5)</f>
        <v>40.544420084642965</v>
      </c>
      <c r="G391" s="47">
        <f>IFERROR((Ações!$H391-Ações!$K391)/Ações!$H391,0)</f>
        <v>2.4623848292641921</v>
      </c>
      <c r="H391" s="48">
        <f>IFERROR(Ações!$I391/(Ações!$P391-Table_1[[#This Row],[CAGR LUCRO 5A]]),0)</f>
        <v>-24.9250397505423</v>
      </c>
      <c r="I391" s="48">
        <f>IF(Ações!$S391&lt;0,"",Ações!$O391*(1+Ações!$S391))</f>
        <v>1.1490443325000002</v>
      </c>
      <c r="J391" s="49">
        <f>IFERROR(IF(Ações!$B391="","",(VLOOKUP(Table_1[[#This Row],[AÇÕES]],'Dados Status Invest STOCKS'!A377:AD992,4)/Table_1[[#This Row],[LPA]]))/100,0)</f>
        <v>3.452307692307692E-2</v>
      </c>
      <c r="K391" s="50">
        <f>IFERROR(IF(Ações!$B391="","",VLOOKUP(Table_1[[#This Row],[AÇÕES]],'Dados Status Invest STOCKS'!A377:AD992,2)),0)</f>
        <v>36.450000000000003</v>
      </c>
      <c r="L391" s="51">
        <f>IFERROR(IF(Ações!$B391="","",VLOOKUP(Table_1[[#This Row],[AÇÕES]],'Dados Status Invest STOCKS'!A377:AD992,3)/100),0)</f>
        <v>2.8500000000000001E-2</v>
      </c>
      <c r="M391" s="52">
        <f>IFERROR(IF(Ações!$B391="","",VLOOKUP(Table_1[[#This Row],[AÇÕES]],'Dados Status Invest STOCKS'!A377:AD992,28)),0)</f>
        <v>3.25</v>
      </c>
      <c r="N391" s="52">
        <f>IFERROR(IF(Ações!$B391="","",VLOOKUP(Table_1[[#This Row],[AÇÕES]],'Dados Status Invest STOCKS'!A377:AD992,27)),0)</f>
        <v>22.48</v>
      </c>
      <c r="O391" s="52">
        <f>IFERROR(IF(Ações!$L391="","",Ações!$K391*Ações!$L391),0)</f>
        <v>1.0388250000000001</v>
      </c>
      <c r="P391" s="53">
        <f t="shared" si="5"/>
        <v>0.06</v>
      </c>
      <c r="Q391" s="53">
        <f>IFERROR(Ações!$O391/Ações!$M391,0)</f>
        <v>0.31963846153846159</v>
      </c>
      <c r="R391" s="53">
        <f>IFERROR(IF(Ações!$B391="","",VLOOKUP(Table_1[[#This Row],[AÇÕES]],'Dados Status Invest STOCKS'!A377:AD992,18)/100),0)</f>
        <v>0.14449999999999999</v>
      </c>
      <c r="S391" s="51">
        <f>IFERROR(IF(Ações!$B391="","",VLOOKUP(Table_1[[#This Row],[AÇÕES]],'Dados Status Invest STOCKS'!A377:AD992,25)/100),0)</f>
        <v>0.1061</v>
      </c>
      <c r="T391" s="51">
        <f>(1-Ações!$Q391)*Ações!$R391</f>
        <v>9.8312242307692296E-2</v>
      </c>
      <c r="U391" s="54">
        <f>IF(Ações!$S391=0,Ações!$T391,IF(Ações!$T391=0,Ações!$S391,AVERAGE(Ações!$S391,Ações!$T391)))</f>
        <v>0.10220612115384614</v>
      </c>
    </row>
    <row r="392" spans="2:21" ht="15.75" customHeight="1" x14ac:dyDescent="0.2">
      <c r="B392" s="44" t="str">
        <f>IFERROR('Dados Status Invest STOCKS'!A379,"-")</f>
        <v>ARPO</v>
      </c>
      <c r="C392" s="45">
        <f>IFERROR((Ações!$D392-Ações!$K392)/Ações!$D392,0)</f>
        <v>0</v>
      </c>
      <c r="D392" s="46">
        <f>(Ações!$O392)/0.06</f>
        <v>0</v>
      </c>
      <c r="E392" s="47">
        <f>IFERROR((Ações!$F392-Ações!$K392)/Ações!$F392,0)</f>
        <v>0</v>
      </c>
      <c r="F392" s="46" t="str">
        <f>IF(OR(Ações!$N392&lt;0,Ações!$M392&lt;0),"",(22.5*Ações!$M392*Ações!$N392)^0.5)</f>
        <v/>
      </c>
      <c r="G392" s="47">
        <f>IFERROR((Ações!$H392-Ações!$K392)/Ações!$H392,0)</f>
        <v>0</v>
      </c>
      <c r="H392" s="48">
        <f>IFERROR(Ações!$I392/(Ações!$P392-Table_1[[#This Row],[CAGR LUCRO 5A]]),0)</f>
        <v>0</v>
      </c>
      <c r="I392" s="48">
        <f>IF(Ações!$S392&lt;0,"",Ações!$O392*(1+Ações!$S392))</f>
        <v>0</v>
      </c>
      <c r="J392" s="49">
        <f>IFERROR(IF(Ações!$B392="","",(VLOOKUP(Table_1[[#This Row],[AÇÕES]],'Dados Status Invest STOCKS'!A378:AD993,4)/Table_1[[#This Row],[LPA]]))/100,0)</f>
        <v>0.14512820512820512</v>
      </c>
      <c r="K392" s="50">
        <f>IFERROR(IF(Ações!$B392="","",VLOOKUP(Table_1[[#This Row],[AÇÕES]],'Dados Status Invest STOCKS'!A378:AD993,2)),0)</f>
        <v>2.2000000000000002</v>
      </c>
      <c r="L392" s="51">
        <f>IFERROR(IF(Ações!$B392="","",VLOOKUP(Table_1[[#This Row],[AÇÕES]],'Dados Status Invest STOCKS'!A378:AD993,3)/100),0)</f>
        <v>0</v>
      </c>
      <c r="M392" s="52">
        <f>IFERROR(IF(Ações!$B392="","",VLOOKUP(Table_1[[#This Row],[AÇÕES]],'Dados Status Invest STOCKS'!A378:AD993,28)),0)</f>
        <v>-0.39</v>
      </c>
      <c r="N392" s="52">
        <f>IFERROR(IF(Ações!$B392="","",VLOOKUP(Table_1[[#This Row],[AÇÕES]],'Dados Status Invest STOCKS'!A378:AD993,27)),0)</f>
        <v>0.74</v>
      </c>
      <c r="O392" s="52">
        <f>IFERROR(IF(Ações!$L392="","",Ações!$K392*Ações!$L392),0)</f>
        <v>0</v>
      </c>
      <c r="P392" s="53">
        <f t="shared" si="5"/>
        <v>0.06</v>
      </c>
      <c r="Q392" s="53">
        <f>IFERROR(Ações!$O392/Ações!$M392,0)</f>
        <v>0</v>
      </c>
      <c r="R392" s="53">
        <f>IFERROR(IF(Ações!$B392="","",VLOOKUP(Table_1[[#This Row],[AÇÕES]],'Dados Status Invest STOCKS'!A378:AD993,18)/100),0)</f>
        <v>-0.52600000000000002</v>
      </c>
      <c r="S392" s="51">
        <f>IFERROR(IF(Ações!$B392="","",VLOOKUP(Table_1[[#This Row],[AÇÕES]],'Dados Status Invest STOCKS'!A378:AD993,25)/100),0)</f>
        <v>0</v>
      </c>
      <c r="T392" s="51">
        <f>(1-Ações!$Q392)*Ações!$R392</f>
        <v>-0.52600000000000002</v>
      </c>
      <c r="U392" s="54">
        <f>IF(Ações!$S392=0,Ações!$T392,IF(Ações!$T392=0,Ações!$S392,AVERAGE(Ações!$S392,Ações!$T392)))</f>
        <v>-0.52600000000000002</v>
      </c>
    </row>
    <row r="393" spans="2:21" ht="15.75" customHeight="1" x14ac:dyDescent="0.2">
      <c r="B393" s="44" t="str">
        <f>IFERROR('Dados Status Invest STOCKS'!A380,"-")</f>
        <v>ARQT</v>
      </c>
      <c r="C393" s="45">
        <f>IFERROR((Ações!$D393-Ações!$K393)/Ações!$D393,0)</f>
        <v>0</v>
      </c>
      <c r="D393" s="46">
        <f>(Ações!$O393)/0.06</f>
        <v>0</v>
      </c>
      <c r="E393" s="47">
        <f>IFERROR((Ações!$F393-Ações!$K393)/Ações!$F393,0)</f>
        <v>0</v>
      </c>
      <c r="F393" s="46" t="str">
        <f>IF(OR(Ações!$N393&lt;0,Ações!$M393&lt;0),"",(22.5*Ações!$M393*Ações!$N393)^0.5)</f>
        <v/>
      </c>
      <c r="G393" s="47">
        <f>IFERROR((Ações!$H393-Ações!$K393)/Ações!$H393,0)</f>
        <v>0</v>
      </c>
      <c r="H393" s="48">
        <f>IFERROR(Ações!$I393/(Ações!$P393-Table_1[[#This Row],[CAGR LUCRO 5A]]),0)</f>
        <v>0</v>
      </c>
      <c r="I393" s="48">
        <f>IF(Ações!$S393&lt;0,"",Ações!$O393*(1+Ações!$S393))</f>
        <v>0</v>
      </c>
      <c r="J393" s="49">
        <f>IFERROR(IF(Ações!$B393="","",(VLOOKUP(Table_1[[#This Row],[AÇÕES]],'Dados Status Invest STOCKS'!A379:AD994,4)/Table_1[[#This Row],[LPA]]))/100,0)</f>
        <v>1.4077380952380954E-2</v>
      </c>
      <c r="K393" s="50">
        <f>IFERROR(IF(Ações!$B393="","",VLOOKUP(Table_1[[#This Row],[AÇÕES]],'Dados Status Invest STOCKS'!A379:AD994,2)),0)</f>
        <v>15.89</v>
      </c>
      <c r="L393" s="51">
        <f>IFERROR(IF(Ações!$B393="","",VLOOKUP(Table_1[[#This Row],[AÇÕES]],'Dados Status Invest STOCKS'!A379:AD994,3)/100),0)</f>
        <v>0</v>
      </c>
      <c r="M393" s="52">
        <f>IFERROR(IF(Ações!$B393="","",VLOOKUP(Table_1[[#This Row],[AÇÕES]],'Dados Status Invest STOCKS'!A379:AD994,28)),0)</f>
        <v>-3.36</v>
      </c>
      <c r="N393" s="52">
        <f>IFERROR(IF(Ações!$B393="","",VLOOKUP(Table_1[[#This Row],[AÇÕES]],'Dados Status Invest STOCKS'!A379:AD994,27)),0)</f>
        <v>7.22</v>
      </c>
      <c r="O393" s="52">
        <f>IFERROR(IF(Ações!$L393="","",Ações!$K393*Ações!$L393),0)</f>
        <v>0</v>
      </c>
      <c r="P393" s="53">
        <f t="shared" si="5"/>
        <v>0.06</v>
      </c>
      <c r="Q393" s="53">
        <f>IFERROR(Ações!$O393/Ações!$M393,0)</f>
        <v>0</v>
      </c>
      <c r="R393" s="53">
        <f>IFERROR(IF(Ações!$B393="","",VLOOKUP(Table_1[[#This Row],[AÇÕES]],'Dados Status Invest STOCKS'!A379:AD994,18)/100),0)</f>
        <v>-0.46579999999999999</v>
      </c>
      <c r="S393" s="51">
        <f>IFERROR(IF(Ações!$B393="","",VLOOKUP(Table_1[[#This Row],[AÇÕES]],'Dados Status Invest STOCKS'!A379:AD994,25)/100),0)</f>
        <v>0</v>
      </c>
      <c r="T393" s="51">
        <f>(1-Ações!$Q393)*Ações!$R393</f>
        <v>-0.46579999999999999</v>
      </c>
      <c r="U393" s="54">
        <f>IF(Ações!$S393=0,Ações!$T393,IF(Ações!$T393=0,Ações!$S393,AVERAGE(Ações!$S393,Ações!$T393)))</f>
        <v>-0.46579999999999999</v>
      </c>
    </row>
    <row r="394" spans="2:21" ht="15.75" customHeight="1" x14ac:dyDescent="0.2">
      <c r="B394" s="44" t="str">
        <f>IFERROR('Dados Status Invest STOCKS'!A381,"-")</f>
        <v>ARRY</v>
      </c>
      <c r="C394" s="45">
        <f>IFERROR((Ações!$D394-Ações!$K394)/Ações!$D394,0)</f>
        <v>0</v>
      </c>
      <c r="D394" s="46">
        <f>(Ações!$O394)/0.06</f>
        <v>0</v>
      </c>
      <c r="E394" s="47">
        <f>IFERROR((Ações!$F394-Ações!$K394)/Ações!$F394,0)</f>
        <v>0</v>
      </c>
      <c r="F394" s="46" t="str">
        <f>IF(OR(Ações!$N394&lt;0,Ações!$M394&lt;0),"",(22.5*Ações!$M394*Ações!$N394)^0.5)</f>
        <v/>
      </c>
      <c r="G394" s="47">
        <f>IFERROR((Ações!$H394-Ações!$K394)/Ações!$H394,0)</f>
        <v>0</v>
      </c>
      <c r="H394" s="48">
        <f>IFERROR(Ações!$I394/(Ações!$P394-Table_1[[#This Row],[CAGR LUCRO 5A]]),0)</f>
        <v>0</v>
      </c>
      <c r="I394" s="48">
        <f>IF(Ações!$S394&lt;0,"",Ações!$O394*(1+Ações!$S394))</f>
        <v>0</v>
      </c>
      <c r="J394" s="49">
        <f>IFERROR(IF(Ações!$B394="","",(VLOOKUP(Table_1[[#This Row],[AÇÕES]],'Dados Status Invest STOCKS'!A380:AD995,4)/Table_1[[#This Row],[LPA]]))/100,0)</f>
        <v>1.9087500000000004</v>
      </c>
      <c r="K394" s="50">
        <f>IFERROR(IF(Ações!$B394="","",VLOOKUP(Table_1[[#This Row],[AÇÕES]],'Dados Status Invest STOCKS'!A380:AD995,2)),0)</f>
        <v>11.01</v>
      </c>
      <c r="L394" s="51">
        <f>IFERROR(IF(Ações!$B394="","",VLOOKUP(Table_1[[#This Row],[AÇÕES]],'Dados Status Invest STOCKS'!A380:AD995,3)/100),0)</f>
        <v>0</v>
      </c>
      <c r="M394" s="52">
        <f>IFERROR(IF(Ações!$B394="","",VLOOKUP(Table_1[[#This Row],[AÇÕES]],'Dados Status Invest STOCKS'!A380:AD995,28)),0)</f>
        <v>-0.24</v>
      </c>
      <c r="N394" s="52">
        <f>IFERROR(IF(Ações!$B394="","",VLOOKUP(Table_1[[#This Row],[AÇÕES]],'Dados Status Invest STOCKS'!A380:AD995,27)),0)</f>
        <v>0.05</v>
      </c>
      <c r="O394" s="52">
        <f>IFERROR(IF(Ações!$L394="","",Ações!$K394*Ações!$L394),0)</f>
        <v>0</v>
      </c>
      <c r="P394" s="53">
        <f t="shared" si="5"/>
        <v>0.06</v>
      </c>
      <c r="Q394" s="53">
        <f>IFERROR(Ações!$O394/Ações!$M394,0)</f>
        <v>0</v>
      </c>
      <c r="R394" s="53">
        <f>IFERROR(IF(Ações!$B394="","",VLOOKUP(Table_1[[#This Row],[AÇÕES]],'Dados Status Invest STOCKS'!A380:AD995,18)/100),0)</f>
        <v>-4.4554999999999998</v>
      </c>
      <c r="S394" s="51">
        <f>IFERROR(IF(Ações!$B394="","",VLOOKUP(Table_1[[#This Row],[AÇÕES]],'Dados Status Invest STOCKS'!A380:AD995,25)/100),0)</f>
        <v>0</v>
      </c>
      <c r="T394" s="51">
        <f>(1-Ações!$Q394)*Ações!$R394</f>
        <v>-4.4554999999999998</v>
      </c>
      <c r="U394" s="54">
        <f>IF(Ações!$S394=0,Ações!$T394,IF(Ações!$T394=0,Ações!$S394,AVERAGE(Ações!$S394,Ações!$T394)))</f>
        <v>-4.4554999999999998</v>
      </c>
    </row>
    <row r="395" spans="2:21" ht="15.75" customHeight="1" x14ac:dyDescent="0.2">
      <c r="B395" s="44" t="str">
        <f>IFERROR('Dados Status Invest STOCKS'!A382,"-")</f>
        <v>ARTL</v>
      </c>
      <c r="C395" s="45">
        <f>IFERROR((Ações!$D395-Ações!$K395)/Ações!$D395,0)</f>
        <v>0</v>
      </c>
      <c r="D395" s="46">
        <f>(Ações!$O395)/0.06</f>
        <v>0</v>
      </c>
      <c r="E395" s="47">
        <f>IFERROR((Ações!$F395-Ações!$K395)/Ações!$F395,0)</f>
        <v>0</v>
      </c>
      <c r="F395" s="46" t="str">
        <f>IF(OR(Ações!$N395&lt;0,Ações!$M395&lt;0),"",(22.5*Ações!$M395*Ações!$N395)^0.5)</f>
        <v/>
      </c>
      <c r="G395" s="47">
        <f>IFERROR((Ações!$H395-Ações!$K395)/Ações!$H395,0)</f>
        <v>0</v>
      </c>
      <c r="H395" s="48">
        <f>IFERROR(Ações!$I395/(Ações!$P395-Table_1[[#This Row],[CAGR LUCRO 5A]]),0)</f>
        <v>0</v>
      </c>
      <c r="I395" s="48">
        <f>IF(Ações!$S395&lt;0,"",Ações!$O395*(1+Ações!$S395))</f>
        <v>0</v>
      </c>
      <c r="J395" s="49">
        <f>IFERROR(IF(Ações!$B395="","",(VLOOKUP(Table_1[[#This Row],[AÇÕES]],'Dados Status Invest STOCKS'!A381:AD996,4)/Table_1[[#This Row],[LPA]]))/100,0)</f>
        <v>9.3999999999999986E-2</v>
      </c>
      <c r="K395" s="50">
        <f>IFERROR(IF(Ações!$B395="","",VLOOKUP(Table_1[[#This Row],[AÇÕES]],'Dados Status Invest STOCKS'!A381:AD996,2)),0)</f>
        <v>0.38</v>
      </c>
      <c r="L395" s="51">
        <f>IFERROR(IF(Ações!$B395="","",VLOOKUP(Table_1[[#This Row],[AÇÕES]],'Dados Status Invest STOCKS'!A381:AD996,3)/100),0)</f>
        <v>0</v>
      </c>
      <c r="M395" s="52">
        <f>IFERROR(IF(Ações!$B395="","",VLOOKUP(Table_1[[#This Row],[AÇÕES]],'Dados Status Invest STOCKS'!A381:AD996,28)),0)</f>
        <v>-0.2</v>
      </c>
      <c r="N395" s="52">
        <f>IFERROR(IF(Ações!$B395="","",VLOOKUP(Table_1[[#This Row],[AÇÕES]],'Dados Status Invest STOCKS'!A381:AD996,27)),0)</f>
        <v>0.67</v>
      </c>
      <c r="O395" s="52">
        <f>IFERROR(IF(Ações!$L395="","",Ações!$K395*Ações!$L395),0)</f>
        <v>0</v>
      </c>
      <c r="P395" s="53">
        <f t="shared" si="5"/>
        <v>0.06</v>
      </c>
      <c r="Q395" s="53">
        <f>IFERROR(Ações!$O395/Ações!$M395,0)</f>
        <v>0</v>
      </c>
      <c r="R395" s="53">
        <f>IFERROR(IF(Ações!$B395="","",VLOOKUP(Table_1[[#This Row],[AÇÕES]],'Dados Status Invest STOCKS'!A381:AD996,18)/100),0)</f>
        <v>-0.30230000000000001</v>
      </c>
      <c r="S395" s="51">
        <f>IFERROR(IF(Ações!$B395="","",VLOOKUP(Table_1[[#This Row],[AÇÕES]],'Dados Status Invest STOCKS'!A381:AD996,25)/100),0)</f>
        <v>0</v>
      </c>
      <c r="T395" s="51">
        <f>(1-Ações!$Q395)*Ações!$R395</f>
        <v>-0.30230000000000001</v>
      </c>
      <c r="U395" s="54">
        <f>IF(Ações!$S395=0,Ações!$T395,IF(Ações!$T395=0,Ações!$S395,AVERAGE(Ações!$S395,Ações!$T395)))</f>
        <v>-0.30230000000000001</v>
      </c>
    </row>
    <row r="396" spans="2:21" ht="15.75" customHeight="1" x14ac:dyDescent="0.2">
      <c r="B396" s="44" t="str">
        <f>IFERROR('Dados Status Invest STOCKS'!A383,"-")</f>
        <v>ARTLW</v>
      </c>
      <c r="C396" s="45">
        <f>IFERROR((Ações!$D396-Ações!$K396)/Ações!$D396,0)</f>
        <v>0</v>
      </c>
      <c r="D396" s="46">
        <f>(Ações!$O396)/0.06</f>
        <v>0</v>
      </c>
      <c r="E396" s="47">
        <f>IFERROR((Ações!$F396-Ações!$K396)/Ações!$F396,0)</f>
        <v>0</v>
      </c>
      <c r="F396" s="46" t="str">
        <f>IF(OR(Ações!$N396&lt;0,Ações!$M396&lt;0),"",(22.5*Ações!$M396*Ações!$N396)^0.5)</f>
        <v/>
      </c>
      <c r="G396" s="47">
        <f>IFERROR((Ações!$H396-Ações!$K396)/Ações!$H396,0)</f>
        <v>0</v>
      </c>
      <c r="H396" s="48">
        <f>IFERROR(Ações!$I396/(Ações!$P396-Table_1[[#This Row],[CAGR LUCRO 5A]]),0)</f>
        <v>0</v>
      </c>
      <c r="I396" s="48">
        <f>IF(Ações!$S396&lt;0,"",Ações!$O396*(1+Ações!$S396))</f>
        <v>0</v>
      </c>
      <c r="J396" s="49">
        <f>IFERROR(IF(Ações!$B396="","",(VLOOKUP(Table_1[[#This Row],[AÇÕES]],'Dados Status Invest STOCKS'!A382:AD997,4)/Table_1[[#This Row],[LPA]]))/100,0)</f>
        <v>2.9499999999999998E-2</v>
      </c>
      <c r="K396" s="50">
        <f>IFERROR(IF(Ações!$B396="","",VLOOKUP(Table_1[[#This Row],[AÇÕES]],'Dados Status Invest STOCKS'!A382:AD997,2)),0)</f>
        <v>0.12</v>
      </c>
      <c r="L396" s="51">
        <f>IFERROR(IF(Ações!$B396="","",VLOOKUP(Table_1[[#This Row],[AÇÕES]],'Dados Status Invest STOCKS'!A382:AD997,3)/100),0)</f>
        <v>0</v>
      </c>
      <c r="M396" s="52">
        <f>IFERROR(IF(Ações!$B396="","",VLOOKUP(Table_1[[#This Row],[AÇÕES]],'Dados Status Invest STOCKS'!A382:AD997,28)),0)</f>
        <v>-0.2</v>
      </c>
      <c r="N396" s="52">
        <f>IFERROR(IF(Ações!$B396="","",VLOOKUP(Table_1[[#This Row],[AÇÕES]],'Dados Status Invest STOCKS'!A382:AD997,27)),0)</f>
        <v>0.67</v>
      </c>
      <c r="O396" s="52">
        <f>IFERROR(IF(Ações!$L396="","",Ações!$K396*Ações!$L396),0)</f>
        <v>0</v>
      </c>
      <c r="P396" s="53">
        <f t="shared" si="5"/>
        <v>0.06</v>
      </c>
      <c r="Q396" s="53">
        <f>IFERROR(Ações!$O396/Ações!$M396,0)</f>
        <v>0</v>
      </c>
      <c r="R396" s="53">
        <f>IFERROR(IF(Ações!$B396="","",VLOOKUP(Table_1[[#This Row],[AÇÕES]],'Dados Status Invest STOCKS'!A382:AD997,18)/100),0)</f>
        <v>-0.30230000000000001</v>
      </c>
      <c r="S396" s="51">
        <f>IFERROR(IF(Ações!$B396="","",VLOOKUP(Table_1[[#This Row],[AÇÕES]],'Dados Status Invest STOCKS'!A382:AD997,25)/100),0)</f>
        <v>0</v>
      </c>
      <c r="T396" s="51">
        <f>(1-Ações!$Q396)*Ações!$R396</f>
        <v>-0.30230000000000001</v>
      </c>
      <c r="U396" s="54">
        <f>IF(Ações!$S396=0,Ações!$T396,IF(Ações!$T396=0,Ações!$S396,AVERAGE(Ações!$S396,Ações!$T396)))</f>
        <v>-0.30230000000000001</v>
      </c>
    </row>
    <row r="397" spans="2:21" ht="15.75" customHeight="1" x14ac:dyDescent="0.2">
      <c r="B397" s="44" t="str">
        <f>IFERROR('Dados Status Invest STOCKS'!A384,"-")</f>
        <v>ARTNA</v>
      </c>
      <c r="C397" s="45">
        <f>IFERROR((Ações!$D397-Ações!$K397)/Ações!$D397,0)</f>
        <v>-1.6086956521739129</v>
      </c>
      <c r="D397" s="46">
        <f>(Ações!$O397)/0.06</f>
        <v>17.449333333333335</v>
      </c>
      <c r="E397" s="47">
        <f>IFERROR((Ações!$F397-Ações!$K397)/Ações!$F397,0)</f>
        <v>-0.66447979237910482</v>
      </c>
      <c r="F397" s="46">
        <f>IF(OR(Ações!$N397&lt;0,Ações!$M397&lt;0),"",(22.5*Ações!$M397*Ações!$N397)^0.5)</f>
        <v>27.347883830380734</v>
      </c>
      <c r="G397" s="47">
        <f>IFERROR((Ações!$H397-Ações!$K397)/Ações!$H397,0)</f>
        <v>1.9115697069725044</v>
      </c>
      <c r="H397" s="48">
        <f>IFERROR(Ações!$I397/(Ações!$P397-Table_1[[#This Row],[CAGR LUCRO 5A]]),0)</f>
        <v>-49.935841057268732</v>
      </c>
      <c r="I397" s="48">
        <f>IF(Ações!$S397&lt;0,"",Ações!$O397*(1+Ações!$S397))</f>
        <v>1.1335435920000001</v>
      </c>
      <c r="J397" s="49">
        <f>IFERROR(IF(Ações!$B397="","",(VLOOKUP(Table_1[[#This Row],[AÇÕES]],'Dados Status Invest STOCKS'!A383:AD998,4)/Table_1[[#This Row],[LPA]]))/100,0)</f>
        <v>0.14167597765363127</v>
      </c>
      <c r="K397" s="50">
        <f>IFERROR(IF(Ações!$B397="","",VLOOKUP(Table_1[[#This Row],[AÇÕES]],'Dados Status Invest STOCKS'!A383:AD998,2)),0)</f>
        <v>45.52</v>
      </c>
      <c r="L397" s="51">
        <f>IFERROR(IF(Ações!$B397="","",VLOOKUP(Table_1[[#This Row],[AÇÕES]],'Dados Status Invest STOCKS'!A383:AD998,3)/100),0)</f>
        <v>2.3E-2</v>
      </c>
      <c r="M397" s="52">
        <f>IFERROR(IF(Ações!$B397="","",VLOOKUP(Table_1[[#This Row],[AÇÕES]],'Dados Status Invest STOCKS'!A383:AD998,28)),0)</f>
        <v>1.79</v>
      </c>
      <c r="N397" s="52">
        <f>IFERROR(IF(Ações!$B397="","",VLOOKUP(Table_1[[#This Row],[AÇÕES]],'Dados Status Invest STOCKS'!A383:AD998,27)),0)</f>
        <v>18.57</v>
      </c>
      <c r="O397" s="52">
        <f>IFERROR(IF(Ações!$L397="","",Ações!$K397*Ações!$L397),0)</f>
        <v>1.0469600000000001</v>
      </c>
      <c r="P397" s="53">
        <f t="shared" si="5"/>
        <v>0.06</v>
      </c>
      <c r="Q397" s="53">
        <f>IFERROR(Ações!$O397/Ações!$M397,0)</f>
        <v>0.58489385474860345</v>
      </c>
      <c r="R397" s="53">
        <f>IFERROR(IF(Ações!$B397="","",VLOOKUP(Table_1[[#This Row],[AÇÕES]],'Dados Status Invest STOCKS'!A383:AD998,18)/100),0)</f>
        <v>9.6699999999999994E-2</v>
      </c>
      <c r="S397" s="51">
        <f>IFERROR(IF(Ações!$B397="","",VLOOKUP(Table_1[[#This Row],[AÇÕES]],'Dados Status Invest STOCKS'!A383:AD998,25)/100),0)</f>
        <v>8.2699999999999996E-2</v>
      </c>
      <c r="T397" s="51">
        <f>(1-Ações!$Q397)*Ações!$R397</f>
        <v>4.0140764245810041E-2</v>
      </c>
      <c r="U397" s="54">
        <f>IF(Ações!$S397=0,Ações!$T397,IF(Ações!$T397=0,Ações!$S397,AVERAGE(Ações!$S397,Ações!$T397)))</f>
        <v>6.1420382122905015E-2</v>
      </c>
    </row>
    <row r="398" spans="2:21" ht="15.75" customHeight="1" x14ac:dyDescent="0.2">
      <c r="B398" s="44" t="str">
        <f>IFERROR('Dados Status Invest STOCKS'!A385,"-")</f>
        <v>ARTW</v>
      </c>
      <c r="C398" s="45">
        <f>IFERROR((Ações!$D398-Ações!$K398)/Ações!$D398,0)</f>
        <v>0</v>
      </c>
      <c r="D398" s="46">
        <f>(Ações!$O398)/0.06</f>
        <v>0</v>
      </c>
      <c r="E398" s="47">
        <f>IFERROR((Ações!$F398-Ações!$K398)/Ações!$F398,0)</f>
        <v>0</v>
      </c>
      <c r="F398" s="46" t="str">
        <f>IF(OR(Ações!$N398&lt;0,Ações!$M398&lt;0),"",(22.5*Ações!$M398*Ações!$N398)^0.5)</f>
        <v/>
      </c>
      <c r="G398" s="47">
        <f>IFERROR((Ações!$H398-Ações!$K398)/Ações!$H398,0)</f>
        <v>0</v>
      </c>
      <c r="H398" s="48">
        <f>IFERROR(Ações!$I398/(Ações!$P398-Table_1[[#This Row],[CAGR LUCRO 5A]]),0)</f>
        <v>0</v>
      </c>
      <c r="I398" s="48">
        <f>IF(Ações!$S398&lt;0,"",Ações!$O398*(1+Ações!$S398))</f>
        <v>0</v>
      </c>
      <c r="J398" s="49">
        <f>IFERROR(IF(Ações!$B398="","",(VLOOKUP(Table_1[[#This Row],[AÇÕES]],'Dados Status Invest STOCKS'!A384:AD999,4)/Table_1[[#This Row],[LPA]]))/100,0)</f>
        <v>1.6807142857142856</v>
      </c>
      <c r="K398" s="50">
        <f>IFERROR(IF(Ações!$B398="","",VLOOKUP(Table_1[[#This Row],[AÇÕES]],'Dados Status Invest STOCKS'!A384:AD999,2)),0)</f>
        <v>3.3</v>
      </c>
      <c r="L398" s="51">
        <f>IFERROR(IF(Ações!$B398="","",VLOOKUP(Table_1[[#This Row],[AÇÕES]],'Dados Status Invest STOCKS'!A384:AD999,3)/100),0)</f>
        <v>0</v>
      </c>
      <c r="M398" s="52">
        <f>IFERROR(IF(Ações!$B398="","",VLOOKUP(Table_1[[#This Row],[AÇÕES]],'Dados Status Invest STOCKS'!A384:AD999,28)),0)</f>
        <v>-0.14000000000000001</v>
      </c>
      <c r="N398" s="52">
        <f>IFERROR(IF(Ações!$B398="","",VLOOKUP(Table_1[[#This Row],[AÇÕES]],'Dados Status Invest STOCKS'!A384:AD999,27)),0)</f>
        <v>2.1800000000000002</v>
      </c>
      <c r="O398" s="52">
        <f>IFERROR(IF(Ações!$L398="","",Ações!$K398*Ações!$L398),0)</f>
        <v>0</v>
      </c>
      <c r="P398" s="53">
        <f t="shared" si="5"/>
        <v>0.06</v>
      </c>
      <c r="Q398" s="53">
        <f>IFERROR(Ações!$O398/Ações!$M398,0)</f>
        <v>0</v>
      </c>
      <c r="R398" s="53">
        <f>IFERROR(IF(Ações!$B398="","",VLOOKUP(Table_1[[#This Row],[AÇÕES]],'Dados Status Invest STOCKS'!A384:AD999,18)/100),0)</f>
        <v>-6.4299999999999996E-2</v>
      </c>
      <c r="S398" s="51">
        <f>IFERROR(IF(Ações!$B398="","",VLOOKUP(Table_1[[#This Row],[AÇÕES]],'Dados Status Invest STOCKS'!A384:AD999,25)/100),0)</f>
        <v>0</v>
      </c>
      <c r="T398" s="51">
        <f>(1-Ações!$Q398)*Ações!$R398</f>
        <v>-6.4299999999999996E-2</v>
      </c>
      <c r="U398" s="54">
        <f>IF(Ações!$S398=0,Ações!$T398,IF(Ações!$T398=0,Ações!$S398,AVERAGE(Ações!$S398,Ações!$T398)))</f>
        <v>-6.4299999999999996E-2</v>
      </c>
    </row>
    <row r="399" spans="2:21" ht="15.75" customHeight="1" x14ac:dyDescent="0.2">
      <c r="B399" s="44" t="str">
        <f>IFERROR('Dados Status Invest STOCKS'!A386,"-")</f>
        <v>ARVL</v>
      </c>
      <c r="C399" s="45">
        <f>IFERROR((Ações!$D399-Ações!$K399)/Ações!$D399,0)</f>
        <v>0</v>
      </c>
      <c r="D399" s="46">
        <f>(Ações!$O399)/0.06</f>
        <v>0</v>
      </c>
      <c r="E399" s="47">
        <f>IFERROR((Ações!$F399-Ações!$K399)/Ações!$F399,0)</f>
        <v>0</v>
      </c>
      <c r="F399" s="46" t="str">
        <f>IF(OR(Ações!$N399&lt;0,Ações!$M399&lt;0),"",(22.5*Ações!$M399*Ações!$N399)^0.5)</f>
        <v/>
      </c>
      <c r="G399" s="47">
        <f>IFERROR((Ações!$H399-Ações!$K399)/Ações!$H399,0)</f>
        <v>0</v>
      </c>
      <c r="H399" s="48">
        <f>IFERROR(Ações!$I399/(Ações!$P399-Table_1[[#This Row],[CAGR LUCRO 5A]]),0)</f>
        <v>0</v>
      </c>
      <c r="I399" s="48">
        <f>IF(Ações!$S399&lt;0,"",Ações!$O399*(1+Ações!$S399))</f>
        <v>0</v>
      </c>
      <c r="J399" s="49">
        <f>IFERROR(IF(Ações!$B399="","",(VLOOKUP(Table_1[[#This Row],[AÇÕES]],'Dados Status Invest STOCKS'!A385:AD1000,4)/Table_1[[#This Row],[LPA]]))/100,0)</f>
        <v>482.47</v>
      </c>
      <c r="K399" s="50">
        <f>IFERROR(IF(Ações!$B399="","",VLOOKUP(Table_1[[#This Row],[AÇÕES]],'Dados Status Invest STOCKS'!A385:AD1000,2)),0)</f>
        <v>4.0199999999999996</v>
      </c>
      <c r="L399" s="51">
        <f>IFERROR(IF(Ações!$B399="","",VLOOKUP(Table_1[[#This Row],[AÇÕES]],'Dados Status Invest STOCKS'!A385:AD1000,3)/100),0)</f>
        <v>0</v>
      </c>
      <c r="M399" s="52">
        <f>IFERROR(IF(Ações!$B399="","",VLOOKUP(Table_1[[#This Row],[AÇÕES]],'Dados Status Invest STOCKS'!A385:AD1000,28)),0)</f>
        <v>-0.01</v>
      </c>
      <c r="N399" s="52">
        <f>IFERROR(IF(Ações!$B399="","",VLOOKUP(Table_1[[#This Row],[AÇÕES]],'Dados Status Invest STOCKS'!A385:AD1000,27)),0)</f>
        <v>0.01</v>
      </c>
      <c r="O399" s="52">
        <f>IFERROR(IF(Ações!$L399="","",Ações!$K399*Ações!$L399),0)</f>
        <v>0</v>
      </c>
      <c r="P399" s="53">
        <f t="shared" ref="P399:P462" si="6">$U$6</f>
        <v>0.06</v>
      </c>
      <c r="Q399" s="53">
        <f>IFERROR(Ações!$O399/Ações!$M399,0)</f>
        <v>0</v>
      </c>
      <c r="R399" s="53">
        <f>IFERROR(IF(Ações!$B399="","",VLOOKUP(Table_1[[#This Row],[AÇÕES]],'Dados Status Invest STOCKS'!A385:AD1000,18)/100),0)</f>
        <v>-1.0608</v>
      </c>
      <c r="S399" s="51">
        <f>IFERROR(IF(Ações!$B399="","",VLOOKUP(Table_1[[#This Row],[AÇÕES]],'Dados Status Invest STOCKS'!A385:AD1000,25)/100),0)</f>
        <v>0</v>
      </c>
      <c r="T399" s="51">
        <f>(1-Ações!$Q399)*Ações!$R399</f>
        <v>-1.0608</v>
      </c>
      <c r="U399" s="54">
        <f>IF(Ações!$S399=0,Ações!$T399,IF(Ações!$T399=0,Ações!$S399,AVERAGE(Ações!$S399,Ações!$T399)))</f>
        <v>-1.0608</v>
      </c>
    </row>
    <row r="400" spans="2:21" ht="15.75" customHeight="1" x14ac:dyDescent="0.2">
      <c r="B400" s="44" t="str">
        <f>IFERROR('Dados Status Invest STOCKS'!A387,"-")</f>
        <v>ARVN</v>
      </c>
      <c r="C400" s="45">
        <f>IFERROR((Ações!$D400-Ações!$K400)/Ações!$D400,0)</f>
        <v>0</v>
      </c>
      <c r="D400" s="46">
        <f>(Ações!$O400)/0.06</f>
        <v>0</v>
      </c>
      <c r="E400" s="47">
        <f>IFERROR((Ações!$F400-Ações!$K400)/Ações!$F400,0)</f>
        <v>0</v>
      </c>
      <c r="F400" s="46" t="str">
        <f>IF(OR(Ações!$N400&lt;0,Ações!$M400&lt;0),"",(22.5*Ações!$M400*Ações!$N400)^0.5)</f>
        <v/>
      </c>
      <c r="G400" s="47">
        <f>IFERROR((Ações!$H400-Ações!$K400)/Ações!$H400,0)</f>
        <v>0</v>
      </c>
      <c r="H400" s="48">
        <f>IFERROR(Ações!$I400/(Ações!$P400-Table_1[[#This Row],[CAGR LUCRO 5A]]),0)</f>
        <v>0</v>
      </c>
      <c r="I400" s="48">
        <f>IF(Ações!$S400&lt;0,"",Ações!$O400*(1+Ações!$S400))</f>
        <v>0</v>
      </c>
      <c r="J400" s="49">
        <f>IFERROR(IF(Ações!$B400="","",(VLOOKUP(Table_1[[#This Row],[AÇÕES]],'Dados Status Invest STOCKS'!A386:AD1001,4)/Table_1[[#This Row],[LPA]]))/100,0)</f>
        <v>5.9323529411764706E-2</v>
      </c>
      <c r="K400" s="50">
        <f>IFERROR(IF(Ações!$B400="","",VLOOKUP(Table_1[[#This Row],[AÇÕES]],'Dados Status Invest STOCKS'!A386:AD1001,2)),0)</f>
        <v>68.48</v>
      </c>
      <c r="L400" s="51">
        <f>IFERROR(IF(Ações!$B400="","",VLOOKUP(Table_1[[#This Row],[AÇÕES]],'Dados Status Invest STOCKS'!A386:AD1001,3)/100),0)</f>
        <v>0</v>
      </c>
      <c r="M400" s="52">
        <f>IFERROR(IF(Ações!$B400="","",VLOOKUP(Table_1[[#This Row],[AÇÕES]],'Dados Status Invest STOCKS'!A386:AD1001,28)),0)</f>
        <v>-3.4</v>
      </c>
      <c r="N400" s="52">
        <f>IFERROR(IF(Ações!$B400="","",VLOOKUP(Table_1[[#This Row],[AÇÕES]],'Dados Status Invest STOCKS'!A386:AD1001,27)),0)</f>
        <v>15.47</v>
      </c>
      <c r="O400" s="52">
        <f>IFERROR(IF(Ações!$L400="","",Ações!$K400*Ações!$L400),0)</f>
        <v>0</v>
      </c>
      <c r="P400" s="53">
        <f t="shared" si="6"/>
        <v>0.06</v>
      </c>
      <c r="Q400" s="53">
        <f>IFERROR(Ações!$O400/Ações!$M400,0)</f>
        <v>0</v>
      </c>
      <c r="R400" s="53">
        <f>IFERROR(IF(Ações!$B400="","",VLOOKUP(Table_1[[#This Row],[AÇÕES]],'Dados Status Invest STOCKS'!A386:AD1001,18)/100),0)</f>
        <v>-0.21960000000000002</v>
      </c>
      <c r="S400" s="51">
        <f>IFERROR(IF(Ações!$B400="","",VLOOKUP(Table_1[[#This Row],[AÇÕES]],'Dados Status Invest STOCKS'!A386:AD1001,25)/100),0)</f>
        <v>0</v>
      </c>
      <c r="T400" s="51">
        <f>(1-Ações!$Q400)*Ações!$R400</f>
        <v>-0.21960000000000002</v>
      </c>
      <c r="U400" s="54">
        <f>IF(Ações!$S400=0,Ações!$T400,IF(Ações!$T400=0,Ações!$S400,AVERAGE(Ações!$S400,Ações!$T400)))</f>
        <v>-0.21960000000000002</v>
      </c>
    </row>
    <row r="401" spans="2:21" ht="15.75" customHeight="1" x14ac:dyDescent="0.2">
      <c r="B401" s="44" t="str">
        <f>IFERROR('Dados Status Invest STOCKS'!A388,"-")</f>
        <v>ARW</v>
      </c>
      <c r="C401" s="45">
        <f>IFERROR((Ações!$D401-Ações!$K401)/Ações!$D401,0)</f>
        <v>0</v>
      </c>
      <c r="D401" s="46">
        <f>(Ações!$O401)/0.06</f>
        <v>0</v>
      </c>
      <c r="E401" s="47">
        <f>IFERROR((Ações!$F401-Ações!$K401)/Ações!$F401,0)</f>
        <v>0.12271109926748916</v>
      </c>
      <c r="F401" s="46">
        <f>IF(OR(Ações!$N401&lt;0,Ações!$M401&lt;0),"",(22.5*Ações!$M401*Ações!$N401)^0.5)</f>
        <v>143.45331383415302</v>
      </c>
      <c r="G401" s="47">
        <f>IFERROR((Ações!$H401-Ações!$K401)/Ações!$H401,0)</f>
        <v>0</v>
      </c>
      <c r="H401" s="48">
        <f>IFERROR(Ações!$I401/(Ações!$P401-Table_1[[#This Row],[CAGR LUCRO 5A]]),0)</f>
        <v>0</v>
      </c>
      <c r="I401" s="48">
        <f>IF(Ações!$S401&lt;0,"",Ações!$O401*(1+Ações!$S401))</f>
        <v>0</v>
      </c>
      <c r="J401" s="49">
        <f>IFERROR(IF(Ações!$B401="","",(VLOOKUP(Table_1[[#This Row],[AÇÕES]],'Dados Status Invest STOCKS'!A387:AD1002,4)/Table_1[[#This Row],[LPA]]))/100,0)</f>
        <v>8.4659557013945855E-3</v>
      </c>
      <c r="K401" s="50">
        <f>IFERROR(IF(Ações!$B401="","",VLOOKUP(Table_1[[#This Row],[AÇÕES]],'Dados Status Invest STOCKS'!A387:AD1002,2)),0)</f>
        <v>125.85</v>
      </c>
      <c r="L401" s="51">
        <f>IFERROR(IF(Ações!$B401="","",VLOOKUP(Table_1[[#This Row],[AÇÕES]],'Dados Status Invest STOCKS'!A387:AD1002,3)/100),0)</f>
        <v>0</v>
      </c>
      <c r="M401" s="52">
        <f>IFERROR(IF(Ações!$B401="","",VLOOKUP(Table_1[[#This Row],[AÇÕES]],'Dados Status Invest STOCKS'!A387:AD1002,28)),0)</f>
        <v>12.19</v>
      </c>
      <c r="N401" s="52">
        <f>IFERROR(IF(Ações!$B401="","",VLOOKUP(Table_1[[#This Row],[AÇÕES]],'Dados Status Invest STOCKS'!A387:AD1002,27)),0)</f>
        <v>75.03</v>
      </c>
      <c r="O401" s="52">
        <f>IFERROR(IF(Ações!$L401="","",Ações!$K401*Ações!$L401),0)</f>
        <v>0</v>
      </c>
      <c r="P401" s="53">
        <f t="shared" si="6"/>
        <v>0.06</v>
      </c>
      <c r="Q401" s="53">
        <f>IFERROR(Ações!$O401/Ações!$M401,0)</f>
        <v>0</v>
      </c>
      <c r="R401" s="53">
        <f>IFERROR(IF(Ações!$B401="","",VLOOKUP(Table_1[[#This Row],[AÇÕES]],'Dados Status Invest STOCKS'!A387:AD1002,18)/100),0)</f>
        <v>0.16250000000000001</v>
      </c>
      <c r="S401" s="51">
        <f>IFERROR(IF(Ações!$B401="","",VLOOKUP(Table_1[[#This Row],[AÇÕES]],'Dados Status Invest STOCKS'!A387:AD1002,25)/100),0)</f>
        <v>3.2599999999999997E-2</v>
      </c>
      <c r="T401" s="51">
        <f>(1-Ações!$Q401)*Ações!$R401</f>
        <v>0.16250000000000001</v>
      </c>
      <c r="U401" s="54">
        <f>IF(Ações!$S401=0,Ações!$T401,IF(Ações!$T401=0,Ações!$S401,AVERAGE(Ações!$S401,Ações!$T401)))</f>
        <v>9.7549999999999998E-2</v>
      </c>
    </row>
    <row r="402" spans="2:21" ht="15.75" customHeight="1" x14ac:dyDescent="0.2">
      <c r="B402" s="44" t="str">
        <f>IFERROR('Dados Status Invest STOCKS'!A389,"-")</f>
        <v>ARWR</v>
      </c>
      <c r="C402" s="45">
        <f>IFERROR((Ações!$D402-Ações!$K402)/Ações!$D402,0)</f>
        <v>0</v>
      </c>
      <c r="D402" s="46">
        <f>(Ações!$O402)/0.06</f>
        <v>0</v>
      </c>
      <c r="E402" s="47">
        <f>IFERROR((Ações!$F402-Ações!$K402)/Ações!$F402,0)</f>
        <v>0</v>
      </c>
      <c r="F402" s="46" t="str">
        <f>IF(OR(Ações!$N402&lt;0,Ações!$M402&lt;0),"",(22.5*Ações!$M402*Ações!$N402)^0.5)</f>
        <v/>
      </c>
      <c r="G402" s="47">
        <f>IFERROR((Ações!$H402-Ações!$K402)/Ações!$H402,0)</f>
        <v>0</v>
      </c>
      <c r="H402" s="48">
        <f>IFERROR(Ações!$I402/(Ações!$P402-Table_1[[#This Row],[CAGR LUCRO 5A]]),0)</f>
        <v>0</v>
      </c>
      <c r="I402" s="48">
        <f>IF(Ações!$S402&lt;0,"",Ações!$O402*(1+Ações!$S402))</f>
        <v>0</v>
      </c>
      <c r="J402" s="49">
        <f>IFERROR(IF(Ações!$B402="","",(VLOOKUP(Table_1[[#This Row],[AÇÕES]],'Dados Status Invest STOCKS'!A388:AD1003,4)/Table_1[[#This Row],[LPA]]))/100,0)</f>
        <v>0.29022222222222216</v>
      </c>
      <c r="K402" s="50">
        <f>IFERROR(IF(Ações!$B402="","",VLOOKUP(Table_1[[#This Row],[AÇÕES]],'Dados Status Invest STOCKS'!A388:AD1003,2)),0)</f>
        <v>52.79</v>
      </c>
      <c r="L402" s="51">
        <f>IFERROR(IF(Ações!$B402="","",VLOOKUP(Table_1[[#This Row],[AÇÕES]],'Dados Status Invest STOCKS'!A388:AD1003,3)/100),0)</f>
        <v>0</v>
      </c>
      <c r="M402" s="52">
        <f>IFERROR(IF(Ações!$B402="","",VLOOKUP(Table_1[[#This Row],[AÇÕES]],'Dados Status Invest STOCKS'!A388:AD1003,28)),0)</f>
        <v>-1.35</v>
      </c>
      <c r="N402" s="52">
        <f>IFERROR(IF(Ações!$B402="","",VLOOKUP(Table_1[[#This Row],[AÇÕES]],'Dados Status Invest STOCKS'!A388:AD1003,27)),0)</f>
        <v>3.91</v>
      </c>
      <c r="O402" s="52">
        <f>IFERROR(IF(Ações!$L402="","",Ações!$K402*Ações!$L402),0)</f>
        <v>0</v>
      </c>
      <c r="P402" s="53">
        <f t="shared" si="6"/>
        <v>0.06</v>
      </c>
      <c r="Q402" s="53">
        <f>IFERROR(Ações!$O402/Ações!$M402,0)</f>
        <v>0</v>
      </c>
      <c r="R402" s="53">
        <f>IFERROR(IF(Ações!$B402="","",VLOOKUP(Table_1[[#This Row],[AÇÕES]],'Dados Status Invest STOCKS'!A388:AD1003,18)/100),0)</f>
        <v>-0.34450000000000003</v>
      </c>
      <c r="S402" s="51">
        <f>IFERROR(IF(Ações!$B402="","",VLOOKUP(Table_1[[#This Row],[AÇÕES]],'Dados Status Invest STOCKS'!A388:AD1003,25)/100),0)</f>
        <v>0</v>
      </c>
      <c r="T402" s="51">
        <f>(1-Ações!$Q402)*Ações!$R402</f>
        <v>-0.34450000000000003</v>
      </c>
      <c r="U402" s="54">
        <f>IF(Ações!$S402=0,Ações!$T402,IF(Ações!$T402=0,Ações!$S402,AVERAGE(Ações!$S402,Ações!$T402)))</f>
        <v>-0.34450000000000003</v>
      </c>
    </row>
    <row r="403" spans="2:21" ht="15.75" customHeight="1" x14ac:dyDescent="0.2">
      <c r="B403" s="44" t="str">
        <f>IFERROR('Dados Status Invest STOCKS'!A390,"-")</f>
        <v>ARYA</v>
      </c>
      <c r="C403" s="45">
        <f>IFERROR((Ações!$D403-Ações!$K403)/Ações!$D403,0)</f>
        <v>0</v>
      </c>
      <c r="D403" s="46">
        <f>(Ações!$O403)/0.06</f>
        <v>0</v>
      </c>
      <c r="E403" s="47">
        <f>IFERROR((Ações!$F403-Ações!$K403)/Ações!$F403,0)</f>
        <v>0</v>
      </c>
      <c r="F403" s="46" t="str">
        <f>IF(OR(Ações!$N403&lt;0,Ações!$M403&lt;0),"",(22.5*Ações!$M403*Ações!$N403)^0.5)</f>
        <v/>
      </c>
      <c r="G403" s="47">
        <f>IFERROR((Ações!$H403-Ações!$K403)/Ações!$H403,0)</f>
        <v>0</v>
      </c>
      <c r="H403" s="48">
        <f>IFERROR(Ações!$I403/(Ações!$P403-Table_1[[#This Row],[CAGR LUCRO 5A]]),0)</f>
        <v>0</v>
      </c>
      <c r="I403" s="48">
        <f>IF(Ações!$S403&lt;0,"",Ações!$O403*(1+Ações!$S403))</f>
        <v>0</v>
      </c>
      <c r="J403" s="49">
        <f>IFERROR(IF(Ações!$B403="","",(VLOOKUP(Table_1[[#This Row],[AÇÕES]],'Dados Status Invest STOCKS'!A389:AD1004,4)/Table_1[[#This Row],[LPA]]))/100,0)</f>
        <v>5.0146666666666668</v>
      </c>
      <c r="K403" s="50">
        <f>IFERROR(IF(Ações!$B403="","",VLOOKUP(Table_1[[#This Row],[AÇÕES]],'Dados Status Invest STOCKS'!A389:AD1004,2)),0)</f>
        <v>11.16</v>
      </c>
      <c r="L403" s="51">
        <f>IFERROR(IF(Ações!$B403="","",VLOOKUP(Table_1[[#This Row],[AÇÕES]],'Dados Status Invest STOCKS'!A389:AD1004,3)/100),0)</f>
        <v>0</v>
      </c>
      <c r="M403" s="52">
        <f>IFERROR(IF(Ações!$B403="","",VLOOKUP(Table_1[[#This Row],[AÇÕES]],'Dados Status Invest STOCKS'!A389:AD1004,28)),0)</f>
        <v>-0.15</v>
      </c>
      <c r="N403" s="52">
        <f>IFERROR(IF(Ações!$B403="","",VLOOKUP(Table_1[[#This Row],[AÇÕES]],'Dados Status Invest STOCKS'!A389:AD1004,27)),0)</f>
        <v>0.32</v>
      </c>
      <c r="O403" s="52">
        <f>IFERROR(IF(Ações!$L403="","",Ações!$K403*Ações!$L403),0)</f>
        <v>0</v>
      </c>
      <c r="P403" s="53">
        <f t="shared" si="6"/>
        <v>0.06</v>
      </c>
      <c r="Q403" s="53">
        <f>IFERROR(Ações!$O403/Ações!$M403,0)</f>
        <v>0</v>
      </c>
      <c r="R403" s="53">
        <f>IFERROR(IF(Ações!$B403="","",VLOOKUP(Table_1[[#This Row],[AÇÕES]],'Dados Status Invest STOCKS'!A389:AD1004,18)/100),0)</f>
        <v>-0.45840000000000003</v>
      </c>
      <c r="S403" s="51">
        <f>IFERROR(IF(Ações!$B403="","",VLOOKUP(Table_1[[#This Row],[AÇÕES]],'Dados Status Invest STOCKS'!A389:AD1004,25)/100),0)</f>
        <v>0</v>
      </c>
      <c r="T403" s="51">
        <f>(1-Ações!$Q403)*Ações!$R403</f>
        <v>-0.45840000000000003</v>
      </c>
      <c r="U403" s="54">
        <f>IF(Ações!$S403=0,Ações!$T403,IF(Ações!$T403=0,Ações!$S403,AVERAGE(Ações!$S403,Ações!$T403)))</f>
        <v>-0.45840000000000003</v>
      </c>
    </row>
    <row r="404" spans="2:21" ht="15.75" customHeight="1" x14ac:dyDescent="0.2">
      <c r="B404" s="44" t="str">
        <f>IFERROR('Dados Status Invest STOCKS'!A391,"-")</f>
        <v>ASAN</v>
      </c>
      <c r="C404" s="45">
        <f>IFERROR((Ações!$D404-Ações!$K404)/Ações!$D404,0)</f>
        <v>0</v>
      </c>
      <c r="D404" s="46">
        <f>(Ações!$O404)/0.06</f>
        <v>0</v>
      </c>
      <c r="E404" s="47">
        <f>IFERROR((Ações!$F404-Ações!$K404)/Ações!$F404,0)</f>
        <v>0</v>
      </c>
      <c r="F404" s="46" t="str">
        <f>IF(OR(Ações!$N404&lt;0,Ações!$M404&lt;0),"",(22.5*Ações!$M404*Ações!$N404)^0.5)</f>
        <v/>
      </c>
      <c r="G404" s="47">
        <f>IFERROR((Ações!$H404-Ações!$K404)/Ações!$H404,0)</f>
        <v>0</v>
      </c>
      <c r="H404" s="48">
        <f>IFERROR(Ações!$I404/(Ações!$P404-Table_1[[#This Row],[CAGR LUCRO 5A]]),0)</f>
        <v>0</v>
      </c>
      <c r="I404" s="48">
        <f>IF(Ações!$S404&lt;0,"",Ações!$O404*(1+Ações!$S404))</f>
        <v>0</v>
      </c>
      <c r="J404" s="49">
        <f>IFERROR(IF(Ações!$B404="","",(VLOOKUP(Table_1[[#This Row],[AÇÕES]],'Dados Status Invest STOCKS'!A390:AD1005,4)/Table_1[[#This Row],[LPA]]))/100,0)</f>
        <v>0.28230215827338134</v>
      </c>
      <c r="K404" s="50">
        <f>IFERROR(IF(Ações!$B404="","",VLOOKUP(Table_1[[#This Row],[AÇÕES]],'Dados Status Invest STOCKS'!A390:AD1005,2)),0)</f>
        <v>54.69</v>
      </c>
      <c r="L404" s="51">
        <f>IFERROR(IF(Ações!$B404="","",VLOOKUP(Table_1[[#This Row],[AÇÕES]],'Dados Status Invest STOCKS'!A390:AD1005,3)/100),0)</f>
        <v>0</v>
      </c>
      <c r="M404" s="52">
        <f>IFERROR(IF(Ações!$B404="","",VLOOKUP(Table_1[[#This Row],[AÇÕES]],'Dados Status Invest STOCKS'!A390:AD1005,28)),0)</f>
        <v>-1.39</v>
      </c>
      <c r="N404" s="52">
        <f>IFERROR(IF(Ações!$B404="","",VLOOKUP(Table_1[[#This Row],[AÇÕES]],'Dados Status Invest STOCKS'!A390:AD1005,27)),0)</f>
        <v>1.33</v>
      </c>
      <c r="O404" s="52">
        <f>IFERROR(IF(Ações!$L404="","",Ações!$K404*Ações!$L404),0)</f>
        <v>0</v>
      </c>
      <c r="P404" s="53">
        <f t="shared" si="6"/>
        <v>0.06</v>
      </c>
      <c r="Q404" s="53">
        <f>IFERROR(Ações!$O404/Ações!$M404,0)</f>
        <v>0</v>
      </c>
      <c r="R404" s="53">
        <f>IFERROR(IF(Ações!$B404="","",VLOOKUP(Table_1[[#This Row],[AÇÕES]],'Dados Status Invest STOCKS'!A390:AD1005,18)/100),0)</f>
        <v>-1.0499000000000001</v>
      </c>
      <c r="S404" s="51">
        <f>IFERROR(IF(Ações!$B404="","",VLOOKUP(Table_1[[#This Row],[AÇÕES]],'Dados Status Invest STOCKS'!A390:AD1005,25)/100),0)</f>
        <v>0</v>
      </c>
      <c r="T404" s="51">
        <f>(1-Ações!$Q404)*Ações!$R404</f>
        <v>-1.0499000000000001</v>
      </c>
      <c r="U404" s="54">
        <f>IF(Ações!$S404=0,Ações!$T404,IF(Ações!$T404=0,Ações!$S404,AVERAGE(Ações!$S404,Ações!$T404)))</f>
        <v>-1.0499000000000001</v>
      </c>
    </row>
    <row r="405" spans="2:21" ht="15.75" customHeight="1" x14ac:dyDescent="0.2">
      <c r="B405" s="44" t="str">
        <f>IFERROR('Dados Status Invest STOCKS'!A392,"-")</f>
        <v>ASAQ</v>
      </c>
      <c r="C405" s="45">
        <f>IFERROR((Ações!$D405-Ações!$K405)/Ações!$D405,0)</f>
        <v>0</v>
      </c>
      <c r="D405" s="46">
        <f>(Ações!$O405)/0.06</f>
        <v>0</v>
      </c>
      <c r="E405" s="47">
        <f>IFERROR((Ações!$F405-Ações!$K405)/Ações!$F405,0)</f>
        <v>0</v>
      </c>
      <c r="F405" s="46" t="str">
        <f>IF(OR(Ações!$N405&lt;0,Ações!$M405&lt;0),"",(22.5*Ações!$M405*Ações!$N405)^0.5)</f>
        <v/>
      </c>
      <c r="G405" s="47">
        <f>IFERROR((Ações!$H405-Ações!$K405)/Ações!$H405,0)</f>
        <v>0</v>
      </c>
      <c r="H405" s="48">
        <f>IFERROR(Ações!$I405/(Ações!$P405-Table_1[[#This Row],[CAGR LUCRO 5A]]),0)</f>
        <v>0</v>
      </c>
      <c r="I405" s="48">
        <f>IF(Ações!$S405&lt;0,"",Ações!$O405*(1+Ações!$S405))</f>
        <v>0</v>
      </c>
      <c r="J405" s="49">
        <f>IFERROR(IF(Ações!$B405="","",(VLOOKUP(Table_1[[#This Row],[AÇÕES]],'Dados Status Invest STOCKS'!A391:AD1006,4)/Table_1[[#This Row],[LPA]]))/100,0)</f>
        <v>1.8652173913043477</v>
      </c>
      <c r="K405" s="50">
        <f>IFERROR(IF(Ações!$B405="","",VLOOKUP(Table_1[[#This Row],[AÇÕES]],'Dados Status Invest STOCKS'!A391:AD1006,2)),0)</f>
        <v>9.8000000000000007</v>
      </c>
      <c r="L405" s="51">
        <f>IFERROR(IF(Ações!$B405="","",VLOOKUP(Table_1[[#This Row],[AÇÕES]],'Dados Status Invest STOCKS'!A391:AD1006,3)/100),0)</f>
        <v>0</v>
      </c>
      <c r="M405" s="52">
        <f>IFERROR(IF(Ações!$B405="","",VLOOKUP(Table_1[[#This Row],[AÇÕES]],'Dados Status Invest STOCKS'!A391:AD1006,28)),0)</f>
        <v>0.23</v>
      </c>
      <c r="N405" s="52">
        <f>IFERROR(IF(Ações!$B405="","",VLOOKUP(Table_1[[#This Row],[AÇÕES]],'Dados Status Invest STOCKS'!A391:AD1006,27)),0)</f>
        <v>-0.42</v>
      </c>
      <c r="O405" s="52">
        <f>IFERROR(IF(Ações!$L405="","",Ações!$K405*Ações!$L405),0)</f>
        <v>0</v>
      </c>
      <c r="P405" s="53">
        <f t="shared" si="6"/>
        <v>0.06</v>
      </c>
      <c r="Q405" s="53">
        <f>IFERROR(Ações!$O405/Ações!$M405,0)</f>
        <v>0</v>
      </c>
      <c r="R405" s="53">
        <f>IFERROR(IF(Ações!$B405="","",VLOOKUP(Table_1[[#This Row],[AÇÕES]],'Dados Status Invest STOCKS'!A391:AD1006,18)/100),0)</f>
        <v>-0.53810000000000002</v>
      </c>
      <c r="S405" s="51">
        <f>IFERROR(IF(Ações!$B405="","",VLOOKUP(Table_1[[#This Row],[AÇÕES]],'Dados Status Invest STOCKS'!A391:AD1006,25)/100),0)</f>
        <v>0</v>
      </c>
      <c r="T405" s="51">
        <f>(1-Ações!$Q405)*Ações!$R405</f>
        <v>-0.53810000000000002</v>
      </c>
      <c r="U405" s="54">
        <f>IF(Ações!$S405=0,Ações!$T405,IF(Ações!$T405=0,Ações!$S405,AVERAGE(Ações!$S405,Ações!$T405)))</f>
        <v>-0.53810000000000002</v>
      </c>
    </row>
    <row r="406" spans="2:21" ht="15.75" customHeight="1" x14ac:dyDescent="0.2">
      <c r="B406" s="44" t="str">
        <f>IFERROR('Dados Status Invest STOCKS'!A393,"-")</f>
        <v>ASAQ.U</v>
      </c>
      <c r="C406" s="45">
        <f>IFERROR((Ações!$D406-Ações!$K406)/Ações!$D406,0)</f>
        <v>0</v>
      </c>
      <c r="D406" s="46">
        <f>(Ações!$O406)/0.06</f>
        <v>0</v>
      </c>
      <c r="E406" s="47">
        <f>IFERROR((Ações!$F406-Ações!$K406)/Ações!$F406,0)</f>
        <v>0</v>
      </c>
      <c r="F406" s="46" t="str">
        <f>IF(OR(Ações!$N406&lt;0,Ações!$M406&lt;0),"",(22.5*Ações!$M406*Ações!$N406)^0.5)</f>
        <v/>
      </c>
      <c r="G406" s="47">
        <f>IFERROR((Ações!$H406-Ações!$K406)/Ações!$H406,0)</f>
        <v>0</v>
      </c>
      <c r="H406" s="48">
        <f>IFERROR(Ações!$I406/(Ações!$P406-Table_1[[#This Row],[CAGR LUCRO 5A]]),0)</f>
        <v>0</v>
      </c>
      <c r="I406" s="48">
        <f>IF(Ações!$S406&lt;0,"",Ações!$O406*(1+Ações!$S406))</f>
        <v>0</v>
      </c>
      <c r="J406" s="49">
        <f>IFERROR(IF(Ações!$B406="","",(VLOOKUP(Table_1[[#This Row],[AÇÕES]],'Dados Status Invest STOCKS'!A392:AD1007,4)/Table_1[[#This Row],[LPA]]))/100,0)</f>
        <v>1.912608695652174</v>
      </c>
      <c r="K406" s="50">
        <f>IFERROR(IF(Ações!$B406="","",VLOOKUP(Table_1[[#This Row],[AÇÕES]],'Dados Status Invest STOCKS'!A392:AD1007,2)),0)</f>
        <v>10.050000000000001</v>
      </c>
      <c r="L406" s="51">
        <f>IFERROR(IF(Ações!$B406="","",VLOOKUP(Table_1[[#This Row],[AÇÕES]],'Dados Status Invest STOCKS'!A392:AD1007,3)/100),0)</f>
        <v>0</v>
      </c>
      <c r="M406" s="52">
        <f>IFERROR(IF(Ações!$B406="","",VLOOKUP(Table_1[[#This Row],[AÇÕES]],'Dados Status Invest STOCKS'!A392:AD1007,28)),0)</f>
        <v>0.23</v>
      </c>
      <c r="N406" s="52">
        <f>IFERROR(IF(Ações!$B406="","",VLOOKUP(Table_1[[#This Row],[AÇÕES]],'Dados Status Invest STOCKS'!A392:AD1007,27)),0)</f>
        <v>-0.42</v>
      </c>
      <c r="O406" s="52">
        <f>IFERROR(IF(Ações!$L406="","",Ações!$K406*Ações!$L406),0)</f>
        <v>0</v>
      </c>
      <c r="P406" s="53">
        <f t="shared" si="6"/>
        <v>0.06</v>
      </c>
      <c r="Q406" s="53">
        <f>IFERROR(Ações!$O406/Ações!$M406,0)</f>
        <v>0</v>
      </c>
      <c r="R406" s="53">
        <f>IFERROR(IF(Ações!$B406="","",VLOOKUP(Table_1[[#This Row],[AÇÕES]],'Dados Status Invest STOCKS'!A392:AD1007,18)/100),0)</f>
        <v>-0.53810000000000002</v>
      </c>
      <c r="S406" s="51">
        <f>IFERROR(IF(Ações!$B406="","",VLOOKUP(Table_1[[#This Row],[AÇÕES]],'Dados Status Invest STOCKS'!A392:AD1007,25)/100),0)</f>
        <v>0</v>
      </c>
      <c r="T406" s="51">
        <f>(1-Ações!$Q406)*Ações!$R406</f>
        <v>-0.53810000000000002</v>
      </c>
      <c r="U406" s="54">
        <f>IF(Ações!$S406=0,Ações!$T406,IF(Ações!$T406=0,Ações!$S406,AVERAGE(Ações!$S406,Ações!$T406)))</f>
        <v>-0.53810000000000002</v>
      </c>
    </row>
    <row r="407" spans="2:21" ht="15.75" customHeight="1" x14ac:dyDescent="0.2">
      <c r="B407" s="44" t="str">
        <f>IFERROR('Dados Status Invest STOCKS'!A394,"-")</f>
        <v>ASAQ.WS</v>
      </c>
      <c r="C407" s="45">
        <f>IFERROR((Ações!$D407-Ações!$K407)/Ações!$D407,0)</f>
        <v>0</v>
      </c>
      <c r="D407" s="46">
        <f>(Ações!$O407)/0.06</f>
        <v>0</v>
      </c>
      <c r="E407" s="47">
        <f>IFERROR((Ações!$F407-Ações!$K407)/Ações!$F407,0)</f>
        <v>0</v>
      </c>
      <c r="F407" s="46" t="str">
        <f>IF(OR(Ações!$N407&lt;0,Ações!$M407&lt;0),"",(22.5*Ações!$M407*Ações!$N407)^0.5)</f>
        <v/>
      </c>
      <c r="G407" s="47">
        <f>IFERROR((Ações!$H407-Ações!$K407)/Ações!$H407,0)</f>
        <v>0</v>
      </c>
      <c r="H407" s="48">
        <f>IFERROR(Ações!$I407/(Ações!$P407-Table_1[[#This Row],[CAGR LUCRO 5A]]),0)</f>
        <v>0</v>
      </c>
      <c r="I407" s="48">
        <f>IF(Ações!$S407&lt;0,"",Ações!$O407*(1+Ações!$S407))</f>
        <v>0</v>
      </c>
      <c r="J407" s="49">
        <f>IFERROR(IF(Ações!$B407="","",(VLOOKUP(Table_1[[#This Row],[AÇÕES]],'Dados Status Invest STOCKS'!A393:AD1008,4)/Table_1[[#This Row],[LPA]]))/100,0)</f>
        <v>8.3913043478260854E-2</v>
      </c>
      <c r="K407" s="50">
        <f>IFERROR(IF(Ações!$B407="","",VLOOKUP(Table_1[[#This Row],[AÇÕES]],'Dados Status Invest STOCKS'!A393:AD1008,2)),0)</f>
        <v>0.44</v>
      </c>
      <c r="L407" s="51">
        <f>IFERROR(IF(Ações!$B407="","",VLOOKUP(Table_1[[#This Row],[AÇÕES]],'Dados Status Invest STOCKS'!A393:AD1008,3)/100),0)</f>
        <v>0</v>
      </c>
      <c r="M407" s="52">
        <f>IFERROR(IF(Ações!$B407="","",VLOOKUP(Table_1[[#This Row],[AÇÕES]],'Dados Status Invest STOCKS'!A393:AD1008,28)),0)</f>
        <v>0.23</v>
      </c>
      <c r="N407" s="52">
        <f>IFERROR(IF(Ações!$B407="","",VLOOKUP(Table_1[[#This Row],[AÇÕES]],'Dados Status Invest STOCKS'!A393:AD1008,27)),0)</f>
        <v>-0.42</v>
      </c>
      <c r="O407" s="52">
        <f>IFERROR(IF(Ações!$L407="","",Ações!$K407*Ações!$L407),0)</f>
        <v>0</v>
      </c>
      <c r="P407" s="53">
        <f t="shared" si="6"/>
        <v>0.06</v>
      </c>
      <c r="Q407" s="53">
        <f>IFERROR(Ações!$O407/Ações!$M407,0)</f>
        <v>0</v>
      </c>
      <c r="R407" s="53">
        <f>IFERROR(IF(Ações!$B407="","",VLOOKUP(Table_1[[#This Row],[AÇÕES]],'Dados Status Invest STOCKS'!A393:AD1008,18)/100),0)</f>
        <v>-0.53810000000000002</v>
      </c>
      <c r="S407" s="51">
        <f>IFERROR(IF(Ações!$B407="","",VLOOKUP(Table_1[[#This Row],[AÇÕES]],'Dados Status Invest STOCKS'!A393:AD1008,25)/100),0)</f>
        <v>0</v>
      </c>
      <c r="T407" s="51">
        <f>(1-Ações!$Q407)*Ações!$R407</f>
        <v>-0.53810000000000002</v>
      </c>
      <c r="U407" s="54">
        <f>IF(Ações!$S407=0,Ações!$T407,IF(Ações!$T407=0,Ações!$S407,AVERAGE(Ações!$S407,Ações!$T407)))</f>
        <v>-0.53810000000000002</v>
      </c>
    </row>
    <row r="408" spans="2:21" ht="15.75" customHeight="1" x14ac:dyDescent="0.2">
      <c r="B408" s="44" t="str">
        <f>IFERROR('Dados Status Invest STOCKS'!A395,"-")</f>
        <v>ASB</v>
      </c>
      <c r="C408" s="45">
        <f>IFERROR((Ações!$D408-Ações!$K408)/Ações!$D408,0)</f>
        <v>-0.94174757281553412</v>
      </c>
      <c r="D408" s="46">
        <f>(Ações!$O408)/0.06</f>
        <v>12.648399999999999</v>
      </c>
      <c r="E408" s="47">
        <f>IFERROR((Ações!$F408-Ações!$K408)/Ações!$F408,0)</f>
        <v>0.31399672164643117</v>
      </c>
      <c r="F408" s="46">
        <f>IF(OR(Ações!$N408&lt;0,Ações!$M408&lt;0),"",(22.5*Ações!$M408*Ações!$N408)^0.5)</f>
        <v>35.801578177504972</v>
      </c>
      <c r="G408" s="47">
        <f>IFERROR((Ações!$H408-Ações!$K408)/Ações!$H408,0)</f>
        <v>2.5521423924966999</v>
      </c>
      <c r="H408" s="48">
        <f>IFERROR(Ações!$I408/(Ações!$P408-Table_1[[#This Row],[CAGR LUCRO 5A]]),0)</f>
        <v>-15.82329051685393</v>
      </c>
      <c r="I408" s="48">
        <f>IF(Ações!$S408&lt;0,"",Ações!$O408*(1+Ações!$S408))</f>
        <v>0.84496371359999989</v>
      </c>
      <c r="J408" s="49">
        <f>IFERROR(IF(Ações!$B408="","",(VLOOKUP(Table_1[[#This Row],[AÇÕES]],'Dados Status Invest STOCKS'!A394:AD1009,4)/Table_1[[#This Row],[LPA]]))/100,0)</f>
        <v>5.3551401869158875E-2</v>
      </c>
      <c r="K408" s="50">
        <f>IFERROR(IF(Ações!$B408="","",VLOOKUP(Table_1[[#This Row],[AÇÕES]],'Dados Status Invest STOCKS'!A394:AD1009,2)),0)</f>
        <v>24.56</v>
      </c>
      <c r="L408" s="51">
        <f>IFERROR(IF(Ações!$B408="","",VLOOKUP(Table_1[[#This Row],[AÇÕES]],'Dados Status Invest STOCKS'!A394:AD1009,3)/100),0)</f>
        <v>3.0899999999999997E-2</v>
      </c>
      <c r="M408" s="52">
        <f>IFERROR(IF(Ações!$B408="","",VLOOKUP(Table_1[[#This Row],[AÇÕES]],'Dados Status Invest STOCKS'!A394:AD1009,28)),0)</f>
        <v>2.14</v>
      </c>
      <c r="N408" s="52">
        <f>IFERROR(IF(Ações!$B408="","",VLOOKUP(Table_1[[#This Row],[AÇÕES]],'Dados Status Invest STOCKS'!A394:AD1009,27)),0)</f>
        <v>26.62</v>
      </c>
      <c r="O408" s="52">
        <f>IFERROR(IF(Ações!$L408="","",Ações!$K408*Ações!$L408),0)</f>
        <v>0.75890399999999991</v>
      </c>
      <c r="P408" s="53">
        <f t="shared" si="6"/>
        <v>0.06</v>
      </c>
      <c r="Q408" s="53">
        <f>IFERROR(Ações!$O408/Ações!$M408,0)</f>
        <v>0.3546280373831775</v>
      </c>
      <c r="R408" s="53">
        <f>IFERROR(IF(Ações!$B408="","",VLOOKUP(Table_1[[#This Row],[AÇÕES]],'Dados Status Invest STOCKS'!A394:AD1009,18)/100),0)</f>
        <v>8.0500000000000002E-2</v>
      </c>
      <c r="S408" s="51">
        <f>IFERROR(IF(Ações!$B408="","",VLOOKUP(Table_1[[#This Row],[AÇÕES]],'Dados Status Invest STOCKS'!A394:AD1009,25)/100),0)</f>
        <v>0.1134</v>
      </c>
      <c r="T408" s="51">
        <f>(1-Ações!$Q408)*Ações!$R408</f>
        <v>5.1952442990654213E-2</v>
      </c>
      <c r="U408" s="54">
        <f>IF(Ações!$S408=0,Ações!$T408,IF(Ações!$T408=0,Ações!$S408,AVERAGE(Ações!$S408,Ações!$T408)))</f>
        <v>8.2676221495327107E-2</v>
      </c>
    </row>
    <row r="409" spans="2:21" ht="15.75" customHeight="1" x14ac:dyDescent="0.2">
      <c r="B409" s="44" t="str">
        <f>IFERROR('Dados Status Invest STOCKS'!A396,"-")</f>
        <v>ASC</v>
      </c>
      <c r="C409" s="45">
        <f>IFERROR((Ações!$D409-Ações!$K409)/Ações!$D409,0)</f>
        <v>0</v>
      </c>
      <c r="D409" s="46">
        <f>(Ações!$O409)/0.06</f>
        <v>0</v>
      </c>
      <c r="E409" s="47">
        <f>IFERROR((Ações!$F409-Ações!$K409)/Ações!$F409,0)</f>
        <v>0</v>
      </c>
      <c r="F409" s="46" t="str">
        <f>IF(OR(Ações!$N409&lt;0,Ações!$M409&lt;0),"",(22.5*Ações!$M409*Ações!$N409)^0.5)</f>
        <v/>
      </c>
      <c r="G409" s="47">
        <f>IFERROR((Ações!$H409-Ações!$K409)/Ações!$H409,0)</f>
        <v>0</v>
      </c>
      <c r="H409" s="48">
        <f>IFERROR(Ações!$I409/(Ações!$P409-Table_1[[#This Row],[CAGR LUCRO 5A]]),0)</f>
        <v>0</v>
      </c>
      <c r="I409" s="48">
        <f>IF(Ações!$S409&lt;0,"",Ações!$O409*(1+Ações!$S409))</f>
        <v>0</v>
      </c>
      <c r="J409" s="49">
        <f>IFERROR(IF(Ações!$B409="","",(VLOOKUP(Table_1[[#This Row],[AÇÕES]],'Dados Status Invest STOCKS'!A395:AD1010,4)/Table_1[[#This Row],[LPA]]))/100,0)</f>
        <v>2.0400000000000001E-2</v>
      </c>
      <c r="K409" s="50">
        <f>IFERROR(IF(Ações!$B409="","",VLOOKUP(Table_1[[#This Row],[AÇÕES]],'Dados Status Invest STOCKS'!A395:AD1010,2)),0)</f>
        <v>3.18</v>
      </c>
      <c r="L409" s="51">
        <f>IFERROR(IF(Ações!$B409="","",VLOOKUP(Table_1[[#This Row],[AÇÕES]],'Dados Status Invest STOCKS'!A395:AD1010,3)/100),0)</f>
        <v>0</v>
      </c>
      <c r="M409" s="52">
        <f>IFERROR(IF(Ações!$B409="","",VLOOKUP(Table_1[[#This Row],[AÇÕES]],'Dados Status Invest STOCKS'!A395:AD1010,28)),0)</f>
        <v>-1.25</v>
      </c>
      <c r="N409" s="52">
        <f>IFERROR(IF(Ações!$B409="","",VLOOKUP(Table_1[[#This Row],[AÇÕES]],'Dados Status Invest STOCKS'!A395:AD1010,27)),0)</f>
        <v>9.0399999999999991</v>
      </c>
      <c r="O409" s="52">
        <f>IFERROR(IF(Ações!$L409="","",Ações!$K409*Ações!$L409),0)</f>
        <v>0</v>
      </c>
      <c r="P409" s="53">
        <f t="shared" si="6"/>
        <v>0.06</v>
      </c>
      <c r="Q409" s="53">
        <f>IFERROR(Ações!$O409/Ações!$M409,0)</f>
        <v>0</v>
      </c>
      <c r="R409" s="53">
        <f>IFERROR(IF(Ações!$B409="","",VLOOKUP(Table_1[[#This Row],[AÇÕES]],'Dados Status Invest STOCKS'!A395:AD1010,18)/100),0)</f>
        <v>-0.13789999999999999</v>
      </c>
      <c r="S409" s="51">
        <f>IFERROR(IF(Ações!$B409="","",VLOOKUP(Table_1[[#This Row],[AÇÕES]],'Dados Status Invest STOCKS'!A395:AD1010,25)/100),0)</f>
        <v>0</v>
      </c>
      <c r="T409" s="51">
        <f>(1-Ações!$Q409)*Ações!$R409</f>
        <v>-0.13789999999999999</v>
      </c>
      <c r="U409" s="54">
        <f>IF(Ações!$S409=0,Ações!$T409,IF(Ações!$T409=0,Ações!$S409,AVERAGE(Ações!$S409,Ações!$T409)))</f>
        <v>-0.13789999999999999</v>
      </c>
    </row>
    <row r="410" spans="2:21" ht="15.75" customHeight="1" x14ac:dyDescent="0.2">
      <c r="B410" s="44" t="str">
        <f>IFERROR('Dados Status Invest STOCKS'!A397,"-")</f>
        <v>ASGN</v>
      </c>
      <c r="C410" s="45">
        <f>IFERROR((Ações!$D410-Ações!$K410)/Ações!$D410,0)</f>
        <v>0</v>
      </c>
      <c r="D410" s="46">
        <f>(Ações!$O410)/0.06</f>
        <v>0</v>
      </c>
      <c r="E410" s="47">
        <f>IFERROR((Ações!$F410-Ações!$K410)/Ações!$F410,0)</f>
        <v>-0.53246058096094329</v>
      </c>
      <c r="F410" s="46">
        <f>IF(OR(Ações!$N410&lt;0,Ações!$M410&lt;0),"",(22.5*Ações!$M410*Ações!$N410)^0.5)</f>
        <v>76.0476330992622</v>
      </c>
      <c r="G410" s="47">
        <f>IFERROR((Ações!$H410-Ações!$K410)/Ações!$H410,0)</f>
        <v>0</v>
      </c>
      <c r="H410" s="48">
        <f>IFERROR(Ações!$I410/(Ações!$P410-Table_1[[#This Row],[CAGR LUCRO 5A]]),0)</f>
        <v>0</v>
      </c>
      <c r="I410" s="48">
        <f>IF(Ações!$S410&lt;0,"",Ações!$O410*(1+Ações!$S410))</f>
        <v>0</v>
      </c>
      <c r="J410" s="49">
        <f>IFERROR(IF(Ações!$B410="","",(VLOOKUP(Table_1[[#This Row],[AÇÕES]],'Dados Status Invest STOCKS'!A396:AD1011,4)/Table_1[[#This Row],[LPA]]))/100,0)</f>
        <v>2.1876712328767124E-2</v>
      </c>
      <c r="K410" s="50">
        <f>IFERROR(IF(Ações!$B410="","",VLOOKUP(Table_1[[#This Row],[AÇÕES]],'Dados Status Invest STOCKS'!A396:AD1011,2)),0)</f>
        <v>116.54</v>
      </c>
      <c r="L410" s="51">
        <f>IFERROR(IF(Ações!$B410="","",VLOOKUP(Table_1[[#This Row],[AÇÕES]],'Dados Status Invest STOCKS'!A396:AD1011,3)/100),0)</f>
        <v>0</v>
      </c>
      <c r="M410" s="52">
        <f>IFERROR(IF(Ações!$B410="","",VLOOKUP(Table_1[[#This Row],[AÇÕES]],'Dados Status Invest STOCKS'!A396:AD1011,28)),0)</f>
        <v>7.3</v>
      </c>
      <c r="N410" s="52">
        <f>IFERROR(IF(Ações!$B410="","",VLOOKUP(Table_1[[#This Row],[AÇÕES]],'Dados Status Invest STOCKS'!A396:AD1011,27)),0)</f>
        <v>35.21</v>
      </c>
      <c r="O410" s="52">
        <f>IFERROR(IF(Ações!$L410="","",Ações!$K410*Ações!$L410),0)</f>
        <v>0</v>
      </c>
      <c r="P410" s="53">
        <f t="shared" si="6"/>
        <v>0.06</v>
      </c>
      <c r="Q410" s="53">
        <f>IFERROR(Ações!$O410/Ações!$M410,0)</f>
        <v>0</v>
      </c>
      <c r="R410" s="53">
        <f>IFERROR(IF(Ações!$B410="","",VLOOKUP(Table_1[[#This Row],[AÇÕES]],'Dados Status Invest STOCKS'!A396:AD1011,18)/100),0)</f>
        <v>0.20730000000000001</v>
      </c>
      <c r="S410" s="51">
        <f>IFERROR(IF(Ações!$B410="","",VLOOKUP(Table_1[[#This Row],[AÇÕES]],'Dados Status Invest STOCKS'!A396:AD1011,25)/100),0)</f>
        <v>0.1545</v>
      </c>
      <c r="T410" s="51">
        <f>(1-Ações!$Q410)*Ações!$R410</f>
        <v>0.20730000000000001</v>
      </c>
      <c r="U410" s="54">
        <f>IF(Ações!$S410=0,Ações!$T410,IF(Ações!$T410=0,Ações!$S410,AVERAGE(Ações!$S410,Ações!$T410)))</f>
        <v>0.18090000000000001</v>
      </c>
    </row>
    <row r="411" spans="2:21" ht="15.75" customHeight="1" x14ac:dyDescent="0.2">
      <c r="B411" s="44" t="str">
        <f>IFERROR('Dados Status Invest STOCKS'!A398,"-")</f>
        <v>ASH</v>
      </c>
      <c r="C411" s="45">
        <f>IFERROR((Ações!$D411-Ações!$K411)/Ações!$D411,0)</f>
        <v>-3.9180327868852465</v>
      </c>
      <c r="D411" s="46">
        <f>(Ações!$O411)/0.06</f>
        <v>19.644033333333333</v>
      </c>
      <c r="E411" s="47">
        <f>IFERROR((Ações!$F411-Ações!$K411)/Ações!$F411,0)</f>
        <v>-0.48786301393933501</v>
      </c>
      <c r="F411" s="46">
        <f>IF(OR(Ações!$N411&lt;0,Ações!$M411&lt;0),"",(22.5*Ações!$M411*Ações!$N411)^0.5)</f>
        <v>64.932052947677548</v>
      </c>
      <c r="G411" s="47">
        <f>IFERROR((Ações!$H411-Ações!$K411)/Ações!$H411,0)</f>
        <v>-3.9180327868852465</v>
      </c>
      <c r="H411" s="48">
        <f>IFERROR(Ações!$I411/(Ações!$P411-Table_1[[#This Row],[CAGR LUCRO 5A]]),0)</f>
        <v>19.644033333333333</v>
      </c>
      <c r="I411" s="48">
        <f>IF(Ações!$S411&lt;0,"",Ações!$O411*(1+Ações!$S411))</f>
        <v>1.178642</v>
      </c>
      <c r="J411" s="49">
        <f>IFERROR(IF(Ações!$B411="","",(VLOOKUP(Table_1[[#This Row],[AÇÕES]],'Dados Status Invest STOCKS'!A397:AD1012,4)/Table_1[[#This Row],[LPA]]))/100,0)</f>
        <v>6.4496124031007754E-2</v>
      </c>
      <c r="K411" s="50">
        <f>IFERROR(IF(Ações!$B411="","",VLOOKUP(Table_1[[#This Row],[AÇÕES]],'Dados Status Invest STOCKS'!A397:AD1012,2)),0)</f>
        <v>96.61</v>
      </c>
      <c r="L411" s="51">
        <f>IFERROR(IF(Ações!$B411="","",VLOOKUP(Table_1[[#This Row],[AÇÕES]],'Dados Status Invest STOCKS'!A397:AD1012,3)/100),0)</f>
        <v>1.2199999999999999E-2</v>
      </c>
      <c r="M411" s="52">
        <f>IFERROR(IF(Ações!$B411="","",VLOOKUP(Table_1[[#This Row],[AÇÕES]],'Dados Status Invest STOCKS'!A397:AD1012,28)),0)</f>
        <v>3.87</v>
      </c>
      <c r="N411" s="52">
        <f>IFERROR(IF(Ações!$B411="","",VLOOKUP(Table_1[[#This Row],[AÇÕES]],'Dados Status Invest STOCKS'!A397:AD1012,27)),0)</f>
        <v>48.42</v>
      </c>
      <c r="O411" s="52">
        <f>IFERROR(IF(Ações!$L411="","",Ações!$K411*Ações!$L411),0)</f>
        <v>1.178642</v>
      </c>
      <c r="P411" s="53">
        <f t="shared" si="6"/>
        <v>0.06</v>
      </c>
      <c r="Q411" s="53">
        <f>IFERROR(Ações!$O411/Ações!$M411,0)</f>
        <v>0.30455865633074936</v>
      </c>
      <c r="R411" s="53">
        <f>IFERROR(IF(Ações!$B411="","",VLOOKUP(Table_1[[#This Row],[AÇÕES]],'Dados Status Invest STOCKS'!A397:AD1012,18)/100),0)</f>
        <v>7.9899999999999999E-2</v>
      </c>
      <c r="S411" s="51">
        <f>IFERROR(IF(Ações!$B411="","",VLOOKUP(Table_1[[#This Row],[AÇÕES]],'Dados Status Invest STOCKS'!A397:AD1012,25)/100),0)</f>
        <v>0</v>
      </c>
      <c r="T411" s="51">
        <f>(1-Ações!$Q411)*Ações!$R411</f>
        <v>5.5565763359173119E-2</v>
      </c>
      <c r="U411" s="54">
        <f>IF(Ações!$S411=0,Ações!$T411,IF(Ações!$T411=0,Ações!$S411,AVERAGE(Ações!$S411,Ações!$T411)))</f>
        <v>5.5565763359173119E-2</v>
      </c>
    </row>
    <row r="412" spans="2:21" ht="15.75" customHeight="1" x14ac:dyDescent="0.2">
      <c r="B412" s="44" t="str">
        <f>IFERROR('Dados Status Invest STOCKS'!A399,"-")</f>
        <v>ASIX</v>
      </c>
      <c r="C412" s="45">
        <f>IFERROR((Ações!$D412-Ações!$K412)/Ações!$D412,0)</f>
        <v>-18.999999999999996</v>
      </c>
      <c r="D412" s="46">
        <f>(Ações!$O412)/0.06</f>
        <v>2.1005000000000003</v>
      </c>
      <c r="E412" s="47">
        <f>IFERROR((Ações!$F412-Ações!$K412)/Ações!$F412,0)</f>
        <v>0.12419447844027852</v>
      </c>
      <c r="F412" s="46">
        <f>IF(OR(Ações!$N412&lt;0,Ações!$M412&lt;0),"",(22.5*Ações!$M412*Ações!$N412)^0.5)</f>
        <v>47.967270091177795</v>
      </c>
      <c r="G412" s="47">
        <f>IFERROR((Ações!$H412-Ações!$K412)/Ações!$H412,0)</f>
        <v>0</v>
      </c>
      <c r="H412" s="48">
        <f>IFERROR(Ações!$I412/(Ações!$P412-Table_1[[#This Row],[CAGR LUCRO 5A]]),0)</f>
        <v>0</v>
      </c>
      <c r="I412" s="48" t="str">
        <f>IF(Ações!$S412&lt;0,"",Ações!$O412*(1+Ações!$S412))</f>
        <v/>
      </c>
      <c r="J412" s="49">
        <f>IFERROR(IF(Ações!$B412="","",(VLOOKUP(Table_1[[#This Row],[AÇÕES]],'Dados Status Invest STOCKS'!A398:AD1013,4)/Table_1[[#This Row],[LPA]]))/100,0)</f>
        <v>1.6279527559055117E-2</v>
      </c>
      <c r="K412" s="50">
        <f>IFERROR(IF(Ações!$B412="","",VLOOKUP(Table_1[[#This Row],[AÇÕES]],'Dados Status Invest STOCKS'!A398:AD1013,2)),0)</f>
        <v>42.01</v>
      </c>
      <c r="L412" s="51">
        <f>IFERROR(IF(Ações!$B412="","",VLOOKUP(Table_1[[#This Row],[AÇÕES]],'Dados Status Invest STOCKS'!A398:AD1013,3)/100),0)</f>
        <v>3.0000000000000001E-3</v>
      </c>
      <c r="M412" s="52">
        <f>IFERROR(IF(Ações!$B412="","",VLOOKUP(Table_1[[#This Row],[AÇÕES]],'Dados Status Invest STOCKS'!A398:AD1013,28)),0)</f>
        <v>5.08</v>
      </c>
      <c r="N412" s="52">
        <f>IFERROR(IF(Ações!$B412="","",VLOOKUP(Table_1[[#This Row],[AÇÕES]],'Dados Status Invest STOCKS'!A398:AD1013,27)),0)</f>
        <v>20.13</v>
      </c>
      <c r="O412" s="52">
        <f>IFERROR(IF(Ações!$L412="","",Ações!$K412*Ações!$L412),0)</f>
        <v>0.12603</v>
      </c>
      <c r="P412" s="53">
        <f t="shared" si="6"/>
        <v>0.06</v>
      </c>
      <c r="Q412" s="53">
        <f>IFERROR(Ações!$O412/Ações!$M412,0)</f>
        <v>2.4809055118110237E-2</v>
      </c>
      <c r="R412" s="53">
        <f>IFERROR(IF(Ações!$B412="","",VLOOKUP(Table_1[[#This Row],[AÇÕES]],'Dados Status Invest STOCKS'!A398:AD1013,18)/100),0)</f>
        <v>0.2525</v>
      </c>
      <c r="S412" s="51">
        <f>IFERROR(IF(Ações!$B412="","",VLOOKUP(Table_1[[#This Row],[AÇÕES]],'Dados Status Invest STOCKS'!A398:AD1013,25)/100),0)</f>
        <v>-6.2899999999999998E-2</v>
      </c>
      <c r="T412" s="51">
        <f>(1-Ações!$Q412)*Ações!$R412</f>
        <v>0.24623571358267715</v>
      </c>
      <c r="U412" s="54">
        <f>IF(Ações!$S412=0,Ações!$T412,IF(Ações!$T412=0,Ações!$S412,AVERAGE(Ações!$S412,Ações!$T412)))</f>
        <v>9.166785679133857E-2</v>
      </c>
    </row>
    <row r="413" spans="2:21" ht="15.75" customHeight="1" x14ac:dyDescent="0.2">
      <c r="B413" s="44" t="str">
        <f>IFERROR('Dados Status Invest STOCKS'!A400,"-")</f>
        <v>ASLN</v>
      </c>
      <c r="C413" s="45">
        <f>IFERROR((Ações!$D413-Ações!$K413)/Ações!$D413,0)</f>
        <v>0</v>
      </c>
      <c r="D413" s="46">
        <f>(Ações!$O413)/0.06</f>
        <v>0</v>
      </c>
      <c r="E413" s="47">
        <f>IFERROR((Ações!$F413-Ações!$K413)/Ações!$F413,0)</f>
        <v>0</v>
      </c>
      <c r="F413" s="46" t="str">
        <f>IF(OR(Ações!$N413&lt;0,Ações!$M413&lt;0),"",(22.5*Ações!$M413*Ações!$N413)^0.5)</f>
        <v/>
      </c>
      <c r="G413" s="47">
        <f>IFERROR((Ações!$H413-Ações!$K413)/Ações!$H413,0)</f>
        <v>0</v>
      </c>
      <c r="H413" s="48">
        <f>IFERROR(Ações!$I413/(Ações!$P413-Table_1[[#This Row],[CAGR LUCRO 5A]]),0)</f>
        <v>0</v>
      </c>
      <c r="I413" s="48">
        <f>IF(Ações!$S413&lt;0,"",Ações!$O413*(1+Ações!$S413))</f>
        <v>0</v>
      </c>
      <c r="J413" s="49">
        <f>IFERROR(IF(Ações!$B413="","",(VLOOKUP(Table_1[[#This Row],[AÇÕES]],'Dados Status Invest STOCKS'!A399:AD1014,4)/Table_1[[#This Row],[LPA]]))/100,0)</f>
        <v>2.6896551724137935E-2</v>
      </c>
      <c r="K413" s="50">
        <f>IFERROR(IF(Ações!$B413="","",VLOOKUP(Table_1[[#This Row],[AÇÕES]],'Dados Status Invest STOCKS'!A399:AD1014,2)),0)</f>
        <v>0.9</v>
      </c>
      <c r="L413" s="51">
        <f>IFERROR(IF(Ações!$B413="","",VLOOKUP(Table_1[[#This Row],[AÇÕES]],'Dados Status Invest STOCKS'!A399:AD1014,3)/100),0)</f>
        <v>0</v>
      </c>
      <c r="M413" s="52">
        <f>IFERROR(IF(Ações!$B413="","",VLOOKUP(Table_1[[#This Row],[AÇÕES]],'Dados Status Invest STOCKS'!A399:AD1014,28)),0)</f>
        <v>-0.57999999999999996</v>
      </c>
      <c r="N413" s="52">
        <f>IFERROR(IF(Ações!$B413="","",VLOOKUP(Table_1[[#This Row],[AÇÕES]],'Dados Status Invest STOCKS'!A399:AD1014,27)),0)</f>
        <v>1.17</v>
      </c>
      <c r="O413" s="52">
        <f>IFERROR(IF(Ações!$L413="","",Ações!$K413*Ações!$L413),0)</f>
        <v>0</v>
      </c>
      <c r="P413" s="53">
        <f t="shared" si="6"/>
        <v>0.06</v>
      </c>
      <c r="Q413" s="53">
        <f>IFERROR(Ações!$O413/Ações!$M413,0)</f>
        <v>0</v>
      </c>
      <c r="R413" s="53">
        <f>IFERROR(IF(Ações!$B413="","",VLOOKUP(Table_1[[#This Row],[AÇÕES]],'Dados Status Invest STOCKS'!A399:AD1014,18)/100),0)</f>
        <v>-0.49320000000000003</v>
      </c>
      <c r="S413" s="51">
        <f>IFERROR(IF(Ações!$B413="","",VLOOKUP(Table_1[[#This Row],[AÇÕES]],'Dados Status Invest STOCKS'!A399:AD1014,25)/100),0)</f>
        <v>0</v>
      </c>
      <c r="T413" s="51">
        <f>(1-Ações!$Q413)*Ações!$R413</f>
        <v>-0.49320000000000003</v>
      </c>
      <c r="U413" s="54">
        <f>IF(Ações!$S413=0,Ações!$T413,IF(Ações!$T413=0,Ações!$S413,AVERAGE(Ações!$S413,Ações!$T413)))</f>
        <v>-0.49320000000000003</v>
      </c>
    </row>
    <row r="414" spans="2:21" ht="15.75" customHeight="1" x14ac:dyDescent="0.2">
      <c r="B414" s="44" t="str">
        <f>IFERROR('Dados Status Invest STOCKS'!A401,"-")</f>
        <v>ASMB</v>
      </c>
      <c r="C414" s="45">
        <f>IFERROR((Ações!$D414-Ações!$K414)/Ações!$D414,0)</f>
        <v>0</v>
      </c>
      <c r="D414" s="46">
        <f>(Ações!$O414)/0.06</f>
        <v>0</v>
      </c>
      <c r="E414" s="47">
        <f>IFERROR((Ações!$F414-Ações!$K414)/Ações!$F414,0)</f>
        <v>0</v>
      </c>
      <c r="F414" s="46" t="str">
        <f>IF(OR(Ações!$N414&lt;0,Ações!$M414&lt;0),"",(22.5*Ações!$M414*Ações!$N414)^0.5)</f>
        <v/>
      </c>
      <c r="G414" s="47">
        <f>IFERROR((Ações!$H414-Ações!$K414)/Ações!$H414,0)</f>
        <v>0</v>
      </c>
      <c r="H414" s="48">
        <f>IFERROR(Ações!$I414/(Ações!$P414-Table_1[[#This Row],[CAGR LUCRO 5A]]),0)</f>
        <v>0</v>
      </c>
      <c r="I414" s="48">
        <f>IF(Ações!$S414&lt;0,"",Ações!$O414*(1+Ações!$S414))</f>
        <v>0</v>
      </c>
      <c r="J414" s="49">
        <f>IFERROR(IF(Ações!$B414="","",(VLOOKUP(Table_1[[#This Row],[AÇÕES]],'Dados Status Invest STOCKS'!A400:AD1015,4)/Table_1[[#This Row],[LPA]]))/100,0)</f>
        <v>3.377192982456141E-3</v>
      </c>
      <c r="K414" s="50">
        <f>IFERROR(IF(Ações!$B414="","",VLOOKUP(Table_1[[#This Row],[AÇÕES]],'Dados Status Invest STOCKS'!A400:AD1015,2)),0)</f>
        <v>1.76</v>
      </c>
      <c r="L414" s="51">
        <f>IFERROR(IF(Ações!$B414="","",VLOOKUP(Table_1[[#This Row],[AÇÕES]],'Dados Status Invest STOCKS'!A400:AD1015,3)/100),0)</f>
        <v>0</v>
      </c>
      <c r="M414" s="52">
        <f>IFERROR(IF(Ações!$B414="","",VLOOKUP(Table_1[[#This Row],[AÇÕES]],'Dados Status Invest STOCKS'!A400:AD1015,28)),0)</f>
        <v>-2.2799999999999998</v>
      </c>
      <c r="N414" s="52">
        <f>IFERROR(IF(Ações!$B414="","",VLOOKUP(Table_1[[#This Row],[AÇÕES]],'Dados Status Invest STOCKS'!A400:AD1015,27)),0)</f>
        <v>4.6900000000000004</v>
      </c>
      <c r="O414" s="52">
        <f>IFERROR(IF(Ações!$L414="","",Ações!$K414*Ações!$L414),0)</f>
        <v>0</v>
      </c>
      <c r="P414" s="53">
        <f t="shared" si="6"/>
        <v>0.06</v>
      </c>
      <c r="Q414" s="53">
        <f>IFERROR(Ações!$O414/Ações!$M414,0)</f>
        <v>0</v>
      </c>
      <c r="R414" s="53">
        <f>IFERROR(IF(Ações!$B414="","",VLOOKUP(Table_1[[#This Row],[AÇÕES]],'Dados Status Invest STOCKS'!A400:AD1015,18)/100),0)</f>
        <v>-0.48530000000000001</v>
      </c>
      <c r="S414" s="51">
        <f>IFERROR(IF(Ações!$B414="","",VLOOKUP(Table_1[[#This Row],[AÇÕES]],'Dados Status Invest STOCKS'!A400:AD1015,25)/100),0)</f>
        <v>0</v>
      </c>
      <c r="T414" s="51">
        <f>(1-Ações!$Q414)*Ações!$R414</f>
        <v>-0.48530000000000001</v>
      </c>
      <c r="U414" s="54">
        <f>IF(Ações!$S414=0,Ações!$T414,IF(Ações!$T414=0,Ações!$S414,AVERAGE(Ações!$S414,Ações!$T414)))</f>
        <v>-0.48530000000000001</v>
      </c>
    </row>
    <row r="415" spans="2:21" ht="15.75" customHeight="1" x14ac:dyDescent="0.2">
      <c r="B415" s="44" t="str">
        <f>IFERROR('Dados Status Invest STOCKS'!A402,"-")</f>
        <v>ASML</v>
      </c>
      <c r="C415" s="45">
        <f>IFERROR((Ações!$D415-Ações!$K415)/Ações!$D415,0)</f>
        <v>-3.3165467625899279</v>
      </c>
      <c r="D415" s="46">
        <f>(Ações!$O415)/0.06</f>
        <v>159.25229999999999</v>
      </c>
      <c r="E415" s="47">
        <f>IFERROR((Ações!$F415-Ações!$K415)/Ações!$F415,0)</f>
        <v>-5.3944683940667977</v>
      </c>
      <c r="F415" s="46">
        <f>IF(OR(Ações!$N415&lt;0,Ações!$M415&lt;0),"",(22.5*Ações!$M415*Ações!$N415)^0.5)</f>
        <v>107.50229067326892</v>
      </c>
      <c r="G415" s="47">
        <f>IFERROR((Ações!$H415-Ações!$K415)/Ações!$H415,0)</f>
        <v>10.978528918150925</v>
      </c>
      <c r="H415" s="48">
        <f>IFERROR(Ações!$I415/(Ações!$P415-Table_1[[#This Row],[CAGR LUCRO 5A]]),0)</f>
        <v>-68.889914098418274</v>
      </c>
      <c r="I415" s="48">
        <f>IF(Ações!$S415&lt;0,"",Ações!$O415*(1+Ações!$S415))</f>
        <v>11.7595083366</v>
      </c>
      <c r="J415" s="49">
        <f>IFERROR(IF(Ações!$B415="","",(VLOOKUP(Table_1[[#This Row],[AÇÕES]],'Dados Status Invest STOCKS'!A401:AD1016,4)/Table_1[[#This Row],[LPA]]))/100,0)</f>
        <v>2.8063897763578274E-2</v>
      </c>
      <c r="K415" s="50">
        <f>IFERROR(IF(Ações!$B415="","",VLOOKUP(Table_1[[#This Row],[AÇÕES]],'Dados Status Invest STOCKS'!A401:AD1016,2)),0)</f>
        <v>687.42</v>
      </c>
      <c r="L415" s="51">
        <f>IFERROR(IF(Ações!$B415="","",VLOOKUP(Table_1[[#This Row],[AÇÕES]],'Dados Status Invest STOCKS'!A401:AD1016,3)/100),0)</f>
        <v>1.3899999999999999E-2</v>
      </c>
      <c r="M415" s="52">
        <f>IFERROR(IF(Ações!$B415="","",VLOOKUP(Table_1[[#This Row],[AÇÕES]],'Dados Status Invest STOCKS'!A401:AD1016,28)),0)</f>
        <v>15.65</v>
      </c>
      <c r="N415" s="52">
        <f>IFERROR(IF(Ações!$B415="","",VLOOKUP(Table_1[[#This Row],[AÇÕES]],'Dados Status Invest STOCKS'!A401:AD1016,27)),0)</f>
        <v>32.82</v>
      </c>
      <c r="O415" s="52">
        <f>IFERROR(IF(Ações!$L415="","",Ações!$K415*Ações!$L415),0)</f>
        <v>9.5551379999999995</v>
      </c>
      <c r="P415" s="53">
        <f t="shared" si="6"/>
        <v>0.06</v>
      </c>
      <c r="Q415" s="53">
        <f>IFERROR(Ações!$O415/Ações!$M415,0)</f>
        <v>0.6105519488817891</v>
      </c>
      <c r="R415" s="53">
        <f>IFERROR(IF(Ações!$B415="","",VLOOKUP(Table_1[[#This Row],[AÇÕES]],'Dados Status Invest STOCKS'!A401:AD1016,18)/100),0)</f>
        <v>0.47689999999999999</v>
      </c>
      <c r="S415" s="51">
        <f>IFERROR(IF(Ações!$B415="","",VLOOKUP(Table_1[[#This Row],[AÇÕES]],'Dados Status Invest STOCKS'!A401:AD1016,25)/100),0)</f>
        <v>0.23070000000000002</v>
      </c>
      <c r="T415" s="51">
        <f>(1-Ações!$Q415)*Ações!$R415</f>
        <v>0.18572777557827477</v>
      </c>
      <c r="U415" s="54">
        <f>IF(Ações!$S415=0,Ações!$T415,IF(Ações!$T415=0,Ações!$S415,AVERAGE(Ações!$S415,Ações!$T415)))</f>
        <v>0.20821388778913741</v>
      </c>
    </row>
    <row r="416" spans="2:21" ht="15.75" customHeight="1" x14ac:dyDescent="0.2">
      <c r="B416" s="44" t="str">
        <f>IFERROR('Dados Status Invest STOCKS'!A403,"-")</f>
        <v>ASND</v>
      </c>
      <c r="C416" s="45">
        <f>IFERROR((Ações!$D416-Ações!$K416)/Ações!$D416,0)</f>
        <v>0</v>
      </c>
      <c r="D416" s="46">
        <f>(Ações!$O416)/0.06</f>
        <v>0</v>
      </c>
      <c r="E416" s="47">
        <f>IFERROR((Ações!$F416-Ações!$K416)/Ações!$F416,0)</f>
        <v>0</v>
      </c>
      <c r="F416" s="46" t="str">
        <f>IF(OR(Ações!$N416&lt;0,Ações!$M416&lt;0),"",(22.5*Ações!$M416*Ações!$N416)^0.5)</f>
        <v/>
      </c>
      <c r="G416" s="47">
        <f>IFERROR((Ações!$H416-Ações!$K416)/Ações!$H416,0)</f>
        <v>0</v>
      </c>
      <c r="H416" s="48">
        <f>IFERROR(Ações!$I416/(Ações!$P416-Table_1[[#This Row],[CAGR LUCRO 5A]]),0)</f>
        <v>0</v>
      </c>
      <c r="I416" s="48">
        <f>IF(Ações!$S416&lt;0,"",Ações!$O416*(1+Ações!$S416))</f>
        <v>0</v>
      </c>
      <c r="J416" s="49">
        <f>IFERROR(IF(Ações!$B416="","",(VLOOKUP(Table_1[[#This Row],[AÇÕES]],'Dados Status Invest STOCKS'!A402:AD1017,4)/Table_1[[#This Row],[LPA]]))/100,0)</f>
        <v>1.2699579831932775E-2</v>
      </c>
      <c r="K416" s="50">
        <f>IFERROR(IF(Ações!$B416="","",VLOOKUP(Table_1[[#This Row],[AÇÕES]],'Dados Status Invest STOCKS'!A402:AD1017,2)),0)</f>
        <v>115.02</v>
      </c>
      <c r="L416" s="51">
        <f>IFERROR(IF(Ações!$B416="","",VLOOKUP(Table_1[[#This Row],[AÇÕES]],'Dados Status Invest STOCKS'!A402:AD1017,3)/100),0)</f>
        <v>0</v>
      </c>
      <c r="M416" s="52">
        <f>IFERROR(IF(Ações!$B416="","",VLOOKUP(Table_1[[#This Row],[AÇÕES]],'Dados Status Invest STOCKS'!A402:AD1017,28)),0)</f>
        <v>-9.52</v>
      </c>
      <c r="N416" s="52">
        <f>IFERROR(IF(Ações!$B416="","",VLOOKUP(Table_1[[#This Row],[AÇÕES]],'Dados Status Invest STOCKS'!A402:AD1017,27)),0)</f>
        <v>14.55</v>
      </c>
      <c r="O416" s="52">
        <f>IFERROR(IF(Ações!$L416="","",Ações!$K416*Ações!$L416),0)</f>
        <v>0</v>
      </c>
      <c r="P416" s="53">
        <f t="shared" si="6"/>
        <v>0.06</v>
      </c>
      <c r="Q416" s="53">
        <f>IFERROR(Ações!$O416/Ações!$M416,0)</f>
        <v>0</v>
      </c>
      <c r="R416" s="53">
        <f>IFERROR(IF(Ações!$B416="","",VLOOKUP(Table_1[[#This Row],[AÇÕES]],'Dados Status Invest STOCKS'!A402:AD1017,18)/100),0)</f>
        <v>-0.65410000000000001</v>
      </c>
      <c r="S416" s="51">
        <f>IFERROR(IF(Ações!$B416="","",VLOOKUP(Table_1[[#This Row],[AÇÕES]],'Dados Status Invest STOCKS'!A402:AD1017,25)/100),0)</f>
        <v>0</v>
      </c>
      <c r="T416" s="51">
        <f>(1-Ações!$Q416)*Ações!$R416</f>
        <v>-0.65410000000000001</v>
      </c>
      <c r="U416" s="54">
        <f>IF(Ações!$S416=0,Ações!$T416,IF(Ações!$T416=0,Ações!$S416,AVERAGE(Ações!$S416,Ações!$T416)))</f>
        <v>-0.65410000000000001</v>
      </c>
    </row>
    <row r="417" spans="2:21" ht="15.75" customHeight="1" x14ac:dyDescent="0.2">
      <c r="B417" s="44" t="str">
        <f>IFERROR('Dados Status Invest STOCKS'!A404,"-")</f>
        <v>ASO</v>
      </c>
      <c r="C417" s="45">
        <f>IFERROR((Ações!$D417-Ações!$K417)/Ações!$D417,0)</f>
        <v>0</v>
      </c>
      <c r="D417" s="46">
        <f>(Ações!$O417)/0.06</f>
        <v>0</v>
      </c>
      <c r="E417" s="47">
        <f>IFERROR((Ações!$F417-Ações!$K417)/Ações!$F417,0)</f>
        <v>0.22492112181150614</v>
      </c>
      <c r="F417" s="46">
        <f>IF(OR(Ações!$N417&lt;0,Ações!$M417&lt;0),"",(22.5*Ações!$M417*Ações!$N417)^0.5)</f>
        <v>49.543344658995316</v>
      </c>
      <c r="G417" s="47">
        <f>IFERROR((Ações!$H417-Ações!$K417)/Ações!$H417,0)</f>
        <v>0</v>
      </c>
      <c r="H417" s="48">
        <f>IFERROR(Ações!$I417/(Ações!$P417-Table_1[[#This Row],[CAGR LUCRO 5A]]),0)</f>
        <v>0</v>
      </c>
      <c r="I417" s="48">
        <f>IF(Ações!$S417&lt;0,"",Ações!$O417*(1+Ações!$S417))</f>
        <v>0</v>
      </c>
      <c r="J417" s="49">
        <f>IFERROR(IF(Ações!$B417="","",(VLOOKUP(Table_1[[#This Row],[AÇÕES]],'Dados Status Invest STOCKS'!A403:AD1018,4)/Table_1[[#This Row],[LPA]]))/100,0)</f>
        <v>7.7920227920227928E-3</v>
      </c>
      <c r="K417" s="50">
        <f>IFERROR(IF(Ações!$B417="","",VLOOKUP(Table_1[[#This Row],[AÇÕES]],'Dados Status Invest STOCKS'!A403:AD1018,2)),0)</f>
        <v>38.4</v>
      </c>
      <c r="L417" s="51">
        <f>IFERROR(IF(Ações!$B417="","",VLOOKUP(Table_1[[#This Row],[AÇÕES]],'Dados Status Invest STOCKS'!A403:AD1018,3)/100),0)</f>
        <v>0</v>
      </c>
      <c r="M417" s="52">
        <f>IFERROR(IF(Ações!$B417="","",VLOOKUP(Table_1[[#This Row],[AÇÕES]],'Dados Status Invest STOCKS'!A403:AD1018,28)),0)</f>
        <v>7.02</v>
      </c>
      <c r="N417" s="52">
        <f>IFERROR(IF(Ações!$B417="","",VLOOKUP(Table_1[[#This Row],[AÇÕES]],'Dados Status Invest STOCKS'!A403:AD1018,27)),0)</f>
        <v>15.54</v>
      </c>
      <c r="O417" s="52">
        <f>IFERROR(IF(Ações!$L417="","",Ações!$K417*Ações!$L417),0)</f>
        <v>0</v>
      </c>
      <c r="P417" s="53">
        <f t="shared" si="6"/>
        <v>0.06</v>
      </c>
      <c r="Q417" s="53">
        <f>IFERROR(Ações!$O417/Ações!$M417,0)</f>
        <v>0</v>
      </c>
      <c r="R417" s="53">
        <f>IFERROR(IF(Ações!$B417="","",VLOOKUP(Table_1[[#This Row],[AÇÕES]],'Dados Status Invest STOCKS'!A403:AD1018,18)/100),0)</f>
        <v>0.45140000000000002</v>
      </c>
      <c r="S417" s="51">
        <f>IFERROR(IF(Ações!$B417="","",VLOOKUP(Table_1[[#This Row],[AÇÕES]],'Dados Status Invest STOCKS'!A403:AD1018,25)/100),0)</f>
        <v>0</v>
      </c>
      <c r="T417" s="51">
        <f>(1-Ações!$Q417)*Ações!$R417</f>
        <v>0.45140000000000002</v>
      </c>
      <c r="U417" s="54">
        <f>IF(Ações!$S417=0,Ações!$T417,IF(Ações!$T417=0,Ações!$S417,AVERAGE(Ações!$S417,Ações!$T417)))</f>
        <v>0.45140000000000002</v>
      </c>
    </row>
    <row r="418" spans="2:21" ht="15.75" customHeight="1" x14ac:dyDescent="0.2">
      <c r="B418" s="44" t="str">
        <f>IFERROR('Dados Status Invest STOCKS'!A405,"-")</f>
        <v>ASPL</v>
      </c>
      <c r="C418" s="45">
        <f>IFERROR((Ações!$D418-Ações!$K418)/Ações!$D418,0)</f>
        <v>0</v>
      </c>
      <c r="D418" s="46">
        <f>(Ações!$O418)/0.06</f>
        <v>0</v>
      </c>
      <c r="E418" s="47">
        <f>IFERROR((Ações!$F418-Ações!$K418)/Ações!$F418,0)</f>
        <v>0</v>
      </c>
      <c r="F418" s="46" t="str">
        <f>IF(OR(Ações!$N418&lt;0,Ações!$M418&lt;0),"",(22.5*Ações!$M418*Ações!$N418)^0.5)</f>
        <v/>
      </c>
      <c r="G418" s="47">
        <f>IFERROR((Ações!$H418-Ações!$K418)/Ações!$H418,0)</f>
        <v>0</v>
      </c>
      <c r="H418" s="48">
        <f>IFERROR(Ações!$I418/(Ações!$P418-Table_1[[#This Row],[CAGR LUCRO 5A]]),0)</f>
        <v>0</v>
      </c>
      <c r="I418" s="48">
        <f>IF(Ações!$S418&lt;0,"",Ações!$O418*(1+Ações!$S418))</f>
        <v>0</v>
      </c>
      <c r="J418" s="49">
        <f>IFERROR(IF(Ações!$B418="","",(VLOOKUP(Table_1[[#This Row],[AÇÕES]],'Dados Status Invest STOCKS'!A404:AD1019,4)/Table_1[[#This Row],[LPA]]))/100,0)</f>
        <v>1.3429629629629627</v>
      </c>
      <c r="K418" s="50">
        <f>IFERROR(IF(Ações!$B418="","",VLOOKUP(Table_1[[#This Row],[AÇÕES]],'Dados Status Invest STOCKS'!A404:AD1019,2)),0)</f>
        <v>9.93</v>
      </c>
      <c r="L418" s="51">
        <f>IFERROR(IF(Ações!$B418="","",VLOOKUP(Table_1[[#This Row],[AÇÕES]],'Dados Status Invest STOCKS'!A404:AD1019,3)/100),0)</f>
        <v>0</v>
      </c>
      <c r="M418" s="52">
        <f>IFERROR(IF(Ações!$B418="","",VLOOKUP(Table_1[[#This Row],[AÇÕES]],'Dados Status Invest STOCKS'!A404:AD1019,28)),0)</f>
        <v>-0.27</v>
      </c>
      <c r="N418" s="52">
        <f>IFERROR(IF(Ações!$B418="","",VLOOKUP(Table_1[[#This Row],[AÇÕES]],'Dados Status Invest STOCKS'!A404:AD1019,27)),0)</f>
        <v>-1</v>
      </c>
      <c r="O418" s="52">
        <f>IFERROR(IF(Ações!$L418="","",Ações!$K418*Ações!$L418),0)</f>
        <v>0</v>
      </c>
      <c r="P418" s="53">
        <f t="shared" si="6"/>
        <v>0.06</v>
      </c>
      <c r="Q418" s="53">
        <f>IFERROR(Ações!$O418/Ações!$M418,0)</f>
        <v>0</v>
      </c>
      <c r="R418" s="53">
        <f>IFERROR(IF(Ações!$B418="","",VLOOKUP(Table_1[[#This Row],[AÇÕES]],'Dados Status Invest STOCKS'!A404:AD1019,18)/100),0)</f>
        <v>-0.27329999999999999</v>
      </c>
      <c r="S418" s="51">
        <f>IFERROR(IF(Ações!$B418="","",VLOOKUP(Table_1[[#This Row],[AÇÕES]],'Dados Status Invest STOCKS'!A404:AD1019,25)/100),0)</f>
        <v>0</v>
      </c>
      <c r="T418" s="51">
        <f>(1-Ações!$Q418)*Ações!$R418</f>
        <v>-0.27329999999999999</v>
      </c>
      <c r="U418" s="54">
        <f>IF(Ações!$S418=0,Ações!$T418,IF(Ações!$T418=0,Ações!$S418,AVERAGE(Ações!$S418,Ações!$T418)))</f>
        <v>-0.27329999999999999</v>
      </c>
    </row>
    <row r="419" spans="2:21" ht="15.75" customHeight="1" x14ac:dyDescent="0.2">
      <c r="B419" s="44" t="str">
        <f>IFERROR('Dados Status Invest STOCKS'!A406,"-")</f>
        <v>ASPL.U</v>
      </c>
      <c r="C419" s="45">
        <f>IFERROR((Ações!$D419-Ações!$K419)/Ações!$D419,0)</f>
        <v>0</v>
      </c>
      <c r="D419" s="46">
        <f>(Ações!$O419)/0.06</f>
        <v>0</v>
      </c>
      <c r="E419" s="47">
        <f>IFERROR((Ações!$F419-Ações!$K419)/Ações!$F419,0)</f>
        <v>0</v>
      </c>
      <c r="F419" s="46" t="str">
        <f>IF(OR(Ações!$N419&lt;0,Ações!$M419&lt;0),"",(22.5*Ações!$M419*Ações!$N419)^0.5)</f>
        <v/>
      </c>
      <c r="G419" s="47">
        <f>IFERROR((Ações!$H419-Ações!$K419)/Ações!$H419,0)</f>
        <v>0</v>
      </c>
      <c r="H419" s="48">
        <f>IFERROR(Ações!$I419/(Ações!$P419-Table_1[[#This Row],[CAGR LUCRO 5A]]),0)</f>
        <v>0</v>
      </c>
      <c r="I419" s="48">
        <f>IF(Ações!$S419&lt;0,"",Ações!$O419*(1+Ações!$S419))</f>
        <v>0</v>
      </c>
      <c r="J419" s="49">
        <f>IFERROR(IF(Ações!$B419="","",(VLOOKUP(Table_1[[#This Row],[AÇÕES]],'Dados Status Invest STOCKS'!A405:AD1020,4)/Table_1[[#This Row],[LPA]]))/100,0)</f>
        <v>1.44</v>
      </c>
      <c r="K419" s="50">
        <f>IFERROR(IF(Ações!$B419="","",VLOOKUP(Table_1[[#This Row],[AÇÕES]],'Dados Status Invest STOCKS'!A405:AD1020,2)),0)</f>
        <v>10.65</v>
      </c>
      <c r="L419" s="51">
        <f>IFERROR(IF(Ações!$B419="","",VLOOKUP(Table_1[[#This Row],[AÇÕES]],'Dados Status Invest STOCKS'!A405:AD1020,3)/100),0)</f>
        <v>0</v>
      </c>
      <c r="M419" s="52">
        <f>IFERROR(IF(Ações!$B419="","",VLOOKUP(Table_1[[#This Row],[AÇÕES]],'Dados Status Invest STOCKS'!A405:AD1020,28)),0)</f>
        <v>-0.27</v>
      </c>
      <c r="N419" s="52">
        <f>IFERROR(IF(Ações!$B419="","",VLOOKUP(Table_1[[#This Row],[AÇÕES]],'Dados Status Invest STOCKS'!A405:AD1020,27)),0)</f>
        <v>-1</v>
      </c>
      <c r="O419" s="52">
        <f>IFERROR(IF(Ações!$L419="","",Ações!$K419*Ações!$L419),0)</f>
        <v>0</v>
      </c>
      <c r="P419" s="53">
        <f t="shared" si="6"/>
        <v>0.06</v>
      </c>
      <c r="Q419" s="53">
        <f>IFERROR(Ações!$O419/Ações!$M419,0)</f>
        <v>0</v>
      </c>
      <c r="R419" s="53">
        <f>IFERROR(IF(Ações!$B419="","",VLOOKUP(Table_1[[#This Row],[AÇÕES]],'Dados Status Invest STOCKS'!A405:AD1020,18)/100),0)</f>
        <v>-0.27329999999999999</v>
      </c>
      <c r="S419" s="51">
        <f>IFERROR(IF(Ações!$B419="","",VLOOKUP(Table_1[[#This Row],[AÇÕES]],'Dados Status Invest STOCKS'!A405:AD1020,25)/100),0)</f>
        <v>0</v>
      </c>
      <c r="T419" s="51">
        <f>(1-Ações!$Q419)*Ações!$R419</f>
        <v>-0.27329999999999999</v>
      </c>
      <c r="U419" s="54">
        <f>IF(Ações!$S419=0,Ações!$T419,IF(Ações!$T419=0,Ações!$S419,AVERAGE(Ações!$S419,Ações!$T419)))</f>
        <v>-0.27329999999999999</v>
      </c>
    </row>
    <row r="420" spans="2:21" ht="15.75" customHeight="1" x14ac:dyDescent="0.2">
      <c r="B420" s="44" t="str">
        <f>IFERROR('Dados Status Invest STOCKS'!A407,"-")</f>
        <v>ASPL.WS</v>
      </c>
      <c r="C420" s="45">
        <f>IFERROR((Ações!$D420-Ações!$K420)/Ações!$D420,0)</f>
        <v>0</v>
      </c>
      <c r="D420" s="46">
        <f>(Ações!$O420)/0.06</f>
        <v>0</v>
      </c>
      <c r="E420" s="47">
        <f>IFERROR((Ações!$F420-Ações!$K420)/Ações!$F420,0)</f>
        <v>0</v>
      </c>
      <c r="F420" s="46" t="str">
        <f>IF(OR(Ações!$N420&lt;0,Ações!$M420&lt;0),"",(22.5*Ações!$M420*Ações!$N420)^0.5)</f>
        <v/>
      </c>
      <c r="G420" s="47">
        <f>IFERROR((Ações!$H420-Ações!$K420)/Ações!$H420,0)</f>
        <v>0</v>
      </c>
      <c r="H420" s="48">
        <f>IFERROR(Ações!$I420/(Ações!$P420-Table_1[[#This Row],[CAGR LUCRO 5A]]),0)</f>
        <v>0</v>
      </c>
      <c r="I420" s="48">
        <f>IF(Ações!$S420&lt;0,"",Ações!$O420*(1+Ações!$S420))</f>
        <v>0</v>
      </c>
      <c r="J420" s="49">
        <f>IFERROR(IF(Ações!$B420="","",(VLOOKUP(Table_1[[#This Row],[AÇÕES]],'Dados Status Invest STOCKS'!A406:AD1021,4)/Table_1[[#This Row],[LPA]]))/100,0)</f>
        <v>0.307037037037037</v>
      </c>
      <c r="K420" s="50">
        <f>IFERROR(IF(Ações!$B420="","",VLOOKUP(Table_1[[#This Row],[AÇÕES]],'Dados Status Invest STOCKS'!A406:AD1021,2)),0)</f>
        <v>2.27</v>
      </c>
      <c r="L420" s="51">
        <f>IFERROR(IF(Ações!$B420="","",VLOOKUP(Table_1[[#This Row],[AÇÕES]],'Dados Status Invest STOCKS'!A406:AD1021,3)/100),0)</f>
        <v>0</v>
      </c>
      <c r="M420" s="52">
        <f>IFERROR(IF(Ações!$B420="","",VLOOKUP(Table_1[[#This Row],[AÇÕES]],'Dados Status Invest STOCKS'!A406:AD1021,28)),0)</f>
        <v>-0.27</v>
      </c>
      <c r="N420" s="52">
        <f>IFERROR(IF(Ações!$B420="","",VLOOKUP(Table_1[[#This Row],[AÇÕES]],'Dados Status Invest STOCKS'!A406:AD1021,27)),0)</f>
        <v>-1</v>
      </c>
      <c r="O420" s="52">
        <f>IFERROR(IF(Ações!$L420="","",Ações!$K420*Ações!$L420),0)</f>
        <v>0</v>
      </c>
      <c r="P420" s="53">
        <f t="shared" si="6"/>
        <v>0.06</v>
      </c>
      <c r="Q420" s="53">
        <f>IFERROR(Ações!$O420/Ações!$M420,0)</f>
        <v>0</v>
      </c>
      <c r="R420" s="53">
        <f>IFERROR(IF(Ações!$B420="","",VLOOKUP(Table_1[[#This Row],[AÇÕES]],'Dados Status Invest STOCKS'!A406:AD1021,18)/100),0)</f>
        <v>-0.27329999999999999</v>
      </c>
      <c r="S420" s="51">
        <f>IFERROR(IF(Ações!$B420="","",VLOOKUP(Table_1[[#This Row],[AÇÕES]],'Dados Status Invest STOCKS'!A406:AD1021,25)/100),0)</f>
        <v>0</v>
      </c>
      <c r="T420" s="51">
        <f>(1-Ações!$Q420)*Ações!$R420</f>
        <v>-0.27329999999999999</v>
      </c>
      <c r="U420" s="54">
        <f>IF(Ações!$S420=0,Ações!$T420,IF(Ações!$T420=0,Ações!$S420,AVERAGE(Ações!$S420,Ações!$T420)))</f>
        <v>-0.27329999999999999</v>
      </c>
    </row>
    <row r="421" spans="2:21" ht="15.75" customHeight="1" x14ac:dyDescent="0.2">
      <c r="B421" s="44" t="str">
        <f>IFERROR('Dados Status Invest STOCKS'!A408,"-")</f>
        <v>ASPN</v>
      </c>
      <c r="C421" s="45">
        <f>IFERROR((Ações!$D421-Ações!$K421)/Ações!$D421,0)</f>
        <v>0</v>
      </c>
      <c r="D421" s="46">
        <f>(Ações!$O421)/0.06</f>
        <v>0</v>
      </c>
      <c r="E421" s="47">
        <f>IFERROR((Ações!$F421-Ações!$K421)/Ações!$F421,0)</f>
        <v>0</v>
      </c>
      <c r="F421" s="46" t="str">
        <f>IF(OR(Ações!$N421&lt;0,Ações!$M421&lt;0),"",(22.5*Ações!$M421*Ações!$N421)^0.5)</f>
        <v/>
      </c>
      <c r="G421" s="47">
        <f>IFERROR((Ações!$H421-Ações!$K421)/Ações!$H421,0)</f>
        <v>0</v>
      </c>
      <c r="H421" s="48">
        <f>IFERROR(Ações!$I421/(Ações!$P421-Table_1[[#This Row],[CAGR LUCRO 5A]]),0)</f>
        <v>0</v>
      </c>
      <c r="I421" s="48">
        <f>IF(Ações!$S421&lt;0,"",Ações!$O421*(1+Ações!$S421))</f>
        <v>0</v>
      </c>
      <c r="J421" s="49">
        <f>IFERROR(IF(Ações!$B421="","",(VLOOKUP(Table_1[[#This Row],[AÇÕES]],'Dados Status Invest STOCKS'!A407:AD1022,4)/Table_1[[#This Row],[LPA]]))/100,0)</f>
        <v>0.47530864197530859</v>
      </c>
      <c r="K421" s="50">
        <f>IFERROR(IF(Ações!$B421="","",VLOOKUP(Table_1[[#This Row],[AÇÕES]],'Dados Status Invest STOCKS'!A407:AD1022,2)),0)</f>
        <v>31.34</v>
      </c>
      <c r="L421" s="51">
        <f>IFERROR(IF(Ações!$B421="","",VLOOKUP(Table_1[[#This Row],[AÇÕES]],'Dados Status Invest STOCKS'!A407:AD1022,3)/100),0)</f>
        <v>0</v>
      </c>
      <c r="M421" s="52">
        <f>IFERROR(IF(Ações!$B421="","",VLOOKUP(Table_1[[#This Row],[AÇÕES]],'Dados Status Invest STOCKS'!A407:AD1022,28)),0)</f>
        <v>-0.81</v>
      </c>
      <c r="N421" s="52">
        <f>IFERROR(IF(Ações!$B421="","",VLOOKUP(Table_1[[#This Row],[AÇÕES]],'Dados Status Invest STOCKS'!A407:AD1022,27)),0)</f>
        <v>4.3099999999999996</v>
      </c>
      <c r="O421" s="52">
        <f>IFERROR(IF(Ações!$L421="","",Ações!$K421*Ações!$L421),0)</f>
        <v>0</v>
      </c>
      <c r="P421" s="53">
        <f t="shared" si="6"/>
        <v>0.06</v>
      </c>
      <c r="Q421" s="53">
        <f>IFERROR(Ações!$O421/Ações!$M421,0)</f>
        <v>0</v>
      </c>
      <c r="R421" s="53">
        <f>IFERROR(IF(Ações!$B421="","",VLOOKUP(Table_1[[#This Row],[AÇÕES]],'Dados Status Invest STOCKS'!A407:AD1022,18)/100),0)</f>
        <v>-0.18899999999999997</v>
      </c>
      <c r="S421" s="51">
        <f>IFERROR(IF(Ações!$B421="","",VLOOKUP(Table_1[[#This Row],[AÇÕES]],'Dados Status Invest STOCKS'!A407:AD1022,25)/100),0)</f>
        <v>0</v>
      </c>
      <c r="T421" s="51">
        <f>(1-Ações!$Q421)*Ações!$R421</f>
        <v>-0.18899999999999997</v>
      </c>
      <c r="U421" s="54">
        <f>IF(Ações!$S421=0,Ações!$T421,IF(Ações!$T421=0,Ações!$S421,AVERAGE(Ações!$S421,Ações!$T421)))</f>
        <v>-0.18899999999999997</v>
      </c>
    </row>
    <row r="422" spans="2:21" ht="15.75" customHeight="1" x14ac:dyDescent="0.2">
      <c r="B422" s="44" t="str">
        <f>IFERROR('Dados Status Invest STOCKS'!A409,"-")</f>
        <v>ASPS</v>
      </c>
      <c r="C422" s="45">
        <f>IFERROR((Ações!$D422-Ações!$K422)/Ações!$D422,0)</f>
        <v>0</v>
      </c>
      <c r="D422" s="46">
        <f>(Ações!$O422)/0.06</f>
        <v>0</v>
      </c>
      <c r="E422" s="47">
        <f>IFERROR((Ações!$F422-Ações!$K422)/Ações!$F422,0)</f>
        <v>0</v>
      </c>
      <c r="F422" s="46" t="str">
        <f>IF(OR(Ações!$N422&lt;0,Ações!$M422&lt;0),"",(22.5*Ações!$M422*Ações!$N422)^0.5)</f>
        <v/>
      </c>
      <c r="G422" s="47">
        <f>IFERROR((Ações!$H422-Ações!$K422)/Ações!$H422,0)</f>
        <v>0</v>
      </c>
      <c r="H422" s="48">
        <f>IFERROR(Ações!$I422/(Ações!$P422-Table_1[[#This Row],[CAGR LUCRO 5A]]),0)</f>
        <v>0</v>
      </c>
      <c r="I422" s="48">
        <f>IF(Ações!$S422&lt;0,"",Ações!$O422*(1+Ações!$S422))</f>
        <v>0</v>
      </c>
      <c r="J422" s="49">
        <f>IFERROR(IF(Ações!$B422="","",(VLOOKUP(Table_1[[#This Row],[AÇÕES]],'Dados Status Invest STOCKS'!A408:AD1023,4)/Table_1[[#This Row],[LPA]]))/100,0)</f>
        <v>6.4578313253012042E-3</v>
      </c>
      <c r="K422" s="50">
        <f>IFERROR(IF(Ações!$B422="","",VLOOKUP(Table_1[[#This Row],[AÇÕES]],'Dados Status Invest STOCKS'!A408:AD1023,2)),0)</f>
        <v>11.1</v>
      </c>
      <c r="L422" s="51">
        <f>IFERROR(IF(Ações!$B422="","",VLOOKUP(Table_1[[#This Row],[AÇÕES]],'Dados Status Invest STOCKS'!A408:AD1023,3)/100),0)</f>
        <v>0</v>
      </c>
      <c r="M422" s="52">
        <f>IFERROR(IF(Ações!$B422="","",VLOOKUP(Table_1[[#This Row],[AÇÕES]],'Dados Status Invest STOCKS'!A408:AD1023,28)),0)</f>
        <v>-4.1500000000000004</v>
      </c>
      <c r="N422" s="52">
        <f>IFERROR(IF(Ações!$B422="","",VLOOKUP(Table_1[[#This Row],[AÇÕES]],'Dados Status Invest STOCKS'!A408:AD1023,27)),0)</f>
        <v>-8.86</v>
      </c>
      <c r="O422" s="52">
        <f>IFERROR(IF(Ações!$L422="","",Ações!$K422*Ações!$L422),0)</f>
        <v>0</v>
      </c>
      <c r="P422" s="53">
        <f t="shared" si="6"/>
        <v>0.06</v>
      </c>
      <c r="Q422" s="53">
        <f>IFERROR(Ações!$O422/Ações!$M422,0)</f>
        <v>0</v>
      </c>
      <c r="R422" s="53">
        <f>IFERROR(IF(Ações!$B422="","",VLOOKUP(Table_1[[#This Row],[AÇÕES]],'Dados Status Invest STOCKS'!A408:AD1023,18)/100),0)</f>
        <v>-0.46799999999999997</v>
      </c>
      <c r="S422" s="51">
        <f>IFERROR(IF(Ações!$B422="","",VLOOKUP(Table_1[[#This Row],[AÇÕES]],'Dados Status Invest STOCKS'!A408:AD1023,25)/100),0)</f>
        <v>0</v>
      </c>
      <c r="T422" s="51">
        <f>(1-Ações!$Q422)*Ações!$R422</f>
        <v>-0.46799999999999997</v>
      </c>
      <c r="U422" s="54">
        <f>IF(Ações!$S422=0,Ações!$T422,IF(Ações!$T422=0,Ações!$S422,AVERAGE(Ações!$S422,Ações!$T422)))</f>
        <v>-0.46799999999999997</v>
      </c>
    </row>
    <row r="423" spans="2:21" ht="15.75" customHeight="1" x14ac:dyDescent="0.2">
      <c r="B423" s="44" t="str">
        <f>IFERROR('Dados Status Invest STOCKS'!A410,"-")</f>
        <v>ASPU</v>
      </c>
      <c r="C423" s="45">
        <f>IFERROR((Ações!$D423-Ações!$K423)/Ações!$D423,0)</f>
        <v>0</v>
      </c>
      <c r="D423" s="46">
        <f>(Ações!$O423)/0.06</f>
        <v>0</v>
      </c>
      <c r="E423" s="47">
        <f>IFERROR((Ações!$F423-Ações!$K423)/Ações!$F423,0)</f>
        <v>0</v>
      </c>
      <c r="F423" s="46" t="str">
        <f>IF(OR(Ações!$N423&lt;0,Ações!$M423&lt;0),"",(22.5*Ações!$M423*Ações!$N423)^0.5)</f>
        <v/>
      </c>
      <c r="G423" s="47">
        <f>IFERROR((Ações!$H423-Ações!$K423)/Ações!$H423,0)</f>
        <v>0</v>
      </c>
      <c r="H423" s="48">
        <f>IFERROR(Ações!$I423/(Ações!$P423-Table_1[[#This Row],[CAGR LUCRO 5A]]),0)</f>
        <v>0</v>
      </c>
      <c r="I423" s="48">
        <f>IF(Ações!$S423&lt;0,"",Ações!$O423*(1+Ações!$S423))</f>
        <v>0</v>
      </c>
      <c r="J423" s="49">
        <f>IFERROR(IF(Ações!$B423="","",(VLOOKUP(Table_1[[#This Row],[AÇÕES]],'Dados Status Invest STOCKS'!A409:AD1024,4)/Table_1[[#This Row],[LPA]]))/100,0)</f>
        <v>0.18257142857142855</v>
      </c>
      <c r="K423" s="50">
        <f>IFERROR(IF(Ações!$B423="","",VLOOKUP(Table_1[[#This Row],[AÇÕES]],'Dados Status Invest STOCKS'!A409:AD1024,2)),0)</f>
        <v>2.2599999999999998</v>
      </c>
      <c r="L423" s="51">
        <f>IFERROR(IF(Ações!$B423="","",VLOOKUP(Table_1[[#This Row],[AÇÕES]],'Dados Status Invest STOCKS'!A409:AD1024,3)/100),0)</f>
        <v>0</v>
      </c>
      <c r="M423" s="52">
        <f>IFERROR(IF(Ações!$B423="","",VLOOKUP(Table_1[[#This Row],[AÇÕES]],'Dados Status Invest STOCKS'!A409:AD1024,28)),0)</f>
        <v>-0.35</v>
      </c>
      <c r="N423" s="52">
        <f>IFERROR(IF(Ações!$B423="","",VLOOKUP(Table_1[[#This Row],[AÇÕES]],'Dados Status Invest STOCKS'!A409:AD1024,27)),0)</f>
        <v>1.87</v>
      </c>
      <c r="O423" s="52">
        <f>IFERROR(IF(Ações!$L423="","",Ações!$K423*Ações!$L423),0)</f>
        <v>0</v>
      </c>
      <c r="P423" s="53">
        <f t="shared" si="6"/>
        <v>0.06</v>
      </c>
      <c r="Q423" s="53">
        <f>IFERROR(Ações!$O423/Ações!$M423,0)</f>
        <v>0</v>
      </c>
      <c r="R423" s="53">
        <f>IFERROR(IF(Ações!$B423="","",VLOOKUP(Table_1[[#This Row],[AÇÕES]],'Dados Status Invest STOCKS'!A409:AD1024,18)/100),0)</f>
        <v>-0.18909999999999999</v>
      </c>
      <c r="S423" s="51">
        <f>IFERROR(IF(Ações!$B423="","",VLOOKUP(Table_1[[#This Row],[AÇÕES]],'Dados Status Invest STOCKS'!A409:AD1024,25)/100),0)</f>
        <v>0</v>
      </c>
      <c r="T423" s="51">
        <f>(1-Ações!$Q423)*Ações!$R423</f>
        <v>-0.18909999999999999</v>
      </c>
      <c r="U423" s="54">
        <f>IF(Ações!$S423=0,Ações!$T423,IF(Ações!$T423=0,Ações!$S423,AVERAGE(Ações!$S423,Ações!$T423)))</f>
        <v>-0.18909999999999999</v>
      </c>
    </row>
    <row r="424" spans="2:21" ht="15.75" customHeight="1" x14ac:dyDescent="0.2">
      <c r="B424" s="44" t="str">
        <f>IFERROR('Dados Status Invest STOCKS'!A411,"-")</f>
        <v>ASR</v>
      </c>
      <c r="C424" s="45">
        <f>IFERROR((Ações!$D424-Ações!$K424)/Ações!$D424,0)</f>
        <v>-2.125</v>
      </c>
      <c r="D424" s="46">
        <f>(Ações!$O424)/0.06</f>
        <v>61.96479999999999</v>
      </c>
      <c r="E424" s="47">
        <f>IFERROR((Ações!$F424-Ações!$K424)/Ações!$F424,0)</f>
        <v>-22.699819683285774</v>
      </c>
      <c r="F424" s="46">
        <f>IF(OR(Ações!$N424&lt;0,Ações!$M424&lt;0),"",(22.5*Ações!$M424*Ações!$N424)^0.5)</f>
        <v>8.1705262988377925</v>
      </c>
      <c r="G424" s="47">
        <f>IFERROR((Ações!$H424-Ações!$K424)/Ações!$H424,0)</f>
        <v>0</v>
      </c>
      <c r="H424" s="48">
        <f>IFERROR(Ações!$I424/(Ações!$P424-Table_1[[#This Row],[CAGR LUCRO 5A]]),0)</f>
        <v>0</v>
      </c>
      <c r="I424" s="48" t="str">
        <f>IF(Ações!$S424&lt;0,"",Ações!$O424*(1+Ações!$S424))</f>
        <v/>
      </c>
      <c r="J424" s="49">
        <f>IFERROR(IF(Ações!$B424="","",(VLOOKUP(Table_1[[#This Row],[AÇÕES]],'Dados Status Invest STOCKS'!A410:AD1025,4)/Table_1[[#This Row],[LPA]]))/100,0)</f>
        <v>10.576046511627906</v>
      </c>
      <c r="K424" s="50">
        <f>IFERROR(IF(Ações!$B424="","",VLOOKUP(Table_1[[#This Row],[AÇÕES]],'Dados Status Invest STOCKS'!A410:AD1025,2)),0)</f>
        <v>193.64</v>
      </c>
      <c r="L424" s="51">
        <f>IFERROR(IF(Ações!$B424="","",VLOOKUP(Table_1[[#This Row],[AÇÕES]],'Dados Status Invest STOCKS'!A410:AD1025,3)/100),0)</f>
        <v>1.9199999999999998E-2</v>
      </c>
      <c r="M424" s="52">
        <f>IFERROR(IF(Ações!$B424="","",VLOOKUP(Table_1[[#This Row],[AÇÕES]],'Dados Status Invest STOCKS'!A410:AD1025,28)),0)</f>
        <v>0.43</v>
      </c>
      <c r="N424" s="52">
        <f>IFERROR(IF(Ações!$B424="","",VLOOKUP(Table_1[[#This Row],[AÇÕES]],'Dados Status Invest STOCKS'!A410:AD1025,27)),0)</f>
        <v>6.9</v>
      </c>
      <c r="O424" s="52">
        <f>IFERROR(IF(Ações!$L424="","",Ações!$K424*Ações!$L424),0)</f>
        <v>3.7178879999999994</v>
      </c>
      <c r="P424" s="53">
        <f t="shared" si="6"/>
        <v>0.06</v>
      </c>
      <c r="Q424" s="53">
        <f>IFERROR(Ações!$O424/Ações!$M424,0)</f>
        <v>8.6462511627906959</v>
      </c>
      <c r="R424" s="53">
        <f>IFERROR(IF(Ações!$B424="","",VLOOKUP(Table_1[[#This Row],[AÇÕES]],'Dados Status Invest STOCKS'!A410:AD1025,18)/100),0)</f>
        <v>6.1699999999999998E-2</v>
      </c>
      <c r="S424" s="51">
        <f>IFERROR(IF(Ações!$B424="","",VLOOKUP(Table_1[[#This Row],[AÇÕES]],'Dados Status Invest STOCKS'!A410:AD1025,25)/100),0)</f>
        <v>-0.10339999999999999</v>
      </c>
      <c r="T424" s="51">
        <f>(1-Ações!$Q424)*Ações!$R424</f>
        <v>-0.4717736967441859</v>
      </c>
      <c r="U424" s="54">
        <f>IF(Ações!$S424=0,Ações!$T424,IF(Ações!$T424=0,Ações!$S424,AVERAGE(Ações!$S424,Ações!$T424)))</f>
        <v>-0.28758684837209292</v>
      </c>
    </row>
    <row r="425" spans="2:21" ht="15.75" customHeight="1" x14ac:dyDescent="0.2">
      <c r="B425" s="44" t="str">
        <f>IFERROR('Dados Status Invest STOCKS'!A412,"-")</f>
        <v>ASRT</v>
      </c>
      <c r="C425" s="45">
        <f>IFERROR((Ações!$D425-Ações!$K425)/Ações!$D425,0)</f>
        <v>0</v>
      </c>
      <c r="D425" s="46">
        <f>(Ações!$O425)/0.06</f>
        <v>0</v>
      </c>
      <c r="E425" s="47">
        <f>IFERROR((Ações!$F425-Ações!$K425)/Ações!$F425,0)</f>
        <v>0</v>
      </c>
      <c r="F425" s="46" t="str">
        <f>IF(OR(Ações!$N425&lt;0,Ações!$M425&lt;0),"",(22.5*Ações!$M425*Ações!$N425)^0.5)</f>
        <v/>
      </c>
      <c r="G425" s="47">
        <f>IFERROR((Ações!$H425-Ações!$K425)/Ações!$H425,0)</f>
        <v>0</v>
      </c>
      <c r="H425" s="48">
        <f>IFERROR(Ações!$I425/(Ações!$P425-Table_1[[#This Row],[CAGR LUCRO 5A]]),0)</f>
        <v>0</v>
      </c>
      <c r="I425" s="48">
        <f>IF(Ações!$S425&lt;0,"",Ações!$O425*(1+Ações!$S425))</f>
        <v>0</v>
      </c>
      <c r="J425" s="49">
        <f>IFERROR(IF(Ações!$B425="","",(VLOOKUP(Table_1[[#This Row],[AÇÕES]],'Dados Status Invest STOCKS'!A411:AD1026,4)/Table_1[[#This Row],[LPA]]))/100,0)</f>
        <v>4.7500000000000001E-2</v>
      </c>
      <c r="K425" s="50">
        <f>IFERROR(IF(Ações!$B425="","",VLOOKUP(Table_1[[#This Row],[AÇÕES]],'Dados Status Invest STOCKS'!A411:AD1026,2)),0)</f>
        <v>2.19</v>
      </c>
      <c r="L425" s="51">
        <f>IFERROR(IF(Ações!$B425="","",VLOOKUP(Table_1[[#This Row],[AÇÕES]],'Dados Status Invest STOCKS'!A411:AD1026,3)/100),0)</f>
        <v>0</v>
      </c>
      <c r="M425" s="52">
        <f>IFERROR(IF(Ações!$B425="","",VLOOKUP(Table_1[[#This Row],[AÇÕES]],'Dados Status Invest STOCKS'!A411:AD1026,28)),0)</f>
        <v>-0.68</v>
      </c>
      <c r="N425" s="52">
        <f>IFERROR(IF(Ações!$B425="","",VLOOKUP(Table_1[[#This Row],[AÇÕES]],'Dados Status Invest STOCKS'!A411:AD1026,27)),0)</f>
        <v>2.17</v>
      </c>
      <c r="O425" s="52">
        <f>IFERROR(IF(Ações!$L425="","",Ações!$K425*Ações!$L425),0)</f>
        <v>0</v>
      </c>
      <c r="P425" s="53">
        <f t="shared" si="6"/>
        <v>0.06</v>
      </c>
      <c r="Q425" s="53">
        <f>IFERROR(Ações!$O425/Ações!$M425,0)</f>
        <v>0</v>
      </c>
      <c r="R425" s="53">
        <f>IFERROR(IF(Ações!$B425="","",VLOOKUP(Table_1[[#This Row],[AÇÕES]],'Dados Status Invest STOCKS'!A411:AD1026,18)/100),0)</f>
        <v>-0.31219999999999998</v>
      </c>
      <c r="S425" s="51">
        <f>IFERROR(IF(Ações!$B425="","",VLOOKUP(Table_1[[#This Row],[AÇÕES]],'Dados Status Invest STOCKS'!A411:AD1026,25)/100),0)</f>
        <v>0</v>
      </c>
      <c r="T425" s="51">
        <f>(1-Ações!$Q425)*Ações!$R425</f>
        <v>-0.31219999999999998</v>
      </c>
      <c r="U425" s="54">
        <f>IF(Ações!$S425=0,Ações!$T425,IF(Ações!$T425=0,Ações!$S425,AVERAGE(Ações!$S425,Ações!$T425)))</f>
        <v>-0.31219999999999998</v>
      </c>
    </row>
    <row r="426" spans="2:21" ht="15.75" customHeight="1" x14ac:dyDescent="0.2">
      <c r="B426" s="44" t="str">
        <f>IFERROR('Dados Status Invest STOCKS'!A413,"-")</f>
        <v>ASRV</v>
      </c>
      <c r="C426" s="45">
        <f>IFERROR((Ações!$D426-Ações!$K426)/Ações!$D426,0)</f>
        <v>-1.3622047244094491</v>
      </c>
      <c r="D426" s="46">
        <f>(Ações!$O426)/0.06</f>
        <v>1.6637</v>
      </c>
      <c r="E426" s="47">
        <f>IFERROR((Ações!$F426-Ações!$K426)/Ações!$F426,0)</f>
        <v>0.4573370710256186</v>
      </c>
      <c r="F426" s="46">
        <f>IF(OR(Ações!$N426&lt;0,Ações!$M426&lt;0),"",(22.5*Ações!$M426*Ações!$N426)^0.5)</f>
        <v>7.2420646227439862</v>
      </c>
      <c r="G426" s="47">
        <f>IFERROR((Ações!$H426-Ações!$K426)/Ações!$H426,0)</f>
        <v>0</v>
      </c>
      <c r="H426" s="48">
        <f>IFERROR(Ações!$I426/(Ações!$P426-Table_1[[#This Row],[CAGR LUCRO 5A]]),0)</f>
        <v>0</v>
      </c>
      <c r="I426" s="48" t="str">
        <f>IF(Ações!$S426&lt;0,"",Ações!$O426*(1+Ações!$S426))</f>
        <v/>
      </c>
      <c r="J426" s="49">
        <f>IFERROR(IF(Ações!$B426="","",(VLOOKUP(Table_1[[#This Row],[AÇÕES]],'Dados Status Invest STOCKS'!A412:AD1027,4)/Table_1[[#This Row],[LPA]]))/100,0)</f>
        <v>0.32428571428571429</v>
      </c>
      <c r="K426" s="50">
        <f>IFERROR(IF(Ações!$B426="","",VLOOKUP(Table_1[[#This Row],[AÇÕES]],'Dados Status Invest STOCKS'!A412:AD1027,2)),0)</f>
        <v>3.93</v>
      </c>
      <c r="L426" s="51">
        <f>IFERROR(IF(Ações!$B426="","",VLOOKUP(Table_1[[#This Row],[AÇÕES]],'Dados Status Invest STOCKS'!A412:AD1027,3)/100),0)</f>
        <v>2.5399999999999999E-2</v>
      </c>
      <c r="M426" s="52">
        <f>IFERROR(IF(Ações!$B426="","",VLOOKUP(Table_1[[#This Row],[AÇÕES]],'Dados Status Invest STOCKS'!A412:AD1027,28)),0)</f>
        <v>0.35</v>
      </c>
      <c r="N426" s="52">
        <f>IFERROR(IF(Ações!$B426="","",VLOOKUP(Table_1[[#This Row],[AÇÕES]],'Dados Status Invest STOCKS'!A412:AD1027,27)),0)</f>
        <v>6.66</v>
      </c>
      <c r="O426" s="52">
        <f>IFERROR(IF(Ações!$L426="","",Ações!$K426*Ações!$L426),0)</f>
        <v>9.9821999999999994E-2</v>
      </c>
      <c r="P426" s="53">
        <f t="shared" si="6"/>
        <v>0.06</v>
      </c>
      <c r="Q426" s="53">
        <f>IFERROR(Ações!$O426/Ações!$M426,0)</f>
        <v>0.28520571428571428</v>
      </c>
      <c r="R426" s="53">
        <f>IFERROR(IF(Ações!$B426="","",VLOOKUP(Table_1[[#This Row],[AÇÕES]],'Dados Status Invest STOCKS'!A412:AD1027,18)/100),0)</f>
        <v>5.2000000000000005E-2</v>
      </c>
      <c r="S426" s="51">
        <f>IFERROR(IF(Ações!$B426="","",VLOOKUP(Table_1[[#This Row],[AÇÕES]],'Dados Status Invest STOCKS'!A412:AD1027,25)/100),0)</f>
        <v>-4.4999999999999998E-2</v>
      </c>
      <c r="T426" s="51">
        <f>(1-Ações!$Q426)*Ações!$R426</f>
        <v>3.7169302857142858E-2</v>
      </c>
      <c r="U426" s="54">
        <f>IF(Ações!$S426=0,Ações!$T426,IF(Ações!$T426=0,Ações!$S426,AVERAGE(Ações!$S426,Ações!$T426)))</f>
        <v>-3.9153485714285702E-3</v>
      </c>
    </row>
    <row r="427" spans="2:21" ht="15.75" customHeight="1" x14ac:dyDescent="0.2">
      <c r="B427" s="44" t="str">
        <f>IFERROR('Dados Status Invest STOCKS'!A414,"-")</f>
        <v>ASRVP</v>
      </c>
      <c r="C427" s="45">
        <f>IFERROR((Ações!$D427-Ações!$K427)/Ações!$D427,0)</f>
        <v>-3.4482758620689814E-2</v>
      </c>
      <c r="D427" s="46">
        <f>(Ações!$O427)/0.06</f>
        <v>26.399666666666661</v>
      </c>
      <c r="E427" s="47">
        <f>IFERROR((Ações!$F427-Ações!$K427)/Ações!$F427,0)</f>
        <v>-2.771024068776172</v>
      </c>
      <c r="F427" s="46">
        <f>IF(OR(Ações!$N427&lt;0,Ações!$M427&lt;0),"",(22.5*Ações!$M427*Ações!$N427)^0.5)</f>
        <v>7.2420646227439862</v>
      </c>
      <c r="G427" s="47">
        <f>IFERROR((Ações!$H427-Ações!$K427)/Ações!$H427,0)</f>
        <v>0</v>
      </c>
      <c r="H427" s="48">
        <f>IFERROR(Ações!$I427/(Ações!$P427-Table_1[[#This Row],[CAGR LUCRO 5A]]),0)</f>
        <v>0</v>
      </c>
      <c r="I427" s="48" t="str">
        <f>IF(Ações!$S427&lt;0,"",Ações!$O427*(1+Ações!$S427))</f>
        <v/>
      </c>
      <c r="J427" s="49">
        <f>IFERROR(IF(Ações!$B427="","",(VLOOKUP(Table_1[[#This Row],[AÇÕES]],'Dados Status Invest STOCKS'!A413:AD1028,4)/Table_1[[#This Row],[LPA]]))/100,0)</f>
        <v>2.2545714285714284</v>
      </c>
      <c r="K427" s="50">
        <f>IFERROR(IF(Ações!$B427="","",VLOOKUP(Table_1[[#This Row],[AÇÕES]],'Dados Status Invest STOCKS'!A413:AD1028,2)),0)</f>
        <v>27.31</v>
      </c>
      <c r="L427" s="51">
        <f>IFERROR(IF(Ações!$B427="","",VLOOKUP(Table_1[[#This Row],[AÇÕES]],'Dados Status Invest STOCKS'!A413:AD1028,3)/100),0)</f>
        <v>5.7999999999999996E-2</v>
      </c>
      <c r="M427" s="52">
        <f>IFERROR(IF(Ações!$B427="","",VLOOKUP(Table_1[[#This Row],[AÇÕES]],'Dados Status Invest STOCKS'!A413:AD1028,28)),0)</f>
        <v>0.35</v>
      </c>
      <c r="N427" s="52">
        <f>IFERROR(IF(Ações!$B427="","",VLOOKUP(Table_1[[#This Row],[AÇÕES]],'Dados Status Invest STOCKS'!A413:AD1028,27)),0)</f>
        <v>6.66</v>
      </c>
      <c r="O427" s="52">
        <f>IFERROR(IF(Ações!$L427="","",Ações!$K427*Ações!$L427),0)</f>
        <v>1.5839799999999997</v>
      </c>
      <c r="P427" s="53">
        <f t="shared" si="6"/>
        <v>0.06</v>
      </c>
      <c r="Q427" s="53">
        <f>IFERROR(Ações!$O427/Ações!$M427,0)</f>
        <v>4.5256571428571419</v>
      </c>
      <c r="R427" s="53">
        <f>IFERROR(IF(Ações!$B427="","",VLOOKUP(Table_1[[#This Row],[AÇÕES]],'Dados Status Invest STOCKS'!A413:AD1028,18)/100),0)</f>
        <v>5.2000000000000005E-2</v>
      </c>
      <c r="S427" s="51">
        <f>IFERROR(IF(Ações!$B427="","",VLOOKUP(Table_1[[#This Row],[AÇÕES]],'Dados Status Invest STOCKS'!A413:AD1028,25)/100),0)</f>
        <v>-4.4999999999999998E-2</v>
      </c>
      <c r="T427" s="51">
        <f>(1-Ações!$Q427)*Ações!$R427</f>
        <v>-0.18333417142857139</v>
      </c>
      <c r="U427" s="54">
        <f>IF(Ações!$S427=0,Ações!$T427,IF(Ações!$T427=0,Ações!$S427,AVERAGE(Ações!$S427,Ações!$T427)))</f>
        <v>-0.11416708571428569</v>
      </c>
    </row>
    <row r="428" spans="2:21" ht="15.75" customHeight="1" x14ac:dyDescent="0.2">
      <c r="B428" s="44" t="str">
        <f>IFERROR('Dados Status Invest STOCKS'!A415,"-")</f>
        <v>ASTC</v>
      </c>
      <c r="C428" s="45">
        <f>IFERROR((Ações!$D428-Ações!$K428)/Ações!$D428,0)</f>
        <v>0</v>
      </c>
      <c r="D428" s="46">
        <f>(Ações!$O428)/0.06</f>
        <v>0</v>
      </c>
      <c r="E428" s="47">
        <f>IFERROR((Ações!$F428-Ações!$K428)/Ações!$F428,0)</f>
        <v>0</v>
      </c>
      <c r="F428" s="46" t="str">
        <f>IF(OR(Ações!$N428&lt;0,Ações!$M428&lt;0),"",(22.5*Ações!$M428*Ações!$N428)^0.5)</f>
        <v/>
      </c>
      <c r="G428" s="47">
        <f>IFERROR((Ações!$H428-Ações!$K428)/Ações!$H428,0)</f>
        <v>0</v>
      </c>
      <c r="H428" s="48">
        <f>IFERROR(Ações!$I428/(Ações!$P428-Table_1[[#This Row],[CAGR LUCRO 5A]]),0)</f>
        <v>0</v>
      </c>
      <c r="I428" s="48">
        <f>IF(Ações!$S428&lt;0,"",Ações!$O428*(1+Ações!$S428))</f>
        <v>0</v>
      </c>
      <c r="J428" s="49">
        <f>IFERROR(IF(Ações!$B428="","",(VLOOKUP(Table_1[[#This Row],[AÇÕES]],'Dados Status Invest STOCKS'!A414:AD1029,4)/Table_1[[#This Row],[LPA]]))/100,0)</f>
        <v>0.28066666666666668</v>
      </c>
      <c r="K428" s="50">
        <f>IFERROR(IF(Ações!$B428="","",VLOOKUP(Table_1[[#This Row],[AÇÕES]],'Dados Status Invest STOCKS'!A414:AD1029,2)),0)</f>
        <v>0.64</v>
      </c>
      <c r="L428" s="51">
        <f>IFERROR(IF(Ações!$B428="","",VLOOKUP(Table_1[[#This Row],[AÇÕES]],'Dados Status Invest STOCKS'!A414:AD1029,3)/100),0)</f>
        <v>0</v>
      </c>
      <c r="M428" s="52">
        <f>IFERROR(IF(Ações!$B428="","",VLOOKUP(Table_1[[#This Row],[AÇÕES]],'Dados Status Invest STOCKS'!A414:AD1029,28)),0)</f>
        <v>-0.15</v>
      </c>
      <c r="N428" s="52">
        <f>IFERROR(IF(Ações!$B428="","",VLOOKUP(Table_1[[#This Row],[AÇÕES]],'Dados Status Invest STOCKS'!A414:AD1029,27)),0)</f>
        <v>1.2</v>
      </c>
      <c r="O428" s="52">
        <f>IFERROR(IF(Ações!$L428="","",Ações!$K428*Ações!$L428),0)</f>
        <v>0</v>
      </c>
      <c r="P428" s="53">
        <f t="shared" si="6"/>
        <v>0.06</v>
      </c>
      <c r="Q428" s="53">
        <f>IFERROR(Ações!$O428/Ações!$M428,0)</f>
        <v>0</v>
      </c>
      <c r="R428" s="53">
        <f>IFERROR(IF(Ações!$B428="","",VLOOKUP(Table_1[[#This Row],[AÇÕES]],'Dados Status Invest STOCKS'!A414:AD1029,18)/100),0)</f>
        <v>-0.12640000000000001</v>
      </c>
      <c r="S428" s="51">
        <f>IFERROR(IF(Ações!$B428="","",VLOOKUP(Table_1[[#This Row],[AÇÕES]],'Dados Status Invest STOCKS'!A414:AD1029,25)/100),0)</f>
        <v>0</v>
      </c>
      <c r="T428" s="51">
        <f>(1-Ações!$Q428)*Ações!$R428</f>
        <v>-0.12640000000000001</v>
      </c>
      <c r="U428" s="54">
        <f>IF(Ações!$S428=0,Ações!$T428,IF(Ações!$T428=0,Ações!$S428,AVERAGE(Ações!$S428,Ações!$T428)))</f>
        <v>-0.12640000000000001</v>
      </c>
    </row>
    <row r="429" spans="2:21" ht="15.75" customHeight="1" x14ac:dyDescent="0.2">
      <c r="B429" s="44" t="str">
        <f>IFERROR('Dados Status Invest STOCKS'!A416,"-")</f>
        <v>ASTE</v>
      </c>
      <c r="C429" s="45">
        <f>IFERROR((Ações!$D429-Ações!$K429)/Ações!$D429,0)</f>
        <v>-7.695652173913043</v>
      </c>
      <c r="D429" s="46">
        <f>(Ações!$O429)/0.06</f>
        <v>7.4864999999999995</v>
      </c>
      <c r="E429" s="47">
        <f>IFERROR((Ações!$F429-Ações!$K429)/Ações!$F429,0)</f>
        <v>-0.86514308599884193</v>
      </c>
      <c r="F429" s="46">
        <f>IF(OR(Ações!$N429&lt;0,Ações!$M429&lt;0),"",(22.5*Ações!$M429*Ações!$N429)^0.5)</f>
        <v>34.903488364345478</v>
      </c>
      <c r="G429" s="47">
        <f>IFERROR((Ações!$H429-Ações!$K429)/Ações!$H429,0)</f>
        <v>2.9158173659400055</v>
      </c>
      <c r="H429" s="48">
        <f>IFERROR(Ações!$I429/(Ações!$P429-Table_1[[#This Row],[CAGR LUCRO 5A]]),0)</f>
        <v>-33.980274507042246</v>
      </c>
      <c r="I429" s="48">
        <f>IF(Ações!$S429&lt;0,"",Ações!$O429*(1+Ações!$S429))</f>
        <v>0.482519898</v>
      </c>
      <c r="J429" s="49">
        <f>IFERROR(IF(Ações!$B429="","",(VLOOKUP(Table_1[[#This Row],[AÇÕES]],'Dados Status Invest STOCKS'!A415:AD1030,4)/Table_1[[#This Row],[LPA]]))/100,0)</f>
        <v>0.18811827956989247</v>
      </c>
      <c r="K429" s="50">
        <f>IFERROR(IF(Ações!$B429="","",VLOOKUP(Table_1[[#This Row],[AÇÕES]],'Dados Status Invest STOCKS'!A415:AD1030,2)),0)</f>
        <v>65.099999999999994</v>
      </c>
      <c r="L429" s="51">
        <f>IFERROR(IF(Ações!$B429="","",VLOOKUP(Table_1[[#This Row],[AÇÕES]],'Dados Status Invest STOCKS'!A415:AD1030,3)/100),0)</f>
        <v>6.8999999999999999E-3</v>
      </c>
      <c r="M429" s="52">
        <f>IFERROR(IF(Ações!$B429="","",VLOOKUP(Table_1[[#This Row],[AÇÕES]],'Dados Status Invest STOCKS'!A415:AD1030,28)),0)</f>
        <v>1.86</v>
      </c>
      <c r="N429" s="52">
        <f>IFERROR(IF(Ações!$B429="","",VLOOKUP(Table_1[[#This Row],[AÇÕES]],'Dados Status Invest STOCKS'!A415:AD1030,27)),0)</f>
        <v>29.11</v>
      </c>
      <c r="O429" s="52">
        <f>IFERROR(IF(Ações!$L429="","",Ações!$K429*Ações!$L429),0)</f>
        <v>0.44918999999999998</v>
      </c>
      <c r="P429" s="53">
        <f t="shared" si="6"/>
        <v>0.06</v>
      </c>
      <c r="Q429" s="53">
        <f>IFERROR(Ações!$O429/Ações!$M429,0)</f>
        <v>0.24149999999999996</v>
      </c>
      <c r="R429" s="53">
        <f>IFERROR(IF(Ações!$B429="","",VLOOKUP(Table_1[[#This Row],[AÇÕES]],'Dados Status Invest STOCKS'!A415:AD1030,18)/100),0)</f>
        <v>6.3899999999999998E-2</v>
      </c>
      <c r="S429" s="51">
        <f>IFERROR(IF(Ações!$B429="","",VLOOKUP(Table_1[[#This Row],[AÇÕES]],'Dados Status Invest STOCKS'!A415:AD1030,25)/100),0)</f>
        <v>7.4200000000000002E-2</v>
      </c>
      <c r="T429" s="51">
        <f>(1-Ações!$Q429)*Ações!$R429</f>
        <v>4.8468150000000002E-2</v>
      </c>
      <c r="U429" s="54">
        <f>IF(Ações!$S429=0,Ações!$T429,IF(Ações!$T429=0,Ações!$S429,AVERAGE(Ações!$S429,Ações!$T429)))</f>
        <v>6.1334075000000002E-2</v>
      </c>
    </row>
    <row r="430" spans="2:21" ht="15.75" customHeight="1" x14ac:dyDescent="0.2">
      <c r="B430" s="44" t="str">
        <f>IFERROR('Dados Status Invest STOCKS'!A417,"-")</f>
        <v>ASUR</v>
      </c>
      <c r="C430" s="45">
        <f>IFERROR((Ações!$D430-Ações!$K430)/Ações!$D430,0)</f>
        <v>0</v>
      </c>
      <c r="D430" s="46">
        <f>(Ações!$O430)/0.06</f>
        <v>0</v>
      </c>
      <c r="E430" s="47">
        <f>IFERROR((Ações!$F430-Ações!$K430)/Ações!$F430,0)</f>
        <v>-0.83472651918257479</v>
      </c>
      <c r="F430" s="46">
        <f>IF(OR(Ações!$N430&lt;0,Ações!$M430&lt;0),"",(22.5*Ações!$M430*Ações!$N430)^0.5)</f>
        <v>3.8207329139839126</v>
      </c>
      <c r="G430" s="47">
        <f>IFERROR((Ações!$H430-Ações!$K430)/Ações!$H430,0)</f>
        <v>0</v>
      </c>
      <c r="H430" s="48">
        <f>IFERROR(Ações!$I430/(Ações!$P430-Table_1[[#This Row],[CAGR LUCRO 5A]]),0)</f>
        <v>0</v>
      </c>
      <c r="I430" s="48">
        <f>IF(Ações!$S430&lt;0,"",Ações!$O430*(1+Ações!$S430))</f>
        <v>0</v>
      </c>
      <c r="J430" s="49">
        <f>IFERROR(IF(Ações!$B430="","",(VLOOKUP(Table_1[[#This Row],[AÇÕES]],'Dados Status Invest STOCKS'!A416:AD1031,4)/Table_1[[#This Row],[LPA]]))/100,0)</f>
        <v>10.585000000000001</v>
      </c>
      <c r="K430" s="50">
        <f>IFERROR(IF(Ações!$B430="","",VLOOKUP(Table_1[[#This Row],[AÇÕES]],'Dados Status Invest STOCKS'!A416:AD1031,2)),0)</f>
        <v>7.01</v>
      </c>
      <c r="L430" s="51">
        <f>IFERROR(IF(Ações!$B430="","",VLOOKUP(Table_1[[#This Row],[AÇÕES]],'Dados Status Invest STOCKS'!A416:AD1031,3)/100),0)</f>
        <v>0</v>
      </c>
      <c r="M430" s="52">
        <f>IFERROR(IF(Ações!$B430="","",VLOOKUP(Table_1[[#This Row],[AÇÕES]],'Dados Status Invest STOCKS'!A416:AD1031,28)),0)</f>
        <v>0.08</v>
      </c>
      <c r="N430" s="52">
        <f>IFERROR(IF(Ações!$B430="","",VLOOKUP(Table_1[[#This Row],[AÇÕES]],'Dados Status Invest STOCKS'!A416:AD1031,27)),0)</f>
        <v>8.11</v>
      </c>
      <c r="O430" s="52">
        <f>IFERROR(IF(Ações!$L430="","",Ações!$K430*Ações!$L430),0)</f>
        <v>0</v>
      </c>
      <c r="P430" s="53">
        <f t="shared" si="6"/>
        <v>0.06</v>
      </c>
      <c r="Q430" s="53">
        <f>IFERROR(Ações!$O430/Ações!$M430,0)</f>
        <v>0</v>
      </c>
      <c r="R430" s="53">
        <f>IFERROR(IF(Ações!$B430="","",VLOOKUP(Table_1[[#This Row],[AÇÕES]],'Dados Status Invest STOCKS'!A416:AD1031,18)/100),0)</f>
        <v>1.0200000000000001E-2</v>
      </c>
      <c r="S430" s="51">
        <f>IFERROR(IF(Ações!$B430="","",VLOOKUP(Table_1[[#This Row],[AÇÕES]],'Dados Status Invest STOCKS'!A416:AD1031,25)/100),0)</f>
        <v>0</v>
      </c>
      <c r="T430" s="51">
        <f>(1-Ações!$Q430)*Ações!$R430</f>
        <v>1.0200000000000001E-2</v>
      </c>
      <c r="U430" s="54">
        <f>IF(Ações!$S430=0,Ações!$T430,IF(Ações!$T430=0,Ações!$S430,AVERAGE(Ações!$S430,Ações!$T430)))</f>
        <v>1.0200000000000001E-2</v>
      </c>
    </row>
    <row r="431" spans="2:21" ht="15.75" customHeight="1" x14ac:dyDescent="0.2">
      <c r="B431" s="44" t="str">
        <f>IFERROR('Dados Status Invest STOCKS'!A418,"-")</f>
        <v>ASX</v>
      </c>
      <c r="C431" s="45">
        <f>IFERROR((Ações!$D431-Ações!$K431)/Ações!$D431,0)</f>
        <v>-0.99335548172757471</v>
      </c>
      <c r="D431" s="46">
        <f>(Ações!$O431)/0.06</f>
        <v>3.6170166666666668</v>
      </c>
      <c r="E431" s="47">
        <f>IFERROR((Ações!$F431-Ações!$K431)/Ações!$F431,0)</f>
        <v>5.0369963068191144E-2</v>
      </c>
      <c r="F431" s="46">
        <f>IF(OR(Ações!$N431&lt;0,Ações!$M431&lt;0),"",(22.5*Ações!$M431*Ações!$N431)^0.5)</f>
        <v>7.5924304409062584</v>
      </c>
      <c r="G431" s="47">
        <f>IFERROR((Ações!$H431-Ações!$K431)/Ações!$H431,0)</f>
        <v>2.442114109302655</v>
      </c>
      <c r="H431" s="48">
        <f>IFERROR(Ações!$I431/(Ações!$P431-Table_1[[#This Row],[CAGR LUCRO 5A]]),0)</f>
        <v>-4.9996043679833679</v>
      </c>
      <c r="I431" s="48">
        <f>IF(Ações!$S431&lt;0,"",Ações!$O431*(1+Ações!$S431))</f>
        <v>0.2404809701</v>
      </c>
      <c r="J431" s="49">
        <f>IFERROR(IF(Ações!$B431="","",(VLOOKUP(Table_1[[#This Row],[AÇÕES]],'Dados Status Invest STOCKS'!A417:AD1032,4)/Table_1[[#This Row],[LPA]]))/100,0)</f>
        <v>0.20150000000000001</v>
      </c>
      <c r="K431" s="50">
        <f>IFERROR(IF(Ações!$B431="","",VLOOKUP(Table_1[[#This Row],[AÇÕES]],'Dados Status Invest STOCKS'!A417:AD1032,2)),0)</f>
        <v>7.21</v>
      </c>
      <c r="L431" s="51">
        <f>IFERROR(IF(Ações!$B431="","",VLOOKUP(Table_1[[#This Row],[AÇÕES]],'Dados Status Invest STOCKS'!A417:AD1032,3)/100),0)</f>
        <v>3.0099999999999998E-2</v>
      </c>
      <c r="M431" s="52">
        <f>IFERROR(IF(Ações!$B431="","",VLOOKUP(Table_1[[#This Row],[AÇÕES]],'Dados Status Invest STOCKS'!A417:AD1032,28)),0)</f>
        <v>0.6</v>
      </c>
      <c r="N431" s="52">
        <f>IFERROR(IF(Ações!$B431="","",VLOOKUP(Table_1[[#This Row],[AÇÕES]],'Dados Status Invest STOCKS'!A417:AD1032,27)),0)</f>
        <v>4.2699999999999996</v>
      </c>
      <c r="O431" s="52">
        <f>IFERROR(IF(Ações!$L431="","",Ações!$K431*Ações!$L431),0)</f>
        <v>0.21702099999999999</v>
      </c>
      <c r="P431" s="53">
        <f t="shared" si="6"/>
        <v>0.06</v>
      </c>
      <c r="Q431" s="53">
        <f>IFERROR(Ações!$O431/Ações!$M431,0)</f>
        <v>0.36170166666666664</v>
      </c>
      <c r="R431" s="53">
        <f>IFERROR(IF(Ações!$B431="","",VLOOKUP(Table_1[[#This Row],[AÇÕES]],'Dados Status Invest STOCKS'!A417:AD1032,18)/100),0)</f>
        <v>0.13980000000000001</v>
      </c>
      <c r="S431" s="51">
        <f>IFERROR(IF(Ações!$B431="","",VLOOKUP(Table_1[[#This Row],[AÇÕES]],'Dados Status Invest STOCKS'!A417:AD1032,25)/100),0)</f>
        <v>0.1081</v>
      </c>
      <c r="T431" s="51">
        <f>(1-Ações!$Q431)*Ações!$R431</f>
        <v>8.9234107000000021E-2</v>
      </c>
      <c r="U431" s="54">
        <f>IF(Ações!$S431=0,Ações!$T431,IF(Ações!$T431=0,Ações!$S431,AVERAGE(Ações!$S431,Ações!$T431)))</f>
        <v>9.8667053500000018E-2</v>
      </c>
    </row>
    <row r="432" spans="2:21" ht="15.75" customHeight="1" x14ac:dyDescent="0.2">
      <c r="B432" s="44" t="str">
        <f>IFERROR('Dados Status Invest STOCKS'!A419,"-")</f>
        <v>ASYS</v>
      </c>
      <c r="C432" s="45">
        <f>IFERROR((Ações!$D432-Ações!$K432)/Ações!$D432,0)</f>
        <v>0</v>
      </c>
      <c r="D432" s="46">
        <f>(Ações!$O432)/0.06</f>
        <v>0</v>
      </c>
      <c r="E432" s="47">
        <f>IFERROR((Ações!$F432-Ações!$K432)/Ações!$F432,0)</f>
        <v>-1.2302271282266881</v>
      </c>
      <c r="F432" s="46">
        <f>IF(OR(Ações!$N432&lt;0,Ações!$M432&lt;0),"",(22.5*Ações!$M432*Ações!$N432)^0.5)</f>
        <v>3.8471417961910372</v>
      </c>
      <c r="G432" s="47">
        <f>IFERROR((Ações!$H432-Ações!$K432)/Ações!$H432,0)</f>
        <v>0</v>
      </c>
      <c r="H432" s="48">
        <f>IFERROR(Ações!$I432/(Ações!$P432-Table_1[[#This Row],[CAGR LUCRO 5A]]),0)</f>
        <v>0</v>
      </c>
      <c r="I432" s="48">
        <f>IF(Ações!$S432&lt;0,"",Ações!$O432*(1+Ações!$S432))</f>
        <v>0</v>
      </c>
      <c r="J432" s="49">
        <f>IFERROR(IF(Ações!$B432="","",(VLOOKUP(Table_1[[#This Row],[AÇÕES]],'Dados Status Invest STOCKS'!A418:AD1033,4)/Table_1[[#This Row],[LPA]]))/100,0)</f>
        <v>7.4018181818181823</v>
      </c>
      <c r="K432" s="50">
        <f>IFERROR(IF(Ações!$B432="","",VLOOKUP(Table_1[[#This Row],[AÇÕES]],'Dados Status Invest STOCKS'!A418:AD1033,2)),0)</f>
        <v>8.58</v>
      </c>
      <c r="L432" s="51">
        <f>IFERROR(IF(Ações!$B432="","",VLOOKUP(Table_1[[#This Row],[AÇÕES]],'Dados Status Invest STOCKS'!A418:AD1033,3)/100),0)</f>
        <v>0</v>
      </c>
      <c r="M432" s="52">
        <f>IFERROR(IF(Ações!$B432="","",VLOOKUP(Table_1[[#This Row],[AÇÕES]],'Dados Status Invest STOCKS'!A418:AD1033,28)),0)</f>
        <v>0.11</v>
      </c>
      <c r="N432" s="52">
        <f>IFERROR(IF(Ações!$B432="","",VLOOKUP(Table_1[[#This Row],[AÇÕES]],'Dados Status Invest STOCKS'!A418:AD1033,27)),0)</f>
        <v>5.98</v>
      </c>
      <c r="O432" s="52">
        <f>IFERROR(IF(Ações!$L432="","",Ações!$K432*Ações!$L432),0)</f>
        <v>0</v>
      </c>
      <c r="P432" s="53">
        <f t="shared" si="6"/>
        <v>0.06</v>
      </c>
      <c r="Q432" s="53">
        <f>IFERROR(Ações!$O432/Ações!$M432,0)</f>
        <v>0</v>
      </c>
      <c r="R432" s="53">
        <f>IFERROR(IF(Ações!$B432="","",VLOOKUP(Table_1[[#This Row],[AÇÕES]],'Dados Status Invest STOCKS'!A418:AD1033,18)/100),0)</f>
        <v>1.7600000000000001E-2</v>
      </c>
      <c r="S432" s="51">
        <f>IFERROR(IF(Ações!$B432="","",VLOOKUP(Table_1[[#This Row],[AÇÕES]],'Dados Status Invest STOCKS'!A418:AD1033,25)/100),0)</f>
        <v>0</v>
      </c>
      <c r="T432" s="51">
        <f>(1-Ações!$Q432)*Ações!$R432</f>
        <v>1.7600000000000001E-2</v>
      </c>
      <c r="U432" s="54">
        <f>IF(Ações!$S432=0,Ações!$T432,IF(Ações!$T432=0,Ações!$S432,AVERAGE(Ações!$S432,Ações!$T432)))</f>
        <v>1.7600000000000001E-2</v>
      </c>
    </row>
    <row r="433" spans="2:21" ht="15.75" customHeight="1" x14ac:dyDescent="0.2">
      <c r="B433" s="44" t="str">
        <f>IFERROR('Dados Status Invest STOCKS'!A420,"-")</f>
        <v>AT</v>
      </c>
      <c r="C433" s="45">
        <f>IFERROR((Ações!$D433-Ações!$K433)/Ações!$D433,0)</f>
        <v>0</v>
      </c>
      <c r="D433" s="46">
        <f>(Ações!$O433)/0.06</f>
        <v>0</v>
      </c>
      <c r="E433" s="47">
        <f>IFERROR((Ações!$F433-Ações!$K433)/Ações!$F433,0)</f>
        <v>0</v>
      </c>
      <c r="F433" s="46" t="str">
        <f>IF(OR(Ações!$N433&lt;0,Ações!$M433&lt;0),"",(22.5*Ações!$M433*Ações!$N433)^0.5)</f>
        <v/>
      </c>
      <c r="G433" s="47">
        <f>IFERROR((Ações!$H433-Ações!$K433)/Ações!$H433,0)</f>
        <v>0</v>
      </c>
      <c r="H433" s="48">
        <f>IFERROR(Ações!$I433/(Ações!$P433-Table_1[[#This Row],[CAGR LUCRO 5A]]),0)</f>
        <v>0</v>
      </c>
      <c r="I433" s="48">
        <f>IF(Ações!$S433&lt;0,"",Ações!$O433*(1+Ações!$S433))</f>
        <v>0</v>
      </c>
      <c r="J433" s="49">
        <f>IFERROR(IF(Ações!$B433="","",(VLOOKUP(Table_1[[#This Row],[AÇÕES]],'Dados Status Invest STOCKS'!A419:AD1034,4)/Table_1[[#This Row],[LPA]]))/100,0)</f>
        <v>0.10660377358490565</v>
      </c>
      <c r="K433" s="50">
        <f>IFERROR(IF(Ações!$B433="","",VLOOKUP(Table_1[[#This Row],[AÇÕES]],'Dados Status Invest STOCKS'!A419:AD1034,2)),0)</f>
        <v>3.02</v>
      </c>
      <c r="L433" s="51">
        <f>IFERROR(IF(Ações!$B433="","",VLOOKUP(Table_1[[#This Row],[AÇÕES]],'Dados Status Invest STOCKS'!A419:AD1034,3)/100),0)</f>
        <v>0</v>
      </c>
      <c r="M433" s="52">
        <f>IFERROR(IF(Ações!$B433="","",VLOOKUP(Table_1[[#This Row],[AÇÕES]],'Dados Status Invest STOCKS'!A419:AD1034,28)),0)</f>
        <v>0.53</v>
      </c>
      <c r="N433" s="52">
        <f>IFERROR(IF(Ações!$B433="","",VLOOKUP(Table_1[[#This Row],[AÇÕES]],'Dados Status Invest STOCKS'!A419:AD1034,27)),0)</f>
        <v>-0.09</v>
      </c>
      <c r="O433" s="52">
        <f>IFERROR(IF(Ações!$L433="","",Ações!$K433*Ações!$L433),0)</f>
        <v>0</v>
      </c>
      <c r="P433" s="53">
        <f t="shared" si="6"/>
        <v>0.06</v>
      </c>
      <c r="Q433" s="53">
        <f>IFERROR(Ações!$O433/Ações!$M433,0)</f>
        <v>0</v>
      </c>
      <c r="R433" s="53">
        <f>IFERROR(IF(Ações!$B433="","",VLOOKUP(Table_1[[#This Row],[AÇÕES]],'Dados Status Invest STOCKS'!A419:AD1034,18)/100),0)</f>
        <v>-5.7142999999999997</v>
      </c>
      <c r="S433" s="51">
        <f>IFERROR(IF(Ações!$B433="","",VLOOKUP(Table_1[[#This Row],[AÇÕES]],'Dados Status Invest STOCKS'!A419:AD1034,25)/100),0)</f>
        <v>0</v>
      </c>
      <c r="T433" s="51">
        <f>(1-Ações!$Q433)*Ações!$R433</f>
        <v>-5.7142999999999997</v>
      </c>
      <c r="U433" s="54">
        <f>IF(Ações!$S433=0,Ações!$T433,IF(Ações!$T433=0,Ações!$S433,AVERAGE(Ações!$S433,Ações!$T433)))</f>
        <v>-5.7142999999999997</v>
      </c>
    </row>
    <row r="434" spans="2:21" ht="15.75" customHeight="1" x14ac:dyDescent="0.2">
      <c r="B434" s="44" t="str">
        <f>IFERROR('Dados Status Invest STOCKS'!A421,"-")</f>
        <v>ATAC</v>
      </c>
      <c r="C434" s="45">
        <f>IFERROR((Ações!$D434-Ações!$K434)/Ações!$D434,0)</f>
        <v>0</v>
      </c>
      <c r="D434" s="46">
        <f>(Ações!$O434)/0.06</f>
        <v>0</v>
      </c>
      <c r="E434" s="47">
        <f>IFERROR((Ações!$F434-Ações!$K434)/Ações!$F434,0)</f>
        <v>0</v>
      </c>
      <c r="F434" s="46" t="str">
        <f>IF(OR(Ações!$N434&lt;0,Ações!$M434&lt;0),"",(22.5*Ações!$M434*Ações!$N434)^0.5)</f>
        <v/>
      </c>
      <c r="G434" s="47">
        <f>IFERROR((Ações!$H434-Ações!$K434)/Ações!$H434,0)</f>
        <v>0</v>
      </c>
      <c r="H434" s="48">
        <f>IFERROR(Ações!$I434/(Ações!$P434-Table_1[[#This Row],[CAGR LUCRO 5A]]),0)</f>
        <v>0</v>
      </c>
      <c r="I434" s="48">
        <f>IF(Ações!$S434&lt;0,"",Ações!$O434*(1+Ações!$S434))</f>
        <v>0</v>
      </c>
      <c r="J434" s="49">
        <f>IFERROR(IF(Ações!$B434="","",(VLOOKUP(Table_1[[#This Row],[AÇÕES]],'Dados Status Invest STOCKS'!A420:AD1035,4)/Table_1[[#This Row],[LPA]]))/100,0)</f>
        <v>4.5879999999999992</v>
      </c>
      <c r="K434" s="50">
        <f>IFERROR(IF(Ações!$B434="","",VLOOKUP(Table_1[[#This Row],[AÇÕES]],'Dados Status Invest STOCKS'!A420:AD1035,2)),0)</f>
        <v>10.01</v>
      </c>
      <c r="L434" s="51">
        <f>IFERROR(IF(Ações!$B434="","",VLOOKUP(Table_1[[#This Row],[AÇÕES]],'Dados Status Invest STOCKS'!A420:AD1035,3)/100),0)</f>
        <v>0</v>
      </c>
      <c r="M434" s="52">
        <f>IFERROR(IF(Ações!$B434="","",VLOOKUP(Table_1[[#This Row],[AÇÕES]],'Dados Status Invest STOCKS'!A420:AD1035,28)),0)</f>
        <v>-0.15</v>
      </c>
      <c r="N434" s="52">
        <f>IFERROR(IF(Ações!$B434="","",VLOOKUP(Table_1[[#This Row],[AÇÕES]],'Dados Status Invest STOCKS'!A420:AD1035,27)),0)</f>
        <v>0.57999999999999996</v>
      </c>
      <c r="O434" s="52">
        <f>IFERROR(IF(Ações!$L434="","",Ações!$K434*Ações!$L434),0)</f>
        <v>0</v>
      </c>
      <c r="P434" s="53">
        <f t="shared" si="6"/>
        <v>0.06</v>
      </c>
      <c r="Q434" s="53">
        <f>IFERROR(Ações!$O434/Ações!$M434,0)</f>
        <v>0</v>
      </c>
      <c r="R434" s="53">
        <f>IFERROR(IF(Ações!$B434="","",VLOOKUP(Table_1[[#This Row],[AÇÕES]],'Dados Status Invest STOCKS'!A420:AD1035,18)/100),0)</f>
        <v>-0.25</v>
      </c>
      <c r="S434" s="51">
        <f>IFERROR(IF(Ações!$B434="","",VLOOKUP(Table_1[[#This Row],[AÇÕES]],'Dados Status Invest STOCKS'!A420:AD1035,25)/100),0)</f>
        <v>0</v>
      </c>
      <c r="T434" s="51">
        <f>(1-Ações!$Q434)*Ações!$R434</f>
        <v>-0.25</v>
      </c>
      <c r="U434" s="54">
        <f>IF(Ações!$S434=0,Ações!$T434,IF(Ações!$T434=0,Ações!$S434,AVERAGE(Ações!$S434,Ações!$T434)))</f>
        <v>-0.25</v>
      </c>
    </row>
    <row r="435" spans="2:21" ht="15.75" customHeight="1" x14ac:dyDescent="0.2">
      <c r="B435" s="44" t="str">
        <f>IFERROR('Dados Status Invest STOCKS'!A422,"-")</f>
        <v>ATAC.U</v>
      </c>
      <c r="C435" s="45">
        <f>IFERROR((Ações!$D435-Ações!$K435)/Ações!$D435,0)</f>
        <v>0</v>
      </c>
      <c r="D435" s="46">
        <f>(Ações!$O435)/0.06</f>
        <v>0</v>
      </c>
      <c r="E435" s="47">
        <f>IFERROR((Ações!$F435-Ações!$K435)/Ações!$F435,0)</f>
        <v>0</v>
      </c>
      <c r="F435" s="46" t="str">
        <f>IF(OR(Ações!$N435&lt;0,Ações!$M435&lt;0),"",(22.5*Ações!$M435*Ações!$N435)^0.5)</f>
        <v/>
      </c>
      <c r="G435" s="47">
        <f>IFERROR((Ações!$H435-Ações!$K435)/Ações!$H435,0)</f>
        <v>0</v>
      </c>
      <c r="H435" s="48">
        <f>IFERROR(Ações!$I435/(Ações!$P435-Table_1[[#This Row],[CAGR LUCRO 5A]]),0)</f>
        <v>0</v>
      </c>
      <c r="I435" s="48">
        <f>IF(Ações!$S435&lt;0,"",Ações!$O435*(1+Ações!$S435))</f>
        <v>0</v>
      </c>
      <c r="J435" s="49">
        <f>IFERROR(IF(Ações!$B435="","",(VLOOKUP(Table_1[[#This Row],[AÇÕES]],'Dados Status Invest STOCKS'!A421:AD1036,4)/Table_1[[#This Row],[LPA]]))/100,0)</f>
        <v>4.8540000000000001</v>
      </c>
      <c r="K435" s="50">
        <f>IFERROR(IF(Ações!$B435="","",VLOOKUP(Table_1[[#This Row],[AÇÕES]],'Dados Status Invest STOCKS'!A421:AD1036,2)),0)</f>
        <v>10.59</v>
      </c>
      <c r="L435" s="51">
        <f>IFERROR(IF(Ações!$B435="","",VLOOKUP(Table_1[[#This Row],[AÇÕES]],'Dados Status Invest STOCKS'!A421:AD1036,3)/100),0)</f>
        <v>0</v>
      </c>
      <c r="M435" s="52">
        <f>IFERROR(IF(Ações!$B435="","",VLOOKUP(Table_1[[#This Row],[AÇÕES]],'Dados Status Invest STOCKS'!A421:AD1036,28)),0)</f>
        <v>-0.15</v>
      </c>
      <c r="N435" s="52">
        <f>IFERROR(IF(Ações!$B435="","",VLOOKUP(Table_1[[#This Row],[AÇÕES]],'Dados Status Invest STOCKS'!A421:AD1036,27)),0)</f>
        <v>0.57999999999999996</v>
      </c>
      <c r="O435" s="52">
        <f>IFERROR(IF(Ações!$L435="","",Ações!$K435*Ações!$L435),0)</f>
        <v>0</v>
      </c>
      <c r="P435" s="53">
        <f t="shared" si="6"/>
        <v>0.06</v>
      </c>
      <c r="Q435" s="53">
        <f>IFERROR(Ações!$O435/Ações!$M435,0)</f>
        <v>0</v>
      </c>
      <c r="R435" s="53">
        <f>IFERROR(IF(Ações!$B435="","",VLOOKUP(Table_1[[#This Row],[AÇÕES]],'Dados Status Invest STOCKS'!A421:AD1036,18)/100),0)</f>
        <v>-0.25</v>
      </c>
      <c r="S435" s="51">
        <f>IFERROR(IF(Ações!$B435="","",VLOOKUP(Table_1[[#This Row],[AÇÕES]],'Dados Status Invest STOCKS'!A421:AD1036,25)/100),0)</f>
        <v>0</v>
      </c>
      <c r="T435" s="51">
        <f>(1-Ações!$Q435)*Ações!$R435</f>
        <v>-0.25</v>
      </c>
      <c r="U435" s="54">
        <f>IF(Ações!$S435=0,Ações!$T435,IF(Ações!$T435=0,Ações!$S435,AVERAGE(Ações!$S435,Ações!$T435)))</f>
        <v>-0.25</v>
      </c>
    </row>
    <row r="436" spans="2:21" ht="15.75" customHeight="1" x14ac:dyDescent="0.2">
      <c r="B436" s="44" t="str">
        <f>IFERROR('Dados Status Invest STOCKS'!A423,"-")</f>
        <v>ATAC.WS</v>
      </c>
      <c r="C436" s="45">
        <f>IFERROR((Ações!$D436-Ações!$K436)/Ações!$D436,0)</f>
        <v>0</v>
      </c>
      <c r="D436" s="46">
        <f>(Ações!$O436)/0.06</f>
        <v>0</v>
      </c>
      <c r="E436" s="47">
        <f>IFERROR((Ações!$F436-Ações!$K436)/Ações!$F436,0)</f>
        <v>0</v>
      </c>
      <c r="F436" s="46" t="str">
        <f>IF(OR(Ações!$N436&lt;0,Ações!$M436&lt;0),"",(22.5*Ações!$M436*Ações!$N436)^0.5)</f>
        <v/>
      </c>
      <c r="G436" s="47">
        <f>IFERROR((Ações!$H436-Ações!$K436)/Ações!$H436,0)</f>
        <v>0</v>
      </c>
      <c r="H436" s="48">
        <f>IFERROR(Ações!$I436/(Ações!$P436-Table_1[[#This Row],[CAGR LUCRO 5A]]),0)</f>
        <v>0</v>
      </c>
      <c r="I436" s="48">
        <f>IF(Ações!$S436&lt;0,"",Ações!$O436*(1+Ações!$S436))</f>
        <v>0</v>
      </c>
      <c r="J436" s="49">
        <f>IFERROR(IF(Ações!$B436="","",(VLOOKUP(Table_1[[#This Row],[AÇÕES]],'Dados Status Invest STOCKS'!A422:AD1037,4)/Table_1[[#This Row],[LPA]]))/100,0)</f>
        <v>0.80200000000000005</v>
      </c>
      <c r="K436" s="50">
        <f>IFERROR(IF(Ações!$B436="","",VLOOKUP(Table_1[[#This Row],[AÇÕES]],'Dados Status Invest STOCKS'!A422:AD1037,2)),0)</f>
        <v>1.75</v>
      </c>
      <c r="L436" s="51">
        <f>IFERROR(IF(Ações!$B436="","",VLOOKUP(Table_1[[#This Row],[AÇÕES]],'Dados Status Invest STOCKS'!A422:AD1037,3)/100),0)</f>
        <v>0</v>
      </c>
      <c r="M436" s="52">
        <f>IFERROR(IF(Ações!$B436="","",VLOOKUP(Table_1[[#This Row],[AÇÕES]],'Dados Status Invest STOCKS'!A422:AD1037,28)),0)</f>
        <v>-0.15</v>
      </c>
      <c r="N436" s="52">
        <f>IFERROR(IF(Ações!$B436="","",VLOOKUP(Table_1[[#This Row],[AÇÕES]],'Dados Status Invest STOCKS'!A422:AD1037,27)),0)</f>
        <v>0.57999999999999996</v>
      </c>
      <c r="O436" s="52">
        <f>IFERROR(IF(Ações!$L436="","",Ações!$K436*Ações!$L436),0)</f>
        <v>0</v>
      </c>
      <c r="P436" s="53">
        <f t="shared" si="6"/>
        <v>0.06</v>
      </c>
      <c r="Q436" s="53">
        <f>IFERROR(Ações!$O436/Ações!$M436,0)</f>
        <v>0</v>
      </c>
      <c r="R436" s="53">
        <f>IFERROR(IF(Ações!$B436="","",VLOOKUP(Table_1[[#This Row],[AÇÕES]],'Dados Status Invest STOCKS'!A422:AD1037,18)/100),0)</f>
        <v>-0.25</v>
      </c>
      <c r="S436" s="51">
        <f>IFERROR(IF(Ações!$B436="","",VLOOKUP(Table_1[[#This Row],[AÇÕES]],'Dados Status Invest STOCKS'!A422:AD1037,25)/100),0)</f>
        <v>0</v>
      </c>
      <c r="T436" s="51">
        <f>(1-Ações!$Q436)*Ações!$R436</f>
        <v>-0.25</v>
      </c>
      <c r="U436" s="54">
        <f>IF(Ações!$S436=0,Ações!$T436,IF(Ações!$T436=0,Ações!$S436,AVERAGE(Ações!$S436,Ações!$T436)))</f>
        <v>-0.25</v>
      </c>
    </row>
    <row r="437" spans="2:21" ht="15.75" customHeight="1" x14ac:dyDescent="0.2">
      <c r="B437" s="44" t="str">
        <f>IFERROR('Dados Status Invest STOCKS'!A424,"-")</f>
        <v>ATAX</v>
      </c>
      <c r="C437" s="45">
        <f>IFERROR((Ações!$D437-Ações!$K437)/Ações!$D437,0)</f>
        <v>0.22978177150192558</v>
      </c>
      <c r="D437" s="46">
        <f>(Ações!$O437)/0.06</f>
        <v>8.3353000000000002</v>
      </c>
      <c r="E437" s="47">
        <f>IFERROR((Ações!$F437-Ações!$K437)/Ações!$F437,0)</f>
        <v>0</v>
      </c>
      <c r="F437" s="46">
        <f>IF(OR(Ações!$N437&lt;0,Ações!$M437&lt;0),"",(22.5*Ações!$M437*Ações!$N437)^0.5)</f>
        <v>0</v>
      </c>
      <c r="G437" s="47">
        <f>IFERROR((Ações!$H437-Ações!$K437)/Ações!$H437,0)</f>
        <v>0</v>
      </c>
      <c r="H437" s="48">
        <f>IFERROR(Ações!$I437/(Ações!$P437-Table_1[[#This Row],[CAGR LUCRO 5A]]),0)</f>
        <v>0</v>
      </c>
      <c r="I437" s="48" t="str">
        <f>IF(Ações!$S437&lt;0,"",Ações!$O437*(1+Ações!$S437))</f>
        <v/>
      </c>
      <c r="J437" s="49">
        <f>IFERROR(IF(Ações!$B437="","",(VLOOKUP(Table_1[[#This Row],[AÇÕES]],'Dados Status Invest STOCKS'!A423:AD1038,4)/Table_1[[#This Row],[LPA]]))/100,0)</f>
        <v>0.34930232558139535</v>
      </c>
      <c r="K437" s="50">
        <f>IFERROR(IF(Ações!$B437="","",VLOOKUP(Table_1[[#This Row],[AÇÕES]],'Dados Status Invest STOCKS'!A423:AD1038,2)),0)</f>
        <v>6.42</v>
      </c>
      <c r="L437" s="51">
        <f>IFERROR(IF(Ações!$B437="","",VLOOKUP(Table_1[[#This Row],[AÇÕES]],'Dados Status Invest STOCKS'!A423:AD1038,3)/100),0)</f>
        <v>7.7899999999999997E-2</v>
      </c>
      <c r="M437" s="52">
        <f>IFERROR(IF(Ações!$B437="","",VLOOKUP(Table_1[[#This Row],[AÇÕES]],'Dados Status Invest STOCKS'!A423:AD1038,28)),0)</f>
        <v>0.43</v>
      </c>
      <c r="N437" s="52">
        <f>IFERROR(IF(Ações!$B437="","",VLOOKUP(Table_1[[#This Row],[AÇÕES]],'Dados Status Invest STOCKS'!A423:AD1038,27)),0)</f>
        <v>0</v>
      </c>
      <c r="O437" s="52">
        <f>IFERROR(IF(Ações!$L437="","",Ações!$K437*Ações!$L437),0)</f>
        <v>0.50011799999999995</v>
      </c>
      <c r="P437" s="53">
        <f t="shared" si="6"/>
        <v>0.06</v>
      </c>
      <c r="Q437" s="53">
        <f>IFERROR(Ações!$O437/Ações!$M437,0)</f>
        <v>1.1630651162790697</v>
      </c>
      <c r="R437" s="53">
        <f>IFERROR(IF(Ações!$B437="","",VLOOKUP(Table_1[[#This Row],[AÇÕES]],'Dados Status Invest STOCKS'!A423:AD1038,18)/100),0)</f>
        <v>0</v>
      </c>
      <c r="S437" s="51">
        <f>IFERROR(IF(Ações!$B437="","",VLOOKUP(Table_1[[#This Row],[AÇÕES]],'Dados Status Invest STOCKS'!A423:AD1038,25)/100),0)</f>
        <v>-0.22989999999999999</v>
      </c>
      <c r="T437" s="51">
        <f>(1-Ações!$Q437)*Ações!$R437</f>
        <v>0</v>
      </c>
      <c r="U437" s="54">
        <f>IF(Ações!$S437=0,Ações!$T437,IF(Ações!$T437=0,Ações!$S437,AVERAGE(Ações!$S437,Ações!$T437)))</f>
        <v>-0.22989999999999999</v>
      </c>
    </row>
    <row r="438" spans="2:21" ht="15.75" customHeight="1" x14ac:dyDescent="0.2">
      <c r="B438" s="44" t="str">
        <f>IFERROR('Dados Status Invest STOCKS'!A425,"-")</f>
        <v>ATCO</v>
      </c>
      <c r="C438" s="45">
        <f>IFERROR((Ações!$D438-Ações!$K438)/Ações!$D438,0)</f>
        <v>-0.65289256198347101</v>
      </c>
      <c r="D438" s="46">
        <f>(Ações!$O438)/0.06</f>
        <v>8.3369</v>
      </c>
      <c r="E438" s="47">
        <f>IFERROR((Ações!$F438-Ações!$K438)/Ações!$F438,0)</f>
        <v>4.6751332021286382E-2</v>
      </c>
      <c r="F438" s="46">
        <f>IF(OR(Ações!$N438&lt;0,Ações!$M438&lt;0),"",(22.5*Ações!$M438*Ações!$N438)^0.5)</f>
        <v>14.455829274033364</v>
      </c>
      <c r="G438" s="47">
        <f>IFERROR((Ações!$H438-Ações!$K438)/Ações!$H438,0)</f>
        <v>0</v>
      </c>
      <c r="H438" s="48">
        <f>IFERROR(Ações!$I438/(Ações!$P438-Table_1[[#This Row],[CAGR LUCRO 5A]]),0)</f>
        <v>0</v>
      </c>
      <c r="I438" s="48" t="str">
        <f>IF(Ações!$S438&lt;0,"",Ações!$O438*(1+Ações!$S438))</f>
        <v/>
      </c>
      <c r="J438" s="49">
        <f>IFERROR(IF(Ações!$B438="","",(VLOOKUP(Table_1[[#This Row],[AÇÕES]],'Dados Status Invest STOCKS'!A424:AD1039,4)/Table_1[[#This Row],[LPA]]))/100,0)</f>
        <v>0.35806451612903223</v>
      </c>
      <c r="K438" s="50">
        <f>IFERROR(IF(Ações!$B438="","",VLOOKUP(Table_1[[#This Row],[AÇÕES]],'Dados Status Invest STOCKS'!A424:AD1039,2)),0)</f>
        <v>13.78</v>
      </c>
      <c r="L438" s="51">
        <f>IFERROR(IF(Ações!$B438="","",VLOOKUP(Table_1[[#This Row],[AÇÕES]],'Dados Status Invest STOCKS'!A424:AD1039,3)/100),0)</f>
        <v>3.6299999999999999E-2</v>
      </c>
      <c r="M438" s="52">
        <f>IFERROR(IF(Ações!$B438="","",VLOOKUP(Table_1[[#This Row],[AÇÕES]],'Dados Status Invest STOCKS'!A424:AD1039,28)),0)</f>
        <v>0.62</v>
      </c>
      <c r="N438" s="52">
        <f>IFERROR(IF(Ações!$B438="","",VLOOKUP(Table_1[[#This Row],[AÇÕES]],'Dados Status Invest STOCKS'!A424:AD1039,27)),0)</f>
        <v>14.98</v>
      </c>
      <c r="O438" s="52">
        <f>IFERROR(IF(Ações!$L438="","",Ações!$K438*Ações!$L438),0)</f>
        <v>0.50021399999999994</v>
      </c>
      <c r="P438" s="53">
        <f t="shared" si="6"/>
        <v>0.06</v>
      </c>
      <c r="Q438" s="53">
        <f>IFERROR(Ações!$O438/Ações!$M438,0)</f>
        <v>0.80679677419354834</v>
      </c>
      <c r="R438" s="53">
        <f>IFERROR(IF(Ações!$B438="","",VLOOKUP(Table_1[[#This Row],[AÇÕES]],'Dados Status Invest STOCKS'!A424:AD1039,18)/100),0)</f>
        <v>4.1399999999999999E-2</v>
      </c>
      <c r="S438" s="51">
        <f>IFERROR(IF(Ações!$B438="","",VLOOKUP(Table_1[[#This Row],[AÇÕES]],'Dados Status Invest STOCKS'!A424:AD1039,25)/100),0)</f>
        <v>-8.8399999999999992E-2</v>
      </c>
      <c r="T438" s="51">
        <f>(1-Ações!$Q438)*Ações!$R438</f>
        <v>7.9986135483870995E-3</v>
      </c>
      <c r="U438" s="54">
        <f>IF(Ações!$S438=0,Ações!$T438,IF(Ações!$T438=0,Ações!$S438,AVERAGE(Ações!$S438,Ações!$T438)))</f>
        <v>-4.0200693225806446E-2</v>
      </c>
    </row>
    <row r="439" spans="2:21" ht="15.75" customHeight="1" x14ac:dyDescent="0.2">
      <c r="B439" s="44" t="str">
        <f>IFERROR('Dados Status Invest STOCKS'!A426,"-")</f>
        <v>ATCX</v>
      </c>
      <c r="C439" s="45">
        <f>IFERROR((Ações!$D439-Ações!$K439)/Ações!$D439,0)</f>
        <v>0</v>
      </c>
      <c r="D439" s="46">
        <f>(Ações!$O439)/0.06</f>
        <v>0</v>
      </c>
      <c r="E439" s="47">
        <f>IFERROR((Ações!$F439-Ações!$K439)/Ações!$F439,0)</f>
        <v>0</v>
      </c>
      <c r="F439" s="46" t="str">
        <f>IF(OR(Ações!$N439&lt;0,Ações!$M439&lt;0),"",(22.5*Ações!$M439*Ações!$N439)^0.5)</f>
        <v/>
      </c>
      <c r="G439" s="47">
        <f>IFERROR((Ações!$H439-Ações!$K439)/Ações!$H439,0)</f>
        <v>0</v>
      </c>
      <c r="H439" s="48">
        <f>IFERROR(Ações!$I439/(Ações!$P439-Table_1[[#This Row],[CAGR LUCRO 5A]]),0)</f>
        <v>0</v>
      </c>
      <c r="I439" s="48">
        <f>IF(Ações!$S439&lt;0,"",Ações!$O439*(1+Ações!$S439))</f>
        <v>0</v>
      </c>
      <c r="J439" s="49">
        <f>IFERROR(IF(Ações!$B439="","",(VLOOKUP(Table_1[[#This Row],[AÇÕES]],'Dados Status Invest STOCKS'!A425:AD1040,4)/Table_1[[#This Row],[LPA]]))/100,0)</f>
        <v>0.14506172839506173</v>
      </c>
      <c r="K439" s="50">
        <f>IFERROR(IF(Ações!$B439="","",VLOOKUP(Table_1[[#This Row],[AÇÕES]],'Dados Status Invest STOCKS'!A425:AD1040,2)),0)</f>
        <v>9.49</v>
      </c>
      <c r="L439" s="51">
        <f>IFERROR(IF(Ações!$B439="","",VLOOKUP(Table_1[[#This Row],[AÇÕES]],'Dados Status Invest STOCKS'!A425:AD1040,3)/100),0)</f>
        <v>0</v>
      </c>
      <c r="M439" s="52">
        <f>IFERROR(IF(Ações!$B439="","",VLOOKUP(Table_1[[#This Row],[AÇÕES]],'Dados Status Invest STOCKS'!A425:AD1040,28)),0)</f>
        <v>-0.81</v>
      </c>
      <c r="N439" s="52">
        <f>IFERROR(IF(Ações!$B439="","",VLOOKUP(Table_1[[#This Row],[AÇÕES]],'Dados Status Invest STOCKS'!A425:AD1040,27)),0)</f>
        <v>-4.26</v>
      </c>
      <c r="O439" s="52">
        <f>IFERROR(IF(Ações!$L439="","",Ações!$K439*Ações!$L439),0)</f>
        <v>0</v>
      </c>
      <c r="P439" s="53">
        <f t="shared" si="6"/>
        <v>0.06</v>
      </c>
      <c r="Q439" s="53">
        <f>IFERROR(Ações!$O439/Ações!$M439,0)</f>
        <v>0</v>
      </c>
      <c r="R439" s="53">
        <f>IFERROR(IF(Ações!$B439="","",VLOOKUP(Table_1[[#This Row],[AÇÕES]],'Dados Status Invest STOCKS'!A425:AD1040,18)/100),0)</f>
        <v>-0.18969999999999998</v>
      </c>
      <c r="S439" s="51">
        <f>IFERROR(IF(Ações!$B439="","",VLOOKUP(Table_1[[#This Row],[AÇÕES]],'Dados Status Invest STOCKS'!A425:AD1040,25)/100),0)</f>
        <v>0</v>
      </c>
      <c r="T439" s="51">
        <f>(1-Ações!$Q439)*Ações!$R439</f>
        <v>-0.18969999999999998</v>
      </c>
      <c r="U439" s="54">
        <f>IF(Ações!$S439=0,Ações!$T439,IF(Ações!$T439=0,Ações!$S439,AVERAGE(Ações!$S439,Ações!$T439)))</f>
        <v>-0.18969999999999998</v>
      </c>
    </row>
    <row r="440" spans="2:21" ht="15.75" customHeight="1" x14ac:dyDescent="0.2">
      <c r="B440" s="44" t="str">
        <f>IFERROR('Dados Status Invest STOCKS'!A427,"-")</f>
        <v>ATEC</v>
      </c>
      <c r="C440" s="45">
        <f>IFERROR((Ações!$D440-Ações!$K440)/Ações!$D440,0)</f>
        <v>0</v>
      </c>
      <c r="D440" s="46">
        <f>(Ações!$O440)/0.06</f>
        <v>0</v>
      </c>
      <c r="E440" s="47">
        <f>IFERROR((Ações!$F440-Ações!$K440)/Ações!$F440,0)</f>
        <v>0</v>
      </c>
      <c r="F440" s="46" t="str">
        <f>IF(OR(Ações!$N440&lt;0,Ações!$M440&lt;0),"",(22.5*Ações!$M440*Ações!$N440)^0.5)</f>
        <v/>
      </c>
      <c r="G440" s="47">
        <f>IFERROR((Ações!$H440-Ações!$K440)/Ações!$H440,0)</f>
        <v>0</v>
      </c>
      <c r="H440" s="48">
        <f>IFERROR(Ações!$I440/(Ações!$P440-Table_1[[#This Row],[CAGR LUCRO 5A]]),0)</f>
        <v>0</v>
      </c>
      <c r="I440" s="48">
        <f>IF(Ações!$S440&lt;0,"",Ações!$O440*(1+Ações!$S440))</f>
        <v>0</v>
      </c>
      <c r="J440" s="49">
        <f>IFERROR(IF(Ações!$B440="","",(VLOOKUP(Table_1[[#This Row],[AÇÕES]],'Dados Status Invest STOCKS'!A426:AD1041,4)/Table_1[[#This Row],[LPA]]))/100,0)</f>
        <v>6.0833333333333323E-2</v>
      </c>
      <c r="K440" s="50">
        <f>IFERROR(IF(Ações!$B440="","",VLOOKUP(Table_1[[#This Row],[AÇÕES]],'Dados Status Invest STOCKS'!A426:AD1041,2)),0)</f>
        <v>10.59</v>
      </c>
      <c r="L440" s="51">
        <f>IFERROR(IF(Ações!$B440="","",VLOOKUP(Table_1[[#This Row],[AÇÕES]],'Dados Status Invest STOCKS'!A426:AD1041,3)/100),0)</f>
        <v>0</v>
      </c>
      <c r="M440" s="52">
        <f>IFERROR(IF(Ações!$B440="","",VLOOKUP(Table_1[[#This Row],[AÇÕES]],'Dados Status Invest STOCKS'!A426:AD1041,28)),0)</f>
        <v>-1.32</v>
      </c>
      <c r="N440" s="52">
        <f>IFERROR(IF(Ações!$B440="","",VLOOKUP(Table_1[[#This Row],[AÇÕES]],'Dados Status Invest STOCKS'!A426:AD1041,27)),0)</f>
        <v>1.1299999999999999</v>
      </c>
      <c r="O440" s="52">
        <f>IFERROR(IF(Ações!$L440="","",Ações!$K440*Ações!$L440),0)</f>
        <v>0</v>
      </c>
      <c r="P440" s="53">
        <f t="shared" si="6"/>
        <v>0.06</v>
      </c>
      <c r="Q440" s="53">
        <f>IFERROR(Ações!$O440/Ações!$M440,0)</f>
        <v>0</v>
      </c>
      <c r="R440" s="53">
        <f>IFERROR(IF(Ações!$B440="","",VLOOKUP(Table_1[[#This Row],[AÇÕES]],'Dados Status Invest STOCKS'!A426:AD1041,18)/100),0)</f>
        <v>-1.1716</v>
      </c>
      <c r="S440" s="51">
        <f>IFERROR(IF(Ações!$B440="","",VLOOKUP(Table_1[[#This Row],[AÇÕES]],'Dados Status Invest STOCKS'!A426:AD1041,25)/100),0)</f>
        <v>0</v>
      </c>
      <c r="T440" s="51">
        <f>(1-Ações!$Q440)*Ações!$R440</f>
        <v>-1.1716</v>
      </c>
      <c r="U440" s="54">
        <f>IF(Ações!$S440=0,Ações!$T440,IF(Ações!$T440=0,Ações!$S440,AVERAGE(Ações!$S440,Ações!$T440)))</f>
        <v>-1.1716</v>
      </c>
    </row>
    <row r="441" spans="2:21" ht="15.75" customHeight="1" x14ac:dyDescent="0.2">
      <c r="B441" s="44" t="str">
        <f>IFERROR('Dados Status Invest STOCKS'!A428,"-")</f>
        <v>ATEN</v>
      </c>
      <c r="C441" s="45">
        <f>IFERROR((Ações!$D441-Ações!$K441)/Ações!$D441,0)</f>
        <v>-16.647058823529409</v>
      </c>
      <c r="D441" s="46">
        <f>(Ações!$O441)/0.06</f>
        <v>0.82450000000000012</v>
      </c>
      <c r="E441" s="47">
        <f>IFERROR((Ações!$F441-Ações!$K441)/Ações!$F441,0)</f>
        <v>-0.7338853586413624</v>
      </c>
      <c r="F441" s="46">
        <f>IF(OR(Ações!$N441&lt;0,Ações!$M441&lt;0),"",(22.5*Ações!$M441*Ações!$N441)^0.5)</f>
        <v>8.3915582581544417</v>
      </c>
      <c r="G441" s="47">
        <f>IFERROR((Ações!$H441-Ações!$K441)/Ações!$H441,0)</f>
        <v>-16.647058823529409</v>
      </c>
      <c r="H441" s="48">
        <f>IFERROR(Ações!$I441/(Ações!$P441-Table_1[[#This Row],[CAGR LUCRO 5A]]),0)</f>
        <v>0.82450000000000012</v>
      </c>
      <c r="I441" s="48">
        <f>IF(Ações!$S441&lt;0,"",Ações!$O441*(1+Ações!$S441))</f>
        <v>4.9470000000000007E-2</v>
      </c>
      <c r="J441" s="49">
        <f>IFERROR(IF(Ações!$B441="","",(VLOOKUP(Table_1[[#This Row],[AÇÕES]],'Dados Status Invest STOCKS'!A427:AD1042,4)/Table_1[[#This Row],[LPA]]))/100,0)</f>
        <v>0.10302521008403362</v>
      </c>
      <c r="K441" s="50">
        <f>IFERROR(IF(Ações!$B441="","",VLOOKUP(Table_1[[#This Row],[AÇÕES]],'Dados Status Invest STOCKS'!A427:AD1042,2)),0)</f>
        <v>14.55</v>
      </c>
      <c r="L441" s="51">
        <f>IFERROR(IF(Ações!$B441="","",VLOOKUP(Table_1[[#This Row],[AÇÕES]],'Dados Status Invest STOCKS'!A427:AD1042,3)/100),0)</f>
        <v>3.4000000000000002E-3</v>
      </c>
      <c r="M441" s="52">
        <f>IFERROR(IF(Ações!$B441="","",VLOOKUP(Table_1[[#This Row],[AÇÕES]],'Dados Status Invest STOCKS'!A427:AD1042,28)),0)</f>
        <v>1.19</v>
      </c>
      <c r="N441" s="52">
        <f>IFERROR(IF(Ações!$B441="","",VLOOKUP(Table_1[[#This Row],[AÇÕES]],'Dados Status Invest STOCKS'!A427:AD1042,27)),0)</f>
        <v>2.63</v>
      </c>
      <c r="O441" s="52">
        <f>IFERROR(IF(Ações!$L441="","",Ações!$K441*Ações!$L441),0)</f>
        <v>4.9470000000000007E-2</v>
      </c>
      <c r="P441" s="53">
        <f t="shared" si="6"/>
        <v>0.06</v>
      </c>
      <c r="Q441" s="53">
        <f>IFERROR(Ações!$O441/Ações!$M441,0)</f>
        <v>4.1571428571428579E-2</v>
      </c>
      <c r="R441" s="53">
        <f>IFERROR(IF(Ações!$B441="","",VLOOKUP(Table_1[[#This Row],[AÇÕES]],'Dados Status Invest STOCKS'!A427:AD1042,18)/100),0)</f>
        <v>0.45189999999999997</v>
      </c>
      <c r="S441" s="51">
        <f>IFERROR(IF(Ações!$B441="","",VLOOKUP(Table_1[[#This Row],[AÇÕES]],'Dados Status Invest STOCKS'!A427:AD1042,25)/100),0)</f>
        <v>0</v>
      </c>
      <c r="T441" s="51">
        <f>(1-Ações!$Q441)*Ações!$R441</f>
        <v>0.43311387142857138</v>
      </c>
      <c r="U441" s="54">
        <f>IF(Ações!$S441=0,Ações!$T441,IF(Ações!$T441=0,Ações!$S441,AVERAGE(Ações!$S441,Ações!$T441)))</f>
        <v>0.43311387142857138</v>
      </c>
    </row>
    <row r="442" spans="2:21" ht="15.75" customHeight="1" x14ac:dyDescent="0.2">
      <c r="B442" s="44" t="str">
        <f>IFERROR('Dados Status Invest STOCKS'!A429,"-")</f>
        <v>ATEX</v>
      </c>
      <c r="C442" s="45">
        <f>IFERROR((Ações!$D442-Ações!$K442)/Ações!$D442,0)</f>
        <v>0</v>
      </c>
      <c r="D442" s="46">
        <f>(Ações!$O442)/0.06</f>
        <v>0</v>
      </c>
      <c r="E442" s="47">
        <f>IFERROR((Ações!$F442-Ações!$K442)/Ações!$F442,0)</f>
        <v>0</v>
      </c>
      <c r="F442" s="46" t="str">
        <f>IF(OR(Ações!$N442&lt;0,Ações!$M442&lt;0),"",(22.5*Ações!$M442*Ações!$N442)^0.5)</f>
        <v/>
      </c>
      <c r="G442" s="47">
        <f>IFERROR((Ações!$H442-Ações!$K442)/Ações!$H442,0)</f>
        <v>0</v>
      </c>
      <c r="H442" s="48">
        <f>IFERROR(Ações!$I442/(Ações!$P442-Table_1[[#This Row],[CAGR LUCRO 5A]]),0)</f>
        <v>0</v>
      </c>
      <c r="I442" s="48">
        <f>IF(Ações!$S442&lt;0,"",Ações!$O442*(1+Ações!$S442))</f>
        <v>0</v>
      </c>
      <c r="J442" s="49">
        <f>IFERROR(IF(Ações!$B442="","",(VLOOKUP(Table_1[[#This Row],[AÇÕES]],'Dados Status Invest STOCKS'!A428:AD1043,4)/Table_1[[#This Row],[LPA]]))/100,0)</f>
        <v>7.6914062500000005E-2</v>
      </c>
      <c r="K442" s="50">
        <f>IFERROR(IF(Ações!$B442="","",VLOOKUP(Table_1[[#This Row],[AÇÕES]],'Dados Status Invest STOCKS'!A428:AD1043,2)),0)</f>
        <v>50.37</v>
      </c>
      <c r="L442" s="51">
        <f>IFERROR(IF(Ações!$B442="","",VLOOKUP(Table_1[[#This Row],[AÇÕES]],'Dados Status Invest STOCKS'!A428:AD1043,3)/100),0)</f>
        <v>0</v>
      </c>
      <c r="M442" s="52">
        <f>IFERROR(IF(Ações!$B442="","",VLOOKUP(Table_1[[#This Row],[AÇÕES]],'Dados Status Invest STOCKS'!A428:AD1043,28)),0)</f>
        <v>-2.56</v>
      </c>
      <c r="N442" s="52">
        <f>IFERROR(IF(Ações!$B442="","",VLOOKUP(Table_1[[#This Row],[AÇÕES]],'Dados Status Invest STOCKS'!A428:AD1043,27)),0)</f>
        <v>11.06</v>
      </c>
      <c r="O442" s="52">
        <f>IFERROR(IF(Ações!$L442="","",Ações!$K442*Ações!$L442),0)</f>
        <v>0</v>
      </c>
      <c r="P442" s="53">
        <f t="shared" si="6"/>
        <v>0.06</v>
      </c>
      <c r="Q442" s="53">
        <f>IFERROR(Ações!$O442/Ações!$M442,0)</f>
        <v>0</v>
      </c>
      <c r="R442" s="53">
        <f>IFERROR(IF(Ações!$B442="","",VLOOKUP(Table_1[[#This Row],[AÇÕES]],'Dados Status Invest STOCKS'!A428:AD1043,18)/100),0)</f>
        <v>-0.23139999999999999</v>
      </c>
      <c r="S442" s="51">
        <f>IFERROR(IF(Ações!$B442="","",VLOOKUP(Table_1[[#This Row],[AÇÕES]],'Dados Status Invest STOCKS'!A428:AD1043,25)/100),0)</f>
        <v>0</v>
      </c>
      <c r="T442" s="51">
        <f>(1-Ações!$Q442)*Ações!$R442</f>
        <v>-0.23139999999999999</v>
      </c>
      <c r="U442" s="54">
        <f>IF(Ações!$S442=0,Ações!$T442,IF(Ações!$T442=0,Ações!$S442,AVERAGE(Ações!$S442,Ações!$T442)))</f>
        <v>-0.23139999999999999</v>
      </c>
    </row>
    <row r="443" spans="2:21" ht="15.75" customHeight="1" x14ac:dyDescent="0.2">
      <c r="B443" s="44" t="str">
        <f>IFERROR('Dados Status Invest STOCKS'!A430,"-")</f>
        <v>ATGE</v>
      </c>
      <c r="C443" s="45">
        <f>IFERROR((Ações!$D443-Ações!$K443)/Ações!$D443,0)</f>
        <v>0</v>
      </c>
      <c r="D443" s="46">
        <f>(Ações!$O443)/0.06</f>
        <v>0</v>
      </c>
      <c r="E443" s="47">
        <f>IFERROR((Ações!$F443-Ações!$K443)/Ações!$F443,0)</f>
        <v>0</v>
      </c>
      <c r="F443" s="46" t="str">
        <f>IF(OR(Ações!$N443&lt;0,Ações!$M443&lt;0),"",(22.5*Ações!$M443*Ações!$N443)^0.5)</f>
        <v/>
      </c>
      <c r="G443" s="47">
        <f>IFERROR((Ações!$H443-Ações!$K443)/Ações!$H443,0)</f>
        <v>0</v>
      </c>
      <c r="H443" s="48">
        <f>IFERROR(Ações!$I443/(Ações!$P443-Table_1[[#This Row],[CAGR LUCRO 5A]]),0)</f>
        <v>0</v>
      </c>
      <c r="I443" s="48">
        <f>IF(Ações!$S443&lt;0,"",Ações!$O443*(1+Ações!$S443))</f>
        <v>0</v>
      </c>
      <c r="J443" s="49">
        <f>IFERROR(IF(Ações!$B443="","",(VLOOKUP(Table_1[[#This Row],[AÇÕES]],'Dados Status Invest STOCKS'!A429:AD1044,4)/Table_1[[#This Row],[LPA]]))/100,0)</f>
        <v>769.77499999999998</v>
      </c>
      <c r="K443" s="50">
        <f>IFERROR(IF(Ações!$B443="","",VLOOKUP(Table_1[[#This Row],[AÇÕES]],'Dados Status Invest STOCKS'!A429:AD1044,2)),0)</f>
        <v>31.71</v>
      </c>
      <c r="L443" s="51">
        <f>IFERROR(IF(Ações!$B443="","",VLOOKUP(Table_1[[#This Row],[AÇÕES]],'Dados Status Invest STOCKS'!A429:AD1044,3)/100),0)</f>
        <v>0</v>
      </c>
      <c r="M443" s="52">
        <f>IFERROR(IF(Ações!$B443="","",VLOOKUP(Table_1[[#This Row],[AÇÕES]],'Dados Status Invest STOCKS'!A429:AD1044,28)),0)</f>
        <v>-0.02</v>
      </c>
      <c r="N443" s="52">
        <f>IFERROR(IF(Ações!$B443="","",VLOOKUP(Table_1[[#This Row],[AÇÕES]],'Dados Status Invest STOCKS'!A429:AD1044,27)),0)</f>
        <v>25.42</v>
      </c>
      <c r="O443" s="52">
        <f>IFERROR(IF(Ações!$L443="","",Ações!$K443*Ações!$L443),0)</f>
        <v>0</v>
      </c>
      <c r="P443" s="53">
        <f t="shared" si="6"/>
        <v>0.06</v>
      </c>
      <c r="Q443" s="53">
        <f>IFERROR(Ações!$O443/Ações!$M443,0)</f>
        <v>0</v>
      </c>
      <c r="R443" s="53">
        <f>IFERROR(IF(Ações!$B443="","",VLOOKUP(Table_1[[#This Row],[AÇÕES]],'Dados Status Invest STOCKS'!A429:AD1044,18)/100),0)</f>
        <v>-8.0000000000000004E-4</v>
      </c>
      <c r="S443" s="51">
        <f>IFERROR(IF(Ações!$B443="","",VLOOKUP(Table_1[[#This Row],[AÇÕES]],'Dados Status Invest STOCKS'!A429:AD1044,25)/100),0)</f>
        <v>0</v>
      </c>
      <c r="T443" s="51">
        <f>(1-Ações!$Q443)*Ações!$R443</f>
        <v>-8.0000000000000004E-4</v>
      </c>
      <c r="U443" s="54">
        <f>IF(Ações!$S443=0,Ações!$T443,IF(Ações!$T443=0,Ações!$S443,AVERAGE(Ações!$S443,Ações!$T443)))</f>
        <v>-8.0000000000000004E-4</v>
      </c>
    </row>
    <row r="444" spans="2:21" ht="15.75" customHeight="1" x14ac:dyDescent="0.2">
      <c r="B444" s="44" t="str">
        <f>IFERROR('Dados Status Invest STOCKS'!A431,"-")</f>
        <v>ATH</v>
      </c>
      <c r="C444" s="45">
        <f>IFERROR((Ações!$D444-Ações!$K444)/Ações!$D444,0)</f>
        <v>0</v>
      </c>
      <c r="D444" s="46">
        <f>(Ações!$O444)/0.06</f>
        <v>0</v>
      </c>
      <c r="E444" s="47">
        <f>IFERROR((Ações!$F444-Ações!$K444)/Ações!$F444,0)</f>
        <v>0.54436938489259268</v>
      </c>
      <c r="F444" s="46">
        <f>IF(OR(Ações!$N444&lt;0,Ações!$M444&lt;0),"",(22.5*Ações!$M444*Ações!$N444)^0.5)</f>
        <v>182.88937845047209</v>
      </c>
      <c r="G444" s="47">
        <f>IFERROR((Ações!$H444-Ações!$K444)/Ações!$H444,0)</f>
        <v>0</v>
      </c>
      <c r="H444" s="48">
        <f>IFERROR(Ações!$I444/(Ações!$P444-Table_1[[#This Row],[CAGR LUCRO 5A]]),0)</f>
        <v>0</v>
      </c>
      <c r="I444" s="48" t="str">
        <f>IF(Ações!$S444&lt;0,"",Ações!$O444*(1+Ações!$S444))</f>
        <v/>
      </c>
      <c r="J444" s="49">
        <f>IFERROR(IF(Ações!$B444="","",(VLOOKUP(Table_1[[#This Row],[AÇÕES]],'Dados Status Invest STOCKS'!A430:AD1045,4)/Table_1[[#This Row],[LPA]]))/100,0)</f>
        <v>4.2469664525339049E-3</v>
      </c>
      <c r="K444" s="50">
        <f>IFERROR(IF(Ações!$B444="","",VLOOKUP(Table_1[[#This Row],[AÇÕES]],'Dados Status Invest STOCKS'!A430:AD1045,2)),0)</f>
        <v>83.33</v>
      </c>
      <c r="L444" s="51">
        <f>IFERROR(IF(Ações!$B444="","",VLOOKUP(Table_1[[#This Row],[AÇÕES]],'Dados Status Invest STOCKS'!A430:AD1045,3)/100),0)</f>
        <v>0</v>
      </c>
      <c r="M444" s="52">
        <f>IFERROR(IF(Ações!$B444="","",VLOOKUP(Table_1[[#This Row],[AÇÕES]],'Dados Status Invest STOCKS'!A430:AD1045,28)),0)</f>
        <v>14.01</v>
      </c>
      <c r="N444" s="52">
        <f>IFERROR(IF(Ações!$B444="","",VLOOKUP(Table_1[[#This Row],[AÇÕES]],'Dados Status Invest STOCKS'!A430:AD1045,27)),0)</f>
        <v>106.11</v>
      </c>
      <c r="O444" s="52">
        <f>IFERROR(IF(Ações!$L444="","",Ações!$K444*Ações!$L444),0)</f>
        <v>0</v>
      </c>
      <c r="P444" s="53">
        <f t="shared" si="6"/>
        <v>0.06</v>
      </c>
      <c r="Q444" s="53">
        <f>IFERROR(Ações!$O444/Ações!$M444,0)</f>
        <v>0</v>
      </c>
      <c r="R444" s="53">
        <f>IFERROR(IF(Ações!$B444="","",VLOOKUP(Table_1[[#This Row],[AÇÕES]],'Dados Status Invest STOCKS'!A430:AD1045,18)/100),0)</f>
        <v>0.13200000000000001</v>
      </c>
      <c r="S444" s="51">
        <f>IFERROR(IF(Ações!$B444="","",VLOOKUP(Table_1[[#This Row],[AÇÕES]],'Dados Status Invest STOCKS'!A430:AD1045,25)/100),0)</f>
        <v>-0.49540000000000001</v>
      </c>
      <c r="T444" s="51">
        <f>(1-Ações!$Q444)*Ações!$R444</f>
        <v>0.13200000000000001</v>
      </c>
      <c r="U444" s="54">
        <f>IF(Ações!$S444=0,Ações!$T444,IF(Ações!$T444=0,Ações!$S444,AVERAGE(Ações!$S444,Ações!$T444)))</f>
        <v>-0.1817</v>
      </c>
    </row>
    <row r="445" spans="2:21" ht="15.75" customHeight="1" x14ac:dyDescent="0.2">
      <c r="B445" s="44" t="str">
        <f>IFERROR('Dados Status Invest STOCKS'!A432,"-")</f>
        <v>ATHA</v>
      </c>
      <c r="C445" s="45">
        <f>IFERROR((Ações!$D445-Ações!$K445)/Ações!$D445,0)</f>
        <v>0</v>
      </c>
      <c r="D445" s="46">
        <f>(Ações!$O445)/0.06</f>
        <v>0</v>
      </c>
      <c r="E445" s="47">
        <f>IFERROR((Ações!$F445-Ações!$K445)/Ações!$F445,0)</f>
        <v>0</v>
      </c>
      <c r="F445" s="46" t="str">
        <f>IF(OR(Ações!$N445&lt;0,Ações!$M445&lt;0),"",(22.5*Ações!$M445*Ações!$N445)^0.5)</f>
        <v/>
      </c>
      <c r="G445" s="47">
        <f>IFERROR((Ações!$H445-Ações!$K445)/Ações!$H445,0)</f>
        <v>0</v>
      </c>
      <c r="H445" s="48">
        <f>IFERROR(Ações!$I445/(Ações!$P445-Table_1[[#This Row],[CAGR LUCRO 5A]]),0)</f>
        <v>0</v>
      </c>
      <c r="I445" s="48">
        <f>IF(Ações!$S445&lt;0,"",Ações!$O445*(1+Ações!$S445))</f>
        <v>0</v>
      </c>
      <c r="J445" s="49">
        <f>IFERROR(IF(Ações!$B445="","",(VLOOKUP(Table_1[[#This Row],[AÇÕES]],'Dados Status Invest STOCKS'!A431:AD1046,4)/Table_1[[#This Row],[LPA]]))/100,0)</f>
        <v>7.129032258064516E-2</v>
      </c>
      <c r="K445" s="50">
        <f>IFERROR(IF(Ações!$B445="","",VLOOKUP(Table_1[[#This Row],[AÇÕES]],'Dados Status Invest STOCKS'!A431:AD1046,2)),0)</f>
        <v>10.94</v>
      </c>
      <c r="L445" s="51">
        <f>IFERROR(IF(Ações!$B445="","",VLOOKUP(Table_1[[#This Row],[AÇÕES]],'Dados Status Invest STOCKS'!A431:AD1046,3)/100),0)</f>
        <v>0</v>
      </c>
      <c r="M445" s="52">
        <f>IFERROR(IF(Ações!$B445="","",VLOOKUP(Table_1[[#This Row],[AÇÕES]],'Dados Status Invest STOCKS'!A431:AD1046,28)),0)</f>
        <v>-1.24</v>
      </c>
      <c r="N445" s="52">
        <f>IFERROR(IF(Ações!$B445="","",VLOOKUP(Table_1[[#This Row],[AÇÕES]],'Dados Status Invest STOCKS'!A431:AD1046,27)),0)</f>
        <v>9</v>
      </c>
      <c r="O445" s="52">
        <f>IFERROR(IF(Ações!$L445="","",Ações!$K445*Ações!$L445),0)</f>
        <v>0</v>
      </c>
      <c r="P445" s="53">
        <f t="shared" si="6"/>
        <v>0.06</v>
      </c>
      <c r="Q445" s="53">
        <f>IFERROR(Ações!$O445/Ações!$M445,0)</f>
        <v>0</v>
      </c>
      <c r="R445" s="53">
        <f>IFERROR(IF(Ações!$B445="","",VLOOKUP(Table_1[[#This Row],[AÇÕES]],'Dados Status Invest STOCKS'!A431:AD1046,18)/100),0)</f>
        <v>-0.13750000000000001</v>
      </c>
      <c r="S445" s="51">
        <f>IFERROR(IF(Ações!$B445="","",VLOOKUP(Table_1[[#This Row],[AÇÕES]],'Dados Status Invest STOCKS'!A431:AD1046,25)/100),0)</f>
        <v>0</v>
      </c>
      <c r="T445" s="51">
        <f>(1-Ações!$Q445)*Ações!$R445</f>
        <v>-0.13750000000000001</v>
      </c>
      <c r="U445" s="54">
        <f>IF(Ações!$S445=0,Ações!$T445,IF(Ações!$T445=0,Ações!$S445,AVERAGE(Ações!$S445,Ações!$T445)))</f>
        <v>-0.13750000000000001</v>
      </c>
    </row>
    <row r="446" spans="2:21" ht="15.75" customHeight="1" x14ac:dyDescent="0.2">
      <c r="B446" s="44" t="str">
        <f>IFERROR('Dados Status Invest STOCKS'!A433,"-")</f>
        <v>ATHM</v>
      </c>
      <c r="C446" s="45">
        <f>IFERROR((Ações!$D446-Ações!$K446)/Ações!$D446,0)</f>
        <v>-9.4890510948904966E-2</v>
      </c>
      <c r="D446" s="46">
        <f>(Ações!$O446)/0.06</f>
        <v>28.660400000000003</v>
      </c>
      <c r="E446" s="47">
        <f>IFERROR((Ações!$F446-Ações!$K446)/Ações!$F446,0)</f>
        <v>0.37222168563448377</v>
      </c>
      <c r="F446" s="46">
        <f>IF(OR(Ações!$N446&lt;0,Ações!$M446&lt;0),"",(22.5*Ações!$M446*Ações!$N446)^0.5)</f>
        <v>49.98579798302714</v>
      </c>
      <c r="G446" s="47">
        <f>IFERROR((Ações!$H446-Ações!$K446)/Ações!$H446,0)</f>
        <v>4.1092022675325017</v>
      </c>
      <c r="H446" s="48">
        <f>IFERROR(Ações!$I446/(Ações!$P446-Table_1[[#This Row],[CAGR LUCRO 5A]]),0)</f>
        <v>-10.092620968305008</v>
      </c>
      <c r="I446" s="48">
        <f>IF(Ações!$S446&lt;0,"",Ações!$O446*(1+Ações!$S446))</f>
        <v>2.1971635848000002</v>
      </c>
      <c r="J446" s="49">
        <f>IFERROR(IF(Ações!$B446="","",(VLOOKUP(Table_1[[#This Row],[AÇÕES]],'Dados Status Invest STOCKS'!A432:AD1047,4)/Table_1[[#This Row],[LPA]]))/100,0)</f>
        <v>1.7785714285714283E-2</v>
      </c>
      <c r="K446" s="50">
        <f>IFERROR(IF(Ações!$B446="","",VLOOKUP(Table_1[[#This Row],[AÇÕES]],'Dados Status Invest STOCKS'!A432:AD1047,2)),0)</f>
        <v>31.38</v>
      </c>
      <c r="L446" s="51">
        <f>IFERROR(IF(Ações!$B446="","",VLOOKUP(Table_1[[#This Row],[AÇÕES]],'Dados Status Invest STOCKS'!A432:AD1047,3)/100),0)</f>
        <v>5.4800000000000001E-2</v>
      </c>
      <c r="M446" s="52">
        <f>IFERROR(IF(Ações!$B446="","",VLOOKUP(Table_1[[#This Row],[AÇÕES]],'Dados Status Invest STOCKS'!A432:AD1047,28)),0)</f>
        <v>4.2</v>
      </c>
      <c r="N446" s="52">
        <f>IFERROR(IF(Ações!$B446="","",VLOOKUP(Table_1[[#This Row],[AÇÕES]],'Dados Status Invest STOCKS'!A432:AD1047,27)),0)</f>
        <v>26.44</v>
      </c>
      <c r="O446" s="52">
        <f>IFERROR(IF(Ações!$L446="","",Ações!$K446*Ações!$L446),0)</f>
        <v>1.719624</v>
      </c>
      <c r="P446" s="53">
        <f t="shared" si="6"/>
        <v>0.06</v>
      </c>
      <c r="Q446" s="53">
        <f>IFERROR(Ações!$O446/Ações!$M446,0)</f>
        <v>0.4094342857142857</v>
      </c>
      <c r="R446" s="53">
        <f>IFERROR(IF(Ações!$B446="","",VLOOKUP(Table_1[[#This Row],[AÇÕES]],'Dados Status Invest STOCKS'!A432:AD1047,18)/100),0)</f>
        <v>0.1588</v>
      </c>
      <c r="S446" s="51">
        <f>IFERROR(IF(Ações!$B446="","",VLOOKUP(Table_1[[#This Row],[AÇÕES]],'Dados Status Invest STOCKS'!A432:AD1047,25)/100),0)</f>
        <v>0.2777</v>
      </c>
      <c r="T446" s="51">
        <f>(1-Ações!$Q446)*Ações!$R446</f>
        <v>9.3781835428571436E-2</v>
      </c>
      <c r="U446" s="54">
        <f>IF(Ações!$S446=0,Ações!$T446,IF(Ações!$T446=0,Ações!$S446,AVERAGE(Ações!$S446,Ações!$T446)))</f>
        <v>0.18574091771428572</v>
      </c>
    </row>
    <row r="447" spans="2:21" ht="15.75" customHeight="1" x14ac:dyDescent="0.2">
      <c r="B447" s="44" t="str">
        <f>IFERROR('Dados Status Invest STOCKS'!A434,"-")</f>
        <v>ATHX</v>
      </c>
      <c r="C447" s="45">
        <f>IFERROR((Ações!$D447-Ações!$K447)/Ações!$D447,0)</f>
        <v>0</v>
      </c>
      <c r="D447" s="46">
        <f>(Ações!$O447)/0.06</f>
        <v>0</v>
      </c>
      <c r="E447" s="47">
        <f>IFERROR((Ações!$F447-Ações!$K447)/Ações!$F447,0)</f>
        <v>0</v>
      </c>
      <c r="F447" s="46" t="str">
        <f>IF(OR(Ações!$N447&lt;0,Ações!$M447&lt;0),"",(22.5*Ações!$M447*Ações!$N447)^0.5)</f>
        <v/>
      </c>
      <c r="G447" s="47">
        <f>IFERROR((Ações!$H447-Ações!$K447)/Ações!$H447,0)</f>
        <v>0</v>
      </c>
      <c r="H447" s="48">
        <f>IFERROR(Ações!$I447/(Ações!$P447-Table_1[[#This Row],[CAGR LUCRO 5A]]),0)</f>
        <v>0</v>
      </c>
      <c r="I447" s="48">
        <f>IF(Ações!$S447&lt;0,"",Ações!$O447*(1+Ações!$S447))</f>
        <v>0</v>
      </c>
      <c r="J447" s="49">
        <f>IFERROR(IF(Ações!$B447="","",(VLOOKUP(Table_1[[#This Row],[AÇÕES]],'Dados Status Invest STOCKS'!A433:AD1048,4)/Table_1[[#This Row],[LPA]]))/100,0)</f>
        <v>5.972972972972973E-2</v>
      </c>
      <c r="K447" s="50">
        <f>IFERROR(IF(Ações!$B447="","",VLOOKUP(Table_1[[#This Row],[AÇÕES]],'Dados Status Invest STOCKS'!A433:AD1048,2)),0)</f>
        <v>0.82</v>
      </c>
      <c r="L447" s="51">
        <f>IFERROR(IF(Ações!$B447="","",VLOOKUP(Table_1[[#This Row],[AÇÕES]],'Dados Status Invest STOCKS'!A433:AD1048,3)/100),0)</f>
        <v>0</v>
      </c>
      <c r="M447" s="52">
        <f>IFERROR(IF(Ações!$B447="","",VLOOKUP(Table_1[[#This Row],[AÇÕES]],'Dados Status Invest STOCKS'!A433:AD1048,28)),0)</f>
        <v>-0.37</v>
      </c>
      <c r="N447" s="52">
        <f>IFERROR(IF(Ações!$B447="","",VLOOKUP(Table_1[[#This Row],[AÇÕES]],'Dados Status Invest STOCKS'!A433:AD1048,27)),0)</f>
        <v>0.12</v>
      </c>
      <c r="O447" s="52">
        <f>IFERROR(IF(Ações!$L447="","",Ações!$K447*Ações!$L447),0)</f>
        <v>0</v>
      </c>
      <c r="P447" s="53">
        <f t="shared" si="6"/>
        <v>0.06</v>
      </c>
      <c r="Q447" s="53">
        <f>IFERROR(Ações!$O447/Ações!$M447,0)</f>
        <v>0</v>
      </c>
      <c r="R447" s="53">
        <f>IFERROR(IF(Ações!$B447="","",VLOOKUP(Table_1[[#This Row],[AÇÕES]],'Dados Status Invest STOCKS'!A433:AD1048,18)/100),0)</f>
        <v>-2.9799000000000002</v>
      </c>
      <c r="S447" s="51">
        <f>IFERROR(IF(Ações!$B447="","",VLOOKUP(Table_1[[#This Row],[AÇÕES]],'Dados Status Invest STOCKS'!A433:AD1048,25)/100),0)</f>
        <v>0</v>
      </c>
      <c r="T447" s="51">
        <f>(1-Ações!$Q447)*Ações!$R447</f>
        <v>-2.9799000000000002</v>
      </c>
      <c r="U447" s="54">
        <f>IF(Ações!$S447=0,Ações!$T447,IF(Ações!$T447=0,Ações!$S447,AVERAGE(Ações!$S447,Ações!$T447)))</f>
        <v>-2.9799000000000002</v>
      </c>
    </row>
    <row r="448" spans="2:21" ht="15.75" customHeight="1" x14ac:dyDescent="0.2">
      <c r="B448" s="44" t="str">
        <f>IFERROR('Dados Status Invest STOCKS'!A435,"-")</f>
        <v>ATI</v>
      </c>
      <c r="C448" s="45">
        <f>IFERROR((Ações!$D448-Ações!$K448)/Ações!$D448,0)</f>
        <v>0</v>
      </c>
      <c r="D448" s="46">
        <f>(Ações!$O448)/0.06</f>
        <v>0</v>
      </c>
      <c r="E448" s="47">
        <f>IFERROR((Ações!$F448-Ações!$K448)/Ações!$F448,0)</f>
        <v>0</v>
      </c>
      <c r="F448" s="46" t="str">
        <f>IF(OR(Ações!$N448&lt;0,Ações!$M448&lt;0),"",(22.5*Ações!$M448*Ações!$N448)^0.5)</f>
        <v/>
      </c>
      <c r="G448" s="47">
        <f>IFERROR((Ações!$H448-Ações!$K448)/Ações!$H448,0)</f>
        <v>0</v>
      </c>
      <c r="H448" s="48">
        <f>IFERROR(Ações!$I448/(Ações!$P448-Table_1[[#This Row],[CAGR LUCRO 5A]]),0)</f>
        <v>0</v>
      </c>
      <c r="I448" s="48">
        <f>IF(Ações!$S448&lt;0,"",Ações!$O448*(1+Ações!$S448))</f>
        <v>0</v>
      </c>
      <c r="J448" s="49">
        <f>IFERROR(IF(Ações!$B448="","",(VLOOKUP(Table_1[[#This Row],[AÇÕES]],'Dados Status Invest STOCKS'!A434:AD1049,4)/Table_1[[#This Row],[LPA]]))/100,0)</f>
        <v>2.5112612612612612E-3</v>
      </c>
      <c r="K448" s="50">
        <f>IFERROR(IF(Ações!$B448="","",VLOOKUP(Table_1[[#This Row],[AÇÕES]],'Dados Status Invest STOCKS'!A434:AD1049,2)),0)</f>
        <v>19.829999999999998</v>
      </c>
      <c r="L448" s="51">
        <f>IFERROR(IF(Ações!$B448="","",VLOOKUP(Table_1[[#This Row],[AÇÕES]],'Dados Status Invest STOCKS'!A434:AD1049,3)/100),0)</f>
        <v>0</v>
      </c>
      <c r="M448" s="52">
        <f>IFERROR(IF(Ações!$B448="","",VLOOKUP(Table_1[[#This Row],[AÇÕES]],'Dados Status Invest STOCKS'!A434:AD1049,28)),0)</f>
        <v>-8.8800000000000008</v>
      </c>
      <c r="N448" s="52">
        <f>IFERROR(IF(Ações!$B448="","",VLOOKUP(Table_1[[#This Row],[AÇÕES]],'Dados Status Invest STOCKS'!A434:AD1049,27)),0)</f>
        <v>4.25</v>
      </c>
      <c r="O448" s="52">
        <f>IFERROR(IF(Ações!$L448="","",Ações!$K448*Ações!$L448),0)</f>
        <v>0</v>
      </c>
      <c r="P448" s="53">
        <f t="shared" si="6"/>
        <v>0.06</v>
      </c>
      <c r="Q448" s="53">
        <f>IFERROR(Ações!$O448/Ações!$M448,0)</f>
        <v>0</v>
      </c>
      <c r="R448" s="53">
        <f>IFERROR(IF(Ações!$B448="","",VLOOKUP(Table_1[[#This Row],[AÇÕES]],'Dados Status Invest STOCKS'!A434:AD1049,18)/100),0)</f>
        <v>-2.0861000000000001</v>
      </c>
      <c r="S448" s="51">
        <f>IFERROR(IF(Ações!$B448="","",VLOOKUP(Table_1[[#This Row],[AÇÕES]],'Dados Status Invest STOCKS'!A434:AD1049,25)/100),0)</f>
        <v>0</v>
      </c>
      <c r="T448" s="51">
        <f>(1-Ações!$Q448)*Ações!$R448</f>
        <v>-2.0861000000000001</v>
      </c>
      <c r="U448" s="54">
        <f>IF(Ações!$S448=0,Ações!$T448,IF(Ações!$T448=0,Ações!$S448,AVERAGE(Ações!$S448,Ações!$T448)))</f>
        <v>-2.0861000000000001</v>
      </c>
    </row>
    <row r="449" spans="2:21" ht="15.75" customHeight="1" x14ac:dyDescent="0.2">
      <c r="B449" s="44" t="str">
        <f>IFERROR('Dados Status Invest STOCKS'!A436,"-")</f>
        <v>ATKR</v>
      </c>
      <c r="C449" s="45">
        <f>IFERROR((Ações!$D449-Ações!$K449)/Ações!$D449,0)</f>
        <v>0</v>
      </c>
      <c r="D449" s="46">
        <f>(Ações!$O449)/0.06</f>
        <v>0</v>
      </c>
      <c r="E449" s="47">
        <f>IFERROR((Ações!$F449-Ações!$K449)/Ações!$F449,0)</f>
        <v>-0.355530334116754</v>
      </c>
      <c r="F449" s="46">
        <f>IF(OR(Ações!$N449&lt;0,Ações!$M449&lt;0),"",(22.5*Ações!$M449*Ações!$N449)^0.5)</f>
        <v>73.476776943466973</v>
      </c>
      <c r="G449" s="47">
        <f>IFERROR((Ações!$H449-Ações!$K449)/Ações!$H449,0)</f>
        <v>0</v>
      </c>
      <c r="H449" s="48">
        <f>IFERROR(Ações!$I449/(Ações!$P449-Table_1[[#This Row],[CAGR LUCRO 5A]]),0)</f>
        <v>0</v>
      </c>
      <c r="I449" s="48">
        <f>IF(Ações!$S449&lt;0,"",Ações!$O449*(1+Ações!$S449))</f>
        <v>0</v>
      </c>
      <c r="J449" s="49">
        <f>IFERROR(IF(Ações!$B449="","",(VLOOKUP(Table_1[[#This Row],[AÇÕES]],'Dados Status Invest STOCKS'!A435:AD1050,4)/Table_1[[#This Row],[LPA]]))/100,0)</f>
        <v>6.1080657791699302E-3</v>
      </c>
      <c r="K449" s="50">
        <f>IFERROR(IF(Ações!$B449="","",VLOOKUP(Table_1[[#This Row],[AÇÕES]],'Dados Status Invest STOCKS'!A435:AD1050,2)),0)</f>
        <v>99.6</v>
      </c>
      <c r="L449" s="51">
        <f>IFERROR(IF(Ações!$B449="","",VLOOKUP(Table_1[[#This Row],[AÇÕES]],'Dados Status Invest STOCKS'!A435:AD1050,3)/100),0)</f>
        <v>0</v>
      </c>
      <c r="M449" s="52">
        <f>IFERROR(IF(Ações!$B449="","",VLOOKUP(Table_1[[#This Row],[AÇÕES]],'Dados Status Invest STOCKS'!A435:AD1050,28)),0)</f>
        <v>12.77</v>
      </c>
      <c r="N449" s="52">
        <f>IFERROR(IF(Ações!$B449="","",VLOOKUP(Table_1[[#This Row],[AÇÕES]],'Dados Status Invest STOCKS'!A435:AD1050,27)),0)</f>
        <v>18.79</v>
      </c>
      <c r="O449" s="52">
        <f>IFERROR(IF(Ações!$L449="","",Ações!$K449*Ações!$L449),0)</f>
        <v>0</v>
      </c>
      <c r="P449" s="53">
        <f t="shared" si="6"/>
        <v>0.06</v>
      </c>
      <c r="Q449" s="53">
        <f>IFERROR(Ações!$O449/Ações!$M449,0)</f>
        <v>0</v>
      </c>
      <c r="R449" s="53">
        <f>IFERROR(IF(Ações!$B449="","",VLOOKUP(Table_1[[#This Row],[AÇÕES]],'Dados Status Invest STOCKS'!A435:AD1050,18)/100),0)</f>
        <v>0.67980000000000007</v>
      </c>
      <c r="S449" s="51">
        <f>IFERROR(IF(Ações!$B449="","",VLOOKUP(Table_1[[#This Row],[AÇÕES]],'Dados Status Invest STOCKS'!A435:AD1050,25)/100),0)</f>
        <v>0.58499999999999996</v>
      </c>
      <c r="T449" s="51">
        <f>(1-Ações!$Q449)*Ações!$R449</f>
        <v>0.67980000000000007</v>
      </c>
      <c r="U449" s="54">
        <f>IF(Ações!$S449=0,Ações!$T449,IF(Ações!$T449=0,Ações!$S449,AVERAGE(Ações!$S449,Ações!$T449)))</f>
        <v>0.63240000000000007</v>
      </c>
    </row>
    <row r="450" spans="2:21" ht="15.75" customHeight="1" x14ac:dyDescent="0.2">
      <c r="B450" s="44" t="str">
        <f>IFERROR('Dados Status Invest STOCKS'!A437,"-")</f>
        <v>ATLC</v>
      </c>
      <c r="C450" s="45">
        <f>IFERROR((Ações!$D450-Ações!$K450)/Ações!$D450,0)</f>
        <v>0</v>
      </c>
      <c r="D450" s="46">
        <f>(Ações!$O450)/0.06</f>
        <v>0</v>
      </c>
      <c r="E450" s="47">
        <f>IFERROR((Ações!$F450-Ações!$K450)/Ações!$F450,0)</f>
        <v>-8.9725136026125279E-2</v>
      </c>
      <c r="F450" s="46">
        <f>IF(OR(Ações!$N450&lt;0,Ações!$M450&lt;0),"",(22.5*Ações!$M450*Ações!$N450)^0.5)</f>
        <v>58.895585573114047</v>
      </c>
      <c r="G450" s="47">
        <f>IFERROR((Ações!$H450-Ações!$K450)/Ações!$H450,0)</f>
        <v>0</v>
      </c>
      <c r="H450" s="48">
        <f>IFERROR(Ações!$I450/(Ações!$P450-Table_1[[#This Row],[CAGR LUCRO 5A]]),0)</f>
        <v>0</v>
      </c>
      <c r="I450" s="48">
        <f>IF(Ações!$S450&lt;0,"",Ações!$O450*(1+Ações!$S450))</f>
        <v>0</v>
      </c>
      <c r="J450" s="49">
        <f>IFERROR(IF(Ações!$B450="","",(VLOOKUP(Table_1[[#This Row],[AÇÕES]],'Dados Status Invest STOCKS'!A436:AD1051,4)/Table_1[[#This Row],[LPA]]))/100,0)</f>
        <v>8.1715575620767492E-3</v>
      </c>
      <c r="K450" s="50">
        <f>IFERROR(IF(Ações!$B450="","",VLOOKUP(Table_1[[#This Row],[AÇÕES]],'Dados Status Invest STOCKS'!A436:AD1051,2)),0)</f>
        <v>64.180000000000007</v>
      </c>
      <c r="L450" s="51">
        <f>IFERROR(IF(Ações!$B450="","",VLOOKUP(Table_1[[#This Row],[AÇÕES]],'Dados Status Invest STOCKS'!A436:AD1051,3)/100),0)</f>
        <v>0</v>
      </c>
      <c r="M450" s="52">
        <f>IFERROR(IF(Ações!$B450="","",VLOOKUP(Table_1[[#This Row],[AÇÕES]],'Dados Status Invest STOCKS'!A436:AD1051,28)),0)</f>
        <v>8.86</v>
      </c>
      <c r="N450" s="52">
        <f>IFERROR(IF(Ações!$B450="","",VLOOKUP(Table_1[[#This Row],[AÇÕES]],'Dados Status Invest STOCKS'!A436:AD1051,27)),0)</f>
        <v>17.399999999999999</v>
      </c>
      <c r="O450" s="52">
        <f>IFERROR(IF(Ações!$L450="","",Ações!$K450*Ações!$L450),0)</f>
        <v>0</v>
      </c>
      <c r="P450" s="53">
        <f t="shared" si="6"/>
        <v>0.06</v>
      </c>
      <c r="Q450" s="53">
        <f>IFERROR(Ações!$O450/Ações!$M450,0)</f>
        <v>0</v>
      </c>
      <c r="R450" s="53">
        <f>IFERROR(IF(Ações!$B450="","",VLOOKUP(Table_1[[#This Row],[AÇÕES]],'Dados Status Invest STOCKS'!A436:AD1051,18)/100),0)</f>
        <v>0.50919999999999999</v>
      </c>
      <c r="S450" s="51">
        <f>IFERROR(IF(Ações!$B450="","",VLOOKUP(Table_1[[#This Row],[AÇÕES]],'Dados Status Invest STOCKS'!A436:AD1051,25)/100),0)</f>
        <v>1.2283999999999999</v>
      </c>
      <c r="T450" s="51">
        <f>(1-Ações!$Q450)*Ações!$R450</f>
        <v>0.50919999999999999</v>
      </c>
      <c r="U450" s="54">
        <f>IF(Ações!$S450=0,Ações!$T450,IF(Ações!$T450=0,Ações!$S450,AVERAGE(Ações!$S450,Ações!$T450)))</f>
        <v>0.86880000000000002</v>
      </c>
    </row>
    <row r="451" spans="2:21" ht="15.75" customHeight="1" x14ac:dyDescent="0.2">
      <c r="B451" s="44" t="str">
        <f>IFERROR('Dados Status Invest STOCKS'!A438,"-")</f>
        <v>ATLO</v>
      </c>
      <c r="C451" s="45">
        <f>IFERROR((Ações!$D451-Ações!$K451)/Ações!$D451,0)</f>
        <v>-0.44927536231884041</v>
      </c>
      <c r="D451" s="46">
        <f>(Ações!$O451)/0.06</f>
        <v>17.146500000000003</v>
      </c>
      <c r="E451" s="47">
        <f>IFERROR((Ações!$F451-Ações!$K451)/Ações!$F451,0)</f>
        <v>0.32717392950977126</v>
      </c>
      <c r="F451" s="46">
        <f>IF(OR(Ações!$N451&lt;0,Ações!$M451&lt;0),"",(22.5*Ações!$M451*Ações!$N451)^0.5)</f>
        <v>36.933765039594867</v>
      </c>
      <c r="G451" s="47">
        <f>IFERROR((Ações!$H451-Ações!$K451)/Ações!$H451,0)</f>
        <v>0.68840233490517067</v>
      </c>
      <c r="H451" s="48">
        <f>IFERROR(Ações!$I451/(Ações!$P451-Table_1[[#This Row],[CAGR LUCRO 5A]]),0)</f>
        <v>79.750276666666721</v>
      </c>
      <c r="I451" s="48">
        <f>IF(Ações!$S451&lt;0,"",Ações!$O451*(1+Ações!$S451))</f>
        <v>1.0766287350000001</v>
      </c>
      <c r="J451" s="49">
        <f>IFERROR(IF(Ações!$B451="","",(VLOOKUP(Table_1[[#This Row],[AÇÕES]],'Dados Status Invest STOCKS'!A437:AD1052,4)/Table_1[[#This Row],[LPA]]))/100,0)</f>
        <v>3.6221374045801523E-2</v>
      </c>
      <c r="K451" s="50">
        <f>IFERROR(IF(Ações!$B451="","",VLOOKUP(Table_1[[#This Row],[AÇÕES]],'Dados Status Invest STOCKS'!A437:AD1052,2)),0)</f>
        <v>24.85</v>
      </c>
      <c r="L451" s="51">
        <f>IFERROR(IF(Ações!$B451="","",VLOOKUP(Table_1[[#This Row],[AÇÕES]],'Dados Status Invest STOCKS'!A437:AD1052,3)/100),0)</f>
        <v>4.1399999999999999E-2</v>
      </c>
      <c r="M451" s="52">
        <f>IFERROR(IF(Ações!$B451="","",VLOOKUP(Table_1[[#This Row],[AÇÕES]],'Dados Status Invest STOCKS'!A437:AD1052,28)),0)</f>
        <v>2.62</v>
      </c>
      <c r="N451" s="52">
        <f>IFERROR(IF(Ações!$B451="","",VLOOKUP(Table_1[[#This Row],[AÇÕES]],'Dados Status Invest STOCKS'!A437:AD1052,27)),0)</f>
        <v>23.14</v>
      </c>
      <c r="O451" s="52">
        <f>IFERROR(IF(Ações!$L451="","",Ações!$K451*Ações!$L451),0)</f>
        <v>1.0287900000000001</v>
      </c>
      <c r="P451" s="53">
        <f t="shared" si="6"/>
        <v>0.06</v>
      </c>
      <c r="Q451" s="53">
        <f>IFERROR(Ações!$O451/Ações!$M451,0)</f>
        <v>0.39266793893129776</v>
      </c>
      <c r="R451" s="53">
        <f>IFERROR(IF(Ações!$B451="","",VLOOKUP(Table_1[[#This Row],[AÇÕES]],'Dados Status Invest STOCKS'!A437:AD1052,18)/100),0)</f>
        <v>0.11320000000000001</v>
      </c>
      <c r="S451" s="51">
        <f>IFERROR(IF(Ações!$B451="","",VLOOKUP(Table_1[[#This Row],[AÇÕES]],'Dados Status Invest STOCKS'!A437:AD1052,25)/100),0)</f>
        <v>4.6500000000000007E-2</v>
      </c>
      <c r="T451" s="51">
        <f>(1-Ações!$Q451)*Ações!$R451</f>
        <v>6.87499893129771E-2</v>
      </c>
      <c r="U451" s="54">
        <f>IF(Ações!$S451=0,Ações!$T451,IF(Ações!$T451=0,Ações!$S451,AVERAGE(Ações!$S451,Ações!$T451)))</f>
        <v>5.7624994656488557E-2</v>
      </c>
    </row>
    <row r="452" spans="2:21" ht="15.75" customHeight="1" x14ac:dyDescent="0.2">
      <c r="B452" s="44" t="str">
        <f>IFERROR('Dados Status Invest STOCKS'!A439,"-")</f>
        <v>ATNF</v>
      </c>
      <c r="C452" s="45">
        <f>IFERROR((Ações!$D452-Ações!$K452)/Ações!$D452,0)</f>
        <v>0</v>
      </c>
      <c r="D452" s="46">
        <f>(Ações!$O452)/0.06</f>
        <v>0</v>
      </c>
      <c r="E452" s="47">
        <f>IFERROR((Ações!$F452-Ações!$K452)/Ações!$F452,0)</f>
        <v>0</v>
      </c>
      <c r="F452" s="46" t="str">
        <f>IF(OR(Ações!$N452&lt;0,Ações!$M452&lt;0),"",(22.5*Ações!$M452*Ações!$N452)^0.5)</f>
        <v/>
      </c>
      <c r="G452" s="47">
        <f>IFERROR((Ações!$H452-Ações!$K452)/Ações!$H452,0)</f>
        <v>0</v>
      </c>
      <c r="H452" s="48">
        <f>IFERROR(Ações!$I452/(Ações!$P452-Table_1[[#This Row],[CAGR LUCRO 5A]]),0)</f>
        <v>0</v>
      </c>
      <c r="I452" s="48">
        <f>IF(Ações!$S452&lt;0,"",Ações!$O452*(1+Ações!$S452))</f>
        <v>0</v>
      </c>
      <c r="J452" s="49">
        <f>IFERROR(IF(Ações!$B452="","",(VLOOKUP(Table_1[[#This Row],[AÇÕES]],'Dados Status Invest STOCKS'!A438:AD1053,4)/Table_1[[#This Row],[LPA]]))/100,0)</f>
        <v>3.430232558139535E-2</v>
      </c>
      <c r="K452" s="50">
        <f>IFERROR(IF(Ações!$B452="","",VLOOKUP(Table_1[[#This Row],[AÇÕES]],'Dados Status Invest STOCKS'!A438:AD1053,2)),0)</f>
        <v>2.54</v>
      </c>
      <c r="L452" s="51">
        <f>IFERROR(IF(Ações!$B452="","",VLOOKUP(Table_1[[#This Row],[AÇÕES]],'Dados Status Invest STOCKS'!A438:AD1053,3)/100),0)</f>
        <v>0</v>
      </c>
      <c r="M452" s="52">
        <f>IFERROR(IF(Ações!$B452="","",VLOOKUP(Table_1[[#This Row],[AÇÕES]],'Dados Status Invest STOCKS'!A438:AD1053,28)),0)</f>
        <v>-0.86</v>
      </c>
      <c r="N452" s="52">
        <f>IFERROR(IF(Ações!$B452="","",VLOOKUP(Table_1[[#This Row],[AÇÕES]],'Dados Status Invest STOCKS'!A438:AD1053,27)),0)</f>
        <v>1.0900000000000001</v>
      </c>
      <c r="O452" s="52">
        <f>IFERROR(IF(Ações!$L452="","",Ações!$K452*Ações!$L452),0)</f>
        <v>0</v>
      </c>
      <c r="P452" s="53">
        <f t="shared" si="6"/>
        <v>0.06</v>
      </c>
      <c r="Q452" s="53">
        <f>IFERROR(Ações!$O452/Ações!$M452,0)</f>
        <v>0</v>
      </c>
      <c r="R452" s="53">
        <f>IFERROR(IF(Ações!$B452="","",VLOOKUP(Table_1[[#This Row],[AÇÕES]],'Dados Status Invest STOCKS'!A438:AD1053,18)/100),0)</f>
        <v>-0.78890000000000005</v>
      </c>
      <c r="S452" s="51">
        <f>IFERROR(IF(Ações!$B452="","",VLOOKUP(Table_1[[#This Row],[AÇÕES]],'Dados Status Invest STOCKS'!A438:AD1053,25)/100),0)</f>
        <v>0</v>
      </c>
      <c r="T452" s="51">
        <f>(1-Ações!$Q452)*Ações!$R452</f>
        <v>-0.78890000000000005</v>
      </c>
      <c r="U452" s="54">
        <f>IF(Ações!$S452=0,Ações!$T452,IF(Ações!$T452=0,Ações!$S452,AVERAGE(Ações!$S452,Ações!$T452)))</f>
        <v>-0.78890000000000005</v>
      </c>
    </row>
    <row r="453" spans="2:21" ht="15.75" customHeight="1" x14ac:dyDescent="0.2">
      <c r="B453" s="44" t="str">
        <f>IFERROR('Dados Status Invest STOCKS'!A440,"-")</f>
        <v>ATNFW</v>
      </c>
      <c r="C453" s="45">
        <f>IFERROR((Ações!$D453-Ações!$K453)/Ações!$D453,0)</f>
        <v>0</v>
      </c>
      <c r="D453" s="46">
        <f>(Ações!$O453)/0.06</f>
        <v>0</v>
      </c>
      <c r="E453" s="47">
        <f>IFERROR((Ações!$F453-Ações!$K453)/Ações!$F453,0)</f>
        <v>0</v>
      </c>
      <c r="F453" s="46" t="str">
        <f>IF(OR(Ações!$N453&lt;0,Ações!$M453&lt;0),"",(22.5*Ações!$M453*Ações!$N453)^0.5)</f>
        <v/>
      </c>
      <c r="G453" s="47">
        <f>IFERROR((Ações!$H453-Ações!$K453)/Ações!$H453,0)</f>
        <v>0</v>
      </c>
      <c r="H453" s="48">
        <f>IFERROR(Ações!$I453/(Ações!$P453-Table_1[[#This Row],[CAGR LUCRO 5A]]),0)</f>
        <v>0</v>
      </c>
      <c r="I453" s="48">
        <f>IF(Ações!$S453&lt;0,"",Ações!$O453*(1+Ações!$S453))</f>
        <v>0</v>
      </c>
      <c r="J453" s="49">
        <f>IFERROR(IF(Ações!$B453="","",(VLOOKUP(Table_1[[#This Row],[AÇÕES]],'Dados Status Invest STOCKS'!A439:AD1054,4)/Table_1[[#This Row],[LPA]]))/100,0)</f>
        <v>4.8837209302325579E-3</v>
      </c>
      <c r="K453" s="50">
        <f>IFERROR(IF(Ações!$B453="","",VLOOKUP(Table_1[[#This Row],[AÇÕES]],'Dados Status Invest STOCKS'!A439:AD1054,2)),0)</f>
        <v>0.36</v>
      </c>
      <c r="L453" s="51">
        <f>IFERROR(IF(Ações!$B453="","",VLOOKUP(Table_1[[#This Row],[AÇÕES]],'Dados Status Invest STOCKS'!A439:AD1054,3)/100),0)</f>
        <v>0</v>
      </c>
      <c r="M453" s="52">
        <f>IFERROR(IF(Ações!$B453="","",VLOOKUP(Table_1[[#This Row],[AÇÕES]],'Dados Status Invest STOCKS'!A439:AD1054,28)),0)</f>
        <v>-0.86</v>
      </c>
      <c r="N453" s="52">
        <f>IFERROR(IF(Ações!$B453="","",VLOOKUP(Table_1[[#This Row],[AÇÕES]],'Dados Status Invest STOCKS'!A439:AD1054,27)),0)</f>
        <v>1.0900000000000001</v>
      </c>
      <c r="O453" s="52">
        <f>IFERROR(IF(Ações!$L453="","",Ações!$K453*Ações!$L453),0)</f>
        <v>0</v>
      </c>
      <c r="P453" s="53">
        <f t="shared" si="6"/>
        <v>0.06</v>
      </c>
      <c r="Q453" s="53">
        <f>IFERROR(Ações!$O453/Ações!$M453,0)</f>
        <v>0</v>
      </c>
      <c r="R453" s="53">
        <f>IFERROR(IF(Ações!$B453="","",VLOOKUP(Table_1[[#This Row],[AÇÕES]],'Dados Status Invest STOCKS'!A439:AD1054,18)/100),0)</f>
        <v>-0.78890000000000005</v>
      </c>
      <c r="S453" s="51">
        <f>IFERROR(IF(Ações!$B453="","",VLOOKUP(Table_1[[#This Row],[AÇÕES]],'Dados Status Invest STOCKS'!A439:AD1054,25)/100),0)</f>
        <v>0</v>
      </c>
      <c r="T453" s="51">
        <f>(1-Ações!$Q453)*Ações!$R453</f>
        <v>-0.78890000000000005</v>
      </c>
      <c r="U453" s="54">
        <f>IF(Ações!$S453=0,Ações!$T453,IF(Ações!$T453=0,Ações!$S453,AVERAGE(Ações!$S453,Ações!$T453)))</f>
        <v>-0.78890000000000005</v>
      </c>
    </row>
    <row r="454" spans="2:21" ht="15.75" customHeight="1" x14ac:dyDescent="0.2">
      <c r="B454" s="44" t="str">
        <f>IFERROR('Dados Status Invest STOCKS'!A441,"-")</f>
        <v>ATNI</v>
      </c>
      <c r="C454" s="45">
        <f>IFERROR((Ações!$D454-Ações!$K454)/Ações!$D454,0)</f>
        <v>-2.5928143712574849</v>
      </c>
      <c r="D454" s="46">
        <f>(Ações!$O454)/0.06</f>
        <v>11.311466666666666</v>
      </c>
      <c r="E454" s="47">
        <f>IFERROR((Ações!$F454-Ações!$K454)/Ações!$F454,0)</f>
        <v>0</v>
      </c>
      <c r="F454" s="46" t="str">
        <f>IF(OR(Ações!$N454&lt;0,Ações!$M454&lt;0),"",(22.5*Ações!$M454*Ações!$N454)^0.5)</f>
        <v/>
      </c>
      <c r="G454" s="47">
        <f>IFERROR((Ações!$H454-Ações!$K454)/Ações!$H454,0)</f>
        <v>-2.5928143712574849</v>
      </c>
      <c r="H454" s="48">
        <f>IFERROR(Ações!$I454/(Ações!$P454-Table_1[[#This Row],[CAGR LUCRO 5A]]),0)</f>
        <v>11.311466666666666</v>
      </c>
      <c r="I454" s="48">
        <f>IF(Ações!$S454&lt;0,"",Ações!$O454*(1+Ações!$S454))</f>
        <v>0.67868799999999996</v>
      </c>
      <c r="J454" s="49">
        <f>IFERROR(IF(Ações!$B454="","",(VLOOKUP(Table_1[[#This Row],[AÇÕES]],'Dados Status Invest STOCKS'!A440:AD1055,4)/Table_1[[#This Row],[LPA]]))/100,0)</f>
        <v>0.30112068965517241</v>
      </c>
      <c r="K454" s="50">
        <f>IFERROR(IF(Ações!$B454="","",VLOOKUP(Table_1[[#This Row],[AÇÕES]],'Dados Status Invest STOCKS'!A440:AD1055,2)),0)</f>
        <v>40.64</v>
      </c>
      <c r="L454" s="51">
        <f>IFERROR(IF(Ações!$B454="","",VLOOKUP(Table_1[[#This Row],[AÇÕES]],'Dados Status Invest STOCKS'!A440:AD1055,3)/100),0)</f>
        <v>1.67E-2</v>
      </c>
      <c r="M454" s="52">
        <f>IFERROR(IF(Ações!$B454="","",VLOOKUP(Table_1[[#This Row],[AÇÕES]],'Dados Status Invest STOCKS'!A440:AD1055,28)),0)</f>
        <v>-1.1599999999999999</v>
      </c>
      <c r="N454" s="52">
        <f>IFERROR(IF(Ações!$B454="","",VLOOKUP(Table_1[[#This Row],[AÇÕES]],'Dados Status Invest STOCKS'!A440:AD1055,27)),0)</f>
        <v>39.770000000000003</v>
      </c>
      <c r="O454" s="52">
        <f>IFERROR(IF(Ações!$L454="","",Ações!$K454*Ações!$L454),0)</f>
        <v>0.67868799999999996</v>
      </c>
      <c r="P454" s="53">
        <f t="shared" si="6"/>
        <v>0.06</v>
      </c>
      <c r="Q454" s="53">
        <f>IFERROR(Ações!$O454/Ações!$M454,0)</f>
        <v>-0.58507586206896556</v>
      </c>
      <c r="R454" s="53">
        <f>IFERROR(IF(Ações!$B454="","",VLOOKUP(Table_1[[#This Row],[AÇÕES]],'Dados Status Invest STOCKS'!A440:AD1055,18)/100),0)</f>
        <v>-2.9300000000000003E-2</v>
      </c>
      <c r="S454" s="51">
        <f>IFERROR(IF(Ações!$B454="","",VLOOKUP(Table_1[[#This Row],[AÇÕES]],'Dados Status Invest STOCKS'!A440:AD1055,25)/100),0)</f>
        <v>0</v>
      </c>
      <c r="T454" s="51">
        <f>(1-Ações!$Q454)*Ações!$R454</f>
        <v>-4.6442722758620693E-2</v>
      </c>
      <c r="U454" s="54">
        <f>IF(Ações!$S454=0,Ações!$T454,IF(Ações!$T454=0,Ações!$S454,AVERAGE(Ações!$S454,Ações!$T454)))</f>
        <v>-4.6442722758620693E-2</v>
      </c>
    </row>
    <row r="455" spans="2:21" ht="15.75" customHeight="1" x14ac:dyDescent="0.2">
      <c r="B455" s="44" t="str">
        <f>IFERROR('Dados Status Invest STOCKS'!A442,"-")</f>
        <v>ATNX</v>
      </c>
      <c r="C455" s="45">
        <f>IFERROR((Ações!$D455-Ações!$K455)/Ações!$D455,0)</f>
        <v>0</v>
      </c>
      <c r="D455" s="46">
        <f>(Ações!$O455)/0.06</f>
        <v>0</v>
      </c>
      <c r="E455" s="47">
        <f>IFERROR((Ações!$F455-Ações!$K455)/Ações!$F455,0)</f>
        <v>0</v>
      </c>
      <c r="F455" s="46" t="str">
        <f>IF(OR(Ações!$N455&lt;0,Ações!$M455&lt;0),"",(22.5*Ações!$M455*Ações!$N455)^0.5)</f>
        <v/>
      </c>
      <c r="G455" s="47">
        <f>IFERROR((Ações!$H455-Ações!$K455)/Ações!$H455,0)</f>
        <v>0</v>
      </c>
      <c r="H455" s="48">
        <f>IFERROR(Ações!$I455/(Ações!$P455-Table_1[[#This Row],[CAGR LUCRO 5A]]),0)</f>
        <v>0</v>
      </c>
      <c r="I455" s="48">
        <f>IF(Ações!$S455&lt;0,"",Ações!$O455*(1+Ações!$S455))</f>
        <v>0</v>
      </c>
      <c r="J455" s="49">
        <f>IFERROR(IF(Ações!$B455="","",(VLOOKUP(Table_1[[#This Row],[AÇÕES]],'Dados Status Invest STOCKS'!A441:AD1056,4)/Table_1[[#This Row],[LPA]]))/100,0)</f>
        <v>5.8646616541353381E-3</v>
      </c>
      <c r="K455" s="50">
        <f>IFERROR(IF(Ações!$B455="","",VLOOKUP(Table_1[[#This Row],[AÇÕES]],'Dados Status Invest STOCKS'!A441:AD1056,2)),0)</f>
        <v>1.03</v>
      </c>
      <c r="L455" s="51">
        <f>IFERROR(IF(Ações!$B455="","",VLOOKUP(Table_1[[#This Row],[AÇÕES]],'Dados Status Invest STOCKS'!A441:AD1056,3)/100),0)</f>
        <v>0</v>
      </c>
      <c r="M455" s="52">
        <f>IFERROR(IF(Ações!$B455="","",VLOOKUP(Table_1[[#This Row],[AÇÕES]],'Dados Status Invest STOCKS'!A441:AD1056,28)),0)</f>
        <v>-1.33</v>
      </c>
      <c r="N455" s="52">
        <f>IFERROR(IF(Ações!$B455="","",VLOOKUP(Table_1[[#This Row],[AÇÕES]],'Dados Status Invest STOCKS'!A441:AD1056,27)),0)</f>
        <v>1.39</v>
      </c>
      <c r="O455" s="52">
        <f>IFERROR(IF(Ações!$L455="","",Ações!$K455*Ações!$L455),0)</f>
        <v>0</v>
      </c>
      <c r="P455" s="53">
        <f t="shared" si="6"/>
        <v>0.06</v>
      </c>
      <c r="Q455" s="53">
        <f>IFERROR(Ações!$O455/Ações!$M455,0)</f>
        <v>0</v>
      </c>
      <c r="R455" s="53">
        <f>IFERROR(IF(Ações!$B455="","",VLOOKUP(Table_1[[#This Row],[AÇÕES]],'Dados Status Invest STOCKS'!A441:AD1056,18)/100),0)</f>
        <v>-0.95389999999999997</v>
      </c>
      <c r="S455" s="51">
        <f>IFERROR(IF(Ações!$B455="","",VLOOKUP(Table_1[[#This Row],[AÇÕES]],'Dados Status Invest STOCKS'!A441:AD1056,25)/100),0)</f>
        <v>0</v>
      </c>
      <c r="T455" s="51">
        <f>(1-Ações!$Q455)*Ações!$R455</f>
        <v>-0.95389999999999997</v>
      </c>
      <c r="U455" s="54">
        <f>IF(Ações!$S455=0,Ações!$T455,IF(Ações!$T455=0,Ações!$S455,AVERAGE(Ações!$S455,Ações!$T455)))</f>
        <v>-0.95389999999999997</v>
      </c>
    </row>
    <row r="456" spans="2:21" ht="15.75" customHeight="1" x14ac:dyDescent="0.2">
      <c r="B456" s="44" t="str">
        <f>IFERROR('Dados Status Invest STOCKS'!A443,"-")</f>
        <v>ATO</v>
      </c>
      <c r="C456" s="45">
        <f>IFERROR((Ações!$D456-Ações!$K456)/Ações!$D456,0)</f>
        <v>-1.4</v>
      </c>
      <c r="D456" s="46">
        <f>(Ações!$O456)/0.06</f>
        <v>42.633333333333333</v>
      </c>
      <c r="E456" s="47">
        <f>IFERROR((Ações!$F456-Ações!$K456)/Ações!$F456,0)</f>
        <v>-0.24728920718659542</v>
      </c>
      <c r="F456" s="46">
        <f>IF(OR(Ações!$N456&lt;0,Ações!$M456&lt;0),"",(22.5*Ações!$M456*Ações!$N456)^0.5)</f>
        <v>82.033901528575356</v>
      </c>
      <c r="G456" s="47">
        <f>IFERROR((Ações!$H456-Ações!$K456)/Ações!$H456,0)</f>
        <v>3.7121625186878902</v>
      </c>
      <c r="H456" s="48">
        <f>IFERROR(Ações!$I456/(Ações!$P456-Table_1[[#This Row],[CAGR LUCRO 5A]]),0)</f>
        <v>-37.726352788586247</v>
      </c>
      <c r="I456" s="48">
        <f>IF(Ações!$S456&lt;0,"",Ações!$O456*(1+Ações!$S456))</f>
        <v>2.9087017999999998</v>
      </c>
      <c r="J456" s="49">
        <f>IFERROR(IF(Ações!$B456="","",(VLOOKUP(Table_1[[#This Row],[AÇÕES]],'Dados Status Invest STOCKS'!A442:AD1057,4)/Table_1[[#This Row],[LPA]]))/100,0)</f>
        <v>4.0637450199203187E-2</v>
      </c>
      <c r="K456" s="50">
        <f>IFERROR(IF(Ações!$B456="","",VLOOKUP(Table_1[[#This Row],[AÇÕES]],'Dados Status Invest STOCKS'!A442:AD1057,2)),0)</f>
        <v>102.32</v>
      </c>
      <c r="L456" s="51">
        <f>IFERROR(IF(Ações!$B456="","",VLOOKUP(Table_1[[#This Row],[AÇÕES]],'Dados Status Invest STOCKS'!A442:AD1057,3)/100),0)</f>
        <v>2.5000000000000001E-2</v>
      </c>
      <c r="M456" s="52">
        <f>IFERROR(IF(Ações!$B456="","",VLOOKUP(Table_1[[#This Row],[AÇÕES]],'Dados Status Invest STOCKS'!A442:AD1057,28)),0)</f>
        <v>5.0199999999999996</v>
      </c>
      <c r="N456" s="52">
        <f>IFERROR(IF(Ações!$B456="","",VLOOKUP(Table_1[[#This Row],[AÇÕES]],'Dados Status Invest STOCKS'!A442:AD1057,27)),0)</f>
        <v>59.58</v>
      </c>
      <c r="O456" s="52">
        <f>IFERROR(IF(Ações!$L456="","",Ações!$K456*Ações!$L456),0)</f>
        <v>2.5579999999999998</v>
      </c>
      <c r="P456" s="53">
        <f t="shared" si="6"/>
        <v>0.06</v>
      </c>
      <c r="Q456" s="53">
        <f>IFERROR(Ações!$O456/Ações!$M456,0)</f>
        <v>0.50956175298804784</v>
      </c>
      <c r="R456" s="53">
        <f>IFERROR(IF(Ações!$B456="","",VLOOKUP(Table_1[[#This Row],[AÇÕES]],'Dados Status Invest STOCKS'!A442:AD1057,18)/100),0)</f>
        <v>8.4199999999999997E-2</v>
      </c>
      <c r="S456" s="51">
        <f>IFERROR(IF(Ações!$B456="","",VLOOKUP(Table_1[[#This Row],[AÇÕES]],'Dados Status Invest STOCKS'!A442:AD1057,25)/100),0)</f>
        <v>0.1371</v>
      </c>
      <c r="T456" s="51">
        <f>(1-Ações!$Q456)*Ações!$R456</f>
        <v>4.1294900398406373E-2</v>
      </c>
      <c r="U456" s="54">
        <f>IF(Ações!$S456=0,Ações!$T456,IF(Ações!$T456=0,Ações!$S456,AVERAGE(Ações!$S456,Ações!$T456)))</f>
        <v>8.9197450199203193E-2</v>
      </c>
    </row>
    <row r="457" spans="2:21" ht="15.75" customHeight="1" x14ac:dyDescent="0.2">
      <c r="B457" s="44" t="str">
        <f>IFERROR('Dados Status Invest STOCKS'!A444,"-")</f>
        <v>ATOM</v>
      </c>
      <c r="C457" s="45">
        <f>IFERROR((Ações!$D457-Ações!$K457)/Ações!$D457,0)</f>
        <v>0</v>
      </c>
      <c r="D457" s="46">
        <f>(Ações!$O457)/0.06</f>
        <v>0</v>
      </c>
      <c r="E457" s="47">
        <f>IFERROR((Ações!$F457-Ações!$K457)/Ações!$F457,0)</f>
        <v>0</v>
      </c>
      <c r="F457" s="46" t="str">
        <f>IF(OR(Ações!$N457&lt;0,Ações!$M457&lt;0),"",(22.5*Ações!$M457*Ações!$N457)^0.5)</f>
        <v/>
      </c>
      <c r="G457" s="47">
        <f>IFERROR((Ações!$H457-Ações!$K457)/Ações!$H457,0)</f>
        <v>0</v>
      </c>
      <c r="H457" s="48">
        <f>IFERROR(Ações!$I457/(Ações!$P457-Table_1[[#This Row],[CAGR LUCRO 5A]]),0)</f>
        <v>0</v>
      </c>
      <c r="I457" s="48">
        <f>IF(Ações!$S457&lt;0,"",Ações!$O457*(1+Ações!$S457))</f>
        <v>0</v>
      </c>
      <c r="J457" s="49">
        <f>IFERROR(IF(Ações!$B457="","",(VLOOKUP(Table_1[[#This Row],[AÇÕES]],'Dados Status Invest STOCKS'!A443:AD1058,4)/Table_1[[#This Row],[LPA]]))/100,0)</f>
        <v>0.32402985074626861</v>
      </c>
      <c r="K457" s="50">
        <f>IFERROR(IF(Ações!$B457="","",VLOOKUP(Table_1[[#This Row],[AÇÕES]],'Dados Status Invest STOCKS'!A443:AD1058,2)),0)</f>
        <v>14.46</v>
      </c>
      <c r="L457" s="51">
        <f>IFERROR(IF(Ações!$B457="","",VLOOKUP(Table_1[[#This Row],[AÇÕES]],'Dados Status Invest STOCKS'!A443:AD1058,3)/100),0)</f>
        <v>0</v>
      </c>
      <c r="M457" s="52">
        <f>IFERROR(IF(Ações!$B457="","",VLOOKUP(Table_1[[#This Row],[AÇÕES]],'Dados Status Invest STOCKS'!A443:AD1058,28)),0)</f>
        <v>-0.67</v>
      </c>
      <c r="N457" s="52">
        <f>IFERROR(IF(Ações!$B457="","",VLOOKUP(Table_1[[#This Row],[AÇÕES]],'Dados Status Invest STOCKS'!A443:AD1058,27)),0)</f>
        <v>1.36</v>
      </c>
      <c r="O457" s="52">
        <f>IFERROR(IF(Ações!$L457="","",Ações!$K457*Ações!$L457),0)</f>
        <v>0</v>
      </c>
      <c r="P457" s="53">
        <f t="shared" si="6"/>
        <v>0.06</v>
      </c>
      <c r="Q457" s="53">
        <f>IFERROR(Ações!$O457/Ações!$M457,0)</f>
        <v>0</v>
      </c>
      <c r="R457" s="53">
        <f>IFERROR(IF(Ações!$B457="","",VLOOKUP(Table_1[[#This Row],[AÇÕES]],'Dados Status Invest STOCKS'!A443:AD1058,18)/100),0)</f>
        <v>-0.49</v>
      </c>
      <c r="S457" s="51">
        <f>IFERROR(IF(Ações!$B457="","",VLOOKUP(Table_1[[#This Row],[AÇÕES]],'Dados Status Invest STOCKS'!A443:AD1058,25)/100),0)</f>
        <v>0</v>
      </c>
      <c r="T457" s="51">
        <f>(1-Ações!$Q457)*Ações!$R457</f>
        <v>-0.49</v>
      </c>
      <c r="U457" s="54">
        <f>IF(Ações!$S457=0,Ações!$T457,IF(Ações!$T457=0,Ações!$S457,AVERAGE(Ações!$S457,Ações!$T457)))</f>
        <v>-0.49</v>
      </c>
    </row>
    <row r="458" spans="2:21" ht="15.75" customHeight="1" x14ac:dyDescent="0.2">
      <c r="B458" s="44" t="str">
        <f>IFERROR('Dados Status Invest STOCKS'!A445,"-")</f>
        <v>ATOS</v>
      </c>
      <c r="C458" s="45">
        <f>IFERROR((Ações!$D458-Ações!$K458)/Ações!$D458,0)</f>
        <v>0</v>
      </c>
      <c r="D458" s="46">
        <f>(Ações!$O458)/0.06</f>
        <v>0</v>
      </c>
      <c r="E458" s="47">
        <f>IFERROR((Ações!$F458-Ações!$K458)/Ações!$F458,0)</f>
        <v>0</v>
      </c>
      <c r="F458" s="46" t="str">
        <f>IF(OR(Ações!$N458&lt;0,Ações!$M458&lt;0),"",(22.5*Ações!$M458*Ações!$N458)^0.5)</f>
        <v/>
      </c>
      <c r="G458" s="47">
        <f>IFERROR((Ações!$H458-Ações!$K458)/Ações!$H458,0)</f>
        <v>0</v>
      </c>
      <c r="H458" s="48">
        <f>IFERROR(Ações!$I458/(Ações!$P458-Table_1[[#This Row],[CAGR LUCRO 5A]]),0)</f>
        <v>0</v>
      </c>
      <c r="I458" s="48">
        <f>IF(Ações!$S458&lt;0,"",Ações!$O458*(1+Ações!$S458))</f>
        <v>0</v>
      </c>
      <c r="J458" s="49">
        <f>IFERROR(IF(Ações!$B458="","",(VLOOKUP(Table_1[[#This Row],[AÇÕES]],'Dados Status Invest STOCKS'!A444:AD1059,4)/Table_1[[#This Row],[LPA]]))/100,0)</f>
        <v>0.39611111111111114</v>
      </c>
      <c r="K458" s="50">
        <f>IFERROR(IF(Ações!$B458="","",VLOOKUP(Table_1[[#This Row],[AÇÕES]],'Dados Status Invest STOCKS'!A444:AD1059,2)),0)</f>
        <v>1.31</v>
      </c>
      <c r="L458" s="51">
        <f>IFERROR(IF(Ações!$B458="","",VLOOKUP(Table_1[[#This Row],[AÇÕES]],'Dados Status Invest STOCKS'!A444:AD1059,3)/100),0)</f>
        <v>0</v>
      </c>
      <c r="M458" s="52">
        <f>IFERROR(IF(Ações!$B458="","",VLOOKUP(Table_1[[#This Row],[AÇÕES]],'Dados Status Invest STOCKS'!A444:AD1059,28)),0)</f>
        <v>-0.18</v>
      </c>
      <c r="N458" s="52">
        <f>IFERROR(IF(Ações!$B458="","",VLOOKUP(Table_1[[#This Row],[AÇÕES]],'Dados Status Invest STOCKS'!A444:AD1059,27)),0)</f>
        <v>1.1200000000000001</v>
      </c>
      <c r="O458" s="52">
        <f>IFERROR(IF(Ações!$L458="","",Ações!$K458*Ações!$L458),0)</f>
        <v>0</v>
      </c>
      <c r="P458" s="53">
        <f t="shared" si="6"/>
        <v>0.06</v>
      </c>
      <c r="Q458" s="53">
        <f>IFERROR(Ações!$O458/Ações!$M458,0)</f>
        <v>0</v>
      </c>
      <c r="R458" s="53">
        <f>IFERROR(IF(Ações!$B458="","",VLOOKUP(Table_1[[#This Row],[AÇÕES]],'Dados Status Invest STOCKS'!A444:AD1059,18)/100),0)</f>
        <v>-0.16449999999999998</v>
      </c>
      <c r="S458" s="51">
        <f>IFERROR(IF(Ações!$B458="","",VLOOKUP(Table_1[[#This Row],[AÇÕES]],'Dados Status Invest STOCKS'!A444:AD1059,25)/100),0)</f>
        <v>0</v>
      </c>
      <c r="T458" s="51">
        <f>(1-Ações!$Q458)*Ações!$R458</f>
        <v>-0.16449999999999998</v>
      </c>
      <c r="U458" s="54">
        <f>IF(Ações!$S458=0,Ações!$T458,IF(Ações!$T458=0,Ações!$S458,AVERAGE(Ações!$S458,Ações!$T458)))</f>
        <v>-0.16449999999999998</v>
      </c>
    </row>
    <row r="459" spans="2:21" ht="15.75" customHeight="1" x14ac:dyDescent="0.2">
      <c r="B459" s="44" t="str">
        <f>IFERROR('Dados Status Invest STOCKS'!A446,"-")</f>
        <v>ATR</v>
      </c>
      <c r="C459" s="45">
        <f>IFERROR((Ações!$D459-Ações!$K459)/Ações!$D459,0)</f>
        <v>-3.6875000000000004</v>
      </c>
      <c r="D459" s="46">
        <f>(Ações!$O459)/0.06</f>
        <v>24.9664</v>
      </c>
      <c r="E459" s="47">
        <f>IFERROR((Ações!$F459-Ações!$K459)/Ações!$F459,0)</f>
        <v>-1.3712905581453689</v>
      </c>
      <c r="F459" s="46">
        <f>IF(OR(Ações!$N459&lt;0,Ações!$M459&lt;0),"",(22.5*Ações!$M459*Ações!$N459)^0.5)</f>
        <v>49.352872256840335</v>
      </c>
      <c r="G459" s="47">
        <f>IFERROR((Ações!$H459-Ações!$K459)/Ações!$H459,0)</f>
        <v>-2.5199768313122357</v>
      </c>
      <c r="H459" s="48">
        <f>IFERROR(Ações!$I459/(Ações!$P459-Table_1[[#This Row],[CAGR LUCRO 5A]]),0)</f>
        <v>33.247377925601747</v>
      </c>
      <c r="I459" s="48">
        <f>IF(Ações!$S459&lt;0,"",Ações!$O459*(1+Ações!$S459))</f>
        <v>1.5194051711999998</v>
      </c>
      <c r="J459" s="49">
        <f>IFERROR(IF(Ações!$B459="","",(VLOOKUP(Table_1[[#This Row],[AÇÕES]],'Dados Status Invest STOCKS'!A445:AD1060,4)/Table_1[[#This Row],[LPA]]))/100,0)</f>
        <v>8.8296703296703305E-2</v>
      </c>
      <c r="K459" s="50">
        <f>IFERROR(IF(Ações!$B459="","",VLOOKUP(Table_1[[#This Row],[AÇÕES]],'Dados Status Invest STOCKS'!A445:AD1060,2)),0)</f>
        <v>117.03</v>
      </c>
      <c r="L459" s="51">
        <f>IFERROR(IF(Ações!$B459="","",VLOOKUP(Table_1[[#This Row],[AÇÕES]],'Dados Status Invest STOCKS'!A445:AD1060,3)/100),0)</f>
        <v>1.2800000000000001E-2</v>
      </c>
      <c r="M459" s="52">
        <f>IFERROR(IF(Ações!$B459="","",VLOOKUP(Table_1[[#This Row],[AÇÕES]],'Dados Status Invest STOCKS'!A445:AD1060,28)),0)</f>
        <v>3.64</v>
      </c>
      <c r="N459" s="52">
        <f>IFERROR(IF(Ações!$B459="","",VLOOKUP(Table_1[[#This Row],[AÇÕES]],'Dados Status Invest STOCKS'!A445:AD1060,27)),0)</f>
        <v>29.74</v>
      </c>
      <c r="O459" s="52">
        <f>IFERROR(IF(Ações!$L459="","",Ações!$K459*Ações!$L459),0)</f>
        <v>1.497984</v>
      </c>
      <c r="P459" s="53">
        <f t="shared" si="6"/>
        <v>0.06</v>
      </c>
      <c r="Q459" s="53">
        <f>IFERROR(Ações!$O459/Ações!$M459,0)</f>
        <v>0.41153406593406594</v>
      </c>
      <c r="R459" s="53">
        <f>IFERROR(IF(Ações!$B459="","",VLOOKUP(Table_1[[#This Row],[AÇÕES]],'Dados Status Invest STOCKS'!A445:AD1060,18)/100),0)</f>
        <v>0.12240000000000001</v>
      </c>
      <c r="S459" s="51">
        <f>IFERROR(IF(Ações!$B459="","",VLOOKUP(Table_1[[#This Row],[AÇÕES]],'Dados Status Invest STOCKS'!A445:AD1060,25)/100),0)</f>
        <v>1.43E-2</v>
      </c>
      <c r="T459" s="51">
        <f>(1-Ações!$Q459)*Ações!$R459</f>
        <v>7.2028230329670331E-2</v>
      </c>
      <c r="U459" s="54">
        <f>IF(Ações!$S459=0,Ações!$T459,IF(Ações!$T459=0,Ações!$S459,AVERAGE(Ações!$S459,Ações!$T459)))</f>
        <v>4.3164115164835162E-2</v>
      </c>
    </row>
    <row r="460" spans="2:21" ht="15.75" customHeight="1" x14ac:dyDescent="0.2">
      <c r="B460" s="44" t="str">
        <f>IFERROR('Dados Status Invest STOCKS'!A447,"-")</f>
        <v>ATRA</v>
      </c>
      <c r="C460" s="45">
        <f>IFERROR((Ações!$D460-Ações!$K460)/Ações!$D460,0)</f>
        <v>0</v>
      </c>
      <c r="D460" s="46">
        <f>(Ações!$O460)/0.06</f>
        <v>0</v>
      </c>
      <c r="E460" s="47">
        <f>IFERROR((Ações!$F460-Ações!$K460)/Ações!$F460,0)</f>
        <v>0</v>
      </c>
      <c r="F460" s="46" t="str">
        <f>IF(OR(Ações!$N460&lt;0,Ações!$M460&lt;0),"",(22.5*Ações!$M460*Ações!$N460)^0.5)</f>
        <v/>
      </c>
      <c r="G460" s="47">
        <f>IFERROR((Ações!$H460-Ações!$K460)/Ações!$H460,0)</f>
        <v>0</v>
      </c>
      <c r="H460" s="48">
        <f>IFERROR(Ações!$I460/(Ações!$P460-Table_1[[#This Row],[CAGR LUCRO 5A]]),0)</f>
        <v>0</v>
      </c>
      <c r="I460" s="48">
        <f>IF(Ações!$S460&lt;0,"",Ações!$O460*(1+Ações!$S460))</f>
        <v>0</v>
      </c>
      <c r="J460" s="49">
        <f>IFERROR(IF(Ações!$B460="","",(VLOOKUP(Table_1[[#This Row],[AÇÕES]],'Dados Status Invest STOCKS'!A446:AD1061,4)/Table_1[[#This Row],[LPA]]))/100,0)</f>
        <v>1.1013698630136985E-2</v>
      </c>
      <c r="K460" s="50">
        <f>IFERROR(IF(Ações!$B460="","",VLOOKUP(Table_1[[#This Row],[AÇÕES]],'Dados Status Invest STOCKS'!A446:AD1061,2)),0)</f>
        <v>14.66</v>
      </c>
      <c r="L460" s="51">
        <f>IFERROR(IF(Ações!$B460="","",VLOOKUP(Table_1[[#This Row],[AÇÕES]],'Dados Status Invest STOCKS'!A446:AD1061,3)/100),0)</f>
        <v>0</v>
      </c>
      <c r="M460" s="52">
        <f>IFERROR(IF(Ações!$B460="","",VLOOKUP(Table_1[[#This Row],[AÇÕES]],'Dados Status Invest STOCKS'!A446:AD1061,28)),0)</f>
        <v>-3.65</v>
      </c>
      <c r="N460" s="52">
        <f>IFERROR(IF(Ações!$B460="","",VLOOKUP(Table_1[[#This Row],[AÇÕES]],'Dados Status Invest STOCKS'!A446:AD1061,27)),0)</f>
        <v>3.45</v>
      </c>
      <c r="O460" s="52">
        <f>IFERROR(IF(Ações!$L460="","",Ações!$K460*Ações!$L460),0)</f>
        <v>0</v>
      </c>
      <c r="P460" s="53">
        <f t="shared" si="6"/>
        <v>0.06</v>
      </c>
      <c r="Q460" s="53">
        <f>IFERROR(Ações!$O460/Ações!$M460,0)</f>
        <v>0</v>
      </c>
      <c r="R460" s="53">
        <f>IFERROR(IF(Ações!$B460="","",VLOOKUP(Table_1[[#This Row],[AÇÕES]],'Dados Status Invest STOCKS'!A446:AD1061,18)/100),0)</f>
        <v>-1.0579000000000001</v>
      </c>
      <c r="S460" s="51">
        <f>IFERROR(IF(Ações!$B460="","",VLOOKUP(Table_1[[#This Row],[AÇÕES]],'Dados Status Invest STOCKS'!A446:AD1061,25)/100),0)</f>
        <v>0</v>
      </c>
      <c r="T460" s="51">
        <f>(1-Ações!$Q460)*Ações!$R460</f>
        <v>-1.0579000000000001</v>
      </c>
      <c r="U460" s="54">
        <f>IF(Ações!$S460=0,Ações!$T460,IF(Ações!$T460=0,Ações!$S460,AVERAGE(Ações!$S460,Ações!$T460)))</f>
        <v>-1.0579000000000001</v>
      </c>
    </row>
    <row r="461" spans="2:21" ht="15.75" customHeight="1" x14ac:dyDescent="0.2">
      <c r="B461" s="44" t="str">
        <f>IFERROR('Dados Status Invest STOCKS'!A448,"-")</f>
        <v>ATRC</v>
      </c>
      <c r="C461" s="45">
        <f>IFERROR((Ações!$D461-Ações!$K461)/Ações!$D461,0)</f>
        <v>0</v>
      </c>
      <c r="D461" s="46">
        <f>(Ações!$O461)/0.06</f>
        <v>0</v>
      </c>
      <c r="E461" s="47">
        <f>IFERROR((Ações!$F461-Ações!$K461)/Ações!$F461,0)</f>
        <v>-3.1234063729286858</v>
      </c>
      <c r="F461" s="46">
        <f>IF(OR(Ações!$N461&lt;0,Ações!$M461&lt;0),"",(22.5*Ações!$M461*Ações!$N461)^0.5)</f>
        <v>15.387762995315466</v>
      </c>
      <c r="G461" s="47">
        <f>IFERROR((Ações!$H461-Ações!$K461)/Ações!$H461,0)</f>
        <v>0</v>
      </c>
      <c r="H461" s="48">
        <f>IFERROR(Ações!$I461/(Ações!$P461-Table_1[[#This Row],[CAGR LUCRO 5A]]),0)</f>
        <v>0</v>
      </c>
      <c r="I461" s="48">
        <f>IF(Ações!$S461&lt;0,"",Ações!$O461*(1+Ações!$S461))</f>
        <v>0</v>
      </c>
      <c r="J461" s="49">
        <f>IFERROR(IF(Ações!$B461="","",(VLOOKUP(Table_1[[#This Row],[AÇÕES]],'Dados Status Invest STOCKS'!A447:AD1062,4)/Table_1[[#This Row],[LPA]]))/100,0)</f>
        <v>0.64868686868686865</v>
      </c>
      <c r="K461" s="50">
        <f>IFERROR(IF(Ações!$B461="","",VLOOKUP(Table_1[[#This Row],[AÇÕES]],'Dados Status Invest STOCKS'!A447:AD1062,2)),0)</f>
        <v>63.45</v>
      </c>
      <c r="L461" s="51">
        <f>IFERROR(IF(Ações!$B461="","",VLOOKUP(Table_1[[#This Row],[AÇÕES]],'Dados Status Invest STOCKS'!A447:AD1062,3)/100),0)</f>
        <v>0</v>
      </c>
      <c r="M461" s="52">
        <f>IFERROR(IF(Ações!$B461="","",VLOOKUP(Table_1[[#This Row],[AÇÕES]],'Dados Status Invest STOCKS'!A447:AD1062,28)),0)</f>
        <v>0.99</v>
      </c>
      <c r="N461" s="52">
        <f>IFERROR(IF(Ações!$B461="","",VLOOKUP(Table_1[[#This Row],[AÇÕES]],'Dados Status Invest STOCKS'!A447:AD1062,27)),0)</f>
        <v>10.63</v>
      </c>
      <c r="O461" s="52">
        <f>IFERROR(IF(Ações!$L461="","",Ações!$K461*Ações!$L461),0)</f>
        <v>0</v>
      </c>
      <c r="P461" s="53">
        <f t="shared" si="6"/>
        <v>0.06</v>
      </c>
      <c r="Q461" s="53">
        <f>IFERROR(Ações!$O461/Ações!$M461,0)</f>
        <v>0</v>
      </c>
      <c r="R461" s="53">
        <f>IFERROR(IF(Ações!$B461="","",VLOOKUP(Table_1[[#This Row],[AÇÕES]],'Dados Status Invest STOCKS'!A447:AD1062,18)/100),0)</f>
        <v>9.2899999999999996E-2</v>
      </c>
      <c r="S461" s="51">
        <f>IFERROR(IF(Ações!$B461="","",VLOOKUP(Table_1[[#This Row],[AÇÕES]],'Dados Status Invest STOCKS'!A447:AD1062,25)/100),0)</f>
        <v>0</v>
      </c>
      <c r="T461" s="51">
        <f>(1-Ações!$Q461)*Ações!$R461</f>
        <v>9.2899999999999996E-2</v>
      </c>
      <c r="U461" s="54">
        <f>IF(Ações!$S461=0,Ações!$T461,IF(Ações!$T461=0,Ações!$S461,AVERAGE(Ações!$S461,Ações!$T461)))</f>
        <v>9.2899999999999996E-2</v>
      </c>
    </row>
    <row r="462" spans="2:21" ht="15.75" customHeight="1" x14ac:dyDescent="0.2">
      <c r="B462" s="44" t="str">
        <f>IFERROR('Dados Status Invest STOCKS'!A449,"-")</f>
        <v>ATRI</v>
      </c>
      <c r="C462" s="45">
        <f>IFERROR((Ações!$D462-Ações!$K462)/Ações!$D462,0)</f>
        <v>-4.2631578947368416</v>
      </c>
      <c r="D462" s="46">
        <f>(Ações!$O462)/0.06</f>
        <v>123.595</v>
      </c>
      <c r="E462" s="47">
        <f>IFERROR((Ações!$F462-Ações!$K462)/Ações!$F462,0)</f>
        <v>-1.8087624648729057</v>
      </c>
      <c r="F462" s="46">
        <f>IF(OR(Ações!$N462&lt;0,Ações!$M462&lt;0),"",(22.5*Ações!$M462*Ações!$N462)^0.5)</f>
        <v>231.59665800697556</v>
      </c>
      <c r="G462" s="47">
        <f>IFERROR((Ações!$H462-Ações!$K462)/Ações!$H462,0)</f>
        <v>-2.3417693680877361</v>
      </c>
      <c r="H462" s="48">
        <f>IFERROR(Ações!$I462/(Ações!$P462-Table_1[[#This Row],[CAGR LUCRO 5A]]),0)</f>
        <v>194.65735912596395</v>
      </c>
      <c r="I462" s="48">
        <f>IF(Ações!$S462&lt;0,"",Ações!$O462*(1+Ações!$S462))</f>
        <v>7.5721712699999983</v>
      </c>
      <c r="J462" s="49">
        <f>IFERROR(IF(Ações!$B462="","",(VLOOKUP(Table_1[[#This Row],[AÇÕES]],'Dados Status Invest STOCKS'!A448:AD1063,4)/Table_1[[#This Row],[LPA]]))/100,0)</f>
        <v>2.0217391304347826E-2</v>
      </c>
      <c r="K462" s="50">
        <f>IFERROR(IF(Ações!$B462="","",VLOOKUP(Table_1[[#This Row],[AÇÕES]],'Dados Status Invest STOCKS'!A448:AD1063,2)),0)</f>
        <v>650.5</v>
      </c>
      <c r="L462" s="51">
        <f>IFERROR(IF(Ações!$B462="","",VLOOKUP(Table_1[[#This Row],[AÇÕES]],'Dados Status Invest STOCKS'!A448:AD1063,3)/100),0)</f>
        <v>1.1399999999999999E-2</v>
      </c>
      <c r="M462" s="52">
        <f>IFERROR(IF(Ações!$B462="","",VLOOKUP(Table_1[[#This Row],[AÇÕES]],'Dados Status Invest STOCKS'!A448:AD1063,28)),0)</f>
        <v>17.940000000000001</v>
      </c>
      <c r="N462" s="52">
        <f>IFERROR(IF(Ações!$B462="","",VLOOKUP(Table_1[[#This Row],[AÇÕES]],'Dados Status Invest STOCKS'!A448:AD1063,27)),0)</f>
        <v>132.88</v>
      </c>
      <c r="O462" s="52">
        <f>IFERROR(IF(Ações!$L462="","",Ações!$K462*Ações!$L462),0)</f>
        <v>7.4156999999999993</v>
      </c>
      <c r="P462" s="53">
        <f t="shared" si="6"/>
        <v>0.06</v>
      </c>
      <c r="Q462" s="53">
        <f>IFERROR(Ações!$O462/Ações!$M462,0)</f>
        <v>0.41336120401337784</v>
      </c>
      <c r="R462" s="53">
        <f>IFERROR(IF(Ações!$B462="","",VLOOKUP(Table_1[[#This Row],[AÇÕES]],'Dados Status Invest STOCKS'!A448:AD1063,18)/100),0)</f>
        <v>0.13500000000000001</v>
      </c>
      <c r="S462" s="51">
        <f>IFERROR(IF(Ações!$B462="","",VLOOKUP(Table_1[[#This Row],[AÇÕES]],'Dados Status Invest STOCKS'!A448:AD1063,25)/100),0)</f>
        <v>2.1099999999999997E-2</v>
      </c>
      <c r="T462" s="51">
        <f>(1-Ações!$Q462)*Ações!$R462</f>
        <v>7.9196237458193999E-2</v>
      </c>
      <c r="U462" s="54">
        <f>IF(Ações!$S462=0,Ações!$T462,IF(Ações!$T462=0,Ações!$S462,AVERAGE(Ações!$S462,Ações!$T462)))</f>
        <v>5.0148118729096997E-2</v>
      </c>
    </row>
    <row r="463" spans="2:21" ht="15.75" customHeight="1" x14ac:dyDescent="0.2">
      <c r="B463" s="44" t="str">
        <f>IFERROR('Dados Status Invest STOCKS'!A450,"-")</f>
        <v>ATRO</v>
      </c>
      <c r="C463" s="45">
        <f>IFERROR((Ações!$D463-Ações!$K463)/Ações!$D463,0)</f>
        <v>0</v>
      </c>
      <c r="D463" s="46">
        <f>(Ações!$O463)/0.06</f>
        <v>0</v>
      </c>
      <c r="E463" s="47">
        <f>IFERROR((Ações!$F463-Ações!$K463)/Ações!$F463,0)</f>
        <v>0</v>
      </c>
      <c r="F463" s="46" t="str">
        <f>IF(OR(Ações!$N463&lt;0,Ações!$M463&lt;0),"",(22.5*Ações!$M463*Ações!$N463)^0.5)</f>
        <v/>
      </c>
      <c r="G463" s="47">
        <f>IFERROR((Ações!$H463-Ações!$K463)/Ações!$H463,0)</f>
        <v>0</v>
      </c>
      <c r="H463" s="48">
        <f>IFERROR(Ações!$I463/(Ações!$P463-Table_1[[#This Row],[CAGR LUCRO 5A]]),0)</f>
        <v>0</v>
      </c>
      <c r="I463" s="48">
        <f>IF(Ações!$S463&lt;0,"",Ações!$O463*(1+Ações!$S463))</f>
        <v>0</v>
      </c>
      <c r="J463" s="49">
        <f>IFERROR(IF(Ações!$B463="","",(VLOOKUP(Table_1[[#This Row],[AÇÕES]],'Dados Status Invest STOCKS'!A449:AD1064,4)/Table_1[[#This Row],[LPA]]))/100,0)</f>
        <v>5.9930555555555563E-2</v>
      </c>
      <c r="K463" s="50">
        <f>IFERROR(IF(Ações!$B463="","",VLOOKUP(Table_1[[#This Row],[AÇÕES]],'Dados Status Invest STOCKS'!A449:AD1064,2)),0)</f>
        <v>12.41</v>
      </c>
      <c r="L463" s="51">
        <f>IFERROR(IF(Ações!$B463="","",VLOOKUP(Table_1[[#This Row],[AÇÕES]],'Dados Status Invest STOCKS'!A449:AD1064,3)/100),0)</f>
        <v>0</v>
      </c>
      <c r="M463" s="52">
        <f>IFERROR(IF(Ações!$B463="","",VLOOKUP(Table_1[[#This Row],[AÇÕES]],'Dados Status Invest STOCKS'!A449:AD1064,28)),0)</f>
        <v>-1.44</v>
      </c>
      <c r="N463" s="52">
        <f>IFERROR(IF(Ações!$B463="","",VLOOKUP(Table_1[[#This Row],[AÇÕES]],'Dados Status Invest STOCKS'!A449:AD1064,27)),0)</f>
        <v>8.1</v>
      </c>
      <c r="O463" s="52">
        <f>IFERROR(IF(Ações!$L463="","",Ações!$K463*Ações!$L463),0)</f>
        <v>0</v>
      </c>
      <c r="P463" s="53">
        <f t="shared" ref="P463:P526" si="7">$U$6</f>
        <v>0.06</v>
      </c>
      <c r="Q463" s="53">
        <f>IFERROR(Ações!$O463/Ações!$M463,0)</f>
        <v>0</v>
      </c>
      <c r="R463" s="53">
        <f>IFERROR(IF(Ações!$B463="","",VLOOKUP(Table_1[[#This Row],[AÇÕES]],'Dados Status Invest STOCKS'!A449:AD1064,18)/100),0)</f>
        <v>-0.17749999999999999</v>
      </c>
      <c r="S463" s="51">
        <f>IFERROR(IF(Ações!$B463="","",VLOOKUP(Table_1[[#This Row],[AÇÕES]],'Dados Status Invest STOCKS'!A449:AD1064,25)/100),0)</f>
        <v>0</v>
      </c>
      <c r="T463" s="51">
        <f>(1-Ações!$Q463)*Ações!$R463</f>
        <v>-0.17749999999999999</v>
      </c>
      <c r="U463" s="54">
        <f>IF(Ações!$S463=0,Ações!$T463,IF(Ações!$T463=0,Ações!$S463,AVERAGE(Ações!$S463,Ações!$T463)))</f>
        <v>-0.17749999999999999</v>
      </c>
    </row>
    <row r="464" spans="2:21" ht="15.75" customHeight="1" x14ac:dyDescent="0.2">
      <c r="B464" s="44" t="str">
        <f>IFERROR('Dados Status Invest STOCKS'!A451,"-")</f>
        <v>ATRS</v>
      </c>
      <c r="C464" s="45">
        <f>IFERROR((Ações!$D464-Ações!$K464)/Ações!$D464,0)</f>
        <v>0</v>
      </c>
      <c r="D464" s="46">
        <f>(Ações!$O464)/0.06</f>
        <v>0</v>
      </c>
      <c r="E464" s="47">
        <f>IFERROR((Ações!$F464-Ações!$K464)/Ações!$F464,0)</f>
        <v>-0.28006574374951676</v>
      </c>
      <c r="F464" s="46">
        <f>IF(OR(Ações!$N464&lt;0,Ações!$M464&lt;0),"",(22.5*Ações!$M464*Ações!$N464)^0.5)</f>
        <v>2.6639256746388402</v>
      </c>
      <c r="G464" s="47">
        <f>IFERROR((Ações!$H464-Ações!$K464)/Ações!$H464,0)</f>
        <v>0</v>
      </c>
      <c r="H464" s="48">
        <f>IFERROR(Ações!$I464/(Ações!$P464-Table_1[[#This Row],[CAGR LUCRO 5A]]),0)</f>
        <v>0</v>
      </c>
      <c r="I464" s="48">
        <f>IF(Ações!$S464&lt;0,"",Ações!$O464*(1+Ações!$S464))</f>
        <v>0</v>
      </c>
      <c r="J464" s="49">
        <f>IFERROR(IF(Ações!$B464="","",(VLOOKUP(Table_1[[#This Row],[AÇÕES]],'Dados Status Invest STOCKS'!A450:AD1065,4)/Table_1[[#This Row],[LPA]]))/100,0)</f>
        <v>0.23473684210526316</v>
      </c>
      <c r="K464" s="50">
        <f>IFERROR(IF(Ações!$B464="","",VLOOKUP(Table_1[[#This Row],[AÇÕES]],'Dados Status Invest STOCKS'!A450:AD1065,2)),0)</f>
        <v>3.41</v>
      </c>
      <c r="L464" s="51">
        <f>IFERROR(IF(Ações!$B464="","",VLOOKUP(Table_1[[#This Row],[AÇÕES]],'Dados Status Invest STOCKS'!A450:AD1065,3)/100),0)</f>
        <v>0</v>
      </c>
      <c r="M464" s="52">
        <f>IFERROR(IF(Ações!$B464="","",VLOOKUP(Table_1[[#This Row],[AÇÕES]],'Dados Status Invest STOCKS'!A450:AD1065,28)),0)</f>
        <v>0.38</v>
      </c>
      <c r="N464" s="52">
        <f>IFERROR(IF(Ações!$B464="","",VLOOKUP(Table_1[[#This Row],[AÇÕES]],'Dados Status Invest STOCKS'!A450:AD1065,27)),0)</f>
        <v>0.83</v>
      </c>
      <c r="O464" s="52">
        <f>IFERROR(IF(Ações!$L464="","",Ações!$K464*Ações!$L464),0)</f>
        <v>0</v>
      </c>
      <c r="P464" s="53">
        <f t="shared" si="7"/>
        <v>0.06</v>
      </c>
      <c r="Q464" s="53">
        <f>IFERROR(Ações!$O464/Ações!$M464,0)</f>
        <v>0</v>
      </c>
      <c r="R464" s="53">
        <f>IFERROR(IF(Ações!$B464="","",VLOOKUP(Table_1[[#This Row],[AÇÕES]],'Dados Status Invest STOCKS'!A450:AD1065,18)/100),0)</f>
        <v>0.46149999999999997</v>
      </c>
      <c r="S464" s="51">
        <f>IFERROR(IF(Ações!$B464="","",VLOOKUP(Table_1[[#This Row],[AÇÕES]],'Dados Status Invest STOCKS'!A450:AD1065,25)/100),0)</f>
        <v>0</v>
      </c>
      <c r="T464" s="51">
        <f>(1-Ações!$Q464)*Ações!$R464</f>
        <v>0.46149999999999997</v>
      </c>
      <c r="U464" s="54">
        <f>IF(Ações!$S464=0,Ações!$T464,IF(Ações!$T464=0,Ações!$S464,AVERAGE(Ações!$S464,Ações!$T464)))</f>
        <v>0.46149999999999997</v>
      </c>
    </row>
    <row r="465" spans="2:21" ht="15.75" customHeight="1" x14ac:dyDescent="0.2">
      <c r="B465" s="44" t="str">
        <f>IFERROR('Dados Status Invest STOCKS'!A452,"-")</f>
        <v>ATSG</v>
      </c>
      <c r="C465" s="45">
        <f>IFERROR((Ações!$D465-Ações!$K465)/Ações!$D465,0)</f>
        <v>0</v>
      </c>
      <c r="D465" s="46">
        <f>(Ações!$O465)/0.06</f>
        <v>0</v>
      </c>
      <c r="E465" s="47">
        <f>IFERROR((Ações!$F465-Ações!$K465)/Ações!$F465,0)</f>
        <v>0.12231538280040093</v>
      </c>
      <c r="F465" s="46">
        <f>IF(OR(Ações!$N465&lt;0,Ações!$M465&lt;0),"",(22.5*Ações!$M465*Ações!$N465)^0.5)</f>
        <v>30.477918235995055</v>
      </c>
      <c r="G465" s="47">
        <f>IFERROR((Ações!$H465-Ações!$K465)/Ações!$H465,0)</f>
        <v>0</v>
      </c>
      <c r="H465" s="48">
        <f>IFERROR(Ações!$I465/(Ações!$P465-Table_1[[#This Row],[CAGR LUCRO 5A]]),0)</f>
        <v>0</v>
      </c>
      <c r="I465" s="48" t="str">
        <f>IF(Ações!$S465&lt;0,"",Ações!$O465*(1+Ações!$S465))</f>
        <v/>
      </c>
      <c r="J465" s="49">
        <f>IFERROR(IF(Ações!$B465="","",(VLOOKUP(Table_1[[#This Row],[AÇÕES]],'Dados Status Invest STOCKS'!A451:AD1066,4)/Table_1[[#This Row],[LPA]]))/100,0)</f>
        <v>3.992277992277992E-2</v>
      </c>
      <c r="K465" s="50">
        <f>IFERROR(IF(Ações!$B465="","",VLOOKUP(Table_1[[#This Row],[AÇÕES]],'Dados Status Invest STOCKS'!A451:AD1066,2)),0)</f>
        <v>26.75</v>
      </c>
      <c r="L465" s="51">
        <f>IFERROR(IF(Ações!$B465="","",VLOOKUP(Table_1[[#This Row],[AÇÕES]],'Dados Status Invest STOCKS'!A451:AD1066,3)/100),0)</f>
        <v>0</v>
      </c>
      <c r="M465" s="52">
        <f>IFERROR(IF(Ações!$B465="","",VLOOKUP(Table_1[[#This Row],[AÇÕES]],'Dados Status Invest STOCKS'!A451:AD1066,28)),0)</f>
        <v>2.59</v>
      </c>
      <c r="N465" s="52">
        <f>IFERROR(IF(Ações!$B465="","",VLOOKUP(Table_1[[#This Row],[AÇÕES]],'Dados Status Invest STOCKS'!A451:AD1066,27)),0)</f>
        <v>15.94</v>
      </c>
      <c r="O465" s="52">
        <f>IFERROR(IF(Ações!$L465="","",Ações!$K465*Ações!$L465),0)</f>
        <v>0</v>
      </c>
      <c r="P465" s="53">
        <f t="shared" si="7"/>
        <v>0.06</v>
      </c>
      <c r="Q465" s="53">
        <f>IFERROR(Ações!$O465/Ações!$M465,0)</f>
        <v>0</v>
      </c>
      <c r="R465" s="53">
        <f>IFERROR(IF(Ações!$B465="","",VLOOKUP(Table_1[[#This Row],[AÇÕES]],'Dados Status Invest STOCKS'!A451:AD1066,18)/100),0)</f>
        <v>0.1623</v>
      </c>
      <c r="S465" s="51">
        <f>IFERROR(IF(Ações!$B465="","",VLOOKUP(Table_1[[#This Row],[AÇÕES]],'Dados Status Invest STOCKS'!A451:AD1066,25)/100),0)</f>
        <v>-4.87E-2</v>
      </c>
      <c r="T465" s="51">
        <f>(1-Ações!$Q465)*Ações!$R465</f>
        <v>0.1623</v>
      </c>
      <c r="U465" s="54">
        <f>IF(Ações!$S465=0,Ações!$T465,IF(Ações!$T465=0,Ações!$S465,AVERAGE(Ações!$S465,Ações!$T465)))</f>
        <v>5.6800000000000003E-2</v>
      </c>
    </row>
    <row r="466" spans="2:21" ht="15.75" customHeight="1" x14ac:dyDescent="0.2">
      <c r="B466" s="44" t="str">
        <f>IFERROR('Dados Status Invest STOCKS'!A453,"-")</f>
        <v>ATTO</v>
      </c>
      <c r="C466" s="45">
        <f>IFERROR((Ações!$D466-Ações!$K466)/Ações!$D466,0)</f>
        <v>0</v>
      </c>
      <c r="D466" s="46">
        <f>(Ações!$O466)/0.06</f>
        <v>0</v>
      </c>
      <c r="E466" s="47">
        <f>IFERROR((Ações!$F466-Ações!$K466)/Ações!$F466,0)</f>
        <v>0</v>
      </c>
      <c r="F466" s="46" t="str">
        <f>IF(OR(Ações!$N466&lt;0,Ações!$M466&lt;0),"",(22.5*Ações!$M466*Ações!$N466)^0.5)</f>
        <v/>
      </c>
      <c r="G466" s="47">
        <f>IFERROR((Ações!$H466-Ações!$K466)/Ações!$H466,0)</f>
        <v>0</v>
      </c>
      <c r="H466" s="48">
        <f>IFERROR(Ações!$I466/(Ações!$P466-Table_1[[#This Row],[CAGR LUCRO 5A]]),0)</f>
        <v>0</v>
      </c>
      <c r="I466" s="48">
        <f>IF(Ações!$S466&lt;0,"",Ações!$O466*(1+Ações!$S466))</f>
        <v>0</v>
      </c>
      <c r="J466" s="49">
        <f>IFERROR(IF(Ações!$B466="","",(VLOOKUP(Table_1[[#This Row],[AÇÕES]],'Dados Status Invest STOCKS'!A452:AD1067,4)/Table_1[[#This Row],[LPA]]))/100,0)</f>
        <v>1.5101010101010101E-2</v>
      </c>
      <c r="K466" s="50">
        <f>IFERROR(IF(Ações!$B466="","",VLOOKUP(Table_1[[#This Row],[AÇÕES]],'Dados Status Invest STOCKS'!A452:AD1067,2)),0)</f>
        <v>23.7</v>
      </c>
      <c r="L466" s="51">
        <f>IFERROR(IF(Ações!$B466="","",VLOOKUP(Table_1[[#This Row],[AÇÕES]],'Dados Status Invest STOCKS'!A452:AD1067,3)/100),0)</f>
        <v>0</v>
      </c>
      <c r="M466" s="52">
        <f>IFERROR(IF(Ações!$B466="","",VLOOKUP(Table_1[[#This Row],[AÇÕES]],'Dados Status Invest STOCKS'!A452:AD1067,28)),0)</f>
        <v>-3.96</v>
      </c>
      <c r="N466" s="52">
        <f>IFERROR(IF(Ações!$B466="","",VLOOKUP(Table_1[[#This Row],[AÇÕES]],'Dados Status Invest STOCKS'!A452:AD1067,27)),0)</f>
        <v>3.05</v>
      </c>
      <c r="O466" s="52">
        <f>IFERROR(IF(Ações!$L466="","",Ações!$K466*Ações!$L466),0)</f>
        <v>0</v>
      </c>
      <c r="P466" s="53">
        <f t="shared" si="7"/>
        <v>0.06</v>
      </c>
      <c r="Q466" s="53">
        <f>IFERROR(Ações!$O466/Ações!$M466,0)</f>
        <v>0</v>
      </c>
      <c r="R466" s="53">
        <f>IFERROR(IF(Ações!$B466="","",VLOOKUP(Table_1[[#This Row],[AÇÕES]],'Dados Status Invest STOCKS'!A452:AD1067,18)/100),0)</f>
        <v>-1.3003</v>
      </c>
      <c r="S466" s="51">
        <f>IFERROR(IF(Ações!$B466="","",VLOOKUP(Table_1[[#This Row],[AÇÕES]],'Dados Status Invest STOCKS'!A452:AD1067,25)/100),0)</f>
        <v>0</v>
      </c>
      <c r="T466" s="51">
        <f>(1-Ações!$Q466)*Ações!$R466</f>
        <v>-1.3003</v>
      </c>
      <c r="U466" s="54">
        <f>IF(Ações!$S466=0,Ações!$T466,IF(Ações!$T466=0,Ações!$S466,AVERAGE(Ações!$S466,Ações!$T466)))</f>
        <v>-1.3003</v>
      </c>
    </row>
    <row r="467" spans="2:21" ht="15.75" customHeight="1" x14ac:dyDescent="0.2">
      <c r="B467" s="44" t="str">
        <f>IFERROR('Dados Status Invest STOCKS'!A454,"-")</f>
        <v>ATUS</v>
      </c>
      <c r="C467" s="45">
        <f>IFERROR((Ações!$D467-Ações!$K467)/Ações!$D467,0)</f>
        <v>0</v>
      </c>
      <c r="D467" s="46">
        <f>(Ações!$O467)/0.06</f>
        <v>0</v>
      </c>
      <c r="E467" s="47">
        <f>IFERROR((Ações!$F467-Ações!$K467)/Ações!$F467,0)</f>
        <v>0</v>
      </c>
      <c r="F467" s="46" t="str">
        <f>IF(OR(Ações!$N467&lt;0,Ações!$M467&lt;0),"",(22.5*Ações!$M467*Ações!$N467)^0.5)</f>
        <v/>
      </c>
      <c r="G467" s="47">
        <f>IFERROR((Ações!$H467-Ações!$K467)/Ações!$H467,0)</f>
        <v>0</v>
      </c>
      <c r="H467" s="48">
        <f>IFERROR(Ações!$I467/(Ações!$P467-Table_1[[#This Row],[CAGR LUCRO 5A]]),0)</f>
        <v>0</v>
      </c>
      <c r="I467" s="48">
        <f>IF(Ações!$S467&lt;0,"",Ações!$O467*(1+Ações!$S467))</f>
        <v>0</v>
      </c>
      <c r="J467" s="49">
        <f>IFERROR(IF(Ações!$B467="","",(VLOOKUP(Table_1[[#This Row],[AÇÕES]],'Dados Status Invest STOCKS'!A453:AD1068,4)/Table_1[[#This Row],[LPA]]))/100,0)</f>
        <v>2.6000000000000002E-2</v>
      </c>
      <c r="K467" s="50">
        <f>IFERROR(IF(Ações!$B467="","",VLOOKUP(Table_1[[#This Row],[AÇÕES]],'Dados Status Invest STOCKS'!A453:AD1068,2)),0)</f>
        <v>14.36</v>
      </c>
      <c r="L467" s="51">
        <f>IFERROR(IF(Ações!$B467="","",VLOOKUP(Table_1[[#This Row],[AÇÕES]],'Dados Status Invest STOCKS'!A453:AD1068,3)/100),0)</f>
        <v>0</v>
      </c>
      <c r="M467" s="52">
        <f>IFERROR(IF(Ações!$B467="","",VLOOKUP(Table_1[[#This Row],[AÇÕES]],'Dados Status Invest STOCKS'!A453:AD1068,28)),0)</f>
        <v>2.35</v>
      </c>
      <c r="N467" s="52">
        <f>IFERROR(IF(Ações!$B467="","",VLOOKUP(Table_1[[#This Row],[AÇÕES]],'Dados Status Invest STOCKS'!A453:AD1068,27)),0)</f>
        <v>-2.39</v>
      </c>
      <c r="O467" s="52">
        <f>IFERROR(IF(Ações!$L467="","",Ações!$K467*Ações!$L467),0)</f>
        <v>0</v>
      </c>
      <c r="P467" s="53">
        <f t="shared" si="7"/>
        <v>0.06</v>
      </c>
      <c r="Q467" s="53">
        <f>IFERROR(Ações!$O467/Ações!$M467,0)</f>
        <v>0</v>
      </c>
      <c r="R467" s="53">
        <f>IFERROR(IF(Ações!$B467="","",VLOOKUP(Table_1[[#This Row],[AÇÕES]],'Dados Status Invest STOCKS'!A453:AD1068,18)/100),0)</f>
        <v>-0.9840000000000001</v>
      </c>
      <c r="S467" s="51">
        <f>IFERROR(IF(Ações!$B467="","",VLOOKUP(Table_1[[#This Row],[AÇÕES]],'Dados Status Invest STOCKS'!A453:AD1068,25)/100),0)</f>
        <v>0</v>
      </c>
      <c r="T467" s="51">
        <f>(1-Ações!$Q467)*Ações!$R467</f>
        <v>-0.9840000000000001</v>
      </c>
      <c r="U467" s="54">
        <f>IF(Ações!$S467=0,Ações!$T467,IF(Ações!$T467=0,Ações!$S467,AVERAGE(Ações!$S467,Ações!$T467)))</f>
        <v>-0.9840000000000001</v>
      </c>
    </row>
    <row r="468" spans="2:21" ht="15.75" customHeight="1" x14ac:dyDescent="0.2">
      <c r="B468" s="44" t="str">
        <f>IFERROR('Dados Status Invest STOCKS'!A455,"-")</f>
        <v>ATVI</v>
      </c>
      <c r="C468" s="45">
        <f>IFERROR((Ações!$D468-Ações!$K468)/Ações!$D468,0)</f>
        <v>-9.1694915254237284</v>
      </c>
      <c r="D468" s="46">
        <f>(Ações!$O468)/0.06</f>
        <v>7.8637166666666669</v>
      </c>
      <c r="E468" s="47">
        <f>IFERROR((Ações!$F468-Ações!$K468)/Ações!$F468,0)</f>
        <v>-0.96293781855144067</v>
      </c>
      <c r="F468" s="46">
        <f>IF(OR(Ações!$N468&lt;0,Ações!$M468&lt;0),"",(22.5*Ações!$M468*Ações!$N468)^0.5)</f>
        <v>40.739955817354542</v>
      </c>
      <c r="G468" s="47">
        <f>IFERROR((Ações!$H468-Ações!$K468)/Ações!$H468,0)</f>
        <v>20.836367615188589</v>
      </c>
      <c r="H468" s="48">
        <f>IFERROR(Ações!$I468/(Ações!$P468-Table_1[[#This Row],[CAGR LUCRO 5A]]),0)</f>
        <v>-4.0314840676156578</v>
      </c>
      <c r="I468" s="48">
        <f>IF(Ações!$S468&lt;0,"",Ações!$O468*(1+Ações!$S468))</f>
        <v>0.56642351149999992</v>
      </c>
      <c r="J468" s="49">
        <f>IFERROR(IF(Ações!$B468="","",(VLOOKUP(Table_1[[#This Row],[AÇÕES]],'Dados Status Invest STOCKS'!A454:AD1069,4)/Table_1[[#This Row],[LPA]]))/100,0)</f>
        <v>6.9498525073746306E-2</v>
      </c>
      <c r="K468" s="50">
        <f>IFERROR(IF(Ações!$B468="","",VLOOKUP(Table_1[[#This Row],[AÇÕES]],'Dados Status Invest STOCKS'!A454:AD1069,2)),0)</f>
        <v>79.97</v>
      </c>
      <c r="L468" s="51">
        <f>IFERROR(IF(Ações!$B468="","",VLOOKUP(Table_1[[#This Row],[AÇÕES]],'Dados Status Invest STOCKS'!A454:AD1069,3)/100),0)</f>
        <v>5.8999999999999999E-3</v>
      </c>
      <c r="M468" s="52">
        <f>IFERROR(IF(Ações!$B468="","",VLOOKUP(Table_1[[#This Row],[AÇÕES]],'Dados Status Invest STOCKS'!A454:AD1069,28)),0)</f>
        <v>3.39</v>
      </c>
      <c r="N468" s="52">
        <f>IFERROR(IF(Ações!$B468="","",VLOOKUP(Table_1[[#This Row],[AÇÕES]],'Dados Status Invest STOCKS'!A454:AD1069,27)),0)</f>
        <v>21.76</v>
      </c>
      <c r="O468" s="52">
        <f>IFERROR(IF(Ações!$L468="","",Ações!$K468*Ações!$L468),0)</f>
        <v>0.47182299999999999</v>
      </c>
      <c r="P468" s="53">
        <f t="shared" si="7"/>
        <v>0.06</v>
      </c>
      <c r="Q468" s="53">
        <f>IFERROR(Ações!$O468/Ações!$M468,0)</f>
        <v>0.13918082595870207</v>
      </c>
      <c r="R468" s="53">
        <f>IFERROR(IF(Ações!$B468="","",VLOOKUP(Table_1[[#This Row],[AÇÕES]],'Dados Status Invest STOCKS'!A454:AD1069,18)/100),0)</f>
        <v>0.156</v>
      </c>
      <c r="S468" s="51">
        <f>IFERROR(IF(Ações!$B468="","",VLOOKUP(Table_1[[#This Row],[AÇÕES]],'Dados Status Invest STOCKS'!A454:AD1069,25)/100),0)</f>
        <v>0.20050000000000001</v>
      </c>
      <c r="T468" s="51">
        <f>(1-Ações!$Q468)*Ações!$R468</f>
        <v>0.13428779115044248</v>
      </c>
      <c r="U468" s="54">
        <f>IF(Ações!$S468=0,Ações!$T468,IF(Ações!$T468=0,Ações!$S468,AVERAGE(Ações!$S468,Ações!$T468)))</f>
        <v>0.16739389557522125</v>
      </c>
    </row>
    <row r="469" spans="2:21" ht="15.75" customHeight="1" x14ac:dyDescent="0.2">
      <c r="B469" s="44" t="str">
        <f>IFERROR('Dados Status Invest STOCKS'!A456,"-")</f>
        <v>ATXI</v>
      </c>
      <c r="C469" s="45">
        <f>IFERROR((Ações!$D469-Ações!$K469)/Ações!$D469,0)</f>
        <v>0</v>
      </c>
      <c r="D469" s="46">
        <f>(Ações!$O469)/0.06</f>
        <v>0</v>
      </c>
      <c r="E469" s="47">
        <f>IFERROR((Ações!$F469-Ações!$K469)/Ações!$F469,0)</f>
        <v>0</v>
      </c>
      <c r="F469" s="46" t="str">
        <f>IF(OR(Ações!$N469&lt;0,Ações!$M469&lt;0),"",(22.5*Ações!$M469*Ações!$N469)^0.5)</f>
        <v/>
      </c>
      <c r="G469" s="47">
        <f>IFERROR((Ações!$H469-Ações!$K469)/Ações!$H469,0)</f>
        <v>0</v>
      </c>
      <c r="H469" s="48">
        <f>IFERROR(Ações!$I469/(Ações!$P469-Table_1[[#This Row],[CAGR LUCRO 5A]]),0)</f>
        <v>0</v>
      </c>
      <c r="I469" s="48">
        <f>IF(Ações!$S469&lt;0,"",Ações!$O469*(1+Ações!$S469))</f>
        <v>0</v>
      </c>
      <c r="J469" s="49">
        <f>IFERROR(IF(Ações!$B469="","",(VLOOKUP(Table_1[[#This Row],[AÇÕES]],'Dados Status Invest STOCKS'!A455:AD1070,4)/Table_1[[#This Row],[LPA]]))/100,0)</f>
        <v>0.19222222222222221</v>
      </c>
      <c r="K469" s="50">
        <f>IFERROR(IF(Ações!$B469="","",VLOOKUP(Table_1[[#This Row],[AÇÕES]],'Dados Status Invest STOCKS'!A455:AD1070,2)),0)</f>
        <v>0.63</v>
      </c>
      <c r="L469" s="51">
        <f>IFERROR(IF(Ações!$B469="","",VLOOKUP(Table_1[[#This Row],[AÇÕES]],'Dados Status Invest STOCKS'!A455:AD1070,3)/100),0)</f>
        <v>0</v>
      </c>
      <c r="M469" s="52">
        <f>IFERROR(IF(Ações!$B469="","",VLOOKUP(Table_1[[#This Row],[AÇÕES]],'Dados Status Invest STOCKS'!A455:AD1070,28)),0)</f>
        <v>-0.18</v>
      </c>
      <c r="N469" s="52">
        <f>IFERROR(IF(Ações!$B469="","",VLOOKUP(Table_1[[#This Row],[AÇÕES]],'Dados Status Invest STOCKS'!A455:AD1070,27)),0)</f>
        <v>-0.01</v>
      </c>
      <c r="O469" s="52">
        <f>IFERROR(IF(Ações!$L469="","",Ações!$K469*Ações!$L469),0)</f>
        <v>0</v>
      </c>
      <c r="P469" s="53">
        <f t="shared" si="7"/>
        <v>0.06</v>
      </c>
      <c r="Q469" s="53">
        <f>IFERROR(Ações!$O469/Ações!$M469,0)</f>
        <v>0</v>
      </c>
      <c r="R469" s="53">
        <f>IFERROR(IF(Ações!$B469="","",VLOOKUP(Table_1[[#This Row],[AÇÕES]],'Dados Status Invest STOCKS'!A455:AD1070,18)/100),0)</f>
        <v>-23.8188</v>
      </c>
      <c r="S469" s="51">
        <f>IFERROR(IF(Ações!$B469="","",VLOOKUP(Table_1[[#This Row],[AÇÕES]],'Dados Status Invest STOCKS'!A455:AD1070,25)/100),0)</f>
        <v>0</v>
      </c>
      <c r="T469" s="51">
        <f>(1-Ações!$Q469)*Ações!$R469</f>
        <v>-23.8188</v>
      </c>
      <c r="U469" s="54">
        <f>IF(Ações!$S469=0,Ações!$T469,IF(Ações!$T469=0,Ações!$S469,AVERAGE(Ações!$S469,Ações!$T469)))</f>
        <v>-23.8188</v>
      </c>
    </row>
    <row r="470" spans="2:21" ht="15.75" customHeight="1" x14ac:dyDescent="0.2">
      <c r="B470" s="44" t="str">
        <f>IFERROR('Dados Status Invest STOCKS'!A457,"-")</f>
        <v>AU</v>
      </c>
      <c r="C470" s="45">
        <f>IFERROR((Ações!$D470-Ações!$K470)/Ações!$D470,0)</f>
        <v>-1.7522935779816513</v>
      </c>
      <c r="D470" s="46">
        <f>(Ações!$O470)/0.06</f>
        <v>7.2339666666666664</v>
      </c>
      <c r="E470" s="47">
        <f>IFERROR((Ações!$F470-Ações!$K470)/Ações!$F470,0)</f>
        <v>-0.11958045013075784</v>
      </c>
      <c r="F470" s="46">
        <f>IF(OR(Ações!$N470&lt;0,Ações!$M470&lt;0),"",(22.5*Ações!$M470*Ações!$N470)^0.5)</f>
        <v>17.783447359834369</v>
      </c>
      <c r="G470" s="47">
        <f>IFERROR((Ações!$H470-Ações!$K470)/Ações!$H470,0)</f>
        <v>22.455866330989277</v>
      </c>
      <c r="H470" s="48">
        <f>IFERROR(Ações!$I470/(Ações!$P470-Table_1[[#This Row],[CAGR LUCRO 5A]]),0)</f>
        <v>-0.92795134406870627</v>
      </c>
      <c r="I470" s="48">
        <f>IF(Ações!$S470&lt;0,"",Ações!$O470*(1+Ações!$S470))</f>
        <v>0.86438667699999994</v>
      </c>
      <c r="J470" s="49">
        <f>IFERROR(IF(Ações!$B470="","",(VLOOKUP(Table_1[[#This Row],[AÇÕES]],'Dados Status Invest STOCKS'!A456:AD1071,4)/Table_1[[#This Row],[LPA]]))/100,0)</f>
        <v>7.8616352201257858E-2</v>
      </c>
      <c r="K470" s="50">
        <f>IFERROR(IF(Ações!$B470="","",VLOOKUP(Table_1[[#This Row],[AÇÕES]],'Dados Status Invest STOCKS'!A456:AD1071,2)),0)</f>
        <v>19.91</v>
      </c>
      <c r="L470" s="51">
        <f>IFERROR(IF(Ações!$B470="","",VLOOKUP(Table_1[[#This Row],[AÇÕES]],'Dados Status Invest STOCKS'!A456:AD1071,3)/100),0)</f>
        <v>2.18E-2</v>
      </c>
      <c r="M470" s="52">
        <f>IFERROR(IF(Ações!$B470="","",VLOOKUP(Table_1[[#This Row],[AÇÕES]],'Dados Status Invest STOCKS'!A456:AD1071,28)),0)</f>
        <v>1.59</v>
      </c>
      <c r="N470" s="52">
        <f>IFERROR(IF(Ações!$B470="","",VLOOKUP(Table_1[[#This Row],[AÇÕES]],'Dados Status Invest STOCKS'!A456:AD1071,27)),0)</f>
        <v>8.84</v>
      </c>
      <c r="O470" s="52">
        <f>IFERROR(IF(Ações!$L470="","",Ações!$K470*Ações!$L470),0)</f>
        <v>0.43403799999999998</v>
      </c>
      <c r="P470" s="53">
        <f t="shared" si="7"/>
        <v>0.06</v>
      </c>
      <c r="Q470" s="53">
        <f>IFERROR(Ações!$O470/Ações!$M470,0)</f>
        <v>0.27297987421383646</v>
      </c>
      <c r="R470" s="53">
        <f>IFERROR(IF(Ações!$B470="","",VLOOKUP(Table_1[[#This Row],[AÇÕES]],'Dados Status Invest STOCKS'!A456:AD1071,18)/100),0)</f>
        <v>0.1802</v>
      </c>
      <c r="S470" s="51">
        <f>IFERROR(IF(Ações!$B470="","",VLOOKUP(Table_1[[#This Row],[AÇÕES]],'Dados Status Invest STOCKS'!A456:AD1071,25)/100),0)</f>
        <v>0.99150000000000005</v>
      </c>
      <c r="T470" s="51">
        <f>(1-Ações!$Q470)*Ações!$R470</f>
        <v>0.13100902666666667</v>
      </c>
      <c r="U470" s="54">
        <f>IF(Ações!$S470=0,Ações!$T470,IF(Ações!$T470=0,Ações!$S470,AVERAGE(Ações!$S470,Ações!$T470)))</f>
        <v>0.56125451333333332</v>
      </c>
    </row>
    <row r="471" spans="2:21" ht="15.75" customHeight="1" x14ac:dyDescent="0.2">
      <c r="B471" s="44" t="str">
        <f>IFERROR('Dados Status Invest STOCKS'!A458,"-")</f>
        <v>AUB</v>
      </c>
      <c r="C471" s="45">
        <f>IFERROR((Ações!$D471-Ações!$K471)/Ações!$D471,0)</f>
        <v>-1.18978102189781</v>
      </c>
      <c r="D471" s="46">
        <f>(Ações!$O471)/0.06</f>
        <v>18.193600000000004</v>
      </c>
      <c r="E471" s="47">
        <f>IFERROR((Ações!$F471-Ações!$K471)/Ações!$F471,0)</f>
        <v>0.24669925029755899</v>
      </c>
      <c r="F471" s="46">
        <f>IF(OR(Ações!$N471&lt;0,Ações!$M471&lt;0),"",(22.5*Ações!$M471*Ações!$N471)^0.5)</f>
        <v>52.887243263380633</v>
      </c>
      <c r="G471" s="47">
        <f>IFERROR((Ações!$H471-Ações!$K471)/Ações!$H471,0)</f>
        <v>4.9103232533889454</v>
      </c>
      <c r="H471" s="48">
        <f>IFERROR(Ações!$I471/(Ações!$P471-Table_1[[#This Row],[CAGR LUCRO 5A]]),0)</f>
        <v>-10.188416000000004</v>
      </c>
      <c r="I471" s="48">
        <f>IF(Ações!$S471&lt;0,"",Ações!$O471*(1+Ações!$S471))</f>
        <v>1.2959665152000002</v>
      </c>
      <c r="J471" s="49">
        <f>IFERROR(IF(Ações!$B471="","",(VLOOKUP(Table_1[[#This Row],[AÇÕES]],'Dados Status Invest STOCKS'!A457:AD1072,4)/Table_1[[#This Row],[LPA]]))/100,0)</f>
        <v>3.2750716332378221E-2</v>
      </c>
      <c r="K471" s="50">
        <f>IFERROR(IF(Ações!$B471="","",VLOOKUP(Table_1[[#This Row],[AÇÕES]],'Dados Status Invest STOCKS'!A457:AD1072,2)),0)</f>
        <v>39.840000000000003</v>
      </c>
      <c r="L471" s="51">
        <f>IFERROR(IF(Ações!$B471="","",VLOOKUP(Table_1[[#This Row],[AÇÕES]],'Dados Status Invest STOCKS'!A457:AD1072,3)/100),0)</f>
        <v>2.7400000000000001E-2</v>
      </c>
      <c r="M471" s="52">
        <f>IFERROR(IF(Ações!$B471="","",VLOOKUP(Table_1[[#This Row],[AÇÕES]],'Dados Status Invest STOCKS'!A457:AD1072,28)),0)</f>
        <v>3.49</v>
      </c>
      <c r="N471" s="52">
        <f>IFERROR(IF(Ações!$B471="","",VLOOKUP(Table_1[[#This Row],[AÇÕES]],'Dados Status Invest STOCKS'!A457:AD1072,27)),0)</f>
        <v>35.619999999999997</v>
      </c>
      <c r="O471" s="52">
        <f>IFERROR(IF(Ações!$L471="","",Ações!$K471*Ações!$L471),0)</f>
        <v>1.0916160000000001</v>
      </c>
      <c r="P471" s="53">
        <f t="shared" si="7"/>
        <v>0.06</v>
      </c>
      <c r="Q471" s="53">
        <f>IFERROR(Ações!$O471/Ações!$M471,0)</f>
        <v>0.31278395415472782</v>
      </c>
      <c r="R471" s="53">
        <f>IFERROR(IF(Ações!$B471="","",VLOOKUP(Table_1[[#This Row],[AÇÕES]],'Dados Status Invest STOCKS'!A457:AD1072,18)/100),0)</f>
        <v>9.7899999999999987E-2</v>
      </c>
      <c r="S471" s="51">
        <f>IFERROR(IF(Ações!$B471="","",VLOOKUP(Table_1[[#This Row],[AÇÕES]],'Dados Status Invest STOCKS'!A457:AD1072,25)/100),0)</f>
        <v>0.18719999999999998</v>
      </c>
      <c r="T471" s="51">
        <f>(1-Ações!$Q471)*Ações!$R471</f>
        <v>6.7278450888252142E-2</v>
      </c>
      <c r="U471" s="54">
        <f>IF(Ações!$S471=0,Ações!$T471,IF(Ações!$T471=0,Ações!$S471,AVERAGE(Ações!$S471,Ações!$T471)))</f>
        <v>0.12723922544412605</v>
      </c>
    </row>
    <row r="472" spans="2:21" ht="15.75" customHeight="1" x14ac:dyDescent="0.2">
      <c r="B472" s="44" t="str">
        <f>IFERROR('Dados Status Invest STOCKS'!A459,"-")</f>
        <v>AUBAP</v>
      </c>
      <c r="C472" s="45">
        <f>IFERROR((Ações!$D472-Ações!$K472)/Ações!$D472,0)</f>
        <v>3.0694668820678631E-2</v>
      </c>
      <c r="D472" s="46">
        <f>(Ações!$O472)/0.06</f>
        <v>28.649383333333336</v>
      </c>
      <c r="E472" s="47">
        <f>IFERROR((Ações!$F472-Ações!$K472)/Ações!$F472,0)</f>
        <v>0.47492063706734977</v>
      </c>
      <c r="F472" s="46">
        <f>IF(OR(Ações!$N472&lt;0,Ações!$M472&lt;0),"",(22.5*Ações!$M472*Ações!$N472)^0.5)</f>
        <v>52.887243263380633</v>
      </c>
      <c r="G472" s="47">
        <f>IFERROR((Ações!$H472-Ações!$K472)/Ações!$H472,0)</f>
        <v>2.7309023771059304</v>
      </c>
      <c r="H472" s="48">
        <f>IFERROR(Ações!$I472/(Ações!$P472-Table_1[[#This Row],[CAGR LUCRO 5A]]),0)</f>
        <v>-16.043654666666672</v>
      </c>
      <c r="I472" s="48">
        <f>IF(Ações!$S472&lt;0,"",Ações!$O472*(1+Ações!$S472))</f>
        <v>2.0407528736000002</v>
      </c>
      <c r="J472" s="49">
        <f>IFERROR(IF(Ações!$B472="","",(VLOOKUP(Table_1[[#This Row],[AÇÕES]],'Dados Status Invest STOCKS'!A458:AD1073,4)/Table_1[[#This Row],[LPA]]))/100,0)</f>
        <v>2.2836676217765039E-2</v>
      </c>
      <c r="K472" s="50">
        <f>IFERROR(IF(Ações!$B472="","",VLOOKUP(Table_1[[#This Row],[AÇÕES]],'Dados Status Invest STOCKS'!A458:AD1073,2)),0)</f>
        <v>27.77</v>
      </c>
      <c r="L472" s="51">
        <f>IFERROR(IF(Ações!$B472="","",VLOOKUP(Table_1[[#This Row],[AÇÕES]],'Dados Status Invest STOCKS'!A458:AD1073,3)/100),0)</f>
        <v>6.1900000000000004E-2</v>
      </c>
      <c r="M472" s="52">
        <f>IFERROR(IF(Ações!$B472="","",VLOOKUP(Table_1[[#This Row],[AÇÕES]],'Dados Status Invest STOCKS'!A458:AD1073,28)),0)</f>
        <v>3.49</v>
      </c>
      <c r="N472" s="52">
        <f>IFERROR(IF(Ações!$B472="","",VLOOKUP(Table_1[[#This Row],[AÇÕES]],'Dados Status Invest STOCKS'!A458:AD1073,27)),0)</f>
        <v>35.619999999999997</v>
      </c>
      <c r="O472" s="52">
        <f>IFERROR(IF(Ações!$L472="","",Ações!$K472*Ações!$L472),0)</f>
        <v>1.718963</v>
      </c>
      <c r="P472" s="53">
        <f t="shared" si="7"/>
        <v>0.06</v>
      </c>
      <c r="Q472" s="53">
        <f>IFERROR(Ações!$O472/Ações!$M472,0)</f>
        <v>0.49253954154727791</v>
      </c>
      <c r="R472" s="53">
        <f>IFERROR(IF(Ações!$B472="","",VLOOKUP(Table_1[[#This Row],[AÇÕES]],'Dados Status Invest STOCKS'!A458:AD1073,18)/100),0)</f>
        <v>9.7899999999999987E-2</v>
      </c>
      <c r="S472" s="51">
        <f>IFERROR(IF(Ações!$B472="","",VLOOKUP(Table_1[[#This Row],[AÇÕES]],'Dados Status Invest STOCKS'!A458:AD1073,25)/100),0)</f>
        <v>0.18719999999999998</v>
      </c>
      <c r="T472" s="51">
        <f>(1-Ações!$Q472)*Ações!$R472</f>
        <v>4.9680378882521477E-2</v>
      </c>
      <c r="U472" s="54">
        <f>IF(Ações!$S472=0,Ações!$T472,IF(Ações!$T472=0,Ações!$S472,AVERAGE(Ações!$S472,Ações!$T472)))</f>
        <v>0.11844018944126072</v>
      </c>
    </row>
    <row r="473" spans="2:21" ht="15.75" customHeight="1" x14ac:dyDescent="0.2">
      <c r="B473" s="44" t="str">
        <f>IFERROR('Dados Status Invest STOCKS'!A460,"-")</f>
        <v>AUBN</v>
      </c>
      <c r="C473" s="45">
        <f>IFERROR((Ações!$D473-Ações!$K473)/Ações!$D473,0)</f>
        <v>-0.9543973941368078</v>
      </c>
      <c r="D473" s="46">
        <f>(Ações!$O473)/0.06</f>
        <v>17.319916666666668</v>
      </c>
      <c r="E473" s="47">
        <f>IFERROR((Ações!$F473-Ações!$K473)/Ações!$F473,0)</f>
        <v>0.14272734422270753</v>
      </c>
      <c r="F473" s="46">
        <f>IF(OR(Ações!$N473&lt;0,Ações!$M473&lt;0),"",(22.5*Ações!$M473*Ações!$N473)^0.5)</f>
        <v>39.48568728032982</v>
      </c>
      <c r="G473" s="47">
        <f>IFERROR((Ações!$H473-Ações!$K473)/Ações!$H473,0)</f>
        <v>0</v>
      </c>
      <c r="H473" s="48">
        <f>IFERROR(Ações!$I473/(Ações!$P473-Table_1[[#This Row],[CAGR LUCRO 5A]]),0)</f>
        <v>0</v>
      </c>
      <c r="I473" s="48" t="str">
        <f>IF(Ações!$S473&lt;0,"",Ações!$O473*(1+Ações!$S473))</f>
        <v/>
      </c>
      <c r="J473" s="49">
        <f>IFERROR(IF(Ações!$B473="","",(VLOOKUP(Table_1[[#This Row],[AÇÕES]],'Dados Status Invest STOCKS'!A459:AD1074,4)/Table_1[[#This Row],[LPA]]))/100,0)</f>
        <v>6.2317596566523602E-2</v>
      </c>
      <c r="K473" s="50">
        <f>IFERROR(IF(Ações!$B473="","",VLOOKUP(Table_1[[#This Row],[AÇÕES]],'Dados Status Invest STOCKS'!A459:AD1074,2)),0)</f>
        <v>33.85</v>
      </c>
      <c r="L473" s="51">
        <f>IFERROR(IF(Ações!$B473="","",VLOOKUP(Table_1[[#This Row],[AÇÕES]],'Dados Status Invest STOCKS'!A459:AD1074,3)/100),0)</f>
        <v>3.0699999999999998E-2</v>
      </c>
      <c r="M473" s="52">
        <f>IFERROR(IF(Ações!$B473="","",VLOOKUP(Table_1[[#This Row],[AÇÕES]],'Dados Status Invest STOCKS'!A459:AD1074,28)),0)</f>
        <v>2.33</v>
      </c>
      <c r="N473" s="52">
        <f>IFERROR(IF(Ações!$B473="","",VLOOKUP(Table_1[[#This Row],[AÇÕES]],'Dados Status Invest STOCKS'!A459:AD1074,27)),0)</f>
        <v>29.74</v>
      </c>
      <c r="O473" s="52">
        <f>IFERROR(IF(Ações!$L473="","",Ações!$K473*Ações!$L473),0)</f>
        <v>1.0391950000000001</v>
      </c>
      <c r="P473" s="53">
        <f t="shared" si="7"/>
        <v>0.06</v>
      </c>
      <c r="Q473" s="53">
        <f>IFERROR(Ações!$O473/Ações!$M473,0)</f>
        <v>0.44600643776824039</v>
      </c>
      <c r="R473" s="53">
        <f>IFERROR(IF(Ações!$B473="","",VLOOKUP(Table_1[[#This Row],[AÇÕES]],'Dados Status Invest STOCKS'!A459:AD1074,18)/100),0)</f>
        <v>7.8399999999999997E-2</v>
      </c>
      <c r="S473" s="51">
        <f>IFERROR(IF(Ações!$B473="","",VLOOKUP(Table_1[[#This Row],[AÇÕES]],'Dados Status Invest STOCKS'!A459:AD1074,25)/100),0)</f>
        <v>-1.0500000000000001E-2</v>
      </c>
      <c r="T473" s="51">
        <f>(1-Ações!$Q473)*Ações!$R473</f>
        <v>4.3433095278969949E-2</v>
      </c>
      <c r="U473" s="54">
        <f>IF(Ações!$S473=0,Ações!$T473,IF(Ações!$T473=0,Ações!$S473,AVERAGE(Ações!$S473,Ações!$T473)))</f>
        <v>1.6466547639484973E-2</v>
      </c>
    </row>
    <row r="474" spans="2:21" ht="15.75" customHeight="1" x14ac:dyDescent="0.2">
      <c r="B474" s="44" t="str">
        <f>IFERROR('Dados Status Invest STOCKS'!A461,"-")</f>
        <v>AUDC</v>
      </c>
      <c r="C474" s="45">
        <f>IFERROR((Ações!$D474-Ações!$K474)/Ações!$D474,0)</f>
        <v>-4.3571428571428559</v>
      </c>
      <c r="D474" s="46">
        <f>(Ações!$O474)/0.06</f>
        <v>5.5216000000000012</v>
      </c>
      <c r="E474" s="47">
        <f>IFERROR((Ações!$F474-Ações!$K474)/Ações!$F474,0)</f>
        <v>-1.3947845250020385</v>
      </c>
      <c r="F474" s="46">
        <f>IF(OR(Ações!$N474&lt;0,Ações!$M474&lt;0),"",(22.5*Ações!$M474*Ações!$N474)^0.5)</f>
        <v>12.351841967900983</v>
      </c>
      <c r="G474" s="47">
        <f>IFERROR((Ações!$H474-Ações!$K474)/Ações!$H474,0)</f>
        <v>50.316603621050589</v>
      </c>
      <c r="H474" s="48">
        <f>IFERROR(Ações!$I474/(Ações!$P474-Table_1[[#This Row],[CAGR LUCRO 5A]]),0)</f>
        <v>-0.59979799556541025</v>
      </c>
      <c r="I474" s="48">
        <f>IF(Ações!$S474&lt;0,"",Ações!$O474*(1+Ações!$S474))</f>
        <v>0.78447579839999992</v>
      </c>
      <c r="J474" s="49">
        <f>IFERROR(IF(Ações!$B474="","",(VLOOKUP(Table_1[[#This Row],[AÇÕES]],'Dados Status Invest STOCKS'!A460:AD1075,4)/Table_1[[#This Row],[LPA]]))/100,0)</f>
        <v>0.27365384615384619</v>
      </c>
      <c r="K474" s="50">
        <f>IFERROR(IF(Ações!$B474="","",VLOOKUP(Table_1[[#This Row],[AÇÕES]],'Dados Status Invest STOCKS'!A460:AD1075,2)),0)</f>
        <v>29.58</v>
      </c>
      <c r="L474" s="51">
        <f>IFERROR(IF(Ações!$B474="","",VLOOKUP(Table_1[[#This Row],[AÇÕES]],'Dados Status Invest STOCKS'!A460:AD1075,3)/100),0)</f>
        <v>1.1200000000000002E-2</v>
      </c>
      <c r="M474" s="52">
        <f>IFERROR(IF(Ações!$B474="","",VLOOKUP(Table_1[[#This Row],[AÇÕES]],'Dados Status Invest STOCKS'!A460:AD1075,28)),0)</f>
        <v>1.04</v>
      </c>
      <c r="N474" s="52">
        <f>IFERROR(IF(Ações!$B474="","",VLOOKUP(Table_1[[#This Row],[AÇÕES]],'Dados Status Invest STOCKS'!A460:AD1075,27)),0)</f>
        <v>6.52</v>
      </c>
      <c r="O474" s="52">
        <f>IFERROR(IF(Ações!$L474="","",Ações!$K474*Ações!$L474),0)</f>
        <v>0.33129600000000003</v>
      </c>
      <c r="P474" s="53">
        <f t="shared" si="7"/>
        <v>0.06</v>
      </c>
      <c r="Q474" s="53">
        <f>IFERROR(Ações!$O474/Ações!$M474,0)</f>
        <v>0.31855384615384619</v>
      </c>
      <c r="R474" s="53">
        <f>IFERROR(IF(Ações!$B474="","",VLOOKUP(Table_1[[#This Row],[AÇÕES]],'Dados Status Invest STOCKS'!A460:AD1075,18)/100),0)</f>
        <v>0.15939999999999999</v>
      </c>
      <c r="S474" s="51">
        <f>IFERROR(IF(Ações!$B474="","",VLOOKUP(Table_1[[#This Row],[AÇÕES]],'Dados Status Invest STOCKS'!A460:AD1075,25)/100),0)</f>
        <v>1.3678999999999999</v>
      </c>
      <c r="T474" s="51">
        <f>(1-Ações!$Q474)*Ações!$R474</f>
        <v>0.10862251692307691</v>
      </c>
      <c r="U474" s="54">
        <f>IF(Ações!$S474=0,Ações!$T474,IF(Ações!$T474=0,Ações!$S474,AVERAGE(Ações!$S474,Ações!$T474)))</f>
        <v>0.73826125846153845</v>
      </c>
    </row>
    <row r="475" spans="2:21" ht="15.75" customHeight="1" x14ac:dyDescent="0.2">
      <c r="B475" s="44" t="str">
        <f>IFERROR('Dados Status Invest STOCKS'!A462,"-")</f>
        <v>AUPH</v>
      </c>
      <c r="C475" s="45">
        <f>IFERROR((Ações!$D475-Ações!$K475)/Ações!$D475,0)</f>
        <v>0</v>
      </c>
      <c r="D475" s="46">
        <f>(Ações!$O475)/0.06</f>
        <v>0</v>
      </c>
      <c r="E475" s="47">
        <f>IFERROR((Ações!$F475-Ações!$K475)/Ações!$F475,0)</f>
        <v>0</v>
      </c>
      <c r="F475" s="46" t="str">
        <f>IF(OR(Ações!$N475&lt;0,Ações!$M475&lt;0),"",(22.5*Ações!$M475*Ações!$N475)^0.5)</f>
        <v/>
      </c>
      <c r="G475" s="47">
        <f>IFERROR((Ações!$H475-Ações!$K475)/Ações!$H475,0)</f>
        <v>0</v>
      </c>
      <c r="H475" s="48">
        <f>IFERROR(Ações!$I475/(Ações!$P475-Table_1[[#This Row],[CAGR LUCRO 5A]]),0)</f>
        <v>0</v>
      </c>
      <c r="I475" s="48">
        <f>IF(Ações!$S475&lt;0,"",Ações!$O475*(1+Ações!$S475))</f>
        <v>0</v>
      </c>
      <c r="J475" s="49">
        <f>IFERROR(IF(Ações!$B475="","",(VLOOKUP(Table_1[[#This Row],[AÇÕES]],'Dados Status Invest STOCKS'!A461:AD1076,4)/Table_1[[#This Row],[LPA]]))/100,0)</f>
        <v>9.8888888888888887E-2</v>
      </c>
      <c r="K475" s="50">
        <f>IFERROR(IF(Ações!$B475="","",VLOOKUP(Table_1[[#This Row],[AÇÕES]],'Dados Status Invest STOCKS'!A461:AD1076,2)),0)</f>
        <v>15.74</v>
      </c>
      <c r="L475" s="51">
        <f>IFERROR(IF(Ações!$B475="","",VLOOKUP(Table_1[[#This Row],[AÇÕES]],'Dados Status Invest STOCKS'!A461:AD1076,3)/100),0)</f>
        <v>0</v>
      </c>
      <c r="M475" s="52">
        <f>IFERROR(IF(Ações!$B475="","",VLOOKUP(Table_1[[#This Row],[AÇÕES]],'Dados Status Invest STOCKS'!A461:AD1076,28)),0)</f>
        <v>-1.26</v>
      </c>
      <c r="N475" s="52">
        <f>IFERROR(IF(Ações!$B475="","",VLOOKUP(Table_1[[#This Row],[AÇÕES]],'Dados Status Invest STOCKS'!A461:AD1076,27)),0)</f>
        <v>2.2999999999999998</v>
      </c>
      <c r="O475" s="52">
        <f>IFERROR(IF(Ações!$L475="","",Ações!$K475*Ações!$L475),0)</f>
        <v>0</v>
      </c>
      <c r="P475" s="53">
        <f t="shared" si="7"/>
        <v>0.06</v>
      </c>
      <c r="Q475" s="53">
        <f>IFERROR(Ações!$O475/Ações!$M475,0)</f>
        <v>0</v>
      </c>
      <c r="R475" s="53">
        <f>IFERROR(IF(Ações!$B475="","",VLOOKUP(Table_1[[#This Row],[AÇÕES]],'Dados Status Invest STOCKS'!A461:AD1076,18)/100),0)</f>
        <v>-0.54930000000000001</v>
      </c>
      <c r="S475" s="51">
        <f>IFERROR(IF(Ações!$B475="","",VLOOKUP(Table_1[[#This Row],[AÇÕES]],'Dados Status Invest STOCKS'!A461:AD1076,25)/100),0)</f>
        <v>0</v>
      </c>
      <c r="T475" s="51">
        <f>(1-Ações!$Q475)*Ações!$R475</f>
        <v>-0.54930000000000001</v>
      </c>
      <c r="U475" s="54">
        <f>IF(Ações!$S475=0,Ações!$T475,IF(Ações!$T475=0,Ações!$S475,AVERAGE(Ações!$S475,Ações!$T475)))</f>
        <v>-0.54930000000000001</v>
      </c>
    </row>
    <row r="476" spans="2:21" ht="15.75" customHeight="1" x14ac:dyDescent="0.2">
      <c r="B476" s="44" t="str">
        <f>IFERROR('Dados Status Invest STOCKS'!A463,"-")</f>
        <v>AUTL</v>
      </c>
      <c r="C476" s="45">
        <f>IFERROR((Ações!$D476-Ações!$K476)/Ações!$D476,0)</f>
        <v>0</v>
      </c>
      <c r="D476" s="46">
        <f>(Ações!$O476)/0.06</f>
        <v>0</v>
      </c>
      <c r="E476" s="47">
        <f>IFERROR((Ações!$F476-Ações!$K476)/Ações!$F476,0)</f>
        <v>0</v>
      </c>
      <c r="F476" s="46" t="str">
        <f>IF(OR(Ações!$N476&lt;0,Ações!$M476&lt;0),"",(22.5*Ações!$M476*Ações!$N476)^0.5)</f>
        <v/>
      </c>
      <c r="G476" s="47">
        <f>IFERROR((Ações!$H476-Ações!$K476)/Ações!$H476,0)</f>
        <v>0</v>
      </c>
      <c r="H476" s="48">
        <f>IFERROR(Ações!$I476/(Ações!$P476-Table_1[[#This Row],[CAGR LUCRO 5A]]),0)</f>
        <v>0</v>
      </c>
      <c r="I476" s="48">
        <f>IF(Ações!$S476&lt;0,"",Ações!$O476*(1+Ações!$S476))</f>
        <v>0</v>
      </c>
      <c r="J476" s="49">
        <f>IFERROR(IF(Ações!$B476="","",(VLOOKUP(Table_1[[#This Row],[AÇÕES]],'Dados Status Invest STOCKS'!A462:AD1077,4)/Table_1[[#This Row],[LPA]]))/100,0)</f>
        <v>9.4527363184079612E-3</v>
      </c>
      <c r="K476" s="50">
        <f>IFERROR(IF(Ações!$B476="","",VLOOKUP(Table_1[[#This Row],[AÇÕES]],'Dados Status Invest STOCKS'!A462:AD1077,2)),0)</f>
        <v>3.83</v>
      </c>
      <c r="L476" s="51">
        <f>IFERROR(IF(Ações!$B476="","",VLOOKUP(Table_1[[#This Row],[AÇÕES]],'Dados Status Invest STOCKS'!A462:AD1077,3)/100),0)</f>
        <v>0</v>
      </c>
      <c r="M476" s="52">
        <f>IFERROR(IF(Ações!$B476="","",VLOOKUP(Table_1[[#This Row],[AÇÕES]],'Dados Status Invest STOCKS'!A462:AD1077,28)),0)</f>
        <v>-2.0099999999999998</v>
      </c>
      <c r="N476" s="52">
        <f>IFERROR(IF(Ações!$B476="","",VLOOKUP(Table_1[[#This Row],[AÇÕES]],'Dados Status Invest STOCKS'!A462:AD1077,27)),0)</f>
        <v>3.89</v>
      </c>
      <c r="O476" s="52">
        <f>IFERROR(IF(Ações!$L476="","",Ações!$K476*Ações!$L476),0)</f>
        <v>0</v>
      </c>
      <c r="P476" s="53">
        <f t="shared" si="7"/>
        <v>0.06</v>
      </c>
      <c r="Q476" s="53">
        <f>IFERROR(Ações!$O476/Ações!$M476,0)</f>
        <v>0</v>
      </c>
      <c r="R476" s="53">
        <f>IFERROR(IF(Ações!$B476="","",VLOOKUP(Table_1[[#This Row],[AÇÕES]],'Dados Status Invest STOCKS'!A462:AD1077,18)/100),0)</f>
        <v>-0.51680000000000004</v>
      </c>
      <c r="S476" s="51">
        <f>IFERROR(IF(Ações!$B476="","",VLOOKUP(Table_1[[#This Row],[AÇÕES]],'Dados Status Invest STOCKS'!A462:AD1077,25)/100),0)</f>
        <v>0</v>
      </c>
      <c r="T476" s="51">
        <f>(1-Ações!$Q476)*Ações!$R476</f>
        <v>-0.51680000000000004</v>
      </c>
      <c r="U476" s="54">
        <f>IF(Ações!$S476=0,Ações!$T476,IF(Ações!$T476=0,Ações!$S476,AVERAGE(Ações!$S476,Ações!$T476)))</f>
        <v>-0.51680000000000004</v>
      </c>
    </row>
    <row r="477" spans="2:21" ht="15.75" customHeight="1" x14ac:dyDescent="0.2">
      <c r="B477" s="44" t="str">
        <f>IFERROR('Dados Status Invest STOCKS'!A464,"-")</f>
        <v>AUTO</v>
      </c>
      <c r="C477" s="45">
        <f>IFERROR((Ações!$D477-Ações!$K477)/Ações!$D477,0)</f>
        <v>0</v>
      </c>
      <c r="D477" s="46">
        <f>(Ações!$O477)/0.06</f>
        <v>0</v>
      </c>
      <c r="E477" s="47">
        <f>IFERROR((Ações!$F477-Ações!$K477)/Ações!$F477,0)</f>
        <v>0</v>
      </c>
      <c r="F477" s="46" t="str">
        <f>IF(OR(Ações!$N477&lt;0,Ações!$M477&lt;0),"",(22.5*Ações!$M477*Ações!$N477)^0.5)</f>
        <v/>
      </c>
      <c r="G477" s="47">
        <f>IFERROR((Ações!$H477-Ações!$K477)/Ações!$H477,0)</f>
        <v>0</v>
      </c>
      <c r="H477" s="48">
        <f>IFERROR(Ações!$I477/(Ações!$P477-Table_1[[#This Row],[CAGR LUCRO 5A]]),0)</f>
        <v>0</v>
      </c>
      <c r="I477" s="48">
        <f>IF(Ações!$S477&lt;0,"",Ações!$O477*(1+Ações!$S477))</f>
        <v>0</v>
      </c>
      <c r="J477" s="49">
        <f>IFERROR(IF(Ações!$B477="","",(VLOOKUP(Table_1[[#This Row],[AÇÕES]],'Dados Status Invest STOCKS'!A463:AD1078,4)/Table_1[[#This Row],[LPA]]))/100,0)</f>
        <v>0.33333333333333337</v>
      </c>
      <c r="K477" s="50">
        <f>IFERROR(IF(Ações!$B477="","",VLOOKUP(Table_1[[#This Row],[AÇÕES]],'Dados Status Invest STOCKS'!A463:AD1078,2)),0)</f>
        <v>2.96</v>
      </c>
      <c r="L477" s="51">
        <f>IFERROR(IF(Ações!$B477="","",VLOOKUP(Table_1[[#This Row],[AÇÕES]],'Dados Status Invest STOCKS'!A463:AD1078,3)/100),0)</f>
        <v>0</v>
      </c>
      <c r="M477" s="52">
        <f>IFERROR(IF(Ações!$B477="","",VLOOKUP(Table_1[[#This Row],[AÇÕES]],'Dados Status Invest STOCKS'!A463:AD1078,28)),0)</f>
        <v>-0.3</v>
      </c>
      <c r="N477" s="52">
        <f>IFERROR(IF(Ações!$B477="","",VLOOKUP(Table_1[[#This Row],[AÇÕES]],'Dados Status Invest STOCKS'!A463:AD1078,27)),0)</f>
        <v>1.1000000000000001</v>
      </c>
      <c r="O477" s="52">
        <f>IFERROR(IF(Ações!$L477="","",Ações!$K477*Ações!$L477),0)</f>
        <v>0</v>
      </c>
      <c r="P477" s="53">
        <f t="shared" si="7"/>
        <v>0.06</v>
      </c>
      <c r="Q477" s="53">
        <f>IFERROR(Ações!$O477/Ações!$M477,0)</f>
        <v>0</v>
      </c>
      <c r="R477" s="53">
        <f>IFERROR(IF(Ações!$B477="","",VLOOKUP(Table_1[[#This Row],[AÇÕES]],'Dados Status Invest STOCKS'!A463:AD1078,18)/100),0)</f>
        <v>-0.26860000000000001</v>
      </c>
      <c r="S477" s="51">
        <f>IFERROR(IF(Ações!$B477="","",VLOOKUP(Table_1[[#This Row],[AÇÕES]],'Dados Status Invest STOCKS'!A463:AD1078,25)/100),0)</f>
        <v>0</v>
      </c>
      <c r="T477" s="51">
        <f>(1-Ações!$Q477)*Ações!$R477</f>
        <v>-0.26860000000000001</v>
      </c>
      <c r="U477" s="54">
        <f>IF(Ações!$S477=0,Ações!$T477,IF(Ações!$T477=0,Ações!$S477,AVERAGE(Ações!$S477,Ações!$T477)))</f>
        <v>-0.26860000000000001</v>
      </c>
    </row>
    <row r="478" spans="2:21" ht="15.75" customHeight="1" x14ac:dyDescent="0.2">
      <c r="B478" s="44" t="str">
        <f>IFERROR('Dados Status Invest STOCKS'!A465,"-")</f>
        <v>AUVI</v>
      </c>
      <c r="C478" s="45">
        <f>IFERROR((Ações!$D478-Ações!$K478)/Ações!$D478,0)</f>
        <v>0</v>
      </c>
      <c r="D478" s="46">
        <f>(Ações!$O478)/0.06</f>
        <v>0</v>
      </c>
      <c r="E478" s="47">
        <f>IFERROR((Ações!$F478-Ações!$K478)/Ações!$F478,0)</f>
        <v>0</v>
      </c>
      <c r="F478" s="46" t="str">
        <f>IF(OR(Ações!$N478&lt;0,Ações!$M478&lt;0),"",(22.5*Ações!$M478*Ações!$N478)^0.5)</f>
        <v/>
      </c>
      <c r="G478" s="47">
        <f>IFERROR((Ações!$H478-Ações!$K478)/Ações!$H478,0)</f>
        <v>0</v>
      </c>
      <c r="H478" s="48">
        <f>IFERROR(Ações!$I478/(Ações!$P478-Table_1[[#This Row],[CAGR LUCRO 5A]]),0)</f>
        <v>0</v>
      </c>
      <c r="I478" s="48">
        <f>IF(Ações!$S478&lt;0,"",Ações!$O478*(1+Ações!$S478))</f>
        <v>0</v>
      </c>
      <c r="J478" s="49">
        <f>IFERROR(IF(Ações!$B478="","",(VLOOKUP(Table_1[[#This Row],[AÇÕES]],'Dados Status Invest STOCKS'!A464:AD1079,4)/Table_1[[#This Row],[LPA]]))/100,0)</f>
        <v>6.5799999999999997E-2</v>
      </c>
      <c r="K478" s="50">
        <f>IFERROR(IF(Ações!$B478="","",VLOOKUP(Table_1[[#This Row],[AÇÕES]],'Dados Status Invest STOCKS'!A464:AD1079,2)),0)</f>
        <v>1.66</v>
      </c>
      <c r="L478" s="51">
        <f>IFERROR(IF(Ações!$B478="","",VLOOKUP(Table_1[[#This Row],[AÇÕES]],'Dados Status Invest STOCKS'!A464:AD1079,3)/100),0)</f>
        <v>0</v>
      </c>
      <c r="M478" s="52">
        <f>IFERROR(IF(Ações!$B478="","",VLOOKUP(Table_1[[#This Row],[AÇÕES]],'Dados Status Invest STOCKS'!A464:AD1079,28)),0)</f>
        <v>-0.5</v>
      </c>
      <c r="N478" s="52">
        <f>IFERROR(IF(Ações!$B478="","",VLOOKUP(Table_1[[#This Row],[AÇÕES]],'Dados Status Invest STOCKS'!A464:AD1079,27)),0)</f>
        <v>2.1</v>
      </c>
      <c r="O478" s="52">
        <f>IFERROR(IF(Ações!$L478="","",Ações!$K478*Ações!$L478),0)</f>
        <v>0</v>
      </c>
      <c r="P478" s="53">
        <f t="shared" si="7"/>
        <v>0.06</v>
      </c>
      <c r="Q478" s="53">
        <f>IFERROR(Ações!$O478/Ações!$M478,0)</f>
        <v>0</v>
      </c>
      <c r="R478" s="53">
        <f>IFERROR(IF(Ações!$B478="","",VLOOKUP(Table_1[[#This Row],[AÇÕES]],'Dados Status Invest STOCKS'!A464:AD1079,18)/100),0)</f>
        <v>-0.24079999999999999</v>
      </c>
      <c r="S478" s="51">
        <f>IFERROR(IF(Ações!$B478="","",VLOOKUP(Table_1[[#This Row],[AÇÕES]],'Dados Status Invest STOCKS'!A464:AD1079,25)/100),0)</f>
        <v>0</v>
      </c>
      <c r="T478" s="51">
        <f>(1-Ações!$Q478)*Ações!$R478</f>
        <v>-0.24079999999999999</v>
      </c>
      <c r="U478" s="54">
        <f>IF(Ações!$S478=0,Ações!$T478,IF(Ações!$T478=0,Ações!$S478,AVERAGE(Ações!$S478,Ações!$T478)))</f>
        <v>-0.24079999999999999</v>
      </c>
    </row>
    <row r="479" spans="2:21" ht="15.75" customHeight="1" x14ac:dyDescent="0.2">
      <c r="B479" s="44" t="str">
        <f>IFERROR('Dados Status Invest STOCKS'!A466,"-")</f>
        <v>AUY</v>
      </c>
      <c r="C479" s="45">
        <f>IFERROR((Ações!$D479-Ações!$K479)/Ações!$D479,0)</f>
        <v>-1.2727272727272727</v>
      </c>
      <c r="D479" s="46">
        <f>(Ações!$O479)/0.06</f>
        <v>1.8699999999999999</v>
      </c>
      <c r="E479" s="47">
        <f>IFERROR((Ações!$F479-Ações!$K479)/Ações!$F479,0)</f>
        <v>8.7823197370392472E-2</v>
      </c>
      <c r="F479" s="46">
        <f>IF(OR(Ações!$N479&lt;0,Ações!$M479&lt;0),"",(22.5*Ações!$M479*Ações!$N479)^0.5)</f>
        <v>4.6591844779961225</v>
      </c>
      <c r="G479" s="47">
        <f>IFERROR((Ações!$H479-Ações!$K479)/Ações!$H479,0)</f>
        <v>-1.2727272727272727</v>
      </c>
      <c r="H479" s="48">
        <f>IFERROR(Ações!$I479/(Ações!$P479-Table_1[[#This Row],[CAGR LUCRO 5A]]),0)</f>
        <v>1.8699999999999999</v>
      </c>
      <c r="I479" s="48">
        <f>IF(Ações!$S479&lt;0,"",Ações!$O479*(1+Ações!$S479))</f>
        <v>0.11219999999999999</v>
      </c>
      <c r="J479" s="49">
        <f>IFERROR(IF(Ações!$B479="","",(VLOOKUP(Table_1[[#This Row],[AÇÕES]],'Dados Status Invest STOCKS'!A465:AD1080,4)/Table_1[[#This Row],[LPA]]))/100,0)</f>
        <v>1.3422222222222222</v>
      </c>
      <c r="K479" s="50">
        <f>IFERROR(IF(Ações!$B479="","",VLOOKUP(Table_1[[#This Row],[AÇÕES]],'Dados Status Invest STOCKS'!A465:AD1080,2)),0)</f>
        <v>4.25</v>
      </c>
      <c r="L479" s="51">
        <f>IFERROR(IF(Ações!$B479="","",VLOOKUP(Table_1[[#This Row],[AÇÕES]],'Dados Status Invest STOCKS'!A465:AD1080,3)/100),0)</f>
        <v>2.64E-2</v>
      </c>
      <c r="M479" s="52">
        <f>IFERROR(IF(Ações!$B479="","",VLOOKUP(Table_1[[#This Row],[AÇÕES]],'Dados Status Invest STOCKS'!A465:AD1080,28)),0)</f>
        <v>0.18</v>
      </c>
      <c r="N479" s="52">
        <f>IFERROR(IF(Ações!$B479="","",VLOOKUP(Table_1[[#This Row],[AÇÕES]],'Dados Status Invest STOCKS'!A465:AD1080,27)),0)</f>
        <v>5.36</v>
      </c>
      <c r="O479" s="52">
        <f>IFERROR(IF(Ações!$L479="","",Ações!$K479*Ações!$L479),0)</f>
        <v>0.11219999999999999</v>
      </c>
      <c r="P479" s="53">
        <f t="shared" si="7"/>
        <v>0.06</v>
      </c>
      <c r="Q479" s="53">
        <f>IFERROR(Ações!$O479/Ações!$M479,0)</f>
        <v>0.62333333333333329</v>
      </c>
      <c r="R479" s="53">
        <f>IFERROR(IF(Ações!$B479="","",VLOOKUP(Table_1[[#This Row],[AÇÕES]],'Dados Status Invest STOCKS'!A465:AD1080,18)/100),0)</f>
        <v>3.2799999999999996E-2</v>
      </c>
      <c r="S479" s="51">
        <f>IFERROR(IF(Ações!$B479="","",VLOOKUP(Table_1[[#This Row],[AÇÕES]],'Dados Status Invest STOCKS'!A465:AD1080,25)/100),0)</f>
        <v>0</v>
      </c>
      <c r="T479" s="51">
        <f>(1-Ações!$Q479)*Ações!$R479</f>
        <v>1.2354666666666667E-2</v>
      </c>
      <c r="U479" s="54">
        <f>IF(Ações!$S479=0,Ações!$T479,IF(Ações!$T479=0,Ações!$S479,AVERAGE(Ações!$S479,Ações!$T479)))</f>
        <v>1.2354666666666667E-2</v>
      </c>
    </row>
    <row r="480" spans="2:21" ht="15.75" customHeight="1" x14ac:dyDescent="0.2">
      <c r="B480" s="44" t="str">
        <f>IFERROR('Dados Status Invest STOCKS'!A467,"-")</f>
        <v>AVA</v>
      </c>
      <c r="C480" s="45">
        <f>IFERROR((Ações!$D480-Ações!$K480)/Ações!$D480,0)</f>
        <v>-0.56250000000000011</v>
      </c>
      <c r="D480" s="46">
        <f>(Ações!$O480)/0.06</f>
        <v>28.204799999999999</v>
      </c>
      <c r="E480" s="47">
        <f>IFERROR((Ações!$F480-Ações!$K480)/Ações!$F480,0)</f>
        <v>-0.15199742776713338</v>
      </c>
      <c r="F480" s="46">
        <f>IF(OR(Ações!$N480&lt;0,Ações!$M480&lt;0),"",(22.5*Ações!$M480*Ações!$N480)^0.5)</f>
        <v>38.255293751322839</v>
      </c>
      <c r="G480" s="47">
        <f>IFERROR((Ações!$H480-Ações!$K480)/Ações!$H480,0)</f>
        <v>-0.28919141914191404</v>
      </c>
      <c r="H480" s="48">
        <f>IFERROR(Ações!$I480/(Ações!$P480-Table_1[[#This Row],[CAGR LUCRO 5A]]),0)</f>
        <v>34.184217600000004</v>
      </c>
      <c r="I480" s="48">
        <f>IF(Ações!$S480&lt;0,"",Ações!$O480*(1+Ações!$S480))</f>
        <v>1.7092108799999999</v>
      </c>
      <c r="J480" s="49">
        <f>IFERROR(IF(Ações!$B480="","",(VLOOKUP(Table_1[[#This Row],[AÇÕES]],'Dados Status Invest STOCKS'!A466:AD1081,4)/Table_1[[#This Row],[LPA]]))/100,0)</f>
        <v>9.1780821917808217E-2</v>
      </c>
      <c r="K480" s="50">
        <f>IFERROR(IF(Ações!$B480="","",VLOOKUP(Table_1[[#This Row],[AÇÕES]],'Dados Status Invest STOCKS'!A466:AD1081,2)),0)</f>
        <v>44.07</v>
      </c>
      <c r="L480" s="51">
        <f>IFERROR(IF(Ações!$B480="","",VLOOKUP(Table_1[[#This Row],[AÇÕES]],'Dados Status Invest STOCKS'!A466:AD1081,3)/100),0)</f>
        <v>3.8399999999999997E-2</v>
      </c>
      <c r="M480" s="52">
        <f>IFERROR(IF(Ações!$B480="","",VLOOKUP(Table_1[[#This Row],[AÇÕES]],'Dados Status Invest STOCKS'!A466:AD1081,28)),0)</f>
        <v>2.19</v>
      </c>
      <c r="N480" s="52">
        <f>IFERROR(IF(Ações!$B480="","",VLOOKUP(Table_1[[#This Row],[AÇÕES]],'Dados Status Invest STOCKS'!A466:AD1081,27)),0)</f>
        <v>29.7</v>
      </c>
      <c r="O480" s="52">
        <f>IFERROR(IF(Ações!$L480="","",Ações!$K480*Ações!$L480),0)</f>
        <v>1.6922879999999998</v>
      </c>
      <c r="P480" s="53">
        <f t="shared" si="7"/>
        <v>0.06</v>
      </c>
      <c r="Q480" s="53">
        <f>IFERROR(Ações!$O480/Ações!$M480,0)</f>
        <v>0.7727342465753424</v>
      </c>
      <c r="R480" s="53">
        <f>IFERROR(IF(Ações!$B480="","",VLOOKUP(Table_1[[#This Row],[AÇÕES]],'Dados Status Invest STOCKS'!A466:AD1081,18)/100),0)</f>
        <v>7.3800000000000004E-2</v>
      </c>
      <c r="S480" s="51">
        <f>IFERROR(IF(Ações!$B480="","",VLOOKUP(Table_1[[#This Row],[AÇÕES]],'Dados Status Invest STOCKS'!A466:AD1081,25)/100),0)</f>
        <v>0.01</v>
      </c>
      <c r="T480" s="51">
        <f>(1-Ações!$Q480)*Ações!$R480</f>
        <v>1.6772212602739731E-2</v>
      </c>
      <c r="U480" s="54">
        <f>IF(Ações!$S480=0,Ações!$T480,IF(Ações!$T480=0,Ações!$S480,AVERAGE(Ações!$S480,Ações!$T480)))</f>
        <v>1.3386106301369865E-2</v>
      </c>
    </row>
    <row r="481" spans="2:21" ht="15.75" customHeight="1" x14ac:dyDescent="0.2">
      <c r="B481" s="44" t="str">
        <f>IFERROR('Dados Status Invest STOCKS'!A468,"-")</f>
        <v>AVAL</v>
      </c>
      <c r="C481" s="45">
        <f>IFERROR((Ações!$D481-Ações!$K481)/Ações!$D481,0)</f>
        <v>-0.21703853955375246</v>
      </c>
      <c r="D481" s="46">
        <f>(Ações!$O481)/0.06</f>
        <v>4.4945166666666667</v>
      </c>
      <c r="E481" s="47">
        <f>IFERROR((Ações!$F481-Ações!$K481)/Ações!$F481,0)</f>
        <v>0.5937980373436359</v>
      </c>
      <c r="F481" s="46">
        <f>IF(OR(Ações!$N481&lt;0,Ações!$M481&lt;0),"",(22.5*Ações!$M481*Ações!$N481)^0.5)</f>
        <v>13.466207706700503</v>
      </c>
      <c r="G481" s="47">
        <f>IFERROR((Ações!$H481-Ações!$K481)/Ações!$H481,0)</f>
        <v>2.7294242277630705</v>
      </c>
      <c r="H481" s="48">
        <f>IFERROR(Ações!$I481/(Ações!$P481-Table_1[[#This Row],[CAGR LUCRO 5A]]),0)</f>
        <v>-3.1629023765182187</v>
      </c>
      <c r="I481" s="48">
        <f>IF(Ações!$S481&lt;0,"",Ações!$O481*(1+Ações!$S481))</f>
        <v>0.3124947548</v>
      </c>
      <c r="J481" s="49">
        <f>IFERROR(IF(Ações!$B481="","",(VLOOKUP(Table_1[[#This Row],[AÇÕES]],'Dados Status Invest STOCKS'!A467:AD1082,4)/Table_1[[#This Row],[LPA]]))/100,0)</f>
        <v>8.3456790123456789E-2</v>
      </c>
      <c r="K481" s="50">
        <f>IFERROR(IF(Ações!$B481="","",VLOOKUP(Table_1[[#This Row],[AÇÕES]],'Dados Status Invest STOCKS'!A467:AD1082,2)),0)</f>
        <v>5.47</v>
      </c>
      <c r="L481" s="51">
        <f>IFERROR(IF(Ações!$B481="","",VLOOKUP(Table_1[[#This Row],[AÇÕES]],'Dados Status Invest STOCKS'!A467:AD1082,3)/100),0)</f>
        <v>4.9299999999999997E-2</v>
      </c>
      <c r="M481" s="52">
        <f>IFERROR(IF(Ações!$B481="","",VLOOKUP(Table_1[[#This Row],[AÇÕES]],'Dados Status Invest STOCKS'!A467:AD1082,28)),0)</f>
        <v>0.81</v>
      </c>
      <c r="N481" s="52">
        <f>IFERROR(IF(Ações!$B481="","",VLOOKUP(Table_1[[#This Row],[AÇÕES]],'Dados Status Invest STOCKS'!A467:AD1082,27)),0)</f>
        <v>9.9499999999999993</v>
      </c>
      <c r="O481" s="52">
        <f>IFERROR(IF(Ações!$L481="","",Ações!$K481*Ações!$L481),0)</f>
        <v>0.26967099999999999</v>
      </c>
      <c r="P481" s="53">
        <f t="shared" si="7"/>
        <v>0.06</v>
      </c>
      <c r="Q481" s="53">
        <f>IFERROR(Ações!$O481/Ações!$M481,0)</f>
        <v>0.33292716049382715</v>
      </c>
      <c r="R481" s="53">
        <f>IFERROR(IF(Ações!$B481="","",VLOOKUP(Table_1[[#This Row],[AÇÕES]],'Dados Status Invest STOCKS'!A467:AD1082,18)/100),0)</f>
        <v>8.1300000000000011E-2</v>
      </c>
      <c r="S481" s="51">
        <f>IFERROR(IF(Ações!$B481="","",VLOOKUP(Table_1[[#This Row],[AÇÕES]],'Dados Status Invest STOCKS'!A467:AD1082,25)/100),0)</f>
        <v>0.1588</v>
      </c>
      <c r="T481" s="51">
        <f>(1-Ações!$Q481)*Ações!$R481</f>
        <v>5.4233021851851866E-2</v>
      </c>
      <c r="U481" s="54">
        <f>IF(Ações!$S481=0,Ações!$T481,IF(Ações!$T481=0,Ações!$S481,AVERAGE(Ações!$S481,Ações!$T481)))</f>
        <v>0.10651651092592593</v>
      </c>
    </row>
    <row r="482" spans="2:21" ht="15.75" customHeight="1" x14ac:dyDescent="0.2">
      <c r="B482" s="44" t="str">
        <f>IFERROR('Dados Status Invest STOCKS'!A469,"-")</f>
        <v>AVAN</v>
      </c>
      <c r="C482" s="45">
        <f>IFERROR((Ações!$D482-Ações!$K482)/Ações!$D482,0)</f>
        <v>0</v>
      </c>
      <c r="D482" s="46">
        <f>(Ações!$O482)/0.06</f>
        <v>0</v>
      </c>
      <c r="E482" s="47">
        <f>IFERROR((Ações!$F482-Ações!$K482)/Ações!$F482,0)</f>
        <v>0</v>
      </c>
      <c r="F482" s="46" t="str">
        <f>IF(OR(Ações!$N482&lt;0,Ações!$M482&lt;0),"",(22.5*Ações!$M482*Ações!$N482)^0.5)</f>
        <v/>
      </c>
      <c r="G482" s="47">
        <f>IFERROR((Ações!$H482-Ações!$K482)/Ações!$H482,0)</f>
        <v>0</v>
      </c>
      <c r="H482" s="48">
        <f>IFERROR(Ações!$I482/(Ações!$P482-Table_1[[#This Row],[CAGR LUCRO 5A]]),0)</f>
        <v>0</v>
      </c>
      <c r="I482" s="48">
        <f>IF(Ações!$S482&lt;0,"",Ações!$O482*(1+Ações!$S482))</f>
        <v>0</v>
      </c>
      <c r="J482" s="49">
        <f>IFERROR(IF(Ações!$B482="","",(VLOOKUP(Table_1[[#This Row],[AÇÕES]],'Dados Status Invest STOCKS'!A468:AD1083,4)/Table_1[[#This Row],[LPA]]))/100,0)</f>
        <v>0.28118644067796611</v>
      </c>
      <c r="K482" s="50">
        <f>IFERROR(IF(Ações!$B482="","",VLOOKUP(Table_1[[#This Row],[AÇÕES]],'Dados Status Invest STOCKS'!A468:AD1083,2)),0)</f>
        <v>9.81</v>
      </c>
      <c r="L482" s="51">
        <f>IFERROR(IF(Ações!$B482="","",VLOOKUP(Table_1[[#This Row],[AÇÕES]],'Dados Status Invest STOCKS'!A468:AD1083,3)/100),0)</f>
        <v>0</v>
      </c>
      <c r="M482" s="52">
        <f>IFERROR(IF(Ações!$B482="","",VLOOKUP(Table_1[[#This Row],[AÇÕES]],'Dados Status Invest STOCKS'!A468:AD1083,28)),0)</f>
        <v>0.59</v>
      </c>
      <c r="N482" s="52">
        <f>IFERROR(IF(Ações!$B482="","",VLOOKUP(Table_1[[#This Row],[AÇÕES]],'Dados Status Invest STOCKS'!A468:AD1083,27)),0)</f>
        <v>-0.67</v>
      </c>
      <c r="O482" s="52">
        <f>IFERROR(IF(Ações!$L482="","",Ações!$K482*Ações!$L482),0)</f>
        <v>0</v>
      </c>
      <c r="P482" s="53">
        <f t="shared" si="7"/>
        <v>0.06</v>
      </c>
      <c r="Q482" s="53">
        <f>IFERROR(Ações!$O482/Ações!$M482,0)</f>
        <v>0</v>
      </c>
      <c r="R482" s="53">
        <f>IFERROR(IF(Ações!$B482="","",VLOOKUP(Table_1[[#This Row],[AÇÕES]],'Dados Status Invest STOCKS'!A468:AD1083,18)/100),0)</f>
        <v>-0.88080000000000003</v>
      </c>
      <c r="S482" s="51">
        <f>IFERROR(IF(Ações!$B482="","",VLOOKUP(Table_1[[#This Row],[AÇÕES]],'Dados Status Invest STOCKS'!A468:AD1083,25)/100),0)</f>
        <v>0</v>
      </c>
      <c r="T482" s="51">
        <f>(1-Ações!$Q482)*Ações!$R482</f>
        <v>-0.88080000000000003</v>
      </c>
      <c r="U482" s="54">
        <f>IF(Ações!$S482=0,Ações!$T482,IF(Ações!$T482=0,Ações!$S482,AVERAGE(Ações!$S482,Ações!$T482)))</f>
        <v>-0.88080000000000003</v>
      </c>
    </row>
    <row r="483" spans="2:21" ht="15.75" customHeight="1" x14ac:dyDescent="0.2">
      <c r="B483" s="44" t="str">
        <f>IFERROR('Dados Status Invest STOCKS'!A470,"-")</f>
        <v>AVAN.U</v>
      </c>
      <c r="C483" s="45">
        <f>IFERROR((Ações!$D483-Ações!$K483)/Ações!$D483,0)</f>
        <v>0</v>
      </c>
      <c r="D483" s="46">
        <f>(Ações!$O483)/0.06</f>
        <v>0</v>
      </c>
      <c r="E483" s="47">
        <f>IFERROR((Ações!$F483-Ações!$K483)/Ações!$F483,0)</f>
        <v>0</v>
      </c>
      <c r="F483" s="46" t="str">
        <f>IF(OR(Ações!$N483&lt;0,Ações!$M483&lt;0),"",(22.5*Ações!$M483*Ações!$N483)^0.5)</f>
        <v/>
      </c>
      <c r="G483" s="47">
        <f>IFERROR((Ações!$H483-Ações!$K483)/Ações!$H483,0)</f>
        <v>0</v>
      </c>
      <c r="H483" s="48">
        <f>IFERROR(Ações!$I483/(Ações!$P483-Table_1[[#This Row],[CAGR LUCRO 5A]]),0)</f>
        <v>0</v>
      </c>
      <c r="I483" s="48">
        <f>IF(Ações!$S483&lt;0,"",Ações!$O483*(1+Ações!$S483))</f>
        <v>0</v>
      </c>
      <c r="J483" s="49">
        <f>IFERROR(IF(Ações!$B483="","",(VLOOKUP(Table_1[[#This Row],[AÇÕES]],'Dados Status Invest STOCKS'!A469:AD1084,4)/Table_1[[#This Row],[LPA]]))/100,0)</f>
        <v>0.286271186440678</v>
      </c>
      <c r="K483" s="50">
        <f>IFERROR(IF(Ações!$B483="","",VLOOKUP(Table_1[[#This Row],[AÇÕES]],'Dados Status Invest STOCKS'!A469:AD1084,2)),0)</f>
        <v>9.99</v>
      </c>
      <c r="L483" s="51">
        <f>IFERROR(IF(Ações!$B483="","",VLOOKUP(Table_1[[#This Row],[AÇÕES]],'Dados Status Invest STOCKS'!A469:AD1084,3)/100),0)</f>
        <v>0</v>
      </c>
      <c r="M483" s="52">
        <f>IFERROR(IF(Ações!$B483="","",VLOOKUP(Table_1[[#This Row],[AÇÕES]],'Dados Status Invest STOCKS'!A469:AD1084,28)),0)</f>
        <v>0.59</v>
      </c>
      <c r="N483" s="52">
        <f>IFERROR(IF(Ações!$B483="","",VLOOKUP(Table_1[[#This Row],[AÇÕES]],'Dados Status Invest STOCKS'!A469:AD1084,27)),0)</f>
        <v>-0.67</v>
      </c>
      <c r="O483" s="52">
        <f>IFERROR(IF(Ações!$L483="","",Ações!$K483*Ações!$L483),0)</f>
        <v>0</v>
      </c>
      <c r="P483" s="53">
        <f t="shared" si="7"/>
        <v>0.06</v>
      </c>
      <c r="Q483" s="53">
        <f>IFERROR(Ações!$O483/Ações!$M483,0)</f>
        <v>0</v>
      </c>
      <c r="R483" s="53">
        <f>IFERROR(IF(Ações!$B483="","",VLOOKUP(Table_1[[#This Row],[AÇÕES]],'Dados Status Invest STOCKS'!A469:AD1084,18)/100),0)</f>
        <v>-0.88080000000000003</v>
      </c>
      <c r="S483" s="51">
        <f>IFERROR(IF(Ações!$B483="","",VLOOKUP(Table_1[[#This Row],[AÇÕES]],'Dados Status Invest STOCKS'!A469:AD1084,25)/100),0)</f>
        <v>0</v>
      </c>
      <c r="T483" s="51">
        <f>(1-Ações!$Q483)*Ações!$R483</f>
        <v>-0.88080000000000003</v>
      </c>
      <c r="U483" s="54">
        <f>IF(Ações!$S483=0,Ações!$T483,IF(Ações!$T483=0,Ações!$S483,AVERAGE(Ações!$S483,Ações!$T483)))</f>
        <v>-0.88080000000000003</v>
      </c>
    </row>
    <row r="484" spans="2:21" ht="15.75" customHeight="1" x14ac:dyDescent="0.2">
      <c r="B484" s="44" t="str">
        <f>IFERROR('Dados Status Invest STOCKS'!A471,"-")</f>
        <v>AVAN.WS</v>
      </c>
      <c r="C484" s="45">
        <f>IFERROR((Ações!$D484-Ações!$K484)/Ações!$D484,0)</f>
        <v>0</v>
      </c>
      <c r="D484" s="46">
        <f>(Ações!$O484)/0.06</f>
        <v>0</v>
      </c>
      <c r="E484" s="47">
        <f>IFERROR((Ações!$F484-Ações!$K484)/Ações!$F484,0)</f>
        <v>0</v>
      </c>
      <c r="F484" s="46" t="str">
        <f>IF(OR(Ações!$N484&lt;0,Ações!$M484&lt;0),"",(22.5*Ações!$M484*Ações!$N484)^0.5)</f>
        <v/>
      </c>
      <c r="G484" s="47">
        <f>IFERROR((Ações!$H484-Ações!$K484)/Ações!$H484,0)</f>
        <v>0</v>
      </c>
      <c r="H484" s="48">
        <f>IFERROR(Ações!$I484/(Ações!$P484-Table_1[[#This Row],[CAGR LUCRO 5A]]),0)</f>
        <v>0</v>
      </c>
      <c r="I484" s="48">
        <f>IF(Ações!$S484&lt;0,"",Ações!$O484*(1+Ações!$S484))</f>
        <v>0</v>
      </c>
      <c r="J484" s="49">
        <f>IFERROR(IF(Ações!$B484="","",(VLOOKUP(Table_1[[#This Row],[AÇÕES]],'Dados Status Invest STOCKS'!A470:AD1085,4)/Table_1[[#This Row],[LPA]]))/100,0)</f>
        <v>1.1694915254237288E-2</v>
      </c>
      <c r="K484" s="50">
        <f>IFERROR(IF(Ações!$B484="","",VLOOKUP(Table_1[[#This Row],[AÇÕES]],'Dados Status Invest STOCKS'!A470:AD1085,2)),0)</f>
        <v>0.41</v>
      </c>
      <c r="L484" s="51">
        <f>IFERROR(IF(Ações!$B484="","",VLOOKUP(Table_1[[#This Row],[AÇÕES]],'Dados Status Invest STOCKS'!A470:AD1085,3)/100),0)</f>
        <v>0</v>
      </c>
      <c r="M484" s="52">
        <f>IFERROR(IF(Ações!$B484="","",VLOOKUP(Table_1[[#This Row],[AÇÕES]],'Dados Status Invest STOCKS'!A470:AD1085,28)),0)</f>
        <v>0.59</v>
      </c>
      <c r="N484" s="52">
        <f>IFERROR(IF(Ações!$B484="","",VLOOKUP(Table_1[[#This Row],[AÇÕES]],'Dados Status Invest STOCKS'!A470:AD1085,27)),0)</f>
        <v>-0.67</v>
      </c>
      <c r="O484" s="52">
        <f>IFERROR(IF(Ações!$L484="","",Ações!$K484*Ações!$L484),0)</f>
        <v>0</v>
      </c>
      <c r="P484" s="53">
        <f t="shared" si="7"/>
        <v>0.06</v>
      </c>
      <c r="Q484" s="53">
        <f>IFERROR(Ações!$O484/Ações!$M484,0)</f>
        <v>0</v>
      </c>
      <c r="R484" s="53">
        <f>IFERROR(IF(Ações!$B484="","",VLOOKUP(Table_1[[#This Row],[AÇÕES]],'Dados Status Invest STOCKS'!A470:AD1085,18)/100),0)</f>
        <v>-0.88080000000000003</v>
      </c>
      <c r="S484" s="51">
        <f>IFERROR(IF(Ações!$B484="","",VLOOKUP(Table_1[[#This Row],[AÇÕES]],'Dados Status Invest STOCKS'!A470:AD1085,25)/100),0)</f>
        <v>0</v>
      </c>
      <c r="T484" s="51">
        <f>(1-Ações!$Q484)*Ações!$R484</f>
        <v>-0.88080000000000003</v>
      </c>
      <c r="U484" s="54">
        <f>IF(Ações!$S484=0,Ações!$T484,IF(Ações!$T484=0,Ações!$S484,AVERAGE(Ações!$S484,Ações!$T484)))</f>
        <v>-0.88080000000000003</v>
      </c>
    </row>
    <row r="485" spans="2:21" ht="15.75" customHeight="1" x14ac:dyDescent="0.2">
      <c r="B485" s="44" t="str">
        <f>IFERROR('Dados Status Invest STOCKS'!A472,"-")</f>
        <v>AVAV</v>
      </c>
      <c r="C485" s="45">
        <f>IFERROR((Ações!$D485-Ações!$K485)/Ações!$D485,0)</f>
        <v>0</v>
      </c>
      <c r="D485" s="46">
        <f>(Ações!$O485)/0.06</f>
        <v>0</v>
      </c>
      <c r="E485" s="47">
        <f>IFERROR((Ações!$F485-Ações!$K485)/Ações!$F485,0)</f>
        <v>0</v>
      </c>
      <c r="F485" s="46" t="str">
        <f>IF(OR(Ações!$N485&lt;0,Ações!$M485&lt;0),"",(22.5*Ações!$M485*Ações!$N485)^0.5)</f>
        <v/>
      </c>
      <c r="G485" s="47">
        <f>IFERROR((Ações!$H485-Ações!$K485)/Ações!$H485,0)</f>
        <v>0</v>
      </c>
      <c r="H485" s="48">
        <f>IFERROR(Ações!$I485/(Ações!$P485-Table_1[[#This Row],[CAGR LUCRO 5A]]),0)</f>
        <v>0</v>
      </c>
      <c r="I485" s="48">
        <f>IF(Ações!$S485&lt;0,"",Ações!$O485*(1+Ações!$S485))</f>
        <v>0</v>
      </c>
      <c r="J485" s="49">
        <f>IFERROR(IF(Ações!$B485="","",(VLOOKUP(Table_1[[#This Row],[AÇÕES]],'Dados Status Invest STOCKS'!A471:AD1086,4)/Table_1[[#This Row],[LPA]]))/100,0)</f>
        <v>4844.8</v>
      </c>
      <c r="K485" s="50">
        <f>IFERROR(IF(Ações!$B485="","",VLOOKUP(Table_1[[#This Row],[AÇÕES]],'Dados Status Invest STOCKS'!A471:AD1086,2)),0)</f>
        <v>58.38</v>
      </c>
      <c r="L485" s="51">
        <f>IFERROR(IF(Ações!$B485="","",VLOOKUP(Table_1[[#This Row],[AÇÕES]],'Dados Status Invest STOCKS'!A471:AD1086,3)/100),0)</f>
        <v>0</v>
      </c>
      <c r="M485" s="52">
        <f>IFERROR(IF(Ações!$B485="","",VLOOKUP(Table_1[[#This Row],[AÇÕES]],'Dados Status Invest STOCKS'!A471:AD1086,28)),0)</f>
        <v>-0.01</v>
      </c>
      <c r="N485" s="52">
        <f>IFERROR(IF(Ações!$B485="","",VLOOKUP(Table_1[[#This Row],[AÇÕES]],'Dados Status Invest STOCKS'!A471:AD1086,27)),0)</f>
        <v>24.18</v>
      </c>
      <c r="O485" s="52">
        <f>IFERROR(IF(Ações!$L485="","",Ações!$K485*Ações!$L485),0)</f>
        <v>0</v>
      </c>
      <c r="P485" s="53">
        <f t="shared" si="7"/>
        <v>0.06</v>
      </c>
      <c r="Q485" s="53">
        <f>IFERROR(Ações!$O485/Ações!$M485,0)</f>
        <v>0</v>
      </c>
      <c r="R485" s="53">
        <f>IFERROR(IF(Ações!$B485="","",VLOOKUP(Table_1[[#This Row],[AÇÕES]],'Dados Status Invest STOCKS'!A471:AD1086,18)/100),0)</f>
        <v>-5.0000000000000001E-4</v>
      </c>
      <c r="S485" s="51">
        <f>IFERROR(IF(Ações!$B485="","",VLOOKUP(Table_1[[#This Row],[AÇÕES]],'Dados Status Invest STOCKS'!A471:AD1086,25)/100),0)</f>
        <v>0.21079999999999999</v>
      </c>
      <c r="T485" s="51">
        <f>(1-Ações!$Q485)*Ações!$R485</f>
        <v>-5.0000000000000001E-4</v>
      </c>
      <c r="U485" s="54">
        <f>IF(Ações!$S485=0,Ações!$T485,IF(Ações!$T485=0,Ações!$S485,AVERAGE(Ações!$S485,Ações!$T485)))</f>
        <v>0.10514999999999999</v>
      </c>
    </row>
    <row r="486" spans="2:21" ht="15.75" customHeight="1" x14ac:dyDescent="0.2">
      <c r="B486" s="44" t="str">
        <f>IFERROR('Dados Status Invest STOCKS'!A473,"-")</f>
        <v>AVCO</v>
      </c>
      <c r="C486" s="45">
        <f>IFERROR((Ações!$D486-Ações!$K486)/Ações!$D486,0)</f>
        <v>0</v>
      </c>
      <c r="D486" s="46">
        <f>(Ações!$O486)/0.06</f>
        <v>0</v>
      </c>
      <c r="E486" s="47">
        <f>IFERROR((Ações!$F486-Ações!$K486)/Ações!$F486,0)</f>
        <v>0</v>
      </c>
      <c r="F486" s="46" t="str">
        <f>IF(OR(Ações!$N486&lt;0,Ações!$M486&lt;0),"",(22.5*Ações!$M486*Ações!$N486)^0.5)</f>
        <v/>
      </c>
      <c r="G486" s="47">
        <f>IFERROR((Ações!$H486-Ações!$K486)/Ações!$H486,0)</f>
        <v>0</v>
      </c>
      <c r="H486" s="48">
        <f>IFERROR(Ações!$I486/(Ações!$P486-Table_1[[#This Row],[CAGR LUCRO 5A]]),0)</f>
        <v>0</v>
      </c>
      <c r="I486" s="48">
        <f>IF(Ações!$S486&lt;0,"",Ações!$O486*(1+Ações!$S486))</f>
        <v>0</v>
      </c>
      <c r="J486" s="49">
        <f>IFERROR(IF(Ações!$B486="","",(VLOOKUP(Table_1[[#This Row],[AÇÕES]],'Dados Status Invest STOCKS'!A472:AD1087,4)/Table_1[[#This Row],[LPA]]))/100,0)</f>
        <v>0.49083333333333334</v>
      </c>
      <c r="K486" s="50">
        <f>IFERROR(IF(Ações!$B486="","",VLOOKUP(Table_1[[#This Row],[AÇÕES]],'Dados Status Invest STOCKS'!A472:AD1087,2)),0)</f>
        <v>0.68</v>
      </c>
      <c r="L486" s="51">
        <f>IFERROR(IF(Ações!$B486="","",VLOOKUP(Table_1[[#This Row],[AÇÕES]],'Dados Status Invest STOCKS'!A472:AD1087,3)/100),0)</f>
        <v>0</v>
      </c>
      <c r="M486" s="52">
        <f>IFERROR(IF(Ações!$B486="","",VLOOKUP(Table_1[[#This Row],[AÇÕES]],'Dados Status Invest STOCKS'!A472:AD1087,28)),0)</f>
        <v>-0.12</v>
      </c>
      <c r="N486" s="52">
        <f>IFERROR(IF(Ações!$B486="","",VLOOKUP(Table_1[[#This Row],[AÇÕES]],'Dados Status Invest STOCKS'!A472:AD1087,27)),0)</f>
        <v>0.02</v>
      </c>
      <c r="O486" s="52">
        <f>IFERROR(IF(Ações!$L486="","",Ações!$K486*Ações!$L486),0)</f>
        <v>0</v>
      </c>
      <c r="P486" s="53">
        <f t="shared" si="7"/>
        <v>0.06</v>
      </c>
      <c r="Q486" s="53">
        <f>IFERROR(Ações!$O486/Ações!$M486,0)</f>
        <v>0</v>
      </c>
      <c r="R486" s="53">
        <f>IFERROR(IF(Ações!$B486="","",VLOOKUP(Table_1[[#This Row],[AÇÕES]],'Dados Status Invest STOCKS'!A472:AD1087,18)/100),0)</f>
        <v>-5.3510999999999997</v>
      </c>
      <c r="S486" s="51">
        <f>IFERROR(IF(Ações!$B486="","",VLOOKUP(Table_1[[#This Row],[AÇÕES]],'Dados Status Invest STOCKS'!A472:AD1087,25)/100),0)</f>
        <v>0</v>
      </c>
      <c r="T486" s="51">
        <f>(1-Ações!$Q486)*Ações!$R486</f>
        <v>-5.3510999999999997</v>
      </c>
      <c r="U486" s="54">
        <f>IF(Ações!$S486=0,Ações!$T486,IF(Ações!$T486=0,Ações!$S486,AVERAGE(Ações!$S486,Ações!$T486)))</f>
        <v>-5.3510999999999997</v>
      </c>
    </row>
    <row r="487" spans="2:21" ht="15.75" customHeight="1" x14ac:dyDescent="0.2">
      <c r="B487" s="44" t="str">
        <f>IFERROR('Dados Status Invest STOCKS'!A474,"-")</f>
        <v>AVCT</v>
      </c>
      <c r="C487" s="45">
        <f>IFERROR((Ações!$D487-Ações!$K487)/Ações!$D487,0)</f>
        <v>0</v>
      </c>
      <c r="D487" s="46">
        <f>(Ações!$O487)/0.06</f>
        <v>0</v>
      </c>
      <c r="E487" s="47">
        <f>IFERROR((Ações!$F487-Ações!$K487)/Ações!$F487,0)</f>
        <v>0</v>
      </c>
      <c r="F487" s="46" t="str">
        <f>IF(OR(Ações!$N487&lt;0,Ações!$M487&lt;0),"",(22.5*Ações!$M487*Ações!$N487)^0.5)</f>
        <v/>
      </c>
      <c r="G487" s="47">
        <f>IFERROR((Ações!$H487-Ações!$K487)/Ações!$H487,0)</f>
        <v>0</v>
      </c>
      <c r="H487" s="48">
        <f>IFERROR(Ações!$I487/(Ações!$P487-Table_1[[#This Row],[CAGR LUCRO 5A]]),0)</f>
        <v>0</v>
      </c>
      <c r="I487" s="48">
        <f>IF(Ações!$S487&lt;0,"",Ações!$O487*(1+Ações!$S487))</f>
        <v>0</v>
      </c>
      <c r="J487" s="49">
        <f>IFERROR(IF(Ações!$B487="","",(VLOOKUP(Table_1[[#This Row],[AÇÕES]],'Dados Status Invest STOCKS'!A473:AD1088,4)/Table_1[[#This Row],[LPA]]))/100,0)</f>
        <v>7.3134328358208942E-3</v>
      </c>
      <c r="K487" s="50">
        <f>IFERROR(IF(Ações!$B487="","",VLOOKUP(Table_1[[#This Row],[AÇÕES]],'Dados Status Invest STOCKS'!A473:AD1088,2)),0)</f>
        <v>1.32</v>
      </c>
      <c r="L487" s="51">
        <f>IFERROR(IF(Ações!$B487="","",VLOOKUP(Table_1[[#This Row],[AÇÕES]],'Dados Status Invest STOCKS'!A473:AD1088,3)/100),0)</f>
        <v>0</v>
      </c>
      <c r="M487" s="52">
        <f>IFERROR(IF(Ações!$B487="","",VLOOKUP(Table_1[[#This Row],[AÇÕES]],'Dados Status Invest STOCKS'!A473:AD1088,28)),0)</f>
        <v>-1.34</v>
      </c>
      <c r="N487" s="52">
        <f>IFERROR(IF(Ações!$B487="","",VLOOKUP(Table_1[[#This Row],[AÇÕES]],'Dados Status Invest STOCKS'!A473:AD1088,27)),0)</f>
        <v>0.89</v>
      </c>
      <c r="O487" s="52">
        <f>IFERROR(IF(Ações!$L487="","",Ações!$K487*Ações!$L487),0)</f>
        <v>0</v>
      </c>
      <c r="P487" s="53">
        <f t="shared" si="7"/>
        <v>0.06</v>
      </c>
      <c r="Q487" s="53">
        <f>IFERROR(Ações!$O487/Ações!$M487,0)</f>
        <v>0</v>
      </c>
      <c r="R487" s="53">
        <f>IFERROR(IF(Ações!$B487="","",VLOOKUP(Table_1[[#This Row],[AÇÕES]],'Dados Status Invest STOCKS'!A473:AD1088,18)/100),0)</f>
        <v>-1.5134000000000001</v>
      </c>
      <c r="S487" s="51">
        <f>IFERROR(IF(Ações!$B487="","",VLOOKUP(Table_1[[#This Row],[AÇÕES]],'Dados Status Invest STOCKS'!A473:AD1088,25)/100),0)</f>
        <v>0</v>
      </c>
      <c r="T487" s="51">
        <f>(1-Ações!$Q487)*Ações!$R487</f>
        <v>-1.5134000000000001</v>
      </c>
      <c r="U487" s="54">
        <f>IF(Ações!$S487=0,Ações!$T487,IF(Ações!$T487=0,Ações!$S487,AVERAGE(Ações!$S487,Ações!$T487)))</f>
        <v>-1.5134000000000001</v>
      </c>
    </row>
    <row r="488" spans="2:21" ht="15.75" customHeight="1" x14ac:dyDescent="0.2">
      <c r="B488" s="44" t="str">
        <f>IFERROR('Dados Status Invest STOCKS'!A475,"-")</f>
        <v>AVCTW</v>
      </c>
      <c r="C488" s="45">
        <f>IFERROR((Ações!$D488-Ações!$K488)/Ações!$D488,0)</f>
        <v>0</v>
      </c>
      <c r="D488" s="46">
        <f>(Ações!$O488)/0.06</f>
        <v>0</v>
      </c>
      <c r="E488" s="47">
        <f>IFERROR((Ações!$F488-Ações!$K488)/Ações!$F488,0)</f>
        <v>0</v>
      </c>
      <c r="F488" s="46" t="str">
        <f>IF(OR(Ações!$N488&lt;0,Ações!$M488&lt;0),"",(22.5*Ações!$M488*Ações!$N488)^0.5)</f>
        <v/>
      </c>
      <c r="G488" s="47">
        <f>IFERROR((Ações!$H488-Ações!$K488)/Ações!$H488,0)</f>
        <v>0</v>
      </c>
      <c r="H488" s="48">
        <f>IFERROR(Ações!$I488/(Ações!$P488-Table_1[[#This Row],[CAGR LUCRO 5A]]),0)</f>
        <v>0</v>
      </c>
      <c r="I488" s="48">
        <f>IF(Ações!$S488&lt;0,"",Ações!$O488*(1+Ações!$S488))</f>
        <v>0</v>
      </c>
      <c r="J488" s="49">
        <f>IFERROR(IF(Ações!$B488="","",(VLOOKUP(Table_1[[#This Row],[AÇÕES]],'Dados Status Invest STOCKS'!A474:AD1089,4)/Table_1[[#This Row],[LPA]]))/100,0)</f>
        <v>8.9552238805970139E-4</v>
      </c>
      <c r="K488" s="50">
        <f>IFERROR(IF(Ações!$B488="","",VLOOKUP(Table_1[[#This Row],[AÇÕES]],'Dados Status Invest STOCKS'!A474:AD1089,2)),0)</f>
        <v>0.16</v>
      </c>
      <c r="L488" s="51">
        <f>IFERROR(IF(Ações!$B488="","",VLOOKUP(Table_1[[#This Row],[AÇÕES]],'Dados Status Invest STOCKS'!A474:AD1089,3)/100),0)</f>
        <v>0</v>
      </c>
      <c r="M488" s="52">
        <f>IFERROR(IF(Ações!$B488="","",VLOOKUP(Table_1[[#This Row],[AÇÕES]],'Dados Status Invest STOCKS'!A474:AD1089,28)),0)</f>
        <v>-1.34</v>
      </c>
      <c r="N488" s="52">
        <f>IFERROR(IF(Ações!$B488="","",VLOOKUP(Table_1[[#This Row],[AÇÕES]],'Dados Status Invest STOCKS'!A474:AD1089,27)),0)</f>
        <v>0.89</v>
      </c>
      <c r="O488" s="52">
        <f>IFERROR(IF(Ações!$L488="","",Ações!$K488*Ações!$L488),0)</f>
        <v>0</v>
      </c>
      <c r="P488" s="53">
        <f t="shared" si="7"/>
        <v>0.06</v>
      </c>
      <c r="Q488" s="53">
        <f>IFERROR(Ações!$O488/Ações!$M488,0)</f>
        <v>0</v>
      </c>
      <c r="R488" s="53">
        <f>IFERROR(IF(Ações!$B488="","",VLOOKUP(Table_1[[#This Row],[AÇÕES]],'Dados Status Invest STOCKS'!A474:AD1089,18)/100),0)</f>
        <v>-1.5134000000000001</v>
      </c>
      <c r="S488" s="51">
        <f>IFERROR(IF(Ações!$B488="","",VLOOKUP(Table_1[[#This Row],[AÇÕES]],'Dados Status Invest STOCKS'!A474:AD1089,25)/100),0)</f>
        <v>0</v>
      </c>
      <c r="T488" s="51">
        <f>(1-Ações!$Q488)*Ações!$R488</f>
        <v>-1.5134000000000001</v>
      </c>
      <c r="U488" s="54">
        <f>IF(Ações!$S488=0,Ações!$T488,IF(Ações!$T488=0,Ações!$S488,AVERAGE(Ações!$S488,Ações!$T488)))</f>
        <v>-1.5134000000000001</v>
      </c>
    </row>
    <row r="489" spans="2:21" ht="15.75" customHeight="1" x14ac:dyDescent="0.2">
      <c r="B489" s="44" t="str">
        <f>IFERROR('Dados Status Invest STOCKS'!A476,"-")</f>
        <v>AVD</v>
      </c>
      <c r="C489" s="45">
        <f>IFERROR((Ações!$D489-Ações!$K489)/Ações!$D489,0)</f>
        <v>-10.764705882352938</v>
      </c>
      <c r="D489" s="46">
        <f>(Ações!$O489)/0.06</f>
        <v>1.3251500000000003</v>
      </c>
      <c r="E489" s="47">
        <f>IFERROR((Ações!$F489-Ações!$K489)/Ações!$F489,0)</f>
        <v>-0.1382822283175468</v>
      </c>
      <c r="F489" s="46">
        <f>IF(OR(Ações!$N489&lt;0,Ações!$M489&lt;0),"",(22.5*Ações!$M489*Ações!$N489)^0.5)</f>
        <v>13.696076080396166</v>
      </c>
      <c r="G489" s="47">
        <f>IFERROR((Ações!$H489-Ações!$K489)/Ações!$H489,0)</f>
        <v>21.31256477220909</v>
      </c>
      <c r="H489" s="48">
        <f>IFERROR(Ações!$I489/(Ações!$P489-Table_1[[#This Row],[CAGR LUCRO 5A]]),0)</f>
        <v>-0.76750524489795935</v>
      </c>
      <c r="I489" s="48">
        <f>IF(Ações!$S489&lt;0,"",Ações!$O489*(1+Ações!$S489))</f>
        <v>9.4019392500000021E-2</v>
      </c>
      <c r="J489" s="49">
        <f>IFERROR(IF(Ações!$B489="","",(VLOOKUP(Table_1[[#This Row],[AÇÕES]],'Dados Status Invest STOCKS'!A475:AD1090,4)/Table_1[[#This Row],[LPA]]))/100,0)</f>
        <v>0.31857142857142862</v>
      </c>
      <c r="K489" s="50">
        <f>IFERROR(IF(Ações!$B489="","",VLOOKUP(Table_1[[#This Row],[AÇÕES]],'Dados Status Invest STOCKS'!A475:AD1090,2)),0)</f>
        <v>15.59</v>
      </c>
      <c r="L489" s="51">
        <f>IFERROR(IF(Ações!$B489="","",VLOOKUP(Table_1[[#This Row],[AÇÕES]],'Dados Status Invest STOCKS'!A475:AD1090,3)/100),0)</f>
        <v>5.1000000000000004E-3</v>
      </c>
      <c r="M489" s="52">
        <f>IFERROR(IF(Ações!$B489="","",VLOOKUP(Table_1[[#This Row],[AÇÕES]],'Dados Status Invest STOCKS'!A475:AD1090,28)),0)</f>
        <v>0.7</v>
      </c>
      <c r="N489" s="52">
        <f>IFERROR(IF(Ações!$B489="","",VLOOKUP(Table_1[[#This Row],[AÇÕES]],'Dados Status Invest STOCKS'!A475:AD1090,27)),0)</f>
        <v>11.91</v>
      </c>
      <c r="O489" s="52">
        <f>IFERROR(IF(Ações!$L489="","",Ações!$K489*Ações!$L489),0)</f>
        <v>7.950900000000001E-2</v>
      </c>
      <c r="P489" s="53">
        <f t="shared" si="7"/>
        <v>0.06</v>
      </c>
      <c r="Q489" s="53">
        <f>IFERROR(Ações!$O489/Ações!$M489,0)</f>
        <v>0.11358428571428573</v>
      </c>
      <c r="R489" s="53">
        <f>IFERROR(IF(Ações!$B489="","",VLOOKUP(Table_1[[#This Row],[AÇÕES]],'Dados Status Invest STOCKS'!A475:AD1090,18)/100),0)</f>
        <v>5.8700000000000002E-2</v>
      </c>
      <c r="S489" s="51">
        <f>IFERROR(IF(Ações!$B489="","",VLOOKUP(Table_1[[#This Row],[AÇÕES]],'Dados Status Invest STOCKS'!A475:AD1090,25)/100),0)</f>
        <v>0.1825</v>
      </c>
      <c r="T489" s="51">
        <f>(1-Ações!$Q489)*Ações!$R489</f>
        <v>5.2032602428571433E-2</v>
      </c>
      <c r="U489" s="54">
        <f>IF(Ações!$S489=0,Ações!$T489,IF(Ações!$T489=0,Ações!$S489,AVERAGE(Ações!$S489,Ações!$T489)))</f>
        <v>0.11726630121428572</v>
      </c>
    </row>
    <row r="490" spans="2:21" ht="15.75" customHeight="1" x14ac:dyDescent="0.2">
      <c r="B490" s="44" t="str">
        <f>IFERROR('Dados Status Invest STOCKS'!A477,"-")</f>
        <v>AVDL</v>
      </c>
      <c r="C490" s="45">
        <f>IFERROR((Ações!$D490-Ações!$K490)/Ações!$D490,0)</f>
        <v>0</v>
      </c>
      <c r="D490" s="46">
        <f>(Ações!$O490)/0.06</f>
        <v>0</v>
      </c>
      <c r="E490" s="47">
        <f>IFERROR((Ações!$F490-Ações!$K490)/Ações!$F490,0)</f>
        <v>0</v>
      </c>
      <c r="F490" s="46" t="str">
        <f>IF(OR(Ações!$N490&lt;0,Ações!$M490&lt;0),"",(22.5*Ações!$M490*Ações!$N490)^0.5)</f>
        <v/>
      </c>
      <c r="G490" s="47">
        <f>IFERROR((Ações!$H490-Ações!$K490)/Ações!$H490,0)</f>
        <v>0</v>
      </c>
      <c r="H490" s="48">
        <f>IFERROR(Ações!$I490/(Ações!$P490-Table_1[[#This Row],[CAGR LUCRO 5A]]),0)</f>
        <v>0</v>
      </c>
      <c r="I490" s="48" t="str">
        <f>IF(Ações!$S490&lt;0,"",Ações!$O490*(1+Ações!$S490))</f>
        <v/>
      </c>
      <c r="J490" s="49">
        <f>IFERROR(IF(Ações!$B490="","",(VLOOKUP(Table_1[[#This Row],[AÇÕES]],'Dados Status Invest STOCKS'!A476:AD1091,4)/Table_1[[#This Row],[LPA]]))/100,0)</f>
        <v>4.4601769911504434E-2</v>
      </c>
      <c r="K490" s="50">
        <f>IFERROR(IF(Ações!$B490="","",VLOOKUP(Table_1[[#This Row],[AÇÕES]],'Dados Status Invest STOCKS'!A476:AD1091,2)),0)</f>
        <v>5.7</v>
      </c>
      <c r="L490" s="51">
        <f>IFERROR(IF(Ações!$B490="","",VLOOKUP(Table_1[[#This Row],[AÇÕES]],'Dados Status Invest STOCKS'!A476:AD1091,3)/100),0)</f>
        <v>0</v>
      </c>
      <c r="M490" s="52">
        <f>IFERROR(IF(Ações!$B490="","",VLOOKUP(Table_1[[#This Row],[AÇÕES]],'Dados Status Invest STOCKS'!A476:AD1091,28)),0)</f>
        <v>-1.1299999999999999</v>
      </c>
      <c r="N490" s="52">
        <f>IFERROR(IF(Ações!$B490="","",VLOOKUP(Table_1[[#This Row],[AÇÕES]],'Dados Status Invest STOCKS'!A476:AD1091,27)),0)</f>
        <v>1.69</v>
      </c>
      <c r="O490" s="52">
        <f>IFERROR(IF(Ações!$L490="","",Ações!$K490*Ações!$L490),0)</f>
        <v>0</v>
      </c>
      <c r="P490" s="53">
        <f t="shared" si="7"/>
        <v>0.06</v>
      </c>
      <c r="Q490" s="53">
        <f>IFERROR(Ações!$O490/Ações!$M490,0)</f>
        <v>0</v>
      </c>
      <c r="R490" s="53">
        <f>IFERROR(IF(Ações!$B490="","",VLOOKUP(Table_1[[#This Row],[AÇÕES]],'Dados Status Invest STOCKS'!A476:AD1091,18)/100),0)</f>
        <v>-0.67</v>
      </c>
      <c r="S490" s="51">
        <f>IFERROR(IF(Ações!$B490="","",VLOOKUP(Table_1[[#This Row],[AÇÕES]],'Dados Status Invest STOCKS'!A476:AD1091,25)/100),0)</f>
        <v>-0.2999</v>
      </c>
      <c r="T490" s="51">
        <f>(1-Ações!$Q490)*Ações!$R490</f>
        <v>-0.67</v>
      </c>
      <c r="U490" s="54">
        <f>IF(Ações!$S490=0,Ações!$T490,IF(Ações!$T490=0,Ações!$S490,AVERAGE(Ações!$S490,Ações!$T490)))</f>
        <v>-0.48494999999999999</v>
      </c>
    </row>
    <row r="491" spans="2:21" ht="15.75" customHeight="1" x14ac:dyDescent="0.2">
      <c r="B491" s="44" t="str">
        <f>IFERROR('Dados Status Invest STOCKS'!A478,"-")</f>
        <v>AVEO</v>
      </c>
      <c r="C491" s="45">
        <f>IFERROR((Ações!$D491-Ações!$K491)/Ações!$D491,0)</f>
        <v>0</v>
      </c>
      <c r="D491" s="46">
        <f>(Ações!$O491)/0.06</f>
        <v>0</v>
      </c>
      <c r="E491" s="47">
        <f>IFERROR((Ações!$F491-Ações!$K491)/Ações!$F491,0)</f>
        <v>0</v>
      </c>
      <c r="F491" s="46" t="str">
        <f>IF(OR(Ações!$N491&lt;0,Ações!$M491&lt;0),"",(22.5*Ações!$M491*Ações!$N491)^0.5)</f>
        <v/>
      </c>
      <c r="G491" s="47">
        <f>IFERROR((Ações!$H491-Ações!$K491)/Ações!$H491,0)</f>
        <v>0</v>
      </c>
      <c r="H491" s="48">
        <f>IFERROR(Ações!$I491/(Ações!$P491-Table_1[[#This Row],[CAGR LUCRO 5A]]),0)</f>
        <v>0</v>
      </c>
      <c r="I491" s="48">
        <f>IF(Ações!$S491&lt;0,"",Ações!$O491*(1+Ações!$S491))</f>
        <v>0</v>
      </c>
      <c r="J491" s="49">
        <f>IFERROR(IF(Ações!$B491="","",(VLOOKUP(Table_1[[#This Row],[AÇÕES]],'Dados Status Invest STOCKS'!A477:AD1092,4)/Table_1[[#This Row],[LPA]]))/100,0)</f>
        <v>1.2142857142857144E-2</v>
      </c>
      <c r="K491" s="50">
        <f>IFERROR(IF(Ações!$B491="","",VLOOKUP(Table_1[[#This Row],[AÇÕES]],'Dados Status Invest STOCKS'!A477:AD1092,2)),0)</f>
        <v>3.41</v>
      </c>
      <c r="L491" s="51">
        <f>IFERROR(IF(Ações!$B491="","",VLOOKUP(Table_1[[#This Row],[AÇÕES]],'Dados Status Invest STOCKS'!A477:AD1092,3)/100),0)</f>
        <v>0</v>
      </c>
      <c r="M491" s="52">
        <f>IFERROR(IF(Ações!$B491="","",VLOOKUP(Table_1[[#This Row],[AÇÕES]],'Dados Status Invest STOCKS'!A477:AD1092,28)),0)</f>
        <v>-1.68</v>
      </c>
      <c r="N491" s="52">
        <f>IFERROR(IF(Ações!$B491="","",VLOOKUP(Table_1[[#This Row],[AÇÕES]],'Dados Status Invest STOCKS'!A477:AD1092,27)),0)</f>
        <v>1.49</v>
      </c>
      <c r="O491" s="52">
        <f>IFERROR(IF(Ações!$L491="","",Ações!$K491*Ações!$L491),0)</f>
        <v>0</v>
      </c>
      <c r="P491" s="53">
        <f t="shared" si="7"/>
        <v>0.06</v>
      </c>
      <c r="Q491" s="53">
        <f>IFERROR(Ações!$O491/Ações!$M491,0)</f>
        <v>0</v>
      </c>
      <c r="R491" s="53">
        <f>IFERROR(IF(Ações!$B491="","",VLOOKUP(Table_1[[#This Row],[AÇÕES]],'Dados Status Invest STOCKS'!A477:AD1092,18)/100),0)</f>
        <v>-1.1240999999999999</v>
      </c>
      <c r="S491" s="51">
        <f>IFERROR(IF(Ações!$B491="","",VLOOKUP(Table_1[[#This Row],[AÇÕES]],'Dados Status Invest STOCKS'!A477:AD1092,25)/100),0)</f>
        <v>0</v>
      </c>
      <c r="T491" s="51">
        <f>(1-Ações!$Q491)*Ações!$R491</f>
        <v>-1.1240999999999999</v>
      </c>
      <c r="U491" s="54">
        <f>IF(Ações!$S491=0,Ações!$T491,IF(Ações!$T491=0,Ações!$S491,AVERAGE(Ações!$S491,Ações!$T491)))</f>
        <v>-1.1240999999999999</v>
      </c>
    </row>
    <row r="492" spans="2:21" ht="15.75" customHeight="1" x14ac:dyDescent="0.2">
      <c r="B492" s="44" t="str">
        <f>IFERROR('Dados Status Invest STOCKS'!A479,"-")</f>
        <v>AVGO</v>
      </c>
      <c r="C492" s="45">
        <f>IFERROR((Ações!$D492-Ações!$K492)/Ações!$D492,0)</f>
        <v>-1.1818181818181819</v>
      </c>
      <c r="D492" s="46">
        <f>(Ações!$O492)/0.06</f>
        <v>248.22416666666669</v>
      </c>
      <c r="E492" s="47">
        <f>IFERROR((Ações!$F492-Ações!$K492)/Ações!$F492,0)</f>
        <v>-2.7188976825529414</v>
      </c>
      <c r="F492" s="46">
        <f>IF(OR(Ações!$N492&lt;0,Ações!$M492&lt;0),"",(22.5*Ações!$M492*Ações!$N492)^0.5)</f>
        <v>145.62917461827487</v>
      </c>
      <c r="G492" s="47">
        <f>IFERROR((Ações!$H492-Ações!$K492)/Ações!$H492,0)</f>
        <v>-1.1818181818181819</v>
      </c>
      <c r="H492" s="48">
        <f>IFERROR(Ações!$I492/(Ações!$P492-Table_1[[#This Row],[CAGR LUCRO 5A]]),0)</f>
        <v>248.22416666666669</v>
      </c>
      <c r="I492" s="48">
        <f>IF(Ações!$S492&lt;0,"",Ações!$O492*(1+Ações!$S492))</f>
        <v>14.893450000000001</v>
      </c>
      <c r="J492" s="49">
        <f>IFERROR(IF(Ações!$B492="","",(VLOOKUP(Table_1[[#This Row],[AÇÕES]],'Dados Status Invest STOCKS'!A478:AD1093,4)/Table_1[[#This Row],[LPA]]))/100,0)</f>
        <v>2.2283515073765234E-2</v>
      </c>
      <c r="K492" s="50">
        <f>IFERROR(IF(Ações!$B492="","",VLOOKUP(Table_1[[#This Row],[AÇÕES]],'Dados Status Invest STOCKS'!A478:AD1093,2)),0)</f>
        <v>541.58000000000004</v>
      </c>
      <c r="L492" s="51">
        <f>IFERROR(IF(Ações!$B492="","",VLOOKUP(Table_1[[#This Row],[AÇÕES]],'Dados Status Invest STOCKS'!A478:AD1093,3)/100),0)</f>
        <v>2.75E-2</v>
      </c>
      <c r="M492" s="52">
        <f>IFERROR(IF(Ações!$B492="","",VLOOKUP(Table_1[[#This Row],[AÇÕES]],'Dados Status Invest STOCKS'!A478:AD1093,28)),0)</f>
        <v>15.59</v>
      </c>
      <c r="N492" s="52">
        <f>IFERROR(IF(Ações!$B492="","",VLOOKUP(Table_1[[#This Row],[AÇÕES]],'Dados Status Invest STOCKS'!A478:AD1093,27)),0)</f>
        <v>60.46</v>
      </c>
      <c r="O492" s="52">
        <f>IFERROR(IF(Ações!$L492="","",Ações!$K492*Ações!$L492),0)</f>
        <v>14.893450000000001</v>
      </c>
      <c r="P492" s="53">
        <f t="shared" si="7"/>
        <v>0.06</v>
      </c>
      <c r="Q492" s="53">
        <f>IFERROR(Ações!$O492/Ações!$M492,0)</f>
        <v>0.95532071840923682</v>
      </c>
      <c r="R492" s="53">
        <f>IFERROR(IF(Ações!$B492="","",VLOOKUP(Table_1[[#This Row],[AÇÕES]],'Dados Status Invest STOCKS'!A478:AD1093,18)/100),0)</f>
        <v>0.25790000000000002</v>
      </c>
      <c r="S492" s="51">
        <f>IFERROR(IF(Ações!$B492="","",VLOOKUP(Table_1[[#This Row],[AÇÕES]],'Dados Status Invest STOCKS'!A478:AD1093,25)/100),0)</f>
        <v>0</v>
      </c>
      <c r="T492" s="51">
        <f>(1-Ações!$Q492)*Ações!$R492</f>
        <v>1.1522786722257823E-2</v>
      </c>
      <c r="U492" s="54">
        <f>IF(Ações!$S492=0,Ações!$T492,IF(Ações!$T492=0,Ações!$S492,AVERAGE(Ações!$S492,Ações!$T492)))</f>
        <v>1.1522786722257823E-2</v>
      </c>
    </row>
    <row r="493" spans="2:21" ht="15.75" customHeight="1" x14ac:dyDescent="0.2">
      <c r="B493" s="44" t="str">
        <f>IFERROR('Dados Status Invest STOCKS'!A480,"-")</f>
        <v>AVGOP</v>
      </c>
      <c r="C493" s="45">
        <f>IFERROR((Ações!$D493-Ações!$K493)/Ações!$D493,0)</f>
        <v>-0.27118644067796599</v>
      </c>
      <c r="D493" s="46">
        <f>(Ações!$O493)/0.06</f>
        <v>1331.9604000000002</v>
      </c>
      <c r="E493" s="47">
        <f>IFERROR((Ações!$F493-Ações!$K493)/Ações!$F493,0)</f>
        <v>-10.62658515670476</v>
      </c>
      <c r="F493" s="46">
        <f>IF(OR(Ações!$N493&lt;0,Ações!$M493&lt;0),"",(22.5*Ações!$M493*Ações!$N493)^0.5)</f>
        <v>145.62917461827487</v>
      </c>
      <c r="G493" s="47">
        <f>IFERROR((Ações!$H493-Ações!$K493)/Ações!$H493,0)</f>
        <v>-0.27118644067796599</v>
      </c>
      <c r="H493" s="48">
        <f>IFERROR(Ações!$I493/(Ações!$P493-Table_1[[#This Row],[CAGR LUCRO 5A]]),0)</f>
        <v>1331.9604000000002</v>
      </c>
      <c r="I493" s="48">
        <f>IF(Ações!$S493&lt;0,"",Ações!$O493*(1+Ações!$S493))</f>
        <v>79.917624000000004</v>
      </c>
      <c r="J493" s="49">
        <f>IFERROR(IF(Ações!$B493="","",(VLOOKUP(Table_1[[#This Row],[AÇÕES]],'Dados Status Invest STOCKS'!A479:AD1094,4)/Table_1[[#This Row],[LPA]]))/100,0)</f>
        <v>6.9660038486209108E-2</v>
      </c>
      <c r="K493" s="50">
        <f>IFERROR(IF(Ações!$B493="","",VLOOKUP(Table_1[[#This Row],[AÇÕES]],'Dados Status Invest STOCKS'!A479:AD1094,2)),0)</f>
        <v>1693.17</v>
      </c>
      <c r="L493" s="51">
        <f>IFERROR(IF(Ações!$B493="","",VLOOKUP(Table_1[[#This Row],[AÇÕES]],'Dados Status Invest STOCKS'!A479:AD1094,3)/100),0)</f>
        <v>4.7199999999999999E-2</v>
      </c>
      <c r="M493" s="52">
        <f>IFERROR(IF(Ações!$B493="","",VLOOKUP(Table_1[[#This Row],[AÇÕES]],'Dados Status Invest STOCKS'!A479:AD1094,28)),0)</f>
        <v>15.59</v>
      </c>
      <c r="N493" s="52">
        <f>IFERROR(IF(Ações!$B493="","",VLOOKUP(Table_1[[#This Row],[AÇÕES]],'Dados Status Invest STOCKS'!A479:AD1094,27)),0)</f>
        <v>60.46</v>
      </c>
      <c r="O493" s="52">
        <f>IFERROR(IF(Ações!$L493="","",Ações!$K493*Ações!$L493),0)</f>
        <v>79.917624000000004</v>
      </c>
      <c r="P493" s="53">
        <f t="shared" si="7"/>
        <v>0.06</v>
      </c>
      <c r="Q493" s="53">
        <f>IFERROR(Ações!$O493/Ações!$M493,0)</f>
        <v>5.1262106478511873</v>
      </c>
      <c r="R493" s="53">
        <f>IFERROR(IF(Ações!$B493="","",VLOOKUP(Table_1[[#This Row],[AÇÕES]],'Dados Status Invest STOCKS'!A479:AD1094,18)/100),0)</f>
        <v>0.25790000000000002</v>
      </c>
      <c r="S493" s="51">
        <f>IFERROR(IF(Ações!$B493="","",VLOOKUP(Table_1[[#This Row],[AÇÕES]],'Dados Status Invest STOCKS'!A479:AD1094,25)/100),0)</f>
        <v>0</v>
      </c>
      <c r="T493" s="51">
        <f>(1-Ações!$Q493)*Ações!$R493</f>
        <v>-1.0641497260808213</v>
      </c>
      <c r="U493" s="54">
        <f>IF(Ações!$S493=0,Ações!$T493,IF(Ações!$T493=0,Ações!$S493,AVERAGE(Ações!$S493,Ações!$T493)))</f>
        <v>-1.0641497260808213</v>
      </c>
    </row>
    <row r="494" spans="2:21" ht="15.75" customHeight="1" x14ac:dyDescent="0.2">
      <c r="B494" s="44" t="str">
        <f>IFERROR('Dados Status Invest STOCKS'!A481,"-")</f>
        <v>AVGR</v>
      </c>
      <c r="C494" s="45">
        <f>IFERROR((Ações!$D494-Ações!$K494)/Ações!$D494,0)</f>
        <v>0</v>
      </c>
      <c r="D494" s="46">
        <f>(Ações!$O494)/0.06</f>
        <v>0</v>
      </c>
      <c r="E494" s="47">
        <f>IFERROR((Ações!$F494-Ações!$K494)/Ações!$F494,0)</f>
        <v>0</v>
      </c>
      <c r="F494" s="46" t="str">
        <f>IF(OR(Ações!$N494&lt;0,Ações!$M494&lt;0),"",(22.5*Ações!$M494*Ações!$N494)^0.5)</f>
        <v/>
      </c>
      <c r="G494" s="47">
        <f>IFERROR((Ações!$H494-Ações!$K494)/Ações!$H494,0)</f>
        <v>0</v>
      </c>
      <c r="H494" s="48">
        <f>IFERROR(Ações!$I494/(Ações!$P494-Table_1[[#This Row],[CAGR LUCRO 5A]]),0)</f>
        <v>0</v>
      </c>
      <c r="I494" s="48">
        <f>IF(Ações!$S494&lt;0,"",Ações!$O494*(1+Ações!$S494))</f>
        <v>0</v>
      </c>
      <c r="J494" s="49">
        <f>IFERROR(IF(Ações!$B494="","",(VLOOKUP(Table_1[[#This Row],[AÇÕES]],'Dados Status Invest STOCKS'!A480:AD1095,4)/Table_1[[#This Row],[LPA]]))/100,0)</f>
        <v>8.3888888888888888E-2</v>
      </c>
      <c r="K494" s="50">
        <f>IFERROR(IF(Ações!$B494="","",VLOOKUP(Table_1[[#This Row],[AÇÕES]],'Dados Status Invest STOCKS'!A480:AD1095,2)),0)</f>
        <v>0.27</v>
      </c>
      <c r="L494" s="51">
        <f>IFERROR(IF(Ações!$B494="","",VLOOKUP(Table_1[[#This Row],[AÇÕES]],'Dados Status Invest STOCKS'!A480:AD1095,3)/100),0)</f>
        <v>0</v>
      </c>
      <c r="M494" s="52">
        <f>IFERROR(IF(Ações!$B494="","",VLOOKUP(Table_1[[#This Row],[AÇÕES]],'Dados Status Invest STOCKS'!A480:AD1095,28)),0)</f>
        <v>-0.18</v>
      </c>
      <c r="N494" s="52">
        <f>IFERROR(IF(Ações!$B494="","",VLOOKUP(Table_1[[#This Row],[AÇÕES]],'Dados Status Invest STOCKS'!A480:AD1095,27)),0)</f>
        <v>0.12</v>
      </c>
      <c r="O494" s="52">
        <f>IFERROR(IF(Ações!$L494="","",Ações!$K494*Ações!$L494),0)</f>
        <v>0</v>
      </c>
      <c r="P494" s="53">
        <f t="shared" si="7"/>
        <v>0.06</v>
      </c>
      <c r="Q494" s="53">
        <f>IFERROR(Ações!$O494/Ações!$M494,0)</f>
        <v>0</v>
      </c>
      <c r="R494" s="53">
        <f>IFERROR(IF(Ações!$B494="","",VLOOKUP(Table_1[[#This Row],[AÇÕES]],'Dados Status Invest STOCKS'!A480:AD1095,18)/100),0)</f>
        <v>-1.4738</v>
      </c>
      <c r="S494" s="51">
        <f>IFERROR(IF(Ações!$B494="","",VLOOKUP(Table_1[[#This Row],[AÇÕES]],'Dados Status Invest STOCKS'!A480:AD1095,25)/100),0)</f>
        <v>0</v>
      </c>
      <c r="T494" s="51">
        <f>(1-Ações!$Q494)*Ações!$R494</f>
        <v>-1.4738</v>
      </c>
      <c r="U494" s="54">
        <f>IF(Ações!$S494=0,Ações!$T494,IF(Ações!$T494=0,Ações!$S494,AVERAGE(Ações!$S494,Ações!$T494)))</f>
        <v>-1.4738</v>
      </c>
    </row>
    <row r="495" spans="2:21" ht="15.75" customHeight="1" x14ac:dyDescent="0.2">
      <c r="B495" s="44" t="str">
        <f>IFERROR('Dados Status Invest STOCKS'!A482,"-")</f>
        <v>AVID</v>
      </c>
      <c r="C495" s="45">
        <f>IFERROR((Ações!$D495-Ações!$K495)/Ações!$D495,0)</f>
        <v>0</v>
      </c>
      <c r="D495" s="46">
        <f>(Ações!$O495)/0.06</f>
        <v>0</v>
      </c>
      <c r="E495" s="47">
        <f>IFERROR((Ações!$F495-Ações!$K495)/Ações!$F495,0)</f>
        <v>0</v>
      </c>
      <c r="F495" s="46" t="str">
        <f>IF(OR(Ações!$N495&lt;0,Ações!$M495&lt;0),"",(22.5*Ações!$M495*Ações!$N495)^0.5)</f>
        <v/>
      </c>
      <c r="G495" s="47">
        <f>IFERROR((Ações!$H495-Ações!$K495)/Ações!$H495,0)</f>
        <v>0</v>
      </c>
      <c r="H495" s="48">
        <f>IFERROR(Ações!$I495/(Ações!$P495-Table_1[[#This Row],[CAGR LUCRO 5A]]),0)</f>
        <v>0</v>
      </c>
      <c r="I495" s="48">
        <f>IF(Ações!$S495&lt;0,"",Ações!$O495*(1+Ações!$S495))</f>
        <v>0</v>
      </c>
      <c r="J495" s="49">
        <f>IFERROR(IF(Ações!$B495="","",(VLOOKUP(Table_1[[#This Row],[AÇÕES]],'Dados Status Invest STOCKS'!A481:AD1096,4)/Table_1[[#This Row],[LPA]]))/100,0)</f>
        <v>0.56256756756756754</v>
      </c>
      <c r="K495" s="50">
        <f>IFERROR(IF(Ações!$B495="","",VLOOKUP(Table_1[[#This Row],[AÇÕES]],'Dados Status Invest STOCKS'!A481:AD1096,2)),0)</f>
        <v>30.75</v>
      </c>
      <c r="L495" s="51">
        <f>IFERROR(IF(Ações!$B495="","",VLOOKUP(Table_1[[#This Row],[AÇÕES]],'Dados Status Invest STOCKS'!A481:AD1096,3)/100),0)</f>
        <v>0</v>
      </c>
      <c r="M495" s="52">
        <f>IFERROR(IF(Ações!$B495="","",VLOOKUP(Table_1[[#This Row],[AÇÕES]],'Dados Status Invest STOCKS'!A481:AD1096,28)),0)</f>
        <v>0.74</v>
      </c>
      <c r="N495" s="52">
        <f>IFERROR(IF(Ações!$B495="","",VLOOKUP(Table_1[[#This Row],[AÇÕES]],'Dados Status Invest STOCKS'!A481:AD1096,27)),0)</f>
        <v>-2.81</v>
      </c>
      <c r="O495" s="52">
        <f>IFERROR(IF(Ações!$L495="","",Ações!$K495*Ações!$L495),0)</f>
        <v>0</v>
      </c>
      <c r="P495" s="53">
        <f t="shared" si="7"/>
        <v>0.06</v>
      </c>
      <c r="Q495" s="53">
        <f>IFERROR(Ações!$O495/Ações!$M495,0)</f>
        <v>0</v>
      </c>
      <c r="R495" s="53">
        <f>IFERROR(IF(Ações!$B495="","",VLOOKUP(Table_1[[#This Row],[AÇÕES]],'Dados Status Invest STOCKS'!A481:AD1096,18)/100),0)</f>
        <v>-0.2631</v>
      </c>
      <c r="S495" s="51">
        <f>IFERROR(IF(Ações!$B495="","",VLOOKUP(Table_1[[#This Row],[AÇÕES]],'Dados Status Invest STOCKS'!A481:AD1096,25)/100),0)</f>
        <v>0.34860000000000002</v>
      </c>
      <c r="T495" s="51">
        <f>(1-Ações!$Q495)*Ações!$R495</f>
        <v>-0.2631</v>
      </c>
      <c r="U495" s="54">
        <f>IF(Ações!$S495=0,Ações!$T495,IF(Ações!$T495=0,Ações!$S495,AVERAGE(Ações!$S495,Ações!$T495)))</f>
        <v>4.275000000000001E-2</v>
      </c>
    </row>
    <row r="496" spans="2:21" ht="15.75" customHeight="1" x14ac:dyDescent="0.2">
      <c r="B496" s="44" t="str">
        <f>IFERROR('Dados Status Invest STOCKS'!A483,"-")</f>
        <v>AVIR</v>
      </c>
      <c r="C496" s="45">
        <f>IFERROR((Ações!$D496-Ações!$K496)/Ações!$D496,0)</f>
        <v>0</v>
      </c>
      <c r="D496" s="46">
        <f>(Ações!$O496)/0.06</f>
        <v>0</v>
      </c>
      <c r="E496" s="47">
        <f>IFERROR((Ações!$F496-Ações!$K496)/Ações!$F496,0)</f>
        <v>4.275085483144677E-2</v>
      </c>
      <c r="F496" s="46">
        <f>IF(OR(Ações!$N496&lt;0,Ações!$M496&lt;0),"",(22.5*Ações!$M496*Ações!$N496)^0.5)</f>
        <v>6.8738635424337602</v>
      </c>
      <c r="G496" s="47">
        <f>IFERROR((Ações!$H496-Ações!$K496)/Ações!$H496,0)</f>
        <v>0</v>
      </c>
      <c r="H496" s="48">
        <f>IFERROR(Ações!$I496/(Ações!$P496-Table_1[[#This Row],[CAGR LUCRO 5A]]),0)</f>
        <v>0</v>
      </c>
      <c r="I496" s="48">
        <f>IF(Ações!$S496&lt;0,"",Ações!$O496*(1+Ações!$S496))</f>
        <v>0</v>
      </c>
      <c r="J496" s="49">
        <f>IFERROR(IF(Ações!$B496="","",(VLOOKUP(Table_1[[#This Row],[AÇÕES]],'Dados Status Invest STOCKS'!A482:AD1097,4)/Table_1[[#This Row],[LPA]]))/100,0)</f>
        <v>0.73766666666666669</v>
      </c>
      <c r="K496" s="50">
        <f>IFERROR(IF(Ações!$B496="","",VLOOKUP(Table_1[[#This Row],[AÇÕES]],'Dados Status Invest STOCKS'!A482:AD1097,2)),0)</f>
        <v>6.58</v>
      </c>
      <c r="L496" s="51">
        <f>IFERROR(IF(Ações!$B496="","",VLOOKUP(Table_1[[#This Row],[AÇÕES]],'Dados Status Invest STOCKS'!A482:AD1097,3)/100),0)</f>
        <v>0</v>
      </c>
      <c r="M496" s="52">
        <f>IFERROR(IF(Ações!$B496="","",VLOOKUP(Table_1[[#This Row],[AÇÕES]],'Dados Status Invest STOCKS'!A482:AD1097,28)),0)</f>
        <v>0.3</v>
      </c>
      <c r="N496" s="52">
        <f>IFERROR(IF(Ações!$B496="","",VLOOKUP(Table_1[[#This Row],[AÇÕES]],'Dados Status Invest STOCKS'!A482:AD1097,27)),0)</f>
        <v>7</v>
      </c>
      <c r="O496" s="52">
        <f>IFERROR(IF(Ações!$L496="","",Ações!$K496*Ações!$L496),0)</f>
        <v>0</v>
      </c>
      <c r="P496" s="53">
        <f t="shared" si="7"/>
        <v>0.06</v>
      </c>
      <c r="Q496" s="53">
        <f>IFERROR(Ações!$O496/Ações!$M496,0)</f>
        <v>0</v>
      </c>
      <c r="R496" s="53">
        <f>IFERROR(IF(Ações!$B496="","",VLOOKUP(Table_1[[#This Row],[AÇÕES]],'Dados Status Invest STOCKS'!A482:AD1097,18)/100),0)</f>
        <v>4.2500000000000003E-2</v>
      </c>
      <c r="S496" s="51">
        <f>IFERROR(IF(Ações!$B496="","",VLOOKUP(Table_1[[#This Row],[AÇÕES]],'Dados Status Invest STOCKS'!A482:AD1097,25)/100),0)</f>
        <v>0</v>
      </c>
      <c r="T496" s="51">
        <f>(1-Ações!$Q496)*Ações!$R496</f>
        <v>4.2500000000000003E-2</v>
      </c>
      <c r="U496" s="54">
        <f>IF(Ações!$S496=0,Ações!$T496,IF(Ações!$T496=0,Ações!$S496,AVERAGE(Ações!$S496,Ações!$T496)))</f>
        <v>4.2500000000000003E-2</v>
      </c>
    </row>
    <row r="497" spans="2:21" ht="15.75" customHeight="1" x14ac:dyDescent="0.2">
      <c r="B497" s="44" t="str">
        <f>IFERROR('Dados Status Invest STOCKS'!A484,"-")</f>
        <v>AVLR</v>
      </c>
      <c r="C497" s="45">
        <f>IFERROR((Ações!$D497-Ações!$K497)/Ações!$D497,0)</f>
        <v>0</v>
      </c>
      <c r="D497" s="46">
        <f>(Ações!$O497)/0.06</f>
        <v>0</v>
      </c>
      <c r="E497" s="47">
        <f>IFERROR((Ações!$F497-Ações!$K497)/Ações!$F497,0)</f>
        <v>0</v>
      </c>
      <c r="F497" s="46" t="str">
        <f>IF(OR(Ações!$N497&lt;0,Ações!$M497&lt;0),"",(22.5*Ações!$M497*Ações!$N497)^0.5)</f>
        <v/>
      </c>
      <c r="G497" s="47">
        <f>IFERROR((Ações!$H497-Ações!$K497)/Ações!$H497,0)</f>
        <v>0</v>
      </c>
      <c r="H497" s="48">
        <f>IFERROR(Ações!$I497/(Ações!$P497-Table_1[[#This Row],[CAGR LUCRO 5A]]),0)</f>
        <v>0</v>
      </c>
      <c r="I497" s="48">
        <f>IF(Ações!$S497&lt;0,"",Ações!$O497*(1+Ações!$S497))</f>
        <v>0</v>
      </c>
      <c r="J497" s="49">
        <f>IFERROR(IF(Ações!$B497="","",(VLOOKUP(Table_1[[#This Row],[AÇÕES]],'Dados Status Invest STOCKS'!A483:AD1098,4)/Table_1[[#This Row],[LPA]]))/100,0)</f>
        <v>0.787844827586207</v>
      </c>
      <c r="K497" s="50">
        <f>IFERROR(IF(Ações!$B497="","",VLOOKUP(Table_1[[#This Row],[AÇÕES]],'Dados Status Invest STOCKS'!A483:AD1098,2)),0)</f>
        <v>106.42</v>
      </c>
      <c r="L497" s="51">
        <f>IFERROR(IF(Ações!$B497="","",VLOOKUP(Table_1[[#This Row],[AÇÕES]],'Dados Status Invest STOCKS'!A483:AD1098,3)/100),0)</f>
        <v>0</v>
      </c>
      <c r="M497" s="52">
        <f>IFERROR(IF(Ações!$B497="","",VLOOKUP(Table_1[[#This Row],[AÇÕES]],'Dados Status Invest STOCKS'!A483:AD1098,28)),0)</f>
        <v>-1.1599999999999999</v>
      </c>
      <c r="N497" s="52">
        <f>IFERROR(IF(Ações!$B497="","",VLOOKUP(Table_1[[#This Row],[AÇÕES]],'Dados Status Invest STOCKS'!A483:AD1098,27)),0)</f>
        <v>11.91</v>
      </c>
      <c r="O497" s="52">
        <f>IFERROR(IF(Ações!$L497="","",Ações!$K497*Ações!$L497),0)</f>
        <v>0</v>
      </c>
      <c r="P497" s="53">
        <f t="shared" si="7"/>
        <v>0.06</v>
      </c>
      <c r="Q497" s="53">
        <f>IFERROR(Ações!$O497/Ações!$M497,0)</f>
        <v>0</v>
      </c>
      <c r="R497" s="53">
        <f>IFERROR(IF(Ações!$B497="","",VLOOKUP(Table_1[[#This Row],[AÇÕES]],'Dados Status Invest STOCKS'!A483:AD1098,18)/100),0)</f>
        <v>-9.7699999999999995E-2</v>
      </c>
      <c r="S497" s="51">
        <f>IFERROR(IF(Ações!$B497="","",VLOOKUP(Table_1[[#This Row],[AÇÕES]],'Dados Status Invest STOCKS'!A483:AD1098,25)/100),0)</f>
        <v>0</v>
      </c>
      <c r="T497" s="51">
        <f>(1-Ações!$Q497)*Ações!$R497</f>
        <v>-9.7699999999999995E-2</v>
      </c>
      <c r="U497" s="54">
        <f>IF(Ações!$S497=0,Ações!$T497,IF(Ações!$T497=0,Ações!$S497,AVERAGE(Ações!$S497,Ações!$T497)))</f>
        <v>-9.7699999999999995E-2</v>
      </c>
    </row>
    <row r="498" spans="2:21" ht="15.75" customHeight="1" x14ac:dyDescent="0.2">
      <c r="B498" s="44" t="str">
        <f>IFERROR('Dados Status Invest STOCKS'!A485,"-")</f>
        <v>AVNS</v>
      </c>
      <c r="C498" s="45">
        <f>IFERROR((Ações!$D498-Ações!$K498)/Ações!$D498,0)</f>
        <v>0</v>
      </c>
      <c r="D498" s="46">
        <f>(Ações!$O498)/0.06</f>
        <v>0</v>
      </c>
      <c r="E498" s="47">
        <f>IFERROR((Ações!$F498-Ações!$K498)/Ações!$F498,0)</f>
        <v>0</v>
      </c>
      <c r="F498" s="46" t="str">
        <f>IF(OR(Ações!$N498&lt;0,Ações!$M498&lt;0),"",(22.5*Ações!$M498*Ações!$N498)^0.5)</f>
        <v/>
      </c>
      <c r="G498" s="47">
        <f>IFERROR((Ações!$H498-Ações!$K498)/Ações!$H498,0)</f>
        <v>0</v>
      </c>
      <c r="H498" s="48">
        <f>IFERROR(Ações!$I498/(Ações!$P498-Table_1[[#This Row],[CAGR LUCRO 5A]]),0)</f>
        <v>0</v>
      </c>
      <c r="I498" s="48">
        <f>IF(Ações!$S498&lt;0,"",Ações!$O498*(1+Ações!$S498))</f>
        <v>0</v>
      </c>
      <c r="J498" s="49">
        <f>IFERROR(IF(Ações!$B498="","",(VLOOKUP(Table_1[[#This Row],[AÇÕES]],'Dados Status Invest STOCKS'!A484:AD1099,4)/Table_1[[#This Row],[LPA]]))/100,0)</f>
        <v>0.28083333333333327</v>
      </c>
      <c r="K498" s="50">
        <f>IFERROR(IF(Ações!$B498="","",VLOOKUP(Table_1[[#This Row],[AÇÕES]],'Dados Status Invest STOCKS'!A484:AD1099,2)),0)</f>
        <v>32.729999999999997</v>
      </c>
      <c r="L498" s="51">
        <f>IFERROR(IF(Ações!$B498="","",VLOOKUP(Table_1[[#This Row],[AÇÕES]],'Dados Status Invest STOCKS'!A484:AD1099,3)/100),0)</f>
        <v>0</v>
      </c>
      <c r="M498" s="52">
        <f>IFERROR(IF(Ações!$B498="","",VLOOKUP(Table_1[[#This Row],[AÇÕES]],'Dados Status Invest STOCKS'!A484:AD1099,28)),0)</f>
        <v>-1.08</v>
      </c>
      <c r="N498" s="52">
        <f>IFERROR(IF(Ações!$B498="","",VLOOKUP(Table_1[[#This Row],[AÇÕES]],'Dados Status Invest STOCKS'!A484:AD1099,27)),0)</f>
        <v>26.19</v>
      </c>
      <c r="O498" s="52">
        <f>IFERROR(IF(Ações!$L498="","",Ações!$K498*Ações!$L498),0)</f>
        <v>0</v>
      </c>
      <c r="P498" s="53">
        <f t="shared" si="7"/>
        <v>0.06</v>
      </c>
      <c r="Q498" s="53">
        <f>IFERROR(Ações!$O498/Ações!$M498,0)</f>
        <v>0</v>
      </c>
      <c r="R498" s="53">
        <f>IFERROR(IF(Ações!$B498="","",VLOOKUP(Table_1[[#This Row],[AÇÕES]],'Dados Status Invest STOCKS'!A484:AD1099,18)/100),0)</f>
        <v>-4.1200000000000001E-2</v>
      </c>
      <c r="S498" s="51">
        <f>IFERROR(IF(Ações!$B498="","",VLOOKUP(Table_1[[#This Row],[AÇÕES]],'Dados Status Invest STOCKS'!A484:AD1099,25)/100),0)</f>
        <v>0</v>
      </c>
      <c r="T498" s="51">
        <f>(1-Ações!$Q498)*Ações!$R498</f>
        <v>-4.1200000000000001E-2</v>
      </c>
      <c r="U498" s="54">
        <f>IF(Ações!$S498=0,Ações!$T498,IF(Ações!$T498=0,Ações!$S498,AVERAGE(Ações!$S498,Ações!$T498)))</f>
        <v>-4.1200000000000001E-2</v>
      </c>
    </row>
    <row r="499" spans="2:21" ht="15.75" customHeight="1" x14ac:dyDescent="0.2">
      <c r="B499" s="44" t="str">
        <f>IFERROR('Dados Status Invest STOCKS'!A486,"-")</f>
        <v>AVNT</v>
      </c>
      <c r="C499" s="45">
        <f>IFERROR((Ações!$D499-Ações!$K499)/Ações!$D499,0)</f>
        <v>-2.5502958579881656</v>
      </c>
      <c r="D499" s="46">
        <f>(Ações!$O499)/0.06</f>
        <v>14.610049999999999</v>
      </c>
      <c r="E499" s="47">
        <f>IFERROR((Ações!$F499-Ações!$K499)/Ações!$F499,0)</f>
        <v>-0.43359280983892118</v>
      </c>
      <c r="F499" s="46">
        <f>IF(OR(Ações!$N499&lt;0,Ações!$M499&lt;0),"",(22.5*Ações!$M499*Ações!$N499)^0.5)</f>
        <v>36.181822093421438</v>
      </c>
      <c r="G499" s="47">
        <f>IFERROR((Ações!$H499-Ações!$K499)/Ações!$H499,0)</f>
        <v>0</v>
      </c>
      <c r="H499" s="48">
        <f>IFERROR(Ações!$I499/(Ações!$P499-Table_1[[#This Row],[CAGR LUCRO 5A]]),0)</f>
        <v>0</v>
      </c>
      <c r="I499" s="48" t="str">
        <f>IF(Ações!$S499&lt;0,"",Ações!$O499*(1+Ações!$S499))</f>
        <v/>
      </c>
      <c r="J499" s="49">
        <f>IFERROR(IF(Ações!$B499="","",(VLOOKUP(Table_1[[#This Row],[AÇÕES]],'Dados Status Invest STOCKS'!A485:AD1100,4)/Table_1[[#This Row],[LPA]]))/100,0)</f>
        <v>5.7275747508305642E-2</v>
      </c>
      <c r="K499" s="50">
        <f>IFERROR(IF(Ações!$B499="","",VLOOKUP(Table_1[[#This Row],[AÇÕES]],'Dados Status Invest STOCKS'!A485:AD1100,2)),0)</f>
        <v>51.87</v>
      </c>
      <c r="L499" s="51">
        <f>IFERROR(IF(Ações!$B499="","",VLOOKUP(Table_1[[#This Row],[AÇÕES]],'Dados Status Invest STOCKS'!A485:AD1100,3)/100),0)</f>
        <v>1.6899999999999998E-2</v>
      </c>
      <c r="M499" s="52">
        <f>IFERROR(IF(Ações!$B499="","",VLOOKUP(Table_1[[#This Row],[AÇÕES]],'Dados Status Invest STOCKS'!A485:AD1100,28)),0)</f>
        <v>3.01</v>
      </c>
      <c r="N499" s="52">
        <f>IFERROR(IF(Ações!$B499="","",VLOOKUP(Table_1[[#This Row],[AÇÕES]],'Dados Status Invest STOCKS'!A485:AD1100,27)),0)</f>
        <v>19.329999999999998</v>
      </c>
      <c r="O499" s="52">
        <f>IFERROR(IF(Ações!$L499="","",Ações!$K499*Ações!$L499),0)</f>
        <v>0.87660299999999991</v>
      </c>
      <c r="P499" s="53">
        <f t="shared" si="7"/>
        <v>0.06</v>
      </c>
      <c r="Q499" s="53">
        <f>IFERROR(Ações!$O499/Ações!$M499,0)</f>
        <v>0.29123023255813951</v>
      </c>
      <c r="R499" s="53">
        <f>IFERROR(IF(Ações!$B499="","",VLOOKUP(Table_1[[#This Row],[AÇÕES]],'Dados Status Invest STOCKS'!A485:AD1100,18)/100),0)</f>
        <v>0.15560000000000002</v>
      </c>
      <c r="S499" s="51">
        <f>IFERROR(IF(Ações!$B499="","",VLOOKUP(Table_1[[#This Row],[AÇÕES]],'Dados Status Invest STOCKS'!A485:AD1100,25)/100),0)</f>
        <v>-1.6E-2</v>
      </c>
      <c r="T499" s="51">
        <f>(1-Ações!$Q499)*Ações!$R499</f>
        <v>0.1102845758139535</v>
      </c>
      <c r="U499" s="54">
        <f>IF(Ações!$S499=0,Ações!$T499,IF(Ações!$T499=0,Ações!$S499,AVERAGE(Ações!$S499,Ações!$T499)))</f>
        <v>4.7142287906976749E-2</v>
      </c>
    </row>
    <row r="500" spans="2:21" ht="15.75" customHeight="1" x14ac:dyDescent="0.2">
      <c r="B500" s="44" t="str">
        <f>IFERROR('Dados Status Invest STOCKS'!A487,"-")</f>
        <v>AVNW</v>
      </c>
      <c r="C500" s="45">
        <f>IFERROR((Ações!$D500-Ações!$K500)/Ações!$D500,0)</f>
        <v>0</v>
      </c>
      <c r="D500" s="46">
        <f>(Ações!$O500)/0.06</f>
        <v>0</v>
      </c>
      <c r="E500" s="47">
        <f>IFERROR((Ações!$F500-Ações!$K500)/Ações!$F500,0)</f>
        <v>0.52162997601137284</v>
      </c>
      <c r="F500" s="46">
        <f>IF(OR(Ações!$N500&lt;0,Ações!$M500&lt;0),"",(22.5*Ações!$M500*Ações!$N500)^0.5)</f>
        <v>60.288058519079875</v>
      </c>
      <c r="G500" s="47">
        <f>IFERROR((Ações!$H500-Ações!$K500)/Ações!$H500,0)</f>
        <v>0</v>
      </c>
      <c r="H500" s="48">
        <f>IFERROR(Ações!$I500/(Ações!$P500-Table_1[[#This Row],[CAGR LUCRO 5A]]),0)</f>
        <v>0</v>
      </c>
      <c r="I500" s="48">
        <f>IF(Ações!$S500&lt;0,"",Ações!$O500*(1+Ações!$S500))</f>
        <v>0</v>
      </c>
      <c r="J500" s="49">
        <f>IFERROR(IF(Ações!$B500="","",(VLOOKUP(Table_1[[#This Row],[AÇÕES]],'Dados Status Invest STOCKS'!A486:AD1101,4)/Table_1[[#This Row],[LPA]]))/100,0)</f>
        <v>2.9746192893401018E-3</v>
      </c>
      <c r="K500" s="50">
        <f>IFERROR(IF(Ações!$B500="","",VLOOKUP(Table_1[[#This Row],[AÇÕES]],'Dados Status Invest STOCKS'!A486:AD1101,2)),0)</f>
        <v>28.84</v>
      </c>
      <c r="L500" s="51">
        <f>IFERROR(IF(Ações!$B500="","",VLOOKUP(Table_1[[#This Row],[AÇÕES]],'Dados Status Invest STOCKS'!A486:AD1101,3)/100),0)</f>
        <v>0</v>
      </c>
      <c r="M500" s="52">
        <f>IFERROR(IF(Ações!$B500="","",VLOOKUP(Table_1[[#This Row],[AÇÕES]],'Dados Status Invest STOCKS'!A486:AD1101,28)),0)</f>
        <v>9.85</v>
      </c>
      <c r="N500" s="52">
        <f>IFERROR(IF(Ações!$B500="","",VLOOKUP(Table_1[[#This Row],[AÇÕES]],'Dados Status Invest STOCKS'!A486:AD1101,27)),0)</f>
        <v>16.399999999999999</v>
      </c>
      <c r="O500" s="52">
        <f>IFERROR(IF(Ações!$L500="","",Ações!$K500*Ações!$L500),0)</f>
        <v>0</v>
      </c>
      <c r="P500" s="53">
        <f t="shared" si="7"/>
        <v>0.06</v>
      </c>
      <c r="Q500" s="53">
        <f>IFERROR(Ações!$O500/Ações!$M500,0)</f>
        <v>0</v>
      </c>
      <c r="R500" s="53">
        <f>IFERROR(IF(Ações!$B500="","",VLOOKUP(Table_1[[#This Row],[AÇÕES]],'Dados Status Invest STOCKS'!A486:AD1101,18)/100),0)</f>
        <v>0.6008</v>
      </c>
      <c r="S500" s="51">
        <f>IFERROR(IF(Ações!$B500="","",VLOOKUP(Table_1[[#This Row],[AÇÕES]],'Dados Status Invest STOCKS'!A486:AD1101,25)/100),0)</f>
        <v>0</v>
      </c>
      <c r="T500" s="51">
        <f>(1-Ações!$Q500)*Ações!$R500</f>
        <v>0.6008</v>
      </c>
      <c r="U500" s="54">
        <f>IF(Ações!$S500=0,Ações!$T500,IF(Ações!$T500=0,Ações!$S500,AVERAGE(Ações!$S500,Ações!$T500)))</f>
        <v>0.6008</v>
      </c>
    </row>
    <row r="501" spans="2:21" ht="15.75" customHeight="1" x14ac:dyDescent="0.2">
      <c r="B501" s="44" t="str">
        <f>IFERROR('Dados Status Invest STOCKS'!A488,"-")</f>
        <v>AVO</v>
      </c>
      <c r="C501" s="45">
        <f>IFERROR((Ações!$D501-Ações!$K501)/Ações!$D501,0)</f>
        <v>0</v>
      </c>
      <c r="D501" s="46">
        <f>(Ações!$O501)/0.06</f>
        <v>0</v>
      </c>
      <c r="E501" s="47">
        <f>IFERROR((Ações!$F501-Ações!$K501)/Ações!$F501,0)</f>
        <v>-0.33412674806188492</v>
      </c>
      <c r="F501" s="46">
        <f>IF(OR(Ações!$N501&lt;0,Ações!$M501&lt;0),"",(22.5*Ações!$M501*Ações!$N501)^0.5)</f>
        <v>10.433791257256395</v>
      </c>
      <c r="G501" s="47">
        <f>IFERROR((Ações!$H501-Ações!$K501)/Ações!$H501,0)</f>
        <v>0</v>
      </c>
      <c r="H501" s="48">
        <f>IFERROR(Ações!$I501/(Ações!$P501-Table_1[[#This Row],[CAGR LUCRO 5A]]),0)</f>
        <v>0</v>
      </c>
      <c r="I501" s="48">
        <f>IF(Ações!$S501&lt;0,"",Ações!$O501*(1+Ações!$S501))</f>
        <v>0</v>
      </c>
      <c r="J501" s="49">
        <f>IFERROR(IF(Ações!$B501="","",(VLOOKUP(Table_1[[#This Row],[AÇÕES]],'Dados Status Invest STOCKS'!A487:AD1102,4)/Table_1[[#This Row],[LPA]]))/100,0)</f>
        <v>0.34218749999999998</v>
      </c>
      <c r="K501" s="50">
        <f>IFERROR(IF(Ações!$B501="","",VLOOKUP(Table_1[[#This Row],[AÇÕES]],'Dados Status Invest STOCKS'!A487:AD1102,2)),0)</f>
        <v>13.92</v>
      </c>
      <c r="L501" s="51">
        <f>IFERROR(IF(Ações!$B501="","",VLOOKUP(Table_1[[#This Row],[AÇÕES]],'Dados Status Invest STOCKS'!A487:AD1102,3)/100),0)</f>
        <v>0</v>
      </c>
      <c r="M501" s="52">
        <f>IFERROR(IF(Ações!$B501="","",VLOOKUP(Table_1[[#This Row],[AÇÕES]],'Dados Status Invest STOCKS'!A487:AD1102,28)),0)</f>
        <v>0.64</v>
      </c>
      <c r="N501" s="52">
        <f>IFERROR(IF(Ações!$B501="","",VLOOKUP(Table_1[[#This Row],[AÇÕES]],'Dados Status Invest STOCKS'!A487:AD1102,27)),0)</f>
        <v>7.56</v>
      </c>
      <c r="O501" s="52">
        <f>IFERROR(IF(Ações!$L501="","",Ações!$K501*Ações!$L501),0)</f>
        <v>0</v>
      </c>
      <c r="P501" s="53">
        <f t="shared" si="7"/>
        <v>0.06</v>
      </c>
      <c r="Q501" s="53">
        <f>IFERROR(Ações!$O501/Ações!$M501,0)</f>
        <v>0</v>
      </c>
      <c r="R501" s="53">
        <f>IFERROR(IF(Ações!$B501="","",VLOOKUP(Table_1[[#This Row],[AÇÕES]],'Dados Status Invest STOCKS'!A487:AD1102,18)/100),0)</f>
        <v>8.4100000000000008E-2</v>
      </c>
      <c r="S501" s="51">
        <f>IFERROR(IF(Ações!$B501="","",VLOOKUP(Table_1[[#This Row],[AÇÕES]],'Dados Status Invest STOCKS'!A487:AD1102,25)/100),0)</f>
        <v>0</v>
      </c>
      <c r="T501" s="51">
        <f>(1-Ações!$Q501)*Ações!$R501</f>
        <v>8.4100000000000008E-2</v>
      </c>
      <c r="U501" s="54">
        <f>IF(Ações!$S501=0,Ações!$T501,IF(Ações!$T501=0,Ações!$S501,AVERAGE(Ações!$S501,Ações!$T501)))</f>
        <v>8.4100000000000008E-2</v>
      </c>
    </row>
    <row r="502" spans="2:21" ht="15.75" customHeight="1" x14ac:dyDescent="0.2">
      <c r="B502" s="44" t="str">
        <f>IFERROR('Dados Status Invest STOCKS'!A489,"-")</f>
        <v>AVRO</v>
      </c>
      <c r="C502" s="45">
        <f>IFERROR((Ações!$D502-Ações!$K502)/Ações!$D502,0)</f>
        <v>0</v>
      </c>
      <c r="D502" s="46">
        <f>(Ações!$O502)/0.06</f>
        <v>0</v>
      </c>
      <c r="E502" s="47">
        <f>IFERROR((Ações!$F502-Ações!$K502)/Ações!$F502,0)</f>
        <v>0</v>
      </c>
      <c r="F502" s="46" t="str">
        <f>IF(OR(Ações!$N502&lt;0,Ações!$M502&lt;0),"",(22.5*Ações!$M502*Ações!$N502)^0.5)</f>
        <v/>
      </c>
      <c r="G502" s="47">
        <f>IFERROR((Ações!$H502-Ações!$K502)/Ações!$H502,0)</f>
        <v>0</v>
      </c>
      <c r="H502" s="48">
        <f>IFERROR(Ações!$I502/(Ações!$P502-Table_1[[#This Row],[CAGR LUCRO 5A]]),0)</f>
        <v>0</v>
      </c>
      <c r="I502" s="48">
        <f>IF(Ações!$S502&lt;0,"",Ações!$O502*(1+Ações!$S502))</f>
        <v>0</v>
      </c>
      <c r="J502" s="49">
        <f>IFERROR(IF(Ações!$B502="","",(VLOOKUP(Table_1[[#This Row],[AÇÕES]],'Dados Status Invest STOCKS'!A488:AD1103,4)/Table_1[[#This Row],[LPA]]))/100,0)</f>
        <v>2.4908424908424913E-3</v>
      </c>
      <c r="K502" s="50">
        <f>IFERROR(IF(Ações!$B502="","",VLOOKUP(Table_1[[#This Row],[AÇÕES]],'Dados Status Invest STOCKS'!A488:AD1103,2)),0)</f>
        <v>1.86</v>
      </c>
      <c r="L502" s="51">
        <f>IFERROR(IF(Ações!$B502="","",VLOOKUP(Table_1[[#This Row],[AÇÕES]],'Dados Status Invest STOCKS'!A488:AD1103,3)/100),0)</f>
        <v>0</v>
      </c>
      <c r="M502" s="52">
        <f>IFERROR(IF(Ações!$B502="","",VLOOKUP(Table_1[[#This Row],[AÇÕES]],'Dados Status Invest STOCKS'!A488:AD1103,28)),0)</f>
        <v>-2.73</v>
      </c>
      <c r="N502" s="52">
        <f>IFERROR(IF(Ações!$B502="","",VLOOKUP(Table_1[[#This Row],[AÇÕES]],'Dados Status Invest STOCKS'!A488:AD1103,27)),0)</f>
        <v>4.43</v>
      </c>
      <c r="O502" s="52">
        <f>IFERROR(IF(Ações!$L502="","",Ações!$K502*Ações!$L502),0)</f>
        <v>0</v>
      </c>
      <c r="P502" s="53">
        <f t="shared" si="7"/>
        <v>0.06</v>
      </c>
      <c r="Q502" s="53">
        <f>IFERROR(Ações!$O502/Ações!$M502,0)</f>
        <v>0</v>
      </c>
      <c r="R502" s="53">
        <f>IFERROR(IF(Ações!$B502="","",VLOOKUP(Table_1[[#This Row],[AÇÕES]],'Dados Status Invest STOCKS'!A488:AD1103,18)/100),0)</f>
        <v>-0.6149</v>
      </c>
      <c r="S502" s="51">
        <f>IFERROR(IF(Ações!$B502="","",VLOOKUP(Table_1[[#This Row],[AÇÕES]],'Dados Status Invest STOCKS'!A488:AD1103,25)/100),0)</f>
        <v>0</v>
      </c>
      <c r="T502" s="51">
        <f>(1-Ações!$Q502)*Ações!$R502</f>
        <v>-0.6149</v>
      </c>
      <c r="U502" s="54">
        <f>IF(Ações!$S502=0,Ações!$T502,IF(Ações!$T502=0,Ações!$S502,AVERAGE(Ações!$S502,Ações!$T502)))</f>
        <v>-0.6149</v>
      </c>
    </row>
    <row r="503" spans="2:21" ht="15.75" customHeight="1" x14ac:dyDescent="0.2">
      <c r="B503" s="44" t="str">
        <f>IFERROR('Dados Status Invest STOCKS'!A490,"-")</f>
        <v>AVT</v>
      </c>
      <c r="C503" s="45">
        <f>IFERROR((Ações!$D503-Ações!$K503)/Ações!$D503,0)</f>
        <v>-1.6315789473684215</v>
      </c>
      <c r="D503" s="46">
        <f>(Ações!$O503)/0.06</f>
        <v>15.150599999999997</v>
      </c>
      <c r="E503" s="47">
        <f>IFERROR((Ações!$F503-Ações!$K503)/Ações!$F503,0)</f>
        <v>6.1790150626091882E-2</v>
      </c>
      <c r="F503" s="46">
        <f>IF(OR(Ações!$N503&lt;0,Ações!$M503&lt;0),"",(22.5*Ações!$M503*Ações!$N503)^0.5)</f>
        <v>42.495823324180925</v>
      </c>
      <c r="G503" s="47">
        <f>IFERROR((Ações!$H503-Ações!$K503)/Ações!$H503,0)</f>
        <v>0</v>
      </c>
      <c r="H503" s="48">
        <f>IFERROR(Ações!$I503/(Ações!$P503-Table_1[[#This Row],[CAGR LUCRO 5A]]),0)</f>
        <v>0</v>
      </c>
      <c r="I503" s="48" t="str">
        <f>IF(Ações!$S503&lt;0,"",Ações!$O503*(1+Ações!$S503))</f>
        <v/>
      </c>
      <c r="J503" s="49">
        <f>IFERROR(IF(Ações!$B503="","",(VLOOKUP(Table_1[[#This Row],[AÇÕES]],'Dados Status Invest STOCKS'!A489:AD1104,4)/Table_1[[#This Row],[LPA]]))/100,0)</f>
        <v>0.10507692307692308</v>
      </c>
      <c r="K503" s="50">
        <f>IFERROR(IF(Ações!$B503="","",VLOOKUP(Table_1[[#This Row],[AÇÕES]],'Dados Status Invest STOCKS'!A489:AD1104,2)),0)</f>
        <v>39.869999999999997</v>
      </c>
      <c r="L503" s="51">
        <f>IFERROR(IF(Ações!$B503="","",VLOOKUP(Table_1[[#This Row],[AÇÕES]],'Dados Status Invest STOCKS'!A489:AD1104,3)/100),0)</f>
        <v>2.2799999999999997E-2</v>
      </c>
      <c r="M503" s="52">
        <f>IFERROR(IF(Ações!$B503="","",VLOOKUP(Table_1[[#This Row],[AÇÕES]],'Dados Status Invest STOCKS'!A489:AD1104,28)),0)</f>
        <v>1.95</v>
      </c>
      <c r="N503" s="52">
        <f>IFERROR(IF(Ações!$B503="","",VLOOKUP(Table_1[[#This Row],[AÇÕES]],'Dados Status Invest STOCKS'!A489:AD1104,27)),0)</f>
        <v>41.16</v>
      </c>
      <c r="O503" s="52">
        <f>IFERROR(IF(Ações!$L503="","",Ações!$K503*Ações!$L503),0)</f>
        <v>0.90903599999999984</v>
      </c>
      <c r="P503" s="53">
        <f t="shared" si="7"/>
        <v>0.06</v>
      </c>
      <c r="Q503" s="53">
        <f>IFERROR(Ações!$O503/Ações!$M503,0)</f>
        <v>0.46617230769230761</v>
      </c>
      <c r="R503" s="53">
        <f>IFERROR(IF(Ações!$B503="","",VLOOKUP(Table_1[[#This Row],[AÇÕES]],'Dados Status Invest STOCKS'!A489:AD1104,18)/100),0)</f>
        <v>4.7300000000000002E-2</v>
      </c>
      <c r="S503" s="51">
        <f>IFERROR(IF(Ações!$B503="","",VLOOKUP(Table_1[[#This Row],[AÇÕES]],'Dados Status Invest STOCKS'!A489:AD1104,25)/100),0)</f>
        <v>-0.1754</v>
      </c>
      <c r="T503" s="51">
        <f>(1-Ações!$Q503)*Ações!$R503</f>
        <v>2.5250049846153848E-2</v>
      </c>
      <c r="U503" s="54">
        <f>IF(Ações!$S503=0,Ações!$T503,IF(Ações!$T503=0,Ações!$S503,AVERAGE(Ações!$S503,Ações!$T503)))</f>
        <v>-7.5074975076923081E-2</v>
      </c>
    </row>
    <row r="504" spans="2:21" ht="15.75" customHeight="1" x14ac:dyDescent="0.2">
      <c r="B504" s="44" t="str">
        <f>IFERROR('Dados Status Invest STOCKS'!A491,"-")</f>
        <v>AVTR</v>
      </c>
      <c r="C504" s="45">
        <f>IFERROR((Ações!$D504-Ações!$K504)/Ações!$D504,0)</f>
        <v>0</v>
      </c>
      <c r="D504" s="46">
        <f>(Ações!$O504)/0.06</f>
        <v>0</v>
      </c>
      <c r="E504" s="47">
        <f>IFERROR((Ações!$F504-Ações!$K504)/Ações!$F504,0)</f>
        <v>-2.4064102968399141</v>
      </c>
      <c r="F504" s="46">
        <f>IF(OR(Ações!$N504&lt;0,Ações!$M504&lt;0),"",(22.5*Ações!$M504*Ações!$N504)^0.5)</f>
        <v>10.735641573748632</v>
      </c>
      <c r="G504" s="47">
        <f>IFERROR((Ações!$H504-Ações!$K504)/Ações!$H504,0)</f>
        <v>0</v>
      </c>
      <c r="H504" s="48">
        <f>IFERROR(Ações!$I504/(Ações!$P504-Table_1[[#This Row],[CAGR LUCRO 5A]]),0)</f>
        <v>0</v>
      </c>
      <c r="I504" s="48">
        <f>IF(Ações!$S504&lt;0,"",Ações!$O504*(1+Ações!$S504))</f>
        <v>0</v>
      </c>
      <c r="J504" s="49">
        <f>IFERROR(IF(Ações!$B504="","",(VLOOKUP(Table_1[[#This Row],[AÇÕES]],'Dados Status Invest STOCKS'!A490:AD1105,4)/Table_1[[#This Row],[LPA]]))/100,0)</f>
        <v>0.62986842105263152</v>
      </c>
      <c r="K504" s="50">
        <f>IFERROR(IF(Ações!$B504="","",VLOOKUP(Table_1[[#This Row],[AÇÕES]],'Dados Status Invest STOCKS'!A490:AD1105,2)),0)</f>
        <v>36.57</v>
      </c>
      <c r="L504" s="51">
        <f>IFERROR(IF(Ações!$B504="","",VLOOKUP(Table_1[[#This Row],[AÇÕES]],'Dados Status Invest STOCKS'!A490:AD1105,3)/100),0)</f>
        <v>0</v>
      </c>
      <c r="M504" s="52">
        <f>IFERROR(IF(Ações!$B504="","",VLOOKUP(Table_1[[#This Row],[AÇÕES]],'Dados Status Invest STOCKS'!A490:AD1105,28)),0)</f>
        <v>0.76</v>
      </c>
      <c r="N504" s="52">
        <f>IFERROR(IF(Ações!$B504="","",VLOOKUP(Table_1[[#This Row],[AÇÕES]],'Dados Status Invest STOCKS'!A490:AD1105,27)),0)</f>
        <v>6.74</v>
      </c>
      <c r="O504" s="52">
        <f>IFERROR(IF(Ações!$L504="","",Ações!$K504*Ações!$L504),0)</f>
        <v>0</v>
      </c>
      <c r="P504" s="53">
        <f t="shared" si="7"/>
        <v>0.06</v>
      </c>
      <c r="Q504" s="53">
        <f>IFERROR(Ações!$O504/Ações!$M504,0)</f>
        <v>0</v>
      </c>
      <c r="R504" s="53">
        <f>IFERROR(IF(Ações!$B504="","",VLOOKUP(Table_1[[#This Row],[AÇÕES]],'Dados Status Invest STOCKS'!A490:AD1105,18)/100),0)</f>
        <v>0.1134</v>
      </c>
      <c r="S504" s="51">
        <f>IFERROR(IF(Ações!$B504="","",VLOOKUP(Table_1[[#This Row],[AÇÕES]],'Dados Status Invest STOCKS'!A490:AD1105,25)/100),0)</f>
        <v>0</v>
      </c>
      <c r="T504" s="51">
        <f>(1-Ações!$Q504)*Ações!$R504</f>
        <v>0.1134</v>
      </c>
      <c r="U504" s="54">
        <f>IF(Ações!$S504=0,Ações!$T504,IF(Ações!$T504=0,Ações!$S504,AVERAGE(Ações!$S504,Ações!$T504)))</f>
        <v>0.1134</v>
      </c>
    </row>
    <row r="505" spans="2:21" ht="15.75" customHeight="1" x14ac:dyDescent="0.2">
      <c r="B505" s="44" t="str">
        <f>IFERROR('Dados Status Invest STOCKS'!A492,"-")</f>
        <v>AVXL</v>
      </c>
      <c r="C505" s="45">
        <f>IFERROR((Ações!$D505-Ações!$K505)/Ações!$D505,0)</f>
        <v>0</v>
      </c>
      <c r="D505" s="46">
        <f>(Ações!$O505)/0.06</f>
        <v>0</v>
      </c>
      <c r="E505" s="47">
        <f>IFERROR((Ações!$F505-Ações!$K505)/Ações!$F505,0)</f>
        <v>0</v>
      </c>
      <c r="F505" s="46" t="str">
        <f>IF(OR(Ações!$N505&lt;0,Ações!$M505&lt;0),"",(22.5*Ações!$M505*Ações!$N505)^0.5)</f>
        <v/>
      </c>
      <c r="G505" s="47">
        <f>IFERROR((Ações!$H505-Ações!$K505)/Ações!$H505,0)</f>
        <v>0</v>
      </c>
      <c r="H505" s="48">
        <f>IFERROR(Ações!$I505/(Ações!$P505-Table_1[[#This Row],[CAGR LUCRO 5A]]),0)</f>
        <v>0</v>
      </c>
      <c r="I505" s="48">
        <f>IF(Ações!$S505&lt;0,"",Ações!$O505*(1+Ações!$S505))</f>
        <v>0</v>
      </c>
      <c r="J505" s="49">
        <f>IFERROR(IF(Ações!$B505="","",(VLOOKUP(Table_1[[#This Row],[AÇÕES]],'Dados Status Invest STOCKS'!A491:AD1106,4)/Table_1[[#This Row],[LPA]]))/100,0)</f>
        <v>0.50539999999999996</v>
      </c>
      <c r="K505" s="50">
        <f>IFERROR(IF(Ações!$B505="","",VLOOKUP(Table_1[[#This Row],[AÇÕES]],'Dados Status Invest STOCKS'!A491:AD1106,2)),0)</f>
        <v>12.6</v>
      </c>
      <c r="L505" s="51">
        <f>IFERROR(IF(Ações!$B505="","",VLOOKUP(Table_1[[#This Row],[AÇÕES]],'Dados Status Invest STOCKS'!A491:AD1106,3)/100),0)</f>
        <v>0</v>
      </c>
      <c r="M505" s="52">
        <f>IFERROR(IF(Ações!$B505="","",VLOOKUP(Table_1[[#This Row],[AÇÕES]],'Dados Status Invest STOCKS'!A491:AD1106,28)),0)</f>
        <v>-0.5</v>
      </c>
      <c r="N505" s="52">
        <f>IFERROR(IF(Ações!$B505="","",VLOOKUP(Table_1[[#This Row],[AÇÕES]],'Dados Status Invest STOCKS'!A491:AD1106,27)),0)</f>
        <v>1.98</v>
      </c>
      <c r="O505" s="52">
        <f>IFERROR(IF(Ações!$L505="","",Ações!$K505*Ações!$L505),0)</f>
        <v>0</v>
      </c>
      <c r="P505" s="53">
        <f t="shared" si="7"/>
        <v>0.06</v>
      </c>
      <c r="Q505" s="53">
        <f>IFERROR(Ações!$O505/Ações!$M505,0)</f>
        <v>0</v>
      </c>
      <c r="R505" s="53">
        <f>IFERROR(IF(Ações!$B505="","",VLOOKUP(Table_1[[#This Row],[AÇÕES]],'Dados Status Invest STOCKS'!A491:AD1106,18)/100),0)</f>
        <v>-0.25129999999999997</v>
      </c>
      <c r="S505" s="51">
        <f>IFERROR(IF(Ações!$B505="","",VLOOKUP(Table_1[[#This Row],[AÇÕES]],'Dados Status Invest STOCKS'!A491:AD1106,25)/100),0)</f>
        <v>0</v>
      </c>
      <c r="T505" s="51">
        <f>(1-Ações!$Q505)*Ações!$R505</f>
        <v>-0.25129999999999997</v>
      </c>
      <c r="U505" s="54">
        <f>IF(Ações!$S505=0,Ações!$T505,IF(Ações!$T505=0,Ações!$S505,AVERAGE(Ações!$S505,Ações!$T505)))</f>
        <v>-0.25129999999999997</v>
      </c>
    </row>
    <row r="506" spans="2:21" ht="15.75" customHeight="1" x14ac:dyDescent="0.2">
      <c r="B506" s="44" t="str">
        <f>IFERROR('Dados Status Invest STOCKS'!A493,"-")</f>
        <v>AVY</v>
      </c>
      <c r="C506" s="45">
        <f>IFERROR((Ações!$D506-Ações!$K506)/Ações!$D506,0)</f>
        <v>-3.511278195488722</v>
      </c>
      <c r="D506" s="46">
        <f>(Ações!$O506)/0.06</f>
        <v>44.415350000000004</v>
      </c>
      <c r="E506" s="47">
        <f>IFERROR((Ações!$F506-Ações!$K506)/Ações!$F506,0)</f>
        <v>-2.124728374015314</v>
      </c>
      <c r="F506" s="46">
        <f>IF(OR(Ações!$N506&lt;0,Ações!$M506&lt;0),"",(22.5*Ações!$M506*Ações!$N506)^0.5)</f>
        <v>64.123973675997348</v>
      </c>
      <c r="G506" s="47">
        <f>IFERROR((Ações!$H506-Ações!$K506)/Ações!$H506,0)</f>
        <v>6.9865736234308091</v>
      </c>
      <c r="H506" s="48">
        <f>IFERROR(Ações!$I506/(Ações!$P506-Table_1[[#This Row],[CAGR LUCRO 5A]]),0)</f>
        <v>-33.469896572519083</v>
      </c>
      <c r="I506" s="48">
        <f>IF(Ações!$S506&lt;0,"",Ações!$O506*(1+Ações!$S506))</f>
        <v>3.0691895156999998</v>
      </c>
      <c r="J506" s="49">
        <f>IFERROR(IF(Ações!$B506="","",(VLOOKUP(Table_1[[#This Row],[AÇÕES]],'Dados Status Invest STOCKS'!A492:AD1107,4)/Table_1[[#This Row],[LPA]]))/100,0)</f>
        <v>2.5405405405405403E-2</v>
      </c>
      <c r="K506" s="50">
        <f>IFERROR(IF(Ações!$B506="","",VLOOKUP(Table_1[[#This Row],[AÇÕES]],'Dados Status Invest STOCKS'!A492:AD1107,2)),0)</f>
        <v>200.37</v>
      </c>
      <c r="L506" s="51">
        <f>IFERROR(IF(Ações!$B506="","",VLOOKUP(Table_1[[#This Row],[AÇÕES]],'Dados Status Invest STOCKS'!A492:AD1107,3)/100),0)</f>
        <v>1.3300000000000001E-2</v>
      </c>
      <c r="M506" s="52">
        <f>IFERROR(IF(Ações!$B506="","",VLOOKUP(Table_1[[#This Row],[AÇÕES]],'Dados Status Invest STOCKS'!A492:AD1107,28)),0)</f>
        <v>8.8800000000000008</v>
      </c>
      <c r="N506" s="52">
        <f>IFERROR(IF(Ações!$B506="","",VLOOKUP(Table_1[[#This Row],[AÇÕES]],'Dados Status Invest STOCKS'!A492:AD1107,27)),0)</f>
        <v>20.58</v>
      </c>
      <c r="O506" s="52">
        <f>IFERROR(IF(Ações!$L506="","",Ações!$K506*Ações!$L506),0)</f>
        <v>2.6649210000000001</v>
      </c>
      <c r="P506" s="53">
        <f t="shared" si="7"/>
        <v>0.06</v>
      </c>
      <c r="Q506" s="53">
        <f>IFERROR(Ações!$O506/Ações!$M506,0)</f>
        <v>0.30010371621621618</v>
      </c>
      <c r="R506" s="53">
        <f>IFERROR(IF(Ações!$B506="","",VLOOKUP(Table_1[[#This Row],[AÇÕES]],'Dados Status Invest STOCKS'!A492:AD1107,18)/100),0)</f>
        <v>0.43159999999999998</v>
      </c>
      <c r="S506" s="51">
        <f>IFERROR(IF(Ações!$B506="","",VLOOKUP(Table_1[[#This Row],[AÇÕES]],'Dados Status Invest STOCKS'!A492:AD1107,25)/100),0)</f>
        <v>0.1517</v>
      </c>
      <c r="T506" s="51">
        <f>(1-Ações!$Q506)*Ações!$R506</f>
        <v>0.30207523608108111</v>
      </c>
      <c r="U506" s="54">
        <f>IF(Ações!$S506=0,Ações!$T506,IF(Ações!$T506=0,Ações!$S506,AVERAGE(Ações!$S506,Ações!$T506)))</f>
        <v>0.22688761804054056</v>
      </c>
    </row>
    <row r="507" spans="2:21" ht="15.75" customHeight="1" x14ac:dyDescent="0.2">
      <c r="B507" s="44" t="str">
        <f>IFERROR('Dados Status Invest STOCKS'!A494,"-")</f>
        <v>AVYA</v>
      </c>
      <c r="C507" s="45">
        <f>IFERROR((Ações!$D507-Ações!$K507)/Ações!$D507,0)</f>
        <v>0</v>
      </c>
      <c r="D507" s="46">
        <f>(Ações!$O507)/0.06</f>
        <v>0</v>
      </c>
      <c r="E507" s="47">
        <f>IFERROR((Ações!$F507-Ações!$K507)/Ações!$F507,0)</f>
        <v>0</v>
      </c>
      <c r="F507" s="46" t="str">
        <f>IF(OR(Ações!$N507&lt;0,Ações!$M507&lt;0),"",(22.5*Ações!$M507*Ações!$N507)^0.5)</f>
        <v/>
      </c>
      <c r="G507" s="47">
        <f>IFERROR((Ações!$H507-Ações!$K507)/Ações!$H507,0)</f>
        <v>0</v>
      </c>
      <c r="H507" s="48">
        <f>IFERROR(Ações!$I507/(Ações!$P507-Table_1[[#This Row],[CAGR LUCRO 5A]]),0)</f>
        <v>0</v>
      </c>
      <c r="I507" s="48">
        <f>IF(Ações!$S507&lt;0,"",Ações!$O507*(1+Ações!$S507))</f>
        <v>0</v>
      </c>
      <c r="J507" s="49">
        <f>IFERROR(IF(Ações!$B507="","",(VLOOKUP(Table_1[[#This Row],[AÇÕES]],'Dados Status Invest STOCKS'!A493:AD1108,4)/Table_1[[#This Row],[LPA]]))/100,0)</f>
        <v>7.8073333333333332</v>
      </c>
      <c r="K507" s="50">
        <f>IFERROR(IF(Ações!$B507="","",VLOOKUP(Table_1[[#This Row],[AÇÕES]],'Dados Status Invest STOCKS'!A493:AD1108,2)),0)</f>
        <v>18.100000000000001</v>
      </c>
      <c r="L507" s="51">
        <f>IFERROR(IF(Ações!$B507="","",VLOOKUP(Table_1[[#This Row],[AÇÕES]],'Dados Status Invest STOCKS'!A493:AD1108,3)/100),0)</f>
        <v>0</v>
      </c>
      <c r="M507" s="52">
        <f>IFERROR(IF(Ações!$B507="","",VLOOKUP(Table_1[[#This Row],[AÇÕES]],'Dados Status Invest STOCKS'!A493:AD1108,28)),0)</f>
        <v>-0.15</v>
      </c>
      <c r="N507" s="52">
        <f>IFERROR(IF(Ações!$B507="","",VLOOKUP(Table_1[[#This Row],[AÇÕES]],'Dados Status Invest STOCKS'!A493:AD1108,27)),0)</f>
        <v>4.66</v>
      </c>
      <c r="O507" s="52">
        <f>IFERROR(IF(Ações!$L507="","",Ações!$K507*Ações!$L507),0)</f>
        <v>0</v>
      </c>
      <c r="P507" s="53">
        <f t="shared" si="7"/>
        <v>0.06</v>
      </c>
      <c r="Q507" s="53">
        <f>IFERROR(Ações!$O507/Ações!$M507,0)</f>
        <v>0</v>
      </c>
      <c r="R507" s="53">
        <f>IFERROR(IF(Ações!$B507="","",VLOOKUP(Table_1[[#This Row],[AÇÕES]],'Dados Status Invest STOCKS'!A493:AD1108,18)/100),0)</f>
        <v>-3.32E-2</v>
      </c>
      <c r="S507" s="51">
        <f>IFERROR(IF(Ações!$B507="","",VLOOKUP(Table_1[[#This Row],[AÇÕES]],'Dados Status Invest STOCKS'!A493:AD1108,25)/100),0)</f>
        <v>0</v>
      </c>
      <c r="T507" s="51">
        <f>(1-Ações!$Q507)*Ações!$R507</f>
        <v>-3.32E-2</v>
      </c>
      <c r="U507" s="54">
        <f>IF(Ações!$S507=0,Ações!$T507,IF(Ações!$T507=0,Ações!$S507,AVERAGE(Ações!$S507,Ações!$T507)))</f>
        <v>-3.32E-2</v>
      </c>
    </row>
    <row r="508" spans="2:21" ht="15.75" customHeight="1" x14ac:dyDescent="0.2">
      <c r="B508" s="44" t="str">
        <f>IFERROR('Dados Status Invest STOCKS'!A495,"-")</f>
        <v>AWH</v>
      </c>
      <c r="C508" s="45">
        <f>IFERROR((Ações!$D508-Ações!$K508)/Ações!$D508,0)</f>
        <v>0</v>
      </c>
      <c r="D508" s="46">
        <f>(Ações!$O508)/0.06</f>
        <v>0</v>
      </c>
      <c r="E508" s="47">
        <f>IFERROR((Ações!$F508-Ações!$K508)/Ações!$F508,0)</f>
        <v>0</v>
      </c>
      <c r="F508" s="46" t="str">
        <f>IF(OR(Ações!$N508&lt;0,Ações!$M508&lt;0),"",(22.5*Ações!$M508*Ações!$N508)^0.5)</f>
        <v/>
      </c>
      <c r="G508" s="47">
        <f>IFERROR((Ações!$H508-Ações!$K508)/Ações!$H508,0)</f>
        <v>0</v>
      </c>
      <c r="H508" s="48">
        <f>IFERROR(Ações!$I508/(Ações!$P508-Table_1[[#This Row],[CAGR LUCRO 5A]]),0)</f>
        <v>0</v>
      </c>
      <c r="I508" s="48">
        <f>IF(Ações!$S508&lt;0,"",Ações!$O508*(1+Ações!$S508))</f>
        <v>0</v>
      </c>
      <c r="J508" s="49">
        <f>IFERROR(IF(Ações!$B508="","",(VLOOKUP(Table_1[[#This Row],[AÇÕES]],'Dados Status Invest STOCKS'!A494:AD1109,4)/Table_1[[#This Row],[LPA]]))/100,0)</f>
        <v>0.16923076923076924</v>
      </c>
      <c r="K508" s="50">
        <f>IFERROR(IF(Ações!$B508="","",VLOOKUP(Table_1[[#This Row],[AÇÕES]],'Dados Status Invest STOCKS'!A494:AD1109,2)),0)</f>
        <v>1.1299999999999999</v>
      </c>
      <c r="L508" s="51">
        <f>IFERROR(IF(Ações!$B508="","",VLOOKUP(Table_1[[#This Row],[AÇÕES]],'Dados Status Invest STOCKS'!A494:AD1109,3)/100),0)</f>
        <v>0</v>
      </c>
      <c r="M508" s="52">
        <f>IFERROR(IF(Ações!$B508="","",VLOOKUP(Table_1[[#This Row],[AÇÕES]],'Dados Status Invest STOCKS'!A494:AD1109,28)),0)</f>
        <v>-0.26</v>
      </c>
      <c r="N508" s="52">
        <f>IFERROR(IF(Ações!$B508="","",VLOOKUP(Table_1[[#This Row],[AÇÕES]],'Dados Status Invest STOCKS'!A494:AD1109,27)),0)</f>
        <v>0.34</v>
      </c>
      <c r="O508" s="52">
        <f>IFERROR(IF(Ações!$L508="","",Ações!$K508*Ações!$L508),0)</f>
        <v>0</v>
      </c>
      <c r="P508" s="53">
        <f t="shared" si="7"/>
        <v>0.06</v>
      </c>
      <c r="Q508" s="53">
        <f>IFERROR(Ações!$O508/Ações!$M508,0)</f>
        <v>0</v>
      </c>
      <c r="R508" s="53">
        <f>IFERROR(IF(Ações!$B508="","",VLOOKUP(Table_1[[#This Row],[AÇÕES]],'Dados Status Invest STOCKS'!A494:AD1109,18)/100),0)</f>
        <v>-0.74750000000000005</v>
      </c>
      <c r="S508" s="51">
        <f>IFERROR(IF(Ações!$B508="","",VLOOKUP(Table_1[[#This Row],[AÇÕES]],'Dados Status Invest STOCKS'!A494:AD1109,25)/100),0)</f>
        <v>0</v>
      </c>
      <c r="T508" s="51">
        <f>(1-Ações!$Q508)*Ações!$R508</f>
        <v>-0.74750000000000005</v>
      </c>
      <c r="U508" s="54">
        <f>IF(Ações!$S508=0,Ações!$T508,IF(Ações!$T508=0,Ações!$S508,AVERAGE(Ações!$S508,Ações!$T508)))</f>
        <v>-0.74750000000000005</v>
      </c>
    </row>
    <row r="509" spans="2:21" ht="15.75" customHeight="1" x14ac:dyDescent="0.2">
      <c r="B509" s="44" t="str">
        <f>IFERROR('Dados Status Invest STOCKS'!A496,"-")</f>
        <v>AWI</v>
      </c>
      <c r="C509" s="45">
        <f>IFERROR((Ações!$D509-Ações!$K509)/Ações!$D509,0)</f>
        <v>-5.9767441860465116</v>
      </c>
      <c r="D509" s="46">
        <f>(Ações!$O509)/0.06</f>
        <v>14.430800000000001</v>
      </c>
      <c r="E509" s="47">
        <f>IFERROR((Ações!$F509-Ações!$K509)/Ações!$F509,0)</f>
        <v>-2.4404682617662243</v>
      </c>
      <c r="F509" s="46">
        <f>IF(OR(Ações!$N509&lt;0,Ações!$M509&lt;0),"",(22.5*Ações!$M509*Ações!$N509)^0.5)</f>
        <v>29.263458442227911</v>
      </c>
      <c r="G509" s="47">
        <f>IFERROR((Ações!$H509-Ações!$K509)/Ações!$H509,0)</f>
        <v>-5.9767441860465116</v>
      </c>
      <c r="H509" s="48">
        <f>IFERROR(Ações!$I509/(Ações!$P509-Table_1[[#This Row],[CAGR LUCRO 5A]]),0)</f>
        <v>14.430800000000001</v>
      </c>
      <c r="I509" s="48">
        <f>IF(Ações!$S509&lt;0,"",Ações!$O509*(1+Ações!$S509))</f>
        <v>0.86584800000000006</v>
      </c>
      <c r="J509" s="49">
        <f>IFERROR(IF(Ações!$B509="","",(VLOOKUP(Table_1[[#This Row],[AÇÕES]],'Dados Status Invest STOCKS'!A495:AD1110,4)/Table_1[[#This Row],[LPA]]))/100,0)</f>
        <v>8.4190751445086712E-2</v>
      </c>
      <c r="K509" s="50">
        <f>IFERROR(IF(Ações!$B509="","",VLOOKUP(Table_1[[#This Row],[AÇÕES]],'Dados Status Invest STOCKS'!A495:AD1110,2)),0)</f>
        <v>100.68</v>
      </c>
      <c r="L509" s="51">
        <f>IFERROR(IF(Ações!$B509="","",VLOOKUP(Table_1[[#This Row],[AÇÕES]],'Dados Status Invest STOCKS'!A495:AD1110,3)/100),0)</f>
        <v>8.6E-3</v>
      </c>
      <c r="M509" s="52">
        <f>IFERROR(IF(Ações!$B509="","",VLOOKUP(Table_1[[#This Row],[AÇÕES]],'Dados Status Invest STOCKS'!A495:AD1110,28)),0)</f>
        <v>3.46</v>
      </c>
      <c r="N509" s="52">
        <f>IFERROR(IF(Ações!$B509="","",VLOOKUP(Table_1[[#This Row],[AÇÕES]],'Dados Status Invest STOCKS'!A495:AD1110,27)),0)</f>
        <v>11</v>
      </c>
      <c r="O509" s="52">
        <f>IFERROR(IF(Ações!$L509="","",Ações!$K509*Ações!$L509),0)</f>
        <v>0.86584800000000006</v>
      </c>
      <c r="P509" s="53">
        <f t="shared" si="7"/>
        <v>0.06</v>
      </c>
      <c r="Q509" s="53">
        <f>IFERROR(Ações!$O509/Ações!$M509,0)</f>
        <v>0.25024508670520235</v>
      </c>
      <c r="R509" s="53">
        <f>IFERROR(IF(Ações!$B509="","",VLOOKUP(Table_1[[#This Row],[AÇÕES]],'Dados Status Invest STOCKS'!A495:AD1110,18)/100),0)</f>
        <v>0.31420000000000003</v>
      </c>
      <c r="S509" s="51">
        <f>IFERROR(IF(Ações!$B509="","",VLOOKUP(Table_1[[#This Row],[AÇÕES]],'Dados Status Invest STOCKS'!A495:AD1110,25)/100),0)</f>
        <v>0</v>
      </c>
      <c r="T509" s="51">
        <f>(1-Ações!$Q509)*Ações!$R509</f>
        <v>0.23557299375722543</v>
      </c>
      <c r="U509" s="54">
        <f>IF(Ações!$S509=0,Ações!$T509,IF(Ações!$T509=0,Ações!$S509,AVERAGE(Ações!$S509,Ações!$T509)))</f>
        <v>0.23557299375722543</v>
      </c>
    </row>
    <row r="510" spans="2:21" ht="15.75" customHeight="1" x14ac:dyDescent="0.2">
      <c r="B510" s="44" t="str">
        <f>IFERROR('Dados Status Invest STOCKS'!A497,"-")</f>
        <v>AWK</v>
      </c>
      <c r="C510" s="45">
        <f>IFERROR((Ações!$D510-Ações!$K510)/Ações!$D510,0)</f>
        <v>-3.0540540540540544</v>
      </c>
      <c r="D510" s="46">
        <f>(Ações!$O510)/0.06</f>
        <v>39.414866666666661</v>
      </c>
      <c r="E510" s="47">
        <f>IFERROR((Ações!$F510-Ações!$K510)/Ações!$F510,0)</f>
        <v>-1.6728398042377266</v>
      </c>
      <c r="F510" s="46">
        <f>IF(OR(Ações!$N510&lt;0,Ações!$M510&lt;0),"",(22.5*Ações!$M510*Ações!$N510)^0.5)</f>
        <v>59.782857074582843</v>
      </c>
      <c r="G510" s="47">
        <f>IFERROR((Ações!$H510-Ações!$K510)/Ações!$H510,0)</f>
        <v>2.428845966661092</v>
      </c>
      <c r="H510" s="48">
        <f>IFERROR(Ações!$I510/(Ações!$P510-Table_1[[#This Row],[CAGR LUCRO 5A]]),0)</f>
        <v>-111.8315085938865</v>
      </c>
      <c r="I510" s="48">
        <f>IF(Ações!$S510&lt;0,"",Ações!$O510*(1+Ações!$S510))</f>
        <v>2.5609415467999996</v>
      </c>
      <c r="J510" s="49">
        <f>IFERROR(IF(Ações!$B510="","",(VLOOKUP(Table_1[[#This Row],[AÇÕES]],'Dados Status Invest STOCKS'!A496:AD1111,4)/Table_1[[#This Row],[LPA]]))/100,0)</f>
        <v>9.052380952380952E-2</v>
      </c>
      <c r="K510" s="50">
        <f>IFERROR(IF(Ações!$B510="","",VLOOKUP(Table_1[[#This Row],[AÇÕES]],'Dados Status Invest STOCKS'!A496:AD1111,2)),0)</f>
        <v>159.79</v>
      </c>
      <c r="L510" s="51">
        <f>IFERROR(IF(Ações!$B510="","",VLOOKUP(Table_1[[#This Row],[AÇÕES]],'Dados Status Invest STOCKS'!A496:AD1111,3)/100),0)</f>
        <v>1.4800000000000001E-2</v>
      </c>
      <c r="M510" s="52">
        <f>IFERROR(IF(Ações!$B510="","",VLOOKUP(Table_1[[#This Row],[AÇÕES]],'Dados Status Invest STOCKS'!A496:AD1111,28)),0)</f>
        <v>4.2</v>
      </c>
      <c r="N510" s="52">
        <f>IFERROR(IF(Ações!$B510="","",VLOOKUP(Table_1[[#This Row],[AÇÕES]],'Dados Status Invest STOCKS'!A496:AD1111,27)),0)</f>
        <v>37.82</v>
      </c>
      <c r="O510" s="52">
        <f>IFERROR(IF(Ações!$L510="","",Ações!$K510*Ações!$L510),0)</f>
        <v>2.3648919999999998</v>
      </c>
      <c r="P510" s="53">
        <f t="shared" si="7"/>
        <v>0.06</v>
      </c>
      <c r="Q510" s="53">
        <f>IFERROR(Ações!$O510/Ações!$M510,0)</f>
        <v>0.56306952380952369</v>
      </c>
      <c r="R510" s="53">
        <f>IFERROR(IF(Ações!$B510="","",VLOOKUP(Table_1[[#This Row],[AÇÕES]],'Dados Status Invest STOCKS'!A496:AD1111,18)/100),0)</f>
        <v>0.11109999999999999</v>
      </c>
      <c r="S510" s="51">
        <f>IFERROR(IF(Ações!$B510="","",VLOOKUP(Table_1[[#This Row],[AÇÕES]],'Dados Status Invest STOCKS'!A496:AD1111,25)/100),0)</f>
        <v>8.2899999999999988E-2</v>
      </c>
      <c r="T510" s="51">
        <f>(1-Ações!$Q510)*Ações!$R510</f>
        <v>4.8542975904761913E-2</v>
      </c>
      <c r="U510" s="54">
        <f>IF(Ações!$S510=0,Ações!$T510,IF(Ações!$T510=0,Ações!$S510,AVERAGE(Ações!$S510,Ações!$T510)))</f>
        <v>6.5721487952380947E-2</v>
      </c>
    </row>
    <row r="511" spans="2:21" ht="15.75" customHeight="1" x14ac:dyDescent="0.2">
      <c r="B511" s="44" t="str">
        <f>IFERROR('Dados Status Invest STOCKS'!A498,"-")</f>
        <v>AWR</v>
      </c>
      <c r="C511" s="45">
        <f>IFERROR((Ações!$D511-Ações!$K511)/Ações!$D511,0)</f>
        <v>-2.9215686274509802</v>
      </c>
      <c r="D511" s="46">
        <f>(Ações!$O511)/0.06</f>
        <v>23.284050000000001</v>
      </c>
      <c r="E511" s="47">
        <f>IFERROR((Ações!$F511-Ações!$K511)/Ações!$F511,0)</f>
        <v>-1.8117987917991936</v>
      </c>
      <c r="F511" s="46">
        <f>IF(OR(Ações!$N511&lt;0,Ações!$M511&lt;0),"",(22.5*Ações!$M511*Ações!$N511)^0.5)</f>
        <v>32.473874114432355</v>
      </c>
      <c r="G511" s="47">
        <f>IFERROR((Ações!$H511-Ações!$K511)/Ações!$H511,0)</f>
        <v>1.9299730307821079</v>
      </c>
      <c r="H511" s="48">
        <f>IFERROR(Ações!$I511/(Ações!$P511-Table_1[[#This Row],[CAGR LUCRO 5A]]),0)</f>
        <v>-98.185642999999942</v>
      </c>
      <c r="I511" s="48">
        <f>IF(Ações!$S511&lt;0,"",Ações!$O511*(1+Ações!$S511))</f>
        <v>1.5022403379</v>
      </c>
      <c r="J511" s="49">
        <f>IFERROR(IF(Ações!$B511="","",(VLOOKUP(Table_1[[#This Row],[AÇÕES]],'Dados Status Invest STOCKS'!A497:AD1112,4)/Table_1[[#This Row],[LPA]]))/100,0)</f>
        <v>0.14039215686274509</v>
      </c>
      <c r="K511" s="50">
        <f>IFERROR(IF(Ações!$B511="","",VLOOKUP(Table_1[[#This Row],[AÇÕES]],'Dados Status Invest STOCKS'!A497:AD1112,2)),0)</f>
        <v>91.31</v>
      </c>
      <c r="L511" s="51">
        <f>IFERROR(IF(Ações!$B511="","",VLOOKUP(Table_1[[#This Row],[AÇÕES]],'Dados Status Invest STOCKS'!A497:AD1112,3)/100),0)</f>
        <v>1.5300000000000001E-2</v>
      </c>
      <c r="M511" s="52">
        <f>IFERROR(IF(Ações!$B511="","",VLOOKUP(Table_1[[#This Row],[AÇÕES]],'Dados Status Invest STOCKS'!A497:AD1112,28)),0)</f>
        <v>2.5499999999999998</v>
      </c>
      <c r="N511" s="52">
        <f>IFERROR(IF(Ações!$B511="","",VLOOKUP(Table_1[[#This Row],[AÇÕES]],'Dados Status Invest STOCKS'!A497:AD1112,27)),0)</f>
        <v>18.38</v>
      </c>
      <c r="O511" s="52">
        <f>IFERROR(IF(Ações!$L511="","",Ações!$K511*Ações!$L511),0)</f>
        <v>1.397043</v>
      </c>
      <c r="P511" s="53">
        <f t="shared" si="7"/>
        <v>0.06</v>
      </c>
      <c r="Q511" s="53">
        <f>IFERROR(Ações!$O511/Ações!$M511,0)</f>
        <v>0.54786000000000001</v>
      </c>
      <c r="R511" s="53">
        <f>IFERROR(IF(Ações!$B511="","",VLOOKUP(Table_1[[#This Row],[AÇÕES]],'Dados Status Invest STOCKS'!A497:AD1112,18)/100),0)</f>
        <v>0.13880000000000001</v>
      </c>
      <c r="S511" s="51">
        <f>IFERROR(IF(Ações!$B511="","",VLOOKUP(Table_1[[#This Row],[AÇÕES]],'Dados Status Invest STOCKS'!A497:AD1112,25)/100),0)</f>
        <v>7.5300000000000006E-2</v>
      </c>
      <c r="T511" s="51">
        <f>(1-Ações!$Q511)*Ações!$R511</f>
        <v>6.2757032000000004E-2</v>
      </c>
      <c r="U511" s="54">
        <f>IF(Ações!$S511=0,Ações!$T511,IF(Ações!$T511=0,Ações!$S511,AVERAGE(Ações!$S511,Ações!$T511)))</f>
        <v>6.9028516000000012E-2</v>
      </c>
    </row>
    <row r="512" spans="2:21" ht="15.75" customHeight="1" x14ac:dyDescent="0.2">
      <c r="B512" s="44" t="str">
        <f>IFERROR('Dados Status Invest STOCKS'!A499,"-")</f>
        <v>AWRE</v>
      </c>
      <c r="C512" s="45">
        <f>IFERROR((Ações!$D512-Ações!$K512)/Ações!$D512,0)</f>
        <v>0</v>
      </c>
      <c r="D512" s="46">
        <f>(Ações!$O512)/0.06</f>
        <v>0</v>
      </c>
      <c r="E512" s="47">
        <f>IFERROR((Ações!$F512-Ações!$K512)/Ações!$F512,0)</f>
        <v>0</v>
      </c>
      <c r="F512" s="46" t="str">
        <f>IF(OR(Ações!$N512&lt;0,Ações!$M512&lt;0),"",(22.5*Ações!$M512*Ações!$N512)^0.5)</f>
        <v/>
      </c>
      <c r="G512" s="47">
        <f>IFERROR((Ações!$H512-Ações!$K512)/Ações!$H512,0)</f>
        <v>0</v>
      </c>
      <c r="H512" s="48">
        <f>IFERROR(Ações!$I512/(Ações!$P512-Table_1[[#This Row],[CAGR LUCRO 5A]]),0)</f>
        <v>0</v>
      </c>
      <c r="I512" s="48">
        <f>IF(Ações!$S512&lt;0,"",Ações!$O512*(1+Ações!$S512))</f>
        <v>0</v>
      </c>
      <c r="J512" s="49">
        <f>IFERROR(IF(Ações!$B512="","",(VLOOKUP(Table_1[[#This Row],[AÇÕES]],'Dados Status Invest STOCKS'!A498:AD1113,4)/Table_1[[#This Row],[LPA]]))/100,0)</f>
        <v>0.33068965517241383</v>
      </c>
      <c r="K512" s="50">
        <f>IFERROR(IF(Ações!$B512="","",VLOOKUP(Table_1[[#This Row],[AÇÕES]],'Dados Status Invest STOCKS'!A498:AD1113,2)),0)</f>
        <v>2.76</v>
      </c>
      <c r="L512" s="51">
        <f>IFERROR(IF(Ações!$B512="","",VLOOKUP(Table_1[[#This Row],[AÇÕES]],'Dados Status Invest STOCKS'!A498:AD1113,3)/100),0)</f>
        <v>0</v>
      </c>
      <c r="M512" s="52">
        <f>IFERROR(IF(Ações!$B512="","",VLOOKUP(Table_1[[#This Row],[AÇÕES]],'Dados Status Invest STOCKS'!A498:AD1113,28)),0)</f>
        <v>-0.28999999999999998</v>
      </c>
      <c r="N512" s="52">
        <f>IFERROR(IF(Ações!$B512="","",VLOOKUP(Table_1[[#This Row],[AÇÕES]],'Dados Status Invest STOCKS'!A498:AD1113,27)),0)</f>
        <v>1.96</v>
      </c>
      <c r="O512" s="52">
        <f>IFERROR(IF(Ações!$L512="","",Ações!$K512*Ações!$L512),0)</f>
        <v>0</v>
      </c>
      <c r="P512" s="53">
        <f t="shared" si="7"/>
        <v>0.06</v>
      </c>
      <c r="Q512" s="53">
        <f>IFERROR(Ações!$O512/Ações!$M512,0)</f>
        <v>0</v>
      </c>
      <c r="R512" s="53">
        <f>IFERROR(IF(Ações!$B512="","",VLOOKUP(Table_1[[#This Row],[AÇÕES]],'Dados Status Invest STOCKS'!A498:AD1113,18)/100),0)</f>
        <v>-0.1472</v>
      </c>
      <c r="S512" s="51">
        <f>IFERROR(IF(Ações!$B512="","",VLOOKUP(Table_1[[#This Row],[AÇÕES]],'Dados Status Invest STOCKS'!A498:AD1113,25)/100),0)</f>
        <v>0</v>
      </c>
      <c r="T512" s="51">
        <f>(1-Ações!$Q512)*Ações!$R512</f>
        <v>-0.1472</v>
      </c>
      <c r="U512" s="54">
        <f>IF(Ações!$S512=0,Ações!$T512,IF(Ações!$T512=0,Ações!$S512,AVERAGE(Ações!$S512,Ações!$T512)))</f>
        <v>-0.1472</v>
      </c>
    </row>
    <row r="513" spans="2:21" ht="15.75" customHeight="1" x14ac:dyDescent="0.2">
      <c r="B513" s="44" t="str">
        <f>IFERROR('Dados Status Invest STOCKS'!A500,"-")</f>
        <v>AX</v>
      </c>
      <c r="C513" s="45">
        <f>IFERROR((Ações!$D513-Ações!$K513)/Ações!$D513,0)</f>
        <v>0</v>
      </c>
      <c r="D513" s="46">
        <f>(Ações!$O513)/0.06</f>
        <v>0</v>
      </c>
      <c r="E513" s="47">
        <f>IFERROR((Ações!$F513-Ações!$K513)/Ações!$F513,0)</f>
        <v>-0.21939405141673451</v>
      </c>
      <c r="F513" s="46">
        <f>IF(OR(Ações!$N513&lt;0,Ações!$M513&lt;0),"",(22.5*Ações!$M513*Ações!$N513)^0.5)</f>
        <v>45.424200598359462</v>
      </c>
      <c r="G513" s="47">
        <f>IFERROR((Ações!$H513-Ações!$K513)/Ações!$H513,0)</f>
        <v>0</v>
      </c>
      <c r="H513" s="48">
        <f>IFERROR(Ações!$I513/(Ações!$P513-Table_1[[#This Row],[CAGR LUCRO 5A]]),0)</f>
        <v>0</v>
      </c>
      <c r="I513" s="48">
        <f>IF(Ações!$S513&lt;0,"",Ações!$O513*(1+Ações!$S513))</f>
        <v>0</v>
      </c>
      <c r="J513" s="49">
        <f>IFERROR(IF(Ações!$B513="","",(VLOOKUP(Table_1[[#This Row],[AÇÕES]],'Dados Status Invest STOCKS'!A499:AD1114,4)/Table_1[[#This Row],[LPA]]))/100,0)</f>
        <v>3.9545454545454543E-2</v>
      </c>
      <c r="K513" s="50">
        <f>IFERROR(IF(Ações!$B513="","",VLOOKUP(Table_1[[#This Row],[AÇÕES]],'Dados Status Invest STOCKS'!A499:AD1114,2)),0)</f>
        <v>55.39</v>
      </c>
      <c r="L513" s="51">
        <f>IFERROR(IF(Ações!$B513="","",VLOOKUP(Table_1[[#This Row],[AÇÕES]],'Dados Status Invest STOCKS'!A499:AD1114,3)/100),0)</f>
        <v>0</v>
      </c>
      <c r="M513" s="52">
        <f>IFERROR(IF(Ações!$B513="","",VLOOKUP(Table_1[[#This Row],[AÇÕES]],'Dados Status Invest STOCKS'!A499:AD1114,28)),0)</f>
        <v>3.74</v>
      </c>
      <c r="N513" s="52">
        <f>IFERROR(IF(Ações!$B513="","",VLOOKUP(Table_1[[#This Row],[AÇÕES]],'Dados Status Invest STOCKS'!A499:AD1114,27)),0)</f>
        <v>24.52</v>
      </c>
      <c r="O513" s="52">
        <f>IFERROR(IF(Ações!$L513="","",Ações!$K513*Ações!$L513),0)</f>
        <v>0</v>
      </c>
      <c r="P513" s="53">
        <f t="shared" si="7"/>
        <v>0.06</v>
      </c>
      <c r="Q513" s="53">
        <f>IFERROR(Ações!$O513/Ações!$M513,0)</f>
        <v>0</v>
      </c>
      <c r="R513" s="53">
        <f>IFERROR(IF(Ações!$B513="","",VLOOKUP(Table_1[[#This Row],[AÇÕES]],'Dados Status Invest STOCKS'!A499:AD1114,18)/100),0)</f>
        <v>0.1527</v>
      </c>
      <c r="S513" s="51">
        <f>IFERROR(IF(Ações!$B513="","",VLOOKUP(Table_1[[#This Row],[AÇÕES]],'Dados Status Invest STOCKS'!A499:AD1114,25)/100),0)</f>
        <v>0.12640000000000001</v>
      </c>
      <c r="T513" s="51">
        <f>(1-Ações!$Q513)*Ações!$R513</f>
        <v>0.1527</v>
      </c>
      <c r="U513" s="54">
        <f>IF(Ações!$S513=0,Ações!$T513,IF(Ações!$T513=0,Ações!$S513,AVERAGE(Ações!$S513,Ações!$T513)))</f>
        <v>0.13955000000000001</v>
      </c>
    </row>
    <row r="514" spans="2:21" ht="15.75" customHeight="1" x14ac:dyDescent="0.2">
      <c r="B514" s="44" t="str">
        <f>IFERROR('Dados Status Invest STOCKS'!A501,"-")</f>
        <v>AXAS</v>
      </c>
      <c r="C514" s="45">
        <f>IFERROR((Ações!$D514-Ações!$K514)/Ações!$D514,0)</f>
        <v>0</v>
      </c>
      <c r="D514" s="46">
        <f>(Ações!$O514)/0.06</f>
        <v>0</v>
      </c>
      <c r="E514" s="47">
        <f>IFERROR((Ações!$F514-Ações!$K514)/Ações!$F514,0)</f>
        <v>0</v>
      </c>
      <c r="F514" s="46" t="str">
        <f>IF(OR(Ações!$N514&lt;0,Ações!$M514&lt;0),"",(22.5*Ações!$M514*Ações!$N514)^0.5)</f>
        <v/>
      </c>
      <c r="G514" s="47">
        <f>IFERROR((Ações!$H514-Ações!$K514)/Ações!$H514,0)</f>
        <v>0</v>
      </c>
      <c r="H514" s="48">
        <f>IFERROR(Ações!$I514/(Ações!$P514-Table_1[[#This Row],[CAGR LUCRO 5A]]),0)</f>
        <v>0</v>
      </c>
      <c r="I514" s="48">
        <f>IF(Ações!$S514&lt;0,"",Ações!$O514*(1+Ações!$S514))</f>
        <v>0</v>
      </c>
      <c r="J514" s="49">
        <f>IFERROR(IF(Ações!$B514="","",(VLOOKUP(Table_1[[#This Row],[AÇÕES]],'Dados Status Invest STOCKS'!A500:AD1115,4)/Table_1[[#This Row],[LPA]]))/100,0)</f>
        <v>6.2353858144972716E-5</v>
      </c>
      <c r="K514" s="50">
        <f>IFERROR(IF(Ações!$B514="","",VLOOKUP(Table_1[[#This Row],[AÇÕES]],'Dados Status Invest STOCKS'!A500:AD1115,2)),0)</f>
        <v>1.07</v>
      </c>
      <c r="L514" s="51">
        <f>IFERROR(IF(Ações!$B514="","",VLOOKUP(Table_1[[#This Row],[AÇÕES]],'Dados Status Invest STOCKS'!A500:AD1115,3)/100),0)</f>
        <v>0</v>
      </c>
      <c r="M514" s="52">
        <f>IFERROR(IF(Ações!$B514="","",VLOOKUP(Table_1[[#This Row],[AÇÕES]],'Dados Status Invest STOCKS'!A500:AD1115,28)),0)</f>
        <v>-12.83</v>
      </c>
      <c r="N514" s="52">
        <f>IFERROR(IF(Ações!$B514="","",VLOOKUP(Table_1[[#This Row],[AÇÕES]],'Dados Status Invest STOCKS'!A500:AD1115,27)),0)</f>
        <v>-13.2</v>
      </c>
      <c r="O514" s="52">
        <f>IFERROR(IF(Ações!$L514="","",Ações!$K514*Ações!$L514),0)</f>
        <v>0</v>
      </c>
      <c r="P514" s="53">
        <f t="shared" si="7"/>
        <v>0.06</v>
      </c>
      <c r="Q514" s="53">
        <f>IFERROR(Ações!$O514/Ações!$M514,0)</f>
        <v>0</v>
      </c>
      <c r="R514" s="53">
        <f>IFERROR(IF(Ações!$B514="","",VLOOKUP(Table_1[[#This Row],[AÇÕES]],'Dados Status Invest STOCKS'!A500:AD1115,18)/100),0)</f>
        <v>-0.97219999999999995</v>
      </c>
      <c r="S514" s="51">
        <f>IFERROR(IF(Ações!$B514="","",VLOOKUP(Table_1[[#This Row],[AÇÕES]],'Dados Status Invest STOCKS'!A500:AD1115,25)/100),0)</f>
        <v>0</v>
      </c>
      <c r="T514" s="51">
        <f>(1-Ações!$Q514)*Ações!$R514</f>
        <v>-0.97219999999999995</v>
      </c>
      <c r="U514" s="54">
        <f>IF(Ações!$S514=0,Ações!$T514,IF(Ações!$T514=0,Ações!$S514,AVERAGE(Ações!$S514,Ações!$T514)))</f>
        <v>-0.97219999999999995</v>
      </c>
    </row>
    <row r="515" spans="2:21" ht="15.75" customHeight="1" x14ac:dyDescent="0.2">
      <c r="B515" s="44" t="str">
        <f>IFERROR('Dados Status Invest STOCKS'!A502,"-")</f>
        <v>AXDX</v>
      </c>
      <c r="C515" s="45">
        <f>IFERROR((Ações!$D515-Ações!$K515)/Ações!$D515,0)</f>
        <v>0</v>
      </c>
      <c r="D515" s="46">
        <f>(Ações!$O515)/0.06</f>
        <v>0</v>
      </c>
      <c r="E515" s="47">
        <f>IFERROR((Ações!$F515-Ações!$K515)/Ações!$F515,0)</f>
        <v>0</v>
      </c>
      <c r="F515" s="46" t="str">
        <f>IF(OR(Ações!$N515&lt;0,Ações!$M515&lt;0),"",(22.5*Ações!$M515*Ações!$N515)^0.5)</f>
        <v/>
      </c>
      <c r="G515" s="47">
        <f>IFERROR((Ações!$H515-Ações!$K515)/Ações!$H515,0)</f>
        <v>0</v>
      </c>
      <c r="H515" s="48">
        <f>IFERROR(Ações!$I515/(Ações!$P515-Table_1[[#This Row],[CAGR LUCRO 5A]]),0)</f>
        <v>0</v>
      </c>
      <c r="I515" s="48">
        <f>IF(Ações!$S515&lt;0,"",Ações!$O515*(1+Ações!$S515))</f>
        <v>0</v>
      </c>
      <c r="J515" s="49">
        <f>IFERROR(IF(Ações!$B515="","",(VLOOKUP(Table_1[[#This Row],[AÇÕES]],'Dados Status Invest STOCKS'!A501:AD1116,4)/Table_1[[#This Row],[LPA]]))/100,0)</f>
        <v>3.1061946902654868E-2</v>
      </c>
      <c r="K515" s="50">
        <f>IFERROR(IF(Ações!$B515="","",VLOOKUP(Table_1[[#This Row],[AÇÕES]],'Dados Status Invest STOCKS'!A501:AD1116,2)),0)</f>
        <v>3.95</v>
      </c>
      <c r="L515" s="51">
        <f>IFERROR(IF(Ações!$B515="","",VLOOKUP(Table_1[[#This Row],[AÇÕES]],'Dados Status Invest STOCKS'!A501:AD1116,3)/100),0)</f>
        <v>0</v>
      </c>
      <c r="M515" s="52">
        <f>IFERROR(IF(Ações!$B515="","",VLOOKUP(Table_1[[#This Row],[AÇÕES]],'Dados Status Invest STOCKS'!A501:AD1116,28)),0)</f>
        <v>-1.1299999999999999</v>
      </c>
      <c r="N515" s="52">
        <f>IFERROR(IF(Ações!$B515="","",VLOOKUP(Table_1[[#This Row],[AÇÕES]],'Dados Status Invest STOCKS'!A501:AD1116,27)),0)</f>
        <v>-0.61</v>
      </c>
      <c r="O515" s="52">
        <f>IFERROR(IF(Ações!$L515="","",Ações!$K515*Ações!$L515),0)</f>
        <v>0</v>
      </c>
      <c r="P515" s="53">
        <f t="shared" si="7"/>
        <v>0.06</v>
      </c>
      <c r="Q515" s="53">
        <f>IFERROR(Ações!$O515/Ações!$M515,0)</f>
        <v>0</v>
      </c>
      <c r="R515" s="53">
        <f>IFERROR(IF(Ações!$B515="","",VLOOKUP(Table_1[[#This Row],[AÇÕES]],'Dados Status Invest STOCKS'!A501:AD1116,18)/100),0)</f>
        <v>-1.857</v>
      </c>
      <c r="S515" s="51">
        <f>IFERROR(IF(Ações!$B515="","",VLOOKUP(Table_1[[#This Row],[AÇÕES]],'Dados Status Invest STOCKS'!A501:AD1116,25)/100),0)</f>
        <v>0</v>
      </c>
      <c r="T515" s="51">
        <f>(1-Ações!$Q515)*Ações!$R515</f>
        <v>-1.857</v>
      </c>
      <c r="U515" s="54">
        <f>IF(Ações!$S515=0,Ações!$T515,IF(Ações!$T515=0,Ações!$S515,AVERAGE(Ações!$S515,Ações!$T515)))</f>
        <v>-1.857</v>
      </c>
    </row>
    <row r="516" spans="2:21" ht="15.75" customHeight="1" x14ac:dyDescent="0.2">
      <c r="B516" s="44" t="str">
        <f>IFERROR('Dados Status Invest STOCKS'!A503,"-")</f>
        <v>AXGN</v>
      </c>
      <c r="C516" s="45">
        <f>IFERROR((Ações!$D516-Ações!$K516)/Ações!$D516,0)</f>
        <v>0</v>
      </c>
      <c r="D516" s="46">
        <f>(Ações!$O516)/0.06</f>
        <v>0</v>
      </c>
      <c r="E516" s="47">
        <f>IFERROR((Ações!$F516-Ações!$K516)/Ações!$F516,0)</f>
        <v>0</v>
      </c>
      <c r="F516" s="46" t="str">
        <f>IF(OR(Ações!$N516&lt;0,Ações!$M516&lt;0),"",(22.5*Ações!$M516*Ações!$N516)^0.5)</f>
        <v/>
      </c>
      <c r="G516" s="47">
        <f>IFERROR((Ações!$H516-Ações!$K516)/Ações!$H516,0)</f>
        <v>0</v>
      </c>
      <c r="H516" s="48">
        <f>IFERROR(Ações!$I516/(Ações!$P516-Table_1[[#This Row],[CAGR LUCRO 5A]]),0)</f>
        <v>0</v>
      </c>
      <c r="I516" s="48">
        <f>IF(Ações!$S516&lt;0,"",Ações!$O516*(1+Ações!$S516))</f>
        <v>0</v>
      </c>
      <c r="J516" s="49">
        <f>IFERROR(IF(Ações!$B516="","",(VLOOKUP(Table_1[[#This Row],[AÇÕES]],'Dados Status Invest STOCKS'!A502:AD1117,4)/Table_1[[#This Row],[LPA]]))/100,0)</f>
        <v>0.19298507462686565</v>
      </c>
      <c r="K516" s="50">
        <f>IFERROR(IF(Ações!$B516="","",VLOOKUP(Table_1[[#This Row],[AÇÕES]],'Dados Status Invest STOCKS'!A502:AD1117,2)),0)</f>
        <v>8.6199999999999992</v>
      </c>
      <c r="L516" s="51">
        <f>IFERROR(IF(Ações!$B516="","",VLOOKUP(Table_1[[#This Row],[AÇÕES]],'Dados Status Invest STOCKS'!A502:AD1117,3)/100),0)</f>
        <v>0</v>
      </c>
      <c r="M516" s="52">
        <f>IFERROR(IF(Ações!$B516="","",VLOOKUP(Table_1[[#This Row],[AÇÕES]],'Dados Status Invest STOCKS'!A502:AD1117,28)),0)</f>
        <v>-0.67</v>
      </c>
      <c r="N516" s="52">
        <f>IFERROR(IF(Ações!$B516="","",VLOOKUP(Table_1[[#This Row],[AÇÕES]],'Dados Status Invest STOCKS'!A502:AD1117,27)),0)</f>
        <v>2.77</v>
      </c>
      <c r="O516" s="52">
        <f>IFERROR(IF(Ações!$L516="","",Ações!$K516*Ações!$L516),0)</f>
        <v>0</v>
      </c>
      <c r="P516" s="53">
        <f t="shared" si="7"/>
        <v>0.06</v>
      </c>
      <c r="Q516" s="53">
        <f>IFERROR(Ações!$O516/Ações!$M516,0)</f>
        <v>0</v>
      </c>
      <c r="R516" s="53">
        <f>IFERROR(IF(Ações!$B516="","",VLOOKUP(Table_1[[#This Row],[AÇÕES]],'Dados Status Invest STOCKS'!A502:AD1117,18)/100),0)</f>
        <v>-0.2404</v>
      </c>
      <c r="S516" s="51">
        <f>IFERROR(IF(Ações!$B516="","",VLOOKUP(Table_1[[#This Row],[AÇÕES]],'Dados Status Invest STOCKS'!A502:AD1117,25)/100),0)</f>
        <v>0</v>
      </c>
      <c r="T516" s="51">
        <f>(1-Ações!$Q516)*Ações!$R516</f>
        <v>-0.2404</v>
      </c>
      <c r="U516" s="54">
        <f>IF(Ações!$S516=0,Ações!$T516,IF(Ações!$T516=0,Ações!$S516,AVERAGE(Ações!$S516,Ações!$T516)))</f>
        <v>-0.2404</v>
      </c>
    </row>
    <row r="517" spans="2:21" ht="15.75" customHeight="1" x14ac:dyDescent="0.2">
      <c r="B517" s="44" t="str">
        <f>IFERROR('Dados Status Invest STOCKS'!A504,"-")</f>
        <v>AXL</v>
      </c>
      <c r="C517" s="45">
        <f>IFERROR((Ações!$D517-Ações!$K517)/Ações!$D517,0)</f>
        <v>0</v>
      </c>
      <c r="D517" s="46">
        <f>(Ações!$O517)/0.06</f>
        <v>0</v>
      </c>
      <c r="E517" s="47">
        <f>IFERROR((Ações!$F517-Ações!$K517)/Ações!$F517,0)</f>
        <v>-1.0712589035540079E-2</v>
      </c>
      <c r="F517" s="46">
        <f>IF(OR(Ações!$N517&lt;0,Ações!$M517&lt;0),"",(22.5*Ações!$M517*Ações!$N517)^0.5)</f>
        <v>8.1031938147868576</v>
      </c>
      <c r="G517" s="47">
        <f>IFERROR((Ações!$H517-Ações!$K517)/Ações!$H517,0)</f>
        <v>0</v>
      </c>
      <c r="H517" s="48">
        <f>IFERROR(Ações!$I517/(Ações!$P517-Table_1[[#This Row],[CAGR LUCRO 5A]]),0)</f>
        <v>0</v>
      </c>
      <c r="I517" s="48">
        <f>IF(Ações!$S517&lt;0,"",Ações!$O517*(1+Ações!$S517))</f>
        <v>0</v>
      </c>
      <c r="J517" s="49">
        <f>IFERROR(IF(Ações!$B517="","",(VLOOKUP(Table_1[[#This Row],[AÇÕES]],'Dados Status Invest STOCKS'!A503:AD1118,4)/Table_1[[#This Row],[LPA]]))/100,0)</f>
        <v>0.13753246753246753</v>
      </c>
      <c r="K517" s="50">
        <f>IFERROR(IF(Ações!$B517="","",VLOOKUP(Table_1[[#This Row],[AÇÕES]],'Dados Status Invest STOCKS'!A503:AD1118,2)),0)</f>
        <v>8.19</v>
      </c>
      <c r="L517" s="51">
        <f>IFERROR(IF(Ações!$B517="","",VLOOKUP(Table_1[[#This Row],[AÇÕES]],'Dados Status Invest STOCKS'!A503:AD1118,3)/100),0)</f>
        <v>0</v>
      </c>
      <c r="M517" s="52">
        <f>IFERROR(IF(Ações!$B517="","",VLOOKUP(Table_1[[#This Row],[AÇÕES]],'Dados Status Invest STOCKS'!A503:AD1118,28)),0)</f>
        <v>0.77</v>
      </c>
      <c r="N517" s="52">
        <f>IFERROR(IF(Ações!$B517="","",VLOOKUP(Table_1[[#This Row],[AÇÕES]],'Dados Status Invest STOCKS'!A503:AD1118,27)),0)</f>
        <v>3.79</v>
      </c>
      <c r="O517" s="52">
        <f>IFERROR(IF(Ações!$L517="","",Ações!$K517*Ações!$L517),0)</f>
        <v>0</v>
      </c>
      <c r="P517" s="53">
        <f t="shared" si="7"/>
        <v>0.06</v>
      </c>
      <c r="Q517" s="53">
        <f>IFERROR(Ações!$O517/Ações!$M517,0)</f>
        <v>0</v>
      </c>
      <c r="R517" s="53">
        <f>IFERROR(IF(Ações!$B517="","",VLOOKUP(Table_1[[#This Row],[AÇÕES]],'Dados Status Invest STOCKS'!A503:AD1118,18)/100),0)</f>
        <v>0.20379999999999998</v>
      </c>
      <c r="S517" s="51">
        <f>IFERROR(IF(Ações!$B517="","",VLOOKUP(Table_1[[#This Row],[AÇÕES]],'Dados Status Invest STOCKS'!A503:AD1118,25)/100),0)</f>
        <v>0</v>
      </c>
      <c r="T517" s="51">
        <f>(1-Ações!$Q517)*Ações!$R517</f>
        <v>0.20379999999999998</v>
      </c>
      <c r="U517" s="54">
        <f>IF(Ações!$S517=0,Ações!$T517,IF(Ações!$T517=0,Ações!$S517,AVERAGE(Ações!$S517,Ações!$T517)))</f>
        <v>0.20379999999999998</v>
      </c>
    </row>
    <row r="518" spans="2:21" ht="15.75" customHeight="1" x14ac:dyDescent="0.2">
      <c r="B518" s="44" t="str">
        <f>IFERROR('Dados Status Invest STOCKS'!A505,"-")</f>
        <v>AXLA</v>
      </c>
      <c r="C518" s="45">
        <f>IFERROR((Ações!$D518-Ações!$K518)/Ações!$D518,0)</f>
        <v>0</v>
      </c>
      <c r="D518" s="46">
        <f>(Ações!$O518)/0.06</f>
        <v>0</v>
      </c>
      <c r="E518" s="47">
        <f>IFERROR((Ações!$F518-Ações!$K518)/Ações!$F518,0)</f>
        <v>0</v>
      </c>
      <c r="F518" s="46" t="str">
        <f>IF(OR(Ações!$N518&lt;0,Ações!$M518&lt;0),"",(22.5*Ações!$M518*Ações!$N518)^0.5)</f>
        <v/>
      </c>
      <c r="G518" s="47">
        <f>IFERROR((Ações!$H518-Ações!$K518)/Ações!$H518,0)</f>
        <v>0</v>
      </c>
      <c r="H518" s="48">
        <f>IFERROR(Ações!$I518/(Ações!$P518-Table_1[[#This Row],[CAGR LUCRO 5A]]),0)</f>
        <v>0</v>
      </c>
      <c r="I518" s="48">
        <f>IF(Ações!$S518&lt;0,"",Ações!$O518*(1+Ações!$S518))</f>
        <v>0</v>
      </c>
      <c r="J518" s="49">
        <f>IFERROR(IF(Ações!$B518="","",(VLOOKUP(Table_1[[#This Row],[AÇÕES]],'Dados Status Invest STOCKS'!A504:AD1119,4)/Table_1[[#This Row],[LPA]]))/100,0)</f>
        <v>6.5408805031446533E-3</v>
      </c>
      <c r="K518" s="50">
        <f>IFERROR(IF(Ações!$B518="","",VLOOKUP(Table_1[[#This Row],[AÇÕES]],'Dados Status Invest STOCKS'!A504:AD1119,2)),0)</f>
        <v>1.66</v>
      </c>
      <c r="L518" s="51">
        <f>IFERROR(IF(Ações!$B518="","",VLOOKUP(Table_1[[#This Row],[AÇÕES]],'Dados Status Invest STOCKS'!A504:AD1119,3)/100),0)</f>
        <v>0</v>
      </c>
      <c r="M518" s="52">
        <f>IFERROR(IF(Ações!$B518="","",VLOOKUP(Table_1[[#This Row],[AÇÕES]],'Dados Status Invest STOCKS'!A504:AD1119,28)),0)</f>
        <v>-1.59</v>
      </c>
      <c r="N518" s="52">
        <f>IFERROR(IF(Ações!$B518="","",VLOOKUP(Table_1[[#This Row],[AÇÕES]],'Dados Status Invest STOCKS'!A504:AD1119,27)),0)</f>
        <v>0.91</v>
      </c>
      <c r="O518" s="52">
        <f>IFERROR(IF(Ações!$L518="","",Ações!$K518*Ações!$L518),0)</f>
        <v>0</v>
      </c>
      <c r="P518" s="53">
        <f t="shared" si="7"/>
        <v>0.06</v>
      </c>
      <c r="Q518" s="53">
        <f>IFERROR(Ações!$O518/Ações!$M518,0)</f>
        <v>0</v>
      </c>
      <c r="R518" s="53">
        <f>IFERROR(IF(Ações!$B518="","",VLOOKUP(Table_1[[#This Row],[AÇÕES]],'Dados Status Invest STOCKS'!A504:AD1119,18)/100),0)</f>
        <v>-1.7413999999999998</v>
      </c>
      <c r="S518" s="51">
        <f>IFERROR(IF(Ações!$B518="","",VLOOKUP(Table_1[[#This Row],[AÇÕES]],'Dados Status Invest STOCKS'!A504:AD1119,25)/100),0)</f>
        <v>0</v>
      </c>
      <c r="T518" s="51">
        <f>(1-Ações!$Q518)*Ações!$R518</f>
        <v>-1.7413999999999998</v>
      </c>
      <c r="U518" s="54">
        <f>IF(Ações!$S518=0,Ações!$T518,IF(Ações!$T518=0,Ações!$S518,AVERAGE(Ações!$S518,Ações!$T518)))</f>
        <v>-1.7413999999999998</v>
      </c>
    </row>
    <row r="519" spans="2:21" ht="15.75" customHeight="1" x14ac:dyDescent="0.2">
      <c r="B519" s="44" t="str">
        <f>IFERROR('Dados Status Invest STOCKS'!A506,"-")</f>
        <v>AXNX</v>
      </c>
      <c r="C519" s="45">
        <f>IFERROR((Ações!$D519-Ações!$K519)/Ações!$D519,0)</f>
        <v>0</v>
      </c>
      <c r="D519" s="46">
        <f>(Ações!$O519)/0.06</f>
        <v>0</v>
      </c>
      <c r="E519" s="47">
        <f>IFERROR((Ações!$F519-Ações!$K519)/Ações!$F519,0)</f>
        <v>0</v>
      </c>
      <c r="F519" s="46" t="str">
        <f>IF(OR(Ações!$N519&lt;0,Ações!$M519&lt;0),"",(22.5*Ações!$M519*Ações!$N519)^0.5)</f>
        <v/>
      </c>
      <c r="G519" s="47">
        <f>IFERROR((Ações!$H519-Ações!$K519)/Ações!$H519,0)</f>
        <v>0</v>
      </c>
      <c r="H519" s="48">
        <f>IFERROR(Ações!$I519/(Ações!$P519-Table_1[[#This Row],[CAGR LUCRO 5A]]),0)</f>
        <v>0</v>
      </c>
      <c r="I519" s="48">
        <f>IF(Ações!$S519&lt;0,"",Ações!$O519*(1+Ações!$S519))</f>
        <v>0</v>
      </c>
      <c r="J519" s="49">
        <f>IFERROR(IF(Ações!$B519="","",(VLOOKUP(Table_1[[#This Row],[AÇÕES]],'Dados Status Invest STOCKS'!A505:AD1120,4)/Table_1[[#This Row],[LPA]]))/100,0)</f>
        <v>0.18648484848484848</v>
      </c>
      <c r="K519" s="50">
        <f>IFERROR(IF(Ações!$B519="","",VLOOKUP(Table_1[[#This Row],[AÇÕES]],'Dados Status Invest STOCKS'!A505:AD1120,2)),0)</f>
        <v>50.67</v>
      </c>
      <c r="L519" s="51">
        <f>IFERROR(IF(Ações!$B519="","",VLOOKUP(Table_1[[#This Row],[AÇÕES]],'Dados Status Invest STOCKS'!A505:AD1120,3)/100),0)</f>
        <v>0</v>
      </c>
      <c r="M519" s="52">
        <f>IFERROR(IF(Ações!$B519="","",VLOOKUP(Table_1[[#This Row],[AÇÕES]],'Dados Status Invest STOCKS'!A505:AD1120,28)),0)</f>
        <v>-1.65</v>
      </c>
      <c r="N519" s="52">
        <f>IFERROR(IF(Ações!$B519="","",VLOOKUP(Table_1[[#This Row],[AÇÕES]],'Dados Status Invest STOCKS'!A505:AD1120,27)),0)</f>
        <v>10.59</v>
      </c>
      <c r="O519" s="52">
        <f>IFERROR(IF(Ações!$L519="","",Ações!$K519*Ações!$L519),0)</f>
        <v>0</v>
      </c>
      <c r="P519" s="53">
        <f t="shared" si="7"/>
        <v>0.06</v>
      </c>
      <c r="Q519" s="53">
        <f>IFERROR(Ações!$O519/Ações!$M519,0)</f>
        <v>0</v>
      </c>
      <c r="R519" s="53">
        <f>IFERROR(IF(Ações!$B519="","",VLOOKUP(Table_1[[#This Row],[AÇÕES]],'Dados Status Invest STOCKS'!A505:AD1120,18)/100),0)</f>
        <v>-0.15560000000000002</v>
      </c>
      <c r="S519" s="51">
        <f>IFERROR(IF(Ações!$B519="","",VLOOKUP(Table_1[[#This Row],[AÇÕES]],'Dados Status Invest STOCKS'!A505:AD1120,25)/100),0)</f>
        <v>0</v>
      </c>
      <c r="T519" s="51">
        <f>(1-Ações!$Q519)*Ações!$R519</f>
        <v>-0.15560000000000002</v>
      </c>
      <c r="U519" s="54">
        <f>IF(Ações!$S519=0,Ações!$T519,IF(Ações!$T519=0,Ações!$S519,AVERAGE(Ações!$S519,Ações!$T519)))</f>
        <v>-0.15560000000000002</v>
      </c>
    </row>
    <row r="520" spans="2:21" ht="15.75" customHeight="1" x14ac:dyDescent="0.2">
      <c r="B520" s="44" t="str">
        <f>IFERROR('Dados Status Invest STOCKS'!A507,"-")</f>
        <v>AXO</v>
      </c>
      <c r="C520" s="45">
        <f>IFERROR((Ações!$D520-Ações!$K520)/Ações!$D520,0)</f>
        <v>0</v>
      </c>
      <c r="D520" s="46">
        <f>(Ações!$O520)/0.06</f>
        <v>0</v>
      </c>
      <c r="E520" s="47">
        <f>IFERROR((Ações!$F520-Ações!$K520)/Ações!$F520,0)</f>
        <v>0.44699081835009258</v>
      </c>
      <c r="F520" s="46">
        <f>IF(OR(Ações!$N520&lt;0,Ações!$M520&lt;0),"",(22.5*Ações!$M520*Ações!$N520)^0.5)</f>
        <v>45.424200598359462</v>
      </c>
      <c r="G520" s="47">
        <f>IFERROR((Ações!$H520-Ações!$K520)/Ações!$H520,0)</f>
        <v>0</v>
      </c>
      <c r="H520" s="48">
        <f>IFERROR(Ações!$I520/(Ações!$P520-Table_1[[#This Row],[CAGR LUCRO 5A]]),0)</f>
        <v>0</v>
      </c>
      <c r="I520" s="48">
        <f>IF(Ações!$S520&lt;0,"",Ações!$O520*(1+Ações!$S520))</f>
        <v>0</v>
      </c>
      <c r="J520" s="49">
        <f>IFERROR(IF(Ações!$B520="","",(VLOOKUP(Table_1[[#This Row],[AÇÕES]],'Dados Status Invest STOCKS'!A506:AD1121,4)/Table_1[[#This Row],[LPA]]))/100,0)</f>
        <v>1.7941176470588235E-2</v>
      </c>
      <c r="K520" s="50">
        <f>IFERROR(IF(Ações!$B520="","",VLOOKUP(Table_1[[#This Row],[AÇÕES]],'Dados Status Invest STOCKS'!A506:AD1121,2)),0)</f>
        <v>25.12</v>
      </c>
      <c r="L520" s="51">
        <f>IFERROR(IF(Ações!$B520="","",VLOOKUP(Table_1[[#This Row],[AÇÕES]],'Dados Status Invest STOCKS'!A506:AD1121,3)/100),0)</f>
        <v>0</v>
      </c>
      <c r="M520" s="52">
        <f>IFERROR(IF(Ações!$B520="","",VLOOKUP(Table_1[[#This Row],[AÇÕES]],'Dados Status Invest STOCKS'!A506:AD1121,28)),0)</f>
        <v>3.74</v>
      </c>
      <c r="N520" s="52">
        <f>IFERROR(IF(Ações!$B520="","",VLOOKUP(Table_1[[#This Row],[AÇÕES]],'Dados Status Invest STOCKS'!A506:AD1121,27)),0)</f>
        <v>24.52</v>
      </c>
      <c r="O520" s="52">
        <f>IFERROR(IF(Ações!$L520="","",Ações!$K520*Ações!$L520),0)</f>
        <v>0</v>
      </c>
      <c r="P520" s="53">
        <f t="shared" si="7"/>
        <v>0.06</v>
      </c>
      <c r="Q520" s="53">
        <f>IFERROR(Ações!$O520/Ações!$M520,0)</f>
        <v>0</v>
      </c>
      <c r="R520" s="53">
        <f>IFERROR(IF(Ações!$B520="","",VLOOKUP(Table_1[[#This Row],[AÇÕES]],'Dados Status Invest STOCKS'!A506:AD1121,18)/100),0)</f>
        <v>0.1527</v>
      </c>
      <c r="S520" s="51">
        <f>IFERROR(IF(Ações!$B520="","",VLOOKUP(Table_1[[#This Row],[AÇÕES]],'Dados Status Invest STOCKS'!A506:AD1121,25)/100),0)</f>
        <v>0.12640000000000001</v>
      </c>
      <c r="T520" s="51">
        <f>(1-Ações!$Q520)*Ações!$R520</f>
        <v>0.1527</v>
      </c>
      <c r="U520" s="54">
        <f>IF(Ações!$S520=0,Ações!$T520,IF(Ações!$T520=0,Ações!$S520,AVERAGE(Ações!$S520,Ações!$T520)))</f>
        <v>0.13955000000000001</v>
      </c>
    </row>
    <row r="521" spans="2:21" ht="15.75" customHeight="1" x14ac:dyDescent="0.2">
      <c r="B521" s="44" t="str">
        <f>IFERROR('Dados Status Invest STOCKS'!A508,"-")</f>
        <v>AXON</v>
      </c>
      <c r="C521" s="45">
        <f>IFERROR((Ações!$D521-Ações!$K521)/Ações!$D521,0)</f>
        <v>0</v>
      </c>
      <c r="D521" s="46">
        <f>(Ações!$O521)/0.06</f>
        <v>0</v>
      </c>
      <c r="E521" s="47">
        <f>IFERROR((Ações!$F521-Ações!$K521)/Ações!$F521,0)</f>
        <v>0</v>
      </c>
      <c r="F521" s="46" t="str">
        <f>IF(OR(Ações!$N521&lt;0,Ações!$M521&lt;0),"",(22.5*Ações!$M521*Ações!$N521)^0.5)</f>
        <v/>
      </c>
      <c r="G521" s="47">
        <f>IFERROR((Ações!$H521-Ações!$K521)/Ações!$H521,0)</f>
        <v>0</v>
      </c>
      <c r="H521" s="48">
        <f>IFERROR(Ações!$I521/(Ações!$P521-Table_1[[#This Row],[CAGR LUCRO 5A]]),0)</f>
        <v>0</v>
      </c>
      <c r="I521" s="48">
        <f>IF(Ações!$S521&lt;0,"",Ações!$O521*(1+Ações!$S521))</f>
        <v>0</v>
      </c>
      <c r="J521" s="49">
        <f>IFERROR(IF(Ações!$B521="","",(VLOOKUP(Table_1[[#This Row],[AÇÕES]],'Dados Status Invest STOCKS'!A507:AD1122,4)/Table_1[[#This Row],[LPA]]))/100,0)</f>
        <v>14.966666666666667</v>
      </c>
      <c r="K521" s="50">
        <f>IFERROR(IF(Ações!$B521="","",VLOOKUP(Table_1[[#This Row],[AÇÕES]],'Dados Status Invest STOCKS'!A507:AD1122,2)),0)</f>
        <v>135.59</v>
      </c>
      <c r="L521" s="51">
        <f>IFERROR(IF(Ações!$B521="","",VLOOKUP(Table_1[[#This Row],[AÇÕES]],'Dados Status Invest STOCKS'!A507:AD1122,3)/100),0)</f>
        <v>0</v>
      </c>
      <c r="M521" s="52">
        <f>IFERROR(IF(Ações!$B521="","",VLOOKUP(Table_1[[#This Row],[AÇÕES]],'Dados Status Invest STOCKS'!A507:AD1122,28)),0)</f>
        <v>-0.3</v>
      </c>
      <c r="N521" s="52">
        <f>IFERROR(IF(Ações!$B521="","",VLOOKUP(Table_1[[#This Row],[AÇÕES]],'Dados Status Invest STOCKS'!A507:AD1122,27)),0)</f>
        <v>16.27</v>
      </c>
      <c r="O521" s="52">
        <f>IFERROR(IF(Ações!$L521="","",Ações!$K521*Ações!$L521),0)</f>
        <v>0</v>
      </c>
      <c r="P521" s="53">
        <f t="shared" si="7"/>
        <v>0.06</v>
      </c>
      <c r="Q521" s="53">
        <f>IFERROR(Ações!$O521/Ações!$M521,0)</f>
        <v>0</v>
      </c>
      <c r="R521" s="53">
        <f>IFERROR(IF(Ações!$B521="","",VLOOKUP(Table_1[[#This Row],[AÇÕES]],'Dados Status Invest STOCKS'!A507:AD1122,18)/100),0)</f>
        <v>-1.8600000000000002E-2</v>
      </c>
      <c r="S521" s="51">
        <f>IFERROR(IF(Ações!$B521="","",VLOOKUP(Table_1[[#This Row],[AÇÕES]],'Dados Status Invest STOCKS'!A507:AD1122,25)/100),0)</f>
        <v>0</v>
      </c>
      <c r="T521" s="51">
        <f>(1-Ações!$Q521)*Ações!$R521</f>
        <v>-1.8600000000000002E-2</v>
      </c>
      <c r="U521" s="54">
        <f>IF(Ações!$S521=0,Ações!$T521,IF(Ações!$T521=0,Ações!$S521,AVERAGE(Ações!$S521,Ações!$T521)))</f>
        <v>-1.8600000000000002E-2</v>
      </c>
    </row>
    <row r="522" spans="2:21" ht="15.75" customHeight="1" x14ac:dyDescent="0.2">
      <c r="B522" s="44" t="str">
        <f>IFERROR('Dados Status Invest STOCKS'!A509,"-")</f>
        <v>AXP</v>
      </c>
      <c r="C522" s="45">
        <f>IFERROR((Ações!$D522-Ações!$K522)/Ações!$D522,0)</f>
        <v>-4.5555555555555554</v>
      </c>
      <c r="D522" s="46">
        <f>(Ações!$O522)/0.06</f>
        <v>28.607400000000002</v>
      </c>
      <c r="E522" s="47">
        <f>IFERROR((Ações!$F522-Ações!$K522)/Ações!$F522,0)</f>
        <v>-0.88285520574694898</v>
      </c>
      <c r="F522" s="46">
        <f>IF(OR(Ações!$N522&lt;0,Ações!$M522&lt;0),"",(22.5*Ações!$M522*Ações!$N522)^0.5)</f>
        <v>84.409039800248877</v>
      </c>
      <c r="G522" s="47">
        <f>IFERROR((Ações!$H522-Ações!$K522)/Ações!$H522,0)</f>
        <v>0</v>
      </c>
      <c r="H522" s="48">
        <f>IFERROR(Ações!$I522/(Ações!$P522-Table_1[[#This Row],[CAGR LUCRO 5A]]),0)</f>
        <v>0</v>
      </c>
      <c r="I522" s="48" t="str">
        <f>IF(Ações!$S522&lt;0,"",Ações!$O522*(1+Ações!$S522))</f>
        <v/>
      </c>
      <c r="J522" s="49">
        <f>IFERROR(IF(Ações!$B522="","",(VLOOKUP(Table_1[[#This Row],[AÇÕES]],'Dados Status Invest STOCKS'!A508:AD1123,4)/Table_1[[#This Row],[LPA]]))/100,0)</f>
        <v>1.5756972111553788E-2</v>
      </c>
      <c r="K522" s="50">
        <f>IFERROR(IF(Ações!$B522="","",VLOOKUP(Table_1[[#This Row],[AÇÕES]],'Dados Status Invest STOCKS'!A508:AD1123,2)),0)</f>
        <v>158.93</v>
      </c>
      <c r="L522" s="51">
        <f>IFERROR(IF(Ações!$B522="","",VLOOKUP(Table_1[[#This Row],[AÇÕES]],'Dados Status Invest STOCKS'!A508:AD1123,3)/100),0)</f>
        <v>1.0800000000000001E-2</v>
      </c>
      <c r="M522" s="52">
        <f>IFERROR(IF(Ações!$B522="","",VLOOKUP(Table_1[[#This Row],[AÇÕES]],'Dados Status Invest STOCKS'!A508:AD1123,28)),0)</f>
        <v>10.039999999999999</v>
      </c>
      <c r="N522" s="52">
        <f>IFERROR(IF(Ações!$B522="","",VLOOKUP(Table_1[[#This Row],[AÇÕES]],'Dados Status Invest STOCKS'!A508:AD1123,27)),0)</f>
        <v>31.54</v>
      </c>
      <c r="O522" s="52">
        <f>IFERROR(IF(Ações!$L522="","",Ações!$K522*Ações!$L522),0)</f>
        <v>1.7164440000000001</v>
      </c>
      <c r="P522" s="53">
        <f t="shared" si="7"/>
        <v>0.06</v>
      </c>
      <c r="Q522" s="53">
        <f>IFERROR(Ações!$O522/Ações!$M522,0)</f>
        <v>0.17096055776892433</v>
      </c>
      <c r="R522" s="53">
        <f>IFERROR(IF(Ações!$B522="","",VLOOKUP(Table_1[[#This Row],[AÇÕES]],'Dados Status Invest STOCKS'!A508:AD1123,18)/100),0)</f>
        <v>0.31850000000000001</v>
      </c>
      <c r="S522" s="51">
        <f>IFERROR(IF(Ações!$B522="","",VLOOKUP(Table_1[[#This Row],[AÇÕES]],'Dados Status Invest STOCKS'!A508:AD1123,25)/100),0)</f>
        <v>-9.1400000000000009E-2</v>
      </c>
      <c r="T522" s="51">
        <f>(1-Ações!$Q522)*Ações!$R522</f>
        <v>0.26404906235059761</v>
      </c>
      <c r="U522" s="54">
        <f>IF(Ações!$S522=0,Ações!$T522,IF(Ações!$T522=0,Ações!$S522,AVERAGE(Ações!$S522,Ações!$T522)))</f>
        <v>8.6324531175298799E-2</v>
      </c>
    </row>
    <row r="523" spans="2:21" ht="15.75" customHeight="1" x14ac:dyDescent="0.2">
      <c r="B523" s="44" t="str">
        <f>IFERROR('Dados Status Invest STOCKS'!A510,"-")</f>
        <v>AXR</v>
      </c>
      <c r="C523" s="45">
        <f>IFERROR((Ações!$D523-Ações!$K523)/Ações!$D523,0)</f>
        <v>0</v>
      </c>
      <c r="D523" s="46">
        <f>(Ações!$O523)/0.06</f>
        <v>0</v>
      </c>
      <c r="E523" s="47">
        <f>IFERROR((Ações!$F523-Ações!$K523)/Ações!$F523,0)</f>
        <v>0.34135260590978034</v>
      </c>
      <c r="F523" s="46">
        <f>IF(OR(Ações!$N523&lt;0,Ações!$M523&lt;0),"",(22.5*Ações!$M523*Ações!$N523)^0.5)</f>
        <v>20.739473233426157</v>
      </c>
      <c r="G523" s="47">
        <f>IFERROR((Ações!$H523-Ações!$K523)/Ações!$H523,0)</f>
        <v>0</v>
      </c>
      <c r="H523" s="48">
        <f>IFERROR(Ações!$I523/(Ações!$P523-Table_1[[#This Row],[CAGR LUCRO 5A]]),0)</f>
        <v>0</v>
      </c>
      <c r="I523" s="48">
        <f>IF(Ações!$S523&lt;0,"",Ações!$O523*(1+Ações!$S523))</f>
        <v>0</v>
      </c>
      <c r="J523" s="49">
        <f>IFERROR(IF(Ações!$B523="","",(VLOOKUP(Table_1[[#This Row],[AÇÕES]],'Dados Status Invest STOCKS'!A509:AD1124,4)/Table_1[[#This Row],[LPA]]))/100,0)</f>
        <v>6.1342281879194632E-2</v>
      </c>
      <c r="K523" s="50">
        <f>IFERROR(IF(Ações!$B523="","",VLOOKUP(Table_1[[#This Row],[AÇÕES]],'Dados Status Invest STOCKS'!A509:AD1124,2)),0)</f>
        <v>13.66</v>
      </c>
      <c r="L523" s="51">
        <f>IFERROR(IF(Ações!$B523="","",VLOOKUP(Table_1[[#This Row],[AÇÕES]],'Dados Status Invest STOCKS'!A509:AD1124,3)/100),0)</f>
        <v>0</v>
      </c>
      <c r="M523" s="52">
        <f>IFERROR(IF(Ações!$B523="","",VLOOKUP(Table_1[[#This Row],[AÇÕES]],'Dados Status Invest STOCKS'!A509:AD1124,28)),0)</f>
        <v>1.49</v>
      </c>
      <c r="N523" s="52">
        <f>IFERROR(IF(Ações!$B523="","",VLOOKUP(Table_1[[#This Row],[AÇÕES]],'Dados Status Invest STOCKS'!A509:AD1124,27)),0)</f>
        <v>12.83</v>
      </c>
      <c r="O523" s="52">
        <f>IFERROR(IF(Ações!$L523="","",Ações!$K523*Ações!$L523),0)</f>
        <v>0</v>
      </c>
      <c r="P523" s="53">
        <f t="shared" si="7"/>
        <v>0.06</v>
      </c>
      <c r="Q523" s="53">
        <f>IFERROR(Ações!$O523/Ações!$M523,0)</f>
        <v>0</v>
      </c>
      <c r="R523" s="53">
        <f>IFERROR(IF(Ações!$B523="","",VLOOKUP(Table_1[[#This Row],[AÇÕES]],'Dados Status Invest STOCKS'!A509:AD1124,18)/100),0)</f>
        <v>0.11650000000000001</v>
      </c>
      <c r="S523" s="51">
        <f>IFERROR(IF(Ações!$B523="","",VLOOKUP(Table_1[[#This Row],[AÇÕES]],'Dados Status Invest STOCKS'!A509:AD1124,25)/100),0)</f>
        <v>0</v>
      </c>
      <c r="T523" s="51">
        <f>(1-Ações!$Q523)*Ações!$R523</f>
        <v>0.11650000000000001</v>
      </c>
      <c r="U523" s="54">
        <f>IF(Ações!$S523=0,Ações!$T523,IF(Ações!$T523=0,Ações!$S523,AVERAGE(Ações!$S523,Ações!$T523)))</f>
        <v>0.11650000000000001</v>
      </c>
    </row>
    <row r="524" spans="2:21" ht="15.75" customHeight="1" x14ac:dyDescent="0.2">
      <c r="B524" s="44" t="str">
        <f>IFERROR('Dados Status Invest STOCKS'!A511,"-")</f>
        <v>AXS</v>
      </c>
      <c r="C524" s="45">
        <f>IFERROR((Ações!$D524-Ações!$K524)/Ações!$D524,0)</f>
        <v>-1</v>
      </c>
      <c r="D524" s="46">
        <f>(Ações!$O524)/0.06</f>
        <v>28.004999999999999</v>
      </c>
      <c r="E524" s="47">
        <f>IFERROR((Ações!$F524-Ações!$K524)/Ações!$F524,0)</f>
        <v>0.30898661869515648</v>
      </c>
      <c r="F524" s="46">
        <f>IF(OR(Ações!$N524&lt;0,Ações!$M524&lt;0),"",(22.5*Ações!$M524*Ações!$N524)^0.5)</f>
        <v>81.05487030401072</v>
      </c>
      <c r="G524" s="47">
        <f>IFERROR((Ações!$H524-Ações!$K524)/Ações!$H524,0)</f>
        <v>-1</v>
      </c>
      <c r="H524" s="48">
        <f>IFERROR(Ações!$I524/(Ações!$P524-Table_1[[#This Row],[CAGR LUCRO 5A]]),0)</f>
        <v>28.004999999999999</v>
      </c>
      <c r="I524" s="48">
        <f>IF(Ações!$S524&lt;0,"",Ações!$O524*(1+Ações!$S524))</f>
        <v>1.6802999999999999</v>
      </c>
      <c r="J524" s="49">
        <f>IFERROR(IF(Ações!$B524="","",(VLOOKUP(Table_1[[#This Row],[AÇÕES]],'Dados Status Invest STOCKS'!A510:AD1125,4)/Table_1[[#This Row],[LPA]]))/100,0)</f>
        <v>2.5991379310344832E-2</v>
      </c>
      <c r="K524" s="50">
        <f>IFERROR(IF(Ações!$B524="","",VLOOKUP(Table_1[[#This Row],[AÇÕES]],'Dados Status Invest STOCKS'!A510:AD1125,2)),0)</f>
        <v>56.01</v>
      </c>
      <c r="L524" s="51">
        <f>IFERROR(IF(Ações!$B524="","",VLOOKUP(Table_1[[#This Row],[AÇÕES]],'Dados Status Invest STOCKS'!A510:AD1125,3)/100),0)</f>
        <v>0.03</v>
      </c>
      <c r="M524" s="52">
        <f>IFERROR(IF(Ações!$B524="","",VLOOKUP(Table_1[[#This Row],[AÇÕES]],'Dados Status Invest STOCKS'!A510:AD1125,28)),0)</f>
        <v>4.6399999999999997</v>
      </c>
      <c r="N524" s="52">
        <f>IFERROR(IF(Ações!$B524="","",VLOOKUP(Table_1[[#This Row],[AÇÕES]],'Dados Status Invest STOCKS'!A510:AD1125,27)),0)</f>
        <v>62.93</v>
      </c>
      <c r="O524" s="52">
        <f>IFERROR(IF(Ações!$L524="","",Ações!$K524*Ações!$L524),0)</f>
        <v>1.6802999999999999</v>
      </c>
      <c r="P524" s="53">
        <f t="shared" si="7"/>
        <v>0.06</v>
      </c>
      <c r="Q524" s="53">
        <f>IFERROR(Ações!$O524/Ações!$M524,0)</f>
        <v>0.36213362068965516</v>
      </c>
      <c r="R524" s="53">
        <f>IFERROR(IF(Ações!$B524="","",VLOOKUP(Table_1[[#This Row],[AÇÕES]],'Dados Status Invest STOCKS'!A510:AD1125,18)/100),0)</f>
        <v>7.3800000000000004E-2</v>
      </c>
      <c r="S524" s="51">
        <f>IFERROR(IF(Ações!$B524="","",VLOOKUP(Table_1[[#This Row],[AÇÕES]],'Dados Status Invest STOCKS'!A510:AD1125,25)/100),0)</f>
        <v>0</v>
      </c>
      <c r="T524" s="51">
        <f>(1-Ações!$Q524)*Ações!$R524</f>
        <v>4.707453879310345E-2</v>
      </c>
      <c r="U524" s="54">
        <f>IF(Ações!$S524=0,Ações!$T524,IF(Ações!$T524=0,Ações!$S524,AVERAGE(Ações!$S524,Ações!$T524)))</f>
        <v>4.707453879310345E-2</v>
      </c>
    </row>
    <row r="525" spans="2:21" ht="15.75" customHeight="1" x14ac:dyDescent="0.2">
      <c r="B525" s="44" t="str">
        <f>IFERROR('Dados Status Invest STOCKS'!A512,"-")</f>
        <v>AXSM</v>
      </c>
      <c r="C525" s="45">
        <f>IFERROR((Ações!$D525-Ações!$K525)/Ações!$D525,0)</f>
        <v>0</v>
      </c>
      <c r="D525" s="46">
        <f>(Ações!$O525)/0.06</f>
        <v>0</v>
      </c>
      <c r="E525" s="47">
        <f>IFERROR((Ações!$F525-Ações!$K525)/Ações!$F525,0)</f>
        <v>0</v>
      </c>
      <c r="F525" s="46" t="str">
        <f>IF(OR(Ações!$N525&lt;0,Ações!$M525&lt;0),"",(22.5*Ações!$M525*Ações!$N525)^0.5)</f>
        <v/>
      </c>
      <c r="G525" s="47">
        <f>IFERROR((Ações!$H525-Ações!$K525)/Ações!$H525,0)</f>
        <v>0</v>
      </c>
      <c r="H525" s="48">
        <f>IFERROR(Ações!$I525/(Ações!$P525-Table_1[[#This Row],[CAGR LUCRO 5A]]),0)</f>
        <v>0</v>
      </c>
      <c r="I525" s="48">
        <f>IF(Ações!$S525&lt;0,"",Ações!$O525*(1+Ações!$S525))</f>
        <v>0</v>
      </c>
      <c r="J525" s="49">
        <f>IFERROR(IF(Ações!$B525="","",(VLOOKUP(Table_1[[#This Row],[AÇÕES]],'Dados Status Invest STOCKS'!A511:AD1126,4)/Table_1[[#This Row],[LPA]]))/100,0)</f>
        <v>2.1801801801801801E-2</v>
      </c>
      <c r="K525" s="50">
        <f>IFERROR(IF(Ações!$B525="","",VLOOKUP(Table_1[[#This Row],[AÇÕES]],'Dados Status Invest STOCKS'!A511:AD1126,2)),0)</f>
        <v>24.18</v>
      </c>
      <c r="L525" s="51">
        <f>IFERROR(IF(Ações!$B525="","",VLOOKUP(Table_1[[#This Row],[AÇÕES]],'Dados Status Invest STOCKS'!A511:AD1126,3)/100),0)</f>
        <v>0</v>
      </c>
      <c r="M525" s="52">
        <f>IFERROR(IF(Ações!$B525="","",VLOOKUP(Table_1[[#This Row],[AÇÕES]],'Dados Status Invest STOCKS'!A511:AD1126,28)),0)</f>
        <v>-3.33</v>
      </c>
      <c r="N525" s="52">
        <f>IFERROR(IF(Ações!$B525="","",VLOOKUP(Table_1[[#This Row],[AÇÕES]],'Dados Status Invest STOCKS'!A511:AD1126,27)),0)</f>
        <v>1.1299999999999999</v>
      </c>
      <c r="O525" s="52">
        <f>IFERROR(IF(Ações!$L525="","",Ações!$K525*Ações!$L525),0)</f>
        <v>0</v>
      </c>
      <c r="P525" s="53">
        <f t="shared" si="7"/>
        <v>0.06</v>
      </c>
      <c r="Q525" s="53">
        <f>IFERROR(Ações!$O525/Ações!$M525,0)</f>
        <v>0</v>
      </c>
      <c r="R525" s="53">
        <f>IFERROR(IF(Ações!$B525="","",VLOOKUP(Table_1[[#This Row],[AÇÕES]],'Dados Status Invest STOCKS'!A511:AD1126,18)/100),0)</f>
        <v>-2.94</v>
      </c>
      <c r="S525" s="51">
        <f>IFERROR(IF(Ações!$B525="","",VLOOKUP(Table_1[[#This Row],[AÇÕES]],'Dados Status Invest STOCKS'!A511:AD1126,25)/100),0)</f>
        <v>0</v>
      </c>
      <c r="T525" s="51">
        <f>(1-Ações!$Q525)*Ações!$R525</f>
        <v>-2.94</v>
      </c>
      <c r="U525" s="54">
        <f>IF(Ações!$S525=0,Ações!$T525,IF(Ações!$T525=0,Ações!$S525,AVERAGE(Ações!$S525,Ações!$T525)))</f>
        <v>-2.94</v>
      </c>
    </row>
    <row r="526" spans="2:21" ht="15.75" customHeight="1" x14ac:dyDescent="0.2">
      <c r="B526" s="44" t="str">
        <f>IFERROR('Dados Status Invest STOCKS'!A513,"-")</f>
        <v>AXTA</v>
      </c>
      <c r="C526" s="45">
        <f>IFERROR((Ações!$D526-Ações!$K526)/Ações!$D526,0)</f>
        <v>0</v>
      </c>
      <c r="D526" s="46">
        <f>(Ações!$O526)/0.06</f>
        <v>0</v>
      </c>
      <c r="E526" s="47">
        <f>IFERROR((Ações!$F526-Ações!$K526)/Ações!$F526,0)</f>
        <v>-1.2717063579164751</v>
      </c>
      <c r="F526" s="46">
        <f>IF(OR(Ações!$N526&lt;0,Ações!$M526&lt;0),"",(22.5*Ações!$M526*Ações!$N526)^0.5)</f>
        <v>13.214736092711044</v>
      </c>
      <c r="G526" s="47">
        <f>IFERROR((Ações!$H526-Ações!$K526)/Ações!$H526,0)</f>
        <v>0</v>
      </c>
      <c r="H526" s="48">
        <f>IFERROR(Ações!$I526/(Ações!$P526-Table_1[[#This Row],[CAGR LUCRO 5A]]),0)</f>
        <v>0</v>
      </c>
      <c r="I526" s="48">
        <f>IF(Ações!$S526&lt;0,"",Ações!$O526*(1+Ações!$S526))</f>
        <v>0</v>
      </c>
      <c r="J526" s="49">
        <f>IFERROR(IF(Ações!$B526="","",(VLOOKUP(Table_1[[#This Row],[AÇÕES]],'Dados Status Invest STOCKS'!A512:AD1127,4)/Table_1[[#This Row],[LPA]]))/100,0)</f>
        <v>0.19878048780487806</v>
      </c>
      <c r="K526" s="50">
        <f>IFERROR(IF(Ações!$B526="","",VLOOKUP(Table_1[[#This Row],[AÇÕES]],'Dados Status Invest STOCKS'!A512:AD1127,2)),0)</f>
        <v>30.02</v>
      </c>
      <c r="L526" s="51">
        <f>IFERROR(IF(Ações!$B526="","",VLOOKUP(Table_1[[#This Row],[AÇÕES]],'Dados Status Invest STOCKS'!A512:AD1127,3)/100),0)</f>
        <v>0</v>
      </c>
      <c r="M526" s="52">
        <f>IFERROR(IF(Ações!$B526="","",VLOOKUP(Table_1[[#This Row],[AÇÕES]],'Dados Status Invest STOCKS'!A512:AD1127,28)),0)</f>
        <v>1.23</v>
      </c>
      <c r="N526" s="52">
        <f>IFERROR(IF(Ações!$B526="","",VLOOKUP(Table_1[[#This Row],[AÇÕES]],'Dados Status Invest STOCKS'!A512:AD1127,27)),0)</f>
        <v>6.31</v>
      </c>
      <c r="O526" s="52">
        <f>IFERROR(IF(Ações!$L526="","",Ações!$K526*Ações!$L526),0)</f>
        <v>0</v>
      </c>
      <c r="P526" s="53">
        <f t="shared" si="7"/>
        <v>0.06</v>
      </c>
      <c r="Q526" s="53">
        <f>IFERROR(Ações!$O526/Ações!$M526,0)</f>
        <v>0</v>
      </c>
      <c r="R526" s="53">
        <f>IFERROR(IF(Ações!$B526="","",VLOOKUP(Table_1[[#This Row],[AÇÕES]],'Dados Status Invest STOCKS'!A512:AD1127,18)/100),0)</f>
        <v>0.1946</v>
      </c>
      <c r="S526" s="51">
        <f>IFERROR(IF(Ações!$B526="","",VLOOKUP(Table_1[[#This Row],[AÇÕES]],'Dados Status Invest STOCKS'!A512:AD1127,25)/100),0)</f>
        <v>5.8299999999999998E-2</v>
      </c>
      <c r="T526" s="51">
        <f>(1-Ações!$Q526)*Ações!$R526</f>
        <v>0.1946</v>
      </c>
      <c r="U526" s="54">
        <f>IF(Ações!$S526=0,Ações!$T526,IF(Ações!$T526=0,Ações!$S526,AVERAGE(Ações!$S526,Ações!$T526)))</f>
        <v>0.12645000000000001</v>
      </c>
    </row>
    <row r="527" spans="2:21" ht="15.75" customHeight="1" x14ac:dyDescent="0.2">
      <c r="B527" s="44" t="str">
        <f>IFERROR('Dados Status Invest STOCKS'!A514,"-")</f>
        <v>AXTI</v>
      </c>
      <c r="C527" s="45">
        <f>IFERROR((Ações!$D527-Ações!$K527)/Ações!$D527,0)</f>
        <v>0</v>
      </c>
      <c r="D527" s="46">
        <f>(Ações!$O527)/0.06</f>
        <v>0</v>
      </c>
      <c r="E527" s="47">
        <f>IFERROR((Ações!$F527-Ações!$K527)/Ações!$F527,0)</f>
        <v>-0.26595272034001749</v>
      </c>
      <c r="F527" s="46">
        <f>IF(OR(Ações!$N527&lt;0,Ações!$M527&lt;0),"",(22.5*Ações!$M527*Ações!$N527)^0.5)</f>
        <v>5.884895920914829</v>
      </c>
      <c r="G527" s="47">
        <f>IFERROR((Ações!$H527-Ações!$K527)/Ações!$H527,0)</f>
        <v>0</v>
      </c>
      <c r="H527" s="48">
        <f>IFERROR(Ações!$I527/(Ações!$P527-Table_1[[#This Row],[CAGR LUCRO 5A]]),0)</f>
        <v>0</v>
      </c>
      <c r="I527" s="48">
        <f>IF(Ações!$S527&lt;0,"",Ações!$O527*(1+Ações!$S527))</f>
        <v>0</v>
      </c>
      <c r="J527" s="49">
        <f>IFERROR(IF(Ações!$B527="","",(VLOOKUP(Table_1[[#This Row],[AÇÕES]],'Dados Status Invest STOCKS'!A513:AD1128,4)/Table_1[[#This Row],[LPA]]))/100,0)</f>
        <v>0.72812500000000002</v>
      </c>
      <c r="K527" s="50">
        <f>IFERROR(IF(Ações!$B527="","",VLOOKUP(Table_1[[#This Row],[AÇÕES]],'Dados Status Invest STOCKS'!A513:AD1128,2)),0)</f>
        <v>7.45</v>
      </c>
      <c r="L527" s="51">
        <f>IFERROR(IF(Ações!$B527="","",VLOOKUP(Table_1[[#This Row],[AÇÕES]],'Dados Status Invest STOCKS'!A513:AD1128,3)/100),0)</f>
        <v>0</v>
      </c>
      <c r="M527" s="52">
        <f>IFERROR(IF(Ações!$B527="","",VLOOKUP(Table_1[[#This Row],[AÇÕES]],'Dados Status Invest STOCKS'!A513:AD1128,28)),0)</f>
        <v>0.32</v>
      </c>
      <c r="N527" s="52">
        <f>IFERROR(IF(Ações!$B527="","",VLOOKUP(Table_1[[#This Row],[AÇÕES]],'Dados Status Invest STOCKS'!A513:AD1128,27)),0)</f>
        <v>4.8099999999999996</v>
      </c>
      <c r="O527" s="52">
        <f>IFERROR(IF(Ações!$L527="","",Ações!$K527*Ações!$L527),0)</f>
        <v>0</v>
      </c>
      <c r="P527" s="53">
        <f t="shared" ref="P527:P590" si="8">$U$6</f>
        <v>0.06</v>
      </c>
      <c r="Q527" s="53">
        <f>IFERROR(Ações!$O527/Ações!$M527,0)</f>
        <v>0</v>
      </c>
      <c r="R527" s="53">
        <f>IFERROR(IF(Ações!$B527="","",VLOOKUP(Table_1[[#This Row],[AÇÕES]],'Dados Status Invest STOCKS'!A513:AD1128,18)/100),0)</f>
        <v>6.6500000000000004E-2</v>
      </c>
      <c r="S527" s="51">
        <f>IFERROR(IF(Ações!$B527="","",VLOOKUP(Table_1[[#This Row],[AÇÕES]],'Dados Status Invest STOCKS'!A513:AD1128,25)/100),0)</f>
        <v>0</v>
      </c>
      <c r="T527" s="51">
        <f>(1-Ações!$Q527)*Ações!$R527</f>
        <v>6.6500000000000004E-2</v>
      </c>
      <c r="U527" s="54">
        <f>IF(Ações!$S527=0,Ações!$T527,IF(Ações!$T527=0,Ações!$S527,AVERAGE(Ações!$S527,Ações!$T527)))</f>
        <v>6.6500000000000004E-2</v>
      </c>
    </row>
    <row r="528" spans="2:21" ht="15.75" customHeight="1" x14ac:dyDescent="0.2">
      <c r="B528" s="44" t="str">
        <f>IFERROR('Dados Status Invest STOCKS'!A515,"-")</f>
        <v>AY</v>
      </c>
      <c r="C528" s="45">
        <f>IFERROR((Ações!$D528-Ações!$K528)/Ações!$D528,0)</f>
        <v>-0.15163147792706325</v>
      </c>
      <c r="D528" s="46">
        <f>(Ações!$O528)/0.06</f>
        <v>28.559483333333336</v>
      </c>
      <c r="E528" s="47">
        <f>IFERROR((Ações!$F528-Ações!$K528)/Ações!$F528,0)</f>
        <v>-2.1442746885587245</v>
      </c>
      <c r="F528" s="46">
        <f>IF(OR(Ações!$N528&lt;0,Ações!$M528&lt;0),"",(22.5*Ações!$M528*Ações!$N528)^0.5)</f>
        <v>10.460282022966686</v>
      </c>
      <c r="G528" s="47">
        <f>IFERROR((Ações!$H528-Ações!$K528)/Ações!$H528,0)</f>
        <v>-0.15163147792706325</v>
      </c>
      <c r="H528" s="48">
        <f>IFERROR(Ações!$I528/(Ações!$P528-Table_1[[#This Row],[CAGR LUCRO 5A]]),0)</f>
        <v>28.559483333333336</v>
      </c>
      <c r="I528" s="48">
        <f>IF(Ações!$S528&lt;0,"",Ações!$O528*(1+Ações!$S528))</f>
        <v>1.7135690000000001</v>
      </c>
      <c r="J528" s="49">
        <f>IFERROR(IF(Ações!$B528="","",(VLOOKUP(Table_1[[#This Row],[AÇÕES]],'Dados Status Invest STOCKS'!A514:AD1129,4)/Table_1[[#This Row],[LPA]]))/100,0)</f>
        <v>3.6689999999999996</v>
      </c>
      <c r="K528" s="50">
        <f>IFERROR(IF(Ações!$B528="","",VLOOKUP(Table_1[[#This Row],[AÇÕES]],'Dados Status Invest STOCKS'!A514:AD1129,2)),0)</f>
        <v>32.89</v>
      </c>
      <c r="L528" s="51">
        <f>IFERROR(IF(Ações!$B528="","",VLOOKUP(Table_1[[#This Row],[AÇÕES]],'Dados Status Invest STOCKS'!A514:AD1129,3)/100),0)</f>
        <v>5.21E-2</v>
      </c>
      <c r="M528" s="52">
        <f>IFERROR(IF(Ações!$B528="","",VLOOKUP(Table_1[[#This Row],[AÇÕES]],'Dados Status Invest STOCKS'!A514:AD1129,28)),0)</f>
        <v>0.3</v>
      </c>
      <c r="N528" s="52">
        <f>IFERROR(IF(Ações!$B528="","",VLOOKUP(Table_1[[#This Row],[AÇÕES]],'Dados Status Invest STOCKS'!A514:AD1129,27)),0)</f>
        <v>16.21</v>
      </c>
      <c r="O528" s="52">
        <f>IFERROR(IF(Ações!$L528="","",Ações!$K528*Ações!$L528),0)</f>
        <v>1.7135690000000001</v>
      </c>
      <c r="P528" s="53">
        <f t="shared" si="8"/>
        <v>0.06</v>
      </c>
      <c r="Q528" s="53">
        <f>IFERROR(Ações!$O528/Ações!$M528,0)</f>
        <v>5.7118966666666671</v>
      </c>
      <c r="R528" s="53">
        <f>IFERROR(IF(Ações!$B528="","",VLOOKUP(Table_1[[#This Row],[AÇÕES]],'Dados Status Invest STOCKS'!A514:AD1129,18)/100),0)</f>
        <v>1.84E-2</v>
      </c>
      <c r="S528" s="51">
        <f>IFERROR(IF(Ações!$B528="","",VLOOKUP(Table_1[[#This Row],[AÇÕES]],'Dados Status Invest STOCKS'!A514:AD1129,25)/100),0)</f>
        <v>0</v>
      </c>
      <c r="T528" s="51">
        <f>(1-Ações!$Q528)*Ações!$R528</f>
        <v>-8.6698898666666677E-2</v>
      </c>
      <c r="U528" s="54">
        <f>IF(Ações!$S528=0,Ações!$T528,IF(Ações!$T528=0,Ações!$S528,AVERAGE(Ações!$S528,Ações!$T528)))</f>
        <v>-8.6698898666666677E-2</v>
      </c>
    </row>
    <row r="529" spans="2:21" ht="15.75" customHeight="1" x14ac:dyDescent="0.2">
      <c r="B529" s="44" t="str">
        <f>IFERROR('Dados Status Invest STOCKS'!A516,"-")</f>
        <v>AYI</v>
      </c>
      <c r="C529" s="45">
        <f>IFERROR((Ações!$D529-Ações!$K529)/Ações!$D529,0)</f>
        <v>-22.076923076923077</v>
      </c>
      <c r="D529" s="46">
        <f>(Ações!$O529)/0.06</f>
        <v>8.5930000000000017</v>
      </c>
      <c r="E529" s="47">
        <f>IFERROR((Ações!$F529-Ações!$K529)/Ações!$F529,0)</f>
        <v>-0.75835110776233094</v>
      </c>
      <c r="F529" s="46">
        <f>IF(OR(Ações!$N529&lt;0,Ações!$M529&lt;0),"",(22.5*Ações!$M529*Ações!$N529)^0.5)</f>
        <v>112.77611116721485</v>
      </c>
      <c r="G529" s="47">
        <f>IFERROR((Ações!$H529-Ações!$K529)/Ações!$H529,0)</f>
        <v>-17.880565198854985</v>
      </c>
      <c r="H529" s="48">
        <f>IFERROR(Ações!$I529/(Ações!$P529-Table_1[[#This Row],[CAGR LUCRO 5A]]),0)</f>
        <v>10.502863548387097</v>
      </c>
      <c r="I529" s="48">
        <f>IF(Ações!$S529&lt;0,"",Ações!$O529*(1+Ações!$S529))</f>
        <v>0.520942032</v>
      </c>
      <c r="J529" s="49">
        <f>IFERROR(IF(Ações!$B529="","",(VLOOKUP(Table_1[[#This Row],[AÇÕES]],'Dados Status Invest STOCKS'!A515:AD1130,4)/Table_1[[#This Row],[LPA]]))/100,0)</f>
        <v>2.1748691099476435E-2</v>
      </c>
      <c r="K529" s="50">
        <f>IFERROR(IF(Ações!$B529="","",VLOOKUP(Table_1[[#This Row],[AÇÕES]],'Dados Status Invest STOCKS'!A515:AD1130,2)),0)</f>
        <v>198.3</v>
      </c>
      <c r="L529" s="51">
        <f>IFERROR(IF(Ações!$B529="","",VLOOKUP(Table_1[[#This Row],[AÇÕES]],'Dados Status Invest STOCKS'!A515:AD1130,3)/100),0)</f>
        <v>2.5999999999999999E-3</v>
      </c>
      <c r="M529" s="52">
        <f>IFERROR(IF(Ações!$B529="","",VLOOKUP(Table_1[[#This Row],[AÇÕES]],'Dados Status Invest STOCKS'!A515:AD1130,28)),0)</f>
        <v>9.5500000000000007</v>
      </c>
      <c r="N529" s="52">
        <f>IFERROR(IF(Ações!$B529="","",VLOOKUP(Table_1[[#This Row],[AÇÕES]],'Dados Status Invest STOCKS'!A515:AD1130,27)),0)</f>
        <v>59.19</v>
      </c>
      <c r="O529" s="52">
        <f>IFERROR(IF(Ações!$L529="","",Ações!$K529*Ações!$L529),0)</f>
        <v>0.51558000000000004</v>
      </c>
      <c r="P529" s="53">
        <f t="shared" si="8"/>
        <v>0.06</v>
      </c>
      <c r="Q529" s="53">
        <f>IFERROR(Ações!$O529/Ações!$M529,0)</f>
        <v>5.3987434554973825E-2</v>
      </c>
      <c r="R529" s="53">
        <f>IFERROR(IF(Ações!$B529="","",VLOOKUP(Table_1[[#This Row],[AÇÕES]],'Dados Status Invest STOCKS'!A515:AD1130,18)/100),0)</f>
        <v>0.1613</v>
      </c>
      <c r="S529" s="51">
        <f>IFERROR(IF(Ações!$B529="","",VLOOKUP(Table_1[[#This Row],[AÇÕES]],'Dados Status Invest STOCKS'!A515:AD1130,25)/100),0)</f>
        <v>1.04E-2</v>
      </c>
      <c r="T529" s="51">
        <f>(1-Ações!$Q529)*Ações!$R529</f>
        <v>0.15259182680628272</v>
      </c>
      <c r="U529" s="54">
        <f>IF(Ações!$S529=0,Ações!$T529,IF(Ações!$T529=0,Ações!$S529,AVERAGE(Ações!$S529,Ações!$T529)))</f>
        <v>8.1495913403141357E-2</v>
      </c>
    </row>
    <row r="530" spans="2:21" ht="15.75" customHeight="1" x14ac:dyDescent="0.2">
      <c r="B530" s="44" t="str">
        <f>IFERROR('Dados Status Invest STOCKS'!A517,"-")</f>
        <v>AYLA</v>
      </c>
      <c r="C530" s="45">
        <f>IFERROR((Ações!$D530-Ações!$K530)/Ações!$D530,0)</f>
        <v>0</v>
      </c>
      <c r="D530" s="46">
        <f>(Ações!$O530)/0.06</f>
        <v>0</v>
      </c>
      <c r="E530" s="47">
        <f>IFERROR((Ações!$F530-Ações!$K530)/Ações!$F530,0)</f>
        <v>0</v>
      </c>
      <c r="F530" s="46" t="str">
        <f>IF(OR(Ações!$N530&lt;0,Ações!$M530&lt;0),"",(22.5*Ações!$M530*Ações!$N530)^0.5)</f>
        <v/>
      </c>
      <c r="G530" s="47">
        <f>IFERROR((Ações!$H530-Ações!$K530)/Ações!$H530,0)</f>
        <v>0</v>
      </c>
      <c r="H530" s="48">
        <f>IFERROR(Ações!$I530/(Ações!$P530-Table_1[[#This Row],[CAGR LUCRO 5A]]),0)</f>
        <v>0</v>
      </c>
      <c r="I530" s="48">
        <f>IF(Ações!$S530&lt;0,"",Ações!$O530*(1+Ações!$S530))</f>
        <v>0</v>
      </c>
      <c r="J530" s="49">
        <f>IFERROR(IF(Ações!$B530="","",(VLOOKUP(Table_1[[#This Row],[AÇÕES]],'Dados Status Invest STOCKS'!A516:AD1131,4)/Table_1[[#This Row],[LPA]]))/100,0)</f>
        <v>7.6408450704225353E-3</v>
      </c>
      <c r="K530" s="50">
        <f>IFERROR(IF(Ações!$B530="","",VLOOKUP(Table_1[[#This Row],[AÇÕES]],'Dados Status Invest STOCKS'!A516:AD1131,2)),0)</f>
        <v>6.18</v>
      </c>
      <c r="L530" s="51">
        <f>IFERROR(IF(Ações!$B530="","",VLOOKUP(Table_1[[#This Row],[AÇÕES]],'Dados Status Invest STOCKS'!A516:AD1131,3)/100),0)</f>
        <v>0</v>
      </c>
      <c r="M530" s="52">
        <f>IFERROR(IF(Ações!$B530="","",VLOOKUP(Table_1[[#This Row],[AÇÕES]],'Dados Status Invest STOCKS'!A516:AD1131,28)),0)</f>
        <v>-2.84</v>
      </c>
      <c r="N530" s="52">
        <f>IFERROR(IF(Ações!$B530="","",VLOOKUP(Table_1[[#This Row],[AÇÕES]],'Dados Status Invest STOCKS'!A516:AD1131,27)),0)</f>
        <v>2.83</v>
      </c>
      <c r="O530" s="52">
        <f>IFERROR(IF(Ações!$L530="","",Ações!$K530*Ações!$L530),0)</f>
        <v>0</v>
      </c>
      <c r="P530" s="53">
        <f t="shared" si="8"/>
        <v>0.06</v>
      </c>
      <c r="Q530" s="53">
        <f>IFERROR(Ações!$O530/Ações!$M530,0)</f>
        <v>0</v>
      </c>
      <c r="R530" s="53">
        <f>IFERROR(IF(Ações!$B530="","",VLOOKUP(Table_1[[#This Row],[AÇÕES]],'Dados Status Invest STOCKS'!A516:AD1131,18)/100),0)</f>
        <v>-1.0056</v>
      </c>
      <c r="S530" s="51">
        <f>IFERROR(IF(Ações!$B530="","",VLOOKUP(Table_1[[#This Row],[AÇÕES]],'Dados Status Invest STOCKS'!A516:AD1131,25)/100),0)</f>
        <v>0</v>
      </c>
      <c r="T530" s="51">
        <f>(1-Ações!$Q530)*Ações!$R530</f>
        <v>-1.0056</v>
      </c>
      <c r="U530" s="54">
        <f>IF(Ações!$S530=0,Ações!$T530,IF(Ações!$T530=0,Ações!$S530,AVERAGE(Ações!$S530,Ações!$T530)))</f>
        <v>-1.0056</v>
      </c>
    </row>
    <row r="531" spans="2:21" ht="15.75" customHeight="1" x14ac:dyDescent="0.2">
      <c r="B531" s="44" t="str">
        <f>IFERROR('Dados Status Invest STOCKS'!A518,"-")</f>
        <v>AYRO</v>
      </c>
      <c r="C531" s="45">
        <f>IFERROR((Ações!$D531-Ações!$K531)/Ações!$D531,0)</f>
        <v>0</v>
      </c>
      <c r="D531" s="46">
        <f>(Ações!$O531)/0.06</f>
        <v>0</v>
      </c>
      <c r="E531" s="47">
        <f>IFERROR((Ações!$F531-Ações!$K531)/Ações!$F531,0)</f>
        <v>0</v>
      </c>
      <c r="F531" s="46" t="str">
        <f>IF(OR(Ações!$N531&lt;0,Ações!$M531&lt;0),"",(22.5*Ações!$M531*Ações!$N531)^0.5)</f>
        <v/>
      </c>
      <c r="G531" s="47">
        <f>IFERROR((Ações!$H531-Ações!$K531)/Ações!$H531,0)</f>
        <v>0</v>
      </c>
      <c r="H531" s="48">
        <f>IFERROR(Ações!$I531/(Ações!$P531-Table_1[[#This Row],[CAGR LUCRO 5A]]),0)</f>
        <v>0</v>
      </c>
      <c r="I531" s="48">
        <f>IF(Ações!$S531&lt;0,"",Ações!$O531*(1+Ações!$S531))</f>
        <v>0</v>
      </c>
      <c r="J531" s="49">
        <f>IFERROR(IF(Ações!$B531="","",(VLOOKUP(Table_1[[#This Row],[AÇÕES]],'Dados Status Invest STOCKS'!A517:AD1132,4)/Table_1[[#This Row],[LPA]]))/100,0)</f>
        <v>1.7195121951219514E-2</v>
      </c>
      <c r="K531" s="50">
        <f>IFERROR(IF(Ações!$B531="","",VLOOKUP(Table_1[[#This Row],[AÇÕES]],'Dados Status Invest STOCKS'!A517:AD1132,2)),0)</f>
        <v>1.1499999999999999</v>
      </c>
      <c r="L531" s="51">
        <f>IFERROR(IF(Ações!$B531="","",VLOOKUP(Table_1[[#This Row],[AÇÕES]],'Dados Status Invest STOCKS'!A517:AD1132,3)/100),0)</f>
        <v>0</v>
      </c>
      <c r="M531" s="52">
        <f>IFERROR(IF(Ações!$B531="","",VLOOKUP(Table_1[[#This Row],[AÇÕES]],'Dados Status Invest STOCKS'!A517:AD1132,28)),0)</f>
        <v>-0.82</v>
      </c>
      <c r="N531" s="52">
        <f>IFERROR(IF(Ações!$B531="","",VLOOKUP(Table_1[[#This Row],[AÇÕES]],'Dados Status Invest STOCKS'!A517:AD1132,27)),0)</f>
        <v>2.12</v>
      </c>
      <c r="O531" s="52">
        <f>IFERROR(IF(Ações!$L531="","",Ações!$K531*Ações!$L531),0)</f>
        <v>0</v>
      </c>
      <c r="P531" s="53">
        <f t="shared" si="8"/>
        <v>0.06</v>
      </c>
      <c r="Q531" s="53">
        <f>IFERROR(Ações!$O531/Ações!$M531,0)</f>
        <v>0</v>
      </c>
      <c r="R531" s="53">
        <f>IFERROR(IF(Ações!$B531="","",VLOOKUP(Table_1[[#This Row],[AÇÕES]],'Dados Status Invest STOCKS'!A517:AD1132,18)/100),0)</f>
        <v>-0.38369999999999999</v>
      </c>
      <c r="S531" s="51">
        <f>IFERROR(IF(Ações!$B531="","",VLOOKUP(Table_1[[#This Row],[AÇÕES]],'Dados Status Invest STOCKS'!A517:AD1132,25)/100),0)</f>
        <v>0</v>
      </c>
      <c r="T531" s="51">
        <f>(1-Ações!$Q531)*Ações!$R531</f>
        <v>-0.38369999999999999</v>
      </c>
      <c r="U531" s="54">
        <f>IF(Ações!$S531=0,Ações!$T531,IF(Ações!$T531=0,Ações!$S531,AVERAGE(Ações!$S531,Ações!$T531)))</f>
        <v>-0.38369999999999999</v>
      </c>
    </row>
    <row r="532" spans="2:21" ht="15.75" customHeight="1" x14ac:dyDescent="0.2">
      <c r="B532" s="44" t="str">
        <f>IFERROR('Dados Status Invest STOCKS'!A519,"-")</f>
        <v>AYTU</v>
      </c>
      <c r="C532" s="45">
        <f>IFERROR((Ações!$D532-Ações!$K532)/Ações!$D532,0)</f>
        <v>0</v>
      </c>
      <c r="D532" s="46">
        <f>(Ações!$O532)/0.06</f>
        <v>0</v>
      </c>
      <c r="E532" s="47">
        <f>IFERROR((Ações!$F532-Ações!$K532)/Ações!$F532,0)</f>
        <v>0</v>
      </c>
      <c r="F532" s="46" t="str">
        <f>IF(OR(Ações!$N532&lt;0,Ações!$M532&lt;0),"",(22.5*Ações!$M532*Ações!$N532)^0.5)</f>
        <v/>
      </c>
      <c r="G532" s="47">
        <f>IFERROR((Ações!$H532-Ações!$K532)/Ações!$H532,0)</f>
        <v>0</v>
      </c>
      <c r="H532" s="48">
        <f>IFERROR(Ações!$I532/(Ações!$P532-Table_1[[#This Row],[CAGR LUCRO 5A]]),0)</f>
        <v>0</v>
      </c>
      <c r="I532" s="48">
        <f>IF(Ações!$S532&lt;0,"",Ações!$O532*(1+Ações!$S532))</f>
        <v>0</v>
      </c>
      <c r="J532" s="49">
        <f>IFERROR(IF(Ações!$B532="","",(VLOOKUP(Table_1[[#This Row],[AÇÕES]],'Dados Status Invest STOCKS'!A518:AD1133,4)/Table_1[[#This Row],[LPA]]))/100,0)</f>
        <v>1.4089347079037798E-3</v>
      </c>
      <c r="K532" s="50">
        <f>IFERROR(IF(Ações!$B532="","",VLOOKUP(Table_1[[#This Row],[AÇÕES]],'Dados Status Invest STOCKS'!A518:AD1133,2)),0)</f>
        <v>1.19</v>
      </c>
      <c r="L532" s="51">
        <f>IFERROR(IF(Ações!$B532="","",VLOOKUP(Table_1[[#This Row],[AÇÕES]],'Dados Status Invest STOCKS'!A518:AD1133,3)/100),0)</f>
        <v>0</v>
      </c>
      <c r="M532" s="52">
        <f>IFERROR(IF(Ações!$B532="","",VLOOKUP(Table_1[[#This Row],[AÇÕES]],'Dados Status Invest STOCKS'!A518:AD1133,28)),0)</f>
        <v>-2.91</v>
      </c>
      <c r="N532" s="52">
        <f>IFERROR(IF(Ações!$B532="","",VLOOKUP(Table_1[[#This Row],[AÇÕES]],'Dados Status Invest STOCKS'!A518:AD1133,27)),0)</f>
        <v>3.96</v>
      </c>
      <c r="O532" s="52">
        <f>IFERROR(IF(Ações!$L532="","",Ações!$K532*Ações!$L532),0)</f>
        <v>0</v>
      </c>
      <c r="P532" s="53">
        <f t="shared" si="8"/>
        <v>0.06</v>
      </c>
      <c r="Q532" s="53">
        <f>IFERROR(Ações!$O532/Ações!$M532,0)</f>
        <v>0</v>
      </c>
      <c r="R532" s="53">
        <f>IFERROR(IF(Ações!$B532="","",VLOOKUP(Table_1[[#This Row],[AÇÕES]],'Dados Status Invest STOCKS'!A518:AD1133,18)/100),0)</f>
        <v>-0.7339</v>
      </c>
      <c r="S532" s="51">
        <f>IFERROR(IF(Ações!$B532="","",VLOOKUP(Table_1[[#This Row],[AÇÕES]],'Dados Status Invest STOCKS'!A518:AD1133,25)/100),0)</f>
        <v>0</v>
      </c>
      <c r="T532" s="51">
        <f>(1-Ações!$Q532)*Ações!$R532</f>
        <v>-0.7339</v>
      </c>
      <c r="U532" s="54">
        <f>IF(Ações!$S532=0,Ações!$T532,IF(Ações!$T532=0,Ações!$S532,AVERAGE(Ações!$S532,Ações!$T532)))</f>
        <v>-0.7339</v>
      </c>
    </row>
    <row r="533" spans="2:21" ht="15.75" customHeight="1" x14ac:dyDescent="0.2">
      <c r="B533" s="44" t="str">
        <f>IFERROR('Dados Status Invest STOCKS'!A520,"-")</f>
        <v>AYX</v>
      </c>
      <c r="C533" s="45">
        <f>IFERROR((Ações!$D533-Ações!$K533)/Ações!$D533,0)</f>
        <v>0</v>
      </c>
      <c r="D533" s="46">
        <f>(Ações!$O533)/0.06</f>
        <v>0</v>
      </c>
      <c r="E533" s="47">
        <f>IFERROR((Ações!$F533-Ações!$K533)/Ações!$F533,0)</f>
        <v>0</v>
      </c>
      <c r="F533" s="46" t="str">
        <f>IF(OR(Ações!$N533&lt;0,Ações!$M533&lt;0),"",(22.5*Ações!$M533*Ações!$N533)^0.5)</f>
        <v/>
      </c>
      <c r="G533" s="47">
        <f>IFERROR((Ações!$H533-Ações!$K533)/Ações!$H533,0)</f>
        <v>0</v>
      </c>
      <c r="H533" s="48">
        <f>IFERROR(Ações!$I533/(Ações!$P533-Table_1[[#This Row],[CAGR LUCRO 5A]]),0)</f>
        <v>0</v>
      </c>
      <c r="I533" s="48">
        <f>IF(Ações!$S533&lt;0,"",Ações!$O533*(1+Ações!$S533))</f>
        <v>0</v>
      </c>
      <c r="J533" s="49">
        <f>IFERROR(IF(Ações!$B533="","",(VLOOKUP(Table_1[[#This Row],[AÇÕES]],'Dados Status Invest STOCKS'!A519:AD1134,4)/Table_1[[#This Row],[LPA]]))/100,0)</f>
        <v>0.17202247191011236</v>
      </c>
      <c r="K533" s="50">
        <f>IFERROR(IF(Ações!$B533="","",VLOOKUP(Table_1[[#This Row],[AÇÕES]],'Dados Status Invest STOCKS'!A519:AD1134,2)),0)</f>
        <v>54.52</v>
      </c>
      <c r="L533" s="51">
        <f>IFERROR(IF(Ações!$B533="","",VLOOKUP(Table_1[[#This Row],[AÇÕES]],'Dados Status Invest STOCKS'!A519:AD1134,3)/100),0)</f>
        <v>0</v>
      </c>
      <c r="M533" s="52">
        <f>IFERROR(IF(Ações!$B533="","",VLOOKUP(Table_1[[#This Row],[AÇÕES]],'Dados Status Invest STOCKS'!A519:AD1134,28)),0)</f>
        <v>-1.78</v>
      </c>
      <c r="N533" s="52">
        <f>IFERROR(IF(Ações!$B533="","",VLOOKUP(Table_1[[#This Row],[AÇÕES]],'Dados Status Invest STOCKS'!A519:AD1134,27)),0)</f>
        <v>6.07</v>
      </c>
      <c r="O533" s="52">
        <f>IFERROR(IF(Ações!$L533="","",Ações!$K533*Ações!$L533),0)</f>
        <v>0</v>
      </c>
      <c r="P533" s="53">
        <f t="shared" si="8"/>
        <v>0.06</v>
      </c>
      <c r="Q533" s="53">
        <f>IFERROR(Ações!$O533/Ações!$M533,0)</f>
        <v>0</v>
      </c>
      <c r="R533" s="53">
        <f>IFERROR(IF(Ações!$B533="","",VLOOKUP(Table_1[[#This Row],[AÇÕES]],'Dados Status Invest STOCKS'!A519:AD1134,18)/100),0)</f>
        <v>-0.29339999999999999</v>
      </c>
      <c r="S533" s="51">
        <f>IFERROR(IF(Ações!$B533="","",VLOOKUP(Table_1[[#This Row],[AÇÕES]],'Dados Status Invest STOCKS'!A519:AD1134,25)/100),0)</f>
        <v>0</v>
      </c>
      <c r="T533" s="51">
        <f>(1-Ações!$Q533)*Ações!$R533</f>
        <v>-0.29339999999999999</v>
      </c>
      <c r="U533" s="54">
        <f>IF(Ações!$S533=0,Ações!$T533,IF(Ações!$T533=0,Ações!$S533,AVERAGE(Ações!$S533,Ações!$T533)))</f>
        <v>-0.29339999999999999</v>
      </c>
    </row>
    <row r="534" spans="2:21" ht="15.75" customHeight="1" x14ac:dyDescent="0.2">
      <c r="B534" s="44" t="str">
        <f>IFERROR('Dados Status Invest STOCKS'!A521,"-")</f>
        <v>AZEK</v>
      </c>
      <c r="C534" s="45">
        <f>IFERROR((Ações!$D534-Ações!$K534)/Ações!$D534,0)</f>
        <v>0</v>
      </c>
      <c r="D534" s="46">
        <f>(Ações!$O534)/0.06</f>
        <v>0</v>
      </c>
      <c r="E534" s="47">
        <f>IFERROR((Ações!$F534-Ações!$K534)/Ações!$F534,0)</f>
        <v>-2.1442365542478261</v>
      </c>
      <c r="F534" s="46">
        <f>IF(OR(Ações!$N534&lt;0,Ações!$M534&lt;0),"",(22.5*Ações!$M534*Ações!$N534)^0.5)</f>
        <v>11.150560524027481</v>
      </c>
      <c r="G534" s="47">
        <f>IFERROR((Ações!$H534-Ações!$K534)/Ações!$H534,0)</f>
        <v>0</v>
      </c>
      <c r="H534" s="48">
        <f>IFERROR(Ações!$I534/(Ações!$P534-Table_1[[#This Row],[CAGR LUCRO 5A]]),0)</f>
        <v>0</v>
      </c>
      <c r="I534" s="48">
        <f>IF(Ações!$S534&lt;0,"",Ações!$O534*(1+Ações!$S534))</f>
        <v>0</v>
      </c>
      <c r="J534" s="49">
        <f>IFERROR(IF(Ações!$B534="","",(VLOOKUP(Table_1[[#This Row],[AÇÕES]],'Dados Status Invest STOCKS'!A520:AD1135,4)/Table_1[[#This Row],[LPA]]))/100,0)</f>
        <v>0.97150000000000003</v>
      </c>
      <c r="K534" s="50">
        <f>IFERROR(IF(Ações!$B534="","",VLOOKUP(Table_1[[#This Row],[AÇÕES]],'Dados Status Invest STOCKS'!A520:AD1135,2)),0)</f>
        <v>35.06</v>
      </c>
      <c r="L534" s="51">
        <f>IFERROR(IF(Ações!$B534="","",VLOOKUP(Table_1[[#This Row],[AÇÕES]],'Dados Status Invest STOCKS'!A520:AD1135,3)/100),0)</f>
        <v>0</v>
      </c>
      <c r="M534" s="52">
        <f>IFERROR(IF(Ações!$B534="","",VLOOKUP(Table_1[[#This Row],[AÇÕES]],'Dados Status Invest STOCKS'!A520:AD1135,28)),0)</f>
        <v>0.6</v>
      </c>
      <c r="N534" s="52">
        <f>IFERROR(IF(Ações!$B534="","",VLOOKUP(Table_1[[#This Row],[AÇÕES]],'Dados Status Invest STOCKS'!A520:AD1135,27)),0)</f>
        <v>9.2100000000000009</v>
      </c>
      <c r="O534" s="52">
        <f>IFERROR(IF(Ações!$L534="","",Ações!$K534*Ações!$L534),0)</f>
        <v>0</v>
      </c>
      <c r="P534" s="53">
        <f t="shared" si="8"/>
        <v>0.06</v>
      </c>
      <c r="Q534" s="53">
        <f>IFERROR(Ações!$O534/Ações!$M534,0)</f>
        <v>0</v>
      </c>
      <c r="R534" s="53">
        <f>IFERROR(IF(Ações!$B534="","",VLOOKUP(Table_1[[#This Row],[AÇÕES]],'Dados Status Invest STOCKS'!A520:AD1135,18)/100),0)</f>
        <v>6.5299999999999997E-2</v>
      </c>
      <c r="S534" s="51">
        <f>IFERROR(IF(Ações!$B534="","",VLOOKUP(Table_1[[#This Row],[AÇÕES]],'Dados Status Invest STOCKS'!A520:AD1135,25)/100),0)</f>
        <v>0</v>
      </c>
      <c r="T534" s="51">
        <f>(1-Ações!$Q534)*Ações!$R534</f>
        <v>6.5299999999999997E-2</v>
      </c>
      <c r="U534" s="54">
        <f>IF(Ações!$S534=0,Ações!$T534,IF(Ações!$T534=0,Ações!$S534,AVERAGE(Ações!$S534,Ações!$T534)))</f>
        <v>6.5299999999999997E-2</v>
      </c>
    </row>
    <row r="535" spans="2:21" ht="15.75" customHeight="1" x14ac:dyDescent="0.2">
      <c r="B535" s="44" t="str">
        <f>IFERROR('Dados Status Invest STOCKS'!A522,"-")</f>
        <v>AZN</v>
      </c>
      <c r="C535" s="45">
        <f>IFERROR((Ações!$D535-Ações!$K535)/Ações!$D535,0)</f>
        <v>-0.84615384615384592</v>
      </c>
      <c r="D535" s="46">
        <f>(Ações!$O535)/0.06</f>
        <v>30.858750000000004</v>
      </c>
      <c r="E535" s="47">
        <f>IFERROR((Ações!$F535-Ações!$K535)/Ações!$F535,0)</f>
        <v>-3.8291541143036025</v>
      </c>
      <c r="F535" s="46">
        <f>IF(OR(Ações!$N535&lt;0,Ações!$M535&lt;0),"",(22.5*Ações!$M535*Ações!$N535)^0.5)</f>
        <v>11.797097100558256</v>
      </c>
      <c r="G535" s="47">
        <f>IFERROR((Ações!$H535-Ações!$K535)/Ações!$H535,0)</f>
        <v>-5.0656660412757959E-2</v>
      </c>
      <c r="H535" s="48">
        <f>IFERROR(Ações!$I535/(Ações!$P535-Table_1[[#This Row],[CAGR LUCRO 5A]]),0)</f>
        <v>54.223232142857142</v>
      </c>
      <c r="I535" s="48">
        <f>IF(Ações!$S535&lt;0,"",Ações!$O535*(1+Ações!$S535))</f>
        <v>1.8978131249999999</v>
      </c>
      <c r="J535" s="49">
        <f>IFERROR(IF(Ações!$B535="","",(VLOOKUP(Table_1[[#This Row],[AÇÕES]],'Dados Status Invest STOCKS'!A521:AD1136,4)/Table_1[[#This Row],[LPA]]))/100,0)</f>
        <v>0.38368852459016395</v>
      </c>
      <c r="K535" s="50">
        <f>IFERROR(IF(Ações!$B535="","",VLOOKUP(Table_1[[#This Row],[AÇÕES]],'Dados Status Invest STOCKS'!A521:AD1136,2)),0)</f>
        <v>56.97</v>
      </c>
      <c r="L535" s="51">
        <f>IFERROR(IF(Ações!$B535="","",VLOOKUP(Table_1[[#This Row],[AÇÕES]],'Dados Status Invest STOCKS'!A521:AD1136,3)/100),0)</f>
        <v>3.2500000000000001E-2</v>
      </c>
      <c r="M535" s="52">
        <f>IFERROR(IF(Ações!$B535="","",VLOOKUP(Table_1[[#This Row],[AÇÕES]],'Dados Status Invest STOCKS'!A521:AD1136,28)),0)</f>
        <v>1.22</v>
      </c>
      <c r="N535" s="52">
        <f>IFERROR(IF(Ações!$B535="","",VLOOKUP(Table_1[[#This Row],[AÇÕES]],'Dados Status Invest STOCKS'!A521:AD1136,27)),0)</f>
        <v>5.07</v>
      </c>
      <c r="O535" s="52">
        <f>IFERROR(IF(Ações!$L535="","",Ações!$K535*Ações!$L535),0)</f>
        <v>1.8515250000000001</v>
      </c>
      <c r="P535" s="53">
        <f t="shared" si="8"/>
        <v>0.06</v>
      </c>
      <c r="Q535" s="53">
        <f>IFERROR(Ações!$O535/Ações!$M535,0)</f>
        <v>1.517643442622951</v>
      </c>
      <c r="R535" s="53">
        <f>IFERROR(IF(Ações!$B535="","",VLOOKUP(Table_1[[#This Row],[AÇÕES]],'Dados Status Invest STOCKS'!A521:AD1136,18)/100),0)</f>
        <v>0.24030000000000001</v>
      </c>
      <c r="S535" s="51">
        <f>IFERROR(IF(Ações!$B535="","",VLOOKUP(Table_1[[#This Row],[AÇÕES]],'Dados Status Invest STOCKS'!A521:AD1136,25)/100),0)</f>
        <v>2.5000000000000001E-2</v>
      </c>
      <c r="T535" s="51">
        <f>(1-Ações!$Q535)*Ações!$R535</f>
        <v>-0.12438971926229514</v>
      </c>
      <c r="U535" s="54">
        <f>IF(Ações!$S535=0,Ações!$T535,IF(Ações!$T535=0,Ações!$S535,AVERAGE(Ações!$S535,Ações!$T535)))</f>
        <v>-4.9694859631147573E-2</v>
      </c>
    </row>
    <row r="536" spans="2:21" ht="15.75" customHeight="1" x14ac:dyDescent="0.2">
      <c r="B536" s="44" t="str">
        <f>IFERROR('Dados Status Invest STOCKS'!A523,"-")</f>
        <v>AZO</v>
      </c>
      <c r="C536" s="45">
        <f>IFERROR((Ações!$D536-Ações!$K536)/Ações!$D536,0)</f>
        <v>0</v>
      </c>
      <c r="D536" s="46">
        <f>(Ações!$O536)/0.06</f>
        <v>0</v>
      </c>
      <c r="E536" s="47">
        <f>IFERROR((Ações!$F536-Ações!$K536)/Ações!$F536,0)</f>
        <v>0</v>
      </c>
      <c r="F536" s="46" t="str">
        <f>IF(OR(Ações!$N536&lt;0,Ações!$M536&lt;0),"",(22.5*Ações!$M536*Ações!$N536)^0.5)</f>
        <v/>
      </c>
      <c r="G536" s="47">
        <f>IFERROR((Ações!$H536-Ações!$K536)/Ações!$H536,0)</f>
        <v>0</v>
      </c>
      <c r="H536" s="48">
        <f>IFERROR(Ações!$I536/(Ações!$P536-Table_1[[#This Row],[CAGR LUCRO 5A]]),0)</f>
        <v>0</v>
      </c>
      <c r="I536" s="48">
        <f>IF(Ações!$S536&lt;0,"",Ações!$O536*(1+Ações!$S536))</f>
        <v>0</v>
      </c>
      <c r="J536" s="49">
        <f>IFERROR(IF(Ações!$B536="","",(VLOOKUP(Table_1[[#This Row],[AÇÕES]],'Dados Status Invest STOCKS'!A522:AD1137,4)/Table_1[[#This Row],[LPA]]))/100,0)</f>
        <v>1.6104835065521917E-3</v>
      </c>
      <c r="K536" s="50">
        <f>IFERROR(IF(Ações!$B536="","",VLOOKUP(Table_1[[#This Row],[AÇÕES]],'Dados Status Invest STOCKS'!A522:AD1137,2)),0)</f>
        <v>1972.13</v>
      </c>
      <c r="L536" s="51">
        <f>IFERROR(IF(Ações!$B536="","",VLOOKUP(Table_1[[#This Row],[AÇÕES]],'Dados Status Invest STOCKS'!A522:AD1137,3)/100),0)</f>
        <v>0</v>
      </c>
      <c r="M536" s="52">
        <f>IFERROR(IF(Ações!$B536="","",VLOOKUP(Table_1[[#This Row],[AÇÕES]],'Dados Status Invest STOCKS'!A522:AD1137,28)),0)</f>
        <v>110.65</v>
      </c>
      <c r="N536" s="52">
        <f>IFERROR(IF(Ações!$B536="","",VLOOKUP(Table_1[[#This Row],[AÇÕES]],'Dados Status Invest STOCKS'!A522:AD1137,27)),0)</f>
        <v>-102.97</v>
      </c>
      <c r="O536" s="52">
        <f>IFERROR(IF(Ações!$L536="","",Ações!$K536*Ações!$L536),0)</f>
        <v>0</v>
      </c>
      <c r="P536" s="53">
        <f t="shared" si="8"/>
        <v>0.06</v>
      </c>
      <c r="Q536" s="53">
        <f>IFERROR(Ações!$O536/Ações!$M536,0)</f>
        <v>0</v>
      </c>
      <c r="R536" s="53">
        <f>IFERROR(IF(Ações!$B536="","",VLOOKUP(Table_1[[#This Row],[AÇÕES]],'Dados Status Invest STOCKS'!A522:AD1137,18)/100),0)</f>
        <v>-1.0745</v>
      </c>
      <c r="S536" s="51">
        <f>IFERROR(IF(Ações!$B536="","",VLOOKUP(Table_1[[#This Row],[AÇÕES]],'Dados Status Invest STOCKS'!A522:AD1137,25)/100),0)</f>
        <v>0.1183</v>
      </c>
      <c r="T536" s="51">
        <f>(1-Ações!$Q536)*Ações!$R536</f>
        <v>-1.0745</v>
      </c>
      <c r="U536" s="54">
        <f>IF(Ações!$S536=0,Ações!$T536,IF(Ações!$T536=0,Ações!$S536,AVERAGE(Ações!$S536,Ações!$T536)))</f>
        <v>-0.47810000000000002</v>
      </c>
    </row>
    <row r="537" spans="2:21" ht="15.75" customHeight="1" x14ac:dyDescent="0.2">
      <c r="B537" s="44" t="str">
        <f>IFERROR('Dados Status Invest STOCKS'!A524,"-")</f>
        <v>AZPN</v>
      </c>
      <c r="C537" s="45">
        <f>IFERROR((Ações!$D537-Ações!$K537)/Ações!$D537,0)</f>
        <v>0</v>
      </c>
      <c r="D537" s="46">
        <f>(Ações!$O537)/0.06</f>
        <v>0</v>
      </c>
      <c r="E537" s="47">
        <f>IFERROR((Ações!$F537-Ações!$K537)/Ações!$F537,0)</f>
        <v>-3.3187816418617482</v>
      </c>
      <c r="F537" s="46">
        <f>IF(OR(Ações!$N537&lt;0,Ações!$M537&lt;0),"",(22.5*Ações!$M537*Ações!$N537)^0.5)</f>
        <v>33.694688008646111</v>
      </c>
      <c r="G537" s="47">
        <f>IFERROR((Ações!$H537-Ações!$K537)/Ações!$H537,0)</f>
        <v>0</v>
      </c>
      <c r="H537" s="48">
        <f>IFERROR(Ações!$I537/(Ações!$P537-Table_1[[#This Row],[CAGR LUCRO 5A]]),0)</f>
        <v>0</v>
      </c>
      <c r="I537" s="48">
        <f>IF(Ações!$S537&lt;0,"",Ações!$O537*(1+Ações!$S537))</f>
        <v>0</v>
      </c>
      <c r="J537" s="49">
        <f>IFERROR(IF(Ações!$B537="","",(VLOOKUP(Table_1[[#This Row],[AÇÕES]],'Dados Status Invest STOCKS'!A523:AD1138,4)/Table_1[[#This Row],[LPA]]))/100,0)</f>
        <v>6.1127049180327866E-2</v>
      </c>
      <c r="K537" s="50">
        <f>IFERROR(IF(Ações!$B537="","",VLOOKUP(Table_1[[#This Row],[AÇÕES]],'Dados Status Invest STOCKS'!A523:AD1138,2)),0)</f>
        <v>145.52000000000001</v>
      </c>
      <c r="L537" s="51">
        <f>IFERROR(IF(Ações!$B537="","",VLOOKUP(Table_1[[#This Row],[AÇÕES]],'Dados Status Invest STOCKS'!A523:AD1138,3)/100),0)</f>
        <v>0</v>
      </c>
      <c r="M537" s="52">
        <f>IFERROR(IF(Ações!$B537="","",VLOOKUP(Table_1[[#This Row],[AÇÕES]],'Dados Status Invest STOCKS'!A523:AD1138,28)),0)</f>
        <v>4.88</v>
      </c>
      <c r="N537" s="52">
        <f>IFERROR(IF(Ações!$B537="","",VLOOKUP(Table_1[[#This Row],[AÇÕES]],'Dados Status Invest STOCKS'!A523:AD1138,27)),0)</f>
        <v>10.34</v>
      </c>
      <c r="O537" s="52">
        <f>IFERROR(IF(Ações!$L537="","",Ações!$K537*Ações!$L537),0)</f>
        <v>0</v>
      </c>
      <c r="P537" s="53">
        <f t="shared" si="8"/>
        <v>0.06</v>
      </c>
      <c r="Q537" s="53">
        <f>IFERROR(Ações!$O537/Ações!$M537,0)</f>
        <v>0</v>
      </c>
      <c r="R537" s="53">
        <f>IFERROR(IF(Ações!$B537="","",VLOOKUP(Table_1[[#This Row],[AÇÕES]],'Dados Status Invest STOCKS'!A523:AD1138,18)/100),0)</f>
        <v>0.47159999999999996</v>
      </c>
      <c r="S537" s="51">
        <f>IFERROR(IF(Ações!$B537="","",VLOOKUP(Table_1[[#This Row],[AÇÕES]],'Dados Status Invest STOCKS'!A523:AD1138,25)/100),0)</f>
        <v>0.1797</v>
      </c>
      <c r="T537" s="51">
        <f>(1-Ações!$Q537)*Ações!$R537</f>
        <v>0.47159999999999996</v>
      </c>
      <c r="U537" s="54">
        <f>IF(Ações!$S537=0,Ações!$T537,IF(Ações!$T537=0,Ações!$S537,AVERAGE(Ações!$S537,Ações!$T537)))</f>
        <v>0.32565</v>
      </c>
    </row>
    <row r="538" spans="2:21" ht="15.75" customHeight="1" x14ac:dyDescent="0.2">
      <c r="B538" s="44" t="str">
        <f>IFERROR('Dados Status Invest STOCKS'!A525,"-")</f>
        <v>AZRE</v>
      </c>
      <c r="C538" s="45">
        <f>IFERROR((Ações!$D538-Ações!$K538)/Ações!$D538,0)</f>
        <v>0</v>
      </c>
      <c r="D538" s="46">
        <f>(Ações!$O538)/0.06</f>
        <v>0</v>
      </c>
      <c r="E538" s="47">
        <f>IFERROR((Ações!$F538-Ações!$K538)/Ações!$F538,0)</f>
        <v>0</v>
      </c>
      <c r="F538" s="46" t="str">
        <f>IF(OR(Ações!$N538&lt;0,Ações!$M538&lt;0),"",(22.5*Ações!$M538*Ações!$N538)^0.5)</f>
        <v/>
      </c>
      <c r="G538" s="47">
        <f>IFERROR((Ações!$H538-Ações!$K538)/Ações!$H538,0)</f>
        <v>0</v>
      </c>
      <c r="H538" s="48">
        <f>IFERROR(Ações!$I538/(Ações!$P538-Table_1[[#This Row],[CAGR LUCRO 5A]]),0)</f>
        <v>0</v>
      </c>
      <c r="I538" s="48">
        <f>IF(Ações!$S538&lt;0,"",Ações!$O538*(1+Ações!$S538))</f>
        <v>0</v>
      </c>
      <c r="J538" s="49">
        <f>IFERROR(IF(Ações!$B538="","",(VLOOKUP(Table_1[[#This Row],[AÇÕES]],'Dados Status Invest STOCKS'!A524:AD1139,4)/Table_1[[#This Row],[LPA]]))/100,0)</f>
        <v>0.14560000000000001</v>
      </c>
      <c r="K538" s="50">
        <f>IFERROR(IF(Ações!$B538="","",VLOOKUP(Table_1[[#This Row],[AÇÕES]],'Dados Status Invest STOCKS'!A524:AD1139,2)),0)</f>
        <v>14.55</v>
      </c>
      <c r="L538" s="51">
        <f>IFERROR(IF(Ações!$B538="","",VLOOKUP(Table_1[[#This Row],[AÇÕES]],'Dados Status Invest STOCKS'!A524:AD1139,3)/100),0)</f>
        <v>0</v>
      </c>
      <c r="M538" s="52">
        <f>IFERROR(IF(Ações!$B538="","",VLOOKUP(Table_1[[#This Row],[AÇÕES]],'Dados Status Invest STOCKS'!A524:AD1139,28)),0)</f>
        <v>-1</v>
      </c>
      <c r="N538" s="52">
        <f>IFERROR(IF(Ações!$B538="","",VLOOKUP(Table_1[[#This Row],[AÇÕES]],'Dados Status Invest STOCKS'!A524:AD1139,27)),0)</f>
        <v>6.94</v>
      </c>
      <c r="O538" s="52">
        <f>IFERROR(IF(Ações!$L538="","",Ações!$K538*Ações!$L538),0)</f>
        <v>0</v>
      </c>
      <c r="P538" s="53">
        <f t="shared" si="8"/>
        <v>0.06</v>
      </c>
      <c r="Q538" s="53">
        <f>IFERROR(Ações!$O538/Ações!$M538,0)</f>
        <v>0</v>
      </c>
      <c r="R538" s="53">
        <f>IFERROR(IF(Ações!$B538="","",VLOOKUP(Table_1[[#This Row],[AÇÕES]],'Dados Status Invest STOCKS'!A524:AD1139,18)/100),0)</f>
        <v>-0.14400000000000002</v>
      </c>
      <c r="S538" s="51">
        <f>IFERROR(IF(Ações!$B538="","",VLOOKUP(Table_1[[#This Row],[AÇÕES]],'Dados Status Invest STOCKS'!A524:AD1139,25)/100),0)</f>
        <v>0</v>
      </c>
      <c r="T538" s="51">
        <f>(1-Ações!$Q538)*Ações!$R538</f>
        <v>-0.14400000000000002</v>
      </c>
      <c r="U538" s="54">
        <f>IF(Ações!$S538=0,Ações!$T538,IF(Ações!$T538=0,Ações!$S538,AVERAGE(Ações!$S538,Ações!$T538)))</f>
        <v>-0.14400000000000002</v>
      </c>
    </row>
    <row r="539" spans="2:21" ht="15.75" customHeight="1" x14ac:dyDescent="0.2">
      <c r="B539" s="44" t="str">
        <f>IFERROR('Dados Status Invest STOCKS'!A526,"-")</f>
        <v>AZRX</v>
      </c>
      <c r="C539" s="45">
        <f>IFERROR((Ações!$D539-Ações!$K539)/Ações!$D539,0)</f>
        <v>0</v>
      </c>
      <c r="D539" s="46">
        <f>(Ações!$O539)/0.06</f>
        <v>0</v>
      </c>
      <c r="E539" s="47">
        <f>IFERROR((Ações!$F539-Ações!$K539)/Ações!$F539,0)</f>
        <v>0</v>
      </c>
      <c r="F539" s="46" t="str">
        <f>IF(OR(Ações!$N539&lt;0,Ações!$M539&lt;0),"",(22.5*Ações!$M539*Ações!$N539)^0.5)</f>
        <v/>
      </c>
      <c r="G539" s="47">
        <f>IFERROR((Ações!$H539-Ações!$K539)/Ações!$H539,0)</f>
        <v>0</v>
      </c>
      <c r="H539" s="48">
        <f>IFERROR(Ações!$I539/(Ações!$P539-Table_1[[#This Row],[CAGR LUCRO 5A]]),0)</f>
        <v>0</v>
      </c>
      <c r="I539" s="48">
        <f>IF(Ações!$S539&lt;0,"",Ações!$O539*(1+Ações!$S539))</f>
        <v>0</v>
      </c>
      <c r="J539" s="49">
        <f>IFERROR(IF(Ações!$B539="","",(VLOOKUP(Table_1[[#This Row],[AÇÕES]],'Dados Status Invest STOCKS'!A525:AD1140,4)/Table_1[[#This Row],[LPA]]))/100,0)</f>
        <v>2.185929648241206E-3</v>
      </c>
      <c r="K539" s="50">
        <f>IFERROR(IF(Ações!$B539="","",VLOOKUP(Table_1[[#This Row],[AÇÕES]],'Dados Status Invest STOCKS'!A525:AD1140,2)),0)</f>
        <v>3.45</v>
      </c>
      <c r="L539" s="51">
        <f>IFERROR(IF(Ações!$B539="","",VLOOKUP(Table_1[[#This Row],[AÇÕES]],'Dados Status Invest STOCKS'!A525:AD1140,3)/100),0)</f>
        <v>0</v>
      </c>
      <c r="M539" s="52">
        <f>IFERROR(IF(Ações!$B539="","",VLOOKUP(Table_1[[#This Row],[AÇÕES]],'Dados Status Invest STOCKS'!A525:AD1140,28)),0)</f>
        <v>-3.98</v>
      </c>
      <c r="N539" s="52">
        <f>IFERROR(IF(Ações!$B539="","",VLOOKUP(Table_1[[#This Row],[AÇÕES]],'Dados Status Invest STOCKS'!A525:AD1140,27)),0)</f>
        <v>0.71</v>
      </c>
      <c r="O539" s="52">
        <f>IFERROR(IF(Ações!$L539="","",Ações!$K539*Ações!$L539),0)</f>
        <v>0</v>
      </c>
      <c r="P539" s="53">
        <f t="shared" si="8"/>
        <v>0.06</v>
      </c>
      <c r="Q539" s="53">
        <f>IFERROR(Ações!$O539/Ações!$M539,0)</f>
        <v>0</v>
      </c>
      <c r="R539" s="53">
        <f>IFERROR(IF(Ações!$B539="","",VLOOKUP(Table_1[[#This Row],[AÇÕES]],'Dados Status Invest STOCKS'!A525:AD1140,18)/100),0)</f>
        <v>-5.6386000000000003</v>
      </c>
      <c r="S539" s="51">
        <f>IFERROR(IF(Ações!$B539="","",VLOOKUP(Table_1[[#This Row],[AÇÕES]],'Dados Status Invest STOCKS'!A525:AD1140,25)/100),0)</f>
        <v>0</v>
      </c>
      <c r="T539" s="51">
        <f>(1-Ações!$Q539)*Ações!$R539</f>
        <v>-5.6386000000000003</v>
      </c>
      <c r="U539" s="54">
        <f>IF(Ações!$S539=0,Ações!$T539,IF(Ações!$T539=0,Ações!$S539,AVERAGE(Ações!$S539,Ações!$T539)))</f>
        <v>-5.6386000000000003</v>
      </c>
    </row>
    <row r="540" spans="2:21" ht="15.75" customHeight="1" x14ac:dyDescent="0.2">
      <c r="B540" s="44" t="str">
        <f>IFERROR('Dados Status Invest STOCKS'!A527,"-")</f>
        <v>AZUL</v>
      </c>
      <c r="C540" s="45">
        <f>IFERROR((Ações!$D540-Ações!$K540)/Ações!$D540,0)</f>
        <v>0</v>
      </c>
      <c r="D540" s="46">
        <f>(Ações!$O540)/0.06</f>
        <v>0</v>
      </c>
      <c r="E540" s="47">
        <f>IFERROR((Ações!$F540-Ações!$K540)/Ações!$F540,0)</f>
        <v>0</v>
      </c>
      <c r="F540" s="46" t="str">
        <f>IF(OR(Ações!$N540&lt;0,Ações!$M540&lt;0),"",(22.5*Ações!$M540*Ações!$N540)^0.5)</f>
        <v/>
      </c>
      <c r="G540" s="47">
        <f>IFERROR((Ações!$H540-Ações!$K540)/Ações!$H540,0)</f>
        <v>0</v>
      </c>
      <c r="H540" s="48">
        <f>IFERROR(Ações!$I540/(Ações!$P540-Table_1[[#This Row],[CAGR LUCRO 5A]]),0)</f>
        <v>0</v>
      </c>
      <c r="I540" s="48">
        <f>IF(Ações!$S540&lt;0,"",Ações!$O540*(1+Ações!$S540))</f>
        <v>0</v>
      </c>
      <c r="J540" s="49">
        <f>IFERROR(IF(Ações!$B540="","",(VLOOKUP(Table_1[[#This Row],[AÇÕES]],'Dados Status Invest STOCKS'!A526:AD1141,4)/Table_1[[#This Row],[LPA]]))/100,0)</f>
        <v>9.4884910485933498E-3</v>
      </c>
      <c r="K540" s="50">
        <f>IFERROR(IF(Ações!$B540="","",VLOOKUP(Table_1[[#This Row],[AÇÕES]],'Dados Status Invest STOCKS'!A526:AD1141,2)),0)</f>
        <v>14.51</v>
      </c>
      <c r="L540" s="51">
        <f>IFERROR(IF(Ações!$B540="","",VLOOKUP(Table_1[[#This Row],[AÇÕES]],'Dados Status Invest STOCKS'!A526:AD1141,3)/100),0)</f>
        <v>0</v>
      </c>
      <c r="M540" s="52">
        <f>IFERROR(IF(Ações!$B540="","",VLOOKUP(Table_1[[#This Row],[AÇÕES]],'Dados Status Invest STOCKS'!A526:AD1141,28)),0)</f>
        <v>-3.91</v>
      </c>
      <c r="N540" s="52">
        <f>IFERROR(IF(Ações!$B540="","",VLOOKUP(Table_1[[#This Row],[AÇÕES]],'Dados Status Invest STOCKS'!A526:AD1141,27)),0)</f>
        <v>-25.79</v>
      </c>
      <c r="O540" s="52">
        <f>IFERROR(IF(Ações!$L540="","",Ações!$K540*Ações!$L540),0)</f>
        <v>0</v>
      </c>
      <c r="P540" s="53">
        <f t="shared" si="8"/>
        <v>0.06</v>
      </c>
      <c r="Q540" s="53">
        <f>IFERROR(Ações!$O540/Ações!$M540,0)</f>
        <v>0</v>
      </c>
      <c r="R540" s="53">
        <f>IFERROR(IF(Ações!$B540="","",VLOOKUP(Table_1[[#This Row],[AÇÕES]],'Dados Status Invest STOCKS'!A526:AD1141,18)/100),0)</f>
        <v>-0.1517</v>
      </c>
      <c r="S540" s="51">
        <f>IFERROR(IF(Ações!$B540="","",VLOOKUP(Table_1[[#This Row],[AÇÕES]],'Dados Status Invest STOCKS'!A526:AD1141,25)/100),0)</f>
        <v>0</v>
      </c>
      <c r="T540" s="51">
        <f>(1-Ações!$Q540)*Ações!$R540</f>
        <v>-0.1517</v>
      </c>
      <c r="U540" s="54">
        <f>IF(Ações!$S540=0,Ações!$T540,IF(Ações!$T540=0,Ações!$S540,AVERAGE(Ações!$S540,Ações!$T540)))</f>
        <v>-0.1517</v>
      </c>
    </row>
    <row r="541" spans="2:21" ht="15.75" customHeight="1" x14ac:dyDescent="0.2">
      <c r="B541" s="44" t="str">
        <f>IFERROR('Dados Status Invest STOCKS'!A528,"-")</f>
        <v>AZYO</v>
      </c>
      <c r="C541" s="45">
        <f>IFERROR((Ações!$D541-Ações!$K541)/Ações!$D541,0)</f>
        <v>0</v>
      </c>
      <c r="D541" s="46">
        <f>(Ações!$O541)/0.06</f>
        <v>0</v>
      </c>
      <c r="E541" s="47">
        <f>IFERROR((Ações!$F541-Ações!$K541)/Ações!$F541,0)</f>
        <v>0</v>
      </c>
      <c r="F541" s="46" t="str">
        <f>IF(OR(Ações!$N541&lt;0,Ações!$M541&lt;0),"",(22.5*Ações!$M541*Ações!$N541)^0.5)</f>
        <v/>
      </c>
      <c r="G541" s="47">
        <f>IFERROR((Ações!$H541-Ações!$K541)/Ações!$H541,0)</f>
        <v>0</v>
      </c>
      <c r="H541" s="48">
        <f>IFERROR(Ações!$I541/(Ações!$P541-Table_1[[#This Row],[CAGR LUCRO 5A]]),0)</f>
        <v>0</v>
      </c>
      <c r="I541" s="48">
        <f>IF(Ações!$S541&lt;0,"",Ações!$O541*(1+Ações!$S541))</f>
        <v>0</v>
      </c>
      <c r="J541" s="49">
        <f>IFERROR(IF(Ações!$B541="","",(VLOOKUP(Table_1[[#This Row],[AÇÕES]],'Dados Status Invest STOCKS'!A527:AD1142,4)/Table_1[[#This Row],[LPA]]))/100,0)</f>
        <v>2.2243589743589743E-2</v>
      </c>
      <c r="K541" s="50">
        <f>IFERROR(IF(Ações!$B541="","",VLOOKUP(Table_1[[#This Row],[AÇÕES]],'Dados Status Invest STOCKS'!A527:AD1142,2)),0)</f>
        <v>5.41</v>
      </c>
      <c r="L541" s="51">
        <f>IFERROR(IF(Ações!$B541="","",VLOOKUP(Table_1[[#This Row],[AÇÕES]],'Dados Status Invest STOCKS'!A527:AD1142,3)/100),0)</f>
        <v>0</v>
      </c>
      <c r="M541" s="52">
        <f>IFERROR(IF(Ações!$B541="","",VLOOKUP(Table_1[[#This Row],[AÇÕES]],'Dados Status Invest STOCKS'!A527:AD1142,28)),0)</f>
        <v>-1.56</v>
      </c>
      <c r="N541" s="52">
        <f>IFERROR(IF(Ações!$B541="","",VLOOKUP(Table_1[[#This Row],[AÇÕES]],'Dados Status Invest STOCKS'!A527:AD1142,27)),0)</f>
        <v>0.57999999999999996</v>
      </c>
      <c r="O541" s="52">
        <f>IFERROR(IF(Ações!$L541="","",Ações!$K541*Ações!$L541),0)</f>
        <v>0</v>
      </c>
      <c r="P541" s="53">
        <f t="shared" si="8"/>
        <v>0.06</v>
      </c>
      <c r="Q541" s="53">
        <f>IFERROR(Ações!$O541/Ações!$M541,0)</f>
        <v>0</v>
      </c>
      <c r="R541" s="53">
        <f>IFERROR(IF(Ações!$B541="","",VLOOKUP(Table_1[[#This Row],[AÇÕES]],'Dados Status Invest STOCKS'!A527:AD1142,18)/100),0)</f>
        <v>-2.6879000000000004</v>
      </c>
      <c r="S541" s="51">
        <f>IFERROR(IF(Ações!$B541="","",VLOOKUP(Table_1[[#This Row],[AÇÕES]],'Dados Status Invest STOCKS'!A527:AD1142,25)/100),0)</f>
        <v>0</v>
      </c>
      <c r="T541" s="51">
        <f>(1-Ações!$Q541)*Ações!$R541</f>
        <v>-2.6879000000000004</v>
      </c>
      <c r="U541" s="54">
        <f>IF(Ações!$S541=0,Ações!$T541,IF(Ações!$T541=0,Ações!$S541,AVERAGE(Ações!$S541,Ações!$T541)))</f>
        <v>-2.6879000000000004</v>
      </c>
    </row>
    <row r="542" spans="2:21" ht="15.75" customHeight="1" x14ac:dyDescent="0.2">
      <c r="B542" s="44" t="str">
        <f>IFERROR('Dados Status Invest STOCKS'!A529,"-")</f>
        <v>AZZ</v>
      </c>
      <c r="C542" s="45">
        <f>IFERROR((Ações!$D542-Ações!$K542)/Ações!$D542,0)</f>
        <v>-2.4682080924855492</v>
      </c>
      <c r="D542" s="46">
        <f>(Ações!$O542)/0.06</f>
        <v>14.171583333333333</v>
      </c>
      <c r="E542" s="47">
        <f>IFERROR((Ações!$F542-Ações!$K542)/Ações!$F542,0)</f>
        <v>-0.13432312971438382</v>
      </c>
      <c r="F542" s="46">
        <f>IF(OR(Ações!$N542&lt;0,Ações!$M542&lt;0),"",(22.5*Ações!$M542*Ações!$N542)^0.5)</f>
        <v>43.329804984559992</v>
      </c>
      <c r="G542" s="47">
        <f>IFERROR((Ações!$H542-Ações!$K542)/Ações!$H542,0)</f>
        <v>0</v>
      </c>
      <c r="H542" s="48">
        <f>IFERROR(Ações!$I542/(Ações!$P542-Table_1[[#This Row],[CAGR LUCRO 5A]]),0)</f>
        <v>0</v>
      </c>
      <c r="I542" s="48" t="str">
        <f>IF(Ações!$S542&lt;0,"",Ações!$O542*(1+Ações!$S542))</f>
        <v/>
      </c>
      <c r="J542" s="49">
        <f>IFERROR(IF(Ações!$B542="","",(VLOOKUP(Table_1[[#This Row],[AÇÕES]],'Dados Status Invest STOCKS'!A528:AD1143,4)/Table_1[[#This Row],[LPA]]))/100,0)</f>
        <v>4.8584905660377355E-2</v>
      </c>
      <c r="K542" s="50">
        <f>IFERROR(IF(Ações!$B542="","",VLOOKUP(Table_1[[#This Row],[AÇÕES]],'Dados Status Invest STOCKS'!A528:AD1143,2)),0)</f>
        <v>49.15</v>
      </c>
      <c r="L542" s="51">
        <f>IFERROR(IF(Ações!$B542="","",VLOOKUP(Table_1[[#This Row],[AÇÕES]],'Dados Status Invest STOCKS'!A528:AD1143,3)/100),0)</f>
        <v>1.7299999999999999E-2</v>
      </c>
      <c r="M542" s="52">
        <f>IFERROR(IF(Ações!$B542="","",VLOOKUP(Table_1[[#This Row],[AÇÕES]],'Dados Status Invest STOCKS'!A528:AD1143,28)),0)</f>
        <v>3.18</v>
      </c>
      <c r="N542" s="52">
        <f>IFERROR(IF(Ações!$B542="","",VLOOKUP(Table_1[[#This Row],[AÇÕES]],'Dados Status Invest STOCKS'!A528:AD1143,27)),0)</f>
        <v>26.24</v>
      </c>
      <c r="O542" s="52">
        <f>IFERROR(IF(Ações!$L542="","",Ações!$K542*Ações!$L542),0)</f>
        <v>0.85029499999999991</v>
      </c>
      <c r="P542" s="53">
        <f t="shared" si="8"/>
        <v>0.06</v>
      </c>
      <c r="Q542" s="53">
        <f>IFERROR(Ações!$O542/Ações!$M542,0)</f>
        <v>0.26738836477987415</v>
      </c>
      <c r="R542" s="53">
        <f>IFERROR(IF(Ações!$B542="","",VLOOKUP(Table_1[[#This Row],[AÇÕES]],'Dados Status Invest STOCKS'!A528:AD1143,18)/100),0)</f>
        <v>0.12119999999999999</v>
      </c>
      <c r="S542" s="51">
        <f>IFERROR(IF(Ações!$B542="","",VLOOKUP(Table_1[[#This Row],[AÇÕES]],'Dados Status Invest STOCKS'!A528:AD1143,25)/100),0)</f>
        <v>-0.1211</v>
      </c>
      <c r="T542" s="51">
        <f>(1-Ações!$Q542)*Ações!$R542</f>
        <v>8.8792530188679247E-2</v>
      </c>
      <c r="U542" s="54">
        <f>IF(Ações!$S542=0,Ações!$T542,IF(Ações!$T542=0,Ações!$S542,AVERAGE(Ações!$S542,Ações!$T542)))</f>
        <v>-1.6153734905660376E-2</v>
      </c>
    </row>
    <row r="543" spans="2:21" ht="15.75" customHeight="1" x14ac:dyDescent="0.2">
      <c r="B543" s="44" t="str">
        <f>IFERROR('Dados Status Invest STOCKS'!A530,"-")</f>
        <v>B</v>
      </c>
      <c r="C543" s="45">
        <f>IFERROR((Ações!$D543-Ações!$K543)/Ações!$D543,0)</f>
        <v>-3.3795620437956204</v>
      </c>
      <c r="D543" s="46">
        <f>(Ações!$O543)/0.06</f>
        <v>10.628916666666665</v>
      </c>
      <c r="E543" s="47">
        <f>IFERROR((Ações!$F543-Ações!$K543)/Ações!$F543,0)</f>
        <v>-0.40610443579947275</v>
      </c>
      <c r="F543" s="46">
        <f>IF(OR(Ações!$N543&lt;0,Ações!$M543&lt;0),"",(22.5*Ações!$M543*Ações!$N543)^0.5)</f>
        <v>33.105649064774433</v>
      </c>
      <c r="G543" s="47">
        <f>IFERROR((Ações!$H543-Ações!$K543)/Ações!$H543,0)</f>
        <v>0</v>
      </c>
      <c r="H543" s="48">
        <f>IFERROR(Ações!$I543/(Ações!$P543-Table_1[[#This Row],[CAGR LUCRO 5A]]),0)</f>
        <v>0</v>
      </c>
      <c r="I543" s="48" t="str">
        <f>IF(Ações!$S543&lt;0,"",Ações!$O543*(1+Ações!$S543))</f>
        <v/>
      </c>
      <c r="J543" s="49">
        <f>IFERROR(IF(Ações!$B543="","",(VLOOKUP(Table_1[[#This Row],[AÇÕES]],'Dados Status Invest STOCKS'!A529:AD1144,4)/Table_1[[#This Row],[LPA]]))/100,0)</f>
        <v>0.14887005649717516</v>
      </c>
      <c r="K543" s="50">
        <f>IFERROR(IF(Ações!$B543="","",VLOOKUP(Table_1[[#This Row],[AÇÕES]],'Dados Status Invest STOCKS'!A529:AD1144,2)),0)</f>
        <v>46.55</v>
      </c>
      <c r="L543" s="51">
        <f>IFERROR(IF(Ações!$B543="","",VLOOKUP(Table_1[[#This Row],[AÇÕES]],'Dados Status Invest STOCKS'!A529:AD1144,3)/100),0)</f>
        <v>1.37E-2</v>
      </c>
      <c r="M543" s="52">
        <f>IFERROR(IF(Ações!$B543="","",VLOOKUP(Table_1[[#This Row],[AÇÕES]],'Dados Status Invest STOCKS'!A529:AD1144,28)),0)</f>
        <v>1.77</v>
      </c>
      <c r="N543" s="52">
        <f>IFERROR(IF(Ações!$B543="","",VLOOKUP(Table_1[[#This Row],[AÇÕES]],'Dados Status Invest STOCKS'!A529:AD1144,27)),0)</f>
        <v>27.52</v>
      </c>
      <c r="O543" s="52">
        <f>IFERROR(IF(Ações!$L543="","",Ações!$K543*Ações!$L543),0)</f>
        <v>0.63773499999999994</v>
      </c>
      <c r="P543" s="53">
        <f t="shared" si="8"/>
        <v>0.06</v>
      </c>
      <c r="Q543" s="53">
        <f>IFERROR(Ações!$O543/Ações!$M543,0)</f>
        <v>0.36030225988700559</v>
      </c>
      <c r="R543" s="53">
        <f>IFERROR(IF(Ações!$B543="","",VLOOKUP(Table_1[[#This Row],[AÇÕES]],'Dados Status Invest STOCKS'!A529:AD1144,18)/100),0)</f>
        <v>6.4199999999999993E-2</v>
      </c>
      <c r="S543" s="51">
        <f>IFERROR(IF(Ações!$B543="","",VLOOKUP(Table_1[[#This Row],[AÇÕES]],'Dados Status Invest STOCKS'!A529:AD1144,25)/100),0)</f>
        <v>-0.12189999999999999</v>
      </c>
      <c r="T543" s="51">
        <f>(1-Ações!$Q543)*Ações!$R543</f>
        <v>4.1068594915254233E-2</v>
      </c>
      <c r="U543" s="54">
        <f>IF(Ações!$S543=0,Ações!$T543,IF(Ações!$T543=0,Ações!$S543,AVERAGE(Ações!$S543,Ações!$T543)))</f>
        <v>-4.0415702542372881E-2</v>
      </c>
    </row>
    <row r="544" spans="2:21" ht="15.75" customHeight="1" x14ac:dyDescent="0.2">
      <c r="B544" s="44" t="str">
        <f>IFERROR('Dados Status Invest STOCKS'!A531,"-")</f>
        <v>BA</v>
      </c>
      <c r="C544" s="45">
        <f>IFERROR((Ações!$D544-Ações!$K544)/Ações!$D544,0)</f>
        <v>0</v>
      </c>
      <c r="D544" s="46">
        <f>(Ações!$O544)/0.06</f>
        <v>0</v>
      </c>
      <c r="E544" s="47">
        <f>IFERROR((Ações!$F544-Ações!$K544)/Ações!$F544,0)</f>
        <v>0</v>
      </c>
      <c r="F544" s="46" t="str">
        <f>IF(OR(Ações!$N544&lt;0,Ações!$M544&lt;0),"",(22.5*Ações!$M544*Ações!$N544)^0.5)</f>
        <v/>
      </c>
      <c r="G544" s="47">
        <f>IFERROR((Ações!$H544-Ações!$K544)/Ações!$H544,0)</f>
        <v>0</v>
      </c>
      <c r="H544" s="48">
        <f>IFERROR(Ações!$I544/(Ações!$P544-Table_1[[#This Row],[CAGR LUCRO 5A]]),0)</f>
        <v>0</v>
      </c>
      <c r="I544" s="48">
        <f>IF(Ações!$S544&lt;0,"",Ações!$O544*(1+Ações!$S544))</f>
        <v>0</v>
      </c>
      <c r="J544" s="49">
        <f>IFERROR(IF(Ações!$B544="","",(VLOOKUP(Table_1[[#This Row],[AÇÕES]],'Dados Status Invest STOCKS'!A530:AD1145,4)/Table_1[[#This Row],[LPA]]))/100,0)</f>
        <v>9.8059598059598071E-3</v>
      </c>
      <c r="K544" s="50">
        <f>IFERROR(IF(Ações!$B544="","",VLOOKUP(Table_1[[#This Row],[AÇÕES]],'Dados Status Invest STOCKS'!A530:AD1145,2)),0)</f>
        <v>204.2</v>
      </c>
      <c r="L544" s="51">
        <f>IFERROR(IF(Ações!$B544="","",VLOOKUP(Table_1[[#This Row],[AÇÕES]],'Dados Status Invest STOCKS'!A530:AD1145,3)/100),0)</f>
        <v>0</v>
      </c>
      <c r="M544" s="52">
        <f>IFERROR(IF(Ações!$B544="","",VLOOKUP(Table_1[[#This Row],[AÇÕES]],'Dados Status Invest STOCKS'!A530:AD1145,28)),0)</f>
        <v>-14.43</v>
      </c>
      <c r="N544" s="52">
        <f>IFERROR(IF(Ações!$B544="","",VLOOKUP(Table_1[[#This Row],[AÇÕES]],'Dados Status Invest STOCKS'!A530:AD1145,27)),0)</f>
        <v>-24.57</v>
      </c>
      <c r="O544" s="52">
        <f>IFERROR(IF(Ações!$L544="","",Ações!$K544*Ações!$L544),0)</f>
        <v>0</v>
      </c>
      <c r="P544" s="53">
        <f t="shared" si="8"/>
        <v>0.06</v>
      </c>
      <c r="Q544" s="53">
        <f>IFERROR(Ações!$O544/Ações!$M544,0)</f>
        <v>0</v>
      </c>
      <c r="R544" s="53">
        <f>IFERROR(IF(Ações!$B544="","",VLOOKUP(Table_1[[#This Row],[AÇÕES]],'Dados Status Invest STOCKS'!A530:AD1145,18)/100),0)</f>
        <v>-0.58719999999999994</v>
      </c>
      <c r="S544" s="51">
        <f>IFERROR(IF(Ações!$B544="","",VLOOKUP(Table_1[[#This Row],[AÇÕES]],'Dados Status Invest STOCKS'!A530:AD1145,25)/100),0)</f>
        <v>0</v>
      </c>
      <c r="T544" s="51">
        <f>(1-Ações!$Q544)*Ações!$R544</f>
        <v>-0.58719999999999994</v>
      </c>
      <c r="U544" s="54">
        <f>IF(Ações!$S544=0,Ações!$T544,IF(Ações!$T544=0,Ações!$S544,AVERAGE(Ações!$S544,Ações!$T544)))</f>
        <v>-0.58719999999999994</v>
      </c>
    </row>
    <row r="545" spans="2:21" ht="15.75" customHeight="1" x14ac:dyDescent="0.2">
      <c r="B545" s="44" t="str">
        <f>IFERROR('Dados Status Invest STOCKS'!A532,"-")</f>
        <v>BABA</v>
      </c>
      <c r="C545" s="45">
        <f>IFERROR((Ações!$D545-Ações!$K545)/Ações!$D545,0)</f>
        <v>0</v>
      </c>
      <c r="D545" s="46">
        <f>(Ações!$O545)/0.06</f>
        <v>0</v>
      </c>
      <c r="E545" s="47">
        <f>IFERROR((Ações!$F545-Ações!$K545)/Ações!$F545,0)</f>
        <v>-8.9037321688720902E-2</v>
      </c>
      <c r="F545" s="46">
        <f>IF(OR(Ações!$N545&lt;0,Ações!$M545&lt;0),"",(22.5*Ações!$M545*Ações!$N545)^0.5)</f>
        <v>110.52881072372037</v>
      </c>
      <c r="G545" s="47">
        <f>IFERROR((Ações!$H545-Ações!$K545)/Ações!$H545,0)</f>
        <v>0</v>
      </c>
      <c r="H545" s="48">
        <f>IFERROR(Ações!$I545/(Ações!$P545-Table_1[[#This Row],[CAGR LUCRO 5A]]),0)</f>
        <v>0</v>
      </c>
      <c r="I545" s="48">
        <f>IF(Ações!$S545&lt;0,"",Ações!$O545*(1+Ações!$S545))</f>
        <v>0</v>
      </c>
      <c r="J545" s="49">
        <f>IFERROR(IF(Ações!$B545="","",(VLOOKUP(Table_1[[#This Row],[AÇÕES]],'Dados Status Invest STOCKS'!A531:AD1146,4)/Table_1[[#This Row],[LPA]]))/100,0)</f>
        <v>1.6436915887850467E-2</v>
      </c>
      <c r="K545" s="50">
        <f>IFERROR(IF(Ações!$B545="","",VLOOKUP(Table_1[[#This Row],[AÇÕES]],'Dados Status Invest STOCKS'!A531:AD1146,2)),0)</f>
        <v>120.37</v>
      </c>
      <c r="L545" s="51">
        <f>IFERROR(IF(Ações!$B545="","",VLOOKUP(Table_1[[#This Row],[AÇÕES]],'Dados Status Invest STOCKS'!A531:AD1146,3)/100),0)</f>
        <v>0</v>
      </c>
      <c r="M545" s="52">
        <f>IFERROR(IF(Ações!$B545="","",VLOOKUP(Table_1[[#This Row],[AÇÕES]],'Dados Status Invest STOCKS'!A531:AD1146,28)),0)</f>
        <v>8.56</v>
      </c>
      <c r="N545" s="52">
        <f>IFERROR(IF(Ações!$B545="","",VLOOKUP(Table_1[[#This Row],[AÇÕES]],'Dados Status Invest STOCKS'!A531:AD1146,27)),0)</f>
        <v>63.43</v>
      </c>
      <c r="O545" s="52">
        <f>IFERROR(IF(Ações!$L545="","",Ações!$K545*Ações!$L545),0)</f>
        <v>0</v>
      </c>
      <c r="P545" s="53">
        <f t="shared" si="8"/>
        <v>0.06</v>
      </c>
      <c r="Q545" s="53">
        <f>IFERROR(Ações!$O545/Ações!$M545,0)</f>
        <v>0</v>
      </c>
      <c r="R545" s="53">
        <f>IFERROR(IF(Ações!$B545="","",VLOOKUP(Table_1[[#This Row],[AÇÕES]],'Dados Status Invest STOCKS'!A531:AD1146,18)/100),0)</f>
        <v>0.13489999999999999</v>
      </c>
      <c r="S545" s="51">
        <f>IFERROR(IF(Ações!$B545="","",VLOOKUP(Table_1[[#This Row],[AÇÕES]],'Dados Status Invest STOCKS'!A531:AD1146,25)/100),0)</f>
        <v>0.15689999999999998</v>
      </c>
      <c r="T545" s="51">
        <f>(1-Ações!$Q545)*Ações!$R545</f>
        <v>0.13489999999999999</v>
      </c>
      <c r="U545" s="54">
        <f>IF(Ações!$S545=0,Ações!$T545,IF(Ações!$T545=0,Ações!$S545,AVERAGE(Ações!$S545,Ações!$T545)))</f>
        <v>0.14589999999999997</v>
      </c>
    </row>
    <row r="546" spans="2:21" ht="15.75" customHeight="1" x14ac:dyDescent="0.2">
      <c r="B546" s="44" t="str">
        <f>IFERROR('Dados Status Invest STOCKS'!A533,"-")</f>
        <v>BAC</v>
      </c>
      <c r="C546" s="45">
        <f>IFERROR((Ações!$D546-Ações!$K546)/Ações!$D546,0)</f>
        <v>-2.4285714285714284</v>
      </c>
      <c r="D546" s="46">
        <f>(Ações!$O546)/0.06</f>
        <v>12.99375</v>
      </c>
      <c r="E546" s="47">
        <f>IFERROR((Ações!$F546-Ações!$K546)/Ações!$F546,0)</f>
        <v>0.13483703422439591</v>
      </c>
      <c r="F546" s="46">
        <f>IF(OR(Ações!$N546&lt;0,Ações!$M546&lt;0),"",(22.5*Ações!$M546*Ações!$N546)^0.5)</f>
        <v>51.493188869985516</v>
      </c>
      <c r="G546" s="47">
        <f>IFERROR((Ações!$H546-Ações!$K546)/Ações!$H546,0)</f>
        <v>0.12424740010946961</v>
      </c>
      <c r="H546" s="48">
        <f>IFERROR(Ações!$I546/(Ações!$P546-Table_1[[#This Row],[CAGR LUCRO 5A]]),0)</f>
        <v>50.870531250000028</v>
      </c>
      <c r="I546" s="48">
        <f>IF(Ações!$S546&lt;0,"",Ações!$O546*(1+Ações!$S546))</f>
        <v>0.81392850000000005</v>
      </c>
      <c r="J546" s="49">
        <f>IFERROR(IF(Ações!$B546="","",(VLOOKUP(Table_1[[#This Row],[AÇÕES]],'Dados Status Invest STOCKS'!A532:AD1147,4)/Table_1[[#This Row],[LPA]]))/100,0)</f>
        <v>3.5536723163841807E-2</v>
      </c>
      <c r="K546" s="50">
        <f>IFERROR(IF(Ações!$B546="","",VLOOKUP(Table_1[[#This Row],[AÇÕES]],'Dados Status Invest STOCKS'!A532:AD1147,2)),0)</f>
        <v>44.55</v>
      </c>
      <c r="L546" s="51">
        <f>IFERROR(IF(Ações!$B546="","",VLOOKUP(Table_1[[#This Row],[AÇÕES]],'Dados Status Invest STOCKS'!A532:AD1147,3)/100),0)</f>
        <v>1.7500000000000002E-2</v>
      </c>
      <c r="M546" s="52">
        <f>IFERROR(IF(Ações!$B546="","",VLOOKUP(Table_1[[#This Row],[AÇÕES]],'Dados Status Invest STOCKS'!A532:AD1147,28)),0)</f>
        <v>3.54</v>
      </c>
      <c r="N546" s="52">
        <f>IFERROR(IF(Ações!$B546="","",VLOOKUP(Table_1[[#This Row],[AÇÕES]],'Dados Status Invest STOCKS'!A532:AD1147,27)),0)</f>
        <v>33.29</v>
      </c>
      <c r="O546" s="52">
        <f>IFERROR(IF(Ações!$L546="","",Ações!$K546*Ações!$L546),0)</f>
        <v>0.77962500000000001</v>
      </c>
      <c r="P546" s="53">
        <f t="shared" si="8"/>
        <v>0.06</v>
      </c>
      <c r="Q546" s="53">
        <f>IFERROR(Ações!$O546/Ações!$M546,0)</f>
        <v>0.22023305084745762</v>
      </c>
      <c r="R546" s="53">
        <f>IFERROR(IF(Ações!$B546="","",VLOOKUP(Table_1[[#This Row],[AÇÕES]],'Dados Status Invest STOCKS'!A532:AD1147,18)/100),0)</f>
        <v>0.10640000000000001</v>
      </c>
      <c r="S546" s="51">
        <f>IFERROR(IF(Ações!$B546="","",VLOOKUP(Table_1[[#This Row],[AÇÕES]],'Dados Status Invest STOCKS'!A532:AD1147,25)/100),0)</f>
        <v>4.4000000000000004E-2</v>
      </c>
      <c r="T546" s="51">
        <f>(1-Ações!$Q546)*Ações!$R546</f>
        <v>8.2967203389830518E-2</v>
      </c>
      <c r="U546" s="54">
        <f>IF(Ações!$S546=0,Ações!$T546,IF(Ações!$T546=0,Ações!$S546,AVERAGE(Ações!$S546,Ações!$T546)))</f>
        <v>6.3483601694915265E-2</v>
      </c>
    </row>
    <row r="547" spans="2:21" ht="15.75" customHeight="1" x14ac:dyDescent="0.2">
      <c r="B547" s="44" t="str">
        <f>IFERROR('Dados Status Invest STOCKS'!A534,"-")</f>
        <v>BAH</v>
      </c>
      <c r="C547" s="45">
        <f>IFERROR((Ações!$D547-Ações!$K547)/Ações!$D547,0)</f>
        <v>-2.5087719298245617</v>
      </c>
      <c r="D547" s="46">
        <f>(Ações!$O547)/0.06</f>
        <v>24.70665</v>
      </c>
      <c r="E547" s="47">
        <f>IFERROR((Ações!$F547-Ações!$K547)/Ações!$F547,0)</f>
        <v>-2.110123022692489</v>
      </c>
      <c r="F547" s="46">
        <f>IF(OR(Ações!$N547&lt;0,Ações!$M547&lt;0),"",(22.5*Ações!$M547*Ações!$N547)^0.5)</f>
        <v>27.873495475092465</v>
      </c>
      <c r="G547" s="47">
        <f>IFERROR((Ações!$H547-Ações!$K547)/Ações!$H547,0)</f>
        <v>5.8888828220229259</v>
      </c>
      <c r="H547" s="48">
        <f>IFERROR(Ações!$I547/(Ações!$P547-Table_1[[#This Row],[CAGR LUCRO 5A]]),0)</f>
        <v>-17.732067459152017</v>
      </c>
      <c r="I547" s="48">
        <f>IF(Ações!$S547&lt;0,"",Ações!$O547*(1+Ações!$S547))</f>
        <v>1.7146909233000001</v>
      </c>
      <c r="J547" s="49">
        <f>IFERROR(IF(Ações!$B547="","",(VLOOKUP(Table_1[[#This Row],[AÇÕES]],'Dados Status Invest STOCKS'!A533:AD1148,4)/Table_1[[#This Row],[LPA]]))/100,0)</f>
        <v>4.4580498866213153E-2</v>
      </c>
      <c r="K547" s="50">
        <f>IFERROR(IF(Ações!$B547="","",VLOOKUP(Table_1[[#This Row],[AÇÕES]],'Dados Status Invest STOCKS'!A533:AD1148,2)),0)</f>
        <v>86.69</v>
      </c>
      <c r="L547" s="51">
        <f>IFERROR(IF(Ações!$B547="","",VLOOKUP(Table_1[[#This Row],[AÇÕES]],'Dados Status Invest STOCKS'!A533:AD1148,3)/100),0)</f>
        <v>1.7100000000000001E-2</v>
      </c>
      <c r="M547" s="52">
        <f>IFERROR(IF(Ações!$B547="","",VLOOKUP(Table_1[[#This Row],[AÇÕES]],'Dados Status Invest STOCKS'!A533:AD1148,28)),0)</f>
        <v>4.41</v>
      </c>
      <c r="N547" s="52">
        <f>IFERROR(IF(Ações!$B547="","",VLOOKUP(Table_1[[#This Row],[AÇÕES]],'Dados Status Invest STOCKS'!A533:AD1148,27)),0)</f>
        <v>7.83</v>
      </c>
      <c r="O547" s="52">
        <f>IFERROR(IF(Ações!$L547="","",Ações!$K547*Ações!$L547),0)</f>
        <v>1.482399</v>
      </c>
      <c r="P547" s="53">
        <f t="shared" si="8"/>
        <v>0.06</v>
      </c>
      <c r="Q547" s="53">
        <f>IFERROR(Ações!$O547/Ações!$M547,0)</f>
        <v>0.33614489795918367</v>
      </c>
      <c r="R547" s="53">
        <f>IFERROR(IF(Ações!$B547="","",VLOOKUP(Table_1[[#This Row],[AÇÕES]],'Dados Status Invest STOCKS'!A533:AD1148,18)/100),0)</f>
        <v>0.56340000000000001</v>
      </c>
      <c r="S547" s="51">
        <f>IFERROR(IF(Ações!$B547="","",VLOOKUP(Table_1[[#This Row],[AÇÕES]],'Dados Status Invest STOCKS'!A533:AD1148,25)/100),0)</f>
        <v>0.15670000000000001</v>
      </c>
      <c r="T547" s="51">
        <f>(1-Ações!$Q547)*Ações!$R547</f>
        <v>0.3740159644897959</v>
      </c>
      <c r="U547" s="54">
        <f>IF(Ações!$S547=0,Ações!$T547,IF(Ações!$T547=0,Ações!$S547,AVERAGE(Ações!$S547,Ações!$T547)))</f>
        <v>0.26535798224489793</v>
      </c>
    </row>
    <row r="548" spans="2:21" ht="15.75" customHeight="1" x14ac:dyDescent="0.2">
      <c r="B548" s="44" t="str">
        <f>IFERROR('Dados Status Invest STOCKS'!A535,"-")</f>
        <v>BAK</v>
      </c>
      <c r="C548" s="45">
        <f>IFERROR((Ações!$D548-Ações!$K548)/Ações!$D548,0)</f>
        <v>0.59731543624161076</v>
      </c>
      <c r="D548" s="46">
        <f>(Ações!$O548)/0.06</f>
        <v>45.171833333333339</v>
      </c>
      <c r="E548" s="47">
        <f>IFERROR((Ações!$F548-Ações!$K548)/Ações!$F548,0)</f>
        <v>3.4520645926717504E-2</v>
      </c>
      <c r="F548" s="46">
        <f>IF(OR(Ações!$N548&lt;0,Ações!$M548&lt;0),"",(22.5*Ações!$M548*Ações!$N548)^0.5)</f>
        <v>18.840382161729096</v>
      </c>
      <c r="G548" s="47">
        <f>IFERROR((Ações!$H548-Ações!$K548)/Ações!$H548,0)</f>
        <v>0.59731543624161076</v>
      </c>
      <c r="H548" s="48">
        <f>IFERROR(Ações!$I548/(Ações!$P548-Table_1[[#This Row],[CAGR LUCRO 5A]]),0)</f>
        <v>45.171833333333339</v>
      </c>
      <c r="I548" s="48">
        <f>IF(Ações!$S548&lt;0,"",Ações!$O548*(1+Ações!$S548))</f>
        <v>2.7103100000000002</v>
      </c>
      <c r="J548" s="49">
        <f>IFERROR(IF(Ações!$B548="","",(VLOOKUP(Table_1[[#This Row],[AÇÕES]],'Dados Status Invest STOCKS'!A534:AD1149,4)/Table_1[[#This Row],[LPA]]))/100,0)</f>
        <v>8.4482758620689664E-3</v>
      </c>
      <c r="K548" s="50">
        <f>IFERROR(IF(Ações!$B548="","",VLOOKUP(Table_1[[#This Row],[AÇÕES]],'Dados Status Invest STOCKS'!A534:AD1149,2)),0)</f>
        <v>18.190000000000001</v>
      </c>
      <c r="L548" s="51">
        <f>IFERROR(IF(Ações!$B548="","",VLOOKUP(Table_1[[#This Row],[AÇÕES]],'Dados Status Invest STOCKS'!A534:AD1149,3)/100),0)</f>
        <v>0.14899999999999999</v>
      </c>
      <c r="M548" s="52">
        <f>IFERROR(IF(Ações!$B548="","",VLOOKUP(Table_1[[#This Row],[AÇÕES]],'Dados Status Invest STOCKS'!A534:AD1149,28)),0)</f>
        <v>4.6399999999999997</v>
      </c>
      <c r="N548" s="52">
        <f>IFERROR(IF(Ações!$B548="","",VLOOKUP(Table_1[[#This Row],[AÇÕES]],'Dados Status Invest STOCKS'!A534:AD1149,27)),0)</f>
        <v>3.4</v>
      </c>
      <c r="O548" s="52">
        <f>IFERROR(IF(Ações!$L548="","",Ações!$K548*Ações!$L548),0)</f>
        <v>2.7103100000000002</v>
      </c>
      <c r="P548" s="53">
        <f t="shared" si="8"/>
        <v>0.06</v>
      </c>
      <c r="Q548" s="53">
        <f>IFERROR(Ações!$O548/Ações!$M548,0)</f>
        <v>0.58411853448275874</v>
      </c>
      <c r="R548" s="53">
        <f>IFERROR(IF(Ações!$B548="","",VLOOKUP(Table_1[[#This Row],[AÇÕES]],'Dados Status Invest STOCKS'!A534:AD1149,18)/100),0)</f>
        <v>1.3641999999999999</v>
      </c>
      <c r="S548" s="51">
        <f>IFERROR(IF(Ações!$B548="","",VLOOKUP(Table_1[[#This Row],[AÇÕES]],'Dados Status Invest STOCKS'!A534:AD1149,25)/100),0)</f>
        <v>0</v>
      </c>
      <c r="T548" s="51">
        <f>(1-Ações!$Q548)*Ações!$R548</f>
        <v>0.56734549525862044</v>
      </c>
      <c r="U548" s="54">
        <f>IF(Ações!$S548=0,Ações!$T548,IF(Ações!$T548=0,Ações!$S548,AVERAGE(Ações!$S548,Ações!$T548)))</f>
        <v>0.56734549525862044</v>
      </c>
    </row>
    <row r="549" spans="2:21" ht="15.75" customHeight="1" x14ac:dyDescent="0.2">
      <c r="B549" s="44" t="str">
        <f>IFERROR('Dados Status Invest STOCKS'!A536,"-")</f>
        <v>BALY</v>
      </c>
      <c r="C549" s="45">
        <f>IFERROR((Ações!$D549-Ações!$K549)/Ações!$D549,0)</f>
        <v>0</v>
      </c>
      <c r="D549" s="46">
        <f>(Ações!$O549)/0.06</f>
        <v>0</v>
      </c>
      <c r="E549" s="47">
        <f>IFERROR((Ações!$F549-Ações!$K549)/Ações!$F549,0)</f>
        <v>-0.15903395829601866</v>
      </c>
      <c r="F549" s="46">
        <f>IF(OR(Ações!$N549&lt;0,Ações!$M549&lt;0),"",(22.5*Ações!$M549*Ações!$N549)^0.5)</f>
        <v>25.219278340190463</v>
      </c>
      <c r="G549" s="47">
        <f>IFERROR((Ações!$H549-Ações!$K549)/Ações!$H549,0)</f>
        <v>0</v>
      </c>
      <c r="H549" s="48">
        <f>IFERROR(Ações!$I549/(Ações!$P549-Table_1[[#This Row],[CAGR LUCRO 5A]]),0)</f>
        <v>0</v>
      </c>
      <c r="I549" s="48">
        <f>IF(Ações!$S549&lt;0,"",Ações!$O549*(1+Ações!$S549))</f>
        <v>0</v>
      </c>
      <c r="J549" s="49">
        <f>IFERROR(IF(Ações!$B549="","",(VLOOKUP(Table_1[[#This Row],[AÇÕES]],'Dados Status Invest STOCKS'!A535:AD1150,4)/Table_1[[#This Row],[LPA]]))/100,0)</f>
        <v>0.21316239316239319</v>
      </c>
      <c r="K549" s="50">
        <f>IFERROR(IF(Ações!$B549="","",VLOOKUP(Table_1[[#This Row],[AÇÕES]],'Dados Status Invest STOCKS'!A535:AD1150,2)),0)</f>
        <v>29.23</v>
      </c>
      <c r="L549" s="51">
        <f>IFERROR(IF(Ações!$B549="","",VLOOKUP(Table_1[[#This Row],[AÇÕES]],'Dados Status Invest STOCKS'!A535:AD1150,3)/100),0)</f>
        <v>0</v>
      </c>
      <c r="M549" s="52">
        <f>IFERROR(IF(Ações!$B549="","",VLOOKUP(Table_1[[#This Row],[AÇÕES]],'Dados Status Invest STOCKS'!A535:AD1150,28)),0)</f>
        <v>1.17</v>
      </c>
      <c r="N549" s="52">
        <f>IFERROR(IF(Ações!$B549="","",VLOOKUP(Table_1[[#This Row],[AÇÕES]],'Dados Status Invest STOCKS'!A535:AD1150,27)),0)</f>
        <v>24.16</v>
      </c>
      <c r="O549" s="52">
        <f>IFERROR(IF(Ações!$L549="","",Ações!$K549*Ações!$L549),0)</f>
        <v>0</v>
      </c>
      <c r="P549" s="53">
        <f t="shared" si="8"/>
        <v>0.06</v>
      </c>
      <c r="Q549" s="53">
        <f>IFERROR(Ações!$O549/Ações!$M549,0)</f>
        <v>0</v>
      </c>
      <c r="R549" s="53">
        <f>IFERROR(IF(Ações!$B549="","",VLOOKUP(Table_1[[#This Row],[AÇÕES]],'Dados Status Invest STOCKS'!A535:AD1150,18)/100),0)</f>
        <v>4.8499999999999995E-2</v>
      </c>
      <c r="S549" s="51">
        <f>IFERROR(IF(Ações!$B549="","",VLOOKUP(Table_1[[#This Row],[AÇÕES]],'Dados Status Invest STOCKS'!A535:AD1150,25)/100),0)</f>
        <v>0</v>
      </c>
      <c r="T549" s="51">
        <f>(1-Ações!$Q549)*Ações!$R549</f>
        <v>4.8499999999999995E-2</v>
      </c>
      <c r="U549" s="54">
        <f>IF(Ações!$S549=0,Ações!$T549,IF(Ações!$T549=0,Ações!$S549,AVERAGE(Ações!$S549,Ações!$T549)))</f>
        <v>4.8499999999999995E-2</v>
      </c>
    </row>
    <row r="550" spans="2:21" ht="15.75" customHeight="1" x14ac:dyDescent="0.2">
      <c r="B550" s="44" t="str">
        <f>IFERROR('Dados Status Invest STOCKS'!A537,"-")</f>
        <v>BAM</v>
      </c>
      <c r="C550" s="45">
        <f>IFERROR((Ações!$D550-Ações!$K550)/Ações!$D550,0)</f>
        <v>-5.1855670103092777</v>
      </c>
      <c r="D550" s="46">
        <f>(Ações!$O550)/0.06</f>
        <v>8.668566666666667</v>
      </c>
      <c r="E550" s="47">
        <f>IFERROR((Ações!$F550-Ações!$K550)/Ações!$F550,0)</f>
        <v>4.9129346567193845E-2</v>
      </c>
      <c r="F550" s="46">
        <f>IF(OR(Ações!$N550&lt;0,Ações!$M550&lt;0),"",(22.5*Ações!$M550*Ações!$N550)^0.5)</f>
        <v>56.390424719095705</v>
      </c>
      <c r="G550" s="47">
        <f>IFERROR((Ações!$H550-Ações!$K550)/Ações!$H550,0)</f>
        <v>0</v>
      </c>
      <c r="H550" s="48">
        <f>IFERROR(Ações!$I550/(Ações!$P550-Table_1[[#This Row],[CAGR LUCRO 5A]]),0)</f>
        <v>0</v>
      </c>
      <c r="I550" s="48" t="str">
        <f>IF(Ações!$S550&lt;0,"",Ações!$O550*(1+Ações!$S550))</f>
        <v/>
      </c>
      <c r="J550" s="49">
        <f>IFERROR(IF(Ações!$B550="","",(VLOOKUP(Table_1[[#This Row],[AÇÕES]],'Dados Status Invest STOCKS'!A536:AD1151,4)/Table_1[[#This Row],[LPA]]))/100,0)</f>
        <v>0.17357954545454546</v>
      </c>
      <c r="K550" s="50">
        <f>IFERROR(IF(Ações!$B550="","",VLOOKUP(Table_1[[#This Row],[AÇÕES]],'Dados Status Invest STOCKS'!A536:AD1151,2)),0)</f>
        <v>53.62</v>
      </c>
      <c r="L550" s="51">
        <f>IFERROR(IF(Ações!$B550="","",VLOOKUP(Table_1[[#This Row],[AÇÕES]],'Dados Status Invest STOCKS'!A536:AD1151,3)/100),0)</f>
        <v>9.7000000000000003E-3</v>
      </c>
      <c r="M550" s="52">
        <f>IFERROR(IF(Ações!$B550="","",VLOOKUP(Table_1[[#This Row],[AÇÕES]],'Dados Status Invest STOCKS'!A536:AD1151,28)),0)</f>
        <v>1.76</v>
      </c>
      <c r="N550" s="52">
        <f>IFERROR(IF(Ações!$B550="","",VLOOKUP(Table_1[[#This Row],[AÇÕES]],'Dados Status Invest STOCKS'!A536:AD1151,27)),0)</f>
        <v>80.3</v>
      </c>
      <c r="O550" s="52">
        <f>IFERROR(IF(Ações!$L550="","",Ações!$K550*Ações!$L550),0)</f>
        <v>0.52011399999999997</v>
      </c>
      <c r="P550" s="53">
        <f t="shared" si="8"/>
        <v>0.06</v>
      </c>
      <c r="Q550" s="53">
        <f>IFERROR(Ações!$O550/Ações!$M550,0)</f>
        <v>0.29551931818181815</v>
      </c>
      <c r="R550" s="53">
        <f>IFERROR(IF(Ações!$B550="","",VLOOKUP(Table_1[[#This Row],[AÇÕES]],'Dados Status Invest STOCKS'!A536:AD1151,18)/100),0)</f>
        <v>2.1899999999999999E-2</v>
      </c>
      <c r="S550" s="51">
        <f>IFERROR(IF(Ações!$B550="","",VLOOKUP(Table_1[[#This Row],[AÇÕES]],'Dados Status Invest STOCKS'!A536:AD1151,25)/100),0)</f>
        <v>-0.2036</v>
      </c>
      <c r="T550" s="51">
        <f>(1-Ações!$Q550)*Ações!$R550</f>
        <v>1.5428126931818184E-2</v>
      </c>
      <c r="U550" s="54">
        <f>IF(Ações!$S550=0,Ações!$T550,IF(Ações!$T550=0,Ações!$S550,AVERAGE(Ações!$S550,Ações!$T550)))</f>
        <v>-9.4085936534090905E-2</v>
      </c>
    </row>
    <row r="551" spans="2:21" ht="15.75" customHeight="1" x14ac:dyDescent="0.2">
      <c r="B551" s="44" t="str">
        <f>IFERROR('Dados Status Invest STOCKS'!A538,"-")</f>
        <v>BANC</v>
      </c>
      <c r="C551" s="45">
        <f>IFERROR((Ações!$D551-Ações!$K551)/Ações!$D551,0)</f>
        <v>-4.1724137931034475</v>
      </c>
      <c r="D551" s="46">
        <f>(Ações!$O551)/0.06</f>
        <v>4.0058666666666669</v>
      </c>
      <c r="E551" s="47">
        <f>IFERROR((Ações!$F551-Ações!$K551)/Ações!$F551,0)</f>
        <v>-0.17228965781291206</v>
      </c>
      <c r="F551" s="46">
        <f>IF(OR(Ações!$N551&lt;0,Ações!$M551&lt;0),"",(22.5*Ações!$M551*Ações!$N551)^0.5)</f>
        <v>17.674812587408105</v>
      </c>
      <c r="G551" s="47">
        <f>IFERROR((Ações!$H551-Ações!$K551)/Ações!$H551,0)</f>
        <v>0</v>
      </c>
      <c r="H551" s="48">
        <f>IFERROR(Ações!$I551/(Ações!$P551-Table_1[[#This Row],[CAGR LUCRO 5A]]),0)</f>
        <v>0</v>
      </c>
      <c r="I551" s="48" t="str">
        <f>IF(Ações!$S551&lt;0,"",Ações!$O551*(1+Ações!$S551))</f>
        <v/>
      </c>
      <c r="J551" s="49">
        <f>IFERROR(IF(Ações!$B551="","",(VLOOKUP(Table_1[[#This Row],[AÇÕES]],'Dados Status Invest STOCKS'!A537:AD1152,4)/Table_1[[#This Row],[LPA]]))/100,0)</f>
        <v>0.19495145631067959</v>
      </c>
      <c r="K551" s="50">
        <f>IFERROR(IF(Ações!$B551="","",VLOOKUP(Table_1[[#This Row],[AÇÕES]],'Dados Status Invest STOCKS'!A537:AD1152,2)),0)</f>
        <v>20.72</v>
      </c>
      <c r="L551" s="51">
        <f>IFERROR(IF(Ações!$B551="","",VLOOKUP(Table_1[[#This Row],[AÇÕES]],'Dados Status Invest STOCKS'!A537:AD1152,3)/100),0)</f>
        <v>1.1599999999999999E-2</v>
      </c>
      <c r="M551" s="52">
        <f>IFERROR(IF(Ações!$B551="","",VLOOKUP(Table_1[[#This Row],[AÇÕES]],'Dados Status Invest STOCKS'!A537:AD1152,28)),0)</f>
        <v>1.03</v>
      </c>
      <c r="N551" s="52">
        <f>IFERROR(IF(Ações!$B551="","",VLOOKUP(Table_1[[#This Row],[AÇÕES]],'Dados Status Invest STOCKS'!A537:AD1152,27)),0)</f>
        <v>13.48</v>
      </c>
      <c r="O551" s="52">
        <f>IFERROR(IF(Ações!$L551="","",Ações!$K551*Ações!$L551),0)</f>
        <v>0.24035199999999998</v>
      </c>
      <c r="P551" s="53">
        <f t="shared" si="8"/>
        <v>0.06</v>
      </c>
      <c r="Q551" s="53">
        <f>IFERROR(Ações!$O551/Ações!$M551,0)</f>
        <v>0.23335145631067958</v>
      </c>
      <c r="R551" s="53">
        <f>IFERROR(IF(Ações!$B551="","",VLOOKUP(Table_1[[#This Row],[AÇÕES]],'Dados Status Invest STOCKS'!A537:AD1152,18)/100),0)</f>
        <v>7.6499999999999999E-2</v>
      </c>
      <c r="S551" s="51">
        <f>IFERROR(IF(Ações!$B551="","",VLOOKUP(Table_1[[#This Row],[AÇÕES]],'Dados Status Invest STOCKS'!A537:AD1152,25)/100),0)</f>
        <v>-0.24789999999999998</v>
      </c>
      <c r="T551" s="51">
        <f>(1-Ações!$Q551)*Ações!$R551</f>
        <v>5.8648613592233015E-2</v>
      </c>
      <c r="U551" s="54">
        <f>IF(Ações!$S551=0,Ações!$T551,IF(Ações!$T551=0,Ações!$S551,AVERAGE(Ações!$S551,Ações!$T551)))</f>
        <v>-9.4625693203883476E-2</v>
      </c>
    </row>
    <row r="552" spans="2:21" ht="15.75" customHeight="1" x14ac:dyDescent="0.2">
      <c r="B552" s="44" t="str">
        <f>IFERROR('Dados Status Invest STOCKS'!A539,"-")</f>
        <v>BAND</v>
      </c>
      <c r="C552" s="45">
        <f>IFERROR((Ações!$D552-Ações!$K552)/Ações!$D552,0)</f>
        <v>0</v>
      </c>
      <c r="D552" s="46">
        <f>(Ações!$O552)/0.06</f>
        <v>0</v>
      </c>
      <c r="E552" s="47">
        <f>IFERROR((Ações!$F552-Ações!$K552)/Ações!$F552,0)</f>
        <v>0</v>
      </c>
      <c r="F552" s="46" t="str">
        <f>IF(OR(Ações!$N552&lt;0,Ações!$M552&lt;0),"",(22.5*Ações!$M552*Ações!$N552)^0.5)</f>
        <v/>
      </c>
      <c r="G552" s="47">
        <f>IFERROR((Ações!$H552-Ações!$K552)/Ações!$H552,0)</f>
        <v>0</v>
      </c>
      <c r="H552" s="48">
        <f>IFERROR(Ações!$I552/(Ações!$P552-Table_1[[#This Row],[CAGR LUCRO 5A]]),0)</f>
        <v>0</v>
      </c>
      <c r="I552" s="48">
        <f>IF(Ações!$S552&lt;0,"",Ações!$O552*(1+Ações!$S552))</f>
        <v>0</v>
      </c>
      <c r="J552" s="49">
        <f>IFERROR(IF(Ações!$B552="","",(VLOOKUP(Table_1[[#This Row],[AÇÕES]],'Dados Status Invest STOCKS'!A538:AD1153,4)/Table_1[[#This Row],[LPA]]))/100,0)</f>
        <v>0.25096153846153846</v>
      </c>
      <c r="K552" s="50">
        <f>IFERROR(IF(Ações!$B552="","",VLOOKUP(Table_1[[#This Row],[AÇÕES]],'Dados Status Invest STOCKS'!A538:AD1153,2)),0)</f>
        <v>60.93</v>
      </c>
      <c r="L552" s="51">
        <f>IFERROR(IF(Ações!$B552="","",VLOOKUP(Table_1[[#This Row],[AÇÕES]],'Dados Status Invest STOCKS'!A538:AD1153,3)/100),0)</f>
        <v>0</v>
      </c>
      <c r="M552" s="52">
        <f>IFERROR(IF(Ações!$B552="","",VLOOKUP(Table_1[[#This Row],[AÇÕES]],'Dados Status Invest STOCKS'!A538:AD1153,28)),0)</f>
        <v>-1.56</v>
      </c>
      <c r="N552" s="52">
        <f>IFERROR(IF(Ações!$B552="","",VLOOKUP(Table_1[[#This Row],[AÇÕES]],'Dados Status Invest STOCKS'!A538:AD1153,27)),0)</f>
        <v>17.079999999999998</v>
      </c>
      <c r="O552" s="52">
        <f>IFERROR(IF(Ações!$L552="","",Ações!$K552*Ações!$L552),0)</f>
        <v>0</v>
      </c>
      <c r="P552" s="53">
        <f t="shared" si="8"/>
        <v>0.06</v>
      </c>
      <c r="Q552" s="53">
        <f>IFERROR(Ações!$O552/Ações!$M552,0)</f>
        <v>0</v>
      </c>
      <c r="R552" s="53">
        <f>IFERROR(IF(Ações!$B552="","",VLOOKUP(Table_1[[#This Row],[AÇÕES]],'Dados Status Invest STOCKS'!A538:AD1153,18)/100),0)</f>
        <v>-9.11E-2</v>
      </c>
      <c r="S552" s="51">
        <f>IFERROR(IF(Ações!$B552="","",VLOOKUP(Table_1[[#This Row],[AÇÕES]],'Dados Status Invest STOCKS'!A538:AD1153,25)/100),0)</f>
        <v>0</v>
      </c>
      <c r="T552" s="51">
        <f>(1-Ações!$Q552)*Ações!$R552</f>
        <v>-9.11E-2</v>
      </c>
      <c r="U552" s="54">
        <f>IF(Ações!$S552=0,Ações!$T552,IF(Ações!$T552=0,Ações!$S552,AVERAGE(Ações!$S552,Ações!$T552)))</f>
        <v>-9.11E-2</v>
      </c>
    </row>
    <row r="553" spans="2:21" ht="15.75" customHeight="1" x14ac:dyDescent="0.2">
      <c r="B553" s="44" t="str">
        <f>IFERROR('Dados Status Invest STOCKS'!A540,"-")</f>
        <v>BANF</v>
      </c>
      <c r="C553" s="45">
        <f>IFERROR((Ações!$D553-Ações!$K553)/Ações!$D553,0)</f>
        <v>-2.2608695652173911</v>
      </c>
      <c r="D553" s="46">
        <f>(Ações!$O553)/0.06</f>
        <v>23.315866666666668</v>
      </c>
      <c r="E553" s="47">
        <f>IFERROR((Ações!$F553-Ações!$K553)/Ações!$F553,0)</f>
        <v>-0.20084087000140488</v>
      </c>
      <c r="F553" s="46">
        <f>IF(OR(Ações!$N553&lt;0,Ações!$M553&lt;0),"",(22.5*Ações!$M553*Ações!$N553)^0.5)</f>
        <v>63.31396765327537</v>
      </c>
      <c r="G553" s="47">
        <f>IFERROR((Ações!$H553-Ações!$K553)/Ações!$H553,0)</f>
        <v>2.262039455760509</v>
      </c>
      <c r="H553" s="48">
        <f>IFERROR(Ações!$I553/(Ações!$P553-Table_1[[#This Row],[CAGR LUCRO 5A]]),0)</f>
        <v>-60.243758349206338</v>
      </c>
      <c r="I553" s="48">
        <f>IF(Ações!$S553&lt;0,"",Ações!$O553*(1+Ações!$S553))</f>
        <v>1.5181427103999998</v>
      </c>
      <c r="J553" s="49">
        <f>IFERROR(IF(Ações!$B553="","",(VLOOKUP(Table_1[[#This Row],[AÇÕES]],'Dados Status Invest STOCKS'!A539:AD1154,4)/Table_1[[#This Row],[LPA]]))/100,0)</f>
        <v>2.9703557312252965E-2</v>
      </c>
      <c r="K553" s="50">
        <f>IFERROR(IF(Ações!$B553="","",VLOOKUP(Table_1[[#This Row],[AÇÕES]],'Dados Status Invest STOCKS'!A539:AD1154,2)),0)</f>
        <v>76.03</v>
      </c>
      <c r="L553" s="51">
        <f>IFERROR(IF(Ações!$B553="","",VLOOKUP(Table_1[[#This Row],[AÇÕES]],'Dados Status Invest STOCKS'!A539:AD1154,3)/100),0)</f>
        <v>1.84E-2</v>
      </c>
      <c r="M553" s="52">
        <f>IFERROR(IF(Ações!$B553="","",VLOOKUP(Table_1[[#This Row],[AÇÕES]],'Dados Status Invest STOCKS'!A539:AD1154,28)),0)</f>
        <v>5.0599999999999996</v>
      </c>
      <c r="N553" s="52">
        <f>IFERROR(IF(Ações!$B553="","",VLOOKUP(Table_1[[#This Row],[AÇÕES]],'Dados Status Invest STOCKS'!A539:AD1154,27)),0)</f>
        <v>35.21</v>
      </c>
      <c r="O553" s="52">
        <f>IFERROR(IF(Ações!$L553="","",Ações!$K553*Ações!$L553),0)</f>
        <v>1.398952</v>
      </c>
      <c r="P553" s="53">
        <f t="shared" si="8"/>
        <v>0.06</v>
      </c>
      <c r="Q553" s="53">
        <f>IFERROR(Ações!$O553/Ações!$M553,0)</f>
        <v>0.27647272727272731</v>
      </c>
      <c r="R553" s="53">
        <f>IFERROR(IF(Ações!$B553="","",VLOOKUP(Table_1[[#This Row],[AÇÕES]],'Dados Status Invest STOCKS'!A539:AD1154,18)/100),0)</f>
        <v>0.14369999999999999</v>
      </c>
      <c r="S553" s="51">
        <f>IFERROR(IF(Ações!$B553="","",VLOOKUP(Table_1[[#This Row],[AÇÕES]],'Dados Status Invest STOCKS'!A539:AD1154,25)/100),0)</f>
        <v>8.5199999999999998E-2</v>
      </c>
      <c r="T553" s="51">
        <f>(1-Ações!$Q553)*Ações!$R553</f>
        <v>0.10397086909090908</v>
      </c>
      <c r="U553" s="54">
        <f>IF(Ações!$S553=0,Ações!$T553,IF(Ações!$T553=0,Ações!$S553,AVERAGE(Ações!$S553,Ações!$T553)))</f>
        <v>9.4585434545454539E-2</v>
      </c>
    </row>
    <row r="554" spans="2:21" ht="15.75" customHeight="1" x14ac:dyDescent="0.2">
      <c r="B554" s="44" t="str">
        <f>IFERROR('Dados Status Invest STOCKS'!A541,"-")</f>
        <v>BANFP</v>
      </c>
      <c r="C554" s="45">
        <f>IFERROR((Ações!$D554-Ações!$K554)/Ações!$D554,0)</f>
        <v>1.8003273322422374E-2</v>
      </c>
      <c r="D554" s="46">
        <f>(Ações!$O554)/0.06</f>
        <v>29.989916666666669</v>
      </c>
      <c r="E554" s="47">
        <f>IFERROR((Ações!$F554-Ações!$K554)/Ações!$F554,0)</f>
        <v>0.53485777164880477</v>
      </c>
      <c r="F554" s="46">
        <f>IF(OR(Ações!$N554&lt;0,Ações!$M554&lt;0),"",(22.5*Ações!$M554*Ações!$N554)^0.5)</f>
        <v>63.31396765327537</v>
      </c>
      <c r="G554" s="47">
        <f>IFERROR((Ações!$H554-Ações!$K554)/Ações!$H554,0)</f>
        <v>1.3800577084450634</v>
      </c>
      <c r="H554" s="48">
        <f>IFERROR(Ações!$I554/(Ações!$P554-Table_1[[#This Row],[CAGR LUCRO 5A]]),0)</f>
        <v>-77.488232301587303</v>
      </c>
      <c r="I554" s="48">
        <f>IF(Ações!$S554&lt;0,"",Ações!$O554*(1+Ações!$S554))</f>
        <v>1.9527034539999999</v>
      </c>
      <c r="J554" s="49">
        <f>IFERROR(IF(Ações!$B554="","",(VLOOKUP(Table_1[[#This Row],[AÇÕES]],'Dados Status Invest STOCKS'!A540:AD1155,4)/Table_1[[#This Row],[LPA]]))/100,0)</f>
        <v>1.1501976284584983E-2</v>
      </c>
      <c r="K554" s="50">
        <f>IFERROR(IF(Ações!$B554="","",VLOOKUP(Table_1[[#This Row],[AÇÕES]],'Dados Status Invest STOCKS'!A540:AD1155,2)),0)</f>
        <v>29.45</v>
      </c>
      <c r="L554" s="51">
        <f>IFERROR(IF(Ações!$B554="","",VLOOKUP(Table_1[[#This Row],[AÇÕES]],'Dados Status Invest STOCKS'!A540:AD1155,3)/100),0)</f>
        <v>6.1100000000000002E-2</v>
      </c>
      <c r="M554" s="52">
        <f>IFERROR(IF(Ações!$B554="","",VLOOKUP(Table_1[[#This Row],[AÇÕES]],'Dados Status Invest STOCKS'!A540:AD1155,28)),0)</f>
        <v>5.0599999999999996</v>
      </c>
      <c r="N554" s="52">
        <f>IFERROR(IF(Ações!$B554="","",VLOOKUP(Table_1[[#This Row],[AÇÕES]],'Dados Status Invest STOCKS'!A540:AD1155,27)),0)</f>
        <v>35.21</v>
      </c>
      <c r="O554" s="52">
        <f>IFERROR(IF(Ações!$L554="","",Ações!$K554*Ações!$L554),0)</f>
        <v>1.7993950000000001</v>
      </c>
      <c r="P554" s="53">
        <f t="shared" si="8"/>
        <v>0.06</v>
      </c>
      <c r="Q554" s="53">
        <f>IFERROR(Ações!$O554/Ações!$M554,0)</f>
        <v>0.35561166007905143</v>
      </c>
      <c r="R554" s="53">
        <f>IFERROR(IF(Ações!$B554="","",VLOOKUP(Table_1[[#This Row],[AÇÕES]],'Dados Status Invest STOCKS'!A540:AD1155,18)/100),0)</f>
        <v>0.14369999999999999</v>
      </c>
      <c r="S554" s="51">
        <f>IFERROR(IF(Ações!$B554="","",VLOOKUP(Table_1[[#This Row],[AÇÕES]],'Dados Status Invest STOCKS'!A540:AD1155,25)/100),0)</f>
        <v>8.5199999999999998E-2</v>
      </c>
      <c r="T554" s="51">
        <f>(1-Ações!$Q554)*Ações!$R554</f>
        <v>9.2598604446640309E-2</v>
      </c>
      <c r="U554" s="54">
        <f>IF(Ações!$S554=0,Ações!$T554,IF(Ações!$T554=0,Ações!$S554,AVERAGE(Ações!$S554,Ações!$T554)))</f>
        <v>8.8899302223320154E-2</v>
      </c>
    </row>
    <row r="555" spans="2:21" ht="15.75" customHeight="1" x14ac:dyDescent="0.2">
      <c r="B555" s="44" t="str">
        <f>IFERROR('Dados Status Invest STOCKS'!A542,"-")</f>
        <v>BANR</v>
      </c>
      <c r="C555" s="45">
        <f>IFERROR((Ações!$D555-Ações!$K555)/Ações!$D555,0)</f>
        <v>-1.3622047244094486</v>
      </c>
      <c r="D555" s="46">
        <f>(Ações!$O555)/0.06</f>
        <v>27.309233333333335</v>
      </c>
      <c r="E555" s="47">
        <f>IFERROR((Ações!$F555-Ações!$K555)/Ações!$F555,0)</f>
        <v>0.17251788053602266</v>
      </c>
      <c r="F555" s="46">
        <f>IF(OR(Ações!$N555&lt;0,Ações!$M555&lt;0),"",(22.5*Ações!$M555*Ações!$N555)^0.5)</f>
        <v>77.95938846604686</v>
      </c>
      <c r="G555" s="47">
        <f>IFERROR((Ações!$H555-Ações!$K555)/Ações!$H555,0)</f>
        <v>5.80059276884624</v>
      </c>
      <c r="H555" s="48">
        <f>IFERROR(Ações!$I555/(Ações!$P555-Table_1[[#This Row],[CAGR LUCRO 5A]]),0)</f>
        <v>-13.437923836956523</v>
      </c>
      <c r="I555" s="48">
        <f>IF(Ações!$S555&lt;0,"",Ações!$O555*(1+Ações!$S555))</f>
        <v>1.9780623888000002</v>
      </c>
      <c r="J555" s="49">
        <f>IFERROR(IF(Ações!$B555="","",(VLOOKUP(Table_1[[#This Row],[AÇÕES]],'Dados Status Invest STOCKS'!A541:AD1156,4)/Table_1[[#This Row],[LPA]]))/100,0)</f>
        <v>2.0936936936936937E-2</v>
      </c>
      <c r="K555" s="50">
        <f>IFERROR(IF(Ações!$B555="","",VLOOKUP(Table_1[[#This Row],[AÇÕES]],'Dados Status Invest STOCKS'!A541:AD1156,2)),0)</f>
        <v>64.510000000000005</v>
      </c>
      <c r="L555" s="51">
        <f>IFERROR(IF(Ações!$B555="","",VLOOKUP(Table_1[[#This Row],[AÇÕES]],'Dados Status Invest STOCKS'!A541:AD1156,3)/100),0)</f>
        <v>2.5399999999999999E-2</v>
      </c>
      <c r="M555" s="52">
        <f>IFERROR(IF(Ações!$B555="","",VLOOKUP(Table_1[[#This Row],[AÇÕES]],'Dados Status Invest STOCKS'!A541:AD1156,28)),0)</f>
        <v>5.55</v>
      </c>
      <c r="N555" s="52">
        <f>IFERROR(IF(Ações!$B555="","",VLOOKUP(Table_1[[#This Row],[AÇÕES]],'Dados Status Invest STOCKS'!A541:AD1156,27)),0)</f>
        <v>48.67</v>
      </c>
      <c r="O555" s="52">
        <f>IFERROR(IF(Ações!$L555="","",Ações!$K555*Ações!$L555),0)</f>
        <v>1.6385540000000001</v>
      </c>
      <c r="P555" s="53">
        <f t="shared" si="8"/>
        <v>0.06</v>
      </c>
      <c r="Q555" s="53">
        <f>IFERROR(Ações!$O555/Ações!$M555,0)</f>
        <v>0.295234954954955</v>
      </c>
      <c r="R555" s="53">
        <f>IFERROR(IF(Ações!$B555="","",VLOOKUP(Table_1[[#This Row],[AÇÕES]],'Dados Status Invest STOCKS'!A541:AD1156,18)/100),0)</f>
        <v>0.114</v>
      </c>
      <c r="S555" s="51">
        <f>IFERROR(IF(Ações!$B555="","",VLOOKUP(Table_1[[#This Row],[AÇÕES]],'Dados Status Invest STOCKS'!A541:AD1156,25)/100),0)</f>
        <v>0.2072</v>
      </c>
      <c r="T555" s="51">
        <f>(1-Ações!$Q555)*Ações!$R555</f>
        <v>8.0343215135135135E-2</v>
      </c>
      <c r="U555" s="54">
        <f>IF(Ações!$S555=0,Ações!$T555,IF(Ações!$T555=0,Ações!$S555,AVERAGE(Ações!$S555,Ações!$T555)))</f>
        <v>0.14377160756756757</v>
      </c>
    </row>
    <row r="556" spans="2:21" ht="15.75" customHeight="1" x14ac:dyDescent="0.2">
      <c r="B556" s="44" t="str">
        <f>IFERROR('Dados Status Invest STOCKS'!A543,"-")</f>
        <v>BAP</v>
      </c>
      <c r="C556" s="45">
        <f>IFERROR((Ações!$D556-Ações!$K556)/Ações!$D556,0)</f>
        <v>-5.5934065934065931</v>
      </c>
      <c r="D556" s="46">
        <f>(Ações!$O556)/0.06</f>
        <v>20.863266666666668</v>
      </c>
      <c r="E556" s="47">
        <f>IFERROR((Ações!$F556-Ações!$K556)/Ações!$F556,0)</f>
        <v>-0.30034314194441392</v>
      </c>
      <c r="F556" s="46">
        <f>IF(OR(Ações!$N556&lt;0,Ações!$M556&lt;0),"",(22.5*Ações!$M556*Ações!$N556)^0.5)</f>
        <v>105.78746144983346</v>
      </c>
      <c r="G556" s="47">
        <f>IFERROR((Ações!$H556-Ações!$K556)/Ações!$H556,0)</f>
        <v>0</v>
      </c>
      <c r="H556" s="48">
        <f>IFERROR(Ações!$I556/(Ações!$P556-Table_1[[#This Row],[CAGR LUCRO 5A]]),0)</f>
        <v>0</v>
      </c>
      <c r="I556" s="48" t="str">
        <f>IF(Ações!$S556&lt;0,"",Ações!$O556*(1+Ações!$S556))</f>
        <v/>
      </c>
      <c r="J556" s="49">
        <f>IFERROR(IF(Ações!$B556="","",(VLOOKUP(Table_1[[#This Row],[AÇÕES]],'Dados Status Invest STOCKS'!A542:AD1157,4)/Table_1[[#This Row],[LPA]]))/100,0)</f>
        <v>4.0601374570446734E-2</v>
      </c>
      <c r="K556" s="50">
        <f>IFERROR(IF(Ações!$B556="","",VLOOKUP(Table_1[[#This Row],[AÇÕES]],'Dados Status Invest STOCKS'!A542:AD1157,2)),0)</f>
        <v>137.56</v>
      </c>
      <c r="L556" s="51">
        <f>IFERROR(IF(Ações!$B556="","",VLOOKUP(Table_1[[#This Row],[AÇÕES]],'Dados Status Invest STOCKS'!A542:AD1157,3)/100),0)</f>
        <v>9.1000000000000004E-3</v>
      </c>
      <c r="M556" s="52">
        <f>IFERROR(IF(Ações!$B556="","",VLOOKUP(Table_1[[#This Row],[AÇÕES]],'Dados Status Invest STOCKS'!A542:AD1157,28)),0)</f>
        <v>5.82</v>
      </c>
      <c r="N556" s="52">
        <f>IFERROR(IF(Ações!$B556="","",VLOOKUP(Table_1[[#This Row],[AÇÕES]],'Dados Status Invest STOCKS'!A542:AD1157,27)),0)</f>
        <v>85.46</v>
      </c>
      <c r="O556" s="52">
        <f>IFERROR(IF(Ações!$L556="","",Ações!$K556*Ações!$L556),0)</f>
        <v>1.2517960000000001</v>
      </c>
      <c r="P556" s="53">
        <f t="shared" si="8"/>
        <v>0.06</v>
      </c>
      <c r="Q556" s="53">
        <f>IFERROR(Ações!$O556/Ações!$M556,0)</f>
        <v>0.21508522336769761</v>
      </c>
      <c r="R556" s="53">
        <f>IFERROR(IF(Ações!$B556="","",VLOOKUP(Table_1[[#This Row],[AÇÕES]],'Dados Status Invest STOCKS'!A542:AD1157,18)/100),0)</f>
        <v>6.8099999999999994E-2</v>
      </c>
      <c r="S556" s="51">
        <f>IFERROR(IF(Ações!$B556="","",VLOOKUP(Table_1[[#This Row],[AÇÕES]],'Dados Status Invest STOCKS'!A542:AD1157,25)/100),0)</f>
        <v>-0.37719999999999998</v>
      </c>
      <c r="T556" s="51">
        <f>(1-Ações!$Q556)*Ações!$R556</f>
        <v>5.3452696288659785E-2</v>
      </c>
      <c r="U556" s="54">
        <f>IF(Ações!$S556=0,Ações!$T556,IF(Ações!$T556=0,Ações!$S556,AVERAGE(Ações!$S556,Ações!$T556)))</f>
        <v>-0.1618736518556701</v>
      </c>
    </row>
    <row r="557" spans="2:21" ht="15.75" customHeight="1" x14ac:dyDescent="0.2">
      <c r="B557" s="44" t="str">
        <f>IFERROR('Dados Status Invest STOCKS'!A544,"-")</f>
        <v>BASI</v>
      </c>
      <c r="C557" s="45">
        <f>IFERROR((Ações!$D557-Ações!$K557)/Ações!$D557,0)</f>
        <v>0</v>
      </c>
      <c r="D557" s="46">
        <f>(Ações!$O557)/0.06</f>
        <v>0</v>
      </c>
      <c r="E557" s="47">
        <f>IFERROR((Ações!$F557-Ações!$K557)/Ações!$F557,0)</f>
        <v>0</v>
      </c>
      <c r="F557" s="46" t="str">
        <f>IF(OR(Ações!$N557&lt;0,Ações!$M557&lt;0),"",(22.5*Ações!$M557*Ações!$N557)^0.5)</f>
        <v/>
      </c>
      <c r="G557" s="47">
        <f>IFERROR((Ações!$H557-Ações!$K557)/Ações!$H557,0)</f>
        <v>0</v>
      </c>
      <c r="H557" s="48">
        <f>IFERROR(Ações!$I557/(Ações!$P557-Table_1[[#This Row],[CAGR LUCRO 5A]]),0)</f>
        <v>0</v>
      </c>
      <c r="I557" s="48">
        <f>IF(Ações!$S557&lt;0,"",Ações!$O557*(1+Ações!$S557))</f>
        <v>0</v>
      </c>
      <c r="J557" s="49">
        <f>IFERROR(IF(Ações!$B557="","",(VLOOKUP(Table_1[[#This Row],[AÇÕES]],'Dados Status Invest STOCKS'!A543:AD1158,4)/Table_1[[#This Row],[LPA]]))/100,0)</f>
        <v>1.5293939393939393</v>
      </c>
      <c r="K557" s="50">
        <f>IFERROR(IF(Ações!$B557="","",VLOOKUP(Table_1[[#This Row],[AÇÕES]],'Dados Status Invest STOCKS'!A543:AD1158,2)),0)</f>
        <v>16.440000000000001</v>
      </c>
      <c r="L557" s="51">
        <f>IFERROR(IF(Ações!$B557="","",VLOOKUP(Table_1[[#This Row],[AÇÕES]],'Dados Status Invest STOCKS'!A543:AD1158,3)/100),0)</f>
        <v>0</v>
      </c>
      <c r="M557" s="52">
        <f>IFERROR(IF(Ações!$B557="","",VLOOKUP(Table_1[[#This Row],[AÇÕES]],'Dados Status Invest STOCKS'!A543:AD1158,28)),0)</f>
        <v>-0.33</v>
      </c>
      <c r="N557" s="52">
        <f>IFERROR(IF(Ações!$B557="","",VLOOKUP(Table_1[[#This Row],[AÇÕES]],'Dados Status Invest STOCKS'!A543:AD1158,27)),0)</f>
        <v>0.67</v>
      </c>
      <c r="O557" s="52">
        <f>IFERROR(IF(Ações!$L557="","",Ações!$K557*Ações!$L557),0)</f>
        <v>0</v>
      </c>
      <c r="P557" s="53">
        <f t="shared" si="8"/>
        <v>0.06</v>
      </c>
      <c r="Q557" s="53">
        <f>IFERROR(Ações!$O557/Ações!$M557,0)</f>
        <v>0</v>
      </c>
      <c r="R557" s="53">
        <f>IFERROR(IF(Ações!$B557="","",VLOOKUP(Table_1[[#This Row],[AÇÕES]],'Dados Status Invest STOCKS'!A543:AD1158,18)/100),0)</f>
        <v>-0.48619999999999997</v>
      </c>
      <c r="S557" s="51">
        <f>IFERROR(IF(Ações!$B557="","",VLOOKUP(Table_1[[#This Row],[AÇÕES]],'Dados Status Invest STOCKS'!A543:AD1158,25)/100),0)</f>
        <v>0</v>
      </c>
      <c r="T557" s="51">
        <f>(1-Ações!$Q557)*Ações!$R557</f>
        <v>-0.48619999999999997</v>
      </c>
      <c r="U557" s="54">
        <f>IF(Ações!$S557=0,Ações!$T557,IF(Ações!$T557=0,Ações!$S557,AVERAGE(Ações!$S557,Ações!$T557)))</f>
        <v>-0.48619999999999997</v>
      </c>
    </row>
    <row r="558" spans="2:21" ht="15.75" customHeight="1" x14ac:dyDescent="0.2">
      <c r="B558" s="44" t="str">
        <f>IFERROR('Dados Status Invest STOCKS'!A545,"-")</f>
        <v>BATRA</v>
      </c>
      <c r="C558" s="45">
        <f>IFERROR((Ações!$D558-Ações!$K558)/Ações!$D558,0)</f>
        <v>0</v>
      </c>
      <c r="D558" s="46">
        <f>(Ações!$O558)/0.06</f>
        <v>0</v>
      </c>
      <c r="E558" s="47">
        <f>IFERROR((Ações!$F558-Ações!$K558)/Ações!$F558,0)</f>
        <v>0</v>
      </c>
      <c r="F558" s="46" t="str">
        <f>IF(OR(Ações!$N558&lt;0,Ações!$M558&lt;0),"",(22.5*Ações!$M558*Ações!$N558)^0.5)</f>
        <v/>
      </c>
      <c r="G558" s="47">
        <f>IFERROR((Ações!$H558-Ações!$K558)/Ações!$H558,0)</f>
        <v>0</v>
      </c>
      <c r="H558" s="48">
        <f>IFERROR(Ações!$I558/(Ações!$P558-Table_1[[#This Row],[CAGR LUCRO 5A]]),0)</f>
        <v>0</v>
      </c>
      <c r="I558" s="48">
        <f>IF(Ações!$S558&lt;0,"",Ações!$O558*(1+Ações!$S558))</f>
        <v>0</v>
      </c>
      <c r="J558" s="49">
        <f>IFERROR(IF(Ações!$B558="","",(VLOOKUP(Table_1[[#This Row],[AÇÕES]],'Dados Status Invest STOCKS'!A544:AD1159,4)/Table_1[[#This Row],[LPA]]))/100,0)</f>
        <v>0.39059523809523811</v>
      </c>
      <c r="K558" s="50">
        <f>IFERROR(IF(Ações!$B558="","",VLOOKUP(Table_1[[#This Row],[AÇÕES]],'Dados Status Invest STOCKS'!A544:AD1159,2)),0)</f>
        <v>27.4</v>
      </c>
      <c r="L558" s="51">
        <f>IFERROR(IF(Ações!$B558="","",VLOOKUP(Table_1[[#This Row],[AÇÕES]],'Dados Status Invest STOCKS'!A544:AD1159,3)/100),0)</f>
        <v>0</v>
      </c>
      <c r="M558" s="52">
        <f>IFERROR(IF(Ações!$B558="","",VLOOKUP(Table_1[[#This Row],[AÇÕES]],'Dados Status Invest STOCKS'!A544:AD1159,28)),0)</f>
        <v>-0.84</v>
      </c>
      <c r="N558" s="52">
        <f>IFERROR(IF(Ações!$B558="","",VLOOKUP(Table_1[[#This Row],[AÇÕES]],'Dados Status Invest STOCKS'!A544:AD1159,27)),0)</f>
        <v>45.12</v>
      </c>
      <c r="O558" s="52">
        <f>IFERROR(IF(Ações!$L558="","",Ações!$K558*Ações!$L558),0)</f>
        <v>0</v>
      </c>
      <c r="P558" s="53">
        <f t="shared" si="8"/>
        <v>0.06</v>
      </c>
      <c r="Q558" s="53">
        <f>IFERROR(Ações!$O558/Ações!$M558,0)</f>
        <v>0</v>
      </c>
      <c r="R558" s="53">
        <f>IFERROR(IF(Ações!$B558="","",VLOOKUP(Table_1[[#This Row],[AÇÕES]],'Dados Status Invest STOCKS'!A544:AD1159,18)/100),0)</f>
        <v>-1.8500000000000003E-2</v>
      </c>
      <c r="S558" s="51">
        <f>IFERROR(IF(Ações!$B558="","",VLOOKUP(Table_1[[#This Row],[AÇÕES]],'Dados Status Invest STOCKS'!A544:AD1159,25)/100),0)</f>
        <v>0</v>
      </c>
      <c r="T558" s="51">
        <f>(1-Ações!$Q558)*Ações!$R558</f>
        <v>-1.8500000000000003E-2</v>
      </c>
      <c r="U558" s="54">
        <f>IF(Ações!$S558=0,Ações!$T558,IF(Ações!$T558=0,Ações!$S558,AVERAGE(Ações!$S558,Ações!$T558)))</f>
        <v>-1.8500000000000003E-2</v>
      </c>
    </row>
    <row r="559" spans="2:21" ht="15.75" customHeight="1" x14ac:dyDescent="0.2">
      <c r="B559" s="44" t="str">
        <f>IFERROR('Dados Status Invest STOCKS'!A546,"-")</f>
        <v>BATRK</v>
      </c>
      <c r="C559" s="45">
        <f>IFERROR((Ações!$D559-Ações!$K559)/Ações!$D559,0)</f>
        <v>0</v>
      </c>
      <c r="D559" s="46">
        <f>(Ações!$O559)/0.06</f>
        <v>0</v>
      </c>
      <c r="E559" s="47">
        <f>IFERROR((Ações!$F559-Ações!$K559)/Ações!$F559,0)</f>
        <v>0</v>
      </c>
      <c r="F559" s="46" t="str">
        <f>IF(OR(Ações!$N559&lt;0,Ações!$M559&lt;0),"",(22.5*Ações!$M559*Ações!$N559)^0.5)</f>
        <v/>
      </c>
      <c r="G559" s="47">
        <f>IFERROR((Ações!$H559-Ações!$K559)/Ações!$H559,0)</f>
        <v>0</v>
      </c>
      <c r="H559" s="48">
        <f>IFERROR(Ações!$I559/(Ações!$P559-Table_1[[#This Row],[CAGR LUCRO 5A]]),0)</f>
        <v>0</v>
      </c>
      <c r="I559" s="48">
        <f>IF(Ações!$S559&lt;0,"",Ações!$O559*(1+Ações!$S559))</f>
        <v>0</v>
      </c>
      <c r="J559" s="49">
        <f>IFERROR(IF(Ações!$B559="","",(VLOOKUP(Table_1[[#This Row],[AÇÕES]],'Dados Status Invest STOCKS'!A545:AD1160,4)/Table_1[[#This Row],[LPA]]))/100,0)</f>
        <v>0.37678571428571428</v>
      </c>
      <c r="K559" s="50">
        <f>IFERROR(IF(Ações!$B559="","",VLOOKUP(Table_1[[#This Row],[AÇÕES]],'Dados Status Invest STOCKS'!A545:AD1160,2)),0)</f>
        <v>26.43</v>
      </c>
      <c r="L559" s="51">
        <f>IFERROR(IF(Ações!$B559="","",VLOOKUP(Table_1[[#This Row],[AÇÕES]],'Dados Status Invest STOCKS'!A545:AD1160,3)/100),0)</f>
        <v>0</v>
      </c>
      <c r="M559" s="52">
        <f>IFERROR(IF(Ações!$B559="","",VLOOKUP(Table_1[[#This Row],[AÇÕES]],'Dados Status Invest STOCKS'!A545:AD1160,28)),0)</f>
        <v>-0.84</v>
      </c>
      <c r="N559" s="52">
        <f>IFERROR(IF(Ações!$B559="","",VLOOKUP(Table_1[[#This Row],[AÇÕES]],'Dados Status Invest STOCKS'!A545:AD1160,27)),0)</f>
        <v>45.12</v>
      </c>
      <c r="O559" s="52">
        <f>IFERROR(IF(Ações!$L559="","",Ações!$K559*Ações!$L559),0)</f>
        <v>0</v>
      </c>
      <c r="P559" s="53">
        <f t="shared" si="8"/>
        <v>0.06</v>
      </c>
      <c r="Q559" s="53">
        <f>IFERROR(Ações!$O559/Ações!$M559,0)</f>
        <v>0</v>
      </c>
      <c r="R559" s="53">
        <f>IFERROR(IF(Ações!$B559="","",VLOOKUP(Table_1[[#This Row],[AÇÕES]],'Dados Status Invest STOCKS'!A545:AD1160,18)/100),0)</f>
        <v>-1.8500000000000003E-2</v>
      </c>
      <c r="S559" s="51">
        <f>IFERROR(IF(Ações!$B559="","",VLOOKUP(Table_1[[#This Row],[AÇÕES]],'Dados Status Invest STOCKS'!A545:AD1160,25)/100),0)</f>
        <v>0</v>
      </c>
      <c r="T559" s="51">
        <f>(1-Ações!$Q559)*Ações!$R559</f>
        <v>-1.8500000000000003E-2</v>
      </c>
      <c r="U559" s="54">
        <f>IF(Ações!$S559=0,Ações!$T559,IF(Ações!$T559=0,Ações!$S559,AVERAGE(Ações!$S559,Ações!$T559)))</f>
        <v>-1.8500000000000003E-2</v>
      </c>
    </row>
    <row r="560" spans="2:21" ht="15.75" customHeight="1" x14ac:dyDescent="0.2">
      <c r="B560" s="44" t="str">
        <f>IFERROR('Dados Status Invest STOCKS'!A547,"-")</f>
        <v>BAX</v>
      </c>
      <c r="C560" s="45">
        <f>IFERROR((Ações!$D560-Ações!$K560)/Ações!$D560,0)</f>
        <v>-3.7619047619047628</v>
      </c>
      <c r="D560" s="46">
        <f>(Ações!$O560)/0.06</f>
        <v>18.051599999999997</v>
      </c>
      <c r="E560" s="47">
        <f>IFERROR((Ações!$F560-Ações!$K560)/Ações!$F560,0)</f>
        <v>-1.7831102696176029</v>
      </c>
      <c r="F560" s="46">
        <f>IF(OR(Ações!$N560&lt;0,Ações!$M560&lt;0),"",(22.5*Ações!$M560*Ações!$N560)^0.5)</f>
        <v>30.886307645945639</v>
      </c>
      <c r="G560" s="47">
        <f>IFERROR((Ações!$H560-Ações!$K560)/Ações!$H560,0)</f>
        <v>-1.6060636993112876</v>
      </c>
      <c r="H560" s="48">
        <f>IFERROR(Ações!$I560/(Ações!$P560-Table_1[[#This Row],[CAGR LUCRO 5A]]),0)</f>
        <v>32.984612011869437</v>
      </c>
      <c r="I560" s="48">
        <f>IF(Ações!$S560&lt;0,"",Ações!$O560*(1+Ações!$S560))</f>
        <v>1.1115814247999998</v>
      </c>
      <c r="J560" s="49">
        <f>IFERROR(IF(Ações!$B560="","",(VLOOKUP(Table_1[[#This Row],[AÇÕES]],'Dados Status Invest STOCKS'!A546:AD1161,4)/Table_1[[#This Row],[LPA]]))/100,0)</f>
        <v>0.14648760330578514</v>
      </c>
      <c r="K560" s="50">
        <f>IFERROR(IF(Ações!$B560="","",VLOOKUP(Table_1[[#This Row],[AÇÕES]],'Dados Status Invest STOCKS'!A546:AD1161,2)),0)</f>
        <v>85.96</v>
      </c>
      <c r="L560" s="51">
        <f>IFERROR(IF(Ações!$B560="","",VLOOKUP(Table_1[[#This Row],[AÇÕES]],'Dados Status Invest STOCKS'!A546:AD1161,3)/100),0)</f>
        <v>1.26E-2</v>
      </c>
      <c r="M560" s="52">
        <f>IFERROR(IF(Ações!$B560="","",VLOOKUP(Table_1[[#This Row],[AÇÕES]],'Dados Status Invest STOCKS'!A546:AD1161,28)),0)</f>
        <v>2.42</v>
      </c>
      <c r="N560" s="52">
        <f>IFERROR(IF(Ações!$B560="","",VLOOKUP(Table_1[[#This Row],[AÇÕES]],'Dados Status Invest STOCKS'!A546:AD1161,27)),0)</f>
        <v>17.52</v>
      </c>
      <c r="O560" s="52">
        <f>IFERROR(IF(Ações!$L560="","",Ações!$K560*Ações!$L560),0)</f>
        <v>1.0830959999999998</v>
      </c>
      <c r="P560" s="53">
        <f t="shared" si="8"/>
        <v>0.06</v>
      </c>
      <c r="Q560" s="53">
        <f>IFERROR(Ações!$O560/Ações!$M560,0)</f>
        <v>0.44756033057851236</v>
      </c>
      <c r="R560" s="53">
        <f>IFERROR(IF(Ações!$B560="","",VLOOKUP(Table_1[[#This Row],[AÇÕES]],'Dados Status Invest STOCKS'!A546:AD1161,18)/100),0)</f>
        <v>0.1384</v>
      </c>
      <c r="S560" s="51">
        <f>IFERROR(IF(Ações!$B560="","",VLOOKUP(Table_1[[#This Row],[AÇÕES]],'Dados Status Invest STOCKS'!A546:AD1161,25)/100),0)</f>
        <v>2.63E-2</v>
      </c>
      <c r="T560" s="51">
        <f>(1-Ações!$Q560)*Ações!$R560</f>
        <v>7.6457650247933898E-2</v>
      </c>
      <c r="U560" s="54">
        <f>IF(Ações!$S560=0,Ações!$T560,IF(Ações!$T560=0,Ações!$S560,AVERAGE(Ações!$S560,Ações!$T560)))</f>
        <v>5.1378825123966951E-2</v>
      </c>
    </row>
    <row r="561" spans="2:21" ht="15.75" customHeight="1" x14ac:dyDescent="0.2">
      <c r="B561" s="44" t="str">
        <f>IFERROR('Dados Status Invest STOCKS'!A548,"-")</f>
        <v>BB</v>
      </c>
      <c r="C561" s="45">
        <f>IFERROR((Ações!$D561-Ações!$K561)/Ações!$D561,0)</f>
        <v>0</v>
      </c>
      <c r="D561" s="46">
        <f>(Ações!$O561)/0.06</f>
        <v>0</v>
      </c>
      <c r="E561" s="47">
        <f>IFERROR((Ações!$F561-Ações!$K561)/Ações!$F561,0)</f>
        <v>0</v>
      </c>
      <c r="F561" s="46" t="str">
        <f>IF(OR(Ações!$N561&lt;0,Ações!$M561&lt;0),"",(22.5*Ações!$M561*Ações!$N561)^0.5)</f>
        <v/>
      </c>
      <c r="G561" s="47">
        <f>IFERROR((Ações!$H561-Ações!$K561)/Ações!$H561,0)</f>
        <v>0</v>
      </c>
      <c r="H561" s="48">
        <f>IFERROR(Ações!$I561/(Ações!$P561-Table_1[[#This Row],[CAGR LUCRO 5A]]),0)</f>
        <v>0</v>
      </c>
      <c r="I561" s="48">
        <f>IF(Ações!$S561&lt;0,"",Ações!$O561*(1+Ações!$S561))</f>
        <v>0</v>
      </c>
      <c r="J561" s="49">
        <f>IFERROR(IF(Ações!$B561="","",(VLOOKUP(Table_1[[#This Row],[AÇÕES]],'Dados Status Invest STOCKS'!A547:AD1162,4)/Table_1[[#This Row],[LPA]]))/100,0)</f>
        <v>0.13487179487179485</v>
      </c>
      <c r="K561" s="50">
        <f>IFERROR(IF(Ações!$B561="","",VLOOKUP(Table_1[[#This Row],[AÇÕES]],'Dados Status Invest STOCKS'!A547:AD1162,2)),0)</f>
        <v>8.1999999999999993</v>
      </c>
      <c r="L561" s="51">
        <f>IFERROR(IF(Ações!$B561="","",VLOOKUP(Table_1[[#This Row],[AÇÕES]],'Dados Status Invest STOCKS'!A547:AD1162,3)/100),0)</f>
        <v>0</v>
      </c>
      <c r="M561" s="52">
        <f>IFERROR(IF(Ações!$B561="","",VLOOKUP(Table_1[[#This Row],[AÇÕES]],'Dados Status Invest STOCKS'!A547:AD1162,28)),0)</f>
        <v>-0.78</v>
      </c>
      <c r="N561" s="52">
        <f>IFERROR(IF(Ações!$B561="","",VLOOKUP(Table_1[[#This Row],[AÇÕES]],'Dados Status Invest STOCKS'!A547:AD1162,27)),0)</f>
        <v>2.44</v>
      </c>
      <c r="O561" s="52">
        <f>IFERROR(IF(Ações!$L561="","",Ações!$K561*Ações!$L561),0)</f>
        <v>0</v>
      </c>
      <c r="P561" s="53">
        <f t="shared" si="8"/>
        <v>0.06</v>
      </c>
      <c r="Q561" s="53">
        <f>IFERROR(Ações!$O561/Ações!$M561,0)</f>
        <v>0</v>
      </c>
      <c r="R561" s="53">
        <f>IFERROR(IF(Ações!$B561="","",VLOOKUP(Table_1[[#This Row],[AÇÕES]],'Dados Status Invest STOCKS'!A547:AD1162,18)/100),0)</f>
        <v>-0.31950000000000001</v>
      </c>
      <c r="S561" s="51">
        <f>IFERROR(IF(Ações!$B561="","",VLOOKUP(Table_1[[#This Row],[AÇÕES]],'Dados Status Invest STOCKS'!A547:AD1162,25)/100),0)</f>
        <v>0</v>
      </c>
      <c r="T561" s="51">
        <f>(1-Ações!$Q561)*Ações!$R561</f>
        <v>-0.31950000000000001</v>
      </c>
      <c r="U561" s="54">
        <f>IF(Ações!$S561=0,Ações!$T561,IF(Ações!$T561=0,Ações!$S561,AVERAGE(Ações!$S561,Ações!$T561)))</f>
        <v>-0.31950000000000001</v>
      </c>
    </row>
    <row r="562" spans="2:21" ht="15.75" customHeight="1" x14ac:dyDescent="0.2">
      <c r="B562" s="44" t="str">
        <f>IFERROR('Dados Status Invest STOCKS'!A549,"-")</f>
        <v>BBAR</v>
      </c>
      <c r="C562" s="45">
        <f>IFERROR((Ações!$D562-Ações!$K562)/Ações!$D562,0)</f>
        <v>0</v>
      </c>
      <c r="D562" s="46">
        <f>(Ações!$O562)/0.06</f>
        <v>0</v>
      </c>
      <c r="E562" s="47">
        <f>IFERROR((Ações!$F562-Ações!$K562)/Ações!$F562,0)</f>
        <v>0.74674383498993735</v>
      </c>
      <c r="F562" s="46">
        <f>IF(OR(Ações!$N562&lt;0,Ações!$M562&lt;0),"",(22.5*Ações!$M562*Ações!$N562)^0.5)</f>
        <v>11.213942214939401</v>
      </c>
      <c r="G562" s="47">
        <f>IFERROR((Ações!$H562-Ações!$K562)/Ações!$H562,0)</f>
        <v>0</v>
      </c>
      <c r="H562" s="48">
        <f>IFERROR(Ações!$I562/(Ações!$P562-Table_1[[#This Row],[CAGR LUCRO 5A]]),0)</f>
        <v>0</v>
      </c>
      <c r="I562" s="48" t="str">
        <f>IF(Ações!$S562&lt;0,"",Ações!$O562*(1+Ações!$S562))</f>
        <v/>
      </c>
      <c r="J562" s="49">
        <f>IFERROR(IF(Ações!$B562="","",(VLOOKUP(Table_1[[#This Row],[AÇÕES]],'Dados Status Invest STOCKS'!A548:AD1163,4)/Table_1[[#This Row],[LPA]]))/100,0)</f>
        <v>4.3209876543209874E-2</v>
      </c>
      <c r="K562" s="50">
        <f>IFERROR(IF(Ações!$B562="","",VLOOKUP(Table_1[[#This Row],[AÇÕES]],'Dados Status Invest STOCKS'!A548:AD1163,2)),0)</f>
        <v>2.84</v>
      </c>
      <c r="L562" s="51">
        <f>IFERROR(IF(Ações!$B562="","",VLOOKUP(Table_1[[#This Row],[AÇÕES]],'Dados Status Invest STOCKS'!A548:AD1163,3)/100),0)</f>
        <v>0</v>
      </c>
      <c r="M562" s="52">
        <f>IFERROR(IF(Ações!$B562="","",VLOOKUP(Table_1[[#This Row],[AÇÕES]],'Dados Status Invest STOCKS'!A548:AD1163,28)),0)</f>
        <v>0.81</v>
      </c>
      <c r="N562" s="52">
        <f>IFERROR(IF(Ações!$B562="","",VLOOKUP(Table_1[[#This Row],[AÇÕES]],'Dados Status Invest STOCKS'!A548:AD1163,27)),0)</f>
        <v>6.9</v>
      </c>
      <c r="O562" s="52">
        <f>IFERROR(IF(Ações!$L562="","",Ações!$K562*Ações!$L562),0)</f>
        <v>0</v>
      </c>
      <c r="P562" s="53">
        <f t="shared" si="8"/>
        <v>0.06</v>
      </c>
      <c r="Q562" s="53">
        <f>IFERROR(Ações!$O562/Ações!$M562,0)</f>
        <v>0</v>
      </c>
      <c r="R562" s="53">
        <f>IFERROR(IF(Ações!$B562="","",VLOOKUP(Table_1[[#This Row],[AÇÕES]],'Dados Status Invest STOCKS'!A548:AD1163,18)/100),0)</f>
        <v>0.11779999999999999</v>
      </c>
      <c r="S562" s="51">
        <f>IFERROR(IF(Ações!$B562="","",VLOOKUP(Table_1[[#This Row],[AÇÕES]],'Dados Status Invest STOCKS'!A548:AD1163,25)/100),0)</f>
        <v>-0.21879999999999999</v>
      </c>
      <c r="T562" s="51">
        <f>(1-Ações!$Q562)*Ações!$R562</f>
        <v>0.11779999999999999</v>
      </c>
      <c r="U562" s="54">
        <f>IF(Ações!$S562=0,Ações!$T562,IF(Ações!$T562=0,Ações!$S562,AVERAGE(Ações!$S562,Ações!$T562)))</f>
        <v>-5.0500000000000003E-2</v>
      </c>
    </row>
    <row r="563" spans="2:21" ht="15.75" customHeight="1" x14ac:dyDescent="0.2">
      <c r="B563" s="44" t="str">
        <f>IFERROR('Dados Status Invest STOCKS'!A550,"-")</f>
        <v>BBBY</v>
      </c>
      <c r="C563" s="45">
        <f>IFERROR((Ações!$D563-Ações!$K563)/Ações!$D563,0)</f>
        <v>0</v>
      </c>
      <c r="D563" s="46">
        <f>(Ações!$O563)/0.06</f>
        <v>0</v>
      </c>
      <c r="E563" s="47">
        <f>IFERROR((Ações!$F563-Ações!$K563)/Ações!$F563,0)</f>
        <v>0</v>
      </c>
      <c r="F563" s="46" t="str">
        <f>IF(OR(Ações!$N563&lt;0,Ações!$M563&lt;0),"",(22.5*Ações!$M563*Ações!$N563)^0.5)</f>
        <v/>
      </c>
      <c r="G563" s="47">
        <f>IFERROR((Ações!$H563-Ações!$K563)/Ações!$H563,0)</f>
        <v>0</v>
      </c>
      <c r="H563" s="48">
        <f>IFERROR(Ações!$I563/(Ações!$P563-Table_1[[#This Row],[CAGR LUCRO 5A]]),0)</f>
        <v>0</v>
      </c>
      <c r="I563" s="48">
        <f>IF(Ações!$S563&lt;0,"",Ações!$O563*(1+Ações!$S563))</f>
        <v>0</v>
      </c>
      <c r="J563" s="49">
        <f>IFERROR(IF(Ações!$B563="","",(VLOOKUP(Table_1[[#This Row],[AÇÕES]],'Dados Status Invest STOCKS'!A549:AD1164,4)/Table_1[[#This Row],[LPA]]))/100,0)</f>
        <v>8.52216748768473E-3</v>
      </c>
      <c r="K563" s="50">
        <f>IFERROR(IF(Ações!$B563="","",VLOOKUP(Table_1[[#This Row],[AÇÕES]],'Dados Status Invest STOCKS'!A549:AD1164,2)),0)</f>
        <v>14.04</v>
      </c>
      <c r="L563" s="51">
        <f>IFERROR(IF(Ações!$B563="","",VLOOKUP(Table_1[[#This Row],[AÇÕES]],'Dados Status Invest STOCKS'!A549:AD1164,3)/100),0)</f>
        <v>0</v>
      </c>
      <c r="M563" s="52">
        <f>IFERROR(IF(Ações!$B563="","",VLOOKUP(Table_1[[#This Row],[AÇÕES]],'Dados Status Invest STOCKS'!A549:AD1164,28)),0)</f>
        <v>-4.0599999999999996</v>
      </c>
      <c r="N563" s="52">
        <f>IFERROR(IF(Ações!$B563="","",VLOOKUP(Table_1[[#This Row],[AÇÕES]],'Dados Status Invest STOCKS'!A549:AD1164,27)),0)</f>
        <v>5.75</v>
      </c>
      <c r="O563" s="52">
        <f>IFERROR(IF(Ações!$L563="","",Ações!$K563*Ações!$L563),0)</f>
        <v>0</v>
      </c>
      <c r="P563" s="53">
        <f t="shared" si="8"/>
        <v>0.06</v>
      </c>
      <c r="Q563" s="53">
        <f>IFERROR(Ações!$O563/Ações!$M563,0)</f>
        <v>0</v>
      </c>
      <c r="R563" s="53">
        <f>IFERROR(IF(Ações!$B563="","",VLOOKUP(Table_1[[#This Row],[AÇÕES]],'Dados Status Invest STOCKS'!A549:AD1164,18)/100),0)</f>
        <v>-0.70709999999999995</v>
      </c>
      <c r="S563" s="51">
        <f>IFERROR(IF(Ações!$B563="","",VLOOKUP(Table_1[[#This Row],[AÇÕES]],'Dados Status Invest STOCKS'!A549:AD1164,25)/100),0)</f>
        <v>0</v>
      </c>
      <c r="T563" s="51">
        <f>(1-Ações!$Q563)*Ações!$R563</f>
        <v>-0.70709999999999995</v>
      </c>
      <c r="U563" s="54">
        <f>IF(Ações!$S563=0,Ações!$T563,IF(Ações!$T563=0,Ações!$S563,AVERAGE(Ações!$S563,Ações!$T563)))</f>
        <v>-0.70709999999999995</v>
      </c>
    </row>
    <row r="564" spans="2:21" ht="15.75" customHeight="1" x14ac:dyDescent="0.2">
      <c r="B564" s="44" t="str">
        <f>IFERROR('Dados Status Invest STOCKS'!A551,"-")</f>
        <v>BBCP</v>
      </c>
      <c r="C564" s="45">
        <f>IFERROR((Ações!$D564-Ações!$K564)/Ações!$D564,0)</f>
        <v>0</v>
      </c>
      <c r="D564" s="46">
        <f>(Ações!$O564)/0.06</f>
        <v>0</v>
      </c>
      <c r="E564" s="47">
        <f>IFERROR((Ações!$F564-Ações!$K564)/Ações!$F564,0)</f>
        <v>0</v>
      </c>
      <c r="F564" s="46" t="str">
        <f>IF(OR(Ações!$N564&lt;0,Ações!$M564&lt;0),"",(22.5*Ações!$M564*Ações!$N564)^0.5)</f>
        <v/>
      </c>
      <c r="G564" s="47">
        <f>IFERROR((Ações!$H564-Ações!$K564)/Ações!$H564,0)</f>
        <v>0</v>
      </c>
      <c r="H564" s="48">
        <f>IFERROR(Ações!$I564/(Ações!$P564-Table_1[[#This Row],[CAGR LUCRO 5A]]),0)</f>
        <v>0</v>
      </c>
      <c r="I564" s="48">
        <f>IF(Ações!$S564&lt;0,"",Ações!$O564*(1+Ações!$S564))</f>
        <v>0</v>
      </c>
      <c r="J564" s="49">
        <f>IFERROR(IF(Ações!$B564="","",(VLOOKUP(Table_1[[#This Row],[AÇÕES]],'Dados Status Invest STOCKS'!A550:AD1165,4)/Table_1[[#This Row],[LPA]]))/100,0)</f>
        <v>1.0503571428571428</v>
      </c>
      <c r="K564" s="50">
        <f>IFERROR(IF(Ações!$B564="","",VLOOKUP(Table_1[[#This Row],[AÇÕES]],'Dados Status Invest STOCKS'!A550:AD1165,2)),0)</f>
        <v>8.2100000000000009</v>
      </c>
      <c r="L564" s="51">
        <f>IFERROR(IF(Ações!$B564="","",VLOOKUP(Table_1[[#This Row],[AÇÕES]],'Dados Status Invest STOCKS'!A550:AD1165,3)/100),0)</f>
        <v>0</v>
      </c>
      <c r="M564" s="52">
        <f>IFERROR(IF(Ações!$B564="","",VLOOKUP(Table_1[[#This Row],[AÇÕES]],'Dados Status Invest STOCKS'!A550:AD1165,28)),0)</f>
        <v>-0.28000000000000003</v>
      </c>
      <c r="N564" s="52">
        <f>IFERROR(IF(Ações!$B564="","",VLOOKUP(Table_1[[#This Row],[AÇÕES]],'Dados Status Invest STOCKS'!A550:AD1165,27)),0)</f>
        <v>4.63</v>
      </c>
      <c r="O564" s="52">
        <f>IFERROR(IF(Ações!$L564="","",Ações!$K564*Ações!$L564),0)</f>
        <v>0</v>
      </c>
      <c r="P564" s="53">
        <f t="shared" si="8"/>
        <v>0.06</v>
      </c>
      <c r="Q564" s="53">
        <f>IFERROR(Ações!$O564/Ações!$M564,0)</f>
        <v>0</v>
      </c>
      <c r="R564" s="53">
        <f>IFERROR(IF(Ações!$B564="","",VLOOKUP(Table_1[[#This Row],[AÇÕES]],'Dados Status Invest STOCKS'!A550:AD1165,18)/100),0)</f>
        <v>-6.0199999999999997E-2</v>
      </c>
      <c r="S564" s="51">
        <f>IFERROR(IF(Ações!$B564="","",VLOOKUP(Table_1[[#This Row],[AÇÕES]],'Dados Status Invest STOCKS'!A550:AD1165,25)/100),0)</f>
        <v>0</v>
      </c>
      <c r="T564" s="51">
        <f>(1-Ações!$Q564)*Ações!$R564</f>
        <v>-6.0199999999999997E-2</v>
      </c>
      <c r="U564" s="54">
        <f>IF(Ações!$S564=0,Ações!$T564,IF(Ações!$T564=0,Ações!$S564,AVERAGE(Ações!$S564,Ações!$T564)))</f>
        <v>-6.0199999999999997E-2</v>
      </c>
    </row>
    <row r="565" spans="2:21" ht="15.75" customHeight="1" x14ac:dyDescent="0.2">
      <c r="B565" s="44" t="str">
        <f>IFERROR('Dados Status Invest STOCKS'!A552,"-")</f>
        <v>BBD</v>
      </c>
      <c r="C565" s="45">
        <f>IFERROR((Ações!$D565-Ações!$K565)/Ações!$D565,0)</f>
        <v>0.73057925460260442</v>
      </c>
      <c r="D565" s="46">
        <f>(Ações!$O565)/0.06</f>
        <v>14.364150000000002</v>
      </c>
      <c r="E565" s="47">
        <f>IFERROR((Ações!$F565-Ações!$K565)/Ações!$F565,0)</f>
        <v>0.25694991822809532</v>
      </c>
      <c r="F565" s="46">
        <f>IF(OR(Ações!$N565&lt;0,Ações!$M565&lt;0),"",(22.5*Ações!$M565*Ações!$N565)^0.5)</f>
        <v>5.2082626661872578</v>
      </c>
      <c r="G565" s="47">
        <f>IFERROR((Ações!$H565-Ações!$K565)/Ações!$H565,0)</f>
        <v>0</v>
      </c>
      <c r="H565" s="48">
        <f>IFERROR(Ações!$I565/(Ações!$P565-Table_1[[#This Row],[CAGR LUCRO 5A]]),0)</f>
        <v>0</v>
      </c>
      <c r="I565" s="48" t="str">
        <f>IF(Ações!$S565&lt;0,"",Ações!$O565*(1+Ações!$S565))</f>
        <v/>
      </c>
      <c r="J565" s="49">
        <f>IFERROR(IF(Ações!$B565="","",(VLOOKUP(Table_1[[#This Row],[AÇÕES]],'Dados Status Invest STOCKS'!A551:AD1166,4)/Table_1[[#This Row],[LPA]]))/100,0)</f>
        <v>0.20204545454545456</v>
      </c>
      <c r="K565" s="50">
        <f>IFERROR(IF(Ações!$B565="","",VLOOKUP(Table_1[[#This Row],[AÇÕES]],'Dados Status Invest STOCKS'!A551:AD1166,2)),0)</f>
        <v>3.87</v>
      </c>
      <c r="L565" s="51">
        <f>IFERROR(IF(Ações!$B565="","",VLOOKUP(Table_1[[#This Row],[AÇÕES]],'Dados Status Invest STOCKS'!A551:AD1166,3)/100),0)</f>
        <v>0.22270000000000001</v>
      </c>
      <c r="M565" s="52">
        <f>IFERROR(IF(Ações!$B565="","",VLOOKUP(Table_1[[#This Row],[AÇÕES]],'Dados Status Invest STOCKS'!A551:AD1166,28)),0)</f>
        <v>0.44</v>
      </c>
      <c r="N565" s="52">
        <f>IFERROR(IF(Ações!$B565="","",VLOOKUP(Table_1[[#This Row],[AÇÕES]],'Dados Status Invest STOCKS'!A551:AD1166,27)),0)</f>
        <v>2.74</v>
      </c>
      <c r="O565" s="52">
        <f>IFERROR(IF(Ações!$L565="","",Ações!$K565*Ações!$L565),0)</f>
        <v>0.86184900000000009</v>
      </c>
      <c r="P565" s="53">
        <f t="shared" si="8"/>
        <v>0.06</v>
      </c>
      <c r="Q565" s="53">
        <f>IFERROR(Ações!$O565/Ações!$M565,0)</f>
        <v>1.9587477272727274</v>
      </c>
      <c r="R565" s="53">
        <f>IFERROR(IF(Ações!$B565="","",VLOOKUP(Table_1[[#This Row],[AÇÕES]],'Dados Status Invest STOCKS'!A551:AD1166,18)/100),0)</f>
        <v>0.1588</v>
      </c>
      <c r="S565" s="51">
        <f>IFERROR(IF(Ações!$B565="","",VLOOKUP(Table_1[[#This Row],[AÇÕES]],'Dados Status Invest STOCKS'!A551:AD1166,25)/100),0)</f>
        <v>-0.10060000000000001</v>
      </c>
      <c r="T565" s="51">
        <f>(1-Ações!$Q565)*Ações!$R565</f>
        <v>-0.15224913909090912</v>
      </c>
      <c r="U565" s="54">
        <f>IF(Ações!$S565=0,Ações!$T565,IF(Ações!$T565=0,Ações!$S565,AVERAGE(Ações!$S565,Ações!$T565)))</f>
        <v>-0.12642456954545456</v>
      </c>
    </row>
    <row r="566" spans="2:21" ht="15.75" customHeight="1" x14ac:dyDescent="0.2">
      <c r="B566" s="44" t="str">
        <f>IFERROR('Dados Status Invest STOCKS'!A553,"-")</f>
        <v>BBDC</v>
      </c>
      <c r="C566" s="45">
        <f>IFERROR((Ações!$D566-Ações!$K566)/Ações!$D566,0)</f>
        <v>0.22779922779922768</v>
      </c>
      <c r="D566" s="46">
        <f>(Ações!$O566)/0.06</f>
        <v>13.675199999999998</v>
      </c>
      <c r="E566" s="47">
        <f>IFERROR((Ações!$F566-Ações!$K566)/Ações!$F566,0)</f>
        <v>0.43460654174115276</v>
      </c>
      <c r="F566" s="46">
        <f>IF(OR(Ações!$N566&lt;0,Ações!$M566&lt;0),"",(22.5*Ações!$M566*Ações!$N566)^0.5)</f>
        <v>18.677258899528059</v>
      </c>
      <c r="G566" s="47">
        <f>IFERROR((Ações!$H566-Ações!$K566)/Ações!$H566,0)</f>
        <v>0</v>
      </c>
      <c r="H566" s="48">
        <f>IFERROR(Ações!$I566/(Ações!$P566-Table_1[[#This Row],[CAGR LUCRO 5A]]),0)</f>
        <v>0</v>
      </c>
      <c r="I566" s="48" t="str">
        <f>IF(Ações!$S566&lt;0,"",Ações!$O566*(1+Ações!$S566))</f>
        <v/>
      </c>
      <c r="J566" s="49">
        <f>IFERROR(IF(Ações!$B566="","",(VLOOKUP(Table_1[[#This Row],[AÇÕES]],'Dados Status Invest STOCKS'!A552:AD1167,4)/Table_1[[#This Row],[LPA]]))/100,0)</f>
        <v>5.6985294117647058E-2</v>
      </c>
      <c r="K566" s="50">
        <f>IFERROR(IF(Ações!$B566="","",VLOOKUP(Table_1[[#This Row],[AÇÕES]],'Dados Status Invest STOCKS'!A552:AD1167,2)),0)</f>
        <v>10.56</v>
      </c>
      <c r="L566" s="51">
        <f>IFERROR(IF(Ações!$B566="","",VLOOKUP(Table_1[[#This Row],[AÇÕES]],'Dados Status Invest STOCKS'!A552:AD1167,3)/100),0)</f>
        <v>7.7699999999999991E-2</v>
      </c>
      <c r="M566" s="52">
        <f>IFERROR(IF(Ações!$B566="","",VLOOKUP(Table_1[[#This Row],[AÇÕES]],'Dados Status Invest STOCKS'!A552:AD1167,28)),0)</f>
        <v>1.36</v>
      </c>
      <c r="N566" s="52">
        <f>IFERROR(IF(Ações!$B566="","",VLOOKUP(Table_1[[#This Row],[AÇÕES]],'Dados Status Invest STOCKS'!A552:AD1167,27)),0)</f>
        <v>11.4</v>
      </c>
      <c r="O566" s="52">
        <f>IFERROR(IF(Ações!$L566="","",Ações!$K566*Ações!$L566),0)</f>
        <v>0.82051199999999991</v>
      </c>
      <c r="P566" s="53">
        <f t="shared" si="8"/>
        <v>0.06</v>
      </c>
      <c r="Q566" s="53">
        <f>IFERROR(Ações!$O566/Ações!$M566,0)</f>
        <v>0.6033176470588234</v>
      </c>
      <c r="R566" s="53">
        <f>IFERROR(IF(Ações!$B566="","",VLOOKUP(Table_1[[#This Row],[AÇÕES]],'Dados Status Invest STOCKS'!A552:AD1167,18)/100),0)</f>
        <v>0.1195</v>
      </c>
      <c r="S566" s="51">
        <f>IFERROR(IF(Ações!$B566="","",VLOOKUP(Table_1[[#This Row],[AÇÕES]],'Dados Status Invest STOCKS'!A552:AD1167,25)/100),0)</f>
        <v>-0.29770000000000002</v>
      </c>
      <c r="T566" s="51">
        <f>(1-Ações!$Q566)*Ações!$R566</f>
        <v>4.7403541176470602E-2</v>
      </c>
      <c r="U566" s="54">
        <f>IF(Ações!$S566=0,Ações!$T566,IF(Ações!$T566=0,Ações!$S566,AVERAGE(Ações!$S566,Ações!$T566)))</f>
        <v>-0.12514822941176471</v>
      </c>
    </row>
    <row r="567" spans="2:21" ht="15.75" customHeight="1" x14ac:dyDescent="0.2">
      <c r="B567" s="44" t="str">
        <f>IFERROR('Dados Status Invest STOCKS'!A554,"-")</f>
        <v>BBDO</v>
      </c>
      <c r="C567" s="45">
        <f>IFERROR((Ações!$D567-Ações!$K567)/Ações!$D567,0)</f>
        <v>0.75389663658736672</v>
      </c>
      <c r="D567" s="46">
        <f>(Ações!$O567)/0.06</f>
        <v>13.002666666666666</v>
      </c>
      <c r="E567" s="47">
        <f>IFERROR((Ações!$F567-Ações!$K567)/Ações!$F567,0)</f>
        <v>0.38559166365113823</v>
      </c>
      <c r="F567" s="46">
        <f>IF(OR(Ações!$N567&lt;0,Ações!$M567&lt;0),"",(22.5*Ações!$M567*Ações!$N567)^0.5)</f>
        <v>5.2082626661872578</v>
      </c>
      <c r="G567" s="47">
        <f>IFERROR((Ações!$H567-Ações!$K567)/Ações!$H567,0)</f>
        <v>0</v>
      </c>
      <c r="H567" s="48">
        <f>IFERROR(Ações!$I567/(Ações!$P567-Table_1[[#This Row],[CAGR LUCRO 5A]]),0)</f>
        <v>0</v>
      </c>
      <c r="I567" s="48" t="str">
        <f>IF(Ações!$S567&lt;0,"",Ações!$O567*(1+Ações!$S567))</f>
        <v/>
      </c>
      <c r="J567" s="49">
        <f>IFERROR(IF(Ações!$B567="","",(VLOOKUP(Table_1[[#This Row],[AÇÕES]],'Dados Status Invest STOCKS'!A553:AD1168,4)/Table_1[[#This Row],[LPA]]))/100,0)</f>
        <v>0.16704545454545452</v>
      </c>
      <c r="K567" s="50">
        <f>IFERROR(IF(Ações!$B567="","",VLOOKUP(Table_1[[#This Row],[AÇÕES]],'Dados Status Invest STOCKS'!A553:AD1168,2)),0)</f>
        <v>3.2</v>
      </c>
      <c r="L567" s="51">
        <f>IFERROR(IF(Ações!$B567="","",VLOOKUP(Table_1[[#This Row],[AÇÕES]],'Dados Status Invest STOCKS'!A553:AD1168,3)/100),0)</f>
        <v>0.24379999999999999</v>
      </c>
      <c r="M567" s="52">
        <f>IFERROR(IF(Ações!$B567="","",VLOOKUP(Table_1[[#This Row],[AÇÕES]],'Dados Status Invest STOCKS'!A553:AD1168,28)),0)</f>
        <v>0.44</v>
      </c>
      <c r="N567" s="52">
        <f>IFERROR(IF(Ações!$B567="","",VLOOKUP(Table_1[[#This Row],[AÇÕES]],'Dados Status Invest STOCKS'!A553:AD1168,27)),0)</f>
        <v>2.74</v>
      </c>
      <c r="O567" s="52">
        <f>IFERROR(IF(Ações!$L567="","",Ações!$K567*Ações!$L567),0)</f>
        <v>0.78015999999999996</v>
      </c>
      <c r="P567" s="53">
        <f t="shared" si="8"/>
        <v>0.06</v>
      </c>
      <c r="Q567" s="53">
        <f>IFERROR(Ações!$O567/Ações!$M567,0)</f>
        <v>1.7730909090909091</v>
      </c>
      <c r="R567" s="53">
        <f>IFERROR(IF(Ações!$B567="","",VLOOKUP(Table_1[[#This Row],[AÇÕES]],'Dados Status Invest STOCKS'!A553:AD1168,18)/100),0)</f>
        <v>0.1588</v>
      </c>
      <c r="S567" s="51">
        <f>IFERROR(IF(Ações!$B567="","",VLOOKUP(Table_1[[#This Row],[AÇÕES]],'Dados Status Invest STOCKS'!A553:AD1168,25)/100),0)</f>
        <v>-0.10060000000000001</v>
      </c>
      <c r="T567" s="51">
        <f>(1-Ações!$Q567)*Ações!$R567</f>
        <v>-0.12276683636363636</v>
      </c>
      <c r="U567" s="54">
        <f>IF(Ações!$S567=0,Ações!$T567,IF(Ações!$T567=0,Ações!$S567,AVERAGE(Ações!$S567,Ações!$T567)))</f>
        <v>-0.11168341818181818</v>
      </c>
    </row>
    <row r="568" spans="2:21" ht="15.75" customHeight="1" x14ac:dyDescent="0.2">
      <c r="B568" s="44" t="str">
        <f>IFERROR('Dados Status Invest STOCKS'!A555,"-")</f>
        <v>BBGI</v>
      </c>
      <c r="C568" s="45">
        <f>IFERROR((Ações!$D568-Ações!$K568)/Ações!$D568,0)</f>
        <v>0</v>
      </c>
      <c r="D568" s="46">
        <f>(Ações!$O568)/0.06</f>
        <v>0</v>
      </c>
      <c r="E568" s="47">
        <f>IFERROR((Ações!$F568-Ações!$K568)/Ações!$F568,0)</f>
        <v>0</v>
      </c>
      <c r="F568" s="46" t="str">
        <f>IF(OR(Ações!$N568&lt;0,Ações!$M568&lt;0),"",(22.5*Ações!$M568*Ações!$N568)^0.5)</f>
        <v/>
      </c>
      <c r="G568" s="47">
        <f>IFERROR((Ações!$H568-Ações!$K568)/Ações!$H568,0)</f>
        <v>0</v>
      </c>
      <c r="H568" s="48">
        <f>IFERROR(Ações!$I568/(Ações!$P568-Table_1[[#This Row],[CAGR LUCRO 5A]]),0)</f>
        <v>0</v>
      </c>
      <c r="I568" s="48">
        <f>IF(Ações!$S568&lt;0,"",Ações!$O568*(1+Ações!$S568))</f>
        <v>0</v>
      </c>
      <c r="J568" s="49">
        <f>IFERROR(IF(Ações!$B568="","",(VLOOKUP(Table_1[[#This Row],[AÇÕES]],'Dados Status Invest STOCKS'!A554:AD1169,4)/Table_1[[#This Row],[LPA]]))/100,0)</f>
        <v>21.69</v>
      </c>
      <c r="K568" s="50">
        <f>IFERROR(IF(Ações!$B568="","",VLOOKUP(Table_1[[#This Row],[AÇÕES]],'Dados Status Invest STOCKS'!A554:AD1169,2)),0)</f>
        <v>1.77</v>
      </c>
      <c r="L568" s="51">
        <f>IFERROR(IF(Ações!$B568="","",VLOOKUP(Table_1[[#This Row],[AÇÕES]],'Dados Status Invest STOCKS'!A554:AD1169,3)/100),0)</f>
        <v>0</v>
      </c>
      <c r="M568" s="52">
        <f>IFERROR(IF(Ações!$B568="","",VLOOKUP(Table_1[[#This Row],[AÇÕES]],'Dados Status Invest STOCKS'!A554:AD1169,28)),0)</f>
        <v>-0.03</v>
      </c>
      <c r="N568" s="52">
        <f>IFERROR(IF(Ações!$B568="","",VLOOKUP(Table_1[[#This Row],[AÇÕES]],'Dados Status Invest STOCKS'!A554:AD1169,27)),0)</f>
        <v>8.61</v>
      </c>
      <c r="O568" s="52">
        <f>IFERROR(IF(Ações!$L568="","",Ações!$K568*Ações!$L568),0)</f>
        <v>0</v>
      </c>
      <c r="P568" s="53">
        <f t="shared" si="8"/>
        <v>0.06</v>
      </c>
      <c r="Q568" s="53">
        <f>IFERROR(Ações!$O568/Ações!$M568,0)</f>
        <v>0</v>
      </c>
      <c r="R568" s="53">
        <f>IFERROR(IF(Ações!$B568="","",VLOOKUP(Table_1[[#This Row],[AÇÕES]],'Dados Status Invest STOCKS'!A554:AD1169,18)/100),0)</f>
        <v>-3.2000000000000002E-3</v>
      </c>
      <c r="S568" s="51">
        <f>IFERROR(IF(Ações!$B568="","",VLOOKUP(Table_1[[#This Row],[AÇÕES]],'Dados Status Invest STOCKS'!A554:AD1169,25)/100),0)</f>
        <v>0</v>
      </c>
      <c r="T568" s="51">
        <f>(1-Ações!$Q568)*Ações!$R568</f>
        <v>-3.2000000000000002E-3</v>
      </c>
      <c r="U568" s="54">
        <f>IF(Ações!$S568=0,Ações!$T568,IF(Ações!$T568=0,Ações!$S568,AVERAGE(Ações!$S568,Ações!$T568)))</f>
        <v>-3.2000000000000002E-3</v>
      </c>
    </row>
    <row r="569" spans="2:21" ht="15.75" customHeight="1" x14ac:dyDescent="0.2">
      <c r="B569" s="44" t="str">
        <f>IFERROR('Dados Status Invest STOCKS'!A556,"-")</f>
        <v>BBI</v>
      </c>
      <c r="C569" s="45">
        <f>IFERROR((Ações!$D569-Ações!$K569)/Ações!$D569,0)</f>
        <v>0</v>
      </c>
      <c r="D569" s="46">
        <f>(Ações!$O569)/0.06</f>
        <v>0</v>
      </c>
      <c r="E569" s="47">
        <f>IFERROR((Ações!$F569-Ações!$K569)/Ações!$F569,0)</f>
        <v>0</v>
      </c>
      <c r="F569" s="46" t="str">
        <f>IF(OR(Ações!$N569&lt;0,Ações!$M569&lt;0),"",(22.5*Ações!$M569*Ações!$N569)^0.5)</f>
        <v/>
      </c>
      <c r="G569" s="47">
        <f>IFERROR((Ações!$H569-Ações!$K569)/Ações!$H569,0)</f>
        <v>0</v>
      </c>
      <c r="H569" s="48">
        <f>IFERROR(Ações!$I569/(Ações!$P569-Table_1[[#This Row],[CAGR LUCRO 5A]]),0)</f>
        <v>0</v>
      </c>
      <c r="I569" s="48">
        <f>IF(Ações!$S569&lt;0,"",Ações!$O569*(1+Ações!$S569))</f>
        <v>0</v>
      </c>
      <c r="J569" s="49">
        <f>IFERROR(IF(Ações!$B569="","",(VLOOKUP(Table_1[[#This Row],[AÇÕES]],'Dados Status Invest STOCKS'!A555:AD1170,4)/Table_1[[#This Row],[LPA]]))/100,0)</f>
        <v>1.8571428571428576E-2</v>
      </c>
      <c r="K569" s="50">
        <f>IFERROR(IF(Ações!$B569="","",VLOOKUP(Table_1[[#This Row],[AÇÕES]],'Dados Status Invest STOCKS'!A555:AD1170,2)),0)</f>
        <v>0.23</v>
      </c>
      <c r="L569" s="51">
        <f>IFERROR(IF(Ações!$B569="","",VLOOKUP(Table_1[[#This Row],[AÇÕES]],'Dados Status Invest STOCKS'!A555:AD1170,3)/100),0)</f>
        <v>0</v>
      </c>
      <c r="M569" s="52">
        <f>IFERROR(IF(Ações!$B569="","",VLOOKUP(Table_1[[#This Row],[AÇÕES]],'Dados Status Invest STOCKS'!A555:AD1170,28)),0)</f>
        <v>-0.35</v>
      </c>
      <c r="N569" s="52">
        <f>IFERROR(IF(Ações!$B569="","",VLOOKUP(Table_1[[#This Row],[AÇÕES]],'Dados Status Invest STOCKS'!A555:AD1170,27)),0)</f>
        <v>0.17</v>
      </c>
      <c r="O569" s="52">
        <f>IFERROR(IF(Ações!$L569="","",Ações!$K569*Ações!$L569),0)</f>
        <v>0</v>
      </c>
      <c r="P569" s="53">
        <f t="shared" si="8"/>
        <v>0.06</v>
      </c>
      <c r="Q569" s="53">
        <f>IFERROR(Ações!$O569/Ações!$M569,0)</f>
        <v>0</v>
      </c>
      <c r="R569" s="53">
        <f>IFERROR(IF(Ações!$B569="","",VLOOKUP(Table_1[[#This Row],[AÇÕES]],'Dados Status Invest STOCKS'!A555:AD1170,18)/100),0)</f>
        <v>-2.0419</v>
      </c>
      <c r="S569" s="51">
        <f>IFERROR(IF(Ações!$B569="","",VLOOKUP(Table_1[[#This Row],[AÇÕES]],'Dados Status Invest STOCKS'!A555:AD1170,25)/100),0)</f>
        <v>0</v>
      </c>
      <c r="T569" s="51">
        <f>(1-Ações!$Q569)*Ações!$R569</f>
        <v>-2.0419</v>
      </c>
      <c r="U569" s="54">
        <f>IF(Ações!$S569=0,Ações!$T569,IF(Ações!$T569=0,Ações!$S569,AVERAGE(Ações!$S569,Ações!$T569)))</f>
        <v>-2.0419</v>
      </c>
    </row>
    <row r="570" spans="2:21" ht="15.75" customHeight="1" x14ac:dyDescent="0.2">
      <c r="B570" s="44" t="str">
        <f>IFERROR('Dados Status Invest STOCKS'!A557,"-")</f>
        <v>BBIG</v>
      </c>
      <c r="C570" s="45">
        <f>IFERROR((Ações!$D570-Ações!$K570)/Ações!$D570,0)</f>
        <v>0</v>
      </c>
      <c r="D570" s="46">
        <f>(Ações!$O570)/0.06</f>
        <v>0</v>
      </c>
      <c r="E570" s="47">
        <f>IFERROR((Ações!$F570-Ações!$K570)/Ações!$F570,0)</f>
        <v>0</v>
      </c>
      <c r="F570" s="46" t="str">
        <f>IF(OR(Ações!$N570&lt;0,Ações!$M570&lt;0),"",(22.5*Ações!$M570*Ações!$N570)^0.5)</f>
        <v/>
      </c>
      <c r="G570" s="47">
        <f>IFERROR((Ações!$H570-Ações!$K570)/Ações!$H570,0)</f>
        <v>0</v>
      </c>
      <c r="H570" s="48">
        <f>IFERROR(Ações!$I570/(Ações!$P570-Table_1[[#This Row],[CAGR LUCRO 5A]]),0)</f>
        <v>0</v>
      </c>
      <c r="I570" s="48">
        <f>IF(Ações!$S570&lt;0,"",Ações!$O570*(1+Ações!$S570))</f>
        <v>0</v>
      </c>
      <c r="J570" s="49">
        <f>IFERROR(IF(Ações!$B570="","",(VLOOKUP(Table_1[[#This Row],[AÇÕES]],'Dados Status Invest STOCKS'!A556:AD1171,4)/Table_1[[#This Row],[LPA]]))/100,0)</f>
        <v>8.8388214904679379E-4</v>
      </c>
      <c r="K570" s="50">
        <f>IFERROR(IF(Ações!$B570="","",VLOOKUP(Table_1[[#This Row],[AÇÕES]],'Dados Status Invest STOCKS'!A556:AD1171,2)),0)</f>
        <v>2.93</v>
      </c>
      <c r="L570" s="51">
        <f>IFERROR(IF(Ações!$B570="","",VLOOKUP(Table_1[[#This Row],[AÇÕES]],'Dados Status Invest STOCKS'!A556:AD1171,3)/100),0)</f>
        <v>0</v>
      </c>
      <c r="M570" s="52">
        <f>IFERROR(IF(Ações!$B570="","",VLOOKUP(Table_1[[#This Row],[AÇÕES]],'Dados Status Invest STOCKS'!A556:AD1171,28)),0)</f>
        <v>-5.77</v>
      </c>
      <c r="N570" s="52">
        <f>IFERROR(IF(Ações!$B570="","",VLOOKUP(Table_1[[#This Row],[AÇÕES]],'Dados Status Invest STOCKS'!A556:AD1171,27)),0)</f>
        <v>-1.42</v>
      </c>
      <c r="O570" s="52">
        <f>IFERROR(IF(Ações!$L570="","",Ações!$K570*Ações!$L570),0)</f>
        <v>0</v>
      </c>
      <c r="P570" s="53">
        <f t="shared" si="8"/>
        <v>0.06</v>
      </c>
      <c r="Q570" s="53">
        <f>IFERROR(Ações!$O570/Ações!$M570,0)</f>
        <v>0</v>
      </c>
      <c r="R570" s="53">
        <f>IFERROR(IF(Ações!$B570="","",VLOOKUP(Table_1[[#This Row],[AÇÕES]],'Dados Status Invest STOCKS'!A556:AD1171,18)/100),0)</f>
        <v>-4.0711000000000004</v>
      </c>
      <c r="S570" s="51">
        <f>IFERROR(IF(Ações!$B570="","",VLOOKUP(Table_1[[#This Row],[AÇÕES]],'Dados Status Invest STOCKS'!A556:AD1171,25)/100),0)</f>
        <v>0</v>
      </c>
      <c r="T570" s="51">
        <f>(1-Ações!$Q570)*Ações!$R570</f>
        <v>-4.0711000000000004</v>
      </c>
      <c r="U570" s="54">
        <f>IF(Ações!$S570=0,Ações!$T570,IF(Ações!$T570=0,Ações!$S570,AVERAGE(Ações!$S570,Ações!$T570)))</f>
        <v>-4.0711000000000004</v>
      </c>
    </row>
    <row r="571" spans="2:21" ht="15.75" customHeight="1" x14ac:dyDescent="0.2">
      <c r="B571" s="44" t="str">
        <f>IFERROR('Dados Status Invest STOCKS'!A558,"-")</f>
        <v>BBIO</v>
      </c>
      <c r="C571" s="45">
        <f>IFERROR((Ações!$D571-Ações!$K571)/Ações!$D571,0)</f>
        <v>0</v>
      </c>
      <c r="D571" s="46">
        <f>(Ações!$O571)/0.06</f>
        <v>0</v>
      </c>
      <c r="E571" s="47">
        <f>IFERROR((Ações!$F571-Ações!$K571)/Ações!$F571,0)</f>
        <v>0</v>
      </c>
      <c r="F571" s="46" t="str">
        <f>IF(OR(Ações!$N571&lt;0,Ações!$M571&lt;0),"",(22.5*Ações!$M571*Ações!$N571)^0.5)</f>
        <v/>
      </c>
      <c r="G571" s="47">
        <f>IFERROR((Ações!$H571-Ações!$K571)/Ações!$H571,0)</f>
        <v>0</v>
      </c>
      <c r="H571" s="48">
        <f>IFERROR(Ações!$I571/(Ações!$P571-Table_1[[#This Row],[CAGR LUCRO 5A]]),0)</f>
        <v>0</v>
      </c>
      <c r="I571" s="48">
        <f>IF(Ações!$S571&lt;0,"",Ações!$O571*(1+Ações!$S571))</f>
        <v>0</v>
      </c>
      <c r="J571" s="49">
        <f>IFERROR(IF(Ações!$B571="","",(VLOOKUP(Table_1[[#This Row],[AÇÕES]],'Dados Status Invest STOCKS'!A557:AD1172,4)/Table_1[[#This Row],[LPA]]))/100,0)</f>
        <v>7.9120879120879121E-3</v>
      </c>
      <c r="K571" s="50">
        <f>IFERROR(IF(Ações!$B571="","",VLOOKUP(Table_1[[#This Row],[AÇÕES]],'Dados Status Invest STOCKS'!A557:AD1172,2)),0)</f>
        <v>10.48</v>
      </c>
      <c r="L571" s="51">
        <f>IFERROR(IF(Ações!$B571="","",VLOOKUP(Table_1[[#This Row],[AÇÕES]],'Dados Status Invest STOCKS'!A557:AD1172,3)/100),0)</f>
        <v>0</v>
      </c>
      <c r="M571" s="52">
        <f>IFERROR(IF(Ações!$B571="","",VLOOKUP(Table_1[[#This Row],[AÇÕES]],'Dados Status Invest STOCKS'!A557:AD1172,28)),0)</f>
        <v>-3.64</v>
      </c>
      <c r="N571" s="52">
        <f>IFERROR(IF(Ações!$B571="","",VLOOKUP(Table_1[[#This Row],[AÇÕES]],'Dados Status Invest STOCKS'!A557:AD1172,27)),0)</f>
        <v>-5.05</v>
      </c>
      <c r="O571" s="52">
        <f>IFERROR(IF(Ações!$L571="","",Ações!$K571*Ações!$L571),0)</f>
        <v>0</v>
      </c>
      <c r="P571" s="53">
        <f t="shared" si="8"/>
        <v>0.06</v>
      </c>
      <c r="Q571" s="53">
        <f>IFERROR(Ações!$O571/Ações!$M571,0)</f>
        <v>0</v>
      </c>
      <c r="R571" s="53">
        <f>IFERROR(IF(Ações!$B571="","",VLOOKUP(Table_1[[#This Row],[AÇÕES]],'Dados Status Invest STOCKS'!A557:AD1172,18)/100),0)</f>
        <v>-0.72010000000000007</v>
      </c>
      <c r="S571" s="51">
        <f>IFERROR(IF(Ações!$B571="","",VLOOKUP(Table_1[[#This Row],[AÇÕES]],'Dados Status Invest STOCKS'!A557:AD1172,25)/100),0)</f>
        <v>0</v>
      </c>
      <c r="T571" s="51">
        <f>(1-Ações!$Q571)*Ações!$R571</f>
        <v>-0.72010000000000007</v>
      </c>
      <c r="U571" s="54">
        <f>IF(Ações!$S571=0,Ações!$T571,IF(Ações!$T571=0,Ações!$S571,AVERAGE(Ações!$S571,Ações!$T571)))</f>
        <v>-0.72010000000000007</v>
      </c>
    </row>
    <row r="572" spans="2:21" ht="15.75" customHeight="1" x14ac:dyDescent="0.2">
      <c r="B572" s="44" t="str">
        <f>IFERROR('Dados Status Invest STOCKS'!A559,"-")</f>
        <v>BBQ</v>
      </c>
      <c r="C572" s="45">
        <f>IFERROR((Ações!$D572-Ações!$K572)/Ações!$D572,0)</f>
        <v>0</v>
      </c>
      <c r="D572" s="46">
        <f>(Ações!$O572)/0.06</f>
        <v>0</v>
      </c>
      <c r="E572" s="47">
        <f>IFERROR((Ações!$F572-Ações!$K572)/Ações!$F572,0)</f>
        <v>-8.1386298861606962E-2</v>
      </c>
      <c r="F572" s="46">
        <f>IF(OR(Ações!$N572&lt;0,Ações!$M572&lt;0),"",(22.5*Ações!$M572*Ações!$N572)^0.5)</f>
        <v>12.853871012267085</v>
      </c>
      <c r="G572" s="47">
        <f>IFERROR((Ações!$H572-Ações!$K572)/Ações!$H572,0)</f>
        <v>0</v>
      </c>
      <c r="H572" s="48">
        <f>IFERROR(Ações!$I572/(Ações!$P572-Table_1[[#This Row],[CAGR LUCRO 5A]]),0)</f>
        <v>0</v>
      </c>
      <c r="I572" s="48">
        <f>IF(Ações!$S572&lt;0,"",Ações!$O572*(1+Ações!$S572))</f>
        <v>0</v>
      </c>
      <c r="J572" s="49">
        <f>IFERROR(IF(Ações!$B572="","",(VLOOKUP(Table_1[[#This Row],[AÇÕES]],'Dados Status Invest STOCKS'!A558:AD1173,4)/Table_1[[#This Row],[LPA]]))/100,0)</f>
        <v>7.7313432835820886E-2</v>
      </c>
      <c r="K572" s="50">
        <f>IFERROR(IF(Ações!$B572="","",VLOOKUP(Table_1[[#This Row],[AÇÕES]],'Dados Status Invest STOCKS'!A558:AD1173,2)),0)</f>
        <v>13.9</v>
      </c>
      <c r="L572" s="51">
        <f>IFERROR(IF(Ações!$B572="","",VLOOKUP(Table_1[[#This Row],[AÇÕES]],'Dados Status Invest STOCKS'!A558:AD1173,3)/100),0)</f>
        <v>0</v>
      </c>
      <c r="M572" s="52">
        <f>IFERROR(IF(Ações!$B572="","",VLOOKUP(Table_1[[#This Row],[AÇÕES]],'Dados Status Invest STOCKS'!A558:AD1173,28)),0)</f>
        <v>1.34</v>
      </c>
      <c r="N572" s="52">
        <f>IFERROR(IF(Ações!$B572="","",VLOOKUP(Table_1[[#This Row],[AÇÕES]],'Dados Status Invest STOCKS'!A558:AD1173,27)),0)</f>
        <v>5.48</v>
      </c>
      <c r="O572" s="52">
        <f>IFERROR(IF(Ações!$L572="","",Ações!$K572*Ações!$L572),0)</f>
        <v>0</v>
      </c>
      <c r="P572" s="53">
        <f t="shared" si="8"/>
        <v>0.06</v>
      </c>
      <c r="Q572" s="53">
        <f>IFERROR(Ações!$O572/Ações!$M572,0)</f>
        <v>0</v>
      </c>
      <c r="R572" s="53">
        <f>IFERROR(IF(Ações!$B572="","",VLOOKUP(Table_1[[#This Row],[AÇÕES]],'Dados Status Invest STOCKS'!A558:AD1173,18)/100),0)</f>
        <v>0.24489999999999998</v>
      </c>
      <c r="S572" s="51">
        <f>IFERROR(IF(Ações!$B572="","",VLOOKUP(Table_1[[#This Row],[AÇÕES]],'Dados Status Invest STOCKS'!A558:AD1173,25)/100),0)</f>
        <v>0</v>
      </c>
      <c r="T572" s="51">
        <f>(1-Ações!$Q572)*Ações!$R572</f>
        <v>0.24489999999999998</v>
      </c>
      <c r="U572" s="54">
        <f>IF(Ações!$S572=0,Ações!$T572,IF(Ações!$T572=0,Ações!$S572,AVERAGE(Ações!$S572,Ações!$T572)))</f>
        <v>0.24489999999999998</v>
      </c>
    </row>
    <row r="573" spans="2:21" ht="15.75" customHeight="1" x14ac:dyDescent="0.2">
      <c r="B573" s="44" t="str">
        <f>IFERROR('Dados Status Invest STOCKS'!A560,"-")</f>
        <v>BBSI</v>
      </c>
      <c r="C573" s="45">
        <f>IFERROR((Ações!$D573-Ações!$K573)/Ações!$D573,0)</f>
        <v>-2.2967032967032961</v>
      </c>
      <c r="D573" s="46">
        <f>(Ações!$O573)/0.06</f>
        <v>20.020000000000003</v>
      </c>
      <c r="E573" s="47">
        <f>IFERROR((Ações!$F573-Ações!$K573)/Ações!$F573,0)</f>
        <v>-0.2319629135466674</v>
      </c>
      <c r="F573" s="46">
        <f>IF(OR(Ações!$N573&lt;0,Ações!$M573&lt;0),"",(22.5*Ações!$M573*Ações!$N573)^0.5)</f>
        <v>53.573041261440444</v>
      </c>
      <c r="G573" s="47">
        <f>IFERROR((Ações!$H573-Ações!$K573)/Ações!$H573,0)</f>
        <v>0.88572592089324964</v>
      </c>
      <c r="H573" s="48">
        <f>IFERROR(Ações!$I573/(Ações!$P573-Table_1[[#This Row],[CAGR LUCRO 5A]]),0)</f>
        <v>577.55880000000172</v>
      </c>
      <c r="I573" s="48">
        <f>IF(Ações!$S573&lt;0,"",Ações!$O573*(1+Ações!$S573))</f>
        <v>1.27062936</v>
      </c>
      <c r="J573" s="49">
        <f>IFERROR(IF(Ações!$B573="","",(VLOOKUP(Table_1[[#This Row],[AÇÕES]],'Dados Status Invest STOCKS'!A559:AD1174,4)/Table_1[[#This Row],[LPA]]))/100,0)</f>
        <v>3.1041214750542299E-2</v>
      </c>
      <c r="K573" s="50">
        <f>IFERROR(IF(Ações!$B573="","",VLOOKUP(Table_1[[#This Row],[AÇÕES]],'Dados Status Invest STOCKS'!A559:AD1174,2)),0)</f>
        <v>66</v>
      </c>
      <c r="L573" s="51">
        <f>IFERROR(IF(Ações!$B573="","",VLOOKUP(Table_1[[#This Row],[AÇÕES]],'Dados Status Invest STOCKS'!A559:AD1174,3)/100),0)</f>
        <v>1.8200000000000001E-2</v>
      </c>
      <c r="M573" s="52">
        <f>IFERROR(IF(Ações!$B573="","",VLOOKUP(Table_1[[#This Row],[AÇÕES]],'Dados Status Invest STOCKS'!A559:AD1174,28)),0)</f>
        <v>4.6100000000000003</v>
      </c>
      <c r="N573" s="52">
        <f>IFERROR(IF(Ações!$B573="","",VLOOKUP(Table_1[[#This Row],[AÇÕES]],'Dados Status Invest STOCKS'!A559:AD1174,27)),0)</f>
        <v>27.67</v>
      </c>
      <c r="O573" s="52">
        <f>IFERROR(IF(Ações!$L573="","",Ações!$K573*Ações!$L573),0)</f>
        <v>1.2012</v>
      </c>
      <c r="P573" s="53">
        <f t="shared" si="8"/>
        <v>0.06</v>
      </c>
      <c r="Q573" s="53">
        <f>IFERROR(Ações!$O573/Ações!$M573,0)</f>
        <v>0.2605639913232104</v>
      </c>
      <c r="R573" s="53">
        <f>IFERROR(IF(Ações!$B573="","",VLOOKUP(Table_1[[#This Row],[AÇÕES]],'Dados Status Invest STOCKS'!A559:AD1174,18)/100),0)</f>
        <v>0.16670000000000001</v>
      </c>
      <c r="S573" s="51">
        <f>IFERROR(IF(Ações!$B573="","",VLOOKUP(Table_1[[#This Row],[AÇÕES]],'Dados Status Invest STOCKS'!A559:AD1174,25)/100),0)</f>
        <v>5.7800000000000004E-2</v>
      </c>
      <c r="T573" s="51">
        <f>(1-Ações!$Q573)*Ações!$R573</f>
        <v>0.12326398264642084</v>
      </c>
      <c r="U573" s="54">
        <f>IF(Ações!$S573=0,Ações!$T573,IF(Ações!$T573=0,Ações!$S573,AVERAGE(Ações!$S573,Ações!$T573)))</f>
        <v>9.0531991323210423E-2</v>
      </c>
    </row>
    <row r="574" spans="2:21" ht="15.75" customHeight="1" x14ac:dyDescent="0.2">
      <c r="B574" s="44" t="str">
        <f>IFERROR('Dados Status Invest STOCKS'!A561,"-")</f>
        <v>BBU</v>
      </c>
      <c r="C574" s="45">
        <f>IFERROR((Ações!$D574-Ações!$K574)/Ações!$D574,0)</f>
        <v>-9.3448275862068968</v>
      </c>
      <c r="D574" s="46">
        <f>(Ações!$O574)/0.06</f>
        <v>4.1760000000000002</v>
      </c>
      <c r="E574" s="47">
        <f>IFERROR((Ações!$F574-Ações!$K574)/Ações!$F574,0)</f>
        <v>0.58935192386348345</v>
      </c>
      <c r="F574" s="46">
        <f>IF(OR(Ações!$N574&lt;0,Ações!$M574&lt;0),"",(22.5*Ações!$M574*Ações!$N574)^0.5)</f>
        <v>105.1995674896052</v>
      </c>
      <c r="G574" s="47">
        <f>IFERROR((Ações!$H574-Ações!$K574)/Ações!$H574,0)</f>
        <v>-9.3448275862068968</v>
      </c>
      <c r="H574" s="48">
        <f>IFERROR(Ações!$I574/(Ações!$P574-Table_1[[#This Row],[CAGR LUCRO 5A]]),0)</f>
        <v>4.1760000000000002</v>
      </c>
      <c r="I574" s="48">
        <f>IF(Ações!$S574&lt;0,"",Ações!$O574*(1+Ações!$S574))</f>
        <v>0.25056</v>
      </c>
      <c r="J574" s="49">
        <f>IFERROR(IF(Ações!$B574="","",(VLOOKUP(Table_1[[#This Row],[AÇÕES]],'Dados Status Invest STOCKS'!A560:AD1175,4)/Table_1[[#This Row],[LPA]]))/100,0)</f>
        <v>3.6959064327485386E-2</v>
      </c>
      <c r="K574" s="50">
        <f>IFERROR(IF(Ações!$B574="","",VLOOKUP(Table_1[[#This Row],[AÇÕES]],'Dados Status Invest STOCKS'!A560:AD1175,2)),0)</f>
        <v>43.2</v>
      </c>
      <c r="L574" s="51">
        <f>IFERROR(IF(Ações!$B574="","",VLOOKUP(Table_1[[#This Row],[AÇÕES]],'Dados Status Invest STOCKS'!A560:AD1175,3)/100),0)</f>
        <v>5.7999999999999996E-3</v>
      </c>
      <c r="M574" s="52">
        <f>IFERROR(IF(Ações!$B574="","",VLOOKUP(Table_1[[#This Row],[AÇÕES]],'Dados Status Invest STOCKS'!A560:AD1175,28)),0)</f>
        <v>3.42</v>
      </c>
      <c r="N574" s="52">
        <f>IFERROR(IF(Ações!$B574="","",VLOOKUP(Table_1[[#This Row],[AÇÕES]],'Dados Status Invest STOCKS'!A560:AD1175,27)),0)</f>
        <v>143.82</v>
      </c>
      <c r="O574" s="52">
        <f>IFERROR(IF(Ações!$L574="","",Ações!$K574*Ações!$L574),0)</f>
        <v>0.25056</v>
      </c>
      <c r="P574" s="53">
        <f t="shared" si="8"/>
        <v>0.06</v>
      </c>
      <c r="Q574" s="53">
        <f>IFERROR(Ações!$O574/Ações!$M574,0)</f>
        <v>7.3263157894736849E-2</v>
      </c>
      <c r="R574" s="53">
        <f>IFERROR(IF(Ações!$B574="","",VLOOKUP(Table_1[[#This Row],[AÇÕES]],'Dados Status Invest STOCKS'!A560:AD1175,18)/100),0)</f>
        <v>2.3799999999999998E-2</v>
      </c>
      <c r="S574" s="51">
        <f>IFERROR(IF(Ações!$B574="","",VLOOKUP(Table_1[[#This Row],[AÇÕES]],'Dados Status Invest STOCKS'!A560:AD1175,25)/100),0)</f>
        <v>0</v>
      </c>
      <c r="T574" s="51">
        <f>(1-Ações!$Q574)*Ações!$R574</f>
        <v>2.2056336842105263E-2</v>
      </c>
      <c r="U574" s="54">
        <f>IF(Ações!$S574=0,Ações!$T574,IF(Ações!$T574=0,Ações!$S574,AVERAGE(Ações!$S574,Ações!$T574)))</f>
        <v>2.2056336842105263E-2</v>
      </c>
    </row>
    <row r="575" spans="2:21" ht="15.75" customHeight="1" x14ac:dyDescent="0.2">
      <c r="B575" s="44" t="str">
        <f>IFERROR('Dados Status Invest STOCKS'!A562,"-")</f>
        <v>BBVA</v>
      </c>
      <c r="C575" s="45">
        <f>IFERROR((Ações!$D575-Ações!$K575)/Ações!$D575,0)</f>
        <v>-1.5751072961373389</v>
      </c>
      <c r="D575" s="46">
        <f>(Ações!$O575)/0.06</f>
        <v>2.43485</v>
      </c>
      <c r="E575" s="47">
        <f>IFERROR((Ações!$F575-Ações!$K575)/Ações!$F575,0)</f>
        <v>0.5070946637492374</v>
      </c>
      <c r="F575" s="46">
        <f>IF(OR(Ações!$N575&lt;0,Ações!$M575&lt;0),"",(22.5*Ações!$M575*Ações!$N575)^0.5)</f>
        <v>12.720495273376741</v>
      </c>
      <c r="G575" s="47">
        <f>IFERROR((Ações!$H575-Ações!$K575)/Ações!$H575,0)</f>
        <v>0</v>
      </c>
      <c r="H575" s="48">
        <f>IFERROR(Ações!$I575/(Ações!$P575-Table_1[[#This Row],[CAGR LUCRO 5A]]),0)</f>
        <v>0</v>
      </c>
      <c r="I575" s="48" t="str">
        <f>IF(Ações!$S575&lt;0,"",Ações!$O575*(1+Ações!$S575))</f>
        <v/>
      </c>
      <c r="J575" s="49">
        <f>IFERROR(IF(Ações!$B575="","",(VLOOKUP(Table_1[[#This Row],[AÇÕES]],'Dados Status Invest STOCKS'!A561:AD1176,4)/Table_1[[#This Row],[LPA]]))/100,0)</f>
        <v>0.10346153846153847</v>
      </c>
      <c r="K575" s="50">
        <f>IFERROR(IF(Ações!$B575="","",VLOOKUP(Table_1[[#This Row],[AÇÕES]],'Dados Status Invest STOCKS'!A561:AD1176,2)),0)</f>
        <v>6.27</v>
      </c>
      <c r="L575" s="51">
        <f>IFERROR(IF(Ações!$B575="","",VLOOKUP(Table_1[[#This Row],[AÇÕES]],'Dados Status Invest STOCKS'!A561:AD1176,3)/100),0)</f>
        <v>2.3300000000000001E-2</v>
      </c>
      <c r="M575" s="52">
        <f>IFERROR(IF(Ações!$B575="","",VLOOKUP(Table_1[[#This Row],[AÇÕES]],'Dados Status Invest STOCKS'!A561:AD1176,28)),0)</f>
        <v>0.78</v>
      </c>
      <c r="N575" s="52">
        <f>IFERROR(IF(Ações!$B575="","",VLOOKUP(Table_1[[#This Row],[AÇÕES]],'Dados Status Invest STOCKS'!A561:AD1176,27)),0)</f>
        <v>9.2200000000000006</v>
      </c>
      <c r="O575" s="52">
        <f>IFERROR(IF(Ações!$L575="","",Ações!$K575*Ações!$L575),0)</f>
        <v>0.146091</v>
      </c>
      <c r="P575" s="53">
        <f t="shared" si="8"/>
        <v>0.06</v>
      </c>
      <c r="Q575" s="53">
        <f>IFERROR(Ações!$O575/Ações!$M575,0)</f>
        <v>0.18729615384615383</v>
      </c>
      <c r="R575" s="53">
        <f>IFERROR(IF(Ações!$B575="","",VLOOKUP(Table_1[[#This Row],[AÇÕES]],'Dados Status Invest STOCKS'!A561:AD1176,18)/100),0)</f>
        <v>8.43E-2</v>
      </c>
      <c r="S575" s="51">
        <f>IFERROR(IF(Ações!$B575="","",VLOOKUP(Table_1[[#This Row],[AÇÕES]],'Dados Status Invest STOCKS'!A561:AD1176,25)/100),0)</f>
        <v>-2.9900000000000003E-2</v>
      </c>
      <c r="T575" s="51">
        <f>(1-Ações!$Q575)*Ações!$R575</f>
        <v>6.8510934230769233E-2</v>
      </c>
      <c r="U575" s="54">
        <f>IF(Ações!$S575=0,Ações!$T575,IF(Ações!$T575=0,Ações!$S575,AVERAGE(Ações!$S575,Ações!$T575)))</f>
        <v>1.9305467115384615E-2</v>
      </c>
    </row>
    <row r="576" spans="2:21" ht="15.75" customHeight="1" x14ac:dyDescent="0.2">
      <c r="B576" s="44" t="str">
        <f>IFERROR('Dados Status Invest STOCKS'!A563,"-")</f>
        <v>BBW</v>
      </c>
      <c r="C576" s="45">
        <f>IFERROR((Ações!$D576-Ações!$K576)/Ações!$D576,0)</f>
        <v>0</v>
      </c>
      <c r="D576" s="46">
        <f>(Ações!$O576)/0.06</f>
        <v>0</v>
      </c>
      <c r="E576" s="47">
        <f>IFERROR((Ações!$F576-Ações!$K576)/Ações!$F576,0)</f>
        <v>-9.5109900375454887E-2</v>
      </c>
      <c r="F576" s="46">
        <f>IF(OR(Ações!$N576&lt;0,Ações!$M576&lt;0),"",(22.5*Ações!$M576*Ações!$N576)^0.5)</f>
        <v>16.254076411780524</v>
      </c>
      <c r="G576" s="47">
        <f>IFERROR((Ações!$H576-Ações!$K576)/Ações!$H576,0)</f>
        <v>0</v>
      </c>
      <c r="H576" s="48">
        <f>IFERROR(Ações!$I576/(Ações!$P576-Table_1[[#This Row],[CAGR LUCRO 5A]]),0)</f>
        <v>0</v>
      </c>
      <c r="I576" s="48">
        <f>IF(Ações!$S576&lt;0,"",Ações!$O576*(1+Ações!$S576))</f>
        <v>0</v>
      </c>
      <c r="J576" s="49">
        <f>IFERROR(IF(Ações!$B576="","",(VLOOKUP(Table_1[[#This Row],[AÇÕES]],'Dados Status Invest STOCKS'!A562:AD1177,4)/Table_1[[#This Row],[LPA]]))/100,0)</f>
        <v>4.1990291262135916E-2</v>
      </c>
      <c r="K576" s="50">
        <f>IFERROR(IF(Ações!$B576="","",VLOOKUP(Table_1[[#This Row],[AÇÕES]],'Dados Status Invest STOCKS'!A562:AD1177,2)),0)</f>
        <v>17.8</v>
      </c>
      <c r="L576" s="51">
        <f>IFERROR(IF(Ações!$B576="","",VLOOKUP(Table_1[[#This Row],[AÇÕES]],'Dados Status Invest STOCKS'!A562:AD1177,3)/100),0)</f>
        <v>0</v>
      </c>
      <c r="M576" s="52">
        <f>IFERROR(IF(Ações!$B576="","",VLOOKUP(Table_1[[#This Row],[AÇÕES]],'Dados Status Invest STOCKS'!A562:AD1177,28)),0)</f>
        <v>2.06</v>
      </c>
      <c r="N576" s="52">
        <f>IFERROR(IF(Ações!$B576="","",VLOOKUP(Table_1[[#This Row],[AÇÕES]],'Dados Status Invest STOCKS'!A562:AD1177,27)),0)</f>
        <v>5.7</v>
      </c>
      <c r="O576" s="52">
        <f>IFERROR(IF(Ações!$L576="","",Ações!$K576*Ações!$L576),0)</f>
        <v>0</v>
      </c>
      <c r="P576" s="53">
        <f t="shared" si="8"/>
        <v>0.06</v>
      </c>
      <c r="Q576" s="53">
        <f>IFERROR(Ações!$O576/Ações!$M576,0)</f>
        <v>0</v>
      </c>
      <c r="R576" s="53">
        <f>IFERROR(IF(Ações!$B576="","",VLOOKUP(Table_1[[#This Row],[AÇÕES]],'Dados Status Invest STOCKS'!A562:AD1177,18)/100),0)</f>
        <v>0.36109999999999998</v>
      </c>
      <c r="S576" s="51">
        <f>IFERROR(IF(Ações!$B576="","",VLOOKUP(Table_1[[#This Row],[AÇÕES]],'Dados Status Invest STOCKS'!A562:AD1177,25)/100),0)</f>
        <v>0</v>
      </c>
      <c r="T576" s="51">
        <f>(1-Ações!$Q576)*Ações!$R576</f>
        <v>0.36109999999999998</v>
      </c>
      <c r="U576" s="54">
        <f>IF(Ações!$S576=0,Ações!$T576,IF(Ações!$T576=0,Ações!$S576,AVERAGE(Ações!$S576,Ações!$T576)))</f>
        <v>0.36109999999999998</v>
      </c>
    </row>
    <row r="577" spans="2:21" ht="15.75" customHeight="1" x14ac:dyDescent="0.2">
      <c r="B577" s="44" t="str">
        <f>IFERROR('Dados Status Invest STOCKS'!A564,"-")</f>
        <v>BBWI</v>
      </c>
      <c r="C577" s="45">
        <f>IFERROR((Ações!$D577-Ações!$K577)/Ações!$D577,0)</f>
        <v>-6.4999999999999991</v>
      </c>
      <c r="D577" s="46">
        <f>(Ações!$O577)/0.06</f>
        <v>7.4906666666666668</v>
      </c>
      <c r="E577" s="47">
        <f>IFERROR((Ações!$F577-Ações!$K577)/Ações!$F577,0)</f>
        <v>0</v>
      </c>
      <c r="F577" s="46" t="str">
        <f>IF(OR(Ações!$N577&lt;0,Ações!$M577&lt;0),"",(22.5*Ações!$M577*Ações!$N577)^0.5)</f>
        <v/>
      </c>
      <c r="G577" s="47">
        <f>IFERROR((Ações!$H577-Ações!$K577)/Ações!$H577,0)</f>
        <v>0</v>
      </c>
      <c r="H577" s="48">
        <f>IFERROR(Ações!$I577/(Ações!$P577-Table_1[[#This Row],[CAGR LUCRO 5A]]),0)</f>
        <v>0</v>
      </c>
      <c r="I577" s="48" t="str">
        <f>IF(Ações!$S577&lt;0,"",Ações!$O577*(1+Ações!$S577))</f>
        <v/>
      </c>
      <c r="J577" s="49">
        <f>IFERROR(IF(Ações!$B577="","",(VLOOKUP(Table_1[[#This Row],[AÇÕES]],'Dados Status Invest STOCKS'!A563:AD1178,4)/Table_1[[#This Row],[LPA]]))/100,0)</f>
        <v>1.1008403361344539E-2</v>
      </c>
      <c r="K577" s="50">
        <f>IFERROR(IF(Ações!$B577="","",VLOOKUP(Table_1[[#This Row],[AÇÕES]],'Dados Status Invest STOCKS'!A563:AD1178,2)),0)</f>
        <v>56.18</v>
      </c>
      <c r="L577" s="51">
        <f>IFERROR(IF(Ações!$B577="","",VLOOKUP(Table_1[[#This Row],[AÇÕES]],'Dados Status Invest STOCKS'!A563:AD1178,3)/100),0)</f>
        <v>8.0000000000000002E-3</v>
      </c>
      <c r="M577" s="52">
        <f>IFERROR(IF(Ações!$B577="","",VLOOKUP(Table_1[[#This Row],[AÇÕES]],'Dados Status Invest STOCKS'!A563:AD1178,28)),0)</f>
        <v>7.14</v>
      </c>
      <c r="N577" s="52">
        <f>IFERROR(IF(Ações!$B577="","",VLOOKUP(Table_1[[#This Row],[AÇÕES]],'Dados Status Invest STOCKS'!A563:AD1178,27)),0)</f>
        <v>-4.6100000000000003</v>
      </c>
      <c r="O577" s="52">
        <f>IFERROR(IF(Ações!$L577="","",Ações!$K577*Ações!$L577),0)</f>
        <v>0.44944000000000001</v>
      </c>
      <c r="P577" s="53">
        <f t="shared" si="8"/>
        <v>0.06</v>
      </c>
      <c r="Q577" s="53">
        <f>IFERROR(Ações!$O577/Ações!$M577,0)</f>
        <v>6.2946778711484602E-2</v>
      </c>
      <c r="R577" s="53">
        <f>IFERROR(IF(Ações!$B577="","",VLOOKUP(Table_1[[#This Row],[AÇÕES]],'Dados Status Invest STOCKS'!A563:AD1178,18)/100),0)</f>
        <v>-1.5484</v>
      </c>
      <c r="S577" s="51">
        <f>IFERROR(IF(Ações!$B577="","",VLOOKUP(Table_1[[#This Row],[AÇÕES]],'Dados Status Invest STOCKS'!A563:AD1178,25)/100),0)</f>
        <v>-7.5999999999999998E-2</v>
      </c>
      <c r="T577" s="51">
        <f>(1-Ações!$Q577)*Ações!$R577</f>
        <v>-1.4509332078431372</v>
      </c>
      <c r="U577" s="54">
        <f>IF(Ações!$S577=0,Ações!$T577,IF(Ações!$T577=0,Ações!$S577,AVERAGE(Ações!$S577,Ações!$T577)))</f>
        <v>-0.76346660392156862</v>
      </c>
    </row>
    <row r="578" spans="2:21" ht="15.75" customHeight="1" x14ac:dyDescent="0.2">
      <c r="B578" s="44" t="str">
        <f>IFERROR('Dados Status Invest STOCKS'!A565,"-")</f>
        <v>BBY</v>
      </c>
      <c r="C578" s="45">
        <f>IFERROR((Ações!$D578-Ações!$K578)/Ações!$D578,0)</f>
        <v>-1.1739130434782608</v>
      </c>
      <c r="D578" s="46">
        <f>(Ações!$O578)/0.06</f>
        <v>46.634799999999998</v>
      </c>
      <c r="E578" s="47">
        <f>IFERROR((Ações!$F578-Ações!$K578)/Ações!$F578,0)</f>
        <v>-0.52896063218399025</v>
      </c>
      <c r="F578" s="46">
        <f>IF(OR(Ações!$N578&lt;0,Ações!$M578&lt;0),"",(22.5*Ações!$M578*Ações!$N578)^0.5)</f>
        <v>66.306481583628013</v>
      </c>
      <c r="G578" s="47">
        <f>IFERROR((Ações!$H578-Ações!$K578)/Ações!$H578,0)</f>
        <v>3.8122903393412937</v>
      </c>
      <c r="H578" s="48">
        <f>IFERROR(Ações!$I578/(Ações!$P578-Table_1[[#This Row],[CAGR LUCRO 5A]]),0)</f>
        <v>-36.048909524663671</v>
      </c>
      <c r="I578" s="48">
        <f>IF(Ações!$S578&lt;0,"",Ações!$O578*(1+Ações!$S578))</f>
        <v>3.2155627295999998</v>
      </c>
      <c r="J578" s="49">
        <f>IFERROR(IF(Ações!$B578="","",(VLOOKUP(Table_1[[#This Row],[AÇÕES]],'Dados Status Invest STOCKS'!A564:AD1179,4)/Table_1[[#This Row],[LPA]]))/100,0)</f>
        <v>8.3894449499545051E-3</v>
      </c>
      <c r="K578" s="50">
        <f>IFERROR(IF(Ações!$B578="","",VLOOKUP(Table_1[[#This Row],[AÇÕES]],'Dados Status Invest STOCKS'!A564:AD1179,2)),0)</f>
        <v>101.38</v>
      </c>
      <c r="L578" s="51">
        <f>IFERROR(IF(Ações!$B578="","",VLOOKUP(Table_1[[#This Row],[AÇÕES]],'Dados Status Invest STOCKS'!A564:AD1179,3)/100),0)</f>
        <v>2.76E-2</v>
      </c>
      <c r="M578" s="52">
        <f>IFERROR(IF(Ações!$B578="","",VLOOKUP(Table_1[[#This Row],[AÇÕES]],'Dados Status Invest STOCKS'!A564:AD1179,28)),0)</f>
        <v>10.99</v>
      </c>
      <c r="N578" s="52">
        <f>IFERROR(IF(Ações!$B578="","",VLOOKUP(Table_1[[#This Row],[AÇÕES]],'Dados Status Invest STOCKS'!A564:AD1179,27)),0)</f>
        <v>17.78</v>
      </c>
      <c r="O578" s="52">
        <f>IFERROR(IF(Ações!$L578="","",Ações!$K578*Ações!$L578),0)</f>
        <v>2.7980879999999999</v>
      </c>
      <c r="P578" s="53">
        <f t="shared" si="8"/>
        <v>0.06</v>
      </c>
      <c r="Q578" s="53">
        <f>IFERROR(Ações!$O578/Ações!$M578,0)</f>
        <v>0.25460309372156503</v>
      </c>
      <c r="R578" s="53">
        <f>IFERROR(IF(Ações!$B578="","",VLOOKUP(Table_1[[#This Row],[AÇÕES]],'Dados Status Invest STOCKS'!A564:AD1179,18)/100),0)</f>
        <v>0.61799999999999999</v>
      </c>
      <c r="S578" s="51">
        <f>IFERROR(IF(Ações!$B578="","",VLOOKUP(Table_1[[#This Row],[AÇÕES]],'Dados Status Invest STOCKS'!A564:AD1179,25)/100),0)</f>
        <v>0.1492</v>
      </c>
      <c r="T578" s="51">
        <f>(1-Ações!$Q578)*Ações!$R578</f>
        <v>0.46065528808007278</v>
      </c>
      <c r="U578" s="54">
        <f>IF(Ações!$S578=0,Ações!$T578,IF(Ações!$T578=0,Ações!$S578,AVERAGE(Ações!$S578,Ações!$T578)))</f>
        <v>0.30492764404003636</v>
      </c>
    </row>
    <row r="579" spans="2:21" ht="15.75" customHeight="1" x14ac:dyDescent="0.2">
      <c r="B579" s="44" t="str">
        <f>IFERROR('Dados Status Invest STOCKS'!A566,"-")</f>
        <v>BC</v>
      </c>
      <c r="C579" s="45">
        <f>IFERROR((Ações!$D579-Ações!$K579)/Ações!$D579,0)</f>
        <v>-3.1666666666666665</v>
      </c>
      <c r="D579" s="46">
        <f>(Ações!$O579)/0.06</f>
        <v>21.208800000000004</v>
      </c>
      <c r="E579" s="47">
        <f>IFERROR((Ações!$F579-Ações!$K579)/Ações!$F579,0)</f>
        <v>-0.4153008750566618</v>
      </c>
      <c r="F579" s="46">
        <f>IF(OR(Ações!$N579&lt;0,Ações!$M579&lt;0),"",(22.5*Ações!$M579*Ações!$N579)^0.5)</f>
        <v>62.439020251762436</v>
      </c>
      <c r="G579" s="47">
        <f>IFERROR((Ações!$H579-Ações!$K579)/Ações!$H579,0)</f>
        <v>2.9546570500086591</v>
      </c>
      <c r="H579" s="48">
        <f>IFERROR(Ações!$I579/(Ações!$P579-Table_1[[#This Row],[CAGR LUCRO 5A]]),0)</f>
        <v>-45.209976859934848</v>
      </c>
      <c r="I579" s="48">
        <f>IF(Ações!$S579&lt;0,"",Ações!$O579*(1+Ações!$S579))</f>
        <v>1.3879462896000001</v>
      </c>
      <c r="J579" s="49">
        <f>IFERROR(IF(Ações!$B579="","",(VLOOKUP(Table_1[[#This Row],[AÇÕES]],'Dados Status Invest STOCKS'!A565:AD1180,4)/Table_1[[#This Row],[LPA]]))/100,0)</f>
        <v>1.550993377483444E-2</v>
      </c>
      <c r="K579" s="50">
        <f>IFERROR(IF(Ações!$B579="","",VLOOKUP(Table_1[[#This Row],[AÇÕES]],'Dados Status Invest STOCKS'!A565:AD1180,2)),0)</f>
        <v>88.37</v>
      </c>
      <c r="L579" s="51">
        <f>IFERROR(IF(Ações!$B579="","",VLOOKUP(Table_1[[#This Row],[AÇÕES]],'Dados Status Invest STOCKS'!A565:AD1180,3)/100),0)</f>
        <v>1.44E-2</v>
      </c>
      <c r="M579" s="52">
        <f>IFERROR(IF(Ações!$B579="","",VLOOKUP(Table_1[[#This Row],[AÇÕES]],'Dados Status Invest STOCKS'!A565:AD1180,28)),0)</f>
        <v>7.55</v>
      </c>
      <c r="N579" s="52">
        <f>IFERROR(IF(Ações!$B579="","",VLOOKUP(Table_1[[#This Row],[AÇÕES]],'Dados Status Invest STOCKS'!A565:AD1180,27)),0)</f>
        <v>22.95</v>
      </c>
      <c r="O579" s="52">
        <f>IFERROR(IF(Ações!$L579="","",Ações!$K579*Ações!$L579),0)</f>
        <v>1.2725280000000001</v>
      </c>
      <c r="P579" s="53">
        <f t="shared" si="8"/>
        <v>0.06</v>
      </c>
      <c r="Q579" s="53">
        <f>IFERROR(Ações!$O579/Ações!$M579,0)</f>
        <v>0.16854675496688742</v>
      </c>
      <c r="R579" s="53">
        <f>IFERROR(IF(Ações!$B579="","",VLOOKUP(Table_1[[#This Row],[AÇÕES]],'Dados Status Invest STOCKS'!A565:AD1180,18)/100),0)</f>
        <v>0.32869999999999999</v>
      </c>
      <c r="S579" s="51">
        <f>IFERROR(IF(Ações!$B579="","",VLOOKUP(Table_1[[#This Row],[AÇÕES]],'Dados Status Invest STOCKS'!A565:AD1180,25)/100),0)</f>
        <v>9.0700000000000003E-2</v>
      </c>
      <c r="T579" s="51">
        <f>(1-Ações!$Q579)*Ações!$R579</f>
        <v>0.27329868164238408</v>
      </c>
      <c r="U579" s="54">
        <f>IF(Ações!$S579=0,Ações!$T579,IF(Ações!$T579=0,Ações!$S579,AVERAGE(Ações!$S579,Ações!$T579)))</f>
        <v>0.18199934082119204</v>
      </c>
    </row>
    <row r="580" spans="2:21" ht="15.75" customHeight="1" x14ac:dyDescent="0.2">
      <c r="B580" s="44" t="str">
        <f>IFERROR('Dados Status Invest STOCKS'!A567,"-")</f>
        <v>BCAB</v>
      </c>
      <c r="C580" s="45">
        <f>IFERROR((Ações!$D580-Ações!$K580)/Ações!$D580,0)</f>
        <v>0</v>
      </c>
      <c r="D580" s="46">
        <f>(Ações!$O580)/0.06</f>
        <v>0</v>
      </c>
      <c r="E580" s="47">
        <f>IFERROR((Ações!$F580-Ações!$K580)/Ações!$F580,0)</f>
        <v>0</v>
      </c>
      <c r="F580" s="46" t="str">
        <f>IF(OR(Ações!$N580&lt;0,Ações!$M580&lt;0),"",(22.5*Ações!$M580*Ações!$N580)^0.5)</f>
        <v/>
      </c>
      <c r="G580" s="47">
        <f>IFERROR((Ações!$H580-Ações!$K580)/Ações!$H580,0)</f>
        <v>0</v>
      </c>
      <c r="H580" s="48">
        <f>IFERROR(Ações!$I580/(Ações!$P580-Table_1[[#This Row],[CAGR LUCRO 5A]]),0)</f>
        <v>0</v>
      </c>
      <c r="I580" s="48">
        <f>IF(Ações!$S580&lt;0,"",Ações!$O580*(1+Ações!$S580))</f>
        <v>0</v>
      </c>
      <c r="J580" s="49">
        <f>IFERROR(IF(Ações!$B580="","",(VLOOKUP(Table_1[[#This Row],[AÇÕES]],'Dados Status Invest STOCKS'!A566:AD1181,4)/Table_1[[#This Row],[LPA]]))/100,0)</f>
        <v>9.375E-2</v>
      </c>
      <c r="K580" s="50">
        <f>IFERROR(IF(Ações!$B580="","",VLOOKUP(Table_1[[#This Row],[AÇÕES]],'Dados Status Invest STOCKS'!A566:AD1181,2)),0)</f>
        <v>10.11</v>
      </c>
      <c r="L580" s="51">
        <f>IFERROR(IF(Ações!$B580="","",VLOOKUP(Table_1[[#This Row],[AÇÕES]],'Dados Status Invest STOCKS'!A566:AD1181,3)/100),0)</f>
        <v>0</v>
      </c>
      <c r="M580" s="52">
        <f>IFERROR(IF(Ações!$B580="","",VLOOKUP(Table_1[[#This Row],[AÇÕES]],'Dados Status Invest STOCKS'!A566:AD1181,28)),0)</f>
        <v>-1.04</v>
      </c>
      <c r="N580" s="52">
        <f>IFERROR(IF(Ações!$B580="","",VLOOKUP(Table_1[[#This Row],[AÇÕES]],'Dados Status Invest STOCKS'!A566:AD1181,27)),0)</f>
        <v>4.83</v>
      </c>
      <c r="O580" s="52">
        <f>IFERROR(IF(Ações!$L580="","",Ações!$K580*Ações!$L580),0)</f>
        <v>0</v>
      </c>
      <c r="P580" s="53">
        <f t="shared" si="8"/>
        <v>0.06</v>
      </c>
      <c r="Q580" s="53">
        <f>IFERROR(Ações!$O580/Ações!$M580,0)</f>
        <v>0</v>
      </c>
      <c r="R580" s="53">
        <f>IFERROR(IF(Ações!$B580="","",VLOOKUP(Table_1[[#This Row],[AÇÕES]],'Dados Status Invest STOCKS'!A566:AD1181,18)/100),0)</f>
        <v>-0.21460000000000001</v>
      </c>
      <c r="S580" s="51">
        <f>IFERROR(IF(Ações!$B580="","",VLOOKUP(Table_1[[#This Row],[AÇÕES]],'Dados Status Invest STOCKS'!A566:AD1181,25)/100),0)</f>
        <v>0</v>
      </c>
      <c r="T580" s="51">
        <f>(1-Ações!$Q580)*Ações!$R580</f>
        <v>-0.21460000000000001</v>
      </c>
      <c r="U580" s="54">
        <f>IF(Ações!$S580=0,Ações!$T580,IF(Ações!$T580=0,Ações!$S580,AVERAGE(Ações!$S580,Ações!$T580)))</f>
        <v>-0.21460000000000001</v>
      </c>
    </row>
    <row r="581" spans="2:21" ht="15.75" customHeight="1" x14ac:dyDescent="0.2">
      <c r="B581" s="44" t="str">
        <f>IFERROR('Dados Status Invest STOCKS'!A568,"-")</f>
        <v>BCBP</v>
      </c>
      <c r="C581" s="45">
        <f>IFERROR((Ações!$D581-Ações!$K581)/Ações!$D581,0)</f>
        <v>-0.57480314960629908</v>
      </c>
      <c r="D581" s="46">
        <f>(Ações!$O581)/0.06</f>
        <v>9.9949000000000012</v>
      </c>
      <c r="E581" s="47">
        <f>IFERROR((Ações!$F581-Ações!$K581)/Ações!$F581,0)</f>
        <v>0.36000791500552454</v>
      </c>
      <c r="F581" s="46">
        <f>IF(OR(Ações!$N581&lt;0,Ações!$M581&lt;0),"",(22.5*Ações!$M581*Ações!$N581)^0.5)</f>
        <v>24.594054159491474</v>
      </c>
      <c r="G581" s="47">
        <f>IFERROR((Ações!$H581-Ações!$K581)/Ações!$H581,0)</f>
        <v>5.4805461748825754</v>
      </c>
      <c r="H581" s="48">
        <f>IFERROR(Ações!$I581/(Ações!$P581-Table_1[[#This Row],[CAGR LUCRO 5A]]),0)</f>
        <v>-3.5129645774518794</v>
      </c>
      <c r="I581" s="48">
        <f>IF(Ações!$S581&lt;0,"",Ações!$O581*(1+Ações!$S581))</f>
        <v>0.7665288708000001</v>
      </c>
      <c r="J581" s="49">
        <f>IFERROR(IF(Ações!$B581="","",(VLOOKUP(Table_1[[#This Row],[AÇÕES]],'Dados Status Invest STOCKS'!A567:AD1182,4)/Table_1[[#This Row],[LPA]]))/100,0)</f>
        <v>5.1954022988505738E-2</v>
      </c>
      <c r="K581" s="50">
        <f>IFERROR(IF(Ações!$B581="","",VLOOKUP(Table_1[[#This Row],[AÇÕES]],'Dados Status Invest STOCKS'!A567:AD1182,2)),0)</f>
        <v>15.74</v>
      </c>
      <c r="L581" s="51">
        <f>IFERROR(IF(Ações!$B581="","",VLOOKUP(Table_1[[#This Row],[AÇÕES]],'Dados Status Invest STOCKS'!A567:AD1182,3)/100),0)</f>
        <v>3.8100000000000002E-2</v>
      </c>
      <c r="M581" s="52">
        <f>IFERROR(IF(Ações!$B581="","",VLOOKUP(Table_1[[#This Row],[AÇÕES]],'Dados Status Invest STOCKS'!A567:AD1182,28)),0)</f>
        <v>1.74</v>
      </c>
      <c r="N581" s="52">
        <f>IFERROR(IF(Ações!$B581="","",VLOOKUP(Table_1[[#This Row],[AÇÕES]],'Dados Status Invest STOCKS'!A567:AD1182,27)),0)</f>
        <v>15.45</v>
      </c>
      <c r="O581" s="52">
        <f>IFERROR(IF(Ações!$L581="","",Ações!$K581*Ações!$L581),0)</f>
        <v>0.59969400000000006</v>
      </c>
      <c r="P581" s="53">
        <f t="shared" si="8"/>
        <v>0.06</v>
      </c>
      <c r="Q581" s="53">
        <f>IFERROR(Ações!$O581/Ações!$M581,0)</f>
        <v>0.34465172413793105</v>
      </c>
      <c r="R581" s="53">
        <f>IFERROR(IF(Ações!$B581="","",VLOOKUP(Table_1[[#This Row],[AÇÕES]],'Dados Status Invest STOCKS'!A567:AD1182,18)/100),0)</f>
        <v>0.11269999999999999</v>
      </c>
      <c r="S581" s="51">
        <f>IFERROR(IF(Ações!$B581="","",VLOOKUP(Table_1[[#This Row],[AÇÕES]],'Dados Status Invest STOCKS'!A567:AD1182,25)/100),0)</f>
        <v>0.2782</v>
      </c>
      <c r="T581" s="51">
        <f>(1-Ações!$Q581)*Ações!$R581</f>
        <v>7.385775068965518E-2</v>
      </c>
      <c r="U581" s="54">
        <f>IF(Ações!$S581=0,Ações!$T581,IF(Ações!$T581=0,Ações!$S581,AVERAGE(Ações!$S581,Ações!$T581)))</f>
        <v>0.17602887534482758</v>
      </c>
    </row>
    <row r="582" spans="2:21" ht="15.75" customHeight="1" x14ac:dyDescent="0.2">
      <c r="B582" s="44" t="str">
        <f>IFERROR('Dados Status Invest STOCKS'!A569,"-")</f>
        <v>BCC</v>
      </c>
      <c r="C582" s="45">
        <f>IFERROR((Ações!$D582-Ações!$K582)/Ações!$D582,0)</f>
        <v>0.19137466307277626</v>
      </c>
      <c r="D582" s="46">
        <f>(Ações!$O582)/0.06</f>
        <v>90.313766666666666</v>
      </c>
      <c r="E582" s="47">
        <f>IFERROR((Ações!$F582-Ações!$K582)/Ações!$F582,0)</f>
        <v>0.29780663938573471</v>
      </c>
      <c r="F582" s="46">
        <f>IF(OR(Ações!$N582&lt;0,Ações!$M582&lt;0),"",(22.5*Ações!$M582*Ações!$N582)^0.5)</f>
        <v>104.00269227284456</v>
      </c>
      <c r="G582" s="47">
        <f>IFERROR((Ações!$H582-Ações!$K582)/Ações!$H582,0)</f>
        <v>3.2620518270141887</v>
      </c>
      <c r="H582" s="48">
        <f>IFERROR(Ações!$I582/(Ações!$P582-Table_1[[#This Row],[CAGR LUCRO 5A]]),0)</f>
        <v>-32.284848263797947</v>
      </c>
      <c r="I582" s="48">
        <f>IF(Ações!$S582&lt;0,"",Ações!$O582*(1+Ações!$S582))</f>
        <v>6.9025005588000008</v>
      </c>
      <c r="J582" s="49">
        <f>IFERROR(IF(Ações!$B582="","",(VLOOKUP(Table_1[[#This Row],[AÇÕES]],'Dados Status Invest STOCKS'!A568:AD1183,4)/Table_1[[#This Row],[LPA]]))/100,0)</f>
        <v>3.4806629834254143E-3</v>
      </c>
      <c r="K582" s="50">
        <f>IFERROR(IF(Ações!$B582="","",VLOOKUP(Table_1[[#This Row],[AÇÕES]],'Dados Status Invest STOCKS'!A568:AD1183,2)),0)</f>
        <v>73.03</v>
      </c>
      <c r="L582" s="51">
        <f>IFERROR(IF(Ações!$B582="","",VLOOKUP(Table_1[[#This Row],[AÇÕES]],'Dados Status Invest STOCKS'!A568:AD1183,3)/100),0)</f>
        <v>7.4200000000000002E-2</v>
      </c>
      <c r="M582" s="52">
        <f>IFERROR(IF(Ações!$B582="","",VLOOKUP(Table_1[[#This Row],[AÇÕES]],'Dados Status Invest STOCKS'!A568:AD1183,28)),0)</f>
        <v>14.48</v>
      </c>
      <c r="N582" s="52">
        <f>IFERROR(IF(Ações!$B582="","",VLOOKUP(Table_1[[#This Row],[AÇÕES]],'Dados Status Invest STOCKS'!A568:AD1183,27)),0)</f>
        <v>33.200000000000003</v>
      </c>
      <c r="O582" s="52">
        <f>IFERROR(IF(Ações!$L582="","",Ações!$K582*Ações!$L582),0)</f>
        <v>5.4188260000000001</v>
      </c>
      <c r="P582" s="53">
        <f t="shared" si="8"/>
        <v>0.06</v>
      </c>
      <c r="Q582" s="53">
        <f>IFERROR(Ações!$O582/Ações!$M582,0)</f>
        <v>0.37422831491712705</v>
      </c>
      <c r="R582" s="53">
        <f>IFERROR(IF(Ações!$B582="","",VLOOKUP(Table_1[[#This Row],[AÇÕES]],'Dados Status Invest STOCKS'!A568:AD1183,18)/100),0)</f>
        <v>0.43609999999999999</v>
      </c>
      <c r="S582" s="51">
        <f>IFERROR(IF(Ações!$B582="","",VLOOKUP(Table_1[[#This Row],[AÇÕES]],'Dados Status Invest STOCKS'!A568:AD1183,25)/100),0)</f>
        <v>0.27379999999999999</v>
      </c>
      <c r="T582" s="51">
        <f>(1-Ações!$Q582)*Ações!$R582</f>
        <v>0.27289903186464087</v>
      </c>
      <c r="U582" s="54">
        <f>IF(Ações!$S582=0,Ações!$T582,IF(Ações!$T582=0,Ações!$S582,AVERAGE(Ações!$S582,Ações!$T582)))</f>
        <v>0.27334951593232043</v>
      </c>
    </row>
    <row r="583" spans="2:21" ht="15.75" customHeight="1" x14ac:dyDescent="0.2">
      <c r="B583" s="44" t="str">
        <f>IFERROR('Dados Status Invest STOCKS'!A570,"-")</f>
        <v>BCDA</v>
      </c>
      <c r="C583" s="45">
        <f>IFERROR((Ações!$D583-Ações!$K583)/Ações!$D583,0)</f>
        <v>0</v>
      </c>
      <c r="D583" s="46">
        <f>(Ações!$O583)/0.06</f>
        <v>0</v>
      </c>
      <c r="E583" s="47">
        <f>IFERROR((Ações!$F583-Ações!$K583)/Ações!$F583,0)</f>
        <v>0</v>
      </c>
      <c r="F583" s="46" t="str">
        <f>IF(OR(Ações!$N583&lt;0,Ações!$M583&lt;0),"",(22.5*Ações!$M583*Ações!$N583)^0.5)</f>
        <v/>
      </c>
      <c r="G583" s="47">
        <f>IFERROR((Ações!$H583-Ações!$K583)/Ações!$H583,0)</f>
        <v>0</v>
      </c>
      <c r="H583" s="48">
        <f>IFERROR(Ações!$I583/(Ações!$P583-Table_1[[#This Row],[CAGR LUCRO 5A]]),0)</f>
        <v>0</v>
      </c>
      <c r="I583" s="48">
        <f>IF(Ações!$S583&lt;0,"",Ações!$O583*(1+Ações!$S583))</f>
        <v>0</v>
      </c>
      <c r="J583" s="49">
        <f>IFERROR(IF(Ações!$B583="","",(VLOOKUP(Table_1[[#This Row],[AÇÕES]],'Dados Status Invest STOCKS'!A569:AD1184,4)/Table_1[[#This Row],[LPA]]))/100,0)</f>
        <v>2.736111111111111E-2</v>
      </c>
      <c r="K583" s="50">
        <f>IFERROR(IF(Ações!$B583="","",VLOOKUP(Table_1[[#This Row],[AÇÕES]],'Dados Status Invest STOCKS'!A569:AD1184,2)),0)</f>
        <v>1.42</v>
      </c>
      <c r="L583" s="51">
        <f>IFERROR(IF(Ações!$B583="","",VLOOKUP(Table_1[[#This Row],[AÇÕES]],'Dados Status Invest STOCKS'!A569:AD1184,3)/100),0)</f>
        <v>0</v>
      </c>
      <c r="M583" s="52">
        <f>IFERROR(IF(Ações!$B583="","",VLOOKUP(Table_1[[#This Row],[AÇÕES]],'Dados Status Invest STOCKS'!A569:AD1184,28)),0)</f>
        <v>-0.72</v>
      </c>
      <c r="N583" s="52">
        <f>IFERROR(IF(Ações!$B583="","",VLOOKUP(Table_1[[#This Row],[AÇÕES]],'Dados Status Invest STOCKS'!A569:AD1184,27)),0)</f>
        <v>0.79</v>
      </c>
      <c r="O583" s="52">
        <f>IFERROR(IF(Ações!$L583="","",Ações!$K583*Ações!$L583),0)</f>
        <v>0</v>
      </c>
      <c r="P583" s="53">
        <f t="shared" si="8"/>
        <v>0.06</v>
      </c>
      <c r="Q583" s="53">
        <f>IFERROR(Ações!$O583/Ações!$M583,0)</f>
        <v>0</v>
      </c>
      <c r="R583" s="53">
        <f>IFERROR(IF(Ações!$B583="","",VLOOKUP(Table_1[[#This Row],[AÇÕES]],'Dados Status Invest STOCKS'!A569:AD1184,18)/100),0)</f>
        <v>-0.90599999999999992</v>
      </c>
      <c r="S583" s="51">
        <f>IFERROR(IF(Ações!$B583="","",VLOOKUP(Table_1[[#This Row],[AÇÕES]],'Dados Status Invest STOCKS'!A569:AD1184,25)/100),0)</f>
        <v>0</v>
      </c>
      <c r="T583" s="51">
        <f>(1-Ações!$Q583)*Ações!$R583</f>
        <v>-0.90599999999999992</v>
      </c>
      <c r="U583" s="54">
        <f>IF(Ações!$S583=0,Ações!$T583,IF(Ações!$T583=0,Ações!$S583,AVERAGE(Ações!$S583,Ações!$T583)))</f>
        <v>-0.90599999999999992</v>
      </c>
    </row>
    <row r="584" spans="2:21" ht="15.75" customHeight="1" x14ac:dyDescent="0.2">
      <c r="B584" s="44" t="str">
        <f>IFERROR('Dados Status Invest STOCKS'!A571,"-")</f>
        <v>BCDAW</v>
      </c>
      <c r="C584" s="45">
        <f>IFERROR((Ações!$D584-Ações!$K584)/Ações!$D584,0)</f>
        <v>0</v>
      </c>
      <c r="D584" s="46">
        <f>(Ações!$O584)/0.06</f>
        <v>0</v>
      </c>
      <c r="E584" s="47">
        <f>IFERROR((Ações!$F584-Ações!$K584)/Ações!$F584,0)</f>
        <v>0</v>
      </c>
      <c r="F584" s="46" t="str">
        <f>IF(OR(Ações!$N584&lt;0,Ações!$M584&lt;0),"",(22.5*Ações!$M584*Ações!$N584)^0.5)</f>
        <v/>
      </c>
      <c r="G584" s="47">
        <f>IFERROR((Ações!$H584-Ações!$K584)/Ações!$H584,0)</f>
        <v>0</v>
      </c>
      <c r="H584" s="48">
        <f>IFERROR(Ações!$I584/(Ações!$P584-Table_1[[#This Row],[CAGR LUCRO 5A]]),0)</f>
        <v>0</v>
      </c>
      <c r="I584" s="48">
        <f>IF(Ações!$S584&lt;0,"",Ações!$O584*(1+Ações!$S584))</f>
        <v>0</v>
      </c>
      <c r="J584" s="49">
        <f>IFERROR(IF(Ações!$B584="","",(VLOOKUP(Table_1[[#This Row],[AÇÕES]],'Dados Status Invest STOCKS'!A570:AD1185,4)/Table_1[[#This Row],[LPA]]))/100,0)</f>
        <v>1.5416666666666669E-2</v>
      </c>
      <c r="K584" s="50">
        <f>IFERROR(IF(Ações!$B584="","",VLOOKUP(Table_1[[#This Row],[AÇÕES]],'Dados Status Invest STOCKS'!A570:AD1185,2)),0)</f>
        <v>0.8</v>
      </c>
      <c r="L584" s="51">
        <f>IFERROR(IF(Ações!$B584="","",VLOOKUP(Table_1[[#This Row],[AÇÕES]],'Dados Status Invest STOCKS'!A570:AD1185,3)/100),0)</f>
        <v>0</v>
      </c>
      <c r="M584" s="52">
        <f>IFERROR(IF(Ações!$B584="","",VLOOKUP(Table_1[[#This Row],[AÇÕES]],'Dados Status Invest STOCKS'!A570:AD1185,28)),0)</f>
        <v>-0.72</v>
      </c>
      <c r="N584" s="52">
        <f>IFERROR(IF(Ações!$B584="","",VLOOKUP(Table_1[[#This Row],[AÇÕES]],'Dados Status Invest STOCKS'!A570:AD1185,27)),0)</f>
        <v>0.79</v>
      </c>
      <c r="O584" s="52">
        <f>IFERROR(IF(Ações!$L584="","",Ações!$K584*Ações!$L584),0)</f>
        <v>0</v>
      </c>
      <c r="P584" s="53">
        <f t="shared" si="8"/>
        <v>0.06</v>
      </c>
      <c r="Q584" s="53">
        <f>IFERROR(Ações!$O584/Ações!$M584,0)</f>
        <v>0</v>
      </c>
      <c r="R584" s="53">
        <f>IFERROR(IF(Ações!$B584="","",VLOOKUP(Table_1[[#This Row],[AÇÕES]],'Dados Status Invest STOCKS'!A570:AD1185,18)/100),0)</f>
        <v>-0.90599999999999992</v>
      </c>
      <c r="S584" s="51">
        <f>IFERROR(IF(Ações!$B584="","",VLOOKUP(Table_1[[#This Row],[AÇÕES]],'Dados Status Invest STOCKS'!A570:AD1185,25)/100),0)</f>
        <v>0</v>
      </c>
      <c r="T584" s="51">
        <f>(1-Ações!$Q584)*Ações!$R584</f>
        <v>-0.90599999999999992</v>
      </c>
      <c r="U584" s="54">
        <f>IF(Ações!$S584=0,Ações!$T584,IF(Ações!$T584=0,Ações!$S584,AVERAGE(Ações!$S584,Ações!$T584)))</f>
        <v>-0.90599999999999992</v>
      </c>
    </row>
    <row r="585" spans="2:21" ht="15.75" customHeight="1" x14ac:dyDescent="0.2">
      <c r="B585" s="44" t="str">
        <f>IFERROR('Dados Status Invest STOCKS'!A572,"-")</f>
        <v>BCE</v>
      </c>
      <c r="C585" s="45">
        <f>IFERROR((Ações!$D585-Ações!$K585)/Ações!$D585,0)</f>
        <v>0.11373707533234861</v>
      </c>
      <c r="D585" s="46">
        <f>(Ações!$O585)/0.06</f>
        <v>57.996333333333332</v>
      </c>
      <c r="E585" s="47">
        <f>IFERROR((Ações!$F585-Ações!$K585)/Ações!$F585,0)</f>
        <v>-0.52345957888001449</v>
      </c>
      <c r="F585" s="46">
        <f>IF(OR(Ações!$N585&lt;0,Ações!$M585&lt;0),"",(22.5*Ações!$M585*Ações!$N585)^0.5)</f>
        <v>33.738998206822913</v>
      </c>
      <c r="G585" s="47">
        <f>IFERROR((Ações!$H585-Ações!$K585)/Ações!$H585,0)</f>
        <v>0.32534324073341464</v>
      </c>
      <c r="H585" s="48">
        <f>IFERROR(Ações!$I585/(Ações!$P585-Table_1[[#This Row],[CAGR LUCRO 5A]]),0)</f>
        <v>76.186889546436291</v>
      </c>
      <c r="I585" s="48">
        <f>IF(Ações!$S585&lt;0,"",Ações!$O585*(1+Ações!$S585))</f>
        <v>3.5274529860000001</v>
      </c>
      <c r="J585" s="49">
        <f>IFERROR(IF(Ações!$B585="","",(VLOOKUP(Table_1[[#This Row],[AÇÕES]],'Dados Status Invest STOCKS'!A571:AD1186,4)/Table_1[[#This Row],[LPA]]))/100,0)</f>
        <v>8.3669354838709686E-2</v>
      </c>
      <c r="K585" s="50">
        <f>IFERROR(IF(Ações!$B585="","",VLOOKUP(Table_1[[#This Row],[AÇÕES]],'Dados Status Invest STOCKS'!A571:AD1186,2)),0)</f>
        <v>51.4</v>
      </c>
      <c r="L585" s="51">
        <f>IFERROR(IF(Ações!$B585="","",VLOOKUP(Table_1[[#This Row],[AÇÕES]],'Dados Status Invest STOCKS'!A571:AD1186,3)/100),0)</f>
        <v>6.7699999999999996E-2</v>
      </c>
      <c r="M585" s="52">
        <f>IFERROR(IF(Ações!$B585="","",VLOOKUP(Table_1[[#This Row],[AÇÕES]],'Dados Status Invest STOCKS'!A571:AD1186,28)),0)</f>
        <v>2.48</v>
      </c>
      <c r="N585" s="52">
        <f>IFERROR(IF(Ações!$B585="","",VLOOKUP(Table_1[[#This Row],[AÇÕES]],'Dados Status Invest STOCKS'!A571:AD1186,27)),0)</f>
        <v>20.399999999999999</v>
      </c>
      <c r="O585" s="52">
        <f>IFERROR(IF(Ações!$L585="","",Ações!$K585*Ações!$L585),0)</f>
        <v>3.4797799999999999</v>
      </c>
      <c r="P585" s="53">
        <f t="shared" si="8"/>
        <v>0.06</v>
      </c>
      <c r="Q585" s="53">
        <f>IFERROR(Ações!$O585/Ações!$M585,0)</f>
        <v>1.4031370967741934</v>
      </c>
      <c r="R585" s="53">
        <f>IFERROR(IF(Ações!$B585="","",VLOOKUP(Table_1[[#This Row],[AÇÕES]],'Dados Status Invest STOCKS'!A571:AD1186,18)/100),0)</f>
        <v>0.12140000000000001</v>
      </c>
      <c r="S585" s="51">
        <f>IFERROR(IF(Ações!$B585="","",VLOOKUP(Table_1[[#This Row],[AÇÕES]],'Dados Status Invest STOCKS'!A571:AD1186,25)/100),0)</f>
        <v>1.37E-2</v>
      </c>
      <c r="T585" s="51">
        <f>(1-Ações!$Q585)*Ações!$R585</f>
        <v>-4.8940843548387084E-2</v>
      </c>
      <c r="U585" s="54">
        <f>IF(Ações!$S585=0,Ações!$T585,IF(Ações!$T585=0,Ações!$S585,AVERAGE(Ações!$S585,Ações!$T585)))</f>
        <v>-1.762042177419354E-2</v>
      </c>
    </row>
    <row r="586" spans="2:21" ht="15.75" customHeight="1" x14ac:dyDescent="0.2">
      <c r="B586" s="44" t="str">
        <f>IFERROR('Dados Status Invest STOCKS'!A573,"-")</f>
        <v>BCEI</v>
      </c>
      <c r="C586" s="45">
        <f>IFERROR((Ações!$D586-Ações!$K586)/Ações!$D586,0)</f>
        <v>-3.7999999999999994</v>
      </c>
      <c r="D586" s="46">
        <f>(Ações!$O586)/0.06</f>
        <v>11.687500000000002</v>
      </c>
      <c r="E586" s="47">
        <f>IFERROR((Ações!$F586-Ações!$K586)/Ações!$F586,0)</f>
        <v>-0.11276410756936406</v>
      </c>
      <c r="F586" s="46">
        <f>IF(OR(Ações!$N586&lt;0,Ações!$M586&lt;0),"",(22.5*Ações!$M586*Ações!$N586)^0.5)</f>
        <v>50.414997768521225</v>
      </c>
      <c r="G586" s="47">
        <f>IFERROR((Ações!$H586-Ações!$K586)/Ações!$H586,0)</f>
        <v>-3.7999999999999994</v>
      </c>
      <c r="H586" s="48">
        <f>IFERROR(Ações!$I586/(Ações!$P586-Table_1[[#This Row],[CAGR LUCRO 5A]]),0)</f>
        <v>11.687500000000002</v>
      </c>
      <c r="I586" s="48">
        <f>IF(Ações!$S586&lt;0,"",Ações!$O586*(1+Ações!$S586))</f>
        <v>0.70125000000000004</v>
      </c>
      <c r="J586" s="49">
        <f>IFERROR(IF(Ações!$B586="","",(VLOOKUP(Table_1[[#This Row],[AÇÕES]],'Dados Status Invest STOCKS'!A572:AD1187,4)/Table_1[[#This Row],[LPA]]))/100,0)</f>
        <v>9.2804878048780473E-2</v>
      </c>
      <c r="K586" s="50">
        <f>IFERROR(IF(Ações!$B586="","",VLOOKUP(Table_1[[#This Row],[AÇÕES]],'Dados Status Invest STOCKS'!A572:AD1187,2)),0)</f>
        <v>56.1</v>
      </c>
      <c r="L586" s="51">
        <f>IFERROR(IF(Ações!$B586="","",VLOOKUP(Table_1[[#This Row],[AÇÕES]],'Dados Status Invest STOCKS'!A572:AD1187,3)/100),0)</f>
        <v>1.2500000000000001E-2</v>
      </c>
      <c r="M586" s="52">
        <f>IFERROR(IF(Ações!$B586="","",VLOOKUP(Table_1[[#This Row],[AÇÕES]],'Dados Status Invest STOCKS'!A572:AD1187,28)),0)</f>
        <v>2.46</v>
      </c>
      <c r="N586" s="52">
        <f>IFERROR(IF(Ações!$B586="","",VLOOKUP(Table_1[[#This Row],[AÇÕES]],'Dados Status Invest STOCKS'!A572:AD1187,27)),0)</f>
        <v>45.92</v>
      </c>
      <c r="O586" s="52">
        <f>IFERROR(IF(Ações!$L586="","",Ações!$K586*Ações!$L586),0)</f>
        <v>0.70125000000000004</v>
      </c>
      <c r="P586" s="53">
        <f t="shared" si="8"/>
        <v>0.06</v>
      </c>
      <c r="Q586" s="53">
        <f>IFERROR(Ações!$O586/Ações!$M586,0)</f>
        <v>0.28506097560975613</v>
      </c>
      <c r="R586" s="53">
        <f>IFERROR(IF(Ações!$B586="","",VLOOKUP(Table_1[[#This Row],[AÇÕES]],'Dados Status Invest STOCKS'!A572:AD1187,18)/100),0)</f>
        <v>5.3499999999999999E-2</v>
      </c>
      <c r="S586" s="51">
        <f>IFERROR(IF(Ações!$B586="","",VLOOKUP(Table_1[[#This Row],[AÇÕES]],'Dados Status Invest STOCKS'!A572:AD1187,25)/100),0)</f>
        <v>0</v>
      </c>
      <c r="T586" s="51">
        <f>(1-Ações!$Q586)*Ações!$R586</f>
        <v>3.8249237804878045E-2</v>
      </c>
      <c r="U586" s="54">
        <f>IF(Ações!$S586=0,Ações!$T586,IF(Ações!$T586=0,Ações!$S586,AVERAGE(Ações!$S586,Ações!$T586)))</f>
        <v>3.8249237804878045E-2</v>
      </c>
    </row>
    <row r="587" spans="2:21" ht="15.75" customHeight="1" x14ac:dyDescent="0.2">
      <c r="B587" s="44" t="str">
        <f>IFERROR('Dados Status Invest STOCKS'!A574,"-")</f>
        <v>BCEL</v>
      </c>
      <c r="C587" s="45">
        <f>IFERROR((Ações!$D587-Ações!$K587)/Ações!$D587,0)</f>
        <v>0</v>
      </c>
      <c r="D587" s="46">
        <f>(Ações!$O587)/0.06</f>
        <v>0</v>
      </c>
      <c r="E587" s="47">
        <f>IFERROR((Ações!$F587-Ações!$K587)/Ações!$F587,0)</f>
        <v>0</v>
      </c>
      <c r="F587" s="46" t="str">
        <f>IF(OR(Ações!$N587&lt;0,Ações!$M587&lt;0),"",(22.5*Ações!$M587*Ações!$N587)^0.5)</f>
        <v/>
      </c>
      <c r="G587" s="47">
        <f>IFERROR((Ações!$H587-Ações!$K587)/Ações!$H587,0)</f>
        <v>0</v>
      </c>
      <c r="H587" s="48">
        <f>IFERROR(Ações!$I587/(Ações!$P587-Table_1[[#This Row],[CAGR LUCRO 5A]]),0)</f>
        <v>0</v>
      </c>
      <c r="I587" s="48">
        <f>IF(Ações!$S587&lt;0,"",Ações!$O587*(1+Ações!$S587))</f>
        <v>0</v>
      </c>
      <c r="J587" s="49">
        <f>IFERROR(IF(Ações!$B587="","",(VLOOKUP(Table_1[[#This Row],[AÇÕES]],'Dados Status Invest STOCKS'!A573:AD1188,4)/Table_1[[#This Row],[LPA]]))/100,0)</f>
        <v>2.7436823104693142E-3</v>
      </c>
      <c r="K587" s="50">
        <f>IFERROR(IF(Ações!$B587="","",VLOOKUP(Table_1[[#This Row],[AÇÕES]],'Dados Status Invest STOCKS'!A573:AD1188,2)),0)</f>
        <v>2.09</v>
      </c>
      <c r="L587" s="51">
        <f>IFERROR(IF(Ações!$B587="","",VLOOKUP(Table_1[[#This Row],[AÇÕES]],'Dados Status Invest STOCKS'!A573:AD1188,3)/100),0)</f>
        <v>0</v>
      </c>
      <c r="M587" s="52">
        <f>IFERROR(IF(Ações!$B587="","",VLOOKUP(Table_1[[#This Row],[AÇÕES]],'Dados Status Invest STOCKS'!A573:AD1188,28)),0)</f>
        <v>-2.77</v>
      </c>
      <c r="N587" s="52">
        <f>IFERROR(IF(Ações!$B587="","",VLOOKUP(Table_1[[#This Row],[AÇÕES]],'Dados Status Invest STOCKS'!A573:AD1188,27)),0)</f>
        <v>4.72</v>
      </c>
      <c r="O587" s="52">
        <f>IFERROR(IF(Ações!$L587="","",Ações!$K587*Ações!$L587),0)</f>
        <v>0</v>
      </c>
      <c r="P587" s="53">
        <f t="shared" si="8"/>
        <v>0.06</v>
      </c>
      <c r="Q587" s="53">
        <f>IFERROR(Ações!$O587/Ações!$M587,0)</f>
        <v>0</v>
      </c>
      <c r="R587" s="53">
        <f>IFERROR(IF(Ações!$B587="","",VLOOKUP(Table_1[[#This Row],[AÇÕES]],'Dados Status Invest STOCKS'!A573:AD1188,18)/100),0)</f>
        <v>-0.58609999999999995</v>
      </c>
      <c r="S587" s="51">
        <f>IFERROR(IF(Ações!$B587="","",VLOOKUP(Table_1[[#This Row],[AÇÕES]],'Dados Status Invest STOCKS'!A573:AD1188,25)/100),0)</f>
        <v>0</v>
      </c>
      <c r="T587" s="51">
        <f>(1-Ações!$Q587)*Ações!$R587</f>
        <v>-0.58609999999999995</v>
      </c>
      <c r="U587" s="54">
        <f>IF(Ações!$S587=0,Ações!$T587,IF(Ações!$T587=0,Ações!$S587,AVERAGE(Ações!$S587,Ações!$T587)))</f>
        <v>-0.58609999999999995</v>
      </c>
    </row>
    <row r="588" spans="2:21" ht="15.75" customHeight="1" x14ac:dyDescent="0.2">
      <c r="B588" s="44" t="str">
        <f>IFERROR('Dados Status Invest STOCKS'!A575,"-")</f>
        <v>BCH</v>
      </c>
      <c r="C588" s="45">
        <f>IFERROR((Ações!$D588-Ações!$K588)/Ações!$D588,0)</f>
        <v>-0.5503875968992249</v>
      </c>
      <c r="D588" s="46">
        <f>(Ações!$O588)/0.06</f>
        <v>12.48075</v>
      </c>
      <c r="E588" s="47">
        <f>IFERROR((Ações!$F588-Ações!$K588)/Ações!$F588,0)</f>
        <v>-0.12572131068978679</v>
      </c>
      <c r="F588" s="46">
        <f>IF(OR(Ações!$N588&lt;0,Ações!$M588&lt;0),"",(22.5*Ações!$M588*Ações!$N588)^0.5)</f>
        <v>17.188979027272097</v>
      </c>
      <c r="G588" s="47">
        <f>IFERROR((Ações!$H588-Ações!$K588)/Ações!$H588,0)</f>
        <v>0</v>
      </c>
      <c r="H588" s="48">
        <f>IFERROR(Ações!$I588/(Ações!$P588-Table_1[[#This Row],[CAGR LUCRO 5A]]),0)</f>
        <v>0</v>
      </c>
      <c r="I588" s="48" t="str">
        <f>IF(Ações!$S588&lt;0,"",Ações!$O588*(1+Ações!$S588))</f>
        <v/>
      </c>
      <c r="J588" s="49">
        <f>IFERROR(IF(Ações!$B588="","",(VLOOKUP(Table_1[[#This Row],[AÇÕES]],'Dados Status Invest STOCKS'!A574:AD1189,4)/Table_1[[#This Row],[LPA]]))/100,0)</f>
        <v>0.12564516129032258</v>
      </c>
      <c r="K588" s="50">
        <f>IFERROR(IF(Ações!$B588="","",VLOOKUP(Table_1[[#This Row],[AÇÕES]],'Dados Status Invest STOCKS'!A574:AD1189,2)),0)</f>
        <v>19.350000000000001</v>
      </c>
      <c r="L588" s="51">
        <f>IFERROR(IF(Ações!$B588="","",VLOOKUP(Table_1[[#This Row],[AÇÕES]],'Dados Status Invest STOCKS'!A574:AD1189,3)/100),0)</f>
        <v>3.8699999999999998E-2</v>
      </c>
      <c r="M588" s="52">
        <f>IFERROR(IF(Ações!$B588="","",VLOOKUP(Table_1[[#This Row],[AÇÕES]],'Dados Status Invest STOCKS'!A574:AD1189,28)),0)</f>
        <v>1.24</v>
      </c>
      <c r="N588" s="52">
        <f>IFERROR(IF(Ações!$B588="","",VLOOKUP(Table_1[[#This Row],[AÇÕES]],'Dados Status Invest STOCKS'!A574:AD1189,27)),0)</f>
        <v>10.59</v>
      </c>
      <c r="O588" s="52">
        <f>IFERROR(IF(Ações!$L588="","",Ações!$K588*Ações!$L588),0)</f>
        <v>0.74884499999999998</v>
      </c>
      <c r="P588" s="53">
        <f t="shared" si="8"/>
        <v>0.06</v>
      </c>
      <c r="Q588" s="53">
        <f>IFERROR(Ações!$O588/Ações!$M588,0)</f>
        <v>0.60390725806451617</v>
      </c>
      <c r="R588" s="53">
        <f>IFERROR(IF(Ações!$B588="","",VLOOKUP(Table_1[[#This Row],[AÇÕES]],'Dados Status Invest STOCKS'!A574:AD1189,18)/100),0)</f>
        <v>0.1173</v>
      </c>
      <c r="S588" s="51">
        <f>IFERROR(IF(Ações!$B588="","",VLOOKUP(Table_1[[#This Row],[AÇÕES]],'Dados Status Invest STOCKS'!A574:AD1189,25)/100),0)</f>
        <v>-8.1099999999999992E-2</v>
      </c>
      <c r="T588" s="51">
        <f>(1-Ações!$Q588)*Ações!$R588</f>
        <v>4.6461678629032256E-2</v>
      </c>
      <c r="U588" s="54">
        <f>IF(Ações!$S588=0,Ações!$T588,IF(Ações!$T588=0,Ações!$S588,AVERAGE(Ações!$S588,Ações!$T588)))</f>
        <v>-1.7319160685483868E-2</v>
      </c>
    </row>
    <row r="589" spans="2:21" ht="15.75" customHeight="1" x14ac:dyDescent="0.2">
      <c r="B589" s="44" t="str">
        <f>IFERROR('Dados Status Invest STOCKS'!A576,"-")</f>
        <v>BCLI</v>
      </c>
      <c r="C589" s="45">
        <f>IFERROR((Ações!$D589-Ações!$K589)/Ações!$D589,0)</f>
        <v>0</v>
      </c>
      <c r="D589" s="46">
        <f>(Ações!$O589)/0.06</f>
        <v>0</v>
      </c>
      <c r="E589" s="47">
        <f>IFERROR((Ações!$F589-Ações!$K589)/Ações!$F589,0)</f>
        <v>0</v>
      </c>
      <c r="F589" s="46" t="str">
        <f>IF(OR(Ações!$N589&lt;0,Ações!$M589&lt;0),"",(22.5*Ações!$M589*Ações!$N589)^0.5)</f>
        <v/>
      </c>
      <c r="G589" s="47">
        <f>IFERROR((Ações!$H589-Ações!$K589)/Ações!$H589,0)</f>
        <v>0</v>
      </c>
      <c r="H589" s="48">
        <f>IFERROR(Ações!$I589/(Ações!$P589-Table_1[[#This Row],[CAGR LUCRO 5A]]),0)</f>
        <v>0</v>
      </c>
      <c r="I589" s="48">
        <f>IF(Ações!$S589&lt;0,"",Ações!$O589*(1+Ações!$S589))</f>
        <v>0</v>
      </c>
      <c r="J589" s="49">
        <f>IFERROR(IF(Ações!$B589="","",(VLOOKUP(Table_1[[#This Row],[AÇÕES]],'Dados Status Invest STOCKS'!A575:AD1190,4)/Table_1[[#This Row],[LPA]]))/100,0)</f>
        <v>4.5783132530120479E-2</v>
      </c>
      <c r="K589" s="50">
        <f>IFERROR(IF(Ações!$B589="","",VLOOKUP(Table_1[[#This Row],[AÇÕES]],'Dados Status Invest STOCKS'!A575:AD1190,2)),0)</f>
        <v>3.15</v>
      </c>
      <c r="L589" s="51">
        <f>IFERROR(IF(Ações!$B589="","",VLOOKUP(Table_1[[#This Row],[AÇÕES]],'Dados Status Invest STOCKS'!A575:AD1190,3)/100),0)</f>
        <v>0</v>
      </c>
      <c r="M589" s="52">
        <f>IFERROR(IF(Ações!$B589="","",VLOOKUP(Table_1[[#This Row],[AÇÕES]],'Dados Status Invest STOCKS'!A575:AD1190,28)),0)</f>
        <v>-0.83</v>
      </c>
      <c r="N589" s="52">
        <f>IFERROR(IF(Ações!$B589="","",VLOOKUP(Table_1[[#This Row],[AÇÕES]],'Dados Status Invest STOCKS'!A575:AD1190,27)),0)</f>
        <v>0.69</v>
      </c>
      <c r="O589" s="52">
        <f>IFERROR(IF(Ações!$L589="","",Ações!$K589*Ações!$L589),0)</f>
        <v>0</v>
      </c>
      <c r="P589" s="53">
        <f t="shared" si="8"/>
        <v>0.06</v>
      </c>
      <c r="Q589" s="53">
        <f>IFERROR(Ações!$O589/Ações!$M589,0)</f>
        <v>0</v>
      </c>
      <c r="R589" s="53">
        <f>IFERROR(IF(Ações!$B589="","",VLOOKUP(Table_1[[#This Row],[AÇÕES]],'Dados Status Invest STOCKS'!A575:AD1190,18)/100),0)</f>
        <v>-1.2069000000000001</v>
      </c>
      <c r="S589" s="51">
        <f>IFERROR(IF(Ações!$B589="","",VLOOKUP(Table_1[[#This Row],[AÇÕES]],'Dados Status Invest STOCKS'!A575:AD1190,25)/100),0)</f>
        <v>0</v>
      </c>
      <c r="T589" s="51">
        <f>(1-Ações!$Q589)*Ações!$R589</f>
        <v>-1.2069000000000001</v>
      </c>
      <c r="U589" s="54">
        <f>IF(Ações!$S589=0,Ações!$T589,IF(Ações!$T589=0,Ações!$S589,AVERAGE(Ações!$S589,Ações!$T589)))</f>
        <v>-1.2069000000000001</v>
      </c>
    </row>
    <row r="590" spans="2:21" ht="15.75" customHeight="1" x14ac:dyDescent="0.2">
      <c r="B590" s="44" t="str">
        <f>IFERROR('Dados Status Invest STOCKS'!A577,"-")</f>
        <v>BCML</v>
      </c>
      <c r="C590" s="45">
        <f>IFERROR((Ações!$D590-Ações!$K590)/Ações!$D590,0)</f>
        <v>0</v>
      </c>
      <c r="D590" s="46">
        <f>(Ações!$O590)/0.06</f>
        <v>0</v>
      </c>
      <c r="E590" s="47">
        <f>IFERROR((Ações!$F590-Ações!$K590)/Ações!$F590,0)</f>
        <v>0.38091439370782426</v>
      </c>
      <c r="F590" s="46">
        <f>IF(OR(Ações!$N590&lt;0,Ações!$M590&lt;0),"",(22.5*Ações!$M590*Ações!$N590)^0.5)</f>
        <v>31.659595701777366</v>
      </c>
      <c r="G590" s="47">
        <f>IFERROR((Ações!$H590-Ações!$K590)/Ações!$H590,0)</f>
        <v>0</v>
      </c>
      <c r="H590" s="48">
        <f>IFERROR(Ações!$I590/(Ações!$P590-Table_1[[#This Row],[CAGR LUCRO 5A]]),0)</f>
        <v>0</v>
      </c>
      <c r="I590" s="48">
        <f>IF(Ações!$S590&lt;0,"",Ações!$O590*(1+Ações!$S590))</f>
        <v>0</v>
      </c>
      <c r="J590" s="49">
        <f>IFERROR(IF(Ações!$B590="","",(VLOOKUP(Table_1[[#This Row],[AÇÕES]],'Dados Status Invest STOCKS'!A576:AD1191,4)/Table_1[[#This Row],[LPA]]))/100,0)</f>
        <v>5.7189189189189193E-2</v>
      </c>
      <c r="K590" s="50">
        <f>IFERROR(IF(Ações!$B590="","",VLOOKUP(Table_1[[#This Row],[AÇÕES]],'Dados Status Invest STOCKS'!A576:AD1191,2)),0)</f>
        <v>19.600000000000001</v>
      </c>
      <c r="L590" s="51">
        <f>IFERROR(IF(Ações!$B590="","",VLOOKUP(Table_1[[#This Row],[AÇÕES]],'Dados Status Invest STOCKS'!A576:AD1191,3)/100),0)</f>
        <v>0</v>
      </c>
      <c r="M590" s="52">
        <f>IFERROR(IF(Ações!$B590="","",VLOOKUP(Table_1[[#This Row],[AÇÕES]],'Dados Status Invest STOCKS'!A576:AD1191,28)),0)</f>
        <v>1.85</v>
      </c>
      <c r="N590" s="52">
        <f>IFERROR(IF(Ações!$B590="","",VLOOKUP(Table_1[[#This Row],[AÇÕES]],'Dados Status Invest STOCKS'!A576:AD1191,27)),0)</f>
        <v>24.08</v>
      </c>
      <c r="O590" s="52">
        <f>IFERROR(IF(Ações!$L590="","",Ações!$K590*Ações!$L590),0)</f>
        <v>0</v>
      </c>
      <c r="P590" s="53">
        <f t="shared" si="8"/>
        <v>0.06</v>
      </c>
      <c r="Q590" s="53">
        <f>IFERROR(Ações!$O590/Ações!$M590,0)</f>
        <v>0</v>
      </c>
      <c r="R590" s="53">
        <f>IFERROR(IF(Ações!$B590="","",VLOOKUP(Table_1[[#This Row],[AÇÕES]],'Dados Status Invest STOCKS'!A576:AD1191,18)/100),0)</f>
        <v>7.690000000000001E-2</v>
      </c>
      <c r="S590" s="51">
        <f>IFERROR(IF(Ações!$B590="","",VLOOKUP(Table_1[[#This Row],[AÇÕES]],'Dados Status Invest STOCKS'!A576:AD1191,25)/100),0)</f>
        <v>0.12990000000000002</v>
      </c>
      <c r="T590" s="51">
        <f>(1-Ações!$Q590)*Ações!$R590</f>
        <v>7.690000000000001E-2</v>
      </c>
      <c r="U590" s="54">
        <f>IF(Ações!$S590=0,Ações!$T590,IF(Ações!$T590=0,Ações!$S590,AVERAGE(Ações!$S590,Ações!$T590)))</f>
        <v>0.10340000000000002</v>
      </c>
    </row>
    <row r="591" spans="2:21" ht="15.75" customHeight="1" x14ac:dyDescent="0.2">
      <c r="B591" s="44" t="str">
        <f>IFERROR('Dados Status Invest STOCKS'!A578,"-")</f>
        <v>BCO</v>
      </c>
      <c r="C591" s="45">
        <f>IFERROR((Ações!$D591-Ações!$K591)/Ações!$D591,0)</f>
        <v>-4.5045871559633035</v>
      </c>
      <c r="D591" s="46">
        <f>(Ações!$O591)/0.06</f>
        <v>12.554983333333332</v>
      </c>
      <c r="E591" s="47">
        <f>IFERROR((Ações!$F591-Ações!$K591)/Ações!$F591,0)</f>
        <v>-0.25139410828155134</v>
      </c>
      <c r="F591" s="46">
        <f>IF(OR(Ações!$N591&lt;0,Ações!$M591&lt;0),"",(22.5*Ações!$M591*Ações!$N591)^0.5)</f>
        <v>55.226406727217011</v>
      </c>
      <c r="G591" s="47">
        <f>IFERROR((Ações!$H591-Ações!$K591)/Ações!$H591,0)</f>
        <v>-4.5045871559633035</v>
      </c>
      <c r="H591" s="48">
        <f>IFERROR(Ações!$I591/(Ações!$P591-Table_1[[#This Row],[CAGR LUCRO 5A]]),0)</f>
        <v>12.554983333333332</v>
      </c>
      <c r="I591" s="48">
        <f>IF(Ações!$S591&lt;0,"",Ações!$O591*(1+Ações!$S591))</f>
        <v>0.75329899999999994</v>
      </c>
      <c r="J591" s="49">
        <f>IFERROR(IF(Ações!$B591="","",(VLOOKUP(Table_1[[#This Row],[AÇÕES]],'Dados Status Invest STOCKS'!A577:AD1192,4)/Table_1[[#This Row],[LPA]]))/100,0)</f>
        <v>2.2959183673469387E-4</v>
      </c>
      <c r="K591" s="50">
        <f>IFERROR(IF(Ações!$B591="","",VLOOKUP(Table_1[[#This Row],[AÇÕES]],'Dados Status Invest STOCKS'!A577:AD1192,2)),0)</f>
        <v>69.11</v>
      </c>
      <c r="L591" s="51">
        <f>IFERROR(IF(Ações!$B591="","",VLOOKUP(Table_1[[#This Row],[AÇÕES]],'Dados Status Invest STOCKS'!A577:AD1192,3)/100),0)</f>
        <v>1.09E-2</v>
      </c>
      <c r="M591" s="52">
        <f>IFERROR(IF(Ações!$B591="","",VLOOKUP(Table_1[[#This Row],[AÇÕES]],'Dados Status Invest STOCKS'!A577:AD1192,28)),0)</f>
        <v>54.88</v>
      </c>
      <c r="N591" s="52">
        <f>IFERROR(IF(Ações!$B591="","",VLOOKUP(Table_1[[#This Row],[AÇÕES]],'Dados Status Invest STOCKS'!A577:AD1192,27)),0)</f>
        <v>2.4700000000000002</v>
      </c>
      <c r="O591" s="52">
        <f>IFERROR(IF(Ações!$L591="","",Ações!$K591*Ações!$L591),0)</f>
        <v>0.75329899999999994</v>
      </c>
      <c r="P591" s="53">
        <f t="shared" ref="P591:P654" si="9">$U$6</f>
        <v>0.06</v>
      </c>
      <c r="Q591" s="53">
        <f>IFERROR(Ações!$O591/Ações!$M591,0)</f>
        <v>1.3726293731778423E-2</v>
      </c>
      <c r="R591" s="53">
        <f>IFERROR(IF(Ações!$B591="","",VLOOKUP(Table_1[[#This Row],[AÇÕES]],'Dados Status Invest STOCKS'!A577:AD1192,18)/100),0)</f>
        <v>22.220800000000001</v>
      </c>
      <c r="S591" s="51">
        <f>IFERROR(IF(Ações!$B591="","",VLOOKUP(Table_1[[#This Row],[AÇÕES]],'Dados Status Invest STOCKS'!A577:AD1192,25)/100),0)</f>
        <v>0</v>
      </c>
      <c r="T591" s="51">
        <f>(1-Ações!$Q591)*Ações!$R591</f>
        <v>21.915790772244897</v>
      </c>
      <c r="U591" s="54">
        <f>IF(Ações!$S591=0,Ações!$T591,IF(Ações!$T591=0,Ações!$S591,AVERAGE(Ações!$S591,Ações!$T591)))</f>
        <v>21.915790772244897</v>
      </c>
    </row>
    <row r="592" spans="2:21" ht="15.75" customHeight="1" x14ac:dyDescent="0.2">
      <c r="B592" s="44" t="str">
        <f>IFERROR('Dados Status Invest STOCKS'!A579,"-")</f>
        <v>BCOR</v>
      </c>
      <c r="C592" s="45">
        <f>IFERROR((Ações!$D592-Ações!$K592)/Ações!$D592,0)</f>
        <v>0</v>
      </c>
      <c r="D592" s="46">
        <f>(Ações!$O592)/0.06</f>
        <v>0</v>
      </c>
      <c r="E592" s="47">
        <f>IFERROR((Ações!$F592-Ações!$K592)/Ações!$F592,0)</f>
        <v>0</v>
      </c>
      <c r="F592" s="46" t="str">
        <f>IF(OR(Ações!$N592&lt;0,Ações!$M592&lt;0),"",(22.5*Ações!$M592*Ações!$N592)^0.5)</f>
        <v/>
      </c>
      <c r="G592" s="47">
        <f>IFERROR((Ações!$H592-Ações!$K592)/Ações!$H592,0)</f>
        <v>0</v>
      </c>
      <c r="H592" s="48">
        <f>IFERROR(Ações!$I592/(Ações!$P592-Table_1[[#This Row],[CAGR LUCRO 5A]]),0)</f>
        <v>0</v>
      </c>
      <c r="I592" s="48">
        <f>IF(Ações!$S592&lt;0,"",Ações!$O592*(1+Ações!$S592))</f>
        <v>0</v>
      </c>
      <c r="J592" s="49">
        <f>IFERROR(IF(Ações!$B592="","",(VLOOKUP(Table_1[[#This Row],[AÇÕES]],'Dados Status Invest STOCKS'!A578:AD1193,4)/Table_1[[#This Row],[LPA]]))/100,0)</f>
        <v>1.01675</v>
      </c>
      <c r="K592" s="50">
        <f>IFERROR(IF(Ações!$B592="","",VLOOKUP(Table_1[[#This Row],[AÇÕES]],'Dados Status Invest STOCKS'!A578:AD1193,2)),0)</f>
        <v>16.07</v>
      </c>
      <c r="L592" s="51">
        <f>IFERROR(IF(Ações!$B592="","",VLOOKUP(Table_1[[#This Row],[AÇÕES]],'Dados Status Invest STOCKS'!A578:AD1193,3)/100),0)</f>
        <v>0</v>
      </c>
      <c r="M592" s="52">
        <f>IFERROR(IF(Ações!$B592="","",VLOOKUP(Table_1[[#This Row],[AÇÕES]],'Dados Status Invest STOCKS'!A578:AD1193,28)),0)</f>
        <v>-0.4</v>
      </c>
      <c r="N592" s="52">
        <f>IFERROR(IF(Ações!$B592="","",VLOOKUP(Table_1[[#This Row],[AÇÕES]],'Dados Status Invest STOCKS'!A578:AD1193,27)),0)</f>
        <v>7.37</v>
      </c>
      <c r="O592" s="52">
        <f>IFERROR(IF(Ações!$L592="","",Ações!$K592*Ações!$L592),0)</f>
        <v>0</v>
      </c>
      <c r="P592" s="53">
        <f t="shared" si="9"/>
        <v>0.06</v>
      </c>
      <c r="Q592" s="53">
        <f>IFERROR(Ações!$O592/Ações!$M592,0)</f>
        <v>0</v>
      </c>
      <c r="R592" s="53">
        <f>IFERROR(IF(Ações!$B592="","",VLOOKUP(Table_1[[#This Row],[AÇÕES]],'Dados Status Invest STOCKS'!A578:AD1193,18)/100),0)</f>
        <v>-5.3600000000000002E-2</v>
      </c>
      <c r="S592" s="51">
        <f>IFERROR(IF(Ações!$B592="","",VLOOKUP(Table_1[[#This Row],[AÇÕES]],'Dados Status Invest STOCKS'!A578:AD1193,25)/100),0)</f>
        <v>0</v>
      </c>
      <c r="T592" s="51">
        <f>(1-Ações!$Q592)*Ações!$R592</f>
        <v>-5.3600000000000002E-2</v>
      </c>
      <c r="U592" s="54">
        <f>IF(Ações!$S592=0,Ações!$T592,IF(Ações!$T592=0,Ações!$S592,AVERAGE(Ações!$S592,Ações!$T592)))</f>
        <v>-5.3600000000000002E-2</v>
      </c>
    </row>
    <row r="593" spans="2:21" ht="15.75" customHeight="1" x14ac:dyDescent="0.2">
      <c r="B593" s="44" t="str">
        <f>IFERROR('Dados Status Invest STOCKS'!A580,"-")</f>
        <v>BCOV</v>
      </c>
      <c r="C593" s="45">
        <f>IFERROR((Ações!$D593-Ações!$K593)/Ações!$D593,0)</f>
        <v>0</v>
      </c>
      <c r="D593" s="46">
        <f>(Ações!$O593)/0.06</f>
        <v>0</v>
      </c>
      <c r="E593" s="47">
        <f>IFERROR((Ações!$F593-Ações!$K593)/Ações!$F593,0)</f>
        <v>-2.2042092867401251</v>
      </c>
      <c r="F593" s="46">
        <f>IF(OR(Ações!$N593&lt;0,Ações!$M593&lt;0),"",(22.5*Ações!$M593*Ações!$N593)^0.5)</f>
        <v>2.9336410823411923</v>
      </c>
      <c r="G593" s="47">
        <f>IFERROR((Ações!$H593-Ações!$K593)/Ações!$H593,0)</f>
        <v>0</v>
      </c>
      <c r="H593" s="48">
        <f>IFERROR(Ações!$I593/(Ações!$P593-Table_1[[#This Row],[CAGR LUCRO 5A]]),0)</f>
        <v>0</v>
      </c>
      <c r="I593" s="48">
        <f>IF(Ações!$S593&lt;0,"",Ações!$O593*(1+Ações!$S593))</f>
        <v>0</v>
      </c>
      <c r="J593" s="49">
        <f>IFERROR(IF(Ações!$B593="","",(VLOOKUP(Table_1[[#This Row],[AÇÕES]],'Dados Status Invest STOCKS'!A579:AD1194,4)/Table_1[[#This Row],[LPA]]))/100,0)</f>
        <v>3.2452941176470587</v>
      </c>
      <c r="K593" s="50">
        <f>IFERROR(IF(Ações!$B593="","",VLOOKUP(Table_1[[#This Row],[AÇÕES]],'Dados Status Invest STOCKS'!A579:AD1194,2)),0)</f>
        <v>9.4</v>
      </c>
      <c r="L593" s="51">
        <f>IFERROR(IF(Ações!$B593="","",VLOOKUP(Table_1[[#This Row],[AÇÕES]],'Dados Status Invest STOCKS'!A579:AD1194,3)/100),0)</f>
        <v>0</v>
      </c>
      <c r="M593" s="52">
        <f>IFERROR(IF(Ações!$B593="","",VLOOKUP(Table_1[[#This Row],[AÇÕES]],'Dados Status Invest STOCKS'!A579:AD1194,28)),0)</f>
        <v>0.17</v>
      </c>
      <c r="N593" s="52">
        <f>IFERROR(IF(Ações!$B593="","",VLOOKUP(Table_1[[#This Row],[AÇÕES]],'Dados Status Invest STOCKS'!A579:AD1194,27)),0)</f>
        <v>2.25</v>
      </c>
      <c r="O593" s="52">
        <f>IFERROR(IF(Ações!$L593="","",Ações!$K593*Ações!$L593),0)</f>
        <v>0</v>
      </c>
      <c r="P593" s="53">
        <f t="shared" si="9"/>
        <v>0.06</v>
      </c>
      <c r="Q593" s="53">
        <f>IFERROR(Ações!$O593/Ações!$M593,0)</f>
        <v>0</v>
      </c>
      <c r="R593" s="53">
        <f>IFERROR(IF(Ações!$B593="","",VLOOKUP(Table_1[[#This Row],[AÇÕES]],'Dados Status Invest STOCKS'!A579:AD1194,18)/100),0)</f>
        <v>7.5600000000000001E-2</v>
      </c>
      <c r="S593" s="51">
        <f>IFERROR(IF(Ações!$B593="","",VLOOKUP(Table_1[[#This Row],[AÇÕES]],'Dados Status Invest STOCKS'!A579:AD1194,25)/100),0)</f>
        <v>0</v>
      </c>
      <c r="T593" s="51">
        <f>(1-Ações!$Q593)*Ações!$R593</f>
        <v>7.5600000000000001E-2</v>
      </c>
      <c r="U593" s="54">
        <f>IF(Ações!$S593=0,Ações!$T593,IF(Ações!$T593=0,Ações!$S593,AVERAGE(Ações!$S593,Ações!$T593)))</f>
        <v>7.5600000000000001E-2</v>
      </c>
    </row>
    <row r="594" spans="2:21" ht="15.75" customHeight="1" x14ac:dyDescent="0.2">
      <c r="B594" s="44" t="str">
        <f>IFERROR('Dados Status Invest STOCKS'!A581,"-")</f>
        <v>BCOW</v>
      </c>
      <c r="C594" s="45">
        <f>IFERROR((Ações!$D594-Ações!$K594)/Ações!$D594,0)</f>
        <v>0</v>
      </c>
      <c r="D594" s="46">
        <f>(Ações!$O594)/0.06</f>
        <v>0</v>
      </c>
      <c r="E594" s="47">
        <f>IFERROR((Ações!$F594-Ações!$K594)/Ações!$F594,0)</f>
        <v>-0.54931578878666965</v>
      </c>
      <c r="F594" s="46">
        <f>IF(OR(Ações!$N594&lt;0,Ações!$M594&lt;0),"",(22.5*Ações!$M594*Ações!$N594)^0.5)</f>
        <v>7.132180592217221</v>
      </c>
      <c r="G594" s="47">
        <f>IFERROR((Ações!$H594-Ações!$K594)/Ações!$H594,0)</f>
        <v>0</v>
      </c>
      <c r="H594" s="48">
        <f>IFERROR(Ações!$I594/(Ações!$P594-Table_1[[#This Row],[CAGR LUCRO 5A]]),0)</f>
        <v>0</v>
      </c>
      <c r="I594" s="48">
        <f>IF(Ações!$S594&lt;0,"",Ações!$O594*(1+Ações!$S594))</f>
        <v>0</v>
      </c>
      <c r="J594" s="49">
        <f>IFERROR(IF(Ações!$B594="","",(VLOOKUP(Table_1[[#This Row],[AÇÕES]],'Dados Status Invest STOCKS'!A580:AD1195,4)/Table_1[[#This Row],[LPA]]))/100,0)</f>
        <v>1.8912500000000001</v>
      </c>
      <c r="K594" s="50">
        <f>IFERROR(IF(Ações!$B594="","",VLOOKUP(Table_1[[#This Row],[AÇÕES]],'Dados Status Invest STOCKS'!A580:AD1195,2)),0)</f>
        <v>11.05</v>
      </c>
      <c r="L594" s="51">
        <f>IFERROR(IF(Ações!$B594="","",VLOOKUP(Table_1[[#This Row],[AÇÕES]],'Dados Status Invest STOCKS'!A580:AD1195,3)/100),0)</f>
        <v>0</v>
      </c>
      <c r="M594" s="52">
        <f>IFERROR(IF(Ações!$B594="","",VLOOKUP(Table_1[[#This Row],[AÇÕES]],'Dados Status Invest STOCKS'!A580:AD1195,28)),0)</f>
        <v>0.24</v>
      </c>
      <c r="N594" s="52">
        <f>IFERROR(IF(Ações!$B594="","",VLOOKUP(Table_1[[#This Row],[AÇÕES]],'Dados Status Invest STOCKS'!A580:AD1195,27)),0)</f>
        <v>9.42</v>
      </c>
      <c r="O594" s="52">
        <f>IFERROR(IF(Ações!$L594="","",Ações!$K594*Ações!$L594),0)</f>
        <v>0</v>
      </c>
      <c r="P594" s="53">
        <f t="shared" si="9"/>
        <v>0.06</v>
      </c>
      <c r="Q594" s="53">
        <f>IFERROR(Ações!$O594/Ações!$M594,0)</f>
        <v>0</v>
      </c>
      <c r="R594" s="53">
        <f>IFERROR(IF(Ações!$B594="","",VLOOKUP(Table_1[[#This Row],[AÇÕES]],'Dados Status Invest STOCKS'!A580:AD1195,18)/100),0)</f>
        <v>2.5899999999999999E-2</v>
      </c>
      <c r="S594" s="51">
        <f>IFERROR(IF(Ações!$B594="","",VLOOKUP(Table_1[[#This Row],[AÇÕES]],'Dados Status Invest STOCKS'!A580:AD1195,25)/100),0)</f>
        <v>0</v>
      </c>
      <c r="T594" s="51">
        <f>(1-Ações!$Q594)*Ações!$R594</f>
        <v>2.5899999999999999E-2</v>
      </c>
      <c r="U594" s="54">
        <f>IF(Ações!$S594=0,Ações!$T594,IF(Ações!$T594=0,Ações!$S594,AVERAGE(Ações!$S594,Ações!$T594)))</f>
        <v>2.5899999999999999E-2</v>
      </c>
    </row>
    <row r="595" spans="2:21" ht="15.75" customHeight="1" x14ac:dyDescent="0.2">
      <c r="B595" s="44" t="str">
        <f>IFERROR('Dados Status Invest STOCKS'!A582,"-")</f>
        <v>BCPC</v>
      </c>
      <c r="C595" s="45">
        <f>IFERROR((Ações!$D595-Ações!$K595)/Ações!$D595,0)</f>
        <v>-13.285714285714288</v>
      </c>
      <c r="D595" s="46">
        <f>(Ações!$O595)/0.06</f>
        <v>10.547599999999999</v>
      </c>
      <c r="E595" s="47">
        <f>IFERROR((Ações!$F595-Ações!$K595)/Ações!$F595,0)</f>
        <v>-2.5720525729420056</v>
      </c>
      <c r="F595" s="46">
        <f>IF(OR(Ações!$N595&lt;0,Ações!$M595&lt;0),"",(22.5*Ações!$M595*Ações!$N595)^0.5)</f>
        <v>42.183029763164235</v>
      </c>
      <c r="G595" s="47">
        <f>IFERROR((Ações!$H595-Ações!$K595)/Ações!$H595,0)</f>
        <v>3.709160515539923</v>
      </c>
      <c r="H595" s="48">
        <f>IFERROR(Ações!$I595/(Ações!$P595-Table_1[[#This Row],[CAGR LUCRO 5A]]),0)</f>
        <v>-55.618705180327858</v>
      </c>
      <c r="I595" s="48">
        <f>IF(Ações!$S595&lt;0,"",Ações!$O595*(1+Ações!$S595))</f>
        <v>0.67854820319999998</v>
      </c>
      <c r="J595" s="49">
        <f>IFERROR(IF(Ações!$B595="","",(VLOOKUP(Table_1[[#This Row],[AÇÕES]],'Dados Status Invest STOCKS'!A581:AD1196,4)/Table_1[[#This Row],[LPA]]))/100,0)</f>
        <v>0.18156249999999999</v>
      </c>
      <c r="K595" s="50">
        <f>IFERROR(IF(Ações!$B595="","",VLOOKUP(Table_1[[#This Row],[AÇÕES]],'Dados Status Invest STOCKS'!A581:AD1196,2)),0)</f>
        <v>150.68</v>
      </c>
      <c r="L595" s="51">
        <f>IFERROR(IF(Ações!$B595="","",VLOOKUP(Table_1[[#This Row],[AÇÕES]],'Dados Status Invest STOCKS'!A581:AD1196,3)/100),0)</f>
        <v>4.1999999999999997E-3</v>
      </c>
      <c r="M595" s="52">
        <f>IFERROR(IF(Ações!$B595="","",VLOOKUP(Table_1[[#This Row],[AÇÕES]],'Dados Status Invest STOCKS'!A581:AD1196,28)),0)</f>
        <v>2.88</v>
      </c>
      <c r="N595" s="52">
        <f>IFERROR(IF(Ações!$B595="","",VLOOKUP(Table_1[[#This Row],[AÇÕES]],'Dados Status Invest STOCKS'!A581:AD1196,27)),0)</f>
        <v>27.46</v>
      </c>
      <c r="O595" s="52">
        <f>IFERROR(IF(Ações!$L595="","",Ações!$K595*Ações!$L595),0)</f>
        <v>0.63285599999999997</v>
      </c>
      <c r="P595" s="53">
        <f t="shared" si="9"/>
        <v>0.06</v>
      </c>
      <c r="Q595" s="53">
        <f>IFERROR(Ações!$O595/Ações!$M595,0)</f>
        <v>0.21974166666666667</v>
      </c>
      <c r="R595" s="53">
        <f>IFERROR(IF(Ações!$B595="","",VLOOKUP(Table_1[[#This Row],[AÇÕES]],'Dados Status Invest STOCKS'!A581:AD1196,18)/100),0)</f>
        <v>0.105</v>
      </c>
      <c r="S595" s="51">
        <f>IFERROR(IF(Ações!$B595="","",VLOOKUP(Table_1[[#This Row],[AÇÕES]],'Dados Status Invest STOCKS'!A581:AD1196,25)/100),0)</f>
        <v>7.22E-2</v>
      </c>
      <c r="T595" s="51">
        <f>(1-Ações!$Q595)*Ações!$R595</f>
        <v>8.192712499999999E-2</v>
      </c>
      <c r="U595" s="54">
        <f>IF(Ações!$S595=0,Ações!$T595,IF(Ações!$T595=0,Ações!$S595,AVERAGE(Ações!$S595,Ações!$T595)))</f>
        <v>7.7063562499999988E-2</v>
      </c>
    </row>
    <row r="596" spans="2:21" ht="15.75" customHeight="1" x14ac:dyDescent="0.2">
      <c r="B596" s="44" t="str">
        <f>IFERROR('Dados Status Invest STOCKS'!A583,"-")</f>
        <v>BCRX</v>
      </c>
      <c r="C596" s="45">
        <f>IFERROR((Ações!$D596-Ações!$K596)/Ações!$D596,0)</f>
        <v>0</v>
      </c>
      <c r="D596" s="46">
        <f>(Ações!$O596)/0.06</f>
        <v>0</v>
      </c>
      <c r="E596" s="47">
        <f>IFERROR((Ações!$F596-Ações!$K596)/Ações!$F596,0)</f>
        <v>0</v>
      </c>
      <c r="F596" s="46" t="str">
        <f>IF(OR(Ações!$N596&lt;0,Ações!$M596&lt;0),"",(22.5*Ações!$M596*Ações!$N596)^0.5)</f>
        <v/>
      </c>
      <c r="G596" s="47">
        <f>IFERROR((Ações!$H596-Ações!$K596)/Ações!$H596,0)</f>
        <v>0</v>
      </c>
      <c r="H596" s="48">
        <f>IFERROR(Ações!$I596/(Ações!$P596-Table_1[[#This Row],[CAGR LUCRO 5A]]),0)</f>
        <v>0</v>
      </c>
      <c r="I596" s="48">
        <f>IF(Ações!$S596&lt;0,"",Ações!$O596*(1+Ações!$S596))</f>
        <v>0</v>
      </c>
      <c r="J596" s="49">
        <f>IFERROR(IF(Ações!$B596="","",(VLOOKUP(Table_1[[#This Row],[AÇÕES]],'Dados Status Invest STOCKS'!A582:AD1197,4)/Table_1[[#This Row],[LPA]]))/100,0)</f>
        <v>8.9761904761904765E-2</v>
      </c>
      <c r="K596" s="50">
        <f>IFERROR(IF(Ações!$B596="","",VLOOKUP(Table_1[[#This Row],[AÇÕES]],'Dados Status Invest STOCKS'!A582:AD1197,2)),0)</f>
        <v>14.26</v>
      </c>
      <c r="L596" s="51">
        <f>IFERROR(IF(Ações!$B596="","",VLOOKUP(Table_1[[#This Row],[AÇÕES]],'Dados Status Invest STOCKS'!A582:AD1197,3)/100),0)</f>
        <v>0</v>
      </c>
      <c r="M596" s="52">
        <f>IFERROR(IF(Ações!$B596="","",VLOOKUP(Table_1[[#This Row],[AÇÕES]],'Dados Status Invest STOCKS'!A582:AD1197,28)),0)</f>
        <v>-1.26</v>
      </c>
      <c r="N596" s="52">
        <f>IFERROR(IF(Ações!$B596="","",VLOOKUP(Table_1[[#This Row],[AÇÕES]],'Dados Status Invest STOCKS'!A582:AD1197,27)),0)</f>
        <v>-0.82</v>
      </c>
      <c r="O596" s="52">
        <f>IFERROR(IF(Ações!$L596="","",Ações!$K596*Ações!$L596),0)</f>
        <v>0</v>
      </c>
      <c r="P596" s="53">
        <f t="shared" si="9"/>
        <v>0.06</v>
      </c>
      <c r="Q596" s="53">
        <f>IFERROR(Ações!$O596/Ações!$M596,0)</f>
        <v>0</v>
      </c>
      <c r="R596" s="53">
        <f>IFERROR(IF(Ações!$B596="","",VLOOKUP(Table_1[[#This Row],[AÇÕES]],'Dados Status Invest STOCKS'!A582:AD1197,18)/100),0)</f>
        <v>-1.5422</v>
      </c>
      <c r="S596" s="51">
        <f>IFERROR(IF(Ações!$B596="","",VLOOKUP(Table_1[[#This Row],[AÇÕES]],'Dados Status Invest STOCKS'!A582:AD1197,25)/100),0)</f>
        <v>0</v>
      </c>
      <c r="T596" s="51">
        <f>(1-Ações!$Q596)*Ações!$R596</f>
        <v>-1.5422</v>
      </c>
      <c r="U596" s="54">
        <f>IF(Ações!$S596=0,Ações!$T596,IF(Ações!$T596=0,Ações!$S596,AVERAGE(Ações!$S596,Ações!$T596)))</f>
        <v>-1.5422</v>
      </c>
    </row>
    <row r="597" spans="2:21" ht="15.75" customHeight="1" x14ac:dyDescent="0.2">
      <c r="B597" s="44" t="str">
        <f>IFERROR('Dados Status Invest STOCKS'!A584,"-")</f>
        <v>BCS</v>
      </c>
      <c r="C597" s="45">
        <f>IFERROR((Ações!$D597-Ações!$K597)/Ações!$D597,0)</f>
        <v>-2.947368421052631</v>
      </c>
      <c r="D597" s="46">
        <f>(Ações!$O597)/0.06</f>
        <v>2.6929333333333338</v>
      </c>
      <c r="E597" s="47">
        <f>IFERROR((Ações!$F597-Ações!$K597)/Ações!$F597,0)</f>
        <v>0.62122445898016332</v>
      </c>
      <c r="F597" s="46">
        <f>IF(OR(Ações!$N597&lt;0,Ações!$M597&lt;0),"",(22.5*Ações!$M597*Ações!$N597)^0.5)</f>
        <v>28.064114096119265</v>
      </c>
      <c r="G597" s="47">
        <f>IFERROR((Ações!$H597-Ações!$K597)/Ações!$H597,0)</f>
        <v>-1.9641910158418818</v>
      </c>
      <c r="H597" s="48">
        <f>IFERROR(Ações!$I597/(Ações!$P597-Table_1[[#This Row],[CAGR LUCRO 5A]]),0)</f>
        <v>3.5861386608315104</v>
      </c>
      <c r="I597" s="48">
        <f>IF(Ações!$S597&lt;0,"",Ações!$O597*(1+Ações!$S597))</f>
        <v>0.16388653680000001</v>
      </c>
      <c r="J597" s="49">
        <f>IFERROR(IF(Ações!$B597="","",(VLOOKUP(Table_1[[#This Row],[AÇÕES]],'Dados Status Invest STOCKS'!A583:AD1198,4)/Table_1[[#This Row],[LPA]]))/100,0)</f>
        <v>4.4805194805194806E-2</v>
      </c>
      <c r="K597" s="50">
        <f>IFERROR(IF(Ações!$B597="","",VLOOKUP(Table_1[[#This Row],[AÇÕES]],'Dados Status Invest STOCKS'!A583:AD1198,2)),0)</f>
        <v>10.63</v>
      </c>
      <c r="L597" s="51">
        <f>IFERROR(IF(Ações!$B597="","",VLOOKUP(Table_1[[#This Row],[AÇÕES]],'Dados Status Invest STOCKS'!A583:AD1198,3)/100),0)</f>
        <v>1.52E-2</v>
      </c>
      <c r="M597" s="52">
        <f>IFERROR(IF(Ações!$B597="","",VLOOKUP(Table_1[[#This Row],[AÇÕES]],'Dados Status Invest STOCKS'!A583:AD1198,28)),0)</f>
        <v>1.54</v>
      </c>
      <c r="N597" s="52">
        <f>IFERROR(IF(Ações!$B597="","",VLOOKUP(Table_1[[#This Row],[AÇÕES]],'Dados Status Invest STOCKS'!A583:AD1198,27)),0)</f>
        <v>22.73</v>
      </c>
      <c r="O597" s="52">
        <f>IFERROR(IF(Ações!$L597="","",Ações!$K597*Ações!$L597),0)</f>
        <v>0.16157600000000003</v>
      </c>
      <c r="P597" s="53">
        <f t="shared" si="9"/>
        <v>0.06</v>
      </c>
      <c r="Q597" s="53">
        <f>IFERROR(Ações!$O597/Ações!$M597,0)</f>
        <v>0.10491948051948054</v>
      </c>
      <c r="R597" s="53">
        <f>IFERROR(IF(Ações!$B597="","",VLOOKUP(Table_1[[#This Row],[AÇÕES]],'Dados Status Invest STOCKS'!A583:AD1198,18)/100),0)</f>
        <v>6.7799999999999999E-2</v>
      </c>
      <c r="S597" s="51">
        <f>IFERROR(IF(Ações!$B597="","",VLOOKUP(Table_1[[#This Row],[AÇÕES]],'Dados Status Invest STOCKS'!A583:AD1198,25)/100),0)</f>
        <v>1.43E-2</v>
      </c>
      <c r="T597" s="51">
        <f>(1-Ações!$Q597)*Ações!$R597</f>
        <v>6.0686459220779219E-2</v>
      </c>
      <c r="U597" s="54">
        <f>IF(Ações!$S597=0,Ações!$T597,IF(Ações!$T597=0,Ações!$S597,AVERAGE(Ações!$S597,Ações!$T597)))</f>
        <v>3.749322961038961E-2</v>
      </c>
    </row>
    <row r="598" spans="2:21" ht="15.75" customHeight="1" x14ac:dyDescent="0.2">
      <c r="B598" s="44" t="str">
        <f>IFERROR('Dados Status Invest STOCKS'!A585,"-")</f>
        <v>BCSF</v>
      </c>
      <c r="C598" s="45">
        <f>IFERROR((Ações!$D598-Ações!$K598)/Ações!$D598,0)</f>
        <v>0.32508436445444328</v>
      </c>
      <c r="D598" s="46">
        <f>(Ações!$O598)/0.06</f>
        <v>22.669500000000003</v>
      </c>
      <c r="E598" s="47">
        <f>IFERROR((Ações!$F598-Ações!$K598)/Ações!$F598,0)</f>
        <v>0.46318466048538925</v>
      </c>
      <c r="F598" s="46">
        <f>IF(OR(Ações!$N598&lt;0,Ações!$M598&lt;0),"",(22.5*Ações!$M598*Ações!$N598)^0.5)</f>
        <v>28.501421017205441</v>
      </c>
      <c r="G598" s="47">
        <f>IFERROR((Ações!$H598-Ações!$K598)/Ações!$H598,0)</f>
        <v>0.32508436445444328</v>
      </c>
      <c r="H598" s="48">
        <f>IFERROR(Ações!$I598/(Ações!$P598-Table_1[[#This Row],[CAGR LUCRO 5A]]),0)</f>
        <v>22.669500000000003</v>
      </c>
      <c r="I598" s="48">
        <f>IF(Ações!$S598&lt;0,"",Ações!$O598*(1+Ações!$S598))</f>
        <v>1.3601700000000001</v>
      </c>
      <c r="J598" s="49">
        <f>IFERROR(IF(Ações!$B598="","",(VLOOKUP(Table_1[[#This Row],[AÇÕES]],'Dados Status Invest STOCKS'!A584:AD1199,4)/Table_1[[#This Row],[LPA]]))/100,0)</f>
        <v>3.4009433962264149E-2</v>
      </c>
      <c r="K598" s="50">
        <f>IFERROR(IF(Ações!$B598="","",VLOOKUP(Table_1[[#This Row],[AÇÕES]],'Dados Status Invest STOCKS'!A584:AD1199,2)),0)</f>
        <v>15.3</v>
      </c>
      <c r="L598" s="51">
        <f>IFERROR(IF(Ações!$B598="","",VLOOKUP(Table_1[[#This Row],[AÇÕES]],'Dados Status Invest STOCKS'!A584:AD1199,3)/100),0)</f>
        <v>8.8900000000000007E-2</v>
      </c>
      <c r="M598" s="52">
        <f>IFERROR(IF(Ações!$B598="","",VLOOKUP(Table_1[[#This Row],[AÇÕES]],'Dados Status Invest STOCKS'!A584:AD1199,28)),0)</f>
        <v>2.12</v>
      </c>
      <c r="N598" s="52">
        <f>IFERROR(IF(Ações!$B598="","",VLOOKUP(Table_1[[#This Row],[AÇÕES]],'Dados Status Invest STOCKS'!A584:AD1199,27)),0)</f>
        <v>17.03</v>
      </c>
      <c r="O598" s="52">
        <f>IFERROR(IF(Ações!$L598="","",Ações!$K598*Ações!$L598),0)</f>
        <v>1.3601700000000001</v>
      </c>
      <c r="P598" s="53">
        <f t="shared" si="9"/>
        <v>0.06</v>
      </c>
      <c r="Q598" s="53">
        <f>IFERROR(Ações!$O598/Ações!$M598,0)</f>
        <v>0.64158962264150943</v>
      </c>
      <c r="R598" s="53">
        <f>IFERROR(IF(Ações!$B598="","",VLOOKUP(Table_1[[#This Row],[AÇÕES]],'Dados Status Invest STOCKS'!A584:AD1199,18)/100),0)</f>
        <v>0.1246</v>
      </c>
      <c r="S598" s="51">
        <f>IFERROR(IF(Ações!$B598="","",VLOOKUP(Table_1[[#This Row],[AÇÕES]],'Dados Status Invest STOCKS'!A584:AD1199,25)/100),0)</f>
        <v>0</v>
      </c>
      <c r="T598" s="51">
        <f>(1-Ações!$Q598)*Ações!$R598</f>
        <v>4.4657933018867925E-2</v>
      </c>
      <c r="U598" s="54">
        <f>IF(Ações!$S598=0,Ações!$T598,IF(Ações!$T598=0,Ações!$S598,AVERAGE(Ações!$S598,Ações!$T598)))</f>
        <v>4.4657933018867925E-2</v>
      </c>
    </row>
    <row r="599" spans="2:21" ht="15.75" customHeight="1" x14ac:dyDescent="0.2">
      <c r="B599" s="44" t="str">
        <f>IFERROR('Dados Status Invest STOCKS'!A586,"-")</f>
        <v>BCTG</v>
      </c>
      <c r="C599" s="45">
        <f>IFERROR((Ações!$D599-Ações!$K599)/Ações!$D599,0)</f>
        <v>0</v>
      </c>
      <c r="D599" s="46">
        <f>(Ações!$O599)/0.06</f>
        <v>0</v>
      </c>
      <c r="E599" s="47">
        <f>IFERROR((Ações!$F599-Ações!$K599)/Ações!$F599,0)</f>
        <v>0</v>
      </c>
      <c r="F599" s="46">
        <f>IF(OR(Ações!$N599&lt;0,Ações!$M599&lt;0),"",(22.5*Ações!$M599*Ações!$N599)^0.5)</f>
        <v>0</v>
      </c>
      <c r="G599" s="47">
        <f>IFERROR((Ações!$H599-Ações!$K599)/Ações!$H599,0)</f>
        <v>0</v>
      </c>
      <c r="H599" s="48">
        <f>IFERROR(Ações!$I599/(Ações!$P599-Table_1[[#This Row],[CAGR LUCRO 5A]]),0)</f>
        <v>0</v>
      </c>
      <c r="I599" s="48">
        <f>IF(Ações!$S599&lt;0,"",Ações!$O599*(1+Ações!$S599))</f>
        <v>0</v>
      </c>
      <c r="J599" s="49">
        <f>IFERROR(IF(Ações!$B599="","",(VLOOKUP(Table_1[[#This Row],[AÇÕES]],'Dados Status Invest STOCKS'!A585:AD1200,4)/Table_1[[#This Row],[LPA]]))/100,0)</f>
        <v>0</v>
      </c>
      <c r="K599" s="50">
        <f>IFERROR(IF(Ações!$B599="","",VLOOKUP(Table_1[[#This Row],[AÇÕES]],'Dados Status Invest STOCKS'!A585:AD1200,2)),0)</f>
        <v>10.199999999999999</v>
      </c>
      <c r="L599" s="51">
        <f>IFERROR(IF(Ações!$B599="","",VLOOKUP(Table_1[[#This Row],[AÇÕES]],'Dados Status Invest STOCKS'!A585:AD1200,3)/100),0)</f>
        <v>0</v>
      </c>
      <c r="M599" s="52">
        <f>IFERROR(IF(Ações!$B599="","",VLOOKUP(Table_1[[#This Row],[AÇÕES]],'Dados Status Invest STOCKS'!A585:AD1200,28)),0)</f>
        <v>0</v>
      </c>
      <c r="N599" s="52">
        <f>IFERROR(IF(Ações!$B599="","",VLOOKUP(Table_1[[#This Row],[AÇÕES]],'Dados Status Invest STOCKS'!A585:AD1200,27)),0)</f>
        <v>0.23</v>
      </c>
      <c r="O599" s="52">
        <f>IFERROR(IF(Ações!$L599="","",Ações!$K599*Ações!$L599),0)</f>
        <v>0</v>
      </c>
      <c r="P599" s="53">
        <f t="shared" si="9"/>
        <v>0.06</v>
      </c>
      <c r="Q599" s="53">
        <f>IFERROR(Ações!$O599/Ações!$M599,0)</f>
        <v>0</v>
      </c>
      <c r="R599" s="53">
        <f>IFERROR(IF(Ações!$B599="","",VLOOKUP(Table_1[[#This Row],[AÇÕES]],'Dados Status Invest STOCKS'!A585:AD1200,18)/100),0)</f>
        <v>-1.04E-2</v>
      </c>
      <c r="S599" s="51">
        <f>IFERROR(IF(Ações!$B599="","",VLOOKUP(Table_1[[#This Row],[AÇÕES]],'Dados Status Invest STOCKS'!A585:AD1200,25)/100),0)</f>
        <v>0</v>
      </c>
      <c r="T599" s="51">
        <f>(1-Ações!$Q599)*Ações!$R599</f>
        <v>-1.04E-2</v>
      </c>
      <c r="U599" s="54">
        <f>IF(Ações!$S599=0,Ações!$T599,IF(Ações!$T599=0,Ações!$S599,AVERAGE(Ações!$S599,Ações!$T599)))</f>
        <v>-1.04E-2</v>
      </c>
    </row>
    <row r="600" spans="2:21" ht="15.75" customHeight="1" x14ac:dyDescent="0.2">
      <c r="B600" s="44" t="str">
        <f>IFERROR('Dados Status Invest STOCKS'!A587,"-")</f>
        <v>BCYC</v>
      </c>
      <c r="C600" s="45">
        <f>IFERROR((Ações!$D600-Ações!$K600)/Ações!$D600,0)</f>
        <v>0</v>
      </c>
      <c r="D600" s="46">
        <f>(Ações!$O600)/0.06</f>
        <v>0</v>
      </c>
      <c r="E600" s="47">
        <f>IFERROR((Ações!$F600-Ações!$K600)/Ações!$F600,0)</f>
        <v>0</v>
      </c>
      <c r="F600" s="46" t="str">
        <f>IF(OR(Ações!$N600&lt;0,Ações!$M600&lt;0),"",(22.5*Ações!$M600*Ações!$N600)^0.5)</f>
        <v/>
      </c>
      <c r="G600" s="47">
        <f>IFERROR((Ações!$H600-Ações!$K600)/Ações!$H600,0)</f>
        <v>0</v>
      </c>
      <c r="H600" s="48">
        <f>IFERROR(Ações!$I600/(Ações!$P600-Table_1[[#This Row],[CAGR LUCRO 5A]]),0)</f>
        <v>0</v>
      </c>
      <c r="I600" s="48">
        <f>IF(Ações!$S600&lt;0,"",Ações!$O600*(1+Ações!$S600))</f>
        <v>0</v>
      </c>
      <c r="J600" s="49">
        <f>IFERROR(IF(Ações!$B600="","",(VLOOKUP(Table_1[[#This Row],[AÇÕES]],'Dados Status Invest STOCKS'!A586:AD1201,4)/Table_1[[#This Row],[LPA]]))/100,0)</f>
        <v>9.2577777777777773E-2</v>
      </c>
      <c r="K600" s="50">
        <f>IFERROR(IF(Ações!$B600="","",VLOOKUP(Table_1[[#This Row],[AÇÕES]],'Dados Status Invest STOCKS'!A586:AD1201,2)),0)</f>
        <v>46.91</v>
      </c>
      <c r="L600" s="51">
        <f>IFERROR(IF(Ações!$B600="","",VLOOKUP(Table_1[[#This Row],[AÇÕES]],'Dados Status Invest STOCKS'!A586:AD1201,3)/100),0)</f>
        <v>0</v>
      </c>
      <c r="M600" s="52">
        <f>IFERROR(IF(Ações!$B600="","",VLOOKUP(Table_1[[#This Row],[AÇÕES]],'Dados Status Invest STOCKS'!A586:AD1201,28)),0)</f>
        <v>-2.25</v>
      </c>
      <c r="N600" s="52">
        <f>IFERROR(IF(Ações!$B600="","",VLOOKUP(Table_1[[#This Row],[AÇÕES]],'Dados Status Invest STOCKS'!A586:AD1201,27)),0)</f>
        <v>5.81</v>
      </c>
      <c r="O600" s="52">
        <f>IFERROR(IF(Ações!$L600="","",Ações!$K600*Ações!$L600),0)</f>
        <v>0</v>
      </c>
      <c r="P600" s="53">
        <f t="shared" si="9"/>
        <v>0.06</v>
      </c>
      <c r="Q600" s="53">
        <f>IFERROR(Ações!$O600/Ações!$M600,0)</f>
        <v>0</v>
      </c>
      <c r="R600" s="53">
        <f>IFERROR(IF(Ações!$B600="","",VLOOKUP(Table_1[[#This Row],[AÇÕES]],'Dados Status Invest STOCKS'!A586:AD1201,18)/100),0)</f>
        <v>-0.3876</v>
      </c>
      <c r="S600" s="51">
        <f>IFERROR(IF(Ações!$B600="","",VLOOKUP(Table_1[[#This Row],[AÇÕES]],'Dados Status Invest STOCKS'!A586:AD1201,25)/100),0)</f>
        <v>0</v>
      </c>
      <c r="T600" s="51">
        <f>(1-Ações!$Q600)*Ações!$R600</f>
        <v>-0.3876</v>
      </c>
      <c r="U600" s="54">
        <f>IF(Ações!$S600=0,Ações!$T600,IF(Ações!$T600=0,Ações!$S600,AVERAGE(Ações!$S600,Ações!$T600)))</f>
        <v>-0.3876</v>
      </c>
    </row>
    <row r="601" spans="2:21" ht="15.75" customHeight="1" x14ac:dyDescent="0.2">
      <c r="B601" s="44" t="str">
        <f>IFERROR('Dados Status Invest STOCKS'!A588,"-")</f>
        <v>BDC</v>
      </c>
      <c r="C601" s="45">
        <f>IFERROR((Ações!$D601-Ações!$K601)/Ações!$D601,0)</f>
        <v>-16.142857142857146</v>
      </c>
      <c r="D601" s="46">
        <f>(Ações!$O601)/0.06</f>
        <v>3.3634999999999993</v>
      </c>
      <c r="E601" s="47">
        <f>IFERROR((Ações!$F601-Ações!$K601)/Ações!$F601,0)</f>
        <v>-0.87880268982826737</v>
      </c>
      <c r="F601" s="46">
        <f>IF(OR(Ações!$N601&lt;0,Ações!$M601&lt;0),"",(22.5*Ações!$M601*Ações!$N601)^0.5)</f>
        <v>30.689758063562508</v>
      </c>
      <c r="G601" s="47">
        <f>IFERROR((Ações!$H601-Ações!$K601)/Ações!$H601,0)</f>
        <v>-16.142857142857146</v>
      </c>
      <c r="H601" s="48">
        <f>IFERROR(Ações!$I601/(Ações!$P601-Table_1[[#This Row],[CAGR LUCRO 5A]]),0)</f>
        <v>3.3634999999999993</v>
      </c>
      <c r="I601" s="48">
        <f>IF(Ações!$S601&lt;0,"",Ações!$O601*(1+Ações!$S601))</f>
        <v>0.20180999999999996</v>
      </c>
      <c r="J601" s="49">
        <f>IFERROR(IF(Ações!$B601="","",(VLOOKUP(Table_1[[#This Row],[AÇÕES]],'Dados Status Invest STOCKS'!A587:AD1202,4)/Table_1[[#This Row],[LPA]]))/100,0)</f>
        <v>0.12497674418604651</v>
      </c>
      <c r="K601" s="50">
        <f>IFERROR(IF(Ações!$B601="","",VLOOKUP(Table_1[[#This Row],[AÇÕES]],'Dados Status Invest STOCKS'!A587:AD1202,2)),0)</f>
        <v>57.66</v>
      </c>
      <c r="L601" s="51">
        <f>IFERROR(IF(Ações!$B601="","",VLOOKUP(Table_1[[#This Row],[AÇÕES]],'Dados Status Invest STOCKS'!A587:AD1202,3)/100),0)</f>
        <v>3.4999999999999996E-3</v>
      </c>
      <c r="M601" s="52">
        <f>IFERROR(IF(Ações!$B601="","",VLOOKUP(Table_1[[#This Row],[AÇÕES]],'Dados Status Invest STOCKS'!A587:AD1202,28)),0)</f>
        <v>2.15</v>
      </c>
      <c r="N601" s="52">
        <f>IFERROR(IF(Ações!$B601="","",VLOOKUP(Table_1[[#This Row],[AÇÕES]],'Dados Status Invest STOCKS'!A587:AD1202,27)),0)</f>
        <v>19.47</v>
      </c>
      <c r="O601" s="52">
        <f>IFERROR(IF(Ações!$L601="","",Ações!$K601*Ações!$L601),0)</f>
        <v>0.20180999999999996</v>
      </c>
      <c r="P601" s="53">
        <f t="shared" si="9"/>
        <v>0.06</v>
      </c>
      <c r="Q601" s="53">
        <f>IFERROR(Ações!$O601/Ações!$M601,0)</f>
        <v>9.3865116279069752E-2</v>
      </c>
      <c r="R601" s="53">
        <f>IFERROR(IF(Ações!$B601="","",VLOOKUP(Table_1[[#This Row],[AÇÕES]],'Dados Status Invest STOCKS'!A587:AD1202,18)/100),0)</f>
        <v>0.11019999999999999</v>
      </c>
      <c r="S601" s="51">
        <f>IFERROR(IF(Ações!$B601="","",VLOOKUP(Table_1[[#This Row],[AÇÕES]],'Dados Status Invest STOCKS'!A587:AD1202,25)/100),0)</f>
        <v>0</v>
      </c>
      <c r="T601" s="51">
        <f>(1-Ações!$Q601)*Ações!$R601</f>
        <v>9.9856064186046506E-2</v>
      </c>
      <c r="U601" s="54">
        <f>IF(Ações!$S601=0,Ações!$T601,IF(Ações!$T601=0,Ações!$S601,AVERAGE(Ações!$S601,Ações!$T601)))</f>
        <v>9.9856064186046506E-2</v>
      </c>
    </row>
    <row r="602" spans="2:21" ht="15.75" customHeight="1" x14ac:dyDescent="0.2">
      <c r="B602" s="44" t="str">
        <f>IFERROR('Dados Status Invest STOCKS'!A589,"-")</f>
        <v>BDSI</v>
      </c>
      <c r="C602" s="45">
        <f>IFERROR((Ações!$D602-Ações!$K602)/Ações!$D602,0)</f>
        <v>0</v>
      </c>
      <c r="D602" s="46">
        <f>(Ações!$O602)/0.06</f>
        <v>0</v>
      </c>
      <c r="E602" s="47">
        <f>IFERROR((Ações!$F602-Ações!$K602)/Ações!$F602,0)</f>
        <v>-0.23494971818759203</v>
      </c>
      <c r="F602" s="46">
        <f>IF(OR(Ações!$N602&lt;0,Ações!$M602&lt;0),"",(22.5*Ações!$M602*Ações!$N602)^0.5)</f>
        <v>2.9879759035172957</v>
      </c>
      <c r="G602" s="47">
        <f>IFERROR((Ações!$H602-Ações!$K602)/Ações!$H602,0)</f>
        <v>0</v>
      </c>
      <c r="H602" s="48">
        <f>IFERROR(Ações!$I602/(Ações!$P602-Table_1[[#This Row],[CAGR LUCRO 5A]]),0)</f>
        <v>0</v>
      </c>
      <c r="I602" s="48">
        <f>IF(Ações!$S602&lt;0,"",Ações!$O602*(1+Ações!$S602))</f>
        <v>0</v>
      </c>
      <c r="J602" s="49">
        <f>IFERROR(IF(Ações!$B602="","",(VLOOKUP(Table_1[[#This Row],[AÇÕES]],'Dados Status Invest STOCKS'!A588:AD1203,4)/Table_1[[#This Row],[LPA]]))/100,0)</f>
        <v>0.36562499999999998</v>
      </c>
      <c r="K602" s="50">
        <f>IFERROR(IF(Ações!$B602="","",VLOOKUP(Table_1[[#This Row],[AÇÕES]],'Dados Status Invest STOCKS'!A588:AD1203,2)),0)</f>
        <v>3.69</v>
      </c>
      <c r="L602" s="51">
        <f>IFERROR(IF(Ações!$B602="","",VLOOKUP(Table_1[[#This Row],[AÇÕES]],'Dados Status Invest STOCKS'!A588:AD1203,3)/100),0)</f>
        <v>0</v>
      </c>
      <c r="M602" s="52">
        <f>IFERROR(IF(Ações!$B602="","",VLOOKUP(Table_1[[#This Row],[AÇÕES]],'Dados Status Invest STOCKS'!A588:AD1203,28)),0)</f>
        <v>0.32</v>
      </c>
      <c r="N602" s="52">
        <f>IFERROR(IF(Ações!$B602="","",VLOOKUP(Table_1[[#This Row],[AÇÕES]],'Dados Status Invest STOCKS'!A588:AD1203,27)),0)</f>
        <v>1.24</v>
      </c>
      <c r="O602" s="52">
        <f>IFERROR(IF(Ações!$L602="","",Ações!$K602*Ações!$L602),0)</f>
        <v>0</v>
      </c>
      <c r="P602" s="53">
        <f t="shared" si="9"/>
        <v>0.06</v>
      </c>
      <c r="Q602" s="53">
        <f>IFERROR(Ações!$O602/Ações!$M602,0)</f>
        <v>0</v>
      </c>
      <c r="R602" s="53">
        <f>IFERROR(IF(Ações!$B602="","",VLOOKUP(Table_1[[#This Row],[AÇÕES]],'Dados Status Invest STOCKS'!A588:AD1203,18)/100),0)</f>
        <v>0.25379999999999997</v>
      </c>
      <c r="S602" s="51">
        <f>IFERROR(IF(Ações!$B602="","",VLOOKUP(Table_1[[#This Row],[AÇÕES]],'Dados Status Invest STOCKS'!A588:AD1203,25)/100),0)</f>
        <v>0</v>
      </c>
      <c r="T602" s="51">
        <f>(1-Ações!$Q602)*Ações!$R602</f>
        <v>0.25379999999999997</v>
      </c>
      <c r="U602" s="54">
        <f>IF(Ações!$S602=0,Ações!$T602,IF(Ações!$T602=0,Ações!$S602,AVERAGE(Ações!$S602,Ações!$T602)))</f>
        <v>0.25379999999999997</v>
      </c>
    </row>
    <row r="603" spans="2:21" ht="15.75" customHeight="1" x14ac:dyDescent="0.2">
      <c r="B603" s="44" t="str">
        <f>IFERROR('Dados Status Invest STOCKS'!A590,"-")</f>
        <v>BDSX</v>
      </c>
      <c r="C603" s="45">
        <f>IFERROR((Ações!$D603-Ações!$K603)/Ações!$D603,0)</f>
        <v>0</v>
      </c>
      <c r="D603" s="46">
        <f>(Ações!$O603)/0.06</f>
        <v>0</v>
      </c>
      <c r="E603" s="47">
        <f>IFERROR((Ações!$F603-Ações!$K603)/Ações!$F603,0)</f>
        <v>0</v>
      </c>
      <c r="F603" s="46" t="str">
        <f>IF(OR(Ações!$N603&lt;0,Ações!$M603&lt;0),"",(22.5*Ações!$M603*Ações!$N603)^0.5)</f>
        <v/>
      </c>
      <c r="G603" s="47">
        <f>IFERROR((Ações!$H603-Ações!$K603)/Ações!$H603,0)</f>
        <v>0</v>
      </c>
      <c r="H603" s="48">
        <f>IFERROR(Ações!$I603/(Ações!$P603-Table_1[[#This Row],[CAGR LUCRO 5A]]),0)</f>
        <v>0</v>
      </c>
      <c r="I603" s="48">
        <f>IF(Ações!$S603&lt;0,"",Ações!$O603*(1+Ações!$S603))</f>
        <v>0</v>
      </c>
      <c r="J603" s="49">
        <f>IFERROR(IF(Ações!$B603="","",(VLOOKUP(Table_1[[#This Row],[AÇÕES]],'Dados Status Invest STOCKS'!A589:AD1204,4)/Table_1[[#This Row],[LPA]]))/100,0)</f>
        <v>2.4960629921259844E-2</v>
      </c>
      <c r="K603" s="50">
        <f>IFERROR(IF(Ações!$B603="","",VLOOKUP(Table_1[[#This Row],[AÇÕES]],'Dados Status Invest STOCKS'!A589:AD1204,2)),0)</f>
        <v>4.04</v>
      </c>
      <c r="L603" s="51">
        <f>IFERROR(IF(Ações!$B603="","",VLOOKUP(Table_1[[#This Row],[AÇÕES]],'Dados Status Invest STOCKS'!A589:AD1204,3)/100),0)</f>
        <v>0</v>
      </c>
      <c r="M603" s="52">
        <f>IFERROR(IF(Ações!$B603="","",VLOOKUP(Table_1[[#This Row],[AÇÕES]],'Dados Status Invest STOCKS'!A589:AD1204,28)),0)</f>
        <v>-1.27</v>
      </c>
      <c r="N603" s="52">
        <f>IFERROR(IF(Ações!$B603="","",VLOOKUP(Table_1[[#This Row],[AÇÕES]],'Dados Status Invest STOCKS'!A589:AD1204,27)),0)</f>
        <v>0.59</v>
      </c>
      <c r="O603" s="52">
        <f>IFERROR(IF(Ações!$L603="","",Ações!$K603*Ações!$L603),0)</f>
        <v>0</v>
      </c>
      <c r="P603" s="53">
        <f t="shared" si="9"/>
        <v>0.06</v>
      </c>
      <c r="Q603" s="53">
        <f>IFERROR(Ações!$O603/Ações!$M603,0)</f>
        <v>0</v>
      </c>
      <c r="R603" s="53">
        <f>IFERROR(IF(Ações!$B603="","",VLOOKUP(Table_1[[#This Row],[AÇÕES]],'Dados Status Invest STOCKS'!A589:AD1204,18)/100),0)</f>
        <v>-2.1461999999999999</v>
      </c>
      <c r="S603" s="51">
        <f>IFERROR(IF(Ações!$B603="","",VLOOKUP(Table_1[[#This Row],[AÇÕES]],'Dados Status Invest STOCKS'!A589:AD1204,25)/100),0)</f>
        <v>0</v>
      </c>
      <c r="T603" s="51">
        <f>(1-Ações!$Q603)*Ações!$R603</f>
        <v>-2.1461999999999999</v>
      </c>
      <c r="U603" s="54">
        <f>IF(Ações!$S603=0,Ações!$T603,IF(Ações!$T603=0,Ações!$S603,AVERAGE(Ações!$S603,Ações!$T603)))</f>
        <v>-2.1461999999999999</v>
      </c>
    </row>
    <row r="604" spans="2:21" ht="15.75" customHeight="1" x14ac:dyDescent="0.2">
      <c r="B604" s="44" t="str">
        <f>IFERROR('Dados Status Invest STOCKS'!A591,"-")</f>
        <v>BDTX</v>
      </c>
      <c r="C604" s="45">
        <f>IFERROR((Ações!$D604-Ações!$K604)/Ações!$D604,0)</f>
        <v>0</v>
      </c>
      <c r="D604" s="46">
        <f>(Ações!$O604)/0.06</f>
        <v>0</v>
      </c>
      <c r="E604" s="47">
        <f>IFERROR((Ações!$F604-Ações!$K604)/Ações!$F604,0)</f>
        <v>0</v>
      </c>
      <c r="F604" s="46" t="str">
        <f>IF(OR(Ações!$N604&lt;0,Ações!$M604&lt;0),"",(22.5*Ações!$M604*Ações!$N604)^0.5)</f>
        <v/>
      </c>
      <c r="G604" s="47">
        <f>IFERROR((Ações!$H604-Ações!$K604)/Ações!$H604,0)</f>
        <v>0</v>
      </c>
      <c r="H604" s="48">
        <f>IFERROR(Ações!$I604/(Ações!$P604-Table_1[[#This Row],[CAGR LUCRO 5A]]),0)</f>
        <v>0</v>
      </c>
      <c r="I604" s="48">
        <f>IF(Ações!$S604&lt;0,"",Ações!$O604*(1+Ações!$S604))</f>
        <v>0</v>
      </c>
      <c r="J604" s="49">
        <f>IFERROR(IF(Ações!$B604="","",(VLOOKUP(Table_1[[#This Row],[AÇÕES]],'Dados Status Invest STOCKS'!A590:AD1205,4)/Table_1[[#This Row],[LPA]]))/100,0)</f>
        <v>3.4615384615384616E-3</v>
      </c>
      <c r="K604" s="50">
        <f>IFERROR(IF(Ações!$B604="","",VLOOKUP(Table_1[[#This Row],[AÇÕES]],'Dados Status Invest STOCKS'!A590:AD1205,2)),0)</f>
        <v>3.95</v>
      </c>
      <c r="L604" s="51">
        <f>IFERROR(IF(Ações!$B604="","",VLOOKUP(Table_1[[#This Row],[AÇÕES]],'Dados Status Invest STOCKS'!A590:AD1205,3)/100),0)</f>
        <v>0</v>
      </c>
      <c r="M604" s="52">
        <f>IFERROR(IF(Ações!$B604="","",VLOOKUP(Table_1[[#This Row],[AÇÕES]],'Dados Status Invest STOCKS'!A590:AD1205,28)),0)</f>
        <v>-3.38</v>
      </c>
      <c r="N604" s="52">
        <f>IFERROR(IF(Ações!$B604="","",VLOOKUP(Table_1[[#This Row],[AÇÕES]],'Dados Status Invest STOCKS'!A590:AD1205,27)),0)</f>
        <v>6.04</v>
      </c>
      <c r="O604" s="52">
        <f>IFERROR(IF(Ações!$L604="","",Ações!$K604*Ações!$L604),0)</f>
        <v>0</v>
      </c>
      <c r="P604" s="53">
        <f t="shared" si="9"/>
        <v>0.06</v>
      </c>
      <c r="Q604" s="53">
        <f>IFERROR(Ações!$O604/Ações!$M604,0)</f>
        <v>0</v>
      </c>
      <c r="R604" s="53">
        <f>IFERROR(IF(Ações!$B604="","",VLOOKUP(Table_1[[#This Row],[AÇÕES]],'Dados Status Invest STOCKS'!A590:AD1205,18)/100),0)</f>
        <v>-0.55880000000000007</v>
      </c>
      <c r="S604" s="51">
        <f>IFERROR(IF(Ações!$B604="","",VLOOKUP(Table_1[[#This Row],[AÇÕES]],'Dados Status Invest STOCKS'!A590:AD1205,25)/100),0)</f>
        <v>0</v>
      </c>
      <c r="T604" s="51">
        <f>(1-Ações!$Q604)*Ações!$R604</f>
        <v>-0.55880000000000007</v>
      </c>
      <c r="U604" s="54">
        <f>IF(Ações!$S604=0,Ações!$T604,IF(Ações!$T604=0,Ações!$S604,AVERAGE(Ações!$S604,Ações!$T604)))</f>
        <v>-0.55880000000000007</v>
      </c>
    </row>
    <row r="605" spans="2:21" ht="15.75" customHeight="1" x14ac:dyDescent="0.2">
      <c r="B605" s="44" t="str">
        <f>IFERROR('Dados Status Invest STOCKS'!A592,"-")</f>
        <v>BDX</v>
      </c>
      <c r="C605" s="45">
        <f>IFERROR((Ações!$D605-Ações!$K605)/Ações!$D605,0)</f>
        <v>-3.6511627906976742</v>
      </c>
      <c r="D605" s="46">
        <f>(Ações!$O605)/0.06</f>
        <v>55.891399999999997</v>
      </c>
      <c r="E605" s="47">
        <f>IFERROR((Ações!$F605-Ações!$K605)/Ações!$F605,0)</f>
        <v>-1.2606943961085197</v>
      </c>
      <c r="F605" s="46">
        <f>IF(OR(Ações!$N605&lt;0,Ações!$M605&lt;0),"",(22.5*Ações!$M605*Ações!$N605)^0.5)</f>
        <v>114.99121705591257</v>
      </c>
      <c r="G605" s="47">
        <f>IFERROR((Ações!$H605-Ações!$K605)/Ações!$H605,0)</f>
        <v>7.9685576283742083</v>
      </c>
      <c r="H605" s="48">
        <f>IFERROR(Ações!$I605/(Ações!$P605-Table_1[[#This Row],[CAGR LUCRO 5A]]),0)</f>
        <v>-37.304706922636107</v>
      </c>
      <c r="I605" s="48">
        <f>IF(Ações!$S605&lt;0,"",Ações!$O605*(1+Ações!$S605))</f>
        <v>3.9058028147999999</v>
      </c>
      <c r="J605" s="49">
        <f>IFERROR(IF(Ações!$B605="","",(VLOOKUP(Table_1[[#This Row],[AÇÕES]],'Dados Status Invest STOCKS'!A591:AD1206,4)/Table_1[[#This Row],[LPA]]))/100,0)</f>
        <v>5.2312056737588659E-2</v>
      </c>
      <c r="K605" s="50">
        <f>IFERROR(IF(Ações!$B605="","",VLOOKUP(Table_1[[#This Row],[AÇÕES]],'Dados Status Invest STOCKS'!A591:AD1206,2)),0)</f>
        <v>259.95999999999998</v>
      </c>
      <c r="L605" s="51">
        <f>IFERROR(IF(Ações!$B605="","",VLOOKUP(Table_1[[#This Row],[AÇÕES]],'Dados Status Invest STOCKS'!A591:AD1206,3)/100),0)</f>
        <v>1.29E-2</v>
      </c>
      <c r="M605" s="52">
        <f>IFERROR(IF(Ações!$B605="","",VLOOKUP(Table_1[[#This Row],[AÇÕES]],'Dados Status Invest STOCKS'!A591:AD1206,28)),0)</f>
        <v>7.05</v>
      </c>
      <c r="N605" s="52">
        <f>IFERROR(IF(Ações!$B605="","",VLOOKUP(Table_1[[#This Row],[AÇÕES]],'Dados Status Invest STOCKS'!A591:AD1206,27)),0)</f>
        <v>83.36</v>
      </c>
      <c r="O605" s="52">
        <f>IFERROR(IF(Ações!$L605="","",Ações!$K605*Ações!$L605),0)</f>
        <v>3.3534839999999999</v>
      </c>
      <c r="P605" s="53">
        <f t="shared" si="9"/>
        <v>0.06</v>
      </c>
      <c r="Q605" s="53">
        <f>IFERROR(Ações!$O605/Ações!$M605,0)</f>
        <v>0.47567148936170212</v>
      </c>
      <c r="R605" s="53">
        <f>IFERROR(IF(Ações!$B605="","",VLOOKUP(Table_1[[#This Row],[AÇÕES]],'Dados Status Invest STOCKS'!A591:AD1206,18)/100),0)</f>
        <v>8.4600000000000009E-2</v>
      </c>
      <c r="S605" s="51">
        <f>IFERROR(IF(Ações!$B605="","",VLOOKUP(Table_1[[#This Row],[AÇÕES]],'Dados Status Invest STOCKS'!A591:AD1206,25)/100),0)</f>
        <v>0.16469999999999999</v>
      </c>
      <c r="T605" s="53">
        <f>(1-Ações!$Q605)*Ações!$R605</f>
        <v>4.4358192000000005E-2</v>
      </c>
      <c r="U605" s="54">
        <f>IF(Ações!$S605=0,Ações!$T605,IF(Ações!$T605=0,Ações!$S605,AVERAGE(Ações!$S605,Ações!$T605)))</f>
        <v>0.10452909599999999</v>
      </c>
    </row>
    <row r="606" spans="2:21" ht="15.75" customHeight="1" x14ac:dyDescent="0.2">
      <c r="B606" s="44" t="str">
        <f>IFERROR('Dados Status Invest STOCKS'!A593,"-")</f>
        <v>BDXB</v>
      </c>
      <c r="C606" s="45">
        <f>IFERROR((Ações!$D606-Ações!$K606)/Ações!$D606,0)</f>
        <v>0</v>
      </c>
      <c r="D606" s="46">
        <f>(Ações!$O606)/0.06</f>
        <v>0</v>
      </c>
      <c r="E606" s="47">
        <f>IFERROR((Ações!$F606-Ações!$K606)/Ações!$F606,0)</f>
        <v>0.5369211548208237</v>
      </c>
      <c r="F606" s="46">
        <f>IF(OR(Ações!$N606&lt;0,Ações!$M606&lt;0),"",(22.5*Ações!$M606*Ações!$N606)^0.5)</f>
        <v>114.99121705591257</v>
      </c>
      <c r="G606" s="47">
        <f>IFERROR((Ações!$H606-Ações!$K606)/Ações!$H606,0)</f>
        <v>0</v>
      </c>
      <c r="H606" s="48">
        <f>IFERROR(Ações!$I606/(Ações!$P606-Table_1[[#This Row],[CAGR LUCRO 5A]]),0)</f>
        <v>0</v>
      </c>
      <c r="I606" s="48">
        <f>IF(Ações!$S606&lt;0,"",Ações!$O606*(1+Ações!$S606))</f>
        <v>0</v>
      </c>
      <c r="J606" s="49">
        <f>IFERROR(IF(Ações!$B606="","",(VLOOKUP(Table_1[[#This Row],[AÇÕES]],'Dados Status Invest STOCKS'!A592:AD1207,4)/Table_1[[#This Row],[LPA]]))/100,0)</f>
        <v>1.070921985815603E-2</v>
      </c>
      <c r="K606" s="50">
        <f>IFERROR(IF(Ações!$B606="","",VLOOKUP(Table_1[[#This Row],[AÇÕES]],'Dados Status Invest STOCKS'!A592:AD1207,2)),0)</f>
        <v>53.25</v>
      </c>
      <c r="L606" s="51">
        <f>IFERROR(IF(Ações!$B606="","",VLOOKUP(Table_1[[#This Row],[AÇÕES]],'Dados Status Invest STOCKS'!A592:AD1207,3)/100),0)</f>
        <v>0</v>
      </c>
      <c r="M606" s="52">
        <f>IFERROR(IF(Ações!$B606="","",VLOOKUP(Table_1[[#This Row],[AÇÕES]],'Dados Status Invest STOCKS'!A592:AD1207,28)),0)</f>
        <v>7.05</v>
      </c>
      <c r="N606" s="52">
        <f>IFERROR(IF(Ações!$B606="","",VLOOKUP(Table_1[[#This Row],[AÇÕES]],'Dados Status Invest STOCKS'!A592:AD1207,27)),0)</f>
        <v>83.36</v>
      </c>
      <c r="O606" s="52">
        <f>IFERROR(IF(Ações!$L606="","",Ações!$K606*Ações!$L606),0)</f>
        <v>0</v>
      </c>
      <c r="P606" s="53">
        <f t="shared" si="9"/>
        <v>0.06</v>
      </c>
      <c r="Q606" s="53">
        <f>IFERROR(Ações!$O606/Ações!$M606,0)</f>
        <v>0</v>
      </c>
      <c r="R606" s="53">
        <f>IFERROR(IF(Ações!$B606="","",VLOOKUP(Table_1[[#This Row],[AÇÕES]],'Dados Status Invest STOCKS'!A592:AD1207,18)/100),0)</f>
        <v>8.4600000000000009E-2</v>
      </c>
      <c r="S606" s="51">
        <f>IFERROR(IF(Ações!$B606="","",VLOOKUP(Table_1[[#This Row],[AÇÕES]],'Dados Status Invest STOCKS'!A592:AD1207,25)/100),0)</f>
        <v>0.16469999999999999</v>
      </c>
      <c r="T606" s="53">
        <f>(1-Ações!$Q606)*Ações!$R606</f>
        <v>8.4600000000000009E-2</v>
      </c>
      <c r="U606" s="54">
        <f>IF(Ações!$S606=0,Ações!$T606,IF(Ações!$T606=0,Ações!$S606,AVERAGE(Ações!$S606,Ações!$T606)))</f>
        <v>0.12465</v>
      </c>
    </row>
    <row r="607" spans="2:21" ht="15.75" customHeight="1" x14ac:dyDescent="0.2">
      <c r="B607" s="44" t="str">
        <f>IFERROR('Dados Status Invest STOCKS'!A594,"-")</f>
        <v>BE</v>
      </c>
      <c r="C607" s="45">
        <f>IFERROR((Ações!$D607-Ações!$K607)/Ações!$D607,0)</f>
        <v>0</v>
      </c>
      <c r="D607" s="46">
        <f>(Ações!$O607)/0.06</f>
        <v>0</v>
      </c>
      <c r="E607" s="47">
        <f>IFERROR((Ações!$F607-Ações!$K607)/Ações!$F607,0)</f>
        <v>0</v>
      </c>
      <c r="F607" s="46" t="str">
        <f>IF(OR(Ações!$N607&lt;0,Ações!$M607&lt;0),"",(22.5*Ações!$M607*Ações!$N607)^0.5)</f>
        <v/>
      </c>
      <c r="G607" s="47">
        <f>IFERROR((Ações!$H607-Ações!$K607)/Ações!$H607,0)</f>
        <v>0</v>
      </c>
      <c r="H607" s="48">
        <f>IFERROR(Ações!$I607/(Ações!$P607-Table_1[[#This Row],[CAGR LUCRO 5A]]),0)</f>
        <v>0</v>
      </c>
      <c r="I607" s="48">
        <f>IF(Ações!$S607&lt;0,"",Ações!$O607*(1+Ações!$S607))</f>
        <v>0</v>
      </c>
      <c r="J607" s="49">
        <f>IFERROR(IF(Ações!$B607="","",(VLOOKUP(Table_1[[#This Row],[AÇÕES]],'Dados Status Invest STOCKS'!A593:AD1208,4)/Table_1[[#This Row],[LPA]]))/100,0)</f>
        <v>0.19255555555555554</v>
      </c>
      <c r="K607" s="50">
        <f>IFERROR(IF(Ações!$B607="","",VLOOKUP(Table_1[[#This Row],[AÇÕES]],'Dados Status Invest STOCKS'!A593:AD1208,2)),0)</f>
        <v>15.63</v>
      </c>
      <c r="L607" s="51">
        <f>IFERROR(IF(Ações!$B607="","",VLOOKUP(Table_1[[#This Row],[AÇÕES]],'Dados Status Invest STOCKS'!A593:AD1208,3)/100),0)</f>
        <v>0</v>
      </c>
      <c r="M607" s="52">
        <f>IFERROR(IF(Ações!$B607="","",VLOOKUP(Table_1[[#This Row],[AÇÕES]],'Dados Status Invest STOCKS'!A593:AD1208,28)),0)</f>
        <v>-0.9</v>
      </c>
      <c r="N607" s="52">
        <f>IFERROR(IF(Ações!$B607="","",VLOOKUP(Table_1[[#This Row],[AÇÕES]],'Dados Status Invest STOCKS'!A593:AD1208,27)),0)</f>
        <v>-0.27</v>
      </c>
      <c r="O607" s="52">
        <f>IFERROR(IF(Ações!$L607="","",Ações!$K607*Ações!$L607),0)</f>
        <v>0</v>
      </c>
      <c r="P607" s="53">
        <f t="shared" si="9"/>
        <v>0.06</v>
      </c>
      <c r="Q607" s="53">
        <f>IFERROR(Ações!$O607/Ações!$M607,0)</f>
        <v>0</v>
      </c>
      <c r="R607" s="53">
        <f>IFERROR(IF(Ações!$B607="","",VLOOKUP(Table_1[[#This Row],[AÇÕES]],'Dados Status Invest STOCKS'!A593:AD1208,18)/100),0)</f>
        <v>-3.3736000000000002</v>
      </c>
      <c r="S607" s="51">
        <f>IFERROR(IF(Ações!$B607="","",VLOOKUP(Table_1[[#This Row],[AÇÕES]],'Dados Status Invest STOCKS'!A593:AD1208,25)/100),0)</f>
        <v>0</v>
      </c>
      <c r="T607" s="53">
        <f>(1-Ações!$Q607)*Ações!$R607</f>
        <v>-3.3736000000000002</v>
      </c>
      <c r="U607" s="54">
        <f>IF(Ações!$S607=0,Ações!$T607,IF(Ações!$T607=0,Ações!$S607,AVERAGE(Ações!$S607,Ações!$T607)))</f>
        <v>-3.3736000000000002</v>
      </c>
    </row>
    <row r="608" spans="2:21" ht="15.75" customHeight="1" x14ac:dyDescent="0.2">
      <c r="B608" s="44" t="str">
        <f>IFERROR('Dados Status Invest STOCKS'!A595,"-")</f>
        <v>BEAM</v>
      </c>
      <c r="C608" s="45">
        <f>IFERROR((Ações!$D608-Ações!$K608)/Ações!$D608,0)</f>
        <v>0</v>
      </c>
      <c r="D608" s="46">
        <f>(Ações!$O608)/0.06</f>
        <v>0</v>
      </c>
      <c r="E608" s="47">
        <f>IFERROR((Ações!$F608-Ações!$K608)/Ações!$F608,0)</f>
        <v>0</v>
      </c>
      <c r="F608" s="46" t="str">
        <f>IF(OR(Ações!$N608&lt;0,Ações!$M608&lt;0),"",(22.5*Ações!$M608*Ações!$N608)^0.5)</f>
        <v/>
      </c>
      <c r="G608" s="47">
        <f>IFERROR((Ações!$H608-Ações!$K608)/Ações!$H608,0)</f>
        <v>0</v>
      </c>
      <c r="H608" s="48">
        <f>IFERROR(Ações!$I608/(Ações!$P608-Table_1[[#This Row],[CAGR LUCRO 5A]]),0)</f>
        <v>0</v>
      </c>
      <c r="I608" s="48">
        <f>IF(Ações!$S608&lt;0,"",Ações!$O608*(1+Ações!$S608))</f>
        <v>0</v>
      </c>
      <c r="J608" s="49">
        <f>IFERROR(IF(Ações!$B608="","",(VLOOKUP(Table_1[[#This Row],[AÇÕES]],'Dados Status Invest STOCKS'!A594:AD1209,4)/Table_1[[#This Row],[LPA]]))/100,0)</f>
        <v>1.9592529711375213E-2</v>
      </c>
      <c r="K608" s="50">
        <f>IFERROR(IF(Ações!$B608="","",VLOOKUP(Table_1[[#This Row],[AÇÕES]],'Dados Status Invest STOCKS'!A594:AD1209,2)),0)</f>
        <v>67.989999999999995</v>
      </c>
      <c r="L608" s="51">
        <f>IFERROR(IF(Ações!$B608="","",VLOOKUP(Table_1[[#This Row],[AÇÕES]],'Dados Status Invest STOCKS'!A594:AD1209,3)/100),0)</f>
        <v>0</v>
      </c>
      <c r="M608" s="52">
        <f>IFERROR(IF(Ações!$B608="","",VLOOKUP(Table_1[[#This Row],[AÇÕES]],'Dados Status Invest STOCKS'!A594:AD1209,28)),0)</f>
        <v>-5.89</v>
      </c>
      <c r="N608" s="52">
        <f>IFERROR(IF(Ações!$B608="","",VLOOKUP(Table_1[[#This Row],[AÇÕES]],'Dados Status Invest STOCKS'!A594:AD1209,27)),0)</f>
        <v>12.53</v>
      </c>
      <c r="O608" s="52">
        <f>IFERROR(IF(Ações!$L608="","",Ações!$K608*Ações!$L608),0)</f>
        <v>0</v>
      </c>
      <c r="P608" s="53">
        <f t="shared" si="9"/>
        <v>0.06</v>
      </c>
      <c r="Q608" s="53">
        <f>IFERROR(Ações!$O608/Ações!$M608,0)</f>
        <v>0</v>
      </c>
      <c r="R608" s="53">
        <f>IFERROR(IF(Ações!$B608="","",VLOOKUP(Table_1[[#This Row],[AÇÕES]],'Dados Status Invest STOCKS'!A594:AD1209,18)/100),0)</f>
        <v>-0.47009999999999996</v>
      </c>
      <c r="S608" s="51">
        <f>IFERROR(IF(Ações!$B608="","",VLOOKUP(Table_1[[#This Row],[AÇÕES]],'Dados Status Invest STOCKS'!A594:AD1209,25)/100),0)</f>
        <v>0</v>
      </c>
      <c r="T608" s="53">
        <f>(1-Ações!$Q608)*Ações!$R608</f>
        <v>-0.47009999999999996</v>
      </c>
      <c r="U608" s="54">
        <f>IF(Ações!$S608=0,Ações!$T608,IF(Ações!$T608=0,Ações!$S608,AVERAGE(Ações!$S608,Ações!$T608)))</f>
        <v>-0.47009999999999996</v>
      </c>
    </row>
    <row r="609" spans="2:21" ht="15.75" customHeight="1" x14ac:dyDescent="0.2">
      <c r="B609" s="44" t="str">
        <f>IFERROR('Dados Status Invest STOCKS'!A596,"-")</f>
        <v>BECN</v>
      </c>
      <c r="C609" s="45">
        <f>IFERROR((Ações!$D609-Ações!$K609)/Ações!$D609,0)</f>
        <v>0</v>
      </c>
      <c r="D609" s="46">
        <f>(Ações!$O609)/0.06</f>
        <v>0</v>
      </c>
      <c r="E609" s="47">
        <f>IFERROR((Ações!$F609-Ações!$K609)/Ações!$F609,0)</f>
        <v>0</v>
      </c>
      <c r="F609" s="46" t="str">
        <f>IF(OR(Ações!$N609&lt;0,Ações!$M609&lt;0),"",(22.5*Ações!$M609*Ações!$N609)^0.5)</f>
        <v/>
      </c>
      <c r="G609" s="47">
        <f>IFERROR((Ações!$H609-Ações!$K609)/Ações!$H609,0)</f>
        <v>0</v>
      </c>
      <c r="H609" s="48">
        <f>IFERROR(Ações!$I609/(Ações!$P609-Table_1[[#This Row],[CAGR LUCRO 5A]]),0)</f>
        <v>0</v>
      </c>
      <c r="I609" s="48">
        <f>IF(Ações!$S609&lt;0,"",Ações!$O609*(1+Ações!$S609))</f>
        <v>0</v>
      </c>
      <c r="J609" s="49">
        <f>IFERROR(IF(Ações!$B609="","",(VLOOKUP(Table_1[[#This Row],[AÇÕES]],'Dados Status Invest STOCKS'!A595:AD1210,4)/Table_1[[#This Row],[LPA]]))/100,0)</f>
        <v>0.83865853658536582</v>
      </c>
      <c r="K609" s="50">
        <f>IFERROR(IF(Ações!$B609="","",VLOOKUP(Table_1[[#This Row],[AÇÕES]],'Dados Status Invest STOCKS'!A595:AD1210,2)),0)</f>
        <v>56.4</v>
      </c>
      <c r="L609" s="51">
        <f>IFERROR(IF(Ações!$B609="","",VLOOKUP(Table_1[[#This Row],[AÇÕES]],'Dados Status Invest STOCKS'!A595:AD1210,3)/100),0)</f>
        <v>0</v>
      </c>
      <c r="M609" s="52">
        <f>IFERROR(IF(Ações!$B609="","",VLOOKUP(Table_1[[#This Row],[AÇÕES]],'Dados Status Invest STOCKS'!A595:AD1210,28)),0)</f>
        <v>-0.82</v>
      </c>
      <c r="N609" s="52">
        <f>IFERROR(IF(Ações!$B609="","",VLOOKUP(Table_1[[#This Row],[AÇÕES]],'Dados Status Invest STOCKS'!A595:AD1210,27)),0)</f>
        <v>24.86</v>
      </c>
      <c r="O609" s="52">
        <f>IFERROR(IF(Ações!$L609="","",Ações!$K609*Ações!$L609),0)</f>
        <v>0</v>
      </c>
      <c r="P609" s="53">
        <f t="shared" si="9"/>
        <v>0.06</v>
      </c>
      <c r="Q609" s="53">
        <f>IFERROR(Ações!$O609/Ações!$M609,0)</f>
        <v>0</v>
      </c>
      <c r="R609" s="53">
        <f>IFERROR(IF(Ações!$B609="","",VLOOKUP(Table_1[[#This Row],[AÇÕES]],'Dados Status Invest STOCKS'!A595:AD1210,18)/100),0)</f>
        <v>-3.3000000000000002E-2</v>
      </c>
      <c r="S609" s="51">
        <f>IFERROR(IF(Ações!$B609="","",VLOOKUP(Table_1[[#This Row],[AÇÕES]],'Dados Status Invest STOCKS'!A595:AD1210,25)/100),0)</f>
        <v>0</v>
      </c>
      <c r="T609" s="53">
        <f>(1-Ações!$Q609)*Ações!$R609</f>
        <v>-3.3000000000000002E-2</v>
      </c>
      <c r="U609" s="54">
        <f>IF(Ações!$S609=0,Ações!$T609,IF(Ações!$T609=0,Ações!$S609,AVERAGE(Ações!$S609,Ações!$T609)))</f>
        <v>-3.3000000000000002E-2</v>
      </c>
    </row>
    <row r="610" spans="2:21" ht="15.75" customHeight="1" x14ac:dyDescent="0.2">
      <c r="B610" s="44" t="str">
        <f>IFERROR('Dados Status Invest STOCKS'!A597,"-")</f>
        <v>BEDU</v>
      </c>
      <c r="C610" s="45">
        <f>IFERROR((Ações!$D610-Ações!$K610)/Ações!$D610,0)</f>
        <v>0.5073891625615764</v>
      </c>
      <c r="D610" s="46">
        <f>(Ações!$O610)/0.06</f>
        <v>1.7661</v>
      </c>
      <c r="E610" s="47">
        <f>IFERROR((Ações!$F610-Ações!$K610)/Ações!$F610,0)</f>
        <v>0.82031369647510433</v>
      </c>
      <c r="F610" s="46">
        <f>IF(OR(Ações!$N610&lt;0,Ações!$M610&lt;0),"",(22.5*Ações!$M610*Ações!$N610)^0.5)</f>
        <v>4.8417713700669509</v>
      </c>
      <c r="G610" s="47">
        <f>IFERROR((Ações!$H610-Ações!$K610)/Ações!$H610,0)</f>
        <v>0.5073891625615764</v>
      </c>
      <c r="H610" s="48">
        <f>IFERROR(Ações!$I610/(Ações!$P610-Table_1[[#This Row],[CAGR LUCRO 5A]]),0)</f>
        <v>1.7661</v>
      </c>
      <c r="I610" s="48">
        <f>IF(Ações!$S610&lt;0,"",Ações!$O610*(1+Ações!$S610))</f>
        <v>0.10596599999999999</v>
      </c>
      <c r="J610" s="49">
        <f>IFERROR(IF(Ações!$B610="","",(VLOOKUP(Table_1[[#This Row],[AÇÕES]],'Dados Status Invest STOCKS'!A596:AD1211,4)/Table_1[[#This Row],[LPA]]))/100,0)</f>
        <v>0.16695652173913042</v>
      </c>
      <c r="K610" s="50">
        <f>IFERROR(IF(Ações!$B610="","",VLOOKUP(Table_1[[#This Row],[AÇÕES]],'Dados Status Invest STOCKS'!A596:AD1211,2)),0)</f>
        <v>0.87</v>
      </c>
      <c r="L610" s="51">
        <f>IFERROR(IF(Ações!$B610="","",VLOOKUP(Table_1[[#This Row],[AÇÕES]],'Dados Status Invest STOCKS'!A596:AD1211,3)/100),0)</f>
        <v>0.12179999999999999</v>
      </c>
      <c r="M610" s="52">
        <f>IFERROR(IF(Ações!$B610="","",VLOOKUP(Table_1[[#This Row],[AÇÕES]],'Dados Status Invest STOCKS'!A596:AD1211,28)),0)</f>
        <v>0.23</v>
      </c>
      <c r="N610" s="52">
        <f>IFERROR(IF(Ações!$B610="","",VLOOKUP(Table_1[[#This Row],[AÇÕES]],'Dados Status Invest STOCKS'!A596:AD1211,27)),0)</f>
        <v>4.53</v>
      </c>
      <c r="O610" s="52">
        <f>IFERROR(IF(Ações!$L610="","",Ações!$K610*Ações!$L610),0)</f>
        <v>0.10596599999999999</v>
      </c>
      <c r="P610" s="53">
        <f t="shared" si="9"/>
        <v>0.06</v>
      </c>
      <c r="Q610" s="53">
        <f>IFERROR(Ações!$O610/Ações!$M610,0)</f>
        <v>0.46072173913043474</v>
      </c>
      <c r="R610" s="53">
        <f>IFERROR(IF(Ações!$B610="","",VLOOKUP(Table_1[[#This Row],[AÇÕES]],'Dados Status Invest STOCKS'!A596:AD1211,18)/100),0)</f>
        <v>5.0099999999999999E-2</v>
      </c>
      <c r="S610" s="51">
        <f>IFERROR(IF(Ações!$B610="","",VLOOKUP(Table_1[[#This Row],[AÇÕES]],'Dados Status Invest STOCKS'!A596:AD1211,25)/100),0)</f>
        <v>0</v>
      </c>
      <c r="T610" s="53">
        <f>(1-Ações!$Q610)*Ações!$R610</f>
        <v>2.7017840869565216E-2</v>
      </c>
      <c r="U610" s="54">
        <f>IF(Ações!$S610=0,Ações!$T610,IF(Ações!$T610=0,Ações!$S610,AVERAGE(Ações!$S610,Ações!$T610)))</f>
        <v>2.7017840869565216E-2</v>
      </c>
    </row>
    <row r="611" spans="2:21" ht="15.75" customHeight="1" x14ac:dyDescent="0.2">
      <c r="B611" s="44" t="str">
        <f>IFERROR('Dados Status Invest STOCKS'!A598,"-")</f>
        <v>BEEM</v>
      </c>
      <c r="C611" s="45">
        <f>IFERROR((Ações!$D611-Ações!$K611)/Ações!$D611,0)</f>
        <v>0</v>
      </c>
      <c r="D611" s="46">
        <f>(Ações!$O611)/0.06</f>
        <v>0</v>
      </c>
      <c r="E611" s="47">
        <f>IFERROR((Ações!$F611-Ações!$K611)/Ações!$F611,0)</f>
        <v>0</v>
      </c>
      <c r="F611" s="46" t="str">
        <f>IF(OR(Ações!$N611&lt;0,Ações!$M611&lt;0),"",(22.5*Ações!$M611*Ações!$N611)^0.5)</f>
        <v/>
      </c>
      <c r="G611" s="47">
        <f>IFERROR((Ações!$H611-Ações!$K611)/Ações!$H611,0)</f>
        <v>0</v>
      </c>
      <c r="H611" s="48">
        <f>IFERROR(Ações!$I611/(Ações!$P611-Table_1[[#This Row],[CAGR LUCRO 5A]]),0)</f>
        <v>0</v>
      </c>
      <c r="I611" s="48">
        <f>IF(Ações!$S611&lt;0,"",Ações!$O611*(1+Ações!$S611))</f>
        <v>0</v>
      </c>
      <c r="J611" s="49">
        <f>IFERROR(IF(Ações!$B611="","",(VLOOKUP(Table_1[[#This Row],[AÇÕES]],'Dados Status Invest STOCKS'!A597:AD1212,4)/Table_1[[#This Row],[LPA]]))/100,0)</f>
        <v>0.21064935064935064</v>
      </c>
      <c r="K611" s="50">
        <f>IFERROR(IF(Ações!$B611="","",VLOOKUP(Table_1[[#This Row],[AÇÕES]],'Dados Status Invest STOCKS'!A597:AD1212,2)),0)</f>
        <v>12.54</v>
      </c>
      <c r="L611" s="51">
        <f>IFERROR(IF(Ações!$B611="","",VLOOKUP(Table_1[[#This Row],[AÇÕES]],'Dados Status Invest STOCKS'!A597:AD1212,3)/100),0)</f>
        <v>0</v>
      </c>
      <c r="M611" s="52">
        <f>IFERROR(IF(Ações!$B611="","",VLOOKUP(Table_1[[#This Row],[AÇÕES]],'Dados Status Invest STOCKS'!A597:AD1212,28)),0)</f>
        <v>-0.77</v>
      </c>
      <c r="N611" s="52">
        <f>IFERROR(IF(Ações!$B611="","",VLOOKUP(Table_1[[#This Row],[AÇÕES]],'Dados Status Invest STOCKS'!A597:AD1212,27)),0)</f>
        <v>3.07</v>
      </c>
      <c r="O611" s="52">
        <f>IFERROR(IF(Ações!$L611="","",Ações!$K611*Ações!$L611),0)</f>
        <v>0</v>
      </c>
      <c r="P611" s="53">
        <f t="shared" si="9"/>
        <v>0.06</v>
      </c>
      <c r="Q611" s="53">
        <f>IFERROR(Ações!$O611/Ações!$M611,0)</f>
        <v>0</v>
      </c>
      <c r="R611" s="53">
        <f>IFERROR(IF(Ações!$B611="","",VLOOKUP(Table_1[[#This Row],[AÇÕES]],'Dados Status Invest STOCKS'!A597:AD1212,18)/100),0)</f>
        <v>-0.252</v>
      </c>
      <c r="S611" s="51">
        <f>IFERROR(IF(Ações!$B611="","",VLOOKUP(Table_1[[#This Row],[AÇÕES]],'Dados Status Invest STOCKS'!A597:AD1212,25)/100),0)</f>
        <v>0</v>
      </c>
      <c r="T611" s="53">
        <f>(1-Ações!$Q611)*Ações!$R611</f>
        <v>-0.252</v>
      </c>
      <c r="U611" s="54">
        <f>IF(Ações!$S611=0,Ações!$T611,IF(Ações!$T611=0,Ações!$S611,AVERAGE(Ações!$S611,Ações!$T611)))</f>
        <v>-0.252</v>
      </c>
    </row>
    <row r="612" spans="2:21" ht="15.75" customHeight="1" x14ac:dyDescent="0.2">
      <c r="B612" s="44" t="str">
        <f>IFERROR('Dados Status Invest STOCKS'!A599,"-")</f>
        <v>BEEMW</v>
      </c>
      <c r="C612" s="45">
        <f>IFERROR((Ações!$D612-Ações!$K612)/Ações!$D612,0)</f>
        <v>0</v>
      </c>
      <c r="D612" s="46">
        <f>(Ações!$O612)/0.06</f>
        <v>0</v>
      </c>
      <c r="E612" s="47">
        <f>IFERROR((Ações!$F612-Ações!$K612)/Ações!$F612,0)</f>
        <v>0</v>
      </c>
      <c r="F612" s="46" t="str">
        <f>IF(OR(Ações!$N612&lt;0,Ações!$M612&lt;0),"",(22.5*Ações!$M612*Ações!$N612)^0.5)</f>
        <v/>
      </c>
      <c r="G612" s="47">
        <f>IFERROR((Ações!$H612-Ações!$K612)/Ações!$H612,0)</f>
        <v>0</v>
      </c>
      <c r="H612" s="48">
        <f>IFERROR(Ações!$I612/(Ações!$P612-Table_1[[#This Row],[CAGR LUCRO 5A]]),0)</f>
        <v>0</v>
      </c>
      <c r="I612" s="48">
        <f>IF(Ações!$S612&lt;0,"",Ações!$O612*(1+Ações!$S612))</f>
        <v>0</v>
      </c>
      <c r="J612" s="49">
        <f>IFERROR(IF(Ações!$B612="","",(VLOOKUP(Table_1[[#This Row],[AÇÕES]],'Dados Status Invest STOCKS'!A598:AD1213,4)/Table_1[[#This Row],[LPA]]))/100,0)</f>
        <v>8.7402597402597398E-2</v>
      </c>
      <c r="K612" s="50">
        <f>IFERROR(IF(Ações!$B612="","",VLOOKUP(Table_1[[#This Row],[AÇÕES]],'Dados Status Invest STOCKS'!A598:AD1213,2)),0)</f>
        <v>5.2</v>
      </c>
      <c r="L612" s="51">
        <f>IFERROR(IF(Ações!$B612="","",VLOOKUP(Table_1[[#This Row],[AÇÕES]],'Dados Status Invest STOCKS'!A598:AD1213,3)/100),0)</f>
        <v>0</v>
      </c>
      <c r="M612" s="52">
        <f>IFERROR(IF(Ações!$B612="","",VLOOKUP(Table_1[[#This Row],[AÇÕES]],'Dados Status Invest STOCKS'!A598:AD1213,28)),0)</f>
        <v>-0.77</v>
      </c>
      <c r="N612" s="52">
        <f>IFERROR(IF(Ações!$B612="","",VLOOKUP(Table_1[[#This Row],[AÇÕES]],'Dados Status Invest STOCKS'!A598:AD1213,27)),0)</f>
        <v>3.07</v>
      </c>
      <c r="O612" s="52">
        <f>IFERROR(IF(Ações!$L612="","",Ações!$K612*Ações!$L612),0)</f>
        <v>0</v>
      </c>
      <c r="P612" s="53">
        <f t="shared" si="9"/>
        <v>0.06</v>
      </c>
      <c r="Q612" s="53">
        <f>IFERROR(Ações!$O612/Ações!$M612,0)</f>
        <v>0</v>
      </c>
      <c r="R612" s="53">
        <f>IFERROR(IF(Ações!$B612="","",VLOOKUP(Table_1[[#This Row],[AÇÕES]],'Dados Status Invest STOCKS'!A598:AD1213,18)/100),0)</f>
        <v>-0.252</v>
      </c>
      <c r="S612" s="51">
        <f>IFERROR(IF(Ações!$B612="","",VLOOKUP(Table_1[[#This Row],[AÇÕES]],'Dados Status Invest STOCKS'!A598:AD1213,25)/100),0)</f>
        <v>0</v>
      </c>
      <c r="T612" s="53">
        <f>(1-Ações!$Q612)*Ações!$R612</f>
        <v>-0.252</v>
      </c>
      <c r="U612" s="54">
        <f>IF(Ações!$S612=0,Ações!$T612,IF(Ações!$T612=0,Ações!$S612,AVERAGE(Ações!$S612,Ações!$T612)))</f>
        <v>-0.252</v>
      </c>
    </row>
    <row r="613" spans="2:21" ht="15.75" customHeight="1" x14ac:dyDescent="0.2">
      <c r="B613" s="63" t="str">
        <f>IFERROR('Dados Status Invest STOCKS'!A600,"-")</f>
        <v>BEKE</v>
      </c>
      <c r="C613" s="45">
        <f>IFERROR((Ações!$D613-Ações!$K613)/Ações!$D613,0)</f>
        <v>0</v>
      </c>
      <c r="D613" s="46">
        <f>(Ações!$O613)/0.06</f>
        <v>0</v>
      </c>
      <c r="E613" s="47">
        <f>IFERROR((Ações!$F613-Ações!$K613)/Ações!$F613,0)</f>
        <v>-1.1116958254585958</v>
      </c>
      <c r="F613" s="46">
        <f>IF(OR(Ações!$N613&lt;0,Ações!$M613&lt;0),"",(22.5*Ações!$M613*Ações!$N613)^0.5)</f>
        <v>9.977762775291863</v>
      </c>
      <c r="G613" s="47">
        <f>IFERROR((Ações!$H613-Ações!$K613)/Ações!$H613,0)</f>
        <v>0</v>
      </c>
      <c r="H613" s="48">
        <f>IFERROR(Ações!$I613/(Ações!$P613-Table_1[[#This Row],[CAGR LUCRO 5A]]),0)</f>
        <v>0</v>
      </c>
      <c r="I613" s="48">
        <f>IF(Ações!$S613&lt;0,"",Ações!$O613*(1+Ações!$S613))</f>
        <v>0</v>
      </c>
      <c r="J613" s="49">
        <f>IFERROR(IF(Ações!$B613="","",(VLOOKUP(Table_1[[#This Row],[AÇÕES]],'Dados Status Invest STOCKS'!A599:AD1214,4)/Table_1[[#This Row],[LPA]]))/100,0)</f>
        <v>0.88489795918367353</v>
      </c>
      <c r="K613" s="64">
        <f>IFERROR(IF(Ações!$B613="","",VLOOKUP(Table_1[[#This Row],[AÇÕES]],'Dados Status Invest STOCKS'!A599:AD1214,2)),0)</f>
        <v>21.07</v>
      </c>
      <c r="L613" s="65">
        <f>IFERROR(IF(Ações!$B613="","",VLOOKUP(Table_1[[#This Row],[AÇÕES]],'Dados Status Invest STOCKS'!A599:AD1214,3)/100),0)</f>
        <v>0</v>
      </c>
      <c r="M613" s="66">
        <f>IFERROR(IF(Ações!$B613="","",VLOOKUP(Table_1[[#This Row],[AÇÕES]],'Dados Status Invest STOCKS'!A599:AD1214,28)),0)</f>
        <v>0.49</v>
      </c>
      <c r="N613" s="66">
        <f>IFERROR(IF(Ações!$B613="","",VLOOKUP(Table_1[[#This Row],[AÇÕES]],'Dados Status Invest STOCKS'!A599:AD1214,27)),0)</f>
        <v>9.0299999999999994</v>
      </c>
      <c r="O613" s="66">
        <f>IFERROR(IF(Ações!$L613="","",Ações!$K613*Ações!$L613),0)</f>
        <v>0</v>
      </c>
      <c r="P613" s="67">
        <f t="shared" si="9"/>
        <v>0.06</v>
      </c>
      <c r="Q613" s="67">
        <f>IFERROR(Ações!$O613/Ações!$M613,0)</f>
        <v>0</v>
      </c>
      <c r="R613" s="67">
        <f>IFERROR(IF(Ações!$B613="","",VLOOKUP(Table_1[[#This Row],[AÇÕES]],'Dados Status Invest STOCKS'!A599:AD1214,18)/100),0)</f>
        <v>5.3800000000000001E-2</v>
      </c>
      <c r="S613" s="65">
        <f>IFERROR(IF(Ações!$B613="","",VLOOKUP(Table_1[[#This Row],[AÇÕES]],'Dados Status Invest STOCKS'!A599:AD1214,25)/100),0)</f>
        <v>0</v>
      </c>
      <c r="T613" s="67">
        <f>(1-Ações!$Q613)*Ações!$R613</f>
        <v>5.3800000000000001E-2</v>
      </c>
      <c r="U613" s="68">
        <f>IF(Ações!$S613=0,Ações!$T613,IF(Ações!$T613=0,Ações!$S613,AVERAGE(Ações!$S613,Ações!$T613)))</f>
        <v>5.3800000000000001E-2</v>
      </c>
    </row>
    <row r="614" spans="2:21" ht="15.75" customHeight="1" x14ac:dyDescent="0.2">
      <c r="B614" s="63" t="str">
        <f>IFERROR('Dados Status Invest STOCKS'!A601,"-")</f>
        <v>BELFA</v>
      </c>
      <c r="C614" s="45">
        <f>IFERROR((Ações!$D614-Ações!$K614)/Ações!$D614,0)</f>
        <v>-2.773584905660377</v>
      </c>
      <c r="D614" s="46">
        <f>(Ações!$O614)/0.06</f>
        <v>4.0068000000000001</v>
      </c>
      <c r="E614" s="47">
        <f>IFERROR((Ações!$F614-Ações!$K614)/Ações!$F614,0)</f>
        <v>0.38043504714952087</v>
      </c>
      <c r="F614" s="46">
        <f>IF(OR(Ações!$N614&lt;0,Ações!$M614&lt;0),"",(22.5*Ações!$M614*Ações!$N614)^0.5)</f>
        <v>24.404220946385486</v>
      </c>
      <c r="G614" s="47">
        <f>IFERROR((Ações!$H614-Ações!$K614)/Ações!$H614,0)</f>
        <v>0</v>
      </c>
      <c r="H614" s="48">
        <f>IFERROR(Ações!$I614/(Ações!$P614-Table_1[[#This Row],[CAGR LUCRO 5A]]),0)</f>
        <v>0</v>
      </c>
      <c r="I614" s="48" t="str">
        <f>IF(Ações!$S614&lt;0,"",Ações!$O614*(1+Ações!$S614))</f>
        <v/>
      </c>
      <c r="J614" s="49">
        <f>IFERROR(IF(Ações!$B614="","",(VLOOKUP(Table_1[[#This Row],[AÇÕES]],'Dados Status Invest STOCKS'!A600:AD1215,4)/Table_1[[#This Row],[LPA]]))/100,0)</f>
        <v>5.6158536585365869E-2</v>
      </c>
      <c r="K614" s="64">
        <f>IFERROR(IF(Ações!$B614="","",VLOOKUP(Table_1[[#This Row],[AÇÕES]],'Dados Status Invest STOCKS'!A600:AD1215,2)),0)</f>
        <v>15.12</v>
      </c>
      <c r="L614" s="65">
        <f>IFERROR(IF(Ações!$B614="","",VLOOKUP(Table_1[[#This Row],[AÇÕES]],'Dados Status Invest STOCKS'!A600:AD1215,3)/100),0)</f>
        <v>1.5900000000000001E-2</v>
      </c>
      <c r="M614" s="66">
        <f>IFERROR(IF(Ações!$B614="","",VLOOKUP(Table_1[[#This Row],[AÇÕES]],'Dados Status Invest STOCKS'!A600:AD1215,28)),0)</f>
        <v>1.64</v>
      </c>
      <c r="N614" s="66">
        <f>IFERROR(IF(Ações!$B614="","",VLOOKUP(Table_1[[#This Row],[AÇÕES]],'Dados Status Invest STOCKS'!A600:AD1215,27)),0)</f>
        <v>16.14</v>
      </c>
      <c r="O614" s="66">
        <f>IFERROR(IF(Ações!$L614="","",Ações!$K614*Ações!$L614),0)</f>
        <v>0.24040800000000001</v>
      </c>
      <c r="P614" s="67">
        <f t="shared" si="9"/>
        <v>0.06</v>
      </c>
      <c r="Q614" s="67">
        <f>IFERROR(Ações!$O614/Ações!$M614,0)</f>
        <v>0.14659024390243905</v>
      </c>
      <c r="R614" s="67">
        <f>IFERROR(IF(Ações!$B614="","",VLOOKUP(Table_1[[#This Row],[AÇÕES]],'Dados Status Invest STOCKS'!A600:AD1215,18)/100),0)</f>
        <v>0.1017</v>
      </c>
      <c r="S614" s="65">
        <f>IFERROR(IF(Ações!$B614="","",VLOOKUP(Table_1[[#This Row],[AÇÕES]],'Dados Status Invest STOCKS'!A600:AD1215,25)/100),0)</f>
        <v>-7.7899999999999997E-2</v>
      </c>
      <c r="T614" s="67">
        <f>(1-Ações!$Q614)*Ações!$R614</f>
        <v>8.679177219512195E-2</v>
      </c>
      <c r="U614" s="68">
        <f>IF(Ações!$S614=0,Ações!$T614,IF(Ações!$T614=0,Ações!$S614,AVERAGE(Ações!$S614,Ações!$T614)))</f>
        <v>4.4458860975609762E-3</v>
      </c>
    </row>
    <row r="615" spans="2:21" ht="15.75" customHeight="1" x14ac:dyDescent="0.2">
      <c r="B615" s="63" t="str">
        <f>IFERROR('Dados Status Invest STOCKS'!A602,"-")</f>
        <v>BELFB</v>
      </c>
      <c r="C615" s="45">
        <f>IFERROR((Ações!$D615-Ações!$K615)/Ações!$D615,0)</f>
        <v>-1.7397260273972606</v>
      </c>
      <c r="D615" s="46">
        <f>(Ações!$O615)/0.06</f>
        <v>4.6756500000000001</v>
      </c>
      <c r="E615" s="47">
        <f>IFERROR((Ações!$F615-Ações!$K615)/Ações!$F615,0)</f>
        <v>0.47509080383501068</v>
      </c>
      <c r="F615" s="46">
        <f>IF(OR(Ações!$N615&lt;0,Ações!$M615&lt;0),"",(22.5*Ações!$M615*Ações!$N615)^0.5)</f>
        <v>24.404220946385486</v>
      </c>
      <c r="G615" s="47">
        <f>IFERROR((Ações!$H615-Ações!$K615)/Ações!$H615,0)</f>
        <v>0</v>
      </c>
      <c r="H615" s="48">
        <f>IFERROR(Ações!$I615/(Ações!$P615-Table_1[[#This Row],[CAGR LUCRO 5A]]),0)</f>
        <v>0</v>
      </c>
      <c r="I615" s="48" t="str">
        <f>IF(Ações!$S615&lt;0,"",Ações!$O615*(1+Ações!$S615))</f>
        <v/>
      </c>
      <c r="J615" s="49">
        <f>IFERROR(IF(Ações!$B615="","",(VLOOKUP(Table_1[[#This Row],[AÇÕES]],'Dados Status Invest STOCKS'!A601:AD1216,4)/Table_1[[#This Row],[LPA]]))/100,0)</f>
        <v>4.7560975609756098E-2</v>
      </c>
      <c r="K615" s="64">
        <f>IFERROR(IF(Ações!$B615="","",VLOOKUP(Table_1[[#This Row],[AÇÕES]],'Dados Status Invest STOCKS'!A601:AD1216,2)),0)</f>
        <v>12.81</v>
      </c>
      <c r="L615" s="65">
        <f>IFERROR(IF(Ações!$B615="","",VLOOKUP(Table_1[[#This Row],[AÇÕES]],'Dados Status Invest STOCKS'!A601:AD1216,3)/100),0)</f>
        <v>2.1899999999999999E-2</v>
      </c>
      <c r="M615" s="66">
        <f>IFERROR(IF(Ações!$B615="","",VLOOKUP(Table_1[[#This Row],[AÇÕES]],'Dados Status Invest STOCKS'!A601:AD1216,28)),0)</f>
        <v>1.64</v>
      </c>
      <c r="N615" s="66">
        <f>IFERROR(IF(Ações!$B615="","",VLOOKUP(Table_1[[#This Row],[AÇÕES]],'Dados Status Invest STOCKS'!A601:AD1216,27)),0)</f>
        <v>16.14</v>
      </c>
      <c r="O615" s="66">
        <f>IFERROR(IF(Ações!$L615="","",Ações!$K615*Ações!$L615),0)</f>
        <v>0.28053899999999998</v>
      </c>
      <c r="P615" s="67">
        <f t="shared" si="9"/>
        <v>0.06</v>
      </c>
      <c r="Q615" s="67">
        <f>IFERROR(Ações!$O615/Ações!$M615,0)</f>
        <v>0.17106036585365852</v>
      </c>
      <c r="R615" s="67">
        <f>IFERROR(IF(Ações!$B615="","",VLOOKUP(Table_1[[#This Row],[AÇÕES]],'Dados Status Invest STOCKS'!A601:AD1216,18)/100),0)</f>
        <v>0.1017</v>
      </c>
      <c r="S615" s="65">
        <f>IFERROR(IF(Ações!$B615="","",VLOOKUP(Table_1[[#This Row],[AÇÕES]],'Dados Status Invest STOCKS'!A601:AD1216,25)/100),0)</f>
        <v>-7.7899999999999997E-2</v>
      </c>
      <c r="T615" s="67">
        <f>(1-Ações!$Q615)*Ações!$R615</f>
        <v>8.4303160792682935E-2</v>
      </c>
      <c r="U615" s="68">
        <f>IF(Ações!$S615=0,Ações!$T615,IF(Ações!$T615=0,Ações!$S615,AVERAGE(Ações!$S615,Ações!$T615)))</f>
        <v>3.2015803963414691E-3</v>
      </c>
    </row>
    <row r="616" spans="2:21" ht="15.75" customHeight="1" x14ac:dyDescent="0.2">
      <c r="B616" s="63" t="str">
        <f>IFERROR('Dados Status Invest STOCKS'!A603,"-")</f>
        <v>BEN</v>
      </c>
      <c r="C616" s="45">
        <f>IFERROR((Ações!$D616-Ações!$K616)/Ações!$D616,0)</f>
        <v>-0.68067226890756305</v>
      </c>
      <c r="D616" s="46">
        <f>(Ações!$O616)/0.06</f>
        <v>18.855550000000001</v>
      </c>
      <c r="E616" s="47">
        <f>IFERROR((Ações!$F616-Ações!$K616)/Ações!$F616,0)</f>
        <v>0.26064748272185045</v>
      </c>
      <c r="F616" s="46">
        <f>IF(OR(Ações!$N616&lt;0,Ações!$M616&lt;0),"",(22.5*Ações!$M616*Ações!$N616)^0.5)</f>
        <v>42.861827422544643</v>
      </c>
      <c r="G616" s="47">
        <f>IFERROR((Ações!$H616-Ações!$K616)/Ações!$H616,0)</f>
        <v>-0.29673821952036161</v>
      </c>
      <c r="H616" s="48">
        <f>IFERROR(Ações!$I616/(Ações!$P616-Table_1[[#This Row],[CAGR LUCRO 5A]]),0)</f>
        <v>24.43824013432836</v>
      </c>
      <c r="I616" s="48">
        <f>IF(Ações!$S616&lt;0,"",Ações!$O616*(1+Ações!$S616))</f>
        <v>1.1461534623</v>
      </c>
      <c r="J616" s="49">
        <f>IFERROR(IF(Ações!$B616="","",(VLOOKUP(Table_1[[#This Row],[AÇÕES]],'Dados Status Invest STOCKS'!A602:AD1217,4)/Table_1[[#This Row],[LPA]]))/100,0)</f>
        <v>2.3780821917808219E-2</v>
      </c>
      <c r="K616" s="64">
        <f>IFERROR(IF(Ações!$B616="","",VLOOKUP(Table_1[[#This Row],[AÇÕES]],'Dados Status Invest STOCKS'!A602:AD1217,2)),0)</f>
        <v>31.69</v>
      </c>
      <c r="L616" s="65">
        <f>IFERROR(IF(Ações!$B616="","",VLOOKUP(Table_1[[#This Row],[AÇÕES]],'Dados Status Invest STOCKS'!A602:AD1217,3)/100),0)</f>
        <v>3.5699999999999996E-2</v>
      </c>
      <c r="M616" s="66">
        <f>IFERROR(IF(Ações!$B616="","",VLOOKUP(Table_1[[#This Row],[AÇÕES]],'Dados Status Invest STOCKS'!A602:AD1217,28)),0)</f>
        <v>3.65</v>
      </c>
      <c r="N616" s="66">
        <f>IFERROR(IF(Ações!$B616="","",VLOOKUP(Table_1[[#This Row],[AÇÕES]],'Dados Status Invest STOCKS'!A602:AD1217,27)),0)</f>
        <v>22.37</v>
      </c>
      <c r="O616" s="66">
        <f>IFERROR(IF(Ações!$L616="","",Ações!$K616*Ações!$L616),0)</f>
        <v>1.1313329999999999</v>
      </c>
      <c r="P616" s="67">
        <f t="shared" si="9"/>
        <v>0.06</v>
      </c>
      <c r="Q616" s="67">
        <f>IFERROR(Ações!$O616/Ações!$M616,0)</f>
        <v>0.30995424657534243</v>
      </c>
      <c r="R616" s="67">
        <f>IFERROR(IF(Ações!$B616="","",VLOOKUP(Table_1[[#This Row],[AÇÕES]],'Dados Status Invest STOCKS'!A602:AD1217,18)/100),0)</f>
        <v>0.16320000000000001</v>
      </c>
      <c r="S616" s="65">
        <f>IFERROR(IF(Ações!$B616="","",VLOOKUP(Table_1[[#This Row],[AÇÕES]],'Dados Status Invest STOCKS'!A602:AD1217,25)/100),0)</f>
        <v>1.3100000000000001E-2</v>
      </c>
      <c r="T616" s="67">
        <f>(1-Ações!$Q616)*Ações!$R616</f>
        <v>0.11261546695890412</v>
      </c>
      <c r="U616" s="68">
        <f>IF(Ações!$S616=0,Ações!$T616,IF(Ações!$T616=0,Ações!$S616,AVERAGE(Ações!$S616,Ações!$T616)))</f>
        <v>6.285773347945206E-2</v>
      </c>
    </row>
    <row r="617" spans="2:21" ht="15.75" customHeight="1" x14ac:dyDescent="0.2">
      <c r="B617" s="63" t="str">
        <f>IFERROR('Dados Status Invest STOCKS'!A604,"-")</f>
        <v>BEP</v>
      </c>
      <c r="C617" s="45">
        <f>IFERROR((Ações!$D617-Ações!$K617)/Ações!$D617,0)</f>
        <v>-0.61290322580645129</v>
      </c>
      <c r="D617" s="46">
        <f>(Ações!$O617)/0.06</f>
        <v>20.249200000000002</v>
      </c>
      <c r="E617" s="47">
        <f>IFERROR((Ações!$F617-Ações!$K617)/Ações!$F617,0)</f>
        <v>0</v>
      </c>
      <c r="F617" s="46" t="str">
        <f>IF(OR(Ações!$N617&lt;0,Ações!$M617&lt;0),"",(22.5*Ações!$M617*Ações!$N617)^0.5)</f>
        <v/>
      </c>
      <c r="G617" s="47">
        <f>IFERROR((Ações!$H617-Ações!$K617)/Ações!$H617,0)</f>
        <v>-0.61290322580645129</v>
      </c>
      <c r="H617" s="48">
        <f>IFERROR(Ações!$I617/(Ações!$P617-Table_1[[#This Row],[CAGR LUCRO 5A]]),0)</f>
        <v>20.249200000000002</v>
      </c>
      <c r="I617" s="48">
        <f>IF(Ações!$S617&lt;0,"",Ações!$O617*(1+Ações!$S617))</f>
        <v>1.214952</v>
      </c>
      <c r="J617" s="49">
        <f>IFERROR(IF(Ações!$B617="","",(VLOOKUP(Table_1[[#This Row],[AÇÕES]],'Dados Status Invest STOCKS'!A603:AD1218,4)/Table_1[[#This Row],[LPA]]))/100,0)</f>
        <v>0.3843478260869565</v>
      </c>
      <c r="K617" s="64">
        <f>IFERROR(IF(Ações!$B617="","",VLOOKUP(Table_1[[#This Row],[AÇÕES]],'Dados Status Invest STOCKS'!A603:AD1218,2)),0)</f>
        <v>32.659999999999997</v>
      </c>
      <c r="L617" s="65">
        <f>IFERROR(IF(Ações!$B617="","",VLOOKUP(Table_1[[#This Row],[AÇÕES]],'Dados Status Invest STOCKS'!A603:AD1218,3)/100),0)</f>
        <v>3.7200000000000004E-2</v>
      </c>
      <c r="M617" s="66">
        <f>IFERROR(IF(Ações!$B617="","",VLOOKUP(Table_1[[#This Row],[AÇÕES]],'Dados Status Invest STOCKS'!A603:AD1218,28)),0)</f>
        <v>-0.92</v>
      </c>
      <c r="N617" s="66">
        <f>IFERROR(IF(Ações!$B617="","",VLOOKUP(Table_1[[#This Row],[AÇÕES]],'Dados Status Invest STOCKS'!A603:AD1218,27)),0)</f>
        <v>79.02</v>
      </c>
      <c r="O617" s="66">
        <f>IFERROR(IF(Ações!$L617="","",Ações!$K617*Ações!$L617),0)</f>
        <v>1.214952</v>
      </c>
      <c r="P617" s="67">
        <f t="shared" si="9"/>
        <v>0.06</v>
      </c>
      <c r="Q617" s="67">
        <f>IFERROR(Ações!$O617/Ações!$M617,0)</f>
        <v>-1.3206</v>
      </c>
      <c r="R617" s="67">
        <f>IFERROR(IF(Ações!$B617="","",VLOOKUP(Table_1[[#This Row],[AÇÕES]],'Dados Status Invest STOCKS'!A603:AD1218,18)/100),0)</f>
        <v>-1.1699999999999999E-2</v>
      </c>
      <c r="S617" s="65">
        <f>IFERROR(IF(Ações!$B617="","",VLOOKUP(Table_1[[#This Row],[AÇÕES]],'Dados Status Invest STOCKS'!A603:AD1218,25)/100),0)</f>
        <v>0</v>
      </c>
      <c r="T617" s="67">
        <f>(1-Ações!$Q617)*Ações!$R617</f>
        <v>-2.7151019999999994E-2</v>
      </c>
      <c r="U617" s="68">
        <f>IF(Ações!$S617=0,Ações!$T617,IF(Ações!$T617=0,Ações!$S617,AVERAGE(Ações!$S617,Ações!$T617)))</f>
        <v>-2.7151019999999994E-2</v>
      </c>
    </row>
    <row r="618" spans="2:21" ht="15.75" customHeight="1" x14ac:dyDescent="0.2">
      <c r="B618" s="63" t="str">
        <f>IFERROR('Dados Status Invest STOCKS'!A605,"-")</f>
        <v>BEPC</v>
      </c>
      <c r="C618" s="45">
        <f>IFERROR((Ações!$D618-Ações!$K618)/Ações!$D618,0)</f>
        <v>-8.3032490974729201E-2</v>
      </c>
      <c r="D618" s="46">
        <f>(Ações!$O618)/0.06</f>
        <v>30.377666666666666</v>
      </c>
      <c r="E618" s="47">
        <f>IFERROR((Ações!$F618-Ações!$K618)/Ações!$F618,0)</f>
        <v>0.57028408662398833</v>
      </c>
      <c r="F618" s="46">
        <f>IF(OR(Ações!$N618&lt;0,Ações!$M618&lt;0),"",(22.5*Ações!$M618*Ações!$N618)^0.5)</f>
        <v>76.562209999450772</v>
      </c>
      <c r="G618" s="47">
        <f>IFERROR((Ações!$H618-Ações!$K618)/Ações!$H618,0)</f>
        <v>-8.3032490974729201E-2</v>
      </c>
      <c r="H618" s="48">
        <f>IFERROR(Ações!$I618/(Ações!$P618-Table_1[[#This Row],[CAGR LUCRO 5A]]),0)</f>
        <v>30.377666666666666</v>
      </c>
      <c r="I618" s="48">
        <f>IF(Ações!$S618&lt;0,"",Ações!$O618*(1+Ações!$S618))</f>
        <v>1.8226599999999999</v>
      </c>
      <c r="J618" s="49">
        <f>IFERROR(IF(Ações!$B618="","",(VLOOKUP(Table_1[[#This Row],[AÇÕES]],'Dados Status Invest STOCKS'!A604:AD1219,4)/Table_1[[#This Row],[LPA]]))/100,0)</f>
        <v>2.1403061224489796E-2</v>
      </c>
      <c r="K618" s="64">
        <f>IFERROR(IF(Ações!$B618="","",VLOOKUP(Table_1[[#This Row],[AÇÕES]],'Dados Status Invest STOCKS'!A604:AD1219,2)),0)</f>
        <v>32.9</v>
      </c>
      <c r="L618" s="65">
        <f>IFERROR(IF(Ações!$B618="","",VLOOKUP(Table_1[[#This Row],[AÇÕES]],'Dados Status Invest STOCKS'!A604:AD1219,3)/100),0)</f>
        <v>5.5399999999999998E-2</v>
      </c>
      <c r="M618" s="66">
        <f>IFERROR(IF(Ações!$B618="","",VLOOKUP(Table_1[[#This Row],[AÇÕES]],'Dados Status Invest STOCKS'!A604:AD1219,28)),0)</f>
        <v>3.92</v>
      </c>
      <c r="N618" s="66">
        <f>IFERROR(IF(Ações!$B618="","",VLOOKUP(Table_1[[#This Row],[AÇÕES]],'Dados Status Invest STOCKS'!A604:AD1219,27)),0)</f>
        <v>66.459999999999994</v>
      </c>
      <c r="O618" s="66">
        <f>IFERROR(IF(Ações!$L618="","",Ações!$K618*Ações!$L618),0)</f>
        <v>1.8226599999999999</v>
      </c>
      <c r="P618" s="67">
        <f t="shared" si="9"/>
        <v>0.06</v>
      </c>
      <c r="Q618" s="67">
        <f>IFERROR(Ações!$O618/Ações!$M618,0)</f>
        <v>0.46496428571428572</v>
      </c>
      <c r="R618" s="67">
        <f>IFERROR(IF(Ações!$B618="","",VLOOKUP(Table_1[[#This Row],[AÇÕES]],'Dados Status Invest STOCKS'!A604:AD1219,18)/100),0)</f>
        <v>5.9000000000000004E-2</v>
      </c>
      <c r="S618" s="65">
        <f>IFERROR(IF(Ações!$B618="","",VLOOKUP(Table_1[[#This Row],[AÇÕES]],'Dados Status Invest STOCKS'!A604:AD1219,25)/100),0)</f>
        <v>0</v>
      </c>
      <c r="T618" s="67">
        <f>(1-Ações!$Q618)*Ações!$R618</f>
        <v>3.1567107142857147E-2</v>
      </c>
      <c r="U618" s="68">
        <f>IF(Ações!$S618=0,Ações!$T618,IF(Ações!$T618=0,Ações!$S618,AVERAGE(Ações!$S618,Ações!$T618)))</f>
        <v>3.1567107142857147E-2</v>
      </c>
    </row>
    <row r="619" spans="2:21" ht="15.75" customHeight="1" x14ac:dyDescent="0.2">
      <c r="B619" s="63" t="str">
        <f>IFERROR('Dados Status Invest STOCKS'!A606,"-")</f>
        <v>BERY</v>
      </c>
      <c r="C619" s="45">
        <f>IFERROR((Ações!$D619-Ações!$K619)/Ações!$D619,0)</f>
        <v>0</v>
      </c>
      <c r="D619" s="46">
        <f>(Ações!$O619)/0.06</f>
        <v>0</v>
      </c>
      <c r="E619" s="47">
        <f>IFERROR((Ações!$F619-Ações!$K619)/Ações!$F619,0)</f>
        <v>-0.36161798847740045</v>
      </c>
      <c r="F619" s="46">
        <f>IF(OR(Ações!$N619&lt;0,Ações!$M619&lt;0),"",(22.5*Ações!$M619*Ações!$N619)^0.5)</f>
        <v>50.285763392833168</v>
      </c>
      <c r="G619" s="47">
        <f>IFERROR((Ações!$H619-Ações!$K619)/Ações!$H619,0)</f>
        <v>0</v>
      </c>
      <c r="H619" s="48">
        <f>IFERROR(Ações!$I619/(Ações!$P619-Table_1[[#This Row],[CAGR LUCRO 5A]]),0)</f>
        <v>0</v>
      </c>
      <c r="I619" s="48">
        <f>IF(Ações!$S619&lt;0,"",Ações!$O619*(1+Ações!$S619))</f>
        <v>0</v>
      </c>
      <c r="J619" s="49">
        <f>IFERROR(IF(Ações!$B619="","",(VLOOKUP(Table_1[[#This Row],[AÇÕES]],'Dados Status Invest STOCKS'!A605:AD1220,4)/Table_1[[#This Row],[LPA]]))/100,0)</f>
        <v>2.5697674418604648E-2</v>
      </c>
      <c r="K619" s="64">
        <f>IFERROR(IF(Ações!$B619="","",VLOOKUP(Table_1[[#This Row],[AÇÕES]],'Dados Status Invest STOCKS'!A605:AD1220,2)),0)</f>
        <v>68.47</v>
      </c>
      <c r="L619" s="65">
        <f>IFERROR(IF(Ações!$B619="","",VLOOKUP(Table_1[[#This Row],[AÇÕES]],'Dados Status Invest STOCKS'!A605:AD1220,3)/100),0)</f>
        <v>0</v>
      </c>
      <c r="M619" s="66">
        <f>IFERROR(IF(Ações!$B619="","",VLOOKUP(Table_1[[#This Row],[AÇÕES]],'Dados Status Invest STOCKS'!A605:AD1220,28)),0)</f>
        <v>5.16</v>
      </c>
      <c r="N619" s="66">
        <f>IFERROR(IF(Ações!$B619="","",VLOOKUP(Table_1[[#This Row],[AÇÕES]],'Dados Status Invest STOCKS'!A605:AD1220,27)),0)</f>
        <v>21.78</v>
      </c>
      <c r="O619" s="66">
        <f>IFERROR(IF(Ações!$L619="","",Ações!$K619*Ações!$L619),0)</f>
        <v>0</v>
      </c>
      <c r="P619" s="67">
        <f t="shared" si="9"/>
        <v>0.06</v>
      </c>
      <c r="Q619" s="67">
        <f>IFERROR(Ações!$O619/Ações!$M619,0)</f>
        <v>0</v>
      </c>
      <c r="R619" s="67">
        <f>IFERROR(IF(Ações!$B619="","",VLOOKUP(Table_1[[#This Row],[AÇÕES]],'Dados Status Invest STOCKS'!A605:AD1220,18)/100),0)</f>
        <v>0.23699999999999999</v>
      </c>
      <c r="S619" s="65">
        <f>IFERROR(IF(Ações!$B619="","",VLOOKUP(Table_1[[#This Row],[AÇÕES]],'Dados Status Invest STOCKS'!A605:AD1220,25)/100),0)</f>
        <v>0.45409999999999995</v>
      </c>
      <c r="T619" s="67">
        <f>(1-Ações!$Q619)*Ações!$R619</f>
        <v>0.23699999999999999</v>
      </c>
      <c r="U619" s="68">
        <f>IF(Ações!$S619=0,Ações!$T619,IF(Ações!$T619=0,Ações!$S619,AVERAGE(Ações!$S619,Ações!$T619)))</f>
        <v>0.34554999999999997</v>
      </c>
    </row>
    <row r="620" spans="2:21" ht="15.75" customHeight="1" x14ac:dyDescent="0.2">
      <c r="B620" s="63" t="str">
        <f>IFERROR('Dados Status Invest STOCKS'!A607,"-")</f>
        <v>BEST</v>
      </c>
      <c r="C620" s="45">
        <f>IFERROR((Ações!$D620-Ações!$K620)/Ações!$D620,0)</f>
        <v>0</v>
      </c>
      <c r="D620" s="46">
        <f>(Ações!$O620)/0.06</f>
        <v>0</v>
      </c>
      <c r="E620" s="47">
        <f>IFERROR((Ações!$F620-Ações!$K620)/Ações!$F620,0)</f>
        <v>0</v>
      </c>
      <c r="F620" s="46" t="str">
        <f>IF(OR(Ações!$N620&lt;0,Ações!$M620&lt;0),"",(22.5*Ações!$M620*Ações!$N620)^0.5)</f>
        <v/>
      </c>
      <c r="G620" s="47">
        <f>IFERROR((Ações!$H620-Ações!$K620)/Ações!$H620,0)</f>
        <v>0</v>
      </c>
      <c r="H620" s="48">
        <f>IFERROR(Ações!$I620/(Ações!$P620-Table_1[[#This Row],[CAGR LUCRO 5A]]),0)</f>
        <v>0</v>
      </c>
      <c r="I620" s="48">
        <f>IF(Ações!$S620&lt;0,"",Ações!$O620*(1+Ações!$S620))</f>
        <v>0</v>
      </c>
      <c r="J620" s="49">
        <f>IFERROR(IF(Ações!$B620="","",(VLOOKUP(Table_1[[#This Row],[AÇÕES]],'Dados Status Invest STOCKS'!A606:AD1221,4)/Table_1[[#This Row],[LPA]]))/100,0)</f>
        <v>8.0851063829787233E-3</v>
      </c>
      <c r="K620" s="64">
        <f>IFERROR(IF(Ações!$B620="","",VLOOKUP(Table_1[[#This Row],[AÇÕES]],'Dados Status Invest STOCKS'!A606:AD1221,2)),0)</f>
        <v>0.72</v>
      </c>
      <c r="L620" s="65">
        <f>IFERROR(IF(Ações!$B620="","",VLOOKUP(Table_1[[#This Row],[AÇÕES]],'Dados Status Invest STOCKS'!A606:AD1221,3)/100),0)</f>
        <v>0</v>
      </c>
      <c r="M620" s="66">
        <f>IFERROR(IF(Ações!$B620="","",VLOOKUP(Table_1[[#This Row],[AÇÕES]],'Dados Status Invest STOCKS'!A606:AD1221,28)),0)</f>
        <v>-0.94</v>
      </c>
      <c r="N620" s="66">
        <f>IFERROR(IF(Ações!$B620="","",VLOOKUP(Table_1[[#This Row],[AÇÕES]],'Dados Status Invest STOCKS'!A606:AD1221,27)),0)</f>
        <v>0.27</v>
      </c>
      <c r="O620" s="66">
        <f>IFERROR(IF(Ações!$L620="","",Ações!$K620*Ações!$L620),0)</f>
        <v>0</v>
      </c>
      <c r="P620" s="67">
        <f t="shared" si="9"/>
        <v>0.06</v>
      </c>
      <c r="Q620" s="67">
        <f>IFERROR(Ações!$O620/Ações!$M620,0)</f>
        <v>0</v>
      </c>
      <c r="R620" s="67">
        <f>IFERROR(IF(Ações!$B620="","",VLOOKUP(Table_1[[#This Row],[AÇÕES]],'Dados Status Invest STOCKS'!A606:AD1221,18)/100),0)</f>
        <v>-3.4419</v>
      </c>
      <c r="S620" s="65">
        <f>IFERROR(IF(Ações!$B620="","",VLOOKUP(Table_1[[#This Row],[AÇÕES]],'Dados Status Invest STOCKS'!A606:AD1221,25)/100),0)</f>
        <v>0</v>
      </c>
      <c r="T620" s="67">
        <f>(1-Ações!$Q620)*Ações!$R620</f>
        <v>-3.4419</v>
      </c>
      <c r="U620" s="68">
        <f>IF(Ações!$S620=0,Ações!$T620,IF(Ações!$T620=0,Ações!$S620,AVERAGE(Ações!$S620,Ações!$T620)))</f>
        <v>-3.4419</v>
      </c>
    </row>
    <row r="621" spans="2:21" ht="15.75" customHeight="1" x14ac:dyDescent="0.2">
      <c r="B621" s="63" t="str">
        <f>IFERROR('Dados Status Invest STOCKS'!A608,"-")</f>
        <v>BF-A</v>
      </c>
      <c r="C621" s="45">
        <f>IFERROR((Ações!$D621-Ações!$K621)/Ações!$D621,0)</f>
        <v>-4.0420168067226898</v>
      </c>
      <c r="D621" s="46">
        <f>(Ações!$O621)/0.06</f>
        <v>12.090399999999999</v>
      </c>
      <c r="E621" s="47">
        <f>IFERROR((Ações!$F621-Ações!$K621)/Ações!$F621,0)</f>
        <v>-3.1136637573088928</v>
      </c>
      <c r="F621" s="46">
        <f>IF(OR(Ações!$N621&lt;0,Ações!$M621&lt;0),"",(22.5*Ações!$M621*Ações!$N621)^0.5)</f>
        <v>14.818906842274163</v>
      </c>
      <c r="G621" s="47">
        <f>IFERROR((Ações!$H621-Ações!$K621)/Ações!$H621,0)</f>
        <v>0</v>
      </c>
      <c r="H621" s="48">
        <f>IFERROR(Ações!$I621/(Ações!$P621-Table_1[[#This Row],[CAGR LUCRO 5A]]),0)</f>
        <v>0</v>
      </c>
      <c r="I621" s="48" t="str">
        <f>IF(Ações!$S621&lt;0,"",Ações!$O621*(1+Ações!$S621))</f>
        <v/>
      </c>
      <c r="J621" s="49">
        <f>IFERROR(IF(Ações!$B621="","",(VLOOKUP(Table_1[[#This Row],[AÇÕES]],'Dados Status Invest STOCKS'!A607:AD1222,4)/Table_1[[#This Row],[LPA]]))/100,0)</f>
        <v>0.237875</v>
      </c>
      <c r="K621" s="64">
        <f>IFERROR(IF(Ações!$B621="","",VLOOKUP(Table_1[[#This Row],[AÇÕES]],'Dados Status Invest STOCKS'!A607:AD1222,2)),0)</f>
        <v>60.96</v>
      </c>
      <c r="L621" s="65">
        <f>IFERROR(IF(Ações!$B621="","",VLOOKUP(Table_1[[#This Row],[AÇÕES]],'Dados Status Invest STOCKS'!A607:AD1222,3)/100),0)</f>
        <v>1.1899999999999999E-2</v>
      </c>
      <c r="M621" s="66">
        <f>IFERROR(IF(Ações!$B621="","",VLOOKUP(Table_1[[#This Row],[AÇÕES]],'Dados Status Invest STOCKS'!A607:AD1222,28)),0)</f>
        <v>1.6</v>
      </c>
      <c r="N621" s="66">
        <f>IFERROR(IF(Ações!$B621="","",VLOOKUP(Table_1[[#This Row],[AÇÕES]],'Dados Status Invest STOCKS'!A607:AD1222,27)),0)</f>
        <v>6.1</v>
      </c>
      <c r="O621" s="66">
        <f>IFERROR(IF(Ações!$L621="","",Ações!$K621*Ações!$L621),0)</f>
        <v>0.72542399999999996</v>
      </c>
      <c r="P621" s="67">
        <f t="shared" si="9"/>
        <v>0.06</v>
      </c>
      <c r="Q621" s="67">
        <f>IFERROR(Ações!$O621/Ações!$M621,0)</f>
        <v>0.45338999999999996</v>
      </c>
      <c r="R621" s="67">
        <f>IFERROR(IF(Ações!$B621="","",VLOOKUP(Table_1[[#This Row],[AÇÕES]],'Dados Status Invest STOCKS'!A607:AD1222,18)/100),0)</f>
        <v>0.26239999999999997</v>
      </c>
      <c r="S621" s="65">
        <f>IFERROR(IF(Ações!$B621="","",VLOOKUP(Table_1[[#This Row],[AÇÕES]],'Dados Status Invest STOCKS'!A607:AD1222,25)/100),0)</f>
        <v>-3.2799999999999996E-2</v>
      </c>
      <c r="T621" s="67">
        <f>(1-Ações!$Q621)*Ações!$R621</f>
        <v>0.14343046399999998</v>
      </c>
      <c r="U621" s="68">
        <f>IF(Ações!$S621=0,Ações!$T621,IF(Ações!$T621=0,Ações!$S621,AVERAGE(Ações!$S621,Ações!$T621)))</f>
        <v>5.5315231999999992E-2</v>
      </c>
    </row>
    <row r="622" spans="2:21" ht="15.75" customHeight="1" x14ac:dyDescent="0.2">
      <c r="B622" s="63" t="str">
        <f>IFERROR('Dados Status Invest STOCKS'!A609,"-")</f>
        <v>BFAM</v>
      </c>
      <c r="C622" s="45">
        <f>IFERROR((Ações!$D622-Ações!$K622)/Ações!$D622,0)</f>
        <v>0</v>
      </c>
      <c r="D622" s="46">
        <f>(Ações!$O622)/0.06</f>
        <v>0</v>
      </c>
      <c r="E622" s="47">
        <f>IFERROR((Ações!$F622-Ações!$K622)/Ações!$F622,0)</f>
        <v>-5.1814702557386862</v>
      </c>
      <c r="F622" s="46">
        <f>IF(OR(Ações!$N622&lt;0,Ações!$M622&lt;0),"",(22.5*Ações!$M622*Ações!$N622)^0.5)</f>
        <v>20.779846005204178</v>
      </c>
      <c r="G622" s="47">
        <f>IFERROR((Ações!$H622-Ações!$K622)/Ações!$H622,0)</f>
        <v>0</v>
      </c>
      <c r="H622" s="48">
        <f>IFERROR(Ações!$I622/(Ações!$P622-Table_1[[#This Row],[CAGR LUCRO 5A]]),0)</f>
        <v>0</v>
      </c>
      <c r="I622" s="48" t="str">
        <f>IF(Ações!$S622&lt;0,"",Ações!$O622*(1+Ações!$S622))</f>
        <v/>
      </c>
      <c r="J622" s="49">
        <f>IFERROR(IF(Ações!$B622="","",(VLOOKUP(Table_1[[#This Row],[AÇÕES]],'Dados Status Invest STOCKS'!A608:AD1223,4)/Table_1[[#This Row],[LPA]]))/100,0)</f>
        <v>1.523586956521739</v>
      </c>
      <c r="K622" s="64">
        <f>IFERROR(IF(Ações!$B622="","",VLOOKUP(Table_1[[#This Row],[AÇÕES]],'Dados Status Invest STOCKS'!A608:AD1223,2)),0)</f>
        <v>128.44999999999999</v>
      </c>
      <c r="L622" s="65">
        <f>IFERROR(IF(Ações!$B622="","",VLOOKUP(Table_1[[#This Row],[AÇÕES]],'Dados Status Invest STOCKS'!A608:AD1223,3)/100),0)</f>
        <v>0</v>
      </c>
      <c r="M622" s="66">
        <f>IFERROR(IF(Ações!$B622="","",VLOOKUP(Table_1[[#This Row],[AÇÕES]],'Dados Status Invest STOCKS'!A608:AD1223,28)),0)</f>
        <v>0.92</v>
      </c>
      <c r="N622" s="66">
        <f>IFERROR(IF(Ações!$B622="","",VLOOKUP(Table_1[[#This Row],[AÇÕES]],'Dados Status Invest STOCKS'!A608:AD1223,27)),0)</f>
        <v>20.86</v>
      </c>
      <c r="O622" s="66">
        <f>IFERROR(IF(Ações!$L622="","",Ações!$K622*Ações!$L622),0)</f>
        <v>0</v>
      </c>
      <c r="P622" s="67">
        <f t="shared" si="9"/>
        <v>0.06</v>
      </c>
      <c r="Q622" s="67">
        <f>IFERROR(Ações!$O622/Ações!$M622,0)</f>
        <v>0</v>
      </c>
      <c r="R622" s="67">
        <f>IFERROR(IF(Ações!$B622="","",VLOOKUP(Table_1[[#This Row],[AÇÕES]],'Dados Status Invest STOCKS'!A608:AD1223,18)/100),0)</f>
        <v>4.3899999999999995E-2</v>
      </c>
      <c r="S622" s="65">
        <f>IFERROR(IF(Ações!$B622="","",VLOOKUP(Table_1[[#This Row],[AÇÕES]],'Dados Status Invest STOCKS'!A608:AD1223,25)/100),0)</f>
        <v>-0.21969999999999998</v>
      </c>
      <c r="T622" s="67">
        <f>(1-Ações!$Q622)*Ações!$R622</f>
        <v>4.3899999999999995E-2</v>
      </c>
      <c r="U622" s="68">
        <f>IF(Ações!$S622=0,Ações!$T622,IF(Ações!$T622=0,Ações!$S622,AVERAGE(Ações!$S622,Ações!$T622)))</f>
        <v>-8.7899999999999992E-2</v>
      </c>
    </row>
    <row r="623" spans="2:21" ht="15.75" customHeight="1" x14ac:dyDescent="0.2">
      <c r="B623" s="63" t="str">
        <f>IFERROR('Dados Status Invest STOCKS'!A610,"-")</f>
        <v>BF-B</v>
      </c>
      <c r="C623" s="45">
        <f>IFERROR((Ações!$D623-Ações!$K623)/Ações!$D623,0)</f>
        <v>-4.4545454545454533</v>
      </c>
      <c r="D623" s="46">
        <f>(Ações!$O623)/0.06</f>
        <v>12.131166666666669</v>
      </c>
      <c r="E623" s="47">
        <f>IFERROR((Ações!$F623-Ações!$K623)/Ações!$F623,0)</f>
        <v>-3.4652416473282397</v>
      </c>
      <c r="F623" s="46">
        <f>IF(OR(Ações!$N623&lt;0,Ações!$M623&lt;0),"",(22.5*Ações!$M623*Ações!$N623)^0.5)</f>
        <v>14.818906842274163</v>
      </c>
      <c r="G623" s="47">
        <f>IFERROR((Ações!$H623-Ações!$K623)/Ações!$H623,0)</f>
        <v>0</v>
      </c>
      <c r="H623" s="48">
        <f>IFERROR(Ações!$I623/(Ações!$P623-Table_1[[#This Row],[CAGR LUCRO 5A]]),0)</f>
        <v>0</v>
      </c>
      <c r="I623" s="48" t="str">
        <f>IF(Ações!$S623&lt;0,"",Ações!$O623*(1+Ações!$S623))</f>
        <v/>
      </c>
      <c r="J623" s="49">
        <f>IFERROR(IF(Ações!$B623="","",(VLOOKUP(Table_1[[#This Row],[AÇÕES]],'Dados Status Invest STOCKS'!A609:AD1224,4)/Table_1[[#This Row],[LPA]]))/100,0)</f>
        <v>0.25818750000000001</v>
      </c>
      <c r="K623" s="64">
        <f>IFERROR(IF(Ações!$B623="","",VLOOKUP(Table_1[[#This Row],[AÇÕES]],'Dados Status Invest STOCKS'!A609:AD1224,2)),0)</f>
        <v>66.17</v>
      </c>
      <c r="L623" s="65">
        <f>IFERROR(IF(Ações!$B623="","",VLOOKUP(Table_1[[#This Row],[AÇÕES]],'Dados Status Invest STOCKS'!A609:AD1224,3)/100),0)</f>
        <v>1.1000000000000001E-2</v>
      </c>
      <c r="M623" s="66">
        <f>IFERROR(IF(Ações!$B623="","",VLOOKUP(Table_1[[#This Row],[AÇÕES]],'Dados Status Invest STOCKS'!A609:AD1224,28)),0)</f>
        <v>1.6</v>
      </c>
      <c r="N623" s="66">
        <f>IFERROR(IF(Ações!$B623="","",VLOOKUP(Table_1[[#This Row],[AÇÕES]],'Dados Status Invest STOCKS'!A609:AD1224,27)),0)</f>
        <v>6.1</v>
      </c>
      <c r="O623" s="66">
        <f>IFERROR(IF(Ações!$L623="","",Ações!$K623*Ações!$L623),0)</f>
        <v>0.72787000000000013</v>
      </c>
      <c r="P623" s="67">
        <f t="shared" si="9"/>
        <v>0.06</v>
      </c>
      <c r="Q623" s="67">
        <f>IFERROR(Ações!$O623/Ações!$M623,0)</f>
        <v>0.45491875000000004</v>
      </c>
      <c r="R623" s="67">
        <f>IFERROR(IF(Ações!$B623="","",VLOOKUP(Table_1[[#This Row],[AÇÕES]],'Dados Status Invest STOCKS'!A609:AD1224,18)/100),0)</f>
        <v>0.26239999999999997</v>
      </c>
      <c r="S623" s="65">
        <f>IFERROR(IF(Ações!$B623="","",VLOOKUP(Table_1[[#This Row],[AÇÕES]],'Dados Status Invest STOCKS'!A609:AD1224,25)/100),0)</f>
        <v>-3.2799999999999996E-2</v>
      </c>
      <c r="T623" s="67">
        <f>(1-Ações!$Q623)*Ações!$R623</f>
        <v>0.14302931999999996</v>
      </c>
      <c r="U623" s="68">
        <f>IF(Ações!$S623=0,Ações!$T623,IF(Ações!$T623=0,Ações!$S623,AVERAGE(Ações!$S623,Ações!$T623)))</f>
        <v>5.5114659999999982E-2</v>
      </c>
    </row>
    <row r="624" spans="2:21" ht="15.75" customHeight="1" x14ac:dyDescent="0.2">
      <c r="B624" s="63" t="str">
        <f>IFERROR('Dados Status Invest STOCKS'!A611,"-")</f>
        <v>BFC</v>
      </c>
      <c r="C624" s="45">
        <f>IFERROR((Ações!$D624-Ações!$K624)/Ações!$D624,0)</f>
        <v>-2.7735849056603774</v>
      </c>
      <c r="D624" s="46">
        <f>(Ações!$O624)/0.06</f>
        <v>18.979300000000002</v>
      </c>
      <c r="E624" s="47">
        <f>IFERROR((Ações!$F624-Ações!$K624)/Ações!$F624,0)</f>
        <v>4.1185198400050846E-2</v>
      </c>
      <c r="F624" s="46">
        <f>IF(OR(Ações!$N624&lt;0,Ações!$M624&lt;0),"",(22.5*Ações!$M624*Ações!$N624)^0.5)</f>
        <v>74.696385454719291</v>
      </c>
      <c r="G624" s="47">
        <f>IFERROR((Ações!$H624-Ações!$K624)/Ações!$H624,0)</f>
        <v>9.7893107281652991</v>
      </c>
      <c r="H624" s="48">
        <f>IFERROR(Ações!$I624/(Ações!$P624-Table_1[[#This Row],[CAGR LUCRO 5A]]),0)</f>
        <v>-8.1485343066202098</v>
      </c>
      <c r="I624" s="48">
        <f>IF(Ações!$S624&lt;0,"",Ações!$O624*(1+Ações!$S624))</f>
        <v>1.4031776076000002</v>
      </c>
      <c r="J624" s="49">
        <f>IFERROR(IF(Ações!$B624="","",(VLOOKUP(Table_1[[#This Row],[AÇÕES]],'Dados Status Invest STOCKS'!A610:AD1225,4)/Table_1[[#This Row],[LPA]]))/100,0)</f>
        <v>1.9883333333333333E-2</v>
      </c>
      <c r="K624" s="64">
        <f>IFERROR(IF(Ações!$B624="","",VLOOKUP(Table_1[[#This Row],[AÇÕES]],'Dados Status Invest STOCKS'!A610:AD1225,2)),0)</f>
        <v>71.62</v>
      </c>
      <c r="L624" s="65">
        <f>IFERROR(IF(Ações!$B624="","",VLOOKUP(Table_1[[#This Row],[AÇÕES]],'Dados Status Invest STOCKS'!A610:AD1225,3)/100),0)</f>
        <v>1.5900000000000001E-2</v>
      </c>
      <c r="M624" s="66">
        <f>IFERROR(IF(Ações!$B624="","",VLOOKUP(Table_1[[#This Row],[AÇÕES]],'Dados Status Invest STOCKS'!A610:AD1225,28)),0)</f>
        <v>6</v>
      </c>
      <c r="N624" s="66">
        <f>IFERROR(IF(Ações!$B624="","",VLOOKUP(Table_1[[#This Row],[AÇÕES]],'Dados Status Invest STOCKS'!A610:AD1225,27)),0)</f>
        <v>41.33</v>
      </c>
      <c r="O624" s="66">
        <f>IFERROR(IF(Ações!$L624="","",Ações!$K624*Ações!$L624),0)</f>
        <v>1.1387580000000002</v>
      </c>
      <c r="P624" s="67">
        <f t="shared" si="9"/>
        <v>0.06</v>
      </c>
      <c r="Q624" s="67">
        <f>IFERROR(Ações!$O624/Ações!$M624,0)</f>
        <v>0.18979300000000002</v>
      </c>
      <c r="R624" s="67">
        <f>IFERROR(IF(Ações!$B624="","",VLOOKUP(Table_1[[#This Row],[AÇÕES]],'Dados Status Invest STOCKS'!A610:AD1225,18)/100),0)</f>
        <v>0.14529999999999998</v>
      </c>
      <c r="S624" s="65">
        <f>IFERROR(IF(Ações!$B624="","",VLOOKUP(Table_1[[#This Row],[AÇÕES]],'Dados Status Invest STOCKS'!A610:AD1225,25)/100),0)</f>
        <v>0.23219999999999999</v>
      </c>
      <c r="T624" s="67">
        <f>(1-Ações!$Q624)*Ações!$R624</f>
        <v>0.11772307709999999</v>
      </c>
      <c r="U624" s="68">
        <f>IF(Ações!$S624=0,Ações!$T624,IF(Ações!$T624=0,Ações!$S624,AVERAGE(Ações!$S624,Ações!$T624)))</f>
        <v>0.17496153854999999</v>
      </c>
    </row>
    <row r="625" spans="2:21" ht="15.75" customHeight="1" x14ac:dyDescent="0.2">
      <c r="B625" s="63" t="str">
        <f>IFERROR('Dados Status Invest STOCKS'!A612,"-")</f>
        <v>BFI</v>
      </c>
      <c r="C625" s="45">
        <f>IFERROR((Ações!$D625-Ações!$K625)/Ações!$D625,0)</f>
        <v>0</v>
      </c>
      <c r="D625" s="46">
        <f>(Ações!$O625)/0.06</f>
        <v>0</v>
      </c>
      <c r="E625" s="47">
        <f>IFERROR((Ações!$F625-Ações!$K625)/Ações!$F625,0)</f>
        <v>-5.6252087974930337E-2</v>
      </c>
      <c r="F625" s="46">
        <f>IF(OR(Ações!$N625&lt;0,Ações!$M625&lt;0),"",(22.5*Ações!$M625*Ações!$N625)^0.5)</f>
        <v>4.7053161424074368</v>
      </c>
      <c r="G625" s="47">
        <f>IFERROR((Ações!$H625-Ações!$K625)/Ações!$H625,0)</f>
        <v>0</v>
      </c>
      <c r="H625" s="48">
        <f>IFERROR(Ações!$I625/(Ações!$P625-Table_1[[#This Row],[CAGR LUCRO 5A]]),0)</f>
        <v>0</v>
      </c>
      <c r="I625" s="48">
        <f>IF(Ações!$S625&lt;0,"",Ações!$O625*(1+Ações!$S625))</f>
        <v>0</v>
      </c>
      <c r="J625" s="49">
        <f>IFERROR(IF(Ações!$B625="","",(VLOOKUP(Table_1[[#This Row],[AÇÕES]],'Dados Status Invest STOCKS'!A611:AD1226,4)/Table_1[[#This Row],[LPA]]))/100,0)</f>
        <v>7.6050000000000004</v>
      </c>
      <c r="K625" s="64">
        <f>IFERROR(IF(Ações!$B625="","",VLOOKUP(Table_1[[#This Row],[AÇÕES]],'Dados Status Invest STOCKS'!A611:AD1226,2)),0)</f>
        <v>4.97</v>
      </c>
      <c r="L625" s="65">
        <f>IFERROR(IF(Ações!$B625="","",VLOOKUP(Table_1[[#This Row],[AÇÕES]],'Dados Status Invest STOCKS'!A611:AD1226,3)/100),0)</f>
        <v>0</v>
      </c>
      <c r="M625" s="66">
        <f>IFERROR(IF(Ações!$B625="","",VLOOKUP(Table_1[[#This Row],[AÇÕES]],'Dados Status Invest STOCKS'!A611:AD1226,28)),0)</f>
        <v>0.08</v>
      </c>
      <c r="N625" s="66">
        <f>IFERROR(IF(Ações!$B625="","",VLOOKUP(Table_1[[#This Row],[AÇÕES]],'Dados Status Invest STOCKS'!A611:AD1226,27)),0)</f>
        <v>12.3</v>
      </c>
      <c r="O625" s="66">
        <f>IFERROR(IF(Ações!$L625="","",Ações!$K625*Ações!$L625),0)</f>
        <v>0</v>
      </c>
      <c r="P625" s="67">
        <f t="shared" si="9"/>
        <v>0.06</v>
      </c>
      <c r="Q625" s="67">
        <f>IFERROR(Ações!$O625/Ações!$M625,0)</f>
        <v>0</v>
      </c>
      <c r="R625" s="67">
        <f>IFERROR(IF(Ações!$B625="","",VLOOKUP(Table_1[[#This Row],[AÇÕES]],'Dados Status Invest STOCKS'!A611:AD1226,18)/100),0)</f>
        <v>6.6E-3</v>
      </c>
      <c r="S625" s="65">
        <f>IFERROR(IF(Ações!$B625="","",VLOOKUP(Table_1[[#This Row],[AÇÕES]],'Dados Status Invest STOCKS'!A611:AD1226,25)/100),0)</f>
        <v>0</v>
      </c>
      <c r="T625" s="67">
        <f>(1-Ações!$Q625)*Ações!$R625</f>
        <v>6.6E-3</v>
      </c>
      <c r="U625" s="68">
        <f>IF(Ações!$S625=0,Ações!$T625,IF(Ações!$T625=0,Ações!$S625,AVERAGE(Ações!$S625,Ações!$T625)))</f>
        <v>6.6E-3</v>
      </c>
    </row>
    <row r="626" spans="2:21" ht="15.75" customHeight="1" x14ac:dyDescent="0.2">
      <c r="B626" s="63" t="str">
        <f>IFERROR('Dados Status Invest STOCKS'!A613,"-")</f>
        <v>BFIIW</v>
      </c>
      <c r="C626" s="45">
        <f>IFERROR((Ações!$D626-Ações!$K626)/Ações!$D626,0)</f>
        <v>0</v>
      </c>
      <c r="D626" s="46">
        <f>(Ações!$O626)/0.06</f>
        <v>0</v>
      </c>
      <c r="E626" s="47">
        <f>IFERROR((Ações!$F626-Ações!$K626)/Ações!$F626,0)</f>
        <v>0.87248465738733239</v>
      </c>
      <c r="F626" s="46">
        <f>IF(OR(Ações!$N626&lt;0,Ações!$M626&lt;0),"",(22.5*Ações!$M626*Ações!$N626)^0.5)</f>
        <v>4.7053161424074368</v>
      </c>
      <c r="G626" s="47">
        <f>IFERROR((Ações!$H626-Ações!$K626)/Ações!$H626,0)</f>
        <v>0</v>
      </c>
      <c r="H626" s="48">
        <f>IFERROR(Ações!$I626/(Ações!$P626-Table_1[[#This Row],[CAGR LUCRO 5A]]),0)</f>
        <v>0</v>
      </c>
      <c r="I626" s="48">
        <f>IF(Ações!$S626&lt;0,"",Ações!$O626*(1+Ações!$S626))</f>
        <v>0</v>
      </c>
      <c r="J626" s="49">
        <f>IFERROR(IF(Ações!$B626="","",(VLOOKUP(Table_1[[#This Row],[AÇÕES]],'Dados Status Invest STOCKS'!A612:AD1227,4)/Table_1[[#This Row],[LPA]]))/100,0)</f>
        <v>0.91749999999999998</v>
      </c>
      <c r="K626" s="64">
        <f>IFERROR(IF(Ações!$B626="","",VLOOKUP(Table_1[[#This Row],[AÇÕES]],'Dados Status Invest STOCKS'!A612:AD1227,2)),0)</f>
        <v>0.6</v>
      </c>
      <c r="L626" s="65">
        <f>IFERROR(IF(Ações!$B626="","",VLOOKUP(Table_1[[#This Row],[AÇÕES]],'Dados Status Invest STOCKS'!A612:AD1227,3)/100),0)</f>
        <v>0</v>
      </c>
      <c r="M626" s="66">
        <f>IFERROR(IF(Ações!$B626="","",VLOOKUP(Table_1[[#This Row],[AÇÕES]],'Dados Status Invest STOCKS'!A612:AD1227,28)),0)</f>
        <v>0.08</v>
      </c>
      <c r="N626" s="66">
        <f>IFERROR(IF(Ações!$B626="","",VLOOKUP(Table_1[[#This Row],[AÇÕES]],'Dados Status Invest STOCKS'!A612:AD1227,27)),0)</f>
        <v>12.3</v>
      </c>
      <c r="O626" s="66">
        <f>IFERROR(IF(Ações!$L626="","",Ações!$K626*Ações!$L626),0)</f>
        <v>0</v>
      </c>
      <c r="P626" s="67">
        <f t="shared" si="9"/>
        <v>0.06</v>
      </c>
      <c r="Q626" s="67">
        <f>IFERROR(Ações!$O626/Ações!$M626,0)</f>
        <v>0</v>
      </c>
      <c r="R626" s="67">
        <f>IFERROR(IF(Ações!$B626="","",VLOOKUP(Table_1[[#This Row],[AÇÕES]],'Dados Status Invest STOCKS'!A612:AD1227,18)/100),0)</f>
        <v>6.6E-3</v>
      </c>
      <c r="S626" s="65">
        <f>IFERROR(IF(Ações!$B626="","",VLOOKUP(Table_1[[#This Row],[AÇÕES]],'Dados Status Invest STOCKS'!A612:AD1227,25)/100),0)</f>
        <v>0</v>
      </c>
      <c r="T626" s="67">
        <f>(1-Ações!$Q626)*Ações!$R626</f>
        <v>6.6E-3</v>
      </c>
      <c r="U626" s="68">
        <f>IF(Ações!$S626=0,Ações!$T626,IF(Ações!$T626=0,Ações!$S626,AVERAGE(Ações!$S626,Ações!$T626)))</f>
        <v>6.6E-3</v>
      </c>
    </row>
    <row r="627" spans="2:21" ht="15.75" customHeight="1" x14ac:dyDescent="0.2">
      <c r="B627" s="63" t="str">
        <f>IFERROR('Dados Status Invest STOCKS'!A614,"-")</f>
        <v>BFIN</v>
      </c>
      <c r="C627" s="45">
        <f>IFERROR((Ações!$D627-Ações!$K627)/Ações!$D627,0)</f>
        <v>-0.60427807486631013</v>
      </c>
      <c r="D627" s="46">
        <f>(Ações!$O627)/0.06</f>
        <v>6.6696666666666662</v>
      </c>
      <c r="E627" s="47">
        <f>IFERROR((Ações!$F627-Ações!$K627)/Ações!$F627,0)</f>
        <v>0.12654079829864393</v>
      </c>
      <c r="F627" s="46">
        <f>IF(OR(Ações!$N627&lt;0,Ações!$M627&lt;0),"",(22.5*Ações!$M627*Ações!$N627)^0.5)</f>
        <v>12.250142856309882</v>
      </c>
      <c r="G627" s="47">
        <f>IFERROR((Ações!$H627-Ações!$K627)/Ações!$H627,0)</f>
        <v>-0.29590546766319148</v>
      </c>
      <c r="H627" s="48">
        <f>IFERROR(Ações!$I627/(Ações!$P627-Table_1[[#This Row],[CAGR LUCRO 5A]]),0)</f>
        <v>8.256775102040816</v>
      </c>
      <c r="I627" s="48">
        <f>IF(Ações!$S627&lt;0,"",Ações!$O627*(1+Ações!$S627))</f>
        <v>0.40458197999999995</v>
      </c>
      <c r="J627" s="49">
        <f>IFERROR(IF(Ações!$B627="","",(VLOOKUP(Table_1[[#This Row],[AÇÕES]],'Dados Status Invest STOCKS'!A613:AD1228,4)/Table_1[[#This Row],[LPA]]))/100,0)</f>
        <v>0.33910714285714277</v>
      </c>
      <c r="K627" s="64">
        <f>IFERROR(IF(Ações!$B627="","",VLOOKUP(Table_1[[#This Row],[AÇÕES]],'Dados Status Invest STOCKS'!A613:AD1228,2)),0)</f>
        <v>10.7</v>
      </c>
      <c r="L627" s="65">
        <f>IFERROR(IF(Ações!$B627="","",VLOOKUP(Table_1[[#This Row],[AÇÕES]],'Dados Status Invest STOCKS'!A613:AD1228,3)/100),0)</f>
        <v>3.7400000000000003E-2</v>
      </c>
      <c r="M627" s="66">
        <f>IFERROR(IF(Ações!$B627="","",VLOOKUP(Table_1[[#This Row],[AÇÕES]],'Dados Status Invest STOCKS'!A613:AD1228,28)),0)</f>
        <v>0.56000000000000005</v>
      </c>
      <c r="N627" s="66">
        <f>IFERROR(IF(Ações!$B627="","",VLOOKUP(Table_1[[#This Row],[AÇÕES]],'Dados Status Invest STOCKS'!A613:AD1228,27)),0)</f>
        <v>11.91</v>
      </c>
      <c r="O627" s="66">
        <f>IFERROR(IF(Ações!$L627="","",Ações!$K627*Ações!$L627),0)</f>
        <v>0.40017999999999998</v>
      </c>
      <c r="P627" s="67">
        <f t="shared" si="9"/>
        <v>0.06</v>
      </c>
      <c r="Q627" s="67">
        <f>IFERROR(Ações!$O627/Ações!$M627,0)</f>
        <v>0.71460714285714277</v>
      </c>
      <c r="R627" s="67">
        <f>IFERROR(IF(Ações!$B627="","",VLOOKUP(Table_1[[#This Row],[AÇÕES]],'Dados Status Invest STOCKS'!A613:AD1228,18)/100),0)</f>
        <v>4.7300000000000002E-2</v>
      </c>
      <c r="S627" s="65">
        <f>IFERROR(IF(Ações!$B627="","",VLOOKUP(Table_1[[#This Row],[AÇÕES]],'Dados Status Invest STOCKS'!A613:AD1228,25)/100),0)</f>
        <v>1.1000000000000001E-2</v>
      </c>
      <c r="T627" s="67">
        <f>(1-Ações!$Q627)*Ações!$R627</f>
        <v>1.3499082142857147E-2</v>
      </c>
      <c r="U627" s="68">
        <f>IF(Ações!$S627=0,Ações!$T627,IF(Ações!$T627=0,Ações!$S627,AVERAGE(Ações!$S627,Ações!$T627)))</f>
        <v>1.2249541071428574E-2</v>
      </c>
    </row>
    <row r="628" spans="2:21" ht="15.75" customHeight="1" x14ac:dyDescent="0.2">
      <c r="B628" s="63" t="str">
        <f>IFERROR('Dados Status Invest STOCKS'!A615,"-")</f>
        <v>BFRA</v>
      </c>
      <c r="C628" s="45">
        <f>IFERROR((Ações!$D628-Ações!$K628)/Ações!$D628,0)</f>
        <v>0.30232558139534876</v>
      </c>
      <c r="D628" s="46">
        <f>(Ações!$O628)/0.06</f>
        <v>3.583333333333333</v>
      </c>
      <c r="E628" s="47">
        <f>IFERROR((Ações!$F628-Ações!$K628)/Ações!$F628,0)</f>
        <v>0</v>
      </c>
      <c r="F628" s="46" t="str">
        <f>IF(OR(Ações!$N628&lt;0,Ações!$M628&lt;0),"",(22.5*Ações!$M628*Ações!$N628)^0.5)</f>
        <v/>
      </c>
      <c r="G628" s="47">
        <f>IFERROR((Ações!$H628-Ações!$K628)/Ações!$H628,0)</f>
        <v>0.30232558139534876</v>
      </c>
      <c r="H628" s="48">
        <f>IFERROR(Ações!$I628/(Ações!$P628-Table_1[[#This Row],[CAGR LUCRO 5A]]),0)</f>
        <v>3.583333333333333</v>
      </c>
      <c r="I628" s="48">
        <f>IF(Ações!$S628&lt;0,"",Ações!$O628*(1+Ações!$S628))</f>
        <v>0.21499999999999997</v>
      </c>
      <c r="J628" s="49">
        <f>IFERROR(IF(Ações!$B628="","",(VLOOKUP(Table_1[[#This Row],[AÇÕES]],'Dados Status Invest STOCKS'!A614:AD1229,4)/Table_1[[#This Row],[LPA]]))/100,0)</f>
        <v>3.7317073170731713E-2</v>
      </c>
      <c r="K628" s="64">
        <f>IFERROR(IF(Ações!$B628="","",VLOOKUP(Table_1[[#This Row],[AÇÕES]],'Dados Status Invest STOCKS'!A614:AD1229,2)),0)</f>
        <v>2.5</v>
      </c>
      <c r="L628" s="65">
        <f>IFERROR(IF(Ações!$B628="","",VLOOKUP(Table_1[[#This Row],[AÇÕES]],'Dados Status Invest STOCKS'!A614:AD1229,3)/100),0)</f>
        <v>8.5999999999999993E-2</v>
      </c>
      <c r="M628" s="66">
        <f>IFERROR(IF(Ações!$B628="","",VLOOKUP(Table_1[[#This Row],[AÇÕES]],'Dados Status Invest STOCKS'!A614:AD1229,28)),0)</f>
        <v>-0.82</v>
      </c>
      <c r="N628" s="66">
        <f>IFERROR(IF(Ações!$B628="","",VLOOKUP(Table_1[[#This Row],[AÇÕES]],'Dados Status Invest STOCKS'!A614:AD1229,27)),0)</f>
        <v>1.0900000000000001</v>
      </c>
      <c r="O628" s="66">
        <f>IFERROR(IF(Ações!$L628="","",Ações!$K628*Ações!$L628),0)</f>
        <v>0.21499999999999997</v>
      </c>
      <c r="P628" s="67">
        <f t="shared" si="9"/>
        <v>0.06</v>
      </c>
      <c r="Q628" s="67">
        <f>IFERROR(Ações!$O628/Ações!$M628,0)</f>
        <v>-0.26219512195121947</v>
      </c>
      <c r="R628" s="67">
        <f>IFERROR(IF(Ações!$B628="","",VLOOKUP(Table_1[[#This Row],[AÇÕES]],'Dados Status Invest STOCKS'!A614:AD1229,18)/100),0)</f>
        <v>-0.74849999999999994</v>
      </c>
      <c r="S628" s="65">
        <f>IFERROR(IF(Ações!$B628="","",VLOOKUP(Table_1[[#This Row],[AÇÕES]],'Dados Status Invest STOCKS'!A614:AD1229,25)/100),0)</f>
        <v>0</v>
      </c>
      <c r="T628" s="67">
        <f>(1-Ações!$Q628)*Ações!$R628</f>
        <v>-0.94475304878048771</v>
      </c>
      <c r="U628" s="68">
        <f>IF(Ações!$S628=0,Ações!$T628,IF(Ações!$T628=0,Ações!$S628,AVERAGE(Ações!$S628,Ações!$T628)))</f>
        <v>-0.94475304878048771</v>
      </c>
    </row>
    <row r="629" spans="2:21" ht="15.75" customHeight="1" x14ac:dyDescent="0.2">
      <c r="B629" s="63" t="str">
        <f>IFERROR('Dados Status Invest STOCKS'!A616,"-")</f>
        <v>BFST</v>
      </c>
      <c r="C629" s="45">
        <f>IFERROR((Ações!$D629-Ações!$K629)/Ações!$D629,0)</f>
        <v>-2.6585365853658542</v>
      </c>
      <c r="D629" s="46">
        <f>(Ações!$O629)/0.06</f>
        <v>7.6779333333333319</v>
      </c>
      <c r="E629" s="47">
        <f>IFERROR((Ações!$F629-Ações!$K629)/Ações!$F629,0)</f>
        <v>0.20655415714015737</v>
      </c>
      <c r="F629" s="46">
        <f>IF(OR(Ações!$N629&lt;0,Ações!$M629&lt;0),"",(22.5*Ações!$M629*Ações!$N629)^0.5)</f>
        <v>35.402542281593284</v>
      </c>
      <c r="G629" s="47">
        <f>IFERROR((Ações!$H629-Ações!$K629)/Ações!$H629,0)</f>
        <v>18.570770362192913</v>
      </c>
      <c r="H629" s="48">
        <f>IFERROR(Ações!$I629/(Ações!$P629-Table_1[[#This Row],[CAGR LUCRO 5A]]),0)</f>
        <v>-1.5986777711489162</v>
      </c>
      <c r="I629" s="48">
        <f>IF(Ações!$S629&lt;0,"",Ações!$O629*(1+Ações!$S629))</f>
        <v>0.6859926315999999</v>
      </c>
      <c r="J629" s="49">
        <f>IFERROR(IF(Ações!$B629="","",(VLOOKUP(Table_1[[#This Row],[AÇÕES]],'Dados Status Invest STOCKS'!A615:AD1230,4)/Table_1[[#This Row],[LPA]]))/100,0)</f>
        <v>4.0265151515151511E-2</v>
      </c>
      <c r="K629" s="64">
        <f>IFERROR(IF(Ações!$B629="","",VLOOKUP(Table_1[[#This Row],[AÇÕES]],'Dados Status Invest STOCKS'!A615:AD1230,2)),0)</f>
        <v>28.09</v>
      </c>
      <c r="L629" s="65">
        <f>IFERROR(IF(Ações!$B629="","",VLOOKUP(Table_1[[#This Row],[AÇÕES]],'Dados Status Invest STOCKS'!A615:AD1230,3)/100),0)</f>
        <v>1.6399999999999998E-2</v>
      </c>
      <c r="M629" s="66">
        <f>IFERROR(IF(Ações!$B629="","",VLOOKUP(Table_1[[#This Row],[AÇÕES]],'Dados Status Invest STOCKS'!A615:AD1230,28)),0)</f>
        <v>2.64</v>
      </c>
      <c r="N629" s="66">
        <f>IFERROR(IF(Ações!$B629="","",VLOOKUP(Table_1[[#This Row],[AÇÕES]],'Dados Status Invest STOCKS'!A615:AD1230,27)),0)</f>
        <v>21.1</v>
      </c>
      <c r="O629" s="66">
        <f>IFERROR(IF(Ações!$L629="","",Ações!$K629*Ações!$L629),0)</f>
        <v>0.46067599999999992</v>
      </c>
      <c r="P629" s="67">
        <f t="shared" si="9"/>
        <v>0.06</v>
      </c>
      <c r="Q629" s="67">
        <f>IFERROR(Ações!$O629/Ações!$M629,0)</f>
        <v>0.17449848484848482</v>
      </c>
      <c r="R629" s="67">
        <f>IFERROR(IF(Ações!$B629="","",VLOOKUP(Table_1[[#This Row],[AÇÕES]],'Dados Status Invest STOCKS'!A615:AD1230,18)/100),0)</f>
        <v>0.12529999999999999</v>
      </c>
      <c r="S629" s="65">
        <f>IFERROR(IF(Ações!$B629="","",VLOOKUP(Table_1[[#This Row],[AÇÕES]],'Dados Status Invest STOCKS'!A615:AD1230,25)/100),0)</f>
        <v>0.48909999999999998</v>
      </c>
      <c r="T629" s="67">
        <f>(1-Ações!$Q629)*Ações!$R629</f>
        <v>0.10343533984848484</v>
      </c>
      <c r="U629" s="68">
        <f>IF(Ações!$S629=0,Ações!$T629,IF(Ações!$T629=0,Ações!$S629,AVERAGE(Ações!$S629,Ações!$T629)))</f>
        <v>0.29626766992424242</v>
      </c>
    </row>
    <row r="630" spans="2:21" ht="15.75" customHeight="1" x14ac:dyDescent="0.2">
      <c r="B630" s="63" t="str">
        <f>IFERROR('Dados Status Invest STOCKS'!A617,"-")</f>
        <v>BFT</v>
      </c>
      <c r="C630" s="45">
        <f>IFERROR((Ações!$D630-Ações!$K630)/Ações!$D630,0)</f>
        <v>0</v>
      </c>
      <c r="D630" s="46">
        <f>(Ações!$O630)/0.06</f>
        <v>0</v>
      </c>
      <c r="E630" s="47">
        <f>IFERROR((Ações!$F630-Ações!$K630)/Ações!$F630,0)</f>
        <v>0.33087990456704902</v>
      </c>
      <c r="F630" s="46">
        <f>IF(OR(Ações!$N630&lt;0,Ações!$M630&lt;0),"",(22.5*Ações!$M630*Ações!$N630)^0.5)</f>
        <v>22.566950392111025</v>
      </c>
      <c r="G630" s="47">
        <f>IFERROR((Ações!$H630-Ações!$K630)/Ações!$H630,0)</f>
        <v>0</v>
      </c>
      <c r="H630" s="48">
        <f>IFERROR(Ações!$I630/(Ações!$P630-Table_1[[#This Row],[CAGR LUCRO 5A]]),0)</f>
        <v>0</v>
      </c>
      <c r="I630" s="48">
        <f>IF(Ações!$S630&lt;0,"",Ações!$O630*(1+Ações!$S630))</f>
        <v>0</v>
      </c>
      <c r="J630" s="49">
        <f>IFERROR(IF(Ações!$B630="","",(VLOOKUP(Table_1[[#This Row],[AÇÕES]],'Dados Status Invest STOCKS'!A616:AD1231,4)/Table_1[[#This Row],[LPA]]))/100,0)</f>
        <v>0.21807228915662652</v>
      </c>
      <c r="K630" s="64">
        <f>IFERROR(IF(Ações!$B630="","",VLOOKUP(Table_1[[#This Row],[AÇÕES]],'Dados Status Invest STOCKS'!A616:AD1231,2)),0)</f>
        <v>15.1</v>
      </c>
      <c r="L630" s="65">
        <f>IFERROR(IF(Ações!$B630="","",VLOOKUP(Table_1[[#This Row],[AÇÕES]],'Dados Status Invest STOCKS'!A616:AD1231,3)/100),0)</f>
        <v>0</v>
      </c>
      <c r="M630" s="66">
        <f>IFERROR(IF(Ações!$B630="","",VLOOKUP(Table_1[[#This Row],[AÇÕES]],'Dados Status Invest STOCKS'!A616:AD1231,28)),0)</f>
        <v>0.83</v>
      </c>
      <c r="N630" s="66">
        <f>IFERROR(IF(Ações!$B630="","",VLOOKUP(Table_1[[#This Row],[AÇÕES]],'Dados Status Invest STOCKS'!A616:AD1231,27)),0)</f>
        <v>27.27</v>
      </c>
      <c r="O630" s="66">
        <f>IFERROR(IF(Ações!$L630="","",Ações!$K630*Ações!$L630),0)</f>
        <v>0</v>
      </c>
      <c r="P630" s="67">
        <f t="shared" si="9"/>
        <v>0.06</v>
      </c>
      <c r="Q630" s="67">
        <f>IFERROR(Ações!$O630/Ações!$M630,0)</f>
        <v>0</v>
      </c>
      <c r="R630" s="67">
        <f>IFERROR(IF(Ações!$B630="","",VLOOKUP(Table_1[[#This Row],[AÇÕES]],'Dados Status Invest STOCKS'!A616:AD1231,18)/100),0)</f>
        <v>3.0600000000000002E-2</v>
      </c>
      <c r="S630" s="65">
        <f>IFERROR(IF(Ações!$B630="","",VLOOKUP(Table_1[[#This Row],[AÇÕES]],'Dados Status Invest STOCKS'!A616:AD1231,25)/100),0)</f>
        <v>0</v>
      </c>
      <c r="T630" s="67">
        <f>(1-Ações!$Q630)*Ações!$R630</f>
        <v>3.0600000000000002E-2</v>
      </c>
      <c r="U630" s="68">
        <f>IF(Ações!$S630=0,Ações!$T630,IF(Ações!$T630=0,Ações!$S630,AVERAGE(Ações!$S630,Ações!$T630)))</f>
        <v>3.0600000000000002E-2</v>
      </c>
    </row>
    <row r="631" spans="2:21" ht="15.75" customHeight="1" x14ac:dyDescent="0.2">
      <c r="B631" s="63" t="str">
        <f>IFERROR('Dados Status Invest STOCKS'!A618,"-")</f>
        <v>BFT.U</v>
      </c>
      <c r="C631" s="45">
        <f>IFERROR((Ações!$D631-Ações!$K631)/Ações!$D631,0)</f>
        <v>0</v>
      </c>
      <c r="D631" s="46">
        <f>(Ações!$O631)/0.06</f>
        <v>0</v>
      </c>
      <c r="E631" s="47">
        <f>IFERROR((Ações!$F631-Ações!$K631)/Ações!$F631,0)</f>
        <v>0.25377599953040431</v>
      </c>
      <c r="F631" s="46">
        <f>IF(OR(Ações!$N631&lt;0,Ações!$M631&lt;0),"",(22.5*Ações!$M631*Ações!$N631)^0.5)</f>
        <v>22.566950392111025</v>
      </c>
      <c r="G631" s="47">
        <f>IFERROR((Ações!$H631-Ações!$K631)/Ações!$H631,0)</f>
        <v>0</v>
      </c>
      <c r="H631" s="48">
        <f>IFERROR(Ações!$I631/(Ações!$P631-Table_1[[#This Row],[CAGR LUCRO 5A]]),0)</f>
        <v>0</v>
      </c>
      <c r="I631" s="48">
        <f>IF(Ações!$S631&lt;0,"",Ações!$O631*(1+Ações!$S631))</f>
        <v>0</v>
      </c>
      <c r="J631" s="49">
        <f>IFERROR(IF(Ações!$B631="","",(VLOOKUP(Table_1[[#This Row],[AÇÕES]],'Dados Status Invest STOCKS'!A617:AD1232,4)/Table_1[[#This Row],[LPA]]))/100,0)</f>
        <v>0.24313253012048194</v>
      </c>
      <c r="K631" s="64">
        <f>IFERROR(IF(Ações!$B631="","",VLOOKUP(Table_1[[#This Row],[AÇÕES]],'Dados Status Invest STOCKS'!A617:AD1232,2)),0)</f>
        <v>16.84</v>
      </c>
      <c r="L631" s="65">
        <f>IFERROR(IF(Ações!$B631="","",VLOOKUP(Table_1[[#This Row],[AÇÕES]],'Dados Status Invest STOCKS'!A617:AD1232,3)/100),0)</f>
        <v>0</v>
      </c>
      <c r="M631" s="66">
        <f>IFERROR(IF(Ações!$B631="","",VLOOKUP(Table_1[[#This Row],[AÇÕES]],'Dados Status Invest STOCKS'!A617:AD1232,28)),0)</f>
        <v>0.83</v>
      </c>
      <c r="N631" s="66">
        <f>IFERROR(IF(Ações!$B631="","",VLOOKUP(Table_1[[#This Row],[AÇÕES]],'Dados Status Invest STOCKS'!A617:AD1232,27)),0)</f>
        <v>27.27</v>
      </c>
      <c r="O631" s="66">
        <f>IFERROR(IF(Ações!$L631="","",Ações!$K631*Ações!$L631),0)</f>
        <v>0</v>
      </c>
      <c r="P631" s="67">
        <f t="shared" si="9"/>
        <v>0.06</v>
      </c>
      <c r="Q631" s="67">
        <f>IFERROR(Ações!$O631/Ações!$M631,0)</f>
        <v>0</v>
      </c>
      <c r="R631" s="67">
        <f>IFERROR(IF(Ações!$B631="","",VLOOKUP(Table_1[[#This Row],[AÇÕES]],'Dados Status Invest STOCKS'!A617:AD1232,18)/100),0)</f>
        <v>3.0600000000000002E-2</v>
      </c>
      <c r="S631" s="65">
        <f>IFERROR(IF(Ações!$B631="","",VLOOKUP(Table_1[[#This Row],[AÇÕES]],'Dados Status Invest STOCKS'!A617:AD1232,25)/100),0)</f>
        <v>0</v>
      </c>
      <c r="T631" s="67">
        <f>(1-Ações!$Q631)*Ações!$R631</f>
        <v>3.0600000000000002E-2</v>
      </c>
      <c r="U631" s="68">
        <f>IF(Ações!$S631=0,Ações!$T631,IF(Ações!$T631=0,Ações!$S631,AVERAGE(Ações!$S631,Ações!$T631)))</f>
        <v>3.0600000000000002E-2</v>
      </c>
    </row>
    <row r="632" spans="2:21" ht="15.75" customHeight="1" x14ac:dyDescent="0.2">
      <c r="B632" s="63" t="str">
        <f>IFERROR('Dados Status Invest STOCKS'!A619,"-")</f>
        <v>BFT.WS</v>
      </c>
      <c r="C632" s="45">
        <f>IFERROR((Ações!$D632-Ações!$K632)/Ações!$D632,0)</f>
        <v>0</v>
      </c>
      <c r="D632" s="46">
        <f>(Ações!$O632)/0.06</f>
        <v>0</v>
      </c>
      <c r="E632" s="47">
        <f>IFERROR((Ações!$F632-Ações!$K632)/Ações!$F632,0)</f>
        <v>0.78508394285762828</v>
      </c>
      <c r="F632" s="46">
        <f>IF(OR(Ações!$N632&lt;0,Ações!$M632&lt;0),"",(22.5*Ações!$M632*Ações!$N632)^0.5)</f>
        <v>22.566950392111025</v>
      </c>
      <c r="G632" s="47">
        <f>IFERROR((Ações!$H632-Ações!$K632)/Ações!$H632,0)</f>
        <v>0</v>
      </c>
      <c r="H632" s="48">
        <f>IFERROR(Ações!$I632/(Ações!$P632-Table_1[[#This Row],[CAGR LUCRO 5A]]),0)</f>
        <v>0</v>
      </c>
      <c r="I632" s="48">
        <f>IF(Ações!$S632&lt;0,"",Ações!$O632*(1+Ações!$S632))</f>
        <v>0</v>
      </c>
      <c r="J632" s="49">
        <f>IFERROR(IF(Ações!$B632="","",(VLOOKUP(Table_1[[#This Row],[AÇÕES]],'Dados Status Invest STOCKS'!A618:AD1233,4)/Table_1[[#This Row],[LPA]]))/100,0)</f>
        <v>7.0000000000000007E-2</v>
      </c>
      <c r="K632" s="64">
        <f>IFERROR(IF(Ações!$B632="","",VLOOKUP(Table_1[[#This Row],[AÇÕES]],'Dados Status Invest STOCKS'!A618:AD1233,2)),0)</f>
        <v>4.8499999999999996</v>
      </c>
      <c r="L632" s="65">
        <f>IFERROR(IF(Ações!$B632="","",VLOOKUP(Table_1[[#This Row],[AÇÕES]],'Dados Status Invest STOCKS'!A618:AD1233,3)/100),0)</f>
        <v>0</v>
      </c>
      <c r="M632" s="66">
        <f>IFERROR(IF(Ações!$B632="","",VLOOKUP(Table_1[[#This Row],[AÇÕES]],'Dados Status Invest STOCKS'!A618:AD1233,28)),0)</f>
        <v>0.83</v>
      </c>
      <c r="N632" s="66">
        <f>IFERROR(IF(Ações!$B632="","",VLOOKUP(Table_1[[#This Row],[AÇÕES]],'Dados Status Invest STOCKS'!A618:AD1233,27)),0)</f>
        <v>27.27</v>
      </c>
      <c r="O632" s="66">
        <f>IFERROR(IF(Ações!$L632="","",Ações!$K632*Ações!$L632),0)</f>
        <v>0</v>
      </c>
      <c r="P632" s="67">
        <f t="shared" si="9"/>
        <v>0.06</v>
      </c>
      <c r="Q632" s="67">
        <f>IFERROR(Ações!$O632/Ações!$M632,0)</f>
        <v>0</v>
      </c>
      <c r="R632" s="67">
        <f>IFERROR(IF(Ações!$B632="","",VLOOKUP(Table_1[[#This Row],[AÇÕES]],'Dados Status Invest STOCKS'!A618:AD1233,18)/100),0)</f>
        <v>3.0600000000000002E-2</v>
      </c>
      <c r="S632" s="65">
        <f>IFERROR(IF(Ações!$B632="","",VLOOKUP(Table_1[[#This Row],[AÇÕES]],'Dados Status Invest STOCKS'!A618:AD1233,25)/100),0)</f>
        <v>0</v>
      </c>
      <c r="T632" s="67">
        <f>(1-Ações!$Q632)*Ações!$R632</f>
        <v>3.0600000000000002E-2</v>
      </c>
      <c r="U632" s="68">
        <f>IF(Ações!$S632=0,Ações!$T632,IF(Ações!$T632=0,Ações!$S632,AVERAGE(Ações!$S632,Ações!$T632)))</f>
        <v>3.0600000000000002E-2</v>
      </c>
    </row>
    <row r="633" spans="2:21" ht="15.75" customHeight="1" x14ac:dyDescent="0.2">
      <c r="B633" s="63" t="str">
        <f>IFERROR('Dados Status Invest STOCKS'!A620,"-")</f>
        <v>BG</v>
      </c>
      <c r="C633" s="45">
        <f>IFERROR((Ações!$D633-Ações!$K633)/Ações!$D633,0)</f>
        <v>-1.7397260273972603</v>
      </c>
      <c r="D633" s="46">
        <f>(Ações!$O633)/0.06</f>
        <v>34.196849999999998</v>
      </c>
      <c r="E633" s="47">
        <f>IFERROR((Ações!$F633-Ações!$K633)/Ações!$F633,0)</f>
        <v>0.34175244736711496</v>
      </c>
      <c r="F633" s="46">
        <f>IF(OR(Ações!$N633&lt;0,Ações!$M633&lt;0),"",(22.5*Ações!$M633*Ações!$N633)^0.5)</f>
        <v>142.33246994273654</v>
      </c>
      <c r="G633" s="47">
        <f>IFERROR((Ações!$H633-Ações!$K633)/Ações!$H633,0)</f>
        <v>2.3299640909695434</v>
      </c>
      <c r="H633" s="48">
        <f>IFERROR(Ações!$I633/(Ações!$P633-Table_1[[#This Row],[CAGR LUCRO 5A]]),0)</f>
        <v>-70.44551100000001</v>
      </c>
      <c r="I633" s="48">
        <f>IF(Ações!$S633&lt;0,"",Ações!$O633*(1+Ações!$S633))</f>
        <v>2.2401672497999998</v>
      </c>
      <c r="J633" s="49">
        <f>IFERROR(IF(Ações!$B633="","",(VLOOKUP(Table_1[[#This Row],[AÇÕES]],'Dados Status Invest STOCKS'!A619:AD1234,4)/Table_1[[#This Row],[LPA]]))/100,0)</f>
        <v>3.2879146919431281E-3</v>
      </c>
      <c r="K633" s="64">
        <f>IFERROR(IF(Ações!$B633="","",VLOOKUP(Table_1[[#This Row],[AÇÕES]],'Dados Status Invest STOCKS'!A619:AD1234,2)),0)</f>
        <v>93.69</v>
      </c>
      <c r="L633" s="65">
        <f>IFERROR(IF(Ações!$B633="","",VLOOKUP(Table_1[[#This Row],[AÇÕES]],'Dados Status Invest STOCKS'!A619:AD1234,3)/100),0)</f>
        <v>2.1899999999999999E-2</v>
      </c>
      <c r="M633" s="66">
        <f>IFERROR(IF(Ações!$B633="","",VLOOKUP(Table_1[[#This Row],[AÇÕES]],'Dados Status Invest STOCKS'!A619:AD1234,28)),0)</f>
        <v>16.88</v>
      </c>
      <c r="N633" s="66">
        <f>IFERROR(IF(Ações!$B633="","",VLOOKUP(Table_1[[#This Row],[AÇÕES]],'Dados Status Invest STOCKS'!A619:AD1234,27)),0)</f>
        <v>53.34</v>
      </c>
      <c r="O633" s="66">
        <f>IFERROR(IF(Ações!$L633="","",Ações!$K633*Ações!$L633),0)</f>
        <v>2.0518109999999998</v>
      </c>
      <c r="P633" s="67">
        <f t="shared" si="9"/>
        <v>0.06</v>
      </c>
      <c r="Q633" s="67">
        <f>IFERROR(Ações!$O633/Ações!$M633,0)</f>
        <v>0.12155278436018957</v>
      </c>
      <c r="R633" s="67">
        <f>IFERROR(IF(Ações!$B633="","",VLOOKUP(Table_1[[#This Row],[AÇÕES]],'Dados Status Invest STOCKS'!A619:AD1234,18)/100),0)</f>
        <v>0.3165</v>
      </c>
      <c r="S633" s="65">
        <f>IFERROR(IF(Ações!$B633="","",VLOOKUP(Table_1[[#This Row],[AÇÕES]],'Dados Status Invest STOCKS'!A619:AD1234,25)/100),0)</f>
        <v>9.1799999999999993E-2</v>
      </c>
      <c r="T633" s="67">
        <f>(1-Ações!$Q633)*Ações!$R633</f>
        <v>0.27802854375000002</v>
      </c>
      <c r="U633" s="68">
        <f>IF(Ações!$S633=0,Ações!$T633,IF(Ações!$T633=0,Ações!$S633,AVERAGE(Ações!$S633,Ações!$T633)))</f>
        <v>0.18491427187500001</v>
      </c>
    </row>
    <row r="634" spans="2:21" ht="15.75" customHeight="1" x14ac:dyDescent="0.2">
      <c r="B634" s="63" t="str">
        <f>IFERROR('Dados Status Invest STOCKS'!A621,"-")</f>
        <v>BGCP</v>
      </c>
      <c r="C634" s="45">
        <f>IFERROR((Ações!$D634-Ações!$K634)/Ações!$D634,0)</f>
        <v>-5.3157894736842106</v>
      </c>
      <c r="D634" s="46">
        <f>(Ações!$O634)/0.06</f>
        <v>0.66658333333333331</v>
      </c>
      <c r="E634" s="47">
        <f>IFERROR((Ações!$F634-Ações!$K634)/Ações!$F634,0)</f>
        <v>-1.1463116435445888</v>
      </c>
      <c r="F634" s="46">
        <f>IF(OR(Ações!$N634&lt;0,Ações!$M634&lt;0),"",(22.5*Ações!$M634*Ações!$N634)^0.5)</f>
        <v>1.9615045245933032</v>
      </c>
      <c r="G634" s="47">
        <f>IFERROR((Ações!$H634-Ações!$K634)/Ações!$H634,0)</f>
        <v>0</v>
      </c>
      <c r="H634" s="48">
        <f>IFERROR(Ações!$I634/(Ações!$P634-Table_1[[#This Row],[CAGR LUCRO 5A]]),0)</f>
        <v>0</v>
      </c>
      <c r="I634" s="48" t="str">
        <f>IF(Ações!$S634&lt;0,"",Ações!$O634*(1+Ações!$S634))</f>
        <v/>
      </c>
      <c r="J634" s="49">
        <f>IFERROR(IF(Ações!$B634="","",(VLOOKUP(Table_1[[#This Row],[AÇÕES]],'Dados Status Invest STOCKS'!A620:AD1235,4)/Table_1[[#This Row],[LPA]]))/100,0)</f>
        <v>4.1029999999999998</v>
      </c>
      <c r="K634" s="64">
        <f>IFERROR(IF(Ações!$B634="","",VLOOKUP(Table_1[[#This Row],[AÇÕES]],'Dados Status Invest STOCKS'!A620:AD1235,2)),0)</f>
        <v>4.21</v>
      </c>
      <c r="L634" s="65">
        <f>IFERROR(IF(Ações!$B634="","",VLOOKUP(Table_1[[#This Row],[AÇÕES]],'Dados Status Invest STOCKS'!A620:AD1235,3)/100),0)</f>
        <v>9.4999999999999998E-3</v>
      </c>
      <c r="M634" s="66">
        <f>IFERROR(IF(Ações!$B634="","",VLOOKUP(Table_1[[#This Row],[AÇÕES]],'Dados Status Invest STOCKS'!A620:AD1235,28)),0)</f>
        <v>0.1</v>
      </c>
      <c r="N634" s="66">
        <f>IFERROR(IF(Ações!$B634="","",VLOOKUP(Table_1[[#This Row],[AÇÕES]],'Dados Status Invest STOCKS'!A620:AD1235,27)),0)</f>
        <v>1.71</v>
      </c>
      <c r="O634" s="66">
        <f>IFERROR(IF(Ações!$L634="","",Ações!$K634*Ações!$L634),0)</f>
        <v>3.9994999999999996E-2</v>
      </c>
      <c r="P634" s="67">
        <f t="shared" si="9"/>
        <v>0.06</v>
      </c>
      <c r="Q634" s="67">
        <f>IFERROR(Ações!$O634/Ações!$M634,0)</f>
        <v>0.39994999999999992</v>
      </c>
      <c r="R634" s="67">
        <f>IFERROR(IF(Ações!$B634="","",VLOOKUP(Table_1[[#This Row],[AÇÕES]],'Dados Status Invest STOCKS'!A620:AD1235,18)/100),0)</f>
        <v>0.06</v>
      </c>
      <c r="S634" s="65">
        <f>IFERROR(IF(Ações!$B634="","",VLOOKUP(Table_1[[#This Row],[AÇÕES]],'Dados Status Invest STOCKS'!A620:AD1235,25)/100),0)</f>
        <v>-0.19539999999999999</v>
      </c>
      <c r="T634" s="67">
        <f>(1-Ações!$Q634)*Ações!$R634</f>
        <v>3.6003E-2</v>
      </c>
      <c r="U634" s="68">
        <f>IF(Ações!$S634=0,Ações!$T634,IF(Ações!$T634=0,Ações!$S634,AVERAGE(Ações!$S634,Ações!$T634)))</f>
        <v>-7.9698499999999992E-2</v>
      </c>
    </row>
    <row r="635" spans="2:21" ht="15.75" customHeight="1" x14ac:dyDescent="0.2">
      <c r="B635" s="63" t="str">
        <f>IFERROR('Dados Status Invest STOCKS'!A622,"-")</f>
        <v>BGFV</v>
      </c>
      <c r="C635" s="45">
        <f>IFERROR((Ações!$D635-Ações!$K635)/Ações!$D635,0)</f>
        <v>0.58762886597938147</v>
      </c>
      <c r="D635" s="46">
        <f>(Ações!$O635)/0.06</f>
        <v>47.166250000000005</v>
      </c>
      <c r="E635" s="47">
        <f>IFERROR((Ações!$F635-Ações!$K635)/Ações!$F635,0)</f>
        <v>0.45662722021182078</v>
      </c>
      <c r="F635" s="46">
        <f>IF(OR(Ações!$N635&lt;0,Ações!$M635&lt;0),"",(22.5*Ações!$M635*Ações!$N635)^0.5)</f>
        <v>35.794947269132827</v>
      </c>
      <c r="G635" s="47">
        <f>IFERROR((Ações!$H635-Ações!$K635)/Ações!$H635,0)</f>
        <v>2.2519716166739712</v>
      </c>
      <c r="H635" s="48">
        <f>IFERROR(Ações!$I635/(Ações!$P635-Table_1[[#This Row],[CAGR LUCRO 5A]]),0)</f>
        <v>-15.535495965692506</v>
      </c>
      <c r="I635" s="48">
        <f>IF(Ações!$S635&lt;0,"",Ações!$O635*(1+Ações!$S635))</f>
        <v>3.6679305975000003</v>
      </c>
      <c r="J635" s="49">
        <f>IFERROR(IF(Ações!$B635="","",(VLOOKUP(Table_1[[#This Row],[AÇÕES]],'Dados Status Invest STOCKS'!A621:AD1236,4)/Table_1[[#This Row],[LPA]]))/100,0)</f>
        <v>8.3436853002070398E-3</v>
      </c>
      <c r="K635" s="64">
        <f>IFERROR(IF(Ações!$B635="","",VLOOKUP(Table_1[[#This Row],[AÇÕES]],'Dados Status Invest STOCKS'!A621:AD1236,2)),0)</f>
        <v>19.45</v>
      </c>
      <c r="L635" s="65">
        <f>IFERROR(IF(Ações!$B635="","",VLOOKUP(Table_1[[#This Row],[AÇÕES]],'Dados Status Invest STOCKS'!A621:AD1236,3)/100),0)</f>
        <v>0.14550000000000002</v>
      </c>
      <c r="M635" s="66">
        <f>IFERROR(IF(Ações!$B635="","",VLOOKUP(Table_1[[#This Row],[AÇÕES]],'Dados Status Invest STOCKS'!A621:AD1236,28)),0)</f>
        <v>4.83</v>
      </c>
      <c r="N635" s="66">
        <f>IFERROR(IF(Ações!$B635="","",VLOOKUP(Table_1[[#This Row],[AÇÕES]],'Dados Status Invest STOCKS'!A621:AD1236,27)),0)</f>
        <v>11.79</v>
      </c>
      <c r="O635" s="66">
        <f>IFERROR(IF(Ações!$L635="","",Ações!$K635*Ações!$L635),0)</f>
        <v>2.8299750000000001</v>
      </c>
      <c r="P635" s="67">
        <f t="shared" si="9"/>
        <v>0.06</v>
      </c>
      <c r="Q635" s="67">
        <f>IFERROR(Ações!$O635/Ações!$M635,0)</f>
        <v>0.58591614906832301</v>
      </c>
      <c r="R635" s="67">
        <f>IFERROR(IF(Ações!$B635="","",VLOOKUP(Table_1[[#This Row],[AÇÕES]],'Dados Status Invest STOCKS'!A621:AD1236,18)/100),0)</f>
        <v>0.40979999999999994</v>
      </c>
      <c r="S635" s="65">
        <f>IFERROR(IF(Ações!$B635="","",VLOOKUP(Table_1[[#This Row],[AÇÕES]],'Dados Status Invest STOCKS'!A621:AD1236,25)/100),0)</f>
        <v>0.29609999999999997</v>
      </c>
      <c r="T635" s="67">
        <f>(1-Ações!$Q635)*Ações!$R635</f>
        <v>0.1696915621118012</v>
      </c>
      <c r="U635" s="68">
        <f>IF(Ações!$S635=0,Ações!$T635,IF(Ações!$T635=0,Ações!$S635,AVERAGE(Ações!$S635,Ações!$T635)))</f>
        <v>0.23289578105590059</v>
      </c>
    </row>
    <row r="636" spans="2:21" ht="15.75" customHeight="1" x14ac:dyDescent="0.2">
      <c r="B636" s="63" t="str">
        <f>IFERROR('Dados Status Invest STOCKS'!A623,"-")</f>
        <v>BGNE</v>
      </c>
      <c r="C636" s="45">
        <f>IFERROR((Ações!$D636-Ações!$K636)/Ações!$D636,0)</f>
        <v>0</v>
      </c>
      <c r="D636" s="46">
        <f>(Ações!$O636)/0.06</f>
        <v>0</v>
      </c>
      <c r="E636" s="47">
        <f>IFERROR((Ações!$F636-Ações!$K636)/Ações!$F636,0)</f>
        <v>0</v>
      </c>
      <c r="F636" s="46" t="str">
        <f>IF(OR(Ações!$N636&lt;0,Ações!$M636&lt;0),"",(22.5*Ações!$M636*Ações!$N636)^0.5)</f>
        <v/>
      </c>
      <c r="G636" s="47">
        <f>IFERROR((Ações!$H636-Ações!$K636)/Ações!$H636,0)</f>
        <v>0</v>
      </c>
      <c r="H636" s="48">
        <f>IFERROR(Ações!$I636/(Ações!$P636-Table_1[[#This Row],[CAGR LUCRO 5A]]),0)</f>
        <v>0</v>
      </c>
      <c r="I636" s="48">
        <f>IF(Ações!$S636&lt;0,"",Ações!$O636*(1+Ações!$S636))</f>
        <v>0</v>
      </c>
      <c r="J636" s="49">
        <f>IFERROR(IF(Ações!$B636="","",(VLOOKUP(Table_1[[#This Row],[AÇÕES]],'Dados Status Invest STOCKS'!A622:AD1237,4)/Table_1[[#This Row],[LPA]]))/100,0)</f>
        <v>1.2950937950937951E-2</v>
      </c>
      <c r="K636" s="64">
        <f>IFERROR(IF(Ações!$B636="","",VLOOKUP(Table_1[[#This Row],[AÇÕES]],'Dados Status Invest STOCKS'!A622:AD1237,2)),0)</f>
        <v>248.85</v>
      </c>
      <c r="L636" s="65">
        <f>IFERROR(IF(Ações!$B636="","",VLOOKUP(Table_1[[#This Row],[AÇÕES]],'Dados Status Invest STOCKS'!A622:AD1237,3)/100),0)</f>
        <v>0</v>
      </c>
      <c r="M636" s="66">
        <f>IFERROR(IF(Ações!$B636="","",VLOOKUP(Table_1[[#This Row],[AÇÕES]],'Dados Status Invest STOCKS'!A622:AD1237,28)),0)</f>
        <v>-13.86</v>
      </c>
      <c r="N636" s="66">
        <f>IFERROR(IF(Ações!$B636="","",VLOOKUP(Table_1[[#This Row],[AÇÕES]],'Dados Status Invest STOCKS'!A622:AD1237,27)),0)</f>
        <v>35.78</v>
      </c>
      <c r="O636" s="66">
        <f>IFERROR(IF(Ações!$L636="","",Ações!$K636*Ações!$L636),0)</f>
        <v>0</v>
      </c>
      <c r="P636" s="67">
        <f t="shared" si="9"/>
        <v>0.06</v>
      </c>
      <c r="Q636" s="67">
        <f>IFERROR(Ações!$O636/Ações!$M636,0)</f>
        <v>0</v>
      </c>
      <c r="R636" s="67">
        <f>IFERROR(IF(Ações!$B636="","",VLOOKUP(Table_1[[#This Row],[AÇÕES]],'Dados Status Invest STOCKS'!A622:AD1237,18)/100),0)</f>
        <v>-0.38740000000000002</v>
      </c>
      <c r="S636" s="65">
        <f>IFERROR(IF(Ações!$B636="","",VLOOKUP(Table_1[[#This Row],[AÇÕES]],'Dados Status Invest STOCKS'!A622:AD1237,25)/100),0)</f>
        <v>0</v>
      </c>
      <c r="T636" s="67">
        <f>(1-Ações!$Q636)*Ações!$R636</f>
        <v>-0.38740000000000002</v>
      </c>
      <c r="U636" s="68">
        <f>IF(Ações!$S636=0,Ações!$T636,IF(Ações!$T636=0,Ações!$S636,AVERAGE(Ações!$S636,Ações!$T636)))</f>
        <v>-0.38740000000000002</v>
      </c>
    </row>
    <row r="637" spans="2:21" ht="15.75" customHeight="1" x14ac:dyDescent="0.2">
      <c r="B637" s="63" t="str">
        <f>IFERROR('Dados Status Invest STOCKS'!A624,"-")</f>
        <v>BGS</v>
      </c>
      <c r="C637" s="45">
        <f>IFERROR((Ações!$D637-Ações!$K637)/Ações!$D637,0)</f>
        <v>1.3157894736842196E-2</v>
      </c>
      <c r="D637" s="46">
        <f>(Ações!$O637)/0.06</f>
        <v>31.686933333333336</v>
      </c>
      <c r="E637" s="47">
        <f>IFERROR((Ações!$F637-Ações!$K637)/Ações!$F637,0)</f>
        <v>-0.40391939385217723</v>
      </c>
      <c r="F637" s="46">
        <f>IF(OR(Ações!$N637&lt;0,Ações!$M637&lt;0),"",(22.5*Ações!$M637*Ações!$N637)^0.5)</f>
        <v>22.273358525377354</v>
      </c>
      <c r="G637" s="47">
        <f>IFERROR((Ações!$H637-Ações!$K637)/Ações!$H637,0)</f>
        <v>2.1300159994081143</v>
      </c>
      <c r="H637" s="48">
        <f>IFERROR(Ações!$I637/(Ações!$P637-Table_1[[#This Row],[CAGR LUCRO 5A]]),0)</f>
        <v>-27.672174567774935</v>
      </c>
      <c r="I637" s="48">
        <f>IF(Ações!$S637&lt;0,"",Ações!$O637*(1+Ações!$S637))</f>
        <v>2.1639640511999998</v>
      </c>
      <c r="J637" s="49">
        <f>IFERROR(IF(Ações!$B637="","",(VLOOKUP(Table_1[[#This Row],[AÇÕES]],'Dados Status Invest STOCKS'!A623:AD1238,4)/Table_1[[#This Row],[LPA]]))/100,0)</f>
        <v>0.10811764705882351</v>
      </c>
      <c r="K637" s="64">
        <f>IFERROR(IF(Ações!$B637="","",VLOOKUP(Table_1[[#This Row],[AÇÕES]],'Dados Status Invest STOCKS'!A623:AD1238,2)),0)</f>
        <v>31.27</v>
      </c>
      <c r="L637" s="65">
        <f>IFERROR(IF(Ações!$B637="","",VLOOKUP(Table_1[[#This Row],[AÇÕES]],'Dados Status Invest STOCKS'!A623:AD1238,3)/100),0)</f>
        <v>6.08E-2</v>
      </c>
      <c r="M637" s="66">
        <f>IFERROR(IF(Ações!$B637="","",VLOOKUP(Table_1[[#This Row],[AÇÕES]],'Dados Status Invest STOCKS'!A623:AD1238,28)),0)</f>
        <v>1.7</v>
      </c>
      <c r="N637" s="66">
        <f>IFERROR(IF(Ações!$B637="","",VLOOKUP(Table_1[[#This Row],[AÇÕES]],'Dados Status Invest STOCKS'!A623:AD1238,27)),0)</f>
        <v>12.97</v>
      </c>
      <c r="O637" s="66">
        <f>IFERROR(IF(Ações!$L637="","",Ações!$K637*Ações!$L637),0)</f>
        <v>1.901216</v>
      </c>
      <c r="P637" s="67">
        <f t="shared" si="9"/>
        <v>0.06</v>
      </c>
      <c r="Q637" s="67">
        <f>IFERROR(Ações!$O637/Ações!$M637,0)</f>
        <v>1.1183623529411766</v>
      </c>
      <c r="R637" s="67">
        <f>IFERROR(IF(Ações!$B637="","",VLOOKUP(Table_1[[#This Row],[AÇÕES]],'Dados Status Invest STOCKS'!A623:AD1238,18)/100),0)</f>
        <v>0.13119999999999998</v>
      </c>
      <c r="S637" s="65">
        <f>IFERROR(IF(Ações!$B637="","",VLOOKUP(Table_1[[#This Row],[AÇÕES]],'Dados Status Invest STOCKS'!A623:AD1238,25)/100),0)</f>
        <v>0.13819999999999999</v>
      </c>
      <c r="T637" s="67">
        <f>(1-Ações!$Q637)*Ações!$R637</f>
        <v>-1.5529140705882367E-2</v>
      </c>
      <c r="U637" s="68">
        <f>IF(Ações!$S637=0,Ações!$T637,IF(Ações!$T637=0,Ações!$S637,AVERAGE(Ações!$S637,Ações!$T637)))</f>
        <v>6.1335429647058813E-2</v>
      </c>
    </row>
    <row r="638" spans="2:21" ht="15.75" customHeight="1" x14ac:dyDescent="0.2">
      <c r="B638" s="63" t="str">
        <f>IFERROR('Dados Status Invest STOCKS'!A625,"-")</f>
        <v>BGSF</v>
      </c>
      <c r="C638" s="45">
        <f>IFERROR((Ações!$D638-Ações!$K638)/Ações!$D638,0)</f>
        <v>-0.80722891566265054</v>
      </c>
      <c r="D638" s="46">
        <f>(Ações!$O638)/0.06</f>
        <v>7.331666666666667</v>
      </c>
      <c r="E638" s="47">
        <f>IFERROR((Ações!$F638-Ações!$K638)/Ações!$F638,0)</f>
        <v>-3.1379842840826809E-2</v>
      </c>
      <c r="F638" s="46">
        <f>IF(OR(Ações!$N638&lt;0,Ações!$M638&lt;0),"",(22.5*Ações!$M638*Ações!$N638)^0.5)</f>
        <v>12.846867322425339</v>
      </c>
      <c r="G638" s="47">
        <f>IFERROR((Ações!$H638-Ações!$K638)/Ações!$H638,0)</f>
        <v>0</v>
      </c>
      <c r="H638" s="48">
        <f>IFERROR(Ações!$I638/(Ações!$P638-Table_1[[#This Row],[CAGR LUCRO 5A]]),0)</f>
        <v>0</v>
      </c>
      <c r="I638" s="48" t="str">
        <f>IF(Ações!$S638&lt;0,"",Ações!$O638*(1+Ações!$S638))</f>
        <v/>
      </c>
      <c r="J638" s="49">
        <f>IFERROR(IF(Ações!$B638="","",(VLOOKUP(Table_1[[#This Row],[AÇÕES]],'Dados Status Invest STOCKS'!A624:AD1239,4)/Table_1[[#This Row],[LPA]]))/100,0)</f>
        <v>0.11820754716981131</v>
      </c>
      <c r="K638" s="64">
        <f>IFERROR(IF(Ações!$B638="","",VLOOKUP(Table_1[[#This Row],[AÇÕES]],'Dados Status Invest STOCKS'!A624:AD1239,2)),0)</f>
        <v>13.25</v>
      </c>
      <c r="L638" s="65">
        <f>IFERROR(IF(Ações!$B638="","",VLOOKUP(Table_1[[#This Row],[AÇÕES]],'Dados Status Invest STOCKS'!A624:AD1239,3)/100),0)</f>
        <v>3.32E-2</v>
      </c>
      <c r="M638" s="66">
        <f>IFERROR(IF(Ações!$B638="","",VLOOKUP(Table_1[[#This Row],[AÇÕES]],'Dados Status Invest STOCKS'!A624:AD1239,28)),0)</f>
        <v>1.06</v>
      </c>
      <c r="N638" s="66">
        <f>IFERROR(IF(Ações!$B638="","",VLOOKUP(Table_1[[#This Row],[AÇÕES]],'Dados Status Invest STOCKS'!A624:AD1239,27)),0)</f>
        <v>6.92</v>
      </c>
      <c r="O638" s="66">
        <f>IFERROR(IF(Ações!$L638="","",Ações!$K638*Ações!$L638),0)</f>
        <v>0.43990000000000001</v>
      </c>
      <c r="P638" s="67">
        <f t="shared" si="9"/>
        <v>0.06</v>
      </c>
      <c r="Q638" s="67">
        <f>IFERROR(Ações!$O638/Ações!$M638,0)</f>
        <v>0.41499999999999998</v>
      </c>
      <c r="R638" s="67">
        <f>IFERROR(IF(Ações!$B638="","",VLOOKUP(Table_1[[#This Row],[AÇÕES]],'Dados Status Invest STOCKS'!A624:AD1239,18)/100),0)</f>
        <v>0.15279999999999999</v>
      </c>
      <c r="S638" s="65">
        <f>IFERROR(IF(Ações!$B638="","",VLOOKUP(Table_1[[#This Row],[AÇÕES]],'Dados Status Invest STOCKS'!A624:AD1239,25)/100),0)</f>
        <v>-0.23070000000000002</v>
      </c>
      <c r="T638" s="67">
        <f>(1-Ações!$Q638)*Ações!$R638</f>
        <v>8.9387999999999995E-2</v>
      </c>
      <c r="U638" s="68">
        <f>IF(Ações!$S638=0,Ações!$T638,IF(Ações!$T638=0,Ações!$S638,AVERAGE(Ações!$S638,Ações!$T638)))</f>
        <v>-7.065600000000001E-2</v>
      </c>
    </row>
    <row r="639" spans="2:21" ht="15.75" customHeight="1" x14ac:dyDescent="0.2">
      <c r="B639" s="63" t="str">
        <f>IFERROR('Dados Status Invest STOCKS'!A626,"-")</f>
        <v>BH</v>
      </c>
      <c r="C639" s="45">
        <f>IFERROR((Ações!$D639-Ações!$K639)/Ações!$D639,0)</f>
        <v>0</v>
      </c>
      <c r="D639" s="46">
        <f>(Ações!$O639)/0.06</f>
        <v>0</v>
      </c>
      <c r="E639" s="47">
        <f>IFERROR((Ações!$F639-Ações!$K639)/Ações!$F639,0)</f>
        <v>0.6306584194490793</v>
      </c>
      <c r="F639" s="46">
        <f>IF(OR(Ações!$N639&lt;0,Ações!$M639&lt;0),"",(22.5*Ações!$M639*Ações!$N639)^0.5)</f>
        <v>327.42048653069952</v>
      </c>
      <c r="G639" s="47">
        <f>IFERROR((Ações!$H639-Ações!$K639)/Ações!$H639,0)</f>
        <v>0</v>
      </c>
      <c r="H639" s="48">
        <f>IFERROR(Ações!$I639/(Ações!$P639-Table_1[[#This Row],[CAGR LUCRO 5A]]),0)</f>
        <v>0</v>
      </c>
      <c r="I639" s="48">
        <f>IF(Ações!$S639&lt;0,"",Ações!$O639*(1+Ações!$S639))</f>
        <v>0</v>
      </c>
      <c r="J639" s="49">
        <f>IFERROR(IF(Ações!$B639="","",(VLOOKUP(Table_1[[#This Row],[AÇÕES]],'Dados Status Invest STOCKS'!A625:AD1240,4)/Table_1[[#This Row],[LPA]]))/100,0)</f>
        <v>1.9838056680161944E-3</v>
      </c>
      <c r="K639" s="64">
        <f>IFERROR(IF(Ações!$B639="","",VLOOKUP(Table_1[[#This Row],[AÇÕES]],'Dados Status Invest STOCKS'!A625:AD1240,2)),0)</f>
        <v>120.93</v>
      </c>
      <c r="L639" s="65">
        <f>IFERROR(IF(Ações!$B639="","",VLOOKUP(Table_1[[#This Row],[AÇÕES]],'Dados Status Invest STOCKS'!A625:AD1240,3)/100),0)</f>
        <v>0</v>
      </c>
      <c r="M639" s="66">
        <f>IFERROR(IF(Ações!$B639="","",VLOOKUP(Table_1[[#This Row],[AÇÕES]],'Dados Status Invest STOCKS'!A625:AD1240,28)),0)</f>
        <v>24.7</v>
      </c>
      <c r="N639" s="66">
        <f>IFERROR(IF(Ações!$B639="","",VLOOKUP(Table_1[[#This Row],[AÇÕES]],'Dados Status Invest STOCKS'!A625:AD1240,27)),0)</f>
        <v>192.9</v>
      </c>
      <c r="O639" s="66">
        <f>IFERROR(IF(Ações!$L639="","",Ações!$K639*Ações!$L639),0)</f>
        <v>0</v>
      </c>
      <c r="P639" s="67">
        <f t="shared" si="9"/>
        <v>0.06</v>
      </c>
      <c r="Q639" s="67">
        <f>IFERROR(Ações!$O639/Ações!$M639,0)</f>
        <v>0</v>
      </c>
      <c r="R639" s="67">
        <f>IFERROR(IF(Ações!$B639="","",VLOOKUP(Table_1[[#This Row],[AÇÕES]],'Dados Status Invest STOCKS'!A625:AD1240,18)/100),0)</f>
        <v>0.128</v>
      </c>
      <c r="S639" s="65">
        <f>IFERROR(IF(Ações!$B639="","",VLOOKUP(Table_1[[#This Row],[AÇÕES]],'Dados Status Invest STOCKS'!A625:AD1240,25)/100),0)</f>
        <v>0</v>
      </c>
      <c r="T639" s="67">
        <f>(1-Ações!$Q639)*Ações!$R639</f>
        <v>0.128</v>
      </c>
      <c r="U639" s="68">
        <f>IF(Ações!$S639=0,Ações!$T639,IF(Ações!$T639=0,Ações!$S639,AVERAGE(Ações!$S639,Ações!$T639)))</f>
        <v>0.128</v>
      </c>
    </row>
    <row r="640" spans="2:21" ht="15.75" customHeight="1" x14ac:dyDescent="0.2">
      <c r="B640" s="63" t="str">
        <f>IFERROR('Dados Status Invest STOCKS'!A627,"-")</f>
        <v>BHAT</v>
      </c>
      <c r="C640" s="45">
        <f>IFERROR((Ações!$D640-Ações!$K640)/Ações!$D640,0)</f>
        <v>0</v>
      </c>
      <c r="D640" s="46">
        <f>(Ações!$O640)/0.06</f>
        <v>0</v>
      </c>
      <c r="E640" s="47">
        <f>IFERROR((Ações!$F640-Ações!$K640)/Ações!$F640,0)</f>
        <v>0.74500376906896193</v>
      </c>
      <c r="F640" s="46">
        <f>IF(OR(Ações!$N640&lt;0,Ações!$M640&lt;0),"",(22.5*Ações!$M640*Ações!$N640)^0.5)</f>
        <v>1.490218104842375</v>
      </c>
      <c r="G640" s="47">
        <f>IFERROR((Ações!$H640-Ações!$K640)/Ações!$H640,0)</f>
        <v>0</v>
      </c>
      <c r="H640" s="48">
        <f>IFERROR(Ações!$I640/(Ações!$P640-Table_1[[#This Row],[CAGR LUCRO 5A]]),0)</f>
        <v>0</v>
      </c>
      <c r="I640" s="48">
        <f>IF(Ações!$S640&lt;0,"",Ações!$O640*(1+Ações!$S640))</f>
        <v>0</v>
      </c>
      <c r="J640" s="49">
        <f>IFERROR(IF(Ações!$B640="","",(VLOOKUP(Table_1[[#This Row],[AÇÕES]],'Dados Status Invest STOCKS'!A626:AD1241,4)/Table_1[[#This Row],[LPA]]))/100,0)</f>
        <v>0.80999999999999983</v>
      </c>
      <c r="K640" s="64">
        <f>IFERROR(IF(Ações!$B640="","",VLOOKUP(Table_1[[#This Row],[AÇÕES]],'Dados Status Invest STOCKS'!A626:AD1241,2)),0)</f>
        <v>0.38</v>
      </c>
      <c r="L640" s="65">
        <f>IFERROR(IF(Ações!$B640="","",VLOOKUP(Table_1[[#This Row],[AÇÕES]],'Dados Status Invest STOCKS'!A626:AD1241,3)/100),0)</f>
        <v>0</v>
      </c>
      <c r="M640" s="66">
        <f>IFERROR(IF(Ações!$B640="","",VLOOKUP(Table_1[[#This Row],[AÇÕES]],'Dados Status Invest STOCKS'!A626:AD1241,28)),0)</f>
        <v>7.0000000000000007E-2</v>
      </c>
      <c r="N640" s="66">
        <f>IFERROR(IF(Ações!$B640="","",VLOOKUP(Table_1[[#This Row],[AÇÕES]],'Dados Status Invest STOCKS'!A626:AD1241,27)),0)</f>
        <v>1.41</v>
      </c>
      <c r="O640" s="66">
        <f>IFERROR(IF(Ações!$L640="","",Ações!$K640*Ações!$L640),0)</f>
        <v>0</v>
      </c>
      <c r="P640" s="67">
        <f t="shared" si="9"/>
        <v>0.06</v>
      </c>
      <c r="Q640" s="67">
        <f>IFERROR(Ações!$O640/Ações!$M640,0)</f>
        <v>0</v>
      </c>
      <c r="R640" s="67">
        <f>IFERROR(IF(Ações!$B640="","",VLOOKUP(Table_1[[#This Row],[AÇÕES]],'Dados Status Invest STOCKS'!A626:AD1241,18)/100),0)</f>
        <v>4.7400000000000005E-2</v>
      </c>
      <c r="S640" s="65">
        <f>IFERROR(IF(Ações!$B640="","",VLOOKUP(Table_1[[#This Row],[AÇÕES]],'Dados Status Invest STOCKS'!A626:AD1241,25)/100),0)</f>
        <v>0</v>
      </c>
      <c r="T640" s="67">
        <f>(1-Ações!$Q640)*Ações!$R640</f>
        <v>4.7400000000000005E-2</v>
      </c>
      <c r="U640" s="68">
        <f>IF(Ações!$S640=0,Ações!$T640,IF(Ações!$T640=0,Ações!$S640,AVERAGE(Ações!$S640,Ações!$T640)))</f>
        <v>4.7400000000000005E-2</v>
      </c>
    </row>
    <row r="641" spans="2:21" ht="15.75" customHeight="1" x14ac:dyDescent="0.2">
      <c r="B641" s="63" t="str">
        <f>IFERROR('Dados Status Invest STOCKS'!A628,"-")</f>
        <v>BHC</v>
      </c>
      <c r="C641" s="45">
        <f>IFERROR((Ações!$D641-Ações!$K641)/Ações!$D641,0)</f>
        <v>0</v>
      </c>
      <c r="D641" s="46">
        <f>(Ações!$O641)/0.06</f>
        <v>0</v>
      </c>
      <c r="E641" s="47">
        <f>IFERROR((Ações!$F641-Ações!$K641)/Ações!$F641,0)</f>
        <v>0</v>
      </c>
      <c r="F641" s="46" t="str">
        <f>IF(OR(Ações!$N641&lt;0,Ações!$M641&lt;0),"",(22.5*Ações!$M641*Ações!$N641)^0.5)</f>
        <v/>
      </c>
      <c r="G641" s="47">
        <f>IFERROR((Ações!$H641-Ações!$K641)/Ações!$H641,0)</f>
        <v>0</v>
      </c>
      <c r="H641" s="48">
        <f>IFERROR(Ações!$I641/(Ações!$P641-Table_1[[#This Row],[CAGR LUCRO 5A]]),0)</f>
        <v>0</v>
      </c>
      <c r="I641" s="48">
        <f>IF(Ações!$S641&lt;0,"",Ações!$O641*(1+Ações!$S641))</f>
        <v>0</v>
      </c>
      <c r="J641" s="49">
        <f>IFERROR(IF(Ações!$B641="","",(VLOOKUP(Table_1[[#This Row],[AÇÕES]],'Dados Status Invest STOCKS'!A627:AD1242,4)/Table_1[[#This Row],[LPA]]))/100,0)</f>
        <v>2.3190184049079753E-2</v>
      </c>
      <c r="K641" s="64">
        <f>IFERROR(IF(Ações!$B641="","",VLOOKUP(Table_1[[#This Row],[AÇÕES]],'Dados Status Invest STOCKS'!A627:AD1242,2)),0)</f>
        <v>24.62</v>
      </c>
      <c r="L641" s="65">
        <f>IFERROR(IF(Ações!$B641="","",VLOOKUP(Table_1[[#This Row],[AÇÕES]],'Dados Status Invest STOCKS'!A627:AD1242,3)/100),0)</f>
        <v>0</v>
      </c>
      <c r="M641" s="66">
        <f>IFERROR(IF(Ações!$B641="","",VLOOKUP(Table_1[[#This Row],[AÇÕES]],'Dados Status Invest STOCKS'!A627:AD1242,28)),0)</f>
        <v>-3.26</v>
      </c>
      <c r="N641" s="66">
        <f>IFERROR(IF(Ações!$B641="","",VLOOKUP(Table_1[[#This Row],[AÇÕES]],'Dados Status Invest STOCKS'!A627:AD1242,27)),0)</f>
        <v>-0.56999999999999995</v>
      </c>
      <c r="O641" s="66">
        <f>IFERROR(IF(Ações!$L641="","",Ações!$K641*Ações!$L641),0)</f>
        <v>0</v>
      </c>
      <c r="P641" s="67">
        <f t="shared" si="9"/>
        <v>0.06</v>
      </c>
      <c r="Q641" s="67">
        <f>IFERROR(Ações!$O641/Ações!$M641,0)</f>
        <v>0</v>
      </c>
      <c r="R641" s="67">
        <f>IFERROR(IF(Ações!$B641="","",VLOOKUP(Table_1[[#This Row],[AÇÕES]],'Dados Status Invest STOCKS'!A627:AD1242,18)/100),0)</f>
        <v>-5.7352999999999996</v>
      </c>
      <c r="S641" s="65">
        <f>IFERROR(IF(Ações!$B641="","",VLOOKUP(Table_1[[#This Row],[AÇÕES]],'Dados Status Invest STOCKS'!A627:AD1242,25)/100),0)</f>
        <v>0</v>
      </c>
      <c r="T641" s="67">
        <f>(1-Ações!$Q641)*Ações!$R641</f>
        <v>-5.7352999999999996</v>
      </c>
      <c r="U641" s="68">
        <f>IF(Ações!$S641=0,Ações!$T641,IF(Ações!$T641=0,Ações!$S641,AVERAGE(Ações!$S641,Ações!$T641)))</f>
        <v>-5.7352999999999996</v>
      </c>
    </row>
    <row r="642" spans="2:21" ht="15.75" customHeight="1" x14ac:dyDescent="0.2">
      <c r="B642" s="63" t="str">
        <f>IFERROR('Dados Status Invest STOCKS'!A629,"-")</f>
        <v>BHE</v>
      </c>
      <c r="C642" s="45">
        <f>IFERROR((Ações!$D642-Ações!$K642)/Ações!$D642,0)</f>
        <v>-1.2727272727272729</v>
      </c>
      <c r="D642" s="46">
        <f>(Ações!$O642)/0.06</f>
        <v>10.911999999999999</v>
      </c>
      <c r="E642" s="47">
        <f>IFERROR((Ações!$F642-Ações!$K642)/Ações!$F642,0)</f>
        <v>-6.629835249035966E-2</v>
      </c>
      <c r="F642" s="46">
        <f>IF(OR(Ações!$N642&lt;0,Ações!$M642&lt;0),"",(22.5*Ações!$M642*Ações!$N642)^0.5)</f>
        <v>23.258030871077629</v>
      </c>
      <c r="G642" s="47">
        <f>IFERROR((Ações!$H642-Ações!$K642)/Ações!$H642,0)</f>
        <v>0</v>
      </c>
      <c r="H642" s="48">
        <f>IFERROR(Ações!$I642/(Ações!$P642-Table_1[[#This Row],[CAGR LUCRO 5A]]),0)</f>
        <v>0</v>
      </c>
      <c r="I642" s="48" t="str">
        <f>IF(Ações!$S642&lt;0,"",Ações!$O642*(1+Ações!$S642))</f>
        <v/>
      </c>
      <c r="J642" s="49">
        <f>IFERROR(IF(Ações!$B642="","",(VLOOKUP(Table_1[[#This Row],[AÇÕES]],'Dados Status Invest STOCKS'!A628:AD1243,4)/Table_1[[#This Row],[LPA]]))/100,0)</f>
        <v>0.31977272727272726</v>
      </c>
      <c r="K642" s="64">
        <f>IFERROR(IF(Ações!$B642="","",VLOOKUP(Table_1[[#This Row],[AÇÕES]],'Dados Status Invest STOCKS'!A628:AD1243,2)),0)</f>
        <v>24.8</v>
      </c>
      <c r="L642" s="65">
        <f>IFERROR(IF(Ações!$B642="","",VLOOKUP(Table_1[[#This Row],[AÇÕES]],'Dados Status Invest STOCKS'!A628:AD1243,3)/100),0)</f>
        <v>2.64E-2</v>
      </c>
      <c r="M642" s="66">
        <f>IFERROR(IF(Ações!$B642="","",VLOOKUP(Table_1[[#This Row],[AÇÕES]],'Dados Status Invest STOCKS'!A628:AD1243,28)),0)</f>
        <v>0.88</v>
      </c>
      <c r="N642" s="66">
        <f>IFERROR(IF(Ações!$B642="","",VLOOKUP(Table_1[[#This Row],[AÇÕES]],'Dados Status Invest STOCKS'!A628:AD1243,27)),0)</f>
        <v>27.32</v>
      </c>
      <c r="O642" s="66">
        <f>IFERROR(IF(Ações!$L642="","",Ações!$K642*Ações!$L642),0)</f>
        <v>0.65471999999999997</v>
      </c>
      <c r="P642" s="67">
        <f t="shared" si="9"/>
        <v>0.06</v>
      </c>
      <c r="Q642" s="67">
        <f>IFERROR(Ações!$O642/Ações!$M642,0)</f>
        <v>0.74399999999999999</v>
      </c>
      <c r="R642" s="67">
        <f>IFERROR(IF(Ações!$B642="","",VLOOKUP(Table_1[[#This Row],[AÇÕES]],'Dados Status Invest STOCKS'!A628:AD1243,18)/100),0)</f>
        <v>3.2300000000000002E-2</v>
      </c>
      <c r="S642" s="65">
        <f>IFERROR(IF(Ações!$B642="","",VLOOKUP(Table_1[[#This Row],[AÇÕES]],'Dados Status Invest STOCKS'!A628:AD1243,25)/100),0)</f>
        <v>-0.31819999999999998</v>
      </c>
      <c r="T642" s="67">
        <f>(1-Ações!$Q642)*Ações!$R642</f>
        <v>8.2688000000000015E-3</v>
      </c>
      <c r="U642" s="68">
        <f>IF(Ações!$S642=0,Ações!$T642,IF(Ações!$T642=0,Ações!$S642,AVERAGE(Ações!$S642,Ações!$T642)))</f>
        <v>-0.15496559999999998</v>
      </c>
    </row>
    <row r="643" spans="2:21" ht="15.75" customHeight="1" x14ac:dyDescent="0.2">
      <c r="B643" s="63" t="str">
        <f>IFERROR('Dados Status Invest STOCKS'!A630,"-")</f>
        <v>BHF</v>
      </c>
      <c r="C643" s="45">
        <f>IFERROR((Ações!$D643-Ações!$K643)/Ações!$D643,0)</f>
        <v>0</v>
      </c>
      <c r="D643" s="46">
        <f>(Ações!$O643)/0.06</f>
        <v>0</v>
      </c>
      <c r="E643" s="47">
        <f>IFERROR((Ações!$F643-Ações!$K643)/Ações!$F643,0)</f>
        <v>0</v>
      </c>
      <c r="F643" s="46" t="str">
        <f>IF(OR(Ações!$N643&lt;0,Ações!$M643&lt;0),"",(22.5*Ações!$M643*Ações!$N643)^0.5)</f>
        <v/>
      </c>
      <c r="G643" s="47">
        <f>IFERROR((Ações!$H643-Ações!$K643)/Ações!$H643,0)</f>
        <v>0</v>
      </c>
      <c r="H643" s="48">
        <f>IFERROR(Ações!$I643/(Ações!$P643-Table_1[[#This Row],[CAGR LUCRO 5A]]),0)</f>
        <v>0</v>
      </c>
      <c r="I643" s="48">
        <f>IF(Ações!$S643&lt;0,"",Ações!$O643*(1+Ações!$S643))</f>
        <v>0</v>
      </c>
      <c r="J643" s="49">
        <f>IFERROR(IF(Ações!$B643="","",(VLOOKUP(Table_1[[#This Row],[AÇÕES]],'Dados Status Invest STOCKS'!A629:AD1244,4)/Table_1[[#This Row],[LPA]]))/100,0)</f>
        <v>2.1588725176169125E-3</v>
      </c>
      <c r="K643" s="64">
        <f>IFERROR(IF(Ações!$B643="","",VLOOKUP(Table_1[[#This Row],[AÇÕES]],'Dados Status Invest STOCKS'!A629:AD1244,2)),0)</f>
        <v>52.61</v>
      </c>
      <c r="L643" s="65">
        <f>IFERROR(IF(Ações!$B643="","",VLOOKUP(Table_1[[#This Row],[AÇÕES]],'Dados Status Invest STOCKS'!A629:AD1244,3)/100),0)</f>
        <v>0</v>
      </c>
      <c r="M643" s="66">
        <f>IFERROR(IF(Ações!$B643="","",VLOOKUP(Table_1[[#This Row],[AÇÕES]],'Dados Status Invest STOCKS'!A629:AD1244,28)),0)</f>
        <v>-15.61</v>
      </c>
      <c r="N643" s="66">
        <f>IFERROR(IF(Ações!$B643="","",VLOOKUP(Table_1[[#This Row],[AÇÕES]],'Dados Status Invest STOCKS'!A629:AD1244,27)),0)</f>
        <v>200.84</v>
      </c>
      <c r="O643" s="66">
        <f>IFERROR(IF(Ações!$L643="","",Ações!$K643*Ações!$L643),0)</f>
        <v>0</v>
      </c>
      <c r="P643" s="67">
        <f t="shared" si="9"/>
        <v>0.06</v>
      </c>
      <c r="Q643" s="67">
        <f>IFERROR(Ações!$O643/Ações!$M643,0)</f>
        <v>0</v>
      </c>
      <c r="R643" s="67">
        <f>IFERROR(IF(Ações!$B643="","",VLOOKUP(Table_1[[#This Row],[AÇÕES]],'Dados Status Invest STOCKS'!A629:AD1244,18)/100),0)</f>
        <v>-7.7699999999999991E-2</v>
      </c>
      <c r="S643" s="65">
        <f>IFERROR(IF(Ações!$B643="","",VLOOKUP(Table_1[[#This Row],[AÇÕES]],'Dados Status Invest STOCKS'!A629:AD1244,25)/100),0)</f>
        <v>0</v>
      </c>
      <c r="T643" s="67">
        <f>(1-Ações!$Q643)*Ações!$R643</f>
        <v>-7.7699999999999991E-2</v>
      </c>
      <c r="U643" s="68">
        <f>IF(Ações!$S643=0,Ações!$T643,IF(Ações!$T643=0,Ações!$S643,AVERAGE(Ações!$S643,Ações!$T643)))</f>
        <v>-7.7699999999999991E-2</v>
      </c>
    </row>
    <row r="644" spans="2:21" ht="15.75" customHeight="1" x14ac:dyDescent="0.2">
      <c r="B644" s="63" t="str">
        <f>IFERROR('Dados Status Invest STOCKS'!A631,"-")</f>
        <v>BHFAL</v>
      </c>
      <c r="C644" s="45">
        <f>IFERROR((Ações!$D644-Ações!$K644)/Ações!$D644,0)</f>
        <v>1.663893510815389E-3</v>
      </c>
      <c r="D644" s="46">
        <f>(Ações!$O644)/0.06</f>
        <v>26.023300000000003</v>
      </c>
      <c r="E644" s="47">
        <f>IFERROR((Ações!$F644-Ações!$K644)/Ações!$F644,0)</f>
        <v>0</v>
      </c>
      <c r="F644" s="46" t="str">
        <f>IF(OR(Ações!$N644&lt;0,Ações!$M644&lt;0),"",(22.5*Ações!$M644*Ações!$N644)^0.5)</f>
        <v/>
      </c>
      <c r="G644" s="47">
        <f>IFERROR((Ações!$H644-Ações!$K644)/Ações!$H644,0)</f>
        <v>1.663893510815389E-3</v>
      </c>
      <c r="H644" s="48">
        <f>IFERROR(Ações!$I644/(Ações!$P644-Table_1[[#This Row],[CAGR LUCRO 5A]]),0)</f>
        <v>26.023300000000003</v>
      </c>
      <c r="I644" s="48">
        <f>IF(Ações!$S644&lt;0,"",Ações!$O644*(1+Ações!$S644))</f>
        <v>1.5613980000000001</v>
      </c>
      <c r="J644" s="49">
        <f>IFERROR(IF(Ações!$B644="","",(VLOOKUP(Table_1[[#This Row],[AÇÕES]],'Dados Status Invest STOCKS'!A630:AD1245,4)/Table_1[[#This Row],[LPA]]))/100,0)</f>
        <v>1.0634208840486867E-3</v>
      </c>
      <c r="K644" s="64">
        <f>IFERROR(IF(Ações!$B644="","",VLOOKUP(Table_1[[#This Row],[AÇÕES]],'Dados Status Invest STOCKS'!A630:AD1245,2)),0)</f>
        <v>25.98</v>
      </c>
      <c r="L644" s="65">
        <f>IFERROR(IF(Ações!$B644="","",VLOOKUP(Table_1[[#This Row],[AÇÕES]],'Dados Status Invest STOCKS'!A630:AD1245,3)/100),0)</f>
        <v>6.0100000000000001E-2</v>
      </c>
      <c r="M644" s="66">
        <f>IFERROR(IF(Ações!$B644="","",VLOOKUP(Table_1[[#This Row],[AÇÕES]],'Dados Status Invest STOCKS'!A630:AD1245,28)),0)</f>
        <v>-15.61</v>
      </c>
      <c r="N644" s="66">
        <f>IFERROR(IF(Ações!$B644="","",VLOOKUP(Table_1[[#This Row],[AÇÕES]],'Dados Status Invest STOCKS'!A630:AD1245,27)),0)</f>
        <v>200.84</v>
      </c>
      <c r="O644" s="66">
        <f>IFERROR(IF(Ações!$L644="","",Ações!$K644*Ações!$L644),0)</f>
        <v>1.5613980000000001</v>
      </c>
      <c r="P644" s="67">
        <f t="shared" si="9"/>
        <v>0.06</v>
      </c>
      <c r="Q644" s="67">
        <f>IFERROR(Ações!$O644/Ações!$M644,0)</f>
        <v>-0.10002549647661756</v>
      </c>
      <c r="R644" s="67">
        <f>IFERROR(IF(Ações!$B644="","",VLOOKUP(Table_1[[#This Row],[AÇÕES]],'Dados Status Invest STOCKS'!A630:AD1245,18)/100),0)</f>
        <v>-7.7699999999999991E-2</v>
      </c>
      <c r="S644" s="65">
        <f>IFERROR(IF(Ações!$B644="","",VLOOKUP(Table_1[[#This Row],[AÇÕES]],'Dados Status Invest STOCKS'!A630:AD1245,25)/100),0)</f>
        <v>0</v>
      </c>
      <c r="T644" s="67">
        <f>(1-Ações!$Q644)*Ações!$R644</f>
        <v>-8.5471981076233175E-2</v>
      </c>
      <c r="U644" s="68">
        <f>IF(Ações!$S644=0,Ações!$T644,IF(Ações!$T644=0,Ações!$S644,AVERAGE(Ações!$S644,Ações!$T644)))</f>
        <v>-8.5471981076233175E-2</v>
      </c>
    </row>
    <row r="645" spans="2:21" ht="15.75" customHeight="1" x14ac:dyDescent="0.2">
      <c r="B645" s="63" t="str">
        <f>IFERROR('Dados Status Invest STOCKS'!A632,"-")</f>
        <v>BHFAN</v>
      </c>
      <c r="C645" s="45">
        <f>IFERROR((Ações!$D645-Ações!$K645)/Ações!$D645,0)</f>
        <v>-4.5296167247386762E-2</v>
      </c>
      <c r="D645" s="46">
        <f>(Ações!$O645)/0.06</f>
        <v>24.5672</v>
      </c>
      <c r="E645" s="47">
        <f>IFERROR((Ações!$F645-Ações!$K645)/Ações!$F645,0)</f>
        <v>0</v>
      </c>
      <c r="F645" s="46" t="str">
        <f>IF(OR(Ações!$N645&lt;0,Ações!$M645&lt;0),"",(22.5*Ações!$M645*Ações!$N645)^0.5)</f>
        <v/>
      </c>
      <c r="G645" s="47">
        <f>IFERROR((Ações!$H645-Ações!$K645)/Ações!$H645,0)</f>
        <v>-4.5296167247386762E-2</v>
      </c>
      <c r="H645" s="48">
        <f>IFERROR(Ações!$I645/(Ações!$P645-Table_1[[#This Row],[CAGR LUCRO 5A]]),0)</f>
        <v>24.5672</v>
      </c>
      <c r="I645" s="48">
        <f>IF(Ações!$S645&lt;0,"",Ações!$O645*(1+Ações!$S645))</f>
        <v>1.474032</v>
      </c>
      <c r="J645" s="49">
        <f>IFERROR(IF(Ações!$B645="","",(VLOOKUP(Table_1[[#This Row],[AÇÕES]],'Dados Status Invest STOCKS'!A631:AD1246,4)/Table_1[[#This Row],[LPA]]))/100,0)</f>
        <v>1.057014734144779E-3</v>
      </c>
      <c r="K645" s="64">
        <f>IFERROR(IF(Ações!$B645="","",VLOOKUP(Table_1[[#This Row],[AÇÕES]],'Dados Status Invest STOCKS'!A631:AD1246,2)),0)</f>
        <v>25.68</v>
      </c>
      <c r="L645" s="65">
        <f>IFERROR(IF(Ações!$B645="","",VLOOKUP(Table_1[[#This Row],[AÇÕES]],'Dados Status Invest STOCKS'!A631:AD1246,3)/100),0)</f>
        <v>5.74E-2</v>
      </c>
      <c r="M645" s="66">
        <f>IFERROR(IF(Ações!$B645="","",VLOOKUP(Table_1[[#This Row],[AÇÕES]],'Dados Status Invest STOCKS'!A631:AD1246,28)),0)</f>
        <v>-15.61</v>
      </c>
      <c r="N645" s="66">
        <f>IFERROR(IF(Ações!$B645="","",VLOOKUP(Table_1[[#This Row],[AÇÕES]],'Dados Status Invest STOCKS'!A631:AD1246,27)),0)</f>
        <v>200.84</v>
      </c>
      <c r="O645" s="66">
        <f>IFERROR(IF(Ações!$L645="","",Ações!$K645*Ações!$L645),0)</f>
        <v>1.474032</v>
      </c>
      <c r="P645" s="67">
        <f t="shared" si="9"/>
        <v>0.06</v>
      </c>
      <c r="Q645" s="67">
        <f>IFERROR(Ações!$O645/Ações!$M645,0)</f>
        <v>-9.4428699551569517E-2</v>
      </c>
      <c r="R645" s="67">
        <f>IFERROR(IF(Ações!$B645="","",VLOOKUP(Table_1[[#This Row],[AÇÕES]],'Dados Status Invest STOCKS'!A631:AD1246,18)/100),0)</f>
        <v>-7.7699999999999991E-2</v>
      </c>
      <c r="S645" s="65">
        <f>IFERROR(IF(Ações!$B645="","",VLOOKUP(Table_1[[#This Row],[AÇÕES]],'Dados Status Invest STOCKS'!A631:AD1246,25)/100),0)</f>
        <v>0</v>
      </c>
      <c r="T645" s="67">
        <f>(1-Ações!$Q645)*Ações!$R645</f>
        <v>-8.5037109955156939E-2</v>
      </c>
      <c r="U645" s="68">
        <f>IF(Ações!$S645=0,Ações!$T645,IF(Ações!$T645=0,Ações!$S645,AVERAGE(Ações!$S645,Ações!$T645)))</f>
        <v>-8.5037109955156939E-2</v>
      </c>
    </row>
    <row r="646" spans="2:21" ht="15.75" customHeight="1" x14ac:dyDescent="0.2">
      <c r="B646" s="63" t="str">
        <f>IFERROR('Dados Status Invest STOCKS'!A633,"-")</f>
        <v>BHFAO</v>
      </c>
      <c r="C646" s="45">
        <f>IFERROR((Ações!$D646-Ações!$K646)/Ações!$D646,0)</f>
        <v>0.04</v>
      </c>
      <c r="D646" s="46">
        <f>(Ações!$O646)/0.06</f>
        <v>28.125</v>
      </c>
      <c r="E646" s="47">
        <f>IFERROR((Ações!$F646-Ações!$K646)/Ações!$F646,0)</f>
        <v>0</v>
      </c>
      <c r="F646" s="46" t="str">
        <f>IF(OR(Ações!$N646&lt;0,Ações!$M646&lt;0),"",(22.5*Ações!$M646*Ações!$N646)^0.5)</f>
        <v/>
      </c>
      <c r="G646" s="47">
        <f>IFERROR((Ações!$H646-Ações!$K646)/Ações!$H646,0)</f>
        <v>0.04</v>
      </c>
      <c r="H646" s="48">
        <f>IFERROR(Ações!$I646/(Ações!$P646-Table_1[[#This Row],[CAGR LUCRO 5A]]),0)</f>
        <v>28.125</v>
      </c>
      <c r="I646" s="48">
        <f>IF(Ações!$S646&lt;0,"",Ações!$O646*(1+Ações!$S646))</f>
        <v>1.6875</v>
      </c>
      <c r="J646" s="49">
        <f>IFERROR(IF(Ações!$B646="","",(VLOOKUP(Table_1[[#This Row],[AÇÕES]],'Dados Status Invest STOCKS'!A632:AD1247,4)/Table_1[[#This Row],[LPA]]))/100,0)</f>
        <v>1.1082639333760411E-3</v>
      </c>
      <c r="K646" s="64">
        <f>IFERROR(IF(Ações!$B646="","",VLOOKUP(Table_1[[#This Row],[AÇÕES]],'Dados Status Invest STOCKS'!A632:AD1247,2)),0)</f>
        <v>27</v>
      </c>
      <c r="L646" s="65">
        <f>IFERROR(IF(Ações!$B646="","",VLOOKUP(Table_1[[#This Row],[AÇÕES]],'Dados Status Invest STOCKS'!A632:AD1247,3)/100),0)</f>
        <v>6.25E-2</v>
      </c>
      <c r="M646" s="66">
        <f>IFERROR(IF(Ações!$B646="","",VLOOKUP(Table_1[[#This Row],[AÇÕES]],'Dados Status Invest STOCKS'!A632:AD1247,28)),0)</f>
        <v>-15.61</v>
      </c>
      <c r="N646" s="66">
        <f>IFERROR(IF(Ações!$B646="","",VLOOKUP(Table_1[[#This Row],[AÇÕES]],'Dados Status Invest STOCKS'!A632:AD1247,27)),0)</f>
        <v>200.84</v>
      </c>
      <c r="O646" s="66">
        <f>IFERROR(IF(Ações!$L646="","",Ações!$K646*Ações!$L646),0)</f>
        <v>1.6875</v>
      </c>
      <c r="P646" s="67">
        <f t="shared" si="9"/>
        <v>0.06</v>
      </c>
      <c r="Q646" s="67">
        <f>IFERROR(Ações!$O646/Ações!$M646,0)</f>
        <v>-0.10810377962844331</v>
      </c>
      <c r="R646" s="67">
        <f>IFERROR(IF(Ações!$B646="","",VLOOKUP(Table_1[[#This Row],[AÇÕES]],'Dados Status Invest STOCKS'!A632:AD1247,18)/100),0)</f>
        <v>-7.7699999999999991E-2</v>
      </c>
      <c r="S646" s="65">
        <f>IFERROR(IF(Ações!$B646="","",VLOOKUP(Table_1[[#This Row],[AÇÕES]],'Dados Status Invest STOCKS'!A632:AD1247,25)/100),0)</f>
        <v>0</v>
      </c>
      <c r="T646" s="67">
        <f>(1-Ações!$Q646)*Ações!$R646</f>
        <v>-8.6099663677130039E-2</v>
      </c>
      <c r="U646" s="68">
        <f>IF(Ações!$S646=0,Ações!$T646,IF(Ações!$T646=0,Ações!$S646,AVERAGE(Ações!$S646,Ações!$T646)))</f>
        <v>-8.6099663677130039E-2</v>
      </c>
    </row>
    <row r="647" spans="2:21" ht="15.75" customHeight="1" x14ac:dyDescent="0.2">
      <c r="B647" s="63" t="str">
        <f>IFERROR('Dados Status Invest STOCKS'!A634,"-")</f>
        <v>BHFAP</v>
      </c>
      <c r="C647" s="45">
        <f>IFERROR((Ações!$D647-Ações!$K647)/Ações!$D647,0)</f>
        <v>4.1533546325878641E-2</v>
      </c>
      <c r="D647" s="46">
        <f>(Ações!$O647)/0.06</f>
        <v>27.512700000000002</v>
      </c>
      <c r="E647" s="47">
        <f>IFERROR((Ações!$F647-Ações!$K647)/Ações!$F647,0)</f>
        <v>0</v>
      </c>
      <c r="F647" s="46" t="str">
        <f>IF(OR(Ações!$N647&lt;0,Ações!$M647&lt;0),"",(22.5*Ações!$M647*Ações!$N647)^0.5)</f>
        <v/>
      </c>
      <c r="G647" s="47">
        <f>IFERROR((Ações!$H647-Ações!$K647)/Ações!$H647,0)</f>
        <v>4.1533546325878641E-2</v>
      </c>
      <c r="H647" s="48">
        <f>IFERROR(Ações!$I647/(Ações!$P647-Table_1[[#This Row],[CAGR LUCRO 5A]]),0)</f>
        <v>27.512700000000002</v>
      </c>
      <c r="I647" s="48">
        <f>IF(Ações!$S647&lt;0,"",Ações!$O647*(1+Ações!$S647))</f>
        <v>1.6507620000000001</v>
      </c>
      <c r="J647" s="49">
        <f>IFERROR(IF(Ações!$B647="","",(VLOOKUP(Table_1[[#This Row],[AÇÕES]],'Dados Status Invest STOCKS'!A633:AD1248,4)/Table_1[[#This Row],[LPA]]))/100,0)</f>
        <v>1.08263933376041E-3</v>
      </c>
      <c r="K647" s="64">
        <f>IFERROR(IF(Ações!$B647="","",VLOOKUP(Table_1[[#This Row],[AÇÕES]],'Dados Status Invest STOCKS'!A633:AD1248,2)),0)</f>
        <v>26.37</v>
      </c>
      <c r="L647" s="65">
        <f>IFERROR(IF(Ações!$B647="","",VLOOKUP(Table_1[[#This Row],[AÇÕES]],'Dados Status Invest STOCKS'!A633:AD1248,3)/100),0)</f>
        <v>6.2600000000000003E-2</v>
      </c>
      <c r="M647" s="66">
        <f>IFERROR(IF(Ações!$B647="","",VLOOKUP(Table_1[[#This Row],[AÇÕES]],'Dados Status Invest STOCKS'!A633:AD1248,28)),0)</f>
        <v>-15.61</v>
      </c>
      <c r="N647" s="66">
        <f>IFERROR(IF(Ações!$B647="","",VLOOKUP(Table_1[[#This Row],[AÇÕES]],'Dados Status Invest STOCKS'!A633:AD1248,27)),0)</f>
        <v>200.84</v>
      </c>
      <c r="O647" s="66">
        <f>IFERROR(IF(Ações!$L647="","",Ações!$K647*Ações!$L647),0)</f>
        <v>1.6507620000000001</v>
      </c>
      <c r="P647" s="67">
        <f t="shared" si="9"/>
        <v>0.06</v>
      </c>
      <c r="Q647" s="67">
        <f>IFERROR(Ações!$O647/Ações!$M647,0)</f>
        <v>-0.10575028827674568</v>
      </c>
      <c r="R647" s="67">
        <f>IFERROR(IF(Ações!$B647="","",VLOOKUP(Table_1[[#This Row],[AÇÕES]],'Dados Status Invest STOCKS'!A633:AD1248,18)/100),0)</f>
        <v>-7.7699999999999991E-2</v>
      </c>
      <c r="S647" s="65">
        <f>IFERROR(IF(Ações!$B647="","",VLOOKUP(Table_1[[#This Row],[AÇÕES]],'Dados Status Invest STOCKS'!A633:AD1248,25)/100),0)</f>
        <v>0</v>
      </c>
      <c r="T647" s="67">
        <f>(1-Ações!$Q647)*Ações!$R647</f>
        <v>-8.5916797399103129E-2</v>
      </c>
      <c r="U647" s="68">
        <f>IF(Ações!$S647=0,Ações!$T647,IF(Ações!$T647=0,Ações!$S647,AVERAGE(Ações!$S647,Ações!$T647)))</f>
        <v>-8.5916797399103129E-2</v>
      </c>
    </row>
    <row r="648" spans="2:21" ht="15.75" customHeight="1" x14ac:dyDescent="0.2">
      <c r="B648" s="63" t="str">
        <f>IFERROR('Dados Status Invest STOCKS'!A635,"-")</f>
        <v>BHG</v>
      </c>
      <c r="C648" s="45">
        <f>IFERROR((Ações!$D648-Ações!$K648)/Ações!$D648,0)</f>
        <v>0</v>
      </c>
      <c r="D648" s="46">
        <f>(Ações!$O648)/0.06</f>
        <v>0</v>
      </c>
      <c r="E648" s="47">
        <f>IFERROR((Ações!$F648-Ações!$K648)/Ações!$F648,0)</f>
        <v>0</v>
      </c>
      <c r="F648" s="46" t="str">
        <f>IF(OR(Ações!$N648&lt;0,Ações!$M648&lt;0),"",(22.5*Ações!$M648*Ações!$N648)^0.5)</f>
        <v/>
      </c>
      <c r="G648" s="47">
        <f>IFERROR((Ações!$H648-Ações!$K648)/Ações!$H648,0)</f>
        <v>0</v>
      </c>
      <c r="H648" s="48">
        <f>IFERROR(Ações!$I648/(Ações!$P648-Table_1[[#This Row],[CAGR LUCRO 5A]]),0)</f>
        <v>0</v>
      </c>
      <c r="I648" s="48">
        <f>IF(Ações!$S648&lt;0,"",Ações!$O648*(1+Ações!$S648))</f>
        <v>0</v>
      </c>
      <c r="J648" s="49">
        <f>IFERROR(IF(Ações!$B648="","",(VLOOKUP(Table_1[[#This Row],[AÇÕES]],'Dados Status Invest STOCKS'!A634:AD1249,4)/Table_1[[#This Row],[LPA]]))/100,0)</f>
        <v>2.8309999999999995</v>
      </c>
      <c r="K648" s="64">
        <f>IFERROR(IF(Ações!$B648="","",VLOOKUP(Table_1[[#This Row],[AÇÕES]],'Dados Status Invest STOCKS'!A634:AD1249,2)),0)</f>
        <v>2.82</v>
      </c>
      <c r="L648" s="65">
        <f>IFERROR(IF(Ações!$B648="","",VLOOKUP(Table_1[[#This Row],[AÇÕES]],'Dados Status Invest STOCKS'!A634:AD1249,3)/100),0)</f>
        <v>0</v>
      </c>
      <c r="M648" s="66">
        <f>IFERROR(IF(Ações!$B648="","",VLOOKUP(Table_1[[#This Row],[AÇÕES]],'Dados Status Invest STOCKS'!A634:AD1249,28)),0)</f>
        <v>-0.1</v>
      </c>
      <c r="N648" s="66">
        <f>IFERROR(IF(Ações!$B648="","",VLOOKUP(Table_1[[#This Row],[AÇÕES]],'Dados Status Invest STOCKS'!A634:AD1249,27)),0)</f>
        <v>3.42</v>
      </c>
      <c r="O648" s="66">
        <f>IFERROR(IF(Ações!$L648="","",Ações!$K648*Ações!$L648),0)</f>
        <v>0</v>
      </c>
      <c r="P648" s="67">
        <f t="shared" si="9"/>
        <v>0.06</v>
      </c>
      <c r="Q648" s="67">
        <f>IFERROR(Ações!$O648/Ações!$M648,0)</f>
        <v>0</v>
      </c>
      <c r="R648" s="67">
        <f>IFERROR(IF(Ações!$B648="","",VLOOKUP(Table_1[[#This Row],[AÇÕES]],'Dados Status Invest STOCKS'!A634:AD1249,18)/100),0)</f>
        <v>-2.9100000000000001E-2</v>
      </c>
      <c r="S648" s="65">
        <f>IFERROR(IF(Ações!$B648="","",VLOOKUP(Table_1[[#This Row],[AÇÕES]],'Dados Status Invest STOCKS'!A634:AD1249,25)/100),0)</f>
        <v>0</v>
      </c>
      <c r="T648" s="67">
        <f>(1-Ações!$Q648)*Ações!$R648</f>
        <v>-2.9100000000000001E-2</v>
      </c>
      <c r="U648" s="68">
        <f>IF(Ações!$S648=0,Ações!$T648,IF(Ações!$T648=0,Ações!$S648,AVERAGE(Ações!$S648,Ações!$T648)))</f>
        <v>-2.9100000000000001E-2</v>
      </c>
    </row>
    <row r="649" spans="2:21" ht="15.75" customHeight="1" x14ac:dyDescent="0.2">
      <c r="B649" s="63" t="str">
        <f>IFERROR('Dados Status Invest STOCKS'!A636,"-")</f>
        <v>BHLB</v>
      </c>
      <c r="C649" s="45">
        <f>IFERROR((Ações!$D649-Ações!$K649)/Ações!$D649,0)</f>
        <v>-2.7267080745341614</v>
      </c>
      <c r="D649" s="46">
        <f>(Ações!$O649)/0.06</f>
        <v>8.0151166666666676</v>
      </c>
      <c r="E649" s="47">
        <f>IFERROR((Ações!$F649-Ações!$K649)/Ações!$F649,0)</f>
        <v>0.16156652723936599</v>
      </c>
      <c r="F649" s="46">
        <f>IF(OR(Ações!$N649&lt;0,Ações!$M649&lt;0),"",(22.5*Ações!$M649*Ações!$N649)^0.5)</f>
        <v>35.625963144875115</v>
      </c>
      <c r="G649" s="47">
        <f>IFERROR((Ações!$H649-Ações!$K649)/Ações!$H649,0)</f>
        <v>-2.7267080745341614</v>
      </c>
      <c r="H649" s="48">
        <f>IFERROR(Ações!$I649/(Ações!$P649-Table_1[[#This Row],[CAGR LUCRO 5A]]),0)</f>
        <v>8.0151166666666676</v>
      </c>
      <c r="I649" s="48">
        <f>IF(Ações!$S649&lt;0,"",Ações!$O649*(1+Ações!$S649))</f>
        <v>0.48090700000000003</v>
      </c>
      <c r="J649" s="49">
        <f>IFERROR(IF(Ações!$B649="","",(VLOOKUP(Table_1[[#This Row],[AÇÕES]],'Dados Status Invest STOCKS'!A635:AD1250,4)/Table_1[[#This Row],[LPA]]))/100,0)</f>
        <v>5.497854077253219E-2</v>
      </c>
      <c r="K649" s="64">
        <f>IFERROR(IF(Ações!$B649="","",VLOOKUP(Table_1[[#This Row],[AÇÕES]],'Dados Status Invest STOCKS'!A635:AD1250,2)),0)</f>
        <v>29.87</v>
      </c>
      <c r="L649" s="65">
        <f>IFERROR(IF(Ações!$B649="","",VLOOKUP(Table_1[[#This Row],[AÇÕES]],'Dados Status Invest STOCKS'!A635:AD1250,3)/100),0)</f>
        <v>1.61E-2</v>
      </c>
      <c r="M649" s="66">
        <f>IFERROR(IF(Ações!$B649="","",VLOOKUP(Table_1[[#This Row],[AÇÕES]],'Dados Status Invest STOCKS'!A635:AD1250,28)),0)</f>
        <v>2.33</v>
      </c>
      <c r="N649" s="66">
        <f>IFERROR(IF(Ações!$B649="","",VLOOKUP(Table_1[[#This Row],[AÇÕES]],'Dados Status Invest STOCKS'!A635:AD1250,27)),0)</f>
        <v>24.21</v>
      </c>
      <c r="O649" s="66">
        <f>IFERROR(IF(Ações!$L649="","",Ações!$K649*Ações!$L649),0)</f>
        <v>0.48090700000000003</v>
      </c>
      <c r="P649" s="67">
        <f t="shared" si="9"/>
        <v>0.06</v>
      </c>
      <c r="Q649" s="67">
        <f>IFERROR(Ações!$O649/Ações!$M649,0)</f>
        <v>0.20639785407725322</v>
      </c>
      <c r="R649" s="67">
        <f>IFERROR(IF(Ações!$B649="","",VLOOKUP(Table_1[[#This Row],[AÇÕES]],'Dados Status Invest STOCKS'!A635:AD1250,18)/100),0)</f>
        <v>9.6300000000000011E-2</v>
      </c>
      <c r="S649" s="65">
        <f>IFERROR(IF(Ações!$B649="","",VLOOKUP(Table_1[[#This Row],[AÇÕES]],'Dados Status Invest STOCKS'!A635:AD1250,25)/100),0)</f>
        <v>0</v>
      </c>
      <c r="T649" s="67">
        <f>(1-Ações!$Q649)*Ações!$R649</f>
        <v>7.6423886652360523E-2</v>
      </c>
      <c r="U649" s="68">
        <f>IF(Ações!$S649=0,Ações!$T649,IF(Ações!$T649=0,Ações!$S649,AVERAGE(Ações!$S649,Ações!$T649)))</f>
        <v>7.6423886652360523E-2</v>
      </c>
    </row>
    <row r="650" spans="2:21" ht="15.75" customHeight="1" x14ac:dyDescent="0.2">
      <c r="B650" s="63" t="str">
        <f>IFERROR('Dados Status Invest STOCKS'!A637,"-")</f>
        <v>BHTG</v>
      </c>
      <c r="C650" s="45">
        <f>IFERROR((Ações!$D650-Ações!$K650)/Ações!$D650,0)</f>
        <v>0</v>
      </c>
      <c r="D650" s="46">
        <f>(Ações!$O650)/0.06</f>
        <v>0</v>
      </c>
      <c r="E650" s="47">
        <f>IFERROR((Ações!$F650-Ações!$K650)/Ações!$F650,0)</f>
        <v>0</v>
      </c>
      <c r="F650" s="46" t="str">
        <f>IF(OR(Ações!$N650&lt;0,Ações!$M650&lt;0),"",(22.5*Ações!$M650*Ações!$N650)^0.5)</f>
        <v/>
      </c>
      <c r="G650" s="47">
        <f>IFERROR((Ações!$H650-Ações!$K650)/Ações!$H650,0)</f>
        <v>0</v>
      </c>
      <c r="H650" s="48">
        <f>IFERROR(Ações!$I650/(Ações!$P650-Table_1[[#This Row],[CAGR LUCRO 5A]]),0)</f>
        <v>0</v>
      </c>
      <c r="I650" s="48">
        <f>IF(Ações!$S650&lt;0,"",Ações!$O650*(1+Ações!$S650))</f>
        <v>0</v>
      </c>
      <c r="J650" s="49">
        <f>IFERROR(IF(Ações!$B650="","",(VLOOKUP(Table_1[[#This Row],[AÇÕES]],'Dados Status Invest STOCKS'!A636:AD1251,4)/Table_1[[#This Row],[LPA]]))/100,0)</f>
        <v>0.10749999999999998</v>
      </c>
      <c r="K650" s="64">
        <f>IFERROR(IF(Ações!$B650="","",VLOOKUP(Table_1[[#This Row],[AÇÕES]],'Dados Status Invest STOCKS'!A636:AD1251,2)),0)</f>
        <v>0.84</v>
      </c>
      <c r="L650" s="65">
        <f>IFERROR(IF(Ações!$B650="","",VLOOKUP(Table_1[[#This Row],[AÇÕES]],'Dados Status Invest STOCKS'!A636:AD1251,3)/100),0)</f>
        <v>0</v>
      </c>
      <c r="M650" s="66">
        <f>IFERROR(IF(Ações!$B650="","",VLOOKUP(Table_1[[#This Row],[AÇÕES]],'Dados Status Invest STOCKS'!A636:AD1251,28)),0)</f>
        <v>-0.28000000000000003</v>
      </c>
      <c r="N650" s="66">
        <f>IFERROR(IF(Ações!$B650="","",VLOOKUP(Table_1[[#This Row],[AÇÕES]],'Dados Status Invest STOCKS'!A636:AD1251,27)),0)</f>
        <v>0.18</v>
      </c>
      <c r="O650" s="66">
        <f>IFERROR(IF(Ações!$L650="","",Ações!$K650*Ações!$L650),0)</f>
        <v>0</v>
      </c>
      <c r="P650" s="67">
        <f t="shared" si="9"/>
        <v>0.06</v>
      </c>
      <c r="Q650" s="67">
        <f>IFERROR(Ações!$O650/Ações!$M650,0)</f>
        <v>0</v>
      </c>
      <c r="R650" s="67">
        <f>IFERROR(IF(Ações!$B650="","",VLOOKUP(Table_1[[#This Row],[AÇÕES]],'Dados Status Invest STOCKS'!A636:AD1251,18)/100),0)</f>
        <v>-1.5656999999999999</v>
      </c>
      <c r="S650" s="65">
        <f>IFERROR(IF(Ações!$B650="","",VLOOKUP(Table_1[[#This Row],[AÇÕES]],'Dados Status Invest STOCKS'!A636:AD1251,25)/100),0)</f>
        <v>0</v>
      </c>
      <c r="T650" s="67">
        <f>(1-Ações!$Q650)*Ações!$R650</f>
        <v>-1.5656999999999999</v>
      </c>
      <c r="U650" s="68">
        <f>IF(Ações!$S650=0,Ações!$T650,IF(Ações!$T650=0,Ações!$S650,AVERAGE(Ações!$S650,Ações!$T650)))</f>
        <v>-1.5656999999999999</v>
      </c>
    </row>
    <row r="651" spans="2:21" ht="15.75" customHeight="1" x14ac:dyDescent="0.2">
      <c r="B651" s="63" t="str">
        <f>IFERROR('Dados Status Invest STOCKS'!A638,"-")</f>
        <v>BHVN</v>
      </c>
      <c r="C651" s="45">
        <f>IFERROR((Ações!$D651-Ações!$K651)/Ações!$D651,0)</f>
        <v>0</v>
      </c>
      <c r="D651" s="46">
        <f>(Ações!$O651)/0.06</f>
        <v>0</v>
      </c>
      <c r="E651" s="47">
        <f>IFERROR((Ações!$F651-Ações!$K651)/Ações!$F651,0)</f>
        <v>0</v>
      </c>
      <c r="F651" s="46" t="str">
        <f>IF(OR(Ações!$N651&lt;0,Ações!$M651&lt;0),"",(22.5*Ações!$M651*Ações!$N651)^0.5)</f>
        <v/>
      </c>
      <c r="G651" s="47">
        <f>IFERROR((Ações!$H651-Ações!$K651)/Ações!$H651,0)</f>
        <v>0</v>
      </c>
      <c r="H651" s="48">
        <f>IFERROR(Ações!$I651/(Ações!$P651-Table_1[[#This Row],[CAGR LUCRO 5A]]),0)</f>
        <v>0</v>
      </c>
      <c r="I651" s="48">
        <f>IF(Ações!$S651&lt;0,"",Ações!$O651*(1+Ações!$S651))</f>
        <v>0</v>
      </c>
      <c r="J651" s="49">
        <f>IFERROR(IF(Ações!$B651="","",(VLOOKUP(Table_1[[#This Row],[AÇÕES]],'Dados Status Invest STOCKS'!A637:AD1252,4)/Table_1[[#This Row],[LPA]]))/100,0)</f>
        <v>6.8054504163512488E-3</v>
      </c>
      <c r="K651" s="64">
        <f>IFERROR(IF(Ações!$B651="","",VLOOKUP(Table_1[[#This Row],[AÇÕES]],'Dados Status Invest STOCKS'!A637:AD1252,2)),0)</f>
        <v>118.77</v>
      </c>
      <c r="L651" s="65">
        <f>IFERROR(IF(Ações!$B651="","",VLOOKUP(Table_1[[#This Row],[AÇÕES]],'Dados Status Invest STOCKS'!A637:AD1252,3)/100),0)</f>
        <v>0</v>
      </c>
      <c r="M651" s="66">
        <f>IFERROR(IF(Ações!$B651="","",VLOOKUP(Table_1[[#This Row],[AÇÕES]],'Dados Status Invest STOCKS'!A637:AD1252,28)),0)</f>
        <v>-13.21</v>
      </c>
      <c r="N651" s="66">
        <f>IFERROR(IF(Ações!$B651="","",VLOOKUP(Table_1[[#This Row],[AÇÕES]],'Dados Status Invest STOCKS'!A637:AD1252,27)),0)</f>
        <v>-8.98</v>
      </c>
      <c r="O651" s="66">
        <f>IFERROR(IF(Ações!$L651="","",Ações!$K651*Ações!$L651),0)</f>
        <v>0</v>
      </c>
      <c r="P651" s="67">
        <f t="shared" si="9"/>
        <v>0.06</v>
      </c>
      <c r="Q651" s="67">
        <f>IFERROR(Ações!$O651/Ações!$M651,0)</f>
        <v>0</v>
      </c>
      <c r="R651" s="67">
        <f>IFERROR(IF(Ações!$B651="","",VLOOKUP(Table_1[[#This Row],[AÇÕES]],'Dados Status Invest STOCKS'!A637:AD1252,18)/100),0)</f>
        <v>-1.4713999999999998</v>
      </c>
      <c r="S651" s="65">
        <f>IFERROR(IF(Ações!$B651="","",VLOOKUP(Table_1[[#This Row],[AÇÕES]],'Dados Status Invest STOCKS'!A637:AD1252,25)/100),0)</f>
        <v>0</v>
      </c>
      <c r="T651" s="67">
        <f>(1-Ações!$Q651)*Ações!$R651</f>
        <v>-1.4713999999999998</v>
      </c>
      <c r="U651" s="68">
        <f>IF(Ações!$S651=0,Ações!$T651,IF(Ações!$T651=0,Ações!$S651,AVERAGE(Ações!$S651,Ações!$T651)))</f>
        <v>-1.4713999999999998</v>
      </c>
    </row>
    <row r="652" spans="2:21" ht="15.75" customHeight="1" x14ac:dyDescent="0.2">
      <c r="B652" s="63" t="str">
        <f>IFERROR('Dados Status Invest STOCKS'!A639,"-")</f>
        <v>BIDU</v>
      </c>
      <c r="C652" s="45">
        <f>IFERROR((Ações!$D652-Ações!$K652)/Ações!$D652,0)</f>
        <v>0</v>
      </c>
      <c r="D652" s="46">
        <f>(Ações!$O652)/0.06</f>
        <v>0</v>
      </c>
      <c r="E652" s="47">
        <f>IFERROR((Ações!$F652-Ações!$K652)/Ações!$F652,0)</f>
        <v>0.30179697366088043</v>
      </c>
      <c r="F652" s="46">
        <f>IF(OR(Ações!$N652&lt;0,Ações!$M652&lt;0),"",(22.5*Ações!$M652*Ações!$N652)^0.5)</f>
        <v>213.47658829482918</v>
      </c>
      <c r="G652" s="47">
        <f>IFERROR((Ações!$H652-Ações!$K652)/Ações!$H652,0)</f>
        <v>0</v>
      </c>
      <c r="H652" s="48">
        <f>IFERROR(Ações!$I652/(Ações!$P652-Table_1[[#This Row],[CAGR LUCRO 5A]]),0)</f>
        <v>0</v>
      </c>
      <c r="I652" s="48" t="str">
        <f>IF(Ações!$S652&lt;0,"",Ações!$O652*(1+Ações!$S652))</f>
        <v/>
      </c>
      <c r="J652" s="49">
        <f>IFERROR(IF(Ações!$B652="","",(VLOOKUP(Table_1[[#This Row],[AÇÕES]],'Dados Status Invest STOCKS'!A638:AD1253,4)/Table_1[[#This Row],[LPA]]))/100,0)</f>
        <v>3.9567233384853167E-3</v>
      </c>
      <c r="K652" s="64">
        <f>IFERROR(IF(Ações!$B652="","",VLOOKUP(Table_1[[#This Row],[AÇÕES]],'Dados Status Invest STOCKS'!A638:AD1253,2)),0)</f>
        <v>149.05000000000001</v>
      </c>
      <c r="L652" s="65">
        <f>IFERROR(IF(Ações!$B652="","",VLOOKUP(Table_1[[#This Row],[AÇÕES]],'Dados Status Invest STOCKS'!A638:AD1253,3)/100),0)</f>
        <v>0</v>
      </c>
      <c r="M652" s="66">
        <f>IFERROR(IF(Ações!$B652="","",VLOOKUP(Table_1[[#This Row],[AÇÕES]],'Dados Status Invest STOCKS'!A638:AD1253,28)),0)</f>
        <v>19.41</v>
      </c>
      <c r="N652" s="66">
        <f>IFERROR(IF(Ações!$B652="","",VLOOKUP(Table_1[[#This Row],[AÇÕES]],'Dados Status Invest STOCKS'!A638:AD1253,27)),0)</f>
        <v>104.35</v>
      </c>
      <c r="O652" s="66">
        <f>IFERROR(IF(Ações!$L652="","",Ações!$K652*Ações!$L652),0)</f>
        <v>0</v>
      </c>
      <c r="P652" s="67">
        <f t="shared" si="9"/>
        <v>0.06</v>
      </c>
      <c r="Q652" s="67">
        <f>IFERROR(Ações!$O652/Ações!$M652,0)</f>
        <v>0</v>
      </c>
      <c r="R652" s="67">
        <f>IFERROR(IF(Ações!$B652="","",VLOOKUP(Table_1[[#This Row],[AÇÕES]],'Dados Status Invest STOCKS'!A638:AD1253,18)/100),0)</f>
        <v>0.18600000000000003</v>
      </c>
      <c r="S652" s="65">
        <f>IFERROR(IF(Ações!$B652="","",VLOOKUP(Table_1[[#This Row],[AÇÕES]],'Dados Status Invest STOCKS'!A638:AD1253,25)/100),0)</f>
        <v>-7.9399999999999998E-2</v>
      </c>
      <c r="T652" s="67">
        <f>(1-Ações!$Q652)*Ações!$R652</f>
        <v>0.18600000000000003</v>
      </c>
      <c r="U652" s="68">
        <f>IF(Ações!$S652=0,Ações!$T652,IF(Ações!$T652=0,Ações!$S652,AVERAGE(Ações!$S652,Ações!$T652)))</f>
        <v>5.3300000000000014E-2</v>
      </c>
    </row>
    <row r="653" spans="2:21" ht="15.75" customHeight="1" x14ac:dyDescent="0.2">
      <c r="B653" s="63" t="str">
        <f>IFERROR('Dados Status Invest STOCKS'!A640,"-")</f>
        <v>BIG</v>
      </c>
      <c r="C653" s="45">
        <f>IFERROR((Ações!$D653-Ações!$K653)/Ações!$D653,0)</f>
        <v>-1.1352313167259784</v>
      </c>
      <c r="D653" s="46">
        <f>(Ações!$O653)/0.06</f>
        <v>20.007200000000001</v>
      </c>
      <c r="E653" s="47">
        <f>IFERROR((Ações!$F653-Ações!$K653)/Ações!$F653,0)</f>
        <v>0.43536058777891479</v>
      </c>
      <c r="F653" s="46">
        <f>IF(OR(Ações!$N653&lt;0,Ações!$M653&lt;0),"",(22.5*Ações!$M653*Ações!$N653)^0.5)</f>
        <v>75.658905622537262</v>
      </c>
      <c r="G653" s="47">
        <f>IFERROR((Ações!$H653-Ações!$K653)/Ações!$H653,0)</f>
        <v>8.5428648229199364</v>
      </c>
      <c r="H653" s="48">
        <f>IFERROR(Ações!$I653/(Ações!$P653-Table_1[[#This Row],[CAGR LUCRO 5A]]),0)</f>
        <v>-5.6636305969835155</v>
      </c>
      <c r="I653" s="48">
        <f>IF(Ações!$S653&lt;0,"",Ações!$O653*(1+Ações!$S653))</f>
        <v>1.6147010831999999</v>
      </c>
      <c r="J653" s="49">
        <f>IFERROR(IF(Ações!$B653="","",(VLOOKUP(Table_1[[#This Row],[AÇÕES]],'Dados Status Invest STOCKS'!A639:AD1254,4)/Table_1[[#This Row],[LPA]]))/100,0)</f>
        <v>7.7972972972972961E-3</v>
      </c>
      <c r="K653" s="64">
        <f>IFERROR(IF(Ações!$B653="","",VLOOKUP(Table_1[[#This Row],[AÇÕES]],'Dados Status Invest STOCKS'!A639:AD1254,2)),0)</f>
        <v>42.72</v>
      </c>
      <c r="L653" s="65">
        <f>IFERROR(IF(Ações!$B653="","",VLOOKUP(Table_1[[#This Row],[AÇÕES]],'Dados Status Invest STOCKS'!A639:AD1254,3)/100),0)</f>
        <v>2.81E-2</v>
      </c>
      <c r="M653" s="66">
        <f>IFERROR(IF(Ações!$B653="","",VLOOKUP(Table_1[[#This Row],[AÇÕES]],'Dados Status Invest STOCKS'!A639:AD1254,28)),0)</f>
        <v>7.4</v>
      </c>
      <c r="N653" s="66">
        <f>IFERROR(IF(Ações!$B653="","",VLOOKUP(Table_1[[#This Row],[AÇÕES]],'Dados Status Invest STOCKS'!A639:AD1254,27)),0)</f>
        <v>34.380000000000003</v>
      </c>
      <c r="O653" s="66">
        <f>IFERROR(IF(Ações!$L653="","",Ações!$K653*Ações!$L653),0)</f>
        <v>1.2004319999999999</v>
      </c>
      <c r="P653" s="67">
        <f t="shared" si="9"/>
        <v>0.06</v>
      </c>
      <c r="Q653" s="67">
        <f>IFERROR(Ações!$O653/Ações!$M653,0)</f>
        <v>0.16222054054054053</v>
      </c>
      <c r="R653" s="67">
        <f>IFERROR(IF(Ações!$B653="","",VLOOKUP(Table_1[[#This Row],[AÇÕES]],'Dados Status Invest STOCKS'!A639:AD1254,18)/100),0)</f>
        <v>0.2152</v>
      </c>
      <c r="S653" s="65">
        <f>IFERROR(IF(Ações!$B653="","",VLOOKUP(Table_1[[#This Row],[AÇÕES]],'Dados Status Invest STOCKS'!A639:AD1254,25)/100),0)</f>
        <v>0.34509999999999996</v>
      </c>
      <c r="T653" s="67">
        <f>(1-Ações!$Q653)*Ações!$R653</f>
        <v>0.18029013967567567</v>
      </c>
      <c r="U653" s="68">
        <f>IF(Ações!$S653=0,Ações!$T653,IF(Ações!$T653=0,Ações!$S653,AVERAGE(Ações!$S653,Ações!$T653)))</f>
        <v>0.2626950698378378</v>
      </c>
    </row>
    <row r="654" spans="2:21" ht="15.75" customHeight="1" x14ac:dyDescent="0.2">
      <c r="B654" s="63" t="str">
        <f>IFERROR('Dados Status Invest STOCKS'!A641,"-")</f>
        <v>BIGC</v>
      </c>
      <c r="C654" s="45">
        <f>IFERROR((Ações!$D654-Ações!$K654)/Ações!$D654,0)</f>
        <v>0</v>
      </c>
      <c r="D654" s="46">
        <f>(Ações!$O654)/0.06</f>
        <v>0</v>
      </c>
      <c r="E654" s="47">
        <f>IFERROR((Ações!$F654-Ações!$K654)/Ações!$F654,0)</f>
        <v>0</v>
      </c>
      <c r="F654" s="46" t="str">
        <f>IF(OR(Ações!$N654&lt;0,Ações!$M654&lt;0),"",(22.5*Ações!$M654*Ações!$N654)^0.5)</f>
        <v/>
      </c>
      <c r="G654" s="47">
        <f>IFERROR((Ações!$H654-Ações!$K654)/Ações!$H654,0)</f>
        <v>0</v>
      </c>
      <c r="H654" s="48">
        <f>IFERROR(Ações!$I654/(Ações!$P654-Table_1[[#This Row],[CAGR LUCRO 5A]]),0)</f>
        <v>0</v>
      </c>
      <c r="I654" s="48">
        <f>IF(Ações!$S654&lt;0,"",Ações!$O654*(1+Ações!$S654))</f>
        <v>0</v>
      </c>
      <c r="J654" s="49">
        <f>IFERROR(IF(Ações!$B654="","",(VLOOKUP(Table_1[[#This Row],[AÇÕES]],'Dados Status Invest STOCKS'!A640:AD1255,4)/Table_1[[#This Row],[LPA]]))/100,0)</f>
        <v>0.47924050632911386</v>
      </c>
      <c r="K654" s="64">
        <f>IFERROR(IF(Ações!$B654="","",VLOOKUP(Table_1[[#This Row],[AÇÕES]],'Dados Status Invest STOCKS'!A640:AD1255,2)),0)</f>
        <v>29.94</v>
      </c>
      <c r="L654" s="65">
        <f>IFERROR(IF(Ações!$B654="","",VLOOKUP(Table_1[[#This Row],[AÇÕES]],'Dados Status Invest STOCKS'!A640:AD1255,3)/100),0)</f>
        <v>0</v>
      </c>
      <c r="M654" s="66">
        <f>IFERROR(IF(Ações!$B654="","",VLOOKUP(Table_1[[#This Row],[AÇÕES]],'Dados Status Invest STOCKS'!A640:AD1255,28)),0)</f>
        <v>-0.79</v>
      </c>
      <c r="N654" s="66">
        <f>IFERROR(IF(Ações!$B654="","",VLOOKUP(Table_1[[#This Row],[AÇÕES]],'Dados Status Invest STOCKS'!A640:AD1255,27)),0)</f>
        <v>2.25</v>
      </c>
      <c r="O654" s="66">
        <f>IFERROR(IF(Ações!$L654="","",Ações!$K654*Ações!$L654),0)</f>
        <v>0</v>
      </c>
      <c r="P654" s="67">
        <f t="shared" si="9"/>
        <v>0.06</v>
      </c>
      <c r="Q654" s="67">
        <f>IFERROR(Ações!$O654/Ações!$M654,0)</f>
        <v>0</v>
      </c>
      <c r="R654" s="67">
        <f>IFERROR(IF(Ações!$B654="","",VLOOKUP(Table_1[[#This Row],[AÇÕES]],'Dados Status Invest STOCKS'!A640:AD1255,18)/100),0)</f>
        <v>-0.35139999999999999</v>
      </c>
      <c r="S654" s="65">
        <f>IFERROR(IF(Ações!$B654="","",VLOOKUP(Table_1[[#This Row],[AÇÕES]],'Dados Status Invest STOCKS'!A640:AD1255,25)/100),0)</f>
        <v>0</v>
      </c>
      <c r="T654" s="67">
        <f>(1-Ações!$Q654)*Ações!$R654</f>
        <v>-0.35139999999999999</v>
      </c>
      <c r="U654" s="68">
        <f>IF(Ações!$S654=0,Ações!$T654,IF(Ações!$T654=0,Ações!$S654,AVERAGE(Ações!$S654,Ações!$T654)))</f>
        <v>-0.35139999999999999</v>
      </c>
    </row>
    <row r="655" spans="2:21" ht="15.75" customHeight="1" x14ac:dyDescent="0.2">
      <c r="B655" s="63" t="str">
        <f>IFERROR('Dados Status Invest STOCKS'!A642,"-")</f>
        <v>BIIB</v>
      </c>
      <c r="C655" s="45">
        <f>IFERROR((Ações!$D655-Ações!$K655)/Ações!$D655,0)</f>
        <v>0</v>
      </c>
      <c r="D655" s="46">
        <f>(Ações!$O655)/0.06</f>
        <v>0</v>
      </c>
      <c r="E655" s="47">
        <f>IFERROR((Ações!$F655-Ações!$K655)/Ações!$F655,0)</f>
        <v>-0.73322698050784973</v>
      </c>
      <c r="F655" s="46">
        <f>IF(OR(Ações!$N655&lt;0,Ações!$M655&lt;0),"",(22.5*Ações!$M655*Ações!$N655)^0.5)</f>
        <v>129.63680033077028</v>
      </c>
      <c r="G655" s="47">
        <f>IFERROR((Ações!$H655-Ações!$K655)/Ações!$H655,0)</f>
        <v>0</v>
      </c>
      <c r="H655" s="48">
        <f>IFERROR(Ações!$I655/(Ações!$P655-Table_1[[#This Row],[CAGR LUCRO 5A]]),0)</f>
        <v>0</v>
      </c>
      <c r="I655" s="48">
        <f>IF(Ações!$S655&lt;0,"",Ações!$O655*(1+Ações!$S655))</f>
        <v>0</v>
      </c>
      <c r="J655" s="49">
        <f>IFERROR(IF(Ações!$B655="","",(VLOOKUP(Table_1[[#This Row],[AÇÕES]],'Dados Status Invest STOCKS'!A641:AD1256,4)/Table_1[[#This Row],[LPA]]))/100,0)</f>
        <v>2.0294676806083652E-2</v>
      </c>
      <c r="K655" s="64">
        <f>IFERROR(IF(Ações!$B655="","",VLOOKUP(Table_1[[#This Row],[AÇÕES]],'Dados Status Invest STOCKS'!A641:AD1256,2)),0)</f>
        <v>224.69</v>
      </c>
      <c r="L655" s="65">
        <f>IFERROR(IF(Ações!$B655="","",VLOOKUP(Table_1[[#This Row],[AÇÕES]],'Dados Status Invest STOCKS'!A641:AD1256,3)/100),0)</f>
        <v>0</v>
      </c>
      <c r="M655" s="66">
        <f>IFERROR(IF(Ações!$B655="","",VLOOKUP(Table_1[[#This Row],[AÇÕES]],'Dados Status Invest STOCKS'!A641:AD1256,28)),0)</f>
        <v>10.52</v>
      </c>
      <c r="N655" s="66">
        <f>IFERROR(IF(Ações!$B655="","",VLOOKUP(Table_1[[#This Row],[AÇÕES]],'Dados Status Invest STOCKS'!A641:AD1256,27)),0)</f>
        <v>71</v>
      </c>
      <c r="O655" s="66">
        <f>IFERROR(IF(Ações!$L655="","",Ações!$K655*Ações!$L655),0)</f>
        <v>0</v>
      </c>
      <c r="P655" s="67">
        <f t="shared" ref="P655:P718" si="10">$U$6</f>
        <v>0.06</v>
      </c>
      <c r="Q655" s="67">
        <f>IFERROR(Ações!$O655/Ações!$M655,0)</f>
        <v>0</v>
      </c>
      <c r="R655" s="67">
        <f>IFERROR(IF(Ações!$B655="","",VLOOKUP(Table_1[[#This Row],[AÇÕES]],'Dados Status Invest STOCKS'!A641:AD1256,18)/100),0)</f>
        <v>0.1482</v>
      </c>
      <c r="S655" s="65">
        <f>IFERROR(IF(Ações!$B655="","",VLOOKUP(Table_1[[#This Row],[AÇÕES]],'Dados Status Invest STOCKS'!A641:AD1256,25)/100),0)</f>
        <v>2.4399999999999998E-2</v>
      </c>
      <c r="T655" s="67">
        <f>(1-Ações!$Q655)*Ações!$R655</f>
        <v>0.1482</v>
      </c>
      <c r="U655" s="68">
        <f>IF(Ações!$S655=0,Ações!$T655,IF(Ações!$T655=0,Ações!$S655,AVERAGE(Ações!$S655,Ações!$T655)))</f>
        <v>8.6300000000000002E-2</v>
      </c>
    </row>
    <row r="656" spans="2:21" ht="15.75" customHeight="1" x14ac:dyDescent="0.2">
      <c r="B656" s="63" t="str">
        <f>IFERROR('Dados Status Invest STOCKS'!A643,"-")</f>
        <v>BILI</v>
      </c>
      <c r="C656" s="45">
        <f>IFERROR((Ações!$D656-Ações!$K656)/Ações!$D656,0)</f>
        <v>0</v>
      </c>
      <c r="D656" s="46">
        <f>(Ações!$O656)/0.06</f>
        <v>0</v>
      </c>
      <c r="E656" s="47">
        <f>IFERROR((Ações!$F656-Ações!$K656)/Ações!$F656,0)</f>
        <v>0</v>
      </c>
      <c r="F656" s="46" t="str">
        <f>IF(OR(Ações!$N656&lt;0,Ações!$M656&lt;0),"",(22.5*Ações!$M656*Ações!$N656)^0.5)</f>
        <v/>
      </c>
      <c r="G656" s="47">
        <f>IFERROR((Ações!$H656-Ações!$K656)/Ações!$H656,0)</f>
        <v>0</v>
      </c>
      <c r="H656" s="48">
        <f>IFERROR(Ações!$I656/(Ações!$P656-Table_1[[#This Row],[CAGR LUCRO 5A]]),0)</f>
        <v>0</v>
      </c>
      <c r="I656" s="48">
        <f>IF(Ações!$S656&lt;0,"",Ações!$O656*(1+Ações!$S656))</f>
        <v>0</v>
      </c>
      <c r="J656" s="49">
        <f>IFERROR(IF(Ações!$B656="","",(VLOOKUP(Table_1[[#This Row],[AÇÕES]],'Dados Status Invest STOCKS'!A642:AD1257,4)/Table_1[[#This Row],[LPA]]))/100,0)</f>
        <v>0.13880503144654088</v>
      </c>
      <c r="K656" s="64">
        <f>IFERROR(IF(Ações!$B656="","",VLOOKUP(Table_1[[#This Row],[AÇÕES]],'Dados Status Invest STOCKS'!A642:AD1257,2)),0)</f>
        <v>35.19</v>
      </c>
      <c r="L656" s="65">
        <f>IFERROR(IF(Ações!$B656="","",VLOOKUP(Table_1[[#This Row],[AÇÕES]],'Dados Status Invest STOCKS'!A642:AD1257,3)/100),0)</f>
        <v>0</v>
      </c>
      <c r="M656" s="66">
        <f>IFERROR(IF(Ações!$B656="","",VLOOKUP(Table_1[[#This Row],[AÇÕES]],'Dados Status Invest STOCKS'!A642:AD1257,28)),0)</f>
        <v>-1.59</v>
      </c>
      <c r="N656" s="66">
        <f>IFERROR(IF(Ações!$B656="","",VLOOKUP(Table_1[[#This Row],[AÇÕES]],'Dados Status Invest STOCKS'!A642:AD1257,27)),0)</f>
        <v>10.17</v>
      </c>
      <c r="O656" s="66">
        <f>IFERROR(IF(Ações!$L656="","",Ações!$K656*Ações!$L656),0)</f>
        <v>0</v>
      </c>
      <c r="P656" s="67">
        <f t="shared" si="10"/>
        <v>0.06</v>
      </c>
      <c r="Q656" s="67">
        <f>IFERROR(Ações!$O656/Ações!$M656,0)</f>
        <v>0</v>
      </c>
      <c r="R656" s="67">
        <f>IFERROR(IF(Ações!$B656="","",VLOOKUP(Table_1[[#This Row],[AÇÕES]],'Dados Status Invest STOCKS'!A642:AD1257,18)/100),0)</f>
        <v>-0.15679999999999999</v>
      </c>
      <c r="S656" s="65">
        <f>IFERROR(IF(Ações!$B656="","",VLOOKUP(Table_1[[#This Row],[AÇÕES]],'Dados Status Invest STOCKS'!A642:AD1257,25)/100),0)</f>
        <v>0</v>
      </c>
      <c r="T656" s="67">
        <f>(1-Ações!$Q656)*Ações!$R656</f>
        <v>-0.15679999999999999</v>
      </c>
      <c r="U656" s="68">
        <f>IF(Ações!$S656=0,Ações!$T656,IF(Ações!$T656=0,Ações!$S656,AVERAGE(Ações!$S656,Ações!$T656)))</f>
        <v>-0.15679999999999999</v>
      </c>
    </row>
    <row r="657" spans="2:21" ht="15.75" customHeight="1" x14ac:dyDescent="0.2">
      <c r="B657" s="63" t="str">
        <f>IFERROR('Dados Status Invest STOCKS'!A644,"-")</f>
        <v>BILL</v>
      </c>
      <c r="C657" s="45">
        <f>IFERROR((Ações!$D657-Ações!$K657)/Ações!$D657,0)</f>
        <v>0</v>
      </c>
      <c r="D657" s="46">
        <f>(Ações!$O657)/0.06</f>
        <v>0</v>
      </c>
      <c r="E657" s="47">
        <f>IFERROR((Ações!$F657-Ações!$K657)/Ações!$F657,0)</f>
        <v>0</v>
      </c>
      <c r="F657" s="46" t="str">
        <f>IF(OR(Ações!$N657&lt;0,Ações!$M657&lt;0),"",(22.5*Ações!$M657*Ações!$N657)^0.5)</f>
        <v/>
      </c>
      <c r="G657" s="47">
        <f>IFERROR((Ações!$H657-Ações!$K657)/Ações!$H657,0)</f>
        <v>0</v>
      </c>
      <c r="H657" s="48">
        <f>IFERROR(Ações!$I657/(Ações!$P657-Table_1[[#This Row],[CAGR LUCRO 5A]]),0)</f>
        <v>0</v>
      </c>
      <c r="I657" s="48">
        <f>IF(Ações!$S657&lt;0,"",Ações!$O657*(1+Ações!$S657))</f>
        <v>0</v>
      </c>
      <c r="J657" s="49">
        <f>IFERROR(IF(Ações!$B657="","",(VLOOKUP(Table_1[[#This Row],[AÇÕES]],'Dados Status Invest STOCKS'!A643:AD1258,4)/Table_1[[#This Row],[LPA]]))/100,0)</f>
        <v>0.67458598726114649</v>
      </c>
      <c r="K657" s="64">
        <f>IFERROR(IF(Ações!$B657="","",VLOOKUP(Table_1[[#This Row],[AÇÕES]],'Dados Status Invest STOCKS'!A643:AD1258,2)),0)</f>
        <v>166.73</v>
      </c>
      <c r="L657" s="65">
        <f>IFERROR(IF(Ações!$B657="","",VLOOKUP(Table_1[[#This Row],[AÇÕES]],'Dados Status Invest STOCKS'!A643:AD1258,3)/100),0)</f>
        <v>0</v>
      </c>
      <c r="M657" s="66">
        <f>IFERROR(IF(Ações!$B657="","",VLOOKUP(Table_1[[#This Row],[AÇÕES]],'Dados Status Invest STOCKS'!A643:AD1258,28)),0)</f>
        <v>-1.57</v>
      </c>
      <c r="N657" s="66">
        <f>IFERROR(IF(Ações!$B657="","",VLOOKUP(Table_1[[#This Row],[AÇÕES]],'Dados Status Invest STOCKS'!A643:AD1258,27)),0)</f>
        <v>40.07</v>
      </c>
      <c r="O657" s="66">
        <f>IFERROR(IF(Ações!$L657="","",Ações!$K657*Ações!$L657),0)</f>
        <v>0</v>
      </c>
      <c r="P657" s="67">
        <f t="shared" si="10"/>
        <v>0.06</v>
      </c>
      <c r="Q657" s="67">
        <f>IFERROR(Ações!$O657/Ações!$M657,0)</f>
        <v>0</v>
      </c>
      <c r="R657" s="67">
        <f>IFERROR(IF(Ações!$B657="","",VLOOKUP(Table_1[[#This Row],[AÇÕES]],'Dados Status Invest STOCKS'!A643:AD1258,18)/100),0)</f>
        <v>-3.9300000000000002E-2</v>
      </c>
      <c r="S657" s="65">
        <f>IFERROR(IF(Ações!$B657="","",VLOOKUP(Table_1[[#This Row],[AÇÕES]],'Dados Status Invest STOCKS'!A643:AD1258,25)/100),0)</f>
        <v>0</v>
      </c>
      <c r="T657" s="67">
        <f>(1-Ações!$Q657)*Ações!$R657</f>
        <v>-3.9300000000000002E-2</v>
      </c>
      <c r="U657" s="68">
        <f>IF(Ações!$S657=0,Ações!$T657,IF(Ações!$T657=0,Ações!$S657,AVERAGE(Ações!$S657,Ações!$T657)))</f>
        <v>-3.9300000000000002E-2</v>
      </c>
    </row>
    <row r="658" spans="2:21" ht="15.75" customHeight="1" x14ac:dyDescent="0.2">
      <c r="B658" s="63" t="str">
        <f>IFERROR('Dados Status Invest STOCKS'!A645,"-")</f>
        <v>BIMI</v>
      </c>
      <c r="C658" s="45">
        <f>IFERROR((Ações!$D658-Ações!$K658)/Ações!$D658,0)</f>
        <v>0</v>
      </c>
      <c r="D658" s="46">
        <f>(Ações!$O658)/0.06</f>
        <v>0</v>
      </c>
      <c r="E658" s="47">
        <f>IFERROR((Ações!$F658-Ações!$K658)/Ações!$F658,0)</f>
        <v>0</v>
      </c>
      <c r="F658" s="46" t="str">
        <f>IF(OR(Ações!$N658&lt;0,Ações!$M658&lt;0),"",(22.5*Ações!$M658*Ações!$N658)^0.5)</f>
        <v/>
      </c>
      <c r="G658" s="47">
        <f>IFERROR((Ações!$H658-Ações!$K658)/Ações!$H658,0)</f>
        <v>0</v>
      </c>
      <c r="H658" s="48">
        <f>IFERROR(Ações!$I658/(Ações!$P658-Table_1[[#This Row],[CAGR LUCRO 5A]]),0)</f>
        <v>0</v>
      </c>
      <c r="I658" s="48">
        <f>IF(Ações!$S658&lt;0,"",Ações!$O658*(1+Ações!$S658))</f>
        <v>0</v>
      </c>
      <c r="J658" s="49">
        <f>IFERROR(IF(Ações!$B658="","",(VLOOKUP(Table_1[[#This Row],[AÇÕES]],'Dados Status Invest STOCKS'!A644:AD1259,4)/Table_1[[#This Row],[LPA]]))/100,0)</f>
        <v>8.8571428571428579E-2</v>
      </c>
      <c r="K658" s="64">
        <f>IFERROR(IF(Ações!$B658="","",VLOOKUP(Table_1[[#This Row],[AÇÕES]],'Dados Status Invest STOCKS'!A644:AD1259,2)),0)</f>
        <v>0.4</v>
      </c>
      <c r="L658" s="65">
        <f>IFERROR(IF(Ações!$B658="","",VLOOKUP(Table_1[[#This Row],[AÇÕES]],'Dados Status Invest STOCKS'!A644:AD1259,3)/100),0)</f>
        <v>0</v>
      </c>
      <c r="M658" s="66">
        <f>IFERROR(IF(Ações!$B658="","",VLOOKUP(Table_1[[#This Row],[AÇÕES]],'Dados Status Invest STOCKS'!A644:AD1259,28)),0)</f>
        <v>-0.21</v>
      </c>
      <c r="N658" s="66">
        <f>IFERROR(IF(Ações!$B658="","",VLOOKUP(Table_1[[#This Row],[AÇÕES]],'Dados Status Invest STOCKS'!A644:AD1259,27)),0)</f>
        <v>0.94</v>
      </c>
      <c r="O658" s="66">
        <f>IFERROR(IF(Ações!$L658="","",Ações!$K658*Ações!$L658),0)</f>
        <v>0</v>
      </c>
      <c r="P658" s="67">
        <f t="shared" si="10"/>
        <v>0.06</v>
      </c>
      <c r="Q658" s="67">
        <f>IFERROR(Ações!$O658/Ações!$M658,0)</f>
        <v>0</v>
      </c>
      <c r="R658" s="67">
        <f>IFERROR(IF(Ações!$B658="","",VLOOKUP(Table_1[[#This Row],[AÇÕES]],'Dados Status Invest STOCKS'!A644:AD1259,18)/100),0)</f>
        <v>-0.22719999999999999</v>
      </c>
      <c r="S658" s="65">
        <f>IFERROR(IF(Ações!$B658="","",VLOOKUP(Table_1[[#This Row],[AÇÕES]],'Dados Status Invest STOCKS'!A644:AD1259,25)/100),0)</f>
        <v>0</v>
      </c>
      <c r="T658" s="67">
        <f>(1-Ações!$Q658)*Ações!$R658</f>
        <v>-0.22719999999999999</v>
      </c>
      <c r="U658" s="68">
        <f>IF(Ações!$S658=0,Ações!$T658,IF(Ações!$T658=0,Ações!$S658,AVERAGE(Ações!$S658,Ações!$T658)))</f>
        <v>-0.22719999999999999</v>
      </c>
    </row>
    <row r="659" spans="2:21" ht="15.75" customHeight="1" x14ac:dyDescent="0.2">
      <c r="B659" s="63" t="str">
        <f>IFERROR('Dados Status Invest STOCKS'!A646,"-")</f>
        <v>BIO</v>
      </c>
      <c r="C659" s="45">
        <f>IFERROR((Ações!$D659-Ações!$K659)/Ações!$D659,0)</f>
        <v>0</v>
      </c>
      <c r="D659" s="46">
        <f>(Ações!$O659)/0.06</f>
        <v>0</v>
      </c>
      <c r="E659" s="47">
        <f>IFERROR((Ações!$F659-Ações!$K659)/Ações!$F659,0)</f>
        <v>0.63547289723570488</v>
      </c>
      <c r="F659" s="46">
        <f>IF(OR(Ações!$N659&lt;0,Ações!$M659&lt;0),"",(22.5*Ações!$M659*Ações!$N659)^0.5)</f>
        <v>1601.9659322220309</v>
      </c>
      <c r="G659" s="47">
        <f>IFERROR((Ações!$H659-Ações!$K659)/Ações!$H659,0)</f>
        <v>0</v>
      </c>
      <c r="H659" s="48">
        <f>IFERROR(Ações!$I659/(Ações!$P659-Table_1[[#This Row],[CAGR LUCRO 5A]]),0)</f>
        <v>0</v>
      </c>
      <c r="I659" s="48">
        <f>IF(Ações!$S659&lt;0,"",Ações!$O659*(1+Ações!$S659))</f>
        <v>0</v>
      </c>
      <c r="J659" s="49">
        <f>IFERROR(IF(Ações!$B659="","",(VLOOKUP(Table_1[[#This Row],[AÇÕES]],'Dados Status Invest STOCKS'!A645:AD1260,4)/Table_1[[#This Row],[LPA]]))/100,0)</f>
        <v>1.1772106398274623E-4</v>
      </c>
      <c r="K659" s="64">
        <f>IFERROR(IF(Ações!$B659="","",VLOOKUP(Table_1[[#This Row],[AÇÕES]],'Dados Status Invest STOCKS'!A645:AD1260,2)),0)</f>
        <v>583.96</v>
      </c>
      <c r="L659" s="65">
        <f>IFERROR(IF(Ações!$B659="","",VLOOKUP(Table_1[[#This Row],[AÇÕES]],'Dados Status Invest STOCKS'!A645:AD1260,3)/100),0)</f>
        <v>0</v>
      </c>
      <c r="M659" s="66">
        <f>IFERROR(IF(Ações!$B659="","",VLOOKUP(Table_1[[#This Row],[AÇÕES]],'Dados Status Invest STOCKS'!A645:AD1260,28)),0)</f>
        <v>222.56</v>
      </c>
      <c r="N659" s="66">
        <f>IFERROR(IF(Ações!$B659="","",VLOOKUP(Table_1[[#This Row],[AÇÕES]],'Dados Status Invest STOCKS'!A645:AD1260,27)),0)</f>
        <v>512.48</v>
      </c>
      <c r="O659" s="66">
        <f>IFERROR(IF(Ações!$L659="","",Ações!$K659*Ações!$L659),0)</f>
        <v>0</v>
      </c>
      <c r="P659" s="67">
        <f t="shared" si="10"/>
        <v>0.06</v>
      </c>
      <c r="Q659" s="67">
        <f>IFERROR(Ações!$O659/Ações!$M659,0)</f>
        <v>0</v>
      </c>
      <c r="R659" s="67">
        <f>IFERROR(IF(Ações!$B659="","",VLOOKUP(Table_1[[#This Row],[AÇÕES]],'Dados Status Invest STOCKS'!A645:AD1260,18)/100),0)</f>
        <v>0.43430000000000002</v>
      </c>
      <c r="S659" s="65">
        <f>IFERROR(IF(Ações!$B659="","",VLOOKUP(Table_1[[#This Row],[AÇÕES]],'Dados Status Invest STOCKS'!A645:AD1260,25)/100),0)</f>
        <v>1.0343</v>
      </c>
      <c r="T659" s="67">
        <f>(1-Ações!$Q659)*Ações!$R659</f>
        <v>0.43430000000000002</v>
      </c>
      <c r="U659" s="68">
        <f>IF(Ações!$S659=0,Ações!$T659,IF(Ações!$T659=0,Ações!$S659,AVERAGE(Ações!$S659,Ações!$T659)))</f>
        <v>0.73429999999999995</v>
      </c>
    </row>
    <row r="660" spans="2:21" ht="15.75" customHeight="1" x14ac:dyDescent="0.2">
      <c r="B660" s="63" t="str">
        <f>IFERROR('Dados Status Invest STOCKS'!A647,"-")</f>
        <v>BIO-B</v>
      </c>
      <c r="C660" s="45">
        <f>IFERROR((Ações!$D660-Ações!$K660)/Ações!$D660,0)</f>
        <v>0</v>
      </c>
      <c r="D660" s="46">
        <f>(Ações!$O660)/0.06</f>
        <v>0</v>
      </c>
      <c r="E660" s="47">
        <f>IFERROR((Ações!$F660-Ações!$K660)/Ações!$F660,0)</f>
        <v>0.64546686756801597</v>
      </c>
      <c r="F660" s="46">
        <f>IF(OR(Ações!$N660&lt;0,Ações!$M660&lt;0),"",(22.5*Ações!$M660*Ações!$N660)^0.5)</f>
        <v>1601.9659322220309</v>
      </c>
      <c r="G660" s="47">
        <f>IFERROR((Ações!$H660-Ações!$K660)/Ações!$H660,0)</f>
        <v>0</v>
      </c>
      <c r="H660" s="48">
        <f>IFERROR(Ações!$I660/(Ações!$P660-Table_1[[#This Row],[CAGR LUCRO 5A]]),0)</f>
        <v>0</v>
      </c>
      <c r="I660" s="48">
        <f>IF(Ações!$S660&lt;0,"",Ações!$O660*(1+Ações!$S660))</f>
        <v>0</v>
      </c>
      <c r="J660" s="49">
        <f>IFERROR(IF(Ações!$B660="","",(VLOOKUP(Table_1[[#This Row],[AÇÕES]],'Dados Status Invest STOCKS'!A646:AD1261,4)/Table_1[[#This Row],[LPA]]))/100,0)</f>
        <v>1.1457584471603163E-4</v>
      </c>
      <c r="K660" s="64">
        <f>IFERROR(IF(Ações!$B660="","",VLOOKUP(Table_1[[#This Row],[AÇÕES]],'Dados Status Invest STOCKS'!A646:AD1261,2)),0)</f>
        <v>567.95000000000005</v>
      </c>
      <c r="L660" s="65">
        <f>IFERROR(IF(Ações!$B660="","",VLOOKUP(Table_1[[#This Row],[AÇÕES]],'Dados Status Invest STOCKS'!A646:AD1261,3)/100),0)</f>
        <v>0</v>
      </c>
      <c r="M660" s="66">
        <f>IFERROR(IF(Ações!$B660="","",VLOOKUP(Table_1[[#This Row],[AÇÕES]],'Dados Status Invest STOCKS'!A646:AD1261,28)),0)</f>
        <v>222.56</v>
      </c>
      <c r="N660" s="66">
        <f>IFERROR(IF(Ações!$B660="","",VLOOKUP(Table_1[[#This Row],[AÇÕES]],'Dados Status Invest STOCKS'!A646:AD1261,27)),0)</f>
        <v>512.48</v>
      </c>
      <c r="O660" s="66">
        <f>IFERROR(IF(Ações!$L660="","",Ações!$K660*Ações!$L660),0)</f>
        <v>0</v>
      </c>
      <c r="P660" s="67">
        <f t="shared" si="10"/>
        <v>0.06</v>
      </c>
      <c r="Q660" s="67">
        <f>IFERROR(Ações!$O660/Ações!$M660,0)</f>
        <v>0</v>
      </c>
      <c r="R660" s="67">
        <f>IFERROR(IF(Ações!$B660="","",VLOOKUP(Table_1[[#This Row],[AÇÕES]],'Dados Status Invest STOCKS'!A646:AD1261,18)/100),0)</f>
        <v>0.43430000000000002</v>
      </c>
      <c r="S660" s="65">
        <f>IFERROR(IF(Ações!$B660="","",VLOOKUP(Table_1[[#This Row],[AÇÕES]],'Dados Status Invest STOCKS'!A646:AD1261,25)/100),0)</f>
        <v>1.0343</v>
      </c>
      <c r="T660" s="67">
        <f>(1-Ações!$Q660)*Ações!$R660</f>
        <v>0.43430000000000002</v>
      </c>
      <c r="U660" s="68">
        <f>IF(Ações!$S660=0,Ações!$T660,IF(Ações!$T660=0,Ações!$S660,AVERAGE(Ações!$S660,Ações!$T660)))</f>
        <v>0.73429999999999995</v>
      </c>
    </row>
    <row r="661" spans="2:21" ht="15.75" customHeight="1" x14ac:dyDescent="0.2">
      <c r="B661" s="63" t="str">
        <f>IFERROR('Dados Status Invest STOCKS'!A648,"-")</f>
        <v>BIOC</v>
      </c>
      <c r="C661" s="45">
        <f>IFERROR((Ações!$D661-Ações!$K661)/Ações!$D661,0)</f>
        <v>0</v>
      </c>
      <c r="D661" s="46">
        <f>(Ações!$O661)/0.06</f>
        <v>0</v>
      </c>
      <c r="E661" s="47">
        <f>IFERROR((Ações!$F661-Ações!$K661)/Ações!$F661,0)</f>
        <v>4.3377791173460092E-2</v>
      </c>
      <c r="F661" s="46">
        <f>IF(OR(Ações!$N661&lt;0,Ações!$M661&lt;0),"",(22.5*Ações!$M661*Ações!$N661)^0.5)</f>
        <v>3.1046738959188613</v>
      </c>
      <c r="G661" s="47">
        <f>IFERROR((Ações!$H661-Ações!$K661)/Ações!$H661,0)</f>
        <v>0</v>
      </c>
      <c r="H661" s="48">
        <f>IFERROR(Ações!$I661/(Ações!$P661-Table_1[[#This Row],[CAGR LUCRO 5A]]),0)</f>
        <v>0</v>
      </c>
      <c r="I661" s="48">
        <f>IF(Ações!$S661&lt;0,"",Ações!$O661*(1+Ações!$S661))</f>
        <v>0</v>
      </c>
      <c r="J661" s="49">
        <f>IFERROR(IF(Ações!$B661="","",(VLOOKUP(Table_1[[#This Row],[AÇÕES]],'Dados Status Invest STOCKS'!A647:AD1262,4)/Table_1[[#This Row],[LPA]]))/100,0)</f>
        <v>0.89611111111111119</v>
      </c>
      <c r="K661" s="64">
        <f>IFERROR(IF(Ações!$B661="","",VLOOKUP(Table_1[[#This Row],[AÇÕES]],'Dados Status Invest STOCKS'!A647:AD1262,2)),0)</f>
        <v>2.97</v>
      </c>
      <c r="L661" s="65">
        <f>IFERROR(IF(Ações!$B661="","",VLOOKUP(Table_1[[#This Row],[AÇÕES]],'Dados Status Invest STOCKS'!A647:AD1262,3)/100),0)</f>
        <v>0</v>
      </c>
      <c r="M661" s="66">
        <f>IFERROR(IF(Ações!$B661="","",VLOOKUP(Table_1[[#This Row],[AÇÕES]],'Dados Status Invest STOCKS'!A647:AD1262,28)),0)</f>
        <v>0.18</v>
      </c>
      <c r="N661" s="66">
        <f>IFERROR(IF(Ações!$B661="","",VLOOKUP(Table_1[[#This Row],[AÇÕES]],'Dados Status Invest STOCKS'!A647:AD1262,27)),0)</f>
        <v>2.38</v>
      </c>
      <c r="O661" s="66">
        <f>IFERROR(IF(Ações!$L661="","",Ações!$K661*Ações!$L661),0)</f>
        <v>0</v>
      </c>
      <c r="P661" s="67">
        <f t="shared" si="10"/>
        <v>0.06</v>
      </c>
      <c r="Q661" s="67">
        <f>IFERROR(Ações!$O661/Ações!$M661,0)</f>
        <v>0</v>
      </c>
      <c r="R661" s="67">
        <f>IFERROR(IF(Ações!$B661="","",VLOOKUP(Table_1[[#This Row],[AÇÕES]],'Dados Status Invest STOCKS'!A647:AD1262,18)/100),0)</f>
        <v>7.7399999999999997E-2</v>
      </c>
      <c r="S661" s="65">
        <f>IFERROR(IF(Ações!$B661="","",VLOOKUP(Table_1[[#This Row],[AÇÕES]],'Dados Status Invest STOCKS'!A647:AD1262,25)/100),0)</f>
        <v>0</v>
      </c>
      <c r="T661" s="67">
        <f>(1-Ações!$Q661)*Ações!$R661</f>
        <v>7.7399999999999997E-2</v>
      </c>
      <c r="U661" s="68">
        <f>IF(Ações!$S661=0,Ações!$T661,IF(Ações!$T661=0,Ações!$S661,AVERAGE(Ações!$S661,Ações!$T661)))</f>
        <v>7.7399999999999997E-2</v>
      </c>
    </row>
    <row r="662" spans="2:21" ht="15.75" customHeight="1" x14ac:dyDescent="0.2">
      <c r="B662" s="63" t="str">
        <f>IFERROR('Dados Status Invest STOCKS'!A649,"-")</f>
        <v>BIOL</v>
      </c>
      <c r="C662" s="45">
        <f>IFERROR((Ações!$D662-Ações!$K662)/Ações!$D662,0)</f>
        <v>0</v>
      </c>
      <c r="D662" s="46">
        <f>(Ações!$O662)/0.06</f>
        <v>0</v>
      </c>
      <c r="E662" s="47">
        <f>IFERROR((Ações!$F662-Ações!$K662)/Ações!$F662,0)</f>
        <v>0</v>
      </c>
      <c r="F662" s="46" t="str">
        <f>IF(OR(Ações!$N662&lt;0,Ações!$M662&lt;0),"",(22.5*Ações!$M662*Ações!$N662)^0.5)</f>
        <v/>
      </c>
      <c r="G662" s="47">
        <f>IFERROR((Ações!$H662-Ações!$K662)/Ações!$H662,0)</f>
        <v>0</v>
      </c>
      <c r="H662" s="48">
        <f>IFERROR(Ações!$I662/(Ações!$P662-Table_1[[#This Row],[CAGR LUCRO 5A]]),0)</f>
        <v>0</v>
      </c>
      <c r="I662" s="48">
        <f>IF(Ações!$S662&lt;0,"",Ações!$O662*(1+Ações!$S662))</f>
        <v>0</v>
      </c>
      <c r="J662" s="49">
        <f>IFERROR(IF(Ações!$B662="","",(VLOOKUP(Table_1[[#This Row],[AÇÕES]],'Dados Status Invest STOCKS'!A648:AD1263,4)/Table_1[[#This Row],[LPA]]))/100,0)</f>
        <v>0.2781818181818182</v>
      </c>
      <c r="K662" s="64">
        <f>IFERROR(IF(Ações!$B662="","",VLOOKUP(Table_1[[#This Row],[AÇÕES]],'Dados Status Invest STOCKS'!A648:AD1263,2)),0)</f>
        <v>0.34</v>
      </c>
      <c r="L662" s="65">
        <f>IFERROR(IF(Ações!$B662="","",VLOOKUP(Table_1[[#This Row],[AÇÕES]],'Dados Status Invest STOCKS'!A648:AD1263,3)/100),0)</f>
        <v>0</v>
      </c>
      <c r="M662" s="66">
        <f>IFERROR(IF(Ações!$B662="","",VLOOKUP(Table_1[[#This Row],[AÇÕES]],'Dados Status Invest STOCKS'!A648:AD1263,28)),0)</f>
        <v>-0.11</v>
      </c>
      <c r="N662" s="66">
        <f>IFERROR(IF(Ações!$B662="","",VLOOKUP(Table_1[[#This Row],[AÇÕES]],'Dados Status Invest STOCKS'!A648:AD1263,27)),0)</f>
        <v>0.2</v>
      </c>
      <c r="O662" s="66">
        <f>IFERROR(IF(Ações!$L662="","",Ações!$K662*Ações!$L662),0)</f>
        <v>0</v>
      </c>
      <c r="P662" s="67">
        <f t="shared" si="10"/>
        <v>0.06</v>
      </c>
      <c r="Q662" s="67">
        <f>IFERROR(Ações!$O662/Ações!$M662,0)</f>
        <v>0</v>
      </c>
      <c r="R662" s="67">
        <f>IFERROR(IF(Ações!$B662="","",VLOOKUP(Table_1[[#This Row],[AÇÕES]],'Dados Status Invest STOCKS'!A648:AD1263,18)/100),0)</f>
        <v>-0.56130000000000002</v>
      </c>
      <c r="S662" s="65">
        <f>IFERROR(IF(Ações!$B662="","",VLOOKUP(Table_1[[#This Row],[AÇÕES]],'Dados Status Invest STOCKS'!A648:AD1263,25)/100),0)</f>
        <v>0</v>
      </c>
      <c r="T662" s="67">
        <f>(1-Ações!$Q662)*Ações!$R662</f>
        <v>-0.56130000000000002</v>
      </c>
      <c r="U662" s="68">
        <f>IF(Ações!$S662=0,Ações!$T662,IF(Ações!$T662=0,Ações!$S662,AVERAGE(Ações!$S662,Ações!$T662)))</f>
        <v>-0.56130000000000002</v>
      </c>
    </row>
    <row r="663" spans="2:21" ht="15.75" customHeight="1" x14ac:dyDescent="0.2">
      <c r="B663" s="63" t="str">
        <f>IFERROR('Dados Status Invest STOCKS'!A650,"-")</f>
        <v>BIP</v>
      </c>
      <c r="C663" s="45">
        <f>IFERROR((Ações!$D663-Ações!$K663)/Ações!$D663,0)</f>
        <v>-0.75953079178885619</v>
      </c>
      <c r="D663" s="46">
        <f>(Ações!$O663)/0.06</f>
        <v>33.986333333333334</v>
      </c>
      <c r="E663" s="47">
        <f>IFERROR((Ações!$F663-Ações!$K663)/Ações!$F663,0)</f>
        <v>-7.9752164202378795E-2</v>
      </c>
      <c r="F663" s="46">
        <f>IF(OR(Ações!$N663&lt;0,Ações!$M663&lt;0),"",(22.5*Ações!$M663*Ações!$N663)^0.5)</f>
        <v>55.383079546012965</v>
      </c>
      <c r="G663" s="47">
        <f>IFERROR((Ações!$H663-Ações!$K663)/Ações!$H663,0)</f>
        <v>8.1772809283870345</v>
      </c>
      <c r="H663" s="48">
        <f>IFERROR(Ações!$I663/(Ações!$P663-Table_1[[#This Row],[CAGR LUCRO 5A]]),0)</f>
        <v>-8.3318460844250364</v>
      </c>
      <c r="I663" s="48">
        <f>IF(Ações!$S663&lt;0,"",Ações!$O663*(1+Ações!$S663))</f>
        <v>2.86198913</v>
      </c>
      <c r="J663" s="49">
        <f>IFERROR(IF(Ações!$B663="","",(VLOOKUP(Table_1[[#This Row],[AÇÕES]],'Dados Status Invest STOCKS'!A649:AD1264,4)/Table_1[[#This Row],[LPA]]))/100,0)</f>
        <v>0.15922680412371135</v>
      </c>
      <c r="K663" s="64">
        <f>IFERROR(IF(Ações!$B663="","",VLOOKUP(Table_1[[#This Row],[AÇÕES]],'Dados Status Invest STOCKS'!A649:AD1264,2)),0)</f>
        <v>59.8</v>
      </c>
      <c r="L663" s="65">
        <f>IFERROR(IF(Ações!$B663="","",VLOOKUP(Table_1[[#This Row],[AÇÕES]],'Dados Status Invest STOCKS'!A649:AD1264,3)/100),0)</f>
        <v>3.4099999999999998E-2</v>
      </c>
      <c r="M663" s="66">
        <f>IFERROR(IF(Ações!$B663="","",VLOOKUP(Table_1[[#This Row],[AÇÕES]],'Dados Status Invest STOCKS'!A649:AD1264,28)),0)</f>
        <v>1.94</v>
      </c>
      <c r="N663" s="66">
        <f>IFERROR(IF(Ações!$B663="","",VLOOKUP(Table_1[[#This Row],[AÇÕES]],'Dados Status Invest STOCKS'!A649:AD1264,27)),0)</f>
        <v>70.27</v>
      </c>
      <c r="O663" s="66">
        <f>IFERROR(IF(Ações!$L663="","",Ações!$K663*Ações!$L663),0)</f>
        <v>2.03918</v>
      </c>
      <c r="P663" s="67">
        <f t="shared" si="10"/>
        <v>0.06</v>
      </c>
      <c r="Q663" s="67">
        <f>IFERROR(Ações!$O663/Ações!$M663,0)</f>
        <v>1.0511237113402061</v>
      </c>
      <c r="R663" s="67">
        <f>IFERROR(IF(Ações!$B663="","",VLOOKUP(Table_1[[#This Row],[AÇÕES]],'Dados Status Invest STOCKS'!A649:AD1264,18)/100),0)</f>
        <v>2.76E-2</v>
      </c>
      <c r="S663" s="65">
        <f>IFERROR(IF(Ações!$B663="","",VLOOKUP(Table_1[[#This Row],[AÇÕES]],'Dados Status Invest STOCKS'!A649:AD1264,25)/100),0)</f>
        <v>0.40350000000000003</v>
      </c>
      <c r="T663" s="67">
        <f>(1-Ações!$Q663)*Ações!$R663</f>
        <v>-1.4110144329896883E-3</v>
      </c>
      <c r="U663" s="68">
        <f>IF(Ações!$S663=0,Ações!$T663,IF(Ações!$T663=0,Ações!$S663,AVERAGE(Ações!$S663,Ações!$T663)))</f>
        <v>0.20104449278350517</v>
      </c>
    </row>
    <row r="664" spans="2:21" ht="15.75" customHeight="1" x14ac:dyDescent="0.2">
      <c r="B664" s="63" t="str">
        <f>IFERROR('Dados Status Invest STOCKS'!A651,"-")</f>
        <v>BIPC</v>
      </c>
      <c r="C664" s="45">
        <f>IFERROR((Ações!$D664-Ações!$K664)/Ações!$D664,0)</f>
        <v>-0.53846153846153832</v>
      </c>
      <c r="D664" s="46">
        <f>(Ações!$O664)/0.06</f>
        <v>42.457999999999998</v>
      </c>
      <c r="E664" s="47">
        <f>IFERROR((Ações!$F664-Ações!$K664)/Ações!$F664,0)</f>
        <v>-0.17942159474413677</v>
      </c>
      <c r="F664" s="46">
        <f>IF(OR(Ações!$N664&lt;0,Ações!$M664&lt;0),"",(22.5*Ações!$M664*Ações!$N664)^0.5)</f>
        <v>55.383079546012965</v>
      </c>
      <c r="G664" s="47">
        <f>IFERROR((Ações!$H664-Ações!$K664)/Ações!$H664,0)</f>
        <v>7.2755199912307145</v>
      </c>
      <c r="H664" s="48">
        <f>IFERROR(Ações!$I664/(Ações!$P664-Table_1[[#This Row],[CAGR LUCRO 5A]]),0)</f>
        <v>-10.408699213973797</v>
      </c>
      <c r="I664" s="48">
        <f>IF(Ações!$S664&lt;0,"",Ações!$O664*(1+Ações!$S664))</f>
        <v>3.5753881799999996</v>
      </c>
      <c r="J664" s="49">
        <f>IFERROR(IF(Ações!$B664="","",(VLOOKUP(Table_1[[#This Row],[AÇÕES]],'Dados Status Invest STOCKS'!A650:AD1265,4)/Table_1[[#This Row],[LPA]]))/100,0)</f>
        <v>0.17391752577319589</v>
      </c>
      <c r="K664" s="64">
        <f>IFERROR(IF(Ações!$B664="","",VLOOKUP(Table_1[[#This Row],[AÇÕES]],'Dados Status Invest STOCKS'!A650:AD1265,2)),0)</f>
        <v>65.319999999999993</v>
      </c>
      <c r="L664" s="65">
        <f>IFERROR(IF(Ações!$B664="","",VLOOKUP(Table_1[[#This Row],[AÇÕES]],'Dados Status Invest STOCKS'!A650:AD1265,3)/100),0)</f>
        <v>3.9E-2</v>
      </c>
      <c r="M664" s="66">
        <f>IFERROR(IF(Ações!$B664="","",VLOOKUP(Table_1[[#This Row],[AÇÕES]],'Dados Status Invest STOCKS'!A650:AD1265,28)),0)</f>
        <v>1.94</v>
      </c>
      <c r="N664" s="66">
        <f>IFERROR(IF(Ações!$B664="","",VLOOKUP(Table_1[[#This Row],[AÇÕES]],'Dados Status Invest STOCKS'!A650:AD1265,27)),0)</f>
        <v>70.27</v>
      </c>
      <c r="O664" s="66">
        <f>IFERROR(IF(Ações!$L664="","",Ações!$K664*Ações!$L664),0)</f>
        <v>2.5474799999999997</v>
      </c>
      <c r="P664" s="67">
        <f t="shared" si="10"/>
        <v>0.06</v>
      </c>
      <c r="Q664" s="67">
        <f>IFERROR(Ações!$O664/Ações!$M664,0)</f>
        <v>1.3131340206185567</v>
      </c>
      <c r="R664" s="67">
        <f>IFERROR(IF(Ações!$B664="","",VLOOKUP(Table_1[[#This Row],[AÇÕES]],'Dados Status Invest STOCKS'!A650:AD1265,18)/100),0)</f>
        <v>2.76E-2</v>
      </c>
      <c r="S664" s="65">
        <f>IFERROR(IF(Ações!$B664="","",VLOOKUP(Table_1[[#This Row],[AÇÕES]],'Dados Status Invest STOCKS'!A650:AD1265,25)/100),0)</f>
        <v>0.40350000000000003</v>
      </c>
      <c r="T664" s="67">
        <f>(1-Ações!$Q664)*Ações!$R664</f>
        <v>-8.642498969072163E-3</v>
      </c>
      <c r="U664" s="68">
        <f>IF(Ações!$S664=0,Ações!$T664,IF(Ações!$T664=0,Ações!$S664,AVERAGE(Ações!$S664,Ações!$T664)))</f>
        <v>0.19742875051546394</v>
      </c>
    </row>
    <row r="665" spans="2:21" ht="15.75" customHeight="1" x14ac:dyDescent="0.2">
      <c r="B665" s="63" t="str">
        <f>IFERROR('Dados Status Invest STOCKS'!A652,"-")</f>
        <v>BIVI</v>
      </c>
      <c r="C665" s="45">
        <f>IFERROR((Ações!$D665-Ações!$K665)/Ações!$D665,0)</f>
        <v>0</v>
      </c>
      <c r="D665" s="46">
        <f>(Ações!$O665)/0.06</f>
        <v>0</v>
      </c>
      <c r="E665" s="47">
        <f>IFERROR((Ações!$F665-Ações!$K665)/Ações!$F665,0)</f>
        <v>0</v>
      </c>
      <c r="F665" s="46" t="str">
        <f>IF(OR(Ações!$N665&lt;0,Ações!$M665&lt;0),"",(22.5*Ações!$M665*Ações!$N665)^0.5)</f>
        <v/>
      </c>
      <c r="G665" s="47">
        <f>IFERROR((Ações!$H665-Ações!$K665)/Ações!$H665,0)</f>
        <v>0</v>
      </c>
      <c r="H665" s="48">
        <f>IFERROR(Ações!$I665/(Ações!$P665-Table_1[[#This Row],[CAGR LUCRO 5A]]),0)</f>
        <v>0</v>
      </c>
      <c r="I665" s="48">
        <f>IF(Ações!$S665&lt;0,"",Ações!$O665*(1+Ações!$S665))</f>
        <v>0</v>
      </c>
      <c r="J665" s="49">
        <f>IFERROR(IF(Ações!$B665="","",(VLOOKUP(Table_1[[#This Row],[AÇÕES]],'Dados Status Invest STOCKS'!A651:AD1266,4)/Table_1[[#This Row],[LPA]]))/100,0)</f>
        <v>1.1518324607329843E-3</v>
      </c>
      <c r="K665" s="64">
        <f>IFERROR(IF(Ações!$B665="","",VLOOKUP(Table_1[[#This Row],[AÇÕES]],'Dados Status Invest STOCKS'!A651:AD1266,2)),0)</f>
        <v>3.79</v>
      </c>
      <c r="L665" s="65">
        <f>IFERROR(IF(Ações!$B665="","",VLOOKUP(Table_1[[#This Row],[AÇÕES]],'Dados Status Invest STOCKS'!A651:AD1266,3)/100),0)</f>
        <v>0</v>
      </c>
      <c r="M665" s="66">
        <f>IFERROR(IF(Ações!$B665="","",VLOOKUP(Table_1[[#This Row],[AÇÕES]],'Dados Status Invest STOCKS'!A651:AD1266,28)),0)</f>
        <v>-5.73</v>
      </c>
      <c r="N665" s="66">
        <f>IFERROR(IF(Ações!$B665="","",VLOOKUP(Table_1[[#This Row],[AÇÕES]],'Dados Status Invest STOCKS'!A651:AD1266,27)),0)</f>
        <v>0.81</v>
      </c>
      <c r="O665" s="66">
        <f>IFERROR(IF(Ações!$L665="","",Ações!$K665*Ações!$L665),0)</f>
        <v>0</v>
      </c>
      <c r="P665" s="67">
        <f t="shared" si="10"/>
        <v>0.06</v>
      </c>
      <c r="Q665" s="67">
        <f>IFERROR(Ações!$O665/Ações!$M665,0)</f>
        <v>0</v>
      </c>
      <c r="R665" s="67">
        <f>IFERROR(IF(Ações!$B665="","",VLOOKUP(Table_1[[#This Row],[AÇÕES]],'Dados Status Invest STOCKS'!A651:AD1266,18)/100),0)</f>
        <v>-7.0734000000000004</v>
      </c>
      <c r="S665" s="65">
        <f>IFERROR(IF(Ações!$B665="","",VLOOKUP(Table_1[[#This Row],[AÇÕES]],'Dados Status Invest STOCKS'!A651:AD1266,25)/100),0)</f>
        <v>0</v>
      </c>
      <c r="T665" s="67">
        <f>(1-Ações!$Q665)*Ações!$R665</f>
        <v>-7.0734000000000004</v>
      </c>
      <c r="U665" s="68">
        <f>IF(Ações!$S665=0,Ações!$T665,IF(Ações!$T665=0,Ações!$S665,AVERAGE(Ações!$S665,Ações!$T665)))</f>
        <v>-7.0734000000000004</v>
      </c>
    </row>
    <row r="666" spans="2:21" ht="15.75" customHeight="1" x14ac:dyDescent="0.2">
      <c r="B666" s="63" t="str">
        <f>IFERROR('Dados Status Invest STOCKS'!A653,"-")</f>
        <v>BJ</v>
      </c>
      <c r="C666" s="45">
        <f>IFERROR((Ações!$D666-Ações!$K666)/Ações!$D666,0)</f>
        <v>0</v>
      </c>
      <c r="D666" s="46">
        <f>(Ações!$O666)/0.06</f>
        <v>0</v>
      </c>
      <c r="E666" s="47">
        <f>IFERROR((Ações!$F666-Ações!$K666)/Ações!$F666,0)</f>
        <v>-2.7132336299682169</v>
      </c>
      <c r="F666" s="46">
        <f>IF(OR(Ações!$N666&lt;0,Ações!$M666&lt;0),"",(22.5*Ações!$M666*Ações!$N666)^0.5)</f>
        <v>16.936720461765908</v>
      </c>
      <c r="G666" s="47">
        <f>IFERROR((Ações!$H666-Ações!$K666)/Ações!$H666,0)</f>
        <v>0</v>
      </c>
      <c r="H666" s="48">
        <f>IFERROR(Ações!$I666/(Ações!$P666-Table_1[[#This Row],[CAGR LUCRO 5A]]),0)</f>
        <v>0</v>
      </c>
      <c r="I666" s="48">
        <f>IF(Ações!$S666&lt;0,"",Ações!$O666*(1+Ações!$S666))</f>
        <v>0</v>
      </c>
      <c r="J666" s="49">
        <f>IFERROR(IF(Ações!$B666="","",(VLOOKUP(Table_1[[#This Row],[AÇÕES]],'Dados Status Invest STOCKS'!A652:AD1267,4)/Table_1[[#This Row],[LPA]]))/100,0)</f>
        <v>6.7573770491803284E-2</v>
      </c>
      <c r="K666" s="64">
        <f>IFERROR(IF(Ações!$B666="","",VLOOKUP(Table_1[[#This Row],[AÇÕES]],'Dados Status Invest STOCKS'!A652:AD1267,2)),0)</f>
        <v>62.89</v>
      </c>
      <c r="L666" s="65">
        <f>IFERROR(IF(Ações!$B666="","",VLOOKUP(Table_1[[#This Row],[AÇÕES]],'Dados Status Invest STOCKS'!A652:AD1267,3)/100),0)</f>
        <v>0</v>
      </c>
      <c r="M666" s="66">
        <f>IFERROR(IF(Ações!$B666="","",VLOOKUP(Table_1[[#This Row],[AÇÕES]],'Dados Status Invest STOCKS'!A652:AD1267,28)),0)</f>
        <v>3.05</v>
      </c>
      <c r="N666" s="66">
        <f>IFERROR(IF(Ações!$B666="","",VLOOKUP(Table_1[[#This Row],[AÇÕES]],'Dados Status Invest STOCKS'!A652:AD1267,27)),0)</f>
        <v>4.18</v>
      </c>
      <c r="O666" s="66">
        <f>IFERROR(IF(Ações!$L666="","",Ações!$K666*Ações!$L666),0)</f>
        <v>0</v>
      </c>
      <c r="P666" s="67">
        <f t="shared" si="10"/>
        <v>0.06</v>
      </c>
      <c r="Q666" s="67">
        <f>IFERROR(Ações!$O666/Ações!$M666,0)</f>
        <v>0</v>
      </c>
      <c r="R666" s="67">
        <f>IFERROR(IF(Ações!$B666="","",VLOOKUP(Table_1[[#This Row],[AÇÕES]],'Dados Status Invest STOCKS'!A652:AD1267,18)/100),0)</f>
        <v>0.73089999999999999</v>
      </c>
      <c r="S666" s="65">
        <f>IFERROR(IF(Ações!$B666="","",VLOOKUP(Table_1[[#This Row],[AÇÕES]],'Dados Status Invest STOCKS'!A652:AD1267,25)/100),0)</f>
        <v>0</v>
      </c>
      <c r="T666" s="67">
        <f>(1-Ações!$Q666)*Ações!$R666</f>
        <v>0.73089999999999999</v>
      </c>
      <c r="U666" s="68">
        <f>IF(Ações!$S666=0,Ações!$T666,IF(Ações!$T666=0,Ações!$S666,AVERAGE(Ações!$S666,Ações!$T666)))</f>
        <v>0.73089999999999999</v>
      </c>
    </row>
    <row r="667" spans="2:21" ht="15.75" customHeight="1" x14ac:dyDescent="0.2">
      <c r="B667" s="63" t="str">
        <f>IFERROR('Dados Status Invest STOCKS'!A654,"-")</f>
        <v>BJRI</v>
      </c>
      <c r="C667" s="45">
        <f>IFERROR((Ações!$D667-Ações!$K667)/Ações!$D667,0)</f>
        <v>0</v>
      </c>
      <c r="D667" s="46">
        <f>(Ações!$O667)/0.06</f>
        <v>0</v>
      </c>
      <c r="E667" s="47">
        <f>IFERROR((Ações!$F667-Ações!$K667)/Ações!$F667,0)</f>
        <v>0</v>
      </c>
      <c r="F667" s="46" t="str">
        <f>IF(OR(Ações!$N667&lt;0,Ações!$M667&lt;0),"",(22.5*Ações!$M667*Ações!$N667)^0.5)</f>
        <v/>
      </c>
      <c r="G667" s="47">
        <f>IFERROR((Ações!$H667-Ações!$K667)/Ações!$H667,0)</f>
        <v>0</v>
      </c>
      <c r="H667" s="48">
        <f>IFERROR(Ações!$I667/(Ações!$P667-Table_1[[#This Row],[CAGR LUCRO 5A]]),0)</f>
        <v>0</v>
      </c>
      <c r="I667" s="48">
        <f>IF(Ações!$S667&lt;0,"",Ações!$O667*(1+Ações!$S667))</f>
        <v>0</v>
      </c>
      <c r="J667" s="49">
        <f>IFERROR(IF(Ações!$B667="","",(VLOOKUP(Table_1[[#This Row],[AÇÕES]],'Dados Status Invest STOCKS'!A653:AD1268,4)/Table_1[[#This Row],[LPA]]))/100,0)</f>
        <v>0.57972602739726031</v>
      </c>
      <c r="K667" s="64">
        <f>IFERROR(IF(Ações!$B667="","",VLOOKUP(Table_1[[#This Row],[AÇÕES]],'Dados Status Invest STOCKS'!A653:AD1268,2)),0)</f>
        <v>30.93</v>
      </c>
      <c r="L667" s="65">
        <f>IFERROR(IF(Ações!$B667="","",VLOOKUP(Table_1[[#This Row],[AÇÕES]],'Dados Status Invest STOCKS'!A653:AD1268,3)/100),0)</f>
        <v>0</v>
      </c>
      <c r="M667" s="66">
        <f>IFERROR(IF(Ações!$B667="","",VLOOKUP(Table_1[[#This Row],[AÇÕES]],'Dados Status Invest STOCKS'!A653:AD1268,28)),0)</f>
        <v>-0.73</v>
      </c>
      <c r="N667" s="66">
        <f>IFERROR(IF(Ações!$B667="","",VLOOKUP(Table_1[[#This Row],[AÇÕES]],'Dados Status Invest STOCKS'!A653:AD1268,27)),0)</f>
        <v>14.4</v>
      </c>
      <c r="O667" s="66">
        <f>IFERROR(IF(Ações!$L667="","",Ações!$K667*Ações!$L667),0)</f>
        <v>0</v>
      </c>
      <c r="P667" s="67">
        <f t="shared" si="10"/>
        <v>0.06</v>
      </c>
      <c r="Q667" s="67">
        <f>IFERROR(Ações!$O667/Ações!$M667,0)</f>
        <v>0</v>
      </c>
      <c r="R667" s="67">
        <f>IFERROR(IF(Ações!$B667="","",VLOOKUP(Table_1[[#This Row],[AÇÕES]],'Dados Status Invest STOCKS'!A653:AD1268,18)/100),0)</f>
        <v>-5.0799999999999998E-2</v>
      </c>
      <c r="S667" s="65">
        <f>IFERROR(IF(Ações!$B667="","",VLOOKUP(Table_1[[#This Row],[AÇÕES]],'Dados Status Invest STOCKS'!A653:AD1268,25)/100),0)</f>
        <v>0</v>
      </c>
      <c r="T667" s="67">
        <f>(1-Ações!$Q667)*Ações!$R667</f>
        <v>-5.0799999999999998E-2</v>
      </c>
      <c r="U667" s="68">
        <f>IF(Ações!$S667=0,Ações!$T667,IF(Ações!$T667=0,Ações!$S667,AVERAGE(Ações!$S667,Ações!$T667)))</f>
        <v>-5.0799999999999998E-2</v>
      </c>
    </row>
    <row r="668" spans="2:21" ht="15.75" customHeight="1" x14ac:dyDescent="0.2">
      <c r="B668" s="63" t="str">
        <f>IFERROR('Dados Status Invest STOCKS'!A655,"-")</f>
        <v>BK</v>
      </c>
      <c r="C668" s="45">
        <f>IFERROR((Ações!$D668-Ações!$K668)/Ações!$D668,0)</f>
        <v>-1.7149321266968329</v>
      </c>
      <c r="D668" s="46">
        <f>(Ações!$O668)/0.06</f>
        <v>21.694833333333332</v>
      </c>
      <c r="E668" s="47">
        <f>IFERROR((Ações!$F668-Ações!$K668)/Ações!$F668,0)</f>
        <v>0.16216131450549326</v>
      </c>
      <c r="F668" s="46">
        <f>IF(OR(Ações!$N668&lt;0,Ações!$M668&lt;0),"",(22.5*Ações!$M668*Ações!$N668)^0.5)</f>
        <v>70.299928876208682</v>
      </c>
      <c r="G668" s="47">
        <f>IFERROR((Ações!$H668-Ações!$K668)/Ações!$H668,0)</f>
        <v>1.4242881830402874E-2</v>
      </c>
      <c r="H668" s="48">
        <f>IFERROR(Ações!$I668/(Ações!$P668-Table_1[[#This Row],[CAGR LUCRO 5A]]),0)</f>
        <v>59.751026814159303</v>
      </c>
      <c r="I668" s="48">
        <f>IF(Ações!$S668&lt;0,"",Ações!$O668*(1+Ações!$S668))</f>
        <v>1.350373206</v>
      </c>
      <c r="J668" s="49">
        <f>IFERROR(IF(Ações!$B668="","",(VLOOKUP(Table_1[[#This Row],[AÇÕES]],'Dados Status Invest STOCKS'!A654:AD1269,4)/Table_1[[#This Row],[LPA]]))/100,0)</f>
        <v>3.4062500000000002E-2</v>
      </c>
      <c r="K668" s="64">
        <f>IFERROR(IF(Ações!$B668="","",VLOOKUP(Table_1[[#This Row],[AÇÕES]],'Dados Status Invest STOCKS'!A654:AD1269,2)),0)</f>
        <v>58.9</v>
      </c>
      <c r="L668" s="65">
        <f>IFERROR(IF(Ações!$B668="","",VLOOKUP(Table_1[[#This Row],[AÇÕES]],'Dados Status Invest STOCKS'!A654:AD1269,3)/100),0)</f>
        <v>2.2099999999999998E-2</v>
      </c>
      <c r="M668" s="66">
        <f>IFERROR(IF(Ações!$B668="","",VLOOKUP(Table_1[[#This Row],[AÇÕES]],'Dados Status Invest STOCKS'!A654:AD1269,28)),0)</f>
        <v>4.16</v>
      </c>
      <c r="N668" s="66">
        <f>IFERROR(IF(Ações!$B668="","",VLOOKUP(Table_1[[#This Row],[AÇÕES]],'Dados Status Invest STOCKS'!A654:AD1269,27)),0)</f>
        <v>52.8</v>
      </c>
      <c r="O668" s="66">
        <f>IFERROR(IF(Ações!$L668="","",Ações!$K668*Ações!$L668),0)</f>
        <v>1.3016899999999998</v>
      </c>
      <c r="P668" s="67">
        <f t="shared" si="10"/>
        <v>0.06</v>
      </c>
      <c r="Q668" s="67">
        <f>IFERROR(Ações!$O668/Ações!$M668,0)</f>
        <v>0.31290624999999994</v>
      </c>
      <c r="R668" s="67">
        <f>IFERROR(IF(Ações!$B668="","",VLOOKUP(Table_1[[#This Row],[AÇÕES]],'Dados Status Invest STOCKS'!A654:AD1269,18)/100),0)</f>
        <v>7.8700000000000006E-2</v>
      </c>
      <c r="S668" s="65">
        <f>IFERROR(IF(Ações!$B668="","",VLOOKUP(Table_1[[#This Row],[AÇÕES]],'Dados Status Invest STOCKS'!A654:AD1269,25)/100),0)</f>
        <v>3.7400000000000003E-2</v>
      </c>
      <c r="T668" s="67">
        <f>(1-Ações!$Q668)*Ações!$R668</f>
        <v>5.4074278125000007E-2</v>
      </c>
      <c r="U668" s="68">
        <f>IF(Ações!$S668=0,Ações!$T668,IF(Ações!$T668=0,Ações!$S668,AVERAGE(Ações!$S668,Ações!$T668)))</f>
        <v>4.5737139062500001E-2</v>
      </c>
    </row>
    <row r="669" spans="2:21" ht="15.75" customHeight="1" x14ac:dyDescent="0.2">
      <c r="B669" s="63" t="str">
        <f>IFERROR('Dados Status Invest STOCKS'!A656,"-")</f>
        <v>BKCC</v>
      </c>
      <c r="C669" s="45">
        <f>IFERROR((Ações!$D669-Ações!$K669)/Ações!$D669,0)</f>
        <v>0.39879759519038083</v>
      </c>
      <c r="D669" s="46">
        <f>(Ações!$O669)/0.06</f>
        <v>6.6699666666666673</v>
      </c>
      <c r="E669" s="47">
        <f>IFERROR((Ações!$F669-Ações!$K669)/Ações!$F669,0)</f>
        <v>0.59950230959971829</v>
      </c>
      <c r="F669" s="46">
        <f>IF(OR(Ações!$N669&lt;0,Ações!$M669&lt;0),"",(22.5*Ações!$M669*Ações!$N669)^0.5)</f>
        <v>10.012542134742805</v>
      </c>
      <c r="G669" s="47">
        <f>IFERROR((Ações!$H669-Ações!$K669)/Ações!$H669,0)</f>
        <v>0.39879759519038083</v>
      </c>
      <c r="H669" s="48">
        <f>IFERROR(Ações!$I669/(Ações!$P669-Table_1[[#This Row],[CAGR LUCRO 5A]]),0)</f>
        <v>6.6699666666666673</v>
      </c>
      <c r="I669" s="48">
        <f>IF(Ações!$S669&lt;0,"",Ações!$O669*(1+Ações!$S669))</f>
        <v>0.400198</v>
      </c>
      <c r="J669" s="49">
        <f>IFERROR(IF(Ações!$B669="","",(VLOOKUP(Table_1[[#This Row],[AÇÕES]],'Dados Status Invest STOCKS'!A655:AD1270,4)/Table_1[[#This Row],[LPA]]))/100,0)</f>
        <v>4.5212765957446811E-2</v>
      </c>
      <c r="K669" s="64">
        <f>IFERROR(IF(Ações!$B669="","",VLOOKUP(Table_1[[#This Row],[AÇÕES]],'Dados Status Invest STOCKS'!A655:AD1270,2)),0)</f>
        <v>4.01</v>
      </c>
      <c r="L669" s="65">
        <f>IFERROR(IF(Ações!$B669="","",VLOOKUP(Table_1[[#This Row],[AÇÕES]],'Dados Status Invest STOCKS'!A655:AD1270,3)/100),0)</f>
        <v>9.98E-2</v>
      </c>
      <c r="M669" s="66">
        <f>IFERROR(IF(Ações!$B669="","",VLOOKUP(Table_1[[#This Row],[AÇÕES]],'Dados Status Invest STOCKS'!A655:AD1270,28)),0)</f>
        <v>0.94</v>
      </c>
      <c r="N669" s="66">
        <f>IFERROR(IF(Ações!$B669="","",VLOOKUP(Table_1[[#This Row],[AÇÕES]],'Dados Status Invest STOCKS'!A655:AD1270,27)),0)</f>
        <v>4.74</v>
      </c>
      <c r="O669" s="66">
        <f>IFERROR(IF(Ações!$L669="","",Ações!$K669*Ações!$L669),0)</f>
        <v>0.400198</v>
      </c>
      <c r="P669" s="67">
        <f t="shared" si="10"/>
        <v>0.06</v>
      </c>
      <c r="Q669" s="67">
        <f>IFERROR(Ações!$O669/Ações!$M669,0)</f>
        <v>0.4257425531914894</v>
      </c>
      <c r="R669" s="67">
        <f>IFERROR(IF(Ações!$B669="","",VLOOKUP(Table_1[[#This Row],[AÇÕES]],'Dados Status Invest STOCKS'!A655:AD1270,18)/100),0)</f>
        <v>0.19870000000000002</v>
      </c>
      <c r="S669" s="65">
        <f>IFERROR(IF(Ações!$B669="","",VLOOKUP(Table_1[[#This Row],[AÇÕES]],'Dados Status Invest STOCKS'!A655:AD1270,25)/100),0)</f>
        <v>0</v>
      </c>
      <c r="T669" s="67">
        <f>(1-Ações!$Q669)*Ações!$R669</f>
        <v>0.11410495468085108</v>
      </c>
      <c r="U669" s="68">
        <f>IF(Ações!$S669=0,Ações!$T669,IF(Ações!$T669=0,Ações!$S669,AVERAGE(Ações!$S669,Ações!$T669)))</f>
        <v>0.11410495468085108</v>
      </c>
    </row>
    <row r="670" spans="2:21" ht="15.75" customHeight="1" x14ac:dyDescent="0.2">
      <c r="B670" s="63" t="str">
        <f>IFERROR('Dados Status Invest STOCKS'!A657,"-")</f>
        <v>BKD</v>
      </c>
      <c r="C670" s="45">
        <f>IFERROR((Ações!$D670-Ações!$K670)/Ações!$D670,0)</f>
        <v>0</v>
      </c>
      <c r="D670" s="46">
        <f>(Ações!$O670)/0.06</f>
        <v>0</v>
      </c>
      <c r="E670" s="47">
        <f>IFERROR((Ações!$F670-Ações!$K670)/Ações!$F670,0)</f>
        <v>0</v>
      </c>
      <c r="F670" s="46" t="str">
        <f>IF(OR(Ações!$N670&lt;0,Ações!$M670&lt;0),"",(22.5*Ações!$M670*Ações!$N670)^0.5)</f>
        <v/>
      </c>
      <c r="G670" s="47">
        <f>IFERROR((Ações!$H670-Ações!$K670)/Ações!$H670,0)</f>
        <v>0</v>
      </c>
      <c r="H670" s="48">
        <f>IFERROR(Ações!$I670/(Ações!$P670-Table_1[[#This Row],[CAGR LUCRO 5A]]),0)</f>
        <v>0</v>
      </c>
      <c r="I670" s="48">
        <f>IF(Ações!$S670&lt;0,"",Ações!$O670*(1+Ações!$S670))</f>
        <v>0</v>
      </c>
      <c r="J670" s="49">
        <f>IFERROR(IF(Ações!$B670="","",(VLOOKUP(Table_1[[#This Row],[AÇÕES]],'Dados Status Invest STOCKS'!A656:AD1271,4)/Table_1[[#This Row],[LPA]]))/100,0)</f>
        <v>0.72851851851851845</v>
      </c>
      <c r="K670" s="64">
        <f>IFERROR(IF(Ações!$B670="","",VLOOKUP(Table_1[[#This Row],[AÇÕES]],'Dados Status Invest STOCKS'!A656:AD1271,2)),0)</f>
        <v>5.28</v>
      </c>
      <c r="L670" s="65">
        <f>IFERROR(IF(Ações!$B670="","",VLOOKUP(Table_1[[#This Row],[AÇÕES]],'Dados Status Invest STOCKS'!A656:AD1271,3)/100),0)</f>
        <v>0</v>
      </c>
      <c r="M670" s="66">
        <f>IFERROR(IF(Ações!$B670="","",VLOOKUP(Table_1[[#This Row],[AÇÕES]],'Dados Status Invest STOCKS'!A656:AD1271,28)),0)</f>
        <v>-0.27</v>
      </c>
      <c r="N670" s="66">
        <f>IFERROR(IF(Ações!$B670="","",VLOOKUP(Table_1[[#This Row],[AÇÕES]],'Dados Status Invest STOCKS'!A656:AD1271,27)),0)</f>
        <v>4.2699999999999996</v>
      </c>
      <c r="O670" s="66">
        <f>IFERROR(IF(Ações!$L670="","",Ações!$K670*Ações!$L670),0)</f>
        <v>0</v>
      </c>
      <c r="P670" s="67">
        <f t="shared" si="10"/>
        <v>0.06</v>
      </c>
      <c r="Q670" s="67">
        <f>IFERROR(Ações!$O670/Ações!$M670,0)</f>
        <v>0</v>
      </c>
      <c r="R670" s="67">
        <f>IFERROR(IF(Ações!$B670="","",VLOOKUP(Table_1[[#This Row],[AÇÕES]],'Dados Status Invest STOCKS'!A656:AD1271,18)/100),0)</f>
        <v>-6.2800000000000009E-2</v>
      </c>
      <c r="S670" s="65">
        <f>IFERROR(IF(Ações!$B670="","",VLOOKUP(Table_1[[#This Row],[AÇÕES]],'Dados Status Invest STOCKS'!A656:AD1271,25)/100),0)</f>
        <v>0</v>
      </c>
      <c r="T670" s="67">
        <f>(1-Ações!$Q670)*Ações!$R670</f>
        <v>-6.2800000000000009E-2</v>
      </c>
      <c r="U670" s="68">
        <f>IF(Ações!$S670=0,Ações!$T670,IF(Ações!$T670=0,Ações!$S670,AVERAGE(Ações!$S670,Ações!$T670)))</f>
        <v>-6.2800000000000009E-2</v>
      </c>
    </row>
    <row r="671" spans="2:21" ht="15.75" customHeight="1" x14ac:dyDescent="0.2">
      <c r="B671" s="63" t="str">
        <f>IFERROR('Dados Status Invest STOCKS'!A658,"-")</f>
        <v>BKE</v>
      </c>
      <c r="C671" s="45">
        <f>IFERROR((Ações!$D671-Ações!$K671)/Ações!$D671,0)</f>
        <v>0.67248908296943233</v>
      </c>
      <c r="D671" s="46">
        <f>(Ações!$O671)/0.06</f>
        <v>116.48466666666667</v>
      </c>
      <c r="E671" s="47">
        <f>IFERROR((Ações!$F671-Ações!$K671)/Ações!$F671,0)</f>
        <v>-0.13559773941587072</v>
      </c>
      <c r="F671" s="46">
        <f>IF(OR(Ações!$N671&lt;0,Ações!$M671&lt;0),"",(22.5*Ações!$M671*Ações!$N671)^0.5)</f>
        <v>33.594642430006608</v>
      </c>
      <c r="G671" s="47">
        <f>IFERROR((Ações!$H671-Ações!$K671)/Ações!$H671,0)</f>
        <v>0</v>
      </c>
      <c r="H671" s="48">
        <f>IFERROR(Ações!$I671/(Ações!$P671-Table_1[[#This Row],[CAGR LUCRO 5A]]),0)</f>
        <v>0</v>
      </c>
      <c r="I671" s="48" t="str">
        <f>IF(Ações!$S671&lt;0,"",Ações!$O671*(1+Ações!$S671))</f>
        <v/>
      </c>
      <c r="J671" s="49">
        <f>IFERROR(IF(Ações!$B671="","",(VLOOKUP(Table_1[[#This Row],[AÇÕES]],'Dados Status Invest STOCKS'!A657:AD1272,4)/Table_1[[#This Row],[LPA]]))/100,0)</f>
        <v>1.6905263157894736E-2</v>
      </c>
      <c r="K671" s="64">
        <f>IFERROR(IF(Ações!$B671="","",VLOOKUP(Table_1[[#This Row],[AÇÕES]],'Dados Status Invest STOCKS'!A657:AD1272,2)),0)</f>
        <v>38.15</v>
      </c>
      <c r="L671" s="65">
        <f>IFERROR(IF(Ações!$B671="","",VLOOKUP(Table_1[[#This Row],[AÇÕES]],'Dados Status Invest STOCKS'!A657:AD1272,3)/100),0)</f>
        <v>0.1832</v>
      </c>
      <c r="M671" s="66">
        <f>IFERROR(IF(Ações!$B671="","",VLOOKUP(Table_1[[#This Row],[AÇÕES]],'Dados Status Invest STOCKS'!A657:AD1272,28)),0)</f>
        <v>4.75</v>
      </c>
      <c r="N671" s="66">
        <f>IFERROR(IF(Ações!$B671="","",VLOOKUP(Table_1[[#This Row],[AÇÕES]],'Dados Status Invest STOCKS'!A657:AD1272,27)),0)</f>
        <v>10.56</v>
      </c>
      <c r="O671" s="66">
        <f>IFERROR(IF(Ações!$L671="","",Ações!$K671*Ações!$L671),0)</f>
        <v>6.9890799999999995</v>
      </c>
      <c r="P671" s="67">
        <f t="shared" si="10"/>
        <v>0.06</v>
      </c>
      <c r="Q671" s="67">
        <f>IFERROR(Ações!$O671/Ações!$M671,0)</f>
        <v>1.4713852631578945</v>
      </c>
      <c r="R671" s="67">
        <f>IFERROR(IF(Ações!$B671="","",VLOOKUP(Table_1[[#This Row],[AÇÕES]],'Dados Status Invest STOCKS'!A657:AD1272,18)/100),0)</f>
        <v>0.44979999999999998</v>
      </c>
      <c r="S671" s="65">
        <f>IFERROR(IF(Ações!$B671="","",VLOOKUP(Table_1[[#This Row],[AÇÕES]],'Dados Status Invest STOCKS'!A657:AD1272,25)/100),0)</f>
        <v>-2.4399999999999998E-2</v>
      </c>
      <c r="T671" s="67">
        <f>(1-Ações!$Q671)*Ações!$R671</f>
        <v>-0.21202909136842094</v>
      </c>
      <c r="U671" s="68">
        <f>IF(Ações!$S671=0,Ações!$T671,IF(Ações!$T671=0,Ações!$S671,AVERAGE(Ações!$S671,Ações!$T671)))</f>
        <v>-0.11821454568421047</v>
      </c>
    </row>
    <row r="672" spans="2:21" ht="15.75" customHeight="1" x14ac:dyDescent="0.2">
      <c r="B672" s="63" t="str">
        <f>IFERROR('Dados Status Invest STOCKS'!A659,"-")</f>
        <v>BKEP</v>
      </c>
      <c r="C672" s="45">
        <f>IFERROR((Ações!$D672-Ações!$K672)/Ações!$D672,0)</f>
        <v>-0.33630289532293983</v>
      </c>
      <c r="D672" s="46">
        <f>(Ações!$O672)/0.06</f>
        <v>2.6640666666666668</v>
      </c>
      <c r="E672" s="47">
        <f>IFERROR((Ações!$F672-Ações!$K672)/Ações!$F672,0)</f>
        <v>0</v>
      </c>
      <c r="F672" s="46">
        <f>IF(OR(Ações!$N672&lt;0,Ações!$M672&lt;0),"",(22.5*Ações!$M672*Ações!$N672)^0.5)</f>
        <v>0</v>
      </c>
      <c r="G672" s="47">
        <f>IFERROR((Ações!$H672-Ações!$K672)/Ações!$H672,0)</f>
        <v>-0.33630289532293983</v>
      </c>
      <c r="H672" s="48">
        <f>IFERROR(Ações!$I672/(Ações!$P672-Table_1[[#This Row],[CAGR LUCRO 5A]]),0)</f>
        <v>2.6640666666666668</v>
      </c>
      <c r="I672" s="48">
        <f>IF(Ações!$S672&lt;0,"",Ações!$O672*(1+Ações!$S672))</f>
        <v>0.15984400000000001</v>
      </c>
      <c r="J672" s="49">
        <f>IFERROR(IF(Ações!$B672="","",(VLOOKUP(Table_1[[#This Row],[AÇÕES]],'Dados Status Invest STOCKS'!A658:AD1273,4)/Table_1[[#This Row],[LPA]]))/100,0)</f>
        <v>1.1724137931034485E-2</v>
      </c>
      <c r="K672" s="64">
        <f>IFERROR(IF(Ações!$B672="","",VLOOKUP(Table_1[[#This Row],[AÇÕES]],'Dados Status Invest STOCKS'!A658:AD1273,2)),0)</f>
        <v>3.56</v>
      </c>
      <c r="L672" s="65">
        <f>IFERROR(IF(Ações!$B672="","",VLOOKUP(Table_1[[#This Row],[AÇÕES]],'Dados Status Invest STOCKS'!A658:AD1273,3)/100),0)</f>
        <v>4.4900000000000002E-2</v>
      </c>
      <c r="M672" s="66">
        <f>IFERROR(IF(Ações!$B672="","",VLOOKUP(Table_1[[#This Row],[AÇÕES]],'Dados Status Invest STOCKS'!A658:AD1273,28)),0)</f>
        <v>1.74</v>
      </c>
      <c r="N672" s="66">
        <f>IFERROR(IF(Ações!$B672="","",VLOOKUP(Table_1[[#This Row],[AÇÕES]],'Dados Status Invest STOCKS'!A658:AD1273,27)),0)</f>
        <v>0</v>
      </c>
      <c r="O672" s="66">
        <f>IFERROR(IF(Ações!$L672="","",Ações!$K672*Ações!$L672),0)</f>
        <v>0.15984400000000001</v>
      </c>
      <c r="P672" s="67">
        <f t="shared" si="10"/>
        <v>0.06</v>
      </c>
      <c r="Q672" s="67">
        <f>IFERROR(Ações!$O672/Ações!$M672,0)</f>
        <v>9.186436781609196E-2</v>
      </c>
      <c r="R672" s="67">
        <f>IFERROR(IF(Ações!$B672="","",VLOOKUP(Table_1[[#This Row],[AÇÕES]],'Dados Status Invest STOCKS'!A658:AD1273,18)/100),0)</f>
        <v>0</v>
      </c>
      <c r="S672" s="65">
        <f>IFERROR(IF(Ações!$B672="","",VLOOKUP(Table_1[[#This Row],[AÇÕES]],'Dados Status Invest STOCKS'!A658:AD1273,25)/100),0)</f>
        <v>0</v>
      </c>
      <c r="T672" s="67">
        <f>(1-Ações!$Q672)*Ações!$R672</f>
        <v>0</v>
      </c>
      <c r="U672" s="68">
        <f>IF(Ações!$S672=0,Ações!$T672,IF(Ações!$T672=0,Ações!$S672,AVERAGE(Ações!$S672,Ações!$T672)))</f>
        <v>0</v>
      </c>
    </row>
    <row r="673" spans="2:21" ht="15.75" customHeight="1" x14ac:dyDescent="0.2">
      <c r="B673" s="63" t="str">
        <f>IFERROR('Dados Status Invest STOCKS'!A660,"-")</f>
        <v>BKEPP</v>
      </c>
      <c r="C673" s="45">
        <f>IFERROR((Ações!$D673-Ações!$K673)/Ações!$D673,0)</f>
        <v>0.29078014184397172</v>
      </c>
      <c r="D673" s="46">
        <f>(Ações!$O673)/0.06</f>
        <v>11.9145</v>
      </c>
      <c r="E673" s="47">
        <f>IFERROR((Ações!$F673-Ações!$K673)/Ações!$F673,0)</f>
        <v>0</v>
      </c>
      <c r="F673" s="46">
        <f>IF(OR(Ações!$N673&lt;0,Ações!$M673&lt;0),"",(22.5*Ações!$M673*Ações!$N673)^0.5)</f>
        <v>0</v>
      </c>
      <c r="G673" s="47">
        <f>IFERROR((Ações!$H673-Ações!$K673)/Ações!$H673,0)</f>
        <v>0.29078014184397172</v>
      </c>
      <c r="H673" s="48">
        <f>IFERROR(Ações!$I673/(Ações!$P673-Table_1[[#This Row],[CAGR LUCRO 5A]]),0)</f>
        <v>11.9145</v>
      </c>
      <c r="I673" s="48">
        <f>IF(Ações!$S673&lt;0,"",Ações!$O673*(1+Ações!$S673))</f>
        <v>0.71487000000000001</v>
      </c>
      <c r="J673" s="49">
        <f>IFERROR(IF(Ações!$B673="","",(VLOOKUP(Table_1[[#This Row],[AÇÕES]],'Dados Status Invest STOCKS'!A659:AD1274,4)/Table_1[[#This Row],[LPA]]))/100,0)</f>
        <v>2.7873563218390802E-2</v>
      </c>
      <c r="K673" s="64">
        <f>IFERROR(IF(Ações!$B673="","",VLOOKUP(Table_1[[#This Row],[AÇÕES]],'Dados Status Invest STOCKS'!A659:AD1274,2)),0)</f>
        <v>8.4499999999999993</v>
      </c>
      <c r="L673" s="65">
        <f>IFERROR(IF(Ações!$B673="","",VLOOKUP(Table_1[[#This Row],[AÇÕES]],'Dados Status Invest STOCKS'!A659:AD1274,3)/100),0)</f>
        <v>8.4600000000000009E-2</v>
      </c>
      <c r="M673" s="66">
        <f>IFERROR(IF(Ações!$B673="","",VLOOKUP(Table_1[[#This Row],[AÇÕES]],'Dados Status Invest STOCKS'!A659:AD1274,28)),0)</f>
        <v>1.74</v>
      </c>
      <c r="N673" s="66">
        <f>IFERROR(IF(Ações!$B673="","",VLOOKUP(Table_1[[#This Row],[AÇÕES]],'Dados Status Invest STOCKS'!A659:AD1274,27)),0)</f>
        <v>0</v>
      </c>
      <c r="O673" s="66">
        <f>IFERROR(IF(Ações!$L673="","",Ações!$K673*Ações!$L673),0)</f>
        <v>0.71487000000000001</v>
      </c>
      <c r="P673" s="67">
        <f t="shared" si="10"/>
        <v>0.06</v>
      </c>
      <c r="Q673" s="67">
        <f>IFERROR(Ações!$O673/Ações!$M673,0)</f>
        <v>0.41084482758620688</v>
      </c>
      <c r="R673" s="67">
        <f>IFERROR(IF(Ações!$B673="","",VLOOKUP(Table_1[[#This Row],[AÇÕES]],'Dados Status Invest STOCKS'!A659:AD1274,18)/100),0)</f>
        <v>0</v>
      </c>
      <c r="S673" s="65">
        <f>IFERROR(IF(Ações!$B673="","",VLOOKUP(Table_1[[#This Row],[AÇÕES]],'Dados Status Invest STOCKS'!A659:AD1274,25)/100),0)</f>
        <v>0</v>
      </c>
      <c r="T673" s="67">
        <f>(1-Ações!$Q673)*Ações!$R673</f>
        <v>0</v>
      </c>
      <c r="U673" s="68">
        <f>IF(Ações!$S673=0,Ações!$T673,IF(Ações!$T673=0,Ações!$S673,AVERAGE(Ações!$S673,Ações!$T673)))</f>
        <v>0</v>
      </c>
    </row>
    <row r="674" spans="2:21" ht="15.75" customHeight="1" x14ac:dyDescent="0.2">
      <c r="B674" s="63" t="str">
        <f>IFERROR('Dados Status Invest STOCKS'!A661,"-")</f>
        <v>BKH</v>
      </c>
      <c r="C674" s="45">
        <f>IFERROR((Ações!$D674-Ações!$K674)/Ações!$D674,0)</f>
        <v>-0.74927113702623871</v>
      </c>
      <c r="D674" s="46">
        <f>(Ações!$O674)/0.06</f>
        <v>38.215916666666672</v>
      </c>
      <c r="E674" s="47">
        <f>IFERROR((Ações!$F674-Ações!$K674)/Ações!$F674,0)</f>
        <v>-0.11199345307351927</v>
      </c>
      <c r="F674" s="46">
        <f>IF(OR(Ações!$N674&lt;0,Ações!$M674&lt;0),"",(22.5*Ações!$M674*Ações!$N674)^0.5)</f>
        <v>60.11726041662245</v>
      </c>
      <c r="G674" s="47">
        <f>IFERROR((Ações!$H674-Ações!$K674)/Ações!$H674,0)</f>
        <v>-0.74927113702623871</v>
      </c>
      <c r="H674" s="48">
        <f>IFERROR(Ações!$I674/(Ações!$P674-Table_1[[#This Row],[CAGR LUCRO 5A]]),0)</f>
        <v>38.215916666666672</v>
      </c>
      <c r="I674" s="48">
        <f>IF(Ações!$S674&lt;0,"",Ações!$O674*(1+Ações!$S674))</f>
        <v>2.2929550000000001</v>
      </c>
      <c r="J674" s="49">
        <f>IFERROR(IF(Ações!$B674="","",(VLOOKUP(Table_1[[#This Row],[AÇÕES]],'Dados Status Invest STOCKS'!A660:AD1275,4)/Table_1[[#This Row],[LPA]]))/100,0)</f>
        <v>4.623684210526316E-2</v>
      </c>
      <c r="K674" s="64">
        <f>IFERROR(IF(Ações!$B674="","",VLOOKUP(Table_1[[#This Row],[AÇÕES]],'Dados Status Invest STOCKS'!A660:AD1275,2)),0)</f>
        <v>66.849999999999994</v>
      </c>
      <c r="L674" s="65">
        <f>IFERROR(IF(Ações!$B674="","",VLOOKUP(Table_1[[#This Row],[AÇÕES]],'Dados Status Invest STOCKS'!A660:AD1275,3)/100),0)</f>
        <v>3.4300000000000004E-2</v>
      </c>
      <c r="M674" s="66">
        <f>IFERROR(IF(Ações!$B674="","",VLOOKUP(Table_1[[#This Row],[AÇÕES]],'Dados Status Invest STOCKS'!A660:AD1275,28)),0)</f>
        <v>3.8</v>
      </c>
      <c r="N674" s="66">
        <f>IFERROR(IF(Ações!$B674="","",VLOOKUP(Table_1[[#This Row],[AÇÕES]],'Dados Status Invest STOCKS'!A660:AD1275,27)),0)</f>
        <v>42.27</v>
      </c>
      <c r="O674" s="66">
        <f>IFERROR(IF(Ações!$L674="","",Ações!$K674*Ações!$L674),0)</f>
        <v>2.2929550000000001</v>
      </c>
      <c r="P674" s="67">
        <f t="shared" si="10"/>
        <v>0.06</v>
      </c>
      <c r="Q674" s="67">
        <f>IFERROR(Ações!$O674/Ações!$M674,0)</f>
        <v>0.6034092105263158</v>
      </c>
      <c r="R674" s="67">
        <f>IFERROR(IF(Ações!$B674="","",VLOOKUP(Table_1[[#This Row],[AÇÕES]],'Dados Status Invest STOCKS'!A660:AD1275,18)/100),0)</f>
        <v>0.09</v>
      </c>
      <c r="S674" s="65">
        <f>IFERROR(IF(Ações!$B674="","",VLOOKUP(Table_1[[#This Row],[AÇÕES]],'Dados Status Invest STOCKS'!A660:AD1275,25)/100),0)</f>
        <v>0</v>
      </c>
      <c r="T674" s="67">
        <f>(1-Ações!$Q674)*Ações!$R674</f>
        <v>3.5693171052631575E-2</v>
      </c>
      <c r="U674" s="68">
        <f>IF(Ações!$S674=0,Ações!$T674,IF(Ações!$T674=0,Ações!$S674,AVERAGE(Ações!$S674,Ações!$T674)))</f>
        <v>3.5693171052631575E-2</v>
      </c>
    </row>
    <row r="675" spans="2:21" ht="15.75" customHeight="1" x14ac:dyDescent="0.2">
      <c r="B675" s="63" t="str">
        <f>IFERROR('Dados Status Invest STOCKS'!A662,"-")</f>
        <v>BKI</v>
      </c>
      <c r="C675" s="45">
        <f>IFERROR((Ações!$D675-Ações!$K675)/Ações!$D675,0)</f>
        <v>0</v>
      </c>
      <c r="D675" s="46">
        <f>(Ações!$O675)/0.06</f>
        <v>0</v>
      </c>
      <c r="E675" s="47">
        <f>IFERROR((Ações!$F675-Ações!$K675)/Ações!$F675,0)</f>
        <v>-2.6690652806529949</v>
      </c>
      <c r="F675" s="46">
        <f>IF(OR(Ações!$N675&lt;0,Ações!$M675&lt;0),"",(22.5*Ações!$M675*Ações!$N675)^0.5)</f>
        <v>20.201330401733447</v>
      </c>
      <c r="G675" s="47">
        <f>IFERROR((Ações!$H675-Ações!$K675)/Ações!$H675,0)</f>
        <v>0</v>
      </c>
      <c r="H675" s="48">
        <f>IFERROR(Ações!$I675/(Ações!$P675-Table_1[[#This Row],[CAGR LUCRO 5A]]),0)</f>
        <v>0</v>
      </c>
      <c r="I675" s="48">
        <f>IF(Ações!$S675&lt;0,"",Ações!$O675*(1+Ações!$S675))</f>
        <v>0</v>
      </c>
      <c r="J675" s="49">
        <f>IFERROR(IF(Ações!$B675="","",(VLOOKUP(Table_1[[#This Row],[AÇÕES]],'Dados Status Invest STOCKS'!A661:AD1276,4)/Table_1[[#This Row],[LPA]]))/100,0)</f>
        <v>0.47399999999999998</v>
      </c>
      <c r="K675" s="64">
        <f>IFERROR(IF(Ações!$B675="","",VLOOKUP(Table_1[[#This Row],[AÇÕES]],'Dados Status Invest STOCKS'!A661:AD1276,2)),0)</f>
        <v>74.12</v>
      </c>
      <c r="L675" s="65">
        <f>IFERROR(IF(Ações!$B675="","",VLOOKUP(Table_1[[#This Row],[AÇÕES]],'Dados Status Invest STOCKS'!A661:AD1276,3)/100),0)</f>
        <v>0</v>
      </c>
      <c r="M675" s="66">
        <f>IFERROR(IF(Ações!$B675="","",VLOOKUP(Table_1[[#This Row],[AÇÕES]],'Dados Status Invest STOCKS'!A661:AD1276,28)),0)</f>
        <v>1.25</v>
      </c>
      <c r="N675" s="66">
        <f>IFERROR(IF(Ações!$B675="","",VLOOKUP(Table_1[[#This Row],[AÇÕES]],'Dados Status Invest STOCKS'!A661:AD1276,27)),0)</f>
        <v>14.51</v>
      </c>
      <c r="O675" s="66">
        <f>IFERROR(IF(Ações!$L675="","",Ações!$K675*Ações!$L675),0)</f>
        <v>0</v>
      </c>
      <c r="P675" s="67">
        <f t="shared" si="10"/>
        <v>0.06</v>
      </c>
      <c r="Q675" s="67">
        <f>IFERROR(Ações!$O675/Ações!$M675,0)</f>
        <v>0</v>
      </c>
      <c r="R675" s="67">
        <f>IFERROR(IF(Ações!$B675="","",VLOOKUP(Table_1[[#This Row],[AÇÕES]],'Dados Status Invest STOCKS'!A661:AD1276,18)/100),0)</f>
        <v>8.6199999999999999E-2</v>
      </c>
      <c r="S675" s="65">
        <f>IFERROR(IF(Ações!$B675="","",VLOOKUP(Table_1[[#This Row],[AÇÕES]],'Dados Status Invest STOCKS'!A661:AD1276,25)/100),0)</f>
        <v>0.67549999999999999</v>
      </c>
      <c r="T675" s="67">
        <f>(1-Ações!$Q675)*Ações!$R675</f>
        <v>8.6199999999999999E-2</v>
      </c>
      <c r="U675" s="68">
        <f>IF(Ações!$S675=0,Ações!$T675,IF(Ações!$T675=0,Ações!$S675,AVERAGE(Ações!$S675,Ações!$T675)))</f>
        <v>0.38085000000000002</v>
      </c>
    </row>
    <row r="676" spans="2:21" ht="15.75" customHeight="1" x14ac:dyDescent="0.2">
      <c r="B676" s="63" t="str">
        <f>IFERROR('Dados Status Invest STOCKS'!A663,"-")</f>
        <v>BKNG</v>
      </c>
      <c r="C676" s="45">
        <f>IFERROR((Ações!$D676-Ações!$K676)/Ações!$D676,0)</f>
        <v>0</v>
      </c>
      <c r="D676" s="46">
        <f>(Ações!$O676)/0.06</f>
        <v>0</v>
      </c>
      <c r="E676" s="47">
        <f>IFERROR((Ações!$F676-Ações!$K676)/Ações!$F676,0)</f>
        <v>0</v>
      </c>
      <c r="F676" s="46" t="str">
        <f>IF(OR(Ações!$N676&lt;0,Ações!$M676&lt;0),"",(22.5*Ações!$M676*Ações!$N676)^0.5)</f>
        <v/>
      </c>
      <c r="G676" s="47">
        <f>IFERROR((Ações!$H676-Ações!$K676)/Ações!$H676,0)</f>
        <v>0</v>
      </c>
      <c r="H676" s="48">
        <f>IFERROR(Ações!$I676/(Ações!$P676-Table_1[[#This Row],[CAGR LUCRO 5A]]),0)</f>
        <v>0</v>
      </c>
      <c r="I676" s="48">
        <f>IF(Ações!$S676&lt;0,"",Ações!$O676*(1+Ações!$S676))</f>
        <v>0</v>
      </c>
      <c r="J676" s="49">
        <f>IFERROR(IF(Ações!$B676="","",(VLOOKUP(Table_1[[#This Row],[AÇÕES]],'Dados Status Invest STOCKS'!A662:AD1277,4)/Table_1[[#This Row],[LPA]]))/100,0)</f>
        <v>0.91491124260355017</v>
      </c>
      <c r="K676" s="64">
        <f>IFERROR(IF(Ações!$B676="","",VLOOKUP(Table_1[[#This Row],[AÇÕES]],'Dados Status Invest STOCKS'!A662:AD1277,2)),0)</f>
        <v>2349.62</v>
      </c>
      <c r="L676" s="65">
        <f>IFERROR(IF(Ações!$B676="","",VLOOKUP(Table_1[[#This Row],[AÇÕES]],'Dados Status Invest STOCKS'!A662:AD1277,3)/100),0)</f>
        <v>0</v>
      </c>
      <c r="M676" s="66">
        <f>IFERROR(IF(Ações!$B676="","",VLOOKUP(Table_1[[#This Row],[AÇÕES]],'Dados Status Invest STOCKS'!A662:AD1277,28)),0)</f>
        <v>-5.07</v>
      </c>
      <c r="N676" s="66">
        <f>IFERROR(IF(Ações!$B676="","",VLOOKUP(Table_1[[#This Row],[AÇÕES]],'Dados Status Invest STOCKS'!A662:AD1277,27)),0)</f>
        <v>135.03</v>
      </c>
      <c r="O676" s="66">
        <f>IFERROR(IF(Ações!$L676="","",Ações!$K676*Ações!$L676),0)</f>
        <v>0</v>
      </c>
      <c r="P676" s="67">
        <f t="shared" si="10"/>
        <v>0.06</v>
      </c>
      <c r="Q676" s="67">
        <f>IFERROR(Ações!$O676/Ações!$M676,0)</f>
        <v>0</v>
      </c>
      <c r="R676" s="67">
        <f>IFERROR(IF(Ações!$B676="","",VLOOKUP(Table_1[[#This Row],[AÇÕES]],'Dados Status Invest STOCKS'!A662:AD1277,18)/100),0)</f>
        <v>-3.7499999999999999E-2</v>
      </c>
      <c r="S676" s="65">
        <f>IFERROR(IF(Ações!$B676="","",VLOOKUP(Table_1[[#This Row],[AÇÕES]],'Dados Status Invest STOCKS'!A662:AD1277,25)/100),0)</f>
        <v>0</v>
      </c>
      <c r="T676" s="67">
        <f>(1-Ações!$Q676)*Ações!$R676</f>
        <v>-3.7499999999999999E-2</v>
      </c>
      <c r="U676" s="68">
        <f>IF(Ações!$S676=0,Ações!$T676,IF(Ações!$T676=0,Ações!$S676,AVERAGE(Ações!$S676,Ações!$T676)))</f>
        <v>-3.7499999999999999E-2</v>
      </c>
    </row>
    <row r="677" spans="2:21" ht="15.75" customHeight="1" x14ac:dyDescent="0.2">
      <c r="B677" s="63" t="str">
        <f>IFERROR('Dados Status Invest STOCKS'!A664,"-")</f>
        <v>BKR</v>
      </c>
      <c r="C677" s="45">
        <f>IFERROR((Ações!$D677-Ações!$K677)/Ações!$D677,0)</f>
        <v>-1.2556390977443606</v>
      </c>
      <c r="D677" s="46">
        <f>(Ações!$O677)/0.06</f>
        <v>12.001033333333336</v>
      </c>
      <c r="E677" s="47">
        <f>IFERROR((Ações!$F677-Ações!$K677)/Ações!$F677,0)</f>
        <v>-2.5381540234523805</v>
      </c>
      <c r="F677" s="46">
        <f>IF(OR(Ações!$N677&lt;0,Ações!$M677&lt;0),"",(22.5*Ações!$M677*Ações!$N677)^0.5)</f>
        <v>7.650882302061639</v>
      </c>
      <c r="G677" s="47">
        <f>IFERROR((Ações!$H677-Ações!$K677)/Ações!$H677,0)</f>
        <v>-1.2556390977443606</v>
      </c>
      <c r="H677" s="48">
        <f>IFERROR(Ações!$I677/(Ações!$P677-Table_1[[#This Row],[CAGR LUCRO 5A]]),0)</f>
        <v>12.001033333333336</v>
      </c>
      <c r="I677" s="48">
        <f>IF(Ações!$S677&lt;0,"",Ações!$O677*(1+Ações!$S677))</f>
        <v>0.72006200000000009</v>
      </c>
      <c r="J677" s="49">
        <f>IFERROR(IF(Ações!$B677="","",(VLOOKUP(Table_1[[#This Row],[AÇÕES]],'Dados Status Invest STOCKS'!A663:AD1278,4)/Table_1[[#This Row],[LPA]]))/100,0)</f>
        <v>10.513125</v>
      </c>
      <c r="K677" s="64">
        <f>IFERROR(IF(Ações!$B677="","",VLOOKUP(Table_1[[#This Row],[AÇÕES]],'Dados Status Invest STOCKS'!A663:AD1278,2)),0)</f>
        <v>27.07</v>
      </c>
      <c r="L677" s="65">
        <f>IFERROR(IF(Ações!$B677="","",VLOOKUP(Table_1[[#This Row],[AÇÕES]],'Dados Status Invest STOCKS'!A663:AD1278,3)/100),0)</f>
        <v>2.6600000000000002E-2</v>
      </c>
      <c r="M677" s="66">
        <f>IFERROR(IF(Ações!$B677="","",VLOOKUP(Table_1[[#This Row],[AÇÕES]],'Dados Status Invest STOCKS'!A663:AD1278,28)),0)</f>
        <v>0.16</v>
      </c>
      <c r="N677" s="66">
        <f>IFERROR(IF(Ações!$B677="","",VLOOKUP(Table_1[[#This Row],[AÇÕES]],'Dados Status Invest STOCKS'!A663:AD1278,27)),0)</f>
        <v>16.260000000000002</v>
      </c>
      <c r="O677" s="66">
        <f>IFERROR(IF(Ações!$L677="","",Ações!$K677*Ações!$L677),0)</f>
        <v>0.72006200000000009</v>
      </c>
      <c r="P677" s="67">
        <f t="shared" si="10"/>
        <v>0.06</v>
      </c>
      <c r="Q677" s="67">
        <f>IFERROR(Ações!$O677/Ações!$M677,0)</f>
        <v>4.5003875000000004</v>
      </c>
      <c r="R677" s="67">
        <f>IFERROR(IF(Ações!$B677="","",VLOOKUP(Table_1[[#This Row],[AÇÕES]],'Dados Status Invest STOCKS'!A663:AD1278,18)/100),0)</f>
        <v>9.8999999999999991E-3</v>
      </c>
      <c r="S677" s="65">
        <f>IFERROR(IF(Ações!$B677="","",VLOOKUP(Table_1[[#This Row],[AÇÕES]],'Dados Status Invest STOCKS'!A663:AD1278,25)/100),0)</f>
        <v>0</v>
      </c>
      <c r="T677" s="67">
        <f>(1-Ações!$Q677)*Ações!$R677</f>
        <v>-3.465383625E-2</v>
      </c>
      <c r="U677" s="68">
        <f>IF(Ações!$S677=0,Ações!$T677,IF(Ações!$T677=0,Ações!$S677,AVERAGE(Ações!$S677,Ações!$T677)))</f>
        <v>-3.465383625E-2</v>
      </c>
    </row>
    <row r="678" spans="2:21" ht="15.75" customHeight="1" x14ac:dyDescent="0.2">
      <c r="B678" s="63" t="str">
        <f>IFERROR('Dados Status Invest STOCKS'!A665,"-")</f>
        <v>BKSC</v>
      </c>
      <c r="C678" s="45">
        <f>IFERROR((Ações!$D678-Ações!$K678)/Ações!$D678,0)</f>
        <v>-0.52671755725190816</v>
      </c>
      <c r="D678" s="46">
        <f>(Ações!$O678)/0.06</f>
        <v>13.014850000000003</v>
      </c>
      <c r="E678" s="47">
        <f>IFERROR((Ações!$F678-Ações!$K678)/Ações!$F678,0)</f>
        <v>-0.19501908888937505</v>
      </c>
      <c r="F678" s="46">
        <f>IF(OR(Ações!$N678&lt;0,Ações!$M678&lt;0),"",(22.5*Ações!$M678*Ações!$N678)^0.5)</f>
        <v>16.627349458046524</v>
      </c>
      <c r="G678" s="47">
        <f>IFERROR((Ações!$H678-Ações!$K678)/Ações!$H678,0)</f>
        <v>0.94225727847004892</v>
      </c>
      <c r="H678" s="48">
        <f>IFERROR(Ações!$I678/(Ações!$P678-Table_1[[#This Row],[CAGR LUCRO 5A]]),0)</f>
        <v>344.11263400000018</v>
      </c>
      <c r="I678" s="48">
        <f>IF(Ações!$S678&lt;0,"",Ações!$O678*(1+Ações!$S678))</f>
        <v>0.82587032160000018</v>
      </c>
      <c r="J678" s="49">
        <f>IFERROR(IF(Ações!$B678="","",(VLOOKUP(Table_1[[#This Row],[AÇÕES]],'Dados Status Invest STOCKS'!A664:AD1279,4)/Table_1[[#This Row],[LPA]]))/100,0)</f>
        <v>0.1268</v>
      </c>
      <c r="K678" s="64">
        <f>IFERROR(IF(Ações!$B678="","",VLOOKUP(Table_1[[#This Row],[AÇÕES]],'Dados Status Invest STOCKS'!A664:AD1279,2)),0)</f>
        <v>19.87</v>
      </c>
      <c r="L678" s="65">
        <f>IFERROR(IF(Ações!$B678="","",VLOOKUP(Table_1[[#This Row],[AÇÕES]],'Dados Status Invest STOCKS'!A664:AD1279,3)/100),0)</f>
        <v>3.9300000000000002E-2</v>
      </c>
      <c r="M678" s="66">
        <f>IFERROR(IF(Ações!$B678="","",VLOOKUP(Table_1[[#This Row],[AÇÕES]],'Dados Status Invest STOCKS'!A664:AD1279,28)),0)</f>
        <v>1.25</v>
      </c>
      <c r="N678" s="66">
        <f>IFERROR(IF(Ações!$B678="","",VLOOKUP(Table_1[[#This Row],[AÇÕES]],'Dados Status Invest STOCKS'!A664:AD1279,27)),0)</f>
        <v>9.83</v>
      </c>
      <c r="O678" s="66">
        <f>IFERROR(IF(Ações!$L678="","",Ações!$K678*Ações!$L678),0)</f>
        <v>0.78089100000000011</v>
      </c>
      <c r="P678" s="67">
        <f t="shared" si="10"/>
        <v>0.06</v>
      </c>
      <c r="Q678" s="67">
        <f>IFERROR(Ações!$O678/Ações!$M678,0)</f>
        <v>0.62471280000000007</v>
      </c>
      <c r="R678" s="67">
        <f>IFERROR(IF(Ações!$B678="","",VLOOKUP(Table_1[[#This Row],[AÇÕES]],'Dados Status Invest STOCKS'!A664:AD1279,18)/100),0)</f>
        <v>0.1275</v>
      </c>
      <c r="S678" s="65">
        <f>IFERROR(IF(Ações!$B678="","",VLOOKUP(Table_1[[#This Row],[AÇÕES]],'Dados Status Invest STOCKS'!A664:AD1279,25)/100),0)</f>
        <v>5.7599999999999998E-2</v>
      </c>
      <c r="T678" s="67">
        <f>(1-Ações!$Q678)*Ações!$R678</f>
        <v>4.7849117999999989E-2</v>
      </c>
      <c r="U678" s="68">
        <f>IF(Ações!$S678=0,Ações!$T678,IF(Ações!$T678=0,Ações!$S678,AVERAGE(Ações!$S678,Ações!$T678)))</f>
        <v>5.272455899999999E-2</v>
      </c>
    </row>
    <row r="679" spans="2:21" ht="15.75" customHeight="1" x14ac:dyDescent="0.2">
      <c r="B679" s="63" t="str">
        <f>IFERROR('Dados Status Invest STOCKS'!A666,"-")</f>
        <v>BKU</v>
      </c>
      <c r="C679" s="45">
        <f>IFERROR((Ações!$D679-Ações!$K679)/Ações!$D679,0)</f>
        <v>-1.8301886792452831</v>
      </c>
      <c r="D679" s="46">
        <f>(Ações!$O679)/0.06</f>
        <v>15.359399999999999</v>
      </c>
      <c r="E679" s="47">
        <f>IFERROR((Ações!$F679-Ações!$K679)/Ações!$F679,0)</f>
        <v>0.24243927792045167</v>
      </c>
      <c r="F679" s="46">
        <f>IF(OR(Ações!$N679&lt;0,Ações!$M679&lt;0),"",(22.5*Ações!$M679*Ações!$N679)^0.5)</f>
        <v>57.381538843080875</v>
      </c>
      <c r="G679" s="47">
        <f>IFERROR((Ações!$H679-Ações!$K679)/Ações!$H679,0)</f>
        <v>0</v>
      </c>
      <c r="H679" s="48">
        <f>IFERROR(Ações!$I679/(Ações!$P679-Table_1[[#This Row],[CAGR LUCRO 5A]]),0)</f>
        <v>0</v>
      </c>
      <c r="I679" s="48" t="str">
        <f>IF(Ações!$S679&lt;0,"",Ações!$O679*(1+Ações!$S679))</f>
        <v/>
      </c>
      <c r="J679" s="49">
        <f>IFERROR(IF(Ações!$B679="","",(VLOOKUP(Table_1[[#This Row],[AÇÕES]],'Dados Status Invest STOCKS'!A665:AD1280,4)/Table_1[[#This Row],[LPA]]))/100,0)</f>
        <v>2.4489311163895487E-2</v>
      </c>
      <c r="K679" s="64">
        <f>IFERROR(IF(Ações!$B679="","",VLOOKUP(Table_1[[#This Row],[AÇÕES]],'Dados Status Invest STOCKS'!A665:AD1280,2)),0)</f>
        <v>43.47</v>
      </c>
      <c r="L679" s="65">
        <f>IFERROR(IF(Ações!$B679="","",VLOOKUP(Table_1[[#This Row],[AÇÕES]],'Dados Status Invest STOCKS'!A665:AD1280,3)/100),0)</f>
        <v>2.12E-2</v>
      </c>
      <c r="M679" s="66">
        <f>IFERROR(IF(Ações!$B679="","",VLOOKUP(Table_1[[#This Row],[AÇÕES]],'Dados Status Invest STOCKS'!A665:AD1280,28)),0)</f>
        <v>4.21</v>
      </c>
      <c r="N679" s="66">
        <f>IFERROR(IF(Ações!$B679="","",VLOOKUP(Table_1[[#This Row],[AÇÕES]],'Dados Status Invest STOCKS'!A665:AD1280,27)),0)</f>
        <v>34.76</v>
      </c>
      <c r="O679" s="66">
        <f>IFERROR(IF(Ações!$L679="","",Ações!$K679*Ações!$L679),0)</f>
        <v>0.92156399999999994</v>
      </c>
      <c r="P679" s="67">
        <f t="shared" si="10"/>
        <v>0.06</v>
      </c>
      <c r="Q679" s="67">
        <f>IFERROR(Ações!$O679/Ações!$M679,0)</f>
        <v>0.21889881235154393</v>
      </c>
      <c r="R679" s="67">
        <f>IFERROR(IF(Ações!$B679="","",VLOOKUP(Table_1[[#This Row],[AÇÕES]],'Dados Status Invest STOCKS'!A665:AD1280,18)/100),0)</f>
        <v>0.12119999999999999</v>
      </c>
      <c r="S679" s="65">
        <f>IFERROR(IF(Ações!$B679="","",VLOOKUP(Table_1[[#This Row],[AÇÕES]],'Dados Status Invest STOCKS'!A665:AD1280,25)/100),0)</f>
        <v>-3.9399999999999998E-2</v>
      </c>
      <c r="T679" s="67">
        <f>(1-Ações!$Q679)*Ações!$R679</f>
        <v>9.466946394299286E-2</v>
      </c>
      <c r="U679" s="68">
        <f>IF(Ações!$S679=0,Ações!$T679,IF(Ações!$T679=0,Ações!$S679,AVERAGE(Ações!$S679,Ações!$T679)))</f>
        <v>2.7634731971496431E-2</v>
      </c>
    </row>
    <row r="680" spans="2:21" ht="15.75" customHeight="1" x14ac:dyDescent="0.2">
      <c r="B680" s="63" t="str">
        <f>IFERROR('Dados Status Invest STOCKS'!A667,"-")</f>
        <v>BKYI</v>
      </c>
      <c r="C680" s="45">
        <f>IFERROR((Ações!$D680-Ações!$K680)/Ações!$D680,0)</f>
        <v>0</v>
      </c>
      <c r="D680" s="46">
        <f>(Ações!$O680)/0.06</f>
        <v>0</v>
      </c>
      <c r="E680" s="47">
        <f>IFERROR((Ações!$F680-Ações!$K680)/Ações!$F680,0)</f>
        <v>0</v>
      </c>
      <c r="F680" s="46" t="str">
        <f>IF(OR(Ações!$N680&lt;0,Ações!$M680&lt;0),"",(22.5*Ações!$M680*Ações!$N680)^0.5)</f>
        <v/>
      </c>
      <c r="G680" s="47">
        <f>IFERROR((Ações!$H680-Ações!$K680)/Ações!$H680,0)</f>
        <v>0</v>
      </c>
      <c r="H680" s="48">
        <f>IFERROR(Ações!$I680/(Ações!$P680-Table_1[[#This Row],[CAGR LUCRO 5A]]),0)</f>
        <v>0</v>
      </c>
      <c r="I680" s="48">
        <f>IF(Ações!$S680&lt;0,"",Ações!$O680*(1+Ações!$S680))</f>
        <v>0</v>
      </c>
      <c r="J680" s="49">
        <f>IFERROR(IF(Ações!$B680="","",(VLOOKUP(Table_1[[#This Row],[AÇÕES]],'Dados Status Invest STOCKS'!A666:AD1281,4)/Table_1[[#This Row],[LPA]]))/100,0)</f>
        <v>6.3333333333333339E-2</v>
      </c>
      <c r="K680" s="64">
        <f>IFERROR(IF(Ações!$B680="","",VLOOKUP(Table_1[[#This Row],[AÇÕES]],'Dados Status Invest STOCKS'!A666:AD1281,2)),0)</f>
        <v>2.06</v>
      </c>
      <c r="L680" s="65">
        <f>IFERROR(IF(Ações!$B680="","",VLOOKUP(Table_1[[#This Row],[AÇÕES]],'Dados Status Invest STOCKS'!A666:AD1281,3)/100),0)</f>
        <v>0</v>
      </c>
      <c r="M680" s="66">
        <f>IFERROR(IF(Ações!$B680="","",VLOOKUP(Table_1[[#This Row],[AÇÕES]],'Dados Status Invest STOCKS'!A666:AD1281,28)),0)</f>
        <v>-0.56999999999999995</v>
      </c>
      <c r="N680" s="66">
        <f>IFERROR(IF(Ações!$B680="","",VLOOKUP(Table_1[[#This Row],[AÇÕES]],'Dados Status Invest STOCKS'!A666:AD1281,27)),0)</f>
        <v>2.2400000000000002</v>
      </c>
      <c r="O680" s="66">
        <f>IFERROR(IF(Ações!$L680="","",Ações!$K680*Ações!$L680),0)</f>
        <v>0</v>
      </c>
      <c r="P680" s="67">
        <f t="shared" si="10"/>
        <v>0.06</v>
      </c>
      <c r="Q680" s="67">
        <f>IFERROR(Ações!$O680/Ações!$M680,0)</f>
        <v>0</v>
      </c>
      <c r="R680" s="67">
        <f>IFERROR(IF(Ações!$B680="","",VLOOKUP(Table_1[[#This Row],[AÇÕES]],'Dados Status Invest STOCKS'!A666:AD1281,18)/100),0)</f>
        <v>-0.25519999999999998</v>
      </c>
      <c r="S680" s="65">
        <f>IFERROR(IF(Ações!$B680="","",VLOOKUP(Table_1[[#This Row],[AÇÕES]],'Dados Status Invest STOCKS'!A666:AD1281,25)/100),0)</f>
        <v>0</v>
      </c>
      <c r="T680" s="67">
        <f>(1-Ações!$Q680)*Ações!$R680</f>
        <v>-0.25519999999999998</v>
      </c>
      <c r="U680" s="68">
        <f>IF(Ações!$S680=0,Ações!$T680,IF(Ações!$T680=0,Ações!$S680,AVERAGE(Ações!$S680,Ações!$T680)))</f>
        <v>-0.25519999999999998</v>
      </c>
    </row>
    <row r="681" spans="2:21" ht="15.75" customHeight="1" x14ac:dyDescent="0.2">
      <c r="B681" s="63" t="str">
        <f>IFERROR('Dados Status Invest STOCKS'!A668,"-")</f>
        <v>BL</v>
      </c>
      <c r="C681" s="45">
        <f>IFERROR((Ações!$D681-Ações!$K681)/Ações!$D681,0)</f>
        <v>0</v>
      </c>
      <c r="D681" s="46">
        <f>(Ações!$O681)/0.06</f>
        <v>0</v>
      </c>
      <c r="E681" s="47">
        <f>IFERROR((Ações!$F681-Ações!$K681)/Ações!$F681,0)</f>
        <v>0</v>
      </c>
      <c r="F681" s="46" t="str">
        <f>IF(OR(Ações!$N681&lt;0,Ações!$M681&lt;0),"",(22.5*Ações!$M681*Ações!$N681)^0.5)</f>
        <v/>
      </c>
      <c r="G681" s="47">
        <f>IFERROR((Ações!$H681-Ações!$K681)/Ações!$H681,0)</f>
        <v>0</v>
      </c>
      <c r="H681" s="48">
        <f>IFERROR(Ações!$I681/(Ações!$P681-Table_1[[#This Row],[CAGR LUCRO 5A]]),0)</f>
        <v>0</v>
      </c>
      <c r="I681" s="48">
        <f>IF(Ações!$S681&lt;0,"",Ações!$O681*(1+Ações!$S681))</f>
        <v>0</v>
      </c>
      <c r="J681" s="49">
        <f>IFERROR(IF(Ações!$B681="","",(VLOOKUP(Table_1[[#This Row],[AÇÕES]],'Dados Status Invest STOCKS'!A667:AD1282,4)/Table_1[[#This Row],[LPA]]))/100,0)</f>
        <v>0.33728395061728395</v>
      </c>
      <c r="K681" s="64">
        <f>IFERROR(IF(Ações!$B681="","",VLOOKUP(Table_1[[#This Row],[AÇÕES]],'Dados Status Invest STOCKS'!A667:AD1282,2)),0)</f>
        <v>88.62</v>
      </c>
      <c r="L681" s="65">
        <f>IFERROR(IF(Ações!$B681="","",VLOOKUP(Table_1[[#This Row],[AÇÕES]],'Dados Status Invest STOCKS'!A667:AD1282,3)/100),0)</f>
        <v>0</v>
      </c>
      <c r="M681" s="66">
        <f>IFERROR(IF(Ações!$B681="","",VLOOKUP(Table_1[[#This Row],[AÇÕES]],'Dados Status Invest STOCKS'!A667:AD1282,28)),0)</f>
        <v>-1.62</v>
      </c>
      <c r="N681" s="66">
        <f>IFERROR(IF(Ações!$B681="","",VLOOKUP(Table_1[[#This Row],[AÇÕES]],'Dados Status Invest STOCKS'!A667:AD1282,27)),0)</f>
        <v>5.81</v>
      </c>
      <c r="O681" s="66">
        <f>IFERROR(IF(Ações!$L681="","",Ações!$K681*Ações!$L681),0)</f>
        <v>0</v>
      </c>
      <c r="P681" s="67">
        <f t="shared" si="10"/>
        <v>0.06</v>
      </c>
      <c r="Q681" s="67">
        <f>IFERROR(Ações!$O681/Ações!$M681,0)</f>
        <v>0</v>
      </c>
      <c r="R681" s="67">
        <f>IFERROR(IF(Ações!$B681="","",VLOOKUP(Table_1[[#This Row],[AÇÕES]],'Dados Status Invest STOCKS'!A667:AD1282,18)/100),0)</f>
        <v>-0.2792</v>
      </c>
      <c r="S681" s="65">
        <f>IFERROR(IF(Ações!$B681="","",VLOOKUP(Table_1[[#This Row],[AÇÕES]],'Dados Status Invest STOCKS'!A667:AD1282,25)/100),0)</f>
        <v>0</v>
      </c>
      <c r="T681" s="67">
        <f>(1-Ações!$Q681)*Ações!$R681</f>
        <v>-0.2792</v>
      </c>
      <c r="U681" s="68">
        <f>IF(Ações!$S681=0,Ações!$T681,IF(Ações!$T681=0,Ações!$S681,AVERAGE(Ações!$S681,Ações!$T681)))</f>
        <v>-0.2792</v>
      </c>
    </row>
    <row r="682" spans="2:21" ht="15.75" customHeight="1" x14ac:dyDescent="0.2">
      <c r="B682" s="63" t="str">
        <f>IFERROR('Dados Status Invest STOCKS'!A669,"-")</f>
        <v>BLBD</v>
      </c>
      <c r="C682" s="45">
        <f>IFERROR((Ações!$D682-Ações!$K682)/Ações!$D682,0)</f>
        <v>0</v>
      </c>
      <c r="D682" s="46">
        <f>(Ações!$O682)/0.06</f>
        <v>0</v>
      </c>
      <c r="E682" s="47">
        <f>IFERROR((Ações!$F682-Ações!$K682)/Ações!$F682,0)</f>
        <v>0</v>
      </c>
      <c r="F682" s="46" t="str">
        <f>IF(OR(Ações!$N682&lt;0,Ações!$M682&lt;0),"",(22.5*Ações!$M682*Ações!$N682)^0.5)</f>
        <v/>
      </c>
      <c r="G682" s="47">
        <f>IFERROR((Ações!$H682-Ações!$K682)/Ações!$H682,0)</f>
        <v>0</v>
      </c>
      <c r="H682" s="48">
        <f>IFERROR(Ações!$I682/(Ações!$P682-Table_1[[#This Row],[CAGR LUCRO 5A]]),0)</f>
        <v>0</v>
      </c>
      <c r="I682" s="48" t="str">
        <f>IF(Ações!$S682&lt;0,"",Ações!$O682*(1+Ações!$S682))</f>
        <v/>
      </c>
      <c r="J682" s="49">
        <f>IFERROR(IF(Ações!$B682="","",(VLOOKUP(Table_1[[#This Row],[AÇÕES]],'Dados Status Invest STOCKS'!A668:AD1283,4)/Table_1[[#This Row],[LPA]]))/100,0)</f>
        <v>0.76386363636363641</v>
      </c>
      <c r="K682" s="64">
        <f>IFERROR(IF(Ações!$B682="","",VLOOKUP(Table_1[[#This Row],[AÇÕES]],'Dados Status Invest STOCKS'!A668:AD1283,2)),0)</f>
        <v>14.76</v>
      </c>
      <c r="L682" s="65">
        <f>IFERROR(IF(Ações!$B682="","",VLOOKUP(Table_1[[#This Row],[AÇÕES]],'Dados Status Invest STOCKS'!A668:AD1283,3)/100),0)</f>
        <v>0</v>
      </c>
      <c r="M682" s="66">
        <f>IFERROR(IF(Ações!$B682="","",VLOOKUP(Table_1[[#This Row],[AÇÕES]],'Dados Status Invest STOCKS'!A668:AD1283,28)),0)</f>
        <v>0.44</v>
      </c>
      <c r="N682" s="66">
        <f>IFERROR(IF(Ações!$B682="","",VLOOKUP(Table_1[[#This Row],[AÇÕES]],'Dados Status Invest STOCKS'!A668:AD1283,27)),0)</f>
        <v>-1.46</v>
      </c>
      <c r="O682" s="66">
        <f>IFERROR(IF(Ações!$L682="","",Ações!$K682*Ações!$L682),0)</f>
        <v>0</v>
      </c>
      <c r="P682" s="67">
        <f t="shared" si="10"/>
        <v>0.06</v>
      </c>
      <c r="Q682" s="67">
        <f>IFERROR(Ações!$O682/Ações!$M682,0)</f>
        <v>0</v>
      </c>
      <c r="R682" s="67">
        <f>IFERROR(IF(Ações!$B682="","",VLOOKUP(Table_1[[#This Row],[AÇÕES]],'Dados Status Invest STOCKS'!A668:AD1283,18)/100),0)</f>
        <v>-0.2999</v>
      </c>
      <c r="S682" s="65">
        <f>IFERROR(IF(Ações!$B682="","",VLOOKUP(Table_1[[#This Row],[AÇÕES]],'Dados Status Invest STOCKS'!A668:AD1283,25)/100),0)</f>
        <v>-5.0000000000000001E-3</v>
      </c>
      <c r="T682" s="67">
        <f>(1-Ações!$Q682)*Ações!$R682</f>
        <v>-0.2999</v>
      </c>
      <c r="U682" s="68">
        <f>IF(Ações!$S682=0,Ações!$T682,IF(Ações!$T682=0,Ações!$S682,AVERAGE(Ações!$S682,Ações!$T682)))</f>
        <v>-0.15245</v>
      </c>
    </row>
    <row r="683" spans="2:21" ht="15.75" customHeight="1" x14ac:dyDescent="0.2">
      <c r="B683" s="63" t="str">
        <f>IFERROR('Dados Status Invest STOCKS'!A670,"-")</f>
        <v>BLCM</v>
      </c>
      <c r="C683" s="45">
        <f>IFERROR((Ações!$D683-Ações!$K683)/Ações!$D683,0)</f>
        <v>0</v>
      </c>
      <c r="D683" s="46">
        <f>(Ações!$O683)/0.06</f>
        <v>0</v>
      </c>
      <c r="E683" s="47">
        <f>IFERROR((Ações!$F683-Ações!$K683)/Ações!$F683,0)</f>
        <v>0</v>
      </c>
      <c r="F683" s="46" t="str">
        <f>IF(OR(Ações!$N683&lt;0,Ações!$M683&lt;0),"",(22.5*Ações!$M683*Ações!$N683)^0.5)</f>
        <v/>
      </c>
      <c r="G683" s="47">
        <f>IFERROR((Ações!$H683-Ações!$K683)/Ações!$H683,0)</f>
        <v>0</v>
      </c>
      <c r="H683" s="48">
        <f>IFERROR(Ações!$I683/(Ações!$P683-Table_1[[#This Row],[CAGR LUCRO 5A]]),0)</f>
        <v>0</v>
      </c>
      <c r="I683" s="48">
        <f>IF(Ações!$S683&lt;0,"",Ações!$O683*(1+Ações!$S683))</f>
        <v>0</v>
      </c>
      <c r="J683" s="49">
        <f>IFERROR(IF(Ações!$B683="","",(VLOOKUP(Table_1[[#This Row],[AÇÕES]],'Dados Status Invest STOCKS'!A669:AD1284,4)/Table_1[[#This Row],[LPA]]))/100,0)</f>
        <v>2.3717948717948717E-2</v>
      </c>
      <c r="K683" s="64">
        <f>IFERROR(IF(Ações!$B683="","",VLOOKUP(Table_1[[#This Row],[AÇÕES]],'Dados Status Invest STOCKS'!A669:AD1284,2)),0)</f>
        <v>1.44</v>
      </c>
      <c r="L683" s="65">
        <f>IFERROR(IF(Ações!$B683="","",VLOOKUP(Table_1[[#This Row],[AÇÕES]],'Dados Status Invest STOCKS'!A669:AD1284,3)/100),0)</f>
        <v>0</v>
      </c>
      <c r="M683" s="66">
        <f>IFERROR(IF(Ações!$B683="","",VLOOKUP(Table_1[[#This Row],[AÇÕES]],'Dados Status Invest STOCKS'!A669:AD1284,28)),0)</f>
        <v>0.78</v>
      </c>
      <c r="N683" s="66">
        <f>IFERROR(IF(Ações!$B683="","",VLOOKUP(Table_1[[#This Row],[AÇÕES]],'Dados Status Invest STOCKS'!A669:AD1284,27)),0)</f>
        <v>-1.45</v>
      </c>
      <c r="O683" s="66">
        <f>IFERROR(IF(Ações!$L683="","",Ações!$K683*Ações!$L683),0)</f>
        <v>0</v>
      </c>
      <c r="P683" s="67">
        <f t="shared" si="10"/>
        <v>0.06</v>
      </c>
      <c r="Q683" s="67">
        <f>IFERROR(Ações!$O683/Ações!$M683,0)</f>
        <v>0</v>
      </c>
      <c r="R683" s="67">
        <f>IFERROR(IF(Ações!$B683="","",VLOOKUP(Table_1[[#This Row],[AÇÕES]],'Dados Status Invest STOCKS'!A669:AD1284,18)/100),0)</f>
        <v>-0.53820000000000001</v>
      </c>
      <c r="S683" s="65">
        <f>IFERROR(IF(Ações!$B683="","",VLOOKUP(Table_1[[#This Row],[AÇÕES]],'Dados Status Invest STOCKS'!A669:AD1284,25)/100),0)</f>
        <v>0</v>
      </c>
      <c r="T683" s="67">
        <f>(1-Ações!$Q683)*Ações!$R683</f>
        <v>-0.53820000000000001</v>
      </c>
      <c r="U683" s="68">
        <f>IF(Ações!$S683=0,Ações!$T683,IF(Ações!$T683=0,Ações!$S683,AVERAGE(Ações!$S683,Ações!$T683)))</f>
        <v>-0.53820000000000001</v>
      </c>
    </row>
    <row r="684" spans="2:21" ht="15.75" customHeight="1" x14ac:dyDescent="0.2">
      <c r="B684" s="63" t="str">
        <f>IFERROR('Dados Status Invest STOCKS'!A671,"-")</f>
        <v>BLCT</v>
      </c>
      <c r="C684" s="45">
        <f>IFERROR((Ações!$D684-Ações!$K684)/Ações!$D684,0)</f>
        <v>0</v>
      </c>
      <c r="D684" s="46">
        <f>(Ações!$O684)/0.06</f>
        <v>0</v>
      </c>
      <c r="E684" s="47">
        <f>IFERROR((Ações!$F684-Ações!$K684)/Ações!$F684,0)</f>
        <v>0</v>
      </c>
      <c r="F684" s="46" t="str">
        <f>IF(OR(Ações!$N684&lt;0,Ações!$M684&lt;0),"",(22.5*Ações!$M684*Ações!$N684)^0.5)</f>
        <v/>
      </c>
      <c r="G684" s="47">
        <f>IFERROR((Ações!$H684-Ações!$K684)/Ações!$H684,0)</f>
        <v>0</v>
      </c>
      <c r="H684" s="48">
        <f>IFERROR(Ações!$I684/(Ações!$P684-Table_1[[#This Row],[CAGR LUCRO 5A]]),0)</f>
        <v>0</v>
      </c>
      <c r="I684" s="48">
        <f>IF(Ações!$S684&lt;0,"",Ações!$O684*(1+Ações!$S684))</f>
        <v>0</v>
      </c>
      <c r="J684" s="49">
        <f>IFERROR(IF(Ações!$B684="","",(VLOOKUP(Table_1[[#This Row],[AÇÕES]],'Dados Status Invest STOCKS'!A670:AD1285,4)/Table_1[[#This Row],[LPA]]))/100,0)</f>
        <v>3.2131147540983604E-2</v>
      </c>
      <c r="K684" s="64">
        <f>IFERROR(IF(Ações!$B684="","",VLOOKUP(Table_1[[#This Row],[AÇÕES]],'Dados Status Invest STOCKS'!A670:AD1285,2)),0)</f>
        <v>1.2</v>
      </c>
      <c r="L684" s="65">
        <f>IFERROR(IF(Ações!$B684="","",VLOOKUP(Table_1[[#This Row],[AÇÕES]],'Dados Status Invest STOCKS'!A670:AD1285,3)/100),0)</f>
        <v>0</v>
      </c>
      <c r="M684" s="66">
        <f>IFERROR(IF(Ações!$B684="","",VLOOKUP(Table_1[[#This Row],[AÇÕES]],'Dados Status Invest STOCKS'!A670:AD1285,28)),0)</f>
        <v>-0.61</v>
      </c>
      <c r="N684" s="66">
        <f>IFERROR(IF(Ações!$B684="","",VLOOKUP(Table_1[[#This Row],[AÇÕES]],'Dados Status Invest STOCKS'!A670:AD1285,27)),0)</f>
        <v>2.78</v>
      </c>
      <c r="O684" s="66">
        <f>IFERROR(IF(Ações!$L684="","",Ações!$K684*Ações!$L684),0)</f>
        <v>0</v>
      </c>
      <c r="P684" s="67">
        <f t="shared" si="10"/>
        <v>0.06</v>
      </c>
      <c r="Q684" s="67">
        <f>IFERROR(Ações!$O684/Ações!$M684,0)</f>
        <v>0</v>
      </c>
      <c r="R684" s="67">
        <f>IFERROR(IF(Ações!$B684="","",VLOOKUP(Table_1[[#This Row],[AÇÕES]],'Dados Status Invest STOCKS'!A670:AD1285,18)/100),0)</f>
        <v>-0.21989999999999998</v>
      </c>
      <c r="S684" s="65">
        <f>IFERROR(IF(Ações!$B684="","",VLOOKUP(Table_1[[#This Row],[AÇÕES]],'Dados Status Invest STOCKS'!A670:AD1285,25)/100),0)</f>
        <v>0</v>
      </c>
      <c r="T684" s="67">
        <f>(1-Ações!$Q684)*Ações!$R684</f>
        <v>-0.21989999999999998</v>
      </c>
      <c r="U684" s="68">
        <f>IF(Ações!$S684=0,Ações!$T684,IF(Ações!$T684=0,Ações!$S684,AVERAGE(Ações!$S684,Ações!$T684)))</f>
        <v>-0.21989999999999998</v>
      </c>
    </row>
    <row r="685" spans="2:21" ht="15.75" customHeight="1" x14ac:dyDescent="0.2">
      <c r="B685" s="63" t="str">
        <f>IFERROR('Dados Status Invest STOCKS'!A672,"-")</f>
        <v>BLD</v>
      </c>
      <c r="C685" s="45">
        <f>IFERROR((Ações!$D685-Ações!$K685)/Ações!$D685,0)</f>
        <v>0</v>
      </c>
      <c r="D685" s="46">
        <f>(Ações!$O685)/0.06</f>
        <v>0</v>
      </c>
      <c r="E685" s="47">
        <f>IFERROR((Ações!$F685-Ações!$K685)/Ações!$F685,0)</f>
        <v>-1.354504896445001</v>
      </c>
      <c r="F685" s="46">
        <f>IF(OR(Ações!$N685&lt;0,Ações!$M685&lt;0),"",(22.5*Ações!$M685*Ações!$N685)^0.5)</f>
        <v>101.26969808387898</v>
      </c>
      <c r="G685" s="47">
        <f>IFERROR((Ações!$H685-Ações!$K685)/Ações!$H685,0)</f>
        <v>0</v>
      </c>
      <c r="H685" s="48">
        <f>IFERROR(Ações!$I685/(Ações!$P685-Table_1[[#This Row],[CAGR LUCRO 5A]]),0)</f>
        <v>0</v>
      </c>
      <c r="I685" s="48">
        <f>IF(Ações!$S685&lt;0,"",Ações!$O685*(1+Ações!$S685))</f>
        <v>0</v>
      </c>
      <c r="J685" s="49">
        <f>IFERROR(IF(Ações!$B685="","",(VLOOKUP(Table_1[[#This Row],[AÇÕES]],'Dados Status Invest STOCKS'!A671:AD1286,4)/Table_1[[#This Row],[LPA]]))/100,0)</f>
        <v>2.5816857440166496E-2</v>
      </c>
      <c r="K685" s="64">
        <f>IFERROR(IF(Ações!$B685="","",VLOOKUP(Table_1[[#This Row],[AÇÕES]],'Dados Status Invest STOCKS'!A671:AD1286,2)),0)</f>
        <v>238.44</v>
      </c>
      <c r="L685" s="65">
        <f>IFERROR(IF(Ações!$B685="","",VLOOKUP(Table_1[[#This Row],[AÇÕES]],'Dados Status Invest STOCKS'!A671:AD1286,3)/100),0)</f>
        <v>0</v>
      </c>
      <c r="M685" s="66">
        <f>IFERROR(IF(Ações!$B685="","",VLOOKUP(Table_1[[#This Row],[AÇÕES]],'Dados Status Invest STOCKS'!A671:AD1286,28)),0)</f>
        <v>9.61</v>
      </c>
      <c r="N685" s="66">
        <f>IFERROR(IF(Ações!$B685="","",VLOOKUP(Table_1[[#This Row],[AÇÕES]],'Dados Status Invest STOCKS'!A671:AD1286,27)),0)</f>
        <v>47.43</v>
      </c>
      <c r="O685" s="66">
        <f>IFERROR(IF(Ações!$L685="","",Ações!$K685*Ações!$L685),0)</f>
        <v>0</v>
      </c>
      <c r="P685" s="67">
        <f t="shared" si="10"/>
        <v>0.06</v>
      </c>
      <c r="Q685" s="67">
        <f>IFERROR(Ações!$O685/Ações!$M685,0)</f>
        <v>0</v>
      </c>
      <c r="R685" s="67">
        <f>IFERROR(IF(Ações!$B685="","",VLOOKUP(Table_1[[#This Row],[AÇÕES]],'Dados Status Invest STOCKS'!A671:AD1286,18)/100),0)</f>
        <v>0.2026</v>
      </c>
      <c r="S685" s="65">
        <f>IFERROR(IF(Ações!$B685="","",VLOOKUP(Table_1[[#This Row],[AÇÕES]],'Dados Status Invest STOCKS'!A671:AD1286,25)/100),0)</f>
        <v>0.25619999999999998</v>
      </c>
      <c r="T685" s="67">
        <f>(1-Ações!$Q685)*Ações!$R685</f>
        <v>0.2026</v>
      </c>
      <c r="U685" s="68">
        <f>IF(Ações!$S685=0,Ações!$T685,IF(Ações!$T685=0,Ações!$S685,AVERAGE(Ações!$S685,Ações!$T685)))</f>
        <v>0.22939999999999999</v>
      </c>
    </row>
    <row r="686" spans="2:21" ht="15.75" customHeight="1" x14ac:dyDescent="0.2">
      <c r="B686" s="63" t="str">
        <f>IFERROR('Dados Status Invest STOCKS'!A673,"-")</f>
        <v>BLDP</v>
      </c>
      <c r="C686" s="45">
        <f>IFERROR((Ações!$D686-Ações!$K686)/Ações!$D686,0)</f>
        <v>0</v>
      </c>
      <c r="D686" s="46">
        <f>(Ações!$O686)/0.06</f>
        <v>0</v>
      </c>
      <c r="E686" s="47">
        <f>IFERROR((Ações!$F686-Ações!$K686)/Ações!$F686,0)</f>
        <v>0</v>
      </c>
      <c r="F686" s="46" t="str">
        <f>IF(OR(Ações!$N686&lt;0,Ações!$M686&lt;0),"",(22.5*Ações!$M686*Ações!$N686)^0.5)</f>
        <v/>
      </c>
      <c r="G686" s="47">
        <f>IFERROR((Ações!$H686-Ações!$K686)/Ações!$H686,0)</f>
        <v>0</v>
      </c>
      <c r="H686" s="48">
        <f>IFERROR(Ações!$I686/(Ações!$P686-Table_1[[#This Row],[CAGR LUCRO 5A]]),0)</f>
        <v>0</v>
      </c>
      <c r="I686" s="48">
        <f>IF(Ações!$S686&lt;0,"",Ações!$O686*(1+Ações!$S686))</f>
        <v>0</v>
      </c>
      <c r="J686" s="49">
        <f>IFERROR(IF(Ações!$B686="","",(VLOOKUP(Table_1[[#This Row],[AÇÕES]],'Dados Status Invest STOCKS'!A672:AD1287,4)/Table_1[[#This Row],[LPA]]))/100,0)</f>
        <v>2.0090909090909093</v>
      </c>
      <c r="K686" s="64">
        <f>IFERROR(IF(Ações!$B686="","",VLOOKUP(Table_1[[#This Row],[AÇÕES]],'Dados Status Invest STOCKS'!A672:AD1287,2)),0)</f>
        <v>9.8000000000000007</v>
      </c>
      <c r="L686" s="65">
        <f>IFERROR(IF(Ações!$B686="","",VLOOKUP(Table_1[[#This Row],[AÇÕES]],'Dados Status Invest STOCKS'!A672:AD1287,3)/100),0)</f>
        <v>0</v>
      </c>
      <c r="M686" s="66">
        <f>IFERROR(IF(Ações!$B686="","",VLOOKUP(Table_1[[#This Row],[AÇÕES]],'Dados Status Invest STOCKS'!A672:AD1287,28)),0)</f>
        <v>-0.22</v>
      </c>
      <c r="N686" s="66">
        <f>IFERROR(IF(Ações!$B686="","",VLOOKUP(Table_1[[#This Row],[AÇÕES]],'Dados Status Invest STOCKS'!A672:AD1287,27)),0)</f>
        <v>4.67</v>
      </c>
      <c r="O686" s="66">
        <f>IFERROR(IF(Ações!$L686="","",Ações!$K686*Ações!$L686),0)</f>
        <v>0</v>
      </c>
      <c r="P686" s="67">
        <f t="shared" si="10"/>
        <v>0.06</v>
      </c>
      <c r="Q686" s="67">
        <f>IFERROR(Ações!$O686/Ações!$M686,0)</f>
        <v>0</v>
      </c>
      <c r="R686" s="67">
        <f>IFERROR(IF(Ações!$B686="","",VLOOKUP(Table_1[[#This Row],[AÇÕES]],'Dados Status Invest STOCKS'!A672:AD1287,18)/100),0)</f>
        <v>-4.7500000000000001E-2</v>
      </c>
      <c r="S686" s="65">
        <f>IFERROR(IF(Ações!$B686="","",VLOOKUP(Table_1[[#This Row],[AÇÕES]],'Dados Status Invest STOCKS'!A672:AD1287,25)/100),0)</f>
        <v>0</v>
      </c>
      <c r="T686" s="67">
        <f>(1-Ações!$Q686)*Ações!$R686</f>
        <v>-4.7500000000000001E-2</v>
      </c>
      <c r="U686" s="68">
        <f>IF(Ações!$S686=0,Ações!$T686,IF(Ações!$T686=0,Ações!$S686,AVERAGE(Ações!$S686,Ações!$T686)))</f>
        <v>-4.7500000000000001E-2</v>
      </c>
    </row>
    <row r="687" spans="2:21" ht="15.75" customHeight="1" x14ac:dyDescent="0.2">
      <c r="B687" s="63" t="str">
        <f>IFERROR('Dados Status Invest STOCKS'!A674,"-")</f>
        <v>BLDR</v>
      </c>
      <c r="C687" s="45">
        <f>IFERROR((Ações!$D687-Ações!$K687)/Ações!$D687,0)</f>
        <v>0</v>
      </c>
      <c r="D687" s="46">
        <f>(Ações!$O687)/0.06</f>
        <v>0</v>
      </c>
      <c r="E687" s="47">
        <f>IFERROR((Ações!$F687-Ações!$K687)/Ações!$F687,0)</f>
        <v>-5.2454791945228119E-3</v>
      </c>
      <c r="F687" s="46">
        <f>IF(OR(Ações!$N687&lt;0,Ações!$M687&lt;0),"",(22.5*Ações!$M687*Ações!$N687)^0.5)</f>
        <v>69.435776081210463</v>
      </c>
      <c r="G687" s="47">
        <f>IFERROR((Ações!$H687-Ações!$K687)/Ações!$H687,0)</f>
        <v>0</v>
      </c>
      <c r="H687" s="48">
        <f>IFERROR(Ações!$I687/(Ações!$P687-Table_1[[#This Row],[CAGR LUCRO 5A]]),0)</f>
        <v>0</v>
      </c>
      <c r="I687" s="48">
        <f>IF(Ações!$S687&lt;0,"",Ações!$O687*(1+Ações!$S687))</f>
        <v>0</v>
      </c>
      <c r="J687" s="49">
        <f>IFERROR(IF(Ações!$B687="","",(VLOOKUP(Table_1[[#This Row],[AÇÕES]],'Dados Status Invest STOCKS'!A673:AD1288,4)/Table_1[[#This Row],[LPA]]))/100,0)</f>
        <v>1.2637954239569316E-2</v>
      </c>
      <c r="K687" s="64">
        <f>IFERROR(IF(Ações!$B687="","",VLOOKUP(Table_1[[#This Row],[AÇÕES]],'Dados Status Invest STOCKS'!A673:AD1288,2)),0)</f>
        <v>69.8</v>
      </c>
      <c r="L687" s="65">
        <f>IFERROR(IF(Ações!$B687="","",VLOOKUP(Table_1[[#This Row],[AÇÕES]],'Dados Status Invest STOCKS'!A673:AD1288,3)/100),0)</f>
        <v>0</v>
      </c>
      <c r="M687" s="66">
        <f>IFERROR(IF(Ações!$B687="","",VLOOKUP(Table_1[[#This Row],[AÇÕES]],'Dados Status Invest STOCKS'!A673:AD1288,28)),0)</f>
        <v>7.43</v>
      </c>
      <c r="N687" s="66">
        <f>IFERROR(IF(Ações!$B687="","",VLOOKUP(Table_1[[#This Row],[AÇÕES]],'Dados Status Invest STOCKS'!A673:AD1288,27)),0)</f>
        <v>28.84</v>
      </c>
      <c r="O687" s="66">
        <f>IFERROR(IF(Ações!$L687="","",Ações!$K687*Ações!$L687),0)</f>
        <v>0</v>
      </c>
      <c r="P687" s="67">
        <f t="shared" si="10"/>
        <v>0.06</v>
      </c>
      <c r="Q687" s="67">
        <f>IFERROR(Ações!$O687/Ações!$M687,0)</f>
        <v>0</v>
      </c>
      <c r="R687" s="67">
        <f>IFERROR(IF(Ações!$B687="","",VLOOKUP(Table_1[[#This Row],[AÇÕES]],'Dados Status Invest STOCKS'!A673:AD1288,18)/100),0)</f>
        <v>0.2576</v>
      </c>
      <c r="S687" s="65">
        <f>IFERROR(IF(Ações!$B687="","",VLOOKUP(Table_1[[#This Row],[AÇÕES]],'Dados Status Invest STOCKS'!A673:AD1288,25)/100),0)</f>
        <v>0</v>
      </c>
      <c r="T687" s="67">
        <f>(1-Ações!$Q687)*Ações!$R687</f>
        <v>0.2576</v>
      </c>
      <c r="U687" s="68">
        <f>IF(Ações!$S687=0,Ações!$T687,IF(Ações!$T687=0,Ações!$S687,AVERAGE(Ações!$S687,Ações!$T687)))</f>
        <v>0.2576</v>
      </c>
    </row>
    <row r="688" spans="2:21" ht="15.75" customHeight="1" x14ac:dyDescent="0.2">
      <c r="B688" s="63" t="str">
        <f>IFERROR('Dados Status Invest STOCKS'!A675,"-")</f>
        <v>BLFS</v>
      </c>
      <c r="C688" s="45">
        <f>IFERROR((Ações!$D688-Ações!$K688)/Ações!$D688,0)</f>
        <v>0</v>
      </c>
      <c r="D688" s="46">
        <f>(Ações!$O688)/0.06</f>
        <v>0</v>
      </c>
      <c r="E688" s="47">
        <f>IFERROR((Ações!$F688-Ações!$K688)/Ações!$F688,0)</f>
        <v>-4.3980346814857629</v>
      </c>
      <c r="F688" s="46">
        <f>IF(OR(Ações!$N688&lt;0,Ações!$M688&lt;0),"",(22.5*Ações!$M688*Ações!$N688)^0.5)</f>
        <v>5.3927034036742647</v>
      </c>
      <c r="G688" s="47">
        <f>IFERROR((Ações!$H688-Ações!$K688)/Ações!$H688,0)</f>
        <v>0</v>
      </c>
      <c r="H688" s="48">
        <f>IFERROR(Ações!$I688/(Ações!$P688-Table_1[[#This Row],[CAGR LUCRO 5A]]),0)</f>
        <v>0</v>
      </c>
      <c r="I688" s="48">
        <f>IF(Ações!$S688&lt;0,"",Ações!$O688*(1+Ações!$S688))</f>
        <v>0</v>
      </c>
      <c r="J688" s="49">
        <f>IFERROR(IF(Ações!$B688="","",(VLOOKUP(Table_1[[#This Row],[AÇÕES]],'Dados Status Invest STOCKS'!A674:AD1289,4)/Table_1[[#This Row],[LPA]]))/100,0)</f>
        <v>23.404545454545456</v>
      </c>
      <c r="K688" s="64">
        <f>IFERROR(IF(Ações!$B688="","",VLOOKUP(Table_1[[#This Row],[AÇÕES]],'Dados Status Invest STOCKS'!A674:AD1289,2)),0)</f>
        <v>29.11</v>
      </c>
      <c r="L688" s="65">
        <f>IFERROR(IF(Ações!$B688="","",VLOOKUP(Table_1[[#This Row],[AÇÕES]],'Dados Status Invest STOCKS'!A674:AD1289,3)/100),0)</f>
        <v>0</v>
      </c>
      <c r="M688" s="66">
        <f>IFERROR(IF(Ações!$B688="","",VLOOKUP(Table_1[[#This Row],[AÇÕES]],'Dados Status Invest STOCKS'!A674:AD1289,28)),0)</f>
        <v>0.11</v>
      </c>
      <c r="N688" s="66">
        <f>IFERROR(IF(Ações!$B688="","",VLOOKUP(Table_1[[#This Row],[AÇÕES]],'Dados Status Invest STOCKS'!A674:AD1289,27)),0)</f>
        <v>11.75</v>
      </c>
      <c r="O688" s="66">
        <f>IFERROR(IF(Ações!$L688="","",Ações!$K688*Ações!$L688),0)</f>
        <v>0</v>
      </c>
      <c r="P688" s="67">
        <f t="shared" si="10"/>
        <v>0.06</v>
      </c>
      <c r="Q688" s="67">
        <f>IFERROR(Ações!$O688/Ações!$M688,0)</f>
        <v>0</v>
      </c>
      <c r="R688" s="67">
        <f>IFERROR(IF(Ações!$B688="","",VLOOKUP(Table_1[[#This Row],[AÇÕES]],'Dados Status Invest STOCKS'!A674:AD1289,18)/100),0)</f>
        <v>9.5999999999999992E-3</v>
      </c>
      <c r="S688" s="65">
        <f>IFERROR(IF(Ações!$B688="","",VLOOKUP(Table_1[[#This Row],[AÇÕES]],'Dados Status Invest STOCKS'!A674:AD1289,25)/100),0)</f>
        <v>0</v>
      </c>
      <c r="T688" s="67">
        <f>(1-Ações!$Q688)*Ações!$R688</f>
        <v>9.5999999999999992E-3</v>
      </c>
      <c r="U688" s="68">
        <f>IF(Ações!$S688=0,Ações!$T688,IF(Ações!$T688=0,Ações!$S688,AVERAGE(Ações!$S688,Ações!$T688)))</f>
        <v>9.5999999999999992E-3</v>
      </c>
    </row>
    <row r="689" spans="2:21" ht="15.75" customHeight="1" x14ac:dyDescent="0.2">
      <c r="B689" s="63" t="str">
        <f>IFERROR('Dados Status Invest STOCKS'!A676,"-")</f>
        <v>BLI</v>
      </c>
      <c r="C689" s="45">
        <f>IFERROR((Ações!$D689-Ações!$K689)/Ações!$D689,0)</f>
        <v>0</v>
      </c>
      <c r="D689" s="46">
        <f>(Ações!$O689)/0.06</f>
        <v>0</v>
      </c>
      <c r="E689" s="47">
        <f>IFERROR((Ações!$F689-Ações!$K689)/Ações!$F689,0)</f>
        <v>0</v>
      </c>
      <c r="F689" s="46" t="str">
        <f>IF(OR(Ações!$N689&lt;0,Ações!$M689&lt;0),"",(22.5*Ações!$M689*Ações!$N689)^0.5)</f>
        <v/>
      </c>
      <c r="G689" s="47">
        <f>IFERROR((Ações!$H689-Ações!$K689)/Ações!$H689,0)</f>
        <v>0</v>
      </c>
      <c r="H689" s="48">
        <f>IFERROR(Ações!$I689/(Ações!$P689-Table_1[[#This Row],[CAGR LUCRO 5A]]),0)</f>
        <v>0</v>
      </c>
      <c r="I689" s="48">
        <f>IF(Ações!$S689&lt;0,"",Ações!$O689*(1+Ações!$S689))</f>
        <v>0</v>
      </c>
      <c r="J689" s="49">
        <f>IFERROR(IF(Ações!$B689="","",(VLOOKUP(Table_1[[#This Row],[AÇÕES]],'Dados Status Invest STOCKS'!A675:AD1290,4)/Table_1[[#This Row],[LPA]]))/100,0)</f>
        <v>9.6734693877551028E-2</v>
      </c>
      <c r="K689" s="64">
        <f>IFERROR(IF(Ações!$B689="","",VLOOKUP(Table_1[[#This Row],[AÇÕES]],'Dados Status Invest STOCKS'!A675:AD1290,2)),0)</f>
        <v>9.2899999999999991</v>
      </c>
      <c r="L689" s="65">
        <f>IFERROR(IF(Ações!$B689="","",VLOOKUP(Table_1[[#This Row],[AÇÕES]],'Dados Status Invest STOCKS'!A675:AD1290,3)/100),0)</f>
        <v>0</v>
      </c>
      <c r="M689" s="66">
        <f>IFERROR(IF(Ações!$B689="","",VLOOKUP(Table_1[[#This Row],[AÇÕES]],'Dados Status Invest STOCKS'!A675:AD1290,28)),0)</f>
        <v>-0.98</v>
      </c>
      <c r="N689" s="66">
        <f>IFERROR(IF(Ações!$B689="","",VLOOKUP(Table_1[[#This Row],[AÇÕES]],'Dados Status Invest STOCKS'!A675:AD1290,27)),0)</f>
        <v>3.26</v>
      </c>
      <c r="O689" s="66">
        <f>IFERROR(IF(Ações!$L689="","",Ações!$K689*Ações!$L689),0)</f>
        <v>0</v>
      </c>
      <c r="P689" s="67">
        <f t="shared" si="10"/>
        <v>0.06</v>
      </c>
      <c r="Q689" s="67">
        <f>IFERROR(Ações!$O689/Ações!$M689,0)</f>
        <v>0</v>
      </c>
      <c r="R689" s="67">
        <f>IFERROR(IF(Ações!$B689="","",VLOOKUP(Table_1[[#This Row],[AÇÕES]],'Dados Status Invest STOCKS'!A675:AD1290,18)/100),0)</f>
        <v>-0.30030000000000001</v>
      </c>
      <c r="S689" s="65">
        <f>IFERROR(IF(Ações!$B689="","",VLOOKUP(Table_1[[#This Row],[AÇÕES]],'Dados Status Invest STOCKS'!A675:AD1290,25)/100),0)</f>
        <v>0</v>
      </c>
      <c r="T689" s="67">
        <f>(1-Ações!$Q689)*Ações!$R689</f>
        <v>-0.30030000000000001</v>
      </c>
      <c r="U689" s="68">
        <f>IF(Ações!$S689=0,Ações!$T689,IF(Ações!$T689=0,Ações!$S689,AVERAGE(Ações!$S689,Ações!$T689)))</f>
        <v>-0.30030000000000001</v>
      </c>
    </row>
    <row r="690" spans="2:21" ht="15.75" customHeight="1" x14ac:dyDescent="0.2">
      <c r="B690" s="63" t="str">
        <f>IFERROR('Dados Status Invest STOCKS'!A677,"-")</f>
        <v>BLIN</v>
      </c>
      <c r="C690" s="45">
        <f>IFERROR((Ações!$D690-Ações!$K690)/Ações!$D690,0)</f>
        <v>0</v>
      </c>
      <c r="D690" s="46">
        <f>(Ações!$O690)/0.06</f>
        <v>0</v>
      </c>
      <c r="E690" s="47">
        <f>IFERROR((Ações!$F690-Ações!$K690)/Ações!$F690,0)</f>
        <v>0</v>
      </c>
      <c r="F690" s="46" t="str">
        <f>IF(OR(Ações!$N690&lt;0,Ações!$M690&lt;0),"",(22.5*Ações!$M690*Ações!$N690)^0.5)</f>
        <v/>
      </c>
      <c r="G690" s="47">
        <f>IFERROR((Ações!$H690-Ações!$K690)/Ações!$H690,0)</f>
        <v>0</v>
      </c>
      <c r="H690" s="48">
        <f>IFERROR(Ações!$I690/(Ações!$P690-Table_1[[#This Row],[CAGR LUCRO 5A]]),0)</f>
        <v>0</v>
      </c>
      <c r="I690" s="48">
        <f>IF(Ações!$S690&lt;0,"",Ações!$O690*(1+Ações!$S690))</f>
        <v>0</v>
      </c>
      <c r="J690" s="49">
        <f>IFERROR(IF(Ações!$B690="","",(VLOOKUP(Table_1[[#This Row],[AÇÕES]],'Dados Status Invest STOCKS'!A676:AD1291,4)/Table_1[[#This Row],[LPA]]))/100,0)</f>
        <v>4.0909090909090909E-2</v>
      </c>
      <c r="K690" s="64">
        <f>IFERROR(IF(Ações!$B690="","",VLOOKUP(Table_1[[#This Row],[AÇÕES]],'Dados Status Invest STOCKS'!A676:AD1291,2)),0)</f>
        <v>1.77</v>
      </c>
      <c r="L690" s="65">
        <f>IFERROR(IF(Ações!$B690="","",VLOOKUP(Table_1[[#This Row],[AÇÕES]],'Dados Status Invest STOCKS'!A676:AD1291,3)/100),0)</f>
        <v>0</v>
      </c>
      <c r="M690" s="66">
        <f>IFERROR(IF(Ações!$B690="","",VLOOKUP(Table_1[[#This Row],[AÇÕES]],'Dados Status Invest STOCKS'!A676:AD1291,28)),0)</f>
        <v>-0.66</v>
      </c>
      <c r="N690" s="66">
        <f>IFERROR(IF(Ações!$B690="","",VLOOKUP(Table_1[[#This Row],[AÇÕES]],'Dados Status Invest STOCKS'!A676:AD1291,27)),0)</f>
        <v>1.73</v>
      </c>
      <c r="O690" s="66">
        <f>IFERROR(IF(Ações!$L690="","",Ações!$K690*Ações!$L690),0)</f>
        <v>0</v>
      </c>
      <c r="P690" s="67">
        <f t="shared" si="10"/>
        <v>0.06</v>
      </c>
      <c r="Q690" s="67">
        <f>IFERROR(Ações!$O690/Ações!$M690,0)</f>
        <v>0</v>
      </c>
      <c r="R690" s="67">
        <f>IFERROR(IF(Ações!$B690="","",VLOOKUP(Table_1[[#This Row],[AÇÕES]],'Dados Status Invest STOCKS'!A676:AD1291,18)/100),0)</f>
        <v>-0.38060000000000005</v>
      </c>
      <c r="S690" s="65">
        <f>IFERROR(IF(Ações!$B690="","",VLOOKUP(Table_1[[#This Row],[AÇÕES]],'Dados Status Invest STOCKS'!A676:AD1291,25)/100),0)</f>
        <v>0</v>
      </c>
      <c r="T690" s="67">
        <f>(1-Ações!$Q690)*Ações!$R690</f>
        <v>-0.38060000000000005</v>
      </c>
      <c r="U690" s="68">
        <f>IF(Ações!$S690=0,Ações!$T690,IF(Ações!$T690=0,Ações!$S690,AVERAGE(Ações!$S690,Ações!$T690)))</f>
        <v>-0.38060000000000005</v>
      </c>
    </row>
    <row r="691" spans="2:21" ht="15.75" customHeight="1" x14ac:dyDescent="0.2">
      <c r="B691" s="63" t="str">
        <f>IFERROR('Dados Status Invest STOCKS'!A678,"-")</f>
        <v>BLK</v>
      </c>
      <c r="C691" s="45">
        <f>IFERROR((Ações!$D691-Ações!$K691)/Ações!$D691,0)</f>
        <v>-1.8571428571428568</v>
      </c>
      <c r="D691" s="46">
        <f>(Ações!$O691)/0.06</f>
        <v>275.38700000000006</v>
      </c>
      <c r="E691" s="47">
        <f>IFERROR((Ações!$F691-Ações!$K691)/Ações!$F691,0)</f>
        <v>-0.720859387455837</v>
      </c>
      <c r="F691" s="46">
        <f>IF(OR(Ações!$N691&lt;0,Ações!$M691&lt;0),"",(22.5*Ações!$M691*Ações!$N691)^0.5)</f>
        <v>457.22503868445352</v>
      </c>
      <c r="G691" s="47">
        <f>IFERROR((Ações!$H691-Ações!$K691)/Ações!$H691,0)</f>
        <v>1.9164287476648689</v>
      </c>
      <c r="H691" s="48">
        <f>IFERROR(Ações!$I691/(Ações!$P691-Table_1[[#This Row],[CAGR LUCRO 5A]]),0)</f>
        <v>-858.57193153846174</v>
      </c>
      <c r="I691" s="48">
        <f>IF(Ações!$S691&lt;0,"",Ações!$O691*(1+Ações!$S691))</f>
        <v>17.858296176000003</v>
      </c>
      <c r="J691" s="49">
        <f>IFERROR(IF(Ações!$B691="","",(VLOOKUP(Table_1[[#This Row],[AÇÕES]],'Dados Status Invest STOCKS'!A677:AD1292,4)/Table_1[[#This Row],[LPA]]))/100,0)</f>
        <v>5.3709508881922673E-3</v>
      </c>
      <c r="K691" s="64">
        <f>IFERROR(IF(Ações!$B691="","",VLOOKUP(Table_1[[#This Row],[AÇÕES]],'Dados Status Invest STOCKS'!A677:AD1292,2)),0)</f>
        <v>786.82</v>
      </c>
      <c r="L691" s="65">
        <f>IFERROR(IF(Ações!$B691="","",VLOOKUP(Table_1[[#This Row],[AÇÕES]],'Dados Status Invest STOCKS'!A677:AD1292,3)/100),0)</f>
        <v>2.1000000000000001E-2</v>
      </c>
      <c r="M691" s="66">
        <f>IFERROR(IF(Ações!$B691="","",VLOOKUP(Table_1[[#This Row],[AÇÕES]],'Dados Status Invest STOCKS'!A677:AD1292,28)),0)</f>
        <v>38.28</v>
      </c>
      <c r="N691" s="66">
        <f>IFERROR(IF(Ações!$B691="","",VLOOKUP(Table_1[[#This Row],[AÇÕES]],'Dados Status Invest STOCKS'!A677:AD1292,27)),0)</f>
        <v>242.72</v>
      </c>
      <c r="O691" s="66">
        <f>IFERROR(IF(Ações!$L691="","",Ações!$K691*Ações!$L691),0)</f>
        <v>16.523220000000002</v>
      </c>
      <c r="P691" s="67">
        <f t="shared" si="10"/>
        <v>0.06</v>
      </c>
      <c r="Q691" s="67">
        <f>IFERROR(Ações!$O691/Ações!$M691,0)</f>
        <v>0.43164106583072104</v>
      </c>
      <c r="R691" s="67">
        <f>IFERROR(IF(Ações!$B691="","",VLOOKUP(Table_1[[#This Row],[AÇÕES]],'Dados Status Invest STOCKS'!A677:AD1292,18)/100),0)</f>
        <v>0.15770000000000001</v>
      </c>
      <c r="S691" s="65">
        <f>IFERROR(IF(Ações!$B691="","",VLOOKUP(Table_1[[#This Row],[AÇÕES]],'Dados Status Invest STOCKS'!A677:AD1292,25)/100),0)</f>
        <v>8.0799999999999997E-2</v>
      </c>
      <c r="T691" s="67">
        <f>(1-Ações!$Q691)*Ações!$R691</f>
        <v>8.9630203918495299E-2</v>
      </c>
      <c r="U691" s="68">
        <f>IF(Ações!$S691=0,Ações!$T691,IF(Ações!$T691=0,Ações!$S691,AVERAGE(Ações!$S691,Ações!$T691)))</f>
        <v>8.5215101959247641E-2</v>
      </c>
    </row>
    <row r="692" spans="2:21" ht="15.75" customHeight="1" x14ac:dyDescent="0.2">
      <c r="B692" s="63" t="str">
        <f>IFERROR('Dados Status Invest STOCKS'!A679,"-")</f>
        <v>BLKB</v>
      </c>
      <c r="C692" s="45">
        <f>IFERROR((Ações!$D692-Ações!$K692)/Ações!$D692,0)</f>
        <v>0</v>
      </c>
      <c r="D692" s="46">
        <f>(Ações!$O692)/0.06</f>
        <v>0</v>
      </c>
      <c r="E692" s="47">
        <f>IFERROR((Ações!$F692-Ações!$K692)/Ações!$F692,0)</f>
        <v>0</v>
      </c>
      <c r="F692" s="46" t="str">
        <f>IF(OR(Ações!$N692&lt;0,Ações!$M692&lt;0),"",(22.5*Ações!$M692*Ações!$N692)^0.5)</f>
        <v/>
      </c>
      <c r="G692" s="47">
        <f>IFERROR((Ações!$H692-Ações!$K692)/Ações!$H692,0)</f>
        <v>0</v>
      </c>
      <c r="H692" s="48">
        <f>IFERROR(Ações!$I692/(Ações!$P692-Table_1[[#This Row],[CAGR LUCRO 5A]]),0)</f>
        <v>0</v>
      </c>
      <c r="I692" s="48" t="str">
        <f>IF(Ações!$S692&lt;0,"",Ações!$O692*(1+Ações!$S692))</f>
        <v/>
      </c>
      <c r="J692" s="49">
        <f>IFERROR(IF(Ações!$B692="","",(VLOOKUP(Table_1[[#This Row],[AÇÕES]],'Dados Status Invest STOCKS'!A678:AD1293,4)/Table_1[[#This Row],[LPA]]))/100,0)</f>
        <v>1975.74</v>
      </c>
      <c r="K692" s="64">
        <f>IFERROR(IF(Ações!$B692="","",VLOOKUP(Table_1[[#This Row],[AÇÕES]],'Dados Status Invest STOCKS'!A678:AD1293,2)),0)</f>
        <v>71.03</v>
      </c>
      <c r="L692" s="65">
        <f>IFERROR(IF(Ações!$B692="","",VLOOKUP(Table_1[[#This Row],[AÇÕES]],'Dados Status Invest STOCKS'!A678:AD1293,3)/100),0)</f>
        <v>0</v>
      </c>
      <c r="M692" s="66">
        <f>IFERROR(IF(Ações!$B692="","",VLOOKUP(Table_1[[#This Row],[AÇÕES]],'Dados Status Invest STOCKS'!A678:AD1293,28)),0)</f>
        <v>-0.02</v>
      </c>
      <c r="N692" s="66">
        <f>IFERROR(IF(Ações!$B692="","",VLOOKUP(Table_1[[#This Row],[AÇÕES]],'Dados Status Invest STOCKS'!A678:AD1293,27)),0)</f>
        <v>8.24</v>
      </c>
      <c r="O692" s="66">
        <f>IFERROR(IF(Ações!$L692="","",Ações!$K692*Ações!$L692),0)</f>
        <v>0</v>
      </c>
      <c r="P692" s="67">
        <f t="shared" si="10"/>
        <v>0.06</v>
      </c>
      <c r="Q692" s="67">
        <f>IFERROR(Ações!$O692/Ações!$M692,0)</f>
        <v>0</v>
      </c>
      <c r="R692" s="67">
        <f>IFERROR(IF(Ações!$B692="","",VLOOKUP(Table_1[[#This Row],[AÇÕES]],'Dados Status Invest STOCKS'!A678:AD1293,18)/100),0)</f>
        <v>-2.2000000000000001E-3</v>
      </c>
      <c r="S692" s="65">
        <f>IFERROR(IF(Ações!$B692="","",VLOOKUP(Table_1[[#This Row],[AÇÕES]],'Dados Status Invest STOCKS'!A678:AD1293,25)/100),0)</f>
        <v>-0.21350000000000002</v>
      </c>
      <c r="T692" s="67">
        <f>(1-Ações!$Q692)*Ações!$R692</f>
        <v>-2.2000000000000001E-3</v>
      </c>
      <c r="U692" s="68">
        <f>IF(Ações!$S692=0,Ações!$T692,IF(Ações!$T692=0,Ações!$S692,AVERAGE(Ações!$S692,Ações!$T692)))</f>
        <v>-0.10785000000000002</v>
      </c>
    </row>
    <row r="693" spans="2:21" ht="15.75" customHeight="1" x14ac:dyDescent="0.2">
      <c r="B693" s="63" t="str">
        <f>IFERROR('Dados Status Invest STOCKS'!A680,"-")</f>
        <v>BLL</v>
      </c>
      <c r="C693" s="45">
        <f>IFERROR((Ações!$D693-Ações!$K693)/Ações!$D693,0)</f>
        <v>-6.5</v>
      </c>
      <c r="D693" s="46">
        <f>(Ações!$O693)/0.06</f>
        <v>11.630666666666666</v>
      </c>
      <c r="E693" s="47">
        <f>IFERROR((Ações!$F693-Ações!$K693)/Ações!$F693,0)</f>
        <v>-2.4455767452694008</v>
      </c>
      <c r="F693" s="46">
        <f>IF(OR(Ações!$N693&lt;0,Ações!$M693&lt;0),"",(22.5*Ações!$M693*Ações!$N693)^0.5)</f>
        <v>25.316516348028614</v>
      </c>
      <c r="G693" s="47">
        <f>IFERROR((Ações!$H693-Ações!$K693)/Ações!$H693,0)</f>
        <v>11.578583765112263</v>
      </c>
      <c r="H693" s="48">
        <f>IFERROR(Ações!$I693/(Ações!$P693-Table_1[[#This Row],[CAGR LUCRO 5A]]),0)</f>
        <v>-8.2459053061224488</v>
      </c>
      <c r="I693" s="48">
        <f>IF(Ações!$S693&lt;0,"",Ações!$O693*(1+Ações!$S693))</f>
        <v>0.80809871999999994</v>
      </c>
      <c r="J693" s="49">
        <f>IFERROR(IF(Ações!$B693="","",(VLOOKUP(Table_1[[#This Row],[AÇÕES]],'Dados Status Invest STOCKS'!A679:AD1294,4)/Table_1[[#This Row],[LPA]]))/100,0)</f>
        <v>0.14044176706827308</v>
      </c>
      <c r="K693" s="64">
        <f>IFERROR(IF(Ações!$B693="","",VLOOKUP(Table_1[[#This Row],[AÇÕES]],'Dados Status Invest STOCKS'!A679:AD1294,2)),0)</f>
        <v>87.23</v>
      </c>
      <c r="L693" s="65">
        <f>IFERROR(IF(Ações!$B693="","",VLOOKUP(Table_1[[#This Row],[AÇÕES]],'Dados Status Invest STOCKS'!A679:AD1294,3)/100),0)</f>
        <v>8.0000000000000002E-3</v>
      </c>
      <c r="M693" s="66">
        <f>IFERROR(IF(Ações!$B693="","",VLOOKUP(Table_1[[#This Row],[AÇÕES]],'Dados Status Invest STOCKS'!A679:AD1294,28)),0)</f>
        <v>2.4900000000000002</v>
      </c>
      <c r="N693" s="66">
        <f>IFERROR(IF(Ações!$B693="","",VLOOKUP(Table_1[[#This Row],[AÇÕES]],'Dados Status Invest STOCKS'!A679:AD1294,27)),0)</f>
        <v>11.44</v>
      </c>
      <c r="O693" s="66">
        <f>IFERROR(IF(Ações!$L693="","",Ações!$K693*Ações!$L693),0)</f>
        <v>0.69784000000000002</v>
      </c>
      <c r="P693" s="67">
        <f t="shared" si="10"/>
        <v>0.06</v>
      </c>
      <c r="Q693" s="67">
        <f>IFERROR(Ações!$O693/Ações!$M693,0)</f>
        <v>0.28025702811244979</v>
      </c>
      <c r="R693" s="67">
        <f>IFERROR(IF(Ações!$B693="","",VLOOKUP(Table_1[[#This Row],[AÇÕES]],'Dados Status Invest STOCKS'!A679:AD1294,18)/100),0)</f>
        <v>0.21809999999999999</v>
      </c>
      <c r="S693" s="65">
        <f>IFERROR(IF(Ações!$B693="","",VLOOKUP(Table_1[[#This Row],[AÇÕES]],'Dados Status Invest STOCKS'!A679:AD1294,25)/100),0)</f>
        <v>0.158</v>
      </c>
      <c r="T693" s="67">
        <f>(1-Ações!$Q693)*Ações!$R693</f>
        <v>0.15697594216867469</v>
      </c>
      <c r="U693" s="68">
        <f>IF(Ações!$S693=0,Ações!$T693,IF(Ações!$T693=0,Ações!$S693,AVERAGE(Ações!$S693,Ações!$T693)))</f>
        <v>0.15748797108433735</v>
      </c>
    </row>
    <row r="694" spans="2:21" ht="15.75" customHeight="1" x14ac:dyDescent="0.2">
      <c r="B694" s="63" t="str">
        <f>IFERROR('Dados Status Invest STOCKS'!A681,"-")</f>
        <v>BLMN</v>
      </c>
      <c r="C694" s="45">
        <f>IFERROR((Ações!$D694-Ações!$K694)/Ações!$D694,0)</f>
        <v>0</v>
      </c>
      <c r="D694" s="46">
        <f>(Ações!$O694)/0.06</f>
        <v>0</v>
      </c>
      <c r="E694" s="47">
        <f>IFERROR((Ações!$F694-Ações!$K694)/Ações!$F694,0)</f>
        <v>-1.5222124108711252</v>
      </c>
      <c r="F694" s="46">
        <f>IF(OR(Ações!$N694&lt;0,Ações!$M694&lt;0),"",(22.5*Ações!$M694*Ações!$N694)^0.5)</f>
        <v>7.9771235417285604</v>
      </c>
      <c r="G694" s="47">
        <f>IFERROR((Ações!$H694-Ações!$K694)/Ações!$H694,0)</f>
        <v>0</v>
      </c>
      <c r="H694" s="48">
        <f>IFERROR(Ações!$I694/(Ações!$P694-Table_1[[#This Row],[CAGR LUCRO 5A]]),0)</f>
        <v>0</v>
      </c>
      <c r="I694" s="48">
        <f>IF(Ações!$S694&lt;0,"",Ações!$O694*(1+Ações!$S694))</f>
        <v>0</v>
      </c>
      <c r="J694" s="49">
        <f>IFERROR(IF(Ações!$B694="","",(VLOOKUP(Table_1[[#This Row],[AÇÕES]],'Dados Status Invest STOCKS'!A680:AD1295,4)/Table_1[[#This Row],[LPA]]))/100,0)</f>
        <v>8.0822784810126572E-2</v>
      </c>
      <c r="K694" s="64">
        <f>IFERROR(IF(Ações!$B694="","",VLOOKUP(Table_1[[#This Row],[AÇÕES]],'Dados Status Invest STOCKS'!A680:AD1295,2)),0)</f>
        <v>20.12</v>
      </c>
      <c r="L694" s="65">
        <f>IFERROR(IF(Ações!$B694="","",VLOOKUP(Table_1[[#This Row],[AÇÕES]],'Dados Status Invest STOCKS'!A680:AD1295,3)/100),0)</f>
        <v>0</v>
      </c>
      <c r="M694" s="66">
        <f>IFERROR(IF(Ações!$B694="","",VLOOKUP(Table_1[[#This Row],[AÇÕES]],'Dados Status Invest STOCKS'!A680:AD1295,28)),0)</f>
        <v>1.58</v>
      </c>
      <c r="N694" s="66">
        <f>IFERROR(IF(Ações!$B694="","",VLOOKUP(Table_1[[#This Row],[AÇÕES]],'Dados Status Invest STOCKS'!A680:AD1295,27)),0)</f>
        <v>1.79</v>
      </c>
      <c r="O694" s="66">
        <f>IFERROR(IF(Ações!$L694="","",Ações!$K694*Ações!$L694),0)</f>
        <v>0</v>
      </c>
      <c r="P694" s="67">
        <f t="shared" si="10"/>
        <v>0.06</v>
      </c>
      <c r="Q694" s="67">
        <f>IFERROR(Ações!$O694/Ações!$M694,0)</f>
        <v>0</v>
      </c>
      <c r="R694" s="67">
        <f>IFERROR(IF(Ações!$B694="","",VLOOKUP(Table_1[[#This Row],[AÇÕES]],'Dados Status Invest STOCKS'!A680:AD1295,18)/100),0)</f>
        <v>0.88</v>
      </c>
      <c r="S694" s="65">
        <f>IFERROR(IF(Ações!$B694="","",VLOOKUP(Table_1[[#This Row],[AÇÕES]],'Dados Status Invest STOCKS'!A680:AD1295,25)/100),0)</f>
        <v>0</v>
      </c>
      <c r="T694" s="67">
        <f>(1-Ações!$Q694)*Ações!$R694</f>
        <v>0.88</v>
      </c>
      <c r="U694" s="68">
        <f>IF(Ações!$S694=0,Ações!$T694,IF(Ações!$T694=0,Ações!$S694,AVERAGE(Ações!$S694,Ações!$T694)))</f>
        <v>0.88</v>
      </c>
    </row>
    <row r="695" spans="2:21" ht="15.75" customHeight="1" x14ac:dyDescent="0.2">
      <c r="B695" s="63" t="str">
        <f>IFERROR('Dados Status Invest STOCKS'!A682,"-")</f>
        <v>BLND</v>
      </c>
      <c r="C695" s="45">
        <f>IFERROR((Ações!$D695-Ações!$K695)/Ações!$D695,0)</f>
        <v>0</v>
      </c>
      <c r="D695" s="46">
        <f>(Ações!$O695)/0.06</f>
        <v>0</v>
      </c>
      <c r="E695" s="47">
        <f>IFERROR((Ações!$F695-Ações!$K695)/Ações!$F695,0)</f>
        <v>0</v>
      </c>
      <c r="F695" s="46" t="str">
        <f>IF(OR(Ações!$N695&lt;0,Ações!$M695&lt;0),"",(22.5*Ações!$M695*Ações!$N695)^0.5)</f>
        <v/>
      </c>
      <c r="G695" s="47">
        <f>IFERROR((Ações!$H695-Ações!$K695)/Ações!$H695,0)</f>
        <v>0</v>
      </c>
      <c r="H695" s="48">
        <f>IFERROR(Ações!$I695/(Ações!$P695-Table_1[[#This Row],[CAGR LUCRO 5A]]),0)</f>
        <v>0</v>
      </c>
      <c r="I695" s="48">
        <f>IF(Ações!$S695&lt;0,"",Ações!$O695*(1+Ações!$S695))</f>
        <v>0</v>
      </c>
      <c r="J695" s="49">
        <f>IFERROR(IF(Ações!$B695="","",(VLOOKUP(Table_1[[#This Row],[AÇÕES]],'Dados Status Invest STOCKS'!A681:AD1296,4)/Table_1[[#This Row],[LPA]]))/100,0)</f>
        <v>9.2622222222222224</v>
      </c>
      <c r="K695" s="64">
        <f>IFERROR(IF(Ações!$B695="","",VLOOKUP(Table_1[[#This Row],[AÇÕES]],'Dados Status Invest STOCKS'!A681:AD1296,2)),0)</f>
        <v>7.46</v>
      </c>
      <c r="L695" s="65">
        <f>IFERROR(IF(Ações!$B695="","",VLOOKUP(Table_1[[#This Row],[AÇÕES]],'Dados Status Invest STOCKS'!A681:AD1296,3)/100),0)</f>
        <v>0</v>
      </c>
      <c r="M695" s="66">
        <f>IFERROR(IF(Ações!$B695="","",VLOOKUP(Table_1[[#This Row],[AÇÕES]],'Dados Status Invest STOCKS'!A681:AD1296,28)),0)</f>
        <v>-0.09</v>
      </c>
      <c r="N695" s="66">
        <f>IFERROR(IF(Ações!$B695="","",VLOOKUP(Table_1[[#This Row],[AÇÕES]],'Dados Status Invest STOCKS'!A681:AD1296,27)),0)</f>
        <v>3.6</v>
      </c>
      <c r="O695" s="66">
        <f>IFERROR(IF(Ações!$L695="","",Ações!$K695*Ações!$L695),0)</f>
        <v>0</v>
      </c>
      <c r="P695" s="67">
        <f t="shared" si="10"/>
        <v>0.06</v>
      </c>
      <c r="Q695" s="67">
        <f>IFERROR(Ações!$O695/Ações!$M695,0)</f>
        <v>0</v>
      </c>
      <c r="R695" s="67">
        <f>IFERROR(IF(Ações!$B695="","",VLOOKUP(Table_1[[#This Row],[AÇÕES]],'Dados Status Invest STOCKS'!A681:AD1296,18)/100),0)</f>
        <v>-2.4799999999999999E-2</v>
      </c>
      <c r="S695" s="65">
        <f>IFERROR(IF(Ações!$B695="","",VLOOKUP(Table_1[[#This Row],[AÇÕES]],'Dados Status Invest STOCKS'!A681:AD1296,25)/100),0)</f>
        <v>0</v>
      </c>
      <c r="T695" s="67">
        <f>(1-Ações!$Q695)*Ações!$R695</f>
        <v>-2.4799999999999999E-2</v>
      </c>
      <c r="U695" s="68">
        <f>IF(Ações!$S695=0,Ações!$T695,IF(Ações!$T695=0,Ações!$S695,AVERAGE(Ações!$S695,Ações!$T695)))</f>
        <v>-2.4799999999999999E-2</v>
      </c>
    </row>
    <row r="696" spans="2:21" ht="15.75" customHeight="1" x14ac:dyDescent="0.2">
      <c r="B696" s="63" t="str">
        <f>IFERROR('Dados Status Invest STOCKS'!A683,"-")</f>
        <v>BLNK</v>
      </c>
      <c r="C696" s="45">
        <f>IFERROR((Ações!$D696-Ações!$K696)/Ações!$D696,0)</f>
        <v>0</v>
      </c>
      <c r="D696" s="46">
        <f>(Ações!$O696)/0.06</f>
        <v>0</v>
      </c>
      <c r="E696" s="47">
        <f>IFERROR((Ações!$F696-Ações!$K696)/Ações!$F696,0)</f>
        <v>0</v>
      </c>
      <c r="F696" s="46" t="str">
        <f>IF(OR(Ações!$N696&lt;0,Ações!$M696&lt;0),"",(22.5*Ações!$M696*Ações!$N696)^0.5)</f>
        <v/>
      </c>
      <c r="G696" s="47">
        <f>IFERROR((Ações!$H696-Ações!$K696)/Ações!$H696,0)</f>
        <v>0</v>
      </c>
      <c r="H696" s="48">
        <f>IFERROR(Ações!$I696/(Ações!$P696-Table_1[[#This Row],[CAGR LUCRO 5A]]),0)</f>
        <v>0</v>
      </c>
      <c r="I696" s="48">
        <f>IF(Ações!$S696&lt;0,"",Ações!$O696*(1+Ações!$S696))</f>
        <v>0</v>
      </c>
      <c r="J696" s="49">
        <f>IFERROR(IF(Ações!$B696="","",(VLOOKUP(Table_1[[#This Row],[AÇÕES]],'Dados Status Invest STOCKS'!A682:AD1297,4)/Table_1[[#This Row],[LPA]]))/100,0)</f>
        <v>0.18923076923076923</v>
      </c>
      <c r="K696" s="64">
        <f>IFERROR(IF(Ações!$B696="","",VLOOKUP(Table_1[[#This Row],[AÇÕES]],'Dados Status Invest STOCKS'!A682:AD1297,2)),0)</f>
        <v>20.56</v>
      </c>
      <c r="L696" s="65">
        <f>IFERROR(IF(Ações!$B696="","",VLOOKUP(Table_1[[#This Row],[AÇÕES]],'Dados Status Invest STOCKS'!A682:AD1297,3)/100),0)</f>
        <v>0</v>
      </c>
      <c r="M696" s="66">
        <f>IFERROR(IF(Ações!$B696="","",VLOOKUP(Table_1[[#This Row],[AÇÕES]],'Dados Status Invest STOCKS'!A682:AD1297,28)),0)</f>
        <v>-1.04</v>
      </c>
      <c r="N696" s="66">
        <f>IFERROR(IF(Ações!$B696="","",VLOOKUP(Table_1[[#This Row],[AÇÕES]],'Dados Status Invest STOCKS'!A682:AD1297,27)),0)</f>
        <v>5.32</v>
      </c>
      <c r="O696" s="66">
        <f>IFERROR(IF(Ações!$L696="","",Ações!$K696*Ações!$L696),0)</f>
        <v>0</v>
      </c>
      <c r="P696" s="67">
        <f t="shared" si="10"/>
        <v>0.06</v>
      </c>
      <c r="Q696" s="67">
        <f>IFERROR(Ações!$O696/Ações!$M696,0)</f>
        <v>0</v>
      </c>
      <c r="R696" s="67">
        <f>IFERROR(IF(Ações!$B696="","",VLOOKUP(Table_1[[#This Row],[AÇÕES]],'Dados Status Invest STOCKS'!A682:AD1297,18)/100),0)</f>
        <v>-0.19649999999999998</v>
      </c>
      <c r="S696" s="65">
        <f>IFERROR(IF(Ações!$B696="","",VLOOKUP(Table_1[[#This Row],[AÇÕES]],'Dados Status Invest STOCKS'!A682:AD1297,25)/100),0)</f>
        <v>0</v>
      </c>
      <c r="T696" s="67">
        <f>(1-Ações!$Q696)*Ações!$R696</f>
        <v>-0.19649999999999998</v>
      </c>
      <c r="U696" s="68">
        <f>IF(Ações!$S696=0,Ações!$T696,IF(Ações!$T696=0,Ações!$S696,AVERAGE(Ações!$S696,Ações!$T696)))</f>
        <v>-0.19649999999999998</v>
      </c>
    </row>
    <row r="697" spans="2:21" ht="15.75" customHeight="1" x14ac:dyDescent="0.2">
      <c r="B697" s="63" t="str">
        <f>IFERROR('Dados Status Invest STOCKS'!A684,"-")</f>
        <v>BLNKW</v>
      </c>
      <c r="C697" s="45">
        <f>IFERROR((Ações!$D697-Ações!$K697)/Ações!$D697,0)</f>
        <v>0</v>
      </c>
      <c r="D697" s="46">
        <f>(Ações!$O697)/0.06</f>
        <v>0</v>
      </c>
      <c r="E697" s="47">
        <f>IFERROR((Ações!$F697-Ações!$K697)/Ações!$F697,0)</f>
        <v>0</v>
      </c>
      <c r="F697" s="46" t="str">
        <f>IF(OR(Ações!$N697&lt;0,Ações!$M697&lt;0),"",(22.5*Ações!$M697*Ações!$N697)^0.5)</f>
        <v/>
      </c>
      <c r="G697" s="47">
        <f>IFERROR((Ações!$H697-Ações!$K697)/Ações!$H697,0)</f>
        <v>0</v>
      </c>
      <c r="H697" s="48">
        <f>IFERROR(Ações!$I697/(Ações!$P697-Table_1[[#This Row],[CAGR LUCRO 5A]]),0)</f>
        <v>0</v>
      </c>
      <c r="I697" s="48">
        <f>IF(Ações!$S697&lt;0,"",Ações!$O697*(1+Ações!$S697))</f>
        <v>0</v>
      </c>
      <c r="J697" s="49">
        <f>IFERROR(IF(Ações!$B697="","",(VLOOKUP(Table_1[[#This Row],[AÇÕES]],'Dados Status Invest STOCKS'!A683:AD1298,4)/Table_1[[#This Row],[LPA]]))/100,0)</f>
        <v>0.14923076923076922</v>
      </c>
      <c r="K697" s="64">
        <f>IFERROR(IF(Ações!$B697="","",VLOOKUP(Table_1[[#This Row],[AÇÕES]],'Dados Status Invest STOCKS'!A683:AD1298,2)),0)</f>
        <v>16.21</v>
      </c>
      <c r="L697" s="65">
        <f>IFERROR(IF(Ações!$B697="","",VLOOKUP(Table_1[[#This Row],[AÇÕES]],'Dados Status Invest STOCKS'!A683:AD1298,3)/100),0)</f>
        <v>0</v>
      </c>
      <c r="M697" s="66">
        <f>IFERROR(IF(Ações!$B697="","",VLOOKUP(Table_1[[#This Row],[AÇÕES]],'Dados Status Invest STOCKS'!A683:AD1298,28)),0)</f>
        <v>-1.04</v>
      </c>
      <c r="N697" s="66">
        <f>IFERROR(IF(Ações!$B697="","",VLOOKUP(Table_1[[#This Row],[AÇÕES]],'Dados Status Invest STOCKS'!A683:AD1298,27)),0)</f>
        <v>5.32</v>
      </c>
      <c r="O697" s="66">
        <f>IFERROR(IF(Ações!$L697="","",Ações!$K697*Ações!$L697),0)</f>
        <v>0</v>
      </c>
      <c r="P697" s="67">
        <f t="shared" si="10"/>
        <v>0.06</v>
      </c>
      <c r="Q697" s="67">
        <f>IFERROR(Ações!$O697/Ações!$M697,0)</f>
        <v>0</v>
      </c>
      <c r="R697" s="67">
        <f>IFERROR(IF(Ações!$B697="","",VLOOKUP(Table_1[[#This Row],[AÇÕES]],'Dados Status Invest STOCKS'!A683:AD1298,18)/100),0)</f>
        <v>-0.19649999999999998</v>
      </c>
      <c r="S697" s="65">
        <f>IFERROR(IF(Ações!$B697="","",VLOOKUP(Table_1[[#This Row],[AÇÕES]],'Dados Status Invest STOCKS'!A683:AD1298,25)/100),0)</f>
        <v>0</v>
      </c>
      <c r="T697" s="67">
        <f>(1-Ações!$Q697)*Ações!$R697</f>
        <v>-0.19649999999999998</v>
      </c>
      <c r="U697" s="68">
        <f>IF(Ações!$S697=0,Ações!$T697,IF(Ações!$T697=0,Ações!$S697,AVERAGE(Ações!$S697,Ações!$T697)))</f>
        <v>-0.19649999999999998</v>
      </c>
    </row>
    <row r="698" spans="2:21" ht="15.75" customHeight="1" x14ac:dyDescent="0.2">
      <c r="B698" s="63" t="str">
        <f>IFERROR('Dados Status Invest STOCKS'!A685,"-")</f>
        <v>BLPH</v>
      </c>
      <c r="C698" s="45">
        <f>IFERROR((Ações!$D698-Ações!$K698)/Ações!$D698,0)</f>
        <v>0</v>
      </c>
      <c r="D698" s="46">
        <f>(Ações!$O698)/0.06</f>
        <v>0</v>
      </c>
      <c r="E698" s="47">
        <f>IFERROR((Ações!$F698-Ações!$K698)/Ações!$F698,0)</f>
        <v>0</v>
      </c>
      <c r="F698" s="46" t="str">
        <f>IF(OR(Ações!$N698&lt;0,Ações!$M698&lt;0),"",(22.5*Ações!$M698*Ações!$N698)^0.5)</f>
        <v/>
      </c>
      <c r="G698" s="47">
        <f>IFERROR((Ações!$H698-Ações!$K698)/Ações!$H698,0)</f>
        <v>0</v>
      </c>
      <c r="H698" s="48">
        <f>IFERROR(Ações!$I698/(Ações!$P698-Table_1[[#This Row],[CAGR LUCRO 5A]]),0)</f>
        <v>0</v>
      </c>
      <c r="I698" s="48">
        <f>IF(Ações!$S698&lt;0,"",Ações!$O698*(1+Ações!$S698))</f>
        <v>0</v>
      </c>
      <c r="J698" s="49">
        <f>IFERROR(IF(Ações!$B698="","",(VLOOKUP(Table_1[[#This Row],[AÇÕES]],'Dados Status Invest STOCKS'!A684:AD1299,4)/Table_1[[#This Row],[LPA]]))/100,0)</f>
        <v>4.7345132743362838E-3</v>
      </c>
      <c r="K698" s="64">
        <f>IFERROR(IF(Ações!$B698="","",VLOOKUP(Table_1[[#This Row],[AÇÕES]],'Dados Status Invest STOCKS'!A684:AD1299,2)),0)</f>
        <v>2.42</v>
      </c>
      <c r="L698" s="65">
        <f>IFERROR(IF(Ações!$B698="","",VLOOKUP(Table_1[[#This Row],[AÇÕES]],'Dados Status Invest STOCKS'!A684:AD1299,3)/100),0)</f>
        <v>0</v>
      </c>
      <c r="M698" s="66">
        <f>IFERROR(IF(Ações!$B698="","",VLOOKUP(Table_1[[#This Row],[AÇÕES]],'Dados Status Invest STOCKS'!A684:AD1299,28)),0)</f>
        <v>-2.2599999999999998</v>
      </c>
      <c r="N698" s="66">
        <f>IFERROR(IF(Ações!$B698="","",VLOOKUP(Table_1[[#This Row],[AÇÕES]],'Dados Status Invest STOCKS'!A684:AD1299,27)),0)</f>
        <v>2.71</v>
      </c>
      <c r="O698" s="66">
        <f>IFERROR(IF(Ações!$L698="","",Ações!$K698*Ações!$L698),0)</f>
        <v>0</v>
      </c>
      <c r="P698" s="67">
        <f t="shared" si="10"/>
        <v>0.06</v>
      </c>
      <c r="Q698" s="67">
        <f>IFERROR(Ações!$O698/Ações!$M698,0)</f>
        <v>0</v>
      </c>
      <c r="R698" s="67">
        <f>IFERROR(IF(Ações!$B698="","",VLOOKUP(Table_1[[#This Row],[AÇÕES]],'Dados Status Invest STOCKS'!A684:AD1299,18)/100),0)</f>
        <v>-0.83319999999999994</v>
      </c>
      <c r="S698" s="65">
        <f>IFERROR(IF(Ações!$B698="","",VLOOKUP(Table_1[[#This Row],[AÇÕES]],'Dados Status Invest STOCKS'!A684:AD1299,25)/100),0)</f>
        <v>0</v>
      </c>
      <c r="T698" s="67">
        <f>(1-Ações!$Q698)*Ações!$R698</f>
        <v>-0.83319999999999994</v>
      </c>
      <c r="U698" s="68">
        <f>IF(Ações!$S698=0,Ações!$T698,IF(Ações!$T698=0,Ações!$S698,AVERAGE(Ações!$S698,Ações!$T698)))</f>
        <v>-0.83319999999999994</v>
      </c>
    </row>
    <row r="699" spans="2:21" ht="15.75" customHeight="1" x14ac:dyDescent="0.2">
      <c r="B699" s="63" t="str">
        <f>IFERROR('Dados Status Invest STOCKS'!A686,"-")</f>
        <v>BLRX</v>
      </c>
      <c r="C699" s="45">
        <f>IFERROR((Ações!$D699-Ações!$K699)/Ações!$D699,0)</f>
        <v>0</v>
      </c>
      <c r="D699" s="46">
        <f>(Ações!$O699)/0.06</f>
        <v>0</v>
      </c>
      <c r="E699" s="47">
        <f>IFERROR((Ações!$F699-Ações!$K699)/Ações!$F699,0)</f>
        <v>0</v>
      </c>
      <c r="F699" s="46" t="str">
        <f>IF(OR(Ações!$N699&lt;0,Ações!$M699&lt;0),"",(22.5*Ações!$M699*Ações!$N699)^0.5)</f>
        <v/>
      </c>
      <c r="G699" s="47">
        <f>IFERROR((Ações!$H699-Ações!$K699)/Ações!$H699,0)</f>
        <v>0</v>
      </c>
      <c r="H699" s="48">
        <f>IFERROR(Ações!$I699/(Ações!$P699-Table_1[[#This Row],[CAGR LUCRO 5A]]),0)</f>
        <v>0</v>
      </c>
      <c r="I699" s="48">
        <f>IF(Ações!$S699&lt;0,"",Ações!$O699*(1+Ações!$S699))</f>
        <v>0</v>
      </c>
      <c r="J699" s="49">
        <f>IFERROR(IF(Ações!$B699="","",(VLOOKUP(Table_1[[#This Row],[AÇÕES]],'Dados Status Invest STOCKS'!A685:AD1300,4)/Table_1[[#This Row],[LPA]]))/100,0)</f>
        <v>5.2542372881355937E-2</v>
      </c>
      <c r="K699" s="64">
        <f>IFERROR(IF(Ações!$B699="","",VLOOKUP(Table_1[[#This Row],[AÇÕES]],'Dados Status Invest STOCKS'!A685:AD1300,2)),0)</f>
        <v>1.82</v>
      </c>
      <c r="L699" s="65">
        <f>IFERROR(IF(Ações!$B699="","",VLOOKUP(Table_1[[#This Row],[AÇÕES]],'Dados Status Invest STOCKS'!A685:AD1300,3)/100),0)</f>
        <v>0</v>
      </c>
      <c r="M699" s="66">
        <f>IFERROR(IF(Ações!$B699="","",VLOOKUP(Table_1[[#This Row],[AÇÕES]],'Dados Status Invest STOCKS'!A685:AD1300,28)),0)</f>
        <v>-0.59</v>
      </c>
      <c r="N699" s="66">
        <f>IFERROR(IF(Ações!$B699="","",VLOOKUP(Table_1[[#This Row],[AÇÕES]],'Dados Status Invest STOCKS'!A685:AD1300,27)),0)</f>
        <v>1.55</v>
      </c>
      <c r="O699" s="66">
        <f>IFERROR(IF(Ações!$L699="","",Ações!$K699*Ações!$L699),0)</f>
        <v>0</v>
      </c>
      <c r="P699" s="67">
        <f t="shared" si="10"/>
        <v>0.06</v>
      </c>
      <c r="Q699" s="67">
        <f>IFERROR(Ações!$O699/Ações!$M699,0)</f>
        <v>0</v>
      </c>
      <c r="R699" s="67">
        <f>IFERROR(IF(Ações!$B699="","",VLOOKUP(Table_1[[#This Row],[AÇÕES]],'Dados Status Invest STOCKS'!A685:AD1300,18)/100),0)</f>
        <v>-0.37759999999999999</v>
      </c>
      <c r="S699" s="65">
        <f>IFERROR(IF(Ações!$B699="","",VLOOKUP(Table_1[[#This Row],[AÇÕES]],'Dados Status Invest STOCKS'!A685:AD1300,25)/100),0)</f>
        <v>0</v>
      </c>
      <c r="T699" s="67">
        <f>(1-Ações!$Q699)*Ações!$R699</f>
        <v>-0.37759999999999999</v>
      </c>
      <c r="U699" s="68">
        <f>IF(Ações!$S699=0,Ações!$T699,IF(Ações!$T699=0,Ações!$S699,AVERAGE(Ações!$S699,Ações!$T699)))</f>
        <v>-0.37759999999999999</v>
      </c>
    </row>
    <row r="700" spans="2:21" ht="15.75" customHeight="1" x14ac:dyDescent="0.2">
      <c r="B700" s="63" t="str">
        <f>IFERROR('Dados Status Invest STOCKS'!A687,"-")</f>
        <v>BLU</v>
      </c>
      <c r="C700" s="45">
        <f>IFERROR((Ações!$D700-Ações!$K700)/Ações!$D700,0)</f>
        <v>0</v>
      </c>
      <c r="D700" s="46">
        <f>(Ações!$O700)/0.06</f>
        <v>0</v>
      </c>
      <c r="E700" s="47">
        <f>IFERROR((Ações!$F700-Ações!$K700)/Ações!$F700,0)</f>
        <v>0</v>
      </c>
      <c r="F700" s="46" t="str">
        <f>IF(OR(Ações!$N700&lt;0,Ações!$M700&lt;0),"",(22.5*Ações!$M700*Ações!$N700)^0.5)</f>
        <v/>
      </c>
      <c r="G700" s="47">
        <f>IFERROR((Ações!$H700-Ações!$K700)/Ações!$H700,0)</f>
        <v>0</v>
      </c>
      <c r="H700" s="48">
        <f>IFERROR(Ações!$I700/(Ações!$P700-Table_1[[#This Row],[CAGR LUCRO 5A]]),0)</f>
        <v>0</v>
      </c>
      <c r="I700" s="48">
        <f>IF(Ações!$S700&lt;0,"",Ações!$O700*(1+Ações!$S700))</f>
        <v>0</v>
      </c>
      <c r="J700" s="49">
        <f>IFERROR(IF(Ações!$B700="","",(VLOOKUP(Table_1[[#This Row],[AÇÕES]],'Dados Status Invest STOCKS'!A686:AD1301,4)/Table_1[[#This Row],[LPA]]))/100,0)</f>
        <v>0.158</v>
      </c>
      <c r="K700" s="64">
        <f>IFERROR(IF(Ações!$B700="","",VLOOKUP(Table_1[[#This Row],[AÇÕES]],'Dados Status Invest STOCKS'!A686:AD1301,2)),0)</f>
        <v>5.66</v>
      </c>
      <c r="L700" s="65">
        <f>IFERROR(IF(Ações!$B700="","",VLOOKUP(Table_1[[#This Row],[AÇÕES]],'Dados Status Invest STOCKS'!A686:AD1301,3)/100),0)</f>
        <v>0</v>
      </c>
      <c r="M700" s="66">
        <f>IFERROR(IF(Ações!$B700="","",VLOOKUP(Table_1[[#This Row],[AÇÕES]],'Dados Status Invest STOCKS'!A686:AD1301,28)),0)</f>
        <v>-0.6</v>
      </c>
      <c r="N700" s="66">
        <f>IFERROR(IF(Ações!$B700="","",VLOOKUP(Table_1[[#This Row],[AÇÕES]],'Dados Status Invest STOCKS'!A686:AD1301,27)),0)</f>
        <v>1.49</v>
      </c>
      <c r="O700" s="66">
        <f>IFERROR(IF(Ações!$L700="","",Ações!$K700*Ações!$L700),0)</f>
        <v>0</v>
      </c>
      <c r="P700" s="67">
        <f t="shared" si="10"/>
        <v>0.06</v>
      </c>
      <c r="Q700" s="67">
        <f>IFERROR(Ações!$O700/Ações!$M700,0)</f>
        <v>0</v>
      </c>
      <c r="R700" s="67">
        <f>IFERROR(IF(Ações!$B700="","",VLOOKUP(Table_1[[#This Row],[AÇÕES]],'Dados Status Invest STOCKS'!A686:AD1301,18)/100),0)</f>
        <v>-0.39990000000000003</v>
      </c>
      <c r="S700" s="65">
        <f>IFERROR(IF(Ações!$B700="","",VLOOKUP(Table_1[[#This Row],[AÇÕES]],'Dados Status Invest STOCKS'!A686:AD1301,25)/100),0)</f>
        <v>0</v>
      </c>
      <c r="T700" s="67">
        <f>(1-Ações!$Q700)*Ações!$R700</f>
        <v>-0.39990000000000003</v>
      </c>
      <c r="U700" s="68">
        <f>IF(Ações!$S700=0,Ações!$T700,IF(Ações!$T700=0,Ações!$S700,AVERAGE(Ações!$S700,Ações!$T700)))</f>
        <v>-0.39990000000000003</v>
      </c>
    </row>
    <row r="701" spans="2:21" ht="15.75" customHeight="1" x14ac:dyDescent="0.2">
      <c r="B701" s="63" t="str">
        <f>IFERROR('Dados Status Invest STOCKS'!A688,"-")</f>
        <v>BLUE</v>
      </c>
      <c r="C701" s="45">
        <f>IFERROR((Ações!$D701-Ações!$K701)/Ações!$D701,0)</f>
        <v>0</v>
      </c>
      <c r="D701" s="46">
        <f>(Ações!$O701)/0.06</f>
        <v>0</v>
      </c>
      <c r="E701" s="47">
        <f>IFERROR((Ações!$F701-Ações!$K701)/Ações!$F701,0)</f>
        <v>0</v>
      </c>
      <c r="F701" s="46" t="str">
        <f>IF(OR(Ações!$N701&lt;0,Ações!$M701&lt;0),"",(22.5*Ações!$M701*Ações!$N701)^0.5)</f>
        <v/>
      </c>
      <c r="G701" s="47">
        <f>IFERROR((Ações!$H701-Ações!$K701)/Ações!$H701,0)</f>
        <v>0</v>
      </c>
      <c r="H701" s="48">
        <f>IFERROR(Ações!$I701/(Ações!$P701-Table_1[[#This Row],[CAGR LUCRO 5A]]),0)</f>
        <v>0</v>
      </c>
      <c r="I701" s="48">
        <f>IF(Ações!$S701&lt;0,"",Ações!$O701*(1+Ações!$S701))</f>
        <v>0</v>
      </c>
      <c r="J701" s="49">
        <f>IFERROR(IF(Ações!$B701="","",(VLOOKUP(Table_1[[#This Row],[AÇÕES]],'Dados Status Invest STOCKS'!A687:AD1302,4)/Table_1[[#This Row],[LPA]]))/100,0)</f>
        <v>5.1094890510948909E-4</v>
      </c>
      <c r="K701" s="64">
        <f>IFERROR(IF(Ações!$B701="","",VLOOKUP(Table_1[[#This Row],[AÇÕES]],'Dados Status Invest STOCKS'!A687:AD1302,2)),0)</f>
        <v>7.71</v>
      </c>
      <c r="L701" s="65">
        <f>IFERROR(IF(Ações!$B701="","",VLOOKUP(Table_1[[#This Row],[AÇÕES]],'Dados Status Invest STOCKS'!A687:AD1302,3)/100),0)</f>
        <v>0</v>
      </c>
      <c r="M701" s="66">
        <f>IFERROR(IF(Ações!$B701="","",VLOOKUP(Table_1[[#This Row],[AÇÕES]],'Dados Status Invest STOCKS'!A687:AD1302,28)),0)</f>
        <v>-12.33</v>
      </c>
      <c r="N701" s="66">
        <f>IFERROR(IF(Ações!$B701="","",VLOOKUP(Table_1[[#This Row],[AÇÕES]],'Dados Status Invest STOCKS'!A687:AD1302,27)),0)</f>
        <v>12.42</v>
      </c>
      <c r="O701" s="66">
        <f>IFERROR(IF(Ações!$L701="","",Ações!$K701*Ações!$L701),0)</f>
        <v>0</v>
      </c>
      <c r="P701" s="67">
        <f t="shared" si="10"/>
        <v>0.06</v>
      </c>
      <c r="Q701" s="67">
        <f>IFERROR(Ações!$O701/Ações!$M701,0)</f>
        <v>0</v>
      </c>
      <c r="R701" s="67">
        <f>IFERROR(IF(Ações!$B701="","",VLOOKUP(Table_1[[#This Row],[AÇÕES]],'Dados Status Invest STOCKS'!A687:AD1302,18)/100),0)</f>
        <v>-0.99269999999999992</v>
      </c>
      <c r="S701" s="65">
        <f>IFERROR(IF(Ações!$B701="","",VLOOKUP(Table_1[[#This Row],[AÇÕES]],'Dados Status Invest STOCKS'!A687:AD1302,25)/100),0)</f>
        <v>0</v>
      </c>
      <c r="T701" s="67">
        <f>(1-Ações!$Q701)*Ações!$R701</f>
        <v>-0.99269999999999992</v>
      </c>
      <c r="U701" s="68">
        <f>IF(Ações!$S701=0,Ações!$T701,IF(Ações!$T701=0,Ações!$S701,AVERAGE(Ações!$S701,Ações!$T701)))</f>
        <v>-0.99269999999999992</v>
      </c>
    </row>
    <row r="702" spans="2:21" ht="15.75" customHeight="1" x14ac:dyDescent="0.2">
      <c r="B702" s="63" t="str">
        <f>IFERROR('Dados Status Invest STOCKS'!A689,"-")</f>
        <v>BLX</v>
      </c>
      <c r="C702" s="45">
        <f>IFERROR((Ações!$D702-Ações!$K702)/Ações!$D702,0)</f>
        <v>6.6225165562915139E-3</v>
      </c>
      <c r="D702" s="46">
        <f>(Ações!$O702)/0.06</f>
        <v>16.670400000000001</v>
      </c>
      <c r="E702" s="47">
        <f>IFERROR((Ações!$F702-Ações!$K702)/Ações!$F702,0)</f>
        <v>0.45792597268423829</v>
      </c>
      <c r="F702" s="46">
        <f>IF(OR(Ações!$N702&lt;0,Ações!$M702&lt;0),"",(22.5*Ações!$M702*Ações!$N702)^0.5)</f>
        <v>30.5493330532763</v>
      </c>
      <c r="G702" s="47">
        <f>IFERROR((Ações!$H702-Ações!$K702)/Ações!$H702,0)</f>
        <v>0</v>
      </c>
      <c r="H702" s="48">
        <f>IFERROR(Ações!$I702/(Ações!$P702-Table_1[[#This Row],[CAGR LUCRO 5A]]),0)</f>
        <v>0</v>
      </c>
      <c r="I702" s="48" t="str">
        <f>IF(Ações!$S702&lt;0,"",Ações!$O702*(1+Ações!$S702))</f>
        <v/>
      </c>
      <c r="J702" s="49">
        <f>IFERROR(IF(Ações!$B702="","",(VLOOKUP(Table_1[[#This Row],[AÇÕES]],'Dados Status Invest STOCKS'!A688:AD1303,4)/Table_1[[#This Row],[LPA]]))/100,0)</f>
        <v>7.0849673202614372E-2</v>
      </c>
      <c r="K702" s="64">
        <f>IFERROR(IF(Ações!$B702="","",VLOOKUP(Table_1[[#This Row],[AÇÕES]],'Dados Status Invest STOCKS'!A688:AD1303,2)),0)</f>
        <v>16.559999999999999</v>
      </c>
      <c r="L702" s="65">
        <f>IFERROR(IF(Ações!$B702="","",VLOOKUP(Table_1[[#This Row],[AÇÕES]],'Dados Status Invest STOCKS'!A688:AD1303,3)/100),0)</f>
        <v>6.0400000000000002E-2</v>
      </c>
      <c r="M702" s="66">
        <f>IFERROR(IF(Ações!$B702="","",VLOOKUP(Table_1[[#This Row],[AÇÕES]],'Dados Status Invest STOCKS'!A688:AD1303,28)),0)</f>
        <v>1.53</v>
      </c>
      <c r="N702" s="66">
        <f>IFERROR(IF(Ações!$B702="","",VLOOKUP(Table_1[[#This Row],[AÇÕES]],'Dados Status Invest STOCKS'!A688:AD1303,27)),0)</f>
        <v>27.11</v>
      </c>
      <c r="O702" s="66">
        <f>IFERROR(IF(Ações!$L702="","",Ações!$K702*Ações!$L702),0)</f>
        <v>1.000224</v>
      </c>
      <c r="P702" s="67">
        <f t="shared" si="10"/>
        <v>0.06</v>
      </c>
      <c r="Q702" s="67">
        <f>IFERROR(Ações!$O702/Ações!$M702,0)</f>
        <v>0.65374117647058827</v>
      </c>
      <c r="R702" s="67">
        <f>IFERROR(IF(Ações!$B702="","",VLOOKUP(Table_1[[#This Row],[AÇÕES]],'Dados Status Invest STOCKS'!A688:AD1303,18)/100),0)</f>
        <v>5.6399999999999999E-2</v>
      </c>
      <c r="S702" s="65">
        <f>IFERROR(IF(Ações!$B702="","",VLOOKUP(Table_1[[#This Row],[AÇÕES]],'Dados Status Invest STOCKS'!A688:AD1303,25)/100),0)</f>
        <v>-9.3699999999999992E-2</v>
      </c>
      <c r="T702" s="67">
        <f>(1-Ações!$Q702)*Ações!$R702</f>
        <v>1.9528997647058823E-2</v>
      </c>
      <c r="U702" s="68">
        <f>IF(Ações!$S702=0,Ações!$T702,IF(Ações!$T702=0,Ações!$S702,AVERAGE(Ações!$S702,Ações!$T702)))</f>
        <v>-3.7085501176470581E-2</v>
      </c>
    </row>
    <row r="703" spans="2:21" ht="15.75" customHeight="1" x14ac:dyDescent="0.2">
      <c r="B703" s="63" t="str">
        <f>IFERROR('Dados Status Invest STOCKS'!A690,"-")</f>
        <v>BMA</v>
      </c>
      <c r="C703" s="45">
        <f>IFERROR((Ações!$D703-Ações!$K703)/Ações!$D703,0)</f>
        <v>0</v>
      </c>
      <c r="D703" s="46">
        <f>(Ações!$O703)/0.06</f>
        <v>0</v>
      </c>
      <c r="E703" s="47">
        <f>IFERROR((Ações!$F703-Ações!$K703)/Ações!$F703,0)</f>
        <v>0.7600495560656465</v>
      </c>
      <c r="F703" s="46">
        <f>IF(OR(Ações!$N703&lt;0,Ações!$M703&lt;0),"",(22.5*Ações!$M703*Ações!$N703)^0.5)</f>
        <v>51.719012461569683</v>
      </c>
      <c r="G703" s="47">
        <f>IFERROR((Ações!$H703-Ações!$K703)/Ações!$H703,0)</f>
        <v>0</v>
      </c>
      <c r="H703" s="48">
        <f>IFERROR(Ações!$I703/(Ações!$P703-Table_1[[#This Row],[CAGR LUCRO 5A]]),0)</f>
        <v>0</v>
      </c>
      <c r="I703" s="48" t="str">
        <f>IF(Ações!$S703&lt;0,"",Ações!$O703*(1+Ações!$S703))</f>
        <v/>
      </c>
      <c r="J703" s="49">
        <f>IFERROR(IF(Ações!$B703="","",(VLOOKUP(Table_1[[#This Row],[AÇÕES]],'Dados Status Invest STOCKS'!A689:AD1304,4)/Table_1[[#This Row],[LPA]]))/100,0)</f>
        <v>8.0152671755725179E-3</v>
      </c>
      <c r="K703" s="64">
        <f>IFERROR(IF(Ações!$B703="","",VLOOKUP(Table_1[[#This Row],[AÇÕES]],'Dados Status Invest STOCKS'!A689:AD1304,2)),0)</f>
        <v>12.41</v>
      </c>
      <c r="L703" s="65">
        <f>IFERROR(IF(Ações!$B703="","",VLOOKUP(Table_1[[#This Row],[AÇÕES]],'Dados Status Invest STOCKS'!A689:AD1304,3)/100),0)</f>
        <v>0</v>
      </c>
      <c r="M703" s="66">
        <f>IFERROR(IF(Ações!$B703="","",VLOOKUP(Table_1[[#This Row],[AÇÕES]],'Dados Status Invest STOCKS'!A689:AD1304,28)),0)</f>
        <v>3.93</v>
      </c>
      <c r="N703" s="66">
        <f>IFERROR(IF(Ações!$B703="","",VLOOKUP(Table_1[[#This Row],[AÇÕES]],'Dados Status Invest STOCKS'!A689:AD1304,27)),0)</f>
        <v>30.25</v>
      </c>
      <c r="O703" s="66">
        <f>IFERROR(IF(Ações!$L703="","",Ações!$K703*Ações!$L703),0)</f>
        <v>0</v>
      </c>
      <c r="P703" s="67">
        <f t="shared" si="10"/>
        <v>0.06</v>
      </c>
      <c r="Q703" s="67">
        <f>IFERROR(Ações!$O703/Ações!$M703,0)</f>
        <v>0</v>
      </c>
      <c r="R703" s="67">
        <f>IFERROR(IF(Ações!$B703="","",VLOOKUP(Table_1[[#This Row],[AÇÕES]],'Dados Status Invest STOCKS'!A689:AD1304,18)/100),0)</f>
        <v>0.13</v>
      </c>
      <c r="S703" s="65">
        <f>IFERROR(IF(Ações!$B703="","",VLOOKUP(Table_1[[#This Row],[AÇÕES]],'Dados Status Invest STOCKS'!A689:AD1304,25)/100),0)</f>
        <v>-0.106</v>
      </c>
      <c r="T703" s="67">
        <f>(1-Ações!$Q703)*Ações!$R703</f>
        <v>0.13</v>
      </c>
      <c r="U703" s="68">
        <f>IF(Ações!$S703=0,Ações!$T703,IF(Ações!$T703=0,Ações!$S703,AVERAGE(Ações!$S703,Ações!$T703)))</f>
        <v>1.2000000000000004E-2</v>
      </c>
    </row>
    <row r="704" spans="2:21" ht="15.75" customHeight="1" x14ac:dyDescent="0.2">
      <c r="B704" s="63" t="str">
        <f>IFERROR('Dados Status Invest STOCKS'!A691,"-")</f>
        <v>BMBL</v>
      </c>
      <c r="C704" s="45">
        <f>IFERROR((Ações!$D704-Ações!$K704)/Ações!$D704,0)</f>
        <v>0</v>
      </c>
      <c r="D704" s="46">
        <f>(Ações!$O704)/0.06</f>
        <v>0</v>
      </c>
      <c r="E704" s="47">
        <f>IFERROR((Ações!$F704-Ações!$K704)/Ações!$F704,0)</f>
        <v>-4.0381950244525476E-2</v>
      </c>
      <c r="F704" s="46">
        <f>IF(OR(Ações!$N704&lt;0,Ações!$M704&lt;0),"",(22.5*Ações!$M704*Ações!$N704)^0.5)</f>
        <v>28.306911700148429</v>
      </c>
      <c r="G704" s="47">
        <f>IFERROR((Ações!$H704-Ações!$K704)/Ações!$H704,0)</f>
        <v>0</v>
      </c>
      <c r="H704" s="48">
        <f>IFERROR(Ações!$I704/(Ações!$P704-Table_1[[#This Row],[CAGR LUCRO 5A]]),0)</f>
        <v>0</v>
      </c>
      <c r="I704" s="48">
        <f>IF(Ações!$S704&lt;0,"",Ações!$O704*(1+Ações!$S704))</f>
        <v>0</v>
      </c>
      <c r="J704" s="49">
        <f>IFERROR(IF(Ações!$B704="","",(VLOOKUP(Table_1[[#This Row],[AÇÕES]],'Dados Status Invest STOCKS'!A690:AD1305,4)/Table_1[[#This Row],[LPA]]))/100,0)</f>
        <v>8.6054054054054044E-2</v>
      </c>
      <c r="K704" s="64">
        <f>IFERROR(IF(Ações!$B704="","",VLOOKUP(Table_1[[#This Row],[AÇÕES]],'Dados Status Invest STOCKS'!A690:AD1305,2)),0)</f>
        <v>29.45</v>
      </c>
      <c r="L704" s="65">
        <f>IFERROR(IF(Ações!$B704="","",VLOOKUP(Table_1[[#This Row],[AÇÕES]],'Dados Status Invest STOCKS'!A690:AD1305,3)/100),0)</f>
        <v>0</v>
      </c>
      <c r="M704" s="66">
        <f>IFERROR(IF(Ações!$B704="","",VLOOKUP(Table_1[[#This Row],[AÇÕES]],'Dados Status Invest STOCKS'!A690:AD1305,28)),0)</f>
        <v>1.85</v>
      </c>
      <c r="N704" s="66">
        <f>IFERROR(IF(Ações!$B704="","",VLOOKUP(Table_1[[#This Row],[AÇÕES]],'Dados Status Invest STOCKS'!A690:AD1305,27)),0)</f>
        <v>19.25</v>
      </c>
      <c r="O704" s="66">
        <f>IFERROR(IF(Ações!$L704="","",Ações!$K704*Ações!$L704),0)</f>
        <v>0</v>
      </c>
      <c r="P704" s="67">
        <f t="shared" si="10"/>
        <v>0.06</v>
      </c>
      <c r="Q704" s="67">
        <f>IFERROR(Ações!$O704/Ações!$M704,0)</f>
        <v>0</v>
      </c>
      <c r="R704" s="67">
        <f>IFERROR(IF(Ações!$B704="","",VLOOKUP(Table_1[[#This Row],[AÇÕES]],'Dados Status Invest STOCKS'!A690:AD1305,18)/100),0)</f>
        <v>9.6099999999999991E-2</v>
      </c>
      <c r="S704" s="65">
        <f>IFERROR(IF(Ações!$B704="","",VLOOKUP(Table_1[[#This Row],[AÇÕES]],'Dados Status Invest STOCKS'!A690:AD1305,25)/100),0)</f>
        <v>0</v>
      </c>
      <c r="T704" s="67">
        <f>(1-Ações!$Q704)*Ações!$R704</f>
        <v>9.6099999999999991E-2</v>
      </c>
      <c r="U704" s="68">
        <f>IF(Ações!$S704=0,Ações!$T704,IF(Ações!$T704=0,Ações!$S704,AVERAGE(Ações!$S704,Ações!$T704)))</f>
        <v>9.6099999999999991E-2</v>
      </c>
    </row>
    <row r="705" spans="2:21" ht="15.75" customHeight="1" x14ac:dyDescent="0.2">
      <c r="B705" s="63" t="str">
        <f>IFERROR('Dados Status Invest STOCKS'!A692,"-")</f>
        <v>BMI</v>
      </c>
      <c r="C705" s="45">
        <f>IFERROR((Ações!$D705-Ações!$K705)/Ações!$D705,0)</f>
        <v>-6.3170731707317085</v>
      </c>
      <c r="D705" s="46">
        <f>(Ações!$O705)/0.06</f>
        <v>12.723666666666665</v>
      </c>
      <c r="E705" s="47">
        <f>IFERROR((Ações!$F705-Ações!$K705)/Ações!$F705,0)</f>
        <v>-2.8495073907615227</v>
      </c>
      <c r="F705" s="46">
        <f>IF(OR(Ações!$N705&lt;0,Ações!$M705&lt;0),"",(22.5*Ações!$M705*Ações!$N705)^0.5)</f>
        <v>24.184912652312804</v>
      </c>
      <c r="G705" s="47">
        <f>IFERROR((Ações!$H705-Ações!$K705)/Ações!$H705,0)</f>
        <v>9.288779801541093</v>
      </c>
      <c r="H705" s="48">
        <f>IFERROR(Ações!$I705/(Ações!$P705-Table_1[[#This Row],[CAGR LUCRO 5A]]),0)</f>
        <v>-11.232051306597668</v>
      </c>
      <c r="I705" s="48">
        <f>IF(Ações!$S705&lt;0,"",Ações!$O705*(1+Ações!$S705))</f>
        <v>0.86823756599999979</v>
      </c>
      <c r="J705" s="49">
        <f>IFERROR(IF(Ações!$B705="","",(VLOOKUP(Table_1[[#This Row],[AÇÕES]],'Dados Status Invest STOCKS'!A691:AD1306,4)/Table_1[[#This Row],[LPA]]))/100,0)</f>
        <v>0.24757731958762888</v>
      </c>
      <c r="K705" s="64">
        <f>IFERROR(IF(Ações!$B705="","",VLOOKUP(Table_1[[#This Row],[AÇÕES]],'Dados Status Invest STOCKS'!A691:AD1306,2)),0)</f>
        <v>93.1</v>
      </c>
      <c r="L705" s="65">
        <f>IFERROR(IF(Ações!$B705="","",VLOOKUP(Table_1[[#This Row],[AÇÕES]],'Dados Status Invest STOCKS'!A691:AD1306,3)/100),0)</f>
        <v>8.199999999999999E-3</v>
      </c>
      <c r="M705" s="66">
        <f>IFERROR(IF(Ações!$B705="","",VLOOKUP(Table_1[[#This Row],[AÇÕES]],'Dados Status Invest STOCKS'!A691:AD1306,28)),0)</f>
        <v>1.94</v>
      </c>
      <c r="N705" s="66">
        <f>IFERROR(IF(Ações!$B705="","",VLOOKUP(Table_1[[#This Row],[AÇÕES]],'Dados Status Invest STOCKS'!A691:AD1306,27)),0)</f>
        <v>13.4</v>
      </c>
      <c r="O705" s="66">
        <f>IFERROR(IF(Ações!$L705="","",Ações!$K705*Ações!$L705),0)</f>
        <v>0.76341999999999988</v>
      </c>
      <c r="P705" s="67">
        <f t="shared" si="10"/>
        <v>0.06</v>
      </c>
      <c r="Q705" s="67">
        <f>IFERROR(Ações!$O705/Ações!$M705,0)</f>
        <v>0.39351546391752573</v>
      </c>
      <c r="R705" s="67">
        <f>IFERROR(IF(Ações!$B705="","",VLOOKUP(Table_1[[#This Row],[AÇÕES]],'Dados Status Invest STOCKS'!A691:AD1306,18)/100),0)</f>
        <v>0.1447</v>
      </c>
      <c r="S705" s="65">
        <f>IFERROR(IF(Ações!$B705="","",VLOOKUP(Table_1[[#This Row],[AÇÕES]],'Dados Status Invest STOCKS'!A691:AD1306,25)/100),0)</f>
        <v>0.13730000000000001</v>
      </c>
      <c r="T705" s="67">
        <f>(1-Ações!$Q705)*Ações!$R705</f>
        <v>8.7758312371134017E-2</v>
      </c>
      <c r="U705" s="68">
        <f>IF(Ações!$S705=0,Ações!$T705,IF(Ações!$T705=0,Ações!$S705,AVERAGE(Ações!$S705,Ações!$T705)))</f>
        <v>0.11252915618556701</v>
      </c>
    </row>
    <row r="706" spans="2:21" ht="15.75" customHeight="1" x14ac:dyDescent="0.2">
      <c r="B706" s="63" t="str">
        <f>IFERROR('Dados Status Invest STOCKS'!A693,"-")</f>
        <v>BMO</v>
      </c>
      <c r="C706" s="45">
        <f>IFERROR((Ações!$D706-Ações!$K706)/Ações!$D706,0)</f>
        <v>-0.60857908847184961</v>
      </c>
      <c r="D706" s="46">
        <f>(Ações!$O706)/0.06</f>
        <v>69.887766666666678</v>
      </c>
      <c r="E706" s="47">
        <f>IFERROR((Ações!$F706-Ações!$K706)/Ações!$F706,0)</f>
        <v>4.3829807661313183E-2</v>
      </c>
      <c r="F706" s="46">
        <f>IF(OR(Ações!$N706&lt;0,Ações!$M706&lt;0),"",(22.5*Ações!$M706*Ações!$N706)^0.5)</f>
        <v>117.57321123453251</v>
      </c>
      <c r="G706" s="47">
        <f>IFERROR((Ações!$H706-Ações!$K706)/Ações!$H706,0)</f>
        <v>2.6540964041557933</v>
      </c>
      <c r="H706" s="48">
        <f>IFERROR(Ações!$I706/(Ações!$P706-Table_1[[#This Row],[CAGR LUCRO 5A]]),0)</f>
        <v>-67.964599715925374</v>
      </c>
      <c r="I706" s="48">
        <f>IF(Ações!$S706&lt;0,"",Ações!$O706*(1+Ações!$S706))</f>
        <v>4.7371326001999998</v>
      </c>
      <c r="J706" s="49">
        <f>IFERROR(IF(Ações!$B706="","",(VLOOKUP(Table_1[[#This Row],[AÇÕES]],'Dados Status Invest STOCKS'!A692:AD1307,4)/Table_1[[#This Row],[LPA]]))/100,0)</f>
        <v>1.5636792452830187E-2</v>
      </c>
      <c r="K706" s="64">
        <f>IFERROR(IF(Ações!$B706="","",VLOOKUP(Table_1[[#This Row],[AÇÕES]],'Dados Status Invest STOCKS'!A692:AD1307,2)),0)</f>
        <v>112.42</v>
      </c>
      <c r="L706" s="65">
        <f>IFERROR(IF(Ações!$B706="","",VLOOKUP(Table_1[[#This Row],[AÇÕES]],'Dados Status Invest STOCKS'!A692:AD1307,3)/100),0)</f>
        <v>3.73E-2</v>
      </c>
      <c r="M706" s="66">
        <f>IFERROR(IF(Ações!$B706="","",VLOOKUP(Table_1[[#This Row],[AÇÕES]],'Dados Status Invest STOCKS'!A692:AD1307,28)),0)</f>
        <v>8.48</v>
      </c>
      <c r="N706" s="66">
        <f>IFERROR(IF(Ações!$B706="","",VLOOKUP(Table_1[[#This Row],[AÇÕES]],'Dados Status Invest STOCKS'!A692:AD1307,27)),0)</f>
        <v>72.45</v>
      </c>
      <c r="O706" s="66">
        <f>IFERROR(IF(Ações!$L706="","",Ações!$K706*Ações!$L706),0)</f>
        <v>4.1932660000000004</v>
      </c>
      <c r="P706" s="67">
        <f t="shared" si="10"/>
        <v>0.06</v>
      </c>
      <c r="Q706" s="67">
        <f>IFERROR(Ações!$O706/Ações!$M706,0)</f>
        <v>0.49448891509433962</v>
      </c>
      <c r="R706" s="67">
        <f>IFERROR(IF(Ações!$B706="","",VLOOKUP(Table_1[[#This Row],[AÇÕES]],'Dados Status Invest STOCKS'!A692:AD1307,18)/100),0)</f>
        <v>0.11710000000000001</v>
      </c>
      <c r="S706" s="65">
        <f>IFERROR(IF(Ações!$B706="","",VLOOKUP(Table_1[[#This Row],[AÇÕES]],'Dados Status Invest STOCKS'!A692:AD1307,25)/100),0)</f>
        <v>0.12970000000000001</v>
      </c>
      <c r="T706" s="67">
        <f>(1-Ações!$Q706)*Ações!$R706</f>
        <v>5.9195348042452828E-2</v>
      </c>
      <c r="U706" s="68">
        <f>IF(Ações!$S706=0,Ações!$T706,IF(Ações!$T706=0,Ações!$S706,AVERAGE(Ações!$S706,Ações!$T706)))</f>
        <v>9.4447674021226419E-2</v>
      </c>
    </row>
    <row r="707" spans="2:21" ht="15.75" customHeight="1" x14ac:dyDescent="0.2">
      <c r="B707" s="63" t="str">
        <f>IFERROR('Dados Status Invest STOCKS'!A694,"-")</f>
        <v>BMRA</v>
      </c>
      <c r="C707" s="45">
        <f>IFERROR((Ações!$D707-Ações!$K707)/Ações!$D707,0)</f>
        <v>0</v>
      </c>
      <c r="D707" s="46">
        <f>(Ações!$O707)/0.06</f>
        <v>0</v>
      </c>
      <c r="E707" s="47">
        <f>IFERROR((Ações!$F707-Ações!$K707)/Ações!$F707,0)</f>
        <v>0</v>
      </c>
      <c r="F707" s="46" t="str">
        <f>IF(OR(Ações!$N707&lt;0,Ações!$M707&lt;0),"",(22.5*Ações!$M707*Ações!$N707)^0.5)</f>
        <v/>
      </c>
      <c r="G707" s="47">
        <f>IFERROR((Ações!$H707-Ações!$K707)/Ações!$H707,0)</f>
        <v>0</v>
      </c>
      <c r="H707" s="48">
        <f>IFERROR(Ações!$I707/(Ações!$P707-Table_1[[#This Row],[CAGR LUCRO 5A]]),0)</f>
        <v>0</v>
      </c>
      <c r="I707" s="48">
        <f>IF(Ações!$S707&lt;0,"",Ações!$O707*(1+Ações!$S707))</f>
        <v>0</v>
      </c>
      <c r="J707" s="49">
        <f>IFERROR(IF(Ações!$B707="","",(VLOOKUP(Table_1[[#This Row],[AÇÕES]],'Dados Status Invest STOCKS'!A693:AD1308,4)/Table_1[[#This Row],[LPA]]))/100,0)</f>
        <v>0.16078431372549018</v>
      </c>
      <c r="K707" s="64">
        <f>IFERROR(IF(Ações!$B707="","",VLOOKUP(Table_1[[#This Row],[AÇÕES]],'Dados Status Invest STOCKS'!A693:AD1308,2)),0)</f>
        <v>4.1500000000000004</v>
      </c>
      <c r="L707" s="65">
        <f>IFERROR(IF(Ações!$B707="","",VLOOKUP(Table_1[[#This Row],[AÇÕES]],'Dados Status Invest STOCKS'!A693:AD1308,3)/100),0)</f>
        <v>0</v>
      </c>
      <c r="M707" s="66">
        <f>IFERROR(IF(Ações!$B707="","",VLOOKUP(Table_1[[#This Row],[AÇÕES]],'Dados Status Invest STOCKS'!A693:AD1308,28)),0)</f>
        <v>-0.51</v>
      </c>
      <c r="N707" s="66">
        <f>IFERROR(IF(Ações!$B707="","",VLOOKUP(Table_1[[#This Row],[AÇÕES]],'Dados Status Invest STOCKS'!A693:AD1308,27)),0)</f>
        <v>0.69</v>
      </c>
      <c r="O707" s="66">
        <f>IFERROR(IF(Ações!$L707="","",Ações!$K707*Ações!$L707),0)</f>
        <v>0</v>
      </c>
      <c r="P707" s="67">
        <f t="shared" si="10"/>
        <v>0.06</v>
      </c>
      <c r="Q707" s="67">
        <f>IFERROR(Ações!$O707/Ações!$M707,0)</f>
        <v>0</v>
      </c>
      <c r="R707" s="67">
        <f>IFERROR(IF(Ações!$B707="","",VLOOKUP(Table_1[[#This Row],[AÇÕES]],'Dados Status Invest STOCKS'!A693:AD1308,18)/100),0)</f>
        <v>-0.73060000000000003</v>
      </c>
      <c r="S707" s="65">
        <f>IFERROR(IF(Ações!$B707="","",VLOOKUP(Table_1[[#This Row],[AÇÕES]],'Dados Status Invest STOCKS'!A693:AD1308,25)/100),0)</f>
        <v>0</v>
      </c>
      <c r="T707" s="67">
        <f>(1-Ações!$Q707)*Ações!$R707</f>
        <v>-0.73060000000000003</v>
      </c>
      <c r="U707" s="68">
        <f>IF(Ações!$S707=0,Ações!$T707,IF(Ações!$T707=0,Ações!$S707,AVERAGE(Ações!$S707,Ações!$T707)))</f>
        <v>-0.73060000000000003</v>
      </c>
    </row>
    <row r="708" spans="2:21" ht="15.75" customHeight="1" x14ac:dyDescent="0.2">
      <c r="B708" s="63" t="str">
        <f>IFERROR('Dados Status Invest STOCKS'!A695,"-")</f>
        <v>BMRC</v>
      </c>
      <c r="C708" s="45">
        <f>IFERROR((Ações!$D708-Ações!$K708)/Ações!$D708,0)</f>
        <v>-1.4291497975708496</v>
      </c>
      <c r="D708" s="46">
        <f>(Ações!$O708)/0.06</f>
        <v>15.659800000000002</v>
      </c>
      <c r="E708" s="47">
        <f>IFERROR((Ações!$F708-Ações!$K708)/Ações!$F708,0)</f>
        <v>-6.5138248104781193E-2</v>
      </c>
      <c r="F708" s="46">
        <f>IF(OR(Ações!$N708&lt;0,Ações!$M708&lt;0),"",(22.5*Ações!$M708*Ações!$N708)^0.5)</f>
        <v>35.713673851901596</v>
      </c>
      <c r="G708" s="47">
        <f>IFERROR((Ações!$H708-Ações!$K708)/Ações!$H708,0)</f>
        <v>2.6135656867922314</v>
      </c>
      <c r="H708" s="48">
        <f>IFERROR(Ações!$I708/(Ações!$P708-Table_1[[#This Row],[CAGR LUCRO 5A]]),0)</f>
        <v>-23.575117090909092</v>
      </c>
      <c r="I708" s="48">
        <f>IF(Ações!$S708&lt;0,"",Ações!$O708*(1+Ações!$S708))</f>
        <v>1.0373051520000003</v>
      </c>
      <c r="J708" s="49">
        <f>IFERROR(IF(Ações!$B708="","",(VLOOKUP(Table_1[[#This Row],[AÇÕES]],'Dados Status Invest STOCKS'!A694:AD1309,4)/Table_1[[#This Row],[LPA]]))/100,0)</f>
        <v>9.7272727272727288E-2</v>
      </c>
      <c r="K708" s="64">
        <f>IFERROR(IF(Ações!$B708="","",VLOOKUP(Table_1[[#This Row],[AÇÕES]],'Dados Status Invest STOCKS'!A694:AD1309,2)),0)</f>
        <v>38.04</v>
      </c>
      <c r="L708" s="65">
        <f>IFERROR(IF(Ações!$B708="","",VLOOKUP(Table_1[[#This Row],[AÇÕES]],'Dados Status Invest STOCKS'!A694:AD1309,3)/100),0)</f>
        <v>2.4700000000000003E-2</v>
      </c>
      <c r="M708" s="66">
        <f>IFERROR(IF(Ações!$B708="","",VLOOKUP(Table_1[[#This Row],[AÇÕES]],'Dados Status Invest STOCKS'!A694:AD1309,28)),0)</f>
        <v>1.98</v>
      </c>
      <c r="N708" s="66">
        <f>IFERROR(IF(Ações!$B708="","",VLOOKUP(Table_1[[#This Row],[AÇÕES]],'Dados Status Invest STOCKS'!A694:AD1309,27)),0)</f>
        <v>28.63</v>
      </c>
      <c r="O708" s="66">
        <f>IFERROR(IF(Ações!$L708="","",Ações!$K708*Ações!$L708),0)</f>
        <v>0.93958800000000009</v>
      </c>
      <c r="P708" s="67">
        <f t="shared" si="10"/>
        <v>0.06</v>
      </c>
      <c r="Q708" s="67">
        <f>IFERROR(Ações!$O708/Ações!$M708,0)</f>
        <v>0.47453939393939398</v>
      </c>
      <c r="R708" s="67">
        <f>IFERROR(IF(Ações!$B708="","",VLOOKUP(Table_1[[#This Row],[AÇÕES]],'Dados Status Invest STOCKS'!A694:AD1309,18)/100),0)</f>
        <v>6.9000000000000006E-2</v>
      </c>
      <c r="S708" s="65">
        <f>IFERROR(IF(Ações!$B708="","",VLOOKUP(Table_1[[#This Row],[AÇÕES]],'Dados Status Invest STOCKS'!A694:AD1309,25)/100),0)</f>
        <v>0.10400000000000001</v>
      </c>
      <c r="T708" s="67">
        <f>(1-Ações!$Q708)*Ações!$R708</f>
        <v>3.6256781818181816E-2</v>
      </c>
      <c r="U708" s="68">
        <f>IF(Ações!$S708=0,Ações!$T708,IF(Ações!$T708=0,Ações!$S708,AVERAGE(Ações!$S708,Ações!$T708)))</f>
        <v>7.0128390909090912E-2</v>
      </c>
    </row>
    <row r="709" spans="2:21" ht="15.75" customHeight="1" x14ac:dyDescent="0.2">
      <c r="B709" s="63" t="str">
        <f>IFERROR('Dados Status Invest STOCKS'!A696,"-")</f>
        <v>BMRN</v>
      </c>
      <c r="C709" s="45">
        <f>IFERROR((Ações!$D709-Ações!$K709)/Ações!$D709,0)</f>
        <v>0</v>
      </c>
      <c r="D709" s="46">
        <f>(Ações!$O709)/0.06</f>
        <v>0</v>
      </c>
      <c r="E709" s="47">
        <f>IFERROR((Ações!$F709-Ações!$K709)/Ações!$F709,0)</f>
        <v>-11.568326170156837</v>
      </c>
      <c r="F709" s="46">
        <f>IF(OR(Ações!$N709&lt;0,Ações!$M709&lt;0),"",(22.5*Ações!$M709*Ações!$N709)^0.5)</f>
        <v>6.8601020400574209</v>
      </c>
      <c r="G709" s="47">
        <f>IFERROR((Ações!$H709-Ações!$K709)/Ações!$H709,0)</f>
        <v>0</v>
      </c>
      <c r="H709" s="48">
        <f>IFERROR(Ações!$I709/(Ações!$P709-Table_1[[#This Row],[CAGR LUCRO 5A]]),0)</f>
        <v>0</v>
      </c>
      <c r="I709" s="48">
        <f>IF(Ações!$S709&lt;0,"",Ações!$O709*(1+Ações!$S709))</f>
        <v>0</v>
      </c>
      <c r="J709" s="49">
        <f>IFERROR(IF(Ações!$B709="","",(VLOOKUP(Table_1[[#This Row],[AÇÕES]],'Dados Status Invest STOCKS'!A695:AD1310,4)/Table_1[[#This Row],[LPA]]))/100,0)</f>
        <v>110.5</v>
      </c>
      <c r="K709" s="64">
        <f>IFERROR(IF(Ações!$B709="","",VLOOKUP(Table_1[[#This Row],[AÇÕES]],'Dados Status Invest STOCKS'!A695:AD1310,2)),0)</f>
        <v>86.22</v>
      </c>
      <c r="L709" s="65">
        <f>IFERROR(IF(Ações!$B709="","",VLOOKUP(Table_1[[#This Row],[AÇÕES]],'Dados Status Invest STOCKS'!A695:AD1310,3)/100),0)</f>
        <v>0</v>
      </c>
      <c r="M709" s="66">
        <f>IFERROR(IF(Ações!$B709="","",VLOOKUP(Table_1[[#This Row],[AÇÕES]],'Dados Status Invest STOCKS'!A695:AD1310,28)),0)</f>
        <v>0.09</v>
      </c>
      <c r="N709" s="66">
        <f>IFERROR(IF(Ações!$B709="","",VLOOKUP(Table_1[[#This Row],[AÇÕES]],'Dados Status Invest STOCKS'!A695:AD1310,27)),0)</f>
        <v>23.24</v>
      </c>
      <c r="O709" s="66">
        <f>IFERROR(IF(Ações!$L709="","",Ações!$K709*Ações!$L709),0)</f>
        <v>0</v>
      </c>
      <c r="P709" s="67">
        <f t="shared" si="10"/>
        <v>0.06</v>
      </c>
      <c r="Q709" s="67">
        <f>IFERROR(Ações!$O709/Ações!$M709,0)</f>
        <v>0</v>
      </c>
      <c r="R709" s="67">
        <f>IFERROR(IF(Ações!$B709="","",VLOOKUP(Table_1[[#This Row],[AÇÕES]],'Dados Status Invest STOCKS'!A695:AD1310,18)/100),0)</f>
        <v>3.7000000000000002E-3</v>
      </c>
      <c r="S709" s="65">
        <f>IFERROR(IF(Ações!$B709="","",VLOOKUP(Table_1[[#This Row],[AÇÕES]],'Dados Status Invest STOCKS'!A695:AD1310,25)/100),0)</f>
        <v>0</v>
      </c>
      <c r="T709" s="67">
        <f>(1-Ações!$Q709)*Ações!$R709</f>
        <v>3.7000000000000002E-3</v>
      </c>
      <c r="U709" s="68">
        <f>IF(Ações!$S709=0,Ações!$T709,IF(Ações!$T709=0,Ações!$S709,AVERAGE(Ações!$S709,Ações!$T709)))</f>
        <v>3.7000000000000002E-3</v>
      </c>
    </row>
    <row r="710" spans="2:21" ht="15.75" customHeight="1" x14ac:dyDescent="0.2">
      <c r="B710" s="63" t="str">
        <f>IFERROR('Dados Status Invest STOCKS'!A697,"-")</f>
        <v>BMTC</v>
      </c>
      <c r="C710" s="45">
        <f>IFERROR((Ações!$D710-Ações!$K710)/Ações!$D710,0)</f>
        <v>-1.4590163934426232</v>
      </c>
      <c r="D710" s="46">
        <f>(Ações!$O710)/0.06</f>
        <v>18.304066666666664</v>
      </c>
      <c r="E710" s="47">
        <f>IFERROR((Ações!$F710-Ações!$K710)/Ações!$F710,0)</f>
        <v>0.13355828643087977</v>
      </c>
      <c r="F710" s="46">
        <f>IF(OR(Ações!$N710&lt;0,Ações!$M710&lt;0),"",(22.5*Ações!$M710*Ações!$N710)^0.5)</f>
        <v>51.94809909900458</v>
      </c>
      <c r="G710" s="47">
        <f>IFERROR((Ações!$H710-Ações!$K710)/Ações!$H710,0)</f>
        <v>3.9494418306919932</v>
      </c>
      <c r="H710" s="48">
        <f>IFERROR(Ações!$I710/(Ações!$P710-Table_1[[#This Row],[CAGR LUCRO 5A]]),0)</f>
        <v>-15.260514559610701</v>
      </c>
      <c r="I710" s="48">
        <f>IF(Ações!$S710&lt;0,"",Ações!$O710*(1+Ações!$S710))</f>
        <v>1.2544142967999996</v>
      </c>
      <c r="J710" s="49">
        <f>IFERROR(IF(Ações!$B710="","",(VLOOKUP(Table_1[[#This Row],[AÇÕES]],'Dados Status Invest STOCKS'!A696:AD1311,4)/Table_1[[#This Row],[LPA]]))/100,0)</f>
        <v>3.4010989010989007E-2</v>
      </c>
      <c r="K710" s="64">
        <f>IFERROR(IF(Ações!$B710="","",VLOOKUP(Table_1[[#This Row],[AÇÕES]],'Dados Status Invest STOCKS'!A696:AD1311,2)),0)</f>
        <v>45.01</v>
      </c>
      <c r="L710" s="65">
        <f>IFERROR(IF(Ações!$B710="","",VLOOKUP(Table_1[[#This Row],[AÇÕES]],'Dados Status Invest STOCKS'!A696:AD1311,3)/100),0)</f>
        <v>2.4399999999999998E-2</v>
      </c>
      <c r="M710" s="66">
        <f>IFERROR(IF(Ações!$B710="","",VLOOKUP(Table_1[[#This Row],[AÇÕES]],'Dados Status Invest STOCKS'!A696:AD1311,28)),0)</f>
        <v>3.64</v>
      </c>
      <c r="N710" s="66">
        <f>IFERROR(IF(Ações!$B710="","",VLOOKUP(Table_1[[#This Row],[AÇÕES]],'Dados Status Invest STOCKS'!A696:AD1311,27)),0)</f>
        <v>32.950000000000003</v>
      </c>
      <c r="O710" s="66">
        <f>IFERROR(IF(Ações!$L710="","",Ações!$K710*Ações!$L710),0)</f>
        <v>1.0982439999999998</v>
      </c>
      <c r="P710" s="67">
        <f t="shared" si="10"/>
        <v>0.06</v>
      </c>
      <c r="Q710" s="67">
        <f>IFERROR(Ações!$O710/Ações!$M710,0)</f>
        <v>0.30171538461538455</v>
      </c>
      <c r="R710" s="67">
        <f>IFERROR(IF(Ações!$B710="","",VLOOKUP(Table_1[[#This Row],[AÇÕES]],'Dados Status Invest STOCKS'!A696:AD1311,18)/100),0)</f>
        <v>0.1103</v>
      </c>
      <c r="S710" s="65">
        <f>IFERROR(IF(Ações!$B710="","",VLOOKUP(Table_1[[#This Row],[AÇÕES]],'Dados Status Invest STOCKS'!A696:AD1311,25)/100),0)</f>
        <v>0.14219999999999999</v>
      </c>
      <c r="T710" s="67">
        <f>(1-Ações!$Q710)*Ações!$R710</f>
        <v>7.7020793076923069E-2</v>
      </c>
      <c r="U710" s="68">
        <f>IF(Ações!$S710=0,Ações!$T710,IF(Ações!$T710=0,Ações!$S710,AVERAGE(Ações!$S710,Ações!$T710)))</f>
        <v>0.10961039653846152</v>
      </c>
    </row>
    <row r="711" spans="2:21" ht="15.75" customHeight="1" x14ac:dyDescent="0.2">
      <c r="B711" s="63" t="str">
        <f>IFERROR('Dados Status Invest STOCKS'!A698,"-")</f>
        <v>BMY</v>
      </c>
      <c r="C711" s="45">
        <f>IFERROR((Ações!$D711-Ações!$K711)/Ações!$D711,0)</f>
        <v>-0.86915887850467288</v>
      </c>
      <c r="D711" s="46">
        <f>(Ações!$O711)/0.06</f>
        <v>33.49635</v>
      </c>
      <c r="E711" s="47">
        <f>IFERROR((Ações!$F711-Ações!$K711)/Ações!$F711,0)</f>
        <v>0</v>
      </c>
      <c r="F711" s="46" t="str">
        <f>IF(OR(Ações!$N711&lt;0,Ações!$M711&lt;0),"",(22.5*Ações!$M711*Ações!$N711)^0.5)</f>
        <v/>
      </c>
      <c r="G711" s="47">
        <f>IFERROR((Ações!$H711-Ações!$K711)/Ações!$H711,0)</f>
        <v>-0.86915887850467288</v>
      </c>
      <c r="H711" s="48">
        <f>IFERROR(Ações!$I711/(Ações!$P711-Table_1[[#This Row],[CAGR LUCRO 5A]]),0)</f>
        <v>33.49635</v>
      </c>
      <c r="I711" s="48">
        <f>IF(Ações!$S711&lt;0,"",Ações!$O711*(1+Ações!$S711))</f>
        <v>2.0097809999999998</v>
      </c>
      <c r="J711" s="49">
        <f>IFERROR(IF(Ações!$B711="","",(VLOOKUP(Table_1[[#This Row],[AÇÕES]],'Dados Status Invest STOCKS'!A697:AD1312,4)/Table_1[[#This Row],[LPA]]))/100,0)</f>
        <v>0.10536885245901641</v>
      </c>
      <c r="K711" s="64">
        <f>IFERROR(IF(Ações!$B711="","",VLOOKUP(Table_1[[#This Row],[AÇÕES]],'Dados Status Invest STOCKS'!A697:AD1312,2)),0)</f>
        <v>62.61</v>
      </c>
      <c r="L711" s="65">
        <f>IFERROR(IF(Ações!$B711="","",VLOOKUP(Table_1[[#This Row],[AÇÕES]],'Dados Status Invest STOCKS'!A697:AD1312,3)/100),0)</f>
        <v>3.2099999999999997E-2</v>
      </c>
      <c r="M711" s="66">
        <f>IFERROR(IF(Ações!$B711="","",VLOOKUP(Table_1[[#This Row],[AÇÕES]],'Dados Status Invest STOCKS'!A697:AD1312,28)),0)</f>
        <v>-2.44</v>
      </c>
      <c r="N711" s="66">
        <f>IFERROR(IF(Ações!$B711="","",VLOOKUP(Table_1[[#This Row],[AÇÕES]],'Dados Status Invest STOCKS'!A697:AD1312,27)),0)</f>
        <v>16.77</v>
      </c>
      <c r="O711" s="66">
        <f>IFERROR(IF(Ações!$L711="","",Ações!$K711*Ações!$L711),0)</f>
        <v>2.0097809999999998</v>
      </c>
      <c r="P711" s="67">
        <f t="shared" si="10"/>
        <v>0.06</v>
      </c>
      <c r="Q711" s="67">
        <f>IFERROR(Ações!$O711/Ações!$M711,0)</f>
        <v>-0.82368073770491801</v>
      </c>
      <c r="R711" s="67">
        <f>IFERROR(IF(Ações!$B711="","",VLOOKUP(Table_1[[#This Row],[AÇÕES]],'Dados Status Invest STOCKS'!A697:AD1312,18)/100),0)</f>
        <v>-0.1452</v>
      </c>
      <c r="S711" s="65">
        <f>IFERROR(IF(Ações!$B711="","",VLOOKUP(Table_1[[#This Row],[AÇÕES]],'Dados Status Invest STOCKS'!A697:AD1312,25)/100),0)</f>
        <v>0</v>
      </c>
      <c r="T711" s="67">
        <f>(1-Ações!$Q711)*Ações!$R711</f>
        <v>-0.26479844311475409</v>
      </c>
      <c r="U711" s="68">
        <f>IF(Ações!$S711=0,Ações!$T711,IF(Ações!$T711=0,Ações!$S711,AVERAGE(Ações!$S711,Ações!$T711)))</f>
        <v>-0.26479844311475409</v>
      </c>
    </row>
    <row r="712" spans="2:21" ht="15.75" customHeight="1" x14ac:dyDescent="0.2">
      <c r="B712" s="63" t="str">
        <f>IFERROR('Dados Status Invest STOCKS'!A699,"-")</f>
        <v>BNED</v>
      </c>
      <c r="C712" s="45">
        <f>IFERROR((Ações!$D712-Ações!$K712)/Ações!$D712,0)</f>
        <v>0</v>
      </c>
      <c r="D712" s="46">
        <f>(Ações!$O712)/0.06</f>
        <v>0</v>
      </c>
      <c r="E712" s="47">
        <f>IFERROR((Ações!$F712-Ações!$K712)/Ações!$F712,0)</f>
        <v>0</v>
      </c>
      <c r="F712" s="46" t="str">
        <f>IF(OR(Ações!$N712&lt;0,Ações!$M712&lt;0),"",(22.5*Ações!$M712*Ações!$N712)^0.5)</f>
        <v/>
      </c>
      <c r="G712" s="47">
        <f>IFERROR((Ações!$H712-Ações!$K712)/Ações!$H712,0)</f>
        <v>0</v>
      </c>
      <c r="H712" s="48">
        <f>IFERROR(Ações!$I712/(Ações!$P712-Table_1[[#This Row],[CAGR LUCRO 5A]]),0)</f>
        <v>0</v>
      </c>
      <c r="I712" s="48">
        <f>IF(Ações!$S712&lt;0,"",Ações!$O712*(1+Ações!$S712))</f>
        <v>0</v>
      </c>
      <c r="J712" s="49">
        <f>IFERROR(IF(Ações!$B712="","",(VLOOKUP(Table_1[[#This Row],[AÇÕES]],'Dados Status Invest STOCKS'!A698:AD1313,4)/Table_1[[#This Row],[LPA]]))/100,0)</f>
        <v>1.1954545454545454E-2</v>
      </c>
      <c r="K712" s="64">
        <f>IFERROR(IF(Ações!$B712="","",VLOOKUP(Table_1[[#This Row],[AÇÕES]],'Dados Status Invest STOCKS'!A698:AD1313,2)),0)</f>
        <v>5.78</v>
      </c>
      <c r="L712" s="65">
        <f>IFERROR(IF(Ações!$B712="","",VLOOKUP(Table_1[[#This Row],[AÇÕES]],'Dados Status Invest STOCKS'!A698:AD1313,3)/100),0)</f>
        <v>0</v>
      </c>
      <c r="M712" s="66">
        <f>IFERROR(IF(Ações!$B712="","",VLOOKUP(Table_1[[#This Row],[AÇÕES]],'Dados Status Invest STOCKS'!A698:AD1313,28)),0)</f>
        <v>-2.2000000000000002</v>
      </c>
      <c r="N712" s="66">
        <f>IFERROR(IF(Ações!$B712="","",VLOOKUP(Table_1[[#This Row],[AÇÕES]],'Dados Status Invest STOCKS'!A698:AD1313,27)),0)</f>
        <v>5.38</v>
      </c>
      <c r="O712" s="66">
        <f>IFERROR(IF(Ações!$L712="","",Ações!$K712*Ações!$L712),0)</f>
        <v>0</v>
      </c>
      <c r="P712" s="67">
        <f t="shared" si="10"/>
        <v>0.06</v>
      </c>
      <c r="Q712" s="67">
        <f>IFERROR(Ações!$O712/Ações!$M712,0)</f>
        <v>0</v>
      </c>
      <c r="R712" s="67">
        <f>IFERROR(IF(Ações!$B712="","",VLOOKUP(Table_1[[#This Row],[AÇÕES]],'Dados Status Invest STOCKS'!A698:AD1313,18)/100),0)</f>
        <v>-0.40950000000000003</v>
      </c>
      <c r="S712" s="65">
        <f>IFERROR(IF(Ações!$B712="","",VLOOKUP(Table_1[[#This Row],[AÇÕES]],'Dados Status Invest STOCKS'!A698:AD1313,25)/100),0)</f>
        <v>0</v>
      </c>
      <c r="T712" s="67">
        <f>(1-Ações!$Q712)*Ações!$R712</f>
        <v>-0.40950000000000003</v>
      </c>
      <c r="U712" s="68">
        <f>IF(Ações!$S712=0,Ações!$T712,IF(Ações!$T712=0,Ações!$S712,AVERAGE(Ações!$S712,Ações!$T712)))</f>
        <v>-0.40950000000000003</v>
      </c>
    </row>
    <row r="713" spans="2:21" ht="15.75" customHeight="1" x14ac:dyDescent="0.2">
      <c r="B713" s="63" t="str">
        <f>IFERROR('Dados Status Invest STOCKS'!A700,"-")</f>
        <v>BNFT</v>
      </c>
      <c r="C713" s="45">
        <f>IFERROR((Ações!$D713-Ações!$K713)/Ações!$D713,0)</f>
        <v>0</v>
      </c>
      <c r="D713" s="46">
        <f>(Ações!$O713)/0.06</f>
        <v>0</v>
      </c>
      <c r="E713" s="47">
        <f>IFERROR((Ações!$F713-Ações!$K713)/Ações!$F713,0)</f>
        <v>0</v>
      </c>
      <c r="F713" s="46" t="str">
        <f>IF(OR(Ações!$N713&lt;0,Ações!$M713&lt;0),"",(22.5*Ações!$M713*Ações!$N713)^0.5)</f>
        <v/>
      </c>
      <c r="G713" s="47">
        <f>IFERROR((Ações!$H713-Ações!$K713)/Ações!$H713,0)</f>
        <v>0</v>
      </c>
      <c r="H713" s="48">
        <f>IFERROR(Ações!$I713/(Ações!$P713-Table_1[[#This Row],[CAGR LUCRO 5A]]),0)</f>
        <v>0</v>
      </c>
      <c r="I713" s="48">
        <f>IF(Ações!$S713&lt;0,"",Ações!$O713*(1+Ações!$S713))</f>
        <v>0</v>
      </c>
      <c r="J713" s="49">
        <f>IFERROR(IF(Ações!$B713="","",(VLOOKUP(Table_1[[#This Row],[AÇÕES]],'Dados Status Invest STOCKS'!A699:AD1314,4)/Table_1[[#This Row],[LPA]]))/100,0)</f>
        <v>0.10762376237623762</v>
      </c>
      <c r="K713" s="64">
        <f>IFERROR(IF(Ações!$B713="","",VLOOKUP(Table_1[[#This Row],[AÇÕES]],'Dados Status Invest STOCKS'!A699:AD1314,2)),0)</f>
        <v>10.95</v>
      </c>
      <c r="L713" s="65">
        <f>IFERROR(IF(Ações!$B713="","",VLOOKUP(Table_1[[#This Row],[AÇÕES]],'Dados Status Invest STOCKS'!A699:AD1314,3)/100),0)</f>
        <v>0</v>
      </c>
      <c r="M713" s="66">
        <f>IFERROR(IF(Ações!$B713="","",VLOOKUP(Table_1[[#This Row],[AÇÕES]],'Dados Status Invest STOCKS'!A699:AD1314,28)),0)</f>
        <v>-1.01</v>
      </c>
      <c r="N713" s="66">
        <f>IFERROR(IF(Ações!$B713="","",VLOOKUP(Table_1[[#This Row],[AÇÕES]],'Dados Status Invest STOCKS'!A699:AD1314,27)),0)</f>
        <v>-2.4300000000000002</v>
      </c>
      <c r="O713" s="66">
        <f>IFERROR(IF(Ações!$L713="","",Ações!$K713*Ações!$L713),0)</f>
        <v>0</v>
      </c>
      <c r="P713" s="67">
        <f t="shared" si="10"/>
        <v>0.06</v>
      </c>
      <c r="Q713" s="67">
        <f>IFERROR(Ações!$O713/Ações!$M713,0)</f>
        <v>0</v>
      </c>
      <c r="R713" s="67">
        <f>IFERROR(IF(Ações!$B713="","",VLOOKUP(Table_1[[#This Row],[AÇÕES]],'Dados Status Invest STOCKS'!A699:AD1314,18)/100),0)</f>
        <v>-0.41460000000000002</v>
      </c>
      <c r="S713" s="65">
        <f>IFERROR(IF(Ações!$B713="","",VLOOKUP(Table_1[[#This Row],[AÇÕES]],'Dados Status Invest STOCKS'!A699:AD1314,25)/100),0)</f>
        <v>0</v>
      </c>
      <c r="T713" s="67">
        <f>(1-Ações!$Q713)*Ações!$R713</f>
        <v>-0.41460000000000002</v>
      </c>
      <c r="U713" s="68">
        <f>IF(Ações!$S713=0,Ações!$T713,IF(Ações!$T713=0,Ações!$S713,AVERAGE(Ações!$S713,Ações!$T713)))</f>
        <v>-0.41460000000000002</v>
      </c>
    </row>
    <row r="714" spans="2:21" ht="15.75" customHeight="1" x14ac:dyDescent="0.2">
      <c r="B714" s="63" t="str">
        <f>IFERROR('Dados Status Invest STOCKS'!A701,"-")</f>
        <v>BNGO</v>
      </c>
      <c r="C714" s="45">
        <f>IFERROR((Ações!$D714-Ações!$K714)/Ações!$D714,0)</f>
        <v>0</v>
      </c>
      <c r="D714" s="46">
        <f>(Ações!$O714)/0.06</f>
        <v>0</v>
      </c>
      <c r="E714" s="47">
        <f>IFERROR((Ações!$F714-Ações!$K714)/Ações!$F714,0)</f>
        <v>0</v>
      </c>
      <c r="F714" s="46" t="str">
        <f>IF(OR(Ações!$N714&lt;0,Ações!$M714&lt;0),"",(22.5*Ações!$M714*Ações!$N714)^0.5)</f>
        <v/>
      </c>
      <c r="G714" s="47">
        <f>IFERROR((Ações!$H714-Ações!$K714)/Ações!$H714,0)</f>
        <v>0</v>
      </c>
      <c r="H714" s="48">
        <f>IFERROR(Ações!$I714/(Ações!$P714-Table_1[[#This Row],[CAGR LUCRO 5A]]),0)</f>
        <v>0</v>
      </c>
      <c r="I714" s="48">
        <f>IF(Ações!$S714&lt;0,"",Ações!$O714*(1+Ações!$S714))</f>
        <v>0</v>
      </c>
      <c r="J714" s="49">
        <f>IFERROR(IF(Ações!$B714="","",(VLOOKUP(Table_1[[#This Row],[AÇÕES]],'Dados Status Invest STOCKS'!A700:AD1315,4)/Table_1[[#This Row],[LPA]]))/100,0)</f>
        <v>0.46809523809523812</v>
      </c>
      <c r="K714" s="64">
        <f>IFERROR(IF(Ações!$B714="","",VLOOKUP(Table_1[[#This Row],[AÇÕES]],'Dados Status Invest STOCKS'!A700:AD1315,2)),0)</f>
        <v>2.08</v>
      </c>
      <c r="L714" s="65">
        <f>IFERROR(IF(Ações!$B714="","",VLOOKUP(Table_1[[#This Row],[AÇÕES]],'Dados Status Invest STOCKS'!A700:AD1315,3)/100),0)</f>
        <v>0</v>
      </c>
      <c r="M714" s="66">
        <f>IFERROR(IF(Ações!$B714="","",VLOOKUP(Table_1[[#This Row],[AÇÕES]],'Dados Status Invest STOCKS'!A700:AD1315,28)),0)</f>
        <v>-0.21</v>
      </c>
      <c r="N714" s="66">
        <f>IFERROR(IF(Ações!$B714="","",VLOOKUP(Table_1[[#This Row],[AÇÕES]],'Dados Status Invest STOCKS'!A700:AD1315,27)),0)</f>
        <v>1.18</v>
      </c>
      <c r="O714" s="66">
        <f>IFERROR(IF(Ações!$L714="","",Ações!$K714*Ações!$L714),0)</f>
        <v>0</v>
      </c>
      <c r="P714" s="67">
        <f t="shared" si="10"/>
        <v>0.06</v>
      </c>
      <c r="Q714" s="67">
        <f>IFERROR(Ações!$O714/Ações!$M714,0)</f>
        <v>0</v>
      </c>
      <c r="R714" s="67">
        <f>IFERROR(IF(Ações!$B714="","",VLOOKUP(Table_1[[#This Row],[AÇÕES]],'Dados Status Invest STOCKS'!A700:AD1315,18)/100),0)</f>
        <v>-0.17920000000000003</v>
      </c>
      <c r="S714" s="65">
        <f>IFERROR(IF(Ações!$B714="","",VLOOKUP(Table_1[[#This Row],[AÇÕES]],'Dados Status Invest STOCKS'!A700:AD1315,25)/100),0)</f>
        <v>0</v>
      </c>
      <c r="T714" s="67">
        <f>(1-Ações!$Q714)*Ações!$R714</f>
        <v>-0.17920000000000003</v>
      </c>
      <c r="U714" s="68">
        <f>IF(Ações!$S714=0,Ações!$T714,IF(Ações!$T714=0,Ações!$S714,AVERAGE(Ações!$S714,Ações!$T714)))</f>
        <v>-0.17920000000000003</v>
      </c>
    </row>
    <row r="715" spans="2:21" ht="15.75" customHeight="1" x14ac:dyDescent="0.2">
      <c r="B715" s="63" t="str">
        <f>IFERROR('Dados Status Invest STOCKS'!A702,"-")</f>
        <v>BNGOW</v>
      </c>
      <c r="C715" s="45">
        <f>IFERROR((Ações!$D715-Ações!$K715)/Ações!$D715,0)</f>
        <v>0</v>
      </c>
      <c r="D715" s="46">
        <f>(Ações!$O715)/0.06</f>
        <v>0</v>
      </c>
      <c r="E715" s="47">
        <f>IFERROR((Ações!$F715-Ações!$K715)/Ações!$F715,0)</f>
        <v>0</v>
      </c>
      <c r="F715" s="46" t="str">
        <f>IF(OR(Ações!$N715&lt;0,Ações!$M715&lt;0),"",(22.5*Ações!$M715*Ações!$N715)^0.5)</f>
        <v/>
      </c>
      <c r="G715" s="47">
        <f>IFERROR((Ações!$H715-Ações!$K715)/Ações!$H715,0)</f>
        <v>0</v>
      </c>
      <c r="H715" s="48">
        <f>IFERROR(Ações!$I715/(Ações!$P715-Table_1[[#This Row],[CAGR LUCRO 5A]]),0)</f>
        <v>0</v>
      </c>
      <c r="I715" s="48">
        <f>IF(Ações!$S715&lt;0,"",Ações!$O715*(1+Ações!$S715))</f>
        <v>0</v>
      </c>
      <c r="J715" s="49">
        <f>IFERROR(IF(Ações!$B715="","",(VLOOKUP(Table_1[[#This Row],[AÇÕES]],'Dados Status Invest STOCKS'!A701:AD1316,4)/Table_1[[#This Row],[LPA]]))/100,0)</f>
        <v>0.18666666666666668</v>
      </c>
      <c r="K715" s="64">
        <f>IFERROR(IF(Ações!$B715="","",VLOOKUP(Table_1[[#This Row],[AÇÕES]],'Dados Status Invest STOCKS'!A701:AD1316,2)),0)</f>
        <v>0.83</v>
      </c>
      <c r="L715" s="65">
        <f>IFERROR(IF(Ações!$B715="","",VLOOKUP(Table_1[[#This Row],[AÇÕES]],'Dados Status Invest STOCKS'!A701:AD1316,3)/100),0)</f>
        <v>0</v>
      </c>
      <c r="M715" s="66">
        <f>IFERROR(IF(Ações!$B715="","",VLOOKUP(Table_1[[#This Row],[AÇÕES]],'Dados Status Invest STOCKS'!A701:AD1316,28)),0)</f>
        <v>-0.21</v>
      </c>
      <c r="N715" s="66">
        <f>IFERROR(IF(Ações!$B715="","",VLOOKUP(Table_1[[#This Row],[AÇÕES]],'Dados Status Invest STOCKS'!A701:AD1316,27)),0)</f>
        <v>1.18</v>
      </c>
      <c r="O715" s="66">
        <f>IFERROR(IF(Ações!$L715="","",Ações!$K715*Ações!$L715),0)</f>
        <v>0</v>
      </c>
      <c r="P715" s="67">
        <f t="shared" si="10"/>
        <v>0.06</v>
      </c>
      <c r="Q715" s="67">
        <f>IFERROR(Ações!$O715/Ações!$M715,0)</f>
        <v>0</v>
      </c>
      <c r="R715" s="67">
        <f>IFERROR(IF(Ações!$B715="","",VLOOKUP(Table_1[[#This Row],[AÇÕES]],'Dados Status Invest STOCKS'!A701:AD1316,18)/100),0)</f>
        <v>-0.17920000000000003</v>
      </c>
      <c r="S715" s="65">
        <f>IFERROR(IF(Ações!$B715="","",VLOOKUP(Table_1[[#This Row],[AÇÕES]],'Dados Status Invest STOCKS'!A701:AD1316,25)/100),0)</f>
        <v>0</v>
      </c>
      <c r="T715" s="67">
        <f>(1-Ações!$Q715)*Ações!$R715</f>
        <v>-0.17920000000000003</v>
      </c>
      <c r="U715" s="68">
        <f>IF(Ações!$S715=0,Ações!$T715,IF(Ações!$T715=0,Ações!$S715,AVERAGE(Ações!$S715,Ações!$T715)))</f>
        <v>-0.17920000000000003</v>
      </c>
    </row>
    <row r="716" spans="2:21" ht="15.75" customHeight="1" x14ac:dyDescent="0.2">
      <c r="B716" s="63" t="str">
        <f>IFERROR('Dados Status Invest STOCKS'!A703,"-")</f>
        <v>BNR</v>
      </c>
      <c r="C716" s="45">
        <f>IFERROR((Ações!$D716-Ações!$K716)/Ações!$D716,0)</f>
        <v>0</v>
      </c>
      <c r="D716" s="46">
        <f>(Ações!$O716)/0.06</f>
        <v>0</v>
      </c>
      <c r="E716" s="47">
        <f>IFERROR((Ações!$F716-Ações!$K716)/Ações!$F716,0)</f>
        <v>0</v>
      </c>
      <c r="F716" s="46" t="str">
        <f>IF(OR(Ações!$N716&lt;0,Ações!$M716&lt;0),"",(22.5*Ações!$M716*Ações!$N716)^0.5)</f>
        <v/>
      </c>
      <c r="G716" s="47">
        <f>IFERROR((Ações!$H716-Ações!$K716)/Ações!$H716,0)</f>
        <v>0</v>
      </c>
      <c r="H716" s="48">
        <f>IFERROR(Ações!$I716/(Ações!$P716-Table_1[[#This Row],[CAGR LUCRO 5A]]),0)</f>
        <v>0</v>
      </c>
      <c r="I716" s="48">
        <f>IF(Ações!$S716&lt;0,"",Ações!$O716*(1+Ações!$S716))</f>
        <v>0</v>
      </c>
      <c r="J716" s="49">
        <f>IFERROR(IF(Ações!$B716="","",(VLOOKUP(Table_1[[#This Row],[AÇÕES]],'Dados Status Invest STOCKS'!A702:AD1317,4)/Table_1[[#This Row],[LPA]]))/100,0)</f>
        <v>0.14084337349397591</v>
      </c>
      <c r="K716" s="64">
        <f>IFERROR(IF(Ações!$B716="","",VLOOKUP(Table_1[[#This Row],[AÇÕES]],'Dados Status Invest STOCKS'!A702:AD1317,2)),0)</f>
        <v>9.67</v>
      </c>
      <c r="L716" s="65">
        <f>IFERROR(IF(Ações!$B716="","",VLOOKUP(Table_1[[#This Row],[AÇÕES]],'Dados Status Invest STOCKS'!A702:AD1317,3)/100),0)</f>
        <v>0</v>
      </c>
      <c r="M716" s="66">
        <f>IFERROR(IF(Ações!$B716="","",VLOOKUP(Table_1[[#This Row],[AÇÕES]],'Dados Status Invest STOCKS'!A702:AD1317,28)),0)</f>
        <v>-0.83</v>
      </c>
      <c r="N716" s="66">
        <f>IFERROR(IF(Ações!$B716="","",VLOOKUP(Table_1[[#This Row],[AÇÕES]],'Dados Status Invest STOCKS'!A702:AD1317,27)),0)</f>
        <v>3.22</v>
      </c>
      <c r="O716" s="66">
        <f>IFERROR(IF(Ações!$L716="","",Ações!$K716*Ações!$L716),0)</f>
        <v>0</v>
      </c>
      <c r="P716" s="67">
        <f t="shared" si="10"/>
        <v>0.06</v>
      </c>
      <c r="Q716" s="67">
        <f>IFERROR(Ações!$O716/Ações!$M716,0)</f>
        <v>0</v>
      </c>
      <c r="R716" s="67">
        <f>IFERROR(IF(Ações!$B716="","",VLOOKUP(Table_1[[#This Row],[AÇÕES]],'Dados Status Invest STOCKS'!A702:AD1317,18)/100),0)</f>
        <v>-0.25690000000000002</v>
      </c>
      <c r="S716" s="65">
        <f>IFERROR(IF(Ações!$B716="","",VLOOKUP(Table_1[[#This Row],[AÇÕES]],'Dados Status Invest STOCKS'!A702:AD1317,25)/100),0)</f>
        <v>0</v>
      </c>
      <c r="T716" s="67">
        <f>(1-Ações!$Q716)*Ações!$R716</f>
        <v>-0.25690000000000002</v>
      </c>
      <c r="U716" s="68">
        <f>IF(Ações!$S716=0,Ações!$T716,IF(Ações!$T716=0,Ações!$S716,AVERAGE(Ações!$S716,Ações!$T716)))</f>
        <v>-0.25690000000000002</v>
      </c>
    </row>
    <row r="717" spans="2:21" ht="15.75" customHeight="1" x14ac:dyDescent="0.2">
      <c r="B717" s="63" t="str">
        <f>IFERROR('Dados Status Invest STOCKS'!A704,"-")</f>
        <v>BNS</v>
      </c>
      <c r="C717" s="45">
        <f>IFERROR((Ações!$D717-Ações!$K717)/Ações!$D717,0)</f>
        <v>-0.43198090692124058</v>
      </c>
      <c r="D717" s="46">
        <f>(Ações!$O717)/0.06</f>
        <v>49.148700000000012</v>
      </c>
      <c r="E717" s="47">
        <f>IFERROR((Ações!$F717-Ações!$K717)/Ações!$F717,0)</f>
        <v>0.94398449682904706</v>
      </c>
      <c r="F717" s="46">
        <f>IF(OR(Ações!$N717&lt;0,Ações!$M717&lt;0),"",(22.5*Ações!$M717*Ações!$N717)^0.5)</f>
        <v>1256.437879085154</v>
      </c>
      <c r="G717" s="47">
        <f>IFERROR((Ações!$H717-Ações!$K717)/Ações!$H717,0)</f>
        <v>1.4549757338913192</v>
      </c>
      <c r="H717" s="48">
        <f>IFERROR(Ações!$I717/(Ações!$P717-Table_1[[#This Row],[CAGR LUCRO 5A]]),0)</f>
        <v>-154.68956860194172</v>
      </c>
      <c r="I717" s="48">
        <f>IF(Ações!$S717&lt;0,"",Ações!$O717*(1+Ações!$S717))</f>
        <v>3.1866051132000006</v>
      </c>
      <c r="J717" s="49">
        <f>IFERROR(IF(Ações!$B717="","",(VLOOKUP(Table_1[[#This Row],[AÇÕES]],'Dados Status Invest STOCKS'!A703:AD1318,4)/Table_1[[#This Row],[LPA]]))/100,0)</f>
        <v>3.4434787399622599E-7</v>
      </c>
      <c r="K717" s="64">
        <f>IFERROR(IF(Ações!$B717="","",VLOOKUP(Table_1[[#This Row],[AÇÕES]],'Dados Status Invest STOCKS'!A703:AD1318,2)),0)</f>
        <v>70.38</v>
      </c>
      <c r="L717" s="65">
        <f>IFERROR(IF(Ações!$B717="","",VLOOKUP(Table_1[[#This Row],[AÇÕES]],'Dados Status Invest STOCKS'!A703:AD1318,3)/100),0)</f>
        <v>4.1900000000000007E-2</v>
      </c>
      <c r="M717" s="66">
        <f>IFERROR(IF(Ações!$B717="","",VLOOKUP(Table_1[[#This Row],[AÇÕES]],'Dados Status Invest STOCKS'!A703:AD1318,28)),0)</f>
        <v>1452.02</v>
      </c>
      <c r="N717" s="66">
        <f>IFERROR(IF(Ações!$B717="","",VLOOKUP(Table_1[[#This Row],[AÇÕES]],'Dados Status Invest STOCKS'!A703:AD1318,27)),0)</f>
        <v>48.32</v>
      </c>
      <c r="O717" s="66">
        <f>IFERROR(IF(Ações!$L717="","",Ações!$K717*Ações!$L717),0)</f>
        <v>2.9489220000000005</v>
      </c>
      <c r="P717" s="67">
        <f t="shared" si="10"/>
        <v>0.06</v>
      </c>
      <c r="Q717" s="67">
        <f>IFERROR(Ações!$O717/Ações!$M717,0)</f>
        <v>2.0309100425613975E-3</v>
      </c>
      <c r="R717" s="67">
        <f>IFERROR(IF(Ações!$B717="","",VLOOKUP(Table_1[[#This Row],[AÇÕES]],'Dados Status Invest STOCKS'!A703:AD1318,18)/100),0)</f>
        <v>30.052</v>
      </c>
      <c r="S717" s="65">
        <f>IFERROR(IF(Ações!$B717="","",VLOOKUP(Table_1[[#This Row],[AÇÕES]],'Dados Status Invest STOCKS'!A703:AD1318,25)/100),0)</f>
        <v>8.0600000000000005E-2</v>
      </c>
      <c r="T717" s="67">
        <f>(1-Ações!$Q717)*Ações!$R717</f>
        <v>29.990967091400943</v>
      </c>
      <c r="U717" s="68">
        <f>IF(Ações!$S717=0,Ações!$T717,IF(Ações!$T717=0,Ações!$S717,AVERAGE(Ações!$S717,Ações!$T717)))</f>
        <v>15.035783545700472</v>
      </c>
    </row>
    <row r="718" spans="2:21" ht="15.75" customHeight="1" x14ac:dyDescent="0.2">
      <c r="B718" s="63" t="str">
        <f>IFERROR('Dados Status Invest STOCKS'!A705,"-")</f>
        <v>BNSO</v>
      </c>
      <c r="C718" s="45">
        <f>IFERROR((Ações!$D718-Ações!$K718)/Ações!$D718,0)</f>
        <v>0</v>
      </c>
      <c r="D718" s="46">
        <f>(Ações!$O718)/0.06</f>
        <v>0</v>
      </c>
      <c r="E718" s="47">
        <f>IFERROR((Ações!$F718-Ações!$K718)/Ações!$F718,0)</f>
        <v>0</v>
      </c>
      <c r="F718" s="46" t="str">
        <f>IF(OR(Ações!$N718&lt;0,Ações!$M718&lt;0),"",(22.5*Ações!$M718*Ações!$N718)^0.5)</f>
        <v/>
      </c>
      <c r="G718" s="47">
        <f>IFERROR((Ações!$H718-Ações!$K718)/Ações!$H718,0)</f>
        <v>0</v>
      </c>
      <c r="H718" s="48">
        <f>IFERROR(Ações!$I718/(Ações!$P718-Table_1[[#This Row],[CAGR LUCRO 5A]]),0)</f>
        <v>0</v>
      </c>
      <c r="I718" s="48" t="str">
        <f>IF(Ações!$S718&lt;0,"",Ações!$O718*(1+Ações!$S718))</f>
        <v/>
      </c>
      <c r="J718" s="49">
        <f>IFERROR(IF(Ações!$B718="","",(VLOOKUP(Table_1[[#This Row],[AÇÕES]],'Dados Status Invest STOCKS'!A704:AD1319,4)/Table_1[[#This Row],[LPA]]))/100,0)</f>
        <v>14.946</v>
      </c>
      <c r="K718" s="64">
        <f>IFERROR(IF(Ações!$B718="","",VLOOKUP(Table_1[[#This Row],[AÇÕES]],'Dados Status Invest STOCKS'!A704:AD1319,2)),0)</f>
        <v>4</v>
      </c>
      <c r="L718" s="65">
        <f>IFERROR(IF(Ações!$B718="","",VLOOKUP(Table_1[[#This Row],[AÇÕES]],'Dados Status Invest STOCKS'!A704:AD1319,3)/100),0)</f>
        <v>0</v>
      </c>
      <c r="M718" s="66">
        <f>IFERROR(IF(Ações!$B718="","",VLOOKUP(Table_1[[#This Row],[AÇÕES]],'Dados Status Invest STOCKS'!A704:AD1319,28)),0)</f>
        <v>-0.05</v>
      </c>
      <c r="N718" s="66">
        <f>IFERROR(IF(Ações!$B718="","",VLOOKUP(Table_1[[#This Row],[AÇÕES]],'Dados Status Invest STOCKS'!A704:AD1319,27)),0)</f>
        <v>2.74</v>
      </c>
      <c r="O718" s="66">
        <f>IFERROR(IF(Ações!$L718="","",Ações!$K718*Ações!$L718),0)</f>
        <v>0</v>
      </c>
      <c r="P718" s="67">
        <f t="shared" si="10"/>
        <v>0.06</v>
      </c>
      <c r="Q718" s="67">
        <f>IFERROR(Ações!$O718/Ações!$M718,0)</f>
        <v>0</v>
      </c>
      <c r="R718" s="67">
        <f>IFERROR(IF(Ações!$B718="","",VLOOKUP(Table_1[[#This Row],[AÇÕES]],'Dados Status Invest STOCKS'!A704:AD1319,18)/100),0)</f>
        <v>-1.95E-2</v>
      </c>
      <c r="S718" s="65">
        <f>IFERROR(IF(Ações!$B718="","",VLOOKUP(Table_1[[#This Row],[AÇÕES]],'Dados Status Invest STOCKS'!A704:AD1319,25)/100),0)</f>
        <v>-9.2100000000000015E-2</v>
      </c>
      <c r="T718" s="67">
        <f>(1-Ações!$Q718)*Ações!$R718</f>
        <v>-1.95E-2</v>
      </c>
      <c r="U718" s="68">
        <f>IF(Ações!$S718=0,Ações!$T718,IF(Ações!$T718=0,Ações!$S718,AVERAGE(Ações!$S718,Ações!$T718)))</f>
        <v>-5.5800000000000009E-2</v>
      </c>
    </row>
    <row r="719" spans="2:21" ht="15.75" customHeight="1" x14ac:dyDescent="0.2">
      <c r="B719" s="63" t="str">
        <f>IFERROR('Dados Status Invest STOCKS'!A706,"-")</f>
        <v>BNTC</v>
      </c>
      <c r="C719" s="45">
        <f>IFERROR((Ações!$D719-Ações!$K719)/Ações!$D719,0)</f>
        <v>0</v>
      </c>
      <c r="D719" s="46">
        <f>(Ações!$O719)/0.06</f>
        <v>0</v>
      </c>
      <c r="E719" s="47">
        <f>IFERROR((Ações!$F719-Ações!$K719)/Ações!$F719,0)</f>
        <v>0</v>
      </c>
      <c r="F719" s="46" t="str">
        <f>IF(OR(Ações!$N719&lt;0,Ações!$M719&lt;0),"",(22.5*Ações!$M719*Ações!$N719)^0.5)</f>
        <v/>
      </c>
      <c r="G719" s="47">
        <f>IFERROR((Ações!$H719-Ações!$K719)/Ações!$H719,0)</f>
        <v>0</v>
      </c>
      <c r="H719" s="48">
        <f>IFERROR(Ações!$I719/(Ações!$P719-Table_1[[#This Row],[CAGR LUCRO 5A]]),0)</f>
        <v>0</v>
      </c>
      <c r="I719" s="48">
        <f>IF(Ações!$S719&lt;0,"",Ações!$O719*(1+Ações!$S719))</f>
        <v>0</v>
      </c>
      <c r="J719" s="49">
        <f>IFERROR(IF(Ações!$B719="","",(VLOOKUP(Table_1[[#This Row],[AÇÕES]],'Dados Status Invest STOCKS'!A705:AD1320,4)/Table_1[[#This Row],[LPA]]))/100,0)</f>
        <v>6.2121212121212122E-3</v>
      </c>
      <c r="K719" s="64">
        <f>IFERROR(IF(Ações!$B719="","",VLOOKUP(Table_1[[#This Row],[AÇÕES]],'Dados Status Invest STOCKS'!A705:AD1320,2)),0)</f>
        <v>2.44</v>
      </c>
      <c r="L719" s="65">
        <f>IFERROR(IF(Ações!$B719="","",VLOOKUP(Table_1[[#This Row],[AÇÕES]],'Dados Status Invest STOCKS'!A705:AD1320,3)/100),0)</f>
        <v>0</v>
      </c>
      <c r="M719" s="66">
        <f>IFERROR(IF(Ações!$B719="","",VLOOKUP(Table_1[[#This Row],[AÇÕES]],'Dados Status Invest STOCKS'!A705:AD1320,28)),0)</f>
        <v>-1.98</v>
      </c>
      <c r="N719" s="66">
        <f>IFERROR(IF(Ações!$B719="","",VLOOKUP(Table_1[[#This Row],[AÇÕES]],'Dados Status Invest STOCKS'!A705:AD1320,27)),0)</f>
        <v>1.89</v>
      </c>
      <c r="O719" s="66">
        <f>IFERROR(IF(Ações!$L719="","",Ações!$K719*Ações!$L719),0)</f>
        <v>0</v>
      </c>
      <c r="P719" s="67">
        <f t="shared" ref="P719:P782" si="11">$U$6</f>
        <v>0.06</v>
      </c>
      <c r="Q719" s="67">
        <f>IFERROR(Ações!$O719/Ações!$M719,0)</f>
        <v>0</v>
      </c>
      <c r="R719" s="67">
        <f>IFERROR(IF(Ações!$B719="","",VLOOKUP(Table_1[[#This Row],[AÇÕES]],'Dados Status Invest STOCKS'!A705:AD1320,18)/100),0)</f>
        <v>-1.0473999999999999</v>
      </c>
      <c r="S719" s="65">
        <f>IFERROR(IF(Ações!$B719="","",VLOOKUP(Table_1[[#This Row],[AÇÕES]],'Dados Status Invest STOCKS'!A705:AD1320,25)/100),0)</f>
        <v>0</v>
      </c>
      <c r="T719" s="67">
        <f>(1-Ações!$Q719)*Ações!$R719</f>
        <v>-1.0473999999999999</v>
      </c>
      <c r="U719" s="68">
        <f>IF(Ações!$S719=0,Ações!$T719,IF(Ações!$T719=0,Ações!$S719,AVERAGE(Ações!$S719,Ações!$T719)))</f>
        <v>-1.0473999999999999</v>
      </c>
    </row>
    <row r="720" spans="2:21" ht="15.75" customHeight="1" x14ac:dyDescent="0.2">
      <c r="B720" s="63" t="str">
        <f>IFERROR('Dados Status Invest STOCKS'!A707,"-")</f>
        <v>BNTX</v>
      </c>
      <c r="C720" s="45">
        <f>IFERROR((Ações!$D720-Ações!$K720)/Ações!$D720,0)</f>
        <v>0</v>
      </c>
      <c r="D720" s="46">
        <f>(Ações!$O720)/0.06</f>
        <v>0</v>
      </c>
      <c r="E720" s="47">
        <f>IFERROR((Ações!$F720-Ações!$K720)/Ações!$F720,0)</f>
        <v>-0.35791210948024899</v>
      </c>
      <c r="F720" s="46">
        <f>IF(OR(Ações!$N720&lt;0,Ações!$M720&lt;0),"",(22.5*Ações!$M720*Ações!$N720)^0.5)</f>
        <v>111.18539922130064</v>
      </c>
      <c r="G720" s="47">
        <f>IFERROR((Ações!$H720-Ações!$K720)/Ações!$H720,0)</f>
        <v>0</v>
      </c>
      <c r="H720" s="48">
        <f>IFERROR(Ações!$I720/(Ações!$P720-Table_1[[#This Row],[CAGR LUCRO 5A]]),0)</f>
        <v>0</v>
      </c>
      <c r="I720" s="48">
        <f>IF(Ações!$S720&lt;0,"",Ações!$O720*(1+Ações!$S720))</f>
        <v>0</v>
      </c>
      <c r="J720" s="49">
        <f>IFERROR(IF(Ações!$B720="","",(VLOOKUP(Table_1[[#This Row],[AÇÕES]],'Dados Status Invest STOCKS'!A706:AD1321,4)/Table_1[[#This Row],[LPA]]))/100,0)</f>
        <v>3.7134357957362418E-3</v>
      </c>
      <c r="K720" s="64">
        <f>IFERROR(IF(Ações!$B720="","",VLOOKUP(Table_1[[#This Row],[AÇÕES]],'Dados Status Invest STOCKS'!A706:AD1321,2)),0)</f>
        <v>150.97999999999999</v>
      </c>
      <c r="L720" s="65">
        <f>IFERROR(IF(Ações!$B720="","",VLOOKUP(Table_1[[#This Row],[AÇÕES]],'Dados Status Invest STOCKS'!A706:AD1321,3)/100),0)</f>
        <v>0</v>
      </c>
      <c r="M720" s="66">
        <f>IFERROR(IF(Ações!$B720="","",VLOOKUP(Table_1[[#This Row],[AÇÕES]],'Dados Status Invest STOCKS'!A706:AD1321,28)),0)</f>
        <v>20.170000000000002</v>
      </c>
      <c r="N720" s="66">
        <f>IFERROR(IF(Ações!$B720="","",VLOOKUP(Table_1[[#This Row],[AÇÕES]],'Dados Status Invest STOCKS'!A706:AD1321,27)),0)</f>
        <v>27.24</v>
      </c>
      <c r="O720" s="66">
        <f>IFERROR(IF(Ações!$L720="","",Ações!$K720*Ações!$L720),0)</f>
        <v>0</v>
      </c>
      <c r="P720" s="67">
        <f t="shared" si="11"/>
        <v>0.06</v>
      </c>
      <c r="Q720" s="67">
        <f>IFERROR(Ações!$O720/Ações!$M720,0)</f>
        <v>0</v>
      </c>
      <c r="R720" s="67">
        <f>IFERROR(IF(Ações!$B720="","",VLOOKUP(Table_1[[#This Row],[AÇÕES]],'Dados Status Invest STOCKS'!A706:AD1321,18)/100),0)</f>
        <v>0.74049999999999994</v>
      </c>
      <c r="S720" s="65">
        <f>IFERROR(IF(Ações!$B720="","",VLOOKUP(Table_1[[#This Row],[AÇÕES]],'Dados Status Invest STOCKS'!A706:AD1321,25)/100),0)</f>
        <v>0</v>
      </c>
      <c r="T720" s="67">
        <f>(1-Ações!$Q720)*Ações!$R720</f>
        <v>0.74049999999999994</v>
      </c>
      <c r="U720" s="68">
        <f>IF(Ações!$S720=0,Ações!$T720,IF(Ações!$T720=0,Ações!$S720,AVERAGE(Ações!$S720,Ações!$T720)))</f>
        <v>0.74049999999999994</v>
      </c>
    </row>
    <row r="721" spans="2:21" ht="15.75" customHeight="1" x14ac:dyDescent="0.2">
      <c r="B721" s="63" t="str">
        <f>IFERROR('Dados Status Invest STOCKS'!A708,"-")</f>
        <v>BOAC</v>
      </c>
      <c r="C721" s="45">
        <f>IFERROR((Ações!$D721-Ações!$K721)/Ações!$D721,0)</f>
        <v>0</v>
      </c>
      <c r="D721" s="46">
        <f>(Ações!$O721)/0.06</f>
        <v>0</v>
      </c>
      <c r="E721" s="47">
        <f>IFERROR((Ações!$F721-Ações!$K721)/Ações!$F721,0)</f>
        <v>0</v>
      </c>
      <c r="F721" s="46" t="str">
        <f>IF(OR(Ações!$N721&lt;0,Ações!$M721&lt;0),"",(22.5*Ações!$M721*Ações!$N721)^0.5)</f>
        <v/>
      </c>
      <c r="G721" s="47">
        <f>IFERROR((Ações!$H721-Ações!$K721)/Ações!$H721,0)</f>
        <v>0</v>
      </c>
      <c r="H721" s="48">
        <f>IFERROR(Ações!$I721/(Ações!$P721-Table_1[[#This Row],[CAGR LUCRO 5A]]),0)</f>
        <v>0</v>
      </c>
      <c r="I721" s="48">
        <f>IF(Ações!$S721&lt;0,"",Ações!$O721*(1+Ações!$S721))</f>
        <v>0</v>
      </c>
      <c r="J721" s="49">
        <f>IFERROR(IF(Ações!$B721="","",(VLOOKUP(Table_1[[#This Row],[AÇÕES]],'Dados Status Invest STOCKS'!A707:AD1322,4)/Table_1[[#This Row],[LPA]]))/100,0)</f>
        <v>0.29947368421052634</v>
      </c>
      <c r="K721" s="64">
        <f>IFERROR(IF(Ações!$B721="","",VLOOKUP(Table_1[[#This Row],[AÇÕES]],'Dados Status Invest STOCKS'!A707:AD1322,2)),0)</f>
        <v>9.8000000000000007</v>
      </c>
      <c r="L721" s="65">
        <f>IFERROR(IF(Ações!$B721="","",VLOOKUP(Table_1[[#This Row],[AÇÕES]],'Dados Status Invest STOCKS'!A707:AD1322,3)/100),0)</f>
        <v>0</v>
      </c>
      <c r="M721" s="66">
        <f>IFERROR(IF(Ações!$B721="","",VLOOKUP(Table_1[[#This Row],[AÇÕES]],'Dados Status Invest STOCKS'!A707:AD1322,28)),0)</f>
        <v>0.56999999999999995</v>
      </c>
      <c r="N721" s="66">
        <f>IFERROR(IF(Ações!$B721="","",VLOOKUP(Table_1[[#This Row],[AÇÕES]],'Dados Status Invest STOCKS'!A707:AD1322,27)),0)</f>
        <v>-0.85</v>
      </c>
      <c r="O721" s="66">
        <f>IFERROR(IF(Ações!$L721="","",Ações!$K721*Ações!$L721),0)</f>
        <v>0</v>
      </c>
      <c r="P721" s="67">
        <f t="shared" si="11"/>
        <v>0.06</v>
      </c>
      <c r="Q721" s="67">
        <f>IFERROR(Ações!$O721/Ações!$M721,0)</f>
        <v>0</v>
      </c>
      <c r="R721" s="67">
        <f>IFERROR(IF(Ações!$B721="","",VLOOKUP(Table_1[[#This Row],[AÇÕES]],'Dados Status Invest STOCKS'!A707:AD1322,18)/100),0)</f>
        <v>-0.6762999999999999</v>
      </c>
      <c r="S721" s="65">
        <f>IFERROR(IF(Ações!$B721="","",VLOOKUP(Table_1[[#This Row],[AÇÕES]],'Dados Status Invest STOCKS'!A707:AD1322,25)/100),0)</f>
        <v>0</v>
      </c>
      <c r="T721" s="67">
        <f>(1-Ações!$Q721)*Ações!$R721</f>
        <v>-0.6762999999999999</v>
      </c>
      <c r="U721" s="68">
        <f>IF(Ações!$S721=0,Ações!$T721,IF(Ações!$T721=0,Ações!$S721,AVERAGE(Ações!$S721,Ações!$T721)))</f>
        <v>-0.6762999999999999</v>
      </c>
    </row>
    <row r="722" spans="2:21" ht="15.75" customHeight="1" x14ac:dyDescent="0.2">
      <c r="B722" s="63" t="str">
        <f>IFERROR('Dados Status Invest STOCKS'!A709,"-")</f>
        <v>BOAC.U</v>
      </c>
      <c r="C722" s="45">
        <f>IFERROR((Ações!$D722-Ações!$K722)/Ações!$D722,0)</f>
        <v>0</v>
      </c>
      <c r="D722" s="46">
        <f>(Ações!$O722)/0.06</f>
        <v>0</v>
      </c>
      <c r="E722" s="47">
        <f>IFERROR((Ações!$F722-Ações!$K722)/Ações!$F722,0)</f>
        <v>0</v>
      </c>
      <c r="F722" s="46" t="str">
        <f>IF(OR(Ações!$N722&lt;0,Ações!$M722&lt;0),"",(22.5*Ações!$M722*Ações!$N722)^0.5)</f>
        <v/>
      </c>
      <c r="G722" s="47">
        <f>IFERROR((Ações!$H722-Ações!$K722)/Ações!$H722,0)</f>
        <v>0</v>
      </c>
      <c r="H722" s="48">
        <f>IFERROR(Ações!$I722/(Ações!$P722-Table_1[[#This Row],[CAGR LUCRO 5A]]),0)</f>
        <v>0</v>
      </c>
      <c r="I722" s="48">
        <f>IF(Ações!$S722&lt;0,"",Ações!$O722*(1+Ações!$S722))</f>
        <v>0</v>
      </c>
      <c r="J722" s="49">
        <f>IFERROR(IF(Ações!$B722="","",(VLOOKUP(Table_1[[#This Row],[AÇÕES]],'Dados Status Invest STOCKS'!A708:AD1323,4)/Table_1[[#This Row],[LPA]]))/100,0)</f>
        <v>0.30649122807017543</v>
      </c>
      <c r="K722" s="64">
        <f>IFERROR(IF(Ações!$B722="","",VLOOKUP(Table_1[[#This Row],[AÇÕES]],'Dados Status Invest STOCKS'!A708:AD1323,2)),0)</f>
        <v>10.029999999999999</v>
      </c>
      <c r="L722" s="65">
        <f>IFERROR(IF(Ações!$B722="","",VLOOKUP(Table_1[[#This Row],[AÇÕES]],'Dados Status Invest STOCKS'!A708:AD1323,3)/100),0)</f>
        <v>0</v>
      </c>
      <c r="M722" s="66">
        <f>IFERROR(IF(Ações!$B722="","",VLOOKUP(Table_1[[#This Row],[AÇÕES]],'Dados Status Invest STOCKS'!A708:AD1323,28)),0)</f>
        <v>0.56999999999999995</v>
      </c>
      <c r="N722" s="66">
        <f>IFERROR(IF(Ações!$B722="","",VLOOKUP(Table_1[[#This Row],[AÇÕES]],'Dados Status Invest STOCKS'!A708:AD1323,27)),0)</f>
        <v>-0.85</v>
      </c>
      <c r="O722" s="66">
        <f>IFERROR(IF(Ações!$L722="","",Ações!$K722*Ações!$L722),0)</f>
        <v>0</v>
      </c>
      <c r="P722" s="67">
        <f t="shared" si="11"/>
        <v>0.06</v>
      </c>
      <c r="Q722" s="67">
        <f>IFERROR(Ações!$O722/Ações!$M722,0)</f>
        <v>0</v>
      </c>
      <c r="R722" s="67">
        <f>IFERROR(IF(Ações!$B722="","",VLOOKUP(Table_1[[#This Row],[AÇÕES]],'Dados Status Invest STOCKS'!A708:AD1323,18)/100),0)</f>
        <v>-0.6762999999999999</v>
      </c>
      <c r="S722" s="65">
        <f>IFERROR(IF(Ações!$B722="","",VLOOKUP(Table_1[[#This Row],[AÇÕES]],'Dados Status Invest STOCKS'!A708:AD1323,25)/100),0)</f>
        <v>0</v>
      </c>
      <c r="T722" s="67">
        <f>(1-Ações!$Q722)*Ações!$R722</f>
        <v>-0.6762999999999999</v>
      </c>
      <c r="U722" s="68">
        <f>IF(Ações!$S722=0,Ações!$T722,IF(Ações!$T722=0,Ações!$S722,AVERAGE(Ações!$S722,Ações!$T722)))</f>
        <v>-0.6762999999999999</v>
      </c>
    </row>
    <row r="723" spans="2:21" ht="15.75" customHeight="1" x14ac:dyDescent="0.2">
      <c r="B723" s="63" t="str">
        <f>IFERROR('Dados Status Invest STOCKS'!A710,"-")</f>
        <v>BOAC.WS</v>
      </c>
      <c r="C723" s="45">
        <f>IFERROR((Ações!$D723-Ações!$K723)/Ações!$D723,0)</f>
        <v>0</v>
      </c>
      <c r="D723" s="46">
        <f>(Ações!$O723)/0.06</f>
        <v>0</v>
      </c>
      <c r="E723" s="47">
        <f>IFERROR((Ações!$F723-Ações!$K723)/Ações!$F723,0)</f>
        <v>0</v>
      </c>
      <c r="F723" s="46" t="str">
        <f>IF(OR(Ações!$N723&lt;0,Ações!$M723&lt;0),"",(22.5*Ações!$M723*Ações!$N723)^0.5)</f>
        <v/>
      </c>
      <c r="G723" s="47">
        <f>IFERROR((Ações!$H723-Ações!$K723)/Ações!$H723,0)</f>
        <v>0</v>
      </c>
      <c r="H723" s="48">
        <f>IFERROR(Ações!$I723/(Ações!$P723-Table_1[[#This Row],[CAGR LUCRO 5A]]),0)</f>
        <v>0</v>
      </c>
      <c r="I723" s="48">
        <f>IF(Ações!$S723&lt;0,"",Ações!$O723*(1+Ações!$S723))</f>
        <v>0</v>
      </c>
      <c r="J723" s="49">
        <f>IFERROR(IF(Ações!$B723="","",(VLOOKUP(Table_1[[#This Row],[AÇÕES]],'Dados Status Invest STOCKS'!A709:AD1324,4)/Table_1[[#This Row],[LPA]]))/100,0)</f>
        <v>1.4385964912280702E-2</v>
      </c>
      <c r="K723" s="64">
        <f>IFERROR(IF(Ações!$B723="","",VLOOKUP(Table_1[[#This Row],[AÇÕES]],'Dados Status Invest STOCKS'!A709:AD1324,2)),0)</f>
        <v>0.47</v>
      </c>
      <c r="L723" s="65">
        <f>IFERROR(IF(Ações!$B723="","",VLOOKUP(Table_1[[#This Row],[AÇÕES]],'Dados Status Invest STOCKS'!A709:AD1324,3)/100),0)</f>
        <v>0</v>
      </c>
      <c r="M723" s="66">
        <f>IFERROR(IF(Ações!$B723="","",VLOOKUP(Table_1[[#This Row],[AÇÕES]],'Dados Status Invest STOCKS'!A709:AD1324,28)),0)</f>
        <v>0.56999999999999995</v>
      </c>
      <c r="N723" s="66">
        <f>IFERROR(IF(Ações!$B723="","",VLOOKUP(Table_1[[#This Row],[AÇÕES]],'Dados Status Invest STOCKS'!A709:AD1324,27)),0)</f>
        <v>-0.85</v>
      </c>
      <c r="O723" s="66">
        <f>IFERROR(IF(Ações!$L723="","",Ações!$K723*Ações!$L723),0)</f>
        <v>0</v>
      </c>
      <c r="P723" s="67">
        <f t="shared" si="11"/>
        <v>0.06</v>
      </c>
      <c r="Q723" s="67">
        <f>IFERROR(Ações!$O723/Ações!$M723,0)</f>
        <v>0</v>
      </c>
      <c r="R723" s="67">
        <f>IFERROR(IF(Ações!$B723="","",VLOOKUP(Table_1[[#This Row],[AÇÕES]],'Dados Status Invest STOCKS'!A709:AD1324,18)/100),0)</f>
        <v>-0.6762999999999999</v>
      </c>
      <c r="S723" s="65">
        <f>IFERROR(IF(Ações!$B723="","",VLOOKUP(Table_1[[#This Row],[AÇÕES]],'Dados Status Invest STOCKS'!A709:AD1324,25)/100),0)</f>
        <v>0</v>
      </c>
      <c r="T723" s="67">
        <f>(1-Ações!$Q723)*Ações!$R723</f>
        <v>-0.6762999999999999</v>
      </c>
      <c r="U723" s="68">
        <f>IF(Ações!$S723=0,Ações!$T723,IF(Ações!$T723=0,Ações!$S723,AVERAGE(Ações!$S723,Ações!$T723)))</f>
        <v>-0.6762999999999999</v>
      </c>
    </row>
    <row r="724" spans="2:21" ht="15.75" customHeight="1" x14ac:dyDescent="0.2">
      <c r="B724" s="63" t="str">
        <f>IFERROR('Dados Status Invest STOCKS'!A711,"-")</f>
        <v>BOCH</v>
      </c>
      <c r="C724" s="45">
        <f>IFERROR((Ações!$D724-Ações!$K724)/Ações!$D724,0)</f>
        <v>-4.0420168067226889</v>
      </c>
      <c r="D724" s="46">
        <f>(Ações!$O724)/0.06</f>
        <v>3.0087166666666665</v>
      </c>
      <c r="E724" s="47">
        <f>IFERROR((Ações!$F724-Ações!$K724)/Ações!$F724,0)</f>
        <v>6.7021378489920194E-2</v>
      </c>
      <c r="F724" s="46">
        <f>IF(OR(Ações!$N724&lt;0,Ações!$M724&lt;0),"",(22.5*Ações!$M724*Ações!$N724)^0.5)</f>
        <v>16.259750920601459</v>
      </c>
      <c r="G724" s="47">
        <f>IFERROR((Ações!$H724-Ações!$K724)/Ações!$H724,0)</f>
        <v>4.99440933710172</v>
      </c>
      <c r="H724" s="48">
        <f>IFERROR(Ações!$I724/(Ações!$P724-Table_1[[#This Row],[CAGR LUCRO 5A]]),0)</f>
        <v>-3.7978080661625713</v>
      </c>
      <c r="I724" s="48">
        <f>IF(Ações!$S724&lt;0,"",Ações!$O724*(1+Ações!$S724))</f>
        <v>0.20090404669999998</v>
      </c>
      <c r="J724" s="49">
        <f>IFERROR(IF(Ações!$B724="","",(VLOOKUP(Table_1[[#This Row],[AÇÕES]],'Dados Status Invest STOCKS'!A710:AD1325,4)/Table_1[[#This Row],[LPA]]))/100,0)</f>
        <v>0.1273394495412844</v>
      </c>
      <c r="K724" s="64">
        <f>IFERROR(IF(Ações!$B724="","",VLOOKUP(Table_1[[#This Row],[AÇÕES]],'Dados Status Invest STOCKS'!A710:AD1325,2)),0)</f>
        <v>15.17</v>
      </c>
      <c r="L724" s="65">
        <f>IFERROR(IF(Ações!$B724="","",VLOOKUP(Table_1[[#This Row],[AÇÕES]],'Dados Status Invest STOCKS'!A710:AD1325,3)/100),0)</f>
        <v>1.1899999999999999E-2</v>
      </c>
      <c r="M724" s="66">
        <f>IFERROR(IF(Ações!$B724="","",VLOOKUP(Table_1[[#This Row],[AÇÕES]],'Dados Status Invest STOCKS'!A710:AD1325,28)),0)</f>
        <v>1.0900000000000001</v>
      </c>
      <c r="N724" s="66">
        <f>IFERROR(IF(Ações!$B724="","",VLOOKUP(Table_1[[#This Row],[AÇÕES]],'Dados Status Invest STOCKS'!A710:AD1325,27)),0)</f>
        <v>10.78</v>
      </c>
      <c r="O724" s="66">
        <f>IFERROR(IF(Ações!$L724="","",Ações!$K724*Ações!$L724),0)</f>
        <v>0.18052299999999999</v>
      </c>
      <c r="P724" s="67">
        <f t="shared" si="11"/>
        <v>0.06</v>
      </c>
      <c r="Q724" s="67">
        <f>IFERROR(Ações!$O724/Ações!$M724,0)</f>
        <v>0.16561743119266054</v>
      </c>
      <c r="R724" s="67">
        <f>IFERROR(IF(Ações!$B724="","",VLOOKUP(Table_1[[#This Row],[AÇÕES]],'Dados Status Invest STOCKS'!A710:AD1325,18)/100),0)</f>
        <v>0.1014</v>
      </c>
      <c r="S724" s="65">
        <f>IFERROR(IF(Ações!$B724="","",VLOOKUP(Table_1[[#This Row],[AÇÕES]],'Dados Status Invest STOCKS'!A710:AD1325,25)/100),0)</f>
        <v>0.11289999999999999</v>
      </c>
      <c r="T724" s="67">
        <f>(1-Ações!$Q724)*Ações!$R724</f>
        <v>8.4606392477064224E-2</v>
      </c>
      <c r="U724" s="68">
        <f>IF(Ações!$S724=0,Ações!$T724,IF(Ações!$T724=0,Ações!$S724,AVERAGE(Ações!$S724,Ações!$T724)))</f>
        <v>9.8753196238532098E-2</v>
      </c>
    </row>
    <row r="725" spans="2:21" ht="15.75" customHeight="1" x14ac:dyDescent="0.2">
      <c r="B725" s="63" t="str">
        <f>IFERROR('Dados Status Invest STOCKS'!A712,"-")</f>
        <v>BOH</v>
      </c>
      <c r="C725" s="45">
        <f>IFERROR((Ações!$D725-Ações!$K725)/Ações!$D725,0)</f>
        <v>-0.93548387096774188</v>
      </c>
      <c r="D725" s="46">
        <f>(Ações!$O725)/0.06</f>
        <v>45.725000000000001</v>
      </c>
      <c r="E725" s="47">
        <f>IFERROR((Ações!$F725-Ações!$K725)/Ações!$F725,0)</f>
        <v>-0.23626118450304351</v>
      </c>
      <c r="F725" s="46">
        <f>IF(OR(Ações!$N725&lt;0,Ações!$M725&lt;0),"",(22.5*Ações!$M725*Ações!$N725)^0.5)</f>
        <v>71.586814428356845</v>
      </c>
      <c r="G725" s="47">
        <f>IFERROR((Ações!$H725-Ações!$K725)/Ações!$H725,0)</f>
        <v>0</v>
      </c>
      <c r="H725" s="48">
        <f>IFERROR(Ações!$I725/(Ações!$P725-Table_1[[#This Row],[CAGR LUCRO 5A]]),0)</f>
        <v>0</v>
      </c>
      <c r="I725" s="48" t="str">
        <f>IF(Ações!$S725&lt;0,"",Ações!$O725*(1+Ações!$S725))</f>
        <v/>
      </c>
      <c r="J725" s="49">
        <f>IFERROR(IF(Ações!$B725="","",(VLOOKUP(Table_1[[#This Row],[AÇÕES]],'Dados Status Invest STOCKS'!A711:AD1326,4)/Table_1[[#This Row],[LPA]]))/100,0)</f>
        <v>2.6881533101045293E-2</v>
      </c>
      <c r="K725" s="64">
        <f>IFERROR(IF(Ações!$B725="","",VLOOKUP(Table_1[[#This Row],[AÇÕES]],'Dados Status Invest STOCKS'!A711:AD1326,2)),0)</f>
        <v>88.5</v>
      </c>
      <c r="L725" s="65">
        <f>IFERROR(IF(Ações!$B725="","",VLOOKUP(Table_1[[#This Row],[AÇÕES]],'Dados Status Invest STOCKS'!A711:AD1326,3)/100),0)</f>
        <v>3.1E-2</v>
      </c>
      <c r="M725" s="66">
        <f>IFERROR(IF(Ações!$B725="","",VLOOKUP(Table_1[[#This Row],[AÇÕES]],'Dados Status Invest STOCKS'!A711:AD1326,28)),0)</f>
        <v>5.74</v>
      </c>
      <c r="N725" s="66">
        <f>IFERROR(IF(Ações!$B725="","",VLOOKUP(Table_1[[#This Row],[AÇÕES]],'Dados Status Invest STOCKS'!A711:AD1326,27)),0)</f>
        <v>39.68</v>
      </c>
      <c r="O725" s="66">
        <f>IFERROR(IF(Ações!$L725="","",Ações!$K725*Ações!$L725),0)</f>
        <v>2.7435</v>
      </c>
      <c r="P725" s="67">
        <f t="shared" si="11"/>
        <v>0.06</v>
      </c>
      <c r="Q725" s="67">
        <f>IFERROR(Ações!$O725/Ações!$M725,0)</f>
        <v>0.47796167247386756</v>
      </c>
      <c r="R725" s="67">
        <f>IFERROR(IF(Ações!$B725="","",VLOOKUP(Table_1[[#This Row],[AÇÕES]],'Dados Status Invest STOCKS'!A711:AD1326,18)/100),0)</f>
        <v>0.14449999999999999</v>
      </c>
      <c r="S725" s="65">
        <f>IFERROR(IF(Ações!$B725="","",VLOOKUP(Table_1[[#This Row],[AÇÕES]],'Dados Status Invest STOCKS'!A711:AD1326,25)/100),0)</f>
        <v>-8.6999999999999994E-3</v>
      </c>
      <c r="T725" s="67">
        <f>(1-Ações!$Q725)*Ações!$R725</f>
        <v>7.5434538327526127E-2</v>
      </c>
      <c r="U725" s="68">
        <f>IF(Ações!$S725=0,Ações!$T725,IF(Ações!$T725=0,Ações!$S725,AVERAGE(Ações!$S725,Ações!$T725)))</f>
        <v>3.3367269163763064E-2</v>
      </c>
    </row>
    <row r="726" spans="2:21" ht="15.75" customHeight="1" x14ac:dyDescent="0.2">
      <c r="B726" s="63" t="str">
        <f>IFERROR('Dados Status Invest STOCKS'!A713,"-")</f>
        <v>BOKF</v>
      </c>
      <c r="C726" s="45">
        <f>IFERROR((Ações!$D726-Ações!$K726)/Ações!$D726,0)</f>
        <v>-1.9411764705882348</v>
      </c>
      <c r="D726" s="46">
        <f>(Ações!$O726)/0.06</f>
        <v>34.802400000000006</v>
      </c>
      <c r="E726" s="47">
        <f>IFERROR((Ações!$F726-Ações!$K726)/Ações!$F726,0)</f>
        <v>0.21216259762782619</v>
      </c>
      <c r="F726" s="46">
        <f>IF(OR(Ações!$N726&lt;0,Ações!$M726&lt;0),"",(22.5*Ações!$M726*Ações!$N726)^0.5)</f>
        <v>129.9252862225056</v>
      </c>
      <c r="G726" s="47">
        <f>IFERROR((Ações!$H726-Ações!$K726)/Ações!$H726,0)</f>
        <v>2.2659231508061368</v>
      </c>
      <c r="H726" s="48">
        <f>IFERROR(Ações!$I726/(Ações!$P726-Table_1[[#This Row],[CAGR LUCRO 5A]]),0)</f>
        <v>-80.857988839857626</v>
      </c>
      <c r="I726" s="48">
        <f>IF(Ações!$S726&lt;0,"",Ações!$O726*(1+Ações!$S726))</f>
        <v>2.2721094864000002</v>
      </c>
      <c r="J726" s="49">
        <f>IFERROR(IF(Ações!$B726="","",(VLOOKUP(Table_1[[#This Row],[AÇÕES]],'Dados Status Invest STOCKS'!A712:AD1327,4)/Table_1[[#This Row],[LPA]]))/100,0)</f>
        <v>1.1225130890052355E-2</v>
      </c>
      <c r="K726" s="64">
        <f>IFERROR(IF(Ações!$B726="","",VLOOKUP(Table_1[[#This Row],[AÇÕES]],'Dados Status Invest STOCKS'!A712:AD1327,2)),0)</f>
        <v>102.36</v>
      </c>
      <c r="L726" s="65">
        <f>IFERROR(IF(Ações!$B726="","",VLOOKUP(Table_1[[#This Row],[AÇÕES]],'Dados Status Invest STOCKS'!A712:AD1327,3)/100),0)</f>
        <v>2.0400000000000001E-2</v>
      </c>
      <c r="M726" s="66">
        <f>IFERROR(IF(Ações!$B726="","",VLOOKUP(Table_1[[#This Row],[AÇÕES]],'Dados Status Invest STOCKS'!A712:AD1327,28)),0)</f>
        <v>9.5500000000000007</v>
      </c>
      <c r="N726" s="66">
        <f>IFERROR(IF(Ações!$B726="","",VLOOKUP(Table_1[[#This Row],[AÇÕES]],'Dados Status Invest STOCKS'!A712:AD1327,27)),0)</f>
        <v>78.56</v>
      </c>
      <c r="O726" s="66">
        <f>IFERROR(IF(Ações!$L726="","",Ações!$K726*Ações!$L726),0)</f>
        <v>2.0881440000000002</v>
      </c>
      <c r="P726" s="67">
        <f t="shared" si="11"/>
        <v>0.06</v>
      </c>
      <c r="Q726" s="67">
        <f>IFERROR(Ações!$O726/Ações!$M726,0)</f>
        <v>0.21865382198952879</v>
      </c>
      <c r="R726" s="67">
        <f>IFERROR(IF(Ações!$B726="","",VLOOKUP(Table_1[[#This Row],[AÇÕES]],'Dados Status Invest STOCKS'!A712:AD1327,18)/100),0)</f>
        <v>0.1215</v>
      </c>
      <c r="S726" s="65">
        <f>IFERROR(IF(Ações!$B726="","",VLOOKUP(Table_1[[#This Row],[AÇÕES]],'Dados Status Invest STOCKS'!A712:AD1327,25)/100),0)</f>
        <v>8.8100000000000012E-2</v>
      </c>
      <c r="T726" s="67">
        <f>(1-Ações!$Q726)*Ações!$R726</f>
        <v>9.4933560628272254E-2</v>
      </c>
      <c r="U726" s="68">
        <f>IF(Ações!$S726=0,Ações!$T726,IF(Ações!$T726=0,Ações!$S726,AVERAGE(Ações!$S726,Ações!$T726)))</f>
        <v>9.1516780314136126E-2</v>
      </c>
    </row>
    <row r="727" spans="2:21" ht="15.75" customHeight="1" x14ac:dyDescent="0.2">
      <c r="B727" s="63" t="str">
        <f>IFERROR('Dados Status Invest STOCKS'!A714,"-")</f>
        <v>BOKFL</v>
      </c>
      <c r="C727" s="45">
        <f>IFERROR((Ações!$D727-Ações!$K727)/Ações!$D727,0)</f>
        <v>-1.2471910112359552</v>
      </c>
      <c r="D727" s="46">
        <f>(Ações!$O727)/0.06</f>
        <v>11.20955</v>
      </c>
      <c r="E727" s="47">
        <f>IFERROR((Ações!$F727-Ações!$K727)/Ações!$F727,0)</f>
        <v>0.80611934187421785</v>
      </c>
      <c r="F727" s="46">
        <f>IF(OR(Ações!$N727&lt;0,Ações!$M727&lt;0),"",(22.5*Ações!$M727*Ações!$N727)^0.5)</f>
        <v>129.9252862225056</v>
      </c>
      <c r="G727" s="47">
        <f>IFERROR((Ações!$H727-Ações!$K727)/Ações!$H727,0)</f>
        <v>1.9672221826383969</v>
      </c>
      <c r="H727" s="48">
        <f>IFERROR(Ações!$I727/(Ações!$P727-Table_1[[#This Row],[CAGR LUCRO 5A]]),0)</f>
        <v>-26.043654138790025</v>
      </c>
      <c r="I727" s="48">
        <f>IF(Ações!$S727&lt;0,"",Ações!$O727*(1+Ações!$S727))</f>
        <v>0.73182668130000006</v>
      </c>
      <c r="J727" s="49">
        <f>IFERROR(IF(Ações!$B727="","",(VLOOKUP(Table_1[[#This Row],[AÇÕES]],'Dados Status Invest STOCKS'!A713:AD1328,4)/Table_1[[#This Row],[LPA]]))/100,0)</f>
        <v>2.7643979057591622E-3</v>
      </c>
      <c r="K727" s="64">
        <f>IFERROR(IF(Ações!$B727="","",VLOOKUP(Table_1[[#This Row],[AÇÕES]],'Dados Status Invest STOCKS'!A713:AD1328,2)),0)</f>
        <v>25.19</v>
      </c>
      <c r="L727" s="65">
        <f>IFERROR(IF(Ações!$B727="","",VLOOKUP(Table_1[[#This Row],[AÇÕES]],'Dados Status Invest STOCKS'!A713:AD1328,3)/100),0)</f>
        <v>2.6699999999999998E-2</v>
      </c>
      <c r="M727" s="66">
        <f>IFERROR(IF(Ações!$B727="","",VLOOKUP(Table_1[[#This Row],[AÇÕES]],'Dados Status Invest STOCKS'!A713:AD1328,28)),0)</f>
        <v>9.5500000000000007</v>
      </c>
      <c r="N727" s="66">
        <f>IFERROR(IF(Ações!$B727="","",VLOOKUP(Table_1[[#This Row],[AÇÕES]],'Dados Status Invest STOCKS'!A713:AD1328,27)),0)</f>
        <v>78.56</v>
      </c>
      <c r="O727" s="66">
        <f>IFERROR(IF(Ações!$L727="","",Ações!$K727*Ações!$L727),0)</f>
        <v>0.67257299999999998</v>
      </c>
      <c r="P727" s="67">
        <f t="shared" si="11"/>
        <v>0.06</v>
      </c>
      <c r="Q727" s="67">
        <f>IFERROR(Ações!$O727/Ações!$M727,0)</f>
        <v>7.0426492146596853E-2</v>
      </c>
      <c r="R727" s="67">
        <f>IFERROR(IF(Ações!$B727="","",VLOOKUP(Table_1[[#This Row],[AÇÕES]],'Dados Status Invest STOCKS'!A713:AD1328,18)/100),0)</f>
        <v>0.1215</v>
      </c>
      <c r="S727" s="65">
        <f>IFERROR(IF(Ações!$B727="","",VLOOKUP(Table_1[[#This Row],[AÇÕES]],'Dados Status Invest STOCKS'!A713:AD1328,25)/100),0)</f>
        <v>8.8100000000000012E-2</v>
      </c>
      <c r="T727" s="67">
        <f>(1-Ações!$Q727)*Ações!$R727</f>
        <v>0.11294318120418848</v>
      </c>
      <c r="U727" s="68">
        <f>IF(Ações!$S727=0,Ações!$T727,IF(Ações!$T727=0,Ações!$S727,AVERAGE(Ações!$S727,Ações!$T727)))</f>
        <v>0.10052159060209424</v>
      </c>
    </row>
    <row r="728" spans="2:21" ht="15.75" customHeight="1" x14ac:dyDescent="0.2">
      <c r="B728" s="63" t="str">
        <f>IFERROR('Dados Status Invest STOCKS'!A715,"-")</f>
        <v>BOMN</v>
      </c>
      <c r="C728" s="45">
        <f>IFERROR((Ações!$D728-Ações!$K728)/Ações!$D728,0)</f>
        <v>0</v>
      </c>
      <c r="D728" s="46">
        <f>(Ações!$O728)/0.06</f>
        <v>0</v>
      </c>
      <c r="E728" s="47">
        <f>IFERROR((Ações!$F728-Ações!$K728)/Ações!$F728,0)</f>
        <v>0.22176032389084016</v>
      </c>
      <c r="F728" s="46">
        <f>IF(OR(Ações!$N728&lt;0,Ações!$M728&lt;0),"",(22.5*Ações!$M728*Ações!$N728)^0.5)</f>
        <v>33.113192235119826</v>
      </c>
      <c r="G728" s="47">
        <f>IFERROR((Ações!$H728-Ações!$K728)/Ações!$H728,0)</f>
        <v>0</v>
      </c>
      <c r="H728" s="48">
        <f>IFERROR(Ações!$I728/(Ações!$P728-Table_1[[#This Row],[CAGR LUCRO 5A]]),0)</f>
        <v>0</v>
      </c>
      <c r="I728" s="48">
        <f>IF(Ações!$S728&lt;0,"",Ações!$O728*(1+Ações!$S728))</f>
        <v>0</v>
      </c>
      <c r="J728" s="49">
        <f>IFERROR(IF(Ações!$B728="","",(VLOOKUP(Table_1[[#This Row],[AÇÕES]],'Dados Status Invest STOCKS'!A714:AD1329,4)/Table_1[[#This Row],[LPA]]))/100,0)</f>
        <v>3.1324041811846691E-2</v>
      </c>
      <c r="K728" s="64">
        <f>IFERROR(IF(Ações!$B728="","",VLOOKUP(Table_1[[#This Row],[AÇÕES]],'Dados Status Invest STOCKS'!A714:AD1329,2)),0)</f>
        <v>25.77</v>
      </c>
      <c r="L728" s="65">
        <f>IFERROR(IF(Ações!$B728="","",VLOOKUP(Table_1[[#This Row],[AÇÕES]],'Dados Status Invest STOCKS'!A714:AD1329,3)/100),0)</f>
        <v>0</v>
      </c>
      <c r="M728" s="66">
        <f>IFERROR(IF(Ações!$B728="","",VLOOKUP(Table_1[[#This Row],[AÇÕES]],'Dados Status Invest STOCKS'!A714:AD1329,28)),0)</f>
        <v>2.87</v>
      </c>
      <c r="N728" s="66">
        <f>IFERROR(IF(Ações!$B728="","",VLOOKUP(Table_1[[#This Row],[AÇÕES]],'Dados Status Invest STOCKS'!A714:AD1329,27)),0)</f>
        <v>16.98</v>
      </c>
      <c r="O728" s="66">
        <f>IFERROR(IF(Ações!$L728="","",Ações!$K728*Ações!$L728),0)</f>
        <v>0</v>
      </c>
      <c r="P728" s="67">
        <f t="shared" si="11"/>
        <v>0.06</v>
      </c>
      <c r="Q728" s="67">
        <f>IFERROR(Ações!$O728/Ações!$M728,0)</f>
        <v>0</v>
      </c>
      <c r="R728" s="67">
        <f>IFERROR(IF(Ações!$B728="","",VLOOKUP(Table_1[[#This Row],[AÇÕES]],'Dados Status Invest STOCKS'!A714:AD1329,18)/100),0)</f>
        <v>0.16879999999999998</v>
      </c>
      <c r="S728" s="65">
        <f>IFERROR(IF(Ações!$B728="","",VLOOKUP(Table_1[[#This Row],[AÇÕES]],'Dados Status Invest STOCKS'!A714:AD1329,25)/100),0)</f>
        <v>0</v>
      </c>
      <c r="T728" s="67">
        <f>(1-Ações!$Q728)*Ações!$R728</f>
        <v>0.16879999999999998</v>
      </c>
      <c r="U728" s="68">
        <f>IF(Ações!$S728=0,Ações!$T728,IF(Ações!$T728=0,Ações!$S728,AVERAGE(Ações!$S728,Ações!$T728)))</f>
        <v>0.16879999999999998</v>
      </c>
    </row>
    <row r="729" spans="2:21" ht="15.75" customHeight="1" x14ac:dyDescent="0.2">
      <c r="B729" s="63" t="str">
        <f>IFERROR('Dados Status Invest STOCKS'!A716,"-")</f>
        <v>BOOM</v>
      </c>
      <c r="C729" s="45">
        <f>IFERROR((Ações!$D729-Ações!$K729)/Ações!$D729,0)</f>
        <v>0</v>
      </c>
      <c r="D729" s="46">
        <f>(Ações!$O729)/0.06</f>
        <v>0</v>
      </c>
      <c r="E729" s="47">
        <f>IFERROR((Ações!$F729-Ações!$K729)/Ações!$F729,0)</f>
        <v>-5.7999325427554291</v>
      </c>
      <c r="F729" s="46">
        <f>IF(OR(Ações!$N729&lt;0,Ações!$M729&lt;0),"",(22.5*Ações!$M729*Ações!$N729)^0.5)</f>
        <v>6.107413527836477</v>
      </c>
      <c r="G729" s="47">
        <f>IFERROR((Ações!$H729-Ações!$K729)/Ações!$H729,0)</f>
        <v>0</v>
      </c>
      <c r="H729" s="48">
        <f>IFERROR(Ações!$I729/(Ações!$P729-Table_1[[#This Row],[CAGR LUCRO 5A]]),0)</f>
        <v>0</v>
      </c>
      <c r="I729" s="48">
        <f>IF(Ações!$S729&lt;0,"",Ações!$O729*(1+Ações!$S729))</f>
        <v>0</v>
      </c>
      <c r="J729" s="49">
        <f>IFERROR(IF(Ações!$B729="","",(VLOOKUP(Table_1[[#This Row],[AÇÕES]],'Dados Status Invest STOCKS'!A715:AD1330,4)/Table_1[[#This Row],[LPA]]))/100,0)</f>
        <v>52.943333333333342</v>
      </c>
      <c r="K729" s="64">
        <f>IFERROR(IF(Ações!$B729="","",VLOOKUP(Table_1[[#This Row],[AÇÕES]],'Dados Status Invest STOCKS'!A715:AD1330,2)),0)</f>
        <v>41.53</v>
      </c>
      <c r="L729" s="65">
        <f>IFERROR(IF(Ações!$B729="","",VLOOKUP(Table_1[[#This Row],[AÇÕES]],'Dados Status Invest STOCKS'!A715:AD1330,3)/100),0)</f>
        <v>0</v>
      </c>
      <c r="M729" s="66">
        <f>IFERROR(IF(Ações!$B729="","",VLOOKUP(Table_1[[#This Row],[AÇÕES]],'Dados Status Invest STOCKS'!A715:AD1330,28)),0)</f>
        <v>0.09</v>
      </c>
      <c r="N729" s="66">
        <f>IFERROR(IF(Ações!$B729="","",VLOOKUP(Table_1[[#This Row],[AÇÕES]],'Dados Status Invest STOCKS'!A715:AD1330,27)),0)</f>
        <v>18.420000000000002</v>
      </c>
      <c r="O729" s="66">
        <f>IFERROR(IF(Ações!$L729="","",Ações!$K729*Ações!$L729),0)</f>
        <v>0</v>
      </c>
      <c r="P729" s="67">
        <f t="shared" si="11"/>
        <v>0.06</v>
      </c>
      <c r="Q729" s="67">
        <f>IFERROR(Ações!$O729/Ações!$M729,0)</f>
        <v>0</v>
      </c>
      <c r="R729" s="67">
        <f>IFERROR(IF(Ações!$B729="","",VLOOKUP(Table_1[[#This Row],[AÇÕES]],'Dados Status Invest STOCKS'!A715:AD1330,18)/100),0)</f>
        <v>4.6999999999999993E-3</v>
      </c>
      <c r="S729" s="65">
        <f>IFERROR(IF(Ações!$B729="","",VLOOKUP(Table_1[[#This Row],[AÇÕES]],'Dados Status Invest STOCKS'!A715:AD1330,25)/100),0)</f>
        <v>0</v>
      </c>
      <c r="T729" s="67">
        <f>(1-Ações!$Q729)*Ações!$R729</f>
        <v>4.6999999999999993E-3</v>
      </c>
      <c r="U729" s="68">
        <f>IF(Ações!$S729=0,Ações!$T729,IF(Ações!$T729=0,Ações!$S729,AVERAGE(Ações!$S729,Ações!$T729)))</f>
        <v>4.6999999999999993E-3</v>
      </c>
    </row>
    <row r="730" spans="2:21" ht="15.75" customHeight="1" x14ac:dyDescent="0.2">
      <c r="B730" s="63" t="str">
        <f>IFERROR('Dados Status Invest STOCKS'!A717,"-")</f>
        <v>BOOT</v>
      </c>
      <c r="C730" s="45">
        <f>IFERROR((Ações!$D730-Ações!$K730)/Ações!$D730,0)</f>
        <v>0</v>
      </c>
      <c r="D730" s="46">
        <f>(Ações!$O730)/0.06</f>
        <v>0</v>
      </c>
      <c r="E730" s="47">
        <f>IFERROR((Ações!$F730-Ações!$K730)/Ações!$F730,0)</f>
        <v>-1.4147431905763137</v>
      </c>
      <c r="F730" s="46">
        <f>IF(OR(Ações!$N730&lt;0,Ações!$M730&lt;0),"",(22.5*Ações!$M730*Ações!$N730)^0.5)</f>
        <v>40.472212689696129</v>
      </c>
      <c r="G730" s="47">
        <f>IFERROR((Ações!$H730-Ações!$K730)/Ações!$H730,0)</f>
        <v>0</v>
      </c>
      <c r="H730" s="48">
        <f>IFERROR(Ações!$I730/(Ações!$P730-Table_1[[#This Row],[CAGR LUCRO 5A]]),0)</f>
        <v>0</v>
      </c>
      <c r="I730" s="48">
        <f>IF(Ações!$S730&lt;0,"",Ações!$O730*(1+Ações!$S730))</f>
        <v>0</v>
      </c>
      <c r="J730" s="49">
        <f>IFERROR(IF(Ações!$B730="","",(VLOOKUP(Table_1[[#This Row],[AÇÕES]],'Dados Status Invest STOCKS'!A716:AD1331,4)/Table_1[[#This Row],[LPA]]))/100,0)</f>
        <v>4.8705357142857134E-2</v>
      </c>
      <c r="K730" s="64">
        <f>IFERROR(IF(Ações!$B730="","",VLOOKUP(Table_1[[#This Row],[AÇÕES]],'Dados Status Invest STOCKS'!A716:AD1331,2)),0)</f>
        <v>97.73</v>
      </c>
      <c r="L730" s="65">
        <f>IFERROR(IF(Ações!$B730="","",VLOOKUP(Table_1[[#This Row],[AÇÕES]],'Dados Status Invest STOCKS'!A716:AD1331,3)/100),0)</f>
        <v>0</v>
      </c>
      <c r="M730" s="66">
        <f>IFERROR(IF(Ações!$B730="","",VLOOKUP(Table_1[[#This Row],[AÇÕES]],'Dados Status Invest STOCKS'!A716:AD1331,28)),0)</f>
        <v>4.4800000000000004</v>
      </c>
      <c r="N730" s="66">
        <f>IFERROR(IF(Ações!$B730="","",VLOOKUP(Table_1[[#This Row],[AÇÕES]],'Dados Status Invest STOCKS'!A716:AD1331,27)),0)</f>
        <v>16.25</v>
      </c>
      <c r="O730" s="66">
        <f>IFERROR(IF(Ações!$L730="","",Ações!$K730*Ações!$L730),0)</f>
        <v>0</v>
      </c>
      <c r="P730" s="67">
        <f t="shared" si="11"/>
        <v>0.06</v>
      </c>
      <c r="Q730" s="67">
        <f>IFERROR(Ações!$O730/Ações!$M730,0)</f>
        <v>0</v>
      </c>
      <c r="R730" s="67">
        <f>IFERROR(IF(Ações!$B730="","",VLOOKUP(Table_1[[#This Row],[AÇÕES]],'Dados Status Invest STOCKS'!A716:AD1331,18)/100),0)</f>
        <v>0.27560000000000001</v>
      </c>
      <c r="S730" s="65">
        <f>IFERROR(IF(Ações!$B730="","",VLOOKUP(Table_1[[#This Row],[AÇÕES]],'Dados Status Invest STOCKS'!A716:AD1331,25)/100),0)</f>
        <v>0.43180000000000002</v>
      </c>
      <c r="T730" s="67">
        <f>(1-Ações!$Q730)*Ações!$R730</f>
        <v>0.27560000000000001</v>
      </c>
      <c r="U730" s="68">
        <f>IF(Ações!$S730=0,Ações!$T730,IF(Ações!$T730=0,Ações!$S730,AVERAGE(Ações!$S730,Ações!$T730)))</f>
        <v>0.35370000000000001</v>
      </c>
    </row>
    <row r="731" spans="2:21" ht="15.75" customHeight="1" x14ac:dyDescent="0.2">
      <c r="B731" s="63" t="str">
        <f>IFERROR('Dados Status Invest STOCKS'!A718,"-")</f>
        <v>BORR</v>
      </c>
      <c r="C731" s="45">
        <f>IFERROR((Ações!$D731-Ações!$K731)/Ações!$D731,0)</f>
        <v>0</v>
      </c>
      <c r="D731" s="46">
        <f>(Ações!$O731)/0.06</f>
        <v>0</v>
      </c>
      <c r="E731" s="47">
        <f>IFERROR((Ações!$F731-Ações!$K731)/Ações!$F731,0)</f>
        <v>0</v>
      </c>
      <c r="F731" s="46" t="str">
        <f>IF(OR(Ações!$N731&lt;0,Ações!$M731&lt;0),"",(22.5*Ações!$M731*Ações!$N731)^0.5)</f>
        <v/>
      </c>
      <c r="G731" s="47">
        <f>IFERROR((Ações!$H731-Ações!$K731)/Ações!$H731,0)</f>
        <v>0</v>
      </c>
      <c r="H731" s="48">
        <f>IFERROR(Ações!$I731/(Ações!$P731-Table_1[[#This Row],[CAGR LUCRO 5A]]),0)</f>
        <v>0</v>
      </c>
      <c r="I731" s="48">
        <f>IF(Ações!$S731&lt;0,"",Ações!$O731*(1+Ações!$S731))</f>
        <v>0</v>
      </c>
      <c r="J731" s="49">
        <f>IFERROR(IF(Ações!$B731="","",(VLOOKUP(Table_1[[#This Row],[AÇÕES]],'Dados Status Invest STOCKS'!A717:AD1332,4)/Table_1[[#This Row],[LPA]]))/100,0)</f>
        <v>6.1142857142857145E-3</v>
      </c>
      <c r="K731" s="64">
        <f>IFERROR(IF(Ações!$B731="","",VLOOKUP(Table_1[[#This Row],[AÇÕES]],'Dados Status Invest STOCKS'!A717:AD1332,2)),0)</f>
        <v>1.87</v>
      </c>
      <c r="L731" s="65">
        <f>IFERROR(IF(Ações!$B731="","",VLOOKUP(Table_1[[#This Row],[AÇÕES]],'Dados Status Invest STOCKS'!A717:AD1332,3)/100),0)</f>
        <v>0</v>
      </c>
      <c r="M731" s="66">
        <f>IFERROR(IF(Ações!$B731="","",VLOOKUP(Table_1[[#This Row],[AÇÕES]],'Dados Status Invest STOCKS'!A717:AD1332,28)),0)</f>
        <v>-1.75</v>
      </c>
      <c r="N731" s="66">
        <f>IFERROR(IF(Ações!$B731="","",VLOOKUP(Table_1[[#This Row],[AÇÕES]],'Dados Status Invest STOCKS'!A717:AD1332,27)),0)</f>
        <v>7.08</v>
      </c>
      <c r="O731" s="66">
        <f>IFERROR(IF(Ações!$L731="","",Ações!$K731*Ações!$L731),0)</f>
        <v>0</v>
      </c>
      <c r="P731" s="67">
        <f t="shared" si="11"/>
        <v>0.06</v>
      </c>
      <c r="Q731" s="67">
        <f>IFERROR(Ações!$O731/Ações!$M731,0)</f>
        <v>0</v>
      </c>
      <c r="R731" s="67">
        <f>IFERROR(IF(Ações!$B731="","",VLOOKUP(Table_1[[#This Row],[AÇÕES]],'Dados Status Invest STOCKS'!A717:AD1332,18)/100),0)</f>
        <v>-0.247</v>
      </c>
      <c r="S731" s="65">
        <f>IFERROR(IF(Ações!$B731="","",VLOOKUP(Table_1[[#This Row],[AÇÕES]],'Dados Status Invest STOCKS'!A717:AD1332,25)/100),0)</f>
        <v>0</v>
      </c>
      <c r="T731" s="67">
        <f>(1-Ações!$Q731)*Ações!$R731</f>
        <v>-0.247</v>
      </c>
      <c r="U731" s="68">
        <f>IF(Ações!$S731=0,Ações!$T731,IF(Ações!$T731=0,Ações!$S731,AVERAGE(Ações!$S731,Ações!$T731)))</f>
        <v>-0.247</v>
      </c>
    </row>
    <row r="732" spans="2:21" ht="15.75" customHeight="1" x14ac:dyDescent="0.2">
      <c r="B732" s="63" t="str">
        <f>IFERROR('Dados Status Invest STOCKS'!A719,"-")</f>
        <v>BOSC</v>
      </c>
      <c r="C732" s="45">
        <f>IFERROR((Ações!$D732-Ações!$K732)/Ações!$D732,0)</f>
        <v>0</v>
      </c>
      <c r="D732" s="46">
        <f>(Ações!$O732)/0.06</f>
        <v>0</v>
      </c>
      <c r="E732" s="47">
        <f>IFERROR((Ações!$F732-Ações!$K732)/Ações!$F732,0)</f>
        <v>0.10874714623164511</v>
      </c>
      <c r="F732" s="46">
        <f>IF(OR(Ações!$N732&lt;0,Ações!$M732&lt;0),"",(22.5*Ações!$M732*Ações!$N732)^0.5)</f>
        <v>2.8050401066651438</v>
      </c>
      <c r="G732" s="47">
        <f>IFERROR((Ações!$H732-Ações!$K732)/Ações!$H732,0)</f>
        <v>0</v>
      </c>
      <c r="H732" s="48">
        <f>IFERROR(Ações!$I732/(Ações!$P732-Table_1[[#This Row],[CAGR LUCRO 5A]]),0)</f>
        <v>0</v>
      </c>
      <c r="I732" s="48">
        <f>IF(Ações!$S732&lt;0,"",Ações!$O732*(1+Ações!$S732))</f>
        <v>0</v>
      </c>
      <c r="J732" s="49">
        <f>IFERROR(IF(Ações!$B732="","",(VLOOKUP(Table_1[[#This Row],[AÇÕES]],'Dados Status Invest STOCKS'!A718:AD1333,4)/Table_1[[#This Row],[LPA]]))/100,0)</f>
        <v>1.4723076923076923</v>
      </c>
      <c r="K732" s="64">
        <f>IFERROR(IF(Ações!$B732="","",VLOOKUP(Table_1[[#This Row],[AÇÕES]],'Dados Status Invest STOCKS'!A718:AD1333,2)),0)</f>
        <v>2.5</v>
      </c>
      <c r="L732" s="65">
        <f>IFERROR(IF(Ações!$B732="","",VLOOKUP(Table_1[[#This Row],[AÇÕES]],'Dados Status Invest STOCKS'!A718:AD1333,3)/100),0)</f>
        <v>0</v>
      </c>
      <c r="M732" s="66">
        <f>IFERROR(IF(Ações!$B732="","",VLOOKUP(Table_1[[#This Row],[AÇÕES]],'Dados Status Invest STOCKS'!A718:AD1333,28)),0)</f>
        <v>0.13</v>
      </c>
      <c r="N732" s="66">
        <f>IFERROR(IF(Ações!$B732="","",VLOOKUP(Table_1[[#This Row],[AÇÕES]],'Dados Status Invest STOCKS'!A718:AD1333,27)),0)</f>
        <v>2.69</v>
      </c>
      <c r="O732" s="66">
        <f>IFERROR(IF(Ações!$L732="","",Ações!$K732*Ações!$L732),0)</f>
        <v>0</v>
      </c>
      <c r="P732" s="67">
        <f t="shared" si="11"/>
        <v>0.06</v>
      </c>
      <c r="Q732" s="67">
        <f>IFERROR(Ações!$O732/Ações!$M732,0)</f>
        <v>0</v>
      </c>
      <c r="R732" s="67">
        <f>IFERROR(IF(Ações!$B732="","",VLOOKUP(Table_1[[#This Row],[AÇÕES]],'Dados Status Invest STOCKS'!A718:AD1333,18)/100),0)</f>
        <v>4.8600000000000004E-2</v>
      </c>
      <c r="S732" s="65">
        <f>IFERROR(IF(Ações!$B732="","",VLOOKUP(Table_1[[#This Row],[AÇÕES]],'Dados Status Invest STOCKS'!A718:AD1333,25)/100),0)</f>
        <v>0</v>
      </c>
      <c r="T732" s="67">
        <f>(1-Ações!$Q732)*Ações!$R732</f>
        <v>4.8600000000000004E-2</v>
      </c>
      <c r="U732" s="68">
        <f>IF(Ações!$S732=0,Ações!$T732,IF(Ações!$T732=0,Ações!$S732,AVERAGE(Ações!$S732,Ações!$T732)))</f>
        <v>4.8600000000000004E-2</v>
      </c>
    </row>
    <row r="733" spans="2:21" ht="15.75" customHeight="1" x14ac:dyDescent="0.2">
      <c r="B733" s="63" t="str">
        <f>IFERROR('Dados Status Invest STOCKS'!A720,"-")</f>
        <v>BOTJ</v>
      </c>
      <c r="C733" s="45">
        <f>IFERROR((Ações!$D733-Ações!$K733)/Ações!$D733,0)</f>
        <v>-2.2967032967032961</v>
      </c>
      <c r="D733" s="46">
        <f>(Ações!$O733)/0.06</f>
        <v>4.6652666666666676</v>
      </c>
      <c r="E733" s="47">
        <f>IFERROR((Ações!$F733-Ações!$K733)/Ações!$F733,0)</f>
        <v>0.32113652473655807</v>
      </c>
      <c r="F733" s="46">
        <f>IF(OR(Ações!$N733&lt;0,Ações!$M733&lt;0),"",(22.5*Ações!$M733*Ações!$N733)^0.5)</f>
        <v>22.655512574205865</v>
      </c>
      <c r="G733" s="47">
        <f>IFERROR((Ações!$H733-Ações!$K733)/Ações!$H733,0)</f>
        <v>1.0879783304196979</v>
      </c>
      <c r="H733" s="48">
        <f>IFERROR(Ações!$I733/(Ações!$P733-Table_1[[#This Row],[CAGR LUCRO 5A]]),0)</f>
        <v>-174.81577482352944</v>
      </c>
      <c r="I733" s="48">
        <f>IF(Ações!$S733&lt;0,"",Ações!$O733*(1+Ações!$S733))</f>
        <v>0.29718681720000006</v>
      </c>
      <c r="J733" s="49">
        <f>IFERROR(IF(Ações!$B733="","",(VLOOKUP(Table_1[[#This Row],[AÇÕES]],'Dados Status Invest STOCKS'!A719:AD1334,4)/Table_1[[#This Row],[LPA]]))/100,0)</f>
        <v>6.2420382165605102E-2</v>
      </c>
      <c r="K733" s="64">
        <f>IFERROR(IF(Ações!$B733="","",VLOOKUP(Table_1[[#This Row],[AÇÕES]],'Dados Status Invest STOCKS'!A719:AD1334,2)),0)</f>
        <v>15.38</v>
      </c>
      <c r="L733" s="65">
        <f>IFERROR(IF(Ações!$B733="","",VLOOKUP(Table_1[[#This Row],[AÇÕES]],'Dados Status Invest STOCKS'!A719:AD1334,3)/100),0)</f>
        <v>1.8200000000000001E-2</v>
      </c>
      <c r="M733" s="66">
        <f>IFERROR(IF(Ações!$B733="","",VLOOKUP(Table_1[[#This Row],[AÇÕES]],'Dados Status Invest STOCKS'!A719:AD1334,28)),0)</f>
        <v>1.57</v>
      </c>
      <c r="N733" s="66">
        <f>IFERROR(IF(Ações!$B733="","",VLOOKUP(Table_1[[#This Row],[AÇÕES]],'Dados Status Invest STOCKS'!A719:AD1334,27)),0)</f>
        <v>14.53</v>
      </c>
      <c r="O733" s="66">
        <f>IFERROR(IF(Ações!$L733="","",Ações!$K733*Ações!$L733),0)</f>
        <v>0.27991600000000005</v>
      </c>
      <c r="P733" s="67">
        <f t="shared" si="11"/>
        <v>0.06</v>
      </c>
      <c r="Q733" s="67">
        <f>IFERROR(Ações!$O733/Ações!$M733,0)</f>
        <v>0.17829044585987264</v>
      </c>
      <c r="R733" s="67">
        <f>IFERROR(IF(Ações!$B733="","",VLOOKUP(Table_1[[#This Row],[AÇÕES]],'Dados Status Invest STOCKS'!A719:AD1334,18)/100),0)</f>
        <v>0.10800000000000001</v>
      </c>
      <c r="S733" s="65">
        <f>IFERROR(IF(Ações!$B733="","",VLOOKUP(Table_1[[#This Row],[AÇÕES]],'Dados Status Invest STOCKS'!A719:AD1334,25)/100),0)</f>
        <v>6.1699999999999998E-2</v>
      </c>
      <c r="T733" s="67">
        <f>(1-Ações!$Q733)*Ações!$R733</f>
        <v>8.874463184713377E-2</v>
      </c>
      <c r="U733" s="68">
        <f>IF(Ações!$S733=0,Ações!$T733,IF(Ações!$T733=0,Ações!$S733,AVERAGE(Ações!$S733,Ações!$T733)))</f>
        <v>7.5222315923566888E-2</v>
      </c>
    </row>
    <row r="734" spans="2:21" ht="15.75" customHeight="1" x14ac:dyDescent="0.2">
      <c r="B734" s="63" t="str">
        <f>IFERROR('Dados Status Invest STOCKS'!A721,"-")</f>
        <v>BOX</v>
      </c>
      <c r="C734" s="45">
        <f>IFERROR((Ações!$D734-Ações!$K734)/Ações!$D734,0)</f>
        <v>0</v>
      </c>
      <c r="D734" s="46">
        <f>(Ações!$O734)/0.06</f>
        <v>0</v>
      </c>
      <c r="E734" s="47">
        <f>IFERROR((Ações!$F734-Ações!$K734)/Ações!$F734,0)</f>
        <v>0</v>
      </c>
      <c r="F734" s="46" t="str">
        <f>IF(OR(Ações!$N734&lt;0,Ações!$M734&lt;0),"",(22.5*Ações!$M734*Ações!$N734)^0.5)</f>
        <v/>
      </c>
      <c r="G734" s="47">
        <f>IFERROR((Ações!$H734-Ações!$K734)/Ações!$H734,0)</f>
        <v>0</v>
      </c>
      <c r="H734" s="48">
        <f>IFERROR(Ações!$I734/(Ações!$P734-Table_1[[#This Row],[CAGR LUCRO 5A]]),0)</f>
        <v>0</v>
      </c>
      <c r="I734" s="48">
        <f>IF(Ações!$S734&lt;0,"",Ações!$O734*(1+Ações!$S734))</f>
        <v>0</v>
      </c>
      <c r="J734" s="49">
        <f>IFERROR(IF(Ações!$B734="","",(VLOOKUP(Table_1[[#This Row],[AÇÕES]],'Dados Status Invest STOCKS'!A720:AD1335,4)/Table_1[[#This Row],[LPA]]))/100,0)</f>
        <v>3.1935714285714285</v>
      </c>
      <c r="K734" s="64">
        <f>IFERROR(IF(Ações!$B734="","",VLOOKUP(Table_1[[#This Row],[AÇÕES]],'Dados Status Invest STOCKS'!A720:AD1335,2)),0)</f>
        <v>25.37</v>
      </c>
      <c r="L734" s="65">
        <f>IFERROR(IF(Ações!$B734="","",VLOOKUP(Table_1[[#This Row],[AÇÕES]],'Dados Status Invest STOCKS'!A720:AD1335,3)/100),0)</f>
        <v>0</v>
      </c>
      <c r="M734" s="66">
        <f>IFERROR(IF(Ações!$B734="","",VLOOKUP(Table_1[[#This Row],[AÇÕES]],'Dados Status Invest STOCKS'!A720:AD1335,28)),0)</f>
        <v>-0.28000000000000003</v>
      </c>
      <c r="N734" s="66">
        <f>IFERROR(IF(Ações!$B734="","",VLOOKUP(Table_1[[#This Row],[AÇÕES]],'Dados Status Invest STOCKS'!A720:AD1335,27)),0)</f>
        <v>-1.84</v>
      </c>
      <c r="O734" s="66">
        <f>IFERROR(IF(Ações!$L734="","",Ações!$K734*Ações!$L734),0)</f>
        <v>0</v>
      </c>
      <c r="P734" s="67">
        <f t="shared" si="11"/>
        <v>0.06</v>
      </c>
      <c r="Q734" s="67">
        <f>IFERROR(Ações!$O734/Ações!$M734,0)</f>
        <v>0</v>
      </c>
      <c r="R734" s="67">
        <f>IFERROR(IF(Ações!$B734="","",VLOOKUP(Table_1[[#This Row],[AÇÕES]],'Dados Status Invest STOCKS'!A720:AD1335,18)/100),0)</f>
        <v>-0.154</v>
      </c>
      <c r="S734" s="65">
        <f>IFERROR(IF(Ações!$B734="","",VLOOKUP(Table_1[[#This Row],[AÇÕES]],'Dados Status Invest STOCKS'!A720:AD1335,25)/100),0)</f>
        <v>0</v>
      </c>
      <c r="T734" s="67">
        <f>(1-Ações!$Q734)*Ações!$R734</f>
        <v>-0.154</v>
      </c>
      <c r="U734" s="68">
        <f>IF(Ações!$S734=0,Ações!$T734,IF(Ações!$T734=0,Ações!$S734,AVERAGE(Ações!$S734,Ações!$T734)))</f>
        <v>-0.154</v>
      </c>
    </row>
    <row r="735" spans="2:21" ht="15.75" customHeight="1" x14ac:dyDescent="0.2">
      <c r="B735" s="63" t="str">
        <f>IFERROR('Dados Status Invest STOCKS'!A722,"-")</f>
        <v>BOXL</v>
      </c>
      <c r="C735" s="45">
        <f>IFERROR((Ações!$D735-Ações!$K735)/Ações!$D735,0)</f>
        <v>0</v>
      </c>
      <c r="D735" s="46">
        <f>(Ações!$O735)/0.06</f>
        <v>0</v>
      </c>
      <c r="E735" s="47">
        <f>IFERROR((Ações!$F735-Ações!$K735)/Ações!$F735,0)</f>
        <v>0</v>
      </c>
      <c r="F735" s="46" t="str">
        <f>IF(OR(Ações!$N735&lt;0,Ações!$M735&lt;0),"",(22.5*Ações!$M735*Ações!$N735)^0.5)</f>
        <v/>
      </c>
      <c r="G735" s="47">
        <f>IFERROR((Ações!$H735-Ações!$K735)/Ações!$H735,0)</f>
        <v>0</v>
      </c>
      <c r="H735" s="48">
        <f>IFERROR(Ações!$I735/(Ações!$P735-Table_1[[#This Row],[CAGR LUCRO 5A]]),0)</f>
        <v>0</v>
      </c>
      <c r="I735" s="48">
        <f>IF(Ações!$S735&lt;0,"",Ações!$O735*(1+Ações!$S735))</f>
        <v>0</v>
      </c>
      <c r="J735" s="49">
        <f>IFERROR(IF(Ações!$B735="","",(VLOOKUP(Table_1[[#This Row],[AÇÕES]],'Dados Status Invest STOCKS'!A721:AD1336,4)/Table_1[[#This Row],[LPA]]))/100,0)</f>
        <v>0.16920000000000002</v>
      </c>
      <c r="K735" s="64">
        <f>IFERROR(IF(Ações!$B735="","",VLOOKUP(Table_1[[#This Row],[AÇÕES]],'Dados Status Invest STOCKS'!A721:AD1336,2)),0)</f>
        <v>1.06</v>
      </c>
      <c r="L735" s="65">
        <f>IFERROR(IF(Ações!$B735="","",VLOOKUP(Table_1[[#This Row],[AÇÕES]],'Dados Status Invest STOCKS'!A721:AD1336,3)/100),0)</f>
        <v>0</v>
      </c>
      <c r="M735" s="66">
        <f>IFERROR(IF(Ações!$B735="","",VLOOKUP(Table_1[[#This Row],[AÇÕES]],'Dados Status Invest STOCKS'!A721:AD1336,28)),0)</f>
        <v>-0.25</v>
      </c>
      <c r="N735" s="66">
        <f>IFERROR(IF(Ações!$B735="","",VLOOKUP(Table_1[[#This Row],[AÇÕES]],'Dados Status Invest STOCKS'!A721:AD1336,27)),0)</f>
        <v>0.89</v>
      </c>
      <c r="O735" s="66">
        <f>IFERROR(IF(Ações!$L735="","",Ações!$K735*Ações!$L735),0)</f>
        <v>0</v>
      </c>
      <c r="P735" s="67">
        <f t="shared" si="11"/>
        <v>0.06</v>
      </c>
      <c r="Q735" s="67">
        <f>IFERROR(Ações!$O735/Ações!$M735,0)</f>
        <v>0</v>
      </c>
      <c r="R735" s="67">
        <f>IFERROR(IF(Ações!$B735="","",VLOOKUP(Table_1[[#This Row],[AÇÕES]],'Dados Status Invest STOCKS'!A721:AD1336,18)/100),0)</f>
        <v>-0.28300000000000003</v>
      </c>
      <c r="S735" s="65">
        <f>IFERROR(IF(Ações!$B735="","",VLOOKUP(Table_1[[#This Row],[AÇÕES]],'Dados Status Invest STOCKS'!A721:AD1336,25)/100),0)</f>
        <v>0</v>
      </c>
      <c r="T735" s="67">
        <f>(1-Ações!$Q735)*Ações!$R735</f>
        <v>-0.28300000000000003</v>
      </c>
      <c r="U735" s="68">
        <f>IF(Ações!$S735=0,Ações!$T735,IF(Ações!$T735=0,Ações!$S735,AVERAGE(Ações!$S735,Ações!$T735)))</f>
        <v>-0.28300000000000003</v>
      </c>
    </row>
    <row r="736" spans="2:21" ht="15.75" customHeight="1" x14ac:dyDescent="0.2">
      <c r="B736" s="63" t="str">
        <f>IFERROR('Dados Status Invest STOCKS'!A723,"-")</f>
        <v>BP</v>
      </c>
      <c r="C736" s="45">
        <f>IFERROR((Ações!$D736-Ações!$K736)/Ações!$D736,0)</f>
        <v>-0.4218009478672986</v>
      </c>
      <c r="D736" s="46">
        <f>(Ações!$O736)/0.06</f>
        <v>21.085933333333333</v>
      </c>
      <c r="E736" s="47">
        <f>IFERROR((Ações!$F736-Ações!$K736)/Ações!$F736,0)</f>
        <v>0.26968749318711044</v>
      </c>
      <c r="F736" s="46">
        <f>IF(OR(Ações!$N736&lt;0,Ações!$M736&lt;0),"",(22.5*Ações!$M736*Ações!$N736)^0.5)</f>
        <v>41.050919599931014</v>
      </c>
      <c r="G736" s="47">
        <f>IFERROR((Ações!$H736-Ações!$K736)/Ações!$H736,0)</f>
        <v>-0.4218009478672986</v>
      </c>
      <c r="H736" s="48">
        <f>IFERROR(Ações!$I736/(Ações!$P736-Table_1[[#This Row],[CAGR LUCRO 5A]]),0)</f>
        <v>21.085933333333333</v>
      </c>
      <c r="I736" s="48">
        <f>IF(Ações!$S736&lt;0,"",Ações!$O736*(1+Ações!$S736))</f>
        <v>1.2651559999999999</v>
      </c>
      <c r="J736" s="49">
        <f>IFERROR(IF(Ações!$B736="","",(VLOOKUP(Table_1[[#This Row],[AÇÕES]],'Dados Status Invest STOCKS'!A722:AD1337,4)/Table_1[[#This Row],[LPA]]))/100,0)</f>
        <v>4.2954545454545447E-2</v>
      </c>
      <c r="K736" s="64">
        <f>IFERROR(IF(Ações!$B736="","",VLOOKUP(Table_1[[#This Row],[AÇÕES]],'Dados Status Invest STOCKS'!A722:AD1337,2)),0)</f>
        <v>29.98</v>
      </c>
      <c r="L736" s="65">
        <f>IFERROR(IF(Ações!$B736="","",VLOOKUP(Table_1[[#This Row],[AÇÕES]],'Dados Status Invest STOCKS'!A722:AD1337,3)/100),0)</f>
        <v>4.2199999999999994E-2</v>
      </c>
      <c r="M736" s="66">
        <f>IFERROR(IF(Ações!$B736="","",VLOOKUP(Table_1[[#This Row],[AÇÕES]],'Dados Status Invest STOCKS'!A722:AD1337,28)),0)</f>
        <v>2.64</v>
      </c>
      <c r="N736" s="66">
        <f>IFERROR(IF(Ações!$B736="","",VLOOKUP(Table_1[[#This Row],[AÇÕES]],'Dados Status Invest STOCKS'!A722:AD1337,27)),0)</f>
        <v>28.37</v>
      </c>
      <c r="O736" s="66">
        <f>IFERROR(IF(Ações!$L736="","",Ações!$K736*Ações!$L736),0)</f>
        <v>1.2651559999999999</v>
      </c>
      <c r="P736" s="67">
        <f t="shared" si="11"/>
        <v>0.06</v>
      </c>
      <c r="Q736" s="67">
        <f>IFERROR(Ações!$O736/Ações!$M736,0)</f>
        <v>0.47922575757575753</v>
      </c>
      <c r="R736" s="67">
        <f>IFERROR(IF(Ações!$B736="","",VLOOKUP(Table_1[[#This Row],[AÇÕES]],'Dados Status Invest STOCKS'!A722:AD1337,18)/100),0)</f>
        <v>9.3200000000000005E-2</v>
      </c>
      <c r="S736" s="65">
        <f>IFERROR(IF(Ações!$B736="","",VLOOKUP(Table_1[[#This Row],[AÇÕES]],'Dados Status Invest STOCKS'!A722:AD1337,25)/100),0)</f>
        <v>0</v>
      </c>
      <c r="T736" s="67">
        <f>(1-Ações!$Q736)*Ações!$R736</f>
        <v>4.8536159393939404E-2</v>
      </c>
      <c r="U736" s="68">
        <f>IF(Ações!$S736=0,Ações!$T736,IF(Ações!$T736=0,Ações!$S736,AVERAGE(Ações!$S736,Ações!$T736)))</f>
        <v>4.8536159393939404E-2</v>
      </c>
    </row>
    <row r="737" spans="2:21" ht="15.75" customHeight="1" x14ac:dyDescent="0.2">
      <c r="B737" s="63" t="str">
        <f>IFERROR('Dados Status Invest STOCKS'!A724,"-")</f>
        <v>BPFH</v>
      </c>
      <c r="C737" s="45">
        <f>IFERROR((Ações!$D737-Ações!$K737)/Ações!$D737,0)</f>
        <v>-6.4074074074074057</v>
      </c>
      <c r="D737" s="46">
        <f>(Ações!$O737)/0.06</f>
        <v>1.9912500000000004</v>
      </c>
      <c r="E737" s="47">
        <f>IFERROR((Ações!$F737-Ações!$K737)/Ações!$F737,0)</f>
        <v>-0.17743785702537199</v>
      </c>
      <c r="F737" s="46">
        <f>IF(OR(Ações!$N737&lt;0,Ações!$M737&lt;0),"",(22.5*Ações!$M737*Ações!$N737)^0.5)</f>
        <v>12.527200405517588</v>
      </c>
      <c r="G737" s="47">
        <f>IFERROR((Ações!$H737-Ações!$K737)/Ações!$H737,0)</f>
        <v>0</v>
      </c>
      <c r="H737" s="48">
        <f>IFERROR(Ações!$I737/(Ações!$P737-Table_1[[#This Row],[CAGR LUCRO 5A]]),0)</f>
        <v>0</v>
      </c>
      <c r="I737" s="48" t="str">
        <f>IF(Ações!$S737&lt;0,"",Ações!$O737*(1+Ações!$S737))</f>
        <v/>
      </c>
      <c r="J737" s="49">
        <f>IFERROR(IF(Ações!$B737="","",(VLOOKUP(Table_1[[#This Row],[AÇÕES]],'Dados Status Invest STOCKS'!A723:AD1338,4)/Table_1[[#This Row],[LPA]]))/100,0)</f>
        <v>0.33</v>
      </c>
      <c r="K737" s="64">
        <f>IFERROR(IF(Ações!$B737="","",VLOOKUP(Table_1[[#This Row],[AÇÕES]],'Dados Status Invest STOCKS'!A723:AD1338,2)),0)</f>
        <v>14.75</v>
      </c>
      <c r="L737" s="65">
        <f>IFERROR(IF(Ações!$B737="","",VLOOKUP(Table_1[[#This Row],[AÇÕES]],'Dados Status Invest STOCKS'!A723:AD1338,3)/100),0)</f>
        <v>8.1000000000000013E-3</v>
      </c>
      <c r="M737" s="66">
        <f>IFERROR(IF(Ações!$B737="","",VLOOKUP(Table_1[[#This Row],[AÇÕES]],'Dados Status Invest STOCKS'!A723:AD1338,28)),0)</f>
        <v>0.67</v>
      </c>
      <c r="N737" s="66">
        <f>IFERROR(IF(Ações!$B737="","",VLOOKUP(Table_1[[#This Row],[AÇÕES]],'Dados Status Invest STOCKS'!A723:AD1338,27)),0)</f>
        <v>10.41</v>
      </c>
      <c r="O737" s="66">
        <f>IFERROR(IF(Ações!$L737="","",Ações!$K737*Ações!$L737),0)</f>
        <v>0.11947500000000003</v>
      </c>
      <c r="P737" s="67">
        <f t="shared" si="11"/>
        <v>0.06</v>
      </c>
      <c r="Q737" s="67">
        <f>IFERROR(Ações!$O737/Ações!$M737,0)</f>
        <v>0.17832089552238808</v>
      </c>
      <c r="R737" s="67">
        <f>IFERROR(IF(Ações!$B737="","",VLOOKUP(Table_1[[#This Row],[AÇÕES]],'Dados Status Invest STOCKS'!A723:AD1338,18)/100),0)</f>
        <v>6.4100000000000004E-2</v>
      </c>
      <c r="S737" s="65">
        <f>IFERROR(IF(Ações!$B737="","",VLOOKUP(Table_1[[#This Row],[AÇÕES]],'Dados Status Invest STOCKS'!A723:AD1338,25)/100),0)</f>
        <v>-6.1200000000000004E-2</v>
      </c>
      <c r="T737" s="67">
        <f>(1-Ações!$Q737)*Ações!$R737</f>
        <v>5.2669630597014926E-2</v>
      </c>
      <c r="U737" s="68">
        <f>IF(Ações!$S737=0,Ações!$T737,IF(Ações!$T737=0,Ações!$S737,AVERAGE(Ações!$S737,Ações!$T737)))</f>
        <v>-4.2651847014925394E-3</v>
      </c>
    </row>
    <row r="738" spans="2:21" ht="15.75" customHeight="1" x14ac:dyDescent="0.2">
      <c r="B738" s="63" t="str">
        <f>IFERROR('Dados Status Invest STOCKS'!A725,"-")</f>
        <v>BPMC</v>
      </c>
      <c r="C738" s="45">
        <f>IFERROR((Ações!$D738-Ações!$K738)/Ações!$D738,0)</f>
        <v>0</v>
      </c>
      <c r="D738" s="46">
        <f>(Ações!$O738)/0.06</f>
        <v>0</v>
      </c>
      <c r="E738" s="47">
        <f>IFERROR((Ações!$F738-Ações!$K738)/Ações!$F738,0)</f>
        <v>0</v>
      </c>
      <c r="F738" s="46" t="str">
        <f>IF(OR(Ações!$N738&lt;0,Ações!$M738&lt;0),"",(22.5*Ações!$M738*Ações!$N738)^0.5)</f>
        <v/>
      </c>
      <c r="G738" s="47">
        <f>IFERROR((Ações!$H738-Ações!$K738)/Ações!$H738,0)</f>
        <v>0</v>
      </c>
      <c r="H738" s="48">
        <f>IFERROR(Ações!$I738/(Ações!$P738-Table_1[[#This Row],[CAGR LUCRO 5A]]),0)</f>
        <v>0</v>
      </c>
      <c r="I738" s="48">
        <f>IF(Ações!$S738&lt;0,"",Ações!$O738*(1+Ações!$S738))</f>
        <v>0</v>
      </c>
      <c r="J738" s="49">
        <f>IFERROR(IF(Ações!$B738="","",(VLOOKUP(Table_1[[#This Row],[AÇÕES]],'Dados Status Invest STOCKS'!A724:AD1339,4)/Table_1[[#This Row],[LPA]]))/100,0)</f>
        <v>1.48068669527897E-2</v>
      </c>
      <c r="K738" s="64">
        <f>IFERROR(IF(Ações!$B738="","",VLOOKUP(Table_1[[#This Row],[AÇÕES]],'Dados Status Invest STOCKS'!A724:AD1339,2)),0)</f>
        <v>72.28</v>
      </c>
      <c r="L738" s="65">
        <f>IFERROR(IF(Ações!$B738="","",VLOOKUP(Table_1[[#This Row],[AÇÕES]],'Dados Status Invest STOCKS'!A724:AD1339,3)/100),0)</f>
        <v>0</v>
      </c>
      <c r="M738" s="66">
        <f>IFERROR(IF(Ações!$B738="","",VLOOKUP(Table_1[[#This Row],[AÇÕES]],'Dados Status Invest STOCKS'!A724:AD1339,28)),0)</f>
        <v>-6.99</v>
      </c>
      <c r="N738" s="66">
        <f>IFERROR(IF(Ações!$B738="","",VLOOKUP(Table_1[[#This Row],[AÇÕES]],'Dados Status Invest STOCKS'!A724:AD1339,27)),0)</f>
        <v>21.2</v>
      </c>
      <c r="O738" s="66">
        <f>IFERROR(IF(Ações!$L738="","",Ações!$K738*Ações!$L738),0)</f>
        <v>0</v>
      </c>
      <c r="P738" s="67">
        <f t="shared" si="11"/>
        <v>0.06</v>
      </c>
      <c r="Q738" s="67">
        <f>IFERROR(Ações!$O738/Ações!$M738,0)</f>
        <v>0</v>
      </c>
      <c r="R738" s="67">
        <f>IFERROR(IF(Ações!$B738="","",VLOOKUP(Table_1[[#This Row],[AÇÕES]],'Dados Status Invest STOCKS'!A724:AD1339,18)/100),0)</f>
        <v>-0.3296</v>
      </c>
      <c r="S738" s="65">
        <f>IFERROR(IF(Ações!$B738="","",VLOOKUP(Table_1[[#This Row],[AÇÕES]],'Dados Status Invest STOCKS'!A724:AD1339,25)/100),0)</f>
        <v>0</v>
      </c>
      <c r="T738" s="67">
        <f>(1-Ações!$Q738)*Ações!$R738</f>
        <v>-0.3296</v>
      </c>
      <c r="U738" s="68">
        <f>IF(Ações!$S738=0,Ações!$T738,IF(Ações!$T738=0,Ações!$S738,AVERAGE(Ações!$S738,Ações!$T738)))</f>
        <v>-0.3296</v>
      </c>
    </row>
    <row r="739" spans="2:21" ht="15.75" customHeight="1" x14ac:dyDescent="0.2">
      <c r="B739" s="63" t="str">
        <f>IFERROR('Dados Status Invest STOCKS'!A726,"-")</f>
        <v>BPMP</v>
      </c>
      <c r="C739" s="45">
        <f>IFERROR((Ações!$D739-Ações!$K739)/Ações!$D739,0)</f>
        <v>0.25465838509316774</v>
      </c>
      <c r="D739" s="46">
        <f>(Ações!$O739)/0.06</f>
        <v>23.130333333333333</v>
      </c>
      <c r="E739" s="47">
        <f>IFERROR((Ações!$F739-Ações!$K739)/Ações!$F739,0)</f>
        <v>0</v>
      </c>
      <c r="F739" s="46">
        <f>IF(OR(Ações!$N739&lt;0,Ações!$M739&lt;0),"",(22.5*Ações!$M739*Ações!$N739)^0.5)</f>
        <v>0</v>
      </c>
      <c r="G739" s="47">
        <f>IFERROR((Ações!$H739-Ações!$K739)/Ações!$H739,0)</f>
        <v>3.2322179613755155</v>
      </c>
      <c r="H739" s="48">
        <f>IFERROR(Ações!$I739/(Ações!$P739-Table_1[[#This Row],[CAGR LUCRO 5A]]),0)</f>
        <v>-7.723260137812229</v>
      </c>
      <c r="I739" s="48">
        <f>IF(Ações!$S739&lt;0,"",Ações!$O739*(1+Ações!$S739))</f>
        <v>1.7933410039999997</v>
      </c>
      <c r="J739" s="49">
        <f>IFERROR(IF(Ações!$B739="","",(VLOOKUP(Table_1[[#This Row],[AÇÕES]],'Dados Status Invest STOCKS'!A725:AD1340,4)/Table_1[[#This Row],[LPA]]))/100,0)</f>
        <v>8.1164383561643835E-2</v>
      </c>
      <c r="K739" s="64">
        <f>IFERROR(IF(Ações!$B739="","",VLOOKUP(Table_1[[#This Row],[AÇÕES]],'Dados Status Invest STOCKS'!A725:AD1340,2)),0)</f>
        <v>17.239999999999998</v>
      </c>
      <c r="L739" s="65">
        <f>IFERROR(IF(Ações!$B739="","",VLOOKUP(Table_1[[#This Row],[AÇÕES]],'Dados Status Invest STOCKS'!A725:AD1340,3)/100),0)</f>
        <v>8.0500000000000002E-2</v>
      </c>
      <c r="M739" s="66">
        <f>IFERROR(IF(Ações!$B739="","",VLOOKUP(Table_1[[#This Row],[AÇÕES]],'Dados Status Invest STOCKS'!A725:AD1340,28)),0)</f>
        <v>1.46</v>
      </c>
      <c r="N739" s="66">
        <f>IFERROR(IF(Ações!$B739="","",VLOOKUP(Table_1[[#This Row],[AÇÕES]],'Dados Status Invest STOCKS'!A725:AD1340,27)),0)</f>
        <v>0</v>
      </c>
      <c r="O739" s="66">
        <f>IFERROR(IF(Ações!$L739="","",Ações!$K739*Ações!$L739),0)</f>
        <v>1.3878199999999998</v>
      </c>
      <c r="P739" s="67">
        <f t="shared" si="11"/>
        <v>0.06</v>
      </c>
      <c r="Q739" s="67">
        <f>IFERROR(Ações!$O739/Ações!$M739,0)</f>
        <v>0.95056164383561637</v>
      </c>
      <c r="R739" s="67">
        <f>IFERROR(IF(Ações!$B739="","",VLOOKUP(Table_1[[#This Row],[AÇÕES]],'Dados Status Invest STOCKS'!A725:AD1340,18)/100),0)</f>
        <v>0</v>
      </c>
      <c r="S739" s="65">
        <f>IFERROR(IF(Ações!$B739="","",VLOOKUP(Table_1[[#This Row],[AÇÕES]],'Dados Status Invest STOCKS'!A725:AD1340,25)/100),0)</f>
        <v>0.29220000000000002</v>
      </c>
      <c r="T739" s="67">
        <f>(1-Ações!$Q739)*Ações!$R739</f>
        <v>0</v>
      </c>
      <c r="U739" s="68">
        <f>IF(Ações!$S739=0,Ações!$T739,IF(Ações!$T739=0,Ações!$S739,AVERAGE(Ações!$S739,Ações!$T739)))</f>
        <v>0.29220000000000002</v>
      </c>
    </row>
    <row r="740" spans="2:21" ht="15.75" customHeight="1" x14ac:dyDescent="0.2">
      <c r="B740" s="63" t="str">
        <f>IFERROR('Dados Status Invest STOCKS'!A727,"-")</f>
        <v>BPOP</v>
      </c>
      <c r="C740" s="45">
        <f>IFERROR((Ações!$D740-Ações!$K740)/Ações!$D740,0)</f>
        <v>-1.8571428571428565</v>
      </c>
      <c r="D740" s="46">
        <f>(Ações!$O740)/0.06</f>
        <v>31.454500000000007</v>
      </c>
      <c r="E740" s="47">
        <f>IFERROR((Ações!$F740-Ações!$K740)/Ações!$F740,0)</f>
        <v>0.34941898629172208</v>
      </c>
      <c r="F740" s="46">
        <f>IF(OR(Ações!$N740&lt;0,Ações!$M740&lt;0),"",(22.5*Ações!$M740*Ações!$N740)^0.5)</f>
        <v>138.13806137339557</v>
      </c>
      <c r="G740" s="47">
        <f>IFERROR((Ações!$H740-Ações!$K740)/Ações!$H740,0)</f>
        <v>0</v>
      </c>
      <c r="H740" s="48">
        <f>IFERROR(Ações!$I740/(Ações!$P740-Table_1[[#This Row],[CAGR LUCRO 5A]]),0)</f>
        <v>0</v>
      </c>
      <c r="I740" s="48" t="str">
        <f>IF(Ações!$S740&lt;0,"",Ações!$O740*(1+Ações!$S740))</f>
        <v/>
      </c>
      <c r="J740" s="49">
        <f>IFERROR(IF(Ações!$B740="","",(VLOOKUP(Table_1[[#This Row],[AÇÕES]],'Dados Status Invest STOCKS'!A726:AD1341,4)/Table_1[[#This Row],[LPA]]))/100,0)</f>
        <v>7.0141342756183745E-3</v>
      </c>
      <c r="K740" s="64">
        <f>IFERROR(IF(Ações!$B740="","",VLOOKUP(Table_1[[#This Row],[AÇÕES]],'Dados Status Invest STOCKS'!A726:AD1341,2)),0)</f>
        <v>89.87</v>
      </c>
      <c r="L740" s="65">
        <f>IFERROR(IF(Ações!$B740="","",VLOOKUP(Table_1[[#This Row],[AÇÕES]],'Dados Status Invest STOCKS'!A726:AD1341,3)/100),0)</f>
        <v>2.1000000000000001E-2</v>
      </c>
      <c r="M740" s="66">
        <f>IFERROR(IF(Ações!$B740="","",VLOOKUP(Table_1[[#This Row],[AÇÕES]],'Dados Status Invest STOCKS'!A726:AD1341,28)),0)</f>
        <v>11.32</v>
      </c>
      <c r="N740" s="66">
        <f>IFERROR(IF(Ações!$B740="","",VLOOKUP(Table_1[[#This Row],[AÇÕES]],'Dados Status Invest STOCKS'!A726:AD1341,27)),0)</f>
        <v>74.92</v>
      </c>
      <c r="O740" s="66">
        <f>IFERROR(IF(Ações!$L740="","",Ações!$K740*Ações!$L740),0)</f>
        <v>1.8872700000000002</v>
      </c>
      <c r="P740" s="67">
        <f t="shared" si="11"/>
        <v>0.06</v>
      </c>
      <c r="Q740" s="67">
        <f>IFERROR(Ações!$O740/Ações!$M740,0)</f>
        <v>0.16671996466431097</v>
      </c>
      <c r="R740" s="67">
        <f>IFERROR(IF(Ações!$B740="","",VLOOKUP(Table_1[[#This Row],[AÇÕES]],'Dados Status Invest STOCKS'!A726:AD1341,18)/100),0)</f>
        <v>0.151</v>
      </c>
      <c r="S740" s="65">
        <f>IFERROR(IF(Ações!$B740="","",VLOOKUP(Table_1[[#This Row],[AÇÕES]],'Dados Status Invest STOCKS'!A726:AD1341,25)/100),0)</f>
        <v>-0.1069</v>
      </c>
      <c r="T740" s="67">
        <f>(1-Ações!$Q740)*Ações!$R740</f>
        <v>0.12582528533568904</v>
      </c>
      <c r="U740" s="68">
        <f>IF(Ações!$S740=0,Ações!$T740,IF(Ações!$T740=0,Ações!$S740,AVERAGE(Ações!$S740,Ações!$T740)))</f>
        <v>9.462642667844523E-3</v>
      </c>
    </row>
    <row r="741" spans="2:21" ht="15.75" customHeight="1" x14ac:dyDescent="0.2">
      <c r="B741" s="63" t="str">
        <f>IFERROR('Dados Status Invest STOCKS'!A728,"-")</f>
        <v>BPOPM</v>
      </c>
      <c r="C741" s="45">
        <f>IFERROR((Ações!$D741-Ações!$K741)/Ações!$D741,0)</f>
        <v>-5.0251256281407452E-3</v>
      </c>
      <c r="D741" s="46">
        <f>(Ações!$O741)/0.06</f>
        <v>25.541650000000001</v>
      </c>
      <c r="E741" s="47">
        <f>IFERROR((Ações!$F741-Ações!$K741)/Ações!$F741,0)</f>
        <v>0.81417141847233232</v>
      </c>
      <c r="F741" s="46">
        <f>IF(OR(Ações!$N741&lt;0,Ações!$M741&lt;0),"",(22.5*Ações!$M741*Ações!$N741)^0.5)</f>
        <v>138.13806137339557</v>
      </c>
      <c r="G741" s="47">
        <f>IFERROR((Ações!$H741-Ações!$K741)/Ações!$H741,0)</f>
        <v>0</v>
      </c>
      <c r="H741" s="48">
        <f>IFERROR(Ações!$I741/(Ações!$P741-Table_1[[#This Row],[CAGR LUCRO 5A]]),0)</f>
        <v>0</v>
      </c>
      <c r="I741" s="48" t="str">
        <f>IF(Ações!$S741&lt;0,"",Ações!$O741*(1+Ações!$S741))</f>
        <v/>
      </c>
      <c r="J741" s="49">
        <f>IFERROR(IF(Ações!$B741="","",(VLOOKUP(Table_1[[#This Row],[AÇÕES]],'Dados Status Invest STOCKS'!A727:AD1342,4)/Table_1[[#This Row],[LPA]]))/100,0)</f>
        <v>2.0053003533568904E-3</v>
      </c>
      <c r="K741" s="64">
        <f>IFERROR(IF(Ações!$B741="","",VLOOKUP(Table_1[[#This Row],[AÇÕES]],'Dados Status Invest STOCKS'!A727:AD1342,2)),0)</f>
        <v>25.67</v>
      </c>
      <c r="L741" s="65">
        <f>IFERROR(IF(Ações!$B741="","",VLOOKUP(Table_1[[#This Row],[AÇÕES]],'Dados Status Invest STOCKS'!A727:AD1342,3)/100),0)</f>
        <v>5.9699999999999996E-2</v>
      </c>
      <c r="M741" s="66">
        <f>IFERROR(IF(Ações!$B741="","",VLOOKUP(Table_1[[#This Row],[AÇÕES]],'Dados Status Invest STOCKS'!A727:AD1342,28)),0)</f>
        <v>11.32</v>
      </c>
      <c r="N741" s="66">
        <f>IFERROR(IF(Ações!$B741="","",VLOOKUP(Table_1[[#This Row],[AÇÕES]],'Dados Status Invest STOCKS'!A727:AD1342,27)),0)</f>
        <v>74.92</v>
      </c>
      <c r="O741" s="66">
        <f>IFERROR(IF(Ações!$L741="","",Ações!$K741*Ações!$L741),0)</f>
        <v>1.5324990000000001</v>
      </c>
      <c r="P741" s="67">
        <f t="shared" si="11"/>
        <v>0.06</v>
      </c>
      <c r="Q741" s="67">
        <f>IFERROR(Ações!$O741/Ações!$M741,0)</f>
        <v>0.1353797703180212</v>
      </c>
      <c r="R741" s="67">
        <f>IFERROR(IF(Ações!$B741="","",VLOOKUP(Table_1[[#This Row],[AÇÕES]],'Dados Status Invest STOCKS'!A727:AD1342,18)/100),0)</f>
        <v>0.151</v>
      </c>
      <c r="S741" s="65">
        <f>IFERROR(IF(Ações!$B741="","",VLOOKUP(Table_1[[#This Row],[AÇÕES]],'Dados Status Invest STOCKS'!A727:AD1342,25)/100),0)</f>
        <v>-0.1069</v>
      </c>
      <c r="T741" s="67">
        <f>(1-Ações!$Q741)*Ações!$R741</f>
        <v>0.1305576546819788</v>
      </c>
      <c r="U741" s="68">
        <f>IF(Ações!$S741=0,Ações!$T741,IF(Ações!$T741=0,Ações!$S741,AVERAGE(Ações!$S741,Ações!$T741)))</f>
        <v>1.1828827340989403E-2</v>
      </c>
    </row>
    <row r="742" spans="2:21" ht="15.75" customHeight="1" x14ac:dyDescent="0.2">
      <c r="B742" s="63" t="str">
        <f>IFERROR('Dados Status Invest STOCKS'!A729,"-")</f>
        <v>BPOPN</v>
      </c>
      <c r="C742" s="45">
        <f>IFERROR((Ações!$D742-Ações!$K742)/Ações!$D742,0)</f>
        <v>-0.35440180586907466</v>
      </c>
      <c r="D742" s="46">
        <f>(Ações!$O742)/0.06</f>
        <v>18.628149999999998</v>
      </c>
      <c r="E742" s="47">
        <f>IFERROR((Ações!$F742-Ações!$K742)/Ações!$F742,0)</f>
        <v>0.8173566376336947</v>
      </c>
      <c r="F742" s="46">
        <f>IF(OR(Ações!$N742&lt;0,Ações!$M742&lt;0),"",(22.5*Ações!$M742*Ações!$N742)^0.5)</f>
        <v>138.13806137339557</v>
      </c>
      <c r="G742" s="47">
        <f>IFERROR((Ações!$H742-Ações!$K742)/Ações!$H742,0)</f>
        <v>0</v>
      </c>
      <c r="H742" s="48">
        <f>IFERROR(Ações!$I742/(Ações!$P742-Table_1[[#This Row],[CAGR LUCRO 5A]]),0)</f>
        <v>0</v>
      </c>
      <c r="I742" s="48" t="str">
        <f>IF(Ações!$S742&lt;0,"",Ações!$O742*(1+Ações!$S742))</f>
        <v/>
      </c>
      <c r="J742" s="49">
        <f>IFERROR(IF(Ações!$B742="","",(VLOOKUP(Table_1[[#This Row],[AÇÕES]],'Dados Status Invest STOCKS'!A728:AD1343,4)/Table_1[[#This Row],[LPA]]))/100,0)</f>
        <v>1.9699646643109537E-3</v>
      </c>
      <c r="K742" s="64">
        <f>IFERROR(IF(Ações!$B742="","",VLOOKUP(Table_1[[#This Row],[AÇÕES]],'Dados Status Invest STOCKS'!A728:AD1343,2)),0)</f>
        <v>25.23</v>
      </c>
      <c r="L742" s="65">
        <f>IFERROR(IF(Ações!$B742="","",VLOOKUP(Table_1[[#This Row],[AÇÕES]],'Dados Status Invest STOCKS'!A728:AD1343,3)/100),0)</f>
        <v>4.4299999999999999E-2</v>
      </c>
      <c r="M742" s="66">
        <f>IFERROR(IF(Ações!$B742="","",VLOOKUP(Table_1[[#This Row],[AÇÕES]],'Dados Status Invest STOCKS'!A728:AD1343,28)),0)</f>
        <v>11.32</v>
      </c>
      <c r="N742" s="66">
        <f>IFERROR(IF(Ações!$B742="","",VLOOKUP(Table_1[[#This Row],[AÇÕES]],'Dados Status Invest STOCKS'!A728:AD1343,27)),0)</f>
        <v>74.92</v>
      </c>
      <c r="O742" s="66">
        <f>IFERROR(IF(Ações!$L742="","",Ações!$K742*Ações!$L742),0)</f>
        <v>1.1176889999999999</v>
      </c>
      <c r="P742" s="67">
        <f t="shared" si="11"/>
        <v>0.06</v>
      </c>
      <c r="Q742" s="67">
        <f>IFERROR(Ações!$O742/Ações!$M742,0)</f>
        <v>9.8735777385158999E-2</v>
      </c>
      <c r="R742" s="67">
        <f>IFERROR(IF(Ações!$B742="","",VLOOKUP(Table_1[[#This Row],[AÇÕES]],'Dados Status Invest STOCKS'!A728:AD1343,18)/100),0)</f>
        <v>0.151</v>
      </c>
      <c r="S742" s="65">
        <f>IFERROR(IF(Ações!$B742="","",VLOOKUP(Table_1[[#This Row],[AÇÕES]],'Dados Status Invest STOCKS'!A728:AD1343,25)/100),0)</f>
        <v>-0.1069</v>
      </c>
      <c r="T742" s="67">
        <f>(1-Ações!$Q742)*Ações!$R742</f>
        <v>0.13609089761484097</v>
      </c>
      <c r="U742" s="68">
        <f>IF(Ações!$S742=0,Ações!$T742,IF(Ações!$T742=0,Ações!$S742,AVERAGE(Ações!$S742,Ações!$T742)))</f>
        <v>1.4595448807420489E-2</v>
      </c>
    </row>
    <row r="743" spans="2:21" ht="15.75" customHeight="1" x14ac:dyDescent="0.2">
      <c r="B743" s="63" t="str">
        <f>IFERROR('Dados Status Invest STOCKS'!A730,"-")</f>
        <v>BPT</v>
      </c>
      <c r="C743" s="45">
        <f>IFERROR((Ações!$D743-Ações!$K743)/Ações!$D743,0)</f>
        <v>0.44700460829493083</v>
      </c>
      <c r="D743" s="46">
        <f>(Ações!$O743)/0.06</f>
        <v>11.229749999999999</v>
      </c>
      <c r="E743" s="47">
        <f>IFERROR((Ações!$F743-Ações!$K743)/Ações!$F743,0)</f>
        <v>-15.90147922520393</v>
      </c>
      <c r="F743" s="46">
        <f>IF(OR(Ações!$N743&lt;0,Ações!$M743&lt;0),"",(22.5*Ações!$M743*Ações!$N743)^0.5)</f>
        <v>0.36742346141747673</v>
      </c>
      <c r="G743" s="47">
        <f>IFERROR((Ações!$H743-Ações!$K743)/Ações!$H743,0)</f>
        <v>0</v>
      </c>
      <c r="H743" s="48">
        <f>IFERROR(Ações!$I743/(Ações!$P743-Table_1[[#This Row],[CAGR LUCRO 5A]]),0)</f>
        <v>0</v>
      </c>
      <c r="I743" s="48" t="str">
        <f>IF(Ações!$S743&lt;0,"",Ações!$O743*(1+Ações!$S743))</f>
        <v/>
      </c>
      <c r="J743" s="49">
        <f>IFERROR(IF(Ações!$B743="","",(VLOOKUP(Table_1[[#This Row],[AÇÕES]],'Dados Status Invest STOCKS'!A729:AD1344,4)/Table_1[[#This Row],[LPA]]))/100,0)</f>
        <v>6.1239999999999997</v>
      </c>
      <c r="K743" s="64">
        <f>IFERROR(IF(Ações!$B743="","",VLOOKUP(Table_1[[#This Row],[AÇÕES]],'Dados Status Invest STOCKS'!A729:AD1344,2)),0)</f>
        <v>6.21</v>
      </c>
      <c r="L743" s="65">
        <f>IFERROR(IF(Ações!$B743="","",VLOOKUP(Table_1[[#This Row],[AÇÕES]],'Dados Status Invest STOCKS'!A729:AD1344,3)/100),0)</f>
        <v>0.1085</v>
      </c>
      <c r="M743" s="66">
        <f>IFERROR(IF(Ações!$B743="","",VLOOKUP(Table_1[[#This Row],[AÇÕES]],'Dados Status Invest STOCKS'!A729:AD1344,28)),0)</f>
        <v>0.1</v>
      </c>
      <c r="N743" s="66">
        <f>IFERROR(IF(Ações!$B743="","",VLOOKUP(Table_1[[#This Row],[AÇÕES]],'Dados Status Invest STOCKS'!A729:AD1344,27)),0)</f>
        <v>0.06</v>
      </c>
      <c r="O743" s="66">
        <f>IFERROR(IF(Ações!$L743="","",Ações!$K743*Ações!$L743),0)</f>
        <v>0.67378499999999997</v>
      </c>
      <c r="P743" s="67">
        <f t="shared" si="11"/>
        <v>0.06</v>
      </c>
      <c r="Q743" s="67">
        <f>IFERROR(Ações!$O743/Ações!$M743,0)</f>
        <v>6.737849999999999</v>
      </c>
      <c r="R743" s="67">
        <f>IFERROR(IF(Ações!$B743="","",VLOOKUP(Table_1[[#This Row],[AÇÕES]],'Dados Status Invest STOCKS'!A729:AD1344,18)/100),0)</f>
        <v>1.6158000000000001</v>
      </c>
      <c r="S743" s="65">
        <f>IFERROR(IF(Ações!$B743="","",VLOOKUP(Table_1[[#This Row],[AÇÕES]],'Dados Status Invest STOCKS'!A729:AD1344,25)/100),0)</f>
        <v>-0.42149999999999999</v>
      </c>
      <c r="T743" s="67">
        <f>(1-Ações!$Q743)*Ações!$R743</f>
        <v>-9.27121803</v>
      </c>
      <c r="U743" s="68">
        <f>IF(Ações!$S743=0,Ações!$T743,IF(Ações!$T743=0,Ações!$S743,AVERAGE(Ações!$S743,Ações!$T743)))</f>
        <v>-4.846359015</v>
      </c>
    </row>
    <row r="744" spans="2:21" ht="15.75" customHeight="1" x14ac:dyDescent="0.2">
      <c r="B744" s="63" t="str">
        <f>IFERROR('Dados Status Invest STOCKS'!A731,"-")</f>
        <v>BPTH</v>
      </c>
      <c r="C744" s="45">
        <f>IFERROR((Ações!$D744-Ações!$K744)/Ações!$D744,0)</f>
        <v>0</v>
      </c>
      <c r="D744" s="46">
        <f>(Ações!$O744)/0.06</f>
        <v>0</v>
      </c>
      <c r="E744" s="47">
        <f>IFERROR((Ações!$F744-Ações!$K744)/Ações!$F744,0)</f>
        <v>0</v>
      </c>
      <c r="F744" s="46" t="str">
        <f>IF(OR(Ações!$N744&lt;0,Ações!$M744&lt;0),"",(22.5*Ações!$M744*Ações!$N744)^0.5)</f>
        <v/>
      </c>
      <c r="G744" s="47">
        <f>IFERROR((Ações!$H744-Ações!$K744)/Ações!$H744,0)</f>
        <v>0</v>
      </c>
      <c r="H744" s="48">
        <f>IFERROR(Ações!$I744/(Ações!$P744-Table_1[[#This Row],[CAGR LUCRO 5A]]),0)</f>
        <v>0</v>
      </c>
      <c r="I744" s="48">
        <f>IF(Ações!$S744&lt;0,"",Ações!$O744*(1+Ações!$S744))</f>
        <v>0</v>
      </c>
      <c r="J744" s="49">
        <f>IFERROR(IF(Ações!$B744="","",(VLOOKUP(Table_1[[#This Row],[AÇÕES]],'Dados Status Invest STOCKS'!A730:AD1345,4)/Table_1[[#This Row],[LPA]]))/100,0)</f>
        <v>2.3064516129032254E-2</v>
      </c>
      <c r="K744" s="64">
        <f>IFERROR(IF(Ações!$B744="","",VLOOKUP(Table_1[[#This Row],[AÇÕES]],'Dados Status Invest STOCKS'!A730:AD1345,2)),0)</f>
        <v>3.54</v>
      </c>
      <c r="L744" s="65">
        <f>IFERROR(IF(Ações!$B744="","",VLOOKUP(Table_1[[#This Row],[AÇÕES]],'Dados Status Invest STOCKS'!A730:AD1345,3)/100),0)</f>
        <v>0</v>
      </c>
      <c r="M744" s="66">
        <f>IFERROR(IF(Ações!$B744="","",VLOOKUP(Table_1[[#This Row],[AÇÕES]],'Dados Status Invest STOCKS'!A730:AD1345,28)),0)</f>
        <v>-1.24</v>
      </c>
      <c r="N744" s="66">
        <f>IFERROR(IF(Ações!$B744="","",VLOOKUP(Table_1[[#This Row],[AÇÕES]],'Dados Status Invest STOCKS'!A730:AD1345,27)),0)</f>
        <v>4.0999999999999996</v>
      </c>
      <c r="O744" s="66">
        <f>IFERROR(IF(Ações!$L744="","",Ações!$K744*Ações!$L744),0)</f>
        <v>0</v>
      </c>
      <c r="P744" s="67">
        <f t="shared" si="11"/>
        <v>0.06</v>
      </c>
      <c r="Q744" s="67">
        <f>IFERROR(Ações!$O744/Ações!$M744,0)</f>
        <v>0</v>
      </c>
      <c r="R744" s="67">
        <f>IFERROR(IF(Ações!$B744="","",VLOOKUP(Table_1[[#This Row],[AÇÕES]],'Dados Status Invest STOCKS'!A730:AD1345,18)/100),0)</f>
        <v>-0.3024</v>
      </c>
      <c r="S744" s="65">
        <f>IFERROR(IF(Ações!$B744="","",VLOOKUP(Table_1[[#This Row],[AÇÕES]],'Dados Status Invest STOCKS'!A730:AD1345,25)/100),0)</f>
        <v>0</v>
      </c>
      <c r="T744" s="67">
        <f>(1-Ações!$Q744)*Ações!$R744</f>
        <v>-0.3024</v>
      </c>
      <c r="U744" s="68">
        <f>IF(Ações!$S744=0,Ações!$T744,IF(Ações!$T744=0,Ações!$S744,AVERAGE(Ações!$S744,Ações!$T744)))</f>
        <v>-0.3024</v>
      </c>
    </row>
    <row r="745" spans="2:21" ht="15.75" customHeight="1" x14ac:dyDescent="0.2">
      <c r="B745" s="63" t="str">
        <f>IFERROR('Dados Status Invest STOCKS'!A732,"-")</f>
        <v>BPY</v>
      </c>
      <c r="C745" s="45">
        <f>IFERROR((Ações!$D745-Ações!$K745)/Ações!$D745,0)</f>
        <v>-2.3519553072625698</v>
      </c>
      <c r="D745" s="46">
        <f>(Ações!$O745)/0.06</f>
        <v>5.5460166666666666</v>
      </c>
      <c r="E745" s="47">
        <f>IFERROR((Ações!$F745-Ações!$K745)/Ações!$F745,0)</f>
        <v>0</v>
      </c>
      <c r="F745" s="46" t="str">
        <f>IF(OR(Ações!$N745&lt;0,Ações!$M745&lt;0),"",(22.5*Ações!$M745*Ações!$N745)^0.5)</f>
        <v/>
      </c>
      <c r="G745" s="47">
        <f>IFERROR((Ações!$H745-Ações!$K745)/Ações!$H745,0)</f>
        <v>-2.3519553072625698</v>
      </c>
      <c r="H745" s="48">
        <f>IFERROR(Ações!$I745/(Ações!$P745-Table_1[[#This Row],[CAGR LUCRO 5A]]),0)</f>
        <v>5.5460166666666666</v>
      </c>
      <c r="I745" s="48">
        <f>IF(Ações!$S745&lt;0,"",Ações!$O745*(1+Ações!$S745))</f>
        <v>0.33276099999999997</v>
      </c>
      <c r="J745" s="49">
        <f>IFERROR(IF(Ações!$B745="","",(VLOOKUP(Table_1[[#This Row],[AÇÕES]],'Dados Status Invest STOCKS'!A731:AD1346,4)/Table_1[[#This Row],[LPA]]))/100,0)</f>
        <v>0.23382022471910113</v>
      </c>
      <c r="K745" s="64">
        <f>IFERROR(IF(Ações!$B745="","",VLOOKUP(Table_1[[#This Row],[AÇÕES]],'Dados Status Invest STOCKS'!A731:AD1346,2)),0)</f>
        <v>18.59</v>
      </c>
      <c r="L745" s="65">
        <f>IFERROR(IF(Ações!$B745="","",VLOOKUP(Table_1[[#This Row],[AÇÕES]],'Dados Status Invest STOCKS'!A731:AD1346,3)/100),0)</f>
        <v>1.7899999999999999E-2</v>
      </c>
      <c r="M745" s="66">
        <f>IFERROR(IF(Ações!$B745="","",VLOOKUP(Table_1[[#This Row],[AÇÕES]],'Dados Status Invest STOCKS'!A731:AD1346,28)),0)</f>
        <v>-0.89</v>
      </c>
      <c r="N745" s="66">
        <f>IFERROR(IF(Ações!$B745="","",VLOOKUP(Table_1[[#This Row],[AÇÕES]],'Dados Status Invest STOCKS'!A731:AD1346,27)),0)</f>
        <v>45.08</v>
      </c>
      <c r="O745" s="66">
        <f>IFERROR(IF(Ações!$L745="","",Ações!$K745*Ações!$L745),0)</f>
        <v>0.33276099999999997</v>
      </c>
      <c r="P745" s="67">
        <f t="shared" si="11"/>
        <v>0.06</v>
      </c>
      <c r="Q745" s="67">
        <f>IFERROR(Ações!$O745/Ações!$M745,0)</f>
        <v>-0.37388876404494381</v>
      </c>
      <c r="R745" s="67">
        <f>IFERROR(IF(Ações!$B745="","",VLOOKUP(Table_1[[#This Row],[AÇÕES]],'Dados Status Invest STOCKS'!A731:AD1346,18)/100),0)</f>
        <v>-1.9799999999999998E-2</v>
      </c>
      <c r="S745" s="65">
        <f>IFERROR(IF(Ações!$B745="","",VLOOKUP(Table_1[[#This Row],[AÇÕES]],'Dados Status Invest STOCKS'!A731:AD1346,25)/100),0)</f>
        <v>0</v>
      </c>
      <c r="T745" s="67">
        <f>(1-Ações!$Q745)*Ações!$R745</f>
        <v>-2.7202997528089884E-2</v>
      </c>
      <c r="U745" s="68">
        <f>IF(Ações!$S745=0,Ações!$T745,IF(Ações!$T745=0,Ações!$S745,AVERAGE(Ações!$S745,Ações!$T745)))</f>
        <v>-2.7202997528089884E-2</v>
      </c>
    </row>
    <row r="746" spans="2:21" ht="15.75" customHeight="1" x14ac:dyDescent="0.2">
      <c r="B746" s="63" t="str">
        <f>IFERROR('Dados Status Invest STOCKS'!A733,"-")</f>
        <v>BPYPM</v>
      </c>
      <c r="C746" s="45">
        <f>IFERROR((Ações!$D746-Ações!$K746)/Ações!$D746,0)</f>
        <v>-1.2304832713754645</v>
      </c>
      <c r="D746" s="46">
        <f>(Ações!$O746)/0.06</f>
        <v>11.082800000000001</v>
      </c>
      <c r="E746" s="47">
        <f>IFERROR((Ações!$F746-Ações!$K746)/Ações!$F746,0)</f>
        <v>0</v>
      </c>
      <c r="F746" s="46" t="str">
        <f>IF(OR(Ações!$N746&lt;0,Ações!$M746&lt;0),"",(22.5*Ações!$M746*Ações!$N746)^0.5)</f>
        <v/>
      </c>
      <c r="G746" s="47">
        <f>IFERROR((Ações!$H746-Ações!$K746)/Ações!$H746,0)</f>
        <v>-1.2304832713754645</v>
      </c>
      <c r="H746" s="48">
        <f>IFERROR(Ações!$I746/(Ações!$P746-Table_1[[#This Row],[CAGR LUCRO 5A]]),0)</f>
        <v>11.082800000000001</v>
      </c>
      <c r="I746" s="48">
        <f>IF(Ações!$S746&lt;0,"",Ações!$O746*(1+Ações!$S746))</f>
        <v>0.664968</v>
      </c>
      <c r="J746" s="49">
        <f>IFERROR(IF(Ações!$B746="","",(VLOOKUP(Table_1[[#This Row],[AÇÕES]],'Dados Status Invest STOCKS'!A732:AD1347,4)/Table_1[[#This Row],[LPA]]))/100,0)</f>
        <v>0.31089887640449443</v>
      </c>
      <c r="K746" s="64">
        <f>IFERROR(IF(Ações!$B746="","",VLOOKUP(Table_1[[#This Row],[AÇÕES]],'Dados Status Invest STOCKS'!A732:AD1347,2)),0)</f>
        <v>24.72</v>
      </c>
      <c r="L746" s="65">
        <f>IFERROR(IF(Ações!$B746="","",VLOOKUP(Table_1[[#This Row],[AÇÕES]],'Dados Status Invest STOCKS'!A732:AD1347,3)/100),0)</f>
        <v>2.69E-2</v>
      </c>
      <c r="M746" s="66">
        <f>IFERROR(IF(Ações!$B746="","",VLOOKUP(Table_1[[#This Row],[AÇÕES]],'Dados Status Invest STOCKS'!A732:AD1347,28)),0)</f>
        <v>-0.89</v>
      </c>
      <c r="N746" s="66">
        <f>IFERROR(IF(Ações!$B746="","",VLOOKUP(Table_1[[#This Row],[AÇÕES]],'Dados Status Invest STOCKS'!A732:AD1347,27)),0)</f>
        <v>45.08</v>
      </c>
      <c r="O746" s="66">
        <f>IFERROR(IF(Ações!$L746="","",Ações!$K746*Ações!$L746),0)</f>
        <v>0.664968</v>
      </c>
      <c r="P746" s="67">
        <f t="shared" si="11"/>
        <v>0.06</v>
      </c>
      <c r="Q746" s="67">
        <f>IFERROR(Ações!$O746/Ações!$M746,0)</f>
        <v>-0.74715505617977529</v>
      </c>
      <c r="R746" s="67">
        <f>IFERROR(IF(Ações!$B746="","",VLOOKUP(Table_1[[#This Row],[AÇÕES]],'Dados Status Invest STOCKS'!A732:AD1347,18)/100),0)</f>
        <v>-1.9799999999999998E-2</v>
      </c>
      <c r="S746" s="65">
        <f>IFERROR(IF(Ações!$B746="","",VLOOKUP(Table_1[[#This Row],[AÇÕES]],'Dados Status Invest STOCKS'!A732:AD1347,25)/100),0)</f>
        <v>0</v>
      </c>
      <c r="T746" s="67">
        <f>(1-Ações!$Q746)*Ações!$R746</f>
        <v>-3.4593670112359545E-2</v>
      </c>
      <c r="U746" s="68">
        <f>IF(Ações!$S746=0,Ações!$T746,IF(Ações!$T746=0,Ações!$S746,AVERAGE(Ações!$S746,Ações!$T746)))</f>
        <v>-3.4593670112359545E-2</v>
      </c>
    </row>
    <row r="747" spans="2:21" ht="15.75" customHeight="1" x14ac:dyDescent="0.2">
      <c r="B747" s="63" t="str">
        <f>IFERROR('Dados Status Invest STOCKS'!A734,"-")</f>
        <v>BPYPN</v>
      </c>
      <c r="C747" s="45">
        <f>IFERROR((Ações!$D747-Ações!$K747)/Ações!$D747,0)</f>
        <v>0.23566878980891726</v>
      </c>
      <c r="D747" s="46">
        <f>(Ações!$O747)/0.06</f>
        <v>29.960833333333333</v>
      </c>
      <c r="E747" s="47">
        <f>IFERROR((Ações!$F747-Ações!$K747)/Ações!$F747,0)</f>
        <v>0</v>
      </c>
      <c r="F747" s="46" t="str">
        <f>IF(OR(Ações!$N747&lt;0,Ações!$M747&lt;0),"",(22.5*Ações!$M747*Ações!$N747)^0.5)</f>
        <v/>
      </c>
      <c r="G747" s="47">
        <f>IFERROR((Ações!$H747-Ações!$K747)/Ações!$H747,0)</f>
        <v>0.23566878980891726</v>
      </c>
      <c r="H747" s="48">
        <f>IFERROR(Ações!$I747/(Ações!$P747-Table_1[[#This Row],[CAGR LUCRO 5A]]),0)</f>
        <v>29.960833333333333</v>
      </c>
      <c r="I747" s="48">
        <f>IF(Ações!$S747&lt;0,"",Ações!$O747*(1+Ações!$S747))</f>
        <v>1.79765</v>
      </c>
      <c r="J747" s="49">
        <f>IFERROR(IF(Ações!$B747="","",(VLOOKUP(Table_1[[#This Row],[AÇÕES]],'Dados Status Invest STOCKS'!A733:AD1348,4)/Table_1[[#This Row],[LPA]]))/100,0)</f>
        <v>0.28797752808988764</v>
      </c>
      <c r="K747" s="64">
        <f>IFERROR(IF(Ações!$B747="","",VLOOKUP(Table_1[[#This Row],[AÇÕES]],'Dados Status Invest STOCKS'!A733:AD1348,2)),0)</f>
        <v>22.9</v>
      </c>
      <c r="L747" s="65">
        <f>IFERROR(IF(Ações!$B747="","",VLOOKUP(Table_1[[#This Row],[AÇÕES]],'Dados Status Invest STOCKS'!A733:AD1348,3)/100),0)</f>
        <v>7.85E-2</v>
      </c>
      <c r="M747" s="66">
        <f>IFERROR(IF(Ações!$B747="","",VLOOKUP(Table_1[[#This Row],[AÇÕES]],'Dados Status Invest STOCKS'!A733:AD1348,28)),0)</f>
        <v>-0.89</v>
      </c>
      <c r="N747" s="66">
        <f>IFERROR(IF(Ações!$B747="","",VLOOKUP(Table_1[[#This Row],[AÇÕES]],'Dados Status Invest STOCKS'!A733:AD1348,27)),0)</f>
        <v>45.08</v>
      </c>
      <c r="O747" s="66">
        <f>IFERROR(IF(Ações!$L747="","",Ações!$K747*Ações!$L747),0)</f>
        <v>1.79765</v>
      </c>
      <c r="P747" s="67">
        <f t="shared" si="11"/>
        <v>0.06</v>
      </c>
      <c r="Q747" s="67">
        <f>IFERROR(Ações!$O747/Ações!$M747,0)</f>
        <v>-2.0198314606741574</v>
      </c>
      <c r="R747" s="67">
        <f>IFERROR(IF(Ações!$B747="","",VLOOKUP(Table_1[[#This Row],[AÇÕES]],'Dados Status Invest STOCKS'!A733:AD1348,18)/100),0)</f>
        <v>-1.9799999999999998E-2</v>
      </c>
      <c r="S747" s="65">
        <f>IFERROR(IF(Ações!$B747="","",VLOOKUP(Table_1[[#This Row],[AÇÕES]],'Dados Status Invest STOCKS'!A733:AD1348,25)/100),0)</f>
        <v>0</v>
      </c>
      <c r="T747" s="67">
        <f>(1-Ações!$Q747)*Ações!$R747</f>
        <v>-5.9792662921348314E-2</v>
      </c>
      <c r="U747" s="68">
        <f>IF(Ações!$S747=0,Ações!$T747,IF(Ações!$T747=0,Ações!$S747,AVERAGE(Ações!$S747,Ações!$T747)))</f>
        <v>-5.9792662921348314E-2</v>
      </c>
    </row>
    <row r="748" spans="2:21" ht="15.75" customHeight="1" x14ac:dyDescent="0.2">
      <c r="B748" s="63" t="str">
        <f>IFERROR('Dados Status Invest STOCKS'!A735,"-")</f>
        <v>BPYPO</v>
      </c>
      <c r="C748" s="45">
        <f>IFERROR((Ações!$D748-Ações!$K748)/Ações!$D748,0)</f>
        <v>8.1163859111791789E-2</v>
      </c>
      <c r="D748" s="46">
        <f>(Ações!$O748)/0.06</f>
        <v>26.555333333333333</v>
      </c>
      <c r="E748" s="47">
        <f>IFERROR((Ações!$F748-Ações!$K748)/Ações!$F748,0)</f>
        <v>0</v>
      </c>
      <c r="F748" s="46" t="str">
        <f>IF(OR(Ações!$N748&lt;0,Ações!$M748&lt;0),"",(22.5*Ações!$M748*Ações!$N748)^0.5)</f>
        <v/>
      </c>
      <c r="G748" s="47">
        <f>IFERROR((Ações!$H748-Ações!$K748)/Ações!$H748,0)</f>
        <v>8.1163859111791789E-2</v>
      </c>
      <c r="H748" s="48">
        <f>IFERROR(Ações!$I748/(Ações!$P748-Table_1[[#This Row],[CAGR LUCRO 5A]]),0)</f>
        <v>26.555333333333333</v>
      </c>
      <c r="I748" s="48">
        <f>IF(Ações!$S748&lt;0,"",Ações!$O748*(1+Ações!$S748))</f>
        <v>1.5933199999999998</v>
      </c>
      <c r="J748" s="49">
        <f>IFERROR(IF(Ações!$B748="","",(VLOOKUP(Table_1[[#This Row],[AÇÕES]],'Dados Status Invest STOCKS'!A734:AD1349,4)/Table_1[[#This Row],[LPA]]))/100,0)</f>
        <v>0.30685393258426963</v>
      </c>
      <c r="K748" s="64">
        <f>IFERROR(IF(Ações!$B748="","",VLOOKUP(Table_1[[#This Row],[AÇÕES]],'Dados Status Invest STOCKS'!A734:AD1349,2)),0)</f>
        <v>24.4</v>
      </c>
      <c r="L748" s="65">
        <f>IFERROR(IF(Ações!$B748="","",VLOOKUP(Table_1[[#This Row],[AÇÕES]],'Dados Status Invest STOCKS'!A734:AD1349,3)/100),0)</f>
        <v>6.5299999999999997E-2</v>
      </c>
      <c r="M748" s="66">
        <f>IFERROR(IF(Ações!$B748="","",VLOOKUP(Table_1[[#This Row],[AÇÕES]],'Dados Status Invest STOCKS'!A734:AD1349,28)),0)</f>
        <v>-0.89</v>
      </c>
      <c r="N748" s="66">
        <f>IFERROR(IF(Ações!$B748="","",VLOOKUP(Table_1[[#This Row],[AÇÕES]],'Dados Status Invest STOCKS'!A734:AD1349,27)),0)</f>
        <v>45.08</v>
      </c>
      <c r="O748" s="66">
        <f>IFERROR(IF(Ações!$L748="","",Ações!$K748*Ações!$L748),0)</f>
        <v>1.5933199999999998</v>
      </c>
      <c r="P748" s="67">
        <f t="shared" si="11"/>
        <v>0.06</v>
      </c>
      <c r="Q748" s="67">
        <f>IFERROR(Ações!$O748/Ações!$M748,0)</f>
        <v>-1.7902471910112359</v>
      </c>
      <c r="R748" s="67">
        <f>IFERROR(IF(Ações!$B748="","",VLOOKUP(Table_1[[#This Row],[AÇÕES]],'Dados Status Invest STOCKS'!A734:AD1349,18)/100),0)</f>
        <v>-1.9799999999999998E-2</v>
      </c>
      <c r="S748" s="65">
        <f>IFERROR(IF(Ações!$B748="","",VLOOKUP(Table_1[[#This Row],[AÇÕES]],'Dados Status Invest STOCKS'!A734:AD1349,25)/100),0)</f>
        <v>0</v>
      </c>
      <c r="T748" s="67">
        <f>(1-Ações!$Q748)*Ações!$R748</f>
        <v>-5.5246894382022467E-2</v>
      </c>
      <c r="U748" s="68">
        <f>IF(Ações!$S748=0,Ações!$T748,IF(Ações!$T748=0,Ações!$S748,AVERAGE(Ações!$S748,Ações!$T748)))</f>
        <v>-5.5246894382022467E-2</v>
      </c>
    </row>
    <row r="749" spans="2:21" ht="15.75" customHeight="1" x14ac:dyDescent="0.2">
      <c r="B749" s="63" t="str">
        <f>IFERROR('Dados Status Invest STOCKS'!A736,"-")</f>
        <v>BPYPP</v>
      </c>
      <c r="C749" s="45">
        <f>IFERROR((Ações!$D749-Ações!$K749)/Ações!$D749,0)</f>
        <v>7.8341013824884689E-2</v>
      </c>
      <c r="D749" s="46">
        <f>(Ações!$O749)/0.06</f>
        <v>27.092449999999996</v>
      </c>
      <c r="E749" s="47">
        <f>IFERROR((Ações!$F749-Ações!$K749)/Ações!$F749,0)</f>
        <v>0</v>
      </c>
      <c r="F749" s="46" t="str">
        <f>IF(OR(Ações!$N749&lt;0,Ações!$M749&lt;0),"",(22.5*Ações!$M749*Ações!$N749)^0.5)</f>
        <v/>
      </c>
      <c r="G749" s="47">
        <f>IFERROR((Ações!$H749-Ações!$K749)/Ações!$H749,0)</f>
        <v>7.8341013824884689E-2</v>
      </c>
      <c r="H749" s="48">
        <f>IFERROR(Ações!$I749/(Ações!$P749-Table_1[[#This Row],[CAGR LUCRO 5A]]),0)</f>
        <v>27.092449999999996</v>
      </c>
      <c r="I749" s="48">
        <f>IF(Ações!$S749&lt;0,"",Ações!$O749*(1+Ações!$S749))</f>
        <v>1.6255469999999996</v>
      </c>
      <c r="J749" s="49">
        <f>IFERROR(IF(Ações!$B749="","",(VLOOKUP(Table_1[[#This Row],[AÇÕES]],'Dados Status Invest STOCKS'!A735:AD1350,4)/Table_1[[#This Row],[LPA]]))/100,0)</f>
        <v>0.31404494382022469</v>
      </c>
      <c r="K749" s="64">
        <f>IFERROR(IF(Ações!$B749="","",VLOOKUP(Table_1[[#This Row],[AÇÕES]],'Dados Status Invest STOCKS'!A735:AD1350,2)),0)</f>
        <v>24.97</v>
      </c>
      <c r="L749" s="65">
        <f>IFERROR(IF(Ações!$B749="","",VLOOKUP(Table_1[[#This Row],[AÇÕES]],'Dados Status Invest STOCKS'!A735:AD1350,3)/100),0)</f>
        <v>6.5099999999999991E-2</v>
      </c>
      <c r="M749" s="66">
        <f>IFERROR(IF(Ações!$B749="","",VLOOKUP(Table_1[[#This Row],[AÇÕES]],'Dados Status Invest STOCKS'!A735:AD1350,28)),0)</f>
        <v>-0.89</v>
      </c>
      <c r="N749" s="66">
        <f>IFERROR(IF(Ações!$B749="","",VLOOKUP(Table_1[[#This Row],[AÇÕES]],'Dados Status Invest STOCKS'!A735:AD1350,27)),0)</f>
        <v>45.08</v>
      </c>
      <c r="O749" s="66">
        <f>IFERROR(IF(Ações!$L749="","",Ações!$K749*Ações!$L749),0)</f>
        <v>1.6255469999999996</v>
      </c>
      <c r="P749" s="67">
        <f t="shared" si="11"/>
        <v>0.06</v>
      </c>
      <c r="Q749" s="67">
        <f>IFERROR(Ações!$O749/Ações!$M749,0)</f>
        <v>-1.826457303370786</v>
      </c>
      <c r="R749" s="67">
        <f>IFERROR(IF(Ações!$B749="","",VLOOKUP(Table_1[[#This Row],[AÇÕES]],'Dados Status Invest STOCKS'!A735:AD1350,18)/100),0)</f>
        <v>-1.9799999999999998E-2</v>
      </c>
      <c r="S749" s="65">
        <f>IFERROR(IF(Ações!$B749="","",VLOOKUP(Table_1[[#This Row],[AÇÕES]],'Dados Status Invest STOCKS'!A735:AD1350,25)/100),0)</f>
        <v>0</v>
      </c>
      <c r="T749" s="67">
        <f>(1-Ações!$Q749)*Ações!$R749</f>
        <v>-5.5963854606741553E-2</v>
      </c>
      <c r="U749" s="68">
        <f>IF(Ações!$S749=0,Ações!$T749,IF(Ações!$T749=0,Ações!$S749,AVERAGE(Ações!$S749,Ações!$T749)))</f>
        <v>-5.5963854606741553E-2</v>
      </c>
    </row>
    <row r="750" spans="2:21" ht="15.75" customHeight="1" x14ac:dyDescent="0.2">
      <c r="B750" s="63" t="str">
        <f>IFERROR('Dados Status Invest STOCKS'!A737,"-")</f>
        <v>BQ</v>
      </c>
      <c r="C750" s="45">
        <f>IFERROR((Ações!$D750-Ações!$K750)/Ações!$D750,0)</f>
        <v>0</v>
      </c>
      <c r="D750" s="46">
        <f>(Ações!$O750)/0.06</f>
        <v>0</v>
      </c>
      <c r="E750" s="47">
        <f>IFERROR((Ações!$F750-Ações!$K750)/Ações!$F750,0)</f>
        <v>0</v>
      </c>
      <c r="F750" s="46" t="str">
        <f>IF(OR(Ações!$N750&lt;0,Ações!$M750&lt;0),"",(22.5*Ações!$M750*Ações!$N750)^0.5)</f>
        <v/>
      </c>
      <c r="G750" s="47">
        <f>IFERROR((Ações!$H750-Ações!$K750)/Ações!$H750,0)</f>
        <v>0</v>
      </c>
      <c r="H750" s="48">
        <f>IFERROR(Ações!$I750/(Ações!$P750-Table_1[[#This Row],[CAGR LUCRO 5A]]),0)</f>
        <v>0</v>
      </c>
      <c r="I750" s="48">
        <f>IF(Ações!$S750&lt;0,"",Ações!$O750*(1+Ações!$S750))</f>
        <v>0</v>
      </c>
      <c r="J750" s="49">
        <f>IFERROR(IF(Ações!$B750="","",(VLOOKUP(Table_1[[#This Row],[AÇÕES]],'Dados Status Invest STOCKS'!A736:AD1351,4)/Table_1[[#This Row],[LPA]]))/100,0)</f>
        <v>1.6033333333333331</v>
      </c>
      <c r="K750" s="64">
        <f>IFERROR(IF(Ações!$B750="","",VLOOKUP(Table_1[[#This Row],[AÇÕES]],'Dados Status Invest STOCKS'!A736:AD1351,2)),0)</f>
        <v>0.62</v>
      </c>
      <c r="L750" s="65">
        <f>IFERROR(IF(Ações!$B750="","",VLOOKUP(Table_1[[#This Row],[AÇÕES]],'Dados Status Invest STOCKS'!A736:AD1351,3)/100),0)</f>
        <v>0</v>
      </c>
      <c r="M750" s="66">
        <f>IFERROR(IF(Ações!$B750="","",VLOOKUP(Table_1[[#This Row],[AÇÕES]],'Dados Status Invest STOCKS'!A736:AD1351,28)),0)</f>
        <v>-0.06</v>
      </c>
      <c r="N750" s="66">
        <f>IFERROR(IF(Ações!$B750="","",VLOOKUP(Table_1[[#This Row],[AÇÕES]],'Dados Status Invest STOCKS'!A736:AD1351,27)),0)</f>
        <v>0.28000000000000003</v>
      </c>
      <c r="O750" s="66">
        <f>IFERROR(IF(Ações!$L750="","",Ações!$K750*Ações!$L750),0)</f>
        <v>0</v>
      </c>
      <c r="P750" s="67">
        <f t="shared" si="11"/>
        <v>0.06</v>
      </c>
      <c r="Q750" s="67">
        <f>IFERROR(Ações!$O750/Ações!$M750,0)</f>
        <v>0</v>
      </c>
      <c r="R750" s="67">
        <f>IFERROR(IF(Ações!$B750="","",VLOOKUP(Table_1[[#This Row],[AÇÕES]],'Dados Status Invest STOCKS'!A736:AD1351,18)/100),0)</f>
        <v>-0.23379999999999998</v>
      </c>
      <c r="S750" s="65">
        <f>IFERROR(IF(Ações!$B750="","",VLOOKUP(Table_1[[#This Row],[AÇÕES]],'Dados Status Invest STOCKS'!A736:AD1351,25)/100),0)</f>
        <v>0</v>
      </c>
      <c r="T750" s="67">
        <f>(1-Ações!$Q750)*Ações!$R750</f>
        <v>-0.23379999999999998</v>
      </c>
      <c r="U750" s="68">
        <f>IF(Ações!$S750=0,Ações!$T750,IF(Ações!$T750=0,Ações!$S750,AVERAGE(Ações!$S750,Ações!$T750)))</f>
        <v>-0.23379999999999998</v>
      </c>
    </row>
    <row r="751" spans="2:21" ht="15.75" customHeight="1" x14ac:dyDescent="0.2">
      <c r="B751" s="63" t="str">
        <f>IFERROR('Dados Status Invest STOCKS'!A738,"-")</f>
        <v>BR</v>
      </c>
      <c r="C751" s="45">
        <f>IFERROR((Ações!$D751-Ações!$K751)/Ações!$D751,0)</f>
        <v>-2.8961038961038956</v>
      </c>
      <c r="D751" s="46">
        <f>(Ações!$O751)/0.06</f>
        <v>40.532800000000002</v>
      </c>
      <c r="E751" s="47">
        <f>IFERROR((Ações!$F751-Ações!$K751)/Ações!$F751,0)</f>
        <v>-2.9555921338671505</v>
      </c>
      <c r="F751" s="46">
        <f>IF(OR(Ações!$N751&lt;0,Ações!$M751&lt;0),"",(22.5*Ações!$M751*Ações!$N751)^0.5)</f>
        <v>39.923226322530596</v>
      </c>
      <c r="G751" s="47">
        <f>IFERROR((Ações!$H751-Ações!$K751)/Ações!$H751,0)</f>
        <v>4.6046106615473095</v>
      </c>
      <c r="H751" s="48">
        <f>IFERROR(Ações!$I751/(Ações!$P751-Table_1[[#This Row],[CAGR LUCRO 5A]]),0)</f>
        <v>-43.810556764044939</v>
      </c>
      <c r="I751" s="48">
        <f>IF(Ações!$S751&lt;0,"",Ações!$O751*(1+Ações!$S751))</f>
        <v>2.7293976864</v>
      </c>
      <c r="J751" s="49">
        <f>IFERROR(IF(Ações!$B751="","",(VLOOKUP(Table_1[[#This Row],[AÇÕES]],'Dados Status Invest STOCKS'!A737:AD1352,4)/Table_1[[#This Row],[LPA]]))/100,0)</f>
        <v>7.1210191082802549E-2</v>
      </c>
      <c r="K751" s="64">
        <f>IFERROR(IF(Ações!$B751="","",VLOOKUP(Table_1[[#This Row],[AÇÕES]],'Dados Status Invest STOCKS'!A737:AD1352,2)),0)</f>
        <v>157.91999999999999</v>
      </c>
      <c r="L751" s="65">
        <f>IFERROR(IF(Ações!$B751="","",VLOOKUP(Table_1[[#This Row],[AÇÕES]],'Dados Status Invest STOCKS'!A737:AD1352,3)/100),0)</f>
        <v>1.54E-2</v>
      </c>
      <c r="M751" s="66">
        <f>IFERROR(IF(Ações!$B751="","",VLOOKUP(Table_1[[#This Row],[AÇÕES]],'Dados Status Invest STOCKS'!A737:AD1352,28)),0)</f>
        <v>4.71</v>
      </c>
      <c r="N751" s="66">
        <f>IFERROR(IF(Ações!$B751="","",VLOOKUP(Table_1[[#This Row],[AÇÕES]],'Dados Status Invest STOCKS'!A737:AD1352,27)),0)</f>
        <v>15.04</v>
      </c>
      <c r="O751" s="66">
        <f>IFERROR(IF(Ações!$L751="","",Ações!$K751*Ações!$L751),0)</f>
        <v>2.4319679999999999</v>
      </c>
      <c r="P751" s="67">
        <f t="shared" si="11"/>
        <v>0.06</v>
      </c>
      <c r="Q751" s="67">
        <f>IFERROR(Ações!$O751/Ações!$M751,0)</f>
        <v>0.51634140127388528</v>
      </c>
      <c r="R751" s="67">
        <f>IFERROR(IF(Ações!$B751="","",VLOOKUP(Table_1[[#This Row],[AÇÕES]],'Dados Status Invest STOCKS'!A737:AD1352,18)/100),0)</f>
        <v>0.313</v>
      </c>
      <c r="S751" s="65">
        <f>IFERROR(IF(Ações!$B751="","",VLOOKUP(Table_1[[#This Row],[AÇÕES]],'Dados Status Invest STOCKS'!A737:AD1352,25)/100),0)</f>
        <v>0.12230000000000001</v>
      </c>
      <c r="T751" s="67">
        <f>(1-Ações!$Q751)*Ações!$R751</f>
        <v>0.1513851414012739</v>
      </c>
      <c r="U751" s="68">
        <f>IF(Ações!$S751=0,Ações!$T751,IF(Ações!$T751=0,Ações!$S751,AVERAGE(Ações!$S751,Ações!$T751)))</f>
        <v>0.13684257070063696</v>
      </c>
    </row>
    <row r="752" spans="2:21" ht="15.75" customHeight="1" x14ac:dyDescent="0.2">
      <c r="B752" s="63" t="str">
        <f>IFERROR('Dados Status Invest STOCKS'!A739,"-")</f>
        <v>BRBR</v>
      </c>
      <c r="C752" s="45">
        <f>IFERROR((Ações!$D752-Ações!$K752)/Ações!$D752,0)</f>
        <v>0</v>
      </c>
      <c r="D752" s="46">
        <f>(Ações!$O752)/0.06</f>
        <v>0</v>
      </c>
      <c r="E752" s="47">
        <f>IFERROR((Ações!$F752-Ações!$K752)/Ações!$F752,0)</f>
        <v>0</v>
      </c>
      <c r="F752" s="46" t="str">
        <f>IF(OR(Ações!$N752&lt;0,Ações!$M752&lt;0),"",(22.5*Ações!$M752*Ações!$N752)^0.5)</f>
        <v/>
      </c>
      <c r="G752" s="47">
        <f>IFERROR((Ações!$H752-Ações!$K752)/Ações!$H752,0)</f>
        <v>0</v>
      </c>
      <c r="H752" s="48">
        <f>IFERROR(Ações!$I752/(Ações!$P752-Table_1[[#This Row],[CAGR LUCRO 5A]]),0)</f>
        <v>0</v>
      </c>
      <c r="I752" s="48">
        <f>IF(Ações!$S752&lt;0,"",Ações!$O752*(1+Ações!$S752))</f>
        <v>0</v>
      </c>
      <c r="J752" s="49">
        <f>IFERROR(IF(Ações!$B752="","",(VLOOKUP(Table_1[[#This Row],[AÇÕES]],'Dados Status Invest STOCKS'!A738:AD1353,4)/Table_1[[#This Row],[LPA]]))/100,0)</f>
        <v>0.52746478873239444</v>
      </c>
      <c r="K752" s="64">
        <f>IFERROR(IF(Ações!$B752="","",VLOOKUP(Table_1[[#This Row],[AÇÕES]],'Dados Status Invest STOCKS'!A738:AD1353,2)),0)</f>
        <v>26.53</v>
      </c>
      <c r="L752" s="65">
        <f>IFERROR(IF(Ações!$B752="","",VLOOKUP(Table_1[[#This Row],[AÇÕES]],'Dados Status Invest STOCKS'!A738:AD1353,3)/100),0)</f>
        <v>0</v>
      </c>
      <c r="M752" s="66">
        <f>IFERROR(IF(Ações!$B752="","",VLOOKUP(Table_1[[#This Row],[AÇÕES]],'Dados Status Invest STOCKS'!A738:AD1353,28)),0)</f>
        <v>0.71</v>
      </c>
      <c r="N752" s="66">
        <f>IFERROR(IF(Ações!$B752="","",VLOOKUP(Table_1[[#This Row],[AÇÕES]],'Dados Status Invest STOCKS'!A738:AD1353,27)),0)</f>
        <v>-78.599999999999994</v>
      </c>
      <c r="O752" s="66">
        <f>IFERROR(IF(Ações!$L752="","",Ações!$K752*Ações!$L752),0)</f>
        <v>0</v>
      </c>
      <c r="P752" s="67">
        <f t="shared" si="11"/>
        <v>0.06</v>
      </c>
      <c r="Q752" s="67">
        <f>IFERROR(Ações!$O752/Ações!$M752,0)</f>
        <v>0</v>
      </c>
      <c r="R752" s="67">
        <f>IFERROR(IF(Ações!$B752="","",VLOOKUP(Table_1[[#This Row],[AÇÕES]],'Dados Status Invest STOCKS'!A738:AD1353,18)/100),0)</f>
        <v>-9.0000000000000011E-3</v>
      </c>
      <c r="S752" s="65">
        <f>IFERROR(IF(Ações!$B752="","",VLOOKUP(Table_1[[#This Row],[AÇÕES]],'Dados Status Invest STOCKS'!A738:AD1353,25)/100),0)</f>
        <v>0</v>
      </c>
      <c r="T752" s="67">
        <f>(1-Ações!$Q752)*Ações!$R752</f>
        <v>-9.0000000000000011E-3</v>
      </c>
      <c r="U752" s="68">
        <f>IF(Ações!$S752=0,Ações!$T752,IF(Ações!$T752=0,Ações!$S752,AVERAGE(Ações!$S752,Ações!$T752)))</f>
        <v>-9.0000000000000011E-3</v>
      </c>
    </row>
    <row r="753" spans="2:21" ht="15.75" customHeight="1" x14ac:dyDescent="0.2">
      <c r="B753" s="63" t="str">
        <f>IFERROR('Dados Status Invest STOCKS'!A740,"-")</f>
        <v>BRC</v>
      </c>
      <c r="C753" s="45">
        <f>IFERROR((Ações!$D753-Ações!$K753)/Ações!$D753,0)</f>
        <v>-2.5928143712574849</v>
      </c>
      <c r="D753" s="46">
        <f>(Ações!$O753)/0.06</f>
        <v>14.804550000000001</v>
      </c>
      <c r="E753" s="47">
        <f>IFERROR((Ações!$F753-Ações!$K753)/Ações!$F753,0)</f>
        <v>-0.63463953543654039</v>
      </c>
      <c r="F753" s="46">
        <f>IF(OR(Ações!$N753&lt;0,Ações!$M753&lt;0),"",(22.5*Ações!$M753*Ações!$N753)^0.5)</f>
        <v>32.539283950326876</v>
      </c>
      <c r="G753" s="47">
        <f>IFERROR((Ações!$H753-Ações!$K753)/Ações!$H753,0)</f>
        <v>3.2351083864420827</v>
      </c>
      <c r="H753" s="48">
        <f>IFERROR(Ações!$I753/(Ações!$P753-Table_1[[#This Row],[CAGR LUCRO 5A]]),0)</f>
        <v>-23.797503656934307</v>
      </c>
      <c r="I753" s="48">
        <f>IF(Ações!$S753&lt;0,"",Ações!$O753*(1+Ações!$S753))</f>
        <v>0.9780774002999999</v>
      </c>
      <c r="J753" s="49">
        <f>IFERROR(IF(Ações!$B753="","",(VLOOKUP(Table_1[[#This Row],[AÇÕES]],'Dados Status Invest STOCKS'!A739:AD1354,4)/Table_1[[#This Row],[LPA]]))/100,0)</f>
        <v>8.3043478260869566E-2</v>
      </c>
      <c r="K753" s="64">
        <f>IFERROR(IF(Ações!$B753="","",VLOOKUP(Table_1[[#This Row],[AÇÕES]],'Dados Status Invest STOCKS'!A739:AD1354,2)),0)</f>
        <v>53.19</v>
      </c>
      <c r="L753" s="65">
        <f>IFERROR(IF(Ações!$B753="","",VLOOKUP(Table_1[[#This Row],[AÇÕES]],'Dados Status Invest STOCKS'!A739:AD1354,3)/100),0)</f>
        <v>1.67E-2</v>
      </c>
      <c r="M753" s="66">
        <f>IFERROR(IF(Ações!$B753="","",VLOOKUP(Table_1[[#This Row],[AÇÕES]],'Dados Status Invest STOCKS'!A739:AD1354,28)),0)</f>
        <v>2.5299999999999998</v>
      </c>
      <c r="N753" s="66">
        <f>IFERROR(IF(Ações!$B753="","",VLOOKUP(Table_1[[#This Row],[AÇÕES]],'Dados Status Invest STOCKS'!A739:AD1354,27)),0)</f>
        <v>18.600000000000001</v>
      </c>
      <c r="O753" s="66">
        <f>IFERROR(IF(Ações!$L753="","",Ações!$K753*Ações!$L753),0)</f>
        <v>0.88827299999999998</v>
      </c>
      <c r="P753" s="67">
        <f t="shared" si="11"/>
        <v>0.06</v>
      </c>
      <c r="Q753" s="67">
        <f>IFERROR(Ações!$O753/Ações!$M753,0)</f>
        <v>0.35109604743083006</v>
      </c>
      <c r="R753" s="67">
        <f>IFERROR(IF(Ações!$B753="","",VLOOKUP(Table_1[[#This Row],[AÇÕES]],'Dados Status Invest STOCKS'!A739:AD1354,18)/100),0)</f>
        <v>0.1361</v>
      </c>
      <c r="S753" s="65">
        <f>IFERROR(IF(Ações!$B753="","",VLOOKUP(Table_1[[#This Row],[AÇÕES]],'Dados Status Invest STOCKS'!A739:AD1354,25)/100),0)</f>
        <v>0.1011</v>
      </c>
      <c r="T753" s="67">
        <f>(1-Ações!$Q753)*Ações!$R753</f>
        <v>8.8315827944664041E-2</v>
      </c>
      <c r="U753" s="68">
        <f>IF(Ações!$S753=0,Ações!$T753,IF(Ações!$T753=0,Ações!$S753,AVERAGE(Ações!$S753,Ações!$T753)))</f>
        <v>9.4707913972332025E-2</v>
      </c>
    </row>
    <row r="754" spans="2:21" ht="15.75" customHeight="1" x14ac:dyDescent="0.2">
      <c r="B754" s="63" t="str">
        <f>IFERROR('Dados Status Invest STOCKS'!A741,"-")</f>
        <v>BRFS</v>
      </c>
      <c r="C754" s="45">
        <f>IFERROR((Ações!$D754-Ações!$K754)/Ações!$D754,0)</f>
        <v>0</v>
      </c>
      <c r="D754" s="46">
        <f>(Ações!$O754)/0.06</f>
        <v>0</v>
      </c>
      <c r="E754" s="47">
        <f>IFERROR((Ações!$F754-Ações!$K754)/Ações!$F754,0)</f>
        <v>-0.21117742858355285</v>
      </c>
      <c r="F754" s="46">
        <f>IF(OR(Ações!$N754&lt;0,Ações!$M754&lt;0),"",(22.5*Ações!$M754*Ações!$N754)^0.5)</f>
        <v>3.4594435968808628</v>
      </c>
      <c r="G754" s="47">
        <f>IFERROR((Ações!$H754-Ações!$K754)/Ações!$H754,0)</f>
        <v>0</v>
      </c>
      <c r="H754" s="48">
        <f>IFERROR(Ações!$I754/(Ações!$P754-Table_1[[#This Row],[CAGR LUCRO 5A]]),0)</f>
        <v>0</v>
      </c>
      <c r="I754" s="48" t="str">
        <f>IF(Ações!$S754&lt;0,"",Ações!$O754*(1+Ações!$S754))</f>
        <v/>
      </c>
      <c r="J754" s="49">
        <f>IFERROR(IF(Ações!$B754="","",(VLOOKUP(Table_1[[#This Row],[AÇÕES]],'Dados Status Invest STOCKS'!A740:AD1355,4)/Table_1[[#This Row],[LPA]]))/100,0)</f>
        <v>0.58185185185185184</v>
      </c>
      <c r="K754" s="64">
        <f>IFERROR(IF(Ações!$B754="","",VLOOKUP(Table_1[[#This Row],[AÇÕES]],'Dados Status Invest STOCKS'!A740:AD1355,2)),0)</f>
        <v>4.1900000000000004</v>
      </c>
      <c r="L754" s="65">
        <f>IFERROR(IF(Ações!$B754="","",VLOOKUP(Table_1[[#This Row],[AÇÕES]],'Dados Status Invest STOCKS'!A740:AD1355,3)/100),0)</f>
        <v>0</v>
      </c>
      <c r="M754" s="66">
        <f>IFERROR(IF(Ações!$B754="","",VLOOKUP(Table_1[[#This Row],[AÇÕES]],'Dados Status Invest STOCKS'!A740:AD1355,28)),0)</f>
        <v>0.27</v>
      </c>
      <c r="N754" s="66">
        <f>IFERROR(IF(Ações!$B754="","",VLOOKUP(Table_1[[#This Row],[AÇÕES]],'Dados Status Invest STOCKS'!A740:AD1355,27)),0)</f>
        <v>1.97</v>
      </c>
      <c r="O754" s="66">
        <f>IFERROR(IF(Ações!$L754="","",Ações!$K754*Ações!$L754),0)</f>
        <v>0</v>
      </c>
      <c r="P754" s="67">
        <f t="shared" si="11"/>
        <v>0.06</v>
      </c>
      <c r="Q754" s="67">
        <f>IFERROR(Ações!$O754/Ações!$M754,0)</f>
        <v>0</v>
      </c>
      <c r="R754" s="67">
        <f>IFERROR(IF(Ações!$B754="","",VLOOKUP(Table_1[[#This Row],[AÇÕES]],'Dados Status Invest STOCKS'!A740:AD1355,18)/100),0)</f>
        <v>0.1356</v>
      </c>
      <c r="S754" s="65">
        <f>IFERROR(IF(Ações!$B754="","",VLOOKUP(Table_1[[#This Row],[AÇÕES]],'Dados Status Invest STOCKS'!A740:AD1355,25)/100),0)</f>
        <v>-0.20929999999999999</v>
      </c>
      <c r="T754" s="67">
        <f>(1-Ações!$Q754)*Ações!$R754</f>
        <v>0.1356</v>
      </c>
      <c r="U754" s="68">
        <f>IF(Ações!$S754=0,Ações!$T754,IF(Ações!$T754=0,Ações!$S754,AVERAGE(Ações!$S754,Ações!$T754)))</f>
        <v>-3.6849999999999994E-2</v>
      </c>
    </row>
    <row r="755" spans="2:21" ht="15.75" customHeight="1" x14ac:dyDescent="0.2">
      <c r="B755" s="63" t="str">
        <f>IFERROR('Dados Status Invest STOCKS'!A742,"-")</f>
        <v>BRID</v>
      </c>
      <c r="C755" s="45">
        <f>IFERROR((Ações!$D755-Ações!$K755)/Ações!$D755,0)</f>
        <v>0</v>
      </c>
      <c r="D755" s="46">
        <f>(Ações!$O755)/0.06</f>
        <v>0</v>
      </c>
      <c r="E755" s="47">
        <f>IFERROR((Ações!$F755-Ações!$K755)/Ações!$F755,0)</f>
        <v>-5.7327016739624899</v>
      </c>
      <c r="F755" s="46">
        <f>IF(OR(Ações!$N755&lt;0,Ações!$M755&lt;0),"",(22.5*Ações!$M755*Ações!$N755)^0.5)</f>
        <v>1.8566098136118963</v>
      </c>
      <c r="G755" s="47">
        <f>IFERROR((Ações!$H755-Ações!$K755)/Ações!$H755,0)</f>
        <v>0</v>
      </c>
      <c r="H755" s="48">
        <f>IFERROR(Ações!$I755/(Ações!$P755-Table_1[[#This Row],[CAGR LUCRO 5A]]),0)</f>
        <v>0</v>
      </c>
      <c r="I755" s="48" t="str">
        <f>IF(Ações!$S755&lt;0,"",Ações!$O755*(1+Ações!$S755))</f>
        <v/>
      </c>
      <c r="J755" s="49">
        <f>IFERROR(IF(Ações!$B755="","",(VLOOKUP(Table_1[[#This Row],[AÇÕES]],'Dados Status Invest STOCKS'!A741:AD1356,4)/Table_1[[#This Row],[LPA]]))/100,0)</f>
        <v>306.64999999999998</v>
      </c>
      <c r="K755" s="64">
        <f>IFERROR(IF(Ações!$B755="","",VLOOKUP(Table_1[[#This Row],[AÇÕES]],'Dados Status Invest STOCKS'!A741:AD1356,2)),0)</f>
        <v>12.5</v>
      </c>
      <c r="L755" s="65">
        <f>IFERROR(IF(Ações!$B755="","",VLOOKUP(Table_1[[#This Row],[AÇÕES]],'Dados Status Invest STOCKS'!A741:AD1356,3)/100),0)</f>
        <v>0</v>
      </c>
      <c r="M755" s="66">
        <f>IFERROR(IF(Ações!$B755="","",VLOOKUP(Table_1[[#This Row],[AÇÕES]],'Dados Status Invest STOCKS'!A741:AD1356,28)),0)</f>
        <v>0.02</v>
      </c>
      <c r="N755" s="66">
        <f>IFERROR(IF(Ações!$B755="","",VLOOKUP(Table_1[[#This Row],[AÇÕES]],'Dados Status Invest STOCKS'!A741:AD1356,27)),0)</f>
        <v>7.66</v>
      </c>
      <c r="O755" s="66">
        <f>IFERROR(IF(Ações!$L755="","",Ações!$K755*Ações!$L755),0)</f>
        <v>0</v>
      </c>
      <c r="P755" s="67">
        <f t="shared" si="11"/>
        <v>0.06</v>
      </c>
      <c r="Q755" s="67">
        <f>IFERROR(Ações!$O755/Ações!$M755,0)</f>
        <v>0</v>
      </c>
      <c r="R755" s="67">
        <f>IFERROR(IF(Ações!$B755="","",VLOOKUP(Table_1[[#This Row],[AÇÕES]],'Dados Status Invest STOCKS'!A741:AD1356,18)/100),0)</f>
        <v>2.7000000000000001E-3</v>
      </c>
      <c r="S755" s="65">
        <f>IFERROR(IF(Ações!$B755="","",VLOOKUP(Table_1[[#This Row],[AÇÕES]],'Dados Status Invest STOCKS'!A741:AD1356,25)/100),0)</f>
        <v>-0.1386</v>
      </c>
      <c r="T755" s="67">
        <f>(1-Ações!$Q755)*Ações!$R755</f>
        <v>2.7000000000000001E-3</v>
      </c>
      <c r="U755" s="68">
        <f>IF(Ações!$S755=0,Ações!$T755,IF(Ações!$T755=0,Ações!$S755,AVERAGE(Ações!$S755,Ações!$T755)))</f>
        <v>-6.7949999999999997E-2</v>
      </c>
    </row>
    <row r="756" spans="2:21" ht="15.75" customHeight="1" x14ac:dyDescent="0.2">
      <c r="B756" s="63" t="str">
        <f>IFERROR('Dados Status Invest STOCKS'!A743,"-")</f>
        <v>BRK-A</v>
      </c>
      <c r="C756" s="45">
        <f>IFERROR((Ações!$D756-Ações!$K756)/Ações!$D756,0)</f>
        <v>0</v>
      </c>
      <c r="D756" s="46">
        <f>(Ações!$O756)/0.06</f>
        <v>0</v>
      </c>
      <c r="E756" s="47">
        <f>IFERROR((Ações!$F756-Ações!$K756)/Ações!$F756,0)</f>
        <v>-1066.4725103774283</v>
      </c>
      <c r="F756" s="46">
        <f>IF(OR(Ações!$N756&lt;0,Ações!$M756&lt;0),"",(22.5*Ações!$M756*Ações!$N756)^0.5)</f>
        <v>428.08315488932755</v>
      </c>
      <c r="G756" s="47">
        <f>IFERROR((Ações!$H756-Ações!$K756)/Ações!$H756,0)</f>
        <v>0</v>
      </c>
      <c r="H756" s="48">
        <f>IFERROR(Ações!$I756/(Ações!$P756-Table_1[[#This Row],[CAGR LUCRO 5A]]),0)</f>
        <v>0</v>
      </c>
      <c r="I756" s="48">
        <f>IF(Ações!$S756&lt;0,"",Ações!$O756*(1+Ações!$S756))</f>
        <v>0</v>
      </c>
      <c r="J756" s="49">
        <f>IFERROR(IF(Ações!$B756="","",(VLOOKUP(Table_1[[#This Row],[AÇÕES]],'Dados Status Invest STOCKS'!A742:AD1357,4)/Table_1[[#This Row],[LPA]]))/100,0)</f>
        <v>3.0829740259740261</v>
      </c>
      <c r="K756" s="64">
        <f>IFERROR(IF(Ações!$B756="","",VLOOKUP(Table_1[[#This Row],[AÇÕES]],'Dados Status Invest STOCKS'!A742:AD1357,2)),0)</f>
        <v>456967</v>
      </c>
      <c r="L756" s="65">
        <f>IFERROR(IF(Ações!$B756="","",VLOOKUP(Table_1[[#This Row],[AÇÕES]],'Dados Status Invest STOCKS'!A742:AD1357,3)/100),0)</f>
        <v>0</v>
      </c>
      <c r="M756" s="66">
        <f>IFERROR(IF(Ações!$B756="","",VLOOKUP(Table_1[[#This Row],[AÇÕES]],'Dados Status Invest STOCKS'!A742:AD1357,28)),0)</f>
        <v>38.5</v>
      </c>
      <c r="N756" s="66">
        <f>IFERROR(IF(Ações!$B756="","",VLOOKUP(Table_1[[#This Row],[AÇÕES]],'Dados Status Invest STOCKS'!A742:AD1357,27)),0)</f>
        <v>211.55</v>
      </c>
      <c r="O756" s="66">
        <f>IFERROR(IF(Ações!$L756="","",Ações!$K756*Ações!$L756),0)</f>
        <v>0</v>
      </c>
      <c r="P756" s="67">
        <f t="shared" si="11"/>
        <v>0.06</v>
      </c>
      <c r="Q756" s="67">
        <f>IFERROR(Ações!$O756/Ações!$M756,0)</f>
        <v>0</v>
      </c>
      <c r="R756" s="67">
        <f>IFERROR(IF(Ações!$B756="","",VLOOKUP(Table_1[[#This Row],[AÇÕES]],'Dados Status Invest STOCKS'!A742:AD1357,18)/100),0)</f>
        <v>0.182</v>
      </c>
      <c r="S756" s="65">
        <f>IFERROR(IF(Ações!$B756="","",VLOOKUP(Table_1[[#This Row],[AÇÕES]],'Dados Status Invest STOCKS'!A742:AD1357,25)/100),0)</f>
        <v>0.12039999999999999</v>
      </c>
      <c r="T756" s="67">
        <f>(1-Ações!$Q756)*Ações!$R756</f>
        <v>0.182</v>
      </c>
      <c r="U756" s="68">
        <f>IF(Ações!$S756=0,Ações!$T756,IF(Ações!$T756=0,Ações!$S756,AVERAGE(Ações!$S756,Ações!$T756)))</f>
        <v>0.1512</v>
      </c>
    </row>
    <row r="757" spans="2:21" ht="15.75" customHeight="1" x14ac:dyDescent="0.2">
      <c r="B757" s="63" t="str">
        <f>IFERROR('Dados Status Invest STOCKS'!A744,"-")</f>
        <v>BRK-B</v>
      </c>
      <c r="C757" s="45">
        <f>IFERROR((Ações!$D757-Ações!$K757)/Ações!$D757,0)</f>
        <v>0</v>
      </c>
      <c r="D757" s="46">
        <f>(Ações!$O757)/0.06</f>
        <v>0</v>
      </c>
      <c r="E757" s="47">
        <f>IFERROR((Ações!$F757-Ações!$K757)/Ações!$F757,0)</f>
        <v>0.29048831627461863</v>
      </c>
      <c r="F757" s="46">
        <f>IF(OR(Ações!$N757&lt;0,Ações!$M757&lt;0),"",(22.5*Ações!$M757*Ações!$N757)^0.5)</f>
        <v>428.08315488932755</v>
      </c>
      <c r="G757" s="47">
        <f>IFERROR((Ações!$H757-Ações!$K757)/Ações!$H757,0)</f>
        <v>0</v>
      </c>
      <c r="H757" s="48">
        <f>IFERROR(Ações!$I757/(Ações!$P757-Table_1[[#This Row],[CAGR LUCRO 5A]]),0)</f>
        <v>0</v>
      </c>
      <c r="I757" s="48">
        <f>IF(Ações!$S757&lt;0,"",Ações!$O757*(1+Ações!$S757))</f>
        <v>0</v>
      </c>
      <c r="J757" s="49">
        <f>IFERROR(IF(Ações!$B757="","",(VLOOKUP(Table_1[[#This Row],[AÇÕES]],'Dados Status Invest STOCKS'!A743:AD1358,4)/Table_1[[#This Row],[LPA]]))/100,0)</f>
        <v>2.0493506493506493E-3</v>
      </c>
      <c r="K757" s="64">
        <f>IFERROR(IF(Ações!$B757="","",VLOOKUP(Table_1[[#This Row],[AÇÕES]],'Dados Status Invest STOCKS'!A743:AD1358,2)),0)</f>
        <v>303.73</v>
      </c>
      <c r="L757" s="65">
        <f>IFERROR(IF(Ações!$B757="","",VLOOKUP(Table_1[[#This Row],[AÇÕES]],'Dados Status Invest STOCKS'!A743:AD1358,3)/100),0)</f>
        <v>0</v>
      </c>
      <c r="M757" s="66">
        <f>IFERROR(IF(Ações!$B757="","",VLOOKUP(Table_1[[#This Row],[AÇÕES]],'Dados Status Invest STOCKS'!A743:AD1358,28)),0)</f>
        <v>38.5</v>
      </c>
      <c r="N757" s="66">
        <f>IFERROR(IF(Ações!$B757="","",VLOOKUP(Table_1[[#This Row],[AÇÕES]],'Dados Status Invest STOCKS'!A743:AD1358,27)),0)</f>
        <v>211.55</v>
      </c>
      <c r="O757" s="66">
        <f>IFERROR(IF(Ações!$L757="","",Ações!$K757*Ações!$L757),0)</f>
        <v>0</v>
      </c>
      <c r="P757" s="67">
        <f t="shared" si="11"/>
        <v>0.06</v>
      </c>
      <c r="Q757" s="67">
        <f>IFERROR(Ações!$O757/Ações!$M757,0)</f>
        <v>0</v>
      </c>
      <c r="R757" s="67">
        <f>IFERROR(IF(Ações!$B757="","",VLOOKUP(Table_1[[#This Row],[AÇÕES]],'Dados Status Invest STOCKS'!A743:AD1358,18)/100),0)</f>
        <v>0.182</v>
      </c>
      <c r="S757" s="65">
        <f>IFERROR(IF(Ações!$B757="","",VLOOKUP(Table_1[[#This Row],[AÇÕES]],'Dados Status Invest STOCKS'!A743:AD1358,25)/100),0)</f>
        <v>0.12039999999999999</v>
      </c>
      <c r="T757" s="67">
        <f>(1-Ações!$Q757)*Ações!$R757</f>
        <v>0.182</v>
      </c>
      <c r="U757" s="68">
        <f>IF(Ações!$S757=0,Ações!$T757,IF(Ações!$T757=0,Ações!$S757,AVERAGE(Ações!$S757,Ações!$T757)))</f>
        <v>0.1512</v>
      </c>
    </row>
    <row r="758" spans="2:21" ht="15.75" customHeight="1" x14ac:dyDescent="0.2">
      <c r="B758" s="63" t="str">
        <f>IFERROR('Dados Status Invest STOCKS'!A745,"-")</f>
        <v>BRKL</v>
      </c>
      <c r="C758" s="45">
        <f>IFERROR((Ações!$D758-Ações!$K758)/Ações!$D758,0)</f>
        <v>-1.1201413427561835</v>
      </c>
      <c r="D758" s="46">
        <f>(Ações!$O758)/0.06</f>
        <v>7.9947500000000007</v>
      </c>
      <c r="E758" s="47">
        <f>IFERROR((Ações!$F758-Ações!$K758)/Ações!$F758,0)</f>
        <v>0.1668623843661601</v>
      </c>
      <c r="F758" s="46">
        <f>IF(OR(Ações!$N758&lt;0,Ações!$M758&lt;0),"",(22.5*Ações!$M758*Ações!$N758)^0.5)</f>
        <v>20.344778199823168</v>
      </c>
      <c r="G758" s="47">
        <f>IFERROR((Ações!$H758-Ações!$K758)/Ações!$H758,0)</f>
        <v>0</v>
      </c>
      <c r="H758" s="48">
        <f>IFERROR(Ações!$I758/(Ações!$P758-Table_1[[#This Row],[CAGR LUCRO 5A]]),0)</f>
        <v>0</v>
      </c>
      <c r="I758" s="48" t="str">
        <f>IF(Ações!$S758&lt;0,"",Ações!$O758*(1+Ações!$S758))</f>
        <v/>
      </c>
      <c r="J758" s="49">
        <f>IFERROR(IF(Ações!$B758="","",(VLOOKUP(Table_1[[#This Row],[AÇÕES]],'Dados Status Invest STOCKS'!A744:AD1359,4)/Table_1[[#This Row],[LPA]]))/100,0)</f>
        <v>7.9383561643835615E-2</v>
      </c>
      <c r="K758" s="64">
        <f>IFERROR(IF(Ações!$B758="","",VLOOKUP(Table_1[[#This Row],[AÇÕES]],'Dados Status Invest STOCKS'!A744:AD1359,2)),0)</f>
        <v>16.95</v>
      </c>
      <c r="L758" s="65">
        <f>IFERROR(IF(Ações!$B758="","",VLOOKUP(Table_1[[#This Row],[AÇÕES]],'Dados Status Invest STOCKS'!A744:AD1359,3)/100),0)</f>
        <v>2.8300000000000002E-2</v>
      </c>
      <c r="M758" s="66">
        <f>IFERROR(IF(Ações!$B758="","",VLOOKUP(Table_1[[#This Row],[AÇÕES]],'Dados Status Invest STOCKS'!A744:AD1359,28)),0)</f>
        <v>1.46</v>
      </c>
      <c r="N758" s="66">
        <f>IFERROR(IF(Ações!$B758="","",VLOOKUP(Table_1[[#This Row],[AÇÕES]],'Dados Status Invest STOCKS'!A744:AD1359,27)),0)</f>
        <v>12.6</v>
      </c>
      <c r="O758" s="66">
        <f>IFERROR(IF(Ações!$L758="","",Ações!$K758*Ações!$L758),0)</f>
        <v>0.47968500000000003</v>
      </c>
      <c r="P758" s="67">
        <f t="shared" si="11"/>
        <v>0.06</v>
      </c>
      <c r="Q758" s="67">
        <f>IFERROR(Ações!$O758/Ações!$M758,0)</f>
        <v>0.3285513698630137</v>
      </c>
      <c r="R758" s="67">
        <f>IFERROR(IF(Ações!$B758="","",VLOOKUP(Table_1[[#This Row],[AÇÕES]],'Dados Status Invest STOCKS'!A744:AD1359,18)/100),0)</f>
        <v>0.11609999999999999</v>
      </c>
      <c r="S758" s="65">
        <f>IFERROR(IF(Ações!$B758="","",VLOOKUP(Table_1[[#This Row],[AÇÕES]],'Dados Status Invest STOCKS'!A744:AD1359,25)/100),0)</f>
        <v>-8.8000000000000005E-3</v>
      </c>
      <c r="T758" s="67">
        <f>(1-Ações!$Q758)*Ações!$R758</f>
        <v>7.7955185958904105E-2</v>
      </c>
      <c r="U758" s="68">
        <f>IF(Ações!$S758=0,Ações!$T758,IF(Ações!$T758=0,Ações!$S758,AVERAGE(Ações!$S758,Ações!$T758)))</f>
        <v>3.4577592979452051E-2</v>
      </c>
    </row>
    <row r="759" spans="2:21" ht="15.75" customHeight="1" x14ac:dyDescent="0.2">
      <c r="B759" s="63" t="str">
        <f>IFERROR('Dados Status Invest STOCKS'!A746,"-")</f>
        <v>BRKR</v>
      </c>
      <c r="C759" s="45">
        <f>IFERROR((Ações!$D759-Ações!$K759)/Ações!$D759,0)</f>
        <v>-23.999999999999996</v>
      </c>
      <c r="D759" s="46">
        <f>(Ações!$O759)/0.06</f>
        <v>2.7044000000000001</v>
      </c>
      <c r="E759" s="47">
        <f>IFERROR((Ações!$F759-Ações!$K759)/Ações!$F759,0)</f>
        <v>-3.012236811171165</v>
      </c>
      <c r="F759" s="46">
        <f>IF(OR(Ações!$N759&lt;0,Ações!$M759&lt;0),"",(22.5*Ações!$M759*Ações!$N759)^0.5)</f>
        <v>16.850949528142323</v>
      </c>
      <c r="G759" s="47">
        <f>IFERROR((Ações!$H759-Ações!$K759)/Ações!$H759,0)</f>
        <v>13.247046973720362</v>
      </c>
      <c r="H759" s="48">
        <f>IFERROR(Ações!$I759/(Ações!$P759-Table_1[[#This Row],[CAGR LUCRO 5A]]),0)</f>
        <v>-5.5205144672897166</v>
      </c>
      <c r="I759" s="48">
        <f>IF(Ações!$S759&lt;0,"",Ações!$O759*(1+Ações!$S759))</f>
        <v>0.17720851439999999</v>
      </c>
      <c r="J759" s="49">
        <f>IFERROR(IF(Ações!$B759="","",(VLOOKUP(Table_1[[#This Row],[AÇÕES]],'Dados Status Invest STOCKS'!A745:AD1360,4)/Table_1[[#This Row],[LPA]]))/100,0)</f>
        <v>0.21308988764044945</v>
      </c>
      <c r="K759" s="64">
        <f>IFERROR(IF(Ações!$B759="","",VLOOKUP(Table_1[[#This Row],[AÇÕES]],'Dados Status Invest STOCKS'!A745:AD1360,2)),0)</f>
        <v>67.61</v>
      </c>
      <c r="L759" s="65">
        <f>IFERROR(IF(Ações!$B759="","",VLOOKUP(Table_1[[#This Row],[AÇÕES]],'Dados Status Invest STOCKS'!A745:AD1360,3)/100),0)</f>
        <v>2.3999999999999998E-3</v>
      </c>
      <c r="M759" s="66">
        <f>IFERROR(IF(Ações!$B759="","",VLOOKUP(Table_1[[#This Row],[AÇÕES]],'Dados Status Invest STOCKS'!A745:AD1360,28)),0)</f>
        <v>1.78</v>
      </c>
      <c r="N759" s="66">
        <f>IFERROR(IF(Ações!$B759="","",VLOOKUP(Table_1[[#This Row],[AÇÕES]],'Dados Status Invest STOCKS'!A745:AD1360,27)),0)</f>
        <v>7.09</v>
      </c>
      <c r="O759" s="66">
        <f>IFERROR(IF(Ações!$L759="","",Ações!$K759*Ações!$L759),0)</f>
        <v>0.16226399999999999</v>
      </c>
      <c r="P759" s="67">
        <f t="shared" si="11"/>
        <v>0.06</v>
      </c>
      <c r="Q759" s="67">
        <f>IFERROR(Ações!$O759/Ações!$M759,0)</f>
        <v>9.1159550561797753E-2</v>
      </c>
      <c r="R759" s="67">
        <f>IFERROR(IF(Ações!$B759="","",VLOOKUP(Table_1[[#This Row],[AÇÕES]],'Dados Status Invest STOCKS'!A745:AD1360,18)/100),0)</f>
        <v>0.25129999999999997</v>
      </c>
      <c r="S759" s="65">
        <f>IFERROR(IF(Ações!$B759="","",VLOOKUP(Table_1[[#This Row],[AÇÕES]],'Dados Status Invest STOCKS'!A745:AD1360,25)/100),0)</f>
        <v>9.2100000000000015E-2</v>
      </c>
      <c r="T759" s="67">
        <f>(1-Ações!$Q759)*Ações!$R759</f>
        <v>0.22839160494382021</v>
      </c>
      <c r="U759" s="68">
        <f>IF(Ações!$S759=0,Ações!$T759,IF(Ações!$T759=0,Ações!$S759,AVERAGE(Ações!$S759,Ações!$T759)))</f>
        <v>0.16024580247191011</v>
      </c>
    </row>
    <row r="760" spans="2:21" ht="15.75" customHeight="1" x14ac:dyDescent="0.2">
      <c r="B760" s="63" t="str">
        <f>IFERROR('Dados Status Invest STOCKS'!A747,"-")</f>
        <v>BRKS</v>
      </c>
      <c r="C760" s="45">
        <f>IFERROR((Ações!$D760-Ações!$K760)/Ações!$D760,0)</f>
        <v>-16.142857142857146</v>
      </c>
      <c r="D760" s="46">
        <f>(Ações!$O760)/0.06</f>
        <v>6.5974999999999993</v>
      </c>
      <c r="E760" s="47">
        <f>IFERROR((Ações!$F760-Ações!$K760)/Ações!$F760,0)</f>
        <v>-3.5085808699975316</v>
      </c>
      <c r="F760" s="46">
        <f>IF(OR(Ações!$N760&lt;0,Ações!$M760&lt;0),"",(22.5*Ações!$M760*Ações!$N760)^0.5)</f>
        <v>25.085498799107025</v>
      </c>
      <c r="G760" s="47">
        <f>IFERROR((Ações!$H760-Ações!$K760)/Ações!$H760,0)</f>
        <v>-16.142857142857146</v>
      </c>
      <c r="H760" s="48">
        <f>IFERROR(Ações!$I760/(Ações!$P760-Table_1[[#This Row],[CAGR LUCRO 5A]]),0)</f>
        <v>6.5974999999999993</v>
      </c>
      <c r="I760" s="48">
        <f>IF(Ações!$S760&lt;0,"",Ações!$O760*(1+Ações!$S760))</f>
        <v>0.39584999999999992</v>
      </c>
      <c r="J760" s="49">
        <f>IFERROR(IF(Ações!$B760="","",(VLOOKUP(Table_1[[#This Row],[AÇÕES]],'Dados Status Invest STOCKS'!A746:AD1361,4)/Table_1[[#This Row],[LPA]]))/100,0)</f>
        <v>0.44849056603773585</v>
      </c>
      <c r="K760" s="64">
        <f>IFERROR(IF(Ações!$B760="","",VLOOKUP(Table_1[[#This Row],[AÇÕES]],'Dados Status Invest STOCKS'!A746:AD1361,2)),0)</f>
        <v>113.1</v>
      </c>
      <c r="L760" s="65">
        <f>IFERROR(IF(Ações!$B760="","",VLOOKUP(Table_1[[#This Row],[AÇÕES]],'Dados Status Invest STOCKS'!A746:AD1361,3)/100),0)</f>
        <v>3.4999999999999996E-3</v>
      </c>
      <c r="M760" s="66">
        <f>IFERROR(IF(Ações!$B760="","",VLOOKUP(Table_1[[#This Row],[AÇÕES]],'Dados Status Invest STOCKS'!A746:AD1361,28)),0)</f>
        <v>1.59</v>
      </c>
      <c r="N760" s="66">
        <f>IFERROR(IF(Ações!$B760="","",VLOOKUP(Table_1[[#This Row],[AÇÕES]],'Dados Status Invest STOCKS'!A746:AD1361,27)),0)</f>
        <v>17.59</v>
      </c>
      <c r="O760" s="66">
        <f>IFERROR(IF(Ações!$L760="","",Ações!$K760*Ações!$L760),0)</f>
        <v>0.39584999999999992</v>
      </c>
      <c r="P760" s="67">
        <f t="shared" si="11"/>
        <v>0.06</v>
      </c>
      <c r="Q760" s="67">
        <f>IFERROR(Ações!$O760/Ações!$M760,0)</f>
        <v>0.24896226415094333</v>
      </c>
      <c r="R760" s="67">
        <f>IFERROR(IF(Ações!$B760="","",VLOOKUP(Table_1[[#This Row],[AÇÕES]],'Dados Status Invest STOCKS'!A746:AD1361,18)/100),0)</f>
        <v>9.0200000000000002E-2</v>
      </c>
      <c r="S760" s="65">
        <f>IFERROR(IF(Ações!$B760="","",VLOOKUP(Table_1[[#This Row],[AÇÕES]],'Dados Status Invest STOCKS'!A746:AD1361,25)/100),0)</f>
        <v>0</v>
      </c>
      <c r="T760" s="67">
        <f>(1-Ações!$Q760)*Ações!$R760</f>
        <v>6.7743603773584918E-2</v>
      </c>
      <c r="U760" s="68">
        <f>IF(Ações!$S760=0,Ações!$T760,IF(Ações!$T760=0,Ações!$S760,AVERAGE(Ações!$S760,Ações!$T760)))</f>
        <v>6.7743603773584918E-2</v>
      </c>
    </row>
    <row r="761" spans="2:21" ht="15.75" customHeight="1" x14ac:dyDescent="0.2">
      <c r="B761" s="63" t="str">
        <f>IFERROR('Dados Status Invest STOCKS'!A748,"-")</f>
        <v>BRLI</v>
      </c>
      <c r="C761" s="45">
        <f>IFERROR((Ações!$D761-Ações!$K761)/Ações!$D761,0)</f>
        <v>0</v>
      </c>
      <c r="D761" s="46">
        <f>(Ações!$O761)/0.06</f>
        <v>0</v>
      </c>
      <c r="E761" s="47">
        <f>IFERROR((Ações!$F761-Ações!$K761)/Ações!$F761,0)</f>
        <v>0</v>
      </c>
      <c r="F761" s="46" t="str">
        <f>IF(OR(Ações!$N761&lt;0,Ações!$M761&lt;0),"",(22.5*Ações!$M761*Ações!$N761)^0.5)</f>
        <v/>
      </c>
      <c r="G761" s="47">
        <f>IFERROR((Ações!$H761-Ações!$K761)/Ações!$H761,0)</f>
        <v>0</v>
      </c>
      <c r="H761" s="48">
        <f>IFERROR(Ações!$I761/(Ações!$P761-Table_1[[#This Row],[CAGR LUCRO 5A]]),0)</f>
        <v>0</v>
      </c>
      <c r="I761" s="48">
        <f>IF(Ações!$S761&lt;0,"",Ações!$O761*(1+Ações!$S761))</f>
        <v>0</v>
      </c>
      <c r="J761" s="49">
        <f>IFERROR(IF(Ações!$B761="","",(VLOOKUP(Table_1[[#This Row],[AÇÕES]],'Dados Status Invest STOCKS'!A747:AD1362,4)/Table_1[[#This Row],[LPA]]))/100,0)</f>
        <v>20.185714285714283</v>
      </c>
      <c r="K761" s="64">
        <f>IFERROR(IF(Ações!$B761="","",VLOOKUP(Table_1[[#This Row],[AÇÕES]],'Dados Status Invest STOCKS'!A747:AD1362,2)),0)</f>
        <v>10.220000000000001</v>
      </c>
      <c r="L761" s="65">
        <f>IFERROR(IF(Ações!$B761="","",VLOOKUP(Table_1[[#This Row],[AÇÕES]],'Dados Status Invest STOCKS'!A747:AD1362,3)/100),0)</f>
        <v>0</v>
      </c>
      <c r="M761" s="66">
        <f>IFERROR(IF(Ações!$B761="","",VLOOKUP(Table_1[[#This Row],[AÇÕES]],'Dados Status Invest STOCKS'!A747:AD1362,28)),0)</f>
        <v>-7.0000000000000007E-2</v>
      </c>
      <c r="N761" s="66">
        <f>IFERROR(IF(Ações!$B761="","",VLOOKUP(Table_1[[#This Row],[AÇÕES]],'Dados Status Invest STOCKS'!A747:AD1362,27)),0)</f>
        <v>0</v>
      </c>
      <c r="O761" s="66">
        <f>IFERROR(IF(Ações!$L761="","",Ações!$K761*Ações!$L761),0)</f>
        <v>0</v>
      </c>
      <c r="P761" s="67">
        <f t="shared" si="11"/>
        <v>0.06</v>
      </c>
      <c r="Q761" s="67">
        <f>IFERROR(Ações!$O761/Ações!$M761,0)</f>
        <v>0</v>
      </c>
      <c r="R761" s="67">
        <f>IFERROR(IF(Ações!$B761="","",VLOOKUP(Table_1[[#This Row],[AÇÕES]],'Dados Status Invest STOCKS'!A747:AD1362,18)/100),0)</f>
        <v>-36.833300000000001</v>
      </c>
      <c r="S761" s="65">
        <f>IFERROR(IF(Ações!$B761="","",VLOOKUP(Table_1[[#This Row],[AÇÕES]],'Dados Status Invest STOCKS'!A747:AD1362,25)/100),0)</f>
        <v>0</v>
      </c>
      <c r="T761" s="67">
        <f>(1-Ações!$Q761)*Ações!$R761</f>
        <v>-36.833300000000001</v>
      </c>
      <c r="U761" s="68">
        <f>IF(Ações!$S761=0,Ações!$T761,IF(Ações!$T761=0,Ações!$S761,AVERAGE(Ações!$S761,Ações!$T761)))</f>
        <v>-36.833300000000001</v>
      </c>
    </row>
    <row r="762" spans="2:21" ht="15.75" customHeight="1" x14ac:dyDescent="0.2">
      <c r="B762" s="63" t="str">
        <f>IFERROR('Dados Status Invest STOCKS'!A749,"-")</f>
        <v>BRLIR</v>
      </c>
      <c r="C762" s="45">
        <f>IFERROR((Ações!$D762-Ações!$K762)/Ações!$D762,0)</f>
        <v>0</v>
      </c>
      <c r="D762" s="46">
        <f>(Ações!$O762)/0.06</f>
        <v>0</v>
      </c>
      <c r="E762" s="47">
        <f>IFERROR((Ações!$F762-Ações!$K762)/Ações!$F762,0)</f>
        <v>0</v>
      </c>
      <c r="F762" s="46" t="str">
        <f>IF(OR(Ações!$N762&lt;0,Ações!$M762&lt;0),"",(22.5*Ações!$M762*Ações!$N762)^0.5)</f>
        <v/>
      </c>
      <c r="G762" s="47">
        <f>IFERROR((Ações!$H762-Ações!$K762)/Ações!$H762,0)</f>
        <v>0</v>
      </c>
      <c r="H762" s="48">
        <f>IFERROR(Ações!$I762/(Ações!$P762-Table_1[[#This Row],[CAGR LUCRO 5A]]),0)</f>
        <v>0</v>
      </c>
      <c r="I762" s="48">
        <f>IF(Ações!$S762&lt;0,"",Ações!$O762*(1+Ações!$S762))</f>
        <v>0</v>
      </c>
      <c r="J762" s="49">
        <f>IFERROR(IF(Ações!$B762="","",(VLOOKUP(Table_1[[#This Row],[AÇÕES]],'Dados Status Invest STOCKS'!A748:AD1363,4)/Table_1[[#This Row],[LPA]]))/100,0)</f>
        <v>0.33571428571428569</v>
      </c>
      <c r="K762" s="64">
        <f>IFERROR(IF(Ações!$B762="","",VLOOKUP(Table_1[[#This Row],[AÇÕES]],'Dados Status Invest STOCKS'!A748:AD1363,2)),0)</f>
        <v>0.17</v>
      </c>
      <c r="L762" s="65">
        <f>IFERROR(IF(Ações!$B762="","",VLOOKUP(Table_1[[#This Row],[AÇÕES]],'Dados Status Invest STOCKS'!A748:AD1363,3)/100),0)</f>
        <v>0</v>
      </c>
      <c r="M762" s="66">
        <f>IFERROR(IF(Ações!$B762="","",VLOOKUP(Table_1[[#This Row],[AÇÕES]],'Dados Status Invest STOCKS'!A748:AD1363,28)),0)</f>
        <v>-7.0000000000000007E-2</v>
      </c>
      <c r="N762" s="66">
        <f>IFERROR(IF(Ações!$B762="","",VLOOKUP(Table_1[[#This Row],[AÇÕES]],'Dados Status Invest STOCKS'!A748:AD1363,27)),0)</f>
        <v>0</v>
      </c>
      <c r="O762" s="66">
        <f>IFERROR(IF(Ações!$L762="","",Ações!$K762*Ações!$L762),0)</f>
        <v>0</v>
      </c>
      <c r="P762" s="67">
        <f t="shared" si="11"/>
        <v>0.06</v>
      </c>
      <c r="Q762" s="67">
        <f>IFERROR(Ações!$O762/Ações!$M762,0)</f>
        <v>0</v>
      </c>
      <c r="R762" s="67">
        <f>IFERROR(IF(Ações!$B762="","",VLOOKUP(Table_1[[#This Row],[AÇÕES]],'Dados Status Invest STOCKS'!A748:AD1363,18)/100),0)</f>
        <v>-36.833300000000001</v>
      </c>
      <c r="S762" s="65">
        <f>IFERROR(IF(Ações!$B762="","",VLOOKUP(Table_1[[#This Row],[AÇÕES]],'Dados Status Invest STOCKS'!A748:AD1363,25)/100),0)</f>
        <v>0</v>
      </c>
      <c r="T762" s="67">
        <f>(1-Ações!$Q762)*Ações!$R762</f>
        <v>-36.833300000000001</v>
      </c>
      <c r="U762" s="68">
        <f>IF(Ações!$S762=0,Ações!$T762,IF(Ações!$T762=0,Ações!$S762,AVERAGE(Ações!$S762,Ações!$T762)))</f>
        <v>-36.833300000000001</v>
      </c>
    </row>
    <row r="763" spans="2:21" ht="15.75" customHeight="1" x14ac:dyDescent="0.2">
      <c r="B763" s="63" t="str">
        <f>IFERROR('Dados Status Invest STOCKS'!A750,"-")</f>
        <v>BRLIU</v>
      </c>
      <c r="C763" s="45">
        <f>IFERROR((Ações!$D763-Ações!$K763)/Ações!$D763,0)</f>
        <v>0</v>
      </c>
      <c r="D763" s="46">
        <f>(Ações!$O763)/0.06</f>
        <v>0</v>
      </c>
      <c r="E763" s="47">
        <f>IFERROR((Ações!$F763-Ações!$K763)/Ações!$F763,0)</f>
        <v>0</v>
      </c>
      <c r="F763" s="46" t="str">
        <f>IF(OR(Ações!$N763&lt;0,Ações!$M763&lt;0),"",(22.5*Ações!$M763*Ações!$N763)^0.5)</f>
        <v/>
      </c>
      <c r="G763" s="47">
        <f>IFERROR((Ações!$H763-Ações!$K763)/Ações!$H763,0)</f>
        <v>0</v>
      </c>
      <c r="H763" s="48">
        <f>IFERROR(Ações!$I763/(Ações!$P763-Table_1[[#This Row],[CAGR LUCRO 5A]]),0)</f>
        <v>0</v>
      </c>
      <c r="I763" s="48">
        <f>IF(Ações!$S763&lt;0,"",Ações!$O763*(1+Ações!$S763))</f>
        <v>0</v>
      </c>
      <c r="J763" s="49">
        <f>IFERROR(IF(Ações!$B763="","",(VLOOKUP(Table_1[[#This Row],[AÇÕES]],'Dados Status Invest STOCKS'!A749:AD1364,4)/Table_1[[#This Row],[LPA]]))/100,0)</f>
        <v>21.667142857142853</v>
      </c>
      <c r="K763" s="64">
        <f>IFERROR(IF(Ações!$B763="","",VLOOKUP(Table_1[[#This Row],[AÇÕES]],'Dados Status Invest STOCKS'!A749:AD1364,2)),0)</f>
        <v>10.97</v>
      </c>
      <c r="L763" s="65">
        <f>IFERROR(IF(Ações!$B763="","",VLOOKUP(Table_1[[#This Row],[AÇÕES]],'Dados Status Invest STOCKS'!A749:AD1364,3)/100),0)</f>
        <v>0</v>
      </c>
      <c r="M763" s="66">
        <f>IFERROR(IF(Ações!$B763="","",VLOOKUP(Table_1[[#This Row],[AÇÕES]],'Dados Status Invest STOCKS'!A749:AD1364,28)),0)</f>
        <v>-7.0000000000000007E-2</v>
      </c>
      <c r="N763" s="66">
        <f>IFERROR(IF(Ações!$B763="","",VLOOKUP(Table_1[[#This Row],[AÇÕES]],'Dados Status Invest STOCKS'!A749:AD1364,27)),0)</f>
        <v>0</v>
      </c>
      <c r="O763" s="66">
        <f>IFERROR(IF(Ações!$L763="","",Ações!$K763*Ações!$L763),0)</f>
        <v>0</v>
      </c>
      <c r="P763" s="67">
        <f t="shared" si="11"/>
        <v>0.06</v>
      </c>
      <c r="Q763" s="67">
        <f>IFERROR(Ações!$O763/Ações!$M763,0)</f>
        <v>0</v>
      </c>
      <c r="R763" s="67">
        <f>IFERROR(IF(Ações!$B763="","",VLOOKUP(Table_1[[#This Row],[AÇÕES]],'Dados Status Invest STOCKS'!A749:AD1364,18)/100),0)</f>
        <v>-36.833300000000001</v>
      </c>
      <c r="S763" s="65">
        <f>IFERROR(IF(Ações!$B763="","",VLOOKUP(Table_1[[#This Row],[AÇÕES]],'Dados Status Invest STOCKS'!A749:AD1364,25)/100),0)</f>
        <v>0</v>
      </c>
      <c r="T763" s="67">
        <f>(1-Ações!$Q763)*Ações!$R763</f>
        <v>-36.833300000000001</v>
      </c>
      <c r="U763" s="68">
        <f>IF(Ações!$S763=0,Ações!$T763,IF(Ações!$T763=0,Ações!$S763,AVERAGE(Ações!$S763,Ações!$T763)))</f>
        <v>-36.833300000000001</v>
      </c>
    </row>
    <row r="764" spans="2:21" ht="15.75" customHeight="1" x14ac:dyDescent="0.2">
      <c r="B764" s="63" t="str">
        <f>IFERROR('Dados Status Invest STOCKS'!A751,"-")</f>
        <v>BRLIW</v>
      </c>
      <c r="C764" s="45">
        <f>IFERROR((Ações!$D764-Ações!$K764)/Ações!$D764,0)</f>
        <v>0</v>
      </c>
      <c r="D764" s="46">
        <f>(Ações!$O764)/0.06</f>
        <v>0</v>
      </c>
      <c r="E764" s="47">
        <f>IFERROR((Ações!$F764-Ações!$K764)/Ações!$F764,0)</f>
        <v>0</v>
      </c>
      <c r="F764" s="46" t="str">
        <f>IF(OR(Ações!$N764&lt;0,Ações!$M764&lt;0),"",(22.5*Ações!$M764*Ações!$N764)^0.5)</f>
        <v/>
      </c>
      <c r="G764" s="47">
        <f>IFERROR((Ações!$H764-Ações!$K764)/Ações!$H764,0)</f>
        <v>0</v>
      </c>
      <c r="H764" s="48">
        <f>IFERROR(Ações!$I764/(Ações!$P764-Table_1[[#This Row],[CAGR LUCRO 5A]]),0)</f>
        <v>0</v>
      </c>
      <c r="I764" s="48">
        <f>IF(Ações!$S764&lt;0,"",Ações!$O764*(1+Ações!$S764))</f>
        <v>0</v>
      </c>
      <c r="J764" s="49">
        <f>IFERROR(IF(Ações!$B764="","",(VLOOKUP(Table_1[[#This Row],[AÇÕES]],'Dados Status Invest STOCKS'!A750:AD1365,4)/Table_1[[#This Row],[LPA]]))/100,0)</f>
        <v>0.25714285714285712</v>
      </c>
      <c r="K764" s="64">
        <f>IFERROR(IF(Ações!$B764="","",VLOOKUP(Table_1[[#This Row],[AÇÕES]],'Dados Status Invest STOCKS'!A750:AD1365,2)),0)</f>
        <v>0.13</v>
      </c>
      <c r="L764" s="65">
        <f>IFERROR(IF(Ações!$B764="","",VLOOKUP(Table_1[[#This Row],[AÇÕES]],'Dados Status Invest STOCKS'!A750:AD1365,3)/100),0)</f>
        <v>0</v>
      </c>
      <c r="M764" s="66">
        <f>IFERROR(IF(Ações!$B764="","",VLOOKUP(Table_1[[#This Row],[AÇÕES]],'Dados Status Invest STOCKS'!A750:AD1365,28)),0)</f>
        <v>-7.0000000000000007E-2</v>
      </c>
      <c r="N764" s="66">
        <f>IFERROR(IF(Ações!$B764="","",VLOOKUP(Table_1[[#This Row],[AÇÕES]],'Dados Status Invest STOCKS'!A750:AD1365,27)),0)</f>
        <v>0</v>
      </c>
      <c r="O764" s="66">
        <f>IFERROR(IF(Ações!$L764="","",Ações!$K764*Ações!$L764),0)</f>
        <v>0</v>
      </c>
      <c r="P764" s="67">
        <f t="shared" si="11"/>
        <v>0.06</v>
      </c>
      <c r="Q764" s="67">
        <f>IFERROR(Ações!$O764/Ações!$M764,0)</f>
        <v>0</v>
      </c>
      <c r="R764" s="67">
        <f>IFERROR(IF(Ações!$B764="","",VLOOKUP(Table_1[[#This Row],[AÇÕES]],'Dados Status Invest STOCKS'!A750:AD1365,18)/100),0)</f>
        <v>-36.833300000000001</v>
      </c>
      <c r="S764" s="65">
        <f>IFERROR(IF(Ações!$B764="","",VLOOKUP(Table_1[[#This Row],[AÇÕES]],'Dados Status Invest STOCKS'!A750:AD1365,25)/100),0)</f>
        <v>0</v>
      </c>
      <c r="T764" s="67">
        <f>(1-Ações!$Q764)*Ações!$R764</f>
        <v>-36.833300000000001</v>
      </c>
      <c r="U764" s="68">
        <f>IF(Ações!$S764=0,Ações!$T764,IF(Ações!$T764=0,Ações!$S764,AVERAGE(Ações!$S764,Ações!$T764)))</f>
        <v>-36.833300000000001</v>
      </c>
    </row>
    <row r="765" spans="2:21" ht="15.75" customHeight="1" x14ac:dyDescent="0.2">
      <c r="B765" s="63" t="str">
        <f>IFERROR('Dados Status Invest STOCKS'!A752,"-")</f>
        <v>BRO</v>
      </c>
      <c r="C765" s="45">
        <f>IFERROR((Ações!$D765-Ações!$K765)/Ações!$D765,0)</f>
        <v>-7.2191780821917808</v>
      </c>
      <c r="D765" s="46">
        <f>(Ações!$O765)/0.06</f>
        <v>7.8608833333333337</v>
      </c>
      <c r="E765" s="47">
        <f>IFERROR((Ações!$F765-Ações!$K765)/Ações!$F765,0)</f>
        <v>-1.4888153034546689</v>
      </c>
      <c r="F765" s="46">
        <f>IF(OR(Ações!$N765&lt;0,Ações!$M765&lt;0),"",(22.5*Ações!$M765*Ações!$N765)^0.5)</f>
        <v>25.960142526573307</v>
      </c>
      <c r="G765" s="47">
        <f>IFERROR((Ações!$H765-Ações!$K765)/Ações!$H765,0)</f>
        <v>11.852285167591649</v>
      </c>
      <c r="H765" s="48">
        <f>IFERROR(Ações!$I765/(Ações!$P765-Table_1[[#This Row],[CAGR LUCRO 5A]]),0)</f>
        <v>-5.9535847982456138</v>
      </c>
      <c r="I765" s="48">
        <f>IF(Ações!$S765&lt;0,"",Ações!$O765*(1+Ações!$S765))</f>
        <v>0.54296693360000003</v>
      </c>
      <c r="J765" s="49">
        <f>IFERROR(IF(Ações!$B765="","",(VLOOKUP(Table_1[[#This Row],[AÇÕES]],'Dados Status Invest STOCKS'!A751:AD1366,4)/Table_1[[#This Row],[LPA]]))/100,0)</f>
        <v>0.15203883495145631</v>
      </c>
      <c r="K765" s="64">
        <f>IFERROR(IF(Ações!$B765="","",VLOOKUP(Table_1[[#This Row],[AÇÕES]],'Dados Status Invest STOCKS'!A751:AD1366,2)),0)</f>
        <v>64.61</v>
      </c>
      <c r="L765" s="65">
        <f>IFERROR(IF(Ações!$B765="","",VLOOKUP(Table_1[[#This Row],[AÇÕES]],'Dados Status Invest STOCKS'!A751:AD1366,3)/100),0)</f>
        <v>7.3000000000000001E-3</v>
      </c>
      <c r="M765" s="66">
        <f>IFERROR(IF(Ações!$B765="","",VLOOKUP(Table_1[[#This Row],[AÇÕES]],'Dados Status Invest STOCKS'!A751:AD1366,28)),0)</f>
        <v>2.06</v>
      </c>
      <c r="N765" s="66">
        <f>IFERROR(IF(Ações!$B765="","",VLOOKUP(Table_1[[#This Row],[AÇÕES]],'Dados Status Invest STOCKS'!A751:AD1366,27)),0)</f>
        <v>14.54</v>
      </c>
      <c r="O765" s="66">
        <f>IFERROR(IF(Ações!$L765="","",Ações!$K765*Ações!$L765),0)</f>
        <v>0.47165299999999999</v>
      </c>
      <c r="P765" s="67">
        <f t="shared" si="11"/>
        <v>0.06</v>
      </c>
      <c r="Q765" s="67">
        <f>IFERROR(Ações!$O765/Ações!$M765,0)</f>
        <v>0.22895776699029124</v>
      </c>
      <c r="R765" s="67">
        <f>IFERROR(IF(Ações!$B765="","",VLOOKUP(Table_1[[#This Row],[AÇÕES]],'Dados Status Invest STOCKS'!A751:AD1366,18)/100),0)</f>
        <v>0.1419</v>
      </c>
      <c r="S765" s="65">
        <f>IFERROR(IF(Ações!$B765="","",VLOOKUP(Table_1[[#This Row],[AÇÕES]],'Dados Status Invest STOCKS'!A751:AD1366,25)/100),0)</f>
        <v>0.1512</v>
      </c>
      <c r="T765" s="67">
        <f>(1-Ações!$Q765)*Ações!$R765</f>
        <v>0.10941089286407767</v>
      </c>
      <c r="U765" s="68">
        <f>IF(Ações!$S765=0,Ações!$T765,IF(Ações!$T765=0,Ações!$S765,AVERAGE(Ações!$S765,Ações!$T765)))</f>
        <v>0.13030544643203884</v>
      </c>
    </row>
    <row r="766" spans="2:21" ht="15.75" customHeight="1" x14ac:dyDescent="0.2">
      <c r="B766" s="63" t="str">
        <f>IFERROR('Dados Status Invest STOCKS'!A753,"-")</f>
        <v>BROG</v>
      </c>
      <c r="C766" s="45">
        <f>IFERROR((Ações!$D766-Ações!$K766)/Ações!$D766,0)</f>
        <v>0</v>
      </c>
      <c r="D766" s="46">
        <f>(Ações!$O766)/0.06</f>
        <v>0</v>
      </c>
      <c r="E766" s="47">
        <f>IFERROR((Ações!$F766-Ações!$K766)/Ações!$F766,0)</f>
        <v>0</v>
      </c>
      <c r="F766" s="46" t="str">
        <f>IF(OR(Ações!$N766&lt;0,Ações!$M766&lt;0),"",(22.5*Ações!$M766*Ações!$N766)^0.5)</f>
        <v/>
      </c>
      <c r="G766" s="47">
        <f>IFERROR((Ações!$H766-Ações!$K766)/Ações!$H766,0)</f>
        <v>0</v>
      </c>
      <c r="H766" s="48">
        <f>IFERROR(Ações!$I766/(Ações!$P766-Table_1[[#This Row],[CAGR LUCRO 5A]]),0)</f>
        <v>0</v>
      </c>
      <c r="I766" s="48">
        <f>IF(Ações!$S766&lt;0,"",Ações!$O766*(1+Ações!$S766))</f>
        <v>0</v>
      </c>
      <c r="J766" s="49">
        <f>IFERROR(IF(Ações!$B766="","",(VLOOKUP(Table_1[[#This Row],[AÇÕES]],'Dados Status Invest STOCKS'!A752:AD1367,4)/Table_1[[#This Row],[LPA]]))/100,0)</f>
        <v>16.669999999999998</v>
      </c>
      <c r="K766" s="64">
        <f>IFERROR(IF(Ações!$B766="","",VLOOKUP(Table_1[[#This Row],[AÇÕES]],'Dados Status Invest STOCKS'!A752:AD1367,2)),0)</f>
        <v>8.44</v>
      </c>
      <c r="L766" s="65">
        <f>IFERROR(IF(Ações!$B766="","",VLOOKUP(Table_1[[#This Row],[AÇÕES]],'Dados Status Invest STOCKS'!A752:AD1367,3)/100),0)</f>
        <v>0</v>
      </c>
      <c r="M766" s="66">
        <f>IFERROR(IF(Ações!$B766="","",VLOOKUP(Table_1[[#This Row],[AÇÕES]],'Dados Status Invest STOCKS'!A752:AD1367,28)),0)</f>
        <v>-7.0000000000000007E-2</v>
      </c>
      <c r="N766" s="66">
        <f>IFERROR(IF(Ações!$B766="","",VLOOKUP(Table_1[[#This Row],[AÇÕES]],'Dados Status Invest STOCKS'!A752:AD1367,27)),0)</f>
        <v>0</v>
      </c>
      <c r="O766" s="66">
        <f>IFERROR(IF(Ações!$L766="","",Ações!$K766*Ações!$L766),0)</f>
        <v>0</v>
      </c>
      <c r="P766" s="67">
        <f t="shared" si="11"/>
        <v>0.06</v>
      </c>
      <c r="Q766" s="67">
        <f>IFERROR(Ações!$O766/Ações!$M766,0)</f>
        <v>0</v>
      </c>
      <c r="R766" s="67">
        <f>IFERROR(IF(Ações!$B766="","",VLOOKUP(Table_1[[#This Row],[AÇÕES]],'Dados Status Invest STOCKS'!A752:AD1367,18)/100),0)</f>
        <v>-36.833300000000001</v>
      </c>
      <c r="S766" s="65">
        <f>IFERROR(IF(Ações!$B766="","",VLOOKUP(Table_1[[#This Row],[AÇÕES]],'Dados Status Invest STOCKS'!A752:AD1367,25)/100),0)</f>
        <v>0</v>
      </c>
      <c r="T766" s="67">
        <f>(1-Ações!$Q766)*Ações!$R766</f>
        <v>-36.833300000000001</v>
      </c>
      <c r="U766" s="68">
        <f>IF(Ações!$S766=0,Ações!$T766,IF(Ações!$T766=0,Ações!$S766,AVERAGE(Ações!$S766,Ações!$T766)))</f>
        <v>-36.833300000000001</v>
      </c>
    </row>
    <row r="767" spans="2:21" ht="15.75" customHeight="1" x14ac:dyDescent="0.2">
      <c r="B767" s="63" t="str">
        <f>IFERROR('Dados Status Invest STOCKS'!A754,"-")</f>
        <v>BRP</v>
      </c>
      <c r="C767" s="45">
        <f>IFERROR((Ações!$D767-Ações!$K767)/Ações!$D767,0)</f>
        <v>0</v>
      </c>
      <c r="D767" s="46">
        <f>(Ações!$O767)/0.06</f>
        <v>0</v>
      </c>
      <c r="E767" s="47">
        <f>IFERROR((Ações!$F767-Ações!$K767)/Ações!$F767,0)</f>
        <v>0</v>
      </c>
      <c r="F767" s="46" t="str">
        <f>IF(OR(Ações!$N767&lt;0,Ações!$M767&lt;0),"",(22.5*Ações!$M767*Ações!$N767)^0.5)</f>
        <v/>
      </c>
      <c r="G767" s="47">
        <f>IFERROR((Ações!$H767-Ações!$K767)/Ações!$H767,0)</f>
        <v>0</v>
      </c>
      <c r="H767" s="48">
        <f>IFERROR(Ações!$I767/(Ações!$P767-Table_1[[#This Row],[CAGR LUCRO 5A]]),0)</f>
        <v>0</v>
      </c>
      <c r="I767" s="48">
        <f>IF(Ações!$S767&lt;0,"",Ações!$O767*(1+Ações!$S767))</f>
        <v>0</v>
      </c>
      <c r="J767" s="49">
        <f>IFERROR(IF(Ações!$B767="","",(VLOOKUP(Table_1[[#This Row],[AÇÕES]],'Dados Status Invest STOCKS'!A753:AD1368,4)/Table_1[[#This Row],[LPA]]))/100,0)</f>
        <v>2.9590624999999999</v>
      </c>
      <c r="K767" s="64">
        <f>IFERROR(IF(Ações!$B767="","",VLOOKUP(Table_1[[#This Row],[AÇÕES]],'Dados Status Invest STOCKS'!A753:AD1368,2)),0)</f>
        <v>30.41</v>
      </c>
      <c r="L767" s="65">
        <f>IFERROR(IF(Ações!$B767="","",VLOOKUP(Table_1[[#This Row],[AÇÕES]],'Dados Status Invest STOCKS'!A753:AD1368,3)/100),0)</f>
        <v>0</v>
      </c>
      <c r="M767" s="66">
        <f>IFERROR(IF(Ações!$B767="","",VLOOKUP(Table_1[[#This Row],[AÇÕES]],'Dados Status Invest STOCKS'!A753:AD1368,28)),0)</f>
        <v>-0.32</v>
      </c>
      <c r="N767" s="66">
        <f>IFERROR(IF(Ações!$B767="","",VLOOKUP(Table_1[[#This Row],[AÇÕES]],'Dados Status Invest STOCKS'!A753:AD1368,27)),0)</f>
        <v>10.119999999999999</v>
      </c>
      <c r="O767" s="66">
        <f>IFERROR(IF(Ações!$L767="","",Ações!$K767*Ações!$L767),0)</f>
        <v>0</v>
      </c>
      <c r="P767" s="67">
        <f t="shared" si="11"/>
        <v>0.06</v>
      </c>
      <c r="Q767" s="67">
        <f>IFERROR(Ações!$O767/Ações!$M767,0)</f>
        <v>0</v>
      </c>
      <c r="R767" s="67">
        <f>IFERROR(IF(Ações!$B767="","",VLOOKUP(Table_1[[#This Row],[AÇÕES]],'Dados Status Invest STOCKS'!A753:AD1368,18)/100),0)</f>
        <v>-3.1699999999999999E-2</v>
      </c>
      <c r="S767" s="65">
        <f>IFERROR(IF(Ações!$B767="","",VLOOKUP(Table_1[[#This Row],[AÇÕES]],'Dados Status Invest STOCKS'!A753:AD1368,25)/100),0)</f>
        <v>0</v>
      </c>
      <c r="T767" s="67">
        <f>(1-Ações!$Q767)*Ações!$R767</f>
        <v>-3.1699999999999999E-2</v>
      </c>
      <c r="U767" s="68">
        <f>IF(Ações!$S767=0,Ações!$T767,IF(Ações!$T767=0,Ações!$S767,AVERAGE(Ações!$S767,Ações!$T767)))</f>
        <v>-3.1699999999999999E-2</v>
      </c>
    </row>
    <row r="768" spans="2:21" ht="15.75" customHeight="1" x14ac:dyDescent="0.2">
      <c r="B768" s="63" t="str">
        <f>IFERROR('Dados Status Invest STOCKS'!A755,"-")</f>
        <v>BRPA</v>
      </c>
      <c r="C768" s="45">
        <f>IFERROR((Ações!$D768-Ações!$K768)/Ações!$D768,0)</f>
        <v>0</v>
      </c>
      <c r="D768" s="46">
        <f>(Ações!$O768)/0.06</f>
        <v>0</v>
      </c>
      <c r="E768" s="47">
        <f>IFERROR((Ações!$F768-Ações!$K768)/Ações!$F768,0)</f>
        <v>0</v>
      </c>
      <c r="F768" s="46" t="str">
        <f>IF(OR(Ações!$N768&lt;0,Ações!$M768&lt;0),"",(22.5*Ações!$M768*Ações!$N768)^0.5)</f>
        <v/>
      </c>
      <c r="G768" s="47">
        <f>IFERROR((Ações!$H768-Ações!$K768)/Ações!$H768,0)</f>
        <v>0</v>
      </c>
      <c r="H768" s="48">
        <f>IFERROR(Ações!$I768/(Ações!$P768-Table_1[[#This Row],[CAGR LUCRO 5A]]),0)</f>
        <v>0</v>
      </c>
      <c r="I768" s="48">
        <f>IF(Ações!$S768&lt;0,"",Ações!$O768*(1+Ações!$S768))</f>
        <v>0</v>
      </c>
      <c r="J768" s="49">
        <f>IFERROR(IF(Ações!$B768="","",(VLOOKUP(Table_1[[#This Row],[AÇÕES]],'Dados Status Invest STOCKS'!A754:AD1369,4)/Table_1[[#This Row],[LPA]]))/100,0)</f>
        <v>1.4587804878048782</v>
      </c>
      <c r="K768" s="64">
        <f>IFERROR(IF(Ações!$B768="","",VLOOKUP(Table_1[[#This Row],[AÇÕES]],'Dados Status Invest STOCKS'!A754:AD1369,2)),0)</f>
        <v>24.25</v>
      </c>
      <c r="L768" s="65">
        <f>IFERROR(IF(Ações!$B768="","",VLOOKUP(Table_1[[#This Row],[AÇÕES]],'Dados Status Invest STOCKS'!A754:AD1369,3)/100),0)</f>
        <v>0</v>
      </c>
      <c r="M768" s="66">
        <f>IFERROR(IF(Ações!$B768="","",VLOOKUP(Table_1[[#This Row],[AÇÕES]],'Dados Status Invest STOCKS'!A754:AD1369,28)),0)</f>
        <v>-0.41</v>
      </c>
      <c r="N768" s="66">
        <f>IFERROR(IF(Ações!$B768="","",VLOOKUP(Table_1[[#This Row],[AÇÕES]],'Dados Status Invest STOCKS'!A754:AD1369,27)),0)</f>
        <v>0.79</v>
      </c>
      <c r="O768" s="66">
        <f>IFERROR(IF(Ações!$L768="","",Ações!$K768*Ações!$L768),0)</f>
        <v>0</v>
      </c>
      <c r="P768" s="67">
        <f t="shared" si="11"/>
        <v>0.06</v>
      </c>
      <c r="Q768" s="67">
        <f>IFERROR(Ações!$O768/Ações!$M768,0)</f>
        <v>0</v>
      </c>
      <c r="R768" s="67">
        <f>IFERROR(IF(Ações!$B768="","",VLOOKUP(Table_1[[#This Row],[AÇÕES]],'Dados Status Invest STOCKS'!A754:AD1369,18)/100),0)</f>
        <v>-0.51560000000000006</v>
      </c>
      <c r="S768" s="65">
        <f>IFERROR(IF(Ações!$B768="","",VLOOKUP(Table_1[[#This Row],[AÇÕES]],'Dados Status Invest STOCKS'!A754:AD1369,25)/100),0)</f>
        <v>0</v>
      </c>
      <c r="T768" s="67">
        <f>(1-Ações!$Q768)*Ações!$R768</f>
        <v>-0.51560000000000006</v>
      </c>
      <c r="U768" s="68">
        <f>IF(Ações!$S768=0,Ações!$T768,IF(Ações!$T768=0,Ações!$S768,AVERAGE(Ações!$S768,Ações!$T768)))</f>
        <v>-0.51560000000000006</v>
      </c>
    </row>
    <row r="769" spans="2:21" ht="15.75" customHeight="1" x14ac:dyDescent="0.2">
      <c r="B769" s="63" t="str">
        <f>IFERROR('Dados Status Invest STOCKS'!A756,"-")</f>
        <v>BRPAR</v>
      </c>
      <c r="C769" s="45">
        <f>IFERROR((Ações!$D769-Ações!$K769)/Ações!$D769,0)</f>
        <v>0</v>
      </c>
      <c r="D769" s="46">
        <f>(Ações!$O769)/0.06</f>
        <v>0</v>
      </c>
      <c r="E769" s="47">
        <f>IFERROR((Ações!$F769-Ações!$K769)/Ações!$F769,0)</f>
        <v>0</v>
      </c>
      <c r="F769" s="46" t="str">
        <f>IF(OR(Ações!$N769&lt;0,Ações!$M769&lt;0),"",(22.5*Ações!$M769*Ações!$N769)^0.5)</f>
        <v/>
      </c>
      <c r="G769" s="47">
        <f>IFERROR((Ações!$H769-Ações!$K769)/Ações!$H769,0)</f>
        <v>0</v>
      </c>
      <c r="H769" s="48">
        <f>IFERROR(Ações!$I769/(Ações!$P769-Table_1[[#This Row],[CAGR LUCRO 5A]]),0)</f>
        <v>0</v>
      </c>
      <c r="I769" s="48">
        <f>IF(Ações!$S769&lt;0,"",Ações!$O769*(1+Ações!$S769))</f>
        <v>0</v>
      </c>
      <c r="J769" s="49">
        <f>IFERROR(IF(Ações!$B769="","",(VLOOKUP(Table_1[[#This Row],[AÇÕES]],'Dados Status Invest STOCKS'!A755:AD1370,4)/Table_1[[#This Row],[LPA]]))/100,0)</f>
        <v>0.1378048780487805</v>
      </c>
      <c r="K769" s="64">
        <f>IFERROR(IF(Ações!$B769="","",VLOOKUP(Table_1[[#This Row],[AÇÕES]],'Dados Status Invest STOCKS'!A755:AD1370,2)),0)</f>
        <v>2.29</v>
      </c>
      <c r="L769" s="65">
        <f>IFERROR(IF(Ações!$B769="","",VLOOKUP(Table_1[[#This Row],[AÇÕES]],'Dados Status Invest STOCKS'!A755:AD1370,3)/100),0)</f>
        <v>0</v>
      </c>
      <c r="M769" s="66">
        <f>IFERROR(IF(Ações!$B769="","",VLOOKUP(Table_1[[#This Row],[AÇÕES]],'Dados Status Invest STOCKS'!A755:AD1370,28)),0)</f>
        <v>-0.41</v>
      </c>
      <c r="N769" s="66">
        <f>IFERROR(IF(Ações!$B769="","",VLOOKUP(Table_1[[#This Row],[AÇÕES]],'Dados Status Invest STOCKS'!A755:AD1370,27)),0)</f>
        <v>0.79</v>
      </c>
      <c r="O769" s="66">
        <f>IFERROR(IF(Ações!$L769="","",Ações!$K769*Ações!$L769),0)</f>
        <v>0</v>
      </c>
      <c r="P769" s="67">
        <f t="shared" si="11"/>
        <v>0.06</v>
      </c>
      <c r="Q769" s="67">
        <f>IFERROR(Ações!$O769/Ações!$M769,0)</f>
        <v>0</v>
      </c>
      <c r="R769" s="67">
        <f>IFERROR(IF(Ações!$B769="","",VLOOKUP(Table_1[[#This Row],[AÇÕES]],'Dados Status Invest STOCKS'!A755:AD1370,18)/100),0)</f>
        <v>-0.51560000000000006</v>
      </c>
      <c r="S769" s="65">
        <f>IFERROR(IF(Ações!$B769="","",VLOOKUP(Table_1[[#This Row],[AÇÕES]],'Dados Status Invest STOCKS'!A755:AD1370,25)/100),0)</f>
        <v>0</v>
      </c>
      <c r="T769" s="67">
        <f>(1-Ações!$Q769)*Ações!$R769</f>
        <v>-0.51560000000000006</v>
      </c>
      <c r="U769" s="68">
        <f>IF(Ações!$S769=0,Ações!$T769,IF(Ações!$T769=0,Ações!$S769,AVERAGE(Ações!$S769,Ações!$T769)))</f>
        <v>-0.51560000000000006</v>
      </c>
    </row>
    <row r="770" spans="2:21" ht="15.75" customHeight="1" x14ac:dyDescent="0.2">
      <c r="B770" s="63" t="str">
        <f>IFERROR('Dados Status Invest STOCKS'!A757,"-")</f>
        <v>BRPAU</v>
      </c>
      <c r="C770" s="45">
        <f>IFERROR((Ações!$D770-Ações!$K770)/Ações!$D770,0)</f>
        <v>0</v>
      </c>
      <c r="D770" s="46">
        <f>(Ações!$O770)/0.06</f>
        <v>0</v>
      </c>
      <c r="E770" s="47">
        <f>IFERROR((Ações!$F770-Ações!$K770)/Ações!$F770,0)</f>
        <v>0</v>
      </c>
      <c r="F770" s="46" t="str">
        <f>IF(OR(Ações!$N770&lt;0,Ações!$M770&lt;0),"",(22.5*Ações!$M770*Ações!$N770)^0.5)</f>
        <v/>
      </c>
      <c r="G770" s="47">
        <f>IFERROR((Ações!$H770-Ações!$K770)/Ações!$H770,0)</f>
        <v>0</v>
      </c>
      <c r="H770" s="48">
        <f>IFERROR(Ações!$I770/(Ações!$P770-Table_1[[#This Row],[CAGR LUCRO 5A]]),0)</f>
        <v>0</v>
      </c>
      <c r="I770" s="48">
        <f>IF(Ações!$S770&lt;0,"",Ações!$O770*(1+Ações!$S770))</f>
        <v>0</v>
      </c>
      <c r="J770" s="49">
        <f>IFERROR(IF(Ações!$B770="","",(VLOOKUP(Table_1[[#This Row],[AÇÕES]],'Dados Status Invest STOCKS'!A756:AD1371,4)/Table_1[[#This Row],[LPA]]))/100,0)</f>
        <v>2.4060975609756103</v>
      </c>
      <c r="K770" s="64">
        <f>IFERROR(IF(Ações!$B770="","",VLOOKUP(Table_1[[#This Row],[AÇÕES]],'Dados Status Invest STOCKS'!A756:AD1371,2)),0)</f>
        <v>40</v>
      </c>
      <c r="L770" s="65">
        <f>IFERROR(IF(Ações!$B770="","",VLOOKUP(Table_1[[#This Row],[AÇÕES]],'Dados Status Invest STOCKS'!A756:AD1371,3)/100),0)</f>
        <v>0</v>
      </c>
      <c r="M770" s="66">
        <f>IFERROR(IF(Ações!$B770="","",VLOOKUP(Table_1[[#This Row],[AÇÕES]],'Dados Status Invest STOCKS'!A756:AD1371,28)),0)</f>
        <v>-0.41</v>
      </c>
      <c r="N770" s="66">
        <f>IFERROR(IF(Ações!$B770="","",VLOOKUP(Table_1[[#This Row],[AÇÕES]],'Dados Status Invest STOCKS'!A756:AD1371,27)),0)</f>
        <v>0.79</v>
      </c>
      <c r="O770" s="66">
        <f>IFERROR(IF(Ações!$L770="","",Ações!$K770*Ações!$L770),0)</f>
        <v>0</v>
      </c>
      <c r="P770" s="67">
        <f t="shared" si="11"/>
        <v>0.06</v>
      </c>
      <c r="Q770" s="67">
        <f>IFERROR(Ações!$O770/Ações!$M770,0)</f>
        <v>0</v>
      </c>
      <c r="R770" s="67">
        <f>IFERROR(IF(Ações!$B770="","",VLOOKUP(Table_1[[#This Row],[AÇÕES]],'Dados Status Invest STOCKS'!A756:AD1371,18)/100),0)</f>
        <v>-0.51560000000000006</v>
      </c>
      <c r="S770" s="65">
        <f>IFERROR(IF(Ações!$B770="","",VLOOKUP(Table_1[[#This Row],[AÇÕES]],'Dados Status Invest STOCKS'!A756:AD1371,25)/100),0)</f>
        <v>0</v>
      </c>
      <c r="T770" s="67">
        <f>(1-Ações!$Q770)*Ações!$R770</f>
        <v>-0.51560000000000006</v>
      </c>
      <c r="U770" s="68">
        <f>IF(Ações!$S770=0,Ações!$T770,IF(Ações!$T770=0,Ações!$S770,AVERAGE(Ações!$S770,Ações!$T770)))</f>
        <v>-0.51560000000000006</v>
      </c>
    </row>
    <row r="771" spans="2:21" ht="15.75" customHeight="1" x14ac:dyDescent="0.2">
      <c r="B771" s="63" t="str">
        <f>IFERROR('Dados Status Invest STOCKS'!A758,"-")</f>
        <v>BRPAW</v>
      </c>
      <c r="C771" s="45">
        <f>IFERROR((Ações!$D771-Ações!$K771)/Ações!$D771,0)</f>
        <v>0</v>
      </c>
      <c r="D771" s="46">
        <f>(Ações!$O771)/0.06</f>
        <v>0</v>
      </c>
      <c r="E771" s="47">
        <f>IFERROR((Ações!$F771-Ações!$K771)/Ações!$F771,0)</f>
        <v>0</v>
      </c>
      <c r="F771" s="46" t="str">
        <f>IF(OR(Ações!$N771&lt;0,Ações!$M771&lt;0),"",(22.5*Ações!$M771*Ações!$N771)^0.5)</f>
        <v/>
      </c>
      <c r="G771" s="47">
        <f>IFERROR((Ações!$H771-Ações!$K771)/Ações!$H771,0)</f>
        <v>0</v>
      </c>
      <c r="H771" s="48">
        <f>IFERROR(Ações!$I771/(Ações!$P771-Table_1[[#This Row],[CAGR LUCRO 5A]]),0)</f>
        <v>0</v>
      </c>
      <c r="I771" s="48">
        <f>IF(Ações!$S771&lt;0,"",Ações!$O771*(1+Ações!$S771))</f>
        <v>0</v>
      </c>
      <c r="J771" s="49">
        <f>IFERROR(IF(Ações!$B771="","",(VLOOKUP(Table_1[[#This Row],[AÇÕES]],'Dados Status Invest STOCKS'!A757:AD1372,4)/Table_1[[#This Row],[LPA]]))/100,0)</f>
        <v>0.47512195121951223</v>
      </c>
      <c r="K771" s="64">
        <f>IFERROR(IF(Ações!$B771="","",VLOOKUP(Table_1[[#This Row],[AÇÕES]],'Dados Status Invest STOCKS'!A757:AD1372,2)),0)</f>
        <v>7.9</v>
      </c>
      <c r="L771" s="65">
        <f>IFERROR(IF(Ações!$B771="","",VLOOKUP(Table_1[[#This Row],[AÇÕES]],'Dados Status Invest STOCKS'!A757:AD1372,3)/100),0)</f>
        <v>0</v>
      </c>
      <c r="M771" s="66">
        <f>IFERROR(IF(Ações!$B771="","",VLOOKUP(Table_1[[#This Row],[AÇÕES]],'Dados Status Invest STOCKS'!A757:AD1372,28)),0)</f>
        <v>-0.41</v>
      </c>
      <c r="N771" s="66">
        <f>IFERROR(IF(Ações!$B771="","",VLOOKUP(Table_1[[#This Row],[AÇÕES]],'Dados Status Invest STOCKS'!A757:AD1372,27)),0)</f>
        <v>0.79</v>
      </c>
      <c r="O771" s="66">
        <f>IFERROR(IF(Ações!$L771="","",Ações!$K771*Ações!$L771),0)</f>
        <v>0</v>
      </c>
      <c r="P771" s="67">
        <f t="shared" si="11"/>
        <v>0.06</v>
      </c>
      <c r="Q771" s="67">
        <f>IFERROR(Ações!$O771/Ações!$M771,0)</f>
        <v>0</v>
      </c>
      <c r="R771" s="67">
        <f>IFERROR(IF(Ações!$B771="","",VLOOKUP(Table_1[[#This Row],[AÇÕES]],'Dados Status Invest STOCKS'!A757:AD1372,18)/100),0)</f>
        <v>-0.51560000000000006</v>
      </c>
      <c r="S771" s="65">
        <f>IFERROR(IF(Ações!$B771="","",VLOOKUP(Table_1[[#This Row],[AÇÕES]],'Dados Status Invest STOCKS'!A757:AD1372,25)/100),0)</f>
        <v>0</v>
      </c>
      <c r="T771" s="67">
        <f>(1-Ações!$Q771)*Ações!$R771</f>
        <v>-0.51560000000000006</v>
      </c>
      <c r="U771" s="68">
        <f>IF(Ações!$S771=0,Ações!$T771,IF(Ações!$T771=0,Ações!$S771,AVERAGE(Ações!$S771,Ações!$T771)))</f>
        <v>-0.51560000000000006</v>
      </c>
    </row>
    <row r="772" spans="2:21" ht="15.75" customHeight="1" x14ac:dyDescent="0.2">
      <c r="B772" s="63" t="str">
        <f>IFERROR('Dados Status Invest STOCKS'!A759,"-")</f>
        <v>BRQS</v>
      </c>
      <c r="C772" s="45">
        <f>IFERROR((Ações!$D772-Ações!$K772)/Ações!$D772,0)</f>
        <v>0</v>
      </c>
      <c r="D772" s="46">
        <f>(Ações!$O772)/0.06</f>
        <v>0</v>
      </c>
      <c r="E772" s="47">
        <f>IFERROR((Ações!$F772-Ações!$K772)/Ações!$F772,0)</f>
        <v>0</v>
      </c>
      <c r="F772" s="46" t="str">
        <f>IF(OR(Ações!$N772&lt;0,Ações!$M772&lt;0),"",(22.5*Ações!$M772*Ações!$N772)^0.5)</f>
        <v/>
      </c>
      <c r="G772" s="47">
        <f>IFERROR((Ações!$H772-Ações!$K772)/Ações!$H772,0)</f>
        <v>0</v>
      </c>
      <c r="H772" s="48">
        <f>IFERROR(Ações!$I772/(Ações!$P772-Table_1[[#This Row],[CAGR LUCRO 5A]]),0)</f>
        <v>0</v>
      </c>
      <c r="I772" s="48">
        <f>IF(Ações!$S772&lt;0,"",Ações!$O772*(1+Ações!$S772))</f>
        <v>0</v>
      </c>
      <c r="J772" s="49">
        <f>IFERROR(IF(Ações!$B772="","",(VLOOKUP(Table_1[[#This Row],[AÇÕES]],'Dados Status Invest STOCKS'!A758:AD1373,4)/Table_1[[#This Row],[LPA]]))/100,0)</f>
        <v>1.4444444444444444E-2</v>
      </c>
      <c r="K772" s="64">
        <f>IFERROR(IF(Ações!$B772="","",VLOOKUP(Table_1[[#This Row],[AÇÕES]],'Dados Status Invest STOCKS'!A758:AD1373,2)),0)</f>
        <v>0.28999999999999998</v>
      </c>
      <c r="L772" s="65">
        <f>IFERROR(IF(Ações!$B772="","",VLOOKUP(Table_1[[#This Row],[AÇÕES]],'Dados Status Invest STOCKS'!A758:AD1373,3)/100),0)</f>
        <v>0</v>
      </c>
      <c r="M772" s="66">
        <f>IFERROR(IF(Ações!$B772="","",VLOOKUP(Table_1[[#This Row],[AÇÕES]],'Dados Status Invest STOCKS'!A758:AD1373,28)),0)</f>
        <v>-0.45</v>
      </c>
      <c r="N772" s="66">
        <f>IFERROR(IF(Ações!$B772="","",VLOOKUP(Table_1[[#This Row],[AÇÕES]],'Dados Status Invest STOCKS'!A758:AD1373,27)),0)</f>
        <v>-0.26</v>
      </c>
      <c r="O772" s="66">
        <f>IFERROR(IF(Ações!$L772="","",Ações!$K772*Ações!$L772),0)</f>
        <v>0</v>
      </c>
      <c r="P772" s="67">
        <f t="shared" si="11"/>
        <v>0.06</v>
      </c>
      <c r="Q772" s="67">
        <f>IFERROR(Ações!$O772/Ações!$M772,0)</f>
        <v>0</v>
      </c>
      <c r="R772" s="67">
        <f>IFERROR(IF(Ações!$B772="","",VLOOKUP(Table_1[[#This Row],[AÇÕES]],'Dados Status Invest STOCKS'!A758:AD1373,18)/100),0)</f>
        <v>-1.6835</v>
      </c>
      <c r="S772" s="65">
        <f>IFERROR(IF(Ações!$B772="","",VLOOKUP(Table_1[[#This Row],[AÇÕES]],'Dados Status Invest STOCKS'!A758:AD1373,25)/100),0)</f>
        <v>0</v>
      </c>
      <c r="T772" s="67">
        <f>(1-Ações!$Q772)*Ações!$R772</f>
        <v>-1.6835</v>
      </c>
      <c r="U772" s="68">
        <f>IF(Ações!$S772=0,Ações!$T772,IF(Ações!$T772=0,Ações!$S772,AVERAGE(Ações!$S772,Ações!$T772)))</f>
        <v>-1.6835</v>
      </c>
    </row>
    <row r="773" spans="2:21" ht="15.75" customHeight="1" x14ac:dyDescent="0.2">
      <c r="B773" s="63" t="str">
        <f>IFERROR('Dados Status Invest STOCKS'!A760,"-")</f>
        <v>BRY</v>
      </c>
      <c r="C773" s="45">
        <f>IFERROR((Ações!$D773-Ações!$K773)/Ações!$D773,0)</f>
        <v>-1.6200873362445414</v>
      </c>
      <c r="D773" s="46">
        <f>(Ações!$O773)/0.06</f>
        <v>3.3281333333333336</v>
      </c>
      <c r="E773" s="47">
        <f>IFERROR((Ações!$F773-Ações!$K773)/Ações!$F773,0)</f>
        <v>0</v>
      </c>
      <c r="F773" s="46" t="str">
        <f>IF(OR(Ações!$N773&lt;0,Ações!$M773&lt;0),"",(22.5*Ações!$M773*Ações!$N773)^0.5)</f>
        <v/>
      </c>
      <c r="G773" s="47">
        <f>IFERROR((Ações!$H773-Ações!$K773)/Ações!$H773,0)</f>
        <v>-1.6200873362445414</v>
      </c>
      <c r="H773" s="48">
        <f>IFERROR(Ações!$I773/(Ações!$P773-Table_1[[#This Row],[CAGR LUCRO 5A]]),0)</f>
        <v>3.3281333333333336</v>
      </c>
      <c r="I773" s="48">
        <f>IF(Ações!$S773&lt;0,"",Ações!$O773*(1+Ações!$S773))</f>
        <v>0.199688</v>
      </c>
      <c r="J773" s="49">
        <f>IFERROR(IF(Ações!$B773="","",(VLOOKUP(Table_1[[#This Row],[AÇÕES]],'Dados Status Invest STOCKS'!A759:AD1374,4)/Table_1[[#This Row],[LPA]]))/100,0)</f>
        <v>7.1909090909090909E-2</v>
      </c>
      <c r="K773" s="64">
        <f>IFERROR(IF(Ações!$B773="","",VLOOKUP(Table_1[[#This Row],[AÇÕES]],'Dados Status Invest STOCKS'!A759:AD1374,2)),0)</f>
        <v>8.7200000000000006</v>
      </c>
      <c r="L773" s="65">
        <f>IFERROR(IF(Ações!$B773="","",VLOOKUP(Table_1[[#This Row],[AÇÕES]],'Dados Status Invest STOCKS'!A759:AD1374,3)/100),0)</f>
        <v>2.29E-2</v>
      </c>
      <c r="M773" s="66">
        <f>IFERROR(IF(Ações!$B773="","",VLOOKUP(Table_1[[#This Row],[AÇÕES]],'Dados Status Invest STOCKS'!A759:AD1374,28)),0)</f>
        <v>-1.1000000000000001</v>
      </c>
      <c r="N773" s="66">
        <f>IFERROR(IF(Ações!$B773="","",VLOOKUP(Table_1[[#This Row],[AÇÕES]],'Dados Status Invest STOCKS'!A759:AD1374,27)),0)</f>
        <v>8.56</v>
      </c>
      <c r="O773" s="66">
        <f>IFERROR(IF(Ações!$L773="","",Ações!$K773*Ações!$L773),0)</f>
        <v>0.199688</v>
      </c>
      <c r="P773" s="67">
        <f t="shared" si="11"/>
        <v>0.06</v>
      </c>
      <c r="Q773" s="67">
        <f>IFERROR(Ações!$O773/Ações!$M773,0)</f>
        <v>-0.18153454545454545</v>
      </c>
      <c r="R773" s="67">
        <f>IFERROR(IF(Ações!$B773="","",VLOOKUP(Table_1[[#This Row],[AÇÕES]],'Dados Status Invest STOCKS'!A759:AD1374,18)/100),0)</f>
        <v>-0.1288</v>
      </c>
      <c r="S773" s="65">
        <f>IFERROR(IF(Ações!$B773="","",VLOOKUP(Table_1[[#This Row],[AÇÕES]],'Dados Status Invest STOCKS'!A759:AD1374,25)/100),0)</f>
        <v>0</v>
      </c>
      <c r="T773" s="67">
        <f>(1-Ações!$Q773)*Ações!$R773</f>
        <v>-0.15218164945454543</v>
      </c>
      <c r="U773" s="68">
        <f>IF(Ações!$S773=0,Ações!$T773,IF(Ações!$T773=0,Ações!$S773,AVERAGE(Ações!$S773,Ações!$T773)))</f>
        <v>-0.15218164945454543</v>
      </c>
    </row>
    <row r="774" spans="2:21" ht="15.75" customHeight="1" x14ac:dyDescent="0.2">
      <c r="B774" s="63" t="str">
        <f>IFERROR('Dados Status Invest STOCKS'!A761,"-")</f>
        <v>BSA</v>
      </c>
      <c r="C774" s="45">
        <f>IFERROR((Ações!$D774-Ações!$K774)/Ações!$D774,0)</f>
        <v>0</v>
      </c>
      <c r="D774" s="46">
        <f>(Ações!$O774)/0.06</f>
        <v>0</v>
      </c>
      <c r="E774" s="47">
        <f>IFERROR((Ações!$F774-Ações!$K774)/Ações!$F774,0)</f>
        <v>0.77050591652336198</v>
      </c>
      <c r="F774" s="46">
        <f>IF(OR(Ações!$N774&lt;0,Ações!$M774&lt;0),"",(22.5*Ações!$M774*Ações!$N774)^0.5)</f>
        <v>110.06819704165233</v>
      </c>
      <c r="G774" s="47">
        <f>IFERROR((Ações!$H774-Ações!$K774)/Ações!$H774,0)</f>
        <v>0</v>
      </c>
      <c r="H774" s="48">
        <f>IFERROR(Ações!$I774/(Ações!$P774-Table_1[[#This Row],[CAGR LUCRO 5A]]),0)</f>
        <v>0</v>
      </c>
      <c r="I774" s="48">
        <f>IF(Ações!$S774&lt;0,"",Ações!$O774*(1+Ações!$S774))</f>
        <v>0</v>
      </c>
      <c r="J774" s="49">
        <f>IFERROR(IF(Ações!$B774="","",(VLOOKUP(Table_1[[#This Row],[AÇÕES]],'Dados Status Invest STOCKS'!A760:AD1375,4)/Table_1[[#This Row],[LPA]]))/100,0)</f>
        <v>5.1490514905149051E-4</v>
      </c>
      <c r="K774" s="64">
        <f>IFERROR(IF(Ações!$B774="","",VLOOKUP(Table_1[[#This Row],[AÇÕES]],'Dados Status Invest STOCKS'!A760:AD1375,2)),0)</f>
        <v>25.26</v>
      </c>
      <c r="L774" s="65">
        <f>IFERROR(IF(Ações!$B774="","",VLOOKUP(Table_1[[#This Row],[AÇÕES]],'Dados Status Invest STOCKS'!A760:AD1375,3)/100),0)</f>
        <v>0</v>
      </c>
      <c r="M774" s="66">
        <f>IFERROR(IF(Ações!$B774="","",VLOOKUP(Table_1[[#This Row],[AÇÕES]],'Dados Status Invest STOCKS'!A760:AD1375,28)),0)</f>
        <v>22.14</v>
      </c>
      <c r="N774" s="66">
        <f>IFERROR(IF(Ações!$B774="","",VLOOKUP(Table_1[[#This Row],[AÇÕES]],'Dados Status Invest STOCKS'!A760:AD1375,27)),0)</f>
        <v>24.32</v>
      </c>
      <c r="O774" s="66">
        <f>IFERROR(IF(Ações!$L774="","",Ações!$K774*Ações!$L774),0)</f>
        <v>0</v>
      </c>
      <c r="P774" s="67">
        <f t="shared" si="11"/>
        <v>0.06</v>
      </c>
      <c r="Q774" s="67">
        <f>IFERROR(Ações!$O774/Ações!$M774,0)</f>
        <v>0</v>
      </c>
      <c r="R774" s="67">
        <f>IFERROR(IF(Ações!$B774="","",VLOOKUP(Table_1[[#This Row],[AÇÕES]],'Dados Status Invest STOCKS'!A760:AD1375,18)/100),0)</f>
        <v>0.91069999999999995</v>
      </c>
      <c r="S774" s="65">
        <f>IFERROR(IF(Ações!$B774="","",VLOOKUP(Table_1[[#This Row],[AÇÕES]],'Dados Status Invest STOCKS'!A760:AD1375,25)/100),0)</f>
        <v>0.13019999999999998</v>
      </c>
      <c r="T774" s="67">
        <f>(1-Ações!$Q774)*Ações!$R774</f>
        <v>0.91069999999999995</v>
      </c>
      <c r="U774" s="68">
        <f>IF(Ações!$S774=0,Ações!$T774,IF(Ações!$T774=0,Ações!$S774,AVERAGE(Ações!$S774,Ações!$T774)))</f>
        <v>0.52044999999999997</v>
      </c>
    </row>
    <row r="775" spans="2:21" ht="15.75" customHeight="1" x14ac:dyDescent="0.2">
      <c r="B775" s="63" t="str">
        <f>IFERROR('Dados Status Invest STOCKS'!A762,"-")</f>
        <v>BSAC</v>
      </c>
      <c r="C775" s="45">
        <f>IFERROR((Ações!$D775-Ações!$K775)/Ações!$D775,0)</f>
        <v>-0.72413793103448276</v>
      </c>
      <c r="D775" s="46">
        <f>(Ações!$O775)/0.06</f>
        <v>11.449199999999999</v>
      </c>
      <c r="E775" s="47">
        <f>IFERROR((Ações!$F775-Ações!$K775)/Ações!$F775,0)</f>
        <v>2.5265406953400283E-2</v>
      </c>
      <c r="F775" s="46">
        <f>IF(OR(Ações!$N775&lt;0,Ações!$M775&lt;0),"",(22.5*Ações!$M775*Ações!$N775)^0.5)</f>
        <v>20.251666598085205</v>
      </c>
      <c r="G775" s="47">
        <f>IFERROR((Ações!$H775-Ações!$K775)/Ações!$H775,0)</f>
        <v>0.50080147564187016</v>
      </c>
      <c r="H775" s="48">
        <f>IFERROR(Ações!$I775/(Ações!$P775-Table_1[[#This Row],[CAGR LUCRO 5A]]),0)</f>
        <v>39.543386121546973</v>
      </c>
      <c r="I775" s="48">
        <f>IF(Ações!$S775&lt;0,"",Ações!$O775*(1+Ações!$S775))</f>
        <v>0.71573528879999992</v>
      </c>
      <c r="J775" s="49">
        <f>IFERROR(IF(Ações!$B775="","",(VLOOKUP(Table_1[[#This Row],[AÇÕES]],'Dados Status Invest STOCKS'!A761:AD1376,4)/Table_1[[#This Row],[LPA]]))/100,0)</f>
        <v>6.9761904761904775E-2</v>
      </c>
      <c r="K775" s="64">
        <f>IFERROR(IF(Ações!$B775="","",VLOOKUP(Table_1[[#This Row],[AÇÕES]],'Dados Status Invest STOCKS'!A761:AD1376,2)),0)</f>
        <v>19.739999999999998</v>
      </c>
      <c r="L775" s="65">
        <f>IFERROR(IF(Ações!$B775="","",VLOOKUP(Table_1[[#This Row],[AÇÕES]],'Dados Status Invest STOCKS'!A761:AD1376,3)/100),0)</f>
        <v>3.4799999999999998E-2</v>
      </c>
      <c r="M775" s="66">
        <f>IFERROR(IF(Ações!$B775="","",VLOOKUP(Table_1[[#This Row],[AÇÕES]],'Dados Status Invest STOCKS'!A761:AD1376,28)),0)</f>
        <v>1.68</v>
      </c>
      <c r="N775" s="66">
        <f>IFERROR(IF(Ações!$B775="","",VLOOKUP(Table_1[[#This Row],[AÇÕES]],'Dados Status Invest STOCKS'!A761:AD1376,27)),0)</f>
        <v>10.85</v>
      </c>
      <c r="O775" s="66">
        <f>IFERROR(IF(Ações!$L775="","",Ações!$K775*Ações!$L775),0)</f>
        <v>0.6869519999999999</v>
      </c>
      <c r="P775" s="67">
        <f t="shared" si="11"/>
        <v>0.06</v>
      </c>
      <c r="Q775" s="67">
        <f>IFERROR(Ações!$O775/Ações!$M775,0)</f>
        <v>0.40889999999999993</v>
      </c>
      <c r="R775" s="67">
        <f>IFERROR(IF(Ações!$B775="","",VLOOKUP(Table_1[[#This Row],[AÇÕES]],'Dados Status Invest STOCKS'!A761:AD1376,18)/100),0)</f>
        <v>0.1552</v>
      </c>
      <c r="S775" s="65">
        <f>IFERROR(IF(Ações!$B775="","",VLOOKUP(Table_1[[#This Row],[AÇÕES]],'Dados Status Invest STOCKS'!A761:AD1376,25)/100),0)</f>
        <v>4.1900000000000007E-2</v>
      </c>
      <c r="T775" s="67">
        <f>(1-Ações!$Q775)*Ações!$R775</f>
        <v>9.173872000000001E-2</v>
      </c>
      <c r="U775" s="68">
        <f>IF(Ações!$S775=0,Ações!$T775,IF(Ações!$T775=0,Ações!$S775,AVERAGE(Ações!$S775,Ações!$T775)))</f>
        <v>6.6819360000000008E-2</v>
      </c>
    </row>
    <row r="776" spans="2:21" ht="15.75" customHeight="1" x14ac:dyDescent="0.2">
      <c r="B776" s="63" t="str">
        <f>IFERROR('Dados Status Invest STOCKS'!A763,"-")</f>
        <v>BSBK</v>
      </c>
      <c r="C776" s="45">
        <f>IFERROR((Ações!$D776-Ações!$K776)/Ações!$D776,0)</f>
        <v>0</v>
      </c>
      <c r="D776" s="46">
        <f>(Ações!$O776)/0.06</f>
        <v>0</v>
      </c>
      <c r="E776" s="47">
        <f>IFERROR((Ações!$F776-Ações!$K776)/Ações!$F776,0)</f>
        <v>3.698134083954785E-3</v>
      </c>
      <c r="F776" s="46">
        <f>IF(OR(Ações!$N776&lt;0,Ações!$M776&lt;0),"",(22.5*Ações!$M776*Ações!$N776)^0.5)</f>
        <v>10.037118610437957</v>
      </c>
      <c r="G776" s="47">
        <f>IFERROR((Ações!$H776-Ações!$K776)/Ações!$H776,0)</f>
        <v>0</v>
      </c>
      <c r="H776" s="48">
        <f>IFERROR(Ações!$I776/(Ações!$P776-Table_1[[#This Row],[CAGR LUCRO 5A]]),0)</f>
        <v>0</v>
      </c>
      <c r="I776" s="48">
        <f>IF(Ações!$S776&lt;0,"",Ações!$O776*(1+Ações!$S776))</f>
        <v>0</v>
      </c>
      <c r="J776" s="49">
        <f>IFERROR(IF(Ações!$B776="","",(VLOOKUP(Table_1[[#This Row],[AÇÕES]],'Dados Status Invest STOCKS'!A762:AD1377,4)/Table_1[[#This Row],[LPA]]))/100,0)</f>
        <v>0.49777777777777771</v>
      </c>
      <c r="K776" s="64">
        <f>IFERROR(IF(Ações!$B776="","",VLOOKUP(Table_1[[#This Row],[AÇÕES]],'Dados Status Invest STOCKS'!A762:AD1377,2)),0)</f>
        <v>10</v>
      </c>
      <c r="L776" s="65">
        <f>IFERROR(IF(Ações!$B776="","",VLOOKUP(Table_1[[#This Row],[AÇÕES]],'Dados Status Invest STOCKS'!A762:AD1377,3)/100),0)</f>
        <v>0</v>
      </c>
      <c r="M776" s="66">
        <f>IFERROR(IF(Ações!$B776="","",VLOOKUP(Table_1[[#This Row],[AÇÕES]],'Dados Status Invest STOCKS'!A762:AD1377,28)),0)</f>
        <v>0.45</v>
      </c>
      <c r="N776" s="66">
        <f>IFERROR(IF(Ações!$B776="","",VLOOKUP(Table_1[[#This Row],[AÇÕES]],'Dados Status Invest STOCKS'!A762:AD1377,27)),0)</f>
        <v>9.9499999999999993</v>
      </c>
      <c r="O776" s="66">
        <f>IFERROR(IF(Ações!$L776="","",Ações!$K776*Ações!$L776),0)</f>
        <v>0</v>
      </c>
      <c r="P776" s="67">
        <f t="shared" si="11"/>
        <v>0.06</v>
      </c>
      <c r="Q776" s="67">
        <f>IFERROR(Ações!$O776/Ações!$M776,0)</f>
        <v>0</v>
      </c>
      <c r="R776" s="67">
        <f>IFERROR(IF(Ações!$B776="","",VLOOKUP(Table_1[[#This Row],[AÇÕES]],'Dados Status Invest STOCKS'!A762:AD1377,18)/100),0)</f>
        <v>4.4900000000000002E-2</v>
      </c>
      <c r="S776" s="65">
        <f>IFERROR(IF(Ações!$B776="","",VLOOKUP(Table_1[[#This Row],[AÇÕES]],'Dados Status Invest STOCKS'!A762:AD1377,25)/100),0)</f>
        <v>0</v>
      </c>
      <c r="T776" s="67">
        <f>(1-Ações!$Q776)*Ações!$R776</f>
        <v>4.4900000000000002E-2</v>
      </c>
      <c r="U776" s="68">
        <f>IF(Ações!$S776=0,Ações!$T776,IF(Ações!$T776=0,Ações!$S776,AVERAGE(Ações!$S776,Ações!$T776)))</f>
        <v>4.4900000000000002E-2</v>
      </c>
    </row>
    <row r="777" spans="2:21" ht="15.75" customHeight="1" x14ac:dyDescent="0.2">
      <c r="B777" s="63" t="str">
        <f>IFERROR('Dados Status Invest STOCKS'!A764,"-")</f>
        <v>BSBR</v>
      </c>
      <c r="C777" s="45">
        <f>IFERROR((Ações!$D777-Ações!$K777)/Ações!$D777,0)</f>
        <v>0.41002949852507375</v>
      </c>
      <c r="D777" s="46">
        <f>(Ações!$O777)/0.06</f>
        <v>9.7123500000000007</v>
      </c>
      <c r="E777" s="47">
        <f>IFERROR((Ações!$F777-Ações!$K777)/Ações!$F777,0)</f>
        <v>-0.19480057958044197</v>
      </c>
      <c r="F777" s="46">
        <f>IF(OR(Ações!$N777&lt;0,Ações!$M777&lt;0),"",(22.5*Ações!$M777*Ações!$N777)^0.5)</f>
        <v>4.7957793944258951</v>
      </c>
      <c r="G777" s="47">
        <f>IFERROR((Ações!$H777-Ações!$K777)/Ações!$H777,0)</f>
        <v>0</v>
      </c>
      <c r="H777" s="48">
        <f>IFERROR(Ações!$I777/(Ações!$P777-Table_1[[#This Row],[CAGR LUCRO 5A]]),0)</f>
        <v>0</v>
      </c>
      <c r="I777" s="48" t="str">
        <f>IF(Ações!$S777&lt;0,"",Ações!$O777*(1+Ações!$S777))</f>
        <v/>
      </c>
      <c r="J777" s="49">
        <f>IFERROR(IF(Ações!$B777="","",(VLOOKUP(Table_1[[#This Row],[AÇÕES]],'Dados Status Invest STOCKS'!A763:AD1378,4)/Table_1[[#This Row],[LPA]]))/100,0)</f>
        <v>0.39552631578947361</v>
      </c>
      <c r="K777" s="64">
        <f>IFERROR(IF(Ações!$B777="","",VLOOKUP(Table_1[[#This Row],[AÇÕES]],'Dados Status Invest STOCKS'!A763:AD1378,2)),0)</f>
        <v>5.73</v>
      </c>
      <c r="L777" s="65">
        <f>IFERROR(IF(Ações!$B777="","",VLOOKUP(Table_1[[#This Row],[AÇÕES]],'Dados Status Invest STOCKS'!A763:AD1378,3)/100),0)</f>
        <v>0.1017</v>
      </c>
      <c r="M777" s="66">
        <f>IFERROR(IF(Ações!$B777="","",VLOOKUP(Table_1[[#This Row],[AÇÕES]],'Dados Status Invest STOCKS'!A763:AD1378,28)),0)</f>
        <v>0.38</v>
      </c>
      <c r="N777" s="66">
        <f>IFERROR(IF(Ações!$B777="","",VLOOKUP(Table_1[[#This Row],[AÇÕES]],'Dados Status Invest STOCKS'!A763:AD1378,27)),0)</f>
        <v>2.69</v>
      </c>
      <c r="O777" s="66">
        <f>IFERROR(IF(Ações!$L777="","",Ações!$K777*Ações!$L777),0)</f>
        <v>0.58274100000000006</v>
      </c>
      <c r="P777" s="67">
        <f t="shared" si="11"/>
        <v>0.06</v>
      </c>
      <c r="Q777" s="67">
        <f>IFERROR(Ações!$O777/Ações!$M777,0)</f>
        <v>1.5335289473684213</v>
      </c>
      <c r="R777" s="67">
        <f>IFERROR(IF(Ações!$B777="","",VLOOKUP(Table_1[[#This Row],[AÇÕES]],'Dados Status Invest STOCKS'!A763:AD1378,18)/100),0)</f>
        <v>0.14169999999999999</v>
      </c>
      <c r="S777" s="65">
        <f>IFERROR(IF(Ações!$B777="","",VLOOKUP(Table_1[[#This Row],[AÇÕES]],'Dados Status Invest STOCKS'!A763:AD1378,25)/100),0)</f>
        <v>-2.81E-2</v>
      </c>
      <c r="T777" s="67">
        <f>(1-Ações!$Q777)*Ações!$R777</f>
        <v>-7.5601051842105291E-2</v>
      </c>
      <c r="U777" s="68">
        <f>IF(Ações!$S777=0,Ações!$T777,IF(Ações!$T777=0,Ações!$S777,AVERAGE(Ações!$S777,Ações!$T777)))</f>
        <v>-5.1850525921052645E-2</v>
      </c>
    </row>
    <row r="778" spans="2:21" ht="15.75" customHeight="1" x14ac:dyDescent="0.2">
      <c r="B778" s="63" t="str">
        <f>IFERROR('Dados Status Invest STOCKS'!A765,"-")</f>
        <v>BSET</v>
      </c>
      <c r="C778" s="45">
        <f>IFERROR((Ações!$D778-Ações!$K778)/Ações!$D778,0)</f>
        <v>-0.62162162162162127</v>
      </c>
      <c r="D778" s="46">
        <f>(Ações!$O778)/0.06</f>
        <v>8.8430000000000017</v>
      </c>
      <c r="E778" s="47">
        <f>IFERROR((Ações!$F778-Ações!$K778)/Ações!$F778,0)</f>
        <v>0.47116904524926834</v>
      </c>
      <c r="F778" s="46">
        <f>IF(OR(Ações!$N778&lt;0,Ações!$M778&lt;0),"",(22.5*Ações!$M778*Ações!$N778)^0.5)</f>
        <v>27.116415692343999</v>
      </c>
      <c r="G778" s="47">
        <f>IFERROR((Ações!$H778-Ações!$K778)/Ações!$H778,0)</f>
        <v>-0.62162162162162127</v>
      </c>
      <c r="H778" s="48">
        <f>IFERROR(Ações!$I778/(Ações!$P778-Table_1[[#This Row],[CAGR LUCRO 5A]]),0)</f>
        <v>8.8430000000000017</v>
      </c>
      <c r="I778" s="48">
        <f>IF(Ações!$S778&lt;0,"",Ações!$O778*(1+Ações!$S778))</f>
        <v>0.53058000000000005</v>
      </c>
      <c r="J778" s="49">
        <f>IFERROR(IF(Ações!$B778="","",(VLOOKUP(Table_1[[#This Row],[AÇÕES]],'Dados Status Invest STOCKS'!A764:AD1379,4)/Table_1[[#This Row],[LPA]]))/100,0)</f>
        <v>3.5799999999999998E-2</v>
      </c>
      <c r="K778" s="64">
        <f>IFERROR(IF(Ações!$B778="","",VLOOKUP(Table_1[[#This Row],[AÇÕES]],'Dados Status Invest STOCKS'!A764:AD1379,2)),0)</f>
        <v>14.34</v>
      </c>
      <c r="L778" s="65">
        <f>IFERROR(IF(Ações!$B778="","",VLOOKUP(Table_1[[#This Row],[AÇÕES]],'Dados Status Invest STOCKS'!A764:AD1379,3)/100),0)</f>
        <v>3.7000000000000005E-2</v>
      </c>
      <c r="M778" s="66">
        <f>IFERROR(IF(Ações!$B778="","",VLOOKUP(Table_1[[#This Row],[AÇÕES]],'Dados Status Invest STOCKS'!A764:AD1379,28)),0)</f>
        <v>2</v>
      </c>
      <c r="N778" s="66">
        <f>IFERROR(IF(Ações!$B778="","",VLOOKUP(Table_1[[#This Row],[AÇÕES]],'Dados Status Invest STOCKS'!A764:AD1379,27)),0)</f>
        <v>16.34</v>
      </c>
      <c r="O778" s="66">
        <f>IFERROR(IF(Ações!$L778="","",Ações!$K778*Ações!$L778),0)</f>
        <v>0.53058000000000005</v>
      </c>
      <c r="P778" s="67">
        <f t="shared" si="11"/>
        <v>0.06</v>
      </c>
      <c r="Q778" s="67">
        <f>IFERROR(Ações!$O778/Ações!$M778,0)</f>
        <v>0.26529000000000003</v>
      </c>
      <c r="R778" s="67">
        <f>IFERROR(IF(Ações!$B778="","",VLOOKUP(Table_1[[#This Row],[AÇÕES]],'Dados Status Invest STOCKS'!A764:AD1379,18)/100),0)</f>
        <v>0.1226</v>
      </c>
      <c r="S778" s="65">
        <f>IFERROR(IF(Ações!$B778="","",VLOOKUP(Table_1[[#This Row],[AÇÕES]],'Dados Status Invest STOCKS'!A764:AD1379,25)/100),0)</f>
        <v>0</v>
      </c>
      <c r="T778" s="67">
        <f>(1-Ações!$Q778)*Ações!$R778</f>
        <v>9.0075446000000003E-2</v>
      </c>
      <c r="U778" s="68">
        <f>IF(Ações!$S778=0,Ações!$T778,IF(Ações!$T778=0,Ações!$S778,AVERAGE(Ações!$S778,Ações!$T778)))</f>
        <v>9.0075446000000003E-2</v>
      </c>
    </row>
    <row r="779" spans="2:21" ht="15.75" customHeight="1" x14ac:dyDescent="0.2">
      <c r="B779" s="63" t="str">
        <f>IFERROR('Dados Status Invest STOCKS'!A766,"-")</f>
        <v>BSGM</v>
      </c>
      <c r="C779" s="45">
        <f>IFERROR((Ações!$D779-Ações!$K779)/Ações!$D779,0)</f>
        <v>0</v>
      </c>
      <c r="D779" s="46">
        <f>(Ações!$O779)/0.06</f>
        <v>0</v>
      </c>
      <c r="E779" s="47">
        <f>IFERROR((Ações!$F779-Ações!$K779)/Ações!$F779,0)</f>
        <v>0</v>
      </c>
      <c r="F779" s="46" t="str">
        <f>IF(OR(Ações!$N779&lt;0,Ações!$M779&lt;0),"",(22.5*Ações!$M779*Ações!$N779)^0.5)</f>
        <v/>
      </c>
      <c r="G779" s="47">
        <f>IFERROR((Ações!$H779-Ações!$K779)/Ações!$H779,0)</f>
        <v>0</v>
      </c>
      <c r="H779" s="48">
        <f>IFERROR(Ações!$I779/(Ações!$P779-Table_1[[#This Row],[CAGR LUCRO 5A]]),0)</f>
        <v>0</v>
      </c>
      <c r="I779" s="48">
        <f>IF(Ações!$S779&lt;0,"",Ações!$O779*(1+Ações!$S779))</f>
        <v>0</v>
      </c>
      <c r="J779" s="49">
        <f>IFERROR(IF(Ações!$B779="","",(VLOOKUP(Table_1[[#This Row],[AÇÕES]],'Dados Status Invest STOCKS'!A765:AD1380,4)/Table_1[[#This Row],[LPA]]))/100,0)</f>
        <v>1.9789473684210527E-2</v>
      </c>
      <c r="K779" s="64">
        <f>IFERROR(IF(Ações!$B779="","",VLOOKUP(Table_1[[#This Row],[AÇÕES]],'Dados Status Invest STOCKS'!A765:AD1380,2)),0)</f>
        <v>1.79</v>
      </c>
      <c r="L779" s="65">
        <f>IFERROR(IF(Ações!$B779="","",VLOOKUP(Table_1[[#This Row],[AÇÕES]],'Dados Status Invest STOCKS'!A765:AD1380,3)/100),0)</f>
        <v>0</v>
      </c>
      <c r="M779" s="66">
        <f>IFERROR(IF(Ações!$B779="","",VLOOKUP(Table_1[[#This Row],[AÇÕES]],'Dados Status Invest STOCKS'!A765:AD1380,28)),0)</f>
        <v>-0.95</v>
      </c>
      <c r="N779" s="66">
        <f>IFERROR(IF(Ações!$B779="","",VLOOKUP(Table_1[[#This Row],[AÇÕES]],'Dados Status Invest STOCKS'!A765:AD1380,27)),0)</f>
        <v>0.51</v>
      </c>
      <c r="O779" s="66">
        <f>IFERROR(IF(Ações!$L779="","",Ações!$K779*Ações!$L779),0)</f>
        <v>0</v>
      </c>
      <c r="P779" s="67">
        <f t="shared" si="11"/>
        <v>0.06</v>
      </c>
      <c r="Q779" s="67">
        <f>IFERROR(Ações!$O779/Ações!$M779,0)</f>
        <v>0</v>
      </c>
      <c r="R779" s="67">
        <f>IFERROR(IF(Ações!$B779="","",VLOOKUP(Table_1[[#This Row],[AÇÕES]],'Dados Status Invest STOCKS'!A765:AD1380,18)/100),0)</f>
        <v>-1.8506</v>
      </c>
      <c r="S779" s="65">
        <f>IFERROR(IF(Ações!$B779="","",VLOOKUP(Table_1[[#This Row],[AÇÕES]],'Dados Status Invest STOCKS'!A765:AD1380,25)/100),0)</f>
        <v>0</v>
      </c>
      <c r="T779" s="67">
        <f>(1-Ações!$Q779)*Ações!$R779</f>
        <v>-1.8506</v>
      </c>
      <c r="U779" s="68">
        <f>IF(Ações!$S779=0,Ações!$T779,IF(Ações!$T779=0,Ações!$S779,AVERAGE(Ações!$S779,Ações!$T779)))</f>
        <v>-1.8506</v>
      </c>
    </row>
    <row r="780" spans="2:21" ht="15.75" customHeight="1" x14ac:dyDescent="0.2">
      <c r="B780" s="63" t="str">
        <f>IFERROR('Dados Status Invest STOCKS'!A767,"-")</f>
        <v>BSIG</v>
      </c>
      <c r="C780" s="45">
        <f>IFERROR((Ações!$D780-Ações!$K780)/Ações!$D780,0)</f>
        <v>-32.333333333333336</v>
      </c>
      <c r="D780" s="46">
        <f>(Ações!$O780)/0.06</f>
        <v>0.65820000000000001</v>
      </c>
      <c r="E780" s="47">
        <f>IFERROR((Ações!$F780-Ações!$K780)/Ações!$F780,0)</f>
        <v>0.80066903438331605</v>
      </c>
      <c r="F780" s="46">
        <f>IF(OR(Ações!$N780&lt;0,Ações!$M780&lt;0),"",(22.5*Ações!$M780*Ações!$N780)^0.5)</f>
        <v>110.06819704165233</v>
      </c>
      <c r="G780" s="47">
        <f>IFERROR((Ações!$H780-Ações!$K780)/Ações!$H780,0)</f>
        <v>35.5071668731198</v>
      </c>
      <c r="H780" s="48">
        <f>IFERROR(Ações!$I780/(Ações!$P780-Table_1[[#This Row],[CAGR LUCRO 5A]]),0)</f>
        <v>-0.63580994871794883</v>
      </c>
      <c r="I780" s="48">
        <f>IF(Ações!$S780&lt;0,"",Ações!$O780*(1+Ações!$S780))</f>
        <v>4.4633858399999997E-2</v>
      </c>
      <c r="J780" s="49">
        <f>IFERROR(IF(Ações!$B780="","",(VLOOKUP(Table_1[[#This Row],[AÇÕES]],'Dados Status Invest STOCKS'!A766:AD1381,4)/Table_1[[#This Row],[LPA]]))/100,0)</f>
        <v>4.4715447154471545E-4</v>
      </c>
      <c r="K780" s="64">
        <f>IFERROR(IF(Ações!$B780="","",VLOOKUP(Table_1[[#This Row],[AÇÕES]],'Dados Status Invest STOCKS'!A766:AD1381,2)),0)</f>
        <v>21.94</v>
      </c>
      <c r="L780" s="65">
        <f>IFERROR(IF(Ações!$B780="","",VLOOKUP(Table_1[[#This Row],[AÇÕES]],'Dados Status Invest STOCKS'!A766:AD1381,3)/100),0)</f>
        <v>1.8E-3</v>
      </c>
      <c r="M780" s="66">
        <f>IFERROR(IF(Ações!$B780="","",VLOOKUP(Table_1[[#This Row],[AÇÕES]],'Dados Status Invest STOCKS'!A766:AD1381,28)),0)</f>
        <v>22.14</v>
      </c>
      <c r="N780" s="66">
        <f>IFERROR(IF(Ações!$B780="","",VLOOKUP(Table_1[[#This Row],[AÇÕES]],'Dados Status Invest STOCKS'!A766:AD1381,27)),0)</f>
        <v>24.32</v>
      </c>
      <c r="O780" s="66">
        <f>IFERROR(IF(Ações!$L780="","",Ações!$K780*Ações!$L780),0)</f>
        <v>3.9491999999999999E-2</v>
      </c>
      <c r="P780" s="67">
        <f t="shared" si="11"/>
        <v>0.06</v>
      </c>
      <c r="Q780" s="67">
        <f>IFERROR(Ações!$O780/Ações!$M780,0)</f>
        <v>1.7837398373983738E-3</v>
      </c>
      <c r="R780" s="67">
        <f>IFERROR(IF(Ações!$B780="","",VLOOKUP(Table_1[[#This Row],[AÇÕES]],'Dados Status Invest STOCKS'!A766:AD1381,18)/100),0)</f>
        <v>0.91069999999999995</v>
      </c>
      <c r="S780" s="65">
        <f>IFERROR(IF(Ações!$B780="","",VLOOKUP(Table_1[[#This Row],[AÇÕES]],'Dados Status Invest STOCKS'!A766:AD1381,25)/100),0)</f>
        <v>0.13019999999999998</v>
      </c>
      <c r="T780" s="67">
        <f>(1-Ações!$Q780)*Ações!$R780</f>
        <v>0.90907554813008129</v>
      </c>
      <c r="U780" s="68">
        <f>IF(Ações!$S780=0,Ações!$T780,IF(Ações!$T780=0,Ações!$S780,AVERAGE(Ações!$S780,Ações!$T780)))</f>
        <v>0.51963777406504064</v>
      </c>
    </row>
    <row r="781" spans="2:21" ht="15.75" customHeight="1" x14ac:dyDescent="0.2">
      <c r="B781" s="63" t="str">
        <f>IFERROR('Dados Status Invest STOCKS'!A768,"-")</f>
        <v>BSM</v>
      </c>
      <c r="C781" s="45">
        <f>IFERROR((Ações!$D781-Ações!$K781)/Ações!$D781,0)</f>
        <v>0.22380336351875821</v>
      </c>
      <c r="D781" s="46">
        <f>(Ações!$O781)/0.06</f>
        <v>14.158783333333336</v>
      </c>
      <c r="E781" s="47">
        <f>IFERROR((Ações!$F781-Ações!$K781)/Ações!$F781,0)</f>
        <v>0</v>
      </c>
      <c r="F781" s="46">
        <f>IF(OR(Ações!$N781&lt;0,Ações!$M781&lt;0),"",(22.5*Ações!$M781*Ações!$N781)^0.5)</f>
        <v>0</v>
      </c>
      <c r="G781" s="47">
        <f>IFERROR((Ações!$H781-Ações!$K781)/Ações!$H781,0)</f>
        <v>0.22380336351875821</v>
      </c>
      <c r="H781" s="48">
        <f>IFERROR(Ações!$I781/(Ações!$P781-Table_1[[#This Row],[CAGR LUCRO 5A]]),0)</f>
        <v>14.158783333333336</v>
      </c>
      <c r="I781" s="48">
        <f>IF(Ações!$S781&lt;0,"",Ações!$O781*(1+Ações!$S781))</f>
        <v>0.84952700000000014</v>
      </c>
      <c r="J781" s="49">
        <f>IFERROR(IF(Ações!$B781="","",(VLOOKUP(Table_1[[#This Row],[AÇÕES]],'Dados Status Invest STOCKS'!A767:AD1382,4)/Table_1[[#This Row],[LPA]]))/100,0)</f>
        <v>1.4866666666666666</v>
      </c>
      <c r="K781" s="64">
        <f>IFERROR(IF(Ações!$B781="","",VLOOKUP(Table_1[[#This Row],[AÇÕES]],'Dados Status Invest STOCKS'!A767:AD1382,2)),0)</f>
        <v>10.99</v>
      </c>
      <c r="L781" s="65">
        <f>IFERROR(IF(Ações!$B781="","",VLOOKUP(Table_1[[#This Row],[AÇÕES]],'Dados Status Invest STOCKS'!A767:AD1382,3)/100),0)</f>
        <v>7.7300000000000008E-2</v>
      </c>
      <c r="M781" s="66">
        <f>IFERROR(IF(Ações!$B781="","",VLOOKUP(Table_1[[#This Row],[AÇÕES]],'Dados Status Invest STOCKS'!A767:AD1382,28)),0)</f>
        <v>0.27</v>
      </c>
      <c r="N781" s="66">
        <f>IFERROR(IF(Ações!$B781="","",VLOOKUP(Table_1[[#This Row],[AÇÕES]],'Dados Status Invest STOCKS'!A767:AD1382,27)),0)</f>
        <v>0</v>
      </c>
      <c r="O781" s="66">
        <f>IFERROR(IF(Ações!$L781="","",Ações!$K781*Ações!$L781),0)</f>
        <v>0.84952700000000014</v>
      </c>
      <c r="P781" s="67">
        <f t="shared" si="11"/>
        <v>0.06</v>
      </c>
      <c r="Q781" s="67">
        <f>IFERROR(Ações!$O781/Ações!$M781,0)</f>
        <v>3.1463962962962966</v>
      </c>
      <c r="R781" s="67">
        <f>IFERROR(IF(Ações!$B781="","",VLOOKUP(Table_1[[#This Row],[AÇÕES]],'Dados Status Invest STOCKS'!A767:AD1382,18)/100),0)</f>
        <v>0</v>
      </c>
      <c r="S781" s="65">
        <f>IFERROR(IF(Ações!$B781="","",VLOOKUP(Table_1[[#This Row],[AÇÕES]],'Dados Status Invest STOCKS'!A767:AD1382,25)/100),0)</f>
        <v>0</v>
      </c>
      <c r="T781" s="67">
        <f>(1-Ações!$Q781)*Ações!$R781</f>
        <v>0</v>
      </c>
      <c r="U781" s="68">
        <f>IF(Ações!$S781=0,Ações!$T781,IF(Ações!$T781=0,Ações!$S781,AVERAGE(Ações!$S781,Ações!$T781)))</f>
        <v>0</v>
      </c>
    </row>
    <row r="782" spans="2:21" ht="15.75" customHeight="1" x14ac:dyDescent="0.2">
      <c r="B782" s="63" t="str">
        <f>IFERROR('Dados Status Invest STOCKS'!A769,"-")</f>
        <v>BSMX</v>
      </c>
      <c r="C782" s="45">
        <f>IFERROR((Ações!$D782-Ações!$K782)/Ações!$D782,0)</f>
        <v>-0.31578947368421056</v>
      </c>
      <c r="D782" s="46">
        <f>(Ações!$O782)/0.06</f>
        <v>4.2863999999999995</v>
      </c>
      <c r="E782" s="47">
        <f>IFERROR((Ações!$F782-Ações!$K782)/Ações!$F782,0)</f>
        <v>0.39745446672364326</v>
      </c>
      <c r="F782" s="46">
        <f>IF(OR(Ações!$N782&lt;0,Ações!$M782&lt;0),"",(22.5*Ações!$M782*Ações!$N782)^0.5)</f>
        <v>9.3602884570936169</v>
      </c>
      <c r="G782" s="47">
        <f>IFERROR((Ações!$H782-Ações!$K782)/Ações!$H782,0)</f>
        <v>2.0970678395999719E-2</v>
      </c>
      <c r="H782" s="48">
        <f>IFERROR(Ações!$I782/(Ações!$P782-Table_1[[#This Row],[CAGR LUCRO 5A]]),0)</f>
        <v>5.7608080529801313</v>
      </c>
      <c r="I782" s="48">
        <f>IF(Ações!$S782&lt;0,"",Ações!$O782*(1+Ações!$S782))</f>
        <v>0.26096460479999994</v>
      </c>
      <c r="J782" s="49">
        <f>IFERROR(IF(Ações!$B782="","",(VLOOKUP(Table_1[[#This Row],[AÇÕES]],'Dados Status Invest STOCKS'!A768:AD1383,4)/Table_1[[#This Row],[LPA]]))/100,0)</f>
        <v>0.12893939393939394</v>
      </c>
      <c r="K782" s="64">
        <f>IFERROR(IF(Ações!$B782="","",VLOOKUP(Table_1[[#This Row],[AÇÕES]],'Dados Status Invest STOCKS'!A768:AD1383,2)),0)</f>
        <v>5.64</v>
      </c>
      <c r="L782" s="65">
        <f>IFERROR(IF(Ações!$B782="","",VLOOKUP(Table_1[[#This Row],[AÇÕES]],'Dados Status Invest STOCKS'!A768:AD1383,3)/100),0)</f>
        <v>4.5599999999999995E-2</v>
      </c>
      <c r="M782" s="66">
        <f>IFERROR(IF(Ações!$B782="","",VLOOKUP(Table_1[[#This Row],[AÇÕES]],'Dados Status Invest STOCKS'!A768:AD1383,28)),0)</f>
        <v>0.66</v>
      </c>
      <c r="N782" s="66">
        <f>IFERROR(IF(Ações!$B782="","",VLOOKUP(Table_1[[#This Row],[AÇÕES]],'Dados Status Invest STOCKS'!A768:AD1383,27)),0)</f>
        <v>5.9</v>
      </c>
      <c r="O782" s="66">
        <f>IFERROR(IF(Ações!$L782="","",Ações!$K782*Ações!$L782),0)</f>
        <v>0.25718399999999997</v>
      </c>
      <c r="P782" s="67">
        <f t="shared" si="11"/>
        <v>0.06</v>
      </c>
      <c r="Q782" s="67">
        <f>IFERROR(Ações!$O782/Ações!$M782,0)</f>
        <v>0.38967272727272723</v>
      </c>
      <c r="R782" s="67">
        <f>IFERROR(IF(Ações!$B782="","",VLOOKUP(Table_1[[#This Row],[AÇÕES]],'Dados Status Invest STOCKS'!A768:AD1383,18)/100),0)</f>
        <v>0.11230000000000001</v>
      </c>
      <c r="S782" s="65">
        <f>IFERROR(IF(Ações!$B782="","",VLOOKUP(Table_1[[#This Row],[AÇÕES]],'Dados Status Invest STOCKS'!A768:AD1383,25)/100),0)</f>
        <v>1.47E-2</v>
      </c>
      <c r="T782" s="67">
        <f>(1-Ações!$Q782)*Ações!$R782</f>
        <v>6.8539752727272751E-2</v>
      </c>
      <c r="U782" s="68">
        <f>IF(Ações!$S782=0,Ações!$T782,IF(Ações!$T782=0,Ações!$S782,AVERAGE(Ações!$S782,Ações!$T782)))</f>
        <v>4.1619876363636378E-2</v>
      </c>
    </row>
    <row r="783" spans="2:21" ht="15.75" customHeight="1" x14ac:dyDescent="0.2">
      <c r="B783" s="63" t="str">
        <f>IFERROR('Dados Status Invest STOCKS'!A770,"-")</f>
        <v>BSQR</v>
      </c>
      <c r="C783" s="45">
        <f>IFERROR((Ações!$D783-Ações!$K783)/Ações!$D783,0)</f>
        <v>0</v>
      </c>
      <c r="D783" s="46">
        <f>(Ações!$O783)/0.06</f>
        <v>0</v>
      </c>
      <c r="E783" s="47">
        <f>IFERROR((Ações!$F783-Ações!$K783)/Ações!$F783,0)</f>
        <v>0</v>
      </c>
      <c r="F783" s="46" t="str">
        <f>IF(OR(Ações!$N783&lt;0,Ações!$M783&lt;0),"",(22.5*Ações!$M783*Ações!$N783)^0.5)</f>
        <v/>
      </c>
      <c r="G783" s="47">
        <f>IFERROR((Ações!$H783-Ações!$K783)/Ações!$H783,0)</f>
        <v>0</v>
      </c>
      <c r="H783" s="48">
        <f>IFERROR(Ações!$I783/(Ações!$P783-Table_1[[#This Row],[CAGR LUCRO 5A]]),0)</f>
        <v>0</v>
      </c>
      <c r="I783" s="48">
        <f>IF(Ações!$S783&lt;0,"",Ações!$O783*(1+Ações!$S783))</f>
        <v>0</v>
      </c>
      <c r="J783" s="49">
        <f>IFERROR(IF(Ações!$B783="","",(VLOOKUP(Table_1[[#This Row],[AÇÕES]],'Dados Status Invest STOCKS'!A769:AD1384,4)/Table_1[[#This Row],[LPA]]))/100,0)</f>
        <v>2.2725</v>
      </c>
      <c r="K783" s="64">
        <f>IFERROR(IF(Ações!$B783="","",VLOOKUP(Table_1[[#This Row],[AÇÕES]],'Dados Status Invest STOCKS'!A769:AD1384,2)),0)</f>
        <v>1.49</v>
      </c>
      <c r="L783" s="65">
        <f>IFERROR(IF(Ações!$B783="","",VLOOKUP(Table_1[[#This Row],[AÇÕES]],'Dados Status Invest STOCKS'!A769:AD1384,3)/100),0)</f>
        <v>0</v>
      </c>
      <c r="M783" s="66">
        <f>IFERROR(IF(Ações!$B783="","",VLOOKUP(Table_1[[#This Row],[AÇÕES]],'Dados Status Invest STOCKS'!A769:AD1384,28)),0)</f>
        <v>-0.08</v>
      </c>
      <c r="N783" s="66">
        <f>IFERROR(IF(Ações!$B783="","",VLOOKUP(Table_1[[#This Row],[AÇÕES]],'Dados Status Invest STOCKS'!A769:AD1384,27)),0)</f>
        <v>1.96</v>
      </c>
      <c r="O783" s="66">
        <f>IFERROR(IF(Ações!$L783="","",Ações!$K783*Ações!$L783),0)</f>
        <v>0</v>
      </c>
      <c r="P783" s="67">
        <f t="shared" ref="P783:P846" si="12">$U$6</f>
        <v>0.06</v>
      </c>
      <c r="Q783" s="67">
        <f>IFERROR(Ações!$O783/Ações!$M783,0)</f>
        <v>0</v>
      </c>
      <c r="R783" s="67">
        <f>IFERROR(IF(Ações!$B783="","",VLOOKUP(Table_1[[#This Row],[AÇÕES]],'Dados Status Invest STOCKS'!A769:AD1384,18)/100),0)</f>
        <v>-4.1900000000000007E-2</v>
      </c>
      <c r="S783" s="65">
        <f>IFERROR(IF(Ações!$B783="","",VLOOKUP(Table_1[[#This Row],[AÇÕES]],'Dados Status Invest STOCKS'!A769:AD1384,25)/100),0)</f>
        <v>0</v>
      </c>
      <c r="T783" s="67">
        <f>(1-Ações!$Q783)*Ações!$R783</f>
        <v>-4.1900000000000007E-2</v>
      </c>
      <c r="U783" s="68">
        <f>IF(Ações!$S783=0,Ações!$T783,IF(Ações!$T783=0,Ações!$S783,AVERAGE(Ações!$S783,Ações!$T783)))</f>
        <v>-4.1900000000000007E-2</v>
      </c>
    </row>
    <row r="784" spans="2:21" ht="15.75" customHeight="1" x14ac:dyDescent="0.2">
      <c r="B784" s="63" t="str">
        <f>IFERROR('Dados Status Invest STOCKS'!A771,"-")</f>
        <v>BSRR</v>
      </c>
      <c r="C784" s="45">
        <f>IFERROR((Ações!$D784-Ações!$K784)/Ações!$D784,0)</f>
        <v>-0.89873417721518967</v>
      </c>
      <c r="D784" s="46">
        <f>(Ações!$O784)/0.06</f>
        <v>14.320066666666669</v>
      </c>
      <c r="E784" s="47">
        <f>IFERROR((Ações!$F784-Ações!$K784)/Ações!$F784,0)</f>
        <v>0.28921864159963867</v>
      </c>
      <c r="F784" s="46">
        <f>IF(OR(Ações!$N784&lt;0,Ações!$M784&lt;0),"",(22.5*Ações!$M784*Ações!$N784)^0.5)</f>
        <v>38.253676293919781</v>
      </c>
      <c r="G784" s="47">
        <f>IFERROR((Ações!$H784-Ações!$K784)/Ações!$H784,0)</f>
        <v>3.3313130463928529</v>
      </c>
      <c r="H784" s="48">
        <f>IFERROR(Ações!$I784/(Ações!$P784-Table_1[[#This Row],[CAGR LUCRO 5A]]),0)</f>
        <v>-11.662955364175565</v>
      </c>
      <c r="I784" s="48">
        <f>IF(Ações!$S784&lt;0,"",Ações!$O784*(1+Ações!$S784))</f>
        <v>0.98318713719999995</v>
      </c>
      <c r="J784" s="49">
        <f>IFERROR(IF(Ações!$B784="","",(VLOOKUP(Table_1[[#This Row],[AÇÕES]],'Dados Status Invest STOCKS'!A770:AD1385,4)/Table_1[[#This Row],[LPA]]))/100,0)</f>
        <v>3.5963636363636364E-2</v>
      </c>
      <c r="K784" s="64">
        <f>IFERROR(IF(Ações!$B784="","",VLOOKUP(Table_1[[#This Row],[AÇÕES]],'Dados Status Invest STOCKS'!A770:AD1385,2)),0)</f>
        <v>27.19</v>
      </c>
      <c r="L784" s="65">
        <f>IFERROR(IF(Ações!$B784="","",VLOOKUP(Table_1[[#This Row],[AÇÕES]],'Dados Status Invest STOCKS'!A770:AD1385,3)/100),0)</f>
        <v>3.1600000000000003E-2</v>
      </c>
      <c r="M784" s="66">
        <f>IFERROR(IF(Ações!$B784="","",VLOOKUP(Table_1[[#This Row],[AÇÕES]],'Dados Status Invest STOCKS'!A770:AD1385,28)),0)</f>
        <v>2.75</v>
      </c>
      <c r="N784" s="66">
        <f>IFERROR(IF(Ações!$B784="","",VLOOKUP(Table_1[[#This Row],[AÇÕES]],'Dados Status Invest STOCKS'!A770:AD1385,27)),0)</f>
        <v>23.65</v>
      </c>
      <c r="O784" s="66">
        <f>IFERROR(IF(Ações!$L784="","",Ações!$K784*Ações!$L784),0)</f>
        <v>0.85920400000000008</v>
      </c>
      <c r="P784" s="67">
        <f t="shared" si="12"/>
        <v>0.06</v>
      </c>
      <c r="Q784" s="67">
        <f>IFERROR(Ações!$O784/Ações!$M784,0)</f>
        <v>0.31243781818181821</v>
      </c>
      <c r="R784" s="67">
        <f>IFERROR(IF(Ações!$B784="","",VLOOKUP(Table_1[[#This Row],[AÇÕES]],'Dados Status Invest STOCKS'!A770:AD1385,18)/100),0)</f>
        <v>0.1162</v>
      </c>
      <c r="S784" s="65">
        <f>IFERROR(IF(Ações!$B784="","",VLOOKUP(Table_1[[#This Row],[AÇÕES]],'Dados Status Invest STOCKS'!A770:AD1385,25)/100),0)</f>
        <v>0.14429999999999998</v>
      </c>
      <c r="T784" s="67">
        <f>(1-Ações!$Q784)*Ações!$R784</f>
        <v>7.9894725527272725E-2</v>
      </c>
      <c r="U784" s="68">
        <f>IF(Ações!$S784=0,Ações!$T784,IF(Ações!$T784=0,Ações!$S784,AVERAGE(Ações!$S784,Ações!$T784)))</f>
        <v>0.11209736276363635</v>
      </c>
    </row>
    <row r="785" spans="2:21" ht="15.75" customHeight="1" x14ac:dyDescent="0.2">
      <c r="B785" s="63" t="str">
        <f>IFERROR('Dados Status Invest STOCKS'!A772,"-")</f>
        <v>BSVN</v>
      </c>
      <c r="C785" s="45">
        <f>IFERROR((Ações!$D785-Ações!$K785)/Ações!$D785,0)</f>
        <v>-2.1413612565445028</v>
      </c>
      <c r="D785" s="46">
        <f>(Ações!$O785)/0.06</f>
        <v>7.480833333333333</v>
      </c>
      <c r="E785" s="47">
        <f>IFERROR((Ações!$F785-Ações!$K785)/Ações!$F785,0)</f>
        <v>0.13823751078913352</v>
      </c>
      <c r="F785" s="46">
        <f>IF(OR(Ações!$N785&lt;0,Ações!$M785&lt;0),"",(22.5*Ações!$M785*Ações!$N785)^0.5)</f>
        <v>27.269694717763162</v>
      </c>
      <c r="G785" s="47">
        <f>IFERROR((Ações!$H785-Ações!$K785)/Ações!$H785,0)</f>
        <v>-2.1413612565445028</v>
      </c>
      <c r="H785" s="48">
        <f>IFERROR(Ações!$I785/(Ações!$P785-Table_1[[#This Row],[CAGR LUCRO 5A]]),0)</f>
        <v>7.480833333333333</v>
      </c>
      <c r="I785" s="48">
        <f>IF(Ações!$S785&lt;0,"",Ações!$O785*(1+Ações!$S785))</f>
        <v>0.44884999999999997</v>
      </c>
      <c r="J785" s="49">
        <f>IFERROR(IF(Ações!$B785="","",(VLOOKUP(Table_1[[#This Row],[AÇÕES]],'Dados Status Invest STOCKS'!A771:AD1386,4)/Table_1[[#This Row],[LPA]]))/100,0)</f>
        <v>3.9183673469387753E-2</v>
      </c>
      <c r="K785" s="64">
        <f>IFERROR(IF(Ações!$B785="","",VLOOKUP(Table_1[[#This Row],[AÇÕES]],'Dados Status Invest STOCKS'!A771:AD1386,2)),0)</f>
        <v>23.5</v>
      </c>
      <c r="L785" s="65">
        <f>IFERROR(IF(Ações!$B785="","",VLOOKUP(Table_1[[#This Row],[AÇÕES]],'Dados Status Invest STOCKS'!A771:AD1386,3)/100),0)</f>
        <v>1.9099999999999999E-2</v>
      </c>
      <c r="M785" s="66">
        <f>IFERROR(IF(Ações!$B785="","",VLOOKUP(Table_1[[#This Row],[AÇÕES]],'Dados Status Invest STOCKS'!A771:AD1386,28)),0)</f>
        <v>2.4500000000000002</v>
      </c>
      <c r="N785" s="66">
        <f>IFERROR(IF(Ações!$B785="","",VLOOKUP(Table_1[[#This Row],[AÇÕES]],'Dados Status Invest STOCKS'!A771:AD1386,27)),0)</f>
        <v>13.49</v>
      </c>
      <c r="O785" s="66">
        <f>IFERROR(IF(Ações!$L785="","",Ações!$K785*Ações!$L785),0)</f>
        <v>0.44884999999999997</v>
      </c>
      <c r="P785" s="67">
        <f t="shared" si="12"/>
        <v>0.06</v>
      </c>
      <c r="Q785" s="67">
        <f>IFERROR(Ações!$O785/Ações!$M785,0)</f>
        <v>0.18320408163265303</v>
      </c>
      <c r="R785" s="67">
        <f>IFERROR(IF(Ações!$B785="","",VLOOKUP(Table_1[[#This Row],[AÇÕES]],'Dados Status Invest STOCKS'!A771:AD1386,18)/100),0)</f>
        <v>0.18149999999999999</v>
      </c>
      <c r="S785" s="65">
        <f>IFERROR(IF(Ações!$B785="","",VLOOKUP(Table_1[[#This Row],[AÇÕES]],'Dados Status Invest STOCKS'!A771:AD1386,25)/100),0)</f>
        <v>0</v>
      </c>
      <c r="T785" s="67">
        <f>(1-Ações!$Q785)*Ações!$R785</f>
        <v>0.14824845918367346</v>
      </c>
      <c r="U785" s="68">
        <f>IF(Ações!$S785=0,Ações!$T785,IF(Ações!$T785=0,Ações!$S785,AVERAGE(Ações!$S785,Ações!$T785)))</f>
        <v>0.14824845918367346</v>
      </c>
    </row>
    <row r="786" spans="2:21" ht="15.75" customHeight="1" x14ac:dyDescent="0.2">
      <c r="B786" s="63" t="str">
        <f>IFERROR('Dados Status Invest STOCKS'!A773,"-")</f>
        <v>BSX</v>
      </c>
      <c r="C786" s="45">
        <f>IFERROR((Ações!$D786-Ações!$K786)/Ações!$D786,0)</f>
        <v>0</v>
      </c>
      <c r="D786" s="46">
        <f>(Ações!$O786)/0.06</f>
        <v>0</v>
      </c>
      <c r="E786" s="47">
        <f>IFERROR((Ações!$F786-Ações!$K786)/Ações!$F786,0)</f>
        <v>-2.0157354235824059</v>
      </c>
      <c r="F786" s="46">
        <f>IF(OR(Ações!$N786&lt;0,Ações!$M786&lt;0),"",(22.5*Ações!$M786*Ações!$N786)^0.5)</f>
        <v>14.145803264572853</v>
      </c>
      <c r="G786" s="47">
        <f>IFERROR((Ações!$H786-Ações!$K786)/Ações!$H786,0)</f>
        <v>0</v>
      </c>
      <c r="H786" s="48">
        <f>IFERROR(Ações!$I786/(Ações!$P786-Table_1[[#This Row],[CAGR LUCRO 5A]]),0)</f>
        <v>0</v>
      </c>
      <c r="I786" s="48">
        <f>IF(Ações!$S786&lt;0,"",Ações!$O786*(1+Ações!$S786))</f>
        <v>0</v>
      </c>
      <c r="J786" s="49">
        <f>IFERROR(IF(Ações!$B786="","",(VLOOKUP(Table_1[[#This Row],[AÇÕES]],'Dados Status Invest STOCKS'!A772:AD1387,4)/Table_1[[#This Row],[LPA]]))/100,0)</f>
        <v>0.71701298701298699</v>
      </c>
      <c r="K786" s="64">
        <f>IFERROR(IF(Ações!$B786="","",VLOOKUP(Table_1[[#This Row],[AÇÕES]],'Dados Status Invest STOCKS'!A772:AD1387,2)),0)</f>
        <v>42.66</v>
      </c>
      <c r="L786" s="65">
        <f>IFERROR(IF(Ações!$B786="","",VLOOKUP(Table_1[[#This Row],[AÇÕES]],'Dados Status Invest STOCKS'!A772:AD1387,3)/100),0)</f>
        <v>0</v>
      </c>
      <c r="M786" s="66">
        <f>IFERROR(IF(Ações!$B786="","",VLOOKUP(Table_1[[#This Row],[AÇÕES]],'Dados Status Invest STOCKS'!A772:AD1387,28)),0)</f>
        <v>0.77</v>
      </c>
      <c r="N786" s="66">
        <f>IFERROR(IF(Ações!$B786="","",VLOOKUP(Table_1[[#This Row],[AÇÕES]],'Dados Status Invest STOCKS'!A772:AD1387,27)),0)</f>
        <v>11.55</v>
      </c>
      <c r="O786" s="66">
        <f>IFERROR(IF(Ações!$L786="","",Ações!$K786*Ações!$L786),0)</f>
        <v>0</v>
      </c>
      <c r="P786" s="67">
        <f t="shared" si="12"/>
        <v>0.06</v>
      </c>
      <c r="Q786" s="67">
        <f>IFERROR(Ações!$O786/Ações!$M786,0)</f>
        <v>0</v>
      </c>
      <c r="R786" s="67">
        <f>IFERROR(IF(Ações!$B786="","",VLOOKUP(Table_1[[#This Row],[AÇÕES]],'Dados Status Invest STOCKS'!A772:AD1387,18)/100),0)</f>
        <v>6.6900000000000001E-2</v>
      </c>
      <c r="S786" s="65">
        <f>IFERROR(IF(Ações!$B786="","",VLOOKUP(Table_1[[#This Row],[AÇÕES]],'Dados Status Invest STOCKS'!A772:AD1387,25)/100),0)</f>
        <v>0</v>
      </c>
      <c r="T786" s="67">
        <f>(1-Ações!$Q786)*Ações!$R786</f>
        <v>6.6900000000000001E-2</v>
      </c>
      <c r="U786" s="68">
        <f>IF(Ações!$S786=0,Ações!$T786,IF(Ações!$T786=0,Ações!$S786,AVERAGE(Ações!$S786,Ações!$T786)))</f>
        <v>6.6900000000000001E-2</v>
      </c>
    </row>
    <row r="787" spans="2:21" ht="15.75" customHeight="1" x14ac:dyDescent="0.2">
      <c r="B787" s="63" t="str">
        <f>IFERROR('Dados Status Invest STOCKS'!A774,"-")</f>
        <v>BSY</v>
      </c>
      <c r="C787" s="45">
        <f>IFERROR((Ações!$D787-Ações!$K787)/Ações!$D787,0)</f>
        <v>-18.999999999999996</v>
      </c>
      <c r="D787" s="46">
        <f>(Ações!$O787)/0.06</f>
        <v>1.99</v>
      </c>
      <c r="E787" s="47">
        <f>IFERROR((Ações!$F787-Ações!$K787)/Ações!$F787,0)</f>
        <v>-10.916221073934967</v>
      </c>
      <c r="F787" s="46">
        <f>IF(OR(Ações!$N787&lt;0,Ações!$M787&lt;0),"",(22.5*Ações!$M787*Ações!$N787)^0.5)</f>
        <v>3.3399850299065714</v>
      </c>
      <c r="G787" s="47">
        <f>IFERROR((Ações!$H787-Ações!$K787)/Ações!$H787,0)</f>
        <v>-18.999999999999996</v>
      </c>
      <c r="H787" s="48">
        <f>IFERROR(Ações!$I787/(Ações!$P787-Table_1[[#This Row],[CAGR LUCRO 5A]]),0)</f>
        <v>1.99</v>
      </c>
      <c r="I787" s="48">
        <f>IF(Ações!$S787&lt;0,"",Ações!$O787*(1+Ações!$S787))</f>
        <v>0.11939999999999999</v>
      </c>
      <c r="J787" s="49">
        <f>IFERROR(IF(Ações!$B787="","",(VLOOKUP(Table_1[[#This Row],[AÇÕES]],'Dados Status Invest STOCKS'!A773:AD1388,4)/Table_1[[#This Row],[LPA]]))/100,0)</f>
        <v>2.9348648648648652</v>
      </c>
      <c r="K787" s="64">
        <f>IFERROR(IF(Ações!$B787="","",VLOOKUP(Table_1[[#This Row],[AÇÕES]],'Dados Status Invest STOCKS'!A773:AD1388,2)),0)</f>
        <v>39.799999999999997</v>
      </c>
      <c r="L787" s="65">
        <f>IFERROR(IF(Ações!$B787="","",VLOOKUP(Table_1[[#This Row],[AÇÕES]],'Dados Status Invest STOCKS'!A773:AD1388,3)/100),0)</f>
        <v>3.0000000000000001E-3</v>
      </c>
      <c r="M787" s="66">
        <f>IFERROR(IF(Ações!$B787="","",VLOOKUP(Table_1[[#This Row],[AÇÕES]],'Dados Status Invest STOCKS'!A773:AD1388,28)),0)</f>
        <v>0.37</v>
      </c>
      <c r="N787" s="66">
        <f>IFERROR(IF(Ações!$B787="","",VLOOKUP(Table_1[[#This Row],[AÇÕES]],'Dados Status Invest STOCKS'!A773:AD1388,27)),0)</f>
        <v>1.34</v>
      </c>
      <c r="O787" s="66">
        <f>IFERROR(IF(Ações!$L787="","",Ações!$K787*Ações!$L787),0)</f>
        <v>0.11939999999999999</v>
      </c>
      <c r="P787" s="67">
        <f t="shared" si="12"/>
        <v>0.06</v>
      </c>
      <c r="Q787" s="67">
        <f>IFERROR(Ações!$O787/Ações!$M787,0)</f>
        <v>0.32270270270270268</v>
      </c>
      <c r="R787" s="67">
        <f>IFERROR(IF(Ações!$B787="","",VLOOKUP(Table_1[[#This Row],[AÇÕES]],'Dados Status Invest STOCKS'!A773:AD1388,18)/100),0)</f>
        <v>0.27310000000000001</v>
      </c>
      <c r="S787" s="65">
        <f>IFERROR(IF(Ações!$B787="","",VLOOKUP(Table_1[[#This Row],[AÇÕES]],'Dados Status Invest STOCKS'!A773:AD1388,25)/100),0)</f>
        <v>0</v>
      </c>
      <c r="T787" s="67">
        <f>(1-Ações!$Q787)*Ações!$R787</f>
        <v>0.18496989189189189</v>
      </c>
      <c r="U787" s="68">
        <f>IF(Ações!$S787=0,Ações!$T787,IF(Ações!$T787=0,Ações!$S787,AVERAGE(Ações!$S787,Ações!$T787)))</f>
        <v>0.18496989189189189</v>
      </c>
    </row>
    <row r="788" spans="2:21" ht="15.75" customHeight="1" x14ac:dyDescent="0.2">
      <c r="B788" s="63" t="str">
        <f>IFERROR('Dados Status Invest STOCKS'!A775,"-")</f>
        <v>BTAI</v>
      </c>
      <c r="C788" s="45">
        <f>IFERROR((Ações!$D788-Ações!$K788)/Ações!$D788,0)</f>
        <v>0</v>
      </c>
      <c r="D788" s="46">
        <f>(Ações!$O788)/0.06</f>
        <v>0</v>
      </c>
      <c r="E788" s="47">
        <f>IFERROR((Ações!$F788-Ações!$K788)/Ações!$F788,0)</f>
        <v>0</v>
      </c>
      <c r="F788" s="46" t="str">
        <f>IF(OR(Ações!$N788&lt;0,Ações!$M788&lt;0),"",(22.5*Ações!$M788*Ações!$N788)^0.5)</f>
        <v/>
      </c>
      <c r="G788" s="47">
        <f>IFERROR((Ações!$H788-Ações!$K788)/Ações!$H788,0)</f>
        <v>0</v>
      </c>
      <c r="H788" s="48">
        <f>IFERROR(Ações!$I788/(Ações!$P788-Table_1[[#This Row],[CAGR LUCRO 5A]]),0)</f>
        <v>0</v>
      </c>
      <c r="I788" s="48">
        <f>IF(Ações!$S788&lt;0,"",Ações!$O788*(1+Ações!$S788))</f>
        <v>0</v>
      </c>
      <c r="J788" s="49">
        <f>IFERROR(IF(Ações!$B788="","",(VLOOKUP(Table_1[[#This Row],[AÇÕES]],'Dados Status Invest STOCKS'!A774:AD1389,4)/Table_1[[#This Row],[LPA]]))/100,0)</f>
        <v>1.2967032967032966E-2</v>
      </c>
      <c r="K788" s="64">
        <f>IFERROR(IF(Ações!$B788="","",VLOOKUP(Table_1[[#This Row],[AÇÕES]],'Dados Status Invest STOCKS'!A774:AD1389,2)),0)</f>
        <v>17.2</v>
      </c>
      <c r="L788" s="65">
        <f>IFERROR(IF(Ações!$B788="","",VLOOKUP(Table_1[[#This Row],[AÇÕES]],'Dados Status Invest STOCKS'!A774:AD1389,3)/100),0)</f>
        <v>0</v>
      </c>
      <c r="M788" s="66">
        <f>IFERROR(IF(Ações!$B788="","",VLOOKUP(Table_1[[#This Row],[AÇÕES]],'Dados Status Invest STOCKS'!A774:AD1389,28)),0)</f>
        <v>-3.64</v>
      </c>
      <c r="N788" s="66">
        <f>IFERROR(IF(Ações!$B788="","",VLOOKUP(Table_1[[#This Row],[AÇÕES]],'Dados Status Invest STOCKS'!A774:AD1389,27)),0)</f>
        <v>8.7799999999999994</v>
      </c>
      <c r="O788" s="66">
        <f>IFERROR(IF(Ações!$L788="","",Ações!$K788*Ações!$L788),0)</f>
        <v>0</v>
      </c>
      <c r="P788" s="67">
        <f t="shared" si="12"/>
        <v>0.06</v>
      </c>
      <c r="Q788" s="67">
        <f>IFERROR(Ações!$O788/Ações!$M788,0)</f>
        <v>0</v>
      </c>
      <c r="R788" s="67">
        <f>IFERROR(IF(Ações!$B788="","",VLOOKUP(Table_1[[#This Row],[AÇÕES]],'Dados Status Invest STOCKS'!A774:AD1389,18)/100),0)</f>
        <v>-0.41490000000000005</v>
      </c>
      <c r="S788" s="65">
        <f>IFERROR(IF(Ações!$B788="","",VLOOKUP(Table_1[[#This Row],[AÇÕES]],'Dados Status Invest STOCKS'!A774:AD1389,25)/100),0)</f>
        <v>0</v>
      </c>
      <c r="T788" s="67">
        <f>(1-Ações!$Q788)*Ações!$R788</f>
        <v>-0.41490000000000005</v>
      </c>
      <c r="U788" s="68">
        <f>IF(Ações!$S788=0,Ações!$T788,IF(Ações!$T788=0,Ações!$S788,AVERAGE(Ações!$S788,Ações!$T788)))</f>
        <v>-0.41490000000000005</v>
      </c>
    </row>
    <row r="789" spans="2:21" ht="15.75" customHeight="1" x14ac:dyDescent="0.2">
      <c r="B789" s="63" t="str">
        <f>IFERROR('Dados Status Invest STOCKS'!A776,"-")</f>
        <v>BTAQ</v>
      </c>
      <c r="C789" s="45">
        <f>IFERROR((Ações!$D789-Ações!$K789)/Ações!$D789,0)</f>
        <v>0</v>
      </c>
      <c r="D789" s="46">
        <f>(Ações!$O789)/0.06</f>
        <v>0</v>
      </c>
      <c r="E789" s="47">
        <f>IFERROR((Ações!$F789-Ações!$K789)/Ações!$F789,0)</f>
        <v>0</v>
      </c>
      <c r="F789" s="46" t="str">
        <f>IF(OR(Ações!$N789&lt;0,Ações!$M789&lt;0),"",(22.5*Ações!$M789*Ações!$N789)^0.5)</f>
        <v/>
      </c>
      <c r="G789" s="47">
        <f>IFERROR((Ações!$H789-Ações!$K789)/Ações!$H789,0)</f>
        <v>0</v>
      </c>
      <c r="H789" s="48">
        <f>IFERROR(Ações!$I789/(Ações!$P789-Table_1[[#This Row],[CAGR LUCRO 5A]]),0)</f>
        <v>0</v>
      </c>
      <c r="I789" s="48">
        <f>IF(Ações!$S789&lt;0,"",Ações!$O789*(1+Ações!$S789))</f>
        <v>0</v>
      </c>
      <c r="J789" s="49">
        <f>IFERROR(IF(Ações!$B789="","",(VLOOKUP(Table_1[[#This Row],[AÇÕES]],'Dados Status Invest STOCKS'!A775:AD1390,4)/Table_1[[#This Row],[LPA]]))/100,0)</f>
        <v>0.51863636363636367</v>
      </c>
      <c r="K789" s="64">
        <f>IFERROR(IF(Ações!$B789="","",VLOOKUP(Table_1[[#This Row],[AÇÕES]],'Dados Status Invest STOCKS'!A775:AD1390,2)),0)</f>
        <v>10.01</v>
      </c>
      <c r="L789" s="65">
        <f>IFERROR(IF(Ações!$B789="","",VLOOKUP(Table_1[[#This Row],[AÇÕES]],'Dados Status Invest STOCKS'!A775:AD1390,3)/100),0)</f>
        <v>0</v>
      </c>
      <c r="M789" s="66">
        <f>IFERROR(IF(Ações!$B789="","",VLOOKUP(Table_1[[#This Row],[AÇÕES]],'Dados Status Invest STOCKS'!A775:AD1390,28)),0)</f>
        <v>0.44</v>
      </c>
      <c r="N789" s="66">
        <f>IFERROR(IF(Ações!$B789="","",VLOOKUP(Table_1[[#This Row],[AÇÕES]],'Dados Status Invest STOCKS'!A775:AD1390,27)),0)</f>
        <v>-0.57999999999999996</v>
      </c>
      <c r="O789" s="66">
        <f>IFERROR(IF(Ações!$L789="","",Ações!$K789*Ações!$L789),0)</f>
        <v>0</v>
      </c>
      <c r="P789" s="67">
        <f t="shared" si="12"/>
        <v>0.06</v>
      </c>
      <c r="Q789" s="67">
        <f>IFERROR(Ações!$O789/Ações!$M789,0)</f>
        <v>0</v>
      </c>
      <c r="R789" s="67">
        <f>IFERROR(IF(Ações!$B789="","",VLOOKUP(Table_1[[#This Row],[AÇÕES]],'Dados Status Invest STOCKS'!A775:AD1390,18)/100),0)</f>
        <v>-0.753</v>
      </c>
      <c r="S789" s="65">
        <f>IFERROR(IF(Ações!$B789="","",VLOOKUP(Table_1[[#This Row],[AÇÕES]],'Dados Status Invest STOCKS'!A775:AD1390,25)/100),0)</f>
        <v>0</v>
      </c>
      <c r="T789" s="67">
        <f>(1-Ações!$Q789)*Ações!$R789</f>
        <v>-0.753</v>
      </c>
      <c r="U789" s="68">
        <f>IF(Ações!$S789=0,Ações!$T789,IF(Ações!$T789=0,Ações!$S789,AVERAGE(Ações!$S789,Ações!$T789)))</f>
        <v>-0.753</v>
      </c>
    </row>
    <row r="790" spans="2:21" ht="15.75" customHeight="1" x14ac:dyDescent="0.2">
      <c r="B790" s="63" t="str">
        <f>IFERROR('Dados Status Invest STOCKS'!A777,"-")</f>
        <v>BTAQU</v>
      </c>
      <c r="C790" s="45">
        <f>IFERROR((Ações!$D790-Ações!$K790)/Ações!$D790,0)</f>
        <v>0</v>
      </c>
      <c r="D790" s="46">
        <f>(Ações!$O790)/0.06</f>
        <v>0</v>
      </c>
      <c r="E790" s="47">
        <f>IFERROR((Ações!$F790-Ações!$K790)/Ações!$F790,0)</f>
        <v>0</v>
      </c>
      <c r="F790" s="46" t="str">
        <f>IF(OR(Ações!$N790&lt;0,Ações!$M790&lt;0),"",(22.5*Ações!$M790*Ações!$N790)^0.5)</f>
        <v/>
      </c>
      <c r="G790" s="47">
        <f>IFERROR((Ações!$H790-Ações!$K790)/Ações!$H790,0)</f>
        <v>0</v>
      </c>
      <c r="H790" s="48">
        <f>IFERROR(Ações!$I790/(Ações!$P790-Table_1[[#This Row],[CAGR LUCRO 5A]]),0)</f>
        <v>0</v>
      </c>
      <c r="I790" s="48">
        <f>IF(Ações!$S790&lt;0,"",Ações!$O790*(1+Ações!$S790))</f>
        <v>0</v>
      </c>
      <c r="J790" s="49">
        <f>IFERROR(IF(Ações!$B790="","",(VLOOKUP(Table_1[[#This Row],[AÇÕES]],'Dados Status Invest STOCKS'!A776:AD1391,4)/Table_1[[#This Row],[LPA]]))/100,0)</f>
        <v>0.52749999999999997</v>
      </c>
      <c r="K790" s="64">
        <f>IFERROR(IF(Ações!$B790="","",VLOOKUP(Table_1[[#This Row],[AÇÕES]],'Dados Status Invest STOCKS'!A776:AD1391,2)),0)</f>
        <v>10.18</v>
      </c>
      <c r="L790" s="65">
        <f>IFERROR(IF(Ações!$B790="","",VLOOKUP(Table_1[[#This Row],[AÇÕES]],'Dados Status Invest STOCKS'!A776:AD1391,3)/100),0)</f>
        <v>0</v>
      </c>
      <c r="M790" s="66">
        <f>IFERROR(IF(Ações!$B790="","",VLOOKUP(Table_1[[#This Row],[AÇÕES]],'Dados Status Invest STOCKS'!A776:AD1391,28)),0)</f>
        <v>0.44</v>
      </c>
      <c r="N790" s="66">
        <f>IFERROR(IF(Ações!$B790="","",VLOOKUP(Table_1[[#This Row],[AÇÕES]],'Dados Status Invest STOCKS'!A776:AD1391,27)),0)</f>
        <v>-0.57999999999999996</v>
      </c>
      <c r="O790" s="66">
        <f>IFERROR(IF(Ações!$L790="","",Ações!$K790*Ações!$L790),0)</f>
        <v>0</v>
      </c>
      <c r="P790" s="67">
        <f t="shared" si="12"/>
        <v>0.06</v>
      </c>
      <c r="Q790" s="67">
        <f>IFERROR(Ações!$O790/Ações!$M790,0)</f>
        <v>0</v>
      </c>
      <c r="R790" s="67">
        <f>IFERROR(IF(Ações!$B790="","",VLOOKUP(Table_1[[#This Row],[AÇÕES]],'Dados Status Invest STOCKS'!A776:AD1391,18)/100),0)</f>
        <v>-0.753</v>
      </c>
      <c r="S790" s="65">
        <f>IFERROR(IF(Ações!$B790="","",VLOOKUP(Table_1[[#This Row],[AÇÕES]],'Dados Status Invest STOCKS'!A776:AD1391,25)/100),0)</f>
        <v>0</v>
      </c>
      <c r="T790" s="67">
        <f>(1-Ações!$Q790)*Ações!$R790</f>
        <v>-0.753</v>
      </c>
      <c r="U790" s="68">
        <f>IF(Ações!$S790=0,Ações!$T790,IF(Ações!$T790=0,Ações!$S790,AVERAGE(Ações!$S790,Ações!$T790)))</f>
        <v>-0.753</v>
      </c>
    </row>
    <row r="791" spans="2:21" ht="15.75" customHeight="1" x14ac:dyDescent="0.2">
      <c r="B791" s="63" t="str">
        <f>IFERROR('Dados Status Invest STOCKS'!A778,"-")</f>
        <v>BTAQW</v>
      </c>
      <c r="C791" s="45">
        <f>IFERROR((Ações!$D791-Ações!$K791)/Ações!$D791,0)</f>
        <v>0</v>
      </c>
      <c r="D791" s="46">
        <f>(Ações!$O791)/0.06</f>
        <v>0</v>
      </c>
      <c r="E791" s="47">
        <f>IFERROR((Ações!$F791-Ações!$K791)/Ações!$F791,0)</f>
        <v>0</v>
      </c>
      <c r="F791" s="46" t="str">
        <f>IF(OR(Ações!$N791&lt;0,Ações!$M791&lt;0),"",(22.5*Ações!$M791*Ações!$N791)^0.5)</f>
        <v/>
      </c>
      <c r="G791" s="47">
        <f>IFERROR((Ações!$H791-Ações!$K791)/Ações!$H791,0)</f>
        <v>0</v>
      </c>
      <c r="H791" s="48">
        <f>IFERROR(Ações!$I791/(Ações!$P791-Table_1[[#This Row],[CAGR LUCRO 5A]]),0)</f>
        <v>0</v>
      </c>
      <c r="I791" s="48">
        <f>IF(Ações!$S791&lt;0,"",Ações!$O791*(1+Ações!$S791))</f>
        <v>0</v>
      </c>
      <c r="J791" s="49">
        <f>IFERROR(IF(Ações!$B791="","",(VLOOKUP(Table_1[[#This Row],[AÇÕES]],'Dados Status Invest STOCKS'!A777:AD1392,4)/Table_1[[#This Row],[LPA]]))/100,0)</f>
        <v>1.7727272727272727E-2</v>
      </c>
      <c r="K791" s="64">
        <f>IFERROR(IF(Ações!$B791="","",VLOOKUP(Table_1[[#This Row],[AÇÕES]],'Dados Status Invest STOCKS'!A777:AD1392,2)),0)</f>
        <v>0.34</v>
      </c>
      <c r="L791" s="65">
        <f>IFERROR(IF(Ações!$B791="","",VLOOKUP(Table_1[[#This Row],[AÇÕES]],'Dados Status Invest STOCKS'!A777:AD1392,3)/100),0)</f>
        <v>0</v>
      </c>
      <c r="M791" s="66">
        <f>IFERROR(IF(Ações!$B791="","",VLOOKUP(Table_1[[#This Row],[AÇÕES]],'Dados Status Invest STOCKS'!A777:AD1392,28)),0)</f>
        <v>0.44</v>
      </c>
      <c r="N791" s="66">
        <f>IFERROR(IF(Ações!$B791="","",VLOOKUP(Table_1[[#This Row],[AÇÕES]],'Dados Status Invest STOCKS'!A777:AD1392,27)),0)</f>
        <v>-0.57999999999999996</v>
      </c>
      <c r="O791" s="66">
        <f>IFERROR(IF(Ações!$L791="","",Ações!$K791*Ações!$L791),0)</f>
        <v>0</v>
      </c>
      <c r="P791" s="67">
        <f t="shared" si="12"/>
        <v>0.06</v>
      </c>
      <c r="Q791" s="67">
        <f>IFERROR(Ações!$O791/Ações!$M791,0)</f>
        <v>0</v>
      </c>
      <c r="R791" s="67">
        <f>IFERROR(IF(Ações!$B791="","",VLOOKUP(Table_1[[#This Row],[AÇÕES]],'Dados Status Invest STOCKS'!A777:AD1392,18)/100),0)</f>
        <v>-0.753</v>
      </c>
      <c r="S791" s="65">
        <f>IFERROR(IF(Ações!$B791="","",VLOOKUP(Table_1[[#This Row],[AÇÕES]],'Dados Status Invest STOCKS'!A777:AD1392,25)/100),0)</f>
        <v>0</v>
      </c>
      <c r="T791" s="67">
        <f>(1-Ações!$Q791)*Ações!$R791</f>
        <v>-0.753</v>
      </c>
      <c r="U791" s="68">
        <f>IF(Ações!$S791=0,Ações!$T791,IF(Ações!$T791=0,Ações!$S791,AVERAGE(Ações!$S791,Ações!$T791)))</f>
        <v>-0.753</v>
      </c>
    </row>
    <row r="792" spans="2:21" ht="15.75" customHeight="1" x14ac:dyDescent="0.2">
      <c r="B792" s="63" t="str">
        <f>IFERROR('Dados Status Invest STOCKS'!A779,"-")</f>
        <v>BTBT</v>
      </c>
      <c r="C792" s="45">
        <f>IFERROR((Ações!$D792-Ações!$K792)/Ações!$D792,0)</f>
        <v>0</v>
      </c>
      <c r="D792" s="46">
        <f>(Ações!$O792)/0.06</f>
        <v>0</v>
      </c>
      <c r="E792" s="47">
        <f>IFERROR((Ações!$F792-Ações!$K792)/Ações!$F792,0)</f>
        <v>-7.6957419418709802E-2</v>
      </c>
      <c r="F792" s="46">
        <f>IF(OR(Ações!$N792&lt;0,Ações!$M792&lt;0),"",(22.5*Ações!$M792*Ações!$N792)^0.5)</f>
        <v>4.243436107684432</v>
      </c>
      <c r="G792" s="47">
        <f>IFERROR((Ações!$H792-Ações!$K792)/Ações!$H792,0)</f>
        <v>0</v>
      </c>
      <c r="H792" s="48">
        <f>IFERROR(Ações!$I792/(Ações!$P792-Table_1[[#This Row],[CAGR LUCRO 5A]]),0)</f>
        <v>0</v>
      </c>
      <c r="I792" s="48">
        <f>IF(Ações!$S792&lt;0,"",Ações!$O792*(1+Ações!$S792))</f>
        <v>0</v>
      </c>
      <c r="J792" s="49">
        <f>IFERROR(IF(Ações!$B792="","",(VLOOKUP(Table_1[[#This Row],[AÇÕES]],'Dados Status Invest STOCKS'!A778:AD1393,4)/Table_1[[#This Row],[LPA]]))/100,0)</f>
        <v>0.16320754716981131</v>
      </c>
      <c r="K792" s="64">
        <f>IFERROR(IF(Ações!$B792="","",VLOOKUP(Table_1[[#This Row],[AÇÕES]],'Dados Status Invest STOCKS'!A778:AD1393,2)),0)</f>
        <v>4.57</v>
      </c>
      <c r="L792" s="65">
        <f>IFERROR(IF(Ações!$B792="","",VLOOKUP(Table_1[[#This Row],[AÇÕES]],'Dados Status Invest STOCKS'!A778:AD1393,3)/100),0)</f>
        <v>0</v>
      </c>
      <c r="M792" s="66">
        <f>IFERROR(IF(Ações!$B792="","",VLOOKUP(Table_1[[#This Row],[AÇÕES]],'Dados Status Invest STOCKS'!A778:AD1393,28)),0)</f>
        <v>0.53</v>
      </c>
      <c r="N792" s="66">
        <f>IFERROR(IF(Ações!$B792="","",VLOOKUP(Table_1[[#This Row],[AÇÕES]],'Dados Status Invest STOCKS'!A778:AD1393,27)),0)</f>
        <v>1.51</v>
      </c>
      <c r="O792" s="66">
        <f>IFERROR(IF(Ações!$L792="","",Ações!$K792*Ações!$L792),0)</f>
        <v>0</v>
      </c>
      <c r="P792" s="67">
        <f t="shared" si="12"/>
        <v>0.06</v>
      </c>
      <c r="Q792" s="67">
        <f>IFERROR(Ações!$O792/Ações!$M792,0)</f>
        <v>0</v>
      </c>
      <c r="R792" s="67">
        <f>IFERROR(IF(Ações!$B792="","",VLOOKUP(Table_1[[#This Row],[AÇÕES]],'Dados Status Invest STOCKS'!A778:AD1393,18)/100),0)</f>
        <v>0.34950000000000003</v>
      </c>
      <c r="S792" s="65">
        <f>IFERROR(IF(Ações!$B792="","",VLOOKUP(Table_1[[#This Row],[AÇÕES]],'Dados Status Invest STOCKS'!A778:AD1393,25)/100),0)</f>
        <v>0</v>
      </c>
      <c r="T792" s="67">
        <f>(1-Ações!$Q792)*Ações!$R792</f>
        <v>0.34950000000000003</v>
      </c>
      <c r="U792" s="68">
        <f>IF(Ações!$S792=0,Ações!$T792,IF(Ações!$T792=0,Ações!$S792,AVERAGE(Ações!$S792,Ações!$T792)))</f>
        <v>0.34950000000000003</v>
      </c>
    </row>
    <row r="793" spans="2:21" ht="15.75" customHeight="1" x14ac:dyDescent="0.2">
      <c r="B793" s="63" t="str">
        <f>IFERROR('Dados Status Invest STOCKS'!A780,"-")</f>
        <v>BTCM</v>
      </c>
      <c r="C793" s="45">
        <f>IFERROR((Ações!$D793-Ações!$K793)/Ações!$D793,0)</f>
        <v>0</v>
      </c>
      <c r="D793" s="46">
        <f>(Ações!$O793)/0.06</f>
        <v>0</v>
      </c>
      <c r="E793" s="47">
        <f>IFERROR((Ações!$F793-Ações!$K793)/Ações!$F793,0)</f>
        <v>0</v>
      </c>
      <c r="F793" s="46" t="str">
        <f>IF(OR(Ações!$N793&lt;0,Ações!$M793&lt;0),"",(22.5*Ações!$M793*Ações!$N793)^0.5)</f>
        <v/>
      </c>
      <c r="G793" s="47">
        <f>IFERROR((Ações!$H793-Ações!$K793)/Ações!$H793,0)</f>
        <v>0</v>
      </c>
      <c r="H793" s="48">
        <f>IFERROR(Ações!$I793/(Ações!$P793-Table_1[[#This Row],[CAGR LUCRO 5A]]),0)</f>
        <v>0</v>
      </c>
      <c r="I793" s="48">
        <f>IF(Ações!$S793&lt;0,"",Ações!$O793*(1+Ações!$S793))</f>
        <v>0</v>
      </c>
      <c r="J793" s="49">
        <f>IFERROR(IF(Ações!$B793="","",(VLOOKUP(Table_1[[#This Row],[AÇÕES]],'Dados Status Invest STOCKS'!A779:AD1394,4)/Table_1[[#This Row],[LPA]]))/100,0)</f>
        <v>0.18268292682926832</v>
      </c>
      <c r="K793" s="64">
        <f>IFERROR(IF(Ações!$B793="","",VLOOKUP(Table_1[[#This Row],[AÇÕES]],'Dados Status Invest STOCKS'!A779:AD1394,2)),0)</f>
        <v>3.09</v>
      </c>
      <c r="L793" s="65">
        <f>IFERROR(IF(Ações!$B793="","",VLOOKUP(Table_1[[#This Row],[AÇÕES]],'Dados Status Invest STOCKS'!A779:AD1394,3)/100),0)</f>
        <v>0</v>
      </c>
      <c r="M793" s="66">
        <f>IFERROR(IF(Ações!$B793="","",VLOOKUP(Table_1[[#This Row],[AÇÕES]],'Dados Status Invest STOCKS'!A779:AD1394,28)),0)</f>
        <v>-0.41</v>
      </c>
      <c r="N793" s="66">
        <f>IFERROR(IF(Ações!$B793="","",VLOOKUP(Table_1[[#This Row],[AÇÕES]],'Dados Status Invest STOCKS'!A779:AD1394,27)),0)</f>
        <v>2.67</v>
      </c>
      <c r="O793" s="66">
        <f>IFERROR(IF(Ações!$L793="","",Ações!$K793*Ações!$L793),0)</f>
        <v>0</v>
      </c>
      <c r="P793" s="67">
        <f t="shared" si="12"/>
        <v>0.06</v>
      </c>
      <c r="Q793" s="67">
        <f>IFERROR(Ações!$O793/Ações!$M793,0)</f>
        <v>0</v>
      </c>
      <c r="R793" s="67">
        <f>IFERROR(IF(Ações!$B793="","",VLOOKUP(Table_1[[#This Row],[AÇÕES]],'Dados Status Invest STOCKS'!A779:AD1394,18)/100),0)</f>
        <v>-0.15429999999999999</v>
      </c>
      <c r="S793" s="65">
        <f>IFERROR(IF(Ações!$B793="","",VLOOKUP(Table_1[[#This Row],[AÇÕES]],'Dados Status Invest STOCKS'!A779:AD1394,25)/100),0)</f>
        <v>0</v>
      </c>
      <c r="T793" s="67">
        <f>(1-Ações!$Q793)*Ações!$R793</f>
        <v>-0.15429999999999999</v>
      </c>
      <c r="U793" s="68">
        <f>IF(Ações!$S793=0,Ações!$T793,IF(Ações!$T793=0,Ações!$S793,AVERAGE(Ações!$S793,Ações!$T793)))</f>
        <v>-0.15429999999999999</v>
      </c>
    </row>
    <row r="794" spans="2:21" ht="15.75" customHeight="1" x14ac:dyDescent="0.2">
      <c r="B794" s="63" t="str">
        <f>IFERROR('Dados Status Invest STOCKS'!A781,"-")</f>
        <v>BTU</v>
      </c>
      <c r="C794" s="45">
        <f>IFERROR((Ações!$D794-Ações!$K794)/Ações!$D794,0)</f>
        <v>0</v>
      </c>
      <c r="D794" s="46">
        <f>(Ações!$O794)/0.06</f>
        <v>0</v>
      </c>
      <c r="E794" s="47">
        <f>IFERROR((Ações!$F794-Ações!$K794)/Ações!$F794,0)</f>
        <v>0</v>
      </c>
      <c r="F794" s="46" t="str">
        <f>IF(OR(Ações!$N794&lt;0,Ações!$M794&lt;0),"",(22.5*Ações!$M794*Ações!$N794)^0.5)</f>
        <v/>
      </c>
      <c r="G794" s="47">
        <f>IFERROR((Ações!$H794-Ações!$K794)/Ações!$H794,0)</f>
        <v>0</v>
      </c>
      <c r="H794" s="48">
        <f>IFERROR(Ações!$I794/(Ações!$P794-Table_1[[#This Row],[CAGR LUCRO 5A]]),0)</f>
        <v>0</v>
      </c>
      <c r="I794" s="48">
        <f>IF(Ações!$S794&lt;0,"",Ações!$O794*(1+Ações!$S794))</f>
        <v>0</v>
      </c>
      <c r="J794" s="49">
        <f>IFERROR(IF(Ações!$B794="","",(VLOOKUP(Table_1[[#This Row],[AÇÕES]],'Dados Status Invest STOCKS'!A780:AD1395,4)/Table_1[[#This Row],[LPA]]))/100,0)</f>
        <v>2.4285714285714285E-2</v>
      </c>
      <c r="K794" s="64">
        <f>IFERROR(IF(Ações!$B794="","",VLOOKUP(Table_1[[#This Row],[AÇÕES]],'Dados Status Invest STOCKS'!A780:AD1395,2)),0)</f>
        <v>10.73</v>
      </c>
      <c r="L794" s="65">
        <f>IFERROR(IF(Ações!$B794="","",VLOOKUP(Table_1[[#This Row],[AÇÕES]],'Dados Status Invest STOCKS'!A780:AD1395,3)/100),0)</f>
        <v>0</v>
      </c>
      <c r="M794" s="66">
        <f>IFERROR(IF(Ações!$B794="","",VLOOKUP(Table_1[[#This Row],[AÇÕES]],'Dados Status Invest STOCKS'!A780:AD1395,28)),0)</f>
        <v>-2.1</v>
      </c>
      <c r="N794" s="66">
        <f>IFERROR(IF(Ações!$B794="","",VLOOKUP(Table_1[[#This Row],[AÇÕES]],'Dados Status Invest STOCKS'!A780:AD1395,27)),0)</f>
        <v>7.71</v>
      </c>
      <c r="O794" s="66">
        <f>IFERROR(IF(Ações!$L794="","",Ações!$K794*Ações!$L794),0)</f>
        <v>0</v>
      </c>
      <c r="P794" s="67">
        <f t="shared" si="12"/>
        <v>0.06</v>
      </c>
      <c r="Q794" s="67">
        <f>IFERROR(Ações!$O794/Ações!$M794,0)</f>
        <v>0</v>
      </c>
      <c r="R794" s="67">
        <f>IFERROR(IF(Ações!$B794="","",VLOOKUP(Table_1[[#This Row],[AÇÕES]],'Dados Status Invest STOCKS'!A780:AD1395,18)/100),0)</f>
        <v>-0.27279999999999999</v>
      </c>
      <c r="S794" s="65">
        <f>IFERROR(IF(Ações!$B794="","",VLOOKUP(Table_1[[#This Row],[AÇÕES]],'Dados Status Invest STOCKS'!A780:AD1395,25)/100),0)</f>
        <v>0</v>
      </c>
      <c r="T794" s="67">
        <f>(1-Ações!$Q794)*Ações!$R794</f>
        <v>-0.27279999999999999</v>
      </c>
      <c r="U794" s="68">
        <f>IF(Ações!$S794=0,Ações!$T794,IF(Ações!$T794=0,Ações!$S794,AVERAGE(Ações!$S794,Ações!$T794)))</f>
        <v>-0.27279999999999999</v>
      </c>
    </row>
    <row r="795" spans="2:21" ht="15.75" customHeight="1" x14ac:dyDescent="0.2">
      <c r="B795" s="63" t="str">
        <f>IFERROR('Dados Status Invest STOCKS'!A782,"-")</f>
        <v>BUD</v>
      </c>
      <c r="C795" s="45">
        <f>IFERROR((Ações!$D795-Ações!$K795)/Ações!$D795,0)</f>
        <v>-3.37956204379562</v>
      </c>
      <c r="D795" s="46">
        <f>(Ações!$O795)/0.06</f>
        <v>14.766316666666668</v>
      </c>
      <c r="E795" s="47">
        <f>IFERROR((Ações!$F795-Ações!$K795)/Ações!$F795,0)</f>
        <v>-0.10563001722390192</v>
      </c>
      <c r="F795" s="46">
        <f>IF(OR(Ações!$N795&lt;0,Ações!$M795&lt;0),"",(22.5*Ações!$M795*Ações!$N795)^0.5)</f>
        <v>58.491537849504347</v>
      </c>
      <c r="G795" s="47">
        <f>IFERROR((Ações!$H795-Ações!$K795)/Ações!$H795,0)</f>
        <v>0</v>
      </c>
      <c r="H795" s="48">
        <f>IFERROR(Ações!$I795/(Ações!$P795-Table_1[[#This Row],[CAGR LUCRO 5A]]),0)</f>
        <v>0</v>
      </c>
      <c r="I795" s="48" t="str">
        <f>IF(Ações!$S795&lt;0,"",Ações!$O795*(1+Ações!$S795))</f>
        <v/>
      </c>
      <c r="J795" s="49">
        <f>IFERROR(IF(Ações!$B795="","",(VLOOKUP(Table_1[[#This Row],[AÇÕES]],'Dados Status Invest STOCKS'!A781:AD1396,4)/Table_1[[#This Row],[LPA]]))/100,0)</f>
        <v>5.8734939759036146E-2</v>
      </c>
      <c r="K795" s="64">
        <f>IFERROR(IF(Ações!$B795="","",VLOOKUP(Table_1[[#This Row],[AÇÕES]],'Dados Status Invest STOCKS'!A781:AD1396,2)),0)</f>
        <v>64.67</v>
      </c>
      <c r="L795" s="65">
        <f>IFERROR(IF(Ações!$B795="","",VLOOKUP(Table_1[[#This Row],[AÇÕES]],'Dados Status Invest STOCKS'!A781:AD1396,3)/100),0)</f>
        <v>1.37E-2</v>
      </c>
      <c r="M795" s="66">
        <f>IFERROR(IF(Ações!$B795="","",VLOOKUP(Table_1[[#This Row],[AÇÕES]],'Dados Status Invest STOCKS'!A781:AD1396,28)),0)</f>
        <v>3.32</v>
      </c>
      <c r="N795" s="66">
        <f>IFERROR(IF(Ações!$B795="","",VLOOKUP(Table_1[[#This Row],[AÇÕES]],'Dados Status Invest STOCKS'!A781:AD1396,27)),0)</f>
        <v>45.8</v>
      </c>
      <c r="O795" s="66">
        <f>IFERROR(IF(Ações!$L795="","",Ações!$K795*Ações!$L795),0)</f>
        <v>0.88597900000000007</v>
      </c>
      <c r="P795" s="67">
        <f t="shared" si="12"/>
        <v>0.06</v>
      </c>
      <c r="Q795" s="67">
        <f>IFERROR(Ações!$O795/Ações!$M795,0)</f>
        <v>0.26686114457831328</v>
      </c>
      <c r="R795" s="67">
        <f>IFERROR(IF(Ações!$B795="","",VLOOKUP(Table_1[[#This Row],[AÇÕES]],'Dados Status Invest STOCKS'!A781:AD1396,18)/100),0)</f>
        <v>7.2400000000000006E-2</v>
      </c>
      <c r="S795" s="65">
        <f>IFERROR(IF(Ações!$B795="","",VLOOKUP(Table_1[[#This Row],[AÇÕES]],'Dados Status Invest STOCKS'!A781:AD1396,25)/100),0)</f>
        <v>-0.23260000000000003</v>
      </c>
      <c r="T795" s="67">
        <f>(1-Ações!$Q795)*Ações!$R795</f>
        <v>5.3079253132530119E-2</v>
      </c>
      <c r="U795" s="68">
        <f>IF(Ações!$S795=0,Ações!$T795,IF(Ações!$T795=0,Ações!$S795,AVERAGE(Ações!$S795,Ações!$T795)))</f>
        <v>-8.9760373433734955E-2</v>
      </c>
    </row>
    <row r="796" spans="2:21" ht="15.75" customHeight="1" x14ac:dyDescent="0.2">
      <c r="B796" s="63" t="str">
        <f>IFERROR('Dados Status Invest STOCKS'!A783,"-")</f>
        <v>BUR</v>
      </c>
      <c r="C796" s="45">
        <f>IFERROR((Ações!$D796-Ações!$K796)/Ações!$D796,0)</f>
        <v>-1.9556650246305416</v>
      </c>
      <c r="D796" s="46">
        <f>(Ações!$O796)/0.06</f>
        <v>3.1295833333333336</v>
      </c>
      <c r="E796" s="47">
        <f>IFERROR((Ações!$F796-Ações!$K796)/Ações!$F796,0)</f>
        <v>0</v>
      </c>
      <c r="F796" s="46" t="str">
        <f>IF(OR(Ações!$N796&lt;0,Ações!$M796&lt;0),"",(22.5*Ações!$M796*Ações!$N796)^0.5)</f>
        <v/>
      </c>
      <c r="G796" s="47">
        <f>IFERROR((Ações!$H796-Ações!$K796)/Ações!$H796,0)</f>
        <v>-1.9556650246305416</v>
      </c>
      <c r="H796" s="48">
        <f>IFERROR(Ações!$I796/(Ações!$P796-Table_1[[#This Row],[CAGR LUCRO 5A]]),0)</f>
        <v>3.1295833333333336</v>
      </c>
      <c r="I796" s="48">
        <f>IF(Ações!$S796&lt;0,"",Ações!$O796*(1+Ações!$S796))</f>
        <v>0.187775</v>
      </c>
      <c r="J796" s="49">
        <f>IFERROR(IF(Ações!$B796="","",(VLOOKUP(Table_1[[#This Row],[AÇÕES]],'Dados Status Invest STOCKS'!A782:AD1397,4)/Table_1[[#This Row],[LPA]]))/100,0)</f>
        <v>3.1464705882352941</v>
      </c>
      <c r="K796" s="64">
        <f>IFERROR(IF(Ações!$B796="","",VLOOKUP(Table_1[[#This Row],[AÇÕES]],'Dados Status Invest STOCKS'!A782:AD1397,2)),0)</f>
        <v>9.25</v>
      </c>
      <c r="L796" s="65">
        <f>IFERROR(IF(Ações!$B796="","",VLOOKUP(Table_1[[#This Row],[AÇÕES]],'Dados Status Invest STOCKS'!A782:AD1397,3)/100),0)</f>
        <v>2.0299999999999999E-2</v>
      </c>
      <c r="M796" s="66">
        <f>IFERROR(IF(Ações!$B796="","",VLOOKUP(Table_1[[#This Row],[AÇÕES]],'Dados Status Invest STOCKS'!A782:AD1397,28)),0)</f>
        <v>-0.17</v>
      </c>
      <c r="N796" s="66">
        <f>IFERROR(IF(Ações!$B796="","",VLOOKUP(Table_1[[#This Row],[AÇÕES]],'Dados Status Invest STOCKS'!A782:AD1397,27)),0)</f>
        <v>0.15</v>
      </c>
      <c r="O796" s="66">
        <f>IFERROR(IF(Ações!$L796="","",Ações!$K796*Ações!$L796),0)</f>
        <v>0.187775</v>
      </c>
      <c r="P796" s="67">
        <f t="shared" si="12"/>
        <v>0.06</v>
      </c>
      <c r="Q796" s="67">
        <f>IFERROR(Ações!$O796/Ações!$M796,0)</f>
        <v>-1.1045588235294117</v>
      </c>
      <c r="R796" s="67">
        <f>IFERROR(IF(Ações!$B796="","",VLOOKUP(Table_1[[#This Row],[AÇÕES]],'Dados Status Invest STOCKS'!A782:AD1397,18)/100),0)</f>
        <v>-1.1879</v>
      </c>
      <c r="S796" s="65">
        <f>IFERROR(IF(Ações!$B796="","",VLOOKUP(Table_1[[#This Row],[AÇÕES]],'Dados Status Invest STOCKS'!A782:AD1397,25)/100),0)</f>
        <v>0</v>
      </c>
      <c r="T796" s="67">
        <f>(1-Ações!$Q796)*Ações!$R796</f>
        <v>-2.500005426470588</v>
      </c>
      <c r="U796" s="68">
        <f>IF(Ações!$S796=0,Ações!$T796,IF(Ações!$T796=0,Ações!$S796,AVERAGE(Ações!$S796,Ações!$T796)))</f>
        <v>-2.500005426470588</v>
      </c>
    </row>
    <row r="797" spans="2:21" ht="15.75" customHeight="1" x14ac:dyDescent="0.2">
      <c r="B797" s="63" t="str">
        <f>IFERROR('Dados Status Invest STOCKS'!A784,"-")</f>
        <v>BURL</v>
      </c>
      <c r="C797" s="45">
        <f>IFERROR((Ações!$D797-Ações!$K797)/Ações!$D797,0)</f>
        <v>0</v>
      </c>
      <c r="D797" s="46">
        <f>(Ações!$O797)/0.06</f>
        <v>0</v>
      </c>
      <c r="E797" s="47">
        <f>IFERROR((Ações!$F797-Ações!$K797)/Ações!$F797,0)</f>
        <v>-4.7318450867099351</v>
      </c>
      <c r="F797" s="46">
        <f>IF(OR(Ações!$N797&lt;0,Ações!$M797&lt;0),"",(22.5*Ações!$M797*Ações!$N797)^0.5)</f>
        <v>40.05690951633688</v>
      </c>
      <c r="G797" s="47">
        <f>IFERROR((Ações!$H797-Ações!$K797)/Ações!$H797,0)</f>
        <v>0</v>
      </c>
      <c r="H797" s="48">
        <f>IFERROR(Ações!$I797/(Ações!$P797-Table_1[[#This Row],[CAGR LUCRO 5A]]),0)</f>
        <v>0</v>
      </c>
      <c r="I797" s="48">
        <f>IF(Ações!$S797&lt;0,"",Ações!$O797*(1+Ações!$S797))</f>
        <v>0</v>
      </c>
      <c r="J797" s="49">
        <f>IFERROR(IF(Ações!$B797="","",(VLOOKUP(Table_1[[#This Row],[AÇÕES]],'Dados Status Invest STOCKS'!A783:AD1398,4)/Table_1[[#This Row],[LPA]]))/100,0)</f>
        <v>5.2093373493975914E-2</v>
      </c>
      <c r="K797" s="64">
        <f>IFERROR(IF(Ações!$B797="","",VLOOKUP(Table_1[[#This Row],[AÇÕES]],'Dados Status Invest STOCKS'!A783:AD1398,2)),0)</f>
        <v>229.6</v>
      </c>
      <c r="L797" s="65">
        <f>IFERROR(IF(Ações!$B797="","",VLOOKUP(Table_1[[#This Row],[AÇÕES]],'Dados Status Invest STOCKS'!A783:AD1398,3)/100),0)</f>
        <v>0</v>
      </c>
      <c r="M797" s="66">
        <f>IFERROR(IF(Ações!$B797="","",VLOOKUP(Table_1[[#This Row],[AÇÕES]],'Dados Status Invest STOCKS'!A783:AD1398,28)),0)</f>
        <v>6.64</v>
      </c>
      <c r="N797" s="66">
        <f>IFERROR(IF(Ações!$B797="","",VLOOKUP(Table_1[[#This Row],[AÇÕES]],'Dados Status Invest STOCKS'!A783:AD1398,27)),0)</f>
        <v>10.74</v>
      </c>
      <c r="O797" s="66">
        <f>IFERROR(IF(Ações!$L797="","",Ações!$K797*Ações!$L797),0)</f>
        <v>0</v>
      </c>
      <c r="P797" s="67">
        <f t="shared" si="12"/>
        <v>0.06</v>
      </c>
      <c r="Q797" s="67">
        <f>IFERROR(Ações!$O797/Ações!$M797,0)</f>
        <v>0</v>
      </c>
      <c r="R797" s="67">
        <f>IFERROR(IF(Ações!$B797="","",VLOOKUP(Table_1[[#This Row],[AÇÕES]],'Dados Status Invest STOCKS'!A783:AD1398,18)/100),0)</f>
        <v>0.61829999999999996</v>
      </c>
      <c r="S797" s="65">
        <f>IFERROR(IF(Ações!$B797="","",VLOOKUP(Table_1[[#This Row],[AÇÕES]],'Dados Status Invest STOCKS'!A783:AD1398,25)/100),0)</f>
        <v>0</v>
      </c>
      <c r="T797" s="67">
        <f>(1-Ações!$Q797)*Ações!$R797</f>
        <v>0.61829999999999996</v>
      </c>
      <c r="U797" s="68">
        <f>IF(Ações!$S797=0,Ações!$T797,IF(Ações!$T797=0,Ações!$S797,AVERAGE(Ações!$S797,Ações!$T797)))</f>
        <v>0.61829999999999996</v>
      </c>
    </row>
    <row r="798" spans="2:21" ht="15.75" customHeight="1" x14ac:dyDescent="0.2">
      <c r="B798" s="63" t="str">
        <f>IFERROR('Dados Status Invest STOCKS'!A785,"-")</f>
        <v>BUSE</v>
      </c>
      <c r="C798" s="45">
        <f>IFERROR((Ações!$D798-Ações!$K798)/Ações!$D798,0)</f>
        <v>-0.82370820668693012</v>
      </c>
      <c r="D798" s="46">
        <f>(Ações!$O798)/0.06</f>
        <v>15.347849999999999</v>
      </c>
      <c r="E798" s="47">
        <f>IFERROR((Ações!$F798-Ações!$K798)/Ações!$F798,0)</f>
        <v>0.18522663561374611</v>
      </c>
      <c r="F798" s="46">
        <f>IF(OR(Ações!$N798&lt;0,Ações!$M798&lt;0),"",(22.5*Ações!$M798*Ações!$N798)^0.5)</f>
        <v>34.353111212814483</v>
      </c>
      <c r="G798" s="47">
        <f>IFERROR((Ações!$H798-Ações!$K798)/Ações!$H798,0)</f>
        <v>4.8207017857017505</v>
      </c>
      <c r="H798" s="48">
        <f>IFERROR(Ações!$I798/(Ações!$P798-Table_1[[#This Row],[CAGR LUCRO 5A]]),0)</f>
        <v>-7.3258792677165347</v>
      </c>
      <c r="I798" s="48">
        <f>IF(Ações!$S798&lt;0,"",Ações!$O798*(1+Ações!$S798))</f>
        <v>1.1164640003999997</v>
      </c>
      <c r="J798" s="49">
        <f>IFERROR(IF(Ações!$B798="","",(VLOOKUP(Table_1[[#This Row],[AÇÕES]],'Dados Status Invest STOCKS'!A784:AD1399,4)/Table_1[[#This Row],[LPA]]))/100,0)</f>
        <v>5.840182648401826E-2</v>
      </c>
      <c r="K798" s="64">
        <f>IFERROR(IF(Ações!$B798="","",VLOOKUP(Table_1[[#This Row],[AÇÕES]],'Dados Status Invest STOCKS'!A784:AD1399,2)),0)</f>
        <v>27.99</v>
      </c>
      <c r="L798" s="65">
        <f>IFERROR(IF(Ações!$B798="","",VLOOKUP(Table_1[[#This Row],[AÇÕES]],'Dados Status Invest STOCKS'!A784:AD1399,3)/100),0)</f>
        <v>3.2899999999999999E-2</v>
      </c>
      <c r="M798" s="66">
        <f>IFERROR(IF(Ações!$B798="","",VLOOKUP(Table_1[[#This Row],[AÇÕES]],'Dados Status Invest STOCKS'!A784:AD1399,28)),0)</f>
        <v>2.19</v>
      </c>
      <c r="N798" s="66">
        <f>IFERROR(IF(Ações!$B798="","",VLOOKUP(Table_1[[#This Row],[AÇÕES]],'Dados Status Invest STOCKS'!A784:AD1399,27)),0)</f>
        <v>23.95</v>
      </c>
      <c r="O798" s="66">
        <f>IFERROR(IF(Ações!$L798="","",Ações!$K798*Ações!$L798),0)</f>
        <v>0.92087099999999988</v>
      </c>
      <c r="P798" s="67">
        <f t="shared" si="12"/>
        <v>0.06</v>
      </c>
      <c r="Q798" s="67">
        <f>IFERROR(Ações!$O798/Ações!$M798,0)</f>
        <v>0.42048904109589036</v>
      </c>
      <c r="R798" s="67">
        <f>IFERROR(IF(Ações!$B798="","",VLOOKUP(Table_1[[#This Row],[AÇÕES]],'Dados Status Invest STOCKS'!A784:AD1399,18)/100),0)</f>
        <v>9.1400000000000009E-2</v>
      </c>
      <c r="S798" s="65">
        <f>IFERROR(IF(Ações!$B798="","",VLOOKUP(Table_1[[#This Row],[AÇÕES]],'Dados Status Invest STOCKS'!A784:AD1399,25)/100),0)</f>
        <v>0.21239999999999998</v>
      </c>
      <c r="T798" s="67">
        <f>(1-Ações!$Q798)*Ações!$R798</f>
        <v>5.2967301643835625E-2</v>
      </c>
      <c r="U798" s="68">
        <f>IF(Ações!$S798=0,Ações!$T798,IF(Ações!$T798=0,Ações!$S798,AVERAGE(Ações!$S798,Ações!$T798)))</f>
        <v>0.1326836508219178</v>
      </c>
    </row>
    <row r="799" spans="2:21" ht="15.75" customHeight="1" x14ac:dyDescent="0.2">
      <c r="B799" s="63" t="str">
        <f>IFERROR('Dados Status Invest STOCKS'!A786,"-")</f>
        <v>BV</v>
      </c>
      <c r="C799" s="45">
        <f>IFERROR((Ações!$D799-Ações!$K799)/Ações!$D799,0)</f>
        <v>0</v>
      </c>
      <c r="D799" s="46">
        <f>(Ações!$O799)/0.06</f>
        <v>0</v>
      </c>
      <c r="E799" s="47">
        <f>IFERROR((Ações!$F799-Ações!$K799)/Ações!$F799,0)</f>
        <v>-0.22604464013827491</v>
      </c>
      <c r="F799" s="46">
        <f>IF(OR(Ações!$N799&lt;0,Ações!$M799&lt;0),"",(22.5*Ações!$M799*Ações!$N799)^0.5)</f>
        <v>11.239395001511424</v>
      </c>
      <c r="G799" s="47">
        <f>IFERROR((Ações!$H799-Ações!$K799)/Ações!$H799,0)</f>
        <v>0</v>
      </c>
      <c r="H799" s="48">
        <f>IFERROR(Ações!$I799/(Ações!$P799-Table_1[[#This Row],[CAGR LUCRO 5A]]),0)</f>
        <v>0</v>
      </c>
      <c r="I799" s="48">
        <f>IF(Ações!$S799&lt;0,"",Ações!$O799*(1+Ações!$S799))</f>
        <v>0</v>
      </c>
      <c r="J799" s="49">
        <f>IFERROR(IF(Ações!$B799="","",(VLOOKUP(Table_1[[#This Row],[AÇÕES]],'Dados Status Invest STOCKS'!A785:AD1400,4)/Table_1[[#This Row],[LPA]]))/100,0)</f>
        <v>0.71159090909090905</v>
      </c>
      <c r="K799" s="64">
        <f>IFERROR(IF(Ações!$B799="","",VLOOKUP(Table_1[[#This Row],[AÇÕES]],'Dados Status Invest STOCKS'!A785:AD1400,2)),0)</f>
        <v>13.78</v>
      </c>
      <c r="L799" s="65">
        <f>IFERROR(IF(Ações!$B799="","",VLOOKUP(Table_1[[#This Row],[AÇÕES]],'Dados Status Invest STOCKS'!A785:AD1400,3)/100),0)</f>
        <v>0</v>
      </c>
      <c r="M799" s="66">
        <f>IFERROR(IF(Ações!$B799="","",VLOOKUP(Table_1[[#This Row],[AÇÕES]],'Dados Status Invest STOCKS'!A785:AD1400,28)),0)</f>
        <v>0.44</v>
      </c>
      <c r="N799" s="66">
        <f>IFERROR(IF(Ações!$B799="","",VLOOKUP(Table_1[[#This Row],[AÇÕES]],'Dados Status Invest STOCKS'!A785:AD1400,27)),0)</f>
        <v>12.76</v>
      </c>
      <c r="O799" s="66">
        <f>IFERROR(IF(Ações!$L799="","",Ações!$K799*Ações!$L799),0)</f>
        <v>0</v>
      </c>
      <c r="P799" s="67">
        <f t="shared" si="12"/>
        <v>0.06</v>
      </c>
      <c r="Q799" s="67">
        <f>IFERROR(Ações!$O799/Ações!$M799,0)</f>
        <v>0</v>
      </c>
      <c r="R799" s="67">
        <f>IFERROR(IF(Ações!$B799="","",VLOOKUP(Table_1[[#This Row],[AÇÕES]],'Dados Status Invest STOCKS'!A785:AD1400,18)/100),0)</f>
        <v>3.4500000000000003E-2</v>
      </c>
      <c r="S799" s="65">
        <f>IFERROR(IF(Ações!$B799="","",VLOOKUP(Table_1[[#This Row],[AÇÕES]],'Dados Status Invest STOCKS'!A785:AD1400,25)/100),0)</f>
        <v>0</v>
      </c>
      <c r="T799" s="67">
        <f>(1-Ações!$Q799)*Ações!$R799</f>
        <v>3.4500000000000003E-2</v>
      </c>
      <c r="U799" s="68">
        <f>IF(Ações!$S799=0,Ações!$T799,IF(Ações!$T799=0,Ações!$S799,AVERAGE(Ações!$S799,Ações!$T799)))</f>
        <v>3.4500000000000003E-2</v>
      </c>
    </row>
    <row r="800" spans="2:21" ht="15.75" customHeight="1" x14ac:dyDescent="0.2">
      <c r="B800" s="63" t="str">
        <f>IFERROR('Dados Status Invest STOCKS'!A787,"-")</f>
        <v>BVH</v>
      </c>
      <c r="C800" s="45">
        <f>IFERROR((Ações!$D800-Ações!$K800)/Ações!$D800,0)</f>
        <v>0</v>
      </c>
      <c r="D800" s="46">
        <f>(Ações!$O800)/0.06</f>
        <v>0</v>
      </c>
      <c r="E800" s="47">
        <f>IFERROR((Ações!$F800-Ações!$K800)/Ações!$F800,0)</f>
        <v>-0.15369571365217971</v>
      </c>
      <c r="F800" s="46">
        <f>IF(OR(Ações!$N800&lt;0,Ações!$M800&lt;0),"",(22.5*Ações!$M800*Ações!$N800)^0.5)</f>
        <v>25.665346286383905</v>
      </c>
      <c r="G800" s="47">
        <f>IFERROR((Ações!$H800-Ações!$K800)/Ações!$H800,0)</f>
        <v>0</v>
      </c>
      <c r="H800" s="48">
        <f>IFERROR(Ações!$I800/(Ações!$P800-Table_1[[#This Row],[CAGR LUCRO 5A]]),0)</f>
        <v>0</v>
      </c>
      <c r="I800" s="48">
        <f>IF(Ações!$S800&lt;0,"",Ações!$O800*(1+Ações!$S800))</f>
        <v>0</v>
      </c>
      <c r="J800" s="49">
        <f>IFERROR(IF(Ações!$B800="","",(VLOOKUP(Table_1[[#This Row],[AÇÕES]],'Dados Status Invest STOCKS'!A786:AD1401,4)/Table_1[[#This Row],[LPA]]))/100,0)</f>
        <v>4.3846153846153847E-2</v>
      </c>
      <c r="K800" s="64">
        <f>IFERROR(IF(Ações!$B800="","",VLOOKUP(Table_1[[#This Row],[AÇÕES]],'Dados Status Invest STOCKS'!A786:AD1401,2)),0)</f>
        <v>29.61</v>
      </c>
      <c r="L800" s="65">
        <f>IFERROR(IF(Ações!$B800="","",VLOOKUP(Table_1[[#This Row],[AÇÕES]],'Dados Status Invest STOCKS'!A786:AD1401,3)/100),0)</f>
        <v>0</v>
      </c>
      <c r="M800" s="66">
        <f>IFERROR(IF(Ações!$B800="","",VLOOKUP(Table_1[[#This Row],[AÇÕES]],'Dados Status Invest STOCKS'!A786:AD1401,28)),0)</f>
        <v>2.6</v>
      </c>
      <c r="N800" s="66">
        <f>IFERROR(IF(Ações!$B800="","",VLOOKUP(Table_1[[#This Row],[AÇÕES]],'Dados Status Invest STOCKS'!A786:AD1401,27)),0)</f>
        <v>11.26</v>
      </c>
      <c r="O800" s="66">
        <f>IFERROR(IF(Ações!$L800="","",Ações!$K800*Ações!$L800),0)</f>
        <v>0</v>
      </c>
      <c r="P800" s="67">
        <f t="shared" si="12"/>
        <v>0.06</v>
      </c>
      <c r="Q800" s="67">
        <f>IFERROR(Ações!$O800/Ações!$M800,0)</f>
        <v>0</v>
      </c>
      <c r="R800" s="67">
        <f>IFERROR(IF(Ações!$B800="","",VLOOKUP(Table_1[[#This Row],[AÇÕES]],'Dados Status Invest STOCKS'!A786:AD1401,18)/100),0)</f>
        <v>0.23070000000000002</v>
      </c>
      <c r="S800" s="65">
        <f>IFERROR(IF(Ações!$B800="","",VLOOKUP(Table_1[[#This Row],[AÇÕES]],'Dados Status Invest STOCKS'!A786:AD1401,25)/100),0)</f>
        <v>0</v>
      </c>
      <c r="T800" s="67">
        <f>(1-Ações!$Q800)*Ações!$R800</f>
        <v>0.23070000000000002</v>
      </c>
      <c r="U800" s="68">
        <f>IF(Ações!$S800=0,Ações!$T800,IF(Ações!$T800=0,Ações!$S800,AVERAGE(Ações!$S800,Ações!$T800)))</f>
        <v>0.23070000000000002</v>
      </c>
    </row>
    <row r="801" spans="2:21" ht="15.75" customHeight="1" x14ac:dyDescent="0.2">
      <c r="B801" s="63" t="str">
        <f>IFERROR('Dados Status Invest STOCKS'!A788,"-")</f>
        <v>BVN</v>
      </c>
      <c r="C801" s="45">
        <f>IFERROR((Ações!$D801-Ações!$K801)/Ações!$D801,0)</f>
        <v>0</v>
      </c>
      <c r="D801" s="46">
        <f>(Ações!$O801)/0.06</f>
        <v>0</v>
      </c>
      <c r="E801" s="47">
        <f>IFERROR((Ações!$F801-Ações!$K801)/Ações!$F801,0)</f>
        <v>-4.2341020887987222</v>
      </c>
      <c r="F801" s="46">
        <f>IF(OR(Ações!$N801&lt;0,Ações!$M801&lt;0),"",(22.5*Ações!$M801*Ações!$N801)^0.5)</f>
        <v>1.5895754150086747</v>
      </c>
      <c r="G801" s="47">
        <f>IFERROR((Ações!$H801-Ações!$K801)/Ações!$H801,0)</f>
        <v>0</v>
      </c>
      <c r="H801" s="48">
        <f>IFERROR(Ações!$I801/(Ações!$P801-Table_1[[#This Row],[CAGR LUCRO 5A]]),0)</f>
        <v>0</v>
      </c>
      <c r="I801" s="48">
        <f>IF(Ações!$S801&lt;0,"",Ações!$O801*(1+Ações!$S801))</f>
        <v>0</v>
      </c>
      <c r="J801" s="49">
        <f>IFERROR(IF(Ações!$B801="","",(VLOOKUP(Table_1[[#This Row],[AÇÕES]],'Dados Status Invest STOCKS'!A787:AD1402,4)/Table_1[[#This Row],[LPA]]))/100,0)</f>
        <v>1044.06</v>
      </c>
      <c r="K801" s="64">
        <f>IFERROR(IF(Ações!$B801="","",VLOOKUP(Table_1[[#This Row],[AÇÕES]],'Dados Status Invest STOCKS'!A787:AD1402,2)),0)</f>
        <v>8.32</v>
      </c>
      <c r="L801" s="65">
        <f>IFERROR(IF(Ações!$B801="","",VLOOKUP(Table_1[[#This Row],[AÇÕES]],'Dados Status Invest STOCKS'!A787:AD1402,3)/100),0)</f>
        <v>0</v>
      </c>
      <c r="M801" s="66">
        <f>IFERROR(IF(Ações!$B801="","",VLOOKUP(Table_1[[#This Row],[AÇÕES]],'Dados Status Invest STOCKS'!A787:AD1402,28)),0)</f>
        <v>0.01</v>
      </c>
      <c r="N801" s="66">
        <f>IFERROR(IF(Ações!$B801="","",VLOOKUP(Table_1[[#This Row],[AÇÕES]],'Dados Status Invest STOCKS'!A787:AD1402,27)),0)</f>
        <v>11.23</v>
      </c>
      <c r="O801" s="66">
        <f>IFERROR(IF(Ações!$L801="","",Ações!$K801*Ações!$L801),0)</f>
        <v>0</v>
      </c>
      <c r="P801" s="67">
        <f t="shared" si="12"/>
        <v>0.06</v>
      </c>
      <c r="Q801" s="67">
        <f>IFERROR(Ações!$O801/Ações!$M801,0)</f>
        <v>0</v>
      </c>
      <c r="R801" s="67">
        <f>IFERROR(IF(Ações!$B801="","",VLOOKUP(Table_1[[#This Row],[AÇÕES]],'Dados Status Invest STOCKS'!A787:AD1402,18)/100),0)</f>
        <v>7.000000000000001E-4</v>
      </c>
      <c r="S801" s="65">
        <f>IFERROR(IF(Ações!$B801="","",VLOOKUP(Table_1[[#This Row],[AÇÕES]],'Dados Status Invest STOCKS'!A787:AD1402,25)/100),0)</f>
        <v>0</v>
      </c>
      <c r="T801" s="67">
        <f>(1-Ações!$Q801)*Ações!$R801</f>
        <v>7.000000000000001E-4</v>
      </c>
      <c r="U801" s="68">
        <f>IF(Ações!$S801=0,Ações!$T801,IF(Ações!$T801=0,Ações!$S801,AVERAGE(Ações!$S801,Ações!$T801)))</f>
        <v>7.000000000000001E-4</v>
      </c>
    </row>
    <row r="802" spans="2:21" ht="15.75" customHeight="1" x14ac:dyDescent="0.2">
      <c r="B802" s="63" t="str">
        <f>IFERROR('Dados Status Invest STOCKS'!A789,"-")</f>
        <v>BVXV</v>
      </c>
      <c r="C802" s="45">
        <f>IFERROR((Ações!$D802-Ações!$K802)/Ações!$D802,0)</f>
        <v>0</v>
      </c>
      <c r="D802" s="46">
        <f>(Ações!$O802)/0.06</f>
        <v>0</v>
      </c>
      <c r="E802" s="47">
        <f>IFERROR((Ações!$F802-Ações!$K802)/Ações!$F802,0)</f>
        <v>0</v>
      </c>
      <c r="F802" s="46" t="str">
        <f>IF(OR(Ações!$N802&lt;0,Ações!$M802&lt;0),"",(22.5*Ações!$M802*Ações!$N802)^0.5)</f>
        <v/>
      </c>
      <c r="G802" s="47">
        <f>IFERROR((Ações!$H802-Ações!$K802)/Ações!$H802,0)</f>
        <v>0</v>
      </c>
      <c r="H802" s="48">
        <f>IFERROR(Ações!$I802/(Ações!$P802-Table_1[[#This Row],[CAGR LUCRO 5A]]),0)</f>
        <v>0</v>
      </c>
      <c r="I802" s="48">
        <f>IF(Ações!$S802&lt;0,"",Ações!$O802*(1+Ações!$S802))</f>
        <v>0</v>
      </c>
      <c r="J802" s="49">
        <f>IFERROR(IF(Ações!$B802="","",(VLOOKUP(Table_1[[#This Row],[AÇÕES]],'Dados Status Invest STOCKS'!A788:AD1403,4)/Table_1[[#This Row],[LPA]]))/100,0)</f>
        <v>7.5751836982046818E-7</v>
      </c>
      <c r="K802" s="64">
        <f>IFERROR(IF(Ações!$B802="","",VLOOKUP(Table_1[[#This Row],[AÇÕES]],'Dados Status Invest STOCKS'!A788:AD1403,2)),0)</f>
        <v>1.38</v>
      </c>
      <c r="L802" s="65">
        <f>IFERROR(IF(Ações!$B802="","",VLOOKUP(Table_1[[#This Row],[AÇÕES]],'Dados Status Invest STOCKS'!A788:AD1403,3)/100),0)</f>
        <v>0</v>
      </c>
      <c r="M802" s="66">
        <f>IFERROR(IF(Ações!$B802="","",VLOOKUP(Table_1[[#This Row],[AÇÕES]],'Dados Status Invest STOCKS'!A788:AD1403,28)),0)</f>
        <v>-132.01</v>
      </c>
      <c r="N802" s="66">
        <f>IFERROR(IF(Ações!$B802="","",VLOOKUP(Table_1[[#This Row],[AÇÕES]],'Dados Status Invest STOCKS'!A788:AD1403,27)),0)</f>
        <v>0.19</v>
      </c>
      <c r="O802" s="66">
        <f>IFERROR(IF(Ações!$L802="","",Ações!$K802*Ações!$L802),0)</f>
        <v>0</v>
      </c>
      <c r="P802" s="67">
        <f t="shared" si="12"/>
        <v>0.06</v>
      </c>
      <c r="Q802" s="67">
        <f>IFERROR(Ações!$O802/Ações!$M802,0)</f>
        <v>0</v>
      </c>
      <c r="R802" s="67">
        <f>IFERROR(IF(Ações!$B802="","",VLOOKUP(Table_1[[#This Row],[AÇÕES]],'Dados Status Invest STOCKS'!A788:AD1403,18)/100),0)</f>
        <v>-698.25369999999998</v>
      </c>
      <c r="S802" s="65">
        <f>IFERROR(IF(Ações!$B802="","",VLOOKUP(Table_1[[#This Row],[AÇÕES]],'Dados Status Invest STOCKS'!A788:AD1403,25)/100),0)</f>
        <v>0</v>
      </c>
      <c r="T802" s="67">
        <f>(1-Ações!$Q802)*Ações!$R802</f>
        <v>-698.25369999999998</v>
      </c>
      <c r="U802" s="68">
        <f>IF(Ações!$S802=0,Ações!$T802,IF(Ações!$T802=0,Ações!$S802,AVERAGE(Ações!$S802,Ações!$T802)))</f>
        <v>-698.25369999999998</v>
      </c>
    </row>
    <row r="803" spans="2:21" ht="15.75" customHeight="1" x14ac:dyDescent="0.2">
      <c r="B803" s="63" t="str">
        <f>IFERROR('Dados Status Invest STOCKS'!A790,"-")</f>
        <v>BW</v>
      </c>
      <c r="C803" s="45">
        <f>IFERROR((Ações!$D803-Ações!$K803)/Ações!$D803,0)</f>
        <v>0</v>
      </c>
      <c r="D803" s="46">
        <f>(Ações!$O803)/0.06</f>
        <v>0</v>
      </c>
      <c r="E803" s="47">
        <f>IFERROR((Ações!$F803-Ações!$K803)/Ações!$F803,0)</f>
        <v>0</v>
      </c>
      <c r="F803" s="46" t="str">
        <f>IF(OR(Ações!$N803&lt;0,Ações!$M803&lt;0),"",(22.5*Ações!$M803*Ações!$N803)^0.5)</f>
        <v/>
      </c>
      <c r="G803" s="47">
        <f>IFERROR((Ações!$H803-Ações!$K803)/Ações!$H803,0)</f>
        <v>0</v>
      </c>
      <c r="H803" s="48">
        <f>IFERROR(Ações!$I803/(Ações!$P803-Table_1[[#This Row],[CAGR LUCRO 5A]]),0)</f>
        <v>0</v>
      </c>
      <c r="I803" s="48">
        <f>IF(Ações!$S803&lt;0,"",Ações!$O803*(1+Ações!$S803))</f>
        <v>0</v>
      </c>
      <c r="J803" s="49">
        <f>IFERROR(IF(Ações!$B803="","",(VLOOKUP(Table_1[[#This Row],[AÇÕES]],'Dados Status Invest STOCKS'!A789:AD1404,4)/Table_1[[#This Row],[LPA]]))/100,0)</f>
        <v>1339.64</v>
      </c>
      <c r="K803" s="64">
        <f>IFERROR(IF(Ações!$B803="","",VLOOKUP(Table_1[[#This Row],[AÇÕES]],'Dados Status Invest STOCKS'!A789:AD1404,2)),0)</f>
        <v>7.47</v>
      </c>
      <c r="L803" s="65">
        <f>IFERROR(IF(Ações!$B803="","",VLOOKUP(Table_1[[#This Row],[AÇÕES]],'Dados Status Invest STOCKS'!A789:AD1404,3)/100),0)</f>
        <v>0</v>
      </c>
      <c r="M803" s="66">
        <f>IFERROR(IF(Ações!$B803="","",VLOOKUP(Table_1[[#This Row],[AÇÕES]],'Dados Status Invest STOCKS'!A789:AD1404,28)),0)</f>
        <v>0.01</v>
      </c>
      <c r="N803" s="66">
        <f>IFERROR(IF(Ações!$B803="","",VLOOKUP(Table_1[[#This Row],[AÇÕES]],'Dados Status Invest STOCKS'!A789:AD1404,27)),0)</f>
        <v>-0.03</v>
      </c>
      <c r="O803" s="66">
        <f>IFERROR(IF(Ações!$L803="","",Ações!$K803*Ações!$L803),0)</f>
        <v>0</v>
      </c>
      <c r="P803" s="67">
        <f t="shared" si="12"/>
        <v>0.06</v>
      </c>
      <c r="Q803" s="67">
        <f>IFERROR(Ações!$O803/Ações!$M803,0)</f>
        <v>0</v>
      </c>
      <c r="R803" s="67">
        <f>IFERROR(IF(Ações!$B803="","",VLOOKUP(Table_1[[#This Row],[AÇÕES]],'Dados Status Invest STOCKS'!A789:AD1404,18)/100),0)</f>
        <v>-0.17420000000000002</v>
      </c>
      <c r="S803" s="65">
        <f>IFERROR(IF(Ações!$B803="","",VLOOKUP(Table_1[[#This Row],[AÇÕES]],'Dados Status Invest STOCKS'!A789:AD1404,25)/100),0)</f>
        <v>0</v>
      </c>
      <c r="T803" s="67">
        <f>(1-Ações!$Q803)*Ações!$R803</f>
        <v>-0.17420000000000002</v>
      </c>
      <c r="U803" s="68">
        <f>IF(Ações!$S803=0,Ações!$T803,IF(Ações!$T803=0,Ações!$S803,AVERAGE(Ações!$S803,Ações!$T803)))</f>
        <v>-0.17420000000000002</v>
      </c>
    </row>
    <row r="804" spans="2:21" ht="15.75" customHeight="1" x14ac:dyDescent="0.2">
      <c r="B804" s="63" t="str">
        <f>IFERROR('Dados Status Invest STOCKS'!A791,"-")</f>
        <v>BWA</v>
      </c>
      <c r="C804" s="45">
        <f>IFERROR((Ações!$D804-Ações!$K804)/Ações!$D804,0)</f>
        <v>-2.8961038961038956</v>
      </c>
      <c r="D804" s="46">
        <f>(Ações!$O804)/0.06</f>
        <v>11.336966666666669</v>
      </c>
      <c r="E804" s="47">
        <f>IFERROR((Ações!$F804-Ações!$K804)/Ações!$F804,0)</f>
        <v>9.751517136967083E-3</v>
      </c>
      <c r="F804" s="46">
        <f>IF(OR(Ações!$N804&lt;0,Ações!$M804&lt;0),"",(22.5*Ações!$M804*Ações!$N804)^0.5)</f>
        <v>44.604966091232491</v>
      </c>
      <c r="G804" s="47">
        <f>IFERROR((Ações!$H804-Ações!$K804)/Ações!$H804,0)</f>
        <v>0</v>
      </c>
      <c r="H804" s="48">
        <f>IFERROR(Ações!$I804/(Ações!$P804-Table_1[[#This Row],[CAGR LUCRO 5A]]),0)</f>
        <v>0</v>
      </c>
      <c r="I804" s="48" t="str">
        <f>IF(Ações!$S804&lt;0,"",Ações!$O804*(1+Ações!$S804))</f>
        <v/>
      </c>
      <c r="J804" s="49">
        <f>IFERROR(IF(Ações!$B804="","",(VLOOKUP(Table_1[[#This Row],[AÇÕES]],'Dados Status Invest STOCKS'!A790:AD1405,4)/Table_1[[#This Row],[LPA]]))/100,0)</f>
        <v>4.3354231974921636E-2</v>
      </c>
      <c r="K804" s="64">
        <f>IFERROR(IF(Ações!$B804="","",VLOOKUP(Table_1[[#This Row],[AÇÕES]],'Dados Status Invest STOCKS'!A790:AD1405,2)),0)</f>
        <v>44.17</v>
      </c>
      <c r="L804" s="65">
        <f>IFERROR(IF(Ações!$B804="","",VLOOKUP(Table_1[[#This Row],[AÇÕES]],'Dados Status Invest STOCKS'!A790:AD1405,3)/100),0)</f>
        <v>1.54E-2</v>
      </c>
      <c r="M804" s="66">
        <f>IFERROR(IF(Ações!$B804="","",VLOOKUP(Table_1[[#This Row],[AÇÕES]],'Dados Status Invest STOCKS'!A790:AD1405,28)),0)</f>
        <v>3.19</v>
      </c>
      <c r="N804" s="66">
        <f>IFERROR(IF(Ações!$B804="","",VLOOKUP(Table_1[[#This Row],[AÇÕES]],'Dados Status Invest STOCKS'!A790:AD1405,27)),0)</f>
        <v>27.72</v>
      </c>
      <c r="O804" s="66">
        <f>IFERROR(IF(Ações!$L804="","",Ações!$K804*Ações!$L804),0)</f>
        <v>0.6802180000000001</v>
      </c>
      <c r="P804" s="67">
        <f t="shared" si="12"/>
        <v>0.06</v>
      </c>
      <c r="Q804" s="67">
        <f>IFERROR(Ações!$O804/Ações!$M804,0)</f>
        <v>0.21323448275862072</v>
      </c>
      <c r="R804" s="67">
        <f>IFERROR(IF(Ações!$B804="","",VLOOKUP(Table_1[[#This Row],[AÇÕES]],'Dados Status Invest STOCKS'!A790:AD1405,18)/100),0)</f>
        <v>0.1153</v>
      </c>
      <c r="S804" s="65">
        <f>IFERROR(IF(Ações!$B804="","",VLOOKUP(Table_1[[#This Row],[AÇÕES]],'Dados Status Invest STOCKS'!A790:AD1405,25)/100),0)</f>
        <v>-2.8300000000000002E-2</v>
      </c>
      <c r="T804" s="67">
        <f>(1-Ações!$Q804)*Ações!$R804</f>
        <v>9.0714064137931025E-2</v>
      </c>
      <c r="U804" s="68">
        <f>IF(Ações!$S804=0,Ações!$T804,IF(Ações!$T804=0,Ações!$S804,AVERAGE(Ações!$S804,Ações!$T804)))</f>
        <v>3.120703206896551E-2</v>
      </c>
    </row>
    <row r="805" spans="2:21" ht="15.75" customHeight="1" x14ac:dyDescent="0.2">
      <c r="B805" s="63" t="str">
        <f>IFERROR('Dados Status Invest STOCKS'!A792,"-")</f>
        <v>BWAY</v>
      </c>
      <c r="C805" s="45">
        <f>IFERROR((Ações!$D805-Ações!$K805)/Ações!$D805,0)</f>
        <v>0</v>
      </c>
      <c r="D805" s="46">
        <f>(Ações!$O805)/0.06</f>
        <v>0</v>
      </c>
      <c r="E805" s="47">
        <f>IFERROR((Ações!$F805-Ações!$K805)/Ações!$F805,0)</f>
        <v>0</v>
      </c>
      <c r="F805" s="46" t="str">
        <f>IF(OR(Ações!$N805&lt;0,Ações!$M805&lt;0),"",(22.5*Ações!$M805*Ações!$N805)^0.5)</f>
        <v/>
      </c>
      <c r="G805" s="47">
        <f>IFERROR((Ações!$H805-Ações!$K805)/Ações!$H805,0)</f>
        <v>0</v>
      </c>
      <c r="H805" s="48">
        <f>IFERROR(Ações!$I805/(Ações!$P805-Table_1[[#This Row],[CAGR LUCRO 5A]]),0)</f>
        <v>0</v>
      </c>
      <c r="I805" s="48">
        <f>IF(Ações!$S805&lt;0,"",Ações!$O805*(1+Ações!$S805))</f>
        <v>0</v>
      </c>
      <c r="J805" s="49">
        <f>IFERROR(IF(Ações!$B805="","",(VLOOKUP(Table_1[[#This Row],[AÇÕES]],'Dados Status Invest STOCKS'!A791:AD1406,4)/Table_1[[#This Row],[LPA]]))/100,0)</f>
        <v>0.53162162162162163</v>
      </c>
      <c r="K805" s="64">
        <f>IFERROR(IF(Ações!$B805="","",VLOOKUP(Table_1[[#This Row],[AÇÕES]],'Dados Status Invest STOCKS'!A791:AD1406,2)),0)</f>
        <v>7.22</v>
      </c>
      <c r="L805" s="65">
        <f>IFERROR(IF(Ações!$B805="","",VLOOKUP(Table_1[[#This Row],[AÇÕES]],'Dados Status Invest STOCKS'!A791:AD1406,3)/100),0)</f>
        <v>0</v>
      </c>
      <c r="M805" s="66">
        <f>IFERROR(IF(Ações!$B805="","",VLOOKUP(Table_1[[#This Row],[AÇÕES]],'Dados Status Invest STOCKS'!A791:AD1406,28)),0)</f>
        <v>-0.37</v>
      </c>
      <c r="N805" s="66">
        <f>IFERROR(IF(Ações!$B805="","",VLOOKUP(Table_1[[#This Row],[AÇÕES]],'Dados Status Invest STOCKS'!A791:AD1406,27)),0)</f>
        <v>3.63</v>
      </c>
      <c r="O805" s="66">
        <f>IFERROR(IF(Ações!$L805="","",Ações!$K805*Ações!$L805),0)</f>
        <v>0</v>
      </c>
      <c r="P805" s="67">
        <f t="shared" si="12"/>
        <v>0.06</v>
      </c>
      <c r="Q805" s="67">
        <f>IFERROR(Ações!$O805/Ações!$M805,0)</f>
        <v>0</v>
      </c>
      <c r="R805" s="67">
        <f>IFERROR(IF(Ações!$B805="","",VLOOKUP(Table_1[[#This Row],[AÇÕES]],'Dados Status Invest STOCKS'!A791:AD1406,18)/100),0)</f>
        <v>-0.1012</v>
      </c>
      <c r="S805" s="65">
        <f>IFERROR(IF(Ações!$B805="","",VLOOKUP(Table_1[[#This Row],[AÇÕES]],'Dados Status Invest STOCKS'!A791:AD1406,25)/100),0)</f>
        <v>0</v>
      </c>
      <c r="T805" s="67">
        <f>(1-Ações!$Q805)*Ações!$R805</f>
        <v>-0.1012</v>
      </c>
      <c r="U805" s="68">
        <f>IF(Ações!$S805=0,Ações!$T805,IF(Ações!$T805=0,Ações!$S805,AVERAGE(Ações!$S805,Ações!$T805)))</f>
        <v>-0.1012</v>
      </c>
    </row>
    <row r="806" spans="2:21" ht="15.75" customHeight="1" x14ac:dyDescent="0.2">
      <c r="B806" s="63" t="str">
        <f>IFERROR('Dados Status Invest STOCKS'!A793,"-")</f>
        <v>BWB</v>
      </c>
      <c r="C806" s="45">
        <f>IFERROR((Ações!$D806-Ações!$K806)/Ações!$D806,0)</f>
        <v>0</v>
      </c>
      <c r="D806" s="46">
        <f>(Ações!$O806)/0.06</f>
        <v>0</v>
      </c>
      <c r="E806" s="47">
        <f>IFERROR((Ações!$F806-Ações!$K806)/Ações!$F806,0)</f>
        <v>0.10246433279167622</v>
      </c>
      <c r="F806" s="46">
        <f>IF(OR(Ações!$N806&lt;0,Ações!$M806&lt;0),"",(22.5*Ações!$M806*Ações!$N806)^0.5)</f>
        <v>20.021488456156302</v>
      </c>
      <c r="G806" s="47">
        <f>IFERROR((Ações!$H806-Ações!$K806)/Ações!$H806,0)</f>
        <v>0</v>
      </c>
      <c r="H806" s="48">
        <f>IFERROR(Ações!$I806/(Ações!$P806-Table_1[[#This Row],[CAGR LUCRO 5A]]),0)</f>
        <v>0</v>
      </c>
      <c r="I806" s="48">
        <f>IF(Ações!$S806&lt;0,"",Ações!$O806*(1+Ações!$S806))</f>
        <v>0</v>
      </c>
      <c r="J806" s="49">
        <f>IFERROR(IF(Ações!$B806="","",(VLOOKUP(Table_1[[#This Row],[AÇÕES]],'Dados Status Invest STOCKS'!A792:AD1407,4)/Table_1[[#This Row],[LPA]]))/100,0)</f>
        <v>9.7205882352941184E-2</v>
      </c>
      <c r="K806" s="64">
        <f>IFERROR(IF(Ações!$B806="","",VLOOKUP(Table_1[[#This Row],[AÇÕES]],'Dados Status Invest STOCKS'!A792:AD1407,2)),0)</f>
        <v>17.97</v>
      </c>
      <c r="L806" s="65">
        <f>IFERROR(IF(Ações!$B806="","",VLOOKUP(Table_1[[#This Row],[AÇÕES]],'Dados Status Invest STOCKS'!A792:AD1407,3)/100),0)</f>
        <v>0</v>
      </c>
      <c r="M806" s="66">
        <f>IFERROR(IF(Ações!$B806="","",VLOOKUP(Table_1[[#This Row],[AÇÕES]],'Dados Status Invest STOCKS'!A792:AD1407,28)),0)</f>
        <v>1.36</v>
      </c>
      <c r="N806" s="66">
        <f>IFERROR(IF(Ações!$B806="","",VLOOKUP(Table_1[[#This Row],[AÇÕES]],'Dados Status Invest STOCKS'!A792:AD1407,27)),0)</f>
        <v>13.1</v>
      </c>
      <c r="O806" s="66">
        <f>IFERROR(IF(Ações!$L806="","",Ações!$K806*Ações!$L806),0)</f>
        <v>0</v>
      </c>
      <c r="P806" s="67">
        <f t="shared" si="12"/>
        <v>0.06</v>
      </c>
      <c r="Q806" s="67">
        <f>IFERROR(Ações!$O806/Ações!$M806,0)</f>
        <v>0</v>
      </c>
      <c r="R806" s="67">
        <f>IFERROR(IF(Ações!$B806="","",VLOOKUP(Table_1[[#This Row],[AÇÕES]],'Dados Status Invest STOCKS'!A792:AD1407,18)/100),0)</f>
        <v>0.10369999999999999</v>
      </c>
      <c r="S806" s="65">
        <f>IFERROR(IF(Ações!$B806="","",VLOOKUP(Table_1[[#This Row],[AÇÕES]],'Dados Status Invest STOCKS'!A792:AD1407,25)/100),0)</f>
        <v>0</v>
      </c>
      <c r="T806" s="67">
        <f>(1-Ações!$Q806)*Ações!$R806</f>
        <v>0.10369999999999999</v>
      </c>
      <c r="U806" s="68">
        <f>IF(Ações!$S806=0,Ações!$T806,IF(Ações!$T806=0,Ações!$S806,AVERAGE(Ações!$S806,Ações!$T806)))</f>
        <v>0.10369999999999999</v>
      </c>
    </row>
    <row r="807" spans="2:21" ht="15.75" customHeight="1" x14ac:dyDescent="0.2">
      <c r="B807" s="63" t="str">
        <f>IFERROR('Dados Status Invest STOCKS'!A794,"-")</f>
        <v>BWEN</v>
      </c>
      <c r="C807" s="45">
        <f>IFERROR((Ações!$D807-Ações!$K807)/Ações!$D807,0)</f>
        <v>0</v>
      </c>
      <c r="D807" s="46">
        <f>(Ações!$O807)/0.06</f>
        <v>0</v>
      </c>
      <c r="E807" s="47">
        <f>IFERROR((Ações!$F807-Ações!$K807)/Ações!$F807,0)</f>
        <v>0.59662894785121401</v>
      </c>
      <c r="F807" s="46">
        <f>IF(OR(Ações!$N807&lt;0,Ações!$M807&lt;0),"",(22.5*Ações!$M807*Ações!$N807)^0.5)</f>
        <v>4.1401086942253098</v>
      </c>
      <c r="G807" s="47">
        <f>IFERROR((Ações!$H807-Ações!$K807)/Ações!$H807,0)</f>
        <v>0</v>
      </c>
      <c r="H807" s="48">
        <f>IFERROR(Ações!$I807/(Ações!$P807-Table_1[[#This Row],[CAGR LUCRO 5A]]),0)</f>
        <v>0</v>
      </c>
      <c r="I807" s="48">
        <f>IF(Ações!$S807&lt;0,"",Ações!$O807*(1+Ações!$S807))</f>
        <v>0</v>
      </c>
      <c r="J807" s="49">
        <f>IFERROR(IF(Ações!$B807="","",(VLOOKUP(Table_1[[#This Row],[AÇÕES]],'Dados Status Invest STOCKS'!A793:AD1408,4)/Table_1[[#This Row],[LPA]]))/100,0)</f>
        <v>0.25192307692307692</v>
      </c>
      <c r="K807" s="64">
        <f>IFERROR(IF(Ações!$B807="","",VLOOKUP(Table_1[[#This Row],[AÇÕES]],'Dados Status Invest STOCKS'!A793:AD1408,2)),0)</f>
        <v>1.67</v>
      </c>
      <c r="L807" s="65">
        <f>IFERROR(IF(Ações!$B807="","",VLOOKUP(Table_1[[#This Row],[AÇÕES]],'Dados Status Invest STOCKS'!A793:AD1408,3)/100),0)</f>
        <v>0</v>
      </c>
      <c r="M807" s="66">
        <f>IFERROR(IF(Ações!$B807="","",VLOOKUP(Table_1[[#This Row],[AÇÕES]],'Dados Status Invest STOCKS'!A793:AD1408,28)),0)</f>
        <v>0.26</v>
      </c>
      <c r="N807" s="66">
        <f>IFERROR(IF(Ações!$B807="","",VLOOKUP(Table_1[[#This Row],[AÇÕES]],'Dados Status Invest STOCKS'!A793:AD1408,27)),0)</f>
        <v>2.93</v>
      </c>
      <c r="O807" s="66">
        <f>IFERROR(IF(Ações!$L807="","",Ações!$K807*Ações!$L807),0)</f>
        <v>0</v>
      </c>
      <c r="P807" s="67">
        <f t="shared" si="12"/>
        <v>0.06</v>
      </c>
      <c r="Q807" s="67">
        <f>IFERROR(Ações!$O807/Ações!$M807,0)</f>
        <v>0</v>
      </c>
      <c r="R807" s="67">
        <f>IFERROR(IF(Ações!$B807="","",VLOOKUP(Table_1[[#This Row],[AÇÕES]],'Dados Status Invest STOCKS'!A793:AD1408,18)/100),0)</f>
        <v>8.6999999999999994E-2</v>
      </c>
      <c r="S807" s="65">
        <f>IFERROR(IF(Ações!$B807="","",VLOOKUP(Table_1[[#This Row],[AÇÕES]],'Dados Status Invest STOCKS'!A793:AD1408,25)/100),0)</f>
        <v>0</v>
      </c>
      <c r="T807" s="67">
        <f>(1-Ações!$Q807)*Ações!$R807</f>
        <v>8.6999999999999994E-2</v>
      </c>
      <c r="U807" s="68">
        <f>IF(Ações!$S807=0,Ações!$T807,IF(Ações!$T807=0,Ações!$S807,AVERAGE(Ações!$S807,Ações!$T807)))</f>
        <v>8.6999999999999994E-2</v>
      </c>
    </row>
    <row r="808" spans="2:21" ht="15.75" customHeight="1" x14ac:dyDescent="0.2">
      <c r="B808" s="63" t="str">
        <f>IFERROR('Dados Status Invest STOCKS'!A795,"-")</f>
        <v>BWFG</v>
      </c>
      <c r="C808" s="45">
        <f>IFERROR((Ações!$D808-Ações!$K808)/Ações!$D808,0)</f>
        <v>-2.0769230769230775</v>
      </c>
      <c r="D808" s="46">
        <f>(Ações!$O808)/0.06</f>
        <v>10.66325</v>
      </c>
      <c r="E808" s="47">
        <f>IFERROR((Ações!$F808-Ações!$K808)/Ações!$F808,0)</f>
        <v>0.11455169218379684</v>
      </c>
      <c r="F808" s="46">
        <f>IF(OR(Ações!$N808&lt;0,Ações!$M808&lt;0),"",(22.5*Ações!$M808*Ações!$N808)^0.5)</f>
        <v>37.054675818309356</v>
      </c>
      <c r="G808" s="47">
        <f>IFERROR((Ações!$H808-Ações!$K808)/Ações!$H808,0)</f>
        <v>0</v>
      </c>
      <c r="H808" s="48">
        <f>IFERROR(Ações!$I808/(Ações!$P808-Table_1[[#This Row],[CAGR LUCRO 5A]]),0)</f>
        <v>0</v>
      </c>
      <c r="I808" s="48" t="str">
        <f>IF(Ações!$S808&lt;0,"",Ações!$O808*(1+Ações!$S808))</f>
        <v/>
      </c>
      <c r="J808" s="49">
        <f>IFERROR(IF(Ações!$B808="","",(VLOOKUP(Table_1[[#This Row],[AÇÕES]],'Dados Status Invest STOCKS'!A794:AD1409,4)/Table_1[[#This Row],[LPA]]))/100,0)</f>
        <v>5.520491803278689E-2</v>
      </c>
      <c r="K808" s="64">
        <f>IFERROR(IF(Ações!$B808="","",VLOOKUP(Table_1[[#This Row],[AÇÕES]],'Dados Status Invest STOCKS'!A794:AD1409,2)),0)</f>
        <v>32.81</v>
      </c>
      <c r="L808" s="65">
        <f>IFERROR(IF(Ações!$B808="","",VLOOKUP(Table_1[[#This Row],[AÇÕES]],'Dados Status Invest STOCKS'!A794:AD1409,3)/100),0)</f>
        <v>1.95E-2</v>
      </c>
      <c r="M808" s="66">
        <f>IFERROR(IF(Ações!$B808="","",VLOOKUP(Table_1[[#This Row],[AÇÕES]],'Dados Status Invest STOCKS'!A794:AD1409,28)),0)</f>
        <v>2.44</v>
      </c>
      <c r="N808" s="66">
        <f>IFERROR(IF(Ações!$B808="","",VLOOKUP(Table_1[[#This Row],[AÇÕES]],'Dados Status Invest STOCKS'!A794:AD1409,27)),0)</f>
        <v>25.01</v>
      </c>
      <c r="O808" s="66">
        <f>IFERROR(IF(Ações!$L808="","",Ações!$K808*Ações!$L808),0)</f>
        <v>0.639795</v>
      </c>
      <c r="P808" s="67">
        <f t="shared" si="12"/>
        <v>0.06</v>
      </c>
      <c r="Q808" s="67">
        <f>IFERROR(Ações!$O808/Ações!$M808,0)</f>
        <v>0.2622110655737705</v>
      </c>
      <c r="R808" s="67">
        <f>IFERROR(IF(Ações!$B808="","",VLOOKUP(Table_1[[#This Row],[AÇÕES]],'Dados Status Invest STOCKS'!A794:AD1409,18)/100),0)</f>
        <v>9.74E-2</v>
      </c>
      <c r="S808" s="65">
        <f>IFERROR(IF(Ações!$B808="","",VLOOKUP(Table_1[[#This Row],[AÇÕES]],'Dados Status Invest STOCKS'!A794:AD1409,25)/100),0)</f>
        <v>-7.4099999999999999E-2</v>
      </c>
      <c r="T808" s="67">
        <f>(1-Ações!$Q808)*Ações!$R808</f>
        <v>7.186064221311475E-2</v>
      </c>
      <c r="U808" s="68">
        <f>IF(Ações!$S808=0,Ações!$T808,IF(Ações!$T808=0,Ações!$S808,AVERAGE(Ações!$S808,Ações!$T808)))</f>
        <v>-1.1196788934426244E-3</v>
      </c>
    </row>
    <row r="809" spans="2:21" ht="15.75" customHeight="1" x14ac:dyDescent="0.2">
      <c r="B809" s="63" t="str">
        <f>IFERROR('Dados Status Invest STOCKS'!A796,"-")</f>
        <v>BWMX</v>
      </c>
      <c r="C809" s="45">
        <f>IFERROR((Ações!$D809-Ações!$K809)/Ações!$D809,0)</f>
        <v>0.57264957264957261</v>
      </c>
      <c r="D809" s="46">
        <f>(Ações!$O809)/0.06</f>
        <v>53.398800000000001</v>
      </c>
      <c r="E809" s="47">
        <f>IFERROR((Ações!$F809-Ações!$K809)/Ações!$F809,0)</f>
        <v>-1.5678569285388082</v>
      </c>
      <c r="F809" s="46">
        <f>IF(OR(Ações!$N809&lt;0,Ações!$M809&lt;0),"",(22.5*Ações!$M809*Ações!$N809)^0.5)</f>
        <v>8.8867879461591741</v>
      </c>
      <c r="G809" s="47">
        <f>IFERROR((Ações!$H809-Ações!$K809)/Ações!$H809,0)</f>
        <v>0.57264957264957261</v>
      </c>
      <c r="H809" s="48">
        <f>IFERROR(Ações!$I809/(Ações!$P809-Table_1[[#This Row],[CAGR LUCRO 5A]]),0)</f>
        <v>53.398800000000001</v>
      </c>
      <c r="I809" s="48">
        <f>IF(Ações!$S809&lt;0,"",Ações!$O809*(1+Ações!$S809))</f>
        <v>3.2039279999999999</v>
      </c>
      <c r="J809" s="49">
        <f>IFERROR(IF(Ações!$B809="","",(VLOOKUP(Table_1[[#This Row],[AÇÕES]],'Dados Status Invest STOCKS'!A795:AD1410,4)/Table_1[[#This Row],[LPA]]))/100,0)</f>
        <v>7.0277777777777772E-2</v>
      </c>
      <c r="K809" s="64">
        <f>IFERROR(IF(Ações!$B809="","",VLOOKUP(Table_1[[#This Row],[AÇÕES]],'Dados Status Invest STOCKS'!A795:AD1410,2)),0)</f>
        <v>22.82</v>
      </c>
      <c r="L809" s="65">
        <f>IFERROR(IF(Ações!$B809="","",VLOOKUP(Table_1[[#This Row],[AÇÕES]],'Dados Status Invest STOCKS'!A795:AD1410,3)/100),0)</f>
        <v>0.1404</v>
      </c>
      <c r="M809" s="66">
        <f>IFERROR(IF(Ações!$B809="","",VLOOKUP(Table_1[[#This Row],[AÇÕES]],'Dados Status Invest STOCKS'!A795:AD1410,28)),0)</f>
        <v>1.8</v>
      </c>
      <c r="N809" s="66">
        <f>IFERROR(IF(Ações!$B809="","",VLOOKUP(Table_1[[#This Row],[AÇÕES]],'Dados Status Invest STOCKS'!A795:AD1410,27)),0)</f>
        <v>1.95</v>
      </c>
      <c r="O809" s="66">
        <f>IFERROR(IF(Ações!$L809="","",Ações!$K809*Ações!$L809),0)</f>
        <v>3.2039279999999999</v>
      </c>
      <c r="P809" s="67">
        <f t="shared" si="12"/>
        <v>0.06</v>
      </c>
      <c r="Q809" s="67">
        <f>IFERROR(Ações!$O809/Ações!$M809,0)</f>
        <v>1.77996</v>
      </c>
      <c r="R809" s="67">
        <f>IFERROR(IF(Ações!$B809="","",VLOOKUP(Table_1[[#This Row],[AÇÕES]],'Dados Status Invest STOCKS'!A795:AD1410,18)/100),0)</f>
        <v>0.92590000000000006</v>
      </c>
      <c r="S809" s="65">
        <f>IFERROR(IF(Ações!$B809="","",VLOOKUP(Table_1[[#This Row],[AÇÕES]],'Dados Status Invest STOCKS'!A795:AD1410,25)/100),0)</f>
        <v>0</v>
      </c>
      <c r="T809" s="67">
        <f>(1-Ações!$Q809)*Ações!$R809</f>
        <v>-0.72216496400000008</v>
      </c>
      <c r="U809" s="68">
        <f>IF(Ações!$S809=0,Ações!$T809,IF(Ações!$T809=0,Ações!$S809,AVERAGE(Ações!$S809,Ações!$T809)))</f>
        <v>-0.72216496400000008</v>
      </c>
    </row>
    <row r="810" spans="2:21" ht="15.75" customHeight="1" x14ac:dyDescent="0.2">
      <c r="B810" s="63" t="str">
        <f>IFERROR('Dados Status Invest STOCKS'!A797,"-")</f>
        <v>BWXT</v>
      </c>
      <c r="C810" s="45">
        <f>IFERROR((Ações!$D810-Ações!$K810)/Ações!$D810,0)</f>
        <v>-2.4285714285714279</v>
      </c>
      <c r="D810" s="46">
        <f>(Ações!$O810)/0.06</f>
        <v>14.011666666666668</v>
      </c>
      <c r="E810" s="47">
        <f>IFERROR((Ações!$F810-Ações!$K810)/Ações!$F810,0)</f>
        <v>-1.4345765145649292</v>
      </c>
      <c r="F810" s="46">
        <f>IF(OR(Ações!$N810&lt;0,Ações!$M810&lt;0),"",(22.5*Ações!$M810*Ações!$N810)^0.5)</f>
        <v>19.732384549263173</v>
      </c>
      <c r="G810" s="47">
        <f>IFERROR((Ações!$H810-Ações!$K810)/Ações!$H810,0)</f>
        <v>6.0204678722018024</v>
      </c>
      <c r="H810" s="48">
        <f>IFERROR(Ações!$I810/(Ações!$P810-Table_1[[#This Row],[CAGR LUCRO 5A]]),0)</f>
        <v>-9.5688292850146919</v>
      </c>
      <c r="I810" s="48">
        <f>IF(Ações!$S810&lt;0,"",Ações!$O810*(1+Ações!$S810))</f>
        <v>0.97697747000000024</v>
      </c>
      <c r="J810" s="49">
        <f>IFERROR(IF(Ações!$B810="","",(VLOOKUP(Table_1[[#This Row],[AÇÕES]],'Dados Status Invest STOCKS'!A796:AD1411,4)/Table_1[[#This Row],[LPA]]))/100,0)</f>
        <v>6.3007246376811599E-2</v>
      </c>
      <c r="K810" s="64">
        <f>IFERROR(IF(Ações!$B810="","",VLOOKUP(Table_1[[#This Row],[AÇÕES]],'Dados Status Invest STOCKS'!A796:AD1411,2)),0)</f>
        <v>48.04</v>
      </c>
      <c r="L810" s="65">
        <f>IFERROR(IF(Ações!$B810="","",VLOOKUP(Table_1[[#This Row],[AÇÕES]],'Dados Status Invest STOCKS'!A796:AD1411,3)/100),0)</f>
        <v>1.7500000000000002E-2</v>
      </c>
      <c r="M810" s="66">
        <f>IFERROR(IF(Ações!$B810="","",VLOOKUP(Table_1[[#This Row],[AÇÕES]],'Dados Status Invest STOCKS'!A796:AD1411,28)),0)</f>
        <v>2.76</v>
      </c>
      <c r="N810" s="66">
        <f>IFERROR(IF(Ações!$B810="","",VLOOKUP(Table_1[[#This Row],[AÇÕES]],'Dados Status Invest STOCKS'!A796:AD1411,27)),0)</f>
        <v>6.27</v>
      </c>
      <c r="O810" s="66">
        <f>IFERROR(IF(Ações!$L810="","",Ações!$K810*Ações!$L810),0)</f>
        <v>0.84070000000000011</v>
      </c>
      <c r="P810" s="67">
        <f t="shared" si="12"/>
        <v>0.06</v>
      </c>
      <c r="Q810" s="67">
        <f>IFERROR(Ações!$O810/Ações!$M810,0)</f>
        <v>0.30460144927536237</v>
      </c>
      <c r="R810" s="67">
        <f>IFERROR(IF(Ações!$B810="","",VLOOKUP(Table_1[[#This Row],[AÇÕES]],'Dados Status Invest STOCKS'!A796:AD1411,18)/100),0)</f>
        <v>0.44049999999999995</v>
      </c>
      <c r="S810" s="65">
        <f>IFERROR(IF(Ações!$B810="","",VLOOKUP(Table_1[[#This Row],[AÇÕES]],'Dados Status Invest STOCKS'!A796:AD1411,25)/100),0)</f>
        <v>0.16210000000000002</v>
      </c>
      <c r="T810" s="67">
        <f>(1-Ações!$Q810)*Ações!$R810</f>
        <v>0.30632306159420286</v>
      </c>
      <c r="U810" s="68">
        <f>IF(Ações!$S810=0,Ações!$T810,IF(Ações!$T810=0,Ações!$S810,AVERAGE(Ações!$S810,Ações!$T810)))</f>
        <v>0.23421153079710144</v>
      </c>
    </row>
    <row r="811" spans="2:21" ht="15.75" customHeight="1" x14ac:dyDescent="0.2">
      <c r="B811" s="63" t="str">
        <f>IFERROR('Dados Status Invest STOCKS'!A798,"-")</f>
        <v>BX</v>
      </c>
      <c r="C811" s="45">
        <f>IFERROR((Ações!$D811-Ações!$K811)/Ações!$D811,0)</f>
        <v>-0.84049079754601241</v>
      </c>
      <c r="D811" s="46">
        <f>(Ações!$O811)/0.06</f>
        <v>59.435233333333329</v>
      </c>
      <c r="E811" s="47">
        <f>IFERROR((Ações!$F811-Ações!$K811)/Ações!$F811,0)</f>
        <v>-1.3864352862557472</v>
      </c>
      <c r="F811" s="46">
        <f>IF(OR(Ações!$N811&lt;0,Ações!$M811&lt;0),"",(22.5*Ações!$M811*Ações!$N811)^0.5)</f>
        <v>45.838242767366204</v>
      </c>
      <c r="G811" s="47">
        <f>IFERROR((Ações!$H811-Ações!$K811)/Ações!$H811,0)</f>
        <v>1.5819845958613798</v>
      </c>
      <c r="H811" s="48">
        <f>IFERROR(Ações!$I811/(Ações!$P811-Table_1[[#This Row],[CAGR LUCRO 5A]]),0)</f>
        <v>-187.96030131707312</v>
      </c>
      <c r="I811" s="48">
        <f>IF(Ações!$S811&lt;0,"",Ações!$O811*(1+Ações!$S811))</f>
        <v>3.853186177</v>
      </c>
      <c r="J811" s="49">
        <f>IFERROR(IF(Ações!$B811="","",(VLOOKUP(Table_1[[#This Row],[AÇÕES]],'Dados Status Invest STOCKS'!A797:AD1412,4)/Table_1[[#This Row],[LPA]]))/100,0)</f>
        <v>2.0368349249658933E-2</v>
      </c>
      <c r="K811" s="64">
        <f>IFERROR(IF(Ações!$B811="","",VLOOKUP(Table_1[[#This Row],[AÇÕES]],'Dados Status Invest STOCKS'!A797:AD1412,2)),0)</f>
        <v>109.39</v>
      </c>
      <c r="L811" s="65">
        <f>IFERROR(IF(Ações!$B811="","",VLOOKUP(Table_1[[#This Row],[AÇÕES]],'Dados Status Invest STOCKS'!A797:AD1412,3)/100),0)</f>
        <v>3.2599999999999997E-2</v>
      </c>
      <c r="M811" s="66">
        <f>IFERROR(IF(Ações!$B811="","",VLOOKUP(Table_1[[#This Row],[AÇÕES]],'Dados Status Invest STOCKS'!A797:AD1412,28)),0)</f>
        <v>7.33</v>
      </c>
      <c r="N811" s="66">
        <f>IFERROR(IF(Ações!$B811="","",VLOOKUP(Table_1[[#This Row],[AÇÕES]],'Dados Status Invest STOCKS'!A797:AD1412,27)),0)</f>
        <v>12.74</v>
      </c>
      <c r="O811" s="66">
        <f>IFERROR(IF(Ações!$L811="","",Ações!$K811*Ações!$L811),0)</f>
        <v>3.5661139999999998</v>
      </c>
      <c r="P811" s="67">
        <f t="shared" si="12"/>
        <v>0.06</v>
      </c>
      <c r="Q811" s="67">
        <f>IFERROR(Ações!$O811/Ações!$M811,0)</f>
        <v>0.48650941336971348</v>
      </c>
      <c r="R811" s="67">
        <f>IFERROR(IF(Ações!$B811="","",VLOOKUP(Table_1[[#This Row],[AÇÕES]],'Dados Status Invest STOCKS'!A797:AD1412,18)/100),0)</f>
        <v>0.57520000000000004</v>
      </c>
      <c r="S811" s="65">
        <f>IFERROR(IF(Ações!$B811="","",VLOOKUP(Table_1[[#This Row],[AÇÕES]],'Dados Status Invest STOCKS'!A797:AD1412,25)/100),0)</f>
        <v>8.0500000000000002E-2</v>
      </c>
      <c r="T811" s="67">
        <f>(1-Ações!$Q811)*Ações!$R811</f>
        <v>0.29535978542974084</v>
      </c>
      <c r="U811" s="68">
        <f>IF(Ações!$S811=0,Ações!$T811,IF(Ações!$T811=0,Ações!$S811,AVERAGE(Ações!$S811,Ações!$T811)))</f>
        <v>0.18792989271487043</v>
      </c>
    </row>
    <row r="812" spans="2:21" ht="15.75" customHeight="1" x14ac:dyDescent="0.2">
      <c r="B812" s="63" t="str">
        <f>IFERROR('Dados Status Invest STOCKS'!A799,"-")</f>
        <v>BXC</v>
      </c>
      <c r="C812" s="45">
        <f>IFERROR((Ações!$D812-Ações!$K812)/Ações!$D812,0)</f>
        <v>0</v>
      </c>
      <c r="D812" s="46">
        <f>(Ações!$O812)/0.06</f>
        <v>0</v>
      </c>
      <c r="E812" s="47">
        <f>IFERROR((Ações!$F812-Ações!$K812)/Ações!$F812,0)</f>
        <v>0.37845256898899465</v>
      </c>
      <c r="F812" s="46">
        <f>IF(OR(Ações!$N812&lt;0,Ações!$M812&lt;0),"",(22.5*Ações!$M812*Ações!$N812)^0.5)</f>
        <v>118.06017745200961</v>
      </c>
      <c r="G812" s="47">
        <f>IFERROR((Ações!$H812-Ações!$K812)/Ações!$H812,0)</f>
        <v>0</v>
      </c>
      <c r="H812" s="48">
        <f>IFERROR(Ações!$I812/(Ações!$P812-Table_1[[#This Row],[CAGR LUCRO 5A]]),0)</f>
        <v>0</v>
      </c>
      <c r="I812" s="48">
        <f>IF(Ações!$S812&lt;0,"",Ações!$O812*(1+Ações!$S812))</f>
        <v>0</v>
      </c>
      <c r="J812" s="49">
        <f>IFERROR(IF(Ações!$B812="","",(VLOOKUP(Table_1[[#This Row],[AÇÕES]],'Dados Status Invest STOCKS'!A798:AD1413,4)/Table_1[[#This Row],[LPA]]))/100,0)</f>
        <v>1.1050794881737108E-3</v>
      </c>
      <c r="K812" s="64">
        <f>IFERROR(IF(Ações!$B812="","",VLOOKUP(Table_1[[#This Row],[AÇÕES]],'Dados Status Invest STOCKS'!A798:AD1413,2)),0)</f>
        <v>73.38</v>
      </c>
      <c r="L812" s="65">
        <f>IFERROR(IF(Ações!$B812="","",VLOOKUP(Table_1[[#This Row],[AÇÕES]],'Dados Status Invest STOCKS'!A798:AD1413,3)/100),0)</f>
        <v>0</v>
      </c>
      <c r="M812" s="66">
        <f>IFERROR(IF(Ações!$B812="","",VLOOKUP(Table_1[[#This Row],[AÇÕES]],'Dados Status Invest STOCKS'!A798:AD1413,28)),0)</f>
        <v>25.79</v>
      </c>
      <c r="N812" s="66">
        <f>IFERROR(IF(Ações!$B812="","",VLOOKUP(Table_1[[#This Row],[AÇÕES]],'Dados Status Invest STOCKS'!A798:AD1413,27)),0)</f>
        <v>24.02</v>
      </c>
      <c r="O812" s="66">
        <f>IFERROR(IF(Ações!$L812="","",Ações!$K812*Ações!$L812),0)</f>
        <v>0</v>
      </c>
      <c r="P812" s="67">
        <f t="shared" si="12"/>
        <v>0.06</v>
      </c>
      <c r="Q812" s="67">
        <f>IFERROR(Ações!$O812/Ações!$M812,0)</f>
        <v>0</v>
      </c>
      <c r="R812" s="67">
        <f>IFERROR(IF(Ações!$B812="","",VLOOKUP(Table_1[[#This Row],[AÇÕES]],'Dados Status Invest STOCKS'!A798:AD1413,18)/100),0)</f>
        <v>1.0734000000000001</v>
      </c>
      <c r="S812" s="65">
        <f>IFERROR(IF(Ações!$B812="","",VLOOKUP(Table_1[[#This Row],[AÇÕES]],'Dados Status Invest STOCKS'!A798:AD1413,25)/100),0)</f>
        <v>0</v>
      </c>
      <c r="T812" s="67">
        <f>(1-Ações!$Q812)*Ações!$R812</f>
        <v>1.0734000000000001</v>
      </c>
      <c r="U812" s="68">
        <f>IF(Ações!$S812=0,Ações!$T812,IF(Ações!$T812=0,Ações!$S812,AVERAGE(Ações!$S812,Ações!$T812)))</f>
        <v>1.0734000000000001</v>
      </c>
    </row>
    <row r="813" spans="2:21" ht="15.75" customHeight="1" x14ac:dyDescent="0.2">
      <c r="B813" s="63" t="str">
        <f>IFERROR('Dados Status Invest STOCKS'!A800,"-")</f>
        <v>BXG</v>
      </c>
      <c r="C813" s="45">
        <f>IFERROR((Ações!$D813-Ações!$K813)/Ações!$D813,0)</f>
        <v>0</v>
      </c>
      <c r="D813" s="46">
        <f>(Ações!$O813)/0.06</f>
        <v>0</v>
      </c>
      <c r="E813" s="47">
        <f>IFERROR((Ações!$F813-Ações!$K813)/Ações!$F813,0)</f>
        <v>-1.8156759190097305</v>
      </c>
      <c r="F813" s="46">
        <f>IF(OR(Ações!$N813&lt;0,Ações!$M813&lt;0),"",(22.5*Ações!$M813*Ações!$N813)^0.5)</f>
        <v>3.2887307582105292</v>
      </c>
      <c r="G813" s="47">
        <f>IFERROR((Ações!$H813-Ações!$K813)/Ações!$H813,0)</f>
        <v>0</v>
      </c>
      <c r="H813" s="48">
        <f>IFERROR(Ações!$I813/(Ações!$P813-Table_1[[#This Row],[CAGR LUCRO 5A]]),0)</f>
        <v>0</v>
      </c>
      <c r="I813" s="48" t="str">
        <f>IF(Ações!$S813&lt;0,"",Ações!$O813*(1+Ações!$S813))</f>
        <v/>
      </c>
      <c r="J813" s="49">
        <f>IFERROR(IF(Ações!$B813="","",(VLOOKUP(Table_1[[#This Row],[AÇÕES]],'Dados Status Invest STOCKS'!A799:AD1414,4)/Table_1[[#This Row],[LPA]]))/100,0)</f>
        <v>7.419090909090909</v>
      </c>
      <c r="K813" s="64">
        <f>IFERROR(IF(Ações!$B813="","",VLOOKUP(Table_1[[#This Row],[AÇÕES]],'Dados Status Invest STOCKS'!A799:AD1414,2)),0)</f>
        <v>9.26</v>
      </c>
      <c r="L813" s="65">
        <f>IFERROR(IF(Ações!$B813="","",VLOOKUP(Table_1[[#This Row],[AÇÕES]],'Dados Status Invest STOCKS'!A799:AD1414,3)/100),0)</f>
        <v>0</v>
      </c>
      <c r="M813" s="66">
        <f>IFERROR(IF(Ações!$B813="","",VLOOKUP(Table_1[[#This Row],[AÇÕES]],'Dados Status Invest STOCKS'!A799:AD1414,28)),0)</f>
        <v>0.11</v>
      </c>
      <c r="N813" s="66">
        <f>IFERROR(IF(Ações!$B813="","",VLOOKUP(Table_1[[#This Row],[AÇÕES]],'Dados Status Invest STOCKS'!A799:AD1414,27)),0)</f>
        <v>4.37</v>
      </c>
      <c r="O813" s="66">
        <f>IFERROR(IF(Ações!$L813="","",Ações!$K813*Ações!$L813),0)</f>
        <v>0</v>
      </c>
      <c r="P813" s="67">
        <f t="shared" si="12"/>
        <v>0.06</v>
      </c>
      <c r="Q813" s="67">
        <f>IFERROR(Ações!$O813/Ações!$M813,0)</f>
        <v>0</v>
      </c>
      <c r="R813" s="67">
        <f>IFERROR(IF(Ações!$B813="","",VLOOKUP(Table_1[[#This Row],[AÇÕES]],'Dados Status Invest STOCKS'!A799:AD1414,18)/100),0)</f>
        <v>2.6000000000000002E-2</v>
      </c>
      <c r="S813" s="65">
        <f>IFERROR(IF(Ações!$B813="","",VLOOKUP(Table_1[[#This Row],[AÇÕES]],'Dados Status Invest STOCKS'!A799:AD1414,25)/100),0)</f>
        <v>-0.34889999999999999</v>
      </c>
      <c r="T813" s="67">
        <f>(1-Ações!$Q813)*Ações!$R813</f>
        <v>2.6000000000000002E-2</v>
      </c>
      <c r="U813" s="68">
        <f>IF(Ações!$S813=0,Ações!$T813,IF(Ações!$T813=0,Ações!$S813,AVERAGE(Ações!$S813,Ações!$T813)))</f>
        <v>-0.16144999999999998</v>
      </c>
    </row>
    <row r="814" spans="2:21" ht="15.75" customHeight="1" x14ac:dyDescent="0.2">
      <c r="B814" s="63" t="str">
        <f>IFERROR('Dados Status Invest STOCKS'!A801,"-")</f>
        <v>BXRX</v>
      </c>
      <c r="C814" s="45">
        <f>IFERROR((Ações!$D814-Ações!$K814)/Ações!$D814,0)</f>
        <v>0</v>
      </c>
      <c r="D814" s="46">
        <f>(Ações!$O814)/0.06</f>
        <v>0</v>
      </c>
      <c r="E814" s="47">
        <f>IFERROR((Ações!$F814-Ações!$K814)/Ações!$F814,0)</f>
        <v>0</v>
      </c>
      <c r="F814" s="46" t="str">
        <f>IF(OR(Ações!$N814&lt;0,Ações!$M814&lt;0),"",(22.5*Ações!$M814*Ações!$N814)^0.5)</f>
        <v/>
      </c>
      <c r="G814" s="47">
        <f>IFERROR((Ações!$H814-Ações!$K814)/Ações!$H814,0)</f>
        <v>0</v>
      </c>
      <c r="H814" s="48">
        <f>IFERROR(Ações!$I814/(Ações!$P814-Table_1[[#This Row],[CAGR LUCRO 5A]]),0)</f>
        <v>0</v>
      </c>
      <c r="I814" s="48">
        <f>IF(Ações!$S814&lt;0,"",Ações!$O814*(1+Ações!$S814))</f>
        <v>0</v>
      </c>
      <c r="J814" s="49">
        <f>IFERROR(IF(Ações!$B814="","",(VLOOKUP(Table_1[[#This Row],[AÇÕES]],'Dados Status Invest STOCKS'!A800:AD1415,4)/Table_1[[#This Row],[LPA]]))/100,0)</f>
        <v>2.9487179487179488E-3</v>
      </c>
      <c r="K814" s="64">
        <f>IFERROR(IF(Ações!$B814="","",VLOOKUP(Table_1[[#This Row],[AÇÕES]],'Dados Status Invest STOCKS'!A800:AD1415,2)),0)</f>
        <v>0.18</v>
      </c>
      <c r="L814" s="65">
        <f>IFERROR(IF(Ações!$B814="","",VLOOKUP(Table_1[[#This Row],[AÇÕES]],'Dados Status Invest STOCKS'!A800:AD1415,3)/100),0)</f>
        <v>0</v>
      </c>
      <c r="M814" s="66">
        <f>IFERROR(IF(Ações!$B814="","",VLOOKUP(Table_1[[#This Row],[AÇÕES]],'Dados Status Invest STOCKS'!A800:AD1415,28)),0)</f>
        <v>-0.78</v>
      </c>
      <c r="N814" s="66">
        <f>IFERROR(IF(Ações!$B814="","",VLOOKUP(Table_1[[#This Row],[AÇÕES]],'Dados Status Invest STOCKS'!A800:AD1415,27)),0)</f>
        <v>-0.25</v>
      </c>
      <c r="O814" s="66">
        <f>IFERROR(IF(Ações!$L814="","",Ações!$K814*Ações!$L814),0)</f>
        <v>0</v>
      </c>
      <c r="P814" s="67">
        <f t="shared" si="12"/>
        <v>0.06</v>
      </c>
      <c r="Q814" s="67">
        <f>IFERROR(Ações!$O814/Ações!$M814,0)</f>
        <v>0</v>
      </c>
      <c r="R814" s="67">
        <f>IFERROR(IF(Ações!$B814="","",VLOOKUP(Table_1[[#This Row],[AÇÕES]],'Dados Status Invest STOCKS'!A800:AD1415,18)/100),0)</f>
        <v>-3.1959</v>
      </c>
      <c r="S814" s="65">
        <f>IFERROR(IF(Ações!$B814="","",VLOOKUP(Table_1[[#This Row],[AÇÕES]],'Dados Status Invest STOCKS'!A800:AD1415,25)/100),0)</f>
        <v>0</v>
      </c>
      <c r="T814" s="67">
        <f>(1-Ações!$Q814)*Ações!$R814</f>
        <v>-3.1959</v>
      </c>
      <c r="U814" s="68">
        <f>IF(Ações!$S814=0,Ações!$T814,IF(Ações!$T814=0,Ações!$S814,AVERAGE(Ações!$S814,Ações!$T814)))</f>
        <v>-3.1959</v>
      </c>
    </row>
    <row r="815" spans="2:21" ht="15.75" customHeight="1" x14ac:dyDescent="0.2">
      <c r="B815" s="63" t="str">
        <f>IFERROR('Dados Status Invest STOCKS'!A802,"-")</f>
        <v>BXS</v>
      </c>
      <c r="C815" s="45">
        <f>IFERROR((Ações!$D815-Ações!$K815)/Ações!$D815,0)</f>
        <v>-1.9702970297029703</v>
      </c>
      <c r="D815" s="46">
        <f>(Ações!$O815)/0.06</f>
        <v>9.6825333333333337</v>
      </c>
      <c r="E815" s="47">
        <f>IFERROR((Ações!$F815-Ações!$K815)/Ações!$F815,0)</f>
        <v>0.30199921151561337</v>
      </c>
      <c r="F815" s="46">
        <f>IF(OR(Ações!$N815&lt;0,Ações!$M815&lt;0),"",(22.5*Ações!$M815*Ações!$N815)^0.5)</f>
        <v>41.203391850671707</v>
      </c>
      <c r="G815" s="47">
        <f>IFERROR((Ações!$H815-Ações!$K815)/Ações!$H815,0)</f>
        <v>3.3912428951640017</v>
      </c>
      <c r="H815" s="48">
        <f>IFERROR(Ações!$I815/(Ações!$P815-Table_1[[#This Row],[CAGR LUCRO 5A]]),0)</f>
        <v>-12.027218171003712</v>
      </c>
      <c r="I815" s="48">
        <f>IF(Ações!$S815&lt;0,"",Ações!$O815*(1+Ações!$S815))</f>
        <v>0.64706433759999993</v>
      </c>
      <c r="J815" s="49">
        <f>IFERROR(IF(Ações!$B815="","",(VLOOKUP(Table_1[[#This Row],[AÇÕES]],'Dados Status Invest STOCKS'!A801:AD1416,4)/Table_1[[#This Row],[LPA]]))/100,0)</f>
        <v>4.0299625468164797E-2</v>
      </c>
      <c r="K815" s="64">
        <f>IFERROR(IF(Ações!$B815="","",VLOOKUP(Table_1[[#This Row],[AÇÕES]],'Dados Status Invest STOCKS'!A801:AD1416,2)),0)</f>
        <v>28.76</v>
      </c>
      <c r="L815" s="65">
        <f>IFERROR(IF(Ações!$B815="","",VLOOKUP(Table_1[[#This Row],[AÇÕES]],'Dados Status Invest STOCKS'!A801:AD1416,3)/100),0)</f>
        <v>2.0199999999999999E-2</v>
      </c>
      <c r="M815" s="66">
        <f>IFERROR(IF(Ações!$B815="","",VLOOKUP(Table_1[[#This Row],[AÇÕES]],'Dados Status Invest STOCKS'!A801:AD1416,28)),0)</f>
        <v>2.67</v>
      </c>
      <c r="N815" s="66">
        <f>IFERROR(IF(Ações!$B815="","",VLOOKUP(Table_1[[#This Row],[AÇÕES]],'Dados Status Invest STOCKS'!A801:AD1416,27)),0)</f>
        <v>28.26</v>
      </c>
      <c r="O815" s="66">
        <f>IFERROR(IF(Ações!$L815="","",Ações!$K815*Ações!$L815),0)</f>
        <v>0.58095200000000002</v>
      </c>
      <c r="P815" s="67">
        <f t="shared" si="12"/>
        <v>0.06</v>
      </c>
      <c r="Q815" s="67">
        <f>IFERROR(Ações!$O815/Ações!$M815,0)</f>
        <v>0.21758501872659178</v>
      </c>
      <c r="R815" s="67">
        <f>IFERROR(IF(Ações!$B815="","",VLOOKUP(Table_1[[#This Row],[AÇÕES]],'Dados Status Invest STOCKS'!A801:AD1416,18)/100),0)</f>
        <v>9.4600000000000004E-2</v>
      </c>
      <c r="S815" s="65">
        <f>IFERROR(IF(Ações!$B815="","",VLOOKUP(Table_1[[#This Row],[AÇÕES]],'Dados Status Invest STOCKS'!A801:AD1416,25)/100),0)</f>
        <v>0.11380000000000001</v>
      </c>
      <c r="T815" s="67">
        <f>(1-Ações!$Q815)*Ações!$R815</f>
        <v>7.4016457228464422E-2</v>
      </c>
      <c r="U815" s="68">
        <f>IF(Ações!$S815=0,Ações!$T815,IF(Ações!$T815=0,Ações!$S815,AVERAGE(Ações!$S815,Ações!$T815)))</f>
        <v>9.3908228614232217E-2</v>
      </c>
    </row>
    <row r="816" spans="2:21" ht="15.75" customHeight="1" x14ac:dyDescent="0.2">
      <c r="B816" s="63" t="str">
        <f>IFERROR('Dados Status Invest STOCKS'!A803,"-")</f>
        <v>BY</v>
      </c>
      <c r="C816" s="45">
        <f>IFERROR((Ações!$D816-Ações!$K816)/Ações!$D816,0)</f>
        <v>-4.5555555555555554</v>
      </c>
      <c r="D816" s="46">
        <f>(Ações!$O816)/0.06</f>
        <v>4.9986000000000006</v>
      </c>
      <c r="E816" s="47">
        <f>IFERROR((Ações!$F816-Ações!$K816)/Ações!$F816,0)</f>
        <v>0.17613974502114385</v>
      </c>
      <c r="F816" s="46">
        <f>IF(OR(Ações!$N816&lt;0,Ações!$M816&lt;0),"",(22.5*Ações!$M816*Ações!$N816)^0.5)</f>
        <v>33.707172827159503</v>
      </c>
      <c r="G816" s="47">
        <f>IFERROR((Ações!$H816-Ações!$K816)/Ações!$H816,0)</f>
        <v>-4.5555555555555554</v>
      </c>
      <c r="H816" s="48">
        <f>IFERROR(Ações!$I816/(Ações!$P816-Table_1[[#This Row],[CAGR LUCRO 5A]]),0)</f>
        <v>4.9986000000000006</v>
      </c>
      <c r="I816" s="48">
        <f>IF(Ações!$S816&lt;0,"",Ações!$O816*(1+Ações!$S816))</f>
        <v>0.29991600000000002</v>
      </c>
      <c r="J816" s="49">
        <f>IFERROR(IF(Ações!$B816="","",(VLOOKUP(Table_1[[#This Row],[AÇÕES]],'Dados Status Invest STOCKS'!A802:AD1417,4)/Table_1[[#This Row],[LPA]]))/100,0)</f>
        <v>5.2034632034632031E-2</v>
      </c>
      <c r="K816" s="64">
        <f>IFERROR(IF(Ações!$B816="","",VLOOKUP(Table_1[[#This Row],[AÇÕES]],'Dados Status Invest STOCKS'!A802:AD1417,2)),0)</f>
        <v>27.77</v>
      </c>
      <c r="L816" s="65">
        <f>IFERROR(IF(Ações!$B816="","",VLOOKUP(Table_1[[#This Row],[AÇÕES]],'Dados Status Invest STOCKS'!A802:AD1417,3)/100),0)</f>
        <v>1.0800000000000001E-2</v>
      </c>
      <c r="M816" s="66">
        <f>IFERROR(IF(Ações!$B816="","",VLOOKUP(Table_1[[#This Row],[AÇÕES]],'Dados Status Invest STOCKS'!A802:AD1417,28)),0)</f>
        <v>2.31</v>
      </c>
      <c r="N816" s="66">
        <f>IFERROR(IF(Ações!$B816="","",VLOOKUP(Table_1[[#This Row],[AÇÕES]],'Dados Status Invest STOCKS'!A802:AD1417,27)),0)</f>
        <v>21.86</v>
      </c>
      <c r="O816" s="66">
        <f>IFERROR(IF(Ações!$L816="","",Ações!$K816*Ações!$L816),0)</f>
        <v>0.29991600000000002</v>
      </c>
      <c r="P816" s="67">
        <f t="shared" si="12"/>
        <v>0.06</v>
      </c>
      <c r="Q816" s="67">
        <f>IFERROR(Ações!$O816/Ações!$M816,0)</f>
        <v>0.12983376623376625</v>
      </c>
      <c r="R816" s="67">
        <f>IFERROR(IF(Ações!$B816="","",VLOOKUP(Table_1[[#This Row],[AÇÕES]],'Dados Status Invest STOCKS'!A802:AD1417,18)/100),0)</f>
        <v>0.1057</v>
      </c>
      <c r="S816" s="65">
        <f>IFERROR(IF(Ações!$B816="","",VLOOKUP(Table_1[[#This Row],[AÇÕES]],'Dados Status Invest STOCKS'!A802:AD1417,25)/100),0)</f>
        <v>0</v>
      </c>
      <c r="T816" s="67">
        <f>(1-Ações!$Q816)*Ações!$R816</f>
        <v>9.1976570909090907E-2</v>
      </c>
      <c r="U816" s="68">
        <f>IF(Ações!$S816=0,Ações!$T816,IF(Ações!$T816=0,Ações!$S816,AVERAGE(Ações!$S816,Ações!$T816)))</f>
        <v>9.1976570909090907E-2</v>
      </c>
    </row>
    <row r="817" spans="2:21" ht="15.75" customHeight="1" x14ac:dyDescent="0.2">
      <c r="B817" s="63" t="str">
        <f>IFERROR('Dados Status Invest STOCKS'!A804,"-")</f>
        <v>BYD</v>
      </c>
      <c r="C817" s="45">
        <f>IFERROR((Ações!$D817-Ações!$K817)/Ações!$D817,0)</f>
        <v>0</v>
      </c>
      <c r="D817" s="46">
        <f>(Ações!$O817)/0.06</f>
        <v>0</v>
      </c>
      <c r="E817" s="47">
        <f>IFERROR((Ações!$F817-Ações!$K817)/Ações!$F817,0)</f>
        <v>-0.71917631999878828</v>
      </c>
      <c r="F817" s="46">
        <f>IF(OR(Ações!$N817&lt;0,Ações!$M817&lt;0),"",(22.5*Ações!$M817*Ações!$N817)^0.5)</f>
        <v>34.272226364798655</v>
      </c>
      <c r="G817" s="47">
        <f>IFERROR((Ações!$H817-Ações!$K817)/Ações!$H817,0)</f>
        <v>0</v>
      </c>
      <c r="H817" s="48">
        <f>IFERROR(Ações!$I817/(Ações!$P817-Table_1[[#This Row],[CAGR LUCRO 5A]]),0)</f>
        <v>0</v>
      </c>
      <c r="I817" s="48">
        <f>IF(Ações!$S817&lt;0,"",Ações!$O817*(1+Ações!$S817))</f>
        <v>0</v>
      </c>
      <c r="J817" s="49">
        <f>IFERROR(IF(Ações!$B817="","",(VLOOKUP(Table_1[[#This Row],[AÇÕES]],'Dados Status Invest STOCKS'!A803:AD1418,4)/Table_1[[#This Row],[LPA]]))/100,0)</f>
        <v>3.8920308483290492E-2</v>
      </c>
      <c r="K817" s="64">
        <f>IFERROR(IF(Ações!$B817="","",VLOOKUP(Table_1[[#This Row],[AÇÕES]],'Dados Status Invest STOCKS'!A803:AD1418,2)),0)</f>
        <v>58.92</v>
      </c>
      <c r="L817" s="65">
        <f>IFERROR(IF(Ações!$B817="","",VLOOKUP(Table_1[[#This Row],[AÇÕES]],'Dados Status Invest STOCKS'!A803:AD1418,3)/100),0)</f>
        <v>0</v>
      </c>
      <c r="M817" s="66">
        <f>IFERROR(IF(Ações!$B817="","",VLOOKUP(Table_1[[#This Row],[AÇÕES]],'Dados Status Invest STOCKS'!A803:AD1418,28)),0)</f>
        <v>3.89</v>
      </c>
      <c r="N817" s="66">
        <f>IFERROR(IF(Ações!$B817="","",VLOOKUP(Table_1[[#This Row],[AÇÕES]],'Dados Status Invest STOCKS'!A803:AD1418,27)),0)</f>
        <v>13.42</v>
      </c>
      <c r="O817" s="66">
        <f>IFERROR(IF(Ações!$L817="","",Ações!$K817*Ações!$L817),0)</f>
        <v>0</v>
      </c>
      <c r="P817" s="67">
        <f t="shared" si="12"/>
        <v>0.06</v>
      </c>
      <c r="Q817" s="67">
        <f>IFERROR(Ações!$O817/Ações!$M817,0)</f>
        <v>0</v>
      </c>
      <c r="R817" s="67">
        <f>IFERROR(IF(Ações!$B817="","",VLOOKUP(Table_1[[#This Row],[AÇÕES]],'Dados Status Invest STOCKS'!A803:AD1418,18)/100),0)</f>
        <v>0.28999999999999998</v>
      </c>
      <c r="S817" s="65">
        <f>IFERROR(IF(Ações!$B817="","",VLOOKUP(Table_1[[#This Row],[AÇÕES]],'Dados Status Invest STOCKS'!A803:AD1418,25)/100),0)</f>
        <v>0</v>
      </c>
      <c r="T817" s="67">
        <f>(1-Ações!$Q817)*Ações!$R817</f>
        <v>0.28999999999999998</v>
      </c>
      <c r="U817" s="68">
        <f>IF(Ações!$S817=0,Ações!$T817,IF(Ações!$T817=0,Ações!$S817,AVERAGE(Ações!$S817,Ações!$T817)))</f>
        <v>0.28999999999999998</v>
      </c>
    </row>
    <row r="818" spans="2:21" ht="15.75" customHeight="1" x14ac:dyDescent="0.2">
      <c r="B818" s="63" t="str">
        <f>IFERROR('Dados Status Invest STOCKS'!A805,"-")</f>
        <v>BYFC</v>
      </c>
      <c r="C818" s="45">
        <f>IFERROR((Ações!$D818-Ações!$K818)/Ações!$D818,0)</f>
        <v>0</v>
      </c>
      <c r="D818" s="46">
        <f>(Ações!$O818)/0.06</f>
        <v>0</v>
      </c>
      <c r="E818" s="47">
        <f>IFERROR((Ações!$F818-Ações!$K818)/Ações!$F818,0)</f>
        <v>0</v>
      </c>
      <c r="F818" s="46" t="str">
        <f>IF(OR(Ações!$N818&lt;0,Ações!$M818&lt;0),"",(22.5*Ações!$M818*Ações!$N818)^0.5)</f>
        <v/>
      </c>
      <c r="G818" s="47">
        <f>IFERROR((Ações!$H818-Ações!$K818)/Ações!$H818,0)</f>
        <v>0</v>
      </c>
      <c r="H818" s="48">
        <f>IFERROR(Ações!$I818/(Ações!$P818-Table_1[[#This Row],[CAGR LUCRO 5A]]),0)</f>
        <v>0</v>
      </c>
      <c r="I818" s="48">
        <f>IF(Ações!$S818&lt;0,"",Ações!$O818*(1+Ações!$S818))</f>
        <v>0</v>
      </c>
      <c r="J818" s="49">
        <f>IFERROR(IF(Ações!$B818="","",(VLOOKUP(Table_1[[#This Row],[AÇÕES]],'Dados Status Invest STOCKS'!A804:AD1419,4)/Table_1[[#This Row],[LPA]]))/100,0)</f>
        <v>11.38</v>
      </c>
      <c r="K818" s="64">
        <f>IFERROR(IF(Ações!$B818="","",VLOOKUP(Table_1[[#This Row],[AÇÕES]],'Dados Status Invest STOCKS'!A804:AD1419,2)),0)</f>
        <v>2.02</v>
      </c>
      <c r="L818" s="65">
        <f>IFERROR(IF(Ações!$B818="","",VLOOKUP(Table_1[[#This Row],[AÇÕES]],'Dados Status Invest STOCKS'!A804:AD1419,3)/100),0)</f>
        <v>0</v>
      </c>
      <c r="M818" s="66">
        <f>IFERROR(IF(Ações!$B818="","",VLOOKUP(Table_1[[#This Row],[AÇÕES]],'Dados Status Invest STOCKS'!A804:AD1419,28)),0)</f>
        <v>-0.04</v>
      </c>
      <c r="N818" s="66">
        <f>IFERROR(IF(Ações!$B818="","",VLOOKUP(Table_1[[#This Row],[AÇÕES]],'Dados Status Invest STOCKS'!A804:AD1419,27)),0)</f>
        <v>2</v>
      </c>
      <c r="O818" s="66">
        <f>IFERROR(IF(Ações!$L818="","",Ações!$K818*Ações!$L818),0)</f>
        <v>0</v>
      </c>
      <c r="P818" s="67">
        <f t="shared" si="12"/>
        <v>0.06</v>
      </c>
      <c r="Q818" s="67">
        <f>IFERROR(Ações!$O818/Ações!$M818,0)</f>
        <v>0</v>
      </c>
      <c r="R818" s="67">
        <f>IFERROR(IF(Ações!$B818="","",VLOOKUP(Table_1[[#This Row],[AÇÕES]],'Dados Status Invest STOCKS'!A804:AD1419,18)/100),0)</f>
        <v>-2.2200000000000001E-2</v>
      </c>
      <c r="S818" s="65">
        <f>IFERROR(IF(Ações!$B818="","",VLOOKUP(Table_1[[#This Row],[AÇÕES]],'Dados Status Invest STOCKS'!A804:AD1419,25)/100),0)</f>
        <v>0</v>
      </c>
      <c r="T818" s="67">
        <f>(1-Ações!$Q818)*Ações!$R818</f>
        <v>-2.2200000000000001E-2</v>
      </c>
      <c r="U818" s="68">
        <f>IF(Ações!$S818=0,Ações!$T818,IF(Ações!$T818=0,Ações!$S818,AVERAGE(Ações!$S818,Ações!$T818)))</f>
        <v>-2.2200000000000001E-2</v>
      </c>
    </row>
    <row r="819" spans="2:21" ht="15.75" customHeight="1" x14ac:dyDescent="0.2">
      <c r="B819" s="63" t="str">
        <f>IFERROR('Dados Status Invest STOCKS'!A806,"-")</f>
        <v>BYND</v>
      </c>
      <c r="C819" s="45">
        <f>IFERROR((Ações!$D819-Ações!$K819)/Ações!$D819,0)</f>
        <v>0</v>
      </c>
      <c r="D819" s="46">
        <f>(Ações!$O819)/0.06</f>
        <v>0</v>
      </c>
      <c r="E819" s="47">
        <f>IFERROR((Ações!$F819-Ações!$K819)/Ações!$F819,0)</f>
        <v>0</v>
      </c>
      <c r="F819" s="46" t="str">
        <f>IF(OR(Ações!$N819&lt;0,Ações!$M819&lt;0),"",(22.5*Ações!$M819*Ações!$N819)^0.5)</f>
        <v/>
      </c>
      <c r="G819" s="47">
        <f>IFERROR((Ações!$H819-Ações!$K819)/Ações!$H819,0)</f>
        <v>0</v>
      </c>
      <c r="H819" s="48">
        <f>IFERROR(Ações!$I819/(Ações!$P819-Table_1[[#This Row],[CAGR LUCRO 5A]]),0)</f>
        <v>0</v>
      </c>
      <c r="I819" s="48">
        <f>IF(Ações!$S819&lt;0,"",Ações!$O819*(1+Ações!$S819))</f>
        <v>0</v>
      </c>
      <c r="J819" s="49">
        <f>IFERROR(IF(Ações!$B819="","",(VLOOKUP(Table_1[[#This Row],[AÇÕES]],'Dados Status Invest STOCKS'!A805:AD1420,4)/Table_1[[#This Row],[LPA]]))/100,0)</f>
        <v>0.30111111111111111</v>
      </c>
      <c r="K819" s="64">
        <f>IFERROR(IF(Ações!$B819="","",VLOOKUP(Table_1[[#This Row],[AÇÕES]],'Dados Status Invest STOCKS'!A805:AD1420,2)),0)</f>
        <v>62.49</v>
      </c>
      <c r="L819" s="65">
        <f>IFERROR(IF(Ações!$B819="","",VLOOKUP(Table_1[[#This Row],[AÇÕES]],'Dados Status Invest STOCKS'!A805:AD1420,3)/100),0)</f>
        <v>0</v>
      </c>
      <c r="M819" s="66">
        <f>IFERROR(IF(Ações!$B819="","",VLOOKUP(Table_1[[#This Row],[AÇÕES]],'Dados Status Invest STOCKS'!A805:AD1420,28)),0)</f>
        <v>-1.44</v>
      </c>
      <c r="N819" s="66">
        <f>IFERROR(IF(Ações!$B819="","",VLOOKUP(Table_1[[#This Row],[AÇÕES]],'Dados Status Invest STOCKS'!A805:AD1420,27)),0)</f>
        <v>4.03</v>
      </c>
      <c r="O819" s="66">
        <f>IFERROR(IF(Ações!$L819="","",Ações!$K819*Ações!$L819),0)</f>
        <v>0</v>
      </c>
      <c r="P819" s="67">
        <f t="shared" si="12"/>
        <v>0.06</v>
      </c>
      <c r="Q819" s="67">
        <f>IFERROR(Ações!$O819/Ações!$M819,0)</f>
        <v>0</v>
      </c>
      <c r="R819" s="67">
        <f>IFERROR(IF(Ações!$B819="","",VLOOKUP(Table_1[[#This Row],[AÇÕES]],'Dados Status Invest STOCKS'!A805:AD1420,18)/100),0)</f>
        <v>-0.35729999999999995</v>
      </c>
      <c r="S819" s="65">
        <f>IFERROR(IF(Ações!$B819="","",VLOOKUP(Table_1[[#This Row],[AÇÕES]],'Dados Status Invest STOCKS'!A805:AD1420,25)/100),0)</f>
        <v>0</v>
      </c>
      <c r="T819" s="67">
        <f>(1-Ações!$Q819)*Ações!$R819</f>
        <v>-0.35729999999999995</v>
      </c>
      <c r="U819" s="68">
        <f>IF(Ações!$S819=0,Ações!$T819,IF(Ações!$T819=0,Ações!$S819,AVERAGE(Ações!$S819,Ações!$T819)))</f>
        <v>-0.35729999999999995</v>
      </c>
    </row>
    <row r="820" spans="2:21" ht="15.75" customHeight="1" x14ac:dyDescent="0.2">
      <c r="B820" s="63" t="str">
        <f>IFERROR('Dados Status Invest STOCKS'!A807,"-")</f>
        <v>BYSI</v>
      </c>
      <c r="C820" s="45">
        <f>IFERROR((Ações!$D820-Ações!$K820)/Ações!$D820,0)</f>
        <v>0</v>
      </c>
      <c r="D820" s="46">
        <f>(Ações!$O820)/0.06</f>
        <v>0</v>
      </c>
      <c r="E820" s="47">
        <f>IFERROR((Ações!$F820-Ações!$K820)/Ações!$F820,0)</f>
        <v>0</v>
      </c>
      <c r="F820" s="46" t="str">
        <f>IF(OR(Ações!$N820&lt;0,Ações!$M820&lt;0),"",(22.5*Ações!$M820*Ações!$N820)^0.5)</f>
        <v/>
      </c>
      <c r="G820" s="47">
        <f>IFERROR((Ações!$H820-Ações!$K820)/Ações!$H820,0)</f>
        <v>0</v>
      </c>
      <c r="H820" s="48">
        <f>IFERROR(Ações!$I820/(Ações!$P820-Table_1[[#This Row],[CAGR LUCRO 5A]]),0)</f>
        <v>0</v>
      </c>
      <c r="I820" s="48">
        <f>IF(Ações!$S820&lt;0,"",Ações!$O820*(1+Ações!$S820))</f>
        <v>0</v>
      </c>
      <c r="J820" s="49">
        <f>IFERROR(IF(Ações!$B820="","",(VLOOKUP(Table_1[[#This Row],[AÇÕES]],'Dados Status Invest STOCKS'!A806:AD1421,4)/Table_1[[#This Row],[LPA]]))/100,0)</f>
        <v>2.7480832119596584E-7</v>
      </c>
      <c r="K820" s="64">
        <f>IFERROR(IF(Ações!$B820="","",VLOOKUP(Table_1[[#This Row],[AÇÕES]],'Dados Status Invest STOCKS'!A806:AD1421,2)),0)</f>
        <v>3.29</v>
      </c>
      <c r="L820" s="65">
        <f>IFERROR(IF(Ações!$B820="","",VLOOKUP(Table_1[[#This Row],[AÇÕES]],'Dados Status Invest STOCKS'!A806:AD1421,3)/100),0)</f>
        <v>0</v>
      </c>
      <c r="M820" s="66">
        <f>IFERROR(IF(Ações!$B820="","",VLOOKUP(Table_1[[#This Row],[AÇÕES]],'Dados Status Invest STOCKS'!A806:AD1421,28)),0)</f>
        <v>-363.89</v>
      </c>
      <c r="N820" s="66">
        <f>IFERROR(IF(Ações!$B820="","",VLOOKUP(Table_1[[#This Row],[AÇÕES]],'Dados Status Invest STOCKS'!A806:AD1421,27)),0)</f>
        <v>1.34</v>
      </c>
      <c r="O820" s="66">
        <f>IFERROR(IF(Ações!$L820="","",Ações!$K820*Ações!$L820),0)</f>
        <v>0</v>
      </c>
      <c r="P820" s="67">
        <f t="shared" si="12"/>
        <v>0.06</v>
      </c>
      <c r="Q820" s="67">
        <f>IFERROR(Ações!$O820/Ações!$M820,0)</f>
        <v>0</v>
      </c>
      <c r="R820" s="67">
        <f>IFERROR(IF(Ações!$B820="","",VLOOKUP(Table_1[[#This Row],[AÇÕES]],'Dados Status Invest STOCKS'!A806:AD1421,18)/100),0)</f>
        <v>-271.10980000000001</v>
      </c>
      <c r="S820" s="65">
        <f>IFERROR(IF(Ações!$B820="","",VLOOKUP(Table_1[[#This Row],[AÇÕES]],'Dados Status Invest STOCKS'!A806:AD1421,25)/100),0)</f>
        <v>0</v>
      </c>
      <c r="T820" s="67">
        <f>(1-Ações!$Q820)*Ações!$R820</f>
        <v>-271.10980000000001</v>
      </c>
      <c r="U820" s="68">
        <f>IF(Ações!$S820=0,Ações!$T820,IF(Ações!$T820=0,Ações!$S820,AVERAGE(Ações!$S820,Ações!$T820)))</f>
        <v>-271.10980000000001</v>
      </c>
    </row>
    <row r="821" spans="2:21" ht="15.75" customHeight="1" x14ac:dyDescent="0.2">
      <c r="B821" s="63" t="str">
        <f>IFERROR('Dados Status Invest STOCKS'!A808,"-")</f>
        <v>BZH</v>
      </c>
      <c r="C821" s="45">
        <f>IFERROR((Ações!$D821-Ações!$K821)/Ações!$D821,0)</f>
        <v>0</v>
      </c>
      <c r="D821" s="46">
        <f>(Ações!$O821)/0.06</f>
        <v>0</v>
      </c>
      <c r="E821" s="47">
        <f>IFERROR((Ações!$F821-Ações!$K821)/Ações!$F821,0)</f>
        <v>0.5758738523265402</v>
      </c>
      <c r="F821" s="46">
        <f>IF(OR(Ações!$N821&lt;0,Ações!$M821&lt;0),"",(22.5*Ações!$M821*Ações!$N821)^0.5)</f>
        <v>45.080927230925496</v>
      </c>
      <c r="G821" s="47">
        <f>IFERROR((Ações!$H821-Ações!$K821)/Ações!$H821,0)</f>
        <v>0</v>
      </c>
      <c r="H821" s="48">
        <f>IFERROR(Ações!$I821/(Ações!$P821-Table_1[[#This Row],[CAGR LUCRO 5A]]),0)</f>
        <v>0</v>
      </c>
      <c r="I821" s="48">
        <f>IF(Ações!$S821&lt;0,"",Ações!$O821*(1+Ações!$S821))</f>
        <v>0</v>
      </c>
      <c r="J821" s="49">
        <f>IFERROR(IF(Ações!$B821="","",(VLOOKUP(Table_1[[#This Row],[AÇÕES]],'Dados Status Invest STOCKS'!A807:AD1422,4)/Table_1[[#This Row],[LPA]]))/100,0)</f>
        <v>1.2564102564102566E-2</v>
      </c>
      <c r="K821" s="64">
        <f>IFERROR(IF(Ações!$B821="","",VLOOKUP(Table_1[[#This Row],[AÇÕES]],'Dados Status Invest STOCKS'!A807:AD1422,2)),0)</f>
        <v>19.12</v>
      </c>
      <c r="L821" s="65">
        <f>IFERROR(IF(Ações!$B821="","",VLOOKUP(Table_1[[#This Row],[AÇÕES]],'Dados Status Invest STOCKS'!A807:AD1422,3)/100),0)</f>
        <v>0</v>
      </c>
      <c r="M821" s="66">
        <f>IFERROR(IF(Ações!$B821="","",VLOOKUP(Table_1[[#This Row],[AÇÕES]],'Dados Status Invest STOCKS'!A807:AD1422,28)),0)</f>
        <v>3.9</v>
      </c>
      <c r="N821" s="66">
        <f>IFERROR(IF(Ações!$B821="","",VLOOKUP(Table_1[[#This Row],[AÇÕES]],'Dados Status Invest STOCKS'!A807:AD1422,27)),0)</f>
        <v>23.16</v>
      </c>
      <c r="O821" s="66">
        <f>IFERROR(IF(Ações!$L821="","",Ações!$K821*Ações!$L821),0)</f>
        <v>0</v>
      </c>
      <c r="P821" s="67">
        <f t="shared" si="12"/>
        <v>0.06</v>
      </c>
      <c r="Q821" s="67">
        <f>IFERROR(Ações!$O821/Ações!$M821,0)</f>
        <v>0</v>
      </c>
      <c r="R821" s="67">
        <f>IFERROR(IF(Ações!$B821="","",VLOOKUP(Table_1[[#This Row],[AÇÕES]],'Dados Status Invest STOCKS'!A807:AD1422,18)/100),0)</f>
        <v>0.16829999999999998</v>
      </c>
      <c r="S821" s="65">
        <f>IFERROR(IF(Ações!$B821="","",VLOOKUP(Table_1[[#This Row],[AÇÕES]],'Dados Status Invest STOCKS'!A807:AD1422,25)/100),0)</f>
        <v>0.91870000000000007</v>
      </c>
      <c r="T821" s="67">
        <f>(1-Ações!$Q821)*Ações!$R821</f>
        <v>0.16829999999999998</v>
      </c>
      <c r="U821" s="68">
        <f>IF(Ações!$S821=0,Ações!$T821,IF(Ações!$T821=0,Ações!$S821,AVERAGE(Ações!$S821,Ações!$T821)))</f>
        <v>0.54349999999999998</v>
      </c>
    </row>
    <row r="822" spans="2:21" ht="15.75" customHeight="1" x14ac:dyDescent="0.2">
      <c r="B822" s="63" t="str">
        <f>IFERROR('Dados Status Invest STOCKS'!A809,"-")</f>
        <v>BZUN</v>
      </c>
      <c r="C822" s="45">
        <f>IFERROR((Ações!$D822-Ações!$K822)/Ações!$D822,0)</f>
        <v>0</v>
      </c>
      <c r="D822" s="46">
        <f>(Ações!$O822)/0.06</f>
        <v>0</v>
      </c>
      <c r="E822" s="47">
        <f>IFERROR((Ações!$F822-Ações!$K822)/Ações!$F822,0)</f>
        <v>0.19053003602668747</v>
      </c>
      <c r="F822" s="46">
        <f>IF(OR(Ações!$N822&lt;0,Ações!$M822&lt;0),"",(22.5*Ações!$M822*Ações!$N822)^0.5)</f>
        <v>15.973415414368963</v>
      </c>
      <c r="G822" s="47">
        <f>IFERROR((Ações!$H822-Ações!$K822)/Ações!$H822,0)</f>
        <v>0</v>
      </c>
      <c r="H822" s="48">
        <f>IFERROR(Ações!$I822/(Ações!$P822-Table_1[[#This Row],[CAGR LUCRO 5A]]),0)</f>
        <v>0</v>
      </c>
      <c r="I822" s="48">
        <f>IF(Ações!$S822&lt;0,"",Ações!$O822*(1+Ações!$S822))</f>
        <v>0</v>
      </c>
      <c r="J822" s="49">
        <f>IFERROR(IF(Ações!$B822="","",(VLOOKUP(Table_1[[#This Row],[AÇÕES]],'Dados Status Invest STOCKS'!A808:AD1423,4)/Table_1[[#This Row],[LPA]]))/100,0)</f>
        <v>0.18392857142857141</v>
      </c>
      <c r="K822" s="64">
        <f>IFERROR(IF(Ações!$B822="","",VLOOKUP(Table_1[[#This Row],[AÇÕES]],'Dados Status Invest STOCKS'!A808:AD1423,2)),0)</f>
        <v>12.93</v>
      </c>
      <c r="L822" s="65">
        <f>IFERROR(IF(Ações!$B822="","",VLOOKUP(Table_1[[#This Row],[AÇÕES]],'Dados Status Invest STOCKS'!A808:AD1423,3)/100),0)</f>
        <v>0</v>
      </c>
      <c r="M822" s="66">
        <f>IFERROR(IF(Ações!$B822="","",VLOOKUP(Table_1[[#This Row],[AÇÕES]],'Dados Status Invest STOCKS'!A808:AD1423,28)),0)</f>
        <v>0.84</v>
      </c>
      <c r="N822" s="66">
        <f>IFERROR(IF(Ações!$B822="","",VLOOKUP(Table_1[[#This Row],[AÇÕES]],'Dados Status Invest STOCKS'!A808:AD1423,27)),0)</f>
        <v>13.5</v>
      </c>
      <c r="O822" s="66">
        <f>IFERROR(IF(Ações!$L822="","",Ações!$K822*Ações!$L822),0)</f>
        <v>0</v>
      </c>
      <c r="P822" s="67">
        <f t="shared" si="12"/>
        <v>0.06</v>
      </c>
      <c r="Q822" s="67">
        <f>IFERROR(Ações!$O822/Ações!$M822,0)</f>
        <v>0</v>
      </c>
      <c r="R822" s="67">
        <f>IFERROR(IF(Ações!$B822="","",VLOOKUP(Table_1[[#This Row],[AÇÕES]],'Dados Status Invest STOCKS'!A808:AD1423,18)/100),0)</f>
        <v>6.2E-2</v>
      </c>
      <c r="S822" s="65">
        <f>IFERROR(IF(Ações!$B822="","",VLOOKUP(Table_1[[#This Row],[AÇÕES]],'Dados Status Invest STOCKS'!A808:AD1423,25)/100),0)</f>
        <v>0</v>
      </c>
      <c r="T822" s="67">
        <f>(1-Ações!$Q822)*Ações!$R822</f>
        <v>6.2E-2</v>
      </c>
      <c r="U822" s="68">
        <f>IF(Ações!$S822=0,Ações!$T822,IF(Ações!$T822=0,Ações!$S822,AVERAGE(Ações!$S822,Ações!$T822)))</f>
        <v>6.2E-2</v>
      </c>
    </row>
    <row r="823" spans="2:21" ht="15.75" customHeight="1" x14ac:dyDescent="0.2">
      <c r="B823" s="63" t="str">
        <f>IFERROR('Dados Status Invest STOCKS'!A810,"-")</f>
        <v>C</v>
      </c>
      <c r="C823" s="45">
        <f>IFERROR((Ações!$D823-Ações!$K823)/Ações!$D823,0)</f>
        <v>-0.84615384615384637</v>
      </c>
      <c r="D823" s="46">
        <f>(Ações!$O823)/0.06</f>
        <v>33.962499999999999</v>
      </c>
      <c r="E823" s="47">
        <f>IFERROR((Ações!$F823-Ações!$K823)/Ações!$F823,0)</f>
        <v>0.6120819799996241</v>
      </c>
      <c r="F823" s="46">
        <f>IF(OR(Ações!$N823&lt;0,Ações!$M823&lt;0),"",(22.5*Ações!$M823*Ações!$N823)^0.5)</f>
        <v>161.63208917167407</v>
      </c>
      <c r="G823" s="47">
        <f>IFERROR((Ações!$H823-Ações!$K823)/Ações!$H823,0)</f>
        <v>0</v>
      </c>
      <c r="H823" s="48">
        <f>IFERROR(Ações!$I823/(Ações!$P823-Table_1[[#This Row],[CAGR LUCRO 5A]]),0)</f>
        <v>0</v>
      </c>
      <c r="I823" s="48" t="str">
        <f>IF(Ações!$S823&lt;0,"",Ações!$O823*(1+Ações!$S823))</f>
        <v/>
      </c>
      <c r="J823" s="49">
        <f>IFERROR(IF(Ações!$B823="","",(VLOOKUP(Table_1[[#This Row],[AÇÕES]],'Dados Status Invest STOCKS'!A809:AD1424,4)/Table_1[[#This Row],[LPA]]))/100,0)</f>
        <v>4.7689625108979948E-3</v>
      </c>
      <c r="K823" s="64">
        <f>IFERROR(IF(Ações!$B823="","",VLOOKUP(Table_1[[#This Row],[AÇÕES]],'Dados Status Invest STOCKS'!A809:AD1424,2)),0)</f>
        <v>62.7</v>
      </c>
      <c r="L823" s="65">
        <f>IFERROR(IF(Ações!$B823="","",VLOOKUP(Table_1[[#This Row],[AÇÕES]],'Dados Status Invest STOCKS'!A809:AD1424,3)/100),0)</f>
        <v>3.2500000000000001E-2</v>
      </c>
      <c r="M823" s="66">
        <f>IFERROR(IF(Ações!$B823="","",VLOOKUP(Table_1[[#This Row],[AÇÕES]],'Dados Status Invest STOCKS'!A809:AD1424,28)),0)</f>
        <v>11.47</v>
      </c>
      <c r="N823" s="66">
        <f>IFERROR(IF(Ações!$B823="","",VLOOKUP(Table_1[[#This Row],[AÇÕES]],'Dados Status Invest STOCKS'!A809:AD1424,27)),0)</f>
        <v>101.23</v>
      </c>
      <c r="O823" s="66">
        <f>IFERROR(IF(Ações!$L823="","",Ações!$K823*Ações!$L823),0)</f>
        <v>2.03775</v>
      </c>
      <c r="P823" s="67">
        <f t="shared" si="12"/>
        <v>0.06</v>
      </c>
      <c r="Q823" s="67">
        <f>IFERROR(Ações!$O823/Ações!$M823,0)</f>
        <v>0.17765911072362683</v>
      </c>
      <c r="R823" s="67">
        <f>IFERROR(IF(Ações!$B823="","",VLOOKUP(Table_1[[#This Row],[AÇÕES]],'Dados Status Invest STOCKS'!A809:AD1424,18)/100),0)</f>
        <v>0.1133</v>
      </c>
      <c r="S823" s="65">
        <f>IFERROR(IF(Ações!$B823="","",VLOOKUP(Table_1[[#This Row],[AÇÕES]],'Dados Status Invest STOCKS'!A809:AD1424,25)/100),0)</f>
        <v>-7.4299999999999991E-2</v>
      </c>
      <c r="T823" s="67">
        <f>(1-Ações!$Q823)*Ações!$R823</f>
        <v>9.3171222755013078E-2</v>
      </c>
      <c r="U823" s="68">
        <f>IF(Ações!$S823=0,Ações!$T823,IF(Ações!$T823=0,Ações!$S823,AVERAGE(Ações!$S823,Ações!$T823)))</f>
        <v>9.4356113775065434E-3</v>
      </c>
    </row>
    <row r="824" spans="2:21" ht="15.75" customHeight="1" x14ac:dyDescent="0.2">
      <c r="B824" s="63" t="str">
        <f>IFERROR('Dados Status Invest STOCKS'!A811,"-")</f>
        <v>CAAP</v>
      </c>
      <c r="C824" s="45">
        <f>IFERROR((Ações!$D824-Ações!$K824)/Ações!$D824,0)</f>
        <v>0</v>
      </c>
      <c r="D824" s="46">
        <f>(Ações!$O824)/0.06</f>
        <v>0</v>
      </c>
      <c r="E824" s="47">
        <f>IFERROR((Ações!$F824-Ações!$K824)/Ações!$F824,0)</f>
        <v>0</v>
      </c>
      <c r="F824" s="46" t="str">
        <f>IF(OR(Ações!$N824&lt;0,Ações!$M824&lt;0),"",(22.5*Ações!$M824*Ações!$N824)^0.5)</f>
        <v/>
      </c>
      <c r="G824" s="47">
        <f>IFERROR((Ações!$H824-Ações!$K824)/Ações!$H824,0)</f>
        <v>0</v>
      </c>
      <c r="H824" s="48">
        <f>IFERROR(Ações!$I824/(Ações!$P824-Table_1[[#This Row],[CAGR LUCRO 5A]]),0)</f>
        <v>0</v>
      </c>
      <c r="I824" s="48">
        <f>IF(Ações!$S824&lt;0,"",Ações!$O824*(1+Ações!$S824))</f>
        <v>0</v>
      </c>
      <c r="J824" s="49">
        <f>IFERROR(IF(Ações!$B824="","",(VLOOKUP(Table_1[[#This Row],[AÇÕES]],'Dados Status Invest STOCKS'!A810:AD1425,4)/Table_1[[#This Row],[LPA]]))/100,0)</f>
        <v>2.0925925925925924E-2</v>
      </c>
      <c r="K824" s="64">
        <f>IFERROR(IF(Ações!$B824="","",VLOOKUP(Table_1[[#This Row],[AÇÕES]],'Dados Status Invest STOCKS'!A810:AD1425,2)),0)</f>
        <v>5.5</v>
      </c>
      <c r="L824" s="65">
        <f>IFERROR(IF(Ações!$B824="","",VLOOKUP(Table_1[[#This Row],[AÇÕES]],'Dados Status Invest STOCKS'!A810:AD1425,3)/100),0)</f>
        <v>0</v>
      </c>
      <c r="M824" s="66">
        <f>IFERROR(IF(Ações!$B824="","",VLOOKUP(Table_1[[#This Row],[AÇÕES]],'Dados Status Invest STOCKS'!A810:AD1425,28)),0)</f>
        <v>-1.62</v>
      </c>
      <c r="N824" s="66">
        <f>IFERROR(IF(Ações!$B824="","",VLOOKUP(Table_1[[#This Row],[AÇÕES]],'Dados Status Invest STOCKS'!A810:AD1425,27)),0)</f>
        <v>4.5199999999999996</v>
      </c>
      <c r="O824" s="66">
        <f>IFERROR(IF(Ações!$L824="","",Ações!$K824*Ações!$L824),0)</f>
        <v>0</v>
      </c>
      <c r="P824" s="67">
        <f t="shared" si="12"/>
        <v>0.06</v>
      </c>
      <c r="Q824" s="67">
        <f>IFERROR(Ações!$O824/Ações!$M824,0)</f>
        <v>0</v>
      </c>
      <c r="R824" s="67">
        <f>IFERROR(IF(Ações!$B824="","",VLOOKUP(Table_1[[#This Row],[AÇÕES]],'Dados Status Invest STOCKS'!A810:AD1425,18)/100),0)</f>
        <v>-0.35869999999999996</v>
      </c>
      <c r="S824" s="65">
        <f>IFERROR(IF(Ações!$B824="","",VLOOKUP(Table_1[[#This Row],[AÇÕES]],'Dados Status Invest STOCKS'!A810:AD1425,25)/100),0)</f>
        <v>0</v>
      </c>
      <c r="T824" s="67">
        <f>(1-Ações!$Q824)*Ações!$R824</f>
        <v>-0.35869999999999996</v>
      </c>
      <c r="U824" s="68">
        <f>IF(Ações!$S824=0,Ações!$T824,IF(Ações!$T824=0,Ações!$S824,AVERAGE(Ações!$S824,Ações!$T824)))</f>
        <v>-0.35869999999999996</v>
      </c>
    </row>
    <row r="825" spans="2:21" ht="15.75" customHeight="1" x14ac:dyDescent="0.2">
      <c r="B825" s="63" t="str">
        <f>IFERROR('Dados Status Invest STOCKS'!A812,"-")</f>
        <v>CAAS</v>
      </c>
      <c r="C825" s="45">
        <f>IFERROR((Ações!$D825-Ações!$K825)/Ações!$D825,0)</f>
        <v>0</v>
      </c>
      <c r="D825" s="46">
        <f>(Ações!$O825)/0.06</f>
        <v>0</v>
      </c>
      <c r="E825" s="47">
        <f>IFERROR((Ações!$F825-Ações!$K825)/Ações!$F825,0)</f>
        <v>0.48602951910813269</v>
      </c>
      <c r="F825" s="46">
        <f>IF(OR(Ações!$N825&lt;0,Ações!$M825&lt;0),"",(22.5*Ações!$M825*Ações!$N825)^0.5)</f>
        <v>5.2143072406600668</v>
      </c>
      <c r="G825" s="47">
        <f>IFERROR((Ações!$H825-Ações!$K825)/Ações!$H825,0)</f>
        <v>0</v>
      </c>
      <c r="H825" s="48">
        <f>IFERROR(Ações!$I825/(Ações!$P825-Table_1[[#This Row],[CAGR LUCRO 5A]]),0)</f>
        <v>0</v>
      </c>
      <c r="I825" s="48">
        <f>IF(Ações!$S825&lt;0,"",Ações!$O825*(1+Ações!$S825))</f>
        <v>0</v>
      </c>
      <c r="J825" s="49">
        <f>IFERROR(IF(Ações!$B825="","",(VLOOKUP(Table_1[[#This Row],[AÇÕES]],'Dados Status Invest STOCKS'!A811:AD1426,4)/Table_1[[#This Row],[LPA]]))/100,0)</f>
        <v>1.825</v>
      </c>
      <c r="K825" s="64">
        <f>IFERROR(IF(Ações!$B825="","",VLOOKUP(Table_1[[#This Row],[AÇÕES]],'Dados Status Invest STOCKS'!A811:AD1426,2)),0)</f>
        <v>2.68</v>
      </c>
      <c r="L825" s="65">
        <f>IFERROR(IF(Ações!$B825="","",VLOOKUP(Table_1[[#This Row],[AÇÕES]],'Dados Status Invest STOCKS'!A811:AD1426,3)/100),0)</f>
        <v>0</v>
      </c>
      <c r="M825" s="66">
        <f>IFERROR(IF(Ações!$B825="","",VLOOKUP(Table_1[[#This Row],[AÇÕES]],'Dados Status Invest STOCKS'!A811:AD1426,28)),0)</f>
        <v>0.12</v>
      </c>
      <c r="N825" s="66">
        <f>IFERROR(IF(Ações!$B825="","",VLOOKUP(Table_1[[#This Row],[AÇÕES]],'Dados Status Invest STOCKS'!A811:AD1426,27)),0)</f>
        <v>10.07</v>
      </c>
      <c r="O825" s="66">
        <f>IFERROR(IF(Ações!$L825="","",Ações!$K825*Ações!$L825),0)</f>
        <v>0</v>
      </c>
      <c r="P825" s="67">
        <f t="shared" si="12"/>
        <v>0.06</v>
      </c>
      <c r="Q825" s="67">
        <f>IFERROR(Ações!$O825/Ações!$M825,0)</f>
        <v>0</v>
      </c>
      <c r="R825" s="67">
        <f>IFERROR(IF(Ações!$B825="","",VLOOKUP(Table_1[[#This Row],[AÇÕES]],'Dados Status Invest STOCKS'!A811:AD1426,18)/100),0)</f>
        <v>1.2199999999999999E-2</v>
      </c>
      <c r="S825" s="65">
        <f>IFERROR(IF(Ações!$B825="","",VLOOKUP(Table_1[[#This Row],[AÇÕES]],'Dados Status Invest STOCKS'!A811:AD1426,25)/100),0)</f>
        <v>0</v>
      </c>
      <c r="T825" s="67">
        <f>(1-Ações!$Q825)*Ações!$R825</f>
        <v>1.2199999999999999E-2</v>
      </c>
      <c r="U825" s="68">
        <f>IF(Ações!$S825=0,Ações!$T825,IF(Ações!$T825=0,Ações!$S825,AVERAGE(Ações!$S825,Ações!$T825)))</f>
        <v>1.2199999999999999E-2</v>
      </c>
    </row>
    <row r="826" spans="2:21" ht="15.75" customHeight="1" x14ac:dyDescent="0.2">
      <c r="B826" s="63" t="str">
        <f>IFERROR('Dados Status Invest STOCKS'!A813,"-")</f>
        <v>CABA</v>
      </c>
      <c r="C826" s="45">
        <f>IFERROR((Ações!$D826-Ações!$K826)/Ações!$D826,0)</f>
        <v>0</v>
      </c>
      <c r="D826" s="46">
        <f>(Ações!$O826)/0.06</f>
        <v>0</v>
      </c>
      <c r="E826" s="47">
        <f>IFERROR((Ações!$F826-Ações!$K826)/Ações!$F826,0)</f>
        <v>0</v>
      </c>
      <c r="F826" s="46" t="str">
        <f>IF(OR(Ações!$N826&lt;0,Ações!$M826&lt;0),"",(22.5*Ações!$M826*Ações!$N826)^0.5)</f>
        <v/>
      </c>
      <c r="G826" s="47">
        <f>IFERROR((Ações!$H826-Ações!$K826)/Ações!$H826,0)</f>
        <v>0</v>
      </c>
      <c r="H826" s="48">
        <f>IFERROR(Ações!$I826/(Ações!$P826-Table_1[[#This Row],[CAGR LUCRO 5A]]),0)</f>
        <v>0</v>
      </c>
      <c r="I826" s="48">
        <f>IF(Ações!$S826&lt;0,"",Ações!$O826*(1+Ações!$S826))</f>
        <v>0</v>
      </c>
      <c r="J826" s="49">
        <f>IFERROR(IF(Ações!$B826="","",(VLOOKUP(Table_1[[#This Row],[AÇÕES]],'Dados Status Invest STOCKS'!A812:AD1427,4)/Table_1[[#This Row],[LPA]]))/100,0)</f>
        <v>1.8159999999999999E-2</v>
      </c>
      <c r="K826" s="64">
        <f>IFERROR(IF(Ações!$B826="","",VLOOKUP(Table_1[[#This Row],[AÇÕES]],'Dados Status Invest STOCKS'!A812:AD1427,2)),0)</f>
        <v>2.85</v>
      </c>
      <c r="L826" s="65">
        <f>IFERROR(IF(Ações!$B826="","",VLOOKUP(Table_1[[#This Row],[AÇÕES]],'Dados Status Invest STOCKS'!A812:AD1427,3)/100),0)</f>
        <v>0</v>
      </c>
      <c r="M826" s="66">
        <f>IFERROR(IF(Ações!$B826="","",VLOOKUP(Table_1[[#This Row],[AÇÕES]],'Dados Status Invest STOCKS'!A812:AD1427,28)),0)</f>
        <v>-1.25</v>
      </c>
      <c r="N826" s="66">
        <f>IFERROR(IF(Ações!$B826="","",VLOOKUP(Table_1[[#This Row],[AÇÕES]],'Dados Status Invest STOCKS'!A812:AD1427,27)),0)</f>
        <v>3.58</v>
      </c>
      <c r="O826" s="66">
        <f>IFERROR(IF(Ações!$L826="","",Ações!$K826*Ações!$L826),0)</f>
        <v>0</v>
      </c>
      <c r="P826" s="67">
        <f t="shared" si="12"/>
        <v>0.06</v>
      </c>
      <c r="Q826" s="67">
        <f>IFERROR(Ações!$O826/Ações!$M826,0)</f>
        <v>0</v>
      </c>
      <c r="R826" s="67">
        <f>IFERROR(IF(Ações!$B826="","",VLOOKUP(Table_1[[#This Row],[AÇÕES]],'Dados Status Invest STOCKS'!A812:AD1427,18)/100),0)</f>
        <v>-0.35090000000000005</v>
      </c>
      <c r="S826" s="65">
        <f>IFERROR(IF(Ações!$B826="","",VLOOKUP(Table_1[[#This Row],[AÇÕES]],'Dados Status Invest STOCKS'!A812:AD1427,25)/100),0)</f>
        <v>0</v>
      </c>
      <c r="T826" s="67">
        <f>(1-Ações!$Q826)*Ações!$R826</f>
        <v>-0.35090000000000005</v>
      </c>
      <c r="U826" s="68">
        <f>IF(Ações!$S826=0,Ações!$T826,IF(Ações!$T826=0,Ações!$S826,AVERAGE(Ações!$S826,Ações!$T826)))</f>
        <v>-0.35090000000000005</v>
      </c>
    </row>
    <row r="827" spans="2:21" ht="15.75" customHeight="1" x14ac:dyDescent="0.2">
      <c r="B827" s="63" t="str">
        <f>IFERROR('Dados Status Invest STOCKS'!A814,"-")</f>
        <v>CABO</v>
      </c>
      <c r="C827" s="45">
        <f>IFERROR((Ações!$D827-Ações!$K827)/Ações!$D827,0)</f>
        <v>-7.8235294117647038</v>
      </c>
      <c r="D827" s="46">
        <f>(Ações!$O827)/0.06</f>
        <v>174.68406666666669</v>
      </c>
      <c r="E827" s="47">
        <f>IFERROR((Ações!$F827-Ações!$K827)/Ações!$F827,0)</f>
        <v>-1.5863423321133179</v>
      </c>
      <c r="F827" s="46">
        <f>IF(OR(Ações!$N827&lt;0,Ações!$M827&lt;0),"",(22.5*Ações!$M827*Ações!$N827)^0.5)</f>
        <v>595.94972438956631</v>
      </c>
      <c r="G827" s="47">
        <f>IFERROR((Ações!$H827-Ações!$K827)/Ações!$H827,0)</f>
        <v>25.403734268906234</v>
      </c>
      <c r="H827" s="48">
        <f>IFERROR(Ações!$I827/(Ações!$P827-Table_1[[#This Row],[CAGR LUCRO 5A]]),0)</f>
        <v>-63.159596110004756</v>
      </c>
      <c r="I827" s="48">
        <f>IF(Ações!$S827&lt;0,"",Ações!$O827*(1+Ações!$S827))</f>
        <v>13.320358819600001</v>
      </c>
      <c r="J827" s="49">
        <f>IFERROR(IF(Ações!$B827="","",(VLOOKUP(Table_1[[#This Row],[AÇÕES]],'Dados Status Invest STOCKS'!A813:AD1428,4)/Table_1[[#This Row],[LPA]]))/100,0)</f>
        <v>5.0725689404934691E-3</v>
      </c>
      <c r="K827" s="64">
        <f>IFERROR(IF(Ações!$B827="","",VLOOKUP(Table_1[[#This Row],[AÇÕES]],'Dados Status Invest STOCKS'!A813:AD1428,2)),0)</f>
        <v>1541.33</v>
      </c>
      <c r="L827" s="65">
        <f>IFERROR(IF(Ações!$B827="","",VLOOKUP(Table_1[[#This Row],[AÇÕES]],'Dados Status Invest STOCKS'!A813:AD1428,3)/100),0)</f>
        <v>6.8000000000000005E-3</v>
      </c>
      <c r="M827" s="66">
        <f>IFERROR(IF(Ações!$B827="","",VLOOKUP(Table_1[[#This Row],[AÇÕES]],'Dados Status Invest STOCKS'!A813:AD1428,28)),0)</f>
        <v>55.12</v>
      </c>
      <c r="N827" s="66">
        <f>IFERROR(IF(Ações!$B827="","",VLOOKUP(Table_1[[#This Row],[AÇÕES]],'Dados Status Invest STOCKS'!A813:AD1428,27)),0)</f>
        <v>286.37</v>
      </c>
      <c r="O827" s="66">
        <f>IFERROR(IF(Ações!$L827="","",Ações!$K827*Ações!$L827),0)</f>
        <v>10.481044000000001</v>
      </c>
      <c r="P827" s="67">
        <f t="shared" si="12"/>
        <v>0.06</v>
      </c>
      <c r="Q827" s="67">
        <f>IFERROR(Ações!$O827/Ações!$M827,0)</f>
        <v>0.19014956458635707</v>
      </c>
      <c r="R827" s="67">
        <f>IFERROR(IF(Ações!$B827="","",VLOOKUP(Table_1[[#This Row],[AÇÕES]],'Dados Status Invest STOCKS'!A813:AD1428,18)/100),0)</f>
        <v>0.1925</v>
      </c>
      <c r="S827" s="65">
        <f>IFERROR(IF(Ações!$B827="","",VLOOKUP(Table_1[[#This Row],[AÇÕES]],'Dados Status Invest STOCKS'!A813:AD1428,25)/100),0)</f>
        <v>0.27089999999999997</v>
      </c>
      <c r="T827" s="67">
        <f>(1-Ações!$Q827)*Ações!$R827</f>
        <v>0.15589620881712626</v>
      </c>
      <c r="U827" s="68">
        <f>IF(Ações!$S827=0,Ações!$T827,IF(Ações!$T827=0,Ações!$S827,AVERAGE(Ações!$S827,Ações!$T827)))</f>
        <v>0.21339810440856311</v>
      </c>
    </row>
    <row r="828" spans="2:21" ht="15.75" customHeight="1" x14ac:dyDescent="0.2">
      <c r="B828" s="63" t="str">
        <f>IFERROR('Dados Status Invest STOCKS'!A815,"-")</f>
        <v>CAC</v>
      </c>
      <c r="C828" s="45">
        <f>IFERROR((Ações!$D828-Ações!$K828)/Ações!$D828,0)</f>
        <v>-1.0338983050847457</v>
      </c>
      <c r="D828" s="46">
        <f>(Ações!$O828)/0.06</f>
        <v>24.642333333333333</v>
      </c>
      <c r="E828" s="47">
        <f>IFERROR((Ações!$F828-Ações!$K828)/Ações!$F828,0)</f>
        <v>0.20216368744480867</v>
      </c>
      <c r="F828" s="46">
        <f>IF(OR(Ações!$N828&lt;0,Ações!$M828&lt;0),"",(22.5*Ações!$M828*Ações!$N828)^0.5)</f>
        <v>62.819903295054502</v>
      </c>
      <c r="G828" s="47">
        <f>IFERROR((Ações!$H828-Ações!$K828)/Ações!$H828,0)</f>
        <v>5.7514820884523585</v>
      </c>
      <c r="H828" s="48">
        <f>IFERROR(Ações!$I828/(Ações!$P828-Table_1[[#This Row],[CAGR LUCRO 5A]]),0)</f>
        <v>-10.548287685185185</v>
      </c>
      <c r="I828" s="48">
        <f>IF(Ações!$S828&lt;0,"",Ações!$O828*(1+Ações!$S828))</f>
        <v>1.8227441120000001</v>
      </c>
      <c r="J828" s="49">
        <f>IFERROR(IF(Ações!$B828="","",(VLOOKUP(Table_1[[#This Row],[AÇÕES]],'Dados Status Invest STOCKS'!A814:AD1429,4)/Table_1[[#This Row],[LPA]]))/100,0)</f>
        <v>2.2033542976939206E-2</v>
      </c>
      <c r="K828" s="64">
        <f>IFERROR(IF(Ações!$B828="","",VLOOKUP(Table_1[[#This Row],[AÇÕES]],'Dados Status Invest STOCKS'!A814:AD1429,2)),0)</f>
        <v>50.12</v>
      </c>
      <c r="L828" s="65">
        <f>IFERROR(IF(Ações!$B828="","",VLOOKUP(Table_1[[#This Row],[AÇÕES]],'Dados Status Invest STOCKS'!A814:AD1429,3)/100),0)</f>
        <v>2.9500000000000002E-2</v>
      </c>
      <c r="M828" s="66">
        <f>IFERROR(IF(Ações!$B828="","",VLOOKUP(Table_1[[#This Row],[AÇÕES]],'Dados Status Invest STOCKS'!A814:AD1429,28)),0)</f>
        <v>4.7699999999999996</v>
      </c>
      <c r="N828" s="66">
        <f>IFERROR(IF(Ações!$B828="","",VLOOKUP(Table_1[[#This Row],[AÇÕES]],'Dados Status Invest STOCKS'!A814:AD1429,27)),0)</f>
        <v>36.770000000000003</v>
      </c>
      <c r="O828" s="66">
        <f>IFERROR(IF(Ações!$L828="","",Ações!$K828*Ações!$L828),0)</f>
        <v>1.47854</v>
      </c>
      <c r="P828" s="67">
        <f t="shared" si="12"/>
        <v>0.06</v>
      </c>
      <c r="Q828" s="67">
        <f>IFERROR(Ações!$O828/Ações!$M828,0)</f>
        <v>0.3099664570230608</v>
      </c>
      <c r="R828" s="67">
        <f>IFERROR(IF(Ações!$B828="","",VLOOKUP(Table_1[[#This Row],[AÇÕES]],'Dados Status Invest STOCKS'!A814:AD1429,18)/100),0)</f>
        <v>0.12970000000000001</v>
      </c>
      <c r="S828" s="65">
        <f>IFERROR(IF(Ações!$B828="","",VLOOKUP(Table_1[[#This Row],[AÇÕES]],'Dados Status Invest STOCKS'!A814:AD1429,25)/100),0)</f>
        <v>0.23280000000000001</v>
      </c>
      <c r="T828" s="67">
        <f>(1-Ações!$Q828)*Ações!$R828</f>
        <v>8.9497350524109023E-2</v>
      </c>
      <c r="U828" s="68">
        <f>IF(Ações!$S828=0,Ações!$T828,IF(Ações!$T828=0,Ações!$S828,AVERAGE(Ações!$S828,Ações!$T828)))</f>
        <v>0.16114867526205451</v>
      </c>
    </row>
    <row r="829" spans="2:21" ht="15.75" customHeight="1" x14ac:dyDescent="0.2">
      <c r="B829" s="63" t="str">
        <f>IFERROR('Dados Status Invest STOCKS'!A816,"-")</f>
        <v>CACC</v>
      </c>
      <c r="C829" s="45">
        <f>IFERROR((Ações!$D829-Ações!$K829)/Ações!$D829,0)</f>
        <v>0</v>
      </c>
      <c r="D829" s="46">
        <f>(Ações!$O829)/0.06</f>
        <v>0</v>
      </c>
      <c r="E829" s="47">
        <f>IFERROR((Ações!$F829-Ações!$K829)/Ações!$F829,0)</f>
        <v>-0.26610832702108894</v>
      </c>
      <c r="F829" s="46">
        <f>IF(OR(Ações!$N829&lt;0,Ações!$M829&lt;0),"",(22.5*Ações!$M829*Ações!$N829)^0.5)</f>
        <v>434.29143325651728</v>
      </c>
      <c r="G829" s="47">
        <f>IFERROR((Ações!$H829-Ações!$K829)/Ações!$H829,0)</f>
        <v>0</v>
      </c>
      <c r="H829" s="48">
        <f>IFERROR(Ações!$I829/(Ações!$P829-Table_1[[#This Row],[CAGR LUCRO 5A]]),0)</f>
        <v>0</v>
      </c>
      <c r="I829" s="48">
        <f>IF(Ações!$S829&lt;0,"",Ações!$O829*(1+Ações!$S829))</f>
        <v>0</v>
      </c>
      <c r="J829" s="49">
        <f>IFERROR(IF(Ações!$B829="","",(VLOOKUP(Table_1[[#This Row],[AÇÕES]],'Dados Status Invest STOCKS'!A815:AD1430,4)/Table_1[[#This Row],[LPA]]))/100,0)</f>
        <v>1.4123116383456236E-3</v>
      </c>
      <c r="K829" s="64">
        <f>IFERROR(IF(Ações!$B829="","",VLOOKUP(Table_1[[#This Row],[AÇÕES]],'Dados Status Invest STOCKS'!A815:AD1430,2)),0)</f>
        <v>549.86</v>
      </c>
      <c r="L829" s="65">
        <f>IFERROR(IF(Ações!$B829="","",VLOOKUP(Table_1[[#This Row],[AÇÕES]],'Dados Status Invest STOCKS'!A815:AD1430,3)/100),0)</f>
        <v>0</v>
      </c>
      <c r="M829" s="66">
        <f>IFERROR(IF(Ações!$B829="","",VLOOKUP(Table_1[[#This Row],[AÇÕES]],'Dados Status Invest STOCKS'!A815:AD1430,28)),0)</f>
        <v>62.38</v>
      </c>
      <c r="N829" s="66">
        <f>IFERROR(IF(Ações!$B829="","",VLOOKUP(Table_1[[#This Row],[AÇÕES]],'Dados Status Invest STOCKS'!A815:AD1430,27)),0)</f>
        <v>134.38</v>
      </c>
      <c r="O829" s="66">
        <f>IFERROR(IF(Ações!$L829="","",Ações!$K829*Ações!$L829),0)</f>
        <v>0</v>
      </c>
      <c r="P829" s="67">
        <f t="shared" si="12"/>
        <v>0.06</v>
      </c>
      <c r="Q829" s="67">
        <f>IFERROR(Ações!$O829/Ações!$M829,0)</f>
        <v>0</v>
      </c>
      <c r="R829" s="67">
        <f>IFERROR(IF(Ações!$B829="","",VLOOKUP(Table_1[[#This Row],[AÇÕES]],'Dados Status Invest STOCKS'!A815:AD1430,18)/100),0)</f>
        <v>0.4642</v>
      </c>
      <c r="S829" s="65">
        <f>IFERROR(IF(Ações!$B829="","",VLOOKUP(Table_1[[#This Row],[AÇÕES]],'Dados Status Invest STOCKS'!A815:AD1430,25)/100),0)</f>
        <v>7.0300000000000001E-2</v>
      </c>
      <c r="T829" s="67">
        <f>(1-Ações!$Q829)*Ações!$R829</f>
        <v>0.4642</v>
      </c>
      <c r="U829" s="68">
        <f>IF(Ações!$S829=0,Ações!$T829,IF(Ações!$T829=0,Ações!$S829,AVERAGE(Ações!$S829,Ações!$T829)))</f>
        <v>0.26724999999999999</v>
      </c>
    </row>
    <row r="830" spans="2:21" ht="15.75" customHeight="1" x14ac:dyDescent="0.2">
      <c r="B830" s="63" t="str">
        <f>IFERROR('Dados Status Invest STOCKS'!A817,"-")</f>
        <v>CACI</v>
      </c>
      <c r="C830" s="45">
        <f>IFERROR((Ações!$D830-Ações!$K830)/Ações!$D830,0)</f>
        <v>0</v>
      </c>
      <c r="D830" s="46">
        <f>(Ações!$O830)/0.06</f>
        <v>0</v>
      </c>
      <c r="E830" s="47">
        <f>IFERROR((Ações!$F830-Ações!$K830)/Ações!$F830,0)</f>
        <v>-0.20028000645876448</v>
      </c>
      <c r="F830" s="46">
        <f>IF(OR(Ações!$N830&lt;0,Ações!$M830&lt;0),"",(22.5*Ações!$M830*Ações!$N830)^0.5)</f>
        <v>226.87206196444728</v>
      </c>
      <c r="G830" s="47">
        <f>IFERROR((Ações!$H830-Ações!$K830)/Ações!$H830,0)</f>
        <v>0</v>
      </c>
      <c r="H830" s="48">
        <f>IFERROR(Ações!$I830/(Ações!$P830-Table_1[[#This Row],[CAGR LUCRO 5A]]),0)</f>
        <v>0</v>
      </c>
      <c r="I830" s="48">
        <f>IF(Ações!$S830&lt;0,"",Ações!$O830*(1+Ações!$S830))</f>
        <v>0</v>
      </c>
      <c r="J830" s="49">
        <f>IFERROR(IF(Ações!$B830="","",(VLOOKUP(Table_1[[#This Row],[AÇÕES]],'Dados Status Invest STOCKS'!A816:AD1431,4)/Table_1[[#This Row],[LPA]]))/100,0)</f>
        <v>7.2586473928755802E-3</v>
      </c>
      <c r="K830" s="64">
        <f>IFERROR(IF(Ações!$B830="","",VLOOKUP(Table_1[[#This Row],[AÇÕES]],'Dados Status Invest STOCKS'!A816:AD1431,2)),0)</f>
        <v>272.31</v>
      </c>
      <c r="L830" s="65">
        <f>IFERROR(IF(Ações!$B830="","",VLOOKUP(Table_1[[#This Row],[AÇÕES]],'Dados Status Invest STOCKS'!A816:AD1431,3)/100),0)</f>
        <v>0</v>
      </c>
      <c r="M830" s="66">
        <f>IFERROR(IF(Ações!$B830="","",VLOOKUP(Table_1[[#This Row],[AÇÕES]],'Dados Status Invest STOCKS'!A816:AD1431,28)),0)</f>
        <v>19.37</v>
      </c>
      <c r="N830" s="66">
        <f>IFERROR(IF(Ações!$B830="","",VLOOKUP(Table_1[[#This Row],[AÇÕES]],'Dados Status Invest STOCKS'!A816:AD1431,27)),0)</f>
        <v>118.1</v>
      </c>
      <c r="O830" s="66">
        <f>IFERROR(IF(Ações!$L830="","",Ações!$K830*Ações!$L830),0)</f>
        <v>0</v>
      </c>
      <c r="P830" s="67">
        <f t="shared" si="12"/>
        <v>0.06</v>
      </c>
      <c r="Q830" s="67">
        <f>IFERROR(Ações!$O830/Ações!$M830,0)</f>
        <v>0</v>
      </c>
      <c r="R830" s="67">
        <f>IFERROR(IF(Ações!$B830="","",VLOOKUP(Table_1[[#This Row],[AÇÕES]],'Dados Status Invest STOCKS'!A816:AD1431,18)/100),0)</f>
        <v>0.16399999999999998</v>
      </c>
      <c r="S830" s="65">
        <f>IFERROR(IF(Ações!$B830="","",VLOOKUP(Table_1[[#This Row],[AÇÕES]],'Dados Status Invest STOCKS'!A816:AD1431,25)/100),0)</f>
        <v>0.26219999999999999</v>
      </c>
      <c r="T830" s="67">
        <f>(1-Ações!$Q830)*Ações!$R830</f>
        <v>0.16399999999999998</v>
      </c>
      <c r="U830" s="68">
        <f>IF(Ações!$S830=0,Ações!$T830,IF(Ações!$T830=0,Ações!$S830,AVERAGE(Ações!$S830,Ações!$T830)))</f>
        <v>0.21309999999999998</v>
      </c>
    </row>
    <row r="831" spans="2:21" ht="15.75" customHeight="1" x14ac:dyDescent="0.2">
      <c r="B831" s="63" t="str">
        <f>IFERROR('Dados Status Invest STOCKS'!A818,"-")</f>
        <v>CADE</v>
      </c>
      <c r="C831" s="45">
        <f>IFERROR((Ações!$D831-Ações!$K831)/Ações!$D831,0)</f>
        <v>0.26918392204628511</v>
      </c>
      <c r="D831" s="46">
        <f>(Ações!$O831)/0.06</f>
        <v>43.95086666666667</v>
      </c>
      <c r="E831" s="47">
        <f>IFERROR((Ações!$F831-Ações!$K831)/Ações!$F831,0)</f>
        <v>-0.29772534548970198</v>
      </c>
      <c r="F831" s="46">
        <f>IF(OR(Ações!$N831&lt;0,Ações!$M831&lt;0),"",(22.5*Ações!$M831*Ações!$N831)^0.5)</f>
        <v>24.750999979798795</v>
      </c>
      <c r="G831" s="47">
        <f>IFERROR((Ações!$H831-Ações!$K831)/Ações!$H831,0)</f>
        <v>0.26918392204628511</v>
      </c>
      <c r="H831" s="48">
        <f>IFERROR(Ações!$I831/(Ações!$P831-Table_1[[#This Row],[CAGR LUCRO 5A]]),0)</f>
        <v>43.95086666666667</v>
      </c>
      <c r="I831" s="48">
        <f>IF(Ações!$S831&lt;0,"",Ações!$O831*(1+Ações!$S831))</f>
        <v>2.6370520000000002</v>
      </c>
      <c r="J831" s="49">
        <f>IFERROR(IF(Ações!$B831="","",(VLOOKUP(Table_1[[#This Row],[AÇÕES]],'Dados Status Invest STOCKS'!A817:AD1432,4)/Table_1[[#This Row],[LPA]]))/100,0)</f>
        <v>5.6764705882352946E-2</v>
      </c>
      <c r="K831" s="64">
        <f>IFERROR(IF(Ações!$B831="","",VLOOKUP(Table_1[[#This Row],[AÇÕES]],'Dados Status Invest STOCKS'!A817:AD1432,2)),0)</f>
        <v>32.119999999999997</v>
      </c>
      <c r="L831" s="65">
        <f>IFERROR(IF(Ações!$B831="","",VLOOKUP(Table_1[[#This Row],[AÇÕES]],'Dados Status Invest STOCKS'!A817:AD1432,3)/100),0)</f>
        <v>8.2100000000000006E-2</v>
      </c>
      <c r="M831" s="66">
        <f>IFERROR(IF(Ações!$B831="","",VLOOKUP(Table_1[[#This Row],[AÇÕES]],'Dados Status Invest STOCKS'!A817:AD1432,28)),0)</f>
        <v>2.38</v>
      </c>
      <c r="N831" s="66">
        <f>IFERROR(IF(Ações!$B831="","",VLOOKUP(Table_1[[#This Row],[AÇÕES]],'Dados Status Invest STOCKS'!A817:AD1432,27)),0)</f>
        <v>11.44</v>
      </c>
      <c r="O831" s="66">
        <f>IFERROR(IF(Ações!$L831="","",Ações!$K831*Ações!$L831),0)</f>
        <v>2.6370520000000002</v>
      </c>
      <c r="P831" s="67">
        <f t="shared" si="12"/>
        <v>0.06</v>
      </c>
      <c r="Q831" s="67">
        <f>IFERROR(Ações!$O831/Ações!$M831,0)</f>
        <v>1.1080050420168068</v>
      </c>
      <c r="R831" s="67">
        <f>IFERROR(IF(Ações!$B831="","",VLOOKUP(Table_1[[#This Row],[AÇÕES]],'Dados Status Invest STOCKS'!A817:AD1432,18)/100),0)</f>
        <v>0.20780000000000001</v>
      </c>
      <c r="S831" s="65">
        <f>IFERROR(IF(Ações!$B831="","",VLOOKUP(Table_1[[#This Row],[AÇÕES]],'Dados Status Invest STOCKS'!A817:AD1432,25)/100),0)</f>
        <v>0</v>
      </c>
      <c r="T831" s="67">
        <f>(1-Ações!$Q831)*Ações!$R831</f>
        <v>-2.2443447731092459E-2</v>
      </c>
      <c r="U831" s="68">
        <f>IF(Ações!$S831=0,Ações!$T831,IF(Ações!$T831=0,Ações!$S831,AVERAGE(Ações!$S831,Ações!$T831)))</f>
        <v>-2.2443447731092459E-2</v>
      </c>
    </row>
    <row r="832" spans="2:21" ht="15.75" customHeight="1" x14ac:dyDescent="0.2">
      <c r="B832" s="63" t="str">
        <f>IFERROR('Dados Status Invest STOCKS'!A819,"-")</f>
        <v>CAE</v>
      </c>
      <c r="C832" s="45">
        <f>IFERROR((Ações!$D832-Ações!$K832)/Ações!$D832,0)</f>
        <v>0</v>
      </c>
      <c r="D832" s="46">
        <f>(Ações!$O832)/0.06</f>
        <v>0</v>
      </c>
      <c r="E832" s="47">
        <f>IFERROR((Ações!$F832-Ações!$K832)/Ações!$F832,0)</f>
        <v>-2.5040283749345678</v>
      </c>
      <c r="F832" s="46">
        <f>IF(OR(Ações!$N832&lt;0,Ações!$M832&lt;0),"",(22.5*Ações!$M832*Ações!$N832)^0.5)</f>
        <v>6.9890986543330467</v>
      </c>
      <c r="G832" s="47">
        <f>IFERROR((Ações!$H832-Ações!$K832)/Ações!$H832,0)</f>
        <v>0</v>
      </c>
      <c r="H832" s="48">
        <f>IFERROR(Ações!$I832/(Ações!$P832-Table_1[[#This Row],[CAGR LUCRO 5A]]),0)</f>
        <v>0</v>
      </c>
      <c r="I832" s="48">
        <f>IF(Ações!$S832&lt;0,"",Ações!$O832*(1+Ações!$S832))</f>
        <v>0</v>
      </c>
      <c r="J832" s="49">
        <f>IFERROR(IF(Ações!$B832="","",(VLOOKUP(Table_1[[#This Row],[AÇÕES]],'Dados Status Invest STOCKS'!A818:AD1433,4)/Table_1[[#This Row],[LPA]]))/100,0)</f>
        <v>3.6476923076923078</v>
      </c>
      <c r="K832" s="64">
        <f>IFERROR(IF(Ações!$B832="","",VLOOKUP(Table_1[[#This Row],[AÇÕES]],'Dados Status Invest STOCKS'!A818:AD1433,2)),0)</f>
        <v>24.49</v>
      </c>
      <c r="L832" s="65">
        <f>IFERROR(IF(Ações!$B832="","",VLOOKUP(Table_1[[#This Row],[AÇÕES]],'Dados Status Invest STOCKS'!A818:AD1433,3)/100),0)</f>
        <v>0</v>
      </c>
      <c r="M832" s="66">
        <f>IFERROR(IF(Ações!$B832="","",VLOOKUP(Table_1[[#This Row],[AÇÕES]],'Dados Status Invest STOCKS'!A818:AD1433,28)),0)</f>
        <v>0.26</v>
      </c>
      <c r="N832" s="66">
        <f>IFERROR(IF(Ações!$B832="","",VLOOKUP(Table_1[[#This Row],[AÇÕES]],'Dados Status Invest STOCKS'!A818:AD1433,27)),0)</f>
        <v>8.35</v>
      </c>
      <c r="O832" s="66">
        <f>IFERROR(IF(Ações!$L832="","",Ações!$K832*Ações!$L832),0)</f>
        <v>0</v>
      </c>
      <c r="P832" s="67">
        <f t="shared" si="12"/>
        <v>0.06</v>
      </c>
      <c r="Q832" s="67">
        <f>IFERROR(Ações!$O832/Ações!$M832,0)</f>
        <v>0</v>
      </c>
      <c r="R832" s="67">
        <f>IFERROR(IF(Ações!$B832="","",VLOOKUP(Table_1[[#This Row],[AÇÕES]],'Dados Status Invest STOCKS'!A818:AD1433,18)/100),0)</f>
        <v>3.0899999999999997E-2</v>
      </c>
      <c r="S832" s="65">
        <f>IFERROR(IF(Ações!$B832="","",VLOOKUP(Table_1[[#This Row],[AÇÕES]],'Dados Status Invest STOCKS'!A818:AD1433,25)/100),0)</f>
        <v>0</v>
      </c>
      <c r="T832" s="67">
        <f>(1-Ações!$Q832)*Ações!$R832</f>
        <v>3.0899999999999997E-2</v>
      </c>
      <c r="U832" s="68">
        <f>IF(Ações!$S832=0,Ações!$T832,IF(Ações!$T832=0,Ações!$S832,AVERAGE(Ações!$S832,Ações!$T832)))</f>
        <v>3.0899999999999997E-2</v>
      </c>
    </row>
    <row r="833" spans="2:21" ht="15.75" customHeight="1" x14ac:dyDescent="0.2">
      <c r="B833" s="63" t="str">
        <f>IFERROR('Dados Status Invest STOCKS'!A820,"-")</f>
        <v>CAG</v>
      </c>
      <c r="C833" s="45">
        <f>IFERROR((Ações!$D833-Ações!$K833)/Ações!$D833,0)</f>
        <v>-0.80180180180180127</v>
      </c>
      <c r="D833" s="46">
        <f>(Ações!$O833)/0.06</f>
        <v>19.597050000000007</v>
      </c>
      <c r="E833" s="47">
        <f>IFERROR((Ações!$F833-Ações!$K833)/Ações!$F833,0)</f>
        <v>-0.15404636412542341</v>
      </c>
      <c r="F833" s="46">
        <f>IF(OR(Ações!$N833&lt;0,Ações!$M833&lt;0),"",(22.5*Ações!$M833*Ações!$N833)^0.5)</f>
        <v>30.596690997557236</v>
      </c>
      <c r="G833" s="47">
        <f>IFERROR((Ações!$H833-Ações!$K833)/Ações!$H833,0)</f>
        <v>-0.80180180180180127</v>
      </c>
      <c r="H833" s="48">
        <f>IFERROR(Ações!$I833/(Ações!$P833-Table_1[[#This Row],[CAGR LUCRO 5A]]),0)</f>
        <v>19.597050000000007</v>
      </c>
      <c r="I833" s="48">
        <f>IF(Ações!$S833&lt;0,"",Ações!$O833*(1+Ações!$S833))</f>
        <v>1.1758230000000003</v>
      </c>
      <c r="J833" s="49">
        <f>IFERROR(IF(Ações!$B833="","",(VLOOKUP(Table_1[[#This Row],[AÇÕES]],'Dados Status Invest STOCKS'!A819:AD1434,4)/Table_1[[#This Row],[LPA]]))/100,0)</f>
        <v>6.6826086956521744E-2</v>
      </c>
      <c r="K833" s="64">
        <f>IFERROR(IF(Ações!$B833="","",VLOOKUP(Table_1[[#This Row],[AÇÕES]],'Dados Status Invest STOCKS'!A819:AD1434,2)),0)</f>
        <v>35.31</v>
      </c>
      <c r="L833" s="65">
        <f>IFERROR(IF(Ações!$B833="","",VLOOKUP(Table_1[[#This Row],[AÇÕES]],'Dados Status Invest STOCKS'!A819:AD1434,3)/100),0)</f>
        <v>3.3300000000000003E-2</v>
      </c>
      <c r="M833" s="66">
        <f>IFERROR(IF(Ações!$B833="","",VLOOKUP(Table_1[[#This Row],[AÇÕES]],'Dados Status Invest STOCKS'!A819:AD1434,28)),0)</f>
        <v>2.2999999999999998</v>
      </c>
      <c r="N833" s="66">
        <f>IFERROR(IF(Ações!$B833="","",VLOOKUP(Table_1[[#This Row],[AÇÕES]],'Dados Status Invest STOCKS'!A819:AD1434,27)),0)</f>
        <v>18.09</v>
      </c>
      <c r="O833" s="66">
        <f>IFERROR(IF(Ações!$L833="","",Ações!$K833*Ações!$L833),0)</f>
        <v>1.1758230000000003</v>
      </c>
      <c r="P833" s="67">
        <f t="shared" si="12"/>
        <v>0.06</v>
      </c>
      <c r="Q833" s="67">
        <f>IFERROR(Ações!$O833/Ações!$M833,0)</f>
        <v>0.51122739130434802</v>
      </c>
      <c r="R833" s="67">
        <f>IFERROR(IF(Ações!$B833="","",VLOOKUP(Table_1[[#This Row],[AÇÕES]],'Dados Status Invest STOCKS'!A819:AD1434,18)/100),0)</f>
        <v>0.127</v>
      </c>
      <c r="S833" s="65">
        <f>IFERROR(IF(Ações!$B833="","",VLOOKUP(Table_1[[#This Row],[AÇÕES]],'Dados Status Invest STOCKS'!A819:AD1434,25)/100),0)</f>
        <v>0</v>
      </c>
      <c r="T833" s="67">
        <f>(1-Ações!$Q833)*Ações!$R833</f>
        <v>6.20741213043478E-2</v>
      </c>
      <c r="U833" s="68">
        <f>IF(Ações!$S833=0,Ações!$T833,IF(Ações!$T833=0,Ações!$S833,AVERAGE(Ações!$S833,Ações!$T833)))</f>
        <v>6.20741213043478E-2</v>
      </c>
    </row>
    <row r="834" spans="2:21" ht="15.75" customHeight="1" x14ac:dyDescent="0.2">
      <c r="B834" s="63" t="str">
        <f>IFERROR('Dados Status Invest STOCKS'!A821,"-")</f>
        <v>CAH</v>
      </c>
      <c r="C834" s="45">
        <f>IFERROR((Ações!$D834-Ações!$K834)/Ações!$D834,0)</f>
        <v>-0.55440414507772018</v>
      </c>
      <c r="D834" s="46">
        <f>(Ações!$O834)/0.06</f>
        <v>32.687766666666668</v>
      </c>
      <c r="E834" s="47">
        <f>IFERROR((Ações!$F834-Ações!$K834)/Ações!$F834,0)</f>
        <v>-1.4007223648504323</v>
      </c>
      <c r="F834" s="46">
        <f>IF(OR(Ações!$N834&lt;0,Ações!$M834&lt;0),"",(22.5*Ações!$M834*Ações!$N834)^0.5)</f>
        <v>21.164463139895613</v>
      </c>
      <c r="G834" s="47">
        <f>IFERROR((Ações!$H834-Ações!$K834)/Ações!$H834,0)</f>
        <v>0</v>
      </c>
      <c r="H834" s="48">
        <f>IFERROR(Ações!$I834/(Ações!$P834-Table_1[[#This Row],[CAGR LUCRO 5A]]),0)</f>
        <v>0</v>
      </c>
      <c r="I834" s="48" t="str">
        <f>IF(Ações!$S834&lt;0,"",Ações!$O834*(1+Ações!$S834))</f>
        <v/>
      </c>
      <c r="J834" s="49">
        <f>IFERROR(IF(Ações!$B834="","",(VLOOKUP(Table_1[[#This Row],[AÇÕES]],'Dados Status Invest STOCKS'!A820:AD1435,4)/Table_1[[#This Row],[LPA]]))/100,0)</f>
        <v>3.1290322580645159E-2</v>
      </c>
      <c r="K834" s="64">
        <f>IFERROR(IF(Ações!$B834="","",VLOOKUP(Table_1[[#This Row],[AÇÕES]],'Dados Status Invest STOCKS'!A820:AD1435,2)),0)</f>
        <v>50.81</v>
      </c>
      <c r="L834" s="65">
        <f>IFERROR(IF(Ações!$B834="","",VLOOKUP(Table_1[[#This Row],[AÇÕES]],'Dados Status Invest STOCKS'!A820:AD1435,3)/100),0)</f>
        <v>3.8599999999999995E-2</v>
      </c>
      <c r="M834" s="66">
        <f>IFERROR(IF(Ações!$B834="","",VLOOKUP(Table_1[[#This Row],[AÇÕES]],'Dados Status Invest STOCKS'!A820:AD1435,28)),0)</f>
        <v>4.03</v>
      </c>
      <c r="N834" s="66">
        <f>IFERROR(IF(Ações!$B834="","",VLOOKUP(Table_1[[#This Row],[AÇÕES]],'Dados Status Invest STOCKS'!A820:AD1435,27)),0)</f>
        <v>4.9400000000000004</v>
      </c>
      <c r="O834" s="66">
        <f>IFERROR(IF(Ações!$L834="","",Ações!$K834*Ações!$L834),0)</f>
        <v>1.961266</v>
      </c>
      <c r="P834" s="67">
        <f t="shared" si="12"/>
        <v>0.06</v>
      </c>
      <c r="Q834" s="67">
        <f>IFERROR(Ações!$O834/Ações!$M834,0)</f>
        <v>0.48666650124069477</v>
      </c>
      <c r="R834" s="67">
        <f>IFERROR(IF(Ações!$B834="","",VLOOKUP(Table_1[[#This Row],[AÇÕES]],'Dados Status Invest STOCKS'!A820:AD1435,18)/100),0)</f>
        <v>0.81480000000000008</v>
      </c>
      <c r="S834" s="65">
        <f>IFERROR(IF(Ações!$B834="","",VLOOKUP(Table_1[[#This Row],[AÇÕES]],'Dados Status Invest STOCKS'!A820:AD1435,25)/100),0)</f>
        <v>-0.156</v>
      </c>
      <c r="T834" s="67">
        <f>(1-Ações!$Q834)*Ações!$R834</f>
        <v>0.41826413478908192</v>
      </c>
      <c r="U834" s="68">
        <f>IF(Ações!$S834=0,Ações!$T834,IF(Ações!$T834=0,Ações!$S834,AVERAGE(Ações!$S834,Ações!$T834)))</f>
        <v>0.13113206739454097</v>
      </c>
    </row>
    <row r="835" spans="2:21" ht="15.75" customHeight="1" x14ac:dyDescent="0.2">
      <c r="B835" s="63" t="str">
        <f>IFERROR('Dados Status Invest STOCKS'!A822,"-")</f>
        <v>CAI</v>
      </c>
      <c r="C835" s="45">
        <f>IFERROR((Ações!$D835-Ações!$K835)/Ações!$D835,0)</f>
        <v>-2.726708074534161</v>
      </c>
      <c r="D835" s="46">
        <f>(Ações!$O835)/0.06</f>
        <v>15.026666666666667</v>
      </c>
      <c r="E835" s="47">
        <f>IFERROR((Ações!$F835-Ações!$K835)/Ações!$F835,0)</f>
        <v>0.3652913618369063</v>
      </c>
      <c r="F835" s="46">
        <f>IF(OR(Ações!$N835&lt;0,Ações!$M835&lt;0),"",(22.5*Ações!$M835*Ações!$N835)^0.5)</f>
        <v>88.229459365905669</v>
      </c>
      <c r="G835" s="47">
        <f>IFERROR((Ações!$H835-Ações!$K835)/Ações!$H835,0)</f>
        <v>-2.1782714638034304</v>
      </c>
      <c r="H835" s="48">
        <f>IFERROR(Ações!$I835/(Ações!$P835-Table_1[[#This Row],[CAGR LUCRO 5A]]),0)</f>
        <v>17.619640310077518</v>
      </c>
      <c r="I835" s="48">
        <f>IF(Ações!$S835&lt;0,"",Ações!$O835*(1+Ações!$S835))</f>
        <v>0.90917343999999989</v>
      </c>
      <c r="J835" s="49">
        <f>IFERROR(IF(Ações!$B835="","",(VLOOKUP(Table_1[[#This Row],[AÇÕES]],'Dados Status Invest STOCKS'!A821:AD1436,4)/Table_1[[#This Row],[LPA]]))/100,0)</f>
        <v>9.9466666666666662E-3</v>
      </c>
      <c r="K835" s="64">
        <f>IFERROR(IF(Ações!$B835="","",VLOOKUP(Table_1[[#This Row],[AÇÕES]],'Dados Status Invest STOCKS'!A821:AD1436,2)),0)</f>
        <v>56</v>
      </c>
      <c r="L835" s="65">
        <f>IFERROR(IF(Ações!$B835="","",VLOOKUP(Table_1[[#This Row],[AÇÕES]],'Dados Status Invest STOCKS'!A821:AD1436,3)/100),0)</f>
        <v>1.61E-2</v>
      </c>
      <c r="M835" s="66">
        <f>IFERROR(IF(Ações!$B835="","",VLOOKUP(Table_1[[#This Row],[AÇÕES]],'Dados Status Invest STOCKS'!A821:AD1436,28)),0)</f>
        <v>7.5</v>
      </c>
      <c r="N835" s="66">
        <f>IFERROR(IF(Ações!$B835="","",VLOOKUP(Table_1[[#This Row],[AÇÕES]],'Dados Status Invest STOCKS'!A821:AD1436,27)),0)</f>
        <v>46.13</v>
      </c>
      <c r="O835" s="66">
        <f>IFERROR(IF(Ações!$L835="","",Ações!$K835*Ações!$L835),0)</f>
        <v>0.90159999999999996</v>
      </c>
      <c r="P835" s="67">
        <f t="shared" si="12"/>
        <v>0.06</v>
      </c>
      <c r="Q835" s="67">
        <f>IFERROR(Ações!$O835/Ações!$M835,0)</f>
        <v>0.12021333333333332</v>
      </c>
      <c r="R835" s="67">
        <f>IFERROR(IF(Ações!$B835="","",VLOOKUP(Table_1[[#This Row],[AÇÕES]],'Dados Status Invest STOCKS'!A821:AD1436,18)/100),0)</f>
        <v>0.16269999999999998</v>
      </c>
      <c r="S835" s="65">
        <f>IFERROR(IF(Ações!$B835="","",VLOOKUP(Table_1[[#This Row],[AÇÕES]],'Dados Status Invest STOCKS'!A821:AD1436,25)/100),0)</f>
        <v>8.3999999999999995E-3</v>
      </c>
      <c r="T835" s="67">
        <f>(1-Ações!$Q835)*Ações!$R835</f>
        <v>0.14314129066666667</v>
      </c>
      <c r="U835" s="68">
        <f>IF(Ações!$S835=0,Ações!$T835,IF(Ações!$T835=0,Ações!$S835,AVERAGE(Ações!$S835,Ações!$T835)))</f>
        <v>7.5770645333333331E-2</v>
      </c>
    </row>
    <row r="836" spans="2:21" ht="15.75" customHeight="1" x14ac:dyDescent="0.2">
      <c r="B836" s="63" t="str">
        <f>IFERROR('Dados Status Invest STOCKS'!A823,"-")</f>
        <v>CAJ</v>
      </c>
      <c r="C836" s="45">
        <f>IFERROR((Ações!$D836-Ações!$K836)/Ações!$D836,0)</f>
        <v>-3.4776119402985071</v>
      </c>
      <c r="D836" s="46">
        <f>(Ações!$O836)/0.06</f>
        <v>5.4359333333333337</v>
      </c>
      <c r="E836" s="47">
        <f>IFERROR((Ações!$F836-Ações!$K836)/Ações!$F836,0)</f>
        <v>0.19328101168712822</v>
      </c>
      <c r="F836" s="46">
        <f>IF(OR(Ações!$N836&lt;0,Ações!$M836&lt;0),"",(22.5*Ações!$M836*Ações!$N836)^0.5)</f>
        <v>30.171596742631969</v>
      </c>
      <c r="G836" s="47">
        <f>IFERROR((Ações!$H836-Ações!$K836)/Ações!$H836,0)</f>
        <v>0</v>
      </c>
      <c r="H836" s="48">
        <f>IFERROR(Ações!$I836/(Ações!$P836-Table_1[[#This Row],[CAGR LUCRO 5A]]),0)</f>
        <v>0</v>
      </c>
      <c r="I836" s="48" t="str">
        <f>IF(Ações!$S836&lt;0,"",Ações!$O836*(1+Ações!$S836))</f>
        <v/>
      </c>
      <c r="J836" s="49">
        <f>IFERROR(IF(Ações!$B836="","",(VLOOKUP(Table_1[[#This Row],[AÇÕES]],'Dados Status Invest STOCKS'!A822:AD1437,4)/Table_1[[#This Row],[LPA]]))/100,0)</f>
        <v>9.8980891719745209E-2</v>
      </c>
      <c r="K836" s="64">
        <f>IFERROR(IF(Ações!$B836="","",VLOOKUP(Table_1[[#This Row],[AÇÕES]],'Dados Status Invest STOCKS'!A822:AD1437,2)),0)</f>
        <v>24.34</v>
      </c>
      <c r="L836" s="65">
        <f>IFERROR(IF(Ações!$B836="","",VLOOKUP(Table_1[[#This Row],[AÇÕES]],'Dados Status Invest STOCKS'!A822:AD1437,3)/100),0)</f>
        <v>1.34E-2</v>
      </c>
      <c r="M836" s="66">
        <f>IFERROR(IF(Ações!$B836="","",VLOOKUP(Table_1[[#This Row],[AÇÕES]],'Dados Status Invest STOCKS'!A822:AD1437,28)),0)</f>
        <v>1.57</v>
      </c>
      <c r="N836" s="66">
        <f>IFERROR(IF(Ações!$B836="","",VLOOKUP(Table_1[[#This Row],[AÇÕES]],'Dados Status Invest STOCKS'!A822:AD1437,27)),0)</f>
        <v>25.77</v>
      </c>
      <c r="O836" s="66">
        <f>IFERROR(IF(Ações!$L836="","",Ações!$K836*Ações!$L836),0)</f>
        <v>0.326156</v>
      </c>
      <c r="P836" s="67">
        <f t="shared" si="12"/>
        <v>0.06</v>
      </c>
      <c r="Q836" s="67">
        <f>IFERROR(Ações!$O836/Ações!$M836,0)</f>
        <v>0.20774267515923567</v>
      </c>
      <c r="R836" s="67">
        <f>IFERROR(IF(Ações!$B836="","",VLOOKUP(Table_1[[#This Row],[AÇÕES]],'Dados Status Invest STOCKS'!A822:AD1437,18)/100),0)</f>
        <v>6.08E-2</v>
      </c>
      <c r="S836" s="65">
        <f>IFERROR(IF(Ações!$B836="","",VLOOKUP(Table_1[[#This Row],[AÇÕES]],'Dados Status Invest STOCKS'!A822:AD1437,25)/100),0)</f>
        <v>-0.15079999999999999</v>
      </c>
      <c r="T836" s="67">
        <f>(1-Ações!$Q836)*Ações!$R836</f>
        <v>4.8169245350318468E-2</v>
      </c>
      <c r="U836" s="68">
        <f>IF(Ações!$S836=0,Ações!$T836,IF(Ações!$T836=0,Ações!$S836,AVERAGE(Ações!$S836,Ações!$T836)))</f>
        <v>-5.1315377324840761E-2</v>
      </c>
    </row>
    <row r="837" spans="2:21" ht="15.75" customHeight="1" x14ac:dyDescent="0.2">
      <c r="B837" s="63" t="str">
        <f>IFERROR('Dados Status Invest STOCKS'!A824,"-")</f>
        <v>CAKE</v>
      </c>
      <c r="C837" s="45">
        <f>IFERROR((Ações!$D837-Ações!$K837)/Ações!$D837,0)</f>
        <v>0</v>
      </c>
      <c r="D837" s="46">
        <f>(Ações!$O837)/0.06</f>
        <v>0</v>
      </c>
      <c r="E837" s="47">
        <f>IFERROR((Ações!$F837-Ações!$K837)/Ações!$F837,0)</f>
        <v>-4.2125760077309886</v>
      </c>
      <c r="F837" s="46">
        <f>IF(OR(Ações!$N837&lt;0,Ações!$M837&lt;0),"",(22.5*Ações!$M837*Ações!$N837)^0.5)</f>
        <v>7.0694412791959733</v>
      </c>
      <c r="G837" s="47">
        <f>IFERROR((Ações!$H837-Ações!$K837)/Ações!$H837,0)</f>
        <v>0</v>
      </c>
      <c r="H837" s="48">
        <f>IFERROR(Ações!$I837/(Ações!$P837-Table_1[[#This Row],[CAGR LUCRO 5A]]),0)</f>
        <v>0</v>
      </c>
      <c r="I837" s="48">
        <f>IF(Ações!$S837&lt;0,"",Ações!$O837*(1+Ações!$S837))</f>
        <v>0</v>
      </c>
      <c r="J837" s="49">
        <f>IFERROR(IF(Ações!$B837="","",(VLOOKUP(Table_1[[#This Row],[AÇÕES]],'Dados Status Invest STOCKS'!A823:AD1438,4)/Table_1[[#This Row],[LPA]]))/100,0)</f>
        <v>2.8786111111111108</v>
      </c>
      <c r="K837" s="64">
        <f>IFERROR(IF(Ações!$B837="","",VLOOKUP(Table_1[[#This Row],[AÇÕES]],'Dados Status Invest STOCKS'!A823:AD1438,2)),0)</f>
        <v>36.85</v>
      </c>
      <c r="L837" s="65">
        <f>IFERROR(IF(Ações!$B837="","",VLOOKUP(Table_1[[#This Row],[AÇÕES]],'Dados Status Invest STOCKS'!A823:AD1438,3)/100),0)</f>
        <v>0</v>
      </c>
      <c r="M837" s="66">
        <f>IFERROR(IF(Ações!$B837="","",VLOOKUP(Table_1[[#This Row],[AÇÕES]],'Dados Status Invest STOCKS'!A823:AD1438,28)),0)</f>
        <v>0.36</v>
      </c>
      <c r="N837" s="66">
        <f>IFERROR(IF(Ações!$B837="","",VLOOKUP(Table_1[[#This Row],[AÇÕES]],'Dados Status Invest STOCKS'!A823:AD1438,27)),0)</f>
        <v>6.17</v>
      </c>
      <c r="O837" s="66">
        <f>IFERROR(IF(Ações!$L837="","",Ações!$K837*Ações!$L837),0)</f>
        <v>0</v>
      </c>
      <c r="P837" s="67">
        <f t="shared" si="12"/>
        <v>0.06</v>
      </c>
      <c r="Q837" s="67">
        <f>IFERROR(Ações!$O837/Ações!$M837,0)</f>
        <v>0</v>
      </c>
      <c r="R837" s="67">
        <f>IFERROR(IF(Ações!$B837="","",VLOOKUP(Table_1[[#This Row],[AÇÕES]],'Dados Status Invest STOCKS'!A823:AD1438,18)/100),0)</f>
        <v>5.7599999999999998E-2</v>
      </c>
      <c r="S837" s="65">
        <f>IFERROR(IF(Ações!$B837="","",VLOOKUP(Table_1[[#This Row],[AÇÕES]],'Dados Status Invest STOCKS'!A823:AD1438,25)/100),0)</f>
        <v>0</v>
      </c>
      <c r="T837" s="67">
        <f>(1-Ações!$Q837)*Ações!$R837</f>
        <v>5.7599999999999998E-2</v>
      </c>
      <c r="U837" s="68">
        <f>IF(Ações!$S837=0,Ações!$T837,IF(Ações!$T837=0,Ações!$S837,AVERAGE(Ações!$S837,Ações!$T837)))</f>
        <v>5.7599999999999998E-2</v>
      </c>
    </row>
    <row r="838" spans="2:21" ht="15.75" customHeight="1" x14ac:dyDescent="0.2">
      <c r="B838" s="63" t="str">
        <f>IFERROR('Dados Status Invest STOCKS'!A825,"-")</f>
        <v>CAL</v>
      </c>
      <c r="C838" s="45">
        <f>IFERROR((Ações!$D838-Ações!$K838)/Ações!$D838,0)</f>
        <v>-4.2173913043478262</v>
      </c>
      <c r="D838" s="46">
        <f>(Ações!$O838)/0.06</f>
        <v>4.6536666666666671</v>
      </c>
      <c r="E838" s="47">
        <f>IFERROR((Ações!$F838-Ações!$K838)/Ações!$F838,0)</f>
        <v>-1.2084594085873177</v>
      </c>
      <c r="F838" s="46">
        <f>IF(OR(Ações!$N838&lt;0,Ações!$M838&lt;0),"",(22.5*Ações!$M838*Ações!$N838)^0.5)</f>
        <v>10.994089321085216</v>
      </c>
      <c r="G838" s="47">
        <f>IFERROR((Ações!$H838-Ações!$K838)/Ações!$H838,0)</f>
        <v>-4.2173913043478262</v>
      </c>
      <c r="H838" s="48">
        <f>IFERROR(Ações!$I838/(Ações!$P838-Table_1[[#This Row],[CAGR LUCRO 5A]]),0)</f>
        <v>4.6536666666666671</v>
      </c>
      <c r="I838" s="48">
        <f>IF(Ações!$S838&lt;0,"",Ações!$O838*(1+Ações!$S838))</f>
        <v>0.27922000000000002</v>
      </c>
      <c r="J838" s="49">
        <f>IFERROR(IF(Ações!$B838="","",(VLOOKUP(Table_1[[#This Row],[AÇÕES]],'Dados Status Invest STOCKS'!A824:AD1439,4)/Table_1[[#This Row],[LPA]]))/100,0)</f>
        <v>0.52352941176470591</v>
      </c>
      <c r="K838" s="64">
        <f>IFERROR(IF(Ações!$B838="","",VLOOKUP(Table_1[[#This Row],[AÇÕES]],'Dados Status Invest STOCKS'!A824:AD1439,2)),0)</f>
        <v>24.28</v>
      </c>
      <c r="L838" s="65">
        <f>IFERROR(IF(Ações!$B838="","",VLOOKUP(Table_1[[#This Row],[AÇÕES]],'Dados Status Invest STOCKS'!A824:AD1439,3)/100),0)</f>
        <v>1.15E-2</v>
      </c>
      <c r="M838" s="66">
        <f>IFERROR(IF(Ações!$B838="","",VLOOKUP(Table_1[[#This Row],[AÇÕES]],'Dados Status Invest STOCKS'!A824:AD1439,28)),0)</f>
        <v>0.68</v>
      </c>
      <c r="N838" s="66">
        <f>IFERROR(IF(Ações!$B838="","",VLOOKUP(Table_1[[#This Row],[AÇÕES]],'Dados Status Invest STOCKS'!A824:AD1439,27)),0)</f>
        <v>7.9</v>
      </c>
      <c r="O838" s="66">
        <f>IFERROR(IF(Ações!$L838="","",Ações!$K838*Ações!$L838),0)</f>
        <v>0.27922000000000002</v>
      </c>
      <c r="P838" s="67">
        <f t="shared" si="12"/>
        <v>0.06</v>
      </c>
      <c r="Q838" s="67">
        <f>IFERROR(Ações!$O838/Ações!$M838,0)</f>
        <v>0.41061764705882353</v>
      </c>
      <c r="R838" s="67">
        <f>IFERROR(IF(Ações!$B838="","",VLOOKUP(Table_1[[#This Row],[AÇÕES]],'Dados Status Invest STOCKS'!A824:AD1439,18)/100),0)</f>
        <v>8.6300000000000002E-2</v>
      </c>
      <c r="S838" s="65">
        <f>IFERROR(IF(Ações!$B838="","",VLOOKUP(Table_1[[#This Row],[AÇÕES]],'Dados Status Invest STOCKS'!A824:AD1439,25)/100),0)</f>
        <v>0</v>
      </c>
      <c r="T838" s="67">
        <f>(1-Ações!$Q838)*Ações!$R838</f>
        <v>5.0863697058823529E-2</v>
      </c>
      <c r="U838" s="68">
        <f>IF(Ações!$S838=0,Ações!$T838,IF(Ações!$T838=0,Ações!$S838,AVERAGE(Ações!$S838,Ações!$T838)))</f>
        <v>5.0863697058823529E-2</v>
      </c>
    </row>
    <row r="839" spans="2:21" ht="15.75" customHeight="1" x14ac:dyDescent="0.2">
      <c r="B839" s="63" t="str">
        <f>IFERROR('Dados Status Invest STOCKS'!A826,"-")</f>
        <v>CALA</v>
      </c>
      <c r="C839" s="45">
        <f>IFERROR((Ações!$D839-Ações!$K839)/Ações!$D839,0)</f>
        <v>0</v>
      </c>
      <c r="D839" s="46">
        <f>(Ações!$O839)/0.06</f>
        <v>0</v>
      </c>
      <c r="E839" s="47">
        <f>IFERROR((Ações!$F839-Ações!$K839)/Ações!$F839,0)</f>
        <v>0</v>
      </c>
      <c r="F839" s="46" t="str">
        <f>IF(OR(Ações!$N839&lt;0,Ações!$M839&lt;0),"",(22.5*Ações!$M839*Ações!$N839)^0.5)</f>
        <v/>
      </c>
      <c r="G839" s="47">
        <f>IFERROR((Ações!$H839-Ações!$K839)/Ações!$H839,0)</f>
        <v>0</v>
      </c>
      <c r="H839" s="48">
        <f>IFERROR(Ações!$I839/(Ações!$P839-Table_1[[#This Row],[CAGR LUCRO 5A]]),0)</f>
        <v>0</v>
      </c>
      <c r="I839" s="48">
        <f>IF(Ações!$S839&lt;0,"",Ações!$O839*(1+Ações!$S839))</f>
        <v>0</v>
      </c>
      <c r="J839" s="49">
        <f>IFERROR(IF(Ações!$B839="","",(VLOOKUP(Table_1[[#This Row],[AÇÕES]],'Dados Status Invest STOCKS'!A825:AD1440,4)/Table_1[[#This Row],[LPA]]))/100,0)</f>
        <v>5.2747252747252747E-3</v>
      </c>
      <c r="K839" s="64">
        <f>IFERROR(IF(Ações!$B839="","",VLOOKUP(Table_1[[#This Row],[AÇÕES]],'Dados Status Invest STOCKS'!A825:AD1440,2)),0)</f>
        <v>0.44</v>
      </c>
      <c r="L839" s="65">
        <f>IFERROR(IF(Ações!$B839="","",VLOOKUP(Table_1[[#This Row],[AÇÕES]],'Dados Status Invest STOCKS'!A825:AD1440,3)/100),0)</f>
        <v>0</v>
      </c>
      <c r="M839" s="66">
        <f>IFERROR(IF(Ações!$B839="","",VLOOKUP(Table_1[[#This Row],[AÇÕES]],'Dados Status Invest STOCKS'!A825:AD1440,28)),0)</f>
        <v>-0.91</v>
      </c>
      <c r="N839" s="66">
        <f>IFERROR(IF(Ações!$B839="","",VLOOKUP(Table_1[[#This Row],[AÇÕES]],'Dados Status Invest STOCKS'!A825:AD1440,27)),0)</f>
        <v>0.99</v>
      </c>
      <c r="O839" s="66">
        <f>IFERROR(IF(Ações!$L839="","",Ações!$K839*Ações!$L839),0)</f>
        <v>0</v>
      </c>
      <c r="P839" s="67">
        <f t="shared" si="12"/>
        <v>0.06</v>
      </c>
      <c r="Q839" s="67">
        <f>IFERROR(Ações!$O839/Ações!$M839,0)</f>
        <v>0</v>
      </c>
      <c r="R839" s="67">
        <f>IFERROR(IF(Ações!$B839="","",VLOOKUP(Table_1[[#This Row],[AÇÕES]],'Dados Status Invest STOCKS'!A825:AD1440,18)/100),0)</f>
        <v>-0.91969999999999996</v>
      </c>
      <c r="S839" s="65">
        <f>IFERROR(IF(Ações!$B839="","",VLOOKUP(Table_1[[#This Row],[AÇÕES]],'Dados Status Invest STOCKS'!A825:AD1440,25)/100),0)</f>
        <v>0</v>
      </c>
      <c r="T839" s="67">
        <f>(1-Ações!$Q839)*Ações!$R839</f>
        <v>-0.91969999999999996</v>
      </c>
      <c r="U839" s="68">
        <f>IF(Ações!$S839=0,Ações!$T839,IF(Ações!$T839=0,Ações!$S839,AVERAGE(Ações!$S839,Ações!$T839)))</f>
        <v>-0.91969999999999996</v>
      </c>
    </row>
    <row r="840" spans="2:21" ht="15.75" customHeight="1" x14ac:dyDescent="0.2">
      <c r="B840" s="63" t="str">
        <f>IFERROR('Dados Status Invest STOCKS'!A827,"-")</f>
        <v>CALB</v>
      </c>
      <c r="C840" s="45">
        <f>IFERROR((Ações!$D840-Ações!$K840)/Ações!$D840,0)</f>
        <v>0</v>
      </c>
      <c r="D840" s="46">
        <f>(Ações!$O840)/0.06</f>
        <v>0</v>
      </c>
      <c r="E840" s="47">
        <f>IFERROR((Ações!$F840-Ações!$K840)/Ações!$F840,0)</f>
        <v>0.10036684386371433</v>
      </c>
      <c r="F840" s="46">
        <f>IF(OR(Ações!$N840&lt;0,Ações!$M840&lt;0),"",(22.5*Ações!$M840*Ações!$N840)^0.5)</f>
        <v>24.132058552887692</v>
      </c>
      <c r="G840" s="47">
        <f>IFERROR((Ações!$H840-Ações!$K840)/Ações!$H840,0)</f>
        <v>0</v>
      </c>
      <c r="H840" s="48">
        <f>IFERROR(Ações!$I840/(Ações!$P840-Table_1[[#This Row],[CAGR LUCRO 5A]]),0)</f>
        <v>0</v>
      </c>
      <c r="I840" s="48">
        <f>IF(Ações!$S840&lt;0,"",Ações!$O840*(1+Ações!$S840))</f>
        <v>0</v>
      </c>
      <c r="J840" s="49">
        <f>IFERROR(IF(Ações!$B840="","",(VLOOKUP(Table_1[[#This Row],[AÇÕES]],'Dados Status Invest STOCKS'!A826:AD1441,4)/Table_1[[#This Row],[LPA]]))/100,0)</f>
        <v>0.10317241379310346</v>
      </c>
      <c r="K840" s="64">
        <f>IFERROR(IF(Ações!$B840="","",VLOOKUP(Table_1[[#This Row],[AÇÕES]],'Dados Status Invest STOCKS'!A826:AD1441,2)),0)</f>
        <v>21.71</v>
      </c>
      <c r="L840" s="65">
        <f>IFERROR(IF(Ações!$B840="","",VLOOKUP(Table_1[[#This Row],[AÇÕES]],'Dados Status Invest STOCKS'!A826:AD1441,3)/100),0)</f>
        <v>0</v>
      </c>
      <c r="M840" s="66">
        <f>IFERROR(IF(Ações!$B840="","",VLOOKUP(Table_1[[#This Row],[AÇÕES]],'Dados Status Invest STOCKS'!A826:AD1441,28)),0)</f>
        <v>1.45</v>
      </c>
      <c r="N840" s="66">
        <f>IFERROR(IF(Ações!$B840="","",VLOOKUP(Table_1[[#This Row],[AÇÕES]],'Dados Status Invest STOCKS'!A826:AD1441,27)),0)</f>
        <v>17.850000000000001</v>
      </c>
      <c r="O840" s="66">
        <f>IFERROR(IF(Ações!$L840="","",Ações!$K840*Ações!$L840),0)</f>
        <v>0</v>
      </c>
      <c r="P840" s="67">
        <f t="shared" si="12"/>
        <v>0.06</v>
      </c>
      <c r="Q840" s="67">
        <f>IFERROR(Ações!$O840/Ações!$M840,0)</f>
        <v>0</v>
      </c>
      <c r="R840" s="67">
        <f>IFERROR(IF(Ações!$B840="","",VLOOKUP(Table_1[[#This Row],[AÇÕES]],'Dados Status Invest STOCKS'!A826:AD1441,18)/100),0)</f>
        <v>8.1300000000000011E-2</v>
      </c>
      <c r="S840" s="65">
        <f>IFERROR(IF(Ações!$B840="","",VLOOKUP(Table_1[[#This Row],[AÇÕES]],'Dados Status Invest STOCKS'!A826:AD1441,25)/100),0)</f>
        <v>0.1479</v>
      </c>
      <c r="T840" s="67">
        <f>(1-Ações!$Q840)*Ações!$R840</f>
        <v>8.1300000000000011E-2</v>
      </c>
      <c r="U840" s="68">
        <f>IF(Ações!$S840=0,Ações!$T840,IF(Ações!$T840=0,Ações!$S840,AVERAGE(Ações!$S840,Ações!$T840)))</f>
        <v>0.11460000000000001</v>
      </c>
    </row>
    <row r="841" spans="2:21" ht="15.75" customHeight="1" x14ac:dyDescent="0.2">
      <c r="B841" s="63" t="str">
        <f>IFERROR('Dados Status Invest STOCKS'!A828,"-")</f>
        <v>CALM</v>
      </c>
      <c r="C841" s="45">
        <f>IFERROR((Ações!$D841-Ações!$K841)/Ações!$D841,0)</f>
        <v>-74</v>
      </c>
      <c r="D841" s="46">
        <f>(Ações!$O841)/0.06</f>
        <v>0.53426666666666667</v>
      </c>
      <c r="E841" s="47">
        <f>IFERROR((Ações!$F841-Ações!$K841)/Ações!$F841,0)</f>
        <v>-6.0725654238865934</v>
      </c>
      <c r="F841" s="46">
        <f>IF(OR(Ações!$N841&lt;0,Ações!$M841&lt;0),"",(22.5*Ações!$M841*Ações!$N841)^0.5)</f>
        <v>5.6655538122940818</v>
      </c>
      <c r="G841" s="47">
        <f>IFERROR((Ações!$H841-Ações!$K841)/Ações!$H841,0)</f>
        <v>0</v>
      </c>
      <c r="H841" s="48">
        <f>IFERROR(Ações!$I841/(Ações!$P841-Table_1[[#This Row],[CAGR LUCRO 5A]]),0)</f>
        <v>0</v>
      </c>
      <c r="I841" s="48" t="str">
        <f>IF(Ações!$S841&lt;0,"",Ações!$O841*(1+Ações!$S841))</f>
        <v/>
      </c>
      <c r="J841" s="49">
        <f>IFERROR(IF(Ações!$B841="","",(VLOOKUP(Table_1[[#This Row],[AÇÕES]],'Dados Status Invest STOCKS'!A827:AD1442,4)/Table_1[[#This Row],[LPA]]))/100,0)</f>
        <v>81.464285714285708</v>
      </c>
      <c r="K841" s="64">
        <f>IFERROR(IF(Ações!$B841="","",VLOOKUP(Table_1[[#This Row],[AÇÕES]],'Dados Status Invest STOCKS'!A827:AD1442,2)),0)</f>
        <v>40.07</v>
      </c>
      <c r="L841" s="65">
        <f>IFERROR(IF(Ações!$B841="","",VLOOKUP(Table_1[[#This Row],[AÇÕES]],'Dados Status Invest STOCKS'!A827:AD1442,3)/100),0)</f>
        <v>8.0000000000000004E-4</v>
      </c>
      <c r="M841" s="66">
        <f>IFERROR(IF(Ações!$B841="","",VLOOKUP(Table_1[[#This Row],[AÇÕES]],'Dados Status Invest STOCKS'!A827:AD1442,28)),0)</f>
        <v>7.0000000000000007E-2</v>
      </c>
      <c r="N841" s="66">
        <f>IFERROR(IF(Ações!$B841="","",VLOOKUP(Table_1[[#This Row],[AÇÕES]],'Dados Status Invest STOCKS'!A827:AD1442,27)),0)</f>
        <v>20.38</v>
      </c>
      <c r="O841" s="66">
        <f>IFERROR(IF(Ações!$L841="","",Ações!$K841*Ações!$L841),0)</f>
        <v>3.2056000000000001E-2</v>
      </c>
      <c r="P841" s="67">
        <f t="shared" si="12"/>
        <v>0.06</v>
      </c>
      <c r="Q841" s="67">
        <f>IFERROR(Ações!$O841/Ações!$M841,0)</f>
        <v>0.4579428571428571</v>
      </c>
      <c r="R841" s="67">
        <f>IFERROR(IF(Ações!$B841="","",VLOOKUP(Table_1[[#This Row],[AÇÕES]],'Dados Status Invest STOCKS'!A827:AD1442,18)/100),0)</f>
        <v>3.4000000000000002E-3</v>
      </c>
      <c r="S841" s="65">
        <f>IFERROR(IF(Ações!$B841="","",VLOOKUP(Table_1[[#This Row],[AÇÕES]],'Dados Status Invest STOCKS'!A827:AD1442,25)/100),0)</f>
        <v>-0.63460000000000005</v>
      </c>
      <c r="T841" s="67">
        <f>(1-Ações!$Q841)*Ações!$R841</f>
        <v>1.8429942857142859E-3</v>
      </c>
      <c r="U841" s="68">
        <f>IF(Ações!$S841=0,Ações!$T841,IF(Ações!$T841=0,Ações!$S841,AVERAGE(Ações!$S841,Ações!$T841)))</f>
        <v>-0.31637850285714286</v>
      </c>
    </row>
    <row r="842" spans="2:21" ht="15.75" customHeight="1" x14ac:dyDescent="0.2">
      <c r="B842" s="63" t="str">
        <f>IFERROR('Dados Status Invest STOCKS'!A829,"-")</f>
        <v>CALT</v>
      </c>
      <c r="C842" s="45">
        <f>IFERROR((Ações!$D842-Ações!$K842)/Ações!$D842,0)</f>
        <v>0</v>
      </c>
      <c r="D842" s="46">
        <f>(Ações!$O842)/0.06</f>
        <v>0</v>
      </c>
      <c r="E842" s="47">
        <f>IFERROR((Ações!$F842-Ações!$K842)/Ações!$F842,0)</f>
        <v>0</v>
      </c>
      <c r="F842" s="46" t="str">
        <f>IF(OR(Ações!$N842&lt;0,Ações!$M842&lt;0),"",(22.5*Ações!$M842*Ações!$N842)^0.5)</f>
        <v/>
      </c>
      <c r="G842" s="47">
        <f>IFERROR((Ações!$H842-Ações!$K842)/Ações!$H842,0)</f>
        <v>0</v>
      </c>
      <c r="H842" s="48">
        <f>IFERROR(Ações!$I842/(Ações!$P842-Table_1[[#This Row],[CAGR LUCRO 5A]]),0)</f>
        <v>0</v>
      </c>
      <c r="I842" s="48">
        <f>IF(Ações!$S842&lt;0,"",Ações!$O842*(1+Ações!$S842))</f>
        <v>0</v>
      </c>
      <c r="J842" s="49">
        <f>IFERROR(IF(Ações!$B842="","",(VLOOKUP(Table_1[[#This Row],[AÇÕES]],'Dados Status Invest STOCKS'!A828:AD1443,4)/Table_1[[#This Row],[LPA]]))/100,0)</f>
        <v>6.3812154696132592E-2</v>
      </c>
      <c r="K842" s="64">
        <f>IFERROR(IF(Ações!$B842="","",VLOOKUP(Table_1[[#This Row],[AÇÕES]],'Dados Status Invest STOCKS'!A828:AD1443,2)),0)</f>
        <v>20.86</v>
      </c>
      <c r="L842" s="65">
        <f>IFERROR(IF(Ações!$B842="","",VLOOKUP(Table_1[[#This Row],[AÇÕES]],'Dados Status Invest STOCKS'!A828:AD1443,3)/100),0)</f>
        <v>0</v>
      </c>
      <c r="M842" s="66">
        <f>IFERROR(IF(Ações!$B842="","",VLOOKUP(Table_1[[#This Row],[AÇÕES]],'Dados Status Invest STOCKS'!A828:AD1443,28)),0)</f>
        <v>-1.81</v>
      </c>
      <c r="N842" s="66">
        <f>IFERROR(IF(Ações!$B842="","",VLOOKUP(Table_1[[#This Row],[AÇÕES]],'Dados Status Invest STOCKS'!A828:AD1443,27)),0)</f>
        <v>4.41</v>
      </c>
      <c r="O842" s="66">
        <f>IFERROR(IF(Ações!$L842="","",Ações!$K842*Ações!$L842),0)</f>
        <v>0</v>
      </c>
      <c r="P842" s="67">
        <f t="shared" si="12"/>
        <v>0.06</v>
      </c>
      <c r="Q842" s="67">
        <f>IFERROR(Ações!$O842/Ações!$M842,0)</f>
        <v>0</v>
      </c>
      <c r="R842" s="67">
        <f>IFERROR(IF(Ações!$B842="","",VLOOKUP(Table_1[[#This Row],[AÇÕES]],'Dados Status Invest STOCKS'!A828:AD1443,18)/100),0)</f>
        <v>-0.40939999999999999</v>
      </c>
      <c r="S842" s="65">
        <f>IFERROR(IF(Ações!$B842="","",VLOOKUP(Table_1[[#This Row],[AÇÕES]],'Dados Status Invest STOCKS'!A828:AD1443,25)/100),0)</f>
        <v>0</v>
      </c>
      <c r="T842" s="67">
        <f>(1-Ações!$Q842)*Ações!$R842</f>
        <v>-0.40939999999999999</v>
      </c>
      <c r="U842" s="68">
        <f>IF(Ações!$S842=0,Ações!$T842,IF(Ações!$T842=0,Ações!$S842,AVERAGE(Ações!$S842,Ações!$T842)))</f>
        <v>-0.40939999999999999</v>
      </c>
    </row>
    <row r="843" spans="2:21" ht="15.75" customHeight="1" x14ac:dyDescent="0.2">
      <c r="B843" s="63" t="str">
        <f>IFERROR('Dados Status Invest STOCKS'!A830,"-")</f>
        <v>CALX</v>
      </c>
      <c r="C843" s="45">
        <f>IFERROR((Ações!$D843-Ações!$K843)/Ações!$D843,0)</f>
        <v>0</v>
      </c>
      <c r="D843" s="46">
        <f>(Ações!$O843)/0.06</f>
        <v>0</v>
      </c>
      <c r="E843" s="47">
        <f>IFERROR((Ações!$F843-Ações!$K843)/Ações!$F843,0)</f>
        <v>-2.5468123685760791</v>
      </c>
      <c r="F843" s="46">
        <f>IF(OR(Ações!$N843&lt;0,Ações!$M843&lt;0),"",(22.5*Ações!$M843*Ações!$N843)^0.5)</f>
        <v>12.783309430659965</v>
      </c>
      <c r="G843" s="47">
        <f>IFERROR((Ações!$H843-Ações!$K843)/Ações!$H843,0)</f>
        <v>0</v>
      </c>
      <c r="H843" s="48">
        <f>IFERROR(Ações!$I843/(Ações!$P843-Table_1[[#This Row],[CAGR LUCRO 5A]]),0)</f>
        <v>0</v>
      </c>
      <c r="I843" s="48">
        <f>IF(Ações!$S843&lt;0,"",Ações!$O843*(1+Ações!$S843))</f>
        <v>0</v>
      </c>
      <c r="J843" s="49">
        <f>IFERROR(IF(Ações!$B843="","",(VLOOKUP(Table_1[[#This Row],[AÇÕES]],'Dados Status Invest STOCKS'!A829:AD1444,4)/Table_1[[#This Row],[LPA]]))/100,0)</f>
        <v>0.25171641791044774</v>
      </c>
      <c r="K843" s="64">
        <f>IFERROR(IF(Ações!$B843="","",VLOOKUP(Table_1[[#This Row],[AÇÕES]],'Dados Status Invest STOCKS'!A829:AD1444,2)),0)</f>
        <v>45.34</v>
      </c>
      <c r="L843" s="65">
        <f>IFERROR(IF(Ações!$B843="","",VLOOKUP(Table_1[[#This Row],[AÇÕES]],'Dados Status Invest STOCKS'!A829:AD1444,3)/100),0)</f>
        <v>0</v>
      </c>
      <c r="M843" s="66">
        <f>IFERROR(IF(Ações!$B843="","",VLOOKUP(Table_1[[#This Row],[AÇÕES]],'Dados Status Invest STOCKS'!A829:AD1444,28)),0)</f>
        <v>1.34</v>
      </c>
      <c r="N843" s="66">
        <f>IFERROR(IF(Ações!$B843="","",VLOOKUP(Table_1[[#This Row],[AÇÕES]],'Dados Status Invest STOCKS'!A829:AD1444,27)),0)</f>
        <v>5.42</v>
      </c>
      <c r="O843" s="66">
        <f>IFERROR(IF(Ações!$L843="","",Ações!$K843*Ações!$L843),0)</f>
        <v>0</v>
      </c>
      <c r="P843" s="67">
        <f t="shared" si="12"/>
        <v>0.06</v>
      </c>
      <c r="Q843" s="67">
        <f>IFERROR(Ações!$O843/Ações!$M843,0)</f>
        <v>0</v>
      </c>
      <c r="R843" s="67">
        <f>IFERROR(IF(Ações!$B843="","",VLOOKUP(Table_1[[#This Row],[AÇÕES]],'Dados Status Invest STOCKS'!A829:AD1444,18)/100),0)</f>
        <v>0.248</v>
      </c>
      <c r="S843" s="65">
        <f>IFERROR(IF(Ações!$B843="","",VLOOKUP(Table_1[[#This Row],[AÇÕES]],'Dados Status Invest STOCKS'!A829:AD1444,25)/100),0)</f>
        <v>0</v>
      </c>
      <c r="T843" s="67">
        <f>(1-Ações!$Q843)*Ações!$R843</f>
        <v>0.248</v>
      </c>
      <c r="U843" s="68">
        <f>IF(Ações!$S843=0,Ações!$T843,IF(Ações!$T843=0,Ações!$S843,AVERAGE(Ações!$S843,Ações!$T843)))</f>
        <v>0.248</v>
      </c>
    </row>
    <row r="844" spans="2:21" ht="15.75" customHeight="1" x14ac:dyDescent="0.2">
      <c r="B844" s="63" t="str">
        <f>IFERROR('Dados Status Invest STOCKS'!A831,"-")</f>
        <v>CAMP</v>
      </c>
      <c r="C844" s="45">
        <f>IFERROR((Ações!$D844-Ações!$K844)/Ações!$D844,0)</f>
        <v>0</v>
      </c>
      <c r="D844" s="46">
        <f>(Ações!$O844)/0.06</f>
        <v>0</v>
      </c>
      <c r="E844" s="47">
        <f>IFERROR((Ações!$F844-Ações!$K844)/Ações!$F844,0)</f>
        <v>0</v>
      </c>
      <c r="F844" s="46" t="str">
        <f>IF(OR(Ações!$N844&lt;0,Ações!$M844&lt;0),"",(22.5*Ações!$M844*Ações!$N844)^0.5)</f>
        <v/>
      </c>
      <c r="G844" s="47">
        <f>IFERROR((Ações!$H844-Ações!$K844)/Ações!$H844,0)</f>
        <v>0</v>
      </c>
      <c r="H844" s="48">
        <f>IFERROR(Ações!$I844/(Ações!$P844-Table_1[[#This Row],[CAGR LUCRO 5A]]),0)</f>
        <v>0</v>
      </c>
      <c r="I844" s="48">
        <f>IF(Ações!$S844&lt;0,"",Ações!$O844*(1+Ações!$S844))</f>
        <v>0</v>
      </c>
      <c r="J844" s="49">
        <f>IFERROR(IF(Ações!$B844="","",(VLOOKUP(Table_1[[#This Row],[AÇÕES]],'Dados Status Invest STOCKS'!A830:AD1445,4)/Table_1[[#This Row],[LPA]]))/100,0)</f>
        <v>9.2077922077922078E-2</v>
      </c>
      <c r="K844" s="64">
        <f>IFERROR(IF(Ações!$B844="","",VLOOKUP(Table_1[[#This Row],[AÇÕES]],'Dados Status Invest STOCKS'!A830:AD1445,2)),0)</f>
        <v>5.44</v>
      </c>
      <c r="L844" s="65">
        <f>IFERROR(IF(Ações!$B844="","",VLOOKUP(Table_1[[#This Row],[AÇÕES]],'Dados Status Invest STOCKS'!A830:AD1445,3)/100),0)</f>
        <v>0</v>
      </c>
      <c r="M844" s="66">
        <f>IFERROR(IF(Ações!$B844="","",VLOOKUP(Table_1[[#This Row],[AÇÕES]],'Dados Status Invest STOCKS'!A830:AD1445,28)),0)</f>
        <v>-0.77</v>
      </c>
      <c r="N844" s="66">
        <f>IFERROR(IF(Ações!$B844="","",VLOOKUP(Table_1[[#This Row],[AÇÕES]],'Dados Status Invest STOCKS'!A830:AD1445,27)),0)</f>
        <v>2.23</v>
      </c>
      <c r="O844" s="66">
        <f>IFERROR(IF(Ações!$L844="","",Ações!$K844*Ações!$L844),0)</f>
        <v>0</v>
      </c>
      <c r="P844" s="67">
        <f t="shared" si="12"/>
        <v>0.06</v>
      </c>
      <c r="Q844" s="67">
        <f>IFERROR(Ações!$O844/Ações!$M844,0)</f>
        <v>0</v>
      </c>
      <c r="R844" s="67">
        <f>IFERROR(IF(Ações!$B844="","",VLOOKUP(Table_1[[#This Row],[AÇÕES]],'Dados Status Invest STOCKS'!A830:AD1445,18)/100),0)</f>
        <v>-0.34350000000000003</v>
      </c>
      <c r="S844" s="65">
        <f>IFERROR(IF(Ações!$B844="","",VLOOKUP(Table_1[[#This Row],[AÇÕES]],'Dados Status Invest STOCKS'!A830:AD1445,25)/100),0)</f>
        <v>0</v>
      </c>
      <c r="T844" s="67">
        <f>(1-Ações!$Q844)*Ações!$R844</f>
        <v>-0.34350000000000003</v>
      </c>
      <c r="U844" s="68">
        <f>IF(Ações!$S844=0,Ações!$T844,IF(Ações!$T844=0,Ações!$S844,AVERAGE(Ações!$S844,Ações!$T844)))</f>
        <v>-0.34350000000000003</v>
      </c>
    </row>
    <row r="845" spans="2:21" ht="15.75" customHeight="1" x14ac:dyDescent="0.2">
      <c r="B845" s="63" t="str">
        <f>IFERROR('Dados Status Invest STOCKS'!A832,"-")</f>
        <v>CAMT</v>
      </c>
      <c r="C845" s="45">
        <f>IFERROR((Ações!$D845-Ações!$K845)/Ações!$D845,0)</f>
        <v>0</v>
      </c>
      <c r="D845" s="46">
        <f>(Ações!$O845)/0.06</f>
        <v>0</v>
      </c>
      <c r="E845" s="47">
        <f>IFERROR((Ações!$F845-Ações!$K845)/Ações!$F845,0)</f>
        <v>-2.2842632838671704</v>
      </c>
      <c r="F845" s="46">
        <f>IF(OR(Ações!$N845&lt;0,Ações!$M845&lt;0),"",(22.5*Ações!$M845*Ações!$N845)^0.5)</f>
        <v>11.357189353004554</v>
      </c>
      <c r="G845" s="47">
        <f>IFERROR((Ações!$H845-Ações!$K845)/Ações!$H845,0)</f>
        <v>0</v>
      </c>
      <c r="H845" s="48">
        <f>IFERROR(Ações!$I845/(Ações!$P845-Table_1[[#This Row],[CAGR LUCRO 5A]]),0)</f>
        <v>0</v>
      </c>
      <c r="I845" s="48">
        <f>IF(Ações!$S845&lt;0,"",Ações!$O845*(1+Ações!$S845))</f>
        <v>0</v>
      </c>
      <c r="J845" s="49">
        <f>IFERROR(IF(Ações!$B845="","",(VLOOKUP(Table_1[[#This Row],[AÇÕES]],'Dados Status Invest STOCKS'!A831:AD1446,4)/Table_1[[#This Row],[LPA]]))/100,0)</f>
        <v>0.3948453608247422</v>
      </c>
      <c r="K845" s="64">
        <f>IFERROR(IF(Ações!$B845="","",VLOOKUP(Table_1[[#This Row],[AÇÕES]],'Dados Status Invest STOCKS'!A831:AD1446,2)),0)</f>
        <v>37.299999999999997</v>
      </c>
      <c r="L845" s="65">
        <f>IFERROR(IF(Ações!$B845="","",VLOOKUP(Table_1[[#This Row],[AÇÕES]],'Dados Status Invest STOCKS'!A831:AD1446,3)/100),0)</f>
        <v>0</v>
      </c>
      <c r="M845" s="66">
        <f>IFERROR(IF(Ações!$B845="","",VLOOKUP(Table_1[[#This Row],[AÇÕES]],'Dados Status Invest STOCKS'!A831:AD1446,28)),0)</f>
        <v>0.97</v>
      </c>
      <c r="N845" s="66">
        <f>IFERROR(IF(Ações!$B845="","",VLOOKUP(Table_1[[#This Row],[AÇÕES]],'Dados Status Invest STOCKS'!A831:AD1446,27)),0)</f>
        <v>5.91</v>
      </c>
      <c r="O845" s="66">
        <f>IFERROR(IF(Ações!$L845="","",Ações!$K845*Ações!$L845),0)</f>
        <v>0</v>
      </c>
      <c r="P845" s="67">
        <f t="shared" si="12"/>
        <v>0.06</v>
      </c>
      <c r="Q845" s="67">
        <f>IFERROR(Ações!$O845/Ações!$M845,0)</f>
        <v>0</v>
      </c>
      <c r="R845" s="67">
        <f>IFERROR(IF(Ações!$B845="","",VLOOKUP(Table_1[[#This Row],[AÇÕES]],'Dados Status Invest STOCKS'!A831:AD1446,18)/100),0)</f>
        <v>0.1648</v>
      </c>
      <c r="S845" s="65">
        <f>IFERROR(IF(Ações!$B845="","",VLOOKUP(Table_1[[#This Row],[AÇÕES]],'Dados Status Invest STOCKS'!A831:AD1446,25)/100),0)</f>
        <v>0</v>
      </c>
      <c r="T845" s="67">
        <f>(1-Ações!$Q845)*Ações!$R845</f>
        <v>0.1648</v>
      </c>
      <c r="U845" s="68">
        <f>IF(Ações!$S845=0,Ações!$T845,IF(Ações!$T845=0,Ações!$S845,AVERAGE(Ações!$S845,Ações!$T845)))</f>
        <v>0.1648</v>
      </c>
    </row>
    <row r="846" spans="2:21" ht="15.75" customHeight="1" x14ac:dyDescent="0.2">
      <c r="B846" s="63" t="str">
        <f>IFERROR('Dados Status Invest STOCKS'!A833,"-")</f>
        <v>CAN</v>
      </c>
      <c r="C846" s="45">
        <f>IFERROR((Ações!$D846-Ações!$K846)/Ações!$D846,0)</f>
        <v>0</v>
      </c>
      <c r="D846" s="46">
        <f>(Ações!$O846)/0.06</f>
        <v>0</v>
      </c>
      <c r="E846" s="47">
        <f>IFERROR((Ações!$F846-Ações!$K846)/Ações!$F846,0)</f>
        <v>-0.68824131277454814</v>
      </c>
      <c r="F846" s="46">
        <f>IF(OR(Ações!$N846&lt;0,Ações!$M846&lt;0),"",(22.5*Ações!$M846*Ações!$N846)^0.5)</f>
        <v>2.3811761799581315</v>
      </c>
      <c r="G846" s="47">
        <f>IFERROR((Ações!$H846-Ações!$K846)/Ações!$H846,0)</f>
        <v>0</v>
      </c>
      <c r="H846" s="48">
        <f>IFERROR(Ações!$I846/(Ações!$P846-Table_1[[#This Row],[CAGR LUCRO 5A]]),0)</f>
        <v>0</v>
      </c>
      <c r="I846" s="48">
        <f>IF(Ações!$S846&lt;0,"",Ações!$O846*(1+Ações!$S846))</f>
        <v>0</v>
      </c>
      <c r="J846" s="49">
        <f>IFERROR(IF(Ações!$B846="","",(VLOOKUP(Table_1[[#This Row],[AÇÕES]],'Dados Status Invest STOCKS'!A832:AD1447,4)/Table_1[[#This Row],[LPA]]))/100,0)</f>
        <v>1.7666666666666668</v>
      </c>
      <c r="K846" s="64">
        <f>IFERROR(IF(Ações!$B846="","",VLOOKUP(Table_1[[#This Row],[AÇÕES]],'Dados Status Invest STOCKS'!A832:AD1447,2)),0)</f>
        <v>4.0199999999999996</v>
      </c>
      <c r="L846" s="65">
        <f>IFERROR(IF(Ações!$B846="","",VLOOKUP(Table_1[[#This Row],[AÇÕES]],'Dados Status Invest STOCKS'!A832:AD1447,3)/100),0)</f>
        <v>0</v>
      </c>
      <c r="M846" s="66">
        <f>IFERROR(IF(Ações!$B846="","",VLOOKUP(Table_1[[#This Row],[AÇÕES]],'Dados Status Invest STOCKS'!A832:AD1447,28)),0)</f>
        <v>0.15</v>
      </c>
      <c r="N846" s="66">
        <f>IFERROR(IF(Ações!$B846="","",VLOOKUP(Table_1[[#This Row],[AÇÕES]],'Dados Status Invest STOCKS'!A832:AD1447,27)),0)</f>
        <v>1.68</v>
      </c>
      <c r="O846" s="66">
        <f>IFERROR(IF(Ações!$L846="","",Ações!$K846*Ações!$L846),0)</f>
        <v>0</v>
      </c>
      <c r="P846" s="67">
        <f t="shared" si="12"/>
        <v>0.06</v>
      </c>
      <c r="Q846" s="67">
        <f>IFERROR(Ações!$O846/Ações!$M846,0)</f>
        <v>0</v>
      </c>
      <c r="R846" s="67">
        <f>IFERROR(IF(Ações!$B846="","",VLOOKUP(Table_1[[#This Row],[AÇÕES]],'Dados Status Invest STOCKS'!A832:AD1447,18)/100),0)</f>
        <v>9.01E-2</v>
      </c>
      <c r="S846" s="65">
        <f>IFERROR(IF(Ações!$B846="","",VLOOKUP(Table_1[[#This Row],[AÇÕES]],'Dados Status Invest STOCKS'!A832:AD1447,25)/100),0)</f>
        <v>0</v>
      </c>
      <c r="T846" s="67">
        <f>(1-Ações!$Q846)*Ações!$R846</f>
        <v>9.01E-2</v>
      </c>
      <c r="U846" s="68">
        <f>IF(Ações!$S846=0,Ações!$T846,IF(Ações!$T846=0,Ações!$S846,AVERAGE(Ações!$S846,Ações!$T846)))</f>
        <v>9.01E-2</v>
      </c>
    </row>
    <row r="847" spans="2:21" ht="15.75" customHeight="1" x14ac:dyDescent="0.2">
      <c r="B847" s="63" t="str">
        <f>IFERROR('Dados Status Invest STOCKS'!A834,"-")</f>
        <v>CANG</v>
      </c>
      <c r="C847" s="45">
        <f>IFERROR((Ações!$D847-Ações!$K847)/Ações!$D847,0)</f>
        <v>0.95294486706924941</v>
      </c>
      <c r="D847" s="46">
        <f>(Ações!$O847)/0.06</f>
        <v>65.667650000000009</v>
      </c>
      <c r="E847" s="47">
        <f>IFERROR((Ações!$F847-Ações!$K847)/Ações!$F847,0)</f>
        <v>0.88095985162702783</v>
      </c>
      <c r="F847" s="46">
        <f>IF(OR(Ações!$N847&lt;0,Ações!$M847&lt;0),"",(22.5*Ações!$M847*Ações!$N847)^0.5)</f>
        <v>25.957628936403264</v>
      </c>
      <c r="G847" s="47">
        <f>IFERROR((Ações!$H847-Ações!$K847)/Ações!$H847,0)</f>
        <v>0.95294486706924941</v>
      </c>
      <c r="H847" s="48">
        <f>IFERROR(Ações!$I847/(Ações!$P847-Table_1[[#This Row],[CAGR LUCRO 5A]]),0)</f>
        <v>65.667650000000009</v>
      </c>
      <c r="I847" s="48">
        <f>IF(Ações!$S847&lt;0,"",Ações!$O847*(1+Ações!$S847))</f>
        <v>3.9400590000000002</v>
      </c>
      <c r="J847" s="49">
        <f>IFERROR(IF(Ações!$B847="","",(VLOOKUP(Table_1[[#This Row],[AÇÕES]],'Dados Status Invest STOCKS'!A833:AD1448,4)/Table_1[[#This Row],[LPA]]))/100,0)</f>
        <v>2.1259842519685043E-3</v>
      </c>
      <c r="K847" s="64">
        <f>IFERROR(IF(Ações!$B847="","",VLOOKUP(Table_1[[#This Row],[AÇÕES]],'Dados Status Invest STOCKS'!A833:AD1448,2)),0)</f>
        <v>3.09</v>
      </c>
      <c r="L847" s="65">
        <f>IFERROR(IF(Ações!$B847="","",VLOOKUP(Table_1[[#This Row],[AÇÕES]],'Dados Status Invest STOCKS'!A833:AD1448,3)/100),0)</f>
        <v>1.2751000000000001</v>
      </c>
      <c r="M847" s="66">
        <f>IFERROR(IF(Ações!$B847="","",VLOOKUP(Table_1[[#This Row],[AÇÕES]],'Dados Status Invest STOCKS'!A833:AD1448,28)),0)</f>
        <v>3.81</v>
      </c>
      <c r="N847" s="66">
        <f>IFERROR(IF(Ações!$B847="","",VLOOKUP(Table_1[[#This Row],[AÇÕES]],'Dados Status Invest STOCKS'!A833:AD1448,27)),0)</f>
        <v>7.86</v>
      </c>
      <c r="O847" s="66">
        <f>IFERROR(IF(Ações!$L847="","",Ações!$K847*Ações!$L847),0)</f>
        <v>3.9400590000000002</v>
      </c>
      <c r="P847" s="67">
        <f t="shared" ref="P847:P910" si="13">$U$6</f>
        <v>0.06</v>
      </c>
      <c r="Q847" s="67">
        <f>IFERROR(Ações!$O847/Ações!$M847,0)</f>
        <v>1.0341362204724409</v>
      </c>
      <c r="R847" s="67">
        <f>IFERROR(IF(Ações!$B847="","",VLOOKUP(Table_1[[#This Row],[AÇÕES]],'Dados Status Invest STOCKS'!A833:AD1448,18)/100),0)</f>
        <v>0.48520000000000002</v>
      </c>
      <c r="S847" s="65">
        <f>IFERROR(IF(Ações!$B847="","",VLOOKUP(Table_1[[#This Row],[AÇÕES]],'Dados Status Invest STOCKS'!A833:AD1448,25)/100),0)</f>
        <v>0</v>
      </c>
      <c r="T847" s="67">
        <f>(1-Ações!$Q847)*Ações!$R847</f>
        <v>-1.6562894173228333E-2</v>
      </c>
      <c r="U847" s="68">
        <f>IF(Ações!$S847=0,Ações!$T847,IF(Ações!$T847=0,Ações!$S847,AVERAGE(Ações!$S847,Ações!$T847)))</f>
        <v>-1.6562894173228333E-2</v>
      </c>
    </row>
    <row r="848" spans="2:21" ht="15.75" customHeight="1" x14ac:dyDescent="0.2">
      <c r="B848" s="63" t="str">
        <f>IFERROR('Dados Status Invest STOCKS'!A835,"-")</f>
        <v>CAPL</v>
      </c>
      <c r="C848" s="45">
        <f>IFERROR((Ações!$D848-Ações!$K848)/Ações!$D848,0)</f>
        <v>0.38650306748466268</v>
      </c>
      <c r="D848" s="46">
        <f>(Ações!$O848)/0.06</f>
        <v>35.012400000000007</v>
      </c>
      <c r="E848" s="47">
        <f>IFERROR((Ações!$F848-Ações!$K848)/Ações!$F848,0)</f>
        <v>0</v>
      </c>
      <c r="F848" s="46">
        <f>IF(OR(Ações!$N848&lt;0,Ações!$M848&lt;0),"",(22.5*Ações!$M848*Ações!$N848)^0.5)</f>
        <v>0</v>
      </c>
      <c r="G848" s="47">
        <f>IFERROR((Ações!$H848-Ações!$K848)/Ações!$H848,0)</f>
        <v>4.4770682826949457</v>
      </c>
      <c r="H848" s="48">
        <f>IFERROR(Ações!$I848/(Ações!$P848-Table_1[[#This Row],[CAGR LUCRO 5A]]),0)</f>
        <v>-6.1776181120468694</v>
      </c>
      <c r="I848" s="48">
        <f>IF(Ações!$S848&lt;0,"",Ações!$O848*(1+Ações!$S848))</f>
        <v>3.3742150128000001</v>
      </c>
      <c r="J848" s="49">
        <f>IFERROR(IF(Ações!$B848="","",(VLOOKUP(Table_1[[#This Row],[AÇÕES]],'Dados Status Invest STOCKS'!A834:AD1449,4)/Table_1[[#This Row],[LPA]]))/100,0)</f>
        <v>0.89142857142857135</v>
      </c>
      <c r="K848" s="64">
        <f>IFERROR(IF(Ações!$B848="","",VLOOKUP(Table_1[[#This Row],[AÇÕES]],'Dados Status Invest STOCKS'!A834:AD1449,2)),0)</f>
        <v>21.48</v>
      </c>
      <c r="L848" s="65">
        <f>IFERROR(IF(Ações!$B848="","",VLOOKUP(Table_1[[#This Row],[AÇÕES]],'Dados Status Invest STOCKS'!A834:AD1449,3)/100),0)</f>
        <v>9.7799999999999998E-2</v>
      </c>
      <c r="M848" s="66">
        <f>IFERROR(IF(Ações!$B848="","",VLOOKUP(Table_1[[#This Row],[AÇÕES]],'Dados Status Invest STOCKS'!A834:AD1449,28)),0)</f>
        <v>0.49</v>
      </c>
      <c r="N848" s="66">
        <f>IFERROR(IF(Ações!$B848="","",VLOOKUP(Table_1[[#This Row],[AÇÕES]],'Dados Status Invest STOCKS'!A834:AD1449,27)),0)</f>
        <v>0</v>
      </c>
      <c r="O848" s="66">
        <f>IFERROR(IF(Ações!$L848="","",Ações!$K848*Ações!$L848),0)</f>
        <v>2.1007440000000002</v>
      </c>
      <c r="P848" s="67">
        <f t="shared" si="13"/>
        <v>0.06</v>
      </c>
      <c r="Q848" s="67">
        <f>IFERROR(Ações!$O848/Ações!$M848,0)</f>
        <v>4.287232653061225</v>
      </c>
      <c r="R848" s="67">
        <f>IFERROR(IF(Ações!$B848="","",VLOOKUP(Table_1[[#This Row],[AÇÕES]],'Dados Status Invest STOCKS'!A834:AD1449,18)/100),0)</f>
        <v>0</v>
      </c>
      <c r="S848" s="65">
        <f>IFERROR(IF(Ações!$B848="","",VLOOKUP(Table_1[[#This Row],[AÇÕES]],'Dados Status Invest STOCKS'!A834:AD1449,25)/100),0)</f>
        <v>0.60619999999999996</v>
      </c>
      <c r="T848" s="67">
        <f>(1-Ações!$Q848)*Ações!$R848</f>
        <v>0</v>
      </c>
      <c r="U848" s="68">
        <f>IF(Ações!$S848=0,Ações!$T848,IF(Ações!$T848=0,Ações!$S848,AVERAGE(Ações!$S848,Ações!$T848)))</f>
        <v>0.60619999999999996</v>
      </c>
    </row>
    <row r="849" spans="2:21" ht="15.75" customHeight="1" x14ac:dyDescent="0.2">
      <c r="B849" s="63" t="str">
        <f>IFERROR('Dados Status Invest STOCKS'!A836,"-")</f>
        <v>CAPR</v>
      </c>
      <c r="C849" s="45">
        <f>IFERROR((Ações!$D849-Ações!$K849)/Ações!$D849,0)</f>
        <v>0</v>
      </c>
      <c r="D849" s="46">
        <f>(Ações!$O849)/0.06</f>
        <v>0</v>
      </c>
      <c r="E849" s="47">
        <f>IFERROR((Ações!$F849-Ações!$K849)/Ações!$F849,0)</f>
        <v>0</v>
      </c>
      <c r="F849" s="46" t="str">
        <f>IF(OR(Ações!$N849&lt;0,Ações!$M849&lt;0),"",(22.5*Ações!$M849*Ações!$N849)^0.5)</f>
        <v/>
      </c>
      <c r="G849" s="47">
        <f>IFERROR((Ações!$H849-Ações!$K849)/Ações!$H849,0)</f>
        <v>0</v>
      </c>
      <c r="H849" s="48">
        <f>IFERROR(Ações!$I849/(Ações!$P849-Table_1[[#This Row],[CAGR LUCRO 5A]]),0)</f>
        <v>0</v>
      </c>
      <c r="I849" s="48">
        <f>IF(Ações!$S849&lt;0,"",Ações!$O849*(1+Ações!$S849))</f>
        <v>0</v>
      </c>
      <c r="J849" s="49">
        <f>IFERROR(IF(Ações!$B849="","",(VLOOKUP(Table_1[[#This Row],[AÇÕES]],'Dados Status Invest STOCKS'!A835:AD1450,4)/Table_1[[#This Row],[LPA]]))/100,0)</f>
        <v>5.053333333333334E-2</v>
      </c>
      <c r="K849" s="64">
        <f>IFERROR(IF(Ações!$B849="","",VLOOKUP(Table_1[[#This Row],[AÇÕES]],'Dados Status Invest STOCKS'!A835:AD1450,2)),0)</f>
        <v>2.83</v>
      </c>
      <c r="L849" s="65">
        <f>IFERROR(IF(Ações!$B849="","",VLOOKUP(Table_1[[#This Row],[AÇÕES]],'Dados Status Invest STOCKS'!A835:AD1450,3)/100),0)</f>
        <v>0</v>
      </c>
      <c r="M849" s="66">
        <f>IFERROR(IF(Ações!$B849="","",VLOOKUP(Table_1[[#This Row],[AÇÕES]],'Dados Status Invest STOCKS'!A835:AD1450,28)),0)</f>
        <v>-0.75</v>
      </c>
      <c r="N849" s="66">
        <f>IFERROR(IF(Ações!$B849="","",VLOOKUP(Table_1[[#This Row],[AÇÕES]],'Dados Status Invest STOCKS'!A835:AD1450,27)),0)</f>
        <v>1.52</v>
      </c>
      <c r="O849" s="66">
        <f>IFERROR(IF(Ações!$L849="","",Ações!$K849*Ações!$L849),0)</f>
        <v>0</v>
      </c>
      <c r="P849" s="67">
        <f t="shared" si="13"/>
        <v>0.06</v>
      </c>
      <c r="Q849" s="67">
        <f>IFERROR(Ações!$O849/Ações!$M849,0)</f>
        <v>0</v>
      </c>
      <c r="R849" s="67">
        <f>IFERROR(IF(Ações!$B849="","",VLOOKUP(Table_1[[#This Row],[AÇÕES]],'Dados Status Invest STOCKS'!A835:AD1450,18)/100),0)</f>
        <v>-0.49030000000000001</v>
      </c>
      <c r="S849" s="65">
        <f>IFERROR(IF(Ações!$B849="","",VLOOKUP(Table_1[[#This Row],[AÇÕES]],'Dados Status Invest STOCKS'!A835:AD1450,25)/100),0)</f>
        <v>0</v>
      </c>
      <c r="T849" s="67">
        <f>(1-Ações!$Q849)*Ações!$R849</f>
        <v>-0.49030000000000001</v>
      </c>
      <c r="U849" s="68">
        <f>IF(Ações!$S849=0,Ações!$T849,IF(Ações!$T849=0,Ações!$S849,AVERAGE(Ações!$S849,Ações!$T849)))</f>
        <v>-0.49030000000000001</v>
      </c>
    </row>
    <row r="850" spans="2:21" ht="15.75" customHeight="1" x14ac:dyDescent="0.2">
      <c r="B850" s="63" t="str">
        <f>IFERROR('Dados Status Invest STOCKS'!A837,"-")</f>
        <v>CAR</v>
      </c>
      <c r="C850" s="45">
        <f>IFERROR((Ações!$D850-Ações!$K850)/Ações!$D850,0)</f>
        <v>0</v>
      </c>
      <c r="D850" s="46">
        <f>(Ações!$O850)/0.06</f>
        <v>0</v>
      </c>
      <c r="E850" s="47">
        <f>IFERROR((Ações!$F850-Ações!$K850)/Ações!$F850,0)</f>
        <v>0</v>
      </c>
      <c r="F850" s="46" t="str">
        <f>IF(OR(Ações!$N850&lt;0,Ações!$M850&lt;0),"",(22.5*Ações!$M850*Ações!$N850)^0.5)</f>
        <v/>
      </c>
      <c r="G850" s="47">
        <f>IFERROR((Ações!$H850-Ações!$K850)/Ações!$H850,0)</f>
        <v>0</v>
      </c>
      <c r="H850" s="48">
        <f>IFERROR(Ações!$I850/(Ações!$P850-Table_1[[#This Row],[CAGR LUCRO 5A]]),0)</f>
        <v>0</v>
      </c>
      <c r="I850" s="48">
        <f>IF(Ações!$S850&lt;0,"",Ações!$O850*(1+Ações!$S850))</f>
        <v>0</v>
      </c>
      <c r="J850" s="49">
        <f>IFERROR(IF(Ações!$B850="","",(VLOOKUP(Table_1[[#This Row],[AÇÕES]],'Dados Status Invest STOCKS'!A836:AD1451,4)/Table_1[[#This Row],[LPA]]))/100,0)</f>
        <v>8.5069444444444437E-3</v>
      </c>
      <c r="K850" s="64">
        <f>IFERROR(IF(Ações!$B850="","",VLOOKUP(Table_1[[#This Row],[AÇÕES]],'Dados Status Invest STOCKS'!A836:AD1451,2)),0)</f>
        <v>176.43</v>
      </c>
      <c r="L850" s="65">
        <f>IFERROR(IF(Ações!$B850="","",VLOOKUP(Table_1[[#This Row],[AÇÕES]],'Dados Status Invest STOCKS'!A836:AD1451,3)/100),0)</f>
        <v>0</v>
      </c>
      <c r="M850" s="66">
        <f>IFERROR(IF(Ações!$B850="","",VLOOKUP(Table_1[[#This Row],[AÇÕES]],'Dados Status Invest STOCKS'!A836:AD1451,28)),0)</f>
        <v>14.4</v>
      </c>
      <c r="N850" s="66">
        <f>IFERROR(IF(Ações!$B850="","",VLOOKUP(Table_1[[#This Row],[AÇÕES]],'Dados Status Invest STOCKS'!A836:AD1451,27)),0)</f>
        <v>-3.74</v>
      </c>
      <c r="O850" s="66">
        <f>IFERROR(IF(Ações!$L850="","",Ações!$K850*Ações!$L850),0)</f>
        <v>0</v>
      </c>
      <c r="P850" s="67">
        <f t="shared" si="13"/>
        <v>0.06</v>
      </c>
      <c r="Q850" s="67">
        <f>IFERROR(Ações!$O850/Ações!$M850,0)</f>
        <v>0</v>
      </c>
      <c r="R850" s="67">
        <f>IFERROR(IF(Ações!$B850="","",VLOOKUP(Table_1[[#This Row],[AÇÕES]],'Dados Status Invest STOCKS'!A836:AD1451,18)/100),0)</f>
        <v>-3.8531</v>
      </c>
      <c r="S850" s="65">
        <f>IFERROR(IF(Ações!$B850="","",VLOOKUP(Table_1[[#This Row],[AÇÕES]],'Dados Status Invest STOCKS'!A836:AD1451,25)/100),0)</f>
        <v>0</v>
      </c>
      <c r="T850" s="67">
        <f>(1-Ações!$Q850)*Ações!$R850</f>
        <v>-3.8531</v>
      </c>
      <c r="U850" s="68">
        <f>IF(Ações!$S850=0,Ações!$T850,IF(Ações!$T850=0,Ações!$S850,AVERAGE(Ações!$S850,Ações!$T850)))</f>
        <v>-3.8531</v>
      </c>
    </row>
    <row r="851" spans="2:21" ht="15.75" customHeight="1" x14ac:dyDescent="0.2">
      <c r="B851" s="63" t="str">
        <f>IFERROR('Dados Status Invest STOCKS'!A838,"-")</f>
        <v>CARA</v>
      </c>
      <c r="C851" s="45">
        <f>IFERROR((Ações!$D851-Ações!$K851)/Ações!$D851,0)</f>
        <v>0</v>
      </c>
      <c r="D851" s="46">
        <f>(Ações!$O851)/0.06</f>
        <v>0</v>
      </c>
      <c r="E851" s="47">
        <f>IFERROR((Ações!$F851-Ações!$K851)/Ações!$F851,0)</f>
        <v>-0.87785945042906166</v>
      </c>
      <c r="F851" s="46">
        <f>IF(OR(Ações!$N851&lt;0,Ações!$M851&lt;0),"",(22.5*Ações!$M851*Ações!$N851)^0.5)</f>
        <v>6.2677747247328535</v>
      </c>
      <c r="G851" s="47">
        <f>IFERROR((Ações!$H851-Ações!$K851)/Ações!$H851,0)</f>
        <v>0</v>
      </c>
      <c r="H851" s="48">
        <f>IFERROR(Ações!$I851/(Ações!$P851-Table_1[[#This Row],[CAGR LUCRO 5A]]),0)</f>
        <v>0</v>
      </c>
      <c r="I851" s="48">
        <f>IF(Ações!$S851&lt;0,"",Ações!$O851*(1+Ações!$S851))</f>
        <v>0</v>
      </c>
      <c r="J851" s="49">
        <f>IFERROR(IF(Ações!$B851="","",(VLOOKUP(Table_1[[#This Row],[AÇÕES]],'Dados Status Invest STOCKS'!A837:AD1452,4)/Table_1[[#This Row],[LPA]]))/100,0)</f>
        <v>0.5862222222222222</v>
      </c>
      <c r="K851" s="64">
        <f>IFERROR(IF(Ações!$B851="","",VLOOKUP(Table_1[[#This Row],[AÇÕES]],'Dados Status Invest STOCKS'!A837:AD1452,2)),0)</f>
        <v>11.77</v>
      </c>
      <c r="L851" s="65">
        <f>IFERROR(IF(Ações!$B851="","",VLOOKUP(Table_1[[#This Row],[AÇÕES]],'Dados Status Invest STOCKS'!A837:AD1452,3)/100),0)</f>
        <v>0</v>
      </c>
      <c r="M851" s="66">
        <f>IFERROR(IF(Ações!$B851="","",VLOOKUP(Table_1[[#This Row],[AÇÕES]],'Dados Status Invest STOCKS'!A837:AD1452,28)),0)</f>
        <v>0.45</v>
      </c>
      <c r="N851" s="66">
        <f>IFERROR(IF(Ações!$B851="","",VLOOKUP(Table_1[[#This Row],[AÇÕES]],'Dados Status Invest STOCKS'!A837:AD1452,27)),0)</f>
        <v>3.88</v>
      </c>
      <c r="O851" s="66">
        <f>IFERROR(IF(Ações!$L851="","",Ações!$K851*Ações!$L851),0)</f>
        <v>0</v>
      </c>
      <c r="P851" s="67">
        <f t="shared" si="13"/>
        <v>0.06</v>
      </c>
      <c r="Q851" s="67">
        <f>IFERROR(Ações!$O851/Ações!$M851,0)</f>
        <v>0</v>
      </c>
      <c r="R851" s="67">
        <f>IFERROR(IF(Ações!$B851="","",VLOOKUP(Table_1[[#This Row],[AÇÕES]],'Dados Status Invest STOCKS'!A837:AD1452,18)/100),0)</f>
        <v>0.11509999999999999</v>
      </c>
      <c r="S851" s="65">
        <f>IFERROR(IF(Ações!$B851="","",VLOOKUP(Table_1[[#This Row],[AÇÕES]],'Dados Status Invest STOCKS'!A837:AD1452,25)/100),0)</f>
        <v>0</v>
      </c>
      <c r="T851" s="67">
        <f>(1-Ações!$Q851)*Ações!$R851</f>
        <v>0.11509999999999999</v>
      </c>
      <c r="U851" s="68">
        <f>IF(Ações!$S851=0,Ações!$T851,IF(Ações!$T851=0,Ações!$S851,AVERAGE(Ações!$S851,Ações!$T851)))</f>
        <v>0.11509999999999999</v>
      </c>
    </row>
    <row r="852" spans="2:21" ht="15.75" customHeight="1" x14ac:dyDescent="0.2">
      <c r="B852" s="63" t="str">
        <f>IFERROR('Dados Status Invest STOCKS'!A839,"-")</f>
        <v>CARE</v>
      </c>
      <c r="C852" s="45">
        <f>IFERROR((Ações!$D852-Ações!$K852)/Ações!$D852,0)</f>
        <v>0</v>
      </c>
      <c r="D852" s="46">
        <f>(Ações!$O852)/0.06</f>
        <v>0</v>
      </c>
      <c r="E852" s="47">
        <f>IFERROR((Ações!$F852-Ações!$K852)/Ações!$F852,0)</f>
        <v>0.21397040390714037</v>
      </c>
      <c r="F852" s="46">
        <f>IF(OR(Ações!$N852&lt;0,Ações!$M852&lt;0),"",(22.5*Ações!$M852*Ações!$N852)^0.5)</f>
        <v>19.922913943497321</v>
      </c>
      <c r="G852" s="47">
        <f>IFERROR((Ações!$H852-Ações!$K852)/Ações!$H852,0)</f>
        <v>0</v>
      </c>
      <c r="H852" s="48">
        <f>IFERROR(Ações!$I852/(Ações!$P852-Table_1[[#This Row],[CAGR LUCRO 5A]]),0)</f>
        <v>0</v>
      </c>
      <c r="I852" s="48">
        <f>IF(Ações!$S852&lt;0,"",Ações!$O852*(1+Ações!$S852))</f>
        <v>0</v>
      </c>
      <c r="J852" s="49">
        <f>IFERROR(IF(Ações!$B852="","",(VLOOKUP(Table_1[[#This Row],[AÇÕES]],'Dados Status Invest STOCKS'!A838:AD1453,4)/Table_1[[#This Row],[LPA]]))/100,0)</f>
        <v>0.11843478260869565</v>
      </c>
      <c r="K852" s="64">
        <f>IFERROR(IF(Ações!$B852="","",VLOOKUP(Table_1[[#This Row],[AÇÕES]],'Dados Status Invest STOCKS'!A838:AD1453,2)),0)</f>
        <v>15.66</v>
      </c>
      <c r="L852" s="65">
        <f>IFERROR(IF(Ações!$B852="","",VLOOKUP(Table_1[[#This Row],[AÇÕES]],'Dados Status Invest STOCKS'!A838:AD1453,3)/100),0)</f>
        <v>0</v>
      </c>
      <c r="M852" s="66">
        <f>IFERROR(IF(Ações!$B852="","",VLOOKUP(Table_1[[#This Row],[AÇÕES]],'Dados Status Invest STOCKS'!A838:AD1453,28)),0)</f>
        <v>1.1499999999999999</v>
      </c>
      <c r="N852" s="66">
        <f>IFERROR(IF(Ações!$B852="","",VLOOKUP(Table_1[[#This Row],[AÇÕES]],'Dados Status Invest STOCKS'!A838:AD1453,27)),0)</f>
        <v>15.34</v>
      </c>
      <c r="O852" s="66">
        <f>IFERROR(IF(Ações!$L852="","",Ações!$K852*Ações!$L852),0)</f>
        <v>0</v>
      </c>
      <c r="P852" s="67">
        <f t="shared" si="13"/>
        <v>0.06</v>
      </c>
      <c r="Q852" s="67">
        <f>IFERROR(Ações!$O852/Ações!$M852,0)</f>
        <v>0</v>
      </c>
      <c r="R852" s="67">
        <f>IFERROR(IF(Ações!$B852="","",VLOOKUP(Table_1[[#This Row],[AÇÕES]],'Dados Status Invest STOCKS'!A838:AD1453,18)/100),0)</f>
        <v>7.4999999999999997E-2</v>
      </c>
      <c r="S852" s="65">
        <f>IFERROR(IF(Ações!$B852="","",VLOOKUP(Table_1[[#This Row],[AÇÕES]],'Dados Status Invest STOCKS'!A838:AD1453,25)/100),0)</f>
        <v>0</v>
      </c>
      <c r="T852" s="67">
        <f>(1-Ações!$Q852)*Ações!$R852</f>
        <v>7.4999999999999997E-2</v>
      </c>
      <c r="U852" s="68">
        <f>IF(Ações!$S852=0,Ações!$T852,IF(Ações!$T852=0,Ações!$S852,AVERAGE(Ações!$S852,Ações!$T852)))</f>
        <v>7.4999999999999997E-2</v>
      </c>
    </row>
    <row r="853" spans="2:21" ht="15.75" customHeight="1" x14ac:dyDescent="0.2">
      <c r="B853" s="63" t="str">
        <f>IFERROR('Dados Status Invest STOCKS'!A840,"-")</f>
        <v>CARG</v>
      </c>
      <c r="C853" s="45">
        <f>IFERROR((Ações!$D853-Ações!$K853)/Ações!$D853,0)</f>
        <v>0</v>
      </c>
      <c r="D853" s="46">
        <f>(Ações!$O853)/0.06</f>
        <v>0</v>
      </c>
      <c r="E853" s="47">
        <f>IFERROR((Ações!$F853-Ações!$K853)/Ações!$F853,0)</f>
        <v>-2.0909773787413046</v>
      </c>
      <c r="F853" s="46">
        <f>IF(OR(Ações!$N853&lt;0,Ações!$M853&lt;0),"",(22.5*Ações!$M853*Ações!$N853)^0.5)</f>
        <v>10.016249298015699</v>
      </c>
      <c r="G853" s="47">
        <f>IFERROR((Ações!$H853-Ações!$K853)/Ações!$H853,0)</f>
        <v>0</v>
      </c>
      <c r="H853" s="48">
        <f>IFERROR(Ações!$I853/(Ações!$P853-Table_1[[#This Row],[CAGR LUCRO 5A]]),0)</f>
        <v>0</v>
      </c>
      <c r="I853" s="48">
        <f>IF(Ações!$S853&lt;0,"",Ações!$O853*(1+Ações!$S853))</f>
        <v>0</v>
      </c>
      <c r="J853" s="49">
        <f>IFERROR(IF(Ações!$B853="","",(VLOOKUP(Table_1[[#This Row],[AÇÕES]],'Dados Status Invest STOCKS'!A839:AD1454,4)/Table_1[[#This Row],[LPA]]))/100,0)</f>
        <v>0.39067415730337079</v>
      </c>
      <c r="K853" s="64">
        <f>IFERROR(IF(Ações!$B853="","",VLOOKUP(Table_1[[#This Row],[AÇÕES]],'Dados Status Invest STOCKS'!A839:AD1454,2)),0)</f>
        <v>30.96</v>
      </c>
      <c r="L853" s="65">
        <f>IFERROR(IF(Ações!$B853="","",VLOOKUP(Table_1[[#This Row],[AÇÕES]],'Dados Status Invest STOCKS'!A839:AD1454,3)/100),0)</f>
        <v>0</v>
      </c>
      <c r="M853" s="66">
        <f>IFERROR(IF(Ações!$B853="","",VLOOKUP(Table_1[[#This Row],[AÇÕES]],'Dados Status Invest STOCKS'!A839:AD1454,28)),0)</f>
        <v>0.89</v>
      </c>
      <c r="N853" s="66">
        <f>IFERROR(IF(Ações!$B853="","",VLOOKUP(Table_1[[#This Row],[AÇÕES]],'Dados Status Invest STOCKS'!A839:AD1454,27)),0)</f>
        <v>5.01</v>
      </c>
      <c r="O853" s="66">
        <f>IFERROR(IF(Ações!$L853="","",Ações!$K853*Ações!$L853),0)</f>
        <v>0</v>
      </c>
      <c r="P853" s="67">
        <f t="shared" si="13"/>
        <v>0.06</v>
      </c>
      <c r="Q853" s="67">
        <f>IFERROR(Ações!$O853/Ações!$M853,0)</f>
        <v>0</v>
      </c>
      <c r="R853" s="67">
        <f>IFERROR(IF(Ações!$B853="","",VLOOKUP(Table_1[[#This Row],[AÇÕES]],'Dados Status Invest STOCKS'!A839:AD1454,18)/100),0)</f>
        <v>0.17780000000000001</v>
      </c>
      <c r="S853" s="65">
        <f>IFERROR(IF(Ações!$B853="","",VLOOKUP(Table_1[[#This Row],[AÇÕES]],'Dados Status Invest STOCKS'!A839:AD1454,25)/100),0)</f>
        <v>0</v>
      </c>
      <c r="T853" s="67">
        <f>(1-Ações!$Q853)*Ações!$R853</f>
        <v>0.17780000000000001</v>
      </c>
      <c r="U853" s="68">
        <f>IF(Ações!$S853=0,Ações!$T853,IF(Ações!$T853=0,Ações!$S853,AVERAGE(Ações!$S853,Ações!$T853)))</f>
        <v>0.17780000000000001</v>
      </c>
    </row>
    <row r="854" spans="2:21" ht="15.75" customHeight="1" x14ac:dyDescent="0.2">
      <c r="B854" s="63" t="str">
        <f>IFERROR('Dados Status Invest STOCKS'!A841,"-")</f>
        <v>CARR</v>
      </c>
      <c r="C854" s="45">
        <f>IFERROR((Ações!$D854-Ações!$K854)/Ações!$D854,0)</f>
        <v>-4.6074766355140184</v>
      </c>
      <c r="D854" s="46">
        <f>(Ações!$O854)/0.06</f>
        <v>8.499366666666667</v>
      </c>
      <c r="E854" s="47">
        <f>IFERROR((Ações!$F854-Ações!$K854)/Ações!$F854,0)</f>
        <v>-1.2214660652691414</v>
      </c>
      <c r="F854" s="46">
        <f>IF(OR(Ações!$N854&lt;0,Ações!$M854&lt;0),"",(22.5*Ações!$M854*Ações!$N854)^0.5)</f>
        <v>21.454300268244591</v>
      </c>
      <c r="G854" s="47">
        <f>IFERROR((Ações!$H854-Ações!$K854)/Ações!$H854,0)</f>
        <v>-4.6074766355140184</v>
      </c>
      <c r="H854" s="48">
        <f>IFERROR(Ações!$I854/(Ações!$P854-Table_1[[#This Row],[CAGR LUCRO 5A]]),0)</f>
        <v>8.499366666666667</v>
      </c>
      <c r="I854" s="48">
        <f>IF(Ações!$S854&lt;0,"",Ações!$O854*(1+Ações!$S854))</f>
        <v>0.50996200000000003</v>
      </c>
      <c r="J854" s="49">
        <f>IFERROR(IF(Ações!$B854="","",(VLOOKUP(Table_1[[#This Row],[AÇÕES]],'Dados Status Invest STOCKS'!A840:AD1455,4)/Table_1[[#This Row],[LPA]]))/100,0)</f>
        <v>7.2256809338521411E-2</v>
      </c>
      <c r="K854" s="64">
        <f>IFERROR(IF(Ações!$B854="","",VLOOKUP(Table_1[[#This Row],[AÇÕES]],'Dados Status Invest STOCKS'!A840:AD1455,2)),0)</f>
        <v>47.66</v>
      </c>
      <c r="L854" s="65">
        <f>IFERROR(IF(Ações!$B854="","",VLOOKUP(Table_1[[#This Row],[AÇÕES]],'Dados Status Invest STOCKS'!A840:AD1455,3)/100),0)</f>
        <v>1.0700000000000001E-2</v>
      </c>
      <c r="M854" s="66">
        <f>IFERROR(IF(Ações!$B854="","",VLOOKUP(Table_1[[#This Row],[AÇÕES]],'Dados Status Invest STOCKS'!A840:AD1455,28)),0)</f>
        <v>2.57</v>
      </c>
      <c r="N854" s="66">
        <f>IFERROR(IF(Ações!$B854="","",VLOOKUP(Table_1[[#This Row],[AÇÕES]],'Dados Status Invest STOCKS'!A840:AD1455,27)),0)</f>
        <v>7.96</v>
      </c>
      <c r="O854" s="66">
        <f>IFERROR(IF(Ações!$L854="","",Ações!$K854*Ações!$L854),0)</f>
        <v>0.50996200000000003</v>
      </c>
      <c r="P854" s="67">
        <f t="shared" si="13"/>
        <v>0.06</v>
      </c>
      <c r="Q854" s="67">
        <f>IFERROR(Ações!$O854/Ações!$M854,0)</f>
        <v>0.1984287937743191</v>
      </c>
      <c r="R854" s="67">
        <f>IFERROR(IF(Ações!$B854="","",VLOOKUP(Table_1[[#This Row],[AÇÕES]],'Dados Status Invest STOCKS'!A840:AD1455,18)/100),0)</f>
        <v>0.32229999999999998</v>
      </c>
      <c r="S854" s="65">
        <f>IFERROR(IF(Ações!$B854="","",VLOOKUP(Table_1[[#This Row],[AÇÕES]],'Dados Status Invest STOCKS'!A840:AD1455,25)/100),0)</f>
        <v>0</v>
      </c>
      <c r="T854" s="67">
        <f>(1-Ações!$Q854)*Ações!$R854</f>
        <v>0.25834639976653695</v>
      </c>
      <c r="U854" s="68">
        <f>IF(Ações!$S854=0,Ações!$T854,IF(Ações!$T854=0,Ações!$S854,AVERAGE(Ações!$S854,Ações!$T854)))</f>
        <v>0.25834639976653695</v>
      </c>
    </row>
    <row r="855" spans="2:21" ht="15.75" customHeight="1" x14ac:dyDescent="0.2">
      <c r="B855" s="63" t="str">
        <f>IFERROR('Dados Status Invest STOCKS'!A842,"-")</f>
        <v>CARS</v>
      </c>
      <c r="C855" s="45">
        <f>IFERROR((Ações!$D855-Ações!$K855)/Ações!$D855,0)</f>
        <v>0</v>
      </c>
      <c r="D855" s="46">
        <f>(Ações!$O855)/0.06</f>
        <v>0</v>
      </c>
      <c r="E855" s="47">
        <f>IFERROR((Ações!$F855-Ações!$K855)/Ações!$F855,0)</f>
        <v>-1.5396154041740451</v>
      </c>
      <c r="F855" s="46">
        <f>IF(OR(Ações!$N855&lt;0,Ações!$M855&lt;0),"",(22.5*Ações!$M855*Ações!$N855)^0.5)</f>
        <v>5.9812206112130655</v>
      </c>
      <c r="G855" s="47">
        <f>IFERROR((Ações!$H855-Ações!$K855)/Ações!$H855,0)</f>
        <v>0</v>
      </c>
      <c r="H855" s="48">
        <f>IFERROR(Ações!$I855/(Ações!$P855-Table_1[[#This Row],[CAGR LUCRO 5A]]),0)</f>
        <v>0</v>
      </c>
      <c r="I855" s="48">
        <f>IF(Ações!$S855&lt;0,"",Ações!$O855*(1+Ações!$S855))</f>
        <v>0</v>
      </c>
      <c r="J855" s="49">
        <f>IFERROR(IF(Ações!$B855="","",(VLOOKUP(Table_1[[#This Row],[AÇÕES]],'Dados Status Invest STOCKS'!A841:AD1456,4)/Table_1[[#This Row],[LPA]]))/100,0)</f>
        <v>1.6746666666666667</v>
      </c>
      <c r="K855" s="64">
        <f>IFERROR(IF(Ações!$B855="","",VLOOKUP(Table_1[[#This Row],[AÇÕES]],'Dados Status Invest STOCKS'!A841:AD1456,2)),0)</f>
        <v>15.19</v>
      </c>
      <c r="L855" s="65">
        <f>IFERROR(IF(Ações!$B855="","",VLOOKUP(Table_1[[#This Row],[AÇÕES]],'Dados Status Invest STOCKS'!A841:AD1456,3)/100),0)</f>
        <v>0</v>
      </c>
      <c r="M855" s="66">
        <f>IFERROR(IF(Ações!$B855="","",VLOOKUP(Table_1[[#This Row],[AÇÕES]],'Dados Status Invest STOCKS'!A841:AD1456,28)),0)</f>
        <v>0.3</v>
      </c>
      <c r="N855" s="66">
        <f>IFERROR(IF(Ações!$B855="","",VLOOKUP(Table_1[[#This Row],[AÇÕES]],'Dados Status Invest STOCKS'!A841:AD1456,27)),0)</f>
        <v>5.3</v>
      </c>
      <c r="O855" s="66">
        <f>IFERROR(IF(Ações!$L855="","",Ações!$K855*Ações!$L855),0)</f>
        <v>0</v>
      </c>
      <c r="P855" s="67">
        <f t="shared" si="13"/>
        <v>0.06</v>
      </c>
      <c r="Q855" s="67">
        <f>IFERROR(Ações!$O855/Ações!$M855,0)</f>
        <v>0</v>
      </c>
      <c r="R855" s="67">
        <f>IFERROR(IF(Ações!$B855="","",VLOOKUP(Table_1[[#This Row],[AÇÕES]],'Dados Status Invest STOCKS'!A841:AD1456,18)/100),0)</f>
        <v>5.7000000000000002E-2</v>
      </c>
      <c r="S855" s="65">
        <f>IFERROR(IF(Ações!$B855="","",VLOOKUP(Table_1[[#This Row],[AÇÕES]],'Dados Status Invest STOCKS'!A841:AD1456,25)/100),0)</f>
        <v>0</v>
      </c>
      <c r="T855" s="67">
        <f>(1-Ações!$Q855)*Ações!$R855</f>
        <v>5.7000000000000002E-2</v>
      </c>
      <c r="U855" s="68">
        <f>IF(Ações!$S855=0,Ações!$T855,IF(Ações!$T855=0,Ações!$S855,AVERAGE(Ações!$S855,Ações!$T855)))</f>
        <v>5.7000000000000002E-2</v>
      </c>
    </row>
    <row r="856" spans="2:21" ht="15.75" customHeight="1" x14ac:dyDescent="0.2">
      <c r="B856" s="63" t="str">
        <f>IFERROR('Dados Status Invest STOCKS'!A843,"-")</f>
        <v>CARV</v>
      </c>
      <c r="C856" s="45">
        <f>IFERROR((Ações!$D856-Ações!$K856)/Ações!$D856,0)</f>
        <v>0</v>
      </c>
      <c r="D856" s="46">
        <f>(Ações!$O856)/0.06</f>
        <v>0</v>
      </c>
      <c r="E856" s="47">
        <f>IFERROR((Ações!$F856-Ações!$K856)/Ações!$F856,0)</f>
        <v>0</v>
      </c>
      <c r="F856" s="46" t="str">
        <f>IF(OR(Ações!$N856&lt;0,Ações!$M856&lt;0),"",(22.5*Ações!$M856*Ações!$N856)^0.5)</f>
        <v/>
      </c>
      <c r="G856" s="47">
        <f>IFERROR((Ações!$H856-Ações!$K856)/Ações!$H856,0)</f>
        <v>0</v>
      </c>
      <c r="H856" s="48">
        <f>IFERROR(Ações!$I856/(Ações!$P856-Table_1[[#This Row],[CAGR LUCRO 5A]]),0)</f>
        <v>0</v>
      </c>
      <c r="I856" s="48">
        <f>IF(Ações!$S856&lt;0,"",Ações!$O856*(1+Ações!$S856))</f>
        <v>0</v>
      </c>
      <c r="J856" s="49">
        <f>IFERROR(IF(Ações!$B856="","",(VLOOKUP(Table_1[[#This Row],[AÇÕES]],'Dados Status Invest STOCKS'!A842:AD1457,4)/Table_1[[#This Row],[LPA]]))/100,0)</f>
        <v>5.8230088495575226E-2</v>
      </c>
      <c r="K856" s="64">
        <f>IFERROR(IF(Ações!$B856="","",VLOOKUP(Table_1[[#This Row],[AÇÕES]],'Dados Status Invest STOCKS'!A842:AD1457,2)),0)</f>
        <v>7.42</v>
      </c>
      <c r="L856" s="65">
        <f>IFERROR(IF(Ações!$B856="","",VLOOKUP(Table_1[[#This Row],[AÇÕES]],'Dados Status Invest STOCKS'!A842:AD1457,3)/100),0)</f>
        <v>0</v>
      </c>
      <c r="M856" s="66">
        <f>IFERROR(IF(Ações!$B856="","",VLOOKUP(Table_1[[#This Row],[AÇÕES]],'Dados Status Invest STOCKS'!A842:AD1457,28)),0)</f>
        <v>-1.1299999999999999</v>
      </c>
      <c r="N856" s="66">
        <f>IFERROR(IF(Ações!$B856="","",VLOOKUP(Table_1[[#This Row],[AÇÕES]],'Dados Status Invest STOCKS'!A842:AD1457,27)),0)</f>
        <v>16.059999999999999</v>
      </c>
      <c r="O856" s="66">
        <f>IFERROR(IF(Ações!$L856="","",Ações!$K856*Ações!$L856),0)</f>
        <v>0</v>
      </c>
      <c r="P856" s="67">
        <f t="shared" si="13"/>
        <v>0.06</v>
      </c>
      <c r="Q856" s="67">
        <f>IFERROR(Ações!$O856/Ações!$M856,0)</f>
        <v>0</v>
      </c>
      <c r="R856" s="67">
        <f>IFERROR(IF(Ações!$B856="","",VLOOKUP(Table_1[[#This Row],[AÇÕES]],'Dados Status Invest STOCKS'!A842:AD1457,18)/100),0)</f>
        <v>-7.0199999999999999E-2</v>
      </c>
      <c r="S856" s="65">
        <f>IFERROR(IF(Ações!$B856="","",VLOOKUP(Table_1[[#This Row],[AÇÕES]],'Dados Status Invest STOCKS'!A842:AD1457,25)/100),0)</f>
        <v>0</v>
      </c>
      <c r="T856" s="67">
        <f>(1-Ações!$Q856)*Ações!$R856</f>
        <v>-7.0199999999999999E-2</v>
      </c>
      <c r="U856" s="68">
        <f>IF(Ações!$S856=0,Ações!$T856,IF(Ações!$T856=0,Ações!$S856,AVERAGE(Ações!$S856,Ações!$T856)))</f>
        <v>-7.0199999999999999E-2</v>
      </c>
    </row>
    <row r="857" spans="2:21" ht="15.75" customHeight="1" x14ac:dyDescent="0.2">
      <c r="B857" s="63" t="str">
        <f>IFERROR('Dados Status Invest STOCKS'!A844,"-")</f>
        <v>CASA</v>
      </c>
      <c r="C857" s="45">
        <f>IFERROR((Ações!$D857-Ações!$K857)/Ações!$D857,0)</f>
        <v>0</v>
      </c>
      <c r="D857" s="46">
        <f>(Ações!$O857)/0.06</f>
        <v>0</v>
      </c>
      <c r="E857" s="47">
        <f>IFERROR((Ações!$F857-Ações!$K857)/Ações!$F857,0)</f>
        <v>-0.76460399092641895</v>
      </c>
      <c r="F857" s="46">
        <f>IF(OR(Ações!$N857&lt;0,Ações!$M857&lt;0),"",(22.5*Ações!$M857*Ações!$N857)^0.5)</f>
        <v>2.5671482232235832</v>
      </c>
      <c r="G857" s="47">
        <f>IFERROR((Ações!$H857-Ações!$K857)/Ações!$H857,0)</f>
        <v>0</v>
      </c>
      <c r="H857" s="48">
        <f>IFERROR(Ações!$I857/(Ações!$P857-Table_1[[#This Row],[CAGR LUCRO 5A]]),0)</f>
        <v>0</v>
      </c>
      <c r="I857" s="48" t="str">
        <f>IF(Ações!$S857&lt;0,"",Ações!$O857*(1+Ações!$S857))</f>
        <v/>
      </c>
      <c r="J857" s="49">
        <f>IFERROR(IF(Ações!$B857="","",(VLOOKUP(Table_1[[#This Row],[AÇÕES]],'Dados Status Invest STOCKS'!A843:AD1458,4)/Table_1[[#This Row],[LPA]]))/100,0)</f>
        <v>0.54</v>
      </c>
      <c r="K857" s="64">
        <f>IFERROR(IF(Ações!$B857="","",VLOOKUP(Table_1[[#This Row],[AÇÕES]],'Dados Status Invest STOCKS'!A843:AD1458,2)),0)</f>
        <v>4.53</v>
      </c>
      <c r="L857" s="65">
        <f>IFERROR(IF(Ações!$B857="","",VLOOKUP(Table_1[[#This Row],[AÇÕES]],'Dados Status Invest STOCKS'!A843:AD1458,3)/100),0)</f>
        <v>0</v>
      </c>
      <c r="M857" s="66">
        <f>IFERROR(IF(Ações!$B857="","",VLOOKUP(Table_1[[#This Row],[AÇÕES]],'Dados Status Invest STOCKS'!A843:AD1458,28)),0)</f>
        <v>0.28999999999999998</v>
      </c>
      <c r="N857" s="66">
        <f>IFERROR(IF(Ações!$B857="","",VLOOKUP(Table_1[[#This Row],[AÇÕES]],'Dados Status Invest STOCKS'!A843:AD1458,27)),0)</f>
        <v>1.01</v>
      </c>
      <c r="O857" s="66">
        <f>IFERROR(IF(Ações!$L857="","",Ações!$K857*Ações!$L857),0)</f>
        <v>0</v>
      </c>
      <c r="P857" s="67">
        <f t="shared" si="13"/>
        <v>0.06</v>
      </c>
      <c r="Q857" s="67">
        <f>IFERROR(Ações!$O857/Ações!$M857,0)</f>
        <v>0</v>
      </c>
      <c r="R857" s="67">
        <f>IFERROR(IF(Ações!$B857="","",VLOOKUP(Table_1[[#This Row],[AÇÕES]],'Dados Status Invest STOCKS'!A843:AD1458,18)/100),0)</f>
        <v>0.28739999999999999</v>
      </c>
      <c r="S857" s="65">
        <f>IFERROR(IF(Ações!$B857="","",VLOOKUP(Table_1[[#This Row],[AÇÕES]],'Dados Status Invest STOCKS'!A843:AD1458,25)/100),0)</f>
        <v>-1.9E-2</v>
      </c>
      <c r="T857" s="67">
        <f>(1-Ações!$Q857)*Ações!$R857</f>
        <v>0.28739999999999999</v>
      </c>
      <c r="U857" s="68">
        <f>IF(Ações!$S857=0,Ações!$T857,IF(Ações!$T857=0,Ações!$S857,AVERAGE(Ações!$S857,Ações!$T857)))</f>
        <v>0.13419999999999999</v>
      </c>
    </row>
    <row r="858" spans="2:21" ht="15.75" customHeight="1" x14ac:dyDescent="0.2">
      <c r="B858" s="63" t="str">
        <f>IFERROR('Dados Status Invest STOCKS'!A845,"-")</f>
        <v>CASH</v>
      </c>
      <c r="C858" s="45">
        <f>IFERROR((Ações!$D858-Ações!$K858)/Ações!$D858,0)</f>
        <v>-16.142857142857142</v>
      </c>
      <c r="D858" s="46">
        <f>(Ações!$O858)/0.06</f>
        <v>3.3734166666666665</v>
      </c>
      <c r="E858" s="47">
        <f>IFERROR((Ações!$F858-Ações!$K858)/Ações!$F858,0)</f>
        <v>-6.0182211304689898E-2</v>
      </c>
      <c r="F858" s="46">
        <f>IF(OR(Ações!$N858&lt;0,Ações!$M858&lt;0),"",(22.5*Ações!$M858*Ações!$N858)^0.5)</f>
        <v>54.547227243921384</v>
      </c>
      <c r="G858" s="47">
        <f>IFERROR((Ações!$H858-Ações!$K858)/Ações!$H858,0)</f>
        <v>60.126568478655862</v>
      </c>
      <c r="H858" s="48">
        <f>IFERROR(Ações!$I858/(Ações!$P858-Table_1[[#This Row],[CAGR LUCRO 5A]]),0)</f>
        <v>-0.97807130513376717</v>
      </c>
      <c r="I858" s="48">
        <f>IF(Ações!$S858&lt;0,"",Ações!$O858*(1+Ações!$S858))</f>
        <v>0.27053452299999997</v>
      </c>
      <c r="J858" s="49">
        <f>IFERROR(IF(Ações!$B858="","",(VLOOKUP(Table_1[[#This Row],[AÇÕES]],'Dados Status Invest STOCKS'!A844:AD1459,4)/Table_1[[#This Row],[LPA]]))/100,0)</f>
        <v>2.6875000000000003E-2</v>
      </c>
      <c r="K858" s="64">
        <f>IFERROR(IF(Ações!$B858="","",VLOOKUP(Table_1[[#This Row],[AÇÕES]],'Dados Status Invest STOCKS'!A844:AD1459,2)),0)</f>
        <v>57.83</v>
      </c>
      <c r="L858" s="65">
        <f>IFERROR(IF(Ações!$B858="","",VLOOKUP(Table_1[[#This Row],[AÇÕES]],'Dados Status Invest STOCKS'!A844:AD1459,3)/100),0)</f>
        <v>3.4999999999999996E-3</v>
      </c>
      <c r="M858" s="66">
        <f>IFERROR(IF(Ações!$B858="","",VLOOKUP(Table_1[[#This Row],[AÇÕES]],'Dados Status Invest STOCKS'!A844:AD1459,28)),0)</f>
        <v>4.6399999999999997</v>
      </c>
      <c r="N858" s="66">
        <f>IFERROR(IF(Ações!$B858="","",VLOOKUP(Table_1[[#This Row],[AÇÕES]],'Dados Status Invest STOCKS'!A844:AD1459,27)),0)</f>
        <v>28.5</v>
      </c>
      <c r="O858" s="66">
        <f>IFERROR(IF(Ações!$L858="","",Ações!$K858*Ações!$L858),0)</f>
        <v>0.20240499999999997</v>
      </c>
      <c r="P858" s="67">
        <f t="shared" si="13"/>
        <v>0.06</v>
      </c>
      <c r="Q858" s="67">
        <f>IFERROR(Ações!$O858/Ações!$M858,0)</f>
        <v>4.3621767241379311E-2</v>
      </c>
      <c r="R858" s="67">
        <f>IFERROR(IF(Ações!$B858="","",VLOOKUP(Table_1[[#This Row],[AÇÕES]],'Dados Status Invest STOCKS'!A844:AD1459,18)/100),0)</f>
        <v>0.16269999999999998</v>
      </c>
      <c r="S858" s="65">
        <f>IFERROR(IF(Ações!$B858="","",VLOOKUP(Table_1[[#This Row],[AÇÕES]],'Dados Status Invest STOCKS'!A844:AD1459,25)/100),0)</f>
        <v>0.33659999999999995</v>
      </c>
      <c r="T858" s="67">
        <f>(1-Ações!$Q858)*Ações!$R858</f>
        <v>0.15560273846982756</v>
      </c>
      <c r="U858" s="68">
        <f>IF(Ações!$S858=0,Ações!$T858,IF(Ações!$T858=0,Ações!$S858,AVERAGE(Ações!$S858,Ações!$T858)))</f>
        <v>0.24610136923491377</v>
      </c>
    </row>
    <row r="859" spans="2:21" ht="15.75" customHeight="1" x14ac:dyDescent="0.2">
      <c r="B859" s="63" t="str">
        <f>IFERROR('Dados Status Invest STOCKS'!A846,"-")</f>
        <v>CASI</v>
      </c>
      <c r="C859" s="45">
        <f>IFERROR((Ações!$D859-Ações!$K859)/Ações!$D859,0)</f>
        <v>0</v>
      </c>
      <c r="D859" s="46">
        <f>(Ações!$O859)/0.06</f>
        <v>0</v>
      </c>
      <c r="E859" s="47">
        <f>IFERROR((Ações!$F859-Ações!$K859)/Ações!$F859,0)</f>
        <v>0</v>
      </c>
      <c r="F859" s="46" t="str">
        <f>IF(OR(Ações!$N859&lt;0,Ações!$M859&lt;0),"",(22.5*Ações!$M859*Ações!$N859)^0.5)</f>
        <v/>
      </c>
      <c r="G859" s="47">
        <f>IFERROR((Ações!$H859-Ações!$K859)/Ações!$H859,0)</f>
        <v>0</v>
      </c>
      <c r="H859" s="48">
        <f>IFERROR(Ações!$I859/(Ações!$P859-Table_1[[#This Row],[CAGR LUCRO 5A]]),0)</f>
        <v>0</v>
      </c>
      <c r="I859" s="48">
        <f>IF(Ações!$S859&lt;0,"",Ações!$O859*(1+Ações!$S859))</f>
        <v>0</v>
      </c>
      <c r="J859" s="49">
        <f>IFERROR(IF(Ações!$B859="","",(VLOOKUP(Table_1[[#This Row],[AÇÕES]],'Dados Status Invest STOCKS'!A845:AD1460,4)/Table_1[[#This Row],[LPA]]))/100,0)</f>
        <v>6.1874999999999999E-2</v>
      </c>
      <c r="K859" s="64">
        <f>IFERROR(IF(Ações!$B859="","",VLOOKUP(Table_1[[#This Row],[AÇÕES]],'Dados Status Invest STOCKS'!A845:AD1460,2)),0)</f>
        <v>0.64</v>
      </c>
      <c r="L859" s="65">
        <f>IFERROR(IF(Ações!$B859="","",VLOOKUP(Table_1[[#This Row],[AÇÕES]],'Dados Status Invest STOCKS'!A845:AD1460,3)/100),0)</f>
        <v>0</v>
      </c>
      <c r="M859" s="66">
        <f>IFERROR(IF(Ações!$B859="","",VLOOKUP(Table_1[[#This Row],[AÇÕES]],'Dados Status Invest STOCKS'!A845:AD1460,28)),0)</f>
        <v>-0.32</v>
      </c>
      <c r="N859" s="66">
        <f>IFERROR(IF(Ações!$B859="","",VLOOKUP(Table_1[[#This Row],[AÇÕES]],'Dados Status Invest STOCKS'!A845:AD1460,27)),0)</f>
        <v>0.62</v>
      </c>
      <c r="O859" s="66">
        <f>IFERROR(IF(Ações!$L859="","",Ações!$K859*Ações!$L859),0)</f>
        <v>0</v>
      </c>
      <c r="P859" s="67">
        <f t="shared" si="13"/>
        <v>0.06</v>
      </c>
      <c r="Q859" s="67">
        <f>IFERROR(Ações!$O859/Ações!$M859,0)</f>
        <v>0</v>
      </c>
      <c r="R859" s="67">
        <f>IFERROR(IF(Ações!$B859="","",VLOOKUP(Table_1[[#This Row],[AÇÕES]],'Dados Status Invest STOCKS'!A845:AD1460,18)/100),0)</f>
        <v>-0.52249999999999996</v>
      </c>
      <c r="S859" s="65">
        <f>IFERROR(IF(Ações!$B859="","",VLOOKUP(Table_1[[#This Row],[AÇÕES]],'Dados Status Invest STOCKS'!A845:AD1460,25)/100),0)</f>
        <v>0</v>
      </c>
      <c r="T859" s="67">
        <f>(1-Ações!$Q859)*Ações!$R859</f>
        <v>-0.52249999999999996</v>
      </c>
      <c r="U859" s="68">
        <f>IF(Ações!$S859=0,Ações!$T859,IF(Ações!$T859=0,Ações!$S859,AVERAGE(Ações!$S859,Ações!$T859)))</f>
        <v>-0.52249999999999996</v>
      </c>
    </row>
    <row r="860" spans="2:21" ht="15.75" customHeight="1" x14ac:dyDescent="0.2">
      <c r="B860" s="63" t="str">
        <f>IFERROR('Dados Status Invest STOCKS'!A847,"-")</f>
        <v>CASS</v>
      </c>
      <c r="C860" s="45">
        <f>IFERROR((Ações!$D860-Ações!$K860)/Ações!$D860,0)</f>
        <v>-1.1739130434782605</v>
      </c>
      <c r="D860" s="46">
        <f>(Ações!$O860)/0.06</f>
        <v>18.179200000000005</v>
      </c>
      <c r="E860" s="47">
        <f>IFERROR((Ações!$F860-Ações!$K860)/Ações!$F860,0)</f>
        <v>-0.4189504851483834</v>
      </c>
      <c r="F860" s="46">
        <f>IF(OR(Ações!$N860&lt;0,Ações!$M860&lt;0),"",(22.5*Ações!$M860*Ações!$N860)^0.5)</f>
        <v>27.851570871317115</v>
      </c>
      <c r="G860" s="47">
        <f>IFERROR((Ações!$H860-Ações!$K860)/Ações!$H860,0)</f>
        <v>-0.50595332185533426</v>
      </c>
      <c r="H860" s="48">
        <f>IFERROR(Ações!$I860/(Ações!$P860-Table_1[[#This Row],[CAGR LUCRO 5A]]),0)</f>
        <v>26.242513248226956</v>
      </c>
      <c r="I860" s="48">
        <f>IF(Ações!$S860&lt;0,"",Ações!$O860*(1+Ações!$S860))</f>
        <v>1.1100583104000001</v>
      </c>
      <c r="J860" s="49">
        <f>IFERROR(IF(Ações!$B860="","",(VLOOKUP(Table_1[[#This Row],[AÇÕES]],'Dados Status Invest STOCKS'!A846:AD1461,4)/Table_1[[#This Row],[LPA]]))/100,0)</f>
        <v>0.10394871794871795</v>
      </c>
      <c r="K860" s="64">
        <f>IFERROR(IF(Ações!$B860="","",VLOOKUP(Table_1[[#This Row],[AÇÕES]],'Dados Status Invest STOCKS'!A846:AD1461,2)),0)</f>
        <v>39.520000000000003</v>
      </c>
      <c r="L860" s="65">
        <f>IFERROR(IF(Ações!$B860="","",VLOOKUP(Table_1[[#This Row],[AÇÕES]],'Dados Status Invest STOCKS'!A846:AD1461,3)/100),0)</f>
        <v>2.76E-2</v>
      </c>
      <c r="M860" s="66">
        <f>IFERROR(IF(Ações!$B860="","",VLOOKUP(Table_1[[#This Row],[AÇÕES]],'Dados Status Invest STOCKS'!A846:AD1461,28)),0)</f>
        <v>1.95</v>
      </c>
      <c r="N860" s="66">
        <f>IFERROR(IF(Ações!$B860="","",VLOOKUP(Table_1[[#This Row],[AÇÕES]],'Dados Status Invest STOCKS'!A846:AD1461,27)),0)</f>
        <v>17.68</v>
      </c>
      <c r="O860" s="66">
        <f>IFERROR(IF(Ações!$L860="","",Ações!$K860*Ações!$L860),0)</f>
        <v>1.0907520000000002</v>
      </c>
      <c r="P860" s="67">
        <f t="shared" si="13"/>
        <v>0.06</v>
      </c>
      <c r="Q860" s="67">
        <f>IFERROR(Ações!$O860/Ações!$M860,0)</f>
        <v>0.55936000000000008</v>
      </c>
      <c r="R860" s="67">
        <f>IFERROR(IF(Ações!$B860="","",VLOOKUP(Table_1[[#This Row],[AÇÕES]],'Dados Status Invest STOCKS'!A846:AD1461,18)/100),0)</f>
        <v>0.1103</v>
      </c>
      <c r="S860" s="65">
        <f>IFERROR(IF(Ações!$B860="","",VLOOKUP(Table_1[[#This Row],[AÇÕES]],'Dados Status Invest STOCKS'!A846:AD1461,25)/100),0)</f>
        <v>1.77E-2</v>
      </c>
      <c r="T860" s="67">
        <f>(1-Ações!$Q860)*Ações!$R860</f>
        <v>4.8602591999999986E-2</v>
      </c>
      <c r="U860" s="68">
        <f>IF(Ações!$S860=0,Ações!$T860,IF(Ações!$T860=0,Ações!$S860,AVERAGE(Ações!$S860,Ações!$T860)))</f>
        <v>3.3151295999999997E-2</v>
      </c>
    </row>
    <row r="861" spans="2:21" ht="15.75" customHeight="1" x14ac:dyDescent="0.2">
      <c r="B861" s="63" t="str">
        <f>IFERROR('Dados Status Invest STOCKS'!A848,"-")</f>
        <v>CASY</v>
      </c>
      <c r="C861" s="45">
        <f>IFERROR((Ações!$D861-Ações!$K861)/Ações!$D861,0)</f>
        <v>-7.3333333333333321</v>
      </c>
      <c r="D861" s="46">
        <f>(Ações!$O861)/0.06</f>
        <v>22.706400000000002</v>
      </c>
      <c r="E861" s="47">
        <f>IFERROR((Ações!$F861-Ações!$K861)/Ações!$F861,0)</f>
        <v>-0.86580570020883341</v>
      </c>
      <c r="F861" s="46">
        <f>IF(OR(Ações!$N861&lt;0,Ações!$M861&lt;0),"",(22.5*Ações!$M861*Ações!$N861)^0.5)</f>
        <v>101.41463281992398</v>
      </c>
      <c r="G861" s="47">
        <f>IFERROR((Ações!$H861-Ações!$K861)/Ações!$H861,0)</f>
        <v>1.9499567964854203</v>
      </c>
      <c r="H861" s="48">
        <f>IFERROR(Ações!$I861/(Ações!$P861-Table_1[[#This Row],[CAGR LUCRO 5A]]),0)</f>
        <v>-199.18800591780817</v>
      </c>
      <c r="I861" s="48">
        <f>IF(Ações!$S861&lt;0,"",Ações!$O861*(1+Ações!$S861))</f>
        <v>1.4540724431999998</v>
      </c>
      <c r="J861" s="49">
        <f>IFERROR(IF(Ações!$B861="","",(VLOOKUP(Table_1[[#This Row],[AÇÕES]],'Dados Status Invest STOCKS'!A847:AD1462,4)/Table_1[[#This Row],[LPA]]))/100,0)</f>
        <v>2.9662077596996243E-2</v>
      </c>
      <c r="K861" s="64">
        <f>IFERROR(IF(Ações!$B861="","",VLOOKUP(Table_1[[#This Row],[AÇÕES]],'Dados Status Invest STOCKS'!A847:AD1462,2)),0)</f>
        <v>189.22</v>
      </c>
      <c r="L861" s="65">
        <f>IFERROR(IF(Ações!$B861="","",VLOOKUP(Table_1[[#This Row],[AÇÕES]],'Dados Status Invest STOCKS'!A847:AD1462,3)/100),0)</f>
        <v>7.1999999999999998E-3</v>
      </c>
      <c r="M861" s="66">
        <f>IFERROR(IF(Ações!$B861="","",VLOOKUP(Table_1[[#This Row],[AÇÕES]],'Dados Status Invest STOCKS'!A847:AD1462,28)),0)</f>
        <v>7.99</v>
      </c>
      <c r="N861" s="66">
        <f>IFERROR(IF(Ações!$B861="","",VLOOKUP(Table_1[[#This Row],[AÇÕES]],'Dados Status Invest STOCKS'!A847:AD1462,27)),0)</f>
        <v>57.21</v>
      </c>
      <c r="O861" s="66">
        <f>IFERROR(IF(Ações!$L861="","",Ações!$K861*Ações!$L861),0)</f>
        <v>1.362384</v>
      </c>
      <c r="P861" s="67">
        <f t="shared" si="13"/>
        <v>0.06</v>
      </c>
      <c r="Q861" s="67">
        <f>IFERROR(Ações!$O861/Ações!$M861,0)</f>
        <v>0.17051113892365458</v>
      </c>
      <c r="R861" s="67">
        <f>IFERROR(IF(Ações!$B861="","",VLOOKUP(Table_1[[#This Row],[AÇÕES]],'Dados Status Invest STOCKS'!A847:AD1462,18)/100),0)</f>
        <v>0.1396</v>
      </c>
      <c r="S861" s="65">
        <f>IFERROR(IF(Ações!$B861="","",VLOOKUP(Table_1[[#This Row],[AÇÕES]],'Dados Status Invest STOCKS'!A847:AD1462,25)/100),0)</f>
        <v>6.7299999999999999E-2</v>
      </c>
      <c r="T861" s="67">
        <f>(1-Ações!$Q861)*Ações!$R861</f>
        <v>0.11579664500625783</v>
      </c>
      <c r="U861" s="68">
        <f>IF(Ações!$S861=0,Ações!$T861,IF(Ações!$T861=0,Ações!$S861,AVERAGE(Ações!$S861,Ações!$T861)))</f>
        <v>9.1548322503128915E-2</v>
      </c>
    </row>
    <row r="862" spans="2:21" ht="15.75" customHeight="1" x14ac:dyDescent="0.2">
      <c r="B862" s="63" t="str">
        <f>IFERROR('Dados Status Invest STOCKS'!A849,"-")</f>
        <v>CAT</v>
      </c>
      <c r="C862" s="45">
        <f>IFERROR((Ações!$D862-Ações!$K862)/Ações!$D862,0)</f>
        <v>-1.955665024630542</v>
      </c>
      <c r="D862" s="46">
        <f>(Ações!$O862)/0.06</f>
        <v>72.514983333333333</v>
      </c>
      <c r="E862" s="47">
        <f>IFERROR((Ações!$F862-Ações!$K862)/Ações!$F862,0)</f>
        <v>-1.6383194646357155</v>
      </c>
      <c r="F862" s="46">
        <f>IF(OR(Ações!$N862&lt;0,Ações!$M862&lt;0),"",(22.5*Ações!$M862*Ações!$N862)^0.5)</f>
        <v>81.237319010415405</v>
      </c>
      <c r="G862" s="47">
        <f>IFERROR((Ações!$H862-Ações!$K862)/Ações!$H862,0)</f>
        <v>-0.14118340719325914</v>
      </c>
      <c r="H862" s="48">
        <f>IFERROR(Ações!$I862/(Ações!$P862-Table_1[[#This Row],[CAGR LUCRO 5A]]),0)</f>
        <v>187.81380683333339</v>
      </c>
      <c r="I862" s="48">
        <f>IF(Ações!$S862&lt;0,"",Ações!$O862*(1+Ações!$S862))</f>
        <v>4.5075313640000001</v>
      </c>
      <c r="J862" s="49">
        <f>IFERROR(IF(Ações!$B862="","",(VLOOKUP(Table_1[[#This Row],[AÇÕES]],'Dados Status Invest STOCKS'!A848:AD1463,4)/Table_1[[#This Row],[LPA]]))/100,0)</f>
        <v>2.3655462184873952E-2</v>
      </c>
      <c r="K862" s="64">
        <f>IFERROR(IF(Ações!$B862="","",VLOOKUP(Table_1[[#This Row],[AÇÕES]],'Dados Status Invest STOCKS'!A848:AD1463,2)),0)</f>
        <v>214.33</v>
      </c>
      <c r="L862" s="65">
        <f>IFERROR(IF(Ações!$B862="","",VLOOKUP(Table_1[[#This Row],[AÇÕES]],'Dados Status Invest STOCKS'!A848:AD1463,3)/100),0)</f>
        <v>2.0299999999999999E-2</v>
      </c>
      <c r="M862" s="66">
        <f>IFERROR(IF(Ações!$B862="","",VLOOKUP(Table_1[[#This Row],[AÇÕES]],'Dados Status Invest STOCKS'!A848:AD1463,28)),0)</f>
        <v>9.52</v>
      </c>
      <c r="N862" s="66">
        <f>IFERROR(IF(Ações!$B862="","",VLOOKUP(Table_1[[#This Row],[AÇÕES]],'Dados Status Invest STOCKS'!A848:AD1463,27)),0)</f>
        <v>30.81</v>
      </c>
      <c r="O862" s="66">
        <f>IFERROR(IF(Ações!$L862="","",Ações!$K862*Ações!$L862),0)</f>
        <v>4.3508990000000001</v>
      </c>
      <c r="P862" s="67">
        <f t="shared" si="13"/>
        <v>0.06</v>
      </c>
      <c r="Q862" s="67">
        <f>IFERROR(Ações!$O862/Ações!$M862,0)</f>
        <v>0.45702720588235296</v>
      </c>
      <c r="R862" s="67">
        <f>IFERROR(IF(Ações!$B862="","",VLOOKUP(Table_1[[#This Row],[AÇÕES]],'Dados Status Invest STOCKS'!A848:AD1463,18)/100),0)</f>
        <v>0.309</v>
      </c>
      <c r="S862" s="65">
        <f>IFERROR(IF(Ações!$B862="","",VLOOKUP(Table_1[[#This Row],[AÇÕES]],'Dados Status Invest STOCKS'!A848:AD1463,25)/100),0)</f>
        <v>3.6000000000000004E-2</v>
      </c>
      <c r="T862" s="67">
        <f>(1-Ações!$Q862)*Ações!$R862</f>
        <v>0.1677785933823529</v>
      </c>
      <c r="U862" s="68">
        <f>IF(Ações!$S862=0,Ações!$T862,IF(Ações!$T862=0,Ações!$S862,AVERAGE(Ações!$S862,Ações!$T862)))</f>
        <v>0.10188929669117645</v>
      </c>
    </row>
    <row r="863" spans="2:21" ht="15.75" customHeight="1" x14ac:dyDescent="0.2">
      <c r="B863" s="63" t="str">
        <f>IFERROR('Dados Status Invest STOCKS'!A850,"-")</f>
        <v>CATB</v>
      </c>
      <c r="C863" s="45">
        <f>IFERROR((Ações!$D863-Ações!$K863)/Ações!$D863,0)</f>
        <v>0</v>
      </c>
      <c r="D863" s="46">
        <f>(Ações!$O863)/0.06</f>
        <v>0</v>
      </c>
      <c r="E863" s="47">
        <f>IFERROR((Ações!$F863-Ações!$K863)/Ações!$F863,0)</f>
        <v>0</v>
      </c>
      <c r="F863" s="46" t="str">
        <f>IF(OR(Ações!$N863&lt;0,Ações!$M863&lt;0),"",(22.5*Ações!$M863*Ações!$N863)^0.5)</f>
        <v/>
      </c>
      <c r="G863" s="47">
        <f>IFERROR((Ações!$H863-Ações!$K863)/Ações!$H863,0)</f>
        <v>0</v>
      </c>
      <c r="H863" s="48">
        <f>IFERROR(Ações!$I863/(Ações!$P863-Table_1[[#This Row],[CAGR LUCRO 5A]]),0)</f>
        <v>0</v>
      </c>
      <c r="I863" s="48">
        <f>IF(Ações!$S863&lt;0,"",Ações!$O863*(1+Ações!$S863))</f>
        <v>0</v>
      </c>
      <c r="J863" s="49">
        <f>IFERROR(IF(Ações!$B863="","",(VLOOKUP(Table_1[[#This Row],[AÇÕES]],'Dados Status Invest STOCKS'!A849:AD1464,4)/Table_1[[#This Row],[LPA]]))/100,0)</f>
        <v>3.5737491877842762E-4</v>
      </c>
      <c r="K863" s="64">
        <f>IFERROR(IF(Ações!$B863="","",VLOOKUP(Table_1[[#This Row],[AÇÕES]],'Dados Status Invest STOCKS'!A849:AD1464,2)),0)</f>
        <v>8.5399999999999991</v>
      </c>
      <c r="L863" s="65">
        <f>IFERROR(IF(Ações!$B863="","",VLOOKUP(Table_1[[#This Row],[AÇÕES]],'Dados Status Invest STOCKS'!A849:AD1464,3)/100),0)</f>
        <v>0</v>
      </c>
      <c r="M863" s="66">
        <f>IFERROR(IF(Ações!$B863="","",VLOOKUP(Table_1[[#This Row],[AÇÕES]],'Dados Status Invest STOCKS'!A849:AD1464,28)),0)</f>
        <v>-15.39</v>
      </c>
      <c r="N863" s="66">
        <f>IFERROR(IF(Ações!$B863="","",VLOOKUP(Table_1[[#This Row],[AÇÕES]],'Dados Status Invest STOCKS'!A849:AD1464,27)),0)</f>
        <v>10.67</v>
      </c>
      <c r="O863" s="66">
        <f>IFERROR(IF(Ações!$L863="","",Ações!$K863*Ações!$L863),0)</f>
        <v>0</v>
      </c>
      <c r="P863" s="67">
        <f t="shared" si="13"/>
        <v>0.06</v>
      </c>
      <c r="Q863" s="67">
        <f>IFERROR(Ações!$O863/Ações!$M863,0)</f>
        <v>0</v>
      </c>
      <c r="R863" s="67">
        <f>IFERROR(IF(Ações!$B863="","",VLOOKUP(Table_1[[#This Row],[AÇÕES]],'Dados Status Invest STOCKS'!A849:AD1464,18)/100),0)</f>
        <v>-1.4419</v>
      </c>
      <c r="S863" s="65">
        <f>IFERROR(IF(Ações!$B863="","",VLOOKUP(Table_1[[#This Row],[AÇÕES]],'Dados Status Invest STOCKS'!A849:AD1464,25)/100),0)</f>
        <v>0</v>
      </c>
      <c r="T863" s="67">
        <f>(1-Ações!$Q863)*Ações!$R863</f>
        <v>-1.4419</v>
      </c>
      <c r="U863" s="68">
        <f>IF(Ações!$S863=0,Ações!$T863,IF(Ações!$T863=0,Ações!$S863,AVERAGE(Ações!$S863,Ações!$T863)))</f>
        <v>-1.4419</v>
      </c>
    </row>
    <row r="864" spans="2:21" ht="15.75" customHeight="1" x14ac:dyDescent="0.2">
      <c r="B864" s="63" t="str">
        <f>IFERROR('Dados Status Invest STOCKS'!A851,"-")</f>
        <v>CATC</v>
      </c>
      <c r="C864" s="45">
        <f>IFERROR((Ações!$D864-Ações!$K864)/Ações!$D864,0)</f>
        <v>-1.3529411764705883</v>
      </c>
      <c r="D864" s="46">
        <f>(Ações!$O864)/0.06</f>
        <v>39.6355</v>
      </c>
      <c r="E864" s="47">
        <f>IFERROR((Ações!$F864-Ações!$K864)/Ações!$F864,0)</f>
        <v>9.6877452235471603E-2</v>
      </c>
      <c r="F864" s="46">
        <f>IF(OR(Ações!$N864&lt;0,Ações!$M864&lt;0),"",(22.5*Ações!$M864*Ações!$N864)^0.5)</f>
        <v>103.26394821039916</v>
      </c>
      <c r="G864" s="47">
        <f>IFERROR((Ações!$H864-Ações!$K864)/Ações!$H864,0)</f>
        <v>4.2411060486505292</v>
      </c>
      <c r="H864" s="48">
        <f>IFERROR(Ações!$I864/(Ações!$P864-Table_1[[#This Row],[CAGR LUCRO 5A]]),0)</f>
        <v>-28.774127905759162</v>
      </c>
      <c r="I864" s="48">
        <f>IF(Ações!$S864&lt;0,"",Ações!$O864*(1+Ações!$S864))</f>
        <v>2.7479292150000001</v>
      </c>
      <c r="J864" s="49">
        <f>IFERROR(IF(Ações!$B864="","",(VLOOKUP(Table_1[[#This Row],[AÇÕES]],'Dados Status Invest STOCKS'!A850:AD1465,4)/Table_1[[#This Row],[LPA]]))/100,0)</f>
        <v>1.5647668393782385E-2</v>
      </c>
      <c r="K864" s="64">
        <f>IFERROR(IF(Ações!$B864="","",VLOOKUP(Table_1[[#This Row],[AÇÕES]],'Dados Status Invest STOCKS'!A850:AD1465,2)),0)</f>
        <v>93.26</v>
      </c>
      <c r="L864" s="65">
        <f>IFERROR(IF(Ações!$B864="","",VLOOKUP(Table_1[[#This Row],[AÇÕES]],'Dados Status Invest STOCKS'!A850:AD1465,3)/100),0)</f>
        <v>2.5499999999999998E-2</v>
      </c>
      <c r="M864" s="66">
        <f>IFERROR(IF(Ações!$B864="","",VLOOKUP(Table_1[[#This Row],[AÇÕES]],'Dados Status Invest STOCKS'!A850:AD1465,28)),0)</f>
        <v>7.72</v>
      </c>
      <c r="N864" s="66">
        <f>IFERROR(IF(Ações!$B864="","",VLOOKUP(Table_1[[#This Row],[AÇÕES]],'Dados Status Invest STOCKS'!A850:AD1465,27)),0)</f>
        <v>61.39</v>
      </c>
      <c r="O864" s="66">
        <f>IFERROR(IF(Ações!$L864="","",Ações!$K864*Ações!$L864),0)</f>
        <v>2.3781300000000001</v>
      </c>
      <c r="P864" s="67">
        <f t="shared" si="13"/>
        <v>0.06</v>
      </c>
      <c r="Q864" s="67">
        <f>IFERROR(Ações!$O864/Ações!$M864,0)</f>
        <v>0.3080479274611399</v>
      </c>
      <c r="R864" s="67">
        <f>IFERROR(IF(Ações!$B864="","",VLOOKUP(Table_1[[#This Row],[AÇÕES]],'Dados Status Invest STOCKS'!A850:AD1465,18)/100),0)</f>
        <v>0.1258</v>
      </c>
      <c r="S864" s="65">
        <f>IFERROR(IF(Ações!$B864="","",VLOOKUP(Table_1[[#This Row],[AÇÕES]],'Dados Status Invest STOCKS'!A850:AD1465,25)/100),0)</f>
        <v>0.1555</v>
      </c>
      <c r="T864" s="67">
        <f>(1-Ações!$Q864)*Ações!$R864</f>
        <v>8.7047570725388601E-2</v>
      </c>
      <c r="U864" s="68">
        <f>IF(Ações!$S864=0,Ações!$T864,IF(Ações!$T864=0,Ações!$S864,AVERAGE(Ações!$S864,Ações!$T864)))</f>
        <v>0.1212737853626943</v>
      </c>
    </row>
    <row r="865" spans="2:21" ht="15.75" customHeight="1" x14ac:dyDescent="0.2">
      <c r="B865" s="63" t="str">
        <f>IFERROR('Dados Status Invest STOCKS'!A852,"-")</f>
        <v>CATM</v>
      </c>
      <c r="C865" s="45">
        <f>IFERROR((Ações!$D865-Ações!$K865)/Ações!$D865,0)</f>
        <v>0</v>
      </c>
      <c r="D865" s="46">
        <f>(Ações!$O865)/0.06</f>
        <v>0</v>
      </c>
      <c r="E865" s="47">
        <f>IFERROR((Ações!$F865-Ações!$K865)/Ações!$F865,0)</f>
        <v>-3.2544220927965286</v>
      </c>
      <c r="F865" s="46">
        <f>IF(OR(Ações!$N865&lt;0,Ações!$M865&lt;0),"",(22.5*Ações!$M865*Ações!$N865)^0.5)</f>
        <v>9.1692829599702073</v>
      </c>
      <c r="G865" s="47">
        <f>IFERROR((Ações!$H865-Ações!$K865)/Ações!$H865,0)</f>
        <v>0</v>
      </c>
      <c r="H865" s="48">
        <f>IFERROR(Ações!$I865/(Ações!$P865-Table_1[[#This Row],[CAGR LUCRO 5A]]),0)</f>
        <v>0</v>
      </c>
      <c r="I865" s="48" t="str">
        <f>IF(Ações!$S865&lt;0,"",Ações!$O865*(1+Ações!$S865))</f>
        <v/>
      </c>
      <c r="J865" s="49">
        <f>IFERROR(IF(Ações!$B865="","",(VLOOKUP(Table_1[[#This Row],[AÇÕES]],'Dados Status Invest STOCKS'!A851:AD1466,4)/Table_1[[#This Row],[LPA]]))/100,0)</f>
        <v>2.1325581395348836</v>
      </c>
      <c r="K865" s="64">
        <f>IFERROR(IF(Ações!$B865="","",VLOOKUP(Table_1[[#This Row],[AÇÕES]],'Dados Status Invest STOCKS'!A851:AD1466,2)),0)</f>
        <v>39.01</v>
      </c>
      <c r="L865" s="65">
        <f>IFERROR(IF(Ações!$B865="","",VLOOKUP(Table_1[[#This Row],[AÇÕES]],'Dados Status Invest STOCKS'!A851:AD1466,3)/100),0)</f>
        <v>0</v>
      </c>
      <c r="M865" s="66">
        <f>IFERROR(IF(Ações!$B865="","",VLOOKUP(Table_1[[#This Row],[AÇÕES]],'Dados Status Invest STOCKS'!A851:AD1466,28)),0)</f>
        <v>0.43</v>
      </c>
      <c r="N865" s="66">
        <f>IFERROR(IF(Ações!$B865="","",VLOOKUP(Table_1[[#This Row],[AÇÕES]],'Dados Status Invest STOCKS'!A851:AD1466,27)),0)</f>
        <v>8.69</v>
      </c>
      <c r="O865" s="66">
        <f>IFERROR(IF(Ações!$L865="","",Ações!$K865*Ações!$L865),0)</f>
        <v>0</v>
      </c>
      <c r="P865" s="67">
        <f t="shared" si="13"/>
        <v>0.06</v>
      </c>
      <c r="Q865" s="67">
        <f>IFERROR(Ações!$O865/Ações!$M865,0)</f>
        <v>0</v>
      </c>
      <c r="R865" s="67">
        <f>IFERROR(IF(Ações!$B865="","",VLOOKUP(Table_1[[#This Row],[AÇÕES]],'Dados Status Invest STOCKS'!A851:AD1466,18)/100),0)</f>
        <v>4.9000000000000002E-2</v>
      </c>
      <c r="S865" s="65">
        <f>IFERROR(IF(Ações!$B865="","",VLOOKUP(Table_1[[#This Row],[AÇÕES]],'Dados Status Invest STOCKS'!A851:AD1466,25)/100),0)</f>
        <v>-0.22159999999999999</v>
      </c>
      <c r="T865" s="67">
        <f>(1-Ações!$Q865)*Ações!$R865</f>
        <v>4.9000000000000002E-2</v>
      </c>
      <c r="U865" s="68">
        <f>IF(Ações!$S865=0,Ações!$T865,IF(Ações!$T865=0,Ações!$S865,AVERAGE(Ações!$S865,Ações!$T865)))</f>
        <v>-8.6299999999999988E-2</v>
      </c>
    </row>
    <row r="866" spans="2:21" ht="15.75" customHeight="1" x14ac:dyDescent="0.2">
      <c r="B866" s="63" t="str">
        <f>IFERROR('Dados Status Invest STOCKS'!A853,"-")</f>
        <v>CATO</v>
      </c>
      <c r="C866" s="45">
        <f>IFERROR((Ações!$D866-Ações!$K866)/Ações!$D866,0)</f>
        <v>-1.2222222222222219</v>
      </c>
      <c r="D866" s="46">
        <f>(Ações!$O866)/0.06</f>
        <v>7.5015000000000018</v>
      </c>
      <c r="E866" s="47">
        <f>IFERROR((Ações!$F866-Ações!$K866)/Ações!$F866,0)</f>
        <v>0.19480225446064922</v>
      </c>
      <c r="F866" s="46">
        <f>IF(OR(Ações!$N866&lt;0,Ações!$M866&lt;0),"",(22.5*Ações!$M866*Ações!$N866)^0.5)</f>
        <v>20.702988914647083</v>
      </c>
      <c r="G866" s="47">
        <f>IFERROR((Ações!$H866-Ações!$K866)/Ações!$H866,0)</f>
        <v>-1.2222222222222219</v>
      </c>
      <c r="H866" s="48">
        <f>IFERROR(Ações!$I866/(Ações!$P866-Table_1[[#This Row],[CAGR LUCRO 5A]]),0)</f>
        <v>7.5015000000000018</v>
      </c>
      <c r="I866" s="48">
        <f>IF(Ações!$S866&lt;0,"",Ações!$O866*(1+Ações!$S866))</f>
        <v>0.4500900000000001</v>
      </c>
      <c r="J866" s="49">
        <f>IFERROR(IF(Ações!$B866="","",(VLOOKUP(Table_1[[#This Row],[AÇÕES]],'Dados Status Invest STOCKS'!A852:AD1467,4)/Table_1[[#This Row],[LPA]]))/100,0)</f>
        <v>6.9483870967741931E-2</v>
      </c>
      <c r="K866" s="64">
        <f>IFERROR(IF(Ações!$B866="","",VLOOKUP(Table_1[[#This Row],[AÇÕES]],'Dados Status Invest STOCKS'!A852:AD1467,2)),0)</f>
        <v>16.670000000000002</v>
      </c>
      <c r="L866" s="65">
        <f>IFERROR(IF(Ações!$B866="","",VLOOKUP(Table_1[[#This Row],[AÇÕES]],'Dados Status Invest STOCKS'!A852:AD1467,3)/100),0)</f>
        <v>2.7000000000000003E-2</v>
      </c>
      <c r="M866" s="66">
        <f>IFERROR(IF(Ações!$B866="","",VLOOKUP(Table_1[[#This Row],[AÇÕES]],'Dados Status Invest STOCKS'!A852:AD1467,28)),0)</f>
        <v>1.55</v>
      </c>
      <c r="N866" s="66">
        <f>IFERROR(IF(Ações!$B866="","",VLOOKUP(Table_1[[#This Row],[AÇÕES]],'Dados Status Invest STOCKS'!A852:AD1467,27)),0)</f>
        <v>12.29</v>
      </c>
      <c r="O866" s="66">
        <f>IFERROR(IF(Ações!$L866="","",Ações!$K866*Ações!$L866),0)</f>
        <v>0.4500900000000001</v>
      </c>
      <c r="P866" s="67">
        <f t="shared" si="13"/>
        <v>0.06</v>
      </c>
      <c r="Q866" s="67">
        <f>IFERROR(Ações!$O866/Ações!$M866,0)</f>
        <v>0.29038064516129036</v>
      </c>
      <c r="R866" s="67">
        <f>IFERROR(IF(Ações!$B866="","",VLOOKUP(Table_1[[#This Row],[AÇÕES]],'Dados Status Invest STOCKS'!A852:AD1467,18)/100),0)</f>
        <v>0.12590000000000001</v>
      </c>
      <c r="S866" s="65">
        <f>IFERROR(IF(Ações!$B866="","",VLOOKUP(Table_1[[#This Row],[AÇÕES]],'Dados Status Invest STOCKS'!A852:AD1467,25)/100),0)</f>
        <v>0</v>
      </c>
      <c r="T866" s="67">
        <f>(1-Ações!$Q866)*Ações!$R866</f>
        <v>8.9341076774193548E-2</v>
      </c>
      <c r="U866" s="68">
        <f>IF(Ações!$S866=0,Ações!$T866,IF(Ações!$T866=0,Ações!$S866,AVERAGE(Ações!$S866,Ações!$T866)))</f>
        <v>8.9341076774193548E-2</v>
      </c>
    </row>
    <row r="867" spans="2:21" ht="15.75" customHeight="1" x14ac:dyDescent="0.2">
      <c r="B867" s="63" t="str">
        <f>IFERROR('Dados Status Invest STOCKS'!A854,"-")</f>
        <v>CATY</v>
      </c>
      <c r="C867" s="45">
        <f>IFERROR((Ações!$D867-Ações!$K867)/Ações!$D867,0)</f>
        <v>-1.0979020979020975</v>
      </c>
      <c r="D867" s="46">
        <f>(Ações!$O867)/0.06</f>
        <v>21.149700000000003</v>
      </c>
      <c r="E867" s="47">
        <f>IFERROR((Ações!$F867-Ações!$K867)/Ações!$F867,0)</f>
        <v>0.1515224801761775</v>
      </c>
      <c r="F867" s="46">
        <f>IF(OR(Ações!$N867&lt;0,Ações!$M867&lt;0),"",(22.5*Ações!$M867*Ações!$N867)^0.5)</f>
        <v>52.293665964435881</v>
      </c>
      <c r="G867" s="47">
        <f>IFERROR((Ações!$H867-Ações!$K867)/Ações!$H867,0)</f>
        <v>1.4139609807550519</v>
      </c>
      <c r="H867" s="48">
        <f>IFERROR(Ações!$I867/(Ações!$P867-Table_1[[#This Row],[CAGR LUCRO 5A]]),0)</f>
        <v>-107.18401507086611</v>
      </c>
      <c r="I867" s="48">
        <f>IF(Ações!$S867&lt;0,"",Ações!$O867*(1+Ações!$S867))</f>
        <v>1.3612369914</v>
      </c>
      <c r="J867" s="49">
        <f>IFERROR(IF(Ações!$B867="","",(VLOOKUP(Table_1[[#This Row],[AÇÕES]],'Dados Status Invest STOCKS'!A853:AD1468,4)/Table_1[[#This Row],[LPA]]))/100,0)</f>
        <v>3.0603674540682416E-2</v>
      </c>
      <c r="K867" s="64">
        <f>IFERROR(IF(Ações!$B867="","",VLOOKUP(Table_1[[#This Row],[AÇÕES]],'Dados Status Invest STOCKS'!A853:AD1468,2)),0)</f>
        <v>44.37</v>
      </c>
      <c r="L867" s="65">
        <f>IFERROR(IF(Ações!$B867="","",VLOOKUP(Table_1[[#This Row],[AÇÕES]],'Dados Status Invest STOCKS'!A853:AD1468,3)/100),0)</f>
        <v>2.86E-2</v>
      </c>
      <c r="M867" s="66">
        <f>IFERROR(IF(Ações!$B867="","",VLOOKUP(Table_1[[#This Row],[AÇÕES]],'Dados Status Invest STOCKS'!A853:AD1468,28)),0)</f>
        <v>3.81</v>
      </c>
      <c r="N867" s="66">
        <f>IFERROR(IF(Ações!$B867="","",VLOOKUP(Table_1[[#This Row],[AÇÕES]],'Dados Status Invest STOCKS'!A853:AD1468,27)),0)</f>
        <v>31.9</v>
      </c>
      <c r="O867" s="66">
        <f>IFERROR(IF(Ações!$L867="","",Ações!$K867*Ações!$L867),0)</f>
        <v>1.2689820000000001</v>
      </c>
      <c r="P867" s="67">
        <f t="shared" si="13"/>
        <v>0.06</v>
      </c>
      <c r="Q867" s="67">
        <f>IFERROR(Ações!$O867/Ações!$M867,0)</f>
        <v>0.33306614173228349</v>
      </c>
      <c r="R867" s="67">
        <f>IFERROR(IF(Ações!$B867="","",VLOOKUP(Table_1[[#This Row],[AÇÕES]],'Dados Status Invest STOCKS'!A853:AD1468,18)/100),0)</f>
        <v>0.1193</v>
      </c>
      <c r="S867" s="65">
        <f>IFERROR(IF(Ações!$B867="","",VLOOKUP(Table_1[[#This Row],[AÇÕES]],'Dados Status Invest STOCKS'!A853:AD1468,25)/100),0)</f>
        <v>7.2700000000000001E-2</v>
      </c>
      <c r="T867" s="67">
        <f>(1-Ações!$Q867)*Ações!$R867</f>
        <v>7.9565209291338576E-2</v>
      </c>
      <c r="U867" s="68">
        <f>IF(Ações!$S867=0,Ações!$T867,IF(Ações!$T867=0,Ações!$S867,AVERAGE(Ações!$S867,Ações!$T867)))</f>
        <v>7.6132604645669288E-2</v>
      </c>
    </row>
    <row r="868" spans="2:21" ht="15.75" customHeight="1" x14ac:dyDescent="0.2">
      <c r="B868" s="63" t="str">
        <f>IFERROR('Dados Status Invest STOCKS'!A855,"-")</f>
        <v>CB</v>
      </c>
      <c r="C868" s="45">
        <f>IFERROR((Ações!$D868-Ações!$K868)/Ações!$D868,0)</f>
        <v>-2.7037037037037028</v>
      </c>
      <c r="D868" s="46">
        <f>(Ações!$O868)/0.06</f>
        <v>52.893000000000015</v>
      </c>
      <c r="E868" s="47">
        <f>IFERROR((Ações!$F868-Ações!$K868)/Ações!$F868,0)</f>
        <v>0.22213986175735145</v>
      </c>
      <c r="F868" s="46">
        <f>IF(OR(Ações!$N868&lt;0,Ações!$M868&lt;0),"",(22.5*Ações!$M868*Ações!$N868)^0.5)</f>
        <v>251.84476021946537</v>
      </c>
      <c r="G868" s="47">
        <f>IFERROR((Ações!$H868-Ações!$K868)/Ações!$H868,0)</f>
        <v>0.11993772230432224</v>
      </c>
      <c r="H868" s="48">
        <f>IFERROR(Ações!$I868/(Ações!$P868-Table_1[[#This Row],[CAGR LUCRO 5A]]),0)</f>
        <v>222.59788308724839</v>
      </c>
      <c r="I868" s="48">
        <f>IF(Ações!$S868&lt;0,"",Ações!$O868*(1+Ações!$S868))</f>
        <v>3.3167084580000004</v>
      </c>
      <c r="J868" s="49">
        <f>IFERROR(IF(Ações!$B868="","",(VLOOKUP(Table_1[[#This Row],[AÇÕES]],'Dados Status Invest STOCKS'!A854:AD1469,4)/Table_1[[#This Row],[LPA]]))/100,0)</f>
        <v>4.6751343429408893E-3</v>
      </c>
      <c r="K868" s="64">
        <f>IFERROR(IF(Ações!$B868="","",VLOOKUP(Table_1[[#This Row],[AÇÕES]],'Dados Status Invest STOCKS'!A854:AD1469,2)),0)</f>
        <v>195.9</v>
      </c>
      <c r="L868" s="65">
        <f>IFERROR(IF(Ações!$B868="","",VLOOKUP(Table_1[[#This Row],[AÇÕES]],'Dados Status Invest STOCKS'!A854:AD1469,3)/100),0)</f>
        <v>1.6200000000000003E-2</v>
      </c>
      <c r="M868" s="66">
        <f>IFERROR(IF(Ações!$B868="","",VLOOKUP(Table_1[[#This Row],[AÇÕES]],'Dados Status Invest STOCKS'!A854:AD1469,28)),0)</f>
        <v>20.47</v>
      </c>
      <c r="N868" s="66">
        <f>IFERROR(IF(Ações!$B868="","",VLOOKUP(Table_1[[#This Row],[AÇÕES]],'Dados Status Invest STOCKS'!A854:AD1469,27)),0)</f>
        <v>137.71</v>
      </c>
      <c r="O868" s="66">
        <f>IFERROR(IF(Ações!$L868="","",Ações!$K868*Ações!$L868),0)</f>
        <v>3.1735800000000007</v>
      </c>
      <c r="P868" s="67">
        <f t="shared" si="13"/>
        <v>0.06</v>
      </c>
      <c r="Q868" s="67">
        <f>IFERROR(Ações!$O868/Ações!$M868,0)</f>
        <v>0.15503566194430879</v>
      </c>
      <c r="R868" s="67">
        <f>IFERROR(IF(Ações!$B868="","",VLOOKUP(Table_1[[#This Row],[AÇÕES]],'Dados Status Invest STOCKS'!A854:AD1469,18)/100),0)</f>
        <v>0.14859999999999998</v>
      </c>
      <c r="S868" s="65">
        <f>IFERROR(IF(Ações!$B868="","",VLOOKUP(Table_1[[#This Row],[AÇÕES]],'Dados Status Invest STOCKS'!A854:AD1469,25)/100),0)</f>
        <v>4.5100000000000001E-2</v>
      </c>
      <c r="T868" s="67">
        <f>(1-Ações!$Q868)*Ações!$R868</f>
        <v>0.12556170063507571</v>
      </c>
      <c r="U868" s="68">
        <f>IF(Ações!$S868=0,Ações!$T868,IF(Ações!$T868=0,Ações!$S868,AVERAGE(Ações!$S868,Ações!$T868)))</f>
        <v>8.5330850317537857E-2</v>
      </c>
    </row>
    <row r="869" spans="2:21" ht="15.75" customHeight="1" x14ac:dyDescent="0.2">
      <c r="B869" s="63" t="str">
        <f>IFERROR('Dados Status Invest STOCKS'!A856,"-")</f>
        <v>CBAN</v>
      </c>
      <c r="C869" s="45">
        <f>IFERROR((Ações!$D869-Ações!$K869)/Ações!$D869,0)</f>
        <v>-0.69971671388101997</v>
      </c>
      <c r="D869" s="46">
        <f>(Ações!$O869)/0.06</f>
        <v>10.260533333333333</v>
      </c>
      <c r="E869" s="47">
        <f>IFERROR((Ações!$F869-Ações!$K869)/Ações!$F869,0)</f>
        <v>0.22574182365354048</v>
      </c>
      <c r="F869" s="46">
        <f>IF(OR(Ações!$N869&lt;0,Ações!$M869&lt;0),"",(22.5*Ações!$M869*Ações!$N869)^0.5)</f>
        <v>22.524786347488405</v>
      </c>
      <c r="G869" s="47">
        <f>IFERROR((Ações!$H869-Ações!$K869)/Ações!$H869,0)</f>
        <v>3.1075774831566965</v>
      </c>
      <c r="H869" s="48">
        <f>IFERROR(Ações!$I869/(Ações!$P869-Table_1[[#This Row],[CAGR LUCRO 5A]]),0)</f>
        <v>-8.2749033615023464</v>
      </c>
      <c r="I869" s="48">
        <f>IF(Ações!$S869&lt;0,"",Ações!$O869*(1+Ações!$S869))</f>
        <v>0.70502176639999992</v>
      </c>
      <c r="J869" s="49">
        <f>IFERROR(IF(Ações!$B869="","",(VLOOKUP(Table_1[[#This Row],[AÇÕES]],'Dados Status Invest STOCKS'!A855:AD1470,4)/Table_1[[#This Row],[LPA]]))/100,0)</f>
        <v>8.6549295774647886E-2</v>
      </c>
      <c r="K869" s="64">
        <f>IFERROR(IF(Ações!$B869="","",VLOOKUP(Table_1[[#This Row],[AÇÕES]],'Dados Status Invest STOCKS'!A855:AD1470,2)),0)</f>
        <v>17.440000000000001</v>
      </c>
      <c r="L869" s="65">
        <f>IFERROR(IF(Ações!$B869="","",VLOOKUP(Table_1[[#This Row],[AÇÕES]],'Dados Status Invest STOCKS'!A855:AD1470,3)/100),0)</f>
        <v>3.5299999999999998E-2</v>
      </c>
      <c r="M869" s="66">
        <f>IFERROR(IF(Ações!$B869="","",VLOOKUP(Table_1[[#This Row],[AÇÕES]],'Dados Status Invest STOCKS'!A855:AD1470,28)),0)</f>
        <v>1.42</v>
      </c>
      <c r="N869" s="66">
        <f>IFERROR(IF(Ações!$B869="","",VLOOKUP(Table_1[[#This Row],[AÇÕES]],'Dados Status Invest STOCKS'!A855:AD1470,27)),0)</f>
        <v>15.88</v>
      </c>
      <c r="O869" s="66">
        <f>IFERROR(IF(Ações!$L869="","",Ações!$K869*Ações!$L869),0)</f>
        <v>0.61563199999999996</v>
      </c>
      <c r="P869" s="67">
        <f t="shared" si="13"/>
        <v>0.06</v>
      </c>
      <c r="Q869" s="67">
        <f>IFERROR(Ações!$O869/Ações!$M869,0)</f>
        <v>0.43354366197183097</v>
      </c>
      <c r="R869" s="67">
        <f>IFERROR(IF(Ações!$B869="","",VLOOKUP(Table_1[[#This Row],[AÇÕES]],'Dados Status Invest STOCKS'!A855:AD1470,18)/100),0)</f>
        <v>8.929999999999999E-2</v>
      </c>
      <c r="S869" s="65">
        <f>IFERROR(IF(Ações!$B869="","",VLOOKUP(Table_1[[#This Row],[AÇÕES]],'Dados Status Invest STOCKS'!A855:AD1470,25)/100),0)</f>
        <v>0.1452</v>
      </c>
      <c r="T869" s="67">
        <f>(1-Ações!$Q869)*Ações!$R869</f>
        <v>5.0584550985915494E-2</v>
      </c>
      <c r="U869" s="68">
        <f>IF(Ações!$S869=0,Ações!$T869,IF(Ações!$T869=0,Ações!$S869,AVERAGE(Ações!$S869,Ações!$T869)))</f>
        <v>9.7892275492957745E-2</v>
      </c>
    </row>
    <row r="870" spans="2:21" ht="15.75" customHeight="1" x14ac:dyDescent="0.2">
      <c r="B870" s="63" t="str">
        <f>IFERROR('Dados Status Invest STOCKS'!A857,"-")</f>
        <v>CBAT</v>
      </c>
      <c r="C870" s="45">
        <f>IFERROR((Ações!$D870-Ações!$K870)/Ações!$D870,0)</f>
        <v>0</v>
      </c>
      <c r="D870" s="46">
        <f>(Ações!$O870)/0.06</f>
        <v>0</v>
      </c>
      <c r="E870" s="47">
        <f>IFERROR((Ações!$F870-Ações!$K870)/Ações!$F870,0)</f>
        <v>0.71915276133142403</v>
      </c>
      <c r="F870" s="46">
        <f>IF(OR(Ações!$N870&lt;0,Ações!$M870&lt;0),"",(22.5*Ações!$M870*Ações!$N870)^0.5)</f>
        <v>4.0947527397878369</v>
      </c>
      <c r="G870" s="47">
        <f>IFERROR((Ações!$H870-Ações!$K870)/Ações!$H870,0)</f>
        <v>0</v>
      </c>
      <c r="H870" s="48">
        <f>IFERROR(Ações!$I870/(Ações!$P870-Table_1[[#This Row],[CAGR LUCRO 5A]]),0)</f>
        <v>0</v>
      </c>
      <c r="I870" s="48">
        <f>IF(Ações!$S870&lt;0,"",Ações!$O870*(1+Ações!$S870))</f>
        <v>0</v>
      </c>
      <c r="J870" s="49">
        <f>IFERROR(IF(Ações!$B870="","",(VLOOKUP(Table_1[[#This Row],[AÇÕES]],'Dados Status Invest STOCKS'!A856:AD1471,4)/Table_1[[#This Row],[LPA]]))/100,0)</f>
        <v>3.9259259259259258E-2</v>
      </c>
      <c r="K870" s="64">
        <f>IFERROR(IF(Ações!$B870="","",VLOOKUP(Table_1[[#This Row],[AÇÕES]],'Dados Status Invest STOCKS'!A856:AD1471,2)),0)</f>
        <v>1.1499999999999999</v>
      </c>
      <c r="L870" s="65">
        <f>IFERROR(IF(Ações!$B870="","",VLOOKUP(Table_1[[#This Row],[AÇÕES]],'Dados Status Invest STOCKS'!A856:AD1471,3)/100),0)</f>
        <v>0</v>
      </c>
      <c r="M870" s="66">
        <f>IFERROR(IF(Ações!$B870="","",VLOOKUP(Table_1[[#This Row],[AÇÕES]],'Dados Status Invest STOCKS'!A856:AD1471,28)),0)</f>
        <v>0.54</v>
      </c>
      <c r="N870" s="66">
        <f>IFERROR(IF(Ações!$B870="","",VLOOKUP(Table_1[[#This Row],[AÇÕES]],'Dados Status Invest STOCKS'!A856:AD1471,27)),0)</f>
        <v>1.38</v>
      </c>
      <c r="O870" s="66">
        <f>IFERROR(IF(Ações!$L870="","",Ações!$K870*Ações!$L870),0)</f>
        <v>0</v>
      </c>
      <c r="P870" s="67">
        <f t="shared" si="13"/>
        <v>0.06</v>
      </c>
      <c r="Q870" s="67">
        <f>IFERROR(Ações!$O870/Ações!$M870,0)</f>
        <v>0</v>
      </c>
      <c r="R870" s="67">
        <f>IFERROR(IF(Ações!$B870="","",VLOOKUP(Table_1[[#This Row],[AÇÕES]],'Dados Status Invest STOCKS'!A856:AD1471,18)/100),0)</f>
        <v>0.39319999999999999</v>
      </c>
      <c r="S870" s="65">
        <f>IFERROR(IF(Ações!$B870="","",VLOOKUP(Table_1[[#This Row],[AÇÕES]],'Dados Status Invest STOCKS'!A856:AD1471,25)/100),0)</f>
        <v>0</v>
      </c>
      <c r="T870" s="67">
        <f>(1-Ações!$Q870)*Ações!$R870</f>
        <v>0.39319999999999999</v>
      </c>
      <c r="U870" s="68">
        <f>IF(Ações!$S870=0,Ações!$T870,IF(Ações!$T870=0,Ações!$S870,AVERAGE(Ações!$S870,Ações!$T870)))</f>
        <v>0.39319999999999999</v>
      </c>
    </row>
    <row r="871" spans="2:21" ht="15.75" customHeight="1" x14ac:dyDescent="0.2">
      <c r="B871" s="63" t="str">
        <f>IFERROR('Dados Status Invest STOCKS'!A858,"-")</f>
        <v>CBAY</v>
      </c>
      <c r="C871" s="45">
        <f>IFERROR((Ações!$D871-Ações!$K871)/Ações!$D871,0)</f>
        <v>0</v>
      </c>
      <c r="D871" s="46">
        <f>(Ações!$O871)/0.06</f>
        <v>0</v>
      </c>
      <c r="E871" s="47">
        <f>IFERROR((Ações!$F871-Ações!$K871)/Ações!$F871,0)</f>
        <v>0</v>
      </c>
      <c r="F871" s="46" t="str">
        <f>IF(OR(Ações!$N871&lt;0,Ações!$M871&lt;0),"",(22.5*Ações!$M871*Ações!$N871)^0.5)</f>
        <v/>
      </c>
      <c r="G871" s="47">
        <f>IFERROR((Ações!$H871-Ações!$K871)/Ações!$H871,0)</f>
        <v>0</v>
      </c>
      <c r="H871" s="48">
        <f>IFERROR(Ações!$I871/(Ações!$P871-Table_1[[#This Row],[CAGR LUCRO 5A]]),0)</f>
        <v>0</v>
      </c>
      <c r="I871" s="48">
        <f>IF(Ações!$S871&lt;0,"",Ações!$O871*(1+Ações!$S871))</f>
        <v>0</v>
      </c>
      <c r="J871" s="49">
        <f>IFERROR(IF(Ações!$B871="","",(VLOOKUP(Table_1[[#This Row],[AÇÕES]],'Dados Status Invest STOCKS'!A857:AD1472,4)/Table_1[[#This Row],[LPA]]))/100,0)</f>
        <v>3.4042553191489369E-2</v>
      </c>
      <c r="K871" s="64">
        <f>IFERROR(IF(Ações!$B871="","",VLOOKUP(Table_1[[#This Row],[AÇÕES]],'Dados Status Invest STOCKS'!A857:AD1472,2)),0)</f>
        <v>2.99</v>
      </c>
      <c r="L871" s="65">
        <f>IFERROR(IF(Ações!$B871="","",VLOOKUP(Table_1[[#This Row],[AÇÕES]],'Dados Status Invest STOCKS'!A857:AD1472,3)/100),0)</f>
        <v>0</v>
      </c>
      <c r="M871" s="66">
        <f>IFERROR(IF(Ações!$B871="","",VLOOKUP(Table_1[[#This Row],[AÇÕES]],'Dados Status Invest STOCKS'!A857:AD1472,28)),0)</f>
        <v>-0.94</v>
      </c>
      <c r="N871" s="66">
        <f>IFERROR(IF(Ações!$B871="","",VLOOKUP(Table_1[[#This Row],[AÇÕES]],'Dados Status Invest STOCKS'!A857:AD1472,27)),0)</f>
        <v>1.03</v>
      </c>
      <c r="O871" s="66">
        <f>IFERROR(IF(Ações!$L871="","",Ações!$K871*Ações!$L871),0)</f>
        <v>0</v>
      </c>
      <c r="P871" s="67">
        <f t="shared" si="13"/>
        <v>0.06</v>
      </c>
      <c r="Q871" s="67">
        <f>IFERROR(Ações!$O871/Ações!$M871,0)</f>
        <v>0</v>
      </c>
      <c r="R871" s="67">
        <f>IFERROR(IF(Ações!$B871="","",VLOOKUP(Table_1[[#This Row],[AÇÕES]],'Dados Status Invest STOCKS'!A857:AD1472,18)/100),0)</f>
        <v>-0.90980000000000005</v>
      </c>
      <c r="S871" s="65">
        <f>IFERROR(IF(Ações!$B871="","",VLOOKUP(Table_1[[#This Row],[AÇÕES]],'Dados Status Invest STOCKS'!A857:AD1472,25)/100),0)</f>
        <v>0</v>
      </c>
      <c r="T871" s="67">
        <f>(1-Ações!$Q871)*Ações!$R871</f>
        <v>-0.90980000000000005</v>
      </c>
      <c r="U871" s="68">
        <f>IF(Ações!$S871=0,Ações!$T871,IF(Ações!$T871=0,Ações!$S871,AVERAGE(Ações!$S871,Ações!$T871)))</f>
        <v>-0.90980000000000005</v>
      </c>
    </row>
    <row r="872" spans="2:21" ht="15.75" customHeight="1" x14ac:dyDescent="0.2">
      <c r="B872" s="63" t="str">
        <f>IFERROR('Dados Status Invest STOCKS'!A859,"-")</f>
        <v>CBB</v>
      </c>
      <c r="C872" s="45">
        <f>IFERROR((Ações!$D872-Ações!$K872)/Ações!$D872,0)</f>
        <v>0</v>
      </c>
      <c r="D872" s="46">
        <f>(Ações!$O872)/0.06</f>
        <v>0</v>
      </c>
      <c r="E872" s="47">
        <f>IFERROR((Ações!$F872-Ações!$K872)/Ações!$F872,0)</f>
        <v>0</v>
      </c>
      <c r="F872" s="46" t="str">
        <f>IF(OR(Ações!$N872&lt;0,Ações!$M872&lt;0),"",(22.5*Ações!$M872*Ações!$N872)^0.5)</f>
        <v/>
      </c>
      <c r="G872" s="47">
        <f>IFERROR((Ações!$H872-Ações!$K872)/Ações!$H872,0)</f>
        <v>0</v>
      </c>
      <c r="H872" s="48">
        <f>IFERROR(Ações!$I872/(Ações!$P872-Table_1[[#This Row],[CAGR LUCRO 5A]]),0)</f>
        <v>0</v>
      </c>
      <c r="I872" s="48">
        <f>IF(Ações!$S872&lt;0,"",Ações!$O872*(1+Ações!$S872))</f>
        <v>0</v>
      </c>
      <c r="J872" s="49">
        <f>IFERROR(IF(Ações!$B872="","",(VLOOKUP(Table_1[[#This Row],[AÇÕES]],'Dados Status Invest STOCKS'!A858:AD1473,4)/Table_1[[#This Row],[LPA]]))/100,0)</f>
        <v>0.87690476190476185</v>
      </c>
      <c r="K872" s="64">
        <f>IFERROR(IF(Ações!$B872="","",VLOOKUP(Table_1[[#This Row],[AÇÕES]],'Dados Status Invest STOCKS'!A858:AD1473,2)),0)</f>
        <v>15.48</v>
      </c>
      <c r="L872" s="65">
        <f>IFERROR(IF(Ações!$B872="","",VLOOKUP(Table_1[[#This Row],[AÇÕES]],'Dados Status Invest STOCKS'!A858:AD1473,3)/100),0)</f>
        <v>0</v>
      </c>
      <c r="M872" s="66">
        <f>IFERROR(IF(Ações!$B872="","",VLOOKUP(Table_1[[#This Row],[AÇÕES]],'Dados Status Invest STOCKS'!A858:AD1473,28)),0)</f>
        <v>-0.42</v>
      </c>
      <c r="N872" s="66">
        <f>IFERROR(IF(Ações!$B872="","",VLOOKUP(Table_1[[#This Row],[AÇÕES]],'Dados Status Invest STOCKS'!A858:AD1473,27)),0)</f>
        <v>-3.6</v>
      </c>
      <c r="O872" s="66">
        <f>IFERROR(IF(Ações!$L872="","",Ações!$K872*Ações!$L872),0)</f>
        <v>0</v>
      </c>
      <c r="P872" s="67">
        <f t="shared" si="13"/>
        <v>0.06</v>
      </c>
      <c r="Q872" s="67">
        <f>IFERROR(Ações!$O872/Ações!$M872,0)</f>
        <v>0</v>
      </c>
      <c r="R872" s="67">
        <f>IFERROR(IF(Ações!$B872="","",VLOOKUP(Table_1[[#This Row],[AÇÕES]],'Dados Status Invest STOCKS'!A858:AD1473,18)/100),0)</f>
        <v>-0.1168</v>
      </c>
      <c r="S872" s="65">
        <f>IFERROR(IF(Ações!$B872="","",VLOOKUP(Table_1[[#This Row],[AÇÕES]],'Dados Status Invest STOCKS'!A858:AD1473,25)/100),0)</f>
        <v>0</v>
      </c>
      <c r="T872" s="67">
        <f>(1-Ações!$Q872)*Ações!$R872</f>
        <v>-0.1168</v>
      </c>
      <c r="U872" s="68">
        <f>IF(Ações!$S872=0,Ações!$T872,IF(Ações!$T872=0,Ações!$S872,AVERAGE(Ações!$S872,Ações!$T872)))</f>
        <v>-0.1168</v>
      </c>
    </row>
    <row r="873" spans="2:21" ht="15.75" customHeight="1" x14ac:dyDescent="0.2">
      <c r="B873" s="63" t="str">
        <f>IFERROR('Dados Status Invest STOCKS'!A860,"-")</f>
        <v>CBD</v>
      </c>
      <c r="C873" s="45">
        <f>IFERROR((Ações!$D873-Ações!$K873)/Ações!$D873,0)</f>
        <v>0.19137466307277634</v>
      </c>
      <c r="D873" s="46">
        <f>(Ações!$O873)/0.06</f>
        <v>4.7488000000000001</v>
      </c>
      <c r="E873" s="47">
        <f>IFERROR((Ações!$F873-Ações!$K873)/Ações!$F873,0)</f>
        <v>0.80084905471601642</v>
      </c>
      <c r="F873" s="46">
        <f>IF(OR(Ações!$N873&lt;0,Ações!$M873&lt;0),"",(22.5*Ações!$M873*Ações!$N873)^0.5)</f>
        <v>19.281856757065697</v>
      </c>
      <c r="G873" s="47">
        <f>IFERROR((Ações!$H873-Ações!$K873)/Ações!$H873,0)</f>
        <v>4.3324260559349916</v>
      </c>
      <c r="H873" s="48">
        <f>IFERROR(Ações!$I873/(Ações!$P873-Table_1[[#This Row],[CAGR LUCRO 5A]]),0)</f>
        <v>-1.1523136404365306</v>
      </c>
      <c r="I873" s="48">
        <f>IF(Ações!$S873&lt;0,"",Ações!$O873*(1+Ações!$S873))</f>
        <v>0.40123560959999999</v>
      </c>
      <c r="J873" s="49">
        <f>IFERROR(IF(Ações!$B873="","",(VLOOKUP(Table_1[[#This Row],[AÇÕES]],'Dados Status Invest STOCKS'!A859:AD1474,4)/Table_1[[#This Row],[LPA]]))/100,0)</f>
        <v>1.6470588235294115E-2</v>
      </c>
      <c r="K873" s="64">
        <f>IFERROR(IF(Ações!$B873="","",VLOOKUP(Table_1[[#This Row],[AÇÕES]],'Dados Status Invest STOCKS'!A859:AD1474,2)),0)</f>
        <v>3.84</v>
      </c>
      <c r="L873" s="65">
        <f>IFERROR(IF(Ações!$B873="","",VLOOKUP(Table_1[[#This Row],[AÇÕES]],'Dados Status Invest STOCKS'!A859:AD1474,3)/100),0)</f>
        <v>7.4200000000000002E-2</v>
      </c>
      <c r="M873" s="66">
        <f>IFERROR(IF(Ações!$B873="","",VLOOKUP(Table_1[[#This Row],[AÇÕES]],'Dados Status Invest STOCKS'!A859:AD1474,28)),0)</f>
        <v>1.53</v>
      </c>
      <c r="N873" s="66">
        <f>IFERROR(IF(Ações!$B873="","",VLOOKUP(Table_1[[#This Row],[AÇÕES]],'Dados Status Invest STOCKS'!A859:AD1474,27)),0)</f>
        <v>10.8</v>
      </c>
      <c r="O873" s="66">
        <f>IFERROR(IF(Ações!$L873="","",Ações!$K873*Ações!$L873),0)</f>
        <v>0.28492800000000001</v>
      </c>
      <c r="P873" s="67">
        <f t="shared" si="13"/>
        <v>0.06</v>
      </c>
      <c r="Q873" s="67">
        <f>IFERROR(Ações!$O873/Ações!$M873,0)</f>
        <v>0.18622745098039217</v>
      </c>
      <c r="R873" s="67">
        <f>IFERROR(IF(Ações!$B873="","",VLOOKUP(Table_1[[#This Row],[AÇÕES]],'Dados Status Invest STOCKS'!A859:AD1474,18)/100),0)</f>
        <v>0.14130000000000001</v>
      </c>
      <c r="S873" s="65">
        <f>IFERROR(IF(Ações!$B873="","",VLOOKUP(Table_1[[#This Row],[AÇÕES]],'Dados Status Invest STOCKS'!A859:AD1474,25)/100),0)</f>
        <v>0.40820000000000001</v>
      </c>
      <c r="T873" s="67">
        <f>(1-Ações!$Q873)*Ações!$R873</f>
        <v>0.11498606117647059</v>
      </c>
      <c r="U873" s="68">
        <f>IF(Ações!$S873=0,Ações!$T873,IF(Ações!$T873=0,Ações!$S873,AVERAGE(Ações!$S873,Ações!$T873)))</f>
        <v>0.2615930305882353</v>
      </c>
    </row>
    <row r="874" spans="2:21" ht="15.75" customHeight="1" x14ac:dyDescent="0.2">
      <c r="B874" s="63" t="str">
        <f>IFERROR('Dados Status Invest STOCKS'!A861,"-")</f>
        <v>CBFV</v>
      </c>
      <c r="C874" s="45">
        <f>IFERROR((Ações!$D874-Ações!$K874)/Ações!$D874,0)</f>
        <v>-0.51515151515151514</v>
      </c>
      <c r="D874" s="46">
        <f>(Ações!$O874)/0.06</f>
        <v>15.985199999999999</v>
      </c>
      <c r="E874" s="47">
        <f>IFERROR((Ações!$F874-Ações!$K874)/Ações!$F874,0)</f>
        <v>0.14731853939713374</v>
      </c>
      <c r="F874" s="46">
        <f>IF(OR(Ações!$N874&lt;0,Ações!$M874&lt;0),"",(22.5*Ações!$M874*Ações!$N874)^0.5)</f>
        <v>28.404511085389235</v>
      </c>
      <c r="G874" s="47">
        <f>IFERROR((Ações!$H874-Ações!$K874)/Ações!$H874,0)</f>
        <v>-0.51515151515151514</v>
      </c>
      <c r="H874" s="48">
        <f>IFERROR(Ações!$I874/(Ações!$P874-Table_1[[#This Row],[CAGR LUCRO 5A]]),0)</f>
        <v>15.985199999999999</v>
      </c>
      <c r="I874" s="48">
        <f>IF(Ações!$S874&lt;0,"",Ações!$O874*(1+Ações!$S874))</f>
        <v>0.95911199999999985</v>
      </c>
      <c r="J874" s="49">
        <f>IFERROR(IF(Ações!$B874="","",(VLOOKUP(Table_1[[#This Row],[AÇÕES]],'Dados Status Invest STOCKS'!A860:AD1475,4)/Table_1[[#This Row],[LPA]]))/100,0)</f>
        <v>0.11510344827586208</v>
      </c>
      <c r="K874" s="64">
        <f>IFERROR(IF(Ações!$B874="","",VLOOKUP(Table_1[[#This Row],[AÇÕES]],'Dados Status Invest STOCKS'!A860:AD1475,2)),0)</f>
        <v>24.22</v>
      </c>
      <c r="L874" s="65">
        <f>IFERROR(IF(Ações!$B874="","",VLOOKUP(Table_1[[#This Row],[AÇÕES]],'Dados Status Invest STOCKS'!A860:AD1475,3)/100),0)</f>
        <v>3.9599999999999996E-2</v>
      </c>
      <c r="M874" s="66">
        <f>IFERROR(IF(Ações!$B874="","",VLOOKUP(Table_1[[#This Row],[AÇÕES]],'Dados Status Invest STOCKS'!A860:AD1475,28)),0)</f>
        <v>1.45</v>
      </c>
      <c r="N874" s="66">
        <f>IFERROR(IF(Ações!$B874="","",VLOOKUP(Table_1[[#This Row],[AÇÕES]],'Dados Status Invest STOCKS'!A860:AD1475,27)),0)</f>
        <v>24.73</v>
      </c>
      <c r="O874" s="66">
        <f>IFERROR(IF(Ações!$L874="","",Ações!$K874*Ações!$L874),0)</f>
        <v>0.95911199999999985</v>
      </c>
      <c r="P874" s="67">
        <f t="shared" si="13"/>
        <v>0.06</v>
      </c>
      <c r="Q874" s="67">
        <f>IFERROR(Ações!$O874/Ações!$M874,0)</f>
        <v>0.66145655172413786</v>
      </c>
      <c r="R874" s="67">
        <f>IFERROR(IF(Ações!$B874="","",VLOOKUP(Table_1[[#This Row],[AÇÕES]],'Dados Status Invest STOCKS'!A860:AD1475,18)/100),0)</f>
        <v>5.8700000000000002E-2</v>
      </c>
      <c r="S874" s="65">
        <f>IFERROR(IF(Ações!$B874="","",VLOOKUP(Table_1[[#This Row],[AÇÕES]],'Dados Status Invest STOCKS'!A860:AD1475,25)/100),0)</f>
        <v>0</v>
      </c>
      <c r="T874" s="67">
        <f>(1-Ações!$Q874)*Ações!$R874</f>
        <v>1.9872500413793109E-2</v>
      </c>
      <c r="U874" s="68">
        <f>IF(Ações!$S874=0,Ações!$T874,IF(Ações!$T874=0,Ações!$S874,AVERAGE(Ações!$S874,Ações!$T874)))</f>
        <v>1.9872500413793109E-2</v>
      </c>
    </row>
    <row r="875" spans="2:21" ht="15.75" customHeight="1" x14ac:dyDescent="0.2">
      <c r="B875" s="63" t="str">
        <f>IFERROR('Dados Status Invest STOCKS'!A862,"-")</f>
        <v>CBIO</v>
      </c>
      <c r="C875" s="45">
        <f>IFERROR((Ações!$D875-Ações!$K875)/Ações!$D875,0)</f>
        <v>0</v>
      </c>
      <c r="D875" s="46">
        <f>(Ações!$O875)/0.06</f>
        <v>0</v>
      </c>
      <c r="E875" s="47">
        <f>IFERROR((Ações!$F875-Ações!$K875)/Ações!$F875,0)</f>
        <v>0</v>
      </c>
      <c r="F875" s="46" t="str">
        <f>IF(OR(Ações!$N875&lt;0,Ações!$M875&lt;0),"",(22.5*Ações!$M875*Ações!$N875)^0.5)</f>
        <v/>
      </c>
      <c r="G875" s="47">
        <f>IFERROR((Ações!$H875-Ações!$K875)/Ações!$H875,0)</f>
        <v>0</v>
      </c>
      <c r="H875" s="48">
        <f>IFERROR(Ações!$I875/(Ações!$P875-Table_1[[#This Row],[CAGR LUCRO 5A]]),0)</f>
        <v>0</v>
      </c>
      <c r="I875" s="48">
        <f>IF(Ações!$S875&lt;0,"",Ações!$O875*(1+Ações!$S875))</f>
        <v>0</v>
      </c>
      <c r="J875" s="49">
        <f>IFERROR(IF(Ações!$B875="","",(VLOOKUP(Table_1[[#This Row],[AÇÕES]],'Dados Status Invest STOCKS'!A861:AD1476,4)/Table_1[[#This Row],[LPA]]))/100,0)</f>
        <v>8.3636363636363639E-4</v>
      </c>
      <c r="K875" s="64">
        <f>IFERROR(IF(Ações!$B875="","",VLOOKUP(Table_1[[#This Row],[AÇÕES]],'Dados Status Invest STOCKS'!A861:AD1476,2)),0)</f>
        <v>0.63</v>
      </c>
      <c r="L875" s="65">
        <f>IFERROR(IF(Ações!$B875="","",VLOOKUP(Table_1[[#This Row],[AÇÕES]],'Dados Status Invest STOCKS'!A861:AD1476,3)/100),0)</f>
        <v>0</v>
      </c>
      <c r="M875" s="66">
        <f>IFERROR(IF(Ações!$B875="","",VLOOKUP(Table_1[[#This Row],[AÇÕES]],'Dados Status Invest STOCKS'!A861:AD1476,28)),0)</f>
        <v>-2.75</v>
      </c>
      <c r="N875" s="66">
        <f>IFERROR(IF(Ações!$B875="","",VLOOKUP(Table_1[[#This Row],[AÇÕES]],'Dados Status Invest STOCKS'!A861:AD1476,27)),0)</f>
        <v>1.93</v>
      </c>
      <c r="O875" s="66">
        <f>IFERROR(IF(Ações!$L875="","",Ações!$K875*Ações!$L875),0)</f>
        <v>0</v>
      </c>
      <c r="P875" s="67">
        <f t="shared" si="13"/>
        <v>0.06</v>
      </c>
      <c r="Q875" s="67">
        <f>IFERROR(Ações!$O875/Ações!$M875,0)</f>
        <v>0</v>
      </c>
      <c r="R875" s="67">
        <f>IFERROR(IF(Ações!$B875="","",VLOOKUP(Table_1[[#This Row],[AÇÕES]],'Dados Status Invest STOCKS'!A861:AD1476,18)/100),0)</f>
        <v>-1.4243999999999999</v>
      </c>
      <c r="S875" s="65">
        <f>IFERROR(IF(Ações!$B875="","",VLOOKUP(Table_1[[#This Row],[AÇÕES]],'Dados Status Invest STOCKS'!A861:AD1476,25)/100),0)</f>
        <v>0</v>
      </c>
      <c r="T875" s="67">
        <f>(1-Ações!$Q875)*Ações!$R875</f>
        <v>-1.4243999999999999</v>
      </c>
      <c r="U875" s="68">
        <f>IF(Ações!$S875=0,Ações!$T875,IF(Ações!$T875=0,Ações!$S875,AVERAGE(Ações!$S875,Ações!$T875)))</f>
        <v>-1.4243999999999999</v>
      </c>
    </row>
    <row r="876" spans="2:21" ht="15.75" customHeight="1" x14ac:dyDescent="0.2">
      <c r="B876" s="63" t="str">
        <f>IFERROR('Dados Status Invest STOCKS'!A863,"-")</f>
        <v>CBLI</v>
      </c>
      <c r="C876" s="45">
        <f>IFERROR((Ações!$D876-Ações!$K876)/Ações!$D876,0)</f>
        <v>0</v>
      </c>
      <c r="D876" s="46">
        <f>(Ações!$O876)/0.06</f>
        <v>0</v>
      </c>
      <c r="E876" s="47">
        <f>IFERROR((Ações!$F876-Ações!$K876)/Ações!$F876,0)</f>
        <v>0</v>
      </c>
      <c r="F876" s="46" t="str">
        <f>IF(OR(Ações!$N876&lt;0,Ações!$M876&lt;0),"",(22.5*Ações!$M876*Ações!$N876)^0.5)</f>
        <v/>
      </c>
      <c r="G876" s="47">
        <f>IFERROR((Ações!$H876-Ações!$K876)/Ações!$H876,0)</f>
        <v>0</v>
      </c>
      <c r="H876" s="48">
        <f>IFERROR(Ações!$I876/(Ações!$P876-Table_1[[#This Row],[CAGR LUCRO 5A]]),0)</f>
        <v>0</v>
      </c>
      <c r="I876" s="48">
        <f>IF(Ações!$S876&lt;0,"",Ações!$O876*(1+Ações!$S876))</f>
        <v>0</v>
      </c>
      <c r="J876" s="49">
        <f>IFERROR(IF(Ações!$B876="","",(VLOOKUP(Table_1[[#This Row],[AÇÕES]],'Dados Status Invest STOCKS'!A862:AD1477,4)/Table_1[[#This Row],[LPA]]))/100,0)</f>
        <v>1.0941176470588234</v>
      </c>
      <c r="K876" s="64">
        <f>IFERROR(IF(Ações!$B876="","",VLOOKUP(Table_1[[#This Row],[AÇÕES]],'Dados Status Invest STOCKS'!A862:AD1477,2)),0)</f>
        <v>3.17</v>
      </c>
      <c r="L876" s="65">
        <f>IFERROR(IF(Ações!$B876="","",VLOOKUP(Table_1[[#This Row],[AÇÕES]],'Dados Status Invest STOCKS'!A862:AD1477,3)/100),0)</f>
        <v>0</v>
      </c>
      <c r="M876" s="66">
        <f>IFERROR(IF(Ações!$B876="","",VLOOKUP(Table_1[[#This Row],[AÇÕES]],'Dados Status Invest STOCKS'!A862:AD1477,28)),0)</f>
        <v>-0.17</v>
      </c>
      <c r="N876" s="66">
        <f>IFERROR(IF(Ações!$B876="","",VLOOKUP(Table_1[[#This Row],[AÇÕES]],'Dados Status Invest STOCKS'!A862:AD1477,27)),0)</f>
        <v>0.55000000000000004</v>
      </c>
      <c r="O876" s="66">
        <f>IFERROR(IF(Ações!$L876="","",Ações!$K876*Ações!$L876),0)</f>
        <v>0</v>
      </c>
      <c r="P876" s="67">
        <f t="shared" si="13"/>
        <v>0.06</v>
      </c>
      <c r="Q876" s="67">
        <f>IFERROR(Ações!$O876/Ações!$M876,0)</f>
        <v>0</v>
      </c>
      <c r="R876" s="67">
        <f>IFERROR(IF(Ações!$B876="","",VLOOKUP(Table_1[[#This Row],[AÇÕES]],'Dados Status Invest STOCKS'!A862:AD1477,18)/100),0)</f>
        <v>-0.30790000000000001</v>
      </c>
      <c r="S876" s="65">
        <f>IFERROR(IF(Ações!$B876="","",VLOOKUP(Table_1[[#This Row],[AÇÕES]],'Dados Status Invest STOCKS'!A862:AD1477,25)/100),0)</f>
        <v>0</v>
      </c>
      <c r="T876" s="67">
        <f>(1-Ações!$Q876)*Ações!$R876</f>
        <v>-0.30790000000000001</v>
      </c>
      <c r="U876" s="68">
        <f>IF(Ações!$S876=0,Ações!$T876,IF(Ações!$T876=0,Ações!$S876,AVERAGE(Ações!$S876,Ações!$T876)))</f>
        <v>-0.30790000000000001</v>
      </c>
    </row>
    <row r="877" spans="2:21" ht="15.75" customHeight="1" x14ac:dyDescent="0.2">
      <c r="B877" s="63" t="str">
        <f>IFERROR('Dados Status Invest STOCKS'!A864,"-")</f>
        <v>CBMB</v>
      </c>
      <c r="C877" s="45">
        <f>IFERROR((Ações!$D877-Ações!$K877)/Ações!$D877,0)</f>
        <v>0.15373765867418904</v>
      </c>
      <c r="D877" s="46">
        <f>(Ações!$O877)/0.06</f>
        <v>16.6615</v>
      </c>
      <c r="E877" s="47">
        <f>IFERROR((Ações!$F877-Ações!$K877)/Ações!$F877,0)</f>
        <v>-0.57489069517677516</v>
      </c>
      <c r="F877" s="46">
        <f>IF(OR(Ações!$N877&lt;0,Ações!$M877&lt;0),"",(22.5*Ações!$M877*Ações!$N877)^0.5)</f>
        <v>8.9530022897349912</v>
      </c>
      <c r="G877" s="47">
        <f>IFERROR((Ações!$H877-Ações!$K877)/Ações!$H877,0)</f>
        <v>0.15373765867418904</v>
      </c>
      <c r="H877" s="48">
        <f>IFERROR(Ações!$I877/(Ações!$P877-Table_1[[#This Row],[CAGR LUCRO 5A]]),0)</f>
        <v>16.6615</v>
      </c>
      <c r="I877" s="48">
        <f>IF(Ações!$S877&lt;0,"",Ações!$O877*(1+Ações!$S877))</f>
        <v>0.99969000000000008</v>
      </c>
      <c r="J877" s="49">
        <f>IFERROR(IF(Ações!$B877="","",(VLOOKUP(Table_1[[#This Row],[AÇÕES]],'Dados Status Invest STOCKS'!A863:AD1478,4)/Table_1[[#This Row],[LPA]]))/100,0)</f>
        <v>2.2988</v>
      </c>
      <c r="K877" s="64">
        <f>IFERROR(IF(Ações!$B877="","",VLOOKUP(Table_1[[#This Row],[AÇÕES]],'Dados Status Invest STOCKS'!A863:AD1478,2)),0)</f>
        <v>14.1</v>
      </c>
      <c r="L877" s="65">
        <f>IFERROR(IF(Ações!$B877="","",VLOOKUP(Table_1[[#This Row],[AÇÕES]],'Dados Status Invest STOCKS'!A863:AD1478,3)/100),0)</f>
        <v>7.0900000000000005E-2</v>
      </c>
      <c r="M877" s="66">
        <f>IFERROR(IF(Ações!$B877="","",VLOOKUP(Table_1[[#This Row],[AÇÕES]],'Dados Status Invest STOCKS'!A863:AD1478,28)),0)</f>
        <v>0.25</v>
      </c>
      <c r="N877" s="66">
        <f>IFERROR(IF(Ações!$B877="","",VLOOKUP(Table_1[[#This Row],[AÇÕES]],'Dados Status Invest STOCKS'!A863:AD1478,27)),0)</f>
        <v>14.25</v>
      </c>
      <c r="O877" s="66">
        <f>IFERROR(IF(Ações!$L877="","",Ações!$K877*Ações!$L877),0)</f>
        <v>0.99969000000000008</v>
      </c>
      <c r="P877" s="67">
        <f t="shared" si="13"/>
        <v>0.06</v>
      </c>
      <c r="Q877" s="67">
        <f>IFERROR(Ações!$O877/Ações!$M877,0)</f>
        <v>3.9987600000000003</v>
      </c>
      <c r="R877" s="67">
        <f>IFERROR(IF(Ações!$B877="","",VLOOKUP(Table_1[[#This Row],[AÇÕES]],'Dados Status Invest STOCKS'!A863:AD1478,18)/100),0)</f>
        <v>1.72E-2</v>
      </c>
      <c r="S877" s="65">
        <f>IFERROR(IF(Ações!$B877="","",VLOOKUP(Table_1[[#This Row],[AÇÕES]],'Dados Status Invest STOCKS'!A863:AD1478,25)/100),0)</f>
        <v>0</v>
      </c>
      <c r="T877" s="67">
        <f>(1-Ações!$Q877)*Ações!$R877</f>
        <v>-5.1578672000000006E-2</v>
      </c>
      <c r="U877" s="68">
        <f>IF(Ações!$S877=0,Ações!$T877,IF(Ações!$T877=0,Ações!$S877,AVERAGE(Ações!$S877,Ações!$T877)))</f>
        <v>-5.1578672000000006E-2</v>
      </c>
    </row>
    <row r="878" spans="2:21" ht="15.75" customHeight="1" x14ac:dyDescent="0.2">
      <c r="B878" s="63" t="str">
        <f>IFERROR('Dados Status Invest STOCKS'!A865,"-")</f>
        <v>CBMG</v>
      </c>
      <c r="C878" s="45">
        <f>IFERROR((Ações!$D878-Ações!$K878)/Ações!$D878,0)</f>
        <v>0</v>
      </c>
      <c r="D878" s="46">
        <f>(Ações!$O878)/0.06</f>
        <v>0</v>
      </c>
      <c r="E878" s="47">
        <f>IFERROR((Ações!$F878-Ações!$K878)/Ações!$F878,0)</f>
        <v>0</v>
      </c>
      <c r="F878" s="46" t="str">
        <f>IF(OR(Ações!$N878&lt;0,Ações!$M878&lt;0),"",(22.5*Ações!$M878*Ações!$N878)^0.5)</f>
        <v/>
      </c>
      <c r="G878" s="47">
        <f>IFERROR((Ações!$H878-Ações!$K878)/Ações!$H878,0)</f>
        <v>0</v>
      </c>
      <c r="H878" s="48">
        <f>IFERROR(Ações!$I878/(Ações!$P878-Table_1[[#This Row],[CAGR LUCRO 5A]]),0)</f>
        <v>0</v>
      </c>
      <c r="I878" s="48">
        <f>IF(Ações!$S878&lt;0,"",Ações!$O878*(1+Ações!$S878))</f>
        <v>0</v>
      </c>
      <c r="J878" s="49">
        <f>IFERROR(IF(Ações!$B878="","",(VLOOKUP(Table_1[[#This Row],[AÇÕES]],'Dados Status Invest STOCKS'!A864:AD1479,4)/Table_1[[#This Row],[LPA]]))/100,0)</f>
        <v>2.4858156028368796E-2</v>
      </c>
      <c r="K878" s="64">
        <f>IFERROR(IF(Ações!$B878="","",VLOOKUP(Table_1[[#This Row],[AÇÕES]],'Dados Status Invest STOCKS'!A864:AD1479,2)),0)</f>
        <v>19.75</v>
      </c>
      <c r="L878" s="65">
        <f>IFERROR(IF(Ações!$B878="","",VLOOKUP(Table_1[[#This Row],[AÇÕES]],'Dados Status Invest STOCKS'!A864:AD1479,3)/100),0)</f>
        <v>0</v>
      </c>
      <c r="M878" s="66">
        <f>IFERROR(IF(Ações!$B878="","",VLOOKUP(Table_1[[#This Row],[AÇÕES]],'Dados Status Invest STOCKS'!A864:AD1479,28)),0)</f>
        <v>-2.82</v>
      </c>
      <c r="N878" s="66">
        <f>IFERROR(IF(Ações!$B878="","",VLOOKUP(Table_1[[#This Row],[AÇÕES]],'Dados Status Invest STOCKS'!A864:AD1479,27)),0)</f>
        <v>0.89</v>
      </c>
      <c r="O878" s="66">
        <f>IFERROR(IF(Ações!$L878="","",Ações!$K878*Ações!$L878),0)</f>
        <v>0</v>
      </c>
      <c r="P878" s="67">
        <f t="shared" si="13"/>
        <v>0.06</v>
      </c>
      <c r="Q878" s="67">
        <f>IFERROR(Ações!$O878/Ações!$M878,0)</f>
        <v>0</v>
      </c>
      <c r="R878" s="67">
        <f>IFERROR(IF(Ações!$B878="","",VLOOKUP(Table_1[[#This Row],[AÇÕES]],'Dados Status Invest STOCKS'!A864:AD1479,18)/100),0)</f>
        <v>-3.1635000000000004</v>
      </c>
      <c r="S878" s="65">
        <f>IFERROR(IF(Ações!$B878="","",VLOOKUP(Table_1[[#This Row],[AÇÕES]],'Dados Status Invest STOCKS'!A864:AD1479,25)/100),0)</f>
        <v>0</v>
      </c>
      <c r="T878" s="67">
        <f>(1-Ações!$Q878)*Ações!$R878</f>
        <v>-3.1635000000000004</v>
      </c>
      <c r="U878" s="68">
        <f>IF(Ações!$S878=0,Ações!$T878,IF(Ações!$T878=0,Ações!$S878,AVERAGE(Ações!$S878,Ações!$T878)))</f>
        <v>-3.1635000000000004</v>
      </c>
    </row>
    <row r="879" spans="2:21" ht="15.75" customHeight="1" x14ac:dyDescent="0.2">
      <c r="B879" s="63" t="str">
        <f>IFERROR('Dados Status Invest STOCKS'!A866,"-")</f>
        <v>CBNK</v>
      </c>
      <c r="C879" s="45">
        <f>IFERROR((Ações!$D879-Ações!$K879)/Ações!$D879,0)</f>
        <v>-14.384615384615381</v>
      </c>
      <c r="D879" s="46">
        <f>(Ações!$O879)/0.06</f>
        <v>1.6822000000000001</v>
      </c>
      <c r="E879" s="47">
        <f>IFERROR((Ações!$F879-Ações!$K879)/Ações!$F879,0)</f>
        <v>0.12460783544416995</v>
      </c>
      <c r="F879" s="46">
        <f>IF(OR(Ações!$N879&lt;0,Ações!$M879&lt;0),"",(22.5*Ações!$M879*Ações!$N879)^0.5)</f>
        <v>29.563892673327036</v>
      </c>
      <c r="G879" s="47">
        <f>IFERROR((Ações!$H879-Ações!$K879)/Ações!$H879,0)</f>
        <v>45.203142266852446</v>
      </c>
      <c r="H879" s="48">
        <f>IFERROR(Ações!$I879/(Ações!$P879-Table_1[[#This Row],[CAGR LUCRO 5A]]),0)</f>
        <v>-0.5854787391304348</v>
      </c>
      <c r="I879" s="48">
        <f>IF(Ações!$S879&lt;0,"",Ações!$O879*(1+Ações!$S879))</f>
        <v>0.12927370560000001</v>
      </c>
      <c r="J879" s="49">
        <f>IFERROR(IF(Ações!$B879="","",(VLOOKUP(Table_1[[#This Row],[AÇÕES]],'Dados Status Invest STOCKS'!A865:AD1480,4)/Table_1[[#This Row],[LPA]]))/100,0)</f>
        <v>3.189473684210526E-2</v>
      </c>
      <c r="K879" s="64">
        <f>IFERROR(IF(Ações!$B879="","",VLOOKUP(Table_1[[#This Row],[AÇÕES]],'Dados Status Invest STOCKS'!A865:AD1480,2)),0)</f>
        <v>25.88</v>
      </c>
      <c r="L879" s="65">
        <f>IFERROR(IF(Ações!$B879="","",VLOOKUP(Table_1[[#This Row],[AÇÕES]],'Dados Status Invest STOCKS'!A865:AD1480,3)/100),0)</f>
        <v>3.9000000000000003E-3</v>
      </c>
      <c r="M879" s="66">
        <f>IFERROR(IF(Ações!$B879="","",VLOOKUP(Table_1[[#This Row],[AÇÕES]],'Dados Status Invest STOCKS'!A865:AD1480,28)),0)</f>
        <v>2.85</v>
      </c>
      <c r="N879" s="66">
        <f>IFERROR(IF(Ações!$B879="","",VLOOKUP(Table_1[[#This Row],[AÇÕES]],'Dados Status Invest STOCKS'!A865:AD1480,27)),0)</f>
        <v>13.63</v>
      </c>
      <c r="O879" s="66">
        <f>IFERROR(IF(Ações!$L879="","",Ações!$K879*Ações!$L879),0)</f>
        <v>0.10093200000000001</v>
      </c>
      <c r="P879" s="67">
        <f t="shared" si="13"/>
        <v>0.06</v>
      </c>
      <c r="Q879" s="67">
        <f>IFERROR(Ações!$O879/Ações!$M879,0)</f>
        <v>3.5414736842105263E-2</v>
      </c>
      <c r="R879" s="67">
        <f>IFERROR(IF(Ações!$B879="","",VLOOKUP(Table_1[[#This Row],[AÇÕES]],'Dados Status Invest STOCKS'!A865:AD1480,18)/100),0)</f>
        <v>0.2089</v>
      </c>
      <c r="S879" s="65">
        <f>IFERROR(IF(Ações!$B879="","",VLOOKUP(Table_1[[#This Row],[AÇÕES]],'Dados Status Invest STOCKS'!A865:AD1480,25)/100),0)</f>
        <v>0.28079999999999999</v>
      </c>
      <c r="T879" s="67">
        <f>(1-Ações!$Q879)*Ações!$R879</f>
        <v>0.20150186147368421</v>
      </c>
      <c r="U879" s="68">
        <f>IF(Ações!$S879=0,Ações!$T879,IF(Ações!$T879=0,Ações!$S879,AVERAGE(Ações!$S879,Ações!$T879)))</f>
        <v>0.2411509307368421</v>
      </c>
    </row>
    <row r="880" spans="2:21" ht="15.75" customHeight="1" x14ac:dyDescent="0.2">
      <c r="B880" s="63" t="str">
        <f>IFERROR('Dados Status Invest STOCKS'!A867,"-")</f>
        <v>CBOE</v>
      </c>
      <c r="C880" s="45">
        <f>IFERROR((Ações!$D880-Ações!$K880)/Ações!$D880,0)</f>
        <v>-2.9473684210526319</v>
      </c>
      <c r="D880" s="46">
        <f>(Ações!$O880)/0.06</f>
        <v>29.918666666666663</v>
      </c>
      <c r="E880" s="47">
        <f>IFERROR((Ações!$F880-Ações!$K880)/Ações!$F880,0)</f>
        <v>-1.1190777052321548</v>
      </c>
      <c r="F880" s="46">
        <f>IF(OR(Ações!$N880&lt;0,Ações!$M880&lt;0),"",(22.5*Ações!$M880*Ações!$N880)^0.5)</f>
        <v>55.73179299107467</v>
      </c>
      <c r="G880" s="47">
        <f>IFERROR((Ações!$H880-Ações!$K880)/Ações!$H880,0)</f>
        <v>7.7204900273723434</v>
      </c>
      <c r="H880" s="48">
        <f>IFERROR(Ações!$I880/(Ações!$P880-Table_1[[#This Row],[CAGR LUCRO 5A]]),0)</f>
        <v>-17.573123316749587</v>
      </c>
      <c r="I880" s="48">
        <f>IF(Ações!$S880&lt;0,"",Ações!$O880*(1+Ações!$S880))</f>
        <v>2.1193186719999999</v>
      </c>
      <c r="J880" s="49">
        <f>IFERROR(IF(Ações!$B880="","",(VLOOKUP(Table_1[[#This Row],[AÇÕES]],'Dados Status Invest STOCKS'!A866:AD1481,4)/Table_1[[#This Row],[LPA]]))/100,0)</f>
        <v>6.6603325415676956E-2</v>
      </c>
      <c r="K880" s="64">
        <f>IFERROR(IF(Ações!$B880="","",VLOOKUP(Table_1[[#This Row],[AÇÕES]],'Dados Status Invest STOCKS'!A866:AD1481,2)),0)</f>
        <v>118.1</v>
      </c>
      <c r="L880" s="65">
        <f>IFERROR(IF(Ações!$B880="","",VLOOKUP(Table_1[[#This Row],[AÇÕES]],'Dados Status Invest STOCKS'!A866:AD1481,3)/100),0)</f>
        <v>1.52E-2</v>
      </c>
      <c r="M880" s="66">
        <f>IFERROR(IF(Ações!$B880="","",VLOOKUP(Table_1[[#This Row],[AÇÕES]],'Dados Status Invest STOCKS'!A866:AD1481,28)),0)</f>
        <v>4.21</v>
      </c>
      <c r="N880" s="66">
        <f>IFERROR(IF(Ações!$B880="","",VLOOKUP(Table_1[[#This Row],[AÇÕES]],'Dados Status Invest STOCKS'!A866:AD1481,27)),0)</f>
        <v>32.79</v>
      </c>
      <c r="O880" s="66">
        <f>IFERROR(IF(Ações!$L880="","",Ações!$K880*Ações!$L880),0)</f>
        <v>1.7951199999999998</v>
      </c>
      <c r="P880" s="67">
        <f t="shared" si="13"/>
        <v>0.06</v>
      </c>
      <c r="Q880" s="67">
        <f>IFERROR(Ações!$O880/Ações!$M880,0)</f>
        <v>0.42639429928741091</v>
      </c>
      <c r="R880" s="67">
        <f>IFERROR(IF(Ações!$B880="","",VLOOKUP(Table_1[[#This Row],[AÇÕES]],'Dados Status Invest STOCKS'!A866:AD1481,18)/100),0)</f>
        <v>0.12839999999999999</v>
      </c>
      <c r="S880" s="65">
        <f>IFERROR(IF(Ações!$B880="","",VLOOKUP(Table_1[[#This Row],[AÇÕES]],'Dados Status Invest STOCKS'!A866:AD1481,25)/100),0)</f>
        <v>0.18059999999999998</v>
      </c>
      <c r="T880" s="67">
        <f>(1-Ações!$Q880)*Ações!$R880</f>
        <v>7.3650971971496434E-2</v>
      </c>
      <c r="U880" s="68">
        <f>IF(Ações!$S880=0,Ações!$T880,IF(Ações!$T880=0,Ações!$S880,AVERAGE(Ações!$S880,Ações!$T880)))</f>
        <v>0.12712548598574822</v>
      </c>
    </row>
    <row r="881" spans="2:21" ht="15.75" customHeight="1" x14ac:dyDescent="0.2">
      <c r="B881" s="63" t="str">
        <f>IFERROR('Dados Status Invest STOCKS'!A868,"-")</f>
        <v>CBPO</v>
      </c>
      <c r="C881" s="45">
        <f>IFERROR((Ações!$D881-Ações!$K881)/Ações!$D881,0)</f>
        <v>0</v>
      </c>
      <c r="D881" s="46">
        <f>(Ações!$O881)/0.06</f>
        <v>0</v>
      </c>
      <c r="E881" s="47">
        <f>IFERROR((Ações!$F881-Ações!$K881)/Ações!$F881,0)</f>
        <v>-0.87058350199252887</v>
      </c>
      <c r="F881" s="46">
        <f>IF(OR(Ações!$N881&lt;0,Ações!$M881&lt;0),"",(22.5*Ações!$M881*Ações!$N881)^0.5)</f>
        <v>64.145759797511161</v>
      </c>
      <c r="G881" s="47">
        <f>IFERROR((Ações!$H881-Ações!$K881)/Ações!$H881,0)</f>
        <v>0</v>
      </c>
      <c r="H881" s="48">
        <f>IFERROR(Ações!$I881/(Ações!$P881-Table_1[[#This Row],[CAGR LUCRO 5A]]),0)</f>
        <v>0</v>
      </c>
      <c r="I881" s="48">
        <f>IF(Ações!$S881&lt;0,"",Ações!$O881*(1+Ações!$S881))</f>
        <v>0</v>
      </c>
      <c r="J881" s="49">
        <f>IFERROR(IF(Ações!$B881="","",(VLOOKUP(Table_1[[#This Row],[AÇÕES]],'Dados Status Invest STOCKS'!A867:AD1482,4)/Table_1[[#This Row],[LPA]]))/100,0)</f>
        <v>9.3008356545961013E-2</v>
      </c>
      <c r="K881" s="64">
        <f>IFERROR(IF(Ações!$B881="","",VLOOKUP(Table_1[[#This Row],[AÇÕES]],'Dados Status Invest STOCKS'!A867:AD1482,2)),0)</f>
        <v>119.99</v>
      </c>
      <c r="L881" s="65">
        <f>IFERROR(IF(Ações!$B881="","",VLOOKUP(Table_1[[#This Row],[AÇÕES]],'Dados Status Invest STOCKS'!A867:AD1482,3)/100),0)</f>
        <v>0</v>
      </c>
      <c r="M881" s="66">
        <f>IFERROR(IF(Ações!$B881="","",VLOOKUP(Table_1[[#This Row],[AÇÕES]],'Dados Status Invest STOCKS'!A867:AD1482,28)),0)</f>
        <v>3.59</v>
      </c>
      <c r="N881" s="66">
        <f>IFERROR(IF(Ações!$B881="","",VLOOKUP(Table_1[[#This Row],[AÇÕES]],'Dados Status Invest STOCKS'!A867:AD1482,27)),0)</f>
        <v>50.94</v>
      </c>
      <c r="O881" s="66">
        <f>IFERROR(IF(Ações!$L881="","",Ações!$K881*Ações!$L881),0)</f>
        <v>0</v>
      </c>
      <c r="P881" s="67">
        <f t="shared" si="13"/>
        <v>0.06</v>
      </c>
      <c r="Q881" s="67">
        <f>IFERROR(Ações!$O881/Ações!$M881,0)</f>
        <v>0</v>
      </c>
      <c r="R881" s="67">
        <f>IFERROR(IF(Ações!$B881="","",VLOOKUP(Table_1[[#This Row],[AÇÕES]],'Dados Status Invest STOCKS'!A867:AD1482,18)/100),0)</f>
        <v>7.0499999999999993E-2</v>
      </c>
      <c r="S881" s="65">
        <f>IFERROR(IF(Ações!$B881="","",VLOOKUP(Table_1[[#This Row],[AÇÕES]],'Dados Status Invest STOCKS'!A867:AD1482,25)/100),0)</f>
        <v>0.1186</v>
      </c>
      <c r="T881" s="67">
        <f>(1-Ações!$Q881)*Ações!$R881</f>
        <v>7.0499999999999993E-2</v>
      </c>
      <c r="U881" s="68">
        <f>IF(Ações!$S881=0,Ações!$T881,IF(Ações!$T881=0,Ações!$S881,AVERAGE(Ações!$S881,Ações!$T881)))</f>
        <v>9.4549999999999995E-2</v>
      </c>
    </row>
    <row r="882" spans="2:21" ht="15.75" customHeight="1" x14ac:dyDescent="0.2">
      <c r="B882" s="63" t="str">
        <f>IFERROR('Dados Status Invest STOCKS'!A869,"-")</f>
        <v>CBRE</v>
      </c>
      <c r="C882" s="45">
        <f>IFERROR((Ações!$D882-Ações!$K882)/Ações!$D882,0)</f>
        <v>0</v>
      </c>
      <c r="D882" s="46">
        <f>(Ações!$O882)/0.06</f>
        <v>0</v>
      </c>
      <c r="E882" s="47">
        <f>IFERROR((Ações!$F882-Ações!$K882)/Ações!$F882,0)</f>
        <v>-1.085515058884359</v>
      </c>
      <c r="F882" s="46">
        <f>IF(OR(Ações!$N882&lt;0,Ações!$M882&lt;0),"",(22.5*Ações!$M882*Ações!$N882)^0.5)</f>
        <v>48.30940902143184</v>
      </c>
      <c r="G882" s="47">
        <f>IFERROR((Ações!$H882-Ações!$K882)/Ações!$H882,0)</f>
        <v>0</v>
      </c>
      <c r="H882" s="48">
        <f>IFERROR(Ações!$I882/(Ações!$P882-Table_1[[#This Row],[CAGR LUCRO 5A]]),0)</f>
        <v>0</v>
      </c>
      <c r="I882" s="48">
        <f>IF(Ações!$S882&lt;0,"",Ações!$O882*(1+Ações!$S882))</f>
        <v>0</v>
      </c>
      <c r="J882" s="49">
        <f>IFERROR(IF(Ações!$B882="","",(VLOOKUP(Table_1[[#This Row],[AÇÕES]],'Dados Status Invest STOCKS'!A868:AD1483,4)/Table_1[[#This Row],[LPA]]))/100,0)</f>
        <v>5.3027522935779815E-2</v>
      </c>
      <c r="K882" s="64">
        <f>IFERROR(IF(Ações!$B882="","",VLOOKUP(Table_1[[#This Row],[AÇÕES]],'Dados Status Invest STOCKS'!A868:AD1483,2)),0)</f>
        <v>100.75</v>
      </c>
      <c r="L882" s="65">
        <f>IFERROR(IF(Ações!$B882="","",VLOOKUP(Table_1[[#This Row],[AÇÕES]],'Dados Status Invest STOCKS'!A868:AD1483,3)/100),0)</f>
        <v>0</v>
      </c>
      <c r="M882" s="66">
        <f>IFERROR(IF(Ações!$B882="","",VLOOKUP(Table_1[[#This Row],[AÇÕES]],'Dados Status Invest STOCKS'!A868:AD1483,28)),0)</f>
        <v>4.3600000000000003</v>
      </c>
      <c r="N882" s="66">
        <f>IFERROR(IF(Ações!$B882="","",VLOOKUP(Table_1[[#This Row],[AÇÕES]],'Dados Status Invest STOCKS'!A868:AD1483,27)),0)</f>
        <v>23.79</v>
      </c>
      <c r="O882" s="66">
        <f>IFERROR(IF(Ações!$L882="","",Ações!$K882*Ações!$L882),0)</f>
        <v>0</v>
      </c>
      <c r="P882" s="67">
        <f t="shared" si="13"/>
        <v>0.06</v>
      </c>
      <c r="Q882" s="67">
        <f>IFERROR(Ações!$O882/Ações!$M882,0)</f>
        <v>0</v>
      </c>
      <c r="R882" s="67">
        <f>IFERROR(IF(Ações!$B882="","",VLOOKUP(Table_1[[#This Row],[AÇÕES]],'Dados Status Invest STOCKS'!A868:AD1483,18)/100),0)</f>
        <v>0.18309999999999998</v>
      </c>
      <c r="S882" s="65">
        <f>IFERROR(IF(Ações!$B882="","",VLOOKUP(Table_1[[#This Row],[AÇÕES]],'Dados Status Invest STOCKS'!A868:AD1483,25)/100),0)</f>
        <v>6.5700000000000008E-2</v>
      </c>
      <c r="T882" s="67">
        <f>(1-Ações!$Q882)*Ações!$R882</f>
        <v>0.18309999999999998</v>
      </c>
      <c r="U882" s="68">
        <f>IF(Ações!$S882=0,Ações!$T882,IF(Ações!$T882=0,Ações!$S882,AVERAGE(Ações!$S882,Ações!$T882)))</f>
        <v>0.1244</v>
      </c>
    </row>
    <row r="883" spans="2:21" ht="15.75" customHeight="1" x14ac:dyDescent="0.2">
      <c r="B883" s="63" t="str">
        <f>IFERROR('Dados Status Invest STOCKS'!A870,"-")</f>
        <v>CBRL</v>
      </c>
      <c r="C883" s="45">
        <f>IFERROR((Ações!$D883-Ações!$K883)/Ações!$D883,0)</f>
        <v>-1.0066889632107021</v>
      </c>
      <c r="D883" s="46">
        <f>(Ações!$O883)/0.06</f>
        <v>59.914616666666674</v>
      </c>
      <c r="E883" s="47">
        <f>IFERROR((Ações!$F883-Ações!$K883)/Ações!$F883,0)</f>
        <v>-1.1960641560780876</v>
      </c>
      <c r="F883" s="46">
        <f>IF(OR(Ações!$N883&lt;0,Ações!$M883&lt;0),"",(22.5*Ações!$M883*Ações!$N883)^0.5)</f>
        <v>54.74794516691928</v>
      </c>
      <c r="G883" s="47">
        <f>IFERROR((Ações!$H883-Ações!$K883)/Ações!$H883,0)</f>
        <v>1.0315219755452514</v>
      </c>
      <c r="H883" s="48">
        <f>IFERROR(Ações!$I883/(Ações!$P883-Table_1[[#This Row],[CAGR LUCRO 5A]]),0)</f>
        <v>-3814.1644969999966</v>
      </c>
      <c r="I883" s="48">
        <f>IF(Ações!$S883&lt;0,"",Ações!$O883*(1+Ações!$S883))</f>
        <v>3.8141644970000002</v>
      </c>
      <c r="J883" s="49">
        <f>IFERROR(IF(Ações!$B883="","",(VLOOKUP(Table_1[[#This Row],[AÇÕES]],'Dados Status Invest STOCKS'!A869:AD1484,4)/Table_1[[#This Row],[LPA]]))/100,0)</f>
        <v>4.845381526104417E-2</v>
      </c>
      <c r="K883" s="64">
        <f>IFERROR(IF(Ações!$B883="","",VLOOKUP(Table_1[[#This Row],[AÇÕES]],'Dados Status Invest STOCKS'!A869:AD1484,2)),0)</f>
        <v>120.23</v>
      </c>
      <c r="L883" s="65">
        <f>IFERROR(IF(Ações!$B883="","",VLOOKUP(Table_1[[#This Row],[AÇÕES]],'Dados Status Invest STOCKS'!A869:AD1484,3)/100),0)</f>
        <v>2.9900000000000003E-2</v>
      </c>
      <c r="M883" s="66">
        <f>IFERROR(IF(Ações!$B883="","",VLOOKUP(Table_1[[#This Row],[AÇÕES]],'Dados Status Invest STOCKS'!A869:AD1484,28)),0)</f>
        <v>4.9800000000000004</v>
      </c>
      <c r="N883" s="66">
        <f>IFERROR(IF(Ações!$B883="","",VLOOKUP(Table_1[[#This Row],[AÇÕES]],'Dados Status Invest STOCKS'!A869:AD1484,27)),0)</f>
        <v>26.75</v>
      </c>
      <c r="O883" s="66">
        <f>IFERROR(IF(Ações!$L883="","",Ações!$K883*Ações!$L883),0)</f>
        <v>3.5948770000000003</v>
      </c>
      <c r="P883" s="67">
        <f t="shared" si="13"/>
        <v>0.06</v>
      </c>
      <c r="Q883" s="67">
        <f>IFERROR(Ações!$O883/Ações!$M883,0)</f>
        <v>0.72186285140562245</v>
      </c>
      <c r="R883" s="67">
        <f>IFERROR(IF(Ações!$B883="","",VLOOKUP(Table_1[[#This Row],[AÇÕES]],'Dados Status Invest STOCKS'!A869:AD1484,18)/100),0)</f>
        <v>0.18629999999999999</v>
      </c>
      <c r="S883" s="65">
        <f>IFERROR(IF(Ações!$B883="","",VLOOKUP(Table_1[[#This Row],[AÇÕES]],'Dados Status Invest STOCKS'!A869:AD1484,25)/100),0)</f>
        <v>6.0999999999999999E-2</v>
      </c>
      <c r="T883" s="67">
        <f>(1-Ações!$Q883)*Ações!$R883</f>
        <v>5.1816950783132538E-2</v>
      </c>
      <c r="U883" s="68">
        <f>IF(Ações!$S883=0,Ações!$T883,IF(Ações!$T883=0,Ações!$S883,AVERAGE(Ações!$S883,Ações!$T883)))</f>
        <v>5.6408475391566265E-2</v>
      </c>
    </row>
    <row r="884" spans="2:21" ht="15.75" customHeight="1" x14ac:dyDescent="0.2">
      <c r="B884" s="63" t="str">
        <f>IFERROR('Dados Status Invest STOCKS'!A871,"-")</f>
        <v>CBSH</v>
      </c>
      <c r="C884" s="45">
        <f>IFERROR((Ações!$D884-Ações!$K884)/Ações!$D884,0)</f>
        <v>-2.9735099337748339</v>
      </c>
      <c r="D884" s="46">
        <f>(Ações!$O884)/0.06</f>
        <v>17.543683333333334</v>
      </c>
      <c r="E884" s="47">
        <f>IFERROR((Ações!$F884-Ações!$K884)/Ações!$F884,0)</f>
        <v>-0.30136516184376672</v>
      </c>
      <c r="F884" s="46">
        <f>IF(OR(Ações!$N884&lt;0,Ações!$M884&lt;0),"",(22.5*Ações!$M884*Ações!$N884)^0.5)</f>
        <v>53.566825087921721</v>
      </c>
      <c r="G884" s="47">
        <f>IFERROR((Ações!$H884-Ações!$K884)/Ações!$H884,0)</f>
        <v>1.6863031815407936</v>
      </c>
      <c r="H884" s="48">
        <f>IFERROR(Ações!$I884/(Ações!$P884-Table_1[[#This Row],[CAGR LUCRO 5A]]),0)</f>
        <v>-101.57318496396397</v>
      </c>
      <c r="I884" s="48">
        <f>IF(Ações!$S884&lt;0,"",Ações!$O884*(1+Ações!$S884))</f>
        <v>1.1274623530999999</v>
      </c>
      <c r="J884" s="49">
        <f>IFERROR(IF(Ações!$B884="","",(VLOOKUP(Table_1[[#This Row],[AÇÕES]],'Dados Status Invest STOCKS'!A870:AD1485,4)/Table_1[[#This Row],[LPA]]))/100,0)</f>
        <v>3.4854586129753916E-2</v>
      </c>
      <c r="K884" s="64">
        <f>IFERROR(IF(Ações!$B884="","",VLOOKUP(Table_1[[#This Row],[AÇÕES]],'Dados Status Invest STOCKS'!A870:AD1485,2)),0)</f>
        <v>69.709999999999994</v>
      </c>
      <c r="L884" s="65">
        <f>IFERROR(IF(Ações!$B884="","",VLOOKUP(Table_1[[#This Row],[AÇÕES]],'Dados Status Invest STOCKS'!A870:AD1485,3)/100),0)</f>
        <v>1.5100000000000001E-2</v>
      </c>
      <c r="M884" s="66">
        <f>IFERROR(IF(Ações!$B884="","",VLOOKUP(Table_1[[#This Row],[AÇÕES]],'Dados Status Invest STOCKS'!A870:AD1485,28)),0)</f>
        <v>4.47</v>
      </c>
      <c r="N884" s="66">
        <f>IFERROR(IF(Ações!$B884="","",VLOOKUP(Table_1[[#This Row],[AÇÕES]],'Dados Status Invest STOCKS'!A870:AD1485,27)),0)</f>
        <v>28.53</v>
      </c>
      <c r="O884" s="66">
        <f>IFERROR(IF(Ações!$L884="","",Ações!$K884*Ações!$L884),0)</f>
        <v>1.052621</v>
      </c>
      <c r="P884" s="67">
        <f t="shared" si="13"/>
        <v>0.06</v>
      </c>
      <c r="Q884" s="67">
        <f>IFERROR(Ações!$O884/Ações!$M884,0)</f>
        <v>0.23548568232662195</v>
      </c>
      <c r="R884" s="67">
        <f>IFERROR(IF(Ações!$B884="","",VLOOKUP(Table_1[[#This Row],[AÇÕES]],'Dados Status Invest STOCKS'!A870:AD1485,18)/100),0)</f>
        <v>0.15679999999999999</v>
      </c>
      <c r="S884" s="65">
        <f>IFERROR(IF(Ações!$B884="","",VLOOKUP(Table_1[[#This Row],[AÇÕES]],'Dados Status Invest STOCKS'!A870:AD1485,25)/100),0)</f>
        <v>7.1099999999999997E-2</v>
      </c>
      <c r="T884" s="67">
        <f>(1-Ações!$Q884)*Ações!$R884</f>
        <v>0.11987584501118567</v>
      </c>
      <c r="U884" s="68">
        <f>IF(Ações!$S884=0,Ações!$T884,IF(Ações!$T884=0,Ações!$S884,AVERAGE(Ações!$S884,Ações!$T884)))</f>
        <v>9.5487922505592834E-2</v>
      </c>
    </row>
    <row r="885" spans="2:21" ht="15.75" customHeight="1" x14ac:dyDescent="0.2">
      <c r="B885" s="63" t="str">
        <f>IFERROR('Dados Status Invest STOCKS'!A872,"-")</f>
        <v>CBT</v>
      </c>
      <c r="C885" s="45">
        <f>IFERROR((Ações!$D885-Ações!$K885)/Ações!$D885,0)</f>
        <v>-1.3622047244094486</v>
      </c>
      <c r="D885" s="46">
        <f>(Ações!$O885)/0.06</f>
        <v>23.630466666666667</v>
      </c>
      <c r="E885" s="47">
        <f>IFERROR((Ações!$F885-Ações!$K885)/Ações!$F885,0)</f>
        <v>-0.37405600656220728</v>
      </c>
      <c r="F885" s="46">
        <f>IF(OR(Ações!$N885&lt;0,Ações!$M885&lt;0),"",(22.5*Ações!$M885*Ações!$N885)^0.5)</f>
        <v>40.624253839301474</v>
      </c>
      <c r="G885" s="47">
        <f>IFERROR((Ações!$H885-Ações!$K885)/Ações!$H885,0)</f>
        <v>2.8949678703955111</v>
      </c>
      <c r="H885" s="48">
        <f>IFERROR(Ações!$I885/(Ações!$P885-Table_1[[#This Row],[CAGR LUCRO 5A]]),0)</f>
        <v>-29.45696382089552</v>
      </c>
      <c r="I885" s="48">
        <f>IF(Ações!$S885&lt;0,"",Ações!$O885*(1+Ações!$S885))</f>
        <v>1.5788932607999997</v>
      </c>
      <c r="J885" s="49">
        <f>IFERROR(IF(Ações!$B885="","",(VLOOKUP(Table_1[[#This Row],[AÇÕES]],'Dados Status Invest STOCKS'!A871:AD1486,4)/Table_1[[#This Row],[LPA]]))/100,0)</f>
        <v>2.8818181818181812E-2</v>
      </c>
      <c r="K885" s="64">
        <f>IFERROR(IF(Ações!$B885="","",VLOOKUP(Table_1[[#This Row],[AÇÕES]],'Dados Status Invest STOCKS'!A871:AD1486,2)),0)</f>
        <v>55.82</v>
      </c>
      <c r="L885" s="65">
        <f>IFERROR(IF(Ações!$B885="","",VLOOKUP(Table_1[[#This Row],[AÇÕES]],'Dados Status Invest STOCKS'!A871:AD1486,3)/100),0)</f>
        <v>2.5399999999999999E-2</v>
      </c>
      <c r="M885" s="66">
        <f>IFERROR(IF(Ações!$B885="","",VLOOKUP(Table_1[[#This Row],[AÇÕES]],'Dados Status Invest STOCKS'!A871:AD1486,28)),0)</f>
        <v>4.4000000000000004</v>
      </c>
      <c r="N885" s="66">
        <f>IFERROR(IF(Ações!$B885="","",VLOOKUP(Table_1[[#This Row],[AÇÕES]],'Dados Status Invest STOCKS'!A871:AD1486,27)),0)</f>
        <v>16.670000000000002</v>
      </c>
      <c r="O885" s="66">
        <f>IFERROR(IF(Ações!$L885="","",Ações!$K885*Ações!$L885),0)</f>
        <v>1.4178279999999999</v>
      </c>
      <c r="P885" s="67">
        <f t="shared" si="13"/>
        <v>0.06</v>
      </c>
      <c r="Q885" s="67">
        <f>IFERROR(Ações!$O885/Ações!$M885,0)</f>
        <v>0.32223363636363633</v>
      </c>
      <c r="R885" s="67">
        <f>IFERROR(IF(Ações!$B885="","",VLOOKUP(Table_1[[#This Row],[AÇÕES]],'Dados Status Invest STOCKS'!A871:AD1486,18)/100),0)</f>
        <v>0.26400000000000001</v>
      </c>
      <c r="S885" s="65">
        <f>IFERROR(IF(Ações!$B885="","",VLOOKUP(Table_1[[#This Row],[AÇÕES]],'Dados Status Invest STOCKS'!A871:AD1486,25)/100),0)</f>
        <v>0.11359999999999999</v>
      </c>
      <c r="T885" s="67">
        <f>(1-Ações!$Q885)*Ações!$R885</f>
        <v>0.17893032</v>
      </c>
      <c r="U885" s="68">
        <f>IF(Ações!$S885=0,Ações!$T885,IF(Ações!$T885=0,Ações!$S885,AVERAGE(Ações!$S885,Ações!$T885)))</f>
        <v>0.14626516000000001</v>
      </c>
    </row>
    <row r="886" spans="2:21" ht="15.75" customHeight="1" x14ac:dyDescent="0.2">
      <c r="B886" s="63" t="str">
        <f>IFERROR('Dados Status Invest STOCKS'!A873,"-")</f>
        <v>CBTX</v>
      </c>
      <c r="C886" s="45">
        <f>IFERROR((Ações!$D886-Ações!$K886)/Ações!$D886,0)</f>
        <v>-2.5928143712574849</v>
      </c>
      <c r="D886" s="46">
        <f>(Ações!$O886)/0.06</f>
        <v>8.6673000000000009</v>
      </c>
      <c r="E886" s="47">
        <f>IFERROR((Ações!$F886-Ações!$K886)/Ações!$F886,0)</f>
        <v>9.4950874486380982E-3</v>
      </c>
      <c r="F886" s="46">
        <f>IF(OR(Ações!$N886&lt;0,Ações!$M886&lt;0),"",(22.5*Ações!$M886*Ações!$N886)^0.5)</f>
        <v>31.438511415141779</v>
      </c>
      <c r="G886" s="47">
        <f>IFERROR((Ações!$H886-Ações!$K886)/Ações!$H886,0)</f>
        <v>-1.4827531025588832</v>
      </c>
      <c r="H886" s="48">
        <f>IFERROR(Ações!$I886/(Ações!$P886-Table_1[[#This Row],[CAGR LUCRO 5A]]),0)</f>
        <v>12.542527876777251</v>
      </c>
      <c r="I886" s="48">
        <f>IF(Ações!$S886&lt;0,"",Ações!$O886*(1+Ações!$S886))</f>
        <v>0.52929467640000005</v>
      </c>
      <c r="J886" s="49">
        <f>IFERROR(IF(Ações!$B886="","",(VLOOKUP(Table_1[[#This Row],[AÇÕES]],'Dados Status Invest STOCKS'!A872:AD1487,4)/Table_1[[#This Row],[LPA]]))/100,0)</f>
        <v>8.6315789473684207E-2</v>
      </c>
      <c r="K886" s="64">
        <f>IFERROR(IF(Ações!$B886="","",VLOOKUP(Table_1[[#This Row],[AÇÕES]],'Dados Status Invest STOCKS'!A872:AD1487,2)),0)</f>
        <v>31.14</v>
      </c>
      <c r="L886" s="65">
        <f>IFERROR(IF(Ações!$B886="","",VLOOKUP(Table_1[[#This Row],[AÇÕES]],'Dados Status Invest STOCKS'!A872:AD1487,3)/100),0)</f>
        <v>1.67E-2</v>
      </c>
      <c r="M886" s="66">
        <f>IFERROR(IF(Ações!$B886="","",VLOOKUP(Table_1[[#This Row],[AÇÕES]],'Dados Status Invest STOCKS'!A872:AD1487,28)),0)</f>
        <v>1.9</v>
      </c>
      <c r="N886" s="66">
        <f>IFERROR(IF(Ações!$B886="","",VLOOKUP(Table_1[[#This Row],[AÇÕES]],'Dados Status Invest STOCKS'!A872:AD1487,27)),0)</f>
        <v>23.12</v>
      </c>
      <c r="O886" s="66">
        <f>IFERROR(IF(Ações!$L886="","",Ações!$K886*Ações!$L886),0)</f>
        <v>0.520038</v>
      </c>
      <c r="P886" s="67">
        <f t="shared" si="13"/>
        <v>0.06</v>
      </c>
      <c r="Q886" s="67">
        <f>IFERROR(Ações!$O886/Ações!$M886,0)</f>
        <v>0.27370421052631583</v>
      </c>
      <c r="R886" s="67">
        <f>IFERROR(IF(Ações!$B886="","",VLOOKUP(Table_1[[#This Row],[AÇÕES]],'Dados Status Invest STOCKS'!A872:AD1487,18)/100),0)</f>
        <v>8.2100000000000006E-2</v>
      </c>
      <c r="S886" s="65">
        <f>IFERROR(IF(Ações!$B886="","",VLOOKUP(Table_1[[#This Row],[AÇÕES]],'Dados Status Invest STOCKS'!A872:AD1487,25)/100),0)</f>
        <v>1.78E-2</v>
      </c>
      <c r="T886" s="67">
        <f>(1-Ações!$Q886)*Ações!$R886</f>
        <v>5.9628884315789471E-2</v>
      </c>
      <c r="U886" s="68">
        <f>IF(Ações!$S886=0,Ações!$T886,IF(Ações!$T886=0,Ações!$S886,AVERAGE(Ações!$S886,Ações!$T886)))</f>
        <v>3.8714442157894734E-2</v>
      </c>
    </row>
    <row r="887" spans="2:21" ht="15.75" customHeight="1" x14ac:dyDescent="0.2">
      <c r="B887" s="63" t="str">
        <f>IFERROR('Dados Status Invest STOCKS'!A874,"-")</f>
        <v>CBU</v>
      </c>
      <c r="C887" s="45">
        <f>IFERROR((Ações!$D887-Ações!$K887)/Ações!$D887,0)</f>
        <v>-1.5974025974025974</v>
      </c>
      <c r="D887" s="46">
        <f>(Ações!$O887)/0.06</f>
        <v>28.316749999999999</v>
      </c>
      <c r="E887" s="47">
        <f>IFERROR((Ações!$F887-Ações!$K887)/Ações!$F887,0)</f>
        <v>-0.32466122732519986</v>
      </c>
      <c r="F887" s="46">
        <f>IF(OR(Ações!$N887&lt;0,Ações!$M887&lt;0),"",(22.5*Ações!$M887*Ações!$N887)^0.5)</f>
        <v>55.523630104668051</v>
      </c>
      <c r="G887" s="47">
        <f>IFERROR((Ações!$H887-Ações!$K887)/Ações!$H887,0)</f>
        <v>3.5555152053154719</v>
      </c>
      <c r="H887" s="48">
        <f>IFERROR(Ações!$I887/(Ações!$P887-Table_1[[#This Row],[CAGR LUCRO 5A]]),0)</f>
        <v>-28.780889210526311</v>
      </c>
      <c r="I887" s="48">
        <f>IF(Ações!$S887&lt;0,"",Ações!$O887*(1+Ações!$S887))</f>
        <v>1.9139291324999999</v>
      </c>
      <c r="J887" s="49">
        <f>IFERROR(IF(Ações!$B887="","",(VLOOKUP(Table_1[[#This Row],[AÇÕES]],'Dados Status Invest STOCKS'!A873:AD1488,4)/Table_1[[#This Row],[LPA]]))/100,0)</f>
        <v>5.7675070028011206E-2</v>
      </c>
      <c r="K887" s="64">
        <f>IFERROR(IF(Ações!$B887="","",VLOOKUP(Table_1[[#This Row],[AÇÕES]],'Dados Status Invest STOCKS'!A873:AD1488,2)),0)</f>
        <v>73.55</v>
      </c>
      <c r="L887" s="65">
        <f>IFERROR(IF(Ações!$B887="","",VLOOKUP(Table_1[[#This Row],[AÇÕES]],'Dados Status Invest STOCKS'!A873:AD1488,3)/100),0)</f>
        <v>2.3099999999999999E-2</v>
      </c>
      <c r="M887" s="66">
        <f>IFERROR(IF(Ações!$B887="","",VLOOKUP(Table_1[[#This Row],[AÇÕES]],'Dados Status Invest STOCKS'!A873:AD1488,28)),0)</f>
        <v>3.57</v>
      </c>
      <c r="N887" s="66">
        <f>IFERROR(IF(Ações!$B887="","",VLOOKUP(Table_1[[#This Row],[AÇÕES]],'Dados Status Invest STOCKS'!A873:AD1488,27)),0)</f>
        <v>38.380000000000003</v>
      </c>
      <c r="O887" s="66">
        <f>IFERROR(IF(Ações!$L887="","",Ações!$K887*Ações!$L887),0)</f>
        <v>1.6990049999999999</v>
      </c>
      <c r="P887" s="67">
        <f t="shared" si="13"/>
        <v>0.06</v>
      </c>
      <c r="Q887" s="67">
        <f>IFERROR(Ações!$O887/Ações!$M887,0)</f>
        <v>0.47591176470588231</v>
      </c>
      <c r="R887" s="67">
        <f>IFERROR(IF(Ações!$B887="","",VLOOKUP(Table_1[[#This Row],[AÇÕES]],'Dados Status Invest STOCKS'!A873:AD1488,18)/100),0)</f>
        <v>9.3100000000000002E-2</v>
      </c>
      <c r="S887" s="65">
        <f>IFERROR(IF(Ações!$B887="","",VLOOKUP(Table_1[[#This Row],[AÇÕES]],'Dados Status Invest STOCKS'!A873:AD1488,25)/100),0)</f>
        <v>0.1265</v>
      </c>
      <c r="T887" s="67">
        <f>(1-Ações!$Q887)*Ações!$R887</f>
        <v>4.8792614705882351E-2</v>
      </c>
      <c r="U887" s="68">
        <f>IF(Ações!$S887=0,Ações!$T887,IF(Ações!$T887=0,Ações!$S887,AVERAGE(Ações!$S887,Ações!$T887)))</f>
        <v>8.7646307352941183E-2</v>
      </c>
    </row>
    <row r="888" spans="2:21" ht="15.75" customHeight="1" x14ac:dyDescent="0.2">
      <c r="B888" s="63" t="str">
        <f>IFERROR('Dados Status Invest STOCKS'!A875,"-")</f>
        <v>CBZ</v>
      </c>
      <c r="C888" s="45">
        <f>IFERROR((Ações!$D888-Ações!$K888)/Ações!$D888,0)</f>
        <v>0</v>
      </c>
      <c r="D888" s="46">
        <f>(Ações!$O888)/0.06</f>
        <v>0</v>
      </c>
      <c r="E888" s="47">
        <f>IFERROR((Ações!$F888-Ações!$K888)/Ações!$F888,0)</f>
        <v>-0.82222217259781338</v>
      </c>
      <c r="F888" s="46">
        <f>IF(OR(Ações!$N888&lt;0,Ações!$M888&lt;0),"",(22.5*Ações!$M888*Ações!$N888)^0.5)</f>
        <v>21.89085425468819</v>
      </c>
      <c r="G888" s="47">
        <f>IFERROR((Ações!$H888-Ações!$K888)/Ações!$H888,0)</f>
        <v>0</v>
      </c>
      <c r="H888" s="48">
        <f>IFERROR(Ações!$I888/(Ações!$P888-Table_1[[#This Row],[CAGR LUCRO 5A]]),0)</f>
        <v>0</v>
      </c>
      <c r="I888" s="48">
        <f>IF(Ações!$S888&lt;0,"",Ações!$O888*(1+Ações!$S888))</f>
        <v>0</v>
      </c>
      <c r="J888" s="49">
        <f>IFERROR(IF(Ações!$B888="","",(VLOOKUP(Table_1[[#This Row],[AÇÕES]],'Dados Status Invest STOCKS'!A874:AD1489,4)/Table_1[[#This Row],[LPA]]))/100,0)</f>
        <v>0.1677922077922078</v>
      </c>
      <c r="K888" s="64">
        <f>IFERROR(IF(Ações!$B888="","",VLOOKUP(Table_1[[#This Row],[AÇÕES]],'Dados Status Invest STOCKS'!A874:AD1489,2)),0)</f>
        <v>39.89</v>
      </c>
      <c r="L888" s="65">
        <f>IFERROR(IF(Ações!$B888="","",VLOOKUP(Table_1[[#This Row],[AÇÕES]],'Dados Status Invest STOCKS'!A874:AD1489,3)/100),0)</f>
        <v>0</v>
      </c>
      <c r="M888" s="66">
        <f>IFERROR(IF(Ações!$B888="","",VLOOKUP(Table_1[[#This Row],[AÇÕES]],'Dados Status Invest STOCKS'!A874:AD1489,28)),0)</f>
        <v>1.54</v>
      </c>
      <c r="N888" s="66">
        <f>IFERROR(IF(Ações!$B888="","",VLOOKUP(Table_1[[#This Row],[AÇÕES]],'Dados Status Invest STOCKS'!A874:AD1489,27)),0)</f>
        <v>13.83</v>
      </c>
      <c r="O888" s="66">
        <f>IFERROR(IF(Ações!$L888="","",Ações!$K888*Ações!$L888),0)</f>
        <v>0</v>
      </c>
      <c r="P888" s="67">
        <f t="shared" si="13"/>
        <v>0.06</v>
      </c>
      <c r="Q888" s="67">
        <f>IFERROR(Ações!$O888/Ações!$M888,0)</f>
        <v>0</v>
      </c>
      <c r="R888" s="67">
        <f>IFERROR(IF(Ações!$B888="","",VLOOKUP(Table_1[[#This Row],[AÇÕES]],'Dados Status Invest STOCKS'!A874:AD1489,18)/100),0)</f>
        <v>0.1116</v>
      </c>
      <c r="S888" s="65">
        <f>IFERROR(IF(Ações!$B888="","",VLOOKUP(Table_1[[#This Row],[AÇÕES]],'Dados Status Invest STOCKS'!A874:AD1489,25)/100),0)</f>
        <v>0.18079999999999999</v>
      </c>
      <c r="T888" s="67">
        <f>(1-Ações!$Q888)*Ações!$R888</f>
        <v>0.1116</v>
      </c>
      <c r="U888" s="68">
        <f>IF(Ações!$S888=0,Ações!$T888,IF(Ações!$T888=0,Ações!$S888,AVERAGE(Ações!$S888,Ações!$T888)))</f>
        <v>0.1462</v>
      </c>
    </row>
    <row r="889" spans="2:21" ht="15.75" customHeight="1" x14ac:dyDescent="0.2">
      <c r="B889" s="63" t="str">
        <f>IFERROR('Dados Status Invest STOCKS'!A876,"-")</f>
        <v>CC</v>
      </c>
      <c r="C889" s="45">
        <f>IFERROR((Ações!$D889-Ações!$K889)/Ações!$D889,0)</f>
        <v>-0.96721311475409832</v>
      </c>
      <c r="D889" s="46">
        <f>(Ações!$O889)/0.06</f>
        <v>16.647916666666667</v>
      </c>
      <c r="E889" s="47">
        <f>IFERROR((Ações!$F889-Ações!$K889)/Ações!$F889,0)</f>
        <v>-0.79405871049519927</v>
      </c>
      <c r="F889" s="46">
        <f>IF(OR(Ações!$N889&lt;0,Ações!$M889&lt;0),"",(22.5*Ações!$M889*Ações!$N889)^0.5)</f>
        <v>18.254698025439918</v>
      </c>
      <c r="G889" s="47">
        <f>IFERROR((Ações!$H889-Ações!$K889)/Ações!$H889,0)</f>
        <v>-0.96721311475409832</v>
      </c>
      <c r="H889" s="48">
        <f>IFERROR(Ações!$I889/(Ações!$P889-Table_1[[#This Row],[CAGR LUCRO 5A]]),0)</f>
        <v>16.647916666666667</v>
      </c>
      <c r="I889" s="48">
        <f>IF(Ações!$S889&lt;0,"",Ações!$O889*(1+Ações!$S889))</f>
        <v>0.99887499999999996</v>
      </c>
      <c r="J889" s="49">
        <f>IFERROR(IF(Ações!$B889="","",(VLOOKUP(Table_1[[#This Row],[AÇÕES]],'Dados Status Invest STOCKS'!A875:AD1490,4)/Table_1[[#This Row],[LPA]]))/100,0)</f>
        <v>5.5991735537190085E-2</v>
      </c>
      <c r="K889" s="64">
        <f>IFERROR(IF(Ações!$B889="","",VLOOKUP(Table_1[[#This Row],[AÇÕES]],'Dados Status Invest STOCKS'!A875:AD1490,2)),0)</f>
        <v>32.75</v>
      </c>
      <c r="L889" s="65">
        <f>IFERROR(IF(Ações!$B889="","",VLOOKUP(Table_1[[#This Row],[AÇÕES]],'Dados Status Invest STOCKS'!A875:AD1490,3)/100),0)</f>
        <v>3.0499999999999999E-2</v>
      </c>
      <c r="M889" s="66">
        <f>IFERROR(IF(Ações!$B889="","",VLOOKUP(Table_1[[#This Row],[AÇÕES]],'Dados Status Invest STOCKS'!A875:AD1490,28)),0)</f>
        <v>2.42</v>
      </c>
      <c r="N889" s="66">
        <f>IFERROR(IF(Ações!$B889="","",VLOOKUP(Table_1[[#This Row],[AÇÕES]],'Dados Status Invest STOCKS'!A875:AD1490,27)),0)</f>
        <v>6.12</v>
      </c>
      <c r="O889" s="66">
        <f>IFERROR(IF(Ações!$L889="","",Ações!$K889*Ações!$L889),0)</f>
        <v>0.99887499999999996</v>
      </c>
      <c r="P889" s="67">
        <f t="shared" si="13"/>
        <v>0.06</v>
      </c>
      <c r="Q889" s="67">
        <f>IFERROR(Ações!$O889/Ações!$M889,0)</f>
        <v>0.41275826446280989</v>
      </c>
      <c r="R889" s="67">
        <f>IFERROR(IF(Ações!$B889="","",VLOOKUP(Table_1[[#This Row],[AÇÕES]],'Dados Status Invest STOCKS'!A875:AD1490,18)/100),0)</f>
        <v>0.39479999999999998</v>
      </c>
      <c r="S889" s="65">
        <f>IFERROR(IF(Ações!$B889="","",VLOOKUP(Table_1[[#This Row],[AÇÕES]],'Dados Status Invest STOCKS'!A875:AD1490,25)/100),0)</f>
        <v>0</v>
      </c>
      <c r="T889" s="67">
        <f>(1-Ações!$Q889)*Ações!$R889</f>
        <v>0.23184303719008267</v>
      </c>
      <c r="U889" s="68">
        <f>IF(Ações!$S889=0,Ações!$T889,IF(Ações!$T889=0,Ações!$S889,AVERAGE(Ações!$S889,Ações!$T889)))</f>
        <v>0.23184303719008267</v>
      </c>
    </row>
    <row r="890" spans="2:21" ht="15.75" customHeight="1" x14ac:dyDescent="0.2">
      <c r="B890" s="63" t="str">
        <f>IFERROR('Dados Status Invest STOCKS'!A877,"-")</f>
        <v>CCAC</v>
      </c>
      <c r="C890" s="45">
        <f>IFERROR((Ações!$D890-Ações!$K890)/Ações!$D890,0)</f>
        <v>0</v>
      </c>
      <c r="D890" s="46">
        <f>(Ações!$O890)/0.06</f>
        <v>0</v>
      </c>
      <c r="E890" s="47">
        <f>IFERROR((Ações!$F890-Ações!$K890)/Ações!$F890,0)</f>
        <v>0</v>
      </c>
      <c r="F890" s="46" t="str">
        <f>IF(OR(Ações!$N890&lt;0,Ações!$M890&lt;0),"",(22.5*Ações!$M890*Ações!$N890)^0.5)</f>
        <v/>
      </c>
      <c r="G890" s="47">
        <f>IFERROR((Ações!$H890-Ações!$K890)/Ações!$H890,0)</f>
        <v>0</v>
      </c>
      <c r="H890" s="48">
        <f>IFERROR(Ações!$I890/(Ações!$P890-Table_1[[#This Row],[CAGR LUCRO 5A]]),0)</f>
        <v>0</v>
      </c>
      <c r="I890" s="48">
        <f>IF(Ações!$S890&lt;0,"",Ações!$O890*(1+Ações!$S890))</f>
        <v>0</v>
      </c>
      <c r="J890" s="49">
        <f>IFERROR(IF(Ações!$B890="","",(VLOOKUP(Table_1[[#This Row],[AÇÕES]],'Dados Status Invest STOCKS'!A876:AD1491,4)/Table_1[[#This Row],[LPA]]))/100,0)</f>
        <v>3.5423529411764703</v>
      </c>
      <c r="K890" s="64">
        <f>IFERROR(IF(Ações!$B890="","",VLOOKUP(Table_1[[#This Row],[AÇÕES]],'Dados Status Invest STOCKS'!A876:AD1491,2)),0)</f>
        <v>10.050000000000001</v>
      </c>
      <c r="L890" s="65">
        <f>IFERROR(IF(Ações!$B890="","",VLOOKUP(Table_1[[#This Row],[AÇÕES]],'Dados Status Invest STOCKS'!A876:AD1491,3)/100),0)</f>
        <v>0</v>
      </c>
      <c r="M890" s="66">
        <f>IFERROR(IF(Ações!$B890="","",VLOOKUP(Table_1[[#This Row],[AÇÕES]],'Dados Status Invest STOCKS'!A876:AD1491,28)),0)</f>
        <v>0.17</v>
      </c>
      <c r="N890" s="66">
        <f>IFERROR(IF(Ações!$B890="","",VLOOKUP(Table_1[[#This Row],[AÇÕES]],'Dados Status Invest STOCKS'!A876:AD1491,27)),0)</f>
        <v>-0.81</v>
      </c>
      <c r="O890" s="66">
        <f>IFERROR(IF(Ações!$L890="","",Ações!$K890*Ações!$L890),0)</f>
        <v>0</v>
      </c>
      <c r="P890" s="67">
        <f t="shared" si="13"/>
        <v>0.06</v>
      </c>
      <c r="Q890" s="67">
        <f>IFERROR(Ações!$O890/Ações!$M890,0)</f>
        <v>0</v>
      </c>
      <c r="R890" s="67">
        <f>IFERROR(IF(Ações!$B890="","",VLOOKUP(Table_1[[#This Row],[AÇÕES]],'Dados Status Invest STOCKS'!A876:AD1491,18)/100),0)</f>
        <v>-0.2051</v>
      </c>
      <c r="S890" s="65">
        <f>IFERROR(IF(Ações!$B890="","",VLOOKUP(Table_1[[#This Row],[AÇÕES]],'Dados Status Invest STOCKS'!A876:AD1491,25)/100),0)</f>
        <v>0</v>
      </c>
      <c r="T890" s="67">
        <f>(1-Ações!$Q890)*Ações!$R890</f>
        <v>-0.2051</v>
      </c>
      <c r="U890" s="68">
        <f>IF(Ações!$S890=0,Ações!$T890,IF(Ações!$T890=0,Ações!$S890,AVERAGE(Ações!$S890,Ações!$T890)))</f>
        <v>-0.2051</v>
      </c>
    </row>
    <row r="891" spans="2:21" ht="15.75" customHeight="1" x14ac:dyDescent="0.2">
      <c r="B891" s="63" t="str">
        <f>IFERROR('Dados Status Invest STOCKS'!A878,"-")</f>
        <v>CCAP</v>
      </c>
      <c r="C891" s="45">
        <f>IFERROR((Ações!$D891-Ações!$K891)/Ações!$D891,0)</f>
        <v>0.36775553213909379</v>
      </c>
      <c r="D891" s="46">
        <f>(Ações!$O891)/0.06</f>
        <v>28.169483333333332</v>
      </c>
      <c r="E891" s="47">
        <f>IFERROR((Ações!$F891-Ações!$K891)/Ações!$F891,0)</f>
        <v>0.50252760016744624</v>
      </c>
      <c r="F891" s="46">
        <f>IF(OR(Ações!$N891&lt;0,Ações!$M891&lt;0),"",(22.5*Ações!$M891*Ações!$N891)^0.5)</f>
        <v>35.800981131806985</v>
      </c>
      <c r="G891" s="47">
        <f>IFERROR((Ações!$H891-Ações!$K891)/Ações!$H891,0)</f>
        <v>0.36775553213909379</v>
      </c>
      <c r="H891" s="48">
        <f>IFERROR(Ações!$I891/(Ações!$P891-Table_1[[#This Row],[CAGR LUCRO 5A]]),0)</f>
        <v>28.169483333333332</v>
      </c>
      <c r="I891" s="48">
        <f>IF(Ações!$S891&lt;0,"",Ações!$O891*(1+Ações!$S891))</f>
        <v>1.6901689999999998</v>
      </c>
      <c r="J891" s="49">
        <f>IFERROR(IF(Ações!$B891="","",(VLOOKUP(Table_1[[#This Row],[AÇÕES]],'Dados Status Invest STOCKS'!A877:AD1492,4)/Table_1[[#This Row],[LPA]]))/100,0)</f>
        <v>1.7697160883280758E-2</v>
      </c>
      <c r="K891" s="64">
        <f>IFERROR(IF(Ações!$B891="","",VLOOKUP(Table_1[[#This Row],[AÇÕES]],'Dados Status Invest STOCKS'!A877:AD1492,2)),0)</f>
        <v>17.809999999999999</v>
      </c>
      <c r="L891" s="65">
        <f>IFERROR(IF(Ações!$B891="","",VLOOKUP(Table_1[[#This Row],[AÇÕES]],'Dados Status Invest STOCKS'!A877:AD1492,3)/100),0)</f>
        <v>9.4899999999999998E-2</v>
      </c>
      <c r="M891" s="66">
        <f>IFERROR(IF(Ações!$B891="","",VLOOKUP(Table_1[[#This Row],[AÇÕES]],'Dados Status Invest STOCKS'!A877:AD1492,28)),0)</f>
        <v>3.17</v>
      </c>
      <c r="N891" s="66">
        <f>IFERROR(IF(Ações!$B891="","",VLOOKUP(Table_1[[#This Row],[AÇÕES]],'Dados Status Invest STOCKS'!A877:AD1492,27)),0)</f>
        <v>17.97</v>
      </c>
      <c r="O891" s="66">
        <f>IFERROR(IF(Ações!$L891="","",Ações!$K891*Ações!$L891),0)</f>
        <v>1.6901689999999998</v>
      </c>
      <c r="P891" s="67">
        <f t="shared" si="13"/>
        <v>0.06</v>
      </c>
      <c r="Q891" s="67">
        <f>IFERROR(Ações!$O891/Ações!$M891,0)</f>
        <v>0.53317634069400621</v>
      </c>
      <c r="R891" s="67">
        <f>IFERROR(IF(Ações!$B891="","",VLOOKUP(Table_1[[#This Row],[AÇÕES]],'Dados Status Invest STOCKS'!A877:AD1492,18)/100),0)</f>
        <v>0.17660000000000001</v>
      </c>
      <c r="S891" s="65">
        <f>IFERROR(IF(Ações!$B891="","",VLOOKUP(Table_1[[#This Row],[AÇÕES]],'Dados Status Invest STOCKS'!A877:AD1492,25)/100),0)</f>
        <v>0</v>
      </c>
      <c r="T891" s="67">
        <f>(1-Ações!$Q891)*Ações!$R891</f>
        <v>8.2441058233438502E-2</v>
      </c>
      <c r="U891" s="68">
        <f>IF(Ações!$S891=0,Ações!$T891,IF(Ações!$T891=0,Ações!$S891,AVERAGE(Ações!$S891,Ações!$T891)))</f>
        <v>8.2441058233438502E-2</v>
      </c>
    </row>
    <row r="892" spans="2:21" ht="15.75" customHeight="1" x14ac:dyDescent="0.2">
      <c r="B892" s="63" t="str">
        <f>IFERROR('Dados Status Invest STOCKS'!A879,"-")</f>
        <v>CCB</v>
      </c>
      <c r="C892" s="45">
        <f>IFERROR((Ações!$D892-Ações!$K892)/Ações!$D892,0)</f>
        <v>0</v>
      </c>
      <c r="D892" s="46">
        <f>(Ações!$O892)/0.06</f>
        <v>0</v>
      </c>
      <c r="E892" s="47">
        <f>IFERROR((Ações!$F892-Ações!$K892)/Ações!$F892,0)</f>
        <v>-1.0263631095693602</v>
      </c>
      <c r="F892" s="46">
        <f>IF(OR(Ações!$N892&lt;0,Ações!$M892&lt;0),"",(22.5*Ações!$M892*Ações!$N892)^0.5)</f>
        <v>24.74877269684297</v>
      </c>
      <c r="G892" s="47">
        <f>IFERROR((Ações!$H892-Ações!$K892)/Ações!$H892,0)</f>
        <v>0</v>
      </c>
      <c r="H892" s="48">
        <f>IFERROR(Ações!$I892/(Ações!$P892-Table_1[[#This Row],[CAGR LUCRO 5A]]),0)</f>
        <v>0</v>
      </c>
      <c r="I892" s="48">
        <f>IF(Ações!$S892&lt;0,"",Ações!$O892*(1+Ações!$S892))</f>
        <v>0</v>
      </c>
      <c r="J892" s="49">
        <f>IFERROR(IF(Ações!$B892="","",(VLOOKUP(Table_1[[#This Row],[AÇÕES]],'Dados Status Invest STOCKS'!A878:AD1493,4)/Table_1[[#This Row],[LPA]]))/100,0)</f>
        <v>0.1217241379310345</v>
      </c>
      <c r="K892" s="64">
        <f>IFERROR(IF(Ações!$B892="","",VLOOKUP(Table_1[[#This Row],[AÇÕES]],'Dados Status Invest STOCKS'!A878:AD1493,2)),0)</f>
        <v>50.15</v>
      </c>
      <c r="L892" s="65">
        <f>IFERROR(IF(Ações!$B892="","",VLOOKUP(Table_1[[#This Row],[AÇÕES]],'Dados Status Invest STOCKS'!A878:AD1493,3)/100),0)</f>
        <v>0</v>
      </c>
      <c r="M892" s="66">
        <f>IFERROR(IF(Ações!$B892="","",VLOOKUP(Table_1[[#This Row],[AÇÕES]],'Dados Status Invest STOCKS'!A878:AD1493,28)),0)</f>
        <v>2.0299999999999998</v>
      </c>
      <c r="N892" s="66">
        <f>IFERROR(IF(Ações!$B892="","",VLOOKUP(Table_1[[#This Row],[AÇÕES]],'Dados Status Invest STOCKS'!A878:AD1493,27)),0)</f>
        <v>13.41</v>
      </c>
      <c r="O892" s="66">
        <f>IFERROR(IF(Ações!$L892="","",Ações!$K892*Ações!$L892),0)</f>
        <v>0</v>
      </c>
      <c r="P892" s="67">
        <f t="shared" si="13"/>
        <v>0.06</v>
      </c>
      <c r="Q892" s="67">
        <f>IFERROR(Ações!$O892/Ações!$M892,0)</f>
        <v>0</v>
      </c>
      <c r="R892" s="67">
        <f>IFERROR(IF(Ações!$B892="","",VLOOKUP(Table_1[[#This Row],[AÇÕES]],'Dados Status Invest STOCKS'!A878:AD1493,18)/100),0)</f>
        <v>0.15130000000000002</v>
      </c>
      <c r="S892" s="65">
        <f>IFERROR(IF(Ações!$B892="","",VLOOKUP(Table_1[[#This Row],[AÇÕES]],'Dados Status Invest STOCKS'!A878:AD1493,25)/100),0)</f>
        <v>0</v>
      </c>
      <c r="T892" s="67">
        <f>(1-Ações!$Q892)*Ações!$R892</f>
        <v>0.15130000000000002</v>
      </c>
      <c r="U892" s="68">
        <f>IF(Ações!$S892=0,Ações!$T892,IF(Ações!$T892=0,Ações!$S892,AVERAGE(Ações!$S892,Ações!$T892)))</f>
        <v>0.15130000000000002</v>
      </c>
    </row>
    <row r="893" spans="2:21" ht="15.75" customHeight="1" x14ac:dyDescent="0.2">
      <c r="B893" s="63" t="str">
        <f>IFERROR('Dados Status Invest STOCKS'!A880,"-")</f>
        <v>CCBG</v>
      </c>
      <c r="C893" s="45">
        <f>IFERROR((Ações!$D893-Ações!$K893)/Ações!$D893,0)</f>
        <v>-1.6548672566371685</v>
      </c>
      <c r="D893" s="46">
        <f>(Ações!$O893)/0.06</f>
        <v>10.343266666666667</v>
      </c>
      <c r="E893" s="47">
        <f>IFERROR((Ações!$F893-Ações!$K893)/Ações!$F893,0)</f>
        <v>0.10018947624849731</v>
      </c>
      <c r="F893" s="46">
        <f>IF(OR(Ações!$N893&lt;0,Ações!$M893&lt;0),"",(22.5*Ações!$M893*Ações!$N893)^0.5)</f>
        <v>30.517535942470847</v>
      </c>
      <c r="G893" s="47">
        <f>IFERROR((Ações!$H893-Ações!$K893)/Ações!$H893,0)</f>
        <v>8.665106956024168</v>
      </c>
      <c r="H893" s="48">
        <f>IFERROR(Ações!$I893/(Ações!$P893-Table_1[[#This Row],[CAGR LUCRO 5A]]),0)</f>
        <v>-3.5824679495722638</v>
      </c>
      <c r="I893" s="48">
        <f>IF(Ações!$S893&lt;0,"",Ações!$O893*(1+Ações!$S893))</f>
        <v>0.79566613159999988</v>
      </c>
      <c r="J893" s="49">
        <f>IFERROR(IF(Ações!$B893="","",(VLOOKUP(Table_1[[#This Row],[AÇÕES]],'Dados Status Invest STOCKS'!A879:AD1494,4)/Table_1[[#This Row],[LPA]]))/100,0)</f>
        <v>6.3509615384615387E-2</v>
      </c>
      <c r="K893" s="64">
        <f>IFERROR(IF(Ações!$B893="","",VLOOKUP(Table_1[[#This Row],[AÇÕES]],'Dados Status Invest STOCKS'!A879:AD1494,2)),0)</f>
        <v>27.46</v>
      </c>
      <c r="L893" s="65">
        <f>IFERROR(IF(Ações!$B893="","",VLOOKUP(Table_1[[#This Row],[AÇÕES]],'Dados Status Invest STOCKS'!A879:AD1494,3)/100),0)</f>
        <v>2.2599999999999999E-2</v>
      </c>
      <c r="M893" s="66">
        <f>IFERROR(IF(Ações!$B893="","",VLOOKUP(Table_1[[#This Row],[AÇÕES]],'Dados Status Invest STOCKS'!A879:AD1494,28)),0)</f>
        <v>2.08</v>
      </c>
      <c r="N893" s="66">
        <f>IFERROR(IF(Ações!$B893="","",VLOOKUP(Table_1[[#This Row],[AÇÕES]],'Dados Status Invest STOCKS'!A879:AD1494,27)),0)</f>
        <v>19.899999999999999</v>
      </c>
      <c r="O893" s="66">
        <f>IFERROR(IF(Ações!$L893="","",Ações!$K893*Ações!$L893),0)</f>
        <v>0.62059599999999993</v>
      </c>
      <c r="P893" s="67">
        <f t="shared" si="13"/>
        <v>0.06</v>
      </c>
      <c r="Q893" s="67">
        <f>IFERROR(Ações!$O893/Ações!$M893,0)</f>
        <v>0.29836346153846149</v>
      </c>
      <c r="R893" s="67">
        <f>IFERROR(IF(Ações!$B893="","",VLOOKUP(Table_1[[#This Row],[AÇÕES]],'Dados Status Invest STOCKS'!A879:AD1494,18)/100),0)</f>
        <v>0.10439999999999999</v>
      </c>
      <c r="S893" s="65">
        <f>IFERROR(IF(Ações!$B893="","",VLOOKUP(Table_1[[#This Row],[AÇÕES]],'Dados Status Invest STOCKS'!A879:AD1494,25)/100),0)</f>
        <v>0.28210000000000002</v>
      </c>
      <c r="T893" s="67">
        <f>(1-Ações!$Q893)*Ações!$R893</f>
        <v>7.3250854615384609E-2</v>
      </c>
      <c r="U893" s="68">
        <f>IF(Ações!$S893=0,Ações!$T893,IF(Ações!$T893=0,Ações!$S893,AVERAGE(Ações!$S893,Ações!$T893)))</f>
        <v>0.17767542730769231</v>
      </c>
    </row>
    <row r="894" spans="2:21" ht="15.75" customHeight="1" x14ac:dyDescent="0.2">
      <c r="B894" s="63" t="str">
        <f>IFERROR('Dados Status Invest STOCKS'!A881,"-")</f>
        <v>CCCC</v>
      </c>
      <c r="C894" s="45">
        <f>IFERROR((Ações!$D894-Ações!$K894)/Ações!$D894,0)</f>
        <v>0</v>
      </c>
      <c r="D894" s="46">
        <f>(Ações!$O894)/0.06</f>
        <v>0</v>
      </c>
      <c r="E894" s="47">
        <f>IFERROR((Ações!$F894-Ações!$K894)/Ações!$F894,0)</f>
        <v>0</v>
      </c>
      <c r="F894" s="46" t="str">
        <f>IF(OR(Ações!$N894&lt;0,Ações!$M894&lt;0),"",(22.5*Ações!$M894*Ações!$N894)^0.5)</f>
        <v/>
      </c>
      <c r="G894" s="47">
        <f>IFERROR((Ações!$H894-Ações!$K894)/Ações!$H894,0)</f>
        <v>0</v>
      </c>
      <c r="H894" s="48">
        <f>IFERROR(Ações!$I894/(Ações!$P894-Table_1[[#This Row],[CAGR LUCRO 5A]]),0)</f>
        <v>0</v>
      </c>
      <c r="I894" s="48">
        <f>IF(Ações!$S894&lt;0,"",Ações!$O894*(1+Ações!$S894))</f>
        <v>0</v>
      </c>
      <c r="J894" s="49">
        <f>IFERROR(IF(Ações!$B894="","",(VLOOKUP(Table_1[[#This Row],[AÇÕES]],'Dados Status Invest STOCKS'!A880:AD1495,4)/Table_1[[#This Row],[LPA]]))/100,0)</f>
        <v>7.0054054054054057E-2</v>
      </c>
      <c r="K894" s="64">
        <f>IFERROR(IF(Ações!$B894="","",VLOOKUP(Table_1[[#This Row],[AÇÕES]],'Dados Status Invest STOCKS'!A880:AD1495,2)),0)</f>
        <v>23.99</v>
      </c>
      <c r="L894" s="65">
        <f>IFERROR(IF(Ações!$B894="","",VLOOKUP(Table_1[[#This Row],[AÇÕES]],'Dados Status Invest STOCKS'!A880:AD1495,3)/100),0)</f>
        <v>0</v>
      </c>
      <c r="M894" s="66">
        <f>IFERROR(IF(Ações!$B894="","",VLOOKUP(Table_1[[#This Row],[AÇÕES]],'Dados Status Invest STOCKS'!A880:AD1495,28)),0)</f>
        <v>-1.85</v>
      </c>
      <c r="N894" s="66">
        <f>IFERROR(IF(Ações!$B894="","",VLOOKUP(Table_1[[#This Row],[AÇÕES]],'Dados Status Invest STOCKS'!A880:AD1495,27)),0)</f>
        <v>8.1999999999999993</v>
      </c>
      <c r="O894" s="66">
        <f>IFERROR(IF(Ações!$L894="","",Ações!$K894*Ações!$L894),0)</f>
        <v>0</v>
      </c>
      <c r="P894" s="67">
        <f t="shared" si="13"/>
        <v>0.06</v>
      </c>
      <c r="Q894" s="67">
        <f>IFERROR(Ações!$O894/Ações!$M894,0)</f>
        <v>0</v>
      </c>
      <c r="R894" s="67">
        <f>IFERROR(IF(Ações!$B894="","",VLOOKUP(Table_1[[#This Row],[AÇÕES]],'Dados Status Invest STOCKS'!A880:AD1495,18)/100),0)</f>
        <v>-0.22579999999999997</v>
      </c>
      <c r="S894" s="65">
        <f>IFERROR(IF(Ações!$B894="","",VLOOKUP(Table_1[[#This Row],[AÇÕES]],'Dados Status Invest STOCKS'!A880:AD1495,25)/100),0)</f>
        <v>0</v>
      </c>
      <c r="T894" s="67">
        <f>(1-Ações!$Q894)*Ações!$R894</f>
        <v>-0.22579999999999997</v>
      </c>
      <c r="U894" s="68">
        <f>IF(Ações!$S894=0,Ações!$T894,IF(Ações!$T894=0,Ações!$S894,AVERAGE(Ações!$S894,Ações!$T894)))</f>
        <v>-0.22579999999999997</v>
      </c>
    </row>
    <row r="895" spans="2:21" ht="15.75" customHeight="1" x14ac:dyDescent="0.2">
      <c r="B895" s="63" t="str">
        <f>IFERROR('Dados Status Invest STOCKS'!A882,"-")</f>
        <v>CCEP</v>
      </c>
      <c r="C895" s="45">
        <f>IFERROR((Ações!$D895-Ações!$K895)/Ações!$D895,0)</f>
        <v>-1.1052631578947367</v>
      </c>
      <c r="D895" s="46">
        <f>(Ações!$O895)/0.06</f>
        <v>27.008500000000002</v>
      </c>
      <c r="E895" s="47">
        <f>IFERROR((Ações!$F895-Ações!$K895)/Ações!$F895,0)</f>
        <v>-1.0839166172511021</v>
      </c>
      <c r="F895" s="46">
        <f>IF(OR(Ações!$N895&lt;0,Ações!$M895&lt;0),"",(22.5*Ações!$M895*Ações!$N895)^0.5)</f>
        <v>27.285160802164974</v>
      </c>
      <c r="G895" s="47">
        <f>IFERROR((Ações!$H895-Ações!$K895)/Ações!$H895,0)</f>
        <v>-0.94601808713758917</v>
      </c>
      <c r="H895" s="48">
        <f>IFERROR(Ações!$I895/(Ações!$P895-Table_1[[#This Row],[CAGR LUCRO 5A]]),0)</f>
        <v>29.218639012567323</v>
      </c>
      <c r="I895" s="48">
        <f>IF(Ações!$S895&lt;0,"",Ações!$O895*(1+Ações!$S895))</f>
        <v>1.627478193</v>
      </c>
      <c r="J895" s="49">
        <f>IFERROR(IF(Ações!$B895="","",(VLOOKUP(Table_1[[#This Row],[AÇÕES]],'Dados Status Invest STOCKS'!A881:AD1496,4)/Table_1[[#This Row],[LPA]]))/100,0)</f>
        <v>0.10276595744680851</v>
      </c>
      <c r="K895" s="64">
        <f>IFERROR(IF(Ações!$B895="","",VLOOKUP(Table_1[[#This Row],[AÇÕES]],'Dados Status Invest STOCKS'!A881:AD1496,2)),0)</f>
        <v>56.86</v>
      </c>
      <c r="L895" s="65">
        <f>IFERROR(IF(Ações!$B895="","",VLOOKUP(Table_1[[#This Row],[AÇÕES]],'Dados Status Invest STOCKS'!A881:AD1496,3)/100),0)</f>
        <v>2.8500000000000001E-2</v>
      </c>
      <c r="M895" s="66">
        <f>IFERROR(IF(Ações!$B895="","",VLOOKUP(Table_1[[#This Row],[AÇÕES]],'Dados Status Invest STOCKS'!A881:AD1496,28)),0)</f>
        <v>2.35</v>
      </c>
      <c r="N895" s="66">
        <f>IFERROR(IF(Ações!$B895="","",VLOOKUP(Table_1[[#This Row],[AÇÕES]],'Dados Status Invest STOCKS'!A881:AD1496,27)),0)</f>
        <v>14.08</v>
      </c>
      <c r="O895" s="66">
        <f>IFERROR(IF(Ações!$L895="","",Ações!$K895*Ações!$L895),0)</f>
        <v>1.6205100000000001</v>
      </c>
      <c r="P895" s="67">
        <f t="shared" si="13"/>
        <v>0.06</v>
      </c>
      <c r="Q895" s="67">
        <f>IFERROR(Ações!$O895/Ações!$M895,0)</f>
        <v>0.6895787234042553</v>
      </c>
      <c r="R895" s="67">
        <f>IFERROR(IF(Ações!$B895="","",VLOOKUP(Table_1[[#This Row],[AÇÕES]],'Dados Status Invest STOCKS'!A881:AD1496,18)/100),0)</f>
        <v>0.16719999999999999</v>
      </c>
      <c r="S895" s="65">
        <f>IFERROR(IF(Ações!$B895="","",VLOOKUP(Table_1[[#This Row],[AÇÕES]],'Dados Status Invest STOCKS'!A881:AD1496,25)/100),0)</f>
        <v>4.3E-3</v>
      </c>
      <c r="T895" s="67">
        <f>(1-Ações!$Q895)*Ações!$R895</f>
        <v>5.190243744680851E-2</v>
      </c>
      <c r="U895" s="68">
        <f>IF(Ações!$S895=0,Ações!$T895,IF(Ações!$T895=0,Ações!$S895,AVERAGE(Ações!$S895,Ações!$T895)))</f>
        <v>2.8101218723404254E-2</v>
      </c>
    </row>
    <row r="896" spans="2:21" ht="15.75" customHeight="1" x14ac:dyDescent="0.2">
      <c r="B896" s="63" t="str">
        <f>IFERROR('Dados Status Invest STOCKS'!A883,"-")</f>
        <v>CCIV</v>
      </c>
      <c r="C896" s="45">
        <f>IFERROR((Ações!$D896-Ações!$K896)/Ações!$D896,0)</f>
        <v>0</v>
      </c>
      <c r="D896" s="46">
        <f>(Ações!$O896)/0.06</f>
        <v>0</v>
      </c>
      <c r="E896" s="47">
        <f>IFERROR((Ações!$F896-Ações!$K896)/Ações!$F896,0)</f>
        <v>0</v>
      </c>
      <c r="F896" s="46" t="str">
        <f>IF(OR(Ações!$N896&lt;0,Ações!$M896&lt;0),"",(22.5*Ações!$M896*Ações!$N896)^0.5)</f>
        <v/>
      </c>
      <c r="G896" s="47">
        <f>IFERROR((Ações!$H896-Ações!$K896)/Ações!$H896,0)</f>
        <v>0</v>
      </c>
      <c r="H896" s="48">
        <f>IFERROR(Ações!$I896/(Ações!$P896-Table_1[[#This Row],[CAGR LUCRO 5A]]),0)</f>
        <v>0</v>
      </c>
      <c r="I896" s="48">
        <f>IF(Ações!$S896&lt;0,"",Ações!$O896*(1+Ações!$S896))</f>
        <v>0</v>
      </c>
      <c r="J896" s="49">
        <f>IFERROR(IF(Ações!$B896="","",(VLOOKUP(Table_1[[#This Row],[AÇÕES]],'Dados Status Invest STOCKS'!A882:AD1497,4)/Table_1[[#This Row],[LPA]]))/100,0)</f>
        <v>0</v>
      </c>
      <c r="K896" s="64">
        <f>IFERROR(IF(Ações!$B896="","",VLOOKUP(Table_1[[#This Row],[AÇÕES]],'Dados Status Invest STOCKS'!A882:AD1497,2)),0)</f>
        <v>24.25</v>
      </c>
      <c r="L896" s="65">
        <f>IFERROR(IF(Ações!$B896="","",VLOOKUP(Table_1[[#This Row],[AÇÕES]],'Dados Status Invest STOCKS'!A882:AD1497,3)/100),0)</f>
        <v>0</v>
      </c>
      <c r="M896" s="66">
        <f>IFERROR(IF(Ações!$B896="","",VLOOKUP(Table_1[[#This Row],[AÇÕES]],'Dados Status Invest STOCKS'!A882:AD1497,28)),0)</f>
        <v>0</v>
      </c>
      <c r="N896" s="66">
        <f>IFERROR(IF(Ações!$B896="","",VLOOKUP(Table_1[[#This Row],[AÇÕES]],'Dados Status Invest STOCKS'!A882:AD1497,27)),0)</f>
        <v>-4.1900000000000004</v>
      </c>
      <c r="O896" s="66">
        <f>IFERROR(IF(Ações!$L896="","",Ações!$K896*Ações!$L896),0)</f>
        <v>0</v>
      </c>
      <c r="P896" s="67">
        <f t="shared" si="13"/>
        <v>0.06</v>
      </c>
      <c r="Q896" s="67">
        <f>IFERROR(Ações!$O896/Ações!$M896,0)</f>
        <v>0</v>
      </c>
      <c r="R896" s="67">
        <f>IFERROR(IF(Ações!$B896="","",VLOOKUP(Table_1[[#This Row],[AÇÕES]],'Dados Status Invest STOCKS'!A882:AD1497,18)/100),0)</f>
        <v>-1E-4</v>
      </c>
      <c r="S896" s="65">
        <f>IFERROR(IF(Ações!$B896="","",VLOOKUP(Table_1[[#This Row],[AÇÕES]],'Dados Status Invest STOCKS'!A882:AD1497,25)/100),0)</f>
        <v>0</v>
      </c>
      <c r="T896" s="67">
        <f>(1-Ações!$Q896)*Ações!$R896</f>
        <v>-1E-4</v>
      </c>
      <c r="U896" s="68">
        <f>IF(Ações!$S896=0,Ações!$T896,IF(Ações!$T896=0,Ações!$S896,AVERAGE(Ações!$S896,Ações!$T896)))</f>
        <v>-1E-4</v>
      </c>
    </row>
    <row r="897" spans="2:21" ht="15.75" customHeight="1" x14ac:dyDescent="0.2">
      <c r="B897" s="63" t="str">
        <f>IFERROR('Dados Status Invest STOCKS'!A884,"-")</f>
        <v>CCIV.U</v>
      </c>
      <c r="C897" s="45">
        <f>IFERROR((Ações!$D897-Ações!$K897)/Ações!$D897,0)</f>
        <v>0</v>
      </c>
      <c r="D897" s="46">
        <f>(Ações!$O897)/0.06</f>
        <v>0</v>
      </c>
      <c r="E897" s="47">
        <f>IFERROR((Ações!$F897-Ações!$K897)/Ações!$F897,0)</f>
        <v>0</v>
      </c>
      <c r="F897" s="46" t="str">
        <f>IF(OR(Ações!$N897&lt;0,Ações!$M897&lt;0),"",(22.5*Ações!$M897*Ações!$N897)^0.5)</f>
        <v/>
      </c>
      <c r="G897" s="47">
        <f>IFERROR((Ações!$H897-Ações!$K897)/Ações!$H897,0)</f>
        <v>0</v>
      </c>
      <c r="H897" s="48">
        <f>IFERROR(Ações!$I897/(Ações!$P897-Table_1[[#This Row],[CAGR LUCRO 5A]]),0)</f>
        <v>0</v>
      </c>
      <c r="I897" s="48">
        <f>IF(Ações!$S897&lt;0,"",Ações!$O897*(1+Ações!$S897))</f>
        <v>0</v>
      </c>
      <c r="J897" s="49">
        <f>IFERROR(IF(Ações!$B897="","",(VLOOKUP(Table_1[[#This Row],[AÇÕES]],'Dados Status Invest STOCKS'!A883:AD1498,4)/Table_1[[#This Row],[LPA]]))/100,0)</f>
        <v>0</v>
      </c>
      <c r="K897" s="64">
        <f>IFERROR(IF(Ações!$B897="","",VLOOKUP(Table_1[[#This Row],[AÇÕES]],'Dados Status Invest STOCKS'!A883:AD1498,2)),0)</f>
        <v>26.69</v>
      </c>
      <c r="L897" s="65">
        <f>IFERROR(IF(Ações!$B897="","",VLOOKUP(Table_1[[#This Row],[AÇÕES]],'Dados Status Invest STOCKS'!A883:AD1498,3)/100),0)</f>
        <v>0</v>
      </c>
      <c r="M897" s="66">
        <f>IFERROR(IF(Ações!$B897="","",VLOOKUP(Table_1[[#This Row],[AÇÕES]],'Dados Status Invest STOCKS'!A883:AD1498,28)),0)</f>
        <v>0</v>
      </c>
      <c r="N897" s="66">
        <f>IFERROR(IF(Ações!$B897="","",VLOOKUP(Table_1[[#This Row],[AÇÕES]],'Dados Status Invest STOCKS'!A883:AD1498,27)),0)</f>
        <v>-4.1900000000000004</v>
      </c>
      <c r="O897" s="66">
        <f>IFERROR(IF(Ações!$L897="","",Ações!$K897*Ações!$L897),0)</f>
        <v>0</v>
      </c>
      <c r="P897" s="67">
        <f t="shared" si="13"/>
        <v>0.06</v>
      </c>
      <c r="Q897" s="67">
        <f>IFERROR(Ações!$O897/Ações!$M897,0)</f>
        <v>0</v>
      </c>
      <c r="R897" s="67">
        <f>IFERROR(IF(Ações!$B897="","",VLOOKUP(Table_1[[#This Row],[AÇÕES]],'Dados Status Invest STOCKS'!A883:AD1498,18)/100),0)</f>
        <v>-1E-4</v>
      </c>
      <c r="S897" s="65">
        <f>IFERROR(IF(Ações!$B897="","",VLOOKUP(Table_1[[#This Row],[AÇÕES]],'Dados Status Invest STOCKS'!A883:AD1498,25)/100),0)</f>
        <v>0</v>
      </c>
      <c r="T897" s="67">
        <f>(1-Ações!$Q897)*Ações!$R897</f>
        <v>-1E-4</v>
      </c>
      <c r="U897" s="68">
        <f>IF(Ações!$S897=0,Ações!$T897,IF(Ações!$T897=0,Ações!$S897,AVERAGE(Ações!$S897,Ações!$T897)))</f>
        <v>-1E-4</v>
      </c>
    </row>
    <row r="898" spans="2:21" ht="15.75" customHeight="1" x14ac:dyDescent="0.2">
      <c r="B898" s="63" t="str">
        <f>IFERROR('Dados Status Invest STOCKS'!A885,"-")</f>
        <v>CCIV.WS</v>
      </c>
      <c r="C898" s="45">
        <f>IFERROR((Ações!$D898-Ações!$K898)/Ações!$D898,0)</f>
        <v>0</v>
      </c>
      <c r="D898" s="46">
        <f>(Ações!$O898)/0.06</f>
        <v>0</v>
      </c>
      <c r="E898" s="47">
        <f>IFERROR((Ações!$F898-Ações!$K898)/Ações!$F898,0)</f>
        <v>0</v>
      </c>
      <c r="F898" s="46" t="str">
        <f>IF(OR(Ações!$N898&lt;0,Ações!$M898&lt;0),"",(22.5*Ações!$M898*Ações!$N898)^0.5)</f>
        <v/>
      </c>
      <c r="G898" s="47">
        <f>IFERROR((Ações!$H898-Ações!$K898)/Ações!$H898,0)</f>
        <v>0</v>
      </c>
      <c r="H898" s="48">
        <f>IFERROR(Ações!$I898/(Ações!$P898-Table_1[[#This Row],[CAGR LUCRO 5A]]),0)</f>
        <v>0</v>
      </c>
      <c r="I898" s="48">
        <f>IF(Ações!$S898&lt;0,"",Ações!$O898*(1+Ações!$S898))</f>
        <v>0</v>
      </c>
      <c r="J898" s="49">
        <f>IFERROR(IF(Ações!$B898="","",(VLOOKUP(Table_1[[#This Row],[AÇÕES]],'Dados Status Invest STOCKS'!A884:AD1499,4)/Table_1[[#This Row],[LPA]]))/100,0)</f>
        <v>0</v>
      </c>
      <c r="K898" s="64">
        <f>IFERROR(IF(Ações!$B898="","",VLOOKUP(Table_1[[#This Row],[AÇÕES]],'Dados Status Invest STOCKS'!A884:AD1499,2)),0)</f>
        <v>11.86</v>
      </c>
      <c r="L898" s="65">
        <f>IFERROR(IF(Ações!$B898="","",VLOOKUP(Table_1[[#This Row],[AÇÕES]],'Dados Status Invest STOCKS'!A884:AD1499,3)/100),0)</f>
        <v>0</v>
      </c>
      <c r="M898" s="66">
        <f>IFERROR(IF(Ações!$B898="","",VLOOKUP(Table_1[[#This Row],[AÇÕES]],'Dados Status Invest STOCKS'!A884:AD1499,28)),0)</f>
        <v>0</v>
      </c>
      <c r="N898" s="66">
        <f>IFERROR(IF(Ações!$B898="","",VLOOKUP(Table_1[[#This Row],[AÇÕES]],'Dados Status Invest STOCKS'!A884:AD1499,27)),0)</f>
        <v>-4.1900000000000004</v>
      </c>
      <c r="O898" s="66">
        <f>IFERROR(IF(Ações!$L898="","",Ações!$K898*Ações!$L898),0)</f>
        <v>0</v>
      </c>
      <c r="P898" s="67">
        <f t="shared" si="13"/>
        <v>0.06</v>
      </c>
      <c r="Q898" s="67">
        <f>IFERROR(Ações!$O898/Ações!$M898,0)</f>
        <v>0</v>
      </c>
      <c r="R898" s="67">
        <f>IFERROR(IF(Ações!$B898="","",VLOOKUP(Table_1[[#This Row],[AÇÕES]],'Dados Status Invest STOCKS'!A884:AD1499,18)/100),0)</f>
        <v>-1E-4</v>
      </c>
      <c r="S898" s="65">
        <f>IFERROR(IF(Ações!$B898="","",VLOOKUP(Table_1[[#This Row],[AÇÕES]],'Dados Status Invest STOCKS'!A884:AD1499,25)/100),0)</f>
        <v>0</v>
      </c>
      <c r="T898" s="67">
        <f>(1-Ações!$Q898)*Ações!$R898</f>
        <v>-1E-4</v>
      </c>
      <c r="U898" s="68">
        <f>IF(Ações!$S898=0,Ações!$T898,IF(Ações!$T898=0,Ações!$S898,AVERAGE(Ações!$S898,Ações!$T898)))</f>
        <v>-1E-4</v>
      </c>
    </row>
    <row r="899" spans="2:21" ht="15.75" customHeight="1" x14ac:dyDescent="0.2">
      <c r="B899" s="63" t="str">
        <f>IFERROR('Dados Status Invest STOCKS'!A886,"-")</f>
        <v>CCJ</v>
      </c>
      <c r="C899" s="45">
        <f>IFERROR((Ações!$D899-Ações!$K899)/Ações!$D899,0)</f>
        <v>-17.75</v>
      </c>
      <c r="D899" s="46">
        <f>(Ações!$O899)/0.06</f>
        <v>1.0693333333333335</v>
      </c>
      <c r="E899" s="47">
        <f>IFERROR((Ações!$F899-Ações!$K899)/Ações!$F899,0)</f>
        <v>0</v>
      </c>
      <c r="F899" s="46" t="str">
        <f>IF(OR(Ações!$N899&lt;0,Ações!$M899&lt;0),"",(22.5*Ações!$M899*Ações!$N899)^0.5)</f>
        <v/>
      </c>
      <c r="G899" s="47">
        <f>IFERROR((Ações!$H899-Ações!$K899)/Ações!$H899,0)</f>
        <v>-17.75</v>
      </c>
      <c r="H899" s="48">
        <f>IFERROR(Ações!$I899/(Ações!$P899-Table_1[[#This Row],[CAGR LUCRO 5A]]),0)</f>
        <v>1.0693333333333335</v>
      </c>
      <c r="I899" s="48">
        <f>IF(Ações!$S899&lt;0,"",Ações!$O899*(1+Ações!$S899))</f>
        <v>6.4160000000000009E-2</v>
      </c>
      <c r="J899" s="49">
        <f>IFERROR(IF(Ações!$B899="","",(VLOOKUP(Table_1[[#This Row],[AÇÕES]],'Dados Status Invest STOCKS'!A885:AD1500,4)/Table_1[[#This Row],[LPA]]))/100,0)</f>
        <v>76.22399999999999</v>
      </c>
      <c r="K899" s="64">
        <f>IFERROR(IF(Ações!$B899="","",VLOOKUP(Table_1[[#This Row],[AÇÕES]],'Dados Status Invest STOCKS'!A885:AD1500,2)),0)</f>
        <v>20.05</v>
      </c>
      <c r="L899" s="65">
        <f>IFERROR(IF(Ações!$B899="","",VLOOKUP(Table_1[[#This Row],[AÇÕES]],'Dados Status Invest STOCKS'!A885:AD1500,3)/100),0)</f>
        <v>3.2000000000000002E-3</v>
      </c>
      <c r="M899" s="66">
        <f>IFERROR(IF(Ações!$B899="","",VLOOKUP(Table_1[[#This Row],[AÇÕES]],'Dados Status Invest STOCKS'!A885:AD1500,28)),0)</f>
        <v>-0.05</v>
      </c>
      <c r="N899" s="66">
        <f>IFERROR(IF(Ações!$B899="","",VLOOKUP(Table_1[[#This Row],[AÇÕES]],'Dados Status Invest STOCKS'!A885:AD1500,27)),0)</f>
        <v>10.1</v>
      </c>
      <c r="O899" s="66">
        <f>IFERROR(IF(Ações!$L899="","",Ações!$K899*Ações!$L899),0)</f>
        <v>6.4160000000000009E-2</v>
      </c>
      <c r="P899" s="67">
        <f t="shared" si="13"/>
        <v>0.06</v>
      </c>
      <c r="Q899" s="67">
        <f>IFERROR(Ações!$O899/Ações!$M899,0)</f>
        <v>-1.2832000000000001</v>
      </c>
      <c r="R899" s="67">
        <f>IFERROR(IF(Ações!$B899="","",VLOOKUP(Table_1[[#This Row],[AÇÕES]],'Dados Status Invest STOCKS'!A885:AD1500,18)/100),0)</f>
        <v>-5.1999999999999998E-3</v>
      </c>
      <c r="S899" s="65">
        <f>IFERROR(IF(Ações!$B899="","",VLOOKUP(Table_1[[#This Row],[AÇÕES]],'Dados Status Invest STOCKS'!A885:AD1500,25)/100),0)</f>
        <v>0</v>
      </c>
      <c r="T899" s="67">
        <f>(1-Ações!$Q899)*Ações!$R899</f>
        <v>-1.1872639999999999E-2</v>
      </c>
      <c r="U899" s="68">
        <f>IF(Ações!$S899=0,Ações!$T899,IF(Ações!$T899=0,Ações!$S899,AVERAGE(Ações!$S899,Ações!$T899)))</f>
        <v>-1.1872639999999999E-2</v>
      </c>
    </row>
    <row r="900" spans="2:21" ht="15.75" customHeight="1" x14ac:dyDescent="0.2">
      <c r="B900" s="63" t="str">
        <f>IFERROR('Dados Status Invest STOCKS'!A887,"-")</f>
        <v>CCK</v>
      </c>
      <c r="C900" s="45">
        <f>IFERROR((Ações!$D900-Ações!$K900)/Ações!$D900,0)</f>
        <v>-7.108108108108107</v>
      </c>
      <c r="D900" s="46">
        <f>(Ações!$O900)/0.06</f>
        <v>13.343433333333335</v>
      </c>
      <c r="E900" s="47">
        <f>IFERROR((Ações!$F900-Ações!$K900)/Ações!$F900,0)</f>
        <v>-1.4247949713523478</v>
      </c>
      <c r="F900" s="46">
        <f>IF(OR(Ações!$N900&lt;0,Ações!$M900&lt;0),"",(22.5*Ações!$M900*Ações!$N900)^0.5)</f>
        <v>44.618205365074914</v>
      </c>
      <c r="G900" s="47">
        <f>IFERROR((Ações!$H900-Ações!$K900)/Ações!$H900,0)</f>
        <v>3.5761463851413891</v>
      </c>
      <c r="H900" s="48">
        <f>IFERROR(Ações!$I900/(Ações!$P900-Table_1[[#This Row],[CAGR LUCRO 5A]]),0)</f>
        <v>-41.996837067961152</v>
      </c>
      <c r="I900" s="48">
        <f>IF(Ações!$S900&lt;0,"",Ações!$O900*(1+Ações!$S900))</f>
        <v>0.86513484360000004</v>
      </c>
      <c r="J900" s="49">
        <f>IFERROR(IF(Ações!$B900="","",(VLOOKUP(Table_1[[#This Row],[AÇÕES]],'Dados Status Invest STOCKS'!A886:AD1501,4)/Table_1[[#This Row],[LPA]]))/100,0)</f>
        <v>5.0475161987041037E-2</v>
      </c>
      <c r="K900" s="64">
        <f>IFERROR(IF(Ações!$B900="","",VLOOKUP(Table_1[[#This Row],[AÇÕES]],'Dados Status Invest STOCKS'!A886:AD1501,2)),0)</f>
        <v>108.19</v>
      </c>
      <c r="L900" s="65">
        <f>IFERROR(IF(Ações!$B900="","",VLOOKUP(Table_1[[#This Row],[AÇÕES]],'Dados Status Invest STOCKS'!A886:AD1501,3)/100),0)</f>
        <v>7.4000000000000003E-3</v>
      </c>
      <c r="M900" s="66">
        <f>IFERROR(IF(Ações!$B900="","",VLOOKUP(Table_1[[#This Row],[AÇÕES]],'Dados Status Invest STOCKS'!A886:AD1501,28)),0)</f>
        <v>4.63</v>
      </c>
      <c r="N900" s="66">
        <f>IFERROR(IF(Ações!$B900="","",VLOOKUP(Table_1[[#This Row],[AÇÕES]],'Dados Status Invest STOCKS'!A886:AD1501,27)),0)</f>
        <v>19.11</v>
      </c>
      <c r="O900" s="66">
        <f>IFERROR(IF(Ações!$L900="","",Ações!$K900*Ações!$L900),0)</f>
        <v>0.80060600000000004</v>
      </c>
      <c r="P900" s="67">
        <f t="shared" si="13"/>
        <v>0.06</v>
      </c>
      <c r="Q900" s="67">
        <f>IFERROR(Ações!$O900/Ações!$M900,0)</f>
        <v>0.17291706263498921</v>
      </c>
      <c r="R900" s="67">
        <f>IFERROR(IF(Ações!$B900="","",VLOOKUP(Table_1[[#This Row],[AÇÕES]],'Dados Status Invest STOCKS'!A886:AD1501,18)/100),0)</f>
        <v>0.2422</v>
      </c>
      <c r="S900" s="65">
        <f>IFERROR(IF(Ações!$B900="","",VLOOKUP(Table_1[[#This Row],[AÇÕES]],'Dados Status Invest STOCKS'!A886:AD1501,25)/100),0)</f>
        <v>8.0600000000000005E-2</v>
      </c>
      <c r="T900" s="67">
        <f>(1-Ações!$Q900)*Ações!$R900</f>
        <v>0.20031948742980563</v>
      </c>
      <c r="U900" s="68">
        <f>IF(Ações!$S900=0,Ações!$T900,IF(Ações!$T900=0,Ações!$S900,AVERAGE(Ações!$S900,Ações!$T900)))</f>
        <v>0.14045974371490283</v>
      </c>
    </row>
    <row r="901" spans="2:21" ht="15.75" customHeight="1" x14ac:dyDescent="0.2">
      <c r="B901" s="63" t="str">
        <f>IFERROR('Dados Status Invest STOCKS'!A888,"-")</f>
        <v>CCL</v>
      </c>
      <c r="C901" s="45">
        <f>IFERROR((Ações!$D901-Ações!$K901)/Ações!$D901,0)</f>
        <v>0</v>
      </c>
      <c r="D901" s="46">
        <f>(Ações!$O901)/0.06</f>
        <v>0</v>
      </c>
      <c r="E901" s="47">
        <f>IFERROR((Ações!$F901-Ações!$K901)/Ações!$F901,0)</f>
        <v>0</v>
      </c>
      <c r="F901" s="46" t="str">
        <f>IF(OR(Ações!$N901&lt;0,Ações!$M901&lt;0),"",(22.5*Ações!$M901*Ações!$N901)^0.5)</f>
        <v/>
      </c>
      <c r="G901" s="47">
        <f>IFERROR((Ações!$H901-Ações!$K901)/Ações!$H901,0)</f>
        <v>0</v>
      </c>
      <c r="H901" s="48">
        <f>IFERROR(Ações!$I901/(Ações!$P901-Table_1[[#This Row],[CAGR LUCRO 5A]]),0)</f>
        <v>0</v>
      </c>
      <c r="I901" s="48">
        <f>IF(Ações!$S901&lt;0,"",Ações!$O901*(1+Ações!$S901))</f>
        <v>0</v>
      </c>
      <c r="J901" s="49">
        <f>IFERROR(IF(Ações!$B901="","",(VLOOKUP(Table_1[[#This Row],[AÇÕES]],'Dados Status Invest STOCKS'!A887:AD1502,4)/Table_1[[#This Row],[LPA]]))/100,0)</f>
        <v>3.2394366197183101E-3</v>
      </c>
      <c r="K901" s="64">
        <f>IFERROR(IF(Ações!$B901="","",VLOOKUP(Table_1[[#This Row],[AÇÕES]],'Dados Status Invest STOCKS'!A887:AD1502,2)),0)</f>
        <v>19.739999999999998</v>
      </c>
      <c r="L901" s="65">
        <f>IFERROR(IF(Ações!$B901="","",VLOOKUP(Table_1[[#This Row],[AÇÕES]],'Dados Status Invest STOCKS'!A887:AD1502,3)/100),0)</f>
        <v>0</v>
      </c>
      <c r="M901" s="66">
        <f>IFERROR(IF(Ações!$B901="","",VLOOKUP(Table_1[[#This Row],[AÇÕES]],'Dados Status Invest STOCKS'!A887:AD1502,28)),0)</f>
        <v>-7.81</v>
      </c>
      <c r="N901" s="66">
        <f>IFERROR(IF(Ações!$B901="","",VLOOKUP(Table_1[[#This Row],[AÇÕES]],'Dados Status Invest STOCKS'!A887:AD1502,27)),0)</f>
        <v>12.75</v>
      </c>
      <c r="O901" s="66">
        <f>IFERROR(IF(Ações!$L901="","",Ações!$K901*Ações!$L901),0)</f>
        <v>0</v>
      </c>
      <c r="P901" s="67">
        <f t="shared" si="13"/>
        <v>0.06</v>
      </c>
      <c r="Q901" s="67">
        <f>IFERROR(Ações!$O901/Ações!$M901,0)</f>
        <v>0</v>
      </c>
      <c r="R901" s="67">
        <f>IFERROR(IF(Ações!$B901="","",VLOOKUP(Table_1[[#This Row],[AÇÕES]],'Dados Status Invest STOCKS'!A887:AD1502,18)/100),0)</f>
        <v>-0.61250000000000004</v>
      </c>
      <c r="S901" s="65">
        <f>IFERROR(IF(Ações!$B901="","",VLOOKUP(Table_1[[#This Row],[AÇÕES]],'Dados Status Invest STOCKS'!A887:AD1502,25)/100),0)</f>
        <v>0</v>
      </c>
      <c r="T901" s="67">
        <f>(1-Ações!$Q901)*Ações!$R901</f>
        <v>-0.61250000000000004</v>
      </c>
      <c r="U901" s="68">
        <f>IF(Ações!$S901=0,Ações!$T901,IF(Ações!$T901=0,Ações!$S901,AVERAGE(Ações!$S901,Ações!$T901)))</f>
        <v>-0.61250000000000004</v>
      </c>
    </row>
    <row r="902" spans="2:21" ht="15.75" customHeight="1" x14ac:dyDescent="0.2">
      <c r="B902" s="63" t="str">
        <f>IFERROR('Dados Status Invest STOCKS'!A889,"-")</f>
        <v>CCLP</v>
      </c>
      <c r="C902" s="45">
        <f>IFERROR((Ações!$D902-Ações!$K902)/Ações!$D902,0)</f>
        <v>-1.083333333333333</v>
      </c>
      <c r="D902" s="46">
        <f>(Ações!$O902)/0.06</f>
        <v>0.66720000000000002</v>
      </c>
      <c r="E902" s="47">
        <f>IFERROR((Ações!$F902-Ações!$K902)/Ações!$F902,0)</f>
        <v>0</v>
      </c>
      <c r="F902" s="46" t="str">
        <f>IF(OR(Ações!$N902&lt;0,Ações!$M902&lt;0),"",(22.5*Ações!$M902*Ações!$N902)^0.5)</f>
        <v/>
      </c>
      <c r="G902" s="47">
        <f>IFERROR((Ações!$H902-Ações!$K902)/Ações!$H902,0)</f>
        <v>-1.083333333333333</v>
      </c>
      <c r="H902" s="48">
        <f>IFERROR(Ações!$I902/(Ações!$P902-Table_1[[#This Row],[CAGR LUCRO 5A]]),0)</f>
        <v>0.66720000000000002</v>
      </c>
      <c r="I902" s="48">
        <f>IF(Ações!$S902&lt;0,"",Ações!$O902*(1+Ações!$S902))</f>
        <v>4.0031999999999998E-2</v>
      </c>
      <c r="J902" s="49">
        <f>IFERROR(IF(Ações!$B902="","",(VLOOKUP(Table_1[[#This Row],[AÇÕES]],'Dados Status Invest STOCKS'!A888:AD1503,4)/Table_1[[#This Row],[LPA]]))/100,0)</f>
        <v>6.6304347826086948E-2</v>
      </c>
      <c r="K902" s="64">
        <f>IFERROR(IF(Ações!$B902="","",VLOOKUP(Table_1[[#This Row],[AÇÕES]],'Dados Status Invest STOCKS'!A888:AD1503,2)),0)</f>
        <v>1.39</v>
      </c>
      <c r="L902" s="65">
        <f>IFERROR(IF(Ações!$B902="","",VLOOKUP(Table_1[[#This Row],[AÇÕES]],'Dados Status Invest STOCKS'!A888:AD1503,3)/100),0)</f>
        <v>2.8799999999999999E-2</v>
      </c>
      <c r="M902" s="66">
        <f>IFERROR(IF(Ações!$B902="","",VLOOKUP(Table_1[[#This Row],[AÇÕES]],'Dados Status Invest STOCKS'!A888:AD1503,28)),0)</f>
        <v>-0.46</v>
      </c>
      <c r="N902" s="66">
        <f>IFERROR(IF(Ações!$B902="","",VLOOKUP(Table_1[[#This Row],[AÇÕES]],'Dados Status Invest STOCKS'!A888:AD1503,27)),0)</f>
        <v>0</v>
      </c>
      <c r="O902" s="66">
        <f>IFERROR(IF(Ações!$L902="","",Ações!$K902*Ações!$L902),0)</f>
        <v>4.0031999999999998E-2</v>
      </c>
      <c r="P902" s="67">
        <f t="shared" si="13"/>
        <v>0.06</v>
      </c>
      <c r="Q902" s="67">
        <f>IFERROR(Ações!$O902/Ações!$M902,0)</f>
        <v>-8.7026086956521725E-2</v>
      </c>
      <c r="R902" s="67">
        <f>IFERROR(IF(Ações!$B902="","",VLOOKUP(Table_1[[#This Row],[AÇÕES]],'Dados Status Invest STOCKS'!A888:AD1503,18)/100),0)</f>
        <v>0</v>
      </c>
      <c r="S902" s="65">
        <f>IFERROR(IF(Ações!$B902="","",VLOOKUP(Table_1[[#This Row],[AÇÕES]],'Dados Status Invest STOCKS'!A888:AD1503,25)/100),0)</f>
        <v>0</v>
      </c>
      <c r="T902" s="67">
        <f>(1-Ações!$Q902)*Ações!$R902</f>
        <v>0</v>
      </c>
      <c r="U902" s="68">
        <f>IF(Ações!$S902=0,Ações!$T902,IF(Ações!$T902=0,Ações!$S902,AVERAGE(Ações!$S902,Ações!$T902)))</f>
        <v>0</v>
      </c>
    </row>
    <row r="903" spans="2:21" ht="15.75" customHeight="1" x14ac:dyDescent="0.2">
      <c r="B903" s="63" t="str">
        <f>IFERROR('Dados Status Invest STOCKS'!A890,"-")</f>
        <v>CCM</v>
      </c>
      <c r="C903" s="45">
        <f>IFERROR((Ações!$D903-Ações!$K903)/Ações!$D903,0)</f>
        <v>0</v>
      </c>
      <c r="D903" s="46">
        <f>(Ações!$O903)/0.06</f>
        <v>0</v>
      </c>
      <c r="E903" s="47">
        <f>IFERROR((Ações!$F903-Ações!$K903)/Ações!$F903,0)</f>
        <v>0</v>
      </c>
      <c r="F903" s="46" t="str">
        <f>IF(OR(Ações!$N903&lt;0,Ações!$M903&lt;0),"",(22.5*Ações!$M903*Ações!$N903)^0.5)</f>
        <v/>
      </c>
      <c r="G903" s="47">
        <f>IFERROR((Ações!$H903-Ações!$K903)/Ações!$H903,0)</f>
        <v>0</v>
      </c>
      <c r="H903" s="48">
        <f>IFERROR(Ações!$I903/(Ações!$P903-Table_1[[#This Row],[CAGR LUCRO 5A]]),0)</f>
        <v>0</v>
      </c>
      <c r="I903" s="48">
        <f>IF(Ações!$S903&lt;0,"",Ações!$O903*(1+Ações!$S903))</f>
        <v>0</v>
      </c>
      <c r="J903" s="49">
        <f>IFERROR(IF(Ações!$B903="","",(VLOOKUP(Table_1[[#This Row],[AÇÕES]],'Dados Status Invest STOCKS'!A889:AD1504,4)/Table_1[[#This Row],[LPA]]))/100,0)</f>
        <v>8.4285714285714283E-2</v>
      </c>
      <c r="K903" s="64">
        <f>IFERROR(IF(Ações!$B903="","",VLOOKUP(Table_1[[#This Row],[AÇÕES]],'Dados Status Invest STOCKS'!A889:AD1504,2)),0)</f>
        <v>2.0299999999999998</v>
      </c>
      <c r="L903" s="65">
        <f>IFERROR(IF(Ações!$B903="","",VLOOKUP(Table_1[[#This Row],[AÇÕES]],'Dados Status Invest STOCKS'!A889:AD1504,3)/100),0)</f>
        <v>0</v>
      </c>
      <c r="M903" s="66">
        <f>IFERROR(IF(Ações!$B903="","",VLOOKUP(Table_1[[#This Row],[AÇÕES]],'Dados Status Invest STOCKS'!A889:AD1504,28)),0)</f>
        <v>-0.49</v>
      </c>
      <c r="N903" s="66">
        <f>IFERROR(IF(Ações!$B903="","",VLOOKUP(Table_1[[#This Row],[AÇÕES]],'Dados Status Invest STOCKS'!A889:AD1504,27)),0)</f>
        <v>-0.65</v>
      </c>
      <c r="O903" s="66">
        <f>IFERROR(IF(Ações!$L903="","",Ações!$K903*Ações!$L903),0)</f>
        <v>0</v>
      </c>
      <c r="P903" s="67">
        <f t="shared" si="13"/>
        <v>0.06</v>
      </c>
      <c r="Q903" s="67">
        <f>IFERROR(Ações!$O903/Ações!$M903,0)</f>
        <v>0</v>
      </c>
      <c r="R903" s="67">
        <f>IFERROR(IF(Ações!$B903="","",VLOOKUP(Table_1[[#This Row],[AÇÕES]],'Dados Status Invest STOCKS'!A889:AD1504,18)/100),0)</f>
        <v>-0.75739999999999996</v>
      </c>
      <c r="S903" s="65">
        <f>IFERROR(IF(Ações!$B903="","",VLOOKUP(Table_1[[#This Row],[AÇÕES]],'Dados Status Invest STOCKS'!A889:AD1504,25)/100),0)</f>
        <v>0</v>
      </c>
      <c r="T903" s="67">
        <f>(1-Ações!$Q903)*Ações!$R903</f>
        <v>-0.75739999999999996</v>
      </c>
      <c r="U903" s="68">
        <f>IF(Ações!$S903=0,Ações!$T903,IF(Ações!$T903=0,Ações!$S903,AVERAGE(Ações!$S903,Ações!$T903)))</f>
        <v>-0.75739999999999996</v>
      </c>
    </row>
    <row r="904" spans="2:21" ht="15.75" customHeight="1" x14ac:dyDescent="0.2">
      <c r="B904" s="63" t="str">
        <f>IFERROR('Dados Status Invest STOCKS'!A891,"-")</f>
        <v>CCMP</v>
      </c>
      <c r="C904" s="45">
        <f>IFERROR((Ações!$D904-Ações!$K904)/Ações!$D904,0)</f>
        <v>-4.8823529411764692</v>
      </c>
      <c r="D904" s="46">
        <f>(Ações!$O904)/0.06</f>
        <v>30.742800000000006</v>
      </c>
      <c r="E904" s="47">
        <f>IFERROR((Ações!$F904-Ações!$K904)/Ações!$F904,0)</f>
        <v>0</v>
      </c>
      <c r="F904" s="46" t="str">
        <f>IF(OR(Ações!$N904&lt;0,Ações!$M904&lt;0),"",(22.5*Ações!$M904*Ações!$N904)^0.5)</f>
        <v/>
      </c>
      <c r="G904" s="47">
        <f>IFERROR((Ações!$H904-Ações!$K904)/Ações!$H904,0)</f>
        <v>-4.8823529411764692</v>
      </c>
      <c r="H904" s="48">
        <f>IFERROR(Ações!$I904/(Ações!$P904-Table_1[[#This Row],[CAGR LUCRO 5A]]),0)</f>
        <v>30.742800000000006</v>
      </c>
      <c r="I904" s="48">
        <f>IF(Ações!$S904&lt;0,"",Ações!$O904*(1+Ações!$S904))</f>
        <v>1.8445680000000002</v>
      </c>
      <c r="J904" s="49">
        <f>IFERROR(IF(Ações!$B904="","",(VLOOKUP(Table_1[[#This Row],[AÇÕES]],'Dados Status Invest STOCKS'!A890:AD1505,4)/Table_1[[#This Row],[LPA]]))/100,0)</f>
        <v>0.31103734439834019</v>
      </c>
      <c r="K904" s="64">
        <f>IFERROR(IF(Ações!$B904="","",VLOOKUP(Table_1[[#This Row],[AÇÕES]],'Dados Status Invest STOCKS'!A890:AD1505,2)),0)</f>
        <v>180.84</v>
      </c>
      <c r="L904" s="65">
        <f>IFERROR(IF(Ações!$B904="","",VLOOKUP(Table_1[[#This Row],[AÇÕES]],'Dados Status Invest STOCKS'!A890:AD1505,3)/100),0)</f>
        <v>1.0200000000000001E-2</v>
      </c>
      <c r="M904" s="66">
        <f>IFERROR(IF(Ações!$B904="","",VLOOKUP(Table_1[[#This Row],[AÇÕES]],'Dados Status Invest STOCKS'!A890:AD1505,28)),0)</f>
        <v>-2.41</v>
      </c>
      <c r="N904" s="66">
        <f>IFERROR(IF(Ações!$B904="","",VLOOKUP(Table_1[[#This Row],[AÇÕES]],'Dados Status Invest STOCKS'!A890:AD1505,27)),0)</f>
        <v>30.92</v>
      </c>
      <c r="O904" s="66">
        <f>IFERROR(IF(Ações!$L904="","",Ações!$K904*Ações!$L904),0)</f>
        <v>1.8445680000000002</v>
      </c>
      <c r="P904" s="67">
        <f t="shared" si="13"/>
        <v>0.06</v>
      </c>
      <c r="Q904" s="67">
        <f>IFERROR(Ações!$O904/Ações!$M904,0)</f>
        <v>-0.76538091286307053</v>
      </c>
      <c r="R904" s="67">
        <f>IFERROR(IF(Ações!$B904="","",VLOOKUP(Table_1[[#This Row],[AÇÕES]],'Dados Status Invest STOCKS'!A890:AD1505,18)/100),0)</f>
        <v>-7.8E-2</v>
      </c>
      <c r="S904" s="65">
        <f>IFERROR(IF(Ações!$B904="","",VLOOKUP(Table_1[[#This Row],[AÇÕES]],'Dados Status Invest STOCKS'!A890:AD1505,25)/100),0)</f>
        <v>0</v>
      </c>
      <c r="T904" s="67">
        <f>(1-Ações!$Q904)*Ações!$R904</f>
        <v>-0.1376997112033195</v>
      </c>
      <c r="U904" s="68">
        <f>IF(Ações!$S904=0,Ações!$T904,IF(Ações!$T904=0,Ações!$S904,AVERAGE(Ações!$S904,Ações!$T904)))</f>
        <v>-0.1376997112033195</v>
      </c>
    </row>
    <row r="905" spans="2:21" ht="15.75" customHeight="1" x14ac:dyDescent="0.2">
      <c r="B905" s="63" t="str">
        <f>IFERROR('Dados Status Invest STOCKS'!A892,"-")</f>
        <v>CCNC</v>
      </c>
      <c r="C905" s="45">
        <f>IFERROR((Ações!$D905-Ações!$K905)/Ações!$D905,0)</f>
        <v>0</v>
      </c>
      <c r="D905" s="46">
        <f>(Ações!$O905)/0.06</f>
        <v>0</v>
      </c>
      <c r="E905" s="47">
        <f>IFERROR((Ações!$F905-Ações!$K905)/Ações!$F905,0)</f>
        <v>0</v>
      </c>
      <c r="F905" s="46" t="str">
        <f>IF(OR(Ações!$N905&lt;0,Ações!$M905&lt;0),"",(22.5*Ações!$M905*Ações!$N905)^0.5)</f>
        <v/>
      </c>
      <c r="G905" s="47">
        <f>IFERROR((Ações!$H905-Ações!$K905)/Ações!$H905,0)</f>
        <v>0</v>
      </c>
      <c r="H905" s="48">
        <f>IFERROR(Ações!$I905/(Ações!$P905-Table_1[[#This Row],[CAGR LUCRO 5A]]),0)</f>
        <v>0</v>
      </c>
      <c r="I905" s="48">
        <f>IF(Ações!$S905&lt;0,"",Ações!$O905*(1+Ações!$S905))</f>
        <v>0</v>
      </c>
      <c r="J905" s="49">
        <f>IFERROR(IF(Ações!$B905="","",(VLOOKUP(Table_1[[#This Row],[AÇÕES]],'Dados Status Invest STOCKS'!A891:AD1506,4)/Table_1[[#This Row],[LPA]]))/100,0)</f>
        <v>1.5641025641025642E-2</v>
      </c>
      <c r="K905" s="64">
        <f>IFERROR(IF(Ações!$B905="","",VLOOKUP(Table_1[[#This Row],[AÇÕES]],'Dados Status Invest STOCKS'!A891:AD1506,2)),0)</f>
        <v>0.96</v>
      </c>
      <c r="L905" s="65">
        <f>IFERROR(IF(Ações!$B905="","",VLOOKUP(Table_1[[#This Row],[AÇÕES]],'Dados Status Invest STOCKS'!A891:AD1506,3)/100),0)</f>
        <v>0</v>
      </c>
      <c r="M905" s="66">
        <f>IFERROR(IF(Ações!$B905="","",VLOOKUP(Table_1[[#This Row],[AÇÕES]],'Dados Status Invest STOCKS'!A891:AD1506,28)),0)</f>
        <v>-0.78</v>
      </c>
      <c r="N905" s="66">
        <f>IFERROR(IF(Ações!$B905="","",VLOOKUP(Table_1[[#This Row],[AÇÕES]],'Dados Status Invest STOCKS'!A891:AD1506,27)),0)</f>
        <v>0.77</v>
      </c>
      <c r="O905" s="66">
        <f>IFERROR(IF(Ações!$L905="","",Ações!$K905*Ações!$L905),0)</f>
        <v>0</v>
      </c>
      <c r="P905" s="67">
        <f t="shared" si="13"/>
        <v>0.06</v>
      </c>
      <c r="Q905" s="67">
        <f>IFERROR(Ações!$O905/Ações!$M905,0)</f>
        <v>0</v>
      </c>
      <c r="R905" s="67">
        <f>IFERROR(IF(Ações!$B905="","",VLOOKUP(Table_1[[#This Row],[AÇÕES]],'Dados Status Invest STOCKS'!A891:AD1506,18)/100),0)</f>
        <v>-1.0166999999999999</v>
      </c>
      <c r="S905" s="65">
        <f>IFERROR(IF(Ações!$B905="","",VLOOKUP(Table_1[[#This Row],[AÇÕES]],'Dados Status Invest STOCKS'!A891:AD1506,25)/100),0)</f>
        <v>0</v>
      </c>
      <c r="T905" s="67">
        <f>(1-Ações!$Q905)*Ações!$R905</f>
        <v>-1.0166999999999999</v>
      </c>
      <c r="U905" s="68">
        <f>IF(Ações!$S905=0,Ações!$T905,IF(Ações!$T905=0,Ações!$S905,AVERAGE(Ações!$S905,Ações!$T905)))</f>
        <v>-1.0166999999999999</v>
      </c>
    </row>
    <row r="906" spans="2:21" ht="15.75" customHeight="1" x14ac:dyDescent="0.2">
      <c r="B906" s="63" t="str">
        <f>IFERROR('Dados Status Invest STOCKS'!A893,"-")</f>
        <v>CCNE</v>
      </c>
      <c r="C906" s="45">
        <f>IFERROR((Ações!$D906-Ações!$K906)/Ações!$D906,0)</f>
        <v>-1.3622047244094491</v>
      </c>
      <c r="D906" s="46">
        <f>(Ações!$O906)/0.06</f>
        <v>11.425766666666664</v>
      </c>
      <c r="E906" s="47">
        <f>IFERROR((Ações!$F906-Ações!$K906)/Ações!$F906,0)</f>
        <v>0.32714206566041715</v>
      </c>
      <c r="F906" s="46">
        <f>IF(OR(Ações!$N906&lt;0,Ações!$M906&lt;0),"",(22.5*Ações!$M906*Ações!$N906)^0.5)</f>
        <v>40.112479354933917</v>
      </c>
      <c r="G906" s="47">
        <f>IFERROR((Ações!$H906-Ações!$K906)/Ações!$H906,0)</f>
        <v>1.757677311061506</v>
      </c>
      <c r="H906" s="48">
        <f>IFERROR(Ações!$I906/(Ações!$P906-Table_1[[#This Row],[CAGR LUCRO 5A]]),0)</f>
        <v>-35.622024846153842</v>
      </c>
      <c r="I906" s="48">
        <f>IF(Ações!$S906&lt;0,"",Ações!$O906*(1+Ações!$S906))</f>
        <v>0.74093811679999988</v>
      </c>
      <c r="J906" s="49">
        <f>IFERROR(IF(Ações!$B906="","",(VLOOKUP(Table_1[[#This Row],[AÇÕES]],'Dados Status Invest STOCKS'!A892:AD1507,4)/Table_1[[#This Row],[LPA]]))/100,0)</f>
        <v>3.5434782608695654E-2</v>
      </c>
      <c r="K906" s="64">
        <f>IFERROR(IF(Ações!$B906="","",VLOOKUP(Table_1[[#This Row],[AÇÕES]],'Dados Status Invest STOCKS'!A892:AD1507,2)),0)</f>
        <v>26.99</v>
      </c>
      <c r="L906" s="65">
        <f>IFERROR(IF(Ações!$B906="","",VLOOKUP(Table_1[[#This Row],[AÇÕES]],'Dados Status Invest STOCKS'!A892:AD1507,3)/100),0)</f>
        <v>2.5399999999999999E-2</v>
      </c>
      <c r="M906" s="66">
        <f>IFERROR(IF(Ações!$B906="","",VLOOKUP(Table_1[[#This Row],[AÇÕES]],'Dados Status Invest STOCKS'!A892:AD1507,28)),0)</f>
        <v>2.76</v>
      </c>
      <c r="N906" s="66">
        <f>IFERROR(IF(Ações!$B906="","",VLOOKUP(Table_1[[#This Row],[AÇÕES]],'Dados Status Invest STOCKS'!A892:AD1507,27)),0)</f>
        <v>25.91</v>
      </c>
      <c r="O906" s="66">
        <f>IFERROR(IF(Ações!$L906="","",Ações!$K906*Ações!$L906),0)</f>
        <v>0.68554599999999988</v>
      </c>
      <c r="P906" s="67">
        <f t="shared" si="13"/>
        <v>0.06</v>
      </c>
      <c r="Q906" s="67">
        <f>IFERROR(Ações!$O906/Ações!$M906,0)</f>
        <v>0.24838623188405795</v>
      </c>
      <c r="R906" s="67">
        <f>IFERROR(IF(Ações!$B906="","",VLOOKUP(Table_1[[#This Row],[AÇÕES]],'Dados Status Invest STOCKS'!A892:AD1507,18)/100),0)</f>
        <v>0.1065</v>
      </c>
      <c r="S906" s="65">
        <f>IFERROR(IF(Ações!$B906="","",VLOOKUP(Table_1[[#This Row],[AÇÕES]],'Dados Status Invest STOCKS'!A892:AD1507,25)/100),0)</f>
        <v>8.0799999999999997E-2</v>
      </c>
      <c r="T906" s="67">
        <f>(1-Ações!$Q906)*Ações!$R906</f>
        <v>8.0046866304347833E-2</v>
      </c>
      <c r="U906" s="68">
        <f>IF(Ações!$S906=0,Ações!$T906,IF(Ações!$T906=0,Ações!$S906,AVERAGE(Ações!$S906,Ações!$T906)))</f>
        <v>8.0423433152173915E-2</v>
      </c>
    </row>
    <row r="907" spans="2:21" ht="15.75" customHeight="1" x14ac:dyDescent="0.2">
      <c r="B907" s="63" t="str">
        <f>IFERROR('Dados Status Invest STOCKS'!A894,"-")</f>
        <v>CCNEP</v>
      </c>
      <c r="C907" s="45">
        <f>IFERROR((Ações!$D907-Ações!$K907)/Ações!$D907,0)</f>
        <v>9.5022624434389219E-2</v>
      </c>
      <c r="D907" s="46">
        <f>(Ações!$O907)/0.06</f>
        <v>29.691350000000003</v>
      </c>
      <c r="E907" s="47">
        <f>IFERROR((Ações!$F907-Ações!$K907)/Ações!$F907,0)</f>
        <v>0.33013365336403877</v>
      </c>
      <c r="F907" s="46">
        <f>IF(OR(Ações!$N907&lt;0,Ações!$M907&lt;0),"",(22.5*Ações!$M907*Ações!$N907)^0.5)</f>
        <v>40.112479354933917</v>
      </c>
      <c r="G907" s="47">
        <f>IFERROR((Ações!$H907-Ações!$K907)/Ações!$H907,0)</f>
        <v>1.2902715490341214</v>
      </c>
      <c r="H907" s="48">
        <f>IFERROR(Ações!$I907/(Ações!$P907-Table_1[[#This Row],[CAGR LUCRO 5A]]),0)</f>
        <v>-92.568493500000002</v>
      </c>
      <c r="I907" s="48">
        <f>IF(Ações!$S907&lt;0,"",Ações!$O907*(1+Ações!$S907))</f>
        <v>1.9254246648</v>
      </c>
      <c r="J907" s="49">
        <f>IFERROR(IF(Ações!$B907="","",(VLOOKUP(Table_1[[#This Row],[AÇÕES]],'Dados Status Invest STOCKS'!A893:AD1508,4)/Table_1[[#This Row],[LPA]]))/100,0)</f>
        <v>3.5289855072463766E-2</v>
      </c>
      <c r="K907" s="64">
        <f>IFERROR(IF(Ações!$B907="","",VLOOKUP(Table_1[[#This Row],[AÇÕES]],'Dados Status Invest STOCKS'!A893:AD1508,2)),0)</f>
        <v>26.87</v>
      </c>
      <c r="L907" s="65">
        <f>IFERROR(IF(Ações!$B907="","",VLOOKUP(Table_1[[#This Row],[AÇÕES]],'Dados Status Invest STOCKS'!A893:AD1508,3)/100),0)</f>
        <v>6.6299999999999998E-2</v>
      </c>
      <c r="M907" s="66">
        <f>IFERROR(IF(Ações!$B907="","",VLOOKUP(Table_1[[#This Row],[AÇÕES]],'Dados Status Invest STOCKS'!A893:AD1508,28)),0)</f>
        <v>2.76</v>
      </c>
      <c r="N907" s="66">
        <f>IFERROR(IF(Ações!$B907="","",VLOOKUP(Table_1[[#This Row],[AÇÕES]],'Dados Status Invest STOCKS'!A893:AD1508,27)),0)</f>
        <v>25.91</v>
      </c>
      <c r="O907" s="66">
        <f>IFERROR(IF(Ações!$L907="","",Ações!$K907*Ações!$L907),0)</f>
        <v>1.7814810000000001</v>
      </c>
      <c r="P907" s="67">
        <f t="shared" si="13"/>
        <v>0.06</v>
      </c>
      <c r="Q907" s="67">
        <f>IFERROR(Ações!$O907/Ações!$M907,0)</f>
        <v>0.64546413043478268</v>
      </c>
      <c r="R907" s="67">
        <f>IFERROR(IF(Ações!$B907="","",VLOOKUP(Table_1[[#This Row],[AÇÕES]],'Dados Status Invest STOCKS'!A893:AD1508,18)/100),0)</f>
        <v>0.1065</v>
      </c>
      <c r="S907" s="65">
        <f>IFERROR(IF(Ações!$B907="","",VLOOKUP(Table_1[[#This Row],[AÇÕES]],'Dados Status Invest STOCKS'!A893:AD1508,25)/100),0)</f>
        <v>8.0799999999999997E-2</v>
      </c>
      <c r="T907" s="67">
        <f>(1-Ações!$Q907)*Ações!$R907</f>
        <v>3.7758070108695641E-2</v>
      </c>
      <c r="U907" s="68">
        <f>IF(Ações!$S907=0,Ações!$T907,IF(Ações!$T907=0,Ações!$S907,AVERAGE(Ações!$S907,Ações!$T907)))</f>
        <v>5.9279035054347819E-2</v>
      </c>
    </row>
    <row r="908" spans="2:21" ht="15.75" customHeight="1" x14ac:dyDescent="0.2">
      <c r="B908" s="63" t="str">
        <f>IFERROR('Dados Status Invest STOCKS'!A895,"-")</f>
        <v>CCO</v>
      </c>
      <c r="C908" s="45">
        <f>IFERROR((Ações!$D908-Ações!$K908)/Ações!$D908,0)</f>
        <v>0</v>
      </c>
      <c r="D908" s="46">
        <f>(Ações!$O908)/0.06</f>
        <v>0</v>
      </c>
      <c r="E908" s="47">
        <f>IFERROR((Ações!$F908-Ações!$K908)/Ações!$F908,0)</f>
        <v>0</v>
      </c>
      <c r="F908" s="46" t="str">
        <f>IF(OR(Ações!$N908&lt;0,Ações!$M908&lt;0),"",(22.5*Ações!$M908*Ações!$N908)^0.5)</f>
        <v/>
      </c>
      <c r="G908" s="47">
        <f>IFERROR((Ações!$H908-Ações!$K908)/Ações!$H908,0)</f>
        <v>0</v>
      </c>
      <c r="H908" s="48">
        <f>IFERROR(Ações!$I908/(Ações!$P908-Table_1[[#This Row],[CAGR LUCRO 5A]]),0)</f>
        <v>0</v>
      </c>
      <c r="I908" s="48">
        <f>IF(Ações!$S908&lt;0,"",Ações!$O908*(1+Ações!$S908))</f>
        <v>0</v>
      </c>
      <c r="J908" s="49">
        <f>IFERROR(IF(Ações!$B908="","",(VLOOKUP(Table_1[[#This Row],[AÇÕES]],'Dados Status Invest STOCKS'!A894:AD1509,4)/Table_1[[#This Row],[LPA]]))/100,0)</f>
        <v>2.4247787610619471E-2</v>
      </c>
      <c r="K908" s="64">
        <f>IFERROR(IF(Ações!$B908="","",VLOOKUP(Table_1[[#This Row],[AÇÕES]],'Dados Status Invest STOCKS'!A894:AD1509,2)),0)</f>
        <v>3.09</v>
      </c>
      <c r="L908" s="65">
        <f>IFERROR(IF(Ações!$B908="","",VLOOKUP(Table_1[[#This Row],[AÇÕES]],'Dados Status Invest STOCKS'!A894:AD1509,3)/100),0)</f>
        <v>0</v>
      </c>
      <c r="M908" s="66">
        <f>IFERROR(IF(Ações!$B908="","",VLOOKUP(Table_1[[#This Row],[AÇÕES]],'Dados Status Invest STOCKS'!A894:AD1509,28)),0)</f>
        <v>-1.1299999999999999</v>
      </c>
      <c r="N908" s="66">
        <f>IFERROR(IF(Ações!$B908="","",VLOOKUP(Table_1[[#This Row],[AÇÕES]],'Dados Status Invest STOCKS'!A894:AD1509,27)),0)</f>
        <v>-7.01</v>
      </c>
      <c r="O908" s="66">
        <f>IFERROR(IF(Ações!$L908="","",Ações!$K908*Ações!$L908),0)</f>
        <v>0</v>
      </c>
      <c r="P908" s="67">
        <f t="shared" si="13"/>
        <v>0.06</v>
      </c>
      <c r="Q908" s="67">
        <f>IFERROR(Ações!$O908/Ações!$M908,0)</f>
        <v>0</v>
      </c>
      <c r="R908" s="67">
        <f>IFERROR(IF(Ações!$B908="","",VLOOKUP(Table_1[[#This Row],[AÇÕES]],'Dados Status Invest STOCKS'!A894:AD1509,18)/100),0)</f>
        <v>-0.16070000000000001</v>
      </c>
      <c r="S908" s="65">
        <f>IFERROR(IF(Ações!$B908="","",VLOOKUP(Table_1[[#This Row],[AÇÕES]],'Dados Status Invest STOCKS'!A894:AD1509,25)/100),0)</f>
        <v>0</v>
      </c>
      <c r="T908" s="67">
        <f>(1-Ações!$Q908)*Ações!$R908</f>
        <v>-0.16070000000000001</v>
      </c>
      <c r="U908" s="68">
        <f>IF(Ações!$S908=0,Ações!$T908,IF(Ações!$T908=0,Ações!$S908,AVERAGE(Ações!$S908,Ações!$T908)))</f>
        <v>-0.16070000000000001</v>
      </c>
    </row>
    <row r="909" spans="2:21" ht="15.75" customHeight="1" x14ac:dyDescent="0.2">
      <c r="B909" s="63" t="str">
        <f>IFERROR('Dados Status Invest STOCKS'!A896,"-")</f>
        <v>CCOI</v>
      </c>
      <c r="C909" s="45">
        <f>IFERROR((Ações!$D909-Ações!$K909)/Ações!$D909,0)</f>
        <v>-0.20967741935483863</v>
      </c>
      <c r="D909" s="46">
        <f>(Ações!$O909)/0.06</f>
        <v>52.865333333333339</v>
      </c>
      <c r="E909" s="47">
        <f>IFERROR((Ações!$F909-Ações!$K909)/Ações!$F909,0)</f>
        <v>0</v>
      </c>
      <c r="F909" s="46" t="str">
        <f>IF(OR(Ações!$N909&lt;0,Ações!$M909&lt;0),"",(22.5*Ações!$M909*Ações!$N909)^0.5)</f>
        <v/>
      </c>
      <c r="G909" s="47">
        <f>IFERROR((Ações!$H909-Ações!$K909)/Ações!$H909,0)</f>
        <v>0.786642842424783</v>
      </c>
      <c r="H909" s="48">
        <f>IFERROR(Ações!$I909/(Ações!$P909-Table_1[[#This Row],[CAGR LUCRO 5A]]),0)</f>
        <v>299.7321520720721</v>
      </c>
      <c r="I909" s="48">
        <f>IF(Ações!$S909&lt;0,"",Ações!$O909*(1+Ações!$S909))</f>
        <v>3.3270268879999998</v>
      </c>
      <c r="J909" s="49">
        <f>IFERROR(IF(Ações!$B909="","",(VLOOKUP(Table_1[[#This Row],[AÇÕES]],'Dados Status Invest STOCKS'!A895:AD1510,4)/Table_1[[#This Row],[LPA]]))/100,0)</f>
        <v>2.7545833333333332</v>
      </c>
      <c r="K909" s="64">
        <f>IFERROR(IF(Ações!$B909="","",VLOOKUP(Table_1[[#This Row],[AÇÕES]],'Dados Status Invest STOCKS'!A895:AD1510,2)),0)</f>
        <v>63.95</v>
      </c>
      <c r="L909" s="65">
        <f>IFERROR(IF(Ações!$B909="","",VLOOKUP(Table_1[[#This Row],[AÇÕES]],'Dados Status Invest STOCKS'!A895:AD1510,3)/100),0)</f>
        <v>4.9599999999999998E-2</v>
      </c>
      <c r="M909" s="66">
        <f>IFERROR(IF(Ações!$B909="","",VLOOKUP(Table_1[[#This Row],[AÇÕES]],'Dados Status Invest STOCKS'!A895:AD1510,28)),0)</f>
        <v>0.48</v>
      </c>
      <c r="N909" s="66">
        <f>IFERROR(IF(Ações!$B909="","",VLOOKUP(Table_1[[#This Row],[AÇÕES]],'Dados Status Invest STOCKS'!A895:AD1510,27)),0)</f>
        <v>-7.48</v>
      </c>
      <c r="O909" s="66">
        <f>IFERROR(IF(Ações!$L909="","",Ações!$K909*Ações!$L909),0)</f>
        <v>3.1719200000000001</v>
      </c>
      <c r="P909" s="67">
        <f t="shared" si="13"/>
        <v>0.06</v>
      </c>
      <c r="Q909" s="67">
        <f>IFERROR(Ações!$O909/Ações!$M909,0)</f>
        <v>6.6081666666666674</v>
      </c>
      <c r="R909" s="67">
        <f>IFERROR(IF(Ações!$B909="","",VLOOKUP(Table_1[[#This Row],[AÇÕES]],'Dados Status Invest STOCKS'!A895:AD1510,18)/100),0)</f>
        <v>-6.4600000000000005E-2</v>
      </c>
      <c r="S909" s="65">
        <f>IFERROR(IF(Ações!$B909="","",VLOOKUP(Table_1[[#This Row],[AÇÕES]],'Dados Status Invest STOCKS'!A895:AD1510,25)/100),0)</f>
        <v>4.8899999999999999E-2</v>
      </c>
      <c r="T909" s="67">
        <f>(1-Ações!$Q909)*Ações!$R909</f>
        <v>0.36228756666666673</v>
      </c>
      <c r="U909" s="68">
        <f>IF(Ações!$S909=0,Ações!$T909,IF(Ações!$T909=0,Ações!$S909,AVERAGE(Ações!$S909,Ações!$T909)))</f>
        <v>0.20559378333333336</v>
      </c>
    </row>
    <row r="910" spans="2:21" ht="15.75" customHeight="1" x14ac:dyDescent="0.2">
      <c r="B910" s="63" t="str">
        <f>IFERROR('Dados Status Invest STOCKS'!A897,"-")</f>
        <v>CCRC</v>
      </c>
      <c r="C910" s="45">
        <f>IFERROR((Ações!$D910-Ações!$K910)/Ações!$D910,0)</f>
        <v>0</v>
      </c>
      <c r="D910" s="46">
        <f>(Ações!$O910)/0.06</f>
        <v>0</v>
      </c>
      <c r="E910" s="47">
        <f>IFERROR((Ações!$F910-Ações!$K910)/Ações!$F910,0)</f>
        <v>-1.3985403150044247</v>
      </c>
      <c r="F910" s="46">
        <f>IF(OR(Ações!$N910&lt;0,Ações!$M910&lt;0),"",(22.5*Ações!$M910*Ações!$N910)^0.5)</f>
        <v>2.7099815497526918</v>
      </c>
      <c r="G910" s="47">
        <f>IFERROR((Ações!$H910-Ações!$K910)/Ações!$H910,0)</f>
        <v>0</v>
      </c>
      <c r="H910" s="48">
        <f>IFERROR(Ações!$I910/(Ações!$P910-Table_1[[#This Row],[CAGR LUCRO 5A]]),0)</f>
        <v>0</v>
      </c>
      <c r="I910" s="48">
        <f>IF(Ações!$S910&lt;0,"",Ações!$O910*(1+Ações!$S910))</f>
        <v>0</v>
      </c>
      <c r="J910" s="49">
        <f>IFERROR(IF(Ações!$B910="","",(VLOOKUP(Table_1[[#This Row],[AÇÕES]],'Dados Status Invest STOCKS'!A896:AD1511,4)/Table_1[[#This Row],[LPA]]))/100,0)</f>
        <v>10.67625</v>
      </c>
      <c r="K910" s="64">
        <f>IFERROR(IF(Ações!$B910="","",VLOOKUP(Table_1[[#This Row],[AÇÕES]],'Dados Status Invest STOCKS'!A896:AD1511,2)),0)</f>
        <v>6.5</v>
      </c>
      <c r="L910" s="65">
        <f>IFERROR(IF(Ações!$B910="","",VLOOKUP(Table_1[[#This Row],[AÇÕES]],'Dados Status Invest STOCKS'!A896:AD1511,3)/100),0)</f>
        <v>0</v>
      </c>
      <c r="M910" s="66">
        <f>IFERROR(IF(Ações!$B910="","",VLOOKUP(Table_1[[#This Row],[AÇÕES]],'Dados Status Invest STOCKS'!A896:AD1511,28)),0)</f>
        <v>0.08</v>
      </c>
      <c r="N910" s="66">
        <f>IFERROR(IF(Ações!$B910="","",VLOOKUP(Table_1[[#This Row],[AÇÕES]],'Dados Status Invest STOCKS'!A896:AD1511,27)),0)</f>
        <v>4.08</v>
      </c>
      <c r="O910" s="66">
        <f>IFERROR(IF(Ações!$L910="","",Ações!$K910*Ações!$L910),0)</f>
        <v>0</v>
      </c>
      <c r="P910" s="67">
        <f t="shared" si="13"/>
        <v>0.06</v>
      </c>
      <c r="Q910" s="67">
        <f>IFERROR(Ações!$O910/Ações!$M910,0)</f>
        <v>0</v>
      </c>
      <c r="R910" s="67">
        <f>IFERROR(IF(Ações!$B910="","",VLOOKUP(Table_1[[#This Row],[AÇÕES]],'Dados Status Invest STOCKS'!A896:AD1511,18)/100),0)</f>
        <v>1.8600000000000002E-2</v>
      </c>
      <c r="S910" s="65">
        <f>IFERROR(IF(Ações!$B910="","",VLOOKUP(Table_1[[#This Row],[AÇÕES]],'Dados Status Invest STOCKS'!A896:AD1511,25)/100),0)</f>
        <v>0.39100000000000001</v>
      </c>
      <c r="T910" s="67">
        <f>(1-Ações!$Q910)*Ações!$R910</f>
        <v>1.8600000000000002E-2</v>
      </c>
      <c r="U910" s="68">
        <f>IF(Ações!$S910=0,Ações!$T910,IF(Ações!$T910=0,Ações!$S910,AVERAGE(Ações!$S910,Ações!$T910)))</f>
        <v>0.20480000000000001</v>
      </c>
    </row>
    <row r="911" spans="2:21" ht="15.75" customHeight="1" x14ac:dyDescent="0.2">
      <c r="B911" s="63" t="str">
        <f>IFERROR('Dados Status Invest STOCKS'!A898,"-")</f>
        <v>CCRN</v>
      </c>
      <c r="C911" s="45">
        <f>IFERROR((Ações!$D911-Ações!$K911)/Ações!$D911,0)</f>
        <v>0</v>
      </c>
      <c r="D911" s="46">
        <f>(Ações!$O911)/0.06</f>
        <v>0</v>
      </c>
      <c r="E911" s="47">
        <f>IFERROR((Ações!$F911-Ações!$K911)/Ações!$F911,0)</f>
        <v>-0.30361986891248488</v>
      </c>
      <c r="F911" s="46">
        <f>IF(OR(Ações!$N911&lt;0,Ações!$M911&lt;0),"",(22.5*Ações!$M911*Ações!$N911)^0.5)</f>
        <v>14.099202105083819</v>
      </c>
      <c r="G911" s="47">
        <f>IFERROR((Ações!$H911-Ações!$K911)/Ações!$H911,0)</f>
        <v>0</v>
      </c>
      <c r="H911" s="48">
        <f>IFERROR(Ações!$I911/(Ações!$P911-Table_1[[#This Row],[CAGR LUCRO 5A]]),0)</f>
        <v>0</v>
      </c>
      <c r="I911" s="48">
        <f>IF(Ações!$S911&lt;0,"",Ações!$O911*(1+Ações!$S911))</f>
        <v>0</v>
      </c>
      <c r="J911" s="49">
        <f>IFERROR(IF(Ações!$B911="","",(VLOOKUP(Table_1[[#This Row],[AÇÕES]],'Dados Status Invest STOCKS'!A897:AD1512,4)/Table_1[[#This Row],[LPA]]))/100,0)</f>
        <v>7.6322580645161286E-2</v>
      </c>
      <c r="K911" s="64">
        <f>IFERROR(IF(Ações!$B911="","",VLOOKUP(Table_1[[#This Row],[AÇÕES]],'Dados Status Invest STOCKS'!A897:AD1512,2)),0)</f>
        <v>18.38</v>
      </c>
      <c r="L911" s="65">
        <f>IFERROR(IF(Ações!$B911="","",VLOOKUP(Table_1[[#This Row],[AÇÕES]],'Dados Status Invest STOCKS'!A897:AD1512,3)/100),0)</f>
        <v>0</v>
      </c>
      <c r="M911" s="66">
        <f>IFERROR(IF(Ações!$B911="","",VLOOKUP(Table_1[[#This Row],[AÇÕES]],'Dados Status Invest STOCKS'!A897:AD1512,28)),0)</f>
        <v>1.55</v>
      </c>
      <c r="N911" s="66">
        <f>IFERROR(IF(Ações!$B911="","",VLOOKUP(Table_1[[#This Row],[AÇÕES]],'Dados Status Invest STOCKS'!A897:AD1512,27)),0)</f>
        <v>5.7</v>
      </c>
      <c r="O911" s="66">
        <f>IFERROR(IF(Ações!$L911="","",Ações!$K911*Ações!$L911),0)</f>
        <v>0</v>
      </c>
      <c r="P911" s="67">
        <f t="shared" ref="P911:P974" si="14">$U$6</f>
        <v>0.06</v>
      </c>
      <c r="Q911" s="67">
        <f>IFERROR(Ações!$O911/Ações!$M911,0)</f>
        <v>0</v>
      </c>
      <c r="R911" s="67">
        <f>IFERROR(IF(Ações!$B911="","",VLOOKUP(Table_1[[#This Row],[AÇÕES]],'Dados Status Invest STOCKS'!A897:AD1512,18)/100),0)</f>
        <v>0.27229999999999999</v>
      </c>
      <c r="S911" s="65">
        <f>IFERROR(IF(Ações!$B911="","",VLOOKUP(Table_1[[#This Row],[AÇÕES]],'Dados Status Invest STOCKS'!A897:AD1512,25)/100),0)</f>
        <v>0</v>
      </c>
      <c r="T911" s="67">
        <f>(1-Ações!$Q911)*Ações!$R911</f>
        <v>0.27229999999999999</v>
      </c>
      <c r="U911" s="68">
        <f>IF(Ações!$S911=0,Ações!$T911,IF(Ações!$T911=0,Ações!$S911,AVERAGE(Ações!$S911,Ações!$T911)))</f>
        <v>0.27229999999999999</v>
      </c>
    </row>
    <row r="912" spans="2:21" ht="15.75" customHeight="1" x14ac:dyDescent="0.2">
      <c r="B912" s="63" t="str">
        <f>IFERROR('Dados Status Invest STOCKS'!A899,"-")</f>
        <v>CCS</v>
      </c>
      <c r="C912" s="45">
        <f>IFERROR((Ações!$D912-Ações!$K912)/Ações!$D912,0)</f>
        <v>-7.8235294117647047</v>
      </c>
      <c r="D912" s="46">
        <f>(Ações!$O912)/0.06</f>
        <v>7.5514000000000001</v>
      </c>
      <c r="E912" s="47">
        <f>IFERROR((Ações!$F912-Ações!$K912)/Ações!$F912,0)</f>
        <v>0.42533796449672218</v>
      </c>
      <c r="F912" s="46">
        <f>IF(OR(Ações!$N912&lt;0,Ações!$M912&lt;0),"",(22.5*Ações!$M912*Ações!$N912)^0.5)</f>
        <v>115.94641003498124</v>
      </c>
      <c r="G912" s="47">
        <f>IFERROR((Ações!$H912-Ações!$K912)/Ações!$H912,0)</f>
        <v>36.578917256668809</v>
      </c>
      <c r="H912" s="48">
        <f>IFERROR(Ações!$I912/(Ações!$P912-Table_1[[#This Row],[CAGR LUCRO 5A]]),0)</f>
        <v>-1.8727382713567837</v>
      </c>
      <c r="I912" s="48">
        <f>IF(Ações!$S912&lt;0,"",Ações!$O912*(1+Ações!$S912))</f>
        <v>0.63354735719999988</v>
      </c>
      <c r="J912" s="49">
        <f>IFERROR(IF(Ações!$B912="","",(VLOOKUP(Table_1[[#This Row],[AÇÕES]],'Dados Status Invest STOCKS'!A898:AD1513,4)/Table_1[[#This Row],[LPA]]))/100,0)</f>
        <v>4.1984126984126987E-3</v>
      </c>
      <c r="K912" s="64">
        <f>IFERROR(IF(Ações!$B912="","",VLOOKUP(Table_1[[#This Row],[AÇÕES]],'Dados Status Invest STOCKS'!A898:AD1513,2)),0)</f>
        <v>66.63</v>
      </c>
      <c r="L912" s="65">
        <f>IFERROR(IF(Ações!$B912="","",VLOOKUP(Table_1[[#This Row],[AÇÕES]],'Dados Status Invest STOCKS'!A898:AD1513,3)/100),0)</f>
        <v>6.8000000000000005E-3</v>
      </c>
      <c r="M912" s="66">
        <f>IFERROR(IF(Ações!$B912="","",VLOOKUP(Table_1[[#This Row],[AÇÕES]],'Dados Status Invest STOCKS'!A898:AD1513,28)),0)</f>
        <v>12.6</v>
      </c>
      <c r="N912" s="66">
        <f>IFERROR(IF(Ações!$B912="","",VLOOKUP(Table_1[[#This Row],[AÇÕES]],'Dados Status Invest STOCKS'!A898:AD1513,27)),0)</f>
        <v>47.42</v>
      </c>
      <c r="O912" s="66">
        <f>IFERROR(IF(Ações!$L912="","",Ações!$K912*Ações!$L912),0)</f>
        <v>0.45308399999999999</v>
      </c>
      <c r="P912" s="67">
        <f t="shared" si="14"/>
        <v>0.06</v>
      </c>
      <c r="Q912" s="67">
        <f>IFERROR(Ações!$O912/Ações!$M912,0)</f>
        <v>3.595904761904762E-2</v>
      </c>
      <c r="R912" s="67">
        <f>IFERROR(IF(Ações!$B912="","",VLOOKUP(Table_1[[#This Row],[AÇÕES]],'Dados Status Invest STOCKS'!A898:AD1513,18)/100),0)</f>
        <v>0.26569999999999999</v>
      </c>
      <c r="S912" s="65">
        <f>IFERROR(IF(Ações!$B912="","",VLOOKUP(Table_1[[#This Row],[AÇÕES]],'Dados Status Invest STOCKS'!A898:AD1513,25)/100),0)</f>
        <v>0.39829999999999999</v>
      </c>
      <c r="T912" s="67">
        <f>(1-Ações!$Q912)*Ações!$R912</f>
        <v>0.25614568104761903</v>
      </c>
      <c r="U912" s="68">
        <f>IF(Ações!$S912=0,Ações!$T912,IF(Ações!$T912=0,Ações!$S912,AVERAGE(Ações!$S912,Ações!$T912)))</f>
        <v>0.32722284052380951</v>
      </c>
    </row>
    <row r="913" spans="2:21" ht="15.75" customHeight="1" x14ac:dyDescent="0.2">
      <c r="B913" s="63" t="str">
        <f>IFERROR('Dados Status Invest STOCKS'!A900,"-")</f>
        <v>CCU</v>
      </c>
      <c r="C913" s="45">
        <f>IFERROR((Ações!$D913-Ações!$K913)/Ações!$D913,0)</f>
        <v>0.31895573212258815</v>
      </c>
      <c r="D913" s="46">
        <f>(Ações!$O913)/0.06</f>
        <v>24.697366666666674</v>
      </c>
      <c r="E913" s="47">
        <f>IFERROR((Ações!$F913-Ações!$K913)/Ações!$F913,0)</f>
        <v>-2.3589953222322074E-2</v>
      </c>
      <c r="F913" s="46">
        <f>IF(OR(Ações!$N913&lt;0,Ações!$M913&lt;0),"",(22.5*Ações!$M913*Ações!$N913)^0.5)</f>
        <v>16.432361364088852</v>
      </c>
      <c r="G913" s="47">
        <f>IFERROR((Ações!$H913-Ações!$K913)/Ações!$H913,0)</f>
        <v>0</v>
      </c>
      <c r="H913" s="48">
        <f>IFERROR(Ações!$I913/(Ações!$P913-Table_1[[#This Row],[CAGR LUCRO 5A]]),0)</f>
        <v>0</v>
      </c>
      <c r="I913" s="48" t="str">
        <f>IF(Ações!$S913&lt;0,"",Ações!$O913*(1+Ações!$S913))</f>
        <v/>
      </c>
      <c r="J913" s="49">
        <f>IFERROR(IF(Ações!$B913="","",(VLOOKUP(Table_1[[#This Row],[AÇÕES]],'Dados Status Invest STOCKS'!A899:AD1514,4)/Table_1[[#This Row],[LPA]]))/100,0)</f>
        <v>0.13954545454545453</v>
      </c>
      <c r="K913" s="64">
        <f>IFERROR(IF(Ações!$B913="","",VLOOKUP(Table_1[[#This Row],[AÇÕES]],'Dados Status Invest STOCKS'!A899:AD1514,2)),0)</f>
        <v>16.82</v>
      </c>
      <c r="L913" s="65">
        <f>IFERROR(IF(Ações!$B913="","",VLOOKUP(Table_1[[#This Row],[AÇÕES]],'Dados Status Invest STOCKS'!A899:AD1514,3)/100),0)</f>
        <v>8.8100000000000012E-2</v>
      </c>
      <c r="M913" s="66">
        <f>IFERROR(IF(Ações!$B913="","",VLOOKUP(Table_1[[#This Row],[AÇÕES]],'Dados Status Invest STOCKS'!A899:AD1514,28)),0)</f>
        <v>1.1000000000000001</v>
      </c>
      <c r="N913" s="66">
        <f>IFERROR(IF(Ações!$B913="","",VLOOKUP(Table_1[[#This Row],[AÇÕES]],'Dados Status Invest STOCKS'!A899:AD1514,27)),0)</f>
        <v>10.91</v>
      </c>
      <c r="O913" s="66">
        <f>IFERROR(IF(Ações!$L913="","",Ações!$K913*Ações!$L913),0)</f>
        <v>1.4818420000000003</v>
      </c>
      <c r="P913" s="67">
        <f t="shared" si="14"/>
        <v>0.06</v>
      </c>
      <c r="Q913" s="67">
        <f>IFERROR(Ações!$O913/Ações!$M913,0)</f>
        <v>1.3471290909090912</v>
      </c>
      <c r="R913" s="67">
        <f>IFERROR(IF(Ações!$B913="","",VLOOKUP(Table_1[[#This Row],[AÇÕES]],'Dados Status Invest STOCKS'!A899:AD1514,18)/100),0)</f>
        <v>0.10050000000000001</v>
      </c>
      <c r="S913" s="65">
        <f>IFERROR(IF(Ações!$B913="","",VLOOKUP(Table_1[[#This Row],[AÇÕES]],'Dados Status Invest STOCKS'!A899:AD1514,25)/100),0)</f>
        <v>-3.4200000000000001E-2</v>
      </c>
      <c r="T913" s="67">
        <f>(1-Ações!$Q913)*Ações!$R913</f>
        <v>-3.4886473636363664E-2</v>
      </c>
      <c r="U913" s="68">
        <f>IF(Ações!$S913=0,Ações!$T913,IF(Ações!$T913=0,Ações!$S913,AVERAGE(Ações!$S913,Ações!$T913)))</f>
        <v>-3.4543236818181833E-2</v>
      </c>
    </row>
    <row r="914" spans="2:21" ht="15.75" customHeight="1" x14ac:dyDescent="0.2">
      <c r="B914" s="63" t="str">
        <f>IFERROR('Dados Status Invest STOCKS'!A901,"-")</f>
        <v>CCX</v>
      </c>
      <c r="C914" s="45">
        <f>IFERROR((Ações!$D914-Ações!$K914)/Ações!$D914,0)</f>
        <v>0</v>
      </c>
      <c r="D914" s="46">
        <f>(Ações!$O914)/0.06</f>
        <v>0</v>
      </c>
      <c r="E914" s="47">
        <f>IFERROR((Ações!$F914-Ações!$K914)/Ações!$F914,0)</f>
        <v>0</v>
      </c>
      <c r="F914" s="46" t="str">
        <f>IF(OR(Ações!$N914&lt;0,Ações!$M914&lt;0),"",(22.5*Ações!$M914*Ações!$N914)^0.5)</f>
        <v/>
      </c>
      <c r="G914" s="47">
        <f>IFERROR((Ações!$H914-Ações!$K914)/Ações!$H914,0)</f>
        <v>0</v>
      </c>
      <c r="H914" s="48">
        <f>IFERROR(Ações!$I914/(Ações!$P914-Table_1[[#This Row],[CAGR LUCRO 5A]]),0)</f>
        <v>0</v>
      </c>
      <c r="I914" s="48">
        <f>IF(Ações!$S914&lt;0,"",Ações!$O914*(1+Ações!$S914))</f>
        <v>0</v>
      </c>
      <c r="J914" s="49">
        <f>IFERROR(IF(Ações!$B914="","",(VLOOKUP(Table_1[[#This Row],[AÇÕES]],'Dados Status Invest STOCKS'!A900:AD1515,4)/Table_1[[#This Row],[LPA]]))/100,0)</f>
        <v>8.0256821829855536E-7</v>
      </c>
      <c r="K914" s="64">
        <f>IFERROR(IF(Ações!$B914="","",VLOOKUP(Table_1[[#This Row],[AÇÕES]],'Dados Status Invest STOCKS'!A900:AD1515,2)),0)</f>
        <v>10.75</v>
      </c>
      <c r="L914" s="65">
        <f>IFERROR(IF(Ações!$B914="","",VLOOKUP(Table_1[[#This Row],[AÇÕES]],'Dados Status Invest STOCKS'!A900:AD1515,3)/100),0)</f>
        <v>0</v>
      </c>
      <c r="M914" s="66">
        <f>IFERROR(IF(Ações!$B914="","",VLOOKUP(Table_1[[#This Row],[AÇÕES]],'Dados Status Invest STOCKS'!A900:AD1515,28)),0)</f>
        <v>-373.8</v>
      </c>
      <c r="N914" s="66">
        <f>IFERROR(IF(Ações!$B914="","",VLOOKUP(Table_1[[#This Row],[AÇÕES]],'Dados Status Invest STOCKS'!A900:AD1515,27)),0)</f>
        <v>57.97</v>
      </c>
      <c r="O914" s="66">
        <f>IFERROR(IF(Ações!$L914="","",Ações!$K914*Ações!$L914),0)</f>
        <v>0</v>
      </c>
      <c r="P914" s="67">
        <f t="shared" si="14"/>
        <v>0.06</v>
      </c>
      <c r="Q914" s="67">
        <f>IFERROR(Ações!$O914/Ações!$M914,0)</f>
        <v>0</v>
      </c>
      <c r="R914" s="67">
        <f>IFERROR(IF(Ações!$B914="","",VLOOKUP(Table_1[[#This Row],[AÇÕES]],'Dados Status Invest STOCKS'!A900:AD1515,18)/100),0)</f>
        <v>-6.4479999999999995</v>
      </c>
      <c r="S914" s="65">
        <f>IFERROR(IF(Ações!$B914="","",VLOOKUP(Table_1[[#This Row],[AÇÕES]],'Dados Status Invest STOCKS'!A900:AD1515,25)/100),0)</f>
        <v>0</v>
      </c>
      <c r="T914" s="67">
        <f>(1-Ações!$Q914)*Ações!$R914</f>
        <v>-6.4479999999999995</v>
      </c>
      <c r="U914" s="68">
        <f>IF(Ações!$S914=0,Ações!$T914,IF(Ações!$T914=0,Ações!$S914,AVERAGE(Ações!$S914,Ações!$T914)))</f>
        <v>-6.4479999999999995</v>
      </c>
    </row>
    <row r="915" spans="2:21" ht="15.75" customHeight="1" x14ac:dyDescent="0.2">
      <c r="B915" s="63" t="str">
        <f>IFERROR('Dados Status Invest STOCKS'!A902,"-")</f>
        <v>CCXI</v>
      </c>
      <c r="C915" s="45">
        <f>IFERROR((Ações!$D915-Ações!$K915)/Ações!$D915,0)</f>
        <v>0</v>
      </c>
      <c r="D915" s="46">
        <f>(Ações!$O915)/0.06</f>
        <v>0</v>
      </c>
      <c r="E915" s="47">
        <f>IFERROR((Ações!$F915-Ações!$K915)/Ações!$F915,0)</f>
        <v>0</v>
      </c>
      <c r="F915" s="46" t="str">
        <f>IF(OR(Ações!$N915&lt;0,Ações!$M915&lt;0),"",(22.5*Ações!$M915*Ações!$N915)^0.5)</f>
        <v/>
      </c>
      <c r="G915" s="47">
        <f>IFERROR((Ações!$H915-Ações!$K915)/Ações!$H915,0)</f>
        <v>0</v>
      </c>
      <c r="H915" s="48">
        <f>IFERROR(Ações!$I915/(Ações!$P915-Table_1[[#This Row],[CAGR LUCRO 5A]]),0)</f>
        <v>0</v>
      </c>
      <c r="I915" s="48">
        <f>IF(Ações!$S915&lt;0,"",Ações!$O915*(1+Ações!$S915))</f>
        <v>0</v>
      </c>
      <c r="J915" s="49">
        <f>IFERROR(IF(Ações!$B915="","",(VLOOKUP(Table_1[[#This Row],[AÇÕES]],'Dados Status Invest STOCKS'!A901:AD1516,4)/Table_1[[#This Row],[LPA]]))/100,0)</f>
        <v>8.560693641618497E-2</v>
      </c>
      <c r="K915" s="64">
        <f>IFERROR(IF(Ações!$B915="","",VLOOKUP(Table_1[[#This Row],[AÇÕES]],'Dados Status Invest STOCKS'!A901:AD1516,2)),0)</f>
        <v>25.61</v>
      </c>
      <c r="L915" s="65">
        <f>IFERROR(IF(Ações!$B915="","",VLOOKUP(Table_1[[#This Row],[AÇÕES]],'Dados Status Invest STOCKS'!A901:AD1516,3)/100),0)</f>
        <v>0</v>
      </c>
      <c r="M915" s="66">
        <f>IFERROR(IF(Ações!$B915="","",VLOOKUP(Table_1[[#This Row],[AÇÕES]],'Dados Status Invest STOCKS'!A901:AD1516,28)),0)</f>
        <v>-1.73</v>
      </c>
      <c r="N915" s="66">
        <f>IFERROR(IF(Ações!$B915="","",VLOOKUP(Table_1[[#This Row],[AÇÕES]],'Dados Status Invest STOCKS'!A901:AD1516,27)),0)</f>
        <v>4.51</v>
      </c>
      <c r="O915" s="66">
        <f>IFERROR(IF(Ações!$L915="","",Ações!$K915*Ações!$L915),0)</f>
        <v>0</v>
      </c>
      <c r="P915" s="67">
        <f t="shared" si="14"/>
        <v>0.06</v>
      </c>
      <c r="Q915" s="67">
        <f>IFERROR(Ações!$O915/Ações!$M915,0)</f>
        <v>0</v>
      </c>
      <c r="R915" s="67">
        <f>IFERROR(IF(Ações!$B915="","",VLOOKUP(Table_1[[#This Row],[AÇÕES]],'Dados Status Invest STOCKS'!A901:AD1516,18)/100),0)</f>
        <v>-0.38340000000000002</v>
      </c>
      <c r="S915" s="65">
        <f>IFERROR(IF(Ações!$B915="","",VLOOKUP(Table_1[[#This Row],[AÇÕES]],'Dados Status Invest STOCKS'!A901:AD1516,25)/100),0)</f>
        <v>0</v>
      </c>
      <c r="T915" s="67">
        <f>(1-Ações!$Q915)*Ações!$R915</f>
        <v>-0.38340000000000002</v>
      </c>
      <c r="U915" s="68">
        <f>IF(Ações!$S915=0,Ações!$T915,IF(Ações!$T915=0,Ações!$S915,AVERAGE(Ações!$S915,Ações!$T915)))</f>
        <v>-0.38340000000000002</v>
      </c>
    </row>
    <row r="916" spans="2:21" ht="15.75" customHeight="1" x14ac:dyDescent="0.2">
      <c r="B916" s="63" t="str">
        <f>IFERROR('Dados Status Invest STOCKS'!A903,"-")</f>
        <v>CD</v>
      </c>
      <c r="C916" s="45">
        <f>IFERROR((Ações!$D916-Ações!$K916)/Ações!$D916,0)</f>
        <v>0</v>
      </c>
      <c r="D916" s="46">
        <f>(Ações!$O916)/0.06</f>
        <v>0</v>
      </c>
      <c r="E916" s="47">
        <f>IFERROR((Ações!$F916-Ações!$K916)/Ações!$F916,0)</f>
        <v>0</v>
      </c>
      <c r="F916" s="46" t="str">
        <f>IF(OR(Ações!$N916&lt;0,Ações!$M916&lt;0),"",(22.5*Ações!$M916*Ações!$N916)^0.5)</f>
        <v/>
      </c>
      <c r="G916" s="47">
        <f>IFERROR((Ações!$H916-Ações!$K916)/Ações!$H916,0)</f>
        <v>0</v>
      </c>
      <c r="H916" s="48">
        <f>IFERROR(Ações!$I916/(Ações!$P916-Table_1[[#This Row],[CAGR LUCRO 5A]]),0)</f>
        <v>0</v>
      </c>
      <c r="I916" s="48">
        <f>IF(Ações!$S916&lt;0,"",Ações!$O916*(1+Ações!$S916))</f>
        <v>0</v>
      </c>
      <c r="J916" s="49">
        <f>IFERROR(IF(Ações!$B916="","",(VLOOKUP(Table_1[[#This Row],[AÇÕES]],'Dados Status Invest STOCKS'!A902:AD1517,4)/Table_1[[#This Row],[LPA]]))/100,0)</f>
        <v>129.29499999999999</v>
      </c>
      <c r="K916" s="64">
        <f>IFERROR(IF(Ações!$B916="","",VLOOKUP(Table_1[[#This Row],[AÇÕES]],'Dados Status Invest STOCKS'!A902:AD1517,2)),0)</f>
        <v>4.68</v>
      </c>
      <c r="L916" s="65">
        <f>IFERROR(IF(Ações!$B916="","",VLOOKUP(Table_1[[#This Row],[AÇÕES]],'Dados Status Invest STOCKS'!A902:AD1517,3)/100),0)</f>
        <v>0</v>
      </c>
      <c r="M916" s="66">
        <f>IFERROR(IF(Ações!$B916="","",VLOOKUP(Table_1[[#This Row],[AÇÕES]],'Dados Status Invest STOCKS'!A902:AD1517,28)),0)</f>
        <v>-0.02</v>
      </c>
      <c r="N916" s="66">
        <f>IFERROR(IF(Ações!$B916="","",VLOOKUP(Table_1[[#This Row],[AÇÕES]],'Dados Status Invest STOCKS'!A902:AD1517,27)),0)</f>
        <v>4.21</v>
      </c>
      <c r="O916" s="66">
        <f>IFERROR(IF(Ações!$L916="","",Ações!$K916*Ações!$L916),0)</f>
        <v>0</v>
      </c>
      <c r="P916" s="67">
        <f t="shared" si="14"/>
        <v>0.06</v>
      </c>
      <c r="Q916" s="67">
        <f>IFERROR(Ações!$O916/Ações!$M916,0)</f>
        <v>0</v>
      </c>
      <c r="R916" s="67">
        <f>IFERROR(IF(Ações!$B916="","",VLOOKUP(Table_1[[#This Row],[AÇÕES]],'Dados Status Invest STOCKS'!A902:AD1517,18)/100),0)</f>
        <v>-4.3E-3</v>
      </c>
      <c r="S916" s="65">
        <f>IFERROR(IF(Ações!$B916="","",VLOOKUP(Table_1[[#This Row],[AÇÕES]],'Dados Status Invest STOCKS'!A902:AD1517,25)/100),0)</f>
        <v>0</v>
      </c>
      <c r="T916" s="67">
        <f>(1-Ações!$Q916)*Ações!$R916</f>
        <v>-4.3E-3</v>
      </c>
      <c r="U916" s="68">
        <f>IF(Ações!$S916=0,Ações!$T916,IF(Ações!$T916=0,Ações!$S916,AVERAGE(Ações!$S916,Ações!$T916)))</f>
        <v>-4.3E-3</v>
      </c>
    </row>
    <row r="917" spans="2:21" ht="15.75" customHeight="1" x14ac:dyDescent="0.2">
      <c r="B917" s="63" t="str">
        <f>IFERROR('Dados Status Invest STOCKS'!A904,"-")</f>
        <v>CDAK</v>
      </c>
      <c r="C917" s="45">
        <f>IFERROR((Ações!$D917-Ações!$K917)/Ações!$D917,0)</f>
        <v>0</v>
      </c>
      <c r="D917" s="46">
        <f>(Ações!$O917)/0.06</f>
        <v>0</v>
      </c>
      <c r="E917" s="47">
        <f>IFERROR((Ações!$F917-Ações!$K917)/Ações!$F917,0)</f>
        <v>0</v>
      </c>
      <c r="F917" s="46" t="str">
        <f>IF(OR(Ações!$N917&lt;0,Ações!$M917&lt;0),"",(22.5*Ações!$M917*Ações!$N917)^0.5)</f>
        <v/>
      </c>
      <c r="G917" s="47">
        <f>IFERROR((Ações!$H917-Ações!$K917)/Ações!$H917,0)</f>
        <v>0</v>
      </c>
      <c r="H917" s="48">
        <f>IFERROR(Ações!$I917/(Ações!$P917-Table_1[[#This Row],[CAGR LUCRO 5A]]),0)</f>
        <v>0</v>
      </c>
      <c r="I917" s="48">
        <f>IF(Ações!$S917&lt;0,"",Ações!$O917*(1+Ações!$S917))</f>
        <v>0</v>
      </c>
      <c r="J917" s="49">
        <f>IFERROR(IF(Ações!$B917="","",(VLOOKUP(Table_1[[#This Row],[AÇÕES]],'Dados Status Invest STOCKS'!A903:AD1518,4)/Table_1[[#This Row],[LPA]]))/100,0)</f>
        <v>7.1339563862928349E-3</v>
      </c>
      <c r="K917" s="64">
        <f>IFERROR(IF(Ações!$B917="","",VLOOKUP(Table_1[[#This Row],[AÇÕES]],'Dados Status Invest STOCKS'!A903:AD1518,2)),0)</f>
        <v>7.36</v>
      </c>
      <c r="L917" s="65">
        <f>IFERROR(IF(Ações!$B917="","",VLOOKUP(Table_1[[#This Row],[AÇÕES]],'Dados Status Invest STOCKS'!A903:AD1518,3)/100),0)</f>
        <v>0</v>
      </c>
      <c r="M917" s="66">
        <f>IFERROR(IF(Ações!$B917="","",VLOOKUP(Table_1[[#This Row],[AÇÕES]],'Dados Status Invest STOCKS'!A903:AD1518,28)),0)</f>
        <v>-3.21</v>
      </c>
      <c r="N917" s="66">
        <f>IFERROR(IF(Ações!$B917="","",VLOOKUP(Table_1[[#This Row],[AÇÕES]],'Dados Status Invest STOCKS'!A903:AD1518,27)),0)</f>
        <v>1.52</v>
      </c>
      <c r="O917" s="66">
        <f>IFERROR(IF(Ações!$L917="","",Ações!$K917*Ações!$L917),0)</f>
        <v>0</v>
      </c>
      <c r="P917" s="67">
        <f t="shared" si="14"/>
        <v>0.06</v>
      </c>
      <c r="Q917" s="67">
        <f>IFERROR(Ações!$O917/Ações!$M917,0)</f>
        <v>0</v>
      </c>
      <c r="R917" s="67">
        <f>IFERROR(IF(Ações!$B917="","",VLOOKUP(Table_1[[#This Row],[AÇÕES]],'Dados Status Invest STOCKS'!A903:AD1518,18)/100),0)</f>
        <v>-2.1107</v>
      </c>
      <c r="S917" s="65">
        <f>IFERROR(IF(Ações!$B917="","",VLOOKUP(Table_1[[#This Row],[AÇÕES]],'Dados Status Invest STOCKS'!A903:AD1518,25)/100),0)</f>
        <v>0</v>
      </c>
      <c r="T917" s="67">
        <f>(1-Ações!$Q917)*Ações!$R917</f>
        <v>-2.1107</v>
      </c>
      <c r="U917" s="68">
        <f>IF(Ações!$S917=0,Ações!$T917,IF(Ações!$T917=0,Ações!$S917,AVERAGE(Ações!$S917,Ações!$T917)))</f>
        <v>-2.1107</v>
      </c>
    </row>
    <row r="918" spans="2:21" ht="15.75" customHeight="1" x14ac:dyDescent="0.2">
      <c r="B918" s="63" t="str">
        <f>IFERROR('Dados Status Invest STOCKS'!A905,"-")</f>
        <v>CDAY</v>
      </c>
      <c r="C918" s="45">
        <f>IFERROR((Ações!$D918-Ações!$K918)/Ações!$D918,0)</f>
        <v>0</v>
      </c>
      <c r="D918" s="46">
        <f>(Ações!$O918)/0.06</f>
        <v>0</v>
      </c>
      <c r="E918" s="47">
        <f>IFERROR((Ações!$F918-Ações!$K918)/Ações!$F918,0)</f>
        <v>0</v>
      </c>
      <c r="F918" s="46" t="str">
        <f>IF(OR(Ações!$N918&lt;0,Ações!$M918&lt;0),"",(22.5*Ações!$M918*Ações!$N918)^0.5)</f>
        <v/>
      </c>
      <c r="G918" s="47">
        <f>IFERROR((Ações!$H918-Ações!$K918)/Ações!$H918,0)</f>
        <v>0</v>
      </c>
      <c r="H918" s="48">
        <f>IFERROR(Ações!$I918/(Ações!$P918-Table_1[[#This Row],[CAGR LUCRO 5A]]),0)</f>
        <v>0</v>
      </c>
      <c r="I918" s="48">
        <f>IF(Ações!$S918&lt;0,"",Ações!$O918*(1+Ações!$S918))</f>
        <v>0</v>
      </c>
      <c r="J918" s="49">
        <f>IFERROR(IF(Ações!$B918="","",(VLOOKUP(Table_1[[#This Row],[AÇÕES]],'Dados Status Invest STOCKS'!A904:AD1519,4)/Table_1[[#This Row],[LPA]]))/100,0)</f>
        <v>2.5680000000000001</v>
      </c>
      <c r="K918" s="64">
        <f>IFERROR(IF(Ações!$B918="","",VLOOKUP(Table_1[[#This Row],[AÇÕES]],'Dados Status Invest STOCKS'!A904:AD1519,2)),0)</f>
        <v>77.650000000000006</v>
      </c>
      <c r="L918" s="65">
        <f>IFERROR(IF(Ações!$B918="","",VLOOKUP(Table_1[[#This Row],[AÇÕES]],'Dados Status Invest STOCKS'!A904:AD1519,3)/100),0)</f>
        <v>0</v>
      </c>
      <c r="M918" s="66">
        <f>IFERROR(IF(Ações!$B918="","",VLOOKUP(Table_1[[#This Row],[AÇÕES]],'Dados Status Invest STOCKS'!A904:AD1519,28)),0)</f>
        <v>-0.55000000000000004</v>
      </c>
      <c r="N918" s="66">
        <f>IFERROR(IF(Ações!$B918="","",VLOOKUP(Table_1[[#This Row],[AÇÕES]],'Dados Status Invest STOCKS'!A904:AD1519,27)),0)</f>
        <v>14.68</v>
      </c>
      <c r="O918" s="66">
        <f>IFERROR(IF(Ações!$L918="","",Ações!$K918*Ações!$L918),0)</f>
        <v>0</v>
      </c>
      <c r="P918" s="67">
        <f t="shared" si="14"/>
        <v>0.06</v>
      </c>
      <c r="Q918" s="67">
        <f>IFERROR(Ações!$O918/Ações!$M918,0)</f>
        <v>0</v>
      </c>
      <c r="R918" s="67">
        <f>IFERROR(IF(Ações!$B918="","",VLOOKUP(Table_1[[#This Row],[AÇÕES]],'Dados Status Invest STOCKS'!A904:AD1519,18)/100),0)</f>
        <v>-3.7400000000000003E-2</v>
      </c>
      <c r="S918" s="65">
        <f>IFERROR(IF(Ações!$B918="","",VLOOKUP(Table_1[[#This Row],[AÇÕES]],'Dados Status Invest STOCKS'!A904:AD1519,25)/100),0)</f>
        <v>0</v>
      </c>
      <c r="T918" s="67">
        <f>(1-Ações!$Q918)*Ações!$R918</f>
        <v>-3.7400000000000003E-2</v>
      </c>
      <c r="U918" s="68">
        <f>IF(Ações!$S918=0,Ações!$T918,IF(Ações!$T918=0,Ações!$S918,AVERAGE(Ações!$S918,Ações!$T918)))</f>
        <v>-3.7400000000000003E-2</v>
      </c>
    </row>
    <row r="919" spans="2:21" ht="15.75" customHeight="1" x14ac:dyDescent="0.2">
      <c r="B919" s="63" t="str">
        <f>IFERROR('Dados Status Invest STOCKS'!A906,"-")</f>
        <v>CDE</v>
      </c>
      <c r="C919" s="45">
        <f>IFERROR((Ações!$D919-Ações!$K919)/Ações!$D919,0)</f>
        <v>0</v>
      </c>
      <c r="D919" s="46">
        <f>(Ações!$O919)/0.06</f>
        <v>0</v>
      </c>
      <c r="E919" s="47">
        <f>IFERROR((Ações!$F919-Ações!$K919)/Ações!$F919,0)</f>
        <v>0</v>
      </c>
      <c r="F919" s="46" t="str">
        <f>IF(OR(Ações!$N919&lt;0,Ações!$M919&lt;0),"",(22.5*Ações!$M919*Ações!$N919)^0.5)</f>
        <v/>
      </c>
      <c r="G919" s="47">
        <f>IFERROR((Ações!$H919-Ações!$K919)/Ações!$H919,0)</f>
        <v>0</v>
      </c>
      <c r="H919" s="48">
        <f>IFERROR(Ações!$I919/(Ações!$P919-Table_1[[#This Row],[CAGR LUCRO 5A]]),0)</f>
        <v>0</v>
      </c>
      <c r="I919" s="48">
        <f>IF(Ações!$S919&lt;0,"",Ações!$O919*(1+Ações!$S919))</f>
        <v>0</v>
      </c>
      <c r="J919" s="49">
        <f>IFERROR(IF(Ações!$B919="","",(VLOOKUP(Table_1[[#This Row],[AÇÕES]],'Dados Status Invest STOCKS'!A905:AD1520,4)/Table_1[[#This Row],[LPA]]))/100,0)</f>
        <v>49.03</v>
      </c>
      <c r="K919" s="64">
        <f>IFERROR(IF(Ações!$B919="","",VLOOKUP(Table_1[[#This Row],[AÇÕES]],'Dados Status Invest STOCKS'!A905:AD1520,2)),0)</f>
        <v>4.97</v>
      </c>
      <c r="L919" s="65">
        <f>IFERROR(IF(Ações!$B919="","",VLOOKUP(Table_1[[#This Row],[AÇÕES]],'Dados Status Invest STOCKS'!A905:AD1520,3)/100),0)</f>
        <v>0</v>
      </c>
      <c r="M919" s="66">
        <f>IFERROR(IF(Ações!$B919="","",VLOOKUP(Table_1[[#This Row],[AÇÕES]],'Dados Status Invest STOCKS'!A905:AD1520,28)),0)</f>
        <v>-0.03</v>
      </c>
      <c r="N919" s="66">
        <f>IFERROR(IF(Ações!$B919="","",VLOOKUP(Table_1[[#This Row],[AÇÕES]],'Dados Status Invest STOCKS'!A905:AD1520,27)),0)</f>
        <v>3.17</v>
      </c>
      <c r="O919" s="66">
        <f>IFERROR(IF(Ações!$L919="","",Ações!$K919*Ações!$L919),0)</f>
        <v>0</v>
      </c>
      <c r="P919" s="67">
        <f t="shared" si="14"/>
        <v>0.06</v>
      </c>
      <c r="Q919" s="67">
        <f>IFERROR(Ações!$O919/Ações!$M919,0)</f>
        <v>0</v>
      </c>
      <c r="R919" s="67">
        <f>IFERROR(IF(Ações!$B919="","",VLOOKUP(Table_1[[#This Row],[AÇÕES]],'Dados Status Invest STOCKS'!A905:AD1520,18)/100),0)</f>
        <v>-1.0700000000000001E-2</v>
      </c>
      <c r="S919" s="65">
        <f>IFERROR(IF(Ações!$B919="","",VLOOKUP(Table_1[[#This Row],[AÇÕES]],'Dados Status Invest STOCKS'!A905:AD1520,25)/100),0)</f>
        <v>0</v>
      </c>
      <c r="T919" s="67">
        <f>(1-Ações!$Q919)*Ações!$R919</f>
        <v>-1.0700000000000001E-2</v>
      </c>
      <c r="U919" s="68">
        <f>IF(Ações!$S919=0,Ações!$T919,IF(Ações!$T919=0,Ações!$S919,AVERAGE(Ações!$S919,Ações!$T919)))</f>
        <v>-1.0700000000000001E-2</v>
      </c>
    </row>
    <row r="920" spans="2:21" ht="15.75" customHeight="1" x14ac:dyDescent="0.2">
      <c r="B920" s="63" t="str">
        <f>IFERROR('Dados Status Invest STOCKS'!A907,"-")</f>
        <v>CDEV</v>
      </c>
      <c r="C920" s="45">
        <f>IFERROR((Ações!$D920-Ações!$K920)/Ações!$D920,0)</f>
        <v>0</v>
      </c>
      <c r="D920" s="46">
        <f>(Ações!$O920)/0.06</f>
        <v>0</v>
      </c>
      <c r="E920" s="47">
        <f>IFERROR((Ações!$F920-Ações!$K920)/Ações!$F920,0)</f>
        <v>0</v>
      </c>
      <c r="F920" s="46" t="str">
        <f>IF(OR(Ações!$N920&lt;0,Ações!$M920&lt;0),"",(22.5*Ações!$M920*Ações!$N920)^0.5)</f>
        <v/>
      </c>
      <c r="G920" s="47">
        <f>IFERROR((Ações!$H920-Ações!$K920)/Ações!$H920,0)</f>
        <v>0</v>
      </c>
      <c r="H920" s="48">
        <f>IFERROR(Ações!$I920/(Ações!$P920-Table_1[[#This Row],[CAGR LUCRO 5A]]),0)</f>
        <v>0</v>
      </c>
      <c r="I920" s="48">
        <f>IF(Ações!$S920&lt;0,"",Ações!$O920*(1+Ações!$S920))</f>
        <v>0</v>
      </c>
      <c r="J920" s="49">
        <f>IFERROR(IF(Ações!$B920="","",(VLOOKUP(Table_1[[#This Row],[AÇÕES]],'Dados Status Invest STOCKS'!A906:AD1521,4)/Table_1[[#This Row],[LPA]]))/100,0)</f>
        <v>0.49307692307692308</v>
      </c>
      <c r="K920" s="64">
        <f>IFERROR(IF(Ações!$B920="","",VLOOKUP(Table_1[[#This Row],[AÇÕES]],'Dados Status Invest STOCKS'!A906:AD1521,2)),0)</f>
        <v>7.53</v>
      </c>
      <c r="L920" s="65">
        <f>IFERROR(IF(Ações!$B920="","",VLOOKUP(Table_1[[#This Row],[AÇÕES]],'Dados Status Invest STOCKS'!A906:AD1521,3)/100),0)</f>
        <v>0</v>
      </c>
      <c r="M920" s="66">
        <f>IFERROR(IF(Ações!$B920="","",VLOOKUP(Table_1[[#This Row],[AÇÕES]],'Dados Status Invest STOCKS'!A906:AD1521,28)),0)</f>
        <v>-0.39</v>
      </c>
      <c r="N920" s="66">
        <f>IFERROR(IF(Ações!$B920="","",VLOOKUP(Table_1[[#This Row],[AÇÕES]],'Dados Status Invest STOCKS'!A906:AD1521,27)),0)</f>
        <v>9.1</v>
      </c>
      <c r="O920" s="66">
        <f>IFERROR(IF(Ações!$L920="","",Ações!$K920*Ações!$L920),0)</f>
        <v>0</v>
      </c>
      <c r="P920" s="67">
        <f t="shared" si="14"/>
        <v>0.06</v>
      </c>
      <c r="Q920" s="67">
        <f>IFERROR(Ações!$O920/Ações!$M920,0)</f>
        <v>0</v>
      </c>
      <c r="R920" s="67">
        <f>IFERROR(IF(Ações!$B920="","",VLOOKUP(Table_1[[#This Row],[AÇÕES]],'Dados Status Invest STOCKS'!A906:AD1521,18)/100),0)</f>
        <v>-4.2999999999999997E-2</v>
      </c>
      <c r="S920" s="65">
        <f>IFERROR(IF(Ações!$B920="","",VLOOKUP(Table_1[[#This Row],[AÇÕES]],'Dados Status Invest STOCKS'!A906:AD1521,25)/100),0)</f>
        <v>0</v>
      </c>
      <c r="T920" s="67">
        <f>(1-Ações!$Q920)*Ações!$R920</f>
        <v>-4.2999999999999997E-2</v>
      </c>
      <c r="U920" s="68">
        <f>IF(Ações!$S920=0,Ações!$T920,IF(Ações!$T920=0,Ações!$S920,AVERAGE(Ações!$S920,Ações!$T920)))</f>
        <v>-4.2999999999999997E-2</v>
      </c>
    </row>
    <row r="921" spans="2:21" ht="15.75" customHeight="1" x14ac:dyDescent="0.2">
      <c r="B921" s="63" t="str">
        <f>IFERROR('Dados Status Invest STOCKS'!A908,"-")</f>
        <v>CDK</v>
      </c>
      <c r="C921" s="45">
        <f>IFERROR((Ações!$D921-Ações!$K921)/Ações!$D921,0)</f>
        <v>-3.3165467625899279</v>
      </c>
      <c r="D921" s="46">
        <f>(Ações!$O921)/0.06</f>
        <v>10.024216666666668</v>
      </c>
      <c r="E921" s="47">
        <f>IFERROR((Ações!$F921-Ações!$K921)/Ações!$F921,0)</f>
        <v>-0.57450213306299791</v>
      </c>
      <c r="F921" s="46">
        <f>IF(OR(Ações!$N921&lt;0,Ações!$M921&lt;0),"",(22.5*Ações!$M921*Ações!$N921)^0.5)</f>
        <v>27.481703003998859</v>
      </c>
      <c r="G921" s="47">
        <f>IFERROR((Ações!$H921-Ações!$K921)/Ações!$H921,0)</f>
        <v>16.036996594799376</v>
      </c>
      <c r="H921" s="48">
        <f>IFERROR(Ações!$I921/(Ações!$P921-Table_1[[#This Row],[CAGR LUCRO 5A]]),0)</f>
        <v>-2.8775693156015714</v>
      </c>
      <c r="I921" s="48">
        <f>IF(Ações!$S921&lt;0,"",Ações!$O921*(1+Ações!$S921))</f>
        <v>0.80600716530000005</v>
      </c>
      <c r="J921" s="49">
        <f>IFERROR(IF(Ações!$B921="","",(VLOOKUP(Table_1[[#This Row],[AÇÕES]],'Dados Status Invest STOCKS'!A907:AD1522,4)/Table_1[[#This Row],[LPA]]))/100,0)</f>
        <v>5.4954954954954949E-3</v>
      </c>
      <c r="K921" s="64">
        <f>IFERROR(IF(Ações!$B921="","",VLOOKUP(Table_1[[#This Row],[AÇÕES]],'Dados Status Invest STOCKS'!A907:AD1522,2)),0)</f>
        <v>43.27</v>
      </c>
      <c r="L921" s="65">
        <f>IFERROR(IF(Ações!$B921="","",VLOOKUP(Table_1[[#This Row],[AÇÕES]],'Dados Status Invest STOCKS'!A907:AD1522,3)/100),0)</f>
        <v>1.3899999999999999E-2</v>
      </c>
      <c r="M921" s="66">
        <f>IFERROR(IF(Ações!$B921="","",VLOOKUP(Table_1[[#This Row],[AÇÕES]],'Dados Status Invest STOCKS'!A907:AD1522,28)),0)</f>
        <v>8.8800000000000008</v>
      </c>
      <c r="N921" s="66">
        <f>IFERROR(IF(Ações!$B921="","",VLOOKUP(Table_1[[#This Row],[AÇÕES]],'Dados Status Invest STOCKS'!A907:AD1522,27)),0)</f>
        <v>3.78</v>
      </c>
      <c r="O921" s="66">
        <f>IFERROR(IF(Ações!$L921="","",Ações!$K921*Ações!$L921),0)</f>
        <v>0.60145300000000002</v>
      </c>
      <c r="P921" s="67">
        <f t="shared" si="14"/>
        <v>0.06</v>
      </c>
      <c r="Q921" s="67">
        <f>IFERROR(Ações!$O921/Ações!$M921,0)</f>
        <v>6.7731193693693695E-2</v>
      </c>
      <c r="R921" s="67">
        <f>IFERROR(IF(Ações!$B921="","",VLOOKUP(Table_1[[#This Row],[AÇÕES]],'Dados Status Invest STOCKS'!A907:AD1522,18)/100),0)</f>
        <v>2.3475999999999999</v>
      </c>
      <c r="S921" s="65">
        <f>IFERROR(IF(Ações!$B921="","",VLOOKUP(Table_1[[#This Row],[AÇÕES]],'Dados Status Invest STOCKS'!A907:AD1522,25)/100),0)</f>
        <v>0.34009999999999996</v>
      </c>
      <c r="T921" s="67">
        <f>(1-Ações!$Q921)*Ações!$R921</f>
        <v>2.1885942496846846</v>
      </c>
      <c r="U921" s="68">
        <f>IF(Ações!$S921=0,Ações!$T921,IF(Ações!$T921=0,Ações!$S921,AVERAGE(Ações!$S921,Ações!$T921)))</f>
        <v>1.2643471248423424</v>
      </c>
    </row>
    <row r="922" spans="2:21" ht="15.75" customHeight="1" x14ac:dyDescent="0.2">
      <c r="B922" s="63" t="str">
        <f>IFERROR('Dados Status Invest STOCKS'!A909,"-")</f>
        <v>CDLX</v>
      </c>
      <c r="C922" s="45">
        <f>IFERROR((Ações!$D922-Ações!$K922)/Ações!$D922,0)</f>
        <v>0</v>
      </c>
      <c r="D922" s="46">
        <f>(Ações!$O922)/0.06</f>
        <v>0</v>
      </c>
      <c r="E922" s="47">
        <f>IFERROR((Ações!$F922-Ações!$K922)/Ações!$F922,0)</f>
        <v>0</v>
      </c>
      <c r="F922" s="46" t="str">
        <f>IF(OR(Ações!$N922&lt;0,Ações!$M922&lt;0),"",(22.5*Ações!$M922*Ações!$N922)^0.5)</f>
        <v/>
      </c>
      <c r="G922" s="47">
        <f>IFERROR((Ações!$H922-Ações!$K922)/Ações!$H922,0)</f>
        <v>0</v>
      </c>
      <c r="H922" s="48">
        <f>IFERROR(Ações!$I922/(Ações!$P922-Table_1[[#This Row],[CAGR LUCRO 5A]]),0)</f>
        <v>0</v>
      </c>
      <c r="I922" s="48">
        <f>IF(Ações!$S922&lt;0,"",Ações!$O922*(1+Ações!$S922))</f>
        <v>0</v>
      </c>
      <c r="J922" s="49">
        <f>IFERROR(IF(Ações!$B922="","",(VLOOKUP(Table_1[[#This Row],[AÇÕES]],'Dados Status Invest STOCKS'!A908:AD1523,4)/Table_1[[#This Row],[LPA]]))/100,0)</f>
        <v>4.6280323450134775E-2</v>
      </c>
      <c r="K922" s="64">
        <f>IFERROR(IF(Ações!$B922="","",VLOOKUP(Table_1[[#This Row],[AÇÕES]],'Dados Status Invest STOCKS'!A908:AD1523,2)),0)</f>
        <v>63.73</v>
      </c>
      <c r="L922" s="65">
        <f>IFERROR(IF(Ações!$B922="","",VLOOKUP(Table_1[[#This Row],[AÇÕES]],'Dados Status Invest STOCKS'!A908:AD1523,3)/100),0)</f>
        <v>0</v>
      </c>
      <c r="M922" s="66">
        <f>IFERROR(IF(Ações!$B922="","",VLOOKUP(Table_1[[#This Row],[AÇÕES]],'Dados Status Invest STOCKS'!A908:AD1523,28)),0)</f>
        <v>-3.71</v>
      </c>
      <c r="N922" s="66">
        <f>IFERROR(IF(Ações!$B922="","",VLOOKUP(Table_1[[#This Row],[AÇÕES]],'Dados Status Invest STOCKS'!A908:AD1523,27)),0)</f>
        <v>20.7</v>
      </c>
      <c r="O922" s="66">
        <f>IFERROR(IF(Ações!$L922="","",Ações!$K922*Ações!$L922),0)</f>
        <v>0</v>
      </c>
      <c r="P922" s="67">
        <f t="shared" si="14"/>
        <v>0.06</v>
      </c>
      <c r="Q922" s="67">
        <f>IFERROR(Ações!$O922/Ações!$M922,0)</f>
        <v>0</v>
      </c>
      <c r="R922" s="67">
        <f>IFERROR(IF(Ações!$B922="","",VLOOKUP(Table_1[[#This Row],[AÇÕES]],'Dados Status Invest STOCKS'!A908:AD1523,18)/100),0)</f>
        <v>-0.1794</v>
      </c>
      <c r="S922" s="65">
        <f>IFERROR(IF(Ações!$B922="","",VLOOKUP(Table_1[[#This Row],[AÇÕES]],'Dados Status Invest STOCKS'!A908:AD1523,25)/100),0)</f>
        <v>0</v>
      </c>
      <c r="T922" s="67">
        <f>(1-Ações!$Q922)*Ações!$R922</f>
        <v>-0.1794</v>
      </c>
      <c r="U922" s="68">
        <f>IF(Ações!$S922=0,Ações!$T922,IF(Ações!$T922=0,Ações!$S922,AVERAGE(Ações!$S922,Ações!$T922)))</f>
        <v>-0.1794</v>
      </c>
    </row>
    <row r="923" spans="2:21" ht="15.75" customHeight="1" x14ac:dyDescent="0.2">
      <c r="B923" s="63" t="str">
        <f>IFERROR('Dados Status Invest STOCKS'!A910,"-")</f>
        <v>CDMO</v>
      </c>
      <c r="C923" s="45">
        <f>IFERROR((Ações!$D923-Ações!$K923)/Ações!$D923,0)</f>
        <v>0</v>
      </c>
      <c r="D923" s="46">
        <f>(Ações!$O923)/0.06</f>
        <v>0</v>
      </c>
      <c r="E923" s="47">
        <f>IFERROR((Ações!$F923-Ações!$K923)/Ações!$F923,0)</f>
        <v>-8.2761807766853437</v>
      </c>
      <c r="F923" s="46">
        <f>IF(OR(Ações!$N923&lt;0,Ações!$M923&lt;0),"",(22.5*Ações!$M923*Ações!$N923)^0.5)</f>
        <v>1.9803408797477264</v>
      </c>
      <c r="G923" s="47">
        <f>IFERROR((Ações!$H923-Ações!$K923)/Ações!$H923,0)</f>
        <v>0</v>
      </c>
      <c r="H923" s="48">
        <f>IFERROR(Ações!$I923/(Ações!$P923-Table_1[[#This Row],[CAGR LUCRO 5A]]),0)</f>
        <v>0</v>
      </c>
      <c r="I923" s="48">
        <f>IF(Ações!$S923&lt;0,"",Ações!$O923*(1+Ações!$S923))</f>
        <v>0</v>
      </c>
      <c r="J923" s="49">
        <f>IFERROR(IF(Ações!$B923="","",(VLOOKUP(Table_1[[#This Row],[AÇÕES]],'Dados Status Invest STOCKS'!A909:AD1524,4)/Table_1[[#This Row],[LPA]]))/100,0)</f>
        <v>4.1619047619047622</v>
      </c>
      <c r="K923" s="64">
        <f>IFERROR(IF(Ações!$B923="","",VLOOKUP(Table_1[[#This Row],[AÇÕES]],'Dados Status Invest STOCKS'!A909:AD1524,2)),0)</f>
        <v>18.37</v>
      </c>
      <c r="L923" s="65">
        <f>IFERROR(IF(Ações!$B923="","",VLOOKUP(Table_1[[#This Row],[AÇÕES]],'Dados Status Invest STOCKS'!A909:AD1524,3)/100),0)</f>
        <v>0</v>
      </c>
      <c r="M923" s="66">
        <f>IFERROR(IF(Ações!$B923="","",VLOOKUP(Table_1[[#This Row],[AÇÕES]],'Dados Status Invest STOCKS'!A909:AD1524,28)),0)</f>
        <v>0.21</v>
      </c>
      <c r="N923" s="66">
        <f>IFERROR(IF(Ações!$B923="","",VLOOKUP(Table_1[[#This Row],[AÇÕES]],'Dados Status Invest STOCKS'!A909:AD1524,27)),0)</f>
        <v>0.83</v>
      </c>
      <c r="O923" s="66">
        <f>IFERROR(IF(Ações!$L923="","",Ações!$K923*Ações!$L923),0)</f>
        <v>0</v>
      </c>
      <c r="P923" s="67">
        <f t="shared" si="14"/>
        <v>0.06</v>
      </c>
      <c r="Q923" s="67">
        <f>IFERROR(Ações!$O923/Ações!$M923,0)</f>
        <v>0</v>
      </c>
      <c r="R923" s="67">
        <f>IFERROR(IF(Ações!$B923="","",VLOOKUP(Table_1[[#This Row],[AÇÕES]],'Dados Status Invest STOCKS'!A909:AD1524,18)/100),0)</f>
        <v>0.25329999999999997</v>
      </c>
      <c r="S923" s="65">
        <f>IFERROR(IF(Ações!$B923="","",VLOOKUP(Table_1[[#This Row],[AÇÕES]],'Dados Status Invest STOCKS'!A909:AD1524,25)/100),0)</f>
        <v>0</v>
      </c>
      <c r="T923" s="67">
        <f>(1-Ações!$Q923)*Ações!$R923</f>
        <v>0.25329999999999997</v>
      </c>
      <c r="U923" s="68">
        <f>IF(Ações!$S923=0,Ações!$T923,IF(Ações!$T923=0,Ações!$S923,AVERAGE(Ações!$S923,Ações!$T923)))</f>
        <v>0.25329999999999997</v>
      </c>
    </row>
    <row r="924" spans="2:21" ht="15.75" customHeight="1" x14ac:dyDescent="0.2">
      <c r="B924" s="63" t="str">
        <f>IFERROR('Dados Status Invest STOCKS'!A911,"-")</f>
        <v>CDMOP</v>
      </c>
      <c r="C924" s="45">
        <f>IFERROR((Ações!$D924-Ações!$K924)/Ações!$D924,0)</f>
        <v>-1.2900763358778624</v>
      </c>
      <c r="D924" s="46">
        <f>(Ações!$O924)/0.06</f>
        <v>10.942866666666667</v>
      </c>
      <c r="E924" s="47">
        <f>IFERROR((Ações!$F924-Ações!$K924)/Ações!$F924,0)</f>
        <v>-11.654387058450446</v>
      </c>
      <c r="F924" s="46">
        <f>IF(OR(Ações!$N924&lt;0,Ações!$M924&lt;0),"",(22.5*Ações!$M924*Ações!$N924)^0.5)</f>
        <v>1.9803408797477264</v>
      </c>
      <c r="G924" s="47">
        <f>IFERROR((Ações!$H924-Ações!$K924)/Ações!$H924,0)</f>
        <v>-1.2900763358778624</v>
      </c>
      <c r="H924" s="48">
        <f>IFERROR(Ações!$I924/(Ações!$P924-Table_1[[#This Row],[CAGR LUCRO 5A]]),0)</f>
        <v>10.942866666666667</v>
      </c>
      <c r="I924" s="48">
        <f>IF(Ações!$S924&lt;0,"",Ações!$O924*(1+Ações!$S924))</f>
        <v>0.65657200000000004</v>
      </c>
      <c r="J924" s="49">
        <f>IFERROR(IF(Ações!$B924="","",(VLOOKUP(Table_1[[#This Row],[AÇÕES]],'Dados Status Invest STOCKS'!A910:AD1525,4)/Table_1[[#This Row],[LPA]]))/100,0)</f>
        <v>5.6776190476190482</v>
      </c>
      <c r="K924" s="64">
        <f>IFERROR(IF(Ações!$B924="","",VLOOKUP(Table_1[[#This Row],[AÇÕES]],'Dados Status Invest STOCKS'!A910:AD1525,2)),0)</f>
        <v>25.06</v>
      </c>
      <c r="L924" s="65">
        <f>IFERROR(IF(Ações!$B924="","",VLOOKUP(Table_1[[#This Row],[AÇÕES]],'Dados Status Invest STOCKS'!A910:AD1525,3)/100),0)</f>
        <v>2.6200000000000001E-2</v>
      </c>
      <c r="M924" s="66">
        <f>IFERROR(IF(Ações!$B924="","",VLOOKUP(Table_1[[#This Row],[AÇÕES]],'Dados Status Invest STOCKS'!A910:AD1525,28)),0)</f>
        <v>0.21</v>
      </c>
      <c r="N924" s="66">
        <f>IFERROR(IF(Ações!$B924="","",VLOOKUP(Table_1[[#This Row],[AÇÕES]],'Dados Status Invest STOCKS'!A910:AD1525,27)),0)</f>
        <v>0.83</v>
      </c>
      <c r="O924" s="66">
        <f>IFERROR(IF(Ações!$L924="","",Ações!$K924*Ações!$L924),0)</f>
        <v>0.65657200000000004</v>
      </c>
      <c r="P924" s="67">
        <f t="shared" si="14"/>
        <v>0.06</v>
      </c>
      <c r="Q924" s="67">
        <f>IFERROR(Ações!$O924/Ações!$M924,0)</f>
        <v>3.1265333333333336</v>
      </c>
      <c r="R924" s="67">
        <f>IFERROR(IF(Ações!$B924="","",VLOOKUP(Table_1[[#This Row],[AÇÕES]],'Dados Status Invest STOCKS'!A910:AD1525,18)/100),0)</f>
        <v>0.25329999999999997</v>
      </c>
      <c r="S924" s="65">
        <f>IFERROR(IF(Ações!$B924="","",VLOOKUP(Table_1[[#This Row],[AÇÕES]],'Dados Status Invest STOCKS'!A910:AD1525,25)/100),0)</f>
        <v>0</v>
      </c>
      <c r="T924" s="67">
        <f>(1-Ações!$Q924)*Ações!$R924</f>
        <v>-0.53865089333333338</v>
      </c>
      <c r="U924" s="68">
        <f>IF(Ações!$S924=0,Ações!$T924,IF(Ações!$T924=0,Ações!$S924,AVERAGE(Ações!$S924,Ações!$T924)))</f>
        <v>-0.53865089333333338</v>
      </c>
    </row>
    <row r="925" spans="2:21" ht="15.75" customHeight="1" x14ac:dyDescent="0.2">
      <c r="B925" s="63" t="str">
        <f>IFERROR('Dados Status Invest STOCKS'!A912,"-")</f>
        <v>CDNA</v>
      </c>
      <c r="C925" s="45">
        <f>IFERROR((Ações!$D925-Ações!$K925)/Ações!$D925,0)</f>
        <v>0</v>
      </c>
      <c r="D925" s="46">
        <f>(Ações!$O925)/0.06</f>
        <v>0</v>
      </c>
      <c r="E925" s="47">
        <f>IFERROR((Ações!$F925-Ações!$K925)/Ações!$F925,0)</f>
        <v>0</v>
      </c>
      <c r="F925" s="46" t="str">
        <f>IF(OR(Ações!$N925&lt;0,Ações!$M925&lt;0),"",(22.5*Ações!$M925*Ações!$N925)^0.5)</f>
        <v/>
      </c>
      <c r="G925" s="47">
        <f>IFERROR((Ações!$H925-Ações!$K925)/Ações!$H925,0)</f>
        <v>0</v>
      </c>
      <c r="H925" s="48">
        <f>IFERROR(Ações!$I925/(Ações!$P925-Table_1[[#This Row],[CAGR LUCRO 5A]]),0)</f>
        <v>0</v>
      </c>
      <c r="I925" s="48">
        <f>IF(Ações!$S925&lt;0,"",Ações!$O925*(1+Ações!$S925))</f>
        <v>0</v>
      </c>
      <c r="J925" s="49">
        <f>IFERROR(IF(Ações!$B925="","",(VLOOKUP(Table_1[[#This Row],[AÇÕES]],'Dados Status Invest STOCKS'!A911:AD1526,4)/Table_1[[#This Row],[LPA]]))/100,0)</f>
        <v>3.4038235294117647</v>
      </c>
      <c r="K925" s="64">
        <f>IFERROR(IF(Ações!$B925="","",VLOOKUP(Table_1[[#This Row],[AÇÕES]],'Dados Status Invest STOCKS'!A911:AD1526,2)),0)</f>
        <v>39.51</v>
      </c>
      <c r="L925" s="65">
        <f>IFERROR(IF(Ações!$B925="","",VLOOKUP(Table_1[[#This Row],[AÇÕES]],'Dados Status Invest STOCKS'!A911:AD1526,3)/100),0)</f>
        <v>0</v>
      </c>
      <c r="M925" s="66">
        <f>IFERROR(IF(Ações!$B925="","",VLOOKUP(Table_1[[#This Row],[AÇÕES]],'Dados Status Invest STOCKS'!A911:AD1526,28)),0)</f>
        <v>-0.34</v>
      </c>
      <c r="N925" s="66">
        <f>IFERROR(IF(Ações!$B925="","",VLOOKUP(Table_1[[#This Row],[AÇÕES]],'Dados Status Invest STOCKS'!A911:AD1526,27)),0)</f>
        <v>8.94</v>
      </c>
      <c r="O925" s="66">
        <f>IFERROR(IF(Ações!$L925="","",Ações!$K925*Ações!$L925),0)</f>
        <v>0</v>
      </c>
      <c r="P925" s="67">
        <f t="shared" si="14"/>
        <v>0.06</v>
      </c>
      <c r="Q925" s="67">
        <f>IFERROR(Ações!$O925/Ações!$M925,0)</f>
        <v>0</v>
      </c>
      <c r="R925" s="67">
        <f>IFERROR(IF(Ações!$B925="","",VLOOKUP(Table_1[[#This Row],[AÇÕES]],'Dados Status Invest STOCKS'!A911:AD1526,18)/100),0)</f>
        <v>-3.8199999999999998E-2</v>
      </c>
      <c r="S925" s="65">
        <f>IFERROR(IF(Ações!$B925="","",VLOOKUP(Table_1[[#This Row],[AÇÕES]],'Dados Status Invest STOCKS'!A911:AD1526,25)/100),0)</f>
        <v>0</v>
      </c>
      <c r="T925" s="67">
        <f>(1-Ações!$Q925)*Ações!$R925</f>
        <v>-3.8199999999999998E-2</v>
      </c>
      <c r="U925" s="68">
        <f>IF(Ações!$S925=0,Ações!$T925,IF(Ações!$T925=0,Ações!$S925,AVERAGE(Ações!$S925,Ações!$T925)))</f>
        <v>-3.8199999999999998E-2</v>
      </c>
    </row>
    <row r="926" spans="2:21" ht="15.75" customHeight="1" x14ac:dyDescent="0.2">
      <c r="B926" s="63" t="str">
        <f>IFERROR('Dados Status Invest STOCKS'!A913,"-")</f>
        <v>CDNS</v>
      </c>
      <c r="C926" s="45">
        <f>IFERROR((Ações!$D926-Ações!$K926)/Ações!$D926,0)</f>
        <v>0</v>
      </c>
      <c r="D926" s="46">
        <f>(Ações!$O926)/0.06</f>
        <v>0</v>
      </c>
      <c r="E926" s="47">
        <f>IFERROR((Ações!$F926-Ações!$K926)/Ações!$F926,0)</f>
        <v>-5.7788156925714222</v>
      </c>
      <c r="F926" s="46">
        <f>IF(OR(Ações!$N926&lt;0,Ações!$M926&lt;0),"",(22.5*Ações!$M926*Ações!$N926)^0.5)</f>
        <v>22.372639540295644</v>
      </c>
      <c r="G926" s="47">
        <f>IFERROR((Ações!$H926-Ações!$K926)/Ações!$H926,0)</f>
        <v>0</v>
      </c>
      <c r="H926" s="48">
        <f>IFERROR(Ações!$I926/(Ações!$P926-Table_1[[#This Row],[CAGR LUCRO 5A]]),0)</f>
        <v>0</v>
      </c>
      <c r="I926" s="48">
        <f>IF(Ações!$S926&lt;0,"",Ações!$O926*(1+Ações!$S926))</f>
        <v>0</v>
      </c>
      <c r="J926" s="49">
        <f>IFERROR(IF(Ações!$B926="","",(VLOOKUP(Table_1[[#This Row],[AÇÕES]],'Dados Status Invest STOCKS'!A912:AD1527,4)/Table_1[[#This Row],[LPA]]))/100,0)</f>
        <v>0.25285714285714284</v>
      </c>
      <c r="K926" s="64">
        <f>IFERROR(IF(Ações!$B926="","",VLOOKUP(Table_1[[#This Row],[AÇÕES]],'Dados Status Invest STOCKS'!A912:AD1527,2)),0)</f>
        <v>151.66</v>
      </c>
      <c r="L926" s="65">
        <f>IFERROR(IF(Ações!$B926="","",VLOOKUP(Table_1[[#This Row],[AÇÕES]],'Dados Status Invest STOCKS'!A912:AD1527,3)/100),0)</f>
        <v>0</v>
      </c>
      <c r="M926" s="66">
        <f>IFERROR(IF(Ações!$B926="","",VLOOKUP(Table_1[[#This Row],[AÇÕES]],'Dados Status Invest STOCKS'!A912:AD1527,28)),0)</f>
        <v>2.4500000000000002</v>
      </c>
      <c r="N926" s="66">
        <f>IFERROR(IF(Ações!$B926="","",VLOOKUP(Table_1[[#This Row],[AÇÕES]],'Dados Status Invest STOCKS'!A912:AD1527,27)),0)</f>
        <v>9.08</v>
      </c>
      <c r="O926" s="66">
        <f>IFERROR(IF(Ações!$L926="","",Ações!$K926*Ações!$L926),0)</f>
        <v>0</v>
      </c>
      <c r="P926" s="67">
        <f t="shared" si="14"/>
        <v>0.06</v>
      </c>
      <c r="Q926" s="67">
        <f>IFERROR(Ações!$O926/Ações!$M926,0)</f>
        <v>0</v>
      </c>
      <c r="R926" s="67">
        <f>IFERROR(IF(Ações!$B926="","",VLOOKUP(Table_1[[#This Row],[AÇÕES]],'Dados Status Invest STOCKS'!A912:AD1527,18)/100),0)</f>
        <v>0.26960000000000001</v>
      </c>
      <c r="S926" s="65">
        <f>IFERROR(IF(Ações!$B926="","",VLOOKUP(Table_1[[#This Row],[AÇÕES]],'Dados Status Invest STOCKS'!A912:AD1527,25)/100),0)</f>
        <v>0.18530000000000002</v>
      </c>
      <c r="T926" s="67">
        <f>(1-Ações!$Q926)*Ações!$R926</f>
        <v>0.26960000000000001</v>
      </c>
      <c r="U926" s="68">
        <f>IF(Ações!$S926=0,Ações!$T926,IF(Ações!$T926=0,Ações!$S926,AVERAGE(Ações!$S926,Ações!$T926)))</f>
        <v>0.22745000000000001</v>
      </c>
    </row>
    <row r="927" spans="2:21" ht="15.75" customHeight="1" x14ac:dyDescent="0.2">
      <c r="B927" s="63" t="str">
        <f>IFERROR('Dados Status Invest STOCKS'!A914,"-")</f>
        <v>CDTX</v>
      </c>
      <c r="C927" s="45">
        <f>IFERROR((Ações!$D927-Ações!$K927)/Ações!$D927,0)</f>
        <v>0</v>
      </c>
      <c r="D927" s="46">
        <f>(Ações!$O927)/0.06</f>
        <v>0</v>
      </c>
      <c r="E927" s="47">
        <f>IFERROR((Ações!$F927-Ações!$K927)/Ações!$F927,0)</f>
        <v>0</v>
      </c>
      <c r="F927" s="46" t="str">
        <f>IF(OR(Ações!$N927&lt;0,Ações!$M927&lt;0),"",(22.5*Ações!$M927*Ações!$N927)^0.5)</f>
        <v/>
      </c>
      <c r="G927" s="47">
        <f>IFERROR((Ações!$H927-Ações!$K927)/Ações!$H927,0)</f>
        <v>0</v>
      </c>
      <c r="H927" s="48">
        <f>IFERROR(Ações!$I927/(Ações!$P927-Table_1[[#This Row],[CAGR LUCRO 5A]]),0)</f>
        <v>0</v>
      </c>
      <c r="I927" s="48">
        <f>IF(Ações!$S927&lt;0,"",Ações!$O927*(1+Ações!$S927))</f>
        <v>0</v>
      </c>
      <c r="J927" s="49">
        <f>IFERROR(IF(Ações!$B927="","",(VLOOKUP(Table_1[[#This Row],[AÇÕES]],'Dados Status Invest STOCKS'!A913:AD1528,4)/Table_1[[#This Row],[LPA]]))/100,0)</f>
        <v>1.6338028169014085E-2</v>
      </c>
      <c r="K927" s="64">
        <f>IFERROR(IF(Ações!$B927="","",VLOOKUP(Table_1[[#This Row],[AÇÕES]],'Dados Status Invest STOCKS'!A913:AD1528,2)),0)</f>
        <v>0.82</v>
      </c>
      <c r="L927" s="65">
        <f>IFERROR(IF(Ações!$B927="","",VLOOKUP(Table_1[[#This Row],[AÇÕES]],'Dados Status Invest STOCKS'!A913:AD1528,3)/100),0)</f>
        <v>0</v>
      </c>
      <c r="M927" s="66">
        <f>IFERROR(IF(Ações!$B927="","",VLOOKUP(Table_1[[#This Row],[AÇÕES]],'Dados Status Invest STOCKS'!A913:AD1528,28)),0)</f>
        <v>-0.71</v>
      </c>
      <c r="N927" s="66">
        <f>IFERROR(IF(Ações!$B927="","",VLOOKUP(Table_1[[#This Row],[AÇÕES]],'Dados Status Invest STOCKS'!A913:AD1528,27)),0)</f>
        <v>-0.02</v>
      </c>
      <c r="O927" s="66">
        <f>IFERROR(IF(Ações!$L927="","",Ações!$K927*Ações!$L927),0)</f>
        <v>0</v>
      </c>
      <c r="P927" s="67">
        <f t="shared" si="14"/>
        <v>0.06</v>
      </c>
      <c r="Q927" s="67">
        <f>IFERROR(Ações!$O927/Ações!$M927,0)</f>
        <v>0</v>
      </c>
      <c r="R927" s="67">
        <f>IFERROR(IF(Ações!$B927="","",VLOOKUP(Table_1[[#This Row],[AÇÕES]],'Dados Status Invest STOCKS'!A913:AD1528,18)/100),0)</f>
        <v>-40.8446</v>
      </c>
      <c r="S927" s="65">
        <f>IFERROR(IF(Ações!$B927="","",VLOOKUP(Table_1[[#This Row],[AÇÕES]],'Dados Status Invest STOCKS'!A913:AD1528,25)/100),0)</f>
        <v>0</v>
      </c>
      <c r="T927" s="67">
        <f>(1-Ações!$Q927)*Ações!$R927</f>
        <v>-40.8446</v>
      </c>
      <c r="U927" s="68">
        <f>IF(Ações!$S927=0,Ações!$T927,IF(Ações!$T927=0,Ações!$S927,AVERAGE(Ações!$S927,Ações!$T927)))</f>
        <v>-40.8446</v>
      </c>
    </row>
    <row r="928" spans="2:21" ht="15.75" customHeight="1" x14ac:dyDescent="0.2">
      <c r="B928" s="63" t="str">
        <f>IFERROR('Dados Status Invest STOCKS'!A915,"-")</f>
        <v>CDW</v>
      </c>
      <c r="C928" s="45">
        <f>IFERROR((Ações!$D928-Ações!$K928)/Ações!$D928,0)</f>
        <v>-5.5217391304347823</v>
      </c>
      <c r="D928" s="46">
        <f>(Ações!$O928)/0.06</f>
        <v>28.38966666666667</v>
      </c>
      <c r="E928" s="47">
        <f>IFERROR((Ações!$F928-Ações!$K928)/Ações!$F928,0)</f>
        <v>-4.7572055971161387</v>
      </c>
      <c r="F928" s="46">
        <f>IF(OR(Ações!$N928&lt;0,Ações!$M928&lt;0),"",(22.5*Ações!$M928*Ações!$N928)^0.5)</f>
        <v>32.159699159040649</v>
      </c>
      <c r="G928" s="47">
        <f>IFERROR((Ações!$H928-Ações!$K928)/Ações!$H928,0)</f>
        <v>8.9459221071520911</v>
      </c>
      <c r="H928" s="48">
        <f>IFERROR(Ações!$I928/(Ações!$P928-Table_1[[#This Row],[CAGR LUCRO 5A]]),0)</f>
        <v>-23.301260382775119</v>
      </c>
      <c r="I928" s="48">
        <f>IF(Ações!$S928&lt;0,"",Ações!$O928*(1+Ações!$S928))</f>
        <v>1.9479853680000001</v>
      </c>
      <c r="J928" s="49">
        <f>IFERROR(IF(Ações!$B928="","",(VLOOKUP(Table_1[[#This Row],[AÇÕES]],'Dados Status Invest STOCKS'!A914:AD1529,4)/Table_1[[#This Row],[LPA]]))/100,0)</f>
        <v>3.3342281879194628E-2</v>
      </c>
      <c r="K928" s="64">
        <f>IFERROR(IF(Ações!$B928="","",VLOOKUP(Table_1[[#This Row],[AÇÕES]],'Dados Status Invest STOCKS'!A914:AD1529,2)),0)</f>
        <v>185.15</v>
      </c>
      <c r="L928" s="65">
        <f>IFERROR(IF(Ações!$B928="","",VLOOKUP(Table_1[[#This Row],[AÇÕES]],'Dados Status Invest STOCKS'!A914:AD1529,3)/100),0)</f>
        <v>9.1999999999999998E-3</v>
      </c>
      <c r="M928" s="66">
        <f>IFERROR(IF(Ações!$B928="","",VLOOKUP(Table_1[[#This Row],[AÇÕES]],'Dados Status Invest STOCKS'!A914:AD1529,28)),0)</f>
        <v>7.45</v>
      </c>
      <c r="N928" s="66">
        <f>IFERROR(IF(Ações!$B928="","",VLOOKUP(Table_1[[#This Row],[AÇÕES]],'Dados Status Invest STOCKS'!A914:AD1529,27)),0)</f>
        <v>6.17</v>
      </c>
      <c r="O928" s="66">
        <f>IFERROR(IF(Ações!$L928="","",Ações!$K928*Ações!$L928),0)</f>
        <v>1.7033800000000001</v>
      </c>
      <c r="P928" s="67">
        <f t="shared" si="14"/>
        <v>0.06</v>
      </c>
      <c r="Q928" s="67">
        <f>IFERROR(Ações!$O928/Ações!$M928,0)</f>
        <v>0.22864161073825504</v>
      </c>
      <c r="R928" s="67">
        <f>IFERROR(IF(Ações!$B928="","",VLOOKUP(Table_1[[#This Row],[AÇÕES]],'Dados Status Invest STOCKS'!A914:AD1529,18)/100),0)</f>
        <v>1.2085999999999999</v>
      </c>
      <c r="S928" s="65">
        <f>IFERROR(IF(Ações!$B928="","",VLOOKUP(Table_1[[#This Row],[AÇÕES]],'Dados Status Invest STOCKS'!A914:AD1529,25)/100),0)</f>
        <v>0.14360000000000001</v>
      </c>
      <c r="T928" s="67">
        <f>(1-Ações!$Q928)*Ações!$R928</f>
        <v>0.93226374926174482</v>
      </c>
      <c r="U928" s="68">
        <f>IF(Ações!$S928=0,Ações!$T928,IF(Ações!$T928=0,Ações!$S928,AVERAGE(Ações!$S928,Ações!$T928)))</f>
        <v>0.53793187463087244</v>
      </c>
    </row>
    <row r="929" spans="2:21" ht="15.75" customHeight="1" x14ac:dyDescent="0.2">
      <c r="B929" s="63" t="str">
        <f>IFERROR('Dados Status Invest STOCKS'!A916,"-")</f>
        <v>CDXC</v>
      </c>
      <c r="C929" s="45">
        <f>IFERROR((Ações!$D929-Ações!$K929)/Ações!$D929,0)</f>
        <v>0</v>
      </c>
      <c r="D929" s="46">
        <f>(Ações!$O929)/0.06</f>
        <v>0</v>
      </c>
      <c r="E929" s="47">
        <f>IFERROR((Ações!$F929-Ações!$K929)/Ações!$F929,0)</f>
        <v>0</v>
      </c>
      <c r="F929" s="46" t="str">
        <f>IF(OR(Ações!$N929&lt;0,Ações!$M929&lt;0),"",(22.5*Ações!$M929*Ações!$N929)^0.5)</f>
        <v/>
      </c>
      <c r="G929" s="47">
        <f>IFERROR((Ações!$H929-Ações!$K929)/Ações!$H929,0)</f>
        <v>0</v>
      </c>
      <c r="H929" s="48">
        <f>IFERROR(Ações!$I929/(Ações!$P929-Table_1[[#This Row],[CAGR LUCRO 5A]]),0)</f>
        <v>0</v>
      </c>
      <c r="I929" s="48">
        <f>IF(Ações!$S929&lt;0,"",Ações!$O929*(1+Ações!$S929))</f>
        <v>0</v>
      </c>
      <c r="J929" s="49">
        <f>IFERROR(IF(Ações!$B929="","",(VLOOKUP(Table_1[[#This Row],[AÇÕES]],'Dados Status Invest STOCKS'!A915:AD1530,4)/Table_1[[#This Row],[LPA]]))/100,0)</f>
        <v>0.16658536585365855</v>
      </c>
      <c r="K929" s="64">
        <f>IFERROR(IF(Ações!$B929="","",VLOOKUP(Table_1[[#This Row],[AÇÕES]],'Dados Status Invest STOCKS'!A915:AD1530,2)),0)</f>
        <v>2.79</v>
      </c>
      <c r="L929" s="65">
        <f>IFERROR(IF(Ações!$B929="","",VLOOKUP(Table_1[[#This Row],[AÇÕES]],'Dados Status Invest STOCKS'!A915:AD1530,3)/100),0)</f>
        <v>0</v>
      </c>
      <c r="M929" s="66">
        <f>IFERROR(IF(Ações!$B929="","",VLOOKUP(Table_1[[#This Row],[AÇÕES]],'Dados Status Invest STOCKS'!A915:AD1530,28)),0)</f>
        <v>-0.41</v>
      </c>
      <c r="N929" s="66">
        <f>IFERROR(IF(Ações!$B929="","",VLOOKUP(Table_1[[#This Row],[AÇÕES]],'Dados Status Invest STOCKS'!A915:AD1530,27)),0)</f>
        <v>0.52</v>
      </c>
      <c r="O929" s="66">
        <f>IFERROR(IF(Ações!$L929="","",Ações!$K929*Ações!$L929),0)</f>
        <v>0</v>
      </c>
      <c r="P929" s="67">
        <f t="shared" si="14"/>
        <v>0.06</v>
      </c>
      <c r="Q929" s="67">
        <f>IFERROR(Ações!$O929/Ações!$M929,0)</f>
        <v>0</v>
      </c>
      <c r="R929" s="67">
        <f>IFERROR(IF(Ações!$B929="","",VLOOKUP(Table_1[[#This Row],[AÇÕES]],'Dados Status Invest STOCKS'!A915:AD1530,18)/100),0)</f>
        <v>-0.78700000000000003</v>
      </c>
      <c r="S929" s="65">
        <f>IFERROR(IF(Ações!$B929="","",VLOOKUP(Table_1[[#This Row],[AÇÕES]],'Dados Status Invest STOCKS'!A915:AD1530,25)/100),0)</f>
        <v>0</v>
      </c>
      <c r="T929" s="67">
        <f>(1-Ações!$Q929)*Ações!$R929</f>
        <v>-0.78700000000000003</v>
      </c>
      <c r="U929" s="68">
        <f>IF(Ações!$S929=0,Ações!$T929,IF(Ações!$T929=0,Ações!$S929,AVERAGE(Ações!$S929,Ações!$T929)))</f>
        <v>-0.78700000000000003</v>
      </c>
    </row>
    <row r="930" spans="2:21" ht="15.75" customHeight="1" x14ac:dyDescent="0.2">
      <c r="B930" s="63" t="str">
        <f>IFERROR('Dados Status Invest STOCKS'!A917,"-")</f>
        <v>CDXS</v>
      </c>
      <c r="C930" s="45">
        <f>IFERROR((Ações!$D930-Ações!$K930)/Ações!$D930,0)</f>
        <v>0</v>
      </c>
      <c r="D930" s="46">
        <f>(Ações!$O930)/0.06</f>
        <v>0</v>
      </c>
      <c r="E930" s="47">
        <f>IFERROR((Ações!$F930-Ações!$K930)/Ações!$F930,0)</f>
        <v>0</v>
      </c>
      <c r="F930" s="46" t="str">
        <f>IF(OR(Ações!$N930&lt;0,Ações!$M930&lt;0),"",(22.5*Ações!$M930*Ações!$N930)^0.5)</f>
        <v/>
      </c>
      <c r="G930" s="47">
        <f>IFERROR((Ações!$H930-Ações!$K930)/Ações!$H930,0)</f>
        <v>0</v>
      </c>
      <c r="H930" s="48">
        <f>IFERROR(Ações!$I930/(Ações!$P930-Table_1[[#This Row],[CAGR LUCRO 5A]]),0)</f>
        <v>0</v>
      </c>
      <c r="I930" s="48">
        <f>IF(Ações!$S930&lt;0,"",Ações!$O930*(1+Ações!$S930))</f>
        <v>0</v>
      </c>
      <c r="J930" s="49">
        <f>IFERROR(IF(Ações!$B930="","",(VLOOKUP(Table_1[[#This Row],[AÇÕES]],'Dados Status Invest STOCKS'!A916:AD1531,4)/Table_1[[#This Row],[LPA]]))/100,0)</f>
        <v>3.86</v>
      </c>
      <c r="K930" s="64">
        <f>IFERROR(IF(Ações!$B930="","",VLOOKUP(Table_1[[#This Row],[AÇÕES]],'Dados Status Invest STOCKS'!A916:AD1531,2)),0)</f>
        <v>20.54</v>
      </c>
      <c r="L930" s="65">
        <f>IFERROR(IF(Ações!$B930="","",VLOOKUP(Table_1[[#This Row],[AÇÕES]],'Dados Status Invest STOCKS'!A916:AD1531,3)/100),0)</f>
        <v>0</v>
      </c>
      <c r="M930" s="66">
        <f>IFERROR(IF(Ações!$B930="","",VLOOKUP(Table_1[[#This Row],[AÇÕES]],'Dados Status Invest STOCKS'!A916:AD1531,28)),0)</f>
        <v>-0.23</v>
      </c>
      <c r="N930" s="66">
        <f>IFERROR(IF(Ações!$B930="","",VLOOKUP(Table_1[[#This Row],[AÇÕES]],'Dados Status Invest STOCKS'!A916:AD1531,27)),0)</f>
        <v>2.61</v>
      </c>
      <c r="O930" s="66">
        <f>IFERROR(IF(Ações!$L930="","",Ações!$K930*Ações!$L930),0)</f>
        <v>0</v>
      </c>
      <c r="P930" s="67">
        <f t="shared" si="14"/>
        <v>0.06</v>
      </c>
      <c r="Q930" s="67">
        <f>IFERROR(Ações!$O930/Ações!$M930,0)</f>
        <v>0</v>
      </c>
      <c r="R930" s="67">
        <f>IFERROR(IF(Ações!$B930="","",VLOOKUP(Table_1[[#This Row],[AÇÕES]],'Dados Status Invest STOCKS'!A916:AD1531,18)/100),0)</f>
        <v>-8.8800000000000004E-2</v>
      </c>
      <c r="S930" s="65">
        <f>IFERROR(IF(Ações!$B930="","",VLOOKUP(Table_1[[#This Row],[AÇÕES]],'Dados Status Invest STOCKS'!A916:AD1531,25)/100),0)</f>
        <v>0</v>
      </c>
      <c r="T930" s="67">
        <f>(1-Ações!$Q930)*Ações!$R930</f>
        <v>-8.8800000000000004E-2</v>
      </c>
      <c r="U930" s="68">
        <f>IF(Ações!$S930=0,Ações!$T930,IF(Ações!$T930=0,Ações!$S930,AVERAGE(Ações!$S930,Ações!$T930)))</f>
        <v>-8.8800000000000004E-2</v>
      </c>
    </row>
    <row r="931" spans="2:21" ht="15.75" customHeight="1" x14ac:dyDescent="0.2">
      <c r="B931" s="63" t="str">
        <f>IFERROR('Dados Status Invest STOCKS'!A918,"-")</f>
        <v>CDZI</v>
      </c>
      <c r="C931" s="45">
        <f>IFERROR((Ações!$D931-Ações!$K931)/Ações!$D931,0)</f>
        <v>0</v>
      </c>
      <c r="D931" s="46">
        <f>(Ações!$O931)/0.06</f>
        <v>0</v>
      </c>
      <c r="E931" s="47">
        <f>IFERROR((Ações!$F931-Ações!$K931)/Ações!$F931,0)</f>
        <v>0</v>
      </c>
      <c r="F931" s="46" t="str">
        <f>IF(OR(Ações!$N931&lt;0,Ações!$M931&lt;0),"",(22.5*Ações!$M931*Ações!$N931)^0.5)</f>
        <v/>
      </c>
      <c r="G931" s="47">
        <f>IFERROR((Ações!$H931-Ações!$K931)/Ações!$H931,0)</f>
        <v>0</v>
      </c>
      <c r="H931" s="48">
        <f>IFERROR(Ações!$I931/(Ações!$P931-Table_1[[#This Row],[CAGR LUCRO 5A]]),0)</f>
        <v>0</v>
      </c>
      <c r="I931" s="48">
        <f>IF(Ações!$S931&lt;0,"",Ações!$O931*(1+Ações!$S931))</f>
        <v>0</v>
      </c>
      <c r="J931" s="49">
        <f>IFERROR(IF(Ações!$B931="","",(VLOOKUP(Table_1[[#This Row],[AÇÕES]],'Dados Status Invest STOCKS'!A917:AD1532,4)/Table_1[[#This Row],[LPA]]))/100,0)</f>
        <v>2.7428571428571424E-2</v>
      </c>
      <c r="K931" s="64">
        <f>IFERROR(IF(Ações!$B931="","",VLOOKUP(Table_1[[#This Row],[AÇÕES]],'Dados Status Invest STOCKS'!A917:AD1532,2)),0)</f>
        <v>3.02</v>
      </c>
      <c r="L931" s="65">
        <f>IFERROR(IF(Ações!$B931="","",VLOOKUP(Table_1[[#This Row],[AÇÕES]],'Dados Status Invest STOCKS'!A917:AD1532,3)/100),0)</f>
        <v>0</v>
      </c>
      <c r="M931" s="66">
        <f>IFERROR(IF(Ações!$B931="","",VLOOKUP(Table_1[[#This Row],[AÇÕES]],'Dados Status Invest STOCKS'!A917:AD1532,28)),0)</f>
        <v>-1.05</v>
      </c>
      <c r="N931" s="66">
        <f>IFERROR(IF(Ações!$B931="","",VLOOKUP(Table_1[[#This Row],[AÇÕES]],'Dados Status Invest STOCKS'!A917:AD1532,27)),0)</f>
        <v>1.08</v>
      </c>
      <c r="O931" s="66">
        <f>IFERROR(IF(Ações!$L931="","",Ações!$K931*Ações!$L931),0)</f>
        <v>0</v>
      </c>
      <c r="P931" s="67">
        <f t="shared" si="14"/>
        <v>0.06</v>
      </c>
      <c r="Q931" s="67">
        <f>IFERROR(Ações!$O931/Ações!$M931,0)</f>
        <v>0</v>
      </c>
      <c r="R931" s="67">
        <f>IFERROR(IF(Ações!$B931="","",VLOOKUP(Table_1[[#This Row],[AÇÕES]],'Dados Status Invest STOCKS'!A917:AD1532,18)/100),0)</f>
        <v>-0.97109999999999996</v>
      </c>
      <c r="S931" s="65">
        <f>IFERROR(IF(Ações!$B931="","",VLOOKUP(Table_1[[#This Row],[AÇÕES]],'Dados Status Invest STOCKS'!A917:AD1532,25)/100),0)</f>
        <v>0</v>
      </c>
      <c r="T931" s="67">
        <f>(1-Ações!$Q931)*Ações!$R931</f>
        <v>-0.97109999999999996</v>
      </c>
      <c r="U931" s="68">
        <f>IF(Ações!$S931=0,Ações!$T931,IF(Ações!$T931=0,Ações!$S931,AVERAGE(Ações!$S931,Ações!$T931)))</f>
        <v>-0.97109999999999996</v>
      </c>
    </row>
    <row r="932" spans="2:21" ht="15.75" customHeight="1" x14ac:dyDescent="0.2">
      <c r="B932" s="63" t="str">
        <f>IFERROR('Dados Status Invest STOCKS'!A919,"-")</f>
        <v>CE</v>
      </c>
      <c r="C932" s="45">
        <f>IFERROR((Ações!$D932-Ações!$K932)/Ações!$D932,0)</f>
        <v>-2.5502958579881656</v>
      </c>
      <c r="D932" s="46">
        <f>(Ações!$O932)/0.06</f>
        <v>45.292000000000002</v>
      </c>
      <c r="E932" s="47">
        <f>IFERROR((Ações!$F932-Ações!$K932)/Ações!$F932,0)</f>
        <v>-0.11039503125926334</v>
      </c>
      <c r="F932" s="46">
        <f>IF(OR(Ações!$N932&lt;0,Ações!$M932&lt;0),"",(22.5*Ações!$M932*Ações!$N932)^0.5)</f>
        <v>144.81332811588854</v>
      </c>
      <c r="G932" s="47">
        <f>IFERROR((Ações!$H932-Ações!$K932)/Ações!$H932,0)</f>
        <v>17.075614747933223</v>
      </c>
      <c r="H932" s="48">
        <f>IFERROR(Ações!$I932/(Ações!$P932-Table_1[[#This Row],[CAGR LUCRO 5A]]),0)</f>
        <v>-10.002727890743552</v>
      </c>
      <c r="I932" s="48">
        <f>IF(Ações!$S932&lt;0,"",Ações!$O932*(1+Ações!$S932))</f>
        <v>3.955078608</v>
      </c>
      <c r="J932" s="49">
        <f>IFERROR(IF(Ações!$B932="","",(VLOOKUP(Table_1[[#This Row],[AÇÕES]],'Dados Status Invest STOCKS'!A918:AD1533,4)/Table_1[[#This Row],[LPA]]))/100,0)</f>
        <v>2.3986095017381227E-3</v>
      </c>
      <c r="K932" s="64">
        <f>IFERROR(IF(Ações!$B932="","",VLOOKUP(Table_1[[#This Row],[AÇÕES]],'Dados Status Invest STOCKS'!A918:AD1533,2)),0)</f>
        <v>160.80000000000001</v>
      </c>
      <c r="L932" s="65">
        <f>IFERROR(IF(Ações!$B932="","",VLOOKUP(Table_1[[#This Row],[AÇÕES]],'Dados Status Invest STOCKS'!A918:AD1533,3)/100),0)</f>
        <v>1.6899999999999998E-2</v>
      </c>
      <c r="M932" s="66">
        <f>IFERROR(IF(Ações!$B932="","",VLOOKUP(Table_1[[#This Row],[AÇÕES]],'Dados Status Invest STOCKS'!A918:AD1533,28)),0)</f>
        <v>25.89</v>
      </c>
      <c r="N932" s="66">
        <f>IFERROR(IF(Ações!$B932="","",VLOOKUP(Table_1[[#This Row],[AÇÕES]],'Dados Status Invest STOCKS'!A918:AD1533,27)),0)</f>
        <v>36</v>
      </c>
      <c r="O932" s="66">
        <f>IFERROR(IF(Ações!$L932="","",Ações!$K932*Ações!$L932),0)</f>
        <v>2.7175199999999999</v>
      </c>
      <c r="P932" s="67">
        <f t="shared" si="14"/>
        <v>0.06</v>
      </c>
      <c r="Q932" s="67">
        <f>IFERROR(Ações!$O932/Ações!$M932,0)</f>
        <v>0.10496407879490151</v>
      </c>
      <c r="R932" s="67">
        <f>IFERROR(IF(Ações!$B932="","",VLOOKUP(Table_1[[#This Row],[AÇÕES]],'Dados Status Invest STOCKS'!A918:AD1533,18)/100),0)</f>
        <v>0.71930000000000005</v>
      </c>
      <c r="S932" s="65">
        <f>IFERROR(IF(Ações!$B932="","",VLOOKUP(Table_1[[#This Row],[AÇÕES]],'Dados Status Invest STOCKS'!A918:AD1533,25)/100),0)</f>
        <v>0.45539999999999997</v>
      </c>
      <c r="T932" s="67">
        <f>(1-Ações!$Q932)*Ações!$R932</f>
        <v>0.64379933812282741</v>
      </c>
      <c r="U932" s="68">
        <f>IF(Ações!$S932=0,Ações!$T932,IF(Ações!$T932=0,Ações!$S932,AVERAGE(Ações!$S932,Ações!$T932)))</f>
        <v>0.54959966906141366</v>
      </c>
    </row>
    <row r="933" spans="2:21" ht="15.75" customHeight="1" x14ac:dyDescent="0.2">
      <c r="B933" s="63" t="str">
        <f>IFERROR('Dados Status Invest STOCKS'!A920,"-")</f>
        <v>CEA</v>
      </c>
      <c r="C933" s="45">
        <f>IFERROR((Ações!$D933-Ações!$K933)/Ações!$D933,0)</f>
        <v>0</v>
      </c>
      <c r="D933" s="46">
        <f>(Ações!$O933)/0.06</f>
        <v>0</v>
      </c>
      <c r="E933" s="47">
        <f>IFERROR((Ações!$F933-Ações!$K933)/Ações!$F933,0)</f>
        <v>0</v>
      </c>
      <c r="F933" s="46" t="str">
        <f>IF(OR(Ações!$N933&lt;0,Ações!$M933&lt;0),"",(22.5*Ações!$M933*Ações!$N933)^0.5)</f>
        <v/>
      </c>
      <c r="G933" s="47">
        <f>IFERROR((Ações!$H933-Ações!$K933)/Ações!$H933,0)</f>
        <v>0</v>
      </c>
      <c r="H933" s="48">
        <f>IFERROR(Ações!$I933/(Ações!$P933-Table_1[[#This Row],[CAGR LUCRO 5A]]),0)</f>
        <v>0</v>
      </c>
      <c r="I933" s="48">
        <f>IF(Ações!$S933&lt;0,"",Ações!$O933*(1+Ações!$S933))</f>
        <v>0</v>
      </c>
      <c r="J933" s="49">
        <f>IFERROR(IF(Ações!$B933="","",(VLOOKUP(Table_1[[#This Row],[AÇÕES]],'Dados Status Invest STOCKS'!A919:AD1534,4)/Table_1[[#This Row],[LPA]]))/100,0)</f>
        <v>3.5574468085106378E-2</v>
      </c>
      <c r="K933" s="64">
        <f>IFERROR(IF(Ações!$B933="","",VLOOKUP(Table_1[[#This Row],[AÇÕES]],'Dados Status Invest STOCKS'!A919:AD1534,2)),0)</f>
        <v>19.62</v>
      </c>
      <c r="L933" s="65">
        <f>IFERROR(IF(Ações!$B933="","",VLOOKUP(Table_1[[#This Row],[AÇÕES]],'Dados Status Invest STOCKS'!A919:AD1534,3)/100),0)</f>
        <v>0</v>
      </c>
      <c r="M933" s="66">
        <f>IFERROR(IF(Ações!$B933="","",VLOOKUP(Table_1[[#This Row],[AÇÕES]],'Dados Status Invest STOCKS'!A919:AD1534,28)),0)</f>
        <v>-2.35</v>
      </c>
      <c r="N933" s="66">
        <f>IFERROR(IF(Ações!$B933="","",VLOOKUP(Table_1[[#This Row],[AÇÕES]],'Dados Status Invest STOCKS'!A919:AD1534,27)),0)</f>
        <v>21.89</v>
      </c>
      <c r="O933" s="66">
        <f>IFERROR(IF(Ações!$L933="","",Ações!$K933*Ações!$L933),0)</f>
        <v>0</v>
      </c>
      <c r="P933" s="67">
        <f t="shared" si="14"/>
        <v>0.06</v>
      </c>
      <c r="Q933" s="67">
        <f>IFERROR(Ações!$O933/Ações!$M933,0)</f>
        <v>0</v>
      </c>
      <c r="R933" s="67">
        <f>IFERROR(IF(Ações!$B933="","",VLOOKUP(Table_1[[#This Row],[AÇÕES]],'Dados Status Invest STOCKS'!A919:AD1534,18)/100),0)</f>
        <v>-0.10730000000000001</v>
      </c>
      <c r="S933" s="65">
        <f>IFERROR(IF(Ações!$B933="","",VLOOKUP(Table_1[[#This Row],[AÇÕES]],'Dados Status Invest STOCKS'!A919:AD1534,25)/100),0)</f>
        <v>0</v>
      </c>
      <c r="T933" s="67">
        <f>(1-Ações!$Q933)*Ações!$R933</f>
        <v>-0.10730000000000001</v>
      </c>
      <c r="U933" s="68">
        <f>IF(Ações!$S933=0,Ações!$T933,IF(Ações!$T933=0,Ações!$S933,AVERAGE(Ações!$S933,Ações!$T933)))</f>
        <v>-0.10730000000000001</v>
      </c>
    </row>
    <row r="934" spans="2:21" ht="15.75" customHeight="1" x14ac:dyDescent="0.2">
      <c r="B934" s="63" t="str">
        <f>IFERROR('Dados Status Invest STOCKS'!A921,"-")</f>
        <v>CECE</v>
      </c>
      <c r="C934" s="45">
        <f>IFERROR((Ações!$D934-Ações!$K934)/Ações!$D934,0)</f>
        <v>0</v>
      </c>
      <c r="D934" s="46">
        <f>(Ações!$O934)/0.06</f>
        <v>0</v>
      </c>
      <c r="E934" s="47">
        <f>IFERROR((Ações!$F934-Ações!$K934)/Ações!$F934,0)</f>
        <v>-1.3235120651414281</v>
      </c>
      <c r="F934" s="46">
        <f>IF(OR(Ações!$N934&lt;0,Ações!$M934&lt;0),"",(22.5*Ações!$M934*Ações!$N934)^0.5)</f>
        <v>2.754450943473127</v>
      </c>
      <c r="G934" s="47">
        <f>IFERROR((Ações!$H934-Ações!$K934)/Ações!$H934,0)</f>
        <v>0</v>
      </c>
      <c r="H934" s="48">
        <f>IFERROR(Ações!$I934/(Ações!$P934-Table_1[[#This Row],[CAGR LUCRO 5A]]),0)</f>
        <v>0</v>
      </c>
      <c r="I934" s="48">
        <f>IF(Ações!$S934&lt;0,"",Ações!$O934*(1+Ações!$S934))</f>
        <v>0</v>
      </c>
      <c r="J934" s="49">
        <f>IFERROR(IF(Ações!$B934="","",(VLOOKUP(Table_1[[#This Row],[AÇÕES]],'Dados Status Invest STOCKS'!A920:AD1535,4)/Table_1[[#This Row],[LPA]]))/100,0)</f>
        <v>19.059999999999999</v>
      </c>
      <c r="K934" s="64">
        <f>IFERROR(IF(Ações!$B934="","",VLOOKUP(Table_1[[#This Row],[AÇÕES]],'Dados Status Invest STOCKS'!A920:AD1535,2)),0)</f>
        <v>6.4</v>
      </c>
      <c r="L934" s="65">
        <f>IFERROR(IF(Ações!$B934="","",VLOOKUP(Table_1[[#This Row],[AÇÕES]],'Dados Status Invest STOCKS'!A920:AD1535,3)/100),0)</f>
        <v>0</v>
      </c>
      <c r="M934" s="66">
        <f>IFERROR(IF(Ações!$B934="","",VLOOKUP(Table_1[[#This Row],[AÇÕES]],'Dados Status Invest STOCKS'!A920:AD1535,28)),0)</f>
        <v>0.06</v>
      </c>
      <c r="N934" s="66">
        <f>IFERROR(IF(Ações!$B934="","",VLOOKUP(Table_1[[#This Row],[AÇÕES]],'Dados Status Invest STOCKS'!A920:AD1535,27)),0)</f>
        <v>5.62</v>
      </c>
      <c r="O934" s="66">
        <f>IFERROR(IF(Ações!$L934="","",Ações!$K934*Ações!$L934),0)</f>
        <v>0</v>
      </c>
      <c r="P934" s="67">
        <f t="shared" si="14"/>
        <v>0.06</v>
      </c>
      <c r="Q934" s="67">
        <f>IFERROR(Ações!$O934/Ações!$M934,0)</f>
        <v>0</v>
      </c>
      <c r="R934" s="67">
        <f>IFERROR(IF(Ações!$B934="","",VLOOKUP(Table_1[[#This Row],[AÇÕES]],'Dados Status Invest STOCKS'!A920:AD1535,18)/100),0)</f>
        <v>9.8999999999999991E-3</v>
      </c>
      <c r="S934" s="65">
        <f>IFERROR(IF(Ações!$B934="","",VLOOKUP(Table_1[[#This Row],[AÇÕES]],'Dados Status Invest STOCKS'!A920:AD1535,25)/100),0)</f>
        <v>0</v>
      </c>
      <c r="T934" s="67">
        <f>(1-Ações!$Q934)*Ações!$R934</f>
        <v>9.8999999999999991E-3</v>
      </c>
      <c r="U934" s="68">
        <f>IF(Ações!$S934=0,Ações!$T934,IF(Ações!$T934=0,Ações!$S934,AVERAGE(Ações!$S934,Ações!$T934)))</f>
        <v>9.8999999999999991E-3</v>
      </c>
    </row>
    <row r="935" spans="2:21" ht="15.75" customHeight="1" x14ac:dyDescent="0.2">
      <c r="B935" s="63" t="str">
        <f>IFERROR('Dados Status Invest STOCKS'!A922,"-")</f>
        <v>CEIX</v>
      </c>
      <c r="C935" s="45">
        <f>IFERROR((Ações!$D935-Ações!$K935)/Ações!$D935,0)</f>
        <v>0</v>
      </c>
      <c r="D935" s="46">
        <f>(Ações!$O935)/0.06</f>
        <v>0</v>
      </c>
      <c r="E935" s="47">
        <f>IFERROR((Ações!$F935-Ações!$K935)/Ações!$F935,0)</f>
        <v>0</v>
      </c>
      <c r="F935" s="46" t="str">
        <f>IF(OR(Ações!$N935&lt;0,Ações!$M935&lt;0),"",(22.5*Ações!$M935*Ações!$N935)^0.5)</f>
        <v/>
      </c>
      <c r="G935" s="47">
        <f>IFERROR((Ações!$H935-Ações!$K935)/Ações!$H935,0)</f>
        <v>0</v>
      </c>
      <c r="H935" s="48">
        <f>IFERROR(Ações!$I935/(Ações!$P935-Table_1[[#This Row],[CAGR LUCRO 5A]]),0)</f>
        <v>0</v>
      </c>
      <c r="I935" s="48">
        <f>IF(Ações!$S935&lt;0,"",Ações!$O935*(1+Ações!$S935))</f>
        <v>0</v>
      </c>
      <c r="J935" s="49">
        <f>IFERROR(IF(Ações!$B935="","",(VLOOKUP(Table_1[[#This Row],[AÇÕES]],'Dados Status Invest STOCKS'!A921:AD1536,4)/Table_1[[#This Row],[LPA]]))/100,0)</f>
        <v>4.9901477832512323E-2</v>
      </c>
      <c r="K935" s="64">
        <f>IFERROR(IF(Ações!$B935="","",VLOOKUP(Table_1[[#This Row],[AÇÕES]],'Dados Status Invest STOCKS'!A921:AD1536,2)),0)</f>
        <v>20.6</v>
      </c>
      <c r="L935" s="65">
        <f>IFERROR(IF(Ações!$B935="","",VLOOKUP(Table_1[[#This Row],[AÇÕES]],'Dados Status Invest STOCKS'!A921:AD1536,3)/100),0)</f>
        <v>0</v>
      </c>
      <c r="M935" s="66">
        <f>IFERROR(IF(Ações!$B935="","",VLOOKUP(Table_1[[#This Row],[AÇÕES]],'Dados Status Invest STOCKS'!A921:AD1536,28)),0)</f>
        <v>-2.0299999999999998</v>
      </c>
      <c r="N935" s="66">
        <f>IFERROR(IF(Ações!$B935="","",VLOOKUP(Table_1[[#This Row],[AÇÕES]],'Dados Status Invest STOCKS'!A921:AD1536,27)),0)</f>
        <v>14.05</v>
      </c>
      <c r="O935" s="66">
        <f>IFERROR(IF(Ações!$L935="","",Ações!$K935*Ações!$L935),0)</f>
        <v>0</v>
      </c>
      <c r="P935" s="67">
        <f t="shared" si="14"/>
        <v>0.06</v>
      </c>
      <c r="Q935" s="67">
        <f>IFERROR(Ações!$O935/Ações!$M935,0)</f>
        <v>0</v>
      </c>
      <c r="R935" s="67">
        <f>IFERROR(IF(Ações!$B935="","",VLOOKUP(Table_1[[#This Row],[AÇÕES]],'Dados Status Invest STOCKS'!A921:AD1536,18)/100),0)</f>
        <v>-0.1447</v>
      </c>
      <c r="S935" s="65">
        <f>IFERROR(IF(Ações!$B935="","",VLOOKUP(Table_1[[#This Row],[AÇÕES]],'Dados Status Invest STOCKS'!A921:AD1536,25)/100),0)</f>
        <v>0</v>
      </c>
      <c r="T935" s="67">
        <f>(1-Ações!$Q935)*Ações!$R935</f>
        <v>-0.1447</v>
      </c>
      <c r="U935" s="68">
        <f>IF(Ações!$S935=0,Ações!$T935,IF(Ações!$T935=0,Ações!$S935,AVERAGE(Ações!$S935,Ações!$T935)))</f>
        <v>-0.1447</v>
      </c>
    </row>
    <row r="936" spans="2:21" ht="15.75" customHeight="1" x14ac:dyDescent="0.2">
      <c r="B936" s="63" t="str">
        <f>IFERROR('Dados Status Invest STOCKS'!A923,"-")</f>
        <v>CELC</v>
      </c>
      <c r="C936" s="45">
        <f>IFERROR((Ações!$D936-Ações!$K936)/Ações!$D936,0)</f>
        <v>0</v>
      </c>
      <c r="D936" s="46">
        <f>(Ações!$O936)/0.06</f>
        <v>0</v>
      </c>
      <c r="E936" s="47">
        <f>IFERROR((Ações!$F936-Ações!$K936)/Ações!$F936,0)</f>
        <v>0</v>
      </c>
      <c r="F936" s="46" t="str">
        <f>IF(OR(Ações!$N936&lt;0,Ações!$M936&lt;0),"",(22.5*Ações!$M936*Ações!$N936)^0.5)</f>
        <v/>
      </c>
      <c r="G936" s="47">
        <f>IFERROR((Ações!$H936-Ações!$K936)/Ações!$H936,0)</f>
        <v>0</v>
      </c>
      <c r="H936" s="48">
        <f>IFERROR(Ações!$I936/(Ações!$P936-Table_1[[#This Row],[CAGR LUCRO 5A]]),0)</f>
        <v>0</v>
      </c>
      <c r="I936" s="48">
        <f>IF(Ações!$S936&lt;0,"",Ações!$O936*(1+Ações!$S936))</f>
        <v>0</v>
      </c>
      <c r="J936" s="49">
        <f>IFERROR(IF(Ações!$B936="","",(VLOOKUP(Table_1[[#This Row],[AÇÕES]],'Dados Status Invest STOCKS'!A922:AD1537,4)/Table_1[[#This Row],[LPA]]))/100,0)</f>
        <v>3.7000000000000005E-2</v>
      </c>
      <c r="K936" s="64">
        <f>IFERROR(IF(Ações!$B936="","",VLOOKUP(Table_1[[#This Row],[AÇÕES]],'Dados Status Invest STOCKS'!A922:AD1537,2)),0)</f>
        <v>10.71</v>
      </c>
      <c r="L936" s="65">
        <f>IFERROR(IF(Ações!$B936="","",VLOOKUP(Table_1[[#This Row],[AÇÕES]],'Dados Status Invest STOCKS'!A922:AD1537,3)/100),0)</f>
        <v>0</v>
      </c>
      <c r="M936" s="66">
        <f>IFERROR(IF(Ações!$B936="","",VLOOKUP(Table_1[[#This Row],[AÇÕES]],'Dados Status Invest STOCKS'!A922:AD1537,28)),0)</f>
        <v>-1.7</v>
      </c>
      <c r="N936" s="66">
        <f>IFERROR(IF(Ações!$B936="","",VLOOKUP(Table_1[[#This Row],[AÇÕES]],'Dados Status Invest STOCKS'!A922:AD1537,27)),0)</f>
        <v>4.99</v>
      </c>
      <c r="O936" s="66">
        <f>IFERROR(IF(Ações!$L936="","",Ações!$K936*Ações!$L936),0)</f>
        <v>0</v>
      </c>
      <c r="P936" s="67">
        <f t="shared" si="14"/>
        <v>0.06</v>
      </c>
      <c r="Q936" s="67">
        <f>IFERROR(Ações!$O936/Ações!$M936,0)</f>
        <v>0</v>
      </c>
      <c r="R936" s="67">
        <f>IFERROR(IF(Ações!$B936="","",VLOOKUP(Table_1[[#This Row],[AÇÕES]],'Dados Status Invest STOCKS'!A922:AD1537,18)/100),0)</f>
        <v>-0.34110000000000001</v>
      </c>
      <c r="S936" s="65">
        <f>IFERROR(IF(Ações!$B936="","",VLOOKUP(Table_1[[#This Row],[AÇÕES]],'Dados Status Invest STOCKS'!A922:AD1537,25)/100),0)</f>
        <v>0</v>
      </c>
      <c r="T936" s="67">
        <f>(1-Ações!$Q936)*Ações!$R936</f>
        <v>-0.34110000000000001</v>
      </c>
      <c r="U936" s="68">
        <f>IF(Ações!$S936=0,Ações!$T936,IF(Ações!$T936=0,Ações!$S936,AVERAGE(Ações!$S936,Ações!$T936)))</f>
        <v>-0.34110000000000001</v>
      </c>
    </row>
    <row r="937" spans="2:21" ht="15.75" customHeight="1" x14ac:dyDescent="0.2">
      <c r="B937" s="63" t="str">
        <f>IFERROR('Dados Status Invest STOCKS'!A924,"-")</f>
        <v>CELH</v>
      </c>
      <c r="C937" s="45">
        <f>IFERROR((Ações!$D937-Ações!$K937)/Ações!$D937,0)</f>
        <v>0</v>
      </c>
      <c r="D937" s="46">
        <f>(Ações!$O937)/0.06</f>
        <v>0</v>
      </c>
      <c r="E937" s="47">
        <f>IFERROR((Ações!$F937-Ações!$K937)/Ações!$F937,0)</f>
        <v>-16.596616410290618</v>
      </c>
      <c r="F937" s="46">
        <f>IF(OR(Ações!$N937&lt;0,Ações!$M937&lt;0),"",(22.5*Ações!$M937*Ações!$N937)^0.5)</f>
        <v>2.6698314553544384</v>
      </c>
      <c r="G937" s="47">
        <f>IFERROR((Ações!$H937-Ações!$K937)/Ações!$H937,0)</f>
        <v>0</v>
      </c>
      <c r="H937" s="48">
        <f>IFERROR(Ações!$I937/(Ações!$P937-Table_1[[#This Row],[CAGR LUCRO 5A]]),0)</f>
        <v>0</v>
      </c>
      <c r="I937" s="48">
        <f>IF(Ações!$S937&lt;0,"",Ações!$O937*(1+Ações!$S937))</f>
        <v>0</v>
      </c>
      <c r="J937" s="49">
        <f>IFERROR(IF(Ações!$B937="","",(VLOOKUP(Table_1[[#This Row],[AÇÕES]],'Dados Status Invest STOCKS'!A923:AD1538,4)/Table_1[[#This Row],[LPA]]))/100,0)</f>
        <v>32.700833333333335</v>
      </c>
      <c r="K937" s="64">
        <f>IFERROR(IF(Ações!$B937="","",VLOOKUP(Table_1[[#This Row],[AÇÕES]],'Dados Status Invest STOCKS'!A923:AD1538,2)),0)</f>
        <v>46.98</v>
      </c>
      <c r="L937" s="65">
        <f>IFERROR(IF(Ações!$B937="","",VLOOKUP(Table_1[[#This Row],[AÇÕES]],'Dados Status Invest STOCKS'!A923:AD1538,3)/100),0)</f>
        <v>0</v>
      </c>
      <c r="M937" s="66">
        <f>IFERROR(IF(Ações!$B937="","",VLOOKUP(Table_1[[#This Row],[AÇÕES]],'Dados Status Invest STOCKS'!A923:AD1538,28)),0)</f>
        <v>0.12</v>
      </c>
      <c r="N937" s="66">
        <f>IFERROR(IF(Ações!$B937="","",VLOOKUP(Table_1[[#This Row],[AÇÕES]],'Dados Status Invest STOCKS'!A923:AD1538,27)),0)</f>
        <v>2.64</v>
      </c>
      <c r="O937" s="66">
        <f>IFERROR(IF(Ações!$L937="","",Ações!$K937*Ações!$L937),0)</f>
        <v>0</v>
      </c>
      <c r="P937" s="67">
        <f t="shared" si="14"/>
        <v>0.06</v>
      </c>
      <c r="Q937" s="67">
        <f>IFERROR(Ações!$O937/Ações!$M937,0)</f>
        <v>0</v>
      </c>
      <c r="R937" s="67">
        <f>IFERROR(IF(Ações!$B937="","",VLOOKUP(Table_1[[#This Row],[AÇÕES]],'Dados Status Invest STOCKS'!A923:AD1538,18)/100),0)</f>
        <v>4.5400000000000003E-2</v>
      </c>
      <c r="S937" s="65">
        <f>IFERROR(IF(Ações!$B937="","",VLOOKUP(Table_1[[#This Row],[AÇÕES]],'Dados Status Invest STOCKS'!A923:AD1538,25)/100),0)</f>
        <v>0</v>
      </c>
      <c r="T937" s="67">
        <f>(1-Ações!$Q937)*Ações!$R937</f>
        <v>4.5400000000000003E-2</v>
      </c>
      <c r="U937" s="68">
        <f>IF(Ações!$S937=0,Ações!$T937,IF(Ações!$T937=0,Ações!$S937,AVERAGE(Ações!$S937,Ações!$T937)))</f>
        <v>4.5400000000000003E-2</v>
      </c>
    </row>
    <row r="938" spans="2:21" ht="15.75" customHeight="1" x14ac:dyDescent="0.2">
      <c r="B938" s="63" t="str">
        <f>IFERROR('Dados Status Invest STOCKS'!A925,"-")</f>
        <v>CELP</v>
      </c>
      <c r="C938" s="45">
        <f>IFERROR((Ações!$D938-Ações!$K938)/Ações!$D938,0)</f>
        <v>0</v>
      </c>
      <c r="D938" s="46">
        <f>(Ações!$O938)/0.06</f>
        <v>0</v>
      </c>
      <c r="E938" s="47">
        <f>IFERROR((Ações!$F938-Ações!$K938)/Ações!$F938,0)</f>
        <v>0</v>
      </c>
      <c r="F938" s="46" t="str">
        <f>IF(OR(Ações!$N938&lt;0,Ações!$M938&lt;0),"",(22.5*Ações!$M938*Ações!$N938)^0.5)</f>
        <v/>
      </c>
      <c r="G938" s="47">
        <f>IFERROR((Ações!$H938-Ações!$K938)/Ações!$H938,0)</f>
        <v>0</v>
      </c>
      <c r="H938" s="48">
        <f>IFERROR(Ações!$I938/(Ações!$P938-Table_1[[#This Row],[CAGR LUCRO 5A]]),0)</f>
        <v>0</v>
      </c>
      <c r="I938" s="48">
        <f>IF(Ações!$S938&lt;0,"",Ações!$O938*(1+Ações!$S938))</f>
        <v>0</v>
      </c>
      <c r="J938" s="49">
        <f>IFERROR(IF(Ações!$B938="","",(VLOOKUP(Table_1[[#This Row],[AÇÕES]],'Dados Status Invest STOCKS'!A924:AD1539,4)/Table_1[[#This Row],[LPA]]))/100,0)</f>
        <v>1.0333333333333335E-2</v>
      </c>
      <c r="K938" s="64">
        <f>IFERROR(IF(Ações!$B938="","",VLOOKUP(Table_1[[#This Row],[AÇÕES]],'Dados Status Invest STOCKS'!A924:AD1539,2)),0)</f>
        <v>0.84</v>
      </c>
      <c r="L938" s="65">
        <f>IFERROR(IF(Ações!$B938="","",VLOOKUP(Table_1[[#This Row],[AÇÕES]],'Dados Status Invest STOCKS'!A924:AD1539,3)/100),0)</f>
        <v>0</v>
      </c>
      <c r="M938" s="66">
        <f>IFERROR(IF(Ações!$B938="","",VLOOKUP(Table_1[[#This Row],[AÇÕES]],'Dados Status Invest STOCKS'!A924:AD1539,28)),0)</f>
        <v>-0.9</v>
      </c>
      <c r="N938" s="66">
        <f>IFERROR(IF(Ações!$B938="","",VLOOKUP(Table_1[[#This Row],[AÇÕES]],'Dados Status Invest STOCKS'!A924:AD1539,27)),0)</f>
        <v>0</v>
      </c>
      <c r="O938" s="66">
        <f>IFERROR(IF(Ações!$L938="","",Ações!$K938*Ações!$L938),0)</f>
        <v>0</v>
      </c>
      <c r="P938" s="67">
        <f t="shared" si="14"/>
        <v>0.06</v>
      </c>
      <c r="Q938" s="67">
        <f>IFERROR(Ações!$O938/Ações!$M938,0)</f>
        <v>0</v>
      </c>
      <c r="R938" s="67">
        <f>IFERROR(IF(Ações!$B938="","",VLOOKUP(Table_1[[#This Row],[AÇÕES]],'Dados Status Invest STOCKS'!A924:AD1539,18)/100),0)</f>
        <v>0</v>
      </c>
      <c r="S938" s="65">
        <f>IFERROR(IF(Ações!$B938="","",VLOOKUP(Table_1[[#This Row],[AÇÕES]],'Dados Status Invest STOCKS'!A924:AD1539,25)/100),0)</f>
        <v>0</v>
      </c>
      <c r="T938" s="67">
        <f>(1-Ações!$Q938)*Ações!$R938</f>
        <v>0</v>
      </c>
      <c r="U938" s="68">
        <f>IF(Ações!$S938=0,Ações!$T938,IF(Ações!$T938=0,Ações!$S938,AVERAGE(Ações!$S938,Ações!$T938)))</f>
        <v>0</v>
      </c>
    </row>
    <row r="939" spans="2:21" ht="15.75" customHeight="1" x14ac:dyDescent="0.2">
      <c r="B939" s="63" t="str">
        <f>IFERROR('Dados Status Invest STOCKS'!A926,"-")</f>
        <v>CEMI</v>
      </c>
      <c r="C939" s="45">
        <f>IFERROR((Ações!$D939-Ações!$K939)/Ações!$D939,0)</f>
        <v>0</v>
      </c>
      <c r="D939" s="46">
        <f>(Ações!$O939)/0.06</f>
        <v>0</v>
      </c>
      <c r="E939" s="47">
        <f>IFERROR((Ações!$F939-Ações!$K939)/Ações!$F939,0)</f>
        <v>0</v>
      </c>
      <c r="F939" s="46" t="str">
        <f>IF(OR(Ações!$N939&lt;0,Ações!$M939&lt;0),"",(22.5*Ações!$M939*Ações!$N939)^0.5)</f>
        <v/>
      </c>
      <c r="G939" s="47">
        <f>IFERROR((Ações!$H939-Ações!$K939)/Ações!$H939,0)</f>
        <v>0</v>
      </c>
      <c r="H939" s="48">
        <f>IFERROR(Ações!$I939/(Ações!$P939-Table_1[[#This Row],[CAGR LUCRO 5A]]),0)</f>
        <v>0</v>
      </c>
      <c r="I939" s="48">
        <f>IF(Ações!$S939&lt;0,"",Ações!$O939*(1+Ações!$S939))</f>
        <v>0</v>
      </c>
      <c r="J939" s="49">
        <f>IFERROR(IF(Ações!$B939="","",(VLOOKUP(Table_1[[#This Row],[AÇÕES]],'Dados Status Invest STOCKS'!A925:AD1540,4)/Table_1[[#This Row],[LPA]]))/100,0)</f>
        <v>1.1111111111111112E-2</v>
      </c>
      <c r="K939" s="64">
        <f>IFERROR(IF(Ações!$B939="","",VLOOKUP(Table_1[[#This Row],[AÇÕES]],'Dados Status Invest STOCKS'!A925:AD1540,2)),0)</f>
        <v>0.9</v>
      </c>
      <c r="L939" s="65">
        <f>IFERROR(IF(Ações!$B939="","",VLOOKUP(Table_1[[#This Row],[AÇÕES]],'Dados Status Invest STOCKS'!A925:AD1540,3)/100),0)</f>
        <v>0</v>
      </c>
      <c r="M939" s="66">
        <f>IFERROR(IF(Ações!$B939="","",VLOOKUP(Table_1[[#This Row],[AÇÕES]],'Dados Status Invest STOCKS'!A925:AD1540,28)),0)</f>
        <v>-0.9</v>
      </c>
      <c r="N939" s="66">
        <f>IFERROR(IF(Ações!$B939="","",VLOOKUP(Table_1[[#This Row],[AÇÕES]],'Dados Status Invest STOCKS'!A925:AD1540,27)),0)</f>
        <v>1.59</v>
      </c>
      <c r="O939" s="66">
        <f>IFERROR(IF(Ações!$L939="","",Ações!$K939*Ações!$L939),0)</f>
        <v>0</v>
      </c>
      <c r="P939" s="67">
        <f t="shared" si="14"/>
        <v>0.06</v>
      </c>
      <c r="Q939" s="67">
        <f>IFERROR(Ações!$O939/Ações!$M939,0)</f>
        <v>0</v>
      </c>
      <c r="R939" s="67">
        <f>IFERROR(IF(Ações!$B939="","",VLOOKUP(Table_1[[#This Row],[AÇÕES]],'Dados Status Invest STOCKS'!A925:AD1540,18)/100),0)</f>
        <v>-0.56490000000000007</v>
      </c>
      <c r="S939" s="65">
        <f>IFERROR(IF(Ações!$B939="","",VLOOKUP(Table_1[[#This Row],[AÇÕES]],'Dados Status Invest STOCKS'!A925:AD1540,25)/100),0)</f>
        <v>0</v>
      </c>
      <c r="T939" s="67">
        <f>(1-Ações!$Q939)*Ações!$R939</f>
        <v>-0.56490000000000007</v>
      </c>
      <c r="U939" s="68">
        <f>IF(Ações!$S939=0,Ações!$T939,IF(Ações!$T939=0,Ações!$S939,AVERAGE(Ações!$S939,Ações!$T939)))</f>
        <v>-0.56490000000000007</v>
      </c>
    </row>
    <row r="940" spans="2:21" ht="15.75" customHeight="1" x14ac:dyDescent="0.2">
      <c r="B940" s="63" t="str">
        <f>IFERROR('Dados Status Invest STOCKS'!A927,"-")</f>
        <v>CENT</v>
      </c>
      <c r="C940" s="45">
        <f>IFERROR((Ações!$D940-Ações!$K940)/Ações!$D940,0)</f>
        <v>0</v>
      </c>
      <c r="D940" s="46">
        <f>(Ações!$O940)/0.06</f>
        <v>0</v>
      </c>
      <c r="E940" s="47">
        <f>IFERROR((Ações!$F940-Ações!$K940)/Ações!$F940,0)</f>
        <v>-0.23362627612866974</v>
      </c>
      <c r="F940" s="46">
        <f>IF(OR(Ações!$N940&lt;0,Ações!$M940&lt;0),"",(22.5*Ações!$M940*Ações!$N940)^0.5)</f>
        <v>37.029042655731729</v>
      </c>
      <c r="G940" s="47">
        <f>IFERROR((Ações!$H940-Ações!$K940)/Ações!$H940,0)</f>
        <v>0</v>
      </c>
      <c r="H940" s="48">
        <f>IFERROR(Ações!$I940/(Ações!$P940-Table_1[[#This Row],[CAGR LUCRO 5A]]),0)</f>
        <v>0</v>
      </c>
      <c r="I940" s="48">
        <f>IF(Ações!$S940&lt;0,"",Ações!$O940*(1+Ações!$S940))</f>
        <v>0</v>
      </c>
      <c r="J940" s="49">
        <f>IFERROR(IF(Ações!$B940="","",(VLOOKUP(Table_1[[#This Row],[AÇÕES]],'Dados Status Invest STOCKS'!A926:AD1541,4)/Table_1[[#This Row],[LPA]]))/100,0)</f>
        <v>6.0363636363636369E-2</v>
      </c>
      <c r="K940" s="64">
        <f>IFERROR(IF(Ações!$B940="","",VLOOKUP(Table_1[[#This Row],[AÇÕES]],'Dados Status Invest STOCKS'!A926:AD1541,2)),0)</f>
        <v>45.68</v>
      </c>
      <c r="L940" s="65">
        <f>IFERROR(IF(Ações!$B940="","",VLOOKUP(Table_1[[#This Row],[AÇÕES]],'Dados Status Invest STOCKS'!A926:AD1541,3)/100),0)</f>
        <v>0</v>
      </c>
      <c r="M940" s="66">
        <f>IFERROR(IF(Ações!$B940="","",VLOOKUP(Table_1[[#This Row],[AÇÕES]],'Dados Status Invest STOCKS'!A926:AD1541,28)),0)</f>
        <v>2.75</v>
      </c>
      <c r="N940" s="66">
        <f>IFERROR(IF(Ações!$B940="","",VLOOKUP(Table_1[[#This Row],[AÇÕES]],'Dados Status Invest STOCKS'!A926:AD1541,27)),0)</f>
        <v>22.16</v>
      </c>
      <c r="O940" s="66">
        <f>IFERROR(IF(Ações!$L940="","",Ações!$K940*Ações!$L940),0)</f>
        <v>0</v>
      </c>
      <c r="P940" s="67">
        <f t="shared" si="14"/>
        <v>0.06</v>
      </c>
      <c r="Q940" s="67">
        <f>IFERROR(Ações!$O940/Ações!$M940,0)</f>
        <v>0</v>
      </c>
      <c r="R940" s="67">
        <f>IFERROR(IF(Ações!$B940="","",VLOOKUP(Table_1[[#This Row],[AÇÕES]],'Dados Status Invest STOCKS'!A926:AD1541,18)/100),0)</f>
        <v>0.1242</v>
      </c>
      <c r="S940" s="65">
        <f>IFERROR(IF(Ações!$B940="","",VLOOKUP(Table_1[[#This Row],[AÇÕES]],'Dados Status Invest STOCKS'!A926:AD1541,25)/100),0)</f>
        <v>0.27800000000000002</v>
      </c>
      <c r="T940" s="67">
        <f>(1-Ações!$Q940)*Ações!$R940</f>
        <v>0.1242</v>
      </c>
      <c r="U940" s="68">
        <f>IF(Ações!$S940=0,Ações!$T940,IF(Ações!$T940=0,Ações!$S940,AVERAGE(Ações!$S940,Ações!$T940)))</f>
        <v>0.2011</v>
      </c>
    </row>
    <row r="941" spans="2:21" ht="15.75" customHeight="1" x14ac:dyDescent="0.2">
      <c r="B941" s="63" t="str">
        <f>IFERROR('Dados Status Invest STOCKS'!A928,"-")</f>
        <v>CENTA</v>
      </c>
      <c r="C941" s="45">
        <f>IFERROR((Ações!$D941-Ações!$K941)/Ações!$D941,0)</f>
        <v>0</v>
      </c>
      <c r="D941" s="46">
        <f>(Ações!$O941)/0.06</f>
        <v>0</v>
      </c>
      <c r="E941" s="47">
        <f>IFERROR((Ações!$F941-Ações!$K941)/Ações!$F941,0)</f>
        <v>-0.15071838060075782</v>
      </c>
      <c r="F941" s="46">
        <f>IF(OR(Ações!$N941&lt;0,Ações!$M941&lt;0),"",(22.5*Ações!$M941*Ações!$N941)^0.5)</f>
        <v>37.029042655731729</v>
      </c>
      <c r="G941" s="47">
        <f>IFERROR((Ações!$H941-Ações!$K941)/Ações!$H941,0)</f>
        <v>0</v>
      </c>
      <c r="H941" s="48">
        <f>IFERROR(Ações!$I941/(Ações!$P941-Table_1[[#This Row],[CAGR LUCRO 5A]]),0)</f>
        <v>0</v>
      </c>
      <c r="I941" s="48">
        <f>IF(Ações!$S941&lt;0,"",Ações!$O941*(1+Ações!$S941))</f>
        <v>0</v>
      </c>
      <c r="J941" s="49">
        <f>IFERROR(IF(Ações!$B941="","",(VLOOKUP(Table_1[[#This Row],[AÇÕES]],'Dados Status Invest STOCKS'!A927:AD1542,4)/Table_1[[#This Row],[LPA]]))/100,0)</f>
        <v>5.6327272727272726E-2</v>
      </c>
      <c r="K941" s="64">
        <f>IFERROR(IF(Ações!$B941="","",VLOOKUP(Table_1[[#This Row],[AÇÕES]],'Dados Status Invest STOCKS'!A927:AD1542,2)),0)</f>
        <v>42.61</v>
      </c>
      <c r="L941" s="65">
        <f>IFERROR(IF(Ações!$B941="","",VLOOKUP(Table_1[[#This Row],[AÇÕES]],'Dados Status Invest STOCKS'!A927:AD1542,3)/100),0)</f>
        <v>0</v>
      </c>
      <c r="M941" s="66">
        <f>IFERROR(IF(Ações!$B941="","",VLOOKUP(Table_1[[#This Row],[AÇÕES]],'Dados Status Invest STOCKS'!A927:AD1542,28)),0)</f>
        <v>2.75</v>
      </c>
      <c r="N941" s="66">
        <f>IFERROR(IF(Ações!$B941="","",VLOOKUP(Table_1[[#This Row],[AÇÕES]],'Dados Status Invest STOCKS'!A927:AD1542,27)),0)</f>
        <v>22.16</v>
      </c>
      <c r="O941" s="66">
        <f>IFERROR(IF(Ações!$L941="","",Ações!$K941*Ações!$L941),0)</f>
        <v>0</v>
      </c>
      <c r="P941" s="67">
        <f t="shared" si="14"/>
        <v>0.06</v>
      </c>
      <c r="Q941" s="67">
        <f>IFERROR(Ações!$O941/Ações!$M941,0)</f>
        <v>0</v>
      </c>
      <c r="R941" s="67">
        <f>IFERROR(IF(Ações!$B941="","",VLOOKUP(Table_1[[#This Row],[AÇÕES]],'Dados Status Invest STOCKS'!A927:AD1542,18)/100),0)</f>
        <v>0.1242</v>
      </c>
      <c r="S941" s="65">
        <f>IFERROR(IF(Ações!$B941="","",VLOOKUP(Table_1[[#This Row],[AÇÕES]],'Dados Status Invest STOCKS'!A927:AD1542,25)/100),0)</f>
        <v>0.27800000000000002</v>
      </c>
      <c r="T941" s="67">
        <f>(1-Ações!$Q941)*Ações!$R941</f>
        <v>0.1242</v>
      </c>
      <c r="U941" s="68">
        <f>IF(Ações!$S941=0,Ações!$T941,IF(Ações!$T941=0,Ações!$S941,AVERAGE(Ações!$S941,Ações!$T941)))</f>
        <v>0.2011</v>
      </c>
    </row>
    <row r="942" spans="2:21" ht="15.75" customHeight="1" x14ac:dyDescent="0.2">
      <c r="B942" s="63" t="str">
        <f>IFERROR('Dados Status Invest STOCKS'!A929,"-")</f>
        <v>CENX</v>
      </c>
      <c r="C942" s="45">
        <f>IFERROR((Ações!$D942-Ações!$K942)/Ações!$D942,0)</f>
        <v>0</v>
      </c>
      <c r="D942" s="46">
        <f>(Ações!$O942)/0.06</f>
        <v>0</v>
      </c>
      <c r="E942" s="47">
        <f>IFERROR((Ações!$F942-Ações!$K942)/Ações!$F942,0)</f>
        <v>0</v>
      </c>
      <c r="F942" s="46" t="str">
        <f>IF(OR(Ações!$N942&lt;0,Ações!$M942&lt;0),"",(22.5*Ações!$M942*Ações!$N942)^0.5)</f>
        <v/>
      </c>
      <c r="G942" s="47">
        <f>IFERROR((Ações!$H942-Ações!$K942)/Ações!$H942,0)</f>
        <v>0</v>
      </c>
      <c r="H942" s="48">
        <f>IFERROR(Ações!$I942/(Ações!$P942-Table_1[[#This Row],[CAGR LUCRO 5A]]),0)</f>
        <v>0</v>
      </c>
      <c r="I942" s="48">
        <f>IF(Ações!$S942&lt;0,"",Ações!$O942*(1+Ações!$S942))</f>
        <v>0</v>
      </c>
      <c r="J942" s="49">
        <f>IFERROR(IF(Ações!$B942="","",(VLOOKUP(Table_1[[#This Row],[AÇÕES]],'Dados Status Invest STOCKS'!A928:AD1543,4)/Table_1[[#This Row],[LPA]]))/100,0)</f>
        <v>1.9486301369863016E-2</v>
      </c>
      <c r="K942" s="64">
        <f>IFERROR(IF(Ações!$B942="","",VLOOKUP(Table_1[[#This Row],[AÇÕES]],'Dados Status Invest STOCKS'!A928:AD1543,2)),0)</f>
        <v>16.600000000000001</v>
      </c>
      <c r="L942" s="65">
        <f>IFERROR(IF(Ações!$B942="","",VLOOKUP(Table_1[[#This Row],[AÇÕES]],'Dados Status Invest STOCKS'!A928:AD1543,3)/100),0)</f>
        <v>0</v>
      </c>
      <c r="M942" s="66">
        <f>IFERROR(IF(Ações!$B942="","",VLOOKUP(Table_1[[#This Row],[AÇÕES]],'Dados Status Invest STOCKS'!A928:AD1543,28)),0)</f>
        <v>-2.92</v>
      </c>
      <c r="N942" s="66">
        <f>IFERROR(IF(Ações!$B942="","",VLOOKUP(Table_1[[#This Row],[AÇÕES]],'Dados Status Invest STOCKS'!A928:AD1543,27)),0)</f>
        <v>3.55</v>
      </c>
      <c r="O942" s="66">
        <f>IFERROR(IF(Ações!$L942="","",Ações!$K942*Ações!$L942),0)</f>
        <v>0</v>
      </c>
      <c r="P942" s="67">
        <f t="shared" si="14"/>
        <v>0.06</v>
      </c>
      <c r="Q942" s="67">
        <f>IFERROR(Ações!$O942/Ações!$M942,0)</f>
        <v>0</v>
      </c>
      <c r="R942" s="67">
        <f>IFERROR(IF(Ações!$B942="","",VLOOKUP(Table_1[[#This Row],[AÇÕES]],'Dados Status Invest STOCKS'!A928:AD1543,18)/100),0)</f>
        <v>-0.82140000000000002</v>
      </c>
      <c r="S942" s="65">
        <f>IFERROR(IF(Ações!$B942="","",VLOOKUP(Table_1[[#This Row],[AÇÕES]],'Dados Status Invest STOCKS'!A928:AD1543,25)/100),0)</f>
        <v>0</v>
      </c>
      <c r="T942" s="67">
        <f>(1-Ações!$Q942)*Ações!$R942</f>
        <v>-0.82140000000000002</v>
      </c>
      <c r="U942" s="68">
        <f>IF(Ações!$S942=0,Ações!$T942,IF(Ações!$T942=0,Ações!$S942,AVERAGE(Ações!$S942,Ações!$T942)))</f>
        <v>-0.82140000000000002</v>
      </c>
    </row>
    <row r="943" spans="2:21" ht="15.75" customHeight="1" x14ac:dyDescent="0.2">
      <c r="B943" s="63" t="str">
        <f>IFERROR('Dados Status Invest STOCKS'!A930,"-")</f>
        <v>CEPU</v>
      </c>
      <c r="C943" s="45">
        <f>IFERROR((Ações!$D943-Ações!$K943)/Ações!$D943,0)</f>
        <v>0</v>
      </c>
      <c r="D943" s="46">
        <f>(Ações!$O943)/0.06</f>
        <v>0</v>
      </c>
      <c r="E943" s="47">
        <f>IFERROR((Ações!$F943-Ações!$K943)/Ações!$F943,0)</f>
        <v>0.14416949263213003</v>
      </c>
      <c r="F943" s="46">
        <f>IF(OR(Ações!$N943&lt;0,Ações!$M943&lt;0),"",(22.5*Ações!$M943*Ações!$N943)^0.5)</f>
        <v>3.3651522996738201</v>
      </c>
      <c r="G943" s="47">
        <f>IFERROR((Ações!$H943-Ações!$K943)/Ações!$H943,0)</f>
        <v>0</v>
      </c>
      <c r="H943" s="48">
        <f>IFERROR(Ações!$I943/(Ações!$P943-Table_1[[#This Row],[CAGR LUCRO 5A]]),0)</f>
        <v>0</v>
      </c>
      <c r="I943" s="48">
        <f>IF(Ações!$S943&lt;0,"",Ações!$O943*(1+Ações!$S943))</f>
        <v>0</v>
      </c>
      <c r="J943" s="49">
        <f>IFERROR(IF(Ações!$B943="","",(VLOOKUP(Table_1[[#This Row],[AÇÕES]],'Dados Status Invest STOCKS'!A929:AD1544,4)/Table_1[[#This Row],[LPA]]))/100,0)</f>
        <v>6.01</v>
      </c>
      <c r="K943" s="64">
        <f>IFERROR(IF(Ações!$B943="","",VLOOKUP(Table_1[[#This Row],[AÇÕES]],'Dados Status Invest STOCKS'!A929:AD1544,2)),0)</f>
        <v>2.88</v>
      </c>
      <c r="L943" s="65">
        <f>IFERROR(IF(Ações!$B943="","",VLOOKUP(Table_1[[#This Row],[AÇÕES]],'Dados Status Invest STOCKS'!A929:AD1544,3)/100),0)</f>
        <v>0</v>
      </c>
      <c r="M943" s="66">
        <f>IFERROR(IF(Ações!$B943="","",VLOOKUP(Table_1[[#This Row],[AÇÕES]],'Dados Status Invest STOCKS'!A929:AD1544,28)),0)</f>
        <v>7.0000000000000007E-2</v>
      </c>
      <c r="N943" s="66">
        <f>IFERROR(IF(Ações!$B943="","",VLOOKUP(Table_1[[#This Row],[AÇÕES]],'Dados Status Invest STOCKS'!A929:AD1544,27)),0)</f>
        <v>7.19</v>
      </c>
      <c r="O943" s="66">
        <f>IFERROR(IF(Ações!$L943="","",Ações!$K943*Ações!$L943),0)</f>
        <v>0</v>
      </c>
      <c r="P943" s="67">
        <f t="shared" si="14"/>
        <v>0.06</v>
      </c>
      <c r="Q943" s="67">
        <f>IFERROR(Ações!$O943/Ações!$M943,0)</f>
        <v>0</v>
      </c>
      <c r="R943" s="67">
        <f>IFERROR(IF(Ações!$B943="","",VLOOKUP(Table_1[[#This Row],[AÇÕES]],'Dados Status Invest STOCKS'!A929:AD1544,18)/100),0)</f>
        <v>9.4999999999999998E-3</v>
      </c>
      <c r="S943" s="65">
        <f>IFERROR(IF(Ações!$B943="","",VLOOKUP(Table_1[[#This Row],[AÇÕES]],'Dados Status Invest STOCKS'!A929:AD1544,25)/100),0)</f>
        <v>0</v>
      </c>
      <c r="T943" s="67">
        <f>(1-Ações!$Q943)*Ações!$R943</f>
        <v>9.4999999999999998E-3</v>
      </c>
      <c r="U943" s="68">
        <f>IF(Ações!$S943=0,Ações!$T943,IF(Ações!$T943=0,Ações!$S943,AVERAGE(Ações!$S943,Ações!$T943)))</f>
        <v>9.4999999999999998E-3</v>
      </c>
    </row>
    <row r="944" spans="2:21" ht="15.75" customHeight="1" x14ac:dyDescent="0.2">
      <c r="B944" s="63" t="str">
        <f>IFERROR('Dados Status Invest STOCKS'!A931,"-")</f>
        <v>CEQP</v>
      </c>
      <c r="C944" s="45">
        <f>IFERROR((Ações!$D944-Ações!$K944)/Ações!$D944,0)</f>
        <v>0.32885906040268448</v>
      </c>
      <c r="D944" s="46">
        <f>(Ações!$O944)/0.06</f>
        <v>41.660399999999996</v>
      </c>
      <c r="E944" s="47">
        <f>IFERROR((Ações!$F944-Ações!$K944)/Ações!$F944,0)</f>
        <v>0</v>
      </c>
      <c r="F944" s="46" t="str">
        <f>IF(OR(Ações!$N944&lt;0,Ações!$M944&lt;0),"",(22.5*Ações!$M944*Ações!$N944)^0.5)</f>
        <v/>
      </c>
      <c r="G944" s="47">
        <f>IFERROR((Ações!$H944-Ações!$K944)/Ações!$H944,0)</f>
        <v>0.32885906040268448</v>
      </c>
      <c r="H944" s="48">
        <f>IFERROR(Ações!$I944/(Ações!$P944-Table_1[[#This Row],[CAGR LUCRO 5A]]),0)</f>
        <v>41.660399999999996</v>
      </c>
      <c r="I944" s="48">
        <f>IF(Ações!$S944&lt;0,"",Ações!$O944*(1+Ações!$S944))</f>
        <v>2.4996239999999998</v>
      </c>
      <c r="J944" s="49">
        <f>IFERROR(IF(Ações!$B944="","",(VLOOKUP(Table_1[[#This Row],[AÇÕES]],'Dados Status Invest STOCKS'!A930:AD1545,4)/Table_1[[#This Row],[LPA]]))/100,0)</f>
        <v>5.2956521739130437E-2</v>
      </c>
      <c r="K944" s="64">
        <f>IFERROR(IF(Ações!$B944="","",VLOOKUP(Table_1[[#This Row],[AÇÕES]],'Dados Status Invest STOCKS'!A930:AD1545,2)),0)</f>
        <v>27.96</v>
      </c>
      <c r="L944" s="65">
        <f>IFERROR(IF(Ações!$B944="","",VLOOKUP(Table_1[[#This Row],[AÇÕES]],'Dados Status Invest STOCKS'!A930:AD1545,3)/100),0)</f>
        <v>8.9399999999999993E-2</v>
      </c>
      <c r="M944" s="66">
        <f>IFERROR(IF(Ações!$B944="","",VLOOKUP(Table_1[[#This Row],[AÇÕES]],'Dados Status Invest STOCKS'!A930:AD1545,28)),0)</f>
        <v>-2.2999999999999998</v>
      </c>
      <c r="N944" s="66">
        <f>IFERROR(IF(Ações!$B944="","",VLOOKUP(Table_1[[#This Row],[AÇÕES]],'Dados Status Invest STOCKS'!A930:AD1545,27)),0)</f>
        <v>0</v>
      </c>
      <c r="O944" s="66">
        <f>IFERROR(IF(Ações!$L944="","",Ações!$K944*Ações!$L944),0)</f>
        <v>2.4996239999999998</v>
      </c>
      <c r="P944" s="67">
        <f t="shared" si="14"/>
        <v>0.06</v>
      </c>
      <c r="Q944" s="67">
        <f>IFERROR(Ações!$O944/Ações!$M944,0)</f>
        <v>-1.0867930434782609</v>
      </c>
      <c r="R944" s="67">
        <f>IFERROR(IF(Ações!$B944="","",VLOOKUP(Table_1[[#This Row],[AÇÕES]],'Dados Status Invest STOCKS'!A930:AD1545,18)/100),0)</f>
        <v>0</v>
      </c>
      <c r="S944" s="65">
        <f>IFERROR(IF(Ações!$B944="","",VLOOKUP(Table_1[[#This Row],[AÇÕES]],'Dados Status Invest STOCKS'!A930:AD1545,25)/100),0)</f>
        <v>0</v>
      </c>
      <c r="T944" s="67">
        <f>(1-Ações!$Q944)*Ações!$R944</f>
        <v>0</v>
      </c>
      <c r="U944" s="68">
        <f>IF(Ações!$S944=0,Ações!$T944,IF(Ações!$T944=0,Ações!$S944,AVERAGE(Ações!$S944,Ações!$T944)))</f>
        <v>0</v>
      </c>
    </row>
    <row r="945" spans="2:21" ht="15.75" customHeight="1" x14ac:dyDescent="0.2">
      <c r="B945" s="63" t="str">
        <f>IFERROR('Dados Status Invest STOCKS'!A932,"-")</f>
        <v>CERC</v>
      </c>
      <c r="C945" s="45">
        <f>IFERROR((Ações!$D945-Ações!$K945)/Ações!$D945,0)</f>
        <v>0</v>
      </c>
      <c r="D945" s="46">
        <f>(Ações!$O945)/0.06</f>
        <v>0</v>
      </c>
      <c r="E945" s="47">
        <f>IFERROR((Ações!$F945-Ações!$K945)/Ações!$F945,0)</f>
        <v>0</v>
      </c>
      <c r="F945" s="46" t="str">
        <f>IF(OR(Ações!$N945&lt;0,Ações!$M945&lt;0),"",(22.5*Ações!$M945*Ações!$N945)^0.5)</f>
        <v/>
      </c>
      <c r="G945" s="47">
        <f>IFERROR((Ações!$H945-Ações!$K945)/Ações!$H945,0)</f>
        <v>0</v>
      </c>
      <c r="H945" s="48">
        <f>IFERROR(Ações!$I945/(Ações!$P945-Table_1[[#This Row],[CAGR LUCRO 5A]]),0)</f>
        <v>0</v>
      </c>
      <c r="I945" s="48">
        <f>IF(Ações!$S945&lt;0,"",Ações!$O945*(1+Ações!$S945))</f>
        <v>0</v>
      </c>
      <c r="J945" s="49">
        <f>IFERROR(IF(Ações!$B945="","",(VLOOKUP(Table_1[[#This Row],[AÇÕES]],'Dados Status Invest STOCKS'!A931:AD1546,4)/Table_1[[#This Row],[LPA]]))/100,0)</f>
        <v>4.5749999999999999E-2</v>
      </c>
      <c r="K945" s="64">
        <f>IFERROR(IF(Ações!$B945="","",VLOOKUP(Table_1[[#This Row],[AÇÕES]],'Dados Status Invest STOCKS'!A931:AD1546,2)),0)</f>
        <v>2.93</v>
      </c>
      <c r="L945" s="65">
        <f>IFERROR(IF(Ações!$B945="","",VLOOKUP(Table_1[[#This Row],[AÇÕES]],'Dados Status Invest STOCKS'!A931:AD1546,3)/100),0)</f>
        <v>0</v>
      </c>
      <c r="M945" s="66">
        <f>IFERROR(IF(Ações!$B945="","",VLOOKUP(Table_1[[#This Row],[AÇÕES]],'Dados Status Invest STOCKS'!A931:AD1546,28)),0)</f>
        <v>-0.8</v>
      </c>
      <c r="N945" s="66">
        <f>IFERROR(IF(Ações!$B945="","",VLOOKUP(Table_1[[#This Row],[AÇÕES]],'Dados Status Invest STOCKS'!A931:AD1546,27)),0)</f>
        <v>0.22</v>
      </c>
      <c r="O945" s="66">
        <f>IFERROR(IF(Ações!$L945="","",Ações!$K945*Ações!$L945),0)</f>
        <v>0</v>
      </c>
      <c r="P945" s="67">
        <f t="shared" si="14"/>
        <v>0.06</v>
      </c>
      <c r="Q945" s="67">
        <f>IFERROR(Ações!$O945/Ações!$M945,0)</f>
        <v>0</v>
      </c>
      <c r="R945" s="67">
        <f>IFERROR(IF(Ações!$B945="","",VLOOKUP(Table_1[[#This Row],[AÇÕES]],'Dados Status Invest STOCKS'!A931:AD1546,18)/100),0)</f>
        <v>-3.5616000000000003</v>
      </c>
      <c r="S945" s="65">
        <f>IFERROR(IF(Ações!$B945="","",VLOOKUP(Table_1[[#This Row],[AÇÕES]],'Dados Status Invest STOCKS'!A931:AD1546,25)/100),0)</f>
        <v>0</v>
      </c>
      <c r="T945" s="67">
        <f>(1-Ações!$Q945)*Ações!$R945</f>
        <v>-3.5616000000000003</v>
      </c>
      <c r="U945" s="68">
        <f>IF(Ações!$S945=0,Ações!$T945,IF(Ações!$T945=0,Ações!$S945,AVERAGE(Ações!$S945,Ações!$T945)))</f>
        <v>-3.5616000000000003</v>
      </c>
    </row>
    <row r="946" spans="2:21" ht="15.75" customHeight="1" x14ac:dyDescent="0.2">
      <c r="B946" s="63" t="str">
        <f>IFERROR('Dados Status Invest STOCKS'!A933,"-")</f>
        <v>CERE</v>
      </c>
      <c r="C946" s="45">
        <f>IFERROR((Ações!$D946-Ações!$K946)/Ações!$D946,0)</f>
        <v>0</v>
      </c>
      <c r="D946" s="46">
        <f>(Ações!$O946)/0.06</f>
        <v>0</v>
      </c>
      <c r="E946" s="47">
        <f>IFERROR((Ações!$F946-Ações!$K946)/Ações!$F946,0)</f>
        <v>0</v>
      </c>
      <c r="F946" s="46" t="str">
        <f>IF(OR(Ações!$N946&lt;0,Ações!$M946&lt;0),"",(22.5*Ações!$M946*Ações!$N946)^0.5)</f>
        <v/>
      </c>
      <c r="G946" s="47">
        <f>IFERROR((Ações!$H946-Ações!$K946)/Ações!$H946,0)</f>
        <v>0</v>
      </c>
      <c r="H946" s="48">
        <f>IFERROR(Ações!$I946/(Ações!$P946-Table_1[[#This Row],[CAGR LUCRO 5A]]),0)</f>
        <v>0</v>
      </c>
      <c r="I946" s="48">
        <f>IF(Ações!$S946&lt;0,"",Ações!$O946*(1+Ações!$S946))</f>
        <v>0</v>
      </c>
      <c r="J946" s="49">
        <f>IFERROR(IF(Ações!$B946="","",(VLOOKUP(Table_1[[#This Row],[AÇÕES]],'Dados Status Invest STOCKS'!A932:AD1547,4)/Table_1[[#This Row],[LPA]]))/100,0)</f>
        <v>0.14303703703703702</v>
      </c>
      <c r="K946" s="64">
        <f>IFERROR(IF(Ações!$B946="","",VLOOKUP(Table_1[[#This Row],[AÇÕES]],'Dados Status Invest STOCKS'!A932:AD1547,2)),0)</f>
        <v>26.16</v>
      </c>
      <c r="L946" s="65">
        <f>IFERROR(IF(Ações!$B946="","",VLOOKUP(Table_1[[#This Row],[AÇÕES]],'Dados Status Invest STOCKS'!A932:AD1547,3)/100),0)</f>
        <v>0</v>
      </c>
      <c r="M946" s="66">
        <f>IFERROR(IF(Ações!$B946="","",VLOOKUP(Table_1[[#This Row],[AÇÕES]],'Dados Status Invest STOCKS'!A932:AD1547,28)),0)</f>
        <v>-1.35</v>
      </c>
      <c r="N946" s="66">
        <f>IFERROR(IF(Ações!$B946="","",VLOOKUP(Table_1[[#This Row],[AÇÕES]],'Dados Status Invest STOCKS'!A932:AD1547,27)),0)</f>
        <v>4.2699999999999996</v>
      </c>
      <c r="O946" s="66">
        <f>IFERROR(IF(Ações!$L946="","",Ações!$K946*Ações!$L946),0)</f>
        <v>0</v>
      </c>
      <c r="P946" s="67">
        <f t="shared" si="14"/>
        <v>0.06</v>
      </c>
      <c r="Q946" s="67">
        <f>IFERROR(Ações!$O946/Ações!$M946,0)</f>
        <v>0</v>
      </c>
      <c r="R946" s="67">
        <f>IFERROR(IF(Ações!$B946="","",VLOOKUP(Table_1[[#This Row],[AÇÕES]],'Dados Status Invest STOCKS'!A932:AD1547,18)/100),0)</f>
        <v>-0.31709999999999999</v>
      </c>
      <c r="S946" s="65">
        <f>IFERROR(IF(Ações!$B946="","",VLOOKUP(Table_1[[#This Row],[AÇÕES]],'Dados Status Invest STOCKS'!A932:AD1547,25)/100),0)</f>
        <v>0</v>
      </c>
      <c r="T946" s="67">
        <f>(1-Ações!$Q946)*Ações!$R946</f>
        <v>-0.31709999999999999</v>
      </c>
      <c r="U946" s="68">
        <f>IF(Ações!$S946=0,Ações!$T946,IF(Ações!$T946=0,Ações!$S946,AVERAGE(Ações!$S946,Ações!$T946)))</f>
        <v>-0.31709999999999999</v>
      </c>
    </row>
    <row r="947" spans="2:21" ht="15.75" customHeight="1" x14ac:dyDescent="0.2">
      <c r="B947" s="63" t="str">
        <f>IFERROR('Dados Status Invest STOCKS'!A934,"-")</f>
        <v>CEREW</v>
      </c>
      <c r="C947" s="45">
        <f>IFERROR((Ações!$D947-Ações!$K947)/Ações!$D947,0)</f>
        <v>0</v>
      </c>
      <c r="D947" s="46">
        <f>(Ações!$O947)/0.06</f>
        <v>0</v>
      </c>
      <c r="E947" s="47">
        <f>IFERROR((Ações!$F947-Ações!$K947)/Ações!$F947,0)</f>
        <v>0</v>
      </c>
      <c r="F947" s="46" t="str">
        <f>IF(OR(Ações!$N947&lt;0,Ações!$M947&lt;0),"",(22.5*Ações!$M947*Ações!$N947)^0.5)</f>
        <v/>
      </c>
      <c r="G947" s="47">
        <f>IFERROR((Ações!$H947-Ações!$K947)/Ações!$H947,0)</f>
        <v>0</v>
      </c>
      <c r="H947" s="48">
        <f>IFERROR(Ações!$I947/(Ações!$P947-Table_1[[#This Row],[CAGR LUCRO 5A]]),0)</f>
        <v>0</v>
      </c>
      <c r="I947" s="48">
        <f>IF(Ações!$S947&lt;0,"",Ações!$O947*(1+Ações!$S947))</f>
        <v>0</v>
      </c>
      <c r="J947" s="49">
        <f>IFERROR(IF(Ações!$B947="","",(VLOOKUP(Table_1[[#This Row],[AÇÕES]],'Dados Status Invest STOCKS'!A933:AD1548,4)/Table_1[[#This Row],[LPA]]))/100,0)</f>
        <v>9.8814814814814814E-2</v>
      </c>
      <c r="K947" s="64">
        <f>IFERROR(IF(Ações!$B947="","",VLOOKUP(Table_1[[#This Row],[AÇÕES]],'Dados Status Invest STOCKS'!A933:AD1548,2)),0)</f>
        <v>18.07</v>
      </c>
      <c r="L947" s="65">
        <f>IFERROR(IF(Ações!$B947="","",VLOOKUP(Table_1[[#This Row],[AÇÕES]],'Dados Status Invest STOCKS'!A933:AD1548,3)/100),0)</f>
        <v>0</v>
      </c>
      <c r="M947" s="66">
        <f>IFERROR(IF(Ações!$B947="","",VLOOKUP(Table_1[[#This Row],[AÇÕES]],'Dados Status Invest STOCKS'!A933:AD1548,28)),0)</f>
        <v>-1.35</v>
      </c>
      <c r="N947" s="66">
        <f>IFERROR(IF(Ações!$B947="","",VLOOKUP(Table_1[[#This Row],[AÇÕES]],'Dados Status Invest STOCKS'!A933:AD1548,27)),0)</f>
        <v>4.2699999999999996</v>
      </c>
      <c r="O947" s="66">
        <f>IFERROR(IF(Ações!$L947="","",Ações!$K947*Ações!$L947),0)</f>
        <v>0</v>
      </c>
      <c r="P947" s="67">
        <f t="shared" si="14"/>
        <v>0.06</v>
      </c>
      <c r="Q947" s="67">
        <f>IFERROR(Ações!$O947/Ações!$M947,0)</f>
        <v>0</v>
      </c>
      <c r="R947" s="67">
        <f>IFERROR(IF(Ações!$B947="","",VLOOKUP(Table_1[[#This Row],[AÇÕES]],'Dados Status Invest STOCKS'!A933:AD1548,18)/100),0)</f>
        <v>-0.31709999999999999</v>
      </c>
      <c r="S947" s="65">
        <f>IFERROR(IF(Ações!$B947="","",VLOOKUP(Table_1[[#This Row],[AÇÕES]],'Dados Status Invest STOCKS'!A933:AD1548,25)/100),0)</f>
        <v>0</v>
      </c>
      <c r="T947" s="67">
        <f>(1-Ações!$Q947)*Ações!$R947</f>
        <v>-0.31709999999999999</v>
      </c>
      <c r="U947" s="68">
        <f>IF(Ações!$S947=0,Ações!$T947,IF(Ações!$T947=0,Ações!$S947,AVERAGE(Ações!$S947,Ações!$T947)))</f>
        <v>-0.31709999999999999</v>
      </c>
    </row>
    <row r="948" spans="2:21" ht="15.75" customHeight="1" x14ac:dyDescent="0.2">
      <c r="B948" s="63" t="str">
        <f>IFERROR('Dados Status Invest STOCKS'!A935,"-")</f>
        <v>CERN</v>
      </c>
      <c r="C948" s="45">
        <f>IFERROR((Ações!$D948-Ações!$K948)/Ações!$D948,0)</f>
        <v>-4.9405940594059405</v>
      </c>
      <c r="D948" s="46">
        <f>(Ações!$O948)/0.06</f>
        <v>15.437849999999999</v>
      </c>
      <c r="E948" s="47">
        <f>IFERROR((Ações!$F948-Ações!$K948)/Ações!$F948,0)</f>
        <v>-3.0115312285167817</v>
      </c>
      <c r="F948" s="46">
        <f>IF(OR(Ações!$N948&lt;0,Ações!$M948&lt;0),"",(22.5*Ações!$M948*Ações!$N948)^0.5)</f>
        <v>22.861594432584969</v>
      </c>
      <c r="G948" s="47">
        <f>IFERROR((Ações!$H948-Ações!$K948)/Ações!$H948,0)</f>
        <v>2.526624889871488</v>
      </c>
      <c r="H948" s="48">
        <f>IFERROR(Ações!$I948/(Ações!$P948-Table_1[[#This Row],[CAGR LUCRO 5A]]),0)</f>
        <v>-60.073696301204805</v>
      </c>
      <c r="I948" s="48">
        <f>IF(Ações!$S948&lt;0,"",Ações!$O948*(1+Ações!$S948))</f>
        <v>0.9972233586</v>
      </c>
      <c r="J948" s="49">
        <f>IFERROR(IF(Ações!$B948="","",(VLOOKUP(Table_1[[#This Row],[AÇÕES]],'Dados Status Invest STOCKS'!A934:AD1549,4)/Table_1[[#This Row],[LPA]]))/100,0)</f>
        <v>0.29028089887640451</v>
      </c>
      <c r="K948" s="64">
        <f>IFERROR(IF(Ações!$B948="","",VLOOKUP(Table_1[[#This Row],[AÇÕES]],'Dados Status Invest STOCKS'!A934:AD1549,2)),0)</f>
        <v>91.71</v>
      </c>
      <c r="L948" s="65">
        <f>IFERROR(IF(Ações!$B948="","",VLOOKUP(Table_1[[#This Row],[AÇÕES]],'Dados Status Invest STOCKS'!A934:AD1549,3)/100),0)</f>
        <v>1.01E-2</v>
      </c>
      <c r="M948" s="66">
        <f>IFERROR(IF(Ações!$B948="","",VLOOKUP(Table_1[[#This Row],[AÇÕES]],'Dados Status Invest STOCKS'!A934:AD1549,28)),0)</f>
        <v>1.78</v>
      </c>
      <c r="N948" s="66">
        <f>IFERROR(IF(Ações!$B948="","",VLOOKUP(Table_1[[#This Row],[AÇÕES]],'Dados Status Invest STOCKS'!A934:AD1549,27)),0)</f>
        <v>13.05</v>
      </c>
      <c r="O948" s="66">
        <f>IFERROR(IF(Ações!$L948="","",Ações!$K948*Ações!$L948),0)</f>
        <v>0.92627099999999996</v>
      </c>
      <c r="P948" s="67">
        <f t="shared" si="14"/>
        <v>0.06</v>
      </c>
      <c r="Q948" s="67">
        <f>IFERROR(Ações!$O948/Ações!$M948,0)</f>
        <v>0.52037696629213481</v>
      </c>
      <c r="R948" s="67">
        <f>IFERROR(IF(Ações!$B948="","",VLOOKUP(Table_1[[#This Row],[AÇÕES]],'Dados Status Invest STOCKS'!A934:AD1549,18)/100),0)</f>
        <v>0.13600000000000001</v>
      </c>
      <c r="S948" s="65">
        <f>IFERROR(IF(Ações!$B948="","",VLOOKUP(Table_1[[#This Row],[AÇÕES]],'Dados Status Invest STOCKS'!A934:AD1549,25)/100),0)</f>
        <v>7.6600000000000001E-2</v>
      </c>
      <c r="T948" s="67">
        <f>(1-Ações!$Q948)*Ações!$R948</f>
        <v>6.5228732584269672E-2</v>
      </c>
      <c r="U948" s="68">
        <f>IF(Ações!$S948=0,Ações!$T948,IF(Ações!$T948=0,Ações!$S948,AVERAGE(Ações!$S948,Ações!$T948)))</f>
        <v>7.0914366292134837E-2</v>
      </c>
    </row>
    <row r="949" spans="2:21" ht="15.75" customHeight="1" x14ac:dyDescent="0.2">
      <c r="B949" s="63" t="str">
        <f>IFERROR('Dados Status Invest STOCKS'!A936,"-")</f>
        <v>CERS</v>
      </c>
      <c r="C949" s="45">
        <f>IFERROR((Ações!$D949-Ações!$K949)/Ações!$D949,0)</f>
        <v>0</v>
      </c>
      <c r="D949" s="46">
        <f>(Ações!$O949)/0.06</f>
        <v>0</v>
      </c>
      <c r="E949" s="47">
        <f>IFERROR((Ações!$F949-Ações!$K949)/Ações!$F949,0)</f>
        <v>0</v>
      </c>
      <c r="F949" s="46" t="str">
        <f>IF(OR(Ações!$N949&lt;0,Ações!$M949&lt;0),"",(22.5*Ações!$M949*Ações!$N949)^0.5)</f>
        <v/>
      </c>
      <c r="G949" s="47">
        <f>IFERROR((Ações!$H949-Ações!$K949)/Ações!$H949,0)</f>
        <v>0</v>
      </c>
      <c r="H949" s="48">
        <f>IFERROR(Ações!$I949/(Ações!$P949-Table_1[[#This Row],[CAGR LUCRO 5A]]),0)</f>
        <v>0</v>
      </c>
      <c r="I949" s="48">
        <f>IF(Ações!$S949&lt;0,"",Ações!$O949*(1+Ações!$S949))</f>
        <v>0</v>
      </c>
      <c r="J949" s="49">
        <f>IFERROR(IF(Ações!$B949="","",(VLOOKUP(Table_1[[#This Row],[AÇÕES]],'Dados Status Invest STOCKS'!A935:AD1550,4)/Table_1[[#This Row],[LPA]]))/100,0)</f>
        <v>0.44000000000000006</v>
      </c>
      <c r="K949" s="64">
        <f>IFERROR(IF(Ações!$B949="","",VLOOKUP(Table_1[[#This Row],[AÇÕES]],'Dados Status Invest STOCKS'!A935:AD1550,2)),0)</f>
        <v>5.33</v>
      </c>
      <c r="L949" s="65">
        <f>IFERROR(IF(Ações!$B949="","",VLOOKUP(Table_1[[#This Row],[AÇÕES]],'Dados Status Invest STOCKS'!A935:AD1550,3)/100),0)</f>
        <v>0</v>
      </c>
      <c r="M949" s="66">
        <f>IFERROR(IF(Ações!$B949="","",VLOOKUP(Table_1[[#This Row],[AÇÕES]],'Dados Status Invest STOCKS'!A935:AD1550,28)),0)</f>
        <v>-0.35</v>
      </c>
      <c r="N949" s="66">
        <f>IFERROR(IF(Ações!$B949="","",VLOOKUP(Table_1[[#This Row],[AÇÕES]],'Dados Status Invest STOCKS'!A935:AD1550,27)),0)</f>
        <v>0.46</v>
      </c>
      <c r="O949" s="66">
        <f>IFERROR(IF(Ações!$L949="","",Ações!$K949*Ações!$L949),0)</f>
        <v>0</v>
      </c>
      <c r="P949" s="67">
        <f t="shared" si="14"/>
        <v>0.06</v>
      </c>
      <c r="Q949" s="67">
        <f>IFERROR(Ações!$O949/Ações!$M949,0)</f>
        <v>0</v>
      </c>
      <c r="R949" s="67">
        <f>IFERROR(IF(Ações!$B949="","",VLOOKUP(Table_1[[#This Row],[AÇÕES]],'Dados Status Invest STOCKS'!A935:AD1550,18)/100),0)</f>
        <v>-0.74480000000000002</v>
      </c>
      <c r="S949" s="65">
        <f>IFERROR(IF(Ações!$B949="","",VLOOKUP(Table_1[[#This Row],[AÇÕES]],'Dados Status Invest STOCKS'!A935:AD1550,25)/100),0)</f>
        <v>0</v>
      </c>
      <c r="T949" s="67">
        <f>(1-Ações!$Q949)*Ações!$R949</f>
        <v>-0.74480000000000002</v>
      </c>
      <c r="U949" s="68">
        <f>IF(Ações!$S949=0,Ações!$T949,IF(Ações!$T949=0,Ações!$S949,AVERAGE(Ações!$S949,Ações!$T949)))</f>
        <v>-0.74480000000000002</v>
      </c>
    </row>
    <row r="950" spans="2:21" ht="15.75" customHeight="1" x14ac:dyDescent="0.2">
      <c r="B950" s="63" t="str">
        <f>IFERROR('Dados Status Invest STOCKS'!A937,"-")</f>
        <v>CERT</v>
      </c>
      <c r="C950" s="45">
        <f>IFERROR((Ações!$D950-Ações!$K950)/Ações!$D950,0)</f>
        <v>0</v>
      </c>
      <c r="D950" s="46">
        <f>(Ações!$O950)/0.06</f>
        <v>0</v>
      </c>
      <c r="E950" s="47">
        <f>IFERROR((Ações!$F950-Ações!$K950)/Ações!$F950,0)</f>
        <v>0</v>
      </c>
      <c r="F950" s="46" t="str">
        <f>IF(OR(Ações!$N950&lt;0,Ações!$M950&lt;0),"",(22.5*Ações!$M950*Ações!$N950)^0.5)</f>
        <v/>
      </c>
      <c r="G950" s="47">
        <f>IFERROR((Ações!$H950-Ações!$K950)/Ações!$H950,0)</f>
        <v>0</v>
      </c>
      <c r="H950" s="48">
        <f>IFERROR(Ações!$I950/(Ações!$P950-Table_1[[#This Row],[CAGR LUCRO 5A]]),0)</f>
        <v>0</v>
      </c>
      <c r="I950" s="48">
        <f>IF(Ações!$S950&lt;0,"",Ações!$O950*(1+Ações!$S950))</f>
        <v>0</v>
      </c>
      <c r="J950" s="49">
        <f>IFERROR(IF(Ações!$B950="","",(VLOOKUP(Table_1[[#This Row],[AÇÕES]],'Dados Status Invest STOCKS'!A936:AD1551,4)/Table_1[[#This Row],[LPA]]))/100,0)</f>
        <v>2.0655555555555556</v>
      </c>
      <c r="K950" s="64">
        <f>IFERROR(IF(Ações!$B950="","",VLOOKUP(Table_1[[#This Row],[AÇÕES]],'Dados Status Invest STOCKS'!A936:AD1551,2)),0)</f>
        <v>27.02</v>
      </c>
      <c r="L950" s="65">
        <f>IFERROR(IF(Ações!$B950="","",VLOOKUP(Table_1[[#This Row],[AÇÕES]],'Dados Status Invest STOCKS'!A936:AD1551,3)/100),0)</f>
        <v>0</v>
      </c>
      <c r="M950" s="66">
        <f>IFERROR(IF(Ações!$B950="","",VLOOKUP(Table_1[[#This Row],[AÇÕES]],'Dados Status Invest STOCKS'!A936:AD1551,28)),0)</f>
        <v>-0.36</v>
      </c>
      <c r="N950" s="66">
        <f>IFERROR(IF(Ações!$B950="","",VLOOKUP(Table_1[[#This Row],[AÇÕES]],'Dados Status Invest STOCKS'!A936:AD1551,27)),0)</f>
        <v>6.08</v>
      </c>
      <c r="O950" s="66">
        <f>IFERROR(IF(Ações!$L950="","",Ações!$K950*Ações!$L950),0)</f>
        <v>0</v>
      </c>
      <c r="P950" s="67">
        <f t="shared" si="14"/>
        <v>0.06</v>
      </c>
      <c r="Q950" s="67">
        <f>IFERROR(Ações!$O950/Ações!$M950,0)</f>
        <v>0</v>
      </c>
      <c r="R950" s="67">
        <f>IFERROR(IF(Ações!$B950="","",VLOOKUP(Table_1[[#This Row],[AÇÕES]],'Dados Status Invest STOCKS'!A936:AD1551,18)/100),0)</f>
        <v>-5.9699999999999996E-2</v>
      </c>
      <c r="S950" s="65">
        <f>IFERROR(IF(Ações!$B950="","",VLOOKUP(Table_1[[#This Row],[AÇÕES]],'Dados Status Invest STOCKS'!A936:AD1551,25)/100),0)</f>
        <v>0</v>
      </c>
      <c r="T950" s="67">
        <f>(1-Ações!$Q950)*Ações!$R950</f>
        <v>-5.9699999999999996E-2</v>
      </c>
      <c r="U950" s="68">
        <f>IF(Ações!$S950=0,Ações!$T950,IF(Ações!$T950=0,Ações!$S950,AVERAGE(Ações!$S950,Ações!$T950)))</f>
        <v>-5.9699999999999996E-2</v>
      </c>
    </row>
    <row r="951" spans="2:21" ht="15.75" customHeight="1" x14ac:dyDescent="0.2">
      <c r="B951" s="63" t="str">
        <f>IFERROR('Dados Status Invest STOCKS'!A938,"-")</f>
        <v>CETX</v>
      </c>
      <c r="C951" s="45">
        <f>IFERROR((Ações!$D951-Ações!$K951)/Ações!$D951,0)</f>
        <v>0</v>
      </c>
      <c r="D951" s="46">
        <f>(Ações!$O951)/0.06</f>
        <v>0</v>
      </c>
      <c r="E951" s="47">
        <f>IFERROR((Ações!$F951-Ações!$K951)/Ações!$F951,0)</f>
        <v>0</v>
      </c>
      <c r="F951" s="46" t="str">
        <f>IF(OR(Ações!$N951&lt;0,Ações!$M951&lt;0),"",(22.5*Ações!$M951*Ações!$N951)^0.5)</f>
        <v/>
      </c>
      <c r="G951" s="47">
        <f>IFERROR((Ações!$H951-Ações!$K951)/Ações!$H951,0)</f>
        <v>0</v>
      </c>
      <c r="H951" s="48">
        <f>IFERROR(Ações!$I951/(Ações!$P951-Table_1[[#This Row],[CAGR LUCRO 5A]]),0)</f>
        <v>0</v>
      </c>
      <c r="I951" s="48">
        <f>IF(Ações!$S951&lt;0,"",Ações!$O951*(1+Ações!$S951))</f>
        <v>0</v>
      </c>
      <c r="J951" s="49">
        <f>IFERROR(IF(Ações!$B951="","",(VLOOKUP(Table_1[[#This Row],[AÇÕES]],'Dados Status Invest STOCKS'!A937:AD1552,4)/Table_1[[#This Row],[LPA]]))/100,0)</f>
        <v>1.4671428571428569</v>
      </c>
      <c r="K951" s="64">
        <f>IFERROR(IF(Ações!$B951="","",VLOOKUP(Table_1[[#This Row],[AÇÕES]],'Dados Status Invest STOCKS'!A937:AD1552,2)),0)</f>
        <v>0.7</v>
      </c>
      <c r="L951" s="65">
        <f>IFERROR(IF(Ações!$B951="","",VLOOKUP(Table_1[[#This Row],[AÇÕES]],'Dados Status Invest STOCKS'!A937:AD1552,3)/100),0)</f>
        <v>0</v>
      </c>
      <c r="M951" s="66">
        <f>IFERROR(IF(Ações!$B951="","",VLOOKUP(Table_1[[#This Row],[AÇÕES]],'Dados Status Invest STOCKS'!A937:AD1552,28)),0)</f>
        <v>-7.0000000000000007E-2</v>
      </c>
      <c r="N951" s="66">
        <f>IFERROR(IF(Ações!$B951="","",VLOOKUP(Table_1[[#This Row],[AÇÕES]],'Dados Status Invest STOCKS'!A937:AD1552,27)),0)</f>
        <v>1.43</v>
      </c>
      <c r="O951" s="66">
        <f>IFERROR(IF(Ações!$L951="","",Ações!$K951*Ações!$L951),0)</f>
        <v>0</v>
      </c>
      <c r="P951" s="67">
        <f t="shared" si="14"/>
        <v>0.06</v>
      </c>
      <c r="Q951" s="67">
        <f>IFERROR(Ações!$O951/Ações!$M951,0)</f>
        <v>0</v>
      </c>
      <c r="R951" s="67">
        <f>IFERROR(IF(Ações!$B951="","",VLOOKUP(Table_1[[#This Row],[AÇÕES]],'Dados Status Invest STOCKS'!A937:AD1552,18)/100),0)</f>
        <v>-4.7699999999999992E-2</v>
      </c>
      <c r="S951" s="65">
        <f>IFERROR(IF(Ações!$B951="","",VLOOKUP(Table_1[[#This Row],[AÇÕES]],'Dados Status Invest STOCKS'!A937:AD1552,25)/100),0)</f>
        <v>0</v>
      </c>
      <c r="T951" s="67">
        <f>(1-Ações!$Q951)*Ações!$R951</f>
        <v>-4.7699999999999992E-2</v>
      </c>
      <c r="U951" s="68">
        <f>IF(Ações!$S951=0,Ações!$T951,IF(Ações!$T951=0,Ações!$S951,AVERAGE(Ações!$S951,Ações!$T951)))</f>
        <v>-4.7699999999999992E-2</v>
      </c>
    </row>
    <row r="952" spans="2:21" ht="15.75" customHeight="1" x14ac:dyDescent="0.2">
      <c r="B952" s="63" t="str">
        <f>IFERROR('Dados Status Invest STOCKS'!A939,"-")</f>
        <v>CETXP</v>
      </c>
      <c r="C952" s="45">
        <f>IFERROR((Ações!$D952-Ações!$K952)/Ações!$D952,0)</f>
        <v>0</v>
      </c>
      <c r="D952" s="46">
        <f>(Ações!$O952)/0.06</f>
        <v>0</v>
      </c>
      <c r="E952" s="47">
        <f>IFERROR((Ações!$F952-Ações!$K952)/Ações!$F952,0)</f>
        <v>0</v>
      </c>
      <c r="F952" s="46" t="str">
        <f>IF(OR(Ações!$N952&lt;0,Ações!$M952&lt;0),"",(22.5*Ações!$M952*Ações!$N952)^0.5)</f>
        <v/>
      </c>
      <c r="G952" s="47">
        <f>IFERROR((Ações!$H952-Ações!$K952)/Ações!$H952,0)</f>
        <v>0</v>
      </c>
      <c r="H952" s="48">
        <f>IFERROR(Ações!$I952/(Ações!$P952-Table_1[[#This Row],[CAGR LUCRO 5A]]),0)</f>
        <v>0</v>
      </c>
      <c r="I952" s="48">
        <f>IF(Ações!$S952&lt;0,"",Ações!$O952*(1+Ações!$S952))</f>
        <v>0</v>
      </c>
      <c r="J952" s="49">
        <f>IFERROR(IF(Ações!$B952="","",(VLOOKUP(Table_1[[#This Row],[AÇÕES]],'Dados Status Invest STOCKS'!A938:AD1553,4)/Table_1[[#This Row],[LPA]]))/100,0)</f>
        <v>3.7714285714285709</v>
      </c>
      <c r="K952" s="64">
        <f>IFERROR(IF(Ações!$B952="","",VLOOKUP(Table_1[[#This Row],[AÇÕES]],'Dados Status Invest STOCKS'!A938:AD1553,2)),0)</f>
        <v>1.8</v>
      </c>
      <c r="L952" s="65">
        <f>IFERROR(IF(Ações!$B952="","",VLOOKUP(Table_1[[#This Row],[AÇÕES]],'Dados Status Invest STOCKS'!A938:AD1553,3)/100),0)</f>
        <v>0</v>
      </c>
      <c r="M952" s="66">
        <f>IFERROR(IF(Ações!$B952="","",VLOOKUP(Table_1[[#This Row],[AÇÕES]],'Dados Status Invest STOCKS'!A938:AD1553,28)),0)</f>
        <v>-7.0000000000000007E-2</v>
      </c>
      <c r="N952" s="66">
        <f>IFERROR(IF(Ações!$B952="","",VLOOKUP(Table_1[[#This Row],[AÇÕES]],'Dados Status Invest STOCKS'!A938:AD1553,27)),0)</f>
        <v>1.43</v>
      </c>
      <c r="O952" s="66">
        <f>IFERROR(IF(Ações!$L952="","",Ações!$K952*Ações!$L952),0)</f>
        <v>0</v>
      </c>
      <c r="P952" s="67">
        <f t="shared" si="14"/>
        <v>0.06</v>
      </c>
      <c r="Q952" s="67">
        <f>IFERROR(Ações!$O952/Ações!$M952,0)</f>
        <v>0</v>
      </c>
      <c r="R952" s="67">
        <f>IFERROR(IF(Ações!$B952="","",VLOOKUP(Table_1[[#This Row],[AÇÕES]],'Dados Status Invest STOCKS'!A938:AD1553,18)/100),0)</f>
        <v>-4.7699999999999992E-2</v>
      </c>
      <c r="S952" s="65">
        <f>IFERROR(IF(Ações!$B952="","",VLOOKUP(Table_1[[#This Row],[AÇÕES]],'Dados Status Invest STOCKS'!A938:AD1553,25)/100),0)</f>
        <v>0</v>
      </c>
      <c r="T952" s="67">
        <f>(1-Ações!$Q952)*Ações!$R952</f>
        <v>-4.7699999999999992E-2</v>
      </c>
      <c r="U952" s="68">
        <f>IF(Ações!$S952=0,Ações!$T952,IF(Ações!$T952=0,Ações!$S952,AVERAGE(Ações!$S952,Ações!$T952)))</f>
        <v>-4.7699999999999992E-2</v>
      </c>
    </row>
    <row r="953" spans="2:21" ht="15.75" customHeight="1" x14ac:dyDescent="0.2">
      <c r="B953" s="63" t="str">
        <f>IFERROR('Dados Status Invest STOCKS'!A940,"-")</f>
        <v>CETXW</v>
      </c>
      <c r="C953" s="45">
        <f>IFERROR((Ações!$D953-Ações!$K953)/Ações!$D953,0)</f>
        <v>0</v>
      </c>
      <c r="D953" s="46">
        <f>(Ações!$O953)/0.06</f>
        <v>0</v>
      </c>
      <c r="E953" s="47">
        <f>IFERROR((Ações!$F953-Ações!$K953)/Ações!$F953,0)</f>
        <v>0</v>
      </c>
      <c r="F953" s="46" t="str">
        <f>IF(OR(Ações!$N953&lt;0,Ações!$M953&lt;0),"",(22.5*Ações!$M953*Ações!$N953)^0.5)</f>
        <v/>
      </c>
      <c r="G953" s="47">
        <f>IFERROR((Ações!$H953-Ações!$K953)/Ações!$H953,0)</f>
        <v>0</v>
      </c>
      <c r="H953" s="48">
        <f>IFERROR(Ações!$I953/(Ações!$P953-Table_1[[#This Row],[CAGR LUCRO 5A]]),0)</f>
        <v>0</v>
      </c>
      <c r="I953" s="48">
        <f>IF(Ações!$S953&lt;0,"",Ações!$O953*(1+Ações!$S953))</f>
        <v>0</v>
      </c>
      <c r="J953" s="49">
        <f>IFERROR(IF(Ações!$B953="","",(VLOOKUP(Table_1[[#This Row],[AÇÕES]],'Dados Status Invest STOCKS'!A939:AD1554,4)/Table_1[[#This Row],[LPA]]))/100,0)</f>
        <v>2.1428571428571429E-2</v>
      </c>
      <c r="K953" s="64">
        <f>IFERROR(IF(Ações!$B953="","",VLOOKUP(Table_1[[#This Row],[AÇÕES]],'Dados Status Invest STOCKS'!A939:AD1554,2)),0)</f>
        <v>0.01</v>
      </c>
      <c r="L953" s="65">
        <f>IFERROR(IF(Ações!$B953="","",VLOOKUP(Table_1[[#This Row],[AÇÕES]],'Dados Status Invest STOCKS'!A939:AD1554,3)/100),0)</f>
        <v>0</v>
      </c>
      <c r="M953" s="66">
        <f>IFERROR(IF(Ações!$B953="","",VLOOKUP(Table_1[[#This Row],[AÇÕES]],'Dados Status Invest STOCKS'!A939:AD1554,28)),0)</f>
        <v>-7.0000000000000007E-2</v>
      </c>
      <c r="N953" s="66">
        <f>IFERROR(IF(Ações!$B953="","",VLOOKUP(Table_1[[#This Row],[AÇÕES]],'Dados Status Invest STOCKS'!A939:AD1554,27)),0)</f>
        <v>1.43</v>
      </c>
      <c r="O953" s="66">
        <f>IFERROR(IF(Ações!$L953="","",Ações!$K953*Ações!$L953),0)</f>
        <v>0</v>
      </c>
      <c r="P953" s="67">
        <f t="shared" si="14"/>
        <v>0.06</v>
      </c>
      <c r="Q953" s="67">
        <f>IFERROR(Ações!$O953/Ações!$M953,0)</f>
        <v>0</v>
      </c>
      <c r="R953" s="67">
        <f>IFERROR(IF(Ações!$B953="","",VLOOKUP(Table_1[[#This Row],[AÇÕES]],'Dados Status Invest STOCKS'!A939:AD1554,18)/100),0)</f>
        <v>-4.7699999999999992E-2</v>
      </c>
      <c r="S953" s="65">
        <f>IFERROR(IF(Ações!$B953="","",VLOOKUP(Table_1[[#This Row],[AÇÕES]],'Dados Status Invest STOCKS'!A939:AD1554,25)/100),0)</f>
        <v>0</v>
      </c>
      <c r="T953" s="67">
        <f>(1-Ações!$Q953)*Ações!$R953</f>
        <v>-4.7699999999999992E-2</v>
      </c>
      <c r="U953" s="68">
        <f>IF(Ações!$S953=0,Ações!$T953,IF(Ações!$T953=0,Ações!$S953,AVERAGE(Ações!$S953,Ações!$T953)))</f>
        <v>-4.7699999999999992E-2</v>
      </c>
    </row>
    <row r="954" spans="2:21" ht="15.75" customHeight="1" x14ac:dyDescent="0.2">
      <c r="B954" s="63" t="str">
        <f>IFERROR('Dados Status Invest STOCKS'!A941,"-")</f>
        <v>CEVA</v>
      </c>
      <c r="C954" s="45">
        <f>IFERROR((Ações!$D954-Ações!$K954)/Ações!$D954,0)</f>
        <v>0</v>
      </c>
      <c r="D954" s="46">
        <f>(Ações!$O954)/0.06</f>
        <v>0</v>
      </c>
      <c r="E954" s="47">
        <f>IFERROR((Ações!$F954-Ações!$K954)/Ações!$F954,0)</f>
        <v>0</v>
      </c>
      <c r="F954" s="46" t="str">
        <f>IF(OR(Ações!$N954&lt;0,Ações!$M954&lt;0),"",(22.5*Ações!$M954*Ações!$N954)^0.5)</f>
        <v/>
      </c>
      <c r="G954" s="47">
        <f>IFERROR((Ações!$H954-Ações!$K954)/Ações!$H954,0)</f>
        <v>0</v>
      </c>
      <c r="H954" s="48">
        <f>IFERROR(Ações!$I954/(Ações!$P954-Table_1[[#This Row],[CAGR LUCRO 5A]]),0)</f>
        <v>0</v>
      </c>
      <c r="I954" s="48">
        <f>IF(Ações!$S954&lt;0,"",Ações!$O954*(1+Ações!$S954))</f>
        <v>0</v>
      </c>
      <c r="J954" s="49">
        <f>IFERROR(IF(Ações!$B954="","",(VLOOKUP(Table_1[[#This Row],[AÇÕES]],'Dados Status Invest STOCKS'!A940:AD1555,4)/Table_1[[#This Row],[LPA]]))/100,0)</f>
        <v>25.009166666666669</v>
      </c>
      <c r="K954" s="64">
        <f>IFERROR(IF(Ações!$B954="","",VLOOKUP(Table_1[[#This Row],[AÇÕES]],'Dados Status Invest STOCKS'!A940:AD1555,2)),0)</f>
        <v>37.19</v>
      </c>
      <c r="L954" s="65">
        <f>IFERROR(IF(Ações!$B954="","",VLOOKUP(Table_1[[#This Row],[AÇÕES]],'Dados Status Invest STOCKS'!A940:AD1555,3)/100),0)</f>
        <v>0</v>
      </c>
      <c r="M954" s="66">
        <f>IFERROR(IF(Ações!$B954="","",VLOOKUP(Table_1[[#This Row],[AÇÕES]],'Dados Status Invest STOCKS'!A940:AD1555,28)),0)</f>
        <v>-0.12</v>
      </c>
      <c r="N954" s="66">
        <f>IFERROR(IF(Ações!$B954="","",VLOOKUP(Table_1[[#This Row],[AÇÕES]],'Dados Status Invest STOCKS'!A940:AD1555,27)),0)</f>
        <v>11.74</v>
      </c>
      <c r="O954" s="66">
        <f>IFERROR(IF(Ações!$L954="","",Ações!$K954*Ações!$L954),0)</f>
        <v>0</v>
      </c>
      <c r="P954" s="67">
        <f t="shared" si="14"/>
        <v>0.06</v>
      </c>
      <c r="Q954" s="67">
        <f>IFERROR(Ações!$O954/Ações!$M954,0)</f>
        <v>0</v>
      </c>
      <c r="R954" s="67">
        <f>IFERROR(IF(Ações!$B954="","",VLOOKUP(Table_1[[#This Row],[AÇÕES]],'Dados Status Invest STOCKS'!A940:AD1555,18)/100),0)</f>
        <v>-1.06E-2</v>
      </c>
      <c r="S954" s="65">
        <f>IFERROR(IF(Ações!$B954="","",VLOOKUP(Table_1[[#This Row],[AÇÕES]],'Dados Status Invest STOCKS'!A940:AD1555,25)/100),0)</f>
        <v>0</v>
      </c>
      <c r="T954" s="67">
        <f>(1-Ações!$Q954)*Ações!$R954</f>
        <v>-1.06E-2</v>
      </c>
      <c r="U954" s="68">
        <f>IF(Ações!$S954=0,Ações!$T954,IF(Ações!$T954=0,Ações!$S954,AVERAGE(Ações!$S954,Ações!$T954)))</f>
        <v>-1.06E-2</v>
      </c>
    </row>
    <row r="955" spans="2:21" ht="15.75" customHeight="1" x14ac:dyDescent="0.2">
      <c r="B955" s="63" t="str">
        <f>IFERROR('Dados Status Invest STOCKS'!A942,"-")</f>
        <v>CF</v>
      </c>
      <c r="C955" s="45">
        <f>IFERROR((Ações!$D955-Ações!$K955)/Ações!$D955,0)</f>
        <v>-2.4090909090909087</v>
      </c>
      <c r="D955" s="46">
        <f>(Ações!$O955)/0.06</f>
        <v>20.052266666666668</v>
      </c>
      <c r="E955" s="47">
        <f>IFERROR((Ações!$F955-Ações!$K955)/Ações!$F955,0)</f>
        <v>-2.2223601901457344</v>
      </c>
      <c r="F955" s="46">
        <f>IF(OR(Ações!$N955&lt;0,Ações!$M955&lt;0),"",(22.5*Ações!$M955*Ações!$N955)^0.5)</f>
        <v>21.214264069253026</v>
      </c>
      <c r="G955" s="47">
        <f>IFERROR((Ações!$H955-Ações!$K955)/Ações!$H955,0)</f>
        <v>0</v>
      </c>
      <c r="H955" s="48">
        <f>IFERROR(Ações!$I955/(Ações!$P955-Table_1[[#This Row],[CAGR LUCRO 5A]]),0)</f>
        <v>0</v>
      </c>
      <c r="I955" s="48" t="str">
        <f>IF(Ações!$S955&lt;0,"",Ações!$O955*(1+Ações!$S955))</f>
        <v/>
      </c>
      <c r="J955" s="49">
        <f>IFERROR(IF(Ações!$B955="","",(VLOOKUP(Table_1[[#This Row],[AÇÕES]],'Dados Status Invest STOCKS'!A941:AD1556,4)/Table_1[[#This Row],[LPA]]))/100,0)</f>
        <v>0.31979452054794522</v>
      </c>
      <c r="K955" s="64">
        <f>IFERROR(IF(Ações!$B955="","",VLOOKUP(Table_1[[#This Row],[AÇÕES]],'Dados Status Invest STOCKS'!A941:AD1556,2)),0)</f>
        <v>68.36</v>
      </c>
      <c r="L955" s="65">
        <f>IFERROR(IF(Ações!$B955="","",VLOOKUP(Table_1[[#This Row],[AÇÕES]],'Dados Status Invest STOCKS'!A941:AD1556,3)/100),0)</f>
        <v>1.7600000000000001E-2</v>
      </c>
      <c r="M955" s="66">
        <f>IFERROR(IF(Ações!$B955="","",VLOOKUP(Table_1[[#This Row],[AÇÕES]],'Dados Status Invest STOCKS'!A941:AD1556,28)),0)</f>
        <v>1.46</v>
      </c>
      <c r="N955" s="66">
        <f>IFERROR(IF(Ações!$B955="","",VLOOKUP(Table_1[[#This Row],[AÇÕES]],'Dados Status Invest STOCKS'!A941:AD1556,27)),0)</f>
        <v>13.7</v>
      </c>
      <c r="O955" s="66">
        <f>IFERROR(IF(Ações!$L955="","",Ações!$K955*Ações!$L955),0)</f>
        <v>1.203136</v>
      </c>
      <c r="P955" s="67">
        <f t="shared" si="14"/>
        <v>0.06</v>
      </c>
      <c r="Q955" s="67">
        <f>IFERROR(Ações!$O955/Ações!$M955,0)</f>
        <v>0.82406575342465749</v>
      </c>
      <c r="R955" s="67">
        <f>IFERROR(IF(Ações!$B955="","",VLOOKUP(Table_1[[#This Row],[AÇÕES]],'Dados Status Invest STOCKS'!A941:AD1556,18)/100),0)</f>
        <v>0.1069</v>
      </c>
      <c r="S955" s="65">
        <f>IFERROR(IF(Ações!$B955="","",VLOOKUP(Table_1[[#This Row],[AÇÕES]],'Dados Status Invest STOCKS'!A941:AD1556,25)/100),0)</f>
        <v>-0.14069999999999999</v>
      </c>
      <c r="T955" s="67">
        <f>(1-Ações!$Q955)*Ações!$R955</f>
        <v>1.8807370958904113E-2</v>
      </c>
      <c r="U955" s="68">
        <f>IF(Ações!$S955=0,Ações!$T955,IF(Ações!$T955=0,Ações!$S955,AVERAGE(Ações!$S955,Ações!$T955)))</f>
        <v>-6.094631452054794E-2</v>
      </c>
    </row>
    <row r="956" spans="2:21" ht="15.75" customHeight="1" x14ac:dyDescent="0.2">
      <c r="B956" s="63" t="str">
        <f>IFERROR('Dados Status Invest STOCKS'!A943,"-")</f>
        <v>CFB</v>
      </c>
      <c r="C956" s="45">
        <f>IFERROR((Ações!$D956-Ações!$K956)/Ações!$D956,0)</f>
        <v>0</v>
      </c>
      <c r="D956" s="46">
        <f>(Ações!$O956)/0.06</f>
        <v>0</v>
      </c>
      <c r="E956" s="47">
        <f>IFERROR((Ações!$F956-Ações!$K956)/Ações!$F956,0)</f>
        <v>6.3341827648005075E-3</v>
      </c>
      <c r="F956" s="46">
        <f>IF(OR(Ações!$N956&lt;0,Ações!$M956&lt;0),"",(22.5*Ações!$M956*Ações!$N956)^0.5)</f>
        <v>15.558550703712733</v>
      </c>
      <c r="G956" s="47">
        <f>IFERROR((Ações!$H956-Ações!$K956)/Ações!$H956,0)</f>
        <v>0</v>
      </c>
      <c r="H956" s="48">
        <f>IFERROR(Ações!$I956/(Ações!$P956-Table_1[[#This Row],[CAGR LUCRO 5A]]),0)</f>
        <v>0</v>
      </c>
      <c r="I956" s="48">
        <f>IF(Ações!$S956&lt;0,"",Ações!$O956*(1+Ações!$S956))</f>
        <v>0</v>
      </c>
      <c r="J956" s="49">
        <f>IFERROR(IF(Ações!$B956="","",(VLOOKUP(Table_1[[#This Row],[AÇÕES]],'Dados Status Invest STOCKS'!A942:AD1557,4)/Table_1[[#This Row],[LPA]]))/100,0)</f>
        <v>0.20941860465116283</v>
      </c>
      <c r="K956" s="64">
        <f>IFERROR(IF(Ações!$B956="","",VLOOKUP(Table_1[[#This Row],[AÇÕES]],'Dados Status Invest STOCKS'!A942:AD1557,2)),0)</f>
        <v>15.46</v>
      </c>
      <c r="L956" s="65">
        <f>IFERROR(IF(Ações!$B956="","",VLOOKUP(Table_1[[#This Row],[AÇÕES]],'Dados Status Invest STOCKS'!A942:AD1557,3)/100),0)</f>
        <v>0</v>
      </c>
      <c r="M956" s="66">
        <f>IFERROR(IF(Ações!$B956="","",VLOOKUP(Table_1[[#This Row],[AÇÕES]],'Dados Status Invest STOCKS'!A942:AD1557,28)),0)</f>
        <v>0.86</v>
      </c>
      <c r="N956" s="66">
        <f>IFERROR(IF(Ações!$B956="","",VLOOKUP(Table_1[[#This Row],[AÇÕES]],'Dados Status Invest STOCKS'!A942:AD1557,27)),0)</f>
        <v>12.51</v>
      </c>
      <c r="O956" s="66">
        <f>IFERROR(IF(Ações!$L956="","",Ações!$K956*Ações!$L956),0)</f>
        <v>0</v>
      </c>
      <c r="P956" s="67">
        <f t="shared" si="14"/>
        <v>0.06</v>
      </c>
      <c r="Q956" s="67">
        <f>IFERROR(Ações!$O956/Ações!$M956,0)</f>
        <v>0</v>
      </c>
      <c r="R956" s="67">
        <f>IFERROR(IF(Ações!$B956="","",VLOOKUP(Table_1[[#This Row],[AÇÕES]],'Dados Status Invest STOCKS'!A942:AD1557,18)/100),0)</f>
        <v>6.8600000000000008E-2</v>
      </c>
      <c r="S956" s="65">
        <f>IFERROR(IF(Ações!$B956="","",VLOOKUP(Table_1[[#This Row],[AÇÕES]],'Dados Status Invest STOCKS'!A942:AD1557,25)/100),0)</f>
        <v>0</v>
      </c>
      <c r="T956" s="67">
        <f>(1-Ações!$Q956)*Ações!$R956</f>
        <v>6.8600000000000008E-2</v>
      </c>
      <c r="U956" s="68">
        <f>IF(Ações!$S956=0,Ações!$T956,IF(Ações!$T956=0,Ações!$S956,AVERAGE(Ações!$S956,Ações!$T956)))</f>
        <v>6.8600000000000008E-2</v>
      </c>
    </row>
    <row r="957" spans="2:21" ht="15.75" customHeight="1" x14ac:dyDescent="0.2">
      <c r="B957" s="63" t="str">
        <f>IFERROR('Dados Status Invest STOCKS'!A944,"-")</f>
        <v>CFBK</v>
      </c>
      <c r="C957" s="45">
        <f>IFERROR((Ações!$D957-Ações!$K957)/Ações!$D957,0)</f>
        <v>-7.695652173913043</v>
      </c>
      <c r="D957" s="46">
        <f>(Ações!$O957)/0.06</f>
        <v>2.323</v>
      </c>
      <c r="E957" s="47">
        <f>IFERROR((Ações!$F957-Ações!$K957)/Ações!$F957,0)</f>
        <v>0.45319222253080277</v>
      </c>
      <c r="F957" s="46">
        <f>IF(OR(Ações!$N957&lt;0,Ações!$M957&lt;0),"",(22.5*Ações!$M957*Ações!$N957)^0.5)</f>
        <v>36.94168377321207</v>
      </c>
      <c r="G957" s="47">
        <f>IFERROR((Ações!$H957-Ações!$K957)/Ações!$H957,0)</f>
        <v>45.018978424607972</v>
      </c>
      <c r="H957" s="48">
        <f>IFERROR(Ações!$I957/(Ações!$P957-Table_1[[#This Row],[CAGR LUCRO 5A]]),0)</f>
        <v>-0.45889297577854676</v>
      </c>
      <c r="I957" s="48">
        <f>IF(Ações!$S957&lt;0,"",Ações!$O957*(1+Ações!$S957))</f>
        <v>0.21219211200000002</v>
      </c>
      <c r="J957" s="49">
        <f>IFERROR(IF(Ações!$B957="","",(VLOOKUP(Table_1[[#This Row],[AÇÕES]],'Dados Status Invest STOCKS'!A943:AD1558,4)/Table_1[[#This Row],[LPA]]))/100,0)</f>
        <v>1.9228395061728396E-2</v>
      </c>
      <c r="K957" s="64">
        <f>IFERROR(IF(Ações!$B957="","",VLOOKUP(Table_1[[#This Row],[AÇÕES]],'Dados Status Invest STOCKS'!A943:AD1558,2)),0)</f>
        <v>20.2</v>
      </c>
      <c r="L957" s="65">
        <f>IFERROR(IF(Ações!$B957="","",VLOOKUP(Table_1[[#This Row],[AÇÕES]],'Dados Status Invest STOCKS'!A943:AD1558,3)/100),0)</f>
        <v>6.8999999999999999E-3</v>
      </c>
      <c r="M957" s="66">
        <f>IFERROR(IF(Ações!$B957="","",VLOOKUP(Table_1[[#This Row],[AÇÕES]],'Dados Status Invest STOCKS'!A943:AD1558,28)),0)</f>
        <v>3.24</v>
      </c>
      <c r="N957" s="66">
        <f>IFERROR(IF(Ações!$B957="","",VLOOKUP(Table_1[[#This Row],[AÇÕES]],'Dados Status Invest STOCKS'!A943:AD1558,27)),0)</f>
        <v>18.72</v>
      </c>
      <c r="O957" s="66">
        <f>IFERROR(IF(Ações!$L957="","",Ações!$K957*Ações!$L957),0)</f>
        <v>0.13938</v>
      </c>
      <c r="P957" s="67">
        <f t="shared" si="14"/>
        <v>0.06</v>
      </c>
      <c r="Q957" s="67">
        <f>IFERROR(Ações!$O957/Ações!$M957,0)</f>
        <v>4.3018518518518518E-2</v>
      </c>
      <c r="R957" s="67">
        <f>IFERROR(IF(Ações!$B957="","",VLOOKUP(Table_1[[#This Row],[AÇÕES]],'Dados Status Invest STOCKS'!A943:AD1558,18)/100),0)</f>
        <v>0.17329999999999998</v>
      </c>
      <c r="S957" s="65">
        <f>IFERROR(IF(Ações!$B957="","",VLOOKUP(Table_1[[#This Row],[AÇÕES]],'Dados Status Invest STOCKS'!A943:AD1558,25)/100),0)</f>
        <v>0.52239999999999998</v>
      </c>
      <c r="T957" s="67">
        <f>(1-Ações!$Q957)*Ações!$R957</f>
        <v>0.16584489074074071</v>
      </c>
      <c r="U957" s="68">
        <f>IF(Ações!$S957=0,Ações!$T957,IF(Ações!$T957=0,Ações!$S957,AVERAGE(Ações!$S957,Ações!$T957)))</f>
        <v>0.34412244537037034</v>
      </c>
    </row>
    <row r="958" spans="2:21" ht="15.75" customHeight="1" x14ac:dyDescent="0.2">
      <c r="B958" s="63" t="str">
        <f>IFERROR('Dados Status Invest STOCKS'!A945,"-")</f>
        <v>CFFI</v>
      </c>
      <c r="C958" s="45">
        <f>IFERROR((Ações!$D958-Ações!$K958)/Ações!$D958,0)</f>
        <v>-0.97368421052631571</v>
      </c>
      <c r="D958" s="46">
        <f>(Ações!$O958)/0.06</f>
        <v>26.372</v>
      </c>
      <c r="E958" s="47">
        <f>IFERROR((Ações!$F958-Ações!$K958)/Ações!$F958,0)</f>
        <v>0.5102568133163865</v>
      </c>
      <c r="F958" s="46">
        <f>IF(OR(Ações!$N958&lt;0,Ações!$M958&lt;0),"",(22.5*Ações!$M958*Ações!$N958)^0.5)</f>
        <v>106.28019218085747</v>
      </c>
      <c r="G958" s="47">
        <f>IFERROR((Ações!$H958-Ações!$K958)/Ações!$H958,0)</f>
        <v>2.7733328322591553</v>
      </c>
      <c r="H958" s="48">
        <f>IFERROR(Ações!$I958/(Ações!$P958-Table_1[[#This Row],[CAGR LUCRO 5A]]),0)</f>
        <v>-29.351512052980137</v>
      </c>
      <c r="I958" s="48">
        <f>IF(Ações!$S958&lt;0,"",Ações!$O958*(1+Ações!$S958))</f>
        <v>1.7728313280000001</v>
      </c>
      <c r="J958" s="49">
        <f>IFERROR(IF(Ações!$B958="","",(VLOOKUP(Table_1[[#This Row],[AÇÕES]],'Dados Status Invest STOCKS'!A944:AD1559,4)/Table_1[[#This Row],[LPA]]))/100,0)</f>
        <v>6.8929804372842348E-3</v>
      </c>
      <c r="K958" s="64">
        <f>IFERROR(IF(Ações!$B958="","",VLOOKUP(Table_1[[#This Row],[AÇÕES]],'Dados Status Invest STOCKS'!A944:AD1559,2)),0)</f>
        <v>52.05</v>
      </c>
      <c r="L958" s="65">
        <f>IFERROR(IF(Ações!$B958="","",VLOOKUP(Table_1[[#This Row],[AÇÕES]],'Dados Status Invest STOCKS'!A944:AD1559,3)/100),0)</f>
        <v>3.04E-2</v>
      </c>
      <c r="M958" s="66">
        <f>IFERROR(IF(Ações!$B958="","",VLOOKUP(Table_1[[#This Row],[AÇÕES]],'Dados Status Invest STOCKS'!A944:AD1559,28)),0)</f>
        <v>8.69</v>
      </c>
      <c r="N958" s="66">
        <f>IFERROR(IF(Ações!$B958="","",VLOOKUP(Table_1[[#This Row],[AÇÕES]],'Dados Status Invest STOCKS'!A944:AD1559,27)),0)</f>
        <v>57.77</v>
      </c>
      <c r="O958" s="66">
        <f>IFERROR(IF(Ações!$L958="","",Ações!$K958*Ações!$L958),0)</f>
        <v>1.5823199999999999</v>
      </c>
      <c r="P958" s="67">
        <f t="shared" si="14"/>
        <v>0.06</v>
      </c>
      <c r="Q958" s="67">
        <f>IFERROR(Ações!$O958/Ações!$M958,0)</f>
        <v>0.18208515535097813</v>
      </c>
      <c r="R958" s="67">
        <f>IFERROR(IF(Ações!$B958="","",VLOOKUP(Table_1[[#This Row],[AÇÕES]],'Dados Status Invest STOCKS'!A944:AD1559,18)/100),0)</f>
        <v>0.15039999999999998</v>
      </c>
      <c r="S958" s="65">
        <f>IFERROR(IF(Ações!$B958="","",VLOOKUP(Table_1[[#This Row],[AÇÕES]],'Dados Status Invest STOCKS'!A944:AD1559,25)/100),0)</f>
        <v>0.12039999999999999</v>
      </c>
      <c r="T958" s="67">
        <f>(1-Ações!$Q958)*Ações!$R958</f>
        <v>0.12301439263521287</v>
      </c>
      <c r="U958" s="68">
        <f>IF(Ações!$S958=0,Ações!$T958,IF(Ações!$T958=0,Ações!$S958,AVERAGE(Ações!$S958,Ações!$T958)))</f>
        <v>0.12170719631760643</v>
      </c>
    </row>
    <row r="959" spans="2:21" ht="15.75" customHeight="1" x14ac:dyDescent="0.2">
      <c r="B959" s="63" t="str">
        <f>IFERROR('Dados Status Invest STOCKS'!A946,"-")</f>
        <v>CFFN</v>
      </c>
      <c r="C959" s="45">
        <f>IFERROR((Ações!$D959-Ações!$K959)/Ações!$D959,0)</f>
        <v>0.2718446601941748</v>
      </c>
      <c r="D959" s="46">
        <f>(Ações!$O959)/0.06</f>
        <v>15.999333333333334</v>
      </c>
      <c r="E959" s="47">
        <f>IFERROR((Ações!$F959-Ações!$K959)/Ações!$F959,0)</f>
        <v>-0.10698517284659527</v>
      </c>
      <c r="F959" s="46">
        <f>IF(OR(Ações!$N959&lt;0,Ações!$M959&lt;0),"",(22.5*Ações!$M959*Ações!$N959)^0.5)</f>
        <v>10.524079532196629</v>
      </c>
      <c r="G959" s="47">
        <f>IFERROR((Ações!$H959-Ações!$K959)/Ações!$H959,0)</f>
        <v>0</v>
      </c>
      <c r="H959" s="48">
        <f>IFERROR(Ações!$I959/(Ações!$P959-Table_1[[#This Row],[CAGR LUCRO 5A]]),0)</f>
        <v>0</v>
      </c>
      <c r="I959" s="48" t="str">
        <f>IF(Ações!$S959&lt;0,"",Ações!$O959*(1+Ações!$S959))</f>
        <v/>
      </c>
      <c r="J959" s="49">
        <f>IFERROR(IF(Ações!$B959="","",(VLOOKUP(Table_1[[#This Row],[AÇÕES]],'Dados Status Invest STOCKS'!A945:AD1560,4)/Table_1[[#This Row],[LPA]]))/100,0)</f>
        <v>0.38654545454545458</v>
      </c>
      <c r="K959" s="64">
        <f>IFERROR(IF(Ações!$B959="","",VLOOKUP(Table_1[[#This Row],[AÇÕES]],'Dados Status Invest STOCKS'!A945:AD1560,2)),0)</f>
        <v>11.65</v>
      </c>
      <c r="L959" s="65">
        <f>IFERROR(IF(Ações!$B959="","",VLOOKUP(Table_1[[#This Row],[AÇÕES]],'Dados Status Invest STOCKS'!A945:AD1560,3)/100),0)</f>
        <v>8.2400000000000001E-2</v>
      </c>
      <c r="M959" s="66">
        <f>IFERROR(IF(Ações!$B959="","",VLOOKUP(Table_1[[#This Row],[AÇÕES]],'Dados Status Invest STOCKS'!A945:AD1560,28)),0)</f>
        <v>0.55000000000000004</v>
      </c>
      <c r="N959" s="66">
        <f>IFERROR(IF(Ações!$B959="","",VLOOKUP(Table_1[[#This Row],[AÇÕES]],'Dados Status Invest STOCKS'!A945:AD1560,27)),0)</f>
        <v>8.9499999999999993</v>
      </c>
      <c r="O959" s="66">
        <f>IFERROR(IF(Ações!$L959="","",Ações!$K959*Ações!$L959),0)</f>
        <v>0.95996000000000004</v>
      </c>
      <c r="P959" s="67">
        <f t="shared" si="14"/>
        <v>0.06</v>
      </c>
      <c r="Q959" s="67">
        <f>IFERROR(Ações!$O959/Ações!$M959,0)</f>
        <v>1.7453818181818181</v>
      </c>
      <c r="R959" s="67">
        <f>IFERROR(IF(Ações!$B959="","",VLOOKUP(Table_1[[#This Row],[AÇÕES]],'Dados Status Invest STOCKS'!A945:AD1560,18)/100),0)</f>
        <v>6.1200000000000004E-2</v>
      </c>
      <c r="S959" s="65">
        <f>IFERROR(IF(Ações!$B959="","",VLOOKUP(Table_1[[#This Row],[AÇÕES]],'Dados Status Invest STOCKS'!A945:AD1560,25)/100),0)</f>
        <v>-1.83E-2</v>
      </c>
      <c r="T959" s="67">
        <f>(1-Ações!$Q959)*Ações!$R959</f>
        <v>-4.5617367272727277E-2</v>
      </c>
      <c r="U959" s="68">
        <f>IF(Ações!$S959=0,Ações!$T959,IF(Ações!$T959=0,Ações!$S959,AVERAGE(Ações!$S959,Ações!$T959)))</f>
        <v>-3.1958683636363637E-2</v>
      </c>
    </row>
    <row r="960" spans="2:21" ht="15.75" customHeight="1" x14ac:dyDescent="0.2">
      <c r="B960" s="63" t="str">
        <f>IFERROR('Dados Status Invest STOCKS'!A947,"-")</f>
        <v>CFG</v>
      </c>
      <c r="C960" s="45">
        <f>IFERROR((Ações!$D960-Ações!$K960)/Ações!$D960,0)</f>
        <v>-0.9672131147540981</v>
      </c>
      <c r="D960" s="46">
        <f>(Ações!$O960)/0.06</f>
        <v>25.975833333333338</v>
      </c>
      <c r="E960" s="47">
        <f>IFERROR((Ações!$F960-Ações!$K960)/Ações!$F960,0)</f>
        <v>0.35013779935143419</v>
      </c>
      <c r="F960" s="46">
        <f>IF(OR(Ações!$N960&lt;0,Ações!$M960&lt;0),"",(22.5*Ações!$M960*Ações!$N960)^0.5)</f>
        <v>78.632054532486947</v>
      </c>
      <c r="G960" s="47">
        <f>IFERROR((Ações!$H960-Ações!$K960)/Ações!$H960,0)</f>
        <v>0.64987307899113433</v>
      </c>
      <c r="H960" s="48">
        <f>IFERROR(Ações!$I960/(Ações!$P960-Table_1[[#This Row],[CAGR LUCRO 5A]]),0)</f>
        <v>145.94707499999998</v>
      </c>
      <c r="I960" s="48">
        <f>IF(Ações!$S960&lt;0,"",Ações!$O960*(1+Ações!$S960))</f>
        <v>1.63460724</v>
      </c>
      <c r="J960" s="49">
        <f>IFERROR(IF(Ações!$B960="","",(VLOOKUP(Table_1[[#This Row],[AÇÕES]],'Dados Status Invest STOCKS'!A946:AD1561,4)/Table_1[[#This Row],[LPA]]))/100,0)</f>
        <v>2.044E-2</v>
      </c>
      <c r="K960" s="64">
        <f>IFERROR(IF(Ações!$B960="","",VLOOKUP(Table_1[[#This Row],[AÇÕES]],'Dados Status Invest STOCKS'!A946:AD1561,2)),0)</f>
        <v>51.1</v>
      </c>
      <c r="L960" s="65">
        <f>IFERROR(IF(Ações!$B960="","",VLOOKUP(Table_1[[#This Row],[AÇÕES]],'Dados Status Invest STOCKS'!A946:AD1561,3)/100),0)</f>
        <v>3.0499999999999999E-2</v>
      </c>
      <c r="M960" s="66">
        <f>IFERROR(IF(Ações!$B960="","",VLOOKUP(Table_1[[#This Row],[AÇÕES]],'Dados Status Invest STOCKS'!A946:AD1561,28)),0)</f>
        <v>5</v>
      </c>
      <c r="N960" s="66">
        <f>IFERROR(IF(Ações!$B960="","",VLOOKUP(Table_1[[#This Row],[AÇÕES]],'Dados Status Invest STOCKS'!A946:AD1561,27)),0)</f>
        <v>54.96</v>
      </c>
      <c r="O960" s="66">
        <f>IFERROR(IF(Ações!$L960="","",Ações!$K960*Ações!$L960),0)</f>
        <v>1.5585500000000001</v>
      </c>
      <c r="P960" s="67">
        <f t="shared" si="14"/>
        <v>0.06</v>
      </c>
      <c r="Q960" s="67">
        <f>IFERROR(Ações!$O960/Ações!$M960,0)</f>
        <v>0.31171000000000004</v>
      </c>
      <c r="R960" s="67">
        <f>IFERROR(IF(Ações!$B960="","",VLOOKUP(Table_1[[#This Row],[AÇÕES]],'Dados Status Invest STOCKS'!A946:AD1561,18)/100),0)</f>
        <v>9.0999999999999998E-2</v>
      </c>
      <c r="S960" s="65">
        <f>IFERROR(IF(Ações!$B960="","",VLOOKUP(Table_1[[#This Row],[AÇÕES]],'Dados Status Invest STOCKS'!A946:AD1561,25)/100),0)</f>
        <v>4.8799999999999996E-2</v>
      </c>
      <c r="T960" s="67">
        <f>(1-Ações!$Q960)*Ações!$R960</f>
        <v>6.2634389999999998E-2</v>
      </c>
      <c r="U960" s="68">
        <f>IF(Ações!$S960=0,Ações!$T960,IF(Ações!$T960=0,Ações!$S960,AVERAGE(Ações!$S960,Ações!$T960)))</f>
        <v>5.5717194999999997E-2</v>
      </c>
    </row>
    <row r="961" spans="2:21" ht="15.75" customHeight="1" x14ac:dyDescent="0.2">
      <c r="B961" s="63" t="str">
        <f>IFERROR('Dados Status Invest STOCKS'!A948,"-")</f>
        <v>CFII</v>
      </c>
      <c r="C961" s="45">
        <f>IFERROR((Ações!$D961-Ações!$K961)/Ações!$D961,0)</f>
        <v>0</v>
      </c>
      <c r="D961" s="46">
        <f>(Ações!$O961)/0.06</f>
        <v>0</v>
      </c>
      <c r="E961" s="47">
        <f>IFERROR((Ações!$F961-Ações!$K961)/Ações!$F961,0)</f>
        <v>0</v>
      </c>
      <c r="F961" s="46">
        <f>IF(OR(Ações!$N961&lt;0,Ações!$M961&lt;0),"",(22.5*Ações!$M961*Ações!$N961)^0.5)</f>
        <v>0</v>
      </c>
      <c r="G961" s="47">
        <f>IFERROR((Ações!$H961-Ações!$K961)/Ações!$H961,0)</f>
        <v>0</v>
      </c>
      <c r="H961" s="48">
        <f>IFERROR(Ações!$I961/(Ações!$P961-Table_1[[#This Row],[CAGR LUCRO 5A]]),0)</f>
        <v>0</v>
      </c>
      <c r="I961" s="48">
        <f>IF(Ações!$S961&lt;0,"",Ações!$O961*(1+Ações!$S961))</f>
        <v>0</v>
      </c>
      <c r="J961" s="49">
        <f>IFERROR(IF(Ações!$B961="","",(VLOOKUP(Table_1[[#This Row],[AÇÕES]],'Dados Status Invest STOCKS'!A947:AD1562,4)/Table_1[[#This Row],[LPA]]))/100,0)</f>
        <v>0</v>
      </c>
      <c r="K961" s="64">
        <f>IFERROR(IF(Ações!$B961="","",VLOOKUP(Table_1[[#This Row],[AÇÕES]],'Dados Status Invest STOCKS'!A947:AD1562,2)),0)</f>
        <v>9.19</v>
      </c>
      <c r="L961" s="65">
        <f>IFERROR(IF(Ações!$B961="","",VLOOKUP(Table_1[[#This Row],[AÇÕES]],'Dados Status Invest STOCKS'!A947:AD1562,3)/100),0)</f>
        <v>0</v>
      </c>
      <c r="M961" s="66">
        <f>IFERROR(IF(Ações!$B961="","",VLOOKUP(Table_1[[#This Row],[AÇÕES]],'Dados Status Invest STOCKS'!A947:AD1562,28)),0)</f>
        <v>0</v>
      </c>
      <c r="N961" s="66">
        <f>IFERROR(IF(Ações!$B961="","",VLOOKUP(Table_1[[#This Row],[AÇÕES]],'Dados Status Invest STOCKS'!A947:AD1562,27)),0)</f>
        <v>0.1</v>
      </c>
      <c r="O961" s="66">
        <f>IFERROR(IF(Ações!$L961="","",Ações!$K961*Ações!$L961),0)</f>
        <v>0</v>
      </c>
      <c r="P961" s="67">
        <f t="shared" si="14"/>
        <v>0.06</v>
      </c>
      <c r="Q961" s="67">
        <f>IFERROR(Ações!$O961/Ações!$M961,0)</f>
        <v>0</v>
      </c>
      <c r="R961" s="67">
        <f>IFERROR(IF(Ações!$B961="","",VLOOKUP(Table_1[[#This Row],[AÇÕES]],'Dados Status Invest STOCKS'!A947:AD1562,18)/100),0)</f>
        <v>-1.38E-2</v>
      </c>
      <c r="S961" s="65">
        <f>IFERROR(IF(Ações!$B961="","",VLOOKUP(Table_1[[#This Row],[AÇÕES]],'Dados Status Invest STOCKS'!A947:AD1562,25)/100),0)</f>
        <v>0</v>
      </c>
      <c r="T961" s="67">
        <f>(1-Ações!$Q961)*Ações!$R961</f>
        <v>-1.38E-2</v>
      </c>
      <c r="U961" s="68">
        <f>IF(Ações!$S961=0,Ações!$T961,IF(Ações!$T961=0,Ações!$S961,AVERAGE(Ações!$S961,Ações!$T961)))</f>
        <v>-1.38E-2</v>
      </c>
    </row>
    <row r="962" spans="2:21" ht="15.75" customHeight="1" x14ac:dyDescent="0.2">
      <c r="B962" s="63" t="str">
        <f>IFERROR('Dados Status Invest STOCKS'!A949,"-")</f>
        <v>CFIIU</v>
      </c>
      <c r="C962" s="45">
        <f>IFERROR((Ações!$D962-Ações!$K962)/Ações!$D962,0)</f>
        <v>0</v>
      </c>
      <c r="D962" s="46">
        <f>(Ações!$O962)/0.06</f>
        <v>0</v>
      </c>
      <c r="E962" s="47">
        <f>IFERROR((Ações!$F962-Ações!$K962)/Ações!$F962,0)</f>
        <v>0</v>
      </c>
      <c r="F962" s="46">
        <f>IF(OR(Ações!$N962&lt;0,Ações!$M962&lt;0),"",(22.5*Ações!$M962*Ações!$N962)^0.5)</f>
        <v>0</v>
      </c>
      <c r="G962" s="47">
        <f>IFERROR((Ações!$H962-Ações!$K962)/Ações!$H962,0)</f>
        <v>0</v>
      </c>
      <c r="H962" s="48">
        <f>IFERROR(Ações!$I962/(Ações!$P962-Table_1[[#This Row],[CAGR LUCRO 5A]]),0)</f>
        <v>0</v>
      </c>
      <c r="I962" s="48">
        <f>IF(Ações!$S962&lt;0,"",Ações!$O962*(1+Ações!$S962))</f>
        <v>0</v>
      </c>
      <c r="J962" s="49">
        <f>IFERROR(IF(Ações!$B962="","",(VLOOKUP(Table_1[[#This Row],[AÇÕES]],'Dados Status Invest STOCKS'!A948:AD1563,4)/Table_1[[#This Row],[LPA]]))/100,0)</f>
        <v>0</v>
      </c>
      <c r="K962" s="64">
        <f>IFERROR(IF(Ações!$B962="","",VLOOKUP(Table_1[[#This Row],[AÇÕES]],'Dados Status Invest STOCKS'!A948:AD1563,2)),0)</f>
        <v>9.8000000000000007</v>
      </c>
      <c r="L962" s="65">
        <f>IFERROR(IF(Ações!$B962="","",VLOOKUP(Table_1[[#This Row],[AÇÕES]],'Dados Status Invest STOCKS'!A948:AD1563,3)/100),0)</f>
        <v>0</v>
      </c>
      <c r="M962" s="66">
        <f>IFERROR(IF(Ações!$B962="","",VLOOKUP(Table_1[[#This Row],[AÇÕES]],'Dados Status Invest STOCKS'!A948:AD1563,28)),0)</f>
        <v>0</v>
      </c>
      <c r="N962" s="66">
        <f>IFERROR(IF(Ações!$B962="","",VLOOKUP(Table_1[[#This Row],[AÇÕES]],'Dados Status Invest STOCKS'!A948:AD1563,27)),0)</f>
        <v>0.1</v>
      </c>
      <c r="O962" s="66">
        <f>IFERROR(IF(Ações!$L962="","",Ações!$K962*Ações!$L962),0)</f>
        <v>0</v>
      </c>
      <c r="P962" s="67">
        <f t="shared" si="14"/>
        <v>0.06</v>
      </c>
      <c r="Q962" s="67">
        <f>IFERROR(Ações!$O962/Ações!$M962,0)</f>
        <v>0</v>
      </c>
      <c r="R962" s="67">
        <f>IFERROR(IF(Ações!$B962="","",VLOOKUP(Table_1[[#This Row],[AÇÕES]],'Dados Status Invest STOCKS'!A948:AD1563,18)/100),0)</f>
        <v>-1.38E-2</v>
      </c>
      <c r="S962" s="65">
        <f>IFERROR(IF(Ações!$B962="","",VLOOKUP(Table_1[[#This Row],[AÇÕES]],'Dados Status Invest STOCKS'!A948:AD1563,25)/100),0)</f>
        <v>0</v>
      </c>
      <c r="T962" s="67">
        <f>(1-Ações!$Q962)*Ações!$R962</f>
        <v>-1.38E-2</v>
      </c>
      <c r="U962" s="68">
        <f>IF(Ações!$S962=0,Ações!$T962,IF(Ações!$T962=0,Ações!$S962,AVERAGE(Ações!$S962,Ações!$T962)))</f>
        <v>-1.38E-2</v>
      </c>
    </row>
    <row r="963" spans="2:21" ht="15.75" customHeight="1" x14ac:dyDescent="0.2">
      <c r="B963" s="63" t="str">
        <f>IFERROR('Dados Status Invest STOCKS'!A950,"-")</f>
        <v>CFIIW</v>
      </c>
      <c r="C963" s="45">
        <f>IFERROR((Ações!$D963-Ações!$K963)/Ações!$D963,0)</f>
        <v>0</v>
      </c>
      <c r="D963" s="46">
        <f>(Ações!$O963)/0.06</f>
        <v>0</v>
      </c>
      <c r="E963" s="47">
        <f>IFERROR((Ações!$F963-Ações!$K963)/Ações!$F963,0)</f>
        <v>0</v>
      </c>
      <c r="F963" s="46">
        <f>IF(OR(Ações!$N963&lt;0,Ações!$M963&lt;0),"",(22.5*Ações!$M963*Ações!$N963)^0.5)</f>
        <v>0</v>
      </c>
      <c r="G963" s="47">
        <f>IFERROR((Ações!$H963-Ações!$K963)/Ações!$H963,0)</f>
        <v>0</v>
      </c>
      <c r="H963" s="48">
        <f>IFERROR(Ações!$I963/(Ações!$P963-Table_1[[#This Row],[CAGR LUCRO 5A]]),0)</f>
        <v>0</v>
      </c>
      <c r="I963" s="48">
        <f>IF(Ações!$S963&lt;0,"",Ações!$O963*(1+Ações!$S963))</f>
        <v>0</v>
      </c>
      <c r="J963" s="49">
        <f>IFERROR(IF(Ações!$B963="","",(VLOOKUP(Table_1[[#This Row],[AÇÕES]],'Dados Status Invest STOCKS'!A949:AD1564,4)/Table_1[[#This Row],[LPA]]))/100,0)</f>
        <v>0</v>
      </c>
      <c r="K963" s="64">
        <f>IFERROR(IF(Ações!$B963="","",VLOOKUP(Table_1[[#This Row],[AÇÕES]],'Dados Status Invest STOCKS'!A949:AD1564,2)),0)</f>
        <v>1.65</v>
      </c>
      <c r="L963" s="65">
        <f>IFERROR(IF(Ações!$B963="","",VLOOKUP(Table_1[[#This Row],[AÇÕES]],'Dados Status Invest STOCKS'!A949:AD1564,3)/100),0)</f>
        <v>0</v>
      </c>
      <c r="M963" s="66">
        <f>IFERROR(IF(Ações!$B963="","",VLOOKUP(Table_1[[#This Row],[AÇÕES]],'Dados Status Invest STOCKS'!A949:AD1564,28)),0)</f>
        <v>0</v>
      </c>
      <c r="N963" s="66">
        <f>IFERROR(IF(Ações!$B963="","",VLOOKUP(Table_1[[#This Row],[AÇÕES]],'Dados Status Invest STOCKS'!A949:AD1564,27)),0)</f>
        <v>0.1</v>
      </c>
      <c r="O963" s="66">
        <f>IFERROR(IF(Ações!$L963="","",Ações!$K963*Ações!$L963),0)</f>
        <v>0</v>
      </c>
      <c r="P963" s="67">
        <f t="shared" si="14"/>
        <v>0.06</v>
      </c>
      <c r="Q963" s="67">
        <f>IFERROR(Ações!$O963/Ações!$M963,0)</f>
        <v>0</v>
      </c>
      <c r="R963" s="67">
        <f>IFERROR(IF(Ações!$B963="","",VLOOKUP(Table_1[[#This Row],[AÇÕES]],'Dados Status Invest STOCKS'!A949:AD1564,18)/100),0)</f>
        <v>-1.38E-2</v>
      </c>
      <c r="S963" s="65">
        <f>IFERROR(IF(Ações!$B963="","",VLOOKUP(Table_1[[#This Row],[AÇÕES]],'Dados Status Invest STOCKS'!A949:AD1564,25)/100),0)</f>
        <v>0</v>
      </c>
      <c r="T963" s="67">
        <f>(1-Ações!$Q963)*Ações!$R963</f>
        <v>-1.38E-2</v>
      </c>
      <c r="U963" s="68">
        <f>IF(Ações!$S963=0,Ações!$T963,IF(Ações!$T963=0,Ações!$S963,AVERAGE(Ações!$S963,Ações!$T963)))</f>
        <v>-1.38E-2</v>
      </c>
    </row>
    <row r="964" spans="2:21" ht="15.75" customHeight="1" x14ac:dyDescent="0.2">
      <c r="B964" s="63" t="str">
        <f>IFERROR('Dados Status Invest STOCKS'!A951,"-")</f>
        <v>CFMS</v>
      </c>
      <c r="C964" s="45">
        <f>IFERROR((Ações!$D964-Ações!$K964)/Ações!$D964,0)</f>
        <v>0</v>
      </c>
      <c r="D964" s="46">
        <f>(Ações!$O964)/0.06</f>
        <v>0</v>
      </c>
      <c r="E964" s="47">
        <f>IFERROR((Ações!$F964-Ações!$K964)/Ações!$F964,0)</f>
        <v>0.17000669346741781</v>
      </c>
      <c r="F964" s="46">
        <f>IF(OR(Ações!$N964&lt;0,Ações!$M964&lt;0),"",(22.5*Ações!$M964*Ações!$N964)^0.5)</f>
        <v>0.74699397587932392</v>
      </c>
      <c r="G964" s="47">
        <f>IFERROR((Ações!$H964-Ações!$K964)/Ações!$H964,0)</f>
        <v>0</v>
      </c>
      <c r="H964" s="48">
        <f>IFERROR(Ações!$I964/(Ações!$P964-Table_1[[#This Row],[CAGR LUCRO 5A]]),0)</f>
        <v>0</v>
      </c>
      <c r="I964" s="48">
        <f>IF(Ações!$S964&lt;0,"",Ações!$O964*(1+Ações!$S964))</f>
        <v>0</v>
      </c>
      <c r="J964" s="49">
        <f>IFERROR(IF(Ações!$B964="","",(VLOOKUP(Table_1[[#This Row],[AÇÕES]],'Dados Status Invest STOCKS'!A950:AD1565,4)/Table_1[[#This Row],[LPA]]))/100,0)</f>
        <v>4.1550000000000002</v>
      </c>
      <c r="K964" s="64">
        <f>IFERROR(IF(Ações!$B964="","",VLOOKUP(Table_1[[#This Row],[AÇÕES]],'Dados Status Invest STOCKS'!A950:AD1565,2)),0)</f>
        <v>0.62</v>
      </c>
      <c r="L964" s="65">
        <f>IFERROR(IF(Ações!$B964="","",VLOOKUP(Table_1[[#This Row],[AÇÕES]],'Dados Status Invest STOCKS'!A950:AD1565,3)/100),0)</f>
        <v>0</v>
      </c>
      <c r="M964" s="66">
        <f>IFERROR(IF(Ações!$B964="","",VLOOKUP(Table_1[[#This Row],[AÇÕES]],'Dados Status Invest STOCKS'!A950:AD1565,28)),0)</f>
        <v>0.04</v>
      </c>
      <c r="N964" s="66">
        <f>IFERROR(IF(Ações!$B964="","",VLOOKUP(Table_1[[#This Row],[AÇÕES]],'Dados Status Invest STOCKS'!A950:AD1565,27)),0)</f>
        <v>0.62</v>
      </c>
      <c r="O964" s="66">
        <f>IFERROR(IF(Ações!$L964="","",Ações!$K964*Ações!$L964),0)</f>
        <v>0</v>
      </c>
      <c r="P964" s="67">
        <f t="shared" si="14"/>
        <v>0.06</v>
      </c>
      <c r="Q964" s="67">
        <f>IFERROR(Ações!$O964/Ações!$M964,0)</f>
        <v>0</v>
      </c>
      <c r="R964" s="67">
        <f>IFERROR(IF(Ações!$B964="","",VLOOKUP(Table_1[[#This Row],[AÇÕES]],'Dados Status Invest STOCKS'!A950:AD1565,18)/100),0)</f>
        <v>6.0499999999999998E-2</v>
      </c>
      <c r="S964" s="65">
        <f>IFERROR(IF(Ações!$B964="","",VLOOKUP(Table_1[[#This Row],[AÇÕES]],'Dados Status Invest STOCKS'!A950:AD1565,25)/100),0)</f>
        <v>0</v>
      </c>
      <c r="T964" s="67">
        <f>(1-Ações!$Q964)*Ações!$R964</f>
        <v>6.0499999999999998E-2</v>
      </c>
      <c r="U964" s="68">
        <f>IF(Ações!$S964=0,Ações!$T964,IF(Ações!$T964=0,Ações!$S964,AVERAGE(Ações!$S964,Ações!$T964)))</f>
        <v>6.0499999999999998E-2</v>
      </c>
    </row>
    <row r="965" spans="2:21" ht="15.75" customHeight="1" x14ac:dyDescent="0.2">
      <c r="B965" s="63" t="str">
        <f>IFERROR('Dados Status Invest STOCKS'!A952,"-")</f>
        <v>CFR</v>
      </c>
      <c r="C965" s="45">
        <f>IFERROR((Ações!$D965-Ações!$K965)/Ações!$D965,0)</f>
        <v>-1.6785714285714284</v>
      </c>
      <c r="D965" s="46">
        <f>(Ações!$O965)/0.06</f>
        <v>49.093333333333341</v>
      </c>
      <c r="E965" s="47">
        <f>IFERROR((Ações!$F965-Ações!$K965)/Ações!$F965,0)</f>
        <v>-0.29582459879361483</v>
      </c>
      <c r="F965" s="46">
        <f>IF(OR(Ações!$N965&lt;0,Ações!$M965&lt;0),"",(22.5*Ações!$M965*Ações!$N965)^0.5)</f>
        <v>101.4797837009914</v>
      </c>
      <c r="G965" s="47">
        <f>IFERROR((Ações!$H965-Ações!$K965)/Ações!$H965,0)</f>
        <v>0.20265302203078298</v>
      </c>
      <c r="H965" s="48">
        <f>IFERROR(Ações!$I965/(Ações!$P965-Table_1[[#This Row],[CAGR LUCRO 5A]]),0)</f>
        <v>164.92192688172048</v>
      </c>
      <c r="I965" s="48">
        <f>IF(Ações!$S965&lt;0,"",Ações!$O965*(1+Ações!$S965))</f>
        <v>3.0675478400000005</v>
      </c>
      <c r="J965" s="49">
        <f>IFERROR(IF(Ações!$B965="","",(VLOOKUP(Table_1[[#This Row],[AÇÕES]],'Dados Status Invest STOCKS'!A951:AD1566,4)/Table_1[[#This Row],[LPA]]))/100,0)</f>
        <v>2.9565217391304344E-2</v>
      </c>
      <c r="K965" s="64">
        <f>IFERROR(IF(Ações!$B965="","",VLOOKUP(Table_1[[#This Row],[AÇÕES]],'Dados Status Invest STOCKS'!A951:AD1566,2)),0)</f>
        <v>131.5</v>
      </c>
      <c r="L965" s="65">
        <f>IFERROR(IF(Ações!$B965="","",VLOOKUP(Table_1[[#This Row],[AÇÕES]],'Dados Status Invest STOCKS'!A951:AD1566,3)/100),0)</f>
        <v>2.2400000000000003E-2</v>
      </c>
      <c r="M965" s="66">
        <f>IFERROR(IF(Ações!$B965="","",VLOOKUP(Table_1[[#This Row],[AÇÕES]],'Dados Status Invest STOCKS'!A951:AD1566,28)),0)</f>
        <v>6.67</v>
      </c>
      <c r="N965" s="66">
        <f>IFERROR(IF(Ações!$B965="","",VLOOKUP(Table_1[[#This Row],[AÇÕES]],'Dados Status Invest STOCKS'!A951:AD1566,27)),0)</f>
        <v>68.62</v>
      </c>
      <c r="O965" s="66">
        <f>IFERROR(IF(Ações!$L965="","",Ações!$K965*Ações!$L965),0)</f>
        <v>2.9456000000000002</v>
      </c>
      <c r="P965" s="67">
        <f t="shared" si="14"/>
        <v>0.06</v>
      </c>
      <c r="Q965" s="67">
        <f>IFERROR(Ações!$O965/Ações!$M965,0)</f>
        <v>0.44161919040479763</v>
      </c>
      <c r="R965" s="67">
        <f>IFERROR(IF(Ações!$B965="","",VLOOKUP(Table_1[[#This Row],[AÇÕES]],'Dados Status Invest STOCKS'!A951:AD1566,18)/100),0)</f>
        <v>9.7200000000000009E-2</v>
      </c>
      <c r="S965" s="65">
        <f>IFERROR(IF(Ações!$B965="","",VLOOKUP(Table_1[[#This Row],[AÇÕES]],'Dados Status Invest STOCKS'!A951:AD1566,25)/100),0)</f>
        <v>4.1399999999999999E-2</v>
      </c>
      <c r="T965" s="67">
        <f>(1-Ações!$Q965)*Ações!$R965</f>
        <v>5.4274614692653669E-2</v>
      </c>
      <c r="U965" s="68">
        <f>IF(Ações!$S965=0,Ações!$T965,IF(Ações!$T965=0,Ações!$S965,AVERAGE(Ações!$S965,Ações!$T965)))</f>
        <v>4.7837307346326838E-2</v>
      </c>
    </row>
    <row r="966" spans="2:21" ht="15.75" customHeight="1" x14ac:dyDescent="0.2">
      <c r="B966" s="63" t="str">
        <f>IFERROR('Dados Status Invest STOCKS'!A953,"-")</f>
        <v>CFRX</v>
      </c>
      <c r="C966" s="45">
        <f>IFERROR((Ações!$D966-Ações!$K966)/Ações!$D966,0)</f>
        <v>0</v>
      </c>
      <c r="D966" s="46">
        <f>(Ações!$O966)/0.06</f>
        <v>0</v>
      </c>
      <c r="E966" s="47">
        <f>IFERROR((Ações!$F966-Ações!$K966)/Ações!$F966,0)</f>
        <v>0</v>
      </c>
      <c r="F966" s="46" t="str">
        <f>IF(OR(Ações!$N966&lt;0,Ações!$M966&lt;0),"",(22.5*Ações!$M966*Ações!$N966)^0.5)</f>
        <v/>
      </c>
      <c r="G966" s="47">
        <f>IFERROR((Ações!$H966-Ações!$K966)/Ações!$H966,0)</f>
        <v>0</v>
      </c>
      <c r="H966" s="48">
        <f>IFERROR(Ações!$I966/(Ações!$P966-Table_1[[#This Row],[CAGR LUCRO 5A]]),0)</f>
        <v>0</v>
      </c>
      <c r="I966" s="48">
        <f>IF(Ações!$S966&lt;0,"",Ações!$O966*(1+Ações!$S966))</f>
        <v>0</v>
      </c>
      <c r="J966" s="49">
        <f>IFERROR(IF(Ações!$B966="","",(VLOOKUP(Table_1[[#This Row],[AÇÕES]],'Dados Status Invest STOCKS'!A952:AD1567,4)/Table_1[[#This Row],[LPA]]))/100,0)</f>
        <v>7.456140350877194E-2</v>
      </c>
      <c r="K966" s="64">
        <f>IFERROR(IF(Ações!$B966="","",VLOOKUP(Table_1[[#This Row],[AÇÕES]],'Dados Status Invest STOCKS'!A952:AD1567,2)),0)</f>
        <v>2.41</v>
      </c>
      <c r="L966" s="65">
        <f>IFERROR(IF(Ações!$B966="","",VLOOKUP(Table_1[[#This Row],[AÇÕES]],'Dados Status Invest STOCKS'!A952:AD1567,3)/100),0)</f>
        <v>0</v>
      </c>
      <c r="M966" s="66">
        <f>IFERROR(IF(Ações!$B966="","",VLOOKUP(Table_1[[#This Row],[AÇÕES]],'Dados Status Invest STOCKS'!A952:AD1567,28)),0)</f>
        <v>-0.56999999999999995</v>
      </c>
      <c r="N966" s="66">
        <f>IFERROR(IF(Ações!$B966="","",VLOOKUP(Table_1[[#This Row],[AÇÕES]],'Dados Status Invest STOCKS'!A952:AD1567,27)),0)</f>
        <v>1.35</v>
      </c>
      <c r="O966" s="66">
        <f>IFERROR(IF(Ações!$L966="","",Ações!$K966*Ações!$L966),0)</f>
        <v>0</v>
      </c>
      <c r="P966" s="67">
        <f t="shared" si="14"/>
        <v>0.06</v>
      </c>
      <c r="Q966" s="67">
        <f>IFERROR(Ações!$O966/Ações!$M966,0)</f>
        <v>0</v>
      </c>
      <c r="R966" s="67">
        <f>IFERROR(IF(Ações!$B966="","",VLOOKUP(Table_1[[#This Row],[AÇÕES]],'Dados Status Invest STOCKS'!A952:AD1567,18)/100),0)</f>
        <v>-0.42049999999999998</v>
      </c>
      <c r="S966" s="65">
        <f>IFERROR(IF(Ações!$B966="","",VLOOKUP(Table_1[[#This Row],[AÇÕES]],'Dados Status Invest STOCKS'!A952:AD1567,25)/100),0)</f>
        <v>0</v>
      </c>
      <c r="T966" s="67">
        <f>(1-Ações!$Q966)*Ações!$R966</f>
        <v>-0.42049999999999998</v>
      </c>
      <c r="U966" s="68">
        <f>IF(Ações!$S966=0,Ações!$T966,IF(Ações!$T966=0,Ações!$S966,AVERAGE(Ações!$S966,Ações!$T966)))</f>
        <v>-0.42049999999999998</v>
      </c>
    </row>
    <row r="967" spans="2:21" ht="15.75" customHeight="1" x14ac:dyDescent="0.2">
      <c r="B967" s="63" t="str">
        <f>IFERROR('Dados Status Invest STOCKS'!A954,"-")</f>
        <v>CFX</v>
      </c>
      <c r="C967" s="45">
        <f>IFERROR((Ações!$D967-Ações!$K967)/Ações!$D967,0)</f>
        <v>0</v>
      </c>
      <c r="D967" s="46">
        <f>(Ações!$O967)/0.06</f>
        <v>0</v>
      </c>
      <c r="E967" s="47">
        <f>IFERROR((Ações!$F967-Ações!$K967)/Ações!$F967,0)</f>
        <v>-1.1801392795418852</v>
      </c>
      <c r="F967" s="46">
        <f>IF(OR(Ações!$N967&lt;0,Ações!$M967&lt;0),"",(22.5*Ações!$M967*Ações!$N967)^0.5)</f>
        <v>19.645533843599161</v>
      </c>
      <c r="G967" s="47">
        <f>IFERROR((Ações!$H967-Ações!$K967)/Ações!$H967,0)</f>
        <v>0</v>
      </c>
      <c r="H967" s="48">
        <f>IFERROR(Ações!$I967/(Ações!$P967-Table_1[[#This Row],[CAGR LUCRO 5A]]),0)</f>
        <v>0</v>
      </c>
      <c r="I967" s="48" t="str">
        <f>IF(Ações!$S967&lt;0,"",Ações!$O967*(1+Ações!$S967))</f>
        <v/>
      </c>
      <c r="J967" s="49">
        <f>IFERROR(IF(Ações!$B967="","",(VLOOKUP(Table_1[[#This Row],[AÇÕES]],'Dados Status Invest STOCKS'!A953:AD1568,4)/Table_1[[#This Row],[LPA]]))/100,0)</f>
        <v>1.151967213114754</v>
      </c>
      <c r="K967" s="64">
        <f>IFERROR(IF(Ações!$B967="","",VLOOKUP(Table_1[[#This Row],[AÇÕES]],'Dados Status Invest STOCKS'!A953:AD1568,2)),0)</f>
        <v>42.83</v>
      </c>
      <c r="L967" s="65">
        <f>IFERROR(IF(Ações!$B967="","",VLOOKUP(Table_1[[#This Row],[AÇÕES]],'Dados Status Invest STOCKS'!A953:AD1568,3)/100),0)</f>
        <v>0</v>
      </c>
      <c r="M967" s="66">
        <f>IFERROR(IF(Ações!$B967="","",VLOOKUP(Table_1[[#This Row],[AÇÕES]],'Dados Status Invest STOCKS'!A953:AD1568,28)),0)</f>
        <v>0.61</v>
      </c>
      <c r="N967" s="66">
        <f>IFERROR(IF(Ações!$B967="","",VLOOKUP(Table_1[[#This Row],[AÇÕES]],'Dados Status Invest STOCKS'!A953:AD1568,27)),0)</f>
        <v>28.12</v>
      </c>
      <c r="O967" s="66">
        <f>IFERROR(IF(Ações!$L967="","",Ações!$K967*Ações!$L967),0)</f>
        <v>0</v>
      </c>
      <c r="P967" s="67">
        <f t="shared" si="14"/>
        <v>0.06</v>
      </c>
      <c r="Q967" s="67">
        <f>IFERROR(Ações!$O967/Ações!$M967,0)</f>
        <v>0</v>
      </c>
      <c r="R967" s="67">
        <f>IFERROR(IF(Ações!$B967="","",VLOOKUP(Table_1[[#This Row],[AÇÕES]],'Dados Status Invest STOCKS'!A953:AD1568,18)/100),0)</f>
        <v>2.1700000000000001E-2</v>
      </c>
      <c r="S967" s="65">
        <f>IFERROR(IF(Ações!$B967="","",VLOOKUP(Table_1[[#This Row],[AÇÕES]],'Dados Status Invest STOCKS'!A953:AD1568,25)/100),0)</f>
        <v>-0.2397</v>
      </c>
      <c r="T967" s="67">
        <f>(1-Ações!$Q967)*Ações!$R967</f>
        <v>2.1700000000000001E-2</v>
      </c>
      <c r="U967" s="68">
        <f>IF(Ações!$S967=0,Ações!$T967,IF(Ações!$T967=0,Ações!$S967,AVERAGE(Ações!$S967,Ações!$T967)))</f>
        <v>-0.109</v>
      </c>
    </row>
    <row r="968" spans="2:21" ht="15.75" customHeight="1" x14ac:dyDescent="0.2">
      <c r="B968" s="63" t="str">
        <f>IFERROR('Dados Status Invest STOCKS'!A955,"-")</f>
        <v>CFXA</v>
      </c>
      <c r="C968" s="45">
        <f>IFERROR((Ações!$D968-Ações!$K968)/Ações!$D968,0)</f>
        <v>0</v>
      </c>
      <c r="D968" s="46">
        <f>(Ações!$O968)/0.06</f>
        <v>0</v>
      </c>
      <c r="E968" s="47">
        <f>IFERROR((Ações!$F968-Ações!$K968)/Ações!$F968,0)</f>
        <v>-8.0458218857667152</v>
      </c>
      <c r="F968" s="46">
        <f>IF(OR(Ações!$N968&lt;0,Ações!$M968&lt;0),"",(22.5*Ações!$M968*Ações!$N968)^0.5)</f>
        <v>19.645533843599161</v>
      </c>
      <c r="G968" s="47">
        <f>IFERROR((Ações!$H968-Ações!$K968)/Ações!$H968,0)</f>
        <v>0</v>
      </c>
      <c r="H968" s="48">
        <f>IFERROR(Ações!$I968/(Ações!$P968-Table_1[[#This Row],[CAGR LUCRO 5A]]),0)</f>
        <v>0</v>
      </c>
      <c r="I968" s="48" t="str">
        <f>IF(Ações!$S968&lt;0,"",Ações!$O968*(1+Ações!$S968))</f>
        <v/>
      </c>
      <c r="J968" s="49">
        <f>IFERROR(IF(Ações!$B968="","",(VLOOKUP(Table_1[[#This Row],[AÇÕES]],'Dados Status Invest STOCKS'!A954:AD1569,4)/Table_1[[#This Row],[LPA]]))/100,0)</f>
        <v>4.78</v>
      </c>
      <c r="K968" s="64">
        <f>IFERROR(IF(Ações!$B968="","",VLOOKUP(Table_1[[#This Row],[AÇÕES]],'Dados Status Invest STOCKS'!A954:AD1569,2)),0)</f>
        <v>177.71</v>
      </c>
      <c r="L968" s="65">
        <f>IFERROR(IF(Ações!$B968="","",VLOOKUP(Table_1[[#This Row],[AÇÕES]],'Dados Status Invest STOCKS'!A954:AD1569,3)/100),0)</f>
        <v>0</v>
      </c>
      <c r="M968" s="66">
        <f>IFERROR(IF(Ações!$B968="","",VLOOKUP(Table_1[[#This Row],[AÇÕES]],'Dados Status Invest STOCKS'!A954:AD1569,28)),0)</f>
        <v>0.61</v>
      </c>
      <c r="N968" s="66">
        <f>IFERROR(IF(Ações!$B968="","",VLOOKUP(Table_1[[#This Row],[AÇÕES]],'Dados Status Invest STOCKS'!A954:AD1569,27)),0)</f>
        <v>28.12</v>
      </c>
      <c r="O968" s="66">
        <f>IFERROR(IF(Ações!$L968="","",Ações!$K968*Ações!$L968),0)</f>
        <v>0</v>
      </c>
      <c r="P968" s="67">
        <f t="shared" si="14"/>
        <v>0.06</v>
      </c>
      <c r="Q968" s="67">
        <f>IFERROR(Ações!$O968/Ações!$M968,0)</f>
        <v>0</v>
      </c>
      <c r="R968" s="67">
        <f>IFERROR(IF(Ações!$B968="","",VLOOKUP(Table_1[[#This Row],[AÇÕES]],'Dados Status Invest STOCKS'!A954:AD1569,18)/100),0)</f>
        <v>2.1700000000000001E-2</v>
      </c>
      <c r="S968" s="65">
        <f>IFERROR(IF(Ações!$B968="","",VLOOKUP(Table_1[[#This Row],[AÇÕES]],'Dados Status Invest STOCKS'!A954:AD1569,25)/100),0)</f>
        <v>-0.2397</v>
      </c>
      <c r="T968" s="67">
        <f>(1-Ações!$Q968)*Ações!$R968</f>
        <v>2.1700000000000001E-2</v>
      </c>
      <c r="U968" s="68">
        <f>IF(Ações!$S968=0,Ações!$T968,IF(Ações!$T968=0,Ações!$S968,AVERAGE(Ações!$S968,Ações!$T968)))</f>
        <v>-0.109</v>
      </c>
    </row>
    <row r="969" spans="2:21" ht="15.75" customHeight="1" x14ac:dyDescent="0.2">
      <c r="B969" s="63" t="str">
        <f>IFERROR('Dados Status Invest STOCKS'!A956,"-")</f>
        <v>CG</v>
      </c>
      <c r="C969" s="45">
        <f>IFERROR((Ações!$D969-Ações!$K969)/Ações!$D969,0)</f>
        <v>-1.8846153846153848</v>
      </c>
      <c r="D969" s="46">
        <f>(Ações!$O969)/0.06</f>
        <v>16.653866666666666</v>
      </c>
      <c r="E969" s="47">
        <f>IFERROR((Ações!$F969-Ações!$K969)/Ações!$F969,0)</f>
        <v>4.2846793716117056E-2</v>
      </c>
      <c r="F969" s="46">
        <f>IF(OR(Ações!$N969&lt;0,Ações!$M969&lt;0),"",(22.5*Ações!$M969*Ações!$N969)^0.5)</f>
        <v>50.190502089538811</v>
      </c>
      <c r="G969" s="47">
        <f>IFERROR((Ações!$H969-Ações!$K969)/Ações!$H969,0)</f>
        <v>-1.8846153846153848</v>
      </c>
      <c r="H969" s="48">
        <f>IFERROR(Ações!$I969/(Ações!$P969-Table_1[[#This Row],[CAGR LUCRO 5A]]),0)</f>
        <v>16.653866666666666</v>
      </c>
      <c r="I969" s="48">
        <f>IF(Ações!$S969&lt;0,"",Ações!$O969*(1+Ações!$S969))</f>
        <v>0.9992319999999999</v>
      </c>
      <c r="J969" s="49">
        <f>IFERROR(IF(Ações!$B969="","",(VLOOKUP(Table_1[[#This Row],[AÇÕES]],'Dados Status Invest STOCKS'!A955:AD1570,4)/Table_1[[#This Row],[LPA]]))/100,0)</f>
        <v>7.5438596491228058E-3</v>
      </c>
      <c r="K969" s="64">
        <f>IFERROR(IF(Ações!$B969="","",VLOOKUP(Table_1[[#This Row],[AÇÕES]],'Dados Status Invest STOCKS'!A955:AD1570,2)),0)</f>
        <v>48.04</v>
      </c>
      <c r="L969" s="65">
        <f>IFERROR(IF(Ações!$B969="","",VLOOKUP(Table_1[[#This Row],[AÇÕES]],'Dados Status Invest STOCKS'!A955:AD1570,3)/100),0)</f>
        <v>2.0799999999999999E-2</v>
      </c>
      <c r="M969" s="66">
        <f>IFERROR(IF(Ações!$B969="","",VLOOKUP(Table_1[[#This Row],[AÇÕES]],'Dados Status Invest STOCKS'!A955:AD1570,28)),0)</f>
        <v>7.98</v>
      </c>
      <c r="N969" s="66">
        <f>IFERROR(IF(Ações!$B969="","",VLOOKUP(Table_1[[#This Row],[AÇÕES]],'Dados Status Invest STOCKS'!A955:AD1570,27)),0)</f>
        <v>14.03</v>
      </c>
      <c r="O969" s="66">
        <f>IFERROR(IF(Ações!$L969="","",Ações!$K969*Ações!$L969),0)</f>
        <v>0.9992319999999999</v>
      </c>
      <c r="P969" s="67">
        <f t="shared" si="14"/>
        <v>0.06</v>
      </c>
      <c r="Q969" s="67">
        <f>IFERROR(Ações!$O969/Ações!$M969,0)</f>
        <v>0.12521704260651628</v>
      </c>
      <c r="R969" s="67">
        <f>IFERROR(IF(Ações!$B969="","",VLOOKUP(Table_1[[#This Row],[AÇÕES]],'Dados Status Invest STOCKS'!A955:AD1570,18)/100),0)</f>
        <v>0.56920000000000004</v>
      </c>
      <c r="S969" s="65">
        <f>IFERROR(IF(Ações!$B969="","",VLOOKUP(Table_1[[#This Row],[AÇÕES]],'Dados Status Invest STOCKS'!A955:AD1570,25)/100),0)</f>
        <v>0</v>
      </c>
      <c r="T969" s="67">
        <f>(1-Ações!$Q969)*Ações!$R969</f>
        <v>0.49792645934837099</v>
      </c>
      <c r="U969" s="68">
        <f>IF(Ações!$S969=0,Ações!$T969,IF(Ações!$T969=0,Ações!$S969,AVERAGE(Ações!$S969,Ações!$T969)))</f>
        <v>0.49792645934837099</v>
      </c>
    </row>
    <row r="970" spans="2:21" ht="15.75" customHeight="1" x14ac:dyDescent="0.2">
      <c r="B970" s="63" t="str">
        <f>IFERROR('Dados Status Invest STOCKS'!A957,"-")</f>
        <v>CGA</v>
      </c>
      <c r="C970" s="45">
        <f>IFERROR((Ações!$D970-Ações!$K970)/Ações!$D970,0)</f>
        <v>0</v>
      </c>
      <c r="D970" s="46">
        <f>(Ações!$O970)/0.06</f>
        <v>0</v>
      </c>
      <c r="E970" s="47">
        <f>IFERROR((Ações!$F970-Ações!$K970)/Ações!$F970,0)</f>
        <v>0</v>
      </c>
      <c r="F970" s="46" t="str">
        <f>IF(OR(Ações!$N970&lt;0,Ações!$M970&lt;0),"",(22.5*Ações!$M970*Ações!$N970)^0.5)</f>
        <v/>
      </c>
      <c r="G970" s="47">
        <f>IFERROR((Ações!$H970-Ações!$K970)/Ações!$H970,0)</f>
        <v>0</v>
      </c>
      <c r="H970" s="48">
        <f>IFERROR(Ações!$I970/(Ações!$P970-Table_1[[#This Row],[CAGR LUCRO 5A]]),0)</f>
        <v>0</v>
      </c>
      <c r="I970" s="48">
        <f>IF(Ações!$S970&lt;0,"",Ações!$O970*(1+Ações!$S970))</f>
        <v>0</v>
      </c>
      <c r="J970" s="49">
        <f>IFERROR(IF(Ações!$B970="","",(VLOOKUP(Table_1[[#This Row],[AÇÕES]],'Dados Status Invest STOCKS'!A956:AD1571,4)/Table_1[[#This Row],[LPA]]))/100,0)</f>
        <v>5.3104575163398688E-4</v>
      </c>
      <c r="K970" s="64">
        <f>IFERROR(IF(Ações!$B970="","",VLOOKUP(Table_1[[#This Row],[AÇÕES]],'Dados Status Invest STOCKS'!A956:AD1571,2)),0)</f>
        <v>7.96</v>
      </c>
      <c r="L970" s="65">
        <f>IFERROR(IF(Ações!$B970="","",VLOOKUP(Table_1[[#This Row],[AÇÕES]],'Dados Status Invest STOCKS'!A956:AD1571,3)/100),0)</f>
        <v>0</v>
      </c>
      <c r="M970" s="66">
        <f>IFERROR(IF(Ações!$B970="","",VLOOKUP(Table_1[[#This Row],[AÇÕES]],'Dados Status Invest STOCKS'!A956:AD1571,28)),0)</f>
        <v>-12.24</v>
      </c>
      <c r="N970" s="66">
        <f>IFERROR(IF(Ações!$B970="","",VLOOKUP(Table_1[[#This Row],[AÇÕES]],'Dados Status Invest STOCKS'!A956:AD1571,27)),0)</f>
        <v>20.37</v>
      </c>
      <c r="O970" s="66">
        <f>IFERROR(IF(Ações!$L970="","",Ações!$K970*Ações!$L970),0)</f>
        <v>0</v>
      </c>
      <c r="P970" s="67">
        <f t="shared" si="14"/>
        <v>0.06</v>
      </c>
      <c r="Q970" s="67">
        <f>IFERROR(Ações!$O970/Ações!$M970,0)</f>
        <v>0</v>
      </c>
      <c r="R970" s="67">
        <f>IFERROR(IF(Ações!$B970="","",VLOOKUP(Table_1[[#This Row],[AÇÕES]],'Dados Status Invest STOCKS'!A956:AD1571,18)/100),0)</f>
        <v>-0.6008</v>
      </c>
      <c r="S970" s="65">
        <f>IFERROR(IF(Ações!$B970="","",VLOOKUP(Table_1[[#This Row],[AÇÕES]],'Dados Status Invest STOCKS'!A956:AD1571,25)/100),0)</f>
        <v>0</v>
      </c>
      <c r="T970" s="67">
        <f>(1-Ações!$Q970)*Ações!$R970</f>
        <v>-0.6008</v>
      </c>
      <c r="U970" s="68">
        <f>IF(Ações!$S970=0,Ações!$T970,IF(Ações!$T970=0,Ações!$S970,AVERAGE(Ações!$S970,Ações!$T970)))</f>
        <v>-0.6008</v>
      </c>
    </row>
    <row r="971" spans="2:21" ht="15.75" customHeight="1" x14ac:dyDescent="0.2">
      <c r="B971" s="63" t="str">
        <f>IFERROR('Dados Status Invest STOCKS'!A958,"-")</f>
        <v>CGBD</v>
      </c>
      <c r="C971" s="45">
        <f>IFERROR((Ações!$D971-Ações!$K971)/Ações!$D971,0)</f>
        <v>0.45105215004574561</v>
      </c>
      <c r="D971" s="46">
        <f>(Ações!$O971)/0.06</f>
        <v>24.993266666666667</v>
      </c>
      <c r="E971" s="47">
        <f>IFERROR((Ações!$F971-Ações!$K971)/Ações!$F971,0)</f>
        <v>0.60305501986391141</v>
      </c>
      <c r="F971" s="46">
        <f>IF(OR(Ações!$N971&lt;0,Ações!$M971&lt;0),"",(22.5*Ações!$M971*Ações!$N971)^0.5)</f>
        <v>34.563984145349906</v>
      </c>
      <c r="G971" s="47">
        <f>IFERROR((Ações!$H971-Ações!$K971)/Ações!$H971,0)</f>
        <v>0</v>
      </c>
      <c r="H971" s="48">
        <f>IFERROR(Ações!$I971/(Ações!$P971-Table_1[[#This Row],[CAGR LUCRO 5A]]),0)</f>
        <v>0</v>
      </c>
      <c r="I971" s="48" t="str">
        <f>IF(Ações!$S971&lt;0,"",Ações!$O971*(1+Ações!$S971))</f>
        <v/>
      </c>
      <c r="J971" s="49">
        <f>IFERROR(IF(Ações!$B971="","",(VLOOKUP(Table_1[[#This Row],[AÇÕES]],'Dados Status Invest STOCKS'!A957:AD1572,4)/Table_1[[#This Row],[LPA]]))/100,0)</f>
        <v>1.5149501661129567E-2</v>
      </c>
      <c r="K971" s="64">
        <f>IFERROR(IF(Ações!$B971="","",VLOOKUP(Table_1[[#This Row],[AÇÕES]],'Dados Status Invest STOCKS'!A957:AD1572,2)),0)</f>
        <v>13.72</v>
      </c>
      <c r="L971" s="65">
        <f>IFERROR(IF(Ações!$B971="","",VLOOKUP(Table_1[[#This Row],[AÇÕES]],'Dados Status Invest STOCKS'!A957:AD1572,3)/100),0)</f>
        <v>0.10929999999999999</v>
      </c>
      <c r="M971" s="66">
        <f>IFERROR(IF(Ações!$B971="","",VLOOKUP(Table_1[[#This Row],[AÇÕES]],'Dados Status Invest STOCKS'!A957:AD1572,28)),0)</f>
        <v>3.01</v>
      </c>
      <c r="N971" s="66">
        <f>IFERROR(IF(Ações!$B971="","",VLOOKUP(Table_1[[#This Row],[AÇÕES]],'Dados Status Invest STOCKS'!A957:AD1572,27)),0)</f>
        <v>17.64</v>
      </c>
      <c r="O971" s="66">
        <f>IFERROR(IF(Ações!$L971="","",Ações!$K971*Ações!$L971),0)</f>
        <v>1.4995959999999999</v>
      </c>
      <c r="P971" s="67">
        <f t="shared" si="14"/>
        <v>0.06</v>
      </c>
      <c r="Q971" s="67">
        <f>IFERROR(Ações!$O971/Ações!$M971,0)</f>
        <v>0.49820465116279072</v>
      </c>
      <c r="R971" s="67">
        <f>IFERROR(IF(Ações!$B971="","",VLOOKUP(Table_1[[#This Row],[AÇÕES]],'Dados Status Invest STOCKS'!A957:AD1572,18)/100),0)</f>
        <v>0.17050000000000001</v>
      </c>
      <c r="S971" s="65">
        <f>IFERROR(IF(Ações!$B971="","",VLOOKUP(Table_1[[#This Row],[AÇÕES]],'Dados Status Invest STOCKS'!A957:AD1572,25)/100),0)</f>
        <v>-0.1822</v>
      </c>
      <c r="T971" s="67">
        <f>(1-Ações!$Q971)*Ações!$R971</f>
        <v>8.5556106976744192E-2</v>
      </c>
      <c r="U971" s="68">
        <f>IF(Ações!$S971=0,Ações!$T971,IF(Ações!$T971=0,Ações!$S971,AVERAGE(Ações!$S971,Ações!$T971)))</f>
        <v>-4.8321946511627904E-2</v>
      </c>
    </row>
    <row r="972" spans="2:21" ht="15.75" customHeight="1" x14ac:dyDescent="0.2">
      <c r="B972" s="63" t="str">
        <f>IFERROR('Dados Status Invest STOCKS'!A959,"-")</f>
        <v>CGC</v>
      </c>
      <c r="C972" s="45">
        <f>IFERROR((Ações!$D972-Ações!$K972)/Ações!$D972,0)</f>
        <v>0</v>
      </c>
      <c r="D972" s="46">
        <f>(Ações!$O972)/0.06</f>
        <v>0</v>
      </c>
      <c r="E972" s="47">
        <f>IFERROR((Ações!$F972-Ações!$K972)/Ações!$F972,0)</f>
        <v>0</v>
      </c>
      <c r="F972" s="46" t="str">
        <f>IF(OR(Ações!$N972&lt;0,Ações!$M972&lt;0),"",(22.5*Ações!$M972*Ações!$N972)^0.5)</f>
        <v/>
      </c>
      <c r="G972" s="47">
        <f>IFERROR((Ações!$H972-Ações!$K972)/Ações!$H972,0)</f>
        <v>0</v>
      </c>
      <c r="H972" s="48">
        <f>IFERROR(Ações!$I972/(Ações!$P972-Table_1[[#This Row],[CAGR LUCRO 5A]]),0)</f>
        <v>0</v>
      </c>
      <c r="I972" s="48">
        <f>IF(Ações!$S972&lt;0,"",Ações!$O972*(1+Ações!$S972))</f>
        <v>0</v>
      </c>
      <c r="J972" s="49">
        <f>IFERROR(IF(Ações!$B972="","",(VLOOKUP(Table_1[[#This Row],[AÇÕES]],'Dados Status Invest STOCKS'!A958:AD1573,4)/Table_1[[#This Row],[LPA]]))/100,0)</f>
        <v>1.1927710843373494E-2</v>
      </c>
      <c r="K972" s="64">
        <f>IFERROR(IF(Ações!$B972="","",VLOOKUP(Table_1[[#This Row],[AÇÕES]],'Dados Status Invest STOCKS'!A958:AD1573,2)),0)</f>
        <v>7.4</v>
      </c>
      <c r="L972" s="65">
        <f>IFERROR(IF(Ações!$B972="","",VLOOKUP(Table_1[[#This Row],[AÇÕES]],'Dados Status Invest STOCKS'!A958:AD1573,3)/100),0)</f>
        <v>0</v>
      </c>
      <c r="M972" s="66">
        <f>IFERROR(IF(Ações!$B972="","",VLOOKUP(Table_1[[#This Row],[AÇÕES]],'Dados Status Invest STOCKS'!A958:AD1573,28)),0)</f>
        <v>-2.4900000000000002</v>
      </c>
      <c r="N972" s="66">
        <f>IFERROR(IF(Ações!$B972="","",VLOOKUP(Table_1[[#This Row],[AÇÕES]],'Dados Status Invest STOCKS'!A958:AD1573,27)),0)</f>
        <v>8.5</v>
      </c>
      <c r="O972" s="66">
        <f>IFERROR(IF(Ações!$L972="","",Ações!$K972*Ações!$L972),0)</f>
        <v>0</v>
      </c>
      <c r="P972" s="67">
        <f t="shared" si="14"/>
        <v>0.06</v>
      </c>
      <c r="Q972" s="67">
        <f>IFERROR(Ações!$O972/Ações!$M972,0)</f>
        <v>0</v>
      </c>
      <c r="R972" s="67">
        <f>IFERROR(IF(Ações!$B972="","",VLOOKUP(Table_1[[#This Row],[AÇÕES]],'Dados Status Invest STOCKS'!A958:AD1573,18)/100),0)</f>
        <v>-0.29339999999999999</v>
      </c>
      <c r="S972" s="65">
        <f>IFERROR(IF(Ações!$B972="","",VLOOKUP(Table_1[[#This Row],[AÇÕES]],'Dados Status Invest STOCKS'!A958:AD1573,25)/100),0)</f>
        <v>0</v>
      </c>
      <c r="T972" s="67">
        <f>(1-Ações!$Q972)*Ações!$R972</f>
        <v>-0.29339999999999999</v>
      </c>
      <c r="U972" s="68">
        <f>IF(Ações!$S972=0,Ações!$T972,IF(Ações!$T972=0,Ações!$S972,AVERAGE(Ações!$S972,Ações!$T972)))</f>
        <v>-0.29339999999999999</v>
      </c>
    </row>
    <row r="973" spans="2:21" ht="15.75" customHeight="1" x14ac:dyDescent="0.2">
      <c r="B973" s="63" t="str">
        <f>IFERROR('Dados Status Invest STOCKS'!A960,"-")</f>
        <v>CGEN</v>
      </c>
      <c r="C973" s="45">
        <f>IFERROR((Ações!$D973-Ações!$K973)/Ações!$D973,0)</f>
        <v>0</v>
      </c>
      <c r="D973" s="46">
        <f>(Ações!$O973)/0.06</f>
        <v>0</v>
      </c>
      <c r="E973" s="47">
        <f>IFERROR((Ações!$F973-Ações!$K973)/Ações!$F973,0)</f>
        <v>0</v>
      </c>
      <c r="F973" s="46" t="str">
        <f>IF(OR(Ações!$N973&lt;0,Ações!$M973&lt;0),"",(22.5*Ações!$M973*Ações!$N973)^0.5)</f>
        <v/>
      </c>
      <c r="G973" s="47">
        <f>IFERROR((Ações!$H973-Ações!$K973)/Ações!$H973,0)</f>
        <v>0</v>
      </c>
      <c r="H973" s="48">
        <f>IFERROR(Ações!$I973/(Ações!$P973-Table_1[[#This Row],[CAGR LUCRO 5A]]),0)</f>
        <v>0</v>
      </c>
      <c r="I973" s="48">
        <f>IF(Ações!$S973&lt;0,"",Ações!$O973*(1+Ações!$S973))</f>
        <v>0</v>
      </c>
      <c r="J973" s="49">
        <f>IFERROR(IF(Ações!$B973="","",(VLOOKUP(Table_1[[#This Row],[AÇÕES]],'Dados Status Invest STOCKS'!A959:AD1574,4)/Table_1[[#This Row],[LPA]]))/100,0)</f>
        <v>3.0409001064315037E-7</v>
      </c>
      <c r="K973" s="64">
        <f>IFERROR(IF(Ações!$B973="","",VLOOKUP(Table_1[[#This Row],[AÇÕES]],'Dados Status Invest STOCKS'!A959:AD1574,2)),0)</f>
        <v>3.63</v>
      </c>
      <c r="L973" s="65">
        <f>IFERROR(IF(Ações!$B973="","",VLOOKUP(Table_1[[#This Row],[AÇÕES]],'Dados Status Invest STOCKS'!A959:AD1574,3)/100),0)</f>
        <v>0</v>
      </c>
      <c r="M973" s="66">
        <f>IFERROR(IF(Ações!$B973="","",VLOOKUP(Table_1[[#This Row],[AÇÕES]],'Dados Status Invest STOCKS'!A959:AD1574,28)),0)</f>
        <v>-328.85</v>
      </c>
      <c r="N973" s="66">
        <f>IFERROR(IF(Ações!$B973="","",VLOOKUP(Table_1[[#This Row],[AÇÕES]],'Dados Status Invest STOCKS'!A959:AD1574,27)),0)</f>
        <v>1.23</v>
      </c>
      <c r="O973" s="66">
        <f>IFERROR(IF(Ações!$L973="","",Ações!$K973*Ações!$L973),0)</f>
        <v>0</v>
      </c>
      <c r="P973" s="67">
        <f t="shared" si="14"/>
        <v>0.06</v>
      </c>
      <c r="Q973" s="67">
        <f>IFERROR(Ações!$O973/Ações!$M973,0)</f>
        <v>0</v>
      </c>
      <c r="R973" s="67">
        <f>IFERROR(IF(Ações!$B973="","",VLOOKUP(Table_1[[#This Row],[AÇÕES]],'Dados Status Invest STOCKS'!A959:AD1574,18)/100),0)</f>
        <v>-266.83169999999996</v>
      </c>
      <c r="S973" s="65">
        <f>IFERROR(IF(Ações!$B973="","",VLOOKUP(Table_1[[#This Row],[AÇÕES]],'Dados Status Invest STOCKS'!A959:AD1574,25)/100),0)</f>
        <v>0</v>
      </c>
      <c r="T973" s="67">
        <f>(1-Ações!$Q973)*Ações!$R973</f>
        <v>-266.83169999999996</v>
      </c>
      <c r="U973" s="68">
        <f>IF(Ações!$S973=0,Ações!$T973,IF(Ações!$T973=0,Ações!$S973,AVERAGE(Ações!$S973,Ações!$T973)))</f>
        <v>-266.83169999999996</v>
      </c>
    </row>
    <row r="974" spans="2:21" ht="15.75" customHeight="1" x14ac:dyDescent="0.2">
      <c r="B974" s="63" t="str">
        <f>IFERROR('Dados Status Invest STOCKS'!A961,"-")</f>
        <v>CGIX</v>
      </c>
      <c r="C974" s="45">
        <f>IFERROR((Ações!$D974-Ações!$K974)/Ações!$D974,0)</f>
        <v>0</v>
      </c>
      <c r="D974" s="46">
        <f>(Ações!$O974)/0.06</f>
        <v>0</v>
      </c>
      <c r="E974" s="47">
        <f>IFERROR((Ações!$F974-Ações!$K974)/Ações!$F974,0)</f>
        <v>0</v>
      </c>
      <c r="F974" s="46" t="str">
        <f>IF(OR(Ações!$N974&lt;0,Ações!$M974&lt;0),"",(22.5*Ações!$M974*Ações!$N974)^0.5)</f>
        <v/>
      </c>
      <c r="G974" s="47">
        <f>IFERROR((Ações!$H974-Ações!$K974)/Ações!$H974,0)</f>
        <v>0</v>
      </c>
      <c r="H974" s="48">
        <f>IFERROR(Ações!$I974/(Ações!$P974-Table_1[[#This Row],[CAGR LUCRO 5A]]),0)</f>
        <v>0</v>
      </c>
      <c r="I974" s="48">
        <f>IF(Ações!$S974&lt;0,"",Ações!$O974*(1+Ações!$S974))</f>
        <v>0</v>
      </c>
      <c r="J974" s="49">
        <f>IFERROR(IF(Ações!$B974="","",(VLOOKUP(Table_1[[#This Row],[AÇÕES]],'Dados Status Invest STOCKS'!A960:AD1575,4)/Table_1[[#This Row],[LPA]]))/100,0)</f>
        <v>3.7477477477477476E-2</v>
      </c>
      <c r="K974" s="64">
        <f>IFERROR(IF(Ações!$B974="","",VLOOKUP(Table_1[[#This Row],[AÇÕES]],'Dados Status Invest STOCKS'!A960:AD1575,2)),0)</f>
        <v>4.6100000000000003</v>
      </c>
      <c r="L974" s="65">
        <f>IFERROR(IF(Ações!$B974="","",VLOOKUP(Table_1[[#This Row],[AÇÕES]],'Dados Status Invest STOCKS'!A960:AD1575,3)/100),0)</f>
        <v>0</v>
      </c>
      <c r="M974" s="66">
        <f>IFERROR(IF(Ações!$B974="","",VLOOKUP(Table_1[[#This Row],[AÇÕES]],'Dados Status Invest STOCKS'!A960:AD1575,28)),0)</f>
        <v>-1.1100000000000001</v>
      </c>
      <c r="N974" s="66">
        <f>IFERROR(IF(Ações!$B974="","",VLOOKUP(Table_1[[#This Row],[AÇÕES]],'Dados Status Invest STOCKS'!A960:AD1575,27)),0)</f>
        <v>1.18</v>
      </c>
      <c r="O974" s="66">
        <f>IFERROR(IF(Ações!$L974="","",Ações!$K974*Ações!$L974),0)</f>
        <v>0</v>
      </c>
      <c r="P974" s="67">
        <f t="shared" si="14"/>
        <v>0.06</v>
      </c>
      <c r="Q974" s="67">
        <f>IFERROR(Ações!$O974/Ações!$M974,0)</f>
        <v>0</v>
      </c>
      <c r="R974" s="67">
        <f>IFERROR(IF(Ações!$B974="","",VLOOKUP(Table_1[[#This Row],[AÇÕES]],'Dados Status Invest STOCKS'!A960:AD1575,18)/100),0)</f>
        <v>-0.94169999999999998</v>
      </c>
      <c r="S974" s="65">
        <f>IFERROR(IF(Ações!$B974="","",VLOOKUP(Table_1[[#This Row],[AÇÕES]],'Dados Status Invest STOCKS'!A960:AD1575,25)/100),0)</f>
        <v>0</v>
      </c>
      <c r="T974" s="67">
        <f>(1-Ações!$Q974)*Ações!$R974</f>
        <v>-0.94169999999999998</v>
      </c>
      <c r="U974" s="68">
        <f>IF(Ações!$S974=0,Ações!$T974,IF(Ações!$T974=0,Ações!$S974,AVERAGE(Ações!$S974,Ações!$T974)))</f>
        <v>-0.94169999999999998</v>
      </c>
    </row>
    <row r="975" spans="2:21" ht="15.75" customHeight="1" x14ac:dyDescent="0.2">
      <c r="B975" s="63" t="str">
        <f>IFERROR('Dados Status Invest STOCKS'!A962,"-")</f>
        <v>CGNT</v>
      </c>
      <c r="C975" s="45">
        <f>IFERROR((Ações!$D975-Ações!$K975)/Ações!$D975,0)</f>
        <v>0</v>
      </c>
      <c r="D975" s="46">
        <f>(Ações!$O975)/0.06</f>
        <v>0</v>
      </c>
      <c r="E975" s="47">
        <f>IFERROR((Ações!$F975-Ações!$K975)/Ações!$F975,0)</f>
        <v>-3.7911486206446474</v>
      </c>
      <c r="F975" s="46">
        <f>IF(OR(Ações!$N975&lt;0,Ações!$M975&lt;0),"",(22.5*Ações!$M975*Ações!$N975)^0.5)</f>
        <v>2.4482646915723798</v>
      </c>
      <c r="G975" s="47">
        <f>IFERROR((Ações!$H975-Ações!$K975)/Ações!$H975,0)</f>
        <v>0</v>
      </c>
      <c r="H975" s="48">
        <f>IFERROR(Ações!$I975/(Ações!$P975-Table_1[[#This Row],[CAGR LUCRO 5A]]),0)</f>
        <v>0</v>
      </c>
      <c r="I975" s="48">
        <f>IF(Ações!$S975&lt;0,"",Ações!$O975*(1+Ações!$S975))</f>
        <v>0</v>
      </c>
      <c r="J975" s="49">
        <f>IFERROR(IF(Ações!$B975="","",(VLOOKUP(Table_1[[#This Row],[AÇÕES]],'Dados Status Invest STOCKS'!A961:AD1576,4)/Table_1[[#This Row],[LPA]]))/100,0)</f>
        <v>31.498333333333335</v>
      </c>
      <c r="K975" s="64">
        <f>IFERROR(IF(Ações!$B975="","",VLOOKUP(Table_1[[#This Row],[AÇÕES]],'Dados Status Invest STOCKS'!A961:AD1576,2)),0)</f>
        <v>11.73</v>
      </c>
      <c r="L975" s="65">
        <f>IFERROR(IF(Ações!$B975="","",VLOOKUP(Table_1[[#This Row],[AÇÕES]],'Dados Status Invest STOCKS'!A961:AD1576,3)/100),0)</f>
        <v>0</v>
      </c>
      <c r="M975" s="66">
        <f>IFERROR(IF(Ações!$B975="","",VLOOKUP(Table_1[[#This Row],[AÇÕES]],'Dados Status Invest STOCKS'!A961:AD1576,28)),0)</f>
        <v>0.06</v>
      </c>
      <c r="N975" s="66">
        <f>IFERROR(IF(Ações!$B975="","",VLOOKUP(Table_1[[#This Row],[AÇÕES]],'Dados Status Invest STOCKS'!A961:AD1576,27)),0)</f>
        <v>4.4400000000000004</v>
      </c>
      <c r="O975" s="66">
        <f>IFERROR(IF(Ações!$L975="","",Ações!$K975*Ações!$L975),0)</f>
        <v>0</v>
      </c>
      <c r="P975" s="67">
        <f t="shared" ref="P975:P1038" si="15">$U$6</f>
        <v>0.06</v>
      </c>
      <c r="Q975" s="67">
        <f>IFERROR(Ações!$O975/Ações!$M975,0)</f>
        <v>0</v>
      </c>
      <c r="R975" s="67">
        <f>IFERROR(IF(Ações!$B975="","",VLOOKUP(Table_1[[#This Row],[AÇÕES]],'Dados Status Invest STOCKS'!A961:AD1576,18)/100),0)</f>
        <v>1.3999999999999999E-2</v>
      </c>
      <c r="S975" s="65">
        <f>IFERROR(IF(Ações!$B975="","",VLOOKUP(Table_1[[#This Row],[AÇÕES]],'Dados Status Invest STOCKS'!A961:AD1576,25)/100),0)</f>
        <v>0</v>
      </c>
      <c r="T975" s="67">
        <f>(1-Ações!$Q975)*Ações!$R975</f>
        <v>1.3999999999999999E-2</v>
      </c>
      <c r="U975" s="68">
        <f>IF(Ações!$S975=0,Ações!$T975,IF(Ações!$T975=0,Ações!$S975,AVERAGE(Ações!$S975,Ações!$T975)))</f>
        <v>1.3999999999999999E-2</v>
      </c>
    </row>
    <row r="976" spans="2:21" ht="15.75" customHeight="1" x14ac:dyDescent="0.2">
      <c r="B976" s="63" t="str">
        <f>IFERROR('Dados Status Invest STOCKS'!A963,"-")</f>
        <v>CGNX</v>
      </c>
      <c r="C976" s="45">
        <f>IFERROR((Ações!$D976-Ações!$K976)/Ações!$D976,0)</f>
        <v>-15.666666666666666</v>
      </c>
      <c r="D976" s="46">
        <f>(Ações!$O976)/0.06</f>
        <v>4.0625999999999998</v>
      </c>
      <c r="E976" s="47">
        <f>IFERROR((Ações!$F976-Ações!$K976)/Ações!$F976,0)</f>
        <v>-2.8266881409132831</v>
      </c>
      <c r="F976" s="46">
        <f>IF(OR(Ações!$N976&lt;0,Ações!$M976&lt;0),"",(22.5*Ações!$M976*Ações!$N976)^0.5)</f>
        <v>17.694151576156457</v>
      </c>
      <c r="G976" s="47">
        <f>IFERROR((Ações!$H976-Ações!$K976)/Ações!$H976,0)</f>
        <v>0</v>
      </c>
      <c r="H976" s="48">
        <f>IFERROR(Ações!$I976/(Ações!$P976-Table_1[[#This Row],[CAGR LUCRO 5A]]),0)</f>
        <v>0</v>
      </c>
      <c r="I976" s="48" t="str">
        <f>IF(Ações!$S976&lt;0,"",Ações!$O976*(1+Ações!$S976))</f>
        <v/>
      </c>
      <c r="J976" s="49">
        <f>IFERROR(IF(Ações!$B976="","",(VLOOKUP(Table_1[[#This Row],[AÇÕES]],'Dados Status Invest STOCKS'!A962:AD1577,4)/Table_1[[#This Row],[LPA]]))/100,0)</f>
        <v>0.22872093023255816</v>
      </c>
      <c r="K976" s="64">
        <f>IFERROR(IF(Ações!$B976="","",VLOOKUP(Table_1[[#This Row],[AÇÕES]],'Dados Status Invest STOCKS'!A962:AD1577,2)),0)</f>
        <v>67.709999999999994</v>
      </c>
      <c r="L976" s="65">
        <f>IFERROR(IF(Ações!$B976="","",VLOOKUP(Table_1[[#This Row],[AÇÕES]],'Dados Status Invest STOCKS'!A962:AD1577,3)/100),0)</f>
        <v>3.5999999999999999E-3</v>
      </c>
      <c r="M976" s="66">
        <f>IFERROR(IF(Ações!$B976="","",VLOOKUP(Table_1[[#This Row],[AÇÕES]],'Dados Status Invest STOCKS'!A962:AD1577,28)),0)</f>
        <v>1.72</v>
      </c>
      <c r="N976" s="66">
        <f>IFERROR(IF(Ações!$B976="","",VLOOKUP(Table_1[[#This Row],[AÇÕES]],'Dados Status Invest STOCKS'!A962:AD1577,27)),0)</f>
        <v>8.09</v>
      </c>
      <c r="O976" s="66">
        <f>IFERROR(IF(Ações!$L976="","",Ações!$K976*Ações!$L976),0)</f>
        <v>0.24375599999999997</v>
      </c>
      <c r="P976" s="67">
        <f t="shared" si="15"/>
        <v>0.06</v>
      </c>
      <c r="Q976" s="67">
        <f>IFERROR(Ações!$O976/Ações!$M976,0)</f>
        <v>0.14171860465116279</v>
      </c>
      <c r="R976" s="67">
        <f>IFERROR(IF(Ações!$B976="","",VLOOKUP(Table_1[[#This Row],[AÇÕES]],'Dados Status Invest STOCKS'!A962:AD1577,18)/100),0)</f>
        <v>0.21289999999999998</v>
      </c>
      <c r="S976" s="65">
        <f>IFERROR(IF(Ações!$B976="","",VLOOKUP(Table_1[[#This Row],[AÇÕES]],'Dados Status Invest STOCKS'!A962:AD1577,25)/100),0)</f>
        <v>-1.1899999999999999E-2</v>
      </c>
      <c r="T976" s="67">
        <f>(1-Ações!$Q976)*Ações!$R976</f>
        <v>0.18272810906976741</v>
      </c>
      <c r="U976" s="68">
        <f>IF(Ações!$S976=0,Ações!$T976,IF(Ações!$T976=0,Ações!$S976,AVERAGE(Ações!$S976,Ações!$T976)))</f>
        <v>8.541405453488371E-2</v>
      </c>
    </row>
    <row r="977" spans="2:21" ht="15.75" customHeight="1" x14ac:dyDescent="0.2">
      <c r="B977" s="63" t="str">
        <f>IFERROR('Dados Status Invest STOCKS'!A964,"-")</f>
        <v>CGRO</v>
      </c>
      <c r="C977" s="45">
        <f>IFERROR((Ações!$D977-Ações!$K977)/Ações!$D977,0)</f>
        <v>0</v>
      </c>
      <c r="D977" s="46">
        <f>(Ações!$O977)/0.06</f>
        <v>0</v>
      </c>
      <c r="E977" s="47">
        <f>IFERROR((Ações!$F977-Ações!$K977)/Ações!$F977,0)</f>
        <v>0</v>
      </c>
      <c r="F977" s="46" t="str">
        <f>IF(OR(Ações!$N977&lt;0,Ações!$M977&lt;0),"",(22.5*Ações!$M977*Ações!$N977)^0.5)</f>
        <v/>
      </c>
      <c r="G977" s="47">
        <f>IFERROR((Ações!$H977-Ações!$K977)/Ações!$H977,0)</f>
        <v>0</v>
      </c>
      <c r="H977" s="48">
        <f>IFERROR(Ações!$I977/(Ações!$P977-Table_1[[#This Row],[CAGR LUCRO 5A]]),0)</f>
        <v>0</v>
      </c>
      <c r="I977" s="48">
        <f>IF(Ações!$S977&lt;0,"",Ações!$O977*(1+Ações!$S977))</f>
        <v>0</v>
      </c>
      <c r="J977" s="49">
        <f>IFERROR(IF(Ações!$B977="","",(VLOOKUP(Table_1[[#This Row],[AÇÕES]],'Dados Status Invest STOCKS'!A963:AD1578,4)/Table_1[[#This Row],[LPA]]))/100,0)</f>
        <v>62.42</v>
      </c>
      <c r="K977" s="64">
        <f>IFERROR(IF(Ações!$B977="","",VLOOKUP(Table_1[[#This Row],[AÇÕES]],'Dados Status Invest STOCKS'!A963:AD1578,2)),0)</f>
        <v>9.75</v>
      </c>
      <c r="L977" s="65">
        <f>IFERROR(IF(Ações!$B977="","",VLOOKUP(Table_1[[#This Row],[AÇÕES]],'Dados Status Invest STOCKS'!A963:AD1578,3)/100),0)</f>
        <v>0</v>
      </c>
      <c r="M977" s="66">
        <f>IFERROR(IF(Ações!$B977="","",VLOOKUP(Table_1[[#This Row],[AÇÕES]],'Dados Status Invest STOCKS'!A963:AD1578,28)),0)</f>
        <v>-0.04</v>
      </c>
      <c r="N977" s="66">
        <f>IFERROR(IF(Ações!$B977="","",VLOOKUP(Table_1[[#This Row],[AÇÕES]],'Dados Status Invest STOCKS'!A963:AD1578,27)),0)</f>
        <v>0.33</v>
      </c>
      <c r="O977" s="66">
        <f>IFERROR(IF(Ações!$L977="","",Ações!$K977*Ações!$L977),0)</f>
        <v>0</v>
      </c>
      <c r="P977" s="67">
        <f t="shared" si="15"/>
        <v>0.06</v>
      </c>
      <c r="Q977" s="67">
        <f>IFERROR(Ações!$O977/Ações!$M977,0)</f>
        <v>0</v>
      </c>
      <c r="R977" s="67">
        <f>IFERROR(IF(Ações!$B977="","",VLOOKUP(Table_1[[#This Row],[AÇÕES]],'Dados Status Invest STOCKS'!A963:AD1578,18)/100),0)</f>
        <v>-0.1192</v>
      </c>
      <c r="S977" s="65">
        <f>IFERROR(IF(Ações!$B977="","",VLOOKUP(Table_1[[#This Row],[AÇÕES]],'Dados Status Invest STOCKS'!A963:AD1578,25)/100),0)</f>
        <v>0</v>
      </c>
      <c r="T977" s="67">
        <f>(1-Ações!$Q977)*Ações!$R977</f>
        <v>-0.1192</v>
      </c>
      <c r="U977" s="68">
        <f>IF(Ações!$S977=0,Ações!$T977,IF(Ações!$T977=0,Ações!$S977,AVERAGE(Ações!$S977,Ações!$T977)))</f>
        <v>-0.1192</v>
      </c>
    </row>
    <row r="978" spans="2:21" ht="15.75" customHeight="1" x14ac:dyDescent="0.2">
      <c r="B978" s="63" t="str">
        <f>IFERROR('Dados Status Invest STOCKS'!A965,"-")</f>
        <v>CGROU</v>
      </c>
      <c r="C978" s="45">
        <f>IFERROR((Ações!$D978-Ações!$K978)/Ações!$D978,0)</f>
        <v>0</v>
      </c>
      <c r="D978" s="46">
        <f>(Ações!$O978)/0.06</f>
        <v>0</v>
      </c>
      <c r="E978" s="47">
        <f>IFERROR((Ações!$F978-Ações!$K978)/Ações!$F978,0)</f>
        <v>0</v>
      </c>
      <c r="F978" s="46" t="str">
        <f>IF(OR(Ações!$N978&lt;0,Ações!$M978&lt;0),"",(22.5*Ações!$M978*Ações!$N978)^0.5)</f>
        <v/>
      </c>
      <c r="G978" s="47">
        <f>IFERROR((Ações!$H978-Ações!$K978)/Ações!$H978,0)</f>
        <v>0</v>
      </c>
      <c r="H978" s="48">
        <f>IFERROR(Ações!$I978/(Ações!$P978-Table_1[[#This Row],[CAGR LUCRO 5A]]),0)</f>
        <v>0</v>
      </c>
      <c r="I978" s="48">
        <f>IF(Ações!$S978&lt;0,"",Ações!$O978*(1+Ações!$S978))</f>
        <v>0</v>
      </c>
      <c r="J978" s="49">
        <f>IFERROR(IF(Ações!$B978="","",(VLOOKUP(Table_1[[#This Row],[AÇÕES]],'Dados Status Invest STOCKS'!A964:AD1579,4)/Table_1[[#This Row],[LPA]]))/100,0)</f>
        <v>71.702500000000001</v>
      </c>
      <c r="K978" s="64">
        <f>IFERROR(IF(Ações!$B978="","",VLOOKUP(Table_1[[#This Row],[AÇÕES]],'Dados Status Invest STOCKS'!A964:AD1579,2)),0)</f>
        <v>11.2</v>
      </c>
      <c r="L978" s="65">
        <f>IFERROR(IF(Ações!$B978="","",VLOOKUP(Table_1[[#This Row],[AÇÕES]],'Dados Status Invest STOCKS'!A964:AD1579,3)/100),0)</f>
        <v>0</v>
      </c>
      <c r="M978" s="66">
        <f>IFERROR(IF(Ações!$B978="","",VLOOKUP(Table_1[[#This Row],[AÇÕES]],'Dados Status Invest STOCKS'!A964:AD1579,28)),0)</f>
        <v>-0.04</v>
      </c>
      <c r="N978" s="66">
        <f>IFERROR(IF(Ações!$B978="","",VLOOKUP(Table_1[[#This Row],[AÇÕES]],'Dados Status Invest STOCKS'!A964:AD1579,27)),0)</f>
        <v>0.33</v>
      </c>
      <c r="O978" s="66">
        <f>IFERROR(IF(Ações!$L978="","",Ações!$K978*Ações!$L978),0)</f>
        <v>0</v>
      </c>
      <c r="P978" s="67">
        <f t="shared" si="15"/>
        <v>0.06</v>
      </c>
      <c r="Q978" s="67">
        <f>IFERROR(Ações!$O978/Ações!$M978,0)</f>
        <v>0</v>
      </c>
      <c r="R978" s="67">
        <f>IFERROR(IF(Ações!$B978="","",VLOOKUP(Table_1[[#This Row],[AÇÕES]],'Dados Status Invest STOCKS'!A964:AD1579,18)/100),0)</f>
        <v>-0.1192</v>
      </c>
      <c r="S978" s="65">
        <f>IFERROR(IF(Ações!$B978="","",VLOOKUP(Table_1[[#This Row],[AÇÕES]],'Dados Status Invest STOCKS'!A964:AD1579,25)/100),0)</f>
        <v>0</v>
      </c>
      <c r="T978" s="67">
        <f>(1-Ações!$Q978)*Ações!$R978</f>
        <v>-0.1192</v>
      </c>
      <c r="U978" s="68">
        <f>IF(Ações!$S978=0,Ações!$T978,IF(Ações!$T978=0,Ações!$S978,AVERAGE(Ações!$S978,Ações!$T978)))</f>
        <v>-0.1192</v>
      </c>
    </row>
    <row r="979" spans="2:21" ht="15.75" customHeight="1" x14ac:dyDescent="0.2">
      <c r="B979" s="63" t="str">
        <f>IFERROR('Dados Status Invest STOCKS'!A966,"-")</f>
        <v>CGROW</v>
      </c>
      <c r="C979" s="45">
        <f>IFERROR((Ações!$D979-Ações!$K979)/Ações!$D979,0)</f>
        <v>0</v>
      </c>
      <c r="D979" s="46">
        <f>(Ações!$O979)/0.06</f>
        <v>0</v>
      </c>
      <c r="E979" s="47">
        <f>IFERROR((Ações!$F979-Ações!$K979)/Ações!$F979,0)</f>
        <v>0</v>
      </c>
      <c r="F979" s="46" t="str">
        <f>IF(OR(Ações!$N979&lt;0,Ações!$M979&lt;0),"",(22.5*Ações!$M979*Ações!$N979)^0.5)</f>
        <v/>
      </c>
      <c r="G979" s="47">
        <f>IFERROR((Ações!$H979-Ações!$K979)/Ações!$H979,0)</f>
        <v>0</v>
      </c>
      <c r="H979" s="48">
        <f>IFERROR(Ações!$I979/(Ações!$P979-Table_1[[#This Row],[CAGR LUCRO 5A]]),0)</f>
        <v>0</v>
      </c>
      <c r="I979" s="48">
        <f>IF(Ações!$S979&lt;0,"",Ações!$O979*(1+Ações!$S979))</f>
        <v>0</v>
      </c>
      <c r="J979" s="49">
        <f>IFERROR(IF(Ações!$B979="","",(VLOOKUP(Table_1[[#This Row],[AÇÕES]],'Dados Status Invest STOCKS'!A965:AD1580,4)/Table_1[[#This Row],[LPA]]))/100,0)</f>
        <v>15.172499999999999</v>
      </c>
      <c r="K979" s="64">
        <f>IFERROR(IF(Ações!$B979="","",VLOOKUP(Table_1[[#This Row],[AÇÕES]],'Dados Status Invest STOCKS'!A965:AD1580,2)),0)</f>
        <v>2.37</v>
      </c>
      <c r="L979" s="65">
        <f>IFERROR(IF(Ações!$B979="","",VLOOKUP(Table_1[[#This Row],[AÇÕES]],'Dados Status Invest STOCKS'!A965:AD1580,3)/100),0)</f>
        <v>0</v>
      </c>
      <c r="M979" s="66">
        <f>IFERROR(IF(Ações!$B979="","",VLOOKUP(Table_1[[#This Row],[AÇÕES]],'Dados Status Invest STOCKS'!A965:AD1580,28)),0)</f>
        <v>-0.04</v>
      </c>
      <c r="N979" s="66">
        <f>IFERROR(IF(Ações!$B979="","",VLOOKUP(Table_1[[#This Row],[AÇÕES]],'Dados Status Invest STOCKS'!A965:AD1580,27)),0)</f>
        <v>0.33</v>
      </c>
      <c r="O979" s="66">
        <f>IFERROR(IF(Ações!$L979="","",Ações!$K979*Ações!$L979),0)</f>
        <v>0</v>
      </c>
      <c r="P979" s="67">
        <f t="shared" si="15"/>
        <v>0.06</v>
      </c>
      <c r="Q979" s="67">
        <f>IFERROR(Ações!$O979/Ações!$M979,0)</f>
        <v>0</v>
      </c>
      <c r="R979" s="67">
        <f>IFERROR(IF(Ações!$B979="","",VLOOKUP(Table_1[[#This Row],[AÇÕES]],'Dados Status Invest STOCKS'!A965:AD1580,18)/100),0)</f>
        <v>-0.1192</v>
      </c>
      <c r="S979" s="65">
        <f>IFERROR(IF(Ações!$B979="","",VLOOKUP(Table_1[[#This Row],[AÇÕES]],'Dados Status Invest STOCKS'!A965:AD1580,25)/100),0)</f>
        <v>0</v>
      </c>
      <c r="T979" s="67">
        <f>(1-Ações!$Q979)*Ações!$R979</f>
        <v>-0.1192</v>
      </c>
      <c r="U979" s="68">
        <f>IF(Ações!$S979=0,Ações!$T979,IF(Ações!$T979=0,Ações!$S979,AVERAGE(Ações!$S979,Ações!$T979)))</f>
        <v>-0.1192</v>
      </c>
    </row>
    <row r="980" spans="2:21" ht="15.75" customHeight="1" x14ac:dyDescent="0.2">
      <c r="B980" s="63" t="str">
        <f>IFERROR('Dados Status Invest STOCKS'!A967,"-")</f>
        <v>CHCI</v>
      </c>
      <c r="C980" s="45">
        <f>IFERROR((Ações!$D980-Ações!$K980)/Ações!$D980,0)</f>
        <v>0</v>
      </c>
      <c r="D980" s="46">
        <f>(Ações!$O980)/0.06</f>
        <v>0</v>
      </c>
      <c r="E980" s="47">
        <f>IFERROR((Ações!$F980-Ações!$K980)/Ações!$F980,0)</f>
        <v>0.59076995731403426</v>
      </c>
      <c r="F980" s="46">
        <f>IF(OR(Ações!$N980&lt;0,Ações!$M980&lt;0),"",(22.5*Ações!$M980*Ações!$N980)^0.5)</f>
        <v>11.191749193043954</v>
      </c>
      <c r="G980" s="47">
        <f>IFERROR((Ações!$H980-Ações!$K980)/Ações!$H980,0)</f>
        <v>0</v>
      </c>
      <c r="H980" s="48">
        <f>IFERROR(Ações!$I980/(Ações!$P980-Table_1[[#This Row],[CAGR LUCRO 5A]]),0)</f>
        <v>0</v>
      </c>
      <c r="I980" s="48">
        <f>IF(Ações!$S980&lt;0,"",Ações!$O980*(1+Ações!$S980))</f>
        <v>0</v>
      </c>
      <c r="J980" s="49">
        <f>IFERROR(IF(Ações!$B980="","",(VLOOKUP(Table_1[[#This Row],[AÇÕES]],'Dados Status Invest STOCKS'!A966:AD1581,4)/Table_1[[#This Row],[LPA]]))/100,0)</f>
        <v>1.4301675977653631E-2</v>
      </c>
      <c r="K980" s="64">
        <f>IFERROR(IF(Ações!$B980="","",VLOOKUP(Table_1[[#This Row],[AÇÕES]],'Dados Status Invest STOCKS'!A966:AD1581,2)),0)</f>
        <v>4.58</v>
      </c>
      <c r="L980" s="65">
        <f>IFERROR(IF(Ações!$B980="","",VLOOKUP(Table_1[[#This Row],[AÇÕES]],'Dados Status Invest STOCKS'!A966:AD1581,3)/100),0)</f>
        <v>0</v>
      </c>
      <c r="M980" s="66">
        <f>IFERROR(IF(Ações!$B980="","",VLOOKUP(Table_1[[#This Row],[AÇÕES]],'Dados Status Invest STOCKS'!A966:AD1581,28)),0)</f>
        <v>1.79</v>
      </c>
      <c r="N980" s="66">
        <f>IFERROR(IF(Ações!$B980="","",VLOOKUP(Table_1[[#This Row],[AÇÕES]],'Dados Status Invest STOCKS'!A966:AD1581,27)),0)</f>
        <v>3.11</v>
      </c>
      <c r="O980" s="66">
        <f>IFERROR(IF(Ações!$L980="","",Ações!$K980*Ações!$L980),0)</f>
        <v>0</v>
      </c>
      <c r="P980" s="67">
        <f t="shared" si="15"/>
        <v>0.06</v>
      </c>
      <c r="Q980" s="67">
        <f>IFERROR(Ações!$O980/Ações!$M980,0)</f>
        <v>0</v>
      </c>
      <c r="R980" s="67">
        <f>IFERROR(IF(Ações!$B980="","",VLOOKUP(Table_1[[#This Row],[AÇÕES]],'Dados Status Invest STOCKS'!A966:AD1581,18)/100),0)</f>
        <v>0.57450000000000001</v>
      </c>
      <c r="S980" s="65">
        <f>IFERROR(IF(Ações!$B980="","",VLOOKUP(Table_1[[#This Row],[AÇÕES]],'Dados Status Invest STOCKS'!A966:AD1581,25)/100),0)</f>
        <v>0</v>
      </c>
      <c r="T980" s="67">
        <f>(1-Ações!$Q980)*Ações!$R980</f>
        <v>0.57450000000000001</v>
      </c>
      <c r="U980" s="68">
        <f>IF(Ações!$S980=0,Ações!$T980,IF(Ações!$T980=0,Ações!$S980,AVERAGE(Ações!$S980,Ações!$T980)))</f>
        <v>0.57450000000000001</v>
      </c>
    </row>
    <row r="981" spans="2:21" ht="15.75" customHeight="1" x14ac:dyDescent="0.2">
      <c r="B981" s="63" t="str">
        <f>IFERROR('Dados Status Invest STOCKS'!A968,"-")</f>
        <v>CHCO</v>
      </c>
      <c r="C981" s="45">
        <f>IFERROR((Ações!$D981-Ações!$K981)/Ações!$D981,0)</f>
        <v>-1.0979020979020977</v>
      </c>
      <c r="D981" s="46">
        <f>(Ações!$O981)/0.06</f>
        <v>39.005633333333336</v>
      </c>
      <c r="E981" s="47">
        <f>IFERROR((Ações!$F981-Ações!$K981)/Ações!$F981,0)</f>
        <v>-7.485124237576013E-2</v>
      </c>
      <c r="F981" s="46">
        <f>IF(OR(Ações!$N981&lt;0,Ações!$M981&lt;0),"",(22.5*Ações!$M981*Ações!$N981)^0.5)</f>
        <v>76.131465242697118</v>
      </c>
      <c r="G981" s="47">
        <f>IFERROR((Ações!$H981-Ações!$K981)/Ações!$H981,0)</f>
        <v>2.4603006828644141</v>
      </c>
      <c r="H981" s="48">
        <f>IFERROR(Ações!$I981/(Ações!$P981-Table_1[[#This Row],[CAGR LUCRO 5A]]),0)</f>
        <v>-56.036404666666684</v>
      </c>
      <c r="I981" s="48">
        <f>IF(Ações!$S981&lt;0,"",Ações!$O981*(1+Ações!$S981))</f>
        <v>2.5888818956000001</v>
      </c>
      <c r="J981" s="49">
        <f>IFERROR(IF(Ações!$B981="","",(VLOOKUP(Table_1[[#This Row],[AÇÕES]],'Dados Status Invest STOCKS'!A967:AD1582,4)/Table_1[[#This Row],[LPA]]))/100,0)</f>
        <v>2.4747826086956522E-2</v>
      </c>
      <c r="K981" s="64">
        <f>IFERROR(IF(Ações!$B981="","",VLOOKUP(Table_1[[#This Row],[AÇÕES]],'Dados Status Invest STOCKS'!A967:AD1582,2)),0)</f>
        <v>81.83</v>
      </c>
      <c r="L981" s="65">
        <f>IFERROR(IF(Ações!$B981="","",VLOOKUP(Table_1[[#This Row],[AÇÕES]],'Dados Status Invest STOCKS'!A967:AD1582,3)/100),0)</f>
        <v>2.86E-2</v>
      </c>
      <c r="M981" s="66">
        <f>IFERROR(IF(Ações!$B981="","",VLOOKUP(Table_1[[#This Row],[AÇÕES]],'Dados Status Invest STOCKS'!A967:AD1582,28)),0)</f>
        <v>5.75</v>
      </c>
      <c r="N981" s="66">
        <f>IFERROR(IF(Ações!$B981="","",VLOOKUP(Table_1[[#This Row],[AÇÕES]],'Dados Status Invest STOCKS'!A967:AD1582,27)),0)</f>
        <v>44.8</v>
      </c>
      <c r="O981" s="66">
        <f>IFERROR(IF(Ações!$L981="","",Ações!$K981*Ações!$L981),0)</f>
        <v>2.340338</v>
      </c>
      <c r="P981" s="67">
        <f t="shared" si="15"/>
        <v>0.06</v>
      </c>
      <c r="Q981" s="67">
        <f>IFERROR(Ações!$O981/Ações!$M981,0)</f>
        <v>0.40701530434782607</v>
      </c>
      <c r="R981" s="67">
        <f>IFERROR(IF(Ações!$B981="","",VLOOKUP(Table_1[[#This Row],[AÇÕES]],'Dados Status Invest STOCKS'!A967:AD1582,18)/100),0)</f>
        <v>0.1283</v>
      </c>
      <c r="S981" s="65">
        <f>IFERROR(IF(Ações!$B981="","",VLOOKUP(Table_1[[#This Row],[AÇÕES]],'Dados Status Invest STOCKS'!A967:AD1582,25)/100),0)</f>
        <v>0.10619999999999999</v>
      </c>
      <c r="T981" s="67">
        <f>(1-Ações!$Q981)*Ações!$R981</f>
        <v>7.607993645217391E-2</v>
      </c>
      <c r="U981" s="68">
        <f>IF(Ações!$S981=0,Ações!$T981,IF(Ações!$T981=0,Ações!$S981,AVERAGE(Ações!$S981,Ações!$T981)))</f>
        <v>9.1139968226086943E-2</v>
      </c>
    </row>
    <row r="982" spans="2:21" ht="15.75" customHeight="1" x14ac:dyDescent="0.2">
      <c r="B982" s="63" t="str">
        <f>IFERROR('Dados Status Invest STOCKS'!A969,"-")</f>
        <v>CHD</v>
      </c>
      <c r="C982" s="45">
        <f>IFERROR((Ações!$D982-Ações!$K982)/Ações!$D982,0)</f>
        <v>-5.1224489795918364</v>
      </c>
      <c r="D982" s="46">
        <f>(Ações!$O982)/0.06</f>
        <v>16.7286</v>
      </c>
      <c r="E982" s="47">
        <f>IFERROR((Ações!$F982-Ações!$K982)/Ações!$F982,0)</f>
        <v>-2.1806686511345439</v>
      </c>
      <c r="F982" s="46">
        <f>IF(OR(Ações!$N982&lt;0,Ações!$M982&lt;0),"",(22.5*Ações!$M982*Ações!$N982)^0.5)</f>
        <v>32.200776388155617</v>
      </c>
      <c r="G982" s="47">
        <f>IFERROR((Ações!$H982-Ações!$K982)/Ações!$H982,0)</f>
        <v>8.0607800549092143</v>
      </c>
      <c r="H982" s="48">
        <f>IFERROR(Ações!$I982/(Ações!$P982-Table_1[[#This Row],[CAGR LUCRO 5A]]),0)</f>
        <v>-14.505479451776649</v>
      </c>
      <c r="I982" s="48">
        <f>IF(Ações!$S982&lt;0,"",Ações!$O982*(1+Ações!$S982))</f>
        <v>1.1430317808000001</v>
      </c>
      <c r="J982" s="49">
        <f>IFERROR(IF(Ações!$B982="","",(VLOOKUP(Table_1[[#This Row],[AÇÕES]],'Dados Status Invest STOCKS'!A968:AD1583,4)/Table_1[[#This Row],[LPA]]))/100,0)</f>
        <v>9.5243902439024405E-2</v>
      </c>
      <c r="K982" s="64">
        <f>IFERROR(IF(Ações!$B982="","",VLOOKUP(Table_1[[#This Row],[AÇÕES]],'Dados Status Invest STOCKS'!A968:AD1583,2)),0)</f>
        <v>102.42</v>
      </c>
      <c r="L982" s="65">
        <f>IFERROR(IF(Ações!$B982="","",VLOOKUP(Table_1[[#This Row],[AÇÕES]],'Dados Status Invest STOCKS'!A968:AD1583,3)/100),0)</f>
        <v>9.7999999999999997E-3</v>
      </c>
      <c r="M982" s="66">
        <f>IFERROR(IF(Ações!$B982="","",VLOOKUP(Table_1[[#This Row],[AÇÕES]],'Dados Status Invest STOCKS'!A968:AD1583,28)),0)</f>
        <v>3.28</v>
      </c>
      <c r="N982" s="66">
        <f>IFERROR(IF(Ações!$B982="","",VLOOKUP(Table_1[[#This Row],[AÇÕES]],'Dados Status Invest STOCKS'!A968:AD1583,27)),0)</f>
        <v>14.05</v>
      </c>
      <c r="O982" s="66">
        <f>IFERROR(IF(Ações!$L982="","",Ações!$K982*Ações!$L982),0)</f>
        <v>1.0037160000000001</v>
      </c>
      <c r="P982" s="67">
        <f t="shared" si="15"/>
        <v>0.06</v>
      </c>
      <c r="Q982" s="67">
        <f>IFERROR(Ações!$O982/Ações!$M982,0)</f>
        <v>0.30601097560975615</v>
      </c>
      <c r="R982" s="67">
        <f>IFERROR(IF(Ações!$B982="","",VLOOKUP(Table_1[[#This Row],[AÇÕES]],'Dados Status Invest STOCKS'!A968:AD1583,18)/100),0)</f>
        <v>0.23329999999999998</v>
      </c>
      <c r="S982" s="65">
        <f>IFERROR(IF(Ações!$B982="","",VLOOKUP(Table_1[[#This Row],[AÇÕES]],'Dados Status Invest STOCKS'!A968:AD1583,25)/100),0)</f>
        <v>0.13880000000000001</v>
      </c>
      <c r="T982" s="67">
        <f>(1-Ações!$Q982)*Ações!$R982</f>
        <v>0.16190763939024386</v>
      </c>
      <c r="U982" s="68">
        <f>IF(Ações!$S982=0,Ações!$T982,IF(Ações!$T982=0,Ações!$S982,AVERAGE(Ações!$S982,Ações!$T982)))</f>
        <v>0.15035381969512193</v>
      </c>
    </row>
    <row r="983" spans="2:21" ht="15.75" customHeight="1" x14ac:dyDescent="0.2">
      <c r="B983" s="63" t="str">
        <f>IFERROR('Dados Status Invest STOCKS'!A970,"-")</f>
        <v>CHDN</v>
      </c>
      <c r="C983" s="45">
        <f>IFERROR((Ações!$D983-Ações!$K983)/Ações!$D983,0)</f>
        <v>-17.749999999999996</v>
      </c>
      <c r="D983" s="46">
        <f>(Ações!$O983)/0.06</f>
        <v>11.036800000000001</v>
      </c>
      <c r="E983" s="47">
        <f>IFERROR((Ações!$F983-Ações!$K983)/Ações!$F983,0)</f>
        <v>-5.0701866797143866</v>
      </c>
      <c r="F983" s="46">
        <f>IF(OR(Ações!$N983&lt;0,Ações!$M983&lt;0),"",(22.5*Ações!$M983*Ações!$N983)^0.5)</f>
        <v>34.091208544139356</v>
      </c>
      <c r="G983" s="47">
        <f>IFERROR((Ações!$H983-Ações!$K983)/Ações!$H983,0)</f>
        <v>-17.749999999999996</v>
      </c>
      <c r="H983" s="48">
        <f>IFERROR(Ações!$I983/(Ações!$P983-Table_1[[#This Row],[CAGR LUCRO 5A]]),0)</f>
        <v>11.036800000000001</v>
      </c>
      <c r="I983" s="48">
        <f>IF(Ações!$S983&lt;0,"",Ações!$O983*(1+Ações!$S983))</f>
        <v>0.66220800000000002</v>
      </c>
      <c r="J983" s="49">
        <f>IFERROR(IF(Ações!$B983="","",(VLOOKUP(Table_1[[#This Row],[AÇÕES]],'Dados Status Invest STOCKS'!A969:AD1584,4)/Table_1[[#This Row],[LPA]]))/100,0)</f>
        <v>6.0909090909090906E-2</v>
      </c>
      <c r="K983" s="64">
        <f>IFERROR(IF(Ações!$B983="","",VLOOKUP(Table_1[[#This Row],[AÇÕES]],'Dados Status Invest STOCKS'!A969:AD1584,2)),0)</f>
        <v>206.94</v>
      </c>
      <c r="L983" s="65">
        <f>IFERROR(IF(Ações!$B983="","",VLOOKUP(Table_1[[#This Row],[AÇÕES]],'Dados Status Invest STOCKS'!A969:AD1584,3)/100),0)</f>
        <v>3.2000000000000002E-3</v>
      </c>
      <c r="M983" s="66">
        <f>IFERROR(IF(Ações!$B983="","",VLOOKUP(Table_1[[#This Row],[AÇÕES]],'Dados Status Invest STOCKS'!A969:AD1584,28)),0)</f>
        <v>5.83</v>
      </c>
      <c r="N983" s="66">
        <f>IFERROR(IF(Ações!$B983="","",VLOOKUP(Table_1[[#This Row],[AÇÕES]],'Dados Status Invest STOCKS'!A969:AD1584,27)),0)</f>
        <v>8.86</v>
      </c>
      <c r="O983" s="66">
        <f>IFERROR(IF(Ações!$L983="","",Ações!$K983*Ações!$L983),0)</f>
        <v>0.66220800000000002</v>
      </c>
      <c r="P983" s="67">
        <f t="shared" si="15"/>
        <v>0.06</v>
      </c>
      <c r="Q983" s="67">
        <f>IFERROR(Ações!$O983/Ações!$M983,0)</f>
        <v>0.11358627787307032</v>
      </c>
      <c r="R983" s="67">
        <f>IFERROR(IF(Ações!$B983="","",VLOOKUP(Table_1[[#This Row],[AÇÕES]],'Dados Status Invest STOCKS'!A969:AD1584,18)/100),0)</f>
        <v>0.65790000000000004</v>
      </c>
      <c r="S983" s="65">
        <f>IFERROR(IF(Ações!$B983="","",VLOOKUP(Table_1[[#This Row],[AÇÕES]],'Dados Status Invest STOCKS'!A969:AD1584,25)/100),0)</f>
        <v>0</v>
      </c>
      <c r="T983" s="67">
        <f>(1-Ações!$Q983)*Ações!$R983</f>
        <v>0.58317158778730704</v>
      </c>
      <c r="U983" s="68">
        <f>IF(Ações!$S983=0,Ações!$T983,IF(Ações!$T983=0,Ações!$S983,AVERAGE(Ações!$S983,Ações!$T983)))</f>
        <v>0.58317158778730704</v>
      </c>
    </row>
    <row r="984" spans="2:21" ht="15.75" customHeight="1" x14ac:dyDescent="0.2">
      <c r="B984" s="63" t="str">
        <f>IFERROR('Dados Status Invest STOCKS'!A971,"-")</f>
        <v>CHE</v>
      </c>
      <c r="C984" s="45">
        <f>IFERROR((Ações!$D984-Ações!$K984)/Ações!$D984,0)</f>
        <v>-19.689655172413794</v>
      </c>
      <c r="D984" s="46">
        <f>(Ações!$O984)/0.06</f>
        <v>23.080616666666664</v>
      </c>
      <c r="E984" s="47">
        <f>IFERROR((Ações!$F984-Ações!$K984)/Ações!$F984,0)</f>
        <v>-2.163831018620975</v>
      </c>
      <c r="F984" s="46">
        <f>IF(OR(Ações!$N984&lt;0,Ações!$M984&lt;0),"",(22.5*Ações!$M984*Ações!$N984)^0.5)</f>
        <v>150.9341039990631</v>
      </c>
      <c r="G984" s="47">
        <f>IFERROR((Ações!$H984-Ações!$K984)/Ações!$H984,0)</f>
        <v>50.364615243101916</v>
      </c>
      <c r="H984" s="48">
        <f>IFERROR(Ações!$I984/(Ações!$P984-Table_1[[#This Row],[CAGR LUCRO 5A]]),0)</f>
        <v>-9.6735282478825511</v>
      </c>
      <c r="I984" s="48">
        <f>IF(Ações!$S984&lt;0,"",Ações!$O984*(1+Ações!$S984))</f>
        <v>1.7131818527</v>
      </c>
      <c r="J984" s="49">
        <f>IFERROR(IF(Ações!$B984="","",(VLOOKUP(Table_1[[#This Row],[AÇÕES]],'Dados Status Invest STOCKS'!A970:AD1585,4)/Table_1[[#This Row],[LPA]]))/100,0)</f>
        <v>1.1950975487743874E-2</v>
      </c>
      <c r="K984" s="64">
        <f>IFERROR(IF(Ações!$B984="","",VLOOKUP(Table_1[[#This Row],[AÇÕES]],'Dados Status Invest STOCKS'!A970:AD1585,2)),0)</f>
        <v>477.53</v>
      </c>
      <c r="L984" s="65">
        <f>IFERROR(IF(Ações!$B984="","",VLOOKUP(Table_1[[#This Row],[AÇÕES]],'Dados Status Invest STOCKS'!A970:AD1585,3)/100),0)</f>
        <v>2.8999999999999998E-3</v>
      </c>
      <c r="M984" s="66">
        <f>IFERROR(IF(Ações!$B984="","",VLOOKUP(Table_1[[#This Row],[AÇÕES]],'Dados Status Invest STOCKS'!A970:AD1585,28)),0)</f>
        <v>19.989999999999998</v>
      </c>
      <c r="N984" s="66">
        <f>IFERROR(IF(Ações!$B984="","",VLOOKUP(Table_1[[#This Row],[AÇÕES]],'Dados Status Invest STOCKS'!A970:AD1585,27)),0)</f>
        <v>50.65</v>
      </c>
      <c r="O984" s="66">
        <f>IFERROR(IF(Ações!$L984="","",Ações!$K984*Ações!$L984),0)</f>
        <v>1.3848369999999999</v>
      </c>
      <c r="P984" s="67">
        <f t="shared" si="15"/>
        <v>0.06</v>
      </c>
      <c r="Q984" s="67">
        <f>IFERROR(Ações!$O984/Ações!$M984,0)</f>
        <v>6.9276488244122067E-2</v>
      </c>
      <c r="R984" s="67">
        <f>IFERROR(IF(Ações!$B984="","",VLOOKUP(Table_1[[#This Row],[AÇÕES]],'Dados Status Invest STOCKS'!A970:AD1585,18)/100),0)</f>
        <v>0.39460000000000001</v>
      </c>
      <c r="S984" s="65">
        <f>IFERROR(IF(Ações!$B984="","",VLOOKUP(Table_1[[#This Row],[AÇÕES]],'Dados Status Invest STOCKS'!A970:AD1585,25)/100),0)</f>
        <v>0.23710000000000001</v>
      </c>
      <c r="T984" s="67">
        <f>(1-Ações!$Q984)*Ações!$R984</f>
        <v>0.36726349773886946</v>
      </c>
      <c r="U984" s="68">
        <f>IF(Ações!$S984=0,Ações!$T984,IF(Ações!$T984=0,Ações!$S984,AVERAGE(Ações!$S984,Ações!$T984)))</f>
        <v>0.30218174886943472</v>
      </c>
    </row>
    <row r="985" spans="2:21" ht="15.75" customHeight="1" x14ac:dyDescent="0.2">
      <c r="B985" s="63" t="str">
        <f>IFERROR('Dados Status Invest STOCKS'!A972,"-")</f>
        <v>CHEF</v>
      </c>
      <c r="C985" s="45">
        <f>IFERROR((Ações!$D985-Ações!$K985)/Ações!$D985,0)</f>
        <v>0</v>
      </c>
      <c r="D985" s="46">
        <f>(Ações!$O985)/0.06</f>
        <v>0</v>
      </c>
      <c r="E985" s="47">
        <f>IFERROR((Ações!$F985-Ações!$K985)/Ações!$F985,0)</f>
        <v>0</v>
      </c>
      <c r="F985" s="46" t="str">
        <f>IF(OR(Ações!$N985&lt;0,Ações!$M985&lt;0),"",(22.5*Ações!$M985*Ações!$N985)^0.5)</f>
        <v/>
      </c>
      <c r="G985" s="47">
        <f>IFERROR((Ações!$H985-Ações!$K985)/Ações!$H985,0)</f>
        <v>0</v>
      </c>
      <c r="H985" s="48">
        <f>IFERROR(Ações!$I985/(Ações!$P985-Table_1[[#This Row],[CAGR LUCRO 5A]]),0)</f>
        <v>0</v>
      </c>
      <c r="I985" s="48">
        <f>IF(Ações!$S985&lt;0,"",Ações!$O985*(1+Ações!$S985))</f>
        <v>0</v>
      </c>
      <c r="J985" s="49">
        <f>IFERROR(IF(Ações!$B985="","",(VLOOKUP(Table_1[[#This Row],[AÇÕES]],'Dados Status Invest STOCKS'!A971:AD1586,4)/Table_1[[#This Row],[LPA]]))/100,0)</f>
        <v>0.17639097744360904</v>
      </c>
      <c r="K985" s="64">
        <f>IFERROR(IF(Ações!$B985="","",VLOOKUP(Table_1[[#This Row],[AÇÕES]],'Dados Status Invest STOCKS'!A971:AD1586,2)),0)</f>
        <v>31.22</v>
      </c>
      <c r="L985" s="65">
        <f>IFERROR(IF(Ações!$B985="","",VLOOKUP(Table_1[[#This Row],[AÇÕES]],'Dados Status Invest STOCKS'!A971:AD1586,3)/100),0)</f>
        <v>0</v>
      </c>
      <c r="M985" s="66">
        <f>IFERROR(IF(Ações!$B985="","",VLOOKUP(Table_1[[#This Row],[AÇÕES]],'Dados Status Invest STOCKS'!A971:AD1586,28)),0)</f>
        <v>-1.33</v>
      </c>
      <c r="N985" s="66">
        <f>IFERROR(IF(Ações!$B985="","",VLOOKUP(Table_1[[#This Row],[AÇÕES]],'Dados Status Invest STOCKS'!A971:AD1586,27)),0)</f>
        <v>8.9499999999999993</v>
      </c>
      <c r="O985" s="66">
        <f>IFERROR(IF(Ações!$L985="","",Ações!$K985*Ações!$L985),0)</f>
        <v>0</v>
      </c>
      <c r="P985" s="67">
        <f t="shared" si="15"/>
        <v>0.06</v>
      </c>
      <c r="Q985" s="67">
        <f>IFERROR(Ações!$O985/Ações!$M985,0)</f>
        <v>0</v>
      </c>
      <c r="R985" s="67">
        <f>IFERROR(IF(Ações!$B985="","",VLOOKUP(Table_1[[#This Row],[AÇÕES]],'Dados Status Invest STOCKS'!A971:AD1586,18)/100),0)</f>
        <v>-0.1487</v>
      </c>
      <c r="S985" s="65">
        <f>IFERROR(IF(Ações!$B985="","",VLOOKUP(Table_1[[#This Row],[AÇÕES]],'Dados Status Invest STOCKS'!A971:AD1586,25)/100),0)</f>
        <v>0</v>
      </c>
      <c r="T985" s="67">
        <f>(1-Ações!$Q985)*Ações!$R985</f>
        <v>-0.1487</v>
      </c>
      <c r="U985" s="68">
        <f>IF(Ações!$S985=0,Ações!$T985,IF(Ações!$T985=0,Ações!$S985,AVERAGE(Ações!$S985,Ações!$T985)))</f>
        <v>-0.1487</v>
      </c>
    </row>
    <row r="986" spans="2:21" ht="15.75" customHeight="1" x14ac:dyDescent="0.2">
      <c r="B986" s="63" t="str">
        <f>IFERROR('Dados Status Invest STOCKS'!A973,"-")</f>
        <v>CHEK</v>
      </c>
      <c r="C986" s="45">
        <f>IFERROR((Ações!$D986-Ações!$K986)/Ações!$D986,0)</f>
        <v>0</v>
      </c>
      <c r="D986" s="46">
        <f>(Ações!$O986)/0.06</f>
        <v>0</v>
      </c>
      <c r="E986" s="47">
        <f>IFERROR((Ações!$F986-Ações!$K986)/Ações!$F986,0)</f>
        <v>0</v>
      </c>
      <c r="F986" s="46" t="str">
        <f>IF(OR(Ações!$N986&lt;0,Ações!$M986&lt;0),"",(22.5*Ações!$M986*Ações!$N986)^0.5)</f>
        <v/>
      </c>
      <c r="G986" s="47">
        <f>IFERROR((Ações!$H986-Ações!$K986)/Ações!$H986,0)</f>
        <v>0</v>
      </c>
      <c r="H986" s="48">
        <f>IFERROR(Ações!$I986/(Ações!$P986-Table_1[[#This Row],[CAGR LUCRO 5A]]),0)</f>
        <v>0</v>
      </c>
      <c r="I986" s="48">
        <f>IF(Ações!$S986&lt;0,"",Ações!$O986*(1+Ações!$S986))</f>
        <v>0</v>
      </c>
      <c r="J986" s="49">
        <f>IFERROR(IF(Ações!$B986="","",(VLOOKUP(Table_1[[#This Row],[AÇÕES]],'Dados Status Invest STOCKS'!A972:AD1587,4)/Table_1[[#This Row],[LPA]]))/100,0)</f>
        <v>0.25499999999999995</v>
      </c>
      <c r="K986" s="64">
        <f>IFERROR(IF(Ações!$B986="","",VLOOKUP(Table_1[[#This Row],[AÇÕES]],'Dados Status Invest STOCKS'!A972:AD1587,2)),0)</f>
        <v>0.51</v>
      </c>
      <c r="L986" s="65">
        <f>IFERROR(IF(Ações!$B986="","",VLOOKUP(Table_1[[#This Row],[AÇÕES]],'Dados Status Invest STOCKS'!A972:AD1587,3)/100),0)</f>
        <v>0</v>
      </c>
      <c r="M986" s="66">
        <f>IFERROR(IF(Ações!$B986="","",VLOOKUP(Table_1[[#This Row],[AÇÕES]],'Dados Status Invest STOCKS'!A972:AD1587,28)),0)</f>
        <v>-0.14000000000000001</v>
      </c>
      <c r="N986" s="66">
        <f>IFERROR(IF(Ações!$B986="","",VLOOKUP(Table_1[[#This Row],[AÇÕES]],'Dados Status Invest STOCKS'!A972:AD1587,27)),0)</f>
        <v>0.28999999999999998</v>
      </c>
      <c r="O986" s="66">
        <f>IFERROR(IF(Ações!$L986="","",Ações!$K986*Ações!$L986),0)</f>
        <v>0</v>
      </c>
      <c r="P986" s="67">
        <f t="shared" si="15"/>
        <v>0.06</v>
      </c>
      <c r="Q986" s="67">
        <f>IFERROR(Ações!$O986/Ações!$M986,0)</f>
        <v>0</v>
      </c>
      <c r="R986" s="67">
        <f>IFERROR(IF(Ações!$B986="","",VLOOKUP(Table_1[[#This Row],[AÇÕES]],'Dados Status Invest STOCKS'!A972:AD1587,18)/100),0)</f>
        <v>-0.48729999999999996</v>
      </c>
      <c r="S986" s="65">
        <f>IFERROR(IF(Ações!$B986="","",VLOOKUP(Table_1[[#This Row],[AÇÕES]],'Dados Status Invest STOCKS'!A972:AD1587,25)/100),0)</f>
        <v>0</v>
      </c>
      <c r="T986" s="67">
        <f>(1-Ações!$Q986)*Ações!$R986</f>
        <v>-0.48729999999999996</v>
      </c>
      <c r="U986" s="68">
        <f>IF(Ações!$S986=0,Ações!$T986,IF(Ações!$T986=0,Ações!$S986,AVERAGE(Ações!$S986,Ações!$T986)))</f>
        <v>-0.48729999999999996</v>
      </c>
    </row>
    <row r="987" spans="2:21" ht="15.75" customHeight="1" x14ac:dyDescent="0.2">
      <c r="B987" s="63" t="str">
        <f>IFERROR('Dados Status Invest STOCKS'!A974,"-")</f>
        <v>CHEKZ</v>
      </c>
      <c r="C987" s="45">
        <f>IFERROR((Ações!$D987-Ações!$K987)/Ações!$D987,0)</f>
        <v>0</v>
      </c>
      <c r="D987" s="46">
        <f>(Ações!$O987)/0.06</f>
        <v>0</v>
      </c>
      <c r="E987" s="47">
        <f>IFERROR((Ações!$F987-Ações!$K987)/Ações!$F987,0)</f>
        <v>0</v>
      </c>
      <c r="F987" s="46" t="str">
        <f>IF(OR(Ações!$N987&lt;0,Ações!$M987&lt;0),"",(22.5*Ações!$M987*Ações!$N987)^0.5)</f>
        <v/>
      </c>
      <c r="G987" s="47">
        <f>IFERROR((Ações!$H987-Ações!$K987)/Ações!$H987,0)</f>
        <v>0</v>
      </c>
      <c r="H987" s="48">
        <f>IFERROR(Ações!$I987/(Ações!$P987-Table_1[[#This Row],[CAGR LUCRO 5A]]),0)</f>
        <v>0</v>
      </c>
      <c r="I987" s="48">
        <f>IF(Ações!$S987&lt;0,"",Ações!$O987*(1+Ações!$S987))</f>
        <v>0</v>
      </c>
      <c r="J987" s="49">
        <f>IFERROR(IF(Ações!$B987="","",(VLOOKUP(Table_1[[#This Row],[AÇÕES]],'Dados Status Invest STOCKS'!A973:AD1588,4)/Table_1[[#This Row],[LPA]]))/100,0)</f>
        <v>4.4999999999999998E-2</v>
      </c>
      <c r="K987" s="64">
        <f>IFERROR(IF(Ações!$B987="","",VLOOKUP(Table_1[[#This Row],[AÇÕES]],'Dados Status Invest STOCKS'!A973:AD1588,2)),0)</f>
        <v>0.09</v>
      </c>
      <c r="L987" s="65">
        <f>IFERROR(IF(Ações!$B987="","",VLOOKUP(Table_1[[#This Row],[AÇÕES]],'Dados Status Invest STOCKS'!A973:AD1588,3)/100),0)</f>
        <v>0</v>
      </c>
      <c r="M987" s="66">
        <f>IFERROR(IF(Ações!$B987="","",VLOOKUP(Table_1[[#This Row],[AÇÕES]],'Dados Status Invest STOCKS'!A973:AD1588,28)),0)</f>
        <v>-0.14000000000000001</v>
      </c>
      <c r="N987" s="66">
        <f>IFERROR(IF(Ações!$B987="","",VLOOKUP(Table_1[[#This Row],[AÇÕES]],'Dados Status Invest STOCKS'!A973:AD1588,27)),0)</f>
        <v>0.28999999999999998</v>
      </c>
      <c r="O987" s="66">
        <f>IFERROR(IF(Ações!$L987="","",Ações!$K987*Ações!$L987),0)</f>
        <v>0</v>
      </c>
      <c r="P987" s="67">
        <f t="shared" si="15"/>
        <v>0.06</v>
      </c>
      <c r="Q987" s="67">
        <f>IFERROR(Ações!$O987/Ações!$M987,0)</f>
        <v>0</v>
      </c>
      <c r="R987" s="67">
        <f>IFERROR(IF(Ações!$B987="","",VLOOKUP(Table_1[[#This Row],[AÇÕES]],'Dados Status Invest STOCKS'!A973:AD1588,18)/100),0)</f>
        <v>-0.48729999999999996</v>
      </c>
      <c r="S987" s="65">
        <f>IFERROR(IF(Ações!$B987="","",VLOOKUP(Table_1[[#This Row],[AÇÕES]],'Dados Status Invest STOCKS'!A973:AD1588,25)/100),0)</f>
        <v>0</v>
      </c>
      <c r="T987" s="67">
        <f>(1-Ações!$Q987)*Ações!$R987</f>
        <v>-0.48729999999999996</v>
      </c>
      <c r="U987" s="68">
        <f>IF(Ações!$S987=0,Ações!$T987,IF(Ações!$T987=0,Ações!$S987,AVERAGE(Ações!$S987,Ações!$T987)))</f>
        <v>-0.48729999999999996</v>
      </c>
    </row>
    <row r="988" spans="2:21" ht="15.75" customHeight="1" x14ac:dyDescent="0.2">
      <c r="B988" s="63" t="str">
        <f>IFERROR('Dados Status Invest STOCKS'!A975,"-")</f>
        <v>CHFS</v>
      </c>
      <c r="C988" s="45">
        <f>IFERROR((Ações!$D988-Ações!$K988)/Ações!$D988,0)</f>
        <v>0</v>
      </c>
      <c r="D988" s="46">
        <f>(Ações!$O988)/0.06</f>
        <v>0</v>
      </c>
      <c r="E988" s="47">
        <f>IFERROR((Ações!$F988-Ações!$K988)/Ações!$F988,0)</f>
        <v>0</v>
      </c>
      <c r="F988" s="46" t="str">
        <f>IF(OR(Ações!$N988&lt;0,Ações!$M988&lt;0),"",(22.5*Ações!$M988*Ações!$N988)^0.5)</f>
        <v/>
      </c>
      <c r="G988" s="47">
        <f>IFERROR((Ações!$H988-Ações!$K988)/Ações!$H988,0)</f>
        <v>0</v>
      </c>
      <c r="H988" s="48">
        <f>IFERROR(Ações!$I988/(Ações!$P988-Table_1[[#This Row],[CAGR LUCRO 5A]]),0)</f>
        <v>0</v>
      </c>
      <c r="I988" s="48">
        <f>IF(Ações!$S988&lt;0,"",Ações!$O988*(1+Ações!$S988))</f>
        <v>0</v>
      </c>
      <c r="J988" s="49">
        <f>IFERROR(IF(Ações!$B988="","",(VLOOKUP(Table_1[[#This Row],[AÇÕES]],'Dados Status Invest STOCKS'!A974:AD1589,4)/Table_1[[#This Row],[LPA]]))/100,0)</f>
        <v>1.5716753022452503E-3</v>
      </c>
      <c r="K988" s="64">
        <f>IFERROR(IF(Ações!$B988="","",VLOOKUP(Table_1[[#This Row],[AÇÕES]],'Dados Status Invest STOCKS'!A974:AD1589,2)),0)</f>
        <v>5.28</v>
      </c>
      <c r="L988" s="65">
        <f>IFERROR(IF(Ações!$B988="","",VLOOKUP(Table_1[[#This Row],[AÇÕES]],'Dados Status Invest STOCKS'!A974:AD1589,3)/100),0)</f>
        <v>0</v>
      </c>
      <c r="M988" s="66">
        <f>IFERROR(IF(Ações!$B988="","",VLOOKUP(Table_1[[#This Row],[AÇÕES]],'Dados Status Invest STOCKS'!A974:AD1589,28)),0)</f>
        <v>-5.79</v>
      </c>
      <c r="N988" s="66">
        <f>IFERROR(IF(Ações!$B988="","",VLOOKUP(Table_1[[#This Row],[AÇÕES]],'Dados Status Invest STOCKS'!A974:AD1589,27)),0)</f>
        <v>5.96</v>
      </c>
      <c r="O988" s="66">
        <f>IFERROR(IF(Ações!$L988="","",Ações!$K988*Ações!$L988),0)</f>
        <v>0</v>
      </c>
      <c r="P988" s="67">
        <f t="shared" si="15"/>
        <v>0.06</v>
      </c>
      <c r="Q988" s="67">
        <f>IFERROR(Ações!$O988/Ações!$M988,0)</f>
        <v>0</v>
      </c>
      <c r="R988" s="67">
        <f>IFERROR(IF(Ações!$B988="","",VLOOKUP(Table_1[[#This Row],[AÇÕES]],'Dados Status Invest STOCKS'!A974:AD1589,18)/100),0)</f>
        <v>-0.97049999999999992</v>
      </c>
      <c r="S988" s="65">
        <f>IFERROR(IF(Ações!$B988="","",VLOOKUP(Table_1[[#This Row],[AÇÕES]],'Dados Status Invest STOCKS'!A974:AD1589,25)/100),0)</f>
        <v>0</v>
      </c>
      <c r="T988" s="67">
        <f>(1-Ações!$Q988)*Ações!$R988</f>
        <v>-0.97049999999999992</v>
      </c>
      <c r="U988" s="68">
        <f>IF(Ações!$S988=0,Ações!$T988,IF(Ações!$T988=0,Ações!$S988,AVERAGE(Ações!$S988,Ações!$T988)))</f>
        <v>-0.97049999999999992</v>
      </c>
    </row>
    <row r="989" spans="2:21" ht="15.75" customHeight="1" x14ac:dyDescent="0.2">
      <c r="B989" s="63" t="str">
        <f>IFERROR('Dados Status Invest STOCKS'!A976,"-")</f>
        <v>CHGG</v>
      </c>
      <c r="C989" s="45">
        <f>IFERROR((Ações!$D989-Ações!$K989)/Ações!$D989,0)</f>
        <v>0</v>
      </c>
      <c r="D989" s="46">
        <f>(Ações!$O989)/0.06</f>
        <v>0</v>
      </c>
      <c r="E989" s="47">
        <f>IFERROR((Ações!$F989-Ações!$K989)/Ações!$F989,0)</f>
        <v>0</v>
      </c>
      <c r="F989" s="46">
        <f>IF(OR(Ações!$N989&lt;0,Ações!$M989&lt;0),"",(22.5*Ações!$M989*Ações!$N989)^0.5)</f>
        <v>0</v>
      </c>
      <c r="G989" s="47">
        <f>IFERROR((Ações!$H989-Ações!$K989)/Ações!$H989,0)</f>
        <v>0</v>
      </c>
      <c r="H989" s="48">
        <f>IFERROR(Ações!$I989/(Ações!$P989-Table_1[[#This Row],[CAGR LUCRO 5A]]),0)</f>
        <v>0</v>
      </c>
      <c r="I989" s="48">
        <f>IF(Ações!$S989&lt;0,"",Ações!$O989*(1+Ações!$S989))</f>
        <v>0</v>
      </c>
      <c r="J989" s="49">
        <f>IFERROR(IF(Ações!$B989="","",(VLOOKUP(Table_1[[#This Row],[AÇÕES]],'Dados Status Invest STOCKS'!A975:AD1590,4)/Table_1[[#This Row],[LPA]]))/100,0)</f>
        <v>0</v>
      </c>
      <c r="K989" s="64">
        <f>IFERROR(IF(Ações!$B989="","",VLOOKUP(Table_1[[#This Row],[AÇÕES]],'Dados Status Invest STOCKS'!A975:AD1590,2)),0)</f>
        <v>26.65</v>
      </c>
      <c r="L989" s="65">
        <f>IFERROR(IF(Ações!$B989="","",VLOOKUP(Table_1[[#This Row],[AÇÕES]],'Dados Status Invest STOCKS'!A975:AD1590,3)/100),0)</f>
        <v>0</v>
      </c>
      <c r="M989" s="66">
        <f>IFERROR(IF(Ações!$B989="","",VLOOKUP(Table_1[[#This Row],[AÇÕES]],'Dados Status Invest STOCKS'!A975:AD1590,28)),0)</f>
        <v>0</v>
      </c>
      <c r="N989" s="66">
        <f>IFERROR(IF(Ações!$B989="","",VLOOKUP(Table_1[[#This Row],[AÇÕES]],'Dados Status Invest STOCKS'!A975:AD1590,27)),0)</f>
        <v>9.34</v>
      </c>
      <c r="O989" s="66">
        <f>IFERROR(IF(Ações!$L989="","",Ações!$K989*Ações!$L989),0)</f>
        <v>0</v>
      </c>
      <c r="P989" s="67">
        <f t="shared" si="15"/>
        <v>0.06</v>
      </c>
      <c r="Q989" s="67">
        <f>IFERROR(Ações!$O989/Ações!$M989,0)</f>
        <v>0</v>
      </c>
      <c r="R989" s="67">
        <f>IFERROR(IF(Ações!$B989="","",VLOOKUP(Table_1[[#This Row],[AÇÕES]],'Dados Status Invest STOCKS'!A975:AD1590,18)/100),0)</f>
        <v>2.0000000000000001E-4</v>
      </c>
      <c r="S989" s="65">
        <f>IFERROR(IF(Ações!$B989="","",VLOOKUP(Table_1[[#This Row],[AÇÕES]],'Dados Status Invest STOCKS'!A975:AD1590,25)/100),0)</f>
        <v>0</v>
      </c>
      <c r="T989" s="67">
        <f>(1-Ações!$Q989)*Ações!$R989</f>
        <v>2.0000000000000001E-4</v>
      </c>
      <c r="U989" s="68">
        <f>IF(Ações!$S989=0,Ações!$T989,IF(Ações!$T989=0,Ações!$S989,AVERAGE(Ações!$S989,Ações!$T989)))</f>
        <v>2.0000000000000001E-4</v>
      </c>
    </row>
    <row r="990" spans="2:21" ht="15.75" customHeight="1" x14ac:dyDescent="0.2">
      <c r="B990" s="63" t="str">
        <f>IFERROR('Dados Status Invest STOCKS'!A977,"-")</f>
        <v>CHH</v>
      </c>
      <c r="C990" s="45">
        <f>IFERROR((Ações!$D990-Ações!$K990)/Ações!$D990,0)</f>
        <v>-11.244897959183673</v>
      </c>
      <c r="D990" s="46">
        <f>(Ações!$O990)/0.06</f>
        <v>11.560733333333335</v>
      </c>
      <c r="E990" s="47">
        <f>IFERROR((Ações!$F990-Ações!$K990)/Ações!$F990,0)</f>
        <v>-6.4782273831107648</v>
      </c>
      <c r="F990" s="46">
        <f>IF(OR(Ações!$N990&lt;0,Ações!$M990&lt;0),"",(22.5*Ações!$M990*Ações!$N990)^0.5)</f>
        <v>18.929619647525936</v>
      </c>
      <c r="G990" s="47">
        <f>IFERROR((Ações!$H990-Ações!$K990)/Ações!$H990,0)</f>
        <v>0</v>
      </c>
      <c r="H990" s="48">
        <f>IFERROR(Ações!$I990/(Ações!$P990-Table_1[[#This Row],[CAGR LUCRO 5A]]),0)</f>
        <v>0</v>
      </c>
      <c r="I990" s="48" t="str">
        <f>IF(Ações!$S990&lt;0,"",Ações!$O990*(1+Ações!$S990))</f>
        <v/>
      </c>
      <c r="J990" s="49">
        <f>IFERROR(IF(Ações!$B990="","",(VLOOKUP(Table_1[[#This Row],[AÇÕES]],'Dados Status Invest STOCKS'!A976:AD1591,4)/Table_1[[#This Row],[LPA]]))/100,0)</f>
        <v>8.0956937799043074E-2</v>
      </c>
      <c r="K990" s="64">
        <f>IFERROR(IF(Ações!$B990="","",VLOOKUP(Table_1[[#This Row],[AÇÕES]],'Dados Status Invest STOCKS'!A976:AD1591,2)),0)</f>
        <v>141.56</v>
      </c>
      <c r="L990" s="65">
        <f>IFERROR(IF(Ações!$B990="","",VLOOKUP(Table_1[[#This Row],[AÇÕES]],'Dados Status Invest STOCKS'!A976:AD1591,3)/100),0)</f>
        <v>4.8999999999999998E-3</v>
      </c>
      <c r="M990" s="66">
        <f>IFERROR(IF(Ações!$B990="","",VLOOKUP(Table_1[[#This Row],[AÇÕES]],'Dados Status Invest STOCKS'!A976:AD1591,28)),0)</f>
        <v>4.18</v>
      </c>
      <c r="N990" s="66">
        <f>IFERROR(IF(Ações!$B990="","",VLOOKUP(Table_1[[#This Row],[AÇÕES]],'Dados Status Invest STOCKS'!A976:AD1591,27)),0)</f>
        <v>3.81</v>
      </c>
      <c r="O990" s="66">
        <f>IFERROR(IF(Ações!$L990="","",Ações!$K990*Ações!$L990),0)</f>
        <v>0.69364400000000004</v>
      </c>
      <c r="P990" s="67">
        <f t="shared" si="15"/>
        <v>0.06</v>
      </c>
      <c r="Q990" s="67">
        <f>IFERROR(Ações!$O990/Ações!$M990,0)</f>
        <v>0.16594354066985648</v>
      </c>
      <c r="R990" s="67">
        <f>IFERROR(IF(Ações!$B990="","",VLOOKUP(Table_1[[#This Row],[AÇÕES]],'Dados Status Invest STOCKS'!A976:AD1591,18)/100),0)</f>
        <v>1.0971</v>
      </c>
      <c r="S990" s="65">
        <f>IFERROR(IF(Ações!$B990="","",VLOOKUP(Table_1[[#This Row],[AÇÕES]],'Dados Status Invest STOCKS'!A976:AD1591,25)/100),0)</f>
        <v>-0.10050000000000001</v>
      </c>
      <c r="T990" s="67">
        <f>(1-Ações!$Q990)*Ações!$R990</f>
        <v>0.91504334153110045</v>
      </c>
      <c r="U990" s="68">
        <f>IF(Ações!$S990=0,Ações!$T990,IF(Ações!$T990=0,Ações!$S990,AVERAGE(Ações!$S990,Ações!$T990)))</f>
        <v>0.40727167076555021</v>
      </c>
    </row>
    <row r="991" spans="2:21" ht="15.75" customHeight="1" x14ac:dyDescent="0.2">
      <c r="B991" s="63" t="str">
        <f>IFERROR('Dados Status Invest STOCKS'!A978,"-")</f>
        <v>CHKP</v>
      </c>
      <c r="C991" s="45">
        <f>IFERROR((Ações!$D991-Ações!$K991)/Ações!$D991,0)</f>
        <v>0</v>
      </c>
      <c r="D991" s="46">
        <f>(Ações!$O991)/0.06</f>
        <v>0</v>
      </c>
      <c r="E991" s="47">
        <f>IFERROR((Ações!$F991-Ações!$K991)/Ações!$F991,0)</f>
        <v>-1.0976649554208775</v>
      </c>
      <c r="F991" s="46">
        <f>IF(OR(Ações!$N991&lt;0,Ações!$M991&lt;0),"",(22.5*Ações!$M991*Ações!$N991)^0.5)</f>
        <v>59.227761649415726</v>
      </c>
      <c r="G991" s="47">
        <f>IFERROR((Ações!$H991-Ações!$K991)/Ações!$H991,0)</f>
        <v>0</v>
      </c>
      <c r="H991" s="48">
        <f>IFERROR(Ações!$I991/(Ações!$P991-Table_1[[#This Row],[CAGR LUCRO 5A]]),0)</f>
        <v>0</v>
      </c>
      <c r="I991" s="48">
        <f>IF(Ações!$S991&lt;0,"",Ações!$O991*(1+Ações!$S991))</f>
        <v>0</v>
      </c>
      <c r="J991" s="49">
        <f>IFERROR(IF(Ações!$B991="","",(VLOOKUP(Table_1[[#This Row],[AÇÕES]],'Dados Status Invest STOCKS'!A977:AD1592,4)/Table_1[[#This Row],[LPA]]))/100,0)</f>
        <v>3.1011058451816745E-2</v>
      </c>
      <c r="K991" s="64">
        <f>IFERROR(IF(Ações!$B991="","",VLOOKUP(Table_1[[#This Row],[AÇÕES]],'Dados Status Invest STOCKS'!A977:AD1592,2)),0)</f>
        <v>124.24</v>
      </c>
      <c r="L991" s="65">
        <f>IFERROR(IF(Ações!$B991="","",VLOOKUP(Table_1[[#This Row],[AÇÕES]],'Dados Status Invest STOCKS'!A977:AD1592,3)/100),0)</f>
        <v>0</v>
      </c>
      <c r="M991" s="66">
        <f>IFERROR(IF(Ações!$B991="","",VLOOKUP(Table_1[[#This Row],[AÇÕES]],'Dados Status Invest STOCKS'!A977:AD1592,28)),0)</f>
        <v>6.33</v>
      </c>
      <c r="N991" s="66">
        <f>IFERROR(IF(Ações!$B991="","",VLOOKUP(Table_1[[#This Row],[AÇÕES]],'Dados Status Invest STOCKS'!A977:AD1592,27)),0)</f>
        <v>24.63</v>
      </c>
      <c r="O991" s="66">
        <f>IFERROR(IF(Ações!$L991="","",Ações!$K991*Ações!$L991),0)</f>
        <v>0</v>
      </c>
      <c r="P991" s="67">
        <f t="shared" si="15"/>
        <v>0.06</v>
      </c>
      <c r="Q991" s="67">
        <f>IFERROR(Ações!$O991/Ações!$M991,0)</f>
        <v>0</v>
      </c>
      <c r="R991" s="67">
        <f>IFERROR(IF(Ações!$B991="","",VLOOKUP(Table_1[[#This Row],[AÇÕES]],'Dados Status Invest STOCKS'!A977:AD1592,18)/100),0)</f>
        <v>0.25700000000000001</v>
      </c>
      <c r="S991" s="65">
        <f>IFERROR(IF(Ações!$B991="","",VLOOKUP(Table_1[[#This Row],[AÇÕES]],'Dados Status Invest STOCKS'!A977:AD1592,25)/100),0)</f>
        <v>4.2999999999999997E-2</v>
      </c>
      <c r="T991" s="67">
        <f>(1-Ações!$Q991)*Ações!$R991</f>
        <v>0.25700000000000001</v>
      </c>
      <c r="U991" s="68">
        <f>IF(Ações!$S991=0,Ações!$T991,IF(Ações!$T991=0,Ações!$S991,AVERAGE(Ações!$S991,Ações!$T991)))</f>
        <v>0.15</v>
      </c>
    </row>
    <row r="992" spans="2:21" ht="15.75" customHeight="1" x14ac:dyDescent="0.2">
      <c r="B992" s="63" t="str">
        <f>IFERROR('Dados Status Invest STOCKS'!A979,"-")</f>
        <v>CHMA</v>
      </c>
      <c r="C992" s="45">
        <f>IFERROR((Ações!$D992-Ações!$K992)/Ações!$D992,0)</f>
        <v>0</v>
      </c>
      <c r="D992" s="46">
        <f>(Ações!$O992)/0.06</f>
        <v>0</v>
      </c>
      <c r="E992" s="47">
        <f>IFERROR((Ações!$F992-Ações!$K992)/Ações!$F992,0)</f>
        <v>0</v>
      </c>
      <c r="F992" s="46" t="str">
        <f>IF(OR(Ações!$N992&lt;0,Ações!$M992&lt;0),"",(22.5*Ações!$M992*Ações!$N992)^0.5)</f>
        <v/>
      </c>
      <c r="G992" s="47">
        <f>IFERROR((Ações!$H992-Ações!$K992)/Ações!$H992,0)</f>
        <v>0</v>
      </c>
      <c r="H992" s="48">
        <f>IFERROR(Ações!$I992/(Ações!$P992-Table_1[[#This Row],[CAGR LUCRO 5A]]),0)</f>
        <v>0</v>
      </c>
      <c r="I992" s="48">
        <f>IF(Ações!$S992&lt;0,"",Ações!$O992*(1+Ações!$S992))</f>
        <v>0</v>
      </c>
      <c r="J992" s="49">
        <f>IFERROR(IF(Ações!$B992="","",(VLOOKUP(Table_1[[#This Row],[AÇÕES]],'Dados Status Invest STOCKS'!A978:AD1593,4)/Table_1[[#This Row],[LPA]]))/100,0)</f>
        <v>1.5612903225806451E-2</v>
      </c>
      <c r="K992" s="64">
        <f>IFERROR(IF(Ações!$B992="","",VLOOKUP(Table_1[[#This Row],[AÇÕES]],'Dados Status Invest STOCKS'!A978:AD1593,2)),0)</f>
        <v>3.76</v>
      </c>
      <c r="L992" s="65">
        <f>IFERROR(IF(Ações!$B992="","",VLOOKUP(Table_1[[#This Row],[AÇÕES]],'Dados Status Invest STOCKS'!A978:AD1593,3)/100),0)</f>
        <v>0</v>
      </c>
      <c r="M992" s="66">
        <f>IFERROR(IF(Ações!$B992="","",VLOOKUP(Table_1[[#This Row],[AÇÕES]],'Dados Status Invest STOCKS'!A978:AD1593,28)),0)</f>
        <v>-1.55</v>
      </c>
      <c r="N992" s="66">
        <f>IFERROR(IF(Ações!$B992="","",VLOOKUP(Table_1[[#This Row],[AÇÕES]],'Dados Status Invest STOCKS'!A978:AD1593,27)),0)</f>
        <v>1.08</v>
      </c>
      <c r="O992" s="66">
        <f>IFERROR(IF(Ações!$L992="","",Ações!$K992*Ações!$L992),0)</f>
        <v>0</v>
      </c>
      <c r="P992" s="67">
        <f t="shared" si="15"/>
        <v>0.06</v>
      </c>
      <c r="Q992" s="67">
        <f>IFERROR(Ações!$O992/Ações!$M992,0)</f>
        <v>0</v>
      </c>
      <c r="R992" s="67">
        <f>IFERROR(IF(Ações!$B992="","",VLOOKUP(Table_1[[#This Row],[AÇÕES]],'Dados Status Invest STOCKS'!A978:AD1593,18)/100),0)</f>
        <v>-1.4347000000000001</v>
      </c>
      <c r="S992" s="65">
        <f>IFERROR(IF(Ações!$B992="","",VLOOKUP(Table_1[[#This Row],[AÇÕES]],'Dados Status Invest STOCKS'!A978:AD1593,25)/100),0)</f>
        <v>0</v>
      </c>
      <c r="T992" s="67">
        <f>(1-Ações!$Q992)*Ações!$R992</f>
        <v>-1.4347000000000001</v>
      </c>
      <c r="U992" s="68">
        <f>IF(Ações!$S992=0,Ações!$T992,IF(Ações!$T992=0,Ações!$S992,AVERAGE(Ações!$S992,Ações!$T992)))</f>
        <v>-1.4347000000000001</v>
      </c>
    </row>
    <row r="993" spans="2:21" ht="15.75" customHeight="1" x14ac:dyDescent="0.2">
      <c r="B993" s="63" t="str">
        <f>IFERROR('Dados Status Invest STOCKS'!A980,"-")</f>
        <v>CHMG</v>
      </c>
      <c r="C993" s="45">
        <f>IFERROR((Ações!$D993-Ações!$K993)/Ações!$D993,0)</f>
        <v>-1.2813688212927756</v>
      </c>
      <c r="D993" s="46">
        <f>(Ações!$O993)/0.06</f>
        <v>19.834583333333335</v>
      </c>
      <c r="E993" s="47">
        <f>IFERROR((Ações!$F993-Ações!$K993)/Ações!$F993,0)</f>
        <v>0.3825250979665103</v>
      </c>
      <c r="F993" s="46">
        <f>IF(OR(Ações!$N993&lt;0,Ações!$M993&lt;0),"",(22.5*Ações!$M993*Ações!$N993)^0.5)</f>
        <v>73.28233074896022</v>
      </c>
      <c r="G993" s="47">
        <f>IFERROR((Ações!$H993-Ações!$K993)/Ações!$H993,0)</f>
        <v>4.0820399478525431</v>
      </c>
      <c r="H993" s="48">
        <f>IFERROR(Ações!$I993/(Ações!$P993-Table_1[[#This Row],[CAGR LUCRO 5A]]),0)</f>
        <v>-14.681834358288771</v>
      </c>
      <c r="I993" s="48">
        <f>IF(Ações!$S993&lt;0,"",Ações!$O993*(1+Ações!$S993))</f>
        <v>1.3727515125</v>
      </c>
      <c r="J993" s="49">
        <f>IFERROR(IF(Ações!$B993="","",(VLOOKUP(Table_1[[#This Row],[AÇÕES]],'Dados Status Invest STOCKS'!A979:AD1594,4)/Table_1[[#This Row],[LPA]]))/100,0)</f>
        <v>1.5499999999999998E-2</v>
      </c>
      <c r="K993" s="64">
        <f>IFERROR(IF(Ações!$B993="","",VLOOKUP(Table_1[[#This Row],[AÇÕES]],'Dados Status Invest STOCKS'!A979:AD1594,2)),0)</f>
        <v>45.25</v>
      </c>
      <c r="L993" s="65">
        <f>IFERROR(IF(Ações!$B993="","",VLOOKUP(Table_1[[#This Row],[AÇÕES]],'Dados Status Invest STOCKS'!A979:AD1594,3)/100),0)</f>
        <v>2.63E-2</v>
      </c>
      <c r="M993" s="66">
        <f>IFERROR(IF(Ações!$B993="","",VLOOKUP(Table_1[[#This Row],[AÇÕES]],'Dados Status Invest STOCKS'!A979:AD1594,28)),0)</f>
        <v>5.4</v>
      </c>
      <c r="N993" s="66">
        <f>IFERROR(IF(Ações!$B993="","",VLOOKUP(Table_1[[#This Row],[AÇÕES]],'Dados Status Invest STOCKS'!A979:AD1594,27)),0)</f>
        <v>44.2</v>
      </c>
      <c r="O993" s="66">
        <f>IFERROR(IF(Ações!$L993="","",Ações!$K993*Ações!$L993),0)</f>
        <v>1.190075</v>
      </c>
      <c r="P993" s="67">
        <f t="shared" si="15"/>
        <v>0.06</v>
      </c>
      <c r="Q993" s="67">
        <f>IFERROR(Ações!$O993/Ações!$M993,0)</f>
        <v>0.22038425925925925</v>
      </c>
      <c r="R993" s="67">
        <f>IFERROR(IF(Ações!$B993="","",VLOOKUP(Table_1[[#This Row],[AÇÕES]],'Dados Status Invest STOCKS'!A979:AD1594,18)/100),0)</f>
        <v>0.12230000000000001</v>
      </c>
      <c r="S993" s="65">
        <f>IFERROR(IF(Ações!$B993="","",VLOOKUP(Table_1[[#This Row],[AÇÕES]],'Dados Status Invest STOCKS'!A979:AD1594,25)/100),0)</f>
        <v>0.1535</v>
      </c>
      <c r="T993" s="67">
        <f>(1-Ações!$Q993)*Ações!$R993</f>
        <v>9.5347005092592585E-2</v>
      </c>
      <c r="U993" s="68">
        <f>IF(Ações!$S993=0,Ações!$T993,IF(Ações!$T993=0,Ações!$S993,AVERAGE(Ações!$S993,Ações!$T993)))</f>
        <v>0.12442350254629629</v>
      </c>
    </row>
    <row r="994" spans="2:21" ht="15.75" customHeight="1" x14ac:dyDescent="0.2">
      <c r="B994" s="63" t="str">
        <f>IFERROR('Dados Status Invest STOCKS'!A981,"-")</f>
        <v>CHNG</v>
      </c>
      <c r="C994" s="45">
        <f>IFERROR((Ações!$D994-Ações!$K994)/Ações!$D994,0)</f>
        <v>0</v>
      </c>
      <c r="D994" s="46">
        <f>(Ações!$O994)/0.06</f>
        <v>0</v>
      </c>
      <c r="E994" s="47">
        <f>IFERROR((Ações!$F994-Ações!$K994)/Ações!$F994,0)</f>
        <v>0</v>
      </c>
      <c r="F994" s="46" t="str">
        <f>IF(OR(Ações!$N994&lt;0,Ações!$M994&lt;0),"",(22.5*Ações!$M994*Ações!$N994)^0.5)</f>
        <v/>
      </c>
      <c r="G994" s="47">
        <f>IFERROR((Ações!$H994-Ações!$K994)/Ações!$H994,0)</f>
        <v>0</v>
      </c>
      <c r="H994" s="48">
        <f>IFERROR(Ações!$I994/(Ações!$P994-Table_1[[#This Row],[CAGR LUCRO 5A]]),0)</f>
        <v>0</v>
      </c>
      <c r="I994" s="48">
        <f>IF(Ações!$S994&lt;0,"",Ações!$O994*(1+Ações!$S994))</f>
        <v>0</v>
      </c>
      <c r="J994" s="49">
        <f>IFERROR(IF(Ações!$B994="","",(VLOOKUP(Table_1[[#This Row],[AÇÕES]],'Dados Status Invest STOCKS'!A980:AD1595,4)/Table_1[[#This Row],[LPA]]))/100,0)</f>
        <v>7.6418749999999998</v>
      </c>
      <c r="K994" s="64">
        <f>IFERROR(IF(Ações!$B994="","",VLOOKUP(Table_1[[#This Row],[AÇÕES]],'Dados Status Invest STOCKS'!A980:AD1595,2)),0)</f>
        <v>19.98</v>
      </c>
      <c r="L994" s="65">
        <f>IFERROR(IF(Ações!$B994="","",VLOOKUP(Table_1[[#This Row],[AÇÕES]],'Dados Status Invest STOCKS'!A980:AD1595,3)/100),0)</f>
        <v>0</v>
      </c>
      <c r="M994" s="66">
        <f>IFERROR(IF(Ações!$B994="","",VLOOKUP(Table_1[[#This Row],[AÇÕES]],'Dados Status Invest STOCKS'!A980:AD1595,28)),0)</f>
        <v>-0.16</v>
      </c>
      <c r="N994" s="66">
        <f>IFERROR(IF(Ações!$B994="","",VLOOKUP(Table_1[[#This Row],[AÇÕES]],'Dados Status Invest STOCKS'!A980:AD1595,27)),0)</f>
        <v>10.41</v>
      </c>
      <c r="O994" s="66">
        <f>IFERROR(IF(Ações!$L994="","",Ações!$K994*Ações!$L994),0)</f>
        <v>0</v>
      </c>
      <c r="P994" s="67">
        <f t="shared" si="15"/>
        <v>0.06</v>
      </c>
      <c r="Q994" s="67">
        <f>IFERROR(Ações!$O994/Ações!$M994,0)</f>
        <v>0</v>
      </c>
      <c r="R994" s="67">
        <f>IFERROR(IF(Ações!$B994="","",VLOOKUP(Table_1[[#This Row],[AÇÕES]],'Dados Status Invest STOCKS'!A980:AD1595,18)/100),0)</f>
        <v>-1.5700000000000002E-2</v>
      </c>
      <c r="S994" s="65">
        <f>IFERROR(IF(Ações!$B994="","",VLOOKUP(Table_1[[#This Row],[AÇÕES]],'Dados Status Invest STOCKS'!A980:AD1595,25)/100),0)</f>
        <v>0</v>
      </c>
      <c r="T994" s="67">
        <f>(1-Ações!$Q994)*Ações!$R994</f>
        <v>-1.5700000000000002E-2</v>
      </c>
      <c r="U994" s="68">
        <f>IF(Ações!$S994=0,Ações!$T994,IF(Ações!$T994=0,Ações!$S994,AVERAGE(Ações!$S994,Ações!$T994)))</f>
        <v>-1.5700000000000002E-2</v>
      </c>
    </row>
    <row r="995" spans="2:21" ht="15.75" customHeight="1" x14ac:dyDescent="0.2">
      <c r="B995" s="63" t="str">
        <f>IFERROR('Dados Status Invest STOCKS'!A982,"-")</f>
        <v>CHNGU</v>
      </c>
      <c r="C995" s="45">
        <f>IFERROR((Ações!$D995-Ações!$K995)/Ações!$D995,0)</f>
        <v>-0.28755364806866934</v>
      </c>
      <c r="D995" s="46">
        <f>(Ações!$O995)/0.06</f>
        <v>50.001800000000003</v>
      </c>
      <c r="E995" s="47">
        <f>IFERROR((Ações!$F995-Ações!$K995)/Ações!$F995,0)</f>
        <v>0</v>
      </c>
      <c r="F995" s="46" t="str">
        <f>IF(OR(Ações!$N995&lt;0,Ações!$M995&lt;0),"",(22.5*Ações!$M995*Ações!$N995)^0.5)</f>
        <v/>
      </c>
      <c r="G995" s="47">
        <f>IFERROR((Ações!$H995-Ações!$K995)/Ações!$H995,0)</f>
        <v>-0.28755364806866934</v>
      </c>
      <c r="H995" s="48">
        <f>IFERROR(Ações!$I995/(Ações!$P995-Table_1[[#This Row],[CAGR LUCRO 5A]]),0)</f>
        <v>50.001800000000003</v>
      </c>
      <c r="I995" s="48">
        <f>IF(Ações!$S995&lt;0,"",Ações!$O995*(1+Ações!$S995))</f>
        <v>3.000108</v>
      </c>
      <c r="J995" s="49">
        <f>IFERROR(IF(Ações!$B995="","",(VLOOKUP(Table_1[[#This Row],[AÇÕES]],'Dados Status Invest STOCKS'!A981:AD1596,4)/Table_1[[#This Row],[LPA]]))/100,0)</f>
        <v>24.623125000000002</v>
      </c>
      <c r="K995" s="64">
        <f>IFERROR(IF(Ações!$B995="","",VLOOKUP(Table_1[[#This Row],[AÇÕES]],'Dados Status Invest STOCKS'!A981:AD1596,2)),0)</f>
        <v>64.38</v>
      </c>
      <c r="L995" s="65">
        <f>IFERROR(IF(Ações!$B995="","",VLOOKUP(Table_1[[#This Row],[AÇÕES]],'Dados Status Invest STOCKS'!A981:AD1596,3)/100),0)</f>
        <v>4.6600000000000003E-2</v>
      </c>
      <c r="M995" s="66">
        <f>IFERROR(IF(Ações!$B995="","",VLOOKUP(Table_1[[#This Row],[AÇÕES]],'Dados Status Invest STOCKS'!A981:AD1596,28)),0)</f>
        <v>-0.16</v>
      </c>
      <c r="N995" s="66">
        <f>IFERROR(IF(Ações!$B995="","",VLOOKUP(Table_1[[#This Row],[AÇÕES]],'Dados Status Invest STOCKS'!A981:AD1596,27)),0)</f>
        <v>10.41</v>
      </c>
      <c r="O995" s="66">
        <f>IFERROR(IF(Ações!$L995="","",Ações!$K995*Ações!$L995),0)</f>
        <v>3.000108</v>
      </c>
      <c r="P995" s="67">
        <f t="shared" si="15"/>
        <v>0.06</v>
      </c>
      <c r="Q995" s="67">
        <f>IFERROR(Ações!$O995/Ações!$M995,0)</f>
        <v>-18.750675000000001</v>
      </c>
      <c r="R995" s="67">
        <f>IFERROR(IF(Ações!$B995="","",VLOOKUP(Table_1[[#This Row],[AÇÕES]],'Dados Status Invest STOCKS'!A981:AD1596,18)/100),0)</f>
        <v>-1.5700000000000002E-2</v>
      </c>
      <c r="S995" s="65">
        <f>IFERROR(IF(Ações!$B995="","",VLOOKUP(Table_1[[#This Row],[AÇÕES]],'Dados Status Invest STOCKS'!A981:AD1596,25)/100),0)</f>
        <v>0</v>
      </c>
      <c r="T995" s="67">
        <f>(1-Ações!$Q995)*Ações!$R995</f>
        <v>-0.31008559750000003</v>
      </c>
      <c r="U995" s="68">
        <f>IF(Ações!$S995=0,Ações!$T995,IF(Ações!$T995=0,Ações!$S995,AVERAGE(Ações!$S995,Ações!$T995)))</f>
        <v>-0.31008559750000003</v>
      </c>
    </row>
    <row r="996" spans="2:21" ht="15.75" customHeight="1" x14ac:dyDescent="0.2">
      <c r="B996" s="63" t="str">
        <f>IFERROR('Dados Status Invest STOCKS'!A983,"-")</f>
        <v>CHNR</v>
      </c>
      <c r="C996" s="45">
        <f>IFERROR((Ações!$D996-Ações!$K996)/Ações!$D996,0)</f>
        <v>0</v>
      </c>
      <c r="D996" s="46">
        <f>(Ações!$O996)/0.06</f>
        <v>0</v>
      </c>
      <c r="E996" s="47">
        <f>IFERROR((Ações!$F996-Ações!$K996)/Ações!$F996,0)</f>
        <v>0</v>
      </c>
      <c r="F996" s="46" t="str">
        <f>IF(OR(Ações!$N996&lt;0,Ações!$M996&lt;0),"",(22.5*Ações!$M996*Ações!$N996)^0.5)</f>
        <v/>
      </c>
      <c r="G996" s="47">
        <f>IFERROR((Ações!$H996-Ações!$K996)/Ações!$H996,0)</f>
        <v>0</v>
      </c>
      <c r="H996" s="48">
        <f>IFERROR(Ações!$I996/(Ações!$P996-Table_1[[#This Row],[CAGR LUCRO 5A]]),0)</f>
        <v>0</v>
      </c>
      <c r="I996" s="48">
        <f>IF(Ações!$S996&lt;0,"",Ações!$O996*(1+Ações!$S996))</f>
        <v>0</v>
      </c>
      <c r="J996" s="49">
        <f>IFERROR(IF(Ações!$B996="","",(VLOOKUP(Table_1[[#This Row],[AÇÕES]],'Dados Status Invest STOCKS'!A982:AD1597,4)/Table_1[[#This Row],[LPA]]))/100,0)</f>
        <v>5.6433408577878111E-6</v>
      </c>
      <c r="K996" s="64">
        <f>IFERROR(IF(Ações!$B996="","",VLOOKUP(Table_1[[#This Row],[AÇÕES]],'Dados Status Invest STOCKS'!A982:AD1597,2)),0)</f>
        <v>0.84</v>
      </c>
      <c r="L996" s="65">
        <f>IFERROR(IF(Ações!$B996="","",VLOOKUP(Table_1[[#This Row],[AÇÕES]],'Dados Status Invest STOCKS'!A982:AD1597,3)/100),0)</f>
        <v>0</v>
      </c>
      <c r="M996" s="66">
        <f>IFERROR(IF(Ações!$B996="","",VLOOKUP(Table_1[[#This Row],[AÇÕES]],'Dados Status Invest STOCKS'!A982:AD1597,28)),0)</f>
        <v>-35.44</v>
      </c>
      <c r="N996" s="66">
        <f>IFERROR(IF(Ações!$B996="","",VLOOKUP(Table_1[[#This Row],[AÇÕES]],'Dados Status Invest STOCKS'!A982:AD1597,27)),0)</f>
        <v>-0.09</v>
      </c>
      <c r="O996" s="66">
        <f>IFERROR(IF(Ações!$L996="","",Ações!$K996*Ações!$L996),0)</f>
        <v>0</v>
      </c>
      <c r="P996" s="67">
        <f t="shared" si="15"/>
        <v>0.06</v>
      </c>
      <c r="Q996" s="67">
        <f>IFERROR(Ações!$O996/Ações!$M996,0)</f>
        <v>0</v>
      </c>
      <c r="R996" s="67">
        <f>IFERROR(IF(Ações!$B996="","",VLOOKUP(Table_1[[#This Row],[AÇÕES]],'Dados Status Invest STOCKS'!A982:AD1597,18)/100),0)</f>
        <v>-410.75230000000005</v>
      </c>
      <c r="S996" s="65">
        <f>IFERROR(IF(Ações!$B996="","",VLOOKUP(Table_1[[#This Row],[AÇÕES]],'Dados Status Invest STOCKS'!A982:AD1597,25)/100),0)</f>
        <v>0</v>
      </c>
      <c r="T996" s="67">
        <f>(1-Ações!$Q996)*Ações!$R996</f>
        <v>-410.75230000000005</v>
      </c>
      <c r="U996" s="68">
        <f>IF(Ações!$S996=0,Ações!$T996,IF(Ações!$T996=0,Ações!$S996,AVERAGE(Ações!$S996,Ações!$T996)))</f>
        <v>-410.75230000000005</v>
      </c>
    </row>
    <row r="997" spans="2:21" ht="15.75" customHeight="1" x14ac:dyDescent="0.2">
      <c r="B997" s="63" t="str">
        <f>IFERROR('Dados Status Invest STOCKS'!A984,"-")</f>
        <v>CHPM</v>
      </c>
      <c r="C997" s="45">
        <f>IFERROR((Ações!$D997-Ações!$K997)/Ações!$D997,0)</f>
        <v>0</v>
      </c>
      <c r="D997" s="46">
        <f>(Ações!$O997)/0.06</f>
        <v>0</v>
      </c>
      <c r="E997" s="47">
        <f>IFERROR((Ações!$F997-Ações!$K997)/Ações!$F997,0)</f>
        <v>0</v>
      </c>
      <c r="F997" s="46" t="str">
        <f>IF(OR(Ações!$N997&lt;0,Ações!$M997&lt;0),"",(22.5*Ações!$M997*Ações!$N997)^0.5)</f>
        <v/>
      </c>
      <c r="G997" s="47">
        <f>IFERROR((Ações!$H997-Ações!$K997)/Ações!$H997,0)</f>
        <v>0</v>
      </c>
      <c r="H997" s="48">
        <f>IFERROR(Ações!$I997/(Ações!$P997-Table_1[[#This Row],[CAGR LUCRO 5A]]),0)</f>
        <v>0</v>
      </c>
      <c r="I997" s="48">
        <f>IF(Ações!$S997&lt;0,"",Ações!$O997*(1+Ações!$S997))</f>
        <v>0</v>
      </c>
      <c r="J997" s="49">
        <f>IFERROR(IF(Ações!$B997="","",(VLOOKUP(Table_1[[#This Row],[AÇÕES]],'Dados Status Invest STOCKS'!A983:AD1598,4)/Table_1[[#This Row],[LPA]]))/100,0)</f>
        <v>1.003125</v>
      </c>
      <c r="K997" s="64">
        <f>IFERROR(IF(Ações!$B997="","",VLOOKUP(Table_1[[#This Row],[AÇÕES]],'Dados Status Invest STOCKS'!A983:AD1598,2)),0)</f>
        <v>10.130000000000001</v>
      </c>
      <c r="L997" s="65">
        <f>IFERROR(IF(Ações!$B997="","",VLOOKUP(Table_1[[#This Row],[AÇÕES]],'Dados Status Invest STOCKS'!A983:AD1598,3)/100),0)</f>
        <v>0</v>
      </c>
      <c r="M997" s="66">
        <f>IFERROR(IF(Ações!$B997="","",VLOOKUP(Table_1[[#This Row],[AÇÕES]],'Dados Status Invest STOCKS'!A983:AD1598,28)),0)</f>
        <v>0.32</v>
      </c>
      <c r="N997" s="66">
        <f>IFERROR(IF(Ações!$B997="","",VLOOKUP(Table_1[[#This Row],[AÇÕES]],'Dados Status Invest STOCKS'!A983:AD1598,27)),0)</f>
        <v>-0.57999999999999996</v>
      </c>
      <c r="O997" s="66">
        <f>IFERROR(IF(Ações!$L997="","",Ações!$K997*Ações!$L997),0)</f>
        <v>0</v>
      </c>
      <c r="P997" s="67">
        <f t="shared" si="15"/>
        <v>0.06</v>
      </c>
      <c r="Q997" s="67">
        <f>IFERROR(Ações!$O997/Ações!$M997,0)</f>
        <v>0</v>
      </c>
      <c r="R997" s="67">
        <f>IFERROR(IF(Ações!$B997="","",VLOOKUP(Table_1[[#This Row],[AÇÕES]],'Dados Status Invest STOCKS'!A983:AD1598,18)/100),0)</f>
        <v>-0.53969999999999996</v>
      </c>
      <c r="S997" s="65">
        <f>IFERROR(IF(Ações!$B997="","",VLOOKUP(Table_1[[#This Row],[AÇÕES]],'Dados Status Invest STOCKS'!A983:AD1598,25)/100),0)</f>
        <v>0</v>
      </c>
      <c r="T997" s="67">
        <f>(1-Ações!$Q997)*Ações!$R997</f>
        <v>-0.53969999999999996</v>
      </c>
      <c r="U997" s="68">
        <f>IF(Ações!$S997=0,Ações!$T997,IF(Ações!$T997=0,Ações!$S997,AVERAGE(Ações!$S997,Ações!$T997)))</f>
        <v>-0.53969999999999996</v>
      </c>
    </row>
    <row r="998" spans="2:21" ht="15.75" customHeight="1" x14ac:dyDescent="0.2">
      <c r="B998" s="63" t="str">
        <f>IFERROR('Dados Status Invest STOCKS'!A985,"-")</f>
        <v>CHPMU</v>
      </c>
      <c r="C998" s="45">
        <f>IFERROR((Ações!$D998-Ações!$K998)/Ações!$D998,0)</f>
        <v>0</v>
      </c>
      <c r="D998" s="46">
        <f>(Ações!$O998)/0.06</f>
        <v>0</v>
      </c>
      <c r="E998" s="47">
        <f>IFERROR((Ações!$F998-Ações!$K998)/Ações!$F998,0)</f>
        <v>0</v>
      </c>
      <c r="F998" s="46" t="str">
        <f>IF(OR(Ações!$N998&lt;0,Ações!$M998&lt;0),"",(22.5*Ações!$M998*Ações!$N998)^0.5)</f>
        <v/>
      </c>
      <c r="G998" s="47">
        <f>IFERROR((Ações!$H998-Ações!$K998)/Ações!$H998,0)</f>
        <v>0</v>
      </c>
      <c r="H998" s="48">
        <f>IFERROR(Ações!$I998/(Ações!$P998-Table_1[[#This Row],[CAGR LUCRO 5A]]),0)</f>
        <v>0</v>
      </c>
      <c r="I998" s="48">
        <f>IF(Ações!$S998&lt;0,"",Ações!$O998*(1+Ações!$S998))</f>
        <v>0</v>
      </c>
      <c r="J998" s="49">
        <f>IFERROR(IF(Ações!$B998="","",(VLOOKUP(Table_1[[#This Row],[AÇÕES]],'Dados Status Invest STOCKS'!A984:AD1599,4)/Table_1[[#This Row],[LPA]]))/100,0)</f>
        <v>1.03</v>
      </c>
      <c r="K998" s="64">
        <f>IFERROR(IF(Ações!$B998="","",VLOOKUP(Table_1[[#This Row],[AÇÕES]],'Dados Status Invest STOCKS'!A984:AD1599,2)),0)</f>
        <v>10.4</v>
      </c>
      <c r="L998" s="65">
        <f>IFERROR(IF(Ações!$B998="","",VLOOKUP(Table_1[[#This Row],[AÇÕES]],'Dados Status Invest STOCKS'!A984:AD1599,3)/100),0)</f>
        <v>0</v>
      </c>
      <c r="M998" s="66">
        <f>IFERROR(IF(Ações!$B998="","",VLOOKUP(Table_1[[#This Row],[AÇÕES]],'Dados Status Invest STOCKS'!A984:AD1599,28)),0)</f>
        <v>0.32</v>
      </c>
      <c r="N998" s="66">
        <f>IFERROR(IF(Ações!$B998="","",VLOOKUP(Table_1[[#This Row],[AÇÕES]],'Dados Status Invest STOCKS'!A984:AD1599,27)),0)</f>
        <v>-0.57999999999999996</v>
      </c>
      <c r="O998" s="66">
        <f>IFERROR(IF(Ações!$L998="","",Ações!$K998*Ações!$L998),0)</f>
        <v>0</v>
      </c>
      <c r="P998" s="67">
        <f t="shared" si="15"/>
        <v>0.06</v>
      </c>
      <c r="Q998" s="67">
        <f>IFERROR(Ações!$O998/Ações!$M998,0)</f>
        <v>0</v>
      </c>
      <c r="R998" s="67">
        <f>IFERROR(IF(Ações!$B998="","",VLOOKUP(Table_1[[#This Row],[AÇÕES]],'Dados Status Invest STOCKS'!A984:AD1599,18)/100),0)</f>
        <v>-0.53969999999999996</v>
      </c>
      <c r="S998" s="65">
        <f>IFERROR(IF(Ações!$B998="","",VLOOKUP(Table_1[[#This Row],[AÇÕES]],'Dados Status Invest STOCKS'!A984:AD1599,25)/100),0)</f>
        <v>0</v>
      </c>
      <c r="T998" s="67">
        <f>(1-Ações!$Q998)*Ações!$R998</f>
        <v>-0.53969999999999996</v>
      </c>
      <c r="U998" s="68">
        <f>IF(Ações!$S998=0,Ações!$T998,IF(Ações!$T998=0,Ações!$S998,AVERAGE(Ações!$S998,Ações!$T998)))</f>
        <v>-0.53969999999999996</v>
      </c>
    </row>
    <row r="999" spans="2:21" ht="15" customHeight="1" x14ac:dyDescent="0.2">
      <c r="B999" s="63" t="str">
        <f>IFERROR('Dados Status Invest STOCKS'!A986,"-")</f>
        <v>CHPMW</v>
      </c>
      <c r="C999" s="45">
        <f>IFERROR((Ações!$D999-Ações!$K999)/Ações!$D999,0)</f>
        <v>0</v>
      </c>
      <c r="D999" s="46">
        <f>(Ações!$O999)/0.06</f>
        <v>0</v>
      </c>
      <c r="E999" s="47">
        <f>IFERROR((Ações!$F999-Ações!$K999)/Ações!$F999,0)</f>
        <v>0</v>
      </c>
      <c r="F999" s="46" t="str">
        <f>IF(OR(Ações!$N999&lt;0,Ações!$M999&lt;0),"",(22.5*Ações!$M999*Ações!$N999)^0.5)</f>
        <v/>
      </c>
      <c r="G999" s="47">
        <f>IFERROR((Ações!$H999-Ações!$K999)/Ações!$H999,0)</f>
        <v>0</v>
      </c>
      <c r="H999" s="48">
        <f>IFERROR(Ações!$I999/(Ações!$P999-Table_1[[#This Row],[CAGR LUCRO 5A]]),0)</f>
        <v>0</v>
      </c>
      <c r="I999" s="48">
        <f>IF(Ações!$S999&lt;0,"",Ações!$O999*(1+Ações!$S999))</f>
        <v>0</v>
      </c>
      <c r="J999" s="49">
        <f>IFERROR(IF(Ações!$B999="","",(VLOOKUP(Table_1[[#This Row],[AÇÕES]],'Dados Status Invest STOCKS'!A985:AD1600,4)/Table_1[[#This Row],[LPA]]))/100,0)</f>
        <v>2.8750000000000001E-2</v>
      </c>
      <c r="K999" s="64">
        <f>IFERROR(IF(Ações!$B999="","",VLOOKUP(Table_1[[#This Row],[AÇÕES]],'Dados Status Invest STOCKS'!A985:AD1600,2)),0)</f>
        <v>0.28999999999999998</v>
      </c>
      <c r="L999" s="65">
        <f>IFERROR(IF(Ações!$B999="","",VLOOKUP(Table_1[[#This Row],[AÇÕES]],'Dados Status Invest STOCKS'!A985:AD1600,3)/100),0)</f>
        <v>0</v>
      </c>
      <c r="M999" s="66">
        <f>IFERROR(IF(Ações!$B999="","",VLOOKUP(Table_1[[#This Row],[AÇÕES]],'Dados Status Invest STOCKS'!A985:AD1600,28)),0)</f>
        <v>0.32</v>
      </c>
      <c r="N999" s="66">
        <f>IFERROR(IF(Ações!$B999="","",VLOOKUP(Table_1[[#This Row],[AÇÕES]],'Dados Status Invest STOCKS'!A985:AD1600,27)),0)</f>
        <v>-0.57999999999999996</v>
      </c>
      <c r="O999" s="66">
        <f>IFERROR(IF(Ações!$L999="","",Ações!$K999*Ações!$L999),0)</f>
        <v>0</v>
      </c>
      <c r="P999" s="67">
        <f t="shared" si="15"/>
        <v>0.06</v>
      </c>
      <c r="Q999" s="67">
        <f>IFERROR(Ações!$O999/Ações!$M999,0)</f>
        <v>0</v>
      </c>
      <c r="R999" s="67">
        <f>IFERROR(IF(Ações!$B999="","",VLOOKUP(Table_1[[#This Row],[AÇÕES]],'Dados Status Invest STOCKS'!A985:AD1600,18)/100),0)</f>
        <v>-0.53969999999999996</v>
      </c>
      <c r="S999" s="65">
        <f>IFERROR(IF(Ações!$B999="","",VLOOKUP(Table_1[[#This Row],[AÇÕES]],'Dados Status Invest STOCKS'!A985:AD1600,25)/100),0)</f>
        <v>0</v>
      </c>
      <c r="T999" s="67">
        <f>(1-Ações!$Q999)*Ações!$R999</f>
        <v>-0.53969999999999996</v>
      </c>
      <c r="U999" s="68">
        <f>IF(Ações!$S999=0,Ações!$T999,IF(Ações!$T999=0,Ações!$S999,AVERAGE(Ações!$S999,Ações!$T999)))</f>
        <v>-0.53969999999999996</v>
      </c>
    </row>
    <row r="1000" spans="2:21" ht="15" customHeight="1" x14ac:dyDescent="0.2">
      <c r="B1000" s="63" t="str">
        <f>IFERROR('Dados Status Invest STOCKS'!A987,"-")</f>
        <v>CHPT</v>
      </c>
      <c r="C1000" s="45">
        <f>IFERROR((Ações!$D1000-Ações!$K1000)/Ações!$D1000,0)</f>
        <v>0</v>
      </c>
      <c r="D1000" s="46">
        <f>(Ações!$O1000)/0.06</f>
        <v>0</v>
      </c>
      <c r="E1000" s="47">
        <f>IFERROR((Ações!$F1000-Ações!$K1000)/Ações!$F1000,0)</f>
        <v>0</v>
      </c>
      <c r="F1000" s="46" t="str">
        <f>IF(OR(Ações!$N1000&lt;0,Ações!$M1000&lt;0),"",(22.5*Ações!$M1000*Ações!$N1000)^0.5)</f>
        <v/>
      </c>
      <c r="G1000" s="47">
        <f>IFERROR((Ações!$H1000-Ações!$K1000)/Ações!$H1000,0)</f>
        <v>0</v>
      </c>
      <c r="H1000" s="48">
        <f>IFERROR(Ações!$I1000/(Ações!$P1000-Table_1[[#This Row],[CAGR LUCRO 5A]]),0)</f>
        <v>0</v>
      </c>
      <c r="I1000" s="48">
        <f>IF(Ações!$S1000&lt;0,"",Ações!$O1000*(1+Ações!$S1000))</f>
        <v>0</v>
      </c>
      <c r="J1000" s="49">
        <f>IFERROR(IF(Ações!$B1000="","",(VLOOKUP(Table_1[[#This Row],[AÇÕES]],'Dados Status Invest STOCKS'!A986:AD1601,4)/Table_1[[#This Row],[LPA]]))/100,0)</f>
        <v>9.4615384615384615E-2</v>
      </c>
      <c r="K1000" s="64">
        <f>IFERROR(IF(Ações!$B1000="","",VLOOKUP(Table_1[[#This Row],[AÇÕES]],'Dados Status Invest STOCKS'!A986:AD1601,2)),0)</f>
        <v>12.94</v>
      </c>
      <c r="L1000" s="65">
        <f>IFERROR(IF(Ações!$B1000="","",VLOOKUP(Table_1[[#This Row],[AÇÕES]],'Dados Status Invest STOCKS'!A986:AD1601,3)/100),0)</f>
        <v>0</v>
      </c>
      <c r="M1000" s="66">
        <f>IFERROR(IF(Ações!$B1000="","",VLOOKUP(Table_1[[#This Row],[AÇÕES]],'Dados Status Invest STOCKS'!A986:AD1601,28)),0)</f>
        <v>-1.17</v>
      </c>
      <c r="N1000" s="66">
        <f>IFERROR(IF(Ações!$B1000="","",VLOOKUP(Table_1[[#This Row],[AÇÕES]],'Dados Status Invest STOCKS'!A986:AD1601,27)),0)</f>
        <v>1.77</v>
      </c>
      <c r="O1000" s="66">
        <f>IFERROR(IF(Ações!$L1000="","",Ações!$K1000*Ações!$L1000),0)</f>
        <v>0</v>
      </c>
      <c r="P1000" s="67">
        <f t="shared" si="15"/>
        <v>0.06</v>
      </c>
      <c r="Q1000" s="67">
        <f>IFERROR(Ações!$O1000/Ações!$M1000,0)</f>
        <v>0</v>
      </c>
      <c r="R1000" s="67">
        <f>IFERROR(IF(Ações!$B1000="","",VLOOKUP(Table_1[[#This Row],[AÇÕES]],'Dados Status Invest STOCKS'!A986:AD1601,18)/100),0)</f>
        <v>-0.66099999999999992</v>
      </c>
      <c r="S1000" s="65">
        <f>IFERROR(IF(Ações!$B1000="","",VLOOKUP(Table_1[[#This Row],[AÇÕES]],'Dados Status Invest STOCKS'!A986:AD1601,25)/100),0)</f>
        <v>0</v>
      </c>
      <c r="T1000" s="67">
        <f>(1-Ações!$Q1000)*Ações!$R1000</f>
        <v>-0.66099999999999992</v>
      </c>
      <c r="U1000" s="68">
        <f>IF(Ações!$S1000=0,Ações!$T1000,IF(Ações!$T1000=0,Ações!$S1000,AVERAGE(Ações!$S1000,Ações!$T1000)))</f>
        <v>-0.66099999999999992</v>
      </c>
    </row>
    <row r="1001" spans="2:21" ht="15" customHeight="1" x14ac:dyDescent="0.2">
      <c r="B1001" s="63" t="str">
        <f>IFERROR('Dados Status Invest STOCKS'!A988,"-")</f>
        <v>CHRA</v>
      </c>
      <c r="C1001" s="45">
        <f>IFERROR((Ações!$D1001-Ações!$K1001)/Ações!$D1001,0)</f>
        <v>0</v>
      </c>
      <c r="D1001" s="46">
        <f>(Ações!$O1001)/0.06</f>
        <v>0</v>
      </c>
      <c r="E1001" s="47">
        <f>IFERROR((Ações!$F1001-Ações!$K1001)/Ações!$F1001,0)</f>
        <v>0</v>
      </c>
      <c r="F1001" s="46" t="str">
        <f>IF(OR(Ações!$N1001&lt;0,Ações!$M1001&lt;0),"",(22.5*Ações!$M1001*Ações!$N1001)^0.5)</f>
        <v/>
      </c>
      <c r="G1001" s="47">
        <f>IFERROR((Ações!$H1001-Ações!$K1001)/Ações!$H1001,0)</f>
        <v>0</v>
      </c>
      <c r="H1001" s="48">
        <f>IFERROR(Ações!$I1001/(Ações!$P1001-Table_1[[#This Row],[CAGR LUCRO 5A]]),0)</f>
        <v>0</v>
      </c>
      <c r="I1001" s="48">
        <f>IF(Ações!$S1001&lt;0,"",Ações!$O1001*(1+Ações!$S1001))</f>
        <v>0</v>
      </c>
      <c r="J1001" s="49">
        <f>IFERROR(IF(Ações!$B1001="","",(VLOOKUP(Table_1[[#This Row],[AÇÕES]],'Dados Status Invest STOCKS'!A987:AD1602,4)/Table_1[[#This Row],[LPA]]))/100,0)</f>
        <v>3.4390243902439027E-2</v>
      </c>
      <c r="K1001" s="64">
        <f>IFERROR(IF(Ações!$B1001="","",VLOOKUP(Table_1[[#This Row],[AÇÕES]],'Dados Status Invest STOCKS'!A987:AD1602,2)),0)</f>
        <v>5.19</v>
      </c>
      <c r="L1001" s="65">
        <f>IFERROR(IF(Ações!$B1001="","",VLOOKUP(Table_1[[#This Row],[AÇÕES]],'Dados Status Invest STOCKS'!A987:AD1602,3)/100),0)</f>
        <v>0</v>
      </c>
      <c r="M1001" s="66">
        <f>IFERROR(IF(Ações!$B1001="","",VLOOKUP(Table_1[[#This Row],[AÇÕES]],'Dados Status Invest STOCKS'!A987:AD1602,28)),0)</f>
        <v>-1.23</v>
      </c>
      <c r="N1001" s="66">
        <f>IFERROR(IF(Ações!$B1001="","",VLOOKUP(Table_1[[#This Row],[AÇÕES]],'Dados Status Invest STOCKS'!A987:AD1602,27)),0)</f>
        <v>0.61</v>
      </c>
      <c r="O1001" s="66">
        <f>IFERROR(IF(Ações!$L1001="","",Ações!$K1001*Ações!$L1001),0)</f>
        <v>0</v>
      </c>
      <c r="P1001" s="67">
        <f t="shared" si="15"/>
        <v>0.06</v>
      </c>
      <c r="Q1001" s="67">
        <f>IFERROR(Ações!$O1001/Ações!$M1001,0)</f>
        <v>0</v>
      </c>
      <c r="R1001" s="67">
        <f>IFERROR(IF(Ações!$B1001="","",VLOOKUP(Table_1[[#This Row],[AÇÕES]],'Dados Status Invest STOCKS'!A987:AD1602,18)/100),0)</f>
        <v>-2.0066999999999999</v>
      </c>
      <c r="S1001" s="65">
        <f>IFERROR(IF(Ações!$B1001="","",VLOOKUP(Table_1[[#This Row],[AÇÕES]],'Dados Status Invest STOCKS'!A987:AD1602,25)/100),0)</f>
        <v>0</v>
      </c>
      <c r="T1001" s="67">
        <f>(1-Ações!$Q1001)*Ações!$R1001</f>
        <v>-2.0066999999999999</v>
      </c>
      <c r="U1001" s="68">
        <f>IF(Ações!$S1001=0,Ações!$T1001,IF(Ações!$T1001=0,Ações!$S1001,AVERAGE(Ações!$S1001,Ações!$T1001)))</f>
        <v>-2.0066999999999999</v>
      </c>
    </row>
    <row r="1002" spans="2:21" ht="15" customHeight="1" x14ac:dyDescent="0.2">
      <c r="B1002" s="63" t="str">
        <f>IFERROR('Dados Status Invest STOCKS'!A989,"-")</f>
        <v>CHRS</v>
      </c>
      <c r="C1002" s="45">
        <f>IFERROR((Ações!$D1002-Ações!$K1002)/Ações!$D1002,0)</f>
        <v>0</v>
      </c>
      <c r="D1002" s="46">
        <f>(Ações!$O1002)/0.06</f>
        <v>0</v>
      </c>
      <c r="E1002" s="47">
        <f>IFERROR((Ações!$F1002-Ações!$K1002)/Ações!$F1002,0)</f>
        <v>0</v>
      </c>
      <c r="F1002" s="46" t="str">
        <f>IF(OR(Ações!$N1002&lt;0,Ações!$M1002&lt;0),"",(22.5*Ações!$M1002*Ações!$N1002)^0.5)</f>
        <v/>
      </c>
      <c r="G1002" s="47">
        <f>IFERROR((Ações!$H1002-Ações!$K1002)/Ações!$H1002,0)</f>
        <v>0</v>
      </c>
      <c r="H1002" s="48">
        <f>IFERROR(Ações!$I1002/(Ações!$P1002-Table_1[[#This Row],[CAGR LUCRO 5A]]),0)</f>
        <v>0</v>
      </c>
      <c r="I1002" s="48">
        <f>IF(Ações!$S1002&lt;0,"",Ações!$O1002*(1+Ações!$S1002))</f>
        <v>0</v>
      </c>
      <c r="J1002" s="49">
        <f>IFERROR(IF(Ações!$B1002="","",(VLOOKUP(Table_1[[#This Row],[AÇÕES]],'Dados Status Invest STOCKS'!A988:AD1603,4)/Table_1[[#This Row],[LPA]]))/100,0)</f>
        <v>1.3973509933774832E-2</v>
      </c>
      <c r="K1002" s="64">
        <f>IFERROR(IF(Ações!$B1002="","",VLOOKUP(Table_1[[#This Row],[AÇÕES]],'Dados Status Invest STOCKS'!A988:AD1603,2)),0)</f>
        <v>12.74</v>
      </c>
      <c r="L1002" s="65">
        <f>IFERROR(IF(Ações!$B1002="","",VLOOKUP(Table_1[[#This Row],[AÇÕES]],'Dados Status Invest STOCKS'!A988:AD1603,3)/100),0)</f>
        <v>0</v>
      </c>
      <c r="M1002" s="66">
        <f>IFERROR(IF(Ações!$B1002="","",VLOOKUP(Table_1[[#This Row],[AÇÕES]],'Dados Status Invest STOCKS'!A988:AD1603,28)),0)</f>
        <v>-3.02</v>
      </c>
      <c r="N1002" s="66">
        <f>IFERROR(IF(Ações!$B1002="","",VLOOKUP(Table_1[[#This Row],[AÇÕES]],'Dados Status Invest STOCKS'!A988:AD1603,27)),0)</f>
        <v>1.7</v>
      </c>
      <c r="O1002" s="66">
        <f>IFERROR(IF(Ações!$L1002="","",Ações!$K1002*Ações!$L1002),0)</f>
        <v>0</v>
      </c>
      <c r="P1002" s="67">
        <f t="shared" si="15"/>
        <v>0.06</v>
      </c>
      <c r="Q1002" s="67">
        <f>IFERROR(Ações!$O1002/Ações!$M1002,0)</f>
        <v>0</v>
      </c>
      <c r="R1002" s="67">
        <f>IFERROR(IF(Ações!$B1002="","",VLOOKUP(Table_1[[#This Row],[AÇÕES]],'Dados Status Invest STOCKS'!A988:AD1603,18)/100),0)</f>
        <v>-1.7716999999999998</v>
      </c>
      <c r="S1002" s="65">
        <f>IFERROR(IF(Ações!$B1002="","",VLOOKUP(Table_1[[#This Row],[AÇÕES]],'Dados Status Invest STOCKS'!A988:AD1603,25)/100),0)</f>
        <v>0</v>
      </c>
      <c r="T1002" s="67">
        <f>(1-Ações!$Q1002)*Ações!$R1002</f>
        <v>-1.7716999999999998</v>
      </c>
      <c r="U1002" s="68">
        <f>IF(Ações!$S1002=0,Ações!$T1002,IF(Ações!$T1002=0,Ações!$S1002,AVERAGE(Ações!$S1002,Ações!$T1002)))</f>
        <v>-1.7716999999999998</v>
      </c>
    </row>
    <row r="1003" spans="2:21" ht="15" customHeight="1" x14ac:dyDescent="0.2">
      <c r="B1003" s="63" t="str">
        <f>IFERROR('Dados Status Invest STOCKS'!A990,"-")</f>
        <v>CHRW</v>
      </c>
      <c r="C1003" s="45">
        <f>IFERROR((Ações!$D1003-Ações!$K1003)/Ações!$D1003,0)</f>
        <v>-1.4590163934426228</v>
      </c>
      <c r="D1003" s="46">
        <f>(Ações!$O1003)/0.06</f>
        <v>43.749200000000002</v>
      </c>
      <c r="E1003" s="47">
        <f>IFERROR((Ações!$F1003-Ações!$K1003)/Ações!$F1003,0)</f>
        <v>-1.4182496119730628</v>
      </c>
      <c r="F1003" s="46">
        <f>IF(OR(Ações!$N1003&lt;0,Ações!$M1003&lt;0),"",(22.5*Ações!$M1003*Ações!$N1003)^0.5)</f>
        <v>44.486722738363184</v>
      </c>
      <c r="G1003" s="47">
        <f>IFERROR((Ações!$H1003-Ações!$K1003)/Ações!$H1003,0)</f>
        <v>0</v>
      </c>
      <c r="H1003" s="48">
        <f>IFERROR(Ações!$I1003/(Ações!$P1003-Table_1[[#This Row],[CAGR LUCRO 5A]]),0)</f>
        <v>0</v>
      </c>
      <c r="I1003" s="48" t="str">
        <f>IF(Ações!$S1003&lt;0,"",Ações!$O1003*(1+Ações!$S1003))</f>
        <v/>
      </c>
      <c r="J1003" s="49">
        <f>IFERROR(IF(Ações!$B1003="","",(VLOOKUP(Table_1[[#This Row],[AÇÕES]],'Dados Status Invest STOCKS'!A989:AD1604,4)/Table_1[[#This Row],[LPA]]))/100,0)</f>
        <v>3.1313993174061437E-2</v>
      </c>
      <c r="K1003" s="64">
        <f>IFERROR(IF(Ações!$B1003="","",VLOOKUP(Table_1[[#This Row],[AÇÕES]],'Dados Status Invest STOCKS'!A989:AD1604,2)),0)</f>
        <v>107.58</v>
      </c>
      <c r="L1003" s="65">
        <f>IFERROR(IF(Ações!$B1003="","",VLOOKUP(Table_1[[#This Row],[AÇÕES]],'Dados Status Invest STOCKS'!A989:AD1604,3)/100),0)</f>
        <v>2.4399999999999998E-2</v>
      </c>
      <c r="M1003" s="66">
        <f>IFERROR(IF(Ações!$B1003="","",VLOOKUP(Table_1[[#This Row],[AÇÕES]],'Dados Status Invest STOCKS'!A989:AD1604,28)),0)</f>
        <v>5.86</v>
      </c>
      <c r="N1003" s="66">
        <f>IFERROR(IF(Ações!$B1003="","",VLOOKUP(Table_1[[#This Row],[AÇÕES]],'Dados Status Invest STOCKS'!A989:AD1604,27)),0)</f>
        <v>15.01</v>
      </c>
      <c r="O1003" s="66">
        <f>IFERROR(IF(Ações!$L1003="","",Ações!$K1003*Ações!$L1003),0)</f>
        <v>2.624952</v>
      </c>
      <c r="P1003" s="67">
        <f t="shared" si="15"/>
        <v>0.06</v>
      </c>
      <c r="Q1003" s="67">
        <f>IFERROR(Ações!$O1003/Ações!$M1003,0)</f>
        <v>0.44794402730375421</v>
      </c>
      <c r="R1003" s="67">
        <f>IFERROR(IF(Ações!$B1003="","",VLOOKUP(Table_1[[#This Row],[AÇÕES]],'Dados Status Invest STOCKS'!A989:AD1604,18)/100),0)</f>
        <v>0.3906</v>
      </c>
      <c r="S1003" s="65">
        <f>IFERROR(IF(Ações!$B1003="","",VLOOKUP(Table_1[[#This Row],[AÇÕES]],'Dados Status Invest STOCKS'!A989:AD1604,25)/100),0)</f>
        <v>-1.2999999999999999E-3</v>
      </c>
      <c r="T1003" s="67">
        <f>(1-Ações!$Q1003)*Ações!$R1003</f>
        <v>0.21563306293515358</v>
      </c>
      <c r="U1003" s="68">
        <f>IF(Ações!$S1003=0,Ações!$T1003,IF(Ações!$T1003=0,Ações!$S1003,AVERAGE(Ações!$S1003,Ações!$T1003)))</f>
        <v>0.10716653146757679</v>
      </c>
    </row>
    <row r="1004" spans="2:21" ht="15" customHeight="1" x14ac:dyDescent="0.2">
      <c r="B1004" s="63" t="str">
        <f>IFERROR('Dados Status Invest STOCKS'!A991,"-")</f>
        <v>CHS</v>
      </c>
      <c r="C1004" s="45">
        <f>IFERROR((Ações!$D1004-Ações!$K1004)/Ações!$D1004,0)</f>
        <v>0</v>
      </c>
      <c r="D1004" s="46">
        <f>(Ações!$O1004)/0.06</f>
        <v>0</v>
      </c>
      <c r="E1004" s="47">
        <f>IFERROR((Ações!$F1004-Ações!$K1004)/Ações!$F1004,0)</f>
        <v>0</v>
      </c>
      <c r="F1004" s="46" t="str">
        <f>IF(OR(Ações!$N1004&lt;0,Ações!$M1004&lt;0),"",(22.5*Ações!$M1004*Ações!$N1004)^0.5)</f>
        <v/>
      </c>
      <c r="G1004" s="47">
        <f>IFERROR((Ações!$H1004-Ações!$K1004)/Ações!$H1004,0)</f>
        <v>0</v>
      </c>
      <c r="H1004" s="48">
        <f>IFERROR(Ações!$I1004/(Ações!$P1004-Table_1[[#This Row],[CAGR LUCRO 5A]]),0)</f>
        <v>0</v>
      </c>
      <c r="I1004" s="48">
        <f>IF(Ações!$S1004&lt;0,"",Ações!$O1004*(1+Ações!$S1004))</f>
        <v>0</v>
      </c>
      <c r="J1004" s="49">
        <f>IFERROR(IF(Ações!$B1004="","",(VLOOKUP(Table_1[[#This Row],[AÇÕES]],'Dados Status Invest STOCKS'!A990:AD1605,4)/Table_1[[#This Row],[LPA]]))/100,0)</f>
        <v>0.36499999999999999</v>
      </c>
      <c r="K1004" s="64">
        <f>IFERROR(IF(Ações!$B1004="","",VLOOKUP(Table_1[[#This Row],[AÇÕES]],'Dados Status Invest STOCKS'!A990:AD1605,2)),0)</f>
        <v>4.68</v>
      </c>
      <c r="L1004" s="65">
        <f>IFERROR(IF(Ações!$B1004="","",VLOOKUP(Table_1[[#This Row],[AÇÕES]],'Dados Status Invest STOCKS'!A990:AD1605,3)/100),0)</f>
        <v>0</v>
      </c>
      <c r="M1004" s="66">
        <f>IFERROR(IF(Ações!$B1004="","",VLOOKUP(Table_1[[#This Row],[AÇÕES]],'Dados Status Invest STOCKS'!A990:AD1605,28)),0)</f>
        <v>-0.36</v>
      </c>
      <c r="N1004" s="66">
        <f>IFERROR(IF(Ações!$B1004="","",VLOOKUP(Table_1[[#This Row],[AÇÕES]],'Dados Status Invest STOCKS'!A990:AD1605,27)),0)</f>
        <v>1.69</v>
      </c>
      <c r="O1004" s="66">
        <f>IFERROR(IF(Ações!$L1004="","",Ações!$K1004*Ações!$L1004),0)</f>
        <v>0</v>
      </c>
      <c r="P1004" s="67">
        <f t="shared" si="15"/>
        <v>0.06</v>
      </c>
      <c r="Q1004" s="67">
        <f>IFERROR(Ações!$O1004/Ações!$M1004,0)</f>
        <v>0</v>
      </c>
      <c r="R1004" s="67">
        <f>IFERROR(IF(Ações!$B1004="","",VLOOKUP(Table_1[[#This Row],[AÇÕES]],'Dados Status Invest STOCKS'!A990:AD1605,18)/100),0)</f>
        <v>-0.21030000000000001</v>
      </c>
      <c r="S1004" s="65">
        <f>IFERROR(IF(Ações!$B1004="","",VLOOKUP(Table_1[[#This Row],[AÇÕES]],'Dados Status Invest STOCKS'!A990:AD1605,25)/100),0)</f>
        <v>0</v>
      </c>
      <c r="T1004" s="67">
        <f>(1-Ações!$Q1004)*Ações!$R1004</f>
        <v>-0.21030000000000001</v>
      </c>
      <c r="U1004" s="68">
        <f>IF(Ações!$S1004=0,Ações!$T1004,IF(Ações!$T1004=0,Ações!$S1004,AVERAGE(Ações!$S1004,Ações!$T1004)))</f>
        <v>-0.21030000000000001</v>
      </c>
    </row>
    <row r="1005" spans="2:21" ht="15" customHeight="1" x14ac:dyDescent="0.2">
      <c r="B1005" s="63" t="str">
        <f>IFERROR('Dados Status Invest STOCKS'!A992,"-")</f>
        <v>CHT</v>
      </c>
      <c r="C1005" s="45">
        <f>IFERROR((Ações!$D1005-Ações!$K1005)/Ações!$D1005,0)</f>
        <v>-1.1052631578947365</v>
      </c>
      <c r="D1005" s="46">
        <f>(Ações!$O1005)/0.06</f>
        <v>20.035500000000003</v>
      </c>
      <c r="E1005" s="47">
        <f>IFERROR((Ações!$F1005-Ações!$K1005)/Ações!$F1005,0)</f>
        <v>-0.67941214942657957</v>
      </c>
      <c r="F1005" s="46">
        <f>IF(OR(Ações!$N1005&lt;0,Ações!$M1005&lt;0),"",(22.5*Ações!$M1005*Ações!$N1005)^0.5)</f>
        <v>25.115931199141311</v>
      </c>
      <c r="G1005" s="47">
        <f>IFERROR((Ações!$H1005-Ações!$K1005)/Ações!$H1005,0)</f>
        <v>0</v>
      </c>
      <c r="H1005" s="48">
        <f>IFERROR(Ações!$I1005/(Ações!$P1005-Table_1[[#This Row],[CAGR LUCRO 5A]]),0)</f>
        <v>0</v>
      </c>
      <c r="I1005" s="48" t="str">
        <f>IF(Ações!$S1005&lt;0,"",Ações!$O1005*(1+Ações!$S1005))</f>
        <v/>
      </c>
      <c r="J1005" s="49">
        <f>IFERROR(IF(Ações!$B1005="","",(VLOOKUP(Table_1[[#This Row],[AÇÕES]],'Dados Status Invest STOCKS'!A991:AD1606,4)/Table_1[[#This Row],[LPA]]))/100,0)</f>
        <v>0.15914110429447853</v>
      </c>
      <c r="K1005" s="64">
        <f>IFERROR(IF(Ações!$B1005="","",VLOOKUP(Table_1[[#This Row],[AÇÕES]],'Dados Status Invest STOCKS'!A991:AD1606,2)),0)</f>
        <v>42.18</v>
      </c>
      <c r="L1005" s="65">
        <f>IFERROR(IF(Ações!$B1005="","",VLOOKUP(Table_1[[#This Row],[AÇÕES]],'Dados Status Invest STOCKS'!A991:AD1606,3)/100),0)</f>
        <v>2.8500000000000001E-2</v>
      </c>
      <c r="M1005" s="66">
        <f>IFERROR(IF(Ações!$B1005="","",VLOOKUP(Table_1[[#This Row],[AÇÕES]],'Dados Status Invest STOCKS'!A991:AD1606,28)),0)</f>
        <v>1.63</v>
      </c>
      <c r="N1005" s="66">
        <f>IFERROR(IF(Ações!$B1005="","",VLOOKUP(Table_1[[#This Row],[AÇÕES]],'Dados Status Invest STOCKS'!A991:AD1606,27)),0)</f>
        <v>17.2</v>
      </c>
      <c r="O1005" s="66">
        <f>IFERROR(IF(Ações!$L1005="","",Ações!$K1005*Ações!$L1005),0)</f>
        <v>1.2021300000000001</v>
      </c>
      <c r="P1005" s="67">
        <f t="shared" si="15"/>
        <v>0.06</v>
      </c>
      <c r="Q1005" s="67">
        <f>IFERROR(Ações!$O1005/Ações!$M1005,0)</f>
        <v>0.73750306748466277</v>
      </c>
      <c r="R1005" s="67">
        <f>IFERROR(IF(Ações!$B1005="","",VLOOKUP(Table_1[[#This Row],[AÇÕES]],'Dados Status Invest STOCKS'!A991:AD1606,18)/100),0)</f>
        <v>9.4600000000000004E-2</v>
      </c>
      <c r="S1005" s="65">
        <f>IFERROR(IF(Ações!$B1005="","",VLOOKUP(Table_1[[#This Row],[AÇÕES]],'Dados Status Invest STOCKS'!A991:AD1606,25)/100),0)</f>
        <v>-1.7399999999999999E-2</v>
      </c>
      <c r="T1005" s="67">
        <f>(1-Ações!$Q1005)*Ações!$R1005</f>
        <v>2.4832209815950902E-2</v>
      </c>
      <c r="U1005" s="68">
        <f>IF(Ações!$S1005=0,Ações!$T1005,IF(Ações!$T1005=0,Ações!$S1005,AVERAGE(Ações!$S1005,Ações!$T1005)))</f>
        <v>3.7161049079754514E-3</v>
      </c>
    </row>
    <row r="1006" spans="2:21" ht="15" customHeight="1" x14ac:dyDescent="0.2">
      <c r="B1006" s="63" t="str">
        <f>IFERROR('Dados Status Invest STOCKS'!A993,"-")</f>
        <v>CHTR</v>
      </c>
      <c r="C1006" s="45">
        <f>IFERROR((Ações!$D1006-Ações!$K1006)/Ações!$D1006,0)</f>
        <v>0</v>
      </c>
      <c r="D1006" s="46">
        <f>(Ações!$O1006)/0.06</f>
        <v>0</v>
      </c>
      <c r="E1006" s="47">
        <f>IFERROR((Ações!$F1006-Ações!$K1006)/Ações!$F1006,0)</f>
        <v>-1.5519496289299746</v>
      </c>
      <c r="F1006" s="46">
        <f>IF(OR(Ações!$N1006&lt;0,Ações!$M1006&lt;0),"",(22.5*Ações!$M1006*Ações!$N1006)^0.5)</f>
        <v>226.15258289482344</v>
      </c>
      <c r="G1006" s="47">
        <f>IFERROR((Ações!$H1006-Ações!$K1006)/Ações!$H1006,0)</f>
        <v>0</v>
      </c>
      <c r="H1006" s="48">
        <f>IFERROR(Ações!$I1006/(Ações!$P1006-Table_1[[#This Row],[CAGR LUCRO 5A]]),0)</f>
        <v>0</v>
      </c>
      <c r="I1006" s="48">
        <f>IF(Ações!$S1006&lt;0,"",Ações!$O1006*(1+Ações!$S1006))</f>
        <v>0</v>
      </c>
      <c r="J1006" s="49">
        <f>IFERROR(IF(Ações!$B1006="","",(VLOOKUP(Table_1[[#This Row],[AÇÕES]],'Dados Status Invest STOCKS'!A992:AD1607,4)/Table_1[[#This Row],[LPA]]))/100,0)</f>
        <v>1.0079398244880904E-2</v>
      </c>
      <c r="K1006" s="64">
        <f>IFERROR(IF(Ações!$B1006="","",VLOOKUP(Table_1[[#This Row],[AÇÕES]],'Dados Status Invest STOCKS'!A992:AD1607,2)),0)</f>
        <v>577.13</v>
      </c>
      <c r="L1006" s="65">
        <f>IFERROR(IF(Ações!$B1006="","",VLOOKUP(Table_1[[#This Row],[AÇÕES]],'Dados Status Invest STOCKS'!A992:AD1607,3)/100),0)</f>
        <v>0</v>
      </c>
      <c r="M1006" s="66">
        <f>IFERROR(IF(Ações!$B1006="","",VLOOKUP(Table_1[[#This Row],[AÇÕES]],'Dados Status Invest STOCKS'!A992:AD1607,28)),0)</f>
        <v>23.93</v>
      </c>
      <c r="N1006" s="66">
        <f>IFERROR(IF(Ações!$B1006="","",VLOOKUP(Table_1[[#This Row],[AÇÕES]],'Dados Status Invest STOCKS'!A992:AD1607,27)),0)</f>
        <v>94.99</v>
      </c>
      <c r="O1006" s="66">
        <f>IFERROR(IF(Ações!$L1006="","",Ações!$K1006*Ações!$L1006),0)</f>
        <v>0</v>
      </c>
      <c r="P1006" s="67">
        <f t="shared" si="15"/>
        <v>0.06</v>
      </c>
      <c r="Q1006" s="67">
        <f>IFERROR(Ações!$O1006/Ações!$M1006,0)</f>
        <v>0</v>
      </c>
      <c r="R1006" s="67">
        <f>IFERROR(IF(Ações!$B1006="","",VLOOKUP(Table_1[[#This Row],[AÇÕES]],'Dados Status Invest STOCKS'!A992:AD1607,18)/100),0)</f>
        <v>0.25190000000000001</v>
      </c>
      <c r="S1006" s="65">
        <f>IFERROR(IF(Ações!$B1006="","",VLOOKUP(Table_1[[#This Row],[AÇÕES]],'Dados Status Invest STOCKS'!A992:AD1607,25)/100),0)</f>
        <v>0</v>
      </c>
      <c r="T1006" s="67">
        <f>(1-Ações!$Q1006)*Ações!$R1006</f>
        <v>0.25190000000000001</v>
      </c>
      <c r="U1006" s="68">
        <f>IF(Ações!$S1006=0,Ações!$T1006,IF(Ações!$T1006=0,Ações!$S1006,AVERAGE(Ações!$S1006,Ações!$T1006)))</f>
        <v>0.25190000000000001</v>
      </c>
    </row>
    <row r="1007" spans="2:21" ht="15" customHeight="1" x14ac:dyDescent="0.2">
      <c r="B1007" s="63" t="str">
        <f>IFERROR('Dados Status Invest STOCKS'!A994,"-")</f>
        <v>CHUY</v>
      </c>
      <c r="C1007" s="45">
        <f>IFERROR((Ações!$D1007-Ações!$K1007)/Ações!$D1007,0)</f>
        <v>0</v>
      </c>
      <c r="D1007" s="46">
        <f>(Ações!$O1007)/0.06</f>
        <v>0</v>
      </c>
      <c r="E1007" s="47">
        <f>IFERROR((Ações!$F1007-Ações!$K1007)/Ações!$F1007,0)</f>
        <v>-0.26379387141296251</v>
      </c>
      <c r="F1007" s="46">
        <f>IF(OR(Ações!$N1007&lt;0,Ações!$M1007&lt;0),"",(22.5*Ações!$M1007*Ações!$N1007)^0.5)</f>
        <v>19.829183039147125</v>
      </c>
      <c r="G1007" s="47">
        <f>IFERROR((Ações!$H1007-Ações!$K1007)/Ações!$H1007,0)</f>
        <v>0</v>
      </c>
      <c r="H1007" s="48">
        <f>IFERROR(Ações!$I1007/(Ações!$P1007-Table_1[[#This Row],[CAGR LUCRO 5A]]),0)</f>
        <v>0</v>
      </c>
      <c r="I1007" s="48">
        <f>IF(Ações!$S1007&lt;0,"",Ações!$O1007*(1+Ações!$S1007))</f>
        <v>0</v>
      </c>
      <c r="J1007" s="49">
        <f>IFERROR(IF(Ações!$B1007="","",(VLOOKUP(Table_1[[#This Row],[AÇÕES]],'Dados Status Invest STOCKS'!A993:AD1608,4)/Table_1[[#This Row],[LPA]]))/100,0)</f>
        <v>0.14587786259541985</v>
      </c>
      <c r="K1007" s="64">
        <f>IFERROR(IF(Ações!$B1007="","",VLOOKUP(Table_1[[#This Row],[AÇÕES]],'Dados Status Invest STOCKS'!A993:AD1608,2)),0)</f>
        <v>25.06</v>
      </c>
      <c r="L1007" s="65">
        <f>IFERROR(IF(Ações!$B1007="","",VLOOKUP(Table_1[[#This Row],[AÇÕES]],'Dados Status Invest STOCKS'!A993:AD1608,3)/100),0)</f>
        <v>0</v>
      </c>
      <c r="M1007" s="66">
        <f>IFERROR(IF(Ações!$B1007="","",VLOOKUP(Table_1[[#This Row],[AÇÕES]],'Dados Status Invest STOCKS'!A993:AD1608,28)),0)</f>
        <v>1.31</v>
      </c>
      <c r="N1007" s="66">
        <f>IFERROR(IF(Ações!$B1007="","",VLOOKUP(Table_1[[#This Row],[AÇÕES]],'Dados Status Invest STOCKS'!A993:AD1608,27)),0)</f>
        <v>13.34</v>
      </c>
      <c r="O1007" s="66">
        <f>IFERROR(IF(Ações!$L1007="","",Ações!$K1007*Ações!$L1007),0)</f>
        <v>0</v>
      </c>
      <c r="P1007" s="67">
        <f t="shared" si="15"/>
        <v>0.06</v>
      </c>
      <c r="Q1007" s="67">
        <f>IFERROR(Ações!$O1007/Ações!$M1007,0)</f>
        <v>0</v>
      </c>
      <c r="R1007" s="67">
        <f>IFERROR(IF(Ações!$B1007="","",VLOOKUP(Table_1[[#This Row],[AÇÕES]],'Dados Status Invest STOCKS'!A993:AD1608,18)/100),0)</f>
        <v>9.8299999999999998E-2</v>
      </c>
      <c r="S1007" s="65">
        <f>IFERROR(IF(Ações!$B1007="","",VLOOKUP(Table_1[[#This Row],[AÇÕES]],'Dados Status Invest STOCKS'!A993:AD1608,25)/100),0)</f>
        <v>0</v>
      </c>
      <c r="T1007" s="67">
        <f>(1-Ações!$Q1007)*Ações!$R1007</f>
        <v>9.8299999999999998E-2</v>
      </c>
      <c r="U1007" s="68">
        <f>IF(Ações!$S1007=0,Ações!$T1007,IF(Ações!$T1007=0,Ações!$S1007,AVERAGE(Ações!$S1007,Ações!$T1007)))</f>
        <v>9.8299999999999998E-2</v>
      </c>
    </row>
    <row r="1008" spans="2:21" ht="15" customHeight="1" x14ac:dyDescent="0.2">
      <c r="B1008" s="63" t="str">
        <f>IFERROR('Dados Status Invest STOCKS'!A995,"-")</f>
        <v>CHWY</v>
      </c>
      <c r="C1008" s="45">
        <f>IFERROR((Ações!$D1008-Ações!$K1008)/Ações!$D1008,0)</f>
        <v>0</v>
      </c>
      <c r="D1008" s="46">
        <f>(Ações!$O1008)/0.06</f>
        <v>0</v>
      </c>
      <c r="E1008" s="47">
        <f>IFERROR((Ações!$F1008-Ações!$K1008)/Ações!$F1008,0)</f>
        <v>-130.66641701804747</v>
      </c>
      <c r="F1008" s="46">
        <f>IF(OR(Ações!$N1008&lt;0,Ações!$M1008&lt;0),"",(22.5*Ações!$M1008*Ações!$N1008)^0.5)</f>
        <v>0.32863353450309962</v>
      </c>
      <c r="G1008" s="47">
        <f>IFERROR((Ações!$H1008-Ações!$K1008)/Ações!$H1008,0)</f>
        <v>0</v>
      </c>
      <c r="H1008" s="48">
        <f>IFERROR(Ações!$I1008/(Ações!$P1008-Table_1[[#This Row],[CAGR LUCRO 5A]]),0)</f>
        <v>0</v>
      </c>
      <c r="I1008" s="48">
        <f>IF(Ações!$S1008&lt;0,"",Ações!$O1008*(1+Ações!$S1008))</f>
        <v>0</v>
      </c>
      <c r="J1008" s="49">
        <f>IFERROR(IF(Ações!$B1008="","",(VLOOKUP(Table_1[[#This Row],[AÇÕES]],'Dados Status Invest STOCKS'!A994:AD1609,4)/Table_1[[#This Row],[LPA]]))/100,0)</f>
        <v>556.15</v>
      </c>
      <c r="K1008" s="64">
        <f>IFERROR(IF(Ações!$B1008="","",VLOOKUP(Table_1[[#This Row],[AÇÕES]],'Dados Status Invest STOCKS'!A994:AD1609,2)),0)</f>
        <v>43.27</v>
      </c>
      <c r="L1008" s="65">
        <f>IFERROR(IF(Ações!$B1008="","",VLOOKUP(Table_1[[#This Row],[AÇÕES]],'Dados Status Invest STOCKS'!A994:AD1609,3)/100),0)</f>
        <v>0</v>
      </c>
      <c r="M1008" s="66">
        <f>IFERROR(IF(Ações!$B1008="","",VLOOKUP(Table_1[[#This Row],[AÇÕES]],'Dados Status Invest STOCKS'!A994:AD1609,28)),0)</f>
        <v>0.03</v>
      </c>
      <c r="N1008" s="66">
        <f>IFERROR(IF(Ações!$B1008="","",VLOOKUP(Table_1[[#This Row],[AÇÕES]],'Dados Status Invest STOCKS'!A994:AD1609,27)),0)</f>
        <v>0.16</v>
      </c>
      <c r="O1008" s="66">
        <f>IFERROR(IF(Ações!$L1008="","",Ações!$K1008*Ações!$L1008),0)</f>
        <v>0</v>
      </c>
      <c r="P1008" s="67">
        <f t="shared" si="15"/>
        <v>0.06</v>
      </c>
      <c r="Q1008" s="67">
        <f>IFERROR(Ações!$O1008/Ações!$M1008,0)</f>
        <v>0</v>
      </c>
      <c r="R1008" s="67">
        <f>IFERROR(IF(Ações!$B1008="","",VLOOKUP(Table_1[[#This Row],[AÇÕES]],'Dados Status Invest STOCKS'!A994:AD1609,18)/100),0)</f>
        <v>0.16420000000000001</v>
      </c>
      <c r="S1008" s="65">
        <f>IFERROR(IF(Ações!$B1008="","",VLOOKUP(Table_1[[#This Row],[AÇÕES]],'Dados Status Invest STOCKS'!A994:AD1609,25)/100),0)</f>
        <v>0</v>
      </c>
      <c r="T1008" s="67">
        <f>(1-Ações!$Q1008)*Ações!$R1008</f>
        <v>0.16420000000000001</v>
      </c>
      <c r="U1008" s="68">
        <f>IF(Ações!$S1008=0,Ações!$T1008,IF(Ações!$T1008=0,Ações!$S1008,AVERAGE(Ações!$S1008,Ações!$T1008)))</f>
        <v>0.16420000000000001</v>
      </c>
    </row>
    <row r="1009" spans="2:21" ht="15" customHeight="1" x14ac:dyDescent="0.2">
      <c r="B1009" s="63" t="str">
        <f>IFERROR('Dados Status Invest STOCKS'!A996,"-")</f>
        <v>CHX</v>
      </c>
      <c r="C1009" s="45">
        <f>IFERROR((Ações!$D1009-Ações!$K1009)/Ações!$D1009,0)</f>
        <v>0</v>
      </c>
      <c r="D1009" s="46">
        <f>(Ações!$O1009)/0.06</f>
        <v>0</v>
      </c>
      <c r="E1009" s="47">
        <f>IFERROR((Ações!$F1009-Ações!$K1009)/Ações!$F1009,0)</f>
        <v>-1.6526315789473682</v>
      </c>
      <c r="F1009" s="46">
        <f>IF(OR(Ações!$N1009&lt;0,Ações!$M1009&lt;0),"",(22.5*Ações!$M1009*Ações!$N1009)^0.5)</f>
        <v>8.5500000000000007</v>
      </c>
      <c r="G1009" s="47">
        <f>IFERROR((Ações!$H1009-Ações!$K1009)/Ações!$H1009,0)</f>
        <v>0</v>
      </c>
      <c r="H1009" s="48">
        <f>IFERROR(Ações!$I1009/(Ações!$P1009-Table_1[[#This Row],[CAGR LUCRO 5A]]),0)</f>
        <v>0</v>
      </c>
      <c r="I1009" s="48">
        <f>IF(Ações!$S1009&lt;0,"",Ações!$O1009*(1+Ações!$S1009))</f>
        <v>0</v>
      </c>
      <c r="J1009" s="49">
        <f>IFERROR(IF(Ações!$B1009="","",(VLOOKUP(Table_1[[#This Row],[AÇÕES]],'Dados Status Invest STOCKS'!A995:AD1610,4)/Table_1[[#This Row],[LPA]]))/100,0)</f>
        <v>1.5621052631578949</v>
      </c>
      <c r="K1009" s="64">
        <f>IFERROR(IF(Ações!$B1009="","",VLOOKUP(Table_1[[#This Row],[AÇÕES]],'Dados Status Invest STOCKS'!A995:AD1610,2)),0)</f>
        <v>22.68</v>
      </c>
      <c r="L1009" s="65">
        <f>IFERROR(IF(Ações!$B1009="","",VLOOKUP(Table_1[[#This Row],[AÇÕES]],'Dados Status Invest STOCKS'!A995:AD1610,3)/100),0)</f>
        <v>0</v>
      </c>
      <c r="M1009" s="66">
        <f>IFERROR(IF(Ações!$B1009="","",VLOOKUP(Table_1[[#This Row],[AÇÕES]],'Dados Status Invest STOCKS'!A995:AD1610,28)),0)</f>
        <v>0.38</v>
      </c>
      <c r="N1009" s="66">
        <f>IFERROR(IF(Ações!$B1009="","",VLOOKUP(Table_1[[#This Row],[AÇÕES]],'Dados Status Invest STOCKS'!A995:AD1610,27)),0)</f>
        <v>8.5500000000000007</v>
      </c>
      <c r="O1009" s="66">
        <f>IFERROR(IF(Ações!$L1009="","",Ações!$K1009*Ações!$L1009),0)</f>
        <v>0</v>
      </c>
      <c r="P1009" s="67">
        <f t="shared" si="15"/>
        <v>0.06</v>
      </c>
      <c r="Q1009" s="67">
        <f>IFERROR(Ações!$O1009/Ações!$M1009,0)</f>
        <v>0</v>
      </c>
      <c r="R1009" s="67">
        <f>IFERROR(IF(Ações!$B1009="","",VLOOKUP(Table_1[[#This Row],[AÇÕES]],'Dados Status Invest STOCKS'!A995:AD1610,18)/100),0)</f>
        <v>4.4699999999999997E-2</v>
      </c>
      <c r="S1009" s="65">
        <f>IFERROR(IF(Ações!$B1009="","",VLOOKUP(Table_1[[#This Row],[AÇÕES]],'Dados Status Invest STOCKS'!A995:AD1610,25)/100),0)</f>
        <v>0</v>
      </c>
      <c r="T1009" s="67">
        <f>(1-Ações!$Q1009)*Ações!$R1009</f>
        <v>4.4699999999999997E-2</v>
      </c>
      <c r="U1009" s="68">
        <f>IF(Ações!$S1009=0,Ações!$T1009,IF(Ações!$T1009=0,Ações!$S1009,AVERAGE(Ações!$S1009,Ações!$T1009)))</f>
        <v>4.4699999999999997E-2</v>
      </c>
    </row>
    <row r="1010" spans="2:21" ht="15" customHeight="1" x14ac:dyDescent="0.2">
      <c r="B1010" s="63" t="str">
        <f>IFERROR('Dados Status Invest STOCKS'!A997,"-")</f>
        <v>CI</v>
      </c>
      <c r="C1010" s="45">
        <f>IFERROR((Ações!$D1010-Ações!$K1010)/Ações!$D1010,0)</f>
        <v>-2.5502958579881656</v>
      </c>
      <c r="D1010" s="46">
        <f>(Ações!$O1010)/0.06</f>
        <v>66.591633333333334</v>
      </c>
      <c r="E1010" s="47">
        <f>IFERROR((Ações!$F1010-Ações!$K1010)/Ações!$F1010,0)</f>
        <v>0.1715361113525965</v>
      </c>
      <c r="F1010" s="46">
        <f>IF(OR(Ações!$N1010&lt;0,Ações!$M1010&lt;0),"",(22.5*Ações!$M1010*Ações!$N1010)^0.5)</f>
        <v>285.37152100376096</v>
      </c>
      <c r="G1010" s="47">
        <f>IFERROR((Ações!$H1010-Ações!$K1010)/Ações!$H1010,0)</f>
        <v>12.73048615055213</v>
      </c>
      <c r="H1010" s="48">
        <f>IFERROR(Ações!$I1010/(Ações!$P1010-Table_1[[#This Row],[CAGR LUCRO 5A]]),0)</f>
        <v>-20.154322418161005</v>
      </c>
      <c r="I1010" s="48">
        <f>IF(Ações!$S1010&lt;0,"",Ações!$O1010*(1+Ações!$S1010))</f>
        <v>5.2824479057999998</v>
      </c>
      <c r="J1010" s="49">
        <f>IFERROR(IF(Ações!$B1010="","",(VLOOKUP(Table_1[[#This Row],[AÇÕES]],'Dados Status Invest STOCKS'!A996:AD1611,4)/Table_1[[#This Row],[LPA]]))/100,0)</f>
        <v>3.695652173913043E-3</v>
      </c>
      <c r="K1010" s="64">
        <f>IFERROR(IF(Ações!$B1010="","",VLOOKUP(Table_1[[#This Row],[AÇÕES]],'Dados Status Invest STOCKS'!A996:AD1611,2)),0)</f>
        <v>236.42</v>
      </c>
      <c r="L1010" s="65">
        <f>IFERROR(IF(Ações!$B1010="","",VLOOKUP(Table_1[[#This Row],[AÇÕES]],'Dados Status Invest STOCKS'!A996:AD1611,3)/100),0)</f>
        <v>1.6899999999999998E-2</v>
      </c>
      <c r="M1010" s="66">
        <f>IFERROR(IF(Ações!$B1010="","",VLOOKUP(Table_1[[#This Row],[AÇÕES]],'Dados Status Invest STOCKS'!A996:AD1611,28)),0)</f>
        <v>25.3</v>
      </c>
      <c r="N1010" s="66">
        <f>IFERROR(IF(Ações!$B1010="","",VLOOKUP(Table_1[[#This Row],[AÇÕES]],'Dados Status Invest STOCKS'!A996:AD1611,27)),0)</f>
        <v>143.06</v>
      </c>
      <c r="O1010" s="66">
        <f>IFERROR(IF(Ações!$L1010="","",Ações!$K1010*Ações!$L1010),0)</f>
        <v>3.9954979999999995</v>
      </c>
      <c r="P1010" s="67">
        <f t="shared" si="15"/>
        <v>0.06</v>
      </c>
      <c r="Q1010" s="67">
        <f>IFERROR(Ações!$O1010/Ações!$M1010,0)</f>
        <v>0.15792482213438733</v>
      </c>
      <c r="R1010" s="67">
        <f>IFERROR(IF(Ações!$B1010="","",VLOOKUP(Table_1[[#This Row],[AÇÕES]],'Dados Status Invest STOCKS'!A996:AD1611,18)/100),0)</f>
        <v>0.17679999999999998</v>
      </c>
      <c r="S1010" s="65">
        <f>IFERROR(IF(Ações!$B1010="","",VLOOKUP(Table_1[[#This Row],[AÇÕES]],'Dados Status Invest STOCKS'!A996:AD1611,25)/100),0)</f>
        <v>0.3221</v>
      </c>
      <c r="T1010" s="67">
        <f>(1-Ações!$Q1010)*Ações!$R1010</f>
        <v>0.14887889144664032</v>
      </c>
      <c r="U1010" s="68">
        <f>IF(Ações!$S1010=0,Ações!$T1010,IF(Ações!$T1010=0,Ações!$S1010,AVERAGE(Ações!$S1010,Ações!$T1010)))</f>
        <v>0.23548944572332015</v>
      </c>
    </row>
    <row r="1011" spans="2:21" ht="15" customHeight="1" x14ac:dyDescent="0.2">
      <c r="B1011" s="63" t="str">
        <f>IFERROR('Dados Status Invest STOCKS'!A998,"-")</f>
        <v>CIA</v>
      </c>
      <c r="C1011" s="45">
        <f>IFERROR((Ações!$D1011-Ações!$K1011)/Ações!$D1011,0)</f>
        <v>0</v>
      </c>
      <c r="D1011" s="46">
        <f>(Ações!$O1011)/0.06</f>
        <v>0</v>
      </c>
      <c r="E1011" s="47">
        <f>IFERROR((Ações!$F1011-Ações!$K1011)/Ações!$F1011,0)</f>
        <v>0</v>
      </c>
      <c r="F1011" s="46">
        <f>IF(OR(Ações!$N1011&lt;0,Ações!$M1011&lt;0),"",(22.5*Ações!$M1011*Ações!$N1011)^0.5)</f>
        <v>0</v>
      </c>
      <c r="G1011" s="47">
        <f>IFERROR((Ações!$H1011-Ações!$K1011)/Ações!$H1011,0)</f>
        <v>0</v>
      </c>
      <c r="H1011" s="48">
        <f>IFERROR(Ações!$I1011/(Ações!$P1011-Table_1[[#This Row],[CAGR LUCRO 5A]]),0)</f>
        <v>0</v>
      </c>
      <c r="I1011" s="48">
        <f>IF(Ações!$S1011&lt;0,"",Ações!$O1011*(1+Ações!$S1011))</f>
        <v>0</v>
      </c>
      <c r="J1011" s="49">
        <f>IFERROR(IF(Ações!$B1011="","",(VLOOKUP(Table_1[[#This Row],[AÇÕES]],'Dados Status Invest STOCKS'!A997:AD1612,4)/Table_1[[#This Row],[LPA]]))/100,0)</f>
        <v>0</v>
      </c>
      <c r="K1011" s="64">
        <f>IFERROR(IF(Ações!$B1011="","",VLOOKUP(Table_1[[#This Row],[AÇÕES]],'Dados Status Invest STOCKS'!A997:AD1612,2)),0)</f>
        <v>4.71</v>
      </c>
      <c r="L1011" s="65">
        <f>IFERROR(IF(Ações!$B1011="","",VLOOKUP(Table_1[[#This Row],[AÇÕES]],'Dados Status Invest STOCKS'!A997:AD1612,3)/100),0)</f>
        <v>0</v>
      </c>
      <c r="M1011" s="66">
        <f>IFERROR(IF(Ações!$B1011="","",VLOOKUP(Table_1[[#This Row],[AÇÕES]],'Dados Status Invest STOCKS'!A997:AD1612,28)),0)</f>
        <v>0</v>
      </c>
      <c r="N1011" s="66">
        <f>IFERROR(IF(Ações!$B1011="","",VLOOKUP(Table_1[[#This Row],[AÇÕES]],'Dados Status Invest STOCKS'!A997:AD1612,27)),0)</f>
        <v>5.32</v>
      </c>
      <c r="O1011" s="66">
        <f>IFERROR(IF(Ações!$L1011="","",Ações!$K1011*Ações!$L1011),0)</f>
        <v>0</v>
      </c>
      <c r="P1011" s="67">
        <f t="shared" si="15"/>
        <v>0.06</v>
      </c>
      <c r="Q1011" s="67">
        <f>IFERROR(Ações!$O1011/Ações!$M1011,0)</f>
        <v>0</v>
      </c>
      <c r="R1011" s="67">
        <f>IFERROR(IF(Ações!$B1011="","",VLOOKUP(Table_1[[#This Row],[AÇÕES]],'Dados Status Invest STOCKS'!A997:AD1612,18)/100),0)</f>
        <v>7.000000000000001E-4</v>
      </c>
      <c r="S1011" s="65">
        <f>IFERROR(IF(Ações!$B1011="","",VLOOKUP(Table_1[[#This Row],[AÇÕES]],'Dados Status Invest STOCKS'!A997:AD1612,25)/100),0)</f>
        <v>0</v>
      </c>
      <c r="T1011" s="67">
        <f>(1-Ações!$Q1011)*Ações!$R1011</f>
        <v>7.000000000000001E-4</v>
      </c>
      <c r="U1011" s="68">
        <f>IF(Ações!$S1011=0,Ações!$T1011,IF(Ações!$T1011=0,Ações!$S1011,AVERAGE(Ações!$S1011,Ações!$T1011)))</f>
        <v>7.000000000000001E-4</v>
      </c>
    </row>
    <row r="1012" spans="2:21" ht="15" customHeight="1" x14ac:dyDescent="0.2">
      <c r="B1012" s="63" t="str">
        <f>IFERROR('Dados Status Invest STOCKS'!A999,"-")</f>
        <v>CIB</v>
      </c>
      <c r="C1012" s="45">
        <f>IFERROR((Ações!$D1012-Ações!$K1012)/Ações!$D1012,0)</f>
        <v>-5.6666666666666661</v>
      </c>
      <c r="D1012" s="46">
        <f>(Ações!$O1012)/0.06</f>
        <v>5.1855000000000002</v>
      </c>
      <c r="E1012" s="47">
        <f>IFERROR((Ações!$F1012-Ações!$K1012)/Ações!$F1012,0)</f>
        <v>-2.3369440960709578</v>
      </c>
      <c r="F1012" s="46">
        <f>IF(OR(Ações!$N1012&lt;0,Ações!$M1012&lt;0),"",(22.5*Ações!$M1012*Ações!$N1012)^0.5)</f>
        <v>10.359777989899204</v>
      </c>
      <c r="G1012" s="47">
        <f>IFERROR((Ações!$H1012-Ações!$K1012)/Ações!$H1012,0)</f>
        <v>0</v>
      </c>
      <c r="H1012" s="48">
        <f>IFERROR(Ações!$I1012/(Ações!$P1012-Table_1[[#This Row],[CAGR LUCRO 5A]]),0)</f>
        <v>0</v>
      </c>
      <c r="I1012" s="48" t="str">
        <f>IF(Ações!$S1012&lt;0,"",Ações!$O1012*(1+Ações!$S1012))</f>
        <v/>
      </c>
      <c r="J1012" s="49">
        <f>IFERROR(IF(Ações!$B1012="","",(VLOOKUP(Table_1[[#This Row],[AÇÕES]],'Dados Status Invest STOCKS'!A998:AD1613,4)/Table_1[[#This Row],[LPA]]))/100,0)</f>
        <v>1.3736000000000002</v>
      </c>
      <c r="K1012" s="64">
        <f>IFERROR(IF(Ações!$B1012="","",VLOOKUP(Table_1[[#This Row],[AÇÕES]],'Dados Status Invest STOCKS'!A998:AD1613,2)),0)</f>
        <v>34.57</v>
      </c>
      <c r="L1012" s="65">
        <f>IFERROR(IF(Ações!$B1012="","",VLOOKUP(Table_1[[#This Row],[AÇÕES]],'Dados Status Invest STOCKS'!A998:AD1613,3)/100),0)</f>
        <v>9.0000000000000011E-3</v>
      </c>
      <c r="M1012" s="66">
        <f>IFERROR(IF(Ações!$B1012="","",VLOOKUP(Table_1[[#This Row],[AÇÕES]],'Dados Status Invest STOCKS'!A998:AD1613,28)),0)</f>
        <v>0.5</v>
      </c>
      <c r="N1012" s="66">
        <f>IFERROR(IF(Ações!$B1012="","",VLOOKUP(Table_1[[#This Row],[AÇÕES]],'Dados Status Invest STOCKS'!A998:AD1613,27)),0)</f>
        <v>9.5399999999999991</v>
      </c>
      <c r="O1012" s="66">
        <f>IFERROR(IF(Ações!$L1012="","",Ações!$K1012*Ações!$L1012),0)</f>
        <v>0.31113000000000002</v>
      </c>
      <c r="P1012" s="67">
        <f t="shared" si="15"/>
        <v>0.06</v>
      </c>
      <c r="Q1012" s="67">
        <f>IFERROR(Ações!$O1012/Ações!$M1012,0)</f>
        <v>0.62226000000000004</v>
      </c>
      <c r="R1012" s="67">
        <f>IFERROR(IF(Ações!$B1012="","",VLOOKUP(Table_1[[#This Row],[AÇÕES]],'Dados Status Invest STOCKS'!A998:AD1613,18)/100),0)</f>
        <v>5.2699999999999997E-2</v>
      </c>
      <c r="S1012" s="65">
        <f>IFERROR(IF(Ações!$B1012="","",VLOOKUP(Table_1[[#This Row],[AÇÕES]],'Dados Status Invest STOCKS'!A998:AD1613,25)/100),0)</f>
        <v>-0.38040000000000002</v>
      </c>
      <c r="T1012" s="67">
        <f>(1-Ações!$Q1012)*Ações!$R1012</f>
        <v>1.9906897999999996E-2</v>
      </c>
      <c r="U1012" s="68">
        <f>IF(Ações!$S1012=0,Ações!$T1012,IF(Ações!$T1012=0,Ações!$S1012,AVERAGE(Ações!$S1012,Ações!$T1012)))</f>
        <v>-0.180246551</v>
      </c>
    </row>
    <row r="1013" spans="2:21" ht="15" customHeight="1" x14ac:dyDescent="0.2">
      <c r="B1013" s="63" t="str">
        <f>IFERROR('Dados Status Invest STOCKS'!A1000,"-")</f>
        <v>CIDM</v>
      </c>
      <c r="C1013" s="45">
        <f>IFERROR((Ações!$D1013-Ações!$K1013)/Ações!$D1013,0)</f>
        <v>0</v>
      </c>
      <c r="D1013" s="46">
        <f>(Ações!$O1013)/0.06</f>
        <v>0</v>
      </c>
      <c r="E1013" s="47">
        <f>IFERROR((Ações!$F1013-Ações!$K1013)/Ações!$F1013,0)</f>
        <v>0</v>
      </c>
      <c r="F1013" s="46" t="str">
        <f>IF(OR(Ações!$N1013&lt;0,Ações!$M1013&lt;0),"",(22.5*Ações!$M1013*Ações!$N1013)^0.5)</f>
        <v/>
      </c>
      <c r="G1013" s="47">
        <f>IFERROR((Ações!$H1013-Ações!$K1013)/Ações!$H1013,0)</f>
        <v>0</v>
      </c>
      <c r="H1013" s="48">
        <f>IFERROR(Ações!$I1013/(Ações!$P1013-Table_1[[#This Row],[CAGR LUCRO 5A]]),0)</f>
        <v>0</v>
      </c>
      <c r="I1013" s="48">
        <f>IF(Ações!$S1013&lt;0,"",Ações!$O1013*(1+Ações!$S1013))</f>
        <v>0</v>
      </c>
      <c r="J1013" s="49">
        <f>IFERROR(IF(Ações!$B1013="","",(VLOOKUP(Table_1[[#This Row],[AÇÕES]],'Dados Status Invest STOCKS'!A999:AD1614,4)/Table_1[[#This Row],[LPA]]))/100,0)</f>
        <v>1.867142857142857</v>
      </c>
      <c r="K1013" s="64">
        <f>IFERROR(IF(Ações!$B1013="","",VLOOKUP(Table_1[[#This Row],[AÇÕES]],'Dados Status Invest STOCKS'!A999:AD1614,2)),0)</f>
        <v>0.86</v>
      </c>
      <c r="L1013" s="65">
        <f>IFERROR(IF(Ações!$B1013="","",VLOOKUP(Table_1[[#This Row],[AÇÕES]],'Dados Status Invest STOCKS'!A999:AD1614,3)/100),0)</f>
        <v>0</v>
      </c>
      <c r="M1013" s="66">
        <f>IFERROR(IF(Ações!$B1013="","",VLOOKUP(Table_1[[#This Row],[AÇÕES]],'Dados Status Invest STOCKS'!A999:AD1614,28)),0)</f>
        <v>-7.0000000000000007E-2</v>
      </c>
      <c r="N1013" s="66">
        <f>IFERROR(IF(Ações!$B1013="","",VLOOKUP(Table_1[[#This Row],[AÇÕES]],'Dados Status Invest STOCKS'!A999:AD1614,27)),0)</f>
        <v>0.17</v>
      </c>
      <c r="O1013" s="66">
        <f>IFERROR(IF(Ações!$L1013="","",Ações!$K1013*Ações!$L1013),0)</f>
        <v>0</v>
      </c>
      <c r="P1013" s="67">
        <f t="shared" si="15"/>
        <v>0.06</v>
      </c>
      <c r="Q1013" s="67">
        <f>IFERROR(Ações!$O1013/Ações!$M1013,0)</f>
        <v>0</v>
      </c>
      <c r="R1013" s="67">
        <f>IFERROR(IF(Ações!$B1013="","",VLOOKUP(Table_1[[#This Row],[AÇÕES]],'Dados Status Invest STOCKS'!A999:AD1614,18)/100),0)</f>
        <v>-0.39829999999999999</v>
      </c>
      <c r="S1013" s="65">
        <f>IFERROR(IF(Ações!$B1013="","",VLOOKUP(Table_1[[#This Row],[AÇÕES]],'Dados Status Invest STOCKS'!A999:AD1614,25)/100),0)</f>
        <v>0</v>
      </c>
      <c r="T1013" s="67">
        <f>(1-Ações!$Q1013)*Ações!$R1013</f>
        <v>-0.39829999999999999</v>
      </c>
      <c r="U1013" s="68">
        <f>IF(Ações!$S1013=0,Ações!$T1013,IF(Ações!$T1013=0,Ações!$S1013,AVERAGE(Ações!$S1013,Ações!$T1013)))</f>
        <v>-0.39829999999999999</v>
      </c>
    </row>
    <row r="1014" spans="2:21" ht="15" customHeight="1" x14ac:dyDescent="0.2">
      <c r="B1014" s="63" t="str">
        <f>IFERROR('Dados Status Invest STOCKS'!A1001,"-")</f>
        <v>CIEN</v>
      </c>
      <c r="C1014" s="45">
        <f>IFERROR((Ações!$D1014-Ações!$K1014)/Ações!$D1014,0)</f>
        <v>0</v>
      </c>
      <c r="D1014" s="46">
        <f>(Ações!$O1014)/0.06</f>
        <v>0</v>
      </c>
      <c r="E1014" s="47">
        <f>IFERROR((Ações!$F1014-Ações!$K1014)/Ações!$F1014,0)</f>
        <v>-0.73674113338919534</v>
      </c>
      <c r="F1014" s="46">
        <f>IF(OR(Ações!$N1014&lt;0,Ações!$M1014&lt;0),"",(22.5*Ações!$M1014*Ações!$N1014)^0.5)</f>
        <v>37.64521881992453</v>
      </c>
      <c r="G1014" s="47">
        <f>IFERROR((Ações!$H1014-Ações!$K1014)/Ações!$H1014,0)</f>
        <v>0</v>
      </c>
      <c r="H1014" s="48">
        <f>IFERROR(Ações!$I1014/(Ações!$P1014-Table_1[[#This Row],[CAGR LUCRO 5A]]),0)</f>
        <v>0</v>
      </c>
      <c r="I1014" s="48">
        <f>IF(Ações!$S1014&lt;0,"",Ações!$O1014*(1+Ações!$S1014))</f>
        <v>0</v>
      </c>
      <c r="J1014" s="49">
        <f>IFERROR(IF(Ações!$B1014="","",(VLOOKUP(Table_1[[#This Row],[AÇÕES]],'Dados Status Invest STOCKS'!A1000:AD1615,4)/Table_1[[#This Row],[LPA]]))/100,0)</f>
        <v>6.2662538699690393E-2</v>
      </c>
      <c r="K1014" s="64">
        <f>IFERROR(IF(Ações!$B1014="","",VLOOKUP(Table_1[[#This Row],[AÇÕES]],'Dados Status Invest STOCKS'!A1000:AD1615,2)),0)</f>
        <v>65.38</v>
      </c>
      <c r="L1014" s="65">
        <f>IFERROR(IF(Ações!$B1014="","",VLOOKUP(Table_1[[#This Row],[AÇÕES]],'Dados Status Invest STOCKS'!A1000:AD1615,3)/100),0)</f>
        <v>0</v>
      </c>
      <c r="M1014" s="66">
        <f>IFERROR(IF(Ações!$B1014="","",VLOOKUP(Table_1[[#This Row],[AÇÕES]],'Dados Status Invest STOCKS'!A1000:AD1615,28)),0)</f>
        <v>3.23</v>
      </c>
      <c r="N1014" s="66">
        <f>IFERROR(IF(Ações!$B1014="","",VLOOKUP(Table_1[[#This Row],[AÇÕES]],'Dados Status Invest STOCKS'!A1000:AD1615,27)),0)</f>
        <v>19.5</v>
      </c>
      <c r="O1014" s="66">
        <f>IFERROR(IF(Ações!$L1014="","",Ações!$K1014*Ações!$L1014),0)</f>
        <v>0</v>
      </c>
      <c r="P1014" s="67">
        <f t="shared" si="15"/>
        <v>0.06</v>
      </c>
      <c r="Q1014" s="67">
        <f>IFERROR(Ações!$O1014/Ações!$M1014,0)</f>
        <v>0</v>
      </c>
      <c r="R1014" s="67">
        <f>IFERROR(IF(Ações!$B1014="","",VLOOKUP(Table_1[[#This Row],[AÇÕES]],'Dados Status Invest STOCKS'!A1000:AD1615,18)/100),0)</f>
        <v>0.1656</v>
      </c>
      <c r="S1014" s="65">
        <f>IFERROR(IF(Ações!$B1014="","",VLOOKUP(Table_1[[#This Row],[AÇÕES]],'Dados Status Invest STOCKS'!A1000:AD1615,25)/100),0)</f>
        <v>0.47119999999999995</v>
      </c>
      <c r="T1014" s="67">
        <f>(1-Ações!$Q1014)*Ações!$R1014</f>
        <v>0.1656</v>
      </c>
      <c r="U1014" s="68">
        <f>IF(Ações!$S1014=0,Ações!$T1014,IF(Ações!$T1014=0,Ações!$S1014,AVERAGE(Ações!$S1014,Ações!$T1014)))</f>
        <v>0.31839999999999996</v>
      </c>
    </row>
    <row r="1015" spans="2:21" ht="15" customHeight="1" x14ac:dyDescent="0.2">
      <c r="B1015" s="63" t="str">
        <f>IFERROR('Dados Status Invest STOCKS'!A1002,"-")</f>
        <v>CIG</v>
      </c>
      <c r="C1015" s="45">
        <f>IFERROR((Ações!$D1015-Ações!$K1015)/Ações!$D1015,0)</f>
        <v>0.19571045576407514</v>
      </c>
      <c r="D1015" s="46">
        <f>(Ações!$O1015)/0.06</f>
        <v>2.9342666666666668</v>
      </c>
      <c r="E1015" s="47">
        <f>IFERROR((Ações!$F1015-Ações!$K1015)/Ações!$F1015,0)</f>
        <v>0.42053383762348806</v>
      </c>
      <c r="F1015" s="46">
        <f>IF(OR(Ações!$N1015&lt;0,Ações!$M1015&lt;0),"",(22.5*Ações!$M1015*Ações!$N1015)^0.5)</f>
        <v>4.0727140827708492</v>
      </c>
      <c r="G1015" s="47">
        <f>IFERROR((Ações!$H1015-Ações!$K1015)/Ações!$H1015,0)</f>
        <v>0</v>
      </c>
      <c r="H1015" s="48">
        <f>IFERROR(Ações!$I1015/(Ações!$P1015-Table_1[[#This Row],[CAGR LUCRO 5A]]),0)</f>
        <v>0</v>
      </c>
      <c r="I1015" s="48" t="str">
        <f>IF(Ações!$S1015&lt;0,"",Ações!$O1015*(1+Ações!$S1015))</f>
        <v/>
      </c>
      <c r="J1015" s="49">
        <f>IFERROR(IF(Ações!$B1015="","",(VLOOKUP(Table_1[[#This Row],[AÇÕES]],'Dados Status Invest STOCKS'!A1001:AD1616,4)/Table_1[[#This Row],[LPA]]))/100,0)</f>
        <v>0.16289473684210529</v>
      </c>
      <c r="K1015" s="64">
        <f>IFERROR(IF(Ações!$B1015="","",VLOOKUP(Table_1[[#This Row],[AÇÕES]],'Dados Status Invest STOCKS'!A1001:AD1616,2)),0)</f>
        <v>2.36</v>
      </c>
      <c r="L1015" s="65">
        <f>IFERROR(IF(Ações!$B1015="","",VLOOKUP(Table_1[[#This Row],[AÇÕES]],'Dados Status Invest STOCKS'!A1001:AD1616,3)/100),0)</f>
        <v>7.46E-2</v>
      </c>
      <c r="M1015" s="66">
        <f>IFERROR(IF(Ações!$B1015="","",VLOOKUP(Table_1[[#This Row],[AÇÕES]],'Dados Status Invest STOCKS'!A1001:AD1616,28)),0)</f>
        <v>0.38</v>
      </c>
      <c r="N1015" s="66">
        <f>IFERROR(IF(Ações!$B1015="","",VLOOKUP(Table_1[[#This Row],[AÇÕES]],'Dados Status Invest STOCKS'!A1001:AD1616,27)),0)</f>
        <v>1.94</v>
      </c>
      <c r="O1015" s="66">
        <f>IFERROR(IF(Ações!$L1015="","",Ações!$K1015*Ações!$L1015),0)</f>
        <v>0.17605599999999999</v>
      </c>
      <c r="P1015" s="67">
        <f t="shared" si="15"/>
        <v>0.06</v>
      </c>
      <c r="Q1015" s="67">
        <f>IFERROR(Ações!$O1015/Ações!$M1015,0)</f>
        <v>0.46330526315789472</v>
      </c>
      <c r="R1015" s="67">
        <f>IFERROR(IF(Ações!$B1015="","",VLOOKUP(Table_1[[#This Row],[AÇÕES]],'Dados Status Invest STOCKS'!A1001:AD1616,18)/100),0)</f>
        <v>0.1971</v>
      </c>
      <c r="S1015" s="65">
        <f>IFERROR(IF(Ações!$B1015="","",VLOOKUP(Table_1[[#This Row],[AÇÕES]],'Dados Status Invest STOCKS'!A1001:AD1616,25)/100),0)</f>
        <v>-6.0400000000000002E-2</v>
      </c>
      <c r="T1015" s="67">
        <f>(1-Ações!$Q1015)*Ações!$R1015</f>
        <v>0.10578253263157895</v>
      </c>
      <c r="U1015" s="68">
        <f>IF(Ações!$S1015=0,Ações!$T1015,IF(Ações!$T1015=0,Ações!$S1015,AVERAGE(Ações!$S1015,Ações!$T1015)))</f>
        <v>2.2691266315789476E-2</v>
      </c>
    </row>
    <row r="1016" spans="2:21" ht="15" customHeight="1" x14ac:dyDescent="0.2">
      <c r="B1016" s="63" t="str">
        <f>IFERROR('Dados Status Invest STOCKS'!A1003,"-")</f>
        <v>CIG.C</v>
      </c>
      <c r="C1016" s="45">
        <f>IFERROR((Ações!$D1016-Ações!$K1016)/Ações!$D1016,0)</f>
        <v>0</v>
      </c>
      <c r="D1016" s="46">
        <f>(Ações!$O1016)/0.06</f>
        <v>0</v>
      </c>
      <c r="E1016" s="47">
        <f>IFERROR((Ações!$F1016-Ações!$K1016)/Ações!$F1016,0)</f>
        <v>0.22410463003822967</v>
      </c>
      <c r="F1016" s="46">
        <f>IF(OR(Ações!$N1016&lt;0,Ações!$M1016&lt;0),"",(22.5*Ações!$M1016*Ações!$N1016)^0.5)</f>
        <v>4.0727140827708492</v>
      </c>
      <c r="G1016" s="47">
        <f>IFERROR((Ações!$H1016-Ações!$K1016)/Ações!$H1016,0)</f>
        <v>0</v>
      </c>
      <c r="H1016" s="48">
        <f>IFERROR(Ações!$I1016/(Ações!$P1016-Table_1[[#This Row],[CAGR LUCRO 5A]]),0)</f>
        <v>0</v>
      </c>
      <c r="I1016" s="48" t="str">
        <f>IF(Ações!$S1016&lt;0,"",Ações!$O1016*(1+Ações!$S1016))</f>
        <v/>
      </c>
      <c r="J1016" s="49">
        <f>IFERROR(IF(Ações!$B1016="","",(VLOOKUP(Table_1[[#This Row],[AÇÕES]],'Dados Status Invest STOCKS'!A1002:AD1617,4)/Table_1[[#This Row],[LPA]]))/100,0)</f>
        <v>0.21789473684210525</v>
      </c>
      <c r="K1016" s="64">
        <f>IFERROR(IF(Ações!$B1016="","",VLOOKUP(Table_1[[#This Row],[AÇÕES]],'Dados Status Invest STOCKS'!A1002:AD1617,2)),0)</f>
        <v>3.16</v>
      </c>
      <c r="L1016" s="65">
        <f>IFERROR(IF(Ações!$B1016="","",VLOOKUP(Table_1[[#This Row],[AÇÕES]],'Dados Status Invest STOCKS'!A1002:AD1617,3)/100),0)</f>
        <v>0</v>
      </c>
      <c r="M1016" s="66">
        <f>IFERROR(IF(Ações!$B1016="","",VLOOKUP(Table_1[[#This Row],[AÇÕES]],'Dados Status Invest STOCKS'!A1002:AD1617,28)),0)</f>
        <v>0.38</v>
      </c>
      <c r="N1016" s="66">
        <f>IFERROR(IF(Ações!$B1016="","",VLOOKUP(Table_1[[#This Row],[AÇÕES]],'Dados Status Invest STOCKS'!A1002:AD1617,27)),0)</f>
        <v>1.94</v>
      </c>
      <c r="O1016" s="66">
        <f>IFERROR(IF(Ações!$L1016="","",Ações!$K1016*Ações!$L1016),0)</f>
        <v>0</v>
      </c>
      <c r="P1016" s="67">
        <f t="shared" si="15"/>
        <v>0.06</v>
      </c>
      <c r="Q1016" s="67">
        <f>IFERROR(Ações!$O1016/Ações!$M1016,0)</f>
        <v>0</v>
      </c>
      <c r="R1016" s="67">
        <f>IFERROR(IF(Ações!$B1016="","",VLOOKUP(Table_1[[#This Row],[AÇÕES]],'Dados Status Invest STOCKS'!A1002:AD1617,18)/100),0)</f>
        <v>0.1971</v>
      </c>
      <c r="S1016" s="65">
        <f>IFERROR(IF(Ações!$B1016="","",VLOOKUP(Table_1[[#This Row],[AÇÕES]],'Dados Status Invest STOCKS'!A1002:AD1617,25)/100),0)</f>
        <v>-6.0400000000000002E-2</v>
      </c>
      <c r="T1016" s="67">
        <f>(1-Ações!$Q1016)*Ações!$R1016</f>
        <v>0.1971</v>
      </c>
      <c r="U1016" s="68">
        <f>IF(Ações!$S1016=0,Ações!$T1016,IF(Ações!$T1016=0,Ações!$S1016,AVERAGE(Ações!$S1016,Ações!$T1016)))</f>
        <v>6.8349999999999994E-2</v>
      </c>
    </row>
    <row r="1017" spans="2:21" ht="15" customHeight="1" x14ac:dyDescent="0.2">
      <c r="B1017" s="63" t="str">
        <f>IFERROR('Dados Status Invest STOCKS'!A1004,"-")</f>
        <v>CIGI</v>
      </c>
      <c r="C1017" s="45">
        <f>IFERROR((Ações!$D1017-Ações!$K1017)/Ações!$D1017,0)</f>
        <v>-41.857142857142847</v>
      </c>
      <c r="D1017" s="46">
        <f>(Ações!$O1017)/0.06</f>
        <v>3.2482333333333342</v>
      </c>
      <c r="E1017" s="47">
        <f>IFERROR((Ações!$F1017-Ações!$K1017)/Ações!$F1017,0)</f>
        <v>0</v>
      </c>
      <c r="F1017" s="46" t="str">
        <f>IF(OR(Ações!$N1017&lt;0,Ações!$M1017&lt;0),"",(22.5*Ações!$M1017*Ações!$N1017)^0.5)</f>
        <v/>
      </c>
      <c r="G1017" s="47">
        <f>IFERROR((Ações!$H1017-Ações!$K1017)/Ações!$H1017,0)</f>
        <v>62.688871376856198</v>
      </c>
      <c r="H1017" s="48">
        <f>IFERROR(Ações!$I1017/(Ações!$P1017-Table_1[[#This Row],[CAGR LUCRO 5A]]),0)</f>
        <v>-2.2566468942115772</v>
      </c>
      <c r="I1017" s="48">
        <f>IF(Ações!$S1017&lt;0,"",Ações!$O1017*(1+Ações!$S1017))</f>
        <v>0.22611601880000007</v>
      </c>
      <c r="J1017" s="49">
        <f>IFERROR(IF(Ações!$B1017="","",(VLOOKUP(Table_1[[#This Row],[AÇÕES]],'Dados Status Invest STOCKS'!A1003:AD1618,4)/Table_1[[#This Row],[LPA]]))/100,0)</f>
        <v>1.7147613762486125E-2</v>
      </c>
      <c r="K1017" s="64">
        <f>IFERROR(IF(Ações!$B1017="","",VLOOKUP(Table_1[[#This Row],[AÇÕES]],'Dados Status Invest STOCKS'!A1003:AD1618,2)),0)</f>
        <v>139.21</v>
      </c>
      <c r="L1017" s="65">
        <f>IFERROR(IF(Ações!$B1017="","",VLOOKUP(Table_1[[#This Row],[AÇÕES]],'Dados Status Invest STOCKS'!A1003:AD1618,3)/100),0)</f>
        <v>1.4000000000000002E-3</v>
      </c>
      <c r="M1017" s="66">
        <f>IFERROR(IF(Ações!$B1017="","",VLOOKUP(Table_1[[#This Row],[AÇÕES]],'Dados Status Invest STOCKS'!A1003:AD1618,28)),0)</f>
        <v>-9.01</v>
      </c>
      <c r="N1017" s="66">
        <f>IFERROR(IF(Ações!$B1017="","",VLOOKUP(Table_1[[#This Row],[AÇÕES]],'Dados Status Invest STOCKS'!A1003:AD1618,27)),0)</f>
        <v>11.87</v>
      </c>
      <c r="O1017" s="66">
        <f>IFERROR(IF(Ações!$L1017="","",Ações!$K1017*Ações!$L1017),0)</f>
        <v>0.19489400000000004</v>
      </c>
      <c r="P1017" s="67">
        <f t="shared" si="15"/>
        <v>0.06</v>
      </c>
      <c r="Q1017" s="67">
        <f>IFERROR(Ações!$O1017/Ações!$M1017,0)</f>
        <v>-2.1630854605993347E-2</v>
      </c>
      <c r="R1017" s="67">
        <f>IFERROR(IF(Ações!$B1017="","",VLOOKUP(Table_1[[#This Row],[AÇÕES]],'Dados Status Invest STOCKS'!A1003:AD1618,18)/100),0)</f>
        <v>-0.75950000000000006</v>
      </c>
      <c r="S1017" s="65">
        <f>IFERROR(IF(Ações!$B1017="","",VLOOKUP(Table_1[[#This Row],[AÇÕES]],'Dados Status Invest STOCKS'!A1003:AD1618,25)/100),0)</f>
        <v>0.16020000000000001</v>
      </c>
      <c r="T1017" s="67">
        <f>(1-Ações!$Q1017)*Ações!$R1017</f>
        <v>-0.77592863407325197</v>
      </c>
      <c r="U1017" s="68">
        <f>IF(Ações!$S1017=0,Ações!$T1017,IF(Ações!$T1017=0,Ações!$S1017,AVERAGE(Ações!$S1017,Ações!$T1017)))</f>
        <v>-0.30786431703662598</v>
      </c>
    </row>
    <row r="1018" spans="2:21" ht="15" customHeight="1" x14ac:dyDescent="0.2">
      <c r="B1018" s="63" t="str">
        <f>IFERROR('Dados Status Invest STOCKS'!A1005,"-")</f>
        <v>CIIC</v>
      </c>
      <c r="C1018" s="45">
        <f>IFERROR((Ações!$D1018-Ações!$K1018)/Ações!$D1018,0)</f>
        <v>0</v>
      </c>
      <c r="D1018" s="46">
        <f>(Ações!$O1018)/0.06</f>
        <v>0</v>
      </c>
      <c r="E1018" s="47">
        <f>IFERROR((Ações!$F1018-Ações!$K1018)/Ações!$F1018,0)</f>
        <v>0</v>
      </c>
      <c r="F1018" s="46" t="str">
        <f>IF(OR(Ações!$N1018&lt;0,Ações!$M1018&lt;0),"",(22.5*Ações!$M1018*Ações!$N1018)^0.5)</f>
        <v/>
      </c>
      <c r="G1018" s="47">
        <f>IFERROR((Ações!$H1018-Ações!$K1018)/Ações!$H1018,0)</f>
        <v>0</v>
      </c>
      <c r="H1018" s="48">
        <f>IFERROR(Ações!$I1018/(Ações!$P1018-Table_1[[#This Row],[CAGR LUCRO 5A]]),0)</f>
        <v>0</v>
      </c>
      <c r="I1018" s="48">
        <f>IF(Ações!$S1018&lt;0,"",Ações!$O1018*(1+Ações!$S1018))</f>
        <v>0</v>
      </c>
      <c r="J1018" s="49">
        <f>IFERROR(IF(Ações!$B1018="","",(VLOOKUP(Table_1[[#This Row],[AÇÕES]],'Dados Status Invest STOCKS'!A1004:AD1619,4)/Table_1[[#This Row],[LPA]]))/100,0)</f>
        <v>5.2685000000000004</v>
      </c>
      <c r="K1018" s="64">
        <f>IFERROR(IF(Ações!$B1018="","",VLOOKUP(Table_1[[#This Row],[AÇÕES]],'Dados Status Invest STOCKS'!A1004:AD1619,2)),0)</f>
        <v>21.6</v>
      </c>
      <c r="L1018" s="65">
        <f>IFERROR(IF(Ações!$B1018="","",VLOOKUP(Table_1[[#This Row],[AÇÕES]],'Dados Status Invest STOCKS'!A1004:AD1619,3)/100),0)</f>
        <v>0</v>
      </c>
      <c r="M1018" s="66">
        <f>IFERROR(IF(Ações!$B1018="","",VLOOKUP(Table_1[[#This Row],[AÇÕES]],'Dados Status Invest STOCKS'!A1004:AD1619,28)),0)</f>
        <v>-0.2</v>
      </c>
      <c r="N1018" s="66">
        <f>IFERROR(IF(Ações!$B1018="","",VLOOKUP(Table_1[[#This Row],[AÇÕES]],'Dados Status Invest STOCKS'!A1004:AD1619,27)),0)</f>
        <v>0.19</v>
      </c>
      <c r="O1018" s="66">
        <f>IFERROR(IF(Ações!$L1018="","",Ações!$K1018*Ações!$L1018),0)</f>
        <v>0</v>
      </c>
      <c r="P1018" s="67">
        <f t="shared" si="15"/>
        <v>0.06</v>
      </c>
      <c r="Q1018" s="67">
        <f>IFERROR(Ações!$O1018/Ações!$M1018,0)</f>
        <v>0</v>
      </c>
      <c r="R1018" s="67">
        <f>IFERROR(IF(Ações!$B1018="","",VLOOKUP(Table_1[[#This Row],[AÇÕES]],'Dados Status Invest STOCKS'!A1004:AD1619,18)/100),0)</f>
        <v>-1.0608</v>
      </c>
      <c r="S1018" s="65">
        <f>IFERROR(IF(Ações!$B1018="","",VLOOKUP(Table_1[[#This Row],[AÇÕES]],'Dados Status Invest STOCKS'!A1004:AD1619,25)/100),0)</f>
        <v>0</v>
      </c>
      <c r="T1018" s="67">
        <f>(1-Ações!$Q1018)*Ações!$R1018</f>
        <v>-1.0608</v>
      </c>
      <c r="U1018" s="68">
        <f>IF(Ações!$S1018=0,Ações!$T1018,IF(Ações!$T1018=0,Ações!$S1018,AVERAGE(Ações!$S1018,Ações!$T1018)))</f>
        <v>-1.0608</v>
      </c>
    </row>
    <row r="1019" spans="2:21" ht="15" customHeight="1" x14ac:dyDescent="0.2">
      <c r="B1019" s="63" t="str">
        <f>IFERROR('Dados Status Invest STOCKS'!A1006,"-")</f>
        <v>CIICU</v>
      </c>
      <c r="C1019" s="45">
        <f>IFERROR((Ações!$D1019-Ações!$K1019)/Ações!$D1019,0)</f>
        <v>0</v>
      </c>
      <c r="D1019" s="46">
        <f>(Ações!$O1019)/0.06</f>
        <v>0</v>
      </c>
      <c r="E1019" s="47">
        <f>IFERROR((Ações!$F1019-Ações!$K1019)/Ações!$F1019,0)</f>
        <v>0</v>
      </c>
      <c r="F1019" s="46" t="str">
        <f>IF(OR(Ações!$N1019&lt;0,Ações!$M1019&lt;0),"",(22.5*Ações!$M1019*Ações!$N1019)^0.5)</f>
        <v/>
      </c>
      <c r="G1019" s="47">
        <f>IFERROR((Ações!$H1019-Ações!$K1019)/Ações!$H1019,0)</f>
        <v>0</v>
      </c>
      <c r="H1019" s="48">
        <f>IFERROR(Ações!$I1019/(Ações!$P1019-Table_1[[#This Row],[CAGR LUCRO 5A]]),0)</f>
        <v>0</v>
      </c>
      <c r="I1019" s="48">
        <f>IF(Ações!$S1019&lt;0,"",Ações!$O1019*(1+Ações!$S1019))</f>
        <v>0</v>
      </c>
      <c r="J1019" s="49">
        <f>IFERROR(IF(Ações!$B1019="","",(VLOOKUP(Table_1[[#This Row],[AÇÕES]],'Dados Status Invest STOCKS'!A1005:AD1620,4)/Table_1[[#This Row],[LPA]]))/100,0)</f>
        <v>6.8274999999999997</v>
      </c>
      <c r="K1019" s="64">
        <f>IFERROR(IF(Ações!$B1019="","",VLOOKUP(Table_1[[#This Row],[AÇÕES]],'Dados Status Invest STOCKS'!A1005:AD1620,2)),0)</f>
        <v>27.99</v>
      </c>
      <c r="L1019" s="65">
        <f>IFERROR(IF(Ações!$B1019="","",VLOOKUP(Table_1[[#This Row],[AÇÕES]],'Dados Status Invest STOCKS'!A1005:AD1620,3)/100),0)</f>
        <v>0</v>
      </c>
      <c r="M1019" s="66">
        <f>IFERROR(IF(Ações!$B1019="","",VLOOKUP(Table_1[[#This Row],[AÇÕES]],'Dados Status Invest STOCKS'!A1005:AD1620,28)),0)</f>
        <v>-0.2</v>
      </c>
      <c r="N1019" s="66">
        <f>IFERROR(IF(Ações!$B1019="","",VLOOKUP(Table_1[[#This Row],[AÇÕES]],'Dados Status Invest STOCKS'!A1005:AD1620,27)),0)</f>
        <v>0.19</v>
      </c>
      <c r="O1019" s="66">
        <f>IFERROR(IF(Ações!$L1019="","",Ações!$K1019*Ações!$L1019),0)</f>
        <v>0</v>
      </c>
      <c r="P1019" s="67">
        <f t="shared" si="15"/>
        <v>0.06</v>
      </c>
      <c r="Q1019" s="67">
        <f>IFERROR(Ações!$O1019/Ações!$M1019,0)</f>
        <v>0</v>
      </c>
      <c r="R1019" s="67">
        <f>IFERROR(IF(Ações!$B1019="","",VLOOKUP(Table_1[[#This Row],[AÇÕES]],'Dados Status Invest STOCKS'!A1005:AD1620,18)/100),0)</f>
        <v>-1.0608</v>
      </c>
      <c r="S1019" s="65">
        <f>IFERROR(IF(Ações!$B1019="","",VLOOKUP(Table_1[[#This Row],[AÇÕES]],'Dados Status Invest STOCKS'!A1005:AD1620,25)/100),0)</f>
        <v>0</v>
      </c>
      <c r="T1019" s="67">
        <f>(1-Ações!$Q1019)*Ações!$R1019</f>
        <v>-1.0608</v>
      </c>
      <c r="U1019" s="68">
        <f>IF(Ações!$S1019=0,Ações!$T1019,IF(Ações!$T1019=0,Ações!$S1019,AVERAGE(Ações!$S1019,Ações!$T1019)))</f>
        <v>-1.0608</v>
      </c>
    </row>
    <row r="1020" spans="2:21" ht="15" customHeight="1" x14ac:dyDescent="0.2">
      <c r="B1020" s="63" t="str">
        <f>IFERROR('Dados Status Invest STOCKS'!A1007,"-")</f>
        <v>CIICW</v>
      </c>
      <c r="C1020" s="45">
        <f>IFERROR((Ações!$D1020-Ações!$K1020)/Ações!$D1020,0)</f>
        <v>0</v>
      </c>
      <c r="D1020" s="46">
        <f>(Ações!$O1020)/0.06</f>
        <v>0</v>
      </c>
      <c r="E1020" s="47">
        <f>IFERROR((Ações!$F1020-Ações!$K1020)/Ações!$F1020,0)</f>
        <v>0</v>
      </c>
      <c r="F1020" s="46" t="str">
        <f>IF(OR(Ações!$N1020&lt;0,Ações!$M1020&lt;0),"",(22.5*Ações!$M1020*Ações!$N1020)^0.5)</f>
        <v/>
      </c>
      <c r="G1020" s="47">
        <f>IFERROR((Ações!$H1020-Ações!$K1020)/Ações!$H1020,0)</f>
        <v>0</v>
      </c>
      <c r="H1020" s="48">
        <f>IFERROR(Ações!$I1020/(Ações!$P1020-Table_1[[#This Row],[CAGR LUCRO 5A]]),0)</f>
        <v>0</v>
      </c>
      <c r="I1020" s="48">
        <f>IF(Ações!$S1020&lt;0,"",Ações!$O1020*(1+Ações!$S1020))</f>
        <v>0</v>
      </c>
      <c r="J1020" s="49">
        <f>IFERROR(IF(Ações!$B1020="","",(VLOOKUP(Table_1[[#This Row],[AÇÕES]],'Dados Status Invest STOCKS'!A1006:AD1621,4)/Table_1[[#This Row],[LPA]]))/100,0)</f>
        <v>2.1319999999999997</v>
      </c>
      <c r="K1020" s="64">
        <f>IFERROR(IF(Ações!$B1020="","",VLOOKUP(Table_1[[#This Row],[AÇÕES]],'Dados Status Invest STOCKS'!A1006:AD1621,2)),0)</f>
        <v>8.74</v>
      </c>
      <c r="L1020" s="65">
        <f>IFERROR(IF(Ações!$B1020="","",VLOOKUP(Table_1[[#This Row],[AÇÕES]],'Dados Status Invest STOCKS'!A1006:AD1621,3)/100),0)</f>
        <v>0</v>
      </c>
      <c r="M1020" s="66">
        <f>IFERROR(IF(Ações!$B1020="","",VLOOKUP(Table_1[[#This Row],[AÇÕES]],'Dados Status Invest STOCKS'!A1006:AD1621,28)),0)</f>
        <v>-0.2</v>
      </c>
      <c r="N1020" s="66">
        <f>IFERROR(IF(Ações!$B1020="","",VLOOKUP(Table_1[[#This Row],[AÇÕES]],'Dados Status Invest STOCKS'!A1006:AD1621,27)),0)</f>
        <v>0.19</v>
      </c>
      <c r="O1020" s="66">
        <f>IFERROR(IF(Ações!$L1020="","",Ações!$K1020*Ações!$L1020),0)</f>
        <v>0</v>
      </c>
      <c r="P1020" s="67">
        <f t="shared" si="15"/>
        <v>0.06</v>
      </c>
      <c r="Q1020" s="67">
        <f>IFERROR(Ações!$O1020/Ações!$M1020,0)</f>
        <v>0</v>
      </c>
      <c r="R1020" s="67">
        <f>IFERROR(IF(Ações!$B1020="","",VLOOKUP(Table_1[[#This Row],[AÇÕES]],'Dados Status Invest STOCKS'!A1006:AD1621,18)/100),0)</f>
        <v>-1.0608</v>
      </c>
      <c r="S1020" s="65">
        <f>IFERROR(IF(Ações!$B1020="","",VLOOKUP(Table_1[[#This Row],[AÇÕES]],'Dados Status Invest STOCKS'!A1006:AD1621,25)/100),0)</f>
        <v>0</v>
      </c>
      <c r="T1020" s="67">
        <f>(1-Ações!$Q1020)*Ações!$R1020</f>
        <v>-1.0608</v>
      </c>
      <c r="U1020" s="68">
        <f>IF(Ações!$S1020=0,Ações!$T1020,IF(Ações!$T1020=0,Ações!$S1020,AVERAGE(Ações!$S1020,Ações!$T1020)))</f>
        <v>-1.0608</v>
      </c>
    </row>
    <row r="1021" spans="2:21" ht="15" customHeight="1" x14ac:dyDescent="0.2">
      <c r="B1021" s="63" t="str">
        <f>IFERROR('Dados Status Invest STOCKS'!A1008,"-")</f>
        <v>CINF</v>
      </c>
      <c r="C1021" s="45">
        <f>IFERROR((Ações!$D1021-Ações!$K1021)/Ações!$D1021,0)</f>
        <v>-1.7906976744186045</v>
      </c>
      <c r="D1021" s="46">
        <f>(Ações!$O1021)/0.06</f>
        <v>41.985916666666668</v>
      </c>
      <c r="E1021" s="47">
        <f>IFERROR((Ações!$F1021-Ações!$K1021)/Ações!$F1021,0)</f>
        <v>0.19107215314102277</v>
      </c>
      <c r="F1021" s="46">
        <f>IF(OR(Ações!$N1021&lt;0,Ações!$M1021&lt;0),"",(22.5*Ações!$M1021*Ações!$N1021)^0.5)</f>
        <v>144.84604585559111</v>
      </c>
      <c r="G1021" s="47">
        <f>IFERROR((Ações!$H1021-Ações!$K1021)/Ações!$H1021,0)</f>
        <v>5.5950103407504654</v>
      </c>
      <c r="H1021" s="48">
        <f>IFERROR(Ações!$I1021/(Ações!$P1021-Table_1[[#This Row],[CAGR LUCRO 5A]]),0)</f>
        <v>-25.499398545611015</v>
      </c>
      <c r="I1021" s="48">
        <f>IF(Ações!$S1021&lt;0,"",Ações!$O1021*(1+Ações!$S1021))</f>
        <v>2.9630301110000006</v>
      </c>
      <c r="J1021" s="49">
        <f>IFERROR(IF(Ações!$B1021="","",(VLOOKUP(Table_1[[#This Row],[AÇÕES]],'Dados Status Invest STOCKS'!A1007:AD1622,4)/Table_1[[#This Row],[LPA]]))/100,0)</f>
        <v>7.2734436564223801E-3</v>
      </c>
      <c r="K1021" s="64">
        <f>IFERROR(IF(Ações!$B1021="","",VLOOKUP(Table_1[[#This Row],[AÇÕES]],'Dados Status Invest STOCKS'!A1007:AD1622,2)),0)</f>
        <v>117.17</v>
      </c>
      <c r="L1021" s="65">
        <f>IFERROR(IF(Ações!$B1021="","",VLOOKUP(Table_1[[#This Row],[AÇÕES]],'Dados Status Invest STOCKS'!A1007:AD1622,3)/100),0)</f>
        <v>2.1499999999999998E-2</v>
      </c>
      <c r="M1021" s="66">
        <f>IFERROR(IF(Ações!$B1021="","",VLOOKUP(Table_1[[#This Row],[AÇÕES]],'Dados Status Invest STOCKS'!A1007:AD1622,28)),0)</f>
        <v>12.69</v>
      </c>
      <c r="N1021" s="66">
        <f>IFERROR(IF(Ações!$B1021="","",VLOOKUP(Table_1[[#This Row],[AÇÕES]],'Dados Status Invest STOCKS'!A1007:AD1622,27)),0)</f>
        <v>73.48</v>
      </c>
      <c r="O1021" s="66">
        <f>IFERROR(IF(Ações!$L1021="","",Ações!$K1021*Ações!$L1021),0)</f>
        <v>2.519155</v>
      </c>
      <c r="P1021" s="67">
        <f t="shared" si="15"/>
        <v>0.06</v>
      </c>
      <c r="Q1021" s="67">
        <f>IFERROR(Ações!$O1021/Ações!$M1021,0)</f>
        <v>0.19851497241922775</v>
      </c>
      <c r="R1021" s="67">
        <f>IFERROR(IF(Ações!$B1021="","",VLOOKUP(Table_1[[#This Row],[AÇÕES]],'Dados Status Invest STOCKS'!A1007:AD1622,18)/100),0)</f>
        <v>0.17269999999999999</v>
      </c>
      <c r="S1021" s="65">
        <f>IFERROR(IF(Ações!$B1021="","",VLOOKUP(Table_1[[#This Row],[AÇÕES]],'Dados Status Invest STOCKS'!A1007:AD1622,25)/100),0)</f>
        <v>0.17620000000000002</v>
      </c>
      <c r="T1021" s="67">
        <f>(1-Ações!$Q1021)*Ações!$R1021</f>
        <v>0.13841646426319937</v>
      </c>
      <c r="U1021" s="68">
        <f>IF(Ações!$S1021=0,Ações!$T1021,IF(Ações!$T1021=0,Ações!$S1021,AVERAGE(Ações!$S1021,Ações!$T1021)))</f>
        <v>0.1573082321315997</v>
      </c>
    </row>
    <row r="1022" spans="2:21" ht="15" customHeight="1" x14ac:dyDescent="0.2">
      <c r="B1022" s="63" t="str">
        <f>IFERROR('Dados Status Invest STOCKS'!A1009,"-")</f>
        <v>CINR</v>
      </c>
      <c r="C1022" s="45">
        <f>IFERROR((Ações!$D1022-Ações!$K1022)/Ações!$D1022,0)</f>
        <v>-1.8985507246376816</v>
      </c>
      <c r="D1022" s="46">
        <f>(Ações!$O1022)/0.06</f>
        <v>5.6752499999999992</v>
      </c>
      <c r="E1022" s="47">
        <f>IFERROR((Ações!$F1022-Ações!$K1022)/Ações!$F1022,0)</f>
        <v>0</v>
      </c>
      <c r="F1022" s="46">
        <f>IF(OR(Ações!$N1022&lt;0,Ações!$M1022&lt;0),"",(22.5*Ações!$M1022*Ações!$N1022)^0.5)</f>
        <v>0</v>
      </c>
      <c r="G1022" s="47">
        <f>IFERROR((Ações!$H1022-Ações!$K1022)/Ações!$H1022,0)</f>
        <v>0</v>
      </c>
      <c r="H1022" s="48">
        <f>IFERROR(Ações!$I1022/(Ações!$P1022-Table_1[[#This Row],[CAGR LUCRO 5A]]),0)</f>
        <v>0</v>
      </c>
      <c r="I1022" s="48" t="str">
        <f>IF(Ações!$S1022&lt;0,"",Ações!$O1022*(1+Ações!$S1022))</f>
        <v/>
      </c>
      <c r="J1022" s="49">
        <f>IFERROR(IF(Ações!$B1022="","",(VLOOKUP(Table_1[[#This Row],[AÇÕES]],'Dados Status Invest STOCKS'!A1008:AD1623,4)/Table_1[[#This Row],[LPA]]))/100,0)</f>
        <v>0.18315789473684208</v>
      </c>
      <c r="K1022" s="64">
        <f>IFERROR(IF(Ações!$B1022="","",VLOOKUP(Table_1[[#This Row],[AÇÕES]],'Dados Status Invest STOCKS'!A1008:AD1623,2)),0)</f>
        <v>16.45</v>
      </c>
      <c r="L1022" s="65">
        <f>IFERROR(IF(Ações!$B1022="","",VLOOKUP(Table_1[[#This Row],[AÇÕES]],'Dados Status Invest STOCKS'!A1008:AD1623,3)/100),0)</f>
        <v>2.07E-2</v>
      </c>
      <c r="M1022" s="66">
        <f>IFERROR(IF(Ações!$B1022="","",VLOOKUP(Table_1[[#This Row],[AÇÕES]],'Dados Status Invest STOCKS'!A1008:AD1623,28)),0)</f>
        <v>0.95</v>
      </c>
      <c r="N1022" s="66">
        <f>IFERROR(IF(Ações!$B1022="","",VLOOKUP(Table_1[[#This Row],[AÇÕES]],'Dados Status Invest STOCKS'!A1008:AD1623,27)),0)</f>
        <v>0</v>
      </c>
      <c r="O1022" s="66">
        <f>IFERROR(IF(Ações!$L1022="","",Ações!$K1022*Ações!$L1022),0)</f>
        <v>0.34051499999999996</v>
      </c>
      <c r="P1022" s="67">
        <f t="shared" si="15"/>
        <v>0.06</v>
      </c>
      <c r="Q1022" s="67">
        <f>IFERROR(Ações!$O1022/Ações!$M1022,0)</f>
        <v>0.35843684210526311</v>
      </c>
      <c r="R1022" s="67">
        <f>IFERROR(IF(Ações!$B1022="","",VLOOKUP(Table_1[[#This Row],[AÇÕES]],'Dados Status Invest STOCKS'!A1008:AD1623,18)/100),0)</f>
        <v>0</v>
      </c>
      <c r="S1022" s="65">
        <f>IFERROR(IF(Ações!$B1022="","",VLOOKUP(Table_1[[#This Row],[AÇÕES]],'Dados Status Invest STOCKS'!A1008:AD1623,25)/100),0)</f>
        <v>-0.25359999999999999</v>
      </c>
      <c r="T1022" s="67">
        <f>(1-Ações!$Q1022)*Ações!$R1022</f>
        <v>0</v>
      </c>
      <c r="U1022" s="68">
        <f>IF(Ações!$S1022=0,Ações!$T1022,IF(Ações!$T1022=0,Ações!$S1022,AVERAGE(Ações!$S1022,Ações!$T1022)))</f>
        <v>-0.25359999999999999</v>
      </c>
    </row>
    <row r="1023" spans="2:21" ht="15" customHeight="1" x14ac:dyDescent="0.2">
      <c r="B1023" s="63" t="str">
        <f>IFERROR('Dados Status Invest STOCKS'!A1010,"-")</f>
        <v>CIR</v>
      </c>
      <c r="C1023" s="45">
        <f>IFERROR((Ações!$D1023-Ações!$K1023)/Ações!$D1023,0)</f>
        <v>0</v>
      </c>
      <c r="D1023" s="46">
        <f>(Ações!$O1023)/0.06</f>
        <v>0</v>
      </c>
      <c r="E1023" s="47">
        <f>IFERROR((Ações!$F1023-Ações!$K1023)/Ações!$F1023,0)</f>
        <v>0</v>
      </c>
      <c r="F1023" s="46" t="str">
        <f>IF(OR(Ações!$N1023&lt;0,Ações!$M1023&lt;0),"",(22.5*Ações!$M1023*Ações!$N1023)^0.5)</f>
        <v/>
      </c>
      <c r="G1023" s="47">
        <f>IFERROR((Ações!$H1023-Ações!$K1023)/Ações!$H1023,0)</f>
        <v>0</v>
      </c>
      <c r="H1023" s="48">
        <f>IFERROR(Ações!$I1023/(Ações!$P1023-Table_1[[#This Row],[CAGR LUCRO 5A]]),0)</f>
        <v>0</v>
      </c>
      <c r="I1023" s="48">
        <f>IF(Ações!$S1023&lt;0,"",Ações!$O1023*(1+Ações!$S1023))</f>
        <v>0</v>
      </c>
      <c r="J1023" s="49">
        <f>IFERROR(IF(Ações!$B1023="","",(VLOOKUP(Table_1[[#This Row],[AÇÕES]],'Dados Status Invest STOCKS'!A1009:AD1624,4)/Table_1[[#This Row],[LPA]]))/100,0)</f>
        <v>1.2276595744680849E-2</v>
      </c>
      <c r="K1023" s="64">
        <f>IFERROR(IF(Ações!$B1023="","",VLOOKUP(Table_1[[#This Row],[AÇÕES]],'Dados Status Invest STOCKS'!A1009:AD1624,2)),0)</f>
        <v>27.11</v>
      </c>
      <c r="L1023" s="65">
        <f>IFERROR(IF(Ações!$B1023="","",VLOOKUP(Table_1[[#This Row],[AÇÕES]],'Dados Status Invest STOCKS'!A1009:AD1624,3)/100),0)</f>
        <v>0</v>
      </c>
      <c r="M1023" s="66">
        <f>IFERROR(IF(Ações!$B1023="","",VLOOKUP(Table_1[[#This Row],[AÇÕES]],'Dados Status Invest STOCKS'!A1009:AD1624,28)),0)</f>
        <v>-4.7</v>
      </c>
      <c r="N1023" s="66">
        <f>IFERROR(IF(Ações!$B1023="","",VLOOKUP(Table_1[[#This Row],[AÇÕES]],'Dados Status Invest STOCKS'!A1009:AD1624,27)),0)</f>
        <v>9.0399999999999991</v>
      </c>
      <c r="O1023" s="66">
        <f>IFERROR(IF(Ações!$L1023="","",Ações!$K1023*Ações!$L1023),0)</f>
        <v>0</v>
      </c>
      <c r="P1023" s="67">
        <f t="shared" si="15"/>
        <v>0.06</v>
      </c>
      <c r="Q1023" s="67">
        <f>IFERROR(Ações!$O1023/Ações!$M1023,0)</f>
        <v>0</v>
      </c>
      <c r="R1023" s="67">
        <f>IFERROR(IF(Ações!$B1023="","",VLOOKUP(Table_1[[#This Row],[AÇÕES]],'Dados Status Invest STOCKS'!A1009:AD1624,18)/100),0)</f>
        <v>-0.51979999999999993</v>
      </c>
      <c r="S1023" s="65">
        <f>IFERROR(IF(Ações!$B1023="","",VLOOKUP(Table_1[[#This Row],[AÇÕES]],'Dados Status Invest STOCKS'!A1009:AD1624,25)/100),0)</f>
        <v>0</v>
      </c>
      <c r="T1023" s="67">
        <f>(1-Ações!$Q1023)*Ações!$R1023</f>
        <v>-0.51979999999999993</v>
      </c>
      <c r="U1023" s="68">
        <f>IF(Ações!$S1023=0,Ações!$T1023,IF(Ações!$T1023=0,Ações!$S1023,AVERAGE(Ações!$S1023,Ações!$T1023)))</f>
        <v>-0.51979999999999993</v>
      </c>
    </row>
    <row r="1024" spans="2:21" ht="15" customHeight="1" x14ac:dyDescent="0.2">
      <c r="B1024" s="63" t="str">
        <f>IFERROR('Dados Status Invest STOCKS'!A1011,"-")</f>
        <v>CIT</v>
      </c>
      <c r="C1024" s="45">
        <f>IFERROR((Ações!$D1024-Ações!$K1024)/Ações!$D1024,0)</f>
        <v>-1.2900763358778624</v>
      </c>
      <c r="D1024" s="46">
        <f>(Ações!$O1024)/0.06</f>
        <v>23.361666666666668</v>
      </c>
      <c r="E1024" s="47">
        <f>IFERROR((Ações!$F1024-Ações!$K1024)/Ações!$F1024,0)</f>
        <v>0.46088638194459919</v>
      </c>
      <c r="F1024" s="46">
        <f>IF(OR(Ações!$N1024&lt;0,Ações!$M1024&lt;0),"",(22.5*Ações!$M1024*Ações!$N1024)^0.5)</f>
        <v>99.236966398615792</v>
      </c>
      <c r="G1024" s="47">
        <f>IFERROR((Ações!$H1024-Ações!$K1024)/Ações!$H1024,0)</f>
        <v>-1.2900763358778624</v>
      </c>
      <c r="H1024" s="48">
        <f>IFERROR(Ações!$I1024/(Ações!$P1024-Table_1[[#This Row],[CAGR LUCRO 5A]]),0)</f>
        <v>23.361666666666668</v>
      </c>
      <c r="I1024" s="48">
        <f>IF(Ações!$S1024&lt;0,"",Ações!$O1024*(1+Ações!$S1024))</f>
        <v>1.4016999999999999</v>
      </c>
      <c r="J1024" s="49">
        <f>IFERROR(IF(Ações!$B1024="","",(VLOOKUP(Table_1[[#This Row],[AÇÕES]],'Dados Status Invest STOCKS'!A1010:AD1625,4)/Table_1[[#This Row],[LPA]]))/100,0)</f>
        <v>1.0825035561877668E-2</v>
      </c>
      <c r="K1024" s="64">
        <f>IFERROR(IF(Ações!$B1024="","",VLOOKUP(Table_1[[#This Row],[AÇÕES]],'Dados Status Invest STOCKS'!A1010:AD1625,2)),0)</f>
        <v>53.5</v>
      </c>
      <c r="L1024" s="65">
        <f>IFERROR(IF(Ações!$B1024="","",VLOOKUP(Table_1[[#This Row],[AÇÕES]],'Dados Status Invest STOCKS'!A1010:AD1625,3)/100),0)</f>
        <v>2.6200000000000001E-2</v>
      </c>
      <c r="M1024" s="66">
        <f>IFERROR(IF(Ações!$B1024="","",VLOOKUP(Table_1[[#This Row],[AÇÕES]],'Dados Status Invest STOCKS'!A1010:AD1625,28)),0)</f>
        <v>7.03</v>
      </c>
      <c r="N1024" s="66">
        <f>IFERROR(IF(Ações!$B1024="","",VLOOKUP(Table_1[[#This Row],[AÇÕES]],'Dados Status Invest STOCKS'!A1010:AD1625,27)),0)</f>
        <v>62.26</v>
      </c>
      <c r="O1024" s="66">
        <f>IFERROR(IF(Ações!$L1024="","",Ações!$K1024*Ações!$L1024),0)</f>
        <v>1.4016999999999999</v>
      </c>
      <c r="P1024" s="67">
        <f t="shared" si="15"/>
        <v>0.06</v>
      </c>
      <c r="Q1024" s="67">
        <f>IFERROR(Ações!$O1024/Ações!$M1024,0)</f>
        <v>0.19938833570412517</v>
      </c>
      <c r="R1024" s="67">
        <f>IFERROR(IF(Ações!$B1024="","",VLOOKUP(Table_1[[#This Row],[AÇÕES]],'Dados Status Invest STOCKS'!A1010:AD1625,18)/100),0)</f>
        <v>0.11289999999999999</v>
      </c>
      <c r="S1024" s="65">
        <f>IFERROR(IF(Ações!$B1024="","",VLOOKUP(Table_1[[#This Row],[AÇÕES]],'Dados Status Invest STOCKS'!A1010:AD1625,25)/100),0)</f>
        <v>0</v>
      </c>
      <c r="T1024" s="67">
        <f>(1-Ações!$Q1024)*Ações!$R1024</f>
        <v>9.0389056899004255E-2</v>
      </c>
      <c r="U1024" s="68">
        <f>IF(Ações!$S1024=0,Ações!$T1024,IF(Ações!$T1024=0,Ações!$S1024,AVERAGE(Ações!$S1024,Ações!$T1024)))</f>
        <v>9.0389056899004255E-2</v>
      </c>
    </row>
    <row r="1025" spans="2:21" ht="15" customHeight="1" x14ac:dyDescent="0.2">
      <c r="B1025" s="63" t="str">
        <f>IFERROR('Dados Status Invest STOCKS'!A1012,"-")</f>
        <v>CIVB</v>
      </c>
      <c r="C1025" s="45">
        <f>IFERROR((Ações!$D1025-Ações!$K1025)/Ações!$D1025,0)</f>
        <v>-2.6585365853658538</v>
      </c>
      <c r="D1025" s="46">
        <f>(Ações!$O1025)/0.06</f>
        <v>6.6474666666666664</v>
      </c>
      <c r="E1025" s="47">
        <f>IFERROR((Ações!$F1025-Ações!$K1025)/Ações!$F1025,0)</f>
        <v>0.34473046994432766</v>
      </c>
      <c r="F1025" s="46">
        <f>IF(OR(Ações!$N1025&lt;0,Ações!$M1025&lt;0),"",(22.5*Ações!$M1025*Ações!$N1025)^0.5)</f>
        <v>37.114498514731409</v>
      </c>
      <c r="G1025" s="47">
        <f>IFERROR((Ações!$H1025-Ações!$K1025)/Ações!$H1025,0)</f>
        <v>9.674148078266672</v>
      </c>
      <c r="H1025" s="48">
        <f>IFERROR(Ações!$I1025/(Ações!$P1025-Table_1[[#This Row],[CAGR LUCRO 5A]]),0)</f>
        <v>-2.8037335517633672</v>
      </c>
      <c r="I1025" s="48">
        <f>IF(Ações!$S1025&lt;0,"",Ações!$O1025*(1+Ações!$S1025))</f>
        <v>0.49289635839999996</v>
      </c>
      <c r="J1025" s="49">
        <f>IFERROR(IF(Ações!$B1025="","",(VLOOKUP(Table_1[[#This Row],[AÇÕES]],'Dados Status Invest STOCKS'!A1011:AD1626,4)/Table_1[[#This Row],[LPA]]))/100,0)</f>
        <v>3.4848484848484844E-2</v>
      </c>
      <c r="K1025" s="64">
        <f>IFERROR(IF(Ações!$B1025="","",VLOOKUP(Table_1[[#This Row],[AÇÕES]],'Dados Status Invest STOCKS'!A1011:AD1626,2)),0)</f>
        <v>24.32</v>
      </c>
      <c r="L1025" s="65">
        <f>IFERROR(IF(Ações!$B1025="","",VLOOKUP(Table_1[[#This Row],[AÇÕES]],'Dados Status Invest STOCKS'!A1011:AD1626,3)/100),0)</f>
        <v>1.6399999999999998E-2</v>
      </c>
      <c r="M1025" s="66">
        <f>IFERROR(IF(Ações!$B1025="","",VLOOKUP(Table_1[[#This Row],[AÇÕES]],'Dados Status Invest STOCKS'!A1011:AD1626,28)),0)</f>
        <v>2.64</v>
      </c>
      <c r="N1025" s="66">
        <f>IFERROR(IF(Ações!$B1025="","",VLOOKUP(Table_1[[#This Row],[AÇÕES]],'Dados Status Invest STOCKS'!A1011:AD1626,27)),0)</f>
        <v>23.19</v>
      </c>
      <c r="O1025" s="66">
        <f>IFERROR(IF(Ações!$L1025="","",Ações!$K1025*Ações!$L1025),0)</f>
        <v>0.39884799999999998</v>
      </c>
      <c r="P1025" s="67">
        <f t="shared" si="15"/>
        <v>0.06</v>
      </c>
      <c r="Q1025" s="67">
        <f>IFERROR(Ações!$O1025/Ações!$M1025,0)</f>
        <v>0.15107878787878787</v>
      </c>
      <c r="R1025" s="67">
        <f>IFERROR(IF(Ações!$B1025="","",VLOOKUP(Table_1[[#This Row],[AÇÕES]],'Dados Status Invest STOCKS'!A1011:AD1626,18)/100),0)</f>
        <v>0.114</v>
      </c>
      <c r="S1025" s="65">
        <f>IFERROR(IF(Ações!$B1025="","",VLOOKUP(Table_1[[#This Row],[AÇÕES]],'Dados Status Invest STOCKS'!A1011:AD1626,25)/100),0)</f>
        <v>0.23579999999999998</v>
      </c>
      <c r="T1025" s="67">
        <f>(1-Ações!$Q1025)*Ações!$R1025</f>
        <v>9.6777018181818192E-2</v>
      </c>
      <c r="U1025" s="68">
        <f>IF(Ações!$S1025=0,Ações!$T1025,IF(Ações!$T1025=0,Ações!$S1025,AVERAGE(Ações!$S1025,Ações!$T1025)))</f>
        <v>0.16628850909090909</v>
      </c>
    </row>
    <row r="1026" spans="2:21" ht="15" customHeight="1" x14ac:dyDescent="0.2">
      <c r="B1026" s="63" t="str">
        <f>IFERROR('Dados Status Invest STOCKS'!A1013,"-")</f>
        <v>CIXX</v>
      </c>
      <c r="C1026" s="45">
        <f>IFERROR((Ações!$D1026-Ações!$K1026)/Ações!$D1026,0)</f>
        <v>-0.99335548172757482</v>
      </c>
      <c r="D1026" s="46">
        <f>(Ações!$O1026)/0.06</f>
        <v>9.5467166666666667</v>
      </c>
      <c r="E1026" s="47">
        <f>IFERROR((Ações!$F1026-Ações!$K1026)/Ações!$F1026,0)</f>
        <v>-0.32333826780265623</v>
      </c>
      <c r="F1026" s="46">
        <f>IF(OR(Ações!$N1026&lt;0,Ações!$M1026&lt;0),"",(22.5*Ações!$M1026*Ações!$N1026)^0.5)</f>
        <v>14.380299023316587</v>
      </c>
      <c r="G1026" s="47">
        <f>IFERROR((Ações!$H1026-Ações!$K1026)/Ações!$H1026,0)</f>
        <v>-0.99335548172757482</v>
      </c>
      <c r="H1026" s="48">
        <f>IFERROR(Ações!$I1026/(Ações!$P1026-Table_1[[#This Row],[CAGR LUCRO 5A]]),0)</f>
        <v>9.5467166666666667</v>
      </c>
      <c r="I1026" s="48">
        <f>IF(Ações!$S1026&lt;0,"",Ações!$O1026*(1+Ações!$S1026))</f>
        <v>0.57280299999999995</v>
      </c>
      <c r="J1026" s="49">
        <f>IFERROR(IF(Ações!$B1026="","",(VLOOKUP(Table_1[[#This Row],[AÇÕES]],'Dados Status Invest STOCKS'!A1012:AD1627,4)/Table_1[[#This Row],[LPA]]))/100,0)</f>
        <v>0.10000000000000002</v>
      </c>
      <c r="K1026" s="64">
        <f>IFERROR(IF(Ações!$B1026="","",VLOOKUP(Table_1[[#This Row],[AÇÕES]],'Dados Status Invest STOCKS'!A1012:AD1627,2)),0)</f>
        <v>19.03</v>
      </c>
      <c r="L1026" s="65">
        <f>IFERROR(IF(Ações!$B1026="","",VLOOKUP(Table_1[[#This Row],[AÇÕES]],'Dados Status Invest STOCKS'!A1012:AD1627,3)/100),0)</f>
        <v>3.0099999999999998E-2</v>
      </c>
      <c r="M1026" s="66">
        <f>IFERROR(IF(Ações!$B1026="","",VLOOKUP(Table_1[[#This Row],[AÇÕES]],'Dados Status Invest STOCKS'!A1012:AD1627,28)),0)</f>
        <v>1.38</v>
      </c>
      <c r="N1026" s="66">
        <f>IFERROR(IF(Ações!$B1026="","",VLOOKUP(Table_1[[#This Row],[AÇÕES]],'Dados Status Invest STOCKS'!A1012:AD1627,27)),0)</f>
        <v>6.66</v>
      </c>
      <c r="O1026" s="66">
        <f>IFERROR(IF(Ações!$L1026="","",Ações!$K1026*Ações!$L1026),0)</f>
        <v>0.57280299999999995</v>
      </c>
      <c r="P1026" s="67">
        <f t="shared" si="15"/>
        <v>0.06</v>
      </c>
      <c r="Q1026" s="67">
        <f>IFERROR(Ações!$O1026/Ações!$M1026,0)</f>
        <v>0.41507463768115943</v>
      </c>
      <c r="R1026" s="67">
        <f>IFERROR(IF(Ações!$B1026="","",VLOOKUP(Table_1[[#This Row],[AÇÕES]],'Dados Status Invest STOCKS'!A1012:AD1627,18)/100),0)</f>
        <v>0.20710000000000001</v>
      </c>
      <c r="S1026" s="65">
        <f>IFERROR(IF(Ações!$B1026="","",VLOOKUP(Table_1[[#This Row],[AÇÕES]],'Dados Status Invest STOCKS'!A1012:AD1627,25)/100),0)</f>
        <v>0</v>
      </c>
      <c r="T1026" s="67">
        <f>(1-Ações!$Q1026)*Ações!$R1026</f>
        <v>0.12113804253623189</v>
      </c>
      <c r="U1026" s="68">
        <f>IF(Ações!$S1026=0,Ações!$T1026,IF(Ações!$T1026=0,Ações!$S1026,AVERAGE(Ações!$S1026,Ações!$T1026)))</f>
        <v>0.12113804253623189</v>
      </c>
    </row>
    <row r="1027" spans="2:21" ht="15" customHeight="1" x14ac:dyDescent="0.2">
      <c r="B1027" s="63" t="str">
        <f>IFERROR('Dados Status Invest STOCKS'!A1014,"-")</f>
        <v>CIZN</v>
      </c>
      <c r="C1027" s="45">
        <f>IFERROR((Ações!$D1027-Ações!$K1027)/Ações!$D1027,0)</f>
        <v>0.10979228486646897</v>
      </c>
      <c r="D1027" s="46">
        <f>(Ações!$O1027)/0.06</f>
        <v>20.006566666666668</v>
      </c>
      <c r="E1027" s="47">
        <f>IFERROR((Ações!$F1027-Ações!$K1027)/Ações!$F1027,0)</f>
        <v>0.27818547560299939</v>
      </c>
      <c r="F1027" s="46">
        <f>IF(OR(Ações!$N1027&lt;0,Ações!$M1027&lt;0),"",(22.5*Ações!$M1027*Ações!$N1027)^0.5)</f>
        <v>24.673928548165975</v>
      </c>
      <c r="G1027" s="47">
        <f>IFERROR((Ações!$H1027-Ações!$K1027)/Ações!$H1027,0)</f>
        <v>0</v>
      </c>
      <c r="H1027" s="48">
        <f>IFERROR(Ações!$I1027/(Ações!$P1027-Table_1[[#This Row],[CAGR LUCRO 5A]]),0)</f>
        <v>0</v>
      </c>
      <c r="I1027" s="48" t="str">
        <f>IF(Ações!$S1027&lt;0,"",Ações!$O1027*(1+Ações!$S1027))</f>
        <v/>
      </c>
      <c r="J1027" s="49">
        <f>IFERROR(IF(Ações!$B1027="","",(VLOOKUP(Table_1[[#This Row],[AÇÕES]],'Dados Status Invest STOCKS'!A1013:AD1628,4)/Table_1[[#This Row],[LPA]]))/100,0)</f>
        <v>8.9361702127659579E-2</v>
      </c>
      <c r="K1027" s="64">
        <f>IFERROR(IF(Ações!$B1027="","",VLOOKUP(Table_1[[#This Row],[AÇÕES]],'Dados Status Invest STOCKS'!A1013:AD1628,2)),0)</f>
        <v>17.809999999999999</v>
      </c>
      <c r="L1027" s="65">
        <f>IFERROR(IF(Ações!$B1027="","",VLOOKUP(Table_1[[#This Row],[AÇÕES]],'Dados Status Invest STOCKS'!A1013:AD1628,3)/100),0)</f>
        <v>6.7400000000000002E-2</v>
      </c>
      <c r="M1027" s="66">
        <f>IFERROR(IF(Ações!$B1027="","",VLOOKUP(Table_1[[#This Row],[AÇÕES]],'Dados Status Invest STOCKS'!A1013:AD1628,28)),0)</f>
        <v>1.41</v>
      </c>
      <c r="N1027" s="66">
        <f>IFERROR(IF(Ações!$B1027="","",VLOOKUP(Table_1[[#This Row],[AÇÕES]],'Dados Status Invest STOCKS'!A1013:AD1628,27)),0)</f>
        <v>19.190000000000001</v>
      </c>
      <c r="O1027" s="66">
        <f>IFERROR(IF(Ações!$L1027="","",Ações!$K1027*Ações!$L1027),0)</f>
        <v>1.200394</v>
      </c>
      <c r="P1027" s="67">
        <f t="shared" si="15"/>
        <v>0.06</v>
      </c>
      <c r="Q1027" s="67">
        <f>IFERROR(Ações!$O1027/Ações!$M1027,0)</f>
        <v>0.8513432624113475</v>
      </c>
      <c r="R1027" s="67">
        <f>IFERROR(IF(Ações!$B1027="","",VLOOKUP(Table_1[[#This Row],[AÇÕES]],'Dados Status Invest STOCKS'!A1013:AD1628,18)/100),0)</f>
        <v>7.3700000000000002E-2</v>
      </c>
      <c r="S1027" s="65">
        <f>IFERROR(IF(Ações!$B1027="","",VLOOKUP(Table_1[[#This Row],[AÇÕES]],'Dados Status Invest STOCKS'!A1013:AD1628,25)/100),0)</f>
        <v>-1.8000000000000002E-2</v>
      </c>
      <c r="T1027" s="67">
        <f>(1-Ações!$Q1027)*Ações!$R1027</f>
        <v>1.0956001560283689E-2</v>
      </c>
      <c r="U1027" s="68">
        <f>IF(Ações!$S1027=0,Ações!$T1027,IF(Ações!$T1027=0,Ações!$S1027,AVERAGE(Ações!$S1027,Ações!$T1027)))</f>
        <v>-3.5219992198581565E-3</v>
      </c>
    </row>
    <row r="1028" spans="2:21" ht="15" customHeight="1" x14ac:dyDescent="0.2">
      <c r="B1028" s="63" t="str">
        <f>IFERROR('Dados Status Invest STOCKS'!A1015,"-")</f>
        <v>CJJD</v>
      </c>
      <c r="C1028" s="45">
        <f>IFERROR((Ações!$D1028-Ações!$K1028)/Ações!$D1028,0)</f>
        <v>0</v>
      </c>
      <c r="D1028" s="46">
        <f>(Ações!$O1028)/0.06</f>
        <v>0</v>
      </c>
      <c r="E1028" s="47">
        <f>IFERROR((Ações!$F1028-Ações!$K1028)/Ações!$F1028,0)</f>
        <v>0</v>
      </c>
      <c r="F1028" s="46" t="str">
        <f>IF(OR(Ações!$N1028&lt;0,Ações!$M1028&lt;0),"",(22.5*Ações!$M1028*Ações!$N1028)^0.5)</f>
        <v/>
      </c>
      <c r="G1028" s="47">
        <f>IFERROR((Ações!$H1028-Ações!$K1028)/Ações!$H1028,0)</f>
        <v>0</v>
      </c>
      <c r="H1028" s="48">
        <f>IFERROR(Ações!$I1028/(Ações!$P1028-Table_1[[#This Row],[CAGR LUCRO 5A]]),0)</f>
        <v>0</v>
      </c>
      <c r="I1028" s="48">
        <f>IF(Ações!$S1028&lt;0,"",Ações!$O1028*(1+Ações!$S1028))</f>
        <v>0</v>
      </c>
      <c r="J1028" s="49">
        <f>IFERROR(IF(Ações!$B1028="","",(VLOOKUP(Table_1[[#This Row],[AÇÕES]],'Dados Status Invest STOCKS'!A1014:AD1629,4)/Table_1[[#This Row],[LPA]]))/100,0)</f>
        <v>8.3684210526315791E-2</v>
      </c>
      <c r="K1028" s="64">
        <f>IFERROR(IF(Ações!$B1028="","",VLOOKUP(Table_1[[#This Row],[AÇÕES]],'Dados Status Invest STOCKS'!A1014:AD1629,2)),0)</f>
        <v>0.31</v>
      </c>
      <c r="L1028" s="65">
        <f>IFERROR(IF(Ações!$B1028="","",VLOOKUP(Table_1[[#This Row],[AÇÕES]],'Dados Status Invest STOCKS'!A1014:AD1629,3)/100),0)</f>
        <v>0</v>
      </c>
      <c r="M1028" s="66">
        <f>IFERROR(IF(Ações!$B1028="","",VLOOKUP(Table_1[[#This Row],[AÇÕES]],'Dados Status Invest STOCKS'!A1014:AD1629,28)),0)</f>
        <v>-0.19</v>
      </c>
      <c r="N1028" s="66">
        <f>IFERROR(IF(Ações!$B1028="","",VLOOKUP(Table_1[[#This Row],[AÇÕES]],'Dados Status Invest STOCKS'!A1014:AD1629,27)),0)</f>
        <v>0.62</v>
      </c>
      <c r="O1028" s="66">
        <f>IFERROR(IF(Ações!$L1028="","",Ações!$K1028*Ações!$L1028),0)</f>
        <v>0</v>
      </c>
      <c r="P1028" s="67">
        <f t="shared" si="15"/>
        <v>0.06</v>
      </c>
      <c r="Q1028" s="67">
        <f>IFERROR(Ações!$O1028/Ações!$M1028,0)</f>
        <v>0</v>
      </c>
      <c r="R1028" s="67">
        <f>IFERROR(IF(Ações!$B1028="","",VLOOKUP(Table_1[[#This Row],[AÇÕES]],'Dados Status Invest STOCKS'!A1014:AD1629,18)/100),0)</f>
        <v>-0.31540000000000001</v>
      </c>
      <c r="S1028" s="65">
        <f>IFERROR(IF(Ações!$B1028="","",VLOOKUP(Table_1[[#This Row],[AÇÕES]],'Dados Status Invest STOCKS'!A1014:AD1629,25)/100),0)</f>
        <v>0</v>
      </c>
      <c r="T1028" s="67">
        <f>(1-Ações!$Q1028)*Ações!$R1028</f>
        <v>-0.31540000000000001</v>
      </c>
      <c r="U1028" s="68">
        <f>IF(Ações!$S1028=0,Ações!$T1028,IF(Ações!$T1028=0,Ações!$S1028,AVERAGE(Ações!$S1028,Ações!$T1028)))</f>
        <v>-0.31540000000000001</v>
      </c>
    </row>
    <row r="1029" spans="2:21" ht="15" customHeight="1" x14ac:dyDescent="0.2">
      <c r="B1029" s="63" t="str">
        <f>IFERROR('Dados Status Invest STOCKS'!A1016,"-")</f>
        <v>CKH</v>
      </c>
      <c r="C1029" s="45">
        <f>IFERROR((Ações!$D1029-Ações!$K1029)/Ações!$D1029,0)</f>
        <v>0</v>
      </c>
      <c r="D1029" s="46">
        <f>(Ações!$O1029)/0.06</f>
        <v>0</v>
      </c>
      <c r="E1029" s="47">
        <f>IFERROR((Ações!$F1029-Ações!$K1029)/Ações!$F1029,0)</f>
        <v>-0.27660283330284763</v>
      </c>
      <c r="F1029" s="46">
        <f>IF(OR(Ações!$N1029&lt;0,Ações!$M1029&lt;0),"",(22.5*Ações!$M1029*Ações!$N1029)^0.5)</f>
        <v>32.508152823561048</v>
      </c>
      <c r="G1029" s="47">
        <f>IFERROR((Ações!$H1029-Ações!$K1029)/Ações!$H1029,0)</f>
        <v>0</v>
      </c>
      <c r="H1029" s="48">
        <f>IFERROR(Ações!$I1029/(Ações!$P1029-Table_1[[#This Row],[CAGR LUCRO 5A]]),0)</f>
        <v>0</v>
      </c>
      <c r="I1029" s="48">
        <f>IF(Ações!$S1029&lt;0,"",Ações!$O1029*(1+Ações!$S1029))</f>
        <v>0</v>
      </c>
      <c r="J1029" s="49">
        <f>IFERROR(IF(Ações!$B1029="","",(VLOOKUP(Table_1[[#This Row],[AÇÕES]],'Dados Status Invest STOCKS'!A1015:AD1630,4)/Table_1[[#This Row],[LPA]]))/100,0)</f>
        <v>0.3200877192982457</v>
      </c>
      <c r="K1029" s="64">
        <f>IFERROR(IF(Ações!$B1029="","",VLOOKUP(Table_1[[#This Row],[AÇÕES]],'Dados Status Invest STOCKS'!A1015:AD1630,2)),0)</f>
        <v>41.5</v>
      </c>
      <c r="L1029" s="65">
        <f>IFERROR(IF(Ações!$B1029="","",VLOOKUP(Table_1[[#This Row],[AÇÕES]],'Dados Status Invest STOCKS'!A1015:AD1630,3)/100),0)</f>
        <v>0</v>
      </c>
      <c r="M1029" s="66">
        <f>IFERROR(IF(Ações!$B1029="","",VLOOKUP(Table_1[[#This Row],[AÇÕES]],'Dados Status Invest STOCKS'!A1015:AD1630,28)),0)</f>
        <v>1.1399999999999999</v>
      </c>
      <c r="N1029" s="66">
        <f>IFERROR(IF(Ações!$B1029="","",VLOOKUP(Table_1[[#This Row],[AÇÕES]],'Dados Status Invest STOCKS'!A1015:AD1630,27)),0)</f>
        <v>41.2</v>
      </c>
      <c r="O1029" s="66">
        <f>IFERROR(IF(Ações!$L1029="","",Ações!$K1029*Ações!$L1029),0)</f>
        <v>0</v>
      </c>
      <c r="P1029" s="67">
        <f t="shared" si="15"/>
        <v>0.06</v>
      </c>
      <c r="Q1029" s="67">
        <f>IFERROR(Ações!$O1029/Ações!$M1029,0)</f>
        <v>0</v>
      </c>
      <c r="R1029" s="67">
        <f>IFERROR(IF(Ações!$B1029="","",VLOOKUP(Table_1[[#This Row],[AÇÕES]],'Dados Status Invest STOCKS'!A1015:AD1630,18)/100),0)</f>
        <v>2.76E-2</v>
      </c>
      <c r="S1029" s="65">
        <f>IFERROR(IF(Ações!$B1029="","",VLOOKUP(Table_1[[#This Row],[AÇÕES]],'Dados Status Invest STOCKS'!A1015:AD1630,25)/100),0)</f>
        <v>0</v>
      </c>
      <c r="T1029" s="67">
        <f>(1-Ações!$Q1029)*Ações!$R1029</f>
        <v>2.76E-2</v>
      </c>
      <c r="U1029" s="68">
        <f>IF(Ações!$S1029=0,Ações!$T1029,IF(Ações!$T1029=0,Ações!$S1029,AVERAGE(Ações!$S1029,Ações!$T1029)))</f>
        <v>2.76E-2</v>
      </c>
    </row>
    <row r="1030" spans="2:21" ht="15" customHeight="1" x14ac:dyDescent="0.2">
      <c r="B1030" s="63" t="str">
        <f>IFERROR('Dados Status Invest STOCKS'!A1017,"-")</f>
        <v>CKPT</v>
      </c>
      <c r="C1030" s="45">
        <f>IFERROR((Ações!$D1030-Ações!$K1030)/Ações!$D1030,0)</f>
        <v>0</v>
      </c>
      <c r="D1030" s="46">
        <f>(Ações!$O1030)/0.06</f>
        <v>0</v>
      </c>
      <c r="E1030" s="47">
        <f>IFERROR((Ações!$F1030-Ações!$K1030)/Ações!$F1030,0)</f>
        <v>0</v>
      </c>
      <c r="F1030" s="46" t="str">
        <f>IF(OR(Ações!$N1030&lt;0,Ações!$M1030&lt;0),"",(22.5*Ações!$M1030*Ações!$N1030)^0.5)</f>
        <v/>
      </c>
      <c r="G1030" s="47">
        <f>IFERROR((Ações!$H1030-Ações!$K1030)/Ações!$H1030,0)</f>
        <v>0</v>
      </c>
      <c r="H1030" s="48">
        <f>IFERROR(Ações!$I1030/(Ações!$P1030-Table_1[[#This Row],[CAGR LUCRO 5A]]),0)</f>
        <v>0</v>
      </c>
      <c r="I1030" s="48">
        <f>IF(Ações!$S1030&lt;0,"",Ações!$O1030*(1+Ações!$S1030))</f>
        <v>0</v>
      </c>
      <c r="J1030" s="49">
        <f>IFERROR(IF(Ações!$B1030="","",(VLOOKUP(Table_1[[#This Row],[AÇÕES]],'Dados Status Invest STOCKS'!A1016:AD1631,4)/Table_1[[#This Row],[LPA]]))/100,0)</f>
        <v>0.11227272727272729</v>
      </c>
      <c r="K1030" s="64">
        <f>IFERROR(IF(Ações!$B1030="","",VLOOKUP(Table_1[[#This Row],[AÇÕES]],'Dados Status Invest STOCKS'!A1016:AD1631,2)),0)</f>
        <v>2.19</v>
      </c>
      <c r="L1030" s="65">
        <f>IFERROR(IF(Ações!$B1030="","",VLOOKUP(Table_1[[#This Row],[AÇÕES]],'Dados Status Invest STOCKS'!A1016:AD1631,3)/100),0)</f>
        <v>0</v>
      </c>
      <c r="M1030" s="66">
        <f>IFERROR(IF(Ações!$B1030="","",VLOOKUP(Table_1[[#This Row],[AÇÕES]],'Dados Status Invest STOCKS'!A1016:AD1631,28)),0)</f>
        <v>-0.44</v>
      </c>
      <c r="N1030" s="66">
        <f>IFERROR(IF(Ações!$B1030="","",VLOOKUP(Table_1[[#This Row],[AÇÕES]],'Dados Status Invest STOCKS'!A1016:AD1631,27)),0)</f>
        <v>0.56999999999999995</v>
      </c>
      <c r="O1030" s="66">
        <f>IFERROR(IF(Ações!$L1030="","",Ações!$K1030*Ações!$L1030),0)</f>
        <v>0</v>
      </c>
      <c r="P1030" s="67">
        <f t="shared" si="15"/>
        <v>0.06</v>
      </c>
      <c r="Q1030" s="67">
        <f>IFERROR(Ações!$O1030/Ações!$M1030,0)</f>
        <v>0</v>
      </c>
      <c r="R1030" s="67">
        <f>IFERROR(IF(Ações!$B1030="","",VLOOKUP(Table_1[[#This Row],[AÇÕES]],'Dados Status Invest STOCKS'!A1016:AD1631,18)/100),0)</f>
        <v>-0.7742</v>
      </c>
      <c r="S1030" s="65">
        <f>IFERROR(IF(Ações!$B1030="","",VLOOKUP(Table_1[[#This Row],[AÇÕES]],'Dados Status Invest STOCKS'!A1016:AD1631,25)/100),0)</f>
        <v>0</v>
      </c>
      <c r="T1030" s="67">
        <f>(1-Ações!$Q1030)*Ações!$R1030</f>
        <v>-0.7742</v>
      </c>
      <c r="U1030" s="68">
        <f>IF(Ações!$S1030=0,Ações!$T1030,IF(Ações!$T1030=0,Ações!$S1030,AVERAGE(Ações!$S1030,Ações!$T1030)))</f>
        <v>-0.7742</v>
      </c>
    </row>
    <row r="1031" spans="2:21" ht="15" customHeight="1" x14ac:dyDescent="0.2">
      <c r="B1031" s="63" t="str">
        <f>IFERROR('Dados Status Invest STOCKS'!A1018,"-")</f>
        <v>CL</v>
      </c>
      <c r="C1031" s="45">
        <f>IFERROR((Ações!$D1031-Ações!$K1031)/Ações!$D1031,0)</f>
        <v>-1.7906976744186045</v>
      </c>
      <c r="D1031" s="46">
        <f>(Ações!$O1031)/0.06</f>
        <v>29.981750000000002</v>
      </c>
      <c r="E1031" s="47">
        <f>IFERROR((Ações!$F1031-Ações!$K1031)/Ações!$F1031,0)</f>
        <v>-10.860034397639861</v>
      </c>
      <c r="F1031" s="46">
        <f>IF(OR(Ações!$N1031&lt;0,Ações!$M1031&lt;0),"",(22.5*Ações!$M1031*Ações!$N1031)^0.5)</f>
        <v>7.0547856097829085</v>
      </c>
      <c r="G1031" s="47">
        <f>IFERROR((Ações!$H1031-Ações!$K1031)/Ações!$H1031,0)</f>
        <v>4.3623844434765271</v>
      </c>
      <c r="H1031" s="48">
        <f>IFERROR(Ações!$I1031/(Ações!$P1031-Table_1[[#This Row],[CAGR LUCRO 5A]]),0)</f>
        <v>-24.8841265496368</v>
      </c>
      <c r="I1031" s="48">
        <f>IF(Ações!$S1031&lt;0,"",Ações!$O1031*(1+Ações!$S1031))</f>
        <v>2.055428853</v>
      </c>
      <c r="J1031" s="49">
        <f>IFERROR(IF(Ações!$B1031="","",(VLOOKUP(Table_1[[#This Row],[AÇÕES]],'Dados Status Invest STOCKS'!A1017:AD1632,4)/Table_1[[#This Row],[LPA]]))/100,0)</f>
        <v>8.3734177215189873E-2</v>
      </c>
      <c r="K1031" s="64">
        <f>IFERROR(IF(Ações!$B1031="","",VLOOKUP(Table_1[[#This Row],[AÇÕES]],'Dados Status Invest STOCKS'!A1017:AD1632,2)),0)</f>
        <v>83.67</v>
      </c>
      <c r="L1031" s="65">
        <f>IFERROR(IF(Ações!$B1031="","",VLOOKUP(Table_1[[#This Row],[AÇÕES]],'Dados Status Invest STOCKS'!A1017:AD1632,3)/100),0)</f>
        <v>2.1499999999999998E-2</v>
      </c>
      <c r="M1031" s="66">
        <f>IFERROR(IF(Ações!$B1031="","",VLOOKUP(Table_1[[#This Row],[AÇÕES]],'Dados Status Invest STOCKS'!A1017:AD1632,28)),0)</f>
        <v>3.16</v>
      </c>
      <c r="N1031" s="66">
        <f>IFERROR(IF(Ações!$B1031="","",VLOOKUP(Table_1[[#This Row],[AÇÕES]],'Dados Status Invest STOCKS'!A1017:AD1632,27)),0)</f>
        <v>0.7</v>
      </c>
      <c r="O1031" s="66">
        <f>IFERROR(IF(Ações!$L1031="","",Ações!$K1031*Ações!$L1031),0)</f>
        <v>1.798905</v>
      </c>
      <c r="P1031" s="67">
        <f t="shared" si="15"/>
        <v>0.06</v>
      </c>
      <c r="Q1031" s="67">
        <f>IFERROR(Ações!$O1031/Ações!$M1031,0)</f>
        <v>0.56927373417721516</v>
      </c>
      <c r="R1031" s="67">
        <f>IFERROR(IF(Ações!$B1031="","",VLOOKUP(Table_1[[#This Row],[AÇÕES]],'Dados Status Invest STOCKS'!A1017:AD1632,18)/100),0)</f>
        <v>4.5092999999999996</v>
      </c>
      <c r="S1031" s="65">
        <f>IFERROR(IF(Ações!$B1031="","",VLOOKUP(Table_1[[#This Row],[AÇÕES]],'Dados Status Invest STOCKS'!A1017:AD1632,25)/100),0)</f>
        <v>0.1426</v>
      </c>
      <c r="T1031" s="67">
        <f>(1-Ações!$Q1031)*Ações!$R1031</f>
        <v>1.9422739504746835</v>
      </c>
      <c r="U1031" s="68">
        <f>IF(Ações!$S1031=0,Ações!$T1031,IF(Ações!$T1031=0,Ações!$S1031,AVERAGE(Ações!$S1031,Ações!$T1031)))</f>
        <v>1.0424369752373417</v>
      </c>
    </row>
    <row r="1032" spans="2:21" ht="15" customHeight="1" x14ac:dyDescent="0.2">
      <c r="B1032" s="63" t="str">
        <f>IFERROR('Dados Status Invest STOCKS'!A1019,"-")</f>
        <v>CLA</v>
      </c>
      <c r="C1032" s="45">
        <f>IFERROR((Ações!$D1032-Ações!$K1032)/Ações!$D1032,0)</f>
        <v>0</v>
      </c>
      <c r="D1032" s="46">
        <f>(Ações!$O1032)/0.06</f>
        <v>0</v>
      </c>
      <c r="E1032" s="47">
        <f>IFERROR((Ações!$F1032-Ações!$K1032)/Ações!$F1032,0)</f>
        <v>0</v>
      </c>
      <c r="F1032" s="46" t="str">
        <f>IF(OR(Ações!$N1032&lt;0,Ações!$M1032&lt;0),"",(22.5*Ações!$M1032*Ações!$N1032)^0.5)</f>
        <v/>
      </c>
      <c r="G1032" s="47">
        <f>IFERROR((Ações!$H1032-Ações!$K1032)/Ações!$H1032,0)</f>
        <v>0</v>
      </c>
      <c r="H1032" s="48">
        <f>IFERROR(Ações!$I1032/(Ações!$P1032-Table_1[[#This Row],[CAGR LUCRO 5A]]),0)</f>
        <v>0</v>
      </c>
      <c r="I1032" s="48">
        <f>IF(Ações!$S1032&lt;0,"",Ações!$O1032*(1+Ações!$S1032))</f>
        <v>0</v>
      </c>
      <c r="J1032" s="49">
        <f>IFERROR(IF(Ações!$B1032="","",(VLOOKUP(Table_1[[#This Row],[AÇÕES]],'Dados Status Invest STOCKS'!A1018:AD1633,4)/Table_1[[#This Row],[LPA]]))/100,0)</f>
        <v>2.4772727272727269E-2</v>
      </c>
      <c r="K1032" s="64">
        <f>IFERROR(IF(Ações!$B1032="","",VLOOKUP(Table_1[[#This Row],[AÇÕES]],'Dados Status Invest STOCKS'!A1018:AD1633,2)),0)</f>
        <v>12</v>
      </c>
      <c r="L1032" s="65">
        <f>IFERROR(IF(Ações!$B1032="","",VLOOKUP(Table_1[[#This Row],[AÇÕES]],'Dados Status Invest STOCKS'!A1018:AD1633,3)/100),0)</f>
        <v>0</v>
      </c>
      <c r="M1032" s="66">
        <f>IFERROR(IF(Ações!$B1032="","",VLOOKUP(Table_1[[#This Row],[AÇÕES]],'Dados Status Invest STOCKS'!A1018:AD1633,28)),0)</f>
        <v>-2.2000000000000002</v>
      </c>
      <c r="N1032" s="66">
        <f>IFERROR(IF(Ações!$B1032="","",VLOOKUP(Table_1[[#This Row],[AÇÕES]],'Dados Status Invest STOCKS'!A1018:AD1633,27)),0)</f>
        <v>200</v>
      </c>
      <c r="O1032" s="66">
        <f>IFERROR(IF(Ações!$L1032="","",Ações!$K1032*Ações!$L1032),0)</f>
        <v>0</v>
      </c>
      <c r="P1032" s="67">
        <f t="shared" si="15"/>
        <v>0.06</v>
      </c>
      <c r="Q1032" s="67">
        <f>IFERROR(Ações!$O1032/Ações!$M1032,0)</f>
        <v>0</v>
      </c>
      <c r="R1032" s="67">
        <f>IFERROR(IF(Ações!$B1032="","",VLOOKUP(Table_1[[#This Row],[AÇÕES]],'Dados Status Invest STOCKS'!A1018:AD1633,18)/100),0)</f>
        <v>-1.1000000000000001E-2</v>
      </c>
      <c r="S1032" s="65">
        <f>IFERROR(IF(Ações!$B1032="","",VLOOKUP(Table_1[[#This Row],[AÇÕES]],'Dados Status Invest STOCKS'!A1018:AD1633,25)/100),0)</f>
        <v>0</v>
      </c>
      <c r="T1032" s="67">
        <f>(1-Ações!$Q1032)*Ações!$R1032</f>
        <v>-1.1000000000000001E-2</v>
      </c>
      <c r="U1032" s="68">
        <f>IF(Ações!$S1032=0,Ações!$T1032,IF(Ações!$T1032=0,Ações!$S1032,AVERAGE(Ações!$S1032,Ações!$T1032)))</f>
        <v>-1.1000000000000001E-2</v>
      </c>
    </row>
    <row r="1033" spans="2:21" ht="15" customHeight="1" x14ac:dyDescent="0.2">
      <c r="B1033" s="63" t="str">
        <f>IFERROR('Dados Status Invest STOCKS'!A1020,"-")</f>
        <v>CLA.U</v>
      </c>
      <c r="C1033" s="45">
        <f>IFERROR((Ações!$D1033-Ações!$K1033)/Ações!$D1033,0)</f>
        <v>0</v>
      </c>
      <c r="D1033" s="46">
        <f>(Ações!$O1033)/0.06</f>
        <v>0</v>
      </c>
      <c r="E1033" s="47">
        <f>IFERROR((Ações!$F1033-Ações!$K1033)/Ações!$F1033,0)</f>
        <v>0</v>
      </c>
      <c r="F1033" s="46" t="str">
        <f>IF(OR(Ações!$N1033&lt;0,Ações!$M1033&lt;0),"",(22.5*Ações!$M1033*Ações!$N1033)^0.5)</f>
        <v/>
      </c>
      <c r="G1033" s="47">
        <f>IFERROR((Ações!$H1033-Ações!$K1033)/Ações!$H1033,0)</f>
        <v>0</v>
      </c>
      <c r="H1033" s="48">
        <f>IFERROR(Ações!$I1033/(Ações!$P1033-Table_1[[#This Row],[CAGR LUCRO 5A]]),0)</f>
        <v>0</v>
      </c>
      <c r="I1033" s="48">
        <f>IF(Ações!$S1033&lt;0,"",Ações!$O1033*(1+Ações!$S1033))</f>
        <v>0</v>
      </c>
      <c r="J1033" s="49">
        <f>IFERROR(IF(Ações!$B1033="","",(VLOOKUP(Table_1[[#This Row],[AÇÕES]],'Dados Status Invest STOCKS'!A1019:AD1634,4)/Table_1[[#This Row],[LPA]]))/100,0)</f>
        <v>2.7772727272727272E-2</v>
      </c>
      <c r="K1033" s="64">
        <f>IFERROR(IF(Ações!$B1033="","",VLOOKUP(Table_1[[#This Row],[AÇÕES]],'Dados Status Invest STOCKS'!A1019:AD1634,2)),0)</f>
        <v>13.45</v>
      </c>
      <c r="L1033" s="65">
        <f>IFERROR(IF(Ações!$B1033="","",VLOOKUP(Table_1[[#This Row],[AÇÕES]],'Dados Status Invest STOCKS'!A1019:AD1634,3)/100),0)</f>
        <v>0</v>
      </c>
      <c r="M1033" s="66">
        <f>IFERROR(IF(Ações!$B1033="","",VLOOKUP(Table_1[[#This Row],[AÇÕES]],'Dados Status Invest STOCKS'!A1019:AD1634,28)),0)</f>
        <v>-2.2000000000000002</v>
      </c>
      <c r="N1033" s="66">
        <f>IFERROR(IF(Ações!$B1033="","",VLOOKUP(Table_1[[#This Row],[AÇÕES]],'Dados Status Invest STOCKS'!A1019:AD1634,27)),0)</f>
        <v>200</v>
      </c>
      <c r="O1033" s="66">
        <f>IFERROR(IF(Ações!$L1033="","",Ações!$K1033*Ações!$L1033),0)</f>
        <v>0</v>
      </c>
      <c r="P1033" s="67">
        <f t="shared" si="15"/>
        <v>0.06</v>
      </c>
      <c r="Q1033" s="67">
        <f>IFERROR(Ações!$O1033/Ações!$M1033,0)</f>
        <v>0</v>
      </c>
      <c r="R1033" s="67">
        <f>IFERROR(IF(Ações!$B1033="","",VLOOKUP(Table_1[[#This Row],[AÇÕES]],'Dados Status Invest STOCKS'!A1019:AD1634,18)/100),0)</f>
        <v>-1.1000000000000001E-2</v>
      </c>
      <c r="S1033" s="65">
        <f>IFERROR(IF(Ações!$B1033="","",VLOOKUP(Table_1[[#This Row],[AÇÕES]],'Dados Status Invest STOCKS'!A1019:AD1634,25)/100),0)</f>
        <v>0</v>
      </c>
      <c r="T1033" s="67">
        <f>(1-Ações!$Q1033)*Ações!$R1033</f>
        <v>-1.1000000000000001E-2</v>
      </c>
      <c r="U1033" s="68">
        <f>IF(Ações!$S1033=0,Ações!$T1033,IF(Ações!$T1033=0,Ações!$S1033,AVERAGE(Ações!$S1033,Ações!$T1033)))</f>
        <v>-1.1000000000000001E-2</v>
      </c>
    </row>
    <row r="1034" spans="2:21" ht="15" customHeight="1" x14ac:dyDescent="0.2">
      <c r="B1034" s="63" t="str">
        <f>IFERROR('Dados Status Invest STOCKS'!A1021,"-")</f>
        <v>CLA.WS</v>
      </c>
      <c r="C1034" s="45">
        <f>IFERROR((Ações!$D1034-Ações!$K1034)/Ações!$D1034,0)</f>
        <v>0</v>
      </c>
      <c r="D1034" s="46">
        <f>(Ações!$O1034)/0.06</f>
        <v>0</v>
      </c>
      <c r="E1034" s="47">
        <f>IFERROR((Ações!$F1034-Ações!$K1034)/Ações!$F1034,0)</f>
        <v>0</v>
      </c>
      <c r="F1034" s="46" t="str">
        <f>IF(OR(Ações!$N1034&lt;0,Ações!$M1034&lt;0),"",(22.5*Ações!$M1034*Ações!$N1034)^0.5)</f>
        <v/>
      </c>
      <c r="G1034" s="47">
        <f>IFERROR((Ações!$H1034-Ações!$K1034)/Ações!$H1034,0)</f>
        <v>0</v>
      </c>
      <c r="H1034" s="48">
        <f>IFERROR(Ações!$I1034/(Ações!$P1034-Table_1[[#This Row],[CAGR LUCRO 5A]]),0)</f>
        <v>0</v>
      </c>
      <c r="I1034" s="48">
        <f>IF(Ações!$S1034&lt;0,"",Ações!$O1034*(1+Ações!$S1034))</f>
        <v>0</v>
      </c>
      <c r="J1034" s="49">
        <f>IFERROR(IF(Ações!$B1034="","",(VLOOKUP(Table_1[[#This Row],[AÇÕES]],'Dados Status Invest STOCKS'!A1020:AD1635,4)/Table_1[[#This Row],[LPA]]))/100,0)</f>
        <v>6.0454545454545448E-3</v>
      </c>
      <c r="K1034" s="64">
        <f>IFERROR(IF(Ações!$B1034="","",VLOOKUP(Table_1[[#This Row],[AÇÕES]],'Dados Status Invest STOCKS'!A1020:AD1635,2)),0)</f>
        <v>2.93</v>
      </c>
      <c r="L1034" s="65">
        <f>IFERROR(IF(Ações!$B1034="","",VLOOKUP(Table_1[[#This Row],[AÇÕES]],'Dados Status Invest STOCKS'!A1020:AD1635,3)/100),0)</f>
        <v>0</v>
      </c>
      <c r="M1034" s="66">
        <f>IFERROR(IF(Ações!$B1034="","",VLOOKUP(Table_1[[#This Row],[AÇÕES]],'Dados Status Invest STOCKS'!A1020:AD1635,28)),0)</f>
        <v>-2.2000000000000002</v>
      </c>
      <c r="N1034" s="66">
        <f>IFERROR(IF(Ações!$B1034="","",VLOOKUP(Table_1[[#This Row],[AÇÕES]],'Dados Status Invest STOCKS'!A1020:AD1635,27)),0)</f>
        <v>200</v>
      </c>
      <c r="O1034" s="66">
        <f>IFERROR(IF(Ações!$L1034="","",Ações!$K1034*Ações!$L1034),0)</f>
        <v>0</v>
      </c>
      <c r="P1034" s="67">
        <f t="shared" si="15"/>
        <v>0.06</v>
      </c>
      <c r="Q1034" s="67">
        <f>IFERROR(Ações!$O1034/Ações!$M1034,0)</f>
        <v>0</v>
      </c>
      <c r="R1034" s="67">
        <f>IFERROR(IF(Ações!$B1034="","",VLOOKUP(Table_1[[#This Row],[AÇÕES]],'Dados Status Invest STOCKS'!A1020:AD1635,18)/100),0)</f>
        <v>-1.1000000000000001E-2</v>
      </c>
      <c r="S1034" s="65">
        <f>IFERROR(IF(Ações!$B1034="","",VLOOKUP(Table_1[[#This Row],[AÇÕES]],'Dados Status Invest STOCKS'!A1020:AD1635,25)/100),0)</f>
        <v>0</v>
      </c>
      <c r="T1034" s="67">
        <f>(1-Ações!$Q1034)*Ações!$R1034</f>
        <v>-1.1000000000000001E-2</v>
      </c>
      <c r="U1034" s="68">
        <f>IF(Ações!$S1034=0,Ações!$T1034,IF(Ações!$T1034=0,Ações!$S1034,AVERAGE(Ações!$S1034,Ações!$T1034)))</f>
        <v>-1.1000000000000001E-2</v>
      </c>
    </row>
    <row r="1035" spans="2:21" ht="15" customHeight="1" x14ac:dyDescent="0.2">
      <c r="B1035" s="63" t="str">
        <f>IFERROR('Dados Status Invest STOCKS'!A1022,"-")</f>
        <v>CLAR</v>
      </c>
      <c r="C1035" s="45">
        <f>IFERROR((Ações!$D1035-Ações!$K1035)/Ações!$D1035,0)</f>
        <v>-12.333333333333332</v>
      </c>
      <c r="D1035" s="46">
        <f>(Ações!$O1035)/0.06</f>
        <v>1.6627500000000004</v>
      </c>
      <c r="E1035" s="47">
        <f>IFERROR((Ações!$F1035-Ações!$K1035)/Ações!$F1035,0)</f>
        <v>-1.4054949632506406</v>
      </c>
      <c r="F1035" s="46">
        <f>IF(OR(Ações!$N1035&lt;0,Ações!$M1035&lt;0),"",(22.5*Ações!$M1035*Ações!$N1035)^0.5)</f>
        <v>9.2163984288875014</v>
      </c>
      <c r="G1035" s="47">
        <f>IFERROR((Ações!$H1035-Ações!$K1035)/Ações!$H1035,0)</f>
        <v>-12.333333333333332</v>
      </c>
      <c r="H1035" s="48">
        <f>IFERROR(Ações!$I1035/(Ações!$P1035-Table_1[[#This Row],[CAGR LUCRO 5A]]),0)</f>
        <v>1.6627500000000004</v>
      </c>
      <c r="I1035" s="48">
        <f>IF(Ações!$S1035&lt;0,"",Ações!$O1035*(1+Ações!$S1035))</f>
        <v>9.976500000000002E-2</v>
      </c>
      <c r="J1035" s="49">
        <f>IFERROR(IF(Ações!$B1035="","",(VLOOKUP(Table_1[[#This Row],[AÇÕES]],'Dados Status Invest STOCKS'!A1021:AD1636,4)/Table_1[[#This Row],[LPA]]))/100,0)</f>
        <v>0.82499999999999996</v>
      </c>
      <c r="K1035" s="64">
        <f>IFERROR(IF(Ações!$B1035="","",VLOOKUP(Table_1[[#This Row],[AÇÕES]],'Dados Status Invest STOCKS'!A1021:AD1636,2)),0)</f>
        <v>22.17</v>
      </c>
      <c r="L1035" s="65">
        <f>IFERROR(IF(Ações!$B1035="","",VLOOKUP(Table_1[[#This Row],[AÇÕES]],'Dados Status Invest STOCKS'!A1021:AD1636,3)/100),0)</f>
        <v>4.5000000000000005E-3</v>
      </c>
      <c r="M1035" s="66">
        <f>IFERROR(IF(Ações!$B1035="","",VLOOKUP(Table_1[[#This Row],[AÇÕES]],'Dados Status Invest STOCKS'!A1021:AD1636,28)),0)</f>
        <v>0.52</v>
      </c>
      <c r="N1035" s="66">
        <f>IFERROR(IF(Ações!$B1035="","",VLOOKUP(Table_1[[#This Row],[AÇÕES]],'Dados Status Invest STOCKS'!A1021:AD1636,27)),0)</f>
        <v>7.26</v>
      </c>
      <c r="O1035" s="66">
        <f>IFERROR(IF(Ações!$L1035="","",Ações!$K1035*Ações!$L1035),0)</f>
        <v>9.976500000000002E-2</v>
      </c>
      <c r="P1035" s="67">
        <f t="shared" si="15"/>
        <v>0.06</v>
      </c>
      <c r="Q1035" s="67">
        <f>IFERROR(Ações!$O1035/Ações!$M1035,0)</f>
        <v>0.19185576923076927</v>
      </c>
      <c r="R1035" s="67">
        <f>IFERROR(IF(Ações!$B1035="","",VLOOKUP(Table_1[[#This Row],[AÇÕES]],'Dados Status Invest STOCKS'!A1021:AD1636,18)/100),0)</f>
        <v>7.1199999999999999E-2</v>
      </c>
      <c r="S1035" s="65">
        <f>IFERROR(IF(Ações!$B1035="","",VLOOKUP(Table_1[[#This Row],[AÇÕES]],'Dados Status Invest STOCKS'!A1021:AD1636,25)/100),0)</f>
        <v>0</v>
      </c>
      <c r="T1035" s="67">
        <f>(1-Ações!$Q1035)*Ações!$R1035</f>
        <v>5.7539869230769224E-2</v>
      </c>
      <c r="U1035" s="68">
        <f>IF(Ações!$S1035=0,Ações!$T1035,IF(Ações!$T1035=0,Ações!$S1035,AVERAGE(Ações!$S1035,Ações!$T1035)))</f>
        <v>5.7539869230769224E-2</v>
      </c>
    </row>
    <row r="1036" spans="2:21" ht="15" customHeight="1" x14ac:dyDescent="0.2">
      <c r="B1036" s="63" t="str">
        <f>IFERROR('Dados Status Invest STOCKS'!A1023,"-")</f>
        <v>CLB</v>
      </c>
      <c r="C1036" s="45">
        <f>IFERROR((Ações!$D1036-Ações!$K1036)/Ações!$D1036,0)</f>
        <v>-53.54545454545454</v>
      </c>
      <c r="D1036" s="46">
        <f>(Ações!$O1036)/0.06</f>
        <v>0.49170000000000003</v>
      </c>
      <c r="E1036" s="47">
        <f>IFERROR((Ações!$F1036-Ações!$K1036)/Ações!$F1036,0)</f>
        <v>-2.7856215616267939</v>
      </c>
      <c r="F1036" s="46">
        <f>IF(OR(Ações!$N1036&lt;0,Ações!$M1036&lt;0),"",(22.5*Ações!$M1036*Ações!$N1036)^0.5)</f>
        <v>7.0847018285881305</v>
      </c>
      <c r="G1036" s="47">
        <f>IFERROR((Ações!$H1036-Ações!$K1036)/Ações!$H1036,0)</f>
        <v>-53.54545454545454</v>
      </c>
      <c r="H1036" s="48">
        <f>IFERROR(Ações!$I1036/(Ações!$P1036-Table_1[[#This Row],[CAGR LUCRO 5A]]),0)</f>
        <v>0.49170000000000003</v>
      </c>
      <c r="I1036" s="48">
        <f>IF(Ações!$S1036&lt;0,"",Ações!$O1036*(1+Ações!$S1036))</f>
        <v>2.9502E-2</v>
      </c>
      <c r="J1036" s="49">
        <f>IFERROR(IF(Ações!$B1036="","",(VLOOKUP(Table_1[[#This Row],[AÇÕES]],'Dados Status Invest STOCKS'!A1022:AD1637,4)/Table_1[[#This Row],[LPA]]))/100,0)</f>
        <v>0.61515151515151512</v>
      </c>
      <c r="K1036" s="64">
        <f>IFERROR(IF(Ações!$B1036="","",VLOOKUP(Table_1[[#This Row],[AÇÕES]],'Dados Status Invest STOCKS'!A1022:AD1637,2)),0)</f>
        <v>26.82</v>
      </c>
      <c r="L1036" s="65">
        <f>IFERROR(IF(Ações!$B1036="","",VLOOKUP(Table_1[[#This Row],[AÇÕES]],'Dados Status Invest STOCKS'!A1022:AD1637,3)/100),0)</f>
        <v>1.1000000000000001E-3</v>
      </c>
      <c r="M1036" s="66">
        <f>IFERROR(IF(Ações!$B1036="","",VLOOKUP(Table_1[[#This Row],[AÇÕES]],'Dados Status Invest STOCKS'!A1022:AD1637,28)),0)</f>
        <v>0.66</v>
      </c>
      <c r="N1036" s="66">
        <f>IFERROR(IF(Ações!$B1036="","",VLOOKUP(Table_1[[#This Row],[AÇÕES]],'Dados Status Invest STOCKS'!A1022:AD1637,27)),0)</f>
        <v>3.38</v>
      </c>
      <c r="O1036" s="66">
        <f>IFERROR(IF(Ações!$L1036="","",Ações!$K1036*Ações!$L1036),0)</f>
        <v>2.9502E-2</v>
      </c>
      <c r="P1036" s="67">
        <f t="shared" si="15"/>
        <v>0.06</v>
      </c>
      <c r="Q1036" s="67">
        <f>IFERROR(Ações!$O1036/Ações!$M1036,0)</f>
        <v>4.4699999999999997E-2</v>
      </c>
      <c r="R1036" s="67">
        <f>IFERROR(IF(Ações!$B1036="","",VLOOKUP(Table_1[[#This Row],[AÇÕES]],'Dados Status Invest STOCKS'!A1022:AD1637,18)/100),0)</f>
        <v>0.1953</v>
      </c>
      <c r="S1036" s="65">
        <f>IFERROR(IF(Ações!$B1036="","",VLOOKUP(Table_1[[#This Row],[AÇÕES]],'Dados Status Invest STOCKS'!A1022:AD1637,25)/100),0)</f>
        <v>0</v>
      </c>
      <c r="T1036" s="67">
        <f>(1-Ações!$Q1036)*Ações!$R1036</f>
        <v>0.18657009000000002</v>
      </c>
      <c r="U1036" s="68">
        <f>IF(Ações!$S1036=0,Ações!$T1036,IF(Ações!$T1036=0,Ações!$S1036,AVERAGE(Ações!$S1036,Ações!$T1036)))</f>
        <v>0.18657009000000002</v>
      </c>
    </row>
    <row r="1037" spans="2:21" ht="15" customHeight="1" x14ac:dyDescent="0.2">
      <c r="B1037" s="63" t="str">
        <f>IFERROR('Dados Status Invest STOCKS'!A1024,"-")</f>
        <v>CLBK</v>
      </c>
      <c r="C1037" s="45">
        <f>IFERROR((Ações!$D1037-Ações!$K1037)/Ações!$D1037,0)</f>
        <v>0</v>
      </c>
      <c r="D1037" s="46">
        <f>(Ações!$O1037)/0.06</f>
        <v>0</v>
      </c>
      <c r="E1037" s="47">
        <f>IFERROR((Ações!$F1037-Ações!$K1037)/Ações!$F1037,0)</f>
        <v>-0.52511743800093635</v>
      </c>
      <c r="F1037" s="46">
        <f>IF(OR(Ações!$N1037&lt;0,Ações!$M1037&lt;0),"",(22.5*Ações!$M1037*Ações!$N1037)^0.5)</f>
        <v>13.539940915676109</v>
      </c>
      <c r="G1037" s="47">
        <f>IFERROR((Ações!$H1037-Ações!$K1037)/Ações!$H1037,0)</f>
        <v>0</v>
      </c>
      <c r="H1037" s="48">
        <f>IFERROR(Ações!$I1037/(Ações!$P1037-Table_1[[#This Row],[CAGR LUCRO 5A]]),0)</f>
        <v>0</v>
      </c>
      <c r="I1037" s="48">
        <f>IF(Ações!$S1037&lt;0,"",Ações!$O1037*(1+Ações!$S1037))</f>
        <v>0</v>
      </c>
      <c r="J1037" s="49">
        <f>IFERROR(IF(Ações!$B1037="","",(VLOOKUP(Table_1[[#This Row],[AÇÕES]],'Dados Status Invest STOCKS'!A1023:AD1638,4)/Table_1[[#This Row],[LPA]]))/100,0)</f>
        <v>0.29238095238095235</v>
      </c>
      <c r="K1037" s="64">
        <f>IFERROR(IF(Ações!$B1037="","",VLOOKUP(Table_1[[#This Row],[AÇÕES]],'Dados Status Invest STOCKS'!A1023:AD1638,2)),0)</f>
        <v>20.65</v>
      </c>
      <c r="L1037" s="65">
        <f>IFERROR(IF(Ações!$B1037="","",VLOOKUP(Table_1[[#This Row],[AÇÕES]],'Dados Status Invest STOCKS'!A1023:AD1638,3)/100),0)</f>
        <v>0</v>
      </c>
      <c r="M1037" s="66">
        <f>IFERROR(IF(Ações!$B1037="","",VLOOKUP(Table_1[[#This Row],[AÇÕES]],'Dados Status Invest STOCKS'!A1023:AD1638,28)),0)</f>
        <v>0.84</v>
      </c>
      <c r="N1037" s="66">
        <f>IFERROR(IF(Ações!$B1037="","",VLOOKUP(Table_1[[#This Row],[AÇÕES]],'Dados Status Invest STOCKS'!A1023:AD1638,27)),0)</f>
        <v>9.6999999999999993</v>
      </c>
      <c r="O1037" s="66">
        <f>IFERROR(IF(Ações!$L1037="","",Ações!$K1037*Ações!$L1037),0)</f>
        <v>0</v>
      </c>
      <c r="P1037" s="67">
        <f t="shared" si="15"/>
        <v>0.06</v>
      </c>
      <c r="Q1037" s="67">
        <f>IFERROR(Ações!$O1037/Ações!$M1037,0)</f>
        <v>0</v>
      </c>
      <c r="R1037" s="67">
        <f>IFERROR(IF(Ações!$B1037="","",VLOOKUP(Table_1[[#This Row],[AÇÕES]],'Dados Status Invest STOCKS'!A1023:AD1638,18)/100),0)</f>
        <v>8.6699999999999999E-2</v>
      </c>
      <c r="S1037" s="65">
        <f>IFERROR(IF(Ações!$B1037="","",VLOOKUP(Table_1[[#This Row],[AÇÕES]],'Dados Status Invest STOCKS'!A1023:AD1638,25)/100),0)</f>
        <v>0.1182</v>
      </c>
      <c r="T1037" s="67">
        <f>(1-Ações!$Q1037)*Ações!$R1037</f>
        <v>8.6699999999999999E-2</v>
      </c>
      <c r="U1037" s="68">
        <f>IF(Ações!$S1037=0,Ações!$T1037,IF(Ações!$T1037=0,Ações!$S1037,AVERAGE(Ações!$S1037,Ações!$T1037)))</f>
        <v>0.10245</v>
      </c>
    </row>
    <row r="1038" spans="2:21" ht="15" customHeight="1" x14ac:dyDescent="0.2">
      <c r="B1038" s="63" t="str">
        <f>IFERROR('Dados Status Invest STOCKS'!A1025,"-")</f>
        <v>CLBS</v>
      </c>
      <c r="C1038" s="45">
        <f>IFERROR((Ações!$D1038-Ações!$K1038)/Ações!$D1038,0)</f>
        <v>0</v>
      </c>
      <c r="D1038" s="46">
        <f>(Ações!$O1038)/0.06</f>
        <v>0</v>
      </c>
      <c r="E1038" s="47">
        <f>IFERROR((Ações!$F1038-Ações!$K1038)/Ações!$F1038,0)</f>
        <v>0</v>
      </c>
      <c r="F1038" s="46" t="str">
        <f>IF(OR(Ações!$N1038&lt;0,Ações!$M1038&lt;0),"",(22.5*Ações!$M1038*Ações!$N1038)^0.5)</f>
        <v/>
      </c>
      <c r="G1038" s="47">
        <f>IFERROR((Ações!$H1038-Ações!$K1038)/Ações!$H1038,0)</f>
        <v>0</v>
      </c>
      <c r="H1038" s="48">
        <f>IFERROR(Ações!$I1038/(Ações!$P1038-Table_1[[#This Row],[CAGR LUCRO 5A]]),0)</f>
        <v>0</v>
      </c>
      <c r="I1038" s="48">
        <f>IF(Ações!$S1038&lt;0,"",Ações!$O1038*(1+Ações!$S1038))</f>
        <v>0</v>
      </c>
      <c r="J1038" s="49">
        <f>IFERROR(IF(Ações!$B1038="","",(VLOOKUP(Table_1[[#This Row],[AÇÕES]],'Dados Status Invest STOCKS'!A1024:AD1639,4)/Table_1[[#This Row],[LPA]]))/100,0)</f>
        <v>3.7045454545454541E-2</v>
      </c>
      <c r="K1038" s="64">
        <f>IFERROR(IF(Ações!$B1038="","",VLOOKUP(Table_1[[#This Row],[AÇÕES]],'Dados Status Invest STOCKS'!A1024:AD1639,2)),0)</f>
        <v>0.71</v>
      </c>
      <c r="L1038" s="65">
        <f>IFERROR(IF(Ações!$B1038="","",VLOOKUP(Table_1[[#This Row],[AÇÕES]],'Dados Status Invest STOCKS'!A1024:AD1639,3)/100),0)</f>
        <v>0</v>
      </c>
      <c r="M1038" s="66">
        <f>IFERROR(IF(Ações!$B1038="","",VLOOKUP(Table_1[[#This Row],[AÇÕES]],'Dados Status Invest STOCKS'!A1024:AD1639,28)),0)</f>
        <v>-0.44</v>
      </c>
      <c r="N1038" s="66">
        <f>IFERROR(IF(Ações!$B1038="","",VLOOKUP(Table_1[[#This Row],[AÇÕES]],'Dados Status Invest STOCKS'!A1024:AD1639,27)),0)</f>
        <v>1.65</v>
      </c>
      <c r="O1038" s="66">
        <f>IFERROR(IF(Ações!$L1038="","",Ações!$K1038*Ações!$L1038),0)</f>
        <v>0</v>
      </c>
      <c r="P1038" s="67">
        <f t="shared" si="15"/>
        <v>0.06</v>
      </c>
      <c r="Q1038" s="67">
        <f>IFERROR(Ações!$O1038/Ações!$M1038,0)</f>
        <v>0</v>
      </c>
      <c r="R1038" s="67">
        <f>IFERROR(IF(Ações!$B1038="","",VLOOKUP(Table_1[[#This Row],[AÇÕES]],'Dados Status Invest STOCKS'!A1024:AD1639,18)/100),0)</f>
        <v>-0.2646</v>
      </c>
      <c r="S1038" s="65">
        <f>IFERROR(IF(Ações!$B1038="","",VLOOKUP(Table_1[[#This Row],[AÇÕES]],'Dados Status Invest STOCKS'!A1024:AD1639,25)/100),0)</f>
        <v>0</v>
      </c>
      <c r="T1038" s="67">
        <f>(1-Ações!$Q1038)*Ações!$R1038</f>
        <v>-0.2646</v>
      </c>
      <c r="U1038" s="68">
        <f>IF(Ações!$S1038=0,Ações!$T1038,IF(Ações!$T1038=0,Ações!$S1038,AVERAGE(Ações!$S1038,Ações!$T1038)))</f>
        <v>-0.2646</v>
      </c>
    </row>
    <row r="1039" spans="2:21" ht="15" customHeight="1" x14ac:dyDescent="0.2">
      <c r="B1039" s="63" t="str">
        <f>IFERROR('Dados Status Invest STOCKS'!A1026,"-")</f>
        <v>CLCT</v>
      </c>
      <c r="C1039" s="45">
        <f>IFERROR((Ações!$D1039-Ações!$K1039)/Ações!$D1039,0)</f>
        <v>0</v>
      </c>
      <c r="D1039" s="46">
        <f>(Ações!$O1039)/0.06</f>
        <v>0</v>
      </c>
      <c r="E1039" s="47">
        <f>IFERROR((Ações!$F1039-Ações!$K1039)/Ações!$F1039,0)</f>
        <v>-7.7924994938560905</v>
      </c>
      <c r="F1039" s="46">
        <f>IF(OR(Ações!$N1039&lt;0,Ações!$M1039&lt;0),"",(22.5*Ações!$M1039*Ações!$N1039)^0.5)</f>
        <v>10.454365117021693</v>
      </c>
      <c r="G1039" s="47">
        <f>IFERROR((Ações!$H1039-Ações!$K1039)/Ações!$H1039,0)</f>
        <v>0</v>
      </c>
      <c r="H1039" s="48">
        <f>IFERROR(Ações!$I1039/(Ações!$P1039-Table_1[[#This Row],[CAGR LUCRO 5A]]),0)</f>
        <v>0</v>
      </c>
      <c r="I1039" s="48">
        <f>IF(Ações!$S1039&lt;0,"",Ações!$O1039*(1+Ações!$S1039))</f>
        <v>0</v>
      </c>
      <c r="J1039" s="49">
        <f>IFERROR(IF(Ações!$B1039="","",(VLOOKUP(Table_1[[#This Row],[AÇÕES]],'Dados Status Invest STOCKS'!A1025:AD1640,4)/Table_1[[#This Row],[LPA]]))/100,0)</f>
        <v>0.43613793103448278</v>
      </c>
      <c r="K1039" s="64">
        <f>IFERROR(IF(Ações!$B1039="","",VLOOKUP(Table_1[[#This Row],[AÇÕES]],'Dados Status Invest STOCKS'!A1025:AD1640,2)),0)</f>
        <v>91.92</v>
      </c>
      <c r="L1039" s="65">
        <f>IFERROR(IF(Ações!$B1039="","",VLOOKUP(Table_1[[#This Row],[AÇÕES]],'Dados Status Invest STOCKS'!A1025:AD1640,3)/100),0)</f>
        <v>0</v>
      </c>
      <c r="M1039" s="66">
        <f>IFERROR(IF(Ações!$B1039="","",VLOOKUP(Table_1[[#This Row],[AÇÕES]],'Dados Status Invest STOCKS'!A1025:AD1640,28)),0)</f>
        <v>1.45</v>
      </c>
      <c r="N1039" s="66">
        <f>IFERROR(IF(Ações!$B1039="","",VLOOKUP(Table_1[[#This Row],[AÇÕES]],'Dados Status Invest STOCKS'!A1025:AD1640,27)),0)</f>
        <v>3.35</v>
      </c>
      <c r="O1039" s="66">
        <f>IFERROR(IF(Ações!$L1039="","",Ações!$K1039*Ações!$L1039),0)</f>
        <v>0</v>
      </c>
      <c r="P1039" s="67">
        <f t="shared" ref="P1039:P1102" si="16">$U$6</f>
        <v>0.06</v>
      </c>
      <c r="Q1039" s="67">
        <f>IFERROR(Ações!$O1039/Ações!$M1039,0)</f>
        <v>0</v>
      </c>
      <c r="R1039" s="67">
        <f>IFERROR(IF(Ações!$B1039="","",VLOOKUP(Table_1[[#This Row],[AÇÕES]],'Dados Status Invest STOCKS'!A1025:AD1640,18)/100),0)</f>
        <v>0.43359999999999999</v>
      </c>
      <c r="S1039" s="65">
        <f>IFERROR(IF(Ações!$B1039="","",VLOOKUP(Table_1[[#This Row],[AÇÕES]],'Dados Status Invest STOCKS'!A1025:AD1640,25)/100),0)</f>
        <v>0</v>
      </c>
      <c r="T1039" s="67">
        <f>(1-Ações!$Q1039)*Ações!$R1039</f>
        <v>0.43359999999999999</v>
      </c>
      <c r="U1039" s="68">
        <f>IF(Ações!$S1039=0,Ações!$T1039,IF(Ações!$T1039=0,Ações!$S1039,AVERAGE(Ações!$S1039,Ações!$T1039)))</f>
        <v>0.43359999999999999</v>
      </c>
    </row>
    <row r="1040" spans="2:21" ht="15" customHeight="1" x14ac:dyDescent="0.2">
      <c r="B1040" s="63" t="str">
        <f>IFERROR('Dados Status Invest STOCKS'!A1027,"-")</f>
        <v>CLDB</v>
      </c>
      <c r="C1040" s="45">
        <f>IFERROR((Ações!$D1040-Ações!$K1040)/Ações!$D1040,0)</f>
        <v>-2.5714285714285716</v>
      </c>
      <c r="D1040" s="46">
        <f>(Ações!$O1040)/0.06</f>
        <v>8.161999999999999</v>
      </c>
      <c r="E1040" s="47">
        <f>IFERROR((Ações!$F1040-Ações!$K1040)/Ações!$F1040,0)</f>
        <v>7.9536661126681063E-2</v>
      </c>
      <c r="F1040" s="46">
        <f>IF(OR(Ações!$N1040&lt;0,Ações!$M1040&lt;0),"",(22.5*Ações!$M1040*Ações!$N1040)^0.5)</f>
        <v>31.668833259215596</v>
      </c>
      <c r="G1040" s="47">
        <f>IFERROR((Ações!$H1040-Ações!$K1040)/Ações!$H1040,0)</f>
        <v>4.9577698098173668</v>
      </c>
      <c r="H1040" s="48">
        <f>IFERROR(Ações!$I1040/(Ações!$P1040-Table_1[[#This Row],[CAGR LUCRO 5A]]),0)</f>
        <v>-7.3652590728476799</v>
      </c>
      <c r="I1040" s="48">
        <f>IF(Ações!$S1040&lt;0,"",Ações!$O1040*(1+Ações!$S1040))</f>
        <v>0.5560770599999999</v>
      </c>
      <c r="J1040" s="49">
        <f>IFERROR(IF(Ações!$B1040="","",(VLOOKUP(Table_1[[#This Row],[AÇÕES]],'Dados Status Invest STOCKS'!A1026:AD1641,4)/Table_1[[#This Row],[LPA]]))/100,0)</f>
        <v>5.5964912280701752E-2</v>
      </c>
      <c r="K1040" s="64">
        <f>IFERROR(IF(Ações!$B1040="","",VLOOKUP(Table_1[[#This Row],[AÇÕES]],'Dados Status Invest STOCKS'!A1026:AD1641,2)),0)</f>
        <v>29.15</v>
      </c>
      <c r="L1040" s="65">
        <f>IFERROR(IF(Ações!$B1040="","",VLOOKUP(Table_1[[#This Row],[AÇÕES]],'Dados Status Invest STOCKS'!A1026:AD1641,3)/100),0)</f>
        <v>1.6799999999999999E-2</v>
      </c>
      <c r="M1040" s="66">
        <f>IFERROR(IF(Ações!$B1040="","",VLOOKUP(Table_1[[#This Row],[AÇÕES]],'Dados Status Invest STOCKS'!A1026:AD1641,28)),0)</f>
        <v>2.2799999999999998</v>
      </c>
      <c r="N1040" s="66">
        <f>IFERROR(IF(Ações!$B1040="","",VLOOKUP(Table_1[[#This Row],[AÇÕES]],'Dados Status Invest STOCKS'!A1026:AD1641,27)),0)</f>
        <v>19.55</v>
      </c>
      <c r="O1040" s="66">
        <f>IFERROR(IF(Ações!$L1040="","",Ações!$K1040*Ações!$L1040),0)</f>
        <v>0.48971999999999993</v>
      </c>
      <c r="P1040" s="67">
        <f t="shared" si="16"/>
        <v>0.06</v>
      </c>
      <c r="Q1040" s="67">
        <f>IFERROR(Ações!$O1040/Ações!$M1040,0)</f>
        <v>0.2147894736842105</v>
      </c>
      <c r="R1040" s="67">
        <f>IFERROR(IF(Ações!$B1040="","",VLOOKUP(Table_1[[#This Row],[AÇÕES]],'Dados Status Invest STOCKS'!A1026:AD1641,18)/100),0)</f>
        <v>0.1168</v>
      </c>
      <c r="S1040" s="65">
        <f>IFERROR(IF(Ações!$B1040="","",VLOOKUP(Table_1[[#This Row],[AÇÕES]],'Dados Status Invest STOCKS'!A1026:AD1641,25)/100),0)</f>
        <v>0.13550000000000001</v>
      </c>
      <c r="T1040" s="67">
        <f>(1-Ações!$Q1040)*Ações!$R1040</f>
        <v>9.1712589473684214E-2</v>
      </c>
      <c r="U1040" s="68">
        <f>IF(Ações!$S1040=0,Ações!$T1040,IF(Ações!$T1040=0,Ações!$S1040,AVERAGE(Ações!$S1040,Ações!$T1040)))</f>
        <v>0.11360629473684211</v>
      </c>
    </row>
    <row r="1041" spans="2:21" ht="15" customHeight="1" x14ac:dyDescent="0.2">
      <c r="B1041" s="63" t="str">
        <f>IFERROR('Dados Status Invest STOCKS'!A1028,"-")</f>
        <v>CLDR</v>
      </c>
      <c r="C1041" s="45">
        <f>IFERROR((Ações!$D1041-Ações!$K1041)/Ações!$D1041,0)</f>
        <v>0</v>
      </c>
      <c r="D1041" s="46">
        <f>(Ações!$O1041)/0.06</f>
        <v>0</v>
      </c>
      <c r="E1041" s="47">
        <f>IFERROR((Ações!$F1041-Ações!$K1041)/Ações!$F1041,0)</f>
        <v>0</v>
      </c>
      <c r="F1041" s="46" t="str">
        <f>IF(OR(Ações!$N1041&lt;0,Ações!$M1041&lt;0),"",(22.5*Ações!$M1041*Ações!$N1041)^0.5)</f>
        <v/>
      </c>
      <c r="G1041" s="47">
        <f>IFERROR((Ações!$H1041-Ações!$K1041)/Ações!$H1041,0)</f>
        <v>0</v>
      </c>
      <c r="H1041" s="48">
        <f>IFERROR(Ações!$I1041/(Ações!$P1041-Table_1[[#This Row],[CAGR LUCRO 5A]]),0)</f>
        <v>0</v>
      </c>
      <c r="I1041" s="48">
        <f>IF(Ações!$S1041&lt;0,"",Ações!$O1041*(1+Ações!$S1041))</f>
        <v>0</v>
      </c>
      <c r="J1041" s="49">
        <f>IFERROR(IF(Ações!$B1041="","",(VLOOKUP(Table_1[[#This Row],[AÇÕES]],'Dados Status Invest STOCKS'!A1027:AD1642,4)/Table_1[[#This Row],[LPA]]))/100,0)</f>
        <v>0.69333333333333347</v>
      </c>
      <c r="K1041" s="64">
        <f>IFERROR(IF(Ações!$B1041="","",VLOOKUP(Table_1[[#This Row],[AÇÕES]],'Dados Status Invest STOCKS'!A1027:AD1642,2)),0)</f>
        <v>15.99</v>
      </c>
      <c r="L1041" s="65">
        <f>IFERROR(IF(Ações!$B1041="","",VLOOKUP(Table_1[[#This Row],[AÇÕES]],'Dados Status Invest STOCKS'!A1027:AD1642,3)/100),0)</f>
        <v>0</v>
      </c>
      <c r="M1041" s="66">
        <f>IFERROR(IF(Ações!$B1041="","",VLOOKUP(Table_1[[#This Row],[AÇÕES]],'Dados Status Invest STOCKS'!A1027:AD1642,28)),0)</f>
        <v>-0.48</v>
      </c>
      <c r="N1041" s="66">
        <f>IFERROR(IF(Ações!$B1041="","",VLOOKUP(Table_1[[#This Row],[AÇÕES]],'Dados Status Invest STOCKS'!A1027:AD1642,27)),0)</f>
        <v>3.75</v>
      </c>
      <c r="O1041" s="66">
        <f>IFERROR(IF(Ações!$L1041="","",Ações!$K1041*Ações!$L1041),0)</f>
        <v>0</v>
      </c>
      <c r="P1041" s="67">
        <f t="shared" si="16"/>
        <v>0.06</v>
      </c>
      <c r="Q1041" s="67">
        <f>IFERROR(Ações!$O1041/Ações!$M1041,0)</f>
        <v>0</v>
      </c>
      <c r="R1041" s="67">
        <f>IFERROR(IF(Ações!$B1041="","",VLOOKUP(Table_1[[#This Row],[AÇÕES]],'Dados Status Invest STOCKS'!A1027:AD1642,18)/100),0)</f>
        <v>-0.128</v>
      </c>
      <c r="S1041" s="65">
        <f>IFERROR(IF(Ações!$B1041="","",VLOOKUP(Table_1[[#This Row],[AÇÕES]],'Dados Status Invest STOCKS'!A1027:AD1642,25)/100),0)</f>
        <v>0</v>
      </c>
      <c r="T1041" s="67">
        <f>(1-Ações!$Q1041)*Ações!$R1041</f>
        <v>-0.128</v>
      </c>
      <c r="U1041" s="68">
        <f>IF(Ações!$S1041=0,Ações!$T1041,IF(Ações!$T1041=0,Ações!$S1041,AVERAGE(Ações!$S1041,Ações!$T1041)))</f>
        <v>-0.128</v>
      </c>
    </row>
    <row r="1042" spans="2:21" ht="15" customHeight="1" x14ac:dyDescent="0.2">
      <c r="B1042" s="63" t="str">
        <f>IFERROR('Dados Status Invest STOCKS'!A1029,"-")</f>
        <v>CLDX</v>
      </c>
      <c r="C1042" s="45">
        <f>IFERROR((Ações!$D1042-Ações!$K1042)/Ações!$D1042,0)</f>
        <v>0</v>
      </c>
      <c r="D1042" s="46">
        <f>(Ações!$O1042)/0.06</f>
        <v>0</v>
      </c>
      <c r="E1042" s="47">
        <f>IFERROR((Ações!$F1042-Ações!$K1042)/Ações!$F1042,0)</f>
        <v>0</v>
      </c>
      <c r="F1042" s="46" t="str">
        <f>IF(OR(Ações!$N1042&lt;0,Ações!$M1042&lt;0),"",(22.5*Ações!$M1042*Ações!$N1042)^0.5)</f>
        <v/>
      </c>
      <c r="G1042" s="47">
        <f>IFERROR((Ações!$H1042-Ações!$K1042)/Ações!$H1042,0)</f>
        <v>0</v>
      </c>
      <c r="H1042" s="48">
        <f>IFERROR(Ações!$I1042/(Ações!$P1042-Table_1[[#This Row],[CAGR LUCRO 5A]]),0)</f>
        <v>0</v>
      </c>
      <c r="I1042" s="48">
        <f>IF(Ações!$S1042&lt;0,"",Ações!$O1042*(1+Ações!$S1042))</f>
        <v>0</v>
      </c>
      <c r="J1042" s="49">
        <f>IFERROR(IF(Ações!$B1042="","",(VLOOKUP(Table_1[[#This Row],[AÇÕES]],'Dados Status Invest STOCKS'!A1028:AD1643,4)/Table_1[[#This Row],[LPA]]))/100,0)</f>
        <v>0.12019354838709675</v>
      </c>
      <c r="K1042" s="64">
        <f>IFERROR(IF(Ações!$B1042="","",VLOOKUP(Table_1[[#This Row],[AÇÕES]],'Dados Status Invest STOCKS'!A1028:AD1643,2)),0)</f>
        <v>28.85</v>
      </c>
      <c r="L1042" s="65">
        <f>IFERROR(IF(Ações!$B1042="","",VLOOKUP(Table_1[[#This Row],[AÇÕES]],'Dados Status Invest STOCKS'!A1028:AD1643,3)/100),0)</f>
        <v>0</v>
      </c>
      <c r="M1042" s="66">
        <f>IFERROR(IF(Ações!$B1042="","",VLOOKUP(Table_1[[#This Row],[AÇÕES]],'Dados Status Invest STOCKS'!A1028:AD1643,28)),0)</f>
        <v>-1.55</v>
      </c>
      <c r="N1042" s="66">
        <f>IFERROR(IF(Ações!$B1042="","",VLOOKUP(Table_1[[#This Row],[AÇÕES]],'Dados Status Invest STOCKS'!A1028:AD1643,27)),0)</f>
        <v>9.36</v>
      </c>
      <c r="O1042" s="66">
        <f>IFERROR(IF(Ações!$L1042="","",Ações!$K1042*Ações!$L1042),0)</f>
        <v>0</v>
      </c>
      <c r="P1042" s="67">
        <f t="shared" si="16"/>
        <v>0.06</v>
      </c>
      <c r="Q1042" s="67">
        <f>IFERROR(Ações!$O1042/Ações!$M1042,0)</f>
        <v>0</v>
      </c>
      <c r="R1042" s="67">
        <f>IFERROR(IF(Ações!$B1042="","",VLOOKUP(Table_1[[#This Row],[AÇÕES]],'Dados Status Invest STOCKS'!A1028:AD1643,18)/100),0)</f>
        <v>-0.16550000000000001</v>
      </c>
      <c r="S1042" s="65">
        <f>IFERROR(IF(Ações!$B1042="","",VLOOKUP(Table_1[[#This Row],[AÇÕES]],'Dados Status Invest STOCKS'!A1028:AD1643,25)/100),0)</f>
        <v>0</v>
      </c>
      <c r="T1042" s="67">
        <f>(1-Ações!$Q1042)*Ações!$R1042</f>
        <v>-0.16550000000000001</v>
      </c>
      <c r="U1042" s="68">
        <f>IF(Ações!$S1042=0,Ações!$T1042,IF(Ações!$T1042=0,Ações!$S1042,AVERAGE(Ações!$S1042,Ações!$T1042)))</f>
        <v>-0.16550000000000001</v>
      </c>
    </row>
    <row r="1043" spans="2:21" ht="15" customHeight="1" x14ac:dyDescent="0.2">
      <c r="B1043" s="63" t="str">
        <f>IFERROR('Dados Status Invest STOCKS'!A1030,"-")</f>
        <v>CLF</v>
      </c>
      <c r="C1043" s="45">
        <f>IFERROR((Ações!$D1043-Ações!$K1043)/Ações!$D1043,0)</f>
        <v>0</v>
      </c>
      <c r="D1043" s="46">
        <f>(Ações!$O1043)/0.06</f>
        <v>0</v>
      </c>
      <c r="E1043" s="47">
        <f>IFERROR((Ações!$F1043-Ações!$K1043)/Ações!$F1043,0)</f>
        <v>0.38603517927843856</v>
      </c>
      <c r="F1043" s="46">
        <f>IF(OR(Ações!$N1043&lt;0,Ações!$M1043&lt;0),"",(22.5*Ações!$M1043*Ações!$N1043)^0.5)</f>
        <v>27.868046217845986</v>
      </c>
      <c r="G1043" s="47">
        <f>IFERROR((Ações!$H1043-Ações!$K1043)/Ações!$H1043,0)</f>
        <v>0</v>
      </c>
      <c r="H1043" s="48">
        <f>IFERROR(Ações!$I1043/(Ações!$P1043-Table_1[[#This Row],[CAGR LUCRO 5A]]),0)</f>
        <v>0</v>
      </c>
      <c r="I1043" s="48">
        <f>IF(Ações!$S1043&lt;0,"",Ações!$O1043*(1+Ações!$S1043))</f>
        <v>0</v>
      </c>
      <c r="J1043" s="49">
        <f>IFERROR(IF(Ações!$B1043="","",(VLOOKUP(Table_1[[#This Row],[AÇÕES]],'Dados Status Invest STOCKS'!A1029:AD1644,4)/Table_1[[#This Row],[LPA]]))/100,0)</f>
        <v>9.1666666666666667E-3</v>
      </c>
      <c r="K1043" s="64">
        <f>IFERROR(IF(Ações!$B1043="","",VLOOKUP(Table_1[[#This Row],[AÇÕES]],'Dados Status Invest STOCKS'!A1029:AD1644,2)),0)</f>
        <v>17.11</v>
      </c>
      <c r="L1043" s="65">
        <f>IFERROR(IF(Ações!$B1043="","",VLOOKUP(Table_1[[#This Row],[AÇÕES]],'Dados Status Invest STOCKS'!A1029:AD1644,3)/100),0)</f>
        <v>0</v>
      </c>
      <c r="M1043" s="66">
        <f>IFERROR(IF(Ações!$B1043="","",VLOOKUP(Table_1[[#This Row],[AÇÕES]],'Dados Status Invest STOCKS'!A1029:AD1644,28)),0)</f>
        <v>4.32</v>
      </c>
      <c r="N1043" s="66">
        <f>IFERROR(IF(Ações!$B1043="","",VLOOKUP(Table_1[[#This Row],[AÇÕES]],'Dados Status Invest STOCKS'!A1029:AD1644,27)),0)</f>
        <v>7.99</v>
      </c>
      <c r="O1043" s="66">
        <f>IFERROR(IF(Ações!$L1043="","",Ações!$K1043*Ações!$L1043),0)</f>
        <v>0</v>
      </c>
      <c r="P1043" s="67">
        <f t="shared" si="16"/>
        <v>0.06</v>
      </c>
      <c r="Q1043" s="67">
        <f>IFERROR(Ações!$O1043/Ações!$M1043,0)</f>
        <v>0</v>
      </c>
      <c r="R1043" s="67">
        <f>IFERROR(IF(Ações!$B1043="","",VLOOKUP(Table_1[[#This Row],[AÇÕES]],'Dados Status Invest STOCKS'!A1029:AD1644,18)/100),0)</f>
        <v>0.5403</v>
      </c>
      <c r="S1043" s="65">
        <f>IFERROR(IF(Ações!$B1043="","",VLOOKUP(Table_1[[#This Row],[AÇÕES]],'Dados Status Invest STOCKS'!A1029:AD1644,25)/100),0)</f>
        <v>0</v>
      </c>
      <c r="T1043" s="67">
        <f>(1-Ações!$Q1043)*Ações!$R1043</f>
        <v>0.5403</v>
      </c>
      <c r="U1043" s="68">
        <f>IF(Ações!$S1043=0,Ações!$T1043,IF(Ações!$T1043=0,Ações!$S1043,AVERAGE(Ações!$S1043,Ações!$T1043)))</f>
        <v>0.5403</v>
      </c>
    </row>
    <row r="1044" spans="2:21" ht="15" customHeight="1" x14ac:dyDescent="0.2">
      <c r="B1044" s="63" t="str">
        <f>IFERROR('Dados Status Invest STOCKS'!A1031,"-")</f>
        <v>CLFD</v>
      </c>
      <c r="C1044" s="45">
        <f>IFERROR((Ações!$D1044-Ações!$K1044)/Ações!$D1044,0)</f>
        <v>0</v>
      </c>
      <c r="D1044" s="46">
        <f>(Ações!$O1044)/0.06</f>
        <v>0</v>
      </c>
      <c r="E1044" s="47">
        <f>IFERROR((Ações!$F1044-Ações!$K1044)/Ações!$F1044,0)</f>
        <v>-2.0932964242831256</v>
      </c>
      <c r="F1044" s="46">
        <f>IF(OR(Ações!$N1044&lt;0,Ações!$M1044&lt;0),"",(22.5*Ações!$M1044*Ações!$N1044)^0.5)</f>
        <v>15.866568627148087</v>
      </c>
      <c r="G1044" s="47">
        <f>IFERROR((Ações!$H1044-Ações!$K1044)/Ações!$H1044,0)</f>
        <v>0</v>
      </c>
      <c r="H1044" s="48">
        <f>IFERROR(Ações!$I1044/(Ações!$P1044-Table_1[[#This Row],[CAGR LUCRO 5A]]),0)</f>
        <v>0</v>
      </c>
      <c r="I1044" s="48">
        <f>IF(Ações!$S1044&lt;0,"",Ações!$O1044*(1+Ações!$S1044))</f>
        <v>0</v>
      </c>
      <c r="J1044" s="49">
        <f>IFERROR(IF(Ações!$B1044="","",(VLOOKUP(Table_1[[#This Row],[AÇÕES]],'Dados Status Invest STOCKS'!A1030:AD1645,4)/Table_1[[#This Row],[LPA]]))/100,0)</f>
        <v>0.22405405405405404</v>
      </c>
      <c r="K1044" s="64">
        <f>IFERROR(IF(Ações!$B1044="","",VLOOKUP(Table_1[[#This Row],[AÇÕES]],'Dados Status Invest STOCKS'!A1030:AD1645,2)),0)</f>
        <v>49.08</v>
      </c>
      <c r="L1044" s="65">
        <f>IFERROR(IF(Ações!$B1044="","",VLOOKUP(Table_1[[#This Row],[AÇÕES]],'Dados Status Invest STOCKS'!A1030:AD1645,3)/100),0)</f>
        <v>0</v>
      </c>
      <c r="M1044" s="66">
        <f>IFERROR(IF(Ações!$B1044="","",VLOOKUP(Table_1[[#This Row],[AÇÕES]],'Dados Status Invest STOCKS'!A1030:AD1645,28)),0)</f>
        <v>1.48</v>
      </c>
      <c r="N1044" s="66">
        <f>IFERROR(IF(Ações!$B1044="","",VLOOKUP(Table_1[[#This Row],[AÇÕES]],'Dados Status Invest STOCKS'!A1030:AD1645,27)),0)</f>
        <v>7.56</v>
      </c>
      <c r="O1044" s="66">
        <f>IFERROR(IF(Ações!$L1044="","",Ações!$K1044*Ações!$L1044),0)</f>
        <v>0</v>
      </c>
      <c r="P1044" s="67">
        <f t="shared" si="16"/>
        <v>0.06</v>
      </c>
      <c r="Q1044" s="67">
        <f>IFERROR(Ações!$O1044/Ações!$M1044,0)</f>
        <v>0</v>
      </c>
      <c r="R1044" s="67">
        <f>IFERROR(IF(Ações!$B1044="","",VLOOKUP(Table_1[[#This Row],[AÇÕES]],'Dados Status Invest STOCKS'!A1030:AD1645,18)/100),0)</f>
        <v>0.19579999999999997</v>
      </c>
      <c r="S1044" s="65">
        <f>IFERROR(IF(Ações!$B1044="","",VLOOKUP(Table_1[[#This Row],[AÇÕES]],'Dados Status Invest STOCKS'!A1030:AD1645,25)/100),0)</f>
        <v>0.2046</v>
      </c>
      <c r="T1044" s="67">
        <f>(1-Ações!$Q1044)*Ações!$R1044</f>
        <v>0.19579999999999997</v>
      </c>
      <c r="U1044" s="68">
        <f>IF(Ações!$S1044=0,Ações!$T1044,IF(Ações!$T1044=0,Ações!$S1044,AVERAGE(Ações!$S1044,Ações!$T1044)))</f>
        <v>0.20019999999999999</v>
      </c>
    </row>
    <row r="1045" spans="2:21" ht="15" customHeight="1" x14ac:dyDescent="0.2">
      <c r="B1045" s="63" t="str">
        <f>IFERROR('Dados Status Invest STOCKS'!A1032,"-")</f>
        <v>CLGN</v>
      </c>
      <c r="C1045" s="45">
        <f>IFERROR((Ações!$D1045-Ações!$K1045)/Ações!$D1045,0)</f>
        <v>0</v>
      </c>
      <c r="D1045" s="46">
        <f>(Ações!$O1045)/0.06</f>
        <v>0</v>
      </c>
      <c r="E1045" s="47">
        <f>IFERROR((Ações!$F1045-Ações!$K1045)/Ações!$F1045,0)</f>
        <v>-0.46059635031691404</v>
      </c>
      <c r="F1045" s="46">
        <f>IF(OR(Ações!$N1045&lt;0,Ações!$M1045&lt;0),"",(22.5*Ações!$M1045*Ações!$N1045)^0.5)</f>
        <v>6.914983731000385</v>
      </c>
      <c r="G1045" s="47">
        <f>IFERROR((Ações!$H1045-Ações!$K1045)/Ações!$H1045,0)</f>
        <v>0</v>
      </c>
      <c r="H1045" s="48">
        <f>IFERROR(Ações!$I1045/(Ações!$P1045-Table_1[[#This Row],[CAGR LUCRO 5A]]),0)</f>
        <v>0</v>
      </c>
      <c r="I1045" s="48">
        <f>IF(Ações!$S1045&lt;0,"",Ações!$O1045*(1+Ações!$S1045))</f>
        <v>0</v>
      </c>
      <c r="J1045" s="49">
        <f>IFERROR(IF(Ações!$B1045="","",(VLOOKUP(Table_1[[#This Row],[AÇÕES]],'Dados Status Invest STOCKS'!A1031:AD1646,4)/Table_1[[#This Row],[LPA]]))/100,0)</f>
        <v>0.48065217391304343</v>
      </c>
      <c r="K1045" s="64">
        <f>IFERROR(IF(Ações!$B1045="","",VLOOKUP(Table_1[[#This Row],[AÇÕES]],'Dados Status Invest STOCKS'!A1031:AD1646,2)),0)</f>
        <v>10.1</v>
      </c>
      <c r="L1045" s="65">
        <f>IFERROR(IF(Ações!$B1045="","",VLOOKUP(Table_1[[#This Row],[AÇÕES]],'Dados Status Invest STOCKS'!A1031:AD1646,3)/100),0)</f>
        <v>0</v>
      </c>
      <c r="M1045" s="66">
        <f>IFERROR(IF(Ações!$B1045="","",VLOOKUP(Table_1[[#This Row],[AÇÕES]],'Dados Status Invest STOCKS'!A1031:AD1646,28)),0)</f>
        <v>0.46</v>
      </c>
      <c r="N1045" s="66">
        <f>IFERROR(IF(Ações!$B1045="","",VLOOKUP(Table_1[[#This Row],[AÇÕES]],'Dados Status Invest STOCKS'!A1031:AD1646,27)),0)</f>
        <v>4.62</v>
      </c>
      <c r="O1045" s="66">
        <f>IFERROR(IF(Ações!$L1045="","",Ações!$K1045*Ações!$L1045),0)</f>
        <v>0</v>
      </c>
      <c r="P1045" s="67">
        <f t="shared" si="16"/>
        <v>0.06</v>
      </c>
      <c r="Q1045" s="67">
        <f>IFERROR(Ações!$O1045/Ações!$M1045,0)</f>
        <v>0</v>
      </c>
      <c r="R1045" s="67">
        <f>IFERROR(IF(Ações!$B1045="","",VLOOKUP(Table_1[[#This Row],[AÇÕES]],'Dados Status Invest STOCKS'!A1031:AD1646,18)/100),0)</f>
        <v>9.8800000000000013E-2</v>
      </c>
      <c r="S1045" s="65">
        <f>IFERROR(IF(Ações!$B1045="","",VLOOKUP(Table_1[[#This Row],[AÇÕES]],'Dados Status Invest STOCKS'!A1031:AD1646,25)/100),0)</f>
        <v>0</v>
      </c>
      <c r="T1045" s="67">
        <f>(1-Ações!$Q1045)*Ações!$R1045</f>
        <v>9.8800000000000013E-2</v>
      </c>
      <c r="U1045" s="68">
        <f>IF(Ações!$S1045=0,Ações!$T1045,IF(Ações!$T1045=0,Ações!$S1045,AVERAGE(Ações!$S1045,Ações!$T1045)))</f>
        <v>9.8800000000000013E-2</v>
      </c>
    </row>
    <row r="1046" spans="2:21" ht="15" customHeight="1" x14ac:dyDescent="0.2">
      <c r="B1046" s="63" t="str">
        <f>IFERROR('Dados Status Invest STOCKS'!A1033,"-")</f>
        <v>CLGX</v>
      </c>
      <c r="C1046" s="45">
        <f>IFERROR((Ações!$D1046-Ações!$K1046)/Ações!$D1046,0)</f>
        <v>-13.634146341463417</v>
      </c>
      <c r="D1046" s="46">
        <f>(Ações!$O1046)/0.06</f>
        <v>5.4666666666666659</v>
      </c>
      <c r="E1046" s="47">
        <f>IFERROR((Ações!$F1046-Ações!$K1046)/Ações!$F1046,0)</f>
        <v>-1.6612233786716579</v>
      </c>
      <c r="F1046" s="46">
        <f>IF(OR(Ações!$N1046&lt;0,Ações!$M1046&lt;0),"",(22.5*Ações!$M1046*Ações!$N1046)^0.5)</f>
        <v>30.06136224458233</v>
      </c>
      <c r="G1046" s="47">
        <f>IFERROR((Ações!$H1046-Ações!$K1046)/Ações!$H1046,0)</f>
        <v>27.114059472664483</v>
      </c>
      <c r="H1046" s="48">
        <f>IFERROR(Ações!$I1046/(Ações!$P1046-Table_1[[#This Row],[CAGR LUCRO 5A]]),0)</f>
        <v>-3.0634838709677412</v>
      </c>
      <c r="I1046" s="48">
        <f>IF(Ações!$S1046&lt;0,"",Ações!$O1046*(1+Ações!$S1046))</f>
        <v>0.38936879999999996</v>
      </c>
      <c r="J1046" s="49">
        <f>IFERROR(IF(Ações!$B1046="","",(VLOOKUP(Table_1[[#This Row],[AÇÕES]],'Dados Status Invest STOCKS'!A1032:AD1647,4)/Table_1[[#This Row],[LPA]]))/100,0)</f>
        <v>4.777506112469438E-2</v>
      </c>
      <c r="K1046" s="64">
        <f>IFERROR(IF(Ações!$B1046="","",VLOOKUP(Table_1[[#This Row],[AÇÕES]],'Dados Status Invest STOCKS'!A1032:AD1647,2)),0)</f>
        <v>80</v>
      </c>
      <c r="L1046" s="65">
        <f>IFERROR(IF(Ações!$B1046="","",VLOOKUP(Table_1[[#This Row],[AÇÕES]],'Dados Status Invest STOCKS'!A1032:AD1647,3)/100),0)</f>
        <v>4.0999999999999995E-3</v>
      </c>
      <c r="M1046" s="66">
        <f>IFERROR(IF(Ações!$B1046="","",VLOOKUP(Table_1[[#This Row],[AÇÕES]],'Dados Status Invest STOCKS'!A1032:AD1647,28)),0)</f>
        <v>4.09</v>
      </c>
      <c r="N1046" s="66">
        <f>IFERROR(IF(Ações!$B1046="","",VLOOKUP(Table_1[[#This Row],[AÇÕES]],'Dados Status Invest STOCKS'!A1032:AD1647,27)),0)</f>
        <v>9.82</v>
      </c>
      <c r="O1046" s="66">
        <f>IFERROR(IF(Ações!$L1046="","",Ações!$K1046*Ações!$L1046),0)</f>
        <v>0.32799999999999996</v>
      </c>
      <c r="P1046" s="67">
        <f t="shared" si="16"/>
        <v>0.06</v>
      </c>
      <c r="Q1046" s="67">
        <f>IFERROR(Ações!$O1046/Ações!$M1046,0)</f>
        <v>8.0195599022004876E-2</v>
      </c>
      <c r="R1046" s="67">
        <f>IFERROR(IF(Ações!$B1046="","",VLOOKUP(Table_1[[#This Row],[AÇÕES]],'Dados Status Invest STOCKS'!A1032:AD1647,18)/100),0)</f>
        <v>0.41670000000000001</v>
      </c>
      <c r="S1046" s="65">
        <f>IFERROR(IF(Ações!$B1046="","",VLOOKUP(Table_1[[#This Row],[AÇÕES]],'Dados Status Invest STOCKS'!A1032:AD1647,25)/100),0)</f>
        <v>0.18710000000000002</v>
      </c>
      <c r="T1046" s="67">
        <f>(1-Ações!$Q1046)*Ações!$R1046</f>
        <v>0.38328249388753055</v>
      </c>
      <c r="U1046" s="68">
        <f>IF(Ações!$S1046=0,Ações!$T1046,IF(Ações!$T1046=0,Ações!$S1046,AVERAGE(Ações!$S1046,Ações!$T1046)))</f>
        <v>0.2851912469437653</v>
      </c>
    </row>
    <row r="1047" spans="2:21" ht="15" customHeight="1" x14ac:dyDescent="0.2">
      <c r="B1047" s="63" t="str">
        <f>IFERROR('Dados Status Invest STOCKS'!A1034,"-")</f>
        <v>CLH</v>
      </c>
      <c r="C1047" s="45">
        <f>IFERROR((Ações!$D1047-Ações!$K1047)/Ações!$D1047,0)</f>
        <v>0</v>
      </c>
      <c r="D1047" s="46">
        <f>(Ações!$O1047)/0.06</f>
        <v>0</v>
      </c>
      <c r="E1047" s="47">
        <f>IFERROR((Ações!$F1047-Ações!$K1047)/Ações!$F1047,0)</f>
        <v>-1.0422830799800544</v>
      </c>
      <c r="F1047" s="46">
        <f>IF(OR(Ações!$N1047&lt;0,Ações!$M1047&lt;0),"",(22.5*Ações!$M1047*Ações!$N1047)^0.5)</f>
        <v>46.41863849791374</v>
      </c>
      <c r="G1047" s="47">
        <f>IFERROR((Ações!$H1047-Ações!$K1047)/Ações!$H1047,0)</f>
        <v>0</v>
      </c>
      <c r="H1047" s="48">
        <f>IFERROR(Ações!$I1047/(Ações!$P1047-Table_1[[#This Row],[CAGR LUCRO 5A]]),0)</f>
        <v>0</v>
      </c>
      <c r="I1047" s="48">
        <f>IF(Ações!$S1047&lt;0,"",Ações!$O1047*(1+Ações!$S1047))</f>
        <v>0</v>
      </c>
      <c r="J1047" s="49">
        <f>IFERROR(IF(Ações!$B1047="","",(VLOOKUP(Table_1[[#This Row],[AÇÕES]],'Dados Status Invest STOCKS'!A1033:AD1648,4)/Table_1[[#This Row],[LPA]]))/100,0)</f>
        <v>7.4859550561797758E-2</v>
      </c>
      <c r="K1047" s="64">
        <f>IFERROR(IF(Ações!$B1047="","",VLOOKUP(Table_1[[#This Row],[AÇÕES]],'Dados Status Invest STOCKS'!A1033:AD1648,2)),0)</f>
        <v>94.8</v>
      </c>
      <c r="L1047" s="65">
        <f>IFERROR(IF(Ações!$B1047="","",VLOOKUP(Table_1[[#This Row],[AÇÕES]],'Dados Status Invest STOCKS'!A1033:AD1648,3)/100),0)</f>
        <v>0</v>
      </c>
      <c r="M1047" s="66">
        <f>IFERROR(IF(Ações!$B1047="","",VLOOKUP(Table_1[[#This Row],[AÇÕES]],'Dados Status Invest STOCKS'!A1033:AD1648,28)),0)</f>
        <v>3.56</v>
      </c>
      <c r="N1047" s="66">
        <f>IFERROR(IF(Ações!$B1047="","",VLOOKUP(Table_1[[#This Row],[AÇÕES]],'Dados Status Invest STOCKS'!A1033:AD1648,27)),0)</f>
        <v>26.9</v>
      </c>
      <c r="O1047" s="66">
        <f>IFERROR(IF(Ações!$L1047="","",Ações!$K1047*Ações!$L1047),0)</f>
        <v>0</v>
      </c>
      <c r="P1047" s="67">
        <f t="shared" si="16"/>
        <v>0.06</v>
      </c>
      <c r="Q1047" s="67">
        <f>IFERROR(Ações!$O1047/Ações!$M1047,0)</f>
        <v>0</v>
      </c>
      <c r="R1047" s="67">
        <f>IFERROR(IF(Ações!$B1047="","",VLOOKUP(Table_1[[#This Row],[AÇÕES]],'Dados Status Invest STOCKS'!A1033:AD1648,18)/100),0)</f>
        <v>0.1323</v>
      </c>
      <c r="S1047" s="65">
        <f>IFERROR(IF(Ações!$B1047="","",VLOOKUP(Table_1[[#This Row],[AÇÕES]],'Dados Status Invest STOCKS'!A1033:AD1648,25)/100),0)</f>
        <v>0.2505</v>
      </c>
      <c r="T1047" s="67">
        <f>(1-Ações!$Q1047)*Ações!$R1047</f>
        <v>0.1323</v>
      </c>
      <c r="U1047" s="68">
        <f>IF(Ações!$S1047=0,Ações!$T1047,IF(Ações!$T1047=0,Ações!$S1047,AVERAGE(Ações!$S1047,Ações!$T1047)))</f>
        <v>0.19140000000000001</v>
      </c>
    </row>
    <row r="1048" spans="2:21" ht="15" customHeight="1" x14ac:dyDescent="0.2">
      <c r="B1048" s="63" t="str">
        <f>IFERROR('Dados Status Invest STOCKS'!A1035,"-")</f>
        <v>CLIR</v>
      </c>
      <c r="C1048" s="45">
        <f>IFERROR((Ações!$D1048-Ações!$K1048)/Ações!$D1048,0)</f>
        <v>0</v>
      </c>
      <c r="D1048" s="46">
        <f>(Ações!$O1048)/0.06</f>
        <v>0</v>
      </c>
      <c r="E1048" s="47">
        <f>IFERROR((Ações!$F1048-Ações!$K1048)/Ações!$F1048,0)</f>
        <v>0</v>
      </c>
      <c r="F1048" s="46" t="str">
        <f>IF(OR(Ações!$N1048&lt;0,Ações!$M1048&lt;0),"",(22.5*Ações!$M1048*Ações!$N1048)^0.5)</f>
        <v/>
      </c>
      <c r="G1048" s="47">
        <f>IFERROR((Ações!$H1048-Ações!$K1048)/Ações!$H1048,0)</f>
        <v>0</v>
      </c>
      <c r="H1048" s="48">
        <f>IFERROR(Ações!$I1048/(Ações!$P1048-Table_1[[#This Row],[CAGR LUCRO 5A]]),0)</f>
        <v>0</v>
      </c>
      <c r="I1048" s="48">
        <f>IF(Ações!$S1048&lt;0,"",Ações!$O1048*(1+Ações!$S1048))</f>
        <v>0</v>
      </c>
      <c r="J1048" s="49">
        <f>IFERROR(IF(Ações!$B1048="","",(VLOOKUP(Table_1[[#This Row],[AÇÕES]],'Dados Status Invest STOCKS'!A1034:AD1649,4)/Table_1[[#This Row],[LPA]]))/100,0)</f>
        <v>0.1551851851851852</v>
      </c>
      <c r="K1048" s="64">
        <f>IFERROR(IF(Ações!$B1048="","",VLOOKUP(Table_1[[#This Row],[AÇÕES]],'Dados Status Invest STOCKS'!A1034:AD1649,2)),0)</f>
        <v>1.1299999999999999</v>
      </c>
      <c r="L1048" s="65">
        <f>IFERROR(IF(Ações!$B1048="","",VLOOKUP(Table_1[[#This Row],[AÇÕES]],'Dados Status Invest STOCKS'!A1034:AD1649,3)/100),0)</f>
        <v>0</v>
      </c>
      <c r="M1048" s="66">
        <f>IFERROR(IF(Ações!$B1048="","",VLOOKUP(Table_1[[#This Row],[AÇÕES]],'Dados Status Invest STOCKS'!A1034:AD1649,28)),0)</f>
        <v>-0.27</v>
      </c>
      <c r="N1048" s="66">
        <f>IFERROR(IF(Ações!$B1048="","",VLOOKUP(Table_1[[#This Row],[AÇÕES]],'Dados Status Invest STOCKS'!A1034:AD1649,27)),0)</f>
        <v>0.3</v>
      </c>
      <c r="O1048" s="66">
        <f>IFERROR(IF(Ações!$L1048="","",Ações!$K1048*Ações!$L1048),0)</f>
        <v>0</v>
      </c>
      <c r="P1048" s="67">
        <f t="shared" si="16"/>
        <v>0.06</v>
      </c>
      <c r="Q1048" s="67">
        <f>IFERROR(Ações!$O1048/Ações!$M1048,0)</f>
        <v>0</v>
      </c>
      <c r="R1048" s="67">
        <f>IFERROR(IF(Ações!$B1048="","",VLOOKUP(Table_1[[#This Row],[AÇÕES]],'Dados Status Invest STOCKS'!A1034:AD1649,18)/100),0)</f>
        <v>-0.9042</v>
      </c>
      <c r="S1048" s="65">
        <f>IFERROR(IF(Ações!$B1048="","",VLOOKUP(Table_1[[#This Row],[AÇÕES]],'Dados Status Invest STOCKS'!A1034:AD1649,25)/100),0)</f>
        <v>0</v>
      </c>
      <c r="T1048" s="67">
        <f>(1-Ações!$Q1048)*Ações!$R1048</f>
        <v>-0.9042</v>
      </c>
      <c r="U1048" s="68">
        <f>IF(Ações!$S1048=0,Ações!$T1048,IF(Ações!$T1048=0,Ações!$S1048,AVERAGE(Ações!$S1048,Ações!$T1048)))</f>
        <v>-0.9042</v>
      </c>
    </row>
    <row r="1049" spans="2:21" ht="15" customHeight="1" x14ac:dyDescent="0.2">
      <c r="B1049" s="63" t="str">
        <f>IFERROR('Dados Status Invest STOCKS'!A1036,"-")</f>
        <v>CLLS</v>
      </c>
      <c r="C1049" s="45">
        <f>IFERROR((Ações!$D1049-Ações!$K1049)/Ações!$D1049,0)</f>
        <v>0</v>
      </c>
      <c r="D1049" s="46">
        <f>(Ações!$O1049)/0.06</f>
        <v>0</v>
      </c>
      <c r="E1049" s="47">
        <f>IFERROR((Ações!$F1049-Ações!$K1049)/Ações!$F1049,0)</f>
        <v>0</v>
      </c>
      <c r="F1049" s="46" t="str">
        <f>IF(OR(Ações!$N1049&lt;0,Ações!$M1049&lt;0),"",(22.5*Ações!$M1049*Ações!$N1049)^0.5)</f>
        <v/>
      </c>
      <c r="G1049" s="47">
        <f>IFERROR((Ações!$H1049-Ações!$K1049)/Ações!$H1049,0)</f>
        <v>0</v>
      </c>
      <c r="H1049" s="48">
        <f>IFERROR(Ações!$I1049/(Ações!$P1049-Table_1[[#This Row],[CAGR LUCRO 5A]]),0)</f>
        <v>0</v>
      </c>
      <c r="I1049" s="48">
        <f>IF(Ações!$S1049&lt;0,"",Ações!$O1049*(1+Ações!$S1049))</f>
        <v>0</v>
      </c>
      <c r="J1049" s="49">
        <f>IFERROR(IF(Ações!$B1049="","",(VLOOKUP(Table_1[[#This Row],[AÇÕES]],'Dados Status Invest STOCKS'!A1035:AD1650,4)/Table_1[[#This Row],[LPA]]))/100,0)</f>
        <v>9.3584905660377363E-3</v>
      </c>
      <c r="K1049" s="64">
        <f>IFERROR(IF(Ações!$B1049="","",VLOOKUP(Table_1[[#This Row],[AÇÕES]],'Dados Status Invest STOCKS'!A1035:AD1650,2)),0)</f>
        <v>6.59</v>
      </c>
      <c r="L1049" s="65">
        <f>IFERROR(IF(Ações!$B1049="","",VLOOKUP(Table_1[[#This Row],[AÇÕES]],'Dados Status Invest STOCKS'!A1035:AD1650,3)/100),0)</f>
        <v>0</v>
      </c>
      <c r="M1049" s="66">
        <f>IFERROR(IF(Ações!$B1049="","",VLOOKUP(Table_1[[#This Row],[AÇÕES]],'Dados Status Invest STOCKS'!A1035:AD1650,28)),0)</f>
        <v>-2.65</v>
      </c>
      <c r="N1049" s="66">
        <f>IFERROR(IF(Ações!$B1049="","",VLOOKUP(Table_1[[#This Row],[AÇÕES]],'Dados Status Invest STOCKS'!A1035:AD1650,27)),0)</f>
        <v>6.65</v>
      </c>
      <c r="O1049" s="66">
        <f>IFERROR(IF(Ações!$L1049="","",Ações!$K1049*Ações!$L1049),0)</f>
        <v>0</v>
      </c>
      <c r="P1049" s="67">
        <f t="shared" si="16"/>
        <v>0.06</v>
      </c>
      <c r="Q1049" s="67">
        <f>IFERROR(Ações!$O1049/Ações!$M1049,0)</f>
        <v>0</v>
      </c>
      <c r="R1049" s="67">
        <f>IFERROR(IF(Ações!$B1049="","",VLOOKUP(Table_1[[#This Row],[AÇÕES]],'Dados Status Invest STOCKS'!A1035:AD1650,18)/100),0)</f>
        <v>-0.3992</v>
      </c>
      <c r="S1049" s="65">
        <f>IFERROR(IF(Ações!$B1049="","",VLOOKUP(Table_1[[#This Row],[AÇÕES]],'Dados Status Invest STOCKS'!A1035:AD1650,25)/100),0)</f>
        <v>0</v>
      </c>
      <c r="T1049" s="67">
        <f>(1-Ações!$Q1049)*Ações!$R1049</f>
        <v>-0.3992</v>
      </c>
      <c r="U1049" s="68">
        <f>IF(Ações!$S1049=0,Ações!$T1049,IF(Ações!$T1049=0,Ações!$S1049,AVERAGE(Ações!$S1049,Ações!$T1049)))</f>
        <v>-0.3992</v>
      </c>
    </row>
    <row r="1050" spans="2:21" ht="15" customHeight="1" x14ac:dyDescent="0.2">
      <c r="B1050" s="63" t="str">
        <f>IFERROR('Dados Status Invest STOCKS'!A1037,"-")</f>
        <v>CLMT</v>
      </c>
      <c r="C1050" s="45">
        <f>IFERROR((Ações!$D1050-Ações!$K1050)/Ações!$D1050,0)</f>
        <v>0</v>
      </c>
      <c r="D1050" s="46">
        <f>(Ações!$O1050)/0.06</f>
        <v>0</v>
      </c>
      <c r="E1050" s="47">
        <f>IFERROR((Ações!$F1050-Ações!$K1050)/Ações!$F1050,0)</f>
        <v>0</v>
      </c>
      <c r="F1050" s="46" t="str">
        <f>IF(OR(Ações!$N1050&lt;0,Ações!$M1050&lt;0),"",(22.5*Ações!$M1050*Ações!$N1050)^0.5)</f>
        <v/>
      </c>
      <c r="G1050" s="47">
        <f>IFERROR((Ações!$H1050-Ações!$K1050)/Ações!$H1050,0)</f>
        <v>0</v>
      </c>
      <c r="H1050" s="48">
        <f>IFERROR(Ações!$I1050/(Ações!$P1050-Table_1[[#This Row],[CAGR LUCRO 5A]]),0)</f>
        <v>0</v>
      </c>
      <c r="I1050" s="48">
        <f>IF(Ações!$S1050&lt;0,"",Ações!$O1050*(1+Ações!$S1050))</f>
        <v>0</v>
      </c>
      <c r="J1050" s="49">
        <f>IFERROR(IF(Ações!$B1050="","",(VLOOKUP(Table_1[[#This Row],[AÇÕES]],'Dados Status Invest STOCKS'!A1036:AD1651,4)/Table_1[[#This Row],[LPA]]))/100,0)</f>
        <v>1.3190184049079755E-2</v>
      </c>
      <c r="K1050" s="64">
        <f>IFERROR(IF(Ações!$B1050="","",VLOOKUP(Table_1[[#This Row],[AÇÕES]],'Dados Status Invest STOCKS'!A1036:AD1651,2)),0)</f>
        <v>13.99</v>
      </c>
      <c r="L1050" s="65">
        <f>IFERROR(IF(Ações!$B1050="","",VLOOKUP(Table_1[[#This Row],[AÇÕES]],'Dados Status Invest STOCKS'!A1036:AD1651,3)/100),0)</f>
        <v>0</v>
      </c>
      <c r="M1050" s="66">
        <f>IFERROR(IF(Ações!$B1050="","",VLOOKUP(Table_1[[#This Row],[AÇÕES]],'Dados Status Invest STOCKS'!A1036:AD1651,28)),0)</f>
        <v>-3.26</v>
      </c>
      <c r="N1050" s="66">
        <f>IFERROR(IF(Ações!$B1050="","",VLOOKUP(Table_1[[#This Row],[AÇÕES]],'Dados Status Invest STOCKS'!A1036:AD1651,27)),0)</f>
        <v>0</v>
      </c>
      <c r="O1050" s="66">
        <f>IFERROR(IF(Ações!$L1050="","",Ações!$K1050*Ações!$L1050),0)</f>
        <v>0</v>
      </c>
      <c r="P1050" s="67">
        <f t="shared" si="16"/>
        <v>0.06</v>
      </c>
      <c r="Q1050" s="67">
        <f>IFERROR(Ações!$O1050/Ações!$M1050,0)</f>
        <v>0</v>
      </c>
      <c r="R1050" s="67">
        <f>IFERROR(IF(Ações!$B1050="","",VLOOKUP(Table_1[[#This Row],[AÇÕES]],'Dados Status Invest STOCKS'!A1036:AD1651,18)/100),0)</f>
        <v>0</v>
      </c>
      <c r="S1050" s="65">
        <f>IFERROR(IF(Ações!$B1050="","",VLOOKUP(Table_1[[#This Row],[AÇÕES]],'Dados Status Invest STOCKS'!A1036:AD1651,25)/100),0)</f>
        <v>0</v>
      </c>
      <c r="T1050" s="67">
        <f>(1-Ações!$Q1050)*Ações!$R1050</f>
        <v>0</v>
      </c>
      <c r="U1050" s="68">
        <f>IF(Ações!$S1050=0,Ações!$T1050,IF(Ações!$T1050=0,Ações!$S1050,AVERAGE(Ações!$S1050,Ações!$T1050)))</f>
        <v>0</v>
      </c>
    </row>
    <row r="1051" spans="2:21" ht="15" customHeight="1" x14ac:dyDescent="0.2">
      <c r="B1051" s="63" t="str">
        <f>IFERROR('Dados Status Invest STOCKS'!A1038,"-")</f>
        <v>CLNE</v>
      </c>
      <c r="C1051" s="45">
        <f>IFERROR((Ações!$D1051-Ações!$K1051)/Ações!$D1051,0)</f>
        <v>0</v>
      </c>
      <c r="D1051" s="46">
        <f>(Ações!$O1051)/0.06</f>
        <v>0</v>
      </c>
      <c r="E1051" s="47">
        <f>IFERROR((Ações!$F1051-Ações!$K1051)/Ações!$F1051,0)</f>
        <v>0</v>
      </c>
      <c r="F1051" s="46" t="str">
        <f>IF(OR(Ações!$N1051&lt;0,Ações!$M1051&lt;0),"",(22.5*Ações!$M1051*Ações!$N1051)^0.5)</f>
        <v/>
      </c>
      <c r="G1051" s="47">
        <f>IFERROR((Ações!$H1051-Ações!$K1051)/Ações!$H1051,0)</f>
        <v>0</v>
      </c>
      <c r="H1051" s="48">
        <f>IFERROR(Ações!$I1051/(Ações!$P1051-Table_1[[#This Row],[CAGR LUCRO 5A]]),0)</f>
        <v>0</v>
      </c>
      <c r="I1051" s="48">
        <f>IF(Ações!$S1051&lt;0,"",Ações!$O1051*(1+Ações!$S1051))</f>
        <v>0</v>
      </c>
      <c r="J1051" s="49">
        <f>IFERROR(IF(Ações!$B1051="","",(VLOOKUP(Table_1[[#This Row],[AÇÕES]],'Dados Status Invest STOCKS'!A1037:AD1652,4)/Table_1[[#This Row],[LPA]]))/100,0)</f>
        <v>0.29833333333333334</v>
      </c>
      <c r="K1051" s="64">
        <f>IFERROR(IF(Ações!$B1051="","",VLOOKUP(Table_1[[#This Row],[AÇÕES]],'Dados Status Invest STOCKS'!A1037:AD1652,2)),0)</f>
        <v>5.24</v>
      </c>
      <c r="L1051" s="65">
        <f>IFERROR(IF(Ações!$B1051="","",VLOOKUP(Table_1[[#This Row],[AÇÕES]],'Dados Status Invest STOCKS'!A1037:AD1652,3)/100),0)</f>
        <v>0</v>
      </c>
      <c r="M1051" s="66">
        <f>IFERROR(IF(Ações!$B1051="","",VLOOKUP(Table_1[[#This Row],[AÇÕES]],'Dados Status Invest STOCKS'!A1037:AD1652,28)),0)</f>
        <v>-0.42</v>
      </c>
      <c r="N1051" s="66">
        <f>IFERROR(IF(Ações!$B1051="","",VLOOKUP(Table_1[[#This Row],[AÇÕES]],'Dados Status Invest STOCKS'!A1037:AD1652,27)),0)</f>
        <v>3.35</v>
      </c>
      <c r="O1051" s="66">
        <f>IFERROR(IF(Ações!$L1051="","",Ações!$K1051*Ações!$L1051),0)</f>
        <v>0</v>
      </c>
      <c r="P1051" s="67">
        <f t="shared" si="16"/>
        <v>0.06</v>
      </c>
      <c r="Q1051" s="67">
        <f>IFERROR(Ações!$O1051/Ações!$M1051,0)</f>
        <v>0</v>
      </c>
      <c r="R1051" s="67">
        <f>IFERROR(IF(Ações!$B1051="","",VLOOKUP(Table_1[[#This Row],[AÇÕES]],'Dados Status Invest STOCKS'!A1037:AD1652,18)/100),0)</f>
        <v>-0.125</v>
      </c>
      <c r="S1051" s="65">
        <f>IFERROR(IF(Ações!$B1051="","",VLOOKUP(Table_1[[#This Row],[AÇÕES]],'Dados Status Invest STOCKS'!A1037:AD1652,25)/100),0)</f>
        <v>0</v>
      </c>
      <c r="T1051" s="67">
        <f>(1-Ações!$Q1051)*Ações!$R1051</f>
        <v>-0.125</v>
      </c>
      <c r="U1051" s="68">
        <f>IF(Ações!$S1051=0,Ações!$T1051,IF(Ações!$T1051=0,Ações!$S1051,AVERAGE(Ações!$S1051,Ações!$T1051)))</f>
        <v>-0.125</v>
      </c>
    </row>
    <row r="1052" spans="2:21" ht="15" customHeight="1" x14ac:dyDescent="0.2">
      <c r="B1052" s="63" t="str">
        <f>IFERROR('Dados Status Invest STOCKS'!A1039,"-")</f>
        <v>CLOV</v>
      </c>
      <c r="C1052" s="45">
        <f>IFERROR((Ações!$D1052-Ações!$K1052)/Ações!$D1052,0)</f>
        <v>0</v>
      </c>
      <c r="D1052" s="46">
        <f>(Ações!$O1052)/0.06</f>
        <v>0</v>
      </c>
      <c r="E1052" s="47">
        <f>IFERROR((Ações!$F1052-Ações!$K1052)/Ações!$F1052,0)</f>
        <v>0</v>
      </c>
      <c r="F1052" s="46" t="str">
        <f>IF(OR(Ações!$N1052&lt;0,Ações!$M1052&lt;0),"",(22.5*Ações!$M1052*Ações!$N1052)^0.5)</f>
        <v/>
      </c>
      <c r="G1052" s="47">
        <f>IFERROR((Ações!$H1052-Ações!$K1052)/Ações!$H1052,0)</f>
        <v>0</v>
      </c>
      <c r="H1052" s="48">
        <f>IFERROR(Ações!$I1052/(Ações!$P1052-Table_1[[#This Row],[CAGR LUCRO 5A]]),0)</f>
        <v>0</v>
      </c>
      <c r="I1052" s="48">
        <f>IF(Ações!$S1052&lt;0,"",Ações!$O1052*(1+Ações!$S1052))</f>
        <v>0</v>
      </c>
      <c r="J1052" s="49">
        <f>IFERROR(IF(Ações!$B1052="","",(VLOOKUP(Table_1[[#This Row],[AÇÕES]],'Dados Status Invest STOCKS'!A1038:AD1653,4)/Table_1[[#This Row],[LPA]]))/100,0)</f>
        <v>3.430232558139535E-2</v>
      </c>
      <c r="K1052" s="64">
        <f>IFERROR(IF(Ações!$B1052="","",VLOOKUP(Table_1[[#This Row],[AÇÕES]],'Dados Status Invest STOCKS'!A1038:AD1653,2)),0)</f>
        <v>2.5299999999999998</v>
      </c>
      <c r="L1052" s="65">
        <f>IFERROR(IF(Ações!$B1052="","",VLOOKUP(Table_1[[#This Row],[AÇÕES]],'Dados Status Invest STOCKS'!A1038:AD1653,3)/100),0)</f>
        <v>0</v>
      </c>
      <c r="M1052" s="66">
        <f>IFERROR(IF(Ações!$B1052="","",VLOOKUP(Table_1[[#This Row],[AÇÕES]],'Dados Status Invest STOCKS'!A1038:AD1653,28)),0)</f>
        <v>-0.86</v>
      </c>
      <c r="N1052" s="66">
        <f>IFERROR(IF(Ações!$B1052="","",VLOOKUP(Table_1[[#This Row],[AÇÕES]],'Dados Status Invest STOCKS'!A1038:AD1653,27)),0)</f>
        <v>0.86</v>
      </c>
      <c r="O1052" s="66">
        <f>IFERROR(IF(Ações!$L1052="","",Ações!$K1052*Ações!$L1052),0)</f>
        <v>0</v>
      </c>
      <c r="P1052" s="67">
        <f t="shared" si="16"/>
        <v>0.06</v>
      </c>
      <c r="Q1052" s="67">
        <f>IFERROR(Ações!$O1052/Ações!$M1052,0)</f>
        <v>0</v>
      </c>
      <c r="R1052" s="67">
        <f>IFERROR(IF(Ações!$B1052="","",VLOOKUP(Table_1[[#This Row],[AÇÕES]],'Dados Status Invest STOCKS'!A1038:AD1653,18)/100),0)</f>
        <v>-0.99159999999999993</v>
      </c>
      <c r="S1052" s="65">
        <f>IFERROR(IF(Ações!$B1052="","",VLOOKUP(Table_1[[#This Row],[AÇÕES]],'Dados Status Invest STOCKS'!A1038:AD1653,25)/100),0)</f>
        <v>0</v>
      </c>
      <c r="T1052" s="67">
        <f>(1-Ações!$Q1052)*Ações!$R1052</f>
        <v>-0.99159999999999993</v>
      </c>
      <c r="U1052" s="68">
        <f>IF(Ações!$S1052=0,Ações!$T1052,IF(Ações!$T1052=0,Ações!$S1052,AVERAGE(Ações!$S1052,Ações!$T1052)))</f>
        <v>-0.99159999999999993</v>
      </c>
    </row>
    <row r="1053" spans="2:21" ht="15" customHeight="1" x14ac:dyDescent="0.2">
      <c r="B1053" s="63" t="str">
        <f>IFERROR('Dados Status Invest STOCKS'!A1040,"-")</f>
        <v>CLPS</v>
      </c>
      <c r="C1053" s="45">
        <f>IFERROR((Ações!$D1053-Ações!$K1053)/Ações!$D1053,0)</f>
        <v>0</v>
      </c>
      <c r="D1053" s="46">
        <f>(Ações!$O1053)/0.06</f>
        <v>0</v>
      </c>
      <c r="E1053" s="47">
        <f>IFERROR((Ações!$F1053-Ações!$K1053)/Ações!$F1053,0)</f>
        <v>-1.343379732657209</v>
      </c>
      <c r="F1053" s="46">
        <f>IF(OR(Ações!$N1053&lt;0,Ações!$M1053&lt;0),"",(22.5*Ações!$M1053*Ações!$N1053)^0.5)</f>
        <v>0.79372539331937719</v>
      </c>
      <c r="G1053" s="47">
        <f>IFERROR((Ações!$H1053-Ações!$K1053)/Ações!$H1053,0)</f>
        <v>0</v>
      </c>
      <c r="H1053" s="48">
        <f>IFERROR(Ações!$I1053/(Ações!$P1053-Table_1[[#This Row],[CAGR LUCRO 5A]]),0)</f>
        <v>0</v>
      </c>
      <c r="I1053" s="48">
        <f>IF(Ações!$S1053&lt;0,"",Ações!$O1053*(1+Ações!$S1053))</f>
        <v>0</v>
      </c>
      <c r="J1053" s="49">
        <f>IFERROR(IF(Ações!$B1053="","",(VLOOKUP(Table_1[[#This Row],[AÇÕES]],'Dados Status Invest STOCKS'!A1039:AD1654,4)/Table_1[[#This Row],[LPA]]))/100,0)</f>
        <v>50.594999999999999</v>
      </c>
      <c r="K1053" s="64">
        <f>IFERROR(IF(Ações!$B1053="","",VLOOKUP(Table_1[[#This Row],[AÇÕES]],'Dados Status Invest STOCKS'!A1039:AD1654,2)),0)</f>
        <v>1.86</v>
      </c>
      <c r="L1053" s="65">
        <f>IFERROR(IF(Ações!$B1053="","",VLOOKUP(Table_1[[#This Row],[AÇÕES]],'Dados Status Invest STOCKS'!A1039:AD1654,3)/100),0)</f>
        <v>0</v>
      </c>
      <c r="M1053" s="66">
        <f>IFERROR(IF(Ações!$B1053="","",VLOOKUP(Table_1[[#This Row],[AÇÕES]],'Dados Status Invest STOCKS'!A1039:AD1654,28)),0)</f>
        <v>0.02</v>
      </c>
      <c r="N1053" s="66">
        <f>IFERROR(IF(Ações!$B1053="","",VLOOKUP(Table_1[[#This Row],[AÇÕES]],'Dados Status Invest STOCKS'!A1039:AD1654,27)),0)</f>
        <v>1.4</v>
      </c>
      <c r="O1053" s="66">
        <f>IFERROR(IF(Ações!$L1053="","",Ações!$K1053*Ações!$L1053),0)</f>
        <v>0</v>
      </c>
      <c r="P1053" s="67">
        <f t="shared" si="16"/>
        <v>0.06</v>
      </c>
      <c r="Q1053" s="67">
        <f>IFERROR(Ações!$O1053/Ações!$M1053,0)</f>
        <v>0</v>
      </c>
      <c r="R1053" s="67">
        <f>IFERROR(IF(Ações!$B1053="","",VLOOKUP(Table_1[[#This Row],[AÇÕES]],'Dados Status Invest STOCKS'!A1039:AD1654,18)/100),0)</f>
        <v>1.3100000000000001E-2</v>
      </c>
      <c r="S1053" s="65">
        <f>IFERROR(IF(Ações!$B1053="","",VLOOKUP(Table_1[[#This Row],[AÇÕES]],'Dados Status Invest STOCKS'!A1039:AD1654,25)/100),0)</f>
        <v>0</v>
      </c>
      <c r="T1053" s="67">
        <f>(1-Ações!$Q1053)*Ações!$R1053</f>
        <v>1.3100000000000001E-2</v>
      </c>
      <c r="U1053" s="68">
        <f>IF(Ações!$S1053=0,Ações!$T1053,IF(Ações!$T1053=0,Ações!$S1053,AVERAGE(Ações!$S1053,Ações!$T1053)))</f>
        <v>1.3100000000000001E-2</v>
      </c>
    </row>
    <row r="1054" spans="2:21" ht="15" customHeight="1" x14ac:dyDescent="0.2">
      <c r="B1054" s="63" t="str">
        <f>IFERROR('Dados Status Invest STOCKS'!A1041,"-")</f>
        <v>CLPT</v>
      </c>
      <c r="C1054" s="45">
        <f>IFERROR((Ações!$D1054-Ações!$K1054)/Ações!$D1054,0)</f>
        <v>0</v>
      </c>
      <c r="D1054" s="46">
        <f>(Ações!$O1054)/0.06</f>
        <v>0</v>
      </c>
      <c r="E1054" s="47">
        <f>IFERROR((Ações!$F1054-Ações!$K1054)/Ações!$F1054,0)</f>
        <v>0</v>
      </c>
      <c r="F1054" s="46" t="str">
        <f>IF(OR(Ações!$N1054&lt;0,Ações!$M1054&lt;0),"",(22.5*Ações!$M1054*Ações!$N1054)^0.5)</f>
        <v/>
      </c>
      <c r="G1054" s="47">
        <f>IFERROR((Ações!$H1054-Ações!$K1054)/Ações!$H1054,0)</f>
        <v>0</v>
      </c>
      <c r="H1054" s="48">
        <f>IFERROR(Ações!$I1054/(Ações!$P1054-Table_1[[#This Row],[CAGR LUCRO 5A]]),0)</f>
        <v>0</v>
      </c>
      <c r="I1054" s="48">
        <f>IF(Ações!$S1054&lt;0,"",Ações!$O1054*(1+Ações!$S1054))</f>
        <v>0</v>
      </c>
      <c r="J1054" s="49">
        <f>IFERROR(IF(Ações!$B1054="","",(VLOOKUP(Table_1[[#This Row],[AÇÕES]],'Dados Status Invest STOCKS'!A1040:AD1655,4)/Table_1[[#This Row],[LPA]]))/100,0)</f>
        <v>0.35619999999999996</v>
      </c>
      <c r="K1054" s="64">
        <f>IFERROR(IF(Ações!$B1054="","",VLOOKUP(Table_1[[#This Row],[AÇÕES]],'Dados Status Invest STOCKS'!A1040:AD1655,2)),0)</f>
        <v>8.92</v>
      </c>
      <c r="L1054" s="65">
        <f>IFERROR(IF(Ações!$B1054="","",VLOOKUP(Table_1[[#This Row],[AÇÕES]],'Dados Status Invest STOCKS'!A1040:AD1655,3)/100),0)</f>
        <v>0</v>
      </c>
      <c r="M1054" s="66">
        <f>IFERROR(IF(Ações!$B1054="","",VLOOKUP(Table_1[[#This Row],[AÇÕES]],'Dados Status Invest STOCKS'!A1040:AD1655,28)),0)</f>
        <v>-0.5</v>
      </c>
      <c r="N1054" s="66">
        <f>IFERROR(IF(Ações!$B1054="","",VLOOKUP(Table_1[[#This Row],[AÇÕES]],'Dados Status Invest STOCKS'!A1040:AD1655,27)),0)</f>
        <v>1.87</v>
      </c>
      <c r="O1054" s="66">
        <f>IFERROR(IF(Ações!$L1054="","",Ações!$K1054*Ações!$L1054),0)</f>
        <v>0</v>
      </c>
      <c r="P1054" s="67">
        <f t="shared" si="16"/>
        <v>0.06</v>
      </c>
      <c r="Q1054" s="67">
        <f>IFERROR(Ações!$O1054/Ações!$M1054,0)</f>
        <v>0</v>
      </c>
      <c r="R1054" s="67">
        <f>IFERROR(IF(Ações!$B1054="","",VLOOKUP(Table_1[[#This Row],[AÇÕES]],'Dados Status Invest STOCKS'!A1040:AD1655,18)/100),0)</f>
        <v>-0.26839999999999997</v>
      </c>
      <c r="S1054" s="65">
        <f>IFERROR(IF(Ações!$B1054="","",VLOOKUP(Table_1[[#This Row],[AÇÕES]],'Dados Status Invest STOCKS'!A1040:AD1655,25)/100),0)</f>
        <v>0</v>
      </c>
      <c r="T1054" s="67">
        <f>(1-Ações!$Q1054)*Ações!$R1054</f>
        <v>-0.26839999999999997</v>
      </c>
      <c r="U1054" s="68">
        <f>IF(Ações!$S1054=0,Ações!$T1054,IF(Ações!$T1054=0,Ações!$S1054,AVERAGE(Ações!$S1054,Ações!$T1054)))</f>
        <v>-0.26839999999999997</v>
      </c>
    </row>
    <row r="1055" spans="2:21" ht="15" customHeight="1" x14ac:dyDescent="0.2">
      <c r="B1055" s="63" t="str">
        <f>IFERROR('Dados Status Invest STOCKS'!A1042,"-")</f>
        <v>CLR</v>
      </c>
      <c r="C1055" s="45">
        <f>IFERROR((Ações!$D1055-Ações!$K1055)/Ações!$D1055,0)</f>
        <v>-5.4516129032258052</v>
      </c>
      <c r="D1055" s="46">
        <f>(Ações!$O1055)/0.06</f>
        <v>7.6461500000000013</v>
      </c>
      <c r="E1055" s="47">
        <f>IFERROR((Ações!$F1055-Ações!$K1055)/Ações!$F1055,0)</f>
        <v>-0.5984415059650533</v>
      </c>
      <c r="F1055" s="46">
        <f>IF(OR(Ações!$N1055&lt;0,Ações!$M1055&lt;0),"",(22.5*Ações!$M1055*Ações!$N1055)^0.5)</f>
        <v>30.861310730427505</v>
      </c>
      <c r="G1055" s="47">
        <f>IFERROR((Ações!$H1055-Ações!$K1055)/Ações!$H1055,0)</f>
        <v>-5.4516129032258052</v>
      </c>
      <c r="H1055" s="48">
        <f>IFERROR(Ações!$I1055/(Ações!$P1055-Table_1[[#This Row],[CAGR LUCRO 5A]]),0)</f>
        <v>7.6461500000000013</v>
      </c>
      <c r="I1055" s="48">
        <f>IF(Ações!$S1055&lt;0,"",Ações!$O1055*(1+Ações!$S1055))</f>
        <v>0.45876900000000004</v>
      </c>
      <c r="J1055" s="49">
        <f>IFERROR(IF(Ações!$B1055="","",(VLOOKUP(Table_1[[#This Row],[AÇÕES]],'Dados Status Invest STOCKS'!A1041:AD1656,4)/Table_1[[#This Row],[LPA]]))/100,0)</f>
        <v>9.6637168141592941E-2</v>
      </c>
      <c r="K1055" s="64">
        <f>IFERROR(IF(Ações!$B1055="","",VLOOKUP(Table_1[[#This Row],[AÇÕES]],'Dados Status Invest STOCKS'!A1041:AD1656,2)),0)</f>
        <v>49.33</v>
      </c>
      <c r="L1055" s="65">
        <f>IFERROR(IF(Ações!$B1055="","",VLOOKUP(Table_1[[#This Row],[AÇÕES]],'Dados Status Invest STOCKS'!A1041:AD1656,3)/100),0)</f>
        <v>9.300000000000001E-3</v>
      </c>
      <c r="M1055" s="66">
        <f>IFERROR(IF(Ações!$B1055="","",VLOOKUP(Table_1[[#This Row],[AÇÕES]],'Dados Status Invest STOCKS'!A1041:AD1656,28)),0)</f>
        <v>2.2599999999999998</v>
      </c>
      <c r="N1055" s="66">
        <f>IFERROR(IF(Ações!$B1055="","",VLOOKUP(Table_1[[#This Row],[AÇÕES]],'Dados Status Invest STOCKS'!A1041:AD1656,27)),0)</f>
        <v>18.73</v>
      </c>
      <c r="O1055" s="66">
        <f>IFERROR(IF(Ações!$L1055="","",Ações!$K1055*Ações!$L1055),0)</f>
        <v>0.45876900000000004</v>
      </c>
      <c r="P1055" s="67">
        <f t="shared" si="16"/>
        <v>0.06</v>
      </c>
      <c r="Q1055" s="67">
        <f>IFERROR(Ações!$O1055/Ações!$M1055,0)</f>
        <v>0.20299513274336287</v>
      </c>
      <c r="R1055" s="67">
        <f>IFERROR(IF(Ações!$B1055="","",VLOOKUP(Table_1[[#This Row],[AÇÕES]],'Dados Status Invest STOCKS'!A1041:AD1656,18)/100),0)</f>
        <v>0.1206</v>
      </c>
      <c r="S1055" s="65">
        <f>IFERROR(IF(Ações!$B1055="","",VLOOKUP(Table_1[[#This Row],[AÇÕES]],'Dados Status Invest STOCKS'!A1041:AD1656,25)/100),0)</f>
        <v>0</v>
      </c>
      <c r="T1055" s="67">
        <f>(1-Ações!$Q1055)*Ações!$R1055</f>
        <v>9.6118786991150437E-2</v>
      </c>
      <c r="U1055" s="68">
        <f>IF(Ações!$S1055=0,Ações!$T1055,IF(Ações!$T1055=0,Ações!$S1055,AVERAGE(Ações!$S1055,Ações!$T1055)))</f>
        <v>9.6118786991150437E-2</v>
      </c>
    </row>
    <row r="1056" spans="2:21" ht="15" customHeight="1" x14ac:dyDescent="0.2">
      <c r="B1056" s="63" t="str">
        <f>IFERROR('Dados Status Invest STOCKS'!A1043,"-")</f>
        <v>CLRB</v>
      </c>
      <c r="C1056" s="45">
        <f>IFERROR((Ações!$D1056-Ações!$K1056)/Ações!$D1056,0)</f>
        <v>0</v>
      </c>
      <c r="D1056" s="46">
        <f>(Ações!$O1056)/0.06</f>
        <v>0</v>
      </c>
      <c r="E1056" s="47">
        <f>IFERROR((Ações!$F1056-Ações!$K1056)/Ações!$F1056,0)</f>
        <v>0</v>
      </c>
      <c r="F1056" s="46" t="str">
        <f>IF(OR(Ações!$N1056&lt;0,Ações!$M1056&lt;0),"",(22.5*Ações!$M1056*Ações!$N1056)^0.5)</f>
        <v/>
      </c>
      <c r="G1056" s="47">
        <f>IFERROR((Ações!$H1056-Ações!$K1056)/Ações!$H1056,0)</f>
        <v>0</v>
      </c>
      <c r="H1056" s="48">
        <f>IFERROR(Ações!$I1056/(Ações!$P1056-Table_1[[#This Row],[CAGR LUCRO 5A]]),0)</f>
        <v>0</v>
      </c>
      <c r="I1056" s="48">
        <f>IF(Ações!$S1056&lt;0,"",Ações!$O1056*(1+Ações!$S1056))</f>
        <v>0</v>
      </c>
      <c r="J1056" s="49">
        <f>IFERROR(IF(Ações!$B1056="","",(VLOOKUP(Table_1[[#This Row],[AÇÕES]],'Dados Status Invest STOCKS'!A1042:AD1657,4)/Table_1[[#This Row],[LPA]]))/100,0)</f>
        <v>4.1111111111111119E-2</v>
      </c>
      <c r="K1056" s="64">
        <f>IFERROR(IF(Ações!$B1056="","",VLOOKUP(Table_1[[#This Row],[AÇÕES]],'Dados Status Invest STOCKS'!A1042:AD1657,2)),0)</f>
        <v>0.53</v>
      </c>
      <c r="L1056" s="65">
        <f>IFERROR(IF(Ações!$B1056="","",VLOOKUP(Table_1[[#This Row],[AÇÕES]],'Dados Status Invest STOCKS'!A1042:AD1657,3)/100),0)</f>
        <v>0</v>
      </c>
      <c r="M1056" s="66">
        <f>IFERROR(IF(Ações!$B1056="","",VLOOKUP(Table_1[[#This Row],[AÇÕES]],'Dados Status Invest STOCKS'!A1042:AD1657,28)),0)</f>
        <v>-0.36</v>
      </c>
      <c r="N1056" s="66">
        <f>IFERROR(IF(Ações!$B1056="","",VLOOKUP(Table_1[[#This Row],[AÇÕES]],'Dados Status Invest STOCKS'!A1042:AD1657,27)),0)</f>
        <v>0.63</v>
      </c>
      <c r="O1056" s="66">
        <f>IFERROR(IF(Ações!$L1056="","",Ações!$K1056*Ações!$L1056),0)</f>
        <v>0</v>
      </c>
      <c r="P1056" s="67">
        <f t="shared" si="16"/>
        <v>0.06</v>
      </c>
      <c r="Q1056" s="67">
        <f>IFERROR(Ações!$O1056/Ações!$M1056,0)</f>
        <v>0</v>
      </c>
      <c r="R1056" s="67">
        <f>IFERROR(IF(Ações!$B1056="","",VLOOKUP(Table_1[[#This Row],[AÇÕES]],'Dados Status Invest STOCKS'!A1042:AD1657,18)/100),0)</f>
        <v>-0.5655</v>
      </c>
      <c r="S1056" s="65">
        <f>IFERROR(IF(Ações!$B1056="","",VLOOKUP(Table_1[[#This Row],[AÇÕES]],'Dados Status Invest STOCKS'!A1042:AD1657,25)/100),0)</f>
        <v>0</v>
      </c>
      <c r="T1056" s="67">
        <f>(1-Ações!$Q1056)*Ações!$R1056</f>
        <v>-0.5655</v>
      </c>
      <c r="U1056" s="68">
        <f>IF(Ações!$S1056=0,Ações!$T1056,IF(Ações!$T1056=0,Ações!$S1056,AVERAGE(Ações!$S1056,Ações!$T1056)))</f>
        <v>-0.5655</v>
      </c>
    </row>
    <row r="1057" spans="2:21" ht="15" customHeight="1" x14ac:dyDescent="0.2">
      <c r="B1057" s="63" t="str">
        <f>IFERROR('Dados Status Invest STOCKS'!A1044,"-")</f>
        <v>CLRBZ</v>
      </c>
      <c r="C1057" s="45">
        <f>IFERROR((Ações!$D1057-Ações!$K1057)/Ações!$D1057,0)</f>
        <v>0</v>
      </c>
      <c r="D1057" s="46">
        <f>(Ações!$O1057)/0.06</f>
        <v>0</v>
      </c>
      <c r="E1057" s="47">
        <f>IFERROR((Ações!$F1057-Ações!$K1057)/Ações!$F1057,0)</f>
        <v>0</v>
      </c>
      <c r="F1057" s="46" t="str">
        <f>IF(OR(Ações!$N1057&lt;0,Ações!$M1057&lt;0),"",(22.5*Ações!$M1057*Ações!$N1057)^0.5)</f>
        <v/>
      </c>
      <c r="G1057" s="47">
        <f>IFERROR((Ações!$H1057-Ações!$K1057)/Ações!$H1057,0)</f>
        <v>0</v>
      </c>
      <c r="H1057" s="48">
        <f>IFERROR(Ações!$I1057/(Ações!$P1057-Table_1[[#This Row],[CAGR LUCRO 5A]]),0)</f>
        <v>0</v>
      </c>
      <c r="I1057" s="48">
        <f>IF(Ações!$S1057&lt;0,"",Ações!$O1057*(1+Ações!$S1057))</f>
        <v>0</v>
      </c>
      <c r="J1057" s="49">
        <f>IFERROR(IF(Ações!$B1057="","",(VLOOKUP(Table_1[[#This Row],[AÇÕES]],'Dados Status Invest STOCKS'!A1043:AD1658,4)/Table_1[[#This Row],[LPA]]))/100,0)</f>
        <v>9.4444444444444445E-3</v>
      </c>
      <c r="K1057" s="64">
        <f>IFERROR(IF(Ações!$B1057="","",VLOOKUP(Table_1[[#This Row],[AÇÕES]],'Dados Status Invest STOCKS'!A1043:AD1658,2)),0)</f>
        <v>0.12</v>
      </c>
      <c r="L1057" s="65">
        <f>IFERROR(IF(Ações!$B1057="","",VLOOKUP(Table_1[[#This Row],[AÇÕES]],'Dados Status Invest STOCKS'!A1043:AD1658,3)/100),0)</f>
        <v>0</v>
      </c>
      <c r="M1057" s="66">
        <f>IFERROR(IF(Ações!$B1057="","",VLOOKUP(Table_1[[#This Row],[AÇÕES]],'Dados Status Invest STOCKS'!A1043:AD1658,28)),0)</f>
        <v>-0.36</v>
      </c>
      <c r="N1057" s="66">
        <f>IFERROR(IF(Ações!$B1057="","",VLOOKUP(Table_1[[#This Row],[AÇÕES]],'Dados Status Invest STOCKS'!A1043:AD1658,27)),0)</f>
        <v>0.63</v>
      </c>
      <c r="O1057" s="66">
        <f>IFERROR(IF(Ações!$L1057="","",Ações!$K1057*Ações!$L1057),0)</f>
        <v>0</v>
      </c>
      <c r="P1057" s="67">
        <f t="shared" si="16"/>
        <v>0.06</v>
      </c>
      <c r="Q1057" s="67">
        <f>IFERROR(Ações!$O1057/Ações!$M1057,0)</f>
        <v>0</v>
      </c>
      <c r="R1057" s="67">
        <f>IFERROR(IF(Ações!$B1057="","",VLOOKUP(Table_1[[#This Row],[AÇÕES]],'Dados Status Invest STOCKS'!A1043:AD1658,18)/100),0)</f>
        <v>-0.5655</v>
      </c>
      <c r="S1057" s="65">
        <f>IFERROR(IF(Ações!$B1057="","",VLOOKUP(Table_1[[#This Row],[AÇÕES]],'Dados Status Invest STOCKS'!A1043:AD1658,25)/100),0)</f>
        <v>0</v>
      </c>
      <c r="T1057" s="67">
        <f>(1-Ações!$Q1057)*Ações!$R1057</f>
        <v>-0.5655</v>
      </c>
      <c r="U1057" s="68">
        <f>IF(Ações!$S1057=0,Ações!$T1057,IF(Ações!$T1057=0,Ações!$S1057,AVERAGE(Ações!$S1057,Ações!$T1057)))</f>
        <v>-0.5655</v>
      </c>
    </row>
    <row r="1058" spans="2:21" ht="15" customHeight="1" x14ac:dyDescent="0.2">
      <c r="B1058" s="63" t="str">
        <f>IFERROR('Dados Status Invest STOCKS'!A1045,"-")</f>
        <v>CLRO</v>
      </c>
      <c r="C1058" s="45">
        <f>IFERROR((Ações!$D1058-Ações!$K1058)/Ações!$D1058,0)</f>
        <v>0</v>
      </c>
      <c r="D1058" s="46">
        <f>(Ações!$O1058)/0.06</f>
        <v>0</v>
      </c>
      <c r="E1058" s="47">
        <f>IFERROR((Ações!$F1058-Ações!$K1058)/Ações!$F1058,0)</f>
        <v>-0.17031176599640727</v>
      </c>
      <c r="F1058" s="46">
        <f>IF(OR(Ações!$N1058&lt;0,Ações!$M1058&lt;0),"",(22.5*Ações!$M1058*Ações!$N1058)^0.5)</f>
        <v>0.73484692283495345</v>
      </c>
      <c r="G1058" s="47">
        <f>IFERROR((Ações!$H1058-Ações!$K1058)/Ações!$H1058,0)</f>
        <v>0</v>
      </c>
      <c r="H1058" s="48">
        <f>IFERROR(Ações!$I1058/(Ações!$P1058-Table_1[[#This Row],[CAGR LUCRO 5A]]),0)</f>
        <v>0</v>
      </c>
      <c r="I1058" s="48" t="str">
        <f>IF(Ações!$S1058&lt;0,"",Ações!$O1058*(1+Ações!$S1058))</f>
        <v/>
      </c>
      <c r="J1058" s="49">
        <f>IFERROR(IF(Ações!$B1058="","",(VLOOKUP(Table_1[[#This Row],[AÇÕES]],'Dados Status Invest STOCKS'!A1044:AD1659,4)/Table_1[[#This Row],[LPA]]))/100,0)</f>
        <v>138.61000000000001</v>
      </c>
      <c r="K1058" s="64">
        <f>IFERROR(IF(Ações!$B1058="","",VLOOKUP(Table_1[[#This Row],[AÇÕES]],'Dados Status Invest STOCKS'!A1044:AD1659,2)),0)</f>
        <v>0.86</v>
      </c>
      <c r="L1058" s="65">
        <f>IFERROR(IF(Ações!$B1058="","",VLOOKUP(Table_1[[#This Row],[AÇÕES]],'Dados Status Invest STOCKS'!A1044:AD1659,3)/100),0)</f>
        <v>0</v>
      </c>
      <c r="M1058" s="66">
        <f>IFERROR(IF(Ações!$B1058="","",VLOOKUP(Table_1[[#This Row],[AÇÕES]],'Dados Status Invest STOCKS'!A1044:AD1659,28)),0)</f>
        <v>0.01</v>
      </c>
      <c r="N1058" s="66">
        <f>IFERROR(IF(Ações!$B1058="","",VLOOKUP(Table_1[[#This Row],[AÇÕES]],'Dados Status Invest STOCKS'!A1044:AD1659,27)),0)</f>
        <v>2.4</v>
      </c>
      <c r="O1058" s="66">
        <f>IFERROR(IF(Ações!$L1058="","",Ações!$K1058*Ações!$L1058),0)</f>
        <v>0</v>
      </c>
      <c r="P1058" s="67">
        <f t="shared" si="16"/>
        <v>0.06</v>
      </c>
      <c r="Q1058" s="67">
        <f>IFERROR(Ações!$O1058/Ações!$M1058,0)</f>
        <v>0</v>
      </c>
      <c r="R1058" s="67">
        <f>IFERROR(IF(Ações!$B1058="","",VLOOKUP(Table_1[[#This Row],[AÇÕES]],'Dados Status Invest STOCKS'!A1044:AD1659,18)/100),0)</f>
        <v>2.5999999999999999E-3</v>
      </c>
      <c r="S1058" s="65">
        <f>IFERROR(IF(Ações!$B1058="","",VLOOKUP(Table_1[[#This Row],[AÇÕES]],'Dados Status Invest STOCKS'!A1044:AD1659,25)/100),0)</f>
        <v>-0.40509999999999996</v>
      </c>
      <c r="T1058" s="67">
        <f>(1-Ações!$Q1058)*Ações!$R1058</f>
        <v>2.5999999999999999E-3</v>
      </c>
      <c r="U1058" s="68">
        <f>IF(Ações!$S1058=0,Ações!$T1058,IF(Ações!$T1058=0,Ações!$S1058,AVERAGE(Ações!$S1058,Ações!$T1058)))</f>
        <v>-0.20124999999999998</v>
      </c>
    </row>
    <row r="1059" spans="2:21" ht="15" customHeight="1" x14ac:dyDescent="0.2">
      <c r="B1059" s="63" t="str">
        <f>IFERROR('Dados Status Invest STOCKS'!A1046,"-")</f>
        <v>CLS</v>
      </c>
      <c r="C1059" s="45">
        <f>IFERROR((Ações!$D1059-Ações!$K1059)/Ações!$D1059,0)</f>
        <v>0</v>
      </c>
      <c r="D1059" s="46">
        <f>(Ações!$O1059)/0.06</f>
        <v>0</v>
      </c>
      <c r="E1059" s="47">
        <f>IFERROR((Ações!$F1059-Ações!$K1059)/Ações!$F1059,0)</f>
        <v>0.19651379964152882</v>
      </c>
      <c r="F1059" s="46">
        <f>IF(OR(Ações!$N1059&lt;0,Ações!$M1059&lt;0),"",(22.5*Ações!$M1059*Ações!$N1059)^0.5)</f>
        <v>13.428979857010733</v>
      </c>
      <c r="G1059" s="47">
        <f>IFERROR((Ações!$H1059-Ações!$K1059)/Ações!$H1059,0)</f>
        <v>0</v>
      </c>
      <c r="H1059" s="48">
        <f>IFERROR(Ações!$I1059/(Ações!$P1059-Table_1[[#This Row],[CAGR LUCRO 5A]]),0)</f>
        <v>0</v>
      </c>
      <c r="I1059" s="48" t="str">
        <f>IF(Ações!$S1059&lt;0,"",Ações!$O1059*(1+Ações!$S1059))</f>
        <v/>
      </c>
      <c r="J1059" s="49">
        <f>IFERROR(IF(Ações!$B1059="","",(VLOOKUP(Table_1[[#This Row],[AÇÕES]],'Dados Status Invest STOCKS'!A1045:AD1660,4)/Table_1[[#This Row],[LPA]]))/100,0)</f>
        <v>0.22014285714285717</v>
      </c>
      <c r="K1059" s="64">
        <f>IFERROR(IF(Ações!$B1059="","",VLOOKUP(Table_1[[#This Row],[AÇÕES]],'Dados Status Invest STOCKS'!A1045:AD1660,2)),0)</f>
        <v>10.79</v>
      </c>
      <c r="L1059" s="65">
        <f>IFERROR(IF(Ações!$B1059="","",VLOOKUP(Table_1[[#This Row],[AÇÕES]],'Dados Status Invest STOCKS'!A1045:AD1660,3)/100),0)</f>
        <v>0</v>
      </c>
      <c r="M1059" s="66">
        <f>IFERROR(IF(Ações!$B1059="","",VLOOKUP(Table_1[[#This Row],[AÇÕES]],'Dados Status Invest STOCKS'!A1045:AD1660,28)),0)</f>
        <v>0.7</v>
      </c>
      <c r="N1059" s="66">
        <f>IFERROR(IF(Ações!$B1059="","",VLOOKUP(Table_1[[#This Row],[AÇÕES]],'Dados Status Invest STOCKS'!A1045:AD1660,27)),0)</f>
        <v>11.45</v>
      </c>
      <c r="O1059" s="66">
        <f>IFERROR(IF(Ações!$L1059="","",Ações!$K1059*Ações!$L1059),0)</f>
        <v>0</v>
      </c>
      <c r="P1059" s="67">
        <f t="shared" si="16"/>
        <v>0.06</v>
      </c>
      <c r="Q1059" s="67">
        <f>IFERROR(Ações!$O1059/Ações!$M1059,0)</f>
        <v>0</v>
      </c>
      <c r="R1059" s="67">
        <f>IFERROR(IF(Ações!$B1059="","",VLOOKUP(Table_1[[#This Row],[AÇÕES]],'Dados Status Invest STOCKS'!A1045:AD1660,18)/100),0)</f>
        <v>6.1100000000000002E-2</v>
      </c>
      <c r="S1059" s="65">
        <f>IFERROR(IF(Ações!$B1059="","",VLOOKUP(Table_1[[#This Row],[AÇÕES]],'Dados Status Invest STOCKS'!A1045:AD1660,25)/100),0)</f>
        <v>-1.9599999999999999E-2</v>
      </c>
      <c r="T1059" s="67">
        <f>(1-Ações!$Q1059)*Ações!$R1059</f>
        <v>6.1100000000000002E-2</v>
      </c>
      <c r="U1059" s="68">
        <f>IF(Ações!$S1059=0,Ações!$T1059,IF(Ações!$T1059=0,Ações!$S1059,AVERAGE(Ações!$S1059,Ações!$T1059)))</f>
        <v>2.0750000000000001E-2</v>
      </c>
    </row>
    <row r="1060" spans="2:21" ht="15" customHeight="1" x14ac:dyDescent="0.2">
      <c r="B1060" s="63" t="str">
        <f>IFERROR('Dados Status Invest STOCKS'!A1047,"-")</f>
        <v>CLSD</v>
      </c>
      <c r="C1060" s="45">
        <f>IFERROR((Ações!$D1060-Ações!$K1060)/Ações!$D1060,0)</f>
        <v>0</v>
      </c>
      <c r="D1060" s="46">
        <f>(Ações!$O1060)/0.06</f>
        <v>0</v>
      </c>
      <c r="E1060" s="47">
        <f>IFERROR((Ações!$F1060-Ações!$K1060)/Ações!$F1060,0)</f>
        <v>0</v>
      </c>
      <c r="F1060" s="46" t="str">
        <f>IF(OR(Ações!$N1060&lt;0,Ações!$M1060&lt;0),"",(22.5*Ações!$M1060*Ações!$N1060)^0.5)</f>
        <v/>
      </c>
      <c r="G1060" s="47">
        <f>IFERROR((Ações!$H1060-Ações!$K1060)/Ações!$H1060,0)</f>
        <v>0</v>
      </c>
      <c r="H1060" s="48">
        <f>IFERROR(Ações!$I1060/(Ações!$P1060-Table_1[[#This Row],[CAGR LUCRO 5A]]),0)</f>
        <v>0</v>
      </c>
      <c r="I1060" s="48">
        <f>IF(Ações!$S1060&lt;0,"",Ações!$O1060*(1+Ações!$S1060))</f>
        <v>0</v>
      </c>
      <c r="J1060" s="49">
        <f>IFERROR(IF(Ações!$B1060="","",(VLOOKUP(Table_1[[#This Row],[AÇÕES]],'Dados Status Invest STOCKS'!A1046:AD1661,4)/Table_1[[#This Row],[LPA]]))/100,0)</f>
        <v>9.9767441860465114E-2</v>
      </c>
      <c r="K1060" s="64">
        <f>IFERROR(IF(Ações!$B1060="","",VLOOKUP(Table_1[[#This Row],[AÇÕES]],'Dados Status Invest STOCKS'!A1046:AD1661,2)),0)</f>
        <v>1.83</v>
      </c>
      <c r="L1060" s="65">
        <f>IFERROR(IF(Ações!$B1060="","",VLOOKUP(Table_1[[#This Row],[AÇÕES]],'Dados Status Invest STOCKS'!A1046:AD1661,3)/100),0)</f>
        <v>0</v>
      </c>
      <c r="M1060" s="66">
        <f>IFERROR(IF(Ações!$B1060="","",VLOOKUP(Table_1[[#This Row],[AÇÕES]],'Dados Status Invest STOCKS'!A1046:AD1661,28)),0)</f>
        <v>-0.43</v>
      </c>
      <c r="N1060" s="66">
        <f>IFERROR(IF(Ações!$B1060="","",VLOOKUP(Table_1[[#This Row],[AÇÕES]],'Dados Status Invest STOCKS'!A1046:AD1661,27)),0)</f>
        <v>0.3</v>
      </c>
      <c r="O1060" s="66">
        <f>IFERROR(IF(Ações!$L1060="","",Ações!$K1060*Ações!$L1060),0)</f>
        <v>0</v>
      </c>
      <c r="P1060" s="67">
        <f t="shared" si="16"/>
        <v>0.06</v>
      </c>
      <c r="Q1060" s="67">
        <f>IFERROR(Ações!$O1060/Ações!$M1060,0)</f>
        <v>0</v>
      </c>
      <c r="R1060" s="67">
        <f>IFERROR(IF(Ações!$B1060="","",VLOOKUP(Table_1[[#This Row],[AÇÕES]],'Dados Status Invest STOCKS'!A1046:AD1661,18)/100),0)</f>
        <v>-1.4256</v>
      </c>
      <c r="S1060" s="65">
        <f>IFERROR(IF(Ações!$B1060="","",VLOOKUP(Table_1[[#This Row],[AÇÕES]],'Dados Status Invest STOCKS'!A1046:AD1661,25)/100),0)</f>
        <v>0</v>
      </c>
      <c r="T1060" s="67">
        <f>(1-Ações!$Q1060)*Ações!$R1060</f>
        <v>-1.4256</v>
      </c>
      <c r="U1060" s="68">
        <f>IF(Ações!$S1060=0,Ações!$T1060,IF(Ações!$T1060=0,Ações!$S1060,AVERAGE(Ações!$S1060,Ações!$T1060)))</f>
        <v>-1.4256</v>
      </c>
    </row>
    <row r="1061" spans="2:21" ht="15" customHeight="1" x14ac:dyDescent="0.2">
      <c r="B1061" s="63" t="str">
        <f>IFERROR('Dados Status Invest STOCKS'!A1048,"-")</f>
        <v>CLSK</v>
      </c>
      <c r="C1061" s="45">
        <f>IFERROR((Ações!$D1061-Ações!$K1061)/Ações!$D1061,0)</f>
        <v>0</v>
      </c>
      <c r="D1061" s="46">
        <f>(Ações!$O1061)/0.06</f>
        <v>0</v>
      </c>
      <c r="E1061" s="47">
        <f>IFERROR((Ações!$F1061-Ações!$K1061)/Ações!$F1061,0)</f>
        <v>0</v>
      </c>
      <c r="F1061" s="46" t="str">
        <f>IF(OR(Ações!$N1061&lt;0,Ações!$M1061&lt;0),"",(22.5*Ações!$M1061*Ações!$N1061)^0.5)</f>
        <v/>
      </c>
      <c r="G1061" s="47">
        <f>IFERROR((Ações!$H1061-Ações!$K1061)/Ações!$H1061,0)</f>
        <v>0</v>
      </c>
      <c r="H1061" s="48">
        <f>IFERROR(Ações!$I1061/(Ações!$P1061-Table_1[[#This Row],[CAGR LUCRO 5A]]),0)</f>
        <v>0</v>
      </c>
      <c r="I1061" s="48">
        <f>IF(Ações!$S1061&lt;0,"",Ações!$O1061*(1+Ações!$S1061))</f>
        <v>0</v>
      </c>
      <c r="J1061" s="49">
        <f>IFERROR(IF(Ações!$B1061="","",(VLOOKUP(Table_1[[#This Row],[AÇÕES]],'Dados Status Invest STOCKS'!A1047:AD1662,4)/Table_1[[#This Row],[LPA]]))/100,0)</f>
        <v>0.23433962264150943</v>
      </c>
      <c r="K1061" s="64">
        <f>IFERROR(IF(Ações!$B1061="","",VLOOKUP(Table_1[[#This Row],[AÇÕES]],'Dados Status Invest STOCKS'!A1047:AD1662,2)),0)</f>
        <v>6.59</v>
      </c>
      <c r="L1061" s="65">
        <f>IFERROR(IF(Ações!$B1061="","",VLOOKUP(Table_1[[#This Row],[AÇÕES]],'Dados Status Invest STOCKS'!A1047:AD1662,3)/100),0)</f>
        <v>0</v>
      </c>
      <c r="M1061" s="66">
        <f>IFERROR(IF(Ações!$B1061="","",VLOOKUP(Table_1[[#This Row],[AÇÕES]],'Dados Status Invest STOCKS'!A1047:AD1662,28)),0)</f>
        <v>-0.53</v>
      </c>
      <c r="N1061" s="66">
        <f>IFERROR(IF(Ações!$B1061="","",VLOOKUP(Table_1[[#This Row],[AÇÕES]],'Dados Status Invest STOCKS'!A1047:AD1662,27)),0)</f>
        <v>7.38</v>
      </c>
      <c r="O1061" s="66">
        <f>IFERROR(IF(Ações!$L1061="","",Ações!$K1061*Ações!$L1061),0)</f>
        <v>0</v>
      </c>
      <c r="P1061" s="67">
        <f t="shared" si="16"/>
        <v>0.06</v>
      </c>
      <c r="Q1061" s="67">
        <f>IFERROR(Ações!$O1061/Ações!$M1061,0)</f>
        <v>0</v>
      </c>
      <c r="R1061" s="67">
        <f>IFERROR(IF(Ações!$B1061="","",VLOOKUP(Table_1[[#This Row],[AÇÕES]],'Dados Status Invest STOCKS'!A1047:AD1662,18)/100),0)</f>
        <v>-7.1900000000000006E-2</v>
      </c>
      <c r="S1061" s="65">
        <f>IFERROR(IF(Ações!$B1061="","",VLOOKUP(Table_1[[#This Row],[AÇÕES]],'Dados Status Invest STOCKS'!A1047:AD1662,25)/100),0)</f>
        <v>0</v>
      </c>
      <c r="T1061" s="67">
        <f>(1-Ações!$Q1061)*Ações!$R1061</f>
        <v>-7.1900000000000006E-2</v>
      </c>
      <c r="U1061" s="68">
        <f>IF(Ações!$S1061=0,Ações!$T1061,IF(Ações!$T1061=0,Ações!$S1061,AVERAGE(Ações!$S1061,Ações!$T1061)))</f>
        <v>-7.1900000000000006E-2</v>
      </c>
    </row>
    <row r="1062" spans="2:21" ht="15" customHeight="1" x14ac:dyDescent="0.2">
      <c r="B1062" s="63" t="str">
        <f>IFERROR('Dados Status Invest STOCKS'!A1049,"-")</f>
        <v>CLSN</v>
      </c>
      <c r="C1062" s="45">
        <f>IFERROR((Ações!$D1062-Ações!$K1062)/Ações!$D1062,0)</f>
        <v>0</v>
      </c>
      <c r="D1062" s="46">
        <f>(Ações!$O1062)/0.06</f>
        <v>0</v>
      </c>
      <c r="E1062" s="47">
        <f>IFERROR((Ações!$F1062-Ações!$K1062)/Ações!$F1062,0)</f>
        <v>0</v>
      </c>
      <c r="F1062" s="46" t="str">
        <f>IF(OR(Ações!$N1062&lt;0,Ações!$M1062&lt;0),"",(22.5*Ações!$M1062*Ações!$N1062)^0.5)</f>
        <v/>
      </c>
      <c r="G1062" s="47">
        <f>IFERROR((Ações!$H1062-Ações!$K1062)/Ações!$H1062,0)</f>
        <v>0</v>
      </c>
      <c r="H1062" s="48">
        <f>IFERROR(Ações!$I1062/(Ações!$P1062-Table_1[[#This Row],[CAGR LUCRO 5A]]),0)</f>
        <v>0</v>
      </c>
      <c r="I1062" s="48">
        <f>IF(Ações!$S1062&lt;0,"",Ações!$O1062*(1+Ações!$S1062))</f>
        <v>0</v>
      </c>
      <c r="J1062" s="49">
        <f>IFERROR(IF(Ações!$B1062="","",(VLOOKUP(Table_1[[#This Row],[AÇÕES]],'Dados Status Invest STOCKS'!A1048:AD1663,4)/Table_1[[#This Row],[LPA]]))/100,0)</f>
        <v>7.1304347826086953E-2</v>
      </c>
      <c r="K1062" s="64">
        <f>IFERROR(IF(Ações!$B1062="","",VLOOKUP(Table_1[[#This Row],[AÇÕES]],'Dados Status Invest STOCKS'!A1048:AD1663,2)),0)</f>
        <v>0.37</v>
      </c>
      <c r="L1062" s="65">
        <f>IFERROR(IF(Ações!$B1062="","",VLOOKUP(Table_1[[#This Row],[AÇÕES]],'Dados Status Invest STOCKS'!A1048:AD1663,3)/100),0)</f>
        <v>0</v>
      </c>
      <c r="M1062" s="66">
        <f>IFERROR(IF(Ações!$B1062="","",VLOOKUP(Table_1[[#This Row],[AÇÕES]],'Dados Status Invest STOCKS'!A1048:AD1663,28)),0)</f>
        <v>-0.23</v>
      </c>
      <c r="N1062" s="66">
        <f>IFERROR(IF(Ações!$B1062="","",VLOOKUP(Table_1[[#This Row],[AÇÕES]],'Dados Status Invest STOCKS'!A1048:AD1663,27)),0)</f>
        <v>0.69</v>
      </c>
      <c r="O1062" s="66">
        <f>IFERROR(IF(Ações!$L1062="","",Ações!$K1062*Ações!$L1062),0)</f>
        <v>0</v>
      </c>
      <c r="P1062" s="67">
        <f t="shared" si="16"/>
        <v>0.06</v>
      </c>
      <c r="Q1062" s="67">
        <f>IFERROR(Ações!$O1062/Ações!$M1062,0)</f>
        <v>0</v>
      </c>
      <c r="R1062" s="67">
        <f>IFERROR(IF(Ações!$B1062="","",VLOOKUP(Table_1[[#This Row],[AÇÕES]],'Dados Status Invest STOCKS'!A1048:AD1663,18)/100),0)</f>
        <v>-0.3296</v>
      </c>
      <c r="S1062" s="65">
        <f>IFERROR(IF(Ações!$B1062="","",VLOOKUP(Table_1[[#This Row],[AÇÕES]],'Dados Status Invest STOCKS'!A1048:AD1663,25)/100),0)</f>
        <v>0</v>
      </c>
      <c r="T1062" s="67">
        <f>(1-Ações!$Q1062)*Ações!$R1062</f>
        <v>-0.3296</v>
      </c>
      <c r="U1062" s="68">
        <f>IF(Ações!$S1062=0,Ações!$T1062,IF(Ações!$T1062=0,Ações!$S1062,AVERAGE(Ações!$S1062,Ações!$T1062)))</f>
        <v>-0.3296</v>
      </c>
    </row>
    <row r="1063" spans="2:21" ht="15" customHeight="1" x14ac:dyDescent="0.2">
      <c r="B1063" s="63" t="str">
        <f>IFERROR('Dados Status Invest STOCKS'!A1050,"-")</f>
        <v>CLVS</v>
      </c>
      <c r="C1063" s="45">
        <f>IFERROR((Ações!$D1063-Ações!$K1063)/Ações!$D1063,0)</f>
        <v>0</v>
      </c>
      <c r="D1063" s="46">
        <f>(Ações!$O1063)/0.06</f>
        <v>0</v>
      </c>
      <c r="E1063" s="47">
        <f>IFERROR((Ações!$F1063-Ações!$K1063)/Ações!$F1063,0)</f>
        <v>0</v>
      </c>
      <c r="F1063" s="46" t="str">
        <f>IF(OR(Ações!$N1063&lt;0,Ações!$M1063&lt;0),"",(22.5*Ações!$M1063*Ações!$N1063)^0.5)</f>
        <v/>
      </c>
      <c r="G1063" s="47">
        <f>IFERROR((Ações!$H1063-Ações!$K1063)/Ações!$H1063,0)</f>
        <v>0</v>
      </c>
      <c r="H1063" s="48">
        <f>IFERROR(Ações!$I1063/(Ações!$P1063-Table_1[[#This Row],[CAGR LUCRO 5A]]),0)</f>
        <v>0</v>
      </c>
      <c r="I1063" s="48">
        <f>IF(Ações!$S1063&lt;0,"",Ações!$O1063*(1+Ações!$S1063))</f>
        <v>0</v>
      </c>
      <c r="J1063" s="49">
        <f>IFERROR(IF(Ações!$B1063="","",(VLOOKUP(Table_1[[#This Row],[AÇÕES]],'Dados Status Invest STOCKS'!A1049:AD1664,4)/Table_1[[#This Row],[LPA]]))/100,0)</f>
        <v>4.0000000000000001E-3</v>
      </c>
      <c r="K1063" s="64">
        <f>IFERROR(IF(Ações!$B1063="","",VLOOKUP(Table_1[[#This Row],[AÇÕES]],'Dados Status Invest STOCKS'!A1049:AD1664,2)),0)</f>
        <v>2.12</v>
      </c>
      <c r="L1063" s="65">
        <f>IFERROR(IF(Ações!$B1063="","",VLOOKUP(Table_1[[#This Row],[AÇÕES]],'Dados Status Invest STOCKS'!A1049:AD1664,3)/100),0)</f>
        <v>0</v>
      </c>
      <c r="M1063" s="66">
        <f>IFERROR(IF(Ações!$B1063="","",VLOOKUP(Table_1[[#This Row],[AÇÕES]],'Dados Status Invest STOCKS'!A1049:AD1664,28)),0)</f>
        <v>-2.2999999999999998</v>
      </c>
      <c r="N1063" s="66">
        <f>IFERROR(IF(Ações!$B1063="","",VLOOKUP(Table_1[[#This Row],[AÇÕES]],'Dados Status Invest STOCKS'!A1049:AD1664,27)),0)</f>
        <v>-1.73</v>
      </c>
      <c r="O1063" s="66">
        <f>IFERROR(IF(Ações!$L1063="","",Ações!$K1063*Ações!$L1063),0)</f>
        <v>0</v>
      </c>
      <c r="P1063" s="67">
        <f t="shared" si="16"/>
        <v>0.06</v>
      </c>
      <c r="Q1063" s="67">
        <f>IFERROR(Ações!$O1063/Ações!$M1063,0)</f>
        <v>0</v>
      </c>
      <c r="R1063" s="67">
        <f>IFERROR(IF(Ações!$B1063="","",VLOOKUP(Table_1[[#This Row],[AÇÕES]],'Dados Status Invest STOCKS'!A1049:AD1664,18)/100),0)</f>
        <v>-1.3266</v>
      </c>
      <c r="S1063" s="65">
        <f>IFERROR(IF(Ações!$B1063="","",VLOOKUP(Table_1[[#This Row],[AÇÕES]],'Dados Status Invest STOCKS'!A1049:AD1664,25)/100),0)</f>
        <v>0</v>
      </c>
      <c r="T1063" s="67">
        <f>(1-Ações!$Q1063)*Ações!$R1063</f>
        <v>-1.3266</v>
      </c>
      <c r="U1063" s="68">
        <f>IF(Ações!$S1063=0,Ações!$T1063,IF(Ações!$T1063=0,Ações!$S1063,AVERAGE(Ações!$S1063,Ações!$T1063)))</f>
        <v>-1.3266</v>
      </c>
    </row>
    <row r="1064" spans="2:21" ht="15" customHeight="1" x14ac:dyDescent="0.2">
      <c r="B1064" s="63" t="str">
        <f>IFERROR('Dados Status Invest STOCKS'!A1051,"-")</f>
        <v>CLVT</v>
      </c>
      <c r="C1064" s="45">
        <f>IFERROR((Ações!$D1064-Ações!$K1064)/Ações!$D1064,0)</f>
        <v>0</v>
      </c>
      <c r="D1064" s="46">
        <f>(Ações!$O1064)/0.06</f>
        <v>0</v>
      </c>
      <c r="E1064" s="47">
        <f>IFERROR((Ações!$F1064-Ações!$K1064)/Ações!$F1064,0)</f>
        <v>0</v>
      </c>
      <c r="F1064" s="46" t="str">
        <f>IF(OR(Ações!$N1064&lt;0,Ações!$M1064&lt;0),"",(22.5*Ações!$M1064*Ações!$N1064)^0.5)</f>
        <v/>
      </c>
      <c r="G1064" s="47">
        <f>IFERROR((Ações!$H1064-Ações!$K1064)/Ações!$H1064,0)</f>
        <v>0</v>
      </c>
      <c r="H1064" s="48">
        <f>IFERROR(Ações!$I1064/(Ações!$P1064-Table_1[[#This Row],[CAGR LUCRO 5A]]),0)</f>
        <v>0</v>
      </c>
      <c r="I1064" s="48">
        <f>IF(Ações!$S1064&lt;0,"",Ações!$O1064*(1+Ações!$S1064))</f>
        <v>0</v>
      </c>
      <c r="J1064" s="49">
        <f>IFERROR(IF(Ações!$B1064="","",(VLOOKUP(Table_1[[#This Row],[AÇÕES]],'Dados Status Invest STOCKS'!A1050:AD1665,4)/Table_1[[#This Row],[LPA]]))/100,0)</f>
        <v>8.1657142857142837</v>
      </c>
      <c r="K1064" s="64">
        <f>IFERROR(IF(Ações!$B1064="","",VLOOKUP(Table_1[[#This Row],[AÇÕES]],'Dados Status Invest STOCKS'!A1050:AD1665,2)),0)</f>
        <v>16.46</v>
      </c>
      <c r="L1064" s="65">
        <f>IFERROR(IF(Ações!$B1064="","",VLOOKUP(Table_1[[#This Row],[AÇÕES]],'Dados Status Invest STOCKS'!A1050:AD1665,3)/100),0)</f>
        <v>0</v>
      </c>
      <c r="M1064" s="66">
        <f>IFERROR(IF(Ações!$B1064="","",VLOOKUP(Table_1[[#This Row],[AÇÕES]],'Dados Status Invest STOCKS'!A1050:AD1665,28)),0)</f>
        <v>-0.14000000000000001</v>
      </c>
      <c r="N1064" s="66">
        <f>IFERROR(IF(Ações!$B1064="","",VLOOKUP(Table_1[[#This Row],[AÇÕES]],'Dados Status Invest STOCKS'!A1050:AD1665,27)),0)</f>
        <v>16.329999999999998</v>
      </c>
      <c r="O1064" s="66">
        <f>IFERROR(IF(Ações!$L1064="","",Ações!$K1064*Ações!$L1064),0)</f>
        <v>0</v>
      </c>
      <c r="P1064" s="67">
        <f t="shared" si="16"/>
        <v>0.06</v>
      </c>
      <c r="Q1064" s="67">
        <f>IFERROR(Ações!$O1064/Ações!$M1064,0)</f>
        <v>0</v>
      </c>
      <c r="R1064" s="67">
        <f>IFERROR(IF(Ações!$B1064="","",VLOOKUP(Table_1[[#This Row],[AÇÕES]],'Dados Status Invest STOCKS'!A1050:AD1665,18)/100),0)</f>
        <v>-8.8000000000000005E-3</v>
      </c>
      <c r="S1064" s="65">
        <f>IFERROR(IF(Ações!$B1064="","",VLOOKUP(Table_1[[#This Row],[AÇÕES]],'Dados Status Invest STOCKS'!A1050:AD1665,25)/100),0)</f>
        <v>0</v>
      </c>
      <c r="T1064" s="67">
        <f>(1-Ações!$Q1064)*Ações!$R1064</f>
        <v>-8.8000000000000005E-3</v>
      </c>
      <c r="U1064" s="68">
        <f>IF(Ações!$S1064=0,Ações!$T1064,IF(Ações!$T1064=0,Ações!$S1064,AVERAGE(Ações!$S1064,Ações!$T1064)))</f>
        <v>-8.8000000000000005E-3</v>
      </c>
    </row>
    <row r="1065" spans="2:21" ht="15" customHeight="1" x14ac:dyDescent="0.2">
      <c r="B1065" s="63" t="str">
        <f>IFERROR('Dados Status Invest STOCKS'!A1052,"-")</f>
        <v>CLW</v>
      </c>
      <c r="C1065" s="45">
        <f>IFERROR((Ações!$D1065-Ações!$K1065)/Ações!$D1065,0)</f>
        <v>0</v>
      </c>
      <c r="D1065" s="46">
        <f>(Ações!$O1065)/0.06</f>
        <v>0</v>
      </c>
      <c r="E1065" s="47">
        <f>IFERROR((Ações!$F1065-Ações!$K1065)/Ações!$F1065,0)</f>
        <v>0</v>
      </c>
      <c r="F1065" s="46" t="str">
        <f>IF(OR(Ações!$N1065&lt;0,Ações!$M1065&lt;0),"",(22.5*Ações!$M1065*Ações!$N1065)^0.5)</f>
        <v/>
      </c>
      <c r="G1065" s="47">
        <f>IFERROR((Ações!$H1065-Ações!$K1065)/Ações!$H1065,0)</f>
        <v>0</v>
      </c>
      <c r="H1065" s="48">
        <f>IFERROR(Ações!$I1065/(Ações!$P1065-Table_1[[#This Row],[CAGR LUCRO 5A]]),0)</f>
        <v>0</v>
      </c>
      <c r="I1065" s="48">
        <f>IF(Ações!$S1065&lt;0,"",Ações!$O1065*(1+Ações!$S1065))</f>
        <v>0</v>
      </c>
      <c r="J1065" s="49">
        <f>IFERROR(IF(Ações!$B1065="","",(VLOOKUP(Table_1[[#This Row],[AÇÕES]],'Dados Status Invest STOCKS'!A1051:AD1666,4)/Table_1[[#This Row],[LPA]]))/100,0)</f>
        <v>0.40466666666666667</v>
      </c>
      <c r="K1065" s="64">
        <f>IFERROR(IF(Ações!$B1065="","",VLOOKUP(Table_1[[#This Row],[AÇÕES]],'Dados Status Invest STOCKS'!A1051:AD1666,2)),0)</f>
        <v>32.729999999999997</v>
      </c>
      <c r="L1065" s="65">
        <f>IFERROR(IF(Ações!$B1065="","",VLOOKUP(Table_1[[#This Row],[AÇÕES]],'Dados Status Invest STOCKS'!A1051:AD1666,3)/100),0)</f>
        <v>0</v>
      </c>
      <c r="M1065" s="66">
        <f>IFERROR(IF(Ações!$B1065="","",VLOOKUP(Table_1[[#This Row],[AÇÕES]],'Dados Status Invest STOCKS'!A1051:AD1666,28)),0)</f>
        <v>-0.9</v>
      </c>
      <c r="N1065" s="66">
        <f>IFERROR(IF(Ações!$B1065="","",VLOOKUP(Table_1[[#This Row],[AÇÕES]],'Dados Status Invest STOCKS'!A1051:AD1666,27)),0)</f>
        <v>29.46</v>
      </c>
      <c r="O1065" s="66">
        <f>IFERROR(IF(Ações!$L1065="","",Ações!$K1065*Ações!$L1065),0)</f>
        <v>0</v>
      </c>
      <c r="P1065" s="67">
        <f t="shared" si="16"/>
        <v>0.06</v>
      </c>
      <c r="Q1065" s="67">
        <f>IFERROR(Ações!$O1065/Ações!$M1065,0)</f>
        <v>0</v>
      </c>
      <c r="R1065" s="67">
        <f>IFERROR(IF(Ações!$B1065="","",VLOOKUP(Table_1[[#This Row],[AÇÕES]],'Dados Status Invest STOCKS'!A1051:AD1666,18)/100),0)</f>
        <v>-3.0499999999999999E-2</v>
      </c>
      <c r="S1065" s="65">
        <f>IFERROR(IF(Ações!$B1065="","",VLOOKUP(Table_1[[#This Row],[AÇÕES]],'Dados Status Invest STOCKS'!A1051:AD1666,25)/100),0)</f>
        <v>6.6100000000000006E-2</v>
      </c>
      <c r="T1065" s="67">
        <f>(1-Ações!$Q1065)*Ações!$R1065</f>
        <v>-3.0499999999999999E-2</v>
      </c>
      <c r="U1065" s="68">
        <f>IF(Ações!$S1065=0,Ações!$T1065,IF(Ações!$T1065=0,Ações!$S1065,AVERAGE(Ações!$S1065,Ações!$T1065)))</f>
        <v>1.7800000000000003E-2</v>
      </c>
    </row>
    <row r="1066" spans="2:21" ht="15" customHeight="1" x14ac:dyDescent="0.2">
      <c r="B1066" s="63" t="str">
        <f>IFERROR('Dados Status Invest STOCKS'!A1053,"-")</f>
        <v>CLWT</v>
      </c>
      <c r="C1066" s="45">
        <f>IFERROR((Ações!$D1066-Ações!$K1066)/Ações!$D1066,0)</f>
        <v>0.4991652754590985</v>
      </c>
      <c r="D1066" s="46">
        <f>(Ações!$O1066)/0.06</f>
        <v>3.3344333333333331</v>
      </c>
      <c r="E1066" s="47">
        <f>IFERROR((Ações!$F1066-Ações!$K1066)/Ações!$F1066,0)</f>
        <v>0</v>
      </c>
      <c r="F1066" s="46" t="str">
        <f>IF(OR(Ações!$N1066&lt;0,Ações!$M1066&lt;0),"",(22.5*Ações!$M1066*Ações!$N1066)^0.5)</f>
        <v/>
      </c>
      <c r="G1066" s="47">
        <f>IFERROR((Ações!$H1066-Ações!$K1066)/Ações!$H1066,0)</f>
        <v>0.4991652754590985</v>
      </c>
      <c r="H1066" s="48">
        <f>IFERROR(Ações!$I1066/(Ações!$P1066-Table_1[[#This Row],[CAGR LUCRO 5A]]),0)</f>
        <v>3.3344333333333331</v>
      </c>
      <c r="I1066" s="48">
        <f>IF(Ações!$S1066&lt;0,"",Ações!$O1066*(1+Ações!$S1066))</f>
        <v>0.20006599999999999</v>
      </c>
      <c r="J1066" s="49">
        <f>IFERROR(IF(Ações!$B1066="","",(VLOOKUP(Table_1[[#This Row],[AÇÕES]],'Dados Status Invest STOCKS'!A1052:AD1667,4)/Table_1[[#This Row],[LPA]]))/100,0)</f>
        <v>1.1641666666666668</v>
      </c>
      <c r="K1066" s="64">
        <f>IFERROR(IF(Ações!$B1066="","",VLOOKUP(Table_1[[#This Row],[AÇÕES]],'Dados Status Invest STOCKS'!A1052:AD1667,2)),0)</f>
        <v>1.67</v>
      </c>
      <c r="L1066" s="65">
        <f>IFERROR(IF(Ações!$B1066="","",VLOOKUP(Table_1[[#This Row],[AÇÕES]],'Dados Status Invest STOCKS'!A1052:AD1667,3)/100),0)</f>
        <v>0.1198</v>
      </c>
      <c r="M1066" s="66">
        <f>IFERROR(IF(Ações!$B1066="","",VLOOKUP(Table_1[[#This Row],[AÇÕES]],'Dados Status Invest STOCKS'!A1052:AD1667,28)),0)</f>
        <v>-0.12</v>
      </c>
      <c r="N1066" s="66">
        <f>IFERROR(IF(Ações!$B1066="","",VLOOKUP(Table_1[[#This Row],[AÇÕES]],'Dados Status Invest STOCKS'!A1052:AD1667,27)),0)</f>
        <v>2.81</v>
      </c>
      <c r="O1066" s="66">
        <f>IFERROR(IF(Ações!$L1066="","",Ações!$K1066*Ações!$L1066),0)</f>
        <v>0.20006599999999999</v>
      </c>
      <c r="P1066" s="67">
        <f t="shared" si="16"/>
        <v>0.06</v>
      </c>
      <c r="Q1066" s="67">
        <f>IFERROR(Ações!$O1066/Ações!$M1066,0)</f>
        <v>-1.6672166666666666</v>
      </c>
      <c r="R1066" s="67">
        <f>IFERROR(IF(Ações!$B1066="","",VLOOKUP(Table_1[[#This Row],[AÇÕES]],'Dados Status Invest STOCKS'!A1052:AD1667,18)/100),0)</f>
        <v>-4.2599999999999999E-2</v>
      </c>
      <c r="S1066" s="65">
        <f>IFERROR(IF(Ações!$B1066="","",VLOOKUP(Table_1[[#This Row],[AÇÕES]],'Dados Status Invest STOCKS'!A1052:AD1667,25)/100),0)</f>
        <v>0</v>
      </c>
      <c r="T1066" s="67">
        <f>(1-Ações!$Q1066)*Ações!$R1066</f>
        <v>-0.11362343</v>
      </c>
      <c r="U1066" s="68">
        <f>IF(Ações!$S1066=0,Ações!$T1066,IF(Ações!$T1066=0,Ações!$S1066,AVERAGE(Ações!$S1066,Ações!$T1066)))</f>
        <v>-0.11362343</v>
      </c>
    </row>
    <row r="1067" spans="2:21" ht="15" customHeight="1" x14ac:dyDescent="0.2">
      <c r="B1067" s="63" t="str">
        <f>IFERROR('Dados Status Invest STOCKS'!A1054,"-")</f>
        <v>CLX</v>
      </c>
      <c r="C1067" s="45">
        <f>IFERROR((Ações!$D1067-Ações!$K1067)/Ações!$D1067,0)</f>
        <v>-1.3346303501945525</v>
      </c>
      <c r="D1067" s="46">
        <f>(Ações!$O1067)/0.06</f>
        <v>75.793583333333331</v>
      </c>
      <c r="E1067" s="47">
        <f>IFERROR((Ações!$F1067-Ações!$K1067)/Ações!$F1067,0)</f>
        <v>-10.414941274981558</v>
      </c>
      <c r="F1067" s="46">
        <f>IF(OR(Ações!$N1067&lt;0,Ações!$M1067&lt;0),"",(22.5*Ações!$M1067*Ações!$N1067)^0.5)</f>
        <v>15.501612819316575</v>
      </c>
      <c r="G1067" s="47">
        <f>IFERROR((Ações!$H1067-Ações!$K1067)/Ações!$H1067,0)</f>
        <v>-0.58943150314371218</v>
      </c>
      <c r="H1067" s="48">
        <f>IFERROR(Ações!$I1067/(Ações!$P1067-Table_1[[#This Row],[CAGR LUCRO 5A]]),0)</f>
        <v>111.3291133653846</v>
      </c>
      <c r="I1067" s="48">
        <f>IF(Ações!$S1067&lt;0,"",Ações!$O1067*(1+Ações!$S1067))</f>
        <v>4.631291115999999</v>
      </c>
      <c r="J1067" s="49">
        <f>IFERROR(IF(Ações!$B1067="","",(VLOOKUP(Table_1[[#This Row],[AÇÕES]],'Dados Status Invest STOCKS'!A1053:AD1668,4)/Table_1[[#This Row],[LPA]]))/100,0)</f>
        <v>0.13974719101123595</v>
      </c>
      <c r="K1067" s="64">
        <f>IFERROR(IF(Ações!$B1067="","",VLOOKUP(Table_1[[#This Row],[AÇÕES]],'Dados Status Invest STOCKS'!A1053:AD1668,2)),0)</f>
        <v>176.95</v>
      </c>
      <c r="L1067" s="65">
        <f>IFERROR(IF(Ações!$B1067="","",VLOOKUP(Table_1[[#This Row],[AÇÕES]],'Dados Status Invest STOCKS'!A1053:AD1668,3)/100),0)</f>
        <v>2.5699999999999997E-2</v>
      </c>
      <c r="M1067" s="66">
        <f>IFERROR(IF(Ações!$B1067="","",VLOOKUP(Table_1[[#This Row],[AÇÕES]],'Dados Status Invest STOCKS'!A1053:AD1668,28)),0)</f>
        <v>3.56</v>
      </c>
      <c r="N1067" s="66">
        <f>IFERROR(IF(Ações!$B1067="","",VLOOKUP(Table_1[[#This Row],[AÇÕES]],'Dados Status Invest STOCKS'!A1053:AD1668,27)),0)</f>
        <v>3</v>
      </c>
      <c r="O1067" s="66">
        <f>IFERROR(IF(Ações!$L1067="","",Ações!$K1067*Ações!$L1067),0)</f>
        <v>4.5476149999999995</v>
      </c>
      <c r="P1067" s="67">
        <f t="shared" si="16"/>
        <v>0.06</v>
      </c>
      <c r="Q1067" s="67">
        <f>IFERROR(Ações!$O1067/Ações!$M1067,0)</f>
        <v>1.2774199438202245</v>
      </c>
      <c r="R1067" s="67">
        <f>IFERROR(IF(Ações!$B1067="","",VLOOKUP(Table_1[[#This Row],[AÇÕES]],'Dados Status Invest STOCKS'!A1053:AD1668,18)/100),0)</f>
        <v>1.1875</v>
      </c>
      <c r="S1067" s="65">
        <f>IFERROR(IF(Ações!$B1067="","",VLOOKUP(Table_1[[#This Row],[AÇÕES]],'Dados Status Invest STOCKS'!A1053:AD1668,25)/100),0)</f>
        <v>1.84E-2</v>
      </c>
      <c r="T1067" s="67">
        <f>(1-Ações!$Q1067)*Ações!$R1067</f>
        <v>-0.32943618328651658</v>
      </c>
      <c r="U1067" s="68">
        <f>IF(Ações!$S1067=0,Ações!$T1067,IF(Ações!$T1067=0,Ações!$S1067,AVERAGE(Ações!$S1067,Ações!$T1067)))</f>
        <v>-0.1555180916432583</v>
      </c>
    </row>
    <row r="1068" spans="2:21" ht="15" customHeight="1" x14ac:dyDescent="0.2">
      <c r="B1068" s="63" t="str">
        <f>IFERROR('Dados Status Invest STOCKS'!A1055,"-")</f>
        <v>CLXT</v>
      </c>
      <c r="C1068" s="45">
        <f>IFERROR((Ações!$D1068-Ações!$K1068)/Ações!$D1068,0)</f>
        <v>0</v>
      </c>
      <c r="D1068" s="46">
        <f>(Ações!$O1068)/0.06</f>
        <v>0</v>
      </c>
      <c r="E1068" s="47">
        <f>IFERROR((Ações!$F1068-Ações!$K1068)/Ações!$F1068,0)</f>
        <v>0</v>
      </c>
      <c r="F1068" s="46" t="str">
        <f>IF(OR(Ações!$N1068&lt;0,Ações!$M1068&lt;0),"",(22.5*Ações!$M1068*Ações!$N1068)^0.5)</f>
        <v/>
      </c>
      <c r="G1068" s="47">
        <f>IFERROR((Ações!$H1068-Ações!$K1068)/Ações!$H1068,0)</f>
        <v>0</v>
      </c>
      <c r="H1068" s="48">
        <f>IFERROR(Ações!$I1068/(Ações!$P1068-Table_1[[#This Row],[CAGR LUCRO 5A]]),0)</f>
        <v>0</v>
      </c>
      <c r="I1068" s="48">
        <f>IF(Ações!$S1068&lt;0,"",Ações!$O1068*(1+Ações!$S1068))</f>
        <v>0</v>
      </c>
      <c r="J1068" s="49">
        <f>IFERROR(IF(Ações!$B1068="","",(VLOOKUP(Table_1[[#This Row],[AÇÕES]],'Dados Status Invest STOCKS'!A1054:AD1669,4)/Table_1[[#This Row],[LPA]]))/100,0)</f>
        <v>2.1195652173913043E-2</v>
      </c>
      <c r="K1068" s="64">
        <f>IFERROR(IF(Ações!$B1068="","",VLOOKUP(Table_1[[#This Row],[AÇÕES]],'Dados Status Invest STOCKS'!A1054:AD1669,2)),0)</f>
        <v>1.8</v>
      </c>
      <c r="L1068" s="65">
        <f>IFERROR(IF(Ações!$B1068="","",VLOOKUP(Table_1[[#This Row],[AÇÕES]],'Dados Status Invest STOCKS'!A1054:AD1669,3)/100),0)</f>
        <v>0</v>
      </c>
      <c r="M1068" s="66">
        <f>IFERROR(IF(Ações!$B1068="","",VLOOKUP(Table_1[[#This Row],[AÇÕES]],'Dados Status Invest STOCKS'!A1054:AD1669,28)),0)</f>
        <v>-0.92</v>
      </c>
      <c r="N1068" s="66">
        <f>IFERROR(IF(Ações!$B1068="","",VLOOKUP(Table_1[[#This Row],[AÇÕES]],'Dados Status Invest STOCKS'!A1054:AD1669,27)),0)</f>
        <v>0.41</v>
      </c>
      <c r="O1068" s="66">
        <f>IFERROR(IF(Ações!$L1068="","",Ações!$K1068*Ações!$L1068),0)</f>
        <v>0</v>
      </c>
      <c r="P1068" s="67">
        <f t="shared" si="16"/>
        <v>0.06</v>
      </c>
      <c r="Q1068" s="67">
        <f>IFERROR(Ações!$O1068/Ações!$M1068,0)</f>
        <v>0</v>
      </c>
      <c r="R1068" s="67">
        <f>IFERROR(IF(Ações!$B1068="","",VLOOKUP(Table_1[[#This Row],[AÇÕES]],'Dados Status Invest STOCKS'!A1054:AD1669,18)/100),0)</f>
        <v>-2.2456</v>
      </c>
      <c r="S1068" s="65">
        <f>IFERROR(IF(Ações!$B1068="","",VLOOKUP(Table_1[[#This Row],[AÇÕES]],'Dados Status Invest STOCKS'!A1054:AD1669,25)/100),0)</f>
        <v>0</v>
      </c>
      <c r="T1068" s="67">
        <f>(1-Ações!$Q1068)*Ações!$R1068</f>
        <v>-2.2456</v>
      </c>
      <c r="U1068" s="68">
        <f>IF(Ações!$S1068=0,Ações!$T1068,IF(Ações!$T1068=0,Ações!$S1068,AVERAGE(Ações!$S1068,Ações!$T1068)))</f>
        <v>-2.2456</v>
      </c>
    </row>
    <row r="1069" spans="2:21" ht="15" customHeight="1" x14ac:dyDescent="0.2">
      <c r="B1069" s="63" t="str">
        <f>IFERROR('Dados Status Invest STOCKS'!A1056,"-")</f>
        <v>CM</v>
      </c>
      <c r="C1069" s="45">
        <f>IFERROR((Ações!$D1069-Ações!$K1069)/Ações!$D1069,0)</f>
        <v>-0.57068062827225141</v>
      </c>
      <c r="D1069" s="46">
        <f>(Ações!$O1069)/0.06</f>
        <v>79.685199999999995</v>
      </c>
      <c r="E1069" s="47">
        <f>IFERROR((Ações!$F1069-Ações!$K1069)/Ações!$F1069,0)</f>
        <v>7.7763630520410992E-2</v>
      </c>
      <c r="F1069" s="46">
        <f>IF(OR(Ações!$N1069&lt;0,Ações!$M1069&lt;0),"",(22.5*Ações!$M1069*Ações!$N1069)^0.5)</f>
        <v>135.71358075004875</v>
      </c>
      <c r="G1069" s="47">
        <f>IFERROR((Ações!$H1069-Ações!$K1069)/Ações!$H1069,0)</f>
        <v>1.9908532600973177</v>
      </c>
      <c r="H1069" s="48">
        <f>IFERROR(Ações!$I1069/(Ações!$P1069-Table_1[[#This Row],[CAGR LUCRO 5A]]),0)</f>
        <v>-126.31537387050358</v>
      </c>
      <c r="I1069" s="48">
        <f>IF(Ações!$S1069&lt;0,"",Ações!$O1069*(1+Ações!$S1069))</f>
        <v>5.2673510903999992</v>
      </c>
      <c r="J1069" s="49">
        <f>IFERROR(IF(Ações!$B1069="","",(VLOOKUP(Table_1[[#This Row],[AÇÕES]],'Dados Status Invest STOCKS'!A1055:AD1670,4)/Table_1[[#This Row],[LPA]]))/100,0)</f>
        <v>1.1933593750000001E-2</v>
      </c>
      <c r="K1069" s="64">
        <f>IFERROR(IF(Ações!$B1069="","",VLOOKUP(Table_1[[#This Row],[AÇÕES]],'Dados Status Invest STOCKS'!A1055:AD1670,2)),0)</f>
        <v>125.16</v>
      </c>
      <c r="L1069" s="65">
        <f>IFERROR(IF(Ações!$B1069="","",VLOOKUP(Table_1[[#This Row],[AÇÕES]],'Dados Status Invest STOCKS'!A1055:AD1670,3)/100),0)</f>
        <v>3.8199999999999998E-2</v>
      </c>
      <c r="M1069" s="66">
        <f>IFERROR(IF(Ações!$B1069="","",VLOOKUP(Table_1[[#This Row],[AÇÕES]],'Dados Status Invest STOCKS'!A1055:AD1670,28)),0)</f>
        <v>10.24</v>
      </c>
      <c r="N1069" s="66">
        <f>IFERROR(IF(Ações!$B1069="","",VLOOKUP(Table_1[[#This Row],[AÇÕES]],'Dados Status Invest STOCKS'!A1055:AD1670,27)),0)</f>
        <v>79.94</v>
      </c>
      <c r="O1069" s="66">
        <f>IFERROR(IF(Ações!$L1069="","",Ações!$K1069*Ações!$L1069),0)</f>
        <v>4.7811119999999994</v>
      </c>
      <c r="P1069" s="67">
        <f t="shared" si="16"/>
        <v>0.06</v>
      </c>
      <c r="Q1069" s="67">
        <f>IFERROR(Ações!$O1069/Ações!$M1069,0)</f>
        <v>0.46690546874999994</v>
      </c>
      <c r="R1069" s="67">
        <f>IFERROR(IF(Ações!$B1069="","",VLOOKUP(Table_1[[#This Row],[AÇÕES]],'Dados Status Invest STOCKS'!A1055:AD1670,18)/100),0)</f>
        <v>0.12809999999999999</v>
      </c>
      <c r="S1069" s="65">
        <f>IFERROR(IF(Ações!$B1069="","",VLOOKUP(Table_1[[#This Row],[AÇÕES]],'Dados Status Invest STOCKS'!A1055:AD1670,25)/100),0)</f>
        <v>0.1017</v>
      </c>
      <c r="T1069" s="67">
        <f>(1-Ações!$Q1069)*Ações!$R1069</f>
        <v>6.8289409453125005E-2</v>
      </c>
      <c r="U1069" s="68">
        <f>IF(Ações!$S1069=0,Ações!$T1069,IF(Ações!$T1069=0,Ações!$S1069,AVERAGE(Ações!$S1069,Ações!$T1069)))</f>
        <v>8.4994704726562509E-2</v>
      </c>
    </row>
    <row r="1070" spans="2:21" ht="15" customHeight="1" x14ac:dyDescent="0.2">
      <c r="B1070" s="63" t="str">
        <f>IFERROR('Dados Status Invest STOCKS'!A1057,"-")</f>
        <v>CMA</v>
      </c>
      <c r="C1070" s="45">
        <f>IFERROR((Ações!$D1070-Ações!$K1070)/Ações!$D1070,0)</f>
        <v>-1</v>
      </c>
      <c r="D1070" s="46">
        <f>(Ações!$O1070)/0.06</f>
        <v>45.265000000000001</v>
      </c>
      <c r="E1070" s="47">
        <f>IFERROR((Ações!$F1070-Ações!$K1070)/Ações!$F1070,0)</f>
        <v>0.14983920578688559</v>
      </c>
      <c r="F1070" s="46">
        <f>IF(OR(Ações!$N1070&lt;0,Ações!$M1070&lt;0),"",(22.5*Ações!$M1070*Ações!$N1070)^0.5)</f>
        <v>106.48573848173285</v>
      </c>
      <c r="G1070" s="47">
        <f>IFERROR((Ações!$H1070-Ações!$K1070)/Ações!$H1070,0)</f>
        <v>0</v>
      </c>
      <c r="H1070" s="48">
        <f>IFERROR(Ações!$I1070/(Ações!$P1070-Table_1[[#This Row],[CAGR LUCRO 5A]]),0)</f>
        <v>0</v>
      </c>
      <c r="I1070" s="48" t="str">
        <f>IF(Ações!$S1070&lt;0,"",Ações!$O1070*(1+Ações!$S1070))</f>
        <v/>
      </c>
      <c r="J1070" s="49">
        <f>IFERROR(IF(Ações!$B1070="","",(VLOOKUP(Table_1[[#This Row],[AÇÕES]],'Dados Status Invest STOCKS'!A1056:AD1671,4)/Table_1[[#This Row],[LPA]]))/100,0)</f>
        <v>1.2621015348288073E-2</v>
      </c>
      <c r="K1070" s="64">
        <f>IFERROR(IF(Ações!$B1070="","",VLOOKUP(Table_1[[#This Row],[AÇÕES]],'Dados Status Invest STOCKS'!A1056:AD1671,2)),0)</f>
        <v>90.53</v>
      </c>
      <c r="L1070" s="65">
        <f>IFERROR(IF(Ações!$B1070="","",VLOOKUP(Table_1[[#This Row],[AÇÕES]],'Dados Status Invest STOCKS'!A1056:AD1671,3)/100),0)</f>
        <v>0.03</v>
      </c>
      <c r="M1070" s="66">
        <f>IFERROR(IF(Ações!$B1070="","",VLOOKUP(Table_1[[#This Row],[AÇÕES]],'Dados Status Invest STOCKS'!A1056:AD1671,28)),0)</f>
        <v>8.4700000000000006</v>
      </c>
      <c r="N1070" s="66">
        <f>IFERROR(IF(Ações!$B1070="","",VLOOKUP(Table_1[[#This Row],[AÇÕES]],'Dados Status Invest STOCKS'!A1056:AD1671,27)),0)</f>
        <v>59.5</v>
      </c>
      <c r="O1070" s="66">
        <f>IFERROR(IF(Ações!$L1070="","",Ações!$K1070*Ações!$L1070),0)</f>
        <v>2.7159</v>
      </c>
      <c r="P1070" s="67">
        <f t="shared" si="16"/>
        <v>0.06</v>
      </c>
      <c r="Q1070" s="67">
        <f>IFERROR(Ações!$O1070/Ações!$M1070,0)</f>
        <v>0.32064935064935063</v>
      </c>
      <c r="R1070" s="67">
        <f>IFERROR(IF(Ações!$B1070="","",VLOOKUP(Table_1[[#This Row],[AÇÕES]],'Dados Status Invest STOCKS'!A1056:AD1671,18)/100),0)</f>
        <v>0.1424</v>
      </c>
      <c r="S1070" s="65">
        <f>IFERROR(IF(Ações!$B1070="","",VLOOKUP(Table_1[[#This Row],[AÇÕES]],'Dados Status Invest STOCKS'!A1056:AD1671,25)/100),0)</f>
        <v>-1.6500000000000001E-2</v>
      </c>
      <c r="T1070" s="67">
        <f>(1-Ações!$Q1070)*Ações!$R1070</f>
        <v>9.6739532467532474E-2</v>
      </c>
      <c r="U1070" s="68">
        <f>IF(Ações!$S1070=0,Ações!$T1070,IF(Ações!$T1070=0,Ações!$S1070,AVERAGE(Ações!$S1070,Ações!$T1070)))</f>
        <v>4.0119766233766237E-2</v>
      </c>
    </row>
    <row r="1071" spans="2:21" ht="15" customHeight="1" x14ac:dyDescent="0.2">
      <c r="B1071" s="63" t="str">
        <f>IFERROR('Dados Status Invest STOCKS'!A1058,"-")</f>
        <v>CMBM</v>
      </c>
      <c r="C1071" s="45">
        <f>IFERROR((Ações!$D1071-Ações!$K1071)/Ações!$D1071,0)</f>
        <v>0</v>
      </c>
      <c r="D1071" s="46">
        <f>(Ações!$O1071)/0.06</f>
        <v>0</v>
      </c>
      <c r="E1071" s="47">
        <f>IFERROR((Ações!$F1071-Ações!$K1071)/Ações!$F1071,0)</f>
        <v>-0.65834785554435993</v>
      </c>
      <c r="F1071" s="46">
        <f>IF(OR(Ações!$N1071&lt;0,Ações!$M1071&lt;0),"",(22.5*Ações!$M1071*Ações!$N1071)^0.5)</f>
        <v>12.596874612379057</v>
      </c>
      <c r="G1071" s="47">
        <f>IFERROR((Ações!$H1071-Ações!$K1071)/Ações!$H1071,0)</f>
        <v>0</v>
      </c>
      <c r="H1071" s="48">
        <f>IFERROR(Ações!$I1071/(Ações!$P1071-Table_1[[#This Row],[CAGR LUCRO 5A]]),0)</f>
        <v>0</v>
      </c>
      <c r="I1071" s="48">
        <f>IF(Ações!$S1071&lt;0,"",Ações!$O1071*(1+Ações!$S1071))</f>
        <v>0</v>
      </c>
      <c r="J1071" s="49">
        <f>IFERROR(IF(Ações!$B1071="","",(VLOOKUP(Table_1[[#This Row],[AÇÕES]],'Dados Status Invest STOCKS'!A1057:AD1672,4)/Table_1[[#This Row],[LPA]]))/100,0)</f>
        <v>6.8400000000000002E-2</v>
      </c>
      <c r="K1071" s="64">
        <f>IFERROR(IF(Ações!$B1071="","",VLOOKUP(Table_1[[#This Row],[AÇÕES]],'Dados Status Invest STOCKS'!A1057:AD1672,2)),0)</f>
        <v>20.89</v>
      </c>
      <c r="L1071" s="65">
        <f>IFERROR(IF(Ações!$B1071="","",VLOOKUP(Table_1[[#This Row],[AÇÕES]],'Dados Status Invest STOCKS'!A1057:AD1672,3)/100),0)</f>
        <v>0</v>
      </c>
      <c r="M1071" s="66">
        <f>IFERROR(IF(Ações!$B1071="","",VLOOKUP(Table_1[[#This Row],[AÇÕES]],'Dados Status Invest STOCKS'!A1057:AD1672,28)),0)</f>
        <v>1.75</v>
      </c>
      <c r="N1071" s="66">
        <f>IFERROR(IF(Ações!$B1071="","",VLOOKUP(Table_1[[#This Row],[AÇÕES]],'Dados Status Invest STOCKS'!A1057:AD1672,27)),0)</f>
        <v>4.03</v>
      </c>
      <c r="O1071" s="66">
        <f>IFERROR(IF(Ações!$L1071="","",Ações!$K1071*Ações!$L1071),0)</f>
        <v>0</v>
      </c>
      <c r="P1071" s="67">
        <f t="shared" si="16"/>
        <v>0.06</v>
      </c>
      <c r="Q1071" s="67">
        <f>IFERROR(Ações!$O1071/Ações!$M1071,0)</f>
        <v>0</v>
      </c>
      <c r="R1071" s="67">
        <f>IFERROR(IF(Ações!$B1071="","",VLOOKUP(Table_1[[#This Row],[AÇÕES]],'Dados Status Invest STOCKS'!A1057:AD1672,18)/100),0)</f>
        <v>0.43280000000000002</v>
      </c>
      <c r="S1071" s="65">
        <f>IFERROR(IF(Ações!$B1071="","",VLOOKUP(Table_1[[#This Row],[AÇÕES]],'Dados Status Invest STOCKS'!A1057:AD1672,25)/100),0)</f>
        <v>0</v>
      </c>
      <c r="T1071" s="67">
        <f>(1-Ações!$Q1071)*Ações!$R1071</f>
        <v>0.43280000000000002</v>
      </c>
      <c r="U1071" s="68">
        <f>IF(Ações!$S1071=0,Ações!$T1071,IF(Ações!$T1071=0,Ações!$S1071,AVERAGE(Ações!$S1071,Ações!$T1071)))</f>
        <v>0.43280000000000002</v>
      </c>
    </row>
    <row r="1072" spans="2:21" ht="15" customHeight="1" x14ac:dyDescent="0.2">
      <c r="B1072" s="63" t="str">
        <f>IFERROR('Dados Status Invest STOCKS'!A1059,"-")</f>
        <v>CMC</v>
      </c>
      <c r="C1072" s="45">
        <f>IFERROR((Ações!$D1072-Ações!$K1072)/Ações!$D1072,0)</f>
        <v>-3.0540540540540535</v>
      </c>
      <c r="D1072" s="46">
        <f>(Ações!$O1072)/0.06</f>
        <v>8.6950000000000021</v>
      </c>
      <c r="E1072" s="47">
        <f>IFERROR((Ações!$F1072-Ações!$K1072)/Ações!$F1072,0)</f>
        <v>0.24933305778561596</v>
      </c>
      <c r="F1072" s="46">
        <f>IF(OR(Ações!$N1072&lt;0,Ações!$M1072&lt;0),"",(22.5*Ações!$M1072*Ações!$N1072)^0.5)</f>
        <v>46.958242088050952</v>
      </c>
      <c r="G1072" s="47">
        <f>IFERROR((Ações!$H1072-Ações!$K1072)/Ações!$H1072,0)</f>
        <v>20.749686928215436</v>
      </c>
      <c r="H1072" s="48">
        <f>IFERROR(Ações!$I1072/(Ações!$P1072-Table_1[[#This Row],[CAGR LUCRO 5A]]),0)</f>
        <v>-1.7848384193695754</v>
      </c>
      <c r="I1072" s="48">
        <f>IF(Ações!$S1072&lt;0,"",Ações!$O1072*(1+Ações!$S1072))</f>
        <v>0.78140226000000013</v>
      </c>
      <c r="J1072" s="49">
        <f>IFERROR(IF(Ações!$B1072="","",(VLOOKUP(Table_1[[#This Row],[AÇÕES]],'Dados Status Invest STOCKS'!A1058:AD1673,4)/Table_1[[#This Row],[LPA]]))/100,0)</f>
        <v>1.536534446764092E-2</v>
      </c>
      <c r="K1072" s="64">
        <f>IFERROR(IF(Ações!$B1072="","",VLOOKUP(Table_1[[#This Row],[AÇÕES]],'Dados Status Invest STOCKS'!A1058:AD1673,2)),0)</f>
        <v>35.25</v>
      </c>
      <c r="L1072" s="65">
        <f>IFERROR(IF(Ações!$B1072="","",VLOOKUP(Table_1[[#This Row],[AÇÕES]],'Dados Status Invest STOCKS'!A1058:AD1673,3)/100),0)</f>
        <v>1.4800000000000001E-2</v>
      </c>
      <c r="M1072" s="66">
        <f>IFERROR(IF(Ações!$B1072="","",VLOOKUP(Table_1[[#This Row],[AÇÕES]],'Dados Status Invest STOCKS'!A1058:AD1673,28)),0)</f>
        <v>4.79</v>
      </c>
      <c r="N1072" s="66">
        <f>IFERROR(IF(Ações!$B1072="","",VLOOKUP(Table_1[[#This Row],[AÇÕES]],'Dados Status Invest STOCKS'!A1058:AD1673,27)),0)</f>
        <v>20.46</v>
      </c>
      <c r="O1072" s="66">
        <f>IFERROR(IF(Ações!$L1072="","",Ações!$K1072*Ações!$L1072),0)</f>
        <v>0.52170000000000005</v>
      </c>
      <c r="P1072" s="67">
        <f t="shared" si="16"/>
        <v>0.06</v>
      </c>
      <c r="Q1072" s="67">
        <f>IFERROR(Ações!$O1072/Ações!$M1072,0)</f>
        <v>0.10891440501043842</v>
      </c>
      <c r="R1072" s="67">
        <f>IFERROR(IF(Ações!$B1072="","",VLOOKUP(Table_1[[#This Row],[AÇÕES]],'Dados Status Invest STOCKS'!A1058:AD1673,18)/100),0)</f>
        <v>0.23399999999999999</v>
      </c>
      <c r="S1072" s="65">
        <f>IFERROR(IF(Ações!$B1072="","",VLOOKUP(Table_1[[#This Row],[AÇÕES]],'Dados Status Invest STOCKS'!A1058:AD1673,25)/100),0)</f>
        <v>0.49780000000000002</v>
      </c>
      <c r="T1072" s="67">
        <f>(1-Ações!$Q1072)*Ações!$R1072</f>
        <v>0.20851402922755738</v>
      </c>
      <c r="U1072" s="68">
        <f>IF(Ações!$S1072=0,Ações!$T1072,IF(Ações!$T1072=0,Ações!$S1072,AVERAGE(Ações!$S1072,Ações!$T1072)))</f>
        <v>0.35315701461377869</v>
      </c>
    </row>
    <row r="1073" spans="2:21" ht="15" customHeight="1" x14ac:dyDescent="0.2">
      <c r="B1073" s="63" t="str">
        <f>IFERROR('Dados Status Invest STOCKS'!A1060,"-")</f>
        <v>CMCL</v>
      </c>
      <c r="C1073" s="45">
        <f>IFERROR((Ações!$D1073-Ações!$K1073)/Ações!$D1073,0)</f>
        <v>-0.30151843817787416</v>
      </c>
      <c r="D1073" s="46">
        <f>(Ações!$O1073)/0.06</f>
        <v>8.8358333333333334</v>
      </c>
      <c r="E1073" s="47">
        <f>IFERROR((Ações!$F1073-Ações!$K1073)/Ações!$F1073,0)</f>
        <v>0.3648318264478847</v>
      </c>
      <c r="F1073" s="46">
        <f>IF(OR(Ações!$N1073&lt;0,Ações!$M1073&lt;0),"",(22.5*Ações!$M1073*Ações!$N1073)^0.5)</f>
        <v>18.105441171095499</v>
      </c>
      <c r="G1073" s="47">
        <f>IFERROR((Ações!$H1073-Ações!$K1073)/Ações!$H1073,0)</f>
        <v>6.2103651904690897</v>
      </c>
      <c r="H1073" s="48">
        <f>IFERROR(Ações!$I1073/(Ações!$P1073-Table_1[[#This Row],[CAGR LUCRO 5A]]),0)</f>
        <v>-2.2071389585198449</v>
      </c>
      <c r="I1073" s="48">
        <f>IF(Ações!$S1073&lt;0,"",Ações!$O1073*(1+Ações!$S1073))</f>
        <v>0.73961226499999999</v>
      </c>
      <c r="J1073" s="49">
        <f>IFERROR(IF(Ações!$B1073="","",(VLOOKUP(Table_1[[#This Row],[AÇÕES]],'Dados Status Invest STOCKS'!A1059:AD1674,4)/Table_1[[#This Row],[LPA]]))/100,0)</f>
        <v>8.8333333333333333E-2</v>
      </c>
      <c r="K1073" s="64">
        <f>IFERROR(IF(Ações!$B1073="","",VLOOKUP(Table_1[[#This Row],[AÇÕES]],'Dados Status Invest STOCKS'!A1059:AD1674,2)),0)</f>
        <v>11.5</v>
      </c>
      <c r="L1073" s="65">
        <f>IFERROR(IF(Ações!$B1073="","",VLOOKUP(Table_1[[#This Row],[AÇÕES]],'Dados Status Invest STOCKS'!A1059:AD1674,3)/100),0)</f>
        <v>4.6100000000000002E-2</v>
      </c>
      <c r="M1073" s="66">
        <f>IFERROR(IF(Ações!$B1073="","",VLOOKUP(Table_1[[#This Row],[AÇÕES]],'Dados Status Invest STOCKS'!A1059:AD1674,28)),0)</f>
        <v>1.1399999999999999</v>
      </c>
      <c r="N1073" s="66">
        <f>IFERROR(IF(Ações!$B1073="","",VLOOKUP(Table_1[[#This Row],[AÇÕES]],'Dados Status Invest STOCKS'!A1059:AD1674,27)),0)</f>
        <v>12.78</v>
      </c>
      <c r="O1073" s="66">
        <f>IFERROR(IF(Ações!$L1073="","",Ações!$K1073*Ações!$L1073),0)</f>
        <v>0.53015000000000001</v>
      </c>
      <c r="P1073" s="67">
        <f t="shared" si="16"/>
        <v>0.06</v>
      </c>
      <c r="Q1073" s="67">
        <f>IFERROR(Ações!$O1073/Ações!$M1073,0)</f>
        <v>0.46504385964912287</v>
      </c>
      <c r="R1073" s="67">
        <f>IFERROR(IF(Ações!$B1073="","",VLOOKUP(Table_1[[#This Row],[AÇÕES]],'Dados Status Invest STOCKS'!A1059:AD1674,18)/100),0)</f>
        <v>8.9399999999999993E-2</v>
      </c>
      <c r="S1073" s="65">
        <f>IFERROR(IF(Ações!$B1073="","",VLOOKUP(Table_1[[#This Row],[AÇÕES]],'Dados Status Invest STOCKS'!A1059:AD1674,25)/100),0)</f>
        <v>0.39510000000000001</v>
      </c>
      <c r="T1073" s="67">
        <f>(1-Ações!$Q1073)*Ações!$R1073</f>
        <v>4.7825078947368413E-2</v>
      </c>
      <c r="U1073" s="68">
        <f>IF(Ações!$S1073=0,Ações!$T1073,IF(Ações!$T1073=0,Ações!$S1073,AVERAGE(Ações!$S1073,Ações!$T1073)))</f>
        <v>0.22146253947368422</v>
      </c>
    </row>
    <row r="1074" spans="2:21" ht="15" customHeight="1" x14ac:dyDescent="0.2">
      <c r="B1074" s="63" t="str">
        <f>IFERROR('Dados Status Invest STOCKS'!A1061,"-")</f>
        <v>CMCM</v>
      </c>
      <c r="C1074" s="45">
        <f>IFERROR((Ações!$D1074-Ações!$K1074)/Ações!$D1074,0)</f>
        <v>0</v>
      </c>
      <c r="D1074" s="46">
        <f>(Ações!$O1074)/0.06</f>
        <v>0</v>
      </c>
      <c r="E1074" s="47">
        <f>IFERROR((Ações!$F1074-Ações!$K1074)/Ações!$F1074,0)</f>
        <v>0.81488925491243724</v>
      </c>
      <c r="F1074" s="46">
        <f>IF(OR(Ações!$N1074&lt;0,Ações!$M1074&lt;0),"",(22.5*Ações!$M1074*Ações!$N1074)^0.5)</f>
        <v>6.5366275708502775</v>
      </c>
      <c r="G1074" s="47">
        <f>IFERROR((Ações!$H1074-Ações!$K1074)/Ações!$H1074,0)</f>
        <v>0</v>
      </c>
      <c r="H1074" s="48">
        <f>IFERROR(Ações!$I1074/(Ações!$P1074-Table_1[[#This Row],[CAGR LUCRO 5A]]),0)</f>
        <v>0</v>
      </c>
      <c r="I1074" s="48">
        <f>IF(Ações!$S1074&lt;0,"",Ações!$O1074*(1+Ações!$S1074))</f>
        <v>0</v>
      </c>
      <c r="J1074" s="49">
        <f>IFERROR(IF(Ações!$B1074="","",(VLOOKUP(Table_1[[#This Row],[AÇÕES]],'Dados Status Invest STOCKS'!A1060:AD1675,4)/Table_1[[#This Row],[LPA]]))/100,0)</f>
        <v>0.06</v>
      </c>
      <c r="K1074" s="64">
        <f>IFERROR(IF(Ações!$B1074="","",VLOOKUP(Table_1[[#This Row],[AÇÕES]],'Dados Status Invest STOCKS'!A1060:AD1675,2)),0)</f>
        <v>1.21</v>
      </c>
      <c r="L1074" s="65">
        <f>IFERROR(IF(Ações!$B1074="","",VLOOKUP(Table_1[[#This Row],[AÇÕES]],'Dados Status Invest STOCKS'!A1060:AD1675,3)/100),0)</f>
        <v>0</v>
      </c>
      <c r="M1074" s="66">
        <f>IFERROR(IF(Ações!$B1074="","",VLOOKUP(Table_1[[#This Row],[AÇÕES]],'Dados Status Invest STOCKS'!A1060:AD1675,28)),0)</f>
        <v>0.45</v>
      </c>
      <c r="N1074" s="66">
        <f>IFERROR(IF(Ações!$B1074="","",VLOOKUP(Table_1[[#This Row],[AÇÕES]],'Dados Status Invest STOCKS'!A1060:AD1675,27)),0)</f>
        <v>4.22</v>
      </c>
      <c r="O1074" s="66">
        <f>IFERROR(IF(Ações!$L1074="","",Ações!$K1074*Ações!$L1074),0)</f>
        <v>0</v>
      </c>
      <c r="P1074" s="67">
        <f t="shared" si="16"/>
        <v>0.06</v>
      </c>
      <c r="Q1074" s="67">
        <f>IFERROR(Ações!$O1074/Ações!$M1074,0)</f>
        <v>0</v>
      </c>
      <c r="R1074" s="67">
        <f>IFERROR(IF(Ações!$B1074="","",VLOOKUP(Table_1[[#This Row],[AÇÕES]],'Dados Status Invest STOCKS'!A1060:AD1675,18)/100),0)</f>
        <v>0.1061</v>
      </c>
      <c r="S1074" s="65">
        <f>IFERROR(IF(Ações!$B1074="","",VLOOKUP(Table_1[[#This Row],[AÇÕES]],'Dados Status Invest STOCKS'!A1060:AD1675,25)/100),0)</f>
        <v>0.18510000000000001</v>
      </c>
      <c r="T1074" s="67">
        <f>(1-Ações!$Q1074)*Ações!$R1074</f>
        <v>0.1061</v>
      </c>
      <c r="U1074" s="68">
        <f>IF(Ações!$S1074=0,Ações!$T1074,IF(Ações!$T1074=0,Ações!$S1074,AVERAGE(Ações!$S1074,Ações!$T1074)))</f>
        <v>0.14560000000000001</v>
      </c>
    </row>
    <row r="1075" spans="2:21" ht="15" customHeight="1" x14ac:dyDescent="0.2">
      <c r="B1075" s="63" t="str">
        <f>IFERROR('Dados Status Invest STOCKS'!A1062,"-")</f>
        <v>CMCO</v>
      </c>
      <c r="C1075" s="45">
        <f>IFERROR((Ações!$D1075-Ações!$K1075)/Ações!$D1075,0)</f>
        <v>-10.538461538461538</v>
      </c>
      <c r="D1075" s="46">
        <f>(Ações!$O1075)/0.06</f>
        <v>4.03</v>
      </c>
      <c r="E1075" s="47">
        <f>IFERROR((Ações!$F1075-Ações!$K1075)/Ações!$F1075,0)</f>
        <v>-1.0913270617674604</v>
      </c>
      <c r="F1075" s="46">
        <f>IF(OR(Ações!$N1075&lt;0,Ações!$M1075&lt;0),"",(22.5*Ações!$M1075*Ações!$N1075)^0.5)</f>
        <v>22.234685740976868</v>
      </c>
      <c r="G1075" s="47">
        <f>IFERROR((Ações!$H1075-Ações!$K1075)/Ações!$H1075,0)</f>
        <v>0</v>
      </c>
      <c r="H1075" s="48">
        <f>IFERROR(Ações!$I1075/(Ações!$P1075-Table_1[[#This Row],[CAGR LUCRO 5A]]),0)</f>
        <v>0</v>
      </c>
      <c r="I1075" s="48" t="str">
        <f>IF(Ações!$S1075&lt;0,"",Ações!$O1075*(1+Ações!$S1075))</f>
        <v/>
      </c>
      <c r="J1075" s="49">
        <f>IFERROR(IF(Ações!$B1075="","",(VLOOKUP(Table_1[[#This Row],[AÇÕES]],'Dados Status Invest STOCKS'!A1061:AD1676,4)/Table_1[[#This Row],[LPA]]))/100,0)</f>
        <v>0.64505882352941168</v>
      </c>
      <c r="K1075" s="64">
        <f>IFERROR(IF(Ações!$B1075="","",VLOOKUP(Table_1[[#This Row],[AÇÕES]],'Dados Status Invest STOCKS'!A1061:AD1676,2)),0)</f>
        <v>46.5</v>
      </c>
      <c r="L1075" s="65">
        <f>IFERROR(IF(Ações!$B1075="","",VLOOKUP(Table_1[[#This Row],[AÇÕES]],'Dados Status Invest STOCKS'!A1061:AD1676,3)/100),0)</f>
        <v>5.1999999999999998E-3</v>
      </c>
      <c r="M1075" s="66">
        <f>IFERROR(IF(Ações!$B1075="","",VLOOKUP(Table_1[[#This Row],[AÇÕES]],'Dados Status Invest STOCKS'!A1061:AD1676,28)),0)</f>
        <v>0.85</v>
      </c>
      <c r="N1075" s="66">
        <f>IFERROR(IF(Ações!$B1075="","",VLOOKUP(Table_1[[#This Row],[AÇÕES]],'Dados Status Invest STOCKS'!A1061:AD1676,27)),0)</f>
        <v>25.85</v>
      </c>
      <c r="O1075" s="66">
        <f>IFERROR(IF(Ações!$L1075="","",Ações!$K1075*Ações!$L1075),0)</f>
        <v>0.24179999999999999</v>
      </c>
      <c r="P1075" s="67">
        <f t="shared" si="16"/>
        <v>0.06</v>
      </c>
      <c r="Q1075" s="67">
        <f>IFERROR(Ações!$O1075/Ações!$M1075,0)</f>
        <v>0.28447058823529409</v>
      </c>
      <c r="R1075" s="67">
        <f>IFERROR(IF(Ações!$B1075="","",VLOOKUP(Table_1[[#This Row],[AÇÕES]],'Dados Status Invest STOCKS'!A1061:AD1676,18)/100),0)</f>
        <v>3.2799999999999996E-2</v>
      </c>
      <c r="S1075" s="65">
        <f>IFERROR(IF(Ações!$B1075="","",VLOOKUP(Table_1[[#This Row],[AÇÕES]],'Dados Status Invest STOCKS'!A1061:AD1676,25)/100),0)</f>
        <v>-0.14199999999999999</v>
      </c>
      <c r="T1075" s="67">
        <f>(1-Ações!$Q1075)*Ações!$R1075</f>
        <v>2.3469364705882352E-2</v>
      </c>
      <c r="U1075" s="68">
        <f>IF(Ações!$S1075=0,Ações!$T1075,IF(Ações!$T1075=0,Ações!$S1075,AVERAGE(Ações!$S1075,Ações!$T1075)))</f>
        <v>-5.9265317647058821E-2</v>
      </c>
    </row>
    <row r="1076" spans="2:21" ht="15" customHeight="1" x14ac:dyDescent="0.2">
      <c r="B1076" s="63" t="str">
        <f>IFERROR('Dados Status Invest STOCKS'!A1063,"-")</f>
        <v>CMCSA</v>
      </c>
      <c r="C1076" s="45">
        <f>IFERROR((Ações!$D1076-Ações!$K1076)/Ações!$D1076,0)</f>
        <v>-1.9999999999999996</v>
      </c>
      <c r="D1076" s="46">
        <f>(Ações!$O1076)/0.06</f>
        <v>16.690000000000001</v>
      </c>
      <c r="E1076" s="47">
        <f>IFERROR((Ações!$F1076-Ações!$K1076)/Ações!$F1076,0)</f>
        <v>-0.29497403928404303</v>
      </c>
      <c r="F1076" s="46">
        <f>IF(OR(Ações!$N1076&lt;0,Ações!$M1076&lt;0),"",(22.5*Ações!$M1076*Ações!$N1076)^0.5)</f>
        <v>38.66486777424695</v>
      </c>
      <c r="G1076" s="47">
        <f>IFERROR((Ações!$H1076-Ações!$K1076)/Ações!$H1076,0)</f>
        <v>0.63413475244702133</v>
      </c>
      <c r="H1076" s="48">
        <f>IFERROR(Ações!$I1076/(Ações!$P1076-Table_1[[#This Row],[CAGR LUCRO 5A]]),0)</f>
        <v>136.8536649350651</v>
      </c>
      <c r="I1076" s="48">
        <f>IF(Ações!$S1076&lt;0,"",Ações!$O1076*(1+Ações!$S1076))</f>
        <v>1.0537732200000001</v>
      </c>
      <c r="J1076" s="49">
        <f>IFERROR(IF(Ações!$B1076="","",(VLOOKUP(Table_1[[#This Row],[AÇÕES]],'Dados Status Invest STOCKS'!A1062:AD1677,4)/Table_1[[#This Row],[LPA]]))/100,0)</f>
        <v>4.9842271293375394E-2</v>
      </c>
      <c r="K1076" s="64">
        <f>IFERROR(IF(Ações!$B1076="","",VLOOKUP(Table_1[[#This Row],[AÇÕES]],'Dados Status Invest STOCKS'!A1062:AD1677,2)),0)</f>
        <v>50.07</v>
      </c>
      <c r="L1076" s="65">
        <f>IFERROR(IF(Ações!$B1076="","",VLOOKUP(Table_1[[#This Row],[AÇÕES]],'Dados Status Invest STOCKS'!A1062:AD1677,3)/100),0)</f>
        <v>0.02</v>
      </c>
      <c r="M1076" s="66">
        <f>IFERROR(IF(Ações!$B1076="","",VLOOKUP(Table_1[[#This Row],[AÇÕES]],'Dados Status Invest STOCKS'!A1062:AD1677,28)),0)</f>
        <v>3.17</v>
      </c>
      <c r="N1076" s="66">
        <f>IFERROR(IF(Ações!$B1076="","",VLOOKUP(Table_1[[#This Row],[AÇÕES]],'Dados Status Invest STOCKS'!A1062:AD1677,27)),0)</f>
        <v>20.96</v>
      </c>
      <c r="O1076" s="66">
        <f>IFERROR(IF(Ações!$L1076="","",Ações!$K1076*Ações!$L1076),0)</f>
        <v>1.0014000000000001</v>
      </c>
      <c r="P1076" s="67">
        <f t="shared" si="16"/>
        <v>0.06</v>
      </c>
      <c r="Q1076" s="67">
        <f>IFERROR(Ações!$O1076/Ações!$M1076,0)</f>
        <v>0.31589905362776027</v>
      </c>
      <c r="R1076" s="67">
        <f>IFERROR(IF(Ações!$B1076="","",VLOOKUP(Table_1[[#This Row],[AÇÕES]],'Dados Status Invest STOCKS'!A1062:AD1677,18)/100),0)</f>
        <v>0.1512</v>
      </c>
      <c r="S1076" s="65">
        <f>IFERROR(IF(Ações!$B1076="","",VLOOKUP(Table_1[[#This Row],[AÇÕES]],'Dados Status Invest STOCKS'!A1062:AD1677,25)/100),0)</f>
        <v>5.2300000000000006E-2</v>
      </c>
      <c r="T1076" s="67">
        <f>(1-Ações!$Q1076)*Ações!$R1076</f>
        <v>0.10343606309148265</v>
      </c>
      <c r="U1076" s="68">
        <f>IF(Ações!$S1076=0,Ações!$T1076,IF(Ações!$T1076=0,Ações!$S1076,AVERAGE(Ações!$S1076,Ações!$T1076)))</f>
        <v>7.7868031545741331E-2</v>
      </c>
    </row>
    <row r="1077" spans="2:21" ht="15" customHeight="1" x14ac:dyDescent="0.2">
      <c r="B1077" s="63" t="str">
        <f>IFERROR('Dados Status Invest STOCKS'!A1064,"-")</f>
        <v>CMD</v>
      </c>
      <c r="C1077" s="45">
        <f>IFERROR((Ações!$D1077-Ações!$K1077)/Ações!$D1077,0)</f>
        <v>0</v>
      </c>
      <c r="D1077" s="46">
        <f>(Ações!$O1077)/0.06</f>
        <v>0</v>
      </c>
      <c r="E1077" s="47">
        <f>IFERROR((Ações!$F1077-Ações!$K1077)/Ações!$F1077,0)</f>
        <v>-2.6557243371220309</v>
      </c>
      <c r="F1077" s="46">
        <f>IF(OR(Ações!$N1077&lt;0,Ações!$M1077&lt;0),"",(22.5*Ações!$M1077*Ações!$N1077)^0.5)</f>
        <v>21.984699224688065</v>
      </c>
      <c r="G1077" s="47">
        <f>IFERROR((Ações!$H1077-Ações!$K1077)/Ações!$H1077,0)</f>
        <v>0</v>
      </c>
      <c r="H1077" s="48">
        <f>IFERROR(Ações!$I1077/(Ações!$P1077-Table_1[[#This Row],[CAGR LUCRO 5A]]),0)</f>
        <v>0</v>
      </c>
      <c r="I1077" s="48" t="str">
        <f>IF(Ações!$S1077&lt;0,"",Ações!$O1077*(1+Ações!$S1077))</f>
        <v/>
      </c>
      <c r="J1077" s="49">
        <f>IFERROR(IF(Ações!$B1077="","",(VLOOKUP(Table_1[[#This Row],[AÇÕES]],'Dados Status Invest STOCKS'!A1063:AD1678,4)/Table_1[[#This Row],[LPA]]))/100,0)</f>
        <v>0.58726495726495731</v>
      </c>
      <c r="K1077" s="64">
        <f>IFERROR(IF(Ações!$B1077="","",VLOOKUP(Table_1[[#This Row],[AÇÕES]],'Dados Status Invest STOCKS'!A1063:AD1678,2)),0)</f>
        <v>80.37</v>
      </c>
      <c r="L1077" s="65">
        <f>IFERROR(IF(Ações!$B1077="","",VLOOKUP(Table_1[[#This Row],[AÇÕES]],'Dados Status Invest STOCKS'!A1063:AD1678,3)/100),0)</f>
        <v>0</v>
      </c>
      <c r="M1077" s="66">
        <f>IFERROR(IF(Ações!$B1077="","",VLOOKUP(Table_1[[#This Row],[AÇÕES]],'Dados Status Invest STOCKS'!A1063:AD1678,28)),0)</f>
        <v>1.17</v>
      </c>
      <c r="N1077" s="66">
        <f>IFERROR(IF(Ações!$B1077="","",VLOOKUP(Table_1[[#This Row],[AÇÕES]],'Dados Status Invest STOCKS'!A1063:AD1678,27)),0)</f>
        <v>18.36</v>
      </c>
      <c r="O1077" s="66">
        <f>IFERROR(IF(Ações!$L1077="","",Ações!$K1077*Ações!$L1077),0)</f>
        <v>0</v>
      </c>
      <c r="P1077" s="67">
        <f t="shared" si="16"/>
        <v>0.06</v>
      </c>
      <c r="Q1077" s="67">
        <f>IFERROR(Ações!$O1077/Ações!$M1077,0)</f>
        <v>0</v>
      </c>
      <c r="R1077" s="67">
        <f>IFERROR(IF(Ações!$B1077="","",VLOOKUP(Table_1[[#This Row],[AÇÕES]],'Dados Status Invest STOCKS'!A1063:AD1678,18)/100),0)</f>
        <v>6.3700000000000007E-2</v>
      </c>
      <c r="S1077" s="65">
        <f>IFERROR(IF(Ações!$B1077="","",VLOOKUP(Table_1[[#This Row],[AÇÕES]],'Dados Status Invest STOCKS'!A1063:AD1678,25)/100),0)</f>
        <v>-0.22010000000000002</v>
      </c>
      <c r="T1077" s="67">
        <f>(1-Ações!$Q1077)*Ações!$R1077</f>
        <v>6.3700000000000007E-2</v>
      </c>
      <c r="U1077" s="68">
        <f>IF(Ações!$S1077=0,Ações!$T1077,IF(Ações!$T1077=0,Ações!$S1077,AVERAGE(Ações!$S1077,Ações!$T1077)))</f>
        <v>-7.8200000000000006E-2</v>
      </c>
    </row>
    <row r="1078" spans="2:21" ht="15" customHeight="1" x14ac:dyDescent="0.2">
      <c r="B1078" s="63" t="str">
        <f>IFERROR('Dados Status Invest STOCKS'!A1065,"-")</f>
        <v>CME</v>
      </c>
      <c r="C1078" s="45">
        <f>IFERROR((Ações!$D1078-Ações!$K1078)/Ações!$D1078,0)</f>
        <v>-0.96721311475409821</v>
      </c>
      <c r="D1078" s="46">
        <f>(Ações!$O1078)/0.06</f>
        <v>113.99375000000001</v>
      </c>
      <c r="E1078" s="47">
        <f>IFERROR((Ações!$F1078-Ações!$K1078)/Ações!$F1078,0)</f>
        <v>-1.0838998817351793</v>
      </c>
      <c r="F1078" s="46">
        <f>IF(OR(Ações!$N1078&lt;0,Ações!$M1078&lt;0),"",(22.5*Ações!$M1078*Ações!$N1078)^0.5)</f>
        <v>107.61073598856203</v>
      </c>
      <c r="G1078" s="47">
        <f>IFERROR((Ações!$H1078-Ações!$K1078)/Ações!$H1078,0)</f>
        <v>2.488165540700146</v>
      </c>
      <c r="H1078" s="48">
        <f>IFERROR(Ações!$I1078/(Ações!$P1078-Table_1[[#This Row],[CAGR LUCRO 5A]]),0)</f>
        <v>-150.68888095238097</v>
      </c>
      <c r="I1078" s="48">
        <f>IF(Ações!$S1078&lt;0,"",Ações!$O1078*(1+Ações!$S1078))</f>
        <v>7.5947196000000003</v>
      </c>
      <c r="J1078" s="49">
        <f>IFERROR(IF(Ações!$B1078="","",(VLOOKUP(Table_1[[#This Row],[AÇÕES]],'Dados Status Invest STOCKS'!A1064:AD1679,4)/Table_1[[#This Row],[LPA]]))/100,0)</f>
        <v>4.882005899705015E-2</v>
      </c>
      <c r="K1078" s="64">
        <f>IFERROR(IF(Ações!$B1078="","",VLOOKUP(Table_1[[#This Row],[AÇÕES]],'Dados Status Invest STOCKS'!A1064:AD1679,2)),0)</f>
        <v>224.25</v>
      </c>
      <c r="L1078" s="65">
        <f>IFERROR(IF(Ações!$B1078="","",VLOOKUP(Table_1[[#This Row],[AÇÕES]],'Dados Status Invest STOCKS'!A1064:AD1679,3)/100),0)</f>
        <v>3.0499999999999999E-2</v>
      </c>
      <c r="M1078" s="66">
        <f>IFERROR(IF(Ações!$B1078="","",VLOOKUP(Table_1[[#This Row],[AÇÕES]],'Dados Status Invest STOCKS'!A1064:AD1679,28)),0)</f>
        <v>6.78</v>
      </c>
      <c r="N1078" s="66">
        <f>IFERROR(IF(Ações!$B1078="","",VLOOKUP(Table_1[[#This Row],[AÇÕES]],'Dados Status Invest STOCKS'!A1064:AD1679,27)),0)</f>
        <v>75.91</v>
      </c>
      <c r="O1078" s="66">
        <f>IFERROR(IF(Ações!$L1078="","",Ações!$K1078*Ações!$L1078),0)</f>
        <v>6.8396249999999998</v>
      </c>
      <c r="P1078" s="67">
        <f t="shared" si="16"/>
        <v>0.06</v>
      </c>
      <c r="Q1078" s="67">
        <f>IFERROR(Ações!$O1078/Ações!$M1078,0)</f>
        <v>1.0087942477876106</v>
      </c>
      <c r="R1078" s="67">
        <f>IFERROR(IF(Ações!$B1078="","",VLOOKUP(Table_1[[#This Row],[AÇÕES]],'Dados Status Invest STOCKS'!A1064:AD1679,18)/100),0)</f>
        <v>8.929999999999999E-2</v>
      </c>
      <c r="S1078" s="65">
        <f>IFERROR(IF(Ações!$B1078="","",VLOOKUP(Table_1[[#This Row],[AÇÕES]],'Dados Status Invest STOCKS'!A1064:AD1679,25)/100),0)</f>
        <v>0.1104</v>
      </c>
      <c r="T1078" s="67">
        <f>(1-Ações!$Q1078)*Ações!$R1078</f>
        <v>-7.8532632743362832E-4</v>
      </c>
      <c r="U1078" s="68">
        <f>IF(Ações!$S1078=0,Ações!$T1078,IF(Ações!$T1078=0,Ações!$S1078,AVERAGE(Ações!$S1078,Ações!$T1078)))</f>
        <v>5.4807336836283187E-2</v>
      </c>
    </row>
    <row r="1079" spans="2:21" ht="15" customHeight="1" x14ac:dyDescent="0.2">
      <c r="B1079" s="63" t="str">
        <f>IFERROR('Dados Status Invest STOCKS'!A1066,"-")</f>
        <v>CMG</v>
      </c>
      <c r="C1079" s="45">
        <f>IFERROR((Ações!$D1079-Ações!$K1079)/Ações!$D1079,0)</f>
        <v>0</v>
      </c>
      <c r="D1079" s="46">
        <f>(Ações!$O1079)/0.06</f>
        <v>0</v>
      </c>
      <c r="E1079" s="47">
        <f>IFERROR((Ações!$F1079-Ações!$K1079)/Ações!$F1079,0)</f>
        <v>-5.5575066633357437</v>
      </c>
      <c r="F1079" s="46">
        <f>IF(OR(Ações!$N1079&lt;0,Ações!$M1079&lt;0),"",(22.5*Ações!$M1079*Ações!$N1079)^0.5)</f>
        <v>216.02265506191705</v>
      </c>
      <c r="G1079" s="47">
        <f>IFERROR((Ações!$H1079-Ações!$K1079)/Ações!$H1079,0)</f>
        <v>0</v>
      </c>
      <c r="H1079" s="48">
        <f>IFERROR(Ações!$I1079/(Ações!$P1079-Table_1[[#This Row],[CAGR LUCRO 5A]]),0)</f>
        <v>0</v>
      </c>
      <c r="I1079" s="48" t="str">
        <f>IF(Ações!$S1079&lt;0,"",Ações!$O1079*(1+Ações!$S1079))</f>
        <v/>
      </c>
      <c r="J1079" s="49">
        <f>IFERROR(IF(Ações!$B1079="","",(VLOOKUP(Table_1[[#This Row],[AÇÕES]],'Dados Status Invest STOCKS'!A1065:AD1680,4)/Table_1[[#This Row],[LPA]]))/100,0)</f>
        <v>2.221782178217822E-2</v>
      </c>
      <c r="K1079" s="64">
        <f>IFERROR(IF(Ações!$B1079="","",VLOOKUP(Table_1[[#This Row],[AÇÕES]],'Dados Status Invest STOCKS'!A1065:AD1680,2)),0)</f>
        <v>1416.57</v>
      </c>
      <c r="L1079" s="65">
        <f>IFERROR(IF(Ações!$B1079="","",VLOOKUP(Table_1[[#This Row],[AÇÕES]],'Dados Status Invest STOCKS'!A1065:AD1680,3)/100),0)</f>
        <v>0</v>
      </c>
      <c r="M1079" s="66">
        <f>IFERROR(IF(Ações!$B1079="","",VLOOKUP(Table_1[[#This Row],[AÇÕES]],'Dados Status Invest STOCKS'!A1065:AD1680,28)),0)</f>
        <v>25.25</v>
      </c>
      <c r="N1079" s="66">
        <f>IFERROR(IF(Ações!$B1079="","",VLOOKUP(Table_1[[#This Row],[AÇÕES]],'Dados Status Invest STOCKS'!A1065:AD1680,27)),0)</f>
        <v>82.14</v>
      </c>
      <c r="O1079" s="66">
        <f>IFERROR(IF(Ações!$L1079="","",Ações!$K1079*Ações!$L1079),0)</f>
        <v>0</v>
      </c>
      <c r="P1079" s="67">
        <f t="shared" si="16"/>
        <v>0.06</v>
      </c>
      <c r="Q1079" s="67">
        <f>IFERROR(Ações!$O1079/Ações!$M1079,0)</f>
        <v>0</v>
      </c>
      <c r="R1079" s="67">
        <f>IFERROR(IF(Ações!$B1079="","",VLOOKUP(Table_1[[#This Row],[AÇÕES]],'Dados Status Invest STOCKS'!A1065:AD1680,18)/100),0)</f>
        <v>0.30740000000000001</v>
      </c>
      <c r="S1079" s="65">
        <f>IFERROR(IF(Ações!$B1079="","",VLOOKUP(Table_1[[#This Row],[AÇÕES]],'Dados Status Invest STOCKS'!A1065:AD1680,25)/100),0)</f>
        <v>-5.6399999999999999E-2</v>
      </c>
      <c r="T1079" s="67">
        <f>(1-Ações!$Q1079)*Ações!$R1079</f>
        <v>0.30740000000000001</v>
      </c>
      <c r="U1079" s="68">
        <f>IF(Ações!$S1079=0,Ações!$T1079,IF(Ações!$T1079=0,Ações!$S1079,AVERAGE(Ações!$S1079,Ações!$T1079)))</f>
        <v>0.1255</v>
      </c>
    </row>
    <row r="1080" spans="2:21" ht="15" customHeight="1" x14ac:dyDescent="0.2">
      <c r="B1080" s="63" t="str">
        <f>IFERROR('Dados Status Invest STOCKS'!A1067,"-")</f>
        <v>CMI</v>
      </c>
      <c r="C1080" s="45">
        <f>IFERROR((Ações!$D1080-Ações!$K1080)/Ações!$D1080,0)</f>
        <v>-1.3999999999999997</v>
      </c>
      <c r="D1080" s="46">
        <f>(Ações!$O1080)/0.06</f>
        <v>93.333333333333343</v>
      </c>
      <c r="E1080" s="47">
        <f>IFERROR((Ações!$F1080-Ações!$K1080)/Ações!$F1080,0)</f>
        <v>-0.53372551664367351</v>
      </c>
      <c r="F1080" s="46">
        <f>IF(OR(Ações!$N1080&lt;0,Ações!$M1080&lt;0),"",(22.5*Ações!$M1080*Ações!$N1080)^0.5)</f>
        <v>146.04960116344034</v>
      </c>
      <c r="G1080" s="47">
        <f>IFERROR((Ações!$H1080-Ações!$K1080)/Ações!$H1080,0)</f>
        <v>0.63442498095963462</v>
      </c>
      <c r="H1080" s="48">
        <f>IFERROR(Ações!$I1080/(Ações!$P1080-Table_1[[#This Row],[CAGR LUCRO 5A]]),0)</f>
        <v>612.73333333333358</v>
      </c>
      <c r="I1080" s="48">
        <f>IF(Ações!$S1080&lt;0,"",Ações!$O1080*(1+Ações!$S1080))</f>
        <v>5.8822400000000004</v>
      </c>
      <c r="J1080" s="49">
        <f>IFERROR(IF(Ações!$B1080="","",(VLOOKUP(Table_1[[#This Row],[AÇÕES]],'Dados Status Invest STOCKS'!A1066:AD1681,4)/Table_1[[#This Row],[LPA]]))/100,0)</f>
        <v>9.422827496757458E-3</v>
      </c>
      <c r="K1080" s="64">
        <f>IFERROR(IF(Ações!$B1080="","",VLOOKUP(Table_1[[#This Row],[AÇÕES]],'Dados Status Invest STOCKS'!A1066:AD1681,2)),0)</f>
        <v>224</v>
      </c>
      <c r="L1080" s="65">
        <f>IFERROR(IF(Ações!$B1080="","",VLOOKUP(Table_1[[#This Row],[AÇÕES]],'Dados Status Invest STOCKS'!A1066:AD1681,3)/100),0)</f>
        <v>2.5000000000000001E-2</v>
      </c>
      <c r="M1080" s="66">
        <f>IFERROR(IF(Ações!$B1080="","",VLOOKUP(Table_1[[#This Row],[AÇÕES]],'Dados Status Invest STOCKS'!A1066:AD1681,28)),0)</f>
        <v>15.42</v>
      </c>
      <c r="N1080" s="66">
        <f>IFERROR(IF(Ações!$B1080="","",VLOOKUP(Table_1[[#This Row],[AÇÕES]],'Dados Status Invest STOCKS'!A1066:AD1681,27)),0)</f>
        <v>61.48</v>
      </c>
      <c r="O1080" s="66">
        <f>IFERROR(IF(Ações!$L1080="","",Ações!$K1080*Ações!$L1080),0)</f>
        <v>5.6000000000000005</v>
      </c>
      <c r="P1080" s="67">
        <f t="shared" si="16"/>
        <v>0.06</v>
      </c>
      <c r="Q1080" s="67">
        <f>IFERROR(Ações!$O1080/Ações!$M1080,0)</f>
        <v>0.36316472114137488</v>
      </c>
      <c r="R1080" s="67">
        <f>IFERROR(IF(Ações!$B1080="","",VLOOKUP(Table_1[[#This Row],[AÇÕES]],'Dados Status Invest STOCKS'!A1066:AD1681,18)/100),0)</f>
        <v>0.25079999999999997</v>
      </c>
      <c r="S1080" s="65">
        <f>IFERROR(IF(Ações!$B1080="","",VLOOKUP(Table_1[[#This Row],[AÇÕES]],'Dados Status Invest STOCKS'!A1066:AD1681,25)/100),0)</f>
        <v>5.04E-2</v>
      </c>
      <c r="T1080" s="67">
        <f>(1-Ações!$Q1080)*Ações!$R1080</f>
        <v>0.15971828793774315</v>
      </c>
      <c r="U1080" s="68">
        <f>IF(Ações!$S1080=0,Ações!$T1080,IF(Ações!$T1080=0,Ações!$S1080,AVERAGE(Ações!$S1080,Ações!$T1080)))</f>
        <v>0.10505914396887157</v>
      </c>
    </row>
    <row r="1081" spans="2:21" ht="15" customHeight="1" x14ac:dyDescent="0.2">
      <c r="B1081" s="63" t="str">
        <f>IFERROR('Dados Status Invest STOCKS'!A1068,"-")</f>
        <v>CMLF</v>
      </c>
      <c r="C1081" s="45">
        <f>IFERROR((Ações!$D1081-Ações!$K1081)/Ações!$D1081,0)</f>
        <v>0</v>
      </c>
      <c r="D1081" s="46">
        <f>(Ações!$O1081)/0.06</f>
        <v>0</v>
      </c>
      <c r="E1081" s="47">
        <f>IFERROR((Ações!$F1081-Ações!$K1081)/Ações!$F1081,0)</f>
        <v>0</v>
      </c>
      <c r="F1081" s="46" t="str">
        <f>IF(OR(Ações!$N1081&lt;0,Ações!$M1081&lt;0),"",(22.5*Ações!$M1081*Ações!$N1081)^0.5)</f>
        <v/>
      </c>
      <c r="G1081" s="47">
        <f>IFERROR((Ações!$H1081-Ações!$K1081)/Ações!$H1081,0)</f>
        <v>0</v>
      </c>
      <c r="H1081" s="48">
        <f>IFERROR(Ações!$I1081/(Ações!$P1081-Table_1[[#This Row],[CAGR LUCRO 5A]]),0)</f>
        <v>0</v>
      </c>
      <c r="I1081" s="48">
        <f>IF(Ações!$S1081&lt;0,"",Ações!$O1081*(1+Ações!$S1081))</f>
        <v>0</v>
      </c>
      <c r="J1081" s="49">
        <f>IFERROR(IF(Ações!$B1081="","",(VLOOKUP(Table_1[[#This Row],[AÇÕES]],'Dados Status Invest STOCKS'!A1067:AD1682,4)/Table_1[[#This Row],[LPA]]))/100,0)</f>
        <v>0.10452830188679245</v>
      </c>
      <c r="K1081" s="64">
        <f>IFERROR(IF(Ações!$B1081="","",VLOOKUP(Table_1[[#This Row],[AÇÕES]],'Dados Status Invest STOCKS'!A1067:AD1682,2)),0)</f>
        <v>11.72</v>
      </c>
      <c r="L1081" s="65">
        <f>IFERROR(IF(Ações!$B1081="","",VLOOKUP(Table_1[[#This Row],[AÇÕES]],'Dados Status Invest STOCKS'!A1067:AD1682,3)/100),0)</f>
        <v>0</v>
      </c>
      <c r="M1081" s="66">
        <f>IFERROR(IF(Ações!$B1081="","",VLOOKUP(Table_1[[#This Row],[AÇÕES]],'Dados Status Invest STOCKS'!A1067:AD1682,28)),0)</f>
        <v>-1.06</v>
      </c>
      <c r="N1081" s="66">
        <f>IFERROR(IF(Ações!$B1081="","",VLOOKUP(Table_1[[#This Row],[AÇÕES]],'Dados Status Invest STOCKS'!A1067:AD1682,27)),0)</f>
        <v>0.09</v>
      </c>
      <c r="O1081" s="66">
        <f>IFERROR(IF(Ações!$L1081="","",Ações!$K1081*Ações!$L1081),0)</f>
        <v>0</v>
      </c>
      <c r="P1081" s="67">
        <f t="shared" si="16"/>
        <v>0.06</v>
      </c>
      <c r="Q1081" s="67">
        <f>IFERROR(Ações!$O1081/Ações!$M1081,0)</f>
        <v>0</v>
      </c>
      <c r="R1081" s="67">
        <f>IFERROR(IF(Ações!$B1081="","",VLOOKUP(Table_1[[#This Row],[AÇÕES]],'Dados Status Invest STOCKS'!A1067:AD1682,18)/100),0)</f>
        <v>-11.7058</v>
      </c>
      <c r="S1081" s="65">
        <f>IFERROR(IF(Ações!$B1081="","",VLOOKUP(Table_1[[#This Row],[AÇÕES]],'Dados Status Invest STOCKS'!A1067:AD1682,25)/100),0)</f>
        <v>0</v>
      </c>
      <c r="T1081" s="67">
        <f>(1-Ações!$Q1081)*Ações!$R1081</f>
        <v>-11.7058</v>
      </c>
      <c r="U1081" s="68">
        <f>IF(Ações!$S1081=0,Ações!$T1081,IF(Ações!$T1081=0,Ações!$S1081,AVERAGE(Ações!$S1081,Ações!$T1081)))</f>
        <v>-11.7058</v>
      </c>
    </row>
    <row r="1082" spans="2:21" ht="15" customHeight="1" x14ac:dyDescent="0.2">
      <c r="B1082" s="63" t="str">
        <f>IFERROR('Dados Status Invest STOCKS'!A1069,"-")</f>
        <v>CMLFU</v>
      </c>
      <c r="C1082" s="45">
        <f>IFERROR((Ações!$D1082-Ações!$K1082)/Ações!$D1082,0)</f>
        <v>0</v>
      </c>
      <c r="D1082" s="46">
        <f>(Ações!$O1082)/0.06</f>
        <v>0</v>
      </c>
      <c r="E1082" s="47">
        <f>IFERROR((Ações!$F1082-Ações!$K1082)/Ações!$F1082,0)</f>
        <v>0</v>
      </c>
      <c r="F1082" s="46" t="str">
        <f>IF(OR(Ações!$N1082&lt;0,Ações!$M1082&lt;0),"",(22.5*Ações!$M1082*Ações!$N1082)^0.5)</f>
        <v/>
      </c>
      <c r="G1082" s="47">
        <f>IFERROR((Ações!$H1082-Ações!$K1082)/Ações!$H1082,0)</f>
        <v>0</v>
      </c>
      <c r="H1082" s="48">
        <f>IFERROR(Ações!$I1082/(Ações!$P1082-Table_1[[#This Row],[CAGR LUCRO 5A]]),0)</f>
        <v>0</v>
      </c>
      <c r="I1082" s="48">
        <f>IF(Ações!$S1082&lt;0,"",Ações!$O1082*(1+Ações!$S1082))</f>
        <v>0</v>
      </c>
      <c r="J1082" s="49">
        <f>IFERROR(IF(Ações!$B1082="","",(VLOOKUP(Table_1[[#This Row],[AÇÕES]],'Dados Status Invest STOCKS'!A1068:AD1683,4)/Table_1[[#This Row],[LPA]]))/100,0)</f>
        <v>0.12150943396226416</v>
      </c>
      <c r="K1082" s="64">
        <f>IFERROR(IF(Ações!$B1082="","",VLOOKUP(Table_1[[#This Row],[AÇÕES]],'Dados Status Invest STOCKS'!A1068:AD1683,2)),0)</f>
        <v>13.62</v>
      </c>
      <c r="L1082" s="65">
        <f>IFERROR(IF(Ações!$B1082="","",VLOOKUP(Table_1[[#This Row],[AÇÕES]],'Dados Status Invest STOCKS'!A1068:AD1683,3)/100),0)</f>
        <v>0</v>
      </c>
      <c r="M1082" s="66">
        <f>IFERROR(IF(Ações!$B1082="","",VLOOKUP(Table_1[[#This Row],[AÇÕES]],'Dados Status Invest STOCKS'!A1068:AD1683,28)),0)</f>
        <v>-1.06</v>
      </c>
      <c r="N1082" s="66">
        <f>IFERROR(IF(Ações!$B1082="","",VLOOKUP(Table_1[[#This Row],[AÇÕES]],'Dados Status Invest STOCKS'!A1068:AD1683,27)),0)</f>
        <v>0.09</v>
      </c>
      <c r="O1082" s="66">
        <f>IFERROR(IF(Ações!$L1082="","",Ações!$K1082*Ações!$L1082),0)</f>
        <v>0</v>
      </c>
      <c r="P1082" s="67">
        <f t="shared" si="16"/>
        <v>0.06</v>
      </c>
      <c r="Q1082" s="67">
        <f>IFERROR(Ações!$O1082/Ações!$M1082,0)</f>
        <v>0</v>
      </c>
      <c r="R1082" s="67">
        <f>IFERROR(IF(Ações!$B1082="","",VLOOKUP(Table_1[[#This Row],[AÇÕES]],'Dados Status Invest STOCKS'!A1068:AD1683,18)/100),0)</f>
        <v>-11.7058</v>
      </c>
      <c r="S1082" s="65">
        <f>IFERROR(IF(Ações!$B1082="","",VLOOKUP(Table_1[[#This Row],[AÇÕES]],'Dados Status Invest STOCKS'!A1068:AD1683,25)/100),0)</f>
        <v>0</v>
      </c>
      <c r="T1082" s="67">
        <f>(1-Ações!$Q1082)*Ações!$R1082</f>
        <v>-11.7058</v>
      </c>
      <c r="U1082" s="68">
        <f>IF(Ações!$S1082=0,Ações!$T1082,IF(Ações!$T1082=0,Ações!$S1082,AVERAGE(Ações!$S1082,Ações!$T1082)))</f>
        <v>-11.7058</v>
      </c>
    </row>
    <row r="1083" spans="2:21" ht="15" customHeight="1" x14ac:dyDescent="0.2">
      <c r="B1083" s="63" t="str">
        <f>IFERROR('Dados Status Invest STOCKS'!A1070,"-")</f>
        <v>CMLFW</v>
      </c>
      <c r="C1083" s="45">
        <f>IFERROR((Ações!$D1083-Ações!$K1083)/Ações!$D1083,0)</f>
        <v>0</v>
      </c>
      <c r="D1083" s="46">
        <f>(Ações!$O1083)/0.06</f>
        <v>0</v>
      </c>
      <c r="E1083" s="47">
        <f>IFERROR((Ações!$F1083-Ações!$K1083)/Ações!$F1083,0)</f>
        <v>0</v>
      </c>
      <c r="F1083" s="46" t="str">
        <f>IF(OR(Ações!$N1083&lt;0,Ações!$M1083&lt;0),"",(22.5*Ações!$M1083*Ações!$N1083)^0.5)</f>
        <v/>
      </c>
      <c r="G1083" s="47">
        <f>IFERROR((Ações!$H1083-Ações!$K1083)/Ações!$H1083,0)</f>
        <v>0</v>
      </c>
      <c r="H1083" s="48">
        <f>IFERROR(Ações!$I1083/(Ações!$P1083-Table_1[[#This Row],[CAGR LUCRO 5A]]),0)</f>
        <v>0</v>
      </c>
      <c r="I1083" s="48">
        <f>IF(Ações!$S1083&lt;0,"",Ações!$O1083*(1+Ações!$S1083))</f>
        <v>0</v>
      </c>
      <c r="J1083" s="49">
        <f>IFERROR(IF(Ações!$B1083="","",(VLOOKUP(Table_1[[#This Row],[AÇÕES]],'Dados Status Invest STOCKS'!A1069:AD1684,4)/Table_1[[#This Row],[LPA]]))/100,0)</f>
        <v>3.528301886792453E-2</v>
      </c>
      <c r="K1083" s="64">
        <f>IFERROR(IF(Ações!$B1083="","",VLOOKUP(Table_1[[#This Row],[AÇÕES]],'Dados Status Invest STOCKS'!A1069:AD1684,2)),0)</f>
        <v>3.96</v>
      </c>
      <c r="L1083" s="65">
        <f>IFERROR(IF(Ações!$B1083="","",VLOOKUP(Table_1[[#This Row],[AÇÕES]],'Dados Status Invest STOCKS'!A1069:AD1684,3)/100),0)</f>
        <v>0</v>
      </c>
      <c r="M1083" s="66">
        <f>IFERROR(IF(Ações!$B1083="","",VLOOKUP(Table_1[[#This Row],[AÇÕES]],'Dados Status Invest STOCKS'!A1069:AD1684,28)),0)</f>
        <v>-1.06</v>
      </c>
      <c r="N1083" s="66">
        <f>IFERROR(IF(Ações!$B1083="","",VLOOKUP(Table_1[[#This Row],[AÇÕES]],'Dados Status Invest STOCKS'!A1069:AD1684,27)),0)</f>
        <v>0.09</v>
      </c>
      <c r="O1083" s="66">
        <f>IFERROR(IF(Ações!$L1083="","",Ações!$K1083*Ações!$L1083),0)</f>
        <v>0</v>
      </c>
      <c r="P1083" s="67">
        <f t="shared" si="16"/>
        <v>0.06</v>
      </c>
      <c r="Q1083" s="67">
        <f>IFERROR(Ações!$O1083/Ações!$M1083,0)</f>
        <v>0</v>
      </c>
      <c r="R1083" s="67">
        <f>IFERROR(IF(Ações!$B1083="","",VLOOKUP(Table_1[[#This Row],[AÇÕES]],'Dados Status Invest STOCKS'!A1069:AD1684,18)/100),0)</f>
        <v>-11.7058</v>
      </c>
      <c r="S1083" s="65">
        <f>IFERROR(IF(Ações!$B1083="","",VLOOKUP(Table_1[[#This Row],[AÇÕES]],'Dados Status Invest STOCKS'!A1069:AD1684,25)/100),0)</f>
        <v>0</v>
      </c>
      <c r="T1083" s="67">
        <f>(1-Ações!$Q1083)*Ações!$R1083</f>
        <v>-11.7058</v>
      </c>
      <c r="U1083" s="68">
        <f>IF(Ações!$S1083=0,Ações!$T1083,IF(Ações!$T1083=0,Ações!$S1083,AVERAGE(Ações!$S1083,Ações!$T1083)))</f>
        <v>-11.7058</v>
      </c>
    </row>
    <row r="1084" spans="2:21" ht="15" customHeight="1" x14ac:dyDescent="0.2">
      <c r="B1084" s="63" t="str">
        <f>IFERROR('Dados Status Invest STOCKS'!A1071,"-")</f>
        <v>CMLS</v>
      </c>
      <c r="C1084" s="45">
        <f>IFERROR((Ações!$D1084-Ações!$K1084)/Ações!$D1084,0)</f>
        <v>0</v>
      </c>
      <c r="D1084" s="46">
        <f>(Ações!$O1084)/0.06</f>
        <v>0</v>
      </c>
      <c r="E1084" s="47">
        <f>IFERROR((Ações!$F1084-Ações!$K1084)/Ações!$F1084,0)</f>
        <v>0</v>
      </c>
      <c r="F1084" s="46" t="str">
        <f>IF(OR(Ações!$N1084&lt;0,Ações!$M1084&lt;0),"",(22.5*Ações!$M1084*Ações!$N1084)^0.5)</f>
        <v/>
      </c>
      <c r="G1084" s="47">
        <f>IFERROR((Ações!$H1084-Ações!$K1084)/Ações!$H1084,0)</f>
        <v>0</v>
      </c>
      <c r="H1084" s="48">
        <f>IFERROR(Ações!$I1084/(Ações!$P1084-Table_1[[#This Row],[CAGR LUCRO 5A]]),0)</f>
        <v>0</v>
      </c>
      <c r="I1084" s="48">
        <f>IF(Ações!$S1084&lt;0,"",Ações!$O1084*(1+Ações!$S1084))</f>
        <v>0</v>
      </c>
      <c r="J1084" s="49">
        <f>IFERROR(IF(Ações!$B1084="","",(VLOOKUP(Table_1[[#This Row],[AÇÕES]],'Dados Status Invest STOCKS'!A1070:AD1685,4)/Table_1[[#This Row],[LPA]]))/100,0)</f>
        <v>117.04666666666667</v>
      </c>
      <c r="K1084" s="64">
        <f>IFERROR(IF(Ações!$B1084="","",VLOOKUP(Table_1[[#This Row],[AÇÕES]],'Dados Status Invest STOCKS'!A1070:AD1685,2)),0)</f>
        <v>10.43</v>
      </c>
      <c r="L1084" s="65">
        <f>IFERROR(IF(Ações!$B1084="","",VLOOKUP(Table_1[[#This Row],[AÇÕES]],'Dados Status Invest STOCKS'!A1070:AD1685,3)/100),0)</f>
        <v>0</v>
      </c>
      <c r="M1084" s="66">
        <f>IFERROR(IF(Ações!$B1084="","",VLOOKUP(Table_1[[#This Row],[AÇÕES]],'Dados Status Invest STOCKS'!A1070:AD1685,28)),0)</f>
        <v>-0.03</v>
      </c>
      <c r="N1084" s="66">
        <f>IFERROR(IF(Ações!$B1084="","",VLOOKUP(Table_1[[#This Row],[AÇÕES]],'Dados Status Invest STOCKS'!A1070:AD1685,27)),0)</f>
        <v>19.53</v>
      </c>
      <c r="O1084" s="66">
        <f>IFERROR(IF(Ações!$L1084="","",Ações!$K1084*Ações!$L1084),0)</f>
        <v>0</v>
      </c>
      <c r="P1084" s="67">
        <f t="shared" si="16"/>
        <v>0.06</v>
      </c>
      <c r="Q1084" s="67">
        <f>IFERROR(Ações!$O1084/Ações!$M1084,0)</f>
        <v>0</v>
      </c>
      <c r="R1084" s="67">
        <f>IFERROR(IF(Ações!$B1084="","",VLOOKUP(Table_1[[#This Row],[AÇÕES]],'Dados Status Invest STOCKS'!A1070:AD1685,18)/100),0)</f>
        <v>-1.5E-3</v>
      </c>
      <c r="S1084" s="65">
        <f>IFERROR(IF(Ações!$B1084="","",VLOOKUP(Table_1[[#This Row],[AÇÕES]],'Dados Status Invest STOCKS'!A1070:AD1685,25)/100),0)</f>
        <v>0</v>
      </c>
      <c r="T1084" s="67">
        <f>(1-Ações!$Q1084)*Ações!$R1084</f>
        <v>-1.5E-3</v>
      </c>
      <c r="U1084" s="68">
        <f>IF(Ações!$S1084=0,Ações!$T1084,IF(Ações!$T1084=0,Ações!$S1084,AVERAGE(Ações!$S1084,Ações!$T1084)))</f>
        <v>-1.5E-3</v>
      </c>
    </row>
    <row r="1085" spans="2:21" ht="15" customHeight="1" x14ac:dyDescent="0.2">
      <c r="B1085" s="63" t="str">
        <f>IFERROR('Dados Status Invest STOCKS'!A1072,"-")</f>
        <v>CMP</v>
      </c>
      <c r="C1085" s="45">
        <f>IFERROR((Ações!$D1085-Ações!$K1085)/Ações!$D1085,0)</f>
        <v>-0.36986301369863006</v>
      </c>
      <c r="D1085" s="46">
        <f>(Ações!$O1085)/0.06</f>
        <v>38.471000000000004</v>
      </c>
      <c r="E1085" s="47">
        <f>IFERROR((Ações!$F1085-Ações!$K1085)/Ações!$F1085,0)</f>
        <v>0</v>
      </c>
      <c r="F1085" s="46" t="str">
        <f>IF(OR(Ações!$N1085&lt;0,Ações!$M1085&lt;0),"",(22.5*Ações!$M1085*Ações!$N1085)^0.5)</f>
        <v/>
      </c>
      <c r="G1085" s="47">
        <f>IFERROR((Ações!$H1085-Ações!$K1085)/Ações!$H1085,0)</f>
        <v>0</v>
      </c>
      <c r="H1085" s="48">
        <f>IFERROR(Ações!$I1085/(Ações!$P1085-Table_1[[#This Row],[CAGR LUCRO 5A]]),0)</f>
        <v>0</v>
      </c>
      <c r="I1085" s="48" t="str">
        <f>IF(Ações!$S1085&lt;0,"",Ações!$O1085*(1+Ações!$S1085))</f>
        <v/>
      </c>
      <c r="J1085" s="49">
        <f>IFERROR(IF(Ações!$B1085="","",(VLOOKUP(Table_1[[#This Row],[AÇÕES]],'Dados Status Invest STOCKS'!A1071:AD1686,4)/Table_1[[#This Row],[LPA]]))/100,0)</f>
        <v>3.7855227882037532E-2</v>
      </c>
      <c r="K1085" s="64">
        <f>IFERROR(IF(Ações!$B1085="","",VLOOKUP(Table_1[[#This Row],[AÇÕES]],'Dados Status Invest STOCKS'!A1071:AD1686,2)),0)</f>
        <v>52.7</v>
      </c>
      <c r="L1085" s="65">
        <f>IFERROR(IF(Ações!$B1085="","",VLOOKUP(Table_1[[#This Row],[AÇÕES]],'Dados Status Invest STOCKS'!A1071:AD1686,3)/100),0)</f>
        <v>4.3799999999999999E-2</v>
      </c>
      <c r="M1085" s="66">
        <f>IFERROR(IF(Ações!$B1085="","",VLOOKUP(Table_1[[#This Row],[AÇÕES]],'Dados Status Invest STOCKS'!A1071:AD1686,28)),0)</f>
        <v>-3.73</v>
      </c>
      <c r="N1085" s="66">
        <f>IFERROR(IF(Ações!$B1085="","",VLOOKUP(Table_1[[#This Row],[AÇÕES]],'Dados Status Invest STOCKS'!A1071:AD1686,27)),0)</f>
        <v>5.48</v>
      </c>
      <c r="O1085" s="66">
        <f>IFERROR(IF(Ações!$L1085="","",Ações!$K1085*Ações!$L1085),0)</f>
        <v>2.3082600000000002</v>
      </c>
      <c r="P1085" s="67">
        <f t="shared" si="16"/>
        <v>0.06</v>
      </c>
      <c r="Q1085" s="67">
        <f>IFERROR(Ações!$O1085/Ações!$M1085,0)</f>
        <v>-0.61883646112600543</v>
      </c>
      <c r="R1085" s="67">
        <f>IFERROR(IF(Ações!$B1085="","",VLOOKUP(Table_1[[#This Row],[AÇÕES]],'Dados Status Invest STOCKS'!A1071:AD1686,18)/100),0)</f>
        <v>-0.68110000000000004</v>
      </c>
      <c r="S1085" s="65">
        <f>IFERROR(IF(Ações!$B1085="","",VLOOKUP(Table_1[[#This Row],[AÇÕES]],'Dados Status Invest STOCKS'!A1071:AD1686,25)/100),0)</f>
        <v>-0.17760000000000001</v>
      </c>
      <c r="T1085" s="67">
        <f>(1-Ações!$Q1085)*Ações!$R1085</f>
        <v>-1.1025895136729222</v>
      </c>
      <c r="U1085" s="68">
        <f>IF(Ações!$S1085=0,Ações!$T1085,IF(Ações!$T1085=0,Ações!$S1085,AVERAGE(Ações!$S1085,Ações!$T1085)))</f>
        <v>-0.64009475683646111</v>
      </c>
    </row>
    <row r="1086" spans="2:21" ht="15" customHeight="1" x14ac:dyDescent="0.2">
      <c r="B1086" s="63" t="str">
        <f>IFERROR('Dados Status Invest STOCKS'!A1073,"-")</f>
        <v>CMPI</v>
      </c>
      <c r="C1086" s="45">
        <f>IFERROR((Ações!$D1086-Ações!$K1086)/Ações!$D1086,0)</f>
        <v>0</v>
      </c>
      <c r="D1086" s="46">
        <f>(Ações!$O1086)/0.06</f>
        <v>0</v>
      </c>
      <c r="E1086" s="47">
        <f>IFERROR((Ações!$F1086-Ações!$K1086)/Ações!$F1086,0)</f>
        <v>0</v>
      </c>
      <c r="F1086" s="46" t="str">
        <f>IF(OR(Ações!$N1086&lt;0,Ações!$M1086&lt;0),"",(22.5*Ações!$M1086*Ações!$N1086)^0.5)</f>
        <v/>
      </c>
      <c r="G1086" s="47">
        <f>IFERROR((Ações!$H1086-Ações!$K1086)/Ações!$H1086,0)</f>
        <v>0</v>
      </c>
      <c r="H1086" s="48">
        <f>IFERROR(Ações!$I1086/(Ações!$P1086-Table_1[[#This Row],[CAGR LUCRO 5A]]),0)</f>
        <v>0</v>
      </c>
      <c r="I1086" s="48">
        <f>IF(Ações!$S1086&lt;0,"",Ações!$O1086*(1+Ações!$S1086))</f>
        <v>0</v>
      </c>
      <c r="J1086" s="49">
        <f>IFERROR(IF(Ações!$B1086="","",(VLOOKUP(Table_1[[#This Row],[AÇÕES]],'Dados Status Invest STOCKS'!A1072:AD1687,4)/Table_1[[#This Row],[LPA]]))/100,0)</f>
        <v>2.9670329670329672E-3</v>
      </c>
      <c r="K1086" s="64">
        <f>IFERROR(IF(Ações!$B1086="","",VLOOKUP(Table_1[[#This Row],[AÇÕES]],'Dados Status Invest STOCKS'!A1072:AD1687,2)),0)</f>
        <v>2.2200000000000002</v>
      </c>
      <c r="L1086" s="65">
        <f>IFERROR(IF(Ações!$B1086="","",VLOOKUP(Table_1[[#This Row],[AÇÕES]],'Dados Status Invest STOCKS'!A1072:AD1687,3)/100),0)</f>
        <v>0</v>
      </c>
      <c r="M1086" s="66">
        <f>IFERROR(IF(Ações!$B1086="","",VLOOKUP(Table_1[[#This Row],[AÇÕES]],'Dados Status Invest STOCKS'!A1072:AD1687,28)),0)</f>
        <v>-2.73</v>
      </c>
      <c r="N1086" s="66">
        <f>IFERROR(IF(Ações!$B1086="","",VLOOKUP(Table_1[[#This Row],[AÇÕES]],'Dados Status Invest STOCKS'!A1072:AD1687,27)),0)</f>
        <v>3.77</v>
      </c>
      <c r="O1086" s="66">
        <f>IFERROR(IF(Ações!$L1086="","",Ações!$K1086*Ações!$L1086),0)</f>
        <v>0</v>
      </c>
      <c r="P1086" s="67">
        <f t="shared" si="16"/>
        <v>0.06</v>
      </c>
      <c r="Q1086" s="67">
        <f>IFERROR(Ações!$O1086/Ações!$M1086,0)</f>
        <v>0</v>
      </c>
      <c r="R1086" s="67">
        <f>IFERROR(IF(Ações!$B1086="","",VLOOKUP(Table_1[[#This Row],[AÇÕES]],'Dados Status Invest STOCKS'!A1072:AD1687,18)/100),0)</f>
        <v>-0.72360000000000002</v>
      </c>
      <c r="S1086" s="65">
        <f>IFERROR(IF(Ações!$B1086="","",VLOOKUP(Table_1[[#This Row],[AÇÕES]],'Dados Status Invest STOCKS'!A1072:AD1687,25)/100),0)</f>
        <v>0</v>
      </c>
      <c r="T1086" s="67">
        <f>(1-Ações!$Q1086)*Ações!$R1086</f>
        <v>-0.72360000000000002</v>
      </c>
      <c r="U1086" s="68">
        <f>IF(Ações!$S1086=0,Ações!$T1086,IF(Ações!$T1086=0,Ações!$S1086,AVERAGE(Ações!$S1086,Ações!$T1086)))</f>
        <v>-0.72360000000000002</v>
      </c>
    </row>
    <row r="1087" spans="2:21" ht="15" customHeight="1" x14ac:dyDescent="0.2">
      <c r="B1087" s="63" t="str">
        <f>IFERROR('Dados Status Invest STOCKS'!A1074,"-")</f>
        <v>CMPR</v>
      </c>
      <c r="C1087" s="45">
        <f>IFERROR((Ações!$D1087-Ações!$K1087)/Ações!$D1087,0)</f>
        <v>0</v>
      </c>
      <c r="D1087" s="46">
        <f>(Ações!$O1087)/0.06</f>
        <v>0</v>
      </c>
      <c r="E1087" s="47">
        <f>IFERROR((Ações!$F1087-Ações!$K1087)/Ações!$F1087,0)</f>
        <v>0</v>
      </c>
      <c r="F1087" s="46" t="str">
        <f>IF(OR(Ações!$N1087&lt;0,Ações!$M1087&lt;0),"",(22.5*Ações!$M1087*Ações!$N1087)^0.5)</f>
        <v/>
      </c>
      <c r="G1087" s="47">
        <f>IFERROR((Ações!$H1087-Ações!$K1087)/Ações!$H1087,0)</f>
        <v>0</v>
      </c>
      <c r="H1087" s="48">
        <f>IFERROR(Ações!$I1087/(Ações!$P1087-Table_1[[#This Row],[CAGR LUCRO 5A]]),0)</f>
        <v>0</v>
      </c>
      <c r="I1087" s="48">
        <f>IF(Ações!$S1087&lt;0,"",Ações!$O1087*(1+Ações!$S1087))</f>
        <v>0</v>
      </c>
      <c r="J1087" s="49">
        <f>IFERROR(IF(Ações!$B1087="","",(VLOOKUP(Table_1[[#This Row],[AÇÕES]],'Dados Status Invest STOCKS'!A1073:AD1688,4)/Table_1[[#This Row],[LPA]]))/100,0)</f>
        <v>0.11971774193548387</v>
      </c>
      <c r="K1087" s="64">
        <f>IFERROR(IF(Ações!$B1087="","",VLOOKUP(Table_1[[#This Row],[AÇÕES]],'Dados Status Invest STOCKS'!A1073:AD1688,2)),0)</f>
        <v>73.53</v>
      </c>
      <c r="L1087" s="65">
        <f>IFERROR(IF(Ações!$B1087="","",VLOOKUP(Table_1[[#This Row],[AÇÕES]],'Dados Status Invest STOCKS'!A1073:AD1688,3)/100),0)</f>
        <v>0</v>
      </c>
      <c r="M1087" s="66">
        <f>IFERROR(IF(Ações!$B1087="","",VLOOKUP(Table_1[[#This Row],[AÇÕES]],'Dados Status Invest STOCKS'!A1073:AD1688,28)),0)</f>
        <v>-2.48</v>
      </c>
      <c r="N1087" s="66">
        <f>IFERROR(IF(Ações!$B1087="","",VLOOKUP(Table_1[[#This Row],[AÇÕES]],'Dados Status Invest STOCKS'!A1073:AD1688,27)),0)</f>
        <v>-17.28</v>
      </c>
      <c r="O1087" s="66">
        <f>IFERROR(IF(Ações!$L1087="","",Ações!$K1087*Ações!$L1087),0)</f>
        <v>0</v>
      </c>
      <c r="P1087" s="67">
        <f t="shared" si="16"/>
        <v>0.06</v>
      </c>
      <c r="Q1087" s="67">
        <f>IFERROR(Ações!$O1087/Ações!$M1087,0)</f>
        <v>0</v>
      </c>
      <c r="R1087" s="67">
        <f>IFERROR(IF(Ações!$B1087="","",VLOOKUP(Table_1[[#This Row],[AÇÕES]],'Dados Status Invest STOCKS'!A1073:AD1688,18)/100),0)</f>
        <v>-0.1434</v>
      </c>
      <c r="S1087" s="65">
        <f>IFERROR(IF(Ações!$B1087="","",VLOOKUP(Table_1[[#This Row],[AÇÕES]],'Dados Status Invest STOCKS'!A1073:AD1688,25)/100),0)</f>
        <v>0</v>
      </c>
      <c r="T1087" s="67">
        <f>(1-Ações!$Q1087)*Ações!$R1087</f>
        <v>-0.1434</v>
      </c>
      <c r="U1087" s="68">
        <f>IF(Ações!$S1087=0,Ações!$T1087,IF(Ações!$T1087=0,Ações!$S1087,AVERAGE(Ações!$S1087,Ações!$T1087)))</f>
        <v>-0.1434</v>
      </c>
    </row>
    <row r="1088" spans="2:21" ht="15" customHeight="1" x14ac:dyDescent="0.2">
      <c r="B1088" s="63" t="str">
        <f>IFERROR('Dados Status Invest STOCKS'!A1075,"-")</f>
        <v>CMPS</v>
      </c>
      <c r="C1088" s="45">
        <f>IFERROR((Ações!$D1088-Ações!$K1088)/Ações!$D1088,0)</f>
        <v>0</v>
      </c>
      <c r="D1088" s="46">
        <f>(Ações!$O1088)/0.06</f>
        <v>0</v>
      </c>
      <c r="E1088" s="47">
        <f>IFERROR((Ações!$F1088-Ações!$K1088)/Ações!$F1088,0)</f>
        <v>0</v>
      </c>
      <c r="F1088" s="46" t="str">
        <f>IF(OR(Ações!$N1088&lt;0,Ações!$M1088&lt;0),"",(22.5*Ações!$M1088*Ações!$N1088)^0.5)</f>
        <v/>
      </c>
      <c r="G1088" s="47">
        <f>IFERROR((Ações!$H1088-Ações!$K1088)/Ações!$H1088,0)</f>
        <v>0</v>
      </c>
      <c r="H1088" s="48">
        <f>IFERROR(Ações!$I1088/(Ações!$P1088-Table_1[[#This Row],[CAGR LUCRO 5A]]),0)</f>
        <v>0</v>
      </c>
      <c r="I1088" s="48">
        <f>IF(Ações!$S1088&lt;0,"",Ações!$O1088*(1+Ações!$S1088))</f>
        <v>0</v>
      </c>
      <c r="J1088" s="49">
        <f>IFERROR(IF(Ações!$B1088="","",(VLOOKUP(Table_1[[#This Row],[AÇÕES]],'Dados Status Invest STOCKS'!A1074:AD1689,4)/Table_1[[#This Row],[LPA]]))/100,0)</f>
        <v>0.21388235294117647</v>
      </c>
      <c r="K1088" s="64">
        <f>IFERROR(IF(Ações!$B1088="","",VLOOKUP(Table_1[[#This Row],[AÇÕES]],'Dados Status Invest STOCKS'!A1074:AD1689,2)),0)</f>
        <v>15.51</v>
      </c>
      <c r="L1088" s="65">
        <f>IFERROR(IF(Ações!$B1088="","",VLOOKUP(Table_1[[#This Row],[AÇÕES]],'Dados Status Invest STOCKS'!A1074:AD1689,3)/100),0)</f>
        <v>0</v>
      </c>
      <c r="M1088" s="66">
        <f>IFERROR(IF(Ações!$B1088="","",VLOOKUP(Table_1[[#This Row],[AÇÕES]],'Dados Status Invest STOCKS'!A1074:AD1689,28)),0)</f>
        <v>-0.85</v>
      </c>
      <c r="N1088" s="66">
        <f>IFERROR(IF(Ações!$B1088="","",VLOOKUP(Table_1[[#This Row],[AÇÕES]],'Dados Status Invest STOCKS'!A1074:AD1689,27)),0)</f>
        <v>7.84</v>
      </c>
      <c r="O1088" s="66">
        <f>IFERROR(IF(Ações!$L1088="","",Ações!$K1088*Ações!$L1088),0)</f>
        <v>0</v>
      </c>
      <c r="P1088" s="67">
        <f t="shared" si="16"/>
        <v>0.06</v>
      </c>
      <c r="Q1088" s="67">
        <f>IFERROR(Ações!$O1088/Ações!$M1088,0)</f>
        <v>0</v>
      </c>
      <c r="R1088" s="67">
        <f>IFERROR(IF(Ações!$B1088="","",VLOOKUP(Table_1[[#This Row],[AÇÕES]],'Dados Status Invest STOCKS'!A1074:AD1689,18)/100),0)</f>
        <v>-0.10869999999999999</v>
      </c>
      <c r="S1088" s="65">
        <f>IFERROR(IF(Ações!$B1088="","",VLOOKUP(Table_1[[#This Row],[AÇÕES]],'Dados Status Invest STOCKS'!A1074:AD1689,25)/100),0)</f>
        <v>0</v>
      </c>
      <c r="T1088" s="67">
        <f>(1-Ações!$Q1088)*Ações!$R1088</f>
        <v>-0.10869999999999999</v>
      </c>
      <c r="U1088" s="68">
        <f>IF(Ações!$S1088=0,Ações!$T1088,IF(Ações!$T1088=0,Ações!$S1088,AVERAGE(Ações!$S1088,Ações!$T1088)))</f>
        <v>-0.10869999999999999</v>
      </c>
    </row>
    <row r="1089" spans="2:21" ht="15" customHeight="1" x14ac:dyDescent="0.2">
      <c r="B1089" s="63" t="str">
        <f>IFERROR('Dados Status Invest STOCKS'!A1076,"-")</f>
        <v>CMRE</v>
      </c>
      <c r="C1089" s="45">
        <f>IFERROR((Ações!$D1089-Ações!$K1089)/Ações!$D1089,0)</f>
        <v>-0.6129032258064514</v>
      </c>
      <c r="D1089" s="46">
        <f>(Ações!$O1089)/0.06</f>
        <v>7.4090000000000007</v>
      </c>
      <c r="E1089" s="47">
        <f>IFERROR((Ações!$F1089-Ações!$K1089)/Ações!$F1089,0)</f>
        <v>0.39661007416937027</v>
      </c>
      <c r="F1089" s="46">
        <f>IF(OR(Ações!$N1089&lt;0,Ações!$M1089&lt;0),"",(22.5*Ações!$M1089*Ações!$N1089)^0.5)</f>
        <v>19.804772152185947</v>
      </c>
      <c r="G1089" s="47">
        <f>IFERROR((Ações!$H1089-Ações!$K1089)/Ações!$H1089,0)</f>
        <v>0</v>
      </c>
      <c r="H1089" s="48">
        <f>IFERROR(Ações!$I1089/(Ações!$P1089-Table_1[[#This Row],[CAGR LUCRO 5A]]),0)</f>
        <v>0</v>
      </c>
      <c r="I1089" s="48" t="str">
        <f>IF(Ações!$S1089&lt;0,"",Ações!$O1089*(1+Ações!$S1089))</f>
        <v/>
      </c>
      <c r="J1089" s="49">
        <f>IFERROR(IF(Ações!$B1089="","",(VLOOKUP(Table_1[[#This Row],[AÇÕES]],'Dados Status Invest STOCKS'!A1075:AD1690,4)/Table_1[[#This Row],[LPA]]))/100,0)</f>
        <v>5.6164383561643827E-2</v>
      </c>
      <c r="K1089" s="64">
        <f>IFERROR(IF(Ações!$B1089="","",VLOOKUP(Table_1[[#This Row],[AÇÕES]],'Dados Status Invest STOCKS'!A1075:AD1690,2)),0)</f>
        <v>11.95</v>
      </c>
      <c r="L1089" s="65">
        <f>IFERROR(IF(Ações!$B1089="","",VLOOKUP(Table_1[[#This Row],[AÇÕES]],'Dados Status Invest STOCKS'!A1075:AD1690,3)/100),0)</f>
        <v>3.7200000000000004E-2</v>
      </c>
      <c r="M1089" s="66">
        <f>IFERROR(IF(Ações!$B1089="","",VLOOKUP(Table_1[[#This Row],[AÇÕES]],'Dados Status Invest STOCKS'!A1075:AD1690,28)),0)</f>
        <v>1.46</v>
      </c>
      <c r="N1089" s="66">
        <f>IFERROR(IF(Ações!$B1089="","",VLOOKUP(Table_1[[#This Row],[AÇÕES]],'Dados Status Invest STOCKS'!A1075:AD1690,27)),0)</f>
        <v>11.94</v>
      </c>
      <c r="O1089" s="66">
        <f>IFERROR(IF(Ações!$L1089="","",Ações!$K1089*Ações!$L1089),0)</f>
        <v>0.44454000000000005</v>
      </c>
      <c r="P1089" s="67">
        <f t="shared" si="16"/>
        <v>0.06</v>
      </c>
      <c r="Q1089" s="67">
        <f>IFERROR(Ações!$O1089/Ações!$M1089,0)</f>
        <v>0.30447945205479454</v>
      </c>
      <c r="R1089" s="67">
        <f>IFERROR(IF(Ações!$B1089="","",VLOOKUP(Table_1[[#This Row],[AÇÕES]],'Dados Status Invest STOCKS'!A1075:AD1690,18)/100),0)</f>
        <v>0.122</v>
      </c>
      <c r="S1089" s="65">
        <f>IFERROR(IF(Ações!$B1089="","",VLOOKUP(Table_1[[#This Row],[AÇÕES]],'Dados Status Invest STOCKS'!A1075:AD1690,25)/100),0)</f>
        <v>-0.41159999999999997</v>
      </c>
      <c r="T1089" s="67">
        <f>(1-Ações!$Q1089)*Ações!$R1089</f>
        <v>8.4853506849315058E-2</v>
      </c>
      <c r="U1089" s="68">
        <f>IF(Ações!$S1089=0,Ações!$T1089,IF(Ações!$T1089=0,Ações!$S1089,AVERAGE(Ações!$S1089,Ações!$T1089)))</f>
        <v>-0.16337324657534247</v>
      </c>
    </row>
    <row r="1090" spans="2:21" ht="15" customHeight="1" x14ac:dyDescent="0.2">
      <c r="B1090" s="63" t="str">
        <f>IFERROR('Dados Status Invest STOCKS'!A1077,"-")</f>
        <v>CMRX</v>
      </c>
      <c r="C1090" s="45">
        <f>IFERROR((Ações!$D1090-Ações!$K1090)/Ações!$D1090,0)</f>
        <v>0</v>
      </c>
      <c r="D1090" s="46">
        <f>(Ações!$O1090)/0.06</f>
        <v>0</v>
      </c>
      <c r="E1090" s="47">
        <f>IFERROR((Ações!$F1090-Ações!$K1090)/Ações!$F1090,0)</f>
        <v>0</v>
      </c>
      <c r="F1090" s="46" t="str">
        <f>IF(OR(Ações!$N1090&lt;0,Ações!$M1090&lt;0),"",(22.5*Ações!$M1090*Ações!$N1090)^0.5)</f>
        <v/>
      </c>
      <c r="G1090" s="47">
        <f>IFERROR((Ações!$H1090-Ações!$K1090)/Ações!$H1090,0)</f>
        <v>0</v>
      </c>
      <c r="H1090" s="48">
        <f>IFERROR(Ações!$I1090/(Ações!$P1090-Table_1[[#This Row],[CAGR LUCRO 5A]]),0)</f>
        <v>0</v>
      </c>
      <c r="I1090" s="48">
        <f>IF(Ações!$S1090&lt;0,"",Ações!$O1090*(1+Ações!$S1090))</f>
        <v>0</v>
      </c>
      <c r="J1090" s="49">
        <f>IFERROR(IF(Ações!$B1090="","",(VLOOKUP(Table_1[[#This Row],[AÇÕES]],'Dados Status Invest STOCKS'!A1076:AD1691,4)/Table_1[[#This Row],[LPA]]))/100,0)</f>
        <v>2.0059880239520957E-2</v>
      </c>
      <c r="K1090" s="64">
        <f>IFERROR(IF(Ações!$B1090="","",VLOOKUP(Table_1[[#This Row],[AÇÕES]],'Dados Status Invest STOCKS'!A1076:AD1691,2)),0)</f>
        <v>5.6</v>
      </c>
      <c r="L1090" s="65">
        <f>IFERROR(IF(Ações!$B1090="","",VLOOKUP(Table_1[[#This Row],[AÇÕES]],'Dados Status Invest STOCKS'!A1076:AD1691,3)/100),0)</f>
        <v>0</v>
      </c>
      <c r="M1090" s="66">
        <f>IFERROR(IF(Ações!$B1090="","",VLOOKUP(Table_1[[#This Row],[AÇÕES]],'Dados Status Invest STOCKS'!A1076:AD1691,28)),0)</f>
        <v>-1.67</v>
      </c>
      <c r="N1090" s="66">
        <f>IFERROR(IF(Ações!$B1090="","",VLOOKUP(Table_1[[#This Row],[AÇÕES]],'Dados Status Invest STOCKS'!A1076:AD1691,27)),0)</f>
        <v>1.2</v>
      </c>
      <c r="O1090" s="66">
        <f>IFERROR(IF(Ações!$L1090="","",Ações!$K1090*Ações!$L1090),0)</f>
        <v>0</v>
      </c>
      <c r="P1090" s="67">
        <f t="shared" si="16"/>
        <v>0.06</v>
      </c>
      <c r="Q1090" s="67">
        <f>IFERROR(Ações!$O1090/Ações!$M1090,0)</f>
        <v>0</v>
      </c>
      <c r="R1090" s="67">
        <f>IFERROR(IF(Ações!$B1090="","",VLOOKUP(Table_1[[#This Row],[AÇÕES]],'Dados Status Invest STOCKS'!A1076:AD1691,18)/100),0)</f>
        <v>-1.3903999999999999</v>
      </c>
      <c r="S1090" s="65">
        <f>IFERROR(IF(Ações!$B1090="","",VLOOKUP(Table_1[[#This Row],[AÇÕES]],'Dados Status Invest STOCKS'!A1076:AD1691,25)/100),0)</f>
        <v>0</v>
      </c>
      <c r="T1090" s="67">
        <f>(1-Ações!$Q1090)*Ações!$R1090</f>
        <v>-1.3903999999999999</v>
      </c>
      <c r="U1090" s="68">
        <f>IF(Ações!$S1090=0,Ações!$T1090,IF(Ações!$T1090=0,Ações!$S1090,AVERAGE(Ações!$S1090,Ações!$T1090)))</f>
        <v>-1.3903999999999999</v>
      </c>
    </row>
    <row r="1091" spans="2:21" ht="15" customHeight="1" x14ac:dyDescent="0.2">
      <c r="B1091" s="63" t="str">
        <f>IFERROR('Dados Status Invest STOCKS'!A1078,"-")</f>
        <v>CMS</v>
      </c>
      <c r="C1091" s="45">
        <f>IFERROR((Ações!$D1091-Ações!$K1091)/Ações!$D1091,0)</f>
        <v>-1.1582733812949642</v>
      </c>
      <c r="D1091" s="46">
        <f>(Ações!$O1091)/0.06</f>
        <v>29.004666666666665</v>
      </c>
      <c r="E1091" s="47">
        <f>IFERROR((Ações!$F1091-Ações!$K1091)/Ações!$F1091,0)</f>
        <v>-0.66190460395310258</v>
      </c>
      <c r="F1091" s="46">
        <f>IF(OR(Ações!$N1091&lt;0,Ações!$M1091&lt;0),"",(22.5*Ações!$M1091*Ações!$N1091)^0.5)</f>
        <v>37.667625356531303</v>
      </c>
      <c r="G1091" s="47">
        <f>IFERROR((Ações!$H1091-Ações!$K1091)/Ações!$H1091,0)</f>
        <v>1.5875032713250337</v>
      </c>
      <c r="H1091" s="48">
        <f>IFERROR(Ações!$I1091/(Ações!$P1091-Table_1[[#This Row],[CAGR LUCRO 5A]]),0)</f>
        <v>-106.55259818181813</v>
      </c>
      <c r="I1091" s="48">
        <f>IF(Ações!$S1091&lt;0,"",Ações!$O1091*(1+Ações!$S1091))</f>
        <v>1.8753257279999995</v>
      </c>
      <c r="J1091" s="49">
        <f>IFERROR(IF(Ações!$B1091="","",(VLOOKUP(Table_1[[#This Row],[AÇÕES]],'Dados Status Invest STOCKS'!A1077:AD1692,4)/Table_1[[#This Row],[LPA]]))/100,0)</f>
        <v>6.9566666666666666E-2</v>
      </c>
      <c r="K1091" s="64">
        <f>IFERROR(IF(Ações!$B1091="","",VLOOKUP(Table_1[[#This Row],[AÇÕES]],'Dados Status Invest STOCKS'!A1077:AD1692,2)),0)</f>
        <v>62.6</v>
      </c>
      <c r="L1091" s="65">
        <f>IFERROR(IF(Ações!$B1091="","",VLOOKUP(Table_1[[#This Row],[AÇÕES]],'Dados Status Invest STOCKS'!A1077:AD1692,3)/100),0)</f>
        <v>2.7799999999999998E-2</v>
      </c>
      <c r="M1091" s="66">
        <f>IFERROR(IF(Ações!$B1091="","",VLOOKUP(Table_1[[#This Row],[AÇÕES]],'Dados Status Invest STOCKS'!A1077:AD1692,28)),0)</f>
        <v>3</v>
      </c>
      <c r="N1091" s="66">
        <f>IFERROR(IF(Ações!$B1091="","",VLOOKUP(Table_1[[#This Row],[AÇÕES]],'Dados Status Invest STOCKS'!A1077:AD1692,27)),0)</f>
        <v>21.02</v>
      </c>
      <c r="O1091" s="66">
        <f>IFERROR(IF(Ações!$L1091="","",Ações!$K1091*Ações!$L1091),0)</f>
        <v>1.7402799999999998</v>
      </c>
      <c r="P1091" s="67">
        <f t="shared" si="16"/>
        <v>0.06</v>
      </c>
      <c r="Q1091" s="67">
        <f>IFERROR(Ações!$O1091/Ações!$M1091,0)</f>
        <v>0.58009333333333324</v>
      </c>
      <c r="R1091" s="67">
        <f>IFERROR(IF(Ações!$B1091="","",VLOOKUP(Table_1[[#This Row],[AÇÕES]],'Dados Status Invest STOCKS'!A1077:AD1692,18)/100),0)</f>
        <v>0.14269999999999999</v>
      </c>
      <c r="S1091" s="65">
        <f>IFERROR(IF(Ações!$B1091="","",VLOOKUP(Table_1[[#This Row],[AÇÕES]],'Dados Status Invest STOCKS'!A1077:AD1692,25)/100),0)</f>
        <v>7.7600000000000002E-2</v>
      </c>
      <c r="T1091" s="67">
        <f>(1-Ações!$Q1091)*Ações!$R1091</f>
        <v>5.9920681333333344E-2</v>
      </c>
      <c r="U1091" s="68">
        <f>IF(Ações!$S1091=0,Ações!$T1091,IF(Ações!$T1091=0,Ações!$S1091,AVERAGE(Ações!$S1091,Ações!$T1091)))</f>
        <v>6.8760340666666669E-2</v>
      </c>
    </row>
    <row r="1092" spans="2:21" ht="15" customHeight="1" x14ac:dyDescent="0.2">
      <c r="B1092" s="63" t="str">
        <f>IFERROR('Dados Status Invest STOCKS'!A1079,"-")</f>
        <v>CMSA</v>
      </c>
      <c r="C1092" s="45">
        <f>IFERROR((Ações!$D1092-Ações!$K1092)/Ações!$D1092,0)</f>
        <v>0</v>
      </c>
      <c r="D1092" s="46">
        <f>(Ações!$O1092)/0.06</f>
        <v>0</v>
      </c>
      <c r="E1092" s="47">
        <f>IFERROR((Ações!$F1092-Ações!$K1092)/Ações!$F1092,0)</f>
        <v>0.31081400129995934</v>
      </c>
      <c r="F1092" s="46">
        <f>IF(OR(Ações!$N1092&lt;0,Ações!$M1092&lt;0),"",(22.5*Ações!$M1092*Ações!$N1092)^0.5)</f>
        <v>37.667625356531303</v>
      </c>
      <c r="G1092" s="47">
        <f>IFERROR((Ações!$H1092-Ações!$K1092)/Ações!$H1092,0)</f>
        <v>0</v>
      </c>
      <c r="H1092" s="48">
        <f>IFERROR(Ações!$I1092/(Ações!$P1092-Table_1[[#This Row],[CAGR LUCRO 5A]]),0)</f>
        <v>0</v>
      </c>
      <c r="I1092" s="48">
        <f>IF(Ações!$S1092&lt;0,"",Ações!$O1092*(1+Ações!$S1092))</f>
        <v>0</v>
      </c>
      <c r="J1092" s="49">
        <f>IFERROR(IF(Ações!$B1092="","",(VLOOKUP(Table_1[[#This Row],[AÇÕES]],'Dados Status Invest STOCKS'!A1078:AD1693,4)/Table_1[[#This Row],[LPA]]))/100,0)</f>
        <v>2.8833333333333332E-2</v>
      </c>
      <c r="K1092" s="64">
        <f>IFERROR(IF(Ações!$B1092="","",VLOOKUP(Table_1[[#This Row],[AÇÕES]],'Dados Status Invest STOCKS'!A1078:AD1693,2)),0)</f>
        <v>25.96</v>
      </c>
      <c r="L1092" s="65">
        <f>IFERROR(IF(Ações!$B1092="","",VLOOKUP(Table_1[[#This Row],[AÇÕES]],'Dados Status Invest STOCKS'!A1078:AD1693,3)/100),0)</f>
        <v>0</v>
      </c>
      <c r="M1092" s="66">
        <f>IFERROR(IF(Ações!$B1092="","",VLOOKUP(Table_1[[#This Row],[AÇÕES]],'Dados Status Invest STOCKS'!A1078:AD1693,28)),0)</f>
        <v>3</v>
      </c>
      <c r="N1092" s="66">
        <f>IFERROR(IF(Ações!$B1092="","",VLOOKUP(Table_1[[#This Row],[AÇÕES]],'Dados Status Invest STOCKS'!A1078:AD1693,27)),0)</f>
        <v>21.02</v>
      </c>
      <c r="O1092" s="66">
        <f>IFERROR(IF(Ações!$L1092="","",Ações!$K1092*Ações!$L1092),0)</f>
        <v>0</v>
      </c>
      <c r="P1092" s="67">
        <f t="shared" si="16"/>
        <v>0.06</v>
      </c>
      <c r="Q1092" s="67">
        <f>IFERROR(Ações!$O1092/Ações!$M1092,0)</f>
        <v>0</v>
      </c>
      <c r="R1092" s="67">
        <f>IFERROR(IF(Ações!$B1092="","",VLOOKUP(Table_1[[#This Row],[AÇÕES]],'Dados Status Invest STOCKS'!A1078:AD1693,18)/100),0)</f>
        <v>0.14269999999999999</v>
      </c>
      <c r="S1092" s="65">
        <f>IFERROR(IF(Ações!$B1092="","",VLOOKUP(Table_1[[#This Row],[AÇÕES]],'Dados Status Invest STOCKS'!A1078:AD1693,25)/100),0)</f>
        <v>7.7600000000000002E-2</v>
      </c>
      <c r="T1092" s="67">
        <f>(1-Ações!$Q1092)*Ações!$R1092</f>
        <v>0.14269999999999999</v>
      </c>
      <c r="U1092" s="68">
        <f>IF(Ações!$S1092=0,Ações!$T1092,IF(Ações!$T1092=0,Ações!$S1092,AVERAGE(Ações!$S1092,Ações!$T1092)))</f>
        <v>0.11015</v>
      </c>
    </row>
    <row r="1093" spans="2:21" ht="15" customHeight="1" x14ac:dyDescent="0.2">
      <c r="B1093" s="63" t="str">
        <f>IFERROR('Dados Status Invest STOCKS'!A1080,"-")</f>
        <v>CMSC</v>
      </c>
      <c r="C1093" s="45">
        <f>IFERROR((Ações!$D1093-Ações!$K1093)/Ações!$D1093,0)</f>
        <v>0</v>
      </c>
      <c r="D1093" s="46">
        <f>(Ações!$O1093)/0.06</f>
        <v>0</v>
      </c>
      <c r="E1093" s="47">
        <f>IFERROR((Ações!$F1093-Ações!$K1093)/Ações!$F1093,0)</f>
        <v>0.29727452289714656</v>
      </c>
      <c r="F1093" s="46">
        <f>IF(OR(Ações!$N1093&lt;0,Ações!$M1093&lt;0),"",(22.5*Ações!$M1093*Ações!$N1093)^0.5)</f>
        <v>37.667625356531303</v>
      </c>
      <c r="G1093" s="47">
        <f>IFERROR((Ações!$H1093-Ações!$K1093)/Ações!$H1093,0)</f>
        <v>0</v>
      </c>
      <c r="H1093" s="48">
        <f>IFERROR(Ações!$I1093/(Ações!$P1093-Table_1[[#This Row],[CAGR LUCRO 5A]]),0)</f>
        <v>0</v>
      </c>
      <c r="I1093" s="48">
        <f>IF(Ações!$S1093&lt;0,"",Ações!$O1093*(1+Ações!$S1093))</f>
        <v>0</v>
      </c>
      <c r="J1093" s="49">
        <f>IFERROR(IF(Ações!$B1093="","",(VLOOKUP(Table_1[[#This Row],[AÇÕES]],'Dados Status Invest STOCKS'!A1079:AD1694,4)/Table_1[[#This Row],[LPA]]))/100,0)</f>
        <v>2.9399999999999999E-2</v>
      </c>
      <c r="K1093" s="64">
        <f>IFERROR(IF(Ações!$B1093="","",VLOOKUP(Table_1[[#This Row],[AÇÕES]],'Dados Status Invest STOCKS'!A1079:AD1694,2)),0)</f>
        <v>26.47</v>
      </c>
      <c r="L1093" s="65">
        <f>IFERROR(IF(Ações!$B1093="","",VLOOKUP(Table_1[[#This Row],[AÇÕES]],'Dados Status Invest STOCKS'!A1079:AD1694,3)/100),0)</f>
        <v>0</v>
      </c>
      <c r="M1093" s="66">
        <f>IFERROR(IF(Ações!$B1093="","",VLOOKUP(Table_1[[#This Row],[AÇÕES]],'Dados Status Invest STOCKS'!A1079:AD1694,28)),0)</f>
        <v>3</v>
      </c>
      <c r="N1093" s="66">
        <f>IFERROR(IF(Ações!$B1093="","",VLOOKUP(Table_1[[#This Row],[AÇÕES]],'Dados Status Invest STOCKS'!A1079:AD1694,27)),0)</f>
        <v>21.02</v>
      </c>
      <c r="O1093" s="66">
        <f>IFERROR(IF(Ações!$L1093="","",Ações!$K1093*Ações!$L1093),0)</f>
        <v>0</v>
      </c>
      <c r="P1093" s="67">
        <f t="shared" si="16"/>
        <v>0.06</v>
      </c>
      <c r="Q1093" s="67">
        <f>IFERROR(Ações!$O1093/Ações!$M1093,0)</f>
        <v>0</v>
      </c>
      <c r="R1093" s="67">
        <f>IFERROR(IF(Ações!$B1093="","",VLOOKUP(Table_1[[#This Row],[AÇÕES]],'Dados Status Invest STOCKS'!A1079:AD1694,18)/100),0)</f>
        <v>0.14269999999999999</v>
      </c>
      <c r="S1093" s="65">
        <f>IFERROR(IF(Ações!$B1093="","",VLOOKUP(Table_1[[#This Row],[AÇÕES]],'Dados Status Invest STOCKS'!A1079:AD1694,25)/100),0)</f>
        <v>7.7600000000000002E-2</v>
      </c>
      <c r="T1093" s="67">
        <f>(1-Ações!$Q1093)*Ações!$R1093</f>
        <v>0.14269999999999999</v>
      </c>
      <c r="U1093" s="68">
        <f>IF(Ações!$S1093=0,Ações!$T1093,IF(Ações!$T1093=0,Ações!$S1093,AVERAGE(Ações!$S1093,Ações!$T1093)))</f>
        <v>0.11015</v>
      </c>
    </row>
    <row r="1094" spans="2:21" ht="15" customHeight="1" x14ac:dyDescent="0.2">
      <c r="B1094" s="63" t="str">
        <f>IFERROR('Dados Status Invest STOCKS'!A1081,"-")</f>
        <v>CMSD</v>
      </c>
      <c r="C1094" s="45">
        <f>IFERROR((Ações!$D1094-Ações!$K1094)/Ações!$D1094,0)</f>
        <v>0</v>
      </c>
      <c r="D1094" s="46">
        <f>(Ações!$O1094)/0.06</f>
        <v>0</v>
      </c>
      <c r="E1094" s="47">
        <f>IFERROR((Ações!$F1094-Ações!$K1094)/Ações!$F1094,0)</f>
        <v>0.29037204371139885</v>
      </c>
      <c r="F1094" s="46">
        <f>IF(OR(Ações!$N1094&lt;0,Ações!$M1094&lt;0),"",(22.5*Ações!$M1094*Ações!$N1094)^0.5)</f>
        <v>37.667625356531303</v>
      </c>
      <c r="G1094" s="47">
        <f>IFERROR((Ações!$H1094-Ações!$K1094)/Ações!$H1094,0)</f>
        <v>0</v>
      </c>
      <c r="H1094" s="48">
        <f>IFERROR(Ações!$I1094/(Ações!$P1094-Table_1[[#This Row],[CAGR LUCRO 5A]]),0)</f>
        <v>0</v>
      </c>
      <c r="I1094" s="48">
        <f>IF(Ações!$S1094&lt;0,"",Ações!$O1094*(1+Ações!$S1094))</f>
        <v>0</v>
      </c>
      <c r="J1094" s="49">
        <f>IFERROR(IF(Ações!$B1094="","",(VLOOKUP(Table_1[[#This Row],[AÇÕES]],'Dados Status Invest STOCKS'!A1080:AD1695,4)/Table_1[[#This Row],[LPA]]))/100,0)</f>
        <v>2.9700000000000001E-2</v>
      </c>
      <c r="K1094" s="64">
        <f>IFERROR(IF(Ações!$B1094="","",VLOOKUP(Table_1[[#This Row],[AÇÕES]],'Dados Status Invest STOCKS'!A1080:AD1695,2)),0)</f>
        <v>26.73</v>
      </c>
      <c r="L1094" s="65">
        <f>IFERROR(IF(Ações!$B1094="","",VLOOKUP(Table_1[[#This Row],[AÇÕES]],'Dados Status Invest STOCKS'!A1080:AD1695,3)/100),0)</f>
        <v>0</v>
      </c>
      <c r="M1094" s="66">
        <f>IFERROR(IF(Ações!$B1094="","",VLOOKUP(Table_1[[#This Row],[AÇÕES]],'Dados Status Invest STOCKS'!A1080:AD1695,28)),0)</f>
        <v>3</v>
      </c>
      <c r="N1094" s="66">
        <f>IFERROR(IF(Ações!$B1094="","",VLOOKUP(Table_1[[#This Row],[AÇÕES]],'Dados Status Invest STOCKS'!A1080:AD1695,27)),0)</f>
        <v>21.02</v>
      </c>
      <c r="O1094" s="66">
        <f>IFERROR(IF(Ações!$L1094="","",Ações!$K1094*Ações!$L1094),0)</f>
        <v>0</v>
      </c>
      <c r="P1094" s="67">
        <f t="shared" si="16"/>
        <v>0.06</v>
      </c>
      <c r="Q1094" s="67">
        <f>IFERROR(Ações!$O1094/Ações!$M1094,0)</f>
        <v>0</v>
      </c>
      <c r="R1094" s="67">
        <f>IFERROR(IF(Ações!$B1094="","",VLOOKUP(Table_1[[#This Row],[AÇÕES]],'Dados Status Invest STOCKS'!A1080:AD1695,18)/100),0)</f>
        <v>0.14269999999999999</v>
      </c>
      <c r="S1094" s="65">
        <f>IFERROR(IF(Ações!$B1094="","",VLOOKUP(Table_1[[#This Row],[AÇÕES]],'Dados Status Invest STOCKS'!A1080:AD1695,25)/100),0)</f>
        <v>7.7600000000000002E-2</v>
      </c>
      <c r="T1094" s="67">
        <f>(1-Ações!$Q1094)*Ações!$R1094</f>
        <v>0.14269999999999999</v>
      </c>
      <c r="U1094" s="68">
        <f>IF(Ações!$S1094=0,Ações!$T1094,IF(Ações!$T1094=0,Ações!$S1094,AVERAGE(Ações!$S1094,Ações!$T1094)))</f>
        <v>0.11015</v>
      </c>
    </row>
    <row r="1095" spans="2:21" ht="15" customHeight="1" x14ac:dyDescent="0.2">
      <c r="B1095" s="63" t="str">
        <f>IFERROR('Dados Status Invest STOCKS'!A1082,"-")</f>
        <v>CMTL</v>
      </c>
      <c r="C1095" s="45">
        <f>IFERROR((Ações!$D1095-Ações!$K1095)/Ações!$D1095,0)</f>
        <v>-2.0927835051546393</v>
      </c>
      <c r="D1095" s="46">
        <f>(Ações!$O1095)/0.06</f>
        <v>6.6703666666666663</v>
      </c>
      <c r="E1095" s="47">
        <f>IFERROR((Ações!$F1095-Ações!$K1095)/Ações!$F1095,0)</f>
        <v>-1.0673875172451328</v>
      </c>
      <c r="F1095" s="46">
        <f>IF(OR(Ações!$N1095&lt;0,Ações!$M1095&lt;0),"",(22.5*Ações!$M1095*Ações!$N1095)^0.5)</f>
        <v>9.9787774802327363</v>
      </c>
      <c r="G1095" s="47">
        <f>IFERROR((Ações!$H1095-Ações!$K1095)/Ações!$H1095,0)</f>
        <v>-2.0927835051546393</v>
      </c>
      <c r="H1095" s="48">
        <f>IFERROR(Ações!$I1095/(Ações!$P1095-Table_1[[#This Row],[CAGR LUCRO 5A]]),0)</f>
        <v>6.6703666666666663</v>
      </c>
      <c r="I1095" s="48">
        <f>IF(Ações!$S1095&lt;0,"",Ações!$O1095*(1+Ações!$S1095))</f>
        <v>0.40022199999999997</v>
      </c>
      <c r="J1095" s="49">
        <f>IFERROR(IF(Ações!$B1095="","",(VLOOKUP(Table_1[[#This Row],[AÇÕES]],'Dados Status Invest STOCKS'!A1081:AD1696,4)/Table_1[[#This Row],[LPA]]))/100,0)</f>
        <v>3.5520833333333339</v>
      </c>
      <c r="K1095" s="64">
        <f>IFERROR(IF(Ações!$B1095="","",VLOOKUP(Table_1[[#This Row],[AÇÕES]],'Dados Status Invest STOCKS'!A1081:AD1696,2)),0)</f>
        <v>20.63</v>
      </c>
      <c r="L1095" s="65">
        <f>IFERROR(IF(Ações!$B1095="","",VLOOKUP(Table_1[[#This Row],[AÇÕES]],'Dados Status Invest STOCKS'!A1081:AD1696,3)/100),0)</f>
        <v>1.9400000000000001E-2</v>
      </c>
      <c r="M1095" s="66">
        <f>IFERROR(IF(Ações!$B1095="","",VLOOKUP(Table_1[[#This Row],[AÇÕES]],'Dados Status Invest STOCKS'!A1081:AD1696,28)),0)</f>
        <v>0.24</v>
      </c>
      <c r="N1095" s="66">
        <f>IFERROR(IF(Ações!$B1095="","",VLOOKUP(Table_1[[#This Row],[AÇÕES]],'Dados Status Invest STOCKS'!A1081:AD1696,27)),0)</f>
        <v>18.440000000000001</v>
      </c>
      <c r="O1095" s="66">
        <f>IFERROR(IF(Ações!$L1095="","",Ações!$K1095*Ações!$L1095),0)</f>
        <v>0.40022199999999997</v>
      </c>
      <c r="P1095" s="67">
        <f t="shared" si="16"/>
        <v>0.06</v>
      </c>
      <c r="Q1095" s="67">
        <f>IFERROR(Ações!$O1095/Ações!$M1095,0)</f>
        <v>1.6675916666666666</v>
      </c>
      <c r="R1095" s="67">
        <f>IFERROR(IF(Ações!$B1095="","",VLOOKUP(Table_1[[#This Row],[AÇÕES]],'Dados Status Invest STOCKS'!A1081:AD1696,18)/100),0)</f>
        <v>1.3100000000000001E-2</v>
      </c>
      <c r="S1095" s="65">
        <f>IFERROR(IF(Ações!$B1095="","",VLOOKUP(Table_1[[#This Row],[AÇÕES]],'Dados Status Invest STOCKS'!A1081:AD1696,25)/100),0)</f>
        <v>0</v>
      </c>
      <c r="T1095" s="67">
        <f>(1-Ações!$Q1095)*Ações!$R1095</f>
        <v>-8.745450833333333E-3</v>
      </c>
      <c r="U1095" s="68">
        <f>IF(Ações!$S1095=0,Ações!$T1095,IF(Ações!$T1095=0,Ações!$S1095,AVERAGE(Ações!$S1095,Ações!$T1095)))</f>
        <v>-8.745450833333333E-3</v>
      </c>
    </row>
    <row r="1096" spans="2:21" ht="15" customHeight="1" x14ac:dyDescent="0.2">
      <c r="B1096" s="63" t="str">
        <f>IFERROR('Dados Status Invest STOCKS'!A1083,"-")</f>
        <v>CNA</v>
      </c>
      <c r="C1096" s="45">
        <f>IFERROR((Ações!$D1096-Ações!$K1096)/Ações!$D1096,0)</f>
        <v>-0.19521912350597614</v>
      </c>
      <c r="D1096" s="46">
        <f>(Ações!$O1096)/0.06</f>
        <v>37.808966666666663</v>
      </c>
      <c r="E1096" s="47">
        <f>IFERROR((Ações!$F1096-Ações!$K1096)/Ações!$F1096,0)</f>
        <v>0.36871965047660044</v>
      </c>
      <c r="F1096" s="46">
        <f>IF(OR(Ações!$N1096&lt;0,Ações!$M1096&lt;0),"",(22.5*Ações!$M1096*Ações!$N1096)^0.5)</f>
        <v>71.584677131352635</v>
      </c>
      <c r="G1096" s="47">
        <f>IFERROR((Ações!$H1096-Ações!$K1096)/Ações!$H1096,0)</f>
        <v>1.2907399869704042</v>
      </c>
      <c r="H1096" s="48">
        <f>IFERROR(Ações!$I1096/(Ações!$P1096-Table_1[[#This Row],[CAGR LUCRO 5A]]),0)</f>
        <v>-155.43097621656045</v>
      </c>
      <c r="I1096" s="48">
        <f>IF(Ações!$S1096&lt;0,"",Ações!$O1096*(1+Ações!$S1096))</f>
        <v>2.4402663265999998</v>
      </c>
      <c r="J1096" s="49">
        <f>IFERROR(IF(Ações!$B1096="","",(VLOOKUP(Table_1[[#This Row],[AÇÕES]],'Dados Status Invest STOCKS'!A1082:AD1697,4)/Table_1[[#This Row],[LPA]]))/100,0)</f>
        <v>1.8995901639344261E-2</v>
      </c>
      <c r="K1096" s="64">
        <f>IFERROR(IF(Ações!$B1096="","",VLOOKUP(Table_1[[#This Row],[AÇÕES]],'Dados Status Invest STOCKS'!A1082:AD1697,2)),0)</f>
        <v>45.19</v>
      </c>
      <c r="L1096" s="65">
        <f>IFERROR(IF(Ações!$B1096="","",VLOOKUP(Table_1[[#This Row],[AÇÕES]],'Dados Status Invest STOCKS'!A1082:AD1697,3)/100),0)</f>
        <v>5.0199999999999995E-2</v>
      </c>
      <c r="M1096" s="66">
        <f>IFERROR(IF(Ações!$B1096="","",VLOOKUP(Table_1[[#This Row],[AÇÕES]],'Dados Status Invest STOCKS'!A1082:AD1697,28)),0)</f>
        <v>4.88</v>
      </c>
      <c r="N1096" s="66">
        <f>IFERROR(IF(Ações!$B1096="","",VLOOKUP(Table_1[[#This Row],[AÇÕES]],'Dados Status Invest STOCKS'!A1082:AD1697,27)),0)</f>
        <v>46.67</v>
      </c>
      <c r="O1096" s="66">
        <f>IFERROR(IF(Ações!$L1096="","",Ações!$K1096*Ações!$L1096),0)</f>
        <v>2.2685379999999995</v>
      </c>
      <c r="P1096" s="67">
        <f t="shared" si="16"/>
        <v>0.06</v>
      </c>
      <c r="Q1096" s="67">
        <f>IFERROR(Ações!$O1096/Ações!$M1096,0)</f>
        <v>0.464864344262295</v>
      </c>
      <c r="R1096" s="67">
        <f>IFERROR(IF(Ações!$B1096="","",VLOOKUP(Table_1[[#This Row],[AÇÕES]],'Dados Status Invest STOCKS'!A1082:AD1697,18)/100),0)</f>
        <v>0.1045</v>
      </c>
      <c r="S1096" s="65">
        <f>IFERROR(IF(Ações!$B1096="","",VLOOKUP(Table_1[[#This Row],[AÇÕES]],'Dados Status Invest STOCKS'!A1082:AD1697,25)/100),0)</f>
        <v>7.5700000000000003E-2</v>
      </c>
      <c r="T1096" s="67">
        <f>(1-Ações!$Q1096)*Ações!$R1096</f>
        <v>5.5921676024590167E-2</v>
      </c>
      <c r="U1096" s="68">
        <f>IF(Ações!$S1096=0,Ações!$T1096,IF(Ações!$T1096=0,Ações!$S1096,AVERAGE(Ações!$S1096,Ações!$T1096)))</f>
        <v>6.5810838012295092E-2</v>
      </c>
    </row>
    <row r="1097" spans="2:21" ht="15" customHeight="1" x14ac:dyDescent="0.2">
      <c r="B1097" s="63" t="str">
        <f>IFERROR('Dados Status Invest STOCKS'!A1084,"-")</f>
        <v>CNBKA</v>
      </c>
      <c r="C1097" s="45">
        <f>IFERROR((Ações!$D1097-Ações!$K1097)/Ações!$D1097,0)</f>
        <v>-8.6774193548387082</v>
      </c>
      <c r="D1097" s="46">
        <f>(Ações!$O1097)/0.06</f>
        <v>11.913300000000001</v>
      </c>
      <c r="E1097" s="47">
        <f>IFERROR((Ações!$F1097-Ações!$K1097)/Ações!$F1097,0)</f>
        <v>-5.736765636010656E-3</v>
      </c>
      <c r="F1097" s="46">
        <f>IF(OR(Ações!$N1097&lt;0,Ações!$M1097&lt;0),"",(22.5*Ações!$M1097*Ações!$N1097)^0.5)</f>
        <v>114.63238089649889</v>
      </c>
      <c r="G1097" s="47">
        <f>IFERROR((Ações!$H1097-Ações!$K1097)/Ações!$H1097,0)</f>
        <v>10.844010298349239</v>
      </c>
      <c r="H1097" s="48">
        <f>IFERROR(Ações!$I1097/(Ações!$P1097-Table_1[[#This Row],[CAGR LUCRO 5A]]),0)</f>
        <v>-11.711690307692304</v>
      </c>
      <c r="I1097" s="48">
        <f>IF(Ações!$S1097&lt;0,"",Ações!$O1097*(1+Ações!$S1097))</f>
        <v>0.80693546220000001</v>
      </c>
      <c r="J1097" s="49">
        <f>IFERROR(IF(Ações!$B1097="","",(VLOOKUP(Table_1[[#This Row],[AÇÕES]],'Dados Status Invest STOCKS'!A1083:AD1698,4)/Table_1[[#This Row],[LPA]]))/100,0)</f>
        <v>1.7707558859975214E-2</v>
      </c>
      <c r="K1097" s="64">
        <f>IFERROR(IF(Ações!$B1097="","",VLOOKUP(Table_1[[#This Row],[AÇÕES]],'Dados Status Invest STOCKS'!A1083:AD1698,2)),0)</f>
        <v>115.29</v>
      </c>
      <c r="L1097" s="65">
        <f>IFERROR(IF(Ações!$B1097="","",VLOOKUP(Table_1[[#This Row],[AÇÕES]],'Dados Status Invest STOCKS'!A1083:AD1698,3)/100),0)</f>
        <v>6.1999999999999998E-3</v>
      </c>
      <c r="M1097" s="66">
        <f>IFERROR(IF(Ações!$B1097="","",VLOOKUP(Table_1[[#This Row],[AÇÕES]],'Dados Status Invest STOCKS'!A1083:AD1698,28)),0)</f>
        <v>8.07</v>
      </c>
      <c r="N1097" s="66">
        <f>IFERROR(IF(Ações!$B1097="","",VLOOKUP(Table_1[[#This Row],[AÇÕES]],'Dados Status Invest STOCKS'!A1083:AD1698,27)),0)</f>
        <v>72.37</v>
      </c>
      <c r="O1097" s="66">
        <f>IFERROR(IF(Ações!$L1097="","",Ações!$K1097*Ações!$L1097),0)</f>
        <v>0.71479800000000004</v>
      </c>
      <c r="P1097" s="67">
        <f t="shared" si="16"/>
        <v>0.06</v>
      </c>
      <c r="Q1097" s="67">
        <f>IFERROR(Ações!$O1097/Ações!$M1097,0)</f>
        <v>8.8574721189591074E-2</v>
      </c>
      <c r="R1097" s="67">
        <f>IFERROR(IF(Ações!$B1097="","",VLOOKUP(Table_1[[#This Row],[AÇÕES]],'Dados Status Invest STOCKS'!A1083:AD1698,18)/100),0)</f>
        <v>0.1115</v>
      </c>
      <c r="S1097" s="65">
        <f>IFERROR(IF(Ações!$B1097="","",VLOOKUP(Table_1[[#This Row],[AÇÕES]],'Dados Status Invest STOCKS'!A1083:AD1698,25)/100),0)</f>
        <v>0.12890000000000001</v>
      </c>
      <c r="T1097" s="67">
        <f>(1-Ações!$Q1097)*Ações!$R1097</f>
        <v>0.1016239185873606</v>
      </c>
      <c r="U1097" s="68">
        <f>IF(Ações!$S1097=0,Ações!$T1097,IF(Ações!$T1097=0,Ações!$S1097,AVERAGE(Ações!$S1097,Ações!$T1097)))</f>
        <v>0.1152619592936803</v>
      </c>
    </row>
    <row r="1098" spans="2:21" ht="15" customHeight="1" x14ac:dyDescent="0.2">
      <c r="B1098" s="63" t="str">
        <f>IFERROR('Dados Status Invest STOCKS'!A1085,"-")</f>
        <v>CNC</v>
      </c>
      <c r="C1098" s="45">
        <f>IFERROR((Ações!$D1098-Ações!$K1098)/Ações!$D1098,0)</f>
        <v>0</v>
      </c>
      <c r="D1098" s="46">
        <f>(Ações!$O1098)/0.06</f>
        <v>0</v>
      </c>
      <c r="E1098" s="47">
        <f>IFERROR((Ações!$F1098-Ações!$K1098)/Ações!$F1098,0)</f>
        <v>-1.162005176303831</v>
      </c>
      <c r="F1098" s="46">
        <f>IF(OR(Ações!$N1098&lt;0,Ações!$M1098&lt;0),"",(22.5*Ações!$M1098*Ações!$N1098)^0.5)</f>
        <v>35.860228666309425</v>
      </c>
      <c r="G1098" s="47">
        <f>IFERROR((Ações!$H1098-Ações!$K1098)/Ações!$H1098,0)</f>
        <v>0</v>
      </c>
      <c r="H1098" s="48">
        <f>IFERROR(Ações!$I1098/(Ações!$P1098-Table_1[[#This Row],[CAGR LUCRO 5A]]),0)</f>
        <v>0</v>
      </c>
      <c r="I1098" s="48">
        <f>IF(Ações!$S1098&lt;0,"",Ações!$O1098*(1+Ações!$S1098))</f>
        <v>0</v>
      </c>
      <c r="J1098" s="49">
        <f>IFERROR(IF(Ações!$B1098="","",(VLOOKUP(Table_1[[#This Row],[AÇÕES]],'Dados Status Invest STOCKS'!A1084:AD1699,4)/Table_1[[#This Row],[LPA]]))/100,0)</f>
        <v>0.48785714285714282</v>
      </c>
      <c r="K1098" s="64">
        <f>IFERROR(IF(Ações!$B1098="","",VLOOKUP(Table_1[[#This Row],[AÇÕES]],'Dados Status Invest STOCKS'!A1084:AD1699,2)),0)</f>
        <v>77.53</v>
      </c>
      <c r="L1098" s="65">
        <f>IFERROR(IF(Ações!$B1098="","",VLOOKUP(Table_1[[#This Row],[AÇÕES]],'Dados Status Invest STOCKS'!A1084:AD1699,3)/100),0)</f>
        <v>0</v>
      </c>
      <c r="M1098" s="66">
        <f>IFERROR(IF(Ações!$B1098="","",VLOOKUP(Table_1[[#This Row],[AÇÕES]],'Dados Status Invest STOCKS'!A1084:AD1699,28)),0)</f>
        <v>1.26</v>
      </c>
      <c r="N1098" s="66">
        <f>IFERROR(IF(Ações!$B1098="","",VLOOKUP(Table_1[[#This Row],[AÇÕES]],'Dados Status Invest STOCKS'!A1084:AD1699,27)),0)</f>
        <v>45.36</v>
      </c>
      <c r="O1098" s="66">
        <f>IFERROR(IF(Ações!$L1098="","",Ações!$K1098*Ações!$L1098),0)</f>
        <v>0</v>
      </c>
      <c r="P1098" s="67">
        <f t="shared" si="16"/>
        <v>0.06</v>
      </c>
      <c r="Q1098" s="67">
        <f>IFERROR(Ações!$O1098/Ações!$M1098,0)</f>
        <v>0</v>
      </c>
      <c r="R1098" s="67">
        <f>IFERROR(IF(Ações!$B1098="","",VLOOKUP(Table_1[[#This Row],[AÇÕES]],'Dados Status Invest STOCKS'!A1084:AD1699,18)/100),0)</f>
        <v>2.7799999999999998E-2</v>
      </c>
      <c r="S1098" s="65">
        <f>IFERROR(IF(Ações!$B1098="","",VLOOKUP(Table_1[[#This Row],[AÇÕES]],'Dados Status Invest STOCKS'!A1084:AD1699,25)/100),0)</f>
        <v>0.38479999999999998</v>
      </c>
      <c r="T1098" s="67">
        <f>(1-Ações!$Q1098)*Ações!$R1098</f>
        <v>2.7799999999999998E-2</v>
      </c>
      <c r="U1098" s="68">
        <f>IF(Ações!$S1098=0,Ações!$T1098,IF(Ações!$T1098=0,Ações!$S1098,AVERAGE(Ações!$S1098,Ações!$T1098)))</f>
        <v>0.20629999999999998</v>
      </c>
    </row>
    <row r="1099" spans="2:21" ht="15" customHeight="1" x14ac:dyDescent="0.2">
      <c r="B1099" s="63" t="str">
        <f>IFERROR('Dados Status Invest STOCKS'!A1086,"-")</f>
        <v>CNCE</v>
      </c>
      <c r="C1099" s="45">
        <f>IFERROR((Ações!$D1099-Ações!$K1099)/Ações!$D1099,0)</f>
        <v>0</v>
      </c>
      <c r="D1099" s="46">
        <f>(Ações!$O1099)/0.06</f>
        <v>0</v>
      </c>
      <c r="E1099" s="47">
        <f>IFERROR((Ações!$F1099-Ações!$K1099)/Ações!$F1099,0)</f>
        <v>0</v>
      </c>
      <c r="F1099" s="46" t="str">
        <f>IF(OR(Ações!$N1099&lt;0,Ações!$M1099&lt;0),"",(22.5*Ações!$M1099*Ações!$N1099)^0.5)</f>
        <v/>
      </c>
      <c r="G1099" s="47">
        <f>IFERROR((Ações!$H1099-Ações!$K1099)/Ações!$H1099,0)</f>
        <v>0</v>
      </c>
      <c r="H1099" s="48">
        <f>IFERROR(Ações!$I1099/(Ações!$P1099-Table_1[[#This Row],[CAGR LUCRO 5A]]),0)</f>
        <v>0</v>
      </c>
      <c r="I1099" s="48">
        <f>IF(Ações!$S1099&lt;0,"",Ações!$O1099*(1+Ações!$S1099))</f>
        <v>0</v>
      </c>
      <c r="J1099" s="49">
        <f>IFERROR(IF(Ações!$B1099="","",(VLOOKUP(Table_1[[#This Row],[AÇÕES]],'Dados Status Invest STOCKS'!A1085:AD1700,4)/Table_1[[#This Row],[LPA]]))/100,0)</f>
        <v>8.324607329842932E-3</v>
      </c>
      <c r="K1099" s="64">
        <f>IFERROR(IF(Ações!$B1099="","",VLOOKUP(Table_1[[#This Row],[AÇÕES]],'Dados Status Invest STOCKS'!A1085:AD1700,2)),0)</f>
        <v>3.04</v>
      </c>
      <c r="L1099" s="65">
        <f>IFERROR(IF(Ações!$B1099="","",VLOOKUP(Table_1[[#This Row],[AÇÕES]],'Dados Status Invest STOCKS'!A1085:AD1700,3)/100),0)</f>
        <v>0</v>
      </c>
      <c r="M1099" s="66">
        <f>IFERROR(IF(Ações!$B1099="","",VLOOKUP(Table_1[[#This Row],[AÇÕES]],'Dados Status Invest STOCKS'!A1085:AD1700,28)),0)</f>
        <v>-1.91</v>
      </c>
      <c r="N1099" s="66">
        <f>IFERROR(IF(Ações!$B1099="","",VLOOKUP(Table_1[[#This Row],[AÇÕES]],'Dados Status Invest STOCKS'!A1085:AD1700,27)),0)</f>
        <v>2.86</v>
      </c>
      <c r="O1099" s="66">
        <f>IFERROR(IF(Ações!$L1099="","",Ações!$K1099*Ações!$L1099),0)</f>
        <v>0</v>
      </c>
      <c r="P1099" s="67">
        <f t="shared" si="16"/>
        <v>0.06</v>
      </c>
      <c r="Q1099" s="67">
        <f>IFERROR(Ações!$O1099/Ações!$M1099,0)</f>
        <v>0</v>
      </c>
      <c r="R1099" s="67">
        <f>IFERROR(IF(Ações!$B1099="","",VLOOKUP(Table_1[[#This Row],[AÇÕES]],'Dados Status Invest STOCKS'!A1085:AD1700,18)/100),0)</f>
        <v>-0.66870000000000007</v>
      </c>
      <c r="S1099" s="65">
        <f>IFERROR(IF(Ações!$B1099="","",VLOOKUP(Table_1[[#This Row],[AÇÕES]],'Dados Status Invest STOCKS'!A1085:AD1700,25)/100),0)</f>
        <v>0</v>
      </c>
      <c r="T1099" s="67">
        <f>(1-Ações!$Q1099)*Ações!$R1099</f>
        <v>-0.66870000000000007</v>
      </c>
      <c r="U1099" s="68">
        <f>IF(Ações!$S1099=0,Ações!$T1099,IF(Ações!$T1099=0,Ações!$S1099,AVERAGE(Ações!$S1099,Ações!$T1099)))</f>
        <v>-0.66870000000000007</v>
      </c>
    </row>
    <row r="1100" spans="2:21" ht="15" customHeight="1" x14ac:dyDescent="0.2">
      <c r="B1100" s="63" t="str">
        <f>IFERROR('Dados Status Invest STOCKS'!A1087,"-")</f>
        <v>CNDT</v>
      </c>
      <c r="C1100" s="45">
        <f>IFERROR((Ações!$D1100-Ações!$K1100)/Ações!$D1100,0)</f>
        <v>0</v>
      </c>
      <c r="D1100" s="46">
        <f>(Ações!$O1100)/0.06</f>
        <v>0</v>
      </c>
      <c r="E1100" s="47">
        <f>IFERROR((Ações!$F1100-Ações!$K1100)/Ações!$F1100,0)</f>
        <v>0</v>
      </c>
      <c r="F1100" s="46">
        <f>IF(OR(Ações!$N1100&lt;0,Ações!$M1100&lt;0),"",(22.5*Ações!$M1100*Ações!$N1100)^0.5)</f>
        <v>0</v>
      </c>
      <c r="G1100" s="47">
        <f>IFERROR((Ações!$H1100-Ações!$K1100)/Ações!$H1100,0)</f>
        <v>0</v>
      </c>
      <c r="H1100" s="48">
        <f>IFERROR(Ações!$I1100/(Ações!$P1100-Table_1[[#This Row],[CAGR LUCRO 5A]]),0)</f>
        <v>0</v>
      </c>
      <c r="I1100" s="48">
        <f>IF(Ações!$S1100&lt;0,"",Ações!$O1100*(1+Ações!$S1100))</f>
        <v>0</v>
      </c>
      <c r="J1100" s="49">
        <f>IFERROR(IF(Ações!$B1100="","",(VLOOKUP(Table_1[[#This Row],[AÇÕES]],'Dados Status Invest STOCKS'!A1086:AD1701,4)/Table_1[[#This Row],[LPA]]))/100,0)</f>
        <v>0</v>
      </c>
      <c r="K1100" s="64">
        <f>IFERROR(IF(Ações!$B1100="","",VLOOKUP(Table_1[[#This Row],[AÇÕES]],'Dados Status Invest STOCKS'!A1086:AD1701,2)),0)</f>
        <v>5.08</v>
      </c>
      <c r="L1100" s="65">
        <f>IFERROR(IF(Ações!$B1100="","",VLOOKUP(Table_1[[#This Row],[AÇÕES]],'Dados Status Invest STOCKS'!A1086:AD1701,3)/100),0)</f>
        <v>0</v>
      </c>
      <c r="M1100" s="66">
        <f>IFERROR(IF(Ações!$B1100="","",VLOOKUP(Table_1[[#This Row],[AÇÕES]],'Dados Status Invest STOCKS'!A1086:AD1701,28)),0)</f>
        <v>0</v>
      </c>
      <c r="N1100" s="66">
        <f>IFERROR(IF(Ações!$B1100="","",VLOOKUP(Table_1[[#This Row],[AÇÕES]],'Dados Status Invest STOCKS'!A1086:AD1701,27)),0)</f>
        <v>5.56</v>
      </c>
      <c r="O1100" s="66">
        <f>IFERROR(IF(Ações!$L1100="","",Ações!$K1100*Ações!$L1100),0)</f>
        <v>0</v>
      </c>
      <c r="P1100" s="67">
        <f t="shared" si="16"/>
        <v>0.06</v>
      </c>
      <c r="Q1100" s="67">
        <f>IFERROR(Ações!$O1100/Ações!$M1100,0)</f>
        <v>0</v>
      </c>
      <c r="R1100" s="67">
        <f>IFERROR(IF(Ações!$B1100="","",VLOOKUP(Table_1[[#This Row],[AÇÕES]],'Dados Status Invest STOCKS'!A1086:AD1701,18)/100),0)</f>
        <v>8.0000000000000004E-4</v>
      </c>
      <c r="S1100" s="65">
        <f>IFERROR(IF(Ações!$B1100="","",VLOOKUP(Table_1[[#This Row],[AÇÕES]],'Dados Status Invest STOCKS'!A1086:AD1701,25)/100),0)</f>
        <v>0</v>
      </c>
      <c r="T1100" s="67">
        <f>(1-Ações!$Q1100)*Ações!$R1100</f>
        <v>8.0000000000000004E-4</v>
      </c>
      <c r="U1100" s="68">
        <f>IF(Ações!$S1100=0,Ações!$T1100,IF(Ações!$T1100=0,Ações!$S1100,AVERAGE(Ações!$S1100,Ações!$T1100)))</f>
        <v>8.0000000000000004E-4</v>
      </c>
    </row>
    <row r="1101" spans="2:21" ht="15" customHeight="1" x14ac:dyDescent="0.2">
      <c r="B1101" s="63" t="str">
        <f>IFERROR('Dados Status Invest STOCKS'!A1088,"-")</f>
        <v>CNET</v>
      </c>
      <c r="C1101" s="45">
        <f>IFERROR((Ações!$D1101-Ações!$K1101)/Ações!$D1101,0)</f>
        <v>0</v>
      </c>
      <c r="D1101" s="46">
        <f>(Ações!$O1101)/0.06</f>
        <v>0</v>
      </c>
      <c r="E1101" s="47">
        <f>IFERROR((Ações!$F1101-Ações!$K1101)/Ações!$F1101,0)</f>
        <v>0</v>
      </c>
      <c r="F1101" s="46" t="str">
        <f>IF(OR(Ações!$N1101&lt;0,Ações!$M1101&lt;0),"",(22.5*Ações!$M1101*Ações!$N1101)^0.5)</f>
        <v/>
      </c>
      <c r="G1101" s="47">
        <f>IFERROR((Ações!$H1101-Ações!$K1101)/Ações!$H1101,0)</f>
        <v>0</v>
      </c>
      <c r="H1101" s="48">
        <f>IFERROR(Ações!$I1101/(Ações!$P1101-Table_1[[#This Row],[CAGR LUCRO 5A]]),0)</f>
        <v>0</v>
      </c>
      <c r="I1101" s="48">
        <f>IF(Ações!$S1101&lt;0,"",Ações!$O1101*(1+Ações!$S1101))</f>
        <v>0</v>
      </c>
      <c r="J1101" s="49">
        <f>IFERROR(IF(Ações!$B1101="","",(VLOOKUP(Table_1[[#This Row],[AÇÕES]],'Dados Status Invest STOCKS'!A1087:AD1702,4)/Table_1[[#This Row],[LPA]]))/100,0)</f>
        <v>1.9083333333333332</v>
      </c>
      <c r="K1101" s="64">
        <f>IFERROR(IF(Ações!$B1101="","",VLOOKUP(Table_1[[#This Row],[AÇÕES]],'Dados Status Invest STOCKS'!A1087:AD1702,2)),0)</f>
        <v>0.71</v>
      </c>
      <c r="L1101" s="65">
        <f>IFERROR(IF(Ações!$B1101="","",VLOOKUP(Table_1[[#This Row],[AÇÕES]],'Dados Status Invest STOCKS'!A1087:AD1702,3)/100),0)</f>
        <v>0</v>
      </c>
      <c r="M1101" s="66">
        <f>IFERROR(IF(Ações!$B1101="","",VLOOKUP(Table_1[[#This Row],[AÇÕES]],'Dados Status Invest STOCKS'!A1087:AD1702,28)),0)</f>
        <v>-0.06</v>
      </c>
      <c r="N1101" s="66">
        <f>IFERROR(IF(Ações!$B1101="","",VLOOKUP(Table_1[[#This Row],[AÇÕES]],'Dados Status Invest STOCKS'!A1087:AD1702,27)),0)</f>
        <v>0.65</v>
      </c>
      <c r="O1101" s="66">
        <f>IFERROR(IF(Ações!$L1101="","",Ações!$K1101*Ações!$L1101),0)</f>
        <v>0</v>
      </c>
      <c r="P1101" s="67">
        <f t="shared" si="16"/>
        <v>0.06</v>
      </c>
      <c r="Q1101" s="67">
        <f>IFERROR(Ações!$O1101/Ações!$M1101,0)</f>
        <v>0</v>
      </c>
      <c r="R1101" s="67">
        <f>IFERROR(IF(Ações!$B1101="","",VLOOKUP(Table_1[[#This Row],[AÇÕES]],'Dados Status Invest STOCKS'!A1087:AD1702,18)/100),0)</f>
        <v>-9.5500000000000002E-2</v>
      </c>
      <c r="S1101" s="65">
        <f>IFERROR(IF(Ações!$B1101="","",VLOOKUP(Table_1[[#This Row],[AÇÕES]],'Dados Status Invest STOCKS'!A1087:AD1702,25)/100),0)</f>
        <v>0</v>
      </c>
      <c r="T1101" s="67">
        <f>(1-Ações!$Q1101)*Ações!$R1101</f>
        <v>-9.5500000000000002E-2</v>
      </c>
      <c r="U1101" s="68">
        <f>IF(Ações!$S1101=0,Ações!$T1101,IF(Ações!$T1101=0,Ações!$S1101,AVERAGE(Ações!$S1101,Ações!$T1101)))</f>
        <v>-9.5500000000000002E-2</v>
      </c>
    </row>
    <row r="1102" spans="2:21" ht="15" customHeight="1" x14ac:dyDescent="0.2">
      <c r="B1102" s="63" t="str">
        <f>IFERROR('Dados Status Invest STOCKS'!A1089,"-")</f>
        <v>CNF</v>
      </c>
      <c r="C1102" s="45">
        <f>IFERROR((Ações!$D1102-Ações!$K1102)/Ações!$D1102,0)</f>
        <v>0</v>
      </c>
      <c r="D1102" s="46">
        <f>(Ações!$O1102)/0.06</f>
        <v>0</v>
      </c>
      <c r="E1102" s="47">
        <f>IFERROR((Ações!$F1102-Ações!$K1102)/Ações!$F1102,0)</f>
        <v>0.72532123556735983</v>
      </c>
      <c r="F1102" s="46">
        <f>IF(OR(Ações!$N1102&lt;0,Ações!$M1102&lt;0),"",(22.5*Ações!$M1102*Ações!$N1102)^0.5)</f>
        <v>11.431535329954592</v>
      </c>
      <c r="G1102" s="47">
        <f>IFERROR((Ações!$H1102-Ações!$K1102)/Ações!$H1102,0)</f>
        <v>0</v>
      </c>
      <c r="H1102" s="48">
        <f>IFERROR(Ações!$I1102/(Ações!$P1102-Table_1[[#This Row],[CAGR LUCRO 5A]]),0)</f>
        <v>0</v>
      </c>
      <c r="I1102" s="48">
        <f>IF(Ações!$S1102&lt;0,"",Ações!$O1102*(1+Ações!$S1102))</f>
        <v>0</v>
      </c>
      <c r="J1102" s="49">
        <f>IFERROR(IF(Ações!$B1102="","",(VLOOKUP(Table_1[[#This Row],[AÇÕES]],'Dados Status Invest STOCKS'!A1088:AD1703,4)/Table_1[[#This Row],[LPA]]))/100,0)</f>
        <v>7.166666666666667E-2</v>
      </c>
      <c r="K1102" s="64">
        <f>IFERROR(IF(Ações!$B1102="","",VLOOKUP(Table_1[[#This Row],[AÇÕES]],'Dados Status Invest STOCKS'!A1088:AD1703,2)),0)</f>
        <v>3.14</v>
      </c>
      <c r="L1102" s="65">
        <f>IFERROR(IF(Ações!$B1102="","",VLOOKUP(Table_1[[#This Row],[AÇÕES]],'Dados Status Invest STOCKS'!A1088:AD1703,3)/100),0)</f>
        <v>0</v>
      </c>
      <c r="M1102" s="66">
        <f>IFERROR(IF(Ações!$B1102="","",VLOOKUP(Table_1[[#This Row],[AÇÕES]],'Dados Status Invest STOCKS'!A1088:AD1703,28)),0)</f>
        <v>0.66</v>
      </c>
      <c r="N1102" s="66">
        <f>IFERROR(IF(Ações!$B1102="","",VLOOKUP(Table_1[[#This Row],[AÇÕES]],'Dados Status Invest STOCKS'!A1088:AD1703,27)),0)</f>
        <v>8.8000000000000007</v>
      </c>
      <c r="O1102" s="66">
        <f>IFERROR(IF(Ações!$L1102="","",Ações!$K1102*Ações!$L1102),0)</f>
        <v>0</v>
      </c>
      <c r="P1102" s="67">
        <f t="shared" si="16"/>
        <v>0.06</v>
      </c>
      <c r="Q1102" s="67">
        <f>IFERROR(Ações!$O1102/Ações!$M1102,0)</f>
        <v>0</v>
      </c>
      <c r="R1102" s="67">
        <f>IFERROR(IF(Ações!$B1102="","",VLOOKUP(Table_1[[#This Row],[AÇÕES]],'Dados Status Invest STOCKS'!A1088:AD1703,18)/100),0)</f>
        <v>7.5399999999999995E-2</v>
      </c>
      <c r="S1102" s="65">
        <f>IFERROR(IF(Ações!$B1102="","",VLOOKUP(Table_1[[#This Row],[AÇÕES]],'Dados Status Invest STOCKS'!A1088:AD1703,25)/100),0)</f>
        <v>0</v>
      </c>
      <c r="T1102" s="67">
        <f>(1-Ações!$Q1102)*Ações!$R1102</f>
        <v>7.5399999999999995E-2</v>
      </c>
      <c r="U1102" s="68">
        <f>IF(Ações!$S1102=0,Ações!$T1102,IF(Ações!$T1102=0,Ações!$S1102,AVERAGE(Ações!$S1102,Ações!$T1102)))</f>
        <v>7.5399999999999995E-2</v>
      </c>
    </row>
    <row r="1103" spans="2:21" ht="15" customHeight="1" x14ac:dyDescent="0.2">
      <c r="B1103" s="63" t="str">
        <f>IFERROR('Dados Status Invest STOCKS'!A1090,"-")</f>
        <v>CNFR</v>
      </c>
      <c r="C1103" s="45">
        <f>IFERROR((Ações!$D1103-Ações!$K1103)/Ações!$D1103,0)</f>
        <v>0</v>
      </c>
      <c r="D1103" s="46">
        <f>(Ações!$O1103)/0.06</f>
        <v>0</v>
      </c>
      <c r="E1103" s="47">
        <f>IFERROR((Ações!$F1103-Ações!$K1103)/Ações!$F1103,0)</f>
        <v>0.57287903255655603</v>
      </c>
      <c r="F1103" s="46">
        <f>IF(OR(Ações!$N1103&lt;0,Ações!$M1103&lt;0),"",(22.5*Ações!$M1103*Ações!$N1103)^0.5)</f>
        <v>5.5019541982826423</v>
      </c>
      <c r="G1103" s="47">
        <f>IFERROR((Ações!$H1103-Ações!$K1103)/Ações!$H1103,0)</f>
        <v>0</v>
      </c>
      <c r="H1103" s="48">
        <f>IFERROR(Ações!$I1103/(Ações!$P1103-Table_1[[#This Row],[CAGR LUCRO 5A]]),0)</f>
        <v>0</v>
      </c>
      <c r="I1103" s="48">
        <f>IF(Ações!$S1103&lt;0,"",Ações!$O1103*(1+Ações!$S1103))</f>
        <v>0</v>
      </c>
      <c r="J1103" s="49">
        <f>IFERROR(IF(Ações!$B1103="","",(VLOOKUP(Table_1[[#This Row],[AÇÕES]],'Dados Status Invest STOCKS'!A1089:AD1704,4)/Table_1[[#This Row],[LPA]]))/100,0)</f>
        <v>0.24677419354838712</v>
      </c>
      <c r="K1103" s="64">
        <f>IFERROR(IF(Ações!$B1103="","",VLOOKUP(Table_1[[#This Row],[AÇÕES]],'Dados Status Invest STOCKS'!A1089:AD1704,2)),0)</f>
        <v>2.35</v>
      </c>
      <c r="L1103" s="65">
        <f>IFERROR(IF(Ações!$B1103="","",VLOOKUP(Table_1[[#This Row],[AÇÕES]],'Dados Status Invest STOCKS'!A1089:AD1704,3)/100),0)</f>
        <v>0</v>
      </c>
      <c r="M1103" s="66">
        <f>IFERROR(IF(Ações!$B1103="","",VLOOKUP(Table_1[[#This Row],[AÇÕES]],'Dados Status Invest STOCKS'!A1089:AD1704,28)),0)</f>
        <v>0.31</v>
      </c>
      <c r="N1103" s="66">
        <f>IFERROR(IF(Ações!$B1103="","",VLOOKUP(Table_1[[#This Row],[AÇÕES]],'Dados Status Invest STOCKS'!A1089:AD1704,27)),0)</f>
        <v>4.34</v>
      </c>
      <c r="O1103" s="66">
        <f>IFERROR(IF(Ações!$L1103="","",Ações!$K1103*Ações!$L1103),0)</f>
        <v>0</v>
      </c>
      <c r="P1103" s="67">
        <f t="shared" ref="P1103:P1166" si="17">$U$6</f>
        <v>0.06</v>
      </c>
      <c r="Q1103" s="67">
        <f>IFERROR(Ações!$O1103/Ações!$M1103,0)</f>
        <v>0</v>
      </c>
      <c r="R1103" s="67">
        <f>IFERROR(IF(Ações!$B1103="","",VLOOKUP(Table_1[[#This Row],[AÇÕES]],'Dados Status Invest STOCKS'!A1089:AD1704,18)/100),0)</f>
        <v>7.0800000000000002E-2</v>
      </c>
      <c r="S1103" s="65">
        <f>IFERROR(IF(Ações!$B1103="","",VLOOKUP(Table_1[[#This Row],[AÇÕES]],'Dados Status Invest STOCKS'!A1089:AD1704,25)/100),0)</f>
        <v>0</v>
      </c>
      <c r="T1103" s="67">
        <f>(1-Ações!$Q1103)*Ações!$R1103</f>
        <v>7.0800000000000002E-2</v>
      </c>
      <c r="U1103" s="68">
        <f>IF(Ações!$S1103=0,Ações!$T1103,IF(Ações!$T1103=0,Ações!$S1103,AVERAGE(Ações!$S1103,Ações!$T1103)))</f>
        <v>7.0800000000000002E-2</v>
      </c>
    </row>
    <row r="1104" spans="2:21" ht="15" customHeight="1" x14ac:dyDescent="0.2">
      <c r="B1104" s="63" t="str">
        <f>IFERROR('Dados Status Invest STOCKS'!A1091,"-")</f>
        <v>CNFRL</v>
      </c>
      <c r="C1104" s="45">
        <f>IFERROR((Ações!$D1104-Ações!$K1104)/Ações!$D1104,0)</f>
        <v>0.11373707533234856</v>
      </c>
      <c r="D1104" s="46">
        <f>(Ações!$O1104)/0.06</f>
        <v>28.140633333333334</v>
      </c>
      <c r="E1104" s="47">
        <f>IFERROR((Ações!$F1104-Ações!$K1104)/Ações!$F1104,0)</f>
        <v>-3.5329348629955284</v>
      </c>
      <c r="F1104" s="46">
        <f>IF(OR(Ações!$N1104&lt;0,Ações!$M1104&lt;0),"",(22.5*Ações!$M1104*Ações!$N1104)^0.5)</f>
        <v>5.5019541982826423</v>
      </c>
      <c r="G1104" s="47">
        <f>IFERROR((Ações!$H1104-Ações!$K1104)/Ações!$H1104,0)</f>
        <v>0.11373707533234856</v>
      </c>
      <c r="H1104" s="48">
        <f>IFERROR(Ações!$I1104/(Ações!$P1104-Table_1[[#This Row],[CAGR LUCRO 5A]]),0)</f>
        <v>28.140633333333334</v>
      </c>
      <c r="I1104" s="48">
        <f>IF(Ações!$S1104&lt;0,"",Ações!$O1104*(1+Ações!$S1104))</f>
        <v>1.6884379999999999</v>
      </c>
      <c r="J1104" s="49">
        <f>IFERROR(IF(Ações!$B1104="","",(VLOOKUP(Table_1[[#This Row],[AÇÕES]],'Dados Status Invest STOCKS'!A1090:AD1705,4)/Table_1[[#This Row],[LPA]]))/100,0)</f>
        <v>2.62</v>
      </c>
      <c r="K1104" s="64">
        <f>IFERROR(IF(Ações!$B1104="","",VLOOKUP(Table_1[[#This Row],[AÇÕES]],'Dados Status Invest STOCKS'!A1090:AD1705,2)),0)</f>
        <v>24.94</v>
      </c>
      <c r="L1104" s="65">
        <f>IFERROR(IF(Ações!$B1104="","",VLOOKUP(Table_1[[#This Row],[AÇÕES]],'Dados Status Invest STOCKS'!A1090:AD1705,3)/100),0)</f>
        <v>6.7699999999999996E-2</v>
      </c>
      <c r="M1104" s="66">
        <f>IFERROR(IF(Ações!$B1104="","",VLOOKUP(Table_1[[#This Row],[AÇÕES]],'Dados Status Invest STOCKS'!A1090:AD1705,28)),0)</f>
        <v>0.31</v>
      </c>
      <c r="N1104" s="66">
        <f>IFERROR(IF(Ações!$B1104="","",VLOOKUP(Table_1[[#This Row],[AÇÕES]],'Dados Status Invest STOCKS'!A1090:AD1705,27)),0)</f>
        <v>4.34</v>
      </c>
      <c r="O1104" s="66">
        <f>IFERROR(IF(Ações!$L1104="","",Ações!$K1104*Ações!$L1104),0)</f>
        <v>1.6884379999999999</v>
      </c>
      <c r="P1104" s="67">
        <f t="shared" si="17"/>
        <v>0.06</v>
      </c>
      <c r="Q1104" s="67">
        <f>IFERROR(Ações!$O1104/Ações!$M1104,0)</f>
        <v>5.4465741935483871</v>
      </c>
      <c r="R1104" s="67">
        <f>IFERROR(IF(Ações!$B1104="","",VLOOKUP(Table_1[[#This Row],[AÇÕES]],'Dados Status Invest STOCKS'!A1090:AD1705,18)/100),0)</f>
        <v>7.0800000000000002E-2</v>
      </c>
      <c r="S1104" s="65">
        <f>IFERROR(IF(Ações!$B1104="","",VLOOKUP(Table_1[[#This Row],[AÇÕES]],'Dados Status Invest STOCKS'!A1090:AD1705,25)/100),0)</f>
        <v>0</v>
      </c>
      <c r="T1104" s="67">
        <f>(1-Ações!$Q1104)*Ações!$R1104</f>
        <v>-0.31481745290322583</v>
      </c>
      <c r="U1104" s="68">
        <f>IF(Ações!$S1104=0,Ações!$T1104,IF(Ações!$T1104=0,Ações!$S1104,AVERAGE(Ações!$S1104,Ações!$T1104)))</f>
        <v>-0.31481745290322583</v>
      </c>
    </row>
    <row r="1105" spans="2:21" ht="15" customHeight="1" x14ac:dyDescent="0.2">
      <c r="B1105" s="63" t="str">
        <f>IFERROR('Dados Status Invest STOCKS'!A1092,"-")</f>
        <v>CNHI</v>
      </c>
      <c r="C1105" s="45">
        <f>IFERROR((Ações!$D1105-Ações!$K1105)/Ações!$D1105,0)</f>
        <v>-5.9767441860465116</v>
      </c>
      <c r="D1105" s="46">
        <f>(Ações!$O1105)/0.06</f>
        <v>2.1886999999999999</v>
      </c>
      <c r="E1105" s="47">
        <f>IFERROR((Ações!$F1105-Ações!$K1105)/Ações!$F1105,0)</f>
        <v>-2.1150294123331124</v>
      </c>
      <c r="F1105" s="46">
        <f>IF(OR(Ações!$N1105&lt;0,Ações!$M1105&lt;0),"",(22.5*Ações!$M1105*Ações!$N1105)^0.5)</f>
        <v>4.9020403915104573</v>
      </c>
      <c r="G1105" s="47">
        <f>IFERROR((Ações!$H1105-Ações!$K1105)/Ações!$H1105,0)</f>
        <v>-5.9767441860465116</v>
      </c>
      <c r="H1105" s="48">
        <f>IFERROR(Ações!$I1105/(Ações!$P1105-Table_1[[#This Row],[CAGR LUCRO 5A]]),0)</f>
        <v>2.1886999999999999</v>
      </c>
      <c r="I1105" s="48">
        <f>IF(Ações!$S1105&lt;0,"",Ações!$O1105*(1+Ações!$S1105))</f>
        <v>0.13132199999999999</v>
      </c>
      <c r="J1105" s="49">
        <f>IFERROR(IF(Ações!$B1105="","",(VLOOKUP(Table_1[[#This Row],[AÇÕES]],'Dados Status Invest STOCKS'!A1091:AD1706,4)/Table_1[[#This Row],[LPA]]))/100,0)</f>
        <v>2.6929166666666671</v>
      </c>
      <c r="K1105" s="64">
        <f>IFERROR(IF(Ações!$B1105="","",VLOOKUP(Table_1[[#This Row],[AÇÕES]],'Dados Status Invest STOCKS'!A1091:AD1706,2)),0)</f>
        <v>15.27</v>
      </c>
      <c r="L1105" s="65">
        <f>IFERROR(IF(Ações!$B1105="","",VLOOKUP(Table_1[[#This Row],[AÇÕES]],'Dados Status Invest STOCKS'!A1091:AD1706,3)/100),0)</f>
        <v>8.6E-3</v>
      </c>
      <c r="M1105" s="66">
        <f>IFERROR(IF(Ações!$B1105="","",VLOOKUP(Table_1[[#This Row],[AÇÕES]],'Dados Status Invest STOCKS'!A1091:AD1706,28)),0)</f>
        <v>0.24</v>
      </c>
      <c r="N1105" s="66">
        <f>IFERROR(IF(Ações!$B1105="","",VLOOKUP(Table_1[[#This Row],[AÇÕES]],'Dados Status Invest STOCKS'!A1091:AD1706,27)),0)</f>
        <v>4.45</v>
      </c>
      <c r="O1105" s="66">
        <f>IFERROR(IF(Ações!$L1105="","",Ações!$K1105*Ações!$L1105),0)</f>
        <v>0.13132199999999999</v>
      </c>
      <c r="P1105" s="67">
        <f t="shared" si="17"/>
        <v>0.06</v>
      </c>
      <c r="Q1105" s="67">
        <f>IFERROR(Ações!$O1105/Ações!$M1105,0)</f>
        <v>0.54717499999999997</v>
      </c>
      <c r="R1105" s="67">
        <f>IFERROR(IF(Ações!$B1105="","",VLOOKUP(Table_1[[#This Row],[AÇÕES]],'Dados Status Invest STOCKS'!A1091:AD1706,18)/100),0)</f>
        <v>5.3099999999999994E-2</v>
      </c>
      <c r="S1105" s="65">
        <f>IFERROR(IF(Ações!$B1105="","",VLOOKUP(Table_1[[#This Row],[AÇÕES]],'Dados Status Invest STOCKS'!A1091:AD1706,25)/100),0)</f>
        <v>0</v>
      </c>
      <c r="T1105" s="67">
        <f>(1-Ações!$Q1105)*Ações!$R1105</f>
        <v>2.40450075E-2</v>
      </c>
      <c r="U1105" s="68">
        <f>IF(Ações!$S1105=0,Ações!$T1105,IF(Ações!$T1105=0,Ações!$S1105,AVERAGE(Ações!$S1105,Ações!$T1105)))</f>
        <v>2.40450075E-2</v>
      </c>
    </row>
    <row r="1106" spans="2:21" ht="15" customHeight="1" x14ac:dyDescent="0.2">
      <c r="B1106" s="63" t="str">
        <f>IFERROR('Dados Status Invest STOCKS'!A1093,"-")</f>
        <v>CNI</v>
      </c>
      <c r="C1106" s="45">
        <f>IFERROR((Ações!$D1106-Ações!$K1106)/Ações!$D1106,0)</f>
        <v>-2.726708074534161</v>
      </c>
      <c r="D1106" s="46">
        <f>(Ações!$O1106)/0.06</f>
        <v>32.626650000000005</v>
      </c>
      <c r="E1106" s="47">
        <f>IFERROR((Ações!$F1106-Ações!$K1106)/Ações!$F1106,0)</f>
        <v>-1.2623648771586413</v>
      </c>
      <c r="F1106" s="46">
        <f>IF(OR(Ações!$N1106&lt;0,Ações!$M1106&lt;0),"",(22.5*Ações!$M1106*Ações!$N1106)^0.5)</f>
        <v>53.744646244998208</v>
      </c>
      <c r="G1106" s="47">
        <f>IFERROR((Ações!$H1106-Ações!$K1106)/Ações!$H1106,0)</f>
        <v>-2.1653247906513302</v>
      </c>
      <c r="H1106" s="48">
        <f>IFERROR(Ações!$I1106/(Ações!$P1106-Table_1[[#This Row],[CAGR LUCRO 5A]]),0)</f>
        <v>38.413119677042801</v>
      </c>
      <c r="I1106" s="48">
        <f>IF(Ações!$S1106&lt;0,"",Ações!$O1106*(1+Ações!$S1106))</f>
        <v>1.9744343514</v>
      </c>
      <c r="J1106" s="49">
        <f>IFERROR(IF(Ações!$B1106="","",(VLOOKUP(Table_1[[#This Row],[AÇÕES]],'Dados Status Invest STOCKS'!A1092:AD1707,4)/Table_1[[#This Row],[LPA]]))/100,0)</f>
        <v>4.3776091081593929E-2</v>
      </c>
      <c r="K1106" s="64">
        <f>IFERROR(IF(Ações!$B1106="","",VLOOKUP(Table_1[[#This Row],[AÇÕES]],'Dados Status Invest STOCKS'!A1092:AD1707,2)),0)</f>
        <v>121.59</v>
      </c>
      <c r="L1106" s="65">
        <f>IFERROR(IF(Ações!$B1106="","",VLOOKUP(Table_1[[#This Row],[AÇÕES]],'Dados Status Invest STOCKS'!A1092:AD1707,3)/100),0)</f>
        <v>1.61E-2</v>
      </c>
      <c r="M1106" s="66">
        <f>IFERROR(IF(Ações!$B1106="","",VLOOKUP(Table_1[[#This Row],[AÇÕES]],'Dados Status Invest STOCKS'!A1092:AD1707,28)),0)</f>
        <v>5.27</v>
      </c>
      <c r="N1106" s="66">
        <f>IFERROR(IF(Ações!$B1106="","",VLOOKUP(Table_1[[#This Row],[AÇÕES]],'Dados Status Invest STOCKS'!A1092:AD1707,27)),0)</f>
        <v>24.36</v>
      </c>
      <c r="O1106" s="66">
        <f>IFERROR(IF(Ações!$L1106="","",Ações!$K1106*Ações!$L1106),0)</f>
        <v>1.9575990000000001</v>
      </c>
      <c r="P1106" s="67">
        <f t="shared" si="17"/>
        <v>0.06</v>
      </c>
      <c r="Q1106" s="67">
        <f>IFERROR(Ações!$O1106/Ações!$M1106,0)</f>
        <v>0.37146091081593935</v>
      </c>
      <c r="R1106" s="67">
        <f>IFERROR(IF(Ações!$B1106="","",VLOOKUP(Table_1[[#This Row],[AÇÕES]],'Dados Status Invest STOCKS'!A1092:AD1707,18)/100),0)</f>
        <v>0.21629999999999999</v>
      </c>
      <c r="S1106" s="65">
        <f>IFERROR(IF(Ações!$B1106="","",VLOOKUP(Table_1[[#This Row],[AÇÕES]],'Dados Status Invest STOCKS'!A1092:AD1707,25)/100),0)</f>
        <v>8.6E-3</v>
      </c>
      <c r="T1106" s="67">
        <f>(1-Ações!$Q1106)*Ações!$R1106</f>
        <v>0.13595300499051233</v>
      </c>
      <c r="U1106" s="68">
        <f>IF(Ações!$S1106=0,Ações!$T1106,IF(Ações!$T1106=0,Ações!$S1106,AVERAGE(Ações!$S1106,Ações!$T1106)))</f>
        <v>7.2276502495256162E-2</v>
      </c>
    </row>
    <row r="1107" spans="2:21" ht="15" customHeight="1" x14ac:dyDescent="0.2">
      <c r="B1107" s="63" t="str">
        <f>IFERROR('Dados Status Invest STOCKS'!A1094,"-")</f>
        <v>CNK</v>
      </c>
      <c r="C1107" s="45">
        <f>IFERROR((Ações!$D1107-Ações!$K1107)/Ações!$D1107,0)</f>
        <v>0</v>
      </c>
      <c r="D1107" s="46">
        <f>(Ações!$O1107)/0.06</f>
        <v>0</v>
      </c>
      <c r="E1107" s="47">
        <f>IFERROR((Ações!$F1107-Ações!$K1107)/Ações!$F1107,0)</f>
        <v>0</v>
      </c>
      <c r="F1107" s="46" t="str">
        <f>IF(OR(Ações!$N1107&lt;0,Ações!$M1107&lt;0),"",(22.5*Ações!$M1107*Ações!$N1107)^0.5)</f>
        <v/>
      </c>
      <c r="G1107" s="47">
        <f>IFERROR((Ações!$H1107-Ações!$K1107)/Ações!$H1107,0)</f>
        <v>0</v>
      </c>
      <c r="H1107" s="48">
        <f>IFERROR(Ações!$I1107/(Ações!$P1107-Table_1[[#This Row],[CAGR LUCRO 5A]]),0)</f>
        <v>0</v>
      </c>
      <c r="I1107" s="48">
        <f>IF(Ações!$S1107&lt;0,"",Ações!$O1107*(1+Ações!$S1107))</f>
        <v>0</v>
      </c>
      <c r="J1107" s="49">
        <f>IFERROR(IF(Ações!$B1107="","",(VLOOKUP(Table_1[[#This Row],[AÇÕES]],'Dados Status Invest STOCKS'!A1093:AD1708,4)/Table_1[[#This Row],[LPA]]))/100,0)</f>
        <v>4.9820788530465952E-3</v>
      </c>
      <c r="K1107" s="64">
        <f>IFERROR(IF(Ações!$B1107="","",VLOOKUP(Table_1[[#This Row],[AÇÕES]],'Dados Status Invest STOCKS'!A1093:AD1708,2)),0)</f>
        <v>15.5</v>
      </c>
      <c r="L1107" s="65">
        <f>IFERROR(IF(Ações!$B1107="","",VLOOKUP(Table_1[[#This Row],[AÇÕES]],'Dados Status Invest STOCKS'!A1093:AD1708,3)/100),0)</f>
        <v>0</v>
      </c>
      <c r="M1107" s="66">
        <f>IFERROR(IF(Ações!$B1107="","",VLOOKUP(Table_1[[#This Row],[AÇÕES]],'Dados Status Invest STOCKS'!A1093:AD1708,28)),0)</f>
        <v>-5.58</v>
      </c>
      <c r="N1107" s="66">
        <f>IFERROR(IF(Ações!$B1107="","",VLOOKUP(Table_1[[#This Row],[AÇÕES]],'Dados Status Invest STOCKS'!A1093:AD1708,27)),0)</f>
        <v>2.54</v>
      </c>
      <c r="O1107" s="66">
        <f>IFERROR(IF(Ações!$L1107="","",Ações!$K1107*Ações!$L1107),0)</f>
        <v>0</v>
      </c>
      <c r="P1107" s="67">
        <f t="shared" si="17"/>
        <v>0.06</v>
      </c>
      <c r="Q1107" s="67">
        <f>IFERROR(Ações!$O1107/Ações!$M1107,0)</f>
        <v>0</v>
      </c>
      <c r="R1107" s="67">
        <f>IFERROR(IF(Ações!$B1107="","",VLOOKUP(Table_1[[#This Row],[AÇÕES]],'Dados Status Invest STOCKS'!A1093:AD1708,18)/100),0)</f>
        <v>-2.1957</v>
      </c>
      <c r="S1107" s="65">
        <f>IFERROR(IF(Ações!$B1107="","",VLOOKUP(Table_1[[#This Row],[AÇÕES]],'Dados Status Invest STOCKS'!A1093:AD1708,25)/100),0)</f>
        <v>0</v>
      </c>
      <c r="T1107" s="67">
        <f>(1-Ações!$Q1107)*Ações!$R1107</f>
        <v>-2.1957</v>
      </c>
      <c r="U1107" s="68">
        <f>IF(Ações!$S1107=0,Ações!$T1107,IF(Ações!$T1107=0,Ações!$S1107,AVERAGE(Ações!$S1107,Ações!$T1107)))</f>
        <v>-2.1957</v>
      </c>
    </row>
    <row r="1108" spans="2:21" ht="15" customHeight="1" x14ac:dyDescent="0.2">
      <c r="B1108" s="63" t="str">
        <f>IFERROR('Dados Status Invest STOCKS'!A1095,"-")</f>
        <v>CNMD</v>
      </c>
      <c r="C1108" s="45">
        <f>IFERROR((Ações!$D1108-Ações!$K1108)/Ações!$D1108,0)</f>
        <v>-8.3749999999999982</v>
      </c>
      <c r="D1108" s="46">
        <f>(Ações!$O1108)/0.06</f>
        <v>13.340800000000002</v>
      </c>
      <c r="E1108" s="47">
        <f>IFERROR((Ações!$F1108-Ações!$K1108)/Ações!$F1108,0)</f>
        <v>-2.5540688306479553</v>
      </c>
      <c r="F1108" s="46">
        <f>IF(OR(Ações!$N1108&lt;0,Ações!$M1108&lt;0),"",(22.5*Ações!$M1108*Ações!$N1108)^0.5)</f>
        <v>35.190652167869807</v>
      </c>
      <c r="G1108" s="47">
        <f>IFERROR((Ações!$H1108-Ações!$K1108)/Ações!$H1108,0)</f>
        <v>0</v>
      </c>
      <c r="H1108" s="48">
        <f>IFERROR(Ações!$I1108/(Ações!$P1108-Table_1[[#This Row],[CAGR LUCRO 5A]]),0)</f>
        <v>0</v>
      </c>
      <c r="I1108" s="48" t="str">
        <f>IF(Ações!$S1108&lt;0,"",Ações!$O1108*(1+Ações!$S1108))</f>
        <v/>
      </c>
      <c r="J1108" s="49">
        <f>IFERROR(IF(Ações!$B1108="","",(VLOOKUP(Table_1[[#This Row],[AÇÕES]],'Dados Status Invest STOCKS'!A1094:AD1709,4)/Table_1[[#This Row],[LPA]]))/100,0)</f>
        <v>0.27591549295774653</v>
      </c>
      <c r="K1108" s="64">
        <f>IFERROR(IF(Ações!$B1108="","",VLOOKUP(Table_1[[#This Row],[AÇÕES]],'Dados Status Invest STOCKS'!A1094:AD1709,2)),0)</f>
        <v>125.07</v>
      </c>
      <c r="L1108" s="65">
        <f>IFERROR(IF(Ações!$B1108="","",VLOOKUP(Table_1[[#This Row],[AÇÕES]],'Dados Status Invest STOCKS'!A1094:AD1709,3)/100),0)</f>
        <v>6.4000000000000003E-3</v>
      </c>
      <c r="M1108" s="66">
        <f>IFERROR(IF(Ações!$B1108="","",VLOOKUP(Table_1[[#This Row],[AÇÕES]],'Dados Status Invest STOCKS'!A1094:AD1709,28)),0)</f>
        <v>2.13</v>
      </c>
      <c r="N1108" s="66">
        <f>IFERROR(IF(Ações!$B1108="","",VLOOKUP(Table_1[[#This Row],[AÇÕES]],'Dados Status Invest STOCKS'!A1094:AD1709,27)),0)</f>
        <v>25.84</v>
      </c>
      <c r="O1108" s="66">
        <f>IFERROR(IF(Ações!$L1108="","",Ações!$K1108*Ações!$L1108),0)</f>
        <v>0.80044800000000005</v>
      </c>
      <c r="P1108" s="67">
        <f t="shared" si="17"/>
        <v>0.06</v>
      </c>
      <c r="Q1108" s="67">
        <f>IFERROR(Ações!$O1108/Ações!$M1108,0)</f>
        <v>0.37579718309859161</v>
      </c>
      <c r="R1108" s="67">
        <f>IFERROR(IF(Ações!$B1108="","",VLOOKUP(Table_1[[#This Row],[AÇÕES]],'Dados Status Invest STOCKS'!A1094:AD1709,18)/100),0)</f>
        <v>8.2400000000000001E-2</v>
      </c>
      <c r="S1108" s="65">
        <f>IFERROR(IF(Ações!$B1108="","",VLOOKUP(Table_1[[#This Row],[AÇÕES]],'Dados Status Invest STOCKS'!A1094:AD1709,25)/100),0)</f>
        <v>-0.20780000000000001</v>
      </c>
      <c r="T1108" s="67">
        <f>(1-Ações!$Q1108)*Ações!$R1108</f>
        <v>5.1434312112676059E-2</v>
      </c>
      <c r="U1108" s="68">
        <f>IF(Ações!$S1108=0,Ações!$T1108,IF(Ações!$T1108=0,Ações!$S1108,AVERAGE(Ações!$S1108,Ações!$T1108)))</f>
        <v>-7.8182843943661984E-2</v>
      </c>
    </row>
    <row r="1109" spans="2:21" ht="15" customHeight="1" x14ac:dyDescent="0.2">
      <c r="B1109" s="63" t="str">
        <f>IFERROR('Dados Status Invest STOCKS'!A1096,"-")</f>
        <v>CNNB</v>
      </c>
      <c r="C1109" s="45">
        <f>IFERROR((Ações!$D1109-Ações!$K1109)/Ações!$D1109,0)</f>
        <v>0</v>
      </c>
      <c r="D1109" s="46">
        <f>(Ações!$O1109)/0.06</f>
        <v>0</v>
      </c>
      <c r="E1109" s="47">
        <f>IFERROR((Ações!$F1109-Ações!$K1109)/Ações!$F1109,0)</f>
        <v>0.32390677827660769</v>
      </c>
      <c r="F1109" s="46">
        <f>IF(OR(Ações!$N1109&lt;0,Ações!$M1109&lt;0),"",(22.5*Ações!$M1109*Ações!$N1109)^0.5)</f>
        <v>21.298837996472951</v>
      </c>
      <c r="G1109" s="47">
        <f>IFERROR((Ações!$H1109-Ações!$K1109)/Ações!$H1109,0)</f>
        <v>0</v>
      </c>
      <c r="H1109" s="48">
        <f>IFERROR(Ações!$I1109/(Ações!$P1109-Table_1[[#This Row],[CAGR LUCRO 5A]]),0)</f>
        <v>0</v>
      </c>
      <c r="I1109" s="48">
        <f>IF(Ações!$S1109&lt;0,"",Ações!$O1109*(1+Ações!$S1109))</f>
        <v>0</v>
      </c>
      <c r="J1109" s="49">
        <f>IFERROR(IF(Ações!$B1109="","",(VLOOKUP(Table_1[[#This Row],[AÇÕES]],'Dados Status Invest STOCKS'!A1095:AD1710,4)/Table_1[[#This Row],[LPA]]))/100,0)</f>
        <v>7.5652173913043477E-2</v>
      </c>
      <c r="K1109" s="64">
        <f>IFERROR(IF(Ações!$B1109="","",VLOOKUP(Table_1[[#This Row],[AÇÕES]],'Dados Status Invest STOCKS'!A1095:AD1710,2)),0)</f>
        <v>14.4</v>
      </c>
      <c r="L1109" s="65">
        <f>IFERROR(IF(Ações!$B1109="","",VLOOKUP(Table_1[[#This Row],[AÇÕES]],'Dados Status Invest STOCKS'!A1095:AD1710,3)/100),0)</f>
        <v>0</v>
      </c>
      <c r="M1109" s="66">
        <f>IFERROR(IF(Ações!$B1109="","",VLOOKUP(Table_1[[#This Row],[AÇÕES]],'Dados Status Invest STOCKS'!A1095:AD1710,28)),0)</f>
        <v>1.38</v>
      </c>
      <c r="N1109" s="66">
        <f>IFERROR(IF(Ações!$B1109="","",VLOOKUP(Table_1[[#This Row],[AÇÕES]],'Dados Status Invest STOCKS'!A1095:AD1710,27)),0)</f>
        <v>14.61</v>
      </c>
      <c r="O1109" s="66">
        <f>IFERROR(IF(Ações!$L1109="","",Ações!$K1109*Ações!$L1109),0)</f>
        <v>0</v>
      </c>
      <c r="P1109" s="67">
        <f t="shared" si="17"/>
        <v>0.06</v>
      </c>
      <c r="Q1109" s="67">
        <f>IFERROR(Ações!$O1109/Ações!$M1109,0)</f>
        <v>0</v>
      </c>
      <c r="R1109" s="67">
        <f>IFERROR(IF(Ações!$B1109="","",VLOOKUP(Table_1[[#This Row],[AÇÕES]],'Dados Status Invest STOCKS'!A1095:AD1710,18)/100),0)</f>
        <v>9.4399999999999998E-2</v>
      </c>
      <c r="S1109" s="65">
        <f>IFERROR(IF(Ações!$B1109="","",VLOOKUP(Table_1[[#This Row],[AÇÕES]],'Dados Status Invest STOCKS'!A1095:AD1710,25)/100),0)</f>
        <v>0.41049999999999998</v>
      </c>
      <c r="T1109" s="67">
        <f>(1-Ações!$Q1109)*Ações!$R1109</f>
        <v>9.4399999999999998E-2</v>
      </c>
      <c r="U1109" s="68">
        <f>IF(Ações!$S1109=0,Ações!$T1109,IF(Ações!$T1109=0,Ações!$S1109,AVERAGE(Ações!$S1109,Ações!$T1109)))</f>
        <v>0.25245000000000001</v>
      </c>
    </row>
    <row r="1110" spans="2:21" ht="15" customHeight="1" x14ac:dyDescent="0.2">
      <c r="B1110" s="63" t="str">
        <f>IFERROR('Dados Status Invest STOCKS'!A1097,"-")</f>
        <v>CNNE</v>
      </c>
      <c r="C1110" s="45">
        <f>IFERROR((Ações!$D1110-Ações!$K1110)/Ações!$D1110,0)</f>
        <v>0</v>
      </c>
      <c r="D1110" s="46">
        <f>(Ações!$O1110)/0.06</f>
        <v>0</v>
      </c>
      <c r="E1110" s="47">
        <f>IFERROR((Ações!$F1110-Ações!$K1110)/Ações!$F1110,0)</f>
        <v>0.48222208399431798</v>
      </c>
      <c r="F1110" s="46">
        <f>IF(OR(Ações!$N1110&lt;0,Ações!$M1110&lt;0),"",(22.5*Ações!$M1110*Ações!$N1110)^0.5)</f>
        <v>59.369082863052547</v>
      </c>
      <c r="G1110" s="47">
        <f>IFERROR((Ações!$H1110-Ações!$K1110)/Ações!$H1110,0)</f>
        <v>0</v>
      </c>
      <c r="H1110" s="48">
        <f>IFERROR(Ações!$I1110/(Ações!$P1110-Table_1[[#This Row],[CAGR LUCRO 5A]]),0)</f>
        <v>0</v>
      </c>
      <c r="I1110" s="48">
        <f>IF(Ações!$S1110&lt;0,"",Ações!$O1110*(1+Ações!$S1110))</f>
        <v>0</v>
      </c>
      <c r="J1110" s="49">
        <f>IFERROR(IF(Ações!$B1110="","",(VLOOKUP(Table_1[[#This Row],[AÇÕES]],'Dados Status Invest STOCKS'!A1096:AD1711,4)/Table_1[[#This Row],[LPA]]))/100,0)</f>
        <v>1.942211055276382E-2</v>
      </c>
      <c r="K1110" s="64">
        <f>IFERROR(IF(Ações!$B1110="","",VLOOKUP(Table_1[[#This Row],[AÇÕES]],'Dados Status Invest STOCKS'!A1096:AD1711,2)),0)</f>
        <v>30.74</v>
      </c>
      <c r="L1110" s="65">
        <f>IFERROR(IF(Ações!$B1110="","",VLOOKUP(Table_1[[#This Row],[AÇÕES]],'Dados Status Invest STOCKS'!A1096:AD1711,3)/100),0)</f>
        <v>0</v>
      </c>
      <c r="M1110" s="66">
        <f>IFERROR(IF(Ações!$B1110="","",VLOOKUP(Table_1[[#This Row],[AÇÕES]],'Dados Status Invest STOCKS'!A1096:AD1711,28)),0)</f>
        <v>3.98</v>
      </c>
      <c r="N1110" s="66">
        <f>IFERROR(IF(Ações!$B1110="","",VLOOKUP(Table_1[[#This Row],[AÇÕES]],'Dados Status Invest STOCKS'!A1096:AD1711,27)),0)</f>
        <v>39.36</v>
      </c>
      <c r="O1110" s="66">
        <f>IFERROR(IF(Ações!$L1110="","",Ações!$K1110*Ações!$L1110),0)</f>
        <v>0</v>
      </c>
      <c r="P1110" s="67">
        <f t="shared" si="17"/>
        <v>0.06</v>
      </c>
      <c r="Q1110" s="67">
        <f>IFERROR(Ações!$O1110/Ações!$M1110,0)</f>
        <v>0</v>
      </c>
      <c r="R1110" s="67">
        <f>IFERROR(IF(Ações!$B1110="","",VLOOKUP(Table_1[[#This Row],[AÇÕES]],'Dados Status Invest STOCKS'!A1096:AD1711,18)/100),0)</f>
        <v>0.10099999999999999</v>
      </c>
      <c r="S1110" s="65">
        <f>IFERROR(IF(Ações!$B1110="","",VLOOKUP(Table_1[[#This Row],[AÇÕES]],'Dados Status Invest STOCKS'!A1096:AD1711,25)/100),0)</f>
        <v>0</v>
      </c>
      <c r="T1110" s="67">
        <f>(1-Ações!$Q1110)*Ações!$R1110</f>
        <v>0.10099999999999999</v>
      </c>
      <c r="U1110" s="68">
        <f>IF(Ações!$S1110=0,Ações!$T1110,IF(Ações!$T1110=0,Ações!$S1110,AVERAGE(Ações!$S1110,Ações!$T1110)))</f>
        <v>0.10099999999999999</v>
      </c>
    </row>
    <row r="1111" spans="2:21" ht="15" customHeight="1" x14ac:dyDescent="0.2">
      <c r="B1111" s="63" t="str">
        <f>IFERROR('Dados Status Invest STOCKS'!A1098,"-")</f>
        <v>CNO</v>
      </c>
      <c r="C1111" s="45">
        <f>IFERROR((Ações!$D1111-Ações!$K1111)/Ações!$D1111,0)</f>
        <v>-1.912621359223301</v>
      </c>
      <c r="D1111" s="46">
        <f>(Ações!$O1111)/0.06</f>
        <v>8.5112333333333332</v>
      </c>
      <c r="E1111" s="47">
        <f>IFERROR((Ações!$F1111-Ações!$K1111)/Ações!$F1111,0)</f>
        <v>0.57362086020290837</v>
      </c>
      <c r="F1111" s="46">
        <f>IF(OR(Ações!$N1111&lt;0,Ações!$M1111&lt;0),"",(22.5*Ações!$M1111*Ações!$N1111)^0.5)</f>
        <v>58.140743029307771</v>
      </c>
      <c r="G1111" s="47">
        <f>IFERROR((Ações!$H1111-Ações!$K1111)/Ações!$H1111,0)</f>
        <v>-0.80495126631580916</v>
      </c>
      <c r="H1111" s="48">
        <f>IFERROR(Ações!$I1111/(Ações!$P1111-Table_1[[#This Row],[CAGR LUCRO 5A]]),0)</f>
        <v>13.734442842105265</v>
      </c>
      <c r="I1111" s="48">
        <f>IF(Ações!$S1111&lt;0,"",Ações!$O1111*(1+Ações!$S1111))</f>
        <v>0.52190882799999994</v>
      </c>
      <c r="J1111" s="49">
        <f>IFERROR(IF(Ações!$B1111="","",(VLOOKUP(Table_1[[#This Row],[AÇÕES]],'Dados Status Invest STOCKS'!A1097:AD1712,4)/Table_1[[#This Row],[LPA]]))/100,0)</f>
        <v>1.9774011299435026E-2</v>
      </c>
      <c r="K1111" s="64">
        <f>IFERROR(IF(Ações!$B1111="","",VLOOKUP(Table_1[[#This Row],[AÇÕES]],'Dados Status Invest STOCKS'!A1097:AD1712,2)),0)</f>
        <v>24.79</v>
      </c>
      <c r="L1111" s="65">
        <f>IFERROR(IF(Ações!$B1111="","",VLOOKUP(Table_1[[#This Row],[AÇÕES]],'Dados Status Invest STOCKS'!A1097:AD1712,3)/100),0)</f>
        <v>2.06E-2</v>
      </c>
      <c r="M1111" s="66">
        <f>IFERROR(IF(Ações!$B1111="","",VLOOKUP(Table_1[[#This Row],[AÇÕES]],'Dados Status Invest STOCKS'!A1097:AD1712,28)),0)</f>
        <v>3.54</v>
      </c>
      <c r="N1111" s="66">
        <f>IFERROR(IF(Ações!$B1111="","",VLOOKUP(Table_1[[#This Row],[AÇÕES]],'Dados Status Invest STOCKS'!A1097:AD1712,27)),0)</f>
        <v>42.44</v>
      </c>
      <c r="O1111" s="66">
        <f>IFERROR(IF(Ações!$L1111="","",Ações!$K1111*Ações!$L1111),0)</f>
        <v>0.51067399999999996</v>
      </c>
      <c r="P1111" s="67">
        <f t="shared" si="17"/>
        <v>0.06</v>
      </c>
      <c r="Q1111" s="67">
        <f>IFERROR(Ações!$O1111/Ações!$M1111,0)</f>
        <v>0.14425819209039548</v>
      </c>
      <c r="R1111" s="67">
        <f>IFERROR(IF(Ações!$B1111="","",VLOOKUP(Table_1[[#This Row],[AÇÕES]],'Dados Status Invest STOCKS'!A1097:AD1712,18)/100),0)</f>
        <v>8.3499999999999991E-2</v>
      </c>
      <c r="S1111" s="65">
        <f>IFERROR(IF(Ações!$B1111="","",VLOOKUP(Table_1[[#This Row],[AÇÕES]],'Dados Status Invest STOCKS'!A1097:AD1712,25)/100),0)</f>
        <v>2.2000000000000002E-2</v>
      </c>
      <c r="T1111" s="67">
        <f>(1-Ações!$Q1111)*Ações!$R1111</f>
        <v>7.1454440960451976E-2</v>
      </c>
      <c r="U1111" s="68">
        <f>IF(Ações!$S1111=0,Ações!$T1111,IF(Ações!$T1111=0,Ações!$S1111,AVERAGE(Ações!$S1111,Ações!$T1111)))</f>
        <v>4.6727220480225991E-2</v>
      </c>
    </row>
    <row r="1112" spans="2:21" ht="15" customHeight="1" x14ac:dyDescent="0.2">
      <c r="B1112" s="63" t="str">
        <f>IFERROR('Dados Status Invest STOCKS'!A1099,"-")</f>
        <v>CNOB</v>
      </c>
      <c r="C1112" s="45">
        <f>IFERROR((Ações!$D1112-Ações!$K1112)/Ações!$D1112,0)</f>
        <v>-3.7619047619047619</v>
      </c>
      <c r="D1112" s="46">
        <f>(Ações!$O1112)/0.06</f>
        <v>7.3416000000000006</v>
      </c>
      <c r="E1112" s="47">
        <f>IFERROR((Ações!$F1112-Ações!$K1112)/Ações!$F1112,0)</f>
        <v>0.2052215377567404</v>
      </c>
      <c r="F1112" s="46">
        <f>IF(OR(Ações!$N1112&lt;0,Ações!$M1112&lt;0),"",(22.5*Ações!$M1112*Ações!$N1112)^0.5)</f>
        <v>43.987100381816482</v>
      </c>
      <c r="G1112" s="47">
        <f>IFERROR((Ações!$H1112-Ações!$K1112)/Ações!$H1112,0)</f>
        <v>4.9757217819768238</v>
      </c>
      <c r="H1112" s="48">
        <f>IFERROR(Ações!$I1112/(Ações!$P1112-Table_1[[#This Row],[CAGR LUCRO 5A]]),0)</f>
        <v>-8.7933718497316615</v>
      </c>
      <c r="I1112" s="48">
        <f>IF(Ações!$S1112&lt;0,"",Ações!$O1112*(1+Ações!$S1112))</f>
        <v>0.49154948639999996</v>
      </c>
      <c r="J1112" s="49">
        <f>IFERROR(IF(Ações!$B1112="","",(VLOOKUP(Table_1[[#This Row],[AÇÕES]],'Dados Status Invest STOCKS'!A1098:AD1713,4)/Table_1[[#This Row],[LPA]]))/100,0)</f>
        <v>3.6322580645161286E-2</v>
      </c>
      <c r="K1112" s="64">
        <f>IFERROR(IF(Ações!$B1112="","",VLOOKUP(Table_1[[#This Row],[AÇÕES]],'Dados Status Invest STOCKS'!A1098:AD1713,2)),0)</f>
        <v>34.96</v>
      </c>
      <c r="L1112" s="65">
        <f>IFERROR(IF(Ações!$B1112="","",VLOOKUP(Table_1[[#This Row],[AÇÕES]],'Dados Status Invest STOCKS'!A1098:AD1713,3)/100),0)</f>
        <v>1.26E-2</v>
      </c>
      <c r="M1112" s="66">
        <f>IFERROR(IF(Ações!$B1112="","",VLOOKUP(Table_1[[#This Row],[AÇÕES]],'Dados Status Invest STOCKS'!A1098:AD1713,28)),0)</f>
        <v>3.1</v>
      </c>
      <c r="N1112" s="66">
        <f>IFERROR(IF(Ações!$B1112="","",VLOOKUP(Table_1[[#This Row],[AÇÕES]],'Dados Status Invest STOCKS'!A1098:AD1713,27)),0)</f>
        <v>27.74</v>
      </c>
      <c r="O1112" s="66">
        <f>IFERROR(IF(Ações!$L1112="","",Ações!$K1112*Ações!$L1112),0)</f>
        <v>0.440496</v>
      </c>
      <c r="P1112" s="67">
        <f t="shared" si="17"/>
        <v>0.06</v>
      </c>
      <c r="Q1112" s="67">
        <f>IFERROR(Ações!$O1112/Ações!$M1112,0)</f>
        <v>0.14209548387096774</v>
      </c>
      <c r="R1112" s="67">
        <f>IFERROR(IF(Ações!$B1112="","",VLOOKUP(Table_1[[#This Row],[AÇÕES]],'Dados Status Invest STOCKS'!A1098:AD1713,18)/100),0)</f>
        <v>0.1119</v>
      </c>
      <c r="S1112" s="65">
        <f>IFERROR(IF(Ações!$B1112="","",VLOOKUP(Table_1[[#This Row],[AÇÕES]],'Dados Status Invest STOCKS'!A1098:AD1713,25)/100),0)</f>
        <v>0.1159</v>
      </c>
      <c r="T1112" s="67">
        <f>(1-Ações!$Q1112)*Ações!$R1112</f>
        <v>9.5999515354838708E-2</v>
      </c>
      <c r="U1112" s="68">
        <f>IF(Ações!$S1112=0,Ações!$T1112,IF(Ações!$T1112=0,Ações!$S1112,AVERAGE(Ações!$S1112,Ações!$T1112)))</f>
        <v>0.10594975767741935</v>
      </c>
    </row>
    <row r="1113" spans="2:21" ht="15" customHeight="1" x14ac:dyDescent="0.2">
      <c r="B1113" s="63" t="str">
        <f>IFERROR('Dados Status Invest STOCKS'!A1100,"-")</f>
        <v>CNP</v>
      </c>
      <c r="C1113" s="45">
        <f>IFERROR((Ações!$D1113-Ações!$K1113)/Ações!$D1113,0)</f>
        <v>-1.510460251046025</v>
      </c>
      <c r="D1113" s="46">
        <f>(Ações!$O1113)/0.06</f>
        <v>10.818733333333334</v>
      </c>
      <c r="E1113" s="47">
        <f>IFERROR((Ações!$F1113-Ações!$K1113)/Ações!$F1113,0)</f>
        <v>-0.2751489907293736</v>
      </c>
      <c r="F1113" s="46">
        <f>IF(OR(Ações!$N1113&lt;0,Ações!$M1113&lt;0),"",(22.5*Ações!$M1113*Ações!$N1113)^0.5)</f>
        <v>21.299471824437337</v>
      </c>
      <c r="G1113" s="47">
        <f>IFERROR((Ações!$H1113-Ações!$K1113)/Ações!$H1113,0)</f>
        <v>-1.510460251046025</v>
      </c>
      <c r="H1113" s="48">
        <f>IFERROR(Ações!$I1113/(Ações!$P1113-Table_1[[#This Row],[CAGR LUCRO 5A]]),0)</f>
        <v>10.818733333333334</v>
      </c>
      <c r="I1113" s="48">
        <f>IF(Ações!$S1113&lt;0,"",Ações!$O1113*(1+Ações!$S1113))</f>
        <v>0.64912400000000003</v>
      </c>
      <c r="J1113" s="49">
        <f>IFERROR(IF(Ações!$B1113="","",(VLOOKUP(Table_1[[#This Row],[AÇÕES]],'Dados Status Invest STOCKS'!A1099:AD1714,4)/Table_1[[#This Row],[LPA]]))/100,0)</f>
        <v>0.13258741258741261</v>
      </c>
      <c r="K1113" s="64">
        <f>IFERROR(IF(Ações!$B1113="","",VLOOKUP(Table_1[[#This Row],[AÇÕES]],'Dados Status Invest STOCKS'!A1099:AD1714,2)),0)</f>
        <v>27.16</v>
      </c>
      <c r="L1113" s="65">
        <f>IFERROR(IF(Ações!$B1113="","",VLOOKUP(Table_1[[#This Row],[AÇÕES]],'Dados Status Invest STOCKS'!A1099:AD1714,3)/100),0)</f>
        <v>2.3900000000000001E-2</v>
      </c>
      <c r="M1113" s="66">
        <f>IFERROR(IF(Ações!$B1113="","",VLOOKUP(Table_1[[#This Row],[AÇÕES]],'Dados Status Invest STOCKS'!A1099:AD1714,28)),0)</f>
        <v>1.43</v>
      </c>
      <c r="N1113" s="66">
        <f>IFERROR(IF(Ações!$B1113="","",VLOOKUP(Table_1[[#This Row],[AÇÕES]],'Dados Status Invest STOCKS'!A1099:AD1714,27)),0)</f>
        <v>14.1</v>
      </c>
      <c r="O1113" s="66">
        <f>IFERROR(IF(Ações!$L1113="","",Ações!$K1113*Ações!$L1113),0)</f>
        <v>0.64912400000000003</v>
      </c>
      <c r="P1113" s="67">
        <f t="shared" si="17"/>
        <v>0.06</v>
      </c>
      <c r="Q1113" s="67">
        <f>IFERROR(Ações!$O1113/Ações!$M1113,0)</f>
        <v>0.45393286713286718</v>
      </c>
      <c r="R1113" s="67">
        <f>IFERROR(IF(Ações!$B1113="","",VLOOKUP(Table_1[[#This Row],[AÇÕES]],'Dados Status Invest STOCKS'!A1099:AD1714,18)/100),0)</f>
        <v>0.1016</v>
      </c>
      <c r="S1113" s="65">
        <f>IFERROR(IF(Ações!$B1113="","",VLOOKUP(Table_1[[#This Row],[AÇÕES]],'Dados Status Invest STOCKS'!A1099:AD1714,25)/100),0)</f>
        <v>0</v>
      </c>
      <c r="T1113" s="67">
        <f>(1-Ações!$Q1113)*Ações!$R1113</f>
        <v>5.5480420699300689E-2</v>
      </c>
      <c r="U1113" s="68">
        <f>IF(Ações!$S1113=0,Ações!$T1113,IF(Ações!$T1113=0,Ações!$S1113,AVERAGE(Ações!$S1113,Ações!$T1113)))</f>
        <v>5.5480420699300689E-2</v>
      </c>
    </row>
    <row r="1114" spans="2:21" ht="15" customHeight="1" x14ac:dyDescent="0.2">
      <c r="B1114" s="63" t="str">
        <f>IFERROR('Dados Status Invest STOCKS'!A1101,"-")</f>
        <v>CNQ</v>
      </c>
      <c r="C1114" s="45">
        <f>IFERROR((Ações!$D1114-Ações!$K1114)/Ações!$D1114,0)</f>
        <v>-0.85185185185185142</v>
      </c>
      <c r="D1114" s="46">
        <f>(Ações!$O1114)/0.06</f>
        <v>26.616600000000005</v>
      </c>
      <c r="E1114" s="47">
        <f>IFERROR((Ações!$F1114-Ações!$K1114)/Ações!$F1114,0)</f>
        <v>-0.29504237185476934</v>
      </c>
      <c r="F1114" s="46">
        <f>IF(OR(Ações!$N1114&lt;0,Ações!$M1114&lt;0),"",(22.5*Ações!$M1114*Ações!$N1114)^0.5)</f>
        <v>38.06053073723487</v>
      </c>
      <c r="G1114" s="47">
        <f>IFERROR((Ações!$H1114-Ações!$K1114)/Ações!$H1114,0)</f>
        <v>-0.85185185185185142</v>
      </c>
      <c r="H1114" s="48">
        <f>IFERROR(Ações!$I1114/(Ações!$P1114-Table_1[[#This Row],[CAGR LUCRO 5A]]),0)</f>
        <v>26.616600000000005</v>
      </c>
      <c r="I1114" s="48">
        <f>IF(Ações!$S1114&lt;0,"",Ações!$O1114*(1+Ações!$S1114))</f>
        <v>1.5969960000000003</v>
      </c>
      <c r="J1114" s="49">
        <f>IFERROR(IF(Ações!$B1114="","",(VLOOKUP(Table_1[[#This Row],[AÇÕES]],'Dados Status Invest STOCKS'!A1100:AD1715,4)/Table_1[[#This Row],[LPA]]))/100,0)</f>
        <v>6.6544117647058823E-2</v>
      </c>
      <c r="K1114" s="64">
        <f>IFERROR(IF(Ações!$B1114="","",VLOOKUP(Table_1[[#This Row],[AÇÕES]],'Dados Status Invest STOCKS'!A1100:AD1715,2)),0)</f>
        <v>49.29</v>
      </c>
      <c r="L1114" s="65">
        <f>IFERROR(IF(Ações!$B1114="","",VLOOKUP(Table_1[[#This Row],[AÇÕES]],'Dados Status Invest STOCKS'!A1100:AD1715,3)/100),0)</f>
        <v>3.2400000000000005E-2</v>
      </c>
      <c r="M1114" s="66">
        <f>IFERROR(IF(Ações!$B1114="","",VLOOKUP(Table_1[[#This Row],[AÇÕES]],'Dados Status Invest STOCKS'!A1100:AD1715,28)),0)</f>
        <v>2.72</v>
      </c>
      <c r="N1114" s="66">
        <f>IFERROR(IF(Ações!$B1114="","",VLOOKUP(Table_1[[#This Row],[AÇÕES]],'Dados Status Invest STOCKS'!A1100:AD1715,27)),0)</f>
        <v>23.67</v>
      </c>
      <c r="O1114" s="66">
        <f>IFERROR(IF(Ações!$L1114="","",Ações!$K1114*Ações!$L1114),0)</f>
        <v>1.5969960000000003</v>
      </c>
      <c r="P1114" s="67">
        <f t="shared" si="17"/>
        <v>0.06</v>
      </c>
      <c r="Q1114" s="67">
        <f>IFERROR(Ações!$O1114/Ações!$M1114,0)</f>
        <v>0.5871308823529412</v>
      </c>
      <c r="R1114" s="67">
        <f>IFERROR(IF(Ações!$B1114="","",VLOOKUP(Table_1[[#This Row],[AÇÕES]],'Dados Status Invest STOCKS'!A1100:AD1715,18)/100),0)</f>
        <v>0.11509999999999999</v>
      </c>
      <c r="S1114" s="65">
        <f>IFERROR(IF(Ações!$B1114="","",VLOOKUP(Table_1[[#This Row],[AÇÕES]],'Dados Status Invest STOCKS'!A1100:AD1715,25)/100),0)</f>
        <v>0</v>
      </c>
      <c r="T1114" s="67">
        <f>(1-Ações!$Q1114)*Ações!$R1114</f>
        <v>4.7521235441176465E-2</v>
      </c>
      <c r="U1114" s="68">
        <f>IF(Ações!$S1114=0,Ações!$T1114,IF(Ações!$T1114=0,Ações!$S1114,AVERAGE(Ações!$S1114,Ações!$T1114)))</f>
        <v>4.7521235441176465E-2</v>
      </c>
    </row>
    <row r="1115" spans="2:21" ht="15" customHeight="1" x14ac:dyDescent="0.2">
      <c r="B1115" s="63" t="str">
        <f>IFERROR('Dados Status Invest STOCKS'!A1102,"-")</f>
        <v>CNR</v>
      </c>
      <c r="C1115" s="45">
        <f>IFERROR((Ações!$D1115-Ações!$K1115)/Ações!$D1115,0)</f>
        <v>0</v>
      </c>
      <c r="D1115" s="46">
        <f>(Ações!$O1115)/0.06</f>
        <v>0</v>
      </c>
      <c r="E1115" s="47">
        <f>IFERROR((Ações!$F1115-Ações!$K1115)/Ações!$F1115,0)</f>
        <v>-1.9504881150343691</v>
      </c>
      <c r="F1115" s="46">
        <f>IF(OR(Ações!$N1115&lt;0,Ações!$M1115&lt;0),"",(22.5*Ações!$M1115*Ações!$N1115)^0.5)</f>
        <v>5.1483006905191537</v>
      </c>
      <c r="G1115" s="47">
        <f>IFERROR((Ações!$H1115-Ações!$K1115)/Ações!$H1115,0)</f>
        <v>0</v>
      </c>
      <c r="H1115" s="48">
        <f>IFERROR(Ações!$I1115/(Ações!$P1115-Table_1[[#This Row],[CAGR LUCRO 5A]]),0)</f>
        <v>0</v>
      </c>
      <c r="I1115" s="48">
        <f>IF(Ações!$S1115&lt;0,"",Ações!$O1115*(1+Ações!$S1115))</f>
        <v>0</v>
      </c>
      <c r="J1115" s="49">
        <f>IFERROR(IF(Ações!$B1115="","",(VLOOKUP(Table_1[[#This Row],[AÇÕES]],'Dados Status Invest STOCKS'!A1101:AD1716,4)/Table_1[[#This Row],[LPA]]))/100,0)</f>
        <v>1.5835483870967744</v>
      </c>
      <c r="K1115" s="64">
        <f>IFERROR(IF(Ações!$B1115="","",VLOOKUP(Table_1[[#This Row],[AÇÕES]],'Dados Status Invest STOCKS'!A1101:AD1716,2)),0)</f>
        <v>15.19</v>
      </c>
      <c r="L1115" s="65">
        <f>IFERROR(IF(Ações!$B1115="","",VLOOKUP(Table_1[[#This Row],[AÇÕES]],'Dados Status Invest STOCKS'!A1101:AD1716,3)/100),0)</f>
        <v>0</v>
      </c>
      <c r="M1115" s="66">
        <f>IFERROR(IF(Ações!$B1115="","",VLOOKUP(Table_1[[#This Row],[AÇÕES]],'Dados Status Invest STOCKS'!A1101:AD1716,28)),0)</f>
        <v>0.31</v>
      </c>
      <c r="N1115" s="66">
        <f>IFERROR(IF(Ações!$B1115="","",VLOOKUP(Table_1[[#This Row],[AÇÕES]],'Dados Status Invest STOCKS'!A1101:AD1716,27)),0)</f>
        <v>3.8</v>
      </c>
      <c r="O1115" s="66">
        <f>IFERROR(IF(Ações!$L1115="","",Ações!$K1115*Ações!$L1115),0)</f>
        <v>0</v>
      </c>
      <c r="P1115" s="67">
        <f t="shared" si="17"/>
        <v>0.06</v>
      </c>
      <c r="Q1115" s="67">
        <f>IFERROR(Ações!$O1115/Ações!$M1115,0)</f>
        <v>0</v>
      </c>
      <c r="R1115" s="67">
        <f>IFERROR(IF(Ações!$B1115="","",VLOOKUP(Table_1[[#This Row],[AÇÕES]],'Dados Status Invest STOCKS'!A1101:AD1716,18)/100),0)</f>
        <v>8.1500000000000003E-2</v>
      </c>
      <c r="S1115" s="65">
        <f>IFERROR(IF(Ações!$B1115="","",VLOOKUP(Table_1[[#This Row],[AÇÕES]],'Dados Status Invest STOCKS'!A1101:AD1716,25)/100),0)</f>
        <v>0</v>
      </c>
      <c r="T1115" s="67">
        <f>(1-Ações!$Q1115)*Ações!$R1115</f>
        <v>8.1500000000000003E-2</v>
      </c>
      <c r="U1115" s="68">
        <f>IF(Ações!$S1115=0,Ações!$T1115,IF(Ações!$T1115=0,Ações!$S1115,AVERAGE(Ações!$S1115,Ações!$T1115)))</f>
        <v>8.1500000000000003E-2</v>
      </c>
    </row>
    <row r="1116" spans="2:21" ht="15" customHeight="1" x14ac:dyDescent="0.2">
      <c r="B1116" s="63" t="str">
        <f>IFERROR('Dados Status Invest STOCKS'!A1103,"-")</f>
        <v>CNS</v>
      </c>
      <c r="C1116" s="45">
        <f>IFERROR((Ações!$D1116-Ações!$K1116)/Ações!$D1116,0)</f>
        <v>-0.65289256198347112</v>
      </c>
      <c r="D1116" s="46">
        <f>(Ações!$O1116)/0.06</f>
        <v>50.783699999999996</v>
      </c>
      <c r="E1116" s="47">
        <f>IFERROR((Ações!$F1116-Ações!$K1116)/Ações!$F1116,0)</f>
        <v>-3.4012538561890322</v>
      </c>
      <c r="F1116" s="46">
        <f>IF(OR(Ações!$N1116&lt;0,Ações!$M1116&lt;0),"",(22.5*Ações!$M1116*Ações!$N1116)^0.5)</f>
        <v>19.071837876827708</v>
      </c>
      <c r="G1116" s="47">
        <f>IFERROR((Ações!$H1116-Ações!$K1116)/Ações!$H1116,0)</f>
        <v>0.32913135288649215</v>
      </c>
      <c r="H1116" s="48">
        <f>IFERROR(Ações!$I1116/(Ações!$P1116-Table_1[[#This Row],[CAGR LUCRO 5A]]),0)</f>
        <v>125.12136371428569</v>
      </c>
      <c r="I1116" s="48">
        <f>IF(Ações!$S1116&lt;0,"",Ações!$O1116*(1+Ações!$S1116))</f>
        <v>3.1530583655999993</v>
      </c>
      <c r="J1116" s="49">
        <f>IFERROR(IF(Ações!$B1116="","",(VLOOKUP(Table_1[[#This Row],[AÇÕES]],'Dados Status Invest STOCKS'!A1102:AD1717,4)/Table_1[[#This Row],[LPA]]))/100,0)</f>
        <v>9.6372881355932194E-2</v>
      </c>
      <c r="K1116" s="64">
        <f>IFERROR(IF(Ações!$B1116="","",VLOOKUP(Table_1[[#This Row],[AÇÕES]],'Dados Status Invest STOCKS'!A1102:AD1717,2)),0)</f>
        <v>83.94</v>
      </c>
      <c r="L1116" s="65">
        <f>IFERROR(IF(Ações!$B1116="","",VLOOKUP(Table_1[[#This Row],[AÇÕES]],'Dados Status Invest STOCKS'!A1102:AD1717,3)/100),0)</f>
        <v>3.6299999999999999E-2</v>
      </c>
      <c r="M1116" s="66">
        <f>IFERROR(IF(Ações!$B1116="","",VLOOKUP(Table_1[[#This Row],[AÇÕES]],'Dados Status Invest STOCKS'!A1102:AD1717,28)),0)</f>
        <v>2.95</v>
      </c>
      <c r="N1116" s="66">
        <f>IFERROR(IF(Ações!$B1116="","",VLOOKUP(Table_1[[#This Row],[AÇÕES]],'Dados Status Invest STOCKS'!A1102:AD1717,27)),0)</f>
        <v>5.48</v>
      </c>
      <c r="O1116" s="66">
        <f>IFERROR(IF(Ações!$L1116="","",Ações!$K1116*Ações!$L1116),0)</f>
        <v>3.0470219999999997</v>
      </c>
      <c r="P1116" s="67">
        <f t="shared" si="17"/>
        <v>0.06</v>
      </c>
      <c r="Q1116" s="67">
        <f>IFERROR(Ações!$O1116/Ações!$M1116,0)</f>
        <v>1.0328888135593219</v>
      </c>
      <c r="R1116" s="67">
        <f>IFERROR(IF(Ações!$B1116="","",VLOOKUP(Table_1[[#This Row],[AÇÕES]],'Dados Status Invest STOCKS'!A1102:AD1717,18)/100),0)</f>
        <v>0.53869999999999996</v>
      </c>
      <c r="S1116" s="65">
        <f>IFERROR(IF(Ações!$B1116="","",VLOOKUP(Table_1[[#This Row],[AÇÕES]],'Dados Status Invest STOCKS'!A1102:AD1717,25)/100),0)</f>
        <v>3.4799999999999998E-2</v>
      </c>
      <c r="T1116" s="67">
        <f>(1-Ações!$Q1116)*Ações!$R1116</f>
        <v>-1.7717203864406728E-2</v>
      </c>
      <c r="U1116" s="68">
        <f>IF(Ações!$S1116=0,Ações!$T1116,IF(Ações!$T1116=0,Ações!$S1116,AVERAGE(Ações!$S1116,Ações!$T1116)))</f>
        <v>8.541398067796635E-3</v>
      </c>
    </row>
    <row r="1117" spans="2:21" ht="15" customHeight="1" x14ac:dyDescent="0.2">
      <c r="B1117" s="63" t="str">
        <f>IFERROR('Dados Status Invest STOCKS'!A1104,"-")</f>
        <v>CNSL</v>
      </c>
      <c r="C1117" s="45">
        <f>IFERROR((Ações!$D1117-Ações!$K1117)/Ações!$D1117,0)</f>
        <v>0</v>
      </c>
      <c r="D1117" s="46">
        <f>(Ações!$O1117)/0.06</f>
        <v>0</v>
      </c>
      <c r="E1117" s="47">
        <f>IFERROR((Ações!$F1117-Ações!$K1117)/Ações!$F1117,0)</f>
        <v>0</v>
      </c>
      <c r="F1117" s="46" t="str">
        <f>IF(OR(Ações!$N1117&lt;0,Ações!$M1117&lt;0),"",(22.5*Ações!$M1117*Ações!$N1117)^0.5)</f>
        <v/>
      </c>
      <c r="G1117" s="47">
        <f>IFERROR((Ações!$H1117-Ações!$K1117)/Ações!$H1117,0)</f>
        <v>0</v>
      </c>
      <c r="H1117" s="48">
        <f>IFERROR(Ações!$I1117/(Ações!$P1117-Table_1[[#This Row],[CAGR LUCRO 5A]]),0)</f>
        <v>0</v>
      </c>
      <c r="I1117" s="48">
        <f>IF(Ações!$S1117&lt;0,"",Ações!$O1117*(1+Ações!$S1117))</f>
        <v>0</v>
      </c>
      <c r="J1117" s="49">
        <f>IFERROR(IF(Ações!$B1117="","",(VLOOKUP(Table_1[[#This Row],[AÇÕES]],'Dados Status Invest STOCKS'!A1103:AD1718,4)/Table_1[[#This Row],[LPA]]))/100,0)</f>
        <v>3.181208053691275E-2</v>
      </c>
      <c r="K1117" s="64">
        <f>IFERROR(IF(Ações!$B1117="","",VLOOKUP(Table_1[[#This Row],[AÇÕES]],'Dados Status Invest STOCKS'!A1103:AD1718,2)),0)</f>
        <v>7.08</v>
      </c>
      <c r="L1117" s="65">
        <f>IFERROR(IF(Ações!$B1117="","",VLOOKUP(Table_1[[#This Row],[AÇÕES]],'Dados Status Invest STOCKS'!A1103:AD1718,3)/100),0)</f>
        <v>0</v>
      </c>
      <c r="M1117" s="66">
        <f>IFERROR(IF(Ações!$B1117="","",VLOOKUP(Table_1[[#This Row],[AÇÕES]],'Dados Status Invest STOCKS'!A1103:AD1718,28)),0)</f>
        <v>-1.49</v>
      </c>
      <c r="N1117" s="66">
        <f>IFERROR(IF(Ações!$B1117="","",VLOOKUP(Table_1[[#This Row],[AÇÕES]],'Dados Status Invest STOCKS'!A1103:AD1718,27)),0)</f>
        <v>3.99</v>
      </c>
      <c r="O1117" s="66">
        <f>IFERROR(IF(Ações!$L1117="","",Ações!$K1117*Ações!$L1117),0)</f>
        <v>0</v>
      </c>
      <c r="P1117" s="67">
        <f t="shared" si="17"/>
        <v>0.06</v>
      </c>
      <c r="Q1117" s="67">
        <f>IFERROR(Ações!$O1117/Ações!$M1117,0)</f>
        <v>0</v>
      </c>
      <c r="R1117" s="67">
        <f>IFERROR(IF(Ações!$B1117="","",VLOOKUP(Table_1[[#This Row],[AÇÕES]],'Dados Status Invest STOCKS'!A1103:AD1718,18)/100),0)</f>
        <v>-0.37359999999999999</v>
      </c>
      <c r="S1117" s="65">
        <f>IFERROR(IF(Ações!$B1117="","",VLOOKUP(Table_1[[#This Row],[AÇÕES]],'Dados Status Invest STOCKS'!A1103:AD1718,25)/100),0)</f>
        <v>0</v>
      </c>
      <c r="T1117" s="67">
        <f>(1-Ações!$Q1117)*Ações!$R1117</f>
        <v>-0.37359999999999999</v>
      </c>
      <c r="U1117" s="68">
        <f>IF(Ações!$S1117=0,Ações!$T1117,IF(Ações!$T1117=0,Ações!$S1117,AVERAGE(Ações!$S1117,Ações!$T1117)))</f>
        <v>-0.37359999999999999</v>
      </c>
    </row>
    <row r="1118" spans="2:21" ht="15" customHeight="1" x14ac:dyDescent="0.2">
      <c r="B1118" s="63" t="str">
        <f>IFERROR('Dados Status Invest STOCKS'!A1105,"-")</f>
        <v>CNSP</v>
      </c>
      <c r="C1118" s="45">
        <f>IFERROR((Ações!$D1118-Ações!$K1118)/Ações!$D1118,0)</f>
        <v>0</v>
      </c>
      <c r="D1118" s="46">
        <f>(Ações!$O1118)/0.06</f>
        <v>0</v>
      </c>
      <c r="E1118" s="47">
        <f>IFERROR((Ações!$F1118-Ações!$K1118)/Ações!$F1118,0)</f>
        <v>0</v>
      </c>
      <c r="F1118" s="46" t="str">
        <f>IF(OR(Ações!$N1118&lt;0,Ações!$M1118&lt;0),"",(22.5*Ações!$M1118*Ações!$N1118)^0.5)</f>
        <v/>
      </c>
      <c r="G1118" s="47">
        <f>IFERROR((Ações!$H1118-Ações!$K1118)/Ações!$H1118,0)</f>
        <v>0</v>
      </c>
      <c r="H1118" s="48">
        <f>IFERROR(Ações!$I1118/(Ações!$P1118-Table_1[[#This Row],[CAGR LUCRO 5A]]),0)</f>
        <v>0</v>
      </c>
      <c r="I1118" s="48">
        <f>IF(Ações!$S1118&lt;0,"",Ações!$O1118*(1+Ações!$S1118))</f>
        <v>0</v>
      </c>
      <c r="J1118" s="49">
        <f>IFERROR(IF(Ações!$B1118="","",(VLOOKUP(Table_1[[#This Row],[AÇÕES]],'Dados Status Invest STOCKS'!A1104:AD1719,4)/Table_1[[#This Row],[LPA]]))/100,0)</f>
        <v>2.4117647058823528E-2</v>
      </c>
      <c r="K1118" s="64">
        <f>IFERROR(IF(Ações!$B1118="","",VLOOKUP(Table_1[[#This Row],[AÇÕES]],'Dados Status Invest STOCKS'!A1104:AD1719,2)),0)</f>
        <v>0.63</v>
      </c>
      <c r="L1118" s="65">
        <f>IFERROR(IF(Ações!$B1118="","",VLOOKUP(Table_1[[#This Row],[AÇÕES]],'Dados Status Invest STOCKS'!A1104:AD1719,3)/100),0)</f>
        <v>0</v>
      </c>
      <c r="M1118" s="66">
        <f>IFERROR(IF(Ações!$B1118="","",VLOOKUP(Table_1[[#This Row],[AÇÕES]],'Dados Status Invest STOCKS'!A1104:AD1719,28)),0)</f>
        <v>-0.51</v>
      </c>
      <c r="N1118" s="66">
        <f>IFERROR(IF(Ações!$B1118="","",VLOOKUP(Table_1[[#This Row],[AÇÕES]],'Dados Status Invest STOCKS'!A1104:AD1719,27)),0)</f>
        <v>0.33</v>
      </c>
      <c r="O1118" s="66">
        <f>IFERROR(IF(Ações!$L1118="","",Ações!$K1118*Ações!$L1118),0)</f>
        <v>0</v>
      </c>
      <c r="P1118" s="67">
        <f t="shared" si="17"/>
        <v>0.06</v>
      </c>
      <c r="Q1118" s="67">
        <f>IFERROR(Ações!$O1118/Ações!$M1118,0)</f>
        <v>0</v>
      </c>
      <c r="R1118" s="67">
        <f>IFERROR(IF(Ações!$B1118="","",VLOOKUP(Table_1[[#This Row],[AÇÕES]],'Dados Status Invest STOCKS'!A1104:AD1719,18)/100),0)</f>
        <v>-1.5655000000000001</v>
      </c>
      <c r="S1118" s="65">
        <f>IFERROR(IF(Ações!$B1118="","",VLOOKUP(Table_1[[#This Row],[AÇÕES]],'Dados Status Invest STOCKS'!A1104:AD1719,25)/100),0)</f>
        <v>0</v>
      </c>
      <c r="T1118" s="67">
        <f>(1-Ações!$Q1118)*Ações!$R1118</f>
        <v>-1.5655000000000001</v>
      </c>
      <c r="U1118" s="68">
        <f>IF(Ações!$S1118=0,Ações!$T1118,IF(Ações!$T1118=0,Ações!$S1118,AVERAGE(Ações!$S1118,Ações!$T1118)))</f>
        <v>-1.5655000000000001</v>
      </c>
    </row>
    <row r="1119" spans="2:21" ht="15" customHeight="1" x14ac:dyDescent="0.2">
      <c r="B1119" s="63" t="str">
        <f>IFERROR('Dados Status Invest STOCKS'!A1106,"-")</f>
        <v>CNST</v>
      </c>
      <c r="C1119" s="45">
        <f>IFERROR((Ações!$D1119-Ações!$K1119)/Ações!$D1119,0)</f>
        <v>0</v>
      </c>
      <c r="D1119" s="46">
        <f>(Ações!$O1119)/0.06</f>
        <v>0</v>
      </c>
      <c r="E1119" s="47">
        <f>IFERROR((Ações!$F1119-Ações!$K1119)/Ações!$F1119,0)</f>
        <v>0</v>
      </c>
      <c r="F1119" s="46" t="str">
        <f>IF(OR(Ações!$N1119&lt;0,Ações!$M1119&lt;0),"",(22.5*Ações!$M1119*Ações!$N1119)^0.5)</f>
        <v/>
      </c>
      <c r="G1119" s="47">
        <f>IFERROR((Ações!$H1119-Ações!$K1119)/Ações!$H1119,0)</f>
        <v>0</v>
      </c>
      <c r="H1119" s="48">
        <f>IFERROR(Ações!$I1119/(Ações!$P1119-Table_1[[#This Row],[CAGR LUCRO 5A]]),0)</f>
        <v>0</v>
      </c>
      <c r="I1119" s="48">
        <f>IF(Ações!$S1119&lt;0,"",Ações!$O1119*(1+Ações!$S1119))</f>
        <v>0</v>
      </c>
      <c r="J1119" s="49">
        <f>IFERROR(IF(Ações!$B1119="","",(VLOOKUP(Table_1[[#This Row],[AÇÕES]],'Dados Status Invest STOCKS'!A1105:AD1720,4)/Table_1[[#This Row],[LPA]]))/100,0)</f>
        <v>3.3985168872304126E-8</v>
      </c>
      <c r="K1119" s="64">
        <f>IFERROR(IF(Ações!$B1119="","",VLOOKUP(Table_1[[#This Row],[AÇÕES]],'Dados Status Invest STOCKS'!A1105:AD1720,2)),0)</f>
        <v>33.99</v>
      </c>
      <c r="L1119" s="65">
        <f>IFERROR(IF(Ações!$B1119="","",VLOOKUP(Table_1[[#This Row],[AÇÕES]],'Dados Status Invest STOCKS'!A1105:AD1720,3)/100),0)</f>
        <v>0</v>
      </c>
      <c r="M1119" s="66">
        <f>IFERROR(IF(Ações!$B1119="","",VLOOKUP(Table_1[[#This Row],[AÇÕES]],'Dados Status Invest STOCKS'!A1105:AD1720,28)),0)</f>
        <v>-2942.46</v>
      </c>
      <c r="N1119" s="66">
        <f>IFERROR(IF(Ações!$B1119="","",VLOOKUP(Table_1[[#This Row],[AÇÕES]],'Dados Status Invest STOCKS'!A1105:AD1720,27)),0)</f>
        <v>7874.92</v>
      </c>
      <c r="O1119" s="66">
        <f>IFERROR(IF(Ações!$L1119="","",Ações!$K1119*Ações!$L1119),0)</f>
        <v>0</v>
      </c>
      <c r="P1119" s="67">
        <f t="shared" si="17"/>
        <v>0.06</v>
      </c>
      <c r="Q1119" s="67">
        <f>IFERROR(Ações!$O1119/Ações!$M1119,0)</f>
        <v>0</v>
      </c>
      <c r="R1119" s="67">
        <f>IFERROR(IF(Ações!$B1119="","",VLOOKUP(Table_1[[#This Row],[AÇÕES]],'Dados Status Invest STOCKS'!A1105:AD1720,18)/100),0)</f>
        <v>-0.37359999999999999</v>
      </c>
      <c r="S1119" s="65">
        <f>IFERROR(IF(Ações!$B1119="","",VLOOKUP(Table_1[[#This Row],[AÇÕES]],'Dados Status Invest STOCKS'!A1105:AD1720,25)/100),0)</f>
        <v>0</v>
      </c>
      <c r="T1119" s="67">
        <f>(1-Ações!$Q1119)*Ações!$R1119</f>
        <v>-0.37359999999999999</v>
      </c>
      <c r="U1119" s="68">
        <f>IF(Ações!$S1119=0,Ações!$T1119,IF(Ações!$T1119=0,Ações!$S1119,AVERAGE(Ações!$S1119,Ações!$T1119)))</f>
        <v>-0.37359999999999999</v>
      </c>
    </row>
    <row r="1120" spans="2:21" ht="15" customHeight="1" x14ac:dyDescent="0.2">
      <c r="B1120" s="63" t="str">
        <f>IFERROR('Dados Status Invest STOCKS'!A1107,"-")</f>
        <v>CNTG</v>
      </c>
      <c r="C1120" s="45">
        <f>IFERROR((Ações!$D1120-Ações!$K1120)/Ações!$D1120,0)</f>
        <v>0</v>
      </c>
      <c r="D1120" s="46">
        <f>(Ações!$O1120)/0.06</f>
        <v>0</v>
      </c>
      <c r="E1120" s="47">
        <f>IFERROR((Ações!$F1120-Ações!$K1120)/Ações!$F1120,0)</f>
        <v>0</v>
      </c>
      <c r="F1120" s="46" t="str">
        <f>IF(OR(Ações!$N1120&lt;0,Ações!$M1120&lt;0),"",(22.5*Ações!$M1120*Ações!$N1120)^0.5)</f>
        <v/>
      </c>
      <c r="G1120" s="47">
        <f>IFERROR((Ações!$H1120-Ações!$K1120)/Ações!$H1120,0)</f>
        <v>0</v>
      </c>
      <c r="H1120" s="48">
        <f>IFERROR(Ações!$I1120/(Ações!$P1120-Table_1[[#This Row],[CAGR LUCRO 5A]]),0)</f>
        <v>0</v>
      </c>
      <c r="I1120" s="48">
        <f>IF(Ações!$S1120&lt;0,"",Ações!$O1120*(1+Ações!$S1120))</f>
        <v>0</v>
      </c>
      <c r="J1120" s="49">
        <f>IFERROR(IF(Ações!$B1120="","",(VLOOKUP(Table_1[[#This Row],[AÇÕES]],'Dados Status Invest STOCKS'!A1106:AD1721,4)/Table_1[[#This Row],[LPA]]))/100,0)</f>
        <v>5.9176470588235296E-2</v>
      </c>
      <c r="K1120" s="64">
        <f>IFERROR(IF(Ações!$B1120="","",VLOOKUP(Table_1[[#This Row],[AÇÕES]],'Dados Status Invest STOCKS'!A1106:AD1721,2)),0)</f>
        <v>4.26</v>
      </c>
      <c r="L1120" s="65">
        <f>IFERROR(IF(Ações!$B1120="","",VLOOKUP(Table_1[[#This Row],[AÇÕES]],'Dados Status Invest STOCKS'!A1106:AD1721,3)/100),0)</f>
        <v>0</v>
      </c>
      <c r="M1120" s="66">
        <f>IFERROR(IF(Ações!$B1120="","",VLOOKUP(Table_1[[#This Row],[AÇÕES]],'Dados Status Invest STOCKS'!A1106:AD1721,28)),0)</f>
        <v>-0.85</v>
      </c>
      <c r="N1120" s="66">
        <f>IFERROR(IF(Ações!$B1120="","",VLOOKUP(Table_1[[#This Row],[AÇÕES]],'Dados Status Invest STOCKS'!A1106:AD1721,27)),0)</f>
        <v>3.05</v>
      </c>
      <c r="O1120" s="66">
        <f>IFERROR(IF(Ações!$L1120="","",Ações!$K1120*Ações!$L1120),0)</f>
        <v>0</v>
      </c>
      <c r="P1120" s="67">
        <f t="shared" si="17"/>
        <v>0.06</v>
      </c>
      <c r="Q1120" s="67">
        <f>IFERROR(Ações!$O1120/Ações!$M1120,0)</f>
        <v>0</v>
      </c>
      <c r="R1120" s="67">
        <f>IFERROR(IF(Ações!$B1120="","",VLOOKUP(Table_1[[#This Row],[AÇÕES]],'Dados Status Invest STOCKS'!A1106:AD1721,18)/100),0)</f>
        <v>-0.27729999999999999</v>
      </c>
      <c r="S1120" s="65">
        <f>IFERROR(IF(Ações!$B1120="","",VLOOKUP(Table_1[[#This Row],[AÇÕES]],'Dados Status Invest STOCKS'!A1106:AD1721,25)/100),0)</f>
        <v>0</v>
      </c>
      <c r="T1120" s="67">
        <f>(1-Ações!$Q1120)*Ações!$R1120</f>
        <v>-0.27729999999999999</v>
      </c>
      <c r="U1120" s="68">
        <f>IF(Ações!$S1120=0,Ações!$T1120,IF(Ações!$T1120=0,Ações!$S1120,AVERAGE(Ações!$S1120,Ações!$T1120)))</f>
        <v>-0.27729999999999999</v>
      </c>
    </row>
    <row r="1121" spans="2:21" ht="15" customHeight="1" x14ac:dyDescent="0.2">
      <c r="B1121" s="63" t="str">
        <f>IFERROR('Dados Status Invest STOCKS'!A1108,"-")</f>
        <v>CNTY</v>
      </c>
      <c r="C1121" s="45">
        <f>IFERROR((Ações!$D1121-Ações!$K1121)/Ações!$D1121,0)</f>
        <v>0</v>
      </c>
      <c r="D1121" s="46">
        <f>(Ações!$O1121)/0.06</f>
        <v>0</v>
      </c>
      <c r="E1121" s="47">
        <f>IFERROR((Ações!$F1121-Ações!$K1121)/Ações!$F1121,0)</f>
        <v>-0.17463851416646289</v>
      </c>
      <c r="F1121" s="46">
        <f>IF(OR(Ações!$N1121&lt;0,Ações!$M1121&lt;0),"",(22.5*Ações!$M1121*Ações!$N1121)^0.5)</f>
        <v>9.0325660805775456</v>
      </c>
      <c r="G1121" s="47">
        <f>IFERROR((Ações!$H1121-Ações!$K1121)/Ações!$H1121,0)</f>
        <v>0</v>
      </c>
      <c r="H1121" s="48">
        <f>IFERROR(Ações!$I1121/(Ações!$P1121-Table_1[[#This Row],[CAGR LUCRO 5A]]),0)</f>
        <v>0</v>
      </c>
      <c r="I1121" s="48">
        <f>IF(Ações!$S1121&lt;0,"",Ações!$O1121*(1+Ações!$S1121))</f>
        <v>0</v>
      </c>
      <c r="J1121" s="49">
        <f>IFERROR(IF(Ações!$B1121="","",(VLOOKUP(Table_1[[#This Row],[AÇÕES]],'Dados Status Invest STOCKS'!A1107:AD1722,4)/Table_1[[#This Row],[LPA]]))/100,0)</f>
        <v>0.17012658227848099</v>
      </c>
      <c r="K1121" s="64">
        <f>IFERROR(IF(Ações!$B1121="","",VLOOKUP(Table_1[[#This Row],[AÇÕES]],'Dados Status Invest STOCKS'!A1107:AD1722,2)),0)</f>
        <v>10.61</v>
      </c>
      <c r="L1121" s="65">
        <f>IFERROR(IF(Ações!$B1121="","",VLOOKUP(Table_1[[#This Row],[AÇÕES]],'Dados Status Invest STOCKS'!A1107:AD1722,3)/100),0)</f>
        <v>0</v>
      </c>
      <c r="M1121" s="66">
        <f>IFERROR(IF(Ações!$B1121="","",VLOOKUP(Table_1[[#This Row],[AÇÕES]],'Dados Status Invest STOCKS'!A1107:AD1722,28)),0)</f>
        <v>0.79</v>
      </c>
      <c r="N1121" s="66">
        <f>IFERROR(IF(Ações!$B1121="","",VLOOKUP(Table_1[[#This Row],[AÇÕES]],'Dados Status Invest STOCKS'!A1107:AD1722,27)),0)</f>
        <v>4.59</v>
      </c>
      <c r="O1121" s="66">
        <f>IFERROR(IF(Ações!$L1121="","",Ações!$K1121*Ações!$L1121),0)</f>
        <v>0</v>
      </c>
      <c r="P1121" s="67">
        <f t="shared" si="17"/>
        <v>0.06</v>
      </c>
      <c r="Q1121" s="67">
        <f>IFERROR(Ações!$O1121/Ações!$M1121,0)</f>
        <v>0</v>
      </c>
      <c r="R1121" s="67">
        <f>IFERROR(IF(Ações!$B1121="","",VLOOKUP(Table_1[[#This Row],[AÇÕES]],'Dados Status Invest STOCKS'!A1107:AD1722,18)/100),0)</f>
        <v>0.17199999999999999</v>
      </c>
      <c r="S1121" s="65">
        <f>IFERROR(IF(Ações!$B1121="","",VLOOKUP(Table_1[[#This Row],[AÇÕES]],'Dados Status Invest STOCKS'!A1107:AD1722,25)/100),0)</f>
        <v>0</v>
      </c>
      <c r="T1121" s="67">
        <f>(1-Ações!$Q1121)*Ações!$R1121</f>
        <v>0.17199999999999999</v>
      </c>
      <c r="U1121" s="68">
        <f>IF(Ações!$S1121=0,Ações!$T1121,IF(Ações!$T1121=0,Ações!$S1121,AVERAGE(Ações!$S1121,Ações!$T1121)))</f>
        <v>0.17199999999999999</v>
      </c>
    </row>
    <row r="1122" spans="2:21" ht="15" customHeight="1" x14ac:dyDescent="0.2">
      <c r="B1122" s="63" t="str">
        <f>IFERROR('Dados Status Invest STOCKS'!A1109,"-")</f>
        <v>CNX</v>
      </c>
      <c r="C1122" s="45">
        <f>IFERROR((Ações!$D1122-Ações!$K1122)/Ações!$D1122,0)</f>
        <v>0</v>
      </c>
      <c r="D1122" s="46">
        <f>(Ações!$O1122)/0.06</f>
        <v>0</v>
      </c>
      <c r="E1122" s="47">
        <f>IFERROR((Ações!$F1122-Ações!$K1122)/Ações!$F1122,0)</f>
        <v>0</v>
      </c>
      <c r="F1122" s="46" t="str">
        <f>IF(OR(Ações!$N1122&lt;0,Ações!$M1122&lt;0),"",(22.5*Ações!$M1122*Ações!$N1122)^0.5)</f>
        <v/>
      </c>
      <c r="G1122" s="47">
        <f>IFERROR((Ações!$H1122-Ações!$K1122)/Ações!$H1122,0)</f>
        <v>0</v>
      </c>
      <c r="H1122" s="48">
        <f>IFERROR(Ações!$I1122/(Ações!$P1122-Table_1[[#This Row],[CAGR LUCRO 5A]]),0)</f>
        <v>0</v>
      </c>
      <c r="I1122" s="48">
        <f>IF(Ações!$S1122&lt;0,"",Ações!$O1122*(1+Ações!$S1122))</f>
        <v>0</v>
      </c>
      <c r="J1122" s="49">
        <f>IFERROR(IF(Ações!$B1122="","",(VLOOKUP(Table_1[[#This Row],[AÇÕES]],'Dados Status Invest STOCKS'!A1108:AD1723,4)/Table_1[[#This Row],[LPA]]))/100,0)</f>
        <v>7.6696832579185529E-3</v>
      </c>
      <c r="K1122" s="64">
        <f>IFERROR(IF(Ações!$B1122="","",VLOOKUP(Table_1[[#This Row],[AÇÕES]],'Dados Status Invest STOCKS'!A1108:AD1723,2)),0)</f>
        <v>14.98</v>
      </c>
      <c r="L1122" s="65">
        <f>IFERROR(IF(Ações!$B1122="","",VLOOKUP(Table_1[[#This Row],[AÇÕES]],'Dados Status Invest STOCKS'!A1108:AD1723,3)/100),0)</f>
        <v>0</v>
      </c>
      <c r="M1122" s="66">
        <f>IFERROR(IF(Ações!$B1122="","",VLOOKUP(Table_1[[#This Row],[AÇÕES]],'Dados Status Invest STOCKS'!A1108:AD1723,28)),0)</f>
        <v>-4.42</v>
      </c>
      <c r="N1122" s="66">
        <f>IFERROR(IF(Ações!$B1122="","",VLOOKUP(Table_1[[#This Row],[AÇÕES]],'Dados Status Invest STOCKS'!A1108:AD1723,27)),0)</f>
        <v>15.09</v>
      </c>
      <c r="O1122" s="66">
        <f>IFERROR(IF(Ações!$L1122="","",Ações!$K1122*Ações!$L1122),0)</f>
        <v>0</v>
      </c>
      <c r="P1122" s="67">
        <f t="shared" si="17"/>
        <v>0.06</v>
      </c>
      <c r="Q1122" s="67">
        <f>IFERROR(Ações!$O1122/Ações!$M1122,0)</f>
        <v>0</v>
      </c>
      <c r="R1122" s="67">
        <f>IFERROR(IF(Ações!$B1122="","",VLOOKUP(Table_1[[#This Row],[AÇÕES]],'Dados Status Invest STOCKS'!A1108:AD1723,18)/100),0)</f>
        <v>-0.29289999999999999</v>
      </c>
      <c r="S1122" s="65">
        <f>IFERROR(IF(Ações!$B1122="","",VLOOKUP(Table_1[[#This Row],[AÇÕES]],'Dados Status Invest STOCKS'!A1108:AD1723,25)/100),0)</f>
        <v>0</v>
      </c>
      <c r="T1122" s="67">
        <f>(1-Ações!$Q1122)*Ações!$R1122</f>
        <v>-0.29289999999999999</v>
      </c>
      <c r="U1122" s="68">
        <f>IF(Ações!$S1122=0,Ações!$T1122,IF(Ações!$T1122=0,Ações!$S1122,AVERAGE(Ações!$S1122,Ações!$T1122)))</f>
        <v>-0.29289999999999999</v>
      </c>
    </row>
    <row r="1123" spans="2:21" ht="15" customHeight="1" x14ac:dyDescent="0.2">
      <c r="B1123" s="63" t="str">
        <f>IFERROR('Dados Status Invest STOCKS'!A1110,"-")</f>
        <v>CNXC</v>
      </c>
      <c r="C1123" s="45">
        <f>IFERROR((Ações!$D1123-Ações!$K1123)/Ações!$D1123,0)</f>
        <v>-41.85714285714284</v>
      </c>
      <c r="D1123" s="46">
        <f>(Ações!$O1123)/0.06</f>
        <v>4.0996666666666677</v>
      </c>
      <c r="E1123" s="47">
        <f>IFERROR((Ações!$F1123-Ações!$K1123)/Ações!$F1123,0)</f>
        <v>-1.0557782974507546</v>
      </c>
      <c r="F1123" s="46">
        <f>IF(OR(Ações!$N1123&lt;0,Ações!$M1123&lt;0),"",(22.5*Ações!$M1123*Ações!$N1123)^0.5)</f>
        <v>85.466414456206124</v>
      </c>
      <c r="G1123" s="47">
        <f>IFERROR((Ações!$H1123-Ações!$K1123)/Ações!$H1123,0)</f>
        <v>-41.85714285714284</v>
      </c>
      <c r="H1123" s="48">
        <f>IFERROR(Ações!$I1123/(Ações!$P1123-Table_1[[#This Row],[CAGR LUCRO 5A]]),0)</f>
        <v>4.0996666666666677</v>
      </c>
      <c r="I1123" s="48">
        <f>IF(Ações!$S1123&lt;0,"",Ações!$O1123*(1+Ações!$S1123))</f>
        <v>0.24598000000000003</v>
      </c>
      <c r="J1123" s="49">
        <f>IFERROR(IF(Ações!$B1123="","",(VLOOKUP(Table_1[[#This Row],[AÇÕES]],'Dados Status Invest STOCKS'!A1109:AD1724,4)/Table_1[[#This Row],[LPA]]))/100,0)</f>
        <v>4.0120845921450148E-2</v>
      </c>
      <c r="K1123" s="64">
        <f>IFERROR(IF(Ações!$B1123="","",VLOOKUP(Table_1[[#This Row],[AÇÕES]],'Dados Status Invest STOCKS'!A1109:AD1724,2)),0)</f>
        <v>175.7</v>
      </c>
      <c r="L1123" s="65">
        <f>IFERROR(IF(Ações!$B1123="","",VLOOKUP(Table_1[[#This Row],[AÇÕES]],'Dados Status Invest STOCKS'!A1109:AD1724,3)/100),0)</f>
        <v>1.4000000000000002E-3</v>
      </c>
      <c r="M1123" s="66">
        <f>IFERROR(IF(Ações!$B1123="","",VLOOKUP(Table_1[[#This Row],[AÇÕES]],'Dados Status Invest STOCKS'!A1109:AD1724,28)),0)</f>
        <v>6.62</v>
      </c>
      <c r="N1123" s="66">
        <f>IFERROR(IF(Ações!$B1123="","",VLOOKUP(Table_1[[#This Row],[AÇÕES]],'Dados Status Invest STOCKS'!A1109:AD1724,27)),0)</f>
        <v>49.04</v>
      </c>
      <c r="O1123" s="66">
        <f>IFERROR(IF(Ações!$L1123="","",Ações!$K1123*Ações!$L1123),0)</f>
        <v>0.24598000000000003</v>
      </c>
      <c r="P1123" s="67">
        <f t="shared" si="17"/>
        <v>0.06</v>
      </c>
      <c r="Q1123" s="67">
        <f>IFERROR(Ações!$O1123/Ações!$M1123,0)</f>
        <v>3.71570996978852E-2</v>
      </c>
      <c r="R1123" s="67">
        <f>IFERROR(IF(Ações!$B1123="","",VLOOKUP(Table_1[[#This Row],[AÇÕES]],'Dados Status Invest STOCKS'!A1109:AD1724,18)/100),0)</f>
        <v>0.13489999999999999</v>
      </c>
      <c r="S1123" s="65">
        <f>IFERROR(IF(Ações!$B1123="","",VLOOKUP(Table_1[[#This Row],[AÇÕES]],'Dados Status Invest STOCKS'!A1109:AD1724,25)/100),0)</f>
        <v>0</v>
      </c>
      <c r="T1123" s="67">
        <f>(1-Ações!$Q1123)*Ações!$R1123</f>
        <v>0.12988750725075529</v>
      </c>
      <c r="U1123" s="68">
        <f>IF(Ações!$S1123=0,Ações!$T1123,IF(Ações!$T1123=0,Ações!$S1123,AVERAGE(Ações!$S1123,Ações!$T1123)))</f>
        <v>0.12988750725075529</v>
      </c>
    </row>
    <row r="1124" spans="2:21" ht="15" customHeight="1" x14ac:dyDescent="0.2">
      <c r="B1124" s="63" t="str">
        <f>IFERROR('Dados Status Invest STOCKS'!A1111,"-")</f>
        <v>CNXN</v>
      </c>
      <c r="C1124" s="45">
        <f>IFERROR((Ações!$D1124-Ações!$K1124)/Ações!$D1124,0)</f>
        <v>-1.6200873362445412</v>
      </c>
      <c r="D1124" s="46">
        <f>(Ações!$O1124)/0.06</f>
        <v>16.694100000000002</v>
      </c>
      <c r="E1124" s="47">
        <f>IFERROR((Ações!$F1124-Ações!$K1124)/Ações!$F1124,0)</f>
        <v>-0.15611107552248624</v>
      </c>
      <c r="F1124" s="46">
        <f>IF(OR(Ações!$N1124&lt;0,Ações!$M1124&lt;0),"",(22.5*Ações!$M1124*Ações!$N1124)^0.5)</f>
        <v>37.833734946473371</v>
      </c>
      <c r="G1124" s="47">
        <f>IFERROR((Ações!$H1124-Ações!$K1124)/Ações!$H1124,0)</f>
        <v>-2.8874259758703509E-2</v>
      </c>
      <c r="H1124" s="48">
        <f>IFERROR(Ações!$I1124/(Ações!$P1124-Table_1[[#This Row],[CAGR LUCRO 5A]]),0)</f>
        <v>42.51248350819673</v>
      </c>
      <c r="I1124" s="48">
        <f>IF(Ações!$S1124&lt;0,"",Ações!$O1124*(1+Ações!$S1124))</f>
        <v>1.0373045976000002</v>
      </c>
      <c r="J1124" s="49">
        <f>IFERROR(IF(Ações!$B1124="","",(VLOOKUP(Table_1[[#This Row],[AÇÕES]],'Dados Status Invest STOCKS'!A1110:AD1725,4)/Table_1[[#This Row],[LPA]]))/100,0)</f>
        <v>7.3909465020576132E-2</v>
      </c>
      <c r="K1124" s="64">
        <f>IFERROR(IF(Ações!$B1124="","",VLOOKUP(Table_1[[#This Row],[AÇÕES]],'Dados Status Invest STOCKS'!A1110:AD1725,2)),0)</f>
        <v>43.74</v>
      </c>
      <c r="L1124" s="65">
        <f>IFERROR(IF(Ações!$B1124="","",VLOOKUP(Table_1[[#This Row],[AÇÕES]],'Dados Status Invest STOCKS'!A1110:AD1725,3)/100),0)</f>
        <v>2.29E-2</v>
      </c>
      <c r="M1124" s="66">
        <f>IFERROR(IF(Ações!$B1124="","",VLOOKUP(Table_1[[#This Row],[AÇÕES]],'Dados Status Invest STOCKS'!A1110:AD1725,28)),0)</f>
        <v>2.4300000000000002</v>
      </c>
      <c r="N1124" s="66">
        <f>IFERROR(IF(Ações!$B1124="","",VLOOKUP(Table_1[[#This Row],[AÇÕES]],'Dados Status Invest STOCKS'!A1110:AD1725,27)),0)</f>
        <v>26.18</v>
      </c>
      <c r="O1124" s="66">
        <f>IFERROR(IF(Ações!$L1124="","",Ações!$K1124*Ações!$L1124),0)</f>
        <v>1.001646</v>
      </c>
      <c r="P1124" s="67">
        <f t="shared" si="17"/>
        <v>0.06</v>
      </c>
      <c r="Q1124" s="67">
        <f>IFERROR(Ações!$O1124/Ações!$M1124,0)</f>
        <v>0.41220000000000001</v>
      </c>
      <c r="R1124" s="67">
        <f>IFERROR(IF(Ações!$B1124="","",VLOOKUP(Table_1[[#This Row],[AÇÕES]],'Dados Status Invest STOCKS'!A1110:AD1725,18)/100),0)</f>
        <v>9.3000000000000013E-2</v>
      </c>
      <c r="S1124" s="65">
        <f>IFERROR(IF(Ações!$B1124="","",VLOOKUP(Table_1[[#This Row],[AÇÕES]],'Dados Status Invest STOCKS'!A1110:AD1725,25)/100),0)</f>
        <v>3.56E-2</v>
      </c>
      <c r="T1124" s="67">
        <f>(1-Ações!$Q1124)*Ações!$R1124</f>
        <v>5.466540000000001E-2</v>
      </c>
      <c r="U1124" s="68">
        <f>IF(Ações!$S1124=0,Ações!$T1124,IF(Ações!$T1124=0,Ações!$S1124,AVERAGE(Ações!$S1124,Ações!$T1124)))</f>
        <v>4.5132700000000005E-2</v>
      </c>
    </row>
    <row r="1125" spans="2:21" ht="15" customHeight="1" x14ac:dyDescent="0.2">
      <c r="B1125" s="63" t="str">
        <f>IFERROR('Dados Status Invest STOCKS'!A1112,"-")</f>
        <v>CO</v>
      </c>
      <c r="C1125" s="45">
        <f>IFERROR((Ações!$D1125-Ações!$K1125)/Ações!$D1125,0)</f>
        <v>0</v>
      </c>
      <c r="D1125" s="46">
        <f>(Ações!$O1125)/0.06</f>
        <v>0</v>
      </c>
      <c r="E1125" s="47">
        <f>IFERROR((Ações!$F1125-Ações!$K1125)/Ações!$F1125,0)</f>
        <v>0.56571490961574999</v>
      </c>
      <c r="F1125" s="46">
        <f>IF(OR(Ações!$N1125&lt;0,Ações!$M1125&lt;0),"",(22.5*Ações!$M1125*Ações!$N1125)^0.5)</f>
        <v>9.256592245529669</v>
      </c>
      <c r="G1125" s="47">
        <f>IFERROR((Ações!$H1125-Ações!$K1125)/Ações!$H1125,0)</f>
        <v>0</v>
      </c>
      <c r="H1125" s="48">
        <f>IFERROR(Ações!$I1125/(Ações!$P1125-Table_1[[#This Row],[CAGR LUCRO 5A]]),0)</f>
        <v>0</v>
      </c>
      <c r="I1125" s="48">
        <f>IF(Ações!$S1125&lt;0,"",Ações!$O1125*(1+Ações!$S1125))</f>
        <v>0</v>
      </c>
      <c r="J1125" s="49">
        <f>IFERROR(IF(Ações!$B1125="","",(VLOOKUP(Table_1[[#This Row],[AÇÕES]],'Dados Status Invest STOCKS'!A1111:AD1726,4)/Table_1[[#This Row],[LPA]]))/100,0)</f>
        <v>9.2575757575757575E-2</v>
      </c>
      <c r="K1125" s="64">
        <f>IFERROR(IF(Ações!$B1125="","",VLOOKUP(Table_1[[#This Row],[AÇÕES]],'Dados Status Invest STOCKS'!A1111:AD1726,2)),0)</f>
        <v>4.0199999999999996</v>
      </c>
      <c r="L1125" s="65">
        <f>IFERROR(IF(Ações!$B1125="","",VLOOKUP(Table_1[[#This Row],[AÇÕES]],'Dados Status Invest STOCKS'!A1111:AD1726,3)/100),0)</f>
        <v>0</v>
      </c>
      <c r="M1125" s="66">
        <f>IFERROR(IF(Ações!$B1125="","",VLOOKUP(Table_1[[#This Row],[AÇÕES]],'Dados Status Invest STOCKS'!A1111:AD1726,28)),0)</f>
        <v>0.66</v>
      </c>
      <c r="N1125" s="66">
        <f>IFERROR(IF(Ações!$B1125="","",VLOOKUP(Table_1[[#This Row],[AÇÕES]],'Dados Status Invest STOCKS'!A1111:AD1726,27)),0)</f>
        <v>5.77</v>
      </c>
      <c r="O1125" s="66">
        <f>IFERROR(IF(Ações!$L1125="","",Ações!$K1125*Ações!$L1125),0)</f>
        <v>0</v>
      </c>
      <c r="P1125" s="67">
        <f t="shared" si="17"/>
        <v>0.06</v>
      </c>
      <c r="Q1125" s="67">
        <f>IFERROR(Ações!$O1125/Ações!$M1125,0)</f>
        <v>0</v>
      </c>
      <c r="R1125" s="67">
        <f>IFERROR(IF(Ações!$B1125="","",VLOOKUP(Table_1[[#This Row],[AÇÕES]],'Dados Status Invest STOCKS'!A1111:AD1726,18)/100),0)</f>
        <v>0.11410000000000001</v>
      </c>
      <c r="S1125" s="65">
        <f>IFERROR(IF(Ações!$B1125="","",VLOOKUP(Table_1[[#This Row],[AÇÕES]],'Dados Status Invest STOCKS'!A1111:AD1726,25)/100),0)</f>
        <v>0.40610000000000002</v>
      </c>
      <c r="T1125" s="67">
        <f>(1-Ações!$Q1125)*Ações!$R1125</f>
        <v>0.11410000000000001</v>
      </c>
      <c r="U1125" s="68">
        <f>IF(Ações!$S1125=0,Ações!$T1125,IF(Ações!$T1125=0,Ações!$S1125,AVERAGE(Ações!$S1125,Ações!$T1125)))</f>
        <v>0.2601</v>
      </c>
    </row>
    <row r="1126" spans="2:21" ht="15" customHeight="1" x14ac:dyDescent="0.2">
      <c r="B1126" s="63" t="str">
        <f>IFERROR('Dados Status Invest STOCKS'!A1113,"-")</f>
        <v>COCP</v>
      </c>
      <c r="C1126" s="45">
        <f>IFERROR((Ações!$D1126-Ações!$K1126)/Ações!$D1126,0)</f>
        <v>0</v>
      </c>
      <c r="D1126" s="46">
        <f>(Ações!$O1126)/0.06</f>
        <v>0</v>
      </c>
      <c r="E1126" s="47">
        <f>IFERROR((Ações!$F1126-Ações!$K1126)/Ações!$F1126,0)</f>
        <v>0</v>
      </c>
      <c r="F1126" s="46" t="str">
        <f>IF(OR(Ações!$N1126&lt;0,Ações!$M1126&lt;0),"",(22.5*Ações!$M1126*Ações!$N1126)^0.5)</f>
        <v/>
      </c>
      <c r="G1126" s="47">
        <f>IFERROR((Ações!$H1126-Ações!$K1126)/Ações!$H1126,0)</f>
        <v>0</v>
      </c>
      <c r="H1126" s="48">
        <f>IFERROR(Ações!$I1126/(Ações!$P1126-Table_1[[#This Row],[CAGR LUCRO 5A]]),0)</f>
        <v>0</v>
      </c>
      <c r="I1126" s="48">
        <f>IF(Ações!$S1126&lt;0,"",Ações!$O1126*(1+Ações!$S1126))</f>
        <v>0</v>
      </c>
      <c r="J1126" s="49">
        <f>IFERROR(IF(Ações!$B1126="","",(VLOOKUP(Table_1[[#This Row],[AÇÕES]],'Dados Status Invest STOCKS'!A1112:AD1727,4)/Table_1[[#This Row],[LPA]]))/100,0)</f>
        <v>0.33166666666666667</v>
      </c>
      <c r="K1126" s="64">
        <f>IFERROR(IF(Ações!$B1126="","",VLOOKUP(Table_1[[#This Row],[AÇÕES]],'Dados Status Invest STOCKS'!A1112:AD1727,2)),0)</f>
        <v>0.49</v>
      </c>
      <c r="L1126" s="65">
        <f>IFERROR(IF(Ações!$B1126="","",VLOOKUP(Table_1[[#This Row],[AÇÕES]],'Dados Status Invest STOCKS'!A1112:AD1727,3)/100),0)</f>
        <v>0</v>
      </c>
      <c r="M1126" s="66">
        <f>IFERROR(IF(Ações!$B1126="","",VLOOKUP(Table_1[[#This Row],[AÇÕES]],'Dados Status Invest STOCKS'!A1112:AD1727,28)),0)</f>
        <v>-0.12</v>
      </c>
      <c r="N1126" s="66">
        <f>IFERROR(IF(Ações!$B1126="","",VLOOKUP(Table_1[[#This Row],[AÇÕES]],'Dados Status Invest STOCKS'!A1112:AD1727,27)),0)</f>
        <v>0.83</v>
      </c>
      <c r="O1126" s="66">
        <f>IFERROR(IF(Ações!$L1126="","",Ações!$K1126*Ações!$L1126),0)</f>
        <v>0</v>
      </c>
      <c r="P1126" s="67">
        <f t="shared" si="17"/>
        <v>0.06</v>
      </c>
      <c r="Q1126" s="67">
        <f>IFERROR(Ações!$O1126/Ações!$M1126,0)</f>
        <v>0</v>
      </c>
      <c r="R1126" s="67">
        <f>IFERROR(IF(Ações!$B1126="","",VLOOKUP(Table_1[[#This Row],[AÇÕES]],'Dados Status Invest STOCKS'!A1112:AD1727,18)/100),0)</f>
        <v>-0.14800000000000002</v>
      </c>
      <c r="S1126" s="65">
        <f>IFERROR(IF(Ações!$B1126="","",VLOOKUP(Table_1[[#This Row],[AÇÕES]],'Dados Status Invest STOCKS'!A1112:AD1727,25)/100),0)</f>
        <v>0</v>
      </c>
      <c r="T1126" s="67">
        <f>(1-Ações!$Q1126)*Ações!$R1126</f>
        <v>-0.14800000000000002</v>
      </c>
      <c r="U1126" s="68">
        <f>IF(Ações!$S1126=0,Ações!$T1126,IF(Ações!$T1126=0,Ações!$S1126,AVERAGE(Ações!$S1126,Ações!$T1126)))</f>
        <v>-0.14800000000000002</v>
      </c>
    </row>
    <row r="1127" spans="2:21" ht="15" customHeight="1" x14ac:dyDescent="0.2">
      <c r="B1127" s="63" t="str">
        <f>IFERROR('Dados Status Invest STOCKS'!A1114,"-")</f>
        <v>CODA</v>
      </c>
      <c r="C1127" s="45">
        <f>IFERROR((Ações!$D1127-Ações!$K1127)/Ações!$D1127,0)</f>
        <v>0</v>
      </c>
      <c r="D1127" s="46">
        <f>(Ações!$O1127)/0.06</f>
        <v>0</v>
      </c>
      <c r="E1127" s="47">
        <f>IFERROR((Ações!$F1127-Ações!$K1127)/Ações!$F1127,0)</f>
        <v>5.8351651324295303E-2</v>
      </c>
      <c r="F1127" s="46">
        <f>IF(OR(Ações!$N1127&lt;0,Ações!$M1127&lt;0),"",(22.5*Ações!$M1127*Ações!$N1127)^0.5)</f>
        <v>6.8921694697678468</v>
      </c>
      <c r="G1127" s="47">
        <f>IFERROR((Ações!$H1127-Ações!$K1127)/Ações!$H1127,0)</f>
        <v>0</v>
      </c>
      <c r="H1127" s="48">
        <f>IFERROR(Ações!$I1127/(Ações!$P1127-Table_1[[#This Row],[CAGR LUCRO 5A]]),0)</f>
        <v>0</v>
      </c>
      <c r="I1127" s="48">
        <f>IF(Ações!$S1127&lt;0,"",Ações!$O1127*(1+Ações!$S1127))</f>
        <v>0</v>
      </c>
      <c r="J1127" s="49">
        <f>IFERROR(IF(Ações!$B1127="","",(VLOOKUP(Table_1[[#This Row],[AÇÕES]],'Dados Status Invest STOCKS'!A1113:AD1728,4)/Table_1[[#This Row],[LPA]]))/100,0)</f>
        <v>0.20642857142857143</v>
      </c>
      <c r="K1127" s="64">
        <f>IFERROR(IF(Ações!$B1127="","",VLOOKUP(Table_1[[#This Row],[AÇÕES]],'Dados Status Invest STOCKS'!A1113:AD1728,2)),0)</f>
        <v>6.49</v>
      </c>
      <c r="L1127" s="65">
        <f>IFERROR(IF(Ações!$B1127="","",VLOOKUP(Table_1[[#This Row],[AÇÕES]],'Dados Status Invest STOCKS'!A1113:AD1728,3)/100),0)</f>
        <v>0</v>
      </c>
      <c r="M1127" s="66">
        <f>IFERROR(IF(Ações!$B1127="","",VLOOKUP(Table_1[[#This Row],[AÇÕES]],'Dados Status Invest STOCKS'!A1113:AD1728,28)),0)</f>
        <v>0.56000000000000005</v>
      </c>
      <c r="N1127" s="66">
        <f>IFERROR(IF(Ações!$B1127="","",VLOOKUP(Table_1[[#This Row],[AÇÕES]],'Dados Status Invest STOCKS'!A1113:AD1728,27)),0)</f>
        <v>3.77</v>
      </c>
      <c r="O1127" s="66">
        <f>IFERROR(IF(Ações!$L1127="","",Ações!$K1127*Ações!$L1127),0)</f>
        <v>0</v>
      </c>
      <c r="P1127" s="67">
        <f t="shared" si="17"/>
        <v>0.06</v>
      </c>
      <c r="Q1127" s="67">
        <f>IFERROR(Ações!$O1127/Ações!$M1127,0)</f>
        <v>0</v>
      </c>
      <c r="R1127" s="67">
        <f>IFERROR(IF(Ações!$B1127="","",VLOOKUP(Table_1[[#This Row],[AÇÕES]],'Dados Status Invest STOCKS'!A1113:AD1728,18)/100),0)</f>
        <v>0.14880000000000002</v>
      </c>
      <c r="S1127" s="65">
        <f>IFERROR(IF(Ações!$B1127="","",VLOOKUP(Table_1[[#This Row],[AÇÕES]],'Dados Status Invest STOCKS'!A1113:AD1728,25)/100),0)</f>
        <v>0</v>
      </c>
      <c r="T1127" s="67">
        <f>(1-Ações!$Q1127)*Ações!$R1127</f>
        <v>0.14880000000000002</v>
      </c>
      <c r="U1127" s="68">
        <f>IF(Ações!$S1127=0,Ações!$T1127,IF(Ações!$T1127=0,Ações!$S1127,AVERAGE(Ações!$S1127,Ações!$T1127)))</f>
        <v>0.14880000000000002</v>
      </c>
    </row>
    <row r="1128" spans="2:21" ht="15" customHeight="1" x14ac:dyDescent="0.2">
      <c r="B1128" s="63" t="str">
        <f>IFERROR('Dados Status Invest STOCKS'!A1115,"-")</f>
        <v>CODI</v>
      </c>
      <c r="C1128" s="45">
        <f>IFERROR((Ações!$D1128-Ações!$K1128)/Ações!$D1128,0)</f>
        <v>0.31662870159453288</v>
      </c>
      <c r="D1128" s="46">
        <f>(Ações!$O1128)/0.06</f>
        <v>36.846733333333326</v>
      </c>
      <c r="E1128" s="47">
        <f>IFERROR((Ações!$F1128-Ações!$K1128)/Ações!$F1128,0)</f>
        <v>-8.0694409006944981E-2</v>
      </c>
      <c r="F1128" s="46">
        <f>IF(OR(Ações!$N1128&lt;0,Ações!$M1128&lt;0),"",(22.5*Ações!$M1128*Ações!$N1128)^0.5)</f>
        <v>23.299833690393584</v>
      </c>
      <c r="G1128" s="47">
        <f>IFERROR((Ações!$H1128-Ações!$K1128)/Ações!$H1128,0)</f>
        <v>0</v>
      </c>
      <c r="H1128" s="48">
        <f>IFERROR(Ações!$I1128/(Ações!$P1128-Table_1[[#This Row],[CAGR LUCRO 5A]]),0)</f>
        <v>0</v>
      </c>
      <c r="I1128" s="48" t="str">
        <f>IF(Ações!$S1128&lt;0,"",Ações!$O1128*(1+Ações!$S1128))</f>
        <v/>
      </c>
      <c r="J1128" s="49">
        <f>IFERROR(IF(Ações!$B1128="","",(VLOOKUP(Table_1[[#This Row],[AÇÕES]],'Dados Status Invest STOCKS'!A1114:AD1729,4)/Table_1[[#This Row],[LPA]]))/100,0)</f>
        <v>0.1076470588235294</v>
      </c>
      <c r="K1128" s="64">
        <f>IFERROR(IF(Ações!$B1128="","",VLOOKUP(Table_1[[#This Row],[AÇÕES]],'Dados Status Invest STOCKS'!A1114:AD1729,2)),0)</f>
        <v>25.18</v>
      </c>
      <c r="L1128" s="65">
        <f>IFERROR(IF(Ações!$B1128="","",VLOOKUP(Table_1[[#This Row],[AÇÕES]],'Dados Status Invest STOCKS'!A1114:AD1729,3)/100),0)</f>
        <v>8.7799999999999989E-2</v>
      </c>
      <c r="M1128" s="66">
        <f>IFERROR(IF(Ações!$B1128="","",VLOOKUP(Table_1[[#This Row],[AÇÕES]],'Dados Status Invest STOCKS'!A1114:AD1729,28)),0)</f>
        <v>1.53</v>
      </c>
      <c r="N1128" s="66">
        <f>IFERROR(IF(Ações!$B1128="","",VLOOKUP(Table_1[[#This Row],[AÇÕES]],'Dados Status Invest STOCKS'!A1114:AD1729,27)),0)</f>
        <v>15.77</v>
      </c>
      <c r="O1128" s="66">
        <f>IFERROR(IF(Ações!$L1128="","",Ações!$K1128*Ações!$L1128),0)</f>
        <v>2.2108039999999995</v>
      </c>
      <c r="P1128" s="67">
        <f t="shared" si="17"/>
        <v>0.06</v>
      </c>
      <c r="Q1128" s="67">
        <f>IFERROR(Ações!$O1128/Ações!$M1128,0)</f>
        <v>1.4449699346405225</v>
      </c>
      <c r="R1128" s="67">
        <f>IFERROR(IF(Ações!$B1128="","",VLOOKUP(Table_1[[#This Row],[AÇÕES]],'Dados Status Invest STOCKS'!A1114:AD1729,18)/100),0)</f>
        <v>9.6999999999999989E-2</v>
      </c>
      <c r="S1128" s="65">
        <f>IFERROR(IF(Ações!$B1128="","",VLOOKUP(Table_1[[#This Row],[AÇÕES]],'Dados Status Invest STOCKS'!A1114:AD1729,25)/100),0)</f>
        <v>-0.3085</v>
      </c>
      <c r="T1128" s="67">
        <f>(1-Ações!$Q1128)*Ações!$R1128</f>
        <v>-4.3162083660130676E-2</v>
      </c>
      <c r="U1128" s="68">
        <f>IF(Ações!$S1128=0,Ações!$T1128,IF(Ações!$T1128=0,Ações!$S1128,AVERAGE(Ações!$S1128,Ações!$T1128)))</f>
        <v>-0.17583104183006534</v>
      </c>
    </row>
    <row r="1129" spans="2:21" ht="15" customHeight="1" x14ac:dyDescent="0.2">
      <c r="B1129" s="63" t="str">
        <f>IFERROR('Dados Status Invest STOCKS'!A1116,"-")</f>
        <v>CODX</v>
      </c>
      <c r="C1129" s="45">
        <f>IFERROR((Ações!$D1129-Ações!$K1129)/Ações!$D1129,0)</f>
        <v>0</v>
      </c>
      <c r="D1129" s="46">
        <f>(Ações!$O1129)/0.06</f>
        <v>0</v>
      </c>
      <c r="E1129" s="47">
        <f>IFERROR((Ações!$F1129-Ações!$K1129)/Ações!$F1129,0)</f>
        <v>0.3139071987712363</v>
      </c>
      <c r="F1129" s="46">
        <f>IF(OR(Ações!$N1129&lt;0,Ações!$M1129&lt;0),"",(22.5*Ações!$M1129*Ações!$N1129)^0.5)</f>
        <v>10.639960056316001</v>
      </c>
      <c r="G1129" s="47">
        <f>IFERROR((Ações!$H1129-Ações!$K1129)/Ações!$H1129,0)</f>
        <v>0</v>
      </c>
      <c r="H1129" s="48">
        <f>IFERROR(Ações!$I1129/(Ações!$P1129-Table_1[[#This Row],[CAGR LUCRO 5A]]),0)</f>
        <v>0</v>
      </c>
      <c r="I1129" s="48">
        <f>IF(Ações!$S1129&lt;0,"",Ações!$O1129*(1+Ações!$S1129))</f>
        <v>0</v>
      </c>
      <c r="J1129" s="49">
        <f>IFERROR(IF(Ações!$B1129="","",(VLOOKUP(Table_1[[#This Row],[AÇÕES]],'Dados Status Invest STOCKS'!A1115:AD1730,4)/Table_1[[#This Row],[LPA]]))/100,0)</f>
        <v>3.4689655172413798E-2</v>
      </c>
      <c r="K1129" s="64">
        <f>IFERROR(IF(Ações!$B1129="","",VLOOKUP(Table_1[[#This Row],[AÇÕES]],'Dados Status Invest STOCKS'!A1115:AD1730,2)),0)</f>
        <v>7.3</v>
      </c>
      <c r="L1129" s="65">
        <f>IFERROR(IF(Ações!$B1129="","",VLOOKUP(Table_1[[#This Row],[AÇÕES]],'Dados Status Invest STOCKS'!A1115:AD1730,3)/100),0)</f>
        <v>0</v>
      </c>
      <c r="M1129" s="66">
        <f>IFERROR(IF(Ações!$B1129="","",VLOOKUP(Table_1[[#This Row],[AÇÕES]],'Dados Status Invest STOCKS'!A1115:AD1730,28)),0)</f>
        <v>1.45</v>
      </c>
      <c r="N1129" s="66">
        <f>IFERROR(IF(Ações!$B1129="","",VLOOKUP(Table_1[[#This Row],[AÇÕES]],'Dados Status Invest STOCKS'!A1115:AD1730,27)),0)</f>
        <v>3.47</v>
      </c>
      <c r="O1129" s="66">
        <f>IFERROR(IF(Ações!$L1129="","",Ações!$K1129*Ações!$L1129),0)</f>
        <v>0</v>
      </c>
      <c r="P1129" s="67">
        <f t="shared" si="17"/>
        <v>0.06</v>
      </c>
      <c r="Q1129" s="67">
        <f>IFERROR(Ações!$O1129/Ações!$M1129,0)</f>
        <v>0</v>
      </c>
      <c r="R1129" s="67">
        <f>IFERROR(IF(Ações!$B1129="","",VLOOKUP(Table_1[[#This Row],[AÇÕES]],'Dados Status Invest STOCKS'!A1115:AD1730,18)/100),0)</f>
        <v>0.41899999999999998</v>
      </c>
      <c r="S1129" s="65">
        <f>IFERROR(IF(Ações!$B1129="","",VLOOKUP(Table_1[[#This Row],[AÇÕES]],'Dados Status Invest STOCKS'!A1115:AD1730,25)/100),0)</f>
        <v>0</v>
      </c>
      <c r="T1129" s="67">
        <f>(1-Ações!$Q1129)*Ações!$R1129</f>
        <v>0.41899999999999998</v>
      </c>
      <c r="U1129" s="68">
        <f>IF(Ações!$S1129=0,Ações!$T1129,IF(Ações!$T1129=0,Ações!$S1129,AVERAGE(Ações!$S1129,Ações!$T1129)))</f>
        <v>0.41899999999999998</v>
      </c>
    </row>
    <row r="1130" spans="2:21" ht="15" customHeight="1" x14ac:dyDescent="0.2">
      <c r="B1130" s="63" t="str">
        <f>IFERROR('Dados Status Invest STOCKS'!A1117,"-")</f>
        <v>COE</v>
      </c>
      <c r="C1130" s="45">
        <f>IFERROR((Ações!$D1130-Ações!$K1130)/Ações!$D1130,0)</f>
        <v>0</v>
      </c>
      <c r="D1130" s="46">
        <f>(Ações!$O1130)/0.06</f>
        <v>0</v>
      </c>
      <c r="E1130" s="47">
        <f>IFERROR((Ações!$F1130-Ações!$K1130)/Ações!$F1130,0)</f>
        <v>0</v>
      </c>
      <c r="F1130" s="46" t="str">
        <f>IF(OR(Ações!$N1130&lt;0,Ações!$M1130&lt;0),"",(22.5*Ações!$M1130*Ações!$N1130)^0.5)</f>
        <v/>
      </c>
      <c r="G1130" s="47">
        <f>IFERROR((Ações!$H1130-Ações!$K1130)/Ações!$H1130,0)</f>
        <v>0</v>
      </c>
      <c r="H1130" s="48">
        <f>IFERROR(Ações!$I1130/(Ações!$P1130-Table_1[[#This Row],[CAGR LUCRO 5A]]),0)</f>
        <v>0</v>
      </c>
      <c r="I1130" s="48">
        <f>IF(Ações!$S1130&lt;0,"",Ações!$O1130*(1+Ações!$S1130))</f>
        <v>0</v>
      </c>
      <c r="J1130" s="49">
        <f>IFERROR(IF(Ações!$B1130="","",(VLOOKUP(Table_1[[#This Row],[AÇÕES]],'Dados Status Invest STOCKS'!A1116:AD1731,4)/Table_1[[#This Row],[LPA]]))/100,0)</f>
        <v>7.3055555555555554E-2</v>
      </c>
      <c r="K1130" s="64">
        <f>IFERROR(IF(Ações!$B1130="","",VLOOKUP(Table_1[[#This Row],[AÇÕES]],'Dados Status Invest STOCKS'!A1116:AD1731,2)),0)</f>
        <v>0.95</v>
      </c>
      <c r="L1130" s="65">
        <f>IFERROR(IF(Ações!$B1130="","",VLOOKUP(Table_1[[#This Row],[AÇÕES]],'Dados Status Invest STOCKS'!A1116:AD1731,3)/100),0)</f>
        <v>0</v>
      </c>
      <c r="M1130" s="66">
        <f>IFERROR(IF(Ações!$B1130="","",VLOOKUP(Table_1[[#This Row],[AÇÕES]],'Dados Status Invest STOCKS'!A1116:AD1731,28)),0)</f>
        <v>0.36</v>
      </c>
      <c r="N1130" s="66">
        <f>IFERROR(IF(Ações!$B1130="","",VLOOKUP(Table_1[[#This Row],[AÇÕES]],'Dados Status Invest STOCKS'!A1116:AD1731,27)),0)</f>
        <v>-6.24</v>
      </c>
      <c r="O1130" s="66">
        <f>IFERROR(IF(Ações!$L1130="","",Ações!$K1130*Ações!$L1130),0)</f>
        <v>0</v>
      </c>
      <c r="P1130" s="67">
        <f t="shared" si="17"/>
        <v>0.06</v>
      </c>
      <c r="Q1130" s="67">
        <f>IFERROR(Ações!$O1130/Ações!$M1130,0)</f>
        <v>0</v>
      </c>
      <c r="R1130" s="67">
        <f>IFERROR(IF(Ações!$B1130="","",VLOOKUP(Table_1[[#This Row],[AÇÕES]],'Dados Status Invest STOCKS'!A1116:AD1731,18)/100),0)</f>
        <v>-5.7800000000000004E-2</v>
      </c>
      <c r="S1130" s="65">
        <f>IFERROR(IF(Ações!$B1130="","",VLOOKUP(Table_1[[#This Row],[AÇÕES]],'Dados Status Invest STOCKS'!A1116:AD1731,25)/100),0)</f>
        <v>0</v>
      </c>
      <c r="T1130" s="67">
        <f>(1-Ações!$Q1130)*Ações!$R1130</f>
        <v>-5.7800000000000004E-2</v>
      </c>
      <c r="U1130" s="68">
        <f>IF(Ações!$S1130=0,Ações!$T1130,IF(Ações!$T1130=0,Ações!$S1130,AVERAGE(Ações!$S1130,Ações!$T1130)))</f>
        <v>-5.7800000000000004E-2</v>
      </c>
    </row>
    <row r="1131" spans="2:21" ht="15" customHeight="1" x14ac:dyDescent="0.2">
      <c r="B1131" s="63" t="str">
        <f>IFERROR('Dados Status Invest STOCKS'!A1118,"-")</f>
        <v>COF</v>
      </c>
      <c r="C1131" s="45">
        <f>IFERROR((Ações!$D1131-Ações!$K1131)/Ações!$D1131,0)</f>
        <v>-1.3437499999999998</v>
      </c>
      <c r="D1131" s="46">
        <f>(Ações!$O1131)/0.06</f>
        <v>63.274666666666675</v>
      </c>
      <c r="E1131" s="47">
        <f>IFERROR((Ações!$F1131-Ações!$K1131)/Ações!$F1131,0)</f>
        <v>0.52079495735918369</v>
      </c>
      <c r="F1131" s="46">
        <f>IF(OR(Ações!$N1131&lt;0,Ações!$M1131&lt;0),"",(22.5*Ações!$M1131*Ações!$N1131)^0.5)</f>
        <v>309.47086696488896</v>
      </c>
      <c r="G1131" s="47">
        <f>IFERROR((Ações!$H1131-Ações!$K1131)/Ações!$H1131,0)</f>
        <v>0</v>
      </c>
      <c r="H1131" s="48">
        <f>IFERROR(Ações!$I1131/(Ações!$P1131-Table_1[[#This Row],[CAGR LUCRO 5A]]),0)</f>
        <v>0</v>
      </c>
      <c r="I1131" s="48" t="str">
        <f>IF(Ações!$S1131&lt;0,"",Ações!$O1131*(1+Ações!$S1131))</f>
        <v/>
      </c>
      <c r="J1131" s="49">
        <f>IFERROR(IF(Ações!$B1131="","",(VLOOKUP(Table_1[[#This Row],[AÇÕES]],'Dados Status Invest STOCKS'!A1117:AD1732,4)/Table_1[[#This Row],[LPA]]))/100,0)</f>
        <v>1.8239214310768151E-3</v>
      </c>
      <c r="K1131" s="64">
        <f>IFERROR(IF(Ações!$B1131="","",VLOOKUP(Table_1[[#This Row],[AÇÕES]],'Dados Status Invest STOCKS'!A1117:AD1732,2)),0)</f>
        <v>148.30000000000001</v>
      </c>
      <c r="L1131" s="65">
        <f>IFERROR(IF(Ações!$B1131="","",VLOOKUP(Table_1[[#This Row],[AÇÕES]],'Dados Status Invest STOCKS'!A1117:AD1732,3)/100),0)</f>
        <v>2.5600000000000001E-2</v>
      </c>
      <c r="M1131" s="66">
        <f>IFERROR(IF(Ações!$B1131="","",VLOOKUP(Table_1[[#This Row],[AÇÕES]],'Dados Status Invest STOCKS'!A1117:AD1732,28)),0)</f>
        <v>28.51</v>
      </c>
      <c r="N1131" s="66">
        <f>IFERROR(IF(Ações!$B1131="","",VLOOKUP(Table_1[[#This Row],[AÇÕES]],'Dados Status Invest STOCKS'!A1117:AD1732,27)),0)</f>
        <v>149.30000000000001</v>
      </c>
      <c r="O1131" s="66">
        <f>IFERROR(IF(Ações!$L1131="","",Ações!$K1131*Ações!$L1131),0)</f>
        <v>3.7964800000000003</v>
      </c>
      <c r="P1131" s="67">
        <f t="shared" si="17"/>
        <v>0.06</v>
      </c>
      <c r="Q1131" s="67">
        <f>IFERROR(Ações!$O1131/Ações!$M1131,0)</f>
        <v>0.13316310066643283</v>
      </c>
      <c r="R1131" s="67">
        <f>IFERROR(IF(Ações!$B1131="","",VLOOKUP(Table_1[[#This Row],[AÇÕES]],'Dados Status Invest STOCKS'!A1117:AD1732,18)/100),0)</f>
        <v>0.191</v>
      </c>
      <c r="S1131" s="65">
        <f>IFERROR(IF(Ações!$B1131="","",VLOOKUP(Table_1[[#This Row],[AÇÕES]],'Dados Status Invest STOCKS'!A1117:AD1732,25)/100),0)</f>
        <v>-6.8600000000000008E-2</v>
      </c>
      <c r="T1131" s="67">
        <f>(1-Ações!$Q1131)*Ações!$R1131</f>
        <v>0.16556584777271133</v>
      </c>
      <c r="U1131" s="68">
        <f>IF(Ações!$S1131=0,Ações!$T1131,IF(Ações!$T1131=0,Ações!$S1131,AVERAGE(Ações!$S1131,Ações!$T1131)))</f>
        <v>4.848292388635566E-2</v>
      </c>
    </row>
    <row r="1132" spans="2:21" ht="15" customHeight="1" x14ac:dyDescent="0.2">
      <c r="B1132" s="63" t="str">
        <f>IFERROR('Dados Status Invest STOCKS'!A1119,"-")</f>
        <v>COFS</v>
      </c>
      <c r="C1132" s="45">
        <f>IFERROR((Ações!$D1132-Ações!$K1132)/Ações!$D1132,0)</f>
        <v>-0.64835164835164827</v>
      </c>
      <c r="D1132" s="46">
        <f>(Ações!$O1132)/0.06</f>
        <v>15.652000000000001</v>
      </c>
      <c r="E1132" s="47">
        <f>IFERROR((Ações!$F1132-Ações!$K1132)/Ações!$F1132,0)</f>
        <v>0.40258651780315657</v>
      </c>
      <c r="F1132" s="46">
        <f>IF(OR(Ações!$N1132&lt;0,Ações!$M1132&lt;0),"",(22.5*Ações!$M1132*Ações!$N1132)^0.5)</f>
        <v>43.186169661131096</v>
      </c>
      <c r="G1132" s="47">
        <f>IFERROR((Ações!$H1132-Ações!$K1132)/Ações!$H1132,0)</f>
        <v>4.6303143393367723</v>
      </c>
      <c r="H1132" s="48">
        <f>IFERROR(Ações!$I1132/(Ações!$P1132-Table_1[[#This Row],[CAGR LUCRO 5A]]),0)</f>
        <v>-7.1068226022304835</v>
      </c>
      <c r="I1132" s="48">
        <f>IF(Ações!$S1132&lt;0,"",Ações!$O1132*(1+Ações!$S1132))</f>
        <v>1.1470411680000001</v>
      </c>
      <c r="J1132" s="49">
        <f>IFERROR(IF(Ações!$B1132="","",(VLOOKUP(Table_1[[#This Row],[AÇÕES]],'Dados Status Invest STOCKS'!A1118:AD1733,4)/Table_1[[#This Row],[LPA]]))/100,0)</f>
        <v>3.3154121863799284E-2</v>
      </c>
      <c r="K1132" s="64">
        <f>IFERROR(IF(Ações!$B1132="","",VLOOKUP(Table_1[[#This Row],[AÇÕES]],'Dados Status Invest STOCKS'!A1118:AD1733,2)),0)</f>
        <v>25.8</v>
      </c>
      <c r="L1132" s="65">
        <f>IFERROR(IF(Ações!$B1132="","",VLOOKUP(Table_1[[#This Row],[AÇÕES]],'Dados Status Invest STOCKS'!A1118:AD1733,3)/100),0)</f>
        <v>3.6400000000000002E-2</v>
      </c>
      <c r="M1132" s="66">
        <f>IFERROR(IF(Ações!$B1132="","",VLOOKUP(Table_1[[#This Row],[AÇÕES]],'Dados Status Invest STOCKS'!A1118:AD1733,28)),0)</f>
        <v>2.79</v>
      </c>
      <c r="N1132" s="66">
        <f>IFERROR(IF(Ações!$B1132="","",VLOOKUP(Table_1[[#This Row],[AÇÕES]],'Dados Status Invest STOCKS'!A1118:AD1733,27)),0)</f>
        <v>29.71</v>
      </c>
      <c r="O1132" s="66">
        <f>IFERROR(IF(Ações!$L1132="","",Ações!$K1132*Ações!$L1132),0)</f>
        <v>0.93912000000000007</v>
      </c>
      <c r="P1132" s="67">
        <f t="shared" si="17"/>
        <v>0.06</v>
      </c>
      <c r="Q1132" s="67">
        <f>IFERROR(Ações!$O1132/Ações!$M1132,0)</f>
        <v>0.33660215053763443</v>
      </c>
      <c r="R1132" s="67">
        <f>IFERROR(IF(Ações!$B1132="","",VLOOKUP(Table_1[[#This Row],[AÇÕES]],'Dados Status Invest STOCKS'!A1118:AD1733,18)/100),0)</f>
        <v>9.3900000000000011E-2</v>
      </c>
      <c r="S1132" s="65">
        <f>IFERROR(IF(Ações!$B1132="","",VLOOKUP(Table_1[[#This Row],[AÇÕES]],'Dados Status Invest STOCKS'!A1118:AD1733,25)/100),0)</f>
        <v>0.22140000000000001</v>
      </c>
      <c r="T1132" s="67">
        <f>(1-Ações!$Q1132)*Ações!$R1132</f>
        <v>6.2293058064516134E-2</v>
      </c>
      <c r="U1132" s="68">
        <f>IF(Ações!$S1132=0,Ações!$T1132,IF(Ações!$T1132=0,Ações!$S1132,AVERAGE(Ações!$S1132,Ações!$T1132)))</f>
        <v>0.14184652903225808</v>
      </c>
    </row>
    <row r="1133" spans="2:21" ht="15" customHeight="1" x14ac:dyDescent="0.2">
      <c r="B1133" s="63" t="str">
        <f>IFERROR('Dados Status Invest STOCKS'!A1120,"-")</f>
        <v>COG</v>
      </c>
      <c r="C1133" s="45">
        <f>IFERROR((Ações!$D1133-Ações!$K1133)/Ações!$D1133,0)</f>
        <v>-5.0606060606060606</v>
      </c>
      <c r="D1133" s="46">
        <f>(Ações!$O1133)/0.06</f>
        <v>3.6712499999999997</v>
      </c>
      <c r="E1133" s="47">
        <f>IFERROR((Ações!$F1133-Ações!$K1133)/Ações!$F1133,0)</f>
        <v>-1.3721949529017046</v>
      </c>
      <c r="F1133" s="46">
        <f>IF(OR(Ações!$N1133&lt;0,Ações!$M1133&lt;0),"",(22.5*Ações!$M1133*Ações!$N1133)^0.5)</f>
        <v>9.3794989205180901</v>
      </c>
      <c r="G1133" s="47">
        <f>IFERROR((Ações!$H1133-Ações!$K1133)/Ações!$H1133,0)</f>
        <v>-5.0606060606060606</v>
      </c>
      <c r="H1133" s="48">
        <f>IFERROR(Ações!$I1133/(Ações!$P1133-Table_1[[#This Row],[CAGR LUCRO 5A]]),0)</f>
        <v>3.6712499999999997</v>
      </c>
      <c r="I1133" s="48">
        <f>IF(Ações!$S1133&lt;0,"",Ações!$O1133*(1+Ações!$S1133))</f>
        <v>0.22027499999999997</v>
      </c>
      <c r="J1133" s="49">
        <f>IFERROR(IF(Ações!$B1133="","",(VLOOKUP(Table_1[[#This Row],[AÇÕES]],'Dados Status Invest STOCKS'!A1119:AD1734,4)/Table_1[[#This Row],[LPA]]))/100,0)</f>
        <v>0.47897058823529404</v>
      </c>
      <c r="K1133" s="64">
        <f>IFERROR(IF(Ações!$B1133="","",VLOOKUP(Table_1[[#This Row],[AÇÕES]],'Dados Status Invest STOCKS'!A1119:AD1734,2)),0)</f>
        <v>22.25</v>
      </c>
      <c r="L1133" s="65">
        <f>IFERROR(IF(Ações!$B1133="","",VLOOKUP(Table_1[[#This Row],[AÇÕES]],'Dados Status Invest STOCKS'!A1119:AD1734,3)/100),0)</f>
        <v>9.8999999999999991E-3</v>
      </c>
      <c r="M1133" s="66">
        <f>IFERROR(IF(Ações!$B1133="","",VLOOKUP(Table_1[[#This Row],[AÇÕES]],'Dados Status Invest STOCKS'!A1119:AD1734,28)),0)</f>
        <v>0.68</v>
      </c>
      <c r="N1133" s="66">
        <f>IFERROR(IF(Ações!$B1133="","",VLOOKUP(Table_1[[#This Row],[AÇÕES]],'Dados Status Invest STOCKS'!A1119:AD1734,27)),0)</f>
        <v>5.75</v>
      </c>
      <c r="O1133" s="66">
        <f>IFERROR(IF(Ações!$L1133="","",Ações!$K1133*Ações!$L1133),0)</f>
        <v>0.22027499999999997</v>
      </c>
      <c r="P1133" s="67">
        <f t="shared" si="17"/>
        <v>0.06</v>
      </c>
      <c r="Q1133" s="67">
        <f>IFERROR(Ações!$O1133/Ações!$M1133,0)</f>
        <v>0.32393382352941169</v>
      </c>
      <c r="R1133" s="67">
        <f>IFERROR(IF(Ações!$B1133="","",VLOOKUP(Table_1[[#This Row],[AÇÕES]],'Dados Status Invest STOCKS'!A1119:AD1734,18)/100),0)</f>
        <v>0.11869999999999999</v>
      </c>
      <c r="S1133" s="65">
        <f>IFERROR(IF(Ações!$B1133="","",VLOOKUP(Table_1[[#This Row],[AÇÕES]],'Dados Status Invest STOCKS'!A1119:AD1734,25)/100),0)</f>
        <v>0</v>
      </c>
      <c r="T1133" s="67">
        <f>(1-Ações!$Q1133)*Ações!$R1133</f>
        <v>8.0249055147058823E-2</v>
      </c>
      <c r="U1133" s="68">
        <f>IF(Ações!$S1133=0,Ações!$T1133,IF(Ações!$T1133=0,Ações!$S1133,AVERAGE(Ações!$S1133,Ações!$T1133)))</f>
        <v>8.0249055147058823E-2</v>
      </c>
    </row>
    <row r="1134" spans="2:21" ht="15" customHeight="1" x14ac:dyDescent="0.2">
      <c r="B1134" s="63" t="str">
        <f>IFERROR('Dados Status Invest STOCKS'!A1121,"-")</f>
        <v>COGT</v>
      </c>
      <c r="C1134" s="45">
        <f>IFERROR((Ações!$D1134-Ações!$K1134)/Ações!$D1134,0)</f>
        <v>0</v>
      </c>
      <c r="D1134" s="46">
        <f>(Ações!$O1134)/0.06</f>
        <v>0</v>
      </c>
      <c r="E1134" s="47">
        <f>IFERROR((Ações!$F1134-Ações!$K1134)/Ações!$F1134,0)</f>
        <v>0</v>
      </c>
      <c r="F1134" s="46" t="str">
        <f>IF(OR(Ações!$N1134&lt;0,Ações!$M1134&lt;0),"",(22.5*Ações!$M1134*Ações!$N1134)^0.5)</f>
        <v/>
      </c>
      <c r="G1134" s="47">
        <f>IFERROR((Ações!$H1134-Ações!$K1134)/Ações!$H1134,0)</f>
        <v>0</v>
      </c>
      <c r="H1134" s="48">
        <f>IFERROR(Ações!$I1134/(Ações!$P1134-Table_1[[#This Row],[CAGR LUCRO 5A]]),0)</f>
        <v>0</v>
      </c>
      <c r="I1134" s="48">
        <f>IF(Ações!$S1134&lt;0,"",Ações!$O1134*(1+Ações!$S1134))</f>
        <v>0</v>
      </c>
      <c r="J1134" s="49">
        <f>IFERROR(IF(Ações!$B1134="","",(VLOOKUP(Table_1[[#This Row],[AÇÕES]],'Dados Status Invest STOCKS'!A1120:AD1735,4)/Table_1[[#This Row],[LPA]]))/100,0)</f>
        <v>3.4829931972789122E-2</v>
      </c>
      <c r="K1134" s="64">
        <f>IFERROR(IF(Ações!$B1134="","",VLOOKUP(Table_1[[#This Row],[AÇÕES]],'Dados Status Invest STOCKS'!A1120:AD1735,2)),0)</f>
        <v>7.54</v>
      </c>
      <c r="L1134" s="65">
        <f>IFERROR(IF(Ações!$B1134="","",VLOOKUP(Table_1[[#This Row],[AÇÕES]],'Dados Status Invest STOCKS'!A1120:AD1735,3)/100),0)</f>
        <v>0</v>
      </c>
      <c r="M1134" s="66">
        <f>IFERROR(IF(Ações!$B1134="","",VLOOKUP(Table_1[[#This Row],[AÇÕES]],'Dados Status Invest STOCKS'!A1120:AD1735,28)),0)</f>
        <v>-1.47</v>
      </c>
      <c r="N1134" s="66">
        <f>IFERROR(IF(Ações!$B1134="","",VLOOKUP(Table_1[[#This Row],[AÇÕES]],'Dados Status Invest STOCKS'!A1120:AD1735,27)),0)</f>
        <v>4.95</v>
      </c>
      <c r="O1134" s="66">
        <f>IFERROR(IF(Ações!$L1134="","",Ações!$K1134*Ações!$L1134),0)</f>
        <v>0</v>
      </c>
      <c r="P1134" s="67">
        <f t="shared" si="17"/>
        <v>0.06</v>
      </c>
      <c r="Q1134" s="67">
        <f>IFERROR(Ações!$O1134/Ações!$M1134,0)</f>
        <v>0</v>
      </c>
      <c r="R1134" s="67">
        <f>IFERROR(IF(Ações!$B1134="","",VLOOKUP(Table_1[[#This Row],[AÇÕES]],'Dados Status Invest STOCKS'!A1120:AD1735,18)/100),0)</f>
        <v>-0.29760000000000003</v>
      </c>
      <c r="S1134" s="65">
        <f>IFERROR(IF(Ações!$B1134="","",VLOOKUP(Table_1[[#This Row],[AÇÕES]],'Dados Status Invest STOCKS'!A1120:AD1735,25)/100),0)</f>
        <v>0</v>
      </c>
      <c r="T1134" s="67">
        <f>(1-Ações!$Q1134)*Ações!$R1134</f>
        <v>-0.29760000000000003</v>
      </c>
      <c r="U1134" s="68">
        <f>IF(Ações!$S1134=0,Ações!$T1134,IF(Ações!$T1134=0,Ações!$S1134,AVERAGE(Ações!$S1134,Ações!$T1134)))</f>
        <v>-0.29760000000000003</v>
      </c>
    </row>
    <row r="1135" spans="2:21" ht="15" customHeight="1" x14ac:dyDescent="0.2">
      <c r="B1135" s="63" t="str">
        <f>IFERROR('Dados Status Invest STOCKS'!A1122,"-")</f>
        <v>COHR</v>
      </c>
      <c r="C1135" s="45">
        <f>IFERROR((Ações!$D1135-Ações!$K1135)/Ações!$D1135,0)</f>
        <v>0</v>
      </c>
      <c r="D1135" s="46">
        <f>(Ações!$O1135)/0.06</f>
        <v>0</v>
      </c>
      <c r="E1135" s="47">
        <f>IFERROR((Ações!$F1135-Ações!$K1135)/Ações!$F1135,0)</f>
        <v>0</v>
      </c>
      <c r="F1135" s="46" t="str">
        <f>IF(OR(Ações!$N1135&lt;0,Ações!$M1135&lt;0),"",(22.5*Ações!$M1135*Ações!$N1135)^0.5)</f>
        <v/>
      </c>
      <c r="G1135" s="47">
        <f>IFERROR((Ações!$H1135-Ações!$K1135)/Ações!$H1135,0)</f>
        <v>0</v>
      </c>
      <c r="H1135" s="48">
        <f>IFERROR(Ações!$I1135/(Ações!$P1135-Table_1[[#This Row],[CAGR LUCRO 5A]]),0)</f>
        <v>0</v>
      </c>
      <c r="I1135" s="48">
        <f>IF(Ações!$S1135&lt;0,"",Ações!$O1135*(1+Ações!$S1135))</f>
        <v>0</v>
      </c>
      <c r="J1135" s="49">
        <f>IFERROR(IF(Ações!$B1135="","",(VLOOKUP(Table_1[[#This Row],[AÇÕES]],'Dados Status Invest STOCKS'!A1121:AD1736,4)/Table_1[[#This Row],[LPA]]))/100,0)</f>
        <v>0.10788065843621399</v>
      </c>
      <c r="K1135" s="64">
        <f>IFERROR(IF(Ações!$B1135="","",VLOOKUP(Table_1[[#This Row],[AÇÕES]],'Dados Status Invest STOCKS'!A1121:AD1736,2)),0)</f>
        <v>255.07</v>
      </c>
      <c r="L1135" s="65">
        <f>IFERROR(IF(Ações!$B1135="","",VLOOKUP(Table_1[[#This Row],[AÇÕES]],'Dados Status Invest STOCKS'!A1121:AD1736,3)/100),0)</f>
        <v>0</v>
      </c>
      <c r="M1135" s="66">
        <f>IFERROR(IF(Ações!$B1135="","",VLOOKUP(Table_1[[#This Row],[AÇÕES]],'Dados Status Invest STOCKS'!A1121:AD1736,28)),0)</f>
        <v>-4.8600000000000003</v>
      </c>
      <c r="N1135" s="66">
        <f>IFERROR(IF(Ações!$B1135="","",VLOOKUP(Table_1[[#This Row],[AÇÕES]],'Dados Status Invest STOCKS'!A1121:AD1736,27)),0)</f>
        <v>34</v>
      </c>
      <c r="O1135" s="66">
        <f>IFERROR(IF(Ações!$L1135="","",Ações!$K1135*Ações!$L1135),0)</f>
        <v>0</v>
      </c>
      <c r="P1135" s="67">
        <f t="shared" si="17"/>
        <v>0.06</v>
      </c>
      <c r="Q1135" s="67">
        <f>IFERROR(Ações!$O1135/Ações!$M1135,0)</f>
        <v>0</v>
      </c>
      <c r="R1135" s="67">
        <f>IFERROR(IF(Ações!$B1135="","",VLOOKUP(Table_1[[#This Row],[AÇÕES]],'Dados Status Invest STOCKS'!A1121:AD1736,18)/100),0)</f>
        <v>-0.1431</v>
      </c>
      <c r="S1135" s="65">
        <f>IFERROR(IF(Ações!$B1135="","",VLOOKUP(Table_1[[#This Row],[AÇÕES]],'Dados Status Invest STOCKS'!A1121:AD1736,25)/100),0)</f>
        <v>0</v>
      </c>
      <c r="T1135" s="67">
        <f>(1-Ações!$Q1135)*Ações!$R1135</f>
        <v>-0.1431</v>
      </c>
      <c r="U1135" s="68">
        <f>IF(Ações!$S1135=0,Ações!$T1135,IF(Ações!$T1135=0,Ações!$S1135,AVERAGE(Ações!$S1135,Ações!$T1135)))</f>
        <v>-0.1431</v>
      </c>
    </row>
    <row r="1136" spans="2:21" ht="15" customHeight="1" x14ac:dyDescent="0.2">
      <c r="B1136" s="63" t="str">
        <f>IFERROR('Dados Status Invest STOCKS'!A1123,"-")</f>
        <v>COHU</v>
      </c>
      <c r="C1136" s="45">
        <f>IFERROR((Ações!$D1136-Ações!$K1136)/Ações!$D1136,0)</f>
        <v>0</v>
      </c>
      <c r="D1136" s="46">
        <f>(Ações!$O1136)/0.06</f>
        <v>0</v>
      </c>
      <c r="E1136" s="47">
        <f>IFERROR((Ações!$F1136-Ações!$K1136)/Ações!$F1136,0)</f>
        <v>0.10793185551905947</v>
      </c>
      <c r="F1136" s="46">
        <f>IF(OR(Ações!$N1136&lt;0,Ações!$M1136&lt;0),"",(22.5*Ações!$M1136*Ações!$N1136)^0.5)</f>
        <v>36.521873582827041</v>
      </c>
      <c r="G1136" s="47">
        <f>IFERROR((Ações!$H1136-Ações!$K1136)/Ações!$H1136,0)</f>
        <v>0</v>
      </c>
      <c r="H1136" s="48">
        <f>IFERROR(Ações!$I1136/(Ações!$P1136-Table_1[[#This Row],[CAGR LUCRO 5A]]),0)</f>
        <v>0</v>
      </c>
      <c r="I1136" s="48">
        <f>IF(Ações!$S1136&lt;0,"",Ações!$O1136*(1+Ações!$S1136))</f>
        <v>0</v>
      </c>
      <c r="J1136" s="49">
        <f>IFERROR(IF(Ações!$B1136="","",(VLOOKUP(Table_1[[#This Row],[AÇÕES]],'Dados Status Invest STOCKS'!A1122:AD1737,4)/Table_1[[#This Row],[LPA]]))/100,0)</f>
        <v>2.9697885196374622E-2</v>
      </c>
      <c r="K1136" s="64">
        <f>IFERROR(IF(Ações!$B1136="","",VLOOKUP(Table_1[[#This Row],[AÇÕES]],'Dados Status Invest STOCKS'!A1122:AD1737,2)),0)</f>
        <v>32.58</v>
      </c>
      <c r="L1136" s="65">
        <f>IFERROR(IF(Ações!$B1136="","",VLOOKUP(Table_1[[#This Row],[AÇÕES]],'Dados Status Invest STOCKS'!A1122:AD1737,3)/100),0)</f>
        <v>0</v>
      </c>
      <c r="M1136" s="66">
        <f>IFERROR(IF(Ações!$B1136="","",VLOOKUP(Table_1[[#This Row],[AÇÕES]],'Dados Status Invest STOCKS'!A1122:AD1737,28)),0)</f>
        <v>3.31</v>
      </c>
      <c r="N1136" s="66">
        <f>IFERROR(IF(Ações!$B1136="","",VLOOKUP(Table_1[[#This Row],[AÇÕES]],'Dados Status Invest STOCKS'!A1122:AD1737,27)),0)</f>
        <v>17.91</v>
      </c>
      <c r="O1136" s="66">
        <f>IFERROR(IF(Ações!$L1136="","",Ações!$K1136*Ações!$L1136),0)</f>
        <v>0</v>
      </c>
      <c r="P1136" s="67">
        <f t="shared" si="17"/>
        <v>0.06</v>
      </c>
      <c r="Q1136" s="67">
        <f>IFERROR(Ações!$O1136/Ações!$M1136,0)</f>
        <v>0</v>
      </c>
      <c r="R1136" s="67">
        <f>IFERROR(IF(Ações!$B1136="","",VLOOKUP(Table_1[[#This Row],[AÇÕES]],'Dados Status Invest STOCKS'!A1122:AD1737,18)/100),0)</f>
        <v>0.185</v>
      </c>
      <c r="S1136" s="65">
        <f>IFERROR(IF(Ações!$B1136="","",VLOOKUP(Table_1[[#This Row],[AÇÕES]],'Dados Status Invest STOCKS'!A1122:AD1737,25)/100),0)</f>
        <v>0</v>
      </c>
      <c r="T1136" s="67">
        <f>(1-Ações!$Q1136)*Ações!$R1136</f>
        <v>0.185</v>
      </c>
      <c r="U1136" s="68">
        <f>IF(Ações!$S1136=0,Ações!$T1136,IF(Ações!$T1136=0,Ações!$S1136,AVERAGE(Ações!$S1136,Ações!$T1136)))</f>
        <v>0.185</v>
      </c>
    </row>
    <row r="1137" spans="2:21" ht="15" customHeight="1" x14ac:dyDescent="0.2">
      <c r="B1137" s="63" t="str">
        <f>IFERROR('Dados Status Invest STOCKS'!A1124,"-")</f>
        <v>COIN</v>
      </c>
      <c r="C1137" s="45">
        <f>IFERROR((Ações!$D1137-Ações!$K1137)/Ações!$D1137,0)</f>
        <v>0</v>
      </c>
      <c r="D1137" s="46">
        <f>(Ações!$O1137)/0.06</f>
        <v>0</v>
      </c>
      <c r="E1137" s="47">
        <f>IFERROR((Ações!$F1137-Ações!$K1137)/Ações!$F1137,0)</f>
        <v>-1.9377888873079832</v>
      </c>
      <c r="F1137" s="46">
        <f>IF(OR(Ações!$N1137&lt;0,Ações!$M1137&lt;0),"",(22.5*Ações!$M1137*Ações!$N1137)^0.5)</f>
        <v>65.178270919072403</v>
      </c>
      <c r="G1137" s="47">
        <f>IFERROR((Ações!$H1137-Ações!$K1137)/Ações!$H1137,0)</f>
        <v>0</v>
      </c>
      <c r="H1137" s="48">
        <f>IFERROR(Ações!$I1137/(Ações!$P1137-Table_1[[#This Row],[CAGR LUCRO 5A]]),0)</f>
        <v>0</v>
      </c>
      <c r="I1137" s="48">
        <f>IF(Ações!$S1137&lt;0,"",Ações!$O1137*(1+Ações!$S1137))</f>
        <v>0</v>
      </c>
      <c r="J1137" s="49">
        <f>IFERROR(IF(Ações!$B1137="","",(VLOOKUP(Table_1[[#This Row],[AÇÕES]],'Dados Status Invest STOCKS'!A1123:AD1738,4)/Table_1[[#This Row],[LPA]]))/100,0)</f>
        <v>2.4778156996587034E-2</v>
      </c>
      <c r="K1137" s="64">
        <f>IFERROR(IF(Ações!$B1137="","",VLOOKUP(Table_1[[#This Row],[AÇÕES]],'Dados Status Invest STOCKS'!A1123:AD1738,2)),0)</f>
        <v>191.48</v>
      </c>
      <c r="L1137" s="65">
        <f>IFERROR(IF(Ações!$B1137="","",VLOOKUP(Table_1[[#This Row],[AÇÕES]],'Dados Status Invest STOCKS'!A1123:AD1738,3)/100),0)</f>
        <v>0</v>
      </c>
      <c r="M1137" s="66">
        <f>IFERROR(IF(Ações!$B1137="","",VLOOKUP(Table_1[[#This Row],[AÇÕES]],'Dados Status Invest STOCKS'!A1123:AD1738,28)),0)</f>
        <v>8.7899999999999991</v>
      </c>
      <c r="N1137" s="66">
        <f>IFERROR(IF(Ações!$B1137="","",VLOOKUP(Table_1[[#This Row],[AÇÕES]],'Dados Status Invest STOCKS'!A1123:AD1738,27)),0)</f>
        <v>21.48</v>
      </c>
      <c r="O1137" s="66">
        <f>IFERROR(IF(Ações!$L1137="","",Ações!$K1137*Ações!$L1137),0)</f>
        <v>0</v>
      </c>
      <c r="P1137" s="67">
        <f t="shared" si="17"/>
        <v>0.06</v>
      </c>
      <c r="Q1137" s="67">
        <f>IFERROR(Ações!$O1137/Ações!$M1137,0)</f>
        <v>0</v>
      </c>
      <c r="R1137" s="67">
        <f>IFERROR(IF(Ações!$B1137="","",VLOOKUP(Table_1[[#This Row],[AÇÕES]],'Dados Status Invest STOCKS'!A1123:AD1738,18)/100),0)</f>
        <v>0.40909999999999996</v>
      </c>
      <c r="S1137" s="65">
        <f>IFERROR(IF(Ações!$B1137="","",VLOOKUP(Table_1[[#This Row],[AÇÕES]],'Dados Status Invest STOCKS'!A1123:AD1738,25)/100),0)</f>
        <v>0</v>
      </c>
      <c r="T1137" s="67">
        <f>(1-Ações!$Q1137)*Ações!$R1137</f>
        <v>0.40909999999999996</v>
      </c>
      <c r="U1137" s="68">
        <f>IF(Ações!$S1137=0,Ações!$T1137,IF(Ações!$T1137=0,Ações!$S1137,AVERAGE(Ações!$S1137,Ações!$T1137)))</f>
        <v>0.40909999999999996</v>
      </c>
    </row>
    <row r="1138" spans="2:21" ht="15" customHeight="1" x14ac:dyDescent="0.2">
      <c r="B1138" s="63" t="str">
        <f>IFERROR('Dados Status Invest STOCKS'!A1125,"-")</f>
        <v>COKE</v>
      </c>
      <c r="C1138" s="45">
        <f>IFERROR((Ações!$D1138-Ações!$K1138)/Ações!$D1138,0)</f>
        <v>-49</v>
      </c>
      <c r="D1138" s="46">
        <f>(Ações!$O1138)/0.06</f>
        <v>12.010199999999999</v>
      </c>
      <c r="E1138" s="47">
        <f>IFERROR((Ações!$F1138-Ações!$K1138)/Ações!$F1138,0)</f>
        <v>-2.2342083664697356</v>
      </c>
      <c r="F1138" s="46">
        <f>IF(OR(Ações!$N1138&lt;0,Ações!$M1138&lt;0),"",(22.5*Ações!$M1138*Ações!$N1138)^0.5)</f>
        <v>185.67449340175941</v>
      </c>
      <c r="G1138" s="47">
        <f>IFERROR((Ações!$H1138-Ações!$K1138)/Ações!$H1138,0)</f>
        <v>121.56537292557628</v>
      </c>
      <c r="H1138" s="48">
        <f>IFERROR(Ações!$I1138/(Ações!$P1138-Table_1[[#This Row],[CAGR LUCRO 5A]]),0)</f>
        <v>-4.9807833329615168</v>
      </c>
      <c r="I1138" s="48">
        <f>IF(Ações!$S1138&lt;0,"",Ações!$O1138*(1+Ações!$S1138))</f>
        <v>0.89305445159999997</v>
      </c>
      <c r="J1138" s="49">
        <f>IFERROR(IF(Ações!$B1138="","",(VLOOKUP(Table_1[[#This Row],[AÇÕES]],'Dados Status Invest STOCKS'!A1124:AD1739,4)/Table_1[[#This Row],[LPA]]))/100,0)</f>
        <v>1.0921108742004264E-2</v>
      </c>
      <c r="K1138" s="64">
        <f>IFERROR(IF(Ações!$B1138="","",VLOOKUP(Table_1[[#This Row],[AÇÕES]],'Dados Status Invest STOCKS'!A1124:AD1739,2)),0)</f>
        <v>600.51</v>
      </c>
      <c r="L1138" s="65">
        <f>IFERROR(IF(Ações!$B1138="","",VLOOKUP(Table_1[[#This Row],[AÇÕES]],'Dados Status Invest STOCKS'!A1124:AD1739,3)/100),0)</f>
        <v>1.1999999999999999E-3</v>
      </c>
      <c r="M1138" s="66">
        <f>IFERROR(IF(Ações!$B1138="","",VLOOKUP(Table_1[[#This Row],[AÇÕES]],'Dados Status Invest STOCKS'!A1124:AD1739,28)),0)</f>
        <v>23.45</v>
      </c>
      <c r="N1138" s="66">
        <f>IFERROR(IF(Ações!$B1138="","",VLOOKUP(Table_1[[#This Row],[AÇÕES]],'Dados Status Invest STOCKS'!A1124:AD1739,27)),0)</f>
        <v>65.34</v>
      </c>
      <c r="O1138" s="66">
        <f>IFERROR(IF(Ações!$L1138="","",Ações!$K1138*Ações!$L1138),0)</f>
        <v>0.72061199999999992</v>
      </c>
      <c r="P1138" s="67">
        <f t="shared" si="17"/>
        <v>0.06</v>
      </c>
      <c r="Q1138" s="67">
        <f>IFERROR(Ações!$O1138/Ações!$M1138,0)</f>
        <v>3.0729722814498931E-2</v>
      </c>
      <c r="R1138" s="67">
        <f>IFERROR(IF(Ações!$B1138="","",VLOOKUP(Table_1[[#This Row],[AÇÕES]],'Dados Status Invest STOCKS'!A1124:AD1739,18)/100),0)</f>
        <v>0.3589</v>
      </c>
      <c r="S1138" s="65">
        <f>IFERROR(IF(Ações!$B1138="","",VLOOKUP(Table_1[[#This Row],[AÇÕES]],'Dados Status Invest STOCKS'!A1124:AD1739,25)/100),0)</f>
        <v>0.23929999999999998</v>
      </c>
      <c r="T1138" s="67">
        <f>(1-Ações!$Q1138)*Ações!$R1138</f>
        <v>0.3478711024818763</v>
      </c>
      <c r="U1138" s="68">
        <f>IF(Ações!$S1138=0,Ações!$T1138,IF(Ações!$T1138=0,Ações!$S1138,AVERAGE(Ações!$S1138,Ações!$T1138)))</f>
        <v>0.29358555124093816</v>
      </c>
    </row>
    <row r="1139" spans="2:21" ht="15" customHeight="1" x14ac:dyDescent="0.2">
      <c r="B1139" s="63" t="str">
        <f>IFERROR('Dados Status Invest STOCKS'!A1126,"-")</f>
        <v>COLB</v>
      </c>
      <c r="C1139" s="45">
        <f>IFERROR((Ações!$D1139-Ações!$K1139)/Ações!$D1139,0)</f>
        <v>-0.86915887850467299</v>
      </c>
      <c r="D1139" s="46">
        <f>(Ações!$O1139)/0.06</f>
        <v>18.9711</v>
      </c>
      <c r="E1139" s="47">
        <f>IFERROR((Ações!$F1139-Ações!$K1139)/Ações!$F1139,0)</f>
        <v>0.17576207845959399</v>
      </c>
      <c r="F1139" s="46">
        <f>IF(OR(Ações!$N1139&lt;0,Ações!$M1139&lt;0),"",(22.5*Ações!$M1139*Ações!$N1139)^0.5)</f>
        <v>43.021558549173925</v>
      </c>
      <c r="G1139" s="47">
        <f>IFERROR((Ações!$H1139-Ações!$K1139)/Ações!$H1139,0)</f>
        <v>2.0205128773659058</v>
      </c>
      <c r="H1139" s="48">
        <f>IFERROR(Ações!$I1139/(Ações!$P1139-Table_1[[#This Row],[CAGR LUCRO 5A]]),0)</f>
        <v>-34.747234245125348</v>
      </c>
      <c r="I1139" s="48">
        <f>IF(Ações!$S1139&lt;0,"",Ações!$O1139*(1+Ações!$S1139))</f>
        <v>1.2474257094000001</v>
      </c>
      <c r="J1139" s="49">
        <f>IFERROR(IF(Ações!$B1139="","",(VLOOKUP(Table_1[[#This Row],[AÇÕES]],'Dados Status Invest STOCKS'!A1125:AD1740,4)/Table_1[[#This Row],[LPA]]))/100,0)</f>
        <v>4.5899280575539568E-2</v>
      </c>
      <c r="K1139" s="64">
        <f>IFERROR(IF(Ações!$B1139="","",VLOOKUP(Table_1[[#This Row],[AÇÕES]],'Dados Status Invest STOCKS'!A1125:AD1740,2)),0)</f>
        <v>35.46</v>
      </c>
      <c r="L1139" s="65">
        <f>IFERROR(IF(Ações!$B1139="","",VLOOKUP(Table_1[[#This Row],[AÇÕES]],'Dados Status Invest STOCKS'!A1125:AD1740,3)/100),0)</f>
        <v>3.2099999999999997E-2</v>
      </c>
      <c r="M1139" s="66">
        <f>IFERROR(IF(Ações!$B1139="","",VLOOKUP(Table_1[[#This Row],[AÇÕES]],'Dados Status Invest STOCKS'!A1125:AD1740,28)),0)</f>
        <v>2.78</v>
      </c>
      <c r="N1139" s="66">
        <f>IFERROR(IF(Ações!$B1139="","",VLOOKUP(Table_1[[#This Row],[AÇÕES]],'Dados Status Invest STOCKS'!A1125:AD1740,27)),0)</f>
        <v>29.59</v>
      </c>
      <c r="O1139" s="66">
        <f>IFERROR(IF(Ações!$L1139="","",Ações!$K1139*Ações!$L1139),0)</f>
        <v>1.138266</v>
      </c>
      <c r="P1139" s="67">
        <f t="shared" si="17"/>
        <v>0.06</v>
      </c>
      <c r="Q1139" s="67">
        <f>IFERROR(Ações!$O1139/Ações!$M1139,0)</f>
        <v>0.40944820143884897</v>
      </c>
      <c r="R1139" s="67">
        <f>IFERROR(IF(Ações!$B1139="","",VLOOKUP(Table_1[[#This Row],[AÇÕES]],'Dados Status Invest STOCKS'!A1125:AD1740,18)/100),0)</f>
        <v>9.3900000000000011E-2</v>
      </c>
      <c r="S1139" s="65">
        <f>IFERROR(IF(Ações!$B1139="","",VLOOKUP(Table_1[[#This Row],[AÇÕES]],'Dados Status Invest STOCKS'!A1125:AD1740,25)/100),0)</f>
        <v>9.5899999999999999E-2</v>
      </c>
      <c r="T1139" s="67">
        <f>(1-Ações!$Q1139)*Ações!$R1139</f>
        <v>5.5452813884892087E-2</v>
      </c>
      <c r="U1139" s="68">
        <f>IF(Ações!$S1139=0,Ações!$T1139,IF(Ações!$T1139=0,Ações!$S1139,AVERAGE(Ações!$S1139,Ações!$T1139)))</f>
        <v>7.5676406942446039E-2</v>
      </c>
    </row>
    <row r="1140" spans="2:21" ht="15" customHeight="1" x14ac:dyDescent="0.2">
      <c r="B1140" s="63" t="str">
        <f>IFERROR('Dados Status Invest STOCKS'!A1127,"-")</f>
        <v>COLL</v>
      </c>
      <c r="C1140" s="45">
        <f>IFERROR((Ações!$D1140-Ações!$K1140)/Ações!$D1140,0)</f>
        <v>0</v>
      </c>
      <c r="D1140" s="46">
        <f>(Ações!$O1140)/0.06</f>
        <v>0</v>
      </c>
      <c r="E1140" s="47">
        <f>IFERROR((Ações!$F1140-Ações!$K1140)/Ações!$F1140,0)</f>
        <v>0.18190589626950937</v>
      </c>
      <c r="F1140" s="46">
        <f>IF(OR(Ações!$N1140&lt;0,Ações!$M1140&lt;0),"",(22.5*Ações!$M1140*Ações!$N1140)^0.5)</f>
        <v>22.100147058334251</v>
      </c>
      <c r="G1140" s="47">
        <f>IFERROR((Ações!$H1140-Ações!$K1140)/Ações!$H1140,0)</f>
        <v>0</v>
      </c>
      <c r="H1140" s="48">
        <f>IFERROR(Ações!$I1140/(Ações!$P1140-Table_1[[#This Row],[CAGR LUCRO 5A]]),0)</f>
        <v>0</v>
      </c>
      <c r="I1140" s="48">
        <f>IF(Ações!$S1140&lt;0,"",Ações!$O1140*(1+Ações!$S1140))</f>
        <v>0</v>
      </c>
      <c r="J1140" s="49">
        <f>IFERROR(IF(Ações!$B1140="","",(VLOOKUP(Table_1[[#This Row],[AÇÕES]],'Dados Status Invest STOCKS'!A1126:AD1741,4)/Table_1[[#This Row],[LPA]]))/100,0)</f>
        <v>2.0200668896321071E-2</v>
      </c>
      <c r="K1140" s="64">
        <f>IFERROR(IF(Ações!$B1140="","",VLOOKUP(Table_1[[#This Row],[AÇÕES]],'Dados Status Invest STOCKS'!A1126:AD1741,2)),0)</f>
        <v>18.079999999999998</v>
      </c>
      <c r="L1140" s="65">
        <f>IFERROR(IF(Ações!$B1140="","",VLOOKUP(Table_1[[#This Row],[AÇÕES]],'Dados Status Invest STOCKS'!A1126:AD1741,3)/100),0)</f>
        <v>0</v>
      </c>
      <c r="M1140" s="66">
        <f>IFERROR(IF(Ações!$B1140="","",VLOOKUP(Table_1[[#This Row],[AÇÕES]],'Dados Status Invest STOCKS'!A1126:AD1741,28)),0)</f>
        <v>2.99</v>
      </c>
      <c r="N1140" s="66">
        <f>IFERROR(IF(Ações!$B1140="","",VLOOKUP(Table_1[[#This Row],[AÇÕES]],'Dados Status Invest STOCKS'!A1126:AD1741,27)),0)</f>
        <v>7.26</v>
      </c>
      <c r="O1140" s="66">
        <f>IFERROR(IF(Ações!$L1140="","",Ações!$K1140*Ações!$L1140),0)</f>
        <v>0</v>
      </c>
      <c r="P1140" s="67">
        <f t="shared" si="17"/>
        <v>0.06</v>
      </c>
      <c r="Q1140" s="67">
        <f>IFERROR(Ações!$O1140/Ações!$M1140,0)</f>
        <v>0</v>
      </c>
      <c r="R1140" s="67">
        <f>IFERROR(IF(Ações!$B1140="","",VLOOKUP(Table_1[[#This Row],[AÇÕES]],'Dados Status Invest STOCKS'!A1126:AD1741,18)/100),0)</f>
        <v>0.41220000000000001</v>
      </c>
      <c r="S1140" s="65">
        <f>IFERROR(IF(Ações!$B1140="","",VLOOKUP(Table_1[[#This Row],[AÇÕES]],'Dados Status Invest STOCKS'!A1126:AD1741,25)/100),0)</f>
        <v>0</v>
      </c>
      <c r="T1140" s="67">
        <f>(1-Ações!$Q1140)*Ações!$R1140</f>
        <v>0.41220000000000001</v>
      </c>
      <c r="U1140" s="68">
        <f>IF(Ações!$S1140=0,Ações!$T1140,IF(Ações!$T1140=0,Ações!$S1140,AVERAGE(Ações!$S1140,Ações!$T1140)))</f>
        <v>0.41220000000000001</v>
      </c>
    </row>
    <row r="1141" spans="2:21" ht="15" customHeight="1" x14ac:dyDescent="0.2">
      <c r="B1141" s="63" t="str">
        <f>IFERROR('Dados Status Invest STOCKS'!A1128,"-")</f>
        <v>COLM</v>
      </c>
      <c r="C1141" s="45">
        <f>IFERROR((Ações!$D1141-Ações!$K1141)/Ações!$D1141,0)</f>
        <v>-4.2631578947368434</v>
      </c>
      <c r="D1141" s="46">
        <f>(Ações!$O1141)/0.06</f>
        <v>17.360299999999999</v>
      </c>
      <c r="E1141" s="47">
        <f>IFERROR((Ações!$F1141-Ações!$K1141)/Ações!$F1141,0)</f>
        <v>-0.69303865595202241</v>
      </c>
      <c r="F1141" s="46">
        <f>IF(OR(Ações!$N1141&lt;0,Ações!$M1141&lt;0),"",(22.5*Ações!$M1141*Ações!$N1141)^0.5)</f>
        <v>53.968053049929452</v>
      </c>
      <c r="G1141" s="47">
        <f>IFERROR((Ações!$H1141-Ações!$K1141)/Ações!$H1141,0)</f>
        <v>0</v>
      </c>
      <c r="H1141" s="48">
        <f>IFERROR(Ações!$I1141/(Ações!$P1141-Table_1[[#This Row],[CAGR LUCRO 5A]]),0)</f>
        <v>0</v>
      </c>
      <c r="I1141" s="48" t="str">
        <f>IF(Ações!$S1141&lt;0,"",Ações!$O1141*(1+Ações!$S1141))</f>
        <v/>
      </c>
      <c r="J1141" s="49">
        <f>IFERROR(IF(Ações!$B1141="","",(VLOOKUP(Table_1[[#This Row],[AÇÕES]],'Dados Status Invest STOCKS'!A1127:AD1742,4)/Table_1[[#This Row],[LPA]]))/100,0)</f>
        <v>4.5300668151447655E-2</v>
      </c>
      <c r="K1141" s="64">
        <f>IFERROR(IF(Ações!$B1141="","",VLOOKUP(Table_1[[#This Row],[AÇÕES]],'Dados Status Invest STOCKS'!A1127:AD1742,2)),0)</f>
        <v>91.37</v>
      </c>
      <c r="L1141" s="65">
        <f>IFERROR(IF(Ações!$B1141="","",VLOOKUP(Table_1[[#This Row],[AÇÕES]],'Dados Status Invest STOCKS'!A1127:AD1742,3)/100),0)</f>
        <v>1.1399999999999999E-2</v>
      </c>
      <c r="M1141" s="66">
        <f>IFERROR(IF(Ações!$B1141="","",VLOOKUP(Table_1[[#This Row],[AÇÕES]],'Dados Status Invest STOCKS'!A1127:AD1742,28)),0)</f>
        <v>4.49</v>
      </c>
      <c r="N1141" s="66">
        <f>IFERROR(IF(Ações!$B1141="","",VLOOKUP(Table_1[[#This Row],[AÇÕES]],'Dados Status Invest STOCKS'!A1127:AD1742,27)),0)</f>
        <v>28.83</v>
      </c>
      <c r="O1141" s="66">
        <f>IFERROR(IF(Ações!$L1141="","",Ações!$K1141*Ações!$L1141),0)</f>
        <v>1.0416179999999999</v>
      </c>
      <c r="P1141" s="67">
        <f t="shared" si="17"/>
        <v>0.06</v>
      </c>
      <c r="Q1141" s="67">
        <f>IFERROR(Ações!$O1141/Ações!$M1141,0)</f>
        <v>0.23198619153674829</v>
      </c>
      <c r="R1141" s="67">
        <f>IFERROR(IF(Ações!$B1141="","",VLOOKUP(Table_1[[#This Row],[AÇÕES]],'Dados Status Invest STOCKS'!A1127:AD1742,18)/100),0)</f>
        <v>0.15579999999999999</v>
      </c>
      <c r="S1141" s="65">
        <f>IFERROR(IF(Ações!$B1141="","",VLOOKUP(Table_1[[#This Row],[AÇÕES]],'Dados Status Invest STOCKS'!A1127:AD1742,25)/100),0)</f>
        <v>-9.1300000000000006E-2</v>
      </c>
      <c r="T1141" s="67">
        <f>(1-Ações!$Q1141)*Ações!$R1141</f>
        <v>0.11965655135857461</v>
      </c>
      <c r="U1141" s="68">
        <f>IF(Ações!$S1141=0,Ações!$T1141,IF(Ações!$T1141=0,Ações!$S1141,AVERAGE(Ações!$S1141,Ações!$T1141)))</f>
        <v>1.4178275679287304E-2</v>
      </c>
    </row>
    <row r="1142" spans="2:21" ht="15" customHeight="1" x14ac:dyDescent="0.2">
      <c r="B1142" s="63" t="str">
        <f>IFERROR('Dados Status Invest STOCKS'!A1129,"-")</f>
        <v>COMM</v>
      </c>
      <c r="C1142" s="45">
        <f>IFERROR((Ações!$D1142-Ações!$K1142)/Ações!$D1142,0)</f>
        <v>0</v>
      </c>
      <c r="D1142" s="46">
        <f>(Ações!$O1142)/0.06</f>
        <v>0</v>
      </c>
      <c r="E1142" s="47">
        <f>IFERROR((Ações!$F1142-Ações!$K1142)/Ações!$F1142,0)</f>
        <v>0</v>
      </c>
      <c r="F1142" s="46" t="str">
        <f>IF(OR(Ações!$N1142&lt;0,Ações!$M1142&lt;0),"",(22.5*Ações!$M1142*Ações!$N1142)^0.5)</f>
        <v/>
      </c>
      <c r="G1142" s="47">
        <f>IFERROR((Ações!$H1142-Ações!$K1142)/Ações!$H1142,0)</f>
        <v>0</v>
      </c>
      <c r="H1142" s="48">
        <f>IFERROR(Ações!$I1142/(Ações!$P1142-Table_1[[#This Row],[CAGR LUCRO 5A]]),0)</f>
        <v>0</v>
      </c>
      <c r="I1142" s="48">
        <f>IF(Ações!$S1142&lt;0,"",Ações!$O1142*(1+Ações!$S1142))</f>
        <v>0</v>
      </c>
      <c r="J1142" s="49">
        <f>IFERROR(IF(Ações!$B1142="","",(VLOOKUP(Table_1[[#This Row],[AÇÕES]],'Dados Status Invest STOCKS'!A1128:AD1743,4)/Table_1[[#This Row],[LPA]]))/100,0)</f>
        <v>2.8938547486033517E-2</v>
      </c>
      <c r="K1142" s="64">
        <f>IFERROR(IF(Ações!$B1142="","",VLOOKUP(Table_1[[#This Row],[AÇÕES]],'Dados Status Invest STOCKS'!A1128:AD1743,2)),0)</f>
        <v>9.27</v>
      </c>
      <c r="L1142" s="65">
        <f>IFERROR(IF(Ações!$B1142="","",VLOOKUP(Table_1[[#This Row],[AÇÕES]],'Dados Status Invest STOCKS'!A1128:AD1743,3)/100),0)</f>
        <v>0</v>
      </c>
      <c r="M1142" s="66">
        <f>IFERROR(IF(Ações!$B1142="","",VLOOKUP(Table_1[[#This Row],[AÇÕES]],'Dados Status Invest STOCKS'!A1128:AD1743,28)),0)</f>
        <v>-1.79</v>
      </c>
      <c r="N1142" s="66">
        <f>IFERROR(IF(Ações!$B1142="","",VLOOKUP(Table_1[[#This Row],[AÇÕES]],'Dados Status Invest STOCKS'!A1128:AD1743,27)),0)</f>
        <v>-0.41</v>
      </c>
      <c r="O1142" s="66">
        <f>IFERROR(IF(Ações!$L1142="","",Ações!$K1142*Ações!$L1142),0)</f>
        <v>0</v>
      </c>
      <c r="P1142" s="67">
        <f t="shared" si="17"/>
        <v>0.06</v>
      </c>
      <c r="Q1142" s="67">
        <f>IFERROR(Ações!$O1142/Ações!$M1142,0)</f>
        <v>0</v>
      </c>
      <c r="R1142" s="67">
        <f>IFERROR(IF(Ações!$B1142="","",VLOOKUP(Table_1[[#This Row],[AÇÕES]],'Dados Status Invest STOCKS'!A1128:AD1743,18)/100),0)</f>
        <v>-4.3885000000000005</v>
      </c>
      <c r="S1142" s="65">
        <f>IFERROR(IF(Ações!$B1142="","",VLOOKUP(Table_1[[#This Row],[AÇÕES]],'Dados Status Invest STOCKS'!A1128:AD1743,25)/100),0)</f>
        <v>0</v>
      </c>
      <c r="T1142" s="67">
        <f>(1-Ações!$Q1142)*Ações!$R1142</f>
        <v>-4.3885000000000005</v>
      </c>
      <c r="U1142" s="68">
        <f>IF(Ações!$S1142=0,Ações!$T1142,IF(Ações!$T1142=0,Ações!$S1142,AVERAGE(Ações!$S1142,Ações!$T1142)))</f>
        <v>-4.3885000000000005</v>
      </c>
    </row>
    <row r="1143" spans="2:21" ht="15" customHeight="1" x14ac:dyDescent="0.2">
      <c r="B1143" s="63" t="str">
        <f>IFERROR('Dados Status Invest STOCKS'!A1130,"-")</f>
        <v>CONN</v>
      </c>
      <c r="C1143" s="45">
        <f>IFERROR((Ações!$D1143-Ações!$K1143)/Ações!$D1143,0)</f>
        <v>0</v>
      </c>
      <c r="D1143" s="46">
        <f>(Ações!$O1143)/0.06</f>
        <v>0</v>
      </c>
      <c r="E1143" s="47">
        <f>IFERROR((Ações!$F1143-Ações!$K1143)/Ações!$F1143,0)</f>
        <v>0.45130028716206927</v>
      </c>
      <c r="F1143" s="46">
        <f>IF(OR(Ações!$N1143&lt;0,Ações!$M1143&lt;0),"",(22.5*Ações!$M1143*Ações!$N1143)^0.5)</f>
        <v>46.418832385142991</v>
      </c>
      <c r="G1143" s="47">
        <f>IFERROR((Ações!$H1143-Ações!$K1143)/Ações!$H1143,0)</f>
        <v>0</v>
      </c>
      <c r="H1143" s="48">
        <f>IFERROR(Ações!$I1143/(Ações!$P1143-Table_1[[#This Row],[CAGR LUCRO 5A]]),0)</f>
        <v>0</v>
      </c>
      <c r="I1143" s="48">
        <f>IF(Ações!$S1143&lt;0,"",Ações!$O1143*(1+Ações!$S1143))</f>
        <v>0</v>
      </c>
      <c r="J1143" s="49">
        <f>IFERROR(IF(Ações!$B1143="","",(VLOOKUP(Table_1[[#This Row],[AÇÕES]],'Dados Status Invest STOCKS'!A1129:AD1744,4)/Table_1[[#This Row],[LPA]]))/100,0)</f>
        <v>1.4037558685446013E-2</v>
      </c>
      <c r="K1143" s="64">
        <f>IFERROR(IF(Ações!$B1143="","",VLOOKUP(Table_1[[#This Row],[AÇÕES]],'Dados Status Invest STOCKS'!A1129:AD1744,2)),0)</f>
        <v>25.47</v>
      </c>
      <c r="L1143" s="65">
        <f>IFERROR(IF(Ações!$B1143="","",VLOOKUP(Table_1[[#This Row],[AÇÕES]],'Dados Status Invest STOCKS'!A1129:AD1744,3)/100),0)</f>
        <v>0</v>
      </c>
      <c r="M1143" s="66">
        <f>IFERROR(IF(Ações!$B1143="","",VLOOKUP(Table_1[[#This Row],[AÇÕES]],'Dados Status Invest STOCKS'!A1129:AD1744,28)),0)</f>
        <v>4.26</v>
      </c>
      <c r="N1143" s="66">
        <f>IFERROR(IF(Ações!$B1143="","",VLOOKUP(Table_1[[#This Row],[AÇÕES]],'Dados Status Invest STOCKS'!A1129:AD1744,27)),0)</f>
        <v>22.48</v>
      </c>
      <c r="O1143" s="66">
        <f>IFERROR(IF(Ações!$L1143="","",Ações!$K1143*Ações!$L1143),0)</f>
        <v>0</v>
      </c>
      <c r="P1143" s="67">
        <f t="shared" si="17"/>
        <v>0.06</v>
      </c>
      <c r="Q1143" s="67">
        <f>IFERROR(Ações!$O1143/Ações!$M1143,0)</f>
        <v>0</v>
      </c>
      <c r="R1143" s="67">
        <f>IFERROR(IF(Ações!$B1143="","",VLOOKUP(Table_1[[#This Row],[AÇÕES]],'Dados Status Invest STOCKS'!A1129:AD1744,18)/100),0)</f>
        <v>0.1895</v>
      </c>
      <c r="S1143" s="65">
        <f>IFERROR(IF(Ações!$B1143="","",VLOOKUP(Table_1[[#This Row],[AÇÕES]],'Dados Status Invest STOCKS'!A1129:AD1744,25)/100),0)</f>
        <v>0</v>
      </c>
      <c r="T1143" s="67">
        <f>(1-Ações!$Q1143)*Ações!$R1143</f>
        <v>0.1895</v>
      </c>
      <c r="U1143" s="68">
        <f>IF(Ações!$S1143=0,Ações!$T1143,IF(Ações!$T1143=0,Ações!$S1143,AVERAGE(Ações!$S1143,Ações!$T1143)))</f>
        <v>0.1895</v>
      </c>
    </row>
    <row r="1144" spans="2:21" ht="15" customHeight="1" x14ac:dyDescent="0.2">
      <c r="B1144" s="63" t="str">
        <f>IFERROR('Dados Status Invest STOCKS'!A1131,"-")</f>
        <v>COO</v>
      </c>
      <c r="C1144" s="45">
        <f>IFERROR((Ações!$D1144-Ações!$K1144)/Ações!$D1144,0)</f>
        <v>-298.99999999999994</v>
      </c>
      <c r="D1144" s="46">
        <f>(Ações!$O1144)/0.06</f>
        <v>1.3110333333333335</v>
      </c>
      <c r="E1144" s="47">
        <f>IFERROR((Ações!$F1144-Ações!$K1144)/Ações!$F1144,0)</f>
        <v>9.3886840863810439E-2</v>
      </c>
      <c r="F1144" s="46">
        <f>IF(OR(Ações!$N1144&lt;0,Ações!$M1144&lt;0),"",(22.5*Ações!$M1144*Ações!$N1144)^0.5)</f>
        <v>434.06278347722923</v>
      </c>
      <c r="G1144" s="47">
        <f>IFERROR((Ações!$H1144-Ações!$K1144)/Ações!$H1144,0)</f>
        <v>1704.9800995024873</v>
      </c>
      <c r="H1144" s="48">
        <f>IFERROR(Ações!$I1144/(Ações!$P1144-Table_1[[#This Row],[CAGR LUCRO 5A]]),0)</f>
        <v>-0.23081842335766428</v>
      </c>
      <c r="I1144" s="48">
        <f>IF(Ações!$S1144&lt;0,"",Ações!$O1144*(1+Ações!$S1144))</f>
        <v>0.12648849600000003</v>
      </c>
      <c r="J1144" s="49">
        <f>IFERROR(IF(Ações!$B1144="","",(VLOOKUP(Table_1[[#This Row],[AÇÕES]],'Dados Status Invest STOCKS'!A1130:AD1745,4)/Table_1[[#This Row],[LPA]]))/100,0)</f>
        <v>1.1073825503355704E-3</v>
      </c>
      <c r="K1144" s="64">
        <f>IFERROR(IF(Ações!$B1144="","",VLOOKUP(Table_1[[#This Row],[AÇÕES]],'Dados Status Invest STOCKS'!A1130:AD1745,2)),0)</f>
        <v>393.31</v>
      </c>
      <c r="L1144" s="65">
        <f>IFERROR(IF(Ações!$B1144="","",VLOOKUP(Table_1[[#This Row],[AÇÕES]],'Dados Status Invest STOCKS'!A1130:AD1745,3)/100),0)</f>
        <v>2.0000000000000001E-4</v>
      </c>
      <c r="M1144" s="66">
        <f>IFERROR(IF(Ações!$B1144="","",VLOOKUP(Table_1[[#This Row],[AÇÕES]],'Dados Status Invest STOCKS'!A1130:AD1745,28)),0)</f>
        <v>59.6</v>
      </c>
      <c r="N1144" s="66">
        <f>IFERROR(IF(Ações!$B1144="","",VLOOKUP(Table_1[[#This Row],[AÇÕES]],'Dados Status Invest STOCKS'!A1130:AD1745,27)),0)</f>
        <v>140.5</v>
      </c>
      <c r="O1144" s="66">
        <f>IFERROR(IF(Ações!$L1144="","",Ações!$K1144*Ações!$L1144),0)</f>
        <v>7.866200000000001E-2</v>
      </c>
      <c r="P1144" s="67">
        <f t="shared" si="17"/>
        <v>0.06</v>
      </c>
      <c r="Q1144" s="67">
        <f>IFERROR(Ações!$O1144/Ações!$M1144,0)</f>
        <v>1.3198322147651008E-3</v>
      </c>
      <c r="R1144" s="67">
        <f>IFERROR(IF(Ações!$B1144="","",VLOOKUP(Table_1[[#This Row],[AÇÕES]],'Dados Status Invest STOCKS'!A1130:AD1745,18)/100),0)</f>
        <v>0.42420000000000002</v>
      </c>
      <c r="S1144" s="65">
        <f>IFERROR(IF(Ações!$B1144="","",VLOOKUP(Table_1[[#This Row],[AÇÕES]],'Dados Status Invest STOCKS'!A1130:AD1745,25)/100),0)</f>
        <v>0.60799999999999998</v>
      </c>
      <c r="T1144" s="67">
        <f>(1-Ações!$Q1144)*Ações!$R1144</f>
        <v>0.42364012717449667</v>
      </c>
      <c r="U1144" s="68">
        <f>IF(Ações!$S1144=0,Ações!$T1144,IF(Ações!$T1144=0,Ações!$S1144,AVERAGE(Ações!$S1144,Ações!$T1144)))</f>
        <v>0.5158200635872483</v>
      </c>
    </row>
    <row r="1145" spans="2:21" ht="15" customHeight="1" x14ac:dyDescent="0.2">
      <c r="B1145" s="63" t="str">
        <f>IFERROR('Dados Status Invest STOCKS'!A1132,"-")</f>
        <v>COOP</v>
      </c>
      <c r="C1145" s="45">
        <f>IFERROR((Ações!$D1145-Ações!$K1145)/Ações!$D1145,0)</f>
        <v>0</v>
      </c>
      <c r="D1145" s="46">
        <f>(Ações!$O1145)/0.06</f>
        <v>0</v>
      </c>
      <c r="E1145" s="47">
        <f>IFERROR((Ações!$F1145-Ações!$K1145)/Ações!$F1145,0)</f>
        <v>0.69647943892946507</v>
      </c>
      <c r="F1145" s="46">
        <f>IF(OR(Ações!$N1145&lt;0,Ações!$M1145&lt;0),"",(22.5*Ações!$M1145*Ações!$N1145)^0.5)</f>
        <v>137.32183366092954</v>
      </c>
      <c r="G1145" s="47">
        <f>IFERROR((Ações!$H1145-Ações!$K1145)/Ações!$H1145,0)</f>
        <v>0</v>
      </c>
      <c r="H1145" s="48">
        <f>IFERROR(Ações!$I1145/(Ações!$P1145-Table_1[[#This Row],[CAGR LUCRO 5A]]),0)</f>
        <v>0</v>
      </c>
      <c r="I1145" s="48">
        <f>IF(Ações!$S1145&lt;0,"",Ações!$O1145*(1+Ações!$S1145))</f>
        <v>0</v>
      </c>
      <c r="J1145" s="49">
        <f>IFERROR(IF(Ações!$B1145="","",(VLOOKUP(Table_1[[#This Row],[AÇÕES]],'Dados Status Invest STOCKS'!A1131:AD1746,4)/Table_1[[#This Row],[LPA]]))/100,0)</f>
        <v>1.1180124223602484E-3</v>
      </c>
      <c r="K1145" s="64">
        <f>IFERROR(IF(Ações!$B1145="","",VLOOKUP(Table_1[[#This Row],[AÇÕES]],'Dados Status Invest STOCKS'!A1131:AD1746,2)),0)</f>
        <v>41.68</v>
      </c>
      <c r="L1145" s="65">
        <f>IFERROR(IF(Ações!$B1145="","",VLOOKUP(Table_1[[#This Row],[AÇÕES]],'Dados Status Invest STOCKS'!A1131:AD1746,3)/100),0)</f>
        <v>0</v>
      </c>
      <c r="M1145" s="66">
        <f>IFERROR(IF(Ações!$B1145="","",VLOOKUP(Table_1[[#This Row],[AÇÕES]],'Dados Status Invest STOCKS'!A1131:AD1746,28)),0)</f>
        <v>19.32</v>
      </c>
      <c r="N1145" s="66">
        <f>IFERROR(IF(Ações!$B1145="","",VLOOKUP(Table_1[[#This Row],[AÇÕES]],'Dados Status Invest STOCKS'!A1131:AD1746,27)),0)</f>
        <v>43.38</v>
      </c>
      <c r="O1145" s="66">
        <f>IFERROR(IF(Ações!$L1145="","",Ações!$K1145*Ações!$L1145),0)</f>
        <v>0</v>
      </c>
      <c r="P1145" s="67">
        <f t="shared" si="17"/>
        <v>0.06</v>
      </c>
      <c r="Q1145" s="67">
        <f>IFERROR(Ações!$O1145/Ações!$M1145,0)</f>
        <v>0</v>
      </c>
      <c r="R1145" s="67">
        <f>IFERROR(IF(Ações!$B1145="","",VLOOKUP(Table_1[[#This Row],[AÇÕES]],'Dados Status Invest STOCKS'!A1131:AD1746,18)/100),0)</f>
        <v>0.44520000000000004</v>
      </c>
      <c r="S1145" s="65">
        <f>IFERROR(IF(Ações!$B1145="","",VLOOKUP(Table_1[[#This Row],[AÇÕES]],'Dados Status Invest STOCKS'!A1131:AD1746,25)/100),0)</f>
        <v>0</v>
      </c>
      <c r="T1145" s="67">
        <f>(1-Ações!$Q1145)*Ações!$R1145</f>
        <v>0.44520000000000004</v>
      </c>
      <c r="U1145" s="68">
        <f>IF(Ações!$S1145=0,Ações!$T1145,IF(Ações!$T1145=0,Ações!$S1145,AVERAGE(Ações!$S1145,Ações!$T1145)))</f>
        <v>0.44520000000000004</v>
      </c>
    </row>
    <row r="1146" spans="2:21" ht="15" customHeight="1" x14ac:dyDescent="0.2">
      <c r="B1146" s="63" t="str">
        <f>IFERROR('Dados Status Invest STOCKS'!A1133,"-")</f>
        <v>COP</v>
      </c>
      <c r="C1146" s="45">
        <f>IFERROR((Ações!$D1146-Ações!$K1146)/Ações!$D1146,0)</f>
        <v>-1.5531914893617023</v>
      </c>
      <c r="D1146" s="46">
        <f>(Ações!$O1146)/0.06</f>
        <v>32.516166666666663</v>
      </c>
      <c r="E1146" s="47">
        <f>IFERROR((Ações!$F1146-Ações!$K1146)/Ações!$F1146,0)</f>
        <v>-1.5530056828663263</v>
      </c>
      <c r="F1146" s="46">
        <f>IF(OR(Ações!$N1146&lt;0,Ações!$M1146&lt;0),"",(22.5*Ações!$M1146*Ações!$N1146)^0.5)</f>
        <v>32.518533177251399</v>
      </c>
      <c r="G1146" s="47">
        <f>IFERROR((Ações!$H1146-Ações!$K1146)/Ações!$H1146,0)</f>
        <v>-1.5531914893617023</v>
      </c>
      <c r="H1146" s="48">
        <f>IFERROR(Ações!$I1146/(Ações!$P1146-Table_1[[#This Row],[CAGR LUCRO 5A]]),0)</f>
        <v>32.516166666666663</v>
      </c>
      <c r="I1146" s="48">
        <f>IF(Ações!$S1146&lt;0,"",Ações!$O1146*(1+Ações!$S1146))</f>
        <v>1.9509699999999999</v>
      </c>
      <c r="J1146" s="49">
        <f>IFERROR(IF(Ações!$B1146="","",(VLOOKUP(Table_1[[#This Row],[AÇÕES]],'Dados Status Invest STOCKS'!A1132:AD1747,4)/Table_1[[#This Row],[LPA]]))/100,0)</f>
        <v>0.4225714285714286</v>
      </c>
      <c r="K1146" s="64">
        <f>IFERROR(IF(Ações!$B1146="","",VLOOKUP(Table_1[[#This Row],[AÇÕES]],'Dados Status Invest STOCKS'!A1132:AD1747,2)),0)</f>
        <v>83.02</v>
      </c>
      <c r="L1146" s="65">
        <f>IFERROR(IF(Ações!$B1146="","",VLOOKUP(Table_1[[#This Row],[AÇÕES]],'Dados Status Invest STOCKS'!A1132:AD1747,3)/100),0)</f>
        <v>2.35E-2</v>
      </c>
      <c r="M1146" s="66">
        <f>IFERROR(IF(Ações!$B1146="","",VLOOKUP(Table_1[[#This Row],[AÇÕES]],'Dados Status Invest STOCKS'!A1132:AD1747,28)),0)</f>
        <v>1.4</v>
      </c>
      <c r="N1146" s="66">
        <f>IFERROR(IF(Ações!$B1146="","",VLOOKUP(Table_1[[#This Row],[AÇÕES]],'Dados Status Invest STOCKS'!A1132:AD1747,27)),0)</f>
        <v>33.57</v>
      </c>
      <c r="O1146" s="66">
        <f>IFERROR(IF(Ações!$L1146="","",Ações!$K1146*Ações!$L1146),0)</f>
        <v>1.9509699999999999</v>
      </c>
      <c r="P1146" s="67">
        <f t="shared" si="17"/>
        <v>0.06</v>
      </c>
      <c r="Q1146" s="67">
        <f>IFERROR(Ações!$O1146/Ações!$M1146,0)</f>
        <v>1.3935500000000001</v>
      </c>
      <c r="R1146" s="67">
        <f>IFERROR(IF(Ações!$B1146="","",VLOOKUP(Table_1[[#This Row],[AÇÕES]],'Dados Status Invest STOCKS'!A1132:AD1747,18)/100),0)</f>
        <v>4.1799999999999997E-2</v>
      </c>
      <c r="S1146" s="65">
        <f>IFERROR(IF(Ações!$B1146="","",VLOOKUP(Table_1[[#This Row],[AÇÕES]],'Dados Status Invest STOCKS'!A1132:AD1747,25)/100),0)</f>
        <v>0</v>
      </c>
      <c r="T1146" s="67">
        <f>(1-Ações!$Q1146)*Ações!$R1146</f>
        <v>-1.6450390000000002E-2</v>
      </c>
      <c r="U1146" s="68">
        <f>IF(Ações!$S1146=0,Ações!$T1146,IF(Ações!$T1146=0,Ações!$S1146,AVERAGE(Ações!$S1146,Ações!$T1146)))</f>
        <v>-1.6450390000000002E-2</v>
      </c>
    </row>
    <row r="1147" spans="2:21" ht="15" customHeight="1" x14ac:dyDescent="0.2">
      <c r="B1147" s="63" t="str">
        <f>IFERROR('Dados Status Invest STOCKS'!A1134,"-")</f>
        <v>CORE</v>
      </c>
      <c r="C1147" s="45">
        <f>IFERROR((Ações!$D1147-Ações!$K1147)/Ações!$D1147,0)</f>
        <v>-6.0588235294117636</v>
      </c>
      <c r="D1147" s="46">
        <f>(Ações!$O1147)/0.06</f>
        <v>6.467083333333334</v>
      </c>
      <c r="E1147" s="47">
        <f>IFERROR((Ações!$F1147-Ações!$K1147)/Ações!$F1147,0)</f>
        <v>-1.1077009496435957</v>
      </c>
      <c r="F1147" s="46">
        <f>IF(OR(Ações!$N1147&lt;0,Ações!$M1147&lt;0),"",(22.5*Ações!$M1147*Ações!$N1147)^0.5)</f>
        <v>21.658670319297073</v>
      </c>
      <c r="G1147" s="47">
        <f>IFERROR((Ações!$H1147-Ações!$K1147)/Ações!$H1147,0)</f>
        <v>-1.0552663376734837</v>
      </c>
      <c r="H1147" s="48">
        <f>IFERROR(Ações!$I1147/(Ações!$P1147-Table_1[[#This Row],[CAGR LUCRO 5A]]),0)</f>
        <v>22.21123324175824</v>
      </c>
      <c r="I1147" s="48">
        <f>IF(Ações!$S1147&lt;0,"",Ações!$O1147*(1+Ações!$S1147))</f>
        <v>0.40424444500000001</v>
      </c>
      <c r="J1147" s="49">
        <f>IFERROR(IF(Ações!$B1147="","",(VLOOKUP(Table_1[[#This Row],[AÇÕES]],'Dados Status Invest STOCKS'!A1133:AD1748,4)/Table_1[[#This Row],[LPA]]))/100,0)</f>
        <v>0.21404109589041095</v>
      </c>
      <c r="K1147" s="64">
        <f>IFERROR(IF(Ações!$B1147="","",VLOOKUP(Table_1[[#This Row],[AÇÕES]],'Dados Status Invest STOCKS'!A1133:AD1748,2)),0)</f>
        <v>45.65</v>
      </c>
      <c r="L1147" s="65">
        <f>IFERROR(IF(Ações!$B1147="","",VLOOKUP(Table_1[[#This Row],[AÇÕES]],'Dados Status Invest STOCKS'!A1133:AD1748,3)/100),0)</f>
        <v>8.5000000000000006E-3</v>
      </c>
      <c r="M1147" s="66">
        <f>IFERROR(IF(Ações!$B1147="","",VLOOKUP(Table_1[[#This Row],[AÇÕES]],'Dados Status Invest STOCKS'!A1133:AD1748,28)),0)</f>
        <v>1.46</v>
      </c>
      <c r="N1147" s="66">
        <f>IFERROR(IF(Ações!$B1147="","",VLOOKUP(Table_1[[#This Row],[AÇÕES]],'Dados Status Invest STOCKS'!A1133:AD1748,27)),0)</f>
        <v>14.28</v>
      </c>
      <c r="O1147" s="66">
        <f>IFERROR(IF(Ações!$L1147="","",Ações!$K1147*Ações!$L1147),0)</f>
        <v>0.38802500000000001</v>
      </c>
      <c r="P1147" s="67">
        <f t="shared" si="17"/>
        <v>0.06</v>
      </c>
      <c r="Q1147" s="67">
        <f>IFERROR(Ações!$O1147/Ações!$M1147,0)</f>
        <v>0.26577054794520549</v>
      </c>
      <c r="R1147" s="67">
        <f>IFERROR(IF(Ações!$B1147="","",VLOOKUP(Table_1[[#This Row],[AÇÕES]],'Dados Status Invest STOCKS'!A1133:AD1748,18)/100),0)</f>
        <v>0.1023</v>
      </c>
      <c r="S1147" s="65">
        <f>IFERROR(IF(Ações!$B1147="","",VLOOKUP(Table_1[[#This Row],[AÇÕES]],'Dados Status Invest STOCKS'!A1133:AD1748,25)/100),0)</f>
        <v>4.1799999999999997E-2</v>
      </c>
      <c r="T1147" s="67">
        <f>(1-Ações!$Q1147)*Ações!$R1147</f>
        <v>7.5111672945205474E-2</v>
      </c>
      <c r="U1147" s="68">
        <f>IF(Ações!$S1147=0,Ações!$T1147,IF(Ações!$T1147=0,Ações!$S1147,AVERAGE(Ações!$S1147,Ações!$T1147)))</f>
        <v>5.8455836472602732E-2</v>
      </c>
    </row>
    <row r="1148" spans="2:21" ht="15" customHeight="1" x14ac:dyDescent="0.2">
      <c r="B1148" s="63" t="str">
        <f>IFERROR('Dados Status Invest STOCKS'!A1135,"-")</f>
        <v>CORT</v>
      </c>
      <c r="C1148" s="45">
        <f>IFERROR((Ações!$D1148-Ações!$K1148)/Ações!$D1148,0)</f>
        <v>0</v>
      </c>
      <c r="D1148" s="46">
        <f>(Ações!$O1148)/0.06</f>
        <v>0</v>
      </c>
      <c r="E1148" s="47">
        <f>IFERROR((Ações!$F1148-Ações!$K1148)/Ações!$F1148,0)</f>
        <v>-0.8064404829109878</v>
      </c>
      <c r="F1148" s="46">
        <f>IF(OR(Ações!$N1148&lt;0,Ações!$M1148&lt;0),"",(22.5*Ações!$M1148*Ações!$N1148)^0.5)</f>
        <v>9.8425606424344672</v>
      </c>
      <c r="G1148" s="47">
        <f>IFERROR((Ações!$H1148-Ações!$K1148)/Ações!$H1148,0)</f>
        <v>0</v>
      </c>
      <c r="H1148" s="48">
        <f>IFERROR(Ações!$I1148/(Ações!$P1148-Table_1[[#This Row],[CAGR LUCRO 5A]]),0)</f>
        <v>0</v>
      </c>
      <c r="I1148" s="48">
        <f>IF(Ações!$S1148&lt;0,"",Ações!$O1148*(1+Ações!$S1148))</f>
        <v>0</v>
      </c>
      <c r="J1148" s="49">
        <f>IFERROR(IF(Ações!$B1148="","",(VLOOKUP(Table_1[[#This Row],[AÇÕES]],'Dados Status Invest STOCKS'!A1134:AD1749,4)/Table_1[[#This Row],[LPA]]))/100,0)</f>
        <v>0.20956521739130435</v>
      </c>
      <c r="K1148" s="64">
        <f>IFERROR(IF(Ações!$B1148="","",VLOOKUP(Table_1[[#This Row],[AÇÕES]],'Dados Status Invest STOCKS'!A1134:AD1749,2)),0)</f>
        <v>17.78</v>
      </c>
      <c r="L1148" s="65">
        <f>IFERROR(IF(Ações!$B1148="","",VLOOKUP(Table_1[[#This Row],[AÇÕES]],'Dados Status Invest STOCKS'!A1134:AD1749,3)/100),0)</f>
        <v>0</v>
      </c>
      <c r="M1148" s="66">
        <f>IFERROR(IF(Ações!$B1148="","",VLOOKUP(Table_1[[#This Row],[AÇÕES]],'Dados Status Invest STOCKS'!A1134:AD1749,28)),0)</f>
        <v>0.92</v>
      </c>
      <c r="N1148" s="66">
        <f>IFERROR(IF(Ações!$B1148="","",VLOOKUP(Table_1[[#This Row],[AÇÕES]],'Dados Status Invest STOCKS'!A1134:AD1749,27)),0)</f>
        <v>4.68</v>
      </c>
      <c r="O1148" s="66">
        <f>IFERROR(IF(Ações!$L1148="","",Ações!$K1148*Ações!$L1148),0)</f>
        <v>0</v>
      </c>
      <c r="P1148" s="67">
        <f t="shared" si="17"/>
        <v>0.06</v>
      </c>
      <c r="Q1148" s="67">
        <f>IFERROR(Ações!$O1148/Ações!$M1148,0)</f>
        <v>0</v>
      </c>
      <c r="R1148" s="67">
        <f>IFERROR(IF(Ações!$B1148="","",VLOOKUP(Table_1[[#This Row],[AÇÕES]],'Dados Status Invest STOCKS'!A1134:AD1749,18)/100),0)</f>
        <v>0.1971</v>
      </c>
      <c r="S1148" s="65">
        <f>IFERROR(IF(Ações!$B1148="","",VLOOKUP(Table_1[[#This Row],[AÇÕES]],'Dados Status Invest STOCKS'!A1134:AD1749,25)/100),0)</f>
        <v>0</v>
      </c>
      <c r="T1148" s="67">
        <f>(1-Ações!$Q1148)*Ações!$R1148</f>
        <v>0.1971</v>
      </c>
      <c r="U1148" s="68">
        <f>IF(Ações!$S1148=0,Ações!$T1148,IF(Ações!$T1148=0,Ações!$S1148,AVERAGE(Ações!$S1148,Ações!$T1148)))</f>
        <v>0.1971</v>
      </c>
    </row>
    <row r="1149" spans="2:21" ht="15" customHeight="1" x14ac:dyDescent="0.2">
      <c r="B1149" s="63" t="str">
        <f>IFERROR('Dados Status Invest STOCKS'!A1136,"-")</f>
        <v>COST</v>
      </c>
      <c r="C1149" s="45">
        <f>IFERROR((Ações!$D1149-Ações!$K1149)/Ações!$D1149,0)</f>
        <v>-8.5238095238095219</v>
      </c>
      <c r="D1149" s="46">
        <f>(Ações!$O1149)/0.06</f>
        <v>51.334500000000006</v>
      </c>
      <c r="E1149" s="47">
        <f>IFERROR((Ações!$F1149-Ações!$K1149)/Ações!$F1149,0)</f>
        <v>-3.6796185635835417</v>
      </c>
      <c r="F1149" s="46">
        <f>IF(OR(Ações!$N1149&lt;0,Ações!$M1149&lt;0),"",(22.5*Ações!$M1149*Ações!$N1149)^0.5)</f>
        <v>104.47432698993566</v>
      </c>
      <c r="G1149" s="47">
        <f>IFERROR((Ações!$H1149-Ações!$K1149)/Ações!$H1149,0)</f>
        <v>15.095096189138994</v>
      </c>
      <c r="H1149" s="48">
        <f>IFERROR(Ações!$I1149/(Ações!$P1149-Table_1[[#This Row],[CAGR LUCRO 5A]]),0)</f>
        <v>-34.685822178121981</v>
      </c>
      <c r="I1149" s="48">
        <f>IF(Ações!$S1149&lt;0,"",Ações!$O1149*(1+Ações!$S1149))</f>
        <v>3.5830454309999999</v>
      </c>
      <c r="J1149" s="49">
        <f>IFERROR(IF(Ações!$B1149="","",(VLOOKUP(Table_1[[#This Row],[AÇÕES]],'Dados Status Invest STOCKS'!A1135:AD1750,4)/Table_1[[#This Row],[LPA]]))/100,0)</f>
        <v>3.6025751072961375E-2</v>
      </c>
      <c r="K1149" s="64">
        <f>IFERROR(IF(Ações!$B1149="","",VLOOKUP(Table_1[[#This Row],[AÇÕES]],'Dados Status Invest STOCKS'!A1135:AD1750,2)),0)</f>
        <v>488.9</v>
      </c>
      <c r="L1149" s="65">
        <f>IFERROR(IF(Ações!$B1149="","",VLOOKUP(Table_1[[#This Row],[AÇÕES]],'Dados Status Invest STOCKS'!A1135:AD1750,3)/100),0)</f>
        <v>6.3E-3</v>
      </c>
      <c r="M1149" s="66">
        <f>IFERROR(IF(Ações!$B1149="","",VLOOKUP(Table_1[[#This Row],[AÇÕES]],'Dados Status Invest STOCKS'!A1135:AD1750,28)),0)</f>
        <v>11.65</v>
      </c>
      <c r="N1149" s="66">
        <f>IFERROR(IF(Ações!$B1149="","",VLOOKUP(Table_1[[#This Row],[AÇÕES]],'Dados Status Invest STOCKS'!A1135:AD1750,27)),0)</f>
        <v>41.64</v>
      </c>
      <c r="O1149" s="66">
        <f>IFERROR(IF(Ações!$L1149="","",Ações!$K1149*Ações!$L1149),0)</f>
        <v>3.0800700000000001</v>
      </c>
      <c r="P1149" s="67">
        <f t="shared" si="17"/>
        <v>0.06</v>
      </c>
      <c r="Q1149" s="67">
        <f>IFERROR(Ações!$O1149/Ações!$M1149,0)</f>
        <v>0.26438369098712444</v>
      </c>
      <c r="R1149" s="67">
        <f>IFERROR(IF(Ações!$B1149="","",VLOOKUP(Table_1[[#This Row],[AÇÕES]],'Dados Status Invest STOCKS'!A1135:AD1750,18)/100),0)</f>
        <v>0.2797</v>
      </c>
      <c r="S1149" s="65">
        <f>IFERROR(IF(Ações!$B1149="","",VLOOKUP(Table_1[[#This Row],[AÇÕES]],'Dados Status Invest STOCKS'!A1135:AD1750,25)/100),0)</f>
        <v>0.16329999999999997</v>
      </c>
      <c r="T1149" s="67">
        <f>(1-Ações!$Q1149)*Ações!$R1149</f>
        <v>0.2057518816309013</v>
      </c>
      <c r="U1149" s="68">
        <f>IF(Ações!$S1149=0,Ações!$T1149,IF(Ações!$T1149=0,Ações!$S1149,AVERAGE(Ações!$S1149,Ações!$T1149)))</f>
        <v>0.18452594081545065</v>
      </c>
    </row>
    <row r="1150" spans="2:21" ht="15" customHeight="1" x14ac:dyDescent="0.2">
      <c r="B1150" s="63" t="str">
        <f>IFERROR('Dados Status Invest STOCKS'!A1137,"-")</f>
        <v>COTY</v>
      </c>
      <c r="C1150" s="45">
        <f>IFERROR((Ações!$D1150-Ações!$K1150)/Ações!$D1150,0)</f>
        <v>0</v>
      </c>
      <c r="D1150" s="46">
        <f>(Ações!$O1150)/0.06</f>
        <v>0</v>
      </c>
      <c r="E1150" s="47">
        <f>IFERROR((Ações!$F1150-Ações!$K1150)/Ações!$F1150,0)</f>
        <v>0</v>
      </c>
      <c r="F1150" s="46" t="str">
        <f>IF(OR(Ações!$N1150&lt;0,Ações!$M1150&lt;0),"",(22.5*Ações!$M1150*Ações!$N1150)^0.5)</f>
        <v/>
      </c>
      <c r="G1150" s="47">
        <f>IFERROR((Ações!$H1150-Ações!$K1150)/Ações!$H1150,0)</f>
        <v>0</v>
      </c>
      <c r="H1150" s="48">
        <f>IFERROR(Ações!$I1150/(Ações!$P1150-Table_1[[#This Row],[CAGR LUCRO 5A]]),0)</f>
        <v>0</v>
      </c>
      <c r="I1150" s="48">
        <f>IF(Ações!$S1150&lt;0,"",Ações!$O1150*(1+Ações!$S1150))</f>
        <v>0</v>
      </c>
      <c r="J1150" s="49">
        <f>IFERROR(IF(Ações!$B1150="","",(VLOOKUP(Table_1[[#This Row],[AÇÕES]],'Dados Status Invest STOCKS'!A1136:AD1751,4)/Table_1[[#This Row],[LPA]]))/100,0)</f>
        <v>1.4616666666666667</v>
      </c>
      <c r="K1150" s="64">
        <f>IFERROR(IF(Ações!$B1150="","",VLOOKUP(Table_1[[#This Row],[AÇÕES]],'Dados Status Invest STOCKS'!A1136:AD1751,2)),0)</f>
        <v>8.43</v>
      </c>
      <c r="L1150" s="65">
        <f>IFERROR(IF(Ações!$B1150="","",VLOOKUP(Table_1[[#This Row],[AÇÕES]],'Dados Status Invest STOCKS'!A1136:AD1751,3)/100),0)</f>
        <v>0</v>
      </c>
      <c r="M1150" s="66">
        <f>IFERROR(IF(Ações!$B1150="","",VLOOKUP(Table_1[[#This Row],[AÇÕES]],'Dados Status Invest STOCKS'!A1136:AD1751,28)),0)</f>
        <v>-0.24</v>
      </c>
      <c r="N1150" s="66">
        <f>IFERROR(IF(Ações!$B1150="","",VLOOKUP(Table_1[[#This Row],[AÇÕES]],'Dados Status Invest STOCKS'!A1136:AD1751,27)),0)</f>
        <v>3.96</v>
      </c>
      <c r="O1150" s="66">
        <f>IFERROR(IF(Ações!$L1150="","",Ações!$K1150*Ações!$L1150),0)</f>
        <v>0</v>
      </c>
      <c r="P1150" s="67">
        <f t="shared" si="17"/>
        <v>0.06</v>
      </c>
      <c r="Q1150" s="67">
        <f>IFERROR(Ações!$O1150/Ações!$M1150,0)</f>
        <v>0</v>
      </c>
      <c r="R1150" s="67">
        <f>IFERROR(IF(Ações!$B1150="","",VLOOKUP(Table_1[[#This Row],[AÇÕES]],'Dados Status Invest STOCKS'!A1136:AD1751,18)/100),0)</f>
        <v>-6.0599999999999994E-2</v>
      </c>
      <c r="S1150" s="65">
        <f>IFERROR(IF(Ações!$B1150="","",VLOOKUP(Table_1[[#This Row],[AÇÕES]],'Dados Status Invest STOCKS'!A1136:AD1751,25)/100),0)</f>
        <v>0</v>
      </c>
      <c r="T1150" s="67">
        <f>(1-Ações!$Q1150)*Ações!$R1150</f>
        <v>-6.0599999999999994E-2</v>
      </c>
      <c r="U1150" s="68">
        <f>IF(Ações!$S1150=0,Ações!$T1150,IF(Ações!$T1150=0,Ações!$S1150,AVERAGE(Ações!$S1150,Ações!$T1150)))</f>
        <v>-6.0599999999999994E-2</v>
      </c>
    </row>
    <row r="1151" spans="2:21" ht="15" customHeight="1" x14ac:dyDescent="0.2">
      <c r="B1151" s="63" t="str">
        <f>IFERROR('Dados Status Invest STOCKS'!A1138,"-")</f>
        <v>COUP</v>
      </c>
      <c r="C1151" s="45">
        <f>IFERROR((Ações!$D1151-Ações!$K1151)/Ações!$D1151,0)</f>
        <v>0</v>
      </c>
      <c r="D1151" s="46">
        <f>(Ações!$O1151)/0.06</f>
        <v>0</v>
      </c>
      <c r="E1151" s="47">
        <f>IFERROR((Ações!$F1151-Ações!$K1151)/Ações!$F1151,0)</f>
        <v>0</v>
      </c>
      <c r="F1151" s="46" t="str">
        <f>IF(OR(Ações!$N1151&lt;0,Ações!$M1151&lt;0),"",(22.5*Ações!$M1151*Ações!$N1151)^0.5)</f>
        <v/>
      </c>
      <c r="G1151" s="47">
        <f>IFERROR((Ações!$H1151-Ações!$K1151)/Ações!$H1151,0)</f>
        <v>0</v>
      </c>
      <c r="H1151" s="48">
        <f>IFERROR(Ações!$I1151/(Ações!$P1151-Table_1[[#This Row],[CAGR LUCRO 5A]]),0)</f>
        <v>0</v>
      </c>
      <c r="I1151" s="48">
        <f>IF(Ações!$S1151&lt;0,"",Ações!$O1151*(1+Ações!$S1151))</f>
        <v>0</v>
      </c>
      <c r="J1151" s="49">
        <f>IFERROR(IF(Ações!$B1151="","",(VLOOKUP(Table_1[[#This Row],[AÇÕES]],'Dados Status Invest STOCKS'!A1137:AD1752,4)/Table_1[[#This Row],[LPA]]))/100,0)</f>
        <v>6.2255965292841643E-2</v>
      </c>
      <c r="K1151" s="64">
        <f>IFERROR(IF(Ações!$B1151="","",VLOOKUP(Table_1[[#This Row],[AÇÕES]],'Dados Status Invest STOCKS'!A1137:AD1752,2)),0)</f>
        <v>132.35</v>
      </c>
      <c r="L1151" s="65">
        <f>IFERROR(IF(Ações!$B1151="","",VLOOKUP(Table_1[[#This Row],[AÇÕES]],'Dados Status Invest STOCKS'!A1137:AD1752,3)/100),0)</f>
        <v>0</v>
      </c>
      <c r="M1151" s="66">
        <f>IFERROR(IF(Ações!$B1151="","",VLOOKUP(Table_1[[#This Row],[AÇÕES]],'Dados Status Invest STOCKS'!A1137:AD1752,28)),0)</f>
        <v>-4.6100000000000003</v>
      </c>
      <c r="N1151" s="66">
        <f>IFERROR(IF(Ações!$B1151="","",VLOOKUP(Table_1[[#This Row],[AÇÕES]],'Dados Status Invest STOCKS'!A1137:AD1752,27)),0)</f>
        <v>12.48</v>
      </c>
      <c r="O1151" s="66">
        <f>IFERROR(IF(Ações!$L1151="","",Ações!$K1151*Ações!$L1151),0)</f>
        <v>0</v>
      </c>
      <c r="P1151" s="67">
        <f t="shared" si="17"/>
        <v>0.06</v>
      </c>
      <c r="Q1151" s="67">
        <f>IFERROR(Ações!$O1151/Ações!$M1151,0)</f>
        <v>0</v>
      </c>
      <c r="R1151" s="67">
        <f>IFERROR(IF(Ações!$B1151="","",VLOOKUP(Table_1[[#This Row],[AÇÕES]],'Dados Status Invest STOCKS'!A1137:AD1752,18)/100),0)</f>
        <v>-0.36959999999999998</v>
      </c>
      <c r="S1151" s="65">
        <f>IFERROR(IF(Ações!$B1151="","",VLOOKUP(Table_1[[#This Row],[AÇÕES]],'Dados Status Invest STOCKS'!A1137:AD1752,25)/100),0)</f>
        <v>0</v>
      </c>
      <c r="T1151" s="67">
        <f>(1-Ações!$Q1151)*Ações!$R1151</f>
        <v>-0.36959999999999998</v>
      </c>
      <c r="U1151" s="68">
        <f>IF(Ações!$S1151=0,Ações!$T1151,IF(Ações!$T1151=0,Ações!$S1151,AVERAGE(Ações!$S1151,Ações!$T1151)))</f>
        <v>-0.36959999999999998</v>
      </c>
    </row>
    <row r="1152" spans="2:21" ht="15" customHeight="1" x14ac:dyDescent="0.2">
      <c r="B1152" s="63" t="str">
        <f>IFERROR('Dados Status Invest STOCKS'!A1139,"-")</f>
        <v>COUR</v>
      </c>
      <c r="C1152" s="45">
        <f>IFERROR((Ações!$D1152-Ações!$K1152)/Ações!$D1152,0)</f>
        <v>0</v>
      </c>
      <c r="D1152" s="46">
        <f>(Ações!$O1152)/0.06</f>
        <v>0</v>
      </c>
      <c r="E1152" s="47">
        <f>IFERROR((Ações!$F1152-Ações!$K1152)/Ações!$F1152,0)</f>
        <v>0</v>
      </c>
      <c r="F1152" s="46" t="str">
        <f>IF(OR(Ações!$N1152&lt;0,Ações!$M1152&lt;0),"",(22.5*Ações!$M1152*Ações!$N1152)^0.5)</f>
        <v/>
      </c>
      <c r="G1152" s="47">
        <f>IFERROR((Ações!$H1152-Ações!$K1152)/Ações!$H1152,0)</f>
        <v>0</v>
      </c>
      <c r="H1152" s="48">
        <f>IFERROR(Ações!$I1152/(Ações!$P1152-Table_1[[#This Row],[CAGR LUCRO 5A]]),0)</f>
        <v>0</v>
      </c>
      <c r="I1152" s="48">
        <f>IF(Ações!$S1152&lt;0,"",Ações!$O1152*(1+Ações!$S1152))</f>
        <v>0</v>
      </c>
      <c r="J1152" s="49">
        <f>IFERROR(IF(Ações!$B1152="","",(VLOOKUP(Table_1[[#This Row],[AÇÕES]],'Dados Status Invest STOCKS'!A1138:AD1753,4)/Table_1[[#This Row],[LPA]]))/100,0)</f>
        <v>0.45348484848484844</v>
      </c>
      <c r="K1152" s="64">
        <f>IFERROR(IF(Ações!$B1152="","",VLOOKUP(Table_1[[#This Row],[AÇÕES]],'Dados Status Invest STOCKS'!A1138:AD1753,2)),0)</f>
        <v>19.850000000000001</v>
      </c>
      <c r="L1152" s="65">
        <f>IFERROR(IF(Ações!$B1152="","",VLOOKUP(Table_1[[#This Row],[AÇÕES]],'Dados Status Invest STOCKS'!A1138:AD1753,3)/100),0)</f>
        <v>0</v>
      </c>
      <c r="M1152" s="66">
        <f>IFERROR(IF(Ações!$B1152="","",VLOOKUP(Table_1[[#This Row],[AÇÕES]],'Dados Status Invest STOCKS'!A1138:AD1753,28)),0)</f>
        <v>-0.66</v>
      </c>
      <c r="N1152" s="66">
        <f>IFERROR(IF(Ações!$B1152="","",VLOOKUP(Table_1[[#This Row],[AÇÕES]],'Dados Status Invest STOCKS'!A1138:AD1753,27)),0)</f>
        <v>5.37</v>
      </c>
      <c r="O1152" s="66">
        <f>IFERROR(IF(Ações!$L1152="","",Ações!$K1152*Ações!$L1152),0)</f>
        <v>0</v>
      </c>
      <c r="P1152" s="67">
        <f t="shared" si="17"/>
        <v>0.06</v>
      </c>
      <c r="Q1152" s="67">
        <f>IFERROR(Ações!$O1152/Ações!$M1152,0)</f>
        <v>0</v>
      </c>
      <c r="R1152" s="67">
        <f>IFERROR(IF(Ações!$B1152="","",VLOOKUP(Table_1[[#This Row],[AÇÕES]],'Dados Status Invest STOCKS'!A1138:AD1753,18)/100),0)</f>
        <v>-0.1235</v>
      </c>
      <c r="S1152" s="65">
        <f>IFERROR(IF(Ações!$B1152="","",VLOOKUP(Table_1[[#This Row],[AÇÕES]],'Dados Status Invest STOCKS'!A1138:AD1753,25)/100),0)</f>
        <v>0</v>
      </c>
      <c r="T1152" s="67">
        <f>(1-Ações!$Q1152)*Ações!$R1152</f>
        <v>-0.1235</v>
      </c>
      <c r="U1152" s="68">
        <f>IF(Ações!$S1152=0,Ações!$T1152,IF(Ações!$T1152=0,Ações!$S1152,AVERAGE(Ações!$S1152,Ações!$T1152)))</f>
        <v>-0.1235</v>
      </c>
    </row>
    <row r="1153" spans="2:21" ht="15" customHeight="1" x14ac:dyDescent="0.2">
      <c r="B1153" s="63" t="str">
        <f>IFERROR('Dados Status Invest STOCKS'!A1140,"-")</f>
        <v>COWN</v>
      </c>
      <c r="C1153" s="45">
        <f>IFERROR((Ações!$D1153-Ações!$K1153)/Ações!$D1153,0)</f>
        <v>-3.918032786885246</v>
      </c>
      <c r="D1153" s="46">
        <f>(Ações!$O1153)/0.06</f>
        <v>6.3317999999999994</v>
      </c>
      <c r="E1153" s="47">
        <f>IFERROR((Ações!$F1153-Ações!$K1153)/Ações!$F1153,0)</f>
        <v>0.69378072775058119</v>
      </c>
      <c r="F1153" s="46">
        <f>IF(OR(Ações!$N1153&lt;0,Ações!$M1153&lt;0),"",(22.5*Ações!$M1153*Ações!$N1153)^0.5)</f>
        <v>101.69183595549841</v>
      </c>
      <c r="G1153" s="47">
        <f>IFERROR((Ações!$H1153-Ações!$K1153)/Ações!$H1153,0)</f>
        <v>21.083134837233199</v>
      </c>
      <c r="H1153" s="48">
        <f>IFERROR(Ações!$I1153/(Ações!$P1153-Table_1[[#This Row],[CAGR LUCRO 5A]]),0)</f>
        <v>-1.5505547441860463</v>
      </c>
      <c r="I1153" s="48">
        <f>IF(Ações!$S1153&lt;0,"",Ações!$O1153*(1+Ações!$S1153))</f>
        <v>0.53339083199999993</v>
      </c>
      <c r="J1153" s="49">
        <f>IFERROR(IF(Ações!$B1153="","",(VLOOKUP(Table_1[[#This Row],[AÇÕES]],'Dados Status Invest STOCKS'!A1139:AD1754,4)/Table_1[[#This Row],[LPA]]))/100,0)</f>
        <v>2.3229706390328151E-3</v>
      </c>
      <c r="K1153" s="64">
        <f>IFERROR(IF(Ações!$B1153="","",VLOOKUP(Table_1[[#This Row],[AÇÕES]],'Dados Status Invest STOCKS'!A1139:AD1754,2)),0)</f>
        <v>31.14</v>
      </c>
      <c r="L1153" s="65">
        <f>IFERROR(IF(Ações!$B1153="","",VLOOKUP(Table_1[[#This Row],[AÇÕES]],'Dados Status Invest STOCKS'!A1139:AD1754,3)/100),0)</f>
        <v>1.2199999999999999E-2</v>
      </c>
      <c r="M1153" s="66">
        <f>IFERROR(IF(Ações!$B1153="","",VLOOKUP(Table_1[[#This Row],[AÇÕES]],'Dados Status Invest STOCKS'!A1139:AD1754,28)),0)</f>
        <v>11.58</v>
      </c>
      <c r="N1153" s="66">
        <f>IFERROR(IF(Ações!$B1153="","",VLOOKUP(Table_1[[#This Row],[AÇÕES]],'Dados Status Invest STOCKS'!A1139:AD1754,27)),0)</f>
        <v>39.69</v>
      </c>
      <c r="O1153" s="66">
        <f>IFERROR(IF(Ações!$L1153="","",Ações!$K1153*Ações!$L1153),0)</f>
        <v>0.37990799999999997</v>
      </c>
      <c r="P1153" s="67">
        <f t="shared" si="17"/>
        <v>0.06</v>
      </c>
      <c r="Q1153" s="67">
        <f>IFERROR(Ações!$O1153/Ações!$M1153,0)</f>
        <v>3.2807253886010357E-2</v>
      </c>
      <c r="R1153" s="67">
        <f>IFERROR(IF(Ações!$B1153="","",VLOOKUP(Table_1[[#This Row],[AÇÕES]],'Dados Status Invest STOCKS'!A1139:AD1754,18)/100),0)</f>
        <v>0.2918</v>
      </c>
      <c r="S1153" s="65">
        <f>IFERROR(IF(Ações!$B1153="","",VLOOKUP(Table_1[[#This Row],[AÇÕES]],'Dados Status Invest STOCKS'!A1139:AD1754,25)/100),0)</f>
        <v>0.40399999999999997</v>
      </c>
      <c r="T1153" s="67">
        <f>(1-Ações!$Q1153)*Ações!$R1153</f>
        <v>0.28222684331606218</v>
      </c>
      <c r="U1153" s="68">
        <f>IF(Ações!$S1153=0,Ações!$T1153,IF(Ações!$T1153=0,Ações!$S1153,AVERAGE(Ações!$S1153,Ações!$T1153)))</f>
        <v>0.34311342165803105</v>
      </c>
    </row>
    <row r="1154" spans="2:21" ht="15" customHeight="1" x14ac:dyDescent="0.2">
      <c r="B1154" s="63" t="str">
        <f>IFERROR('Dados Status Invest STOCKS'!A1141,"-")</f>
        <v>COWNL</v>
      </c>
      <c r="C1154" s="45">
        <f>IFERROR((Ações!$D1154-Ações!$K1154)/Ações!$D1154,0)</f>
        <v>0.18918918918918931</v>
      </c>
      <c r="D1154" s="46">
        <f>(Ações!$O1154)/0.06</f>
        <v>32.288666666666671</v>
      </c>
      <c r="E1154" s="47">
        <f>IFERROR((Ações!$F1154-Ações!$K1154)/Ações!$F1154,0)</f>
        <v>0.74255553797399543</v>
      </c>
      <c r="F1154" s="46">
        <f>IF(OR(Ações!$N1154&lt;0,Ações!$M1154&lt;0),"",(22.5*Ações!$M1154*Ações!$N1154)^0.5)</f>
        <v>101.69183595549841</v>
      </c>
      <c r="G1154" s="47">
        <f>IFERROR((Ações!$H1154-Ações!$K1154)/Ações!$H1154,0)</f>
        <v>4.3110033110033115</v>
      </c>
      <c r="H1154" s="48">
        <f>IFERROR(Ações!$I1154/(Ações!$P1154-Table_1[[#This Row],[CAGR LUCRO 5A]]),0)</f>
        <v>-7.9069688372093028</v>
      </c>
      <c r="I1154" s="48">
        <f>IF(Ações!$S1154&lt;0,"",Ações!$O1154*(1+Ações!$S1154))</f>
        <v>2.7199972799999999</v>
      </c>
      <c r="J1154" s="49">
        <f>IFERROR(IF(Ações!$B1154="","",(VLOOKUP(Table_1[[#This Row],[AÇÕES]],'Dados Status Invest STOCKS'!A1140:AD1755,4)/Table_1[[#This Row],[LPA]]))/100,0)</f>
        <v>1.9516407599309152E-3</v>
      </c>
      <c r="K1154" s="64">
        <f>IFERROR(IF(Ações!$B1154="","",VLOOKUP(Table_1[[#This Row],[AÇÕES]],'Dados Status Invest STOCKS'!A1140:AD1755,2)),0)</f>
        <v>26.18</v>
      </c>
      <c r="L1154" s="65">
        <f>IFERROR(IF(Ações!$B1154="","",VLOOKUP(Table_1[[#This Row],[AÇÕES]],'Dados Status Invest STOCKS'!A1140:AD1755,3)/100),0)</f>
        <v>7.400000000000001E-2</v>
      </c>
      <c r="M1154" s="66">
        <f>IFERROR(IF(Ações!$B1154="","",VLOOKUP(Table_1[[#This Row],[AÇÕES]],'Dados Status Invest STOCKS'!A1140:AD1755,28)),0)</f>
        <v>11.58</v>
      </c>
      <c r="N1154" s="66">
        <f>IFERROR(IF(Ações!$B1154="","",VLOOKUP(Table_1[[#This Row],[AÇÕES]],'Dados Status Invest STOCKS'!A1140:AD1755,27)),0)</f>
        <v>39.69</v>
      </c>
      <c r="O1154" s="66">
        <f>IFERROR(IF(Ações!$L1154="","",Ações!$K1154*Ações!$L1154),0)</f>
        <v>1.9373200000000002</v>
      </c>
      <c r="P1154" s="67">
        <f t="shared" si="17"/>
        <v>0.06</v>
      </c>
      <c r="Q1154" s="67">
        <f>IFERROR(Ações!$O1154/Ações!$M1154,0)</f>
        <v>0.16729879101899828</v>
      </c>
      <c r="R1154" s="67">
        <f>IFERROR(IF(Ações!$B1154="","",VLOOKUP(Table_1[[#This Row],[AÇÕES]],'Dados Status Invest STOCKS'!A1140:AD1755,18)/100),0)</f>
        <v>0.2918</v>
      </c>
      <c r="S1154" s="65">
        <f>IFERROR(IF(Ações!$B1154="","",VLOOKUP(Table_1[[#This Row],[AÇÕES]],'Dados Status Invest STOCKS'!A1140:AD1755,25)/100),0)</f>
        <v>0.40399999999999997</v>
      </c>
      <c r="T1154" s="67">
        <f>(1-Ações!$Q1154)*Ações!$R1154</f>
        <v>0.24298221278065632</v>
      </c>
      <c r="U1154" s="68">
        <f>IF(Ações!$S1154=0,Ações!$T1154,IF(Ações!$T1154=0,Ações!$S1154,AVERAGE(Ações!$S1154,Ações!$T1154)))</f>
        <v>0.32349110639032813</v>
      </c>
    </row>
    <row r="1155" spans="2:21" ht="15" customHeight="1" x14ac:dyDescent="0.2">
      <c r="B1155" s="63" t="str">
        <f>IFERROR('Dados Status Invest STOCKS'!A1142,"-")</f>
        <v>COWNZ</v>
      </c>
      <c r="C1155" s="45">
        <f>IFERROR((Ações!$D1155-Ações!$K1155)/Ações!$D1155,0)</f>
        <v>-0.64383561643835618</v>
      </c>
      <c r="D1155" s="46">
        <f>(Ações!$O1155)/0.06</f>
        <v>15.323916666666667</v>
      </c>
      <c r="E1155" s="47">
        <f>IFERROR((Ações!$F1155-Ações!$K1155)/Ações!$F1155,0)</f>
        <v>0.75229083275649133</v>
      </c>
      <c r="F1155" s="46">
        <f>IF(OR(Ações!$N1155&lt;0,Ações!$M1155&lt;0),"",(22.5*Ações!$M1155*Ações!$N1155)^0.5)</f>
        <v>101.69183595549841</v>
      </c>
      <c r="G1155" s="47">
        <f>IFERROR((Ações!$H1155-Ações!$K1155)/Ações!$H1155,0)</f>
        <v>7.7127190414861655</v>
      </c>
      <c r="H1155" s="48">
        <f>IFERROR(Ações!$I1155/(Ações!$P1155-Table_1[[#This Row],[CAGR LUCRO 5A]]),0)</f>
        <v>-3.7525777325581395</v>
      </c>
      <c r="I1155" s="48">
        <f>IF(Ações!$S1155&lt;0,"",Ações!$O1155*(1+Ações!$S1155))</f>
        <v>1.2908867399999999</v>
      </c>
      <c r="J1155" s="49">
        <f>IFERROR(IF(Ações!$B1155="","",(VLOOKUP(Table_1[[#This Row],[AÇÕES]],'Dados Status Invest STOCKS'!A1141:AD1756,4)/Table_1[[#This Row],[LPA]]))/100,0)</f>
        <v>1.8825561312607946E-3</v>
      </c>
      <c r="K1155" s="64">
        <f>IFERROR(IF(Ações!$B1155="","",VLOOKUP(Table_1[[#This Row],[AÇÕES]],'Dados Status Invest STOCKS'!A1141:AD1756,2)),0)</f>
        <v>25.19</v>
      </c>
      <c r="L1155" s="65">
        <f>IFERROR(IF(Ações!$B1155="","",VLOOKUP(Table_1[[#This Row],[AÇÕES]],'Dados Status Invest STOCKS'!A1141:AD1756,3)/100),0)</f>
        <v>3.6499999999999998E-2</v>
      </c>
      <c r="M1155" s="66">
        <f>IFERROR(IF(Ações!$B1155="","",VLOOKUP(Table_1[[#This Row],[AÇÕES]],'Dados Status Invest STOCKS'!A1141:AD1756,28)),0)</f>
        <v>11.58</v>
      </c>
      <c r="N1155" s="66">
        <f>IFERROR(IF(Ações!$B1155="","",VLOOKUP(Table_1[[#This Row],[AÇÕES]],'Dados Status Invest STOCKS'!A1141:AD1756,27)),0)</f>
        <v>39.69</v>
      </c>
      <c r="O1155" s="66">
        <f>IFERROR(IF(Ações!$L1155="","",Ações!$K1155*Ações!$L1155),0)</f>
        <v>0.919435</v>
      </c>
      <c r="P1155" s="67">
        <f t="shared" si="17"/>
        <v>0.06</v>
      </c>
      <c r="Q1155" s="67">
        <f>IFERROR(Ações!$O1155/Ações!$M1155,0)</f>
        <v>7.9398531951640761E-2</v>
      </c>
      <c r="R1155" s="67">
        <f>IFERROR(IF(Ações!$B1155="","",VLOOKUP(Table_1[[#This Row],[AÇÕES]],'Dados Status Invest STOCKS'!A1141:AD1756,18)/100),0)</f>
        <v>0.2918</v>
      </c>
      <c r="S1155" s="65">
        <f>IFERROR(IF(Ações!$B1155="","",VLOOKUP(Table_1[[#This Row],[AÇÕES]],'Dados Status Invest STOCKS'!A1141:AD1756,25)/100),0)</f>
        <v>0.40399999999999997</v>
      </c>
      <c r="T1155" s="67">
        <f>(1-Ações!$Q1155)*Ações!$R1155</f>
        <v>0.26863150837651123</v>
      </c>
      <c r="U1155" s="68">
        <f>IF(Ações!$S1155=0,Ações!$T1155,IF(Ações!$T1155=0,Ações!$S1155,AVERAGE(Ações!$S1155,Ações!$T1155)))</f>
        <v>0.3363157541882556</v>
      </c>
    </row>
    <row r="1156" spans="2:21" ht="15" customHeight="1" x14ac:dyDescent="0.2">
      <c r="B1156" s="63" t="str">
        <f>IFERROR('Dados Status Invest STOCKS'!A1143,"-")</f>
        <v>CP</v>
      </c>
      <c r="C1156" s="45">
        <f>IFERROR((Ações!$D1156-Ações!$K1156)/Ações!$D1156,0)</f>
        <v>-6.3170731707317076</v>
      </c>
      <c r="D1156" s="46">
        <f>(Ações!$O1156)/0.06</f>
        <v>10.075066666666666</v>
      </c>
      <c r="E1156" s="47">
        <f>IFERROR((Ações!$F1156-Ações!$K1156)/Ações!$F1156,0)</f>
        <v>-1.091101408914718</v>
      </c>
      <c r="F1156" s="46">
        <f>IF(OR(Ações!$N1156&lt;0,Ações!$M1156&lt;0),"",(22.5*Ações!$M1156*Ações!$N1156)^0.5)</f>
        <v>35.254148692033397</v>
      </c>
      <c r="G1156" s="47">
        <f>IFERROR((Ações!$H1156-Ações!$K1156)/Ações!$H1156,0)</f>
        <v>8.148117662348918</v>
      </c>
      <c r="H1156" s="48">
        <f>IFERROR(Ações!$I1156/(Ações!$P1156-Table_1[[#This Row],[CAGR LUCRO 5A]]),0)</f>
        <v>-10.313204606060603</v>
      </c>
      <c r="I1156" s="48">
        <f>IF(Ações!$S1156&lt;0,"",Ações!$O1156*(1+Ações!$S1156))</f>
        <v>0.68067150399999987</v>
      </c>
      <c r="J1156" s="49">
        <f>IFERROR(IF(Ações!$B1156="","",(VLOOKUP(Table_1[[#This Row],[AÇÕES]],'Dados Status Invest STOCKS'!A1142:AD1757,4)/Table_1[[#This Row],[LPA]]))/100,0)</f>
        <v>4.8688946015424166E-2</v>
      </c>
      <c r="K1156" s="64">
        <f>IFERROR(IF(Ações!$B1156="","",VLOOKUP(Table_1[[#This Row],[AÇÕES]],'Dados Status Invest STOCKS'!A1142:AD1757,2)),0)</f>
        <v>73.72</v>
      </c>
      <c r="L1156" s="65">
        <f>IFERROR(IF(Ações!$B1156="","",VLOOKUP(Table_1[[#This Row],[AÇÕES]],'Dados Status Invest STOCKS'!A1142:AD1757,3)/100),0)</f>
        <v>8.199999999999999E-3</v>
      </c>
      <c r="M1156" s="66">
        <f>IFERROR(IF(Ações!$B1156="","",VLOOKUP(Table_1[[#This Row],[AÇÕES]],'Dados Status Invest STOCKS'!A1142:AD1757,28)),0)</f>
        <v>3.89</v>
      </c>
      <c r="N1156" s="66">
        <f>IFERROR(IF(Ações!$B1156="","",VLOOKUP(Table_1[[#This Row],[AÇÕES]],'Dados Status Invest STOCKS'!A1142:AD1757,27)),0)</f>
        <v>14.2</v>
      </c>
      <c r="O1156" s="66">
        <f>IFERROR(IF(Ações!$L1156="","",Ações!$K1156*Ações!$L1156),0)</f>
        <v>0.60450399999999993</v>
      </c>
      <c r="P1156" s="67">
        <f t="shared" si="17"/>
        <v>0.06</v>
      </c>
      <c r="Q1156" s="67">
        <f>IFERROR(Ações!$O1156/Ações!$M1156,0)</f>
        <v>0.15539948586118249</v>
      </c>
      <c r="R1156" s="67">
        <f>IFERROR(IF(Ações!$B1156="","",VLOOKUP(Table_1[[#This Row],[AÇÕES]],'Dados Status Invest STOCKS'!A1142:AD1757,18)/100),0)</f>
        <v>0.2742</v>
      </c>
      <c r="S1156" s="65">
        <f>IFERROR(IF(Ações!$B1156="","",VLOOKUP(Table_1[[#This Row],[AÇÕES]],'Dados Status Invest STOCKS'!A1142:AD1757,25)/100),0)</f>
        <v>0.126</v>
      </c>
      <c r="T1156" s="67">
        <f>(1-Ações!$Q1156)*Ações!$R1156</f>
        <v>0.23158946097686378</v>
      </c>
      <c r="U1156" s="68">
        <f>IF(Ações!$S1156=0,Ações!$T1156,IF(Ações!$T1156=0,Ações!$S1156,AVERAGE(Ações!$S1156,Ações!$T1156)))</f>
        <v>0.17879473048843189</v>
      </c>
    </row>
    <row r="1157" spans="2:21" ht="15" customHeight="1" x14ac:dyDescent="0.2">
      <c r="B1157" s="63" t="str">
        <f>IFERROR('Dados Status Invest STOCKS'!A1144,"-")</f>
        <v>CPA</v>
      </c>
      <c r="C1157" s="45">
        <f>IFERROR((Ações!$D1157-Ações!$K1157)/Ações!$D1157,0)</f>
        <v>0</v>
      </c>
      <c r="D1157" s="46">
        <f>(Ações!$O1157)/0.06</f>
        <v>0</v>
      </c>
      <c r="E1157" s="47">
        <f>IFERROR((Ações!$F1157-Ações!$K1157)/Ações!$F1157,0)</f>
        <v>0</v>
      </c>
      <c r="F1157" s="46" t="str">
        <f>IF(OR(Ações!$N1157&lt;0,Ações!$M1157&lt;0),"",(22.5*Ações!$M1157*Ações!$N1157)^0.5)</f>
        <v/>
      </c>
      <c r="G1157" s="47">
        <f>IFERROR((Ações!$H1157-Ações!$K1157)/Ações!$H1157,0)</f>
        <v>0</v>
      </c>
      <c r="H1157" s="48">
        <f>IFERROR(Ações!$I1157/(Ações!$P1157-Table_1[[#This Row],[CAGR LUCRO 5A]]),0)</f>
        <v>0</v>
      </c>
      <c r="I1157" s="48">
        <f>IF(Ações!$S1157&lt;0,"",Ações!$O1157*(1+Ações!$S1157))</f>
        <v>0</v>
      </c>
      <c r="J1157" s="49">
        <f>IFERROR(IF(Ações!$B1157="","",(VLOOKUP(Table_1[[#This Row],[AÇÕES]],'Dados Status Invest STOCKS'!A1143:AD1758,4)/Table_1[[#This Row],[LPA]]))/100,0)</f>
        <v>1.003370786516854E-2</v>
      </c>
      <c r="K1157" s="64">
        <f>IFERROR(IF(Ações!$B1157="","",VLOOKUP(Table_1[[#This Row],[AÇÕES]],'Dados Status Invest STOCKS'!A1143:AD1758,2)),0)</f>
        <v>79.41</v>
      </c>
      <c r="L1157" s="65">
        <f>IFERROR(IF(Ações!$B1157="","",VLOOKUP(Table_1[[#This Row],[AÇÕES]],'Dados Status Invest STOCKS'!A1143:AD1758,3)/100),0)</f>
        <v>0</v>
      </c>
      <c r="M1157" s="66">
        <f>IFERROR(IF(Ações!$B1157="","",VLOOKUP(Table_1[[#This Row],[AÇÕES]],'Dados Status Invest STOCKS'!A1143:AD1758,28)),0)</f>
        <v>-8.9</v>
      </c>
      <c r="N1157" s="66">
        <f>IFERROR(IF(Ações!$B1157="","",VLOOKUP(Table_1[[#This Row],[AÇÕES]],'Dados Status Invest STOCKS'!A1143:AD1758,27)),0)</f>
        <v>28.34</v>
      </c>
      <c r="O1157" s="66">
        <f>IFERROR(IF(Ações!$L1157="","",Ações!$K1157*Ações!$L1157),0)</f>
        <v>0</v>
      </c>
      <c r="P1157" s="67">
        <f t="shared" si="17"/>
        <v>0.06</v>
      </c>
      <c r="Q1157" s="67">
        <f>IFERROR(Ações!$O1157/Ações!$M1157,0)</f>
        <v>0</v>
      </c>
      <c r="R1157" s="67">
        <f>IFERROR(IF(Ações!$B1157="","",VLOOKUP(Table_1[[#This Row],[AÇÕES]],'Dados Status Invest STOCKS'!A1143:AD1758,18)/100),0)</f>
        <v>-0.31390000000000001</v>
      </c>
      <c r="S1157" s="65">
        <f>IFERROR(IF(Ações!$B1157="","",VLOOKUP(Table_1[[#This Row],[AÇÕES]],'Dados Status Invest STOCKS'!A1143:AD1758,25)/100),0)</f>
        <v>0</v>
      </c>
      <c r="T1157" s="67">
        <f>(1-Ações!$Q1157)*Ações!$R1157</f>
        <v>-0.31390000000000001</v>
      </c>
      <c r="U1157" s="68">
        <f>IF(Ações!$S1157=0,Ações!$T1157,IF(Ações!$T1157=0,Ações!$S1157,AVERAGE(Ações!$S1157,Ações!$T1157)))</f>
        <v>-0.31390000000000001</v>
      </c>
    </row>
    <row r="1158" spans="2:21" ht="15" customHeight="1" x14ac:dyDescent="0.2">
      <c r="B1158" s="63" t="str">
        <f>IFERROR('Dados Status Invest STOCKS'!A1145,"-")</f>
        <v>CPAC</v>
      </c>
      <c r="C1158" s="45">
        <f>IFERROR((Ações!$D1158-Ações!$K1158)/Ações!$D1158,0)</f>
        <v>0.61538461538461542</v>
      </c>
      <c r="D1158" s="46">
        <f>(Ações!$O1158)/0.06</f>
        <v>16.302</v>
      </c>
      <c r="E1158" s="47">
        <f>IFERROR((Ações!$F1158-Ações!$K1158)/Ações!$F1158,0)</f>
        <v>-4.0689945632593583</v>
      </c>
      <c r="F1158" s="46">
        <f>IF(OR(Ações!$N1158&lt;0,Ações!$M1158&lt;0),"",(22.5*Ações!$M1158*Ações!$N1158)^0.5)</f>
        <v>1.2369316876852983</v>
      </c>
      <c r="G1158" s="47">
        <f>IFERROR((Ações!$H1158-Ações!$K1158)/Ações!$H1158,0)</f>
        <v>0</v>
      </c>
      <c r="H1158" s="48">
        <f>IFERROR(Ações!$I1158/(Ações!$P1158-Table_1[[#This Row],[CAGR LUCRO 5A]]),0)</f>
        <v>0</v>
      </c>
      <c r="I1158" s="48" t="str">
        <f>IF(Ações!$S1158&lt;0,"",Ações!$O1158*(1+Ações!$S1158))</f>
        <v/>
      </c>
      <c r="J1158" s="49">
        <f>IFERROR(IF(Ações!$B1158="","",(VLOOKUP(Table_1[[#This Row],[AÇÕES]],'Dados Status Invest STOCKS'!A1144:AD1759,4)/Table_1[[#This Row],[LPA]]))/100,0)</f>
        <v>6.2609999999999992</v>
      </c>
      <c r="K1158" s="64">
        <f>IFERROR(IF(Ações!$B1158="","",VLOOKUP(Table_1[[#This Row],[AÇÕES]],'Dados Status Invest STOCKS'!A1144:AD1759,2)),0)</f>
        <v>6.27</v>
      </c>
      <c r="L1158" s="65">
        <f>IFERROR(IF(Ações!$B1158="","",VLOOKUP(Table_1[[#This Row],[AÇÕES]],'Dados Status Invest STOCKS'!A1144:AD1759,3)/100),0)</f>
        <v>0.156</v>
      </c>
      <c r="M1158" s="66">
        <f>IFERROR(IF(Ações!$B1158="","",VLOOKUP(Table_1[[#This Row],[AÇÕES]],'Dados Status Invest STOCKS'!A1144:AD1759,28)),0)</f>
        <v>0.1</v>
      </c>
      <c r="N1158" s="66">
        <f>IFERROR(IF(Ações!$B1158="","",VLOOKUP(Table_1[[#This Row],[AÇÕES]],'Dados Status Invest STOCKS'!A1144:AD1759,27)),0)</f>
        <v>0.68</v>
      </c>
      <c r="O1158" s="66">
        <f>IFERROR(IF(Ações!$L1158="","",Ações!$K1158*Ações!$L1158),0)</f>
        <v>0.97811999999999988</v>
      </c>
      <c r="P1158" s="67">
        <f t="shared" si="17"/>
        <v>0.06</v>
      </c>
      <c r="Q1158" s="67">
        <f>IFERROR(Ações!$O1158/Ações!$M1158,0)</f>
        <v>9.7811999999999983</v>
      </c>
      <c r="R1158" s="67">
        <f>IFERROR(IF(Ações!$B1158="","",VLOOKUP(Table_1[[#This Row],[AÇÕES]],'Dados Status Invest STOCKS'!A1144:AD1759,18)/100),0)</f>
        <v>0.14760000000000001</v>
      </c>
      <c r="S1158" s="65">
        <f>IFERROR(IF(Ações!$B1158="","",VLOOKUP(Table_1[[#This Row],[AÇÕES]],'Dados Status Invest STOCKS'!A1144:AD1759,25)/100),0)</f>
        <v>-0.25280000000000002</v>
      </c>
      <c r="T1158" s="67">
        <f>(1-Ações!$Q1158)*Ações!$R1158</f>
        <v>-1.2961051199999998</v>
      </c>
      <c r="U1158" s="68">
        <f>IF(Ações!$S1158=0,Ações!$T1158,IF(Ações!$T1158=0,Ações!$S1158,AVERAGE(Ações!$S1158,Ações!$T1158)))</f>
        <v>-0.77445255999999985</v>
      </c>
    </row>
    <row r="1159" spans="2:21" ht="15" customHeight="1" x14ac:dyDescent="0.2">
      <c r="B1159" s="63" t="str">
        <f>IFERROR('Dados Status Invest STOCKS'!A1146,"-")</f>
        <v>CPAH</v>
      </c>
      <c r="C1159" s="45">
        <f>IFERROR((Ações!$D1159-Ações!$K1159)/Ações!$D1159,0)</f>
        <v>0</v>
      </c>
      <c r="D1159" s="46">
        <f>(Ações!$O1159)/0.06</f>
        <v>0</v>
      </c>
      <c r="E1159" s="47">
        <f>IFERROR((Ações!$F1159-Ações!$K1159)/Ações!$F1159,0)</f>
        <v>0</v>
      </c>
      <c r="F1159" s="46" t="str">
        <f>IF(OR(Ações!$N1159&lt;0,Ações!$M1159&lt;0),"",(22.5*Ações!$M1159*Ações!$N1159)^0.5)</f>
        <v/>
      </c>
      <c r="G1159" s="47">
        <f>IFERROR((Ações!$H1159-Ações!$K1159)/Ações!$H1159,0)</f>
        <v>0</v>
      </c>
      <c r="H1159" s="48">
        <f>IFERROR(Ações!$I1159/(Ações!$P1159-Table_1[[#This Row],[CAGR LUCRO 5A]]),0)</f>
        <v>0</v>
      </c>
      <c r="I1159" s="48">
        <f>IF(Ações!$S1159&lt;0,"",Ações!$O1159*(1+Ações!$S1159))</f>
        <v>0</v>
      </c>
      <c r="J1159" s="49">
        <f>IFERROR(IF(Ações!$B1159="","",(VLOOKUP(Table_1[[#This Row],[AÇÕES]],'Dados Status Invest STOCKS'!A1145:AD1760,4)/Table_1[[#This Row],[LPA]]))/100,0)</f>
        <v>79.105000000000004</v>
      </c>
      <c r="K1159" s="64">
        <f>IFERROR(IF(Ações!$B1159="","",VLOOKUP(Table_1[[#This Row],[AÇÕES]],'Dados Status Invest STOCKS'!A1145:AD1760,2)),0)</f>
        <v>3.48</v>
      </c>
      <c r="L1159" s="65">
        <f>IFERROR(IF(Ações!$B1159="","",VLOOKUP(Table_1[[#This Row],[AÇÕES]],'Dados Status Invest STOCKS'!A1145:AD1760,3)/100),0)</f>
        <v>0</v>
      </c>
      <c r="M1159" s="66">
        <f>IFERROR(IF(Ações!$B1159="","",VLOOKUP(Table_1[[#This Row],[AÇÕES]],'Dados Status Invest STOCKS'!A1145:AD1760,28)),0)</f>
        <v>-0.02</v>
      </c>
      <c r="N1159" s="66">
        <f>IFERROR(IF(Ações!$B1159="","",VLOOKUP(Table_1[[#This Row],[AÇÕES]],'Dados Status Invest STOCKS'!A1145:AD1760,27)),0)</f>
        <v>0.56000000000000005</v>
      </c>
      <c r="O1159" s="66">
        <f>IFERROR(IF(Ações!$L1159="","",Ações!$K1159*Ações!$L1159),0)</f>
        <v>0</v>
      </c>
      <c r="P1159" s="67">
        <f t="shared" si="17"/>
        <v>0.06</v>
      </c>
      <c r="Q1159" s="67">
        <f>IFERROR(Ações!$O1159/Ações!$M1159,0)</f>
        <v>0</v>
      </c>
      <c r="R1159" s="67">
        <f>IFERROR(IF(Ações!$B1159="","",VLOOKUP(Table_1[[#This Row],[AÇÕES]],'Dados Status Invest STOCKS'!A1145:AD1760,18)/100),0)</f>
        <v>-3.8900000000000004E-2</v>
      </c>
      <c r="S1159" s="65">
        <f>IFERROR(IF(Ações!$B1159="","",VLOOKUP(Table_1[[#This Row],[AÇÕES]],'Dados Status Invest STOCKS'!A1145:AD1760,25)/100),0)</f>
        <v>0</v>
      </c>
      <c r="T1159" s="67">
        <f>(1-Ações!$Q1159)*Ações!$R1159</f>
        <v>-3.8900000000000004E-2</v>
      </c>
      <c r="U1159" s="68">
        <f>IF(Ações!$S1159=0,Ações!$T1159,IF(Ações!$T1159=0,Ações!$S1159,AVERAGE(Ações!$S1159,Ações!$T1159)))</f>
        <v>-3.8900000000000004E-2</v>
      </c>
    </row>
    <row r="1160" spans="2:21" ht="15" customHeight="1" x14ac:dyDescent="0.2">
      <c r="B1160" s="63" t="str">
        <f>IFERROR('Dados Status Invest STOCKS'!A1147,"-")</f>
        <v>CPB</v>
      </c>
      <c r="C1160" s="45">
        <f>IFERROR((Ações!$D1160-Ações!$K1160)/Ações!$D1160,0)</f>
        <v>-0.83486238532110091</v>
      </c>
      <c r="D1160" s="46">
        <f>(Ações!$O1160)/0.06</f>
        <v>24.699400000000001</v>
      </c>
      <c r="E1160" s="47">
        <f>IFERROR((Ações!$F1160-Ações!$K1160)/Ações!$F1160,0)</f>
        <v>-0.64156357976720468</v>
      </c>
      <c r="F1160" s="46">
        <f>IF(OR(Ações!$N1160&lt;0,Ações!$M1160&lt;0),"",(22.5*Ações!$M1160*Ações!$N1160)^0.5)</f>
        <v>27.60782497771239</v>
      </c>
      <c r="G1160" s="47">
        <f>IFERROR((Ações!$H1160-Ações!$K1160)/Ações!$H1160,0)</f>
        <v>2.6950104016956642</v>
      </c>
      <c r="H1160" s="48">
        <f>IFERROR(Ações!$I1160/(Ações!$P1160-Table_1[[#This Row],[CAGR LUCRO 5A]]),0)</f>
        <v>-26.737299048231513</v>
      </c>
      <c r="I1160" s="48">
        <f>IF(Ações!$S1160&lt;0,"",Ações!$O1160*(1+Ações!$S1160))</f>
        <v>1.6630600008000003</v>
      </c>
      <c r="J1160" s="49">
        <f>IFERROR(IF(Ações!$B1160="","",(VLOOKUP(Table_1[[#This Row],[AÇÕES]],'Dados Status Invest STOCKS'!A1146:AD1761,4)/Table_1[[#This Row],[LPA]]))/100,0)</f>
        <v>4.5348101265822782E-2</v>
      </c>
      <c r="K1160" s="64">
        <f>IFERROR(IF(Ações!$B1160="","",VLOOKUP(Table_1[[#This Row],[AÇÕES]],'Dados Status Invest STOCKS'!A1146:AD1761,2)),0)</f>
        <v>45.32</v>
      </c>
      <c r="L1160" s="65">
        <f>IFERROR(IF(Ações!$B1160="","",VLOOKUP(Table_1[[#This Row],[AÇÕES]],'Dados Status Invest STOCKS'!A1146:AD1761,3)/100),0)</f>
        <v>3.27E-2</v>
      </c>
      <c r="M1160" s="66">
        <f>IFERROR(IF(Ações!$B1160="","",VLOOKUP(Table_1[[#This Row],[AÇÕES]],'Dados Status Invest STOCKS'!A1146:AD1761,28)),0)</f>
        <v>3.16</v>
      </c>
      <c r="N1160" s="66">
        <f>IFERROR(IF(Ações!$B1160="","",VLOOKUP(Table_1[[#This Row],[AÇÕES]],'Dados Status Invest STOCKS'!A1146:AD1761,27)),0)</f>
        <v>10.72</v>
      </c>
      <c r="O1160" s="66">
        <f>IFERROR(IF(Ações!$L1160="","",Ações!$K1160*Ações!$L1160),0)</f>
        <v>1.4819640000000001</v>
      </c>
      <c r="P1160" s="67">
        <f t="shared" si="17"/>
        <v>0.06</v>
      </c>
      <c r="Q1160" s="67">
        <f>IFERROR(Ações!$O1160/Ações!$M1160,0)</f>
        <v>0.46897594936708858</v>
      </c>
      <c r="R1160" s="67">
        <f>IFERROR(IF(Ações!$B1160="","",VLOOKUP(Table_1[[#This Row],[AÇÕES]],'Dados Status Invest STOCKS'!A1146:AD1761,18)/100),0)</f>
        <v>0.2949</v>
      </c>
      <c r="S1160" s="65">
        <f>IFERROR(IF(Ações!$B1160="","",VLOOKUP(Table_1[[#This Row],[AÇÕES]],'Dados Status Invest STOCKS'!A1146:AD1761,25)/100),0)</f>
        <v>0.1222</v>
      </c>
      <c r="T1160" s="67">
        <f>(1-Ações!$Q1160)*Ações!$R1160</f>
        <v>0.15659899253164555</v>
      </c>
      <c r="U1160" s="68">
        <f>IF(Ações!$S1160=0,Ações!$T1160,IF(Ações!$T1160=0,Ações!$S1160,AVERAGE(Ações!$S1160,Ações!$T1160)))</f>
        <v>0.13939949626582276</v>
      </c>
    </row>
    <row r="1161" spans="2:21" ht="15" customHeight="1" x14ac:dyDescent="0.2">
      <c r="B1161" s="63" t="str">
        <f>IFERROR('Dados Status Invest STOCKS'!A1148,"-")</f>
        <v>CPE</v>
      </c>
      <c r="C1161" s="45">
        <f>IFERROR((Ações!$D1161-Ações!$K1161)/Ações!$D1161,0)</f>
        <v>0</v>
      </c>
      <c r="D1161" s="46">
        <f>(Ações!$O1161)/0.06</f>
        <v>0</v>
      </c>
      <c r="E1161" s="47">
        <f>IFERROR((Ações!$F1161-Ações!$K1161)/Ações!$F1161,0)</f>
        <v>0</v>
      </c>
      <c r="F1161" s="46" t="str">
        <f>IF(OR(Ações!$N1161&lt;0,Ações!$M1161&lt;0),"",(22.5*Ações!$M1161*Ações!$N1161)^0.5)</f>
        <v/>
      </c>
      <c r="G1161" s="47">
        <f>IFERROR((Ações!$H1161-Ações!$K1161)/Ações!$H1161,0)</f>
        <v>0</v>
      </c>
      <c r="H1161" s="48">
        <f>IFERROR(Ações!$I1161/(Ações!$P1161-Table_1[[#This Row],[CAGR LUCRO 5A]]),0)</f>
        <v>0</v>
      </c>
      <c r="I1161" s="48">
        <f>IF(Ações!$S1161&lt;0,"",Ações!$O1161*(1+Ações!$S1161))</f>
        <v>0</v>
      </c>
      <c r="J1161" s="49">
        <f>IFERROR(IF(Ações!$B1161="","",(VLOOKUP(Table_1[[#This Row],[AÇÕES]],'Dados Status Invest STOCKS'!A1147:AD1762,4)/Table_1[[#This Row],[LPA]]))/100,0)</f>
        <v>1.0274170274170276E-2</v>
      </c>
      <c r="K1161" s="64">
        <f>IFERROR(IF(Ações!$B1161="","",VLOOKUP(Table_1[[#This Row],[AÇÕES]],'Dados Status Invest STOCKS'!A1147:AD1762,2)),0)</f>
        <v>49.35</v>
      </c>
      <c r="L1161" s="65">
        <f>IFERROR(IF(Ações!$B1161="","",VLOOKUP(Table_1[[#This Row],[AÇÕES]],'Dados Status Invest STOCKS'!A1147:AD1762,3)/100),0)</f>
        <v>0</v>
      </c>
      <c r="M1161" s="66">
        <f>IFERROR(IF(Ações!$B1161="","",VLOOKUP(Table_1[[#This Row],[AÇÕES]],'Dados Status Invest STOCKS'!A1147:AD1762,28)),0)</f>
        <v>-6.93</v>
      </c>
      <c r="N1161" s="66">
        <f>IFERROR(IF(Ações!$B1161="","",VLOOKUP(Table_1[[#This Row],[AÇÕES]],'Dados Status Invest STOCKS'!A1147:AD1762,27)),0)</f>
        <v>15.21</v>
      </c>
      <c r="O1161" s="66">
        <f>IFERROR(IF(Ações!$L1161="","",Ações!$K1161*Ações!$L1161),0)</f>
        <v>0</v>
      </c>
      <c r="P1161" s="67">
        <f t="shared" si="17"/>
        <v>0.06</v>
      </c>
      <c r="Q1161" s="67">
        <f>IFERROR(Ações!$O1161/Ações!$M1161,0)</f>
        <v>0</v>
      </c>
      <c r="R1161" s="67">
        <f>IFERROR(IF(Ações!$B1161="","",VLOOKUP(Table_1[[#This Row],[AÇÕES]],'Dados Status Invest STOCKS'!A1147:AD1762,18)/100),0)</f>
        <v>-0.45579999999999998</v>
      </c>
      <c r="S1161" s="65">
        <f>IFERROR(IF(Ações!$B1161="","",VLOOKUP(Table_1[[#This Row],[AÇÕES]],'Dados Status Invest STOCKS'!A1147:AD1762,25)/100),0)</f>
        <v>0</v>
      </c>
      <c r="T1161" s="67">
        <f>(1-Ações!$Q1161)*Ações!$R1161</f>
        <v>-0.45579999999999998</v>
      </c>
      <c r="U1161" s="68">
        <f>IF(Ações!$S1161=0,Ações!$T1161,IF(Ações!$T1161=0,Ações!$S1161,AVERAGE(Ações!$S1161,Ações!$T1161)))</f>
        <v>-0.45579999999999998</v>
      </c>
    </row>
    <row r="1162" spans="2:21" ht="15" customHeight="1" x14ac:dyDescent="0.2">
      <c r="B1162" s="63" t="str">
        <f>IFERROR('Dados Status Invest STOCKS'!A1149,"-")</f>
        <v>CPF</v>
      </c>
      <c r="C1162" s="45">
        <f>IFERROR((Ações!$D1162-Ações!$K1162)/Ações!$D1162,0)</f>
        <v>-0.84615384615384615</v>
      </c>
      <c r="D1162" s="46">
        <f>(Ações!$O1162)/0.06</f>
        <v>16.000833333333333</v>
      </c>
      <c r="E1162" s="47">
        <f>IFERROR((Ações!$F1162-Ações!$K1162)/Ações!$F1162,0)</f>
        <v>0.11441564350855161</v>
      </c>
      <c r="F1162" s="46">
        <f>IF(OR(Ações!$N1162&lt;0,Ações!$M1162&lt;0),"",(22.5*Ações!$M1162*Ações!$N1162)^0.5)</f>
        <v>33.356506112001597</v>
      </c>
      <c r="G1162" s="47">
        <f>IFERROR((Ações!$H1162-Ações!$K1162)/Ações!$H1162,0)</f>
        <v>0</v>
      </c>
      <c r="H1162" s="48">
        <f>IFERROR(Ações!$I1162/(Ações!$P1162-Table_1[[#This Row],[CAGR LUCRO 5A]]),0)</f>
        <v>0</v>
      </c>
      <c r="I1162" s="48" t="str">
        <f>IF(Ações!$S1162&lt;0,"",Ações!$O1162*(1+Ações!$S1162))</f>
        <v/>
      </c>
      <c r="J1162" s="49">
        <f>IFERROR(IF(Ações!$B1162="","",(VLOOKUP(Table_1[[#This Row],[AÇÕES]],'Dados Status Invest STOCKS'!A1148:AD1763,4)/Table_1[[#This Row],[LPA]]))/100,0)</f>
        <v>4.759036144578313E-2</v>
      </c>
      <c r="K1162" s="64">
        <f>IFERROR(IF(Ações!$B1162="","",VLOOKUP(Table_1[[#This Row],[AÇÕES]],'Dados Status Invest STOCKS'!A1148:AD1763,2)),0)</f>
        <v>29.54</v>
      </c>
      <c r="L1162" s="65">
        <f>IFERROR(IF(Ações!$B1162="","",VLOOKUP(Table_1[[#This Row],[AÇÕES]],'Dados Status Invest STOCKS'!A1148:AD1763,3)/100),0)</f>
        <v>3.2500000000000001E-2</v>
      </c>
      <c r="M1162" s="66">
        <f>IFERROR(IF(Ações!$B1162="","",VLOOKUP(Table_1[[#This Row],[AÇÕES]],'Dados Status Invest STOCKS'!A1148:AD1763,28)),0)</f>
        <v>2.4900000000000002</v>
      </c>
      <c r="N1162" s="66">
        <f>IFERROR(IF(Ações!$B1162="","",VLOOKUP(Table_1[[#This Row],[AÇÕES]],'Dados Status Invest STOCKS'!A1148:AD1763,27)),0)</f>
        <v>19.86</v>
      </c>
      <c r="O1162" s="66">
        <f>IFERROR(IF(Ações!$L1162="","",Ações!$K1162*Ações!$L1162),0)</f>
        <v>0.96004999999999996</v>
      </c>
      <c r="P1162" s="67">
        <f t="shared" si="17"/>
        <v>0.06</v>
      </c>
      <c r="Q1162" s="67">
        <f>IFERROR(Ações!$O1162/Ações!$M1162,0)</f>
        <v>0.3855622489959839</v>
      </c>
      <c r="R1162" s="67">
        <f>IFERROR(IF(Ações!$B1162="","",VLOOKUP(Table_1[[#This Row],[AÇÕES]],'Dados Status Invest STOCKS'!A1148:AD1763,18)/100),0)</f>
        <v>0.12560000000000002</v>
      </c>
      <c r="S1162" s="65">
        <f>IFERROR(IF(Ações!$B1162="","",VLOOKUP(Table_1[[#This Row],[AÇÕES]],'Dados Status Invest STOCKS'!A1148:AD1763,25)/100),0)</f>
        <v>-4.07E-2</v>
      </c>
      <c r="T1162" s="67">
        <f>(1-Ações!$Q1162)*Ações!$R1162</f>
        <v>7.7173381526104437E-2</v>
      </c>
      <c r="U1162" s="68">
        <f>IF(Ações!$S1162=0,Ações!$T1162,IF(Ações!$T1162=0,Ações!$S1162,AVERAGE(Ações!$S1162,Ações!$T1162)))</f>
        <v>1.8236690763052218E-2</v>
      </c>
    </row>
    <row r="1163" spans="2:21" ht="15" customHeight="1" x14ac:dyDescent="0.2">
      <c r="B1163" s="63" t="str">
        <f>IFERROR('Dados Status Invest STOCKS'!A1150,"-")</f>
        <v>CPG</v>
      </c>
      <c r="C1163" s="45">
        <f>IFERROR((Ações!$D1163-Ações!$K1163)/Ações!$D1163,0)</f>
        <v>-12.636363636363635</v>
      </c>
      <c r="D1163" s="46">
        <f>(Ações!$O1163)/0.06</f>
        <v>0.44880000000000003</v>
      </c>
      <c r="E1163" s="47">
        <f>IFERROR((Ações!$F1163-Ações!$K1163)/Ações!$F1163,0)</f>
        <v>0.72254205343960587</v>
      </c>
      <c r="F1163" s="46">
        <f>IF(OR(Ações!$N1163&lt;0,Ações!$M1163&lt;0),"",(22.5*Ações!$M1163*Ações!$N1163)^0.5)</f>
        <v>22.057396718561328</v>
      </c>
      <c r="G1163" s="47">
        <f>IFERROR((Ações!$H1163-Ações!$K1163)/Ações!$H1163,0)</f>
        <v>-12.636363636363635</v>
      </c>
      <c r="H1163" s="48">
        <f>IFERROR(Ações!$I1163/(Ações!$P1163-Table_1[[#This Row],[CAGR LUCRO 5A]]),0)</f>
        <v>0.44880000000000003</v>
      </c>
      <c r="I1163" s="48">
        <f>IF(Ações!$S1163&lt;0,"",Ações!$O1163*(1+Ações!$S1163))</f>
        <v>2.6928000000000001E-2</v>
      </c>
      <c r="J1163" s="49">
        <f>IFERROR(IF(Ações!$B1163="","",(VLOOKUP(Table_1[[#This Row],[AÇÕES]],'Dados Status Invest STOCKS'!A1149:AD1764,4)/Table_1[[#This Row],[LPA]]))/100,0)</f>
        <v>7.0169491525423726E-3</v>
      </c>
      <c r="K1163" s="64">
        <f>IFERROR(IF(Ações!$B1163="","",VLOOKUP(Table_1[[#This Row],[AÇÕES]],'Dados Status Invest STOCKS'!A1149:AD1764,2)),0)</f>
        <v>6.12</v>
      </c>
      <c r="L1163" s="65">
        <f>IFERROR(IF(Ações!$B1163="","",VLOOKUP(Table_1[[#This Row],[AÇÕES]],'Dados Status Invest STOCKS'!A1149:AD1764,3)/100),0)</f>
        <v>4.4000000000000003E-3</v>
      </c>
      <c r="M1163" s="66">
        <f>IFERROR(IF(Ações!$B1163="","",VLOOKUP(Table_1[[#This Row],[AÇÕES]],'Dados Status Invest STOCKS'!A1149:AD1764,28)),0)</f>
        <v>2.95</v>
      </c>
      <c r="N1163" s="66">
        <f>IFERROR(IF(Ações!$B1163="","",VLOOKUP(Table_1[[#This Row],[AÇÕES]],'Dados Status Invest STOCKS'!A1149:AD1764,27)),0)</f>
        <v>7.33</v>
      </c>
      <c r="O1163" s="66">
        <f>IFERROR(IF(Ações!$L1163="","",Ações!$K1163*Ações!$L1163),0)</f>
        <v>2.6928000000000001E-2</v>
      </c>
      <c r="P1163" s="67">
        <f t="shared" si="17"/>
        <v>0.06</v>
      </c>
      <c r="Q1163" s="67">
        <f>IFERROR(Ações!$O1163/Ações!$M1163,0)</f>
        <v>9.1281355932203382E-3</v>
      </c>
      <c r="R1163" s="67">
        <f>IFERROR(IF(Ações!$B1163="","",VLOOKUP(Table_1[[#This Row],[AÇÕES]],'Dados Status Invest STOCKS'!A1149:AD1764,18)/100),0)</f>
        <v>0.40299999999999997</v>
      </c>
      <c r="S1163" s="65">
        <f>IFERROR(IF(Ações!$B1163="","",VLOOKUP(Table_1[[#This Row],[AÇÕES]],'Dados Status Invest STOCKS'!A1149:AD1764,25)/100),0)</f>
        <v>0</v>
      </c>
      <c r="T1163" s="67">
        <f>(1-Ações!$Q1163)*Ações!$R1163</f>
        <v>0.39932136135593216</v>
      </c>
      <c r="U1163" s="68">
        <f>IF(Ações!$S1163=0,Ações!$T1163,IF(Ações!$T1163=0,Ações!$S1163,AVERAGE(Ações!$S1163,Ações!$T1163)))</f>
        <v>0.39932136135593216</v>
      </c>
    </row>
    <row r="1164" spans="2:21" ht="15" customHeight="1" x14ac:dyDescent="0.2">
      <c r="B1164" s="63" t="str">
        <f>IFERROR('Dados Status Invest STOCKS'!A1151,"-")</f>
        <v>CPHC</v>
      </c>
      <c r="C1164" s="45">
        <f>IFERROR((Ações!$D1164-Ações!$K1164)/Ações!$D1164,0)</f>
        <v>-13.999999999999996</v>
      </c>
      <c r="D1164" s="46">
        <f>(Ações!$O1164)/0.06</f>
        <v>1.1673333333333336</v>
      </c>
      <c r="E1164" s="47">
        <f>IFERROR((Ações!$F1164-Ações!$K1164)/Ações!$F1164,0)</f>
        <v>-1.3136140648589149E-2</v>
      </c>
      <c r="F1164" s="46">
        <f>IF(OR(Ações!$N1164&lt;0,Ações!$M1164&lt;0),"",(22.5*Ações!$M1164*Ações!$N1164)^0.5)</f>
        <v>17.282968495024228</v>
      </c>
      <c r="G1164" s="47">
        <f>IFERROR((Ações!$H1164-Ações!$K1164)/Ações!$H1164,0)</f>
        <v>0</v>
      </c>
      <c r="H1164" s="48">
        <f>IFERROR(Ações!$I1164/(Ações!$P1164-Table_1[[#This Row],[CAGR LUCRO 5A]]),0)</f>
        <v>0</v>
      </c>
      <c r="I1164" s="48" t="str">
        <f>IF(Ações!$S1164&lt;0,"",Ações!$O1164*(1+Ações!$S1164))</f>
        <v/>
      </c>
      <c r="J1164" s="49">
        <f>IFERROR(IF(Ações!$B1164="","",(VLOOKUP(Table_1[[#This Row],[AÇÕES]],'Dados Status Invest STOCKS'!A1150:AD1765,4)/Table_1[[#This Row],[LPA]]))/100,0)</f>
        <v>0.14234234234234233</v>
      </c>
      <c r="K1164" s="64">
        <f>IFERROR(IF(Ações!$B1164="","",VLOOKUP(Table_1[[#This Row],[AÇÕES]],'Dados Status Invest STOCKS'!A1150:AD1765,2)),0)</f>
        <v>17.510000000000002</v>
      </c>
      <c r="L1164" s="65">
        <f>IFERROR(IF(Ações!$B1164="","",VLOOKUP(Table_1[[#This Row],[AÇÕES]],'Dados Status Invest STOCKS'!A1150:AD1765,3)/100),0)</f>
        <v>4.0000000000000001E-3</v>
      </c>
      <c r="M1164" s="66">
        <f>IFERROR(IF(Ações!$B1164="","",VLOOKUP(Table_1[[#This Row],[AÇÕES]],'Dados Status Invest STOCKS'!A1150:AD1765,28)),0)</f>
        <v>1.1100000000000001</v>
      </c>
      <c r="N1164" s="66">
        <f>IFERROR(IF(Ações!$B1164="","",VLOOKUP(Table_1[[#This Row],[AÇÕES]],'Dados Status Invest STOCKS'!A1150:AD1765,27)),0)</f>
        <v>11.96</v>
      </c>
      <c r="O1164" s="66">
        <f>IFERROR(IF(Ações!$L1164="","",Ações!$K1164*Ações!$L1164),0)</f>
        <v>7.0040000000000005E-2</v>
      </c>
      <c r="P1164" s="67">
        <f t="shared" si="17"/>
        <v>0.06</v>
      </c>
      <c r="Q1164" s="67">
        <f>IFERROR(Ações!$O1164/Ações!$M1164,0)</f>
        <v>6.3099099099099096E-2</v>
      </c>
      <c r="R1164" s="67">
        <f>IFERROR(IF(Ações!$B1164="","",VLOOKUP(Table_1[[#This Row],[AÇÕES]],'Dados Status Invest STOCKS'!A1150:AD1765,18)/100),0)</f>
        <v>9.2699999999999991E-2</v>
      </c>
      <c r="S1164" s="65">
        <f>IFERROR(IF(Ações!$B1164="","",VLOOKUP(Table_1[[#This Row],[AÇÕES]],'Dados Status Invest STOCKS'!A1150:AD1765,25)/100),0)</f>
        <v>-0.17190000000000003</v>
      </c>
      <c r="T1164" s="67">
        <f>(1-Ações!$Q1164)*Ações!$R1164</f>
        <v>8.6850713513513506E-2</v>
      </c>
      <c r="U1164" s="68">
        <f>IF(Ações!$S1164=0,Ações!$T1164,IF(Ações!$T1164=0,Ações!$S1164,AVERAGE(Ações!$S1164,Ações!$T1164)))</f>
        <v>-4.252464324324326E-2</v>
      </c>
    </row>
    <row r="1165" spans="2:21" ht="15" customHeight="1" x14ac:dyDescent="0.2">
      <c r="B1165" s="63" t="str">
        <f>IFERROR('Dados Status Invest STOCKS'!A1152,"-")</f>
        <v>CPIX</v>
      </c>
      <c r="C1165" s="45">
        <f>IFERROR((Ações!$D1165-Ações!$K1165)/Ações!$D1165,0)</f>
        <v>0</v>
      </c>
      <c r="D1165" s="46">
        <f>(Ações!$O1165)/0.06</f>
        <v>0</v>
      </c>
      <c r="E1165" s="47">
        <f>IFERROR((Ações!$F1165-Ações!$K1165)/Ações!$F1165,0)</f>
        <v>0</v>
      </c>
      <c r="F1165" s="46" t="str">
        <f>IF(OR(Ações!$N1165&lt;0,Ações!$M1165&lt;0),"",(22.5*Ações!$M1165*Ações!$N1165)^0.5)</f>
        <v/>
      </c>
      <c r="G1165" s="47">
        <f>IFERROR((Ações!$H1165-Ações!$K1165)/Ações!$H1165,0)</f>
        <v>0</v>
      </c>
      <c r="H1165" s="48">
        <f>IFERROR(Ações!$I1165/(Ações!$P1165-Table_1[[#This Row],[CAGR LUCRO 5A]]),0)</f>
        <v>0</v>
      </c>
      <c r="I1165" s="48">
        <f>IF(Ações!$S1165&lt;0,"",Ações!$O1165*(1+Ações!$S1165))</f>
        <v>0</v>
      </c>
      <c r="J1165" s="49">
        <f>IFERROR(IF(Ações!$B1165="","",(VLOOKUP(Table_1[[#This Row],[AÇÕES]],'Dados Status Invest STOCKS'!A1151:AD1766,4)/Table_1[[#This Row],[LPA]]))/100,0)</f>
        <v>18.877500000000001</v>
      </c>
      <c r="K1165" s="64">
        <f>IFERROR(IF(Ações!$B1165="","",VLOOKUP(Table_1[[#This Row],[AÇÕES]],'Dados Status Invest STOCKS'!A1151:AD1766,2)),0)</f>
        <v>3.09</v>
      </c>
      <c r="L1165" s="65">
        <f>IFERROR(IF(Ações!$B1165="","",VLOOKUP(Table_1[[#This Row],[AÇÕES]],'Dados Status Invest STOCKS'!A1151:AD1766,3)/100),0)</f>
        <v>0</v>
      </c>
      <c r="M1165" s="66">
        <f>IFERROR(IF(Ações!$B1165="","",VLOOKUP(Table_1[[#This Row],[AÇÕES]],'Dados Status Invest STOCKS'!A1151:AD1766,28)),0)</f>
        <v>-0.04</v>
      </c>
      <c r="N1165" s="66">
        <f>IFERROR(IF(Ações!$B1165="","",VLOOKUP(Table_1[[#This Row],[AÇÕES]],'Dados Status Invest STOCKS'!A1151:AD1766,27)),0)</f>
        <v>3.16</v>
      </c>
      <c r="O1165" s="66">
        <f>IFERROR(IF(Ações!$L1165="","",Ações!$K1165*Ações!$L1165),0)</f>
        <v>0</v>
      </c>
      <c r="P1165" s="67">
        <f t="shared" si="17"/>
        <v>0.06</v>
      </c>
      <c r="Q1165" s="67">
        <f>IFERROR(Ações!$O1165/Ações!$M1165,0)</f>
        <v>0</v>
      </c>
      <c r="R1165" s="67">
        <f>IFERROR(IF(Ações!$B1165="","",VLOOKUP(Table_1[[#This Row],[AÇÕES]],'Dados Status Invest STOCKS'!A1151:AD1766,18)/100),0)</f>
        <v>-1.29E-2</v>
      </c>
      <c r="S1165" s="65">
        <f>IFERROR(IF(Ações!$B1165="","",VLOOKUP(Table_1[[#This Row],[AÇÕES]],'Dados Status Invest STOCKS'!A1151:AD1766,25)/100),0)</f>
        <v>0</v>
      </c>
      <c r="T1165" s="67">
        <f>(1-Ações!$Q1165)*Ações!$R1165</f>
        <v>-1.29E-2</v>
      </c>
      <c r="U1165" s="68">
        <f>IF(Ações!$S1165=0,Ações!$T1165,IF(Ações!$T1165=0,Ações!$S1165,AVERAGE(Ações!$S1165,Ações!$T1165)))</f>
        <v>-1.29E-2</v>
      </c>
    </row>
    <row r="1166" spans="2:21" ht="15" customHeight="1" x14ac:dyDescent="0.2">
      <c r="B1166" s="63" t="str">
        <f>IFERROR('Dados Status Invest STOCKS'!A1153,"-")</f>
        <v>CPK</v>
      </c>
      <c r="C1166" s="45">
        <f>IFERROR((Ações!$D1166-Ações!$K1166)/Ações!$D1166,0)</f>
        <v>-3.2553191489361706</v>
      </c>
      <c r="D1166" s="46">
        <f>(Ações!$O1166)/0.06</f>
        <v>31.337249999999997</v>
      </c>
      <c r="E1166" s="47">
        <f>IFERROR((Ações!$F1166-Ações!$K1166)/Ações!$F1166,0)</f>
        <v>-0.9811635818579868</v>
      </c>
      <c r="F1166" s="46">
        <f>IF(OR(Ações!$N1166&lt;0,Ações!$M1166&lt;0),"",(22.5*Ações!$M1166*Ações!$N1166)^0.5)</f>
        <v>67.308929571045766</v>
      </c>
      <c r="G1166" s="47">
        <f>IFERROR((Ações!$H1166-Ações!$K1166)/Ações!$H1166,0)</f>
        <v>4.6130906911163052</v>
      </c>
      <c r="H1166" s="48">
        <f>IFERROR(Ações!$I1166/(Ações!$P1166-Table_1[[#This Row],[CAGR LUCRO 5A]]),0)</f>
        <v>-36.907459956063271</v>
      </c>
      <c r="I1166" s="48">
        <f>IF(Ações!$S1166&lt;0,"",Ações!$O1166*(1+Ações!$S1166))</f>
        <v>2.1000344714999999</v>
      </c>
      <c r="J1166" s="49">
        <f>IFERROR(IF(Ações!$B1166="","",(VLOOKUP(Table_1[[#This Row],[AÇÕES]],'Dados Status Invest STOCKS'!A1152:AD1767,4)/Table_1[[#This Row],[LPA]]))/100,0)</f>
        <v>5.9851694915254237E-2</v>
      </c>
      <c r="K1166" s="64">
        <f>IFERROR(IF(Ações!$B1166="","",VLOOKUP(Table_1[[#This Row],[AÇÕES]],'Dados Status Invest STOCKS'!A1152:AD1767,2)),0)</f>
        <v>133.35</v>
      </c>
      <c r="L1166" s="65">
        <f>IFERROR(IF(Ações!$B1166="","",VLOOKUP(Table_1[[#This Row],[AÇÕES]],'Dados Status Invest STOCKS'!A1152:AD1767,3)/100),0)</f>
        <v>1.41E-2</v>
      </c>
      <c r="M1166" s="66">
        <f>IFERROR(IF(Ações!$B1166="","",VLOOKUP(Table_1[[#This Row],[AÇÕES]],'Dados Status Invest STOCKS'!A1152:AD1767,28)),0)</f>
        <v>4.72</v>
      </c>
      <c r="N1166" s="66">
        <f>IFERROR(IF(Ações!$B1166="","",VLOOKUP(Table_1[[#This Row],[AÇÕES]],'Dados Status Invest STOCKS'!A1152:AD1767,27)),0)</f>
        <v>42.66</v>
      </c>
      <c r="O1166" s="66">
        <f>IFERROR(IF(Ações!$L1166="","",Ações!$K1166*Ações!$L1166),0)</f>
        <v>1.8802349999999999</v>
      </c>
      <c r="P1166" s="67">
        <f t="shared" si="17"/>
        <v>0.06</v>
      </c>
      <c r="Q1166" s="67">
        <f>IFERROR(Ações!$O1166/Ações!$M1166,0)</f>
        <v>0.3983548728813559</v>
      </c>
      <c r="R1166" s="67">
        <f>IFERROR(IF(Ações!$B1166="","",VLOOKUP(Table_1[[#This Row],[AÇÕES]],'Dados Status Invest STOCKS'!A1152:AD1767,18)/100),0)</f>
        <v>0.11070000000000001</v>
      </c>
      <c r="S1166" s="65">
        <f>IFERROR(IF(Ações!$B1166="","",VLOOKUP(Table_1[[#This Row],[AÇÕES]],'Dados Status Invest STOCKS'!A1152:AD1767,25)/100),0)</f>
        <v>0.11689999999999999</v>
      </c>
      <c r="T1166" s="67">
        <f>(1-Ações!$Q1166)*Ações!$R1166</f>
        <v>6.6602115572033896E-2</v>
      </c>
      <c r="U1166" s="68">
        <f>IF(Ações!$S1166=0,Ações!$T1166,IF(Ações!$T1166=0,Ações!$S1166,AVERAGE(Ações!$S1166,Ações!$T1166)))</f>
        <v>9.1751057786016943E-2</v>
      </c>
    </row>
    <row r="1167" spans="2:21" ht="15" customHeight="1" x14ac:dyDescent="0.2">
      <c r="B1167" s="63" t="str">
        <f>IFERROR('Dados Status Invest STOCKS'!A1154,"-")</f>
        <v>CPLP</v>
      </c>
      <c r="C1167" s="45">
        <f>IFERROR((Ações!$D1167-Ações!$K1167)/Ações!$D1167,0)</f>
        <v>-1.2556390977443603</v>
      </c>
      <c r="D1167" s="46">
        <f>(Ações!$O1167)/0.06</f>
        <v>6.6766000000000014</v>
      </c>
      <c r="E1167" s="47">
        <f>IFERROR((Ações!$F1167-Ações!$K1167)/Ações!$F1167,0)</f>
        <v>0.63191598866460719</v>
      </c>
      <c r="F1167" s="46">
        <f>IF(OR(Ações!$N1167&lt;0,Ações!$M1167&lt;0),"",(22.5*Ações!$M1167*Ações!$N1167)^0.5)</f>
        <v>40.914572587282393</v>
      </c>
      <c r="G1167" s="47">
        <f>IFERROR((Ações!$H1167-Ações!$K1167)/Ações!$H1167,0)</f>
        <v>0</v>
      </c>
      <c r="H1167" s="48">
        <f>IFERROR(Ações!$I1167/(Ações!$P1167-Table_1[[#This Row],[CAGR LUCRO 5A]]),0)</f>
        <v>0</v>
      </c>
      <c r="I1167" s="48" t="str">
        <f>IF(Ações!$S1167&lt;0,"",Ações!$O1167*(1+Ações!$S1167))</f>
        <v/>
      </c>
      <c r="J1167" s="49">
        <f>IFERROR(IF(Ações!$B1167="","",(VLOOKUP(Table_1[[#This Row],[AÇÕES]],'Dados Status Invest STOCKS'!A1153:AD1768,4)/Table_1[[#This Row],[LPA]]))/100,0)</f>
        <v>1.539936102236422E-2</v>
      </c>
      <c r="K1167" s="64">
        <f>IFERROR(IF(Ações!$B1167="","",VLOOKUP(Table_1[[#This Row],[AÇÕES]],'Dados Status Invest STOCKS'!A1153:AD1768,2)),0)</f>
        <v>15.06</v>
      </c>
      <c r="L1167" s="65">
        <f>IFERROR(IF(Ações!$B1167="","",VLOOKUP(Table_1[[#This Row],[AÇÕES]],'Dados Status Invest STOCKS'!A1153:AD1768,3)/100),0)</f>
        <v>2.6600000000000002E-2</v>
      </c>
      <c r="M1167" s="66">
        <f>IFERROR(IF(Ações!$B1167="","",VLOOKUP(Table_1[[#This Row],[AÇÕES]],'Dados Status Invest STOCKS'!A1153:AD1768,28)),0)</f>
        <v>3.13</v>
      </c>
      <c r="N1167" s="66">
        <f>IFERROR(IF(Ações!$B1167="","",VLOOKUP(Table_1[[#This Row],[AÇÕES]],'Dados Status Invest STOCKS'!A1153:AD1768,27)),0)</f>
        <v>23.77</v>
      </c>
      <c r="O1167" s="66">
        <f>IFERROR(IF(Ações!$L1167="","",Ações!$K1167*Ações!$L1167),0)</f>
        <v>0.40059600000000006</v>
      </c>
      <c r="P1167" s="67">
        <f t="shared" ref="P1167:P1230" si="18">$U$6</f>
        <v>0.06</v>
      </c>
      <c r="Q1167" s="67">
        <f>IFERROR(Ações!$O1167/Ações!$M1167,0)</f>
        <v>0.12798594249201281</v>
      </c>
      <c r="R1167" s="67">
        <f>IFERROR(IF(Ações!$B1167="","",VLOOKUP(Table_1[[#This Row],[AÇÕES]],'Dados Status Invest STOCKS'!A1153:AD1768,18)/100),0)</f>
        <v>0.13159999999999999</v>
      </c>
      <c r="S1167" s="65">
        <f>IFERROR(IF(Ações!$B1167="","",VLOOKUP(Table_1[[#This Row],[AÇÕES]],'Dados Status Invest STOCKS'!A1153:AD1768,25)/100),0)</f>
        <v>-6.8099999999999994E-2</v>
      </c>
      <c r="T1167" s="67">
        <f>(1-Ações!$Q1167)*Ações!$R1167</f>
        <v>0.11475704996805111</v>
      </c>
      <c r="U1167" s="68">
        <f>IF(Ações!$S1167=0,Ações!$T1167,IF(Ações!$T1167=0,Ações!$S1167,AVERAGE(Ações!$S1167,Ações!$T1167)))</f>
        <v>2.3328524984025559E-2</v>
      </c>
    </row>
    <row r="1168" spans="2:21" ht="15" customHeight="1" x14ac:dyDescent="0.2">
      <c r="B1168" s="63" t="str">
        <f>IFERROR('Dados Status Invest STOCKS'!A1155,"-")</f>
        <v>CPNG</v>
      </c>
      <c r="C1168" s="45">
        <f>IFERROR((Ações!$D1168-Ações!$K1168)/Ações!$D1168,0)</f>
        <v>0</v>
      </c>
      <c r="D1168" s="46">
        <f>(Ações!$O1168)/0.06</f>
        <v>0</v>
      </c>
      <c r="E1168" s="47">
        <f>IFERROR((Ações!$F1168-Ações!$K1168)/Ações!$F1168,0)</f>
        <v>0</v>
      </c>
      <c r="F1168" s="46" t="str">
        <f>IF(OR(Ações!$N1168&lt;0,Ações!$M1168&lt;0),"",(22.5*Ações!$M1168*Ações!$N1168)^0.5)</f>
        <v/>
      </c>
      <c r="G1168" s="47">
        <f>IFERROR((Ações!$H1168-Ações!$K1168)/Ações!$H1168,0)</f>
        <v>0</v>
      </c>
      <c r="H1168" s="48">
        <f>IFERROR(Ações!$I1168/(Ações!$P1168-Table_1[[#This Row],[CAGR LUCRO 5A]]),0)</f>
        <v>0</v>
      </c>
      <c r="I1168" s="48">
        <f>IF(Ações!$S1168&lt;0,"",Ações!$O1168*(1+Ações!$S1168))</f>
        <v>0</v>
      </c>
      <c r="J1168" s="49">
        <f>IFERROR(IF(Ações!$B1168="","",(VLOOKUP(Table_1[[#This Row],[AÇÕES]],'Dados Status Invest STOCKS'!A1154:AD1769,4)/Table_1[[#This Row],[LPA]]))/100,0)</f>
        <v>0.45093749999999999</v>
      </c>
      <c r="K1168" s="64">
        <f>IFERROR(IF(Ações!$B1168="","",VLOOKUP(Table_1[[#This Row],[AÇÕES]],'Dados Status Invest STOCKS'!A1154:AD1769,2)),0)</f>
        <v>18.350000000000001</v>
      </c>
      <c r="L1168" s="65">
        <f>IFERROR(IF(Ações!$B1168="","",VLOOKUP(Table_1[[#This Row],[AÇÕES]],'Dados Status Invest STOCKS'!A1154:AD1769,3)/100),0)</f>
        <v>0</v>
      </c>
      <c r="M1168" s="66">
        <f>IFERROR(IF(Ações!$B1168="","",VLOOKUP(Table_1[[#This Row],[AÇÕES]],'Dados Status Invest STOCKS'!A1154:AD1769,28)),0)</f>
        <v>-0.64</v>
      </c>
      <c r="N1168" s="66">
        <f>IFERROR(IF(Ações!$B1168="","",VLOOKUP(Table_1[[#This Row],[AÇÕES]],'Dados Status Invest STOCKS'!A1154:AD1769,27)),0)</f>
        <v>1.6</v>
      </c>
      <c r="O1168" s="66">
        <f>IFERROR(IF(Ações!$L1168="","",Ações!$K1168*Ações!$L1168),0)</f>
        <v>0</v>
      </c>
      <c r="P1168" s="67">
        <f t="shared" si="18"/>
        <v>0.06</v>
      </c>
      <c r="Q1168" s="67">
        <f>IFERROR(Ações!$O1168/Ações!$M1168,0)</f>
        <v>0</v>
      </c>
      <c r="R1168" s="67">
        <f>IFERROR(IF(Ações!$B1168="","",VLOOKUP(Table_1[[#This Row],[AÇÕES]],'Dados Status Invest STOCKS'!A1154:AD1769,18)/100),0)</f>
        <v>-0.39740000000000003</v>
      </c>
      <c r="S1168" s="65">
        <f>IFERROR(IF(Ações!$B1168="","",VLOOKUP(Table_1[[#This Row],[AÇÕES]],'Dados Status Invest STOCKS'!A1154:AD1769,25)/100),0)</f>
        <v>0</v>
      </c>
      <c r="T1168" s="67">
        <f>(1-Ações!$Q1168)*Ações!$R1168</f>
        <v>-0.39740000000000003</v>
      </c>
      <c r="U1168" s="68">
        <f>IF(Ações!$S1168=0,Ações!$T1168,IF(Ações!$T1168=0,Ações!$S1168,AVERAGE(Ações!$S1168,Ações!$T1168)))</f>
        <v>-0.39740000000000003</v>
      </c>
    </row>
    <row r="1169" spans="2:21" ht="15" customHeight="1" x14ac:dyDescent="0.2">
      <c r="B1169" s="63" t="str">
        <f>IFERROR('Dados Status Invest STOCKS'!A1156,"-")</f>
        <v>CPRI</v>
      </c>
      <c r="C1169" s="45">
        <f>IFERROR((Ações!$D1169-Ações!$K1169)/Ações!$D1169,0)</f>
        <v>0</v>
      </c>
      <c r="D1169" s="46">
        <f>(Ações!$O1169)/0.06</f>
        <v>0</v>
      </c>
      <c r="E1169" s="47">
        <f>IFERROR((Ações!$F1169-Ações!$K1169)/Ações!$F1169,0)</f>
        <v>-0.71786073012815177</v>
      </c>
      <c r="F1169" s="46">
        <f>IF(OR(Ações!$N1169&lt;0,Ações!$M1169&lt;0),"",(22.5*Ações!$M1169*Ações!$N1169)^0.5)</f>
        <v>32.767499141680005</v>
      </c>
      <c r="G1169" s="47">
        <f>IFERROR((Ações!$H1169-Ações!$K1169)/Ações!$H1169,0)</f>
        <v>0</v>
      </c>
      <c r="H1169" s="48">
        <f>IFERROR(Ações!$I1169/(Ações!$P1169-Table_1[[#This Row],[CAGR LUCRO 5A]]),0)</f>
        <v>0</v>
      </c>
      <c r="I1169" s="48">
        <f>IF(Ações!$S1169&lt;0,"",Ações!$O1169*(1+Ações!$S1169))</f>
        <v>0</v>
      </c>
      <c r="J1169" s="49">
        <f>IFERROR(IF(Ações!$B1169="","",(VLOOKUP(Table_1[[#This Row],[AÇÕES]],'Dados Status Invest STOCKS'!A1155:AD1770,4)/Table_1[[#This Row],[LPA]]))/100,0)</f>
        <v>7.394927536231885E-2</v>
      </c>
      <c r="K1169" s="64">
        <f>IFERROR(IF(Ações!$B1169="","",VLOOKUP(Table_1[[#This Row],[AÇÕES]],'Dados Status Invest STOCKS'!A1155:AD1770,2)),0)</f>
        <v>56.29</v>
      </c>
      <c r="L1169" s="65">
        <f>IFERROR(IF(Ações!$B1169="","",VLOOKUP(Table_1[[#This Row],[AÇÕES]],'Dados Status Invest STOCKS'!A1155:AD1770,3)/100),0)</f>
        <v>0</v>
      </c>
      <c r="M1169" s="66">
        <f>IFERROR(IF(Ações!$B1169="","",VLOOKUP(Table_1[[#This Row],[AÇÕES]],'Dados Status Invest STOCKS'!A1155:AD1770,28)),0)</f>
        <v>2.76</v>
      </c>
      <c r="N1169" s="66">
        <f>IFERROR(IF(Ações!$B1169="","",VLOOKUP(Table_1[[#This Row],[AÇÕES]],'Dados Status Invest STOCKS'!A1155:AD1770,27)),0)</f>
        <v>17.29</v>
      </c>
      <c r="O1169" s="66">
        <f>IFERROR(IF(Ações!$L1169="","",Ações!$K1169*Ações!$L1169),0)</f>
        <v>0</v>
      </c>
      <c r="P1169" s="67">
        <f t="shared" si="18"/>
        <v>0.06</v>
      </c>
      <c r="Q1169" s="67">
        <f>IFERROR(Ações!$O1169/Ações!$M1169,0)</f>
        <v>0</v>
      </c>
      <c r="R1169" s="67">
        <f>IFERROR(IF(Ações!$B1169="","",VLOOKUP(Table_1[[#This Row],[AÇÕES]],'Dados Status Invest STOCKS'!A1155:AD1770,18)/100),0)</f>
        <v>0.1595</v>
      </c>
      <c r="S1169" s="65">
        <f>IFERROR(IF(Ações!$B1169="","",VLOOKUP(Table_1[[#This Row],[AÇÕES]],'Dados Status Invest STOCKS'!A1155:AD1770,25)/100),0)</f>
        <v>0</v>
      </c>
      <c r="T1169" s="67">
        <f>(1-Ações!$Q1169)*Ações!$R1169</f>
        <v>0.1595</v>
      </c>
      <c r="U1169" s="68">
        <f>IF(Ações!$S1169=0,Ações!$T1169,IF(Ações!$T1169=0,Ações!$S1169,AVERAGE(Ações!$S1169,Ações!$T1169)))</f>
        <v>0.1595</v>
      </c>
    </row>
    <row r="1170" spans="2:21" ht="15" customHeight="1" x14ac:dyDescent="0.2">
      <c r="B1170" s="63" t="str">
        <f>IFERROR('Dados Status Invest STOCKS'!A1157,"-")</f>
        <v>CPRT</v>
      </c>
      <c r="C1170" s="45">
        <f>IFERROR((Ações!$D1170-Ações!$K1170)/Ações!$D1170,0)</f>
        <v>0</v>
      </c>
      <c r="D1170" s="46">
        <f>(Ações!$O1170)/0.06</f>
        <v>0</v>
      </c>
      <c r="E1170" s="47">
        <f>IFERROR((Ações!$F1170-Ações!$K1170)/Ações!$F1170,0)</f>
        <v>-2.3293638475020826</v>
      </c>
      <c r="F1170" s="46">
        <f>IF(OR(Ações!$N1170&lt;0,Ações!$M1170&lt;0),"",(22.5*Ações!$M1170*Ações!$N1170)^0.5)</f>
        <v>38.872290902389587</v>
      </c>
      <c r="G1170" s="47">
        <f>IFERROR((Ações!$H1170-Ações!$K1170)/Ações!$H1170,0)</f>
        <v>0</v>
      </c>
      <c r="H1170" s="48">
        <f>IFERROR(Ações!$I1170/(Ações!$P1170-Table_1[[#This Row],[CAGR LUCRO 5A]]),0)</f>
        <v>0</v>
      </c>
      <c r="I1170" s="48">
        <f>IF(Ações!$S1170&lt;0,"",Ações!$O1170*(1+Ações!$S1170))</f>
        <v>0</v>
      </c>
      <c r="J1170" s="49">
        <f>IFERROR(IF(Ações!$B1170="","",(VLOOKUP(Table_1[[#This Row],[AÇÕES]],'Dados Status Invest STOCKS'!A1156:AD1771,4)/Table_1[[#This Row],[LPA]]))/100,0)</f>
        <v>7.3333333333333334E-2</v>
      </c>
      <c r="K1170" s="64">
        <f>IFERROR(IF(Ações!$B1170="","",VLOOKUP(Table_1[[#This Row],[AÇÕES]],'Dados Status Invest STOCKS'!A1156:AD1771,2)),0)</f>
        <v>129.41999999999999</v>
      </c>
      <c r="L1170" s="65">
        <f>IFERROR(IF(Ações!$B1170="","",VLOOKUP(Table_1[[#This Row],[AÇÕES]],'Dados Status Invest STOCKS'!A1156:AD1771,3)/100),0)</f>
        <v>0</v>
      </c>
      <c r="M1170" s="66">
        <f>IFERROR(IF(Ações!$B1170="","",VLOOKUP(Table_1[[#This Row],[AÇÕES]],'Dados Status Invest STOCKS'!A1156:AD1771,28)),0)</f>
        <v>4.2</v>
      </c>
      <c r="N1170" s="66">
        <f>IFERROR(IF(Ações!$B1170="","",VLOOKUP(Table_1[[#This Row],[AÇÕES]],'Dados Status Invest STOCKS'!A1156:AD1771,27)),0)</f>
        <v>15.99</v>
      </c>
      <c r="O1170" s="66">
        <f>IFERROR(IF(Ações!$L1170="","",Ações!$K1170*Ações!$L1170),0)</f>
        <v>0</v>
      </c>
      <c r="P1170" s="67">
        <f t="shared" si="18"/>
        <v>0.06</v>
      </c>
      <c r="Q1170" s="67">
        <f>IFERROR(Ações!$O1170/Ações!$M1170,0)</f>
        <v>0</v>
      </c>
      <c r="R1170" s="67">
        <f>IFERROR(IF(Ações!$B1170="","",VLOOKUP(Table_1[[#This Row],[AÇÕES]],'Dados Status Invest STOCKS'!A1156:AD1771,18)/100),0)</f>
        <v>0.26269999999999999</v>
      </c>
      <c r="S1170" s="65">
        <f>IFERROR(IF(Ações!$B1170="","",VLOOKUP(Table_1[[#This Row],[AÇÕES]],'Dados Status Invest STOCKS'!A1156:AD1771,25)/100),0)</f>
        <v>0.28210000000000002</v>
      </c>
      <c r="T1170" s="67">
        <f>(1-Ações!$Q1170)*Ações!$R1170</f>
        <v>0.26269999999999999</v>
      </c>
      <c r="U1170" s="68">
        <f>IF(Ações!$S1170=0,Ações!$T1170,IF(Ações!$T1170=0,Ações!$S1170,AVERAGE(Ações!$S1170,Ações!$T1170)))</f>
        <v>0.27239999999999998</v>
      </c>
    </row>
    <row r="1171" spans="2:21" ht="15" customHeight="1" x14ac:dyDescent="0.2">
      <c r="B1171" s="63" t="str">
        <f>IFERROR('Dados Status Invest STOCKS'!A1158,"-")</f>
        <v>CPRX</v>
      </c>
      <c r="C1171" s="45">
        <f>IFERROR((Ações!$D1171-Ações!$K1171)/Ações!$D1171,0)</f>
        <v>0</v>
      </c>
      <c r="D1171" s="46">
        <f>(Ações!$O1171)/0.06</f>
        <v>0</v>
      </c>
      <c r="E1171" s="47">
        <f>IFERROR((Ações!$F1171-Ações!$K1171)/Ações!$F1171,0)</f>
        <v>-0.35565299724337479</v>
      </c>
      <c r="F1171" s="46">
        <f>IF(OR(Ações!$N1171&lt;0,Ações!$M1171&lt;0),"",(22.5*Ações!$M1171*Ações!$N1171)^0.5)</f>
        <v>4.1677331968349414</v>
      </c>
      <c r="G1171" s="47">
        <f>IFERROR((Ações!$H1171-Ações!$K1171)/Ações!$H1171,0)</f>
        <v>0</v>
      </c>
      <c r="H1171" s="48">
        <f>IFERROR(Ações!$I1171/(Ações!$P1171-Table_1[[#This Row],[CAGR LUCRO 5A]]),0)</f>
        <v>0</v>
      </c>
      <c r="I1171" s="48">
        <f>IF(Ações!$S1171&lt;0,"",Ações!$O1171*(1+Ações!$S1171))</f>
        <v>0</v>
      </c>
      <c r="J1171" s="49">
        <f>IFERROR(IF(Ações!$B1171="","",(VLOOKUP(Table_1[[#This Row],[AÇÕES]],'Dados Status Invest STOCKS'!A1157:AD1772,4)/Table_1[[#This Row],[LPA]]))/100,0)</f>
        <v>0.35</v>
      </c>
      <c r="K1171" s="64">
        <f>IFERROR(IF(Ações!$B1171="","",VLOOKUP(Table_1[[#This Row],[AÇÕES]],'Dados Status Invest STOCKS'!A1157:AD1772,2)),0)</f>
        <v>5.65</v>
      </c>
      <c r="L1171" s="65">
        <f>IFERROR(IF(Ações!$B1171="","",VLOOKUP(Table_1[[#This Row],[AÇÕES]],'Dados Status Invest STOCKS'!A1157:AD1772,3)/100),0)</f>
        <v>0</v>
      </c>
      <c r="M1171" s="66">
        <f>IFERROR(IF(Ações!$B1171="","",VLOOKUP(Table_1[[#This Row],[AÇÕES]],'Dados Status Invest STOCKS'!A1157:AD1772,28)),0)</f>
        <v>0.4</v>
      </c>
      <c r="N1171" s="66">
        <f>IFERROR(IF(Ações!$B1171="","",VLOOKUP(Table_1[[#This Row],[AÇÕES]],'Dados Status Invest STOCKS'!A1157:AD1772,27)),0)</f>
        <v>1.93</v>
      </c>
      <c r="O1171" s="66">
        <f>IFERROR(IF(Ações!$L1171="","",Ações!$K1171*Ações!$L1171),0)</f>
        <v>0</v>
      </c>
      <c r="P1171" s="67">
        <f t="shared" si="18"/>
        <v>0.06</v>
      </c>
      <c r="Q1171" s="67">
        <f>IFERROR(Ações!$O1171/Ações!$M1171,0)</f>
        <v>0</v>
      </c>
      <c r="R1171" s="67">
        <f>IFERROR(IF(Ações!$B1171="","",VLOOKUP(Table_1[[#This Row],[AÇÕES]],'Dados Status Invest STOCKS'!A1157:AD1772,18)/100),0)</f>
        <v>0.20949999999999999</v>
      </c>
      <c r="S1171" s="65">
        <f>IFERROR(IF(Ações!$B1171="","",VLOOKUP(Table_1[[#This Row],[AÇÕES]],'Dados Status Invest STOCKS'!A1157:AD1772,25)/100),0)</f>
        <v>0</v>
      </c>
      <c r="T1171" s="67">
        <f>(1-Ações!$Q1171)*Ações!$R1171</f>
        <v>0.20949999999999999</v>
      </c>
      <c r="U1171" s="68">
        <f>IF(Ações!$S1171=0,Ações!$T1171,IF(Ações!$T1171=0,Ações!$S1171,AVERAGE(Ações!$S1171,Ações!$T1171)))</f>
        <v>0.20949999999999999</v>
      </c>
    </row>
    <row r="1172" spans="2:21" ht="15" customHeight="1" x14ac:dyDescent="0.2">
      <c r="B1172" s="63" t="str">
        <f>IFERROR('Dados Status Invest STOCKS'!A1159,"-")</f>
        <v>CPS</v>
      </c>
      <c r="C1172" s="45">
        <f>IFERROR((Ações!$D1172-Ações!$K1172)/Ações!$D1172,0)</f>
        <v>0</v>
      </c>
      <c r="D1172" s="46">
        <f>(Ações!$O1172)/0.06</f>
        <v>0</v>
      </c>
      <c r="E1172" s="47">
        <f>IFERROR((Ações!$F1172-Ações!$K1172)/Ações!$F1172,0)</f>
        <v>0</v>
      </c>
      <c r="F1172" s="46" t="str">
        <f>IF(OR(Ações!$N1172&lt;0,Ações!$M1172&lt;0),"",(22.5*Ações!$M1172*Ações!$N1172)^0.5)</f>
        <v/>
      </c>
      <c r="G1172" s="47">
        <f>IFERROR((Ações!$H1172-Ações!$K1172)/Ações!$H1172,0)</f>
        <v>0</v>
      </c>
      <c r="H1172" s="48">
        <f>IFERROR(Ações!$I1172/(Ações!$P1172-Table_1[[#This Row],[CAGR LUCRO 5A]]),0)</f>
        <v>0</v>
      </c>
      <c r="I1172" s="48">
        <f>IF(Ações!$S1172&lt;0,"",Ações!$O1172*(1+Ações!$S1172))</f>
        <v>0</v>
      </c>
      <c r="J1172" s="49">
        <f>IFERROR(IF(Ações!$B1172="","",(VLOOKUP(Table_1[[#This Row],[AÇÕES]],'Dados Status Invest STOCKS'!A1158:AD1773,4)/Table_1[[#This Row],[LPA]]))/100,0)</f>
        <v>1.0349554489376286E-3</v>
      </c>
      <c r="K1172" s="64">
        <f>IFERROR(IF(Ações!$B1172="","",VLOOKUP(Table_1[[#This Row],[AÇÕES]],'Dados Status Invest STOCKS'!A1158:AD1773,2)),0)</f>
        <v>22.07</v>
      </c>
      <c r="L1172" s="65">
        <f>IFERROR(IF(Ações!$B1172="","",VLOOKUP(Table_1[[#This Row],[AÇÕES]],'Dados Status Invest STOCKS'!A1158:AD1773,3)/100),0)</f>
        <v>0</v>
      </c>
      <c r="M1172" s="66">
        <f>IFERROR(IF(Ações!$B1172="","",VLOOKUP(Table_1[[#This Row],[AÇÕES]],'Dados Status Invest STOCKS'!A1158:AD1773,28)),0)</f>
        <v>-14.59</v>
      </c>
      <c r="N1172" s="66">
        <f>IFERROR(IF(Ações!$B1172="","",VLOOKUP(Table_1[[#This Row],[AÇÕES]],'Dados Status Invest STOCKS'!A1158:AD1773,27)),0)</f>
        <v>23.14</v>
      </c>
      <c r="O1172" s="66">
        <f>IFERROR(IF(Ações!$L1172="","",Ações!$K1172*Ações!$L1172),0)</f>
        <v>0</v>
      </c>
      <c r="P1172" s="67">
        <f t="shared" si="18"/>
        <v>0.06</v>
      </c>
      <c r="Q1172" s="67">
        <f>IFERROR(Ações!$O1172/Ações!$M1172,0)</f>
        <v>0</v>
      </c>
      <c r="R1172" s="67">
        <f>IFERROR(IF(Ações!$B1172="","",VLOOKUP(Table_1[[#This Row],[AÇÕES]],'Dados Status Invest STOCKS'!A1158:AD1773,18)/100),0)</f>
        <v>-0.63029999999999997</v>
      </c>
      <c r="S1172" s="65">
        <f>IFERROR(IF(Ações!$B1172="","",VLOOKUP(Table_1[[#This Row],[AÇÕES]],'Dados Status Invest STOCKS'!A1158:AD1773,25)/100),0)</f>
        <v>0</v>
      </c>
      <c r="T1172" s="67">
        <f>(1-Ações!$Q1172)*Ações!$R1172</f>
        <v>-0.63029999999999997</v>
      </c>
      <c r="U1172" s="68">
        <f>IF(Ações!$S1172=0,Ações!$T1172,IF(Ações!$T1172=0,Ações!$S1172,AVERAGE(Ações!$S1172,Ações!$T1172)))</f>
        <v>-0.63029999999999997</v>
      </c>
    </row>
    <row r="1173" spans="2:21" ht="15" customHeight="1" x14ac:dyDescent="0.2">
      <c r="B1173" s="63" t="str">
        <f>IFERROR('Dados Status Invest STOCKS'!A1160,"-")</f>
        <v>CPSH</v>
      </c>
      <c r="C1173" s="45">
        <f>IFERROR((Ações!$D1173-Ações!$K1173)/Ações!$D1173,0)</f>
        <v>0</v>
      </c>
      <c r="D1173" s="46">
        <f>(Ações!$O1173)/0.06</f>
        <v>0</v>
      </c>
      <c r="E1173" s="47">
        <f>IFERROR((Ações!$F1173-Ações!$K1173)/Ações!$F1173,0)</f>
        <v>-0.54473260806178236</v>
      </c>
      <c r="F1173" s="46">
        <f>IF(OR(Ações!$N1173&lt;0,Ações!$M1173&lt;0),"",(22.5*Ações!$M1173*Ações!$N1173)^0.5)</f>
        <v>1.9615045245933032</v>
      </c>
      <c r="G1173" s="47">
        <f>IFERROR((Ações!$H1173-Ações!$K1173)/Ações!$H1173,0)</f>
        <v>0</v>
      </c>
      <c r="H1173" s="48">
        <f>IFERROR(Ações!$I1173/(Ações!$P1173-Table_1[[#This Row],[CAGR LUCRO 5A]]),0)</f>
        <v>0</v>
      </c>
      <c r="I1173" s="48">
        <f>IF(Ações!$S1173&lt;0,"",Ações!$O1173*(1+Ações!$S1173))</f>
        <v>0</v>
      </c>
      <c r="J1173" s="49">
        <f>IFERROR(IF(Ações!$B1173="","",(VLOOKUP(Table_1[[#This Row],[AÇÕES]],'Dados Status Invest STOCKS'!A1159:AD1774,4)/Table_1[[#This Row],[LPA]]))/100,0)</f>
        <v>0.8247368421052631</v>
      </c>
      <c r="K1173" s="64">
        <f>IFERROR(IF(Ações!$B1173="","",VLOOKUP(Table_1[[#This Row],[AÇÕES]],'Dados Status Invest STOCKS'!A1159:AD1774,2)),0)</f>
        <v>3.03</v>
      </c>
      <c r="L1173" s="65">
        <f>IFERROR(IF(Ações!$B1173="","",VLOOKUP(Table_1[[#This Row],[AÇÕES]],'Dados Status Invest STOCKS'!A1159:AD1774,3)/100),0)</f>
        <v>0</v>
      </c>
      <c r="M1173" s="66">
        <f>IFERROR(IF(Ações!$B1173="","",VLOOKUP(Table_1[[#This Row],[AÇÕES]],'Dados Status Invest STOCKS'!A1159:AD1774,28)),0)</f>
        <v>0.19</v>
      </c>
      <c r="N1173" s="66">
        <f>IFERROR(IF(Ações!$B1173="","",VLOOKUP(Table_1[[#This Row],[AÇÕES]],'Dados Status Invest STOCKS'!A1159:AD1774,27)),0)</f>
        <v>0.9</v>
      </c>
      <c r="O1173" s="66">
        <f>IFERROR(IF(Ações!$L1173="","",Ações!$K1173*Ações!$L1173),0)</f>
        <v>0</v>
      </c>
      <c r="P1173" s="67">
        <f t="shared" si="18"/>
        <v>0.06</v>
      </c>
      <c r="Q1173" s="67">
        <f>IFERROR(Ações!$O1173/Ações!$M1173,0)</f>
        <v>0</v>
      </c>
      <c r="R1173" s="67">
        <f>IFERROR(IF(Ações!$B1173="","",VLOOKUP(Table_1[[#This Row],[AÇÕES]],'Dados Status Invest STOCKS'!A1159:AD1774,18)/100),0)</f>
        <v>0.21440000000000001</v>
      </c>
      <c r="S1173" s="65">
        <f>IFERROR(IF(Ações!$B1173="","",VLOOKUP(Table_1[[#This Row],[AÇÕES]],'Dados Status Invest STOCKS'!A1159:AD1774,25)/100),0)</f>
        <v>0.1502</v>
      </c>
      <c r="T1173" s="67">
        <f>(1-Ações!$Q1173)*Ações!$R1173</f>
        <v>0.21440000000000001</v>
      </c>
      <c r="U1173" s="68">
        <f>IF(Ações!$S1173=0,Ações!$T1173,IF(Ações!$T1173=0,Ações!$S1173,AVERAGE(Ações!$S1173,Ações!$T1173)))</f>
        <v>0.18230000000000002</v>
      </c>
    </row>
    <row r="1174" spans="2:21" ht="15" customHeight="1" x14ac:dyDescent="0.2">
      <c r="B1174" s="63" t="str">
        <f>IFERROR('Dados Status Invest STOCKS'!A1161,"-")</f>
        <v>CPSI</v>
      </c>
      <c r="C1174" s="45">
        <f>IFERROR((Ações!$D1174-Ações!$K1174)/Ações!$D1174,0)</f>
        <v>0</v>
      </c>
      <c r="D1174" s="46">
        <f>(Ações!$O1174)/0.06</f>
        <v>0</v>
      </c>
      <c r="E1174" s="47">
        <f>IFERROR((Ações!$F1174-Ações!$K1174)/Ações!$F1174,0)</f>
        <v>-0.46962343673144091</v>
      </c>
      <c r="F1174" s="46">
        <f>IF(OR(Ações!$N1174&lt;0,Ações!$M1174&lt;0),"",(22.5*Ações!$M1174*Ações!$N1174)^0.5)</f>
        <v>19.100130889603875</v>
      </c>
      <c r="G1174" s="47">
        <f>IFERROR((Ações!$H1174-Ações!$K1174)/Ações!$H1174,0)</f>
        <v>0</v>
      </c>
      <c r="H1174" s="48">
        <f>IFERROR(Ações!$I1174/(Ações!$P1174-Table_1[[#This Row],[CAGR LUCRO 5A]]),0)</f>
        <v>0</v>
      </c>
      <c r="I1174" s="48" t="str">
        <f>IF(Ações!$S1174&lt;0,"",Ações!$O1174*(1+Ações!$S1174))</f>
        <v/>
      </c>
      <c r="J1174" s="49">
        <f>IFERROR(IF(Ações!$B1174="","",(VLOOKUP(Table_1[[#This Row],[AÇÕES]],'Dados Status Invest STOCKS'!A1160:AD1775,4)/Table_1[[#This Row],[LPA]]))/100,0)</f>
        <v>0.23145454545454544</v>
      </c>
      <c r="K1174" s="64">
        <f>IFERROR(IF(Ações!$B1174="","",VLOOKUP(Table_1[[#This Row],[AÇÕES]],'Dados Status Invest STOCKS'!A1160:AD1775,2)),0)</f>
        <v>28.07</v>
      </c>
      <c r="L1174" s="65">
        <f>IFERROR(IF(Ações!$B1174="","",VLOOKUP(Table_1[[#This Row],[AÇÕES]],'Dados Status Invest STOCKS'!A1160:AD1775,3)/100),0)</f>
        <v>0</v>
      </c>
      <c r="M1174" s="66">
        <f>IFERROR(IF(Ações!$B1174="","",VLOOKUP(Table_1[[#This Row],[AÇÕES]],'Dados Status Invest STOCKS'!A1160:AD1775,28)),0)</f>
        <v>1.1000000000000001</v>
      </c>
      <c r="N1174" s="66">
        <f>IFERROR(IF(Ações!$B1174="","",VLOOKUP(Table_1[[#This Row],[AÇÕES]],'Dados Status Invest STOCKS'!A1160:AD1775,27)),0)</f>
        <v>14.74</v>
      </c>
      <c r="O1174" s="66">
        <f>IFERROR(IF(Ações!$L1174="","",Ações!$K1174*Ações!$L1174),0)</f>
        <v>0</v>
      </c>
      <c r="P1174" s="67">
        <f t="shared" si="18"/>
        <v>0.06</v>
      </c>
      <c r="Q1174" s="67">
        <f>IFERROR(Ações!$O1174/Ações!$M1174,0)</f>
        <v>0</v>
      </c>
      <c r="R1174" s="67">
        <f>IFERROR(IF(Ações!$B1174="","",VLOOKUP(Table_1[[#This Row],[AÇÕES]],'Dados Status Invest STOCKS'!A1160:AD1775,18)/100),0)</f>
        <v>7.4800000000000005E-2</v>
      </c>
      <c r="S1174" s="65">
        <f>IFERROR(IF(Ações!$B1174="","",VLOOKUP(Table_1[[#This Row],[AÇÕES]],'Dados Status Invest STOCKS'!A1160:AD1775,25)/100),0)</f>
        <v>-4.5400000000000003E-2</v>
      </c>
      <c r="T1174" s="67">
        <f>(1-Ações!$Q1174)*Ações!$R1174</f>
        <v>7.4800000000000005E-2</v>
      </c>
      <c r="U1174" s="68">
        <f>IF(Ações!$S1174=0,Ações!$T1174,IF(Ações!$T1174=0,Ações!$S1174,AVERAGE(Ações!$S1174,Ações!$T1174)))</f>
        <v>1.4700000000000001E-2</v>
      </c>
    </row>
    <row r="1175" spans="2:21" ht="15" customHeight="1" x14ac:dyDescent="0.2">
      <c r="B1175" s="63" t="str">
        <f>IFERROR('Dados Status Invest STOCKS'!A1162,"-")</f>
        <v>CPSR</v>
      </c>
      <c r="C1175" s="45">
        <f>IFERROR((Ações!$D1175-Ações!$K1175)/Ações!$D1175,0)</f>
        <v>0</v>
      </c>
      <c r="D1175" s="46">
        <f>(Ações!$O1175)/0.06</f>
        <v>0</v>
      </c>
      <c r="E1175" s="47">
        <f>IFERROR((Ações!$F1175-Ações!$K1175)/Ações!$F1175,0)</f>
        <v>0</v>
      </c>
      <c r="F1175" s="46">
        <f>IF(OR(Ações!$N1175&lt;0,Ações!$M1175&lt;0),"",(22.5*Ações!$M1175*Ações!$N1175)^0.5)</f>
        <v>0</v>
      </c>
      <c r="G1175" s="47">
        <f>IFERROR((Ações!$H1175-Ações!$K1175)/Ações!$H1175,0)</f>
        <v>0</v>
      </c>
      <c r="H1175" s="48">
        <f>IFERROR(Ações!$I1175/(Ações!$P1175-Table_1[[#This Row],[CAGR LUCRO 5A]]),0)</f>
        <v>0</v>
      </c>
      <c r="I1175" s="48">
        <f>IF(Ações!$S1175&lt;0,"",Ações!$O1175*(1+Ações!$S1175))</f>
        <v>0</v>
      </c>
      <c r="J1175" s="49">
        <f>IFERROR(IF(Ações!$B1175="","",(VLOOKUP(Table_1[[#This Row],[AÇÕES]],'Dados Status Invest STOCKS'!A1161:AD1776,4)/Table_1[[#This Row],[LPA]]))/100,0)</f>
        <v>0</v>
      </c>
      <c r="K1175" s="64">
        <f>IFERROR(IF(Ações!$B1175="","",VLOOKUP(Table_1[[#This Row],[AÇÕES]],'Dados Status Invest STOCKS'!A1161:AD1776,2)),0)</f>
        <v>7.36</v>
      </c>
      <c r="L1175" s="65">
        <f>IFERROR(IF(Ações!$B1175="","",VLOOKUP(Table_1[[#This Row],[AÇÕES]],'Dados Status Invest STOCKS'!A1161:AD1776,3)/100),0)</f>
        <v>0</v>
      </c>
      <c r="M1175" s="66">
        <f>IFERROR(IF(Ações!$B1175="","",VLOOKUP(Table_1[[#This Row],[AÇÕES]],'Dados Status Invest STOCKS'!A1161:AD1776,28)),0)</f>
        <v>0</v>
      </c>
      <c r="N1175" s="66">
        <f>IFERROR(IF(Ações!$B1175="","",VLOOKUP(Table_1[[#This Row],[AÇÕES]],'Dados Status Invest STOCKS'!A1161:AD1776,27)),0)</f>
        <v>0.14000000000000001</v>
      </c>
      <c r="O1175" s="66">
        <f>IFERROR(IF(Ações!$L1175="","",Ações!$K1175*Ações!$L1175),0)</f>
        <v>0</v>
      </c>
      <c r="P1175" s="67">
        <f t="shared" si="18"/>
        <v>0.06</v>
      </c>
      <c r="Q1175" s="67">
        <f>IFERROR(Ações!$O1175/Ações!$M1175,0)</f>
        <v>0</v>
      </c>
      <c r="R1175" s="67">
        <f>IFERROR(IF(Ações!$B1175="","",VLOOKUP(Table_1[[#This Row],[AÇÕES]],'Dados Status Invest STOCKS'!A1161:AD1776,18)/100),0)</f>
        <v>-1.1200000000000002E-2</v>
      </c>
      <c r="S1175" s="65">
        <f>IFERROR(IF(Ações!$B1175="","",VLOOKUP(Table_1[[#This Row],[AÇÕES]],'Dados Status Invest STOCKS'!A1161:AD1776,25)/100),0)</f>
        <v>0</v>
      </c>
      <c r="T1175" s="67">
        <f>(1-Ações!$Q1175)*Ações!$R1175</f>
        <v>-1.1200000000000002E-2</v>
      </c>
      <c r="U1175" s="68">
        <f>IF(Ações!$S1175=0,Ações!$T1175,IF(Ações!$T1175=0,Ações!$S1175,AVERAGE(Ações!$S1175,Ações!$T1175)))</f>
        <v>-1.1200000000000002E-2</v>
      </c>
    </row>
    <row r="1176" spans="2:21" ht="15" customHeight="1" x14ac:dyDescent="0.2">
      <c r="B1176" s="63" t="str">
        <f>IFERROR('Dados Status Invest STOCKS'!A1163,"-")</f>
        <v>CPSS</v>
      </c>
      <c r="C1176" s="45">
        <f>IFERROR((Ações!$D1176-Ações!$K1176)/Ações!$D1176,0)</f>
        <v>0</v>
      </c>
      <c r="D1176" s="46">
        <f>(Ações!$O1176)/0.06</f>
        <v>0</v>
      </c>
      <c r="E1176" s="47">
        <f>IFERROR((Ações!$F1176-Ações!$K1176)/Ações!$F1176,0)</f>
        <v>0.36859472717890496</v>
      </c>
      <c r="F1176" s="46">
        <f>IF(OR(Ações!$N1176&lt;0,Ações!$M1176&lt;0),"",(22.5*Ações!$M1176*Ações!$N1176)^0.5)</f>
        <v>16.344494485911763</v>
      </c>
      <c r="G1176" s="47">
        <f>IFERROR((Ações!$H1176-Ações!$K1176)/Ações!$H1176,0)</f>
        <v>0</v>
      </c>
      <c r="H1176" s="48">
        <f>IFERROR(Ações!$I1176/(Ações!$P1176-Table_1[[#This Row],[CAGR LUCRO 5A]]),0)</f>
        <v>0</v>
      </c>
      <c r="I1176" s="48" t="str">
        <f>IF(Ações!$S1176&lt;0,"",Ações!$O1176*(1+Ações!$S1176))</f>
        <v/>
      </c>
      <c r="J1176" s="49">
        <f>IFERROR(IF(Ações!$B1176="","",(VLOOKUP(Table_1[[#This Row],[AÇÕES]],'Dados Status Invest STOCKS'!A1162:AD1777,4)/Table_1[[#This Row],[LPA]]))/100,0)</f>
        <v>4.290322580645161E-2</v>
      </c>
      <c r="K1176" s="64">
        <f>IFERROR(IF(Ações!$B1176="","",VLOOKUP(Table_1[[#This Row],[AÇÕES]],'Dados Status Invest STOCKS'!A1162:AD1777,2)),0)</f>
        <v>10.32</v>
      </c>
      <c r="L1176" s="65">
        <f>IFERROR(IF(Ações!$B1176="","",VLOOKUP(Table_1[[#This Row],[AÇÕES]],'Dados Status Invest STOCKS'!A1162:AD1777,3)/100),0)</f>
        <v>0</v>
      </c>
      <c r="M1176" s="66">
        <f>IFERROR(IF(Ações!$B1176="","",VLOOKUP(Table_1[[#This Row],[AÇÕES]],'Dados Status Invest STOCKS'!A1162:AD1777,28)),0)</f>
        <v>1.55</v>
      </c>
      <c r="N1176" s="66">
        <f>IFERROR(IF(Ações!$B1176="","",VLOOKUP(Table_1[[#This Row],[AÇÕES]],'Dados Status Invest STOCKS'!A1162:AD1777,27)),0)</f>
        <v>7.66</v>
      </c>
      <c r="O1176" s="66">
        <f>IFERROR(IF(Ações!$L1176="","",Ações!$K1176*Ações!$L1176),0)</f>
        <v>0</v>
      </c>
      <c r="P1176" s="67">
        <f t="shared" si="18"/>
        <v>0.06</v>
      </c>
      <c r="Q1176" s="67">
        <f>IFERROR(Ações!$O1176/Ações!$M1176,0)</f>
        <v>0</v>
      </c>
      <c r="R1176" s="67">
        <f>IFERROR(IF(Ações!$B1176="","",VLOOKUP(Table_1[[#This Row],[AÇÕES]],'Dados Status Invest STOCKS'!A1162:AD1777,18)/100),0)</f>
        <v>0.2026</v>
      </c>
      <c r="S1176" s="65">
        <f>IFERROR(IF(Ações!$B1176="","",VLOOKUP(Table_1[[#This Row],[AÇÕES]],'Dados Status Invest STOCKS'!A1162:AD1777,25)/100),0)</f>
        <v>-8.9700000000000002E-2</v>
      </c>
      <c r="T1176" s="67">
        <f>(1-Ações!$Q1176)*Ações!$R1176</f>
        <v>0.2026</v>
      </c>
      <c r="U1176" s="68">
        <f>IF(Ações!$S1176=0,Ações!$T1176,IF(Ações!$T1176=0,Ações!$S1176,AVERAGE(Ações!$S1176,Ações!$T1176)))</f>
        <v>5.645E-2</v>
      </c>
    </row>
    <row r="1177" spans="2:21" ht="15" customHeight="1" x14ac:dyDescent="0.2">
      <c r="B1177" s="63" t="str">
        <f>IFERROR('Dados Status Invest STOCKS'!A1164,"-")</f>
        <v>CPST</v>
      </c>
      <c r="C1177" s="45">
        <f>IFERROR((Ações!$D1177-Ações!$K1177)/Ações!$D1177,0)</f>
        <v>0</v>
      </c>
      <c r="D1177" s="46">
        <f>(Ações!$O1177)/0.06</f>
        <v>0</v>
      </c>
      <c r="E1177" s="47">
        <f>IFERROR((Ações!$F1177-Ações!$K1177)/Ações!$F1177,0)</f>
        <v>0</v>
      </c>
      <c r="F1177" s="46" t="str">
        <f>IF(OR(Ações!$N1177&lt;0,Ações!$M1177&lt;0),"",(22.5*Ações!$M1177*Ações!$N1177)^0.5)</f>
        <v/>
      </c>
      <c r="G1177" s="47">
        <f>IFERROR((Ações!$H1177-Ações!$K1177)/Ações!$H1177,0)</f>
        <v>0</v>
      </c>
      <c r="H1177" s="48">
        <f>IFERROR(Ações!$I1177/(Ações!$P1177-Table_1[[#This Row],[CAGR LUCRO 5A]]),0)</f>
        <v>0</v>
      </c>
      <c r="I1177" s="48">
        <f>IF(Ações!$S1177&lt;0,"",Ações!$O1177*(1+Ações!$S1177))</f>
        <v>0</v>
      </c>
      <c r="J1177" s="49">
        <f>IFERROR(IF(Ações!$B1177="","",(VLOOKUP(Table_1[[#This Row],[AÇÕES]],'Dados Status Invest STOCKS'!A1163:AD1778,4)/Table_1[[#This Row],[LPA]]))/100,0)</f>
        <v>2.1612903225806449E-2</v>
      </c>
      <c r="K1177" s="64">
        <f>IFERROR(IF(Ações!$B1177="","",VLOOKUP(Table_1[[#This Row],[AÇÕES]],'Dados Status Invest STOCKS'!A1163:AD1778,2)),0)</f>
        <v>7.48</v>
      </c>
      <c r="L1177" s="65">
        <f>IFERROR(IF(Ações!$B1177="","",VLOOKUP(Table_1[[#This Row],[AÇÕES]],'Dados Status Invest STOCKS'!A1163:AD1778,3)/100),0)</f>
        <v>0</v>
      </c>
      <c r="M1177" s="66">
        <f>IFERROR(IF(Ações!$B1177="","",VLOOKUP(Table_1[[#This Row],[AÇÕES]],'Dados Status Invest STOCKS'!A1163:AD1778,28)),0)</f>
        <v>-1.86</v>
      </c>
      <c r="N1177" s="66">
        <f>IFERROR(IF(Ações!$B1177="","",VLOOKUP(Table_1[[#This Row],[AÇÕES]],'Dados Status Invest STOCKS'!A1163:AD1778,27)),0)</f>
        <v>0.2</v>
      </c>
      <c r="O1177" s="66">
        <f>IFERROR(IF(Ações!$L1177="","",Ações!$K1177*Ações!$L1177),0)</f>
        <v>0</v>
      </c>
      <c r="P1177" s="67">
        <f t="shared" si="18"/>
        <v>0.06</v>
      </c>
      <c r="Q1177" s="67">
        <f>IFERROR(Ações!$O1177/Ações!$M1177,0)</f>
        <v>0</v>
      </c>
      <c r="R1177" s="67">
        <f>IFERROR(IF(Ações!$B1177="","",VLOOKUP(Table_1[[#This Row],[AÇÕES]],'Dados Status Invest STOCKS'!A1163:AD1778,18)/100),0)</f>
        <v>-9.1100999999999992</v>
      </c>
      <c r="S1177" s="65">
        <f>IFERROR(IF(Ações!$B1177="","",VLOOKUP(Table_1[[#This Row],[AÇÕES]],'Dados Status Invest STOCKS'!A1163:AD1778,25)/100),0)</f>
        <v>0</v>
      </c>
      <c r="T1177" s="67">
        <f>(1-Ações!$Q1177)*Ações!$R1177</f>
        <v>-9.1100999999999992</v>
      </c>
      <c r="U1177" s="68">
        <f>IF(Ações!$S1177=0,Ações!$T1177,IF(Ações!$T1177=0,Ações!$S1177,AVERAGE(Ações!$S1177,Ações!$T1177)))</f>
        <v>-9.1100999999999992</v>
      </c>
    </row>
    <row r="1178" spans="2:21" ht="15" customHeight="1" x14ac:dyDescent="0.2">
      <c r="B1178" s="63" t="str">
        <f>IFERROR('Dados Status Invest STOCKS'!A1165,"-")</f>
        <v>CQP</v>
      </c>
      <c r="C1178" s="45">
        <f>IFERROR((Ações!$D1178-Ações!$K1178)/Ações!$D1178,0)</f>
        <v>-2.5641025641025654E-2</v>
      </c>
      <c r="D1178" s="46">
        <f>(Ações!$O1178)/0.06</f>
        <v>44.342999999999996</v>
      </c>
      <c r="E1178" s="47">
        <f>IFERROR((Ações!$F1178-Ações!$K1178)/Ações!$F1178,0)</f>
        <v>0</v>
      </c>
      <c r="F1178" s="46">
        <f>IF(OR(Ações!$N1178&lt;0,Ações!$M1178&lt;0),"",(22.5*Ações!$M1178*Ações!$N1178)^0.5)</f>
        <v>0</v>
      </c>
      <c r="G1178" s="47">
        <f>IFERROR((Ações!$H1178-Ações!$K1178)/Ações!$H1178,0)</f>
        <v>-2.5641025641025654E-2</v>
      </c>
      <c r="H1178" s="48">
        <f>IFERROR(Ações!$I1178/(Ações!$P1178-Table_1[[#This Row],[CAGR LUCRO 5A]]),0)</f>
        <v>44.342999999999996</v>
      </c>
      <c r="I1178" s="48">
        <f>IF(Ações!$S1178&lt;0,"",Ações!$O1178*(1+Ações!$S1178))</f>
        <v>2.6605799999999995</v>
      </c>
      <c r="J1178" s="49">
        <f>IFERROR(IF(Ações!$B1178="","",(VLOOKUP(Table_1[[#This Row],[AÇÕES]],'Dados Status Invest STOCKS'!A1164:AD1779,4)/Table_1[[#This Row],[LPA]]))/100,0)</f>
        <v>4.5331230283911672E-2</v>
      </c>
      <c r="K1178" s="64">
        <f>IFERROR(IF(Ações!$B1178="","",VLOOKUP(Table_1[[#This Row],[AÇÕES]],'Dados Status Invest STOCKS'!A1164:AD1779,2)),0)</f>
        <v>45.48</v>
      </c>
      <c r="L1178" s="65">
        <f>IFERROR(IF(Ações!$B1178="","",VLOOKUP(Table_1[[#This Row],[AÇÕES]],'Dados Status Invest STOCKS'!A1164:AD1779,3)/100),0)</f>
        <v>5.8499999999999996E-2</v>
      </c>
      <c r="M1178" s="66">
        <f>IFERROR(IF(Ações!$B1178="","",VLOOKUP(Table_1[[#This Row],[AÇÕES]],'Dados Status Invest STOCKS'!A1164:AD1779,28)),0)</f>
        <v>3.17</v>
      </c>
      <c r="N1178" s="66">
        <f>IFERROR(IF(Ações!$B1178="","",VLOOKUP(Table_1[[#This Row],[AÇÕES]],'Dados Status Invest STOCKS'!A1164:AD1779,27)),0)</f>
        <v>0</v>
      </c>
      <c r="O1178" s="66">
        <f>IFERROR(IF(Ações!$L1178="","",Ações!$K1178*Ações!$L1178),0)</f>
        <v>2.6605799999999995</v>
      </c>
      <c r="P1178" s="67">
        <f t="shared" si="18"/>
        <v>0.06</v>
      </c>
      <c r="Q1178" s="67">
        <f>IFERROR(Ações!$O1178/Ações!$M1178,0)</f>
        <v>0.83929968454258663</v>
      </c>
      <c r="R1178" s="67">
        <f>IFERROR(IF(Ações!$B1178="","",VLOOKUP(Table_1[[#This Row],[AÇÕES]],'Dados Status Invest STOCKS'!A1164:AD1779,18)/100),0)</f>
        <v>0</v>
      </c>
      <c r="S1178" s="65">
        <f>IFERROR(IF(Ações!$B1178="","",VLOOKUP(Table_1[[#This Row],[AÇÕES]],'Dados Status Invest STOCKS'!A1164:AD1779,25)/100),0)</f>
        <v>0</v>
      </c>
      <c r="T1178" s="67">
        <f>(1-Ações!$Q1178)*Ações!$R1178</f>
        <v>0</v>
      </c>
      <c r="U1178" s="68">
        <f>IF(Ações!$S1178=0,Ações!$T1178,IF(Ações!$T1178=0,Ações!$S1178,AVERAGE(Ações!$S1178,Ações!$T1178)))</f>
        <v>0</v>
      </c>
    </row>
    <row r="1179" spans="2:21" ht="15" customHeight="1" x14ac:dyDescent="0.2">
      <c r="B1179" s="63" t="str">
        <f>IFERROR('Dados Status Invest STOCKS'!A1166,"-")</f>
        <v>CR</v>
      </c>
      <c r="C1179" s="45">
        <f>IFERROR((Ações!$D1179-Ações!$K1179)/Ações!$D1179,0)</f>
        <v>-2.550295857988166</v>
      </c>
      <c r="D1179" s="46">
        <f>(Ações!$O1179)/0.06</f>
        <v>28.732816666666665</v>
      </c>
      <c r="E1179" s="47">
        <f>IFERROR((Ações!$F1179-Ações!$K1179)/Ações!$F1179,0)</f>
        <v>-0.46720051055145873</v>
      </c>
      <c r="F1179" s="46">
        <f>IF(OR(Ações!$N1179&lt;0,Ações!$M1179&lt;0),"",(22.5*Ações!$M1179*Ações!$N1179)^0.5)</f>
        <v>69.526965991620841</v>
      </c>
      <c r="G1179" s="47">
        <f>IFERROR((Ações!$H1179-Ações!$K1179)/Ações!$H1179,0)</f>
        <v>0</v>
      </c>
      <c r="H1179" s="48">
        <f>IFERROR(Ações!$I1179/(Ações!$P1179-Table_1[[#This Row],[CAGR LUCRO 5A]]),0)</f>
        <v>0</v>
      </c>
      <c r="I1179" s="48" t="str">
        <f>IF(Ações!$S1179&lt;0,"",Ações!$O1179*(1+Ações!$S1179))</f>
        <v/>
      </c>
      <c r="J1179" s="49">
        <f>IFERROR(IF(Ações!$B1179="","",(VLOOKUP(Table_1[[#This Row],[AÇÕES]],'Dados Status Invest STOCKS'!A1165:AD1780,4)/Table_1[[#This Row],[LPA]]))/100,0)</f>
        <v>2.0931232091690545E-2</v>
      </c>
      <c r="K1179" s="64">
        <f>IFERROR(IF(Ações!$B1179="","",VLOOKUP(Table_1[[#This Row],[AÇÕES]],'Dados Status Invest STOCKS'!A1165:AD1780,2)),0)</f>
        <v>102.01</v>
      </c>
      <c r="L1179" s="65">
        <f>IFERROR(IF(Ações!$B1179="","",VLOOKUP(Table_1[[#This Row],[AÇÕES]],'Dados Status Invest STOCKS'!A1165:AD1780,3)/100),0)</f>
        <v>1.6899999999999998E-2</v>
      </c>
      <c r="M1179" s="66">
        <f>IFERROR(IF(Ações!$B1179="","",VLOOKUP(Table_1[[#This Row],[AÇÕES]],'Dados Status Invest STOCKS'!A1165:AD1780,28)),0)</f>
        <v>6.98</v>
      </c>
      <c r="N1179" s="66">
        <f>IFERROR(IF(Ações!$B1179="","",VLOOKUP(Table_1[[#This Row],[AÇÕES]],'Dados Status Invest STOCKS'!A1165:AD1780,27)),0)</f>
        <v>30.78</v>
      </c>
      <c r="O1179" s="66">
        <f>IFERROR(IF(Ações!$L1179="","",Ações!$K1179*Ações!$L1179),0)</f>
        <v>1.7239689999999999</v>
      </c>
      <c r="P1179" s="67">
        <f t="shared" si="18"/>
        <v>0.06</v>
      </c>
      <c r="Q1179" s="67">
        <f>IFERROR(Ações!$O1179/Ações!$M1179,0)</f>
        <v>0.2469869627507163</v>
      </c>
      <c r="R1179" s="67">
        <f>IFERROR(IF(Ações!$B1179="","",VLOOKUP(Table_1[[#This Row],[AÇÕES]],'Dados Status Invest STOCKS'!A1165:AD1780,18)/100),0)</f>
        <v>0.22690000000000002</v>
      </c>
      <c r="S1179" s="65">
        <f>IFERROR(IF(Ações!$B1179="","",VLOOKUP(Table_1[[#This Row],[AÇÕES]],'Dados Status Invest STOCKS'!A1165:AD1780,25)/100),0)</f>
        <v>-4.5899999999999996E-2</v>
      </c>
      <c r="T1179" s="67">
        <f>(1-Ações!$Q1179)*Ações!$R1179</f>
        <v>0.17085865815186249</v>
      </c>
      <c r="U1179" s="68">
        <f>IF(Ações!$S1179=0,Ações!$T1179,IF(Ações!$T1179=0,Ações!$S1179,AVERAGE(Ações!$S1179,Ações!$T1179)))</f>
        <v>6.2479329075931248E-2</v>
      </c>
    </row>
    <row r="1180" spans="2:21" ht="15" customHeight="1" x14ac:dyDescent="0.2">
      <c r="B1180" s="63" t="str">
        <f>IFERROR('Dados Status Invest STOCKS'!A1167,"-")</f>
        <v>CRAI</v>
      </c>
      <c r="C1180" s="45">
        <f>IFERROR((Ações!$D1180-Ações!$K1180)/Ações!$D1180,0)</f>
        <v>-3.8</v>
      </c>
      <c r="D1180" s="46">
        <f>(Ações!$O1180)/0.06</f>
        <v>18.09791666666667</v>
      </c>
      <c r="E1180" s="47">
        <f>IFERROR((Ações!$F1180-Ações!$K1180)/Ações!$F1180,0)</f>
        <v>-0.65436958206937423</v>
      </c>
      <c r="F1180" s="46">
        <f>IF(OR(Ações!$N1180&lt;0,Ações!$M1180&lt;0),"",(22.5*Ações!$M1180*Ações!$N1180)^0.5)</f>
        <v>52.509427724933353</v>
      </c>
      <c r="G1180" s="47">
        <f>IFERROR((Ações!$H1180-Ações!$K1180)/Ações!$H1180,0)</f>
        <v>13.805071315372425</v>
      </c>
      <c r="H1180" s="48">
        <f>IFERROR(Ações!$I1180/(Ações!$P1180-Table_1[[#This Row],[CAGR LUCRO 5A]]),0)</f>
        <v>-6.78403094059406</v>
      </c>
      <c r="I1180" s="48">
        <f>IF(Ações!$S1180&lt;0,"",Ações!$O1180*(1+Ações!$S1180))</f>
        <v>1.3703742500000002</v>
      </c>
      <c r="J1180" s="49">
        <f>IFERROR(IF(Ações!$B1180="","",(VLOOKUP(Table_1[[#This Row],[AÇÕES]],'Dados Status Invest STOCKS'!A1166:AD1781,4)/Table_1[[#This Row],[LPA]]))/100,0)</f>
        <v>4.1065217391304351E-2</v>
      </c>
      <c r="K1180" s="64">
        <f>IFERROR(IF(Ações!$B1180="","",VLOOKUP(Table_1[[#This Row],[AÇÕES]],'Dados Status Invest STOCKS'!A1166:AD1781,2)),0)</f>
        <v>86.87</v>
      </c>
      <c r="L1180" s="65">
        <f>IFERROR(IF(Ações!$B1180="","",VLOOKUP(Table_1[[#This Row],[AÇÕES]],'Dados Status Invest STOCKS'!A1166:AD1781,3)/100),0)</f>
        <v>1.2500000000000001E-2</v>
      </c>
      <c r="M1180" s="66">
        <f>IFERROR(IF(Ações!$B1180="","",VLOOKUP(Table_1[[#This Row],[AÇÕES]],'Dados Status Invest STOCKS'!A1166:AD1781,28)),0)</f>
        <v>4.5999999999999996</v>
      </c>
      <c r="N1180" s="66">
        <f>IFERROR(IF(Ações!$B1180="","",VLOOKUP(Table_1[[#This Row],[AÇÕES]],'Dados Status Invest STOCKS'!A1166:AD1781,27)),0)</f>
        <v>26.64</v>
      </c>
      <c r="O1180" s="66">
        <f>IFERROR(IF(Ações!$L1180="","",Ações!$K1180*Ações!$L1180),0)</f>
        <v>1.0858750000000001</v>
      </c>
      <c r="P1180" s="67">
        <f t="shared" si="18"/>
        <v>0.06</v>
      </c>
      <c r="Q1180" s="67">
        <f>IFERROR(Ações!$O1180/Ações!$M1180,0)</f>
        <v>0.2360597826086957</v>
      </c>
      <c r="R1180" s="67">
        <f>IFERROR(IF(Ações!$B1180="","",VLOOKUP(Table_1[[#This Row],[AÇÕES]],'Dados Status Invest STOCKS'!A1166:AD1781,18)/100),0)</f>
        <v>0.1726</v>
      </c>
      <c r="S1180" s="65">
        <f>IFERROR(IF(Ações!$B1180="","",VLOOKUP(Table_1[[#This Row],[AÇÕES]],'Dados Status Invest STOCKS'!A1166:AD1781,25)/100),0)</f>
        <v>0.26200000000000001</v>
      </c>
      <c r="T1180" s="67">
        <f>(1-Ações!$Q1180)*Ações!$R1180</f>
        <v>0.13185608152173914</v>
      </c>
      <c r="U1180" s="68">
        <f>IF(Ações!$S1180=0,Ações!$T1180,IF(Ações!$T1180=0,Ações!$S1180,AVERAGE(Ações!$S1180,Ações!$T1180)))</f>
        <v>0.19692804076086956</v>
      </c>
    </row>
    <row r="1181" spans="2:21" ht="15" customHeight="1" x14ac:dyDescent="0.2">
      <c r="B1181" s="63" t="str">
        <f>IFERROR('Dados Status Invest STOCKS'!A1168,"-")</f>
        <v>CRBP</v>
      </c>
      <c r="C1181" s="45">
        <f>IFERROR((Ações!$D1181-Ações!$K1181)/Ações!$D1181,0)</f>
        <v>0</v>
      </c>
      <c r="D1181" s="46">
        <f>(Ações!$O1181)/0.06</f>
        <v>0</v>
      </c>
      <c r="E1181" s="47">
        <f>IFERROR((Ações!$F1181-Ações!$K1181)/Ações!$F1181,0)</f>
        <v>0</v>
      </c>
      <c r="F1181" s="46" t="str">
        <f>IF(OR(Ações!$N1181&lt;0,Ações!$M1181&lt;0),"",(22.5*Ações!$M1181*Ações!$N1181)^0.5)</f>
        <v/>
      </c>
      <c r="G1181" s="47">
        <f>IFERROR((Ações!$H1181-Ações!$K1181)/Ações!$H1181,0)</f>
        <v>0</v>
      </c>
      <c r="H1181" s="48">
        <f>IFERROR(Ações!$I1181/(Ações!$P1181-Table_1[[#This Row],[CAGR LUCRO 5A]]),0)</f>
        <v>0</v>
      </c>
      <c r="I1181" s="48">
        <f>IF(Ações!$S1181&lt;0,"",Ações!$O1181*(1+Ações!$S1181))</f>
        <v>0</v>
      </c>
      <c r="J1181" s="49">
        <f>IFERROR(IF(Ações!$B1181="","",(VLOOKUP(Table_1[[#This Row],[AÇÕES]],'Dados Status Invest STOCKS'!A1167:AD1782,4)/Table_1[[#This Row],[LPA]]))/100,0)</f>
        <v>3.8285714285714291E-2</v>
      </c>
      <c r="K1181" s="64">
        <f>IFERROR(IF(Ações!$B1181="","",VLOOKUP(Table_1[[#This Row],[AÇÕES]],'Dados Status Invest STOCKS'!A1167:AD1782,2)),0)</f>
        <v>0.47</v>
      </c>
      <c r="L1181" s="65">
        <f>IFERROR(IF(Ações!$B1181="","",VLOOKUP(Table_1[[#This Row],[AÇÕES]],'Dados Status Invest STOCKS'!A1167:AD1782,3)/100),0)</f>
        <v>0</v>
      </c>
      <c r="M1181" s="66">
        <f>IFERROR(IF(Ações!$B1181="","",VLOOKUP(Table_1[[#This Row],[AÇÕES]],'Dados Status Invest STOCKS'!A1167:AD1782,28)),0)</f>
        <v>-0.35</v>
      </c>
      <c r="N1181" s="66">
        <f>IFERROR(IF(Ações!$B1181="","",VLOOKUP(Table_1[[#This Row],[AÇÕES]],'Dados Status Invest STOCKS'!A1167:AD1782,27)),0)</f>
        <v>0.62</v>
      </c>
      <c r="O1181" s="66">
        <f>IFERROR(IF(Ações!$L1181="","",Ações!$K1181*Ações!$L1181),0)</f>
        <v>0</v>
      </c>
      <c r="P1181" s="67">
        <f t="shared" si="18"/>
        <v>0.06</v>
      </c>
      <c r="Q1181" s="67">
        <f>IFERROR(Ações!$O1181/Ações!$M1181,0)</f>
        <v>0</v>
      </c>
      <c r="R1181" s="67">
        <f>IFERROR(IF(Ações!$B1181="","",VLOOKUP(Table_1[[#This Row],[AÇÕES]],'Dados Status Invest STOCKS'!A1167:AD1782,18)/100),0)</f>
        <v>-0.56669999999999998</v>
      </c>
      <c r="S1181" s="65">
        <f>IFERROR(IF(Ações!$B1181="","",VLOOKUP(Table_1[[#This Row],[AÇÕES]],'Dados Status Invest STOCKS'!A1167:AD1782,25)/100),0)</f>
        <v>0</v>
      </c>
      <c r="T1181" s="67">
        <f>(1-Ações!$Q1181)*Ações!$R1181</f>
        <v>-0.56669999999999998</v>
      </c>
      <c r="U1181" s="68">
        <f>IF(Ações!$S1181=0,Ações!$T1181,IF(Ações!$T1181=0,Ações!$S1181,AVERAGE(Ações!$S1181,Ações!$T1181)))</f>
        <v>-0.56669999999999998</v>
      </c>
    </row>
    <row r="1182" spans="2:21" ht="15" customHeight="1" x14ac:dyDescent="0.2">
      <c r="B1182" s="63" t="str">
        <f>IFERROR('Dados Status Invest STOCKS'!A1169,"-")</f>
        <v>CRC</v>
      </c>
      <c r="C1182" s="45">
        <f>IFERROR((Ações!$D1182-Ações!$K1182)/Ações!$D1182,0)</f>
        <v>-13.285714285714286</v>
      </c>
      <c r="D1182" s="46">
        <f>(Ações!$O1182)/0.06</f>
        <v>2.8272999999999997</v>
      </c>
      <c r="E1182" s="47">
        <f>IFERROR((Ações!$F1182-Ações!$K1182)/Ações!$F1182,0)</f>
        <v>0.65568071026324648</v>
      </c>
      <c r="F1182" s="46">
        <f>IF(OR(Ações!$N1182&lt;0,Ações!$M1182&lt;0),"",(22.5*Ações!$M1182*Ações!$N1182)^0.5)</f>
        <v>117.30391297821228</v>
      </c>
      <c r="G1182" s="47">
        <f>IFERROR((Ações!$H1182-Ações!$K1182)/Ações!$H1182,0)</f>
        <v>-13.285714285714286</v>
      </c>
      <c r="H1182" s="48">
        <f>IFERROR(Ações!$I1182/(Ações!$P1182-Table_1[[#This Row],[CAGR LUCRO 5A]]),0)</f>
        <v>2.8272999999999997</v>
      </c>
      <c r="I1182" s="48">
        <f>IF(Ações!$S1182&lt;0,"",Ações!$O1182*(1+Ações!$S1182))</f>
        <v>0.16963799999999998</v>
      </c>
      <c r="J1182" s="49">
        <f>IFERROR(IF(Ações!$B1182="","",(VLOOKUP(Table_1[[#This Row],[AÇÕES]],'Dados Status Invest STOCKS'!A1168:AD1783,4)/Table_1[[#This Row],[LPA]]))/100,0)</f>
        <v>1.8407534246575344E-4</v>
      </c>
      <c r="K1182" s="64">
        <f>IFERROR(IF(Ações!$B1182="","",VLOOKUP(Table_1[[#This Row],[AÇÕES]],'Dados Status Invest STOCKS'!A1168:AD1783,2)),0)</f>
        <v>40.39</v>
      </c>
      <c r="L1182" s="65">
        <f>IFERROR(IF(Ações!$B1182="","",VLOOKUP(Table_1[[#This Row],[AÇÕES]],'Dados Status Invest STOCKS'!A1168:AD1783,3)/100),0)</f>
        <v>4.1999999999999997E-3</v>
      </c>
      <c r="M1182" s="66">
        <f>IFERROR(IF(Ações!$B1182="","",VLOOKUP(Table_1[[#This Row],[AÇÕES]],'Dados Status Invest STOCKS'!A1168:AD1783,28)),0)</f>
        <v>46.72</v>
      </c>
      <c r="N1182" s="66">
        <f>IFERROR(IF(Ações!$B1182="","",VLOOKUP(Table_1[[#This Row],[AÇÕES]],'Dados Status Invest STOCKS'!A1168:AD1783,27)),0)</f>
        <v>13.09</v>
      </c>
      <c r="O1182" s="66">
        <f>IFERROR(IF(Ações!$L1182="","",Ações!$K1182*Ações!$L1182),0)</f>
        <v>0.16963799999999998</v>
      </c>
      <c r="P1182" s="67">
        <f t="shared" si="18"/>
        <v>0.06</v>
      </c>
      <c r="Q1182" s="67">
        <f>IFERROR(Ações!$O1182/Ações!$M1182,0)</f>
        <v>3.6309503424657532E-3</v>
      </c>
      <c r="R1182" s="67">
        <f>IFERROR(IF(Ações!$B1182="","",VLOOKUP(Table_1[[#This Row],[AÇÕES]],'Dados Status Invest STOCKS'!A1168:AD1783,18)/100),0)</f>
        <v>3.5702999999999996</v>
      </c>
      <c r="S1182" s="65">
        <f>IFERROR(IF(Ações!$B1182="","",VLOOKUP(Table_1[[#This Row],[AÇÕES]],'Dados Status Invest STOCKS'!A1168:AD1783,25)/100),0)</f>
        <v>0</v>
      </c>
      <c r="T1182" s="67">
        <f>(1-Ações!$Q1182)*Ações!$R1182</f>
        <v>3.5573364179922939</v>
      </c>
      <c r="U1182" s="68">
        <f>IF(Ações!$S1182=0,Ações!$T1182,IF(Ações!$T1182=0,Ações!$S1182,AVERAGE(Ações!$S1182,Ações!$T1182)))</f>
        <v>3.5573364179922939</v>
      </c>
    </row>
    <row r="1183" spans="2:21" ht="15" customHeight="1" x14ac:dyDescent="0.2">
      <c r="B1183" s="63" t="str">
        <f>IFERROR('Dados Status Invest STOCKS'!A1170,"-")</f>
        <v>CRD-A</v>
      </c>
      <c r="C1183" s="45">
        <f>IFERROR((Ações!$D1183-Ações!$K1183)/Ações!$D1183,0)</f>
        <v>-0.9354838709677421</v>
      </c>
      <c r="D1183" s="46">
        <f>(Ações!$O1183)/0.06</f>
        <v>4.0041666666666664</v>
      </c>
      <c r="E1183" s="47">
        <f>IFERROR((Ações!$F1183-Ações!$K1183)/Ações!$F1183,0)</f>
        <v>6.2432923993448845E-2</v>
      </c>
      <c r="F1183" s="46">
        <f>IF(OR(Ações!$N1183&lt;0,Ações!$M1183&lt;0),"",(22.5*Ações!$M1183*Ações!$N1183)^0.5)</f>
        <v>8.2660752476613713</v>
      </c>
      <c r="G1183" s="47">
        <f>IFERROR((Ações!$H1183-Ações!$K1183)/Ações!$H1183,0)</f>
        <v>-0.9354838709677421</v>
      </c>
      <c r="H1183" s="48">
        <f>IFERROR(Ações!$I1183/(Ações!$P1183-Table_1[[#This Row],[CAGR LUCRO 5A]]),0)</f>
        <v>4.0041666666666664</v>
      </c>
      <c r="I1183" s="48">
        <f>IF(Ações!$S1183&lt;0,"",Ações!$O1183*(1+Ações!$S1183))</f>
        <v>0.24024999999999999</v>
      </c>
      <c r="J1183" s="49">
        <f>IFERROR(IF(Ações!$B1183="","",(VLOOKUP(Table_1[[#This Row],[AÇÕES]],'Dados Status Invest STOCKS'!A1169:AD1784,4)/Table_1[[#This Row],[LPA]]))/100,0)</f>
        <v>0.14643835616438355</v>
      </c>
      <c r="K1183" s="64">
        <f>IFERROR(IF(Ações!$B1183="","",VLOOKUP(Table_1[[#This Row],[AÇÕES]],'Dados Status Invest STOCKS'!A1169:AD1784,2)),0)</f>
        <v>7.75</v>
      </c>
      <c r="L1183" s="65">
        <f>IFERROR(IF(Ações!$B1183="","",VLOOKUP(Table_1[[#This Row],[AÇÕES]],'Dados Status Invest STOCKS'!A1169:AD1784,3)/100),0)</f>
        <v>3.1E-2</v>
      </c>
      <c r="M1183" s="66">
        <f>IFERROR(IF(Ações!$B1183="","",VLOOKUP(Table_1[[#This Row],[AÇÕES]],'Dados Status Invest STOCKS'!A1169:AD1784,28)),0)</f>
        <v>0.73</v>
      </c>
      <c r="N1183" s="66">
        <f>IFERROR(IF(Ações!$B1183="","",VLOOKUP(Table_1[[#This Row],[AÇÕES]],'Dados Status Invest STOCKS'!A1169:AD1784,27)),0)</f>
        <v>4.16</v>
      </c>
      <c r="O1183" s="66">
        <f>IFERROR(IF(Ações!$L1183="","",Ações!$K1183*Ações!$L1183),0)</f>
        <v>0.24024999999999999</v>
      </c>
      <c r="P1183" s="67">
        <f t="shared" si="18"/>
        <v>0.06</v>
      </c>
      <c r="Q1183" s="67">
        <f>IFERROR(Ações!$O1183/Ações!$M1183,0)</f>
        <v>0.32910958904109588</v>
      </c>
      <c r="R1183" s="67">
        <f>IFERROR(IF(Ações!$B1183="","",VLOOKUP(Table_1[[#This Row],[AÇÕES]],'Dados Status Invest STOCKS'!A1169:AD1784,18)/100),0)</f>
        <v>0.1744</v>
      </c>
      <c r="S1183" s="65">
        <f>IFERROR(IF(Ações!$B1183="","",VLOOKUP(Table_1[[#This Row],[AÇÕES]],'Dados Status Invest STOCKS'!A1169:AD1784,25)/100),0)</f>
        <v>0</v>
      </c>
      <c r="T1183" s="67">
        <f>(1-Ações!$Q1183)*Ações!$R1183</f>
        <v>0.11700328767123287</v>
      </c>
      <c r="U1183" s="68">
        <f>IF(Ações!$S1183=0,Ações!$T1183,IF(Ações!$T1183=0,Ações!$S1183,AVERAGE(Ações!$S1183,Ações!$T1183)))</f>
        <v>0.11700328767123287</v>
      </c>
    </row>
    <row r="1184" spans="2:21" ht="15" customHeight="1" x14ac:dyDescent="0.2">
      <c r="B1184" s="63" t="str">
        <f>IFERROR('Dados Status Invest STOCKS'!A1171,"-")</f>
        <v>CRD-B</v>
      </c>
      <c r="C1184" s="45">
        <f>IFERROR((Ações!$D1184-Ações!$K1184)/Ações!$D1184,0)</f>
        <v>-0.92926045016077163</v>
      </c>
      <c r="D1184" s="46">
        <f>(Ações!$O1184)/0.06</f>
        <v>3.9963500000000001</v>
      </c>
      <c r="E1184" s="47">
        <f>IFERROR((Ações!$F1184-Ações!$K1184)/Ações!$F1184,0)</f>
        <v>6.7271979869611698E-2</v>
      </c>
      <c r="F1184" s="46">
        <f>IF(OR(Ações!$N1184&lt;0,Ações!$M1184&lt;0),"",(22.5*Ações!$M1184*Ações!$N1184)^0.5)</f>
        <v>8.2660752476613713</v>
      </c>
      <c r="G1184" s="47">
        <f>IFERROR((Ações!$H1184-Ações!$K1184)/Ações!$H1184,0)</f>
        <v>-0.92926045016077163</v>
      </c>
      <c r="H1184" s="48">
        <f>IFERROR(Ações!$I1184/(Ações!$P1184-Table_1[[#This Row],[CAGR LUCRO 5A]]),0)</f>
        <v>3.9963500000000001</v>
      </c>
      <c r="I1184" s="48">
        <f>IF(Ações!$S1184&lt;0,"",Ações!$O1184*(1+Ações!$S1184))</f>
        <v>0.23978099999999999</v>
      </c>
      <c r="J1184" s="49">
        <f>IFERROR(IF(Ações!$B1184="","",(VLOOKUP(Table_1[[#This Row],[AÇÕES]],'Dados Status Invest STOCKS'!A1170:AD1785,4)/Table_1[[#This Row],[LPA]]))/100,0)</f>
        <v>0.14561643835616439</v>
      </c>
      <c r="K1184" s="64">
        <f>IFERROR(IF(Ações!$B1184="","",VLOOKUP(Table_1[[#This Row],[AÇÕES]],'Dados Status Invest STOCKS'!A1170:AD1785,2)),0)</f>
        <v>7.71</v>
      </c>
      <c r="L1184" s="65">
        <f>IFERROR(IF(Ações!$B1184="","",VLOOKUP(Table_1[[#This Row],[AÇÕES]],'Dados Status Invest STOCKS'!A1170:AD1785,3)/100),0)</f>
        <v>3.1099999999999999E-2</v>
      </c>
      <c r="M1184" s="66">
        <f>IFERROR(IF(Ações!$B1184="","",VLOOKUP(Table_1[[#This Row],[AÇÕES]],'Dados Status Invest STOCKS'!A1170:AD1785,28)),0)</f>
        <v>0.73</v>
      </c>
      <c r="N1184" s="66">
        <f>IFERROR(IF(Ações!$B1184="","",VLOOKUP(Table_1[[#This Row],[AÇÕES]],'Dados Status Invest STOCKS'!A1170:AD1785,27)),0)</f>
        <v>4.16</v>
      </c>
      <c r="O1184" s="66">
        <f>IFERROR(IF(Ações!$L1184="","",Ações!$K1184*Ações!$L1184),0)</f>
        <v>0.23978099999999999</v>
      </c>
      <c r="P1184" s="67">
        <f t="shared" si="18"/>
        <v>0.06</v>
      </c>
      <c r="Q1184" s="67">
        <f>IFERROR(Ações!$O1184/Ações!$M1184,0)</f>
        <v>0.32846712328767125</v>
      </c>
      <c r="R1184" s="67">
        <f>IFERROR(IF(Ações!$B1184="","",VLOOKUP(Table_1[[#This Row],[AÇÕES]],'Dados Status Invest STOCKS'!A1170:AD1785,18)/100),0)</f>
        <v>0.1744</v>
      </c>
      <c r="S1184" s="65">
        <f>IFERROR(IF(Ações!$B1184="","",VLOOKUP(Table_1[[#This Row],[AÇÕES]],'Dados Status Invest STOCKS'!A1170:AD1785,25)/100),0)</f>
        <v>0</v>
      </c>
      <c r="T1184" s="67">
        <f>(1-Ações!$Q1184)*Ações!$R1184</f>
        <v>0.11711533369863013</v>
      </c>
      <c r="U1184" s="68">
        <f>IF(Ações!$S1184=0,Ações!$T1184,IF(Ações!$T1184=0,Ações!$S1184,AVERAGE(Ações!$S1184,Ações!$T1184)))</f>
        <v>0.11711533369863013</v>
      </c>
    </row>
    <row r="1185" spans="2:21" ht="15" customHeight="1" x14ac:dyDescent="0.2">
      <c r="B1185" s="63" t="str">
        <f>IFERROR('Dados Status Invest STOCKS'!A1172,"-")</f>
        <v>CRDF</v>
      </c>
      <c r="C1185" s="45">
        <f>IFERROR((Ações!$D1185-Ações!$K1185)/Ações!$D1185,0)</f>
        <v>0</v>
      </c>
      <c r="D1185" s="46">
        <f>(Ações!$O1185)/0.06</f>
        <v>0</v>
      </c>
      <c r="E1185" s="47">
        <f>IFERROR((Ações!$F1185-Ações!$K1185)/Ações!$F1185,0)</f>
        <v>0</v>
      </c>
      <c r="F1185" s="46" t="str">
        <f>IF(OR(Ações!$N1185&lt;0,Ações!$M1185&lt;0),"",(22.5*Ações!$M1185*Ações!$N1185)^0.5)</f>
        <v/>
      </c>
      <c r="G1185" s="47">
        <f>IFERROR((Ações!$H1185-Ações!$K1185)/Ações!$H1185,0)</f>
        <v>0</v>
      </c>
      <c r="H1185" s="48">
        <f>IFERROR(Ações!$I1185/(Ações!$P1185-Table_1[[#This Row],[CAGR LUCRO 5A]]),0)</f>
        <v>0</v>
      </c>
      <c r="I1185" s="48">
        <f>IF(Ações!$S1185&lt;0,"",Ações!$O1185*(1+Ações!$S1185))</f>
        <v>0</v>
      </c>
      <c r="J1185" s="49">
        <f>IFERROR(IF(Ações!$B1185="","",(VLOOKUP(Table_1[[#This Row],[AÇÕES]],'Dados Status Invest STOCKS'!A1171:AD1786,4)/Table_1[[#This Row],[LPA]]))/100,0)</f>
        <v>8.7968749999999998E-2</v>
      </c>
      <c r="K1185" s="64">
        <f>IFERROR(IF(Ações!$B1185="","",VLOOKUP(Table_1[[#This Row],[AÇÕES]],'Dados Status Invest STOCKS'!A1171:AD1786,2)),0)</f>
        <v>3.62</v>
      </c>
      <c r="L1185" s="65">
        <f>IFERROR(IF(Ações!$B1185="","",VLOOKUP(Table_1[[#This Row],[AÇÕES]],'Dados Status Invest STOCKS'!A1171:AD1786,3)/100),0)</f>
        <v>0</v>
      </c>
      <c r="M1185" s="66">
        <f>IFERROR(IF(Ações!$B1185="","",VLOOKUP(Table_1[[#This Row],[AÇÕES]],'Dados Status Invest STOCKS'!A1171:AD1786,28)),0)</f>
        <v>-0.64</v>
      </c>
      <c r="N1185" s="66">
        <f>IFERROR(IF(Ações!$B1185="","",VLOOKUP(Table_1[[#This Row],[AÇÕES]],'Dados Status Invest STOCKS'!A1171:AD1786,27)),0)</f>
        <v>3.38</v>
      </c>
      <c r="O1185" s="66">
        <f>IFERROR(IF(Ações!$L1185="","",Ações!$K1185*Ações!$L1185),0)</f>
        <v>0</v>
      </c>
      <c r="P1185" s="67">
        <f t="shared" si="18"/>
        <v>0.06</v>
      </c>
      <c r="Q1185" s="67">
        <f>IFERROR(Ações!$O1185/Ações!$M1185,0)</f>
        <v>0</v>
      </c>
      <c r="R1185" s="67">
        <f>IFERROR(IF(Ações!$B1185="","",VLOOKUP(Table_1[[#This Row],[AÇÕES]],'Dados Status Invest STOCKS'!A1171:AD1786,18)/100),0)</f>
        <v>-0.1905</v>
      </c>
      <c r="S1185" s="65">
        <f>IFERROR(IF(Ações!$B1185="","",VLOOKUP(Table_1[[#This Row],[AÇÕES]],'Dados Status Invest STOCKS'!A1171:AD1786,25)/100),0)</f>
        <v>0</v>
      </c>
      <c r="T1185" s="67">
        <f>(1-Ações!$Q1185)*Ações!$R1185</f>
        <v>-0.1905</v>
      </c>
      <c r="U1185" s="68">
        <f>IF(Ações!$S1185=0,Ações!$T1185,IF(Ações!$T1185=0,Ações!$S1185,AVERAGE(Ações!$S1185,Ações!$T1185)))</f>
        <v>-0.1905</v>
      </c>
    </row>
    <row r="1186" spans="2:21" ht="15" customHeight="1" x14ac:dyDescent="0.2">
      <c r="B1186" s="63" t="str">
        <f>IFERROR('Dados Status Invest STOCKS'!A1173,"-")</f>
        <v>CREE</v>
      </c>
      <c r="C1186" s="45">
        <f>IFERROR((Ações!$D1186-Ações!$K1186)/Ações!$D1186,0)</f>
        <v>0</v>
      </c>
      <c r="D1186" s="46">
        <f>(Ações!$O1186)/0.06</f>
        <v>0</v>
      </c>
      <c r="E1186" s="47">
        <f>IFERROR((Ações!$F1186-Ações!$K1186)/Ações!$F1186,0)</f>
        <v>0</v>
      </c>
      <c r="F1186" s="46" t="str">
        <f>IF(OR(Ações!$N1186&lt;0,Ações!$M1186&lt;0),"",(22.5*Ações!$M1186*Ações!$N1186)^0.5)</f>
        <v/>
      </c>
      <c r="G1186" s="47">
        <f>IFERROR((Ações!$H1186-Ações!$K1186)/Ações!$H1186,0)</f>
        <v>0</v>
      </c>
      <c r="H1186" s="48">
        <f>IFERROR(Ações!$I1186/(Ações!$P1186-Table_1[[#This Row],[CAGR LUCRO 5A]]),0)</f>
        <v>0</v>
      </c>
      <c r="I1186" s="48">
        <f>IF(Ações!$S1186&lt;0,"",Ações!$O1186*(1+Ações!$S1186))</f>
        <v>0</v>
      </c>
      <c r="J1186" s="49">
        <f>IFERROR(IF(Ações!$B1186="","",(VLOOKUP(Table_1[[#This Row],[AÇÕES]],'Dados Status Invest STOCKS'!A1172:AD1787,4)/Table_1[[#This Row],[LPA]]))/100,0)</f>
        <v>3.871681415929204E-2</v>
      </c>
      <c r="K1186" s="64">
        <f>IFERROR(IF(Ações!$B1186="","",VLOOKUP(Table_1[[#This Row],[AÇÕES]],'Dados Status Invest STOCKS'!A1172:AD1787,2)),0)</f>
        <v>79.12</v>
      </c>
      <c r="L1186" s="65">
        <f>IFERROR(IF(Ações!$B1186="","",VLOOKUP(Table_1[[#This Row],[AÇÕES]],'Dados Status Invest STOCKS'!A1172:AD1787,3)/100),0)</f>
        <v>0</v>
      </c>
      <c r="M1186" s="66">
        <f>IFERROR(IF(Ações!$B1186="","",VLOOKUP(Table_1[[#This Row],[AÇÕES]],'Dados Status Invest STOCKS'!A1172:AD1787,28)),0)</f>
        <v>-4.5199999999999996</v>
      </c>
      <c r="N1186" s="66">
        <f>IFERROR(IF(Ações!$B1186="","",VLOOKUP(Table_1[[#This Row],[AÇÕES]],'Dados Status Invest STOCKS'!A1172:AD1787,27)),0)</f>
        <v>18.260000000000002</v>
      </c>
      <c r="O1186" s="66">
        <f>IFERROR(IF(Ações!$L1186="","",Ações!$K1186*Ações!$L1186),0)</f>
        <v>0</v>
      </c>
      <c r="P1186" s="67">
        <f t="shared" si="18"/>
        <v>0.06</v>
      </c>
      <c r="Q1186" s="67">
        <f>IFERROR(Ações!$O1186/Ações!$M1186,0)</f>
        <v>0</v>
      </c>
      <c r="R1186" s="67">
        <f>IFERROR(IF(Ações!$B1186="","",VLOOKUP(Table_1[[#This Row],[AÇÕES]],'Dados Status Invest STOCKS'!A1172:AD1787,18)/100),0)</f>
        <v>-0.2475</v>
      </c>
      <c r="S1186" s="65">
        <f>IFERROR(IF(Ações!$B1186="","",VLOOKUP(Table_1[[#This Row],[AÇÕES]],'Dados Status Invest STOCKS'!A1172:AD1787,25)/100),0)</f>
        <v>0</v>
      </c>
      <c r="T1186" s="67">
        <f>(1-Ações!$Q1186)*Ações!$R1186</f>
        <v>-0.2475</v>
      </c>
      <c r="U1186" s="68">
        <f>IF(Ações!$S1186=0,Ações!$T1186,IF(Ações!$T1186=0,Ações!$S1186,AVERAGE(Ações!$S1186,Ações!$T1186)))</f>
        <v>-0.2475</v>
      </c>
    </row>
    <row r="1187" spans="2:21" ht="15" customHeight="1" x14ac:dyDescent="0.2">
      <c r="B1187" s="63" t="str">
        <f>IFERROR('Dados Status Invest STOCKS'!A1174,"-")</f>
        <v>CREG</v>
      </c>
      <c r="C1187" s="45">
        <f>IFERROR((Ações!$D1187-Ações!$K1187)/Ações!$D1187,0)</f>
        <v>0</v>
      </c>
      <c r="D1187" s="46">
        <f>(Ações!$O1187)/0.06</f>
        <v>0</v>
      </c>
      <c r="E1187" s="47">
        <f>IFERROR((Ações!$F1187-Ações!$K1187)/Ações!$F1187,0)</f>
        <v>0.66454181248642985</v>
      </c>
      <c r="F1187" s="46">
        <f>IF(OR(Ações!$N1187&lt;0,Ações!$M1187&lt;0),"",(22.5*Ações!$M1187*Ações!$N1187)^0.5)</f>
        <v>18.899523803524787</v>
      </c>
      <c r="G1187" s="47">
        <f>IFERROR((Ações!$H1187-Ações!$K1187)/Ações!$H1187,0)</f>
        <v>0</v>
      </c>
      <c r="H1187" s="48">
        <f>IFERROR(Ações!$I1187/(Ações!$P1187-Table_1[[#This Row],[CAGR LUCRO 5A]]),0)</f>
        <v>0</v>
      </c>
      <c r="I1187" s="48" t="str">
        <f>IF(Ações!$S1187&lt;0,"",Ações!$O1187*(1+Ações!$S1187))</f>
        <v/>
      </c>
      <c r="J1187" s="49">
        <f>IFERROR(IF(Ações!$B1187="","",(VLOOKUP(Table_1[[#This Row],[AÇÕES]],'Dados Status Invest STOCKS'!A1173:AD1788,4)/Table_1[[#This Row],[LPA]]))/100,0)</f>
        <v>9.3780487804878063E-2</v>
      </c>
      <c r="K1187" s="64">
        <f>IFERROR(IF(Ações!$B1187="","",VLOOKUP(Table_1[[#This Row],[AÇÕES]],'Dados Status Invest STOCKS'!A1173:AD1788,2)),0)</f>
        <v>6.34</v>
      </c>
      <c r="L1187" s="65">
        <f>IFERROR(IF(Ações!$B1187="","",VLOOKUP(Table_1[[#This Row],[AÇÕES]],'Dados Status Invest STOCKS'!A1173:AD1788,3)/100),0)</f>
        <v>0</v>
      </c>
      <c r="M1187" s="66">
        <f>IFERROR(IF(Ações!$B1187="","",VLOOKUP(Table_1[[#This Row],[AÇÕES]],'Dados Status Invest STOCKS'!A1173:AD1788,28)),0)</f>
        <v>0.82</v>
      </c>
      <c r="N1187" s="66">
        <f>IFERROR(IF(Ações!$B1187="","",VLOOKUP(Table_1[[#This Row],[AÇÕES]],'Dados Status Invest STOCKS'!A1173:AD1788,27)),0)</f>
        <v>19.36</v>
      </c>
      <c r="O1187" s="66">
        <f>IFERROR(IF(Ações!$L1187="","",Ações!$K1187*Ações!$L1187),0)</f>
        <v>0</v>
      </c>
      <c r="P1187" s="67">
        <f t="shared" si="18"/>
        <v>0.06</v>
      </c>
      <c r="Q1187" s="67">
        <f>IFERROR(Ações!$O1187/Ações!$M1187,0)</f>
        <v>0</v>
      </c>
      <c r="R1187" s="67">
        <f>IFERROR(IF(Ações!$B1187="","",VLOOKUP(Table_1[[#This Row],[AÇÕES]],'Dados Status Invest STOCKS'!A1173:AD1788,18)/100),0)</f>
        <v>4.2599999999999999E-2</v>
      </c>
      <c r="S1187" s="65">
        <f>IFERROR(IF(Ações!$B1187="","",VLOOKUP(Table_1[[#This Row],[AÇÕES]],'Dados Status Invest STOCKS'!A1173:AD1788,25)/100),0)</f>
        <v>-0.2611</v>
      </c>
      <c r="T1187" s="67">
        <f>(1-Ações!$Q1187)*Ações!$R1187</f>
        <v>4.2599999999999999E-2</v>
      </c>
      <c r="U1187" s="68">
        <f>IF(Ações!$S1187=0,Ações!$T1187,IF(Ações!$T1187=0,Ações!$S1187,AVERAGE(Ações!$S1187,Ações!$T1187)))</f>
        <v>-0.10925</v>
      </c>
    </row>
    <row r="1188" spans="2:21" ht="15" customHeight="1" x14ac:dyDescent="0.2">
      <c r="B1188" s="63" t="str">
        <f>IFERROR('Dados Status Invest STOCKS'!A1175,"-")</f>
        <v>CRESY</v>
      </c>
      <c r="C1188" s="45">
        <f>IFERROR((Ações!$D1188-Ações!$K1188)/Ações!$D1188,0)</f>
        <v>0</v>
      </c>
      <c r="D1188" s="46">
        <f>(Ações!$O1188)/0.06</f>
        <v>0</v>
      </c>
      <c r="E1188" s="47">
        <f>IFERROR((Ações!$F1188-Ações!$K1188)/Ações!$F1188,0)</f>
        <v>0.87050786373030764</v>
      </c>
      <c r="F1188" s="46">
        <f>IF(OR(Ações!$N1188&lt;0,Ações!$M1188&lt;0),"",(22.5*Ações!$M1188*Ações!$N1188)^0.5)</f>
        <v>37.454011801140879</v>
      </c>
      <c r="G1188" s="47">
        <f>IFERROR((Ações!$H1188-Ações!$K1188)/Ações!$H1188,0)</f>
        <v>0</v>
      </c>
      <c r="H1188" s="48">
        <f>IFERROR(Ações!$I1188/(Ações!$P1188-Table_1[[#This Row],[CAGR LUCRO 5A]]),0)</f>
        <v>0</v>
      </c>
      <c r="I1188" s="48">
        <f>IF(Ações!$S1188&lt;0,"",Ações!$O1188*(1+Ações!$S1188))</f>
        <v>0</v>
      </c>
      <c r="J1188" s="49">
        <f>IFERROR(IF(Ações!$B1188="","",(VLOOKUP(Table_1[[#This Row],[AÇÕES]],'Dados Status Invest STOCKS'!A1174:AD1789,4)/Table_1[[#This Row],[LPA]]))/100,0)</f>
        <v>4.8417721518987343E-3</v>
      </c>
      <c r="K1188" s="64">
        <f>IFERROR(IF(Ações!$B1188="","",VLOOKUP(Table_1[[#This Row],[AÇÕES]],'Dados Status Invest STOCKS'!A1174:AD1789,2)),0)</f>
        <v>4.8499999999999996</v>
      </c>
      <c r="L1188" s="65">
        <f>IFERROR(IF(Ações!$B1188="","",VLOOKUP(Table_1[[#This Row],[AÇÕES]],'Dados Status Invest STOCKS'!A1174:AD1789,3)/100),0)</f>
        <v>0</v>
      </c>
      <c r="M1188" s="66">
        <f>IFERROR(IF(Ações!$B1188="","",VLOOKUP(Table_1[[#This Row],[AÇÕES]],'Dados Status Invest STOCKS'!A1174:AD1789,28)),0)</f>
        <v>3.16</v>
      </c>
      <c r="N1188" s="66">
        <f>IFERROR(IF(Ações!$B1188="","",VLOOKUP(Table_1[[#This Row],[AÇÕES]],'Dados Status Invest STOCKS'!A1174:AD1789,27)),0)</f>
        <v>19.73</v>
      </c>
      <c r="O1188" s="66">
        <f>IFERROR(IF(Ações!$L1188="","",Ações!$K1188*Ações!$L1188),0)</f>
        <v>0</v>
      </c>
      <c r="P1188" s="67">
        <f t="shared" si="18"/>
        <v>0.06</v>
      </c>
      <c r="Q1188" s="67">
        <f>IFERROR(Ações!$O1188/Ações!$M1188,0)</f>
        <v>0</v>
      </c>
      <c r="R1188" s="67">
        <f>IFERROR(IF(Ações!$B1188="","",VLOOKUP(Table_1[[#This Row],[AÇÕES]],'Dados Status Invest STOCKS'!A1174:AD1789,18)/100),0)</f>
        <v>0.1603</v>
      </c>
      <c r="S1188" s="65">
        <f>IFERROR(IF(Ações!$B1188="","",VLOOKUP(Table_1[[#This Row],[AÇÕES]],'Dados Status Invest STOCKS'!A1174:AD1789,25)/100),0)</f>
        <v>0</v>
      </c>
      <c r="T1188" s="67">
        <f>(1-Ações!$Q1188)*Ações!$R1188</f>
        <v>0.1603</v>
      </c>
      <c r="U1188" s="68">
        <f>IF(Ações!$S1188=0,Ações!$T1188,IF(Ações!$T1188=0,Ações!$S1188,AVERAGE(Ações!$S1188,Ações!$T1188)))</f>
        <v>0.1603</v>
      </c>
    </row>
    <row r="1189" spans="2:21" ht="15" customHeight="1" x14ac:dyDescent="0.2">
      <c r="B1189" s="63" t="str">
        <f>IFERROR('Dados Status Invest STOCKS'!A1176,"-")</f>
        <v>CREX</v>
      </c>
      <c r="C1189" s="45">
        <f>IFERROR((Ações!$D1189-Ações!$K1189)/Ações!$D1189,0)</f>
        <v>0</v>
      </c>
      <c r="D1189" s="46">
        <f>(Ações!$O1189)/0.06</f>
        <v>0</v>
      </c>
      <c r="E1189" s="47">
        <f>IFERROR((Ações!$F1189-Ações!$K1189)/Ações!$F1189,0)</f>
        <v>7.4788154139462173E-2</v>
      </c>
      <c r="F1189" s="46">
        <f>IF(OR(Ações!$N1189&lt;0,Ações!$M1189&lt;0),"",(22.5*Ações!$M1189*Ações!$N1189)^0.5)</f>
        <v>1.4158919450297045</v>
      </c>
      <c r="G1189" s="47">
        <f>IFERROR((Ações!$H1189-Ações!$K1189)/Ações!$H1189,0)</f>
        <v>0</v>
      </c>
      <c r="H1189" s="48">
        <f>IFERROR(Ações!$I1189/(Ações!$P1189-Table_1[[#This Row],[CAGR LUCRO 5A]]),0)</f>
        <v>0</v>
      </c>
      <c r="I1189" s="48">
        <f>IF(Ações!$S1189&lt;0,"",Ações!$O1189*(1+Ações!$S1189))</f>
        <v>0</v>
      </c>
      <c r="J1189" s="49">
        <f>IFERROR(IF(Ações!$B1189="","",(VLOOKUP(Table_1[[#This Row],[AÇÕES]],'Dados Status Invest STOCKS'!A1175:AD1790,4)/Table_1[[#This Row],[LPA]]))/100,0)</f>
        <v>1.0690909090909091</v>
      </c>
      <c r="K1189" s="64">
        <f>IFERROR(IF(Ações!$B1189="","",VLOOKUP(Table_1[[#This Row],[AÇÕES]],'Dados Status Invest STOCKS'!A1175:AD1790,2)),0)</f>
        <v>1.31</v>
      </c>
      <c r="L1189" s="65">
        <f>IFERROR(IF(Ações!$B1189="","",VLOOKUP(Table_1[[#This Row],[AÇÕES]],'Dados Status Invest STOCKS'!A1175:AD1790,3)/100),0)</f>
        <v>0</v>
      </c>
      <c r="M1189" s="66">
        <f>IFERROR(IF(Ações!$B1189="","",VLOOKUP(Table_1[[#This Row],[AÇÕES]],'Dados Status Invest STOCKS'!A1175:AD1790,28)),0)</f>
        <v>0.11</v>
      </c>
      <c r="N1189" s="66">
        <f>IFERROR(IF(Ações!$B1189="","",VLOOKUP(Table_1[[#This Row],[AÇÕES]],'Dados Status Invest STOCKS'!A1175:AD1790,27)),0)</f>
        <v>0.81</v>
      </c>
      <c r="O1189" s="66">
        <f>IFERROR(IF(Ações!$L1189="","",Ações!$K1189*Ações!$L1189),0)</f>
        <v>0</v>
      </c>
      <c r="P1189" s="67">
        <f t="shared" si="18"/>
        <v>0.06</v>
      </c>
      <c r="Q1189" s="67">
        <f>IFERROR(Ações!$O1189/Ações!$M1189,0)</f>
        <v>0</v>
      </c>
      <c r="R1189" s="67">
        <f>IFERROR(IF(Ações!$B1189="","",VLOOKUP(Table_1[[#This Row],[AÇÕES]],'Dados Status Invest STOCKS'!A1175:AD1790,18)/100),0)</f>
        <v>0.13689999999999999</v>
      </c>
      <c r="S1189" s="65">
        <f>IFERROR(IF(Ações!$B1189="","",VLOOKUP(Table_1[[#This Row],[AÇÕES]],'Dados Status Invest STOCKS'!A1175:AD1790,25)/100),0)</f>
        <v>0</v>
      </c>
      <c r="T1189" s="67">
        <f>(1-Ações!$Q1189)*Ações!$R1189</f>
        <v>0.13689999999999999</v>
      </c>
      <c r="U1189" s="68">
        <f>IF(Ações!$S1189=0,Ações!$T1189,IF(Ações!$T1189=0,Ações!$S1189,AVERAGE(Ações!$S1189,Ações!$T1189)))</f>
        <v>0.13689999999999999</v>
      </c>
    </row>
    <row r="1190" spans="2:21" ht="15" customHeight="1" x14ac:dyDescent="0.2">
      <c r="B1190" s="63" t="str">
        <f>IFERROR('Dados Status Invest STOCKS'!A1177,"-")</f>
        <v>CREXW</v>
      </c>
      <c r="C1190" s="45">
        <f>IFERROR((Ações!$D1190-Ações!$K1190)/Ações!$D1190,0)</f>
        <v>0</v>
      </c>
      <c r="D1190" s="46">
        <f>(Ações!$O1190)/0.06</f>
        <v>0</v>
      </c>
      <c r="E1190" s="47">
        <f>IFERROR((Ações!$F1190-Ações!$K1190)/Ações!$F1190,0)</f>
        <v>0.92231045569109982</v>
      </c>
      <c r="F1190" s="46">
        <f>IF(OR(Ações!$N1190&lt;0,Ações!$M1190&lt;0),"",(22.5*Ações!$M1190*Ações!$N1190)^0.5)</f>
        <v>1.4158919450297045</v>
      </c>
      <c r="G1190" s="47">
        <f>IFERROR((Ações!$H1190-Ações!$K1190)/Ações!$H1190,0)</f>
        <v>0</v>
      </c>
      <c r="H1190" s="48">
        <f>IFERROR(Ações!$I1190/(Ações!$P1190-Table_1[[#This Row],[CAGR LUCRO 5A]]),0)</f>
        <v>0</v>
      </c>
      <c r="I1190" s="48">
        <f>IF(Ações!$S1190&lt;0,"",Ações!$O1190*(1+Ações!$S1190))</f>
        <v>0</v>
      </c>
      <c r="J1190" s="49">
        <f>IFERROR(IF(Ações!$B1190="","",(VLOOKUP(Table_1[[#This Row],[AÇÕES]],'Dados Status Invest STOCKS'!A1176:AD1791,4)/Table_1[[#This Row],[LPA]]))/100,0)</f>
        <v>0.09</v>
      </c>
      <c r="K1190" s="64">
        <f>IFERROR(IF(Ações!$B1190="","",VLOOKUP(Table_1[[#This Row],[AÇÕES]],'Dados Status Invest STOCKS'!A1176:AD1791,2)),0)</f>
        <v>0.11</v>
      </c>
      <c r="L1190" s="65">
        <f>IFERROR(IF(Ações!$B1190="","",VLOOKUP(Table_1[[#This Row],[AÇÕES]],'Dados Status Invest STOCKS'!A1176:AD1791,3)/100),0)</f>
        <v>0</v>
      </c>
      <c r="M1190" s="66">
        <f>IFERROR(IF(Ações!$B1190="","",VLOOKUP(Table_1[[#This Row],[AÇÕES]],'Dados Status Invest STOCKS'!A1176:AD1791,28)),0)</f>
        <v>0.11</v>
      </c>
      <c r="N1190" s="66">
        <f>IFERROR(IF(Ações!$B1190="","",VLOOKUP(Table_1[[#This Row],[AÇÕES]],'Dados Status Invest STOCKS'!A1176:AD1791,27)),0)</f>
        <v>0.81</v>
      </c>
      <c r="O1190" s="66">
        <f>IFERROR(IF(Ações!$L1190="","",Ações!$K1190*Ações!$L1190),0)</f>
        <v>0</v>
      </c>
      <c r="P1190" s="67">
        <f t="shared" si="18"/>
        <v>0.06</v>
      </c>
      <c r="Q1190" s="67">
        <f>IFERROR(Ações!$O1190/Ações!$M1190,0)</f>
        <v>0</v>
      </c>
      <c r="R1190" s="67">
        <f>IFERROR(IF(Ações!$B1190="","",VLOOKUP(Table_1[[#This Row],[AÇÕES]],'Dados Status Invest STOCKS'!A1176:AD1791,18)/100),0)</f>
        <v>0.13689999999999999</v>
      </c>
      <c r="S1190" s="65">
        <f>IFERROR(IF(Ações!$B1190="","",VLOOKUP(Table_1[[#This Row],[AÇÕES]],'Dados Status Invest STOCKS'!A1176:AD1791,25)/100),0)</f>
        <v>0</v>
      </c>
      <c r="T1190" s="67">
        <f>(1-Ações!$Q1190)*Ações!$R1190</f>
        <v>0.13689999999999999</v>
      </c>
      <c r="U1190" s="68">
        <f>IF(Ações!$S1190=0,Ações!$T1190,IF(Ações!$T1190=0,Ações!$S1190,AVERAGE(Ações!$S1190,Ações!$T1190)))</f>
        <v>0.13689999999999999</v>
      </c>
    </row>
    <row r="1191" spans="2:21" ht="15" customHeight="1" x14ac:dyDescent="0.2">
      <c r="B1191" s="63" t="str">
        <f>IFERROR('Dados Status Invest STOCKS'!A1178,"-")</f>
        <v>CRHC</v>
      </c>
      <c r="C1191" s="45">
        <f>IFERROR((Ações!$D1191-Ações!$K1191)/Ações!$D1191,0)</f>
        <v>0</v>
      </c>
      <c r="D1191" s="46">
        <f>(Ações!$O1191)/0.06</f>
        <v>0</v>
      </c>
      <c r="E1191" s="47">
        <f>IFERROR((Ações!$F1191-Ações!$K1191)/Ações!$F1191,0)</f>
        <v>0</v>
      </c>
      <c r="F1191" s="46" t="str">
        <f>IF(OR(Ações!$N1191&lt;0,Ações!$M1191&lt;0),"",(22.5*Ações!$M1191*Ações!$N1191)^0.5)</f>
        <v/>
      </c>
      <c r="G1191" s="47">
        <f>IFERROR((Ações!$H1191-Ações!$K1191)/Ações!$H1191,0)</f>
        <v>0</v>
      </c>
      <c r="H1191" s="48">
        <f>IFERROR(Ações!$I1191/(Ações!$P1191-Table_1[[#This Row],[CAGR LUCRO 5A]]),0)</f>
        <v>0</v>
      </c>
      <c r="I1191" s="48">
        <f>IF(Ações!$S1191&lt;0,"",Ações!$O1191*(1+Ações!$S1191))</f>
        <v>0</v>
      </c>
      <c r="J1191" s="49">
        <f>IFERROR(IF(Ações!$B1191="","",(VLOOKUP(Table_1[[#This Row],[AÇÕES]],'Dados Status Invest STOCKS'!A1177:AD1792,4)/Table_1[[#This Row],[LPA]]))/100,0)</f>
        <v>0.89151515151515159</v>
      </c>
      <c r="K1191" s="64">
        <f>IFERROR(IF(Ações!$B1191="","",VLOOKUP(Table_1[[#This Row],[AÇÕES]],'Dados Status Invest STOCKS'!A1177:AD1792,2)),0)</f>
        <v>9.84</v>
      </c>
      <c r="L1191" s="65">
        <f>IFERROR(IF(Ações!$B1191="","",VLOOKUP(Table_1[[#This Row],[AÇÕES]],'Dados Status Invest STOCKS'!A1177:AD1792,3)/100),0)</f>
        <v>0</v>
      </c>
      <c r="M1191" s="66">
        <f>IFERROR(IF(Ações!$B1191="","",VLOOKUP(Table_1[[#This Row],[AÇÕES]],'Dados Status Invest STOCKS'!A1177:AD1792,28)),0)</f>
        <v>0.33</v>
      </c>
      <c r="N1191" s="66">
        <f>IFERROR(IF(Ações!$B1191="","",VLOOKUP(Table_1[[#This Row],[AÇÕES]],'Dados Status Invest STOCKS'!A1177:AD1792,27)),0)</f>
        <v>-0.65</v>
      </c>
      <c r="O1191" s="66">
        <f>IFERROR(IF(Ações!$L1191="","",Ações!$K1191*Ações!$L1191),0)</f>
        <v>0</v>
      </c>
      <c r="P1191" s="67">
        <f t="shared" si="18"/>
        <v>0.06</v>
      </c>
      <c r="Q1191" s="67">
        <f>IFERROR(Ações!$O1191/Ações!$M1191,0)</f>
        <v>0</v>
      </c>
      <c r="R1191" s="67">
        <f>IFERROR(IF(Ações!$B1191="","",VLOOKUP(Table_1[[#This Row],[AÇÕES]],'Dados Status Invest STOCKS'!A1177:AD1792,18)/100),0)</f>
        <v>-0.51739999999999997</v>
      </c>
      <c r="S1191" s="65">
        <f>IFERROR(IF(Ações!$B1191="","",VLOOKUP(Table_1[[#This Row],[AÇÕES]],'Dados Status Invest STOCKS'!A1177:AD1792,25)/100),0)</f>
        <v>0</v>
      </c>
      <c r="T1191" s="67">
        <f>(1-Ações!$Q1191)*Ações!$R1191</f>
        <v>-0.51739999999999997</v>
      </c>
      <c r="U1191" s="68">
        <f>IF(Ações!$S1191=0,Ações!$T1191,IF(Ações!$T1191=0,Ações!$S1191,AVERAGE(Ações!$S1191,Ações!$T1191)))</f>
        <v>-0.51739999999999997</v>
      </c>
    </row>
    <row r="1192" spans="2:21" ht="15" customHeight="1" x14ac:dyDescent="0.2">
      <c r="B1192" s="63" t="str">
        <f>IFERROR('Dados Status Invest STOCKS'!A1179,"-")</f>
        <v>CRHC.U</v>
      </c>
      <c r="C1192" s="45">
        <f>IFERROR((Ações!$D1192-Ações!$K1192)/Ações!$D1192,0)</f>
        <v>0</v>
      </c>
      <c r="D1192" s="46">
        <f>(Ações!$O1192)/0.06</f>
        <v>0</v>
      </c>
      <c r="E1192" s="47">
        <f>IFERROR((Ações!$F1192-Ações!$K1192)/Ações!$F1192,0)</f>
        <v>0</v>
      </c>
      <c r="F1192" s="46" t="str">
        <f>IF(OR(Ações!$N1192&lt;0,Ações!$M1192&lt;0),"",(22.5*Ações!$M1192*Ações!$N1192)^0.5)</f>
        <v/>
      </c>
      <c r="G1192" s="47">
        <f>IFERROR((Ações!$H1192-Ações!$K1192)/Ações!$H1192,0)</f>
        <v>0</v>
      </c>
      <c r="H1192" s="48">
        <f>IFERROR(Ações!$I1192/(Ações!$P1192-Table_1[[#This Row],[CAGR LUCRO 5A]]),0)</f>
        <v>0</v>
      </c>
      <c r="I1192" s="48">
        <f>IF(Ações!$S1192&lt;0,"",Ações!$O1192*(1+Ações!$S1192))</f>
        <v>0</v>
      </c>
      <c r="J1192" s="49">
        <f>IFERROR(IF(Ações!$B1192="","",(VLOOKUP(Table_1[[#This Row],[AÇÕES]],'Dados Status Invest STOCKS'!A1178:AD1793,4)/Table_1[[#This Row],[LPA]]))/100,0)</f>
        <v>0.91030303030303017</v>
      </c>
      <c r="K1192" s="64">
        <f>IFERROR(IF(Ações!$B1192="","",VLOOKUP(Table_1[[#This Row],[AÇÕES]],'Dados Status Invest STOCKS'!A1178:AD1793,2)),0)</f>
        <v>10.050000000000001</v>
      </c>
      <c r="L1192" s="65">
        <f>IFERROR(IF(Ações!$B1192="","",VLOOKUP(Table_1[[#This Row],[AÇÕES]],'Dados Status Invest STOCKS'!A1178:AD1793,3)/100),0)</f>
        <v>0</v>
      </c>
      <c r="M1192" s="66">
        <f>IFERROR(IF(Ações!$B1192="","",VLOOKUP(Table_1[[#This Row],[AÇÕES]],'Dados Status Invest STOCKS'!A1178:AD1793,28)),0)</f>
        <v>0.33</v>
      </c>
      <c r="N1192" s="66">
        <f>IFERROR(IF(Ações!$B1192="","",VLOOKUP(Table_1[[#This Row],[AÇÕES]],'Dados Status Invest STOCKS'!A1178:AD1793,27)),0)</f>
        <v>-0.65</v>
      </c>
      <c r="O1192" s="66">
        <f>IFERROR(IF(Ações!$L1192="","",Ações!$K1192*Ações!$L1192),0)</f>
        <v>0</v>
      </c>
      <c r="P1192" s="67">
        <f t="shared" si="18"/>
        <v>0.06</v>
      </c>
      <c r="Q1192" s="67">
        <f>IFERROR(Ações!$O1192/Ações!$M1192,0)</f>
        <v>0</v>
      </c>
      <c r="R1192" s="67">
        <f>IFERROR(IF(Ações!$B1192="","",VLOOKUP(Table_1[[#This Row],[AÇÕES]],'Dados Status Invest STOCKS'!A1178:AD1793,18)/100),0)</f>
        <v>-0.51739999999999997</v>
      </c>
      <c r="S1192" s="65">
        <f>IFERROR(IF(Ações!$B1192="","",VLOOKUP(Table_1[[#This Row],[AÇÕES]],'Dados Status Invest STOCKS'!A1178:AD1793,25)/100),0)</f>
        <v>0</v>
      </c>
      <c r="T1192" s="67">
        <f>(1-Ações!$Q1192)*Ações!$R1192</f>
        <v>-0.51739999999999997</v>
      </c>
      <c r="U1192" s="68">
        <f>IF(Ações!$S1192=0,Ações!$T1192,IF(Ações!$T1192=0,Ações!$S1192,AVERAGE(Ações!$S1192,Ações!$T1192)))</f>
        <v>-0.51739999999999997</v>
      </c>
    </row>
    <row r="1193" spans="2:21" ht="15" customHeight="1" x14ac:dyDescent="0.2">
      <c r="B1193" s="63" t="str">
        <f>IFERROR('Dados Status Invest STOCKS'!A1180,"-")</f>
        <v>CRHC.WS</v>
      </c>
      <c r="C1193" s="45">
        <f>IFERROR((Ações!$D1193-Ações!$K1193)/Ações!$D1193,0)</f>
        <v>0</v>
      </c>
      <c r="D1193" s="46">
        <f>(Ações!$O1193)/0.06</f>
        <v>0</v>
      </c>
      <c r="E1193" s="47">
        <f>IFERROR((Ações!$F1193-Ações!$K1193)/Ações!$F1193,0)</f>
        <v>0</v>
      </c>
      <c r="F1193" s="46" t="str">
        <f>IF(OR(Ações!$N1193&lt;0,Ações!$M1193&lt;0),"",(22.5*Ações!$M1193*Ações!$N1193)^0.5)</f>
        <v/>
      </c>
      <c r="G1193" s="47">
        <f>IFERROR((Ações!$H1193-Ações!$K1193)/Ações!$H1193,0)</f>
        <v>0</v>
      </c>
      <c r="H1193" s="48">
        <f>IFERROR(Ações!$I1193/(Ações!$P1193-Table_1[[#This Row],[CAGR LUCRO 5A]]),0)</f>
        <v>0</v>
      </c>
      <c r="I1193" s="48">
        <f>IF(Ações!$S1193&lt;0,"",Ações!$O1193*(1+Ações!$S1193))</f>
        <v>0</v>
      </c>
      <c r="J1193" s="49">
        <f>IFERROR(IF(Ações!$B1193="","",(VLOOKUP(Table_1[[#This Row],[AÇÕES]],'Dados Status Invest STOCKS'!A1179:AD1794,4)/Table_1[[#This Row],[LPA]]))/100,0)</f>
        <v>6.2424242424242424E-2</v>
      </c>
      <c r="K1193" s="64">
        <f>IFERROR(IF(Ações!$B1193="","",VLOOKUP(Table_1[[#This Row],[AÇÕES]],'Dados Status Invest STOCKS'!A1179:AD1794,2)),0)</f>
        <v>0.69</v>
      </c>
      <c r="L1193" s="65">
        <f>IFERROR(IF(Ações!$B1193="","",VLOOKUP(Table_1[[#This Row],[AÇÕES]],'Dados Status Invest STOCKS'!A1179:AD1794,3)/100),0)</f>
        <v>0</v>
      </c>
      <c r="M1193" s="66">
        <f>IFERROR(IF(Ações!$B1193="","",VLOOKUP(Table_1[[#This Row],[AÇÕES]],'Dados Status Invest STOCKS'!A1179:AD1794,28)),0)</f>
        <v>0.33</v>
      </c>
      <c r="N1193" s="66">
        <f>IFERROR(IF(Ações!$B1193="","",VLOOKUP(Table_1[[#This Row],[AÇÕES]],'Dados Status Invest STOCKS'!A1179:AD1794,27)),0)</f>
        <v>-0.65</v>
      </c>
      <c r="O1193" s="66">
        <f>IFERROR(IF(Ações!$L1193="","",Ações!$K1193*Ações!$L1193),0)</f>
        <v>0</v>
      </c>
      <c r="P1193" s="67">
        <f t="shared" si="18"/>
        <v>0.06</v>
      </c>
      <c r="Q1193" s="67">
        <f>IFERROR(Ações!$O1193/Ações!$M1193,0)</f>
        <v>0</v>
      </c>
      <c r="R1193" s="67">
        <f>IFERROR(IF(Ações!$B1193="","",VLOOKUP(Table_1[[#This Row],[AÇÕES]],'Dados Status Invest STOCKS'!A1179:AD1794,18)/100),0)</f>
        <v>-0.51739999999999997</v>
      </c>
      <c r="S1193" s="65">
        <f>IFERROR(IF(Ações!$B1193="","",VLOOKUP(Table_1[[#This Row],[AÇÕES]],'Dados Status Invest STOCKS'!A1179:AD1794,25)/100),0)</f>
        <v>0</v>
      </c>
      <c r="T1193" s="67">
        <f>(1-Ações!$Q1193)*Ações!$R1193</f>
        <v>-0.51739999999999997</v>
      </c>
      <c r="U1193" s="68">
        <f>IF(Ações!$S1193=0,Ações!$T1193,IF(Ações!$T1193=0,Ações!$S1193,AVERAGE(Ações!$S1193,Ações!$T1193)))</f>
        <v>-0.51739999999999997</v>
      </c>
    </row>
    <row r="1194" spans="2:21" ht="15" customHeight="1" x14ac:dyDescent="0.2">
      <c r="B1194" s="63" t="str">
        <f>IFERROR('Dados Status Invest STOCKS'!A1181,"-")</f>
        <v>CRI</v>
      </c>
      <c r="C1194" s="45">
        <f>IFERROR((Ações!$D1194-Ações!$K1194)/Ações!$D1194,0)</f>
        <v>-3.0540540540540539</v>
      </c>
      <c r="D1194" s="46">
        <f>(Ações!$O1194)/0.06</f>
        <v>23.292733333333338</v>
      </c>
      <c r="E1194" s="47">
        <f>IFERROR((Ações!$F1194-Ações!$K1194)/Ações!$F1194,0)</f>
        <v>-0.38373713172545337</v>
      </c>
      <c r="F1194" s="46">
        <f>IF(OR(Ações!$N1194&lt;0,Ações!$M1194&lt;0),"",(22.5*Ações!$M1194*Ações!$N1194)^0.5)</f>
        <v>68.242730382070732</v>
      </c>
      <c r="G1194" s="47">
        <f>IFERROR((Ações!$H1194-Ações!$K1194)/Ações!$H1194,0)</f>
        <v>0</v>
      </c>
      <c r="H1194" s="48">
        <f>IFERROR(Ações!$I1194/(Ações!$P1194-Table_1[[#This Row],[CAGR LUCRO 5A]]),0)</f>
        <v>0</v>
      </c>
      <c r="I1194" s="48" t="str">
        <f>IF(Ações!$S1194&lt;0,"",Ações!$O1194*(1+Ações!$S1194))</f>
        <v/>
      </c>
      <c r="J1194" s="49">
        <f>IFERROR(IF(Ações!$B1194="","",(VLOOKUP(Table_1[[#This Row],[AÇÕES]],'Dados Status Invest STOCKS'!A1180:AD1795,4)/Table_1[[#This Row],[LPA]]))/100,0)</f>
        <v>1.4868255959849435E-2</v>
      </c>
      <c r="K1194" s="64">
        <f>IFERROR(IF(Ações!$B1194="","",VLOOKUP(Table_1[[#This Row],[AÇÕES]],'Dados Status Invest STOCKS'!A1180:AD1795,2)),0)</f>
        <v>94.43</v>
      </c>
      <c r="L1194" s="65">
        <f>IFERROR(IF(Ações!$B1194="","",VLOOKUP(Table_1[[#This Row],[AÇÕES]],'Dados Status Invest STOCKS'!A1180:AD1795,3)/100),0)</f>
        <v>1.4800000000000001E-2</v>
      </c>
      <c r="M1194" s="66">
        <f>IFERROR(IF(Ações!$B1194="","",VLOOKUP(Table_1[[#This Row],[AÇÕES]],'Dados Status Invest STOCKS'!A1180:AD1795,28)),0)</f>
        <v>7.97</v>
      </c>
      <c r="N1194" s="66">
        <f>IFERROR(IF(Ações!$B1194="","",VLOOKUP(Table_1[[#This Row],[AÇÕES]],'Dados Status Invest STOCKS'!A1180:AD1795,27)),0)</f>
        <v>25.97</v>
      </c>
      <c r="O1194" s="66">
        <f>IFERROR(IF(Ações!$L1194="","",Ações!$K1194*Ações!$L1194),0)</f>
        <v>1.3975640000000003</v>
      </c>
      <c r="P1194" s="67">
        <f t="shared" si="18"/>
        <v>0.06</v>
      </c>
      <c r="Q1194" s="67">
        <f>IFERROR(Ações!$O1194/Ações!$M1194,0)</f>
        <v>0.17535307402760356</v>
      </c>
      <c r="R1194" s="67">
        <f>IFERROR(IF(Ações!$B1194="","",VLOOKUP(Table_1[[#This Row],[AÇÕES]],'Dados Status Invest STOCKS'!A1180:AD1795,18)/100),0)</f>
        <v>0.307</v>
      </c>
      <c r="S1194" s="65">
        <f>IFERROR(IF(Ações!$B1194="","",VLOOKUP(Table_1[[#This Row],[AÇÕES]],'Dados Status Invest STOCKS'!A1180:AD1795,25)/100),0)</f>
        <v>-0.14349999999999999</v>
      </c>
      <c r="T1194" s="67">
        <f>(1-Ações!$Q1194)*Ações!$R1194</f>
        <v>0.25316660627352572</v>
      </c>
      <c r="U1194" s="68">
        <f>IF(Ações!$S1194=0,Ações!$T1194,IF(Ações!$T1194=0,Ações!$S1194,AVERAGE(Ações!$S1194,Ações!$T1194)))</f>
        <v>5.4833303136762865E-2</v>
      </c>
    </row>
    <row r="1195" spans="2:21" ht="15" customHeight="1" x14ac:dyDescent="0.2">
      <c r="B1195" s="63" t="str">
        <f>IFERROR('Dados Status Invest STOCKS'!A1182,"-")</f>
        <v>CRIS</v>
      </c>
      <c r="C1195" s="45">
        <f>IFERROR((Ações!$D1195-Ações!$K1195)/Ações!$D1195,0)</f>
        <v>0</v>
      </c>
      <c r="D1195" s="46">
        <f>(Ações!$O1195)/0.06</f>
        <v>0</v>
      </c>
      <c r="E1195" s="47">
        <f>IFERROR((Ações!$F1195-Ações!$K1195)/Ações!$F1195,0)</f>
        <v>0</v>
      </c>
      <c r="F1195" s="46" t="str">
        <f>IF(OR(Ações!$N1195&lt;0,Ações!$M1195&lt;0),"",(22.5*Ações!$M1195*Ações!$N1195)^0.5)</f>
        <v/>
      </c>
      <c r="G1195" s="47">
        <f>IFERROR((Ações!$H1195-Ações!$K1195)/Ações!$H1195,0)</f>
        <v>0</v>
      </c>
      <c r="H1195" s="48">
        <f>IFERROR(Ações!$I1195/(Ações!$P1195-Table_1[[#This Row],[CAGR LUCRO 5A]]),0)</f>
        <v>0</v>
      </c>
      <c r="I1195" s="48">
        <f>IF(Ações!$S1195&lt;0,"",Ações!$O1195*(1+Ações!$S1195))</f>
        <v>0</v>
      </c>
      <c r="J1195" s="49">
        <f>IFERROR(IF(Ações!$B1195="","",(VLOOKUP(Table_1[[#This Row],[AÇÕES]],'Dados Status Invest STOCKS'!A1181:AD1796,4)/Table_1[[#This Row],[LPA]]))/100,0)</f>
        <v>0.17720930232558138</v>
      </c>
      <c r="K1195" s="64">
        <f>IFERROR(IF(Ações!$B1195="","",VLOOKUP(Table_1[[#This Row],[AÇÕES]],'Dados Status Invest STOCKS'!A1181:AD1796,2)),0)</f>
        <v>3.27</v>
      </c>
      <c r="L1195" s="65">
        <f>IFERROR(IF(Ações!$B1195="","",VLOOKUP(Table_1[[#This Row],[AÇÕES]],'Dados Status Invest STOCKS'!A1181:AD1796,3)/100),0)</f>
        <v>0</v>
      </c>
      <c r="M1195" s="66">
        <f>IFERROR(IF(Ações!$B1195="","",VLOOKUP(Table_1[[#This Row],[AÇÕES]],'Dados Status Invest STOCKS'!A1181:AD1796,28)),0)</f>
        <v>-0.43</v>
      </c>
      <c r="N1195" s="66">
        <f>IFERROR(IF(Ações!$B1195="","",VLOOKUP(Table_1[[#This Row],[AÇÕES]],'Dados Status Invest STOCKS'!A1181:AD1796,27)),0)</f>
        <v>1.1200000000000001</v>
      </c>
      <c r="O1195" s="66">
        <f>IFERROR(IF(Ações!$L1195="","",Ações!$K1195*Ações!$L1195),0)</f>
        <v>0</v>
      </c>
      <c r="P1195" s="67">
        <f t="shared" si="18"/>
        <v>0.06</v>
      </c>
      <c r="Q1195" s="67">
        <f>IFERROR(Ações!$O1195/Ações!$M1195,0)</f>
        <v>0</v>
      </c>
      <c r="R1195" s="67">
        <f>IFERROR(IF(Ações!$B1195="","",VLOOKUP(Table_1[[#This Row],[AÇÕES]],'Dados Status Invest STOCKS'!A1181:AD1796,18)/100),0)</f>
        <v>-0.38219999999999998</v>
      </c>
      <c r="S1195" s="65">
        <f>IFERROR(IF(Ações!$B1195="","",VLOOKUP(Table_1[[#This Row],[AÇÕES]],'Dados Status Invest STOCKS'!A1181:AD1796,25)/100),0)</f>
        <v>0</v>
      </c>
      <c r="T1195" s="67">
        <f>(1-Ações!$Q1195)*Ações!$R1195</f>
        <v>-0.38219999999999998</v>
      </c>
      <c r="U1195" s="68">
        <f>IF(Ações!$S1195=0,Ações!$T1195,IF(Ações!$T1195=0,Ações!$S1195,AVERAGE(Ações!$S1195,Ações!$T1195)))</f>
        <v>-0.38219999999999998</v>
      </c>
    </row>
    <row r="1196" spans="2:21" ht="15" customHeight="1" x14ac:dyDescent="0.2">
      <c r="B1196" s="63" t="str">
        <f>IFERROR('Dados Status Invest STOCKS'!A1183,"-")</f>
        <v>CRK</v>
      </c>
      <c r="C1196" s="45">
        <f>IFERROR((Ações!$D1196-Ações!$K1196)/Ações!$D1196,0)</f>
        <v>0</v>
      </c>
      <c r="D1196" s="46">
        <f>(Ações!$O1196)/0.06</f>
        <v>0</v>
      </c>
      <c r="E1196" s="47">
        <f>IFERROR((Ações!$F1196-Ações!$K1196)/Ações!$F1196,0)</f>
        <v>0</v>
      </c>
      <c r="F1196" s="46" t="str">
        <f>IF(OR(Ações!$N1196&lt;0,Ações!$M1196&lt;0),"",(22.5*Ações!$M1196*Ações!$N1196)^0.5)</f>
        <v/>
      </c>
      <c r="G1196" s="47">
        <f>IFERROR((Ações!$H1196-Ações!$K1196)/Ações!$H1196,0)</f>
        <v>0</v>
      </c>
      <c r="H1196" s="48">
        <f>IFERROR(Ações!$I1196/(Ações!$P1196-Table_1[[#This Row],[CAGR LUCRO 5A]]),0)</f>
        <v>0</v>
      </c>
      <c r="I1196" s="48">
        <f>IF(Ações!$S1196&lt;0,"",Ações!$O1196*(1+Ações!$S1196))</f>
        <v>0</v>
      </c>
      <c r="J1196" s="49">
        <f>IFERROR(IF(Ações!$B1196="","",(VLOOKUP(Table_1[[#This Row],[AÇÕES]],'Dados Status Invest STOCKS'!A1182:AD1797,4)/Table_1[[#This Row],[LPA]]))/100,0)</f>
        <v>1.5511111111111111E-2</v>
      </c>
      <c r="K1196" s="64">
        <f>IFERROR(IF(Ações!$B1196="","",VLOOKUP(Table_1[[#This Row],[AÇÕES]],'Dados Status Invest STOCKS'!A1182:AD1797,2)),0)</f>
        <v>7.85</v>
      </c>
      <c r="L1196" s="65">
        <f>IFERROR(IF(Ações!$B1196="","",VLOOKUP(Table_1[[#This Row],[AÇÕES]],'Dados Status Invest STOCKS'!A1182:AD1797,3)/100),0)</f>
        <v>0</v>
      </c>
      <c r="M1196" s="66">
        <f>IFERROR(IF(Ações!$B1196="","",VLOOKUP(Table_1[[#This Row],[AÇÕES]],'Dados Status Invest STOCKS'!A1182:AD1797,28)),0)</f>
        <v>-2.25</v>
      </c>
      <c r="N1196" s="66">
        <f>IFERROR(IF(Ações!$B1196="","",VLOOKUP(Table_1[[#This Row],[AÇÕES]],'Dados Status Invest STOCKS'!A1182:AD1797,27)),0)</f>
        <v>2.81</v>
      </c>
      <c r="O1196" s="66">
        <f>IFERROR(IF(Ações!$L1196="","",Ações!$K1196*Ações!$L1196),0)</f>
        <v>0</v>
      </c>
      <c r="P1196" s="67">
        <f t="shared" si="18"/>
        <v>0.06</v>
      </c>
      <c r="Q1196" s="67">
        <f>IFERROR(Ações!$O1196/Ações!$M1196,0)</f>
        <v>0</v>
      </c>
      <c r="R1196" s="67">
        <f>IFERROR(IF(Ações!$B1196="","",VLOOKUP(Table_1[[#This Row],[AÇÕES]],'Dados Status Invest STOCKS'!A1182:AD1797,18)/100),0)</f>
        <v>-0.80059999999999998</v>
      </c>
      <c r="S1196" s="65">
        <f>IFERROR(IF(Ações!$B1196="","",VLOOKUP(Table_1[[#This Row],[AÇÕES]],'Dados Status Invest STOCKS'!A1182:AD1797,25)/100),0)</f>
        <v>0</v>
      </c>
      <c r="T1196" s="67">
        <f>(1-Ações!$Q1196)*Ações!$R1196</f>
        <v>-0.80059999999999998</v>
      </c>
      <c r="U1196" s="68">
        <f>IF(Ações!$S1196=0,Ações!$T1196,IF(Ações!$T1196=0,Ações!$S1196,AVERAGE(Ações!$S1196,Ações!$T1196)))</f>
        <v>-0.80059999999999998</v>
      </c>
    </row>
    <row r="1197" spans="2:21" ht="15" customHeight="1" x14ac:dyDescent="0.2">
      <c r="B1197" s="63" t="str">
        <f>IFERROR('Dados Status Invest STOCKS'!A1184,"-")</f>
        <v>CRL</v>
      </c>
      <c r="C1197" s="45">
        <f>IFERROR((Ações!$D1197-Ações!$K1197)/Ações!$D1197,0)</f>
        <v>0</v>
      </c>
      <c r="D1197" s="46">
        <f>(Ações!$O1197)/0.06</f>
        <v>0</v>
      </c>
      <c r="E1197" s="47">
        <f>IFERROR((Ações!$F1197-Ações!$K1197)/Ações!$F1197,0)</f>
        <v>-2.5797080313956684</v>
      </c>
      <c r="F1197" s="46">
        <f>IF(OR(Ações!$N1197&lt;0,Ações!$M1197&lt;0),"",(22.5*Ações!$M1197*Ações!$N1197)^0.5)</f>
        <v>92.211430961676328</v>
      </c>
      <c r="G1197" s="47">
        <f>IFERROR((Ações!$H1197-Ações!$K1197)/Ações!$H1197,0)</f>
        <v>0</v>
      </c>
      <c r="H1197" s="48">
        <f>IFERROR(Ações!$I1197/(Ações!$P1197-Table_1[[#This Row],[CAGR LUCRO 5A]]),0)</f>
        <v>0</v>
      </c>
      <c r="I1197" s="48">
        <f>IF(Ações!$S1197&lt;0,"",Ações!$O1197*(1+Ações!$S1197))</f>
        <v>0</v>
      </c>
      <c r="J1197" s="49">
        <f>IFERROR(IF(Ações!$B1197="","",(VLOOKUP(Table_1[[#This Row],[AÇÕES]],'Dados Status Invest STOCKS'!A1183:AD1798,4)/Table_1[[#This Row],[LPA]]))/100,0)</f>
        <v>5.3435114503816793E-2</v>
      </c>
      <c r="K1197" s="64">
        <f>IFERROR(IF(Ações!$B1197="","",VLOOKUP(Table_1[[#This Row],[AÇÕES]],'Dados Status Invest STOCKS'!A1183:AD1798,2)),0)</f>
        <v>330.09</v>
      </c>
      <c r="L1197" s="65">
        <f>IFERROR(IF(Ações!$B1197="","",VLOOKUP(Table_1[[#This Row],[AÇÕES]],'Dados Status Invest STOCKS'!A1183:AD1798,3)/100),0)</f>
        <v>0</v>
      </c>
      <c r="M1197" s="66">
        <f>IFERROR(IF(Ações!$B1197="","",VLOOKUP(Table_1[[#This Row],[AÇÕES]],'Dados Status Invest STOCKS'!A1183:AD1798,28)),0)</f>
        <v>7.86</v>
      </c>
      <c r="N1197" s="66">
        <f>IFERROR(IF(Ações!$B1197="","",VLOOKUP(Table_1[[#This Row],[AÇÕES]],'Dados Status Invest STOCKS'!A1183:AD1798,27)),0)</f>
        <v>48.08</v>
      </c>
      <c r="O1197" s="66">
        <f>IFERROR(IF(Ações!$L1197="","",Ações!$K1197*Ações!$L1197),0)</f>
        <v>0</v>
      </c>
      <c r="P1197" s="67">
        <f t="shared" si="18"/>
        <v>0.06</v>
      </c>
      <c r="Q1197" s="67">
        <f>IFERROR(Ações!$O1197/Ações!$M1197,0)</f>
        <v>0</v>
      </c>
      <c r="R1197" s="67">
        <f>IFERROR(IF(Ações!$B1197="","",VLOOKUP(Table_1[[#This Row],[AÇÕES]],'Dados Status Invest STOCKS'!A1183:AD1798,18)/100),0)</f>
        <v>0.16339999999999999</v>
      </c>
      <c r="S1197" s="65">
        <f>IFERROR(IF(Ações!$B1197="","",VLOOKUP(Table_1[[#This Row],[AÇÕES]],'Dados Status Invest STOCKS'!A1183:AD1798,25)/100),0)</f>
        <v>0.19589999999999999</v>
      </c>
      <c r="T1197" s="67">
        <f>(1-Ações!$Q1197)*Ações!$R1197</f>
        <v>0.16339999999999999</v>
      </c>
      <c r="U1197" s="68">
        <f>IF(Ações!$S1197=0,Ações!$T1197,IF(Ações!$T1197=0,Ações!$S1197,AVERAGE(Ações!$S1197,Ações!$T1197)))</f>
        <v>0.17964999999999998</v>
      </c>
    </row>
    <row r="1198" spans="2:21" ht="15" customHeight="1" x14ac:dyDescent="0.2">
      <c r="B1198" s="63" t="str">
        <f>IFERROR('Dados Status Invest STOCKS'!A1185,"-")</f>
        <v>CRM</v>
      </c>
      <c r="C1198" s="45">
        <f>IFERROR((Ações!$D1198-Ações!$K1198)/Ações!$D1198,0)</f>
        <v>0</v>
      </c>
      <c r="D1198" s="46">
        <f>(Ações!$O1198)/0.06</f>
        <v>0</v>
      </c>
      <c r="E1198" s="47">
        <f>IFERROR((Ações!$F1198-Ações!$K1198)/Ações!$F1198,0)</f>
        <v>-3.6437744268354106</v>
      </c>
      <c r="F1198" s="46">
        <f>IF(OR(Ações!$N1198&lt;0,Ações!$M1198&lt;0),"",(22.5*Ações!$M1198*Ações!$N1198)^0.5)</f>
        <v>48.027741983149703</v>
      </c>
      <c r="G1198" s="47">
        <f>IFERROR((Ações!$H1198-Ações!$K1198)/Ações!$H1198,0)</f>
        <v>0</v>
      </c>
      <c r="H1198" s="48">
        <f>IFERROR(Ações!$I1198/(Ações!$P1198-Table_1[[#This Row],[CAGR LUCRO 5A]]),0)</f>
        <v>0</v>
      </c>
      <c r="I1198" s="48">
        <f>IF(Ações!$S1198&lt;0,"",Ações!$O1198*(1+Ações!$S1198))</f>
        <v>0</v>
      </c>
      <c r="J1198" s="49">
        <f>IFERROR(IF(Ações!$B1198="","",(VLOOKUP(Table_1[[#This Row],[AÇÕES]],'Dados Status Invest STOCKS'!A1184:AD1799,4)/Table_1[[#This Row],[LPA]]))/100,0)</f>
        <v>0.71372881355932205</v>
      </c>
      <c r="K1198" s="64">
        <f>IFERROR(IF(Ações!$B1198="","",VLOOKUP(Table_1[[#This Row],[AÇÕES]],'Dados Status Invest STOCKS'!A1184:AD1799,2)),0)</f>
        <v>223.03</v>
      </c>
      <c r="L1198" s="65">
        <f>IFERROR(IF(Ações!$B1198="","",VLOOKUP(Table_1[[#This Row],[AÇÕES]],'Dados Status Invest STOCKS'!A1184:AD1799,3)/100),0)</f>
        <v>0</v>
      </c>
      <c r="M1198" s="66">
        <f>IFERROR(IF(Ações!$B1198="","",VLOOKUP(Table_1[[#This Row],[AÇÕES]],'Dados Status Invest STOCKS'!A1184:AD1799,28)),0)</f>
        <v>1.77</v>
      </c>
      <c r="N1198" s="66">
        <f>IFERROR(IF(Ações!$B1198="","",VLOOKUP(Table_1[[#This Row],[AÇÕES]],'Dados Status Invest STOCKS'!A1184:AD1799,27)),0)</f>
        <v>57.92</v>
      </c>
      <c r="O1198" s="66">
        <f>IFERROR(IF(Ações!$L1198="","",Ações!$K1198*Ações!$L1198),0)</f>
        <v>0</v>
      </c>
      <c r="P1198" s="67">
        <f t="shared" si="18"/>
        <v>0.06</v>
      </c>
      <c r="Q1198" s="67">
        <f>IFERROR(Ações!$O1198/Ações!$M1198,0)</f>
        <v>0</v>
      </c>
      <c r="R1198" s="67">
        <f>IFERROR(IF(Ações!$B1198="","",VLOOKUP(Table_1[[#This Row],[AÇÕES]],'Dados Status Invest STOCKS'!A1184:AD1799,18)/100),0)</f>
        <v>3.0499999999999999E-2</v>
      </c>
      <c r="S1198" s="65">
        <f>IFERROR(IF(Ações!$B1198="","",VLOOKUP(Table_1[[#This Row],[AÇÕES]],'Dados Status Invest STOCKS'!A1184:AD1799,25)/100),0)</f>
        <v>0</v>
      </c>
      <c r="T1198" s="67">
        <f>(1-Ações!$Q1198)*Ações!$R1198</f>
        <v>3.0499999999999999E-2</v>
      </c>
      <c r="U1198" s="68">
        <f>IF(Ações!$S1198=0,Ações!$T1198,IF(Ações!$T1198=0,Ações!$S1198,AVERAGE(Ações!$S1198,Ações!$T1198)))</f>
        <v>3.0499999999999999E-2</v>
      </c>
    </row>
    <row r="1199" spans="2:21" ht="15" customHeight="1" x14ac:dyDescent="0.2">
      <c r="B1199" s="63" t="str">
        <f>IFERROR('Dados Status Invest STOCKS'!A1186,"-")</f>
        <v>CRMD</v>
      </c>
      <c r="C1199" s="45">
        <f>IFERROR((Ações!$D1199-Ações!$K1199)/Ações!$D1199,0)</f>
        <v>0</v>
      </c>
      <c r="D1199" s="46">
        <f>(Ações!$O1199)/0.06</f>
        <v>0</v>
      </c>
      <c r="E1199" s="47">
        <f>IFERROR((Ações!$F1199-Ações!$K1199)/Ações!$F1199,0)</f>
        <v>0</v>
      </c>
      <c r="F1199" s="46" t="str">
        <f>IF(OR(Ações!$N1199&lt;0,Ações!$M1199&lt;0),"",(22.5*Ações!$M1199*Ações!$N1199)^0.5)</f>
        <v/>
      </c>
      <c r="G1199" s="47">
        <f>IFERROR((Ações!$H1199-Ações!$K1199)/Ações!$H1199,0)</f>
        <v>0</v>
      </c>
      <c r="H1199" s="48">
        <f>IFERROR(Ações!$I1199/(Ações!$P1199-Table_1[[#This Row],[CAGR LUCRO 5A]]),0)</f>
        <v>0</v>
      </c>
      <c r="I1199" s="48">
        <f>IF(Ações!$S1199&lt;0,"",Ações!$O1199*(1+Ações!$S1199))</f>
        <v>0</v>
      </c>
      <c r="J1199" s="49">
        <f>IFERROR(IF(Ações!$B1199="","",(VLOOKUP(Table_1[[#This Row],[AÇÕES]],'Dados Status Invest STOCKS'!A1185:AD1800,4)/Table_1[[#This Row],[LPA]]))/100,0)</f>
        <v>8.5857142857142854E-2</v>
      </c>
      <c r="K1199" s="64">
        <f>IFERROR(IF(Ações!$B1199="","",VLOOKUP(Table_1[[#This Row],[AÇÕES]],'Dados Status Invest STOCKS'!A1185:AD1800,2)),0)</f>
        <v>4.18</v>
      </c>
      <c r="L1199" s="65">
        <f>IFERROR(IF(Ações!$B1199="","",VLOOKUP(Table_1[[#This Row],[AÇÕES]],'Dados Status Invest STOCKS'!A1185:AD1800,3)/100),0)</f>
        <v>0</v>
      </c>
      <c r="M1199" s="66">
        <f>IFERROR(IF(Ações!$B1199="","",VLOOKUP(Table_1[[#This Row],[AÇÕES]],'Dados Status Invest STOCKS'!A1185:AD1800,28)),0)</f>
        <v>-0.7</v>
      </c>
      <c r="N1199" s="66">
        <f>IFERROR(IF(Ações!$B1199="","",VLOOKUP(Table_1[[#This Row],[AÇÕES]],'Dados Status Invest STOCKS'!A1185:AD1800,27)),0)</f>
        <v>1.82</v>
      </c>
      <c r="O1199" s="66">
        <f>IFERROR(IF(Ações!$L1199="","",Ações!$K1199*Ações!$L1199),0)</f>
        <v>0</v>
      </c>
      <c r="P1199" s="67">
        <f t="shared" si="18"/>
        <v>0.06</v>
      </c>
      <c r="Q1199" s="67">
        <f>IFERROR(Ações!$O1199/Ações!$M1199,0)</f>
        <v>0</v>
      </c>
      <c r="R1199" s="67">
        <f>IFERROR(IF(Ações!$B1199="","",VLOOKUP(Table_1[[#This Row],[AÇÕES]],'Dados Status Invest STOCKS'!A1185:AD1800,18)/100),0)</f>
        <v>-0.38219999999999998</v>
      </c>
      <c r="S1199" s="65">
        <f>IFERROR(IF(Ações!$B1199="","",VLOOKUP(Table_1[[#This Row],[AÇÕES]],'Dados Status Invest STOCKS'!A1185:AD1800,25)/100),0)</f>
        <v>0</v>
      </c>
      <c r="T1199" s="67">
        <f>(1-Ações!$Q1199)*Ações!$R1199</f>
        <v>-0.38219999999999998</v>
      </c>
      <c r="U1199" s="68">
        <f>IF(Ações!$S1199=0,Ações!$T1199,IF(Ações!$T1199=0,Ações!$S1199,AVERAGE(Ações!$S1199,Ações!$T1199)))</f>
        <v>-0.38219999999999998</v>
      </c>
    </row>
    <row r="1200" spans="2:21" ht="15" customHeight="1" x14ac:dyDescent="0.2">
      <c r="B1200" s="63" t="str">
        <f>IFERROR('Dados Status Invest STOCKS'!A1187,"-")</f>
        <v>CRMT</v>
      </c>
      <c r="C1200" s="45">
        <f>IFERROR((Ações!$D1200-Ações!$K1200)/Ações!$D1200,0)</f>
        <v>0</v>
      </c>
      <c r="D1200" s="46">
        <f>(Ações!$O1200)/0.06</f>
        <v>0</v>
      </c>
      <c r="E1200" s="47">
        <f>IFERROR((Ações!$F1200-Ações!$K1200)/Ações!$F1200,0)</f>
        <v>0.35789210356796242</v>
      </c>
      <c r="F1200" s="46">
        <f>IF(OR(Ações!$N1200&lt;0,Ações!$M1200&lt;0),"",(22.5*Ações!$M1200*Ações!$N1200)^0.5)</f>
        <v>160.68950494665168</v>
      </c>
      <c r="G1200" s="47">
        <f>IFERROR((Ações!$H1200-Ações!$K1200)/Ações!$H1200,0)</f>
        <v>0</v>
      </c>
      <c r="H1200" s="48">
        <f>IFERROR(Ações!$I1200/(Ações!$P1200-Table_1[[#This Row],[CAGR LUCRO 5A]]),0)</f>
        <v>0</v>
      </c>
      <c r="I1200" s="48">
        <f>IF(Ações!$S1200&lt;0,"",Ações!$O1200*(1+Ações!$S1200))</f>
        <v>0</v>
      </c>
      <c r="J1200" s="49">
        <f>IFERROR(IF(Ações!$B1200="","",(VLOOKUP(Table_1[[#This Row],[AÇÕES]],'Dados Status Invest STOCKS'!A1186:AD1801,4)/Table_1[[#This Row],[LPA]]))/100,0)</f>
        <v>3.5362997658079632E-3</v>
      </c>
      <c r="K1200" s="64">
        <f>IFERROR(IF(Ações!$B1200="","",VLOOKUP(Table_1[[#This Row],[AÇÕES]],'Dados Status Invest STOCKS'!A1186:AD1801,2)),0)</f>
        <v>103.18</v>
      </c>
      <c r="L1200" s="65">
        <f>IFERROR(IF(Ações!$B1200="","",VLOOKUP(Table_1[[#This Row],[AÇÕES]],'Dados Status Invest STOCKS'!A1186:AD1801,3)/100),0)</f>
        <v>0</v>
      </c>
      <c r="M1200" s="66">
        <f>IFERROR(IF(Ações!$B1200="","",VLOOKUP(Table_1[[#This Row],[AÇÕES]],'Dados Status Invest STOCKS'!A1186:AD1801,28)),0)</f>
        <v>17.079999999999998</v>
      </c>
      <c r="N1200" s="66">
        <f>IFERROR(IF(Ações!$B1200="","",VLOOKUP(Table_1[[#This Row],[AÇÕES]],'Dados Status Invest STOCKS'!A1186:AD1801,27)),0)</f>
        <v>67.19</v>
      </c>
      <c r="O1200" s="66">
        <f>IFERROR(IF(Ações!$L1200="","",Ações!$K1200*Ações!$L1200),0)</f>
        <v>0</v>
      </c>
      <c r="P1200" s="67">
        <f t="shared" si="18"/>
        <v>0.06</v>
      </c>
      <c r="Q1200" s="67">
        <f>IFERROR(Ações!$O1200/Ações!$M1200,0)</f>
        <v>0</v>
      </c>
      <c r="R1200" s="67">
        <f>IFERROR(IF(Ações!$B1200="","",VLOOKUP(Table_1[[#This Row],[AÇÕES]],'Dados Status Invest STOCKS'!A1186:AD1801,18)/100),0)</f>
        <v>0.25420000000000004</v>
      </c>
      <c r="S1200" s="65">
        <f>IFERROR(IF(Ações!$B1200="","",VLOOKUP(Table_1[[#This Row],[AÇÕES]],'Dados Status Invest STOCKS'!A1186:AD1801,25)/100),0)</f>
        <v>0.55220000000000002</v>
      </c>
      <c r="T1200" s="67">
        <f>(1-Ações!$Q1200)*Ações!$R1200</f>
        <v>0.25420000000000004</v>
      </c>
      <c r="U1200" s="68">
        <f>IF(Ações!$S1200=0,Ações!$T1200,IF(Ações!$T1200=0,Ações!$S1200,AVERAGE(Ações!$S1200,Ações!$T1200)))</f>
        <v>0.4032</v>
      </c>
    </row>
    <row r="1201" spans="2:21" ht="15" customHeight="1" x14ac:dyDescent="0.2">
      <c r="B1201" s="63" t="str">
        <f>IFERROR('Dados Status Invest STOCKS'!A1188,"-")</f>
        <v>CRNC</v>
      </c>
      <c r="C1201" s="45">
        <f>IFERROR((Ações!$D1201-Ações!$K1201)/Ações!$D1201,0)</f>
        <v>0</v>
      </c>
      <c r="D1201" s="46">
        <f>(Ações!$O1201)/0.06</f>
        <v>0</v>
      </c>
      <c r="E1201" s="47">
        <f>IFERROR((Ações!$F1201-Ações!$K1201)/Ações!$F1201,0)</f>
        <v>-1.3548175409625918</v>
      </c>
      <c r="F1201" s="46">
        <f>IF(OR(Ações!$N1201&lt;0,Ações!$M1201&lt;0),"",(22.5*Ações!$M1201*Ações!$N1201)^0.5)</f>
        <v>26.337497033697034</v>
      </c>
      <c r="G1201" s="47">
        <f>IFERROR((Ações!$H1201-Ações!$K1201)/Ações!$H1201,0)</f>
        <v>0</v>
      </c>
      <c r="H1201" s="48">
        <f>IFERROR(Ações!$I1201/(Ações!$P1201-Table_1[[#This Row],[CAGR LUCRO 5A]]),0)</f>
        <v>0</v>
      </c>
      <c r="I1201" s="48">
        <f>IF(Ações!$S1201&lt;0,"",Ações!$O1201*(1+Ações!$S1201))</f>
        <v>0</v>
      </c>
      <c r="J1201" s="49">
        <f>IFERROR(IF(Ações!$B1201="","",(VLOOKUP(Table_1[[#This Row],[AÇÕES]],'Dados Status Invest STOCKS'!A1187:AD1802,4)/Table_1[[#This Row],[LPA]]))/100,0)</f>
        <v>0.45230769230769236</v>
      </c>
      <c r="K1201" s="64">
        <f>IFERROR(IF(Ações!$B1201="","",VLOOKUP(Table_1[[#This Row],[AÇÕES]],'Dados Status Invest STOCKS'!A1187:AD1802,2)),0)</f>
        <v>62.02</v>
      </c>
      <c r="L1201" s="65">
        <f>IFERROR(IF(Ações!$B1201="","",VLOOKUP(Table_1[[#This Row],[AÇÕES]],'Dados Status Invest STOCKS'!A1187:AD1802,3)/100),0)</f>
        <v>0</v>
      </c>
      <c r="M1201" s="66">
        <f>IFERROR(IF(Ações!$B1201="","",VLOOKUP(Table_1[[#This Row],[AÇÕES]],'Dados Status Invest STOCKS'!A1187:AD1802,28)),0)</f>
        <v>1.17</v>
      </c>
      <c r="N1201" s="66">
        <f>IFERROR(IF(Ações!$B1201="","",VLOOKUP(Table_1[[#This Row],[AÇÕES]],'Dados Status Invest STOCKS'!A1187:AD1802,27)),0)</f>
        <v>26.35</v>
      </c>
      <c r="O1201" s="66">
        <f>IFERROR(IF(Ações!$L1201="","",Ações!$K1201*Ações!$L1201),0)</f>
        <v>0</v>
      </c>
      <c r="P1201" s="67">
        <f t="shared" si="18"/>
        <v>0.06</v>
      </c>
      <c r="Q1201" s="67">
        <f>IFERROR(Ações!$O1201/Ações!$M1201,0)</f>
        <v>0</v>
      </c>
      <c r="R1201" s="67">
        <f>IFERROR(IF(Ações!$B1201="","",VLOOKUP(Table_1[[#This Row],[AÇÕES]],'Dados Status Invest STOCKS'!A1187:AD1802,18)/100),0)</f>
        <v>4.4500000000000005E-2</v>
      </c>
      <c r="S1201" s="65">
        <f>IFERROR(IF(Ações!$B1201="","",VLOOKUP(Table_1[[#This Row],[AÇÕES]],'Dados Status Invest STOCKS'!A1187:AD1802,25)/100),0)</f>
        <v>0</v>
      </c>
      <c r="T1201" s="67">
        <f>(1-Ações!$Q1201)*Ações!$R1201</f>
        <v>4.4500000000000005E-2</v>
      </c>
      <c r="U1201" s="68">
        <f>IF(Ações!$S1201=0,Ações!$T1201,IF(Ações!$T1201=0,Ações!$S1201,AVERAGE(Ações!$S1201,Ações!$T1201)))</f>
        <v>4.4500000000000005E-2</v>
      </c>
    </row>
    <row r="1202" spans="2:21" ht="15" customHeight="1" x14ac:dyDescent="0.2">
      <c r="B1202" s="63" t="str">
        <f>IFERROR('Dados Status Invest STOCKS'!A1189,"-")</f>
        <v>CRNT</v>
      </c>
      <c r="C1202" s="45">
        <f>IFERROR((Ações!$D1202-Ações!$K1202)/Ações!$D1202,0)</f>
        <v>0</v>
      </c>
      <c r="D1202" s="46">
        <f>(Ações!$O1202)/0.06</f>
        <v>0</v>
      </c>
      <c r="E1202" s="47">
        <f>IFERROR((Ações!$F1202-Ações!$K1202)/Ações!$F1202,0)</f>
        <v>0</v>
      </c>
      <c r="F1202" s="46" t="str">
        <f>IF(OR(Ações!$N1202&lt;0,Ações!$M1202&lt;0),"",(22.5*Ações!$M1202*Ações!$N1202)^0.5)</f>
        <v/>
      </c>
      <c r="G1202" s="47">
        <f>IFERROR((Ações!$H1202-Ações!$K1202)/Ações!$H1202,0)</f>
        <v>0</v>
      </c>
      <c r="H1202" s="48">
        <f>IFERROR(Ações!$I1202/(Ações!$P1202-Table_1[[#This Row],[CAGR LUCRO 5A]]),0)</f>
        <v>0</v>
      </c>
      <c r="I1202" s="48">
        <f>IF(Ações!$S1202&lt;0,"",Ações!$O1202*(1+Ações!$S1202))</f>
        <v>0</v>
      </c>
      <c r="J1202" s="49">
        <f>IFERROR(IF(Ações!$B1202="","",(VLOOKUP(Table_1[[#This Row],[AÇÕES]],'Dados Status Invest STOCKS'!A1188:AD1803,4)/Table_1[[#This Row],[LPA]]))/100,0)</f>
        <v>2.74</v>
      </c>
      <c r="K1202" s="64">
        <f>IFERROR(IF(Ações!$B1202="","",VLOOKUP(Table_1[[#This Row],[AÇÕES]],'Dados Status Invest STOCKS'!A1188:AD1803,2)),0)</f>
        <v>2.25</v>
      </c>
      <c r="L1202" s="65">
        <f>IFERROR(IF(Ações!$B1202="","",VLOOKUP(Table_1[[#This Row],[AÇÕES]],'Dados Status Invest STOCKS'!A1188:AD1803,3)/100),0)</f>
        <v>0</v>
      </c>
      <c r="M1202" s="66">
        <f>IFERROR(IF(Ações!$B1202="","",VLOOKUP(Table_1[[#This Row],[AÇÕES]],'Dados Status Invest STOCKS'!A1188:AD1803,28)),0)</f>
        <v>-0.09</v>
      </c>
      <c r="N1202" s="66">
        <f>IFERROR(IF(Ações!$B1202="","",VLOOKUP(Table_1[[#This Row],[AÇÕES]],'Dados Status Invest STOCKS'!A1188:AD1803,27)),0)</f>
        <v>1.75</v>
      </c>
      <c r="O1202" s="66">
        <f>IFERROR(IF(Ações!$L1202="","",Ações!$K1202*Ações!$L1202),0)</f>
        <v>0</v>
      </c>
      <c r="P1202" s="67">
        <f t="shared" si="18"/>
        <v>0.06</v>
      </c>
      <c r="Q1202" s="67">
        <f>IFERROR(Ações!$O1202/Ações!$M1202,0)</f>
        <v>0</v>
      </c>
      <c r="R1202" s="67">
        <f>IFERROR(IF(Ações!$B1202="","",VLOOKUP(Table_1[[#This Row],[AÇÕES]],'Dados Status Invest STOCKS'!A1188:AD1803,18)/100),0)</f>
        <v>-5.21E-2</v>
      </c>
      <c r="S1202" s="65">
        <f>IFERROR(IF(Ações!$B1202="","",VLOOKUP(Table_1[[#This Row],[AÇÕES]],'Dados Status Invest STOCKS'!A1188:AD1803,25)/100),0)</f>
        <v>0</v>
      </c>
      <c r="T1202" s="67">
        <f>(1-Ações!$Q1202)*Ações!$R1202</f>
        <v>-5.21E-2</v>
      </c>
      <c r="U1202" s="68">
        <f>IF(Ações!$S1202=0,Ações!$T1202,IF(Ações!$T1202=0,Ações!$S1202,AVERAGE(Ações!$S1202,Ações!$T1202)))</f>
        <v>-5.21E-2</v>
      </c>
    </row>
    <row r="1203" spans="2:21" ht="15" customHeight="1" x14ac:dyDescent="0.2">
      <c r="B1203" s="63" t="str">
        <f>IFERROR('Dados Status Invest STOCKS'!A1190,"-")</f>
        <v>CRNX</v>
      </c>
      <c r="C1203" s="45">
        <f>IFERROR((Ações!$D1203-Ações!$K1203)/Ações!$D1203,0)</f>
        <v>0</v>
      </c>
      <c r="D1203" s="46">
        <f>(Ações!$O1203)/0.06</f>
        <v>0</v>
      </c>
      <c r="E1203" s="47">
        <f>IFERROR((Ações!$F1203-Ações!$K1203)/Ações!$F1203,0)</f>
        <v>0</v>
      </c>
      <c r="F1203" s="46" t="str">
        <f>IF(OR(Ações!$N1203&lt;0,Ações!$M1203&lt;0),"",(22.5*Ações!$M1203*Ações!$N1203)^0.5)</f>
        <v/>
      </c>
      <c r="G1203" s="47">
        <f>IFERROR((Ações!$H1203-Ações!$K1203)/Ações!$H1203,0)</f>
        <v>0</v>
      </c>
      <c r="H1203" s="48">
        <f>IFERROR(Ações!$I1203/(Ações!$P1203-Table_1[[#This Row],[CAGR LUCRO 5A]]),0)</f>
        <v>0</v>
      </c>
      <c r="I1203" s="48">
        <f>IF(Ações!$S1203&lt;0,"",Ações!$O1203*(1+Ações!$S1203))</f>
        <v>0</v>
      </c>
      <c r="J1203" s="49">
        <f>IFERROR(IF(Ações!$B1203="","",(VLOOKUP(Table_1[[#This Row],[AÇÕES]],'Dados Status Invest STOCKS'!A1189:AD1804,4)/Table_1[[#This Row],[LPA]]))/100,0)</f>
        <v>4.5603864734299518E-2</v>
      </c>
      <c r="K1203" s="64">
        <f>IFERROR(IF(Ações!$B1203="","",VLOOKUP(Table_1[[#This Row],[AÇÕES]],'Dados Status Invest STOCKS'!A1189:AD1804,2)),0)</f>
        <v>19.579999999999998</v>
      </c>
      <c r="L1203" s="65">
        <f>IFERROR(IF(Ações!$B1203="","",VLOOKUP(Table_1[[#This Row],[AÇÕES]],'Dados Status Invest STOCKS'!A1189:AD1804,3)/100),0)</f>
        <v>0</v>
      </c>
      <c r="M1203" s="66">
        <f>IFERROR(IF(Ações!$B1203="","",VLOOKUP(Table_1[[#This Row],[AÇÕES]],'Dados Status Invest STOCKS'!A1189:AD1804,28)),0)</f>
        <v>-2.0699999999999998</v>
      </c>
      <c r="N1203" s="66">
        <f>IFERROR(IF(Ações!$B1203="","",VLOOKUP(Table_1[[#This Row],[AÇÕES]],'Dados Status Invest STOCKS'!A1189:AD1804,27)),0)</f>
        <v>4.08</v>
      </c>
      <c r="O1203" s="66">
        <f>IFERROR(IF(Ações!$L1203="","",Ações!$K1203*Ações!$L1203),0)</f>
        <v>0</v>
      </c>
      <c r="P1203" s="67">
        <f t="shared" si="18"/>
        <v>0.06</v>
      </c>
      <c r="Q1203" s="67">
        <f>IFERROR(Ações!$O1203/Ações!$M1203,0)</f>
        <v>0</v>
      </c>
      <c r="R1203" s="67">
        <f>IFERROR(IF(Ações!$B1203="","",VLOOKUP(Table_1[[#This Row],[AÇÕES]],'Dados Status Invest STOCKS'!A1189:AD1804,18)/100),0)</f>
        <v>-0.50869999999999993</v>
      </c>
      <c r="S1203" s="65">
        <f>IFERROR(IF(Ações!$B1203="","",VLOOKUP(Table_1[[#This Row],[AÇÕES]],'Dados Status Invest STOCKS'!A1189:AD1804,25)/100),0)</f>
        <v>0</v>
      </c>
      <c r="T1203" s="67">
        <f>(1-Ações!$Q1203)*Ações!$R1203</f>
        <v>-0.50869999999999993</v>
      </c>
      <c r="U1203" s="68">
        <f>IF(Ações!$S1203=0,Ações!$T1203,IF(Ações!$T1203=0,Ações!$S1203,AVERAGE(Ações!$S1203,Ações!$T1203)))</f>
        <v>-0.50869999999999993</v>
      </c>
    </row>
    <row r="1204" spans="2:21" ht="15" customHeight="1" x14ac:dyDescent="0.2">
      <c r="B1204" s="63" t="str">
        <f>IFERROR('Dados Status Invest STOCKS'!A1191,"-")</f>
        <v>CRON</v>
      </c>
      <c r="C1204" s="45">
        <f>IFERROR((Ações!$D1204-Ações!$K1204)/Ações!$D1204,0)</f>
        <v>0</v>
      </c>
      <c r="D1204" s="46">
        <f>(Ações!$O1204)/0.06</f>
        <v>0</v>
      </c>
      <c r="E1204" s="47">
        <f>IFERROR((Ações!$F1204-Ações!$K1204)/Ações!$F1204,0)</f>
        <v>0</v>
      </c>
      <c r="F1204" s="46" t="str">
        <f>IF(OR(Ações!$N1204&lt;0,Ações!$M1204&lt;0),"",(22.5*Ações!$M1204*Ações!$N1204)^0.5)</f>
        <v/>
      </c>
      <c r="G1204" s="47">
        <f>IFERROR((Ações!$H1204-Ações!$K1204)/Ações!$H1204,0)</f>
        <v>0</v>
      </c>
      <c r="H1204" s="48">
        <f>IFERROR(Ações!$I1204/(Ações!$P1204-Table_1[[#This Row],[CAGR LUCRO 5A]]),0)</f>
        <v>0</v>
      </c>
      <c r="I1204" s="48">
        <f>IF(Ações!$S1204&lt;0,"",Ações!$O1204*(1+Ações!$S1204))</f>
        <v>0</v>
      </c>
      <c r="J1204" s="49">
        <f>IFERROR(IF(Ações!$B1204="","",(VLOOKUP(Table_1[[#This Row],[AÇÕES]],'Dados Status Invest STOCKS'!A1190:AD1805,4)/Table_1[[#This Row],[LPA]]))/100,0)</f>
        <v>0.217</v>
      </c>
      <c r="K1204" s="64">
        <f>IFERROR(IF(Ações!$B1204="","",VLOOKUP(Table_1[[#This Row],[AÇÕES]],'Dados Status Invest STOCKS'!A1190:AD1805,2)),0)</f>
        <v>3.43</v>
      </c>
      <c r="L1204" s="65">
        <f>IFERROR(IF(Ações!$B1204="","",VLOOKUP(Table_1[[#This Row],[AÇÕES]],'Dados Status Invest STOCKS'!A1190:AD1805,3)/100),0)</f>
        <v>0</v>
      </c>
      <c r="M1204" s="66">
        <f>IFERROR(IF(Ações!$B1204="","",VLOOKUP(Table_1[[#This Row],[AÇÕES]],'Dados Status Invest STOCKS'!A1190:AD1805,28)),0)</f>
        <v>-0.4</v>
      </c>
      <c r="N1204" s="66">
        <f>IFERROR(IF(Ações!$B1204="","",VLOOKUP(Table_1[[#This Row],[AÇÕES]],'Dados Status Invest STOCKS'!A1190:AD1805,27)),0)</f>
        <v>4.3899999999999997</v>
      </c>
      <c r="O1204" s="66">
        <f>IFERROR(IF(Ações!$L1204="","",Ações!$K1204*Ações!$L1204),0)</f>
        <v>0</v>
      </c>
      <c r="P1204" s="67">
        <f t="shared" si="18"/>
        <v>0.06</v>
      </c>
      <c r="Q1204" s="67">
        <f>IFERROR(Ações!$O1204/Ações!$M1204,0)</f>
        <v>0</v>
      </c>
      <c r="R1204" s="67">
        <f>IFERROR(IF(Ações!$B1204="","",VLOOKUP(Table_1[[#This Row],[AÇÕES]],'Dados Status Invest STOCKS'!A1190:AD1805,18)/100),0)</f>
        <v>-0.09</v>
      </c>
      <c r="S1204" s="65">
        <f>IFERROR(IF(Ações!$B1204="","",VLOOKUP(Table_1[[#This Row],[AÇÕES]],'Dados Status Invest STOCKS'!A1190:AD1805,25)/100),0)</f>
        <v>0</v>
      </c>
      <c r="T1204" s="67">
        <f>(1-Ações!$Q1204)*Ações!$R1204</f>
        <v>-0.09</v>
      </c>
      <c r="U1204" s="68">
        <f>IF(Ações!$S1204=0,Ações!$T1204,IF(Ações!$T1204=0,Ações!$S1204,AVERAGE(Ações!$S1204,Ações!$T1204)))</f>
        <v>-0.09</v>
      </c>
    </row>
    <row r="1205" spans="2:21" ht="15" customHeight="1" x14ac:dyDescent="0.2">
      <c r="B1205" s="63" t="str">
        <f>IFERROR('Dados Status Invest STOCKS'!A1192,"-")</f>
        <v>CROX</v>
      </c>
      <c r="C1205" s="45">
        <f>IFERROR((Ações!$D1205-Ações!$K1205)/Ações!$D1205,0)</f>
        <v>0</v>
      </c>
      <c r="D1205" s="46">
        <f>(Ações!$O1205)/0.06</f>
        <v>0</v>
      </c>
      <c r="E1205" s="47">
        <f>IFERROR((Ações!$F1205-Ações!$K1205)/Ações!$F1205,0)</f>
        <v>-1.5510987349182159</v>
      </c>
      <c r="F1205" s="46">
        <f>IF(OR(Ações!$N1205&lt;0,Ações!$M1205&lt;0),"",(22.5*Ações!$M1205*Ações!$N1205)^0.5)</f>
        <v>41.601682658277177</v>
      </c>
      <c r="G1205" s="47">
        <f>IFERROR((Ações!$H1205-Ações!$K1205)/Ações!$H1205,0)</f>
        <v>0</v>
      </c>
      <c r="H1205" s="48">
        <f>IFERROR(Ações!$I1205/(Ações!$P1205-Table_1[[#This Row],[CAGR LUCRO 5A]]),0)</f>
        <v>0</v>
      </c>
      <c r="I1205" s="48">
        <f>IF(Ações!$S1205&lt;0,"",Ações!$O1205*(1+Ações!$S1205))</f>
        <v>0</v>
      </c>
      <c r="J1205" s="49">
        <f>IFERROR(IF(Ações!$B1205="","",(VLOOKUP(Table_1[[#This Row],[AÇÕES]],'Dados Status Invest STOCKS'!A1191:AD1806,4)/Table_1[[#This Row],[LPA]]))/100,0)</f>
        <v>6.458658346333853E-3</v>
      </c>
      <c r="K1205" s="64">
        <f>IFERROR(IF(Ações!$B1205="","",VLOOKUP(Table_1[[#This Row],[AÇÕES]],'Dados Status Invest STOCKS'!A1191:AD1806,2)),0)</f>
        <v>106.13</v>
      </c>
      <c r="L1205" s="65">
        <f>IFERROR(IF(Ações!$B1205="","",VLOOKUP(Table_1[[#This Row],[AÇÕES]],'Dados Status Invest STOCKS'!A1191:AD1806,3)/100),0)</f>
        <v>0</v>
      </c>
      <c r="M1205" s="66">
        <f>IFERROR(IF(Ações!$B1205="","",VLOOKUP(Table_1[[#This Row],[AÇÕES]],'Dados Status Invest STOCKS'!A1191:AD1806,28)),0)</f>
        <v>12.82</v>
      </c>
      <c r="N1205" s="66">
        <f>IFERROR(IF(Ações!$B1205="","",VLOOKUP(Table_1[[#This Row],[AÇÕES]],'Dados Status Invest STOCKS'!A1191:AD1806,27)),0)</f>
        <v>6</v>
      </c>
      <c r="O1205" s="66">
        <f>IFERROR(IF(Ações!$L1205="","",Ações!$K1205*Ações!$L1205),0)</f>
        <v>0</v>
      </c>
      <c r="P1205" s="67">
        <f t="shared" si="18"/>
        <v>0.06</v>
      </c>
      <c r="Q1205" s="67">
        <f>IFERROR(Ações!$O1205/Ações!$M1205,0)</f>
        <v>0</v>
      </c>
      <c r="R1205" s="67">
        <f>IFERROR(IF(Ações!$B1205="","",VLOOKUP(Table_1[[#This Row],[AÇÕES]],'Dados Status Invest STOCKS'!A1191:AD1806,18)/100),0)</f>
        <v>2.1375000000000002</v>
      </c>
      <c r="S1205" s="65">
        <f>IFERROR(IF(Ações!$B1205="","",VLOOKUP(Table_1[[#This Row],[AÇÕES]],'Dados Status Invest STOCKS'!A1191:AD1806,25)/100),0)</f>
        <v>0</v>
      </c>
      <c r="T1205" s="67">
        <f>(1-Ações!$Q1205)*Ações!$R1205</f>
        <v>2.1375000000000002</v>
      </c>
      <c r="U1205" s="68">
        <f>IF(Ações!$S1205=0,Ações!$T1205,IF(Ações!$T1205=0,Ações!$S1205,AVERAGE(Ações!$S1205,Ações!$T1205)))</f>
        <v>2.1375000000000002</v>
      </c>
    </row>
    <row r="1206" spans="2:21" ht="15" customHeight="1" x14ac:dyDescent="0.2">
      <c r="B1206" s="63" t="str">
        <f>IFERROR('Dados Status Invest STOCKS'!A1193,"-")</f>
        <v>CRS</v>
      </c>
      <c r="C1206" s="45">
        <f>IFERROR((Ações!$D1206-Ações!$K1206)/Ações!$D1206,0)</f>
        <v>-1.2900763358778626</v>
      </c>
      <c r="D1206" s="46">
        <f>(Ações!$O1206)/0.06</f>
        <v>13.313966666666666</v>
      </c>
      <c r="E1206" s="47">
        <f>IFERROR((Ações!$F1206-Ações!$K1206)/Ações!$F1206,0)</f>
        <v>0</v>
      </c>
      <c r="F1206" s="46" t="str">
        <f>IF(OR(Ações!$N1206&lt;0,Ações!$M1206&lt;0),"",(22.5*Ações!$M1206*Ações!$N1206)^0.5)</f>
        <v/>
      </c>
      <c r="G1206" s="47">
        <f>IFERROR((Ações!$H1206-Ações!$K1206)/Ações!$H1206,0)</f>
        <v>-1.2900763358778626</v>
      </c>
      <c r="H1206" s="48">
        <f>IFERROR(Ações!$I1206/(Ações!$P1206-Table_1[[#This Row],[CAGR LUCRO 5A]]),0)</f>
        <v>13.313966666666666</v>
      </c>
      <c r="I1206" s="48">
        <f>IF(Ações!$S1206&lt;0,"",Ações!$O1206*(1+Ações!$S1206))</f>
        <v>0.79883799999999994</v>
      </c>
      <c r="J1206" s="49">
        <f>IFERROR(IF(Ações!$B1206="","",(VLOOKUP(Table_1[[#This Row],[AÇÕES]],'Dados Status Invest STOCKS'!A1192:AD1807,4)/Table_1[[#This Row],[LPA]]))/100,0)</f>
        <v>1.8215158924205378E-2</v>
      </c>
      <c r="K1206" s="64">
        <f>IFERROR(IF(Ações!$B1206="","",VLOOKUP(Table_1[[#This Row],[AÇÕES]],'Dados Status Invest STOCKS'!A1192:AD1807,2)),0)</f>
        <v>30.49</v>
      </c>
      <c r="L1206" s="65">
        <f>IFERROR(IF(Ações!$B1206="","",VLOOKUP(Table_1[[#This Row],[AÇÕES]],'Dados Status Invest STOCKS'!A1192:AD1807,3)/100),0)</f>
        <v>2.6200000000000001E-2</v>
      </c>
      <c r="M1206" s="66">
        <f>IFERROR(IF(Ações!$B1206="","",VLOOKUP(Table_1[[#This Row],[AÇÕES]],'Dados Status Invest STOCKS'!A1192:AD1807,28)),0)</f>
        <v>-4.09</v>
      </c>
      <c r="N1206" s="66">
        <f>IFERROR(IF(Ações!$B1206="","",VLOOKUP(Table_1[[#This Row],[AÇÕES]],'Dados Status Invest STOCKS'!A1192:AD1807,27)),0)</f>
        <v>28.38</v>
      </c>
      <c r="O1206" s="66">
        <f>IFERROR(IF(Ações!$L1206="","",Ações!$K1206*Ações!$L1206),0)</f>
        <v>0.79883799999999994</v>
      </c>
      <c r="P1206" s="67">
        <f t="shared" si="18"/>
        <v>0.06</v>
      </c>
      <c r="Q1206" s="67">
        <f>IFERROR(Ações!$O1206/Ações!$M1206,0)</f>
        <v>-0.19531491442542787</v>
      </c>
      <c r="R1206" s="67">
        <f>IFERROR(IF(Ações!$B1206="","",VLOOKUP(Table_1[[#This Row],[AÇÕES]],'Dados Status Invest STOCKS'!A1192:AD1807,18)/100),0)</f>
        <v>-0.14429999999999998</v>
      </c>
      <c r="S1206" s="65">
        <f>IFERROR(IF(Ações!$B1206="","",VLOOKUP(Table_1[[#This Row],[AÇÕES]],'Dados Status Invest STOCKS'!A1192:AD1807,25)/100),0)</f>
        <v>0</v>
      </c>
      <c r="T1206" s="67">
        <f>(1-Ações!$Q1206)*Ações!$R1206</f>
        <v>-0.17248394215158921</v>
      </c>
      <c r="U1206" s="68">
        <f>IF(Ações!$S1206=0,Ações!$T1206,IF(Ações!$T1206=0,Ações!$S1206,AVERAGE(Ações!$S1206,Ações!$T1206)))</f>
        <v>-0.17248394215158921</v>
      </c>
    </row>
    <row r="1207" spans="2:21" ht="15" customHeight="1" x14ac:dyDescent="0.2">
      <c r="B1207" s="63" t="str">
        <f>IFERROR('Dados Status Invest STOCKS'!A1194,"-")</f>
        <v>CRSA</v>
      </c>
      <c r="C1207" s="45">
        <f>IFERROR((Ações!$D1207-Ações!$K1207)/Ações!$D1207,0)</f>
        <v>0</v>
      </c>
      <c r="D1207" s="46">
        <f>(Ações!$O1207)/0.06</f>
        <v>0</v>
      </c>
      <c r="E1207" s="47">
        <f>IFERROR((Ações!$F1207-Ações!$K1207)/Ações!$F1207,0)</f>
        <v>-13.000009018756115</v>
      </c>
      <c r="F1207" s="46">
        <f>IF(OR(Ações!$N1207&lt;0,Ações!$M1207&lt;0),"",(22.5*Ações!$M1207*Ações!$N1207)^0.5)</f>
        <v>0.62928530890209089</v>
      </c>
      <c r="G1207" s="47">
        <f>IFERROR((Ações!$H1207-Ações!$K1207)/Ações!$H1207,0)</f>
        <v>0</v>
      </c>
      <c r="H1207" s="48">
        <f>IFERROR(Ações!$I1207/(Ações!$P1207-Table_1[[#This Row],[CAGR LUCRO 5A]]),0)</f>
        <v>0</v>
      </c>
      <c r="I1207" s="48">
        <f>IF(Ações!$S1207&lt;0,"",Ações!$O1207*(1+Ações!$S1207))</f>
        <v>0</v>
      </c>
      <c r="J1207" s="49">
        <f>IFERROR(IF(Ações!$B1207="","",(VLOOKUP(Table_1[[#This Row],[AÇÕES]],'Dados Status Invest STOCKS'!A1193:AD1808,4)/Table_1[[#This Row],[LPA]]))/100,0)</f>
        <v>7.3109090909090915</v>
      </c>
      <c r="K1207" s="64">
        <f>IFERROR(IF(Ações!$B1207="","",VLOOKUP(Table_1[[#This Row],[AÇÕES]],'Dados Status Invest STOCKS'!A1193:AD1808,2)),0)</f>
        <v>8.81</v>
      </c>
      <c r="L1207" s="65">
        <f>IFERROR(IF(Ações!$B1207="","",VLOOKUP(Table_1[[#This Row],[AÇÕES]],'Dados Status Invest STOCKS'!A1193:AD1808,3)/100),0)</f>
        <v>0</v>
      </c>
      <c r="M1207" s="66">
        <f>IFERROR(IF(Ações!$B1207="","",VLOOKUP(Table_1[[#This Row],[AÇÕES]],'Dados Status Invest STOCKS'!A1193:AD1808,28)),0)</f>
        <v>0.11</v>
      </c>
      <c r="N1207" s="66">
        <f>IFERROR(IF(Ações!$B1207="","",VLOOKUP(Table_1[[#This Row],[AÇÕES]],'Dados Status Invest STOCKS'!A1193:AD1808,27)),0)</f>
        <v>0.16</v>
      </c>
      <c r="O1207" s="66">
        <f>IFERROR(IF(Ações!$L1207="","",Ações!$K1207*Ações!$L1207),0)</f>
        <v>0</v>
      </c>
      <c r="P1207" s="67">
        <f t="shared" si="18"/>
        <v>0.06</v>
      </c>
      <c r="Q1207" s="67">
        <f>IFERROR(Ações!$O1207/Ações!$M1207,0)</f>
        <v>0</v>
      </c>
      <c r="R1207" s="67">
        <f>IFERROR(IF(Ações!$B1207="","",VLOOKUP(Table_1[[#This Row],[AÇÕES]],'Dados Status Invest STOCKS'!A1193:AD1808,18)/100),0)</f>
        <v>0.68440000000000001</v>
      </c>
      <c r="S1207" s="65">
        <f>IFERROR(IF(Ações!$B1207="","",VLOOKUP(Table_1[[#This Row],[AÇÕES]],'Dados Status Invest STOCKS'!A1193:AD1808,25)/100),0)</f>
        <v>0</v>
      </c>
      <c r="T1207" s="67">
        <f>(1-Ações!$Q1207)*Ações!$R1207</f>
        <v>0.68440000000000001</v>
      </c>
      <c r="U1207" s="68">
        <f>IF(Ações!$S1207=0,Ações!$T1207,IF(Ações!$T1207=0,Ações!$S1207,AVERAGE(Ações!$S1207,Ações!$T1207)))</f>
        <v>0.68440000000000001</v>
      </c>
    </row>
    <row r="1208" spans="2:21" ht="15" customHeight="1" x14ac:dyDescent="0.2">
      <c r="B1208" s="63" t="str">
        <f>IFERROR('Dados Status Invest STOCKS'!A1195,"-")</f>
        <v>CRSAU</v>
      </c>
      <c r="C1208" s="45">
        <f>IFERROR((Ações!$D1208-Ações!$K1208)/Ações!$D1208,0)</f>
        <v>0</v>
      </c>
      <c r="D1208" s="46">
        <f>(Ações!$O1208)/0.06</f>
        <v>0</v>
      </c>
      <c r="E1208" s="47">
        <f>IFERROR((Ações!$F1208-Ações!$K1208)/Ações!$F1208,0)</f>
        <v>-15.129408801404605</v>
      </c>
      <c r="F1208" s="46">
        <f>IF(OR(Ações!$N1208&lt;0,Ações!$M1208&lt;0),"",(22.5*Ações!$M1208*Ações!$N1208)^0.5)</f>
        <v>0.62928530890209089</v>
      </c>
      <c r="G1208" s="47">
        <f>IFERROR((Ações!$H1208-Ações!$K1208)/Ações!$H1208,0)</f>
        <v>0</v>
      </c>
      <c r="H1208" s="48">
        <f>IFERROR(Ações!$I1208/(Ações!$P1208-Table_1[[#This Row],[CAGR LUCRO 5A]]),0)</f>
        <v>0</v>
      </c>
      <c r="I1208" s="48">
        <f>IF(Ações!$S1208&lt;0,"",Ações!$O1208*(1+Ações!$S1208))</f>
        <v>0</v>
      </c>
      <c r="J1208" s="49">
        <f>IFERROR(IF(Ações!$B1208="","",(VLOOKUP(Table_1[[#This Row],[AÇÕES]],'Dados Status Invest STOCKS'!A1194:AD1809,4)/Table_1[[#This Row],[LPA]]))/100,0)</f>
        <v>8.4227272727272737</v>
      </c>
      <c r="K1208" s="64">
        <f>IFERROR(IF(Ações!$B1208="","",VLOOKUP(Table_1[[#This Row],[AÇÕES]],'Dados Status Invest STOCKS'!A1194:AD1809,2)),0)</f>
        <v>10.15</v>
      </c>
      <c r="L1208" s="65">
        <f>IFERROR(IF(Ações!$B1208="","",VLOOKUP(Table_1[[#This Row],[AÇÕES]],'Dados Status Invest STOCKS'!A1194:AD1809,3)/100),0)</f>
        <v>0</v>
      </c>
      <c r="M1208" s="66">
        <f>IFERROR(IF(Ações!$B1208="","",VLOOKUP(Table_1[[#This Row],[AÇÕES]],'Dados Status Invest STOCKS'!A1194:AD1809,28)),0)</f>
        <v>0.11</v>
      </c>
      <c r="N1208" s="66">
        <f>IFERROR(IF(Ações!$B1208="","",VLOOKUP(Table_1[[#This Row],[AÇÕES]],'Dados Status Invest STOCKS'!A1194:AD1809,27)),0)</f>
        <v>0.16</v>
      </c>
      <c r="O1208" s="66">
        <f>IFERROR(IF(Ações!$L1208="","",Ações!$K1208*Ações!$L1208),0)</f>
        <v>0</v>
      </c>
      <c r="P1208" s="67">
        <f t="shared" si="18"/>
        <v>0.06</v>
      </c>
      <c r="Q1208" s="67">
        <f>IFERROR(Ações!$O1208/Ações!$M1208,0)</f>
        <v>0</v>
      </c>
      <c r="R1208" s="67">
        <f>IFERROR(IF(Ações!$B1208="","",VLOOKUP(Table_1[[#This Row],[AÇÕES]],'Dados Status Invest STOCKS'!A1194:AD1809,18)/100),0)</f>
        <v>0.68440000000000001</v>
      </c>
      <c r="S1208" s="65">
        <f>IFERROR(IF(Ações!$B1208="","",VLOOKUP(Table_1[[#This Row],[AÇÕES]],'Dados Status Invest STOCKS'!A1194:AD1809,25)/100),0)</f>
        <v>0</v>
      </c>
      <c r="T1208" s="67">
        <f>(1-Ações!$Q1208)*Ações!$R1208</f>
        <v>0.68440000000000001</v>
      </c>
      <c r="U1208" s="68">
        <f>IF(Ações!$S1208=0,Ações!$T1208,IF(Ações!$T1208=0,Ações!$S1208,AVERAGE(Ações!$S1208,Ações!$T1208)))</f>
        <v>0.68440000000000001</v>
      </c>
    </row>
    <row r="1209" spans="2:21" ht="15" customHeight="1" x14ac:dyDescent="0.2">
      <c r="B1209" s="63" t="str">
        <f>IFERROR('Dados Status Invest STOCKS'!A1196,"-")</f>
        <v>CRSAW</v>
      </c>
      <c r="C1209" s="45">
        <f>IFERROR((Ações!$D1209-Ações!$K1209)/Ações!$D1209,0)</f>
        <v>0</v>
      </c>
      <c r="D1209" s="46">
        <f>(Ações!$O1209)/0.06</f>
        <v>0</v>
      </c>
      <c r="E1209" s="47">
        <f>IFERROR((Ações!$F1209-Ações!$K1209)/Ações!$F1209,0)</f>
        <v>-1.52667586150082</v>
      </c>
      <c r="F1209" s="46">
        <f>IF(OR(Ações!$N1209&lt;0,Ações!$M1209&lt;0),"",(22.5*Ações!$M1209*Ações!$N1209)^0.5)</f>
        <v>0.62928530890209089</v>
      </c>
      <c r="G1209" s="47">
        <f>IFERROR((Ações!$H1209-Ações!$K1209)/Ações!$H1209,0)</f>
        <v>0</v>
      </c>
      <c r="H1209" s="48">
        <f>IFERROR(Ações!$I1209/(Ações!$P1209-Table_1[[#This Row],[CAGR LUCRO 5A]]),0)</f>
        <v>0</v>
      </c>
      <c r="I1209" s="48">
        <f>IF(Ações!$S1209&lt;0,"",Ações!$O1209*(1+Ações!$S1209))</f>
        <v>0</v>
      </c>
      <c r="J1209" s="49">
        <f>IFERROR(IF(Ações!$B1209="","",(VLOOKUP(Table_1[[#This Row],[AÇÕES]],'Dados Status Invest STOCKS'!A1195:AD1810,4)/Table_1[[#This Row],[LPA]]))/100,0)</f>
        <v>1.3190909090909091</v>
      </c>
      <c r="K1209" s="64">
        <f>IFERROR(IF(Ações!$B1209="","",VLOOKUP(Table_1[[#This Row],[AÇÕES]],'Dados Status Invest STOCKS'!A1195:AD1810,2)),0)</f>
        <v>1.59</v>
      </c>
      <c r="L1209" s="65">
        <f>IFERROR(IF(Ações!$B1209="","",VLOOKUP(Table_1[[#This Row],[AÇÕES]],'Dados Status Invest STOCKS'!A1195:AD1810,3)/100),0)</f>
        <v>0</v>
      </c>
      <c r="M1209" s="66">
        <f>IFERROR(IF(Ações!$B1209="","",VLOOKUP(Table_1[[#This Row],[AÇÕES]],'Dados Status Invest STOCKS'!A1195:AD1810,28)),0)</f>
        <v>0.11</v>
      </c>
      <c r="N1209" s="66">
        <f>IFERROR(IF(Ações!$B1209="","",VLOOKUP(Table_1[[#This Row],[AÇÕES]],'Dados Status Invest STOCKS'!A1195:AD1810,27)),0)</f>
        <v>0.16</v>
      </c>
      <c r="O1209" s="66">
        <f>IFERROR(IF(Ações!$L1209="","",Ações!$K1209*Ações!$L1209),0)</f>
        <v>0</v>
      </c>
      <c r="P1209" s="67">
        <f t="shared" si="18"/>
        <v>0.06</v>
      </c>
      <c r="Q1209" s="67">
        <f>IFERROR(Ações!$O1209/Ações!$M1209,0)</f>
        <v>0</v>
      </c>
      <c r="R1209" s="67">
        <f>IFERROR(IF(Ações!$B1209="","",VLOOKUP(Table_1[[#This Row],[AÇÕES]],'Dados Status Invest STOCKS'!A1195:AD1810,18)/100),0)</f>
        <v>0.68440000000000001</v>
      </c>
      <c r="S1209" s="65">
        <f>IFERROR(IF(Ações!$B1209="","",VLOOKUP(Table_1[[#This Row],[AÇÕES]],'Dados Status Invest STOCKS'!A1195:AD1810,25)/100),0)</f>
        <v>0</v>
      </c>
      <c r="T1209" s="67">
        <f>(1-Ações!$Q1209)*Ações!$R1209</f>
        <v>0.68440000000000001</v>
      </c>
      <c r="U1209" s="68">
        <f>IF(Ações!$S1209=0,Ações!$T1209,IF(Ações!$T1209=0,Ações!$S1209,AVERAGE(Ações!$S1209,Ações!$T1209)))</f>
        <v>0.68440000000000001</v>
      </c>
    </row>
    <row r="1210" spans="2:21" ht="15" customHeight="1" x14ac:dyDescent="0.2">
      <c r="B1210" s="63" t="str">
        <f>IFERROR('Dados Status Invest STOCKS'!A1197,"-")</f>
        <v>CRSP</v>
      </c>
      <c r="C1210" s="45">
        <f>IFERROR((Ações!$D1210-Ações!$K1210)/Ações!$D1210,0)</f>
        <v>0</v>
      </c>
      <c r="D1210" s="46">
        <f>(Ações!$O1210)/0.06</f>
        <v>0</v>
      </c>
      <c r="E1210" s="47">
        <f>IFERROR((Ações!$F1210-Ações!$K1210)/Ações!$F1210,0)</f>
        <v>4.4248130433019228E-2</v>
      </c>
      <c r="F1210" s="46">
        <f>IF(OR(Ações!$N1210&lt;0,Ações!$M1210&lt;0),"",(22.5*Ações!$M1210*Ações!$N1210)^0.5)</f>
        <v>63.049837430401041</v>
      </c>
      <c r="G1210" s="47">
        <f>IFERROR((Ações!$H1210-Ações!$K1210)/Ações!$H1210,0)</f>
        <v>0</v>
      </c>
      <c r="H1210" s="48">
        <f>IFERROR(Ações!$I1210/(Ações!$P1210-Table_1[[#This Row],[CAGR LUCRO 5A]]),0)</f>
        <v>0</v>
      </c>
      <c r="I1210" s="48">
        <f>IF(Ações!$S1210&lt;0,"",Ações!$O1210*(1+Ações!$S1210))</f>
        <v>0</v>
      </c>
      <c r="J1210" s="49">
        <f>IFERROR(IF(Ações!$B1210="","",(VLOOKUP(Table_1[[#This Row],[AÇÕES]],'Dados Status Invest STOCKS'!A1196:AD1811,4)/Table_1[[#This Row],[LPA]]))/100,0)</f>
        <v>2.0817843866171006E-2</v>
      </c>
      <c r="K1210" s="64">
        <f>IFERROR(IF(Ações!$B1210="","",VLOOKUP(Table_1[[#This Row],[AÇÕES]],'Dados Status Invest STOCKS'!A1196:AD1811,2)),0)</f>
        <v>60.26</v>
      </c>
      <c r="L1210" s="65">
        <f>IFERROR(IF(Ações!$B1210="","",VLOOKUP(Table_1[[#This Row],[AÇÕES]],'Dados Status Invest STOCKS'!A1196:AD1811,3)/100),0)</f>
        <v>0</v>
      </c>
      <c r="M1210" s="66">
        <f>IFERROR(IF(Ações!$B1210="","",VLOOKUP(Table_1[[#This Row],[AÇÕES]],'Dados Status Invest STOCKS'!A1196:AD1811,28)),0)</f>
        <v>5.38</v>
      </c>
      <c r="N1210" s="66">
        <f>IFERROR(IF(Ações!$B1210="","",VLOOKUP(Table_1[[#This Row],[AÇÕES]],'Dados Status Invest STOCKS'!A1196:AD1811,27)),0)</f>
        <v>32.840000000000003</v>
      </c>
      <c r="O1210" s="66">
        <f>IFERROR(IF(Ações!$L1210="","",Ações!$K1210*Ações!$L1210),0)</f>
        <v>0</v>
      </c>
      <c r="P1210" s="67">
        <f t="shared" si="18"/>
        <v>0.06</v>
      </c>
      <c r="Q1210" s="67">
        <f>IFERROR(Ações!$O1210/Ações!$M1210,0)</f>
        <v>0</v>
      </c>
      <c r="R1210" s="67">
        <f>IFERROR(IF(Ações!$B1210="","",VLOOKUP(Table_1[[#This Row],[AÇÕES]],'Dados Status Invest STOCKS'!A1196:AD1811,18)/100),0)</f>
        <v>0.16390000000000002</v>
      </c>
      <c r="S1210" s="65">
        <f>IFERROR(IF(Ações!$B1210="","",VLOOKUP(Table_1[[#This Row],[AÇÕES]],'Dados Status Invest STOCKS'!A1196:AD1811,25)/100),0)</f>
        <v>0</v>
      </c>
      <c r="T1210" s="67">
        <f>(1-Ações!$Q1210)*Ações!$R1210</f>
        <v>0.16390000000000002</v>
      </c>
      <c r="U1210" s="68">
        <f>IF(Ações!$S1210=0,Ações!$T1210,IF(Ações!$T1210=0,Ações!$S1210,AVERAGE(Ações!$S1210,Ações!$T1210)))</f>
        <v>0.16390000000000002</v>
      </c>
    </row>
    <row r="1211" spans="2:21" ht="15" customHeight="1" x14ac:dyDescent="0.2">
      <c r="B1211" s="63" t="str">
        <f>IFERROR('Dados Status Invest STOCKS'!A1198,"-")</f>
        <v>CRSR</v>
      </c>
      <c r="C1211" s="45">
        <f>IFERROR((Ações!$D1211-Ações!$K1211)/Ações!$D1211,0)</f>
        <v>0</v>
      </c>
      <c r="D1211" s="46">
        <f>(Ações!$O1211)/0.06</f>
        <v>0</v>
      </c>
      <c r="E1211" s="47">
        <f>IFERROR((Ações!$F1211-Ações!$K1211)/Ações!$F1211,0)</f>
        <v>-0.50619882759101487</v>
      </c>
      <c r="F1211" s="46">
        <f>IF(OR(Ações!$N1211&lt;0,Ações!$M1211&lt;0),"",(22.5*Ações!$M1211*Ações!$N1211)^0.5)</f>
        <v>12.700846428486569</v>
      </c>
      <c r="G1211" s="47">
        <f>IFERROR((Ações!$H1211-Ações!$K1211)/Ações!$H1211,0)</f>
        <v>0</v>
      </c>
      <c r="H1211" s="48">
        <f>IFERROR(Ações!$I1211/(Ações!$P1211-Table_1[[#This Row],[CAGR LUCRO 5A]]),0)</f>
        <v>0</v>
      </c>
      <c r="I1211" s="48">
        <f>IF(Ações!$S1211&lt;0,"",Ações!$O1211*(1+Ações!$S1211))</f>
        <v>0</v>
      </c>
      <c r="J1211" s="49">
        <f>IFERROR(IF(Ações!$B1211="","",(VLOOKUP(Table_1[[#This Row],[AÇÕES]],'Dados Status Invest STOCKS'!A1197:AD1812,4)/Table_1[[#This Row],[LPA]]))/100,0)</f>
        <v>0.12007936507936508</v>
      </c>
      <c r="K1211" s="64">
        <f>IFERROR(IF(Ações!$B1211="","",VLOOKUP(Table_1[[#This Row],[AÇÕES]],'Dados Status Invest STOCKS'!A1197:AD1812,2)),0)</f>
        <v>19.13</v>
      </c>
      <c r="L1211" s="65">
        <f>IFERROR(IF(Ações!$B1211="","",VLOOKUP(Table_1[[#This Row],[AÇÕES]],'Dados Status Invest STOCKS'!A1197:AD1812,3)/100),0)</f>
        <v>0</v>
      </c>
      <c r="M1211" s="66">
        <f>IFERROR(IF(Ações!$B1211="","",VLOOKUP(Table_1[[#This Row],[AÇÕES]],'Dados Status Invest STOCKS'!A1197:AD1812,28)),0)</f>
        <v>1.26</v>
      </c>
      <c r="N1211" s="66">
        <f>IFERROR(IF(Ações!$B1211="","",VLOOKUP(Table_1[[#This Row],[AÇÕES]],'Dados Status Invest STOCKS'!A1197:AD1812,27)),0)</f>
        <v>5.69</v>
      </c>
      <c r="O1211" s="66">
        <f>IFERROR(IF(Ações!$L1211="","",Ações!$K1211*Ações!$L1211),0)</f>
        <v>0</v>
      </c>
      <c r="P1211" s="67">
        <f t="shared" si="18"/>
        <v>0.06</v>
      </c>
      <c r="Q1211" s="67">
        <f>IFERROR(Ações!$O1211/Ações!$M1211,0)</f>
        <v>0</v>
      </c>
      <c r="R1211" s="67">
        <f>IFERROR(IF(Ações!$B1211="","",VLOOKUP(Table_1[[#This Row],[AÇÕES]],'Dados Status Invest STOCKS'!A1197:AD1812,18)/100),0)</f>
        <v>0.22210000000000002</v>
      </c>
      <c r="S1211" s="65">
        <f>IFERROR(IF(Ações!$B1211="","",VLOOKUP(Table_1[[#This Row],[AÇÕES]],'Dados Status Invest STOCKS'!A1197:AD1812,25)/100),0)</f>
        <v>0</v>
      </c>
      <c r="T1211" s="67">
        <f>(1-Ações!$Q1211)*Ações!$R1211</f>
        <v>0.22210000000000002</v>
      </c>
      <c r="U1211" s="68">
        <f>IF(Ações!$S1211=0,Ações!$T1211,IF(Ações!$T1211=0,Ações!$S1211,AVERAGE(Ações!$S1211,Ações!$T1211)))</f>
        <v>0.22210000000000002</v>
      </c>
    </row>
    <row r="1212" spans="2:21" ht="15" customHeight="1" x14ac:dyDescent="0.2">
      <c r="B1212" s="63" t="str">
        <f>IFERROR('Dados Status Invest STOCKS'!A1199,"-")</f>
        <v>CRT</v>
      </c>
      <c r="C1212" s="45">
        <f>IFERROR((Ações!$D1212-Ações!$K1212)/Ações!$D1212,0)</f>
        <v>0.2744860943168077</v>
      </c>
      <c r="D1212" s="46">
        <f>(Ações!$O1212)/0.06</f>
        <v>18.524799999999999</v>
      </c>
      <c r="E1212" s="47">
        <f>IFERROR((Ações!$F1212-Ações!$K1212)/Ações!$F1212,0)</f>
        <v>-2.7992031564837228</v>
      </c>
      <c r="F1212" s="46">
        <f>IF(OR(Ações!$N1212&lt;0,Ações!$M1212&lt;0),"",(22.5*Ações!$M1212*Ações!$N1212)^0.5)</f>
        <v>3.5375839212660387</v>
      </c>
      <c r="G1212" s="47">
        <f>IFERROR((Ações!$H1212-Ações!$K1212)/Ações!$H1212,0)</f>
        <v>0</v>
      </c>
      <c r="H1212" s="48">
        <f>IFERROR(Ações!$I1212/(Ações!$P1212-Table_1[[#This Row],[CAGR LUCRO 5A]]),0)</f>
        <v>0</v>
      </c>
      <c r="I1212" s="48" t="str">
        <f>IF(Ações!$S1212&lt;0,"",Ações!$O1212*(1+Ações!$S1212))</f>
        <v/>
      </c>
      <c r="J1212" s="49">
        <f>IFERROR(IF(Ações!$B1212="","",(VLOOKUP(Table_1[[#This Row],[AÇÕES]],'Dados Status Invest STOCKS'!A1198:AD1813,4)/Table_1[[#This Row],[LPA]]))/100,0)</f>
        <v>0.12728155339805824</v>
      </c>
      <c r="K1212" s="64">
        <f>IFERROR(IF(Ações!$B1212="","",VLOOKUP(Table_1[[#This Row],[AÇÕES]],'Dados Status Invest STOCKS'!A1198:AD1813,2)),0)</f>
        <v>13.44</v>
      </c>
      <c r="L1212" s="65">
        <f>IFERROR(IF(Ações!$B1212="","",VLOOKUP(Table_1[[#This Row],[AÇÕES]],'Dados Status Invest STOCKS'!A1198:AD1813,3)/100),0)</f>
        <v>8.2699999999999996E-2</v>
      </c>
      <c r="M1212" s="66">
        <f>IFERROR(IF(Ações!$B1212="","",VLOOKUP(Table_1[[#This Row],[AÇÕES]],'Dados Status Invest STOCKS'!A1198:AD1813,28)),0)</f>
        <v>1.03</v>
      </c>
      <c r="N1212" s="66">
        <f>IFERROR(IF(Ações!$B1212="","",VLOOKUP(Table_1[[#This Row],[AÇÕES]],'Dados Status Invest STOCKS'!A1198:AD1813,27)),0)</f>
        <v>0.54</v>
      </c>
      <c r="O1212" s="66">
        <f>IFERROR(IF(Ações!$L1212="","",Ações!$K1212*Ações!$L1212),0)</f>
        <v>1.1114879999999998</v>
      </c>
      <c r="P1212" s="67">
        <f t="shared" si="18"/>
        <v>0.06</v>
      </c>
      <c r="Q1212" s="67">
        <f>IFERROR(Ações!$O1212/Ações!$M1212,0)</f>
        <v>1.079114563106796</v>
      </c>
      <c r="R1212" s="67">
        <f>IFERROR(IF(Ações!$B1212="","",VLOOKUP(Table_1[[#This Row],[AÇÕES]],'Dados Status Invest STOCKS'!A1198:AD1813,18)/100),0)</f>
        <v>1.8851</v>
      </c>
      <c r="S1212" s="65">
        <f>IFERROR(IF(Ações!$B1212="","",VLOOKUP(Table_1[[#This Row],[AÇÕES]],'Dados Status Invest STOCKS'!A1198:AD1813,25)/100),0)</f>
        <v>-0.1047</v>
      </c>
      <c r="T1212" s="67">
        <f>(1-Ações!$Q1212)*Ações!$R1212</f>
        <v>-0.14913886291262113</v>
      </c>
      <c r="U1212" s="68">
        <f>IF(Ações!$S1212=0,Ações!$T1212,IF(Ações!$T1212=0,Ações!$S1212,AVERAGE(Ações!$S1212,Ações!$T1212)))</f>
        <v>-0.12691943145631057</v>
      </c>
    </row>
    <row r="1213" spans="2:21" ht="15" customHeight="1" x14ac:dyDescent="0.2">
      <c r="B1213" s="63" t="str">
        <f>IFERROR('Dados Status Invest STOCKS'!A1200,"-")</f>
        <v>CRTD</v>
      </c>
      <c r="C1213" s="45">
        <f>IFERROR((Ações!$D1213-Ações!$K1213)/Ações!$D1213,0)</f>
        <v>0</v>
      </c>
      <c r="D1213" s="46">
        <f>(Ações!$O1213)/0.06</f>
        <v>0</v>
      </c>
      <c r="E1213" s="47">
        <f>IFERROR((Ações!$F1213-Ações!$K1213)/Ações!$F1213,0)</f>
        <v>0</v>
      </c>
      <c r="F1213" s="46" t="str">
        <f>IF(OR(Ações!$N1213&lt;0,Ações!$M1213&lt;0),"",(22.5*Ações!$M1213*Ações!$N1213)^0.5)</f>
        <v/>
      </c>
      <c r="G1213" s="47">
        <f>IFERROR((Ações!$H1213-Ações!$K1213)/Ações!$H1213,0)</f>
        <v>0</v>
      </c>
      <c r="H1213" s="48">
        <f>IFERROR(Ações!$I1213/(Ações!$P1213-Table_1[[#This Row],[CAGR LUCRO 5A]]),0)</f>
        <v>0</v>
      </c>
      <c r="I1213" s="48">
        <f>IF(Ações!$S1213&lt;0,"",Ações!$O1213*(1+Ações!$S1213))</f>
        <v>0</v>
      </c>
      <c r="J1213" s="49">
        <f>IFERROR(IF(Ações!$B1213="","",(VLOOKUP(Table_1[[#This Row],[AÇÕES]],'Dados Status Invest STOCKS'!A1199:AD1814,4)/Table_1[[#This Row],[LPA]]))/100,0)</f>
        <v>6.9811320754716985E-3</v>
      </c>
      <c r="K1213" s="64">
        <f>IFERROR(IF(Ações!$B1213="","",VLOOKUP(Table_1[[#This Row],[AÇÕES]],'Dados Status Invest STOCKS'!A1199:AD1814,2)),0)</f>
        <v>1.76</v>
      </c>
      <c r="L1213" s="65">
        <f>IFERROR(IF(Ações!$B1213="","",VLOOKUP(Table_1[[#This Row],[AÇÕES]],'Dados Status Invest STOCKS'!A1199:AD1814,3)/100),0)</f>
        <v>0</v>
      </c>
      <c r="M1213" s="66">
        <f>IFERROR(IF(Ações!$B1213="","",VLOOKUP(Table_1[[#This Row],[AÇÕES]],'Dados Status Invest STOCKS'!A1199:AD1814,28)),0)</f>
        <v>-1.59</v>
      </c>
      <c r="N1213" s="66">
        <f>IFERROR(IF(Ações!$B1213="","",VLOOKUP(Table_1[[#This Row],[AÇÕES]],'Dados Status Invest STOCKS'!A1199:AD1814,27)),0)</f>
        <v>0.05</v>
      </c>
      <c r="O1213" s="66">
        <f>IFERROR(IF(Ações!$L1213="","",Ações!$K1213*Ações!$L1213),0)</f>
        <v>0</v>
      </c>
      <c r="P1213" s="67">
        <f t="shared" si="18"/>
        <v>0.06</v>
      </c>
      <c r="Q1213" s="67">
        <f>IFERROR(Ações!$O1213/Ações!$M1213,0)</f>
        <v>0</v>
      </c>
      <c r="R1213" s="67">
        <f>IFERROR(IF(Ações!$B1213="","",VLOOKUP(Table_1[[#This Row],[AÇÕES]],'Dados Status Invest STOCKS'!A1199:AD1814,18)/100),0)</f>
        <v>-31.595100000000002</v>
      </c>
      <c r="S1213" s="65">
        <f>IFERROR(IF(Ações!$B1213="","",VLOOKUP(Table_1[[#This Row],[AÇÕES]],'Dados Status Invest STOCKS'!A1199:AD1814,25)/100),0)</f>
        <v>0</v>
      </c>
      <c r="T1213" s="67">
        <f>(1-Ações!$Q1213)*Ações!$R1213</f>
        <v>-31.595100000000002</v>
      </c>
      <c r="U1213" s="68">
        <f>IF(Ações!$S1213=0,Ações!$T1213,IF(Ações!$T1213=0,Ações!$S1213,AVERAGE(Ações!$S1213,Ações!$T1213)))</f>
        <v>-31.595100000000002</v>
      </c>
    </row>
    <row r="1214" spans="2:21" ht="15" customHeight="1" x14ac:dyDescent="0.2">
      <c r="B1214" s="63" t="str">
        <f>IFERROR('Dados Status Invest STOCKS'!A1201,"-")</f>
        <v>CRTDW</v>
      </c>
      <c r="C1214" s="45">
        <f>IFERROR((Ações!$D1214-Ações!$K1214)/Ações!$D1214,0)</f>
        <v>0</v>
      </c>
      <c r="D1214" s="46">
        <f>(Ações!$O1214)/0.06</f>
        <v>0</v>
      </c>
      <c r="E1214" s="47">
        <f>IFERROR((Ações!$F1214-Ações!$K1214)/Ações!$F1214,0)</f>
        <v>0</v>
      </c>
      <c r="F1214" s="46" t="str">
        <f>IF(OR(Ações!$N1214&lt;0,Ações!$M1214&lt;0),"",(22.5*Ações!$M1214*Ações!$N1214)^0.5)</f>
        <v/>
      </c>
      <c r="G1214" s="47">
        <f>IFERROR((Ações!$H1214-Ações!$K1214)/Ações!$H1214,0)</f>
        <v>0</v>
      </c>
      <c r="H1214" s="48">
        <f>IFERROR(Ações!$I1214/(Ações!$P1214-Table_1[[#This Row],[CAGR LUCRO 5A]]),0)</f>
        <v>0</v>
      </c>
      <c r="I1214" s="48">
        <f>IF(Ações!$S1214&lt;0,"",Ações!$O1214*(1+Ações!$S1214))</f>
        <v>0</v>
      </c>
      <c r="J1214" s="49">
        <f>IFERROR(IF(Ações!$B1214="","",(VLOOKUP(Table_1[[#This Row],[AÇÕES]],'Dados Status Invest STOCKS'!A1200:AD1815,4)/Table_1[[#This Row],[LPA]]))/100,0)</f>
        <v>1.8867924528301885E-3</v>
      </c>
      <c r="K1214" s="64">
        <f>IFERROR(IF(Ações!$B1214="","",VLOOKUP(Table_1[[#This Row],[AÇÕES]],'Dados Status Invest STOCKS'!A1200:AD1815,2)),0)</f>
        <v>0.48</v>
      </c>
      <c r="L1214" s="65">
        <f>IFERROR(IF(Ações!$B1214="","",VLOOKUP(Table_1[[#This Row],[AÇÕES]],'Dados Status Invest STOCKS'!A1200:AD1815,3)/100),0)</f>
        <v>0</v>
      </c>
      <c r="M1214" s="66">
        <f>IFERROR(IF(Ações!$B1214="","",VLOOKUP(Table_1[[#This Row],[AÇÕES]],'Dados Status Invest STOCKS'!A1200:AD1815,28)),0)</f>
        <v>-1.59</v>
      </c>
      <c r="N1214" s="66">
        <f>IFERROR(IF(Ações!$B1214="","",VLOOKUP(Table_1[[#This Row],[AÇÕES]],'Dados Status Invest STOCKS'!A1200:AD1815,27)),0)</f>
        <v>0.05</v>
      </c>
      <c r="O1214" s="66">
        <f>IFERROR(IF(Ações!$L1214="","",Ações!$K1214*Ações!$L1214),0)</f>
        <v>0</v>
      </c>
      <c r="P1214" s="67">
        <f t="shared" si="18"/>
        <v>0.06</v>
      </c>
      <c r="Q1214" s="67">
        <f>IFERROR(Ações!$O1214/Ações!$M1214,0)</f>
        <v>0</v>
      </c>
      <c r="R1214" s="67">
        <f>IFERROR(IF(Ações!$B1214="","",VLOOKUP(Table_1[[#This Row],[AÇÕES]],'Dados Status Invest STOCKS'!A1200:AD1815,18)/100),0)</f>
        <v>-31.595100000000002</v>
      </c>
      <c r="S1214" s="65">
        <f>IFERROR(IF(Ações!$B1214="","",VLOOKUP(Table_1[[#This Row],[AÇÕES]],'Dados Status Invest STOCKS'!A1200:AD1815,25)/100),0)</f>
        <v>0</v>
      </c>
      <c r="T1214" s="67">
        <f>(1-Ações!$Q1214)*Ações!$R1214</f>
        <v>-31.595100000000002</v>
      </c>
      <c r="U1214" s="68">
        <f>IF(Ações!$S1214=0,Ações!$T1214,IF(Ações!$T1214=0,Ações!$S1214,AVERAGE(Ações!$S1214,Ações!$T1214)))</f>
        <v>-31.595100000000002</v>
      </c>
    </row>
    <row r="1215" spans="2:21" ht="15" customHeight="1" x14ac:dyDescent="0.2">
      <c r="B1215" s="63" t="str">
        <f>IFERROR('Dados Status Invest STOCKS'!A1202,"-")</f>
        <v>CRTO</v>
      </c>
      <c r="C1215" s="45">
        <f>IFERROR((Ações!$D1215-Ações!$K1215)/Ações!$D1215,0)</f>
        <v>0</v>
      </c>
      <c r="D1215" s="46">
        <f>(Ações!$O1215)/0.06</f>
        <v>0</v>
      </c>
      <c r="E1215" s="47">
        <f>IFERROR((Ações!$F1215-Ações!$K1215)/Ações!$F1215,0)</f>
        <v>-0.23591129370590555</v>
      </c>
      <c r="F1215" s="46">
        <f>IF(OR(Ações!$N1215&lt;0,Ações!$M1215&lt;0),"",(22.5*Ações!$M1215*Ações!$N1215)^0.5)</f>
        <v>27.283511504203414</v>
      </c>
      <c r="G1215" s="47">
        <f>IFERROR((Ações!$H1215-Ações!$K1215)/Ações!$H1215,0)</f>
        <v>0</v>
      </c>
      <c r="H1215" s="48">
        <f>IFERROR(Ações!$I1215/(Ações!$P1215-Table_1[[#This Row],[CAGR LUCRO 5A]]),0)</f>
        <v>0</v>
      </c>
      <c r="I1215" s="48">
        <f>IF(Ações!$S1215&lt;0,"",Ações!$O1215*(1+Ações!$S1215))</f>
        <v>0</v>
      </c>
      <c r="J1215" s="49">
        <f>IFERROR(IF(Ações!$B1215="","",(VLOOKUP(Table_1[[#This Row],[AÇÕES]],'Dados Status Invest STOCKS'!A1201:AD1816,4)/Table_1[[#This Row],[LPA]]))/100,0)</f>
        <v>0.10383333333333335</v>
      </c>
      <c r="K1215" s="64">
        <f>IFERROR(IF(Ações!$B1215="","",VLOOKUP(Table_1[[#This Row],[AÇÕES]],'Dados Status Invest STOCKS'!A1201:AD1816,2)),0)</f>
        <v>33.72</v>
      </c>
      <c r="L1215" s="65">
        <f>IFERROR(IF(Ações!$B1215="","",VLOOKUP(Table_1[[#This Row],[AÇÕES]],'Dados Status Invest STOCKS'!A1201:AD1816,3)/100),0)</f>
        <v>0</v>
      </c>
      <c r="M1215" s="66">
        <f>IFERROR(IF(Ações!$B1215="","",VLOOKUP(Table_1[[#This Row],[AÇÕES]],'Dados Status Invest STOCKS'!A1201:AD1816,28)),0)</f>
        <v>1.8</v>
      </c>
      <c r="N1215" s="66">
        <f>IFERROR(IF(Ações!$B1215="","",VLOOKUP(Table_1[[#This Row],[AÇÕES]],'Dados Status Invest STOCKS'!A1201:AD1816,27)),0)</f>
        <v>18.38</v>
      </c>
      <c r="O1215" s="66">
        <f>IFERROR(IF(Ações!$L1215="","",Ações!$K1215*Ações!$L1215),0)</f>
        <v>0</v>
      </c>
      <c r="P1215" s="67">
        <f t="shared" si="18"/>
        <v>0.06</v>
      </c>
      <c r="Q1215" s="67">
        <f>IFERROR(Ações!$O1215/Ações!$M1215,0)</f>
        <v>0</v>
      </c>
      <c r="R1215" s="67">
        <f>IFERROR(IF(Ações!$B1215="","",VLOOKUP(Table_1[[#This Row],[AÇÕES]],'Dados Status Invest STOCKS'!A1201:AD1816,18)/100),0)</f>
        <v>9.8100000000000007E-2</v>
      </c>
      <c r="S1215" s="65">
        <f>IFERROR(IF(Ações!$B1215="","",VLOOKUP(Table_1[[#This Row],[AÇÕES]],'Dados Status Invest STOCKS'!A1201:AD1816,25)/100),0)</f>
        <v>4.6300000000000001E-2</v>
      </c>
      <c r="T1215" s="67">
        <f>(1-Ações!$Q1215)*Ações!$R1215</f>
        <v>9.8100000000000007E-2</v>
      </c>
      <c r="U1215" s="68">
        <f>IF(Ações!$S1215=0,Ações!$T1215,IF(Ações!$T1215=0,Ações!$S1215,AVERAGE(Ações!$S1215,Ações!$T1215)))</f>
        <v>7.22E-2</v>
      </c>
    </row>
    <row r="1216" spans="2:21" ht="15" customHeight="1" x14ac:dyDescent="0.2">
      <c r="B1216" s="63" t="str">
        <f>IFERROR('Dados Status Invest STOCKS'!A1203,"-")</f>
        <v>CRTX</v>
      </c>
      <c r="C1216" s="45">
        <f>IFERROR((Ações!$D1216-Ações!$K1216)/Ações!$D1216,0)</f>
        <v>0</v>
      </c>
      <c r="D1216" s="46">
        <f>(Ações!$O1216)/0.06</f>
        <v>0</v>
      </c>
      <c r="E1216" s="47">
        <f>IFERROR((Ações!$F1216-Ações!$K1216)/Ações!$F1216,0)</f>
        <v>0</v>
      </c>
      <c r="F1216" s="46" t="str">
        <f>IF(OR(Ações!$N1216&lt;0,Ações!$M1216&lt;0),"",(22.5*Ações!$M1216*Ações!$N1216)^0.5)</f>
        <v/>
      </c>
      <c r="G1216" s="47">
        <f>IFERROR((Ações!$H1216-Ações!$K1216)/Ações!$H1216,0)</f>
        <v>0</v>
      </c>
      <c r="H1216" s="48">
        <f>IFERROR(Ações!$I1216/(Ações!$P1216-Table_1[[#This Row],[CAGR LUCRO 5A]]),0)</f>
        <v>0</v>
      </c>
      <c r="I1216" s="48">
        <f>IF(Ações!$S1216&lt;0,"",Ações!$O1216*(1+Ações!$S1216))</f>
        <v>0</v>
      </c>
      <c r="J1216" s="49">
        <f>IFERROR(IF(Ações!$B1216="","",(VLOOKUP(Table_1[[#This Row],[AÇÕES]],'Dados Status Invest STOCKS'!A1202:AD1817,4)/Table_1[[#This Row],[LPA]]))/100,0)</f>
        <v>1.0821917808219179E-2</v>
      </c>
      <c r="K1216" s="64">
        <f>IFERROR(IF(Ações!$B1216="","",VLOOKUP(Table_1[[#This Row],[AÇÕES]],'Dados Status Invest STOCKS'!A1202:AD1817,2)),0)</f>
        <v>9.2200000000000006</v>
      </c>
      <c r="L1216" s="65">
        <f>IFERROR(IF(Ações!$B1216="","",VLOOKUP(Table_1[[#This Row],[AÇÕES]],'Dados Status Invest STOCKS'!A1202:AD1817,3)/100),0)</f>
        <v>0</v>
      </c>
      <c r="M1216" s="66">
        <f>IFERROR(IF(Ações!$B1216="","",VLOOKUP(Table_1[[#This Row],[AÇÕES]],'Dados Status Invest STOCKS'!A1202:AD1817,28)),0)</f>
        <v>-2.92</v>
      </c>
      <c r="N1216" s="66">
        <f>IFERROR(IF(Ações!$B1216="","",VLOOKUP(Table_1[[#This Row],[AÇÕES]],'Dados Status Invest STOCKS'!A1202:AD1817,27)),0)</f>
        <v>4.4400000000000004</v>
      </c>
      <c r="O1216" s="66">
        <f>IFERROR(IF(Ações!$L1216="","",Ações!$K1216*Ações!$L1216),0)</f>
        <v>0</v>
      </c>
      <c r="P1216" s="67">
        <f t="shared" si="18"/>
        <v>0.06</v>
      </c>
      <c r="Q1216" s="67">
        <f>IFERROR(Ações!$O1216/Ações!$M1216,0)</f>
        <v>0</v>
      </c>
      <c r="R1216" s="67">
        <f>IFERROR(IF(Ações!$B1216="","",VLOOKUP(Table_1[[#This Row],[AÇÕES]],'Dados Status Invest STOCKS'!A1202:AD1817,18)/100),0)</f>
        <v>-0.65659999999999996</v>
      </c>
      <c r="S1216" s="65">
        <f>IFERROR(IF(Ações!$B1216="","",VLOOKUP(Table_1[[#This Row],[AÇÕES]],'Dados Status Invest STOCKS'!A1202:AD1817,25)/100),0)</f>
        <v>0</v>
      </c>
      <c r="T1216" s="67">
        <f>(1-Ações!$Q1216)*Ações!$R1216</f>
        <v>-0.65659999999999996</v>
      </c>
      <c r="U1216" s="68">
        <f>IF(Ações!$S1216=0,Ações!$T1216,IF(Ações!$T1216=0,Ações!$S1216,AVERAGE(Ações!$S1216,Ações!$T1216)))</f>
        <v>-0.65659999999999996</v>
      </c>
    </row>
    <row r="1217" spans="2:21" ht="15" customHeight="1" x14ac:dyDescent="0.2">
      <c r="B1217" s="63" t="str">
        <f>IFERROR('Dados Status Invest STOCKS'!A1204,"-")</f>
        <v>CRUS</v>
      </c>
      <c r="C1217" s="45">
        <f>IFERROR((Ações!$D1217-Ações!$K1217)/Ações!$D1217,0)</f>
        <v>0</v>
      </c>
      <c r="D1217" s="46">
        <f>(Ações!$O1217)/0.06</f>
        <v>0</v>
      </c>
      <c r="E1217" s="47">
        <f>IFERROR((Ações!$F1217-Ações!$K1217)/Ações!$F1217,0)</f>
        <v>-0.7622765437773279</v>
      </c>
      <c r="F1217" s="46">
        <f>IF(OR(Ações!$N1217&lt;0,Ações!$M1217&lt;0),"",(22.5*Ações!$M1217*Ações!$N1217)^0.5)</f>
        <v>49.447403875228879</v>
      </c>
      <c r="G1217" s="47">
        <f>IFERROR((Ações!$H1217-Ações!$K1217)/Ações!$H1217,0)</f>
        <v>0</v>
      </c>
      <c r="H1217" s="48">
        <f>IFERROR(Ações!$I1217/(Ações!$P1217-Table_1[[#This Row],[CAGR LUCRO 5A]]),0)</f>
        <v>0</v>
      </c>
      <c r="I1217" s="48">
        <f>IF(Ações!$S1217&lt;0,"",Ações!$O1217*(1+Ações!$S1217))</f>
        <v>0</v>
      </c>
      <c r="J1217" s="49">
        <f>IFERROR(IF(Ações!$B1217="","",(VLOOKUP(Table_1[[#This Row],[AÇÕES]],'Dados Status Invest STOCKS'!A1203:AD1818,4)/Table_1[[#This Row],[LPA]]))/100,0)</f>
        <v>4.8652482269503541E-2</v>
      </c>
      <c r="K1217" s="64">
        <f>IFERROR(IF(Ações!$B1217="","",VLOOKUP(Table_1[[#This Row],[AÇÕES]],'Dados Status Invest STOCKS'!A1203:AD1818,2)),0)</f>
        <v>87.14</v>
      </c>
      <c r="L1217" s="65">
        <f>IFERROR(IF(Ações!$B1217="","",VLOOKUP(Table_1[[#This Row],[AÇÕES]],'Dados Status Invest STOCKS'!A1203:AD1818,3)/100),0)</f>
        <v>0</v>
      </c>
      <c r="M1217" s="66">
        <f>IFERROR(IF(Ações!$B1217="","",VLOOKUP(Table_1[[#This Row],[AÇÕES]],'Dados Status Invest STOCKS'!A1203:AD1818,28)),0)</f>
        <v>4.2300000000000004</v>
      </c>
      <c r="N1217" s="66">
        <f>IFERROR(IF(Ações!$B1217="","",VLOOKUP(Table_1[[#This Row],[AÇÕES]],'Dados Status Invest STOCKS'!A1203:AD1818,27)),0)</f>
        <v>25.69</v>
      </c>
      <c r="O1217" s="66">
        <f>IFERROR(IF(Ações!$L1217="","",Ações!$K1217*Ações!$L1217),0)</f>
        <v>0</v>
      </c>
      <c r="P1217" s="67">
        <f t="shared" si="18"/>
        <v>0.06</v>
      </c>
      <c r="Q1217" s="67">
        <f>IFERROR(Ações!$O1217/Ações!$M1217,0)</f>
        <v>0</v>
      </c>
      <c r="R1217" s="67">
        <f>IFERROR(IF(Ações!$B1217="","",VLOOKUP(Table_1[[#This Row],[AÇÕES]],'Dados Status Invest STOCKS'!A1203:AD1818,18)/100),0)</f>
        <v>0.1648</v>
      </c>
      <c r="S1217" s="65">
        <f>IFERROR(IF(Ações!$B1217="","",VLOOKUP(Table_1[[#This Row],[AÇÕES]],'Dados Status Invest STOCKS'!A1203:AD1818,25)/100),0)</f>
        <v>0.1195</v>
      </c>
      <c r="T1217" s="67">
        <f>(1-Ações!$Q1217)*Ações!$R1217</f>
        <v>0.1648</v>
      </c>
      <c r="U1217" s="68">
        <f>IF(Ações!$S1217=0,Ações!$T1217,IF(Ações!$T1217=0,Ações!$S1217,AVERAGE(Ações!$S1217,Ações!$T1217)))</f>
        <v>0.14215</v>
      </c>
    </row>
    <row r="1218" spans="2:21" ht="15" customHeight="1" x14ac:dyDescent="0.2">
      <c r="B1218" s="63" t="str">
        <f>IFERROR('Dados Status Invest STOCKS'!A1205,"-")</f>
        <v>CRVL</v>
      </c>
      <c r="C1218" s="45">
        <f>IFERROR((Ações!$D1218-Ações!$K1218)/Ações!$D1218,0)</f>
        <v>0</v>
      </c>
      <c r="D1218" s="46">
        <f>(Ações!$O1218)/0.06</f>
        <v>0</v>
      </c>
      <c r="E1218" s="47">
        <f>IFERROR((Ações!$F1218-Ações!$K1218)/Ações!$F1218,0)</f>
        <v>-4.9156349926379725</v>
      </c>
      <c r="F1218" s="46">
        <f>IF(OR(Ações!$N1218&lt;0,Ações!$M1218&lt;0),"",(22.5*Ações!$M1218*Ações!$N1218)^0.5)</f>
        <v>30.808188846473918</v>
      </c>
      <c r="G1218" s="47">
        <f>IFERROR((Ações!$H1218-Ações!$K1218)/Ações!$H1218,0)</f>
        <v>0</v>
      </c>
      <c r="H1218" s="48">
        <f>IFERROR(Ações!$I1218/(Ações!$P1218-Table_1[[#This Row],[CAGR LUCRO 5A]]),0)</f>
        <v>0</v>
      </c>
      <c r="I1218" s="48">
        <f>IF(Ações!$S1218&lt;0,"",Ações!$O1218*(1+Ações!$S1218))</f>
        <v>0</v>
      </c>
      <c r="J1218" s="49">
        <f>IFERROR(IF(Ações!$B1218="","",(VLOOKUP(Table_1[[#This Row],[AÇÕES]],'Dados Status Invest STOCKS'!A1204:AD1819,4)/Table_1[[#This Row],[LPA]]))/100,0)</f>
        <v>0.16359281437125747</v>
      </c>
      <c r="K1218" s="64">
        <f>IFERROR(IF(Ações!$B1218="","",VLOOKUP(Table_1[[#This Row],[AÇÕES]],'Dados Status Invest STOCKS'!A1204:AD1819,2)),0)</f>
        <v>182.25</v>
      </c>
      <c r="L1218" s="65">
        <f>IFERROR(IF(Ações!$B1218="","",VLOOKUP(Table_1[[#This Row],[AÇÕES]],'Dados Status Invest STOCKS'!A1204:AD1819,3)/100),0)</f>
        <v>0</v>
      </c>
      <c r="M1218" s="66">
        <f>IFERROR(IF(Ações!$B1218="","",VLOOKUP(Table_1[[#This Row],[AÇÕES]],'Dados Status Invest STOCKS'!A1204:AD1819,28)),0)</f>
        <v>3.34</v>
      </c>
      <c r="N1218" s="66">
        <f>IFERROR(IF(Ações!$B1218="","",VLOOKUP(Table_1[[#This Row],[AÇÕES]],'Dados Status Invest STOCKS'!A1204:AD1819,27)),0)</f>
        <v>12.63</v>
      </c>
      <c r="O1218" s="66">
        <f>IFERROR(IF(Ações!$L1218="","",Ações!$K1218*Ações!$L1218),0)</f>
        <v>0</v>
      </c>
      <c r="P1218" s="67">
        <f t="shared" si="18"/>
        <v>0.06</v>
      </c>
      <c r="Q1218" s="67">
        <f>IFERROR(Ações!$O1218/Ações!$M1218,0)</f>
        <v>0</v>
      </c>
      <c r="R1218" s="67">
        <f>IFERROR(IF(Ações!$B1218="","",VLOOKUP(Table_1[[#This Row],[AÇÕES]],'Dados Status Invest STOCKS'!A1204:AD1819,18)/100),0)</f>
        <v>0.2641</v>
      </c>
      <c r="S1218" s="65">
        <f>IFERROR(IF(Ações!$B1218="","",VLOOKUP(Table_1[[#This Row],[AÇÕES]],'Dados Status Invest STOCKS'!A1204:AD1819,25)/100),0)</f>
        <v>0.10199999999999999</v>
      </c>
      <c r="T1218" s="67">
        <f>(1-Ações!$Q1218)*Ações!$R1218</f>
        <v>0.2641</v>
      </c>
      <c r="U1218" s="68">
        <f>IF(Ações!$S1218=0,Ações!$T1218,IF(Ações!$T1218=0,Ações!$S1218,AVERAGE(Ações!$S1218,Ações!$T1218)))</f>
        <v>0.18304999999999999</v>
      </c>
    </row>
    <row r="1219" spans="2:21" ht="15" customHeight="1" x14ac:dyDescent="0.2">
      <c r="B1219" s="63" t="str">
        <f>IFERROR('Dados Status Invest STOCKS'!A1206,"-")</f>
        <v>CRVS</v>
      </c>
      <c r="C1219" s="45">
        <f>IFERROR((Ações!$D1219-Ações!$K1219)/Ações!$D1219,0)</f>
        <v>0</v>
      </c>
      <c r="D1219" s="46">
        <f>(Ações!$O1219)/0.06</f>
        <v>0</v>
      </c>
      <c r="E1219" s="47">
        <f>IFERROR((Ações!$F1219-Ações!$K1219)/Ações!$F1219,0)</f>
        <v>0</v>
      </c>
      <c r="F1219" s="46" t="str">
        <f>IF(OR(Ações!$N1219&lt;0,Ações!$M1219&lt;0),"",(22.5*Ações!$M1219*Ações!$N1219)^0.5)</f>
        <v/>
      </c>
      <c r="G1219" s="47">
        <f>IFERROR((Ações!$H1219-Ações!$K1219)/Ações!$H1219,0)</f>
        <v>0</v>
      </c>
      <c r="H1219" s="48">
        <f>IFERROR(Ações!$I1219/(Ações!$P1219-Table_1[[#This Row],[CAGR LUCRO 5A]]),0)</f>
        <v>0</v>
      </c>
      <c r="I1219" s="48">
        <f>IF(Ações!$S1219&lt;0,"",Ações!$O1219*(1+Ações!$S1219))</f>
        <v>0</v>
      </c>
      <c r="J1219" s="49">
        <f>IFERROR(IF(Ações!$B1219="","",(VLOOKUP(Table_1[[#This Row],[AÇÕES]],'Dados Status Invest STOCKS'!A1205:AD1820,4)/Table_1[[#This Row],[LPA]]))/100,0)</f>
        <v>0.86428571428571421</v>
      </c>
      <c r="K1219" s="64">
        <f>IFERROR(IF(Ações!$B1219="","",VLOOKUP(Table_1[[#This Row],[AÇÕES]],'Dados Status Invest STOCKS'!A1205:AD1820,2)),0)</f>
        <v>1.73</v>
      </c>
      <c r="L1219" s="65">
        <f>IFERROR(IF(Ações!$B1219="","",VLOOKUP(Table_1[[#This Row],[AÇÕES]],'Dados Status Invest STOCKS'!A1205:AD1820,3)/100),0)</f>
        <v>0</v>
      </c>
      <c r="M1219" s="66">
        <f>IFERROR(IF(Ações!$B1219="","",VLOOKUP(Table_1[[#This Row],[AÇÕES]],'Dados Status Invest STOCKS'!A1205:AD1820,28)),0)</f>
        <v>-0.14000000000000001</v>
      </c>
      <c r="N1219" s="66">
        <f>IFERROR(IF(Ações!$B1219="","",VLOOKUP(Table_1[[#This Row],[AÇÕES]],'Dados Status Invest STOCKS'!A1205:AD1820,27)),0)</f>
        <v>2.2599999999999998</v>
      </c>
      <c r="O1219" s="66">
        <f>IFERROR(IF(Ações!$L1219="","",Ações!$K1219*Ações!$L1219),0)</f>
        <v>0</v>
      </c>
      <c r="P1219" s="67">
        <f t="shared" si="18"/>
        <v>0.06</v>
      </c>
      <c r="Q1219" s="67">
        <f>IFERROR(Ações!$O1219/Ações!$M1219,0)</f>
        <v>0</v>
      </c>
      <c r="R1219" s="67">
        <f>IFERROR(IF(Ações!$B1219="","",VLOOKUP(Table_1[[#This Row],[AÇÕES]],'Dados Status Invest STOCKS'!A1205:AD1820,18)/100),0)</f>
        <v>-6.3299999999999995E-2</v>
      </c>
      <c r="S1219" s="65">
        <f>IFERROR(IF(Ações!$B1219="","",VLOOKUP(Table_1[[#This Row],[AÇÕES]],'Dados Status Invest STOCKS'!A1205:AD1820,25)/100),0)</f>
        <v>0</v>
      </c>
      <c r="T1219" s="67">
        <f>(1-Ações!$Q1219)*Ações!$R1219</f>
        <v>-6.3299999999999995E-2</v>
      </c>
      <c r="U1219" s="68">
        <f>IF(Ações!$S1219=0,Ações!$T1219,IF(Ações!$T1219=0,Ações!$S1219,AVERAGE(Ações!$S1219,Ações!$T1219)))</f>
        <v>-6.3299999999999995E-2</v>
      </c>
    </row>
    <row r="1220" spans="2:21" ht="15" customHeight="1" x14ac:dyDescent="0.2">
      <c r="B1220" s="63" t="str">
        <f>IFERROR('Dados Status Invest STOCKS'!A1207,"-")</f>
        <v>CRWD</v>
      </c>
      <c r="C1220" s="45">
        <f>IFERROR((Ações!$D1220-Ações!$K1220)/Ações!$D1220,0)</f>
        <v>0</v>
      </c>
      <c r="D1220" s="46">
        <f>(Ações!$O1220)/0.06</f>
        <v>0</v>
      </c>
      <c r="E1220" s="47">
        <f>IFERROR((Ações!$F1220-Ações!$K1220)/Ações!$F1220,0)</f>
        <v>0</v>
      </c>
      <c r="F1220" s="46" t="str">
        <f>IF(OR(Ações!$N1220&lt;0,Ações!$M1220&lt;0),"",(22.5*Ações!$M1220*Ações!$N1220)^0.5)</f>
        <v/>
      </c>
      <c r="G1220" s="47">
        <f>IFERROR((Ações!$H1220-Ações!$K1220)/Ações!$H1220,0)</f>
        <v>0</v>
      </c>
      <c r="H1220" s="48">
        <f>IFERROR(Ações!$I1220/(Ações!$P1220-Table_1[[#This Row],[CAGR LUCRO 5A]]),0)</f>
        <v>0</v>
      </c>
      <c r="I1220" s="48">
        <f>IF(Ações!$S1220&lt;0,"",Ações!$O1220*(1+Ações!$S1220))</f>
        <v>0</v>
      </c>
      <c r="J1220" s="49">
        <f>IFERROR(IF(Ações!$B1220="","",(VLOOKUP(Table_1[[#This Row],[AÇÕES]],'Dados Status Invest STOCKS'!A1206:AD1821,4)/Table_1[[#This Row],[LPA]]))/100,0)</f>
        <v>1.968478260869565</v>
      </c>
      <c r="K1220" s="64">
        <f>IFERROR(IF(Ações!$B1220="","",VLOOKUP(Table_1[[#This Row],[AÇÕES]],'Dados Status Invest STOCKS'!A1206:AD1821,2)),0)</f>
        <v>167.27</v>
      </c>
      <c r="L1220" s="65">
        <f>IFERROR(IF(Ações!$B1220="","",VLOOKUP(Table_1[[#This Row],[AÇÕES]],'Dados Status Invest STOCKS'!A1206:AD1821,3)/100),0)</f>
        <v>0</v>
      </c>
      <c r="M1220" s="66">
        <f>IFERROR(IF(Ações!$B1220="","",VLOOKUP(Table_1[[#This Row],[AÇÕES]],'Dados Status Invest STOCKS'!A1206:AD1821,28)),0)</f>
        <v>-0.92</v>
      </c>
      <c r="N1220" s="66">
        <f>IFERROR(IF(Ações!$B1220="","",VLOOKUP(Table_1[[#This Row],[AÇÕES]],'Dados Status Invest STOCKS'!A1206:AD1821,27)),0)</f>
        <v>4.13</v>
      </c>
      <c r="O1220" s="66">
        <f>IFERROR(IF(Ações!$L1220="","",Ações!$K1220*Ações!$L1220),0)</f>
        <v>0</v>
      </c>
      <c r="P1220" s="67">
        <f t="shared" si="18"/>
        <v>0.06</v>
      </c>
      <c r="Q1220" s="67">
        <f>IFERROR(Ações!$O1220/Ações!$M1220,0)</f>
        <v>0</v>
      </c>
      <c r="R1220" s="67">
        <f>IFERROR(IF(Ações!$B1220="","",VLOOKUP(Table_1[[#This Row],[AÇÕES]],'Dados Status Invest STOCKS'!A1206:AD1821,18)/100),0)</f>
        <v>-0.22339999999999999</v>
      </c>
      <c r="S1220" s="65">
        <f>IFERROR(IF(Ações!$B1220="","",VLOOKUP(Table_1[[#This Row],[AÇÕES]],'Dados Status Invest STOCKS'!A1206:AD1821,25)/100),0)</f>
        <v>0</v>
      </c>
      <c r="T1220" s="67">
        <f>(1-Ações!$Q1220)*Ações!$R1220</f>
        <v>-0.22339999999999999</v>
      </c>
      <c r="U1220" s="68">
        <f>IF(Ações!$S1220=0,Ações!$T1220,IF(Ações!$T1220=0,Ações!$S1220,AVERAGE(Ações!$S1220,Ações!$T1220)))</f>
        <v>-0.22339999999999999</v>
      </c>
    </row>
    <row r="1221" spans="2:21" ht="15" customHeight="1" x14ac:dyDescent="0.2">
      <c r="B1221" s="63" t="str">
        <f>IFERROR('Dados Status Invest STOCKS'!A1208,"-")</f>
        <v>CRWS</v>
      </c>
      <c r="C1221" s="45">
        <f>IFERROR((Ações!$D1221-Ações!$K1221)/Ações!$D1221,0)</f>
        <v>0.4434137291280148</v>
      </c>
      <c r="D1221" s="46">
        <f>(Ações!$O1221)/0.06</f>
        <v>12.504799999999999</v>
      </c>
      <c r="E1221" s="47">
        <f>IFERROR((Ações!$F1221-Ações!$K1221)/Ações!$F1221,0)</f>
        <v>0.19770718421648992</v>
      </c>
      <c r="F1221" s="46">
        <f>IF(OR(Ações!$N1221&lt;0,Ações!$M1221&lt;0),"",(22.5*Ações!$M1221*Ações!$N1221)^0.5)</f>
        <v>8.6751368865280725</v>
      </c>
      <c r="G1221" s="47">
        <f>IFERROR((Ações!$H1221-Ações!$K1221)/Ações!$H1221,0)</f>
        <v>0</v>
      </c>
      <c r="H1221" s="48">
        <f>IFERROR(Ações!$I1221/(Ações!$P1221-Table_1[[#This Row],[CAGR LUCRO 5A]]),0)</f>
        <v>0</v>
      </c>
      <c r="I1221" s="48" t="str">
        <f>IF(Ações!$S1221&lt;0,"",Ações!$O1221*(1+Ações!$S1221))</f>
        <v/>
      </c>
      <c r="J1221" s="49">
        <f>IFERROR(IF(Ações!$B1221="","",(VLOOKUP(Table_1[[#This Row],[AÇÕES]],'Dados Status Invest STOCKS'!A1207:AD1822,4)/Table_1[[#This Row],[LPA]]))/100,0)</f>
        <v>0.12756756756756757</v>
      </c>
      <c r="K1221" s="64">
        <f>IFERROR(IF(Ações!$B1221="","",VLOOKUP(Table_1[[#This Row],[AÇÕES]],'Dados Status Invest STOCKS'!A1207:AD1822,2)),0)</f>
        <v>6.96</v>
      </c>
      <c r="L1221" s="65">
        <f>IFERROR(IF(Ações!$B1221="","",VLOOKUP(Table_1[[#This Row],[AÇÕES]],'Dados Status Invest STOCKS'!A1207:AD1822,3)/100),0)</f>
        <v>0.10779999999999999</v>
      </c>
      <c r="M1221" s="66">
        <f>IFERROR(IF(Ações!$B1221="","",VLOOKUP(Table_1[[#This Row],[AÇÕES]],'Dados Status Invest STOCKS'!A1207:AD1822,28)),0)</f>
        <v>0.74</v>
      </c>
      <c r="N1221" s="66">
        <f>IFERROR(IF(Ações!$B1221="","",VLOOKUP(Table_1[[#This Row],[AÇÕES]],'Dados Status Invest STOCKS'!A1207:AD1822,27)),0)</f>
        <v>4.5199999999999996</v>
      </c>
      <c r="O1221" s="66">
        <f>IFERROR(IF(Ações!$L1221="","",Ações!$K1221*Ações!$L1221),0)</f>
        <v>0.75028799999999995</v>
      </c>
      <c r="P1221" s="67">
        <f t="shared" si="18"/>
        <v>0.06</v>
      </c>
      <c r="Q1221" s="67">
        <f>IFERROR(Ações!$O1221/Ações!$M1221,0)</f>
        <v>1.0139027027027026</v>
      </c>
      <c r="R1221" s="67">
        <f>IFERROR(IF(Ações!$B1221="","",VLOOKUP(Table_1[[#This Row],[AÇÕES]],'Dados Status Invest STOCKS'!A1207:AD1822,18)/100),0)</f>
        <v>0.16289999999999999</v>
      </c>
      <c r="S1221" s="65">
        <f>IFERROR(IF(Ações!$B1221="","",VLOOKUP(Table_1[[#This Row],[AÇÕES]],'Dados Status Invest STOCKS'!A1207:AD1822,25)/100),0)</f>
        <v>-2.29E-2</v>
      </c>
      <c r="T1221" s="67">
        <f>(1-Ações!$Q1221)*Ações!$R1221</f>
        <v>-2.2647502702702457E-3</v>
      </c>
      <c r="U1221" s="68">
        <f>IF(Ações!$S1221=0,Ações!$T1221,IF(Ações!$T1221=0,Ações!$S1221,AVERAGE(Ações!$S1221,Ações!$T1221)))</f>
        <v>-1.2582375135135123E-2</v>
      </c>
    </row>
    <row r="1222" spans="2:21" ht="15" customHeight="1" x14ac:dyDescent="0.2">
      <c r="B1222" s="63" t="str">
        <f>IFERROR('Dados Status Invest STOCKS'!A1209,"-")</f>
        <v>CRY</v>
      </c>
      <c r="C1222" s="45">
        <f>IFERROR((Ações!$D1222-Ações!$K1222)/Ações!$D1222,0)</f>
        <v>0</v>
      </c>
      <c r="D1222" s="46">
        <f>(Ações!$O1222)/0.06</f>
        <v>0</v>
      </c>
      <c r="E1222" s="47">
        <f>IFERROR((Ações!$F1222-Ações!$K1222)/Ações!$F1222,0)</f>
        <v>-4.9900253789449032</v>
      </c>
      <c r="F1222" s="46">
        <f>IF(OR(Ações!$N1222&lt;0,Ações!$M1222&lt;0),"",(22.5*Ações!$M1222*Ações!$N1222)^0.5)</f>
        <v>2.98496231131986</v>
      </c>
      <c r="G1222" s="47">
        <f>IFERROR((Ações!$H1222-Ações!$K1222)/Ações!$H1222,0)</f>
        <v>0</v>
      </c>
      <c r="H1222" s="48">
        <f>IFERROR(Ações!$I1222/(Ações!$P1222-Table_1[[#This Row],[CAGR LUCRO 5A]]),0)</f>
        <v>0</v>
      </c>
      <c r="I1222" s="48">
        <f>IF(Ações!$S1222&lt;0,"",Ações!$O1222*(1+Ações!$S1222))</f>
        <v>0</v>
      </c>
      <c r="J1222" s="49">
        <f>IFERROR(IF(Ações!$B1222="","",(VLOOKUP(Table_1[[#This Row],[AÇÕES]],'Dados Status Invest STOCKS'!A1208:AD1823,4)/Table_1[[#This Row],[LPA]]))/100,0)</f>
        <v>77.789999999999992</v>
      </c>
      <c r="K1222" s="64">
        <f>IFERROR(IF(Ações!$B1222="","",VLOOKUP(Table_1[[#This Row],[AÇÕES]],'Dados Status Invest STOCKS'!A1208:AD1823,2)),0)</f>
        <v>17.88</v>
      </c>
      <c r="L1222" s="65">
        <f>IFERROR(IF(Ações!$B1222="","",VLOOKUP(Table_1[[#This Row],[AÇÕES]],'Dados Status Invest STOCKS'!A1208:AD1823,3)/100),0)</f>
        <v>0</v>
      </c>
      <c r="M1222" s="66">
        <f>IFERROR(IF(Ações!$B1222="","",VLOOKUP(Table_1[[#This Row],[AÇÕES]],'Dados Status Invest STOCKS'!A1208:AD1823,28)),0)</f>
        <v>0.05</v>
      </c>
      <c r="N1222" s="66">
        <f>IFERROR(IF(Ações!$B1222="","",VLOOKUP(Table_1[[#This Row],[AÇÕES]],'Dados Status Invest STOCKS'!A1208:AD1823,27)),0)</f>
        <v>7.92</v>
      </c>
      <c r="O1222" s="66">
        <f>IFERROR(IF(Ações!$L1222="","",Ações!$K1222*Ações!$L1222),0)</f>
        <v>0</v>
      </c>
      <c r="P1222" s="67">
        <f t="shared" si="18"/>
        <v>0.06</v>
      </c>
      <c r="Q1222" s="67">
        <f>IFERROR(Ações!$O1222/Ações!$M1222,0)</f>
        <v>0</v>
      </c>
      <c r="R1222" s="67">
        <f>IFERROR(IF(Ações!$B1222="","",VLOOKUP(Table_1[[#This Row],[AÇÕES]],'Dados Status Invest STOCKS'!A1208:AD1823,18)/100),0)</f>
        <v>5.7999999999999996E-3</v>
      </c>
      <c r="S1222" s="65">
        <f>IFERROR(IF(Ações!$B1222="","",VLOOKUP(Table_1[[#This Row],[AÇÕES]],'Dados Status Invest STOCKS'!A1208:AD1823,25)/100),0)</f>
        <v>0</v>
      </c>
      <c r="T1222" s="67">
        <f>(1-Ações!$Q1222)*Ações!$R1222</f>
        <v>5.7999999999999996E-3</v>
      </c>
      <c r="U1222" s="68">
        <f>IF(Ações!$S1222=0,Ações!$T1222,IF(Ações!$T1222=0,Ações!$S1222,AVERAGE(Ações!$S1222,Ações!$T1222)))</f>
        <v>5.7999999999999996E-3</v>
      </c>
    </row>
    <row r="1223" spans="2:21" ht="15" customHeight="1" x14ac:dyDescent="0.2">
      <c r="B1223" s="63" t="str">
        <f>IFERROR('Dados Status Invest STOCKS'!A1210,"-")</f>
        <v>CS</v>
      </c>
      <c r="C1223" s="45">
        <f>IFERROR((Ações!$D1223-Ações!$K1223)/Ações!$D1223,0)</f>
        <v>-6.6923076923076907</v>
      </c>
      <c r="D1223" s="46">
        <f>(Ações!$O1223)/0.06</f>
        <v>1.2012000000000003</v>
      </c>
      <c r="E1223" s="47">
        <f>IFERROR((Ações!$F1223-Ações!$K1223)/Ações!$F1223,0)</f>
        <v>-0.2533379839467258</v>
      </c>
      <c r="F1223" s="46">
        <f>IF(OR(Ações!$N1223&lt;0,Ações!$M1223&lt;0),"",(22.5*Ações!$M1223*Ações!$N1223)^0.5)</f>
        <v>7.3723130698580617</v>
      </c>
      <c r="G1223" s="47">
        <f>IFERROR((Ações!$H1223-Ações!$K1223)/Ações!$H1223,0)</f>
        <v>-6.6923076923076907</v>
      </c>
      <c r="H1223" s="48">
        <f>IFERROR(Ações!$I1223/(Ações!$P1223-Table_1[[#This Row],[CAGR LUCRO 5A]]),0)</f>
        <v>1.2012000000000003</v>
      </c>
      <c r="I1223" s="48">
        <f>IF(Ações!$S1223&lt;0,"",Ações!$O1223*(1+Ações!$S1223))</f>
        <v>7.2072000000000011E-2</v>
      </c>
      <c r="J1223" s="49">
        <f>IFERROR(IF(Ações!$B1223="","",(VLOOKUP(Table_1[[#This Row],[AÇÕES]],'Dados Status Invest STOCKS'!A1209:AD1824,4)/Table_1[[#This Row],[LPA]]))/100,0)</f>
        <v>6.5708333333333329</v>
      </c>
      <c r="K1223" s="64">
        <f>IFERROR(IF(Ações!$B1223="","",VLOOKUP(Table_1[[#This Row],[AÇÕES]],'Dados Status Invest STOCKS'!A1209:AD1824,2)),0)</f>
        <v>9.24</v>
      </c>
      <c r="L1223" s="65">
        <f>IFERROR(IF(Ações!$B1223="","",VLOOKUP(Table_1[[#This Row],[AÇÕES]],'Dados Status Invest STOCKS'!A1209:AD1824,3)/100),0)</f>
        <v>7.8000000000000005E-3</v>
      </c>
      <c r="M1223" s="66">
        <f>IFERROR(IF(Ações!$B1223="","",VLOOKUP(Table_1[[#This Row],[AÇÕES]],'Dados Status Invest STOCKS'!A1209:AD1824,28)),0)</f>
        <v>0.12</v>
      </c>
      <c r="N1223" s="66">
        <f>IFERROR(IF(Ações!$B1223="","",VLOOKUP(Table_1[[#This Row],[AÇÕES]],'Dados Status Invest STOCKS'!A1209:AD1824,27)),0)</f>
        <v>20.13</v>
      </c>
      <c r="O1223" s="66">
        <f>IFERROR(IF(Ações!$L1223="","",Ações!$K1223*Ações!$L1223),0)</f>
        <v>7.2072000000000011E-2</v>
      </c>
      <c r="P1223" s="67">
        <f t="shared" si="18"/>
        <v>0.06</v>
      </c>
      <c r="Q1223" s="67">
        <f>IFERROR(Ações!$O1223/Ações!$M1223,0)</f>
        <v>0.60060000000000013</v>
      </c>
      <c r="R1223" s="67">
        <f>IFERROR(IF(Ações!$B1223="","",VLOOKUP(Table_1[[#This Row],[AÇÕES]],'Dados Status Invest STOCKS'!A1209:AD1824,18)/100),0)</f>
        <v>5.7999999999999996E-3</v>
      </c>
      <c r="S1223" s="65">
        <f>IFERROR(IF(Ações!$B1223="","",VLOOKUP(Table_1[[#This Row],[AÇÕES]],'Dados Status Invest STOCKS'!A1209:AD1824,25)/100),0)</f>
        <v>0</v>
      </c>
      <c r="T1223" s="67">
        <f>(1-Ações!$Q1223)*Ações!$R1223</f>
        <v>2.316519999999999E-3</v>
      </c>
      <c r="U1223" s="68">
        <f>IF(Ações!$S1223=0,Ações!$T1223,IF(Ações!$T1223=0,Ações!$S1223,AVERAGE(Ações!$S1223,Ações!$T1223)))</f>
        <v>2.316519999999999E-3</v>
      </c>
    </row>
    <row r="1224" spans="2:21" ht="15" customHeight="1" x14ac:dyDescent="0.2">
      <c r="B1224" s="63" t="str">
        <f>IFERROR('Dados Status Invest STOCKS'!A1211,"-")</f>
        <v>CSAN</v>
      </c>
      <c r="C1224" s="45">
        <f>IFERROR((Ações!$D1224-Ações!$K1224)/Ações!$D1224,0)</f>
        <v>-1.1582733812949642</v>
      </c>
      <c r="D1224" s="46">
        <f>(Ações!$O1224)/0.06</f>
        <v>7.2974999999999994</v>
      </c>
      <c r="E1224" s="47">
        <f>IFERROR((Ações!$F1224-Ações!$K1224)/Ações!$F1224,0)</f>
        <v>-0.22634767904143968</v>
      </c>
      <c r="F1224" s="46">
        <f>IF(OR(Ações!$N1224&lt;0,Ações!$M1224&lt;0),"",(22.5*Ações!$M1224*Ações!$N1224)^0.5)</f>
        <v>12.843013665024264</v>
      </c>
      <c r="G1224" s="47">
        <f>IFERROR((Ações!$H1224-Ações!$K1224)/Ações!$H1224,0)</f>
        <v>3.9128769119263294</v>
      </c>
      <c r="H1224" s="48">
        <f>IFERROR(Ações!$I1224/(Ações!$P1224-Table_1[[#This Row],[CAGR LUCRO 5A]]),0)</f>
        <v>-5.4070255888650953</v>
      </c>
      <c r="I1224" s="48">
        <f>IF(Ações!$S1224&lt;0,"",Ações!$O1224*(1+Ações!$S1224))</f>
        <v>0.50501618999999998</v>
      </c>
      <c r="J1224" s="49">
        <f>IFERROR(IF(Ações!$B1224="","",(VLOOKUP(Table_1[[#This Row],[AÇÕES]],'Dados Status Invest STOCKS'!A1210:AD1825,4)/Table_1[[#This Row],[LPA]]))/100,0)</f>
        <v>0.23329268292682925</v>
      </c>
      <c r="K1224" s="64">
        <f>IFERROR(IF(Ações!$B1224="","",VLOOKUP(Table_1[[#This Row],[AÇÕES]],'Dados Status Invest STOCKS'!A1210:AD1825,2)),0)</f>
        <v>15.75</v>
      </c>
      <c r="L1224" s="65">
        <f>IFERROR(IF(Ações!$B1224="","",VLOOKUP(Table_1[[#This Row],[AÇÕES]],'Dados Status Invest STOCKS'!A1210:AD1825,3)/100),0)</f>
        <v>2.7799999999999998E-2</v>
      </c>
      <c r="M1224" s="66">
        <f>IFERROR(IF(Ações!$B1224="","",VLOOKUP(Table_1[[#This Row],[AÇÕES]],'Dados Status Invest STOCKS'!A1210:AD1825,28)),0)</f>
        <v>0.82</v>
      </c>
      <c r="N1224" s="66">
        <f>IFERROR(IF(Ações!$B1224="","",VLOOKUP(Table_1[[#This Row],[AÇÕES]],'Dados Status Invest STOCKS'!A1210:AD1825,27)),0)</f>
        <v>8.94</v>
      </c>
      <c r="O1224" s="66">
        <f>IFERROR(IF(Ações!$L1224="","",Ações!$K1224*Ações!$L1224),0)</f>
        <v>0.43784999999999996</v>
      </c>
      <c r="P1224" s="67">
        <f t="shared" si="18"/>
        <v>0.06</v>
      </c>
      <c r="Q1224" s="67">
        <f>IFERROR(Ações!$O1224/Ações!$M1224,0)</f>
        <v>0.53396341463414632</v>
      </c>
      <c r="R1224" s="67">
        <f>IFERROR(IF(Ações!$B1224="","",VLOOKUP(Table_1[[#This Row],[AÇÕES]],'Dados Status Invest STOCKS'!A1210:AD1825,18)/100),0)</f>
        <v>9.2100000000000015E-2</v>
      </c>
      <c r="S1224" s="65">
        <f>IFERROR(IF(Ações!$B1224="","",VLOOKUP(Table_1[[#This Row],[AÇÕES]],'Dados Status Invest STOCKS'!A1210:AD1825,25)/100),0)</f>
        <v>0.15340000000000001</v>
      </c>
      <c r="T1224" s="67">
        <f>(1-Ações!$Q1224)*Ações!$R1224</f>
        <v>4.2921969512195131E-2</v>
      </c>
      <c r="U1224" s="68">
        <f>IF(Ações!$S1224=0,Ações!$T1224,IF(Ações!$T1224=0,Ações!$S1224,AVERAGE(Ações!$S1224,Ações!$T1224)))</f>
        <v>9.8160984756097566E-2</v>
      </c>
    </row>
    <row r="1225" spans="2:21" ht="15" customHeight="1" x14ac:dyDescent="0.2">
      <c r="B1225" s="63" t="str">
        <f>IFERROR('Dados Status Invest STOCKS'!A1212,"-")</f>
        <v>CSBR</v>
      </c>
      <c r="C1225" s="45">
        <f>IFERROR((Ações!$D1225-Ações!$K1225)/Ações!$D1225,0)</f>
        <v>0</v>
      </c>
      <c r="D1225" s="46">
        <f>(Ações!$O1225)/0.06</f>
        <v>0</v>
      </c>
      <c r="E1225" s="47">
        <f>IFERROR((Ações!$F1225-Ações!$K1225)/Ações!$F1225,0)</f>
        <v>-11.256517540566824</v>
      </c>
      <c r="F1225" s="46">
        <f>IF(OR(Ações!$N1225&lt;0,Ações!$M1225&lt;0),"",(22.5*Ações!$M1225*Ações!$N1225)^0.5)</f>
        <v>0.63639610306789274</v>
      </c>
      <c r="G1225" s="47">
        <f>IFERROR((Ações!$H1225-Ações!$K1225)/Ações!$H1225,0)</f>
        <v>0</v>
      </c>
      <c r="H1225" s="48">
        <f>IFERROR(Ações!$I1225/(Ações!$P1225-Table_1[[#This Row],[CAGR LUCRO 5A]]),0)</f>
        <v>0</v>
      </c>
      <c r="I1225" s="48">
        <f>IF(Ações!$S1225&lt;0,"",Ações!$O1225*(1+Ações!$S1225))</f>
        <v>0</v>
      </c>
      <c r="J1225" s="49">
        <f>IFERROR(IF(Ações!$B1225="","",(VLOOKUP(Table_1[[#This Row],[AÇÕES]],'Dados Status Invest STOCKS'!A1211:AD1826,4)/Table_1[[#This Row],[LPA]]))/100,0)</f>
        <v>89.87</v>
      </c>
      <c r="K1225" s="64">
        <f>IFERROR(IF(Ações!$B1225="","",VLOOKUP(Table_1[[#This Row],[AÇÕES]],'Dados Status Invest STOCKS'!A1211:AD1826,2)),0)</f>
        <v>7.8</v>
      </c>
      <c r="L1225" s="65">
        <f>IFERROR(IF(Ações!$B1225="","",VLOOKUP(Table_1[[#This Row],[AÇÕES]],'Dados Status Invest STOCKS'!A1211:AD1826,3)/100),0)</f>
        <v>0</v>
      </c>
      <c r="M1225" s="66">
        <f>IFERROR(IF(Ações!$B1225="","",VLOOKUP(Table_1[[#This Row],[AÇÕES]],'Dados Status Invest STOCKS'!A1211:AD1826,28)),0)</f>
        <v>0.03</v>
      </c>
      <c r="N1225" s="66">
        <f>IFERROR(IF(Ações!$B1225="","",VLOOKUP(Table_1[[#This Row],[AÇÕES]],'Dados Status Invest STOCKS'!A1211:AD1826,27)),0)</f>
        <v>0.6</v>
      </c>
      <c r="O1225" s="66">
        <f>IFERROR(IF(Ações!$L1225="","",Ações!$K1225*Ações!$L1225),0)</f>
        <v>0</v>
      </c>
      <c r="P1225" s="67">
        <f t="shared" si="18"/>
        <v>0.06</v>
      </c>
      <c r="Q1225" s="67">
        <f>IFERROR(Ações!$O1225/Ações!$M1225,0)</f>
        <v>0</v>
      </c>
      <c r="R1225" s="67">
        <f>IFERROR(IF(Ações!$B1225="","",VLOOKUP(Table_1[[#This Row],[AÇÕES]],'Dados Status Invest STOCKS'!A1211:AD1826,18)/100),0)</f>
        <v>4.8399999999999999E-2</v>
      </c>
      <c r="S1225" s="65">
        <f>IFERROR(IF(Ações!$B1225="","",VLOOKUP(Table_1[[#This Row],[AÇÕES]],'Dados Status Invest STOCKS'!A1211:AD1826,25)/100),0)</f>
        <v>0</v>
      </c>
      <c r="T1225" s="67">
        <f>(1-Ações!$Q1225)*Ações!$R1225</f>
        <v>4.8399999999999999E-2</v>
      </c>
      <c r="U1225" s="68">
        <f>IF(Ações!$S1225=0,Ações!$T1225,IF(Ações!$T1225=0,Ações!$S1225,AVERAGE(Ações!$S1225,Ações!$T1225)))</f>
        <v>4.8399999999999999E-2</v>
      </c>
    </row>
    <row r="1226" spans="2:21" ht="15" customHeight="1" x14ac:dyDescent="0.2">
      <c r="B1226" s="63" t="str">
        <f>IFERROR('Dados Status Invest STOCKS'!A1213,"-")</f>
        <v>CSCO</v>
      </c>
      <c r="C1226" s="45">
        <f>IFERROR((Ações!$D1226-Ações!$K1226)/Ações!$D1226,0)</f>
        <v>-1.3076923076923073</v>
      </c>
      <c r="D1226" s="46">
        <f>(Ações!$O1226)/0.06</f>
        <v>24.65666666666667</v>
      </c>
      <c r="E1226" s="47">
        <f>IFERROR((Ações!$F1226-Ações!$K1226)/Ações!$F1226,0)</f>
        <v>-1.2948212828695398</v>
      </c>
      <c r="F1226" s="46">
        <f>IF(OR(Ações!$N1226&lt;0,Ações!$M1226&lt;0),"",(22.5*Ações!$M1226*Ações!$N1226)^0.5)</f>
        <v>24.794959165120641</v>
      </c>
      <c r="G1226" s="47">
        <f>IFERROR((Ações!$H1226-Ações!$K1226)/Ações!$H1226,0)</f>
        <v>0</v>
      </c>
      <c r="H1226" s="48">
        <f>IFERROR(Ações!$I1226/(Ações!$P1226-Table_1[[#This Row],[CAGR LUCRO 5A]]),0)</f>
        <v>0</v>
      </c>
      <c r="I1226" s="48" t="str">
        <f>IF(Ações!$S1226&lt;0,"",Ações!$O1226*(1+Ações!$S1226))</f>
        <v/>
      </c>
      <c r="J1226" s="49">
        <f>IFERROR(IF(Ações!$B1226="","",(VLOOKUP(Table_1[[#This Row],[AÇÕES]],'Dados Status Invest STOCKS'!A1212:AD1827,4)/Table_1[[#This Row],[LPA]]))/100,0)</f>
        <v>7.7999999999999986E-2</v>
      </c>
      <c r="K1226" s="64">
        <f>IFERROR(IF(Ações!$B1226="","",VLOOKUP(Table_1[[#This Row],[AÇÕES]],'Dados Status Invest STOCKS'!A1212:AD1827,2)),0)</f>
        <v>56.9</v>
      </c>
      <c r="L1226" s="65">
        <f>IFERROR(IF(Ações!$B1226="","",VLOOKUP(Table_1[[#This Row],[AÇÕES]],'Dados Status Invest STOCKS'!A1212:AD1827,3)/100),0)</f>
        <v>2.6000000000000002E-2</v>
      </c>
      <c r="M1226" s="66">
        <f>IFERROR(IF(Ações!$B1226="","",VLOOKUP(Table_1[[#This Row],[AÇÕES]],'Dados Status Invest STOCKS'!A1212:AD1827,28)),0)</f>
        <v>2.7</v>
      </c>
      <c r="N1226" s="66">
        <f>IFERROR(IF(Ações!$B1226="","",VLOOKUP(Table_1[[#This Row],[AÇÕES]],'Dados Status Invest STOCKS'!A1212:AD1827,27)),0)</f>
        <v>10.119999999999999</v>
      </c>
      <c r="O1226" s="66">
        <f>IFERROR(IF(Ações!$L1226="","",Ações!$K1226*Ações!$L1226),0)</f>
        <v>1.4794</v>
      </c>
      <c r="P1226" s="67">
        <f t="shared" si="18"/>
        <v>0.06</v>
      </c>
      <c r="Q1226" s="67">
        <f>IFERROR(Ações!$O1226/Ações!$M1226,0)</f>
        <v>0.54792592592592593</v>
      </c>
      <c r="R1226" s="67">
        <f>IFERROR(IF(Ações!$B1226="","",VLOOKUP(Table_1[[#This Row],[AÇÕES]],'Dados Status Invest STOCKS'!A1212:AD1827,18)/100),0)</f>
        <v>0.26690000000000003</v>
      </c>
      <c r="S1226" s="65">
        <f>IFERROR(IF(Ações!$B1226="","",VLOOKUP(Table_1[[#This Row],[AÇÕES]],'Dados Status Invest STOCKS'!A1212:AD1827,25)/100),0)</f>
        <v>-2.8000000000000004E-3</v>
      </c>
      <c r="T1226" s="67">
        <f>(1-Ações!$Q1226)*Ações!$R1226</f>
        <v>0.12065857037037038</v>
      </c>
      <c r="U1226" s="68">
        <f>IF(Ações!$S1226=0,Ações!$T1226,IF(Ações!$T1226=0,Ações!$S1226,AVERAGE(Ações!$S1226,Ações!$T1226)))</f>
        <v>5.8929285185185191E-2</v>
      </c>
    </row>
    <row r="1227" spans="2:21" ht="15" customHeight="1" x14ac:dyDescent="0.2">
      <c r="B1227" s="63" t="str">
        <f>IFERROR('Dados Status Invest STOCKS'!A1214,"-")</f>
        <v>CSCW</v>
      </c>
      <c r="C1227" s="45">
        <f>IFERROR((Ações!$D1227-Ações!$K1227)/Ações!$D1227,0)</f>
        <v>0</v>
      </c>
      <c r="D1227" s="46">
        <f>(Ações!$O1227)/0.06</f>
        <v>0</v>
      </c>
      <c r="E1227" s="47">
        <f>IFERROR((Ações!$F1227-Ações!$K1227)/Ações!$F1227,0)</f>
        <v>0</v>
      </c>
      <c r="F1227" s="46" t="str">
        <f>IF(OR(Ações!$N1227&lt;0,Ações!$M1227&lt;0),"",(22.5*Ações!$M1227*Ações!$N1227)^0.5)</f>
        <v/>
      </c>
      <c r="G1227" s="47">
        <f>IFERROR((Ações!$H1227-Ações!$K1227)/Ações!$H1227,0)</f>
        <v>0</v>
      </c>
      <c r="H1227" s="48">
        <f>IFERROR(Ações!$I1227/(Ações!$P1227-Table_1[[#This Row],[CAGR LUCRO 5A]]),0)</f>
        <v>0</v>
      </c>
      <c r="I1227" s="48">
        <f>IF(Ações!$S1227&lt;0,"",Ações!$O1227*(1+Ações!$S1227))</f>
        <v>0</v>
      </c>
      <c r="J1227" s="49">
        <f>IFERROR(IF(Ações!$B1227="","",(VLOOKUP(Table_1[[#This Row],[AÇÕES]],'Dados Status Invest STOCKS'!A1213:AD1828,4)/Table_1[[#This Row],[LPA]]))/100,0)</f>
        <v>2.7374999999999998</v>
      </c>
      <c r="K1227" s="64">
        <f>IFERROR(IF(Ações!$B1227="","",VLOOKUP(Table_1[[#This Row],[AÇÕES]],'Dados Status Invest STOCKS'!A1213:AD1828,2)),0)</f>
        <v>0.4</v>
      </c>
      <c r="L1227" s="65">
        <f>IFERROR(IF(Ações!$B1227="","",VLOOKUP(Table_1[[#This Row],[AÇÕES]],'Dados Status Invest STOCKS'!A1213:AD1828,3)/100),0)</f>
        <v>0</v>
      </c>
      <c r="M1227" s="66">
        <f>IFERROR(IF(Ações!$B1227="","",VLOOKUP(Table_1[[#This Row],[AÇÕES]],'Dados Status Invest STOCKS'!A1213:AD1828,28)),0)</f>
        <v>-0.04</v>
      </c>
      <c r="N1227" s="66">
        <f>IFERROR(IF(Ações!$B1227="","",VLOOKUP(Table_1[[#This Row],[AÇÕES]],'Dados Status Invest STOCKS'!A1213:AD1828,27)),0)</f>
        <v>-0.03</v>
      </c>
      <c r="O1227" s="66">
        <f>IFERROR(IF(Ações!$L1227="","",Ações!$K1227*Ações!$L1227),0)</f>
        <v>0</v>
      </c>
      <c r="P1227" s="67">
        <f t="shared" si="18"/>
        <v>0.06</v>
      </c>
      <c r="Q1227" s="67">
        <f>IFERROR(Ações!$O1227/Ações!$M1227,0)</f>
        <v>0</v>
      </c>
      <c r="R1227" s="67">
        <f>IFERROR(IF(Ações!$B1227="","",VLOOKUP(Table_1[[#This Row],[AÇÕES]],'Dados Status Invest STOCKS'!A1213:AD1828,18)/100),0)</f>
        <v>-1.1037999999999999</v>
      </c>
      <c r="S1227" s="65">
        <f>IFERROR(IF(Ações!$B1227="","",VLOOKUP(Table_1[[#This Row],[AÇÕES]],'Dados Status Invest STOCKS'!A1213:AD1828,25)/100),0)</f>
        <v>0</v>
      </c>
      <c r="T1227" s="67">
        <f>(1-Ações!$Q1227)*Ações!$R1227</f>
        <v>-1.1037999999999999</v>
      </c>
      <c r="U1227" s="68">
        <f>IF(Ações!$S1227=0,Ações!$T1227,IF(Ações!$T1227=0,Ações!$S1227,AVERAGE(Ações!$S1227,Ações!$T1227)))</f>
        <v>-1.1037999999999999</v>
      </c>
    </row>
    <row r="1228" spans="2:21" ht="15" customHeight="1" x14ac:dyDescent="0.2">
      <c r="B1228" s="63" t="str">
        <f>IFERROR('Dados Status Invest STOCKS'!A1215,"-")</f>
        <v>CSGP</v>
      </c>
      <c r="C1228" s="45">
        <f>IFERROR((Ações!$D1228-Ações!$K1228)/Ações!$D1228,0)</f>
        <v>0</v>
      </c>
      <c r="D1228" s="46">
        <f>(Ações!$O1228)/0.06</f>
        <v>0</v>
      </c>
      <c r="E1228" s="47">
        <f>IFERROR((Ações!$F1228-Ações!$K1228)/Ações!$F1228,0)</f>
        <v>-4.0322596202553376</v>
      </c>
      <c r="F1228" s="46">
        <f>IF(OR(Ações!$N1228&lt;0,Ações!$M1228&lt;0),"",(22.5*Ações!$M1228*Ações!$N1228)^0.5)</f>
        <v>13.840700849306728</v>
      </c>
      <c r="G1228" s="47">
        <f>IFERROR((Ações!$H1228-Ações!$K1228)/Ações!$H1228,0)</f>
        <v>0</v>
      </c>
      <c r="H1228" s="48">
        <f>IFERROR(Ações!$I1228/(Ações!$P1228-Table_1[[#This Row],[CAGR LUCRO 5A]]),0)</f>
        <v>0</v>
      </c>
      <c r="I1228" s="48">
        <f>IF(Ações!$S1228&lt;0,"",Ações!$O1228*(1+Ações!$S1228))</f>
        <v>0</v>
      </c>
      <c r="J1228" s="49">
        <f>IFERROR(IF(Ações!$B1228="","",(VLOOKUP(Table_1[[#This Row],[AÇÕES]],'Dados Status Invest STOCKS'!A1214:AD1829,4)/Table_1[[#This Row],[LPA]]))/100,0)</f>
        <v>1.9471666666666667</v>
      </c>
      <c r="K1228" s="64">
        <f>IFERROR(IF(Ações!$B1228="","",VLOOKUP(Table_1[[#This Row],[AÇÕES]],'Dados Status Invest STOCKS'!A1214:AD1829,2)),0)</f>
        <v>69.650000000000006</v>
      </c>
      <c r="L1228" s="65">
        <f>IFERROR(IF(Ações!$B1228="","",VLOOKUP(Table_1[[#This Row],[AÇÕES]],'Dados Status Invest STOCKS'!A1214:AD1829,3)/100),0)</f>
        <v>0</v>
      </c>
      <c r="M1228" s="66">
        <f>IFERROR(IF(Ações!$B1228="","",VLOOKUP(Table_1[[#This Row],[AÇÕES]],'Dados Status Invest STOCKS'!A1214:AD1829,28)),0)</f>
        <v>0.6</v>
      </c>
      <c r="N1228" s="66">
        <f>IFERROR(IF(Ações!$B1228="","",VLOOKUP(Table_1[[#This Row],[AÇÕES]],'Dados Status Invest STOCKS'!A1214:AD1829,27)),0)</f>
        <v>14.19</v>
      </c>
      <c r="O1228" s="66">
        <f>IFERROR(IF(Ações!$L1228="","",Ações!$K1228*Ações!$L1228),0)</f>
        <v>0</v>
      </c>
      <c r="P1228" s="67">
        <f t="shared" si="18"/>
        <v>0.06</v>
      </c>
      <c r="Q1228" s="67">
        <f>IFERROR(Ações!$O1228/Ações!$M1228,0)</f>
        <v>0</v>
      </c>
      <c r="R1228" s="67">
        <f>IFERROR(IF(Ações!$B1228="","",VLOOKUP(Table_1[[#This Row],[AÇÕES]],'Dados Status Invest STOCKS'!A1214:AD1829,18)/100),0)</f>
        <v>4.2000000000000003E-2</v>
      </c>
      <c r="S1228" s="65">
        <f>IFERROR(IF(Ações!$B1228="","",VLOOKUP(Table_1[[#This Row],[AÇÕES]],'Dados Status Invest STOCKS'!A1214:AD1829,25)/100),0)</f>
        <v>0</v>
      </c>
      <c r="T1228" s="67">
        <f>(1-Ações!$Q1228)*Ações!$R1228</f>
        <v>4.2000000000000003E-2</v>
      </c>
      <c r="U1228" s="68">
        <f>IF(Ações!$S1228=0,Ações!$T1228,IF(Ações!$T1228=0,Ações!$S1228,AVERAGE(Ações!$S1228,Ações!$T1228)))</f>
        <v>4.2000000000000003E-2</v>
      </c>
    </row>
    <row r="1229" spans="2:21" ht="15" customHeight="1" x14ac:dyDescent="0.2">
      <c r="B1229" s="63" t="str">
        <f>IFERROR('Dados Status Invest STOCKS'!A1216,"-")</f>
        <v>CSGS</v>
      </c>
      <c r="C1229" s="45">
        <f>IFERROR((Ações!$D1229-Ações!$K1229)/Ações!$D1229,0)</f>
        <v>-2.4090909090909078</v>
      </c>
      <c r="D1229" s="46">
        <f>(Ações!$O1229)/0.06</f>
        <v>16.687733333333338</v>
      </c>
      <c r="E1229" s="47">
        <f>IFERROR((Ações!$F1229-Ações!$K1229)/Ações!$F1229,0)</f>
        <v>-1.2595740869607892</v>
      </c>
      <c r="F1229" s="46">
        <f>IF(OR(Ações!$N1229&lt;0,Ações!$M1229&lt;0),"",(22.5*Ações!$M1229*Ações!$N1229)^0.5)</f>
        <v>25.177311214663096</v>
      </c>
      <c r="G1229" s="47">
        <f>IFERROR((Ações!$H1229-Ações!$K1229)/Ações!$H1229,0)</f>
        <v>0</v>
      </c>
      <c r="H1229" s="48">
        <f>IFERROR(Ações!$I1229/(Ações!$P1229-Table_1[[#This Row],[CAGR LUCRO 5A]]),0)</f>
        <v>0</v>
      </c>
      <c r="I1229" s="48" t="str">
        <f>IF(Ações!$S1229&lt;0,"",Ações!$O1229*(1+Ações!$S1229))</f>
        <v/>
      </c>
      <c r="J1229" s="49">
        <f>IFERROR(IF(Ações!$B1229="","",(VLOOKUP(Table_1[[#This Row],[AÇÕES]],'Dados Status Invest STOCKS'!A1215:AD1830,4)/Table_1[[#This Row],[LPA]]))/100,0)</f>
        <v>0.13</v>
      </c>
      <c r="K1229" s="64">
        <f>IFERROR(IF(Ações!$B1229="","",VLOOKUP(Table_1[[#This Row],[AÇÕES]],'Dados Status Invest STOCKS'!A1215:AD1830,2)),0)</f>
        <v>56.89</v>
      </c>
      <c r="L1229" s="65">
        <f>IFERROR(IF(Ações!$B1229="","",VLOOKUP(Table_1[[#This Row],[AÇÕES]],'Dados Status Invest STOCKS'!A1215:AD1830,3)/100),0)</f>
        <v>1.7600000000000001E-2</v>
      </c>
      <c r="M1229" s="66">
        <f>IFERROR(IF(Ações!$B1229="","",VLOOKUP(Table_1[[#This Row],[AÇÕES]],'Dados Status Invest STOCKS'!A1215:AD1830,28)),0)</f>
        <v>2.09</v>
      </c>
      <c r="N1229" s="66">
        <f>IFERROR(IF(Ações!$B1229="","",VLOOKUP(Table_1[[#This Row],[AÇÕES]],'Dados Status Invest STOCKS'!A1215:AD1830,27)),0)</f>
        <v>13.48</v>
      </c>
      <c r="O1229" s="66">
        <f>IFERROR(IF(Ações!$L1229="","",Ações!$K1229*Ações!$L1229),0)</f>
        <v>1.0012640000000002</v>
      </c>
      <c r="P1229" s="67">
        <f t="shared" si="18"/>
        <v>0.06</v>
      </c>
      <c r="Q1229" s="67">
        <f>IFERROR(Ações!$O1229/Ações!$M1229,0)</f>
        <v>0.47907368421052643</v>
      </c>
      <c r="R1229" s="67">
        <f>IFERROR(IF(Ações!$B1229="","",VLOOKUP(Table_1[[#This Row],[AÇÕES]],'Dados Status Invest STOCKS'!A1215:AD1830,18)/100),0)</f>
        <v>0.15529999999999999</v>
      </c>
      <c r="S1229" s="65">
        <f>IFERROR(IF(Ações!$B1229="","",VLOOKUP(Table_1[[#This Row],[AÇÕES]],'Dados Status Invest STOCKS'!A1215:AD1830,25)/100),0)</f>
        <v>-1.26E-2</v>
      </c>
      <c r="T1229" s="67">
        <f>(1-Ações!$Q1229)*Ações!$R1229</f>
        <v>8.0899856842105239E-2</v>
      </c>
      <c r="U1229" s="68">
        <f>IF(Ações!$S1229=0,Ações!$T1229,IF(Ações!$T1229=0,Ações!$S1229,AVERAGE(Ações!$S1229,Ações!$T1229)))</f>
        <v>3.4149928421052619E-2</v>
      </c>
    </row>
    <row r="1230" spans="2:21" ht="15" customHeight="1" x14ac:dyDescent="0.2">
      <c r="B1230" s="63" t="str">
        <f>IFERROR('Dados Status Invest STOCKS'!A1217,"-")</f>
        <v>CSII</v>
      </c>
      <c r="C1230" s="45">
        <f>IFERROR((Ações!$D1230-Ações!$K1230)/Ações!$D1230,0)</f>
        <v>0</v>
      </c>
      <c r="D1230" s="46">
        <f>(Ações!$O1230)/0.06</f>
        <v>0</v>
      </c>
      <c r="E1230" s="47">
        <f>IFERROR((Ações!$F1230-Ações!$K1230)/Ações!$F1230,0)</f>
        <v>0</v>
      </c>
      <c r="F1230" s="46" t="str">
        <f>IF(OR(Ações!$N1230&lt;0,Ações!$M1230&lt;0),"",(22.5*Ações!$M1230*Ações!$N1230)^0.5)</f>
        <v/>
      </c>
      <c r="G1230" s="47">
        <f>IFERROR((Ações!$H1230-Ações!$K1230)/Ações!$H1230,0)</f>
        <v>0</v>
      </c>
      <c r="H1230" s="48">
        <f>IFERROR(Ações!$I1230/(Ações!$P1230-Table_1[[#This Row],[CAGR LUCRO 5A]]),0)</f>
        <v>0</v>
      </c>
      <c r="I1230" s="48">
        <f>IF(Ações!$S1230&lt;0,"",Ações!$O1230*(1+Ações!$S1230))</f>
        <v>0</v>
      </c>
      <c r="J1230" s="49">
        <f>IFERROR(IF(Ações!$B1230="","",(VLOOKUP(Table_1[[#This Row],[AÇÕES]],'Dados Status Invest STOCKS'!A1216:AD1831,4)/Table_1[[#This Row],[LPA]]))/100,0)</f>
        <v>0.77897959183673482</v>
      </c>
      <c r="K1230" s="64">
        <f>IFERROR(IF(Ações!$B1230="","",VLOOKUP(Table_1[[#This Row],[AÇÕES]],'Dados Status Invest STOCKS'!A1216:AD1831,2)),0)</f>
        <v>18.79</v>
      </c>
      <c r="L1230" s="65">
        <f>IFERROR(IF(Ações!$B1230="","",VLOOKUP(Table_1[[#This Row],[AÇÕES]],'Dados Status Invest STOCKS'!A1216:AD1831,3)/100),0)</f>
        <v>0</v>
      </c>
      <c r="M1230" s="66">
        <f>IFERROR(IF(Ações!$B1230="","",VLOOKUP(Table_1[[#This Row],[AÇÕES]],'Dados Status Invest STOCKS'!A1216:AD1831,28)),0)</f>
        <v>-0.49</v>
      </c>
      <c r="N1230" s="66">
        <f>IFERROR(IF(Ações!$B1230="","",VLOOKUP(Table_1[[#This Row],[AÇÕES]],'Dados Status Invest STOCKS'!A1216:AD1831,27)),0)</f>
        <v>6.49</v>
      </c>
      <c r="O1230" s="66">
        <f>IFERROR(IF(Ações!$L1230="","",Ações!$K1230*Ações!$L1230),0)</f>
        <v>0</v>
      </c>
      <c r="P1230" s="67">
        <f t="shared" si="18"/>
        <v>0.06</v>
      </c>
      <c r="Q1230" s="67">
        <f>IFERROR(Ações!$O1230/Ações!$M1230,0)</f>
        <v>0</v>
      </c>
      <c r="R1230" s="67">
        <f>IFERROR(IF(Ações!$B1230="","",VLOOKUP(Table_1[[#This Row],[AÇÕES]],'Dados Status Invest STOCKS'!A1216:AD1831,18)/100),0)</f>
        <v>-7.5800000000000006E-2</v>
      </c>
      <c r="S1230" s="65">
        <f>IFERROR(IF(Ações!$B1230="","",VLOOKUP(Table_1[[#This Row],[AÇÕES]],'Dados Status Invest STOCKS'!A1216:AD1831,25)/100),0)</f>
        <v>0</v>
      </c>
      <c r="T1230" s="67">
        <f>(1-Ações!$Q1230)*Ações!$R1230</f>
        <v>-7.5800000000000006E-2</v>
      </c>
      <c r="U1230" s="68">
        <f>IF(Ações!$S1230=0,Ações!$T1230,IF(Ações!$T1230=0,Ações!$S1230,AVERAGE(Ações!$S1230,Ações!$T1230)))</f>
        <v>-7.5800000000000006E-2</v>
      </c>
    </row>
    <row r="1231" spans="2:21" ht="15" customHeight="1" x14ac:dyDescent="0.2">
      <c r="B1231" s="63" t="str">
        <f>IFERROR('Dados Status Invest STOCKS'!A1218,"-")</f>
        <v>CSIQ</v>
      </c>
      <c r="C1231" s="45">
        <f>IFERROR((Ações!$D1231-Ações!$K1231)/Ações!$D1231,0)</f>
        <v>0</v>
      </c>
      <c r="D1231" s="46">
        <f>(Ações!$O1231)/0.06</f>
        <v>0</v>
      </c>
      <c r="E1231" s="47">
        <f>IFERROR((Ações!$F1231-Ações!$K1231)/Ações!$F1231,0)</f>
        <v>-3.5714212094918138E-2</v>
      </c>
      <c r="F1231" s="46">
        <f>IF(OR(Ações!$N1231&lt;0,Ações!$M1231&lt;0),"",(22.5*Ações!$M1231*Ações!$N1231)^0.5)</f>
        <v>24.726898309331077</v>
      </c>
      <c r="G1231" s="47">
        <f>IFERROR((Ações!$H1231-Ações!$K1231)/Ações!$H1231,0)</f>
        <v>0</v>
      </c>
      <c r="H1231" s="48">
        <f>IFERROR(Ações!$I1231/(Ações!$P1231-Table_1[[#This Row],[CAGR LUCRO 5A]]),0)</f>
        <v>0</v>
      </c>
      <c r="I1231" s="48" t="str">
        <f>IF(Ações!$S1231&lt;0,"",Ações!$O1231*(1+Ações!$S1231))</f>
        <v/>
      </c>
      <c r="J1231" s="49">
        <f>IFERROR(IF(Ações!$B1231="","",(VLOOKUP(Table_1[[#This Row],[AÇÕES]],'Dados Status Invest STOCKS'!A1217:AD1832,4)/Table_1[[#This Row],[LPA]]))/100,0)</f>
        <v>0.37397590361445787</v>
      </c>
      <c r="K1231" s="64">
        <f>IFERROR(IF(Ações!$B1231="","",VLOOKUP(Table_1[[#This Row],[AÇÕES]],'Dados Status Invest STOCKS'!A1217:AD1832,2)),0)</f>
        <v>25.61</v>
      </c>
      <c r="L1231" s="65">
        <f>IFERROR(IF(Ações!$B1231="","",VLOOKUP(Table_1[[#This Row],[AÇÕES]],'Dados Status Invest STOCKS'!A1217:AD1832,3)/100),0)</f>
        <v>0</v>
      </c>
      <c r="M1231" s="66">
        <f>IFERROR(IF(Ações!$B1231="","",VLOOKUP(Table_1[[#This Row],[AÇÕES]],'Dados Status Invest STOCKS'!A1217:AD1832,28)),0)</f>
        <v>0.83</v>
      </c>
      <c r="N1231" s="66">
        <f>IFERROR(IF(Ações!$B1231="","",VLOOKUP(Table_1[[#This Row],[AÇÕES]],'Dados Status Invest STOCKS'!A1217:AD1832,27)),0)</f>
        <v>32.74</v>
      </c>
      <c r="O1231" s="66">
        <f>IFERROR(IF(Ações!$L1231="","",Ações!$K1231*Ações!$L1231),0)</f>
        <v>0</v>
      </c>
      <c r="P1231" s="67">
        <f t="shared" ref="P1231:P1294" si="19">$U$6</f>
        <v>0.06</v>
      </c>
      <c r="Q1231" s="67">
        <f>IFERROR(Ações!$O1231/Ações!$M1231,0)</f>
        <v>0</v>
      </c>
      <c r="R1231" s="67">
        <f>IFERROR(IF(Ações!$B1231="","",VLOOKUP(Table_1[[#This Row],[AÇÕES]],'Dados Status Invest STOCKS'!A1217:AD1832,18)/100),0)</f>
        <v>2.52E-2</v>
      </c>
      <c r="S1231" s="65">
        <f>IFERROR(IF(Ações!$B1231="","",VLOOKUP(Table_1[[#This Row],[AÇÕES]],'Dados Status Invest STOCKS'!A1217:AD1832,25)/100),0)</f>
        <v>-3.1200000000000002E-2</v>
      </c>
      <c r="T1231" s="67">
        <f>(1-Ações!$Q1231)*Ações!$R1231</f>
        <v>2.52E-2</v>
      </c>
      <c r="U1231" s="68">
        <f>IF(Ações!$S1231=0,Ações!$T1231,IF(Ações!$T1231=0,Ações!$S1231,AVERAGE(Ações!$S1231,Ações!$T1231)))</f>
        <v>-3.0000000000000009E-3</v>
      </c>
    </row>
    <row r="1232" spans="2:21" ht="15" customHeight="1" x14ac:dyDescent="0.2">
      <c r="B1232" s="63" t="str">
        <f>IFERROR('Dados Status Invest STOCKS'!A1219,"-")</f>
        <v>CSL</v>
      </c>
      <c r="C1232" s="45">
        <f>IFERROR((Ações!$D1232-Ações!$K1232)/Ações!$D1232,0)</f>
        <v>-5.4516129032258061</v>
      </c>
      <c r="D1232" s="46">
        <f>(Ações!$O1232)/0.06</f>
        <v>35.560099999999998</v>
      </c>
      <c r="E1232" s="47">
        <f>IFERROR((Ações!$F1232-Ações!$K1232)/Ações!$F1232,0)</f>
        <v>-1.5909130118973427</v>
      </c>
      <c r="F1232" s="46">
        <f>IF(OR(Ações!$N1232&lt;0,Ações!$M1232&lt;0),"",(22.5*Ações!$M1232*Ações!$N1232)^0.5)</f>
        <v>88.547936170189757</v>
      </c>
      <c r="G1232" s="47">
        <f>IFERROR((Ações!$H1232-Ações!$K1232)/Ações!$H1232,0)</f>
        <v>-5.4174296098267298</v>
      </c>
      <c r="H1232" s="48">
        <f>IFERROR(Ações!$I1232/(Ações!$P1232-Table_1[[#This Row],[CAGR LUCRO 5A]]),0)</f>
        <v>35.749515608040198</v>
      </c>
      <c r="I1232" s="48">
        <f>IF(Ações!$S1232&lt;0,"",Ações!$O1232*(1+Ações!$S1232))</f>
        <v>2.1342460817999998</v>
      </c>
      <c r="J1232" s="49">
        <f>IFERROR(IF(Ações!$B1232="","",(VLOOKUP(Table_1[[#This Row],[AÇÕES]],'Dados Status Invest STOCKS'!A1218:AD1833,4)/Table_1[[#This Row],[LPA]]))/100,0)</f>
        <v>4.4776536312849162E-2</v>
      </c>
      <c r="K1232" s="64">
        <f>IFERROR(IF(Ações!$B1232="","",VLOOKUP(Table_1[[#This Row],[AÇÕES]],'Dados Status Invest STOCKS'!A1218:AD1833,2)),0)</f>
        <v>229.42</v>
      </c>
      <c r="L1232" s="65">
        <f>IFERROR(IF(Ações!$B1232="","",VLOOKUP(Table_1[[#This Row],[AÇÕES]],'Dados Status Invest STOCKS'!A1218:AD1833,3)/100),0)</f>
        <v>9.300000000000001E-3</v>
      </c>
      <c r="M1232" s="66">
        <f>IFERROR(IF(Ações!$B1232="","",VLOOKUP(Table_1[[#This Row],[AÇÕES]],'Dados Status Invest STOCKS'!A1218:AD1833,28)),0)</f>
        <v>7.16</v>
      </c>
      <c r="N1232" s="66">
        <f>IFERROR(IF(Ações!$B1232="","",VLOOKUP(Table_1[[#This Row],[AÇÕES]],'Dados Status Invest STOCKS'!A1218:AD1833,27)),0)</f>
        <v>48.67</v>
      </c>
      <c r="O1232" s="66">
        <f>IFERROR(IF(Ações!$L1232="","",Ações!$K1232*Ações!$L1232),0)</f>
        <v>2.1336059999999999</v>
      </c>
      <c r="P1232" s="67">
        <f t="shared" si="19"/>
        <v>0.06</v>
      </c>
      <c r="Q1232" s="67">
        <f>IFERROR(Ações!$O1232/Ações!$M1232,0)</f>
        <v>0.29798966480446926</v>
      </c>
      <c r="R1232" s="67">
        <f>IFERROR(IF(Ações!$B1232="","",VLOOKUP(Table_1[[#This Row],[AÇÕES]],'Dados Status Invest STOCKS'!A1218:AD1833,18)/100),0)</f>
        <v>0.14699999999999999</v>
      </c>
      <c r="S1232" s="65">
        <f>IFERROR(IF(Ações!$B1232="","",VLOOKUP(Table_1[[#This Row],[AÇÕES]],'Dados Status Invest STOCKS'!A1218:AD1833,25)/100),0)</f>
        <v>2.9999999999999997E-4</v>
      </c>
      <c r="T1232" s="67">
        <f>(1-Ações!$Q1232)*Ações!$R1232</f>
        <v>0.103195519273743</v>
      </c>
      <c r="U1232" s="68">
        <f>IF(Ações!$S1232=0,Ações!$T1232,IF(Ações!$T1232=0,Ações!$S1232,AVERAGE(Ações!$S1232,Ações!$T1232)))</f>
        <v>5.1747759636871497E-2</v>
      </c>
    </row>
    <row r="1233" spans="2:21" ht="15" customHeight="1" x14ac:dyDescent="0.2">
      <c r="B1233" s="63" t="str">
        <f>IFERROR('Dados Status Invest STOCKS'!A1220,"-")</f>
        <v>CSLT</v>
      </c>
      <c r="C1233" s="45">
        <f>IFERROR((Ações!$D1233-Ações!$K1233)/Ações!$D1233,0)</f>
        <v>0</v>
      </c>
      <c r="D1233" s="46">
        <f>(Ações!$O1233)/0.06</f>
        <v>0</v>
      </c>
      <c r="E1233" s="47">
        <f>IFERROR((Ações!$F1233-Ações!$K1233)/Ações!$F1233,0)</f>
        <v>0</v>
      </c>
      <c r="F1233" s="46" t="str">
        <f>IF(OR(Ações!$N1233&lt;0,Ações!$M1233&lt;0),"",(22.5*Ações!$M1233*Ações!$N1233)^0.5)</f>
        <v/>
      </c>
      <c r="G1233" s="47">
        <f>IFERROR((Ações!$H1233-Ações!$K1233)/Ações!$H1233,0)</f>
        <v>0</v>
      </c>
      <c r="H1233" s="48">
        <f>IFERROR(Ações!$I1233/(Ações!$P1233-Table_1[[#This Row],[CAGR LUCRO 5A]]),0)</f>
        <v>0</v>
      </c>
      <c r="I1233" s="48">
        <f>IF(Ações!$S1233&lt;0,"",Ações!$O1233*(1+Ações!$S1233))</f>
        <v>0</v>
      </c>
      <c r="J1233" s="49">
        <f>IFERROR(IF(Ações!$B1233="","",(VLOOKUP(Table_1[[#This Row],[AÇÕES]],'Dados Status Invest STOCKS'!A1219:AD1834,4)/Table_1[[#This Row],[LPA]]))/100,0)</f>
        <v>7.6419999999999995</v>
      </c>
      <c r="K1233" s="64">
        <f>IFERROR(IF(Ações!$B1233="","",VLOOKUP(Table_1[[#This Row],[AÇÕES]],'Dados Status Invest STOCKS'!A1219:AD1834,2)),0)</f>
        <v>2.0299999999999998</v>
      </c>
      <c r="L1233" s="65">
        <f>IFERROR(IF(Ações!$B1233="","",VLOOKUP(Table_1[[#This Row],[AÇÕES]],'Dados Status Invest STOCKS'!A1219:AD1834,3)/100),0)</f>
        <v>0</v>
      </c>
      <c r="M1233" s="66">
        <f>IFERROR(IF(Ações!$B1233="","",VLOOKUP(Table_1[[#This Row],[AÇÕES]],'Dados Status Invest STOCKS'!A1219:AD1834,28)),0)</f>
        <v>-0.05</v>
      </c>
      <c r="N1233" s="66">
        <f>IFERROR(IF(Ações!$B1233="","",VLOOKUP(Table_1[[#This Row],[AÇÕES]],'Dados Status Invest STOCKS'!A1219:AD1834,27)),0)</f>
        <v>0.78</v>
      </c>
      <c r="O1233" s="66">
        <f>IFERROR(IF(Ações!$L1233="","",Ações!$K1233*Ações!$L1233),0)</f>
        <v>0</v>
      </c>
      <c r="P1233" s="67">
        <f t="shared" si="19"/>
        <v>0.06</v>
      </c>
      <c r="Q1233" s="67">
        <f>IFERROR(Ações!$O1233/Ações!$M1233,0)</f>
        <v>0</v>
      </c>
      <c r="R1233" s="67">
        <f>IFERROR(IF(Ações!$B1233="","",VLOOKUP(Table_1[[#This Row],[AÇÕES]],'Dados Status Invest STOCKS'!A1219:AD1834,18)/100),0)</f>
        <v>-6.7799999999999999E-2</v>
      </c>
      <c r="S1233" s="65">
        <f>IFERROR(IF(Ações!$B1233="","",VLOOKUP(Table_1[[#This Row],[AÇÕES]],'Dados Status Invest STOCKS'!A1219:AD1834,25)/100),0)</f>
        <v>0</v>
      </c>
      <c r="T1233" s="67">
        <f>(1-Ações!$Q1233)*Ações!$R1233</f>
        <v>-6.7799999999999999E-2</v>
      </c>
      <c r="U1233" s="68">
        <f>IF(Ações!$S1233=0,Ações!$T1233,IF(Ações!$T1233=0,Ações!$S1233,AVERAGE(Ações!$S1233,Ações!$T1233)))</f>
        <v>-6.7799999999999999E-2</v>
      </c>
    </row>
    <row r="1234" spans="2:21" ht="15" customHeight="1" x14ac:dyDescent="0.2">
      <c r="B1234" s="63" t="str">
        <f>IFERROR('Dados Status Invest STOCKS'!A1221,"-")</f>
        <v>CSOD</v>
      </c>
      <c r="C1234" s="45">
        <f>IFERROR((Ações!$D1234-Ações!$K1234)/Ações!$D1234,0)</f>
        <v>0</v>
      </c>
      <c r="D1234" s="46">
        <f>(Ações!$O1234)/0.06</f>
        <v>0</v>
      </c>
      <c r="E1234" s="47">
        <f>IFERROR((Ações!$F1234-Ações!$K1234)/Ações!$F1234,0)</f>
        <v>0</v>
      </c>
      <c r="F1234" s="46" t="str">
        <f>IF(OR(Ações!$N1234&lt;0,Ações!$M1234&lt;0),"",(22.5*Ações!$M1234*Ações!$N1234)^0.5)</f>
        <v/>
      </c>
      <c r="G1234" s="47">
        <f>IFERROR((Ações!$H1234-Ações!$K1234)/Ações!$H1234,0)</f>
        <v>0</v>
      </c>
      <c r="H1234" s="48">
        <f>IFERROR(Ações!$I1234/(Ações!$P1234-Table_1[[#This Row],[CAGR LUCRO 5A]]),0)</f>
        <v>0</v>
      </c>
      <c r="I1234" s="48">
        <f>IF(Ações!$S1234&lt;0,"",Ações!$O1234*(1+Ações!$S1234))</f>
        <v>0</v>
      </c>
      <c r="J1234" s="49">
        <f>IFERROR(IF(Ações!$B1234="","",(VLOOKUP(Table_1[[#This Row],[AÇÕES]],'Dados Status Invest STOCKS'!A1220:AD1835,4)/Table_1[[#This Row],[LPA]]))/100,0)</f>
        <v>3.5532499999999998</v>
      </c>
      <c r="K1234" s="64">
        <f>IFERROR(IF(Ações!$B1234="","",VLOOKUP(Table_1[[#This Row],[AÇÕES]],'Dados Status Invest STOCKS'!A1220:AD1835,2)),0)</f>
        <v>57.49</v>
      </c>
      <c r="L1234" s="65">
        <f>IFERROR(IF(Ações!$B1234="","",VLOOKUP(Table_1[[#This Row],[AÇÕES]],'Dados Status Invest STOCKS'!A1220:AD1835,3)/100),0)</f>
        <v>0</v>
      </c>
      <c r="M1234" s="66">
        <f>IFERROR(IF(Ações!$B1234="","",VLOOKUP(Table_1[[#This Row],[AÇÕES]],'Dados Status Invest STOCKS'!A1220:AD1835,28)),0)</f>
        <v>-0.4</v>
      </c>
      <c r="N1234" s="66">
        <f>IFERROR(IF(Ações!$B1234="","",VLOOKUP(Table_1[[#This Row],[AÇÕES]],'Dados Status Invest STOCKS'!A1220:AD1835,27)),0)</f>
        <v>4.62</v>
      </c>
      <c r="O1234" s="66">
        <f>IFERROR(IF(Ações!$L1234="","",Ações!$K1234*Ações!$L1234),0)</f>
        <v>0</v>
      </c>
      <c r="P1234" s="67">
        <f t="shared" si="19"/>
        <v>0.06</v>
      </c>
      <c r="Q1234" s="67">
        <f>IFERROR(Ações!$O1234/Ações!$M1234,0)</f>
        <v>0</v>
      </c>
      <c r="R1234" s="67">
        <f>IFERROR(IF(Ações!$B1234="","",VLOOKUP(Table_1[[#This Row],[AÇÕES]],'Dados Status Invest STOCKS'!A1220:AD1835,18)/100),0)</f>
        <v>-8.7599999999999997E-2</v>
      </c>
      <c r="S1234" s="65">
        <f>IFERROR(IF(Ações!$B1234="","",VLOOKUP(Table_1[[#This Row],[AÇÕES]],'Dados Status Invest STOCKS'!A1220:AD1835,25)/100),0)</f>
        <v>0</v>
      </c>
      <c r="T1234" s="67">
        <f>(1-Ações!$Q1234)*Ações!$R1234</f>
        <v>-8.7599999999999997E-2</v>
      </c>
      <c r="U1234" s="68">
        <f>IF(Ações!$S1234=0,Ações!$T1234,IF(Ações!$T1234=0,Ações!$S1234,AVERAGE(Ações!$S1234,Ações!$T1234)))</f>
        <v>-8.7599999999999997E-2</v>
      </c>
    </row>
    <row r="1235" spans="2:21" ht="15" customHeight="1" x14ac:dyDescent="0.2">
      <c r="B1235" s="63" t="str">
        <f>IFERROR('Dados Status Invest STOCKS'!A1222,"-")</f>
        <v>CSPI</v>
      </c>
      <c r="C1235" s="45">
        <f>IFERROR((Ações!$D1235-Ações!$K1235)/Ações!$D1235,0)</f>
        <v>0</v>
      </c>
      <c r="D1235" s="46">
        <f>(Ações!$O1235)/0.06</f>
        <v>0</v>
      </c>
      <c r="E1235" s="47">
        <f>IFERROR((Ações!$F1235-Ações!$K1235)/Ações!$F1235,0)</f>
        <v>-0.69199918413671324</v>
      </c>
      <c r="F1235" s="46">
        <f>IF(OR(Ações!$N1235&lt;0,Ações!$M1235&lt;0),"",(22.5*Ações!$M1235*Ações!$N1235)^0.5)</f>
        <v>4.9409007276001811</v>
      </c>
      <c r="G1235" s="47">
        <f>IFERROR((Ações!$H1235-Ações!$K1235)/Ações!$H1235,0)</f>
        <v>0</v>
      </c>
      <c r="H1235" s="48">
        <f>IFERROR(Ações!$I1235/(Ações!$P1235-Table_1[[#This Row],[CAGR LUCRO 5A]]),0)</f>
        <v>0</v>
      </c>
      <c r="I1235" s="48" t="str">
        <f>IF(Ações!$S1235&lt;0,"",Ações!$O1235*(1+Ações!$S1235))</f>
        <v/>
      </c>
      <c r="J1235" s="49">
        <f>IFERROR(IF(Ações!$B1235="","",(VLOOKUP(Table_1[[#This Row],[AÇÕES]],'Dados Status Invest STOCKS'!A1221:AD1836,4)/Table_1[[#This Row],[LPA]]))/100,0)</f>
        <v>4.2878571428571428</v>
      </c>
      <c r="K1235" s="64">
        <f>IFERROR(IF(Ações!$B1235="","",VLOOKUP(Table_1[[#This Row],[AÇÕES]],'Dados Status Invest STOCKS'!A1221:AD1836,2)),0)</f>
        <v>8.36</v>
      </c>
      <c r="L1235" s="65">
        <f>IFERROR(IF(Ações!$B1235="","",VLOOKUP(Table_1[[#This Row],[AÇÕES]],'Dados Status Invest STOCKS'!A1221:AD1836,3)/100),0)</f>
        <v>0</v>
      </c>
      <c r="M1235" s="66">
        <f>IFERROR(IF(Ações!$B1235="","",VLOOKUP(Table_1[[#This Row],[AÇÕES]],'Dados Status Invest STOCKS'!A1221:AD1836,28)),0)</f>
        <v>0.14000000000000001</v>
      </c>
      <c r="N1235" s="66">
        <f>IFERROR(IF(Ações!$B1235="","",VLOOKUP(Table_1[[#This Row],[AÇÕES]],'Dados Status Invest STOCKS'!A1221:AD1836,27)),0)</f>
        <v>7.75</v>
      </c>
      <c r="O1235" s="66">
        <f>IFERROR(IF(Ações!$L1235="","",Ações!$K1235*Ações!$L1235),0)</f>
        <v>0</v>
      </c>
      <c r="P1235" s="67">
        <f t="shared" si="19"/>
        <v>0.06</v>
      </c>
      <c r="Q1235" s="67">
        <f>IFERROR(Ações!$O1235/Ações!$M1235,0)</f>
        <v>0</v>
      </c>
      <c r="R1235" s="67">
        <f>IFERROR(IF(Ações!$B1235="","",VLOOKUP(Table_1[[#This Row],[AÇÕES]],'Dados Status Invest STOCKS'!A1221:AD1836,18)/100),0)</f>
        <v>1.8000000000000002E-2</v>
      </c>
      <c r="S1235" s="65">
        <f>IFERROR(IF(Ações!$B1235="","",VLOOKUP(Table_1[[#This Row],[AÇÕES]],'Dados Status Invest STOCKS'!A1221:AD1836,25)/100),0)</f>
        <v>-0.22469999999999998</v>
      </c>
      <c r="T1235" s="67">
        <f>(1-Ações!$Q1235)*Ações!$R1235</f>
        <v>1.8000000000000002E-2</v>
      </c>
      <c r="U1235" s="68">
        <f>IF(Ações!$S1235=0,Ações!$T1235,IF(Ações!$T1235=0,Ações!$S1235,AVERAGE(Ações!$S1235,Ações!$T1235)))</f>
        <v>-0.10335</v>
      </c>
    </row>
    <row r="1236" spans="2:21" ht="15" customHeight="1" x14ac:dyDescent="0.2">
      <c r="B1236" s="63" t="str">
        <f>IFERROR('Dados Status Invest STOCKS'!A1223,"-")</f>
        <v>CSPR</v>
      </c>
      <c r="C1236" s="45">
        <f>IFERROR((Ações!$D1236-Ações!$K1236)/Ações!$D1236,0)</f>
        <v>0</v>
      </c>
      <c r="D1236" s="46">
        <f>(Ações!$O1236)/0.06</f>
        <v>0</v>
      </c>
      <c r="E1236" s="47">
        <f>IFERROR((Ações!$F1236-Ações!$K1236)/Ações!$F1236,0)</f>
        <v>0</v>
      </c>
      <c r="F1236" s="46" t="str">
        <f>IF(OR(Ações!$N1236&lt;0,Ações!$M1236&lt;0),"",(22.5*Ações!$M1236*Ações!$N1236)^0.5)</f>
        <v/>
      </c>
      <c r="G1236" s="47">
        <f>IFERROR((Ações!$H1236-Ações!$K1236)/Ações!$H1236,0)</f>
        <v>0</v>
      </c>
      <c r="H1236" s="48">
        <f>IFERROR(Ações!$I1236/(Ações!$P1236-Table_1[[#This Row],[CAGR LUCRO 5A]]),0)</f>
        <v>0</v>
      </c>
      <c r="I1236" s="48">
        <f>IF(Ações!$S1236&lt;0,"",Ações!$O1236*(1+Ações!$S1236))</f>
        <v>0</v>
      </c>
      <c r="J1236" s="49">
        <f>IFERROR(IF(Ações!$B1236="","",(VLOOKUP(Table_1[[#This Row],[AÇÕES]],'Dados Status Invest STOCKS'!A1222:AD1837,4)/Table_1[[#This Row],[LPA]]))/100,0)</f>
        <v>1.2826086956521741E-2</v>
      </c>
      <c r="K1236" s="64">
        <f>IFERROR(IF(Ações!$B1236="","",VLOOKUP(Table_1[[#This Row],[AÇÕES]],'Dados Status Invest STOCKS'!A1222:AD1837,2)),0)</f>
        <v>6.78</v>
      </c>
      <c r="L1236" s="65">
        <f>IFERROR(IF(Ações!$B1236="","",VLOOKUP(Table_1[[#This Row],[AÇÕES]],'Dados Status Invest STOCKS'!A1222:AD1837,3)/100),0)</f>
        <v>0</v>
      </c>
      <c r="M1236" s="66">
        <f>IFERROR(IF(Ações!$B1236="","",VLOOKUP(Table_1[[#This Row],[AÇÕES]],'Dados Status Invest STOCKS'!A1222:AD1837,28)),0)</f>
        <v>-2.2999999999999998</v>
      </c>
      <c r="N1236" s="66">
        <f>IFERROR(IF(Ações!$B1236="","",VLOOKUP(Table_1[[#This Row],[AÇÕES]],'Dados Status Invest STOCKS'!A1222:AD1837,27)),0)</f>
        <v>-1.04</v>
      </c>
      <c r="O1236" s="66">
        <f>IFERROR(IF(Ações!$L1236="","",Ações!$K1236*Ações!$L1236),0)</f>
        <v>0</v>
      </c>
      <c r="P1236" s="67">
        <f t="shared" si="19"/>
        <v>0.06</v>
      </c>
      <c r="Q1236" s="67">
        <f>IFERROR(Ações!$O1236/Ações!$M1236,0)</f>
        <v>0</v>
      </c>
      <c r="R1236" s="67">
        <f>IFERROR(IF(Ações!$B1236="","",VLOOKUP(Table_1[[#This Row],[AÇÕES]],'Dados Status Invest STOCKS'!A1222:AD1837,18)/100),0)</f>
        <v>-2.2124000000000001</v>
      </c>
      <c r="S1236" s="65">
        <f>IFERROR(IF(Ações!$B1236="","",VLOOKUP(Table_1[[#This Row],[AÇÕES]],'Dados Status Invest STOCKS'!A1222:AD1837,25)/100),0)</f>
        <v>0</v>
      </c>
      <c r="T1236" s="67">
        <f>(1-Ações!$Q1236)*Ações!$R1236</f>
        <v>-2.2124000000000001</v>
      </c>
      <c r="U1236" s="68">
        <f>IF(Ações!$S1236=0,Ações!$T1236,IF(Ações!$T1236=0,Ações!$S1236,AVERAGE(Ações!$S1236,Ações!$T1236)))</f>
        <v>-2.2124000000000001</v>
      </c>
    </row>
    <row r="1237" spans="2:21" ht="15" customHeight="1" x14ac:dyDescent="0.2">
      <c r="B1237" s="63" t="str">
        <f>IFERROR('Dados Status Invest STOCKS'!A1224,"-")</f>
        <v>CSR</v>
      </c>
      <c r="C1237" s="45">
        <f>IFERROR((Ações!$D1237-Ações!$K1237)/Ações!$D1237,0)</f>
        <v>-1</v>
      </c>
      <c r="D1237" s="46">
        <f>(Ações!$O1237)/0.06</f>
        <v>47.39</v>
      </c>
      <c r="E1237" s="47">
        <f>IFERROR((Ações!$F1237-Ações!$K1237)/Ações!$F1237,0)</f>
        <v>-8.3466900765783194</v>
      </c>
      <c r="F1237" s="46">
        <f>IF(OR(Ações!$N1237&lt;0,Ações!$M1237&lt;0),"",(22.5*Ações!$M1237*Ações!$N1237)^0.5)</f>
        <v>10.140488153930264</v>
      </c>
      <c r="G1237" s="47">
        <f>IFERROR((Ações!$H1237-Ações!$K1237)/Ações!$H1237,0)</f>
        <v>0</v>
      </c>
      <c r="H1237" s="48">
        <f>IFERROR(Ações!$I1237/(Ações!$P1237-Table_1[[#This Row],[CAGR LUCRO 5A]]),0)</f>
        <v>0</v>
      </c>
      <c r="I1237" s="48" t="str">
        <f>IF(Ações!$S1237&lt;0,"",Ações!$O1237*(1+Ações!$S1237))</f>
        <v/>
      </c>
      <c r="J1237" s="49">
        <f>IFERROR(IF(Ações!$B1237="","",(VLOOKUP(Table_1[[#This Row],[AÇÕES]],'Dados Status Invest STOCKS'!A1223:AD1838,4)/Table_1[[#This Row],[LPA]]))/100,0)</f>
        <v>112.56666666666668</v>
      </c>
      <c r="K1237" s="64">
        <f>IFERROR(IF(Ações!$B1237="","",VLOOKUP(Table_1[[#This Row],[AÇÕES]],'Dados Status Invest STOCKS'!A1223:AD1838,2)),0)</f>
        <v>94.78</v>
      </c>
      <c r="L1237" s="65">
        <f>IFERROR(IF(Ações!$B1237="","",VLOOKUP(Table_1[[#This Row],[AÇÕES]],'Dados Status Invest STOCKS'!A1223:AD1838,3)/100),0)</f>
        <v>0.03</v>
      </c>
      <c r="M1237" s="66">
        <f>IFERROR(IF(Ações!$B1237="","",VLOOKUP(Table_1[[#This Row],[AÇÕES]],'Dados Status Invest STOCKS'!A1223:AD1838,28)),0)</f>
        <v>0.09</v>
      </c>
      <c r="N1237" s="66">
        <f>IFERROR(IF(Ações!$B1237="","",VLOOKUP(Table_1[[#This Row],[AÇÕES]],'Dados Status Invest STOCKS'!A1223:AD1838,27)),0)</f>
        <v>50.78</v>
      </c>
      <c r="O1237" s="66">
        <f>IFERROR(IF(Ações!$L1237="","",Ações!$K1237*Ações!$L1237),0)</f>
        <v>2.8433999999999999</v>
      </c>
      <c r="P1237" s="67">
        <f t="shared" si="19"/>
        <v>0.06</v>
      </c>
      <c r="Q1237" s="67">
        <f>IFERROR(Ações!$O1237/Ações!$M1237,0)</f>
        <v>31.593333333333334</v>
      </c>
      <c r="R1237" s="67">
        <f>IFERROR(IF(Ações!$B1237="","",VLOOKUP(Table_1[[#This Row],[AÇÕES]],'Dados Status Invest STOCKS'!A1223:AD1838,18)/100),0)</f>
        <v>1.8E-3</v>
      </c>
      <c r="S1237" s="65">
        <f>IFERROR(IF(Ações!$B1237="","",VLOOKUP(Table_1[[#This Row],[AÇÕES]],'Dados Status Invest STOCKS'!A1223:AD1838,25)/100),0)</f>
        <v>-0.17710000000000001</v>
      </c>
      <c r="T1237" s="67">
        <f>(1-Ações!$Q1237)*Ações!$R1237</f>
        <v>-5.5067999999999999E-2</v>
      </c>
      <c r="U1237" s="68">
        <f>IF(Ações!$S1237=0,Ações!$T1237,IF(Ações!$T1237=0,Ações!$S1237,AVERAGE(Ações!$S1237,Ações!$T1237)))</f>
        <v>-0.11608400000000001</v>
      </c>
    </row>
    <row r="1238" spans="2:21" ht="15" customHeight="1" x14ac:dyDescent="0.2">
      <c r="B1238" s="63" t="str">
        <f>IFERROR('Dados Status Invest STOCKS'!A1225,"-")</f>
        <v>CSSE</v>
      </c>
      <c r="C1238" s="45">
        <f>IFERROR((Ações!$D1238-Ações!$K1238)/Ações!$D1238,0)</f>
        <v>0</v>
      </c>
      <c r="D1238" s="46">
        <f>(Ações!$O1238)/0.06</f>
        <v>0</v>
      </c>
      <c r="E1238" s="47">
        <f>IFERROR((Ações!$F1238-Ações!$K1238)/Ações!$F1238,0)</f>
        <v>0</v>
      </c>
      <c r="F1238" s="46" t="str">
        <f>IF(OR(Ações!$N1238&lt;0,Ações!$M1238&lt;0),"",(22.5*Ações!$M1238*Ações!$N1238)^0.5)</f>
        <v/>
      </c>
      <c r="G1238" s="47">
        <f>IFERROR((Ações!$H1238-Ações!$K1238)/Ações!$H1238,0)</f>
        <v>0</v>
      </c>
      <c r="H1238" s="48">
        <f>IFERROR(Ações!$I1238/(Ações!$P1238-Table_1[[#This Row],[CAGR LUCRO 5A]]),0)</f>
        <v>0</v>
      </c>
      <c r="I1238" s="48">
        <f>IF(Ações!$S1238&lt;0,"",Ações!$O1238*(1+Ações!$S1238))</f>
        <v>0</v>
      </c>
      <c r="J1238" s="49">
        <f>IFERROR(IF(Ações!$B1238="","",(VLOOKUP(Table_1[[#This Row],[AÇÕES]],'Dados Status Invest STOCKS'!A1224:AD1839,4)/Table_1[[#This Row],[LPA]]))/100,0)</f>
        <v>1.8907563025210086E-2</v>
      </c>
      <c r="K1238" s="64">
        <f>IFERROR(IF(Ações!$B1238="","",VLOOKUP(Table_1[[#This Row],[AÇÕES]],'Dados Status Invest STOCKS'!A1224:AD1839,2)),0)</f>
        <v>10.72</v>
      </c>
      <c r="L1238" s="65">
        <f>IFERROR(IF(Ações!$B1238="","",VLOOKUP(Table_1[[#This Row],[AÇÕES]],'Dados Status Invest STOCKS'!A1224:AD1839,3)/100),0)</f>
        <v>0</v>
      </c>
      <c r="M1238" s="66">
        <f>IFERROR(IF(Ações!$B1238="","",VLOOKUP(Table_1[[#This Row],[AÇÕES]],'Dados Status Invest STOCKS'!A1224:AD1839,28)),0)</f>
        <v>-2.38</v>
      </c>
      <c r="N1238" s="66">
        <f>IFERROR(IF(Ações!$B1238="","",VLOOKUP(Table_1[[#This Row],[AÇÕES]],'Dados Status Invest STOCKS'!A1224:AD1839,27)),0)</f>
        <v>7.55</v>
      </c>
      <c r="O1238" s="66">
        <f>IFERROR(IF(Ações!$L1238="","",Ações!$K1238*Ações!$L1238),0)</f>
        <v>0</v>
      </c>
      <c r="P1238" s="67">
        <f t="shared" si="19"/>
        <v>0.06</v>
      </c>
      <c r="Q1238" s="67">
        <f>IFERROR(Ações!$O1238/Ações!$M1238,0)</f>
        <v>0</v>
      </c>
      <c r="R1238" s="67">
        <f>IFERROR(IF(Ações!$B1238="","",VLOOKUP(Table_1[[#This Row],[AÇÕES]],'Dados Status Invest STOCKS'!A1224:AD1839,18)/100),0)</f>
        <v>-0.31559999999999999</v>
      </c>
      <c r="S1238" s="65">
        <f>IFERROR(IF(Ações!$B1238="","",VLOOKUP(Table_1[[#This Row],[AÇÕES]],'Dados Status Invest STOCKS'!A1224:AD1839,25)/100),0)</f>
        <v>0</v>
      </c>
      <c r="T1238" s="67">
        <f>(1-Ações!$Q1238)*Ações!$R1238</f>
        <v>-0.31559999999999999</v>
      </c>
      <c r="U1238" s="68">
        <f>IF(Ações!$S1238=0,Ações!$T1238,IF(Ações!$T1238=0,Ações!$S1238,AVERAGE(Ações!$S1238,Ações!$T1238)))</f>
        <v>-0.31559999999999999</v>
      </c>
    </row>
    <row r="1239" spans="2:21" ht="15" customHeight="1" x14ac:dyDescent="0.2">
      <c r="B1239" s="63" t="str">
        <f>IFERROR('Dados Status Invest STOCKS'!A1226,"-")</f>
        <v>CSSEN</v>
      </c>
      <c r="C1239" s="45">
        <f>IFERROR((Ações!$D1239-Ações!$K1239)/Ações!$D1239,0)</f>
        <v>0.35965848452508004</v>
      </c>
      <c r="D1239" s="46">
        <f>(Ações!$O1239)/0.06</f>
        <v>39.588250000000002</v>
      </c>
      <c r="E1239" s="47">
        <f>IFERROR((Ações!$F1239-Ações!$K1239)/Ações!$F1239,0)</f>
        <v>0</v>
      </c>
      <c r="F1239" s="46" t="str">
        <f>IF(OR(Ações!$N1239&lt;0,Ações!$M1239&lt;0),"",(22.5*Ações!$M1239*Ações!$N1239)^0.5)</f>
        <v/>
      </c>
      <c r="G1239" s="47">
        <f>IFERROR((Ações!$H1239-Ações!$K1239)/Ações!$H1239,0)</f>
        <v>0.35965848452508004</v>
      </c>
      <c r="H1239" s="48">
        <f>IFERROR(Ações!$I1239/(Ações!$P1239-Table_1[[#This Row],[CAGR LUCRO 5A]]),0)</f>
        <v>39.588250000000002</v>
      </c>
      <c r="I1239" s="48">
        <f>IF(Ações!$S1239&lt;0,"",Ações!$O1239*(1+Ações!$S1239))</f>
        <v>2.3752949999999999</v>
      </c>
      <c r="J1239" s="49">
        <f>IFERROR(IF(Ações!$B1239="","",(VLOOKUP(Table_1[[#This Row],[AÇÕES]],'Dados Status Invest STOCKS'!A1225:AD1840,4)/Table_1[[#This Row],[LPA]]))/100,0)</f>
        <v>4.4663865546218491E-2</v>
      </c>
      <c r="K1239" s="64">
        <f>IFERROR(IF(Ações!$B1239="","",VLOOKUP(Table_1[[#This Row],[AÇÕES]],'Dados Status Invest STOCKS'!A1225:AD1840,2)),0)</f>
        <v>25.35</v>
      </c>
      <c r="L1239" s="65">
        <f>IFERROR(IF(Ações!$B1239="","",VLOOKUP(Table_1[[#This Row],[AÇÕES]],'Dados Status Invest STOCKS'!A1225:AD1840,3)/100),0)</f>
        <v>9.3699999999999992E-2</v>
      </c>
      <c r="M1239" s="66">
        <f>IFERROR(IF(Ações!$B1239="","",VLOOKUP(Table_1[[#This Row],[AÇÕES]],'Dados Status Invest STOCKS'!A1225:AD1840,28)),0)</f>
        <v>-2.38</v>
      </c>
      <c r="N1239" s="66">
        <f>IFERROR(IF(Ações!$B1239="","",VLOOKUP(Table_1[[#This Row],[AÇÕES]],'Dados Status Invest STOCKS'!A1225:AD1840,27)),0)</f>
        <v>7.55</v>
      </c>
      <c r="O1239" s="66">
        <f>IFERROR(IF(Ações!$L1239="","",Ações!$K1239*Ações!$L1239),0)</f>
        <v>2.3752949999999999</v>
      </c>
      <c r="P1239" s="67">
        <f t="shared" si="19"/>
        <v>0.06</v>
      </c>
      <c r="Q1239" s="67">
        <f>IFERROR(Ações!$O1239/Ações!$M1239,0)</f>
        <v>-0.99802310924369753</v>
      </c>
      <c r="R1239" s="67">
        <f>IFERROR(IF(Ações!$B1239="","",VLOOKUP(Table_1[[#This Row],[AÇÕES]],'Dados Status Invest STOCKS'!A1225:AD1840,18)/100),0)</f>
        <v>-0.31559999999999999</v>
      </c>
      <c r="S1239" s="65">
        <f>IFERROR(IF(Ações!$B1239="","",VLOOKUP(Table_1[[#This Row],[AÇÕES]],'Dados Status Invest STOCKS'!A1225:AD1840,25)/100),0)</f>
        <v>0</v>
      </c>
      <c r="T1239" s="67">
        <f>(1-Ações!$Q1239)*Ações!$R1239</f>
        <v>-0.6305760932773109</v>
      </c>
      <c r="U1239" s="68">
        <f>IF(Ações!$S1239=0,Ações!$T1239,IF(Ações!$T1239=0,Ações!$S1239,AVERAGE(Ações!$S1239,Ações!$T1239)))</f>
        <v>-0.6305760932773109</v>
      </c>
    </row>
    <row r="1240" spans="2:21" ht="15" customHeight="1" x14ac:dyDescent="0.2">
      <c r="B1240" s="63" t="str">
        <f>IFERROR('Dados Status Invest STOCKS'!A1227,"-")</f>
        <v>CSSEP</v>
      </c>
      <c r="C1240" s="45">
        <f>IFERROR((Ações!$D1240-Ações!$K1240)/Ações!$D1240,0)</f>
        <v>0.33847850055126794</v>
      </c>
      <c r="D1240" s="46">
        <f>(Ações!$O1240)/0.06</f>
        <v>40.633600000000001</v>
      </c>
      <c r="E1240" s="47">
        <f>IFERROR((Ações!$F1240-Ações!$K1240)/Ações!$F1240,0)</f>
        <v>0</v>
      </c>
      <c r="F1240" s="46" t="str">
        <f>IF(OR(Ações!$N1240&lt;0,Ações!$M1240&lt;0),"",(22.5*Ações!$M1240*Ações!$N1240)^0.5)</f>
        <v/>
      </c>
      <c r="G1240" s="47">
        <f>IFERROR((Ações!$H1240-Ações!$K1240)/Ações!$H1240,0)</f>
        <v>0.33847850055126794</v>
      </c>
      <c r="H1240" s="48">
        <f>IFERROR(Ações!$I1240/(Ações!$P1240-Table_1[[#This Row],[CAGR LUCRO 5A]]),0)</f>
        <v>40.633600000000001</v>
      </c>
      <c r="I1240" s="48">
        <f>IF(Ações!$S1240&lt;0,"",Ações!$O1240*(1+Ações!$S1240))</f>
        <v>2.4380160000000002</v>
      </c>
      <c r="J1240" s="49">
        <f>IFERROR(IF(Ações!$B1240="","",(VLOOKUP(Table_1[[#This Row],[AÇÕES]],'Dados Status Invest STOCKS'!A1226:AD1841,4)/Table_1[[#This Row],[LPA]]))/100,0)</f>
        <v>4.7394957983193278E-2</v>
      </c>
      <c r="K1240" s="64">
        <f>IFERROR(IF(Ações!$B1240="","",VLOOKUP(Table_1[[#This Row],[AÇÕES]],'Dados Status Invest STOCKS'!A1226:AD1841,2)),0)</f>
        <v>26.88</v>
      </c>
      <c r="L1240" s="65">
        <f>IFERROR(IF(Ações!$B1240="","",VLOOKUP(Table_1[[#This Row],[AÇÕES]],'Dados Status Invest STOCKS'!A1226:AD1841,3)/100),0)</f>
        <v>9.0700000000000003E-2</v>
      </c>
      <c r="M1240" s="66">
        <f>IFERROR(IF(Ações!$B1240="","",VLOOKUP(Table_1[[#This Row],[AÇÕES]],'Dados Status Invest STOCKS'!A1226:AD1841,28)),0)</f>
        <v>-2.38</v>
      </c>
      <c r="N1240" s="66">
        <f>IFERROR(IF(Ações!$B1240="","",VLOOKUP(Table_1[[#This Row],[AÇÕES]],'Dados Status Invest STOCKS'!A1226:AD1841,27)),0)</f>
        <v>7.55</v>
      </c>
      <c r="O1240" s="66">
        <f>IFERROR(IF(Ações!$L1240="","",Ações!$K1240*Ações!$L1240),0)</f>
        <v>2.4380160000000002</v>
      </c>
      <c r="P1240" s="67">
        <f t="shared" si="19"/>
        <v>0.06</v>
      </c>
      <c r="Q1240" s="67">
        <f>IFERROR(Ações!$O1240/Ações!$M1240,0)</f>
        <v>-1.0243764705882354</v>
      </c>
      <c r="R1240" s="67">
        <f>IFERROR(IF(Ações!$B1240="","",VLOOKUP(Table_1[[#This Row],[AÇÕES]],'Dados Status Invest STOCKS'!A1226:AD1841,18)/100),0)</f>
        <v>-0.31559999999999999</v>
      </c>
      <c r="S1240" s="65">
        <f>IFERROR(IF(Ações!$B1240="","",VLOOKUP(Table_1[[#This Row],[AÇÕES]],'Dados Status Invest STOCKS'!A1226:AD1841,25)/100),0)</f>
        <v>0</v>
      </c>
      <c r="T1240" s="67">
        <f>(1-Ações!$Q1240)*Ações!$R1240</f>
        <v>-0.63889321411764699</v>
      </c>
      <c r="U1240" s="68">
        <f>IF(Ações!$S1240=0,Ações!$T1240,IF(Ações!$T1240=0,Ações!$S1240,AVERAGE(Ações!$S1240,Ações!$T1240)))</f>
        <v>-0.63889321411764699</v>
      </c>
    </row>
    <row r="1241" spans="2:21" ht="15" customHeight="1" x14ac:dyDescent="0.2">
      <c r="B1241" s="63" t="str">
        <f>IFERROR('Dados Status Invest STOCKS'!A1228,"-")</f>
        <v>CSTE</v>
      </c>
      <c r="C1241" s="45">
        <f>IFERROR((Ações!$D1241-Ações!$K1241)/Ações!$D1241,0)</f>
        <v>-1.4390243902439024</v>
      </c>
      <c r="D1241" s="46">
        <f>(Ações!$O1241)/0.06</f>
        <v>5.1619000000000002</v>
      </c>
      <c r="E1241" s="47">
        <f>IFERROR((Ações!$F1241-Ações!$K1241)/Ações!$F1241,0)</f>
        <v>0.19823878281172638</v>
      </c>
      <c r="F1241" s="46">
        <f>IF(OR(Ações!$N1241&lt;0,Ações!$M1241&lt;0),"",(22.5*Ações!$M1241*Ações!$N1241)^0.5)</f>
        <v>15.70292966296417</v>
      </c>
      <c r="G1241" s="47">
        <f>IFERROR((Ações!$H1241-Ações!$K1241)/Ações!$H1241,0)</f>
        <v>0</v>
      </c>
      <c r="H1241" s="48">
        <f>IFERROR(Ações!$I1241/(Ações!$P1241-Table_1[[#This Row],[CAGR LUCRO 5A]]),0)</f>
        <v>0</v>
      </c>
      <c r="I1241" s="48" t="str">
        <f>IF(Ações!$S1241&lt;0,"",Ações!$O1241*(1+Ações!$S1241))</f>
        <v/>
      </c>
      <c r="J1241" s="49">
        <f>IFERROR(IF(Ações!$B1241="","",(VLOOKUP(Table_1[[#This Row],[AÇÕES]],'Dados Status Invest STOCKS'!A1227:AD1842,4)/Table_1[[#This Row],[LPA]]))/100,0)</f>
        <v>0.21697368421052629</v>
      </c>
      <c r="K1241" s="64">
        <f>IFERROR(IF(Ações!$B1241="","",VLOOKUP(Table_1[[#This Row],[AÇÕES]],'Dados Status Invest STOCKS'!A1227:AD1842,2)),0)</f>
        <v>12.59</v>
      </c>
      <c r="L1241" s="65">
        <f>IFERROR(IF(Ações!$B1241="","",VLOOKUP(Table_1[[#This Row],[AÇÕES]],'Dados Status Invest STOCKS'!A1227:AD1842,3)/100),0)</f>
        <v>2.46E-2</v>
      </c>
      <c r="M1241" s="66">
        <f>IFERROR(IF(Ações!$B1241="","",VLOOKUP(Table_1[[#This Row],[AÇÕES]],'Dados Status Invest STOCKS'!A1227:AD1842,28)),0)</f>
        <v>0.76</v>
      </c>
      <c r="N1241" s="66">
        <f>IFERROR(IF(Ações!$B1241="","",VLOOKUP(Table_1[[#This Row],[AÇÕES]],'Dados Status Invest STOCKS'!A1227:AD1842,27)),0)</f>
        <v>14.42</v>
      </c>
      <c r="O1241" s="66">
        <f>IFERROR(IF(Ações!$L1241="","",Ações!$K1241*Ações!$L1241),0)</f>
        <v>0.30971399999999999</v>
      </c>
      <c r="P1241" s="67">
        <f t="shared" si="19"/>
        <v>0.06</v>
      </c>
      <c r="Q1241" s="67">
        <f>IFERROR(Ações!$O1241/Ações!$M1241,0)</f>
        <v>0.40751842105263159</v>
      </c>
      <c r="R1241" s="67">
        <f>IFERROR(IF(Ações!$B1241="","",VLOOKUP(Table_1[[#This Row],[AÇÕES]],'Dados Status Invest STOCKS'!A1227:AD1842,18)/100),0)</f>
        <v>5.2999999999999999E-2</v>
      </c>
      <c r="S1241" s="65">
        <f>IFERROR(IF(Ações!$B1241="","",VLOOKUP(Table_1[[#This Row],[AÇÕES]],'Dados Status Invest STOCKS'!A1227:AD1842,25)/100),0)</f>
        <v>-0.37840000000000001</v>
      </c>
      <c r="T1241" s="67">
        <f>(1-Ações!$Q1241)*Ações!$R1241</f>
        <v>3.1401523684210522E-2</v>
      </c>
      <c r="U1241" s="68">
        <f>IF(Ações!$S1241=0,Ações!$T1241,IF(Ações!$T1241=0,Ações!$S1241,AVERAGE(Ações!$S1241,Ações!$T1241)))</f>
        <v>-0.17349923815789475</v>
      </c>
    </row>
    <row r="1242" spans="2:21" ht="15" customHeight="1" x14ac:dyDescent="0.2">
      <c r="B1242" s="63" t="str">
        <f>IFERROR('Dados Status Invest STOCKS'!A1229,"-")</f>
        <v>CSTL</v>
      </c>
      <c r="C1242" s="45">
        <f>IFERROR((Ações!$D1242-Ações!$K1242)/Ações!$D1242,0)</f>
        <v>0</v>
      </c>
      <c r="D1242" s="46">
        <f>(Ações!$O1242)/0.06</f>
        <v>0</v>
      </c>
      <c r="E1242" s="47">
        <f>IFERROR((Ações!$F1242-Ações!$K1242)/Ações!$F1242,0)</f>
        <v>0</v>
      </c>
      <c r="F1242" s="46" t="str">
        <f>IF(OR(Ações!$N1242&lt;0,Ações!$M1242&lt;0),"",(22.5*Ações!$M1242*Ações!$N1242)^0.5)</f>
        <v/>
      </c>
      <c r="G1242" s="47">
        <f>IFERROR((Ações!$H1242-Ações!$K1242)/Ações!$H1242,0)</f>
        <v>0</v>
      </c>
      <c r="H1242" s="48">
        <f>IFERROR(Ações!$I1242/(Ações!$P1242-Table_1[[#This Row],[CAGR LUCRO 5A]]),0)</f>
        <v>0</v>
      </c>
      <c r="I1242" s="48">
        <f>IF(Ações!$S1242&lt;0,"",Ações!$O1242*(1+Ações!$S1242))</f>
        <v>0</v>
      </c>
      <c r="J1242" s="49">
        <f>IFERROR(IF(Ações!$B1242="","",(VLOOKUP(Table_1[[#This Row],[AÇÕES]],'Dados Status Invest STOCKS'!A1228:AD1843,4)/Table_1[[#This Row],[LPA]]))/100,0)</f>
        <v>0.25542372881355935</v>
      </c>
      <c r="K1242" s="64">
        <f>IFERROR(IF(Ações!$B1242="","",VLOOKUP(Table_1[[#This Row],[AÇÕES]],'Dados Status Invest STOCKS'!A1228:AD1843,2)),0)</f>
        <v>35.44</v>
      </c>
      <c r="L1242" s="65">
        <f>IFERROR(IF(Ações!$B1242="","",VLOOKUP(Table_1[[#This Row],[AÇÕES]],'Dados Status Invest STOCKS'!A1228:AD1843,3)/100),0)</f>
        <v>0</v>
      </c>
      <c r="M1242" s="66">
        <f>IFERROR(IF(Ações!$B1242="","",VLOOKUP(Table_1[[#This Row],[AÇÕES]],'Dados Status Invest STOCKS'!A1228:AD1843,28)),0)</f>
        <v>-1.18</v>
      </c>
      <c r="N1242" s="66">
        <f>IFERROR(IF(Ações!$B1242="","",VLOOKUP(Table_1[[#This Row],[AÇÕES]],'Dados Status Invest STOCKS'!A1228:AD1843,27)),0)</f>
        <v>16.27</v>
      </c>
      <c r="O1242" s="66">
        <f>IFERROR(IF(Ações!$L1242="","",Ações!$K1242*Ações!$L1242),0)</f>
        <v>0</v>
      </c>
      <c r="P1242" s="67">
        <f t="shared" si="19"/>
        <v>0.06</v>
      </c>
      <c r="Q1242" s="67">
        <f>IFERROR(Ações!$O1242/Ações!$M1242,0)</f>
        <v>0</v>
      </c>
      <c r="R1242" s="67">
        <f>IFERROR(IF(Ações!$B1242="","",VLOOKUP(Table_1[[#This Row],[AÇÕES]],'Dados Status Invest STOCKS'!A1228:AD1843,18)/100),0)</f>
        <v>-7.2300000000000003E-2</v>
      </c>
      <c r="S1242" s="65">
        <f>IFERROR(IF(Ações!$B1242="","",VLOOKUP(Table_1[[#This Row],[AÇÕES]],'Dados Status Invest STOCKS'!A1228:AD1843,25)/100),0)</f>
        <v>0</v>
      </c>
      <c r="T1242" s="67">
        <f>(1-Ações!$Q1242)*Ações!$R1242</f>
        <v>-7.2300000000000003E-2</v>
      </c>
      <c r="U1242" s="68">
        <f>IF(Ações!$S1242=0,Ações!$T1242,IF(Ações!$T1242=0,Ações!$S1242,AVERAGE(Ações!$S1242,Ações!$T1242)))</f>
        <v>-7.2300000000000003E-2</v>
      </c>
    </row>
    <row r="1243" spans="2:21" ht="15" customHeight="1" x14ac:dyDescent="0.2">
      <c r="B1243" s="63" t="str">
        <f>IFERROR('Dados Status Invest STOCKS'!A1230,"-")</f>
        <v>CSTM</v>
      </c>
      <c r="C1243" s="45">
        <f>IFERROR((Ações!$D1243-Ações!$K1243)/Ações!$D1243,0)</f>
        <v>0</v>
      </c>
      <c r="D1243" s="46">
        <f>(Ações!$O1243)/0.06</f>
        <v>0</v>
      </c>
      <c r="E1243" s="47">
        <f>IFERROR((Ações!$F1243-Ações!$K1243)/Ações!$F1243,0)</f>
        <v>-1.6087379419994219</v>
      </c>
      <c r="F1243" s="46">
        <f>IF(OR(Ações!$N1243&lt;0,Ações!$M1243&lt;0),"",(22.5*Ações!$M1243*Ações!$N1243)^0.5)</f>
        <v>6.6890582296762817</v>
      </c>
      <c r="G1243" s="47">
        <f>IFERROR((Ações!$H1243-Ações!$K1243)/Ações!$H1243,0)</f>
        <v>0</v>
      </c>
      <c r="H1243" s="48">
        <f>IFERROR(Ações!$I1243/(Ações!$P1243-Table_1[[#This Row],[CAGR LUCRO 5A]]),0)</f>
        <v>0</v>
      </c>
      <c r="I1243" s="48">
        <f>IF(Ações!$S1243&lt;0,"",Ações!$O1243*(1+Ações!$S1243))</f>
        <v>0</v>
      </c>
      <c r="J1243" s="49">
        <f>IFERROR(IF(Ações!$B1243="","",(VLOOKUP(Table_1[[#This Row],[AÇÕES]],'Dados Status Invest STOCKS'!A1229:AD1844,4)/Table_1[[#This Row],[LPA]]))/100,0)</f>
        <v>6.5705521472392642E-2</v>
      </c>
      <c r="K1243" s="64">
        <f>IFERROR(IF(Ações!$B1243="","",VLOOKUP(Table_1[[#This Row],[AÇÕES]],'Dados Status Invest STOCKS'!A1229:AD1844,2)),0)</f>
        <v>17.45</v>
      </c>
      <c r="L1243" s="65">
        <f>IFERROR(IF(Ações!$B1243="","",VLOOKUP(Table_1[[#This Row],[AÇÕES]],'Dados Status Invest STOCKS'!A1229:AD1844,3)/100),0)</f>
        <v>0</v>
      </c>
      <c r="M1243" s="66">
        <f>IFERROR(IF(Ações!$B1243="","",VLOOKUP(Table_1[[#This Row],[AÇÕES]],'Dados Status Invest STOCKS'!A1229:AD1844,28)),0)</f>
        <v>1.63</v>
      </c>
      <c r="N1243" s="66">
        <f>IFERROR(IF(Ações!$B1243="","",VLOOKUP(Table_1[[#This Row],[AÇÕES]],'Dados Status Invest STOCKS'!A1229:AD1844,27)),0)</f>
        <v>1.22</v>
      </c>
      <c r="O1243" s="66">
        <f>IFERROR(IF(Ações!$L1243="","",Ações!$K1243*Ações!$L1243),0)</f>
        <v>0</v>
      </c>
      <c r="P1243" s="67">
        <f t="shared" si="19"/>
        <v>0.06</v>
      </c>
      <c r="Q1243" s="67">
        <f>IFERROR(Ações!$O1243/Ações!$M1243,0)</f>
        <v>0</v>
      </c>
      <c r="R1243" s="67">
        <f>IFERROR(IF(Ações!$B1243="","",VLOOKUP(Table_1[[#This Row],[AÇÕES]],'Dados Status Invest STOCKS'!A1229:AD1844,18)/100),0)</f>
        <v>1.331</v>
      </c>
      <c r="S1243" s="65">
        <f>IFERROR(IF(Ações!$B1243="","",VLOOKUP(Table_1[[#This Row],[AÇÕES]],'Dados Status Invest STOCKS'!A1229:AD1844,25)/100),0)</f>
        <v>0</v>
      </c>
      <c r="T1243" s="67">
        <f>(1-Ações!$Q1243)*Ações!$R1243</f>
        <v>1.331</v>
      </c>
      <c r="U1243" s="68">
        <f>IF(Ações!$S1243=0,Ações!$T1243,IF(Ações!$T1243=0,Ações!$S1243,AVERAGE(Ações!$S1243,Ações!$T1243)))</f>
        <v>1.331</v>
      </c>
    </row>
    <row r="1244" spans="2:21" ht="15" customHeight="1" x14ac:dyDescent="0.2">
      <c r="B1244" s="63" t="str">
        <f>IFERROR('Dados Status Invest STOCKS'!A1231,"-")</f>
        <v>CSTR</v>
      </c>
      <c r="C1244" s="45">
        <f>IFERROR((Ações!$D1244-Ações!$K1244)/Ações!$D1244,0)</f>
        <v>-4.6074766355140175</v>
      </c>
      <c r="D1244" s="46">
        <f>(Ações!$O1244)/0.06</f>
        <v>3.8341666666666674</v>
      </c>
      <c r="E1244" s="47">
        <f>IFERROR((Ações!$F1244-Ações!$K1244)/Ações!$F1244,0)</f>
        <v>0.22932050667899312</v>
      </c>
      <c r="F1244" s="46">
        <f>IF(OR(Ações!$N1244&lt;0,Ações!$M1244&lt;0),"",(22.5*Ações!$M1244*Ações!$N1244)^0.5)</f>
        <v>27.897459561759383</v>
      </c>
      <c r="G1244" s="47">
        <f>IFERROR((Ações!$H1244-Ações!$K1244)/Ações!$H1244,0)</f>
        <v>16.281317851411309</v>
      </c>
      <c r="H1244" s="48">
        <f>IFERROR(Ações!$I1244/(Ações!$P1244-Table_1[[#This Row],[CAGR LUCRO 5A]]),0)</f>
        <v>-1.4069467181467181</v>
      </c>
      <c r="I1244" s="48">
        <f>IF(Ações!$S1244&lt;0,"",Ações!$O1244*(1+Ações!$S1244))</f>
        <v>0.29151936000000001</v>
      </c>
      <c r="J1244" s="49">
        <f>IFERROR(IF(Ações!$B1244="","",(VLOOKUP(Table_1[[#This Row],[AÇÕES]],'Dados Status Invest STOCKS'!A1230:AD1845,4)/Table_1[[#This Row],[LPA]]))/100,0)</f>
        <v>5.0193236714975858E-2</v>
      </c>
      <c r="K1244" s="64">
        <f>IFERROR(IF(Ações!$B1244="","",VLOOKUP(Table_1[[#This Row],[AÇÕES]],'Dados Status Invest STOCKS'!A1230:AD1845,2)),0)</f>
        <v>21.5</v>
      </c>
      <c r="L1244" s="65">
        <f>IFERROR(IF(Ações!$B1244="","",VLOOKUP(Table_1[[#This Row],[AÇÕES]],'Dados Status Invest STOCKS'!A1230:AD1845,3)/100),0)</f>
        <v>1.0700000000000001E-2</v>
      </c>
      <c r="M1244" s="66">
        <f>IFERROR(IF(Ações!$B1244="","",VLOOKUP(Table_1[[#This Row],[AÇÕES]],'Dados Status Invest STOCKS'!A1230:AD1845,28)),0)</f>
        <v>2.0699999999999998</v>
      </c>
      <c r="N1244" s="66">
        <f>IFERROR(IF(Ações!$B1244="","",VLOOKUP(Table_1[[#This Row],[AÇÕES]],'Dados Status Invest STOCKS'!A1230:AD1845,27)),0)</f>
        <v>16.71</v>
      </c>
      <c r="O1244" s="66">
        <f>IFERROR(IF(Ações!$L1244="","",Ações!$K1244*Ações!$L1244),0)</f>
        <v>0.23005000000000003</v>
      </c>
      <c r="P1244" s="67">
        <f t="shared" si="19"/>
        <v>0.06</v>
      </c>
      <c r="Q1244" s="67">
        <f>IFERROR(Ações!$O1244/Ações!$M1244,0)</f>
        <v>0.11113526570048311</v>
      </c>
      <c r="R1244" s="67">
        <f>IFERROR(IF(Ações!$B1244="","",VLOOKUP(Table_1[[#This Row],[AÇÕES]],'Dados Status Invest STOCKS'!A1230:AD1845,18)/100),0)</f>
        <v>0.12390000000000001</v>
      </c>
      <c r="S1244" s="65">
        <f>IFERROR(IF(Ações!$B1244="","",VLOOKUP(Table_1[[#This Row],[AÇÕES]],'Dados Status Invest STOCKS'!A1230:AD1845,25)/100),0)</f>
        <v>0.26719999999999999</v>
      </c>
      <c r="T1244" s="67">
        <f>(1-Ações!$Q1244)*Ações!$R1244</f>
        <v>0.11013034057971015</v>
      </c>
      <c r="U1244" s="68">
        <f>IF(Ações!$S1244=0,Ações!$T1244,IF(Ações!$T1244=0,Ações!$S1244,AVERAGE(Ações!$S1244,Ações!$T1244)))</f>
        <v>0.18866517028985508</v>
      </c>
    </row>
    <row r="1245" spans="2:21" ht="15" customHeight="1" x14ac:dyDescent="0.2">
      <c r="B1245" s="63" t="str">
        <f>IFERROR('Dados Status Invest STOCKS'!A1232,"-")</f>
        <v>CSU</v>
      </c>
      <c r="C1245" s="45">
        <f>IFERROR((Ações!$D1245-Ações!$K1245)/Ações!$D1245,0)</f>
        <v>0</v>
      </c>
      <c r="D1245" s="46">
        <f>(Ações!$O1245)/0.06</f>
        <v>0</v>
      </c>
      <c r="E1245" s="47">
        <f>IFERROR((Ações!$F1245-Ações!$K1245)/Ações!$F1245,0)</f>
        <v>0</v>
      </c>
      <c r="F1245" s="46" t="str">
        <f>IF(OR(Ações!$N1245&lt;0,Ações!$M1245&lt;0),"",(22.5*Ações!$M1245*Ações!$N1245)^0.5)</f>
        <v/>
      </c>
      <c r="G1245" s="47">
        <f>IFERROR((Ações!$H1245-Ações!$K1245)/Ações!$H1245,0)</f>
        <v>0</v>
      </c>
      <c r="H1245" s="48">
        <f>IFERROR(Ações!$I1245/(Ações!$P1245-Table_1[[#This Row],[CAGR LUCRO 5A]]),0)</f>
        <v>0</v>
      </c>
      <c r="I1245" s="48">
        <f>IF(Ações!$S1245&lt;0,"",Ações!$O1245*(1+Ações!$S1245))</f>
        <v>0</v>
      </c>
      <c r="J1245" s="49">
        <f>IFERROR(IF(Ações!$B1245="","",(VLOOKUP(Table_1[[#This Row],[AÇÕES]],'Dados Status Invest STOCKS'!A1231:AD1846,4)/Table_1[[#This Row],[LPA]]))/100,0)</f>
        <v>7.4250074250074245E-5</v>
      </c>
      <c r="K1245" s="64">
        <f>IFERROR(IF(Ações!$B1245="","",VLOOKUP(Table_1[[#This Row],[AÇÕES]],'Dados Status Invest STOCKS'!A1231:AD1846,2)),0)</f>
        <v>33.54</v>
      </c>
      <c r="L1245" s="65">
        <f>IFERROR(IF(Ações!$B1245="","",VLOOKUP(Table_1[[#This Row],[AÇÕES]],'Dados Status Invest STOCKS'!A1231:AD1846,3)/100),0)</f>
        <v>0</v>
      </c>
      <c r="M1245" s="66">
        <f>IFERROR(IF(Ações!$B1245="","",VLOOKUP(Table_1[[#This Row],[AÇÕES]],'Dados Status Invest STOCKS'!A1231:AD1846,28)),0)</f>
        <v>-67.34</v>
      </c>
      <c r="N1245" s="66">
        <f>IFERROR(IF(Ações!$B1245="","",VLOOKUP(Table_1[[#This Row],[AÇÕES]],'Dados Status Invest STOCKS'!A1231:AD1846,27)),0)</f>
        <v>-87.04</v>
      </c>
      <c r="O1245" s="66">
        <f>IFERROR(IF(Ações!$L1245="","",Ações!$K1245*Ações!$L1245),0)</f>
        <v>0</v>
      </c>
      <c r="P1245" s="67">
        <f t="shared" si="19"/>
        <v>0.06</v>
      </c>
      <c r="Q1245" s="67">
        <f>IFERROR(Ações!$O1245/Ações!$M1245,0)</f>
        <v>0</v>
      </c>
      <c r="R1245" s="67">
        <f>IFERROR(IF(Ações!$B1245="","",VLOOKUP(Table_1[[#This Row],[AÇÕES]],'Dados Status Invest STOCKS'!A1231:AD1846,18)/100),0)</f>
        <v>-0.77370000000000005</v>
      </c>
      <c r="S1245" s="65">
        <f>IFERROR(IF(Ações!$B1245="","",VLOOKUP(Table_1[[#This Row],[AÇÕES]],'Dados Status Invest STOCKS'!A1231:AD1846,25)/100),0)</f>
        <v>0</v>
      </c>
      <c r="T1245" s="67">
        <f>(1-Ações!$Q1245)*Ações!$R1245</f>
        <v>-0.77370000000000005</v>
      </c>
      <c r="U1245" s="68">
        <f>IF(Ações!$S1245=0,Ações!$T1245,IF(Ações!$T1245=0,Ações!$S1245,AVERAGE(Ações!$S1245,Ações!$T1245)))</f>
        <v>-0.77370000000000005</v>
      </c>
    </row>
    <row r="1246" spans="2:21" ht="15" customHeight="1" x14ac:dyDescent="0.2">
      <c r="B1246" s="63" t="str">
        <f>IFERROR('Dados Status Invest STOCKS'!A1233,"-")</f>
        <v>CSV</v>
      </c>
      <c r="C1246" s="45">
        <f>IFERROR((Ações!$D1246-Ações!$K1246)/Ações!$D1246,0)</f>
        <v>-6.6923076923076916</v>
      </c>
      <c r="D1246" s="46">
        <f>(Ações!$O1246)/0.06</f>
        <v>6.8679000000000006</v>
      </c>
      <c r="E1246" s="47">
        <f>IFERROR((Ações!$F1246-Ações!$K1246)/Ações!$F1246,0)</f>
        <v>-1.5198058640527221</v>
      </c>
      <c r="F1246" s="46">
        <f>IF(OR(Ações!$N1246&lt;0,Ações!$M1246&lt;0),"",(22.5*Ações!$M1246*Ações!$N1246)^0.5)</f>
        <v>20.965900886916355</v>
      </c>
      <c r="G1246" s="47">
        <f>IFERROR((Ações!$H1246-Ações!$K1246)/Ações!$H1246,0)</f>
        <v>0</v>
      </c>
      <c r="H1246" s="48">
        <f>IFERROR(Ações!$I1246/(Ações!$P1246-Table_1[[#This Row],[CAGR LUCRO 5A]]),0)</f>
        <v>0</v>
      </c>
      <c r="I1246" s="48" t="str">
        <f>IF(Ações!$S1246&lt;0,"",Ações!$O1246*(1+Ações!$S1246))</f>
        <v/>
      </c>
      <c r="J1246" s="49">
        <f>IFERROR(IF(Ações!$B1246="","",(VLOOKUP(Table_1[[#This Row],[AÇÕES]],'Dados Status Invest STOCKS'!A1232:AD1847,4)/Table_1[[#This Row],[LPA]]))/100,0)</f>
        <v>0.18473372781065087</v>
      </c>
      <c r="K1246" s="64">
        <f>IFERROR(IF(Ações!$B1246="","",VLOOKUP(Table_1[[#This Row],[AÇÕES]],'Dados Status Invest STOCKS'!A1232:AD1847,2)),0)</f>
        <v>52.83</v>
      </c>
      <c r="L1246" s="65">
        <f>IFERROR(IF(Ações!$B1246="","",VLOOKUP(Table_1[[#This Row],[AÇÕES]],'Dados Status Invest STOCKS'!A1232:AD1847,3)/100),0)</f>
        <v>7.8000000000000005E-3</v>
      </c>
      <c r="M1246" s="66">
        <f>IFERROR(IF(Ações!$B1246="","",VLOOKUP(Table_1[[#This Row],[AÇÕES]],'Dados Status Invest STOCKS'!A1232:AD1847,28)),0)</f>
        <v>1.69</v>
      </c>
      <c r="N1246" s="66">
        <f>IFERROR(IF(Ações!$B1246="","",VLOOKUP(Table_1[[#This Row],[AÇÕES]],'Dados Status Invest STOCKS'!A1232:AD1847,27)),0)</f>
        <v>11.56</v>
      </c>
      <c r="O1246" s="66">
        <f>IFERROR(IF(Ações!$L1246="","",Ações!$K1246*Ações!$L1246),0)</f>
        <v>0.412074</v>
      </c>
      <c r="P1246" s="67">
        <f t="shared" si="19"/>
        <v>0.06</v>
      </c>
      <c r="Q1246" s="67">
        <f>IFERROR(Ações!$O1246/Ações!$M1246,0)</f>
        <v>0.24383076923076924</v>
      </c>
      <c r="R1246" s="67">
        <f>IFERROR(IF(Ações!$B1246="","",VLOOKUP(Table_1[[#This Row],[AÇÕES]],'Dados Status Invest STOCKS'!A1232:AD1847,18)/100),0)</f>
        <v>0.1464</v>
      </c>
      <c r="S1246" s="65">
        <f>IFERROR(IF(Ações!$B1246="","",VLOOKUP(Table_1[[#This Row],[AÇÕES]],'Dados Status Invest STOCKS'!A1232:AD1847,25)/100),0)</f>
        <v>-5.0499999999999996E-2</v>
      </c>
      <c r="T1246" s="67">
        <f>(1-Ações!$Q1246)*Ações!$R1246</f>
        <v>0.11070317538461538</v>
      </c>
      <c r="U1246" s="68">
        <f>IF(Ações!$S1246=0,Ações!$T1246,IF(Ações!$T1246=0,Ações!$S1246,AVERAGE(Ações!$S1246,Ações!$T1246)))</f>
        <v>3.0101587692307693E-2</v>
      </c>
    </row>
    <row r="1247" spans="2:21" ht="15" customHeight="1" x14ac:dyDescent="0.2">
      <c r="B1247" s="63" t="str">
        <f>IFERROR('Dados Status Invest STOCKS'!A1234,"-")</f>
        <v>CSWC</v>
      </c>
      <c r="C1247" s="45">
        <f>IFERROR((Ações!$D1247-Ações!$K1247)/Ações!$D1247,0)</f>
        <v>0.44547134935304994</v>
      </c>
      <c r="D1247" s="46">
        <f>(Ações!$O1247)/0.06</f>
        <v>42.666866666666671</v>
      </c>
      <c r="E1247" s="47">
        <f>IFERROR((Ações!$F1247-Ações!$K1247)/Ações!$F1247,0)</f>
        <v>9.4737655313642914E-3</v>
      </c>
      <c r="F1247" s="46">
        <f>IF(OR(Ações!$N1247&lt;0,Ações!$M1247&lt;0),"",(22.5*Ações!$M1247*Ações!$N1247)^0.5)</f>
        <v>23.886293140627743</v>
      </c>
      <c r="G1247" s="47">
        <f>IFERROR((Ações!$H1247-Ações!$K1247)/Ações!$H1247,0)</f>
        <v>0.44547134935304994</v>
      </c>
      <c r="H1247" s="48">
        <f>IFERROR(Ações!$I1247/(Ações!$P1247-Table_1[[#This Row],[CAGR LUCRO 5A]]),0)</f>
        <v>42.666866666666671</v>
      </c>
      <c r="I1247" s="48">
        <f>IF(Ações!$S1247&lt;0,"",Ações!$O1247*(1+Ações!$S1247))</f>
        <v>2.560012</v>
      </c>
      <c r="J1247" s="49">
        <f>IFERROR(IF(Ações!$B1247="","",(VLOOKUP(Table_1[[#This Row],[AÇÕES]],'Dados Status Invest STOCKS'!A1233:AD1848,4)/Table_1[[#This Row],[LPA]]))/100,0)</f>
        <v>9.8387096774193536E-2</v>
      </c>
      <c r="K1247" s="64">
        <f>IFERROR(IF(Ações!$B1247="","",VLOOKUP(Table_1[[#This Row],[AÇÕES]],'Dados Status Invest STOCKS'!A1233:AD1848,2)),0)</f>
        <v>23.66</v>
      </c>
      <c r="L1247" s="65">
        <f>IFERROR(IF(Ações!$B1247="","",VLOOKUP(Table_1[[#This Row],[AÇÕES]],'Dados Status Invest STOCKS'!A1233:AD1848,3)/100),0)</f>
        <v>0.1082</v>
      </c>
      <c r="M1247" s="66">
        <f>IFERROR(IF(Ações!$B1247="","",VLOOKUP(Table_1[[#This Row],[AÇÕES]],'Dados Status Invest STOCKS'!A1233:AD1848,28)),0)</f>
        <v>1.55</v>
      </c>
      <c r="N1247" s="66">
        <f>IFERROR(IF(Ações!$B1247="","",VLOOKUP(Table_1[[#This Row],[AÇÕES]],'Dados Status Invest STOCKS'!A1233:AD1848,27)),0)</f>
        <v>16.36</v>
      </c>
      <c r="O1247" s="66">
        <f>IFERROR(IF(Ações!$L1247="","",Ações!$K1247*Ações!$L1247),0)</f>
        <v>2.560012</v>
      </c>
      <c r="P1247" s="67">
        <f t="shared" si="19"/>
        <v>0.06</v>
      </c>
      <c r="Q1247" s="67">
        <f>IFERROR(Ações!$O1247/Ações!$M1247,0)</f>
        <v>1.6516206451612903</v>
      </c>
      <c r="R1247" s="67">
        <f>IFERROR(IF(Ações!$B1247="","",VLOOKUP(Table_1[[#This Row],[AÇÕES]],'Dados Status Invest STOCKS'!A1233:AD1848,18)/100),0)</f>
        <v>9.4800000000000009E-2</v>
      </c>
      <c r="S1247" s="65">
        <f>IFERROR(IF(Ações!$B1247="","",VLOOKUP(Table_1[[#This Row],[AÇÕES]],'Dados Status Invest STOCKS'!A1233:AD1848,25)/100),0)</f>
        <v>0</v>
      </c>
      <c r="T1247" s="67">
        <f>(1-Ações!$Q1247)*Ações!$R1247</f>
        <v>-6.1773637161290321E-2</v>
      </c>
      <c r="U1247" s="68">
        <f>IF(Ações!$S1247=0,Ações!$T1247,IF(Ações!$T1247=0,Ações!$S1247,AVERAGE(Ações!$S1247,Ações!$T1247)))</f>
        <v>-6.1773637161290321E-2</v>
      </c>
    </row>
    <row r="1248" spans="2:21" ht="15" customHeight="1" x14ac:dyDescent="0.2">
      <c r="B1248" s="63" t="str">
        <f>IFERROR('Dados Status Invest STOCKS'!A1235,"-")</f>
        <v>CSWI</v>
      </c>
      <c r="C1248" s="45">
        <f>IFERROR((Ações!$D1248-Ações!$K1248)/Ações!$D1248,0)</f>
        <v>-11.244897959183673</v>
      </c>
      <c r="D1248" s="46">
        <f>(Ações!$O1248)/0.06</f>
        <v>9.6603500000000011</v>
      </c>
      <c r="E1248" s="47">
        <f>IFERROR((Ações!$F1248-Ações!$K1248)/Ações!$F1248,0)</f>
        <v>-1.6273329039448245</v>
      </c>
      <c r="F1248" s="46">
        <f>IF(OR(Ações!$N1248&lt;0,Ações!$M1248&lt;0),"",(22.5*Ações!$M1248*Ações!$N1248)^0.5)</f>
        <v>45.022844201582821</v>
      </c>
      <c r="G1248" s="47">
        <f>IFERROR((Ações!$H1248-Ações!$K1248)/Ações!$H1248,0)</f>
        <v>7.703411291523909</v>
      </c>
      <c r="H1248" s="48">
        <f>IFERROR(Ações!$I1248/(Ações!$P1248-Table_1[[#This Row],[CAGR LUCRO 5A]]),0)</f>
        <v>-17.646239333333334</v>
      </c>
      <c r="I1248" s="48">
        <f>IF(Ações!$S1248&lt;0,"",Ações!$O1248*(1+Ações!$S1248))</f>
        <v>0.63526461600000006</v>
      </c>
      <c r="J1248" s="49">
        <f>IFERROR(IF(Ações!$B1248="","",(VLOOKUP(Table_1[[#This Row],[AÇÕES]],'Dados Status Invest STOCKS'!A1234:AD1849,4)/Table_1[[#This Row],[LPA]]))/100,0)</f>
        <v>0.11785488958990537</v>
      </c>
      <c r="K1248" s="64">
        <f>IFERROR(IF(Ações!$B1248="","",VLOOKUP(Table_1[[#This Row],[AÇÕES]],'Dados Status Invest STOCKS'!A1234:AD1849,2)),0)</f>
        <v>118.29</v>
      </c>
      <c r="L1248" s="65">
        <f>IFERROR(IF(Ações!$B1248="","",VLOOKUP(Table_1[[#This Row],[AÇÕES]],'Dados Status Invest STOCKS'!A1234:AD1849,3)/100),0)</f>
        <v>4.8999999999999998E-3</v>
      </c>
      <c r="M1248" s="66">
        <f>IFERROR(IF(Ações!$B1248="","",VLOOKUP(Table_1[[#This Row],[AÇÕES]],'Dados Status Invest STOCKS'!A1234:AD1849,28)),0)</f>
        <v>3.17</v>
      </c>
      <c r="N1248" s="66">
        <f>IFERROR(IF(Ações!$B1248="","",VLOOKUP(Table_1[[#This Row],[AÇÕES]],'Dados Status Invest STOCKS'!A1234:AD1849,27)),0)</f>
        <v>28.42</v>
      </c>
      <c r="O1248" s="66">
        <f>IFERROR(IF(Ações!$L1248="","",Ações!$K1248*Ações!$L1248),0)</f>
        <v>0.57962100000000005</v>
      </c>
      <c r="P1248" s="67">
        <f t="shared" si="19"/>
        <v>0.06</v>
      </c>
      <c r="Q1248" s="67">
        <f>IFERROR(Ações!$O1248/Ações!$M1248,0)</f>
        <v>0.18284574132492115</v>
      </c>
      <c r="R1248" s="67">
        <f>IFERROR(IF(Ações!$B1248="","",VLOOKUP(Table_1[[#This Row],[AÇÕES]],'Dados Status Invest STOCKS'!A1234:AD1849,18)/100),0)</f>
        <v>0.1114</v>
      </c>
      <c r="S1248" s="65">
        <f>IFERROR(IF(Ações!$B1248="","",VLOOKUP(Table_1[[#This Row],[AÇÕES]],'Dados Status Invest STOCKS'!A1234:AD1849,25)/100),0)</f>
        <v>9.6000000000000002E-2</v>
      </c>
      <c r="T1248" s="67">
        <f>(1-Ações!$Q1248)*Ações!$R1248</f>
        <v>9.1030984416403782E-2</v>
      </c>
      <c r="U1248" s="68">
        <f>IF(Ações!$S1248=0,Ações!$T1248,IF(Ações!$T1248=0,Ações!$S1248,AVERAGE(Ações!$S1248,Ações!$T1248)))</f>
        <v>9.3515492208201892E-2</v>
      </c>
    </row>
    <row r="1249" spans="2:21" ht="15" customHeight="1" x14ac:dyDescent="0.2">
      <c r="B1249" s="63" t="str">
        <f>IFERROR('Dados Status Invest STOCKS'!A1236,"-")</f>
        <v>CSX</v>
      </c>
      <c r="C1249" s="45">
        <f>IFERROR((Ações!$D1249-Ações!$K1249)/Ações!$D1249,0)</f>
        <v>-1.7649769585253454</v>
      </c>
      <c r="D1249" s="46">
        <f>(Ações!$O1249)/0.06</f>
        <v>12.426866666666667</v>
      </c>
      <c r="E1249" s="47">
        <f>IFERROR((Ações!$F1249-Ações!$K1249)/Ações!$F1249,0)</f>
        <v>-1.3299185935966529</v>
      </c>
      <c r="F1249" s="46">
        <f>IF(OR(Ações!$N1249&lt;0,Ações!$M1249&lt;0),"",(22.5*Ações!$M1249*Ações!$N1249)^0.5)</f>
        <v>14.74729636238453</v>
      </c>
      <c r="G1249" s="47">
        <f>IFERROR((Ações!$H1249-Ações!$K1249)/Ações!$H1249,0)</f>
        <v>1.4477416599505419</v>
      </c>
      <c r="H1249" s="48">
        <f>IFERROR(Ações!$I1249/(Ações!$P1249-Table_1[[#This Row],[CAGR LUCRO 5A]]),0)</f>
        <v>-76.740681230769184</v>
      </c>
      <c r="I1249" s="48">
        <f>IF(Ações!$S1249&lt;0,"",Ações!$O1249*(1+Ações!$S1249))</f>
        <v>0.79810308480000003</v>
      </c>
      <c r="J1249" s="49">
        <f>IFERROR(IF(Ações!$B1249="","",(VLOOKUP(Table_1[[#This Row],[AÇÕES]],'Dados Status Invest STOCKS'!A1235:AD1850,4)/Table_1[[#This Row],[LPA]]))/100,0)</f>
        <v>0.12963190184049081</v>
      </c>
      <c r="K1249" s="64">
        <f>IFERROR(IF(Ações!$B1249="","",VLOOKUP(Table_1[[#This Row],[AÇÕES]],'Dados Status Invest STOCKS'!A1235:AD1850,2)),0)</f>
        <v>34.36</v>
      </c>
      <c r="L1249" s="65">
        <f>IFERROR(IF(Ações!$B1249="","",VLOOKUP(Table_1[[#This Row],[AÇÕES]],'Dados Status Invest STOCKS'!A1235:AD1850,3)/100),0)</f>
        <v>2.1700000000000001E-2</v>
      </c>
      <c r="M1249" s="66">
        <f>IFERROR(IF(Ações!$B1249="","",VLOOKUP(Table_1[[#This Row],[AÇÕES]],'Dados Status Invest STOCKS'!A1235:AD1850,28)),0)</f>
        <v>1.63</v>
      </c>
      <c r="N1249" s="66">
        <f>IFERROR(IF(Ações!$B1249="","",VLOOKUP(Table_1[[#This Row],[AÇÕES]],'Dados Status Invest STOCKS'!A1235:AD1850,27)),0)</f>
        <v>5.93</v>
      </c>
      <c r="O1249" s="66">
        <f>IFERROR(IF(Ações!$L1249="","",Ações!$K1249*Ações!$L1249),0)</f>
        <v>0.74561200000000005</v>
      </c>
      <c r="P1249" s="67">
        <f t="shared" si="19"/>
        <v>0.06</v>
      </c>
      <c r="Q1249" s="67">
        <f>IFERROR(Ações!$O1249/Ações!$M1249,0)</f>
        <v>0.45743067484662581</v>
      </c>
      <c r="R1249" s="67">
        <f>IFERROR(IF(Ações!$B1249="","",VLOOKUP(Table_1[[#This Row],[AÇÕES]],'Dados Status Invest STOCKS'!A1235:AD1850,18)/100),0)</f>
        <v>0.27399999999999997</v>
      </c>
      <c r="S1249" s="65">
        <f>IFERROR(IF(Ações!$B1249="","",VLOOKUP(Table_1[[#This Row],[AÇÕES]],'Dados Status Invest STOCKS'!A1235:AD1850,25)/100),0)</f>
        <v>7.0400000000000004E-2</v>
      </c>
      <c r="T1249" s="67">
        <f>(1-Ações!$Q1249)*Ações!$R1249</f>
        <v>0.14866399509202452</v>
      </c>
      <c r="U1249" s="68">
        <f>IF(Ações!$S1249=0,Ações!$T1249,IF(Ações!$T1249=0,Ações!$S1249,AVERAGE(Ações!$S1249,Ações!$T1249)))</f>
        <v>0.10953199754601226</v>
      </c>
    </row>
    <row r="1250" spans="2:21" ht="15" customHeight="1" x14ac:dyDescent="0.2">
      <c r="B1250" s="63" t="str">
        <f>IFERROR('Dados Status Invest STOCKS'!A1237,"-")</f>
        <v>CTAC</v>
      </c>
      <c r="C1250" s="45">
        <f>IFERROR((Ações!$D1250-Ações!$K1250)/Ações!$D1250,0)</f>
        <v>0</v>
      </c>
      <c r="D1250" s="46">
        <f>(Ações!$O1250)/0.06</f>
        <v>0</v>
      </c>
      <c r="E1250" s="47">
        <f>IFERROR((Ações!$F1250-Ações!$K1250)/Ações!$F1250,0)</f>
        <v>0</v>
      </c>
      <c r="F1250" s="46" t="str">
        <f>IF(OR(Ações!$N1250&lt;0,Ações!$M1250&lt;0),"",(22.5*Ações!$M1250*Ações!$N1250)^0.5)</f>
        <v/>
      </c>
      <c r="G1250" s="47">
        <f>IFERROR((Ações!$H1250-Ações!$K1250)/Ações!$H1250,0)</f>
        <v>0</v>
      </c>
      <c r="H1250" s="48">
        <f>IFERROR(Ações!$I1250/(Ações!$P1250-Table_1[[#This Row],[CAGR LUCRO 5A]]),0)</f>
        <v>0</v>
      </c>
      <c r="I1250" s="48">
        <f>IF(Ações!$S1250&lt;0,"",Ações!$O1250*(1+Ações!$S1250))</f>
        <v>0</v>
      </c>
      <c r="J1250" s="49">
        <f>IFERROR(IF(Ações!$B1250="","",(VLOOKUP(Table_1[[#This Row],[AÇÕES]],'Dados Status Invest STOCKS'!A1236:AD1851,4)/Table_1[[#This Row],[LPA]]))/100,0)</f>
        <v>1.1488461538461539</v>
      </c>
      <c r="K1250" s="64">
        <f>IFERROR(IF(Ações!$B1250="","",VLOOKUP(Table_1[[#This Row],[AÇÕES]],'Dados Status Invest STOCKS'!A1236:AD1851,2)),0)</f>
        <v>7.81</v>
      </c>
      <c r="L1250" s="65">
        <f>IFERROR(IF(Ações!$B1250="","",VLOOKUP(Table_1[[#This Row],[AÇÕES]],'Dados Status Invest STOCKS'!A1236:AD1851,3)/100),0)</f>
        <v>0</v>
      </c>
      <c r="M1250" s="66">
        <f>IFERROR(IF(Ações!$B1250="","",VLOOKUP(Table_1[[#This Row],[AÇÕES]],'Dados Status Invest STOCKS'!A1236:AD1851,28)),0)</f>
        <v>-0.26</v>
      </c>
      <c r="N1250" s="66">
        <f>IFERROR(IF(Ações!$B1250="","",VLOOKUP(Table_1[[#This Row],[AÇÕES]],'Dados Status Invest STOCKS'!A1236:AD1851,27)),0)</f>
        <v>0.15</v>
      </c>
      <c r="O1250" s="66">
        <f>IFERROR(IF(Ações!$L1250="","",Ações!$K1250*Ações!$L1250),0)</f>
        <v>0</v>
      </c>
      <c r="P1250" s="67">
        <f t="shared" si="19"/>
        <v>0.06</v>
      </c>
      <c r="Q1250" s="67">
        <f>IFERROR(Ações!$O1250/Ações!$M1250,0)</f>
        <v>0</v>
      </c>
      <c r="R1250" s="67">
        <f>IFERROR(IF(Ações!$B1250="","",VLOOKUP(Table_1[[#This Row],[AÇÕES]],'Dados Status Invest STOCKS'!A1236:AD1851,18)/100),0)</f>
        <v>-1.7450000000000001</v>
      </c>
      <c r="S1250" s="65">
        <f>IFERROR(IF(Ações!$B1250="","",VLOOKUP(Table_1[[#This Row],[AÇÕES]],'Dados Status Invest STOCKS'!A1236:AD1851,25)/100),0)</f>
        <v>0</v>
      </c>
      <c r="T1250" s="67">
        <f>(1-Ações!$Q1250)*Ações!$R1250</f>
        <v>-1.7450000000000001</v>
      </c>
      <c r="U1250" s="68">
        <f>IF(Ações!$S1250=0,Ações!$T1250,IF(Ações!$T1250=0,Ações!$S1250,AVERAGE(Ações!$S1250,Ações!$T1250)))</f>
        <v>-1.7450000000000001</v>
      </c>
    </row>
    <row r="1251" spans="2:21" ht="15" customHeight="1" x14ac:dyDescent="0.2">
      <c r="B1251" s="63" t="str">
        <f>IFERROR('Dados Status Invest STOCKS'!A1238,"-")</f>
        <v>CTAC.U</v>
      </c>
      <c r="C1251" s="45">
        <f>IFERROR((Ações!$D1251-Ações!$K1251)/Ações!$D1251,0)</f>
        <v>0</v>
      </c>
      <c r="D1251" s="46">
        <f>(Ações!$O1251)/0.06</f>
        <v>0</v>
      </c>
      <c r="E1251" s="47">
        <f>IFERROR((Ações!$F1251-Ações!$K1251)/Ações!$F1251,0)</f>
        <v>0</v>
      </c>
      <c r="F1251" s="46" t="str">
        <f>IF(OR(Ações!$N1251&lt;0,Ações!$M1251&lt;0),"",(22.5*Ações!$M1251*Ações!$N1251)^0.5)</f>
        <v/>
      </c>
      <c r="G1251" s="47">
        <f>IFERROR((Ações!$H1251-Ações!$K1251)/Ações!$H1251,0)</f>
        <v>0</v>
      </c>
      <c r="H1251" s="48">
        <f>IFERROR(Ações!$I1251/(Ações!$P1251-Table_1[[#This Row],[CAGR LUCRO 5A]]),0)</f>
        <v>0</v>
      </c>
      <c r="I1251" s="48">
        <f>IF(Ações!$S1251&lt;0,"",Ações!$O1251*(1+Ações!$S1251))</f>
        <v>0</v>
      </c>
      <c r="J1251" s="49">
        <f>IFERROR(IF(Ações!$B1251="","",(VLOOKUP(Table_1[[#This Row],[AÇÕES]],'Dados Status Invest STOCKS'!A1237:AD1852,4)/Table_1[[#This Row],[LPA]]))/100,0)</f>
        <v>1.2165384615384616</v>
      </c>
      <c r="K1251" s="64">
        <f>IFERROR(IF(Ações!$B1251="","",VLOOKUP(Table_1[[#This Row],[AÇÕES]],'Dados Status Invest STOCKS'!A1237:AD1852,2)),0)</f>
        <v>8.27</v>
      </c>
      <c r="L1251" s="65">
        <f>IFERROR(IF(Ações!$B1251="","",VLOOKUP(Table_1[[#This Row],[AÇÕES]],'Dados Status Invest STOCKS'!A1237:AD1852,3)/100),0)</f>
        <v>0</v>
      </c>
      <c r="M1251" s="66">
        <f>IFERROR(IF(Ações!$B1251="","",VLOOKUP(Table_1[[#This Row],[AÇÕES]],'Dados Status Invest STOCKS'!A1237:AD1852,28)),0)</f>
        <v>-0.26</v>
      </c>
      <c r="N1251" s="66">
        <f>IFERROR(IF(Ações!$B1251="","",VLOOKUP(Table_1[[#This Row],[AÇÕES]],'Dados Status Invest STOCKS'!A1237:AD1852,27)),0)</f>
        <v>0.15</v>
      </c>
      <c r="O1251" s="66">
        <f>IFERROR(IF(Ações!$L1251="","",Ações!$K1251*Ações!$L1251),0)</f>
        <v>0</v>
      </c>
      <c r="P1251" s="67">
        <f t="shared" si="19"/>
        <v>0.06</v>
      </c>
      <c r="Q1251" s="67">
        <f>IFERROR(Ações!$O1251/Ações!$M1251,0)</f>
        <v>0</v>
      </c>
      <c r="R1251" s="67">
        <f>IFERROR(IF(Ações!$B1251="","",VLOOKUP(Table_1[[#This Row],[AÇÕES]],'Dados Status Invest STOCKS'!A1237:AD1852,18)/100),0)</f>
        <v>-1.7450000000000001</v>
      </c>
      <c r="S1251" s="65">
        <f>IFERROR(IF(Ações!$B1251="","",VLOOKUP(Table_1[[#This Row],[AÇÕES]],'Dados Status Invest STOCKS'!A1237:AD1852,25)/100),0)</f>
        <v>0</v>
      </c>
      <c r="T1251" s="67">
        <f>(1-Ações!$Q1251)*Ações!$R1251</f>
        <v>-1.7450000000000001</v>
      </c>
      <c r="U1251" s="68">
        <f>IF(Ações!$S1251=0,Ações!$T1251,IF(Ações!$T1251=0,Ações!$S1251,AVERAGE(Ações!$S1251,Ações!$T1251)))</f>
        <v>-1.7450000000000001</v>
      </c>
    </row>
    <row r="1252" spans="2:21" ht="15" customHeight="1" x14ac:dyDescent="0.2">
      <c r="B1252" s="63" t="str">
        <f>IFERROR('Dados Status Invest STOCKS'!A1239,"-")</f>
        <v>CTAC.WS</v>
      </c>
      <c r="C1252" s="45">
        <f>IFERROR((Ações!$D1252-Ações!$K1252)/Ações!$D1252,0)</f>
        <v>0</v>
      </c>
      <c r="D1252" s="46">
        <f>(Ações!$O1252)/0.06</f>
        <v>0</v>
      </c>
      <c r="E1252" s="47">
        <f>IFERROR((Ações!$F1252-Ações!$K1252)/Ações!$F1252,0)</f>
        <v>0</v>
      </c>
      <c r="F1252" s="46" t="str">
        <f>IF(OR(Ações!$N1252&lt;0,Ações!$M1252&lt;0),"",(22.5*Ações!$M1252*Ações!$N1252)^0.5)</f>
        <v/>
      </c>
      <c r="G1252" s="47">
        <f>IFERROR((Ações!$H1252-Ações!$K1252)/Ações!$H1252,0)</f>
        <v>0</v>
      </c>
      <c r="H1252" s="48">
        <f>IFERROR(Ações!$I1252/(Ações!$P1252-Table_1[[#This Row],[CAGR LUCRO 5A]]),0)</f>
        <v>0</v>
      </c>
      <c r="I1252" s="48">
        <f>IF(Ações!$S1252&lt;0,"",Ações!$O1252*(1+Ações!$S1252))</f>
        <v>0</v>
      </c>
      <c r="J1252" s="49">
        <f>IFERROR(IF(Ações!$B1252="","",(VLOOKUP(Table_1[[#This Row],[AÇÕES]],'Dados Status Invest STOCKS'!A1238:AD1853,4)/Table_1[[#This Row],[LPA]]))/100,0)</f>
        <v>0.14846153846153845</v>
      </c>
      <c r="K1252" s="64">
        <f>IFERROR(IF(Ações!$B1252="","",VLOOKUP(Table_1[[#This Row],[AÇÕES]],'Dados Status Invest STOCKS'!A1238:AD1853,2)),0)</f>
        <v>1.01</v>
      </c>
      <c r="L1252" s="65">
        <f>IFERROR(IF(Ações!$B1252="","",VLOOKUP(Table_1[[#This Row],[AÇÕES]],'Dados Status Invest STOCKS'!A1238:AD1853,3)/100),0)</f>
        <v>0</v>
      </c>
      <c r="M1252" s="66">
        <f>IFERROR(IF(Ações!$B1252="","",VLOOKUP(Table_1[[#This Row],[AÇÕES]],'Dados Status Invest STOCKS'!A1238:AD1853,28)),0)</f>
        <v>-0.26</v>
      </c>
      <c r="N1252" s="66">
        <f>IFERROR(IF(Ações!$B1252="","",VLOOKUP(Table_1[[#This Row],[AÇÕES]],'Dados Status Invest STOCKS'!A1238:AD1853,27)),0)</f>
        <v>0.15</v>
      </c>
      <c r="O1252" s="66">
        <f>IFERROR(IF(Ações!$L1252="","",Ações!$K1252*Ações!$L1252),0)</f>
        <v>0</v>
      </c>
      <c r="P1252" s="67">
        <f t="shared" si="19"/>
        <v>0.06</v>
      </c>
      <c r="Q1252" s="67">
        <f>IFERROR(Ações!$O1252/Ações!$M1252,0)</f>
        <v>0</v>
      </c>
      <c r="R1252" s="67">
        <f>IFERROR(IF(Ações!$B1252="","",VLOOKUP(Table_1[[#This Row],[AÇÕES]],'Dados Status Invest STOCKS'!A1238:AD1853,18)/100),0)</f>
        <v>-1.7450000000000001</v>
      </c>
      <c r="S1252" s="65">
        <f>IFERROR(IF(Ações!$B1252="","",VLOOKUP(Table_1[[#This Row],[AÇÕES]],'Dados Status Invest STOCKS'!A1238:AD1853,25)/100),0)</f>
        <v>0</v>
      </c>
      <c r="T1252" s="67">
        <f>(1-Ações!$Q1252)*Ações!$R1252</f>
        <v>-1.7450000000000001</v>
      </c>
      <c r="U1252" s="68">
        <f>IF(Ações!$S1252=0,Ações!$T1252,IF(Ações!$T1252=0,Ações!$S1252,AVERAGE(Ações!$S1252,Ações!$T1252)))</f>
        <v>-1.7450000000000001</v>
      </c>
    </row>
    <row r="1253" spans="2:21" ht="15" customHeight="1" x14ac:dyDescent="0.2">
      <c r="B1253" s="63" t="str">
        <f>IFERROR('Dados Status Invest STOCKS'!A1240,"-")</f>
        <v>CTAS</v>
      </c>
      <c r="C1253" s="45">
        <f>IFERROR((Ações!$D1253-Ações!$K1253)/Ações!$D1253,0)</f>
        <v>-5.8181818181818183</v>
      </c>
      <c r="D1253" s="46">
        <f>(Ações!$O1253)/0.06</f>
        <v>56.660266666666665</v>
      </c>
      <c r="E1253" s="47">
        <f>IFERROR((Ações!$F1253-Ações!$K1253)/Ações!$F1253,0)</f>
        <v>-3.1690349234485904</v>
      </c>
      <c r="F1253" s="46">
        <f>IF(OR(Ações!$N1253&lt;0,Ações!$M1253&lt;0),"",(22.5*Ações!$M1253*Ações!$N1253)^0.5)</f>
        <v>92.664131410163236</v>
      </c>
      <c r="G1253" s="47">
        <f>IFERROR((Ações!$H1253-Ações!$K1253)/Ações!$H1253,0)</f>
        <v>5.0126418903266385</v>
      </c>
      <c r="H1253" s="48">
        <f>IFERROR(Ações!$I1253/(Ações!$P1253-Table_1[[#This Row],[CAGR LUCRO 5A]]),0)</f>
        <v>-96.275723216494811</v>
      </c>
      <c r="I1253" s="48">
        <f>IF(Ações!$S1253&lt;0,"",Ações!$O1253*(1+Ações!$S1253))</f>
        <v>3.7354980607999999</v>
      </c>
      <c r="J1253" s="49">
        <f>IFERROR(IF(Ações!$B1253="","",(VLOOKUP(Table_1[[#This Row],[AÇÕES]],'Dados Status Invest STOCKS'!A1239:AD1854,4)/Table_1[[#This Row],[LPA]]))/100,0)</f>
        <v>3.1314131413141315E-2</v>
      </c>
      <c r="K1253" s="64">
        <f>IFERROR(IF(Ações!$B1253="","",VLOOKUP(Table_1[[#This Row],[AÇÕES]],'Dados Status Invest STOCKS'!A1239:AD1854,2)),0)</f>
        <v>386.32</v>
      </c>
      <c r="L1253" s="65">
        <f>IFERROR(IF(Ações!$B1253="","",VLOOKUP(Table_1[[#This Row],[AÇÕES]],'Dados Status Invest STOCKS'!A1239:AD1854,3)/100),0)</f>
        <v>8.8000000000000005E-3</v>
      </c>
      <c r="M1253" s="66">
        <f>IFERROR(IF(Ações!$B1253="","",VLOOKUP(Table_1[[#This Row],[AÇÕES]],'Dados Status Invest STOCKS'!A1239:AD1854,28)),0)</f>
        <v>11.11</v>
      </c>
      <c r="N1253" s="66">
        <f>IFERROR(IF(Ações!$B1253="","",VLOOKUP(Table_1[[#This Row],[AÇÕES]],'Dados Status Invest STOCKS'!A1239:AD1854,27)),0)</f>
        <v>34.35</v>
      </c>
      <c r="O1253" s="66">
        <f>IFERROR(IF(Ações!$L1253="","",Ações!$K1253*Ações!$L1253),0)</f>
        <v>3.399616</v>
      </c>
      <c r="P1253" s="67">
        <f t="shared" si="19"/>
        <v>0.06</v>
      </c>
      <c r="Q1253" s="67">
        <f>IFERROR(Ações!$O1253/Ações!$M1253,0)</f>
        <v>0.30599603960396043</v>
      </c>
      <c r="R1253" s="67">
        <f>IFERROR(IF(Ações!$B1253="","",VLOOKUP(Table_1[[#This Row],[AÇÕES]],'Dados Status Invest STOCKS'!A1239:AD1854,18)/100),0)</f>
        <v>0.32329999999999998</v>
      </c>
      <c r="S1253" s="65">
        <f>IFERROR(IF(Ações!$B1253="","",VLOOKUP(Table_1[[#This Row],[AÇÕES]],'Dados Status Invest STOCKS'!A1239:AD1854,25)/100),0)</f>
        <v>9.8800000000000013E-2</v>
      </c>
      <c r="T1253" s="67">
        <f>(1-Ações!$Q1253)*Ações!$R1253</f>
        <v>0.22437148039603955</v>
      </c>
      <c r="U1253" s="68">
        <f>IF(Ações!$S1253=0,Ações!$T1253,IF(Ações!$T1253=0,Ações!$S1253,AVERAGE(Ações!$S1253,Ações!$T1253)))</f>
        <v>0.16158574019801977</v>
      </c>
    </row>
    <row r="1254" spans="2:21" ht="15" customHeight="1" x14ac:dyDescent="0.2">
      <c r="B1254" s="63" t="str">
        <f>IFERROR('Dados Status Invest STOCKS'!A1241,"-")</f>
        <v>CTB</v>
      </c>
      <c r="C1254" s="45">
        <f>IFERROR((Ações!$D1254-Ações!$K1254)/Ações!$D1254,0)</f>
        <v>-16.142857142857142</v>
      </c>
      <c r="D1254" s="46">
        <f>(Ações!$O1254)/0.06</f>
        <v>3.5099166666666664</v>
      </c>
      <c r="E1254" s="47">
        <f>IFERROR((Ações!$F1254-Ações!$K1254)/Ações!$F1254,0)</f>
        <v>-0.27955722596687216</v>
      </c>
      <c r="F1254" s="46">
        <f>IF(OR(Ações!$N1254&lt;0,Ações!$M1254&lt;0),"",(22.5*Ações!$M1254*Ações!$N1254)^0.5)</f>
        <v>47.024078938348168</v>
      </c>
      <c r="G1254" s="47">
        <f>IFERROR((Ações!$H1254-Ações!$K1254)/Ações!$H1254,0)</f>
        <v>0</v>
      </c>
      <c r="H1254" s="48">
        <f>IFERROR(Ações!$I1254/(Ações!$P1254-Table_1[[#This Row],[CAGR LUCRO 5A]]),0)</f>
        <v>0</v>
      </c>
      <c r="I1254" s="48" t="str">
        <f>IF(Ações!$S1254&lt;0,"",Ações!$O1254*(1+Ações!$S1254))</f>
        <v/>
      </c>
      <c r="J1254" s="49">
        <f>IFERROR(IF(Ações!$B1254="","",(VLOOKUP(Table_1[[#This Row],[AÇÕES]],'Dados Status Invest STOCKS'!A1240:AD1855,4)/Table_1[[#This Row],[LPA]]))/100,0)</f>
        <v>4.9369627507163318E-2</v>
      </c>
      <c r="K1254" s="64">
        <f>IFERROR(IF(Ações!$B1254="","",VLOOKUP(Table_1[[#This Row],[AÇÕES]],'Dados Status Invest STOCKS'!A1240:AD1855,2)),0)</f>
        <v>60.17</v>
      </c>
      <c r="L1254" s="65">
        <f>IFERROR(IF(Ações!$B1254="","",VLOOKUP(Table_1[[#This Row],[AÇÕES]],'Dados Status Invest STOCKS'!A1240:AD1855,3)/100),0)</f>
        <v>3.4999999999999996E-3</v>
      </c>
      <c r="M1254" s="66">
        <f>IFERROR(IF(Ações!$B1254="","",VLOOKUP(Table_1[[#This Row],[AÇÕES]],'Dados Status Invest STOCKS'!A1240:AD1855,28)),0)</f>
        <v>3.49</v>
      </c>
      <c r="N1254" s="66">
        <f>IFERROR(IF(Ações!$B1254="","",VLOOKUP(Table_1[[#This Row],[AÇÕES]],'Dados Status Invest STOCKS'!A1240:AD1855,27)),0)</f>
        <v>28.16</v>
      </c>
      <c r="O1254" s="66">
        <f>IFERROR(IF(Ações!$L1254="","",Ações!$K1254*Ações!$L1254),0)</f>
        <v>0.21059499999999998</v>
      </c>
      <c r="P1254" s="67">
        <f t="shared" si="19"/>
        <v>0.06</v>
      </c>
      <c r="Q1254" s="67">
        <f>IFERROR(Ações!$O1254/Ações!$M1254,0)</f>
        <v>6.0342406876790822E-2</v>
      </c>
      <c r="R1254" s="67">
        <f>IFERROR(IF(Ações!$B1254="","",VLOOKUP(Table_1[[#This Row],[AÇÕES]],'Dados Status Invest STOCKS'!A1240:AD1855,18)/100),0)</f>
        <v>0.124</v>
      </c>
      <c r="S1254" s="65">
        <f>IFERROR(IF(Ações!$B1254="","",VLOOKUP(Table_1[[#This Row],[AÇÕES]],'Dados Status Invest STOCKS'!A1240:AD1855,25)/100),0)</f>
        <v>-7.6700000000000004E-2</v>
      </c>
      <c r="T1254" s="67">
        <f>(1-Ações!$Q1254)*Ações!$R1254</f>
        <v>0.11651754154727793</v>
      </c>
      <c r="U1254" s="68">
        <f>IF(Ações!$S1254=0,Ações!$T1254,IF(Ações!$T1254=0,Ações!$S1254,AVERAGE(Ações!$S1254,Ações!$T1254)))</f>
        <v>1.9908770773638965E-2</v>
      </c>
    </row>
    <row r="1255" spans="2:21" ht="15" customHeight="1" x14ac:dyDescent="0.2">
      <c r="B1255" s="63" t="str">
        <f>IFERROR('Dados Status Invest STOCKS'!A1242,"-")</f>
        <v>CTBI</v>
      </c>
      <c r="C1255" s="45">
        <f>IFERROR((Ações!$D1255-Ações!$K1255)/Ações!$D1255,0)</f>
        <v>-0.72910662824207462</v>
      </c>
      <c r="D1255" s="46">
        <f>(Ações!$O1255)/0.06</f>
        <v>26.146450000000005</v>
      </c>
      <c r="E1255" s="47">
        <f>IFERROR((Ações!$F1255-Ações!$K1255)/Ações!$F1255,0)</f>
        <v>0.29682698974119842</v>
      </c>
      <c r="F1255" s="46">
        <f>IF(OR(Ações!$N1255&lt;0,Ações!$M1255&lt;0),"",(22.5*Ações!$M1255*Ações!$N1255)^0.5)</f>
        <v>64.294276572646808</v>
      </c>
      <c r="G1255" s="47">
        <f>IFERROR((Ações!$H1255-Ações!$K1255)/Ações!$H1255,0)</f>
        <v>0.75045405022674405</v>
      </c>
      <c r="H1255" s="48">
        <f>IFERROR(Ações!$I1255/(Ações!$P1255-Table_1[[#This Row],[CAGR LUCRO 5A]]),0)</f>
        <v>181.16903937362645</v>
      </c>
      <c r="I1255" s="48">
        <f>IF(Ações!$S1255&lt;0,"",Ações!$O1255*(1+Ações!$S1255))</f>
        <v>1.6486382583000001</v>
      </c>
      <c r="J1255" s="49">
        <f>IFERROR(IF(Ações!$B1255="","",(VLOOKUP(Table_1[[#This Row],[AÇÕES]],'Dados Status Invest STOCKS'!A1241:AD1856,4)/Table_1[[#This Row],[LPA]]))/100,0)</f>
        <v>2.012658227848101E-2</v>
      </c>
      <c r="K1255" s="64">
        <f>IFERROR(IF(Ações!$B1255="","",VLOOKUP(Table_1[[#This Row],[AÇÕES]],'Dados Status Invest STOCKS'!A1241:AD1856,2)),0)</f>
        <v>45.21</v>
      </c>
      <c r="L1255" s="65">
        <f>IFERROR(IF(Ações!$B1255="","",VLOOKUP(Table_1[[#This Row],[AÇÕES]],'Dados Status Invest STOCKS'!A1241:AD1856,3)/100),0)</f>
        <v>3.4700000000000002E-2</v>
      </c>
      <c r="M1255" s="66">
        <f>IFERROR(IF(Ações!$B1255="","",VLOOKUP(Table_1[[#This Row],[AÇÕES]],'Dados Status Invest STOCKS'!A1241:AD1856,28)),0)</f>
        <v>4.74</v>
      </c>
      <c r="N1255" s="66">
        <f>IFERROR(IF(Ações!$B1255="","",VLOOKUP(Table_1[[#This Row],[AÇÕES]],'Dados Status Invest STOCKS'!A1241:AD1856,27)),0)</f>
        <v>38.76</v>
      </c>
      <c r="O1255" s="66">
        <f>IFERROR(IF(Ações!$L1255="","",Ações!$K1255*Ações!$L1255),0)</f>
        <v>1.5687870000000002</v>
      </c>
      <c r="P1255" s="67">
        <f t="shared" si="19"/>
        <v>0.06</v>
      </c>
      <c r="Q1255" s="67">
        <f>IFERROR(Ações!$O1255/Ações!$M1255,0)</f>
        <v>0.33096772151898735</v>
      </c>
      <c r="R1255" s="67">
        <f>IFERROR(IF(Ações!$B1255="","",VLOOKUP(Table_1[[#This Row],[AÇÕES]],'Dados Status Invest STOCKS'!A1241:AD1856,18)/100),0)</f>
        <v>0.1222</v>
      </c>
      <c r="S1255" s="65">
        <f>IFERROR(IF(Ações!$B1255="","",VLOOKUP(Table_1[[#This Row],[AÇÕES]],'Dados Status Invest STOCKS'!A1241:AD1856,25)/100),0)</f>
        <v>5.0900000000000001E-2</v>
      </c>
      <c r="T1255" s="67">
        <f>(1-Ações!$Q1255)*Ações!$R1255</f>
        <v>8.1755744430379751E-2</v>
      </c>
      <c r="U1255" s="68">
        <f>IF(Ações!$S1255=0,Ações!$T1255,IF(Ações!$T1255=0,Ações!$S1255,AVERAGE(Ações!$S1255,Ações!$T1255)))</f>
        <v>6.6327872215189876E-2</v>
      </c>
    </row>
    <row r="1256" spans="2:21" ht="15" customHeight="1" x14ac:dyDescent="0.2">
      <c r="B1256" s="63" t="str">
        <f>IFERROR('Dados Status Invest STOCKS'!A1243,"-")</f>
        <v>CTG</v>
      </c>
      <c r="C1256" s="45">
        <f>IFERROR((Ações!$D1256-Ações!$K1256)/Ações!$D1256,0)</f>
        <v>0</v>
      </c>
      <c r="D1256" s="46">
        <f>(Ações!$O1256)/0.06</f>
        <v>0</v>
      </c>
      <c r="E1256" s="47">
        <f>IFERROR((Ações!$F1256-Ações!$K1256)/Ações!$F1256,0)</f>
        <v>-2.1851480789947267E-2</v>
      </c>
      <c r="F1256" s="46">
        <f>IF(OR(Ações!$N1256&lt;0,Ações!$M1256&lt;0),"",(22.5*Ações!$M1256*Ações!$N1256)^0.5)</f>
        <v>8.0246495250571535</v>
      </c>
      <c r="G1256" s="47">
        <f>IFERROR((Ações!$H1256-Ações!$K1256)/Ações!$H1256,0)</f>
        <v>0</v>
      </c>
      <c r="H1256" s="48">
        <f>IFERROR(Ações!$I1256/(Ações!$P1256-Table_1[[#This Row],[CAGR LUCRO 5A]]),0)</f>
        <v>0</v>
      </c>
      <c r="I1256" s="48">
        <f>IF(Ações!$S1256&lt;0,"",Ações!$O1256*(1+Ações!$S1256))</f>
        <v>0</v>
      </c>
      <c r="J1256" s="49">
        <f>IFERROR(IF(Ações!$B1256="","",(VLOOKUP(Table_1[[#This Row],[AÇÕES]],'Dados Status Invest STOCKS'!A1242:AD1857,4)/Table_1[[#This Row],[LPA]]))/100,0)</f>
        <v>0.2939622641509434</v>
      </c>
      <c r="K1256" s="64">
        <f>IFERROR(IF(Ações!$B1256="","",VLOOKUP(Table_1[[#This Row],[AÇÕES]],'Dados Status Invest STOCKS'!A1242:AD1857,2)),0)</f>
        <v>8.1999999999999993</v>
      </c>
      <c r="L1256" s="65">
        <f>IFERROR(IF(Ações!$B1256="","",VLOOKUP(Table_1[[#This Row],[AÇÕES]],'Dados Status Invest STOCKS'!A1242:AD1857,3)/100),0)</f>
        <v>0</v>
      </c>
      <c r="M1256" s="66">
        <f>IFERROR(IF(Ações!$B1256="","",VLOOKUP(Table_1[[#This Row],[AÇÕES]],'Dados Status Invest STOCKS'!A1242:AD1857,28)),0)</f>
        <v>0.53</v>
      </c>
      <c r="N1256" s="66">
        <f>IFERROR(IF(Ações!$B1256="","",VLOOKUP(Table_1[[#This Row],[AÇÕES]],'Dados Status Invest STOCKS'!A1242:AD1857,27)),0)</f>
        <v>5.4</v>
      </c>
      <c r="O1256" s="66">
        <f>IFERROR(IF(Ações!$L1256="","",Ações!$K1256*Ações!$L1256),0)</f>
        <v>0</v>
      </c>
      <c r="P1256" s="67">
        <f t="shared" si="19"/>
        <v>0.06</v>
      </c>
      <c r="Q1256" s="67">
        <f>IFERROR(Ações!$O1256/Ações!$M1256,0)</f>
        <v>0</v>
      </c>
      <c r="R1256" s="67">
        <f>IFERROR(IF(Ações!$B1256="","",VLOOKUP(Table_1[[#This Row],[AÇÕES]],'Dados Status Invest STOCKS'!A1242:AD1857,18)/100),0)</f>
        <v>9.7599999999999992E-2</v>
      </c>
      <c r="S1256" s="65">
        <f>IFERROR(IF(Ações!$B1256="","",VLOOKUP(Table_1[[#This Row],[AÇÕES]],'Dados Status Invest STOCKS'!A1242:AD1857,25)/100),0)</f>
        <v>3.2500000000000001E-2</v>
      </c>
      <c r="T1256" s="67">
        <f>(1-Ações!$Q1256)*Ações!$R1256</f>
        <v>9.7599999999999992E-2</v>
      </c>
      <c r="U1256" s="68">
        <f>IF(Ações!$S1256=0,Ações!$T1256,IF(Ações!$T1256=0,Ações!$S1256,AVERAGE(Ações!$S1256,Ações!$T1256)))</f>
        <v>6.5049999999999997E-2</v>
      </c>
    </row>
    <row r="1257" spans="2:21" ht="15" customHeight="1" x14ac:dyDescent="0.2">
      <c r="B1257" s="63" t="str">
        <f>IFERROR('Dados Status Invest STOCKS'!A1244,"-")</f>
        <v>CTHR</v>
      </c>
      <c r="C1257" s="45">
        <f>IFERROR((Ações!$D1257-Ações!$K1257)/Ações!$D1257,0)</f>
        <v>0</v>
      </c>
      <c r="D1257" s="46">
        <f>(Ações!$O1257)/0.06</f>
        <v>0</v>
      </c>
      <c r="E1257" s="47">
        <f>IFERROR((Ações!$F1257-Ações!$K1257)/Ações!$F1257,0)</f>
        <v>0.45432631926684225</v>
      </c>
      <c r="F1257" s="46">
        <f>IF(OR(Ações!$N1257&lt;0,Ações!$M1257&lt;0),"",(22.5*Ações!$M1257*Ações!$N1257)^0.5)</f>
        <v>4.2149733095240354</v>
      </c>
      <c r="G1257" s="47">
        <f>IFERROR((Ações!$H1257-Ações!$K1257)/Ações!$H1257,0)</f>
        <v>0</v>
      </c>
      <c r="H1257" s="48">
        <f>IFERROR(Ações!$I1257/(Ações!$P1257-Table_1[[#This Row],[CAGR LUCRO 5A]]),0)</f>
        <v>0</v>
      </c>
      <c r="I1257" s="48">
        <f>IF(Ações!$S1257&lt;0,"",Ações!$O1257*(1+Ações!$S1257))</f>
        <v>0</v>
      </c>
      <c r="J1257" s="49">
        <f>IFERROR(IF(Ações!$B1257="","",(VLOOKUP(Table_1[[#This Row],[AÇÕES]],'Dados Status Invest STOCKS'!A1243:AD1858,4)/Table_1[[#This Row],[LPA]]))/100,0)</f>
        <v>0.1304761904761905</v>
      </c>
      <c r="K1257" s="64">
        <f>IFERROR(IF(Ações!$B1257="","",VLOOKUP(Table_1[[#This Row],[AÇÕES]],'Dados Status Invest STOCKS'!A1243:AD1858,2)),0)</f>
        <v>2.2999999999999998</v>
      </c>
      <c r="L1257" s="65">
        <f>IFERROR(IF(Ações!$B1257="","",VLOOKUP(Table_1[[#This Row],[AÇÕES]],'Dados Status Invest STOCKS'!A1243:AD1858,3)/100),0)</f>
        <v>0</v>
      </c>
      <c r="M1257" s="66">
        <f>IFERROR(IF(Ações!$B1257="","",VLOOKUP(Table_1[[#This Row],[AÇÕES]],'Dados Status Invest STOCKS'!A1243:AD1858,28)),0)</f>
        <v>0.42</v>
      </c>
      <c r="N1257" s="66">
        <f>IFERROR(IF(Ações!$B1257="","",VLOOKUP(Table_1[[#This Row],[AÇÕES]],'Dados Status Invest STOCKS'!A1243:AD1858,27)),0)</f>
        <v>1.88</v>
      </c>
      <c r="O1257" s="66">
        <f>IFERROR(IF(Ações!$L1257="","",Ações!$K1257*Ações!$L1257),0)</f>
        <v>0</v>
      </c>
      <c r="P1257" s="67">
        <f t="shared" si="19"/>
        <v>0.06</v>
      </c>
      <c r="Q1257" s="67">
        <f>IFERROR(Ações!$O1257/Ações!$M1257,0)</f>
        <v>0</v>
      </c>
      <c r="R1257" s="67">
        <f>IFERROR(IF(Ações!$B1257="","",VLOOKUP(Table_1[[#This Row],[AÇÕES]],'Dados Status Invest STOCKS'!A1243:AD1858,18)/100),0)</f>
        <v>0.22370000000000001</v>
      </c>
      <c r="S1257" s="65">
        <f>IFERROR(IF(Ações!$B1257="","",VLOOKUP(Table_1[[#This Row],[AÇÕES]],'Dados Status Invest STOCKS'!A1243:AD1858,25)/100),0)</f>
        <v>0</v>
      </c>
      <c r="T1257" s="67">
        <f>(1-Ações!$Q1257)*Ações!$R1257</f>
        <v>0.22370000000000001</v>
      </c>
      <c r="U1257" s="68">
        <f>IF(Ações!$S1257=0,Ações!$T1257,IF(Ações!$T1257=0,Ações!$S1257,AVERAGE(Ações!$S1257,Ações!$T1257)))</f>
        <v>0.22370000000000001</v>
      </c>
    </row>
    <row r="1258" spans="2:21" ht="15" customHeight="1" x14ac:dyDescent="0.2">
      <c r="B1258" s="63" t="str">
        <f>IFERROR('Dados Status Invest STOCKS'!A1245,"-")</f>
        <v>CTIB</v>
      </c>
      <c r="C1258" s="45">
        <f>IFERROR((Ações!$D1258-Ações!$K1258)/Ações!$D1258,0)</f>
        <v>0</v>
      </c>
      <c r="D1258" s="46">
        <f>(Ações!$O1258)/0.06</f>
        <v>0</v>
      </c>
      <c r="E1258" s="47">
        <f>IFERROR((Ações!$F1258-Ações!$K1258)/Ações!$F1258,0)</f>
        <v>0</v>
      </c>
      <c r="F1258" s="46" t="str">
        <f>IF(OR(Ações!$N1258&lt;0,Ações!$M1258&lt;0),"",(22.5*Ações!$M1258*Ações!$N1258)^0.5)</f>
        <v/>
      </c>
      <c r="G1258" s="47">
        <f>IFERROR((Ações!$H1258-Ações!$K1258)/Ações!$H1258,0)</f>
        <v>0</v>
      </c>
      <c r="H1258" s="48">
        <f>IFERROR(Ações!$I1258/(Ações!$P1258-Table_1[[#This Row],[CAGR LUCRO 5A]]),0)</f>
        <v>0</v>
      </c>
      <c r="I1258" s="48">
        <f>IF(Ações!$S1258&lt;0,"",Ações!$O1258*(1+Ações!$S1258))</f>
        <v>0</v>
      </c>
      <c r="J1258" s="49">
        <f>IFERROR(IF(Ações!$B1258="","",(VLOOKUP(Table_1[[#This Row],[AÇÕES]],'Dados Status Invest STOCKS'!A1244:AD1859,4)/Table_1[[#This Row],[LPA]]))/100,0)</f>
        <v>0.62333333333333341</v>
      </c>
      <c r="K1258" s="64">
        <f>IFERROR(IF(Ações!$B1258="","",VLOOKUP(Table_1[[#This Row],[AÇÕES]],'Dados Status Invest STOCKS'!A1244:AD1859,2)),0)</f>
        <v>0.89</v>
      </c>
      <c r="L1258" s="65">
        <f>IFERROR(IF(Ações!$B1258="","",VLOOKUP(Table_1[[#This Row],[AÇÕES]],'Dados Status Invest STOCKS'!A1244:AD1859,3)/100),0)</f>
        <v>0</v>
      </c>
      <c r="M1258" s="66">
        <f>IFERROR(IF(Ações!$B1258="","",VLOOKUP(Table_1[[#This Row],[AÇÕES]],'Dados Status Invest STOCKS'!A1244:AD1859,28)),0)</f>
        <v>-0.12</v>
      </c>
      <c r="N1258" s="66">
        <f>IFERROR(IF(Ações!$B1258="","",VLOOKUP(Table_1[[#This Row],[AÇÕES]],'Dados Status Invest STOCKS'!A1244:AD1859,27)),0)</f>
        <v>0.9</v>
      </c>
      <c r="O1258" s="66">
        <f>IFERROR(IF(Ações!$L1258="","",Ações!$K1258*Ações!$L1258),0)</f>
        <v>0</v>
      </c>
      <c r="P1258" s="67">
        <f t="shared" si="19"/>
        <v>0.06</v>
      </c>
      <c r="Q1258" s="67">
        <f>IFERROR(Ações!$O1258/Ações!$M1258,0)</f>
        <v>0</v>
      </c>
      <c r="R1258" s="67">
        <f>IFERROR(IF(Ações!$B1258="","",VLOOKUP(Table_1[[#This Row],[AÇÕES]],'Dados Status Invest STOCKS'!A1244:AD1859,18)/100),0)</f>
        <v>-0.13239999999999999</v>
      </c>
      <c r="S1258" s="65">
        <f>IFERROR(IF(Ações!$B1258="","",VLOOKUP(Table_1[[#This Row],[AÇÕES]],'Dados Status Invest STOCKS'!A1244:AD1859,25)/100),0)</f>
        <v>0</v>
      </c>
      <c r="T1258" s="67">
        <f>(1-Ações!$Q1258)*Ações!$R1258</f>
        <v>-0.13239999999999999</v>
      </c>
      <c r="U1258" s="68">
        <f>IF(Ações!$S1258=0,Ações!$T1258,IF(Ações!$T1258=0,Ações!$S1258,AVERAGE(Ações!$S1258,Ações!$T1258)))</f>
        <v>-0.13239999999999999</v>
      </c>
    </row>
    <row r="1259" spans="2:21" ht="15" customHeight="1" x14ac:dyDescent="0.2">
      <c r="B1259" s="63" t="str">
        <f>IFERROR('Dados Status Invest STOCKS'!A1246,"-")</f>
        <v>CTIC</v>
      </c>
      <c r="C1259" s="45">
        <f>IFERROR((Ações!$D1259-Ações!$K1259)/Ações!$D1259,0)</f>
        <v>0</v>
      </c>
      <c r="D1259" s="46">
        <f>(Ações!$O1259)/0.06</f>
        <v>0</v>
      </c>
      <c r="E1259" s="47">
        <f>IFERROR((Ações!$F1259-Ações!$K1259)/Ações!$F1259,0)</f>
        <v>0</v>
      </c>
      <c r="F1259" s="46" t="str">
        <f>IF(OR(Ações!$N1259&lt;0,Ações!$M1259&lt;0),"",(22.5*Ações!$M1259*Ações!$N1259)^0.5)</f>
        <v/>
      </c>
      <c r="G1259" s="47">
        <f>IFERROR((Ações!$H1259-Ações!$K1259)/Ações!$H1259,0)</f>
        <v>0</v>
      </c>
      <c r="H1259" s="48">
        <f>IFERROR(Ações!$I1259/(Ações!$P1259-Table_1[[#This Row],[CAGR LUCRO 5A]]),0)</f>
        <v>0</v>
      </c>
      <c r="I1259" s="48">
        <f>IF(Ações!$S1259&lt;0,"",Ações!$O1259*(1+Ações!$S1259))</f>
        <v>0</v>
      </c>
      <c r="J1259" s="49">
        <f>IFERROR(IF(Ações!$B1259="","",(VLOOKUP(Table_1[[#This Row],[AÇÕES]],'Dados Status Invest STOCKS'!A1245:AD1860,4)/Table_1[[#This Row],[LPA]]))/100,0)</f>
        <v>3.4936708860759488E-2</v>
      </c>
      <c r="K1259" s="64">
        <f>IFERROR(IF(Ações!$B1259="","",VLOOKUP(Table_1[[#This Row],[AÇÕES]],'Dados Status Invest STOCKS'!A1245:AD1860,2)),0)</f>
        <v>2.17</v>
      </c>
      <c r="L1259" s="65">
        <f>IFERROR(IF(Ações!$B1259="","",VLOOKUP(Table_1[[#This Row],[AÇÕES]],'Dados Status Invest STOCKS'!A1245:AD1860,3)/100),0)</f>
        <v>0</v>
      </c>
      <c r="M1259" s="66">
        <f>IFERROR(IF(Ações!$B1259="","",VLOOKUP(Table_1[[#This Row],[AÇÕES]],'Dados Status Invest STOCKS'!A1245:AD1860,28)),0)</f>
        <v>-0.79</v>
      </c>
      <c r="N1259" s="66">
        <f>IFERROR(IF(Ações!$B1259="","",VLOOKUP(Table_1[[#This Row],[AÇÕES]],'Dados Status Invest STOCKS'!A1245:AD1860,27)),0)</f>
        <v>0.4</v>
      </c>
      <c r="O1259" s="66">
        <f>IFERROR(IF(Ações!$L1259="","",Ações!$K1259*Ações!$L1259),0)</f>
        <v>0</v>
      </c>
      <c r="P1259" s="67">
        <f t="shared" si="19"/>
        <v>0.06</v>
      </c>
      <c r="Q1259" s="67">
        <f>IFERROR(Ações!$O1259/Ações!$M1259,0)</f>
        <v>0</v>
      </c>
      <c r="R1259" s="67">
        <f>IFERROR(IF(Ações!$B1259="","",VLOOKUP(Table_1[[#This Row],[AÇÕES]],'Dados Status Invest STOCKS'!A1245:AD1860,18)/100),0)</f>
        <v>-1.9575</v>
      </c>
      <c r="S1259" s="65">
        <f>IFERROR(IF(Ações!$B1259="","",VLOOKUP(Table_1[[#This Row],[AÇÕES]],'Dados Status Invest STOCKS'!A1245:AD1860,25)/100),0)</f>
        <v>0</v>
      </c>
      <c r="T1259" s="67">
        <f>(1-Ações!$Q1259)*Ações!$R1259</f>
        <v>-1.9575</v>
      </c>
      <c r="U1259" s="68">
        <f>IF(Ações!$S1259=0,Ações!$T1259,IF(Ações!$T1259=0,Ações!$S1259,AVERAGE(Ações!$S1259,Ações!$T1259)))</f>
        <v>-1.9575</v>
      </c>
    </row>
    <row r="1260" spans="2:21" ht="15" customHeight="1" x14ac:dyDescent="0.2">
      <c r="B1260" s="63" t="str">
        <f>IFERROR('Dados Status Invest STOCKS'!A1247,"-")</f>
        <v>CTK</v>
      </c>
      <c r="C1260" s="45">
        <f>IFERROR((Ações!$D1260-Ações!$K1260)/Ações!$D1260,0)</f>
        <v>0</v>
      </c>
      <c r="D1260" s="46">
        <f>(Ações!$O1260)/0.06</f>
        <v>0</v>
      </c>
      <c r="E1260" s="47">
        <f>IFERROR((Ações!$F1260-Ações!$K1260)/Ações!$F1260,0)</f>
        <v>0</v>
      </c>
      <c r="F1260" s="46" t="str">
        <f>IF(OR(Ações!$N1260&lt;0,Ações!$M1260&lt;0),"",(22.5*Ações!$M1260*Ações!$N1260)^0.5)</f>
        <v/>
      </c>
      <c r="G1260" s="47">
        <f>IFERROR((Ações!$H1260-Ações!$K1260)/Ações!$H1260,0)</f>
        <v>0</v>
      </c>
      <c r="H1260" s="48">
        <f>IFERROR(Ações!$I1260/(Ações!$P1260-Table_1[[#This Row],[CAGR LUCRO 5A]]),0)</f>
        <v>0</v>
      </c>
      <c r="I1260" s="48">
        <f>IF(Ações!$S1260&lt;0,"",Ações!$O1260*(1+Ações!$S1260))</f>
        <v>0</v>
      </c>
      <c r="J1260" s="49">
        <f>IFERROR(IF(Ações!$B1260="","",(VLOOKUP(Table_1[[#This Row],[AÇÕES]],'Dados Status Invest STOCKS'!A1246:AD1861,4)/Table_1[[#This Row],[LPA]]))/100,0)</f>
        <v>5.3164556962025308E-3</v>
      </c>
      <c r="K1260" s="64">
        <f>IFERROR(IF(Ações!$B1260="","",VLOOKUP(Table_1[[#This Row],[AÇÕES]],'Dados Status Invest STOCKS'!A1246:AD1861,2)),0)</f>
        <v>0.33</v>
      </c>
      <c r="L1260" s="65">
        <f>IFERROR(IF(Ações!$B1260="","",VLOOKUP(Table_1[[#This Row],[AÇÕES]],'Dados Status Invest STOCKS'!A1246:AD1861,3)/100),0)</f>
        <v>0</v>
      </c>
      <c r="M1260" s="66">
        <f>IFERROR(IF(Ações!$B1260="","",VLOOKUP(Table_1[[#This Row],[AÇÕES]],'Dados Status Invest STOCKS'!A1246:AD1861,28)),0)</f>
        <v>-0.79</v>
      </c>
      <c r="N1260" s="66">
        <f>IFERROR(IF(Ações!$B1260="","",VLOOKUP(Table_1[[#This Row],[AÇÕES]],'Dados Status Invest STOCKS'!A1246:AD1861,27)),0)</f>
        <v>-0.21</v>
      </c>
      <c r="O1260" s="66">
        <f>IFERROR(IF(Ações!$L1260="","",Ações!$K1260*Ações!$L1260),0)</f>
        <v>0</v>
      </c>
      <c r="P1260" s="67">
        <f t="shared" si="19"/>
        <v>0.06</v>
      </c>
      <c r="Q1260" s="67">
        <f>IFERROR(Ações!$O1260/Ações!$M1260,0)</f>
        <v>0</v>
      </c>
      <c r="R1260" s="67">
        <f>IFERROR(IF(Ações!$B1260="","",VLOOKUP(Table_1[[#This Row],[AÇÕES]],'Dados Status Invest STOCKS'!A1246:AD1861,18)/100),0)</f>
        <v>-3.7786</v>
      </c>
      <c r="S1260" s="65">
        <f>IFERROR(IF(Ações!$B1260="","",VLOOKUP(Table_1[[#This Row],[AÇÕES]],'Dados Status Invest STOCKS'!A1246:AD1861,25)/100),0)</f>
        <v>0</v>
      </c>
      <c r="T1260" s="67">
        <f>(1-Ações!$Q1260)*Ações!$R1260</f>
        <v>-3.7786</v>
      </c>
      <c r="U1260" s="68">
        <f>IF(Ações!$S1260=0,Ações!$T1260,IF(Ações!$T1260=0,Ações!$S1260,AVERAGE(Ações!$S1260,Ações!$T1260)))</f>
        <v>-3.7786</v>
      </c>
    </row>
    <row r="1261" spans="2:21" ht="15" customHeight="1" x14ac:dyDescent="0.2">
      <c r="B1261" s="63" t="str">
        <f>IFERROR('Dados Status Invest STOCKS'!A1248,"-")</f>
        <v>CTLT</v>
      </c>
      <c r="C1261" s="45">
        <f>IFERROR((Ações!$D1261-Ações!$K1261)/Ações!$D1261,0)</f>
        <v>0</v>
      </c>
      <c r="D1261" s="46">
        <f>(Ações!$O1261)/0.06</f>
        <v>0</v>
      </c>
      <c r="E1261" s="47">
        <f>IFERROR((Ações!$F1261-Ações!$K1261)/Ações!$F1261,0)</f>
        <v>-1.5304625613133955</v>
      </c>
      <c r="F1261" s="46">
        <f>IF(OR(Ações!$N1261&lt;0,Ações!$M1261&lt;0),"",(22.5*Ações!$M1261*Ações!$N1261)^0.5)</f>
        <v>40.996457164003814</v>
      </c>
      <c r="G1261" s="47">
        <f>IFERROR((Ações!$H1261-Ações!$K1261)/Ações!$H1261,0)</f>
        <v>0</v>
      </c>
      <c r="H1261" s="48">
        <f>IFERROR(Ações!$I1261/(Ações!$P1261-Table_1[[#This Row],[CAGR LUCRO 5A]]),0)</f>
        <v>0</v>
      </c>
      <c r="I1261" s="48">
        <f>IF(Ações!$S1261&lt;0,"",Ações!$O1261*(1+Ações!$S1261))</f>
        <v>0</v>
      </c>
      <c r="J1261" s="49">
        <f>IFERROR(IF(Ações!$B1261="","",(VLOOKUP(Table_1[[#This Row],[AÇÕES]],'Dados Status Invest STOCKS'!A1247:AD1862,4)/Table_1[[#This Row],[LPA]]))/100,0)</f>
        <v>0.10261006289308176</v>
      </c>
      <c r="K1261" s="64">
        <f>IFERROR(IF(Ações!$B1261="","",VLOOKUP(Table_1[[#This Row],[AÇÕES]],'Dados Status Invest STOCKS'!A1247:AD1862,2)),0)</f>
        <v>103.74</v>
      </c>
      <c r="L1261" s="65">
        <f>IFERROR(IF(Ações!$B1261="","",VLOOKUP(Table_1[[#This Row],[AÇÕES]],'Dados Status Invest STOCKS'!A1247:AD1862,3)/100),0)</f>
        <v>0</v>
      </c>
      <c r="M1261" s="66">
        <f>IFERROR(IF(Ações!$B1261="","",VLOOKUP(Table_1[[#This Row],[AÇÕES]],'Dados Status Invest STOCKS'!A1247:AD1862,28)),0)</f>
        <v>3.18</v>
      </c>
      <c r="N1261" s="66">
        <f>IFERROR(IF(Ações!$B1261="","",VLOOKUP(Table_1[[#This Row],[AÇÕES]],'Dados Status Invest STOCKS'!A1247:AD1862,27)),0)</f>
        <v>23.49</v>
      </c>
      <c r="O1261" s="66">
        <f>IFERROR(IF(Ações!$L1261="","",Ações!$K1261*Ações!$L1261),0)</f>
        <v>0</v>
      </c>
      <c r="P1261" s="67">
        <f t="shared" si="19"/>
        <v>0.06</v>
      </c>
      <c r="Q1261" s="67">
        <f>IFERROR(Ações!$O1261/Ações!$M1261,0)</f>
        <v>0</v>
      </c>
      <c r="R1261" s="67">
        <f>IFERROR(IF(Ações!$B1261="","",VLOOKUP(Table_1[[#This Row],[AÇÕES]],'Dados Status Invest STOCKS'!A1247:AD1862,18)/100),0)</f>
        <v>0.1353</v>
      </c>
      <c r="S1261" s="65">
        <f>IFERROR(IF(Ações!$B1261="","",VLOOKUP(Table_1[[#This Row],[AÇÕES]],'Dados Status Invest STOCKS'!A1247:AD1862,25)/100),0)</f>
        <v>0.3931</v>
      </c>
      <c r="T1261" s="67">
        <f>(1-Ações!$Q1261)*Ações!$R1261</f>
        <v>0.1353</v>
      </c>
      <c r="U1261" s="68">
        <f>IF(Ações!$S1261=0,Ações!$T1261,IF(Ações!$T1261=0,Ações!$S1261,AVERAGE(Ações!$S1261,Ações!$T1261)))</f>
        <v>0.26419999999999999</v>
      </c>
    </row>
    <row r="1262" spans="2:21" ht="15" customHeight="1" x14ac:dyDescent="0.2">
      <c r="B1262" s="63" t="str">
        <f>IFERROR('Dados Status Invest STOCKS'!A1249,"-")</f>
        <v>CTMX</v>
      </c>
      <c r="C1262" s="45">
        <f>IFERROR((Ações!$D1262-Ações!$K1262)/Ações!$D1262,0)</f>
        <v>0</v>
      </c>
      <c r="D1262" s="46">
        <f>(Ações!$O1262)/0.06</f>
        <v>0</v>
      </c>
      <c r="E1262" s="47">
        <f>IFERROR((Ações!$F1262-Ações!$K1262)/Ações!$F1262,0)</f>
        <v>0</v>
      </c>
      <c r="F1262" s="46" t="str">
        <f>IF(OR(Ações!$N1262&lt;0,Ações!$M1262&lt;0),"",(22.5*Ações!$M1262*Ações!$N1262)^0.5)</f>
        <v/>
      </c>
      <c r="G1262" s="47">
        <f>IFERROR((Ações!$H1262-Ações!$K1262)/Ações!$H1262,0)</f>
        <v>0</v>
      </c>
      <c r="H1262" s="48">
        <f>IFERROR(Ações!$I1262/(Ações!$P1262-Table_1[[#This Row],[CAGR LUCRO 5A]]),0)</f>
        <v>0</v>
      </c>
      <c r="I1262" s="48">
        <f>IF(Ações!$S1262&lt;0,"",Ações!$O1262*(1+Ações!$S1262))</f>
        <v>0</v>
      </c>
      <c r="J1262" s="49">
        <f>IFERROR(IF(Ações!$B1262="","",(VLOOKUP(Table_1[[#This Row],[AÇÕES]],'Dados Status Invest STOCKS'!A1248:AD1863,4)/Table_1[[#This Row],[LPA]]))/100,0)</f>
        <v>3.609090909090909E-2</v>
      </c>
      <c r="K1262" s="64">
        <f>IFERROR(IF(Ações!$B1262="","",VLOOKUP(Table_1[[#This Row],[AÇÕES]],'Dados Status Invest STOCKS'!A1248:AD1863,2)),0)</f>
        <v>4.3899999999999997</v>
      </c>
      <c r="L1262" s="65">
        <f>IFERROR(IF(Ações!$B1262="","",VLOOKUP(Table_1[[#This Row],[AÇÕES]],'Dados Status Invest STOCKS'!A1248:AD1863,3)/100),0)</f>
        <v>0</v>
      </c>
      <c r="M1262" s="66">
        <f>IFERROR(IF(Ações!$B1262="","",VLOOKUP(Table_1[[#This Row],[AÇÕES]],'Dados Status Invest STOCKS'!A1248:AD1863,28)),0)</f>
        <v>-1.1000000000000001</v>
      </c>
      <c r="N1262" s="66">
        <f>IFERROR(IF(Ações!$B1262="","",VLOOKUP(Table_1[[#This Row],[AÇÕES]],'Dados Status Invest STOCKS'!A1248:AD1863,27)),0)</f>
        <v>1.71</v>
      </c>
      <c r="O1262" s="66">
        <f>IFERROR(IF(Ações!$L1262="","",Ações!$K1262*Ações!$L1262),0)</f>
        <v>0</v>
      </c>
      <c r="P1262" s="67">
        <f t="shared" si="19"/>
        <v>0.06</v>
      </c>
      <c r="Q1262" s="67">
        <f>IFERROR(Ações!$O1262/Ações!$M1262,0)</f>
        <v>0</v>
      </c>
      <c r="R1262" s="67">
        <f>IFERROR(IF(Ações!$B1262="","",VLOOKUP(Table_1[[#This Row],[AÇÕES]],'Dados Status Invest STOCKS'!A1248:AD1863,18)/100),0)</f>
        <v>-0.64549999999999996</v>
      </c>
      <c r="S1262" s="65">
        <f>IFERROR(IF(Ações!$B1262="","",VLOOKUP(Table_1[[#This Row],[AÇÕES]],'Dados Status Invest STOCKS'!A1248:AD1863,25)/100),0)</f>
        <v>0</v>
      </c>
      <c r="T1262" s="67">
        <f>(1-Ações!$Q1262)*Ações!$R1262</f>
        <v>-0.64549999999999996</v>
      </c>
      <c r="U1262" s="68">
        <f>IF(Ações!$S1262=0,Ações!$T1262,IF(Ações!$T1262=0,Ações!$S1262,AVERAGE(Ações!$S1262,Ações!$T1262)))</f>
        <v>-0.64549999999999996</v>
      </c>
    </row>
    <row r="1263" spans="2:21" ht="15" customHeight="1" x14ac:dyDescent="0.2">
      <c r="B1263" s="63" t="str">
        <f>IFERROR('Dados Status Invest STOCKS'!A1250,"-")</f>
        <v>CTRA</v>
      </c>
      <c r="C1263" s="45">
        <f>IFERROR((Ações!$D1263-Ações!$K1263)/Ações!$D1263,0)</f>
        <v>-0.14942528735632193</v>
      </c>
      <c r="D1263" s="46">
        <f>(Ações!$O1263)/0.06</f>
        <v>16.991099999999999</v>
      </c>
      <c r="E1263" s="47">
        <f>IFERROR((Ações!$F1263-Ações!$K1263)/Ações!$F1263,0)</f>
        <v>-2.7127331853121284</v>
      </c>
      <c r="F1263" s="46">
        <f>IF(OR(Ações!$N1263&lt;0,Ações!$M1263&lt;0),"",(22.5*Ações!$M1263*Ações!$N1263)^0.5)</f>
        <v>5.2602756581760994</v>
      </c>
      <c r="G1263" s="47">
        <f>IFERROR((Ações!$H1263-Ações!$K1263)/Ações!$H1263,0)</f>
        <v>-0.14942528735632193</v>
      </c>
      <c r="H1263" s="48">
        <f>IFERROR(Ações!$I1263/(Ações!$P1263-Table_1[[#This Row],[CAGR LUCRO 5A]]),0)</f>
        <v>16.991099999999999</v>
      </c>
      <c r="I1263" s="48">
        <f>IF(Ações!$S1263&lt;0,"",Ações!$O1263*(1+Ações!$S1263))</f>
        <v>1.019466</v>
      </c>
      <c r="J1263" s="49">
        <f>IFERROR(IF(Ações!$B1263="","",(VLOOKUP(Table_1[[#This Row],[AÇÕES]],'Dados Status Invest STOCKS'!A1249:AD1864,4)/Table_1[[#This Row],[LPA]]))/100,0)</f>
        <v>1.0534883720930233</v>
      </c>
      <c r="K1263" s="64">
        <f>IFERROR(IF(Ações!$B1263="","",VLOOKUP(Table_1[[#This Row],[AÇÕES]],'Dados Status Invest STOCKS'!A1249:AD1864,2)),0)</f>
        <v>19.53</v>
      </c>
      <c r="L1263" s="65">
        <f>IFERROR(IF(Ações!$B1263="","",VLOOKUP(Table_1[[#This Row],[AÇÕES]],'Dados Status Invest STOCKS'!A1249:AD1864,3)/100),0)</f>
        <v>5.2199999999999996E-2</v>
      </c>
      <c r="M1263" s="66">
        <f>IFERROR(IF(Ações!$B1263="","",VLOOKUP(Table_1[[#This Row],[AÇÕES]],'Dados Status Invest STOCKS'!A1249:AD1864,28)),0)</f>
        <v>0.43</v>
      </c>
      <c r="N1263" s="66">
        <f>IFERROR(IF(Ações!$B1263="","",VLOOKUP(Table_1[[#This Row],[AÇÕES]],'Dados Status Invest STOCKS'!A1249:AD1864,27)),0)</f>
        <v>2.86</v>
      </c>
      <c r="O1263" s="66">
        <f>IFERROR(IF(Ações!$L1263="","",Ações!$K1263*Ações!$L1263),0)</f>
        <v>1.019466</v>
      </c>
      <c r="P1263" s="67">
        <f t="shared" si="19"/>
        <v>0.06</v>
      </c>
      <c r="Q1263" s="67">
        <f>IFERROR(Ações!$O1263/Ações!$M1263,0)</f>
        <v>2.3708511627906979</v>
      </c>
      <c r="R1263" s="67">
        <f>IFERROR(IF(Ações!$B1263="","",VLOOKUP(Table_1[[#This Row],[AÇÕES]],'Dados Status Invest STOCKS'!A1249:AD1864,18)/100),0)</f>
        <v>0.15079999999999999</v>
      </c>
      <c r="S1263" s="65">
        <f>IFERROR(IF(Ações!$B1263="","",VLOOKUP(Table_1[[#This Row],[AÇÕES]],'Dados Status Invest STOCKS'!A1249:AD1864,25)/100),0)</f>
        <v>0</v>
      </c>
      <c r="T1263" s="67">
        <f>(1-Ações!$Q1263)*Ações!$R1263</f>
        <v>-0.20672435534883724</v>
      </c>
      <c r="U1263" s="68">
        <f>IF(Ações!$S1263=0,Ações!$T1263,IF(Ações!$T1263=0,Ações!$S1263,AVERAGE(Ações!$S1263,Ações!$T1263)))</f>
        <v>-0.20672435534883724</v>
      </c>
    </row>
    <row r="1264" spans="2:21" ht="15" customHeight="1" x14ac:dyDescent="0.2">
      <c r="B1264" s="63" t="str">
        <f>IFERROR('Dados Status Invest STOCKS'!A1251,"-")</f>
        <v>CTRM</v>
      </c>
      <c r="C1264" s="45">
        <f>IFERROR((Ações!$D1264-Ações!$K1264)/Ações!$D1264,0)</f>
        <v>0</v>
      </c>
      <c r="D1264" s="46">
        <f>(Ações!$O1264)/0.06</f>
        <v>0</v>
      </c>
      <c r="E1264" s="47">
        <f>IFERROR((Ações!$F1264-Ações!$K1264)/Ações!$F1264,0)</f>
        <v>0.48200843010141731</v>
      </c>
      <c r="F1264" s="46">
        <f>IF(OR(Ações!$N1264&lt;0,Ações!$M1264&lt;0),"",(22.5*Ações!$M1264*Ações!$N1264)^0.5)</f>
        <v>2.1042813500100217</v>
      </c>
      <c r="G1264" s="47">
        <f>IFERROR((Ações!$H1264-Ações!$K1264)/Ações!$H1264,0)</f>
        <v>0</v>
      </c>
      <c r="H1264" s="48">
        <f>IFERROR(Ações!$I1264/(Ações!$P1264-Table_1[[#This Row],[CAGR LUCRO 5A]]),0)</f>
        <v>0</v>
      </c>
      <c r="I1264" s="48">
        <f>IF(Ações!$S1264&lt;0,"",Ações!$O1264*(1+Ações!$S1264))</f>
        <v>0</v>
      </c>
      <c r="J1264" s="49">
        <f>IFERROR(IF(Ações!$B1264="","",(VLOOKUP(Table_1[[#This Row],[AÇÕES]],'Dados Status Invest STOCKS'!A1250:AD1865,4)/Table_1[[#This Row],[LPA]]))/100,0)</f>
        <v>3.1300000000000008</v>
      </c>
      <c r="K1264" s="64">
        <f>IFERROR(IF(Ações!$B1264="","",VLOOKUP(Table_1[[#This Row],[AÇÕES]],'Dados Status Invest STOCKS'!A1250:AD1865,2)),0)</f>
        <v>1.0900000000000001</v>
      </c>
      <c r="L1264" s="65">
        <f>IFERROR(IF(Ações!$B1264="","",VLOOKUP(Table_1[[#This Row],[AÇÕES]],'Dados Status Invest STOCKS'!A1250:AD1865,3)/100),0)</f>
        <v>0</v>
      </c>
      <c r="M1264" s="66">
        <f>IFERROR(IF(Ações!$B1264="","",VLOOKUP(Table_1[[#This Row],[AÇÕES]],'Dados Status Invest STOCKS'!A1250:AD1865,28)),0)</f>
        <v>0.06</v>
      </c>
      <c r="N1264" s="66">
        <f>IFERROR(IF(Ações!$B1264="","",VLOOKUP(Table_1[[#This Row],[AÇÕES]],'Dados Status Invest STOCKS'!A1250:AD1865,27)),0)</f>
        <v>3.28</v>
      </c>
      <c r="O1264" s="66">
        <f>IFERROR(IF(Ações!$L1264="","",Ações!$K1264*Ações!$L1264),0)</f>
        <v>0</v>
      </c>
      <c r="P1264" s="67">
        <f t="shared" si="19"/>
        <v>0.06</v>
      </c>
      <c r="Q1264" s="67">
        <f>IFERROR(Ações!$O1264/Ações!$M1264,0)</f>
        <v>0</v>
      </c>
      <c r="R1264" s="67">
        <f>IFERROR(IF(Ações!$B1264="","",VLOOKUP(Table_1[[#This Row],[AÇÕES]],'Dados Status Invest STOCKS'!A1250:AD1865,18)/100),0)</f>
        <v>1.77E-2</v>
      </c>
      <c r="S1264" s="65">
        <f>IFERROR(IF(Ações!$B1264="","",VLOOKUP(Table_1[[#This Row],[AÇÕES]],'Dados Status Invest STOCKS'!A1250:AD1865,25)/100),0)</f>
        <v>0</v>
      </c>
      <c r="T1264" s="67">
        <f>(1-Ações!$Q1264)*Ações!$R1264</f>
        <v>1.77E-2</v>
      </c>
      <c r="U1264" s="68">
        <f>IF(Ações!$S1264=0,Ações!$T1264,IF(Ações!$T1264=0,Ações!$S1264,AVERAGE(Ações!$S1264,Ações!$T1264)))</f>
        <v>1.77E-2</v>
      </c>
    </row>
    <row r="1265" spans="2:21" ht="15" customHeight="1" x14ac:dyDescent="0.2">
      <c r="B1265" s="63" t="str">
        <f>IFERROR('Dados Status Invest STOCKS'!A1252,"-")</f>
        <v>CTRN</v>
      </c>
      <c r="C1265" s="45">
        <f>IFERROR((Ações!$D1265-Ações!$K1265)/Ações!$D1265,0)</f>
        <v>0</v>
      </c>
      <c r="D1265" s="46">
        <f>(Ações!$O1265)/0.06</f>
        <v>0</v>
      </c>
      <c r="E1265" s="47">
        <f>IFERROR((Ações!$F1265-Ações!$K1265)/Ações!$F1265,0)</f>
        <v>-0.11318370017205598</v>
      </c>
      <c r="F1265" s="46">
        <f>IF(OR(Ações!$N1265&lt;0,Ações!$M1265&lt;0),"",(22.5*Ações!$M1265*Ações!$N1265)^0.5)</f>
        <v>48.976642392062764</v>
      </c>
      <c r="G1265" s="47">
        <f>IFERROR((Ações!$H1265-Ações!$K1265)/Ações!$H1265,0)</f>
        <v>0</v>
      </c>
      <c r="H1265" s="48">
        <f>IFERROR(Ações!$I1265/(Ações!$P1265-Table_1[[#This Row],[CAGR LUCRO 5A]]),0)</f>
        <v>0</v>
      </c>
      <c r="I1265" s="48">
        <f>IF(Ações!$S1265&lt;0,"",Ações!$O1265*(1+Ações!$S1265))</f>
        <v>0</v>
      </c>
      <c r="J1265" s="49">
        <f>IFERROR(IF(Ações!$B1265="","",(VLOOKUP(Table_1[[#This Row],[AÇÕES]],'Dados Status Invest STOCKS'!A1251:AD1866,4)/Table_1[[#This Row],[LPA]]))/100,0)</f>
        <v>7.9372738238841986E-3</v>
      </c>
      <c r="K1265" s="64">
        <f>IFERROR(IF(Ações!$B1265="","",VLOOKUP(Table_1[[#This Row],[AÇÕES]],'Dados Status Invest STOCKS'!A1251:AD1866,2)),0)</f>
        <v>54.52</v>
      </c>
      <c r="L1265" s="65">
        <f>IFERROR(IF(Ações!$B1265="","",VLOOKUP(Table_1[[#This Row],[AÇÕES]],'Dados Status Invest STOCKS'!A1251:AD1866,3)/100),0)</f>
        <v>0</v>
      </c>
      <c r="M1265" s="66">
        <f>IFERROR(IF(Ações!$B1265="","",VLOOKUP(Table_1[[#This Row],[AÇÕES]],'Dados Status Invest STOCKS'!A1251:AD1866,28)),0)</f>
        <v>8.2899999999999991</v>
      </c>
      <c r="N1265" s="66">
        <f>IFERROR(IF(Ações!$B1265="","",VLOOKUP(Table_1[[#This Row],[AÇÕES]],'Dados Status Invest STOCKS'!A1251:AD1866,27)),0)</f>
        <v>12.86</v>
      </c>
      <c r="O1265" s="66">
        <f>IFERROR(IF(Ações!$L1265="","",Ações!$K1265*Ações!$L1265),0)</f>
        <v>0</v>
      </c>
      <c r="P1265" s="67">
        <f t="shared" si="19"/>
        <v>0.06</v>
      </c>
      <c r="Q1265" s="67">
        <f>IFERROR(Ações!$O1265/Ações!$M1265,0)</f>
        <v>0</v>
      </c>
      <c r="R1265" s="67">
        <f>IFERROR(IF(Ações!$B1265="","",VLOOKUP(Table_1[[#This Row],[AÇÕES]],'Dados Status Invest STOCKS'!A1251:AD1866,18)/100),0)</f>
        <v>0.64469999999999994</v>
      </c>
      <c r="S1265" s="65">
        <f>IFERROR(IF(Ações!$B1265="","",VLOOKUP(Table_1[[#This Row],[AÇÕES]],'Dados Status Invest STOCKS'!A1251:AD1866,25)/100),0)</f>
        <v>9.0800000000000006E-2</v>
      </c>
      <c r="T1265" s="67">
        <f>(1-Ações!$Q1265)*Ações!$R1265</f>
        <v>0.64469999999999994</v>
      </c>
      <c r="U1265" s="68">
        <f>IF(Ações!$S1265=0,Ações!$T1265,IF(Ações!$T1265=0,Ações!$S1265,AVERAGE(Ações!$S1265,Ações!$T1265)))</f>
        <v>0.36774999999999997</v>
      </c>
    </row>
    <row r="1266" spans="2:21" ht="15" customHeight="1" x14ac:dyDescent="0.2">
      <c r="B1266" s="63" t="str">
        <f>IFERROR('Dados Status Invest STOCKS'!A1253,"-")</f>
        <v>CTS</v>
      </c>
      <c r="C1266" s="45">
        <f>IFERROR((Ações!$D1266-Ações!$K1266)/Ações!$D1266,0)</f>
        <v>-11.765957446808514</v>
      </c>
      <c r="D1266" s="46">
        <f>(Ações!$O1266)/0.06</f>
        <v>2.6672499999999992</v>
      </c>
      <c r="E1266" s="47">
        <f>IFERROR((Ações!$F1266-Ações!$K1266)/Ações!$F1266,0)</f>
        <v>0</v>
      </c>
      <c r="F1266" s="46" t="str">
        <f>IF(OR(Ações!$N1266&lt;0,Ações!$M1266&lt;0),"",(22.5*Ações!$M1266*Ações!$N1266)^0.5)</f>
        <v/>
      </c>
      <c r="G1266" s="47">
        <f>IFERROR((Ações!$H1266-Ações!$K1266)/Ações!$H1266,0)</f>
        <v>50.23037997337147</v>
      </c>
      <c r="H1266" s="48">
        <f>IFERROR(Ações!$I1266/(Ações!$P1266-Table_1[[#This Row],[CAGR LUCRO 5A]]),0)</f>
        <v>-0.69164609370103403</v>
      </c>
      <c r="I1266" s="48">
        <f>IF(Ações!$S1266&lt;0,"",Ações!$O1266*(1+Ações!$S1266))</f>
        <v>0.22070426849999994</v>
      </c>
      <c r="J1266" s="49">
        <f>IFERROR(IF(Ações!$B1266="","",(VLOOKUP(Table_1[[#This Row],[AÇÕES]],'Dados Status Invest STOCKS'!A1252:AD1867,4)/Table_1[[#This Row],[LPA]]))/100,0)</f>
        <v>0.27151785714285714</v>
      </c>
      <c r="K1266" s="64">
        <f>IFERROR(IF(Ações!$B1266="","",VLOOKUP(Table_1[[#This Row],[AÇÕES]],'Dados Status Invest STOCKS'!A1252:AD1867,2)),0)</f>
        <v>34.049999999999997</v>
      </c>
      <c r="L1266" s="65">
        <f>IFERROR(IF(Ações!$B1266="","",VLOOKUP(Table_1[[#This Row],[AÇÕES]],'Dados Status Invest STOCKS'!A1252:AD1867,3)/100),0)</f>
        <v>4.6999999999999993E-3</v>
      </c>
      <c r="M1266" s="66">
        <f>IFERROR(IF(Ações!$B1266="","",VLOOKUP(Table_1[[#This Row],[AÇÕES]],'Dados Status Invest STOCKS'!A1252:AD1867,28)),0)</f>
        <v>-1.1200000000000001</v>
      </c>
      <c r="N1266" s="66">
        <f>IFERROR(IF(Ações!$B1266="","",VLOOKUP(Table_1[[#This Row],[AÇÕES]],'Dados Status Invest STOCKS'!A1252:AD1867,27)),0)</f>
        <v>14.19</v>
      </c>
      <c r="O1266" s="66">
        <f>IFERROR(IF(Ações!$L1266="","",Ações!$K1266*Ações!$L1266),0)</f>
        <v>0.16003499999999996</v>
      </c>
      <c r="P1266" s="67">
        <f t="shared" si="19"/>
        <v>0.06</v>
      </c>
      <c r="Q1266" s="67">
        <f>IFERROR(Ações!$O1266/Ações!$M1266,0)</f>
        <v>-0.1428883928571428</v>
      </c>
      <c r="R1266" s="67">
        <f>IFERROR(IF(Ações!$B1266="","",VLOOKUP(Table_1[[#This Row],[AÇÕES]],'Dados Status Invest STOCKS'!A1252:AD1867,18)/100),0)</f>
        <v>-7.8899999999999998E-2</v>
      </c>
      <c r="S1266" s="65">
        <f>IFERROR(IF(Ações!$B1266="","",VLOOKUP(Table_1[[#This Row],[AÇÕES]],'Dados Status Invest STOCKS'!A1252:AD1867,25)/100),0)</f>
        <v>0.37909999999999999</v>
      </c>
      <c r="T1266" s="67">
        <f>(1-Ações!$Q1266)*Ações!$R1266</f>
        <v>-9.0173894196428558E-2</v>
      </c>
      <c r="U1266" s="68">
        <f>IF(Ações!$S1266=0,Ações!$T1266,IF(Ações!$T1266=0,Ações!$S1266,AVERAGE(Ações!$S1266,Ações!$T1266)))</f>
        <v>0.14446305290178571</v>
      </c>
    </row>
    <row r="1267" spans="2:21" ht="15" customHeight="1" x14ac:dyDescent="0.2">
      <c r="B1267" s="63" t="str">
        <f>IFERROR('Dados Status Invest STOCKS'!A1254,"-")</f>
        <v>CTSH</v>
      </c>
      <c r="C1267" s="45">
        <f>IFERROR((Ações!$D1267-Ações!$K1267)/Ações!$D1267,0)</f>
        <v>-4.3097345132743365</v>
      </c>
      <c r="D1267" s="46">
        <f>(Ações!$O1267)/0.06</f>
        <v>16.027166666666666</v>
      </c>
      <c r="E1267" s="47">
        <f>IFERROR((Ações!$F1267-Ações!$K1267)/Ações!$F1267,0)</f>
        <v>-1.0253045991715641</v>
      </c>
      <c r="F1267" s="46">
        <f>IF(OR(Ações!$N1267&lt;0,Ações!$M1267&lt;0),"",(22.5*Ações!$M1267*Ações!$N1267)^0.5)</f>
        <v>42.018370982226337</v>
      </c>
      <c r="G1267" s="47">
        <f>IFERROR((Ações!$H1267-Ações!$K1267)/Ações!$H1267,0)</f>
        <v>0</v>
      </c>
      <c r="H1267" s="48">
        <f>IFERROR(Ações!$I1267/(Ações!$P1267-Table_1[[#This Row],[CAGR LUCRO 5A]]),0)</f>
        <v>0</v>
      </c>
      <c r="I1267" s="48" t="str">
        <f>IF(Ações!$S1267&lt;0,"",Ações!$O1267*(1+Ações!$S1267))</f>
        <v/>
      </c>
      <c r="J1267" s="49">
        <f>IFERROR(IF(Ações!$B1267="","",(VLOOKUP(Table_1[[#This Row],[AÇÕES]],'Dados Status Invest STOCKS'!A1253:AD1868,4)/Table_1[[#This Row],[LPA]]))/100,0)</f>
        <v>6.6694677871148467E-2</v>
      </c>
      <c r="K1267" s="64">
        <f>IFERROR(IF(Ações!$B1267="","",VLOOKUP(Table_1[[#This Row],[AÇÕES]],'Dados Status Invest STOCKS'!A1253:AD1868,2)),0)</f>
        <v>85.1</v>
      </c>
      <c r="L1267" s="65">
        <f>IFERROR(IF(Ações!$B1267="","",VLOOKUP(Table_1[[#This Row],[AÇÕES]],'Dados Status Invest STOCKS'!A1253:AD1868,3)/100),0)</f>
        <v>1.1299999999999999E-2</v>
      </c>
      <c r="M1267" s="66">
        <f>IFERROR(IF(Ações!$B1267="","",VLOOKUP(Table_1[[#This Row],[AÇÕES]],'Dados Status Invest STOCKS'!A1253:AD1868,28)),0)</f>
        <v>3.57</v>
      </c>
      <c r="N1267" s="66">
        <f>IFERROR(IF(Ações!$B1267="","",VLOOKUP(Table_1[[#This Row],[AÇÕES]],'Dados Status Invest STOCKS'!A1253:AD1868,27)),0)</f>
        <v>21.98</v>
      </c>
      <c r="O1267" s="66">
        <f>IFERROR(IF(Ações!$L1267="","",Ações!$K1267*Ações!$L1267),0)</f>
        <v>0.96162999999999987</v>
      </c>
      <c r="P1267" s="67">
        <f t="shared" si="19"/>
        <v>0.06</v>
      </c>
      <c r="Q1267" s="67">
        <f>IFERROR(Ações!$O1267/Ações!$M1267,0)</f>
        <v>0.26936414565826328</v>
      </c>
      <c r="R1267" s="67">
        <f>IFERROR(IF(Ações!$B1267="","",VLOOKUP(Table_1[[#This Row],[AÇÕES]],'Dados Status Invest STOCKS'!A1253:AD1868,18)/100),0)</f>
        <v>0.16260000000000002</v>
      </c>
      <c r="S1267" s="65">
        <f>IFERROR(IF(Ações!$B1267="","",VLOOKUP(Table_1[[#This Row],[AÇÕES]],'Dados Status Invest STOCKS'!A1253:AD1868,25)/100),0)</f>
        <v>-3.04E-2</v>
      </c>
      <c r="T1267" s="67">
        <f>(1-Ações!$Q1267)*Ações!$R1267</f>
        <v>0.11880138991596641</v>
      </c>
      <c r="U1267" s="68">
        <f>IF(Ações!$S1267=0,Ações!$T1267,IF(Ações!$T1267=0,Ações!$S1267,AVERAGE(Ações!$S1267,Ações!$T1267)))</f>
        <v>4.4200694957983205E-2</v>
      </c>
    </row>
    <row r="1268" spans="2:21" ht="15" customHeight="1" x14ac:dyDescent="0.2">
      <c r="B1268" s="63" t="str">
        <f>IFERROR('Dados Status Invest STOCKS'!A1255,"-")</f>
        <v>CTSO</v>
      </c>
      <c r="C1268" s="45">
        <f>IFERROR((Ações!$D1268-Ações!$K1268)/Ações!$D1268,0)</f>
        <v>0</v>
      </c>
      <c r="D1268" s="46">
        <f>(Ações!$O1268)/0.06</f>
        <v>0</v>
      </c>
      <c r="E1268" s="47">
        <f>IFERROR((Ações!$F1268-Ações!$K1268)/Ações!$F1268,0)</f>
        <v>0</v>
      </c>
      <c r="F1268" s="46" t="str">
        <f>IF(OR(Ações!$N1268&lt;0,Ações!$M1268&lt;0),"",(22.5*Ações!$M1268*Ações!$N1268)^0.5)</f>
        <v/>
      </c>
      <c r="G1268" s="47">
        <f>IFERROR((Ações!$H1268-Ações!$K1268)/Ações!$H1268,0)</f>
        <v>0</v>
      </c>
      <c r="H1268" s="48">
        <f>IFERROR(Ações!$I1268/(Ações!$P1268-Table_1[[#This Row],[CAGR LUCRO 5A]]),0)</f>
        <v>0</v>
      </c>
      <c r="I1268" s="48">
        <f>IF(Ações!$S1268&lt;0,"",Ações!$O1268*(1+Ações!$S1268))</f>
        <v>0</v>
      </c>
      <c r="J1268" s="49">
        <f>IFERROR(IF(Ações!$B1268="","",(VLOOKUP(Table_1[[#This Row],[AÇÕES]],'Dados Status Invest STOCKS'!A1254:AD1869,4)/Table_1[[#This Row],[LPA]]))/100,0)</f>
        <v>0.27945945945945949</v>
      </c>
      <c r="K1268" s="64">
        <f>IFERROR(IF(Ações!$B1268="","",VLOOKUP(Table_1[[#This Row],[AÇÕES]],'Dados Status Invest STOCKS'!A1254:AD1869,2)),0)</f>
        <v>3.79</v>
      </c>
      <c r="L1268" s="65">
        <f>IFERROR(IF(Ações!$B1268="","",VLOOKUP(Table_1[[#This Row],[AÇÕES]],'Dados Status Invest STOCKS'!A1254:AD1869,3)/100),0)</f>
        <v>0</v>
      </c>
      <c r="M1268" s="66">
        <f>IFERROR(IF(Ações!$B1268="","",VLOOKUP(Table_1[[#This Row],[AÇÕES]],'Dados Status Invest STOCKS'!A1254:AD1869,28)),0)</f>
        <v>-0.37</v>
      </c>
      <c r="N1268" s="66">
        <f>IFERROR(IF(Ações!$B1268="","",VLOOKUP(Table_1[[#This Row],[AÇÕES]],'Dados Status Invest STOCKS'!A1254:AD1869,27)),0)</f>
        <v>1.62</v>
      </c>
      <c r="O1268" s="66">
        <f>IFERROR(IF(Ações!$L1268="","",Ações!$K1268*Ações!$L1268),0)</f>
        <v>0</v>
      </c>
      <c r="P1268" s="67">
        <f t="shared" si="19"/>
        <v>0.06</v>
      </c>
      <c r="Q1268" s="67">
        <f>IFERROR(Ações!$O1268/Ações!$M1268,0)</f>
        <v>0</v>
      </c>
      <c r="R1268" s="67">
        <f>IFERROR(IF(Ações!$B1268="","",VLOOKUP(Table_1[[#This Row],[AÇÕES]],'Dados Status Invest STOCKS'!A1254:AD1869,18)/100),0)</f>
        <v>-0.22559999999999999</v>
      </c>
      <c r="S1268" s="65">
        <f>IFERROR(IF(Ações!$B1268="","",VLOOKUP(Table_1[[#This Row],[AÇÕES]],'Dados Status Invest STOCKS'!A1254:AD1869,25)/100),0)</f>
        <v>0</v>
      </c>
      <c r="T1268" s="67">
        <f>(1-Ações!$Q1268)*Ações!$R1268</f>
        <v>-0.22559999999999999</v>
      </c>
      <c r="U1268" s="68">
        <f>IF(Ações!$S1268=0,Ações!$T1268,IF(Ações!$T1268=0,Ações!$S1268,AVERAGE(Ações!$S1268,Ações!$T1268)))</f>
        <v>-0.22559999999999999</v>
      </c>
    </row>
    <row r="1269" spans="2:21" ht="15" customHeight="1" x14ac:dyDescent="0.2">
      <c r="B1269" s="63" t="str">
        <f>IFERROR('Dados Status Invest STOCKS'!A1256,"-")</f>
        <v>CTVA</v>
      </c>
      <c r="C1269" s="45">
        <f>IFERROR((Ações!$D1269-Ações!$K1269)/Ações!$D1269,0)</f>
        <v>-4.1282051282051286</v>
      </c>
      <c r="D1269" s="46">
        <f>(Ações!$O1269)/0.06</f>
        <v>8.983649999999999</v>
      </c>
      <c r="E1269" s="47">
        <f>IFERROR((Ações!$F1269-Ações!$K1269)/Ações!$F1269,0)</f>
        <v>-0.11142401146483398</v>
      </c>
      <c r="F1269" s="46">
        <f>IF(OR(Ações!$N1269&lt;0,Ações!$M1269&lt;0),"",(22.5*Ações!$M1269*Ações!$N1269)^0.5)</f>
        <v>41.451326878641652</v>
      </c>
      <c r="G1269" s="47">
        <f>IFERROR((Ações!$H1269-Ações!$K1269)/Ações!$H1269,0)</f>
        <v>-4.1282051282051286</v>
      </c>
      <c r="H1269" s="48">
        <f>IFERROR(Ações!$I1269/(Ações!$P1269-Table_1[[#This Row],[CAGR LUCRO 5A]]),0)</f>
        <v>8.983649999999999</v>
      </c>
      <c r="I1269" s="48">
        <f>IF(Ações!$S1269&lt;0,"",Ações!$O1269*(1+Ações!$S1269))</f>
        <v>0.53901899999999991</v>
      </c>
      <c r="J1269" s="49">
        <f>IFERROR(IF(Ações!$B1269="","",(VLOOKUP(Table_1[[#This Row],[AÇÕES]],'Dados Status Invest STOCKS'!A1255:AD1870,4)/Table_1[[#This Row],[LPA]]))/100,0)</f>
        <v>9.0933333333333338E-2</v>
      </c>
      <c r="K1269" s="64">
        <f>IFERROR(IF(Ações!$B1269="","",VLOOKUP(Table_1[[#This Row],[AÇÕES]],'Dados Status Invest STOCKS'!A1255:AD1870,2)),0)</f>
        <v>46.07</v>
      </c>
      <c r="L1269" s="65">
        <f>IFERROR(IF(Ações!$B1269="","",VLOOKUP(Table_1[[#This Row],[AÇÕES]],'Dados Status Invest STOCKS'!A1255:AD1870,3)/100),0)</f>
        <v>1.1699999999999999E-2</v>
      </c>
      <c r="M1269" s="66">
        <f>IFERROR(IF(Ações!$B1269="","",VLOOKUP(Table_1[[#This Row],[AÇÕES]],'Dados Status Invest STOCKS'!A1255:AD1870,28)),0)</f>
        <v>2.25</v>
      </c>
      <c r="N1269" s="66">
        <f>IFERROR(IF(Ações!$B1269="","",VLOOKUP(Table_1[[#This Row],[AÇÕES]],'Dados Status Invest STOCKS'!A1255:AD1870,27)),0)</f>
        <v>33.94</v>
      </c>
      <c r="O1269" s="66">
        <f>IFERROR(IF(Ações!$L1269="","",Ações!$K1269*Ações!$L1269),0)</f>
        <v>0.53901899999999991</v>
      </c>
      <c r="P1269" s="67">
        <f t="shared" si="19"/>
        <v>0.06</v>
      </c>
      <c r="Q1269" s="67">
        <f>IFERROR(Ações!$O1269/Ações!$M1269,0)</f>
        <v>0.23956399999999997</v>
      </c>
      <c r="R1269" s="67">
        <f>IFERROR(IF(Ações!$B1269="","",VLOOKUP(Table_1[[#This Row],[AÇÕES]],'Dados Status Invest STOCKS'!A1255:AD1870,18)/100),0)</f>
        <v>6.6299999999999998E-2</v>
      </c>
      <c r="S1269" s="65">
        <f>IFERROR(IF(Ações!$B1269="","",VLOOKUP(Table_1[[#This Row],[AÇÕES]],'Dados Status Invest STOCKS'!A1255:AD1870,25)/100),0)</f>
        <v>0</v>
      </c>
      <c r="T1269" s="67">
        <f>(1-Ações!$Q1269)*Ações!$R1269</f>
        <v>5.0416906800000001E-2</v>
      </c>
      <c r="U1269" s="68">
        <f>IF(Ações!$S1269=0,Ações!$T1269,IF(Ações!$T1269=0,Ações!$S1269,AVERAGE(Ações!$S1269,Ações!$T1269)))</f>
        <v>5.0416906800000001E-2</v>
      </c>
    </row>
    <row r="1270" spans="2:21" ht="15" customHeight="1" x14ac:dyDescent="0.2">
      <c r="B1270" s="63" t="str">
        <f>IFERROR('Dados Status Invest STOCKS'!A1257,"-")</f>
        <v>CTXR</v>
      </c>
      <c r="C1270" s="45">
        <f>IFERROR((Ações!$D1270-Ações!$K1270)/Ações!$D1270,0)</f>
        <v>0</v>
      </c>
      <c r="D1270" s="46">
        <f>(Ações!$O1270)/0.06</f>
        <v>0</v>
      </c>
      <c r="E1270" s="47">
        <f>IFERROR((Ações!$F1270-Ações!$K1270)/Ações!$F1270,0)</f>
        <v>0</v>
      </c>
      <c r="F1270" s="46" t="str">
        <f>IF(OR(Ações!$N1270&lt;0,Ações!$M1270&lt;0),"",(22.5*Ações!$M1270*Ações!$N1270)^0.5)</f>
        <v/>
      </c>
      <c r="G1270" s="47">
        <f>IFERROR((Ações!$H1270-Ações!$K1270)/Ações!$H1270,0)</f>
        <v>0</v>
      </c>
      <c r="H1270" s="48">
        <f>IFERROR(Ações!$I1270/(Ações!$P1270-Table_1[[#This Row],[CAGR LUCRO 5A]]),0)</f>
        <v>0</v>
      </c>
      <c r="I1270" s="48">
        <f>IF(Ações!$S1270&lt;0,"",Ações!$O1270*(1+Ações!$S1270))</f>
        <v>0</v>
      </c>
      <c r="J1270" s="49">
        <f>IFERROR(IF(Ações!$B1270="","",(VLOOKUP(Table_1[[#This Row],[AÇÕES]],'Dados Status Invest STOCKS'!A1256:AD1871,4)/Table_1[[#This Row],[LPA]]))/100,0)</f>
        <v>0.56999999999999995</v>
      </c>
      <c r="K1270" s="64">
        <f>IFERROR(IF(Ações!$B1270="","",VLOOKUP(Table_1[[#This Row],[AÇÕES]],'Dados Status Invest STOCKS'!A1256:AD1871,2)),0)</f>
        <v>1.44</v>
      </c>
      <c r="L1270" s="65">
        <f>IFERROR(IF(Ações!$B1270="","",VLOOKUP(Table_1[[#This Row],[AÇÕES]],'Dados Status Invest STOCKS'!A1256:AD1871,3)/100),0)</f>
        <v>0</v>
      </c>
      <c r="M1270" s="66">
        <f>IFERROR(IF(Ações!$B1270="","",VLOOKUP(Table_1[[#This Row],[AÇÕES]],'Dados Status Invest STOCKS'!A1256:AD1871,28)),0)</f>
        <v>-0.16</v>
      </c>
      <c r="N1270" s="66">
        <f>IFERROR(IF(Ações!$B1270="","",VLOOKUP(Table_1[[#This Row],[AÇÕES]],'Dados Status Invest STOCKS'!A1256:AD1871,27)),0)</f>
        <v>0.91</v>
      </c>
      <c r="O1270" s="66">
        <f>IFERROR(IF(Ações!$L1270="","",Ações!$K1270*Ações!$L1270),0)</f>
        <v>0</v>
      </c>
      <c r="P1270" s="67">
        <f t="shared" si="19"/>
        <v>0.06</v>
      </c>
      <c r="Q1270" s="67">
        <f>IFERROR(Ações!$O1270/Ações!$M1270,0)</f>
        <v>0</v>
      </c>
      <c r="R1270" s="67">
        <f>IFERROR(IF(Ações!$B1270="","",VLOOKUP(Table_1[[#This Row],[AÇÕES]],'Dados Status Invest STOCKS'!A1256:AD1871,18)/100),0)</f>
        <v>-0.1744</v>
      </c>
      <c r="S1270" s="65">
        <f>IFERROR(IF(Ações!$B1270="","",VLOOKUP(Table_1[[#This Row],[AÇÕES]],'Dados Status Invest STOCKS'!A1256:AD1871,25)/100),0)</f>
        <v>0</v>
      </c>
      <c r="T1270" s="67">
        <f>(1-Ações!$Q1270)*Ações!$R1270</f>
        <v>-0.1744</v>
      </c>
      <c r="U1270" s="68">
        <f>IF(Ações!$S1270=0,Ações!$T1270,IF(Ações!$T1270=0,Ações!$S1270,AVERAGE(Ações!$S1270,Ações!$T1270)))</f>
        <v>-0.1744</v>
      </c>
    </row>
    <row r="1271" spans="2:21" ht="15" customHeight="1" x14ac:dyDescent="0.2">
      <c r="B1271" s="63" t="str">
        <f>IFERROR('Dados Status Invest STOCKS'!A1258,"-")</f>
        <v>CTXRW</v>
      </c>
      <c r="C1271" s="45">
        <f>IFERROR((Ações!$D1271-Ações!$K1271)/Ações!$D1271,0)</f>
        <v>0</v>
      </c>
      <c r="D1271" s="46">
        <f>(Ações!$O1271)/0.06</f>
        <v>0</v>
      </c>
      <c r="E1271" s="47">
        <f>IFERROR((Ações!$F1271-Ações!$K1271)/Ações!$F1271,0)</f>
        <v>0</v>
      </c>
      <c r="F1271" s="46" t="str">
        <f>IF(OR(Ações!$N1271&lt;0,Ações!$M1271&lt;0),"",(22.5*Ações!$M1271*Ações!$N1271)^0.5)</f>
        <v/>
      </c>
      <c r="G1271" s="47">
        <f>IFERROR((Ações!$H1271-Ações!$K1271)/Ações!$H1271,0)</f>
        <v>0</v>
      </c>
      <c r="H1271" s="48">
        <f>IFERROR(Ações!$I1271/(Ações!$P1271-Table_1[[#This Row],[CAGR LUCRO 5A]]),0)</f>
        <v>0</v>
      </c>
      <c r="I1271" s="48">
        <f>IF(Ações!$S1271&lt;0,"",Ações!$O1271*(1+Ações!$S1271))</f>
        <v>0</v>
      </c>
      <c r="J1271" s="49">
        <f>IFERROR(IF(Ações!$B1271="","",(VLOOKUP(Table_1[[#This Row],[AÇÕES]],'Dados Status Invest STOCKS'!A1257:AD1872,4)/Table_1[[#This Row],[LPA]]))/100,0)</f>
        <v>0.17812500000000001</v>
      </c>
      <c r="K1271" s="64">
        <f>IFERROR(IF(Ações!$B1271="","",VLOOKUP(Table_1[[#This Row],[AÇÕES]],'Dados Status Invest STOCKS'!A1257:AD1872,2)),0)</f>
        <v>0.45</v>
      </c>
      <c r="L1271" s="65">
        <f>IFERROR(IF(Ações!$B1271="","",VLOOKUP(Table_1[[#This Row],[AÇÕES]],'Dados Status Invest STOCKS'!A1257:AD1872,3)/100),0)</f>
        <v>0</v>
      </c>
      <c r="M1271" s="66">
        <f>IFERROR(IF(Ações!$B1271="","",VLOOKUP(Table_1[[#This Row],[AÇÕES]],'Dados Status Invest STOCKS'!A1257:AD1872,28)),0)</f>
        <v>-0.16</v>
      </c>
      <c r="N1271" s="66">
        <f>IFERROR(IF(Ações!$B1271="","",VLOOKUP(Table_1[[#This Row],[AÇÕES]],'Dados Status Invest STOCKS'!A1257:AD1872,27)),0)</f>
        <v>0.91</v>
      </c>
      <c r="O1271" s="66">
        <f>IFERROR(IF(Ações!$L1271="","",Ações!$K1271*Ações!$L1271),0)</f>
        <v>0</v>
      </c>
      <c r="P1271" s="67">
        <f t="shared" si="19"/>
        <v>0.06</v>
      </c>
      <c r="Q1271" s="67">
        <f>IFERROR(Ações!$O1271/Ações!$M1271,0)</f>
        <v>0</v>
      </c>
      <c r="R1271" s="67">
        <f>IFERROR(IF(Ações!$B1271="","",VLOOKUP(Table_1[[#This Row],[AÇÕES]],'Dados Status Invest STOCKS'!A1257:AD1872,18)/100),0)</f>
        <v>-0.1744</v>
      </c>
      <c r="S1271" s="65">
        <f>IFERROR(IF(Ações!$B1271="","",VLOOKUP(Table_1[[#This Row],[AÇÕES]],'Dados Status Invest STOCKS'!A1257:AD1872,25)/100),0)</f>
        <v>0</v>
      </c>
      <c r="T1271" s="67">
        <f>(1-Ações!$Q1271)*Ações!$R1271</f>
        <v>-0.1744</v>
      </c>
      <c r="U1271" s="68">
        <f>IF(Ações!$S1271=0,Ações!$T1271,IF(Ações!$T1271=0,Ações!$S1271,AVERAGE(Ações!$S1271,Ações!$T1271)))</f>
        <v>-0.1744</v>
      </c>
    </row>
    <row r="1272" spans="2:21" ht="15" customHeight="1" x14ac:dyDescent="0.2">
      <c r="B1272" s="63" t="str">
        <f>IFERROR('Dados Status Invest STOCKS'!A1259,"-")</f>
        <v>CTXS</v>
      </c>
      <c r="C1272" s="45">
        <f>IFERROR((Ações!$D1272-Ações!$K1272)/Ações!$D1272,0)</f>
        <v>-3.3165467625899279</v>
      </c>
      <c r="D1272" s="46">
        <f>(Ações!$O1272)/0.06</f>
        <v>24.635433333333335</v>
      </c>
      <c r="E1272" s="47">
        <f>IFERROR((Ações!$F1272-Ações!$K1272)/Ações!$F1272,0)</f>
        <v>-6.8511996704954949</v>
      </c>
      <c r="F1272" s="46">
        <f>IF(OR(Ações!$N1272&lt;0,Ações!$M1272&lt;0),"",(22.5*Ações!$M1272*Ações!$N1272)^0.5)</f>
        <v>13.544426898174761</v>
      </c>
      <c r="G1272" s="47">
        <f>IFERROR((Ações!$H1272-Ações!$K1272)/Ações!$H1272,0)</f>
        <v>3.3440223818025081</v>
      </c>
      <c r="H1272" s="48">
        <f>IFERROR(Ações!$I1272/(Ações!$P1272-Table_1[[#This Row],[CAGR LUCRO 5A]]),0)</f>
        <v>-45.366461014005587</v>
      </c>
      <c r="I1272" s="48">
        <f>IF(Ações!$S1272&lt;0,"",Ações!$O1272*(1+Ações!$S1272))</f>
        <v>1.6195826581999999</v>
      </c>
      <c r="J1272" s="49">
        <f>IFERROR(IF(Ações!$B1272="","",(VLOOKUP(Table_1[[#This Row],[AÇÕES]],'Dados Status Invest STOCKS'!A1258:AD1873,4)/Table_1[[#This Row],[LPA]]))/100,0)</f>
        <v>0.16488188976377952</v>
      </c>
      <c r="K1272" s="64">
        <f>IFERROR(IF(Ações!$B1272="","",VLOOKUP(Table_1[[#This Row],[AÇÕES]],'Dados Status Invest STOCKS'!A1258:AD1873,2)),0)</f>
        <v>106.34</v>
      </c>
      <c r="L1272" s="65">
        <f>IFERROR(IF(Ações!$B1272="","",VLOOKUP(Table_1[[#This Row],[AÇÕES]],'Dados Status Invest STOCKS'!A1258:AD1873,3)/100),0)</f>
        <v>1.3899999999999999E-2</v>
      </c>
      <c r="M1272" s="66">
        <f>IFERROR(IF(Ações!$B1272="","",VLOOKUP(Table_1[[#This Row],[AÇÕES]],'Dados Status Invest STOCKS'!A1258:AD1873,28)),0)</f>
        <v>2.54</v>
      </c>
      <c r="N1272" s="66">
        <f>IFERROR(IF(Ações!$B1272="","",VLOOKUP(Table_1[[#This Row],[AÇÕES]],'Dados Status Invest STOCKS'!A1258:AD1873,27)),0)</f>
        <v>3.21</v>
      </c>
      <c r="O1272" s="66">
        <f>IFERROR(IF(Ações!$L1272="","",Ações!$K1272*Ações!$L1272),0)</f>
        <v>1.4781260000000001</v>
      </c>
      <c r="P1272" s="67">
        <f t="shared" si="19"/>
        <v>0.06</v>
      </c>
      <c r="Q1272" s="67">
        <f>IFERROR(Ações!$O1272/Ações!$M1272,0)</f>
        <v>0.58193937007874019</v>
      </c>
      <c r="R1272" s="67">
        <f>IFERROR(IF(Ações!$B1272="","",VLOOKUP(Table_1[[#This Row],[AÇÕES]],'Dados Status Invest STOCKS'!A1258:AD1873,18)/100),0)</f>
        <v>0.79220000000000002</v>
      </c>
      <c r="S1272" s="65">
        <f>IFERROR(IF(Ações!$B1272="","",VLOOKUP(Table_1[[#This Row],[AÇÕES]],'Dados Status Invest STOCKS'!A1258:AD1873,25)/100),0)</f>
        <v>9.5700000000000007E-2</v>
      </c>
      <c r="T1272" s="67">
        <f>(1-Ações!$Q1272)*Ações!$R1272</f>
        <v>0.33118763102362203</v>
      </c>
      <c r="U1272" s="68">
        <f>IF(Ações!$S1272=0,Ações!$T1272,IF(Ações!$T1272=0,Ações!$S1272,AVERAGE(Ações!$S1272,Ações!$T1272)))</f>
        <v>0.21344381551181102</v>
      </c>
    </row>
    <row r="1273" spans="2:21" ht="15" customHeight="1" x14ac:dyDescent="0.2">
      <c r="B1273" s="63" t="str">
        <f>IFERROR('Dados Status Invest STOCKS'!A1260,"-")</f>
        <v>CUB</v>
      </c>
      <c r="C1273" s="45">
        <f>IFERROR((Ações!$D1273-Ações!$K1273)/Ações!$D1273,0)</f>
        <v>-32.333333333333329</v>
      </c>
      <c r="D1273" s="46">
        <f>(Ações!$O1273)/0.06</f>
        <v>2.2500000000000004</v>
      </c>
      <c r="E1273" s="47">
        <f>IFERROR((Ações!$F1273-Ações!$K1273)/Ações!$F1273,0)</f>
        <v>-4.9706866264092753</v>
      </c>
      <c r="F1273" s="46">
        <f>IF(OR(Ações!$N1273&lt;0,Ações!$M1273&lt;0),"",(22.5*Ações!$M1273*Ações!$N1273)^0.5)</f>
        <v>12.561369352104888</v>
      </c>
      <c r="G1273" s="47">
        <f>IFERROR((Ações!$H1273-Ações!$K1273)/Ações!$H1273,0)</f>
        <v>-32.333333333333329</v>
      </c>
      <c r="H1273" s="48">
        <f>IFERROR(Ações!$I1273/(Ações!$P1273-Table_1[[#This Row],[CAGR LUCRO 5A]]),0)</f>
        <v>2.2500000000000004</v>
      </c>
      <c r="I1273" s="48">
        <f>IF(Ações!$S1273&lt;0,"",Ações!$O1273*(1+Ações!$S1273))</f>
        <v>0.13500000000000001</v>
      </c>
      <c r="J1273" s="49">
        <f>IFERROR(IF(Ações!$B1273="","",(VLOOKUP(Table_1[[#This Row],[AÇÕES]],'Dados Status Invest STOCKS'!A1259:AD1874,4)/Table_1[[#This Row],[LPA]]))/100,0)</f>
        <v>13.2925</v>
      </c>
      <c r="K1273" s="64">
        <f>IFERROR(IF(Ações!$B1273="","",VLOOKUP(Table_1[[#This Row],[AÇÕES]],'Dados Status Invest STOCKS'!A1259:AD1874,2)),0)</f>
        <v>75</v>
      </c>
      <c r="L1273" s="65">
        <f>IFERROR(IF(Ações!$B1273="","",VLOOKUP(Table_1[[#This Row],[AÇÕES]],'Dados Status Invest STOCKS'!A1259:AD1874,3)/100),0)</f>
        <v>1.8E-3</v>
      </c>
      <c r="M1273" s="66">
        <f>IFERROR(IF(Ações!$B1273="","",VLOOKUP(Table_1[[#This Row],[AÇÕES]],'Dados Status Invest STOCKS'!A1259:AD1874,28)),0)</f>
        <v>0.24</v>
      </c>
      <c r="N1273" s="66">
        <f>IFERROR(IF(Ações!$B1273="","",VLOOKUP(Table_1[[#This Row],[AÇÕES]],'Dados Status Invest STOCKS'!A1259:AD1874,27)),0)</f>
        <v>29.22</v>
      </c>
      <c r="O1273" s="66">
        <f>IFERROR(IF(Ações!$L1273="","",Ações!$K1273*Ações!$L1273),0)</f>
        <v>0.13500000000000001</v>
      </c>
      <c r="P1273" s="67">
        <f t="shared" si="19"/>
        <v>0.06</v>
      </c>
      <c r="Q1273" s="67">
        <f>IFERROR(Ações!$O1273/Ações!$M1273,0)</f>
        <v>0.56250000000000011</v>
      </c>
      <c r="R1273" s="67">
        <f>IFERROR(IF(Ações!$B1273="","",VLOOKUP(Table_1[[#This Row],[AÇÕES]],'Dados Status Invest STOCKS'!A1259:AD1874,18)/100),0)</f>
        <v>8.0000000000000002E-3</v>
      </c>
      <c r="S1273" s="65">
        <f>IFERROR(IF(Ações!$B1273="","",VLOOKUP(Table_1[[#This Row],[AÇÕES]],'Dados Status Invest STOCKS'!A1259:AD1874,25)/100),0)</f>
        <v>0</v>
      </c>
      <c r="T1273" s="67">
        <f>(1-Ações!$Q1273)*Ações!$R1273</f>
        <v>3.4999999999999992E-3</v>
      </c>
      <c r="U1273" s="68">
        <f>IF(Ações!$S1273=0,Ações!$T1273,IF(Ações!$T1273=0,Ações!$S1273,AVERAGE(Ações!$S1273,Ações!$T1273)))</f>
        <v>3.4999999999999992E-3</v>
      </c>
    </row>
    <row r="1274" spans="2:21" ht="15" customHeight="1" x14ac:dyDescent="0.2">
      <c r="B1274" s="63" t="str">
        <f>IFERROR('Dados Status Invest STOCKS'!A1261,"-")</f>
        <v>CUBB</v>
      </c>
      <c r="C1274" s="45">
        <f>IFERROR((Ações!$D1274-Ações!$K1274)/Ações!$D1274,0)</f>
        <v>0</v>
      </c>
      <c r="D1274" s="46">
        <f>(Ações!$O1274)/0.06</f>
        <v>0</v>
      </c>
      <c r="E1274" s="47">
        <f>IFERROR((Ações!$F1274-Ações!$K1274)/Ações!$F1274,0)</f>
        <v>0.68441191082690123</v>
      </c>
      <c r="F1274" s="46">
        <f>IF(OR(Ações!$N1274&lt;0,Ações!$M1274&lt;0),"",(22.5*Ações!$M1274*Ações!$N1274)^0.5)</f>
        <v>83.653347213366189</v>
      </c>
      <c r="G1274" s="47">
        <f>IFERROR((Ações!$H1274-Ações!$K1274)/Ações!$H1274,0)</f>
        <v>0</v>
      </c>
      <c r="H1274" s="48">
        <f>IFERROR(Ações!$I1274/(Ações!$P1274-Table_1[[#This Row],[CAGR LUCRO 5A]]),0)</f>
        <v>0</v>
      </c>
      <c r="I1274" s="48">
        <f>IF(Ações!$S1274&lt;0,"",Ações!$O1274*(1+Ações!$S1274))</f>
        <v>0</v>
      </c>
      <c r="J1274" s="49">
        <f>IFERROR(IF(Ações!$B1274="","",(VLOOKUP(Table_1[[#This Row],[AÇÕES]],'Dados Status Invest STOCKS'!A1260:AD1875,4)/Table_1[[#This Row],[LPA]]))/100,0)</f>
        <v>4.2802547770700635E-3</v>
      </c>
      <c r="K1274" s="64">
        <f>IFERROR(IF(Ações!$B1274="","",VLOOKUP(Table_1[[#This Row],[AÇÕES]],'Dados Status Invest STOCKS'!A1260:AD1875,2)),0)</f>
        <v>26.4</v>
      </c>
      <c r="L1274" s="65">
        <f>IFERROR(IF(Ações!$B1274="","",VLOOKUP(Table_1[[#This Row],[AÇÕES]],'Dados Status Invest STOCKS'!A1260:AD1875,3)/100),0)</f>
        <v>0</v>
      </c>
      <c r="M1274" s="66">
        <f>IFERROR(IF(Ações!$B1274="","",VLOOKUP(Table_1[[#This Row],[AÇÕES]],'Dados Status Invest STOCKS'!A1260:AD1875,28)),0)</f>
        <v>7.85</v>
      </c>
      <c r="N1274" s="66">
        <f>IFERROR(IF(Ações!$B1274="","",VLOOKUP(Table_1[[#This Row],[AÇÕES]],'Dados Status Invest STOCKS'!A1260:AD1875,27)),0)</f>
        <v>39.619999999999997</v>
      </c>
      <c r="O1274" s="66">
        <f>IFERROR(IF(Ações!$L1274="","",Ações!$K1274*Ações!$L1274),0)</f>
        <v>0</v>
      </c>
      <c r="P1274" s="67">
        <f t="shared" si="19"/>
        <v>0.06</v>
      </c>
      <c r="Q1274" s="67">
        <f>IFERROR(Ações!$O1274/Ações!$M1274,0)</f>
        <v>0</v>
      </c>
      <c r="R1274" s="67">
        <f>IFERROR(IF(Ações!$B1274="","",VLOOKUP(Table_1[[#This Row],[AÇÕES]],'Dados Status Invest STOCKS'!A1260:AD1875,18)/100),0)</f>
        <v>0.19800000000000001</v>
      </c>
      <c r="S1274" s="65">
        <f>IFERROR(IF(Ações!$B1274="","",VLOOKUP(Table_1[[#This Row],[AÇÕES]],'Dados Status Invest STOCKS'!A1260:AD1875,25)/100),0)</f>
        <v>0.18770000000000001</v>
      </c>
      <c r="T1274" s="67">
        <f>(1-Ações!$Q1274)*Ações!$R1274</f>
        <v>0.19800000000000001</v>
      </c>
      <c r="U1274" s="68">
        <f>IF(Ações!$S1274=0,Ações!$T1274,IF(Ações!$T1274=0,Ações!$S1274,AVERAGE(Ações!$S1274,Ações!$T1274)))</f>
        <v>0.19285000000000002</v>
      </c>
    </row>
    <row r="1275" spans="2:21" ht="15" customHeight="1" x14ac:dyDescent="0.2">
      <c r="B1275" s="63" t="str">
        <f>IFERROR('Dados Status Invest STOCKS'!A1262,"-")</f>
        <v>CUBI</v>
      </c>
      <c r="C1275" s="45">
        <f>IFERROR((Ações!$D1275-Ações!$K1275)/Ações!$D1275,0)</f>
        <v>0</v>
      </c>
      <c r="D1275" s="46">
        <f>(Ações!$O1275)/0.06</f>
        <v>0</v>
      </c>
      <c r="E1275" s="47">
        <f>IFERROR((Ações!$F1275-Ações!$K1275)/Ações!$F1275,0)</f>
        <v>0.25705304007166341</v>
      </c>
      <c r="F1275" s="46">
        <f>IF(OR(Ações!$N1275&lt;0,Ações!$M1275&lt;0),"",(22.5*Ações!$M1275*Ações!$N1275)^0.5)</f>
        <v>83.653347213366189</v>
      </c>
      <c r="G1275" s="47">
        <f>IFERROR((Ações!$H1275-Ações!$K1275)/Ações!$H1275,0)</f>
        <v>0</v>
      </c>
      <c r="H1275" s="48">
        <f>IFERROR(Ações!$I1275/(Ações!$P1275-Table_1[[#This Row],[CAGR LUCRO 5A]]),0)</f>
        <v>0</v>
      </c>
      <c r="I1275" s="48">
        <f>IF(Ações!$S1275&lt;0,"",Ações!$O1275*(1+Ações!$S1275))</f>
        <v>0</v>
      </c>
      <c r="J1275" s="49">
        <f>IFERROR(IF(Ações!$B1275="","",(VLOOKUP(Table_1[[#This Row],[AÇÕES]],'Dados Status Invest STOCKS'!A1261:AD1876,4)/Table_1[[#This Row],[LPA]]))/100,0)</f>
        <v>1.0089171974522294E-2</v>
      </c>
      <c r="K1275" s="64">
        <f>IFERROR(IF(Ações!$B1275="","",VLOOKUP(Table_1[[#This Row],[AÇÕES]],'Dados Status Invest STOCKS'!A1261:AD1876,2)),0)</f>
        <v>62.15</v>
      </c>
      <c r="L1275" s="65">
        <f>IFERROR(IF(Ações!$B1275="","",VLOOKUP(Table_1[[#This Row],[AÇÕES]],'Dados Status Invest STOCKS'!A1261:AD1876,3)/100),0)</f>
        <v>0</v>
      </c>
      <c r="M1275" s="66">
        <f>IFERROR(IF(Ações!$B1275="","",VLOOKUP(Table_1[[#This Row],[AÇÕES]],'Dados Status Invest STOCKS'!A1261:AD1876,28)),0)</f>
        <v>7.85</v>
      </c>
      <c r="N1275" s="66">
        <f>IFERROR(IF(Ações!$B1275="","",VLOOKUP(Table_1[[#This Row],[AÇÕES]],'Dados Status Invest STOCKS'!A1261:AD1876,27)),0)</f>
        <v>39.619999999999997</v>
      </c>
      <c r="O1275" s="66">
        <f>IFERROR(IF(Ações!$L1275="","",Ações!$K1275*Ações!$L1275),0)</f>
        <v>0</v>
      </c>
      <c r="P1275" s="67">
        <f t="shared" si="19"/>
        <v>0.06</v>
      </c>
      <c r="Q1275" s="67">
        <f>IFERROR(Ações!$O1275/Ações!$M1275,0)</f>
        <v>0</v>
      </c>
      <c r="R1275" s="67">
        <f>IFERROR(IF(Ações!$B1275="","",VLOOKUP(Table_1[[#This Row],[AÇÕES]],'Dados Status Invest STOCKS'!A1261:AD1876,18)/100),0)</f>
        <v>0.19800000000000001</v>
      </c>
      <c r="S1275" s="65">
        <f>IFERROR(IF(Ações!$B1275="","",VLOOKUP(Table_1[[#This Row],[AÇÕES]],'Dados Status Invest STOCKS'!A1261:AD1876,25)/100),0)</f>
        <v>0.18770000000000001</v>
      </c>
      <c r="T1275" s="67">
        <f>(1-Ações!$Q1275)*Ações!$R1275</f>
        <v>0.19800000000000001</v>
      </c>
      <c r="U1275" s="68">
        <f>IF(Ações!$S1275=0,Ações!$T1275,IF(Ações!$T1275=0,Ações!$S1275,AVERAGE(Ações!$S1275,Ações!$T1275)))</f>
        <v>0.19285000000000002</v>
      </c>
    </row>
    <row r="1276" spans="2:21" ht="15" customHeight="1" x14ac:dyDescent="0.2">
      <c r="B1276" s="63" t="str">
        <f>IFERROR('Dados Status Invest STOCKS'!A1263,"-")</f>
        <v>CUE</v>
      </c>
      <c r="C1276" s="45">
        <f>IFERROR((Ações!$D1276-Ações!$K1276)/Ações!$D1276,0)</f>
        <v>0</v>
      </c>
      <c r="D1276" s="46">
        <f>(Ações!$O1276)/0.06</f>
        <v>0</v>
      </c>
      <c r="E1276" s="47">
        <f>IFERROR((Ações!$F1276-Ações!$K1276)/Ações!$F1276,0)</f>
        <v>0</v>
      </c>
      <c r="F1276" s="46" t="str">
        <f>IF(OR(Ações!$N1276&lt;0,Ações!$M1276&lt;0),"",(22.5*Ações!$M1276*Ações!$N1276)^0.5)</f>
        <v/>
      </c>
      <c r="G1276" s="47">
        <f>IFERROR((Ações!$H1276-Ações!$K1276)/Ações!$H1276,0)</f>
        <v>0</v>
      </c>
      <c r="H1276" s="48">
        <f>IFERROR(Ações!$I1276/(Ações!$P1276-Table_1[[#This Row],[CAGR LUCRO 5A]]),0)</f>
        <v>0</v>
      </c>
      <c r="I1276" s="48">
        <f>IF(Ações!$S1276&lt;0,"",Ações!$O1276*(1+Ações!$S1276))</f>
        <v>0</v>
      </c>
      <c r="J1276" s="49">
        <f>IFERROR(IF(Ações!$B1276="","",(VLOOKUP(Table_1[[#This Row],[AÇÕES]],'Dados Status Invest STOCKS'!A1262:AD1877,4)/Table_1[[#This Row],[LPA]]))/100,0)</f>
        <v>4.3108108108108105E-2</v>
      </c>
      <c r="K1276" s="64">
        <f>IFERROR(IF(Ações!$B1276="","",VLOOKUP(Table_1[[#This Row],[AÇÕES]],'Dados Status Invest STOCKS'!A1262:AD1877,2)),0)</f>
        <v>9.41</v>
      </c>
      <c r="L1276" s="65">
        <f>IFERROR(IF(Ações!$B1276="","",VLOOKUP(Table_1[[#This Row],[AÇÕES]],'Dados Status Invest STOCKS'!A1262:AD1877,3)/100),0)</f>
        <v>0</v>
      </c>
      <c r="M1276" s="66">
        <f>IFERROR(IF(Ações!$B1276="","",VLOOKUP(Table_1[[#This Row],[AÇÕES]],'Dados Status Invest STOCKS'!A1262:AD1877,28)),0)</f>
        <v>-1.48</v>
      </c>
      <c r="N1276" s="66">
        <f>IFERROR(IF(Ações!$B1276="","",VLOOKUP(Table_1[[#This Row],[AÇÕES]],'Dados Status Invest STOCKS'!A1262:AD1877,27)),0)</f>
        <v>2</v>
      </c>
      <c r="O1276" s="66">
        <f>IFERROR(IF(Ações!$L1276="","",Ações!$K1276*Ações!$L1276),0)</f>
        <v>0</v>
      </c>
      <c r="P1276" s="67">
        <f t="shared" si="19"/>
        <v>0.06</v>
      </c>
      <c r="Q1276" s="67">
        <f>IFERROR(Ações!$O1276/Ações!$M1276,0)</f>
        <v>0</v>
      </c>
      <c r="R1276" s="67">
        <f>IFERROR(IF(Ações!$B1276="","",VLOOKUP(Table_1[[#This Row],[AÇÕES]],'Dados Status Invest STOCKS'!A1262:AD1877,18)/100),0)</f>
        <v>-0.73799999999999999</v>
      </c>
      <c r="S1276" s="65">
        <f>IFERROR(IF(Ações!$B1276="","",VLOOKUP(Table_1[[#This Row],[AÇÕES]],'Dados Status Invest STOCKS'!A1262:AD1877,25)/100),0)</f>
        <v>0</v>
      </c>
      <c r="T1276" s="67">
        <f>(1-Ações!$Q1276)*Ações!$R1276</f>
        <v>-0.73799999999999999</v>
      </c>
      <c r="U1276" s="68">
        <f>IF(Ações!$S1276=0,Ações!$T1276,IF(Ações!$T1276=0,Ações!$S1276,AVERAGE(Ações!$S1276,Ações!$T1276)))</f>
        <v>-0.73799999999999999</v>
      </c>
    </row>
    <row r="1277" spans="2:21" ht="15" customHeight="1" x14ac:dyDescent="0.2">
      <c r="B1277" s="63" t="str">
        <f>IFERROR('Dados Status Invest STOCKS'!A1264,"-")</f>
        <v>CUK</v>
      </c>
      <c r="C1277" s="45">
        <f>IFERROR((Ações!$D1277-Ações!$K1277)/Ações!$D1277,0)</f>
        <v>0</v>
      </c>
      <c r="D1277" s="46">
        <f>(Ações!$O1277)/0.06</f>
        <v>0</v>
      </c>
      <c r="E1277" s="47">
        <f>IFERROR((Ações!$F1277-Ações!$K1277)/Ações!$F1277,0)</f>
        <v>0</v>
      </c>
      <c r="F1277" s="46" t="str">
        <f>IF(OR(Ações!$N1277&lt;0,Ações!$M1277&lt;0),"",(22.5*Ações!$M1277*Ações!$N1277)^0.5)</f>
        <v/>
      </c>
      <c r="G1277" s="47">
        <f>IFERROR((Ações!$H1277-Ações!$K1277)/Ações!$H1277,0)</f>
        <v>0</v>
      </c>
      <c r="H1277" s="48">
        <f>IFERROR(Ações!$I1277/(Ações!$P1277-Table_1[[#This Row],[CAGR LUCRO 5A]]),0)</f>
        <v>0</v>
      </c>
      <c r="I1277" s="48">
        <f>IF(Ações!$S1277&lt;0,"",Ações!$O1277*(1+Ações!$S1277))</f>
        <v>0</v>
      </c>
      <c r="J1277" s="49">
        <f>IFERROR(IF(Ações!$B1277="","",(VLOOKUP(Table_1[[#This Row],[AÇÕES]],'Dados Status Invest STOCKS'!A1263:AD1878,4)/Table_1[[#This Row],[LPA]]))/100,0)</f>
        <v>2.9705505761843786E-3</v>
      </c>
      <c r="K1277" s="64">
        <f>IFERROR(IF(Ações!$B1277="","",VLOOKUP(Table_1[[#This Row],[AÇÕES]],'Dados Status Invest STOCKS'!A1263:AD1878,2)),0)</f>
        <v>18.16</v>
      </c>
      <c r="L1277" s="65">
        <f>IFERROR(IF(Ações!$B1277="","",VLOOKUP(Table_1[[#This Row],[AÇÕES]],'Dados Status Invest STOCKS'!A1263:AD1878,3)/100),0)</f>
        <v>0</v>
      </c>
      <c r="M1277" s="66">
        <f>IFERROR(IF(Ações!$B1277="","",VLOOKUP(Table_1[[#This Row],[AÇÕES]],'Dados Status Invest STOCKS'!A1263:AD1878,28)),0)</f>
        <v>-7.81</v>
      </c>
      <c r="N1277" s="66">
        <f>IFERROR(IF(Ações!$B1277="","",VLOOKUP(Table_1[[#This Row],[AÇÕES]],'Dados Status Invest STOCKS'!A1263:AD1878,27)),0)</f>
        <v>12.76</v>
      </c>
      <c r="O1277" s="66">
        <f>IFERROR(IF(Ações!$L1277="","",Ações!$K1277*Ações!$L1277),0)</f>
        <v>0</v>
      </c>
      <c r="P1277" s="67">
        <f t="shared" si="19"/>
        <v>0.06</v>
      </c>
      <c r="Q1277" s="67">
        <f>IFERROR(Ações!$O1277/Ações!$M1277,0)</f>
        <v>0</v>
      </c>
      <c r="R1277" s="67">
        <f>IFERROR(IF(Ações!$B1277="","",VLOOKUP(Table_1[[#This Row],[AÇÕES]],'Dados Status Invest STOCKS'!A1263:AD1878,18)/100),0)</f>
        <v>-0.61250000000000004</v>
      </c>
      <c r="S1277" s="65">
        <f>IFERROR(IF(Ações!$B1277="","",VLOOKUP(Table_1[[#This Row],[AÇÕES]],'Dados Status Invest STOCKS'!A1263:AD1878,25)/100),0)</f>
        <v>0</v>
      </c>
      <c r="T1277" s="67">
        <f>(1-Ações!$Q1277)*Ações!$R1277</f>
        <v>-0.61250000000000004</v>
      </c>
      <c r="U1277" s="68">
        <f>IF(Ações!$S1277=0,Ações!$T1277,IF(Ações!$T1277=0,Ações!$S1277,AVERAGE(Ações!$S1277,Ações!$T1277)))</f>
        <v>-0.61250000000000004</v>
      </c>
    </row>
    <row r="1278" spans="2:21" ht="15" customHeight="1" x14ac:dyDescent="0.2">
      <c r="B1278" s="63" t="str">
        <f>IFERROR('Dados Status Invest STOCKS'!A1265,"-")</f>
        <v>CULP</v>
      </c>
      <c r="C1278" s="45">
        <f>IFERROR((Ações!$D1278-Ações!$K1278)/Ações!$D1278,0)</f>
        <v>-0.19047619047619044</v>
      </c>
      <c r="D1278" s="46">
        <f>(Ações!$O1278)/0.06</f>
        <v>7.4172000000000002</v>
      </c>
      <c r="E1278" s="47">
        <f>IFERROR((Ações!$F1278-Ações!$K1278)/Ações!$F1278,0)</f>
        <v>0.22610822694709387</v>
      </c>
      <c r="F1278" s="46">
        <f>IF(OR(Ações!$N1278&lt;0,Ações!$M1278&lt;0),"",(22.5*Ações!$M1278*Ações!$N1278)^0.5)</f>
        <v>11.409864153441967</v>
      </c>
      <c r="G1278" s="47">
        <f>IFERROR((Ações!$H1278-Ações!$K1278)/Ações!$H1278,0)</f>
        <v>0</v>
      </c>
      <c r="H1278" s="48">
        <f>IFERROR(Ações!$I1278/(Ações!$P1278-Table_1[[#This Row],[CAGR LUCRO 5A]]),0)</f>
        <v>0</v>
      </c>
      <c r="I1278" s="48" t="str">
        <f>IF(Ações!$S1278&lt;0,"",Ações!$O1278*(1+Ações!$S1278))</f>
        <v/>
      </c>
      <c r="J1278" s="49">
        <f>IFERROR(IF(Ações!$B1278="","",(VLOOKUP(Table_1[[#This Row],[AÇÕES]],'Dados Status Invest STOCKS'!A1264:AD1879,4)/Table_1[[#This Row],[LPA]]))/100,0)</f>
        <v>0.29400000000000004</v>
      </c>
      <c r="K1278" s="64">
        <f>IFERROR(IF(Ações!$B1278="","",VLOOKUP(Table_1[[#This Row],[AÇÕES]],'Dados Status Invest STOCKS'!A1264:AD1879,2)),0)</f>
        <v>8.83</v>
      </c>
      <c r="L1278" s="65">
        <f>IFERROR(IF(Ações!$B1278="","",VLOOKUP(Table_1[[#This Row],[AÇÕES]],'Dados Status Invest STOCKS'!A1264:AD1879,3)/100),0)</f>
        <v>5.04E-2</v>
      </c>
      <c r="M1278" s="66">
        <f>IFERROR(IF(Ações!$B1278="","",VLOOKUP(Table_1[[#This Row],[AÇÕES]],'Dados Status Invest STOCKS'!A1264:AD1879,28)),0)</f>
        <v>0.55000000000000004</v>
      </c>
      <c r="N1278" s="66">
        <f>IFERROR(IF(Ações!$B1278="","",VLOOKUP(Table_1[[#This Row],[AÇÕES]],'Dados Status Invest STOCKS'!A1264:AD1879,27)),0)</f>
        <v>10.52</v>
      </c>
      <c r="O1278" s="66">
        <f>IFERROR(IF(Ações!$L1278="","",Ações!$K1278*Ações!$L1278),0)</f>
        <v>0.44503199999999998</v>
      </c>
      <c r="P1278" s="67">
        <f t="shared" si="19"/>
        <v>0.06</v>
      </c>
      <c r="Q1278" s="67">
        <f>IFERROR(Ações!$O1278/Ações!$M1278,0)</f>
        <v>0.80914909090909082</v>
      </c>
      <c r="R1278" s="67">
        <f>IFERROR(IF(Ações!$B1278="","",VLOOKUP(Table_1[[#This Row],[AÇÕES]],'Dados Status Invest STOCKS'!A1264:AD1879,18)/100),0)</f>
        <v>5.1900000000000002E-2</v>
      </c>
      <c r="S1278" s="65">
        <f>IFERROR(IF(Ações!$B1278="","",VLOOKUP(Table_1[[#This Row],[AÇÕES]],'Dados Status Invest STOCKS'!A1264:AD1879,25)/100),0)</f>
        <v>-0.77739999999999998</v>
      </c>
      <c r="T1278" s="67">
        <f>(1-Ações!$Q1278)*Ações!$R1278</f>
        <v>9.9051621818181876E-3</v>
      </c>
      <c r="U1278" s="68">
        <f>IF(Ações!$S1278=0,Ações!$T1278,IF(Ações!$T1278=0,Ações!$S1278,AVERAGE(Ações!$S1278,Ações!$T1278)))</f>
        <v>-0.38374741890909092</v>
      </c>
    </row>
    <row r="1279" spans="2:21" ht="15" customHeight="1" x14ac:dyDescent="0.2">
      <c r="B1279" s="63" t="str">
        <f>IFERROR('Dados Status Invest STOCKS'!A1266,"-")</f>
        <v>CURI</v>
      </c>
      <c r="C1279" s="45">
        <f>IFERROR((Ações!$D1279-Ações!$K1279)/Ações!$D1279,0)</f>
        <v>0</v>
      </c>
      <c r="D1279" s="46">
        <f>(Ações!$O1279)/0.06</f>
        <v>0</v>
      </c>
      <c r="E1279" s="47">
        <f>IFERROR((Ações!$F1279-Ações!$K1279)/Ações!$F1279,0)</f>
        <v>0</v>
      </c>
      <c r="F1279" s="46" t="str">
        <f>IF(OR(Ações!$N1279&lt;0,Ações!$M1279&lt;0),"",(22.5*Ações!$M1279*Ações!$N1279)^0.5)</f>
        <v/>
      </c>
      <c r="G1279" s="47">
        <f>IFERROR((Ações!$H1279-Ações!$K1279)/Ações!$H1279,0)</f>
        <v>0</v>
      </c>
      <c r="H1279" s="48">
        <f>IFERROR(Ações!$I1279/(Ações!$P1279-Table_1[[#This Row],[CAGR LUCRO 5A]]),0)</f>
        <v>0</v>
      </c>
      <c r="I1279" s="48">
        <f>IF(Ações!$S1279&lt;0,"",Ações!$O1279*(1+Ações!$S1279))</f>
        <v>0</v>
      </c>
      <c r="J1279" s="49">
        <f>IFERROR(IF(Ações!$B1279="","",(VLOOKUP(Table_1[[#This Row],[AÇÕES]],'Dados Status Invest STOCKS'!A1265:AD1880,4)/Table_1[[#This Row],[LPA]]))/100,0)</f>
        <v>4.2525252525252528E-2</v>
      </c>
      <c r="K1279" s="64">
        <f>IFERROR(IF(Ações!$B1279="","",VLOOKUP(Table_1[[#This Row],[AÇÕES]],'Dados Status Invest STOCKS'!A1265:AD1880,2)),0)</f>
        <v>4.16</v>
      </c>
      <c r="L1279" s="65">
        <f>IFERROR(IF(Ações!$B1279="","",VLOOKUP(Table_1[[#This Row],[AÇÕES]],'Dados Status Invest STOCKS'!A1265:AD1880,3)/100),0)</f>
        <v>0</v>
      </c>
      <c r="M1279" s="66">
        <f>IFERROR(IF(Ações!$B1279="","",VLOOKUP(Table_1[[#This Row],[AÇÕES]],'Dados Status Invest STOCKS'!A1265:AD1880,28)),0)</f>
        <v>-0.99</v>
      </c>
      <c r="N1279" s="66">
        <f>IFERROR(IF(Ações!$B1279="","",VLOOKUP(Table_1[[#This Row],[AÇÕES]],'Dados Status Invest STOCKS'!A1265:AD1880,27)),0)</f>
        <v>3.25</v>
      </c>
      <c r="O1279" s="66">
        <f>IFERROR(IF(Ações!$L1279="","",Ações!$K1279*Ações!$L1279),0)</f>
        <v>0</v>
      </c>
      <c r="P1279" s="67">
        <f t="shared" si="19"/>
        <v>0.06</v>
      </c>
      <c r="Q1279" s="67">
        <f>IFERROR(Ações!$O1279/Ações!$M1279,0)</f>
        <v>0</v>
      </c>
      <c r="R1279" s="67">
        <f>IFERROR(IF(Ações!$B1279="","",VLOOKUP(Table_1[[#This Row],[AÇÕES]],'Dados Status Invest STOCKS'!A1265:AD1880,18)/100),0)</f>
        <v>-0.30430000000000001</v>
      </c>
      <c r="S1279" s="65">
        <f>IFERROR(IF(Ações!$B1279="","",VLOOKUP(Table_1[[#This Row],[AÇÕES]],'Dados Status Invest STOCKS'!A1265:AD1880,25)/100),0)</f>
        <v>0</v>
      </c>
      <c r="T1279" s="67">
        <f>(1-Ações!$Q1279)*Ações!$R1279</f>
        <v>-0.30430000000000001</v>
      </c>
      <c r="U1279" s="68">
        <f>IF(Ações!$S1279=0,Ações!$T1279,IF(Ações!$T1279=0,Ações!$S1279,AVERAGE(Ações!$S1279,Ações!$T1279)))</f>
        <v>-0.30430000000000001</v>
      </c>
    </row>
    <row r="1280" spans="2:21" ht="15" customHeight="1" x14ac:dyDescent="0.2">
      <c r="B1280" s="63" t="str">
        <f>IFERROR('Dados Status Invest STOCKS'!A1267,"-")</f>
        <v>CURIW</v>
      </c>
      <c r="C1280" s="45">
        <f>IFERROR((Ações!$D1280-Ações!$K1280)/Ações!$D1280,0)</f>
        <v>0</v>
      </c>
      <c r="D1280" s="46">
        <f>(Ações!$O1280)/0.06</f>
        <v>0</v>
      </c>
      <c r="E1280" s="47">
        <f>IFERROR((Ações!$F1280-Ações!$K1280)/Ações!$F1280,0)</f>
        <v>0</v>
      </c>
      <c r="F1280" s="46" t="str">
        <f>IF(OR(Ações!$N1280&lt;0,Ações!$M1280&lt;0),"",(22.5*Ações!$M1280*Ações!$N1280)^0.5)</f>
        <v/>
      </c>
      <c r="G1280" s="47">
        <f>IFERROR((Ações!$H1280-Ações!$K1280)/Ações!$H1280,0)</f>
        <v>0</v>
      </c>
      <c r="H1280" s="48">
        <f>IFERROR(Ações!$I1280/(Ações!$P1280-Table_1[[#This Row],[CAGR LUCRO 5A]]),0)</f>
        <v>0</v>
      </c>
      <c r="I1280" s="48">
        <f>IF(Ações!$S1280&lt;0,"",Ações!$O1280*(1+Ações!$S1280))</f>
        <v>0</v>
      </c>
      <c r="J1280" s="49">
        <f>IFERROR(IF(Ações!$B1280="","",(VLOOKUP(Table_1[[#This Row],[AÇÕES]],'Dados Status Invest STOCKS'!A1266:AD1881,4)/Table_1[[#This Row],[LPA]]))/100,0)</f>
        <v>6.0606060606060606E-3</v>
      </c>
      <c r="K1280" s="64">
        <f>IFERROR(IF(Ações!$B1280="","",VLOOKUP(Table_1[[#This Row],[AÇÕES]],'Dados Status Invest STOCKS'!A1266:AD1881,2)),0)</f>
        <v>0.59</v>
      </c>
      <c r="L1280" s="65">
        <f>IFERROR(IF(Ações!$B1280="","",VLOOKUP(Table_1[[#This Row],[AÇÕES]],'Dados Status Invest STOCKS'!A1266:AD1881,3)/100),0)</f>
        <v>0</v>
      </c>
      <c r="M1280" s="66">
        <f>IFERROR(IF(Ações!$B1280="","",VLOOKUP(Table_1[[#This Row],[AÇÕES]],'Dados Status Invest STOCKS'!A1266:AD1881,28)),0)</f>
        <v>-0.99</v>
      </c>
      <c r="N1280" s="66">
        <f>IFERROR(IF(Ações!$B1280="","",VLOOKUP(Table_1[[#This Row],[AÇÕES]],'Dados Status Invest STOCKS'!A1266:AD1881,27)),0)</f>
        <v>3.25</v>
      </c>
      <c r="O1280" s="66">
        <f>IFERROR(IF(Ações!$L1280="","",Ações!$K1280*Ações!$L1280),0)</f>
        <v>0</v>
      </c>
      <c r="P1280" s="67">
        <f t="shared" si="19"/>
        <v>0.06</v>
      </c>
      <c r="Q1280" s="67">
        <f>IFERROR(Ações!$O1280/Ações!$M1280,0)</f>
        <v>0</v>
      </c>
      <c r="R1280" s="67">
        <f>IFERROR(IF(Ações!$B1280="","",VLOOKUP(Table_1[[#This Row],[AÇÕES]],'Dados Status Invest STOCKS'!A1266:AD1881,18)/100),0)</f>
        <v>-0.30430000000000001</v>
      </c>
      <c r="S1280" s="65">
        <f>IFERROR(IF(Ações!$B1280="","",VLOOKUP(Table_1[[#This Row],[AÇÕES]],'Dados Status Invest STOCKS'!A1266:AD1881,25)/100),0)</f>
        <v>0</v>
      </c>
      <c r="T1280" s="67">
        <f>(1-Ações!$Q1280)*Ações!$R1280</f>
        <v>-0.30430000000000001</v>
      </c>
      <c r="U1280" s="68">
        <f>IF(Ações!$S1280=0,Ações!$T1280,IF(Ações!$T1280=0,Ações!$S1280,AVERAGE(Ações!$S1280,Ações!$T1280)))</f>
        <v>-0.30430000000000001</v>
      </c>
    </row>
    <row r="1281" spans="2:21" ht="15" customHeight="1" x14ac:dyDescent="0.2">
      <c r="B1281" s="63" t="str">
        <f>IFERROR('Dados Status Invest STOCKS'!A1268,"-")</f>
        <v>CURO</v>
      </c>
      <c r="C1281" s="45">
        <f>IFERROR((Ações!$D1281-Ações!$K1281)/Ações!$D1281,0)</f>
        <v>-1.2388059701492533</v>
      </c>
      <c r="D1281" s="46">
        <f>(Ações!$O1281)/0.06</f>
        <v>6.423066666666668</v>
      </c>
      <c r="E1281" s="47">
        <f>IFERROR((Ações!$F1281-Ações!$K1281)/Ações!$F1281,0)</f>
        <v>6.8531032527672911E-2</v>
      </c>
      <c r="F1281" s="46">
        <f>IF(OR(Ações!$N1281&lt;0,Ações!$M1281&lt;0),"",(22.5*Ações!$M1281*Ações!$N1281)^0.5)</f>
        <v>15.437980761744717</v>
      </c>
      <c r="G1281" s="47">
        <f>IFERROR((Ações!$H1281-Ações!$K1281)/Ações!$H1281,0)</f>
        <v>8.7173247798719675</v>
      </c>
      <c r="H1281" s="48">
        <f>IFERROR(Ações!$I1281/(Ações!$P1281-Table_1[[#This Row],[CAGR LUCRO 5A]]),0)</f>
        <v>-1.863340005788712</v>
      </c>
      <c r="I1281" s="48">
        <f>IF(Ações!$S1281&lt;0,"",Ações!$O1281*(1+Ações!$S1281))</f>
        <v>0.51502717760000005</v>
      </c>
      <c r="J1281" s="49">
        <f>IFERROR(IF(Ações!$B1281="","",(VLOOKUP(Table_1[[#This Row],[AÇÕES]],'Dados Status Invest STOCKS'!A1267:AD1882,4)/Table_1[[#This Row],[LPA]]))/100,0)</f>
        <v>2.8968609865470851E-2</v>
      </c>
      <c r="K1281" s="64">
        <f>IFERROR(IF(Ações!$B1281="","",VLOOKUP(Table_1[[#This Row],[AÇÕES]],'Dados Status Invest STOCKS'!A1267:AD1882,2)),0)</f>
        <v>14.38</v>
      </c>
      <c r="L1281" s="65">
        <f>IFERROR(IF(Ações!$B1281="","",VLOOKUP(Table_1[[#This Row],[AÇÕES]],'Dados Status Invest STOCKS'!A1267:AD1882,3)/100),0)</f>
        <v>2.6800000000000001E-2</v>
      </c>
      <c r="M1281" s="66">
        <f>IFERROR(IF(Ações!$B1281="","",VLOOKUP(Table_1[[#This Row],[AÇÕES]],'Dados Status Invest STOCKS'!A1267:AD1882,28)),0)</f>
        <v>2.23</v>
      </c>
      <c r="N1281" s="66">
        <f>IFERROR(IF(Ações!$B1281="","",VLOOKUP(Table_1[[#This Row],[AÇÕES]],'Dados Status Invest STOCKS'!A1267:AD1882,27)),0)</f>
        <v>4.75</v>
      </c>
      <c r="O1281" s="66">
        <f>IFERROR(IF(Ações!$L1281="","",Ações!$K1281*Ações!$L1281),0)</f>
        <v>0.38538400000000006</v>
      </c>
      <c r="P1281" s="67">
        <f t="shared" si="19"/>
        <v>0.06</v>
      </c>
      <c r="Q1281" s="67">
        <f>IFERROR(Ações!$O1281/Ações!$M1281,0)</f>
        <v>0.17281793721973096</v>
      </c>
      <c r="R1281" s="67">
        <f>IFERROR(IF(Ações!$B1281="","",VLOOKUP(Table_1[[#This Row],[AÇÕES]],'Dados Status Invest STOCKS'!A1267:AD1882,18)/100),0)</f>
        <v>0.46929999999999999</v>
      </c>
      <c r="S1281" s="65">
        <f>IFERROR(IF(Ações!$B1281="","",VLOOKUP(Table_1[[#This Row],[AÇÕES]],'Dados Status Invest STOCKS'!A1267:AD1882,25)/100),0)</f>
        <v>0.33640000000000003</v>
      </c>
      <c r="T1281" s="67">
        <f>(1-Ações!$Q1281)*Ações!$R1281</f>
        <v>0.38819654206278026</v>
      </c>
      <c r="U1281" s="68">
        <f>IF(Ações!$S1281=0,Ações!$T1281,IF(Ações!$T1281=0,Ações!$S1281,AVERAGE(Ações!$S1281,Ações!$T1281)))</f>
        <v>0.36229827103139012</v>
      </c>
    </row>
    <row r="1282" spans="2:21" ht="15" customHeight="1" x14ac:dyDescent="0.2">
      <c r="B1282" s="63" t="str">
        <f>IFERROR('Dados Status Invest STOCKS'!A1269,"-")</f>
        <v>CUTR</v>
      </c>
      <c r="C1282" s="45">
        <f>IFERROR((Ações!$D1282-Ações!$K1282)/Ações!$D1282,0)</f>
        <v>0</v>
      </c>
      <c r="D1282" s="46">
        <f>(Ações!$O1282)/0.06</f>
        <v>0</v>
      </c>
      <c r="E1282" s="47">
        <f>IFERROR((Ações!$F1282-Ações!$K1282)/Ações!$F1282,0)</f>
        <v>-5.1334800696855574</v>
      </c>
      <c r="F1282" s="46">
        <f>IF(OR(Ações!$N1282&lt;0,Ações!$M1282&lt;0),"",(22.5*Ações!$M1282*Ações!$N1282)^0.5)</f>
        <v>5.6460605735326643</v>
      </c>
      <c r="G1282" s="47">
        <f>IFERROR((Ações!$H1282-Ações!$K1282)/Ações!$H1282,0)</f>
        <v>0</v>
      </c>
      <c r="H1282" s="48">
        <f>IFERROR(Ações!$I1282/(Ações!$P1282-Table_1[[#This Row],[CAGR LUCRO 5A]]),0)</f>
        <v>0</v>
      </c>
      <c r="I1282" s="48">
        <f>IF(Ações!$S1282&lt;0,"",Ações!$O1282*(1+Ações!$S1282))</f>
        <v>0</v>
      </c>
      <c r="J1282" s="49">
        <f>IFERROR(IF(Ações!$B1282="","",(VLOOKUP(Table_1[[#This Row],[AÇÕES]],'Dados Status Invest STOCKS'!A1268:AD1883,4)/Table_1[[#This Row],[LPA]]))/100,0)</f>
        <v>1.6515217391304347</v>
      </c>
      <c r="K1282" s="64">
        <f>IFERROR(IF(Ações!$B1282="","",VLOOKUP(Table_1[[#This Row],[AÇÕES]],'Dados Status Invest STOCKS'!A1268:AD1883,2)),0)</f>
        <v>34.630000000000003</v>
      </c>
      <c r="L1282" s="65">
        <f>IFERROR(IF(Ações!$B1282="","",VLOOKUP(Table_1[[#This Row],[AÇÕES]],'Dados Status Invest STOCKS'!A1268:AD1883,3)/100),0)</f>
        <v>0</v>
      </c>
      <c r="M1282" s="66">
        <f>IFERROR(IF(Ações!$B1282="","",VLOOKUP(Table_1[[#This Row],[AÇÕES]],'Dados Status Invest STOCKS'!A1268:AD1883,28)),0)</f>
        <v>0.46</v>
      </c>
      <c r="N1282" s="66">
        <f>IFERROR(IF(Ações!$B1282="","",VLOOKUP(Table_1[[#This Row],[AÇÕES]],'Dados Status Invest STOCKS'!A1268:AD1883,27)),0)</f>
        <v>3.08</v>
      </c>
      <c r="O1282" s="66">
        <f>IFERROR(IF(Ações!$L1282="","",Ações!$K1282*Ações!$L1282),0)</f>
        <v>0</v>
      </c>
      <c r="P1282" s="67">
        <f t="shared" si="19"/>
        <v>0.06</v>
      </c>
      <c r="Q1282" s="67">
        <f>IFERROR(Ações!$O1282/Ações!$M1282,0)</f>
        <v>0</v>
      </c>
      <c r="R1282" s="67">
        <f>IFERROR(IF(Ações!$B1282="","",VLOOKUP(Table_1[[#This Row],[AÇÕES]],'Dados Status Invest STOCKS'!A1268:AD1883,18)/100),0)</f>
        <v>0.1479</v>
      </c>
      <c r="S1282" s="65">
        <f>IFERROR(IF(Ações!$B1282="","",VLOOKUP(Table_1[[#This Row],[AÇÕES]],'Dados Status Invest STOCKS'!A1268:AD1883,25)/100),0)</f>
        <v>0</v>
      </c>
      <c r="T1282" s="67">
        <f>(1-Ações!$Q1282)*Ações!$R1282</f>
        <v>0.1479</v>
      </c>
      <c r="U1282" s="68">
        <f>IF(Ações!$S1282=0,Ações!$T1282,IF(Ações!$T1282=0,Ações!$S1282,AVERAGE(Ações!$S1282,Ações!$T1282)))</f>
        <v>0.1479</v>
      </c>
    </row>
    <row r="1283" spans="2:21" ht="15" customHeight="1" x14ac:dyDescent="0.2">
      <c r="B1283" s="63" t="str">
        <f>IFERROR('Dados Status Invest STOCKS'!A1270,"-")</f>
        <v>CVA</v>
      </c>
      <c r="C1283" s="45">
        <f>IFERROR((Ações!$D1283-Ações!$K1283)/Ações!$D1283,0)</f>
        <v>-4.0847457627118642</v>
      </c>
      <c r="D1283" s="46">
        <f>(Ações!$O1283)/0.06</f>
        <v>3.984466666666667</v>
      </c>
      <c r="E1283" s="47">
        <f>IFERROR((Ações!$F1283-Ações!$K1283)/Ações!$F1283,0)</f>
        <v>-6.5599120076093396</v>
      </c>
      <c r="F1283" s="46">
        <f>IF(OR(Ações!$N1283&lt;0,Ações!$M1283&lt;0),"",(22.5*Ações!$M1283*Ações!$N1283)^0.5)</f>
        <v>2.6799253720952754</v>
      </c>
      <c r="G1283" s="47">
        <f>IFERROR((Ações!$H1283-Ações!$K1283)/Ações!$H1283,0)</f>
        <v>-4.0847457627118642</v>
      </c>
      <c r="H1283" s="48">
        <f>IFERROR(Ações!$I1283/(Ações!$P1283-Table_1[[#This Row],[CAGR LUCRO 5A]]),0)</f>
        <v>3.984466666666667</v>
      </c>
      <c r="I1283" s="48">
        <f>IF(Ações!$S1283&lt;0,"",Ações!$O1283*(1+Ações!$S1283))</f>
        <v>0.239068</v>
      </c>
      <c r="J1283" s="49">
        <f>IFERROR(IF(Ações!$B1283="","",(VLOOKUP(Table_1[[#This Row],[AÇÕES]],'Dados Status Invest STOCKS'!A1269:AD1884,4)/Table_1[[#This Row],[LPA]]))/100,0)</f>
        <v>5.6731578947368426</v>
      </c>
      <c r="K1283" s="64">
        <f>IFERROR(IF(Ações!$B1283="","",VLOOKUP(Table_1[[#This Row],[AÇÕES]],'Dados Status Invest STOCKS'!A1269:AD1884,2)),0)</f>
        <v>20.260000000000002</v>
      </c>
      <c r="L1283" s="65">
        <f>IFERROR(IF(Ações!$B1283="","",VLOOKUP(Table_1[[#This Row],[AÇÕES]],'Dados Status Invest STOCKS'!A1269:AD1884,3)/100),0)</f>
        <v>1.18E-2</v>
      </c>
      <c r="M1283" s="66">
        <f>IFERROR(IF(Ações!$B1283="","",VLOOKUP(Table_1[[#This Row],[AÇÕES]],'Dados Status Invest STOCKS'!A1269:AD1884,28)),0)</f>
        <v>0.19</v>
      </c>
      <c r="N1283" s="66">
        <f>IFERROR(IF(Ações!$B1283="","",VLOOKUP(Table_1[[#This Row],[AÇÕES]],'Dados Status Invest STOCKS'!A1269:AD1884,27)),0)</f>
        <v>1.68</v>
      </c>
      <c r="O1283" s="66">
        <f>IFERROR(IF(Ações!$L1283="","",Ações!$K1283*Ações!$L1283),0)</f>
        <v>0.239068</v>
      </c>
      <c r="P1283" s="67">
        <f t="shared" si="19"/>
        <v>0.06</v>
      </c>
      <c r="Q1283" s="67">
        <f>IFERROR(Ações!$O1283/Ações!$M1283,0)</f>
        <v>1.2582526315789473</v>
      </c>
      <c r="R1283" s="67">
        <f>IFERROR(IF(Ações!$B1283="","",VLOOKUP(Table_1[[#This Row],[AÇÕES]],'Dados Status Invest STOCKS'!A1269:AD1884,18)/100),0)</f>
        <v>0.11210000000000001</v>
      </c>
      <c r="S1283" s="65">
        <f>IFERROR(IF(Ações!$B1283="","",VLOOKUP(Table_1[[#This Row],[AÇÕES]],'Dados Status Invest STOCKS'!A1269:AD1884,25)/100),0)</f>
        <v>0</v>
      </c>
      <c r="T1283" s="67">
        <f>(1-Ações!$Q1283)*Ações!$R1283</f>
        <v>-2.8950119999999992E-2</v>
      </c>
      <c r="U1283" s="68">
        <f>IF(Ações!$S1283=0,Ações!$T1283,IF(Ações!$T1283=0,Ações!$S1283,AVERAGE(Ações!$S1283,Ações!$T1283)))</f>
        <v>-2.8950119999999992E-2</v>
      </c>
    </row>
    <row r="1284" spans="2:21" ht="15" customHeight="1" x14ac:dyDescent="0.2">
      <c r="B1284" s="63" t="str">
        <f>IFERROR('Dados Status Invest STOCKS'!A1271,"-")</f>
        <v>CVBF</v>
      </c>
      <c r="C1284" s="45">
        <f>IFERROR((Ações!$D1284-Ações!$K1284)/Ações!$D1284,0)</f>
        <v>-0.88679245283018848</v>
      </c>
      <c r="D1284" s="46">
        <f>(Ações!$O1284)/0.06</f>
        <v>11.999200000000002</v>
      </c>
      <c r="E1284" s="47">
        <f>IFERROR((Ações!$F1284-Ações!$K1284)/Ações!$F1284,0)</f>
        <v>3.0078358629291212E-2</v>
      </c>
      <c r="F1284" s="46">
        <f>IF(OR(Ações!$N1284&lt;0,Ações!$M1284&lt;0),"",(22.5*Ações!$M1284*Ações!$N1284)^0.5)</f>
        <v>23.342091808576196</v>
      </c>
      <c r="G1284" s="47">
        <f>IFERROR((Ações!$H1284-Ações!$K1284)/Ações!$H1284,0)</f>
        <v>2.7984635583174877</v>
      </c>
      <c r="H1284" s="48">
        <f>IFERROR(Ações!$I1284/(Ações!$P1284-Table_1[[#This Row],[CAGR LUCRO 5A]]),0)</f>
        <v>-12.588523073094871</v>
      </c>
      <c r="I1284" s="48">
        <f>IF(Ações!$S1284&lt;0,"",Ações!$O1284*(1+Ações!$S1284))</f>
        <v>0.80944203360000011</v>
      </c>
      <c r="J1284" s="49">
        <f>IFERROR(IF(Ações!$B1284="","",(VLOOKUP(Table_1[[#This Row],[AÇÕES]],'Dados Status Invest STOCKS'!A1270:AD1885,4)/Table_1[[#This Row],[LPA]]))/100,0)</f>
        <v>8.981132075471697E-2</v>
      </c>
      <c r="K1284" s="64">
        <f>IFERROR(IF(Ações!$B1284="","",VLOOKUP(Table_1[[#This Row],[AÇÕES]],'Dados Status Invest STOCKS'!A1270:AD1885,2)),0)</f>
        <v>22.64</v>
      </c>
      <c r="L1284" s="65">
        <f>IFERROR(IF(Ações!$B1284="","",VLOOKUP(Table_1[[#This Row],[AÇÕES]],'Dados Status Invest STOCKS'!A1270:AD1885,3)/100),0)</f>
        <v>3.1800000000000002E-2</v>
      </c>
      <c r="M1284" s="66">
        <f>IFERROR(IF(Ações!$B1284="","",VLOOKUP(Table_1[[#This Row],[AÇÕES]],'Dados Status Invest STOCKS'!A1270:AD1885,28)),0)</f>
        <v>1.59</v>
      </c>
      <c r="N1284" s="66">
        <f>IFERROR(IF(Ações!$B1284="","",VLOOKUP(Table_1[[#This Row],[AÇÕES]],'Dados Status Invest STOCKS'!A1270:AD1885,27)),0)</f>
        <v>15.23</v>
      </c>
      <c r="O1284" s="66">
        <f>IFERROR(IF(Ações!$L1284="","",Ações!$K1284*Ações!$L1284),0)</f>
        <v>0.71995200000000004</v>
      </c>
      <c r="P1284" s="67">
        <f t="shared" si="19"/>
        <v>0.06</v>
      </c>
      <c r="Q1284" s="67">
        <f>IFERROR(Ações!$O1284/Ações!$M1284,0)</f>
        <v>0.45279999999999998</v>
      </c>
      <c r="R1284" s="67">
        <f>IFERROR(IF(Ações!$B1284="","",VLOOKUP(Table_1[[#This Row],[AÇÕES]],'Dados Status Invest STOCKS'!A1270:AD1885,18)/100),0)</f>
        <v>0.1041</v>
      </c>
      <c r="S1284" s="65">
        <f>IFERROR(IF(Ações!$B1284="","",VLOOKUP(Table_1[[#This Row],[AÇÕES]],'Dados Status Invest STOCKS'!A1270:AD1885,25)/100),0)</f>
        <v>0.12429999999999999</v>
      </c>
      <c r="T1284" s="67">
        <f>(1-Ações!$Q1284)*Ações!$R1284</f>
        <v>5.6963520000000004E-2</v>
      </c>
      <c r="U1284" s="68">
        <f>IF(Ações!$S1284=0,Ações!$T1284,IF(Ações!$T1284=0,Ações!$S1284,AVERAGE(Ações!$S1284,Ações!$T1284)))</f>
        <v>9.0631760000000006E-2</v>
      </c>
    </row>
    <row r="1285" spans="2:21" ht="15" customHeight="1" x14ac:dyDescent="0.2">
      <c r="B1285" s="63" t="str">
        <f>IFERROR('Dados Status Invest STOCKS'!A1272,"-")</f>
        <v>CVCO</v>
      </c>
      <c r="C1285" s="45">
        <f>IFERROR((Ações!$D1285-Ações!$K1285)/Ações!$D1285,0)</f>
        <v>0</v>
      </c>
      <c r="D1285" s="46">
        <f>(Ações!$O1285)/0.06</f>
        <v>0</v>
      </c>
      <c r="E1285" s="47">
        <f>IFERROR((Ações!$F1285-Ações!$K1285)/Ações!$F1285,0)</f>
        <v>-1.1052225336210721</v>
      </c>
      <c r="F1285" s="46">
        <f>IF(OR(Ações!$N1285&lt;0,Ações!$M1285&lt;0),"",(22.5*Ações!$M1285*Ações!$N1285)^0.5)</f>
        <v>127.46395961211938</v>
      </c>
      <c r="G1285" s="47">
        <f>IFERROR((Ações!$H1285-Ações!$K1285)/Ações!$H1285,0)</f>
        <v>0</v>
      </c>
      <c r="H1285" s="48">
        <f>IFERROR(Ações!$I1285/(Ações!$P1285-Table_1[[#This Row],[CAGR LUCRO 5A]]),0)</f>
        <v>0</v>
      </c>
      <c r="I1285" s="48">
        <f>IF(Ações!$S1285&lt;0,"",Ações!$O1285*(1+Ações!$S1285))</f>
        <v>0</v>
      </c>
      <c r="J1285" s="49">
        <f>IFERROR(IF(Ações!$B1285="","",(VLOOKUP(Table_1[[#This Row],[AÇÕES]],'Dados Status Invest STOCKS'!A1271:AD1886,4)/Table_1[[#This Row],[LPA]]))/100,0)</f>
        <v>2.9852320675105487E-2</v>
      </c>
      <c r="K1285" s="64">
        <f>IFERROR(IF(Ações!$B1285="","",VLOOKUP(Table_1[[#This Row],[AÇÕES]],'Dados Status Invest STOCKS'!A1271:AD1886,2)),0)</f>
        <v>268.33999999999997</v>
      </c>
      <c r="L1285" s="65">
        <f>IFERROR(IF(Ações!$B1285="","",VLOOKUP(Table_1[[#This Row],[AÇÕES]],'Dados Status Invest STOCKS'!A1271:AD1886,3)/100),0)</f>
        <v>0</v>
      </c>
      <c r="M1285" s="66">
        <f>IFERROR(IF(Ações!$B1285="","",VLOOKUP(Table_1[[#This Row],[AÇÕES]],'Dados Status Invest STOCKS'!A1271:AD1886,28)),0)</f>
        <v>9.48</v>
      </c>
      <c r="N1285" s="66">
        <f>IFERROR(IF(Ações!$B1285="","",VLOOKUP(Table_1[[#This Row],[AÇÕES]],'Dados Status Invest STOCKS'!A1271:AD1886,27)),0)</f>
        <v>76.17</v>
      </c>
      <c r="O1285" s="66">
        <f>IFERROR(IF(Ações!$L1285="","",Ações!$K1285*Ações!$L1285),0)</f>
        <v>0</v>
      </c>
      <c r="P1285" s="67">
        <f t="shared" si="19"/>
        <v>0.06</v>
      </c>
      <c r="Q1285" s="67">
        <f>IFERROR(Ações!$O1285/Ações!$M1285,0)</f>
        <v>0</v>
      </c>
      <c r="R1285" s="67">
        <f>IFERROR(IF(Ações!$B1285="","",VLOOKUP(Table_1[[#This Row],[AÇÕES]],'Dados Status Invest STOCKS'!A1271:AD1886,18)/100),0)</f>
        <v>0.1245</v>
      </c>
      <c r="S1285" s="65">
        <f>IFERROR(IF(Ações!$B1285="","",VLOOKUP(Table_1[[#This Row],[AÇÕES]],'Dados Status Invest STOCKS'!A1271:AD1886,25)/100),0)</f>
        <v>0.21840000000000001</v>
      </c>
      <c r="T1285" s="67">
        <f>(1-Ações!$Q1285)*Ações!$R1285</f>
        <v>0.1245</v>
      </c>
      <c r="U1285" s="68">
        <f>IF(Ações!$S1285=0,Ações!$T1285,IF(Ações!$T1285=0,Ações!$S1285,AVERAGE(Ações!$S1285,Ações!$T1285)))</f>
        <v>0.17144999999999999</v>
      </c>
    </row>
    <row r="1286" spans="2:21" ht="15" customHeight="1" x14ac:dyDescent="0.2">
      <c r="B1286" s="63" t="str">
        <f>IFERROR('Dados Status Invest STOCKS'!A1273,"-")</f>
        <v>CVCY</v>
      </c>
      <c r="C1286" s="45">
        <f>IFERROR((Ações!$D1286-Ações!$K1286)/Ações!$D1286,0)</f>
        <v>-1.8708133971291869</v>
      </c>
      <c r="D1286" s="46">
        <f>(Ações!$O1286)/0.06</f>
        <v>7.8374999999999995</v>
      </c>
      <c r="E1286" s="47">
        <f>IFERROR((Ações!$F1286-Ações!$K1286)/Ações!$F1286,0)</f>
        <v>0.32348853243471876</v>
      </c>
      <c r="F1286" s="46">
        <f>IF(OR(Ações!$N1286&lt;0,Ações!$M1286&lt;0),"",(22.5*Ações!$M1286*Ações!$N1286)^0.5)</f>
        <v>33.25885972188464</v>
      </c>
      <c r="G1286" s="47">
        <f>IFERROR((Ações!$H1286-Ações!$K1286)/Ações!$H1286,0)</f>
        <v>4.0274278195247115</v>
      </c>
      <c r="H1286" s="48">
        <f>IFERROR(Ações!$I1286/(Ações!$P1286-Table_1[[#This Row],[CAGR LUCRO 5A]]),0)</f>
        <v>-7.432051675977652</v>
      </c>
      <c r="I1286" s="48">
        <f>IF(Ações!$S1286&lt;0,"",Ações!$O1286*(1+Ações!$S1286))</f>
        <v>0.53213489999999986</v>
      </c>
      <c r="J1286" s="49">
        <f>IFERROR(IF(Ações!$B1286="","",(VLOOKUP(Table_1[[#This Row],[AÇÕES]],'Dados Status Invest STOCKS'!A1272:AD1887,4)/Table_1[[#This Row],[LPA]]))/100,0)</f>
        <v>3.941422594142259E-2</v>
      </c>
      <c r="K1286" s="64">
        <f>IFERROR(IF(Ações!$B1286="","",VLOOKUP(Table_1[[#This Row],[AÇÕES]],'Dados Status Invest STOCKS'!A1272:AD1887,2)),0)</f>
        <v>22.5</v>
      </c>
      <c r="L1286" s="65">
        <f>IFERROR(IF(Ações!$B1286="","",VLOOKUP(Table_1[[#This Row],[AÇÕES]],'Dados Status Invest STOCKS'!A1272:AD1887,3)/100),0)</f>
        <v>2.0899999999999998E-2</v>
      </c>
      <c r="M1286" s="66">
        <f>IFERROR(IF(Ações!$B1286="","",VLOOKUP(Table_1[[#This Row],[AÇÕES]],'Dados Status Invest STOCKS'!A1272:AD1887,28)),0)</f>
        <v>2.39</v>
      </c>
      <c r="N1286" s="66">
        <f>IFERROR(IF(Ações!$B1286="","",VLOOKUP(Table_1[[#This Row],[AÇÕES]],'Dados Status Invest STOCKS'!A1272:AD1887,27)),0)</f>
        <v>20.57</v>
      </c>
      <c r="O1286" s="66">
        <f>IFERROR(IF(Ações!$L1286="","",Ações!$K1286*Ações!$L1286),0)</f>
        <v>0.47024999999999995</v>
      </c>
      <c r="P1286" s="67">
        <f t="shared" si="19"/>
        <v>0.06</v>
      </c>
      <c r="Q1286" s="67">
        <f>IFERROR(Ações!$O1286/Ações!$M1286,0)</f>
        <v>0.19675732217573219</v>
      </c>
      <c r="R1286" s="67">
        <f>IFERROR(IF(Ações!$B1286="","",VLOOKUP(Table_1[[#This Row],[AÇÕES]],'Dados Status Invest STOCKS'!A1272:AD1887,18)/100),0)</f>
        <v>0.1162</v>
      </c>
      <c r="S1286" s="65">
        <f>IFERROR(IF(Ações!$B1286="","",VLOOKUP(Table_1[[#This Row],[AÇÕES]],'Dados Status Invest STOCKS'!A1272:AD1887,25)/100),0)</f>
        <v>0.13159999999999999</v>
      </c>
      <c r="T1286" s="67">
        <f>(1-Ações!$Q1286)*Ações!$R1286</f>
        <v>9.3336799163179926E-2</v>
      </c>
      <c r="U1286" s="68">
        <f>IF(Ações!$S1286=0,Ações!$T1286,IF(Ações!$T1286=0,Ações!$S1286,AVERAGE(Ações!$S1286,Ações!$T1286)))</f>
        <v>0.11246839958158997</v>
      </c>
    </row>
    <row r="1287" spans="2:21" ht="15" customHeight="1" x14ac:dyDescent="0.2">
      <c r="B1287" s="63" t="str">
        <f>IFERROR('Dados Status Invest STOCKS'!A1274,"-")</f>
        <v>CVE</v>
      </c>
      <c r="C1287" s="45">
        <f>IFERROR((Ações!$D1287-Ações!$K1287)/Ações!$D1287,0)</f>
        <v>-11</v>
      </c>
      <c r="D1287" s="46">
        <f>(Ações!$O1287)/0.06</f>
        <v>1.1599999999999999</v>
      </c>
      <c r="E1287" s="47">
        <f>IFERROR((Ações!$F1287-Ações!$K1287)/Ações!$F1287,0)</f>
        <v>-3.7505489035158885</v>
      </c>
      <c r="F1287" s="46">
        <f>IF(OR(Ações!$N1287&lt;0,Ações!$M1287&lt;0),"",(22.5*Ações!$M1287*Ações!$N1287)^0.5)</f>
        <v>2.9301877072979474</v>
      </c>
      <c r="G1287" s="47">
        <f>IFERROR((Ações!$H1287-Ações!$K1287)/Ações!$H1287,0)</f>
        <v>-11</v>
      </c>
      <c r="H1287" s="48">
        <f>IFERROR(Ações!$I1287/(Ações!$P1287-Table_1[[#This Row],[CAGR LUCRO 5A]]),0)</f>
        <v>1.1599999999999999</v>
      </c>
      <c r="I1287" s="48">
        <f>IF(Ações!$S1287&lt;0,"",Ações!$O1287*(1+Ações!$S1287))</f>
        <v>6.9599999999999995E-2</v>
      </c>
      <c r="J1287" s="49">
        <f>IFERROR(IF(Ações!$B1287="","",(VLOOKUP(Table_1[[#This Row],[AÇÕES]],'Dados Status Invest STOCKS'!A1273:AD1888,4)/Table_1[[#This Row],[LPA]]))/100,0)</f>
        <v>78.2</v>
      </c>
      <c r="K1287" s="64">
        <f>IFERROR(IF(Ações!$B1287="","",VLOOKUP(Table_1[[#This Row],[AÇÕES]],'Dados Status Invest STOCKS'!A1273:AD1888,2)),0)</f>
        <v>13.92</v>
      </c>
      <c r="L1287" s="65">
        <f>IFERROR(IF(Ações!$B1287="","",VLOOKUP(Table_1[[#This Row],[AÇÕES]],'Dados Status Invest STOCKS'!A1273:AD1888,3)/100),0)</f>
        <v>5.0000000000000001E-3</v>
      </c>
      <c r="M1287" s="66">
        <f>IFERROR(IF(Ações!$B1287="","",VLOOKUP(Table_1[[#This Row],[AÇÕES]],'Dados Status Invest STOCKS'!A1273:AD1888,28)),0)</f>
        <v>0.04</v>
      </c>
      <c r="N1287" s="66">
        <f>IFERROR(IF(Ações!$B1287="","",VLOOKUP(Table_1[[#This Row],[AÇÕES]],'Dados Status Invest STOCKS'!A1273:AD1888,27)),0)</f>
        <v>9.5399999999999991</v>
      </c>
      <c r="O1287" s="66">
        <f>IFERROR(IF(Ações!$L1287="","",Ações!$K1287*Ações!$L1287),0)</f>
        <v>6.9599999999999995E-2</v>
      </c>
      <c r="P1287" s="67">
        <f t="shared" si="19"/>
        <v>0.06</v>
      </c>
      <c r="Q1287" s="67">
        <f>IFERROR(Ações!$O1287/Ações!$M1287,0)</f>
        <v>1.7399999999999998</v>
      </c>
      <c r="R1287" s="67">
        <f>IFERROR(IF(Ações!$B1287="","",VLOOKUP(Table_1[[#This Row],[AÇÕES]],'Dados Status Invest STOCKS'!A1273:AD1888,18)/100),0)</f>
        <v>4.6999999999999993E-3</v>
      </c>
      <c r="S1287" s="65">
        <f>IFERROR(IF(Ações!$B1287="","",VLOOKUP(Table_1[[#This Row],[AÇÕES]],'Dados Status Invest STOCKS'!A1273:AD1888,25)/100),0)</f>
        <v>0</v>
      </c>
      <c r="T1287" s="67">
        <f>(1-Ações!$Q1287)*Ações!$R1287</f>
        <v>-3.4779999999999985E-3</v>
      </c>
      <c r="U1287" s="68">
        <f>IF(Ações!$S1287=0,Ações!$T1287,IF(Ações!$T1287=0,Ações!$S1287,AVERAGE(Ações!$S1287,Ações!$T1287)))</f>
        <v>-3.4779999999999985E-3</v>
      </c>
    </row>
    <row r="1288" spans="2:21" ht="15" customHeight="1" x14ac:dyDescent="0.2">
      <c r="B1288" s="63" t="str">
        <f>IFERROR('Dados Status Invest STOCKS'!A1275,"-")</f>
        <v>CVEO</v>
      </c>
      <c r="C1288" s="45">
        <f>IFERROR((Ações!$D1288-Ações!$K1288)/Ações!$D1288,0)</f>
        <v>0</v>
      </c>
      <c r="D1288" s="46">
        <f>(Ações!$O1288)/0.06</f>
        <v>0</v>
      </c>
      <c r="E1288" s="47">
        <f>IFERROR((Ações!$F1288-Ações!$K1288)/Ações!$F1288,0)</f>
        <v>0</v>
      </c>
      <c r="F1288" s="46" t="str">
        <f>IF(OR(Ações!$N1288&lt;0,Ações!$M1288&lt;0),"",(22.5*Ações!$M1288*Ações!$N1288)^0.5)</f>
        <v/>
      </c>
      <c r="G1288" s="47">
        <f>IFERROR((Ações!$H1288-Ações!$K1288)/Ações!$H1288,0)</f>
        <v>0</v>
      </c>
      <c r="H1288" s="48">
        <f>IFERROR(Ações!$I1288/(Ações!$P1288-Table_1[[#This Row],[CAGR LUCRO 5A]]),0)</f>
        <v>0</v>
      </c>
      <c r="I1288" s="48">
        <f>IF(Ações!$S1288&lt;0,"",Ações!$O1288*(1+Ações!$S1288))</f>
        <v>0</v>
      </c>
      <c r="J1288" s="49">
        <f>IFERROR(IF(Ações!$B1288="","",(VLOOKUP(Table_1[[#This Row],[AÇÕES]],'Dados Status Invest STOCKS'!A1274:AD1889,4)/Table_1[[#This Row],[LPA]]))/100,0)</f>
        <v>0.32769230769230767</v>
      </c>
      <c r="K1288" s="64">
        <f>IFERROR(IF(Ações!$B1288="","",VLOOKUP(Table_1[[#This Row],[AÇÕES]],'Dados Status Invest STOCKS'!A1274:AD1889,2)),0)</f>
        <v>20.059999999999999</v>
      </c>
      <c r="L1288" s="65">
        <f>IFERROR(IF(Ações!$B1288="","",VLOOKUP(Table_1[[#This Row],[AÇÕES]],'Dados Status Invest STOCKS'!A1274:AD1889,3)/100),0)</f>
        <v>0</v>
      </c>
      <c r="M1288" s="66">
        <f>IFERROR(IF(Ações!$B1288="","",VLOOKUP(Table_1[[#This Row],[AÇÕES]],'Dados Status Invest STOCKS'!A1274:AD1889,28)),0)</f>
        <v>-0.78</v>
      </c>
      <c r="N1288" s="66">
        <f>IFERROR(IF(Ações!$B1288="","",VLOOKUP(Table_1[[#This Row],[AÇÕES]],'Dados Status Invest STOCKS'!A1274:AD1889,27)),0)</f>
        <v>24.68</v>
      </c>
      <c r="O1288" s="66">
        <f>IFERROR(IF(Ações!$L1288="","",Ações!$K1288*Ações!$L1288),0)</f>
        <v>0</v>
      </c>
      <c r="P1288" s="67">
        <f t="shared" si="19"/>
        <v>0.06</v>
      </c>
      <c r="Q1288" s="67">
        <f>IFERROR(Ações!$O1288/Ações!$M1288,0)</f>
        <v>0</v>
      </c>
      <c r="R1288" s="67">
        <f>IFERROR(IF(Ações!$B1288="","",VLOOKUP(Table_1[[#This Row],[AÇÕES]],'Dados Status Invest STOCKS'!A1274:AD1889,18)/100),0)</f>
        <v>-3.1800000000000002E-2</v>
      </c>
      <c r="S1288" s="65">
        <f>IFERROR(IF(Ações!$B1288="","",VLOOKUP(Table_1[[#This Row],[AÇÕES]],'Dados Status Invest STOCKS'!A1274:AD1889,25)/100),0)</f>
        <v>0</v>
      </c>
      <c r="T1288" s="67">
        <f>(1-Ações!$Q1288)*Ações!$R1288</f>
        <v>-3.1800000000000002E-2</v>
      </c>
      <c r="U1288" s="68">
        <f>IF(Ações!$S1288=0,Ações!$T1288,IF(Ações!$T1288=0,Ações!$S1288,AVERAGE(Ações!$S1288,Ações!$T1288)))</f>
        <v>-3.1800000000000002E-2</v>
      </c>
    </row>
    <row r="1289" spans="2:21" ht="15" customHeight="1" x14ac:dyDescent="0.2">
      <c r="B1289" s="63" t="str">
        <f>IFERROR('Dados Status Invest STOCKS'!A1276,"-")</f>
        <v>CVET</v>
      </c>
      <c r="C1289" s="45">
        <f>IFERROR((Ações!$D1289-Ações!$K1289)/Ações!$D1289,0)</f>
        <v>0</v>
      </c>
      <c r="D1289" s="46">
        <f>(Ações!$O1289)/0.06</f>
        <v>0</v>
      </c>
      <c r="E1289" s="47">
        <f>IFERROR((Ações!$F1289-Ações!$K1289)/Ações!$F1289,0)</f>
        <v>0</v>
      </c>
      <c r="F1289" s="46" t="str">
        <f>IF(OR(Ações!$N1289&lt;0,Ações!$M1289&lt;0),"",(22.5*Ações!$M1289*Ações!$N1289)^0.5)</f>
        <v/>
      </c>
      <c r="G1289" s="47">
        <f>IFERROR((Ações!$H1289-Ações!$K1289)/Ações!$H1289,0)</f>
        <v>0</v>
      </c>
      <c r="H1289" s="48">
        <f>IFERROR(Ações!$I1289/(Ações!$P1289-Table_1[[#This Row],[CAGR LUCRO 5A]]),0)</f>
        <v>0</v>
      </c>
      <c r="I1289" s="48">
        <f>IF(Ações!$S1289&lt;0,"",Ações!$O1289*(1+Ações!$S1289))</f>
        <v>0</v>
      </c>
      <c r="J1289" s="49">
        <f>IFERROR(IF(Ações!$B1289="","",(VLOOKUP(Table_1[[#This Row],[AÇÕES]],'Dados Status Invest STOCKS'!A1275:AD1890,4)/Table_1[[#This Row],[LPA]]))/100,0)</f>
        <v>1.133</v>
      </c>
      <c r="K1289" s="64">
        <f>IFERROR(IF(Ações!$B1289="","",VLOOKUP(Table_1[[#This Row],[AÇÕES]],'Dados Status Invest STOCKS'!A1275:AD1890,2)),0)</f>
        <v>18.09</v>
      </c>
      <c r="L1289" s="65">
        <f>IFERROR(IF(Ações!$B1289="","",VLOOKUP(Table_1[[#This Row],[AÇÕES]],'Dados Status Invest STOCKS'!A1275:AD1890,3)/100),0)</f>
        <v>0</v>
      </c>
      <c r="M1289" s="66">
        <f>IFERROR(IF(Ações!$B1289="","",VLOOKUP(Table_1[[#This Row],[AÇÕES]],'Dados Status Invest STOCKS'!A1275:AD1890,28)),0)</f>
        <v>-0.4</v>
      </c>
      <c r="N1289" s="66">
        <f>IFERROR(IF(Ações!$B1289="","",VLOOKUP(Table_1[[#This Row],[AÇÕES]],'Dados Status Invest STOCKS'!A1275:AD1890,27)),0)</f>
        <v>10.9</v>
      </c>
      <c r="O1289" s="66">
        <f>IFERROR(IF(Ações!$L1289="","",Ações!$K1289*Ações!$L1289),0)</f>
        <v>0</v>
      </c>
      <c r="P1289" s="67">
        <f t="shared" si="19"/>
        <v>0.06</v>
      </c>
      <c r="Q1289" s="67">
        <f>IFERROR(Ações!$O1289/Ações!$M1289,0)</f>
        <v>0</v>
      </c>
      <c r="R1289" s="67">
        <f>IFERROR(IF(Ações!$B1289="","",VLOOKUP(Table_1[[#This Row],[AÇÕES]],'Dados Status Invest STOCKS'!A1275:AD1890,18)/100),0)</f>
        <v>-3.6600000000000001E-2</v>
      </c>
      <c r="S1289" s="65">
        <f>IFERROR(IF(Ações!$B1289="","",VLOOKUP(Table_1[[#This Row],[AÇÕES]],'Dados Status Invest STOCKS'!A1275:AD1890,25)/100),0)</f>
        <v>0</v>
      </c>
      <c r="T1289" s="67">
        <f>(1-Ações!$Q1289)*Ações!$R1289</f>
        <v>-3.6600000000000001E-2</v>
      </c>
      <c r="U1289" s="68">
        <f>IF(Ações!$S1289=0,Ações!$T1289,IF(Ações!$T1289=0,Ações!$S1289,AVERAGE(Ações!$S1289,Ações!$T1289)))</f>
        <v>-3.6600000000000001E-2</v>
      </c>
    </row>
    <row r="1290" spans="2:21" ht="15" customHeight="1" x14ac:dyDescent="0.2">
      <c r="B1290" s="63" t="str">
        <f>IFERROR('Dados Status Invest STOCKS'!A1277,"-")</f>
        <v>CVGI</v>
      </c>
      <c r="C1290" s="45">
        <f>IFERROR((Ações!$D1290-Ações!$K1290)/Ações!$D1290,0)</f>
        <v>0</v>
      </c>
      <c r="D1290" s="46">
        <f>(Ações!$O1290)/0.06</f>
        <v>0</v>
      </c>
      <c r="E1290" s="47">
        <f>IFERROR((Ações!$F1290-Ações!$K1290)/Ações!$F1290,0)</f>
        <v>-0.21747517202309316</v>
      </c>
      <c r="F1290" s="46">
        <f>IF(OR(Ações!$N1290&lt;0,Ações!$M1290&lt;0),"",(22.5*Ações!$M1290*Ações!$N1290)^0.5)</f>
        <v>6.480624969862089</v>
      </c>
      <c r="G1290" s="47">
        <f>IFERROR((Ações!$H1290-Ações!$K1290)/Ações!$H1290,0)</f>
        <v>0</v>
      </c>
      <c r="H1290" s="48">
        <f>IFERROR(Ações!$I1290/(Ações!$P1290-Table_1[[#This Row],[CAGR LUCRO 5A]]),0)</f>
        <v>0</v>
      </c>
      <c r="I1290" s="48">
        <f>IF(Ações!$S1290&lt;0,"",Ações!$O1290*(1+Ações!$S1290))</f>
        <v>0</v>
      </c>
      <c r="J1290" s="49">
        <f>IFERROR(IF(Ações!$B1290="","",(VLOOKUP(Table_1[[#This Row],[AÇÕES]],'Dados Status Invest STOCKS'!A1276:AD1891,4)/Table_1[[#This Row],[LPA]]))/100,0)</f>
        <v>0.30078431372549019</v>
      </c>
      <c r="K1290" s="64">
        <f>IFERROR(IF(Ações!$B1290="","",VLOOKUP(Table_1[[#This Row],[AÇÕES]],'Dados Status Invest STOCKS'!A1276:AD1891,2)),0)</f>
        <v>7.89</v>
      </c>
      <c r="L1290" s="65">
        <f>IFERROR(IF(Ações!$B1290="","",VLOOKUP(Table_1[[#This Row],[AÇÕES]],'Dados Status Invest STOCKS'!A1276:AD1891,3)/100),0)</f>
        <v>0</v>
      </c>
      <c r="M1290" s="66">
        <f>IFERROR(IF(Ações!$B1290="","",VLOOKUP(Table_1[[#This Row],[AÇÕES]],'Dados Status Invest STOCKS'!A1276:AD1891,28)),0)</f>
        <v>0.51</v>
      </c>
      <c r="N1290" s="66">
        <f>IFERROR(IF(Ações!$B1290="","",VLOOKUP(Table_1[[#This Row],[AÇÕES]],'Dados Status Invest STOCKS'!A1276:AD1891,27)),0)</f>
        <v>3.66</v>
      </c>
      <c r="O1290" s="66">
        <f>IFERROR(IF(Ações!$L1290="","",Ações!$K1290*Ações!$L1290),0)</f>
        <v>0</v>
      </c>
      <c r="P1290" s="67">
        <f t="shared" si="19"/>
        <v>0.06</v>
      </c>
      <c r="Q1290" s="67">
        <f>IFERROR(Ações!$O1290/Ações!$M1290,0)</f>
        <v>0</v>
      </c>
      <c r="R1290" s="67">
        <f>IFERROR(IF(Ações!$B1290="","",VLOOKUP(Table_1[[#This Row],[AÇÕES]],'Dados Status Invest STOCKS'!A1276:AD1891,18)/100),0)</f>
        <v>0.1406</v>
      </c>
      <c r="S1290" s="65">
        <f>IFERROR(IF(Ações!$B1290="","",VLOOKUP(Table_1[[#This Row],[AÇÕES]],'Dados Status Invest STOCKS'!A1276:AD1891,25)/100),0)</f>
        <v>0</v>
      </c>
      <c r="T1290" s="67">
        <f>(1-Ações!$Q1290)*Ações!$R1290</f>
        <v>0.1406</v>
      </c>
      <c r="U1290" s="68">
        <f>IF(Ações!$S1290=0,Ações!$T1290,IF(Ações!$T1290=0,Ações!$S1290,AVERAGE(Ações!$S1290,Ações!$T1290)))</f>
        <v>0.1406</v>
      </c>
    </row>
    <row r="1291" spans="2:21" ht="15" customHeight="1" x14ac:dyDescent="0.2">
      <c r="B1291" s="63" t="str">
        <f>IFERROR('Dados Status Invest STOCKS'!A1278,"-")</f>
        <v>CVGW</v>
      </c>
      <c r="C1291" s="45">
        <f>IFERROR((Ações!$D1291-Ações!$K1291)/Ações!$D1291,0)</f>
        <v>-1.2556390977443603</v>
      </c>
      <c r="D1291" s="46">
        <f>(Ações!$O1291)/0.06</f>
        <v>19.174166666666672</v>
      </c>
      <c r="E1291" s="47">
        <f>IFERROR((Ações!$F1291-Ações!$K1291)/Ações!$F1291,0)</f>
        <v>0</v>
      </c>
      <c r="F1291" s="46" t="str">
        <f>IF(OR(Ações!$N1291&lt;0,Ações!$M1291&lt;0),"",(22.5*Ações!$M1291*Ações!$N1291)^0.5)</f>
        <v/>
      </c>
      <c r="G1291" s="47">
        <f>IFERROR((Ações!$H1291-Ações!$K1291)/Ações!$H1291,0)</f>
        <v>-1.2556390977443603</v>
      </c>
      <c r="H1291" s="48">
        <f>IFERROR(Ações!$I1291/(Ações!$P1291-Table_1[[#This Row],[CAGR LUCRO 5A]]),0)</f>
        <v>19.174166666666672</v>
      </c>
      <c r="I1291" s="48">
        <f>IF(Ações!$S1291&lt;0,"",Ações!$O1291*(1+Ações!$S1291))</f>
        <v>1.1504500000000002</v>
      </c>
      <c r="J1291" s="49">
        <f>IFERROR(IF(Ações!$B1291="","",(VLOOKUP(Table_1[[#This Row],[AÇÕES]],'Dados Status Invest STOCKS'!A1277:AD1892,4)/Table_1[[#This Row],[LPA]]))/100,0)</f>
        <v>0.96567164179104481</v>
      </c>
      <c r="K1291" s="64">
        <f>IFERROR(IF(Ações!$B1291="","",VLOOKUP(Table_1[[#This Row],[AÇÕES]],'Dados Status Invest STOCKS'!A1277:AD1892,2)),0)</f>
        <v>43.25</v>
      </c>
      <c r="L1291" s="65">
        <f>IFERROR(IF(Ações!$B1291="","",VLOOKUP(Table_1[[#This Row],[AÇÕES]],'Dados Status Invest STOCKS'!A1277:AD1892,3)/100),0)</f>
        <v>2.6600000000000002E-2</v>
      </c>
      <c r="M1291" s="66">
        <f>IFERROR(IF(Ações!$B1291="","",VLOOKUP(Table_1[[#This Row],[AÇÕES]],'Dados Status Invest STOCKS'!A1277:AD1892,28)),0)</f>
        <v>-0.67</v>
      </c>
      <c r="N1291" s="66">
        <f>IFERROR(IF(Ações!$B1291="","",VLOOKUP(Table_1[[#This Row],[AÇÕES]],'Dados Status Invest STOCKS'!A1277:AD1892,27)),0)</f>
        <v>12.76</v>
      </c>
      <c r="O1291" s="66">
        <f>IFERROR(IF(Ações!$L1291="","",Ações!$K1291*Ações!$L1291),0)</f>
        <v>1.1504500000000002</v>
      </c>
      <c r="P1291" s="67">
        <f t="shared" si="19"/>
        <v>0.06</v>
      </c>
      <c r="Q1291" s="67">
        <f>IFERROR(Ações!$O1291/Ações!$M1291,0)</f>
        <v>-1.7170895522388061</v>
      </c>
      <c r="R1291" s="67">
        <f>IFERROR(IF(Ações!$B1291="","",VLOOKUP(Table_1[[#This Row],[AÇÕES]],'Dados Status Invest STOCKS'!A1277:AD1892,18)/100),0)</f>
        <v>-5.2400000000000002E-2</v>
      </c>
      <c r="S1291" s="65">
        <f>IFERROR(IF(Ações!$B1291="","",VLOOKUP(Table_1[[#This Row],[AÇÕES]],'Dados Status Invest STOCKS'!A1277:AD1892,25)/100),0)</f>
        <v>0</v>
      </c>
      <c r="T1291" s="67">
        <f>(1-Ações!$Q1291)*Ações!$R1291</f>
        <v>-0.14237549253731346</v>
      </c>
      <c r="U1291" s="68">
        <f>IF(Ações!$S1291=0,Ações!$T1291,IF(Ações!$T1291=0,Ações!$S1291,AVERAGE(Ações!$S1291,Ações!$T1291)))</f>
        <v>-0.14237549253731346</v>
      </c>
    </row>
    <row r="1292" spans="2:21" ht="15" customHeight="1" x14ac:dyDescent="0.2">
      <c r="B1292" s="63" t="str">
        <f>IFERROR('Dados Status Invest STOCKS'!A1279,"-")</f>
        <v>CVI</v>
      </c>
      <c r="C1292" s="45">
        <f>IFERROR((Ações!$D1292-Ações!$K1292)/Ações!$D1292,0)</f>
        <v>0</v>
      </c>
      <c r="D1292" s="46">
        <f>(Ações!$O1292)/0.06</f>
        <v>0</v>
      </c>
      <c r="E1292" s="47">
        <f>IFERROR((Ações!$F1292-Ações!$K1292)/Ações!$F1292,0)</f>
        <v>0</v>
      </c>
      <c r="F1292" s="46" t="str">
        <f>IF(OR(Ações!$N1292&lt;0,Ações!$M1292&lt;0),"",(22.5*Ações!$M1292*Ações!$N1292)^0.5)</f>
        <v/>
      </c>
      <c r="G1292" s="47">
        <f>IFERROR((Ações!$H1292-Ações!$K1292)/Ações!$H1292,0)</f>
        <v>0</v>
      </c>
      <c r="H1292" s="48">
        <f>IFERROR(Ações!$I1292/(Ações!$P1292-Table_1[[#This Row],[CAGR LUCRO 5A]]),0)</f>
        <v>0</v>
      </c>
      <c r="I1292" s="48">
        <f>IF(Ações!$S1292&lt;0,"",Ações!$O1292*(1+Ações!$S1292))</f>
        <v>0</v>
      </c>
      <c r="J1292" s="49">
        <f>IFERROR(IF(Ações!$B1292="","",(VLOOKUP(Table_1[[#This Row],[AÇÕES]],'Dados Status Invest STOCKS'!A1278:AD1893,4)/Table_1[[#This Row],[LPA]]))/100,0)</f>
        <v>2.3248275862068968</v>
      </c>
      <c r="K1292" s="64">
        <f>IFERROR(IF(Ações!$B1292="","",VLOOKUP(Table_1[[#This Row],[AÇÕES]],'Dados Status Invest STOCKS'!A1278:AD1893,2)),0)</f>
        <v>19.45</v>
      </c>
      <c r="L1292" s="65">
        <f>IFERROR(IF(Ações!$B1292="","",VLOOKUP(Table_1[[#This Row],[AÇÕES]],'Dados Status Invest STOCKS'!A1278:AD1893,3)/100),0)</f>
        <v>0</v>
      </c>
      <c r="M1292" s="66">
        <f>IFERROR(IF(Ações!$B1292="","",VLOOKUP(Table_1[[#This Row],[AÇÕES]],'Dados Status Invest STOCKS'!A1278:AD1893,28)),0)</f>
        <v>-0.28999999999999998</v>
      </c>
      <c r="N1292" s="66">
        <f>IFERROR(IF(Ações!$B1292="","",VLOOKUP(Table_1[[#This Row],[AÇÕES]],'Dados Status Invest STOCKS'!A1278:AD1893,27)),0)</f>
        <v>5.64</v>
      </c>
      <c r="O1292" s="66">
        <f>IFERROR(IF(Ações!$L1292="","",Ações!$K1292*Ações!$L1292),0)</f>
        <v>0</v>
      </c>
      <c r="P1292" s="67">
        <f t="shared" si="19"/>
        <v>0.06</v>
      </c>
      <c r="Q1292" s="67">
        <f>IFERROR(Ações!$O1292/Ações!$M1292,0)</f>
        <v>0</v>
      </c>
      <c r="R1292" s="67">
        <f>IFERROR(IF(Ações!$B1292="","",VLOOKUP(Table_1[[#This Row],[AÇÕES]],'Dados Status Invest STOCKS'!A1278:AD1893,18)/100),0)</f>
        <v>-5.1100000000000007E-2</v>
      </c>
      <c r="S1292" s="65">
        <f>IFERROR(IF(Ações!$B1292="","",VLOOKUP(Table_1[[#This Row],[AÇÕES]],'Dados Status Invest STOCKS'!A1278:AD1893,25)/100),0)</f>
        <v>0</v>
      </c>
      <c r="T1292" s="67">
        <f>(1-Ações!$Q1292)*Ações!$R1292</f>
        <v>-5.1100000000000007E-2</v>
      </c>
      <c r="U1292" s="68">
        <f>IF(Ações!$S1292=0,Ações!$T1292,IF(Ações!$T1292=0,Ações!$S1292,AVERAGE(Ações!$S1292,Ações!$T1292)))</f>
        <v>-5.1100000000000007E-2</v>
      </c>
    </row>
    <row r="1293" spans="2:21" ht="15" customHeight="1" x14ac:dyDescent="0.2">
      <c r="B1293" s="63" t="str">
        <f>IFERROR('Dados Status Invest STOCKS'!A1280,"-")</f>
        <v>CVLB</v>
      </c>
      <c r="C1293" s="45">
        <f>IFERROR((Ações!$D1293-Ações!$K1293)/Ações!$D1293,0)</f>
        <v>0</v>
      </c>
      <c r="D1293" s="46">
        <f>(Ações!$O1293)/0.06</f>
        <v>0</v>
      </c>
      <c r="E1293" s="47">
        <f>IFERROR((Ações!$F1293-Ações!$K1293)/Ações!$F1293,0)</f>
        <v>0</v>
      </c>
      <c r="F1293" s="46" t="str">
        <f>IF(OR(Ações!$N1293&lt;0,Ações!$M1293&lt;0),"",(22.5*Ações!$M1293*Ações!$N1293)^0.5)</f>
        <v/>
      </c>
      <c r="G1293" s="47">
        <f>IFERROR((Ações!$H1293-Ações!$K1293)/Ações!$H1293,0)</f>
        <v>0</v>
      </c>
      <c r="H1293" s="48">
        <f>IFERROR(Ações!$I1293/(Ações!$P1293-Table_1[[#This Row],[CAGR LUCRO 5A]]),0)</f>
        <v>0</v>
      </c>
      <c r="I1293" s="48">
        <f>IF(Ações!$S1293&lt;0,"",Ações!$O1293*(1+Ações!$S1293))</f>
        <v>0</v>
      </c>
      <c r="J1293" s="49">
        <f>IFERROR(IF(Ações!$B1293="","",(VLOOKUP(Table_1[[#This Row],[AÇÕES]],'Dados Status Invest STOCKS'!A1279:AD1894,4)/Table_1[[#This Row],[LPA]]))/100,0)</f>
        <v>0.21487179487179489</v>
      </c>
      <c r="K1293" s="64">
        <f>IFERROR(IF(Ações!$B1293="","",VLOOKUP(Table_1[[#This Row],[AÇÕES]],'Dados Status Invest STOCKS'!A1279:AD1894,2)),0)</f>
        <v>29.4</v>
      </c>
      <c r="L1293" s="65">
        <f>IFERROR(IF(Ações!$B1293="","",VLOOKUP(Table_1[[#This Row],[AÇÕES]],'Dados Status Invest STOCKS'!A1279:AD1894,3)/100),0)</f>
        <v>0</v>
      </c>
      <c r="M1293" s="66">
        <f>IFERROR(IF(Ações!$B1293="","",VLOOKUP(Table_1[[#This Row],[AÇÕES]],'Dados Status Invest STOCKS'!A1279:AD1894,28)),0)</f>
        <v>-1.17</v>
      </c>
      <c r="N1293" s="66">
        <f>IFERROR(IF(Ações!$B1293="","",VLOOKUP(Table_1[[#This Row],[AÇÕES]],'Dados Status Invest STOCKS'!A1279:AD1894,27)),0)</f>
        <v>-0.31</v>
      </c>
      <c r="O1293" s="66">
        <f>IFERROR(IF(Ações!$L1293="","",Ações!$K1293*Ações!$L1293),0)</f>
        <v>0</v>
      </c>
      <c r="P1293" s="67">
        <f t="shared" si="19"/>
        <v>0.06</v>
      </c>
      <c r="Q1293" s="67">
        <f>IFERROR(Ações!$O1293/Ações!$M1293,0)</f>
        <v>0</v>
      </c>
      <c r="R1293" s="67">
        <f>IFERROR(IF(Ações!$B1293="","",VLOOKUP(Table_1[[#This Row],[AÇÕES]],'Dados Status Invest STOCKS'!A1279:AD1894,18)/100),0)</f>
        <v>-3.7164999999999999</v>
      </c>
      <c r="S1293" s="65">
        <f>IFERROR(IF(Ações!$B1293="","",VLOOKUP(Table_1[[#This Row],[AÇÕES]],'Dados Status Invest STOCKS'!A1279:AD1894,25)/100),0)</f>
        <v>0</v>
      </c>
      <c r="T1293" s="67">
        <f>(1-Ações!$Q1293)*Ações!$R1293</f>
        <v>-3.7164999999999999</v>
      </c>
      <c r="U1293" s="68">
        <f>IF(Ações!$S1293=0,Ações!$T1293,IF(Ações!$T1293=0,Ações!$S1293,AVERAGE(Ações!$S1293,Ações!$T1293)))</f>
        <v>-3.7164999999999999</v>
      </c>
    </row>
    <row r="1294" spans="2:21" ht="15" customHeight="1" x14ac:dyDescent="0.2">
      <c r="B1294" s="63" t="str">
        <f>IFERROR('Dados Status Invest STOCKS'!A1281,"-")</f>
        <v>CVLG</v>
      </c>
      <c r="C1294" s="45">
        <f>IFERROR((Ações!$D1294-Ações!$K1294)/Ações!$D1294,0)</f>
        <v>0</v>
      </c>
      <c r="D1294" s="46">
        <f>(Ações!$O1294)/0.06</f>
        <v>0</v>
      </c>
      <c r="E1294" s="47">
        <f>IFERROR((Ações!$F1294-Ações!$K1294)/Ações!$F1294,0)</f>
        <v>-6.4840470850280052E-2</v>
      </c>
      <c r="F1294" s="46">
        <f>IF(OR(Ações!$N1294&lt;0,Ações!$M1294&lt;0),"",(22.5*Ações!$M1294*Ações!$N1294)^0.5)</f>
        <v>21.486786637373214</v>
      </c>
      <c r="G1294" s="47">
        <f>IFERROR((Ações!$H1294-Ações!$K1294)/Ações!$H1294,0)</f>
        <v>0</v>
      </c>
      <c r="H1294" s="48">
        <f>IFERROR(Ações!$I1294/(Ações!$P1294-Table_1[[#This Row],[CAGR LUCRO 5A]]),0)</f>
        <v>0</v>
      </c>
      <c r="I1294" s="48">
        <f>IF(Ações!$S1294&lt;0,"",Ações!$O1294*(1+Ações!$S1294))</f>
        <v>0</v>
      </c>
      <c r="J1294" s="49">
        <f>IFERROR(IF(Ações!$B1294="","",(VLOOKUP(Table_1[[#This Row],[AÇÕES]],'Dados Status Invest STOCKS'!A1280:AD1895,4)/Table_1[[#This Row],[LPA]]))/100,0)</f>
        <v>0.21211538461538459</v>
      </c>
      <c r="K1294" s="64">
        <f>IFERROR(IF(Ações!$B1294="","",VLOOKUP(Table_1[[#This Row],[AÇÕES]],'Dados Status Invest STOCKS'!A1280:AD1895,2)),0)</f>
        <v>22.88</v>
      </c>
      <c r="L1294" s="65">
        <f>IFERROR(IF(Ações!$B1294="","",VLOOKUP(Table_1[[#This Row],[AÇÕES]],'Dados Status Invest STOCKS'!A1280:AD1895,3)/100),0)</f>
        <v>0</v>
      </c>
      <c r="M1294" s="66">
        <f>IFERROR(IF(Ações!$B1294="","",VLOOKUP(Table_1[[#This Row],[AÇÕES]],'Dados Status Invest STOCKS'!A1280:AD1895,28)),0)</f>
        <v>1.04</v>
      </c>
      <c r="N1294" s="66">
        <f>IFERROR(IF(Ações!$B1294="","",VLOOKUP(Table_1[[#This Row],[AÇÕES]],'Dados Status Invest STOCKS'!A1280:AD1895,27)),0)</f>
        <v>19.73</v>
      </c>
      <c r="O1294" s="66">
        <f>IFERROR(IF(Ações!$L1294="","",Ações!$K1294*Ações!$L1294),0)</f>
        <v>0</v>
      </c>
      <c r="P1294" s="67">
        <f t="shared" si="19"/>
        <v>0.06</v>
      </c>
      <c r="Q1294" s="67">
        <f>IFERROR(Ações!$O1294/Ações!$M1294,0)</f>
        <v>0</v>
      </c>
      <c r="R1294" s="67">
        <f>IFERROR(IF(Ações!$B1294="","",VLOOKUP(Table_1[[#This Row],[AÇÕES]],'Dados Status Invest STOCKS'!A1280:AD1895,18)/100),0)</f>
        <v>5.2600000000000001E-2</v>
      </c>
      <c r="S1294" s="65">
        <f>IFERROR(IF(Ações!$B1294="","",VLOOKUP(Table_1[[#This Row],[AÇÕES]],'Dados Status Invest STOCKS'!A1280:AD1895,25)/100),0)</f>
        <v>0</v>
      </c>
      <c r="T1294" s="67">
        <f>(1-Ações!$Q1294)*Ações!$R1294</f>
        <v>5.2600000000000001E-2</v>
      </c>
      <c r="U1294" s="68">
        <f>IF(Ações!$S1294=0,Ações!$T1294,IF(Ações!$T1294=0,Ações!$S1294,AVERAGE(Ações!$S1294,Ações!$T1294)))</f>
        <v>5.2600000000000001E-2</v>
      </c>
    </row>
    <row r="1295" spans="2:21" ht="15" customHeight="1" x14ac:dyDescent="0.2">
      <c r="B1295" s="63" t="str">
        <f>IFERROR('Dados Status Invest STOCKS'!A1282,"-")</f>
        <v>CVLT</v>
      </c>
      <c r="C1295" s="45">
        <f>IFERROR((Ações!$D1295-Ações!$K1295)/Ações!$D1295,0)</f>
        <v>0</v>
      </c>
      <c r="D1295" s="46">
        <f>(Ações!$O1295)/0.06</f>
        <v>0</v>
      </c>
      <c r="E1295" s="47">
        <f>IFERROR((Ações!$F1295-Ações!$K1295)/Ações!$F1295,0)</f>
        <v>-6.68719919083384</v>
      </c>
      <c r="F1295" s="46">
        <f>IF(OR(Ações!$N1295&lt;0,Ações!$M1295&lt;0),"",(22.5*Ações!$M1295*Ações!$N1295)^0.5)</f>
        <v>8.7808313957164668</v>
      </c>
      <c r="G1295" s="47">
        <f>IFERROR((Ações!$H1295-Ações!$K1295)/Ações!$H1295,0)</f>
        <v>0</v>
      </c>
      <c r="H1295" s="48">
        <f>IFERROR(Ações!$I1295/(Ações!$P1295-Table_1[[#This Row],[CAGR LUCRO 5A]]),0)</f>
        <v>0</v>
      </c>
      <c r="I1295" s="48">
        <f>IF(Ações!$S1295&lt;0,"",Ações!$O1295*(1+Ações!$S1295))</f>
        <v>0</v>
      </c>
      <c r="J1295" s="49">
        <f>IFERROR(IF(Ações!$B1295="","",(VLOOKUP(Table_1[[#This Row],[AÇÕES]],'Dados Status Invest STOCKS'!A1281:AD1896,4)/Table_1[[#This Row],[LPA]]))/100,0)</f>
        <v>2.5071153846153846</v>
      </c>
      <c r="K1295" s="64">
        <f>IFERROR(IF(Ações!$B1295="","",VLOOKUP(Table_1[[#This Row],[AÇÕES]],'Dados Status Invest STOCKS'!A1281:AD1896,2)),0)</f>
        <v>67.5</v>
      </c>
      <c r="L1295" s="65">
        <f>IFERROR(IF(Ações!$B1295="","",VLOOKUP(Table_1[[#This Row],[AÇÕES]],'Dados Status Invest STOCKS'!A1281:AD1896,3)/100),0)</f>
        <v>0</v>
      </c>
      <c r="M1295" s="66">
        <f>IFERROR(IF(Ações!$B1295="","",VLOOKUP(Table_1[[#This Row],[AÇÕES]],'Dados Status Invest STOCKS'!A1281:AD1896,28)),0)</f>
        <v>0.52</v>
      </c>
      <c r="N1295" s="66">
        <f>IFERROR(IF(Ações!$B1295="","",VLOOKUP(Table_1[[#This Row],[AÇÕES]],'Dados Status Invest STOCKS'!A1281:AD1896,27)),0)</f>
        <v>6.59</v>
      </c>
      <c r="O1295" s="66">
        <f>IFERROR(IF(Ações!$L1295="","",Ações!$K1295*Ações!$L1295),0)</f>
        <v>0</v>
      </c>
      <c r="P1295" s="67">
        <f t="shared" ref="P1295:P1358" si="20">$U$6</f>
        <v>0.06</v>
      </c>
      <c r="Q1295" s="67">
        <f>IFERROR(Ações!$O1295/Ações!$M1295,0)</f>
        <v>0</v>
      </c>
      <c r="R1295" s="67">
        <f>IFERROR(IF(Ações!$B1295="","",VLOOKUP(Table_1[[#This Row],[AÇÕES]],'Dados Status Invest STOCKS'!A1281:AD1896,18)/100),0)</f>
        <v>7.8600000000000003E-2</v>
      </c>
      <c r="S1295" s="65">
        <f>IFERROR(IF(Ações!$B1295="","",VLOOKUP(Table_1[[#This Row],[AÇÕES]],'Dados Status Invest STOCKS'!A1281:AD1896,25)/100),0)</f>
        <v>0</v>
      </c>
      <c r="T1295" s="67">
        <f>(1-Ações!$Q1295)*Ações!$R1295</f>
        <v>7.8600000000000003E-2</v>
      </c>
      <c r="U1295" s="68">
        <f>IF(Ações!$S1295=0,Ações!$T1295,IF(Ações!$T1295=0,Ações!$S1295,AVERAGE(Ações!$S1295,Ações!$T1295)))</f>
        <v>7.8600000000000003E-2</v>
      </c>
    </row>
    <row r="1296" spans="2:21" ht="15" customHeight="1" x14ac:dyDescent="0.2">
      <c r="B1296" s="63" t="str">
        <f>IFERROR('Dados Status Invest STOCKS'!A1283,"-")</f>
        <v>CVLY</v>
      </c>
      <c r="C1296" s="45">
        <f>IFERROR((Ações!$D1296-Ações!$K1296)/Ações!$D1296,0)</f>
        <v>-0.86915887850467299</v>
      </c>
      <c r="D1296" s="46">
        <f>(Ações!$O1296)/0.06</f>
        <v>11.4918</v>
      </c>
      <c r="E1296" s="47">
        <f>IFERROR((Ações!$F1296-Ações!$K1296)/Ações!$F1296,0)</f>
        <v>0.25014872144494921</v>
      </c>
      <c r="F1296" s="46">
        <f>IF(OR(Ações!$N1296&lt;0,Ações!$M1296&lt;0),"",(22.5*Ações!$M1296*Ações!$N1296)^0.5)</f>
        <v>28.645680302621546</v>
      </c>
      <c r="G1296" s="47">
        <f>IFERROR((Ações!$H1296-Ações!$K1296)/Ações!$H1296,0)</f>
        <v>0</v>
      </c>
      <c r="H1296" s="48">
        <f>IFERROR(Ações!$I1296/(Ações!$P1296-Table_1[[#This Row],[CAGR LUCRO 5A]]),0)</f>
        <v>0</v>
      </c>
      <c r="I1296" s="48" t="str">
        <f>IF(Ações!$S1296&lt;0,"",Ações!$O1296*(1+Ações!$S1296))</f>
        <v/>
      </c>
      <c r="J1296" s="49">
        <f>IFERROR(IF(Ações!$B1296="","",(VLOOKUP(Table_1[[#This Row],[AÇÕES]],'Dados Status Invest STOCKS'!A1282:AD1897,4)/Table_1[[#This Row],[LPA]]))/100,0)</f>
        <v>7.0000000000000007E-2</v>
      </c>
      <c r="K1296" s="64">
        <f>IFERROR(IF(Ações!$B1296="","",VLOOKUP(Table_1[[#This Row],[AÇÕES]],'Dados Status Invest STOCKS'!A1282:AD1897,2)),0)</f>
        <v>21.48</v>
      </c>
      <c r="L1296" s="65">
        <f>IFERROR(IF(Ações!$B1296="","",VLOOKUP(Table_1[[#This Row],[AÇÕES]],'Dados Status Invest STOCKS'!A1282:AD1897,3)/100),0)</f>
        <v>3.2099999999999997E-2</v>
      </c>
      <c r="M1296" s="66">
        <f>IFERROR(IF(Ações!$B1296="","",VLOOKUP(Table_1[[#This Row],[AÇÕES]],'Dados Status Invest STOCKS'!A1282:AD1897,28)),0)</f>
        <v>1.75</v>
      </c>
      <c r="N1296" s="66">
        <f>IFERROR(IF(Ações!$B1296="","",VLOOKUP(Table_1[[#This Row],[AÇÕES]],'Dados Status Invest STOCKS'!A1282:AD1897,27)),0)</f>
        <v>20.84</v>
      </c>
      <c r="O1296" s="66">
        <f>IFERROR(IF(Ações!$L1296="","",Ações!$K1296*Ações!$L1296),0)</f>
        <v>0.6895079999999999</v>
      </c>
      <c r="P1296" s="67">
        <f t="shared" si="20"/>
        <v>0.06</v>
      </c>
      <c r="Q1296" s="67">
        <f>IFERROR(Ações!$O1296/Ações!$M1296,0)</f>
        <v>0.39400457142857137</v>
      </c>
      <c r="R1296" s="67">
        <f>IFERROR(IF(Ações!$B1296="","",VLOOKUP(Table_1[[#This Row],[AÇÕES]],'Dados Status Invest STOCKS'!A1282:AD1897,18)/100),0)</f>
        <v>8.4199999999999997E-2</v>
      </c>
      <c r="S1296" s="65">
        <f>IFERROR(IF(Ações!$B1296="","",VLOOKUP(Table_1[[#This Row],[AÇÕES]],'Dados Status Invest STOCKS'!A1282:AD1897,25)/100),0)</f>
        <v>-5.1799999999999999E-2</v>
      </c>
      <c r="T1296" s="67">
        <f>(1-Ações!$Q1296)*Ações!$R1296</f>
        <v>5.1024815085714291E-2</v>
      </c>
      <c r="U1296" s="68">
        <f>IF(Ações!$S1296=0,Ações!$T1296,IF(Ações!$T1296=0,Ações!$S1296,AVERAGE(Ações!$S1296,Ações!$T1296)))</f>
        <v>-3.8759245714285392E-4</v>
      </c>
    </row>
    <row r="1297" spans="2:21" ht="15" customHeight="1" x14ac:dyDescent="0.2">
      <c r="B1297" s="63" t="str">
        <f>IFERROR('Dados Status Invest STOCKS'!A1284,"-")</f>
        <v>CVNA</v>
      </c>
      <c r="C1297" s="45">
        <f>IFERROR((Ações!$D1297-Ações!$K1297)/Ações!$D1297,0)</f>
        <v>0</v>
      </c>
      <c r="D1297" s="46">
        <f>(Ações!$O1297)/0.06</f>
        <v>0</v>
      </c>
      <c r="E1297" s="47">
        <f>IFERROR((Ações!$F1297-Ações!$K1297)/Ações!$F1297,0)</f>
        <v>0</v>
      </c>
      <c r="F1297" s="46" t="str">
        <f>IF(OR(Ações!$N1297&lt;0,Ações!$M1297&lt;0),"",(22.5*Ações!$M1297*Ações!$N1297)^0.5)</f>
        <v/>
      </c>
      <c r="G1297" s="47">
        <f>IFERROR((Ações!$H1297-Ações!$K1297)/Ações!$H1297,0)</f>
        <v>0</v>
      </c>
      <c r="H1297" s="48">
        <f>IFERROR(Ações!$I1297/(Ações!$P1297-Table_1[[#This Row],[CAGR LUCRO 5A]]),0)</f>
        <v>0</v>
      </c>
      <c r="I1297" s="48">
        <f>IF(Ações!$S1297&lt;0,"",Ações!$O1297*(1+Ações!$S1297))</f>
        <v>0</v>
      </c>
      <c r="J1297" s="49">
        <f>IFERROR(IF(Ações!$B1297="","",(VLOOKUP(Table_1[[#This Row],[AÇÕES]],'Dados Status Invest STOCKS'!A1283:AD1898,4)/Table_1[[#This Row],[LPA]]))/100,0)</f>
        <v>0.96562499999999996</v>
      </c>
      <c r="K1297" s="64">
        <f>IFERROR(IF(Ações!$B1297="","",VLOOKUP(Table_1[[#This Row],[AÇÕES]],'Dados Status Invest STOCKS'!A1283:AD1898,2)),0)</f>
        <v>157.9</v>
      </c>
      <c r="L1297" s="65">
        <f>IFERROR(IF(Ações!$B1297="","",VLOOKUP(Table_1[[#This Row],[AÇÕES]],'Dados Status Invest STOCKS'!A1283:AD1898,3)/100),0)</f>
        <v>0</v>
      </c>
      <c r="M1297" s="66">
        <f>IFERROR(IF(Ações!$B1297="","",VLOOKUP(Table_1[[#This Row],[AÇÕES]],'Dados Status Invest STOCKS'!A1283:AD1898,28)),0)</f>
        <v>-1.28</v>
      </c>
      <c r="N1297" s="66">
        <f>IFERROR(IF(Ações!$B1297="","",VLOOKUP(Table_1[[#This Row],[AÇÕES]],'Dados Status Invest STOCKS'!A1283:AD1898,27)),0)</f>
        <v>4.5</v>
      </c>
      <c r="O1297" s="66">
        <f>IFERROR(IF(Ações!$L1297="","",Ações!$K1297*Ações!$L1297),0)</f>
        <v>0</v>
      </c>
      <c r="P1297" s="67">
        <f t="shared" si="20"/>
        <v>0.06</v>
      </c>
      <c r="Q1297" s="67">
        <f>IFERROR(Ações!$O1297/Ações!$M1297,0)</f>
        <v>0</v>
      </c>
      <c r="R1297" s="67">
        <f>IFERROR(IF(Ações!$B1297="","",VLOOKUP(Table_1[[#This Row],[AÇÕES]],'Dados Status Invest STOCKS'!A1283:AD1898,18)/100),0)</f>
        <v>-0.28399999999999997</v>
      </c>
      <c r="S1297" s="65">
        <f>IFERROR(IF(Ações!$B1297="","",VLOOKUP(Table_1[[#This Row],[AÇÕES]],'Dados Status Invest STOCKS'!A1283:AD1898,25)/100),0)</f>
        <v>0</v>
      </c>
      <c r="T1297" s="67">
        <f>(1-Ações!$Q1297)*Ações!$R1297</f>
        <v>-0.28399999999999997</v>
      </c>
      <c r="U1297" s="68">
        <f>IF(Ações!$S1297=0,Ações!$T1297,IF(Ações!$T1297=0,Ações!$S1297,AVERAGE(Ações!$S1297,Ações!$T1297)))</f>
        <v>-0.28399999999999997</v>
      </c>
    </row>
    <row r="1298" spans="2:21" ht="15" customHeight="1" x14ac:dyDescent="0.2">
      <c r="B1298" s="63" t="str">
        <f>IFERROR('Dados Status Invest STOCKS'!A1285,"-")</f>
        <v>CVS</v>
      </c>
      <c r="C1298" s="45">
        <f>IFERROR((Ações!$D1298-Ações!$K1298)/Ações!$D1298,0)</f>
        <v>-2.0303030303030307</v>
      </c>
      <c r="D1298" s="46">
        <f>(Ações!$O1298)/0.06</f>
        <v>34.158299999999997</v>
      </c>
      <c r="E1298" s="47">
        <f>IFERROR((Ações!$F1298-Ações!$K1298)/Ações!$F1298,0)</f>
        <v>-0.21400221464086452</v>
      </c>
      <c r="F1298" s="46">
        <f>IF(OR(Ações!$N1298&lt;0,Ações!$M1298&lt;0),"",(22.5*Ações!$M1298*Ações!$N1298)^0.5)</f>
        <v>85.263435891359663</v>
      </c>
      <c r="G1298" s="47">
        <f>IFERROR((Ações!$H1298-Ações!$K1298)/Ações!$H1298,0)</f>
        <v>1.2418324641590062</v>
      </c>
      <c r="H1298" s="48">
        <f>IFERROR(Ações!$I1298/(Ações!$P1298-Table_1[[#This Row],[CAGR LUCRO 5A]]),0)</f>
        <v>-428.02359211764752</v>
      </c>
      <c r="I1298" s="48">
        <f>IF(Ações!$S1298&lt;0,"",Ações!$O1298*(1+Ações!$S1298))</f>
        <v>2.1829203197999996</v>
      </c>
      <c r="J1298" s="49">
        <f>IFERROR(IF(Ações!$B1298="","",(VLOOKUP(Table_1[[#This Row],[AÇÕES]],'Dados Status Invest STOCKS'!A1284:AD1899,4)/Table_1[[#This Row],[LPA]]))/100,0)</f>
        <v>3.1411149825783975E-2</v>
      </c>
      <c r="K1298" s="64">
        <f>IFERROR(IF(Ações!$B1298="","",VLOOKUP(Table_1[[#This Row],[AÇÕES]],'Dados Status Invest STOCKS'!A1284:AD1899,2)),0)</f>
        <v>103.51</v>
      </c>
      <c r="L1298" s="65">
        <f>IFERROR(IF(Ações!$B1298="","",VLOOKUP(Table_1[[#This Row],[AÇÕES]],'Dados Status Invest STOCKS'!A1284:AD1899,3)/100),0)</f>
        <v>1.9799999999999998E-2</v>
      </c>
      <c r="M1298" s="66">
        <f>IFERROR(IF(Ações!$B1298="","",VLOOKUP(Table_1[[#This Row],[AÇÕES]],'Dados Status Invest STOCKS'!A1284:AD1899,28)),0)</f>
        <v>5.74</v>
      </c>
      <c r="N1298" s="66">
        <f>IFERROR(IF(Ações!$B1298="","",VLOOKUP(Table_1[[#This Row],[AÇÕES]],'Dados Status Invest STOCKS'!A1284:AD1899,27)),0)</f>
        <v>56.29</v>
      </c>
      <c r="O1298" s="66">
        <f>IFERROR(IF(Ações!$L1298="","",Ações!$K1298*Ações!$L1298),0)</f>
        <v>2.0494979999999998</v>
      </c>
      <c r="P1298" s="67">
        <f t="shared" si="20"/>
        <v>0.06</v>
      </c>
      <c r="Q1298" s="67">
        <f>IFERROR(Ações!$O1298/Ações!$M1298,0)</f>
        <v>0.35705540069686409</v>
      </c>
      <c r="R1298" s="67">
        <f>IFERROR(IF(Ações!$B1298="","",VLOOKUP(Table_1[[#This Row],[AÇÕES]],'Dados Status Invest STOCKS'!A1284:AD1899,18)/100),0)</f>
        <v>0.10199999999999999</v>
      </c>
      <c r="S1298" s="65">
        <f>IFERROR(IF(Ações!$B1298="","",VLOOKUP(Table_1[[#This Row],[AÇÕES]],'Dados Status Invest STOCKS'!A1284:AD1899,25)/100),0)</f>
        <v>6.5099999999999991E-2</v>
      </c>
      <c r="T1298" s="67">
        <f>(1-Ações!$Q1298)*Ações!$R1298</f>
        <v>6.5580349128919871E-2</v>
      </c>
      <c r="U1298" s="68">
        <f>IF(Ações!$S1298=0,Ações!$T1298,IF(Ações!$T1298=0,Ações!$S1298,AVERAGE(Ações!$S1298,Ações!$T1298)))</f>
        <v>6.5340174564459924E-2</v>
      </c>
    </row>
    <row r="1299" spans="2:21" ht="15" customHeight="1" x14ac:dyDescent="0.2">
      <c r="B1299" s="63" t="str">
        <f>IFERROR('Dados Status Invest STOCKS'!A1286,"-")</f>
        <v>CVV</v>
      </c>
      <c r="C1299" s="45">
        <f>IFERROR((Ações!$D1299-Ações!$K1299)/Ações!$D1299,0)</f>
        <v>0</v>
      </c>
      <c r="D1299" s="46">
        <f>(Ações!$O1299)/0.06</f>
        <v>0</v>
      </c>
      <c r="E1299" s="47">
        <f>IFERROR((Ações!$F1299-Ações!$K1299)/Ações!$F1299,0)</f>
        <v>-0.50227618249910166</v>
      </c>
      <c r="F1299" s="46">
        <f>IF(OR(Ações!$N1299&lt;0,Ações!$M1299&lt;0),"",(22.5*Ações!$M1299*Ações!$N1299)^0.5)</f>
        <v>3.0287373606834911</v>
      </c>
      <c r="G1299" s="47">
        <f>IFERROR((Ações!$H1299-Ações!$K1299)/Ações!$H1299,0)</f>
        <v>0</v>
      </c>
      <c r="H1299" s="48">
        <f>IFERROR(Ações!$I1299/(Ações!$P1299-Table_1[[#This Row],[CAGR LUCRO 5A]]),0)</f>
        <v>0</v>
      </c>
      <c r="I1299" s="48">
        <f>IF(Ações!$S1299&lt;0,"",Ações!$O1299*(1+Ações!$S1299))</f>
        <v>0</v>
      </c>
      <c r="J1299" s="49">
        <f>IFERROR(IF(Ações!$B1299="","",(VLOOKUP(Table_1[[#This Row],[AÇÕES]],'Dados Status Invest STOCKS'!A1285:AD1900,4)/Table_1[[#This Row],[LPA]]))/100,0)</f>
        <v>5.3666666666666663</v>
      </c>
      <c r="K1299" s="64">
        <f>IFERROR(IF(Ações!$B1299="","",VLOOKUP(Table_1[[#This Row],[AÇÕES]],'Dados Status Invest STOCKS'!A1285:AD1900,2)),0)</f>
        <v>4.55</v>
      </c>
      <c r="L1299" s="65">
        <f>IFERROR(IF(Ações!$B1299="","",VLOOKUP(Table_1[[#This Row],[AÇÕES]],'Dados Status Invest STOCKS'!A1285:AD1900,3)/100),0)</f>
        <v>0</v>
      </c>
      <c r="M1299" s="66">
        <f>IFERROR(IF(Ações!$B1299="","",VLOOKUP(Table_1[[#This Row],[AÇÕES]],'Dados Status Invest STOCKS'!A1285:AD1900,28)),0)</f>
        <v>0.09</v>
      </c>
      <c r="N1299" s="66">
        <f>IFERROR(IF(Ações!$B1299="","",VLOOKUP(Table_1[[#This Row],[AÇÕES]],'Dados Status Invest STOCKS'!A1285:AD1900,27)),0)</f>
        <v>4.53</v>
      </c>
      <c r="O1299" s="66">
        <f>IFERROR(IF(Ações!$L1299="","",Ações!$K1299*Ações!$L1299),0)</f>
        <v>0</v>
      </c>
      <c r="P1299" s="67">
        <f t="shared" si="20"/>
        <v>0.06</v>
      </c>
      <c r="Q1299" s="67">
        <f>IFERROR(Ações!$O1299/Ações!$M1299,0)</f>
        <v>0</v>
      </c>
      <c r="R1299" s="67">
        <f>IFERROR(IF(Ações!$B1299="","",VLOOKUP(Table_1[[#This Row],[AÇÕES]],'Dados Status Invest STOCKS'!A1285:AD1900,18)/100),0)</f>
        <v>2.0799999999999999E-2</v>
      </c>
      <c r="S1299" s="65">
        <f>IFERROR(IF(Ações!$B1299="","",VLOOKUP(Table_1[[#This Row],[AÇÕES]],'Dados Status Invest STOCKS'!A1285:AD1900,25)/100),0)</f>
        <v>0</v>
      </c>
      <c r="T1299" s="67">
        <f>(1-Ações!$Q1299)*Ações!$R1299</f>
        <v>2.0799999999999999E-2</v>
      </c>
      <c r="U1299" s="68">
        <f>IF(Ações!$S1299=0,Ações!$T1299,IF(Ações!$T1299=0,Ações!$S1299,AVERAGE(Ações!$S1299,Ações!$T1299)))</f>
        <v>2.0799999999999999E-2</v>
      </c>
    </row>
    <row r="1300" spans="2:21" ht="15" customHeight="1" x14ac:dyDescent="0.2">
      <c r="B1300" s="63" t="str">
        <f>IFERROR('Dados Status Invest STOCKS'!A1287,"-")</f>
        <v>CVX</v>
      </c>
      <c r="C1300" s="45">
        <f>IFERROR((Ações!$D1300-Ações!$K1300)/Ações!$D1300,0)</f>
        <v>-0.4354066985645933</v>
      </c>
      <c r="D1300" s="46">
        <f>(Ações!$O1300)/0.06</f>
        <v>88.602066666666673</v>
      </c>
      <c r="E1300" s="47">
        <f>IFERROR((Ações!$F1300-Ações!$K1300)/Ações!$F1300,0)</f>
        <v>-0.40868228909316973</v>
      </c>
      <c r="F1300" s="46">
        <f>IF(OR(Ações!$N1300&lt;0,Ações!$M1300&lt;0),"",(22.5*Ações!$M1300*Ações!$N1300)^0.5)</f>
        <v>90.282955201964896</v>
      </c>
      <c r="G1300" s="47">
        <f>IFERROR((Ações!$H1300-Ações!$K1300)/Ações!$H1300,0)</f>
        <v>-0.4354066985645933</v>
      </c>
      <c r="H1300" s="48">
        <f>IFERROR(Ações!$I1300/(Ações!$P1300-Table_1[[#This Row],[CAGR LUCRO 5A]]),0)</f>
        <v>88.602066666666673</v>
      </c>
      <c r="I1300" s="48">
        <f>IF(Ações!$S1300&lt;0,"",Ações!$O1300*(1+Ações!$S1300))</f>
        <v>5.3161240000000003</v>
      </c>
      <c r="J1300" s="49">
        <f>IFERROR(IF(Ações!$B1300="","",(VLOOKUP(Table_1[[#This Row],[AÇÕES]],'Dados Status Invest STOCKS'!A1286:AD1901,4)/Table_1[[#This Row],[LPA]]))/100,0)</f>
        <v>4.8151750972762655E-2</v>
      </c>
      <c r="K1300" s="64">
        <f>IFERROR(IF(Ações!$B1300="","",VLOOKUP(Table_1[[#This Row],[AÇÕES]],'Dados Status Invest STOCKS'!A1286:AD1901,2)),0)</f>
        <v>127.18</v>
      </c>
      <c r="L1300" s="65">
        <f>IFERROR(IF(Ações!$B1300="","",VLOOKUP(Table_1[[#This Row],[AÇÕES]],'Dados Status Invest STOCKS'!A1286:AD1901,3)/100),0)</f>
        <v>4.1799999999999997E-2</v>
      </c>
      <c r="M1300" s="66">
        <f>IFERROR(IF(Ações!$B1300="","",VLOOKUP(Table_1[[#This Row],[AÇÕES]],'Dados Status Invest STOCKS'!A1286:AD1901,28)),0)</f>
        <v>5.14</v>
      </c>
      <c r="N1300" s="66">
        <f>IFERROR(IF(Ações!$B1300="","",VLOOKUP(Table_1[[#This Row],[AÇÕES]],'Dados Status Invest STOCKS'!A1286:AD1901,27)),0)</f>
        <v>70.48</v>
      </c>
      <c r="O1300" s="66">
        <f>IFERROR(IF(Ações!$L1300="","",Ações!$K1300*Ações!$L1300),0)</f>
        <v>5.3161240000000003</v>
      </c>
      <c r="P1300" s="67">
        <f t="shared" si="20"/>
        <v>0.06</v>
      </c>
      <c r="Q1300" s="67">
        <f>IFERROR(Ações!$O1300/Ações!$M1300,0)</f>
        <v>1.0342653696498056</v>
      </c>
      <c r="R1300" s="67">
        <f>IFERROR(IF(Ações!$B1300="","",VLOOKUP(Table_1[[#This Row],[AÇÕES]],'Dados Status Invest STOCKS'!A1286:AD1901,18)/100),0)</f>
        <v>7.2900000000000006E-2</v>
      </c>
      <c r="S1300" s="65">
        <f>IFERROR(IF(Ações!$B1300="","",VLOOKUP(Table_1[[#This Row],[AÇÕES]],'Dados Status Invest STOCKS'!A1286:AD1901,25)/100),0)</f>
        <v>0</v>
      </c>
      <c r="T1300" s="67">
        <f>(1-Ações!$Q1300)*Ações!$R1300</f>
        <v>-2.4979454474708318E-3</v>
      </c>
      <c r="U1300" s="68">
        <f>IF(Ações!$S1300=0,Ações!$T1300,IF(Ações!$T1300=0,Ações!$S1300,AVERAGE(Ações!$S1300,Ações!$T1300)))</f>
        <v>-2.4979454474708318E-3</v>
      </c>
    </row>
    <row r="1301" spans="2:21" ht="15" customHeight="1" x14ac:dyDescent="0.2">
      <c r="B1301" s="63" t="str">
        <f>IFERROR('Dados Status Invest STOCKS'!A1288,"-")</f>
        <v>CW</v>
      </c>
      <c r="C1301" s="45">
        <f>IFERROR((Ações!$D1301-Ações!$K1301)/Ações!$D1301,0)</f>
        <v>-10.76470588235294</v>
      </c>
      <c r="D1301" s="46">
        <f>(Ações!$O1301)/0.06</f>
        <v>11.821800000000003</v>
      </c>
      <c r="E1301" s="47">
        <f>IFERROR((Ações!$F1301-Ações!$K1301)/Ações!$F1301,0)</f>
        <v>-0.68817322166719785</v>
      </c>
      <c r="F1301" s="46">
        <f>IF(OR(Ações!$N1301&lt;0,Ações!$M1301&lt;0),"",(22.5*Ações!$M1301*Ações!$N1301)^0.5)</f>
        <v>82.384910632955112</v>
      </c>
      <c r="G1301" s="47">
        <f>IFERROR((Ações!$H1301-Ações!$K1301)/Ações!$H1301,0)</f>
        <v>2.3228679777758177</v>
      </c>
      <c r="H1301" s="48">
        <f>IFERROR(Ações!$I1301/(Ações!$P1301-Table_1[[#This Row],[CAGR LUCRO 5A]]),0)</f>
        <v>-105.13520800000005</v>
      </c>
      <c r="I1301" s="48">
        <f>IF(Ações!$S1301&lt;0,"",Ações!$O1301*(1+Ações!$S1301))</f>
        <v>0.7569734976000001</v>
      </c>
      <c r="J1301" s="49">
        <f>IFERROR(IF(Ações!$B1301="","",(VLOOKUP(Table_1[[#This Row],[AÇÕES]],'Dados Status Invest STOCKS'!A1287:AD1902,4)/Table_1[[#This Row],[LPA]]))/100,0)</f>
        <v>3.5810593900481538E-2</v>
      </c>
      <c r="K1301" s="64">
        <f>IFERROR(IF(Ações!$B1301="","",VLOOKUP(Table_1[[#This Row],[AÇÕES]],'Dados Status Invest STOCKS'!A1287:AD1902,2)),0)</f>
        <v>139.08000000000001</v>
      </c>
      <c r="L1301" s="65">
        <f>IFERROR(IF(Ações!$B1301="","",VLOOKUP(Table_1[[#This Row],[AÇÕES]],'Dados Status Invest STOCKS'!A1287:AD1902,3)/100),0)</f>
        <v>5.1000000000000004E-3</v>
      </c>
      <c r="M1301" s="66">
        <f>IFERROR(IF(Ações!$B1301="","",VLOOKUP(Table_1[[#This Row],[AÇÕES]],'Dados Status Invest STOCKS'!A1287:AD1902,28)),0)</f>
        <v>6.23</v>
      </c>
      <c r="N1301" s="66">
        <f>IFERROR(IF(Ações!$B1301="","",VLOOKUP(Table_1[[#This Row],[AÇÕES]],'Dados Status Invest STOCKS'!A1287:AD1902,27)),0)</f>
        <v>48.42</v>
      </c>
      <c r="O1301" s="66">
        <f>IFERROR(IF(Ações!$L1301="","",Ações!$K1301*Ações!$L1301),0)</f>
        <v>0.70930800000000016</v>
      </c>
      <c r="P1301" s="67">
        <f t="shared" si="20"/>
        <v>0.06</v>
      </c>
      <c r="Q1301" s="67">
        <f>IFERROR(Ações!$O1301/Ações!$M1301,0)</f>
        <v>0.11385361155698236</v>
      </c>
      <c r="R1301" s="67">
        <f>IFERROR(IF(Ações!$B1301="","",VLOOKUP(Table_1[[#This Row],[AÇÕES]],'Dados Status Invest STOCKS'!A1287:AD1902,18)/100),0)</f>
        <v>0.12869999999999998</v>
      </c>
      <c r="S1301" s="65">
        <f>IFERROR(IF(Ações!$B1301="","",VLOOKUP(Table_1[[#This Row],[AÇÕES]],'Dados Status Invest STOCKS'!A1287:AD1902,25)/100),0)</f>
        <v>6.7199999999999996E-2</v>
      </c>
      <c r="T1301" s="67">
        <f>(1-Ações!$Q1301)*Ações!$R1301</f>
        <v>0.11404704019261636</v>
      </c>
      <c r="U1301" s="68">
        <f>IF(Ações!$S1301=0,Ações!$T1301,IF(Ações!$T1301=0,Ações!$S1301,AVERAGE(Ações!$S1301,Ações!$T1301)))</f>
        <v>9.0623520096308169E-2</v>
      </c>
    </row>
    <row r="1302" spans="2:21" ht="15" customHeight="1" x14ac:dyDescent="0.2">
      <c r="B1302" s="63" t="str">
        <f>IFERROR('Dados Status Invest STOCKS'!A1289,"-")</f>
        <v>CWBC</v>
      </c>
      <c r="C1302" s="45">
        <f>IFERROR((Ações!$D1302-Ações!$K1302)/Ações!$D1302,0)</f>
        <v>-2.0000000000000004</v>
      </c>
      <c r="D1302" s="46">
        <f>(Ações!$O1302)/0.06</f>
        <v>4.4933333333333332</v>
      </c>
      <c r="E1302" s="47">
        <f>IFERROR((Ações!$F1302-Ações!$K1302)/Ações!$F1302,0)</f>
        <v>0.31227756829516057</v>
      </c>
      <c r="F1302" s="46">
        <f>IF(OR(Ações!$N1302&lt;0,Ações!$M1302&lt;0),"",(22.5*Ações!$M1302*Ações!$N1302)^0.5)</f>
        <v>19.600931100332964</v>
      </c>
      <c r="G1302" s="47">
        <f>IFERROR((Ações!$H1302-Ações!$K1302)/Ações!$H1302,0)</f>
        <v>9.0729372676212332</v>
      </c>
      <c r="H1302" s="48">
        <f>IFERROR(Ações!$I1302/(Ações!$P1302-Table_1[[#This Row],[CAGR LUCRO 5A]]),0)</f>
        <v>-1.6697763841254287</v>
      </c>
      <c r="I1302" s="48">
        <f>IF(Ações!$S1302&lt;0,"",Ações!$O1302*(1+Ações!$S1302))</f>
        <v>0.34080136</v>
      </c>
      <c r="J1302" s="49">
        <f>IFERROR(IF(Ações!$B1302="","",(VLOOKUP(Table_1[[#This Row],[AÇÕES]],'Dados Status Invest STOCKS'!A1288:AD1903,4)/Table_1[[#This Row],[LPA]]))/100,0)</f>
        <v>6.0738255033557051E-2</v>
      </c>
      <c r="K1302" s="64">
        <f>IFERROR(IF(Ações!$B1302="","",VLOOKUP(Table_1[[#This Row],[AÇÕES]],'Dados Status Invest STOCKS'!A1288:AD1903,2)),0)</f>
        <v>13.48</v>
      </c>
      <c r="L1302" s="65">
        <f>IFERROR(IF(Ações!$B1302="","",VLOOKUP(Table_1[[#This Row],[AÇÕES]],'Dados Status Invest STOCKS'!A1288:AD1903,3)/100),0)</f>
        <v>0.02</v>
      </c>
      <c r="M1302" s="66">
        <f>IFERROR(IF(Ações!$B1302="","",VLOOKUP(Table_1[[#This Row],[AÇÕES]],'Dados Status Invest STOCKS'!A1288:AD1903,28)),0)</f>
        <v>1.49</v>
      </c>
      <c r="N1302" s="66">
        <f>IFERROR(IF(Ações!$B1302="","",VLOOKUP(Table_1[[#This Row],[AÇÕES]],'Dados Status Invest STOCKS'!A1288:AD1903,27)),0)</f>
        <v>11.46</v>
      </c>
      <c r="O1302" s="66">
        <f>IFERROR(IF(Ações!$L1302="","",Ações!$K1302*Ações!$L1302),0)</f>
        <v>0.26960000000000001</v>
      </c>
      <c r="P1302" s="67">
        <f t="shared" si="20"/>
        <v>0.06</v>
      </c>
      <c r="Q1302" s="67">
        <f>IFERROR(Ações!$O1302/Ações!$M1302,0)</f>
        <v>0.18093959731543624</v>
      </c>
      <c r="R1302" s="67">
        <f>IFERROR(IF(Ações!$B1302="","",VLOOKUP(Table_1[[#This Row],[AÇÕES]],'Dados Status Invest STOCKS'!A1288:AD1903,18)/100),0)</f>
        <v>0.12990000000000002</v>
      </c>
      <c r="S1302" s="65">
        <f>IFERROR(IF(Ações!$B1302="","",VLOOKUP(Table_1[[#This Row],[AÇÕES]],'Dados Status Invest STOCKS'!A1288:AD1903,25)/100),0)</f>
        <v>0.2641</v>
      </c>
      <c r="T1302" s="67">
        <f>(1-Ações!$Q1302)*Ações!$R1302</f>
        <v>0.10639594630872486</v>
      </c>
      <c r="U1302" s="68">
        <f>IF(Ações!$S1302=0,Ações!$T1302,IF(Ações!$T1302=0,Ações!$S1302,AVERAGE(Ações!$S1302,Ações!$T1302)))</f>
        <v>0.18524797315436242</v>
      </c>
    </row>
    <row r="1303" spans="2:21" ht="15" customHeight="1" x14ac:dyDescent="0.2">
      <c r="B1303" s="63" t="str">
        <f>IFERROR('Dados Status Invest STOCKS'!A1290,"-")</f>
        <v>CWBR</v>
      </c>
      <c r="C1303" s="45">
        <f>IFERROR((Ações!$D1303-Ações!$K1303)/Ações!$D1303,0)</f>
        <v>0</v>
      </c>
      <c r="D1303" s="46">
        <f>(Ações!$O1303)/0.06</f>
        <v>0</v>
      </c>
      <c r="E1303" s="47">
        <f>IFERROR((Ações!$F1303-Ações!$K1303)/Ações!$F1303,0)</f>
        <v>0</v>
      </c>
      <c r="F1303" s="46" t="str">
        <f>IF(OR(Ações!$N1303&lt;0,Ações!$M1303&lt;0),"",(22.5*Ações!$M1303*Ações!$N1303)^0.5)</f>
        <v/>
      </c>
      <c r="G1303" s="47">
        <f>IFERROR((Ações!$H1303-Ações!$K1303)/Ações!$H1303,0)</f>
        <v>0</v>
      </c>
      <c r="H1303" s="48">
        <f>IFERROR(Ações!$I1303/(Ações!$P1303-Table_1[[#This Row],[CAGR LUCRO 5A]]),0)</f>
        <v>0</v>
      </c>
      <c r="I1303" s="48">
        <f>IF(Ações!$S1303&lt;0,"",Ações!$O1303*(1+Ações!$S1303))</f>
        <v>0</v>
      </c>
      <c r="J1303" s="49">
        <f>IFERROR(IF(Ações!$B1303="","",(VLOOKUP(Table_1[[#This Row],[AÇÕES]],'Dados Status Invest STOCKS'!A1289:AD1904,4)/Table_1[[#This Row],[LPA]]))/100,0)</f>
        <v>7.1999999999999995E-2</v>
      </c>
      <c r="K1303" s="64">
        <f>IFERROR(IF(Ações!$B1303="","",VLOOKUP(Table_1[[#This Row],[AÇÕES]],'Dados Status Invest STOCKS'!A1289:AD1904,2)),0)</f>
        <v>0.28999999999999998</v>
      </c>
      <c r="L1303" s="65">
        <f>IFERROR(IF(Ações!$B1303="","",VLOOKUP(Table_1[[#This Row],[AÇÕES]],'Dados Status Invest STOCKS'!A1289:AD1904,3)/100),0)</f>
        <v>0</v>
      </c>
      <c r="M1303" s="66">
        <f>IFERROR(IF(Ações!$B1303="","",VLOOKUP(Table_1[[#This Row],[AÇÕES]],'Dados Status Invest STOCKS'!A1289:AD1904,28)),0)</f>
        <v>-0.2</v>
      </c>
      <c r="N1303" s="66">
        <f>IFERROR(IF(Ações!$B1303="","",VLOOKUP(Table_1[[#This Row],[AÇÕES]],'Dados Status Invest STOCKS'!A1289:AD1904,27)),0)</f>
        <v>0.16</v>
      </c>
      <c r="O1303" s="66">
        <f>IFERROR(IF(Ações!$L1303="","",Ações!$K1303*Ações!$L1303),0)</f>
        <v>0</v>
      </c>
      <c r="P1303" s="67">
        <f t="shared" si="20"/>
        <v>0.06</v>
      </c>
      <c r="Q1303" s="67">
        <f>IFERROR(Ações!$O1303/Ações!$M1303,0)</f>
        <v>0</v>
      </c>
      <c r="R1303" s="67">
        <f>IFERROR(IF(Ações!$B1303="","",VLOOKUP(Table_1[[#This Row],[AÇÕES]],'Dados Status Invest STOCKS'!A1289:AD1904,18)/100),0)</f>
        <v>-1.2538</v>
      </c>
      <c r="S1303" s="65">
        <f>IFERROR(IF(Ações!$B1303="","",VLOOKUP(Table_1[[#This Row],[AÇÕES]],'Dados Status Invest STOCKS'!A1289:AD1904,25)/100),0)</f>
        <v>0</v>
      </c>
      <c r="T1303" s="67">
        <f>(1-Ações!$Q1303)*Ações!$R1303</f>
        <v>-1.2538</v>
      </c>
      <c r="U1303" s="68">
        <f>IF(Ações!$S1303=0,Ações!$T1303,IF(Ações!$T1303=0,Ações!$S1303,AVERAGE(Ações!$S1303,Ações!$T1303)))</f>
        <v>-1.2538</v>
      </c>
    </row>
    <row r="1304" spans="2:21" ht="15" customHeight="1" x14ac:dyDescent="0.2">
      <c r="B1304" s="63" t="str">
        <f>IFERROR('Dados Status Invest STOCKS'!A1291,"-")</f>
        <v>CWCO</v>
      </c>
      <c r="C1304" s="45">
        <f>IFERROR((Ações!$D1304-Ações!$K1304)/Ações!$D1304,0)</f>
        <v>-0.7543859649122806</v>
      </c>
      <c r="D1304" s="46">
        <f>(Ações!$O1304)/0.06</f>
        <v>5.6657999999999999</v>
      </c>
      <c r="E1304" s="47">
        <f>IFERROR((Ações!$F1304-Ações!$K1304)/Ações!$F1304,0)</f>
        <v>-5.5136579741318998</v>
      </c>
      <c r="F1304" s="46">
        <f>IF(OR(Ações!$N1304&lt;0,Ações!$M1304&lt;0),"",(22.5*Ações!$M1304*Ações!$N1304)^0.5)</f>
        <v>1.5260242462031852</v>
      </c>
      <c r="G1304" s="47">
        <f>IFERROR((Ações!$H1304-Ações!$K1304)/Ações!$H1304,0)</f>
        <v>0</v>
      </c>
      <c r="H1304" s="48">
        <f>IFERROR(Ações!$I1304/(Ações!$P1304-Table_1[[#This Row],[CAGR LUCRO 5A]]),0)</f>
        <v>0</v>
      </c>
      <c r="I1304" s="48" t="str">
        <f>IF(Ações!$S1304&lt;0,"",Ações!$O1304*(1+Ações!$S1304))</f>
        <v/>
      </c>
      <c r="J1304" s="49">
        <f>IFERROR(IF(Ações!$B1304="","",(VLOOKUP(Table_1[[#This Row],[AÇÕES]],'Dados Status Invest STOCKS'!A1290:AD1905,4)/Table_1[[#This Row],[LPA]]))/100,0)</f>
        <v>1199.96</v>
      </c>
      <c r="K1304" s="64">
        <f>IFERROR(IF(Ações!$B1304="","",VLOOKUP(Table_1[[#This Row],[AÇÕES]],'Dados Status Invest STOCKS'!A1290:AD1905,2)),0)</f>
        <v>9.94</v>
      </c>
      <c r="L1304" s="65">
        <f>IFERROR(IF(Ações!$B1304="","",VLOOKUP(Table_1[[#This Row],[AÇÕES]],'Dados Status Invest STOCKS'!A1290:AD1905,3)/100),0)</f>
        <v>3.4200000000000001E-2</v>
      </c>
      <c r="M1304" s="66">
        <f>IFERROR(IF(Ações!$B1304="","",VLOOKUP(Table_1[[#This Row],[AÇÕES]],'Dados Status Invest STOCKS'!A1290:AD1905,28)),0)</f>
        <v>0.01</v>
      </c>
      <c r="N1304" s="66">
        <f>IFERROR(IF(Ações!$B1304="","",VLOOKUP(Table_1[[#This Row],[AÇÕES]],'Dados Status Invest STOCKS'!A1290:AD1905,27)),0)</f>
        <v>10.35</v>
      </c>
      <c r="O1304" s="66">
        <f>IFERROR(IF(Ações!$L1304="","",Ações!$K1304*Ações!$L1304),0)</f>
        <v>0.33994799999999997</v>
      </c>
      <c r="P1304" s="67">
        <f t="shared" si="20"/>
        <v>0.06</v>
      </c>
      <c r="Q1304" s="67">
        <f>IFERROR(Ações!$O1304/Ações!$M1304,0)</f>
        <v>33.994799999999998</v>
      </c>
      <c r="R1304" s="67">
        <f>IFERROR(IF(Ações!$B1304="","",VLOOKUP(Table_1[[#This Row],[AÇÕES]],'Dados Status Invest STOCKS'!A1290:AD1905,18)/100),0)</f>
        <v>8.0000000000000004E-4</v>
      </c>
      <c r="S1304" s="65">
        <f>IFERROR(IF(Ações!$B1304="","",VLOOKUP(Table_1[[#This Row],[AÇÕES]],'Dados Status Invest STOCKS'!A1290:AD1905,25)/100),0)</f>
        <v>-0.13170000000000001</v>
      </c>
      <c r="T1304" s="67">
        <f>(1-Ações!$Q1304)*Ações!$R1304</f>
        <v>-2.639584E-2</v>
      </c>
      <c r="U1304" s="68">
        <f>IF(Ações!$S1304=0,Ações!$T1304,IF(Ações!$T1304=0,Ações!$S1304,AVERAGE(Ações!$S1304,Ações!$T1304)))</f>
        <v>-7.9047920000000008E-2</v>
      </c>
    </row>
    <row r="1305" spans="2:21" ht="15" customHeight="1" x14ac:dyDescent="0.2">
      <c r="B1305" s="63" t="str">
        <f>IFERROR('Dados Status Invest STOCKS'!A1292,"-")</f>
        <v>CWEN</v>
      </c>
      <c r="C1305" s="45">
        <f>IFERROR((Ações!$D1305-Ações!$K1305)/Ações!$D1305,0)</f>
        <v>-0.49999999999999994</v>
      </c>
      <c r="D1305" s="46">
        <f>(Ações!$O1305)/0.06</f>
        <v>22.133333333333336</v>
      </c>
      <c r="E1305" s="47">
        <f>IFERROR((Ações!$F1305-Ações!$K1305)/Ações!$F1305,0)</f>
        <v>0</v>
      </c>
      <c r="F1305" s="46" t="str">
        <f>IF(OR(Ações!$N1305&lt;0,Ações!$M1305&lt;0),"",(22.5*Ações!$M1305*Ações!$N1305)^0.5)</f>
        <v/>
      </c>
      <c r="G1305" s="47">
        <f>IFERROR((Ações!$H1305-Ações!$K1305)/Ações!$H1305,0)</f>
        <v>-0.49999999999999994</v>
      </c>
      <c r="H1305" s="48">
        <f>IFERROR(Ações!$I1305/(Ações!$P1305-Table_1[[#This Row],[CAGR LUCRO 5A]]),0)</f>
        <v>22.133333333333336</v>
      </c>
      <c r="I1305" s="48">
        <f>IF(Ações!$S1305&lt;0,"",Ações!$O1305*(1+Ações!$S1305))</f>
        <v>1.3280000000000001</v>
      </c>
      <c r="J1305" s="49">
        <f>IFERROR(IF(Ações!$B1305="","",(VLOOKUP(Table_1[[#This Row],[AÇÕES]],'Dados Status Invest STOCKS'!A1291:AD1906,4)/Table_1[[#This Row],[LPA]]))/100,0)</f>
        <v>1.5847826086956522</v>
      </c>
      <c r="K1305" s="64">
        <f>IFERROR(IF(Ações!$B1305="","",VLOOKUP(Table_1[[#This Row],[AÇÕES]],'Dados Status Invest STOCKS'!A1291:AD1906,2)),0)</f>
        <v>33.200000000000003</v>
      </c>
      <c r="L1305" s="65">
        <f>IFERROR(IF(Ações!$B1305="","",VLOOKUP(Table_1[[#This Row],[AÇÕES]],'Dados Status Invest STOCKS'!A1291:AD1906,3)/100),0)</f>
        <v>0.04</v>
      </c>
      <c r="M1305" s="66">
        <f>IFERROR(IF(Ações!$B1305="","",VLOOKUP(Table_1[[#This Row],[AÇÕES]],'Dados Status Invest STOCKS'!A1291:AD1906,28)),0)</f>
        <v>-0.46</v>
      </c>
      <c r="N1305" s="66">
        <f>IFERROR(IF(Ações!$B1305="","",VLOOKUP(Table_1[[#This Row],[AÇÕES]],'Dados Status Invest STOCKS'!A1291:AD1906,27)),0)</f>
        <v>15.28</v>
      </c>
      <c r="O1305" s="66">
        <f>IFERROR(IF(Ações!$L1305="","",Ações!$K1305*Ações!$L1305),0)</f>
        <v>1.3280000000000001</v>
      </c>
      <c r="P1305" s="67">
        <f t="shared" si="20"/>
        <v>0.06</v>
      </c>
      <c r="Q1305" s="67">
        <f>IFERROR(Ações!$O1305/Ações!$M1305,0)</f>
        <v>-2.8869565217391306</v>
      </c>
      <c r="R1305" s="67">
        <f>IFERROR(IF(Ações!$B1305="","",VLOOKUP(Table_1[[#This Row],[AÇÕES]],'Dados Status Invest STOCKS'!A1291:AD1906,18)/100),0)</f>
        <v>-2.98E-2</v>
      </c>
      <c r="S1305" s="65">
        <f>IFERROR(IF(Ações!$B1305="","",VLOOKUP(Table_1[[#This Row],[AÇÕES]],'Dados Status Invest STOCKS'!A1291:AD1906,25)/100),0)</f>
        <v>0</v>
      </c>
      <c r="T1305" s="67">
        <f>(1-Ações!$Q1305)*Ações!$R1305</f>
        <v>-0.1158313043478261</v>
      </c>
      <c r="U1305" s="68">
        <f>IF(Ações!$S1305=0,Ações!$T1305,IF(Ações!$T1305=0,Ações!$S1305,AVERAGE(Ações!$S1305,Ações!$T1305)))</f>
        <v>-0.1158313043478261</v>
      </c>
    </row>
    <row r="1306" spans="2:21" ht="15" customHeight="1" x14ac:dyDescent="0.2">
      <c r="B1306" s="63" t="str">
        <f>IFERROR('Dados Status Invest STOCKS'!A1293,"-")</f>
        <v>CWH</v>
      </c>
      <c r="C1306" s="45">
        <f>IFERROR((Ações!$D1306-Ações!$K1306)/Ações!$D1306,0)</f>
        <v>-0.36674259681093396</v>
      </c>
      <c r="D1306" s="46">
        <f>(Ações!$O1306)/0.06</f>
        <v>24.657166666666669</v>
      </c>
      <c r="E1306" s="47">
        <f>IFERROR((Ações!$F1306-Ações!$K1306)/Ações!$F1306,0)</f>
        <v>-0.37648515358674017</v>
      </c>
      <c r="F1306" s="46">
        <f>IF(OR(Ações!$N1306&lt;0,Ações!$M1306&lt;0),"",(22.5*Ações!$M1306*Ações!$N1306)^0.5)</f>
        <v>24.482646915723798</v>
      </c>
      <c r="G1306" s="47">
        <f>IFERROR((Ações!$H1306-Ações!$K1306)/Ações!$H1306,0)</f>
        <v>0</v>
      </c>
      <c r="H1306" s="48">
        <f>IFERROR(Ações!$I1306/(Ações!$P1306-Table_1[[#This Row],[CAGR LUCRO 5A]]),0)</f>
        <v>0</v>
      </c>
      <c r="I1306" s="48" t="str">
        <f>IF(Ações!$S1306&lt;0,"",Ações!$O1306*(1+Ações!$S1306))</f>
        <v/>
      </c>
      <c r="J1306" s="49">
        <f>IFERROR(IF(Ações!$B1306="","",(VLOOKUP(Table_1[[#This Row],[AÇÕES]],'Dados Status Invest STOCKS'!A1292:AD1907,4)/Table_1[[#This Row],[LPA]]))/100,0)</f>
        <v>9.6114864864864872E-3</v>
      </c>
      <c r="K1306" s="64">
        <f>IFERROR(IF(Ações!$B1306="","",VLOOKUP(Table_1[[#This Row],[AÇÕES]],'Dados Status Invest STOCKS'!A1292:AD1907,2)),0)</f>
        <v>33.700000000000003</v>
      </c>
      <c r="L1306" s="65">
        <f>IFERROR(IF(Ações!$B1306="","",VLOOKUP(Table_1[[#This Row],[AÇÕES]],'Dados Status Invest STOCKS'!A1292:AD1907,3)/100),0)</f>
        <v>4.3899999999999995E-2</v>
      </c>
      <c r="M1306" s="66">
        <f>IFERROR(IF(Ações!$B1306="","",VLOOKUP(Table_1[[#This Row],[AÇÕES]],'Dados Status Invest STOCKS'!A1292:AD1907,28)),0)</f>
        <v>5.92</v>
      </c>
      <c r="N1306" s="66">
        <f>IFERROR(IF(Ações!$B1306="","",VLOOKUP(Table_1[[#This Row],[AÇÕES]],'Dados Status Invest STOCKS'!A1292:AD1907,27)),0)</f>
        <v>4.5</v>
      </c>
      <c r="O1306" s="66">
        <f>IFERROR(IF(Ações!$L1306="","",Ações!$K1306*Ações!$L1306),0)</f>
        <v>1.47943</v>
      </c>
      <c r="P1306" s="67">
        <f t="shared" si="20"/>
        <v>0.06</v>
      </c>
      <c r="Q1306" s="67">
        <f>IFERROR(Ações!$O1306/Ações!$M1306,0)</f>
        <v>0.24990371621621621</v>
      </c>
      <c r="R1306" s="67">
        <f>IFERROR(IF(Ações!$B1306="","",VLOOKUP(Table_1[[#This Row],[AÇÕES]],'Dados Status Invest STOCKS'!A1292:AD1907,18)/100),0)</f>
        <v>1.3165</v>
      </c>
      <c r="S1306" s="65">
        <f>IFERROR(IF(Ações!$B1306="","",VLOOKUP(Table_1[[#This Row],[AÇÕES]],'Dados Status Invest STOCKS'!A1292:AD1907,25)/100),0)</f>
        <v>-6.83E-2</v>
      </c>
      <c r="T1306" s="67">
        <f>(1-Ações!$Q1306)*Ações!$R1306</f>
        <v>0.98750175760135139</v>
      </c>
      <c r="U1306" s="68">
        <f>IF(Ações!$S1306=0,Ações!$T1306,IF(Ações!$T1306=0,Ações!$S1306,AVERAGE(Ações!$S1306,Ações!$T1306)))</f>
        <v>0.45960087880067568</v>
      </c>
    </row>
    <row r="1307" spans="2:21" ht="15" customHeight="1" x14ac:dyDescent="0.2">
      <c r="B1307" s="63" t="str">
        <f>IFERROR('Dados Status Invest STOCKS'!A1294,"-")</f>
        <v>CWK</v>
      </c>
      <c r="C1307" s="45">
        <f>IFERROR((Ações!$D1307-Ações!$K1307)/Ações!$D1307,0)</f>
        <v>0</v>
      </c>
      <c r="D1307" s="46">
        <f>(Ações!$O1307)/0.06</f>
        <v>0</v>
      </c>
      <c r="E1307" s="47">
        <f>IFERROR((Ações!$F1307-Ações!$K1307)/Ações!$F1307,0)</f>
        <v>-2.3455352318489635</v>
      </c>
      <c r="F1307" s="46">
        <f>IF(OR(Ações!$N1307&lt;0,Ações!$M1307&lt;0),"",(22.5*Ações!$M1307*Ações!$N1307)^0.5)</f>
        <v>6.5041909566063634</v>
      </c>
      <c r="G1307" s="47">
        <f>IFERROR((Ações!$H1307-Ações!$K1307)/Ações!$H1307,0)</f>
        <v>0</v>
      </c>
      <c r="H1307" s="48">
        <f>IFERROR(Ações!$I1307/(Ações!$P1307-Table_1[[#This Row],[CAGR LUCRO 5A]]),0)</f>
        <v>0</v>
      </c>
      <c r="I1307" s="48">
        <f>IF(Ações!$S1307&lt;0,"",Ações!$O1307*(1+Ações!$S1307))</f>
        <v>0</v>
      </c>
      <c r="J1307" s="49">
        <f>IFERROR(IF(Ações!$B1307="","",(VLOOKUP(Table_1[[#This Row],[AÇÕES]],'Dados Status Invest STOCKS'!A1293:AD1908,4)/Table_1[[#This Row],[LPA]]))/100,0)</f>
        <v>1.8597058823529409</v>
      </c>
      <c r="K1307" s="64">
        <f>IFERROR(IF(Ações!$B1307="","",VLOOKUP(Table_1[[#This Row],[AÇÕES]],'Dados Status Invest STOCKS'!A1293:AD1908,2)),0)</f>
        <v>21.76</v>
      </c>
      <c r="L1307" s="65">
        <f>IFERROR(IF(Ações!$B1307="","",VLOOKUP(Table_1[[#This Row],[AÇÕES]],'Dados Status Invest STOCKS'!A1293:AD1908,3)/100),0)</f>
        <v>0</v>
      </c>
      <c r="M1307" s="66">
        <f>IFERROR(IF(Ações!$B1307="","",VLOOKUP(Table_1[[#This Row],[AÇÕES]],'Dados Status Invest STOCKS'!A1293:AD1908,28)),0)</f>
        <v>0.34</v>
      </c>
      <c r="N1307" s="66">
        <f>IFERROR(IF(Ações!$B1307="","",VLOOKUP(Table_1[[#This Row],[AÇÕES]],'Dados Status Invest STOCKS'!A1293:AD1908,27)),0)</f>
        <v>5.53</v>
      </c>
      <c r="O1307" s="66">
        <f>IFERROR(IF(Ações!$L1307="","",Ações!$K1307*Ações!$L1307),0)</f>
        <v>0</v>
      </c>
      <c r="P1307" s="67">
        <f t="shared" si="20"/>
        <v>0.06</v>
      </c>
      <c r="Q1307" s="67">
        <f>IFERROR(Ações!$O1307/Ações!$M1307,0)</f>
        <v>0</v>
      </c>
      <c r="R1307" s="67">
        <f>IFERROR(IF(Ações!$B1307="","",VLOOKUP(Table_1[[#This Row],[AÇÕES]],'Dados Status Invest STOCKS'!A1293:AD1908,18)/100),0)</f>
        <v>6.2199999999999998E-2</v>
      </c>
      <c r="S1307" s="65">
        <f>IFERROR(IF(Ações!$B1307="","",VLOOKUP(Table_1[[#This Row],[AÇÕES]],'Dados Status Invest STOCKS'!A1293:AD1908,25)/100),0)</f>
        <v>0</v>
      </c>
      <c r="T1307" s="67">
        <f>(1-Ações!$Q1307)*Ações!$R1307</f>
        <v>6.2199999999999998E-2</v>
      </c>
      <c r="U1307" s="68">
        <f>IF(Ações!$S1307=0,Ações!$T1307,IF(Ações!$T1307=0,Ações!$S1307,AVERAGE(Ações!$S1307,Ações!$T1307)))</f>
        <v>6.2199999999999998E-2</v>
      </c>
    </row>
    <row r="1308" spans="2:21" ht="15" customHeight="1" x14ac:dyDescent="0.2">
      <c r="B1308" s="63" t="str">
        <f>IFERROR('Dados Status Invest STOCKS'!A1295,"-")</f>
        <v>CWST</v>
      </c>
      <c r="C1308" s="45">
        <f>IFERROR((Ações!$D1308-Ações!$K1308)/Ações!$D1308,0)</f>
        <v>0</v>
      </c>
      <c r="D1308" s="46">
        <f>(Ações!$O1308)/0.06</f>
        <v>0</v>
      </c>
      <c r="E1308" s="47">
        <f>IFERROR((Ações!$F1308-Ações!$K1308)/Ações!$F1308,0)</f>
        <v>-3.1716796403670657</v>
      </c>
      <c r="F1308" s="46">
        <f>IF(OR(Ações!$N1308&lt;0,Ações!$M1308&lt;0),"",(22.5*Ações!$M1308*Ações!$N1308)^0.5)</f>
        <v>18.179727720733332</v>
      </c>
      <c r="G1308" s="47">
        <f>IFERROR((Ações!$H1308-Ações!$K1308)/Ações!$H1308,0)</f>
        <v>0</v>
      </c>
      <c r="H1308" s="48">
        <f>IFERROR(Ações!$I1308/(Ações!$P1308-Table_1[[#This Row],[CAGR LUCRO 5A]]),0)</f>
        <v>0</v>
      </c>
      <c r="I1308" s="48">
        <f>IF(Ações!$S1308&lt;0,"",Ações!$O1308*(1+Ações!$S1308))</f>
        <v>0</v>
      </c>
      <c r="J1308" s="49">
        <f>IFERROR(IF(Ações!$B1308="","",(VLOOKUP(Table_1[[#This Row],[AÇÕES]],'Dados Status Invest STOCKS'!A1294:AD1909,4)/Table_1[[#This Row],[LPA]]))/100,0)</f>
        <v>0.22210810810810813</v>
      </c>
      <c r="K1308" s="64">
        <f>IFERROR(IF(Ações!$B1308="","",VLOOKUP(Table_1[[#This Row],[AÇÕES]],'Dados Status Invest STOCKS'!A1294:AD1909,2)),0)</f>
        <v>75.84</v>
      </c>
      <c r="L1308" s="65">
        <f>IFERROR(IF(Ações!$B1308="","",VLOOKUP(Table_1[[#This Row],[AÇÕES]],'Dados Status Invest STOCKS'!A1294:AD1909,3)/100),0)</f>
        <v>0</v>
      </c>
      <c r="M1308" s="66">
        <f>IFERROR(IF(Ações!$B1308="","",VLOOKUP(Table_1[[#This Row],[AÇÕES]],'Dados Status Invest STOCKS'!A1294:AD1909,28)),0)</f>
        <v>1.85</v>
      </c>
      <c r="N1308" s="66">
        <f>IFERROR(IF(Ações!$B1308="","",VLOOKUP(Table_1[[#This Row],[AÇÕES]],'Dados Status Invest STOCKS'!A1294:AD1909,27)),0)</f>
        <v>7.94</v>
      </c>
      <c r="O1308" s="66">
        <f>IFERROR(IF(Ações!$L1308="","",Ações!$K1308*Ações!$L1308),0)</f>
        <v>0</v>
      </c>
      <c r="P1308" s="67">
        <f t="shared" si="20"/>
        <v>0.06</v>
      </c>
      <c r="Q1308" s="67">
        <f>IFERROR(Ações!$O1308/Ações!$M1308,0)</f>
        <v>0</v>
      </c>
      <c r="R1308" s="67">
        <f>IFERROR(IF(Ações!$B1308="","",VLOOKUP(Table_1[[#This Row],[AÇÕES]],'Dados Status Invest STOCKS'!A1294:AD1909,18)/100),0)</f>
        <v>0.23260000000000003</v>
      </c>
      <c r="S1308" s="65">
        <f>IFERROR(IF(Ações!$B1308="","",VLOOKUP(Table_1[[#This Row],[AÇÕES]],'Dados Status Invest STOCKS'!A1294:AD1909,25)/100),0)</f>
        <v>0</v>
      </c>
      <c r="T1308" s="67">
        <f>(1-Ações!$Q1308)*Ações!$R1308</f>
        <v>0.23260000000000003</v>
      </c>
      <c r="U1308" s="68">
        <f>IF(Ações!$S1308=0,Ações!$T1308,IF(Ações!$T1308=0,Ações!$S1308,AVERAGE(Ações!$S1308,Ações!$T1308)))</f>
        <v>0.23260000000000003</v>
      </c>
    </row>
    <row r="1309" spans="2:21" ht="15" customHeight="1" x14ac:dyDescent="0.2">
      <c r="B1309" s="63" t="str">
        <f>IFERROR('Dados Status Invest STOCKS'!A1296,"-")</f>
        <v>CWT</v>
      </c>
      <c r="C1309" s="45">
        <f>IFERROR((Ações!$D1309-Ações!$K1309)/Ações!$D1309,0)</f>
        <v>-2.9473684210526314</v>
      </c>
      <c r="D1309" s="46">
        <f>(Ações!$O1309)/0.06</f>
        <v>15.3748</v>
      </c>
      <c r="E1309" s="47">
        <f>IFERROR((Ações!$F1309-Ações!$K1309)/Ações!$F1309,0)</f>
        <v>-0.89468193455421496</v>
      </c>
      <c r="F1309" s="46">
        <f>IF(OR(Ações!$N1309&lt;0,Ações!$M1309&lt;0),"",(22.5*Ações!$M1309*Ações!$N1309)^0.5)</f>
        <v>32.031761581280541</v>
      </c>
      <c r="G1309" s="47">
        <f>IFERROR((Ações!$H1309-Ações!$K1309)/Ações!$H1309,0)</f>
        <v>6.9552033236243771</v>
      </c>
      <c r="H1309" s="48">
        <f>IFERROR(Ações!$I1309/(Ações!$P1309-Table_1[[#This Row],[CAGR LUCRO 5A]]),0)</f>
        <v>-10.191087810426538</v>
      </c>
      <c r="I1309" s="48">
        <f>IF(Ações!$S1309&lt;0,"",Ações!$O1309*(1+Ações!$S1309))</f>
        <v>1.0751597639999999</v>
      </c>
      <c r="J1309" s="49">
        <f>IFERROR(IF(Ações!$B1309="","",(VLOOKUP(Table_1[[#This Row],[AÇÕES]],'Dados Status Invest STOCKS'!A1295:AD1910,4)/Table_1[[#This Row],[LPA]]))/100,0)</f>
        <v>0.13130232558139535</v>
      </c>
      <c r="K1309" s="64">
        <f>IFERROR(IF(Ações!$B1309="","",VLOOKUP(Table_1[[#This Row],[AÇÕES]],'Dados Status Invest STOCKS'!A1295:AD1910,2)),0)</f>
        <v>60.69</v>
      </c>
      <c r="L1309" s="65">
        <f>IFERROR(IF(Ações!$B1309="","",VLOOKUP(Table_1[[#This Row],[AÇÕES]],'Dados Status Invest STOCKS'!A1295:AD1910,3)/100),0)</f>
        <v>1.52E-2</v>
      </c>
      <c r="M1309" s="66">
        <f>IFERROR(IF(Ações!$B1309="","",VLOOKUP(Table_1[[#This Row],[AÇÕES]],'Dados Status Invest STOCKS'!A1295:AD1910,28)),0)</f>
        <v>2.15</v>
      </c>
      <c r="N1309" s="66">
        <f>IFERROR(IF(Ações!$B1309="","",VLOOKUP(Table_1[[#This Row],[AÇÕES]],'Dados Status Invest STOCKS'!A1295:AD1910,27)),0)</f>
        <v>21.21</v>
      </c>
      <c r="O1309" s="66">
        <f>IFERROR(IF(Ações!$L1309="","",Ações!$K1309*Ações!$L1309),0)</f>
        <v>0.92248799999999997</v>
      </c>
      <c r="P1309" s="67">
        <f t="shared" si="20"/>
        <v>0.06</v>
      </c>
      <c r="Q1309" s="67">
        <f>IFERROR(Ações!$O1309/Ações!$M1309,0)</f>
        <v>0.42906418604651164</v>
      </c>
      <c r="R1309" s="67">
        <f>IFERROR(IF(Ações!$B1309="","",VLOOKUP(Table_1[[#This Row],[AÇÕES]],'Dados Status Invest STOCKS'!A1295:AD1910,18)/100),0)</f>
        <v>0.1014</v>
      </c>
      <c r="S1309" s="65">
        <f>IFERROR(IF(Ações!$B1309="","",VLOOKUP(Table_1[[#This Row],[AÇÕES]],'Dados Status Invest STOCKS'!A1295:AD1910,25)/100),0)</f>
        <v>0.16550000000000001</v>
      </c>
      <c r="T1309" s="67">
        <f>(1-Ações!$Q1309)*Ações!$R1309</f>
        <v>5.7892891534883723E-2</v>
      </c>
      <c r="U1309" s="68">
        <f>IF(Ações!$S1309=0,Ações!$T1309,IF(Ações!$T1309=0,Ações!$S1309,AVERAGE(Ações!$S1309,Ações!$T1309)))</f>
        <v>0.11169644576744187</v>
      </c>
    </row>
    <row r="1310" spans="2:21" ht="15" customHeight="1" x14ac:dyDescent="0.2">
      <c r="B1310" s="63" t="str">
        <f>IFERROR('Dados Status Invest STOCKS'!A1297,"-")</f>
        <v>CX</v>
      </c>
      <c r="C1310" s="45">
        <f>IFERROR((Ações!$D1310-Ações!$K1310)/Ações!$D1310,0)</f>
        <v>0</v>
      </c>
      <c r="D1310" s="46">
        <f>(Ações!$O1310)/0.06</f>
        <v>0</v>
      </c>
      <c r="E1310" s="47">
        <f>IFERROR((Ações!$F1310-Ações!$K1310)/Ações!$F1310,0)</f>
        <v>0</v>
      </c>
      <c r="F1310" s="46" t="str">
        <f>IF(OR(Ações!$N1310&lt;0,Ações!$M1310&lt;0),"",(22.5*Ações!$M1310*Ações!$N1310)^0.5)</f>
        <v/>
      </c>
      <c r="G1310" s="47">
        <f>IFERROR((Ações!$H1310-Ações!$K1310)/Ações!$H1310,0)</f>
        <v>0</v>
      </c>
      <c r="H1310" s="48">
        <f>IFERROR(Ações!$I1310/(Ações!$P1310-Table_1[[#This Row],[CAGR LUCRO 5A]]),0)</f>
        <v>0</v>
      </c>
      <c r="I1310" s="48">
        <f>IF(Ações!$S1310&lt;0,"",Ações!$O1310*(1+Ações!$S1310))</f>
        <v>0</v>
      </c>
      <c r="J1310" s="49">
        <f>IFERROR(IF(Ações!$B1310="","",(VLOOKUP(Table_1[[#This Row],[AÇÕES]],'Dados Status Invest STOCKS'!A1296:AD1911,4)/Table_1[[#This Row],[LPA]]))/100,0)</f>
        <v>32.685000000000002</v>
      </c>
      <c r="K1310" s="64">
        <f>IFERROR(IF(Ações!$B1310="","",VLOOKUP(Table_1[[#This Row],[AÇÕES]],'Dados Status Invest STOCKS'!A1296:AD1911,2)),0)</f>
        <v>5.73</v>
      </c>
      <c r="L1310" s="65">
        <f>IFERROR(IF(Ações!$B1310="","",VLOOKUP(Table_1[[#This Row],[AÇÕES]],'Dados Status Invest STOCKS'!A1296:AD1911,3)/100),0)</f>
        <v>0</v>
      </c>
      <c r="M1310" s="66">
        <f>IFERROR(IF(Ações!$B1310="","",VLOOKUP(Table_1[[#This Row],[AÇÕES]],'Dados Status Invest STOCKS'!A1296:AD1911,28)),0)</f>
        <v>-0.04</v>
      </c>
      <c r="N1310" s="66">
        <f>IFERROR(IF(Ações!$B1310="","",VLOOKUP(Table_1[[#This Row],[AÇÕES]],'Dados Status Invest STOCKS'!A1296:AD1911,27)),0)</f>
        <v>0.65</v>
      </c>
      <c r="O1310" s="66">
        <f>IFERROR(IF(Ações!$L1310="","",Ações!$K1310*Ações!$L1310),0)</f>
        <v>0</v>
      </c>
      <c r="P1310" s="67">
        <f t="shared" si="20"/>
        <v>0.06</v>
      </c>
      <c r="Q1310" s="67">
        <f>IFERROR(Ações!$O1310/Ações!$M1310,0)</f>
        <v>0</v>
      </c>
      <c r="R1310" s="67">
        <f>IFERROR(IF(Ações!$B1310="","",VLOOKUP(Table_1[[#This Row],[AÇÕES]],'Dados Status Invest STOCKS'!A1296:AD1911,18)/100),0)</f>
        <v>-6.7299999999999999E-2</v>
      </c>
      <c r="S1310" s="65">
        <f>IFERROR(IF(Ações!$B1310="","",VLOOKUP(Table_1[[#This Row],[AÇÕES]],'Dados Status Invest STOCKS'!A1296:AD1911,25)/100),0)</f>
        <v>0</v>
      </c>
      <c r="T1310" s="67">
        <f>(1-Ações!$Q1310)*Ações!$R1310</f>
        <v>-6.7299999999999999E-2</v>
      </c>
      <c r="U1310" s="68">
        <f>IF(Ações!$S1310=0,Ações!$T1310,IF(Ações!$T1310=0,Ações!$S1310,AVERAGE(Ações!$S1310,Ações!$T1310)))</f>
        <v>-6.7299999999999999E-2</v>
      </c>
    </row>
    <row r="1311" spans="2:21" ht="15" customHeight="1" x14ac:dyDescent="0.2">
      <c r="B1311" s="63" t="str">
        <f>IFERROR('Dados Status Invest STOCKS'!A1298,"-")</f>
        <v>CXDC</v>
      </c>
      <c r="C1311" s="45">
        <f>IFERROR((Ações!$D1311-Ações!$K1311)/Ações!$D1311,0)</f>
        <v>0</v>
      </c>
      <c r="D1311" s="46">
        <f>(Ações!$O1311)/0.06</f>
        <v>0</v>
      </c>
      <c r="E1311" s="47">
        <f>IFERROR((Ações!$F1311-Ações!$K1311)/Ações!$F1311,0)</f>
        <v>0</v>
      </c>
      <c r="F1311" s="46" t="str">
        <f>IF(OR(Ações!$N1311&lt;0,Ações!$M1311&lt;0),"",(22.5*Ações!$M1311*Ações!$N1311)^0.5)</f>
        <v/>
      </c>
      <c r="G1311" s="47">
        <f>IFERROR((Ações!$H1311-Ações!$K1311)/Ações!$H1311,0)</f>
        <v>0</v>
      </c>
      <c r="H1311" s="48">
        <f>IFERROR(Ações!$I1311/(Ações!$P1311-Table_1[[#This Row],[CAGR LUCRO 5A]]),0)</f>
        <v>0</v>
      </c>
      <c r="I1311" s="48">
        <f>IF(Ações!$S1311&lt;0,"",Ações!$O1311*(1+Ações!$S1311))</f>
        <v>0</v>
      </c>
      <c r="J1311" s="49">
        <f>IFERROR(IF(Ações!$B1311="","",(VLOOKUP(Table_1[[#This Row],[AÇÕES]],'Dados Status Invest STOCKS'!A1297:AD1912,4)/Table_1[[#This Row],[LPA]]))/100,0)</f>
        <v>3.8759689922480622E-5</v>
      </c>
      <c r="K1311" s="64">
        <f>IFERROR(IF(Ações!$B1311="","",VLOOKUP(Table_1[[#This Row],[AÇÕES]],'Dados Status Invest STOCKS'!A1297:AD1912,2)),0)</f>
        <v>0.03</v>
      </c>
      <c r="L1311" s="65">
        <f>IFERROR(IF(Ações!$B1311="","",VLOOKUP(Table_1[[#This Row],[AÇÕES]],'Dados Status Invest STOCKS'!A1297:AD1912,3)/100),0)</f>
        <v>0</v>
      </c>
      <c r="M1311" s="66">
        <f>IFERROR(IF(Ações!$B1311="","",VLOOKUP(Table_1[[#This Row],[AÇÕES]],'Dados Status Invest STOCKS'!A1297:AD1912,28)),0)</f>
        <v>-2.58</v>
      </c>
      <c r="N1311" s="66">
        <f>IFERROR(IF(Ações!$B1311="","",VLOOKUP(Table_1[[#This Row],[AÇÕES]],'Dados Status Invest STOCKS'!A1297:AD1912,27)),0)</f>
        <v>10.17</v>
      </c>
      <c r="O1311" s="66">
        <f>IFERROR(IF(Ações!$L1311="","",Ações!$K1311*Ações!$L1311),0)</f>
        <v>0</v>
      </c>
      <c r="P1311" s="67">
        <f t="shared" si="20"/>
        <v>0.06</v>
      </c>
      <c r="Q1311" s="67">
        <f>IFERROR(Ações!$O1311/Ações!$M1311,0)</f>
        <v>0</v>
      </c>
      <c r="R1311" s="67">
        <f>IFERROR(IF(Ações!$B1311="","",VLOOKUP(Table_1[[#This Row],[AÇÕES]],'Dados Status Invest STOCKS'!A1297:AD1912,18)/100),0)</f>
        <v>-0.2535</v>
      </c>
      <c r="S1311" s="65">
        <f>IFERROR(IF(Ações!$B1311="","",VLOOKUP(Table_1[[#This Row],[AÇÕES]],'Dados Status Invest STOCKS'!A1297:AD1912,25)/100),0)</f>
        <v>0</v>
      </c>
      <c r="T1311" s="67">
        <f>(1-Ações!$Q1311)*Ações!$R1311</f>
        <v>-0.2535</v>
      </c>
      <c r="U1311" s="68">
        <f>IF(Ações!$S1311=0,Ações!$T1311,IF(Ações!$T1311=0,Ações!$S1311,AVERAGE(Ações!$S1311,Ações!$T1311)))</f>
        <v>-0.2535</v>
      </c>
    </row>
    <row r="1312" spans="2:21" ht="15" customHeight="1" x14ac:dyDescent="0.2">
      <c r="B1312" s="63" t="str">
        <f>IFERROR('Dados Status Invest STOCKS'!A1299,"-")</f>
        <v>CXDO</v>
      </c>
      <c r="C1312" s="45">
        <f>IFERROR((Ações!$D1312-Ações!$K1312)/Ações!$D1312,0)</f>
        <v>0</v>
      </c>
      <c r="D1312" s="46">
        <f>(Ações!$O1312)/0.06</f>
        <v>0</v>
      </c>
      <c r="E1312" s="47">
        <f>IFERROR((Ações!$F1312-Ações!$K1312)/Ações!$F1312,0)</f>
        <v>3.3525682048029727E-2</v>
      </c>
      <c r="F1312" s="46">
        <f>IF(OR(Ações!$N1312&lt;0,Ações!$M1312&lt;0),"",(22.5*Ações!$M1312*Ações!$N1312)^0.5)</f>
        <v>4.1284076833568655</v>
      </c>
      <c r="G1312" s="47">
        <f>IFERROR((Ações!$H1312-Ações!$K1312)/Ações!$H1312,0)</f>
        <v>0</v>
      </c>
      <c r="H1312" s="48">
        <f>IFERROR(Ações!$I1312/(Ações!$P1312-Table_1[[#This Row],[CAGR LUCRO 5A]]),0)</f>
        <v>0</v>
      </c>
      <c r="I1312" s="48">
        <f>IF(Ações!$S1312&lt;0,"",Ações!$O1312*(1+Ações!$S1312))</f>
        <v>0</v>
      </c>
      <c r="J1312" s="49">
        <f>IFERROR(IF(Ações!$B1312="","",(VLOOKUP(Table_1[[#This Row],[AÇÕES]],'Dados Status Invest STOCKS'!A1298:AD1913,4)/Table_1[[#This Row],[LPA]]))/100,0)</f>
        <v>0.65079999999999993</v>
      </c>
      <c r="K1312" s="64">
        <f>IFERROR(IF(Ações!$B1312="","",VLOOKUP(Table_1[[#This Row],[AÇÕES]],'Dados Status Invest STOCKS'!A1298:AD1913,2)),0)</f>
        <v>3.99</v>
      </c>
      <c r="L1312" s="65">
        <f>IFERROR(IF(Ações!$B1312="","",VLOOKUP(Table_1[[#This Row],[AÇÕES]],'Dados Status Invest STOCKS'!A1298:AD1913,3)/100),0)</f>
        <v>0</v>
      </c>
      <c r="M1312" s="66">
        <f>IFERROR(IF(Ações!$B1312="","",VLOOKUP(Table_1[[#This Row],[AÇÕES]],'Dados Status Invest STOCKS'!A1298:AD1913,28)),0)</f>
        <v>0.25</v>
      </c>
      <c r="N1312" s="66">
        <f>IFERROR(IF(Ações!$B1312="","",VLOOKUP(Table_1[[#This Row],[AÇÕES]],'Dados Status Invest STOCKS'!A1298:AD1913,27)),0)</f>
        <v>3.03</v>
      </c>
      <c r="O1312" s="66">
        <f>IFERROR(IF(Ações!$L1312="","",Ações!$K1312*Ações!$L1312),0)</f>
        <v>0</v>
      </c>
      <c r="P1312" s="67">
        <f t="shared" si="20"/>
        <v>0.06</v>
      </c>
      <c r="Q1312" s="67">
        <f>IFERROR(Ações!$O1312/Ações!$M1312,0)</f>
        <v>0</v>
      </c>
      <c r="R1312" s="67">
        <f>IFERROR(IF(Ações!$B1312="","",VLOOKUP(Table_1[[#This Row],[AÇÕES]],'Dados Status Invest STOCKS'!A1298:AD1913,18)/100),0)</f>
        <v>8.1000000000000003E-2</v>
      </c>
      <c r="S1312" s="65">
        <f>IFERROR(IF(Ações!$B1312="","",VLOOKUP(Table_1[[#This Row],[AÇÕES]],'Dados Status Invest STOCKS'!A1298:AD1913,25)/100),0)</f>
        <v>0</v>
      </c>
      <c r="T1312" s="67">
        <f>(1-Ações!$Q1312)*Ações!$R1312</f>
        <v>8.1000000000000003E-2</v>
      </c>
      <c r="U1312" s="68">
        <f>IF(Ações!$S1312=0,Ações!$T1312,IF(Ações!$T1312=0,Ações!$S1312,AVERAGE(Ações!$S1312,Ações!$T1312)))</f>
        <v>8.1000000000000003E-2</v>
      </c>
    </row>
    <row r="1313" spans="2:21" ht="15" customHeight="1" x14ac:dyDescent="0.2">
      <c r="B1313" s="63" t="str">
        <f>IFERROR('Dados Status Invest STOCKS'!A1300,"-")</f>
        <v>CYAN</v>
      </c>
      <c r="C1313" s="45">
        <f>IFERROR((Ações!$D1313-Ações!$K1313)/Ações!$D1313,0)</f>
        <v>0</v>
      </c>
      <c r="D1313" s="46">
        <f>(Ações!$O1313)/0.06</f>
        <v>0</v>
      </c>
      <c r="E1313" s="47">
        <f>IFERROR((Ações!$F1313-Ações!$K1313)/Ações!$F1313,0)</f>
        <v>0.41969882359442828</v>
      </c>
      <c r="F1313" s="46">
        <f>IF(OR(Ações!$N1313&lt;0,Ações!$M1313&lt;0),"",(22.5*Ações!$M1313*Ações!$N1313)^0.5)</f>
        <v>4.7906158268013943</v>
      </c>
      <c r="G1313" s="47">
        <f>IFERROR((Ações!$H1313-Ações!$K1313)/Ações!$H1313,0)</f>
        <v>0</v>
      </c>
      <c r="H1313" s="48">
        <f>IFERROR(Ações!$I1313/(Ações!$P1313-Table_1[[#This Row],[CAGR LUCRO 5A]]),0)</f>
        <v>0</v>
      </c>
      <c r="I1313" s="48">
        <f>IF(Ações!$S1313&lt;0,"",Ações!$O1313*(1+Ações!$S1313))</f>
        <v>0</v>
      </c>
      <c r="J1313" s="49">
        <f>IFERROR(IF(Ações!$B1313="","",(VLOOKUP(Table_1[[#This Row],[AÇÕES]],'Dados Status Invest STOCKS'!A1299:AD1914,4)/Table_1[[#This Row],[LPA]]))/100,0)</f>
        <v>0.23911764705882355</v>
      </c>
      <c r="K1313" s="64">
        <f>IFERROR(IF(Ações!$B1313="","",VLOOKUP(Table_1[[#This Row],[AÇÕES]],'Dados Status Invest STOCKS'!A1299:AD1914,2)),0)</f>
        <v>2.78</v>
      </c>
      <c r="L1313" s="65">
        <f>IFERROR(IF(Ações!$B1313="","",VLOOKUP(Table_1[[#This Row],[AÇÕES]],'Dados Status Invest STOCKS'!A1299:AD1914,3)/100),0)</f>
        <v>0</v>
      </c>
      <c r="M1313" s="66">
        <f>IFERROR(IF(Ações!$B1313="","",VLOOKUP(Table_1[[#This Row],[AÇÕES]],'Dados Status Invest STOCKS'!A1299:AD1914,28)),0)</f>
        <v>0.34</v>
      </c>
      <c r="N1313" s="66">
        <f>IFERROR(IF(Ações!$B1313="","",VLOOKUP(Table_1[[#This Row],[AÇÕES]],'Dados Status Invest STOCKS'!A1299:AD1914,27)),0)</f>
        <v>3</v>
      </c>
      <c r="O1313" s="66">
        <f>IFERROR(IF(Ações!$L1313="","",Ações!$K1313*Ações!$L1313),0)</f>
        <v>0</v>
      </c>
      <c r="P1313" s="67">
        <f t="shared" si="20"/>
        <v>0.06</v>
      </c>
      <c r="Q1313" s="67">
        <f>IFERROR(Ações!$O1313/Ações!$M1313,0)</f>
        <v>0</v>
      </c>
      <c r="R1313" s="67">
        <f>IFERROR(IF(Ações!$B1313="","",VLOOKUP(Table_1[[#This Row],[AÇÕES]],'Dados Status Invest STOCKS'!A1299:AD1914,18)/100),0)</f>
        <v>0.11380000000000001</v>
      </c>
      <c r="S1313" s="65">
        <f>IFERROR(IF(Ações!$B1313="","",VLOOKUP(Table_1[[#This Row],[AÇÕES]],'Dados Status Invest STOCKS'!A1299:AD1914,25)/100),0)</f>
        <v>0</v>
      </c>
      <c r="T1313" s="67">
        <f>(1-Ações!$Q1313)*Ações!$R1313</f>
        <v>0.11380000000000001</v>
      </c>
      <c r="U1313" s="68">
        <f>IF(Ações!$S1313=0,Ações!$T1313,IF(Ações!$T1313=0,Ações!$S1313,AVERAGE(Ações!$S1313,Ações!$T1313)))</f>
        <v>0.11380000000000001</v>
      </c>
    </row>
    <row r="1314" spans="2:21" ht="15" customHeight="1" x14ac:dyDescent="0.2">
      <c r="B1314" s="63" t="str">
        <f>IFERROR('Dados Status Invest STOCKS'!A1301,"-")</f>
        <v>CYBE</v>
      </c>
      <c r="C1314" s="45">
        <f>IFERROR((Ações!$D1314-Ações!$K1314)/Ações!$D1314,0)</f>
        <v>0</v>
      </c>
      <c r="D1314" s="46">
        <f>(Ações!$O1314)/0.06</f>
        <v>0</v>
      </c>
      <c r="E1314" s="47">
        <f>IFERROR((Ações!$F1314-Ações!$K1314)/Ações!$F1314,0)</f>
        <v>-0.99842456471565577</v>
      </c>
      <c r="F1314" s="46">
        <f>IF(OR(Ações!$N1314&lt;0,Ações!$M1314&lt;0),"",(22.5*Ações!$M1314*Ações!$N1314)^0.5)</f>
        <v>18.394489664027105</v>
      </c>
      <c r="G1314" s="47">
        <f>IFERROR((Ações!$H1314-Ações!$K1314)/Ações!$H1314,0)</f>
        <v>0</v>
      </c>
      <c r="H1314" s="48">
        <f>IFERROR(Ações!$I1314/(Ações!$P1314-Table_1[[#This Row],[CAGR LUCRO 5A]]),0)</f>
        <v>0</v>
      </c>
      <c r="I1314" s="48">
        <f>IF(Ações!$S1314&lt;0,"",Ações!$O1314*(1+Ações!$S1314))</f>
        <v>0</v>
      </c>
      <c r="J1314" s="49">
        <f>IFERROR(IF(Ações!$B1314="","",(VLOOKUP(Table_1[[#This Row],[AÇÕES]],'Dados Status Invest STOCKS'!A1300:AD1915,4)/Table_1[[#This Row],[LPA]]))/100,0)</f>
        <v>0.17006802721088438</v>
      </c>
      <c r="K1314" s="64">
        <f>IFERROR(IF(Ações!$B1314="","",VLOOKUP(Table_1[[#This Row],[AÇÕES]],'Dados Status Invest STOCKS'!A1300:AD1915,2)),0)</f>
        <v>36.76</v>
      </c>
      <c r="L1314" s="65">
        <f>IFERROR(IF(Ações!$B1314="","",VLOOKUP(Table_1[[#This Row],[AÇÕES]],'Dados Status Invest STOCKS'!A1300:AD1915,3)/100),0)</f>
        <v>0</v>
      </c>
      <c r="M1314" s="66">
        <f>IFERROR(IF(Ações!$B1314="","",VLOOKUP(Table_1[[#This Row],[AÇÕES]],'Dados Status Invest STOCKS'!A1300:AD1915,28)),0)</f>
        <v>1.47</v>
      </c>
      <c r="N1314" s="66">
        <f>IFERROR(IF(Ações!$B1314="","",VLOOKUP(Table_1[[#This Row],[AÇÕES]],'Dados Status Invest STOCKS'!A1300:AD1915,27)),0)</f>
        <v>10.23</v>
      </c>
      <c r="O1314" s="66">
        <f>IFERROR(IF(Ações!$L1314="","",Ações!$K1314*Ações!$L1314),0)</f>
        <v>0</v>
      </c>
      <c r="P1314" s="67">
        <f t="shared" si="20"/>
        <v>0.06</v>
      </c>
      <c r="Q1314" s="67">
        <f>IFERROR(Ações!$O1314/Ações!$M1314,0)</f>
        <v>0</v>
      </c>
      <c r="R1314" s="67">
        <f>IFERROR(IF(Ações!$B1314="","",VLOOKUP(Table_1[[#This Row],[AÇÕES]],'Dados Status Invest STOCKS'!A1300:AD1915,18)/100),0)</f>
        <v>0.14369999999999999</v>
      </c>
      <c r="S1314" s="65">
        <f>IFERROR(IF(Ações!$B1314="","",VLOOKUP(Table_1[[#This Row],[AÇÕES]],'Dados Status Invest STOCKS'!A1300:AD1915,25)/100),0)</f>
        <v>0</v>
      </c>
      <c r="T1314" s="67">
        <f>(1-Ações!$Q1314)*Ações!$R1314</f>
        <v>0.14369999999999999</v>
      </c>
      <c r="U1314" s="68">
        <f>IF(Ações!$S1314=0,Ações!$T1314,IF(Ações!$T1314=0,Ações!$S1314,AVERAGE(Ações!$S1314,Ações!$T1314)))</f>
        <v>0.14369999999999999</v>
      </c>
    </row>
    <row r="1315" spans="2:21" ht="15" customHeight="1" x14ac:dyDescent="0.2">
      <c r="B1315" s="63" t="str">
        <f>IFERROR('Dados Status Invest STOCKS'!A1302,"-")</f>
        <v>CYBR</v>
      </c>
      <c r="C1315" s="45">
        <f>IFERROR((Ações!$D1315-Ações!$K1315)/Ações!$D1315,0)</f>
        <v>0</v>
      </c>
      <c r="D1315" s="46">
        <f>(Ações!$O1315)/0.06</f>
        <v>0</v>
      </c>
      <c r="E1315" s="47">
        <f>IFERROR((Ações!$F1315-Ações!$K1315)/Ações!$F1315,0)</f>
        <v>0</v>
      </c>
      <c r="F1315" s="46" t="str">
        <f>IF(OR(Ações!$N1315&lt;0,Ações!$M1315&lt;0),"",(22.5*Ações!$M1315*Ações!$N1315)^0.5)</f>
        <v/>
      </c>
      <c r="G1315" s="47">
        <f>IFERROR((Ações!$H1315-Ações!$K1315)/Ações!$H1315,0)</f>
        <v>0</v>
      </c>
      <c r="H1315" s="48">
        <f>IFERROR(Ações!$I1315/(Ações!$P1315-Table_1[[#This Row],[CAGR LUCRO 5A]]),0)</f>
        <v>0</v>
      </c>
      <c r="I1315" s="48">
        <f>IF(Ações!$S1315&lt;0,"",Ações!$O1315*(1+Ações!$S1315))</f>
        <v>0</v>
      </c>
      <c r="J1315" s="49">
        <f>IFERROR(IF(Ações!$B1315="","",(VLOOKUP(Table_1[[#This Row],[AÇÕES]],'Dados Status Invest STOCKS'!A1301:AD1916,4)/Table_1[[#This Row],[LPA]]))/100,0)</f>
        <v>1.2714285714285714</v>
      </c>
      <c r="K1315" s="64">
        <f>IFERROR(IF(Ações!$B1315="","",VLOOKUP(Table_1[[#This Row],[AÇÕES]],'Dados Status Invest STOCKS'!A1301:AD1916,2)),0)</f>
        <v>140.29</v>
      </c>
      <c r="L1315" s="65">
        <f>IFERROR(IF(Ações!$B1315="","",VLOOKUP(Table_1[[#This Row],[AÇÕES]],'Dados Status Invest STOCKS'!A1301:AD1916,3)/100),0)</f>
        <v>0</v>
      </c>
      <c r="M1315" s="66">
        <f>IFERROR(IF(Ações!$B1315="","",VLOOKUP(Table_1[[#This Row],[AÇÕES]],'Dados Status Invest STOCKS'!A1301:AD1916,28)),0)</f>
        <v>-1.05</v>
      </c>
      <c r="N1315" s="66">
        <f>IFERROR(IF(Ações!$B1315="","",VLOOKUP(Table_1[[#This Row],[AÇÕES]],'Dados Status Invest STOCKS'!A1301:AD1916,27)),0)</f>
        <v>17.98</v>
      </c>
      <c r="O1315" s="66">
        <f>IFERROR(IF(Ações!$L1315="","",Ações!$K1315*Ações!$L1315),0)</f>
        <v>0</v>
      </c>
      <c r="P1315" s="67">
        <f t="shared" si="20"/>
        <v>0.06</v>
      </c>
      <c r="Q1315" s="67">
        <f>IFERROR(Ações!$O1315/Ações!$M1315,0)</f>
        <v>0</v>
      </c>
      <c r="R1315" s="67">
        <f>IFERROR(IF(Ações!$B1315="","",VLOOKUP(Table_1[[#This Row],[AÇÕES]],'Dados Status Invest STOCKS'!A1301:AD1916,18)/100),0)</f>
        <v>-5.8400000000000001E-2</v>
      </c>
      <c r="S1315" s="65">
        <f>IFERROR(IF(Ações!$B1315="","",VLOOKUP(Table_1[[#This Row],[AÇÕES]],'Dados Status Invest STOCKS'!A1301:AD1916,25)/100),0)</f>
        <v>0</v>
      </c>
      <c r="T1315" s="67">
        <f>(1-Ações!$Q1315)*Ações!$R1315</f>
        <v>-5.8400000000000001E-2</v>
      </c>
      <c r="U1315" s="68">
        <f>IF(Ações!$S1315=0,Ações!$T1315,IF(Ações!$T1315=0,Ações!$S1315,AVERAGE(Ações!$S1315,Ações!$T1315)))</f>
        <v>-5.8400000000000001E-2</v>
      </c>
    </row>
    <row r="1316" spans="2:21" ht="15" customHeight="1" x14ac:dyDescent="0.2">
      <c r="B1316" s="63" t="str">
        <f>IFERROR('Dados Status Invest STOCKS'!A1303,"-")</f>
        <v>CYCC</v>
      </c>
      <c r="C1316" s="45">
        <f>IFERROR((Ações!$D1316-Ações!$K1316)/Ações!$D1316,0)</f>
        <v>0</v>
      </c>
      <c r="D1316" s="46">
        <f>(Ações!$O1316)/0.06</f>
        <v>0</v>
      </c>
      <c r="E1316" s="47">
        <f>IFERROR((Ações!$F1316-Ações!$K1316)/Ações!$F1316,0)</f>
        <v>0</v>
      </c>
      <c r="F1316" s="46" t="str">
        <f>IF(OR(Ações!$N1316&lt;0,Ações!$M1316&lt;0),"",(22.5*Ações!$M1316*Ações!$N1316)^0.5)</f>
        <v/>
      </c>
      <c r="G1316" s="47">
        <f>IFERROR((Ações!$H1316-Ações!$K1316)/Ações!$H1316,0)</f>
        <v>0</v>
      </c>
      <c r="H1316" s="48">
        <f>IFERROR(Ações!$I1316/(Ações!$P1316-Table_1[[#This Row],[CAGR LUCRO 5A]]),0)</f>
        <v>0</v>
      </c>
      <c r="I1316" s="48">
        <f>IF(Ações!$S1316&lt;0,"",Ações!$O1316*(1+Ações!$S1316))</f>
        <v>0</v>
      </c>
      <c r="J1316" s="49">
        <f>IFERROR(IF(Ações!$B1316="","",(VLOOKUP(Table_1[[#This Row],[AÇÕES]],'Dados Status Invest STOCKS'!A1302:AD1917,4)/Table_1[[#This Row],[LPA]]))/100,0)</f>
        <v>1.1341463414634148E-2</v>
      </c>
      <c r="K1316" s="64">
        <f>IFERROR(IF(Ações!$B1316="","",VLOOKUP(Table_1[[#This Row],[AÇÕES]],'Dados Status Invest STOCKS'!A1302:AD1917,2)),0)</f>
        <v>3.06</v>
      </c>
      <c r="L1316" s="65">
        <f>IFERROR(IF(Ações!$B1316="","",VLOOKUP(Table_1[[#This Row],[AÇÕES]],'Dados Status Invest STOCKS'!A1302:AD1917,3)/100),0)</f>
        <v>0</v>
      </c>
      <c r="M1316" s="66">
        <f>IFERROR(IF(Ações!$B1316="","",VLOOKUP(Table_1[[#This Row],[AÇÕES]],'Dados Status Invest STOCKS'!A1302:AD1917,28)),0)</f>
        <v>-1.64</v>
      </c>
      <c r="N1316" s="66">
        <f>IFERROR(IF(Ações!$B1316="","",VLOOKUP(Table_1[[#This Row],[AÇÕES]],'Dados Status Invest STOCKS'!A1302:AD1917,27)),0)</f>
        <v>4.1500000000000004</v>
      </c>
      <c r="O1316" s="66">
        <f>IFERROR(IF(Ações!$L1316="","",Ações!$K1316*Ações!$L1316),0)</f>
        <v>0</v>
      </c>
      <c r="P1316" s="67">
        <f t="shared" si="20"/>
        <v>0.06</v>
      </c>
      <c r="Q1316" s="67">
        <f>IFERROR(Ações!$O1316/Ações!$M1316,0)</f>
        <v>0</v>
      </c>
      <c r="R1316" s="67">
        <f>IFERROR(IF(Ações!$B1316="","",VLOOKUP(Table_1[[#This Row],[AÇÕES]],'Dados Status Invest STOCKS'!A1302:AD1917,18)/100),0)</f>
        <v>-0.39640000000000003</v>
      </c>
      <c r="S1316" s="65">
        <f>IFERROR(IF(Ações!$B1316="","",VLOOKUP(Table_1[[#This Row],[AÇÕES]],'Dados Status Invest STOCKS'!A1302:AD1917,25)/100),0)</f>
        <v>0</v>
      </c>
      <c r="T1316" s="67">
        <f>(1-Ações!$Q1316)*Ações!$R1316</f>
        <v>-0.39640000000000003</v>
      </c>
      <c r="U1316" s="68">
        <f>IF(Ações!$S1316=0,Ações!$T1316,IF(Ações!$T1316=0,Ações!$S1316,AVERAGE(Ações!$S1316,Ações!$T1316)))</f>
        <v>-0.39640000000000003</v>
      </c>
    </row>
    <row r="1317" spans="2:21" ht="15" customHeight="1" x14ac:dyDescent="0.2">
      <c r="B1317" s="63" t="str">
        <f>IFERROR('Dados Status Invest STOCKS'!A1304,"-")</f>
        <v>CYCCP</v>
      </c>
      <c r="C1317" s="45">
        <f>IFERROR((Ações!$D1317-Ações!$K1317)/Ações!$D1317,0)</f>
        <v>0.25093632958801509</v>
      </c>
      <c r="D1317" s="46">
        <f>(Ações!$O1317)/0.06</f>
        <v>9.999150000000002</v>
      </c>
      <c r="E1317" s="47">
        <f>IFERROR((Ações!$F1317-Ações!$K1317)/Ações!$F1317,0)</f>
        <v>0</v>
      </c>
      <c r="F1317" s="46" t="str">
        <f>IF(OR(Ações!$N1317&lt;0,Ações!$M1317&lt;0),"",(22.5*Ações!$M1317*Ações!$N1317)^0.5)</f>
        <v/>
      </c>
      <c r="G1317" s="47">
        <f>IFERROR((Ações!$H1317-Ações!$K1317)/Ações!$H1317,0)</f>
        <v>0.25093632958801509</v>
      </c>
      <c r="H1317" s="48">
        <f>IFERROR(Ações!$I1317/(Ações!$P1317-Table_1[[#This Row],[CAGR LUCRO 5A]]),0)</f>
        <v>9.999150000000002</v>
      </c>
      <c r="I1317" s="48">
        <f>IF(Ações!$S1317&lt;0,"",Ações!$O1317*(1+Ações!$S1317))</f>
        <v>0.59994900000000007</v>
      </c>
      <c r="J1317" s="49">
        <f>IFERROR(IF(Ações!$B1317="","",(VLOOKUP(Table_1[[#This Row],[AÇÕES]],'Dados Status Invest STOCKS'!A1303:AD1918,4)/Table_1[[#This Row],[LPA]]))/100,0)</f>
        <v>2.7804878048780485E-2</v>
      </c>
      <c r="K1317" s="64">
        <f>IFERROR(IF(Ações!$B1317="","",VLOOKUP(Table_1[[#This Row],[AÇÕES]],'Dados Status Invest STOCKS'!A1303:AD1918,2)),0)</f>
        <v>7.49</v>
      </c>
      <c r="L1317" s="65">
        <f>IFERROR(IF(Ações!$B1317="","",VLOOKUP(Table_1[[#This Row],[AÇÕES]],'Dados Status Invest STOCKS'!A1303:AD1918,3)/100),0)</f>
        <v>8.0100000000000005E-2</v>
      </c>
      <c r="M1317" s="66">
        <f>IFERROR(IF(Ações!$B1317="","",VLOOKUP(Table_1[[#This Row],[AÇÕES]],'Dados Status Invest STOCKS'!A1303:AD1918,28)),0)</f>
        <v>-1.64</v>
      </c>
      <c r="N1317" s="66">
        <f>IFERROR(IF(Ações!$B1317="","",VLOOKUP(Table_1[[#This Row],[AÇÕES]],'Dados Status Invest STOCKS'!A1303:AD1918,27)),0)</f>
        <v>4.1500000000000004</v>
      </c>
      <c r="O1317" s="66">
        <f>IFERROR(IF(Ações!$L1317="","",Ações!$K1317*Ações!$L1317),0)</f>
        <v>0.59994900000000007</v>
      </c>
      <c r="P1317" s="67">
        <f t="shared" si="20"/>
        <v>0.06</v>
      </c>
      <c r="Q1317" s="67">
        <f>IFERROR(Ações!$O1317/Ações!$M1317,0)</f>
        <v>-0.36582256097560983</v>
      </c>
      <c r="R1317" s="67">
        <f>IFERROR(IF(Ações!$B1317="","",VLOOKUP(Table_1[[#This Row],[AÇÕES]],'Dados Status Invest STOCKS'!A1303:AD1918,18)/100),0)</f>
        <v>-0.39640000000000003</v>
      </c>
      <c r="S1317" s="65">
        <f>IFERROR(IF(Ações!$B1317="","",VLOOKUP(Table_1[[#This Row],[AÇÕES]],'Dados Status Invest STOCKS'!A1303:AD1918,25)/100),0)</f>
        <v>0</v>
      </c>
      <c r="T1317" s="67">
        <f>(1-Ações!$Q1317)*Ações!$R1317</f>
        <v>-0.54141206317073176</v>
      </c>
      <c r="U1317" s="68">
        <f>IF(Ações!$S1317=0,Ações!$T1317,IF(Ações!$T1317=0,Ações!$S1317,AVERAGE(Ações!$S1317,Ações!$T1317)))</f>
        <v>-0.54141206317073176</v>
      </c>
    </row>
    <row r="1318" spans="2:21" ht="15" customHeight="1" x14ac:dyDescent="0.2">
      <c r="B1318" s="63" t="str">
        <f>IFERROR('Dados Status Invest STOCKS'!A1305,"-")</f>
        <v>CYCN</v>
      </c>
      <c r="C1318" s="45">
        <f>IFERROR((Ações!$D1318-Ações!$K1318)/Ações!$D1318,0)</f>
        <v>0</v>
      </c>
      <c r="D1318" s="46">
        <f>(Ações!$O1318)/0.06</f>
        <v>0</v>
      </c>
      <c r="E1318" s="47">
        <f>IFERROR((Ações!$F1318-Ações!$K1318)/Ações!$F1318,0)</f>
        <v>0</v>
      </c>
      <c r="F1318" s="46" t="str">
        <f>IF(OR(Ações!$N1318&lt;0,Ações!$M1318&lt;0),"",(22.5*Ações!$M1318*Ações!$N1318)^0.5)</f>
        <v/>
      </c>
      <c r="G1318" s="47">
        <f>IFERROR((Ações!$H1318-Ações!$K1318)/Ações!$H1318,0)</f>
        <v>0</v>
      </c>
      <c r="H1318" s="48">
        <f>IFERROR(Ações!$I1318/(Ações!$P1318-Table_1[[#This Row],[CAGR LUCRO 5A]]),0)</f>
        <v>0</v>
      </c>
      <c r="I1318" s="48">
        <f>IF(Ações!$S1318&lt;0,"",Ações!$O1318*(1+Ações!$S1318))</f>
        <v>0</v>
      </c>
      <c r="J1318" s="49">
        <f>IFERROR(IF(Ações!$B1318="","",(VLOOKUP(Table_1[[#This Row],[AÇÕES]],'Dados Status Invest STOCKS'!A1304:AD1919,4)/Table_1[[#This Row],[LPA]]))/100,0)</f>
        <v>6.7625899280575538E-3</v>
      </c>
      <c r="K1318" s="64">
        <f>IFERROR(IF(Ações!$B1318="","",VLOOKUP(Table_1[[#This Row],[AÇÕES]],'Dados Status Invest STOCKS'!A1304:AD1919,2)),0)</f>
        <v>1.3</v>
      </c>
      <c r="L1318" s="65">
        <f>IFERROR(IF(Ações!$B1318="","",VLOOKUP(Table_1[[#This Row],[AÇÕES]],'Dados Status Invest STOCKS'!A1304:AD1919,3)/100),0)</f>
        <v>0</v>
      </c>
      <c r="M1318" s="66">
        <f>IFERROR(IF(Ações!$B1318="","",VLOOKUP(Table_1[[#This Row],[AÇÕES]],'Dados Status Invest STOCKS'!A1304:AD1919,28)),0)</f>
        <v>-1.39</v>
      </c>
      <c r="N1318" s="66">
        <f>IFERROR(IF(Ações!$B1318="","",VLOOKUP(Table_1[[#This Row],[AÇÕES]],'Dados Status Invest STOCKS'!A1304:AD1919,27)),0)</f>
        <v>1.3</v>
      </c>
      <c r="O1318" s="66">
        <f>IFERROR(IF(Ações!$L1318="","",Ações!$K1318*Ações!$L1318),0)</f>
        <v>0</v>
      </c>
      <c r="P1318" s="67">
        <f t="shared" si="20"/>
        <v>0.06</v>
      </c>
      <c r="Q1318" s="67">
        <f>IFERROR(Ações!$O1318/Ações!$M1318,0)</f>
        <v>0</v>
      </c>
      <c r="R1318" s="67">
        <f>IFERROR(IF(Ações!$B1318="","",VLOOKUP(Table_1[[#This Row],[AÇÕES]],'Dados Status Invest STOCKS'!A1304:AD1919,18)/100),0)</f>
        <v>-1.0658000000000001</v>
      </c>
      <c r="S1318" s="65">
        <f>IFERROR(IF(Ações!$B1318="","",VLOOKUP(Table_1[[#This Row],[AÇÕES]],'Dados Status Invest STOCKS'!A1304:AD1919,25)/100),0)</f>
        <v>0</v>
      </c>
      <c r="T1318" s="67">
        <f>(1-Ações!$Q1318)*Ações!$R1318</f>
        <v>-1.0658000000000001</v>
      </c>
      <c r="U1318" s="68">
        <f>IF(Ações!$S1318=0,Ações!$T1318,IF(Ações!$T1318=0,Ações!$S1318,AVERAGE(Ações!$S1318,Ações!$T1318)))</f>
        <v>-1.0658000000000001</v>
      </c>
    </row>
    <row r="1319" spans="2:21" ht="15" customHeight="1" x14ac:dyDescent="0.2">
      <c r="B1319" s="63" t="str">
        <f>IFERROR('Dados Status Invest STOCKS'!A1306,"-")</f>
        <v>CYD</v>
      </c>
      <c r="C1319" s="45">
        <f>IFERROR((Ações!$D1319-Ações!$K1319)/Ações!$D1319,0)</f>
        <v>0.50535861500412205</v>
      </c>
      <c r="D1319" s="46">
        <f>(Ações!$O1319)/0.06</f>
        <v>28.343766666666667</v>
      </c>
      <c r="E1319" s="47">
        <f>IFERROR((Ações!$F1319-Ações!$K1319)/Ações!$F1319,0)</f>
        <v>0.66525195138992665</v>
      </c>
      <c r="F1319" s="46">
        <f>IF(OR(Ações!$N1319&lt;0,Ações!$M1319&lt;0),"",(22.5*Ações!$M1319*Ações!$N1319)^0.5)</f>
        <v>41.882245641799102</v>
      </c>
      <c r="G1319" s="47">
        <f>IFERROR((Ações!$H1319-Ações!$K1319)/Ações!$H1319,0)</f>
        <v>1.8377475783400539</v>
      </c>
      <c r="H1319" s="48">
        <f>IFERROR(Ações!$I1319/(Ações!$P1319-Table_1[[#This Row],[CAGR LUCRO 5A]]),0)</f>
        <v>-16.735351271059216</v>
      </c>
      <c r="I1319" s="48">
        <f>IF(Ações!$S1319&lt;0,"",Ações!$O1319*(1+Ações!$S1319))</f>
        <v>2.0065686173999997</v>
      </c>
      <c r="J1319" s="49">
        <f>IFERROR(IF(Ações!$B1319="","",(VLOOKUP(Table_1[[#This Row],[AÇÕES]],'Dados Status Invest STOCKS'!A1305:AD1920,4)/Table_1[[#This Row],[LPA]]))/100,0)</f>
        <v>3.6769230769230769E-2</v>
      </c>
      <c r="K1319" s="64">
        <f>IFERROR(IF(Ações!$B1319="","",VLOOKUP(Table_1[[#This Row],[AÇÕES]],'Dados Status Invest STOCKS'!A1305:AD1920,2)),0)</f>
        <v>14.02</v>
      </c>
      <c r="L1319" s="65">
        <f>IFERROR(IF(Ações!$B1319="","",VLOOKUP(Table_1[[#This Row],[AÇÕES]],'Dados Status Invest STOCKS'!A1305:AD1920,3)/100),0)</f>
        <v>0.12130000000000001</v>
      </c>
      <c r="M1319" s="66">
        <f>IFERROR(IF(Ações!$B1319="","",VLOOKUP(Table_1[[#This Row],[AÇÕES]],'Dados Status Invest STOCKS'!A1305:AD1920,28)),0)</f>
        <v>1.95</v>
      </c>
      <c r="N1319" s="66">
        <f>IFERROR(IF(Ações!$B1319="","",VLOOKUP(Table_1[[#This Row],[AÇÕES]],'Dados Status Invest STOCKS'!A1305:AD1920,27)),0)</f>
        <v>39.979999999999997</v>
      </c>
      <c r="O1319" s="66">
        <f>IFERROR(IF(Ações!$L1319="","",Ações!$K1319*Ações!$L1319),0)</f>
        <v>1.700626</v>
      </c>
      <c r="P1319" s="67">
        <f t="shared" si="20"/>
        <v>0.06</v>
      </c>
      <c r="Q1319" s="67">
        <f>IFERROR(Ações!$O1319/Ações!$M1319,0)</f>
        <v>0.87211589743589746</v>
      </c>
      <c r="R1319" s="67">
        <f>IFERROR(IF(Ações!$B1319="","",VLOOKUP(Table_1[[#This Row],[AÇÕES]],'Dados Status Invest STOCKS'!A1305:AD1920,18)/100),0)</f>
        <v>4.8899999999999999E-2</v>
      </c>
      <c r="S1319" s="65">
        <f>IFERROR(IF(Ações!$B1319="","",VLOOKUP(Table_1[[#This Row],[AÇÕES]],'Dados Status Invest STOCKS'!A1305:AD1920,25)/100),0)</f>
        <v>0.17989999999999998</v>
      </c>
      <c r="T1319" s="67">
        <f>(1-Ações!$Q1319)*Ações!$R1319</f>
        <v>6.2535326153846139E-3</v>
      </c>
      <c r="U1319" s="68">
        <f>IF(Ações!$S1319=0,Ações!$T1319,IF(Ações!$T1319=0,Ações!$S1319,AVERAGE(Ações!$S1319,Ações!$T1319)))</f>
        <v>9.3076766307692294E-2</v>
      </c>
    </row>
    <row r="1320" spans="2:21" ht="15" customHeight="1" x14ac:dyDescent="0.2">
      <c r="B1320" s="63" t="str">
        <f>IFERROR('Dados Status Invest STOCKS'!A1307,"-")</f>
        <v>CYH</v>
      </c>
      <c r="C1320" s="45">
        <f>IFERROR((Ações!$D1320-Ações!$K1320)/Ações!$D1320,0)</f>
        <v>0</v>
      </c>
      <c r="D1320" s="46">
        <f>(Ações!$O1320)/0.06</f>
        <v>0</v>
      </c>
      <c r="E1320" s="47">
        <f>IFERROR((Ações!$F1320-Ações!$K1320)/Ações!$F1320,0)</f>
        <v>0</v>
      </c>
      <c r="F1320" s="46" t="str">
        <f>IF(OR(Ações!$N1320&lt;0,Ações!$M1320&lt;0),"",(22.5*Ações!$M1320*Ações!$N1320)^0.5)</f>
        <v/>
      </c>
      <c r="G1320" s="47">
        <f>IFERROR((Ações!$H1320-Ações!$K1320)/Ações!$H1320,0)</f>
        <v>0</v>
      </c>
      <c r="H1320" s="48">
        <f>IFERROR(Ações!$I1320/(Ações!$P1320-Table_1[[#This Row],[CAGR LUCRO 5A]]),0)</f>
        <v>0</v>
      </c>
      <c r="I1320" s="48">
        <f>IF(Ações!$S1320&lt;0,"",Ações!$O1320*(1+Ações!$S1320))</f>
        <v>0</v>
      </c>
      <c r="J1320" s="49">
        <f>IFERROR(IF(Ações!$B1320="","",(VLOOKUP(Table_1[[#This Row],[AÇÕES]],'Dados Status Invest STOCKS'!A1306:AD1921,4)/Table_1[[#This Row],[LPA]]))/100,0)</f>
        <v>1.8072727272727272E-2</v>
      </c>
      <c r="K1320" s="64">
        <f>IFERROR(IF(Ações!$B1320="","",VLOOKUP(Table_1[[#This Row],[AÇÕES]],'Dados Status Invest STOCKS'!A1306:AD1921,2)),0)</f>
        <v>13.65</v>
      </c>
      <c r="L1320" s="65">
        <f>IFERROR(IF(Ações!$B1320="","",VLOOKUP(Table_1[[#This Row],[AÇÕES]],'Dados Status Invest STOCKS'!A1306:AD1921,3)/100),0)</f>
        <v>0</v>
      </c>
      <c r="M1320" s="66">
        <f>IFERROR(IF(Ações!$B1320="","",VLOOKUP(Table_1[[#This Row],[AÇÕES]],'Dados Status Invest STOCKS'!A1306:AD1921,28)),0)</f>
        <v>2.75</v>
      </c>
      <c r="N1320" s="66">
        <f>IFERROR(IF(Ações!$B1320="","",VLOOKUP(Table_1[[#This Row],[AÇÕES]],'Dados Status Invest STOCKS'!A1306:AD1921,27)),0)</f>
        <v>-11.93</v>
      </c>
      <c r="O1320" s="66">
        <f>IFERROR(IF(Ações!$L1320="","",Ações!$K1320*Ações!$L1320),0)</f>
        <v>0</v>
      </c>
      <c r="P1320" s="67">
        <f t="shared" si="20"/>
        <v>0.06</v>
      </c>
      <c r="Q1320" s="67">
        <f>IFERROR(Ações!$O1320/Ações!$M1320,0)</f>
        <v>0</v>
      </c>
      <c r="R1320" s="67">
        <f>IFERROR(IF(Ações!$B1320="","",VLOOKUP(Table_1[[#This Row],[AÇÕES]],'Dados Status Invest STOCKS'!A1306:AD1921,18)/100),0)</f>
        <v>-0.2303</v>
      </c>
      <c r="S1320" s="65">
        <f>IFERROR(IF(Ações!$B1320="","",VLOOKUP(Table_1[[#This Row],[AÇÕES]],'Dados Status Invest STOCKS'!A1306:AD1921,25)/100),0)</f>
        <v>0.2646</v>
      </c>
      <c r="T1320" s="67">
        <f>(1-Ações!$Q1320)*Ações!$R1320</f>
        <v>-0.2303</v>
      </c>
      <c r="U1320" s="68">
        <f>IF(Ações!$S1320=0,Ações!$T1320,IF(Ações!$T1320=0,Ações!$S1320,AVERAGE(Ações!$S1320,Ações!$T1320)))</f>
        <v>1.7149999999999999E-2</v>
      </c>
    </row>
    <row r="1321" spans="2:21" ht="15" customHeight="1" x14ac:dyDescent="0.2">
      <c r="B1321" s="63" t="str">
        <f>IFERROR('Dados Status Invest STOCKS'!A1308,"-")</f>
        <v>CYRN</v>
      </c>
      <c r="C1321" s="45">
        <f>IFERROR((Ações!$D1321-Ações!$K1321)/Ações!$D1321,0)</f>
        <v>0</v>
      </c>
      <c r="D1321" s="46">
        <f>(Ações!$O1321)/0.06</f>
        <v>0</v>
      </c>
      <c r="E1321" s="47">
        <f>IFERROR((Ações!$F1321-Ações!$K1321)/Ações!$F1321,0)</f>
        <v>0</v>
      </c>
      <c r="F1321" s="46" t="str">
        <f>IF(OR(Ações!$N1321&lt;0,Ações!$M1321&lt;0),"",(22.5*Ações!$M1321*Ações!$N1321)^0.5)</f>
        <v/>
      </c>
      <c r="G1321" s="47">
        <f>IFERROR((Ações!$H1321-Ações!$K1321)/Ações!$H1321,0)</f>
        <v>0</v>
      </c>
      <c r="H1321" s="48">
        <f>IFERROR(Ações!$I1321/(Ações!$P1321-Table_1[[#This Row],[CAGR LUCRO 5A]]),0)</f>
        <v>0</v>
      </c>
      <c r="I1321" s="48">
        <f>IF(Ações!$S1321&lt;0,"",Ações!$O1321*(1+Ações!$S1321))</f>
        <v>0</v>
      </c>
      <c r="J1321" s="49">
        <f>IFERROR(IF(Ações!$B1321="","",(VLOOKUP(Table_1[[#This Row],[AÇÕES]],'Dados Status Invest STOCKS'!A1307:AD1922,4)/Table_1[[#This Row],[LPA]]))/100,0)</f>
        <v>4.2173913043478263E-2</v>
      </c>
      <c r="K1321" s="64">
        <f>IFERROR(IF(Ações!$B1321="","",VLOOKUP(Table_1[[#This Row],[AÇÕES]],'Dados Status Invest STOCKS'!A1307:AD1922,2)),0)</f>
        <v>0.22</v>
      </c>
      <c r="L1321" s="65">
        <f>IFERROR(IF(Ações!$B1321="","",VLOOKUP(Table_1[[#This Row],[AÇÕES]],'Dados Status Invest STOCKS'!A1307:AD1922,3)/100),0)</f>
        <v>0</v>
      </c>
      <c r="M1321" s="66">
        <f>IFERROR(IF(Ações!$B1321="","",VLOOKUP(Table_1[[#This Row],[AÇÕES]],'Dados Status Invest STOCKS'!A1307:AD1922,28)),0)</f>
        <v>-0.23</v>
      </c>
      <c r="N1321" s="66">
        <f>IFERROR(IF(Ações!$B1321="","",VLOOKUP(Table_1[[#This Row],[AÇÕES]],'Dados Status Invest STOCKS'!A1307:AD1922,27)),0)</f>
        <v>0.23</v>
      </c>
      <c r="O1321" s="66">
        <f>IFERROR(IF(Ações!$L1321="","",Ações!$K1321*Ações!$L1321),0)</f>
        <v>0</v>
      </c>
      <c r="P1321" s="67">
        <f t="shared" si="20"/>
        <v>0.06</v>
      </c>
      <c r="Q1321" s="67">
        <f>IFERROR(Ações!$O1321/Ações!$M1321,0)</f>
        <v>0</v>
      </c>
      <c r="R1321" s="67">
        <f>IFERROR(IF(Ações!$B1321="","",VLOOKUP(Table_1[[#This Row],[AÇÕES]],'Dados Status Invest STOCKS'!A1307:AD1922,18)/100),0)</f>
        <v>-0.9909</v>
      </c>
      <c r="S1321" s="65">
        <f>IFERROR(IF(Ações!$B1321="","",VLOOKUP(Table_1[[#This Row],[AÇÕES]],'Dados Status Invest STOCKS'!A1307:AD1922,25)/100),0)</f>
        <v>0</v>
      </c>
      <c r="T1321" s="67">
        <f>(1-Ações!$Q1321)*Ações!$R1321</f>
        <v>-0.9909</v>
      </c>
      <c r="U1321" s="68">
        <f>IF(Ações!$S1321=0,Ações!$T1321,IF(Ações!$T1321=0,Ações!$S1321,AVERAGE(Ações!$S1321,Ações!$T1321)))</f>
        <v>-0.9909</v>
      </c>
    </row>
    <row r="1322" spans="2:21" ht="15" customHeight="1" x14ac:dyDescent="0.2">
      <c r="B1322" s="63" t="str">
        <f>IFERROR('Dados Status Invest STOCKS'!A1309,"-")</f>
        <v>CYRX</v>
      </c>
      <c r="C1322" s="45">
        <f>IFERROR((Ações!$D1322-Ações!$K1322)/Ações!$D1322,0)</f>
        <v>0</v>
      </c>
      <c r="D1322" s="46">
        <f>(Ações!$O1322)/0.06</f>
        <v>0</v>
      </c>
      <c r="E1322" s="47">
        <f>IFERROR((Ações!$F1322-Ações!$K1322)/Ações!$F1322,0)</f>
        <v>0</v>
      </c>
      <c r="F1322" s="46" t="str">
        <f>IF(OR(Ações!$N1322&lt;0,Ações!$M1322&lt;0),"",(22.5*Ações!$M1322*Ações!$N1322)^0.5)</f>
        <v/>
      </c>
      <c r="G1322" s="47">
        <f>IFERROR((Ações!$H1322-Ações!$K1322)/Ações!$H1322,0)</f>
        <v>0</v>
      </c>
      <c r="H1322" s="48">
        <f>IFERROR(Ações!$I1322/(Ações!$P1322-Table_1[[#This Row],[CAGR LUCRO 5A]]),0)</f>
        <v>0</v>
      </c>
      <c r="I1322" s="48">
        <f>IF(Ações!$S1322&lt;0,"",Ações!$O1322*(1+Ações!$S1322))</f>
        <v>0</v>
      </c>
      <c r="J1322" s="49">
        <f>IFERROR(IF(Ações!$B1322="","",(VLOOKUP(Table_1[[#This Row],[AÇÕES]],'Dados Status Invest STOCKS'!A1308:AD1923,4)/Table_1[[#This Row],[LPA]]))/100,0)</f>
        <v>1.4776363636363634</v>
      </c>
      <c r="K1322" s="64">
        <f>IFERROR(IF(Ações!$B1322="","",VLOOKUP(Table_1[[#This Row],[AÇÕES]],'Dados Status Invest STOCKS'!A1308:AD1923,2)),0)</f>
        <v>44.4</v>
      </c>
      <c r="L1322" s="65">
        <f>IFERROR(IF(Ações!$B1322="","",VLOOKUP(Table_1[[#This Row],[AÇÕES]],'Dados Status Invest STOCKS'!A1308:AD1923,3)/100),0)</f>
        <v>0</v>
      </c>
      <c r="M1322" s="66">
        <f>IFERROR(IF(Ações!$B1322="","",VLOOKUP(Table_1[[#This Row],[AÇÕES]],'Dados Status Invest STOCKS'!A1308:AD1923,28)),0)</f>
        <v>-0.55000000000000004</v>
      </c>
      <c r="N1322" s="66">
        <f>IFERROR(IF(Ações!$B1322="","",VLOOKUP(Table_1[[#This Row],[AÇÕES]],'Dados Status Invest STOCKS'!A1308:AD1923,27)),0)</f>
        <v>13.11</v>
      </c>
      <c r="O1322" s="66">
        <f>IFERROR(IF(Ações!$L1322="","",Ações!$K1322*Ações!$L1322),0)</f>
        <v>0</v>
      </c>
      <c r="P1322" s="67">
        <f t="shared" si="20"/>
        <v>0.06</v>
      </c>
      <c r="Q1322" s="67">
        <f>IFERROR(Ações!$O1322/Ações!$M1322,0)</f>
        <v>0</v>
      </c>
      <c r="R1322" s="67">
        <f>IFERROR(IF(Ações!$B1322="","",VLOOKUP(Table_1[[#This Row],[AÇÕES]],'Dados Status Invest STOCKS'!A1308:AD1923,18)/100),0)</f>
        <v>-4.1700000000000001E-2</v>
      </c>
      <c r="S1322" s="65">
        <f>IFERROR(IF(Ações!$B1322="","",VLOOKUP(Table_1[[#This Row],[AÇÕES]],'Dados Status Invest STOCKS'!A1308:AD1923,25)/100),0)</f>
        <v>0</v>
      </c>
      <c r="T1322" s="67">
        <f>(1-Ações!$Q1322)*Ações!$R1322</f>
        <v>-4.1700000000000001E-2</v>
      </c>
      <c r="U1322" s="68">
        <f>IF(Ações!$S1322=0,Ações!$T1322,IF(Ações!$T1322=0,Ações!$S1322,AVERAGE(Ações!$S1322,Ações!$T1322)))</f>
        <v>-4.1700000000000001E-2</v>
      </c>
    </row>
    <row r="1323" spans="2:21" ht="15" customHeight="1" x14ac:dyDescent="0.2">
      <c r="B1323" s="63" t="str">
        <f>IFERROR('Dados Status Invest STOCKS'!A1310,"-")</f>
        <v>CYTH</v>
      </c>
      <c r="C1323" s="45">
        <f>IFERROR((Ações!$D1323-Ações!$K1323)/Ações!$D1323,0)</f>
        <v>0</v>
      </c>
      <c r="D1323" s="46">
        <f>(Ações!$O1323)/0.06</f>
        <v>0</v>
      </c>
      <c r="E1323" s="47">
        <f>IFERROR((Ações!$F1323-Ações!$K1323)/Ações!$F1323,0)</f>
        <v>0</v>
      </c>
      <c r="F1323" s="46" t="str">
        <f>IF(OR(Ações!$N1323&lt;0,Ações!$M1323&lt;0),"",(22.5*Ações!$M1323*Ações!$N1323)^0.5)</f>
        <v/>
      </c>
      <c r="G1323" s="47">
        <f>IFERROR((Ações!$H1323-Ações!$K1323)/Ações!$H1323,0)</f>
        <v>0</v>
      </c>
      <c r="H1323" s="48">
        <f>IFERROR(Ações!$I1323/(Ações!$P1323-Table_1[[#This Row],[CAGR LUCRO 5A]]),0)</f>
        <v>0</v>
      </c>
      <c r="I1323" s="48">
        <f>IF(Ações!$S1323&lt;0,"",Ações!$O1323*(1+Ações!$S1323))</f>
        <v>0</v>
      </c>
      <c r="J1323" s="49">
        <f>IFERROR(IF(Ações!$B1323="","",(VLOOKUP(Table_1[[#This Row],[AÇÕES]],'Dados Status Invest STOCKS'!A1309:AD1924,4)/Table_1[[#This Row],[LPA]]))/100,0)</f>
        <v>1.2721893491124261E-2</v>
      </c>
      <c r="K1323" s="64">
        <f>IFERROR(IF(Ações!$B1323="","",VLOOKUP(Table_1[[#This Row],[AÇÕES]],'Dados Status Invest STOCKS'!A1309:AD1924,2)),0)</f>
        <v>3.62</v>
      </c>
      <c r="L1323" s="65">
        <f>IFERROR(IF(Ações!$B1323="","",VLOOKUP(Table_1[[#This Row],[AÇÕES]],'Dados Status Invest STOCKS'!A1309:AD1924,3)/100),0)</f>
        <v>0</v>
      </c>
      <c r="M1323" s="66">
        <f>IFERROR(IF(Ações!$B1323="","",VLOOKUP(Table_1[[#This Row],[AÇÕES]],'Dados Status Invest STOCKS'!A1309:AD1924,28)),0)</f>
        <v>-1.69</v>
      </c>
      <c r="N1323" s="66">
        <f>IFERROR(IF(Ações!$B1323="","",VLOOKUP(Table_1[[#This Row],[AÇÕES]],'Dados Status Invest STOCKS'!A1309:AD1924,27)),0)</f>
        <v>0.91</v>
      </c>
      <c r="O1323" s="66">
        <f>IFERROR(IF(Ações!$L1323="","",Ações!$K1323*Ações!$L1323),0)</f>
        <v>0</v>
      </c>
      <c r="P1323" s="67">
        <f t="shared" si="20"/>
        <v>0.06</v>
      </c>
      <c r="Q1323" s="67">
        <f>IFERROR(Ações!$O1323/Ações!$M1323,0)</f>
        <v>0</v>
      </c>
      <c r="R1323" s="67">
        <f>IFERROR(IF(Ações!$B1323="","",VLOOKUP(Table_1[[#This Row],[AÇÕES]],'Dados Status Invest STOCKS'!A1309:AD1924,18)/100),0)</f>
        <v>-1.8584000000000001</v>
      </c>
      <c r="S1323" s="65">
        <f>IFERROR(IF(Ações!$B1323="","",VLOOKUP(Table_1[[#This Row],[AÇÕES]],'Dados Status Invest STOCKS'!A1309:AD1924,25)/100),0)</f>
        <v>0</v>
      </c>
      <c r="T1323" s="67">
        <f>(1-Ações!$Q1323)*Ações!$R1323</f>
        <v>-1.8584000000000001</v>
      </c>
      <c r="U1323" s="68">
        <f>IF(Ações!$S1323=0,Ações!$T1323,IF(Ações!$T1323=0,Ações!$S1323,AVERAGE(Ações!$S1323,Ações!$T1323)))</f>
        <v>-1.8584000000000001</v>
      </c>
    </row>
    <row r="1324" spans="2:21" ht="15" customHeight="1" x14ac:dyDescent="0.2">
      <c r="B1324" s="63" t="str">
        <f>IFERROR('Dados Status Invest STOCKS'!A1311,"-")</f>
        <v>CYTHW</v>
      </c>
      <c r="C1324" s="45">
        <f>IFERROR((Ações!$D1324-Ações!$K1324)/Ações!$D1324,0)</f>
        <v>0</v>
      </c>
      <c r="D1324" s="46">
        <f>(Ações!$O1324)/0.06</f>
        <v>0</v>
      </c>
      <c r="E1324" s="47">
        <f>IFERROR((Ações!$F1324-Ações!$K1324)/Ações!$F1324,0)</f>
        <v>0</v>
      </c>
      <c r="F1324" s="46" t="str">
        <f>IF(OR(Ações!$N1324&lt;0,Ações!$M1324&lt;0),"",(22.5*Ações!$M1324*Ações!$N1324)^0.5)</f>
        <v/>
      </c>
      <c r="G1324" s="47">
        <f>IFERROR((Ações!$H1324-Ações!$K1324)/Ações!$H1324,0)</f>
        <v>0</v>
      </c>
      <c r="H1324" s="48">
        <f>IFERROR(Ações!$I1324/(Ações!$P1324-Table_1[[#This Row],[CAGR LUCRO 5A]]),0)</f>
        <v>0</v>
      </c>
      <c r="I1324" s="48">
        <f>IF(Ações!$S1324&lt;0,"",Ações!$O1324*(1+Ações!$S1324))</f>
        <v>0</v>
      </c>
      <c r="J1324" s="49">
        <f>IFERROR(IF(Ações!$B1324="","",(VLOOKUP(Table_1[[#This Row],[AÇÕES]],'Dados Status Invest STOCKS'!A1310:AD1925,4)/Table_1[[#This Row],[LPA]]))/100,0)</f>
        <v>6.508875739644971E-3</v>
      </c>
      <c r="K1324" s="64">
        <f>IFERROR(IF(Ações!$B1324="","",VLOOKUP(Table_1[[#This Row],[AÇÕES]],'Dados Status Invest STOCKS'!A1310:AD1925,2)),0)</f>
        <v>1.86</v>
      </c>
      <c r="L1324" s="65">
        <f>IFERROR(IF(Ações!$B1324="","",VLOOKUP(Table_1[[#This Row],[AÇÕES]],'Dados Status Invest STOCKS'!A1310:AD1925,3)/100),0)</f>
        <v>0</v>
      </c>
      <c r="M1324" s="66">
        <f>IFERROR(IF(Ações!$B1324="","",VLOOKUP(Table_1[[#This Row],[AÇÕES]],'Dados Status Invest STOCKS'!A1310:AD1925,28)),0)</f>
        <v>-1.69</v>
      </c>
      <c r="N1324" s="66">
        <f>IFERROR(IF(Ações!$B1324="","",VLOOKUP(Table_1[[#This Row],[AÇÕES]],'Dados Status Invest STOCKS'!A1310:AD1925,27)),0)</f>
        <v>0.91</v>
      </c>
      <c r="O1324" s="66">
        <f>IFERROR(IF(Ações!$L1324="","",Ações!$K1324*Ações!$L1324),0)</f>
        <v>0</v>
      </c>
      <c r="P1324" s="67">
        <f t="shared" si="20"/>
        <v>0.06</v>
      </c>
      <c r="Q1324" s="67">
        <f>IFERROR(Ações!$O1324/Ações!$M1324,0)</f>
        <v>0</v>
      </c>
      <c r="R1324" s="67">
        <f>IFERROR(IF(Ações!$B1324="","",VLOOKUP(Table_1[[#This Row],[AÇÕES]],'Dados Status Invest STOCKS'!A1310:AD1925,18)/100),0)</f>
        <v>-1.8584000000000001</v>
      </c>
      <c r="S1324" s="65">
        <f>IFERROR(IF(Ações!$B1324="","",VLOOKUP(Table_1[[#This Row],[AÇÕES]],'Dados Status Invest STOCKS'!A1310:AD1925,25)/100),0)</f>
        <v>0</v>
      </c>
      <c r="T1324" s="67">
        <f>(1-Ações!$Q1324)*Ações!$R1324</f>
        <v>-1.8584000000000001</v>
      </c>
      <c r="U1324" s="68">
        <f>IF(Ações!$S1324=0,Ações!$T1324,IF(Ações!$T1324=0,Ações!$S1324,AVERAGE(Ações!$S1324,Ações!$T1324)))</f>
        <v>-1.8584000000000001</v>
      </c>
    </row>
    <row r="1325" spans="2:21" ht="15" customHeight="1" x14ac:dyDescent="0.2">
      <c r="B1325" s="63" t="str">
        <f>IFERROR('Dados Status Invest STOCKS'!A1312,"-")</f>
        <v>CYTK</v>
      </c>
      <c r="C1325" s="45">
        <f>IFERROR((Ações!$D1325-Ações!$K1325)/Ações!$D1325,0)</f>
        <v>0</v>
      </c>
      <c r="D1325" s="46">
        <f>(Ações!$O1325)/0.06</f>
        <v>0</v>
      </c>
      <c r="E1325" s="47">
        <f>IFERROR((Ações!$F1325-Ações!$K1325)/Ações!$F1325,0)</f>
        <v>0</v>
      </c>
      <c r="F1325" s="46" t="str">
        <f>IF(OR(Ações!$N1325&lt;0,Ações!$M1325&lt;0),"",(22.5*Ações!$M1325*Ações!$N1325)^0.5)</f>
        <v/>
      </c>
      <c r="G1325" s="47">
        <f>IFERROR((Ações!$H1325-Ações!$K1325)/Ações!$H1325,0)</f>
        <v>0</v>
      </c>
      <c r="H1325" s="48">
        <f>IFERROR(Ações!$I1325/(Ações!$P1325-Table_1[[#This Row],[CAGR LUCRO 5A]]),0)</f>
        <v>0</v>
      </c>
      <c r="I1325" s="48">
        <f>IF(Ações!$S1325&lt;0,"",Ações!$O1325*(1+Ações!$S1325))</f>
        <v>0</v>
      </c>
      <c r="J1325" s="49">
        <f>IFERROR(IF(Ações!$B1325="","",(VLOOKUP(Table_1[[#This Row],[AÇÕES]],'Dados Status Invest STOCKS'!A1311:AD1926,4)/Table_1[[#This Row],[LPA]]))/100,0)</f>
        <v>4.2271062271062275E-2</v>
      </c>
      <c r="K1325" s="64">
        <f>IFERROR(IF(Ações!$B1325="","",VLOOKUP(Table_1[[#This Row],[AÇÕES]],'Dados Status Invest STOCKS'!A1311:AD1926,2)),0)</f>
        <v>31.47</v>
      </c>
      <c r="L1325" s="65">
        <f>IFERROR(IF(Ações!$B1325="","",VLOOKUP(Table_1[[#This Row],[AÇÕES]],'Dados Status Invest STOCKS'!A1311:AD1926,3)/100),0)</f>
        <v>0</v>
      </c>
      <c r="M1325" s="66">
        <f>IFERROR(IF(Ações!$B1325="","",VLOOKUP(Table_1[[#This Row],[AÇÕES]],'Dados Status Invest STOCKS'!A1311:AD1926,28)),0)</f>
        <v>-2.73</v>
      </c>
      <c r="N1325" s="66">
        <f>IFERROR(IF(Ações!$B1325="","",VLOOKUP(Table_1[[#This Row],[AÇÕES]],'Dados Status Invest STOCKS'!A1311:AD1926,27)),0)</f>
        <v>2.97</v>
      </c>
      <c r="O1325" s="66">
        <f>IFERROR(IF(Ações!$L1325="","",Ações!$K1325*Ações!$L1325),0)</f>
        <v>0</v>
      </c>
      <c r="P1325" s="67">
        <f t="shared" si="20"/>
        <v>0.06</v>
      </c>
      <c r="Q1325" s="67">
        <f>IFERROR(Ações!$O1325/Ações!$M1325,0)</f>
        <v>0</v>
      </c>
      <c r="R1325" s="67">
        <f>IFERROR(IF(Ações!$B1325="","",VLOOKUP(Table_1[[#This Row],[AÇÕES]],'Dados Status Invest STOCKS'!A1311:AD1926,18)/100),0)</f>
        <v>-0.91830000000000001</v>
      </c>
      <c r="S1325" s="65">
        <f>IFERROR(IF(Ações!$B1325="","",VLOOKUP(Table_1[[#This Row],[AÇÕES]],'Dados Status Invest STOCKS'!A1311:AD1926,25)/100),0)</f>
        <v>0</v>
      </c>
      <c r="T1325" s="67">
        <f>(1-Ações!$Q1325)*Ações!$R1325</f>
        <v>-0.91830000000000001</v>
      </c>
      <c r="U1325" s="68">
        <f>IF(Ações!$S1325=0,Ações!$T1325,IF(Ações!$T1325=0,Ações!$S1325,AVERAGE(Ações!$S1325,Ações!$T1325)))</f>
        <v>-0.91830000000000001</v>
      </c>
    </row>
    <row r="1326" spans="2:21" ht="15" customHeight="1" x14ac:dyDescent="0.2">
      <c r="B1326" s="63" t="str">
        <f>IFERROR('Dados Status Invest STOCKS'!A1313,"-")</f>
        <v>CZNC</v>
      </c>
      <c r="C1326" s="45">
        <f>IFERROR((Ações!$D1326-Ações!$K1326)/Ações!$D1326,0)</f>
        <v>-0.4319809069212408</v>
      </c>
      <c r="D1326" s="46">
        <f>(Ações!$O1326)/0.06</f>
        <v>18.484883333333336</v>
      </c>
      <c r="E1326" s="47">
        <f>IFERROR((Ações!$F1326-Ações!$K1326)/Ações!$F1326,0)</f>
        <v>7.3906277862169537E-2</v>
      </c>
      <c r="F1326" s="46">
        <f>IF(OR(Ações!$N1326&lt;0,Ações!$M1326&lt;0),"",(22.5*Ações!$M1326*Ações!$N1326)^0.5)</f>
        <v>28.582420296398976</v>
      </c>
      <c r="G1326" s="47">
        <f>IFERROR((Ações!$H1326-Ações!$K1326)/Ações!$H1326,0)</f>
        <v>0.33820286442460934</v>
      </c>
      <c r="H1326" s="48">
        <f>IFERROR(Ações!$I1326/(Ações!$P1326-Table_1[[#This Row],[CAGR LUCRO 5A]]),0)</f>
        <v>39.997151055944073</v>
      </c>
      <c r="I1326" s="48">
        <f>IF(Ações!$S1326&lt;0,"",Ações!$O1326*(1+Ações!$S1326))</f>
        <v>1.1439185202000002</v>
      </c>
      <c r="J1326" s="49">
        <f>IFERROR(IF(Ações!$B1326="","",(VLOOKUP(Table_1[[#This Row],[AÇÕES]],'Dados Status Invest STOCKS'!A1312:AD1927,4)/Table_1[[#This Row],[LPA]]))/100,0)</f>
        <v>7.272251308900525E-2</v>
      </c>
      <c r="K1326" s="64">
        <f>IFERROR(IF(Ações!$B1326="","",VLOOKUP(Table_1[[#This Row],[AÇÕES]],'Dados Status Invest STOCKS'!A1312:AD1927,2)),0)</f>
        <v>26.47</v>
      </c>
      <c r="L1326" s="65">
        <f>IFERROR(IF(Ações!$B1326="","",VLOOKUP(Table_1[[#This Row],[AÇÕES]],'Dados Status Invest STOCKS'!A1312:AD1927,3)/100),0)</f>
        <v>4.1900000000000007E-2</v>
      </c>
      <c r="M1326" s="66">
        <f>IFERROR(IF(Ações!$B1326="","",VLOOKUP(Table_1[[#This Row],[AÇÕES]],'Dados Status Invest STOCKS'!A1312:AD1927,28)),0)</f>
        <v>1.91</v>
      </c>
      <c r="N1326" s="66">
        <f>IFERROR(IF(Ações!$B1326="","",VLOOKUP(Table_1[[#This Row],[AÇÕES]],'Dados Status Invest STOCKS'!A1312:AD1927,27)),0)</f>
        <v>19.010000000000002</v>
      </c>
      <c r="O1326" s="66">
        <f>IFERROR(IF(Ações!$L1326="","",Ações!$K1326*Ações!$L1326),0)</f>
        <v>1.1090930000000001</v>
      </c>
      <c r="P1326" s="67">
        <f t="shared" si="20"/>
        <v>0.06</v>
      </c>
      <c r="Q1326" s="67">
        <f>IFERROR(Ações!$O1326/Ações!$M1326,0)</f>
        <v>0.58067696335078545</v>
      </c>
      <c r="R1326" s="67">
        <f>IFERROR(IF(Ações!$B1326="","",VLOOKUP(Table_1[[#This Row],[AÇÕES]],'Dados Status Invest STOCKS'!A1312:AD1927,18)/100),0)</f>
        <v>0.1003</v>
      </c>
      <c r="S1326" s="65">
        <f>IFERROR(IF(Ações!$B1326="","",VLOOKUP(Table_1[[#This Row],[AÇÕES]],'Dados Status Invest STOCKS'!A1312:AD1927,25)/100),0)</f>
        <v>3.1400000000000004E-2</v>
      </c>
      <c r="T1326" s="67">
        <f>(1-Ações!$Q1326)*Ações!$R1326</f>
        <v>4.2058100575916219E-2</v>
      </c>
      <c r="U1326" s="68">
        <f>IF(Ações!$S1326=0,Ações!$T1326,IF(Ações!$T1326=0,Ações!$S1326,AVERAGE(Ações!$S1326,Ações!$T1326)))</f>
        <v>3.6729050287958115E-2</v>
      </c>
    </row>
    <row r="1327" spans="2:21" ht="15" customHeight="1" x14ac:dyDescent="0.2">
      <c r="B1327" s="63" t="str">
        <f>IFERROR('Dados Status Invest STOCKS'!A1314,"-")</f>
        <v>CZR</v>
      </c>
      <c r="C1327" s="45">
        <f>IFERROR((Ações!$D1327-Ações!$K1327)/Ações!$D1327,0)</f>
        <v>0</v>
      </c>
      <c r="D1327" s="46">
        <f>(Ações!$O1327)/0.06</f>
        <v>0</v>
      </c>
      <c r="E1327" s="47">
        <f>IFERROR((Ações!$F1327-Ações!$K1327)/Ações!$F1327,0)</f>
        <v>0</v>
      </c>
      <c r="F1327" s="46" t="str">
        <f>IF(OR(Ações!$N1327&lt;0,Ações!$M1327&lt;0),"",(22.5*Ações!$M1327*Ações!$N1327)^0.5)</f>
        <v/>
      </c>
      <c r="G1327" s="47">
        <f>IFERROR((Ações!$H1327-Ações!$K1327)/Ações!$H1327,0)</f>
        <v>0</v>
      </c>
      <c r="H1327" s="48">
        <f>IFERROR(Ações!$I1327/(Ações!$P1327-Table_1[[#This Row],[CAGR LUCRO 5A]]),0)</f>
        <v>0</v>
      </c>
      <c r="I1327" s="48">
        <f>IF(Ações!$S1327&lt;0,"",Ações!$O1327*(1+Ações!$S1327))</f>
        <v>0</v>
      </c>
      <c r="J1327" s="49">
        <f>IFERROR(IF(Ações!$B1327="","",(VLOOKUP(Table_1[[#This Row],[AÇÕES]],'Dados Status Invest STOCKS'!A1313:AD1928,4)/Table_1[[#This Row],[LPA]]))/100,0)</f>
        <v>2.6716697936210131E-2</v>
      </c>
      <c r="K1327" s="64">
        <f>IFERROR(IF(Ações!$B1327="","",VLOOKUP(Table_1[[#This Row],[AÇÕES]],'Dados Status Invest STOCKS'!A1313:AD1928,2)),0)</f>
        <v>75.959999999999994</v>
      </c>
      <c r="L1327" s="65">
        <f>IFERROR(IF(Ações!$B1327="","",VLOOKUP(Table_1[[#This Row],[AÇÕES]],'Dados Status Invest STOCKS'!A1313:AD1928,3)/100),0)</f>
        <v>0</v>
      </c>
      <c r="M1327" s="66">
        <f>IFERROR(IF(Ações!$B1327="","",VLOOKUP(Table_1[[#This Row],[AÇÕES]],'Dados Status Invest STOCKS'!A1313:AD1928,28)),0)</f>
        <v>-5.33</v>
      </c>
      <c r="N1327" s="66">
        <f>IFERROR(IF(Ações!$B1327="","",VLOOKUP(Table_1[[#This Row],[AÇÕES]],'Dados Status Invest STOCKS'!A1313:AD1928,27)),0)</f>
        <v>22.87</v>
      </c>
      <c r="O1327" s="66">
        <f>IFERROR(IF(Ações!$L1327="","",Ações!$K1327*Ações!$L1327),0)</f>
        <v>0</v>
      </c>
      <c r="P1327" s="67">
        <f t="shared" si="20"/>
        <v>0.06</v>
      </c>
      <c r="Q1327" s="67">
        <f>IFERROR(Ações!$O1327/Ações!$M1327,0)</f>
        <v>0</v>
      </c>
      <c r="R1327" s="67">
        <f>IFERROR(IF(Ações!$B1327="","",VLOOKUP(Table_1[[#This Row],[AÇÕES]],'Dados Status Invest STOCKS'!A1313:AD1928,18)/100),0)</f>
        <v>-0.23309999999999997</v>
      </c>
      <c r="S1327" s="65">
        <f>IFERROR(IF(Ações!$B1327="","",VLOOKUP(Table_1[[#This Row],[AÇÕES]],'Dados Status Invest STOCKS'!A1313:AD1928,25)/100),0)</f>
        <v>0</v>
      </c>
      <c r="T1327" s="67">
        <f>(1-Ações!$Q1327)*Ações!$R1327</f>
        <v>-0.23309999999999997</v>
      </c>
      <c r="U1327" s="68">
        <f>IF(Ações!$S1327=0,Ações!$T1327,IF(Ações!$T1327=0,Ações!$S1327,AVERAGE(Ações!$S1327,Ações!$T1327)))</f>
        <v>-0.23309999999999997</v>
      </c>
    </row>
    <row r="1328" spans="2:21" ht="15" customHeight="1" x14ac:dyDescent="0.2">
      <c r="B1328" s="63" t="str">
        <f>IFERROR('Dados Status Invest STOCKS'!A1315,"-")</f>
        <v>CZWI</v>
      </c>
      <c r="C1328" s="45">
        <f>IFERROR((Ações!$D1328-Ações!$K1328)/Ações!$D1328,0)</f>
        <v>-2.6363636363636367</v>
      </c>
      <c r="D1328" s="46">
        <f>(Ações!$O1328)/0.06</f>
        <v>3.8417500000000002</v>
      </c>
      <c r="E1328" s="47">
        <f>IFERROR((Ações!$F1328-Ações!$K1328)/Ações!$F1328,0)</f>
        <v>0.44620365121010075</v>
      </c>
      <c r="F1328" s="46">
        <f>IF(OR(Ações!$N1328&lt;0,Ações!$M1328&lt;0),"",(22.5*Ações!$M1328*Ações!$N1328)^0.5)</f>
        <v>25.225879568411486</v>
      </c>
      <c r="G1328" s="47">
        <f>IFERROR((Ações!$H1328-Ações!$K1328)/Ações!$H1328,0)</f>
        <v>14.128103143623061</v>
      </c>
      <c r="H1328" s="48">
        <f>IFERROR(Ações!$I1328/(Ações!$P1328-Table_1[[#This Row],[CAGR LUCRO 5A]]),0)</f>
        <v>-1.0641293602865916</v>
      </c>
      <c r="I1328" s="48">
        <f>IF(Ações!$S1328&lt;0,"",Ações!$O1328*(1+Ações!$S1328))</f>
        <v>0.31189631550000002</v>
      </c>
      <c r="J1328" s="49">
        <f>IFERROR(IF(Ações!$B1328="","",(VLOOKUP(Table_1[[#This Row],[AÇÕES]],'Dados Status Invest STOCKS'!A1314:AD1929,4)/Table_1[[#This Row],[LPA]]))/100,0)</f>
        <v>4.3631284916201114E-2</v>
      </c>
      <c r="K1328" s="64">
        <f>IFERROR(IF(Ações!$B1328="","",VLOOKUP(Table_1[[#This Row],[AÇÕES]],'Dados Status Invest STOCKS'!A1314:AD1929,2)),0)</f>
        <v>13.97</v>
      </c>
      <c r="L1328" s="65">
        <f>IFERROR(IF(Ações!$B1328="","",VLOOKUP(Table_1[[#This Row],[AÇÕES]],'Dados Status Invest STOCKS'!A1314:AD1929,3)/100),0)</f>
        <v>1.6500000000000001E-2</v>
      </c>
      <c r="M1328" s="66">
        <f>IFERROR(IF(Ações!$B1328="","",VLOOKUP(Table_1[[#This Row],[AÇÕES]],'Dados Status Invest STOCKS'!A1314:AD1929,28)),0)</f>
        <v>1.79</v>
      </c>
      <c r="N1328" s="66">
        <f>IFERROR(IF(Ações!$B1328="","",VLOOKUP(Table_1[[#This Row],[AÇÕES]],'Dados Status Invest STOCKS'!A1314:AD1929,27)),0)</f>
        <v>15.8</v>
      </c>
      <c r="O1328" s="66">
        <f>IFERROR(IF(Ações!$L1328="","",Ações!$K1328*Ações!$L1328),0)</f>
        <v>0.23050500000000002</v>
      </c>
      <c r="P1328" s="67">
        <f t="shared" si="20"/>
        <v>0.06</v>
      </c>
      <c r="Q1328" s="67">
        <f>IFERROR(Ações!$O1328/Ações!$M1328,0)</f>
        <v>0.12877374301675978</v>
      </c>
      <c r="R1328" s="67">
        <f>IFERROR(IF(Ações!$B1328="","",VLOOKUP(Table_1[[#This Row],[AÇÕES]],'Dados Status Invest STOCKS'!A1314:AD1929,18)/100),0)</f>
        <v>0.11320000000000001</v>
      </c>
      <c r="S1328" s="65">
        <f>IFERROR(IF(Ações!$B1328="","",VLOOKUP(Table_1[[#This Row],[AÇÕES]],'Dados Status Invest STOCKS'!A1314:AD1929,25)/100),0)</f>
        <v>0.35310000000000002</v>
      </c>
      <c r="T1328" s="67">
        <f>(1-Ações!$Q1328)*Ações!$R1328</f>
        <v>9.8622812290502793E-2</v>
      </c>
      <c r="U1328" s="68">
        <f>IF(Ações!$S1328=0,Ações!$T1328,IF(Ações!$T1328=0,Ações!$S1328,AVERAGE(Ações!$S1328,Ações!$T1328)))</f>
        <v>0.22586140614525141</v>
      </c>
    </row>
    <row r="1329" spans="2:21" ht="15" customHeight="1" x14ac:dyDescent="0.2">
      <c r="B1329" s="63" t="str">
        <f>IFERROR('Dados Status Invest STOCKS'!A1316,"-")</f>
        <v>CZZ</v>
      </c>
      <c r="C1329" s="45">
        <f>IFERROR((Ações!$D1329-Ações!$K1329)/Ações!$D1329,0)</f>
        <v>0</v>
      </c>
      <c r="D1329" s="46">
        <f>(Ações!$O1329)/0.06</f>
        <v>0</v>
      </c>
      <c r="E1329" s="47">
        <f>IFERROR((Ações!$F1329-Ações!$K1329)/Ações!$F1329,0)</f>
        <v>9.1973679971975364E-2</v>
      </c>
      <c r="F1329" s="46">
        <f>IF(OR(Ações!$N1329&lt;0,Ações!$M1329&lt;0),"",(22.5*Ações!$M1329*Ações!$N1329)^0.5)</f>
        <v>22.345167262743864</v>
      </c>
      <c r="G1329" s="47">
        <f>IFERROR((Ações!$H1329-Ações!$K1329)/Ações!$H1329,0)</f>
        <v>0</v>
      </c>
      <c r="H1329" s="48">
        <f>IFERROR(Ações!$I1329/(Ações!$P1329-Table_1[[#This Row],[CAGR LUCRO 5A]]),0)</f>
        <v>0</v>
      </c>
      <c r="I1329" s="48">
        <f>IF(Ações!$S1329&lt;0,"",Ações!$O1329*(1+Ações!$S1329))</f>
        <v>0</v>
      </c>
      <c r="J1329" s="49">
        <f>IFERROR(IF(Ações!$B1329="","",(VLOOKUP(Table_1[[#This Row],[AÇÕES]],'Dados Status Invest STOCKS'!A1315:AD1930,4)/Table_1[[#This Row],[LPA]]))/100,0)</f>
        <v>0.11832061068702289</v>
      </c>
      <c r="K1329" s="64">
        <f>IFERROR(IF(Ações!$B1329="","",VLOOKUP(Table_1[[#This Row],[AÇÕES]],'Dados Status Invest STOCKS'!A1315:AD1930,2)),0)</f>
        <v>20.29</v>
      </c>
      <c r="L1329" s="65">
        <f>IFERROR(IF(Ações!$B1329="","",VLOOKUP(Table_1[[#This Row],[AÇÕES]],'Dados Status Invest STOCKS'!A1315:AD1930,3)/100),0)</f>
        <v>0</v>
      </c>
      <c r="M1329" s="66">
        <f>IFERROR(IF(Ações!$B1329="","",VLOOKUP(Table_1[[#This Row],[AÇÕES]],'Dados Status Invest STOCKS'!A1315:AD1930,28)),0)</f>
        <v>1.31</v>
      </c>
      <c r="N1329" s="66">
        <f>IFERROR(IF(Ações!$B1329="","",VLOOKUP(Table_1[[#This Row],[AÇÕES]],'Dados Status Invest STOCKS'!A1315:AD1930,27)),0)</f>
        <v>16.940000000000001</v>
      </c>
      <c r="O1329" s="66">
        <f>IFERROR(IF(Ações!$L1329="","",Ações!$K1329*Ações!$L1329),0)</f>
        <v>0</v>
      </c>
      <c r="P1329" s="67">
        <f t="shared" si="20"/>
        <v>0.06</v>
      </c>
      <c r="Q1329" s="67">
        <f>IFERROR(Ações!$O1329/Ações!$M1329,0)</f>
        <v>0</v>
      </c>
      <c r="R1329" s="67">
        <f>IFERROR(IF(Ações!$B1329="","",VLOOKUP(Table_1[[#This Row],[AÇÕES]],'Dados Status Invest STOCKS'!A1315:AD1930,18)/100),0)</f>
        <v>7.7300000000000008E-2</v>
      </c>
      <c r="S1329" s="65">
        <f>IFERROR(IF(Ações!$B1329="","",VLOOKUP(Table_1[[#This Row],[AÇÕES]],'Dados Status Invest STOCKS'!A1315:AD1930,25)/100),0)</f>
        <v>0.21239999999999998</v>
      </c>
      <c r="T1329" s="67">
        <f>(1-Ações!$Q1329)*Ações!$R1329</f>
        <v>7.7300000000000008E-2</v>
      </c>
      <c r="U1329" s="68">
        <f>IF(Ações!$S1329=0,Ações!$T1329,IF(Ações!$T1329=0,Ações!$S1329,AVERAGE(Ações!$S1329,Ações!$T1329)))</f>
        <v>0.14484999999999998</v>
      </c>
    </row>
    <row r="1330" spans="2:21" ht="15" customHeight="1" x14ac:dyDescent="0.2">
      <c r="B1330" s="63" t="str">
        <f>IFERROR('Dados Status Invest STOCKS'!A1317,"-")</f>
        <v>D</v>
      </c>
      <c r="C1330" s="45">
        <f>IFERROR((Ações!$D1330-Ações!$K1330)/Ações!$D1330,0)</f>
        <v>-0.86915887850467288</v>
      </c>
      <c r="D1330" s="46">
        <f>(Ações!$O1330)/0.06</f>
        <v>41.986800000000002</v>
      </c>
      <c r="E1330" s="47">
        <f>IFERROR((Ações!$F1330-Ações!$K1330)/Ações!$F1330,0)</f>
        <v>-0.59230493376237736</v>
      </c>
      <c r="F1330" s="46">
        <f>IF(OR(Ações!$N1330&lt;0,Ações!$M1330&lt;0),"",(22.5*Ações!$M1330*Ações!$N1330)^0.5)</f>
        <v>49.287041907584594</v>
      </c>
      <c r="G1330" s="47">
        <f>IFERROR((Ações!$H1330-Ações!$K1330)/Ações!$H1330,0)</f>
        <v>-0.86915887850467288</v>
      </c>
      <c r="H1330" s="48">
        <f>IFERROR(Ações!$I1330/(Ações!$P1330-Table_1[[#This Row],[CAGR LUCRO 5A]]),0)</f>
        <v>41.986800000000002</v>
      </c>
      <c r="I1330" s="48">
        <f>IF(Ações!$S1330&lt;0,"",Ações!$O1330*(1+Ações!$S1330))</f>
        <v>2.5192079999999999</v>
      </c>
      <c r="J1330" s="49">
        <f>IFERROR(IF(Ações!$B1330="","",(VLOOKUP(Table_1[[#This Row],[AÇÕES]],'Dados Status Invest STOCKS'!A1316:AD1931,4)/Table_1[[#This Row],[LPA]]))/100,0)</f>
        <v>7.4399999999999994E-2</v>
      </c>
      <c r="K1330" s="64">
        <f>IFERROR(IF(Ações!$B1330="","",VLOOKUP(Table_1[[#This Row],[AÇÕES]],'Dados Status Invest STOCKS'!A1316:AD1931,2)),0)</f>
        <v>78.48</v>
      </c>
      <c r="L1330" s="65">
        <f>IFERROR(IF(Ações!$B1330="","",VLOOKUP(Table_1[[#This Row],[AÇÕES]],'Dados Status Invest STOCKS'!A1316:AD1931,3)/100),0)</f>
        <v>3.2099999999999997E-2</v>
      </c>
      <c r="M1330" s="66">
        <f>IFERROR(IF(Ações!$B1330="","",VLOOKUP(Table_1[[#This Row],[AÇÕES]],'Dados Status Invest STOCKS'!A1316:AD1931,28)),0)</f>
        <v>3.25</v>
      </c>
      <c r="N1330" s="66">
        <f>IFERROR(IF(Ações!$B1330="","",VLOOKUP(Table_1[[#This Row],[AÇÕES]],'Dados Status Invest STOCKS'!A1316:AD1931,27)),0)</f>
        <v>33.22</v>
      </c>
      <c r="O1330" s="66">
        <f>IFERROR(IF(Ações!$L1330="","",Ações!$K1330*Ações!$L1330),0)</f>
        <v>2.5192079999999999</v>
      </c>
      <c r="P1330" s="67">
        <f t="shared" si="20"/>
        <v>0.06</v>
      </c>
      <c r="Q1330" s="67">
        <f>IFERROR(Ações!$O1330/Ações!$M1330,0)</f>
        <v>0.77514092307692306</v>
      </c>
      <c r="R1330" s="67">
        <f>IFERROR(IF(Ações!$B1330="","",VLOOKUP(Table_1[[#This Row],[AÇÕES]],'Dados Status Invest STOCKS'!A1316:AD1931,18)/100),0)</f>
        <v>9.7699999999999995E-2</v>
      </c>
      <c r="S1330" s="65">
        <f>IFERROR(IF(Ações!$B1330="","",VLOOKUP(Table_1[[#This Row],[AÇÕES]],'Dados Status Invest STOCKS'!A1316:AD1931,25)/100),0)</f>
        <v>0</v>
      </c>
      <c r="T1330" s="67">
        <f>(1-Ações!$Q1330)*Ações!$R1330</f>
        <v>2.1968731815384616E-2</v>
      </c>
      <c r="U1330" s="68">
        <f>IF(Ações!$S1330=0,Ações!$T1330,IF(Ações!$T1330=0,Ações!$S1330,AVERAGE(Ações!$S1330,Ações!$T1330)))</f>
        <v>2.1968731815384616E-2</v>
      </c>
    </row>
    <row r="1331" spans="2:21" ht="15" customHeight="1" x14ac:dyDescent="0.2">
      <c r="B1331" s="63" t="str">
        <f>IFERROR('Dados Status Invest STOCKS'!A1318,"-")</f>
        <v>DAC</v>
      </c>
      <c r="C1331" s="45">
        <f>IFERROR((Ações!$D1331-Ações!$K1331)/Ações!$D1331,0)</f>
        <v>-2.1088082901554408</v>
      </c>
      <c r="D1331" s="46">
        <f>(Ações!$O1331)/0.06</f>
        <v>25.009583333333332</v>
      </c>
      <c r="E1331" s="47">
        <f>IFERROR((Ações!$F1331-Ações!$K1331)/Ações!$F1331,0)</f>
        <v>0.7032539019119054</v>
      </c>
      <c r="F1331" s="46">
        <f>IF(OR(Ações!$N1331&lt;0,Ações!$M1331&lt;0),"",(22.5*Ações!$M1331*Ações!$N1331)^0.5)</f>
        <v>262.00849986212279</v>
      </c>
      <c r="G1331" s="47">
        <f>IFERROR((Ações!$H1331-Ações!$K1331)/Ações!$H1331,0)</f>
        <v>0.79388465589043322</v>
      </c>
      <c r="H1331" s="48">
        <f>IFERROR(Ações!$I1331/(Ações!$P1331-Table_1[[#This Row],[CAGR LUCRO 5A]]),0)</f>
        <v>377.21597261904799</v>
      </c>
      <c r="I1331" s="48">
        <f>IF(Ações!$S1331&lt;0,"",Ações!$O1331*(1+Ações!$S1331))</f>
        <v>1.5843070849999998</v>
      </c>
      <c r="J1331" s="49">
        <f>IFERROR(IF(Ações!$B1331="","",(VLOOKUP(Table_1[[#This Row],[AÇÕES]],'Dados Status Invest STOCKS'!A1317:AD1932,4)/Table_1[[#This Row],[LPA]]))/100,0)</f>
        <v>5.7797164667393677E-4</v>
      </c>
      <c r="K1331" s="64">
        <f>IFERROR(IF(Ações!$B1331="","",VLOOKUP(Table_1[[#This Row],[AÇÕES]],'Dados Status Invest STOCKS'!A1317:AD1932,2)),0)</f>
        <v>77.75</v>
      </c>
      <c r="L1331" s="65">
        <f>IFERROR(IF(Ações!$B1331="","",VLOOKUP(Table_1[[#This Row],[AÇÕES]],'Dados Status Invest STOCKS'!A1317:AD1932,3)/100),0)</f>
        <v>1.9299999999999998E-2</v>
      </c>
      <c r="M1331" s="66">
        <f>IFERROR(IF(Ações!$B1331="","",VLOOKUP(Table_1[[#This Row],[AÇÕES]],'Dados Status Invest STOCKS'!A1317:AD1932,28)),0)</f>
        <v>36.68</v>
      </c>
      <c r="N1331" s="66">
        <f>IFERROR(IF(Ações!$B1331="","",VLOOKUP(Table_1[[#This Row],[AÇÕES]],'Dados Status Invest STOCKS'!A1317:AD1932,27)),0)</f>
        <v>83.18</v>
      </c>
      <c r="O1331" s="66">
        <f>IFERROR(IF(Ações!$L1331="","",Ações!$K1331*Ações!$L1331),0)</f>
        <v>1.5005749999999998</v>
      </c>
      <c r="P1331" s="67">
        <f t="shared" si="20"/>
        <v>0.06</v>
      </c>
      <c r="Q1331" s="67">
        <f>IFERROR(Ações!$O1331/Ações!$M1331,0)</f>
        <v>4.0909896401308612E-2</v>
      </c>
      <c r="R1331" s="67">
        <f>IFERROR(IF(Ações!$B1331="","",VLOOKUP(Table_1[[#This Row],[AÇÕES]],'Dados Status Invest STOCKS'!A1317:AD1932,18)/100),0)</f>
        <v>0.441</v>
      </c>
      <c r="S1331" s="65">
        <f>IFERROR(IF(Ações!$B1331="","",VLOOKUP(Table_1[[#This Row],[AÇÕES]],'Dados Status Invest STOCKS'!A1317:AD1932,25)/100),0)</f>
        <v>5.5800000000000002E-2</v>
      </c>
      <c r="T1331" s="67">
        <f>(1-Ações!$Q1331)*Ações!$R1331</f>
        <v>0.42295873568702291</v>
      </c>
      <c r="U1331" s="68">
        <f>IF(Ações!$S1331=0,Ações!$T1331,IF(Ações!$T1331=0,Ações!$S1331,AVERAGE(Ações!$S1331,Ações!$T1331)))</f>
        <v>0.23937936784351146</v>
      </c>
    </row>
    <row r="1332" spans="2:21" ht="15" customHeight="1" x14ac:dyDescent="0.2">
      <c r="B1332" s="63" t="str">
        <f>IFERROR('Dados Status Invest STOCKS'!A1319,"-")</f>
        <v>DADA</v>
      </c>
      <c r="C1332" s="45">
        <f>IFERROR((Ações!$D1332-Ações!$K1332)/Ações!$D1332,0)</f>
        <v>0</v>
      </c>
      <c r="D1332" s="46">
        <f>(Ações!$O1332)/0.06</f>
        <v>0</v>
      </c>
      <c r="E1332" s="47">
        <f>IFERROR((Ações!$F1332-Ações!$K1332)/Ações!$F1332,0)</f>
        <v>0</v>
      </c>
      <c r="F1332" s="46" t="str">
        <f>IF(OR(Ações!$N1332&lt;0,Ações!$M1332&lt;0),"",(22.5*Ações!$M1332*Ações!$N1332)^0.5)</f>
        <v/>
      </c>
      <c r="G1332" s="47">
        <f>IFERROR((Ações!$H1332-Ações!$K1332)/Ações!$H1332,0)</f>
        <v>0</v>
      </c>
      <c r="H1332" s="48">
        <f>IFERROR(Ações!$I1332/(Ações!$P1332-Table_1[[#This Row],[CAGR LUCRO 5A]]),0)</f>
        <v>0</v>
      </c>
      <c r="I1332" s="48">
        <f>IF(Ações!$S1332&lt;0,"",Ações!$O1332*(1+Ações!$S1332))</f>
        <v>0</v>
      </c>
      <c r="J1332" s="49">
        <f>IFERROR(IF(Ações!$B1332="","",(VLOOKUP(Table_1[[#This Row],[AÇÕES]],'Dados Status Invest STOCKS'!A1318:AD1933,4)/Table_1[[#This Row],[LPA]]))/100,0)</f>
        <v>4.3734177215189879E-2</v>
      </c>
      <c r="K1332" s="64">
        <f>IFERROR(IF(Ações!$B1332="","",VLOOKUP(Table_1[[#This Row],[AÇÕES]],'Dados Status Invest STOCKS'!A1318:AD1933,2)),0)</f>
        <v>10.94</v>
      </c>
      <c r="L1332" s="65">
        <f>IFERROR(IF(Ações!$B1332="","",VLOOKUP(Table_1[[#This Row],[AÇÕES]],'Dados Status Invest STOCKS'!A1318:AD1933,3)/100),0)</f>
        <v>0</v>
      </c>
      <c r="M1332" s="66">
        <f>IFERROR(IF(Ações!$B1332="","",VLOOKUP(Table_1[[#This Row],[AÇÕES]],'Dados Status Invest STOCKS'!A1318:AD1933,28)),0)</f>
        <v>-1.58</v>
      </c>
      <c r="N1332" s="66">
        <f>IFERROR(IF(Ações!$B1332="","",VLOOKUP(Table_1[[#This Row],[AÇÕES]],'Dados Status Invest STOCKS'!A1318:AD1933,27)),0)</f>
        <v>3.82</v>
      </c>
      <c r="O1332" s="66">
        <f>IFERROR(IF(Ações!$L1332="","",Ações!$K1332*Ações!$L1332),0)</f>
        <v>0</v>
      </c>
      <c r="P1332" s="67">
        <f t="shared" si="20"/>
        <v>0.06</v>
      </c>
      <c r="Q1332" s="67">
        <f>IFERROR(Ações!$O1332/Ações!$M1332,0)</f>
        <v>0</v>
      </c>
      <c r="R1332" s="67">
        <f>IFERROR(IF(Ações!$B1332="","",VLOOKUP(Table_1[[#This Row],[AÇÕES]],'Dados Status Invest STOCKS'!A1318:AD1933,18)/100),0)</f>
        <v>-0.41450000000000004</v>
      </c>
      <c r="S1332" s="65">
        <f>IFERROR(IF(Ações!$B1332="","",VLOOKUP(Table_1[[#This Row],[AÇÕES]],'Dados Status Invest STOCKS'!A1318:AD1933,25)/100),0)</f>
        <v>0</v>
      </c>
      <c r="T1332" s="67">
        <f>(1-Ações!$Q1332)*Ações!$R1332</f>
        <v>-0.41450000000000004</v>
      </c>
      <c r="U1332" s="68">
        <f>IF(Ações!$S1332=0,Ações!$T1332,IF(Ações!$T1332=0,Ações!$S1332,AVERAGE(Ações!$S1332,Ações!$T1332)))</f>
        <v>-0.41450000000000004</v>
      </c>
    </row>
    <row r="1333" spans="2:21" ht="15" customHeight="1" x14ac:dyDescent="0.2">
      <c r="B1333" s="63" t="str">
        <f>IFERROR('Dados Status Invest STOCKS'!A1320,"-")</f>
        <v>DAIO</v>
      </c>
      <c r="C1333" s="45">
        <f>IFERROR((Ações!$D1333-Ações!$K1333)/Ações!$D1333,0)</f>
        <v>0</v>
      </c>
      <c r="D1333" s="46">
        <f>(Ações!$O1333)/0.06</f>
        <v>0</v>
      </c>
      <c r="E1333" s="47">
        <f>IFERROR((Ações!$F1333-Ações!$K1333)/Ações!$F1333,0)</f>
        <v>0</v>
      </c>
      <c r="F1333" s="46" t="str">
        <f>IF(OR(Ações!$N1333&lt;0,Ações!$M1333&lt;0),"",(22.5*Ações!$M1333*Ações!$N1333)^0.5)</f>
        <v/>
      </c>
      <c r="G1333" s="47">
        <f>IFERROR((Ações!$H1333-Ações!$K1333)/Ações!$H1333,0)</f>
        <v>0</v>
      </c>
      <c r="H1333" s="48">
        <f>IFERROR(Ações!$I1333/(Ações!$P1333-Table_1[[#This Row],[CAGR LUCRO 5A]]),0)</f>
        <v>0</v>
      </c>
      <c r="I1333" s="48">
        <f>IF(Ações!$S1333&lt;0,"",Ações!$O1333*(1+Ações!$S1333))</f>
        <v>0</v>
      </c>
      <c r="J1333" s="49">
        <f>IFERROR(IF(Ações!$B1333="","",(VLOOKUP(Table_1[[#This Row],[AÇÕES]],'Dados Status Invest STOCKS'!A1319:AD1934,4)/Table_1[[#This Row],[LPA]]))/100,0)</f>
        <v>0.82608695652173902</v>
      </c>
      <c r="K1333" s="64">
        <f>IFERROR(IF(Ações!$B1333="","",VLOOKUP(Table_1[[#This Row],[AÇÕES]],'Dados Status Invest STOCKS'!A1319:AD1934,2)),0)</f>
        <v>4.4000000000000004</v>
      </c>
      <c r="L1333" s="65">
        <f>IFERROR(IF(Ações!$B1333="","",VLOOKUP(Table_1[[#This Row],[AÇÕES]],'Dados Status Invest STOCKS'!A1319:AD1934,3)/100),0)</f>
        <v>0</v>
      </c>
      <c r="M1333" s="66">
        <f>IFERROR(IF(Ações!$B1333="","",VLOOKUP(Table_1[[#This Row],[AÇÕES]],'Dados Status Invest STOCKS'!A1319:AD1934,28)),0)</f>
        <v>-0.23</v>
      </c>
      <c r="N1333" s="66">
        <f>IFERROR(IF(Ações!$B1333="","",VLOOKUP(Table_1[[#This Row],[AÇÕES]],'Dados Status Invest STOCKS'!A1319:AD1934,27)),0)</f>
        <v>2.29</v>
      </c>
      <c r="O1333" s="66">
        <f>IFERROR(IF(Ações!$L1333="","",Ações!$K1333*Ações!$L1333),0)</f>
        <v>0</v>
      </c>
      <c r="P1333" s="67">
        <f t="shared" si="20"/>
        <v>0.06</v>
      </c>
      <c r="Q1333" s="67">
        <f>IFERROR(Ações!$O1333/Ações!$M1333,0)</f>
        <v>0</v>
      </c>
      <c r="R1333" s="67">
        <f>IFERROR(IF(Ações!$B1333="","",VLOOKUP(Table_1[[#This Row],[AÇÕES]],'Dados Status Invest STOCKS'!A1319:AD1934,18)/100),0)</f>
        <v>-0.1013</v>
      </c>
      <c r="S1333" s="65">
        <f>IFERROR(IF(Ações!$B1333="","",VLOOKUP(Table_1[[#This Row],[AÇÕES]],'Dados Status Invest STOCKS'!A1319:AD1934,25)/100),0)</f>
        <v>0</v>
      </c>
      <c r="T1333" s="67">
        <f>(1-Ações!$Q1333)*Ações!$R1333</f>
        <v>-0.1013</v>
      </c>
      <c r="U1333" s="68">
        <f>IF(Ações!$S1333=0,Ações!$T1333,IF(Ações!$T1333=0,Ações!$S1333,AVERAGE(Ações!$S1333,Ações!$T1333)))</f>
        <v>-0.1013</v>
      </c>
    </row>
    <row r="1334" spans="2:21" ht="15" customHeight="1" x14ac:dyDescent="0.2">
      <c r="B1334" s="63" t="str">
        <f>IFERROR('Dados Status Invest STOCKS'!A1321,"-")</f>
        <v>DAKT</v>
      </c>
      <c r="C1334" s="45">
        <f>IFERROR((Ações!$D1334-Ações!$K1334)/Ações!$D1334,0)</f>
        <v>0</v>
      </c>
      <c r="D1334" s="46">
        <f>(Ações!$O1334)/0.06</f>
        <v>0</v>
      </c>
      <c r="E1334" s="47">
        <f>IFERROR((Ações!$F1334-Ações!$K1334)/Ações!$F1334,0)</f>
        <v>-0.33217550378379879</v>
      </c>
      <c r="F1334" s="46">
        <f>IF(OR(Ações!$N1334&lt;0,Ações!$M1334&lt;0),"",(22.5*Ações!$M1334*Ações!$N1334)^0.5)</f>
        <v>3.5956223383442261</v>
      </c>
      <c r="G1334" s="47">
        <f>IFERROR((Ações!$H1334-Ações!$K1334)/Ações!$H1334,0)</f>
        <v>0</v>
      </c>
      <c r="H1334" s="48">
        <f>IFERROR(Ações!$I1334/(Ações!$P1334-Table_1[[#This Row],[CAGR LUCRO 5A]]),0)</f>
        <v>0</v>
      </c>
      <c r="I1334" s="48">
        <f>IF(Ações!$S1334&lt;0,"",Ações!$O1334*(1+Ações!$S1334))</f>
        <v>0</v>
      </c>
      <c r="J1334" s="49">
        <f>IFERROR(IF(Ações!$B1334="","",(VLOOKUP(Table_1[[#This Row],[AÇÕES]],'Dados Status Invest STOCKS'!A1320:AD1935,4)/Table_1[[#This Row],[LPA]]))/100,0)</f>
        <v>2.7453846153846149</v>
      </c>
      <c r="K1334" s="64">
        <f>IFERROR(IF(Ações!$B1334="","",VLOOKUP(Table_1[[#This Row],[AÇÕES]],'Dados Status Invest STOCKS'!A1320:AD1935,2)),0)</f>
        <v>4.79</v>
      </c>
      <c r="L1334" s="65">
        <f>IFERROR(IF(Ações!$B1334="","",VLOOKUP(Table_1[[#This Row],[AÇÕES]],'Dados Status Invest STOCKS'!A1320:AD1935,3)/100),0)</f>
        <v>0</v>
      </c>
      <c r="M1334" s="66">
        <f>IFERROR(IF(Ações!$B1334="","",VLOOKUP(Table_1[[#This Row],[AÇÕES]],'Dados Status Invest STOCKS'!A1320:AD1935,28)),0)</f>
        <v>0.13</v>
      </c>
      <c r="N1334" s="66">
        <f>IFERROR(IF(Ações!$B1334="","",VLOOKUP(Table_1[[#This Row],[AÇÕES]],'Dados Status Invest STOCKS'!A1320:AD1935,27)),0)</f>
        <v>4.42</v>
      </c>
      <c r="O1334" s="66">
        <f>IFERROR(IF(Ações!$L1334="","",Ações!$K1334*Ações!$L1334),0)</f>
        <v>0</v>
      </c>
      <c r="P1334" s="67">
        <f t="shared" si="20"/>
        <v>0.06</v>
      </c>
      <c r="Q1334" s="67">
        <f>IFERROR(Ações!$O1334/Ações!$M1334,0)</f>
        <v>0</v>
      </c>
      <c r="R1334" s="67">
        <f>IFERROR(IF(Ações!$B1334="","",VLOOKUP(Table_1[[#This Row],[AÇÕES]],'Dados Status Invest STOCKS'!A1320:AD1935,18)/100),0)</f>
        <v>3.04E-2</v>
      </c>
      <c r="S1334" s="65">
        <f>IFERROR(IF(Ações!$B1334="","",VLOOKUP(Table_1[[#This Row],[AÇÕES]],'Dados Status Invest STOCKS'!A1320:AD1935,25)/100),0)</f>
        <v>0.39600000000000002</v>
      </c>
      <c r="T1334" s="67">
        <f>(1-Ações!$Q1334)*Ações!$R1334</f>
        <v>3.04E-2</v>
      </c>
      <c r="U1334" s="68">
        <f>IF(Ações!$S1334=0,Ações!$T1334,IF(Ações!$T1334=0,Ações!$S1334,AVERAGE(Ações!$S1334,Ações!$T1334)))</f>
        <v>0.2132</v>
      </c>
    </row>
    <row r="1335" spans="2:21" ht="15" customHeight="1" x14ac:dyDescent="0.2">
      <c r="B1335" s="63" t="str">
        <f>IFERROR('Dados Status Invest STOCKS'!A1322,"-")</f>
        <v>DAL</v>
      </c>
      <c r="C1335" s="45">
        <f>IFERROR((Ações!$D1335-Ações!$K1335)/Ações!$D1335,0)</f>
        <v>0</v>
      </c>
      <c r="D1335" s="46">
        <f>(Ações!$O1335)/0.06</f>
        <v>0</v>
      </c>
      <c r="E1335" s="47">
        <f>IFERROR((Ações!$F1335-Ações!$K1335)/Ações!$F1335,0)</f>
        <v>0</v>
      </c>
      <c r="F1335" s="46" t="str">
        <f>IF(OR(Ações!$N1335&lt;0,Ações!$M1335&lt;0),"",(22.5*Ações!$M1335*Ações!$N1335)^0.5)</f>
        <v/>
      </c>
      <c r="G1335" s="47">
        <f>IFERROR((Ações!$H1335-Ações!$K1335)/Ações!$H1335,0)</f>
        <v>0</v>
      </c>
      <c r="H1335" s="48">
        <f>IFERROR(Ações!$I1335/(Ações!$P1335-Table_1[[#This Row],[CAGR LUCRO 5A]]),0)</f>
        <v>0</v>
      </c>
      <c r="I1335" s="48">
        <f>IF(Ações!$S1335&lt;0,"",Ações!$O1335*(1+Ações!$S1335))</f>
        <v>0</v>
      </c>
      <c r="J1335" s="49">
        <f>IFERROR(IF(Ações!$B1335="","",(VLOOKUP(Table_1[[#This Row],[AÇÕES]],'Dados Status Invest STOCKS'!A1321:AD1936,4)/Table_1[[#This Row],[LPA]]))/100,0)</f>
        <v>36.212999999999994</v>
      </c>
      <c r="K1335" s="64">
        <f>IFERROR(IF(Ações!$B1335="","",VLOOKUP(Table_1[[#This Row],[AÇÕES]],'Dados Status Invest STOCKS'!A1321:AD1936,2)),0)</f>
        <v>37.909999999999997</v>
      </c>
      <c r="L1335" s="65">
        <f>IFERROR(IF(Ações!$B1335="","",VLOOKUP(Table_1[[#This Row],[AÇÕES]],'Dados Status Invest STOCKS'!A1321:AD1936,3)/100),0)</f>
        <v>0</v>
      </c>
      <c r="M1335" s="66">
        <f>IFERROR(IF(Ações!$B1335="","",VLOOKUP(Table_1[[#This Row],[AÇÕES]],'Dados Status Invest STOCKS'!A1321:AD1936,28)),0)</f>
        <v>-0.1</v>
      </c>
      <c r="N1335" s="66">
        <f>IFERROR(IF(Ações!$B1335="","",VLOOKUP(Table_1[[#This Row],[AÇÕES]],'Dados Status Invest STOCKS'!A1321:AD1936,27)),0)</f>
        <v>4.07</v>
      </c>
      <c r="O1335" s="66">
        <f>IFERROR(IF(Ações!$L1335="","",Ações!$K1335*Ações!$L1335),0)</f>
        <v>0</v>
      </c>
      <c r="P1335" s="67">
        <f t="shared" si="20"/>
        <v>0.06</v>
      </c>
      <c r="Q1335" s="67">
        <f>IFERROR(Ações!$O1335/Ações!$M1335,0)</f>
        <v>0</v>
      </c>
      <c r="R1335" s="67">
        <f>IFERROR(IF(Ações!$B1335="","",VLOOKUP(Table_1[[#This Row],[AÇÕES]],'Dados Status Invest STOCKS'!A1321:AD1936,18)/100),0)</f>
        <v>-2.5699999999999997E-2</v>
      </c>
      <c r="S1335" s="65">
        <f>IFERROR(IF(Ações!$B1335="","",VLOOKUP(Table_1[[#This Row],[AÇÕES]],'Dados Status Invest STOCKS'!A1321:AD1936,25)/100),0)</f>
        <v>0</v>
      </c>
      <c r="T1335" s="67">
        <f>(1-Ações!$Q1335)*Ações!$R1335</f>
        <v>-2.5699999999999997E-2</v>
      </c>
      <c r="U1335" s="68">
        <f>IF(Ações!$S1335=0,Ações!$T1335,IF(Ações!$T1335=0,Ações!$S1335,AVERAGE(Ações!$S1335,Ações!$T1335)))</f>
        <v>-2.5699999999999997E-2</v>
      </c>
    </row>
    <row r="1336" spans="2:21" ht="15" customHeight="1" x14ac:dyDescent="0.2">
      <c r="B1336" s="63" t="str">
        <f>IFERROR('Dados Status Invest STOCKS'!A1323,"-")</f>
        <v>DAN</v>
      </c>
      <c r="C1336" s="45">
        <f>IFERROR((Ações!$D1336-Ações!$K1336)/Ações!$D1336,0)</f>
        <v>-2.4090909090909087</v>
      </c>
      <c r="D1336" s="46">
        <f>(Ações!$O1336)/0.06</f>
        <v>6.6645333333333339</v>
      </c>
      <c r="E1336" s="47">
        <f>IFERROR((Ações!$F1336-Ações!$K1336)/Ações!$F1336,0)</f>
        <v>-0.10120741524379949</v>
      </c>
      <c r="F1336" s="46">
        <f>IF(OR(Ações!$N1336&lt;0,Ações!$M1336&lt;0),"",(22.5*Ações!$M1336*Ações!$N1336)^0.5)</f>
        <v>20.631898846204148</v>
      </c>
      <c r="G1336" s="47">
        <f>IFERROR((Ações!$H1336-Ações!$K1336)/Ações!$H1336,0)</f>
        <v>-2.4090909090909087</v>
      </c>
      <c r="H1336" s="48">
        <f>IFERROR(Ações!$I1336/(Ações!$P1336-Table_1[[#This Row],[CAGR LUCRO 5A]]),0)</f>
        <v>6.6645333333333339</v>
      </c>
      <c r="I1336" s="48">
        <f>IF(Ações!$S1336&lt;0,"",Ações!$O1336*(1+Ações!$S1336))</f>
        <v>0.39987200000000001</v>
      </c>
      <c r="J1336" s="49">
        <f>IFERROR(IF(Ações!$B1336="","",(VLOOKUP(Table_1[[#This Row],[AÇÕES]],'Dados Status Invest STOCKS'!A1322:AD1937,4)/Table_1[[#This Row],[LPA]]))/100,0)</f>
        <v>0.10517006802721091</v>
      </c>
      <c r="K1336" s="64">
        <f>IFERROR(IF(Ações!$B1336="","",VLOOKUP(Table_1[[#This Row],[AÇÕES]],'Dados Status Invest STOCKS'!A1322:AD1937,2)),0)</f>
        <v>22.72</v>
      </c>
      <c r="L1336" s="65">
        <f>IFERROR(IF(Ações!$B1336="","",VLOOKUP(Table_1[[#This Row],[AÇÕES]],'Dados Status Invest STOCKS'!A1322:AD1937,3)/100),0)</f>
        <v>1.7600000000000001E-2</v>
      </c>
      <c r="M1336" s="66">
        <f>IFERROR(IF(Ações!$B1336="","",VLOOKUP(Table_1[[#This Row],[AÇÕES]],'Dados Status Invest STOCKS'!A1322:AD1937,28)),0)</f>
        <v>1.47</v>
      </c>
      <c r="N1336" s="66">
        <f>IFERROR(IF(Ações!$B1336="","",VLOOKUP(Table_1[[#This Row],[AÇÕES]],'Dados Status Invest STOCKS'!A1322:AD1937,27)),0)</f>
        <v>12.87</v>
      </c>
      <c r="O1336" s="66">
        <f>IFERROR(IF(Ações!$L1336="","",Ações!$K1336*Ações!$L1336),0)</f>
        <v>0.39987200000000001</v>
      </c>
      <c r="P1336" s="67">
        <f t="shared" si="20"/>
        <v>0.06</v>
      </c>
      <c r="Q1336" s="67">
        <f>IFERROR(Ações!$O1336/Ações!$M1336,0)</f>
        <v>0.27202176870748301</v>
      </c>
      <c r="R1336" s="67">
        <f>IFERROR(IF(Ações!$B1336="","",VLOOKUP(Table_1[[#This Row],[AÇÕES]],'Dados Status Invest STOCKS'!A1322:AD1937,18)/100),0)</f>
        <v>0.1142</v>
      </c>
      <c r="S1336" s="65">
        <f>IFERROR(IF(Ações!$B1336="","",VLOOKUP(Table_1[[#This Row],[AÇÕES]],'Dados Status Invest STOCKS'!A1322:AD1937,25)/100),0)</f>
        <v>0</v>
      </c>
      <c r="T1336" s="67">
        <f>(1-Ações!$Q1336)*Ações!$R1336</f>
        <v>8.3135114013605432E-2</v>
      </c>
      <c r="U1336" s="68">
        <f>IF(Ações!$S1336=0,Ações!$T1336,IF(Ações!$T1336=0,Ações!$S1336,AVERAGE(Ações!$S1336,Ações!$T1336)))</f>
        <v>8.3135114013605432E-2</v>
      </c>
    </row>
    <row r="1337" spans="2:21" ht="15" customHeight="1" x14ac:dyDescent="0.2">
      <c r="B1337" s="63" t="str">
        <f>IFERROR('Dados Status Invest STOCKS'!A1324,"-")</f>
        <v>DAO</v>
      </c>
      <c r="C1337" s="45">
        <f>IFERROR((Ações!$D1337-Ações!$K1337)/Ações!$D1337,0)</f>
        <v>0</v>
      </c>
      <c r="D1337" s="46">
        <f>(Ações!$O1337)/0.06</f>
        <v>0</v>
      </c>
      <c r="E1337" s="47">
        <f>IFERROR((Ações!$F1337-Ações!$K1337)/Ações!$F1337,0)</f>
        <v>0</v>
      </c>
      <c r="F1337" s="46" t="str">
        <f>IF(OR(Ações!$N1337&lt;0,Ações!$M1337&lt;0),"",(22.5*Ações!$M1337*Ações!$N1337)^0.5)</f>
        <v/>
      </c>
      <c r="G1337" s="47">
        <f>IFERROR((Ações!$H1337-Ações!$K1337)/Ações!$H1337,0)</f>
        <v>0</v>
      </c>
      <c r="H1337" s="48">
        <f>IFERROR(Ações!$I1337/(Ações!$P1337-Table_1[[#This Row],[CAGR LUCRO 5A]]),0)</f>
        <v>0</v>
      </c>
      <c r="I1337" s="48">
        <f>IF(Ações!$S1337&lt;0,"",Ações!$O1337*(1+Ações!$S1337))</f>
        <v>0</v>
      </c>
      <c r="J1337" s="49">
        <f>IFERROR(IF(Ações!$B1337="","",(VLOOKUP(Table_1[[#This Row],[AÇÕES]],'Dados Status Invest STOCKS'!A1323:AD1938,4)/Table_1[[#This Row],[LPA]]))/100,0)</f>
        <v>1.8178438661710036E-2</v>
      </c>
      <c r="K1337" s="64">
        <f>IFERROR(IF(Ações!$B1337="","",VLOOKUP(Table_1[[#This Row],[AÇÕES]],'Dados Status Invest STOCKS'!A1323:AD1938,2)),0)</f>
        <v>13.17</v>
      </c>
      <c r="L1337" s="65">
        <f>IFERROR(IF(Ações!$B1337="","",VLOOKUP(Table_1[[#This Row],[AÇÕES]],'Dados Status Invest STOCKS'!A1323:AD1938,3)/100),0)</f>
        <v>0</v>
      </c>
      <c r="M1337" s="66">
        <f>IFERROR(IF(Ações!$B1337="","",VLOOKUP(Table_1[[#This Row],[AÇÕES]],'Dados Status Invest STOCKS'!A1323:AD1938,28)),0)</f>
        <v>-2.69</v>
      </c>
      <c r="N1337" s="66">
        <f>IFERROR(IF(Ações!$B1337="","",VLOOKUP(Table_1[[#This Row],[AÇÕES]],'Dados Status Invest STOCKS'!A1323:AD1938,27)),0)</f>
        <v>-0.88</v>
      </c>
      <c r="O1337" s="66">
        <f>IFERROR(IF(Ações!$L1337="","",Ações!$K1337*Ações!$L1337),0)</f>
        <v>0</v>
      </c>
      <c r="P1337" s="67">
        <f t="shared" si="20"/>
        <v>0.06</v>
      </c>
      <c r="Q1337" s="67">
        <f>IFERROR(Ações!$O1337/Ações!$M1337,0)</f>
        <v>0</v>
      </c>
      <c r="R1337" s="67">
        <f>IFERROR(IF(Ações!$B1337="","",VLOOKUP(Table_1[[#This Row],[AÇÕES]],'Dados Status Invest STOCKS'!A1323:AD1938,18)/100),0)</f>
        <v>-3.0727999999999995</v>
      </c>
      <c r="S1337" s="65">
        <f>IFERROR(IF(Ações!$B1337="","",VLOOKUP(Table_1[[#This Row],[AÇÕES]],'Dados Status Invest STOCKS'!A1323:AD1938,25)/100),0)</f>
        <v>0</v>
      </c>
      <c r="T1337" s="67">
        <f>(1-Ações!$Q1337)*Ações!$R1337</f>
        <v>-3.0727999999999995</v>
      </c>
      <c r="U1337" s="68">
        <f>IF(Ações!$S1337=0,Ações!$T1337,IF(Ações!$T1337=0,Ações!$S1337,AVERAGE(Ações!$S1337,Ações!$T1337)))</f>
        <v>-3.0727999999999995</v>
      </c>
    </row>
    <row r="1338" spans="2:21" ht="15" customHeight="1" x14ac:dyDescent="0.2">
      <c r="B1338" s="63" t="str">
        <f>IFERROR('Dados Status Invest STOCKS'!A1325,"-")</f>
        <v>DAR</v>
      </c>
      <c r="C1338" s="45">
        <f>IFERROR((Ações!$D1338-Ações!$K1338)/Ações!$D1338,0)</f>
        <v>0</v>
      </c>
      <c r="D1338" s="46">
        <f>(Ações!$O1338)/0.06</f>
        <v>0</v>
      </c>
      <c r="E1338" s="47">
        <f>IFERROR((Ações!$F1338-Ações!$K1338)/Ações!$F1338,0)</f>
        <v>-0.72409599419554338</v>
      </c>
      <c r="F1338" s="46">
        <f>IF(OR(Ações!$N1338&lt;0,Ações!$M1338&lt;0),"",(22.5*Ações!$M1338*Ações!$N1338)^0.5)</f>
        <v>36.749693876276034</v>
      </c>
      <c r="G1338" s="47">
        <f>IFERROR((Ações!$H1338-Ações!$K1338)/Ações!$H1338,0)</f>
        <v>0</v>
      </c>
      <c r="H1338" s="48">
        <f>IFERROR(Ações!$I1338/(Ações!$P1338-Table_1[[#This Row],[CAGR LUCRO 5A]]),0)</f>
        <v>0</v>
      </c>
      <c r="I1338" s="48">
        <f>IF(Ações!$S1338&lt;0,"",Ações!$O1338*(1+Ações!$S1338))</f>
        <v>0</v>
      </c>
      <c r="J1338" s="49">
        <f>IFERROR(IF(Ações!$B1338="","",(VLOOKUP(Table_1[[#This Row],[AÇÕES]],'Dados Status Invest STOCKS'!A1324:AD1939,4)/Table_1[[#This Row],[LPA]]))/100,0)</f>
        <v>6.8000000000000005E-2</v>
      </c>
      <c r="K1338" s="64">
        <f>IFERROR(IF(Ações!$B1338="","",VLOOKUP(Table_1[[#This Row],[AÇÕES]],'Dados Status Invest STOCKS'!A1324:AD1939,2)),0)</f>
        <v>63.36</v>
      </c>
      <c r="L1338" s="65">
        <f>IFERROR(IF(Ações!$B1338="","",VLOOKUP(Table_1[[#This Row],[AÇÕES]],'Dados Status Invest STOCKS'!A1324:AD1939,3)/100),0)</f>
        <v>0</v>
      </c>
      <c r="M1338" s="66">
        <f>IFERROR(IF(Ações!$B1338="","",VLOOKUP(Table_1[[#This Row],[AÇÕES]],'Dados Status Invest STOCKS'!A1324:AD1939,28)),0)</f>
        <v>3.05</v>
      </c>
      <c r="N1338" s="66">
        <f>IFERROR(IF(Ações!$B1338="","",VLOOKUP(Table_1[[#This Row],[AÇÕES]],'Dados Status Invest STOCKS'!A1324:AD1939,27)),0)</f>
        <v>19.68</v>
      </c>
      <c r="O1338" s="66">
        <f>IFERROR(IF(Ações!$L1338="","",Ações!$K1338*Ações!$L1338),0)</f>
        <v>0</v>
      </c>
      <c r="P1338" s="67">
        <f t="shared" si="20"/>
        <v>0.06</v>
      </c>
      <c r="Q1338" s="67">
        <f>IFERROR(Ações!$O1338/Ações!$M1338,0)</f>
        <v>0</v>
      </c>
      <c r="R1338" s="67">
        <f>IFERROR(IF(Ações!$B1338="","",VLOOKUP(Table_1[[#This Row],[AÇÕES]],'Dados Status Invest STOCKS'!A1324:AD1939,18)/100),0)</f>
        <v>0.1552</v>
      </c>
      <c r="S1338" s="65">
        <f>IFERROR(IF(Ações!$B1338="","",VLOOKUP(Table_1[[#This Row],[AÇÕES]],'Dados Status Invest STOCKS'!A1324:AD1939,25)/100),0)</f>
        <v>0.30459999999999998</v>
      </c>
      <c r="T1338" s="67">
        <f>(1-Ações!$Q1338)*Ações!$R1338</f>
        <v>0.1552</v>
      </c>
      <c r="U1338" s="68">
        <f>IF(Ações!$S1338=0,Ações!$T1338,IF(Ações!$T1338=0,Ações!$S1338,AVERAGE(Ações!$S1338,Ações!$T1338)))</f>
        <v>0.22989999999999999</v>
      </c>
    </row>
    <row r="1339" spans="2:21" ht="15" customHeight="1" x14ac:dyDescent="0.2">
      <c r="B1339" s="63" t="str">
        <f>IFERROR('Dados Status Invest STOCKS'!A1326,"-")</f>
        <v>DARE</v>
      </c>
      <c r="C1339" s="45">
        <f>IFERROR((Ações!$D1339-Ações!$K1339)/Ações!$D1339,0)</f>
        <v>0</v>
      </c>
      <c r="D1339" s="46">
        <f>(Ações!$O1339)/0.06</f>
        <v>0</v>
      </c>
      <c r="E1339" s="47">
        <f>IFERROR((Ações!$F1339-Ações!$K1339)/Ações!$F1339,0)</f>
        <v>0</v>
      </c>
      <c r="F1339" s="46" t="str">
        <f>IF(OR(Ações!$N1339&lt;0,Ações!$M1339&lt;0),"",(22.5*Ações!$M1339*Ações!$N1339)^0.5)</f>
        <v/>
      </c>
      <c r="G1339" s="47">
        <f>IFERROR((Ações!$H1339-Ações!$K1339)/Ações!$H1339,0)</f>
        <v>0</v>
      </c>
      <c r="H1339" s="48">
        <f>IFERROR(Ações!$I1339/(Ações!$P1339-Table_1[[#This Row],[CAGR LUCRO 5A]]),0)</f>
        <v>0</v>
      </c>
      <c r="I1339" s="48">
        <f>IF(Ações!$S1339&lt;0,"",Ações!$O1339*(1+Ações!$S1339))</f>
        <v>0</v>
      </c>
      <c r="J1339" s="49">
        <f>IFERROR(IF(Ações!$B1339="","",(VLOOKUP(Table_1[[#This Row],[AÇÕES]],'Dados Status Invest STOCKS'!A1325:AD1940,4)/Table_1[[#This Row],[LPA]]))/100,0)</f>
        <v>6.1224489795918366E-2</v>
      </c>
      <c r="K1339" s="64">
        <f>IFERROR(IF(Ações!$B1339="","",VLOOKUP(Table_1[[#This Row],[AÇÕES]],'Dados Status Invest STOCKS'!A1325:AD1940,2)),0)</f>
        <v>1.47</v>
      </c>
      <c r="L1339" s="65">
        <f>IFERROR(IF(Ações!$B1339="","",VLOOKUP(Table_1[[#This Row],[AÇÕES]],'Dados Status Invest STOCKS'!A1325:AD1940,3)/100),0)</f>
        <v>0</v>
      </c>
      <c r="M1339" s="66">
        <f>IFERROR(IF(Ações!$B1339="","",VLOOKUP(Table_1[[#This Row],[AÇÕES]],'Dados Status Invest STOCKS'!A1325:AD1940,28)),0)</f>
        <v>-0.49</v>
      </c>
      <c r="N1339" s="66">
        <f>IFERROR(IF(Ações!$B1339="","",VLOOKUP(Table_1[[#This Row],[AÇÕES]],'Dados Status Invest STOCKS'!A1325:AD1940,27)),0)</f>
        <v>0.42</v>
      </c>
      <c r="O1339" s="66">
        <f>IFERROR(IF(Ações!$L1339="","",Ações!$K1339*Ações!$L1339),0)</f>
        <v>0</v>
      </c>
      <c r="P1339" s="67">
        <f t="shared" si="20"/>
        <v>0.06</v>
      </c>
      <c r="Q1339" s="67">
        <f>IFERROR(Ações!$O1339/Ações!$M1339,0)</f>
        <v>0</v>
      </c>
      <c r="R1339" s="67">
        <f>IFERROR(IF(Ações!$B1339="","",VLOOKUP(Table_1[[#This Row],[AÇÕES]],'Dados Status Invest STOCKS'!A1325:AD1940,18)/100),0)</f>
        <v>-1.1789000000000001</v>
      </c>
      <c r="S1339" s="65">
        <f>IFERROR(IF(Ações!$B1339="","",VLOOKUP(Table_1[[#This Row],[AÇÕES]],'Dados Status Invest STOCKS'!A1325:AD1940,25)/100),0)</f>
        <v>0</v>
      </c>
      <c r="T1339" s="67">
        <f>(1-Ações!$Q1339)*Ações!$R1339</f>
        <v>-1.1789000000000001</v>
      </c>
      <c r="U1339" s="68">
        <f>IF(Ações!$S1339=0,Ações!$T1339,IF(Ações!$T1339=0,Ações!$S1339,AVERAGE(Ações!$S1339,Ações!$T1339)))</f>
        <v>-1.1789000000000001</v>
      </c>
    </row>
    <row r="1340" spans="2:21" ht="15" customHeight="1" x14ac:dyDescent="0.2">
      <c r="B1340" s="63" t="str">
        <f>IFERROR('Dados Status Invest STOCKS'!A1327,"-")</f>
        <v>DASH</v>
      </c>
      <c r="C1340" s="45">
        <f>IFERROR((Ações!$D1340-Ações!$K1340)/Ações!$D1340,0)</f>
        <v>0</v>
      </c>
      <c r="D1340" s="46">
        <f>(Ações!$O1340)/0.06</f>
        <v>0</v>
      </c>
      <c r="E1340" s="47">
        <f>IFERROR((Ações!$F1340-Ações!$K1340)/Ações!$F1340,0)</f>
        <v>0</v>
      </c>
      <c r="F1340" s="46" t="str">
        <f>IF(OR(Ações!$N1340&lt;0,Ações!$M1340&lt;0),"",(22.5*Ações!$M1340*Ações!$N1340)^0.5)</f>
        <v/>
      </c>
      <c r="G1340" s="47">
        <f>IFERROR((Ações!$H1340-Ações!$K1340)/Ações!$H1340,0)</f>
        <v>0</v>
      </c>
      <c r="H1340" s="48">
        <f>IFERROR(Ações!$I1340/(Ações!$P1340-Table_1[[#This Row],[CAGR LUCRO 5A]]),0)</f>
        <v>0</v>
      </c>
      <c r="I1340" s="48">
        <f>IF(Ações!$S1340&lt;0,"",Ações!$O1340*(1+Ações!$S1340))</f>
        <v>0</v>
      </c>
      <c r="J1340" s="49">
        <f>IFERROR(IF(Ações!$B1340="","",(VLOOKUP(Table_1[[#This Row],[AÇÕES]],'Dados Status Invest STOCKS'!A1326:AD1941,4)/Table_1[[#This Row],[LPA]]))/100,0)</f>
        <v>0.35390109890109889</v>
      </c>
      <c r="K1340" s="64">
        <f>IFERROR(IF(Ações!$B1340="","",VLOOKUP(Table_1[[#This Row],[AÇÕES]],'Dados Status Invest STOCKS'!A1326:AD1941,2)),0)</f>
        <v>117.35</v>
      </c>
      <c r="L1340" s="65">
        <f>IFERROR(IF(Ações!$B1340="","",VLOOKUP(Table_1[[#This Row],[AÇÕES]],'Dados Status Invest STOCKS'!A1326:AD1941,3)/100),0)</f>
        <v>0</v>
      </c>
      <c r="M1340" s="66">
        <f>IFERROR(IF(Ações!$B1340="","",VLOOKUP(Table_1[[#This Row],[AÇÕES]],'Dados Status Invest STOCKS'!A1326:AD1941,28)),0)</f>
        <v>-1.82</v>
      </c>
      <c r="N1340" s="66">
        <f>IFERROR(IF(Ações!$B1340="","",VLOOKUP(Table_1[[#This Row],[AÇÕES]],'Dados Status Invest STOCKS'!A1326:AD1941,27)),0)</f>
        <v>13.6</v>
      </c>
      <c r="O1340" s="66">
        <f>IFERROR(IF(Ações!$L1340="","",Ações!$K1340*Ações!$L1340),0)</f>
        <v>0</v>
      </c>
      <c r="P1340" s="67">
        <f t="shared" si="20"/>
        <v>0.06</v>
      </c>
      <c r="Q1340" s="67">
        <f>IFERROR(Ações!$O1340/Ações!$M1340,0)</f>
        <v>0</v>
      </c>
      <c r="R1340" s="67">
        <f>IFERROR(IF(Ações!$B1340="","",VLOOKUP(Table_1[[#This Row],[AÇÕES]],'Dados Status Invest STOCKS'!A1326:AD1941,18)/100),0)</f>
        <v>-0.13390000000000002</v>
      </c>
      <c r="S1340" s="65">
        <f>IFERROR(IF(Ações!$B1340="","",VLOOKUP(Table_1[[#This Row],[AÇÕES]],'Dados Status Invest STOCKS'!A1326:AD1941,25)/100),0)</f>
        <v>0</v>
      </c>
      <c r="T1340" s="67">
        <f>(1-Ações!$Q1340)*Ações!$R1340</f>
        <v>-0.13390000000000002</v>
      </c>
      <c r="U1340" s="68">
        <f>IF(Ações!$S1340=0,Ações!$T1340,IF(Ações!$T1340=0,Ações!$S1340,AVERAGE(Ações!$S1340,Ações!$T1340)))</f>
        <v>-0.13390000000000002</v>
      </c>
    </row>
    <row r="1341" spans="2:21" ht="15" customHeight="1" x14ac:dyDescent="0.2">
      <c r="B1341" s="63" t="str">
        <f>IFERROR('Dados Status Invest STOCKS'!A1328,"-")</f>
        <v>DAVA</v>
      </c>
      <c r="C1341" s="45">
        <f>IFERROR((Ações!$D1341-Ações!$K1341)/Ações!$D1341,0)</f>
        <v>0</v>
      </c>
      <c r="D1341" s="46">
        <f>(Ações!$O1341)/0.06</f>
        <v>0</v>
      </c>
      <c r="E1341" s="47">
        <f>IFERROR((Ações!$F1341-Ações!$K1341)/Ações!$F1341,0)</f>
        <v>-7.8921362919381286</v>
      </c>
      <c r="F1341" s="46">
        <f>IF(OR(Ações!$N1341&lt;0,Ações!$M1341&lt;0),"",(22.5*Ações!$M1341*Ações!$N1341)^0.5)</f>
        <v>13.006998116398726</v>
      </c>
      <c r="G1341" s="47">
        <f>IFERROR((Ações!$H1341-Ações!$K1341)/Ações!$H1341,0)</f>
        <v>0</v>
      </c>
      <c r="H1341" s="48">
        <f>IFERROR(Ações!$I1341/(Ações!$P1341-Table_1[[#This Row],[CAGR LUCRO 5A]]),0)</f>
        <v>0</v>
      </c>
      <c r="I1341" s="48">
        <f>IF(Ações!$S1341&lt;0,"",Ações!$O1341*(1+Ações!$S1341))</f>
        <v>0</v>
      </c>
      <c r="J1341" s="49">
        <f>IFERROR(IF(Ações!$B1341="","",(VLOOKUP(Table_1[[#This Row],[AÇÕES]],'Dados Status Invest STOCKS'!A1327:AD1942,4)/Table_1[[#This Row],[LPA]]))/100,0)</f>
        <v>1.0650961538461536</v>
      </c>
      <c r="K1341" s="64">
        <f>IFERROR(IF(Ações!$B1341="","",VLOOKUP(Table_1[[#This Row],[AÇÕES]],'Dados Status Invest STOCKS'!A1327:AD1942,2)),0)</f>
        <v>115.66</v>
      </c>
      <c r="L1341" s="65">
        <f>IFERROR(IF(Ações!$B1341="","",VLOOKUP(Table_1[[#This Row],[AÇÕES]],'Dados Status Invest STOCKS'!A1327:AD1942,3)/100),0)</f>
        <v>0</v>
      </c>
      <c r="M1341" s="66">
        <f>IFERROR(IF(Ações!$B1341="","",VLOOKUP(Table_1[[#This Row],[AÇÕES]],'Dados Status Invest STOCKS'!A1327:AD1942,28)),0)</f>
        <v>1.04</v>
      </c>
      <c r="N1341" s="66">
        <f>IFERROR(IF(Ações!$B1341="","",VLOOKUP(Table_1[[#This Row],[AÇÕES]],'Dados Status Invest STOCKS'!A1327:AD1942,27)),0)</f>
        <v>7.23</v>
      </c>
      <c r="O1341" s="66">
        <f>IFERROR(IF(Ações!$L1341="","",Ações!$K1341*Ações!$L1341),0)</f>
        <v>0</v>
      </c>
      <c r="P1341" s="67">
        <f t="shared" si="20"/>
        <v>0.06</v>
      </c>
      <c r="Q1341" s="67">
        <f>IFERROR(Ações!$O1341/Ações!$M1341,0)</f>
        <v>0</v>
      </c>
      <c r="R1341" s="67">
        <f>IFERROR(IF(Ações!$B1341="","",VLOOKUP(Table_1[[#This Row],[AÇÕES]],'Dados Status Invest STOCKS'!A1327:AD1942,18)/100),0)</f>
        <v>0.14449999999999999</v>
      </c>
      <c r="S1341" s="65">
        <f>IFERROR(IF(Ações!$B1341="","",VLOOKUP(Table_1[[#This Row],[AÇÕES]],'Dados Status Invest STOCKS'!A1327:AD1942,25)/100),0)</f>
        <v>0.19620000000000001</v>
      </c>
      <c r="T1341" s="67">
        <f>(1-Ações!$Q1341)*Ações!$R1341</f>
        <v>0.14449999999999999</v>
      </c>
      <c r="U1341" s="68">
        <f>IF(Ações!$S1341=0,Ações!$T1341,IF(Ações!$T1341=0,Ações!$S1341,AVERAGE(Ações!$S1341,Ações!$T1341)))</f>
        <v>0.17035</v>
      </c>
    </row>
    <row r="1342" spans="2:21" ht="15" customHeight="1" x14ac:dyDescent="0.2">
      <c r="B1342" s="63" t="str">
        <f>IFERROR('Dados Status Invest STOCKS'!A1329,"-")</f>
        <v>DB</v>
      </c>
      <c r="C1342" s="45">
        <f>IFERROR((Ações!$D1342-Ações!$K1342)/Ações!$D1342,0)</f>
        <v>0</v>
      </c>
      <c r="D1342" s="46">
        <f>(Ações!$O1342)/0.06</f>
        <v>0</v>
      </c>
      <c r="E1342" s="47">
        <f>IFERROR((Ações!$F1342-Ações!$K1342)/Ações!$F1342,0)</f>
        <v>0</v>
      </c>
      <c r="F1342" s="46" t="str">
        <f>IF(OR(Ações!$N1342&lt;0,Ações!$M1342&lt;0),"",(22.5*Ações!$M1342*Ações!$N1342)^0.5)</f>
        <v/>
      </c>
      <c r="G1342" s="47">
        <f>IFERROR((Ações!$H1342-Ações!$K1342)/Ações!$H1342,0)</f>
        <v>0</v>
      </c>
      <c r="H1342" s="48">
        <f>IFERROR(Ações!$I1342/(Ações!$P1342-Table_1[[#This Row],[CAGR LUCRO 5A]]),0)</f>
        <v>0</v>
      </c>
      <c r="I1342" s="48">
        <f>IF(Ações!$S1342&lt;0,"",Ações!$O1342*(1+Ações!$S1342))</f>
        <v>0</v>
      </c>
      <c r="J1342" s="49">
        <f>IFERROR(IF(Ações!$B1342="","",(VLOOKUP(Table_1[[#This Row],[AÇÕES]],'Dados Status Invest STOCKS'!A1328:AD1943,4)/Table_1[[#This Row],[LPA]]))/100,0)</f>
        <v>5.8150684931506852E-2</v>
      </c>
      <c r="K1342" s="64">
        <f>IFERROR(IF(Ações!$B1342="","",VLOOKUP(Table_1[[#This Row],[AÇÕES]],'Dados Status Invest STOCKS'!A1328:AD1943,2)),0)</f>
        <v>12.43</v>
      </c>
      <c r="L1342" s="65">
        <f>IFERROR(IF(Ações!$B1342="","",VLOOKUP(Table_1[[#This Row],[AÇÕES]],'Dados Status Invest STOCKS'!A1328:AD1943,3)/100),0)</f>
        <v>0</v>
      </c>
      <c r="M1342" s="66">
        <f>IFERROR(IF(Ações!$B1342="","",VLOOKUP(Table_1[[#This Row],[AÇÕES]],'Dados Status Invest STOCKS'!A1328:AD1943,28)),0)</f>
        <v>-1.46</v>
      </c>
      <c r="N1342" s="66">
        <f>IFERROR(IF(Ações!$B1342="","",VLOOKUP(Table_1[[#This Row],[AÇÕES]],'Dados Status Invest STOCKS'!A1328:AD1943,27)),0)</f>
        <v>37.619999999999997</v>
      </c>
      <c r="O1342" s="66">
        <f>IFERROR(IF(Ações!$L1342="","",Ações!$K1342*Ações!$L1342),0)</f>
        <v>0</v>
      </c>
      <c r="P1342" s="67">
        <f t="shared" si="20"/>
        <v>0.06</v>
      </c>
      <c r="Q1342" s="67">
        <f>IFERROR(Ações!$O1342/Ações!$M1342,0)</f>
        <v>0</v>
      </c>
      <c r="R1342" s="67">
        <f>IFERROR(IF(Ações!$B1342="","",VLOOKUP(Table_1[[#This Row],[AÇÕES]],'Dados Status Invest STOCKS'!A1328:AD1943,18)/100),0)</f>
        <v>-3.8900000000000004E-2</v>
      </c>
      <c r="S1342" s="65">
        <f>IFERROR(IF(Ações!$B1342="","",VLOOKUP(Table_1[[#This Row],[AÇÕES]],'Dados Status Invest STOCKS'!A1328:AD1943,25)/100),0)</f>
        <v>0</v>
      </c>
      <c r="T1342" s="67">
        <f>(1-Ações!$Q1342)*Ações!$R1342</f>
        <v>-3.8900000000000004E-2</v>
      </c>
      <c r="U1342" s="68">
        <f>IF(Ações!$S1342=0,Ações!$T1342,IF(Ações!$T1342=0,Ações!$S1342,AVERAGE(Ações!$S1342,Ações!$T1342)))</f>
        <v>-3.8900000000000004E-2</v>
      </c>
    </row>
    <row r="1343" spans="2:21" ht="15" customHeight="1" x14ac:dyDescent="0.2">
      <c r="B1343" s="63" t="str">
        <f>IFERROR('Dados Status Invest STOCKS'!A1330,"-")</f>
        <v>DBD</v>
      </c>
      <c r="C1343" s="45">
        <f>IFERROR((Ações!$D1343-Ações!$K1343)/Ações!$D1343,0)</f>
        <v>0</v>
      </c>
      <c r="D1343" s="46">
        <f>(Ações!$O1343)/0.06</f>
        <v>0</v>
      </c>
      <c r="E1343" s="47">
        <f>IFERROR((Ações!$F1343-Ações!$K1343)/Ações!$F1343,0)</f>
        <v>0</v>
      </c>
      <c r="F1343" s="46" t="str">
        <f>IF(OR(Ações!$N1343&lt;0,Ações!$M1343&lt;0),"",(22.5*Ações!$M1343*Ações!$N1343)^0.5)</f>
        <v/>
      </c>
      <c r="G1343" s="47">
        <f>IFERROR((Ações!$H1343-Ações!$K1343)/Ações!$H1343,0)</f>
        <v>0</v>
      </c>
      <c r="H1343" s="48">
        <f>IFERROR(Ações!$I1343/(Ações!$P1343-Table_1[[#This Row],[CAGR LUCRO 5A]]),0)</f>
        <v>0</v>
      </c>
      <c r="I1343" s="48">
        <f>IF(Ações!$S1343&lt;0,"",Ações!$O1343*(1+Ações!$S1343))</f>
        <v>0</v>
      </c>
      <c r="J1343" s="49">
        <f>IFERROR(IF(Ações!$B1343="","",(VLOOKUP(Table_1[[#This Row],[AÇÕES]],'Dados Status Invest STOCKS'!A1329:AD1944,4)/Table_1[[#This Row],[LPA]]))/100,0)</f>
        <v>6.8974358974358982E-2</v>
      </c>
      <c r="K1343" s="64">
        <f>IFERROR(IF(Ações!$B1343="","",VLOOKUP(Table_1[[#This Row],[AÇÕES]],'Dados Status Invest STOCKS'!A1329:AD1944,2)),0)</f>
        <v>9.44</v>
      </c>
      <c r="L1343" s="65">
        <f>IFERROR(IF(Ações!$B1343="","",VLOOKUP(Table_1[[#This Row],[AÇÕES]],'Dados Status Invest STOCKS'!A1329:AD1944,3)/100),0)</f>
        <v>0</v>
      </c>
      <c r="M1343" s="66">
        <f>IFERROR(IF(Ações!$B1343="","",VLOOKUP(Table_1[[#This Row],[AÇÕES]],'Dados Status Invest STOCKS'!A1329:AD1944,28)),0)</f>
        <v>-1.17</v>
      </c>
      <c r="N1343" s="66">
        <f>IFERROR(IF(Ações!$B1343="","",VLOOKUP(Table_1[[#This Row],[AÇÕES]],'Dados Status Invest STOCKS'!A1329:AD1944,27)),0)</f>
        <v>-11.13</v>
      </c>
      <c r="O1343" s="66">
        <f>IFERROR(IF(Ações!$L1343="","",Ações!$K1343*Ações!$L1343),0)</f>
        <v>0</v>
      </c>
      <c r="P1343" s="67">
        <f t="shared" si="20"/>
        <v>0.06</v>
      </c>
      <c r="Q1343" s="67">
        <f>IFERROR(Ações!$O1343/Ações!$M1343,0)</f>
        <v>0</v>
      </c>
      <c r="R1343" s="67">
        <f>IFERROR(IF(Ações!$B1343="","",VLOOKUP(Table_1[[#This Row],[AÇÕES]],'Dados Status Invest STOCKS'!A1329:AD1944,18)/100),0)</f>
        <v>-0.1051</v>
      </c>
      <c r="S1343" s="65">
        <f>IFERROR(IF(Ações!$B1343="","",VLOOKUP(Table_1[[#This Row],[AÇÕES]],'Dados Status Invest STOCKS'!A1329:AD1944,25)/100),0)</f>
        <v>0</v>
      </c>
      <c r="T1343" s="67">
        <f>(1-Ações!$Q1343)*Ações!$R1343</f>
        <v>-0.1051</v>
      </c>
      <c r="U1343" s="68">
        <f>IF(Ações!$S1343=0,Ações!$T1343,IF(Ações!$T1343=0,Ações!$S1343,AVERAGE(Ações!$S1343,Ações!$T1343)))</f>
        <v>-0.1051</v>
      </c>
    </row>
    <row r="1344" spans="2:21" ht="15" customHeight="1" x14ac:dyDescent="0.2">
      <c r="B1344" s="63" t="str">
        <f>IFERROR('Dados Status Invest STOCKS'!A1331,"-")</f>
        <v>DBI</v>
      </c>
      <c r="C1344" s="45">
        <f>IFERROR((Ações!$D1344-Ações!$K1344)/Ações!$D1344,0)</f>
        <v>0</v>
      </c>
      <c r="D1344" s="46">
        <f>(Ações!$O1344)/0.06</f>
        <v>0</v>
      </c>
      <c r="E1344" s="47">
        <f>IFERROR((Ações!$F1344-Ações!$K1344)/Ações!$F1344,0)</f>
        <v>-3.3486383969357525</v>
      </c>
      <c r="F1344" s="46">
        <f>IF(OR(Ações!$N1344&lt;0,Ações!$M1344&lt;0),"",(22.5*Ações!$M1344*Ações!$N1344)^0.5)</f>
        <v>3.1090191379275876</v>
      </c>
      <c r="G1344" s="47">
        <f>IFERROR((Ações!$H1344-Ações!$K1344)/Ações!$H1344,0)</f>
        <v>0</v>
      </c>
      <c r="H1344" s="48">
        <f>IFERROR(Ações!$I1344/(Ações!$P1344-Table_1[[#This Row],[CAGR LUCRO 5A]]),0)</f>
        <v>0</v>
      </c>
      <c r="I1344" s="48">
        <f>IF(Ações!$S1344&lt;0,"",Ações!$O1344*(1+Ações!$S1344))</f>
        <v>0</v>
      </c>
      <c r="J1344" s="49">
        <f>IFERROR(IF(Ações!$B1344="","",(VLOOKUP(Table_1[[#This Row],[AÇÕES]],'Dados Status Invest STOCKS'!A1330:AD1945,4)/Table_1[[#This Row],[LPA]]))/100,0)</f>
        <v>20.436250000000001</v>
      </c>
      <c r="K1344" s="64">
        <f>IFERROR(IF(Ações!$B1344="","",VLOOKUP(Table_1[[#This Row],[AÇÕES]],'Dados Status Invest STOCKS'!A1330:AD1945,2)),0)</f>
        <v>13.52</v>
      </c>
      <c r="L1344" s="65">
        <f>IFERROR(IF(Ações!$B1344="","",VLOOKUP(Table_1[[#This Row],[AÇÕES]],'Dados Status Invest STOCKS'!A1330:AD1945,3)/100),0)</f>
        <v>0</v>
      </c>
      <c r="M1344" s="66">
        <f>IFERROR(IF(Ações!$B1344="","",VLOOKUP(Table_1[[#This Row],[AÇÕES]],'Dados Status Invest STOCKS'!A1330:AD1945,28)),0)</f>
        <v>0.08</v>
      </c>
      <c r="N1344" s="66">
        <f>IFERROR(IF(Ações!$B1344="","",VLOOKUP(Table_1[[#This Row],[AÇÕES]],'Dados Status Invest STOCKS'!A1330:AD1945,27)),0)</f>
        <v>5.37</v>
      </c>
      <c r="O1344" s="66">
        <f>IFERROR(IF(Ações!$L1344="","",Ações!$K1344*Ações!$L1344),0)</f>
        <v>0</v>
      </c>
      <c r="P1344" s="67">
        <f t="shared" si="20"/>
        <v>0.06</v>
      </c>
      <c r="Q1344" s="67">
        <f>IFERROR(Ações!$O1344/Ações!$M1344,0)</f>
        <v>0</v>
      </c>
      <c r="R1344" s="67">
        <f>IFERROR(IF(Ações!$B1344="","",VLOOKUP(Table_1[[#This Row],[AÇÕES]],'Dados Status Invest STOCKS'!A1330:AD1945,18)/100),0)</f>
        <v>1.54E-2</v>
      </c>
      <c r="S1344" s="65">
        <f>IFERROR(IF(Ações!$B1344="","",VLOOKUP(Table_1[[#This Row],[AÇÕES]],'Dados Status Invest STOCKS'!A1330:AD1945,25)/100),0)</f>
        <v>0</v>
      </c>
      <c r="T1344" s="67">
        <f>(1-Ações!$Q1344)*Ações!$R1344</f>
        <v>1.54E-2</v>
      </c>
      <c r="U1344" s="68">
        <f>IF(Ações!$S1344=0,Ações!$T1344,IF(Ações!$T1344=0,Ações!$S1344,AVERAGE(Ações!$S1344,Ações!$T1344)))</f>
        <v>1.54E-2</v>
      </c>
    </row>
    <row r="1345" spans="2:21" ht="15" customHeight="1" x14ac:dyDescent="0.2">
      <c r="B1345" s="63" t="str">
        <f>IFERROR('Dados Status Invest STOCKS'!A1332,"-")</f>
        <v>DBVT</v>
      </c>
      <c r="C1345" s="45">
        <f>IFERROR((Ações!$D1345-Ações!$K1345)/Ações!$D1345,0)</f>
        <v>0</v>
      </c>
      <c r="D1345" s="46">
        <f>(Ações!$O1345)/0.06</f>
        <v>0</v>
      </c>
      <c r="E1345" s="47">
        <f>IFERROR((Ações!$F1345-Ações!$K1345)/Ações!$F1345,0)</f>
        <v>0</v>
      </c>
      <c r="F1345" s="46" t="str">
        <f>IF(OR(Ações!$N1345&lt;0,Ações!$M1345&lt;0),"",(22.5*Ações!$M1345*Ações!$N1345)^0.5)</f>
        <v/>
      </c>
      <c r="G1345" s="47">
        <f>IFERROR((Ações!$H1345-Ações!$K1345)/Ações!$H1345,0)</f>
        <v>0</v>
      </c>
      <c r="H1345" s="48">
        <f>IFERROR(Ações!$I1345/(Ações!$P1345-Table_1[[#This Row],[CAGR LUCRO 5A]]),0)</f>
        <v>0</v>
      </c>
      <c r="I1345" s="48">
        <f>IF(Ações!$S1345&lt;0,"",Ações!$O1345*(1+Ações!$S1345))</f>
        <v>0</v>
      </c>
      <c r="J1345" s="49">
        <f>IFERROR(IF(Ações!$B1345="","",(VLOOKUP(Table_1[[#This Row],[AÇÕES]],'Dados Status Invest STOCKS'!A1331:AD1946,4)/Table_1[[#This Row],[LPA]]))/100,0)</f>
        <v>1.1315789473684213E-2</v>
      </c>
      <c r="K1345" s="64">
        <f>IFERROR(IF(Ações!$B1345="","",VLOOKUP(Table_1[[#This Row],[AÇÕES]],'Dados Status Invest STOCKS'!A1331:AD1946,2)),0)</f>
        <v>1.47</v>
      </c>
      <c r="L1345" s="65">
        <f>IFERROR(IF(Ações!$B1345="","",VLOOKUP(Table_1[[#This Row],[AÇÕES]],'Dados Status Invest STOCKS'!A1331:AD1946,3)/100),0)</f>
        <v>0</v>
      </c>
      <c r="M1345" s="66">
        <f>IFERROR(IF(Ações!$B1345="","",VLOOKUP(Table_1[[#This Row],[AÇÕES]],'Dados Status Invest STOCKS'!A1331:AD1946,28)),0)</f>
        <v>-1.1399999999999999</v>
      </c>
      <c r="N1345" s="66">
        <f>IFERROR(IF(Ações!$B1345="","",VLOOKUP(Table_1[[#This Row],[AÇÕES]],'Dados Status Invest STOCKS'!A1331:AD1946,27)),0)</f>
        <v>1.06</v>
      </c>
      <c r="O1345" s="66">
        <f>IFERROR(IF(Ações!$L1345="","",Ações!$K1345*Ações!$L1345),0)</f>
        <v>0</v>
      </c>
      <c r="P1345" s="67">
        <f t="shared" si="20"/>
        <v>0.06</v>
      </c>
      <c r="Q1345" s="67">
        <f>IFERROR(Ações!$O1345/Ações!$M1345,0)</f>
        <v>0</v>
      </c>
      <c r="R1345" s="67">
        <f>IFERROR(IF(Ações!$B1345="","",VLOOKUP(Table_1[[#This Row],[AÇÕES]],'Dados Status Invest STOCKS'!A1331:AD1946,18)/100),0)</f>
        <v>-1.0698000000000001</v>
      </c>
      <c r="S1345" s="65">
        <f>IFERROR(IF(Ações!$B1345="","",VLOOKUP(Table_1[[#This Row],[AÇÕES]],'Dados Status Invest STOCKS'!A1331:AD1946,25)/100),0)</f>
        <v>0</v>
      </c>
      <c r="T1345" s="67">
        <f>(1-Ações!$Q1345)*Ações!$R1345</f>
        <v>-1.0698000000000001</v>
      </c>
      <c r="U1345" s="68">
        <f>IF(Ações!$S1345=0,Ações!$T1345,IF(Ações!$T1345=0,Ações!$S1345,AVERAGE(Ações!$S1345,Ações!$T1345)))</f>
        <v>-1.0698000000000001</v>
      </c>
    </row>
    <row r="1346" spans="2:21" ht="15" customHeight="1" x14ac:dyDescent="0.2">
      <c r="B1346" s="63" t="str">
        <f>IFERROR('Dados Status Invest STOCKS'!A1333,"-")</f>
        <v>DBX</v>
      </c>
      <c r="C1346" s="45">
        <f>IFERROR((Ações!$D1346-Ações!$K1346)/Ações!$D1346,0)</f>
        <v>0</v>
      </c>
      <c r="D1346" s="46">
        <f>(Ações!$O1346)/0.06</f>
        <v>0</v>
      </c>
      <c r="E1346" s="47">
        <f>IFERROR((Ações!$F1346-Ações!$K1346)/Ações!$F1346,0)</f>
        <v>0</v>
      </c>
      <c r="F1346" s="46" t="str">
        <f>IF(OR(Ações!$N1346&lt;0,Ações!$M1346&lt;0),"",(22.5*Ações!$M1346*Ações!$N1346)^0.5)</f>
        <v/>
      </c>
      <c r="G1346" s="47">
        <f>IFERROR((Ações!$H1346-Ações!$K1346)/Ações!$H1346,0)</f>
        <v>0</v>
      </c>
      <c r="H1346" s="48">
        <f>IFERROR(Ações!$I1346/(Ações!$P1346-Table_1[[#This Row],[CAGR LUCRO 5A]]),0)</f>
        <v>0</v>
      </c>
      <c r="I1346" s="48">
        <f>IF(Ações!$S1346&lt;0,"",Ações!$O1346*(1+Ações!$S1346))</f>
        <v>0</v>
      </c>
      <c r="J1346" s="49">
        <f>IFERROR(IF(Ações!$B1346="","",(VLOOKUP(Table_1[[#This Row],[AÇÕES]],'Dados Status Invest STOCKS'!A1332:AD1947,4)/Table_1[[#This Row],[LPA]]))/100,0)</f>
        <v>1.9485714285714288</v>
      </c>
      <c r="K1346" s="64">
        <f>IFERROR(IF(Ações!$B1346="","",VLOOKUP(Table_1[[#This Row],[AÇÕES]],'Dados Status Invest STOCKS'!A1332:AD1947,2)),0)</f>
        <v>24</v>
      </c>
      <c r="L1346" s="65">
        <f>IFERROR(IF(Ações!$B1346="","",VLOOKUP(Table_1[[#This Row],[AÇÕES]],'Dados Status Invest STOCKS'!A1332:AD1947,3)/100),0)</f>
        <v>0</v>
      </c>
      <c r="M1346" s="66">
        <f>IFERROR(IF(Ações!$B1346="","",VLOOKUP(Table_1[[#This Row],[AÇÕES]],'Dados Status Invest STOCKS'!A1332:AD1947,28)),0)</f>
        <v>-0.35</v>
      </c>
      <c r="N1346" s="66">
        <f>IFERROR(IF(Ações!$B1346="","",VLOOKUP(Table_1[[#This Row],[AÇÕES]],'Dados Status Invest STOCKS'!A1332:AD1947,27)),0)</f>
        <v>-0.43</v>
      </c>
      <c r="O1346" s="66">
        <f>IFERROR(IF(Ações!$L1346="","",Ações!$K1346*Ações!$L1346),0)</f>
        <v>0</v>
      </c>
      <c r="P1346" s="67">
        <f t="shared" si="20"/>
        <v>0.06</v>
      </c>
      <c r="Q1346" s="67">
        <f>IFERROR(Ações!$O1346/Ações!$M1346,0)</f>
        <v>0</v>
      </c>
      <c r="R1346" s="67">
        <f>IFERROR(IF(Ações!$B1346="","",VLOOKUP(Table_1[[#This Row],[AÇÕES]],'Dados Status Invest STOCKS'!A1332:AD1947,18)/100),0)</f>
        <v>-0.82779999999999998</v>
      </c>
      <c r="S1346" s="65">
        <f>IFERROR(IF(Ações!$B1346="","",VLOOKUP(Table_1[[#This Row],[AÇÕES]],'Dados Status Invest STOCKS'!A1332:AD1947,25)/100),0)</f>
        <v>0</v>
      </c>
      <c r="T1346" s="67">
        <f>(1-Ações!$Q1346)*Ações!$R1346</f>
        <v>-0.82779999999999998</v>
      </c>
      <c r="U1346" s="68">
        <f>IF(Ações!$S1346=0,Ações!$T1346,IF(Ações!$T1346=0,Ações!$S1346,AVERAGE(Ações!$S1346,Ações!$T1346)))</f>
        <v>-0.82779999999999998</v>
      </c>
    </row>
    <row r="1347" spans="2:21" ht="15" customHeight="1" x14ac:dyDescent="0.2">
      <c r="B1347" s="63" t="str">
        <f>IFERROR('Dados Status Invest STOCKS'!A1334,"-")</f>
        <v>DCI</v>
      </c>
      <c r="C1347" s="45">
        <f>IFERROR((Ações!$D1347-Ações!$K1347)/Ações!$D1347,0)</f>
        <v>-2.9735099337748339</v>
      </c>
      <c r="D1347" s="46">
        <f>(Ações!$O1347)/0.06</f>
        <v>14.526200000000001</v>
      </c>
      <c r="E1347" s="47">
        <f>IFERROR((Ações!$F1347-Ações!$K1347)/Ações!$F1347,0)</f>
        <v>-1.5870697984701785</v>
      </c>
      <c r="F1347" s="46">
        <f>IF(OR(Ações!$N1347&lt;0,Ações!$M1347&lt;0),"",(22.5*Ações!$M1347*Ações!$N1347)^0.5)</f>
        <v>22.310955828919568</v>
      </c>
      <c r="G1347" s="47">
        <f>IFERROR((Ações!$H1347-Ações!$K1347)/Ações!$H1347,0)</f>
        <v>0</v>
      </c>
      <c r="H1347" s="48">
        <f>IFERROR(Ações!$I1347/(Ações!$P1347-Table_1[[#This Row],[CAGR LUCRO 5A]]),0)</f>
        <v>0</v>
      </c>
      <c r="I1347" s="48" t="str">
        <f>IF(Ações!$S1347&lt;0,"",Ações!$O1347*(1+Ações!$S1347))</f>
        <v/>
      </c>
      <c r="J1347" s="49">
        <f>IFERROR(IF(Ações!$B1347="","",(VLOOKUP(Table_1[[#This Row],[AÇÕES]],'Dados Status Invest STOCKS'!A1333:AD1948,4)/Table_1[[#This Row],[LPA]]))/100,0)</f>
        <v>9.6326530612244901E-2</v>
      </c>
      <c r="K1347" s="64">
        <f>IFERROR(IF(Ações!$B1347="","",VLOOKUP(Table_1[[#This Row],[AÇÕES]],'Dados Status Invest STOCKS'!A1333:AD1948,2)),0)</f>
        <v>57.72</v>
      </c>
      <c r="L1347" s="65">
        <f>IFERROR(IF(Ações!$B1347="","",VLOOKUP(Table_1[[#This Row],[AÇÕES]],'Dados Status Invest STOCKS'!A1333:AD1948,3)/100),0)</f>
        <v>1.5100000000000001E-2</v>
      </c>
      <c r="M1347" s="66">
        <f>IFERROR(IF(Ações!$B1347="","",VLOOKUP(Table_1[[#This Row],[AÇÕES]],'Dados Status Invest STOCKS'!A1333:AD1948,28)),0)</f>
        <v>2.4500000000000002</v>
      </c>
      <c r="N1347" s="66">
        <f>IFERROR(IF(Ações!$B1347="","",VLOOKUP(Table_1[[#This Row],[AÇÕES]],'Dados Status Invest STOCKS'!A1333:AD1948,27)),0)</f>
        <v>9.0299999999999994</v>
      </c>
      <c r="O1347" s="66">
        <f>IFERROR(IF(Ações!$L1347="","",Ações!$K1347*Ações!$L1347),0)</f>
        <v>0.87157200000000001</v>
      </c>
      <c r="P1347" s="67">
        <f t="shared" si="20"/>
        <v>0.06</v>
      </c>
      <c r="Q1347" s="67">
        <f>IFERROR(Ações!$O1347/Ações!$M1347,0)</f>
        <v>0.35574367346938773</v>
      </c>
      <c r="R1347" s="67">
        <f>IFERROR(IF(Ações!$B1347="","",VLOOKUP(Table_1[[#This Row],[AÇÕES]],'Dados Status Invest STOCKS'!A1333:AD1948,18)/100),0)</f>
        <v>0.2707</v>
      </c>
      <c r="S1347" s="65">
        <f>IFERROR(IF(Ações!$B1347="","",VLOOKUP(Table_1[[#This Row],[AÇÕES]],'Dados Status Invest STOCKS'!A1333:AD1948,25)/100),0)</f>
        <v>-0.45350000000000001</v>
      </c>
      <c r="T1347" s="67">
        <f>(1-Ações!$Q1347)*Ações!$R1347</f>
        <v>0.17440018759183673</v>
      </c>
      <c r="U1347" s="68">
        <f>IF(Ações!$S1347=0,Ações!$T1347,IF(Ações!$T1347=0,Ações!$S1347,AVERAGE(Ações!$S1347,Ações!$T1347)))</f>
        <v>-0.13954990620408164</v>
      </c>
    </row>
    <row r="1348" spans="2:21" ht="15" customHeight="1" x14ac:dyDescent="0.2">
      <c r="B1348" s="63" t="str">
        <f>IFERROR('Dados Status Invest STOCKS'!A1335,"-")</f>
        <v>DCO</v>
      </c>
      <c r="C1348" s="45">
        <f>IFERROR((Ações!$D1348-Ações!$K1348)/Ações!$D1348,0)</f>
        <v>0</v>
      </c>
      <c r="D1348" s="46">
        <f>(Ações!$O1348)/0.06</f>
        <v>0</v>
      </c>
      <c r="E1348" s="47">
        <f>IFERROR((Ações!$F1348-Ações!$K1348)/Ações!$F1348,0)</f>
        <v>-8.0451584933627529E-2</v>
      </c>
      <c r="F1348" s="46">
        <f>IF(OR(Ações!$N1348&lt;0,Ações!$M1348&lt;0),"",(22.5*Ações!$M1348*Ações!$N1348)^0.5)</f>
        <v>41.325313065964785</v>
      </c>
      <c r="G1348" s="47">
        <f>IFERROR((Ações!$H1348-Ações!$K1348)/Ações!$H1348,0)</f>
        <v>0</v>
      </c>
      <c r="H1348" s="48">
        <f>IFERROR(Ações!$I1348/(Ações!$P1348-Table_1[[#This Row],[CAGR LUCRO 5A]]),0)</f>
        <v>0</v>
      </c>
      <c r="I1348" s="48">
        <f>IF(Ações!$S1348&lt;0,"",Ações!$O1348*(1+Ações!$S1348))</f>
        <v>0</v>
      </c>
      <c r="J1348" s="49">
        <f>IFERROR(IF(Ações!$B1348="","",(VLOOKUP(Table_1[[#This Row],[AÇÕES]],'Dados Status Invest STOCKS'!A1334:AD1949,4)/Table_1[[#This Row],[LPA]]))/100,0)</f>
        <v>6.4961832061068703E-2</v>
      </c>
      <c r="K1348" s="64">
        <f>IFERROR(IF(Ações!$B1348="","",VLOOKUP(Table_1[[#This Row],[AÇÕES]],'Dados Status Invest STOCKS'!A1334:AD1949,2)),0)</f>
        <v>44.65</v>
      </c>
      <c r="L1348" s="65">
        <f>IFERROR(IF(Ações!$B1348="","",VLOOKUP(Table_1[[#This Row],[AÇÕES]],'Dados Status Invest STOCKS'!A1334:AD1949,3)/100),0)</f>
        <v>0</v>
      </c>
      <c r="M1348" s="66">
        <f>IFERROR(IF(Ações!$B1348="","",VLOOKUP(Table_1[[#This Row],[AÇÕES]],'Dados Status Invest STOCKS'!A1334:AD1949,28)),0)</f>
        <v>2.62</v>
      </c>
      <c r="N1348" s="66">
        <f>IFERROR(IF(Ações!$B1348="","",VLOOKUP(Table_1[[#This Row],[AÇÕES]],'Dados Status Invest STOCKS'!A1334:AD1949,27)),0)</f>
        <v>28.97</v>
      </c>
      <c r="O1348" s="66">
        <f>IFERROR(IF(Ações!$L1348="","",Ações!$K1348*Ações!$L1348),0)</f>
        <v>0</v>
      </c>
      <c r="P1348" s="67">
        <f t="shared" si="20"/>
        <v>0.06</v>
      </c>
      <c r="Q1348" s="67">
        <f>IFERROR(Ações!$O1348/Ações!$M1348,0)</f>
        <v>0</v>
      </c>
      <c r="R1348" s="67">
        <f>IFERROR(IF(Ações!$B1348="","",VLOOKUP(Table_1[[#This Row],[AÇÕES]],'Dados Status Invest STOCKS'!A1334:AD1949,18)/100),0)</f>
        <v>9.0500000000000011E-2</v>
      </c>
      <c r="S1348" s="65">
        <f>IFERROR(IF(Ações!$B1348="","",VLOOKUP(Table_1[[#This Row],[AÇÕES]],'Dados Status Invest STOCKS'!A1334:AD1949,25)/100),0)</f>
        <v>0</v>
      </c>
      <c r="T1348" s="67">
        <f>(1-Ações!$Q1348)*Ações!$R1348</f>
        <v>9.0500000000000011E-2</v>
      </c>
      <c r="U1348" s="68">
        <f>IF(Ações!$S1348=0,Ações!$T1348,IF(Ações!$T1348=0,Ações!$S1348,AVERAGE(Ações!$S1348,Ações!$T1348)))</f>
        <v>9.0500000000000011E-2</v>
      </c>
    </row>
    <row r="1349" spans="2:21" ht="15" customHeight="1" x14ac:dyDescent="0.2">
      <c r="B1349" s="63" t="str">
        <f>IFERROR('Dados Status Invest STOCKS'!A1336,"-")</f>
        <v>DCOM</v>
      </c>
      <c r="C1349" s="45">
        <f>IFERROR((Ações!$D1349-Ações!$K1349)/Ações!$D1349,0)</f>
        <v>-0.82370820668693034</v>
      </c>
      <c r="D1349" s="46">
        <f>(Ações!$O1349)/0.06</f>
        <v>20.025133333333333</v>
      </c>
      <c r="E1349" s="47">
        <f>IFERROR((Ações!$F1349-Ações!$K1349)/Ações!$F1349,0)</f>
        <v>-0.28812933138964936</v>
      </c>
      <c r="F1349" s="46">
        <f>IF(OR(Ações!$N1349&lt;0,Ações!$M1349&lt;0),"",(22.5*Ações!$M1349*Ações!$N1349)^0.5)</f>
        <v>28.351190451196224</v>
      </c>
      <c r="G1349" s="47">
        <f>IFERROR((Ações!$H1349-Ações!$K1349)/Ações!$H1349,0)</f>
        <v>3.3274958818680664</v>
      </c>
      <c r="H1349" s="48">
        <f>IFERROR(Ações!$I1349/(Ações!$P1349-Table_1[[#This Row],[CAGR LUCRO 5A]]),0)</f>
        <v>-15.690682971558585</v>
      </c>
      <c r="I1349" s="48">
        <f>IF(Ações!$S1349&lt;0,"",Ações!$O1349*(1+Ações!$S1349))</f>
        <v>1.3792110331999998</v>
      </c>
      <c r="J1349" s="49">
        <f>IFERROR(IF(Ações!$B1349="","",(VLOOKUP(Table_1[[#This Row],[AÇÕES]],'Dados Status Invest STOCKS'!A1335:AD1950,4)/Table_1[[#This Row],[LPA]]))/100,0)</f>
        <v>0.25358333333333333</v>
      </c>
      <c r="K1349" s="64">
        <f>IFERROR(IF(Ações!$B1349="","",VLOOKUP(Table_1[[#This Row],[AÇÕES]],'Dados Status Invest STOCKS'!A1335:AD1950,2)),0)</f>
        <v>36.520000000000003</v>
      </c>
      <c r="L1349" s="65">
        <f>IFERROR(IF(Ações!$B1349="","",VLOOKUP(Table_1[[#This Row],[AÇÕES]],'Dados Status Invest STOCKS'!A1335:AD1950,3)/100),0)</f>
        <v>3.2899999999999999E-2</v>
      </c>
      <c r="M1349" s="66">
        <f>IFERROR(IF(Ações!$B1349="","",VLOOKUP(Table_1[[#This Row],[AÇÕES]],'Dados Status Invest STOCKS'!A1335:AD1950,28)),0)</f>
        <v>1.2</v>
      </c>
      <c r="N1349" s="66">
        <f>IFERROR(IF(Ações!$B1349="","",VLOOKUP(Table_1[[#This Row],[AÇÕES]],'Dados Status Invest STOCKS'!A1335:AD1950,27)),0)</f>
        <v>29.77</v>
      </c>
      <c r="O1349" s="66">
        <f>IFERROR(IF(Ações!$L1349="","",Ações!$K1349*Ações!$L1349),0)</f>
        <v>1.201508</v>
      </c>
      <c r="P1349" s="67">
        <f t="shared" si="20"/>
        <v>0.06</v>
      </c>
      <c r="Q1349" s="67">
        <f>IFERROR(Ações!$O1349/Ações!$M1349,0)</f>
        <v>1.0012566666666667</v>
      </c>
      <c r="R1349" s="67">
        <f>IFERROR(IF(Ações!$B1349="","",VLOOKUP(Table_1[[#This Row],[AÇÕES]],'Dados Status Invest STOCKS'!A1335:AD1950,18)/100),0)</f>
        <v>4.0300000000000002E-2</v>
      </c>
      <c r="S1349" s="65">
        <f>IFERROR(IF(Ações!$B1349="","",VLOOKUP(Table_1[[#This Row],[AÇÕES]],'Dados Status Invest STOCKS'!A1335:AD1950,25)/100),0)</f>
        <v>0.1479</v>
      </c>
      <c r="T1349" s="67">
        <f>(1-Ações!$Q1349)*Ações!$R1349</f>
        <v>-5.0643666666667355E-5</v>
      </c>
      <c r="U1349" s="68">
        <f>IF(Ações!$S1349=0,Ações!$T1349,IF(Ações!$T1349=0,Ações!$S1349,AVERAGE(Ações!$S1349,Ações!$T1349)))</f>
        <v>7.3924678166666674E-2</v>
      </c>
    </row>
    <row r="1350" spans="2:21" ht="15" customHeight="1" x14ac:dyDescent="0.2">
      <c r="B1350" s="63" t="str">
        <f>IFERROR('Dados Status Invest STOCKS'!A1337,"-")</f>
        <v>DCOMP</v>
      </c>
      <c r="C1350" s="45">
        <f>IFERROR((Ações!$D1350-Ações!$K1350)/Ações!$D1350,0)</f>
        <v>-8.1081081081081044E-2</v>
      </c>
      <c r="D1350" s="46">
        <f>(Ações!$O1350)/0.06</f>
        <v>22.903000000000002</v>
      </c>
      <c r="E1350" s="47">
        <f>IFERROR((Ações!$F1350-Ações!$K1350)/Ações!$F1350,0)</f>
        <v>0.12666806557481608</v>
      </c>
      <c r="F1350" s="46">
        <f>IF(OR(Ações!$N1350&lt;0,Ações!$M1350&lt;0),"",(22.5*Ações!$M1350*Ações!$N1350)^0.5)</f>
        <v>28.351190451196224</v>
      </c>
      <c r="G1350" s="47">
        <f>IFERROR((Ações!$H1350-Ações!$K1350)/Ações!$H1350,0)</f>
        <v>2.3797227840262947</v>
      </c>
      <c r="H1350" s="48">
        <f>IFERROR(Ações!$I1350/(Ações!$P1350-Table_1[[#This Row],[CAGR LUCRO 5A]]),0)</f>
        <v>-17.945633924914677</v>
      </c>
      <c r="I1350" s="48">
        <f>IF(Ações!$S1350&lt;0,"",Ações!$O1350*(1+Ações!$S1350))</f>
        <v>1.5774212220000001</v>
      </c>
      <c r="J1350" s="49">
        <f>IFERROR(IF(Ações!$B1350="","",(VLOOKUP(Table_1[[#This Row],[AÇÕES]],'Dados Status Invest STOCKS'!A1336:AD1951,4)/Table_1[[#This Row],[LPA]]))/100,0)</f>
        <v>0.17191666666666666</v>
      </c>
      <c r="K1350" s="64">
        <f>IFERROR(IF(Ações!$B1350="","",VLOOKUP(Table_1[[#This Row],[AÇÕES]],'Dados Status Invest STOCKS'!A1336:AD1951,2)),0)</f>
        <v>24.76</v>
      </c>
      <c r="L1350" s="65">
        <f>IFERROR(IF(Ações!$B1350="","",VLOOKUP(Table_1[[#This Row],[AÇÕES]],'Dados Status Invest STOCKS'!A1336:AD1951,3)/100),0)</f>
        <v>5.5500000000000001E-2</v>
      </c>
      <c r="M1350" s="66">
        <f>IFERROR(IF(Ações!$B1350="","",VLOOKUP(Table_1[[#This Row],[AÇÕES]],'Dados Status Invest STOCKS'!A1336:AD1951,28)),0)</f>
        <v>1.2</v>
      </c>
      <c r="N1350" s="66">
        <f>IFERROR(IF(Ações!$B1350="","",VLOOKUP(Table_1[[#This Row],[AÇÕES]],'Dados Status Invest STOCKS'!A1336:AD1951,27)),0)</f>
        <v>29.77</v>
      </c>
      <c r="O1350" s="66">
        <f>IFERROR(IF(Ações!$L1350="","",Ações!$K1350*Ações!$L1350),0)</f>
        <v>1.3741800000000002</v>
      </c>
      <c r="P1350" s="67">
        <f t="shared" si="20"/>
        <v>0.06</v>
      </c>
      <c r="Q1350" s="67">
        <f>IFERROR(Ações!$O1350/Ações!$M1350,0)</f>
        <v>1.1451500000000001</v>
      </c>
      <c r="R1350" s="67">
        <f>IFERROR(IF(Ações!$B1350="","",VLOOKUP(Table_1[[#This Row],[AÇÕES]],'Dados Status Invest STOCKS'!A1336:AD1951,18)/100),0)</f>
        <v>4.0300000000000002E-2</v>
      </c>
      <c r="S1350" s="65">
        <f>IFERROR(IF(Ações!$B1350="","",VLOOKUP(Table_1[[#This Row],[AÇÕES]],'Dados Status Invest STOCKS'!A1336:AD1951,25)/100),0)</f>
        <v>0.1479</v>
      </c>
      <c r="T1350" s="67">
        <f>(1-Ações!$Q1350)*Ações!$R1350</f>
        <v>-5.8495450000000046E-3</v>
      </c>
      <c r="U1350" s="68">
        <f>IF(Ações!$S1350=0,Ações!$T1350,IF(Ações!$T1350=0,Ações!$S1350,AVERAGE(Ações!$S1350,Ações!$T1350)))</f>
        <v>7.1025227499999996E-2</v>
      </c>
    </row>
    <row r="1351" spans="2:21" ht="15" customHeight="1" x14ac:dyDescent="0.2">
      <c r="B1351" s="63" t="str">
        <f>IFERROR('Dados Status Invest STOCKS'!A1338,"-")</f>
        <v>DCP</v>
      </c>
      <c r="C1351" s="45">
        <f>IFERROR((Ações!$D1351-Ações!$K1351)/Ações!$D1351,0)</f>
        <v>-6.3829787234042534E-2</v>
      </c>
      <c r="D1351" s="46">
        <f>(Ações!$O1351)/0.06</f>
        <v>26.009800000000002</v>
      </c>
      <c r="E1351" s="47">
        <f>IFERROR((Ações!$F1351-Ações!$K1351)/Ações!$F1351,0)</f>
        <v>0</v>
      </c>
      <c r="F1351" s="46">
        <f>IF(OR(Ações!$N1351&lt;0,Ações!$M1351&lt;0),"",(22.5*Ações!$M1351*Ações!$N1351)^0.5)</f>
        <v>0</v>
      </c>
      <c r="G1351" s="47">
        <f>IFERROR((Ações!$H1351-Ações!$K1351)/Ações!$H1351,0)</f>
        <v>-6.3829787234042534E-2</v>
      </c>
      <c r="H1351" s="48">
        <f>IFERROR(Ações!$I1351/(Ações!$P1351-Table_1[[#This Row],[CAGR LUCRO 5A]]),0)</f>
        <v>26.009800000000002</v>
      </c>
      <c r="I1351" s="48">
        <f>IF(Ações!$S1351&lt;0,"",Ações!$O1351*(1+Ações!$S1351))</f>
        <v>1.5605880000000001</v>
      </c>
      <c r="J1351" s="49">
        <f>IFERROR(IF(Ações!$B1351="","",(VLOOKUP(Table_1[[#This Row],[AÇÕES]],'Dados Status Invest STOCKS'!A1337:AD1952,4)/Table_1[[#This Row],[LPA]]))/100,0)</f>
        <v>0.88</v>
      </c>
      <c r="K1351" s="64">
        <f>IFERROR(IF(Ações!$B1351="","",VLOOKUP(Table_1[[#This Row],[AÇÕES]],'Dados Status Invest STOCKS'!A1337:AD1952,2)),0)</f>
        <v>27.67</v>
      </c>
      <c r="L1351" s="65">
        <f>IFERROR(IF(Ações!$B1351="","",VLOOKUP(Table_1[[#This Row],[AÇÕES]],'Dados Status Invest STOCKS'!A1337:AD1952,3)/100),0)</f>
        <v>5.6399999999999999E-2</v>
      </c>
      <c r="M1351" s="66">
        <f>IFERROR(IF(Ações!$B1351="","",VLOOKUP(Table_1[[#This Row],[AÇÕES]],'Dados Status Invest STOCKS'!A1337:AD1952,28)),0)</f>
        <v>0.56000000000000005</v>
      </c>
      <c r="N1351" s="66">
        <f>IFERROR(IF(Ações!$B1351="","",VLOOKUP(Table_1[[#This Row],[AÇÕES]],'Dados Status Invest STOCKS'!A1337:AD1952,27)),0)</f>
        <v>0</v>
      </c>
      <c r="O1351" s="66">
        <f>IFERROR(IF(Ações!$L1351="","",Ações!$K1351*Ações!$L1351),0)</f>
        <v>1.5605880000000001</v>
      </c>
      <c r="P1351" s="67">
        <f t="shared" si="20"/>
        <v>0.06</v>
      </c>
      <c r="Q1351" s="67">
        <f>IFERROR(Ações!$O1351/Ações!$M1351,0)</f>
        <v>2.7867642857142858</v>
      </c>
      <c r="R1351" s="67">
        <f>IFERROR(IF(Ações!$B1351="","",VLOOKUP(Table_1[[#This Row],[AÇÕES]],'Dados Status Invest STOCKS'!A1337:AD1952,18)/100),0)</f>
        <v>0</v>
      </c>
      <c r="S1351" s="65">
        <f>IFERROR(IF(Ações!$B1351="","",VLOOKUP(Table_1[[#This Row],[AÇÕES]],'Dados Status Invest STOCKS'!A1337:AD1952,25)/100),0)</f>
        <v>0</v>
      </c>
      <c r="T1351" s="67">
        <f>(1-Ações!$Q1351)*Ações!$R1351</f>
        <v>0</v>
      </c>
      <c r="U1351" s="68">
        <f>IF(Ações!$S1351=0,Ações!$T1351,IF(Ações!$T1351=0,Ações!$S1351,AVERAGE(Ações!$S1351,Ações!$T1351)))</f>
        <v>0</v>
      </c>
    </row>
    <row r="1352" spans="2:21" ht="15" customHeight="1" x14ac:dyDescent="0.2">
      <c r="B1352" s="63" t="str">
        <f>IFERROR('Dados Status Invest STOCKS'!A1339,"-")</f>
        <v>DCPH</v>
      </c>
      <c r="C1352" s="45">
        <f>IFERROR((Ações!$D1352-Ações!$K1352)/Ações!$D1352,0)</f>
        <v>0</v>
      </c>
      <c r="D1352" s="46">
        <f>(Ações!$O1352)/0.06</f>
        <v>0</v>
      </c>
      <c r="E1352" s="47">
        <f>IFERROR((Ações!$F1352-Ações!$K1352)/Ações!$F1352,0)</f>
        <v>0</v>
      </c>
      <c r="F1352" s="46" t="str">
        <f>IF(OR(Ações!$N1352&lt;0,Ações!$M1352&lt;0),"",(22.5*Ações!$M1352*Ações!$N1352)^0.5)</f>
        <v/>
      </c>
      <c r="G1352" s="47">
        <f>IFERROR((Ações!$H1352-Ações!$K1352)/Ações!$H1352,0)</f>
        <v>0</v>
      </c>
      <c r="H1352" s="48">
        <f>IFERROR(Ações!$I1352/(Ações!$P1352-Table_1[[#This Row],[CAGR LUCRO 5A]]),0)</f>
        <v>0</v>
      </c>
      <c r="I1352" s="48">
        <f>IF(Ações!$S1352&lt;0,"",Ações!$O1352*(1+Ações!$S1352))</f>
        <v>0</v>
      </c>
      <c r="J1352" s="49">
        <f>IFERROR(IF(Ações!$B1352="","",(VLOOKUP(Table_1[[#This Row],[AÇÕES]],'Dados Status Invest STOCKS'!A1338:AD1953,4)/Table_1[[#This Row],[LPA]]))/100,0)</f>
        <v>3.8592750533049036E-3</v>
      </c>
      <c r="K1352" s="64">
        <f>IFERROR(IF(Ações!$B1352="","",VLOOKUP(Table_1[[#This Row],[AÇÕES]],'Dados Status Invest STOCKS'!A1338:AD1953,2)),0)</f>
        <v>8.4700000000000006</v>
      </c>
      <c r="L1352" s="65">
        <f>IFERROR(IF(Ações!$B1352="","",VLOOKUP(Table_1[[#This Row],[AÇÕES]],'Dados Status Invest STOCKS'!A1338:AD1953,3)/100),0)</f>
        <v>0</v>
      </c>
      <c r="M1352" s="66">
        <f>IFERROR(IF(Ações!$B1352="","",VLOOKUP(Table_1[[#This Row],[AÇÕES]],'Dados Status Invest STOCKS'!A1338:AD1953,28)),0)</f>
        <v>-4.6900000000000004</v>
      </c>
      <c r="N1352" s="66">
        <f>IFERROR(IF(Ações!$B1352="","",VLOOKUP(Table_1[[#This Row],[AÇÕES]],'Dados Status Invest STOCKS'!A1338:AD1953,27)),0)</f>
        <v>6.51</v>
      </c>
      <c r="O1352" s="66">
        <f>IFERROR(IF(Ações!$L1352="","",Ações!$K1352*Ações!$L1352),0)</f>
        <v>0</v>
      </c>
      <c r="P1352" s="67">
        <f t="shared" si="20"/>
        <v>0.06</v>
      </c>
      <c r="Q1352" s="67">
        <f>IFERROR(Ações!$O1352/Ações!$M1352,0)</f>
        <v>0</v>
      </c>
      <c r="R1352" s="67">
        <f>IFERROR(IF(Ações!$B1352="","",VLOOKUP(Table_1[[#This Row],[AÇÕES]],'Dados Status Invest STOCKS'!A1338:AD1953,18)/100),0)</f>
        <v>-0.72099999999999997</v>
      </c>
      <c r="S1352" s="65">
        <f>IFERROR(IF(Ações!$B1352="","",VLOOKUP(Table_1[[#This Row],[AÇÕES]],'Dados Status Invest STOCKS'!A1338:AD1953,25)/100),0)</f>
        <v>0</v>
      </c>
      <c r="T1352" s="67">
        <f>(1-Ações!$Q1352)*Ações!$R1352</f>
        <v>-0.72099999999999997</v>
      </c>
      <c r="U1352" s="68">
        <f>IF(Ações!$S1352=0,Ações!$T1352,IF(Ações!$T1352=0,Ações!$S1352,AVERAGE(Ações!$S1352,Ações!$T1352)))</f>
        <v>-0.72099999999999997</v>
      </c>
    </row>
    <row r="1353" spans="2:21" ht="15" customHeight="1" x14ac:dyDescent="0.2">
      <c r="B1353" s="63" t="str">
        <f>IFERROR('Dados Status Invest STOCKS'!A1340,"-")</f>
        <v>DCRB</v>
      </c>
      <c r="C1353" s="45">
        <f>IFERROR((Ações!$D1353-Ações!$K1353)/Ações!$D1353,0)</f>
        <v>0</v>
      </c>
      <c r="D1353" s="46">
        <f>(Ações!$O1353)/0.06</f>
        <v>0</v>
      </c>
      <c r="E1353" s="47">
        <f>IFERROR((Ações!$F1353-Ações!$K1353)/Ações!$F1353,0)</f>
        <v>0</v>
      </c>
      <c r="F1353" s="46" t="str">
        <f>IF(OR(Ações!$N1353&lt;0,Ações!$M1353&lt;0),"",(22.5*Ações!$M1353*Ações!$N1353)^0.5)</f>
        <v/>
      </c>
      <c r="G1353" s="47">
        <f>IFERROR((Ações!$H1353-Ações!$K1353)/Ações!$H1353,0)</f>
        <v>0</v>
      </c>
      <c r="H1353" s="48">
        <f>IFERROR(Ações!$I1353/(Ações!$P1353-Table_1[[#This Row],[CAGR LUCRO 5A]]),0)</f>
        <v>0</v>
      </c>
      <c r="I1353" s="48">
        <f>IF(Ações!$S1353&lt;0,"",Ações!$O1353*(1+Ações!$S1353))</f>
        <v>0</v>
      </c>
      <c r="J1353" s="49">
        <f>IFERROR(IF(Ações!$B1353="","",(VLOOKUP(Table_1[[#This Row],[AÇÕES]],'Dados Status Invest STOCKS'!A1339:AD1954,4)/Table_1[[#This Row],[LPA]]))/100,0)</f>
        <v>0.15827160493827161</v>
      </c>
      <c r="K1353" s="64">
        <f>IFERROR(IF(Ações!$B1353="","",VLOOKUP(Table_1[[#This Row],[AÇÕES]],'Dados Status Invest STOCKS'!A1339:AD1954,2)),0)</f>
        <v>10.33</v>
      </c>
      <c r="L1353" s="65">
        <f>IFERROR(IF(Ações!$B1353="","",VLOOKUP(Table_1[[#This Row],[AÇÕES]],'Dados Status Invest STOCKS'!A1339:AD1954,3)/100),0)</f>
        <v>0</v>
      </c>
      <c r="M1353" s="66">
        <f>IFERROR(IF(Ações!$B1353="","",VLOOKUP(Table_1[[#This Row],[AÇÕES]],'Dados Status Invest STOCKS'!A1339:AD1954,28)),0)</f>
        <v>-0.81</v>
      </c>
      <c r="N1353" s="66">
        <f>IFERROR(IF(Ações!$B1353="","",VLOOKUP(Table_1[[#This Row],[AÇÕES]],'Dados Status Invest STOCKS'!A1339:AD1954,27)),0)</f>
        <v>0.18</v>
      </c>
      <c r="O1353" s="66">
        <f>IFERROR(IF(Ações!$L1353="","",Ações!$K1353*Ações!$L1353),0)</f>
        <v>0</v>
      </c>
      <c r="P1353" s="67">
        <f t="shared" si="20"/>
        <v>0.06</v>
      </c>
      <c r="Q1353" s="67">
        <f>IFERROR(Ações!$O1353/Ações!$M1353,0)</f>
        <v>0</v>
      </c>
      <c r="R1353" s="67">
        <f>IFERROR(IF(Ações!$B1353="","",VLOOKUP(Table_1[[#This Row],[AÇÕES]],'Dados Status Invest STOCKS'!A1339:AD1954,18)/100),0)</f>
        <v>-4.5460000000000003</v>
      </c>
      <c r="S1353" s="65">
        <f>IFERROR(IF(Ações!$B1353="","",VLOOKUP(Table_1[[#This Row],[AÇÕES]],'Dados Status Invest STOCKS'!A1339:AD1954,25)/100),0)</f>
        <v>0</v>
      </c>
      <c r="T1353" s="67">
        <f>(1-Ações!$Q1353)*Ações!$R1353</f>
        <v>-4.5460000000000003</v>
      </c>
      <c r="U1353" s="68">
        <f>IF(Ações!$S1353=0,Ações!$T1353,IF(Ações!$T1353=0,Ações!$S1353,AVERAGE(Ações!$S1353,Ações!$T1353)))</f>
        <v>-4.5460000000000003</v>
      </c>
    </row>
    <row r="1354" spans="2:21" ht="15" customHeight="1" x14ac:dyDescent="0.2">
      <c r="B1354" s="63" t="str">
        <f>IFERROR('Dados Status Invest STOCKS'!A1341,"-")</f>
        <v>DCRBU</v>
      </c>
      <c r="C1354" s="45">
        <f>IFERROR((Ações!$D1354-Ações!$K1354)/Ações!$D1354,0)</f>
        <v>0</v>
      </c>
      <c r="D1354" s="46">
        <f>(Ações!$O1354)/0.06</f>
        <v>0</v>
      </c>
      <c r="E1354" s="47">
        <f>IFERROR((Ações!$F1354-Ações!$K1354)/Ações!$F1354,0)</f>
        <v>0</v>
      </c>
      <c r="F1354" s="46" t="str">
        <f>IF(OR(Ações!$N1354&lt;0,Ações!$M1354&lt;0),"",(22.5*Ações!$M1354*Ações!$N1354)^0.5)</f>
        <v/>
      </c>
      <c r="G1354" s="47">
        <f>IFERROR((Ações!$H1354-Ações!$K1354)/Ações!$H1354,0)</f>
        <v>0</v>
      </c>
      <c r="H1354" s="48">
        <f>IFERROR(Ações!$I1354/(Ações!$P1354-Table_1[[#This Row],[CAGR LUCRO 5A]]),0)</f>
        <v>0</v>
      </c>
      <c r="I1354" s="48">
        <f>IF(Ações!$S1354&lt;0,"",Ações!$O1354*(1+Ações!$S1354))</f>
        <v>0</v>
      </c>
      <c r="J1354" s="49">
        <f>IFERROR(IF(Ações!$B1354="","",(VLOOKUP(Table_1[[#This Row],[AÇÕES]],'Dados Status Invest STOCKS'!A1340:AD1955,4)/Table_1[[#This Row],[LPA]]))/100,0)</f>
        <v>0.17086419753086418</v>
      </c>
      <c r="K1354" s="64">
        <f>IFERROR(IF(Ações!$B1354="","",VLOOKUP(Table_1[[#This Row],[AÇÕES]],'Dados Status Invest STOCKS'!A1340:AD1955,2)),0)</f>
        <v>11.15</v>
      </c>
      <c r="L1354" s="65">
        <f>IFERROR(IF(Ações!$B1354="","",VLOOKUP(Table_1[[#This Row],[AÇÕES]],'Dados Status Invest STOCKS'!A1340:AD1955,3)/100),0)</f>
        <v>0</v>
      </c>
      <c r="M1354" s="66">
        <f>IFERROR(IF(Ações!$B1354="","",VLOOKUP(Table_1[[#This Row],[AÇÕES]],'Dados Status Invest STOCKS'!A1340:AD1955,28)),0)</f>
        <v>-0.81</v>
      </c>
      <c r="N1354" s="66">
        <f>IFERROR(IF(Ações!$B1354="","",VLOOKUP(Table_1[[#This Row],[AÇÕES]],'Dados Status Invest STOCKS'!A1340:AD1955,27)),0)</f>
        <v>0.18</v>
      </c>
      <c r="O1354" s="66">
        <f>IFERROR(IF(Ações!$L1354="","",Ações!$K1354*Ações!$L1354),0)</f>
        <v>0</v>
      </c>
      <c r="P1354" s="67">
        <f t="shared" si="20"/>
        <v>0.06</v>
      </c>
      <c r="Q1354" s="67">
        <f>IFERROR(Ações!$O1354/Ações!$M1354,0)</f>
        <v>0</v>
      </c>
      <c r="R1354" s="67">
        <f>IFERROR(IF(Ações!$B1354="","",VLOOKUP(Table_1[[#This Row],[AÇÕES]],'Dados Status Invest STOCKS'!A1340:AD1955,18)/100),0)</f>
        <v>-4.5460000000000003</v>
      </c>
      <c r="S1354" s="65">
        <f>IFERROR(IF(Ações!$B1354="","",VLOOKUP(Table_1[[#This Row],[AÇÕES]],'Dados Status Invest STOCKS'!A1340:AD1955,25)/100),0)</f>
        <v>0</v>
      </c>
      <c r="T1354" s="67">
        <f>(1-Ações!$Q1354)*Ações!$R1354</f>
        <v>-4.5460000000000003</v>
      </c>
      <c r="U1354" s="68">
        <f>IF(Ações!$S1354=0,Ações!$T1354,IF(Ações!$T1354=0,Ações!$S1354,AVERAGE(Ações!$S1354,Ações!$T1354)))</f>
        <v>-4.5460000000000003</v>
      </c>
    </row>
    <row r="1355" spans="2:21" ht="15" customHeight="1" x14ac:dyDescent="0.2">
      <c r="B1355" s="63" t="str">
        <f>IFERROR('Dados Status Invest STOCKS'!A1342,"-")</f>
        <v>DCRBW</v>
      </c>
      <c r="C1355" s="45">
        <f>IFERROR((Ações!$D1355-Ações!$K1355)/Ações!$D1355,0)</f>
        <v>0</v>
      </c>
      <c r="D1355" s="46">
        <f>(Ações!$O1355)/0.06</f>
        <v>0</v>
      </c>
      <c r="E1355" s="47">
        <f>IFERROR((Ações!$F1355-Ações!$K1355)/Ações!$F1355,0)</f>
        <v>0</v>
      </c>
      <c r="F1355" s="46" t="str">
        <f>IF(OR(Ações!$N1355&lt;0,Ações!$M1355&lt;0),"",(22.5*Ações!$M1355*Ações!$N1355)^0.5)</f>
        <v/>
      </c>
      <c r="G1355" s="47">
        <f>IFERROR((Ações!$H1355-Ações!$K1355)/Ações!$H1355,0)</f>
        <v>0</v>
      </c>
      <c r="H1355" s="48">
        <f>IFERROR(Ações!$I1355/(Ações!$P1355-Table_1[[#This Row],[CAGR LUCRO 5A]]),0)</f>
        <v>0</v>
      </c>
      <c r="I1355" s="48">
        <f>IF(Ações!$S1355&lt;0,"",Ações!$O1355*(1+Ações!$S1355))</f>
        <v>0</v>
      </c>
      <c r="J1355" s="49">
        <f>IFERROR(IF(Ações!$B1355="","",(VLOOKUP(Table_1[[#This Row],[AÇÕES]],'Dados Status Invest STOCKS'!A1341:AD1956,4)/Table_1[[#This Row],[LPA]]))/100,0)</f>
        <v>3.7037037037037035E-2</v>
      </c>
      <c r="K1355" s="64">
        <f>IFERROR(IF(Ações!$B1355="","",VLOOKUP(Table_1[[#This Row],[AÇÕES]],'Dados Status Invest STOCKS'!A1341:AD1956,2)),0)</f>
        <v>2.42</v>
      </c>
      <c r="L1355" s="65">
        <f>IFERROR(IF(Ações!$B1355="","",VLOOKUP(Table_1[[#This Row],[AÇÕES]],'Dados Status Invest STOCKS'!A1341:AD1956,3)/100),0)</f>
        <v>0</v>
      </c>
      <c r="M1355" s="66">
        <f>IFERROR(IF(Ações!$B1355="","",VLOOKUP(Table_1[[#This Row],[AÇÕES]],'Dados Status Invest STOCKS'!A1341:AD1956,28)),0)</f>
        <v>-0.81</v>
      </c>
      <c r="N1355" s="66">
        <f>IFERROR(IF(Ações!$B1355="","",VLOOKUP(Table_1[[#This Row],[AÇÕES]],'Dados Status Invest STOCKS'!A1341:AD1956,27)),0)</f>
        <v>0.18</v>
      </c>
      <c r="O1355" s="66">
        <f>IFERROR(IF(Ações!$L1355="","",Ações!$K1355*Ações!$L1355),0)</f>
        <v>0</v>
      </c>
      <c r="P1355" s="67">
        <f t="shared" si="20"/>
        <v>0.06</v>
      </c>
      <c r="Q1355" s="67">
        <f>IFERROR(Ações!$O1355/Ações!$M1355,0)</f>
        <v>0</v>
      </c>
      <c r="R1355" s="67">
        <f>IFERROR(IF(Ações!$B1355="","",VLOOKUP(Table_1[[#This Row],[AÇÕES]],'Dados Status Invest STOCKS'!A1341:AD1956,18)/100),0)</f>
        <v>-4.5460000000000003</v>
      </c>
      <c r="S1355" s="65">
        <f>IFERROR(IF(Ações!$B1355="","",VLOOKUP(Table_1[[#This Row],[AÇÕES]],'Dados Status Invest STOCKS'!A1341:AD1956,25)/100),0)</f>
        <v>0</v>
      </c>
      <c r="T1355" s="67">
        <f>(1-Ações!$Q1355)*Ações!$R1355</f>
        <v>-4.5460000000000003</v>
      </c>
      <c r="U1355" s="68">
        <f>IF(Ações!$S1355=0,Ações!$T1355,IF(Ações!$T1355=0,Ações!$S1355,AVERAGE(Ações!$S1355,Ações!$T1355)))</f>
        <v>-4.5460000000000003</v>
      </c>
    </row>
    <row r="1356" spans="2:21" ht="15" customHeight="1" x14ac:dyDescent="0.2">
      <c r="B1356" s="63" t="str">
        <f>IFERROR('Dados Status Invest STOCKS'!A1343,"-")</f>
        <v>DCT</v>
      </c>
      <c r="C1356" s="45">
        <f>IFERROR((Ações!$D1356-Ações!$K1356)/Ações!$D1356,0)</f>
        <v>0</v>
      </c>
      <c r="D1356" s="46">
        <f>(Ações!$O1356)/0.06</f>
        <v>0</v>
      </c>
      <c r="E1356" s="47">
        <f>IFERROR((Ações!$F1356-Ações!$K1356)/Ações!$F1356,0)</f>
        <v>0</v>
      </c>
      <c r="F1356" s="46" t="str">
        <f>IF(OR(Ações!$N1356&lt;0,Ações!$M1356&lt;0),"",(22.5*Ações!$M1356*Ações!$N1356)^0.5)</f>
        <v/>
      </c>
      <c r="G1356" s="47">
        <f>IFERROR((Ações!$H1356-Ações!$K1356)/Ações!$H1356,0)</f>
        <v>0</v>
      </c>
      <c r="H1356" s="48">
        <f>IFERROR(Ações!$I1356/(Ações!$P1356-Table_1[[#This Row],[CAGR LUCRO 5A]]),0)</f>
        <v>0</v>
      </c>
      <c r="I1356" s="48">
        <f>IF(Ações!$S1356&lt;0,"",Ações!$O1356*(1+Ações!$S1356))</f>
        <v>0</v>
      </c>
      <c r="J1356" s="49">
        <f>IFERROR(IF(Ações!$B1356="","",(VLOOKUP(Table_1[[#This Row],[AÇÕES]],'Dados Status Invest STOCKS'!A1342:AD1957,4)/Table_1[[#This Row],[LPA]]))/100,0)</f>
        <v>31.348888888888887</v>
      </c>
      <c r="K1356" s="64">
        <f>IFERROR(IF(Ações!$B1356="","",VLOOKUP(Table_1[[#This Row],[AÇÕES]],'Dados Status Invest STOCKS'!A1342:AD1957,2)),0)</f>
        <v>24.75</v>
      </c>
      <c r="L1356" s="65">
        <f>IFERROR(IF(Ações!$B1356="","",VLOOKUP(Table_1[[#This Row],[AÇÕES]],'Dados Status Invest STOCKS'!A1342:AD1957,3)/100),0)</f>
        <v>0</v>
      </c>
      <c r="M1356" s="66">
        <f>IFERROR(IF(Ações!$B1356="","",VLOOKUP(Table_1[[#This Row],[AÇÕES]],'Dados Status Invest STOCKS'!A1342:AD1957,28)),0)</f>
        <v>-0.09</v>
      </c>
      <c r="N1356" s="66">
        <f>IFERROR(IF(Ações!$B1356="","",VLOOKUP(Table_1[[#This Row],[AÇÕES]],'Dados Status Invest STOCKS'!A1342:AD1957,27)),0)</f>
        <v>5.56</v>
      </c>
      <c r="O1356" s="66">
        <f>IFERROR(IF(Ações!$L1356="","",Ações!$K1356*Ações!$L1356),0)</f>
        <v>0</v>
      </c>
      <c r="P1356" s="67">
        <f t="shared" si="20"/>
        <v>0.06</v>
      </c>
      <c r="Q1356" s="67">
        <f>IFERROR(Ações!$O1356/Ações!$M1356,0)</f>
        <v>0</v>
      </c>
      <c r="R1356" s="67">
        <f>IFERROR(IF(Ações!$B1356="","",VLOOKUP(Table_1[[#This Row],[AÇÕES]],'Dados Status Invest STOCKS'!A1342:AD1957,18)/100),0)</f>
        <v>-1.5800000000000002E-2</v>
      </c>
      <c r="S1356" s="65">
        <f>IFERROR(IF(Ações!$B1356="","",VLOOKUP(Table_1[[#This Row],[AÇÕES]],'Dados Status Invest STOCKS'!A1342:AD1957,25)/100),0)</f>
        <v>0</v>
      </c>
      <c r="T1356" s="67">
        <f>(1-Ações!$Q1356)*Ações!$R1356</f>
        <v>-1.5800000000000002E-2</v>
      </c>
      <c r="U1356" s="68">
        <f>IF(Ações!$S1356=0,Ações!$T1356,IF(Ações!$T1356=0,Ações!$S1356,AVERAGE(Ações!$S1356,Ações!$T1356)))</f>
        <v>-1.5800000000000002E-2</v>
      </c>
    </row>
    <row r="1357" spans="2:21" ht="15" customHeight="1" x14ac:dyDescent="0.2">
      <c r="B1357" s="63" t="str">
        <f>IFERROR('Dados Status Invest STOCKS'!A1344,"-")</f>
        <v>DCTH</v>
      </c>
      <c r="C1357" s="45">
        <f>IFERROR((Ações!$D1357-Ações!$K1357)/Ações!$D1357,0)</f>
        <v>0</v>
      </c>
      <c r="D1357" s="46">
        <f>(Ações!$O1357)/0.06</f>
        <v>0</v>
      </c>
      <c r="E1357" s="47">
        <f>IFERROR((Ações!$F1357-Ações!$K1357)/Ações!$F1357,0)</f>
        <v>0</v>
      </c>
      <c r="F1357" s="46" t="str">
        <f>IF(OR(Ações!$N1357&lt;0,Ações!$M1357&lt;0),"",(22.5*Ações!$M1357*Ações!$N1357)^0.5)</f>
        <v/>
      </c>
      <c r="G1357" s="47">
        <f>IFERROR((Ações!$H1357-Ações!$K1357)/Ações!$H1357,0)</f>
        <v>0</v>
      </c>
      <c r="H1357" s="48">
        <f>IFERROR(Ações!$I1357/(Ações!$P1357-Table_1[[#This Row],[CAGR LUCRO 5A]]),0)</f>
        <v>0</v>
      </c>
      <c r="I1357" s="48">
        <f>IF(Ações!$S1357&lt;0,"",Ações!$O1357*(1+Ações!$S1357))</f>
        <v>0</v>
      </c>
      <c r="J1357" s="49">
        <f>IFERROR(IF(Ações!$B1357="","",(VLOOKUP(Table_1[[#This Row],[AÇÕES]],'Dados Status Invest STOCKS'!A1343:AD1958,4)/Table_1[[#This Row],[LPA]]))/100,0)</f>
        <v>4.596774193548387E-3</v>
      </c>
      <c r="K1357" s="64">
        <f>IFERROR(IF(Ações!$B1357="","",VLOOKUP(Table_1[[#This Row],[AÇÕES]],'Dados Status Invest STOCKS'!A1343:AD1958,2)),0)</f>
        <v>6.34</v>
      </c>
      <c r="L1357" s="65">
        <f>IFERROR(IF(Ações!$B1357="","",VLOOKUP(Table_1[[#This Row],[AÇÕES]],'Dados Status Invest STOCKS'!A1343:AD1958,3)/100),0)</f>
        <v>0</v>
      </c>
      <c r="M1357" s="66">
        <f>IFERROR(IF(Ações!$B1357="","",VLOOKUP(Table_1[[#This Row],[AÇÕES]],'Dados Status Invest STOCKS'!A1343:AD1958,28)),0)</f>
        <v>-3.72</v>
      </c>
      <c r="N1357" s="66">
        <f>IFERROR(IF(Ações!$B1357="","",VLOOKUP(Table_1[[#This Row],[AÇÕES]],'Dados Status Invest STOCKS'!A1343:AD1958,27)),0)</f>
        <v>1.59</v>
      </c>
      <c r="O1357" s="66">
        <f>IFERROR(IF(Ações!$L1357="","",Ações!$K1357*Ações!$L1357),0)</f>
        <v>0</v>
      </c>
      <c r="P1357" s="67">
        <f t="shared" si="20"/>
        <v>0.06</v>
      </c>
      <c r="Q1357" s="67">
        <f>IFERROR(Ações!$O1357/Ações!$M1357,0)</f>
        <v>0</v>
      </c>
      <c r="R1357" s="67">
        <f>IFERROR(IF(Ações!$B1357="","",VLOOKUP(Table_1[[#This Row],[AÇÕES]],'Dados Status Invest STOCKS'!A1343:AD1958,18)/100),0)</f>
        <v>-2.3308</v>
      </c>
      <c r="S1357" s="65">
        <f>IFERROR(IF(Ações!$B1357="","",VLOOKUP(Table_1[[#This Row],[AÇÕES]],'Dados Status Invest STOCKS'!A1343:AD1958,25)/100),0)</f>
        <v>0</v>
      </c>
      <c r="T1357" s="67">
        <f>(1-Ações!$Q1357)*Ações!$R1357</f>
        <v>-2.3308</v>
      </c>
      <c r="U1357" s="68">
        <f>IF(Ações!$S1357=0,Ações!$T1357,IF(Ações!$T1357=0,Ações!$S1357,AVERAGE(Ações!$S1357,Ações!$T1357)))</f>
        <v>-2.3308</v>
      </c>
    </row>
    <row r="1358" spans="2:21" ht="15" customHeight="1" x14ac:dyDescent="0.2">
      <c r="B1358" s="63" t="str">
        <f>IFERROR('Dados Status Invest STOCKS'!A1345,"-")</f>
        <v>DCUE</v>
      </c>
      <c r="C1358" s="45">
        <f>IFERROR((Ações!$D1358-Ações!$K1358)/Ações!$D1358,0)</f>
        <v>-2.3333333333333326</v>
      </c>
      <c r="D1358" s="46">
        <f>(Ações!$O1358)/0.06</f>
        <v>30.141000000000005</v>
      </c>
      <c r="E1358" s="47">
        <f>IFERROR((Ações!$F1358-Ações!$K1358)/Ações!$F1358,0)</f>
        <v>-1.038466828428976</v>
      </c>
      <c r="F1358" s="46">
        <f>IF(OR(Ações!$N1358&lt;0,Ações!$M1358&lt;0),"",(22.5*Ações!$M1358*Ações!$N1358)^0.5)</f>
        <v>49.287041907584594</v>
      </c>
      <c r="G1358" s="47">
        <f>IFERROR((Ações!$H1358-Ações!$K1358)/Ações!$H1358,0)</f>
        <v>-2.3333333333333326</v>
      </c>
      <c r="H1358" s="48">
        <f>IFERROR(Ações!$I1358/(Ações!$P1358-Table_1[[#This Row],[CAGR LUCRO 5A]]),0)</f>
        <v>30.141000000000005</v>
      </c>
      <c r="I1358" s="48">
        <f>IF(Ações!$S1358&lt;0,"",Ações!$O1358*(1+Ações!$S1358))</f>
        <v>1.8084600000000002</v>
      </c>
      <c r="J1358" s="49">
        <f>IFERROR(IF(Ações!$B1358="","",(VLOOKUP(Table_1[[#This Row],[AÇÕES]],'Dados Status Invest STOCKS'!A1344:AD1959,4)/Table_1[[#This Row],[LPA]]))/100,0)</f>
        <v>9.523076923076923E-2</v>
      </c>
      <c r="K1358" s="64">
        <f>IFERROR(IF(Ações!$B1358="","",VLOOKUP(Table_1[[#This Row],[AÇÕES]],'Dados Status Invest STOCKS'!A1344:AD1959,2)),0)</f>
        <v>100.47</v>
      </c>
      <c r="L1358" s="65">
        <f>IFERROR(IF(Ações!$B1358="","",VLOOKUP(Table_1[[#This Row],[AÇÕES]],'Dados Status Invest STOCKS'!A1344:AD1959,3)/100),0)</f>
        <v>1.8000000000000002E-2</v>
      </c>
      <c r="M1358" s="66">
        <f>IFERROR(IF(Ações!$B1358="","",VLOOKUP(Table_1[[#This Row],[AÇÕES]],'Dados Status Invest STOCKS'!A1344:AD1959,28)),0)</f>
        <v>3.25</v>
      </c>
      <c r="N1358" s="66">
        <f>IFERROR(IF(Ações!$B1358="","",VLOOKUP(Table_1[[#This Row],[AÇÕES]],'Dados Status Invest STOCKS'!A1344:AD1959,27)),0)</f>
        <v>33.22</v>
      </c>
      <c r="O1358" s="66">
        <f>IFERROR(IF(Ações!$L1358="","",Ações!$K1358*Ações!$L1358),0)</f>
        <v>1.8084600000000002</v>
      </c>
      <c r="P1358" s="67">
        <f t="shared" si="20"/>
        <v>0.06</v>
      </c>
      <c r="Q1358" s="67">
        <f>IFERROR(Ações!$O1358/Ações!$M1358,0)</f>
        <v>0.55644923076923081</v>
      </c>
      <c r="R1358" s="67">
        <f>IFERROR(IF(Ações!$B1358="","",VLOOKUP(Table_1[[#This Row],[AÇÕES]],'Dados Status Invest STOCKS'!A1344:AD1959,18)/100),0)</f>
        <v>9.7699999999999995E-2</v>
      </c>
      <c r="S1358" s="65">
        <f>IFERROR(IF(Ações!$B1358="","",VLOOKUP(Table_1[[#This Row],[AÇÕES]],'Dados Status Invest STOCKS'!A1344:AD1959,25)/100),0)</f>
        <v>0</v>
      </c>
      <c r="T1358" s="67">
        <f>(1-Ações!$Q1358)*Ações!$R1358</f>
        <v>4.3334910153846148E-2</v>
      </c>
      <c r="U1358" s="68">
        <f>IF(Ações!$S1358=0,Ações!$T1358,IF(Ações!$T1358=0,Ações!$S1358,AVERAGE(Ações!$S1358,Ações!$T1358)))</f>
        <v>4.3334910153846148E-2</v>
      </c>
    </row>
    <row r="1359" spans="2:21" ht="15" customHeight="1" x14ac:dyDescent="0.2">
      <c r="B1359" s="63" t="str">
        <f>IFERROR('Dados Status Invest STOCKS'!A1346,"-")</f>
        <v>DD</v>
      </c>
      <c r="C1359" s="45">
        <f>IFERROR((Ações!$D1359-Ações!$K1359)/Ações!$D1359,0)</f>
        <v>-2.8461538461538454</v>
      </c>
      <c r="D1359" s="46">
        <f>(Ações!$O1359)/0.06</f>
        <v>20.059000000000005</v>
      </c>
      <c r="E1359" s="47">
        <f>IFERROR((Ações!$F1359-Ações!$K1359)/Ações!$F1359,0)</f>
        <v>0.35884807961537363</v>
      </c>
      <c r="F1359" s="46">
        <f>IF(OR(Ações!$N1359&lt;0,Ações!$M1359&lt;0),"",(22.5*Ações!$M1359*Ações!$N1359)^0.5)</f>
        <v>120.33029543718406</v>
      </c>
      <c r="G1359" s="47">
        <f>IFERROR((Ações!$H1359-Ações!$K1359)/Ações!$H1359,0)</f>
        <v>-2.8461538461538454</v>
      </c>
      <c r="H1359" s="48">
        <f>IFERROR(Ações!$I1359/(Ações!$P1359-Table_1[[#This Row],[CAGR LUCRO 5A]]),0)</f>
        <v>20.059000000000005</v>
      </c>
      <c r="I1359" s="48">
        <f>IF(Ações!$S1359&lt;0,"",Ações!$O1359*(1+Ações!$S1359))</f>
        <v>1.2035400000000003</v>
      </c>
      <c r="J1359" s="49">
        <f>IFERROR(IF(Ações!$B1359="","",(VLOOKUP(Table_1[[#This Row],[AÇÕES]],'Dados Status Invest STOCKS'!A1345:AD1960,4)/Table_1[[#This Row],[LPA]]))/100,0)</f>
        <v>4.920127795527157E-3</v>
      </c>
      <c r="K1359" s="64">
        <f>IFERROR(IF(Ações!$B1359="","",VLOOKUP(Table_1[[#This Row],[AÇÕES]],'Dados Status Invest STOCKS'!A1345:AD1960,2)),0)</f>
        <v>77.150000000000006</v>
      </c>
      <c r="L1359" s="65">
        <f>IFERROR(IF(Ações!$B1359="","",VLOOKUP(Table_1[[#This Row],[AÇÕES]],'Dados Status Invest STOCKS'!A1345:AD1960,3)/100),0)</f>
        <v>1.5600000000000001E-2</v>
      </c>
      <c r="M1359" s="66">
        <f>IFERROR(IF(Ações!$B1359="","",VLOOKUP(Table_1[[#This Row],[AÇÕES]],'Dados Status Invest STOCKS'!A1345:AD1960,28)),0)</f>
        <v>12.52</v>
      </c>
      <c r="N1359" s="66">
        <f>IFERROR(IF(Ações!$B1359="","",VLOOKUP(Table_1[[#This Row],[AÇÕES]],'Dados Status Invest STOCKS'!A1345:AD1960,27)),0)</f>
        <v>51.4</v>
      </c>
      <c r="O1359" s="66">
        <f>IFERROR(IF(Ações!$L1359="","",Ações!$K1359*Ações!$L1359),0)</f>
        <v>1.2035400000000003</v>
      </c>
      <c r="P1359" s="67">
        <f t="shared" ref="P1359:P1422" si="21">$U$6</f>
        <v>0.06</v>
      </c>
      <c r="Q1359" s="67">
        <f>IFERROR(Ações!$O1359/Ações!$M1359,0)</f>
        <v>9.6129392971246036E-2</v>
      </c>
      <c r="R1359" s="67">
        <f>IFERROR(IF(Ações!$B1359="","",VLOOKUP(Table_1[[#This Row],[AÇÕES]],'Dados Status Invest STOCKS'!A1345:AD1960,18)/100),0)</f>
        <v>0.24350000000000002</v>
      </c>
      <c r="S1359" s="65">
        <f>IFERROR(IF(Ações!$B1359="","",VLOOKUP(Table_1[[#This Row],[AÇÕES]],'Dados Status Invest STOCKS'!A1345:AD1960,25)/100),0)</f>
        <v>0</v>
      </c>
      <c r="T1359" s="67">
        <f>(1-Ações!$Q1359)*Ações!$R1359</f>
        <v>0.22009249281150162</v>
      </c>
      <c r="U1359" s="68">
        <f>IF(Ações!$S1359=0,Ações!$T1359,IF(Ações!$T1359=0,Ações!$S1359,AVERAGE(Ações!$S1359,Ações!$T1359)))</f>
        <v>0.22009249281150162</v>
      </c>
    </row>
    <row r="1360" spans="2:21" ht="15" customHeight="1" x14ac:dyDescent="0.2">
      <c r="B1360" s="63" t="str">
        <f>IFERROR('Dados Status Invest STOCKS'!A1347,"-")</f>
        <v>DDD</v>
      </c>
      <c r="C1360" s="45">
        <f>IFERROR((Ações!$D1360-Ações!$K1360)/Ações!$D1360,0)</f>
        <v>0</v>
      </c>
      <c r="D1360" s="46">
        <f>(Ações!$O1360)/0.06</f>
        <v>0</v>
      </c>
      <c r="E1360" s="47">
        <f>IFERROR((Ações!$F1360-Ações!$K1360)/Ações!$F1360,0)</f>
        <v>5.5545425992822174E-2</v>
      </c>
      <c r="F1360" s="46">
        <f>IF(OR(Ações!$N1360&lt;0,Ações!$M1360&lt;0),"",(22.5*Ações!$M1360*Ações!$N1360)^0.5)</f>
        <v>17.84098511854096</v>
      </c>
      <c r="G1360" s="47">
        <f>IFERROR((Ações!$H1360-Ações!$K1360)/Ações!$H1360,0)</f>
        <v>0</v>
      </c>
      <c r="H1360" s="48">
        <f>IFERROR(Ações!$I1360/(Ações!$P1360-Table_1[[#This Row],[CAGR LUCRO 5A]]),0)</f>
        <v>0</v>
      </c>
      <c r="I1360" s="48">
        <f>IF(Ações!$S1360&lt;0,"",Ações!$O1360*(1+Ações!$S1360))</f>
        <v>0</v>
      </c>
      <c r="J1360" s="49">
        <f>IFERROR(IF(Ações!$B1360="","",(VLOOKUP(Table_1[[#This Row],[AÇÕES]],'Dados Status Invest STOCKS'!A1346:AD1961,4)/Table_1[[#This Row],[LPA]]))/100,0)</f>
        <v>2.896265560165975E-2</v>
      </c>
      <c r="K1360" s="64">
        <f>IFERROR(IF(Ações!$B1360="","",VLOOKUP(Table_1[[#This Row],[AÇÕES]],'Dados Status Invest STOCKS'!A1346:AD1961,2)),0)</f>
        <v>16.850000000000001</v>
      </c>
      <c r="L1360" s="65">
        <f>IFERROR(IF(Ações!$B1360="","",VLOOKUP(Table_1[[#This Row],[AÇÕES]],'Dados Status Invest STOCKS'!A1346:AD1961,3)/100),0)</f>
        <v>0</v>
      </c>
      <c r="M1360" s="66">
        <f>IFERROR(IF(Ações!$B1360="","",VLOOKUP(Table_1[[#This Row],[AÇÕES]],'Dados Status Invest STOCKS'!A1346:AD1961,28)),0)</f>
        <v>2.41</v>
      </c>
      <c r="N1360" s="66">
        <f>IFERROR(IF(Ações!$B1360="","",VLOOKUP(Table_1[[#This Row],[AÇÕES]],'Dados Status Invest STOCKS'!A1346:AD1961,27)),0)</f>
        <v>5.87</v>
      </c>
      <c r="O1360" s="66">
        <f>IFERROR(IF(Ações!$L1360="","",Ações!$K1360*Ações!$L1360),0)</f>
        <v>0</v>
      </c>
      <c r="P1360" s="67">
        <f t="shared" si="21"/>
        <v>0.06</v>
      </c>
      <c r="Q1360" s="67">
        <f>IFERROR(Ações!$O1360/Ações!$M1360,0)</f>
        <v>0</v>
      </c>
      <c r="R1360" s="67">
        <f>IFERROR(IF(Ações!$B1360="","",VLOOKUP(Table_1[[#This Row],[AÇÕES]],'Dados Status Invest STOCKS'!A1346:AD1961,18)/100),0)</f>
        <v>0.41170000000000001</v>
      </c>
      <c r="S1360" s="65">
        <f>IFERROR(IF(Ações!$B1360="","",VLOOKUP(Table_1[[#This Row],[AÇÕES]],'Dados Status Invest STOCKS'!A1346:AD1961,25)/100),0)</f>
        <v>0</v>
      </c>
      <c r="T1360" s="67">
        <f>(1-Ações!$Q1360)*Ações!$R1360</f>
        <v>0.41170000000000001</v>
      </c>
      <c r="U1360" s="68">
        <f>IF(Ações!$S1360=0,Ações!$T1360,IF(Ações!$T1360=0,Ações!$S1360,AVERAGE(Ações!$S1360,Ações!$T1360)))</f>
        <v>0.41170000000000001</v>
      </c>
    </row>
    <row r="1361" spans="2:21" ht="15" customHeight="1" x14ac:dyDescent="0.2">
      <c r="B1361" s="63" t="str">
        <f>IFERROR('Dados Status Invest STOCKS'!A1348,"-")</f>
        <v>DDOG</v>
      </c>
      <c r="C1361" s="45">
        <f>IFERROR((Ações!$D1361-Ações!$K1361)/Ações!$D1361,0)</f>
        <v>0</v>
      </c>
      <c r="D1361" s="46">
        <f>(Ações!$O1361)/0.06</f>
        <v>0</v>
      </c>
      <c r="E1361" s="47">
        <f>IFERROR((Ações!$F1361-Ações!$K1361)/Ações!$F1361,0)</f>
        <v>0</v>
      </c>
      <c r="F1361" s="46" t="str">
        <f>IF(OR(Ações!$N1361&lt;0,Ações!$M1361&lt;0),"",(22.5*Ações!$M1361*Ações!$N1361)^0.5)</f>
        <v/>
      </c>
      <c r="G1361" s="47">
        <f>IFERROR((Ações!$H1361-Ações!$K1361)/Ações!$H1361,0)</f>
        <v>0</v>
      </c>
      <c r="H1361" s="48">
        <f>IFERROR(Ações!$I1361/(Ações!$P1361-Table_1[[#This Row],[CAGR LUCRO 5A]]),0)</f>
        <v>0</v>
      </c>
      <c r="I1361" s="48">
        <f>IF(Ações!$S1361&lt;0,"",Ações!$O1361*(1+Ações!$S1361))</f>
        <v>0</v>
      </c>
      <c r="J1361" s="49">
        <f>IFERROR(IF(Ações!$B1361="","",(VLOOKUP(Table_1[[#This Row],[AÇÕES]],'Dados Status Invest STOCKS'!A1347:AD1962,4)/Table_1[[#This Row],[LPA]]))/100,0)</f>
        <v>68.806428571428555</v>
      </c>
      <c r="K1361" s="64">
        <f>IFERROR(IF(Ações!$B1361="","",VLOOKUP(Table_1[[#This Row],[AÇÕES]],'Dados Status Invest STOCKS'!A1347:AD1962,2)),0)</f>
        <v>136.07</v>
      </c>
      <c r="L1361" s="65">
        <f>IFERROR(IF(Ações!$B1361="","",VLOOKUP(Table_1[[#This Row],[AÇÕES]],'Dados Status Invest STOCKS'!A1347:AD1962,3)/100),0)</f>
        <v>0</v>
      </c>
      <c r="M1361" s="66">
        <f>IFERROR(IF(Ações!$B1361="","",VLOOKUP(Table_1[[#This Row],[AÇÕES]],'Dados Status Invest STOCKS'!A1347:AD1962,28)),0)</f>
        <v>-0.14000000000000001</v>
      </c>
      <c r="N1361" s="66">
        <f>IFERROR(IF(Ações!$B1361="","",VLOOKUP(Table_1[[#This Row],[AÇÕES]],'Dados Status Invest STOCKS'!A1347:AD1962,27)),0)</f>
        <v>3.07</v>
      </c>
      <c r="O1361" s="66">
        <f>IFERROR(IF(Ações!$L1361="","",Ações!$K1361*Ações!$L1361),0)</f>
        <v>0</v>
      </c>
      <c r="P1361" s="67">
        <f t="shared" si="21"/>
        <v>0.06</v>
      </c>
      <c r="Q1361" s="67">
        <f>IFERROR(Ações!$O1361/Ações!$M1361,0)</f>
        <v>0</v>
      </c>
      <c r="R1361" s="67">
        <f>IFERROR(IF(Ações!$B1361="","",VLOOKUP(Table_1[[#This Row],[AÇÕES]],'Dados Status Invest STOCKS'!A1347:AD1962,18)/100),0)</f>
        <v>-4.5999999999999999E-2</v>
      </c>
      <c r="S1361" s="65">
        <f>IFERROR(IF(Ações!$B1361="","",VLOOKUP(Table_1[[#This Row],[AÇÕES]],'Dados Status Invest STOCKS'!A1347:AD1962,25)/100),0)</f>
        <v>0</v>
      </c>
      <c r="T1361" s="67">
        <f>(1-Ações!$Q1361)*Ações!$R1361</f>
        <v>-4.5999999999999999E-2</v>
      </c>
      <c r="U1361" s="68">
        <f>IF(Ações!$S1361=0,Ações!$T1361,IF(Ações!$T1361=0,Ações!$S1361,AVERAGE(Ações!$S1361,Ações!$T1361)))</f>
        <v>-4.5999999999999999E-2</v>
      </c>
    </row>
    <row r="1362" spans="2:21" ht="15" customHeight="1" x14ac:dyDescent="0.2">
      <c r="B1362" s="63" t="str">
        <f>IFERROR('Dados Status Invest STOCKS'!A1349,"-")</f>
        <v>DDS</v>
      </c>
      <c r="C1362" s="45">
        <f>IFERROR((Ações!$D1362-Ações!$K1362)/Ações!$D1362,0)</f>
        <v>-1.3513513513513504E-2</v>
      </c>
      <c r="D1362" s="46">
        <f>(Ações!$O1362)/0.06</f>
        <v>261.7824</v>
      </c>
      <c r="E1362" s="47">
        <f>IFERROR((Ações!$F1362-Ações!$K1362)/Ações!$F1362,0)</f>
        <v>-0.11438587088258438</v>
      </c>
      <c r="F1362" s="46">
        <f>IF(OR(Ações!$N1362&lt;0,Ações!$M1362&lt;0),"",(22.5*Ações!$M1362*Ações!$N1362)^0.5)</f>
        <v>238.0862921295554</v>
      </c>
      <c r="G1362" s="47">
        <f>IFERROR((Ações!$H1362-Ações!$K1362)/Ações!$H1362,0)</f>
        <v>-1.3513513513513504E-2</v>
      </c>
      <c r="H1362" s="48">
        <f>IFERROR(Ações!$I1362/(Ações!$P1362-Table_1[[#This Row],[CAGR LUCRO 5A]]),0)</f>
        <v>261.7824</v>
      </c>
      <c r="I1362" s="48">
        <f>IF(Ações!$S1362&lt;0,"",Ações!$O1362*(1+Ações!$S1362))</f>
        <v>15.706944</v>
      </c>
      <c r="J1362" s="49">
        <f>IFERROR(IF(Ações!$B1362="","",(VLOOKUP(Table_1[[#This Row],[AÇÕES]],'Dados Status Invest STOCKS'!A1348:AD1963,4)/Table_1[[#This Row],[LPA]]))/100,0)</f>
        <v>2.7092651757188503E-3</v>
      </c>
      <c r="K1362" s="64">
        <f>IFERROR(IF(Ações!$B1362="","",VLOOKUP(Table_1[[#This Row],[AÇÕES]],'Dados Status Invest STOCKS'!A1348:AD1963,2)),0)</f>
        <v>265.32</v>
      </c>
      <c r="L1362" s="65">
        <f>IFERROR(IF(Ações!$B1362="","",VLOOKUP(Table_1[[#This Row],[AÇÕES]],'Dados Status Invest STOCKS'!A1348:AD1963,3)/100),0)</f>
        <v>5.9200000000000003E-2</v>
      </c>
      <c r="M1362" s="66">
        <f>IFERROR(IF(Ações!$B1362="","",VLOOKUP(Table_1[[#This Row],[AÇÕES]],'Dados Status Invest STOCKS'!A1348:AD1963,28)),0)</f>
        <v>31.3</v>
      </c>
      <c r="N1362" s="66">
        <f>IFERROR(IF(Ações!$B1362="","",VLOOKUP(Table_1[[#This Row],[AÇÕES]],'Dados Status Invest STOCKS'!A1348:AD1963,27)),0)</f>
        <v>80.489999999999995</v>
      </c>
      <c r="O1362" s="66">
        <f>IFERROR(IF(Ações!$L1362="","",Ações!$K1362*Ações!$L1362),0)</f>
        <v>15.706944</v>
      </c>
      <c r="P1362" s="67">
        <f t="shared" si="21"/>
        <v>0.06</v>
      </c>
      <c r="Q1362" s="67">
        <f>IFERROR(Ações!$O1362/Ações!$M1362,0)</f>
        <v>0.50181929712460061</v>
      </c>
      <c r="R1362" s="67">
        <f>IFERROR(IF(Ações!$B1362="","",VLOOKUP(Table_1[[#This Row],[AÇÕES]],'Dados Status Invest STOCKS'!A1348:AD1963,18)/100),0)</f>
        <v>0.38890000000000002</v>
      </c>
      <c r="S1362" s="65">
        <f>IFERROR(IF(Ações!$B1362="","",VLOOKUP(Table_1[[#This Row],[AÇÕES]],'Dados Status Invest STOCKS'!A1348:AD1963,25)/100),0)</f>
        <v>0</v>
      </c>
      <c r="T1362" s="67">
        <f>(1-Ações!$Q1362)*Ações!$R1362</f>
        <v>0.19374247534824285</v>
      </c>
      <c r="U1362" s="68">
        <f>IF(Ações!$S1362=0,Ações!$T1362,IF(Ações!$T1362=0,Ações!$S1362,AVERAGE(Ações!$S1362,Ações!$T1362)))</f>
        <v>0.19374247534824285</v>
      </c>
    </row>
    <row r="1363" spans="2:21" ht="15" customHeight="1" x14ac:dyDescent="0.2">
      <c r="B1363" s="63" t="str">
        <f>IFERROR('Dados Status Invest STOCKS'!A1350,"-")</f>
        <v>DE</v>
      </c>
      <c r="C1363" s="45">
        <f>IFERROR((Ações!$D1363-Ações!$K1363)/Ações!$D1363,0)</f>
        <v>-4.6074766355140184</v>
      </c>
      <c r="D1363" s="46">
        <f>(Ações!$O1363)/0.06</f>
        <v>64.918683333333334</v>
      </c>
      <c r="E1363" s="47">
        <f>IFERROR((Ações!$F1363-Ações!$K1363)/Ações!$F1363,0)</f>
        <v>-1.2560817890758629</v>
      </c>
      <c r="F1363" s="46">
        <f>IF(OR(Ações!$N1363&lt;0,Ações!$M1363&lt;0),"",(22.5*Ações!$M1363*Ações!$N1363)^0.5)</f>
        <v>161.35496583619607</v>
      </c>
      <c r="G1363" s="47">
        <f>IFERROR((Ações!$H1363-Ações!$K1363)/Ações!$H1363,0)</f>
        <v>19.048474060920892</v>
      </c>
      <c r="H1363" s="48">
        <f>IFERROR(Ações!$I1363/(Ações!$P1363-Table_1[[#This Row],[CAGR LUCRO 5A]]),0)</f>
        <v>-20.169572162790697</v>
      </c>
      <c r="I1363" s="48">
        <f>IF(Ações!$S1363&lt;0,"",Ações!$O1363*(1+Ações!$S1363))</f>
        <v>5.1170204577000007</v>
      </c>
      <c r="J1363" s="49">
        <f>IFERROR(IF(Ações!$B1363="","",(VLOOKUP(Table_1[[#This Row],[AÇÕES]],'Dados Status Invest STOCKS'!A1349:AD1964,4)/Table_1[[#This Row],[LPA]]))/100,0)</f>
        <v>9.7209302325581386E-3</v>
      </c>
      <c r="K1363" s="64">
        <f>IFERROR(IF(Ações!$B1363="","",VLOOKUP(Table_1[[#This Row],[AÇÕES]],'Dados Status Invest STOCKS'!A1349:AD1964,2)),0)</f>
        <v>364.03</v>
      </c>
      <c r="L1363" s="65">
        <f>IFERROR(IF(Ações!$B1363="","",VLOOKUP(Table_1[[#This Row],[AÇÕES]],'Dados Status Invest STOCKS'!A1349:AD1964,3)/100),0)</f>
        <v>1.0700000000000001E-2</v>
      </c>
      <c r="M1363" s="66">
        <f>IFERROR(IF(Ações!$B1363="","",VLOOKUP(Table_1[[#This Row],[AÇÕES]],'Dados Status Invest STOCKS'!A1349:AD1964,28)),0)</f>
        <v>19.350000000000001</v>
      </c>
      <c r="N1363" s="66">
        <f>IFERROR(IF(Ações!$B1363="","",VLOOKUP(Table_1[[#This Row],[AÇÕES]],'Dados Status Invest STOCKS'!A1349:AD1964,27)),0)</f>
        <v>59.8</v>
      </c>
      <c r="O1363" s="66">
        <f>IFERROR(IF(Ações!$L1363="","",Ações!$K1363*Ações!$L1363),0)</f>
        <v>3.8951210000000001</v>
      </c>
      <c r="P1363" s="67">
        <f t="shared" si="21"/>
        <v>0.06</v>
      </c>
      <c r="Q1363" s="67">
        <f>IFERROR(Ações!$O1363/Ações!$M1363,0)</f>
        <v>0.20129824289405684</v>
      </c>
      <c r="R1363" s="67">
        <f>IFERROR(IF(Ações!$B1363="","",VLOOKUP(Table_1[[#This Row],[AÇÕES]],'Dados Status Invest STOCKS'!A1349:AD1964,18)/100),0)</f>
        <v>0.3236</v>
      </c>
      <c r="S1363" s="65">
        <f>IFERROR(IF(Ações!$B1363="","",VLOOKUP(Table_1[[#This Row],[AÇÕES]],'Dados Status Invest STOCKS'!A1349:AD1964,25)/100),0)</f>
        <v>0.31370000000000003</v>
      </c>
      <c r="T1363" s="67">
        <f>(1-Ações!$Q1363)*Ações!$R1363</f>
        <v>0.25845988859948321</v>
      </c>
      <c r="U1363" s="68">
        <f>IF(Ações!$S1363=0,Ações!$T1363,IF(Ações!$T1363=0,Ações!$S1363,AVERAGE(Ações!$S1363,Ações!$T1363)))</f>
        <v>0.2860799442997416</v>
      </c>
    </row>
    <row r="1364" spans="2:21" ht="15" customHeight="1" x14ac:dyDescent="0.2">
      <c r="B1364" s="63" t="str">
        <f>IFERROR('Dados Status Invest STOCKS'!A1351,"-")</f>
        <v>DECK</v>
      </c>
      <c r="C1364" s="45">
        <f>IFERROR((Ações!$D1364-Ações!$K1364)/Ações!$D1364,0)</f>
        <v>0</v>
      </c>
      <c r="D1364" s="46">
        <f>(Ações!$O1364)/0.06</f>
        <v>0</v>
      </c>
      <c r="E1364" s="47">
        <f>IFERROR((Ações!$F1364-Ações!$K1364)/Ações!$F1364,0)</f>
        <v>-1.3165460107500733</v>
      </c>
      <c r="F1364" s="46">
        <f>IF(OR(Ações!$N1364&lt;0,Ações!$M1364&lt;0),"",(22.5*Ações!$M1364*Ações!$N1364)^0.5)</f>
        <v>138.55973441083091</v>
      </c>
      <c r="G1364" s="47">
        <f>IFERROR((Ações!$H1364-Ações!$K1364)/Ações!$H1364,0)</f>
        <v>0</v>
      </c>
      <c r="H1364" s="48">
        <f>IFERROR(Ações!$I1364/(Ações!$P1364-Table_1[[#This Row],[CAGR LUCRO 5A]]),0)</f>
        <v>0</v>
      </c>
      <c r="I1364" s="48">
        <f>IF(Ações!$S1364&lt;0,"",Ações!$O1364*(1+Ações!$S1364))</f>
        <v>0</v>
      </c>
      <c r="J1364" s="49">
        <f>IFERROR(IF(Ações!$B1364="","",(VLOOKUP(Table_1[[#This Row],[AÇÕES]],'Dados Status Invest STOCKS'!A1350:AD1965,4)/Table_1[[#This Row],[LPA]]))/100,0)</f>
        <v>1.25375E-2</v>
      </c>
      <c r="K1364" s="64">
        <f>IFERROR(IF(Ações!$B1364="","",VLOOKUP(Table_1[[#This Row],[AÇÕES]],'Dados Status Invest STOCKS'!A1350:AD1965,2)),0)</f>
        <v>320.98</v>
      </c>
      <c r="L1364" s="65">
        <f>IFERROR(IF(Ações!$B1364="","",VLOOKUP(Table_1[[#This Row],[AÇÕES]],'Dados Status Invest STOCKS'!A1350:AD1965,3)/100),0)</f>
        <v>0</v>
      </c>
      <c r="M1364" s="66">
        <f>IFERROR(IF(Ações!$B1364="","",VLOOKUP(Table_1[[#This Row],[AÇÕES]],'Dados Status Invest STOCKS'!A1350:AD1965,28)),0)</f>
        <v>16</v>
      </c>
      <c r="N1364" s="66">
        <f>IFERROR(IF(Ações!$B1364="","",VLOOKUP(Table_1[[#This Row],[AÇÕES]],'Dados Status Invest STOCKS'!A1350:AD1965,27)),0)</f>
        <v>53.33</v>
      </c>
      <c r="O1364" s="66">
        <f>IFERROR(IF(Ações!$L1364="","",Ações!$K1364*Ações!$L1364),0)</f>
        <v>0</v>
      </c>
      <c r="P1364" s="67">
        <f t="shared" si="21"/>
        <v>0.06</v>
      </c>
      <c r="Q1364" s="67">
        <f>IFERROR(Ações!$O1364/Ações!$M1364,0)</f>
        <v>0</v>
      </c>
      <c r="R1364" s="67">
        <f>IFERROR(IF(Ações!$B1364="","",VLOOKUP(Table_1[[#This Row],[AÇÕES]],'Dados Status Invest STOCKS'!A1350:AD1965,18)/100),0)</f>
        <v>0.3</v>
      </c>
      <c r="S1364" s="65">
        <f>IFERROR(IF(Ações!$B1364="","",VLOOKUP(Table_1[[#This Row],[AÇÕES]],'Dados Status Invest STOCKS'!A1350:AD1965,25)/100),0)</f>
        <v>0.25629999999999997</v>
      </c>
      <c r="T1364" s="67">
        <f>(1-Ações!$Q1364)*Ações!$R1364</f>
        <v>0.3</v>
      </c>
      <c r="U1364" s="68">
        <f>IF(Ações!$S1364=0,Ações!$T1364,IF(Ações!$T1364=0,Ações!$S1364,AVERAGE(Ações!$S1364,Ações!$T1364)))</f>
        <v>0.27815000000000001</v>
      </c>
    </row>
    <row r="1365" spans="2:21" ht="15" customHeight="1" x14ac:dyDescent="0.2">
      <c r="B1365" s="63" t="str">
        <f>IFERROR('Dados Status Invest STOCKS'!A1352,"-")</f>
        <v>DEH</v>
      </c>
      <c r="C1365" s="45">
        <f>IFERROR((Ações!$D1365-Ações!$K1365)/Ações!$D1365,0)</f>
        <v>0</v>
      </c>
      <c r="D1365" s="46">
        <f>(Ações!$O1365)/0.06</f>
        <v>0</v>
      </c>
      <c r="E1365" s="47">
        <f>IFERROR((Ações!$F1365-Ações!$K1365)/Ações!$F1365,0)</f>
        <v>0</v>
      </c>
      <c r="F1365" s="46">
        <f>IF(OR(Ações!$N1365&lt;0,Ações!$M1365&lt;0),"",(22.5*Ações!$M1365*Ações!$N1365)^0.5)</f>
        <v>0</v>
      </c>
      <c r="G1365" s="47">
        <f>IFERROR((Ações!$H1365-Ações!$K1365)/Ações!$H1365,0)</f>
        <v>0</v>
      </c>
      <c r="H1365" s="48">
        <f>IFERROR(Ações!$I1365/(Ações!$P1365-Table_1[[#This Row],[CAGR LUCRO 5A]]),0)</f>
        <v>0</v>
      </c>
      <c r="I1365" s="48">
        <f>IF(Ações!$S1365&lt;0,"",Ações!$O1365*(1+Ações!$S1365))</f>
        <v>0</v>
      </c>
      <c r="J1365" s="49">
        <f>IFERROR(IF(Ações!$B1365="","",(VLOOKUP(Table_1[[#This Row],[AÇÕES]],'Dados Status Invest STOCKS'!A1351:AD1966,4)/Table_1[[#This Row],[LPA]]))/100,0)</f>
        <v>0</v>
      </c>
      <c r="K1365" s="64">
        <f>IFERROR(IF(Ações!$B1365="","",VLOOKUP(Table_1[[#This Row],[AÇÕES]],'Dados Status Invest STOCKS'!A1351:AD1966,2)),0)</f>
        <v>11.57</v>
      </c>
      <c r="L1365" s="65">
        <f>IFERROR(IF(Ações!$B1365="","",VLOOKUP(Table_1[[#This Row],[AÇÕES]],'Dados Status Invest STOCKS'!A1351:AD1966,3)/100),0)</f>
        <v>0</v>
      </c>
      <c r="M1365" s="66">
        <f>IFERROR(IF(Ações!$B1365="","",VLOOKUP(Table_1[[#This Row],[AÇÕES]],'Dados Status Invest STOCKS'!A1351:AD1966,28)),0)</f>
        <v>0</v>
      </c>
      <c r="N1365" s="66">
        <f>IFERROR(IF(Ações!$B1365="","",VLOOKUP(Table_1[[#This Row],[AÇÕES]],'Dados Status Invest STOCKS'!A1351:AD1966,27)),0)</f>
        <v>0.12</v>
      </c>
      <c r="O1365" s="66">
        <f>IFERROR(IF(Ações!$L1365="","",Ações!$K1365*Ações!$L1365),0)</f>
        <v>0</v>
      </c>
      <c r="P1365" s="67">
        <f t="shared" si="21"/>
        <v>0.06</v>
      </c>
      <c r="Q1365" s="67">
        <f>IFERROR(Ações!$O1365/Ações!$M1365,0)</f>
        <v>0</v>
      </c>
      <c r="R1365" s="67">
        <f>IFERROR(IF(Ações!$B1365="","",VLOOKUP(Table_1[[#This Row],[AÇÕES]],'Dados Status Invest STOCKS'!A1351:AD1966,18)/100),0)</f>
        <v>-1.8200000000000001E-2</v>
      </c>
      <c r="S1365" s="65">
        <f>IFERROR(IF(Ações!$B1365="","",VLOOKUP(Table_1[[#This Row],[AÇÕES]],'Dados Status Invest STOCKS'!A1351:AD1966,25)/100),0)</f>
        <v>0</v>
      </c>
      <c r="T1365" s="67">
        <f>(1-Ações!$Q1365)*Ações!$R1365</f>
        <v>-1.8200000000000001E-2</v>
      </c>
      <c r="U1365" s="68">
        <f>IF(Ações!$S1365=0,Ações!$T1365,IF(Ações!$T1365=0,Ações!$S1365,AVERAGE(Ações!$S1365,Ações!$T1365)))</f>
        <v>-1.8200000000000001E-2</v>
      </c>
    </row>
    <row r="1366" spans="2:21" ht="15" customHeight="1" x14ac:dyDescent="0.2">
      <c r="B1366" s="63" t="str">
        <f>IFERROR('Dados Status Invest STOCKS'!A1353,"-")</f>
        <v>DEH.U</v>
      </c>
      <c r="C1366" s="45">
        <f>IFERROR((Ações!$D1366-Ações!$K1366)/Ações!$D1366,0)</f>
        <v>0</v>
      </c>
      <c r="D1366" s="46">
        <f>(Ações!$O1366)/0.06</f>
        <v>0</v>
      </c>
      <c r="E1366" s="47">
        <f>IFERROR((Ações!$F1366-Ações!$K1366)/Ações!$F1366,0)</f>
        <v>0</v>
      </c>
      <c r="F1366" s="46">
        <f>IF(OR(Ações!$N1366&lt;0,Ações!$M1366&lt;0),"",(22.5*Ações!$M1366*Ações!$N1366)^0.5)</f>
        <v>0</v>
      </c>
      <c r="G1366" s="47">
        <f>IFERROR((Ações!$H1366-Ações!$K1366)/Ações!$H1366,0)</f>
        <v>0</v>
      </c>
      <c r="H1366" s="48">
        <f>IFERROR(Ações!$I1366/(Ações!$P1366-Table_1[[#This Row],[CAGR LUCRO 5A]]),0)</f>
        <v>0</v>
      </c>
      <c r="I1366" s="48">
        <f>IF(Ações!$S1366&lt;0,"",Ações!$O1366*(1+Ações!$S1366))</f>
        <v>0</v>
      </c>
      <c r="J1366" s="49">
        <f>IFERROR(IF(Ações!$B1366="","",(VLOOKUP(Table_1[[#This Row],[AÇÕES]],'Dados Status Invest STOCKS'!A1352:AD1967,4)/Table_1[[#This Row],[LPA]]))/100,0)</f>
        <v>0</v>
      </c>
      <c r="K1366" s="64">
        <f>IFERROR(IF(Ações!$B1366="","",VLOOKUP(Table_1[[#This Row],[AÇÕES]],'Dados Status Invest STOCKS'!A1352:AD1967,2)),0)</f>
        <v>11.6</v>
      </c>
      <c r="L1366" s="65">
        <f>IFERROR(IF(Ações!$B1366="","",VLOOKUP(Table_1[[#This Row],[AÇÕES]],'Dados Status Invest STOCKS'!A1352:AD1967,3)/100),0)</f>
        <v>0</v>
      </c>
      <c r="M1366" s="66">
        <f>IFERROR(IF(Ações!$B1366="","",VLOOKUP(Table_1[[#This Row],[AÇÕES]],'Dados Status Invest STOCKS'!A1352:AD1967,28)),0)</f>
        <v>0</v>
      </c>
      <c r="N1366" s="66">
        <f>IFERROR(IF(Ações!$B1366="","",VLOOKUP(Table_1[[#This Row],[AÇÕES]],'Dados Status Invest STOCKS'!A1352:AD1967,27)),0)</f>
        <v>0.12</v>
      </c>
      <c r="O1366" s="66">
        <f>IFERROR(IF(Ações!$L1366="","",Ações!$K1366*Ações!$L1366),0)</f>
        <v>0</v>
      </c>
      <c r="P1366" s="67">
        <f t="shared" si="21"/>
        <v>0.06</v>
      </c>
      <c r="Q1366" s="67">
        <f>IFERROR(Ações!$O1366/Ações!$M1366,0)</f>
        <v>0</v>
      </c>
      <c r="R1366" s="67">
        <f>IFERROR(IF(Ações!$B1366="","",VLOOKUP(Table_1[[#This Row],[AÇÕES]],'Dados Status Invest STOCKS'!A1352:AD1967,18)/100),0)</f>
        <v>-1.8200000000000001E-2</v>
      </c>
      <c r="S1366" s="65">
        <f>IFERROR(IF(Ações!$B1366="","",VLOOKUP(Table_1[[#This Row],[AÇÕES]],'Dados Status Invest STOCKS'!A1352:AD1967,25)/100),0)</f>
        <v>0</v>
      </c>
      <c r="T1366" s="67">
        <f>(1-Ações!$Q1366)*Ações!$R1366</f>
        <v>-1.8200000000000001E-2</v>
      </c>
      <c r="U1366" s="68">
        <f>IF(Ações!$S1366=0,Ações!$T1366,IF(Ações!$T1366=0,Ações!$S1366,AVERAGE(Ações!$S1366,Ações!$T1366)))</f>
        <v>-1.8200000000000001E-2</v>
      </c>
    </row>
    <row r="1367" spans="2:21" ht="15" customHeight="1" x14ac:dyDescent="0.2">
      <c r="B1367" s="63" t="str">
        <f>IFERROR('Dados Status Invest STOCKS'!A1354,"-")</f>
        <v>DEH.WS</v>
      </c>
      <c r="C1367" s="45">
        <f>IFERROR((Ações!$D1367-Ações!$K1367)/Ações!$D1367,0)</f>
        <v>0</v>
      </c>
      <c r="D1367" s="46">
        <f>(Ações!$O1367)/0.06</f>
        <v>0</v>
      </c>
      <c r="E1367" s="47">
        <f>IFERROR((Ações!$F1367-Ações!$K1367)/Ações!$F1367,0)</f>
        <v>0</v>
      </c>
      <c r="F1367" s="46">
        <f>IF(OR(Ações!$N1367&lt;0,Ações!$M1367&lt;0),"",(22.5*Ações!$M1367*Ações!$N1367)^0.5)</f>
        <v>0</v>
      </c>
      <c r="G1367" s="47">
        <f>IFERROR((Ações!$H1367-Ações!$K1367)/Ações!$H1367,0)</f>
        <v>0</v>
      </c>
      <c r="H1367" s="48">
        <f>IFERROR(Ações!$I1367/(Ações!$P1367-Table_1[[#This Row],[CAGR LUCRO 5A]]),0)</f>
        <v>0</v>
      </c>
      <c r="I1367" s="48">
        <f>IF(Ações!$S1367&lt;0,"",Ações!$O1367*(1+Ações!$S1367))</f>
        <v>0</v>
      </c>
      <c r="J1367" s="49">
        <f>IFERROR(IF(Ações!$B1367="","",(VLOOKUP(Table_1[[#This Row],[AÇÕES]],'Dados Status Invest STOCKS'!A1353:AD1968,4)/Table_1[[#This Row],[LPA]]))/100,0)</f>
        <v>0</v>
      </c>
      <c r="K1367" s="64">
        <f>IFERROR(IF(Ações!$B1367="","",VLOOKUP(Table_1[[#This Row],[AÇÕES]],'Dados Status Invest STOCKS'!A1353:AD1968,2)),0)</f>
        <v>1.74</v>
      </c>
      <c r="L1367" s="65">
        <f>IFERROR(IF(Ações!$B1367="","",VLOOKUP(Table_1[[#This Row],[AÇÕES]],'Dados Status Invest STOCKS'!A1353:AD1968,3)/100),0)</f>
        <v>0</v>
      </c>
      <c r="M1367" s="66">
        <f>IFERROR(IF(Ações!$B1367="","",VLOOKUP(Table_1[[#This Row],[AÇÕES]],'Dados Status Invest STOCKS'!A1353:AD1968,28)),0)</f>
        <v>0</v>
      </c>
      <c r="N1367" s="66">
        <f>IFERROR(IF(Ações!$B1367="","",VLOOKUP(Table_1[[#This Row],[AÇÕES]],'Dados Status Invest STOCKS'!A1353:AD1968,27)),0)</f>
        <v>0.12</v>
      </c>
      <c r="O1367" s="66">
        <f>IFERROR(IF(Ações!$L1367="","",Ações!$K1367*Ações!$L1367),0)</f>
        <v>0</v>
      </c>
      <c r="P1367" s="67">
        <f t="shared" si="21"/>
        <v>0.06</v>
      </c>
      <c r="Q1367" s="67">
        <f>IFERROR(Ações!$O1367/Ações!$M1367,0)</f>
        <v>0</v>
      </c>
      <c r="R1367" s="67">
        <f>IFERROR(IF(Ações!$B1367="","",VLOOKUP(Table_1[[#This Row],[AÇÕES]],'Dados Status Invest STOCKS'!A1353:AD1968,18)/100),0)</f>
        <v>-1.8200000000000001E-2</v>
      </c>
      <c r="S1367" s="65">
        <f>IFERROR(IF(Ações!$B1367="","",VLOOKUP(Table_1[[#This Row],[AÇÕES]],'Dados Status Invest STOCKS'!A1353:AD1968,25)/100),0)</f>
        <v>0</v>
      </c>
      <c r="T1367" s="67">
        <f>(1-Ações!$Q1367)*Ações!$R1367</f>
        <v>-1.8200000000000001E-2</v>
      </c>
      <c r="U1367" s="68">
        <f>IF(Ações!$S1367=0,Ações!$T1367,IF(Ações!$T1367=0,Ações!$S1367,AVERAGE(Ações!$S1367,Ações!$T1367)))</f>
        <v>-1.8200000000000001E-2</v>
      </c>
    </row>
    <row r="1368" spans="2:21" ht="15" customHeight="1" x14ac:dyDescent="0.2">
      <c r="B1368" s="63" t="str">
        <f>IFERROR('Dados Status Invest STOCKS'!A1355,"-")</f>
        <v>DELL</v>
      </c>
      <c r="C1368" s="45">
        <f>IFERROR((Ações!$D1368-Ações!$K1368)/Ações!$D1368,0)</f>
        <v>0</v>
      </c>
      <c r="D1368" s="46">
        <f>(Ações!$O1368)/0.06</f>
        <v>0</v>
      </c>
      <c r="E1368" s="47">
        <f>IFERROR((Ações!$F1368-Ações!$K1368)/Ações!$F1368,0)</f>
        <v>-0.14461801271129218</v>
      </c>
      <c r="F1368" s="46">
        <f>IF(OR(Ações!$N1368&lt;0,Ações!$M1368&lt;0),"",(22.5*Ações!$M1368*Ações!$N1368)^0.5)</f>
        <v>48.417899582695654</v>
      </c>
      <c r="G1368" s="47">
        <f>IFERROR((Ações!$H1368-Ações!$K1368)/Ações!$H1368,0)</f>
        <v>0</v>
      </c>
      <c r="H1368" s="48">
        <f>IFERROR(Ações!$I1368/(Ações!$P1368-Table_1[[#This Row],[CAGR LUCRO 5A]]),0)</f>
        <v>0</v>
      </c>
      <c r="I1368" s="48">
        <f>IF(Ações!$S1368&lt;0,"",Ações!$O1368*(1+Ações!$S1368))</f>
        <v>0</v>
      </c>
      <c r="J1368" s="49">
        <f>IFERROR(IF(Ações!$B1368="","",(VLOOKUP(Table_1[[#This Row],[AÇÕES]],'Dados Status Invest STOCKS'!A1354:AD1969,4)/Table_1[[#This Row],[LPA]]))/100,0)</f>
        <v>7.0191226096737898E-3</v>
      </c>
      <c r="K1368" s="64">
        <f>IFERROR(IF(Ações!$B1368="","",VLOOKUP(Table_1[[#This Row],[AÇÕES]],'Dados Status Invest STOCKS'!A1354:AD1969,2)),0)</f>
        <v>55.42</v>
      </c>
      <c r="L1368" s="65">
        <f>IFERROR(IF(Ações!$B1368="","",VLOOKUP(Table_1[[#This Row],[AÇÕES]],'Dados Status Invest STOCKS'!A1354:AD1969,3)/100),0)</f>
        <v>0</v>
      </c>
      <c r="M1368" s="66">
        <f>IFERROR(IF(Ações!$B1368="","",VLOOKUP(Table_1[[#This Row],[AÇÕES]],'Dados Status Invest STOCKS'!A1354:AD1969,28)),0)</f>
        <v>8.89</v>
      </c>
      <c r="N1368" s="66">
        <f>IFERROR(IF(Ações!$B1368="","",VLOOKUP(Table_1[[#This Row],[AÇÕES]],'Dados Status Invest STOCKS'!A1354:AD1969,27)),0)</f>
        <v>11.72</v>
      </c>
      <c r="O1368" s="66">
        <f>IFERROR(IF(Ações!$L1368="","",Ações!$K1368*Ações!$L1368),0)</f>
        <v>0</v>
      </c>
      <c r="P1368" s="67">
        <f t="shared" si="21"/>
        <v>0.06</v>
      </c>
      <c r="Q1368" s="67">
        <f>IFERROR(Ações!$O1368/Ações!$M1368,0)</f>
        <v>0</v>
      </c>
      <c r="R1368" s="67">
        <f>IFERROR(IF(Ações!$B1368="","",VLOOKUP(Table_1[[#This Row],[AÇÕES]],'Dados Status Invest STOCKS'!A1354:AD1969,18)/100),0)</f>
        <v>0.7581</v>
      </c>
      <c r="S1368" s="65">
        <f>IFERROR(IF(Ações!$B1368="","",VLOOKUP(Table_1[[#This Row],[AÇÕES]],'Dados Status Invest STOCKS'!A1354:AD1969,25)/100),0)</f>
        <v>0</v>
      </c>
      <c r="T1368" s="67">
        <f>(1-Ações!$Q1368)*Ações!$R1368</f>
        <v>0.7581</v>
      </c>
      <c r="U1368" s="68">
        <f>IF(Ações!$S1368=0,Ações!$T1368,IF(Ações!$T1368=0,Ações!$S1368,AVERAGE(Ações!$S1368,Ações!$T1368)))</f>
        <v>0.7581</v>
      </c>
    </row>
    <row r="1369" spans="2:21" ht="15" customHeight="1" x14ac:dyDescent="0.2">
      <c r="B1369" s="63" t="str">
        <f>IFERROR('Dados Status Invest STOCKS'!A1356,"-")</f>
        <v>DEN</v>
      </c>
      <c r="C1369" s="45">
        <f>IFERROR((Ações!$D1369-Ações!$K1369)/Ações!$D1369,0)</f>
        <v>0</v>
      </c>
      <c r="D1369" s="46">
        <f>(Ações!$O1369)/0.06</f>
        <v>0</v>
      </c>
      <c r="E1369" s="47">
        <f>IFERROR((Ações!$F1369-Ações!$K1369)/Ações!$F1369,0)</f>
        <v>0</v>
      </c>
      <c r="F1369" s="46" t="str">
        <f>IF(OR(Ações!$N1369&lt;0,Ações!$M1369&lt;0),"",(22.5*Ações!$M1369*Ações!$N1369)^0.5)</f>
        <v/>
      </c>
      <c r="G1369" s="47">
        <f>IFERROR((Ações!$H1369-Ações!$K1369)/Ações!$H1369,0)</f>
        <v>0</v>
      </c>
      <c r="H1369" s="48">
        <f>IFERROR(Ações!$I1369/(Ações!$P1369-Table_1[[#This Row],[CAGR LUCRO 5A]]),0)</f>
        <v>0</v>
      </c>
      <c r="I1369" s="48">
        <f>IF(Ações!$S1369&lt;0,"",Ações!$O1369*(1+Ações!$S1369))</f>
        <v>0</v>
      </c>
      <c r="J1369" s="49">
        <f>IFERROR(IF(Ações!$B1369="","",(VLOOKUP(Table_1[[#This Row],[AÇÕES]],'Dados Status Invest STOCKS'!A1355:AD1970,4)/Table_1[[#This Row],[LPA]]))/100,0)</f>
        <v>0.1268220338983051</v>
      </c>
      <c r="K1369" s="64">
        <f>IFERROR(IF(Ações!$B1369="","",VLOOKUP(Table_1[[#This Row],[AÇÕES]],'Dados Status Invest STOCKS'!A1355:AD1970,2)),0)</f>
        <v>70.5</v>
      </c>
      <c r="L1369" s="65">
        <f>IFERROR(IF(Ações!$B1369="","",VLOOKUP(Table_1[[#This Row],[AÇÕES]],'Dados Status Invest STOCKS'!A1355:AD1970,3)/100),0)</f>
        <v>0</v>
      </c>
      <c r="M1369" s="66">
        <f>IFERROR(IF(Ações!$B1369="","",VLOOKUP(Table_1[[#This Row],[AÇÕES]],'Dados Status Invest STOCKS'!A1355:AD1970,28)),0)</f>
        <v>-2.36</v>
      </c>
      <c r="N1369" s="66">
        <f>IFERROR(IF(Ações!$B1369="","",VLOOKUP(Table_1[[#This Row],[AÇÕES]],'Dados Status Invest STOCKS'!A1355:AD1970,27)),0)</f>
        <v>20.21</v>
      </c>
      <c r="O1369" s="66">
        <f>IFERROR(IF(Ações!$L1369="","",Ações!$K1369*Ações!$L1369),0)</f>
        <v>0</v>
      </c>
      <c r="P1369" s="67">
        <f t="shared" si="21"/>
        <v>0.06</v>
      </c>
      <c r="Q1369" s="67">
        <f>IFERROR(Ações!$O1369/Ações!$M1369,0)</f>
        <v>0</v>
      </c>
      <c r="R1369" s="67">
        <f>IFERROR(IF(Ações!$B1369="","",VLOOKUP(Table_1[[#This Row],[AÇÕES]],'Dados Status Invest STOCKS'!A1355:AD1970,18)/100),0)</f>
        <v>-0.1166</v>
      </c>
      <c r="S1369" s="65">
        <f>IFERROR(IF(Ações!$B1369="","",VLOOKUP(Table_1[[#This Row],[AÇÕES]],'Dados Status Invest STOCKS'!A1355:AD1970,25)/100),0)</f>
        <v>0</v>
      </c>
      <c r="T1369" s="67">
        <f>(1-Ações!$Q1369)*Ações!$R1369</f>
        <v>-0.1166</v>
      </c>
      <c r="U1369" s="68">
        <f>IF(Ações!$S1369=0,Ações!$T1369,IF(Ações!$T1369=0,Ações!$S1369,AVERAGE(Ações!$S1369,Ações!$T1369)))</f>
        <v>-0.1166</v>
      </c>
    </row>
    <row r="1370" spans="2:21" ht="15" customHeight="1" x14ac:dyDescent="0.2">
      <c r="B1370" s="63" t="str">
        <f>IFERROR('Dados Status Invest STOCKS'!A1357,"-")</f>
        <v>DENN</v>
      </c>
      <c r="C1370" s="45">
        <f>IFERROR((Ações!$D1370-Ações!$K1370)/Ações!$D1370,0)</f>
        <v>0</v>
      </c>
      <c r="D1370" s="46">
        <f>(Ações!$O1370)/0.06</f>
        <v>0</v>
      </c>
      <c r="E1370" s="47">
        <f>IFERROR((Ações!$F1370-Ações!$K1370)/Ações!$F1370,0)</f>
        <v>0</v>
      </c>
      <c r="F1370" s="46" t="str">
        <f>IF(OR(Ações!$N1370&lt;0,Ações!$M1370&lt;0),"",(22.5*Ações!$M1370*Ações!$N1370)^0.5)</f>
        <v/>
      </c>
      <c r="G1370" s="47">
        <f>IFERROR((Ações!$H1370-Ações!$K1370)/Ações!$H1370,0)</f>
        <v>0</v>
      </c>
      <c r="H1370" s="48">
        <f>IFERROR(Ações!$I1370/(Ações!$P1370-Table_1[[#This Row],[CAGR LUCRO 5A]]),0)</f>
        <v>0</v>
      </c>
      <c r="I1370" s="48">
        <f>IF(Ações!$S1370&lt;0,"",Ações!$O1370*(1+Ações!$S1370))</f>
        <v>0</v>
      </c>
      <c r="J1370" s="49">
        <f>IFERROR(IF(Ações!$B1370="","",(VLOOKUP(Table_1[[#This Row],[AÇÕES]],'Dados Status Invest STOCKS'!A1356:AD1971,4)/Table_1[[#This Row],[LPA]]))/100,0)</f>
        <v>0.4444827586206897</v>
      </c>
      <c r="K1370" s="64">
        <f>IFERROR(IF(Ações!$B1370="","",VLOOKUP(Table_1[[#This Row],[AÇÕES]],'Dados Status Invest STOCKS'!A1356:AD1971,2)),0)</f>
        <v>15.04</v>
      </c>
      <c r="L1370" s="65">
        <f>IFERROR(IF(Ações!$B1370="","",VLOOKUP(Table_1[[#This Row],[AÇÕES]],'Dados Status Invest STOCKS'!A1356:AD1971,3)/100),0)</f>
        <v>0</v>
      </c>
      <c r="M1370" s="66">
        <f>IFERROR(IF(Ações!$B1370="","",VLOOKUP(Table_1[[#This Row],[AÇÕES]],'Dados Status Invest STOCKS'!A1356:AD1971,28)),0)</f>
        <v>0.57999999999999996</v>
      </c>
      <c r="N1370" s="66">
        <f>IFERROR(IF(Ações!$B1370="","",VLOOKUP(Table_1[[#This Row],[AÇÕES]],'Dados Status Invest STOCKS'!A1356:AD1971,27)),0)</f>
        <v>-1.41</v>
      </c>
      <c r="O1370" s="66">
        <f>IFERROR(IF(Ações!$L1370="","",Ações!$K1370*Ações!$L1370),0)</f>
        <v>0</v>
      </c>
      <c r="P1370" s="67">
        <f t="shared" si="21"/>
        <v>0.06</v>
      </c>
      <c r="Q1370" s="67">
        <f>IFERROR(Ações!$O1370/Ações!$M1370,0)</f>
        <v>0</v>
      </c>
      <c r="R1370" s="67">
        <f>IFERROR(IF(Ações!$B1370="","",VLOOKUP(Table_1[[#This Row],[AÇÕES]],'Dados Status Invest STOCKS'!A1356:AD1971,18)/100),0)</f>
        <v>-0.41249999999999998</v>
      </c>
      <c r="S1370" s="65">
        <f>IFERROR(IF(Ações!$B1370="","",VLOOKUP(Table_1[[#This Row],[AÇÕES]],'Dados Status Invest STOCKS'!A1356:AD1971,25)/100),0)</f>
        <v>0</v>
      </c>
      <c r="T1370" s="67">
        <f>(1-Ações!$Q1370)*Ações!$R1370</f>
        <v>-0.41249999999999998</v>
      </c>
      <c r="U1370" s="68">
        <f>IF(Ações!$S1370=0,Ações!$T1370,IF(Ações!$T1370=0,Ações!$S1370,AVERAGE(Ações!$S1370,Ações!$T1370)))</f>
        <v>-0.41249999999999998</v>
      </c>
    </row>
    <row r="1371" spans="2:21" ht="15" customHeight="1" x14ac:dyDescent="0.2">
      <c r="B1371" s="63" t="str">
        <f>IFERROR('Dados Status Invest STOCKS'!A1358,"-")</f>
        <v>DESP</v>
      </c>
      <c r="C1371" s="45">
        <f>IFERROR((Ações!$D1371-Ações!$K1371)/Ações!$D1371,0)</f>
        <v>0</v>
      </c>
      <c r="D1371" s="46">
        <f>(Ações!$O1371)/0.06</f>
        <v>0</v>
      </c>
      <c r="E1371" s="47">
        <f>IFERROR((Ações!$F1371-Ações!$K1371)/Ações!$F1371,0)</f>
        <v>0</v>
      </c>
      <c r="F1371" s="46" t="str">
        <f>IF(OR(Ações!$N1371&lt;0,Ações!$M1371&lt;0),"",(22.5*Ações!$M1371*Ações!$N1371)^0.5)</f>
        <v/>
      </c>
      <c r="G1371" s="47">
        <f>IFERROR((Ações!$H1371-Ações!$K1371)/Ações!$H1371,0)</f>
        <v>0</v>
      </c>
      <c r="H1371" s="48">
        <f>IFERROR(Ações!$I1371/(Ações!$P1371-Table_1[[#This Row],[CAGR LUCRO 5A]]),0)</f>
        <v>0</v>
      </c>
      <c r="I1371" s="48">
        <f>IF(Ações!$S1371&lt;0,"",Ações!$O1371*(1+Ações!$S1371))</f>
        <v>0</v>
      </c>
      <c r="J1371" s="49">
        <f>IFERROR(IF(Ações!$B1371="","",(VLOOKUP(Table_1[[#This Row],[AÇÕES]],'Dados Status Invest STOCKS'!A1357:AD1972,4)/Table_1[[#This Row],[LPA]]))/100,0)</f>
        <v>2.1784037558685444E-2</v>
      </c>
      <c r="K1371" s="64">
        <f>IFERROR(IF(Ações!$B1371="","",VLOOKUP(Table_1[[#This Row],[AÇÕES]],'Dados Status Invest STOCKS'!A1357:AD1972,2)),0)</f>
        <v>9.89</v>
      </c>
      <c r="L1371" s="65">
        <f>IFERROR(IF(Ações!$B1371="","",VLOOKUP(Table_1[[#This Row],[AÇÕES]],'Dados Status Invest STOCKS'!A1357:AD1972,3)/100),0)</f>
        <v>0</v>
      </c>
      <c r="M1371" s="66">
        <f>IFERROR(IF(Ações!$B1371="","",VLOOKUP(Table_1[[#This Row],[AÇÕES]],'Dados Status Invest STOCKS'!A1357:AD1972,28)),0)</f>
        <v>-2.13</v>
      </c>
      <c r="N1371" s="66">
        <f>IFERROR(IF(Ações!$B1371="","",VLOOKUP(Table_1[[#This Row],[AÇÕES]],'Dados Status Invest STOCKS'!A1357:AD1972,27)),0)</f>
        <v>0.25</v>
      </c>
      <c r="O1371" s="66">
        <f>IFERROR(IF(Ações!$L1371="","",Ações!$K1371*Ações!$L1371),0)</f>
        <v>0</v>
      </c>
      <c r="P1371" s="67">
        <f t="shared" si="21"/>
        <v>0.06</v>
      </c>
      <c r="Q1371" s="67">
        <f>IFERROR(Ações!$O1371/Ações!$M1371,0)</f>
        <v>0</v>
      </c>
      <c r="R1371" s="67">
        <f>IFERROR(IF(Ações!$B1371="","",VLOOKUP(Table_1[[#This Row],[AÇÕES]],'Dados Status Invest STOCKS'!A1357:AD1972,18)/100),0)</f>
        <v>-8.6227</v>
      </c>
      <c r="S1371" s="65">
        <f>IFERROR(IF(Ações!$B1371="","",VLOOKUP(Table_1[[#This Row],[AÇÕES]],'Dados Status Invest STOCKS'!A1357:AD1972,25)/100),0)</f>
        <v>0</v>
      </c>
      <c r="T1371" s="67">
        <f>(1-Ações!$Q1371)*Ações!$R1371</f>
        <v>-8.6227</v>
      </c>
      <c r="U1371" s="68">
        <f>IF(Ações!$S1371=0,Ações!$T1371,IF(Ações!$T1371=0,Ações!$S1371,AVERAGE(Ações!$S1371,Ações!$T1371)))</f>
        <v>-8.6227</v>
      </c>
    </row>
    <row r="1372" spans="2:21" ht="15" customHeight="1" x14ac:dyDescent="0.2">
      <c r="B1372" s="63" t="str">
        <f>IFERROR('Dados Status Invest STOCKS'!A1359,"-")</f>
        <v>DFFN</v>
      </c>
      <c r="C1372" s="45">
        <f>IFERROR((Ações!$D1372-Ações!$K1372)/Ações!$D1372,0)</f>
        <v>0</v>
      </c>
      <c r="D1372" s="46">
        <f>(Ações!$O1372)/0.06</f>
        <v>0</v>
      </c>
      <c r="E1372" s="47">
        <f>IFERROR((Ações!$F1372-Ações!$K1372)/Ações!$F1372,0)</f>
        <v>0</v>
      </c>
      <c r="F1372" s="46" t="str">
        <f>IF(OR(Ações!$N1372&lt;0,Ações!$M1372&lt;0),"",(22.5*Ações!$M1372*Ações!$N1372)^0.5)</f>
        <v/>
      </c>
      <c r="G1372" s="47">
        <f>IFERROR((Ações!$H1372-Ações!$K1372)/Ações!$H1372,0)</f>
        <v>0</v>
      </c>
      <c r="H1372" s="48">
        <f>IFERROR(Ações!$I1372/(Ações!$P1372-Table_1[[#This Row],[CAGR LUCRO 5A]]),0)</f>
        <v>0</v>
      </c>
      <c r="I1372" s="48">
        <f>IF(Ações!$S1372&lt;0,"",Ações!$O1372*(1+Ações!$S1372))</f>
        <v>0</v>
      </c>
      <c r="J1372" s="49">
        <f>IFERROR(IF(Ações!$B1372="","",(VLOOKUP(Table_1[[#This Row],[AÇÕES]],'Dados Status Invest STOCKS'!A1358:AD1973,4)/Table_1[[#This Row],[LPA]]))/100,0)</f>
        <v>3.7916666666666668E-2</v>
      </c>
      <c r="K1372" s="64">
        <f>IFERROR(IF(Ações!$B1372="","",VLOOKUP(Table_1[[#This Row],[AÇÕES]],'Dados Status Invest STOCKS'!A1358:AD1973,2)),0)</f>
        <v>0.22</v>
      </c>
      <c r="L1372" s="65">
        <f>IFERROR(IF(Ações!$B1372="","",VLOOKUP(Table_1[[#This Row],[AÇÕES]],'Dados Status Invest STOCKS'!A1358:AD1973,3)/100),0)</f>
        <v>0</v>
      </c>
      <c r="M1372" s="66">
        <f>IFERROR(IF(Ações!$B1372="","",VLOOKUP(Table_1[[#This Row],[AÇÕES]],'Dados Status Invest STOCKS'!A1358:AD1973,28)),0)</f>
        <v>-0.24</v>
      </c>
      <c r="N1372" s="66">
        <f>IFERROR(IF(Ações!$B1372="","",VLOOKUP(Table_1[[#This Row],[AÇÕES]],'Dados Status Invest STOCKS'!A1358:AD1973,27)),0)</f>
        <v>0.37</v>
      </c>
      <c r="O1372" s="66">
        <f>IFERROR(IF(Ações!$L1372="","",Ações!$K1372*Ações!$L1372),0)</f>
        <v>0</v>
      </c>
      <c r="P1372" s="67">
        <f t="shared" si="21"/>
        <v>0.06</v>
      </c>
      <c r="Q1372" s="67">
        <f>IFERROR(Ações!$O1372/Ações!$M1372,0)</f>
        <v>0</v>
      </c>
      <c r="R1372" s="67">
        <f>IFERROR(IF(Ações!$B1372="","",VLOOKUP(Table_1[[#This Row],[AÇÕES]],'Dados Status Invest STOCKS'!A1358:AD1973,18)/100),0)</f>
        <v>-0.64729999999999999</v>
      </c>
      <c r="S1372" s="65">
        <f>IFERROR(IF(Ações!$B1372="","",VLOOKUP(Table_1[[#This Row],[AÇÕES]],'Dados Status Invest STOCKS'!A1358:AD1973,25)/100),0)</f>
        <v>0</v>
      </c>
      <c r="T1372" s="67">
        <f>(1-Ações!$Q1372)*Ações!$R1372</f>
        <v>-0.64729999999999999</v>
      </c>
      <c r="U1372" s="68">
        <f>IF(Ações!$S1372=0,Ações!$T1372,IF(Ações!$T1372=0,Ações!$S1372,AVERAGE(Ações!$S1372,Ações!$T1372)))</f>
        <v>-0.64729999999999999</v>
      </c>
    </row>
    <row r="1373" spans="2:21" ht="15" customHeight="1" x14ac:dyDescent="0.2">
      <c r="B1373" s="63" t="str">
        <f>IFERROR('Dados Status Invest STOCKS'!A1360,"-")</f>
        <v>DFHT</v>
      </c>
      <c r="C1373" s="45">
        <f>IFERROR((Ações!$D1373-Ações!$K1373)/Ações!$D1373,0)</f>
        <v>0</v>
      </c>
      <c r="D1373" s="46">
        <f>(Ações!$O1373)/0.06</f>
        <v>0</v>
      </c>
      <c r="E1373" s="47">
        <f>IFERROR((Ações!$F1373-Ações!$K1373)/Ações!$F1373,0)</f>
        <v>0</v>
      </c>
      <c r="F1373" s="46" t="str">
        <f>IF(OR(Ações!$N1373&lt;0,Ações!$M1373&lt;0),"",(22.5*Ações!$M1373*Ações!$N1373)^0.5)</f>
        <v/>
      </c>
      <c r="G1373" s="47">
        <f>IFERROR((Ações!$H1373-Ações!$K1373)/Ações!$H1373,0)</f>
        <v>0</v>
      </c>
      <c r="H1373" s="48">
        <f>IFERROR(Ações!$I1373/(Ações!$P1373-Table_1[[#This Row],[CAGR LUCRO 5A]]),0)</f>
        <v>0</v>
      </c>
      <c r="I1373" s="48">
        <f>IF(Ações!$S1373&lt;0,"",Ações!$O1373*(1+Ações!$S1373))</f>
        <v>0</v>
      </c>
      <c r="J1373" s="49">
        <f>IFERROR(IF(Ações!$B1373="","",(VLOOKUP(Table_1[[#This Row],[AÇÕES]],'Dados Status Invest STOCKS'!A1359:AD1974,4)/Table_1[[#This Row],[LPA]]))/100,0)</f>
        <v>1094.26</v>
      </c>
      <c r="K1373" s="64">
        <f>IFERROR(IF(Ações!$B1373="","",VLOOKUP(Table_1[[#This Row],[AÇÕES]],'Dados Status Invest STOCKS'!A1359:AD1974,2)),0)</f>
        <v>14.92</v>
      </c>
      <c r="L1373" s="65">
        <f>IFERROR(IF(Ações!$B1373="","",VLOOKUP(Table_1[[#This Row],[AÇÕES]],'Dados Status Invest STOCKS'!A1359:AD1974,3)/100),0)</f>
        <v>0</v>
      </c>
      <c r="M1373" s="66">
        <f>IFERROR(IF(Ações!$B1373="","",VLOOKUP(Table_1[[#This Row],[AÇÕES]],'Dados Status Invest STOCKS'!A1359:AD1974,28)),0)</f>
        <v>-0.01</v>
      </c>
      <c r="N1373" s="66">
        <f>IFERROR(IF(Ações!$B1373="","",VLOOKUP(Table_1[[#This Row],[AÇÕES]],'Dados Status Invest STOCKS'!A1359:AD1974,27)),0)</f>
        <v>0.35</v>
      </c>
      <c r="O1373" s="66">
        <f>IFERROR(IF(Ações!$L1373="","",Ações!$K1373*Ações!$L1373),0)</f>
        <v>0</v>
      </c>
      <c r="P1373" s="67">
        <f t="shared" si="21"/>
        <v>0.06</v>
      </c>
      <c r="Q1373" s="67">
        <f>IFERROR(Ações!$O1373/Ações!$M1373,0)</f>
        <v>0</v>
      </c>
      <c r="R1373" s="67">
        <f>IFERROR(IF(Ações!$B1373="","",VLOOKUP(Table_1[[#This Row],[AÇÕES]],'Dados Status Invest STOCKS'!A1359:AD1974,18)/100),0)</f>
        <v>-3.9199999999999999E-2</v>
      </c>
      <c r="S1373" s="65">
        <f>IFERROR(IF(Ações!$B1373="","",VLOOKUP(Table_1[[#This Row],[AÇÕES]],'Dados Status Invest STOCKS'!A1359:AD1974,25)/100),0)</f>
        <v>0</v>
      </c>
      <c r="T1373" s="67">
        <f>(1-Ações!$Q1373)*Ações!$R1373</f>
        <v>-3.9199999999999999E-2</v>
      </c>
      <c r="U1373" s="68">
        <f>IF(Ações!$S1373=0,Ações!$T1373,IF(Ações!$T1373=0,Ações!$S1373,AVERAGE(Ações!$S1373,Ações!$T1373)))</f>
        <v>-3.9199999999999999E-2</v>
      </c>
    </row>
    <row r="1374" spans="2:21" ht="15" customHeight="1" x14ac:dyDescent="0.2">
      <c r="B1374" s="63" t="str">
        <f>IFERROR('Dados Status Invest STOCKS'!A1361,"-")</f>
        <v>DFHTU</v>
      </c>
      <c r="C1374" s="45">
        <f>IFERROR((Ações!$D1374-Ações!$K1374)/Ações!$D1374,0)</f>
        <v>0</v>
      </c>
      <c r="D1374" s="46">
        <f>(Ações!$O1374)/0.06</f>
        <v>0</v>
      </c>
      <c r="E1374" s="47">
        <f>IFERROR((Ações!$F1374-Ações!$K1374)/Ações!$F1374,0)</f>
        <v>0</v>
      </c>
      <c r="F1374" s="46" t="str">
        <f>IF(OR(Ações!$N1374&lt;0,Ações!$M1374&lt;0),"",(22.5*Ações!$M1374*Ações!$N1374)^0.5)</f>
        <v/>
      </c>
      <c r="G1374" s="47">
        <f>IFERROR((Ações!$H1374-Ações!$K1374)/Ações!$H1374,0)</f>
        <v>0</v>
      </c>
      <c r="H1374" s="48">
        <f>IFERROR(Ações!$I1374/(Ações!$P1374-Table_1[[#This Row],[CAGR LUCRO 5A]]),0)</f>
        <v>0</v>
      </c>
      <c r="I1374" s="48">
        <f>IF(Ações!$S1374&lt;0,"",Ações!$O1374*(1+Ações!$S1374))</f>
        <v>0</v>
      </c>
      <c r="J1374" s="49">
        <f>IFERROR(IF(Ações!$B1374="","",(VLOOKUP(Table_1[[#This Row],[AÇÕES]],'Dados Status Invest STOCKS'!A1360:AD1975,4)/Table_1[[#This Row],[LPA]]))/100,0)</f>
        <v>1147.8</v>
      </c>
      <c r="K1374" s="64">
        <f>IFERROR(IF(Ações!$B1374="","",VLOOKUP(Table_1[[#This Row],[AÇÕES]],'Dados Status Invest STOCKS'!A1360:AD1975,2)),0)</f>
        <v>15.65</v>
      </c>
      <c r="L1374" s="65">
        <f>IFERROR(IF(Ações!$B1374="","",VLOOKUP(Table_1[[#This Row],[AÇÕES]],'Dados Status Invest STOCKS'!A1360:AD1975,3)/100),0)</f>
        <v>0</v>
      </c>
      <c r="M1374" s="66">
        <f>IFERROR(IF(Ações!$B1374="","",VLOOKUP(Table_1[[#This Row],[AÇÕES]],'Dados Status Invest STOCKS'!A1360:AD1975,28)),0)</f>
        <v>-0.01</v>
      </c>
      <c r="N1374" s="66">
        <f>IFERROR(IF(Ações!$B1374="","",VLOOKUP(Table_1[[#This Row],[AÇÕES]],'Dados Status Invest STOCKS'!A1360:AD1975,27)),0)</f>
        <v>0.35</v>
      </c>
      <c r="O1374" s="66">
        <f>IFERROR(IF(Ações!$L1374="","",Ações!$K1374*Ações!$L1374),0)</f>
        <v>0</v>
      </c>
      <c r="P1374" s="67">
        <f t="shared" si="21"/>
        <v>0.06</v>
      </c>
      <c r="Q1374" s="67">
        <f>IFERROR(Ações!$O1374/Ações!$M1374,0)</f>
        <v>0</v>
      </c>
      <c r="R1374" s="67">
        <f>IFERROR(IF(Ações!$B1374="","",VLOOKUP(Table_1[[#This Row],[AÇÕES]],'Dados Status Invest STOCKS'!A1360:AD1975,18)/100),0)</f>
        <v>-3.9199999999999999E-2</v>
      </c>
      <c r="S1374" s="65">
        <f>IFERROR(IF(Ações!$B1374="","",VLOOKUP(Table_1[[#This Row],[AÇÕES]],'Dados Status Invest STOCKS'!A1360:AD1975,25)/100),0)</f>
        <v>0</v>
      </c>
      <c r="T1374" s="67">
        <f>(1-Ações!$Q1374)*Ações!$R1374</f>
        <v>-3.9199999999999999E-2</v>
      </c>
      <c r="U1374" s="68">
        <f>IF(Ações!$S1374=0,Ações!$T1374,IF(Ações!$T1374=0,Ações!$S1374,AVERAGE(Ações!$S1374,Ações!$T1374)))</f>
        <v>-3.9199999999999999E-2</v>
      </c>
    </row>
    <row r="1375" spans="2:21" ht="15" customHeight="1" x14ac:dyDescent="0.2">
      <c r="B1375" s="63" t="str">
        <f>IFERROR('Dados Status Invest STOCKS'!A1362,"-")</f>
        <v>DFHTW</v>
      </c>
      <c r="C1375" s="45">
        <f>IFERROR((Ações!$D1375-Ações!$K1375)/Ações!$D1375,0)</f>
        <v>0</v>
      </c>
      <c r="D1375" s="46">
        <f>(Ações!$O1375)/0.06</f>
        <v>0</v>
      </c>
      <c r="E1375" s="47">
        <f>IFERROR((Ações!$F1375-Ações!$K1375)/Ações!$F1375,0)</f>
        <v>0</v>
      </c>
      <c r="F1375" s="46" t="str">
        <f>IF(OR(Ações!$N1375&lt;0,Ações!$M1375&lt;0),"",(22.5*Ações!$M1375*Ações!$N1375)^0.5)</f>
        <v/>
      </c>
      <c r="G1375" s="47">
        <f>IFERROR((Ações!$H1375-Ações!$K1375)/Ações!$H1375,0)</f>
        <v>0</v>
      </c>
      <c r="H1375" s="48">
        <f>IFERROR(Ações!$I1375/(Ações!$P1375-Table_1[[#This Row],[CAGR LUCRO 5A]]),0)</f>
        <v>0</v>
      </c>
      <c r="I1375" s="48">
        <f>IF(Ações!$S1375&lt;0,"",Ações!$O1375*(1+Ações!$S1375))</f>
        <v>0</v>
      </c>
      <c r="J1375" s="49">
        <f>IFERROR(IF(Ações!$B1375="","",(VLOOKUP(Table_1[[#This Row],[AÇÕES]],'Dados Status Invest STOCKS'!A1361:AD1976,4)/Table_1[[#This Row],[LPA]]))/100,0)</f>
        <v>385.78</v>
      </c>
      <c r="K1375" s="64">
        <f>IFERROR(IF(Ações!$B1375="","",VLOOKUP(Table_1[[#This Row],[AÇÕES]],'Dados Status Invest STOCKS'!A1361:AD1976,2)),0)</f>
        <v>5.26</v>
      </c>
      <c r="L1375" s="65">
        <f>IFERROR(IF(Ações!$B1375="","",VLOOKUP(Table_1[[#This Row],[AÇÕES]],'Dados Status Invest STOCKS'!A1361:AD1976,3)/100),0)</f>
        <v>0</v>
      </c>
      <c r="M1375" s="66">
        <f>IFERROR(IF(Ações!$B1375="","",VLOOKUP(Table_1[[#This Row],[AÇÕES]],'Dados Status Invest STOCKS'!A1361:AD1976,28)),0)</f>
        <v>-0.01</v>
      </c>
      <c r="N1375" s="66">
        <f>IFERROR(IF(Ações!$B1375="","",VLOOKUP(Table_1[[#This Row],[AÇÕES]],'Dados Status Invest STOCKS'!A1361:AD1976,27)),0)</f>
        <v>0.35</v>
      </c>
      <c r="O1375" s="66">
        <f>IFERROR(IF(Ações!$L1375="","",Ações!$K1375*Ações!$L1375),0)</f>
        <v>0</v>
      </c>
      <c r="P1375" s="67">
        <f t="shared" si="21"/>
        <v>0.06</v>
      </c>
      <c r="Q1375" s="67">
        <f>IFERROR(Ações!$O1375/Ações!$M1375,0)</f>
        <v>0</v>
      </c>
      <c r="R1375" s="67">
        <f>IFERROR(IF(Ações!$B1375="","",VLOOKUP(Table_1[[#This Row],[AÇÕES]],'Dados Status Invest STOCKS'!A1361:AD1976,18)/100),0)</f>
        <v>-3.9199999999999999E-2</v>
      </c>
      <c r="S1375" s="65">
        <f>IFERROR(IF(Ações!$B1375="","",VLOOKUP(Table_1[[#This Row],[AÇÕES]],'Dados Status Invest STOCKS'!A1361:AD1976,25)/100),0)</f>
        <v>0</v>
      </c>
      <c r="T1375" s="67">
        <f>(1-Ações!$Q1375)*Ações!$R1375</f>
        <v>-3.9199999999999999E-2</v>
      </c>
      <c r="U1375" s="68">
        <f>IF(Ações!$S1375=0,Ações!$T1375,IF(Ações!$T1375=0,Ações!$S1375,AVERAGE(Ações!$S1375,Ações!$T1375)))</f>
        <v>-3.9199999999999999E-2</v>
      </c>
    </row>
    <row r="1376" spans="2:21" ht="15" customHeight="1" x14ac:dyDescent="0.2">
      <c r="B1376" s="63" t="str">
        <f>IFERROR('Dados Status Invest STOCKS'!A1363,"-")</f>
        <v>DFIN</v>
      </c>
      <c r="C1376" s="45">
        <f>IFERROR((Ações!$D1376-Ações!$K1376)/Ações!$D1376,0)</f>
        <v>0</v>
      </c>
      <c r="D1376" s="46">
        <f>(Ações!$O1376)/0.06</f>
        <v>0</v>
      </c>
      <c r="E1376" s="47">
        <f>IFERROR((Ações!$F1376-Ações!$K1376)/Ações!$F1376,0)</f>
        <v>-0.5015653899144108</v>
      </c>
      <c r="F1376" s="46">
        <f>IF(OR(Ações!$N1376&lt;0,Ações!$M1376&lt;0),"",(22.5*Ações!$M1376*Ações!$N1376)^0.5)</f>
        <v>24.927319350463659</v>
      </c>
      <c r="G1376" s="47">
        <f>IFERROR((Ações!$H1376-Ações!$K1376)/Ações!$H1376,0)</f>
        <v>0</v>
      </c>
      <c r="H1376" s="48">
        <f>IFERROR(Ações!$I1376/(Ações!$P1376-Table_1[[#This Row],[CAGR LUCRO 5A]]),0)</f>
        <v>0</v>
      </c>
      <c r="I1376" s="48">
        <f>IF(Ações!$S1376&lt;0,"",Ações!$O1376*(1+Ações!$S1376))</f>
        <v>0</v>
      </c>
      <c r="J1376" s="49">
        <f>IFERROR(IF(Ações!$B1376="","",(VLOOKUP(Table_1[[#This Row],[AÇÕES]],'Dados Status Invest STOCKS'!A1362:AD1977,4)/Table_1[[#This Row],[LPA]]))/100,0)</f>
        <v>5.7568627450980389E-2</v>
      </c>
      <c r="K1376" s="64">
        <f>IFERROR(IF(Ações!$B1376="","",VLOOKUP(Table_1[[#This Row],[AÇÕES]],'Dados Status Invest STOCKS'!A1362:AD1977,2)),0)</f>
        <v>37.43</v>
      </c>
      <c r="L1376" s="65">
        <f>IFERROR(IF(Ações!$B1376="","",VLOOKUP(Table_1[[#This Row],[AÇÕES]],'Dados Status Invest STOCKS'!A1362:AD1977,3)/100),0)</f>
        <v>0</v>
      </c>
      <c r="M1376" s="66">
        <f>IFERROR(IF(Ações!$B1376="","",VLOOKUP(Table_1[[#This Row],[AÇÕES]],'Dados Status Invest STOCKS'!A1362:AD1977,28)),0)</f>
        <v>2.5499999999999998</v>
      </c>
      <c r="N1376" s="66">
        <f>IFERROR(IF(Ações!$B1376="","",VLOOKUP(Table_1[[#This Row],[AÇÕES]],'Dados Status Invest STOCKS'!A1362:AD1977,27)),0)</f>
        <v>10.83</v>
      </c>
      <c r="O1376" s="66">
        <f>IFERROR(IF(Ações!$L1376="","",Ações!$K1376*Ações!$L1376),0)</f>
        <v>0</v>
      </c>
      <c r="P1376" s="67">
        <f t="shared" si="21"/>
        <v>0.06</v>
      </c>
      <c r="Q1376" s="67">
        <f>IFERROR(Ações!$O1376/Ações!$M1376,0)</f>
        <v>0</v>
      </c>
      <c r="R1376" s="67">
        <f>IFERROR(IF(Ações!$B1376="","",VLOOKUP(Table_1[[#This Row],[AÇÕES]],'Dados Status Invest STOCKS'!A1362:AD1977,18)/100),0)</f>
        <v>0.2354</v>
      </c>
      <c r="S1376" s="65">
        <f>IFERROR(IF(Ações!$B1376="","",VLOOKUP(Table_1[[#This Row],[AÇÕES]],'Dados Status Invest STOCKS'!A1362:AD1977,25)/100),0)</f>
        <v>0</v>
      </c>
      <c r="T1376" s="67">
        <f>(1-Ações!$Q1376)*Ações!$R1376</f>
        <v>0.2354</v>
      </c>
      <c r="U1376" s="68">
        <f>IF(Ações!$S1376=0,Ações!$T1376,IF(Ações!$T1376=0,Ações!$S1376,AVERAGE(Ações!$S1376,Ações!$T1376)))</f>
        <v>0.2354</v>
      </c>
    </row>
    <row r="1377" spans="2:21" ht="15" customHeight="1" x14ac:dyDescent="0.2">
      <c r="B1377" s="63" t="str">
        <f>IFERROR('Dados Status Invest STOCKS'!A1364,"-")</f>
        <v>DFNS</v>
      </c>
      <c r="C1377" s="45">
        <f>IFERROR((Ações!$D1377-Ações!$K1377)/Ações!$D1377,0)</f>
        <v>0</v>
      </c>
      <c r="D1377" s="46">
        <f>(Ações!$O1377)/0.06</f>
        <v>0</v>
      </c>
      <c r="E1377" s="47">
        <f>IFERROR((Ações!$F1377-Ações!$K1377)/Ações!$F1377,0)</f>
        <v>0</v>
      </c>
      <c r="F1377" s="46" t="str">
        <f>IF(OR(Ações!$N1377&lt;0,Ações!$M1377&lt;0),"",(22.5*Ações!$M1377*Ações!$N1377)^0.5)</f>
        <v/>
      </c>
      <c r="G1377" s="47">
        <f>IFERROR((Ações!$H1377-Ações!$K1377)/Ações!$H1377,0)</f>
        <v>0</v>
      </c>
      <c r="H1377" s="48">
        <f>IFERROR(Ações!$I1377/(Ações!$P1377-Table_1[[#This Row],[CAGR LUCRO 5A]]),0)</f>
        <v>0</v>
      </c>
      <c r="I1377" s="48">
        <f>IF(Ações!$S1377&lt;0,"",Ações!$O1377*(1+Ações!$S1377))</f>
        <v>0</v>
      </c>
      <c r="J1377" s="49">
        <f>IFERROR(IF(Ações!$B1377="","",(VLOOKUP(Table_1[[#This Row],[AÇÕES]],'Dados Status Invest STOCKS'!A1363:AD1978,4)/Table_1[[#This Row],[LPA]]))/100,0)</f>
        <v>0.23499999999999999</v>
      </c>
      <c r="K1377" s="64">
        <f>IFERROR(IF(Ações!$B1377="","",VLOOKUP(Table_1[[#This Row],[AÇÕES]],'Dados Status Invest STOCKS'!A1363:AD1978,2)),0)</f>
        <v>12.85</v>
      </c>
      <c r="L1377" s="65">
        <f>IFERROR(IF(Ações!$B1377="","",VLOOKUP(Table_1[[#This Row],[AÇÕES]],'Dados Status Invest STOCKS'!A1363:AD1978,3)/100),0)</f>
        <v>0</v>
      </c>
      <c r="M1377" s="66">
        <f>IFERROR(IF(Ações!$B1377="","",VLOOKUP(Table_1[[#This Row],[AÇÕES]],'Dados Status Invest STOCKS'!A1363:AD1978,28)),0)</f>
        <v>-0.74</v>
      </c>
      <c r="N1377" s="66">
        <f>IFERROR(IF(Ações!$B1377="","",VLOOKUP(Table_1[[#This Row],[AÇÕES]],'Dados Status Invest STOCKS'!A1363:AD1978,27)),0)</f>
        <v>0.23</v>
      </c>
      <c r="O1377" s="66">
        <f>IFERROR(IF(Ações!$L1377="","",Ações!$K1377*Ações!$L1377),0)</f>
        <v>0</v>
      </c>
      <c r="P1377" s="67">
        <f t="shared" si="21"/>
        <v>0.06</v>
      </c>
      <c r="Q1377" s="67">
        <f>IFERROR(Ações!$O1377/Ações!$M1377,0)</f>
        <v>0</v>
      </c>
      <c r="R1377" s="67">
        <f>IFERROR(IF(Ações!$B1377="","",VLOOKUP(Table_1[[#This Row],[AÇÕES]],'Dados Status Invest STOCKS'!A1363:AD1978,18)/100),0)</f>
        <v>-3.1860000000000004</v>
      </c>
      <c r="S1377" s="65">
        <f>IFERROR(IF(Ações!$B1377="","",VLOOKUP(Table_1[[#This Row],[AÇÕES]],'Dados Status Invest STOCKS'!A1363:AD1978,25)/100),0)</f>
        <v>0</v>
      </c>
      <c r="T1377" s="67">
        <f>(1-Ações!$Q1377)*Ações!$R1377</f>
        <v>-3.1860000000000004</v>
      </c>
      <c r="U1377" s="68">
        <f>IF(Ações!$S1377=0,Ações!$T1377,IF(Ações!$T1377=0,Ações!$S1377,AVERAGE(Ações!$S1377,Ações!$T1377)))</f>
        <v>-3.1860000000000004</v>
      </c>
    </row>
    <row r="1378" spans="2:21" ht="15" customHeight="1" x14ac:dyDescent="0.2">
      <c r="B1378" s="63" t="str">
        <f>IFERROR('Dados Status Invest STOCKS'!A1365,"-")</f>
        <v>DFPH</v>
      </c>
      <c r="C1378" s="45">
        <f>IFERROR((Ações!$D1378-Ações!$K1378)/Ações!$D1378,0)</f>
        <v>0</v>
      </c>
      <c r="D1378" s="46">
        <f>(Ações!$O1378)/0.06</f>
        <v>0</v>
      </c>
      <c r="E1378" s="47">
        <f>IFERROR((Ações!$F1378-Ações!$K1378)/Ações!$F1378,0)</f>
        <v>0</v>
      </c>
      <c r="F1378" s="46" t="str">
        <f>IF(OR(Ações!$N1378&lt;0,Ações!$M1378&lt;0),"",(22.5*Ações!$M1378*Ações!$N1378)^0.5)</f>
        <v/>
      </c>
      <c r="G1378" s="47">
        <f>IFERROR((Ações!$H1378-Ações!$K1378)/Ações!$H1378,0)</f>
        <v>0</v>
      </c>
      <c r="H1378" s="48">
        <f>IFERROR(Ações!$I1378/(Ações!$P1378-Table_1[[#This Row],[CAGR LUCRO 5A]]),0)</f>
        <v>0</v>
      </c>
      <c r="I1378" s="48">
        <f>IF(Ações!$S1378&lt;0,"",Ações!$O1378*(1+Ações!$S1378))</f>
        <v>0</v>
      </c>
      <c r="J1378" s="49">
        <f>IFERROR(IF(Ações!$B1378="","",(VLOOKUP(Table_1[[#This Row],[AÇÕES]],'Dados Status Invest STOCKS'!A1364:AD1979,4)/Table_1[[#This Row],[LPA]]))/100,0)</f>
        <v>4.2436149312377212E-3</v>
      </c>
      <c r="K1378" s="64">
        <f>IFERROR(IF(Ações!$B1378="","",VLOOKUP(Table_1[[#This Row],[AÇÕES]],'Dados Status Invest STOCKS'!A1364:AD1979,2)),0)</f>
        <v>10.98</v>
      </c>
      <c r="L1378" s="65">
        <f>IFERROR(IF(Ações!$B1378="","",VLOOKUP(Table_1[[#This Row],[AÇÕES]],'Dados Status Invest STOCKS'!A1364:AD1979,3)/100),0)</f>
        <v>0</v>
      </c>
      <c r="M1378" s="66">
        <f>IFERROR(IF(Ações!$B1378="","",VLOOKUP(Table_1[[#This Row],[AÇÕES]],'Dados Status Invest STOCKS'!A1364:AD1979,28)),0)</f>
        <v>-5.09</v>
      </c>
      <c r="N1378" s="66">
        <f>IFERROR(IF(Ações!$B1378="","",VLOOKUP(Table_1[[#This Row],[AÇÕES]],'Dados Status Invest STOCKS'!A1364:AD1979,27)),0)</f>
        <v>0.17</v>
      </c>
      <c r="O1378" s="66">
        <f>IFERROR(IF(Ações!$L1378="","",Ações!$K1378*Ações!$L1378),0)</f>
        <v>0</v>
      </c>
      <c r="P1378" s="67">
        <f t="shared" si="21"/>
        <v>0.06</v>
      </c>
      <c r="Q1378" s="67">
        <f>IFERROR(Ações!$O1378/Ações!$M1378,0)</f>
        <v>0</v>
      </c>
      <c r="R1378" s="67">
        <f>IFERROR(IF(Ações!$B1378="","",VLOOKUP(Table_1[[#This Row],[AÇÕES]],'Dados Status Invest STOCKS'!A1364:AD1979,18)/100),0)</f>
        <v>-29.295400000000001</v>
      </c>
      <c r="S1378" s="65">
        <f>IFERROR(IF(Ações!$B1378="","",VLOOKUP(Table_1[[#This Row],[AÇÕES]],'Dados Status Invest STOCKS'!A1364:AD1979,25)/100),0)</f>
        <v>0</v>
      </c>
      <c r="T1378" s="67">
        <f>(1-Ações!$Q1378)*Ações!$R1378</f>
        <v>-29.295400000000001</v>
      </c>
      <c r="U1378" s="68">
        <f>IF(Ações!$S1378=0,Ações!$T1378,IF(Ações!$T1378=0,Ações!$S1378,AVERAGE(Ações!$S1378,Ações!$T1378)))</f>
        <v>-29.295400000000001</v>
      </c>
    </row>
    <row r="1379" spans="2:21" ht="15" customHeight="1" x14ac:dyDescent="0.2">
      <c r="B1379" s="63" t="str">
        <f>IFERROR('Dados Status Invest STOCKS'!A1366,"-")</f>
        <v>DFPHU</v>
      </c>
      <c r="C1379" s="45">
        <f>IFERROR((Ações!$D1379-Ações!$K1379)/Ações!$D1379,0)</f>
        <v>0</v>
      </c>
      <c r="D1379" s="46">
        <f>(Ações!$O1379)/0.06</f>
        <v>0</v>
      </c>
      <c r="E1379" s="47">
        <f>IFERROR((Ações!$F1379-Ações!$K1379)/Ações!$F1379,0)</f>
        <v>0</v>
      </c>
      <c r="F1379" s="46" t="str">
        <f>IF(OR(Ações!$N1379&lt;0,Ações!$M1379&lt;0),"",(22.5*Ações!$M1379*Ações!$N1379)^0.5)</f>
        <v/>
      </c>
      <c r="G1379" s="47">
        <f>IFERROR((Ações!$H1379-Ações!$K1379)/Ações!$H1379,0)</f>
        <v>0</v>
      </c>
      <c r="H1379" s="48">
        <f>IFERROR(Ações!$I1379/(Ações!$P1379-Table_1[[#This Row],[CAGR LUCRO 5A]]),0)</f>
        <v>0</v>
      </c>
      <c r="I1379" s="48">
        <f>IF(Ações!$S1379&lt;0,"",Ações!$O1379*(1+Ações!$S1379))</f>
        <v>0</v>
      </c>
      <c r="J1379" s="49">
        <f>IFERROR(IF(Ações!$B1379="","",(VLOOKUP(Table_1[[#This Row],[AÇÕES]],'Dados Status Invest STOCKS'!A1365:AD1980,4)/Table_1[[#This Row],[LPA]]))/100,0)</f>
        <v>3.9489194499017673E-3</v>
      </c>
      <c r="K1379" s="64">
        <f>IFERROR(IF(Ações!$B1379="","",VLOOKUP(Table_1[[#This Row],[AÇÕES]],'Dados Status Invest STOCKS'!A1365:AD1980,2)),0)</f>
        <v>10.26</v>
      </c>
      <c r="L1379" s="65">
        <f>IFERROR(IF(Ações!$B1379="","",VLOOKUP(Table_1[[#This Row],[AÇÕES]],'Dados Status Invest STOCKS'!A1365:AD1980,3)/100),0)</f>
        <v>0</v>
      </c>
      <c r="M1379" s="66">
        <f>IFERROR(IF(Ações!$B1379="","",VLOOKUP(Table_1[[#This Row],[AÇÕES]],'Dados Status Invest STOCKS'!A1365:AD1980,28)),0)</f>
        <v>-5.09</v>
      </c>
      <c r="N1379" s="66">
        <f>IFERROR(IF(Ações!$B1379="","",VLOOKUP(Table_1[[#This Row],[AÇÕES]],'Dados Status Invest STOCKS'!A1365:AD1980,27)),0)</f>
        <v>0.17</v>
      </c>
      <c r="O1379" s="66">
        <f>IFERROR(IF(Ações!$L1379="","",Ações!$K1379*Ações!$L1379),0)</f>
        <v>0</v>
      </c>
      <c r="P1379" s="67">
        <f t="shared" si="21"/>
        <v>0.06</v>
      </c>
      <c r="Q1379" s="67">
        <f>IFERROR(Ações!$O1379/Ações!$M1379,0)</f>
        <v>0</v>
      </c>
      <c r="R1379" s="67">
        <f>IFERROR(IF(Ações!$B1379="","",VLOOKUP(Table_1[[#This Row],[AÇÕES]],'Dados Status Invest STOCKS'!A1365:AD1980,18)/100),0)</f>
        <v>-29.295400000000001</v>
      </c>
      <c r="S1379" s="65">
        <f>IFERROR(IF(Ações!$B1379="","",VLOOKUP(Table_1[[#This Row],[AÇÕES]],'Dados Status Invest STOCKS'!A1365:AD1980,25)/100),0)</f>
        <v>0</v>
      </c>
      <c r="T1379" s="67">
        <f>(1-Ações!$Q1379)*Ações!$R1379</f>
        <v>-29.295400000000001</v>
      </c>
      <c r="U1379" s="68">
        <f>IF(Ações!$S1379=0,Ações!$T1379,IF(Ações!$T1379=0,Ações!$S1379,AVERAGE(Ações!$S1379,Ações!$T1379)))</f>
        <v>-29.295400000000001</v>
      </c>
    </row>
    <row r="1380" spans="2:21" ht="15" customHeight="1" x14ac:dyDescent="0.2">
      <c r="B1380" s="63" t="str">
        <f>IFERROR('Dados Status Invest STOCKS'!A1367,"-")</f>
        <v>DFPHW</v>
      </c>
      <c r="C1380" s="45">
        <f>IFERROR((Ações!$D1380-Ações!$K1380)/Ações!$D1380,0)</f>
        <v>0</v>
      </c>
      <c r="D1380" s="46">
        <f>(Ações!$O1380)/0.06</f>
        <v>0</v>
      </c>
      <c r="E1380" s="47">
        <f>IFERROR((Ações!$F1380-Ações!$K1380)/Ações!$F1380,0)</f>
        <v>0</v>
      </c>
      <c r="F1380" s="46" t="str">
        <f>IF(OR(Ações!$N1380&lt;0,Ações!$M1380&lt;0),"",(22.5*Ações!$M1380*Ações!$N1380)^0.5)</f>
        <v/>
      </c>
      <c r="G1380" s="47">
        <f>IFERROR((Ações!$H1380-Ações!$K1380)/Ações!$H1380,0)</f>
        <v>0</v>
      </c>
      <c r="H1380" s="48">
        <f>IFERROR(Ações!$I1380/(Ações!$P1380-Table_1[[#This Row],[CAGR LUCRO 5A]]),0)</f>
        <v>0</v>
      </c>
      <c r="I1380" s="48">
        <f>IF(Ações!$S1380&lt;0,"",Ações!$O1380*(1+Ações!$S1380))</f>
        <v>0</v>
      </c>
      <c r="J1380" s="49">
        <f>IFERROR(IF(Ações!$B1380="","",(VLOOKUP(Table_1[[#This Row],[AÇÕES]],'Dados Status Invest STOCKS'!A1366:AD1981,4)/Table_1[[#This Row],[LPA]]))/100,0)</f>
        <v>7.0726915520628679E-4</v>
      </c>
      <c r="K1380" s="64">
        <f>IFERROR(IF(Ações!$B1380="","",VLOOKUP(Table_1[[#This Row],[AÇÕES]],'Dados Status Invest STOCKS'!A1366:AD1981,2)),0)</f>
        <v>1.84</v>
      </c>
      <c r="L1380" s="65">
        <f>IFERROR(IF(Ações!$B1380="","",VLOOKUP(Table_1[[#This Row],[AÇÕES]],'Dados Status Invest STOCKS'!A1366:AD1981,3)/100),0)</f>
        <v>0</v>
      </c>
      <c r="M1380" s="66">
        <f>IFERROR(IF(Ações!$B1380="","",VLOOKUP(Table_1[[#This Row],[AÇÕES]],'Dados Status Invest STOCKS'!A1366:AD1981,28)),0)</f>
        <v>-5.09</v>
      </c>
      <c r="N1380" s="66">
        <f>IFERROR(IF(Ações!$B1380="","",VLOOKUP(Table_1[[#This Row],[AÇÕES]],'Dados Status Invest STOCKS'!A1366:AD1981,27)),0)</f>
        <v>0.17</v>
      </c>
      <c r="O1380" s="66">
        <f>IFERROR(IF(Ações!$L1380="","",Ações!$K1380*Ações!$L1380),0)</f>
        <v>0</v>
      </c>
      <c r="P1380" s="67">
        <f t="shared" si="21"/>
        <v>0.06</v>
      </c>
      <c r="Q1380" s="67">
        <f>IFERROR(Ações!$O1380/Ações!$M1380,0)</f>
        <v>0</v>
      </c>
      <c r="R1380" s="67">
        <f>IFERROR(IF(Ações!$B1380="","",VLOOKUP(Table_1[[#This Row],[AÇÕES]],'Dados Status Invest STOCKS'!A1366:AD1981,18)/100),0)</f>
        <v>-29.295400000000001</v>
      </c>
      <c r="S1380" s="65">
        <f>IFERROR(IF(Ações!$B1380="","",VLOOKUP(Table_1[[#This Row],[AÇÕES]],'Dados Status Invest STOCKS'!A1366:AD1981,25)/100),0)</f>
        <v>0</v>
      </c>
      <c r="T1380" s="67">
        <f>(1-Ações!$Q1380)*Ações!$R1380</f>
        <v>-29.295400000000001</v>
      </c>
      <c r="U1380" s="68">
        <f>IF(Ações!$S1380=0,Ações!$T1380,IF(Ações!$T1380=0,Ações!$S1380,AVERAGE(Ações!$S1380,Ações!$T1380)))</f>
        <v>-29.295400000000001</v>
      </c>
    </row>
    <row r="1381" spans="2:21" ht="15" customHeight="1" x14ac:dyDescent="0.2">
      <c r="B1381" s="63" t="str">
        <f>IFERROR('Dados Status Invest STOCKS'!A1368,"-")</f>
        <v>DFS</v>
      </c>
      <c r="C1381" s="45">
        <f>IFERROR((Ações!$D1381-Ações!$K1381)/Ações!$D1381,0)</f>
        <v>-2.6809815950920246</v>
      </c>
      <c r="D1381" s="46">
        <f>(Ações!$O1381)/0.06</f>
        <v>31.334033333333334</v>
      </c>
      <c r="E1381" s="47">
        <f>IFERROR((Ações!$F1381-Ações!$K1381)/Ações!$F1381,0)</f>
        <v>0.13217999617190376</v>
      </c>
      <c r="F1381" s="46">
        <f>IF(OR(Ações!$N1381&lt;0,Ações!$M1381&lt;0),"",(22.5*Ações!$M1381*Ações!$N1381)^0.5)</f>
        <v>132.90774525963491</v>
      </c>
      <c r="G1381" s="47">
        <f>IFERROR((Ações!$H1381-Ações!$K1381)/Ações!$H1381,0)</f>
        <v>0</v>
      </c>
      <c r="H1381" s="48">
        <f>IFERROR(Ações!$I1381/(Ações!$P1381-Table_1[[#This Row],[CAGR LUCRO 5A]]),0)</f>
        <v>0</v>
      </c>
      <c r="I1381" s="48" t="str">
        <f>IF(Ações!$S1381&lt;0,"",Ações!$O1381*(1+Ações!$S1381))</f>
        <v/>
      </c>
      <c r="J1381" s="49">
        <f>IFERROR(IF(Ações!$B1381="","",(VLOOKUP(Table_1[[#This Row],[AÇÕES]],'Dados Status Invest STOCKS'!A1367:AD1982,4)/Table_1[[#This Row],[LPA]]))/100,0)</f>
        <v>3.8328530259365994E-3</v>
      </c>
      <c r="K1381" s="64">
        <f>IFERROR(IF(Ações!$B1381="","",VLOOKUP(Table_1[[#This Row],[AÇÕES]],'Dados Status Invest STOCKS'!A1367:AD1982,2)),0)</f>
        <v>115.34</v>
      </c>
      <c r="L1381" s="65">
        <f>IFERROR(IF(Ações!$B1381="","",VLOOKUP(Table_1[[#This Row],[AÇÕES]],'Dados Status Invest STOCKS'!A1367:AD1982,3)/100),0)</f>
        <v>1.6299999999999999E-2</v>
      </c>
      <c r="M1381" s="66">
        <f>IFERROR(IF(Ações!$B1381="","",VLOOKUP(Table_1[[#This Row],[AÇÕES]],'Dados Status Invest STOCKS'!A1367:AD1982,28)),0)</f>
        <v>17.350000000000001</v>
      </c>
      <c r="N1381" s="66">
        <f>IFERROR(IF(Ações!$B1381="","",VLOOKUP(Table_1[[#This Row],[AÇÕES]],'Dados Status Invest STOCKS'!A1367:AD1982,27)),0)</f>
        <v>45.25</v>
      </c>
      <c r="O1381" s="66">
        <f>IFERROR(IF(Ações!$L1381="","",Ações!$K1381*Ações!$L1381),0)</f>
        <v>1.880042</v>
      </c>
      <c r="P1381" s="67">
        <f t="shared" si="21"/>
        <v>0.06</v>
      </c>
      <c r="Q1381" s="67">
        <f>IFERROR(Ações!$O1381/Ações!$M1381,0)</f>
        <v>0.10835976945244956</v>
      </c>
      <c r="R1381" s="67">
        <f>IFERROR(IF(Ações!$B1381="","",VLOOKUP(Table_1[[#This Row],[AÇÕES]],'Dados Status Invest STOCKS'!A1367:AD1982,18)/100),0)</f>
        <v>0.38329999999999997</v>
      </c>
      <c r="S1381" s="65">
        <f>IFERROR(IF(Ações!$B1381="","",VLOOKUP(Table_1[[#This Row],[AÇÕES]],'Dados Status Invest STOCKS'!A1367:AD1982,25)/100),0)</f>
        <v>-0.12670000000000001</v>
      </c>
      <c r="T1381" s="67">
        <f>(1-Ações!$Q1381)*Ações!$R1381</f>
        <v>0.3417657003688761</v>
      </c>
      <c r="U1381" s="68">
        <f>IF(Ações!$S1381=0,Ações!$T1381,IF(Ações!$T1381=0,Ações!$S1381,AVERAGE(Ações!$S1381,Ações!$T1381)))</f>
        <v>0.10753285018443805</v>
      </c>
    </row>
    <row r="1382" spans="2:21" ht="15" customHeight="1" x14ac:dyDescent="0.2">
      <c r="B1382" s="63" t="str">
        <f>IFERROR('Dados Status Invest STOCKS'!A1369,"-")</f>
        <v>DG</v>
      </c>
      <c r="C1382" s="45">
        <f>IFERROR((Ações!$D1382-Ações!$K1382)/Ações!$D1382,0)</f>
        <v>-6.6923076923076907</v>
      </c>
      <c r="D1382" s="46">
        <f>(Ações!$O1382)/0.06</f>
        <v>28.155400000000007</v>
      </c>
      <c r="E1382" s="47">
        <f>IFERROR((Ações!$F1382-Ações!$K1382)/Ações!$F1382,0)</f>
        <v>-1.7199687630606226</v>
      </c>
      <c r="F1382" s="46">
        <f>IF(OR(Ações!$N1382&lt;0,Ações!$M1382&lt;0),"",(22.5*Ações!$M1382*Ações!$N1382)^0.5)</f>
        <v>79.625914437449325</v>
      </c>
      <c r="G1382" s="47">
        <f>IFERROR((Ações!$H1382-Ações!$K1382)/Ações!$H1382,0)</f>
        <v>13.94990312037212</v>
      </c>
      <c r="H1382" s="48">
        <f>IFERROR(Ações!$I1382/(Ações!$P1382-Table_1[[#This Row],[CAGR LUCRO 5A]]),0)</f>
        <v>-16.724449440806048</v>
      </c>
      <c r="I1382" s="48">
        <f>IF(Ações!$S1382&lt;0,"",Ações!$O1382*(1+Ações!$S1382))</f>
        <v>1.9918819284000004</v>
      </c>
      <c r="J1382" s="49">
        <f>IFERROR(IF(Ações!$B1382="","",(VLOOKUP(Table_1[[#This Row],[AÇÕES]],'Dados Status Invest STOCKS'!A1368:AD1983,4)/Table_1[[#This Row],[LPA]]))/100,0)</f>
        <v>1.9459715639810426E-2</v>
      </c>
      <c r="K1382" s="64">
        <f>IFERROR(IF(Ações!$B1382="","",VLOOKUP(Table_1[[#This Row],[AÇÕES]],'Dados Status Invest STOCKS'!A1368:AD1983,2)),0)</f>
        <v>216.58</v>
      </c>
      <c r="L1382" s="65">
        <f>IFERROR(IF(Ações!$B1382="","",VLOOKUP(Table_1[[#This Row],[AÇÕES]],'Dados Status Invest STOCKS'!A1368:AD1983,3)/100),0)</f>
        <v>7.8000000000000005E-3</v>
      </c>
      <c r="M1382" s="66">
        <f>IFERROR(IF(Ações!$B1382="","",VLOOKUP(Table_1[[#This Row],[AÇÕES]],'Dados Status Invest STOCKS'!A1368:AD1983,28)),0)</f>
        <v>10.55</v>
      </c>
      <c r="N1382" s="66">
        <f>IFERROR(IF(Ações!$B1382="","",VLOOKUP(Table_1[[#This Row],[AÇÕES]],'Dados Status Invest STOCKS'!A1368:AD1983,27)),0)</f>
        <v>26.71</v>
      </c>
      <c r="O1382" s="66">
        <f>IFERROR(IF(Ações!$L1382="","",Ações!$K1382*Ações!$L1382),0)</f>
        <v>1.6893240000000003</v>
      </c>
      <c r="P1382" s="67">
        <f t="shared" si="21"/>
        <v>0.06</v>
      </c>
      <c r="Q1382" s="67">
        <f>IFERROR(Ações!$O1382/Ações!$M1382,0)</f>
        <v>0.16012549763033176</v>
      </c>
      <c r="R1382" s="67">
        <f>IFERROR(IF(Ações!$B1382="","",VLOOKUP(Table_1[[#This Row],[AÇÕES]],'Dados Status Invest STOCKS'!A1368:AD1983,18)/100),0)</f>
        <v>0.39490000000000003</v>
      </c>
      <c r="S1382" s="65">
        <f>IFERROR(IF(Ações!$B1382="","",VLOOKUP(Table_1[[#This Row],[AÇÕES]],'Dados Status Invest STOCKS'!A1368:AD1983,25)/100),0)</f>
        <v>0.17910000000000001</v>
      </c>
      <c r="T1382" s="67">
        <f>(1-Ações!$Q1382)*Ações!$R1382</f>
        <v>0.33166644098578202</v>
      </c>
      <c r="U1382" s="68">
        <f>IF(Ações!$S1382=0,Ações!$T1382,IF(Ações!$T1382=0,Ações!$S1382,AVERAGE(Ações!$S1382,Ações!$T1382)))</f>
        <v>0.25538322049289103</v>
      </c>
    </row>
    <row r="1383" spans="2:21" ht="15" customHeight="1" x14ac:dyDescent="0.2">
      <c r="B1383" s="63" t="str">
        <f>IFERROR('Dados Status Invest STOCKS'!A1370,"-")</f>
        <v>DGICA</v>
      </c>
      <c r="C1383" s="45">
        <f>IFERROR((Ações!$D1383-Ações!$K1383)/Ações!$D1383,0)</f>
        <v>-0.39860139860139859</v>
      </c>
      <c r="D1383" s="46">
        <f>(Ações!$O1383)/0.06</f>
        <v>10.4962</v>
      </c>
      <c r="E1383" s="47">
        <f>IFERROR((Ações!$F1383-Ações!$K1383)/Ações!$F1383,0)</f>
        <v>0.28808708083893236</v>
      </c>
      <c r="F1383" s="46">
        <f>IF(OR(Ações!$N1383&lt;0,Ações!$M1383&lt;0),"",(22.5*Ações!$M1383*Ações!$N1383)^0.5)</f>
        <v>20.620499508983773</v>
      </c>
      <c r="G1383" s="47">
        <f>IFERROR((Ações!$H1383-Ações!$K1383)/Ações!$H1383,0)</f>
        <v>3.7657273853332716</v>
      </c>
      <c r="H1383" s="48">
        <f>IFERROR(Ações!$I1383/(Ações!$P1383-Table_1[[#This Row],[CAGR LUCRO 5A]]),0)</f>
        <v>-5.3078260995094615</v>
      </c>
      <c r="I1383" s="48">
        <f>IF(Ações!$S1383&lt;0,"",Ações!$O1383*(1+Ações!$S1383))</f>
        <v>0.75742678440000011</v>
      </c>
      <c r="J1383" s="49">
        <f>IFERROR(IF(Ações!$B1383="","",(VLOOKUP(Table_1[[#This Row],[AÇÕES]],'Dados Status Invest STOCKS'!A1369:AD1984,4)/Table_1[[#This Row],[LPA]]))/100,0)</f>
        <v>0.121</v>
      </c>
      <c r="K1383" s="64">
        <f>IFERROR(IF(Ações!$B1383="","",VLOOKUP(Table_1[[#This Row],[AÇÕES]],'Dados Status Invest STOCKS'!A1369:AD1984,2)),0)</f>
        <v>14.68</v>
      </c>
      <c r="L1383" s="65">
        <f>IFERROR(IF(Ações!$B1383="","",VLOOKUP(Table_1[[#This Row],[AÇÕES]],'Dados Status Invest STOCKS'!A1369:AD1984,3)/100),0)</f>
        <v>4.2900000000000001E-2</v>
      </c>
      <c r="M1383" s="66">
        <f>IFERROR(IF(Ações!$B1383="","",VLOOKUP(Table_1[[#This Row],[AÇÕES]],'Dados Status Invest STOCKS'!A1369:AD1984,28)),0)</f>
        <v>1.1000000000000001</v>
      </c>
      <c r="N1383" s="66">
        <f>IFERROR(IF(Ações!$B1383="","",VLOOKUP(Table_1[[#This Row],[AÇÕES]],'Dados Status Invest STOCKS'!A1369:AD1984,27)),0)</f>
        <v>17.18</v>
      </c>
      <c r="O1383" s="66">
        <f>IFERROR(IF(Ações!$L1383="","",Ações!$K1383*Ações!$L1383),0)</f>
        <v>0.629772</v>
      </c>
      <c r="P1383" s="67">
        <f t="shared" si="21"/>
        <v>0.06</v>
      </c>
      <c r="Q1383" s="67">
        <f>IFERROR(Ações!$O1383/Ações!$M1383,0)</f>
        <v>0.57251999999999992</v>
      </c>
      <c r="R1383" s="67">
        <f>IFERROR(IF(Ações!$B1383="","",VLOOKUP(Table_1[[#This Row],[AÇÕES]],'Dados Status Invest STOCKS'!A1369:AD1984,18)/100),0)</f>
        <v>6.4199999999999993E-2</v>
      </c>
      <c r="S1383" s="65">
        <f>IFERROR(IF(Ações!$B1383="","",VLOOKUP(Table_1[[#This Row],[AÇÕES]],'Dados Status Invest STOCKS'!A1369:AD1984,25)/100),0)</f>
        <v>0.20269999999999999</v>
      </c>
      <c r="T1383" s="67">
        <f>(1-Ações!$Q1383)*Ações!$R1383</f>
        <v>2.7444216000000004E-2</v>
      </c>
      <c r="U1383" s="68">
        <f>IF(Ações!$S1383=0,Ações!$T1383,IF(Ações!$T1383=0,Ações!$S1383,AVERAGE(Ações!$S1383,Ações!$T1383)))</f>
        <v>0.11507210799999999</v>
      </c>
    </row>
    <row r="1384" spans="2:21" ht="15" customHeight="1" x14ac:dyDescent="0.2">
      <c r="B1384" s="63" t="str">
        <f>IFERROR('Dados Status Invest STOCKS'!A1371,"-")</f>
        <v>DGICB</v>
      </c>
      <c r="C1384" s="45">
        <f>IFERROR((Ações!$D1384-Ações!$K1384)/Ações!$D1384,0)</f>
        <v>4.61049284578696E-2</v>
      </c>
      <c r="D1384" s="46">
        <f>(Ações!$O1384)/0.06</f>
        <v>14.079116666666666</v>
      </c>
      <c r="E1384" s="47">
        <f>IFERROR((Ações!$F1384-Ações!$K1384)/Ações!$F1384,0)</f>
        <v>0.34870636891463636</v>
      </c>
      <c r="F1384" s="46">
        <f>IF(OR(Ações!$N1384&lt;0,Ações!$M1384&lt;0),"",(22.5*Ações!$M1384*Ações!$N1384)^0.5)</f>
        <v>20.620499508983773</v>
      </c>
      <c r="G1384" s="47">
        <f>IFERROR((Ações!$H1384-Ações!$K1384)/Ações!$H1384,0)</f>
        <v>2.8863228113004347</v>
      </c>
      <c r="H1384" s="48">
        <f>IFERROR(Ações!$I1384/(Ações!$P1384-Table_1[[#This Row],[CAGR LUCRO 5A]]),0)</f>
        <v>-7.1196721576734419</v>
      </c>
      <c r="I1384" s="48">
        <f>IF(Ações!$S1384&lt;0,"",Ações!$O1384*(1+Ações!$S1384))</f>
        <v>1.0159772169000001</v>
      </c>
      <c r="J1384" s="49">
        <f>IFERROR(IF(Ações!$B1384="","",(VLOOKUP(Table_1[[#This Row],[AÇÕES]],'Dados Status Invest STOCKS'!A1370:AD1985,4)/Table_1[[#This Row],[LPA]]))/100,0)</f>
        <v>0.11072727272727273</v>
      </c>
      <c r="K1384" s="64">
        <f>IFERROR(IF(Ações!$B1384="","",VLOOKUP(Table_1[[#This Row],[AÇÕES]],'Dados Status Invest STOCKS'!A1370:AD1985,2)),0)</f>
        <v>13.43</v>
      </c>
      <c r="L1384" s="65">
        <f>IFERROR(IF(Ações!$B1384="","",VLOOKUP(Table_1[[#This Row],[AÇÕES]],'Dados Status Invest STOCKS'!A1370:AD1985,3)/100),0)</f>
        <v>6.2899999999999998E-2</v>
      </c>
      <c r="M1384" s="66">
        <f>IFERROR(IF(Ações!$B1384="","",VLOOKUP(Table_1[[#This Row],[AÇÕES]],'Dados Status Invest STOCKS'!A1370:AD1985,28)),0)</f>
        <v>1.1000000000000001</v>
      </c>
      <c r="N1384" s="66">
        <f>IFERROR(IF(Ações!$B1384="","",VLOOKUP(Table_1[[#This Row],[AÇÕES]],'Dados Status Invest STOCKS'!A1370:AD1985,27)),0)</f>
        <v>17.18</v>
      </c>
      <c r="O1384" s="66">
        <f>IFERROR(IF(Ações!$L1384="","",Ações!$K1384*Ações!$L1384),0)</f>
        <v>0.84474699999999991</v>
      </c>
      <c r="P1384" s="67">
        <f t="shared" si="21"/>
        <v>0.06</v>
      </c>
      <c r="Q1384" s="67">
        <f>IFERROR(Ações!$O1384/Ações!$M1384,0)</f>
        <v>0.76795181818181801</v>
      </c>
      <c r="R1384" s="67">
        <f>IFERROR(IF(Ações!$B1384="","",VLOOKUP(Table_1[[#This Row],[AÇÕES]],'Dados Status Invest STOCKS'!A1370:AD1985,18)/100),0)</f>
        <v>6.4199999999999993E-2</v>
      </c>
      <c r="S1384" s="65">
        <f>IFERROR(IF(Ações!$B1384="","",VLOOKUP(Table_1[[#This Row],[AÇÕES]],'Dados Status Invest STOCKS'!A1370:AD1985,25)/100),0)</f>
        <v>0.20269999999999999</v>
      </c>
      <c r="T1384" s="67">
        <f>(1-Ações!$Q1384)*Ações!$R1384</f>
        <v>1.4897493272727281E-2</v>
      </c>
      <c r="U1384" s="68">
        <f>IF(Ações!$S1384=0,Ações!$T1384,IF(Ações!$T1384=0,Ações!$S1384,AVERAGE(Ações!$S1384,Ações!$T1384)))</f>
        <v>0.10879874663636363</v>
      </c>
    </row>
    <row r="1385" spans="2:21" ht="15" customHeight="1" x14ac:dyDescent="0.2">
      <c r="B1385" s="63" t="str">
        <f>IFERROR('Dados Status Invest STOCKS'!A1372,"-")</f>
        <v>DGII</v>
      </c>
      <c r="C1385" s="45">
        <f>IFERROR((Ações!$D1385-Ações!$K1385)/Ações!$D1385,0)</f>
        <v>0</v>
      </c>
      <c r="D1385" s="46">
        <f>(Ações!$O1385)/0.06</f>
        <v>0</v>
      </c>
      <c r="E1385" s="47">
        <f>IFERROR((Ações!$F1385-Ações!$K1385)/Ações!$F1385,0)</f>
        <v>-1.3496622827383171</v>
      </c>
      <c r="F1385" s="46">
        <f>IF(OR(Ações!$N1385&lt;0,Ações!$M1385&lt;0),"",(22.5*Ações!$M1385*Ações!$N1385)^0.5)</f>
        <v>9.6269153938320251</v>
      </c>
      <c r="G1385" s="47">
        <f>IFERROR((Ações!$H1385-Ações!$K1385)/Ações!$H1385,0)</f>
        <v>0</v>
      </c>
      <c r="H1385" s="48">
        <f>IFERROR(Ações!$I1385/(Ações!$P1385-Table_1[[#This Row],[CAGR LUCRO 5A]]),0)</f>
        <v>0</v>
      </c>
      <c r="I1385" s="48" t="str">
        <f>IF(Ações!$S1385&lt;0,"",Ações!$O1385*(1+Ações!$S1385))</f>
        <v/>
      </c>
      <c r="J1385" s="49">
        <f>IFERROR(IF(Ações!$B1385="","",(VLOOKUP(Table_1[[#This Row],[AÇÕES]],'Dados Status Invest STOCKS'!A1371:AD1986,4)/Table_1[[#This Row],[LPA]]))/100,0)</f>
        <v>2.5026666666666668</v>
      </c>
      <c r="K1385" s="64">
        <f>IFERROR(IF(Ações!$B1385="","",VLOOKUP(Table_1[[#This Row],[AÇÕES]],'Dados Status Invest STOCKS'!A1371:AD1986,2)),0)</f>
        <v>22.62</v>
      </c>
      <c r="L1385" s="65">
        <f>IFERROR(IF(Ações!$B1385="","",VLOOKUP(Table_1[[#This Row],[AÇÕES]],'Dados Status Invest STOCKS'!A1371:AD1986,3)/100),0)</f>
        <v>0</v>
      </c>
      <c r="M1385" s="66">
        <f>IFERROR(IF(Ações!$B1385="","",VLOOKUP(Table_1[[#This Row],[AÇÕES]],'Dados Status Invest STOCKS'!A1371:AD1986,28)),0)</f>
        <v>0.3</v>
      </c>
      <c r="N1385" s="66">
        <f>IFERROR(IF(Ações!$B1385="","",VLOOKUP(Table_1[[#This Row],[AÇÕES]],'Dados Status Invest STOCKS'!A1371:AD1986,27)),0)</f>
        <v>13.73</v>
      </c>
      <c r="O1385" s="66">
        <f>IFERROR(IF(Ações!$L1385="","",Ações!$K1385*Ações!$L1385),0)</f>
        <v>0</v>
      </c>
      <c r="P1385" s="67">
        <f t="shared" si="21"/>
        <v>0.06</v>
      </c>
      <c r="Q1385" s="67">
        <f>IFERROR(Ações!$O1385/Ações!$M1385,0)</f>
        <v>0</v>
      </c>
      <c r="R1385" s="67">
        <f>IFERROR(IF(Ações!$B1385="","",VLOOKUP(Table_1[[#This Row],[AÇÕES]],'Dados Status Invest STOCKS'!A1371:AD1986,18)/100),0)</f>
        <v>2.1899999999999999E-2</v>
      </c>
      <c r="S1385" s="65">
        <f>IFERROR(IF(Ações!$B1385="","",VLOOKUP(Table_1[[#This Row],[AÇÕES]],'Dados Status Invest STOCKS'!A1371:AD1986,25)/100),0)</f>
        <v>-9.11E-2</v>
      </c>
      <c r="T1385" s="67">
        <f>(1-Ações!$Q1385)*Ações!$R1385</f>
        <v>2.1899999999999999E-2</v>
      </c>
      <c r="U1385" s="68">
        <f>IF(Ações!$S1385=0,Ações!$T1385,IF(Ações!$T1385=0,Ações!$S1385,AVERAGE(Ações!$S1385,Ações!$T1385)))</f>
        <v>-3.4599999999999999E-2</v>
      </c>
    </row>
    <row r="1386" spans="2:21" ht="15" customHeight="1" x14ac:dyDescent="0.2">
      <c r="B1386" s="63" t="str">
        <f>IFERROR('Dados Status Invest STOCKS'!A1373,"-")</f>
        <v>DGLY</v>
      </c>
      <c r="C1386" s="45">
        <f>IFERROR((Ações!$D1386-Ações!$K1386)/Ações!$D1386,0)</f>
        <v>0</v>
      </c>
      <c r="D1386" s="46">
        <f>(Ações!$O1386)/0.06</f>
        <v>0</v>
      </c>
      <c r="E1386" s="47">
        <f>IFERROR((Ações!$F1386-Ações!$K1386)/Ações!$F1386,0)</f>
        <v>0.69950452522118645</v>
      </c>
      <c r="F1386" s="46">
        <f>IF(OR(Ações!$N1386&lt;0,Ações!$M1386&lt;0),"",(22.5*Ações!$M1386*Ações!$N1386)^0.5)</f>
        <v>3.3278371354379708</v>
      </c>
      <c r="G1386" s="47">
        <f>IFERROR((Ações!$H1386-Ações!$K1386)/Ações!$H1386,0)</f>
        <v>0</v>
      </c>
      <c r="H1386" s="48">
        <f>IFERROR(Ações!$I1386/(Ações!$P1386-Table_1[[#This Row],[CAGR LUCRO 5A]]),0)</f>
        <v>0</v>
      </c>
      <c r="I1386" s="48">
        <f>IF(Ações!$S1386&lt;0,"",Ações!$O1386*(1+Ações!$S1386))</f>
        <v>0</v>
      </c>
      <c r="J1386" s="49">
        <f>IFERROR(IF(Ações!$B1386="","",(VLOOKUP(Table_1[[#This Row],[AÇÕES]],'Dados Status Invest STOCKS'!A1372:AD1987,4)/Table_1[[#This Row],[LPA]]))/100,0)</f>
        <v>4.7608695652173905E-2</v>
      </c>
      <c r="K1386" s="64">
        <f>IFERROR(IF(Ações!$B1386="","",VLOOKUP(Table_1[[#This Row],[AÇÕES]],'Dados Status Invest STOCKS'!A1372:AD1987,2)),0)</f>
        <v>1</v>
      </c>
      <c r="L1386" s="65">
        <f>IFERROR(IF(Ações!$B1386="","",VLOOKUP(Table_1[[#This Row],[AÇÕES]],'Dados Status Invest STOCKS'!A1372:AD1987,3)/100),0)</f>
        <v>0</v>
      </c>
      <c r="M1386" s="66">
        <f>IFERROR(IF(Ações!$B1386="","",VLOOKUP(Table_1[[#This Row],[AÇÕES]],'Dados Status Invest STOCKS'!A1372:AD1987,28)),0)</f>
        <v>0.46</v>
      </c>
      <c r="N1386" s="66">
        <f>IFERROR(IF(Ações!$B1386="","",VLOOKUP(Table_1[[#This Row],[AÇÕES]],'Dados Status Invest STOCKS'!A1372:AD1987,27)),0)</f>
        <v>1.07</v>
      </c>
      <c r="O1386" s="66">
        <f>IFERROR(IF(Ações!$L1386="","",Ações!$K1386*Ações!$L1386),0)</f>
        <v>0</v>
      </c>
      <c r="P1386" s="67">
        <f t="shared" si="21"/>
        <v>0.06</v>
      </c>
      <c r="Q1386" s="67">
        <f>IFERROR(Ações!$O1386/Ações!$M1386,0)</f>
        <v>0</v>
      </c>
      <c r="R1386" s="67">
        <f>IFERROR(IF(Ações!$B1386="","",VLOOKUP(Table_1[[#This Row],[AÇÕES]],'Dados Status Invest STOCKS'!A1372:AD1987,18)/100),0)</f>
        <v>0.42820000000000003</v>
      </c>
      <c r="S1386" s="65">
        <f>IFERROR(IF(Ações!$B1386="","",VLOOKUP(Table_1[[#This Row],[AÇÕES]],'Dados Status Invest STOCKS'!A1372:AD1987,25)/100),0)</f>
        <v>0</v>
      </c>
      <c r="T1386" s="67">
        <f>(1-Ações!$Q1386)*Ações!$R1386</f>
        <v>0.42820000000000003</v>
      </c>
      <c r="U1386" s="68">
        <f>IF(Ações!$S1386=0,Ações!$T1386,IF(Ações!$T1386=0,Ações!$S1386,AVERAGE(Ações!$S1386,Ações!$T1386)))</f>
        <v>0.42820000000000003</v>
      </c>
    </row>
    <row r="1387" spans="2:21" ht="15" customHeight="1" x14ac:dyDescent="0.2">
      <c r="B1387" s="63" t="str">
        <f>IFERROR('Dados Status Invest STOCKS'!A1374,"-")</f>
        <v>DGNR</v>
      </c>
      <c r="C1387" s="45">
        <f>IFERROR((Ações!$D1387-Ações!$K1387)/Ações!$D1387,0)</f>
        <v>0</v>
      </c>
      <c r="D1387" s="46">
        <f>(Ações!$O1387)/0.06</f>
        <v>0</v>
      </c>
      <c r="E1387" s="47">
        <f>IFERROR((Ações!$F1387-Ações!$K1387)/Ações!$F1387,0)</f>
        <v>0</v>
      </c>
      <c r="F1387" s="46" t="str">
        <f>IF(OR(Ações!$N1387&lt;0,Ações!$M1387&lt;0),"",(22.5*Ações!$M1387*Ações!$N1387)^0.5)</f>
        <v/>
      </c>
      <c r="G1387" s="47">
        <f>IFERROR((Ações!$H1387-Ações!$K1387)/Ações!$H1387,0)</f>
        <v>0</v>
      </c>
      <c r="H1387" s="48">
        <f>IFERROR(Ações!$I1387/(Ações!$P1387-Table_1[[#This Row],[CAGR LUCRO 5A]]),0)</f>
        <v>0</v>
      </c>
      <c r="I1387" s="48">
        <f>IF(Ações!$S1387&lt;0,"",Ações!$O1387*(1+Ações!$S1387))</f>
        <v>0</v>
      </c>
      <c r="J1387" s="49">
        <f>IFERROR(IF(Ações!$B1387="","",(VLOOKUP(Table_1[[#This Row],[AÇÕES]],'Dados Status Invest STOCKS'!A1373:AD1988,4)/Table_1[[#This Row],[LPA]]))/100,0)</f>
        <v>3.3674698795180723E-2</v>
      </c>
      <c r="K1387" s="64">
        <f>IFERROR(IF(Ações!$B1387="","",VLOOKUP(Table_1[[#This Row],[AÇÕES]],'Dados Status Invest STOCKS'!A1373:AD1988,2)),0)</f>
        <v>9.26</v>
      </c>
      <c r="L1387" s="65">
        <f>IFERROR(IF(Ações!$B1387="","",VLOOKUP(Table_1[[#This Row],[AÇÕES]],'Dados Status Invest STOCKS'!A1373:AD1988,3)/100),0)</f>
        <v>0</v>
      </c>
      <c r="M1387" s="66">
        <f>IFERROR(IF(Ações!$B1387="","",VLOOKUP(Table_1[[#This Row],[AÇÕES]],'Dados Status Invest STOCKS'!A1373:AD1988,28)),0)</f>
        <v>1.66</v>
      </c>
      <c r="N1387" s="66">
        <f>IFERROR(IF(Ações!$B1387="","",VLOOKUP(Table_1[[#This Row],[AÇÕES]],'Dados Status Invest STOCKS'!A1373:AD1988,27)),0)</f>
        <v>-1.17</v>
      </c>
      <c r="O1387" s="66">
        <f>IFERROR(IF(Ações!$L1387="","",Ações!$K1387*Ações!$L1387),0)</f>
        <v>0</v>
      </c>
      <c r="P1387" s="67">
        <f t="shared" si="21"/>
        <v>0.06</v>
      </c>
      <c r="Q1387" s="67">
        <f>IFERROR(Ações!$O1387/Ações!$M1387,0)</f>
        <v>0</v>
      </c>
      <c r="R1387" s="67">
        <f>IFERROR(IF(Ações!$B1387="","",VLOOKUP(Table_1[[#This Row],[AÇÕES]],'Dados Status Invest STOCKS'!A1373:AD1988,18)/100),0)</f>
        <v>-1.4162000000000001</v>
      </c>
      <c r="S1387" s="65">
        <f>IFERROR(IF(Ações!$B1387="","",VLOOKUP(Table_1[[#This Row],[AÇÕES]],'Dados Status Invest STOCKS'!A1373:AD1988,25)/100),0)</f>
        <v>0</v>
      </c>
      <c r="T1387" s="67">
        <f>(1-Ações!$Q1387)*Ações!$R1387</f>
        <v>-1.4162000000000001</v>
      </c>
      <c r="U1387" s="68">
        <f>IF(Ações!$S1387=0,Ações!$T1387,IF(Ações!$T1387=0,Ações!$S1387,AVERAGE(Ações!$S1387,Ações!$T1387)))</f>
        <v>-1.4162000000000001</v>
      </c>
    </row>
    <row r="1388" spans="2:21" ht="15" customHeight="1" x14ac:dyDescent="0.2">
      <c r="B1388" s="63" t="str">
        <f>IFERROR('Dados Status Invest STOCKS'!A1375,"-")</f>
        <v>DGNR.U</v>
      </c>
      <c r="C1388" s="45">
        <f>IFERROR((Ações!$D1388-Ações!$K1388)/Ações!$D1388,0)</f>
        <v>0</v>
      </c>
      <c r="D1388" s="46">
        <f>(Ações!$O1388)/0.06</f>
        <v>0</v>
      </c>
      <c r="E1388" s="47">
        <f>IFERROR((Ações!$F1388-Ações!$K1388)/Ações!$F1388,0)</f>
        <v>0</v>
      </c>
      <c r="F1388" s="46" t="str">
        <f>IF(OR(Ações!$N1388&lt;0,Ações!$M1388&lt;0),"",(22.5*Ações!$M1388*Ações!$N1388)^0.5)</f>
        <v/>
      </c>
      <c r="G1388" s="47">
        <f>IFERROR((Ações!$H1388-Ações!$K1388)/Ações!$H1388,0)</f>
        <v>0</v>
      </c>
      <c r="H1388" s="48">
        <f>IFERROR(Ações!$I1388/(Ações!$P1388-Table_1[[#This Row],[CAGR LUCRO 5A]]),0)</f>
        <v>0</v>
      </c>
      <c r="I1388" s="48">
        <f>IF(Ações!$S1388&lt;0,"",Ações!$O1388*(1+Ações!$S1388))</f>
        <v>0</v>
      </c>
      <c r="J1388" s="49">
        <f>IFERROR(IF(Ações!$B1388="","",(VLOOKUP(Table_1[[#This Row],[AÇÕES]],'Dados Status Invest STOCKS'!A1374:AD1989,4)/Table_1[[#This Row],[LPA]]))/100,0)</f>
        <v>3.4698795180722893E-2</v>
      </c>
      <c r="K1388" s="64">
        <f>IFERROR(IF(Ações!$B1388="","",VLOOKUP(Table_1[[#This Row],[AÇÕES]],'Dados Status Invest STOCKS'!A1374:AD1989,2)),0)</f>
        <v>9.5399999999999991</v>
      </c>
      <c r="L1388" s="65">
        <f>IFERROR(IF(Ações!$B1388="","",VLOOKUP(Table_1[[#This Row],[AÇÕES]],'Dados Status Invest STOCKS'!A1374:AD1989,3)/100),0)</f>
        <v>0</v>
      </c>
      <c r="M1388" s="66">
        <f>IFERROR(IF(Ações!$B1388="","",VLOOKUP(Table_1[[#This Row],[AÇÕES]],'Dados Status Invest STOCKS'!A1374:AD1989,28)),0)</f>
        <v>1.66</v>
      </c>
      <c r="N1388" s="66">
        <f>IFERROR(IF(Ações!$B1388="","",VLOOKUP(Table_1[[#This Row],[AÇÕES]],'Dados Status Invest STOCKS'!A1374:AD1989,27)),0)</f>
        <v>-1.17</v>
      </c>
      <c r="O1388" s="66">
        <f>IFERROR(IF(Ações!$L1388="","",Ações!$K1388*Ações!$L1388),0)</f>
        <v>0</v>
      </c>
      <c r="P1388" s="67">
        <f t="shared" si="21"/>
        <v>0.06</v>
      </c>
      <c r="Q1388" s="67">
        <f>IFERROR(Ações!$O1388/Ações!$M1388,0)</f>
        <v>0</v>
      </c>
      <c r="R1388" s="67">
        <f>IFERROR(IF(Ações!$B1388="","",VLOOKUP(Table_1[[#This Row],[AÇÕES]],'Dados Status Invest STOCKS'!A1374:AD1989,18)/100),0)</f>
        <v>-1.4162000000000001</v>
      </c>
      <c r="S1388" s="65">
        <f>IFERROR(IF(Ações!$B1388="","",VLOOKUP(Table_1[[#This Row],[AÇÕES]],'Dados Status Invest STOCKS'!A1374:AD1989,25)/100),0)</f>
        <v>0</v>
      </c>
      <c r="T1388" s="67">
        <f>(1-Ações!$Q1388)*Ações!$R1388</f>
        <v>-1.4162000000000001</v>
      </c>
      <c r="U1388" s="68">
        <f>IF(Ações!$S1388=0,Ações!$T1388,IF(Ações!$T1388=0,Ações!$S1388,AVERAGE(Ações!$S1388,Ações!$T1388)))</f>
        <v>-1.4162000000000001</v>
      </c>
    </row>
    <row r="1389" spans="2:21" ht="15" customHeight="1" x14ac:dyDescent="0.2">
      <c r="B1389" s="63" t="str">
        <f>IFERROR('Dados Status Invest STOCKS'!A1376,"-")</f>
        <v>DGNR.WS</v>
      </c>
      <c r="C1389" s="45">
        <f>IFERROR((Ações!$D1389-Ações!$K1389)/Ações!$D1389,0)</f>
        <v>0</v>
      </c>
      <c r="D1389" s="46">
        <f>(Ações!$O1389)/0.06</f>
        <v>0</v>
      </c>
      <c r="E1389" s="47">
        <f>IFERROR((Ações!$F1389-Ações!$K1389)/Ações!$F1389,0)</f>
        <v>0</v>
      </c>
      <c r="F1389" s="46" t="str">
        <f>IF(OR(Ações!$N1389&lt;0,Ações!$M1389&lt;0),"",(22.5*Ações!$M1389*Ações!$N1389)^0.5)</f>
        <v/>
      </c>
      <c r="G1389" s="47">
        <f>IFERROR((Ações!$H1389-Ações!$K1389)/Ações!$H1389,0)</f>
        <v>0</v>
      </c>
      <c r="H1389" s="48">
        <f>IFERROR(Ações!$I1389/(Ações!$P1389-Table_1[[#This Row],[CAGR LUCRO 5A]]),0)</f>
        <v>0</v>
      </c>
      <c r="I1389" s="48">
        <f>IF(Ações!$S1389&lt;0,"",Ações!$O1389*(1+Ações!$S1389))</f>
        <v>0</v>
      </c>
      <c r="J1389" s="49">
        <f>IFERROR(IF(Ações!$B1389="","",(VLOOKUP(Table_1[[#This Row],[AÇÕES]],'Dados Status Invest STOCKS'!A1375:AD1990,4)/Table_1[[#This Row],[LPA]]))/100,0)</f>
        <v>5.9036144578313255E-3</v>
      </c>
      <c r="K1389" s="64">
        <f>IFERROR(IF(Ações!$B1389="","",VLOOKUP(Table_1[[#This Row],[AÇÕES]],'Dados Status Invest STOCKS'!A1375:AD1990,2)),0)</f>
        <v>1.63</v>
      </c>
      <c r="L1389" s="65">
        <f>IFERROR(IF(Ações!$B1389="","",VLOOKUP(Table_1[[#This Row],[AÇÕES]],'Dados Status Invest STOCKS'!A1375:AD1990,3)/100),0)</f>
        <v>0</v>
      </c>
      <c r="M1389" s="66">
        <f>IFERROR(IF(Ações!$B1389="","",VLOOKUP(Table_1[[#This Row],[AÇÕES]],'Dados Status Invest STOCKS'!A1375:AD1990,28)),0)</f>
        <v>1.66</v>
      </c>
      <c r="N1389" s="66">
        <f>IFERROR(IF(Ações!$B1389="","",VLOOKUP(Table_1[[#This Row],[AÇÕES]],'Dados Status Invest STOCKS'!A1375:AD1990,27)),0)</f>
        <v>-1.17</v>
      </c>
      <c r="O1389" s="66">
        <f>IFERROR(IF(Ações!$L1389="","",Ações!$K1389*Ações!$L1389),0)</f>
        <v>0</v>
      </c>
      <c r="P1389" s="67">
        <f t="shared" si="21"/>
        <v>0.06</v>
      </c>
      <c r="Q1389" s="67">
        <f>IFERROR(Ações!$O1389/Ações!$M1389,0)</f>
        <v>0</v>
      </c>
      <c r="R1389" s="67">
        <f>IFERROR(IF(Ações!$B1389="","",VLOOKUP(Table_1[[#This Row],[AÇÕES]],'Dados Status Invest STOCKS'!A1375:AD1990,18)/100),0)</f>
        <v>-1.4162000000000001</v>
      </c>
      <c r="S1389" s="65">
        <f>IFERROR(IF(Ações!$B1389="","",VLOOKUP(Table_1[[#This Row],[AÇÕES]],'Dados Status Invest STOCKS'!A1375:AD1990,25)/100),0)</f>
        <v>0</v>
      </c>
      <c r="T1389" s="67">
        <f>(1-Ações!$Q1389)*Ações!$R1389</f>
        <v>-1.4162000000000001</v>
      </c>
      <c r="U1389" s="68">
        <f>IF(Ações!$S1389=0,Ações!$T1389,IF(Ações!$T1389=0,Ações!$S1389,AVERAGE(Ações!$S1389,Ações!$T1389)))</f>
        <v>-1.4162000000000001</v>
      </c>
    </row>
    <row r="1390" spans="2:21" ht="15" customHeight="1" x14ac:dyDescent="0.2">
      <c r="B1390" s="63" t="str">
        <f>IFERROR('Dados Status Invest STOCKS'!A1377,"-")</f>
        <v>DGNS</v>
      </c>
      <c r="C1390" s="45">
        <f>IFERROR((Ações!$D1390-Ações!$K1390)/Ações!$D1390,0)</f>
        <v>0</v>
      </c>
      <c r="D1390" s="46">
        <f>(Ações!$O1390)/0.06</f>
        <v>0</v>
      </c>
      <c r="E1390" s="47">
        <f>IFERROR((Ações!$F1390-Ações!$K1390)/Ações!$F1390,0)</f>
        <v>0</v>
      </c>
      <c r="F1390" s="46" t="str">
        <f>IF(OR(Ações!$N1390&lt;0,Ações!$M1390&lt;0),"",(22.5*Ações!$M1390*Ações!$N1390)^0.5)</f>
        <v/>
      </c>
      <c r="G1390" s="47">
        <f>IFERROR((Ações!$H1390-Ações!$K1390)/Ações!$H1390,0)</f>
        <v>0</v>
      </c>
      <c r="H1390" s="48">
        <f>IFERROR(Ações!$I1390/(Ações!$P1390-Table_1[[#This Row],[CAGR LUCRO 5A]]),0)</f>
        <v>0</v>
      </c>
      <c r="I1390" s="48">
        <f>IF(Ações!$S1390&lt;0,"",Ações!$O1390*(1+Ações!$S1390))</f>
        <v>0</v>
      </c>
      <c r="J1390" s="49">
        <f>IFERROR(IF(Ações!$B1390="","",(VLOOKUP(Table_1[[#This Row],[AÇÕES]],'Dados Status Invest STOCKS'!A1376:AD1991,4)/Table_1[[#This Row],[LPA]]))/100,0)</f>
        <v>8.1109090909090913</v>
      </c>
      <c r="K1390" s="64">
        <f>IFERROR(IF(Ações!$B1390="","",VLOOKUP(Table_1[[#This Row],[AÇÕES]],'Dados Status Invest STOCKS'!A1376:AD1991,2)),0)</f>
        <v>10.199999999999999</v>
      </c>
      <c r="L1390" s="65">
        <f>IFERROR(IF(Ações!$B1390="","",VLOOKUP(Table_1[[#This Row],[AÇÕES]],'Dados Status Invest STOCKS'!A1376:AD1991,3)/100),0)</f>
        <v>0</v>
      </c>
      <c r="M1390" s="66">
        <f>IFERROR(IF(Ações!$B1390="","",VLOOKUP(Table_1[[#This Row],[AÇÕES]],'Dados Status Invest STOCKS'!A1376:AD1991,28)),0)</f>
        <v>-0.11</v>
      </c>
      <c r="N1390" s="66">
        <f>IFERROR(IF(Ações!$B1390="","",VLOOKUP(Table_1[[#This Row],[AÇÕES]],'Dados Status Invest STOCKS'!A1376:AD1991,27)),0)</f>
        <v>-0.35</v>
      </c>
      <c r="O1390" s="66">
        <f>IFERROR(IF(Ações!$L1390="","",Ações!$K1390*Ações!$L1390),0)</f>
        <v>0</v>
      </c>
      <c r="P1390" s="67">
        <f t="shared" si="21"/>
        <v>0.06</v>
      </c>
      <c r="Q1390" s="67">
        <f>IFERROR(Ações!$O1390/Ações!$M1390,0)</f>
        <v>0</v>
      </c>
      <c r="R1390" s="67">
        <f>IFERROR(IF(Ações!$B1390="","",VLOOKUP(Table_1[[#This Row],[AÇÕES]],'Dados Status Invest STOCKS'!A1376:AD1991,18)/100),0)</f>
        <v>-0.32400000000000001</v>
      </c>
      <c r="S1390" s="65">
        <f>IFERROR(IF(Ações!$B1390="","",VLOOKUP(Table_1[[#This Row],[AÇÕES]],'Dados Status Invest STOCKS'!A1376:AD1991,25)/100),0)</f>
        <v>0</v>
      </c>
      <c r="T1390" s="67">
        <f>(1-Ações!$Q1390)*Ações!$R1390</f>
        <v>-0.32400000000000001</v>
      </c>
      <c r="U1390" s="68">
        <f>IF(Ações!$S1390=0,Ações!$T1390,IF(Ações!$T1390=0,Ações!$S1390,AVERAGE(Ações!$S1390,Ações!$T1390)))</f>
        <v>-0.32400000000000001</v>
      </c>
    </row>
    <row r="1391" spans="2:21" ht="15" customHeight="1" x14ac:dyDescent="0.2">
      <c r="B1391" s="63" t="str">
        <f>IFERROR('Dados Status Invest STOCKS'!A1378,"-")</f>
        <v>DGX</v>
      </c>
      <c r="C1391" s="45">
        <f>IFERROR((Ações!$D1391-Ações!$K1391)/Ações!$D1391,0)</f>
        <v>-2.3519553072625698</v>
      </c>
      <c r="D1391" s="46">
        <f>(Ações!$O1391)/0.06</f>
        <v>41.259500000000003</v>
      </c>
      <c r="E1391" s="47">
        <f>IFERROR((Ações!$F1391-Ações!$K1391)/Ações!$F1391,0)</f>
        <v>4.267283336875357E-2</v>
      </c>
      <c r="F1391" s="46">
        <f>IF(OR(Ações!$N1391&lt;0,Ações!$M1391&lt;0),"",(22.5*Ações!$M1391*Ações!$N1391)^0.5)</f>
        <v>144.46471887627095</v>
      </c>
      <c r="G1391" s="47">
        <f>IFERROR((Ações!$H1391-Ações!$K1391)/Ações!$H1391,0)</f>
        <v>5.4525886613229133</v>
      </c>
      <c r="H1391" s="48">
        <f>IFERROR(Ações!$I1391/(Ações!$P1391-Table_1[[#This Row],[CAGR LUCRO 5A]]),0)</f>
        <v>-31.060583071895429</v>
      </c>
      <c r="I1391" s="48">
        <f>IF(Ações!$S1391&lt;0,"",Ações!$O1391*(1+Ações!$S1391))</f>
        <v>2.8513615260000003</v>
      </c>
      <c r="J1391" s="49">
        <f>IFERROR(IF(Ações!$B1391="","",(VLOOKUP(Table_1[[#This Row],[AÇÕES]],'Dados Status Invest STOCKS'!A1377:AD1992,4)/Table_1[[#This Row],[LPA]]))/100,0)</f>
        <v>4.3651685393258418E-3</v>
      </c>
      <c r="K1391" s="64">
        <f>IFERROR(IF(Ações!$B1391="","",VLOOKUP(Table_1[[#This Row],[AÇÕES]],'Dados Status Invest STOCKS'!A1377:AD1992,2)),0)</f>
        <v>138.30000000000001</v>
      </c>
      <c r="L1391" s="65">
        <f>IFERROR(IF(Ações!$B1391="","",VLOOKUP(Table_1[[#This Row],[AÇÕES]],'Dados Status Invest STOCKS'!A1377:AD1992,3)/100),0)</f>
        <v>1.7899999999999999E-2</v>
      </c>
      <c r="M1391" s="66">
        <f>IFERROR(IF(Ações!$B1391="","",VLOOKUP(Table_1[[#This Row],[AÇÕES]],'Dados Status Invest STOCKS'!A1377:AD1992,28)),0)</f>
        <v>17.8</v>
      </c>
      <c r="N1391" s="66">
        <f>IFERROR(IF(Ações!$B1391="","",VLOOKUP(Table_1[[#This Row],[AÇÕES]],'Dados Status Invest STOCKS'!A1377:AD1992,27)),0)</f>
        <v>52.11</v>
      </c>
      <c r="O1391" s="66">
        <f>IFERROR(IF(Ações!$L1391="","",Ações!$K1391*Ações!$L1391),0)</f>
        <v>2.4755700000000003</v>
      </c>
      <c r="P1391" s="67">
        <f t="shared" si="21"/>
        <v>0.06</v>
      </c>
      <c r="Q1391" s="67">
        <f>IFERROR(Ações!$O1391/Ações!$M1391,0)</f>
        <v>0.13907696629213484</v>
      </c>
      <c r="R1391" s="67">
        <f>IFERROR(IF(Ações!$B1391="","",VLOOKUP(Table_1[[#This Row],[AÇÕES]],'Dados Status Invest STOCKS'!A1377:AD1992,18)/100),0)</f>
        <v>0.3417</v>
      </c>
      <c r="S1391" s="65">
        <f>IFERROR(IF(Ações!$B1391="","",VLOOKUP(Table_1[[#This Row],[AÇÕES]],'Dados Status Invest STOCKS'!A1377:AD1992,25)/100),0)</f>
        <v>0.15179999999999999</v>
      </c>
      <c r="T1391" s="67">
        <f>(1-Ações!$Q1391)*Ações!$R1391</f>
        <v>0.29417740061797754</v>
      </c>
      <c r="U1391" s="68">
        <f>IF(Ações!$S1391=0,Ações!$T1391,IF(Ações!$T1391=0,Ações!$S1391,AVERAGE(Ações!$S1391,Ações!$T1391)))</f>
        <v>0.22298870030898876</v>
      </c>
    </row>
    <row r="1392" spans="2:21" ht="15" customHeight="1" x14ac:dyDescent="0.2">
      <c r="B1392" s="63" t="str">
        <f>IFERROR('Dados Status Invest STOCKS'!A1379,"-")</f>
        <v>DHI</v>
      </c>
      <c r="C1392" s="45">
        <f>IFERROR((Ações!$D1392-Ações!$K1392)/Ações!$D1392,0)</f>
        <v>-5.593406593406594</v>
      </c>
      <c r="D1392" s="46">
        <f>(Ações!$O1392)/0.06</f>
        <v>13.815316666666668</v>
      </c>
      <c r="E1392" s="47">
        <f>IFERROR((Ações!$F1392-Ações!$K1392)/Ações!$F1392,0)</f>
        <v>0.1314941350003366</v>
      </c>
      <c r="F1392" s="46">
        <f>IF(OR(Ações!$N1392&lt;0,Ações!$M1392&lt;0),"",(22.5*Ações!$M1392*Ações!$N1392)^0.5)</f>
        <v>104.88127216047678</v>
      </c>
      <c r="G1392" s="47">
        <f>IFERROR((Ações!$H1392-Ações!$K1392)/Ações!$H1392,0)</f>
        <v>25.454055552779337</v>
      </c>
      <c r="H1392" s="48">
        <f>IFERROR(Ações!$I1392/(Ações!$P1392-Table_1[[#This Row],[CAGR LUCRO 5A]]),0)</f>
        <v>-3.7249445108767296</v>
      </c>
      <c r="I1392" s="48">
        <f>IF(Ações!$S1392&lt;0,"",Ações!$O1392*(1+Ações!$S1392))</f>
        <v>1.1301481646</v>
      </c>
      <c r="J1392" s="49">
        <f>IFERROR(IF(Ações!$B1392="","",(VLOOKUP(Table_1[[#This Row],[AÇÕES]],'Dados Status Invest STOCKS'!A1378:AD1993,4)/Table_1[[#This Row],[LPA]]))/100,0)</f>
        <v>6.643894107600341E-3</v>
      </c>
      <c r="K1392" s="64">
        <f>IFERROR(IF(Ações!$B1392="","",VLOOKUP(Table_1[[#This Row],[AÇÕES]],'Dados Status Invest STOCKS'!A1378:AD1993,2)),0)</f>
        <v>91.09</v>
      </c>
      <c r="L1392" s="65">
        <f>IFERROR(IF(Ações!$B1392="","",VLOOKUP(Table_1[[#This Row],[AÇÕES]],'Dados Status Invest STOCKS'!A1378:AD1993,3)/100),0)</f>
        <v>9.1000000000000004E-3</v>
      </c>
      <c r="M1392" s="66">
        <f>IFERROR(IF(Ações!$B1392="","",VLOOKUP(Table_1[[#This Row],[AÇÕES]],'Dados Status Invest STOCKS'!A1378:AD1993,28)),0)</f>
        <v>11.71</v>
      </c>
      <c r="N1392" s="66">
        <f>IFERROR(IF(Ações!$B1392="","",VLOOKUP(Table_1[[#This Row],[AÇÕES]],'Dados Status Invest STOCKS'!A1378:AD1993,27)),0)</f>
        <v>41.75</v>
      </c>
      <c r="O1392" s="66">
        <f>IFERROR(IF(Ações!$L1392="","",Ações!$K1392*Ações!$L1392),0)</f>
        <v>0.82891900000000007</v>
      </c>
      <c r="P1392" s="67">
        <f t="shared" si="21"/>
        <v>0.06</v>
      </c>
      <c r="Q1392" s="67">
        <f>IFERROR(Ações!$O1392/Ações!$M1392,0)</f>
        <v>7.0787275832621691E-2</v>
      </c>
      <c r="R1392" s="67">
        <f>IFERROR(IF(Ações!$B1392="","",VLOOKUP(Table_1[[#This Row],[AÇÕES]],'Dados Status Invest STOCKS'!A1378:AD1993,18)/100),0)</f>
        <v>0.28050000000000003</v>
      </c>
      <c r="S1392" s="65">
        <f>IFERROR(IF(Ações!$B1392="","",VLOOKUP(Table_1[[#This Row],[AÇÕES]],'Dados Status Invest STOCKS'!A1378:AD1993,25)/100),0)</f>
        <v>0.36340000000000006</v>
      </c>
      <c r="T1392" s="67">
        <f>(1-Ações!$Q1392)*Ações!$R1392</f>
        <v>0.26064416912894967</v>
      </c>
      <c r="U1392" s="68">
        <f>IF(Ações!$S1392=0,Ações!$T1392,IF(Ações!$T1392=0,Ações!$S1392,AVERAGE(Ações!$S1392,Ações!$T1392)))</f>
        <v>0.31202208456447489</v>
      </c>
    </row>
    <row r="1393" spans="2:21" ht="15" customHeight="1" x14ac:dyDescent="0.2">
      <c r="B1393" s="63" t="str">
        <f>IFERROR('Dados Status Invest STOCKS'!A1380,"-")</f>
        <v>DHIL</v>
      </c>
      <c r="C1393" s="45">
        <f>IFERROR((Ações!$D1393-Ações!$K1393)/Ações!$D1393,0)</f>
        <v>0.52793076317859955</v>
      </c>
      <c r="D1393" s="46">
        <f>(Ações!$O1393)/0.06</f>
        <v>383.20650000000006</v>
      </c>
      <c r="E1393" s="47">
        <f>IFERROR((Ações!$F1393-Ações!$K1393)/Ações!$F1393,0)</f>
        <v>4.65062405721441E-2</v>
      </c>
      <c r="F1393" s="46">
        <f>IF(OR(Ações!$N1393&lt;0,Ações!$M1393&lt;0),"",(22.5*Ações!$M1393*Ações!$N1393)^0.5)</f>
        <v>189.72331828217636</v>
      </c>
      <c r="G1393" s="47">
        <f>IFERROR((Ações!$H1393-Ações!$K1393)/Ações!$H1393,0)</f>
        <v>0.597402277205073</v>
      </c>
      <c r="H1393" s="48">
        <f>IFERROR(Ações!$I1393/(Ações!$P1393-Table_1[[#This Row],[CAGR LUCRO 5A]]),0)</f>
        <v>449.33190069767448</v>
      </c>
      <c r="I1393" s="48">
        <f>IF(Ações!$S1393&lt;0,"",Ações!$O1393*(1+Ações!$S1393))</f>
        <v>23.185526076000002</v>
      </c>
      <c r="J1393" s="49">
        <f>IFERROR(IF(Ações!$B1393="","",(VLOOKUP(Table_1[[#This Row],[AÇÕES]],'Dados Status Invest STOCKS'!A1379:AD1994,4)/Table_1[[#This Row],[LPA]]))/100,0)</f>
        <v>3.6539325842696634E-3</v>
      </c>
      <c r="K1393" s="64">
        <f>IFERROR(IF(Ações!$B1393="","",VLOOKUP(Table_1[[#This Row],[AÇÕES]],'Dados Status Invest STOCKS'!A1379:AD1994,2)),0)</f>
        <v>180.9</v>
      </c>
      <c r="L1393" s="65">
        <f>IFERROR(IF(Ações!$B1393="","",VLOOKUP(Table_1[[#This Row],[AÇÕES]],'Dados Status Invest STOCKS'!A1379:AD1994,3)/100),0)</f>
        <v>0.12710000000000002</v>
      </c>
      <c r="M1393" s="66">
        <f>IFERROR(IF(Ações!$B1393="","",VLOOKUP(Table_1[[#This Row],[AÇÕES]],'Dados Status Invest STOCKS'!A1379:AD1994,28)),0)</f>
        <v>22.25</v>
      </c>
      <c r="N1393" s="66">
        <f>IFERROR(IF(Ações!$B1393="","",VLOOKUP(Table_1[[#This Row],[AÇÕES]],'Dados Status Invest STOCKS'!A1379:AD1994,27)),0)</f>
        <v>71.900000000000006</v>
      </c>
      <c r="O1393" s="66">
        <f>IFERROR(IF(Ações!$L1393="","",Ações!$K1393*Ações!$L1393),0)</f>
        <v>22.992390000000004</v>
      </c>
      <c r="P1393" s="67">
        <f t="shared" si="21"/>
        <v>0.06</v>
      </c>
      <c r="Q1393" s="67">
        <f>IFERROR(Ações!$O1393/Ações!$M1393,0)</f>
        <v>1.0333658426966295</v>
      </c>
      <c r="R1393" s="67">
        <f>IFERROR(IF(Ações!$B1393="","",VLOOKUP(Table_1[[#This Row],[AÇÕES]],'Dados Status Invest STOCKS'!A1379:AD1994,18)/100),0)</f>
        <v>0.30940000000000001</v>
      </c>
      <c r="S1393" s="65">
        <f>IFERROR(IF(Ações!$B1393="","",VLOOKUP(Table_1[[#This Row],[AÇÕES]],'Dados Status Invest STOCKS'!A1379:AD1994,25)/100),0)</f>
        <v>8.3999999999999995E-3</v>
      </c>
      <c r="T1393" s="67">
        <f>(1-Ações!$Q1393)*Ações!$R1393</f>
        <v>-1.0323391730337153E-2</v>
      </c>
      <c r="U1393" s="68">
        <f>IF(Ações!$S1393=0,Ações!$T1393,IF(Ações!$T1393=0,Ações!$S1393,AVERAGE(Ações!$S1393,Ações!$T1393)))</f>
        <v>-9.616958651685768E-4</v>
      </c>
    </row>
    <row r="1394" spans="2:21" ht="15" customHeight="1" x14ac:dyDescent="0.2">
      <c r="B1394" s="63" t="str">
        <f>IFERROR('Dados Status Invest STOCKS'!A1381,"-")</f>
        <v>DHR</v>
      </c>
      <c r="C1394" s="45">
        <f>IFERROR((Ações!$D1394-Ações!$K1394)/Ações!$D1394,0)</f>
        <v>-18.999999999999996</v>
      </c>
      <c r="D1394" s="46">
        <f>(Ações!$O1394)/0.06</f>
        <v>13.843000000000002</v>
      </c>
      <c r="E1394" s="47">
        <f>IFERROR((Ações!$F1394-Ações!$K1394)/Ações!$F1394,0)</f>
        <v>-1.6444142547093379</v>
      </c>
      <c r="F1394" s="46">
        <f>IF(OR(Ações!$N1394&lt;0,Ações!$M1394&lt;0),"",(22.5*Ações!$M1394*Ações!$N1394)^0.5)</f>
        <v>104.69615322446188</v>
      </c>
      <c r="G1394" s="47">
        <f>IFERROR((Ações!$H1394-Ações!$K1394)/Ações!$H1394,0)</f>
        <v>-13.230441340415764</v>
      </c>
      <c r="H1394" s="48">
        <f>IFERROR(Ações!$I1394/(Ações!$P1394-Table_1[[#This Row],[CAGR LUCRO 5A]]),0)</f>
        <v>19.455475299539174</v>
      </c>
      <c r="I1394" s="48">
        <f>IF(Ações!$S1394&lt;0,"",Ações!$O1394*(1+Ações!$S1394))</f>
        <v>0.84436762800000009</v>
      </c>
      <c r="J1394" s="49">
        <f>IFERROR(IF(Ações!$B1394="","",(VLOOKUP(Table_1[[#This Row],[AÇÕES]],'Dados Status Invest STOCKS'!A1380:AD1995,4)/Table_1[[#This Row],[LPA]]))/100,0)</f>
        <v>4.3171036204744072E-2</v>
      </c>
      <c r="K1394" s="64">
        <f>IFERROR(IF(Ações!$B1394="","",VLOOKUP(Table_1[[#This Row],[AÇÕES]],'Dados Status Invest STOCKS'!A1380:AD1995,2)),0)</f>
        <v>276.86</v>
      </c>
      <c r="L1394" s="65">
        <f>IFERROR(IF(Ações!$B1394="","",VLOOKUP(Table_1[[#This Row],[AÇÕES]],'Dados Status Invest STOCKS'!A1380:AD1995,3)/100),0)</f>
        <v>3.0000000000000001E-3</v>
      </c>
      <c r="M1394" s="66">
        <f>IFERROR(IF(Ações!$B1394="","",VLOOKUP(Table_1[[#This Row],[AÇÕES]],'Dados Status Invest STOCKS'!A1380:AD1995,28)),0)</f>
        <v>8.01</v>
      </c>
      <c r="N1394" s="66">
        <f>IFERROR(IF(Ações!$B1394="","",VLOOKUP(Table_1[[#This Row],[AÇÕES]],'Dados Status Invest STOCKS'!A1380:AD1995,27)),0)</f>
        <v>60.82</v>
      </c>
      <c r="O1394" s="66">
        <f>IFERROR(IF(Ações!$L1394="","",Ações!$K1394*Ações!$L1394),0)</f>
        <v>0.8305800000000001</v>
      </c>
      <c r="P1394" s="67">
        <f t="shared" si="21"/>
        <v>0.06</v>
      </c>
      <c r="Q1394" s="67">
        <f>IFERROR(Ações!$O1394/Ações!$M1394,0)</f>
        <v>0.10369288389513111</v>
      </c>
      <c r="R1394" s="67">
        <f>IFERROR(IF(Ações!$B1394="","",VLOOKUP(Table_1[[#This Row],[AÇÕES]],'Dados Status Invest STOCKS'!A1380:AD1995,18)/100),0)</f>
        <v>0.13159999999999999</v>
      </c>
      <c r="S1394" s="65">
        <f>IFERROR(IF(Ações!$B1394="","",VLOOKUP(Table_1[[#This Row],[AÇÕES]],'Dados Status Invest STOCKS'!A1380:AD1995,25)/100),0)</f>
        <v>1.66E-2</v>
      </c>
      <c r="T1394" s="67">
        <f>(1-Ações!$Q1394)*Ações!$R1394</f>
        <v>0.11795401647940075</v>
      </c>
      <c r="U1394" s="68">
        <f>IF(Ações!$S1394=0,Ações!$T1394,IF(Ações!$T1394=0,Ações!$S1394,AVERAGE(Ações!$S1394,Ações!$T1394)))</f>
        <v>6.727700823970037E-2</v>
      </c>
    </row>
    <row r="1395" spans="2:21" ht="15" customHeight="1" x14ac:dyDescent="0.2">
      <c r="B1395" s="63" t="str">
        <f>IFERROR('Dados Status Invest STOCKS'!A1382,"-")</f>
        <v>DHT</v>
      </c>
      <c r="C1395" s="45">
        <f>IFERROR((Ações!$D1395-Ações!$K1395)/Ações!$D1395,0)</f>
        <v>-1.1978021978021975</v>
      </c>
      <c r="D1395" s="46">
        <f>(Ações!$O1395)/0.06</f>
        <v>2.17035</v>
      </c>
      <c r="E1395" s="47">
        <f>IFERROR((Ações!$F1395-Ações!$K1395)/Ações!$F1395,0)</f>
        <v>0.39231477542664595</v>
      </c>
      <c r="F1395" s="46">
        <f>IF(OR(Ações!$N1395&lt;0,Ações!$M1395&lt;0),"",(22.5*Ações!$M1395*Ações!$N1395)^0.5)</f>
        <v>7.8494585800550594</v>
      </c>
      <c r="G1395" s="47">
        <f>IFERROR((Ações!$H1395-Ações!$K1395)/Ações!$H1395,0)</f>
        <v>5.3783223449308659</v>
      </c>
      <c r="H1395" s="48">
        <f>IFERROR(Ações!$I1395/(Ações!$P1395-Table_1[[#This Row],[CAGR LUCRO 5A]]),0)</f>
        <v>-1.0894583870743573</v>
      </c>
      <c r="I1395" s="48">
        <f>IF(Ações!$S1395&lt;0,"",Ações!$O1395*(1+Ações!$S1395))</f>
        <v>0.15677306190000001</v>
      </c>
      <c r="J1395" s="49">
        <f>IFERROR(IF(Ações!$B1395="","",(VLOOKUP(Table_1[[#This Row],[AÇÕES]],'Dados Status Invest STOCKS'!A1381:AD1996,4)/Table_1[[#This Row],[LPA]]))/100,0)</f>
        <v>0.2678571428571429</v>
      </c>
      <c r="K1395" s="64">
        <f>IFERROR(IF(Ações!$B1395="","",VLOOKUP(Table_1[[#This Row],[AÇÕES]],'Dados Status Invest STOCKS'!A1381:AD1996,2)),0)</f>
        <v>4.7699999999999996</v>
      </c>
      <c r="L1395" s="65">
        <f>IFERROR(IF(Ações!$B1395="","",VLOOKUP(Table_1[[#This Row],[AÇÕES]],'Dados Status Invest STOCKS'!A1381:AD1996,3)/100),0)</f>
        <v>2.7300000000000001E-2</v>
      </c>
      <c r="M1395" s="66">
        <f>IFERROR(IF(Ações!$B1395="","",VLOOKUP(Table_1[[#This Row],[AÇÕES]],'Dados Status Invest STOCKS'!A1381:AD1996,28)),0)</f>
        <v>0.42</v>
      </c>
      <c r="N1395" s="66">
        <f>IFERROR(IF(Ações!$B1395="","",VLOOKUP(Table_1[[#This Row],[AÇÕES]],'Dados Status Invest STOCKS'!A1381:AD1996,27)),0)</f>
        <v>6.52</v>
      </c>
      <c r="O1395" s="66">
        <f>IFERROR(IF(Ações!$L1395="","",Ações!$K1395*Ações!$L1395),0)</f>
        <v>0.130221</v>
      </c>
      <c r="P1395" s="67">
        <f t="shared" si="21"/>
        <v>0.06</v>
      </c>
      <c r="Q1395" s="67">
        <f>IFERROR(Ações!$O1395/Ações!$M1395,0)</f>
        <v>0.31004999999999999</v>
      </c>
      <c r="R1395" s="67">
        <f>IFERROR(IF(Ações!$B1395="","",VLOOKUP(Table_1[[#This Row],[AÇÕES]],'Dados Status Invest STOCKS'!A1381:AD1996,18)/100),0)</f>
        <v>6.5099999999999991E-2</v>
      </c>
      <c r="S1395" s="65">
        <f>IFERROR(IF(Ações!$B1395="","",VLOOKUP(Table_1[[#This Row],[AÇÕES]],'Dados Status Invest STOCKS'!A1381:AD1996,25)/100),0)</f>
        <v>0.2039</v>
      </c>
      <c r="T1395" s="67">
        <f>(1-Ações!$Q1395)*Ações!$R1395</f>
        <v>4.4915745E-2</v>
      </c>
      <c r="U1395" s="68">
        <f>IF(Ações!$S1395=0,Ações!$T1395,IF(Ações!$T1395=0,Ações!$S1395,AVERAGE(Ações!$S1395,Ações!$T1395)))</f>
        <v>0.1244078725</v>
      </c>
    </row>
    <row r="1396" spans="2:21" ht="15" customHeight="1" x14ac:dyDescent="0.2">
      <c r="B1396" s="63" t="str">
        <f>IFERROR('Dados Status Invest STOCKS'!A1383,"-")</f>
        <v>DHX</v>
      </c>
      <c r="C1396" s="45">
        <f>IFERROR((Ações!$D1396-Ações!$K1396)/Ações!$D1396,0)</f>
        <v>0</v>
      </c>
      <c r="D1396" s="46">
        <f>(Ações!$O1396)/0.06</f>
        <v>0</v>
      </c>
      <c r="E1396" s="47">
        <f>IFERROR((Ações!$F1396-Ações!$K1396)/Ações!$F1396,0)</f>
        <v>0</v>
      </c>
      <c r="F1396" s="46" t="str">
        <f>IF(OR(Ações!$N1396&lt;0,Ações!$M1396&lt;0),"",(22.5*Ações!$M1396*Ações!$N1396)^0.5)</f>
        <v/>
      </c>
      <c r="G1396" s="47">
        <f>IFERROR((Ações!$H1396-Ações!$K1396)/Ações!$H1396,0)</f>
        <v>0</v>
      </c>
      <c r="H1396" s="48">
        <f>IFERROR(Ações!$I1396/(Ações!$P1396-Table_1[[#This Row],[CAGR LUCRO 5A]]),0)</f>
        <v>0</v>
      </c>
      <c r="I1396" s="48">
        <f>IF(Ações!$S1396&lt;0,"",Ações!$O1396*(1+Ações!$S1396))</f>
        <v>0</v>
      </c>
      <c r="J1396" s="49">
        <f>IFERROR(IF(Ações!$B1396="","",(VLOOKUP(Table_1[[#This Row],[AÇÕES]],'Dados Status Invest STOCKS'!A1382:AD1997,4)/Table_1[[#This Row],[LPA]]))/100,0)</f>
        <v>0.16446428571428573</v>
      </c>
      <c r="K1396" s="64">
        <f>IFERROR(IF(Ações!$B1396="","",VLOOKUP(Table_1[[#This Row],[AÇÕES]],'Dados Status Invest STOCKS'!A1382:AD1997,2)),0)</f>
        <v>5.2</v>
      </c>
      <c r="L1396" s="65">
        <f>IFERROR(IF(Ações!$B1396="","",VLOOKUP(Table_1[[#This Row],[AÇÕES]],'Dados Status Invest STOCKS'!A1382:AD1997,3)/100),0)</f>
        <v>0</v>
      </c>
      <c r="M1396" s="66">
        <f>IFERROR(IF(Ações!$B1396="","",VLOOKUP(Table_1[[#This Row],[AÇÕES]],'Dados Status Invest STOCKS'!A1382:AD1997,28)),0)</f>
        <v>-0.56000000000000005</v>
      </c>
      <c r="N1396" s="66">
        <f>IFERROR(IF(Ações!$B1396="","",VLOOKUP(Table_1[[#This Row],[AÇÕES]],'Dados Status Invest STOCKS'!A1382:AD1997,27)),0)</f>
        <v>2.4300000000000002</v>
      </c>
      <c r="O1396" s="66">
        <f>IFERROR(IF(Ações!$L1396="","",Ações!$K1396*Ações!$L1396),0)</f>
        <v>0</v>
      </c>
      <c r="P1396" s="67">
        <f t="shared" si="21"/>
        <v>0.06</v>
      </c>
      <c r="Q1396" s="67">
        <f>IFERROR(Ações!$O1396/Ações!$M1396,0)</f>
        <v>0</v>
      </c>
      <c r="R1396" s="67">
        <f>IFERROR(IF(Ações!$B1396="","",VLOOKUP(Table_1[[#This Row],[AÇÕES]],'Dados Status Invest STOCKS'!A1382:AD1997,18)/100),0)</f>
        <v>-0.23280000000000001</v>
      </c>
      <c r="S1396" s="65">
        <f>IFERROR(IF(Ações!$B1396="","",VLOOKUP(Table_1[[#This Row],[AÇÕES]],'Dados Status Invest STOCKS'!A1382:AD1997,25)/100),0)</f>
        <v>0</v>
      </c>
      <c r="T1396" s="67">
        <f>(1-Ações!$Q1396)*Ações!$R1396</f>
        <v>-0.23280000000000001</v>
      </c>
      <c r="U1396" s="68">
        <f>IF(Ações!$S1396=0,Ações!$T1396,IF(Ações!$T1396=0,Ações!$S1396,AVERAGE(Ações!$S1396,Ações!$T1396)))</f>
        <v>-0.23280000000000001</v>
      </c>
    </row>
    <row r="1397" spans="2:21" ht="15" customHeight="1" x14ac:dyDescent="0.2">
      <c r="B1397" s="63" t="str">
        <f>IFERROR('Dados Status Invest STOCKS'!A1384,"-")</f>
        <v>DIDI</v>
      </c>
      <c r="C1397" s="45">
        <f>IFERROR((Ações!$D1397-Ações!$K1397)/Ações!$D1397,0)</f>
        <v>0</v>
      </c>
      <c r="D1397" s="46">
        <f>(Ações!$O1397)/0.06</f>
        <v>0</v>
      </c>
      <c r="E1397" s="47">
        <f>IFERROR((Ações!$F1397-Ações!$K1397)/Ações!$F1397,0)</f>
        <v>0</v>
      </c>
      <c r="F1397" s="46" t="str">
        <f>IF(OR(Ações!$N1397&lt;0,Ações!$M1397&lt;0),"",(22.5*Ações!$M1397*Ações!$N1397)^0.5)</f>
        <v/>
      </c>
      <c r="G1397" s="47">
        <f>IFERROR((Ações!$H1397-Ações!$K1397)/Ações!$H1397,0)</f>
        <v>0</v>
      </c>
      <c r="H1397" s="48">
        <f>IFERROR(Ações!$I1397/(Ações!$P1397-Table_1[[#This Row],[CAGR LUCRO 5A]]),0)</f>
        <v>0</v>
      </c>
      <c r="I1397" s="48">
        <f>IF(Ações!$S1397&lt;0,"",Ações!$O1397*(1+Ações!$S1397))</f>
        <v>0</v>
      </c>
      <c r="J1397" s="49">
        <f>IFERROR(IF(Ações!$B1397="","",(VLOOKUP(Table_1[[#This Row],[AÇÕES]],'Dados Status Invest STOCKS'!A1383:AD1998,4)/Table_1[[#This Row],[LPA]]))/100,0)</f>
        <v>753.79</v>
      </c>
      <c r="K1397" s="64">
        <f>IFERROR(IF(Ações!$B1397="","",VLOOKUP(Table_1[[#This Row],[AÇÕES]],'Dados Status Invest STOCKS'!A1383:AD1998,2)),0)</f>
        <v>4.76</v>
      </c>
      <c r="L1397" s="65">
        <f>IFERROR(IF(Ações!$B1397="","",VLOOKUP(Table_1[[#This Row],[AÇÕES]],'Dados Status Invest STOCKS'!A1383:AD1998,3)/100),0)</f>
        <v>0</v>
      </c>
      <c r="M1397" s="66">
        <f>IFERROR(IF(Ações!$B1397="","",VLOOKUP(Table_1[[#This Row],[AÇÕES]],'Dados Status Invest STOCKS'!A1383:AD1998,28)),0)</f>
        <v>0.01</v>
      </c>
      <c r="N1397" s="66">
        <f>IFERROR(IF(Ações!$B1397="","",VLOOKUP(Table_1[[#This Row],[AÇÕES]],'Dados Status Invest STOCKS'!A1383:AD1998,27)),0)</f>
        <v>-2.25</v>
      </c>
      <c r="O1397" s="66">
        <f>IFERROR(IF(Ações!$L1397="","",Ações!$K1397*Ações!$L1397),0)</f>
        <v>0</v>
      </c>
      <c r="P1397" s="67">
        <f t="shared" si="21"/>
        <v>0.06</v>
      </c>
      <c r="Q1397" s="67">
        <f>IFERROR(Ações!$O1397/Ações!$M1397,0)</f>
        <v>0</v>
      </c>
      <c r="R1397" s="67">
        <f>IFERROR(IF(Ações!$B1397="","",VLOOKUP(Table_1[[#This Row],[AÇÕES]],'Dados Status Invest STOCKS'!A1383:AD1998,18)/100),0)</f>
        <v>-2.8000000000000004E-3</v>
      </c>
      <c r="S1397" s="65">
        <f>IFERROR(IF(Ações!$B1397="","",VLOOKUP(Table_1[[#This Row],[AÇÕES]],'Dados Status Invest STOCKS'!A1383:AD1998,25)/100),0)</f>
        <v>0</v>
      </c>
      <c r="T1397" s="67">
        <f>(1-Ações!$Q1397)*Ações!$R1397</f>
        <v>-2.8000000000000004E-3</v>
      </c>
      <c r="U1397" s="68">
        <f>IF(Ações!$S1397=0,Ações!$T1397,IF(Ações!$T1397=0,Ações!$S1397,AVERAGE(Ações!$S1397,Ações!$T1397)))</f>
        <v>-2.8000000000000004E-3</v>
      </c>
    </row>
    <row r="1398" spans="2:21" ht="15" customHeight="1" x14ac:dyDescent="0.2">
      <c r="B1398" s="63" t="str">
        <f>IFERROR('Dados Status Invest STOCKS'!A1385,"-")</f>
        <v>DIN</v>
      </c>
      <c r="C1398" s="45">
        <f>IFERROR((Ações!$D1398-Ações!$K1398)/Ações!$D1398,0)</f>
        <v>-9</v>
      </c>
      <c r="D1398" s="46">
        <f>(Ações!$O1398)/0.06</f>
        <v>6.6590000000000007</v>
      </c>
      <c r="E1398" s="47">
        <f>IFERROR((Ações!$F1398-Ações!$K1398)/Ações!$F1398,0)</f>
        <v>0</v>
      </c>
      <c r="F1398" s="46" t="str">
        <f>IF(OR(Ações!$N1398&lt;0,Ações!$M1398&lt;0),"",(22.5*Ações!$M1398*Ações!$N1398)^0.5)</f>
        <v/>
      </c>
      <c r="G1398" s="47">
        <f>IFERROR((Ações!$H1398-Ações!$K1398)/Ações!$H1398,0)</f>
        <v>-9</v>
      </c>
      <c r="H1398" s="48">
        <f>IFERROR(Ações!$I1398/(Ações!$P1398-Table_1[[#This Row],[CAGR LUCRO 5A]]),0)</f>
        <v>6.6590000000000007</v>
      </c>
      <c r="I1398" s="48">
        <f>IF(Ações!$S1398&lt;0,"",Ações!$O1398*(1+Ações!$S1398))</f>
        <v>0.39954000000000001</v>
      </c>
      <c r="J1398" s="49">
        <f>IFERROR(IF(Ações!$B1398="","",(VLOOKUP(Table_1[[#This Row],[AÇÕES]],'Dados Status Invest STOCKS'!A1384:AD1999,4)/Table_1[[#This Row],[LPA]]))/100,0)</f>
        <v>3.5496535796766739E-2</v>
      </c>
      <c r="K1398" s="64">
        <f>IFERROR(IF(Ações!$B1398="","",VLOOKUP(Table_1[[#This Row],[AÇÕES]],'Dados Status Invest STOCKS'!A1384:AD1999,2)),0)</f>
        <v>66.59</v>
      </c>
      <c r="L1398" s="65">
        <f>IFERROR(IF(Ações!$B1398="","",VLOOKUP(Table_1[[#This Row],[AÇÕES]],'Dados Status Invest STOCKS'!A1384:AD1999,3)/100),0)</f>
        <v>6.0000000000000001E-3</v>
      </c>
      <c r="M1398" s="66">
        <f>IFERROR(IF(Ações!$B1398="","",VLOOKUP(Table_1[[#This Row],[AÇÕES]],'Dados Status Invest STOCKS'!A1384:AD1999,28)),0)</f>
        <v>4.33</v>
      </c>
      <c r="N1398" s="66">
        <f>IFERROR(IF(Ações!$B1398="","",VLOOKUP(Table_1[[#This Row],[AÇÕES]],'Dados Status Invest STOCKS'!A1384:AD1999,27)),0)</f>
        <v>-14.77</v>
      </c>
      <c r="O1398" s="66">
        <f>IFERROR(IF(Ações!$L1398="","",Ações!$K1398*Ações!$L1398),0)</f>
        <v>0.39954000000000001</v>
      </c>
      <c r="P1398" s="67">
        <f t="shared" si="21"/>
        <v>0.06</v>
      </c>
      <c r="Q1398" s="67">
        <f>IFERROR(Ações!$O1398/Ações!$M1398,0)</f>
        <v>9.227251732101617E-2</v>
      </c>
      <c r="R1398" s="67">
        <f>IFERROR(IF(Ações!$B1398="","",VLOOKUP(Table_1[[#This Row],[AÇÕES]],'Dados Status Invest STOCKS'!A1384:AD1999,18)/100),0)</f>
        <v>-0.29330000000000001</v>
      </c>
      <c r="S1398" s="65">
        <f>IFERROR(IF(Ações!$B1398="","",VLOOKUP(Table_1[[#This Row],[AÇÕES]],'Dados Status Invest STOCKS'!A1384:AD1999,25)/100),0)</f>
        <v>0</v>
      </c>
      <c r="T1398" s="67">
        <f>(1-Ações!$Q1398)*Ações!$R1398</f>
        <v>-0.26623647066974598</v>
      </c>
      <c r="U1398" s="68">
        <f>IF(Ações!$S1398=0,Ações!$T1398,IF(Ações!$T1398=0,Ações!$S1398,AVERAGE(Ações!$S1398,Ações!$T1398)))</f>
        <v>-0.26623647066974598</v>
      </c>
    </row>
    <row r="1399" spans="2:21" ht="15" customHeight="1" x14ac:dyDescent="0.2">
      <c r="B1399" s="63" t="str">
        <f>IFERROR('Dados Status Invest STOCKS'!A1386,"-")</f>
        <v>DIOD</v>
      </c>
      <c r="C1399" s="45">
        <f>IFERROR((Ações!$D1399-Ações!$K1399)/Ações!$D1399,0)</f>
        <v>0</v>
      </c>
      <c r="D1399" s="46">
        <f>(Ações!$O1399)/0.06</f>
        <v>0</v>
      </c>
      <c r="E1399" s="47">
        <f>IFERROR((Ações!$F1399-Ações!$K1399)/Ações!$F1399,0)</f>
        <v>-0.78941693874664565</v>
      </c>
      <c r="F1399" s="46">
        <f>IF(OR(Ações!$N1399&lt;0,Ações!$M1399&lt;0),"",(22.5*Ações!$M1399*Ações!$N1399)^0.5)</f>
        <v>49.78716702123149</v>
      </c>
      <c r="G1399" s="47">
        <f>IFERROR((Ações!$H1399-Ações!$K1399)/Ações!$H1399,0)</f>
        <v>0</v>
      </c>
      <c r="H1399" s="48">
        <f>IFERROR(Ações!$I1399/(Ações!$P1399-Table_1[[#This Row],[CAGR LUCRO 5A]]),0)</f>
        <v>0</v>
      </c>
      <c r="I1399" s="48">
        <f>IF(Ações!$S1399&lt;0,"",Ações!$O1399*(1+Ações!$S1399))</f>
        <v>0</v>
      </c>
      <c r="J1399" s="49">
        <f>IFERROR(IF(Ações!$B1399="","",(VLOOKUP(Table_1[[#This Row],[AÇÕES]],'Dados Status Invest STOCKS'!A1385:AD2000,4)/Table_1[[#This Row],[LPA]]))/100,0)</f>
        <v>4.8438228438228439E-2</v>
      </c>
      <c r="K1399" s="64">
        <f>IFERROR(IF(Ações!$B1399="","",VLOOKUP(Table_1[[#This Row],[AÇÕES]],'Dados Status Invest STOCKS'!A1385:AD2000,2)),0)</f>
        <v>89.09</v>
      </c>
      <c r="L1399" s="65">
        <f>IFERROR(IF(Ações!$B1399="","",VLOOKUP(Table_1[[#This Row],[AÇÕES]],'Dados Status Invest STOCKS'!A1385:AD2000,3)/100),0)</f>
        <v>0</v>
      </c>
      <c r="M1399" s="66">
        <f>IFERROR(IF(Ações!$B1399="","",VLOOKUP(Table_1[[#This Row],[AÇÕES]],'Dados Status Invest STOCKS'!A1385:AD2000,28)),0)</f>
        <v>4.29</v>
      </c>
      <c r="N1399" s="66">
        <f>IFERROR(IF(Ações!$B1399="","",VLOOKUP(Table_1[[#This Row],[AÇÕES]],'Dados Status Invest STOCKS'!A1385:AD2000,27)),0)</f>
        <v>25.68</v>
      </c>
      <c r="O1399" s="66">
        <f>IFERROR(IF(Ações!$L1399="","",Ações!$K1399*Ações!$L1399),0)</f>
        <v>0</v>
      </c>
      <c r="P1399" s="67">
        <f t="shared" si="21"/>
        <v>0.06</v>
      </c>
      <c r="Q1399" s="67">
        <f>IFERROR(Ações!$O1399/Ações!$M1399,0)</f>
        <v>0</v>
      </c>
      <c r="R1399" s="67">
        <f>IFERROR(IF(Ações!$B1399="","",VLOOKUP(Table_1[[#This Row],[AÇÕES]],'Dados Status Invest STOCKS'!A1385:AD2000,18)/100),0)</f>
        <v>0.16690000000000002</v>
      </c>
      <c r="S1399" s="65">
        <f>IFERROR(IF(Ações!$B1399="","",VLOOKUP(Table_1[[#This Row],[AÇÕES]],'Dados Status Invest STOCKS'!A1385:AD2000,25)/100),0)</f>
        <v>0.32219999999999999</v>
      </c>
      <c r="T1399" s="67">
        <f>(1-Ações!$Q1399)*Ações!$R1399</f>
        <v>0.16690000000000002</v>
      </c>
      <c r="U1399" s="68">
        <f>IF(Ações!$S1399=0,Ações!$T1399,IF(Ações!$T1399=0,Ações!$S1399,AVERAGE(Ações!$S1399,Ações!$T1399)))</f>
        <v>0.24454999999999999</v>
      </c>
    </row>
    <row r="1400" spans="2:21" ht="15" customHeight="1" x14ac:dyDescent="0.2">
      <c r="B1400" s="63" t="str">
        <f>IFERROR('Dados Status Invest STOCKS'!A1387,"-")</f>
        <v>DIS</v>
      </c>
      <c r="C1400" s="45">
        <f>IFERROR((Ações!$D1400-Ações!$K1400)/Ações!$D1400,0)</f>
        <v>0</v>
      </c>
      <c r="D1400" s="46">
        <f>(Ações!$O1400)/0.06</f>
        <v>0</v>
      </c>
      <c r="E1400" s="47">
        <f>IFERROR((Ações!$F1400-Ações!$K1400)/Ações!$F1400,0)</f>
        <v>-4.1980491717675603</v>
      </c>
      <c r="F1400" s="46">
        <f>IF(OR(Ações!$N1400&lt;0,Ações!$M1400&lt;0),"",(22.5*Ações!$M1400*Ações!$N1400)^0.5)</f>
        <v>26.444536297692949</v>
      </c>
      <c r="G1400" s="47">
        <f>IFERROR((Ações!$H1400-Ações!$K1400)/Ações!$H1400,0)</f>
        <v>0</v>
      </c>
      <c r="H1400" s="48">
        <f>IFERROR(Ações!$I1400/(Ações!$P1400-Table_1[[#This Row],[CAGR LUCRO 5A]]),0)</f>
        <v>0</v>
      </c>
      <c r="I1400" s="48">
        <f>IF(Ações!$S1400&lt;0,"",Ações!$O1400*(1+Ações!$S1400))</f>
        <v>0</v>
      </c>
      <c r="J1400" s="49">
        <f>IFERROR(IF(Ações!$B1400="","",(VLOOKUP(Table_1[[#This Row],[AÇÕES]],'Dados Status Invest STOCKS'!A1386:AD2001,4)/Table_1[[#This Row],[LPA]]))/100,0)</f>
        <v>3.5790322580645166</v>
      </c>
      <c r="K1400" s="64">
        <f>IFERROR(IF(Ações!$B1400="","",VLOOKUP(Table_1[[#This Row],[AÇÕES]],'Dados Status Invest STOCKS'!A1386:AD2001,2)),0)</f>
        <v>137.46</v>
      </c>
      <c r="L1400" s="65">
        <f>IFERROR(IF(Ações!$B1400="","",VLOOKUP(Table_1[[#This Row],[AÇÕES]],'Dados Status Invest STOCKS'!A1386:AD2001,3)/100),0)</f>
        <v>0</v>
      </c>
      <c r="M1400" s="66">
        <f>IFERROR(IF(Ações!$B1400="","",VLOOKUP(Table_1[[#This Row],[AÇÕES]],'Dados Status Invest STOCKS'!A1386:AD2001,28)),0)</f>
        <v>0.62</v>
      </c>
      <c r="N1400" s="66">
        <f>IFERROR(IF(Ações!$B1400="","",VLOOKUP(Table_1[[#This Row],[AÇÕES]],'Dados Status Invest STOCKS'!A1386:AD2001,27)),0)</f>
        <v>50.13</v>
      </c>
      <c r="O1400" s="66">
        <f>IFERROR(IF(Ações!$L1400="","",Ações!$K1400*Ações!$L1400),0)</f>
        <v>0</v>
      </c>
      <c r="P1400" s="67">
        <f t="shared" si="21"/>
        <v>0.06</v>
      </c>
      <c r="Q1400" s="67">
        <f>IFERROR(Ações!$O1400/Ações!$M1400,0)</f>
        <v>0</v>
      </c>
      <c r="R1400" s="67">
        <f>IFERROR(IF(Ações!$B1400="","",VLOOKUP(Table_1[[#This Row],[AÇÕES]],'Dados Status Invest STOCKS'!A1386:AD2001,18)/100),0)</f>
        <v>1.24E-2</v>
      </c>
      <c r="S1400" s="65">
        <f>IFERROR(IF(Ações!$B1400="","",VLOOKUP(Table_1[[#This Row],[AÇÕES]],'Dados Status Invest STOCKS'!A1386:AD2001,25)/100),0)</f>
        <v>0</v>
      </c>
      <c r="T1400" s="67">
        <f>(1-Ações!$Q1400)*Ações!$R1400</f>
        <v>1.24E-2</v>
      </c>
      <c r="U1400" s="68">
        <f>IF(Ações!$S1400=0,Ações!$T1400,IF(Ações!$T1400=0,Ações!$S1400,AVERAGE(Ações!$S1400,Ações!$T1400)))</f>
        <v>1.24E-2</v>
      </c>
    </row>
    <row r="1401" spans="2:21" ht="15" customHeight="1" x14ac:dyDescent="0.2">
      <c r="B1401" s="63" t="str">
        <f>IFERROR('Dados Status Invest STOCKS'!A1388,"-")</f>
        <v>DISCA</v>
      </c>
      <c r="C1401" s="45">
        <f>IFERROR((Ações!$D1401-Ações!$K1401)/Ações!$D1401,0)</f>
        <v>0</v>
      </c>
      <c r="D1401" s="46">
        <f>(Ações!$O1401)/0.06</f>
        <v>0</v>
      </c>
      <c r="E1401" s="47">
        <f>IFERROR((Ações!$F1401-Ações!$K1401)/Ações!$F1401,0)</f>
        <v>0.24427529767245201</v>
      </c>
      <c r="F1401" s="46">
        <f>IF(OR(Ações!$N1401&lt;0,Ações!$M1401&lt;0),"",(22.5*Ações!$M1401*Ações!$N1401)^0.5)</f>
        <v>35.568507840504076</v>
      </c>
      <c r="G1401" s="47">
        <f>IFERROR((Ações!$H1401-Ações!$K1401)/Ações!$H1401,0)</f>
        <v>0</v>
      </c>
      <c r="H1401" s="48">
        <f>IFERROR(Ações!$I1401/(Ações!$P1401-Table_1[[#This Row],[CAGR LUCRO 5A]]),0)</f>
        <v>0</v>
      </c>
      <c r="I1401" s="48">
        <f>IF(Ações!$S1401&lt;0,"",Ações!$O1401*(1+Ações!$S1401))</f>
        <v>0</v>
      </c>
      <c r="J1401" s="49">
        <f>IFERROR(IF(Ações!$B1401="","",(VLOOKUP(Table_1[[#This Row],[AÇÕES]],'Dados Status Invest STOCKS'!A1387:AD2002,4)/Table_1[[#This Row],[LPA]]))/100,0)</f>
        <v>4.4775510204081631E-2</v>
      </c>
      <c r="K1401" s="64">
        <f>IFERROR(IF(Ações!$B1401="","",VLOOKUP(Table_1[[#This Row],[AÇÕES]],'Dados Status Invest STOCKS'!A1387:AD2002,2)),0)</f>
        <v>26.88</v>
      </c>
      <c r="L1401" s="65">
        <f>IFERROR(IF(Ações!$B1401="","",VLOOKUP(Table_1[[#This Row],[AÇÕES]],'Dados Status Invest STOCKS'!A1387:AD2002,3)/100),0)</f>
        <v>0</v>
      </c>
      <c r="M1401" s="66">
        <f>IFERROR(IF(Ações!$B1401="","",VLOOKUP(Table_1[[#This Row],[AÇÕES]],'Dados Status Invest STOCKS'!A1387:AD2002,28)),0)</f>
        <v>2.4500000000000002</v>
      </c>
      <c r="N1401" s="66">
        <f>IFERROR(IF(Ações!$B1401="","",VLOOKUP(Table_1[[#This Row],[AÇÕES]],'Dados Status Invest STOCKS'!A1387:AD2002,27)),0)</f>
        <v>22.95</v>
      </c>
      <c r="O1401" s="66">
        <f>IFERROR(IF(Ações!$L1401="","",Ações!$K1401*Ações!$L1401),0)</f>
        <v>0</v>
      </c>
      <c r="P1401" s="67">
        <f t="shared" si="21"/>
        <v>0.06</v>
      </c>
      <c r="Q1401" s="67">
        <f>IFERROR(Ações!$O1401/Ações!$M1401,0)</f>
        <v>0</v>
      </c>
      <c r="R1401" s="67">
        <f>IFERROR(IF(Ações!$B1401="","",VLOOKUP(Table_1[[#This Row],[AÇÕES]],'Dados Status Invest STOCKS'!A1387:AD2002,18)/100),0)</f>
        <v>0.1067</v>
      </c>
      <c r="S1401" s="65">
        <f>IFERROR(IF(Ações!$B1401="","",VLOOKUP(Table_1[[#This Row],[AÇÕES]],'Dados Status Invest STOCKS'!A1387:AD2002,25)/100),0)</f>
        <v>3.3500000000000002E-2</v>
      </c>
      <c r="T1401" s="67">
        <f>(1-Ações!$Q1401)*Ações!$R1401</f>
        <v>0.1067</v>
      </c>
      <c r="U1401" s="68">
        <f>IF(Ações!$S1401=0,Ações!$T1401,IF(Ações!$T1401=0,Ações!$S1401,AVERAGE(Ações!$S1401,Ações!$T1401)))</f>
        <v>7.0099999999999996E-2</v>
      </c>
    </row>
    <row r="1402" spans="2:21" ht="15" customHeight="1" x14ac:dyDescent="0.2">
      <c r="B1402" s="63" t="str">
        <f>IFERROR('Dados Status Invest STOCKS'!A1389,"-")</f>
        <v>DISCB</v>
      </c>
      <c r="C1402" s="45">
        <f>IFERROR((Ações!$D1402-Ações!$K1402)/Ações!$D1402,0)</f>
        <v>0</v>
      </c>
      <c r="D1402" s="46">
        <f>(Ações!$O1402)/0.06</f>
        <v>0</v>
      </c>
      <c r="E1402" s="47">
        <f>IFERROR((Ações!$F1402-Ações!$K1402)/Ações!$F1402,0)</f>
        <v>0.16724086000959923</v>
      </c>
      <c r="F1402" s="46">
        <f>IF(OR(Ações!$N1402&lt;0,Ações!$M1402&lt;0),"",(22.5*Ações!$M1402*Ações!$N1402)^0.5)</f>
        <v>35.568507840504076</v>
      </c>
      <c r="G1402" s="47">
        <f>IFERROR((Ações!$H1402-Ações!$K1402)/Ações!$H1402,0)</f>
        <v>0</v>
      </c>
      <c r="H1402" s="48">
        <f>IFERROR(Ações!$I1402/(Ações!$P1402-Table_1[[#This Row],[CAGR LUCRO 5A]]),0)</f>
        <v>0</v>
      </c>
      <c r="I1402" s="48">
        <f>IF(Ações!$S1402&lt;0,"",Ações!$O1402*(1+Ações!$S1402))</f>
        <v>0</v>
      </c>
      <c r="J1402" s="49">
        <f>IFERROR(IF(Ações!$B1402="","",(VLOOKUP(Table_1[[#This Row],[AÇÕES]],'Dados Status Invest STOCKS'!A1388:AD2003,4)/Table_1[[#This Row],[LPA]]))/100,0)</f>
        <v>4.9346938775510198E-2</v>
      </c>
      <c r="K1402" s="64">
        <f>IFERROR(IF(Ações!$B1402="","",VLOOKUP(Table_1[[#This Row],[AÇÕES]],'Dados Status Invest STOCKS'!A1388:AD2003,2)),0)</f>
        <v>29.62</v>
      </c>
      <c r="L1402" s="65">
        <f>IFERROR(IF(Ações!$B1402="","",VLOOKUP(Table_1[[#This Row],[AÇÕES]],'Dados Status Invest STOCKS'!A1388:AD2003,3)/100),0)</f>
        <v>0</v>
      </c>
      <c r="M1402" s="66">
        <f>IFERROR(IF(Ações!$B1402="","",VLOOKUP(Table_1[[#This Row],[AÇÕES]],'Dados Status Invest STOCKS'!A1388:AD2003,28)),0)</f>
        <v>2.4500000000000002</v>
      </c>
      <c r="N1402" s="66">
        <f>IFERROR(IF(Ações!$B1402="","",VLOOKUP(Table_1[[#This Row],[AÇÕES]],'Dados Status Invest STOCKS'!A1388:AD2003,27)),0)</f>
        <v>22.95</v>
      </c>
      <c r="O1402" s="66">
        <f>IFERROR(IF(Ações!$L1402="","",Ações!$K1402*Ações!$L1402),0)</f>
        <v>0</v>
      </c>
      <c r="P1402" s="67">
        <f t="shared" si="21"/>
        <v>0.06</v>
      </c>
      <c r="Q1402" s="67">
        <f>IFERROR(Ações!$O1402/Ações!$M1402,0)</f>
        <v>0</v>
      </c>
      <c r="R1402" s="67">
        <f>IFERROR(IF(Ações!$B1402="","",VLOOKUP(Table_1[[#This Row],[AÇÕES]],'Dados Status Invest STOCKS'!A1388:AD2003,18)/100),0)</f>
        <v>0.1067</v>
      </c>
      <c r="S1402" s="65">
        <f>IFERROR(IF(Ações!$B1402="","",VLOOKUP(Table_1[[#This Row],[AÇÕES]],'Dados Status Invest STOCKS'!A1388:AD2003,25)/100),0)</f>
        <v>3.3500000000000002E-2</v>
      </c>
      <c r="T1402" s="67">
        <f>(1-Ações!$Q1402)*Ações!$R1402</f>
        <v>0.1067</v>
      </c>
      <c r="U1402" s="68">
        <f>IF(Ações!$S1402=0,Ações!$T1402,IF(Ações!$T1402=0,Ações!$S1402,AVERAGE(Ações!$S1402,Ações!$T1402)))</f>
        <v>7.0099999999999996E-2</v>
      </c>
    </row>
    <row r="1403" spans="2:21" ht="15" customHeight="1" x14ac:dyDescent="0.2">
      <c r="B1403" s="63" t="str">
        <f>IFERROR('Dados Status Invest STOCKS'!A1390,"-")</f>
        <v>DISCK</v>
      </c>
      <c r="C1403" s="45">
        <f>IFERROR((Ações!$D1403-Ações!$K1403)/Ações!$D1403,0)</f>
        <v>0</v>
      </c>
      <c r="D1403" s="46">
        <f>(Ações!$O1403)/0.06</f>
        <v>0</v>
      </c>
      <c r="E1403" s="47">
        <f>IFERROR((Ações!$F1403-Ações!$K1403)/Ações!$F1403,0)</f>
        <v>0.26198759538325389</v>
      </c>
      <c r="F1403" s="46">
        <f>IF(OR(Ações!$N1403&lt;0,Ações!$M1403&lt;0),"",(22.5*Ações!$M1403*Ações!$N1403)^0.5)</f>
        <v>35.568507840504076</v>
      </c>
      <c r="G1403" s="47">
        <f>IFERROR((Ações!$H1403-Ações!$K1403)/Ações!$H1403,0)</f>
        <v>0</v>
      </c>
      <c r="H1403" s="48">
        <f>IFERROR(Ações!$I1403/(Ações!$P1403-Table_1[[#This Row],[CAGR LUCRO 5A]]),0)</f>
        <v>0</v>
      </c>
      <c r="I1403" s="48">
        <f>IF(Ações!$S1403&lt;0,"",Ações!$O1403*(1+Ações!$S1403))</f>
        <v>0</v>
      </c>
      <c r="J1403" s="49">
        <f>IFERROR(IF(Ações!$B1403="","",(VLOOKUP(Table_1[[#This Row],[AÇÕES]],'Dados Status Invest STOCKS'!A1389:AD2004,4)/Table_1[[#This Row],[LPA]]))/100,0)</f>
        <v>4.3755102040816327E-2</v>
      </c>
      <c r="K1403" s="64">
        <f>IFERROR(IF(Ações!$B1403="","",VLOOKUP(Table_1[[#This Row],[AÇÕES]],'Dados Status Invest STOCKS'!A1389:AD2004,2)),0)</f>
        <v>26.25</v>
      </c>
      <c r="L1403" s="65">
        <f>IFERROR(IF(Ações!$B1403="","",VLOOKUP(Table_1[[#This Row],[AÇÕES]],'Dados Status Invest STOCKS'!A1389:AD2004,3)/100),0)</f>
        <v>0</v>
      </c>
      <c r="M1403" s="66">
        <f>IFERROR(IF(Ações!$B1403="","",VLOOKUP(Table_1[[#This Row],[AÇÕES]],'Dados Status Invest STOCKS'!A1389:AD2004,28)),0)</f>
        <v>2.4500000000000002</v>
      </c>
      <c r="N1403" s="66">
        <f>IFERROR(IF(Ações!$B1403="","",VLOOKUP(Table_1[[#This Row],[AÇÕES]],'Dados Status Invest STOCKS'!A1389:AD2004,27)),0)</f>
        <v>22.95</v>
      </c>
      <c r="O1403" s="66">
        <f>IFERROR(IF(Ações!$L1403="","",Ações!$K1403*Ações!$L1403),0)</f>
        <v>0</v>
      </c>
      <c r="P1403" s="67">
        <f t="shared" si="21"/>
        <v>0.06</v>
      </c>
      <c r="Q1403" s="67">
        <f>IFERROR(Ações!$O1403/Ações!$M1403,0)</f>
        <v>0</v>
      </c>
      <c r="R1403" s="67">
        <f>IFERROR(IF(Ações!$B1403="","",VLOOKUP(Table_1[[#This Row],[AÇÕES]],'Dados Status Invest STOCKS'!A1389:AD2004,18)/100),0)</f>
        <v>0.1067</v>
      </c>
      <c r="S1403" s="65">
        <f>IFERROR(IF(Ações!$B1403="","",VLOOKUP(Table_1[[#This Row],[AÇÕES]],'Dados Status Invest STOCKS'!A1389:AD2004,25)/100),0)</f>
        <v>3.3500000000000002E-2</v>
      </c>
      <c r="T1403" s="67">
        <f>(1-Ações!$Q1403)*Ações!$R1403</f>
        <v>0.1067</v>
      </c>
      <c r="U1403" s="68">
        <f>IF(Ações!$S1403=0,Ações!$T1403,IF(Ações!$T1403=0,Ações!$S1403,AVERAGE(Ações!$S1403,Ações!$T1403)))</f>
        <v>7.0099999999999996E-2</v>
      </c>
    </row>
    <row r="1404" spans="2:21" ht="15" customHeight="1" x14ac:dyDescent="0.2">
      <c r="B1404" s="63" t="str">
        <f>IFERROR('Dados Status Invest STOCKS'!A1391,"-")</f>
        <v>DISH</v>
      </c>
      <c r="C1404" s="45">
        <f>IFERROR((Ações!$D1404-Ações!$K1404)/Ações!$D1404,0)</f>
        <v>0</v>
      </c>
      <c r="D1404" s="46">
        <f>(Ações!$O1404)/0.06</f>
        <v>0</v>
      </c>
      <c r="E1404" s="47">
        <f>IFERROR((Ações!$F1404-Ações!$K1404)/Ações!$F1404,0)</f>
        <v>0.44786595982554617</v>
      </c>
      <c r="F1404" s="46">
        <f>IF(OR(Ações!$N1404&lt;0,Ações!$M1404&lt;0),"",(22.5*Ações!$M1404*Ações!$N1404)^0.5)</f>
        <v>55.837890361294996</v>
      </c>
      <c r="G1404" s="47">
        <f>IFERROR((Ações!$H1404-Ações!$K1404)/Ações!$H1404,0)</f>
        <v>0</v>
      </c>
      <c r="H1404" s="48">
        <f>IFERROR(Ações!$I1404/(Ações!$P1404-Table_1[[#This Row],[CAGR LUCRO 5A]]),0)</f>
        <v>0</v>
      </c>
      <c r="I1404" s="48">
        <f>IF(Ações!$S1404&lt;0,"",Ações!$O1404*(1+Ações!$S1404))</f>
        <v>0</v>
      </c>
      <c r="J1404" s="49">
        <f>IFERROR(IF(Ações!$B1404="","",(VLOOKUP(Table_1[[#This Row],[AÇÕES]],'Dados Status Invest STOCKS'!A1390:AD2005,4)/Table_1[[#This Row],[LPA]]))/100,0)</f>
        <v>1.283673469387755E-2</v>
      </c>
      <c r="K1404" s="64">
        <f>IFERROR(IF(Ações!$B1404="","",VLOOKUP(Table_1[[#This Row],[AÇÕES]],'Dados Status Invest STOCKS'!A1390:AD2005,2)),0)</f>
        <v>30.83</v>
      </c>
      <c r="L1404" s="65">
        <f>IFERROR(IF(Ações!$B1404="","",VLOOKUP(Table_1[[#This Row],[AÇÕES]],'Dados Status Invest STOCKS'!A1390:AD2005,3)/100),0)</f>
        <v>0</v>
      </c>
      <c r="M1404" s="66">
        <f>IFERROR(IF(Ações!$B1404="","",VLOOKUP(Table_1[[#This Row],[AÇÕES]],'Dados Status Invest STOCKS'!A1390:AD2005,28)),0)</f>
        <v>4.9000000000000004</v>
      </c>
      <c r="N1404" s="66">
        <f>IFERROR(IF(Ações!$B1404="","",VLOOKUP(Table_1[[#This Row],[AÇÕES]],'Dados Status Invest STOCKS'!A1390:AD2005,27)),0)</f>
        <v>28.28</v>
      </c>
      <c r="O1404" s="66">
        <f>IFERROR(IF(Ações!$L1404="","",Ações!$K1404*Ações!$L1404),0)</f>
        <v>0</v>
      </c>
      <c r="P1404" s="67">
        <f t="shared" si="21"/>
        <v>0.06</v>
      </c>
      <c r="Q1404" s="67">
        <f>IFERROR(Ações!$O1404/Ações!$M1404,0)</f>
        <v>0</v>
      </c>
      <c r="R1404" s="67">
        <f>IFERROR(IF(Ações!$B1404="","",VLOOKUP(Table_1[[#This Row],[AÇÕES]],'Dados Status Invest STOCKS'!A1390:AD2005,18)/100),0)</f>
        <v>0.17329999999999998</v>
      </c>
      <c r="S1404" s="65">
        <f>IFERROR(IF(Ações!$B1404="","",VLOOKUP(Table_1[[#This Row],[AÇÕES]],'Dados Status Invest STOCKS'!A1390:AD2005,25)/100),0)</f>
        <v>0.17050000000000001</v>
      </c>
      <c r="T1404" s="67">
        <f>(1-Ações!$Q1404)*Ações!$R1404</f>
        <v>0.17329999999999998</v>
      </c>
      <c r="U1404" s="68">
        <f>IF(Ações!$S1404=0,Ações!$T1404,IF(Ações!$T1404=0,Ações!$S1404,AVERAGE(Ações!$S1404,Ações!$T1404)))</f>
        <v>0.1719</v>
      </c>
    </row>
    <row r="1405" spans="2:21" ht="15" customHeight="1" x14ac:dyDescent="0.2">
      <c r="B1405" s="63" t="str">
        <f>IFERROR('Dados Status Invest STOCKS'!A1392,"-")</f>
        <v>DJCO</v>
      </c>
      <c r="C1405" s="45">
        <f>IFERROR((Ações!$D1405-Ações!$K1405)/Ações!$D1405,0)</f>
        <v>0</v>
      </c>
      <c r="D1405" s="46">
        <f>(Ações!$O1405)/0.06</f>
        <v>0</v>
      </c>
      <c r="E1405" s="47">
        <f>IFERROR((Ações!$F1405-Ações!$K1405)/Ações!$F1405,0)</f>
        <v>0.42318673896458808</v>
      </c>
      <c r="F1405" s="46">
        <f>IF(OR(Ações!$N1405&lt;0,Ações!$M1405&lt;0),"",(22.5*Ações!$M1405*Ações!$N1405)^0.5)</f>
        <v>582.51087951213412</v>
      </c>
      <c r="G1405" s="47">
        <f>IFERROR((Ações!$H1405-Ações!$K1405)/Ações!$H1405,0)</f>
        <v>0</v>
      </c>
      <c r="H1405" s="48">
        <f>IFERROR(Ações!$I1405/(Ações!$P1405-Table_1[[#This Row],[CAGR LUCRO 5A]]),0)</f>
        <v>0</v>
      </c>
      <c r="I1405" s="48">
        <f>IF(Ações!$S1405&lt;0,"",Ações!$O1405*(1+Ações!$S1405))</f>
        <v>0</v>
      </c>
      <c r="J1405" s="49">
        <f>IFERROR(IF(Ações!$B1405="","",(VLOOKUP(Table_1[[#This Row],[AÇÕES]],'Dados Status Invest STOCKS'!A1391:AD2006,4)/Table_1[[#This Row],[LPA]]))/100,0)</f>
        <v>5.0262932615873803E-4</v>
      </c>
      <c r="K1405" s="64">
        <f>IFERROR(IF(Ações!$B1405="","",VLOOKUP(Table_1[[#This Row],[AÇÕES]],'Dados Status Invest STOCKS'!A1391:AD2006,2)),0)</f>
        <v>336</v>
      </c>
      <c r="L1405" s="65">
        <f>IFERROR(IF(Ações!$B1405="","",VLOOKUP(Table_1[[#This Row],[AÇÕES]],'Dados Status Invest STOCKS'!A1391:AD2006,3)/100),0)</f>
        <v>0</v>
      </c>
      <c r="M1405" s="66">
        <f>IFERROR(IF(Ações!$B1405="","",VLOOKUP(Table_1[[#This Row],[AÇÕES]],'Dados Status Invest STOCKS'!A1391:AD2006,28)),0)</f>
        <v>81.77</v>
      </c>
      <c r="N1405" s="66">
        <f>IFERROR(IF(Ações!$B1405="","",VLOOKUP(Table_1[[#This Row],[AÇÕES]],'Dados Status Invest STOCKS'!A1391:AD2006,27)),0)</f>
        <v>184.43</v>
      </c>
      <c r="O1405" s="66">
        <f>IFERROR(IF(Ações!$L1405="","",Ações!$K1405*Ações!$L1405),0)</f>
        <v>0</v>
      </c>
      <c r="P1405" s="67">
        <f t="shared" si="21"/>
        <v>0.06</v>
      </c>
      <c r="Q1405" s="67">
        <f>IFERROR(Ações!$O1405/Ações!$M1405,0)</f>
        <v>0</v>
      </c>
      <c r="R1405" s="67">
        <f>IFERROR(IF(Ações!$B1405="","",VLOOKUP(Table_1[[#This Row],[AÇÕES]],'Dados Status Invest STOCKS'!A1391:AD2006,18)/100),0)</f>
        <v>0.44340000000000002</v>
      </c>
      <c r="S1405" s="65">
        <f>IFERROR(IF(Ações!$B1405="","",VLOOKUP(Table_1[[#This Row],[AÇÕES]],'Dados Status Invest STOCKS'!A1391:AD2006,25)/100),0)</f>
        <v>0</v>
      </c>
      <c r="T1405" s="67">
        <f>(1-Ações!$Q1405)*Ações!$R1405</f>
        <v>0.44340000000000002</v>
      </c>
      <c r="U1405" s="68">
        <f>IF(Ações!$S1405=0,Ações!$T1405,IF(Ações!$T1405=0,Ações!$S1405,AVERAGE(Ações!$S1405,Ações!$T1405)))</f>
        <v>0.44340000000000002</v>
      </c>
    </row>
    <row r="1406" spans="2:21" ht="15" customHeight="1" x14ac:dyDescent="0.2">
      <c r="B1406" s="63" t="str">
        <f>IFERROR('Dados Status Invest STOCKS'!A1393,"-")</f>
        <v>DK</v>
      </c>
      <c r="C1406" s="45">
        <f>IFERROR((Ações!$D1406-Ações!$K1406)/Ações!$D1406,0)</f>
        <v>0</v>
      </c>
      <c r="D1406" s="46">
        <f>(Ações!$O1406)/0.06</f>
        <v>0</v>
      </c>
      <c r="E1406" s="47">
        <f>IFERROR((Ações!$F1406-Ações!$K1406)/Ações!$F1406,0)</f>
        <v>0</v>
      </c>
      <c r="F1406" s="46" t="str">
        <f>IF(OR(Ações!$N1406&lt;0,Ações!$M1406&lt;0),"",(22.5*Ações!$M1406*Ações!$N1406)^0.5)</f>
        <v/>
      </c>
      <c r="G1406" s="47">
        <f>IFERROR((Ações!$H1406-Ações!$K1406)/Ações!$H1406,0)</f>
        <v>0</v>
      </c>
      <c r="H1406" s="48">
        <f>IFERROR(Ações!$I1406/(Ações!$P1406-Table_1[[#This Row],[CAGR LUCRO 5A]]),0)</f>
        <v>0</v>
      </c>
      <c r="I1406" s="48">
        <f>IF(Ações!$S1406&lt;0,"",Ações!$O1406*(1+Ações!$S1406))</f>
        <v>0</v>
      </c>
      <c r="J1406" s="49">
        <f>IFERROR(IF(Ações!$B1406="","",(VLOOKUP(Table_1[[#This Row],[AÇÕES]],'Dados Status Invest STOCKS'!A1392:AD2007,4)/Table_1[[#This Row],[LPA]]))/100,0)</f>
        <v>4.1856677524429974E-3</v>
      </c>
      <c r="K1406" s="64">
        <f>IFERROR(IF(Ações!$B1406="","",VLOOKUP(Table_1[[#This Row],[AÇÕES]],'Dados Status Invest STOCKS'!A1392:AD2007,2)),0)</f>
        <v>15.76</v>
      </c>
      <c r="L1406" s="65">
        <f>IFERROR(IF(Ações!$B1406="","",VLOOKUP(Table_1[[#This Row],[AÇÕES]],'Dados Status Invest STOCKS'!A1392:AD2007,3)/100),0)</f>
        <v>0</v>
      </c>
      <c r="M1406" s="66">
        <f>IFERROR(IF(Ações!$B1406="","",VLOOKUP(Table_1[[#This Row],[AÇÕES]],'Dados Status Invest STOCKS'!A1392:AD2007,28)),0)</f>
        <v>-6.14</v>
      </c>
      <c r="N1406" s="66">
        <f>IFERROR(IF(Ações!$B1406="","",VLOOKUP(Table_1[[#This Row],[AÇÕES]],'Dados Status Invest STOCKS'!A1392:AD2007,27)),0)</f>
        <v>11.58</v>
      </c>
      <c r="O1406" s="66">
        <f>IFERROR(IF(Ações!$L1406="","",Ações!$K1406*Ações!$L1406),0)</f>
        <v>0</v>
      </c>
      <c r="P1406" s="67">
        <f t="shared" si="21"/>
        <v>0.06</v>
      </c>
      <c r="Q1406" s="67">
        <f>IFERROR(Ações!$O1406/Ações!$M1406,0)</f>
        <v>0</v>
      </c>
      <c r="R1406" s="67">
        <f>IFERROR(IF(Ações!$B1406="","",VLOOKUP(Table_1[[#This Row],[AÇÕES]],'Dados Status Invest STOCKS'!A1392:AD2007,18)/100),0)</f>
        <v>-0.52959999999999996</v>
      </c>
      <c r="S1406" s="65">
        <f>IFERROR(IF(Ações!$B1406="","",VLOOKUP(Table_1[[#This Row],[AÇÕES]],'Dados Status Invest STOCKS'!A1392:AD2007,25)/100),0)</f>
        <v>0</v>
      </c>
      <c r="T1406" s="67">
        <f>(1-Ações!$Q1406)*Ações!$R1406</f>
        <v>-0.52959999999999996</v>
      </c>
      <c r="U1406" s="68">
        <f>IF(Ações!$S1406=0,Ações!$T1406,IF(Ações!$T1406=0,Ações!$S1406,AVERAGE(Ações!$S1406,Ações!$T1406)))</f>
        <v>-0.52959999999999996</v>
      </c>
    </row>
    <row r="1407" spans="2:21" ht="15" customHeight="1" x14ac:dyDescent="0.2">
      <c r="B1407" s="63" t="str">
        <f>IFERROR('Dados Status Invest STOCKS'!A1394,"-")</f>
        <v>DKL</v>
      </c>
      <c r="C1407" s="45">
        <f>IFERROR((Ações!$D1407-Ações!$K1407)/Ações!$D1407,0)</f>
        <v>0.29906542056074781</v>
      </c>
      <c r="D1407" s="46">
        <f>(Ações!$O1407)/0.06</f>
        <v>61.988666666666681</v>
      </c>
      <c r="E1407" s="47">
        <f>IFERROR((Ações!$F1407-Ações!$K1407)/Ações!$F1407,0)</f>
        <v>0</v>
      </c>
      <c r="F1407" s="46">
        <f>IF(OR(Ações!$N1407&lt;0,Ações!$M1407&lt;0),"",(22.5*Ações!$M1407*Ações!$N1407)^0.5)</f>
        <v>0</v>
      </c>
      <c r="G1407" s="47">
        <f>IFERROR((Ações!$H1407-Ações!$K1407)/Ações!$H1407,0)</f>
        <v>2.4388998108267113</v>
      </c>
      <c r="H1407" s="48">
        <f>IFERROR(Ações!$I1407/(Ações!$P1407-Table_1[[#This Row],[CAGR LUCRO 5A]]),0)</f>
        <v>-30.196681987911358</v>
      </c>
      <c r="I1407" s="48">
        <f>IF(Ações!$S1407&lt;0,"",Ações!$O1407*(1+Ações!$S1407))</f>
        <v>4.4962859480000015</v>
      </c>
      <c r="J1407" s="49">
        <f>IFERROR(IF(Ações!$B1407="","",(VLOOKUP(Table_1[[#This Row],[AÇÕES]],'Dados Status Invest STOCKS'!A1393:AD2008,4)/Table_1[[#This Row],[LPA]]))/100,0)</f>
        <v>3.0557029177718832E-2</v>
      </c>
      <c r="K1407" s="64">
        <f>IFERROR(IF(Ações!$B1407="","",VLOOKUP(Table_1[[#This Row],[AÇÕES]],'Dados Status Invest STOCKS'!A1393:AD2008,2)),0)</f>
        <v>43.45</v>
      </c>
      <c r="L1407" s="65">
        <f>IFERROR(IF(Ações!$B1407="","",VLOOKUP(Table_1[[#This Row],[AÇÕES]],'Dados Status Invest STOCKS'!A1393:AD2008,3)/100),0)</f>
        <v>8.5600000000000009E-2</v>
      </c>
      <c r="M1407" s="66">
        <f>IFERROR(IF(Ações!$B1407="","",VLOOKUP(Table_1[[#This Row],[AÇÕES]],'Dados Status Invest STOCKS'!A1393:AD2008,28)),0)</f>
        <v>3.77</v>
      </c>
      <c r="N1407" s="66">
        <f>IFERROR(IF(Ações!$B1407="","",VLOOKUP(Table_1[[#This Row],[AÇÕES]],'Dados Status Invest STOCKS'!A1393:AD2008,27)),0)</f>
        <v>0</v>
      </c>
      <c r="O1407" s="66">
        <f>IFERROR(IF(Ações!$L1407="","",Ações!$K1407*Ações!$L1407),0)</f>
        <v>3.7193200000000006</v>
      </c>
      <c r="P1407" s="67">
        <f t="shared" si="21"/>
        <v>0.06</v>
      </c>
      <c r="Q1407" s="67">
        <f>IFERROR(Ações!$O1407/Ações!$M1407,0)</f>
        <v>0.98655702917771904</v>
      </c>
      <c r="R1407" s="67">
        <f>IFERROR(IF(Ações!$B1407="","",VLOOKUP(Table_1[[#This Row],[AÇÕES]],'Dados Status Invest STOCKS'!A1393:AD2008,18)/100),0)</f>
        <v>0</v>
      </c>
      <c r="S1407" s="65">
        <f>IFERROR(IF(Ações!$B1407="","",VLOOKUP(Table_1[[#This Row],[AÇÕES]],'Dados Status Invest STOCKS'!A1393:AD2008,25)/100),0)</f>
        <v>0.2089</v>
      </c>
      <c r="T1407" s="67">
        <f>(1-Ações!$Q1407)*Ações!$R1407</f>
        <v>0</v>
      </c>
      <c r="U1407" s="68">
        <f>IF(Ações!$S1407=0,Ações!$T1407,IF(Ações!$T1407=0,Ações!$S1407,AVERAGE(Ações!$S1407,Ações!$T1407)))</f>
        <v>0.2089</v>
      </c>
    </row>
    <row r="1408" spans="2:21" ht="15" customHeight="1" x14ac:dyDescent="0.2">
      <c r="B1408" s="63" t="str">
        <f>IFERROR('Dados Status Invest STOCKS'!A1395,"-")</f>
        <v>DKNG</v>
      </c>
      <c r="C1408" s="45">
        <f>IFERROR((Ações!$D1408-Ações!$K1408)/Ações!$D1408,0)</f>
        <v>0</v>
      </c>
      <c r="D1408" s="46">
        <f>(Ações!$O1408)/0.06</f>
        <v>0</v>
      </c>
      <c r="E1408" s="47">
        <f>IFERROR((Ações!$F1408-Ações!$K1408)/Ações!$F1408,0)</f>
        <v>0</v>
      </c>
      <c r="F1408" s="46" t="str">
        <f>IF(OR(Ações!$N1408&lt;0,Ações!$M1408&lt;0),"",(22.5*Ações!$M1408*Ações!$N1408)^0.5)</f>
        <v/>
      </c>
      <c r="G1408" s="47">
        <f>IFERROR((Ações!$H1408-Ações!$K1408)/Ações!$H1408,0)</f>
        <v>0</v>
      </c>
      <c r="H1408" s="48">
        <f>IFERROR(Ações!$I1408/(Ações!$P1408-Table_1[[#This Row],[CAGR LUCRO 5A]]),0)</f>
        <v>0</v>
      </c>
      <c r="I1408" s="48">
        <f>IF(Ações!$S1408&lt;0,"",Ações!$O1408*(1+Ações!$S1408))</f>
        <v>0</v>
      </c>
      <c r="J1408" s="49">
        <f>IFERROR(IF(Ações!$B1408="","",(VLOOKUP(Table_1[[#This Row],[AÇÕES]],'Dados Status Invest STOCKS'!A1394:AD2009,4)/Table_1[[#This Row],[LPA]]))/100,0)</f>
        <v>1.5444444444444443E-2</v>
      </c>
      <c r="K1408" s="64">
        <f>IFERROR(IF(Ações!$B1408="","",VLOOKUP(Table_1[[#This Row],[AÇÕES]],'Dados Status Invest STOCKS'!A1394:AD2009,2)),0)</f>
        <v>20.03</v>
      </c>
      <c r="L1408" s="65">
        <f>IFERROR(IF(Ações!$B1408="","",VLOOKUP(Table_1[[#This Row],[AÇÕES]],'Dados Status Invest STOCKS'!A1394:AD2009,3)/100),0)</f>
        <v>0</v>
      </c>
      <c r="M1408" s="66">
        <f>IFERROR(IF(Ações!$B1408="","",VLOOKUP(Table_1[[#This Row],[AÇÕES]],'Dados Status Invest STOCKS'!A1394:AD2009,28)),0)</f>
        <v>-3.6</v>
      </c>
      <c r="N1408" s="66">
        <f>IFERROR(IF(Ações!$B1408="","",VLOOKUP(Table_1[[#This Row],[AÇÕES]],'Dados Status Invest STOCKS'!A1394:AD2009,27)),0)</f>
        <v>4.49</v>
      </c>
      <c r="O1408" s="66">
        <f>IFERROR(IF(Ações!$L1408="","",Ações!$K1408*Ações!$L1408),0)</f>
        <v>0</v>
      </c>
      <c r="P1408" s="67">
        <f t="shared" si="21"/>
        <v>0.06</v>
      </c>
      <c r="Q1408" s="67">
        <f>IFERROR(Ações!$O1408/Ações!$M1408,0)</f>
        <v>0</v>
      </c>
      <c r="R1408" s="67">
        <f>IFERROR(IF(Ações!$B1408="","",VLOOKUP(Table_1[[#This Row],[AÇÕES]],'Dados Status Invest STOCKS'!A1394:AD2009,18)/100),0)</f>
        <v>-0.8012999999999999</v>
      </c>
      <c r="S1408" s="65">
        <f>IFERROR(IF(Ações!$B1408="","",VLOOKUP(Table_1[[#This Row],[AÇÕES]],'Dados Status Invest STOCKS'!A1394:AD2009,25)/100),0)</f>
        <v>0</v>
      </c>
      <c r="T1408" s="67">
        <f>(1-Ações!$Q1408)*Ações!$R1408</f>
        <v>-0.8012999999999999</v>
      </c>
      <c r="U1408" s="68">
        <f>IF(Ações!$S1408=0,Ações!$T1408,IF(Ações!$T1408=0,Ações!$S1408,AVERAGE(Ações!$S1408,Ações!$T1408)))</f>
        <v>-0.8012999999999999</v>
      </c>
    </row>
    <row r="1409" spans="2:21" ht="15" customHeight="1" x14ac:dyDescent="0.2">
      <c r="B1409" s="63" t="str">
        <f>IFERROR('Dados Status Invest STOCKS'!A1396,"-")</f>
        <v>DKS</v>
      </c>
      <c r="C1409" s="45">
        <f>IFERROR((Ações!$D1409-Ações!$K1409)/Ações!$D1409,0)</f>
        <v>0.46380697050938346</v>
      </c>
      <c r="D1409" s="46">
        <f>(Ações!$O1409)/0.06</f>
        <v>217.36575000000002</v>
      </c>
      <c r="E1409" s="47">
        <f>IFERROR((Ações!$F1409-Ações!$K1409)/Ações!$F1409,0)</f>
        <v>-0.13319041117292685</v>
      </c>
      <c r="F1409" s="46">
        <f>IF(OR(Ações!$N1409&lt;0,Ações!$M1409&lt;0),"",(22.5*Ações!$M1409*Ações!$N1409)^0.5)</f>
        <v>102.85120563221415</v>
      </c>
      <c r="G1409" s="47">
        <f>IFERROR((Ações!$H1409-Ações!$K1409)/Ações!$H1409,0)</f>
        <v>1.3186979432925792</v>
      </c>
      <c r="H1409" s="48">
        <f>IFERROR(Ações!$I1409/(Ações!$P1409-Table_1[[#This Row],[CAGR LUCRO 5A]]),0)</f>
        <v>-365.70678428571426</v>
      </c>
      <c r="I1409" s="48">
        <f>IF(Ações!$S1409&lt;0,"",Ações!$O1409*(1+Ações!$S1409))</f>
        <v>14.335705943999999</v>
      </c>
      <c r="J1409" s="49">
        <f>IFERROR(IF(Ações!$B1409="","",(VLOOKUP(Table_1[[#This Row],[AÇÕES]],'Dados Status Invest STOCKS'!A1395:AD2010,4)/Table_1[[#This Row],[LPA]]))/100,0)</f>
        <v>4.4996892479801124E-3</v>
      </c>
      <c r="K1409" s="64">
        <f>IFERROR(IF(Ações!$B1409="","",VLOOKUP(Table_1[[#This Row],[AÇÕES]],'Dados Status Invest STOCKS'!A1395:AD2010,2)),0)</f>
        <v>116.55</v>
      </c>
      <c r="L1409" s="65">
        <f>IFERROR(IF(Ações!$B1409="","",VLOOKUP(Table_1[[#This Row],[AÇÕES]],'Dados Status Invest STOCKS'!A1395:AD2010,3)/100),0)</f>
        <v>0.1119</v>
      </c>
      <c r="M1409" s="66">
        <f>IFERROR(IF(Ações!$B1409="","",VLOOKUP(Table_1[[#This Row],[AÇÕES]],'Dados Status Invest STOCKS'!A1395:AD2010,28)),0)</f>
        <v>16.09</v>
      </c>
      <c r="N1409" s="66">
        <f>IFERROR(IF(Ações!$B1409="","",VLOOKUP(Table_1[[#This Row],[AÇÕES]],'Dados Status Invest STOCKS'!A1395:AD2010,27)),0)</f>
        <v>29.22</v>
      </c>
      <c r="O1409" s="66">
        <f>IFERROR(IF(Ações!$L1409="","",Ações!$K1409*Ações!$L1409),0)</f>
        <v>13.041945</v>
      </c>
      <c r="P1409" s="67">
        <f t="shared" si="21"/>
        <v>0.06</v>
      </c>
      <c r="Q1409" s="67">
        <f>IFERROR(Ações!$O1409/Ações!$M1409,0)</f>
        <v>0.81056215040397761</v>
      </c>
      <c r="R1409" s="67">
        <f>IFERROR(IF(Ações!$B1409="","",VLOOKUP(Table_1[[#This Row],[AÇÕES]],'Dados Status Invest STOCKS'!A1395:AD2010,18)/100),0)</f>
        <v>0.55059999999999998</v>
      </c>
      <c r="S1409" s="65">
        <f>IFERROR(IF(Ações!$B1409="","",VLOOKUP(Table_1[[#This Row],[AÇÕES]],'Dados Status Invest STOCKS'!A1395:AD2010,25)/100),0)</f>
        <v>9.9199999999999997E-2</v>
      </c>
      <c r="T1409" s="67">
        <f>(1-Ações!$Q1409)*Ações!$R1409</f>
        <v>0.10430447998756992</v>
      </c>
      <c r="U1409" s="68">
        <f>IF(Ações!$S1409=0,Ações!$T1409,IF(Ações!$T1409=0,Ações!$S1409,AVERAGE(Ações!$S1409,Ações!$T1409)))</f>
        <v>0.10175223999378497</v>
      </c>
    </row>
    <row r="1410" spans="2:21" ht="15" customHeight="1" x14ac:dyDescent="0.2">
      <c r="B1410" s="63" t="str">
        <f>IFERROR('Dados Status Invest STOCKS'!A1397,"-")</f>
        <v>DL</v>
      </c>
      <c r="C1410" s="45">
        <f>IFERROR((Ações!$D1410-Ações!$K1410)/Ações!$D1410,0)</f>
        <v>0</v>
      </c>
      <c r="D1410" s="46">
        <f>(Ações!$O1410)/0.06</f>
        <v>0</v>
      </c>
      <c r="E1410" s="47">
        <f>IFERROR((Ações!$F1410-Ações!$K1410)/Ações!$F1410,0)</f>
        <v>-0.91273048412903202</v>
      </c>
      <c r="F1410" s="46">
        <f>IF(OR(Ações!$N1410&lt;0,Ações!$M1410&lt;0),"",(22.5*Ações!$M1410*Ações!$N1410)^0.5)</f>
        <v>5.0869686454705025</v>
      </c>
      <c r="G1410" s="47">
        <f>IFERROR((Ações!$H1410-Ações!$K1410)/Ações!$H1410,0)</f>
        <v>0</v>
      </c>
      <c r="H1410" s="48">
        <f>IFERROR(Ações!$I1410/(Ações!$P1410-Table_1[[#This Row],[CAGR LUCRO 5A]]),0)</f>
        <v>0</v>
      </c>
      <c r="I1410" s="48" t="str">
        <f>IF(Ações!$S1410&lt;0,"",Ações!$O1410*(1+Ações!$S1410))</f>
        <v/>
      </c>
      <c r="J1410" s="49">
        <f>IFERROR(IF(Ações!$B1410="","",(VLOOKUP(Table_1[[#This Row],[AÇÕES]],'Dados Status Invest STOCKS'!A1396:AD2011,4)/Table_1[[#This Row],[LPA]]))/100,0)</f>
        <v>1.0287096774193549</v>
      </c>
      <c r="K1410" s="64">
        <f>IFERROR(IF(Ações!$B1410="","",VLOOKUP(Table_1[[#This Row],[AÇÕES]],'Dados Status Invest STOCKS'!A1396:AD2011,2)),0)</f>
        <v>9.73</v>
      </c>
      <c r="L1410" s="65">
        <f>IFERROR(IF(Ações!$B1410="","",VLOOKUP(Table_1[[#This Row],[AÇÕES]],'Dados Status Invest STOCKS'!A1396:AD2011,3)/100),0)</f>
        <v>0</v>
      </c>
      <c r="M1410" s="66">
        <f>IFERROR(IF(Ações!$B1410="","",VLOOKUP(Table_1[[#This Row],[AÇÕES]],'Dados Status Invest STOCKS'!A1396:AD2011,28)),0)</f>
        <v>0.31</v>
      </c>
      <c r="N1410" s="66">
        <f>IFERROR(IF(Ações!$B1410="","",VLOOKUP(Table_1[[#This Row],[AÇÕES]],'Dados Status Invest STOCKS'!A1396:AD2011,27)),0)</f>
        <v>3.71</v>
      </c>
      <c r="O1410" s="66">
        <f>IFERROR(IF(Ações!$L1410="","",Ações!$K1410*Ações!$L1410),0)</f>
        <v>0</v>
      </c>
      <c r="P1410" s="67">
        <f t="shared" si="21"/>
        <v>0.06</v>
      </c>
      <c r="Q1410" s="67">
        <f>IFERROR(Ações!$O1410/Ações!$M1410,0)</f>
        <v>0</v>
      </c>
      <c r="R1410" s="67">
        <f>IFERROR(IF(Ações!$B1410="","",VLOOKUP(Table_1[[#This Row],[AÇÕES]],'Dados Status Invest STOCKS'!A1396:AD2011,18)/100),0)</f>
        <v>8.2200000000000009E-2</v>
      </c>
      <c r="S1410" s="65">
        <f>IFERROR(IF(Ações!$B1410="","",VLOOKUP(Table_1[[#This Row],[AÇÕES]],'Dados Status Invest STOCKS'!A1396:AD2011,25)/100),0)</f>
        <v>-0.1575</v>
      </c>
      <c r="T1410" s="67">
        <f>(1-Ações!$Q1410)*Ações!$R1410</f>
        <v>8.2200000000000009E-2</v>
      </c>
      <c r="U1410" s="68">
        <f>IF(Ações!$S1410=0,Ações!$T1410,IF(Ações!$T1410=0,Ações!$S1410,AVERAGE(Ações!$S1410,Ações!$T1410)))</f>
        <v>-3.7649999999999996E-2</v>
      </c>
    </row>
    <row r="1411" spans="2:21" ht="15" customHeight="1" x14ac:dyDescent="0.2">
      <c r="B1411" s="63" t="str">
        <f>IFERROR('Dados Status Invest STOCKS'!A1398,"-")</f>
        <v>DLB</v>
      </c>
      <c r="C1411" s="45">
        <f>IFERROR((Ações!$D1411-Ações!$K1411)/Ações!$D1411,0)</f>
        <v>-4.7692307692307683</v>
      </c>
      <c r="D1411" s="46">
        <f>(Ações!$O1411)/0.06</f>
        <v>15.229066666666668</v>
      </c>
      <c r="E1411" s="47">
        <f>IFERROR((Ações!$F1411-Ações!$K1411)/Ações!$F1411,0)</f>
        <v>-1.0860909665054408</v>
      </c>
      <c r="F1411" s="46">
        <f>IF(OR(Ações!$N1411&lt;0,Ações!$M1411&lt;0),"",(22.5*Ações!$M1411*Ações!$N1411)^0.5)</f>
        <v>42.117051178827801</v>
      </c>
      <c r="G1411" s="47">
        <f>IFERROR((Ações!$H1411-Ações!$K1411)/Ações!$H1411,0)</f>
        <v>5.1572066348670731</v>
      </c>
      <c r="H1411" s="48">
        <f>IFERROR(Ações!$I1411/(Ações!$P1411-Table_1[[#This Row],[CAGR LUCRO 5A]]),0)</f>
        <v>-21.134383665970773</v>
      </c>
      <c r="I1411" s="48">
        <f>IF(Ações!$S1411&lt;0,"",Ações!$O1411*(1+Ações!$S1411))</f>
        <v>1.0123369776</v>
      </c>
      <c r="J1411" s="49">
        <f>IFERROR(IF(Ações!$B1411="","",(VLOOKUP(Table_1[[#This Row],[AÇÕES]],'Dados Status Invest STOCKS'!A1397:AD2012,4)/Table_1[[#This Row],[LPA]]))/100,0)</f>
        <v>9.3322475570032565E-2</v>
      </c>
      <c r="K1411" s="64">
        <f>IFERROR(IF(Ações!$B1411="","",VLOOKUP(Table_1[[#This Row],[AÇÕES]],'Dados Status Invest STOCKS'!A1397:AD2012,2)),0)</f>
        <v>87.86</v>
      </c>
      <c r="L1411" s="65">
        <f>IFERROR(IF(Ações!$B1411="","",VLOOKUP(Table_1[[#This Row],[AÇÕES]],'Dados Status Invest STOCKS'!A1397:AD2012,3)/100),0)</f>
        <v>1.04E-2</v>
      </c>
      <c r="M1411" s="66">
        <f>IFERROR(IF(Ações!$B1411="","",VLOOKUP(Table_1[[#This Row],[AÇÕES]],'Dados Status Invest STOCKS'!A1397:AD2012,28)),0)</f>
        <v>3.07</v>
      </c>
      <c r="N1411" s="66">
        <f>IFERROR(IF(Ações!$B1411="","",VLOOKUP(Table_1[[#This Row],[AÇÕES]],'Dados Status Invest STOCKS'!A1397:AD2012,27)),0)</f>
        <v>25.68</v>
      </c>
      <c r="O1411" s="66">
        <f>IFERROR(IF(Ações!$L1411="","",Ações!$K1411*Ações!$L1411),0)</f>
        <v>0.913744</v>
      </c>
      <c r="P1411" s="67">
        <f t="shared" si="21"/>
        <v>0.06</v>
      </c>
      <c r="Q1411" s="67">
        <f>IFERROR(Ações!$O1411/Ações!$M1411,0)</f>
        <v>0.29763648208469057</v>
      </c>
      <c r="R1411" s="67">
        <f>IFERROR(IF(Ações!$B1411="","",VLOOKUP(Table_1[[#This Row],[AÇÕES]],'Dados Status Invest STOCKS'!A1397:AD2012,18)/100),0)</f>
        <v>0.11939999999999999</v>
      </c>
      <c r="S1411" s="65">
        <f>IFERROR(IF(Ações!$B1411="","",VLOOKUP(Table_1[[#This Row],[AÇÕES]],'Dados Status Invest STOCKS'!A1397:AD2012,25)/100),0)</f>
        <v>0.1079</v>
      </c>
      <c r="T1411" s="67">
        <f>(1-Ações!$Q1411)*Ações!$R1411</f>
        <v>8.3862204039087937E-2</v>
      </c>
      <c r="U1411" s="68">
        <f>IF(Ações!$S1411=0,Ações!$T1411,IF(Ações!$T1411=0,Ações!$S1411,AVERAGE(Ações!$S1411,Ações!$T1411)))</f>
        <v>9.5881102019543973E-2</v>
      </c>
    </row>
    <row r="1412" spans="2:21" ht="15" customHeight="1" x14ac:dyDescent="0.2">
      <c r="B1412" s="63" t="str">
        <f>IFERROR('Dados Status Invest STOCKS'!A1399,"-")</f>
        <v>DLHC</v>
      </c>
      <c r="C1412" s="45">
        <f>IFERROR((Ações!$D1412-Ações!$K1412)/Ações!$D1412,0)</f>
        <v>0</v>
      </c>
      <c r="D1412" s="46">
        <f>(Ações!$O1412)/0.06</f>
        <v>0</v>
      </c>
      <c r="E1412" s="47">
        <f>IFERROR((Ações!$F1412-Ações!$K1412)/Ações!$F1412,0)</f>
        <v>-0.80131065308183735</v>
      </c>
      <c r="F1412" s="46">
        <f>IF(OR(Ações!$N1412&lt;0,Ações!$M1412&lt;0),"",(22.5*Ações!$M1412*Ações!$N1412)^0.5)</f>
        <v>9.6374270425254061</v>
      </c>
      <c r="G1412" s="47">
        <f>IFERROR((Ações!$H1412-Ações!$K1412)/Ações!$H1412,0)</f>
        <v>0</v>
      </c>
      <c r="H1412" s="48">
        <f>IFERROR(Ações!$I1412/(Ações!$P1412-Table_1[[#This Row],[CAGR LUCRO 5A]]),0)</f>
        <v>0</v>
      </c>
      <c r="I1412" s="48">
        <f>IF(Ações!$S1412&lt;0,"",Ações!$O1412*(1+Ações!$S1412))</f>
        <v>0</v>
      </c>
      <c r="J1412" s="49">
        <f>IFERROR(IF(Ações!$B1412="","",(VLOOKUP(Table_1[[#This Row],[AÇÕES]],'Dados Status Invest STOCKS'!A1398:AD2013,4)/Table_1[[#This Row],[LPA]]))/100,0)</f>
        <v>0.27200000000000002</v>
      </c>
      <c r="K1412" s="64">
        <f>IFERROR(IF(Ações!$B1412="","",VLOOKUP(Table_1[[#This Row],[AÇÕES]],'Dados Status Invest STOCKS'!A1398:AD2013,2)),0)</f>
        <v>17.36</v>
      </c>
      <c r="L1412" s="65">
        <f>IFERROR(IF(Ações!$B1412="","",VLOOKUP(Table_1[[#This Row],[AÇÕES]],'Dados Status Invest STOCKS'!A1398:AD2013,3)/100),0)</f>
        <v>0</v>
      </c>
      <c r="M1412" s="66">
        <f>IFERROR(IF(Ações!$B1412="","",VLOOKUP(Table_1[[#This Row],[AÇÕES]],'Dados Status Invest STOCKS'!A1398:AD2013,28)),0)</f>
        <v>0.8</v>
      </c>
      <c r="N1412" s="66">
        <f>IFERROR(IF(Ações!$B1412="","",VLOOKUP(Table_1[[#This Row],[AÇÕES]],'Dados Status Invest STOCKS'!A1398:AD2013,27)),0)</f>
        <v>5.16</v>
      </c>
      <c r="O1412" s="66">
        <f>IFERROR(IF(Ações!$L1412="","",Ações!$K1412*Ações!$L1412),0)</f>
        <v>0</v>
      </c>
      <c r="P1412" s="67">
        <f t="shared" si="21"/>
        <v>0.06</v>
      </c>
      <c r="Q1412" s="67">
        <f>IFERROR(Ações!$O1412/Ações!$M1412,0)</f>
        <v>0</v>
      </c>
      <c r="R1412" s="67">
        <f>IFERROR(IF(Ações!$B1412="","",VLOOKUP(Table_1[[#This Row],[AÇÕES]],'Dados Status Invest STOCKS'!A1398:AD2013,18)/100),0)</f>
        <v>0.15460000000000002</v>
      </c>
      <c r="S1412" s="65">
        <f>IFERROR(IF(Ações!$B1412="","",VLOOKUP(Table_1[[#This Row],[AÇÕES]],'Dados Status Invest STOCKS'!A1398:AD2013,25)/100),0)</f>
        <v>0.24559999999999998</v>
      </c>
      <c r="T1412" s="67">
        <f>(1-Ações!$Q1412)*Ações!$R1412</f>
        <v>0.15460000000000002</v>
      </c>
      <c r="U1412" s="68">
        <f>IF(Ações!$S1412=0,Ações!$T1412,IF(Ações!$T1412=0,Ações!$S1412,AVERAGE(Ações!$S1412,Ações!$T1412)))</f>
        <v>0.2001</v>
      </c>
    </row>
    <row r="1413" spans="2:21" ht="15" customHeight="1" x14ac:dyDescent="0.2">
      <c r="B1413" s="63" t="str">
        <f>IFERROR('Dados Status Invest STOCKS'!A1400,"-")</f>
        <v>DLNG</v>
      </c>
      <c r="C1413" s="45">
        <f>IFERROR((Ações!$D1413-Ações!$K1413)/Ações!$D1413,0)</f>
        <v>0</v>
      </c>
      <c r="D1413" s="46">
        <f>(Ações!$O1413)/0.06</f>
        <v>0</v>
      </c>
      <c r="E1413" s="47">
        <f>IFERROR((Ações!$F1413-Ações!$K1413)/Ações!$F1413,0)</f>
        <v>0.80747033611343522</v>
      </c>
      <c r="F1413" s="46">
        <f>IF(OR(Ações!$N1413&lt;0,Ações!$M1413&lt;0),"",(22.5*Ações!$M1413*Ações!$N1413)^0.5)</f>
        <v>14.283513223293491</v>
      </c>
      <c r="G1413" s="47">
        <f>IFERROR((Ações!$H1413-Ações!$K1413)/Ações!$H1413,0)</f>
        <v>0</v>
      </c>
      <c r="H1413" s="48">
        <f>IFERROR(Ações!$I1413/(Ações!$P1413-Table_1[[#This Row],[CAGR LUCRO 5A]]),0)</f>
        <v>0</v>
      </c>
      <c r="I1413" s="48">
        <f>IF(Ações!$S1413&lt;0,"",Ações!$O1413*(1+Ações!$S1413))</f>
        <v>0</v>
      </c>
      <c r="J1413" s="49">
        <f>IFERROR(IF(Ações!$B1413="","",(VLOOKUP(Table_1[[#This Row],[AÇÕES]],'Dados Status Invest STOCKS'!A1399:AD2014,4)/Table_1[[#This Row],[LPA]]))/100,0)</f>
        <v>3.1935483870967743E-2</v>
      </c>
      <c r="K1413" s="64">
        <f>IFERROR(IF(Ações!$B1413="","",VLOOKUP(Table_1[[#This Row],[AÇÕES]],'Dados Status Invest STOCKS'!A1399:AD2014,2)),0)</f>
        <v>2.75</v>
      </c>
      <c r="L1413" s="65">
        <f>IFERROR(IF(Ações!$B1413="","",VLOOKUP(Table_1[[#This Row],[AÇÕES]],'Dados Status Invest STOCKS'!A1399:AD2014,3)/100),0)</f>
        <v>0</v>
      </c>
      <c r="M1413" s="66">
        <f>IFERROR(IF(Ações!$B1413="","",VLOOKUP(Table_1[[#This Row],[AÇÕES]],'Dados Status Invest STOCKS'!A1399:AD2014,28)),0)</f>
        <v>0.93</v>
      </c>
      <c r="N1413" s="66">
        <f>IFERROR(IF(Ações!$B1413="","",VLOOKUP(Table_1[[#This Row],[AÇÕES]],'Dados Status Invest STOCKS'!A1399:AD2014,27)),0)</f>
        <v>9.75</v>
      </c>
      <c r="O1413" s="66">
        <f>IFERROR(IF(Ações!$L1413="","",Ações!$K1413*Ações!$L1413),0)</f>
        <v>0</v>
      </c>
      <c r="P1413" s="67">
        <f t="shared" si="21"/>
        <v>0.06</v>
      </c>
      <c r="Q1413" s="67">
        <f>IFERROR(Ações!$O1413/Ações!$M1413,0)</f>
        <v>0</v>
      </c>
      <c r="R1413" s="67">
        <f>IFERROR(IF(Ações!$B1413="","",VLOOKUP(Table_1[[#This Row],[AÇÕES]],'Dados Status Invest STOCKS'!A1399:AD2014,18)/100),0)</f>
        <v>9.4899999999999998E-2</v>
      </c>
      <c r="S1413" s="65">
        <f>IFERROR(IF(Ações!$B1413="","",VLOOKUP(Table_1[[#This Row],[AÇÕES]],'Dados Status Invest STOCKS'!A1399:AD2014,25)/100),0)</f>
        <v>6.9999999999999993E-3</v>
      </c>
      <c r="T1413" s="67">
        <f>(1-Ações!$Q1413)*Ações!$R1413</f>
        <v>9.4899999999999998E-2</v>
      </c>
      <c r="U1413" s="68">
        <f>IF(Ações!$S1413=0,Ações!$T1413,IF(Ações!$T1413=0,Ações!$S1413,AVERAGE(Ações!$S1413,Ações!$T1413)))</f>
        <v>5.0949999999999995E-2</v>
      </c>
    </row>
    <row r="1414" spans="2:21" ht="15" customHeight="1" x14ac:dyDescent="0.2">
      <c r="B1414" s="63" t="str">
        <f>IFERROR('Dados Status Invest STOCKS'!A1401,"-")</f>
        <v>DLO</v>
      </c>
      <c r="C1414" s="45">
        <f>IFERROR((Ações!$D1414-Ações!$K1414)/Ações!$D1414,0)</f>
        <v>0</v>
      </c>
      <c r="D1414" s="46">
        <f>(Ações!$O1414)/0.06</f>
        <v>0</v>
      </c>
      <c r="E1414" s="47">
        <f>IFERROR((Ações!$F1414-Ações!$K1414)/Ações!$F1414,0)</f>
        <v>-16.515295395227696</v>
      </c>
      <c r="F1414" s="46">
        <f>IF(OR(Ações!$N1414&lt;0,Ações!$M1414&lt;0),"",(22.5*Ações!$M1414*Ações!$N1414)^0.5)</f>
        <v>1.5238110119040351</v>
      </c>
      <c r="G1414" s="47">
        <f>IFERROR((Ações!$H1414-Ações!$K1414)/Ações!$H1414,0)</f>
        <v>0</v>
      </c>
      <c r="H1414" s="48">
        <f>IFERROR(Ações!$I1414/(Ações!$P1414-Table_1[[#This Row],[CAGR LUCRO 5A]]),0)</f>
        <v>0</v>
      </c>
      <c r="I1414" s="48">
        <f>IF(Ações!$S1414&lt;0,"",Ações!$O1414*(1+Ações!$S1414))</f>
        <v>0</v>
      </c>
      <c r="J1414" s="49">
        <f>IFERROR(IF(Ações!$B1414="","",(VLOOKUP(Table_1[[#This Row],[AÇÕES]],'Dados Status Invest STOCKS'!A1400:AD2015,4)/Table_1[[#This Row],[LPA]]))/100,0)</f>
        <v>18.650833333333335</v>
      </c>
      <c r="K1414" s="64">
        <f>IFERROR(IF(Ações!$B1414="","",VLOOKUP(Table_1[[#This Row],[AÇÕES]],'Dados Status Invest STOCKS'!A1400:AD2015,2)),0)</f>
        <v>26.69</v>
      </c>
      <c r="L1414" s="65">
        <f>IFERROR(IF(Ações!$B1414="","",VLOOKUP(Table_1[[#This Row],[AÇÕES]],'Dados Status Invest STOCKS'!A1400:AD2015,3)/100),0)</f>
        <v>0</v>
      </c>
      <c r="M1414" s="66">
        <f>IFERROR(IF(Ações!$B1414="","",VLOOKUP(Table_1[[#This Row],[AÇÕES]],'Dados Status Invest STOCKS'!A1400:AD2015,28)),0)</f>
        <v>0.12</v>
      </c>
      <c r="N1414" s="66">
        <f>IFERROR(IF(Ações!$B1414="","",VLOOKUP(Table_1[[#This Row],[AÇÕES]],'Dados Status Invest STOCKS'!A1400:AD2015,27)),0)</f>
        <v>0.86</v>
      </c>
      <c r="O1414" s="66">
        <f>IFERROR(IF(Ações!$L1414="","",Ações!$K1414*Ações!$L1414),0)</f>
        <v>0</v>
      </c>
      <c r="P1414" s="67">
        <f t="shared" si="21"/>
        <v>0.06</v>
      </c>
      <c r="Q1414" s="67">
        <f>IFERROR(Ações!$O1414/Ações!$M1414,0)</f>
        <v>0</v>
      </c>
      <c r="R1414" s="67">
        <f>IFERROR(IF(Ações!$B1414="","",VLOOKUP(Table_1[[#This Row],[AÇÕES]],'Dados Status Invest STOCKS'!A1400:AD2015,18)/100),0)</f>
        <v>0.13800000000000001</v>
      </c>
      <c r="S1414" s="65">
        <f>IFERROR(IF(Ações!$B1414="","",VLOOKUP(Table_1[[#This Row],[AÇÕES]],'Dados Status Invest STOCKS'!A1400:AD2015,25)/100),0)</f>
        <v>0</v>
      </c>
      <c r="T1414" s="67">
        <f>(1-Ações!$Q1414)*Ações!$R1414</f>
        <v>0.13800000000000001</v>
      </c>
      <c r="U1414" s="68">
        <f>IF(Ações!$S1414=0,Ações!$T1414,IF(Ações!$T1414=0,Ações!$S1414,AVERAGE(Ações!$S1414,Ações!$T1414)))</f>
        <v>0.13800000000000001</v>
      </c>
    </row>
    <row r="1415" spans="2:21" ht="15" customHeight="1" x14ac:dyDescent="0.2">
      <c r="B1415" s="63" t="str">
        <f>IFERROR('Dados Status Invest STOCKS'!A1402,"-")</f>
        <v>DLPN</v>
      </c>
      <c r="C1415" s="45">
        <f>IFERROR((Ações!$D1415-Ações!$K1415)/Ações!$D1415,0)</f>
        <v>0</v>
      </c>
      <c r="D1415" s="46">
        <f>(Ações!$O1415)/0.06</f>
        <v>0</v>
      </c>
      <c r="E1415" s="47">
        <f>IFERROR((Ações!$F1415-Ações!$K1415)/Ações!$F1415,0)</f>
        <v>0</v>
      </c>
      <c r="F1415" s="46" t="str">
        <f>IF(OR(Ações!$N1415&lt;0,Ações!$M1415&lt;0),"",(22.5*Ações!$M1415*Ações!$N1415)^0.5)</f>
        <v/>
      </c>
      <c r="G1415" s="47">
        <f>IFERROR((Ações!$H1415-Ações!$K1415)/Ações!$H1415,0)</f>
        <v>0</v>
      </c>
      <c r="H1415" s="48">
        <f>IFERROR(Ações!$I1415/(Ações!$P1415-Table_1[[#This Row],[CAGR LUCRO 5A]]),0)</f>
        <v>0</v>
      </c>
      <c r="I1415" s="48">
        <f>IF(Ações!$S1415&lt;0,"",Ações!$O1415*(1+Ações!$S1415))</f>
        <v>0</v>
      </c>
      <c r="J1415" s="49">
        <f>IFERROR(IF(Ações!$B1415="","",(VLOOKUP(Table_1[[#This Row],[AÇÕES]],'Dados Status Invest STOCKS'!A1401:AD2016,4)/Table_1[[#This Row],[LPA]]))/100,0)</f>
        <v>0.16542372881355935</v>
      </c>
      <c r="K1415" s="64">
        <f>IFERROR(IF(Ações!$B1415="","",VLOOKUP(Table_1[[#This Row],[AÇÕES]],'Dados Status Invest STOCKS'!A1401:AD2016,2)),0)</f>
        <v>5.79</v>
      </c>
      <c r="L1415" s="65">
        <f>IFERROR(IF(Ações!$B1415="","",VLOOKUP(Table_1[[#This Row],[AÇÕES]],'Dados Status Invest STOCKS'!A1401:AD2016,3)/100),0)</f>
        <v>0</v>
      </c>
      <c r="M1415" s="66">
        <f>IFERROR(IF(Ações!$B1415="","",VLOOKUP(Table_1[[#This Row],[AÇÕES]],'Dados Status Invest STOCKS'!A1401:AD2016,28)),0)</f>
        <v>-0.59</v>
      </c>
      <c r="N1415" s="66">
        <f>IFERROR(IF(Ações!$B1415="","",VLOOKUP(Table_1[[#This Row],[AÇÕES]],'Dados Status Invest STOCKS'!A1401:AD2016,27)),0)</f>
        <v>2.96</v>
      </c>
      <c r="O1415" s="66">
        <f>IFERROR(IF(Ações!$L1415="","",Ações!$K1415*Ações!$L1415),0)</f>
        <v>0</v>
      </c>
      <c r="P1415" s="67">
        <f t="shared" si="21"/>
        <v>0.06</v>
      </c>
      <c r="Q1415" s="67">
        <f>IFERROR(Ações!$O1415/Ações!$M1415,0)</f>
        <v>0</v>
      </c>
      <c r="R1415" s="67">
        <f>IFERROR(IF(Ações!$B1415="","",VLOOKUP(Table_1[[#This Row],[AÇÕES]],'Dados Status Invest STOCKS'!A1401:AD2016,18)/100),0)</f>
        <v>-0.20019999999999999</v>
      </c>
      <c r="S1415" s="65">
        <f>IFERROR(IF(Ações!$B1415="","",VLOOKUP(Table_1[[#This Row],[AÇÕES]],'Dados Status Invest STOCKS'!A1401:AD2016,25)/100),0)</f>
        <v>0</v>
      </c>
      <c r="T1415" s="67">
        <f>(1-Ações!$Q1415)*Ações!$R1415</f>
        <v>-0.20019999999999999</v>
      </c>
      <c r="U1415" s="68">
        <f>IF(Ações!$S1415=0,Ações!$T1415,IF(Ações!$T1415=0,Ações!$S1415,AVERAGE(Ações!$S1415,Ações!$T1415)))</f>
        <v>-0.20019999999999999</v>
      </c>
    </row>
    <row r="1416" spans="2:21" ht="15" customHeight="1" x14ac:dyDescent="0.2">
      <c r="B1416" s="63" t="str">
        <f>IFERROR('Dados Status Invest STOCKS'!A1403,"-")</f>
        <v>DLTH</v>
      </c>
      <c r="C1416" s="45">
        <f>IFERROR((Ações!$D1416-Ações!$K1416)/Ações!$D1416,0)</f>
        <v>0</v>
      </c>
      <c r="D1416" s="46">
        <f>(Ações!$O1416)/0.06</f>
        <v>0</v>
      </c>
      <c r="E1416" s="47">
        <f>IFERROR((Ações!$F1416-Ações!$K1416)/Ações!$F1416,0)</f>
        <v>-0.22913251309735858</v>
      </c>
      <c r="F1416" s="46">
        <f>IF(OR(Ações!$N1416&lt;0,Ações!$M1416&lt;0),"",(22.5*Ações!$M1416*Ações!$N1416)^0.5)</f>
        <v>12.073555814257869</v>
      </c>
      <c r="G1416" s="47">
        <f>IFERROR((Ações!$H1416-Ações!$K1416)/Ações!$H1416,0)</f>
        <v>0</v>
      </c>
      <c r="H1416" s="48">
        <f>IFERROR(Ações!$I1416/(Ações!$P1416-Table_1[[#This Row],[CAGR LUCRO 5A]]),0)</f>
        <v>0</v>
      </c>
      <c r="I1416" s="48" t="str">
        <f>IF(Ações!$S1416&lt;0,"",Ações!$O1416*(1+Ações!$S1416))</f>
        <v/>
      </c>
      <c r="J1416" s="49">
        <f>IFERROR(IF(Ações!$B1416="","",(VLOOKUP(Table_1[[#This Row],[AÇÕES]],'Dados Status Invest STOCKS'!A1402:AD2017,4)/Table_1[[#This Row],[LPA]]))/100,0)</f>
        <v>0.13941747572815533</v>
      </c>
      <c r="K1416" s="64">
        <f>IFERROR(IF(Ações!$B1416="","",VLOOKUP(Table_1[[#This Row],[AÇÕES]],'Dados Status Invest STOCKS'!A1402:AD2017,2)),0)</f>
        <v>14.84</v>
      </c>
      <c r="L1416" s="65">
        <f>IFERROR(IF(Ações!$B1416="","",VLOOKUP(Table_1[[#This Row],[AÇÕES]],'Dados Status Invest STOCKS'!A1402:AD2017,3)/100),0)</f>
        <v>0</v>
      </c>
      <c r="M1416" s="66">
        <f>IFERROR(IF(Ações!$B1416="","",VLOOKUP(Table_1[[#This Row],[AÇÕES]],'Dados Status Invest STOCKS'!A1402:AD2017,28)),0)</f>
        <v>1.03</v>
      </c>
      <c r="N1416" s="66">
        <f>IFERROR(IF(Ações!$B1416="","",VLOOKUP(Table_1[[#This Row],[AÇÕES]],'Dados Status Invest STOCKS'!A1402:AD2017,27)),0)</f>
        <v>6.29</v>
      </c>
      <c r="O1416" s="66">
        <f>IFERROR(IF(Ações!$L1416="","",Ações!$K1416*Ações!$L1416),0)</f>
        <v>0</v>
      </c>
      <c r="P1416" s="67">
        <f t="shared" si="21"/>
        <v>0.06</v>
      </c>
      <c r="Q1416" s="67">
        <f>IFERROR(Ações!$O1416/Ações!$M1416,0)</f>
        <v>0</v>
      </c>
      <c r="R1416" s="67">
        <f>IFERROR(IF(Ações!$B1416="","",VLOOKUP(Table_1[[#This Row],[AÇÕES]],'Dados Status Invest STOCKS'!A1402:AD2017,18)/100),0)</f>
        <v>0.16440000000000002</v>
      </c>
      <c r="S1416" s="65">
        <f>IFERROR(IF(Ações!$B1416="","",VLOOKUP(Table_1[[#This Row],[AÇÕES]],'Dados Status Invest STOCKS'!A1402:AD2017,25)/100),0)</f>
        <v>-0.1313</v>
      </c>
      <c r="T1416" s="67">
        <f>(1-Ações!$Q1416)*Ações!$R1416</f>
        <v>0.16440000000000002</v>
      </c>
      <c r="U1416" s="68">
        <f>IF(Ações!$S1416=0,Ações!$T1416,IF(Ações!$T1416=0,Ações!$S1416,AVERAGE(Ações!$S1416,Ações!$T1416)))</f>
        <v>1.6550000000000009E-2</v>
      </c>
    </row>
    <row r="1417" spans="2:21" ht="15" customHeight="1" x14ac:dyDescent="0.2">
      <c r="B1417" s="63" t="str">
        <f>IFERROR('Dados Status Invest STOCKS'!A1404,"-")</f>
        <v>DLTR</v>
      </c>
      <c r="C1417" s="45">
        <f>IFERROR((Ações!$D1417-Ações!$K1417)/Ações!$D1417,0)</f>
        <v>0</v>
      </c>
      <c r="D1417" s="46">
        <f>(Ações!$O1417)/0.06</f>
        <v>0</v>
      </c>
      <c r="E1417" s="47">
        <f>IFERROR((Ações!$F1417-Ações!$K1417)/Ações!$F1417,0)</f>
        <v>-0.98459668454947502</v>
      </c>
      <c r="F1417" s="46">
        <f>IF(OR(Ações!$N1417&lt;0,Ações!$M1417&lt;0),"",(22.5*Ações!$M1417*Ações!$N1417)^0.5)</f>
        <v>66.587836727138082</v>
      </c>
      <c r="G1417" s="47">
        <f>IFERROR((Ações!$H1417-Ações!$K1417)/Ações!$H1417,0)</f>
        <v>0</v>
      </c>
      <c r="H1417" s="48">
        <f>IFERROR(Ações!$I1417/(Ações!$P1417-Table_1[[#This Row],[CAGR LUCRO 5A]]),0)</f>
        <v>0</v>
      </c>
      <c r="I1417" s="48">
        <f>IF(Ações!$S1417&lt;0,"",Ações!$O1417*(1+Ações!$S1417))</f>
        <v>0</v>
      </c>
      <c r="J1417" s="49">
        <f>IFERROR(IF(Ações!$B1417="","",(VLOOKUP(Table_1[[#This Row],[AÇÕES]],'Dados Status Invest STOCKS'!A1403:AD2018,4)/Table_1[[#This Row],[LPA]]))/100,0)</f>
        <v>3.529411764705883E-2</v>
      </c>
      <c r="K1417" s="64">
        <f>IFERROR(IF(Ações!$B1417="","",VLOOKUP(Table_1[[#This Row],[AÇÕES]],'Dados Status Invest STOCKS'!A1403:AD2018,2)),0)</f>
        <v>132.15</v>
      </c>
      <c r="L1417" s="65">
        <f>IFERROR(IF(Ações!$B1417="","",VLOOKUP(Table_1[[#This Row],[AÇÕES]],'Dados Status Invest STOCKS'!A1403:AD2018,3)/100),0)</f>
        <v>0</v>
      </c>
      <c r="M1417" s="66">
        <f>IFERROR(IF(Ações!$B1417="","",VLOOKUP(Table_1[[#This Row],[AÇÕES]],'Dados Status Invest STOCKS'!A1403:AD2018,28)),0)</f>
        <v>6.12</v>
      </c>
      <c r="N1417" s="66">
        <f>IFERROR(IF(Ações!$B1417="","",VLOOKUP(Table_1[[#This Row],[AÇÕES]],'Dados Status Invest STOCKS'!A1403:AD2018,27)),0)</f>
        <v>32.200000000000003</v>
      </c>
      <c r="O1417" s="66">
        <f>IFERROR(IF(Ações!$L1417="","",Ações!$K1417*Ações!$L1417),0)</f>
        <v>0</v>
      </c>
      <c r="P1417" s="67">
        <f t="shared" si="21"/>
        <v>0.06</v>
      </c>
      <c r="Q1417" s="67">
        <f>IFERROR(Ações!$O1417/Ações!$M1417,0)</f>
        <v>0</v>
      </c>
      <c r="R1417" s="67">
        <f>IFERROR(IF(Ações!$B1417="","",VLOOKUP(Table_1[[#This Row],[AÇÕES]],'Dados Status Invest STOCKS'!A1403:AD2018,18)/100),0)</f>
        <v>0.19</v>
      </c>
      <c r="S1417" s="65">
        <f>IFERROR(IF(Ações!$B1417="","",VLOOKUP(Table_1[[#This Row],[AÇÕES]],'Dados Status Invest STOCKS'!A1403:AD2018,25)/100),0)</f>
        <v>0.36570000000000003</v>
      </c>
      <c r="T1417" s="67">
        <f>(1-Ações!$Q1417)*Ações!$R1417</f>
        <v>0.19</v>
      </c>
      <c r="U1417" s="68">
        <f>IF(Ações!$S1417=0,Ações!$T1417,IF(Ações!$T1417=0,Ações!$S1417,AVERAGE(Ações!$S1417,Ações!$T1417)))</f>
        <v>0.27785000000000004</v>
      </c>
    </row>
    <row r="1418" spans="2:21" ht="15" customHeight="1" x14ac:dyDescent="0.2">
      <c r="B1418" s="63" t="str">
        <f>IFERROR('Dados Status Invest STOCKS'!A1405,"-")</f>
        <v>DLX</v>
      </c>
      <c r="C1418" s="45">
        <f>IFERROR((Ações!$D1418-Ações!$K1418)/Ações!$D1418,0)</f>
        <v>-0.55844155844155852</v>
      </c>
      <c r="D1418" s="46">
        <f>(Ações!$O1418)/0.06</f>
        <v>20.00075</v>
      </c>
      <c r="E1418" s="47">
        <f>IFERROR((Ações!$F1418-Ações!$K1418)/Ações!$F1418,0)</f>
        <v>-0.3500082810927298</v>
      </c>
      <c r="F1418" s="46">
        <f>IF(OR(Ações!$N1418&lt;0,Ações!$M1418&lt;0),"",(22.5*Ações!$M1418*Ações!$N1418)^0.5)</f>
        <v>23.088747259216987</v>
      </c>
      <c r="G1418" s="47">
        <f>IFERROR((Ações!$H1418-Ações!$K1418)/Ações!$H1418,0)</f>
        <v>0</v>
      </c>
      <c r="H1418" s="48">
        <f>IFERROR(Ações!$I1418/(Ações!$P1418-Table_1[[#This Row],[CAGR LUCRO 5A]]),0)</f>
        <v>0</v>
      </c>
      <c r="I1418" s="48" t="str">
        <f>IF(Ações!$S1418&lt;0,"",Ações!$O1418*(1+Ações!$S1418))</f>
        <v/>
      </c>
      <c r="J1418" s="49">
        <f>IFERROR(IF(Ações!$B1418="","",(VLOOKUP(Table_1[[#This Row],[AÇÕES]],'Dados Status Invest STOCKS'!A1404:AD2019,4)/Table_1[[#This Row],[LPA]]))/100,0)</f>
        <v>9.5193370165745861E-2</v>
      </c>
      <c r="K1418" s="64">
        <f>IFERROR(IF(Ações!$B1418="","",VLOOKUP(Table_1[[#This Row],[AÇÕES]],'Dados Status Invest STOCKS'!A1404:AD2019,2)),0)</f>
        <v>31.17</v>
      </c>
      <c r="L1418" s="65">
        <f>IFERROR(IF(Ações!$B1418="","",VLOOKUP(Table_1[[#This Row],[AÇÕES]],'Dados Status Invest STOCKS'!A1404:AD2019,3)/100),0)</f>
        <v>3.85E-2</v>
      </c>
      <c r="M1418" s="66">
        <f>IFERROR(IF(Ações!$B1418="","",VLOOKUP(Table_1[[#This Row],[AÇÕES]],'Dados Status Invest STOCKS'!A1404:AD2019,28)),0)</f>
        <v>1.81</v>
      </c>
      <c r="N1418" s="66">
        <f>IFERROR(IF(Ações!$B1418="","",VLOOKUP(Table_1[[#This Row],[AÇÕES]],'Dados Status Invest STOCKS'!A1404:AD2019,27)),0)</f>
        <v>13.09</v>
      </c>
      <c r="O1418" s="66">
        <f>IFERROR(IF(Ações!$L1418="","",Ações!$K1418*Ações!$L1418),0)</f>
        <v>1.200045</v>
      </c>
      <c r="P1418" s="67">
        <f t="shared" si="21"/>
        <v>0.06</v>
      </c>
      <c r="Q1418" s="67">
        <f>IFERROR(Ações!$O1418/Ações!$M1418,0)</f>
        <v>0.66300828729281769</v>
      </c>
      <c r="R1418" s="67">
        <f>IFERROR(IF(Ações!$B1418="","",VLOOKUP(Table_1[[#This Row],[AÇÕES]],'Dados Status Invest STOCKS'!A1404:AD2019,18)/100),0)</f>
        <v>0.13819999999999999</v>
      </c>
      <c r="S1418" s="65">
        <f>IFERROR(IF(Ações!$B1418="","",VLOOKUP(Table_1[[#This Row],[AÇÕES]],'Dados Status Invest STOCKS'!A1404:AD2019,25)/100),0)</f>
        <v>-0.47320000000000001</v>
      </c>
      <c r="T1418" s="67">
        <f>(1-Ações!$Q1418)*Ações!$R1418</f>
        <v>4.657225469613259E-2</v>
      </c>
      <c r="U1418" s="68">
        <f>IF(Ações!$S1418=0,Ações!$T1418,IF(Ações!$T1418=0,Ações!$S1418,AVERAGE(Ações!$S1418,Ações!$T1418)))</f>
        <v>-0.21331387265193372</v>
      </c>
    </row>
    <row r="1419" spans="2:21" ht="15" customHeight="1" x14ac:dyDescent="0.2">
      <c r="B1419" s="63" t="str">
        <f>IFERROR('Dados Status Invest STOCKS'!A1406,"-")</f>
        <v>DM</v>
      </c>
      <c r="C1419" s="45">
        <f>IFERROR((Ações!$D1419-Ações!$K1419)/Ações!$D1419,0)</f>
        <v>0</v>
      </c>
      <c r="D1419" s="46">
        <f>(Ações!$O1419)/0.06</f>
        <v>0</v>
      </c>
      <c r="E1419" s="47">
        <f>IFERROR((Ações!$F1419-Ações!$K1419)/Ações!$F1419,0)</f>
        <v>0</v>
      </c>
      <c r="F1419" s="46" t="str">
        <f>IF(OR(Ações!$N1419&lt;0,Ações!$M1419&lt;0),"",(22.5*Ações!$M1419*Ações!$N1419)^0.5)</f>
        <v/>
      </c>
      <c r="G1419" s="47">
        <f>IFERROR((Ações!$H1419-Ações!$K1419)/Ações!$H1419,0)</f>
        <v>0</v>
      </c>
      <c r="H1419" s="48">
        <f>IFERROR(Ações!$I1419/(Ações!$P1419-Table_1[[#This Row],[CAGR LUCRO 5A]]),0)</f>
        <v>0</v>
      </c>
      <c r="I1419" s="48">
        <f>IF(Ações!$S1419&lt;0,"",Ações!$O1419*(1+Ações!$S1419))</f>
        <v>0</v>
      </c>
      <c r="J1419" s="49">
        <f>IFERROR(IF(Ações!$B1419="","",(VLOOKUP(Table_1[[#This Row],[AÇÕES]],'Dados Status Invest STOCKS'!A1405:AD2020,4)/Table_1[[#This Row],[LPA]]))/100,0)</f>
        <v>0.19954545454545453</v>
      </c>
      <c r="K1419" s="64">
        <f>IFERROR(IF(Ações!$B1419="","",VLOOKUP(Table_1[[#This Row],[AÇÕES]],'Dados Status Invest STOCKS'!A1405:AD2020,2)),0)</f>
        <v>3.9</v>
      </c>
      <c r="L1419" s="65">
        <f>IFERROR(IF(Ações!$B1419="","",VLOOKUP(Table_1[[#This Row],[AÇÕES]],'Dados Status Invest STOCKS'!A1405:AD2020,3)/100),0)</f>
        <v>0</v>
      </c>
      <c r="M1419" s="66">
        <f>IFERROR(IF(Ações!$B1419="","",VLOOKUP(Table_1[[#This Row],[AÇÕES]],'Dados Status Invest STOCKS'!A1405:AD2020,28)),0)</f>
        <v>-0.44</v>
      </c>
      <c r="N1419" s="66">
        <f>IFERROR(IF(Ações!$B1419="","",VLOOKUP(Table_1[[#This Row],[AÇÕES]],'Dados Status Invest STOCKS'!A1405:AD2020,27)),0)</f>
        <v>2.89</v>
      </c>
      <c r="O1419" s="66">
        <f>IFERROR(IF(Ações!$L1419="","",Ações!$K1419*Ações!$L1419),0)</f>
        <v>0</v>
      </c>
      <c r="P1419" s="67">
        <f t="shared" si="21"/>
        <v>0.06</v>
      </c>
      <c r="Q1419" s="67">
        <f>IFERROR(Ações!$O1419/Ações!$M1419,0)</f>
        <v>0</v>
      </c>
      <c r="R1419" s="67">
        <f>IFERROR(IF(Ações!$B1419="","",VLOOKUP(Table_1[[#This Row],[AÇÕES]],'Dados Status Invest STOCKS'!A1405:AD2020,18)/100),0)</f>
        <v>-0.15359999999999999</v>
      </c>
      <c r="S1419" s="65">
        <f>IFERROR(IF(Ações!$B1419="","",VLOOKUP(Table_1[[#This Row],[AÇÕES]],'Dados Status Invest STOCKS'!A1405:AD2020,25)/100),0)</f>
        <v>0</v>
      </c>
      <c r="T1419" s="67">
        <f>(1-Ações!$Q1419)*Ações!$R1419</f>
        <v>-0.15359999999999999</v>
      </c>
      <c r="U1419" s="68">
        <f>IF(Ações!$S1419=0,Ações!$T1419,IF(Ações!$T1419=0,Ações!$S1419,AVERAGE(Ações!$S1419,Ações!$T1419)))</f>
        <v>-0.15359999999999999</v>
      </c>
    </row>
    <row r="1420" spans="2:21" ht="15" customHeight="1" x14ac:dyDescent="0.2">
      <c r="B1420" s="63" t="str">
        <f>IFERROR('Dados Status Invest STOCKS'!A1407,"-")</f>
        <v>DMAC</v>
      </c>
      <c r="C1420" s="45">
        <f>IFERROR((Ações!$D1420-Ações!$K1420)/Ações!$D1420,0)</f>
        <v>0</v>
      </c>
      <c r="D1420" s="46">
        <f>(Ações!$O1420)/0.06</f>
        <v>0</v>
      </c>
      <c r="E1420" s="47">
        <f>IFERROR((Ações!$F1420-Ações!$K1420)/Ações!$F1420,0)</f>
        <v>0</v>
      </c>
      <c r="F1420" s="46" t="str">
        <f>IF(OR(Ações!$N1420&lt;0,Ações!$M1420&lt;0),"",(22.5*Ações!$M1420*Ações!$N1420)^0.5)</f>
        <v/>
      </c>
      <c r="G1420" s="47">
        <f>IFERROR((Ações!$H1420-Ações!$K1420)/Ações!$H1420,0)</f>
        <v>0</v>
      </c>
      <c r="H1420" s="48">
        <f>IFERROR(Ações!$I1420/(Ações!$P1420-Table_1[[#This Row],[CAGR LUCRO 5A]]),0)</f>
        <v>0</v>
      </c>
      <c r="I1420" s="48">
        <f>IF(Ações!$S1420&lt;0,"",Ações!$O1420*(1+Ações!$S1420))</f>
        <v>0</v>
      </c>
      <c r="J1420" s="49">
        <f>IFERROR(IF(Ações!$B1420="","",(VLOOKUP(Table_1[[#This Row],[AÇÕES]],'Dados Status Invest STOCKS'!A1406:AD2021,4)/Table_1[[#This Row],[LPA]]))/100,0)</f>
        <v>7.8727272727272715E-2</v>
      </c>
      <c r="K1420" s="64">
        <f>IFERROR(IF(Ações!$B1420="","",VLOOKUP(Table_1[[#This Row],[AÇÕES]],'Dados Status Invest STOCKS'!A1406:AD2021,2)),0)</f>
        <v>2.38</v>
      </c>
      <c r="L1420" s="65">
        <f>IFERROR(IF(Ações!$B1420="","",VLOOKUP(Table_1[[#This Row],[AÇÕES]],'Dados Status Invest STOCKS'!A1406:AD2021,3)/100),0)</f>
        <v>0</v>
      </c>
      <c r="M1420" s="66">
        <f>IFERROR(IF(Ações!$B1420="","",VLOOKUP(Table_1[[#This Row],[AÇÕES]],'Dados Status Invest STOCKS'!A1406:AD2021,28)),0)</f>
        <v>-0.55000000000000004</v>
      </c>
      <c r="N1420" s="66">
        <f>IFERROR(IF(Ações!$B1420="","",VLOOKUP(Table_1[[#This Row],[AÇÕES]],'Dados Status Invest STOCKS'!A1406:AD2021,27)),0)</f>
        <v>1.78</v>
      </c>
      <c r="O1420" s="66">
        <f>IFERROR(IF(Ações!$L1420="","",Ações!$K1420*Ações!$L1420),0)</f>
        <v>0</v>
      </c>
      <c r="P1420" s="67">
        <f t="shared" si="21"/>
        <v>0.06</v>
      </c>
      <c r="Q1420" s="67">
        <f>IFERROR(Ações!$O1420/Ações!$M1420,0)</f>
        <v>0</v>
      </c>
      <c r="R1420" s="67">
        <f>IFERROR(IF(Ações!$B1420="","",VLOOKUP(Table_1[[#This Row],[AÇÕES]],'Dados Status Invest STOCKS'!A1406:AD2021,18)/100),0)</f>
        <v>-0.30930000000000002</v>
      </c>
      <c r="S1420" s="65">
        <f>IFERROR(IF(Ações!$B1420="","",VLOOKUP(Table_1[[#This Row],[AÇÕES]],'Dados Status Invest STOCKS'!A1406:AD2021,25)/100),0)</f>
        <v>0</v>
      </c>
      <c r="T1420" s="67">
        <f>(1-Ações!$Q1420)*Ações!$R1420</f>
        <v>-0.30930000000000002</v>
      </c>
      <c r="U1420" s="68">
        <f>IF(Ações!$S1420=0,Ações!$T1420,IF(Ações!$T1420=0,Ações!$S1420,AVERAGE(Ações!$S1420,Ações!$T1420)))</f>
        <v>-0.30930000000000002</v>
      </c>
    </row>
    <row r="1421" spans="2:21" ht="15" customHeight="1" x14ac:dyDescent="0.2">
      <c r="B1421" s="63" t="str">
        <f>IFERROR('Dados Status Invest STOCKS'!A1408,"-")</f>
        <v>DMLP</v>
      </c>
      <c r="C1421" s="45">
        <f>IFERROR((Ações!$D1421-Ações!$K1421)/Ações!$D1421,0)</f>
        <v>0.42911512844909611</v>
      </c>
      <c r="D1421" s="46">
        <f>(Ações!$O1421)/0.06</f>
        <v>38.624250000000004</v>
      </c>
      <c r="E1421" s="47">
        <f>IFERROR((Ações!$F1421-Ações!$K1421)/Ações!$F1421,0)</f>
        <v>0</v>
      </c>
      <c r="F1421" s="46">
        <f>IF(OR(Ações!$N1421&lt;0,Ações!$M1421&lt;0),"",(22.5*Ações!$M1421*Ações!$N1421)^0.5)</f>
        <v>0</v>
      </c>
      <c r="G1421" s="47">
        <f>IFERROR((Ações!$H1421-Ações!$K1421)/Ações!$H1421,0)</f>
        <v>1.4620302119932966</v>
      </c>
      <c r="H1421" s="48">
        <f>IFERROR(Ações!$I1421/(Ações!$P1421-Table_1[[#This Row],[CAGR LUCRO 5A]]),0)</f>
        <v>-47.724151857670982</v>
      </c>
      <c r="I1421" s="48">
        <f>IF(Ações!$S1421&lt;0,"",Ações!$O1421*(1+Ações!$S1421))</f>
        <v>2.5818766155000006</v>
      </c>
      <c r="J1421" s="49">
        <f>IFERROR(IF(Ações!$B1421="","",(VLOOKUP(Table_1[[#This Row],[AÇÕES]],'Dados Status Invest STOCKS'!A1407:AD2022,4)/Table_1[[#This Row],[LPA]]))/100,0)</f>
        <v>9.9530201342281882E-2</v>
      </c>
      <c r="K1421" s="64">
        <f>IFERROR(IF(Ações!$B1421="","",VLOOKUP(Table_1[[#This Row],[AÇÕES]],'Dados Status Invest STOCKS'!A1407:AD2022,2)),0)</f>
        <v>22.05</v>
      </c>
      <c r="L1421" s="65">
        <f>IFERROR(IF(Ações!$B1421="","",VLOOKUP(Table_1[[#This Row],[AÇÕES]],'Dados Status Invest STOCKS'!A1407:AD2022,3)/100),0)</f>
        <v>0.1051</v>
      </c>
      <c r="M1421" s="66">
        <f>IFERROR(IF(Ações!$B1421="","",VLOOKUP(Table_1[[#This Row],[AÇÕES]],'Dados Status Invest STOCKS'!A1407:AD2022,28)),0)</f>
        <v>1.49</v>
      </c>
      <c r="N1421" s="66">
        <f>IFERROR(IF(Ações!$B1421="","",VLOOKUP(Table_1[[#This Row],[AÇÕES]],'Dados Status Invest STOCKS'!A1407:AD2022,27)),0)</f>
        <v>0</v>
      </c>
      <c r="O1421" s="66">
        <f>IFERROR(IF(Ações!$L1421="","",Ações!$K1421*Ações!$L1421),0)</f>
        <v>2.3174550000000003</v>
      </c>
      <c r="P1421" s="67">
        <f t="shared" si="21"/>
        <v>0.06</v>
      </c>
      <c r="Q1421" s="67">
        <f>IFERROR(Ações!$O1421/Ações!$M1421,0)</f>
        <v>1.5553389261744968</v>
      </c>
      <c r="R1421" s="67">
        <f>IFERROR(IF(Ações!$B1421="","",VLOOKUP(Table_1[[#This Row],[AÇÕES]],'Dados Status Invest STOCKS'!A1407:AD2022,18)/100),0)</f>
        <v>0</v>
      </c>
      <c r="S1421" s="65">
        <f>IFERROR(IF(Ações!$B1421="","",VLOOKUP(Table_1[[#This Row],[AÇÕES]],'Dados Status Invest STOCKS'!A1407:AD2022,25)/100),0)</f>
        <v>0.11410000000000001</v>
      </c>
      <c r="T1421" s="67">
        <f>(1-Ações!$Q1421)*Ações!$R1421</f>
        <v>0</v>
      </c>
      <c r="U1421" s="68">
        <f>IF(Ações!$S1421=0,Ações!$T1421,IF(Ações!$T1421=0,Ações!$S1421,AVERAGE(Ações!$S1421,Ações!$T1421)))</f>
        <v>0.11410000000000001</v>
      </c>
    </row>
    <row r="1422" spans="2:21" ht="15" customHeight="1" x14ac:dyDescent="0.2">
      <c r="B1422" s="63" t="str">
        <f>IFERROR('Dados Status Invest STOCKS'!A1409,"-")</f>
        <v>DMRC</v>
      </c>
      <c r="C1422" s="45">
        <f>IFERROR((Ações!$D1422-Ações!$K1422)/Ações!$D1422,0)</f>
        <v>0</v>
      </c>
      <c r="D1422" s="46">
        <f>(Ações!$O1422)/0.06</f>
        <v>0</v>
      </c>
      <c r="E1422" s="47">
        <f>IFERROR((Ações!$F1422-Ações!$K1422)/Ações!$F1422,0)</f>
        <v>0</v>
      </c>
      <c r="F1422" s="46" t="str">
        <f>IF(OR(Ações!$N1422&lt;0,Ações!$M1422&lt;0),"",(22.5*Ações!$M1422*Ações!$N1422)^0.5)</f>
        <v/>
      </c>
      <c r="G1422" s="47">
        <f>IFERROR((Ações!$H1422-Ações!$K1422)/Ações!$H1422,0)</f>
        <v>0</v>
      </c>
      <c r="H1422" s="48">
        <f>IFERROR(Ações!$I1422/(Ações!$P1422-Table_1[[#This Row],[CAGR LUCRO 5A]]),0)</f>
        <v>0</v>
      </c>
      <c r="I1422" s="48">
        <f>IF(Ações!$S1422&lt;0,"",Ações!$O1422*(1+Ações!$S1422))</f>
        <v>0</v>
      </c>
      <c r="J1422" s="49">
        <f>IFERROR(IF(Ações!$B1422="","",(VLOOKUP(Table_1[[#This Row],[AÇÕES]],'Dados Status Invest STOCKS'!A1408:AD2023,4)/Table_1[[#This Row],[LPA]]))/100,0)</f>
        <v>8.5369458128078821E-2</v>
      </c>
      <c r="K1422" s="64">
        <f>IFERROR(IF(Ações!$B1422="","",VLOOKUP(Table_1[[#This Row],[AÇÕES]],'Dados Status Invest STOCKS'!A1408:AD2023,2)),0)</f>
        <v>35.14</v>
      </c>
      <c r="L1422" s="65">
        <f>IFERROR(IF(Ações!$B1422="","",VLOOKUP(Table_1[[#This Row],[AÇÕES]],'Dados Status Invest STOCKS'!A1408:AD2023,3)/100),0)</f>
        <v>0</v>
      </c>
      <c r="M1422" s="66">
        <f>IFERROR(IF(Ações!$B1422="","",VLOOKUP(Table_1[[#This Row],[AÇÕES]],'Dados Status Invest STOCKS'!A1408:AD2023,28)),0)</f>
        <v>-2.0299999999999998</v>
      </c>
      <c r="N1422" s="66">
        <f>IFERROR(IF(Ações!$B1422="","",VLOOKUP(Table_1[[#This Row],[AÇÕES]],'Dados Status Invest STOCKS'!A1408:AD2023,27)),0)</f>
        <v>3.71</v>
      </c>
      <c r="O1422" s="66">
        <f>IFERROR(IF(Ações!$L1422="","",Ações!$K1422*Ações!$L1422),0)</f>
        <v>0</v>
      </c>
      <c r="P1422" s="67">
        <f t="shared" si="21"/>
        <v>0.06</v>
      </c>
      <c r="Q1422" s="67">
        <f>IFERROR(Ações!$O1422/Ações!$M1422,0)</f>
        <v>0</v>
      </c>
      <c r="R1422" s="67">
        <f>IFERROR(IF(Ações!$B1422="","",VLOOKUP(Table_1[[#This Row],[AÇÕES]],'Dados Status Invest STOCKS'!A1408:AD2023,18)/100),0)</f>
        <v>-0.54590000000000005</v>
      </c>
      <c r="S1422" s="65">
        <f>IFERROR(IF(Ações!$B1422="","",VLOOKUP(Table_1[[#This Row],[AÇÕES]],'Dados Status Invest STOCKS'!A1408:AD2023,25)/100),0)</f>
        <v>0</v>
      </c>
      <c r="T1422" s="67">
        <f>(1-Ações!$Q1422)*Ações!$R1422</f>
        <v>-0.54590000000000005</v>
      </c>
      <c r="U1422" s="68">
        <f>IF(Ações!$S1422=0,Ações!$T1422,IF(Ações!$T1422=0,Ações!$S1422,AVERAGE(Ações!$S1422,Ações!$T1422)))</f>
        <v>-0.54590000000000005</v>
      </c>
    </row>
    <row r="1423" spans="2:21" ht="15" customHeight="1" x14ac:dyDescent="0.2">
      <c r="B1423" s="63" t="str">
        <f>IFERROR('Dados Status Invest STOCKS'!A1410,"-")</f>
        <v>DMS</v>
      </c>
      <c r="C1423" s="45">
        <f>IFERROR((Ações!$D1423-Ações!$K1423)/Ações!$D1423,0)</f>
        <v>0</v>
      </c>
      <c r="D1423" s="46">
        <f>(Ações!$O1423)/0.06</f>
        <v>0</v>
      </c>
      <c r="E1423" s="47">
        <f>IFERROR((Ações!$F1423-Ações!$K1423)/Ações!$F1423,0)</f>
        <v>0</v>
      </c>
      <c r="F1423" s="46" t="str">
        <f>IF(OR(Ações!$N1423&lt;0,Ações!$M1423&lt;0),"",(22.5*Ações!$M1423*Ações!$N1423)^0.5)</f>
        <v/>
      </c>
      <c r="G1423" s="47">
        <f>IFERROR((Ações!$H1423-Ações!$K1423)/Ações!$H1423,0)</f>
        <v>0</v>
      </c>
      <c r="H1423" s="48">
        <f>IFERROR(Ações!$I1423/(Ações!$P1423-Table_1[[#This Row],[CAGR LUCRO 5A]]),0)</f>
        <v>0</v>
      </c>
      <c r="I1423" s="48">
        <f>IF(Ações!$S1423&lt;0,"",Ações!$O1423*(1+Ações!$S1423))</f>
        <v>0</v>
      </c>
      <c r="J1423" s="49">
        <f>IFERROR(IF(Ações!$B1423="","",(VLOOKUP(Table_1[[#This Row],[AÇÕES]],'Dados Status Invest STOCKS'!A1409:AD2024,4)/Table_1[[#This Row],[LPA]]))/100,0)</f>
        <v>8.8771428571428572</v>
      </c>
      <c r="K1423" s="64">
        <f>IFERROR(IF(Ações!$B1423="","",VLOOKUP(Table_1[[#This Row],[AÇÕES]],'Dados Status Invest STOCKS'!A1409:AD2024,2)),0)</f>
        <v>4.5</v>
      </c>
      <c r="L1423" s="65">
        <f>IFERROR(IF(Ações!$B1423="","",VLOOKUP(Table_1[[#This Row],[AÇÕES]],'Dados Status Invest STOCKS'!A1409:AD2024,3)/100),0)</f>
        <v>0</v>
      </c>
      <c r="M1423" s="66">
        <f>IFERROR(IF(Ações!$B1423="","",VLOOKUP(Table_1[[#This Row],[AÇÕES]],'Dados Status Invest STOCKS'!A1409:AD2024,28)),0)</f>
        <v>-7.0000000000000007E-2</v>
      </c>
      <c r="N1423" s="66">
        <f>IFERROR(IF(Ações!$B1423="","",VLOOKUP(Table_1[[#This Row],[AÇÕES]],'Dados Status Invest STOCKS'!A1409:AD2024,27)),0)</f>
        <v>-0.4</v>
      </c>
      <c r="O1423" s="66">
        <f>IFERROR(IF(Ações!$L1423="","",Ações!$K1423*Ações!$L1423),0)</f>
        <v>0</v>
      </c>
      <c r="P1423" s="67">
        <f t="shared" ref="P1423:P1486" si="22">$U$6</f>
        <v>0.06</v>
      </c>
      <c r="Q1423" s="67">
        <f>IFERROR(Ações!$O1423/Ações!$M1423,0)</f>
        <v>0</v>
      </c>
      <c r="R1423" s="67">
        <f>IFERROR(IF(Ações!$B1423="","",VLOOKUP(Table_1[[#This Row],[AÇÕES]],'Dados Status Invest STOCKS'!A1409:AD2024,18)/100),0)</f>
        <v>-0.17989999999999998</v>
      </c>
      <c r="S1423" s="65">
        <f>IFERROR(IF(Ações!$B1423="","",VLOOKUP(Table_1[[#This Row],[AÇÕES]],'Dados Status Invest STOCKS'!A1409:AD2024,25)/100),0)</f>
        <v>0</v>
      </c>
      <c r="T1423" s="67">
        <f>(1-Ações!$Q1423)*Ações!$R1423</f>
        <v>-0.17989999999999998</v>
      </c>
      <c r="U1423" s="68">
        <f>IF(Ações!$S1423=0,Ações!$T1423,IF(Ações!$T1423=0,Ações!$S1423,AVERAGE(Ações!$S1423,Ações!$T1423)))</f>
        <v>-0.17989999999999998</v>
      </c>
    </row>
    <row r="1424" spans="2:21" ht="15" customHeight="1" x14ac:dyDescent="0.2">
      <c r="B1424" s="63" t="str">
        <f>IFERROR('Dados Status Invest STOCKS'!A1411,"-")</f>
        <v>DMS.WS</v>
      </c>
      <c r="C1424" s="45">
        <f>IFERROR((Ações!$D1424-Ações!$K1424)/Ações!$D1424,0)</f>
        <v>0</v>
      </c>
      <c r="D1424" s="46">
        <f>(Ações!$O1424)/0.06</f>
        <v>0</v>
      </c>
      <c r="E1424" s="47">
        <f>IFERROR((Ações!$F1424-Ações!$K1424)/Ações!$F1424,0)</f>
        <v>0</v>
      </c>
      <c r="F1424" s="46" t="str">
        <f>IF(OR(Ações!$N1424&lt;0,Ações!$M1424&lt;0),"",(22.5*Ações!$M1424*Ações!$N1424)^0.5)</f>
        <v/>
      </c>
      <c r="G1424" s="47">
        <f>IFERROR((Ações!$H1424-Ações!$K1424)/Ações!$H1424,0)</f>
        <v>0</v>
      </c>
      <c r="H1424" s="48">
        <f>IFERROR(Ações!$I1424/(Ações!$P1424-Table_1[[#This Row],[CAGR LUCRO 5A]]),0)</f>
        <v>0</v>
      </c>
      <c r="I1424" s="48">
        <f>IF(Ações!$S1424&lt;0,"",Ações!$O1424*(1+Ações!$S1424))</f>
        <v>0</v>
      </c>
      <c r="J1424" s="49">
        <f>IFERROR(IF(Ações!$B1424="","",(VLOOKUP(Table_1[[#This Row],[AÇÕES]],'Dados Status Invest STOCKS'!A1410:AD2025,4)/Table_1[[#This Row],[LPA]]))/100,0)</f>
        <v>0.73</v>
      </c>
      <c r="K1424" s="64">
        <f>IFERROR(IF(Ações!$B1424="","",VLOOKUP(Table_1[[#This Row],[AÇÕES]],'Dados Status Invest STOCKS'!A1410:AD2025,2)),0)</f>
        <v>0.37</v>
      </c>
      <c r="L1424" s="65">
        <f>IFERROR(IF(Ações!$B1424="","",VLOOKUP(Table_1[[#This Row],[AÇÕES]],'Dados Status Invest STOCKS'!A1410:AD2025,3)/100),0)</f>
        <v>0</v>
      </c>
      <c r="M1424" s="66">
        <f>IFERROR(IF(Ações!$B1424="","",VLOOKUP(Table_1[[#This Row],[AÇÕES]],'Dados Status Invest STOCKS'!A1410:AD2025,28)),0)</f>
        <v>-7.0000000000000007E-2</v>
      </c>
      <c r="N1424" s="66">
        <f>IFERROR(IF(Ações!$B1424="","",VLOOKUP(Table_1[[#This Row],[AÇÕES]],'Dados Status Invest STOCKS'!A1410:AD2025,27)),0)</f>
        <v>-0.4</v>
      </c>
      <c r="O1424" s="66">
        <f>IFERROR(IF(Ações!$L1424="","",Ações!$K1424*Ações!$L1424),0)</f>
        <v>0</v>
      </c>
      <c r="P1424" s="67">
        <f t="shared" si="22"/>
        <v>0.06</v>
      </c>
      <c r="Q1424" s="67">
        <f>IFERROR(Ações!$O1424/Ações!$M1424,0)</f>
        <v>0</v>
      </c>
      <c r="R1424" s="67">
        <f>IFERROR(IF(Ações!$B1424="","",VLOOKUP(Table_1[[#This Row],[AÇÕES]],'Dados Status Invest STOCKS'!A1410:AD2025,18)/100),0)</f>
        <v>-0.17989999999999998</v>
      </c>
      <c r="S1424" s="65">
        <f>IFERROR(IF(Ações!$B1424="","",VLOOKUP(Table_1[[#This Row],[AÇÕES]],'Dados Status Invest STOCKS'!A1410:AD2025,25)/100),0)</f>
        <v>0</v>
      </c>
      <c r="T1424" s="67">
        <f>(1-Ações!$Q1424)*Ações!$R1424</f>
        <v>-0.17989999999999998</v>
      </c>
      <c r="U1424" s="68">
        <f>IF(Ações!$S1424=0,Ações!$T1424,IF(Ações!$T1424=0,Ações!$S1424,AVERAGE(Ações!$S1424,Ações!$T1424)))</f>
        <v>-0.17989999999999998</v>
      </c>
    </row>
    <row r="1425" spans="2:21" ht="15" customHeight="1" x14ac:dyDescent="0.2">
      <c r="B1425" s="63" t="str">
        <f>IFERROR('Dados Status Invest STOCKS'!A1412,"-")</f>
        <v>DMTK</v>
      </c>
      <c r="C1425" s="45">
        <f>IFERROR((Ações!$D1425-Ações!$K1425)/Ações!$D1425,0)</f>
        <v>0</v>
      </c>
      <c r="D1425" s="46">
        <f>(Ações!$O1425)/0.06</f>
        <v>0</v>
      </c>
      <c r="E1425" s="47">
        <f>IFERROR((Ações!$F1425-Ações!$K1425)/Ações!$F1425,0)</f>
        <v>0</v>
      </c>
      <c r="F1425" s="46" t="str">
        <f>IF(OR(Ações!$N1425&lt;0,Ações!$M1425&lt;0),"",(22.5*Ações!$M1425*Ações!$N1425)^0.5)</f>
        <v/>
      </c>
      <c r="G1425" s="47">
        <f>IFERROR((Ações!$H1425-Ações!$K1425)/Ações!$H1425,0)</f>
        <v>0</v>
      </c>
      <c r="H1425" s="48">
        <f>IFERROR(Ações!$I1425/(Ações!$P1425-Table_1[[#This Row],[CAGR LUCRO 5A]]),0)</f>
        <v>0</v>
      </c>
      <c r="I1425" s="48">
        <f>IF(Ações!$S1425&lt;0,"",Ações!$O1425*(1+Ações!$S1425))</f>
        <v>0</v>
      </c>
      <c r="J1425" s="49">
        <f>IFERROR(IF(Ações!$B1425="","",(VLOOKUP(Table_1[[#This Row],[AÇÕES]],'Dados Status Invest STOCKS'!A1411:AD2026,4)/Table_1[[#This Row],[LPA]]))/100,0)</f>
        <v>2.860576923076923E-2</v>
      </c>
      <c r="K1425" s="64">
        <f>IFERROR(IF(Ações!$B1425="","",VLOOKUP(Table_1[[#This Row],[AÇÕES]],'Dados Status Invest STOCKS'!A1411:AD2026,2)),0)</f>
        <v>12.37</v>
      </c>
      <c r="L1425" s="65">
        <f>IFERROR(IF(Ações!$B1425="","",VLOOKUP(Table_1[[#This Row],[AÇÕES]],'Dados Status Invest STOCKS'!A1411:AD2026,3)/100),0)</f>
        <v>0</v>
      </c>
      <c r="M1425" s="66">
        <f>IFERROR(IF(Ações!$B1425="","",VLOOKUP(Table_1[[#This Row],[AÇÕES]],'Dados Status Invest STOCKS'!A1411:AD2026,28)),0)</f>
        <v>-2.08</v>
      </c>
      <c r="N1425" s="66">
        <f>IFERROR(IF(Ações!$B1425="","",VLOOKUP(Table_1[[#This Row],[AÇÕES]],'Dados Status Invest STOCKS'!A1411:AD2026,27)),0)</f>
        <v>8.48</v>
      </c>
      <c r="O1425" s="66">
        <f>IFERROR(IF(Ações!$L1425="","",Ações!$K1425*Ações!$L1425),0)</f>
        <v>0</v>
      </c>
      <c r="P1425" s="67">
        <f t="shared" si="22"/>
        <v>0.06</v>
      </c>
      <c r="Q1425" s="67">
        <f>IFERROR(Ações!$O1425/Ações!$M1425,0)</f>
        <v>0</v>
      </c>
      <c r="R1425" s="67">
        <f>IFERROR(IF(Ações!$B1425="","",VLOOKUP(Table_1[[#This Row],[AÇÕES]],'Dados Status Invest STOCKS'!A1411:AD2026,18)/100),0)</f>
        <v>-0.24510000000000001</v>
      </c>
      <c r="S1425" s="65">
        <f>IFERROR(IF(Ações!$B1425="","",VLOOKUP(Table_1[[#This Row],[AÇÕES]],'Dados Status Invest STOCKS'!A1411:AD2026,25)/100),0)</f>
        <v>0</v>
      </c>
      <c r="T1425" s="67">
        <f>(1-Ações!$Q1425)*Ações!$R1425</f>
        <v>-0.24510000000000001</v>
      </c>
      <c r="U1425" s="68">
        <f>IF(Ações!$S1425=0,Ações!$T1425,IF(Ações!$T1425=0,Ações!$S1425,AVERAGE(Ações!$S1425,Ações!$T1425)))</f>
        <v>-0.24510000000000001</v>
      </c>
    </row>
    <row r="1426" spans="2:21" ht="15" customHeight="1" x14ac:dyDescent="0.2">
      <c r="B1426" s="63" t="str">
        <f>IFERROR('Dados Status Invest STOCKS'!A1413,"-")</f>
        <v>DMYD</v>
      </c>
      <c r="C1426" s="45">
        <f>IFERROR((Ações!$D1426-Ações!$K1426)/Ações!$D1426,0)</f>
        <v>0</v>
      </c>
      <c r="D1426" s="46">
        <f>(Ações!$O1426)/0.06</f>
        <v>0</v>
      </c>
      <c r="E1426" s="47">
        <f>IFERROR((Ações!$F1426-Ações!$K1426)/Ações!$F1426,0)</f>
        <v>0</v>
      </c>
      <c r="F1426" s="46" t="str">
        <f>IF(OR(Ações!$N1426&lt;0,Ações!$M1426&lt;0),"",(22.5*Ações!$M1426*Ações!$N1426)^0.5)</f>
        <v/>
      </c>
      <c r="G1426" s="47">
        <f>IFERROR((Ações!$H1426-Ações!$K1426)/Ações!$H1426,0)</f>
        <v>0</v>
      </c>
      <c r="H1426" s="48">
        <f>IFERROR(Ações!$I1426/(Ações!$P1426-Table_1[[#This Row],[CAGR LUCRO 5A]]),0)</f>
        <v>0</v>
      </c>
      <c r="I1426" s="48">
        <f>IF(Ações!$S1426&lt;0,"",Ações!$O1426*(1+Ações!$S1426))</f>
        <v>0</v>
      </c>
      <c r="J1426" s="49">
        <f>IFERROR(IF(Ações!$B1426="","",(VLOOKUP(Table_1[[#This Row],[AÇÕES]],'Dados Status Invest STOCKS'!A1412:AD2027,4)/Table_1[[#This Row],[LPA]]))/100,0)</f>
        <v>2.0885357548240634E-3</v>
      </c>
      <c r="K1426" s="64">
        <f>IFERROR(IF(Ações!$B1426="","",VLOOKUP(Table_1[[#This Row],[AÇÕES]],'Dados Status Invest STOCKS'!A1412:AD2027,2)),0)</f>
        <v>16.21</v>
      </c>
      <c r="L1426" s="65">
        <f>IFERROR(IF(Ações!$B1426="","",VLOOKUP(Table_1[[#This Row],[AÇÕES]],'Dados Status Invest STOCKS'!A1412:AD2027,3)/100),0)</f>
        <v>0</v>
      </c>
      <c r="M1426" s="66">
        <f>IFERROR(IF(Ações!$B1426="","",VLOOKUP(Table_1[[#This Row],[AÇÕES]],'Dados Status Invest STOCKS'!A1412:AD2027,28)),0)</f>
        <v>-8.81</v>
      </c>
      <c r="N1426" s="66">
        <f>IFERROR(IF(Ações!$B1426="","",VLOOKUP(Table_1[[#This Row],[AÇÕES]],'Dados Status Invest STOCKS'!A1412:AD2027,27)),0)</f>
        <v>144.93</v>
      </c>
      <c r="O1426" s="66">
        <f>IFERROR(IF(Ações!$L1426="","",Ações!$K1426*Ações!$L1426),0)</f>
        <v>0</v>
      </c>
      <c r="P1426" s="67">
        <f t="shared" si="22"/>
        <v>0.06</v>
      </c>
      <c r="Q1426" s="67">
        <f>IFERROR(Ações!$O1426/Ações!$M1426,0)</f>
        <v>0</v>
      </c>
      <c r="R1426" s="67">
        <f>IFERROR(IF(Ações!$B1426="","",VLOOKUP(Table_1[[#This Row],[AÇÕES]],'Dados Status Invest STOCKS'!A1412:AD2027,18)/100),0)</f>
        <v>-6.08E-2</v>
      </c>
      <c r="S1426" s="65">
        <f>IFERROR(IF(Ações!$B1426="","",VLOOKUP(Table_1[[#This Row],[AÇÕES]],'Dados Status Invest STOCKS'!A1412:AD2027,25)/100),0)</f>
        <v>0</v>
      </c>
      <c r="T1426" s="67">
        <f>(1-Ações!$Q1426)*Ações!$R1426</f>
        <v>-6.08E-2</v>
      </c>
      <c r="U1426" s="68">
        <f>IF(Ações!$S1426=0,Ações!$T1426,IF(Ações!$T1426=0,Ações!$S1426,AVERAGE(Ações!$S1426,Ações!$T1426)))</f>
        <v>-6.08E-2</v>
      </c>
    </row>
    <row r="1427" spans="2:21" ht="15" customHeight="1" x14ac:dyDescent="0.2">
      <c r="B1427" s="63" t="str">
        <f>IFERROR('Dados Status Invest STOCKS'!A1414,"-")</f>
        <v>DMYD.U</v>
      </c>
      <c r="C1427" s="45">
        <f>IFERROR((Ações!$D1427-Ações!$K1427)/Ações!$D1427,0)</f>
        <v>0</v>
      </c>
      <c r="D1427" s="46">
        <f>(Ações!$O1427)/0.06</f>
        <v>0</v>
      </c>
      <c r="E1427" s="47">
        <f>IFERROR((Ações!$F1427-Ações!$K1427)/Ações!$F1427,0)</f>
        <v>0</v>
      </c>
      <c r="F1427" s="46" t="str">
        <f>IF(OR(Ações!$N1427&lt;0,Ações!$M1427&lt;0),"",(22.5*Ações!$M1427*Ações!$N1427)^0.5)</f>
        <v/>
      </c>
      <c r="G1427" s="47">
        <f>IFERROR((Ações!$H1427-Ações!$K1427)/Ações!$H1427,0)</f>
        <v>0</v>
      </c>
      <c r="H1427" s="48">
        <f>IFERROR(Ações!$I1427/(Ações!$P1427-Table_1[[#This Row],[CAGR LUCRO 5A]]),0)</f>
        <v>0</v>
      </c>
      <c r="I1427" s="48">
        <f>IF(Ações!$S1427&lt;0,"",Ações!$O1427*(1+Ações!$S1427))</f>
        <v>0</v>
      </c>
      <c r="J1427" s="49">
        <f>IFERROR(IF(Ações!$B1427="","",(VLOOKUP(Table_1[[#This Row],[AÇÕES]],'Dados Status Invest STOCKS'!A1413:AD2028,4)/Table_1[[#This Row],[LPA]]))/100,0)</f>
        <v>2.3382519863791146E-3</v>
      </c>
      <c r="K1427" s="64">
        <f>IFERROR(IF(Ações!$B1427="","",VLOOKUP(Table_1[[#This Row],[AÇÕES]],'Dados Status Invest STOCKS'!A1413:AD2028,2)),0)</f>
        <v>18.13</v>
      </c>
      <c r="L1427" s="65">
        <f>IFERROR(IF(Ações!$B1427="","",VLOOKUP(Table_1[[#This Row],[AÇÕES]],'Dados Status Invest STOCKS'!A1413:AD2028,3)/100),0)</f>
        <v>0</v>
      </c>
      <c r="M1427" s="66">
        <f>IFERROR(IF(Ações!$B1427="","",VLOOKUP(Table_1[[#This Row],[AÇÕES]],'Dados Status Invest STOCKS'!A1413:AD2028,28)),0)</f>
        <v>-8.81</v>
      </c>
      <c r="N1427" s="66">
        <f>IFERROR(IF(Ações!$B1427="","",VLOOKUP(Table_1[[#This Row],[AÇÕES]],'Dados Status Invest STOCKS'!A1413:AD2028,27)),0)</f>
        <v>144.93</v>
      </c>
      <c r="O1427" s="66">
        <f>IFERROR(IF(Ações!$L1427="","",Ações!$K1427*Ações!$L1427),0)</f>
        <v>0</v>
      </c>
      <c r="P1427" s="67">
        <f t="shared" si="22"/>
        <v>0.06</v>
      </c>
      <c r="Q1427" s="67">
        <f>IFERROR(Ações!$O1427/Ações!$M1427,0)</f>
        <v>0</v>
      </c>
      <c r="R1427" s="67">
        <f>IFERROR(IF(Ações!$B1427="","",VLOOKUP(Table_1[[#This Row],[AÇÕES]],'Dados Status Invest STOCKS'!A1413:AD2028,18)/100),0)</f>
        <v>-6.08E-2</v>
      </c>
      <c r="S1427" s="65">
        <f>IFERROR(IF(Ações!$B1427="","",VLOOKUP(Table_1[[#This Row],[AÇÕES]],'Dados Status Invest STOCKS'!A1413:AD2028,25)/100),0)</f>
        <v>0</v>
      </c>
      <c r="T1427" s="67">
        <f>(1-Ações!$Q1427)*Ações!$R1427</f>
        <v>-6.08E-2</v>
      </c>
      <c r="U1427" s="68">
        <f>IF(Ações!$S1427=0,Ações!$T1427,IF(Ações!$T1427=0,Ações!$S1427,AVERAGE(Ações!$S1427,Ações!$T1427)))</f>
        <v>-6.08E-2</v>
      </c>
    </row>
    <row r="1428" spans="2:21" ht="15" customHeight="1" x14ac:dyDescent="0.2">
      <c r="B1428" s="63" t="str">
        <f>IFERROR('Dados Status Invest STOCKS'!A1415,"-")</f>
        <v>DMYD.WS</v>
      </c>
      <c r="C1428" s="45">
        <f>IFERROR((Ações!$D1428-Ações!$K1428)/Ações!$D1428,0)</f>
        <v>0</v>
      </c>
      <c r="D1428" s="46">
        <f>(Ações!$O1428)/0.06</f>
        <v>0</v>
      </c>
      <c r="E1428" s="47">
        <f>IFERROR((Ações!$F1428-Ações!$K1428)/Ações!$F1428,0)</f>
        <v>0</v>
      </c>
      <c r="F1428" s="46" t="str">
        <f>IF(OR(Ações!$N1428&lt;0,Ações!$M1428&lt;0),"",(22.5*Ações!$M1428*Ações!$N1428)^0.5)</f>
        <v/>
      </c>
      <c r="G1428" s="47">
        <f>IFERROR((Ações!$H1428-Ações!$K1428)/Ações!$H1428,0)</f>
        <v>0</v>
      </c>
      <c r="H1428" s="48">
        <f>IFERROR(Ações!$I1428/(Ações!$P1428-Table_1[[#This Row],[CAGR LUCRO 5A]]),0)</f>
        <v>0</v>
      </c>
      <c r="I1428" s="48">
        <f>IF(Ações!$S1428&lt;0,"",Ações!$O1428*(1+Ações!$S1428))</f>
        <v>0</v>
      </c>
      <c r="J1428" s="49">
        <f>IFERROR(IF(Ações!$B1428="","",(VLOOKUP(Table_1[[#This Row],[AÇÕES]],'Dados Status Invest STOCKS'!A1414:AD2029,4)/Table_1[[#This Row],[LPA]]))/100,0)</f>
        <v>7.3779795686719637E-4</v>
      </c>
      <c r="K1428" s="64">
        <f>IFERROR(IF(Ações!$B1428="","",VLOOKUP(Table_1[[#This Row],[AÇÕES]],'Dados Status Invest STOCKS'!A1414:AD2029,2)),0)</f>
        <v>5.72</v>
      </c>
      <c r="L1428" s="65">
        <f>IFERROR(IF(Ações!$B1428="","",VLOOKUP(Table_1[[#This Row],[AÇÕES]],'Dados Status Invest STOCKS'!A1414:AD2029,3)/100),0)</f>
        <v>0</v>
      </c>
      <c r="M1428" s="66">
        <f>IFERROR(IF(Ações!$B1428="","",VLOOKUP(Table_1[[#This Row],[AÇÕES]],'Dados Status Invest STOCKS'!A1414:AD2029,28)),0)</f>
        <v>-8.81</v>
      </c>
      <c r="N1428" s="66">
        <f>IFERROR(IF(Ações!$B1428="","",VLOOKUP(Table_1[[#This Row],[AÇÕES]],'Dados Status Invest STOCKS'!A1414:AD2029,27)),0)</f>
        <v>144.93</v>
      </c>
      <c r="O1428" s="66">
        <f>IFERROR(IF(Ações!$L1428="","",Ações!$K1428*Ações!$L1428),0)</f>
        <v>0</v>
      </c>
      <c r="P1428" s="67">
        <f t="shared" si="22"/>
        <v>0.06</v>
      </c>
      <c r="Q1428" s="67">
        <f>IFERROR(Ações!$O1428/Ações!$M1428,0)</f>
        <v>0</v>
      </c>
      <c r="R1428" s="67">
        <f>IFERROR(IF(Ações!$B1428="","",VLOOKUP(Table_1[[#This Row],[AÇÕES]],'Dados Status Invest STOCKS'!A1414:AD2029,18)/100),0)</f>
        <v>-6.08E-2</v>
      </c>
      <c r="S1428" s="65">
        <f>IFERROR(IF(Ações!$B1428="","",VLOOKUP(Table_1[[#This Row],[AÇÕES]],'Dados Status Invest STOCKS'!A1414:AD2029,25)/100),0)</f>
        <v>0</v>
      </c>
      <c r="T1428" s="67">
        <f>(1-Ações!$Q1428)*Ações!$R1428</f>
        <v>-6.08E-2</v>
      </c>
      <c r="U1428" s="68">
        <f>IF(Ações!$S1428=0,Ações!$T1428,IF(Ações!$T1428=0,Ações!$S1428,AVERAGE(Ações!$S1428,Ações!$T1428)))</f>
        <v>-6.08E-2</v>
      </c>
    </row>
    <row r="1429" spans="2:21" ht="15" customHeight="1" x14ac:dyDescent="0.2">
      <c r="B1429" s="63" t="str">
        <f>IFERROR('Dados Status Invest STOCKS'!A1416,"-")</f>
        <v>DNB</v>
      </c>
      <c r="C1429" s="45">
        <f>IFERROR((Ações!$D1429-Ações!$K1429)/Ações!$D1429,0)</f>
        <v>0</v>
      </c>
      <c r="D1429" s="46">
        <f>(Ações!$O1429)/0.06</f>
        <v>0</v>
      </c>
      <c r="E1429" s="47">
        <f>IFERROR((Ações!$F1429-Ações!$K1429)/Ações!$F1429,0)</f>
        <v>0</v>
      </c>
      <c r="F1429" s="46" t="str">
        <f>IF(OR(Ações!$N1429&lt;0,Ações!$M1429&lt;0),"",(22.5*Ações!$M1429*Ações!$N1429)^0.5)</f>
        <v/>
      </c>
      <c r="G1429" s="47">
        <f>IFERROR((Ações!$H1429-Ações!$K1429)/Ações!$H1429,0)</f>
        <v>0</v>
      </c>
      <c r="H1429" s="48">
        <f>IFERROR(Ações!$I1429/(Ações!$P1429-Table_1[[#This Row],[CAGR LUCRO 5A]]),0)</f>
        <v>0</v>
      </c>
      <c r="I1429" s="48">
        <f>IF(Ações!$S1429&lt;0,"",Ações!$O1429*(1+Ações!$S1429))</f>
        <v>0</v>
      </c>
      <c r="J1429" s="49">
        <f>IFERROR(IF(Ações!$B1429="","",(VLOOKUP(Table_1[[#This Row],[AÇÕES]],'Dados Status Invest STOCKS'!A1415:AD2030,4)/Table_1[[#This Row],[LPA]]))/100,0)</f>
        <v>13.6625</v>
      </c>
      <c r="K1429" s="64">
        <f>IFERROR(IF(Ações!$B1429="","",VLOOKUP(Table_1[[#This Row],[AÇÕES]],'Dados Status Invest STOCKS'!A1415:AD2030,2)),0)</f>
        <v>20.190000000000001</v>
      </c>
      <c r="L1429" s="65">
        <f>IFERROR(IF(Ações!$B1429="","",VLOOKUP(Table_1[[#This Row],[AÇÕES]],'Dados Status Invest STOCKS'!A1415:AD2030,3)/100),0)</f>
        <v>0</v>
      </c>
      <c r="M1429" s="66">
        <f>IFERROR(IF(Ações!$B1429="","",VLOOKUP(Table_1[[#This Row],[AÇÕES]],'Dados Status Invest STOCKS'!A1415:AD2030,28)),0)</f>
        <v>-0.12</v>
      </c>
      <c r="N1429" s="66">
        <f>IFERROR(IF(Ações!$B1429="","",VLOOKUP(Table_1[[#This Row],[AÇÕES]],'Dados Status Invest STOCKS'!A1415:AD2030,27)),0)</f>
        <v>8.31</v>
      </c>
      <c r="O1429" s="66">
        <f>IFERROR(IF(Ações!$L1429="","",Ações!$K1429*Ações!$L1429),0)</f>
        <v>0</v>
      </c>
      <c r="P1429" s="67">
        <f t="shared" si="22"/>
        <v>0.06</v>
      </c>
      <c r="Q1429" s="67">
        <f>IFERROR(Ações!$O1429/Ações!$M1429,0)</f>
        <v>0</v>
      </c>
      <c r="R1429" s="67">
        <f>IFERROR(IF(Ações!$B1429="","",VLOOKUP(Table_1[[#This Row],[AÇÕES]],'Dados Status Invest STOCKS'!A1415:AD2030,18)/100),0)</f>
        <v>-1.4800000000000001E-2</v>
      </c>
      <c r="S1429" s="65">
        <f>IFERROR(IF(Ações!$B1429="","",VLOOKUP(Table_1[[#This Row],[AÇÕES]],'Dados Status Invest STOCKS'!A1415:AD2030,25)/100),0)</f>
        <v>0</v>
      </c>
      <c r="T1429" s="67">
        <f>(1-Ações!$Q1429)*Ações!$R1429</f>
        <v>-1.4800000000000001E-2</v>
      </c>
      <c r="U1429" s="68">
        <f>IF(Ações!$S1429=0,Ações!$T1429,IF(Ações!$T1429=0,Ações!$S1429,AVERAGE(Ações!$S1429,Ações!$T1429)))</f>
        <v>-1.4800000000000001E-2</v>
      </c>
    </row>
    <row r="1430" spans="2:21" ht="15" customHeight="1" x14ac:dyDescent="0.2">
      <c r="B1430" s="63" t="str">
        <f>IFERROR('Dados Status Invest STOCKS'!A1417,"-")</f>
        <v>DNK</v>
      </c>
      <c r="C1430" s="45">
        <f>IFERROR((Ações!$D1430-Ações!$K1430)/Ações!$D1430,0)</f>
        <v>0</v>
      </c>
      <c r="D1430" s="46">
        <f>(Ações!$O1430)/0.06</f>
        <v>0</v>
      </c>
      <c r="E1430" s="47">
        <f>IFERROR((Ações!$F1430-Ações!$K1430)/Ações!$F1430,0)</f>
        <v>0</v>
      </c>
      <c r="F1430" s="46" t="str">
        <f>IF(OR(Ações!$N1430&lt;0,Ações!$M1430&lt;0),"",(22.5*Ações!$M1430*Ações!$N1430)^0.5)</f>
        <v/>
      </c>
      <c r="G1430" s="47">
        <f>IFERROR((Ações!$H1430-Ações!$K1430)/Ações!$H1430,0)</f>
        <v>0</v>
      </c>
      <c r="H1430" s="48">
        <f>IFERROR(Ações!$I1430/(Ações!$P1430-Table_1[[#This Row],[CAGR LUCRO 5A]]),0)</f>
        <v>0</v>
      </c>
      <c r="I1430" s="48">
        <f>IF(Ações!$S1430&lt;0,"",Ações!$O1430*(1+Ações!$S1430))</f>
        <v>0</v>
      </c>
      <c r="J1430" s="49">
        <f>IFERROR(IF(Ações!$B1430="","",(VLOOKUP(Table_1[[#This Row],[AÇÕES]],'Dados Status Invest STOCKS'!A1416:AD2031,4)/Table_1[[#This Row],[LPA]]))/100,0)</f>
        <v>8.2248520710059177E-3</v>
      </c>
      <c r="K1430" s="64">
        <f>IFERROR(IF(Ações!$B1430="","",VLOOKUP(Table_1[[#This Row],[AÇÕES]],'Dados Status Invest STOCKS'!A1416:AD2031,2)),0)</f>
        <v>2.36</v>
      </c>
      <c r="L1430" s="65">
        <f>IFERROR(IF(Ações!$B1430="","",VLOOKUP(Table_1[[#This Row],[AÇÕES]],'Dados Status Invest STOCKS'!A1416:AD2031,3)/100),0)</f>
        <v>0</v>
      </c>
      <c r="M1430" s="66">
        <f>IFERROR(IF(Ações!$B1430="","",VLOOKUP(Table_1[[#This Row],[AÇÕES]],'Dados Status Invest STOCKS'!A1416:AD2031,28)),0)</f>
        <v>-1.69</v>
      </c>
      <c r="N1430" s="66">
        <f>IFERROR(IF(Ações!$B1430="","",VLOOKUP(Table_1[[#This Row],[AÇÕES]],'Dados Status Invest STOCKS'!A1416:AD2031,27)),0)</f>
        <v>0.21</v>
      </c>
      <c r="O1430" s="66">
        <f>IFERROR(IF(Ações!$L1430="","",Ações!$K1430*Ações!$L1430),0)</f>
        <v>0</v>
      </c>
      <c r="P1430" s="67">
        <f t="shared" si="22"/>
        <v>0.06</v>
      </c>
      <c r="Q1430" s="67">
        <f>IFERROR(Ações!$O1430/Ações!$M1430,0)</f>
        <v>0</v>
      </c>
      <c r="R1430" s="67">
        <f>IFERROR(IF(Ações!$B1430="","",VLOOKUP(Table_1[[#This Row],[AÇÕES]],'Dados Status Invest STOCKS'!A1416:AD2031,18)/100),0)</f>
        <v>-8.0226000000000006</v>
      </c>
      <c r="S1430" s="65">
        <f>IFERROR(IF(Ações!$B1430="","",VLOOKUP(Table_1[[#This Row],[AÇÕES]],'Dados Status Invest STOCKS'!A1416:AD2031,25)/100),0)</f>
        <v>0</v>
      </c>
      <c r="T1430" s="67">
        <f>(1-Ações!$Q1430)*Ações!$R1430</f>
        <v>-8.0226000000000006</v>
      </c>
      <c r="U1430" s="68">
        <f>IF(Ações!$S1430=0,Ações!$T1430,IF(Ações!$T1430=0,Ações!$S1430,AVERAGE(Ações!$S1430,Ações!$T1430)))</f>
        <v>-8.0226000000000006</v>
      </c>
    </row>
    <row r="1431" spans="2:21" ht="15" customHeight="1" x14ac:dyDescent="0.2">
      <c r="B1431" s="63" t="str">
        <f>IFERROR('Dados Status Invest STOCKS'!A1418,"-")</f>
        <v>DNLI</v>
      </c>
      <c r="C1431" s="45">
        <f>IFERROR((Ações!$D1431-Ações!$K1431)/Ações!$D1431,0)</f>
        <v>0</v>
      </c>
      <c r="D1431" s="46">
        <f>(Ações!$O1431)/0.06</f>
        <v>0</v>
      </c>
      <c r="E1431" s="47">
        <f>IFERROR((Ações!$F1431-Ações!$K1431)/Ações!$F1431,0)</f>
        <v>-4.1952400898092135</v>
      </c>
      <c r="F1431" s="46">
        <f>IF(OR(Ações!$N1431&lt;0,Ações!$M1431&lt;0),"",(22.5*Ações!$M1431*Ações!$N1431)^0.5)</f>
        <v>6.6907398694015887</v>
      </c>
      <c r="G1431" s="47">
        <f>IFERROR((Ações!$H1431-Ações!$K1431)/Ações!$H1431,0)</f>
        <v>0</v>
      </c>
      <c r="H1431" s="48">
        <f>IFERROR(Ações!$I1431/(Ações!$P1431-Table_1[[#This Row],[CAGR LUCRO 5A]]),0)</f>
        <v>0</v>
      </c>
      <c r="I1431" s="48">
        <f>IF(Ações!$S1431&lt;0,"",Ações!$O1431*(1+Ações!$S1431))</f>
        <v>0</v>
      </c>
      <c r="J1431" s="49">
        <f>IFERROR(IF(Ações!$B1431="","",(VLOOKUP(Table_1[[#This Row],[AÇÕES]],'Dados Status Invest STOCKS'!A1417:AD2032,4)/Table_1[[#This Row],[LPA]]))/100,0)</f>
        <v>5.9825000000000008</v>
      </c>
      <c r="K1431" s="64">
        <f>IFERROR(IF(Ações!$B1431="","",VLOOKUP(Table_1[[#This Row],[AÇÕES]],'Dados Status Invest STOCKS'!A1417:AD2032,2)),0)</f>
        <v>34.76</v>
      </c>
      <c r="L1431" s="65">
        <f>IFERROR(IF(Ações!$B1431="","",VLOOKUP(Table_1[[#This Row],[AÇÕES]],'Dados Status Invest STOCKS'!A1417:AD2032,3)/100),0)</f>
        <v>0</v>
      </c>
      <c r="M1431" s="66">
        <f>IFERROR(IF(Ações!$B1431="","",VLOOKUP(Table_1[[#This Row],[AÇÕES]],'Dados Status Invest STOCKS'!A1417:AD2032,28)),0)</f>
        <v>0.24</v>
      </c>
      <c r="N1431" s="66">
        <f>IFERROR(IF(Ações!$B1431="","",VLOOKUP(Table_1[[#This Row],[AÇÕES]],'Dados Status Invest STOCKS'!A1417:AD2032,27)),0)</f>
        <v>8.2899999999999991</v>
      </c>
      <c r="O1431" s="66">
        <f>IFERROR(IF(Ações!$L1431="","",Ações!$K1431*Ações!$L1431),0)</f>
        <v>0</v>
      </c>
      <c r="P1431" s="67">
        <f t="shared" si="22"/>
        <v>0.06</v>
      </c>
      <c r="Q1431" s="67">
        <f>IFERROR(Ações!$O1431/Ações!$M1431,0)</f>
        <v>0</v>
      </c>
      <c r="R1431" s="67">
        <f>IFERROR(IF(Ações!$B1431="","",VLOOKUP(Table_1[[#This Row],[AÇÕES]],'Dados Status Invest STOCKS'!A1417:AD2032,18)/100),0)</f>
        <v>2.92E-2</v>
      </c>
      <c r="S1431" s="65">
        <f>IFERROR(IF(Ações!$B1431="","",VLOOKUP(Table_1[[#This Row],[AÇÕES]],'Dados Status Invest STOCKS'!A1417:AD2032,25)/100),0)</f>
        <v>0</v>
      </c>
      <c r="T1431" s="67">
        <f>(1-Ações!$Q1431)*Ações!$R1431</f>
        <v>2.92E-2</v>
      </c>
      <c r="U1431" s="68">
        <f>IF(Ações!$S1431=0,Ações!$T1431,IF(Ações!$T1431=0,Ações!$S1431,AVERAGE(Ações!$S1431,Ações!$T1431)))</f>
        <v>2.92E-2</v>
      </c>
    </row>
    <row r="1432" spans="2:21" ht="15" customHeight="1" x14ac:dyDescent="0.2">
      <c r="B1432" s="63" t="str">
        <f>IFERROR('Dados Status Invest STOCKS'!A1419,"-")</f>
        <v>DNMR</v>
      </c>
      <c r="C1432" s="45">
        <f>IFERROR((Ações!$D1432-Ações!$K1432)/Ações!$D1432,0)</f>
        <v>0</v>
      </c>
      <c r="D1432" s="46">
        <f>(Ações!$O1432)/0.06</f>
        <v>0</v>
      </c>
      <c r="E1432" s="47">
        <f>IFERROR((Ações!$F1432-Ações!$K1432)/Ações!$F1432,0)</f>
        <v>0</v>
      </c>
      <c r="F1432" s="46" t="str">
        <f>IF(OR(Ações!$N1432&lt;0,Ações!$M1432&lt;0),"",(22.5*Ações!$M1432*Ações!$N1432)^0.5)</f>
        <v/>
      </c>
      <c r="G1432" s="47">
        <f>IFERROR((Ações!$H1432-Ações!$K1432)/Ações!$H1432,0)</f>
        <v>0</v>
      </c>
      <c r="H1432" s="48">
        <f>IFERROR(Ações!$I1432/(Ações!$P1432-Table_1[[#This Row],[CAGR LUCRO 5A]]),0)</f>
        <v>0</v>
      </c>
      <c r="I1432" s="48">
        <f>IF(Ações!$S1432&lt;0,"",Ações!$O1432*(1+Ações!$S1432))</f>
        <v>0</v>
      </c>
      <c r="J1432" s="49">
        <f>IFERROR(IF(Ações!$B1432="","",(VLOOKUP(Table_1[[#This Row],[AÇÕES]],'Dados Status Invest STOCKS'!A1418:AD2033,4)/Table_1[[#This Row],[LPA]]))/100,0)</f>
        <v>0.18784313725490198</v>
      </c>
      <c r="K1432" s="64">
        <f>IFERROR(IF(Ações!$B1432="","",VLOOKUP(Table_1[[#This Row],[AÇÕES]],'Dados Status Invest STOCKS'!A1418:AD2033,2)),0)</f>
        <v>4.8600000000000003</v>
      </c>
      <c r="L1432" s="65">
        <f>IFERROR(IF(Ações!$B1432="","",VLOOKUP(Table_1[[#This Row],[AÇÕES]],'Dados Status Invest STOCKS'!A1418:AD2033,3)/100),0)</f>
        <v>0</v>
      </c>
      <c r="M1432" s="66">
        <f>IFERROR(IF(Ações!$B1432="","",VLOOKUP(Table_1[[#This Row],[AÇÕES]],'Dados Status Invest STOCKS'!A1418:AD2033,28)),0)</f>
        <v>-0.51</v>
      </c>
      <c r="N1432" s="66">
        <f>IFERROR(IF(Ações!$B1432="","",VLOOKUP(Table_1[[#This Row],[AÇÕES]],'Dados Status Invest STOCKS'!A1418:AD2033,27)),0)</f>
        <v>5.27</v>
      </c>
      <c r="O1432" s="66">
        <f>IFERROR(IF(Ações!$L1432="","",Ações!$K1432*Ações!$L1432),0)</f>
        <v>0</v>
      </c>
      <c r="P1432" s="67">
        <f t="shared" si="22"/>
        <v>0.06</v>
      </c>
      <c r="Q1432" s="67">
        <f>IFERROR(Ações!$O1432/Ações!$M1432,0)</f>
        <v>0</v>
      </c>
      <c r="R1432" s="67">
        <f>IFERROR(IF(Ações!$B1432="","",VLOOKUP(Table_1[[#This Row],[AÇÕES]],'Dados Status Invest STOCKS'!A1418:AD2033,18)/100),0)</f>
        <v>-9.6199999999999994E-2</v>
      </c>
      <c r="S1432" s="65">
        <f>IFERROR(IF(Ações!$B1432="","",VLOOKUP(Table_1[[#This Row],[AÇÕES]],'Dados Status Invest STOCKS'!A1418:AD2033,25)/100),0)</f>
        <v>0</v>
      </c>
      <c r="T1432" s="67">
        <f>(1-Ações!$Q1432)*Ações!$R1432</f>
        <v>-9.6199999999999994E-2</v>
      </c>
      <c r="U1432" s="68">
        <f>IF(Ações!$S1432=0,Ações!$T1432,IF(Ações!$T1432=0,Ações!$S1432,AVERAGE(Ações!$S1432,Ações!$T1432)))</f>
        <v>-9.6199999999999994E-2</v>
      </c>
    </row>
    <row r="1433" spans="2:21" ht="15" customHeight="1" x14ac:dyDescent="0.2">
      <c r="B1433" s="63" t="str">
        <f>IFERROR('Dados Status Invest STOCKS'!A1420,"-")</f>
        <v>DNN</v>
      </c>
      <c r="C1433" s="45">
        <f>IFERROR((Ações!$D1433-Ações!$K1433)/Ações!$D1433,0)</f>
        <v>0</v>
      </c>
      <c r="D1433" s="46">
        <f>(Ações!$O1433)/0.06</f>
        <v>0</v>
      </c>
      <c r="E1433" s="47">
        <f>IFERROR((Ações!$F1433-Ações!$K1433)/Ações!$F1433,0)</f>
        <v>0</v>
      </c>
      <c r="F1433" s="46" t="str">
        <f>IF(OR(Ações!$N1433&lt;0,Ações!$M1433&lt;0),"",(22.5*Ações!$M1433*Ações!$N1433)^0.5)</f>
        <v/>
      </c>
      <c r="G1433" s="47">
        <f>IFERROR((Ações!$H1433-Ações!$K1433)/Ações!$H1433,0)</f>
        <v>0</v>
      </c>
      <c r="H1433" s="48">
        <f>IFERROR(Ações!$I1433/(Ações!$P1433-Table_1[[#This Row],[CAGR LUCRO 5A]]),0)</f>
        <v>0</v>
      </c>
      <c r="I1433" s="48">
        <f>IF(Ações!$S1433&lt;0,"",Ações!$O1433*(1+Ações!$S1433))</f>
        <v>0</v>
      </c>
      <c r="J1433" s="49">
        <f>IFERROR(IF(Ações!$B1433="","",(VLOOKUP(Table_1[[#This Row],[AÇÕES]],'Dados Status Invest STOCKS'!A1419:AD2034,4)/Table_1[[#This Row],[LPA]]))/100,0)</f>
        <v>31.78</v>
      </c>
      <c r="K1433" s="64">
        <f>IFERROR(IF(Ações!$B1433="","",VLOOKUP(Table_1[[#This Row],[AÇÕES]],'Dados Status Invest STOCKS'!A1419:AD2034,2)),0)</f>
        <v>1.21</v>
      </c>
      <c r="L1433" s="65">
        <f>IFERROR(IF(Ações!$B1433="","",VLOOKUP(Table_1[[#This Row],[AÇÕES]],'Dados Status Invest STOCKS'!A1419:AD2034,3)/100),0)</f>
        <v>0</v>
      </c>
      <c r="M1433" s="66">
        <f>IFERROR(IF(Ações!$B1433="","",VLOOKUP(Table_1[[#This Row],[AÇÕES]],'Dados Status Invest STOCKS'!A1419:AD2034,28)),0)</f>
        <v>-0.02</v>
      </c>
      <c r="N1433" s="66">
        <f>IFERROR(IF(Ações!$B1433="","",VLOOKUP(Table_1[[#This Row],[AÇÕES]],'Dados Status Invest STOCKS'!A1419:AD2034,27)),0)</f>
        <v>0.36</v>
      </c>
      <c r="O1433" s="66">
        <f>IFERROR(IF(Ações!$L1433="","",Ações!$K1433*Ações!$L1433),0)</f>
        <v>0</v>
      </c>
      <c r="P1433" s="67">
        <f t="shared" si="22"/>
        <v>0.06</v>
      </c>
      <c r="Q1433" s="67">
        <f>IFERROR(Ações!$O1433/Ações!$M1433,0)</f>
        <v>0</v>
      </c>
      <c r="R1433" s="67">
        <f>IFERROR(IF(Ações!$B1433="","",VLOOKUP(Table_1[[#This Row],[AÇÕES]],'Dados Status Invest STOCKS'!A1419:AD2034,18)/100),0)</f>
        <v>-5.3099999999999994E-2</v>
      </c>
      <c r="S1433" s="65">
        <f>IFERROR(IF(Ações!$B1433="","",VLOOKUP(Table_1[[#This Row],[AÇÕES]],'Dados Status Invest STOCKS'!A1419:AD2034,25)/100),0)</f>
        <v>0</v>
      </c>
      <c r="T1433" s="67">
        <f>(1-Ações!$Q1433)*Ações!$R1433</f>
        <v>-5.3099999999999994E-2</v>
      </c>
      <c r="U1433" s="68">
        <f>IF(Ações!$S1433=0,Ações!$T1433,IF(Ações!$T1433=0,Ações!$S1433,AVERAGE(Ações!$S1433,Ações!$T1433)))</f>
        <v>-5.3099999999999994E-2</v>
      </c>
    </row>
    <row r="1434" spans="2:21" ht="15" customHeight="1" x14ac:dyDescent="0.2">
      <c r="B1434" s="63" t="str">
        <f>IFERROR('Dados Status Invest STOCKS'!A1421,"-")</f>
        <v>DNOW</v>
      </c>
      <c r="C1434" s="45">
        <f>IFERROR((Ações!$D1434-Ações!$K1434)/Ações!$D1434,0)</f>
        <v>0</v>
      </c>
      <c r="D1434" s="46">
        <f>(Ações!$O1434)/0.06</f>
        <v>0</v>
      </c>
      <c r="E1434" s="47">
        <f>IFERROR((Ações!$F1434-Ações!$K1434)/Ações!$F1434,0)</f>
        <v>0</v>
      </c>
      <c r="F1434" s="46" t="str">
        <f>IF(OR(Ações!$N1434&lt;0,Ações!$M1434&lt;0),"",(22.5*Ações!$M1434*Ações!$N1434)^0.5)</f>
        <v/>
      </c>
      <c r="G1434" s="47">
        <f>IFERROR((Ações!$H1434-Ações!$K1434)/Ações!$H1434,0)</f>
        <v>0</v>
      </c>
      <c r="H1434" s="48">
        <f>IFERROR(Ações!$I1434/(Ações!$P1434-Table_1[[#This Row],[CAGR LUCRO 5A]]),0)</f>
        <v>0</v>
      </c>
      <c r="I1434" s="48">
        <f>IF(Ações!$S1434&lt;0,"",Ações!$O1434*(1+Ações!$S1434))</f>
        <v>0</v>
      </c>
      <c r="J1434" s="49">
        <f>IFERROR(IF(Ações!$B1434="","",(VLOOKUP(Table_1[[#This Row],[AÇÕES]],'Dados Status Invest STOCKS'!A1420:AD2035,4)/Table_1[[#This Row],[LPA]]))/100,0)</f>
        <v>0.42739130434782607</v>
      </c>
      <c r="K1434" s="64">
        <f>IFERROR(IF(Ações!$B1434="","",VLOOKUP(Table_1[[#This Row],[AÇÕES]],'Dados Status Invest STOCKS'!A1420:AD2035,2)),0)</f>
        <v>9.07</v>
      </c>
      <c r="L1434" s="65">
        <f>IFERROR(IF(Ações!$B1434="","",VLOOKUP(Table_1[[#This Row],[AÇÕES]],'Dados Status Invest STOCKS'!A1420:AD2035,3)/100),0)</f>
        <v>0</v>
      </c>
      <c r="M1434" s="66">
        <f>IFERROR(IF(Ações!$B1434="","",VLOOKUP(Table_1[[#This Row],[AÇÕES]],'Dados Status Invest STOCKS'!A1420:AD2035,28)),0)</f>
        <v>-0.46</v>
      </c>
      <c r="N1434" s="66">
        <f>IFERROR(IF(Ações!$B1434="","",VLOOKUP(Table_1[[#This Row],[AÇÕES]],'Dados Status Invest STOCKS'!A1420:AD2035,27)),0)</f>
        <v>6.32</v>
      </c>
      <c r="O1434" s="66">
        <f>IFERROR(IF(Ações!$L1434="","",Ações!$K1434*Ações!$L1434),0)</f>
        <v>0</v>
      </c>
      <c r="P1434" s="67">
        <f t="shared" si="22"/>
        <v>0.06</v>
      </c>
      <c r="Q1434" s="67">
        <f>IFERROR(Ações!$O1434/Ações!$M1434,0)</f>
        <v>0</v>
      </c>
      <c r="R1434" s="67">
        <f>IFERROR(IF(Ações!$B1434="","",VLOOKUP(Table_1[[#This Row],[AÇÕES]],'Dados Status Invest STOCKS'!A1420:AD2035,18)/100),0)</f>
        <v>-7.2999999999999995E-2</v>
      </c>
      <c r="S1434" s="65">
        <f>IFERROR(IF(Ações!$B1434="","",VLOOKUP(Table_1[[#This Row],[AÇÕES]],'Dados Status Invest STOCKS'!A1420:AD2035,25)/100),0)</f>
        <v>0</v>
      </c>
      <c r="T1434" s="67">
        <f>(1-Ações!$Q1434)*Ações!$R1434</f>
        <v>-7.2999999999999995E-2</v>
      </c>
      <c r="U1434" s="68">
        <f>IF(Ações!$S1434=0,Ações!$T1434,IF(Ações!$T1434=0,Ações!$S1434,AVERAGE(Ações!$S1434,Ações!$T1434)))</f>
        <v>-7.2999999999999995E-2</v>
      </c>
    </row>
    <row r="1435" spans="2:21" ht="15" customHeight="1" x14ac:dyDescent="0.2">
      <c r="B1435" s="63" t="str">
        <f>IFERROR('Dados Status Invest STOCKS'!A1422,"-")</f>
        <v>DOCN</v>
      </c>
      <c r="C1435" s="45">
        <f>IFERROR((Ações!$D1435-Ações!$K1435)/Ações!$D1435,0)</f>
        <v>0</v>
      </c>
      <c r="D1435" s="46">
        <f>(Ações!$O1435)/0.06</f>
        <v>0</v>
      </c>
      <c r="E1435" s="47">
        <f>IFERROR((Ações!$F1435-Ações!$K1435)/Ações!$F1435,0)</f>
        <v>0</v>
      </c>
      <c r="F1435" s="46" t="str">
        <f>IF(OR(Ações!$N1435&lt;0,Ações!$M1435&lt;0),"",(22.5*Ações!$M1435*Ações!$N1435)^0.5)</f>
        <v/>
      </c>
      <c r="G1435" s="47">
        <f>IFERROR((Ações!$H1435-Ações!$K1435)/Ações!$H1435,0)</f>
        <v>0</v>
      </c>
      <c r="H1435" s="48">
        <f>IFERROR(Ações!$I1435/(Ações!$P1435-Table_1[[#This Row],[CAGR LUCRO 5A]]),0)</f>
        <v>0</v>
      </c>
      <c r="I1435" s="48">
        <f>IF(Ações!$S1435&lt;0,"",Ações!$O1435*(1+Ações!$S1435))</f>
        <v>0</v>
      </c>
      <c r="J1435" s="49">
        <f>IFERROR(IF(Ações!$B1435="","",(VLOOKUP(Table_1[[#This Row],[AÇÕES]],'Dados Status Invest STOCKS'!A1421:AD2036,4)/Table_1[[#This Row],[LPA]]))/100,0)</f>
        <v>91.322500000000005</v>
      </c>
      <c r="K1435" s="64">
        <f>IFERROR(IF(Ações!$B1435="","",VLOOKUP(Table_1[[#This Row],[AÇÕES]],'Dados Status Invest STOCKS'!A1421:AD2036,2)),0)</f>
        <v>55.66</v>
      </c>
      <c r="L1435" s="65">
        <f>IFERROR(IF(Ações!$B1435="","",VLOOKUP(Table_1[[#This Row],[AÇÕES]],'Dados Status Invest STOCKS'!A1421:AD2036,3)/100),0)</f>
        <v>0</v>
      </c>
      <c r="M1435" s="66">
        <f>IFERROR(IF(Ações!$B1435="","",VLOOKUP(Table_1[[#This Row],[AÇÕES]],'Dados Status Invest STOCKS'!A1421:AD2036,28)),0)</f>
        <v>-0.08</v>
      </c>
      <c r="N1435" s="66">
        <f>IFERROR(IF(Ações!$B1435="","",VLOOKUP(Table_1[[#This Row],[AÇÕES]],'Dados Status Invest STOCKS'!A1421:AD2036,27)),0)</f>
        <v>8.07</v>
      </c>
      <c r="O1435" s="66">
        <f>IFERROR(IF(Ações!$L1435="","",Ações!$K1435*Ações!$L1435),0)</f>
        <v>0</v>
      </c>
      <c r="P1435" s="67">
        <f t="shared" si="22"/>
        <v>0.06</v>
      </c>
      <c r="Q1435" s="67">
        <f>IFERROR(Ações!$O1435/Ações!$M1435,0)</f>
        <v>0</v>
      </c>
      <c r="R1435" s="67">
        <f>IFERROR(IF(Ações!$B1435="","",VLOOKUP(Table_1[[#This Row],[AÇÕES]],'Dados Status Invest STOCKS'!A1421:AD2036,18)/100),0)</f>
        <v>-9.3999999999999986E-3</v>
      </c>
      <c r="S1435" s="65">
        <f>IFERROR(IF(Ações!$B1435="","",VLOOKUP(Table_1[[#This Row],[AÇÕES]],'Dados Status Invest STOCKS'!A1421:AD2036,25)/100),0)</f>
        <v>0</v>
      </c>
      <c r="T1435" s="67">
        <f>(1-Ações!$Q1435)*Ações!$R1435</f>
        <v>-9.3999999999999986E-3</v>
      </c>
      <c r="U1435" s="68">
        <f>IF(Ações!$S1435=0,Ações!$T1435,IF(Ações!$T1435=0,Ações!$S1435,AVERAGE(Ações!$S1435,Ações!$T1435)))</f>
        <v>-9.3999999999999986E-3</v>
      </c>
    </row>
    <row r="1436" spans="2:21" ht="15" customHeight="1" x14ac:dyDescent="0.2">
      <c r="B1436" s="63" t="str">
        <f>IFERROR('Dados Status Invest STOCKS'!A1423,"-")</f>
        <v>DOCU</v>
      </c>
      <c r="C1436" s="45">
        <f>IFERROR((Ações!$D1436-Ações!$K1436)/Ações!$D1436,0)</f>
        <v>0</v>
      </c>
      <c r="D1436" s="46">
        <f>(Ações!$O1436)/0.06</f>
        <v>0</v>
      </c>
      <c r="E1436" s="47">
        <f>IFERROR((Ações!$F1436-Ações!$K1436)/Ações!$F1436,0)</f>
        <v>0</v>
      </c>
      <c r="F1436" s="46" t="str">
        <f>IF(OR(Ações!$N1436&lt;0,Ações!$M1436&lt;0),"",(22.5*Ações!$M1436*Ações!$N1436)^0.5)</f>
        <v/>
      </c>
      <c r="G1436" s="47">
        <f>IFERROR((Ações!$H1436-Ações!$K1436)/Ações!$H1436,0)</f>
        <v>0</v>
      </c>
      <c r="H1436" s="48">
        <f>IFERROR(Ações!$I1436/(Ações!$P1436-Table_1[[#This Row],[CAGR LUCRO 5A]]),0)</f>
        <v>0</v>
      </c>
      <c r="I1436" s="48">
        <f>IF(Ações!$S1436&lt;0,"",Ações!$O1436*(1+Ações!$S1436))</f>
        <v>0</v>
      </c>
      <c r="J1436" s="49">
        <f>IFERROR(IF(Ações!$B1436="","",(VLOOKUP(Table_1[[#This Row],[AÇÕES]],'Dados Status Invest STOCKS'!A1422:AD2037,4)/Table_1[[#This Row],[LPA]]))/100,0)</f>
        <v>3.7780701754385966</v>
      </c>
      <c r="K1436" s="64">
        <f>IFERROR(IF(Ações!$B1436="","",VLOOKUP(Table_1[[#This Row],[AÇÕES]],'Dados Status Invest STOCKS'!A1422:AD2037,2)),0)</f>
        <v>121.83</v>
      </c>
      <c r="L1436" s="65">
        <f>IFERROR(IF(Ações!$B1436="","",VLOOKUP(Table_1[[#This Row],[AÇÕES]],'Dados Status Invest STOCKS'!A1422:AD2037,3)/100),0)</f>
        <v>0</v>
      </c>
      <c r="M1436" s="66">
        <f>IFERROR(IF(Ações!$B1436="","",VLOOKUP(Table_1[[#This Row],[AÇÕES]],'Dados Status Invest STOCKS'!A1422:AD2037,28)),0)</f>
        <v>-0.56999999999999995</v>
      </c>
      <c r="N1436" s="66">
        <f>IFERROR(IF(Ações!$B1436="","",VLOOKUP(Table_1[[#This Row],[AÇÕES]],'Dados Status Invest STOCKS'!A1422:AD2037,27)),0)</f>
        <v>1.21</v>
      </c>
      <c r="O1436" s="66">
        <f>IFERROR(IF(Ações!$L1436="","",Ações!$K1436*Ações!$L1436),0)</f>
        <v>0</v>
      </c>
      <c r="P1436" s="67">
        <f t="shared" si="22"/>
        <v>0.06</v>
      </c>
      <c r="Q1436" s="67">
        <f>IFERROR(Ações!$O1436/Ações!$M1436,0)</f>
        <v>0</v>
      </c>
      <c r="R1436" s="67">
        <f>IFERROR(IF(Ações!$B1436="","",VLOOKUP(Table_1[[#This Row],[AÇÕES]],'Dados Status Invest STOCKS'!A1422:AD2037,18)/100),0)</f>
        <v>-0.46729999999999999</v>
      </c>
      <c r="S1436" s="65">
        <f>IFERROR(IF(Ações!$B1436="","",VLOOKUP(Table_1[[#This Row],[AÇÕES]],'Dados Status Invest STOCKS'!A1422:AD2037,25)/100),0)</f>
        <v>0</v>
      </c>
      <c r="T1436" s="67">
        <f>(1-Ações!$Q1436)*Ações!$R1436</f>
        <v>-0.46729999999999999</v>
      </c>
      <c r="U1436" s="68">
        <f>IF(Ações!$S1436=0,Ações!$T1436,IF(Ações!$T1436=0,Ações!$S1436,AVERAGE(Ações!$S1436,Ações!$T1436)))</f>
        <v>-0.46729999999999999</v>
      </c>
    </row>
    <row r="1437" spans="2:21" ht="15" customHeight="1" x14ac:dyDescent="0.2">
      <c r="B1437" s="63" t="str">
        <f>IFERROR('Dados Status Invest STOCKS'!A1424,"-")</f>
        <v>DOMA</v>
      </c>
      <c r="C1437" s="45">
        <f>IFERROR((Ações!$D1437-Ações!$K1437)/Ações!$D1437,0)</f>
        <v>0</v>
      </c>
      <c r="D1437" s="46">
        <f>(Ações!$O1437)/0.06</f>
        <v>0</v>
      </c>
      <c r="E1437" s="47">
        <f>IFERROR((Ações!$F1437-Ações!$K1437)/Ações!$F1437,0)</f>
        <v>0</v>
      </c>
      <c r="F1437" s="46" t="str">
        <f>IF(OR(Ações!$N1437&lt;0,Ações!$M1437&lt;0),"",(22.5*Ações!$M1437*Ações!$N1437)^0.5)</f>
        <v/>
      </c>
      <c r="G1437" s="47">
        <f>IFERROR((Ações!$H1437-Ações!$K1437)/Ações!$H1437,0)</f>
        <v>0</v>
      </c>
      <c r="H1437" s="48">
        <f>IFERROR(Ações!$I1437/(Ações!$P1437-Table_1[[#This Row],[CAGR LUCRO 5A]]),0)</f>
        <v>0</v>
      </c>
      <c r="I1437" s="48">
        <f>IF(Ações!$S1437&lt;0,"",Ações!$O1437*(1+Ações!$S1437))</f>
        <v>0</v>
      </c>
      <c r="J1437" s="49">
        <f>IFERROR(IF(Ações!$B1437="","",(VLOOKUP(Table_1[[#This Row],[AÇÕES]],'Dados Status Invest STOCKS'!A1423:AD2038,4)/Table_1[[#This Row],[LPA]]))/100,0)</f>
        <v>0.61708333333333332</v>
      </c>
      <c r="K1437" s="64">
        <f>IFERROR(IF(Ações!$B1437="","",VLOOKUP(Table_1[[#This Row],[AÇÕES]],'Dados Status Invest STOCKS'!A1423:AD2038,2)),0)</f>
        <v>3.58</v>
      </c>
      <c r="L1437" s="65">
        <f>IFERROR(IF(Ações!$B1437="","",VLOOKUP(Table_1[[#This Row],[AÇÕES]],'Dados Status Invest STOCKS'!A1423:AD2038,3)/100),0)</f>
        <v>0</v>
      </c>
      <c r="M1437" s="66">
        <f>IFERROR(IF(Ações!$B1437="","",VLOOKUP(Table_1[[#This Row],[AÇÕES]],'Dados Status Invest STOCKS'!A1423:AD2038,28)),0)</f>
        <v>-0.24</v>
      </c>
      <c r="N1437" s="66">
        <f>IFERROR(IF(Ações!$B1437="","",VLOOKUP(Table_1[[#This Row],[AÇÕES]],'Dados Status Invest STOCKS'!A1423:AD2038,27)),0)</f>
        <v>1.18</v>
      </c>
      <c r="O1437" s="66">
        <f>IFERROR(IF(Ações!$L1437="","",Ações!$K1437*Ações!$L1437),0)</f>
        <v>0</v>
      </c>
      <c r="P1437" s="67">
        <f t="shared" si="22"/>
        <v>0.06</v>
      </c>
      <c r="Q1437" s="67">
        <f>IFERROR(Ações!$O1437/Ações!$M1437,0)</f>
        <v>0</v>
      </c>
      <c r="R1437" s="67">
        <f>IFERROR(IF(Ações!$B1437="","",VLOOKUP(Table_1[[#This Row],[AÇÕES]],'Dados Status Invest STOCKS'!A1423:AD2038,18)/100),0)</f>
        <v>-0.20420000000000002</v>
      </c>
      <c r="S1437" s="65">
        <f>IFERROR(IF(Ações!$B1437="","",VLOOKUP(Table_1[[#This Row],[AÇÕES]],'Dados Status Invest STOCKS'!A1423:AD2038,25)/100),0)</f>
        <v>0</v>
      </c>
      <c r="T1437" s="67">
        <f>(1-Ações!$Q1437)*Ações!$R1437</f>
        <v>-0.20420000000000002</v>
      </c>
      <c r="U1437" s="68">
        <f>IF(Ações!$S1437=0,Ações!$T1437,IF(Ações!$T1437=0,Ações!$S1437,AVERAGE(Ações!$S1437,Ações!$T1437)))</f>
        <v>-0.20420000000000002</v>
      </c>
    </row>
    <row r="1438" spans="2:21" ht="15" customHeight="1" x14ac:dyDescent="0.2">
      <c r="B1438" s="63" t="str">
        <f>IFERROR('Dados Status Invest STOCKS'!A1425,"-")</f>
        <v>DOMO</v>
      </c>
      <c r="C1438" s="45">
        <f>IFERROR((Ações!$D1438-Ações!$K1438)/Ações!$D1438,0)</f>
        <v>0</v>
      </c>
      <c r="D1438" s="46">
        <f>(Ações!$O1438)/0.06</f>
        <v>0</v>
      </c>
      <c r="E1438" s="47">
        <f>IFERROR((Ações!$F1438-Ações!$K1438)/Ações!$F1438,0)</f>
        <v>0</v>
      </c>
      <c r="F1438" s="46" t="str">
        <f>IF(OR(Ações!$N1438&lt;0,Ações!$M1438&lt;0),"",(22.5*Ações!$M1438*Ações!$N1438)^0.5)</f>
        <v/>
      </c>
      <c r="G1438" s="47">
        <f>IFERROR((Ações!$H1438-Ações!$K1438)/Ações!$H1438,0)</f>
        <v>0</v>
      </c>
      <c r="H1438" s="48">
        <f>IFERROR(Ações!$I1438/(Ações!$P1438-Table_1[[#This Row],[CAGR LUCRO 5A]]),0)</f>
        <v>0</v>
      </c>
      <c r="I1438" s="48">
        <f>IF(Ações!$S1438&lt;0,"",Ações!$O1438*(1+Ações!$S1438))</f>
        <v>0</v>
      </c>
      <c r="J1438" s="49">
        <f>IFERROR(IF(Ações!$B1438="","",(VLOOKUP(Table_1[[#This Row],[AÇÕES]],'Dados Status Invest STOCKS'!A1424:AD2039,4)/Table_1[[#This Row],[LPA]]))/100,0)</f>
        <v>5.9188191881918817E-2</v>
      </c>
      <c r="K1438" s="64">
        <f>IFERROR(IF(Ações!$B1438="","",VLOOKUP(Table_1[[#This Row],[AÇÕES]],'Dados Status Invest STOCKS'!A1424:AD2039,2)),0)</f>
        <v>43.52</v>
      </c>
      <c r="L1438" s="65">
        <f>IFERROR(IF(Ações!$B1438="","",VLOOKUP(Table_1[[#This Row],[AÇÕES]],'Dados Status Invest STOCKS'!A1424:AD2039,3)/100),0)</f>
        <v>0</v>
      </c>
      <c r="M1438" s="66">
        <f>IFERROR(IF(Ações!$B1438="","",VLOOKUP(Table_1[[#This Row],[AÇÕES]],'Dados Status Invest STOCKS'!A1424:AD2039,28)),0)</f>
        <v>-2.71</v>
      </c>
      <c r="N1438" s="66">
        <f>IFERROR(IF(Ações!$B1438="","",VLOOKUP(Table_1[[#This Row],[AÇÕES]],'Dados Status Invest STOCKS'!A1424:AD2039,27)),0)</f>
        <v>-3.45</v>
      </c>
      <c r="O1438" s="66">
        <f>IFERROR(IF(Ações!$L1438="","",Ações!$K1438*Ações!$L1438),0)</f>
        <v>0</v>
      </c>
      <c r="P1438" s="67">
        <f t="shared" si="22"/>
        <v>0.06</v>
      </c>
      <c r="Q1438" s="67">
        <f>IFERROR(Ações!$O1438/Ações!$M1438,0)</f>
        <v>0</v>
      </c>
      <c r="R1438" s="67">
        <f>IFERROR(IF(Ações!$B1438="","",VLOOKUP(Table_1[[#This Row],[AÇÕES]],'Dados Status Invest STOCKS'!A1424:AD2039,18)/100),0)</f>
        <v>-0.78599999999999992</v>
      </c>
      <c r="S1438" s="65">
        <f>IFERROR(IF(Ações!$B1438="","",VLOOKUP(Table_1[[#This Row],[AÇÕES]],'Dados Status Invest STOCKS'!A1424:AD2039,25)/100),0)</f>
        <v>0</v>
      </c>
      <c r="T1438" s="67">
        <f>(1-Ações!$Q1438)*Ações!$R1438</f>
        <v>-0.78599999999999992</v>
      </c>
      <c r="U1438" s="68">
        <f>IF(Ações!$S1438=0,Ações!$T1438,IF(Ações!$T1438=0,Ações!$S1438,AVERAGE(Ações!$S1438,Ações!$T1438)))</f>
        <v>-0.78599999999999992</v>
      </c>
    </row>
    <row r="1439" spans="2:21" ht="15" customHeight="1" x14ac:dyDescent="0.2">
      <c r="B1439" s="63" t="str">
        <f>IFERROR('Dados Status Invest STOCKS'!A1426,"-")</f>
        <v>DOOO</v>
      </c>
      <c r="C1439" s="45">
        <f>IFERROR((Ações!$D1439-Ações!$K1439)/Ações!$D1439,0)</f>
        <v>-7.6956521739130439</v>
      </c>
      <c r="D1439" s="46">
        <f>(Ações!$O1439)/0.06</f>
        <v>9.1172000000000004</v>
      </c>
      <c r="E1439" s="47">
        <f>IFERROR((Ações!$F1439-Ações!$K1439)/Ações!$F1439,0)</f>
        <v>0</v>
      </c>
      <c r="F1439" s="46" t="str">
        <f>IF(OR(Ações!$N1439&lt;0,Ações!$M1439&lt;0),"",(22.5*Ações!$M1439*Ações!$N1439)^0.5)</f>
        <v/>
      </c>
      <c r="G1439" s="47">
        <f>IFERROR((Ações!$H1439-Ações!$K1439)/Ações!$H1439,0)</f>
        <v>-7.6956521739130439</v>
      </c>
      <c r="H1439" s="48">
        <f>IFERROR(Ações!$I1439/(Ações!$P1439-Table_1[[#This Row],[CAGR LUCRO 5A]]),0)</f>
        <v>9.1172000000000004</v>
      </c>
      <c r="I1439" s="48">
        <f>IF(Ações!$S1439&lt;0,"",Ações!$O1439*(1+Ações!$S1439))</f>
        <v>0.54703199999999996</v>
      </c>
      <c r="J1439" s="49">
        <f>IFERROR(IF(Ações!$B1439="","",(VLOOKUP(Table_1[[#This Row],[AÇÕES]],'Dados Status Invest STOCKS'!A1425:AD2040,4)/Table_1[[#This Row],[LPA]]))/100,0)</f>
        <v>1.0542099192618224E-2</v>
      </c>
      <c r="K1439" s="64">
        <f>IFERROR(IF(Ações!$B1439="","",VLOOKUP(Table_1[[#This Row],[AÇÕES]],'Dados Status Invest STOCKS'!A1425:AD2040,2)),0)</f>
        <v>79.28</v>
      </c>
      <c r="L1439" s="65">
        <f>IFERROR(IF(Ações!$B1439="","",VLOOKUP(Table_1[[#This Row],[AÇÕES]],'Dados Status Invest STOCKS'!A1425:AD2040,3)/100),0)</f>
        <v>6.8999999999999999E-3</v>
      </c>
      <c r="M1439" s="66">
        <f>IFERROR(IF(Ações!$B1439="","",VLOOKUP(Table_1[[#This Row],[AÇÕES]],'Dados Status Invest STOCKS'!A1425:AD2040,28)),0)</f>
        <v>8.67</v>
      </c>
      <c r="N1439" s="66">
        <f>IFERROR(IF(Ações!$B1439="","",VLOOKUP(Table_1[[#This Row],[AÇÕES]],'Dados Status Invest STOCKS'!A1425:AD2040,27)),0)</f>
        <v>-4.1500000000000004</v>
      </c>
      <c r="O1439" s="66">
        <f>IFERROR(IF(Ações!$L1439="","",Ações!$K1439*Ações!$L1439),0)</f>
        <v>0.54703199999999996</v>
      </c>
      <c r="P1439" s="67">
        <f t="shared" si="22"/>
        <v>0.06</v>
      </c>
      <c r="Q1439" s="67">
        <f>IFERROR(Ações!$O1439/Ações!$M1439,0)</f>
        <v>6.3094809688581305E-2</v>
      </c>
      <c r="R1439" s="67">
        <f>IFERROR(IF(Ações!$B1439="","",VLOOKUP(Table_1[[#This Row],[AÇÕES]],'Dados Status Invest STOCKS'!A1425:AD2040,18)/100),0)</f>
        <v>-2.0899000000000001</v>
      </c>
      <c r="S1439" s="65">
        <f>IFERROR(IF(Ações!$B1439="","",VLOOKUP(Table_1[[#This Row],[AÇÕES]],'Dados Status Invest STOCKS'!A1425:AD2040,25)/100),0)</f>
        <v>0</v>
      </c>
      <c r="T1439" s="67">
        <f>(1-Ações!$Q1439)*Ações!$R1439</f>
        <v>-1.9580381572318342</v>
      </c>
      <c r="U1439" s="68">
        <f>IF(Ações!$S1439=0,Ações!$T1439,IF(Ações!$T1439=0,Ações!$S1439,AVERAGE(Ações!$S1439,Ações!$T1439)))</f>
        <v>-1.9580381572318342</v>
      </c>
    </row>
    <row r="1440" spans="2:21" ht="15" customHeight="1" x14ac:dyDescent="0.2">
      <c r="B1440" s="63" t="str">
        <f>IFERROR('Dados Status Invest STOCKS'!A1427,"-")</f>
        <v>DOOR</v>
      </c>
      <c r="C1440" s="45">
        <f>IFERROR((Ações!$D1440-Ações!$K1440)/Ações!$D1440,0)</f>
        <v>0</v>
      </c>
      <c r="D1440" s="46">
        <f>(Ações!$O1440)/0.06</f>
        <v>0</v>
      </c>
      <c r="E1440" s="47">
        <f>IFERROR((Ações!$F1440-Ações!$K1440)/Ações!$F1440,0)</f>
        <v>-1.0395143085976906</v>
      </c>
      <c r="F1440" s="46">
        <f>IF(OR(Ações!$N1440&lt;0,Ações!$M1440&lt;0),"",(22.5*Ações!$M1440*Ações!$N1440)^0.5)</f>
        <v>51.04156394547487</v>
      </c>
      <c r="G1440" s="47">
        <f>IFERROR((Ações!$H1440-Ações!$K1440)/Ações!$H1440,0)</f>
        <v>0</v>
      </c>
      <c r="H1440" s="48">
        <f>IFERROR(Ações!$I1440/(Ações!$P1440-Table_1[[#This Row],[CAGR LUCRO 5A]]),0)</f>
        <v>0</v>
      </c>
      <c r="I1440" s="48">
        <f>IF(Ações!$S1440&lt;0,"",Ações!$O1440*(1+Ações!$S1440))</f>
        <v>0</v>
      </c>
      <c r="J1440" s="49">
        <f>IFERROR(IF(Ações!$B1440="","",(VLOOKUP(Table_1[[#This Row],[AÇÕES]],'Dados Status Invest STOCKS'!A1426:AD2041,4)/Table_1[[#This Row],[LPA]]))/100,0)</f>
        <v>7.7356948228882838E-2</v>
      </c>
      <c r="K1440" s="64">
        <f>IFERROR(IF(Ações!$B1440="","",VLOOKUP(Table_1[[#This Row],[AÇÕES]],'Dados Status Invest STOCKS'!A1426:AD2041,2)),0)</f>
        <v>104.1</v>
      </c>
      <c r="L1440" s="65">
        <f>IFERROR(IF(Ações!$B1440="","",VLOOKUP(Table_1[[#This Row],[AÇÕES]],'Dados Status Invest STOCKS'!A1426:AD2041,3)/100),0)</f>
        <v>0</v>
      </c>
      <c r="M1440" s="66">
        <f>IFERROR(IF(Ações!$B1440="","",VLOOKUP(Table_1[[#This Row],[AÇÕES]],'Dados Status Invest STOCKS'!A1426:AD2041,28)),0)</f>
        <v>3.67</v>
      </c>
      <c r="N1440" s="66">
        <f>IFERROR(IF(Ações!$B1440="","",VLOOKUP(Table_1[[#This Row],[AÇÕES]],'Dados Status Invest STOCKS'!A1426:AD2041,27)),0)</f>
        <v>31.55</v>
      </c>
      <c r="O1440" s="66">
        <f>IFERROR(IF(Ações!$L1440="","",Ações!$K1440*Ações!$L1440),0)</f>
        <v>0</v>
      </c>
      <c r="P1440" s="67">
        <f t="shared" si="22"/>
        <v>0.06</v>
      </c>
      <c r="Q1440" s="67">
        <f>IFERROR(Ações!$O1440/Ações!$M1440,0)</f>
        <v>0</v>
      </c>
      <c r="R1440" s="67">
        <f>IFERROR(IF(Ações!$B1440="","",VLOOKUP(Table_1[[#This Row],[AÇÕES]],'Dados Status Invest STOCKS'!A1426:AD2041,18)/100),0)</f>
        <v>0.1162</v>
      </c>
      <c r="S1440" s="65">
        <f>IFERROR(IF(Ações!$B1440="","",VLOOKUP(Table_1[[#This Row],[AÇÕES]],'Dados Status Invest STOCKS'!A1426:AD2041,25)/100),0)</f>
        <v>0</v>
      </c>
      <c r="T1440" s="67">
        <f>(1-Ações!$Q1440)*Ações!$R1440</f>
        <v>0.1162</v>
      </c>
      <c r="U1440" s="68">
        <f>IF(Ações!$S1440=0,Ações!$T1440,IF(Ações!$T1440=0,Ações!$S1440,AVERAGE(Ações!$S1440,Ações!$T1440)))</f>
        <v>0.1162</v>
      </c>
    </row>
    <row r="1441" spans="2:21" ht="15" customHeight="1" x14ac:dyDescent="0.2">
      <c r="B1441" s="63" t="str">
        <f>IFERROR('Dados Status Invest STOCKS'!A1428,"-")</f>
        <v>DORM</v>
      </c>
      <c r="C1441" s="45">
        <f>IFERROR((Ações!$D1441-Ações!$K1441)/Ações!$D1441,0)</f>
        <v>0</v>
      </c>
      <c r="D1441" s="46">
        <f>(Ações!$O1441)/0.06</f>
        <v>0</v>
      </c>
      <c r="E1441" s="47">
        <f>IFERROR((Ações!$F1441-Ações!$K1441)/Ações!$F1441,0)</f>
        <v>-0.8878883962589611</v>
      </c>
      <c r="F1441" s="46">
        <f>IF(OR(Ações!$N1441&lt;0,Ações!$M1441&lt;0),"",(22.5*Ações!$M1441*Ações!$N1441)^0.5)</f>
        <v>52.111131248515413</v>
      </c>
      <c r="G1441" s="47">
        <f>IFERROR((Ações!$H1441-Ações!$K1441)/Ações!$H1441,0)</f>
        <v>0</v>
      </c>
      <c r="H1441" s="48">
        <f>IFERROR(Ações!$I1441/(Ações!$P1441-Table_1[[#This Row],[CAGR LUCRO 5A]]),0)</f>
        <v>0</v>
      </c>
      <c r="I1441" s="48">
        <f>IF(Ações!$S1441&lt;0,"",Ações!$O1441*(1+Ações!$S1441))</f>
        <v>0</v>
      </c>
      <c r="J1441" s="49">
        <f>IFERROR(IF(Ações!$B1441="","",(VLOOKUP(Table_1[[#This Row],[AÇÕES]],'Dados Status Invest STOCKS'!A1427:AD2042,4)/Table_1[[#This Row],[LPA]]))/100,0)</f>
        <v>5.5260663507109002E-2</v>
      </c>
      <c r="K1441" s="64">
        <f>IFERROR(IF(Ações!$B1441="","",VLOOKUP(Table_1[[#This Row],[AÇÕES]],'Dados Status Invest STOCKS'!A1427:AD2042,2)),0)</f>
        <v>98.38</v>
      </c>
      <c r="L1441" s="65">
        <f>IFERROR(IF(Ações!$B1441="","",VLOOKUP(Table_1[[#This Row],[AÇÕES]],'Dados Status Invest STOCKS'!A1427:AD2042,3)/100),0)</f>
        <v>0</v>
      </c>
      <c r="M1441" s="66">
        <f>IFERROR(IF(Ações!$B1441="","",VLOOKUP(Table_1[[#This Row],[AÇÕES]],'Dados Status Invest STOCKS'!A1427:AD2042,28)),0)</f>
        <v>4.22</v>
      </c>
      <c r="N1441" s="66">
        <f>IFERROR(IF(Ações!$B1441="","",VLOOKUP(Table_1[[#This Row],[AÇÕES]],'Dados Status Invest STOCKS'!A1427:AD2042,27)),0)</f>
        <v>28.6</v>
      </c>
      <c r="O1441" s="66">
        <f>IFERROR(IF(Ações!$L1441="","",Ações!$K1441*Ações!$L1441),0)</f>
        <v>0</v>
      </c>
      <c r="P1441" s="67">
        <f t="shared" si="22"/>
        <v>0.06</v>
      </c>
      <c r="Q1441" s="67">
        <f>IFERROR(Ações!$O1441/Ações!$M1441,0)</f>
        <v>0</v>
      </c>
      <c r="R1441" s="67">
        <f>IFERROR(IF(Ações!$B1441="","",VLOOKUP(Table_1[[#This Row],[AÇÕES]],'Dados Status Invest STOCKS'!A1427:AD2042,18)/100),0)</f>
        <v>0.14749999999999999</v>
      </c>
      <c r="S1441" s="65">
        <f>IFERROR(IF(Ações!$B1441="","",VLOOKUP(Table_1[[#This Row],[AÇÕES]],'Dados Status Invest STOCKS'!A1427:AD2042,25)/100),0)</f>
        <v>2.9700000000000001E-2</v>
      </c>
      <c r="T1441" s="67">
        <f>(1-Ações!$Q1441)*Ações!$R1441</f>
        <v>0.14749999999999999</v>
      </c>
      <c r="U1441" s="68">
        <f>IF(Ações!$S1441=0,Ações!$T1441,IF(Ações!$T1441=0,Ações!$S1441,AVERAGE(Ações!$S1441,Ações!$T1441)))</f>
        <v>8.8599999999999998E-2</v>
      </c>
    </row>
    <row r="1442" spans="2:21" ht="15" customHeight="1" x14ac:dyDescent="0.2">
      <c r="B1442" s="63" t="str">
        <f>IFERROR('Dados Status Invest STOCKS'!A1429,"-")</f>
        <v>DOV</v>
      </c>
      <c r="C1442" s="45">
        <f>IFERROR((Ações!$D1442-Ações!$K1442)/Ações!$D1442,0)</f>
        <v>-4.2173913043478262</v>
      </c>
      <c r="D1442" s="46">
        <f>(Ações!$O1442)/0.06</f>
        <v>33.290583333333331</v>
      </c>
      <c r="E1442" s="47">
        <f>IFERROR((Ações!$F1442-Ações!$K1442)/Ações!$F1442,0)</f>
        <v>-1.7519458450858569</v>
      </c>
      <c r="F1442" s="46">
        <f>IF(OR(Ações!$N1442&lt;0,Ações!$M1442&lt;0),"",(22.5*Ações!$M1442*Ações!$N1442)^0.5)</f>
        <v>63.115340845154279</v>
      </c>
      <c r="G1442" s="47">
        <f>IFERROR((Ações!$H1442-Ações!$K1442)/Ações!$H1442,0)</f>
        <v>0</v>
      </c>
      <c r="H1442" s="48">
        <f>IFERROR(Ações!$I1442/(Ações!$P1442-Table_1[[#This Row],[CAGR LUCRO 5A]]),0)</f>
        <v>0</v>
      </c>
      <c r="I1442" s="48" t="str">
        <f>IF(Ações!$S1442&lt;0,"",Ações!$O1442*(1+Ações!$S1442))</f>
        <v/>
      </c>
      <c r="J1442" s="49">
        <f>IFERROR(IF(Ações!$B1442="","",(VLOOKUP(Table_1[[#This Row],[AÇÕES]],'Dados Status Invest STOCKS'!A1428:AD2043,4)/Table_1[[#This Row],[LPA]]))/100,0)</f>
        <v>4.0488549618320616E-2</v>
      </c>
      <c r="K1442" s="64">
        <f>IFERROR(IF(Ações!$B1442="","",VLOOKUP(Table_1[[#This Row],[AÇÕES]],'Dados Status Invest STOCKS'!A1428:AD2043,2)),0)</f>
        <v>173.69</v>
      </c>
      <c r="L1442" s="65">
        <f>IFERROR(IF(Ações!$B1442="","",VLOOKUP(Table_1[[#This Row],[AÇÕES]],'Dados Status Invest STOCKS'!A1428:AD2043,3)/100),0)</f>
        <v>1.15E-2</v>
      </c>
      <c r="M1442" s="66">
        <f>IFERROR(IF(Ações!$B1442="","",VLOOKUP(Table_1[[#This Row],[AÇÕES]],'Dados Status Invest STOCKS'!A1428:AD2043,28)),0)</f>
        <v>6.55</v>
      </c>
      <c r="N1442" s="66">
        <f>IFERROR(IF(Ações!$B1442="","",VLOOKUP(Table_1[[#This Row],[AÇÕES]],'Dados Status Invest STOCKS'!A1428:AD2043,27)),0)</f>
        <v>27.03</v>
      </c>
      <c r="O1442" s="66">
        <f>IFERROR(IF(Ações!$L1442="","",Ações!$K1442*Ações!$L1442),0)</f>
        <v>1.9974349999999998</v>
      </c>
      <c r="P1442" s="67">
        <f t="shared" si="22"/>
        <v>0.06</v>
      </c>
      <c r="Q1442" s="67">
        <f>IFERROR(Ações!$O1442/Ações!$M1442,0)</f>
        <v>0.30495190839694652</v>
      </c>
      <c r="R1442" s="67">
        <f>IFERROR(IF(Ações!$B1442="","",VLOOKUP(Table_1[[#This Row],[AÇÕES]],'Dados Status Invest STOCKS'!A1428:AD2043,18)/100),0)</f>
        <v>0.24230000000000002</v>
      </c>
      <c r="S1442" s="65">
        <f>IFERROR(IF(Ações!$B1442="","",VLOOKUP(Table_1[[#This Row],[AÇÕES]],'Dados Status Invest STOCKS'!A1428:AD2043,25)/100),0)</f>
        <v>-4.7100000000000003E-2</v>
      </c>
      <c r="T1442" s="67">
        <f>(1-Ações!$Q1442)*Ações!$R1442</f>
        <v>0.16841015259541986</v>
      </c>
      <c r="U1442" s="68">
        <f>IF(Ações!$S1442=0,Ações!$T1442,IF(Ações!$T1442=0,Ações!$S1442,AVERAGE(Ações!$S1442,Ações!$T1442)))</f>
        <v>6.0655076297709928E-2</v>
      </c>
    </row>
    <row r="1443" spans="2:21" ht="15" customHeight="1" x14ac:dyDescent="0.2">
      <c r="B1443" s="63" t="str">
        <f>IFERROR('Dados Status Invest STOCKS'!A1430,"-")</f>
        <v>DOW</v>
      </c>
      <c r="C1443" s="45">
        <f>IFERROR((Ações!$D1443-Ações!$K1443)/Ações!$D1443,0)</f>
        <v>-0.21212121212121204</v>
      </c>
      <c r="D1443" s="46">
        <f>(Ações!$O1443)/0.06</f>
        <v>46.711500000000001</v>
      </c>
      <c r="E1443" s="47">
        <f>IFERROR((Ações!$F1443-Ações!$K1443)/Ações!$F1443,0)</f>
        <v>9.697951662578197E-2</v>
      </c>
      <c r="F1443" s="46">
        <f>IF(OR(Ações!$N1443&lt;0,Ações!$M1443&lt;0),"",(22.5*Ações!$M1443*Ações!$N1443)^0.5)</f>
        <v>62.700681814474713</v>
      </c>
      <c r="G1443" s="47">
        <f>IFERROR((Ações!$H1443-Ações!$K1443)/Ações!$H1443,0)</f>
        <v>-0.21212121212121204</v>
      </c>
      <c r="H1443" s="48">
        <f>IFERROR(Ações!$I1443/(Ações!$P1443-Table_1[[#This Row],[CAGR LUCRO 5A]]),0)</f>
        <v>46.711500000000001</v>
      </c>
      <c r="I1443" s="48">
        <f>IF(Ações!$S1443&lt;0,"",Ações!$O1443*(1+Ações!$S1443))</f>
        <v>2.8026900000000001</v>
      </c>
      <c r="J1443" s="49">
        <f>IFERROR(IF(Ações!$B1443="","",(VLOOKUP(Table_1[[#This Row],[AÇÕES]],'Dados Status Invest STOCKS'!A1429:AD2044,4)/Table_1[[#This Row],[LPA]]))/100,0)</f>
        <v>9.1730279898218827E-3</v>
      </c>
      <c r="K1443" s="64">
        <f>IFERROR(IF(Ações!$B1443="","",VLOOKUP(Table_1[[#This Row],[AÇÕES]],'Dados Status Invest STOCKS'!A1429:AD2044,2)),0)</f>
        <v>56.62</v>
      </c>
      <c r="L1443" s="65">
        <f>IFERROR(IF(Ações!$B1443="","",VLOOKUP(Table_1[[#This Row],[AÇÕES]],'Dados Status Invest STOCKS'!A1429:AD2044,3)/100),0)</f>
        <v>4.9500000000000002E-2</v>
      </c>
      <c r="M1443" s="66">
        <f>IFERROR(IF(Ações!$B1443="","",VLOOKUP(Table_1[[#This Row],[AÇÕES]],'Dados Status Invest STOCKS'!A1429:AD2044,28)),0)</f>
        <v>7.86</v>
      </c>
      <c r="N1443" s="66">
        <f>IFERROR(IF(Ações!$B1443="","",VLOOKUP(Table_1[[#This Row],[AÇÕES]],'Dados Status Invest STOCKS'!A1429:AD2044,27)),0)</f>
        <v>22.23</v>
      </c>
      <c r="O1443" s="66">
        <f>IFERROR(IF(Ações!$L1443="","",Ações!$K1443*Ações!$L1443),0)</f>
        <v>2.8026900000000001</v>
      </c>
      <c r="P1443" s="67">
        <f t="shared" si="22"/>
        <v>0.06</v>
      </c>
      <c r="Q1443" s="67">
        <f>IFERROR(Ações!$O1443/Ações!$M1443,0)</f>
        <v>0.35657633587786258</v>
      </c>
      <c r="R1443" s="67">
        <f>IFERROR(IF(Ações!$B1443="","",VLOOKUP(Table_1[[#This Row],[AÇÕES]],'Dados Status Invest STOCKS'!A1429:AD2044,18)/100),0)</f>
        <v>0.35350000000000004</v>
      </c>
      <c r="S1443" s="65">
        <f>IFERROR(IF(Ações!$B1443="","",VLOOKUP(Table_1[[#This Row],[AÇÕES]],'Dados Status Invest STOCKS'!A1429:AD2044,25)/100),0)</f>
        <v>0</v>
      </c>
      <c r="T1443" s="67">
        <f>(1-Ações!$Q1443)*Ações!$R1443</f>
        <v>0.22745026526717557</v>
      </c>
      <c r="U1443" s="68">
        <f>IF(Ações!$S1443=0,Ações!$T1443,IF(Ações!$T1443=0,Ações!$S1443,AVERAGE(Ações!$S1443,Ações!$T1443)))</f>
        <v>0.22745026526717557</v>
      </c>
    </row>
    <row r="1444" spans="2:21" ht="15" customHeight="1" x14ac:dyDescent="0.2">
      <c r="B1444" s="63" t="str">
        <f>IFERROR('Dados Status Invest STOCKS'!A1431,"-")</f>
        <v>DOX</v>
      </c>
      <c r="C1444" s="45">
        <f>IFERROR((Ações!$D1444-Ações!$K1444)/Ações!$D1444,0)</f>
        <v>-2.1413612565445033</v>
      </c>
      <c r="D1444" s="46">
        <f>(Ações!$O1444)/0.06</f>
        <v>23.951399999999996</v>
      </c>
      <c r="E1444" s="47">
        <f>IFERROR((Ações!$F1444-Ações!$K1444)/Ações!$F1444,0)</f>
        <v>-0.23673510571747355</v>
      </c>
      <c r="F1444" s="46">
        <f>IF(OR(Ações!$N1444&lt;0,Ações!$M1444&lt;0),"",(22.5*Ações!$M1444*Ações!$N1444)^0.5)</f>
        <v>60.837603503096666</v>
      </c>
      <c r="G1444" s="47">
        <f>IFERROR((Ações!$H1444-Ações!$K1444)/Ações!$H1444,0)</f>
        <v>3.340355658564758</v>
      </c>
      <c r="H1444" s="48">
        <f>IFERROR(Ações!$I1444/(Ações!$P1444-Table_1[[#This Row],[CAGR LUCRO 5A]]),0)</f>
        <v>-32.148959806451607</v>
      </c>
      <c r="I1444" s="48">
        <f>IF(Ações!$S1444&lt;0,"",Ações!$O1444*(1+Ações!$S1444))</f>
        <v>1.5945884063999998</v>
      </c>
      <c r="J1444" s="49">
        <f>IFERROR(IF(Ações!$B1444="","",(VLOOKUP(Table_1[[#This Row],[AÇÕES]],'Dados Status Invest STOCKS'!A1430:AD2045,4)/Table_1[[#This Row],[LPA]]))/100,0)</f>
        <v>2.4157706093189964E-2</v>
      </c>
      <c r="K1444" s="64">
        <f>IFERROR(IF(Ações!$B1444="","",VLOOKUP(Table_1[[#This Row],[AÇÕES]],'Dados Status Invest STOCKS'!A1430:AD2045,2)),0)</f>
        <v>75.239999999999995</v>
      </c>
      <c r="L1444" s="65">
        <f>IFERROR(IF(Ações!$B1444="","",VLOOKUP(Table_1[[#This Row],[AÇÕES]],'Dados Status Invest STOCKS'!A1430:AD2045,3)/100),0)</f>
        <v>1.9099999999999999E-2</v>
      </c>
      <c r="M1444" s="66">
        <f>IFERROR(IF(Ações!$B1444="","",VLOOKUP(Table_1[[#This Row],[AÇÕES]],'Dados Status Invest STOCKS'!A1430:AD2045,28)),0)</f>
        <v>5.58</v>
      </c>
      <c r="N1444" s="66">
        <f>IFERROR(IF(Ações!$B1444="","",VLOOKUP(Table_1[[#This Row],[AÇÕES]],'Dados Status Invest STOCKS'!A1430:AD2045,27)),0)</f>
        <v>29.48</v>
      </c>
      <c r="O1444" s="66">
        <f>IFERROR(IF(Ações!$L1444="","",Ações!$K1444*Ações!$L1444),0)</f>
        <v>1.4370839999999998</v>
      </c>
      <c r="P1444" s="67">
        <f t="shared" si="22"/>
        <v>0.06</v>
      </c>
      <c r="Q1444" s="67">
        <f>IFERROR(Ações!$O1444/Ações!$M1444,0)</f>
        <v>0.25754193548387094</v>
      </c>
      <c r="R1444" s="67">
        <f>IFERROR(IF(Ações!$B1444="","",VLOOKUP(Table_1[[#This Row],[AÇÕES]],'Dados Status Invest STOCKS'!A1430:AD2045,18)/100),0)</f>
        <v>0.1893</v>
      </c>
      <c r="S1444" s="65">
        <f>IFERROR(IF(Ações!$B1444="","",VLOOKUP(Table_1[[#This Row],[AÇÕES]],'Dados Status Invest STOCKS'!A1430:AD2045,25)/100),0)</f>
        <v>0.1096</v>
      </c>
      <c r="T1444" s="67">
        <f>(1-Ações!$Q1444)*Ações!$R1444</f>
        <v>0.14054731161290324</v>
      </c>
      <c r="U1444" s="68">
        <f>IF(Ações!$S1444=0,Ações!$T1444,IF(Ações!$T1444=0,Ações!$S1444,AVERAGE(Ações!$S1444,Ações!$T1444)))</f>
        <v>0.12507365580645163</v>
      </c>
    </row>
    <row r="1445" spans="2:21" ht="15" customHeight="1" x14ac:dyDescent="0.2">
      <c r="B1445" s="63" t="str">
        <f>IFERROR('Dados Status Invest STOCKS'!A1432,"-")</f>
        <v>DOYU</v>
      </c>
      <c r="C1445" s="45">
        <f>IFERROR((Ações!$D1445-Ações!$K1445)/Ações!$D1445,0)</f>
        <v>0</v>
      </c>
      <c r="D1445" s="46">
        <f>(Ações!$O1445)/0.06</f>
        <v>0</v>
      </c>
      <c r="E1445" s="47">
        <f>IFERROR((Ações!$F1445-Ações!$K1445)/Ações!$F1445,0)</f>
        <v>0</v>
      </c>
      <c r="F1445" s="46" t="str">
        <f>IF(OR(Ações!$N1445&lt;0,Ações!$M1445&lt;0),"",(22.5*Ações!$M1445*Ações!$N1445)^0.5)</f>
        <v/>
      </c>
      <c r="G1445" s="47">
        <f>IFERROR((Ações!$H1445-Ações!$K1445)/Ações!$H1445,0)</f>
        <v>0</v>
      </c>
      <c r="H1445" s="48">
        <f>IFERROR(Ações!$I1445/(Ações!$P1445-Table_1[[#This Row],[CAGR LUCRO 5A]]),0)</f>
        <v>0</v>
      </c>
      <c r="I1445" s="48">
        <f>IF(Ações!$S1445&lt;0,"",Ações!$O1445*(1+Ações!$S1445))</f>
        <v>0</v>
      </c>
      <c r="J1445" s="49">
        <f>IFERROR(IF(Ações!$B1445="","",(VLOOKUP(Table_1[[#This Row],[AÇÕES]],'Dados Status Invest STOCKS'!A1431:AD2046,4)/Table_1[[#This Row],[LPA]]))/100,0)</f>
        <v>1.3476923076923077</v>
      </c>
      <c r="K1445" s="64">
        <f>IFERROR(IF(Ações!$B1445="","",VLOOKUP(Table_1[[#This Row],[AÇÕES]],'Dados Status Invest STOCKS'!A1431:AD2046,2)),0)</f>
        <v>2.27</v>
      </c>
      <c r="L1445" s="65">
        <f>IFERROR(IF(Ações!$B1445="","",VLOOKUP(Table_1[[#This Row],[AÇÕES]],'Dados Status Invest STOCKS'!A1431:AD2046,3)/100),0)</f>
        <v>0</v>
      </c>
      <c r="M1445" s="66">
        <f>IFERROR(IF(Ações!$B1445="","",VLOOKUP(Table_1[[#This Row],[AÇÕES]],'Dados Status Invest STOCKS'!A1431:AD2046,28)),0)</f>
        <v>-0.13</v>
      </c>
      <c r="N1445" s="66">
        <f>IFERROR(IF(Ações!$B1445="","",VLOOKUP(Table_1[[#This Row],[AÇÕES]],'Dados Status Invest STOCKS'!A1431:AD2046,27)),0)</f>
        <v>3.2</v>
      </c>
      <c r="O1445" s="66">
        <f>IFERROR(IF(Ações!$L1445="","",Ações!$K1445*Ações!$L1445),0)</f>
        <v>0</v>
      </c>
      <c r="P1445" s="67">
        <f t="shared" si="22"/>
        <v>0.06</v>
      </c>
      <c r="Q1445" s="67">
        <f>IFERROR(Ações!$O1445/Ações!$M1445,0)</f>
        <v>0</v>
      </c>
      <c r="R1445" s="67">
        <f>IFERROR(IF(Ações!$B1445="","",VLOOKUP(Table_1[[#This Row],[AÇÕES]],'Dados Status Invest STOCKS'!A1431:AD2046,18)/100),0)</f>
        <v>-4.0500000000000001E-2</v>
      </c>
      <c r="S1445" s="65">
        <f>IFERROR(IF(Ações!$B1445="","",VLOOKUP(Table_1[[#This Row],[AÇÕES]],'Dados Status Invest STOCKS'!A1431:AD2046,25)/100),0)</f>
        <v>0</v>
      </c>
      <c r="T1445" s="67">
        <f>(1-Ações!$Q1445)*Ações!$R1445</f>
        <v>-4.0500000000000001E-2</v>
      </c>
      <c r="U1445" s="68">
        <f>IF(Ações!$S1445=0,Ações!$T1445,IF(Ações!$T1445=0,Ações!$S1445,AVERAGE(Ações!$S1445,Ações!$T1445)))</f>
        <v>-4.0500000000000001E-2</v>
      </c>
    </row>
    <row r="1446" spans="2:21" ht="15" customHeight="1" x14ac:dyDescent="0.2">
      <c r="B1446" s="63" t="str">
        <f>IFERROR('Dados Status Invest STOCKS'!A1433,"-")</f>
        <v>DPZ</v>
      </c>
      <c r="C1446" s="45">
        <f>IFERROR((Ações!$D1446-Ações!$K1446)/Ações!$D1446,0)</f>
        <v>-6.3170731707317076</v>
      </c>
      <c r="D1446" s="46">
        <f>(Ações!$O1446)/0.06</f>
        <v>62.352799999999995</v>
      </c>
      <c r="E1446" s="47">
        <f>IFERROR((Ações!$F1446-Ações!$K1446)/Ações!$F1446,0)</f>
        <v>0</v>
      </c>
      <c r="F1446" s="46" t="str">
        <f>IF(OR(Ações!$N1446&lt;0,Ações!$M1446&lt;0),"",(22.5*Ações!$M1446*Ações!$N1446)^0.5)</f>
        <v/>
      </c>
      <c r="G1446" s="47">
        <f>IFERROR((Ações!$H1446-Ações!$K1446)/Ações!$H1446,0)</f>
        <v>15.736910245439855</v>
      </c>
      <c r="H1446" s="48">
        <f>IFERROR(Ações!$I1446/(Ações!$P1446-Table_1[[#This Row],[CAGR LUCRO 5A]]),0)</f>
        <v>-30.958999708991072</v>
      </c>
      <c r="I1446" s="48">
        <f>IF(Ações!$S1446&lt;0,"",Ações!$O1446*(1+Ações!$S1446))</f>
        <v>4.5107262575999991</v>
      </c>
      <c r="J1446" s="49">
        <f>IFERROR(IF(Ações!$B1446="","",(VLOOKUP(Table_1[[#This Row],[AÇÕES]],'Dados Status Invest STOCKS'!A1432:AD2047,4)/Table_1[[#This Row],[LPA]]))/100,0)</f>
        <v>2.3503230437903807E-2</v>
      </c>
      <c r="K1446" s="64">
        <f>IFERROR(IF(Ações!$B1446="","",VLOOKUP(Table_1[[#This Row],[AÇÕES]],'Dados Status Invest STOCKS'!A1432:AD2047,2)),0)</f>
        <v>456.24</v>
      </c>
      <c r="L1446" s="65">
        <f>IFERROR(IF(Ações!$B1446="","",VLOOKUP(Table_1[[#This Row],[AÇÕES]],'Dados Status Invest STOCKS'!A1432:AD2047,3)/100),0)</f>
        <v>8.199999999999999E-3</v>
      </c>
      <c r="M1446" s="66">
        <f>IFERROR(IF(Ações!$B1446="","",VLOOKUP(Table_1[[#This Row],[AÇÕES]],'Dados Status Invest STOCKS'!A1432:AD2047,28)),0)</f>
        <v>13.93</v>
      </c>
      <c r="N1446" s="66">
        <f>IFERROR(IF(Ações!$B1446="","",VLOOKUP(Table_1[[#This Row],[AÇÕES]],'Dados Status Invest STOCKS'!A1432:AD2047,27)),0)</f>
        <v>-113.52</v>
      </c>
      <c r="O1446" s="66">
        <f>IFERROR(IF(Ações!$L1446="","",Ações!$K1446*Ações!$L1446),0)</f>
        <v>3.7411679999999996</v>
      </c>
      <c r="P1446" s="67">
        <f t="shared" si="22"/>
        <v>0.06</v>
      </c>
      <c r="Q1446" s="67">
        <f>IFERROR(Ações!$O1446/Ações!$M1446,0)</f>
        <v>0.26856913137114141</v>
      </c>
      <c r="R1446" s="67">
        <f>IFERROR(IF(Ações!$B1446="","",VLOOKUP(Table_1[[#This Row],[AÇÕES]],'Dados Status Invest STOCKS'!A1432:AD2047,18)/100),0)</f>
        <v>-0.12279999999999999</v>
      </c>
      <c r="S1446" s="65">
        <f>IFERROR(IF(Ações!$B1446="","",VLOOKUP(Table_1[[#This Row],[AÇÕES]],'Dados Status Invest STOCKS'!A1432:AD2047,25)/100),0)</f>
        <v>0.20569999999999999</v>
      </c>
      <c r="T1446" s="67">
        <f>(1-Ações!$Q1446)*Ações!$R1446</f>
        <v>-8.9819710667623842E-2</v>
      </c>
      <c r="U1446" s="68">
        <f>IF(Ações!$S1446=0,Ações!$T1446,IF(Ações!$T1446=0,Ações!$S1446,AVERAGE(Ações!$S1446,Ações!$T1446)))</f>
        <v>5.7940144666188076E-2</v>
      </c>
    </row>
    <row r="1447" spans="2:21" ht="15" customHeight="1" x14ac:dyDescent="0.2">
      <c r="B1447" s="63" t="str">
        <f>IFERROR('Dados Status Invest STOCKS'!A1434,"-")</f>
        <v>DQ</v>
      </c>
      <c r="C1447" s="45">
        <f>IFERROR((Ações!$D1447-Ações!$K1447)/Ações!$D1447,0)</f>
        <v>0</v>
      </c>
      <c r="D1447" s="46">
        <f>(Ações!$O1447)/0.06</f>
        <v>0</v>
      </c>
      <c r="E1447" s="47">
        <f>IFERROR((Ações!$F1447-Ações!$K1447)/Ações!$F1447,0)</f>
        <v>0.11825279515666864</v>
      </c>
      <c r="F1447" s="46">
        <f>IF(OR(Ações!$N1447&lt;0,Ações!$M1447&lt;0),"",(22.5*Ações!$M1447*Ações!$N1447)^0.5)</f>
        <v>44.105611887831238</v>
      </c>
      <c r="G1447" s="47">
        <f>IFERROR((Ações!$H1447-Ações!$K1447)/Ações!$H1447,0)</f>
        <v>0</v>
      </c>
      <c r="H1447" s="48">
        <f>IFERROR(Ações!$I1447/(Ações!$P1447-Table_1[[#This Row],[CAGR LUCRO 5A]]),0)</f>
        <v>0</v>
      </c>
      <c r="I1447" s="48">
        <f>IF(Ações!$S1447&lt;0,"",Ações!$O1447*(1+Ações!$S1447))</f>
        <v>0</v>
      </c>
      <c r="J1447" s="49">
        <f>IFERROR(IF(Ações!$B1447="","",(VLOOKUP(Table_1[[#This Row],[AÇÕES]],'Dados Status Invest STOCKS'!A1433:AD2048,4)/Table_1[[#This Row],[LPA]]))/100,0)</f>
        <v>1.2571942446043167E-2</v>
      </c>
      <c r="K1447" s="64">
        <f>IFERROR(IF(Ações!$B1447="","",VLOOKUP(Table_1[[#This Row],[AÇÕES]],'Dados Status Invest STOCKS'!A1433:AD2048,2)),0)</f>
        <v>38.89</v>
      </c>
      <c r="L1447" s="65">
        <f>IFERROR(IF(Ações!$B1447="","",VLOOKUP(Table_1[[#This Row],[AÇÕES]],'Dados Status Invest STOCKS'!A1433:AD2048,3)/100),0)</f>
        <v>0</v>
      </c>
      <c r="M1447" s="66">
        <f>IFERROR(IF(Ações!$B1447="","",VLOOKUP(Table_1[[#This Row],[AÇÕES]],'Dados Status Invest STOCKS'!A1433:AD2048,28)),0)</f>
        <v>5.56</v>
      </c>
      <c r="N1447" s="66">
        <f>IFERROR(IF(Ações!$B1447="","",VLOOKUP(Table_1[[#This Row],[AÇÕES]],'Dados Status Invest STOCKS'!A1433:AD2048,27)),0)</f>
        <v>15.55</v>
      </c>
      <c r="O1447" s="66">
        <f>IFERROR(IF(Ações!$L1447="","",Ações!$K1447*Ações!$L1447),0)</f>
        <v>0</v>
      </c>
      <c r="P1447" s="67">
        <f t="shared" si="22"/>
        <v>0.06</v>
      </c>
      <c r="Q1447" s="67">
        <f>IFERROR(Ações!$O1447/Ações!$M1447,0)</f>
        <v>0</v>
      </c>
      <c r="R1447" s="67">
        <f>IFERROR(IF(Ações!$B1447="","",VLOOKUP(Table_1[[#This Row],[AÇÕES]],'Dados Status Invest STOCKS'!A1433:AD2048,18)/100),0)</f>
        <v>0.35759999999999997</v>
      </c>
      <c r="S1447" s="65">
        <f>IFERROR(IF(Ações!$B1447="","",VLOOKUP(Table_1[[#This Row],[AÇÕES]],'Dados Status Invest STOCKS'!A1433:AD2048,25)/100),0)</f>
        <v>0.59509999999999996</v>
      </c>
      <c r="T1447" s="67">
        <f>(1-Ações!$Q1447)*Ações!$R1447</f>
        <v>0.35759999999999997</v>
      </c>
      <c r="U1447" s="68">
        <f>IF(Ações!$S1447=0,Ações!$T1447,IF(Ações!$T1447=0,Ações!$S1447,AVERAGE(Ações!$S1447,Ações!$T1447)))</f>
        <v>0.47634999999999994</v>
      </c>
    </row>
    <row r="1448" spans="2:21" ht="15" customHeight="1" x14ac:dyDescent="0.2">
      <c r="B1448" s="63" t="str">
        <f>IFERROR('Dados Status Invest STOCKS'!A1435,"-")</f>
        <v>DRD</v>
      </c>
      <c r="C1448" s="45">
        <f>IFERROR((Ações!$D1448-Ações!$K1448)/Ações!$D1448,0)</f>
        <v>0.17012448132780097</v>
      </c>
      <c r="D1448" s="46">
        <f>(Ações!$O1448)/0.06</f>
        <v>10.097900000000003</v>
      </c>
      <c r="E1448" s="47">
        <f>IFERROR((Ações!$F1448-Ações!$K1448)/Ações!$F1448,0)</f>
        <v>-2.8297193381311212</v>
      </c>
      <c r="F1448" s="46">
        <f>IF(OR(Ações!$N1448&lt;0,Ações!$M1448&lt;0),"",(22.5*Ações!$M1448*Ações!$N1448)^0.5)</f>
        <v>2.1881499034572562</v>
      </c>
      <c r="G1448" s="47">
        <f>IFERROR((Ações!$H1448-Ações!$K1448)/Ações!$H1448,0)</f>
        <v>7.0290479249321329</v>
      </c>
      <c r="H1448" s="48">
        <f>IFERROR(Ações!$I1448/(Ações!$P1448-Table_1[[#This Row],[CAGR LUCRO 5A]]),0)</f>
        <v>-1.3899375331461363</v>
      </c>
      <c r="I1448" s="48">
        <f>IF(Ações!$S1448&lt;0,"",Ações!$O1448*(1+Ações!$S1448))</f>
        <v>1.1384978334000002</v>
      </c>
      <c r="J1448" s="49">
        <f>IFERROR(IF(Ações!$B1448="","",(VLOOKUP(Table_1[[#This Row],[AÇÕES]],'Dados Status Invest STOCKS'!A1434:AD2049,4)/Table_1[[#This Row],[LPA]]))/100,0)</f>
        <v>16.484285714285715</v>
      </c>
      <c r="K1448" s="64">
        <f>IFERROR(IF(Ações!$B1448="","",VLOOKUP(Table_1[[#This Row],[AÇÕES]],'Dados Status Invest STOCKS'!A1434:AD2049,2)),0)</f>
        <v>8.3800000000000008</v>
      </c>
      <c r="L1448" s="65">
        <f>IFERROR(IF(Ações!$B1448="","",VLOOKUP(Table_1[[#This Row],[AÇÕES]],'Dados Status Invest STOCKS'!A1434:AD2049,3)/100),0)</f>
        <v>7.2300000000000003E-2</v>
      </c>
      <c r="M1448" s="66">
        <f>IFERROR(IF(Ações!$B1448="","",VLOOKUP(Table_1[[#This Row],[AÇÕES]],'Dados Status Invest STOCKS'!A1434:AD2049,28)),0)</f>
        <v>7.0000000000000007E-2</v>
      </c>
      <c r="N1448" s="66">
        <f>IFERROR(IF(Ações!$B1448="","",VLOOKUP(Table_1[[#This Row],[AÇÕES]],'Dados Status Invest STOCKS'!A1434:AD2049,27)),0)</f>
        <v>3.04</v>
      </c>
      <c r="O1448" s="66">
        <f>IFERROR(IF(Ações!$L1448="","",Ações!$K1448*Ações!$L1448),0)</f>
        <v>0.60587400000000013</v>
      </c>
      <c r="P1448" s="67">
        <f t="shared" si="22"/>
        <v>0.06</v>
      </c>
      <c r="Q1448" s="67">
        <f>IFERROR(Ações!$O1448/Ações!$M1448,0)</f>
        <v>8.655342857142859</v>
      </c>
      <c r="R1448" s="67">
        <f>IFERROR(IF(Ações!$B1448="","",VLOOKUP(Table_1[[#This Row],[AÇÕES]],'Dados Status Invest STOCKS'!A1434:AD2049,18)/100),0)</f>
        <v>2.3900000000000001E-2</v>
      </c>
      <c r="S1448" s="65">
        <f>IFERROR(IF(Ações!$B1448="","",VLOOKUP(Table_1[[#This Row],[AÇÕES]],'Dados Status Invest STOCKS'!A1434:AD2049,25)/100),0)</f>
        <v>0.87909999999999999</v>
      </c>
      <c r="T1448" s="67">
        <f>(1-Ações!$Q1448)*Ações!$R1448</f>
        <v>-0.18296269428571435</v>
      </c>
      <c r="U1448" s="68">
        <f>IF(Ações!$S1448=0,Ações!$T1448,IF(Ações!$T1448=0,Ações!$S1448,AVERAGE(Ações!$S1448,Ações!$T1448)))</f>
        <v>0.34806865285714284</v>
      </c>
    </row>
    <row r="1449" spans="2:21" ht="15" customHeight="1" x14ac:dyDescent="0.2">
      <c r="B1449" s="63" t="str">
        <f>IFERROR('Dados Status Invest STOCKS'!A1436,"-")</f>
        <v>DRI</v>
      </c>
      <c r="C1449" s="45">
        <f>IFERROR((Ações!$D1449-Ações!$K1449)/Ações!$D1449,0)</f>
        <v>-0.96078431372548989</v>
      </c>
      <c r="D1449" s="46">
        <f>(Ações!$O1449)/0.06</f>
        <v>69.660900000000012</v>
      </c>
      <c r="E1449" s="47">
        <f>IFERROR((Ações!$F1449-Ações!$K1449)/Ações!$F1449,0)</f>
        <v>-1.4033907402657804</v>
      </c>
      <c r="F1449" s="46">
        <f>IF(OR(Ações!$N1449&lt;0,Ações!$M1449&lt;0),"",(22.5*Ações!$M1449*Ações!$N1449)^0.5)</f>
        <v>56.832206978085935</v>
      </c>
      <c r="G1449" s="47">
        <f>IFERROR((Ações!$H1449-Ações!$K1449)/Ações!$H1449,0)</f>
        <v>2.4467362396525951</v>
      </c>
      <c r="H1449" s="48">
        <f>IFERROR(Ações!$I1449/(Ações!$P1449-Table_1[[#This Row],[CAGR LUCRO 5A]]),0)</f>
        <v>-94.412510211812616</v>
      </c>
      <c r="I1449" s="48">
        <f>IF(Ações!$S1449&lt;0,"",Ações!$O1449*(1+Ações!$S1449))</f>
        <v>4.6356542514000001</v>
      </c>
      <c r="J1449" s="49">
        <f>IFERROR(IF(Ações!$B1449="","",(VLOOKUP(Table_1[[#This Row],[AÇÕES]],'Dados Status Invest STOCKS'!A1435:AD2050,4)/Table_1[[#This Row],[LPA]]))/100,0)</f>
        <v>2.6269070735090154E-2</v>
      </c>
      <c r="K1449" s="64">
        <f>IFERROR(IF(Ações!$B1449="","",VLOOKUP(Table_1[[#This Row],[AÇÕES]],'Dados Status Invest STOCKS'!A1435:AD2050,2)),0)</f>
        <v>136.59</v>
      </c>
      <c r="L1449" s="65">
        <f>IFERROR(IF(Ações!$B1449="","",VLOOKUP(Table_1[[#This Row],[AÇÕES]],'Dados Status Invest STOCKS'!A1435:AD2050,3)/100),0)</f>
        <v>3.0600000000000002E-2</v>
      </c>
      <c r="M1449" s="66">
        <f>IFERROR(IF(Ações!$B1449="","",VLOOKUP(Table_1[[#This Row],[AÇÕES]],'Dados Status Invest STOCKS'!A1435:AD2050,28)),0)</f>
        <v>7.21</v>
      </c>
      <c r="N1449" s="66">
        <f>IFERROR(IF(Ações!$B1449="","",VLOOKUP(Table_1[[#This Row],[AÇÕES]],'Dados Status Invest STOCKS'!A1435:AD2050,27)),0)</f>
        <v>19.91</v>
      </c>
      <c r="O1449" s="66">
        <f>IFERROR(IF(Ações!$L1449="","",Ações!$K1449*Ações!$L1449),0)</f>
        <v>4.1796540000000002</v>
      </c>
      <c r="P1449" s="67">
        <f t="shared" si="22"/>
        <v>0.06</v>
      </c>
      <c r="Q1449" s="67">
        <f>IFERROR(Ações!$O1449/Ações!$M1449,0)</f>
        <v>0.5797023578363385</v>
      </c>
      <c r="R1449" s="67">
        <f>IFERROR(IF(Ações!$B1449="","",VLOOKUP(Table_1[[#This Row],[AÇÕES]],'Dados Status Invest STOCKS'!A1435:AD2050,18)/100),0)</f>
        <v>0.36229999999999996</v>
      </c>
      <c r="S1449" s="65">
        <f>IFERROR(IF(Ações!$B1449="","",VLOOKUP(Table_1[[#This Row],[AÇÕES]],'Dados Status Invest STOCKS'!A1435:AD2050,25)/100),0)</f>
        <v>0.1091</v>
      </c>
      <c r="T1449" s="67">
        <f>(1-Ações!$Q1449)*Ações!$R1449</f>
        <v>0.15227383575589454</v>
      </c>
      <c r="U1449" s="68">
        <f>IF(Ações!$S1449=0,Ações!$T1449,IF(Ações!$T1449=0,Ações!$S1449,AVERAGE(Ações!$S1449,Ações!$T1449)))</f>
        <v>0.13068691787794728</v>
      </c>
    </row>
    <row r="1450" spans="2:21" ht="15" customHeight="1" x14ac:dyDescent="0.2">
      <c r="B1450" s="63" t="str">
        <f>IFERROR('Dados Status Invest STOCKS'!A1437,"-")</f>
        <v>DRIO</v>
      </c>
      <c r="C1450" s="45">
        <f>IFERROR((Ações!$D1450-Ações!$K1450)/Ações!$D1450,0)</f>
        <v>0</v>
      </c>
      <c r="D1450" s="46">
        <f>(Ações!$O1450)/0.06</f>
        <v>0</v>
      </c>
      <c r="E1450" s="47">
        <f>IFERROR((Ações!$F1450-Ações!$K1450)/Ações!$F1450,0)</f>
        <v>0</v>
      </c>
      <c r="F1450" s="46" t="str">
        <f>IF(OR(Ações!$N1450&lt;0,Ações!$M1450&lt;0),"",(22.5*Ações!$M1450*Ações!$N1450)^0.5)</f>
        <v/>
      </c>
      <c r="G1450" s="47">
        <f>IFERROR((Ações!$H1450-Ações!$K1450)/Ações!$H1450,0)</f>
        <v>0</v>
      </c>
      <c r="H1450" s="48">
        <f>IFERROR(Ações!$I1450/(Ações!$P1450-Table_1[[#This Row],[CAGR LUCRO 5A]]),0)</f>
        <v>0</v>
      </c>
      <c r="I1450" s="48">
        <f>IF(Ações!$S1450&lt;0,"",Ações!$O1450*(1+Ações!$S1450))</f>
        <v>0</v>
      </c>
      <c r="J1450" s="49">
        <f>IFERROR(IF(Ações!$B1450="","",(VLOOKUP(Table_1[[#This Row],[AÇÕES]],'Dados Status Invest STOCKS'!A1436:AD2051,4)/Table_1[[#This Row],[LPA]]))/100,0)</f>
        <v>5.9948320413436684E-3</v>
      </c>
      <c r="K1450" s="64">
        <f>IFERROR(IF(Ações!$B1450="","",VLOOKUP(Table_1[[#This Row],[AÇÕES]],'Dados Status Invest STOCKS'!A1436:AD2051,2)),0)</f>
        <v>8.98</v>
      </c>
      <c r="L1450" s="65">
        <f>IFERROR(IF(Ações!$B1450="","",VLOOKUP(Table_1[[#This Row],[AÇÕES]],'Dados Status Invest STOCKS'!A1436:AD2051,3)/100),0)</f>
        <v>0</v>
      </c>
      <c r="M1450" s="66">
        <f>IFERROR(IF(Ações!$B1450="","",VLOOKUP(Table_1[[#This Row],[AÇÕES]],'Dados Status Invest STOCKS'!A1436:AD2051,28)),0)</f>
        <v>-3.87</v>
      </c>
      <c r="N1450" s="66">
        <f>IFERROR(IF(Ações!$B1450="","",VLOOKUP(Table_1[[#This Row],[AÇÕES]],'Dados Status Invest STOCKS'!A1436:AD2051,27)),0)</f>
        <v>6.3</v>
      </c>
      <c r="O1450" s="66">
        <f>IFERROR(IF(Ações!$L1450="","",Ações!$K1450*Ações!$L1450),0)</f>
        <v>0</v>
      </c>
      <c r="P1450" s="67">
        <f t="shared" si="22"/>
        <v>0.06</v>
      </c>
      <c r="Q1450" s="67">
        <f>IFERROR(Ações!$O1450/Ações!$M1450,0)</f>
        <v>0</v>
      </c>
      <c r="R1450" s="67">
        <f>IFERROR(IF(Ações!$B1450="","",VLOOKUP(Table_1[[#This Row],[AÇÕES]],'Dados Status Invest STOCKS'!A1436:AD2051,18)/100),0)</f>
        <v>-0.61439999999999995</v>
      </c>
      <c r="S1450" s="65">
        <f>IFERROR(IF(Ações!$B1450="","",VLOOKUP(Table_1[[#This Row],[AÇÕES]],'Dados Status Invest STOCKS'!A1436:AD2051,25)/100),0)</f>
        <v>0</v>
      </c>
      <c r="T1450" s="67">
        <f>(1-Ações!$Q1450)*Ações!$R1450</f>
        <v>-0.61439999999999995</v>
      </c>
      <c r="U1450" s="68">
        <f>IF(Ações!$S1450=0,Ações!$T1450,IF(Ações!$T1450=0,Ações!$S1450,AVERAGE(Ações!$S1450,Ações!$T1450)))</f>
        <v>-0.61439999999999995</v>
      </c>
    </row>
    <row r="1451" spans="2:21" ht="15" customHeight="1" x14ac:dyDescent="0.2">
      <c r="B1451" s="63" t="str">
        <f>IFERROR('Dados Status Invest STOCKS'!A1438,"-")</f>
        <v>DRIOW</v>
      </c>
      <c r="C1451" s="45">
        <f>IFERROR((Ações!$D1451-Ações!$K1451)/Ações!$D1451,0)</f>
        <v>0</v>
      </c>
      <c r="D1451" s="46">
        <f>(Ações!$O1451)/0.06</f>
        <v>0</v>
      </c>
      <c r="E1451" s="47">
        <f>IFERROR((Ações!$F1451-Ações!$K1451)/Ações!$F1451,0)</f>
        <v>0</v>
      </c>
      <c r="F1451" s="46" t="str">
        <f>IF(OR(Ações!$N1451&lt;0,Ações!$M1451&lt;0),"",(22.5*Ações!$M1451*Ações!$N1451)^0.5)</f>
        <v/>
      </c>
      <c r="G1451" s="47">
        <f>IFERROR((Ações!$H1451-Ações!$K1451)/Ações!$H1451,0)</f>
        <v>0</v>
      </c>
      <c r="H1451" s="48">
        <f>IFERROR(Ações!$I1451/(Ações!$P1451-Table_1[[#This Row],[CAGR LUCRO 5A]]),0)</f>
        <v>0</v>
      </c>
      <c r="I1451" s="48">
        <f>IF(Ações!$S1451&lt;0,"",Ações!$O1451*(1+Ações!$S1451))</f>
        <v>0</v>
      </c>
      <c r="J1451" s="49">
        <f>IFERROR(IF(Ações!$B1451="","",(VLOOKUP(Table_1[[#This Row],[AÇÕES]],'Dados Status Invest STOCKS'!A1437:AD2052,4)/Table_1[[#This Row],[LPA]]))/100,0)</f>
        <v>7.7519379844961245E-5</v>
      </c>
      <c r="K1451" s="64">
        <f>IFERROR(IF(Ações!$B1451="","",VLOOKUP(Table_1[[#This Row],[AÇÕES]],'Dados Status Invest STOCKS'!A1437:AD2052,2)),0)</f>
        <v>0.12</v>
      </c>
      <c r="L1451" s="65">
        <f>IFERROR(IF(Ações!$B1451="","",VLOOKUP(Table_1[[#This Row],[AÇÕES]],'Dados Status Invest STOCKS'!A1437:AD2052,3)/100),0)</f>
        <v>0</v>
      </c>
      <c r="M1451" s="66">
        <f>IFERROR(IF(Ações!$B1451="","",VLOOKUP(Table_1[[#This Row],[AÇÕES]],'Dados Status Invest STOCKS'!A1437:AD2052,28)),0)</f>
        <v>-3.87</v>
      </c>
      <c r="N1451" s="66">
        <f>IFERROR(IF(Ações!$B1451="","",VLOOKUP(Table_1[[#This Row],[AÇÕES]],'Dados Status Invest STOCKS'!A1437:AD2052,27)),0)</f>
        <v>6.3</v>
      </c>
      <c r="O1451" s="66">
        <f>IFERROR(IF(Ações!$L1451="","",Ações!$K1451*Ações!$L1451),0)</f>
        <v>0</v>
      </c>
      <c r="P1451" s="67">
        <f t="shared" si="22"/>
        <v>0.06</v>
      </c>
      <c r="Q1451" s="67">
        <f>IFERROR(Ações!$O1451/Ações!$M1451,0)</f>
        <v>0</v>
      </c>
      <c r="R1451" s="67">
        <f>IFERROR(IF(Ações!$B1451="","",VLOOKUP(Table_1[[#This Row],[AÇÕES]],'Dados Status Invest STOCKS'!A1437:AD2052,18)/100),0)</f>
        <v>-0.61439999999999995</v>
      </c>
      <c r="S1451" s="65">
        <f>IFERROR(IF(Ações!$B1451="","",VLOOKUP(Table_1[[#This Row],[AÇÕES]],'Dados Status Invest STOCKS'!A1437:AD2052,25)/100),0)</f>
        <v>0</v>
      </c>
      <c r="T1451" s="67">
        <f>(1-Ações!$Q1451)*Ações!$R1451</f>
        <v>-0.61439999999999995</v>
      </c>
      <c r="U1451" s="68">
        <f>IF(Ações!$S1451=0,Ações!$T1451,IF(Ações!$T1451=0,Ações!$S1451,AVERAGE(Ações!$S1451,Ações!$T1451)))</f>
        <v>-0.61439999999999995</v>
      </c>
    </row>
    <row r="1452" spans="2:21" ht="15" customHeight="1" x14ac:dyDescent="0.2">
      <c r="B1452" s="63" t="str">
        <f>IFERROR('Dados Status Invest STOCKS'!A1439,"-")</f>
        <v>DRNA</v>
      </c>
      <c r="C1452" s="45">
        <f>IFERROR((Ações!$D1452-Ações!$K1452)/Ações!$D1452,0)</f>
        <v>0</v>
      </c>
      <c r="D1452" s="46">
        <f>(Ações!$O1452)/0.06</f>
        <v>0</v>
      </c>
      <c r="E1452" s="47">
        <f>IFERROR((Ações!$F1452-Ações!$K1452)/Ações!$F1452,0)</f>
        <v>0</v>
      </c>
      <c r="F1452" s="46" t="str">
        <f>IF(OR(Ações!$N1452&lt;0,Ações!$M1452&lt;0),"",(22.5*Ações!$M1452*Ações!$N1452)^0.5)</f>
        <v/>
      </c>
      <c r="G1452" s="47">
        <f>IFERROR((Ações!$H1452-Ações!$K1452)/Ações!$H1452,0)</f>
        <v>0</v>
      </c>
      <c r="H1452" s="48">
        <f>IFERROR(Ações!$I1452/(Ações!$P1452-Table_1[[#This Row],[CAGR LUCRO 5A]]),0)</f>
        <v>0</v>
      </c>
      <c r="I1452" s="48">
        <f>IF(Ações!$S1452&lt;0,"",Ações!$O1452*(1+Ações!$S1452))</f>
        <v>0</v>
      </c>
      <c r="J1452" s="49">
        <f>IFERROR(IF(Ações!$B1452="","",(VLOOKUP(Table_1[[#This Row],[AÇÕES]],'Dados Status Invest STOCKS'!A1438:AD2053,4)/Table_1[[#This Row],[LPA]]))/100,0)</f>
        <v>0.14956249999999999</v>
      </c>
      <c r="K1452" s="64">
        <f>IFERROR(IF(Ações!$B1452="","",VLOOKUP(Table_1[[#This Row],[AÇÕES]],'Dados Status Invest STOCKS'!A1438:AD2053,2)),0)</f>
        <v>38.22</v>
      </c>
      <c r="L1452" s="65">
        <f>IFERROR(IF(Ações!$B1452="","",VLOOKUP(Table_1[[#This Row],[AÇÕES]],'Dados Status Invest STOCKS'!A1438:AD2053,3)/100),0)</f>
        <v>0</v>
      </c>
      <c r="M1452" s="66">
        <f>IFERROR(IF(Ações!$B1452="","",VLOOKUP(Table_1[[#This Row],[AÇÕES]],'Dados Status Invest STOCKS'!A1438:AD2053,28)),0)</f>
        <v>-1.6</v>
      </c>
      <c r="N1452" s="66">
        <f>IFERROR(IF(Ações!$B1452="","",VLOOKUP(Table_1[[#This Row],[AÇÕES]],'Dados Status Invest STOCKS'!A1438:AD2053,27)),0)</f>
        <v>1.38</v>
      </c>
      <c r="O1452" s="66">
        <f>IFERROR(IF(Ações!$L1452="","",Ações!$K1452*Ações!$L1452),0)</f>
        <v>0</v>
      </c>
      <c r="P1452" s="67">
        <f t="shared" si="22"/>
        <v>0.06</v>
      </c>
      <c r="Q1452" s="67">
        <f>IFERROR(Ações!$O1452/Ações!$M1452,0)</f>
        <v>0</v>
      </c>
      <c r="R1452" s="67">
        <f>IFERROR(IF(Ações!$B1452="","",VLOOKUP(Table_1[[#This Row],[AÇÕES]],'Dados Status Invest STOCKS'!A1438:AD2053,18)/100),0)</f>
        <v>-1.1557999999999999</v>
      </c>
      <c r="S1452" s="65">
        <f>IFERROR(IF(Ações!$B1452="","",VLOOKUP(Table_1[[#This Row],[AÇÕES]],'Dados Status Invest STOCKS'!A1438:AD2053,25)/100),0)</f>
        <v>0</v>
      </c>
      <c r="T1452" s="67">
        <f>(1-Ações!$Q1452)*Ações!$R1452</f>
        <v>-1.1557999999999999</v>
      </c>
      <c r="U1452" s="68">
        <f>IF(Ações!$S1452=0,Ações!$T1452,IF(Ações!$T1452=0,Ações!$S1452,AVERAGE(Ações!$S1452,Ações!$T1452)))</f>
        <v>-1.1557999999999999</v>
      </c>
    </row>
    <row r="1453" spans="2:21" ht="15" customHeight="1" x14ac:dyDescent="0.2">
      <c r="B1453" s="63" t="str">
        <f>IFERROR('Dados Status Invest STOCKS'!A1440,"-")</f>
        <v>DRQ</v>
      </c>
      <c r="C1453" s="45">
        <f>IFERROR((Ações!$D1453-Ações!$K1453)/Ações!$D1453,0)</f>
        <v>0</v>
      </c>
      <c r="D1453" s="46">
        <f>(Ações!$O1453)/0.06</f>
        <v>0</v>
      </c>
      <c r="E1453" s="47">
        <f>IFERROR((Ações!$F1453-Ações!$K1453)/Ações!$F1453,0)</f>
        <v>0</v>
      </c>
      <c r="F1453" s="46" t="str">
        <f>IF(OR(Ações!$N1453&lt;0,Ações!$M1453&lt;0),"",(22.5*Ações!$M1453*Ações!$N1453)^0.5)</f>
        <v/>
      </c>
      <c r="G1453" s="47">
        <f>IFERROR((Ações!$H1453-Ações!$K1453)/Ações!$H1453,0)</f>
        <v>0</v>
      </c>
      <c r="H1453" s="48">
        <f>IFERROR(Ações!$I1453/(Ações!$P1453-Table_1[[#This Row],[CAGR LUCRO 5A]]),0)</f>
        <v>0</v>
      </c>
      <c r="I1453" s="48">
        <f>IF(Ações!$S1453&lt;0,"",Ações!$O1453*(1+Ações!$S1453))</f>
        <v>0</v>
      </c>
      <c r="J1453" s="49">
        <f>IFERROR(IF(Ações!$B1453="","",(VLOOKUP(Table_1[[#This Row],[AÇÕES]],'Dados Status Invest STOCKS'!A1439:AD2054,4)/Table_1[[#This Row],[LPA]]))/100,0)</f>
        <v>5.5794392523364482E-2</v>
      </c>
      <c r="K1453" s="64">
        <f>IFERROR(IF(Ações!$B1453="","",VLOOKUP(Table_1[[#This Row],[AÇÕES]],'Dados Status Invest STOCKS'!A1439:AD2054,2)),0)</f>
        <v>25.58</v>
      </c>
      <c r="L1453" s="65">
        <f>IFERROR(IF(Ações!$B1453="","",VLOOKUP(Table_1[[#This Row],[AÇÕES]],'Dados Status Invest STOCKS'!A1439:AD2054,3)/100),0)</f>
        <v>0</v>
      </c>
      <c r="M1453" s="66">
        <f>IFERROR(IF(Ações!$B1453="","",VLOOKUP(Table_1[[#This Row],[AÇÕES]],'Dados Status Invest STOCKS'!A1439:AD2054,28)),0)</f>
        <v>-2.14</v>
      </c>
      <c r="N1453" s="66">
        <f>IFERROR(IF(Ações!$B1453="","",VLOOKUP(Table_1[[#This Row],[AÇÕES]],'Dados Status Invest STOCKS'!A1439:AD2054,27)),0)</f>
        <v>27.69</v>
      </c>
      <c r="O1453" s="66">
        <f>IFERROR(IF(Ações!$L1453="","",Ações!$K1453*Ações!$L1453),0)</f>
        <v>0</v>
      </c>
      <c r="P1453" s="67">
        <f t="shared" si="22"/>
        <v>0.06</v>
      </c>
      <c r="Q1453" s="67">
        <f>IFERROR(Ações!$O1453/Ações!$M1453,0)</f>
        <v>0</v>
      </c>
      <c r="R1453" s="67">
        <f>IFERROR(IF(Ações!$B1453="","",VLOOKUP(Table_1[[#This Row],[AÇÕES]],'Dados Status Invest STOCKS'!A1439:AD2054,18)/100),0)</f>
        <v>-7.7399999999999997E-2</v>
      </c>
      <c r="S1453" s="65">
        <f>IFERROR(IF(Ações!$B1453="","",VLOOKUP(Table_1[[#This Row],[AÇÕES]],'Dados Status Invest STOCKS'!A1439:AD2054,25)/100),0)</f>
        <v>0</v>
      </c>
      <c r="T1453" s="67">
        <f>(1-Ações!$Q1453)*Ações!$R1453</f>
        <v>-7.7399999999999997E-2</v>
      </c>
      <c r="U1453" s="68">
        <f>IF(Ações!$S1453=0,Ações!$T1453,IF(Ações!$T1453=0,Ações!$S1453,AVERAGE(Ações!$S1453,Ações!$T1453)))</f>
        <v>-7.7399999999999997E-2</v>
      </c>
    </row>
    <row r="1454" spans="2:21" ht="15" customHeight="1" x14ac:dyDescent="0.2">
      <c r="B1454" s="63" t="str">
        <f>IFERROR('Dados Status Invest STOCKS'!A1441,"-")</f>
        <v>DRRX</v>
      </c>
      <c r="C1454" s="45">
        <f>IFERROR((Ações!$D1454-Ações!$K1454)/Ações!$D1454,0)</f>
        <v>0</v>
      </c>
      <c r="D1454" s="46">
        <f>(Ações!$O1454)/0.06</f>
        <v>0</v>
      </c>
      <c r="E1454" s="47">
        <f>IFERROR((Ações!$F1454-Ações!$K1454)/Ações!$F1454,0)</f>
        <v>0</v>
      </c>
      <c r="F1454" s="46" t="str">
        <f>IF(OR(Ações!$N1454&lt;0,Ações!$M1454&lt;0),"",(22.5*Ações!$M1454*Ações!$N1454)^0.5)</f>
        <v/>
      </c>
      <c r="G1454" s="47">
        <f>IFERROR((Ações!$H1454-Ações!$K1454)/Ações!$H1454,0)</f>
        <v>0</v>
      </c>
      <c r="H1454" s="48">
        <f>IFERROR(Ações!$I1454/(Ações!$P1454-Table_1[[#This Row],[CAGR LUCRO 5A]]),0)</f>
        <v>0</v>
      </c>
      <c r="I1454" s="48">
        <f>IF(Ações!$S1454&lt;0,"",Ações!$O1454*(1+Ações!$S1454))</f>
        <v>0</v>
      </c>
      <c r="J1454" s="49">
        <f>IFERROR(IF(Ações!$B1454="","",(VLOOKUP(Table_1[[#This Row],[AÇÕES]],'Dados Status Invest STOCKS'!A1440:AD2055,4)/Table_1[[#This Row],[LPA]]))/100,0)</f>
        <v>0.57363636363636361</v>
      </c>
      <c r="K1454" s="64">
        <f>IFERROR(IF(Ações!$B1454="","",VLOOKUP(Table_1[[#This Row],[AÇÕES]],'Dados Status Invest STOCKS'!A1440:AD2055,2)),0)</f>
        <v>0.69</v>
      </c>
      <c r="L1454" s="65">
        <f>IFERROR(IF(Ações!$B1454="","",VLOOKUP(Table_1[[#This Row],[AÇÕES]],'Dados Status Invest STOCKS'!A1440:AD2055,3)/100),0)</f>
        <v>0</v>
      </c>
      <c r="M1454" s="66">
        <f>IFERROR(IF(Ações!$B1454="","",VLOOKUP(Table_1[[#This Row],[AÇÕES]],'Dados Status Invest STOCKS'!A1440:AD2055,28)),0)</f>
        <v>-0.11</v>
      </c>
      <c r="N1454" s="66">
        <f>IFERROR(IF(Ações!$B1454="","",VLOOKUP(Table_1[[#This Row],[AÇÕES]],'Dados Status Invest STOCKS'!A1440:AD2055,27)),0)</f>
        <v>0.28000000000000003</v>
      </c>
      <c r="O1454" s="66">
        <f>IFERROR(IF(Ações!$L1454="","",Ações!$K1454*Ações!$L1454),0)</f>
        <v>0</v>
      </c>
      <c r="P1454" s="67">
        <f t="shared" si="22"/>
        <v>0.06</v>
      </c>
      <c r="Q1454" s="67">
        <f>IFERROR(Ações!$O1454/Ações!$M1454,0)</f>
        <v>0</v>
      </c>
      <c r="R1454" s="67">
        <f>IFERROR(IF(Ações!$B1454="","",VLOOKUP(Table_1[[#This Row],[AÇÕES]],'Dados Status Invest STOCKS'!A1440:AD2055,18)/100),0)</f>
        <v>-0.38890000000000002</v>
      </c>
      <c r="S1454" s="65">
        <f>IFERROR(IF(Ações!$B1454="","",VLOOKUP(Table_1[[#This Row],[AÇÕES]],'Dados Status Invest STOCKS'!A1440:AD2055,25)/100),0)</f>
        <v>0</v>
      </c>
      <c r="T1454" s="67">
        <f>(1-Ações!$Q1454)*Ações!$R1454</f>
        <v>-0.38890000000000002</v>
      </c>
      <c r="U1454" s="68">
        <f>IF(Ações!$S1454=0,Ações!$T1454,IF(Ações!$T1454=0,Ações!$S1454,AVERAGE(Ações!$S1454,Ações!$T1454)))</f>
        <v>-0.38890000000000002</v>
      </c>
    </row>
    <row r="1455" spans="2:21" ht="15" customHeight="1" x14ac:dyDescent="0.2">
      <c r="B1455" s="63" t="str">
        <f>IFERROR('Dados Status Invest STOCKS'!A1442,"-")</f>
        <v>DRTT</v>
      </c>
      <c r="C1455" s="45">
        <f>IFERROR((Ações!$D1455-Ações!$K1455)/Ações!$D1455,0)</f>
        <v>0</v>
      </c>
      <c r="D1455" s="46">
        <f>(Ações!$O1455)/0.06</f>
        <v>0</v>
      </c>
      <c r="E1455" s="47">
        <f>IFERROR((Ações!$F1455-Ações!$K1455)/Ações!$F1455,0)</f>
        <v>0</v>
      </c>
      <c r="F1455" s="46" t="str">
        <f>IF(OR(Ações!$N1455&lt;0,Ações!$M1455&lt;0),"",(22.5*Ações!$M1455*Ações!$N1455)^0.5)</f>
        <v/>
      </c>
      <c r="G1455" s="47">
        <f>IFERROR((Ações!$H1455-Ações!$K1455)/Ações!$H1455,0)</f>
        <v>0</v>
      </c>
      <c r="H1455" s="48">
        <f>IFERROR(Ações!$I1455/(Ações!$P1455-Table_1[[#This Row],[CAGR LUCRO 5A]]),0)</f>
        <v>0</v>
      </c>
      <c r="I1455" s="48">
        <f>IF(Ações!$S1455&lt;0,"",Ações!$O1455*(1+Ações!$S1455))</f>
        <v>0</v>
      </c>
      <c r="J1455" s="49">
        <f>IFERROR(IF(Ações!$B1455="","",(VLOOKUP(Table_1[[#This Row],[AÇÕES]],'Dados Status Invest STOCKS'!A1441:AD2056,4)/Table_1[[#This Row],[LPA]]))/100,0)</f>
        <v>7.2448979591836729E-2</v>
      </c>
      <c r="K1455" s="64">
        <f>IFERROR(IF(Ações!$B1455="","",VLOOKUP(Table_1[[#This Row],[AÇÕES]],'Dados Status Invest STOCKS'!A1441:AD2056,2)),0)</f>
        <v>1.74</v>
      </c>
      <c r="L1455" s="65">
        <f>IFERROR(IF(Ações!$B1455="","",VLOOKUP(Table_1[[#This Row],[AÇÕES]],'Dados Status Invest STOCKS'!A1441:AD2056,3)/100),0)</f>
        <v>0</v>
      </c>
      <c r="M1455" s="66">
        <f>IFERROR(IF(Ações!$B1455="","",VLOOKUP(Table_1[[#This Row],[AÇÕES]],'Dados Status Invest STOCKS'!A1441:AD2056,28)),0)</f>
        <v>-0.49</v>
      </c>
      <c r="N1455" s="66">
        <f>IFERROR(IF(Ações!$B1455="","",VLOOKUP(Table_1[[#This Row],[AÇÕES]],'Dados Status Invest STOCKS'!A1441:AD2056,27)),0)</f>
        <v>0.96</v>
      </c>
      <c r="O1455" s="66">
        <f>IFERROR(IF(Ações!$L1455="","",Ações!$K1455*Ações!$L1455),0)</f>
        <v>0</v>
      </c>
      <c r="P1455" s="67">
        <f t="shared" si="22"/>
        <v>0.06</v>
      </c>
      <c r="Q1455" s="67">
        <f>IFERROR(Ações!$O1455/Ações!$M1455,0)</f>
        <v>0</v>
      </c>
      <c r="R1455" s="67">
        <f>IFERROR(IF(Ações!$B1455="","",VLOOKUP(Table_1[[#This Row],[AÇÕES]],'Dados Status Invest STOCKS'!A1441:AD2056,18)/100),0)</f>
        <v>-0.51049999999999995</v>
      </c>
      <c r="S1455" s="65">
        <f>IFERROR(IF(Ações!$B1455="","",VLOOKUP(Table_1[[#This Row],[AÇÕES]],'Dados Status Invest STOCKS'!A1441:AD2056,25)/100),0)</f>
        <v>0</v>
      </c>
      <c r="T1455" s="67">
        <f>(1-Ações!$Q1455)*Ações!$R1455</f>
        <v>-0.51049999999999995</v>
      </c>
      <c r="U1455" s="68">
        <f>IF(Ações!$S1455=0,Ações!$T1455,IF(Ações!$T1455=0,Ações!$S1455,AVERAGE(Ações!$S1455,Ações!$T1455)))</f>
        <v>-0.51049999999999995</v>
      </c>
    </row>
    <row r="1456" spans="2:21" ht="15" customHeight="1" x14ac:dyDescent="0.2">
      <c r="B1456" s="63" t="str">
        <f>IFERROR('Dados Status Invest STOCKS'!A1443,"-")</f>
        <v>DRUA</v>
      </c>
      <c r="C1456" s="45">
        <f>IFERROR((Ações!$D1456-Ações!$K1456)/Ações!$D1456,0)</f>
        <v>0</v>
      </c>
      <c r="D1456" s="46">
        <f>(Ações!$O1456)/0.06</f>
        <v>0</v>
      </c>
      <c r="E1456" s="47">
        <f>IFERROR((Ações!$F1456-Ações!$K1456)/Ações!$F1456,0)</f>
        <v>0.49094124887744589</v>
      </c>
      <c r="F1456" s="46">
        <f>IF(OR(Ações!$N1456&lt;0,Ações!$M1456&lt;0),"",(22.5*Ações!$M1456*Ações!$N1456)^0.5)</f>
        <v>49.287041907584594</v>
      </c>
      <c r="G1456" s="47">
        <f>IFERROR((Ações!$H1456-Ações!$K1456)/Ações!$H1456,0)</f>
        <v>0</v>
      </c>
      <c r="H1456" s="48">
        <f>IFERROR(Ações!$I1456/(Ações!$P1456-Table_1[[#This Row],[CAGR LUCRO 5A]]),0)</f>
        <v>0</v>
      </c>
      <c r="I1456" s="48">
        <f>IF(Ações!$S1456&lt;0,"",Ações!$O1456*(1+Ações!$S1456))</f>
        <v>0</v>
      </c>
      <c r="J1456" s="49">
        <f>IFERROR(IF(Ações!$B1456="","",(VLOOKUP(Table_1[[#This Row],[AÇÕES]],'Dados Status Invest STOCKS'!A1442:AD2057,4)/Table_1[[#This Row],[LPA]]))/100,0)</f>
        <v>2.3784615384615387E-2</v>
      </c>
      <c r="K1456" s="64">
        <f>IFERROR(IF(Ações!$B1456="","",VLOOKUP(Table_1[[#This Row],[AÇÕES]],'Dados Status Invest STOCKS'!A1442:AD2057,2)),0)</f>
        <v>25.09</v>
      </c>
      <c r="L1456" s="65">
        <f>IFERROR(IF(Ações!$B1456="","",VLOOKUP(Table_1[[#This Row],[AÇÕES]],'Dados Status Invest STOCKS'!A1442:AD2057,3)/100),0)</f>
        <v>0</v>
      </c>
      <c r="M1456" s="66">
        <f>IFERROR(IF(Ações!$B1456="","",VLOOKUP(Table_1[[#This Row],[AÇÕES]],'Dados Status Invest STOCKS'!A1442:AD2057,28)),0)</f>
        <v>3.25</v>
      </c>
      <c r="N1456" s="66">
        <f>IFERROR(IF(Ações!$B1456="","",VLOOKUP(Table_1[[#This Row],[AÇÕES]],'Dados Status Invest STOCKS'!A1442:AD2057,27)),0)</f>
        <v>33.22</v>
      </c>
      <c r="O1456" s="66">
        <f>IFERROR(IF(Ações!$L1456="","",Ações!$K1456*Ações!$L1456),0)</f>
        <v>0</v>
      </c>
      <c r="P1456" s="67">
        <f t="shared" si="22"/>
        <v>0.06</v>
      </c>
      <c r="Q1456" s="67">
        <f>IFERROR(Ações!$O1456/Ações!$M1456,0)</f>
        <v>0</v>
      </c>
      <c r="R1456" s="67">
        <f>IFERROR(IF(Ações!$B1456="","",VLOOKUP(Table_1[[#This Row],[AÇÕES]],'Dados Status Invest STOCKS'!A1442:AD2057,18)/100),0)</f>
        <v>9.7699999999999995E-2</v>
      </c>
      <c r="S1456" s="65">
        <f>IFERROR(IF(Ações!$B1456="","",VLOOKUP(Table_1[[#This Row],[AÇÕES]],'Dados Status Invest STOCKS'!A1442:AD2057,25)/100),0)</f>
        <v>0</v>
      </c>
      <c r="T1456" s="67">
        <f>(1-Ações!$Q1456)*Ações!$R1456</f>
        <v>9.7699999999999995E-2</v>
      </c>
      <c r="U1456" s="68">
        <f>IF(Ações!$S1456=0,Ações!$T1456,IF(Ações!$T1456=0,Ações!$S1456,AVERAGE(Ações!$S1456,Ações!$T1456)))</f>
        <v>9.7699999999999995E-2</v>
      </c>
    </row>
    <row r="1457" spans="2:21" ht="15" customHeight="1" x14ac:dyDescent="0.2">
      <c r="B1457" s="63" t="str">
        <f>IFERROR('Dados Status Invest STOCKS'!A1444,"-")</f>
        <v>DS</v>
      </c>
      <c r="C1457" s="45">
        <f>IFERROR((Ações!$D1457-Ações!$K1457)/Ações!$D1457,0)</f>
        <v>0</v>
      </c>
      <c r="D1457" s="46">
        <f>(Ações!$O1457)/0.06</f>
        <v>0</v>
      </c>
      <c r="E1457" s="47">
        <f>IFERROR((Ações!$F1457-Ações!$K1457)/Ações!$F1457,0)</f>
        <v>0</v>
      </c>
      <c r="F1457" s="46" t="str">
        <f>IF(OR(Ações!$N1457&lt;0,Ações!$M1457&lt;0),"",(22.5*Ações!$M1457*Ações!$N1457)^0.5)</f>
        <v/>
      </c>
      <c r="G1457" s="47">
        <f>IFERROR((Ações!$H1457-Ações!$K1457)/Ações!$H1457,0)</f>
        <v>0</v>
      </c>
      <c r="H1457" s="48">
        <f>IFERROR(Ações!$I1457/(Ações!$P1457-Table_1[[#This Row],[CAGR LUCRO 5A]]),0)</f>
        <v>0</v>
      </c>
      <c r="I1457" s="48">
        <f>IF(Ações!$S1457&lt;0,"",Ações!$O1457*(1+Ações!$S1457))</f>
        <v>0</v>
      </c>
      <c r="J1457" s="49">
        <f>IFERROR(IF(Ações!$B1457="","",(VLOOKUP(Table_1[[#This Row],[AÇÕES]],'Dados Status Invest STOCKS'!A1443:AD2058,4)/Table_1[[#This Row],[LPA]]))/100,0)</f>
        <v>0.63928571428571412</v>
      </c>
      <c r="K1457" s="64">
        <f>IFERROR(IF(Ações!$B1457="","",VLOOKUP(Table_1[[#This Row],[AÇÕES]],'Dados Status Invest STOCKS'!A1443:AD2058,2)),0)</f>
        <v>1.28</v>
      </c>
      <c r="L1457" s="65">
        <f>IFERROR(IF(Ações!$B1457="","",VLOOKUP(Table_1[[#This Row],[AÇÕES]],'Dados Status Invest STOCKS'!A1443:AD2058,3)/100),0)</f>
        <v>0</v>
      </c>
      <c r="M1457" s="66">
        <f>IFERROR(IF(Ações!$B1457="","",VLOOKUP(Table_1[[#This Row],[AÇÕES]],'Dados Status Invest STOCKS'!A1443:AD2058,28)),0)</f>
        <v>-0.14000000000000001</v>
      </c>
      <c r="N1457" s="66">
        <f>IFERROR(IF(Ações!$B1457="","",VLOOKUP(Table_1[[#This Row],[AÇÕES]],'Dados Status Invest STOCKS'!A1443:AD2058,27)),0)</f>
        <v>0.43</v>
      </c>
      <c r="O1457" s="66">
        <f>IFERROR(IF(Ações!$L1457="","",Ações!$K1457*Ações!$L1457),0)</f>
        <v>0</v>
      </c>
      <c r="P1457" s="67">
        <f t="shared" si="22"/>
        <v>0.06</v>
      </c>
      <c r="Q1457" s="67">
        <f>IFERROR(Ações!$O1457/Ações!$M1457,0)</f>
        <v>0</v>
      </c>
      <c r="R1457" s="67">
        <f>IFERROR(IF(Ações!$B1457="","",VLOOKUP(Table_1[[#This Row],[AÇÕES]],'Dados Status Invest STOCKS'!A1443:AD2058,18)/100),0)</f>
        <v>-0.33110000000000001</v>
      </c>
      <c r="S1457" s="65">
        <f>IFERROR(IF(Ações!$B1457="","",VLOOKUP(Table_1[[#This Row],[AÇÕES]],'Dados Status Invest STOCKS'!A1443:AD2058,25)/100),0)</f>
        <v>0</v>
      </c>
      <c r="T1457" s="67">
        <f>(1-Ações!$Q1457)*Ações!$R1457</f>
        <v>-0.33110000000000001</v>
      </c>
      <c r="U1457" s="68">
        <f>IF(Ações!$S1457=0,Ações!$T1457,IF(Ações!$T1457=0,Ações!$S1457,AVERAGE(Ações!$S1457,Ações!$T1457)))</f>
        <v>-0.33110000000000001</v>
      </c>
    </row>
    <row r="1458" spans="2:21" ht="15" customHeight="1" x14ac:dyDescent="0.2">
      <c r="B1458" s="63" t="str">
        <f>IFERROR('Dados Status Invest STOCKS'!A1445,"-")</f>
        <v>DSEY</v>
      </c>
      <c r="C1458" s="45">
        <f>IFERROR((Ações!$D1458-Ações!$K1458)/Ações!$D1458,0)</f>
        <v>0</v>
      </c>
      <c r="D1458" s="46">
        <f>(Ações!$O1458)/0.06</f>
        <v>0</v>
      </c>
      <c r="E1458" s="47">
        <f>IFERROR((Ações!$F1458-Ações!$K1458)/Ações!$F1458,0)</f>
        <v>0</v>
      </c>
      <c r="F1458" s="46" t="str">
        <f>IF(OR(Ações!$N1458&lt;0,Ações!$M1458&lt;0),"",(22.5*Ações!$M1458*Ações!$N1458)^0.5)</f>
        <v/>
      </c>
      <c r="G1458" s="47">
        <f>IFERROR((Ações!$H1458-Ações!$K1458)/Ações!$H1458,0)</f>
        <v>0</v>
      </c>
      <c r="H1458" s="48">
        <f>IFERROR(Ações!$I1458/(Ações!$P1458-Table_1[[#This Row],[CAGR LUCRO 5A]]),0)</f>
        <v>0</v>
      </c>
      <c r="I1458" s="48">
        <f>IF(Ações!$S1458&lt;0,"",Ações!$O1458*(1+Ações!$S1458))</f>
        <v>0</v>
      </c>
      <c r="J1458" s="49">
        <f>IFERROR(IF(Ações!$B1458="","",(VLOOKUP(Table_1[[#This Row],[AÇÕES]],'Dados Status Invest STOCKS'!A1444:AD2059,4)/Table_1[[#This Row],[LPA]]))/100,0)</f>
        <v>1.845</v>
      </c>
      <c r="K1458" s="64">
        <f>IFERROR(IF(Ações!$B1458="","",VLOOKUP(Table_1[[#This Row],[AÇÕES]],'Dados Status Invest STOCKS'!A1444:AD2059,2)),0)</f>
        <v>10.7</v>
      </c>
      <c r="L1458" s="65">
        <f>IFERROR(IF(Ações!$B1458="","",VLOOKUP(Table_1[[#This Row],[AÇÕES]],'Dados Status Invest STOCKS'!A1444:AD2059,3)/100),0)</f>
        <v>0</v>
      </c>
      <c r="M1458" s="66">
        <f>IFERROR(IF(Ações!$B1458="","",VLOOKUP(Table_1[[#This Row],[AÇÕES]],'Dados Status Invest STOCKS'!A1444:AD2059,28)),0)</f>
        <v>-0.24</v>
      </c>
      <c r="N1458" s="66">
        <f>IFERROR(IF(Ações!$B1458="","",VLOOKUP(Table_1[[#This Row],[AÇÕES]],'Dados Status Invest STOCKS'!A1444:AD2059,27)),0)</f>
        <v>1.79</v>
      </c>
      <c r="O1458" s="66">
        <f>IFERROR(IF(Ações!$L1458="","",Ações!$K1458*Ações!$L1458),0)</f>
        <v>0</v>
      </c>
      <c r="P1458" s="67">
        <f t="shared" si="22"/>
        <v>0.06</v>
      </c>
      <c r="Q1458" s="67">
        <f>IFERROR(Ações!$O1458/Ações!$M1458,0)</f>
        <v>0</v>
      </c>
      <c r="R1458" s="67">
        <f>IFERROR(IF(Ações!$B1458="","",VLOOKUP(Table_1[[#This Row],[AÇÕES]],'Dados Status Invest STOCKS'!A1444:AD2059,18)/100),0)</f>
        <v>-0.1348</v>
      </c>
      <c r="S1458" s="65">
        <f>IFERROR(IF(Ações!$B1458="","",VLOOKUP(Table_1[[#This Row],[AÇÕES]],'Dados Status Invest STOCKS'!A1444:AD2059,25)/100),0)</f>
        <v>0</v>
      </c>
      <c r="T1458" s="67">
        <f>(1-Ações!$Q1458)*Ações!$R1458</f>
        <v>-0.1348</v>
      </c>
      <c r="U1458" s="68">
        <f>IF(Ações!$S1458=0,Ações!$T1458,IF(Ações!$T1458=0,Ações!$S1458,AVERAGE(Ações!$S1458,Ações!$T1458)))</f>
        <v>-0.1348</v>
      </c>
    </row>
    <row r="1459" spans="2:21" ht="15" customHeight="1" x14ac:dyDescent="0.2">
      <c r="B1459" s="63" t="str">
        <f>IFERROR('Dados Status Invest STOCKS'!A1446,"-")</f>
        <v>DSGX</v>
      </c>
      <c r="C1459" s="45">
        <f>IFERROR((Ações!$D1459-Ações!$K1459)/Ações!$D1459,0)</f>
        <v>0</v>
      </c>
      <c r="D1459" s="46">
        <f>(Ações!$O1459)/0.06</f>
        <v>0</v>
      </c>
      <c r="E1459" s="47">
        <f>IFERROR((Ações!$F1459-Ações!$K1459)/Ações!$F1459,0)</f>
        <v>-3.7069663130392456</v>
      </c>
      <c r="F1459" s="46">
        <f>IF(OR(Ações!$N1459&lt;0,Ações!$M1459&lt;0),"",(22.5*Ações!$M1459*Ações!$N1459)^0.5)</f>
        <v>14.746228331339509</v>
      </c>
      <c r="G1459" s="47">
        <f>IFERROR((Ações!$H1459-Ações!$K1459)/Ações!$H1459,0)</f>
        <v>0</v>
      </c>
      <c r="H1459" s="48">
        <f>IFERROR(Ações!$I1459/(Ações!$P1459-Table_1[[#This Row],[CAGR LUCRO 5A]]),0)</f>
        <v>0</v>
      </c>
      <c r="I1459" s="48">
        <f>IF(Ações!$S1459&lt;0,"",Ações!$O1459*(1+Ações!$S1459))</f>
        <v>0</v>
      </c>
      <c r="J1459" s="49">
        <f>IFERROR(IF(Ações!$B1459="","",(VLOOKUP(Table_1[[#This Row],[AÇÕES]],'Dados Status Invest STOCKS'!A1445:AD2060,4)/Table_1[[#This Row],[LPA]]))/100,0)</f>
        <v>0.95870588235294107</v>
      </c>
      <c r="K1459" s="64">
        <f>IFERROR(IF(Ações!$B1459="","",VLOOKUP(Table_1[[#This Row],[AÇÕES]],'Dados Status Invest STOCKS'!A1445:AD2060,2)),0)</f>
        <v>69.41</v>
      </c>
      <c r="L1459" s="65">
        <f>IFERROR(IF(Ações!$B1459="","",VLOOKUP(Table_1[[#This Row],[AÇÕES]],'Dados Status Invest STOCKS'!A1445:AD2060,3)/100),0)</f>
        <v>0</v>
      </c>
      <c r="M1459" s="66">
        <f>IFERROR(IF(Ações!$B1459="","",VLOOKUP(Table_1[[#This Row],[AÇÕES]],'Dados Status Invest STOCKS'!A1445:AD2060,28)),0)</f>
        <v>0.85</v>
      </c>
      <c r="N1459" s="66">
        <f>IFERROR(IF(Ações!$B1459="","",VLOOKUP(Table_1[[#This Row],[AÇÕES]],'Dados Status Invest STOCKS'!A1445:AD2060,27)),0)</f>
        <v>11.37</v>
      </c>
      <c r="O1459" s="66">
        <f>IFERROR(IF(Ações!$L1459="","",Ações!$K1459*Ações!$L1459),0)</f>
        <v>0</v>
      </c>
      <c r="P1459" s="67">
        <f t="shared" si="22"/>
        <v>0.06</v>
      </c>
      <c r="Q1459" s="67">
        <f>IFERROR(Ações!$O1459/Ações!$M1459,0)</f>
        <v>0</v>
      </c>
      <c r="R1459" s="67">
        <f>IFERROR(IF(Ações!$B1459="","",VLOOKUP(Table_1[[#This Row],[AÇÕES]],'Dados Status Invest STOCKS'!A1445:AD2060,18)/100),0)</f>
        <v>7.4900000000000008E-2</v>
      </c>
      <c r="S1459" s="65">
        <f>IFERROR(IF(Ações!$B1459="","",VLOOKUP(Table_1[[#This Row],[AÇÕES]],'Dados Status Invest STOCKS'!A1445:AD2060,25)/100),0)</f>
        <v>0.20440000000000003</v>
      </c>
      <c r="T1459" s="67">
        <f>(1-Ações!$Q1459)*Ações!$R1459</f>
        <v>7.4900000000000008E-2</v>
      </c>
      <c r="U1459" s="68">
        <f>IF(Ações!$S1459=0,Ações!$T1459,IF(Ações!$T1459=0,Ações!$S1459,AVERAGE(Ações!$S1459,Ações!$T1459)))</f>
        <v>0.13965000000000002</v>
      </c>
    </row>
    <row r="1460" spans="2:21" ht="15" customHeight="1" x14ac:dyDescent="0.2">
      <c r="B1460" s="63" t="str">
        <f>IFERROR('Dados Status Invest STOCKS'!A1447,"-")</f>
        <v>DSKE</v>
      </c>
      <c r="C1460" s="45">
        <f>IFERROR((Ações!$D1460-Ações!$K1460)/Ações!$D1460,0)</f>
        <v>0</v>
      </c>
      <c r="D1460" s="46">
        <f>(Ações!$O1460)/0.06</f>
        <v>0</v>
      </c>
      <c r="E1460" s="47">
        <f>IFERROR((Ações!$F1460-Ações!$K1460)/Ações!$F1460,0)</f>
        <v>-0.27807986613860919</v>
      </c>
      <c r="F1460" s="46">
        <f>IF(OR(Ações!$N1460&lt;0,Ações!$M1460&lt;0),"",(22.5*Ações!$M1460*Ações!$N1460)^0.5)</f>
        <v>7.1435285398743948</v>
      </c>
      <c r="G1460" s="47">
        <f>IFERROR((Ações!$H1460-Ações!$K1460)/Ações!$H1460,0)</f>
        <v>0</v>
      </c>
      <c r="H1460" s="48">
        <f>IFERROR(Ações!$I1460/(Ações!$P1460-Table_1[[#This Row],[CAGR LUCRO 5A]]),0)</f>
        <v>0</v>
      </c>
      <c r="I1460" s="48">
        <f>IF(Ações!$S1460&lt;0,"",Ações!$O1460*(1+Ações!$S1460))</f>
        <v>0</v>
      </c>
      <c r="J1460" s="49">
        <f>IFERROR(IF(Ações!$B1460="","",(VLOOKUP(Table_1[[#This Row],[AÇÕES]],'Dados Status Invest STOCKS'!A1446:AD2061,4)/Table_1[[#This Row],[LPA]]))/100,0)</f>
        <v>0.12940476190476191</v>
      </c>
      <c r="K1460" s="64">
        <f>IFERROR(IF(Ações!$B1460="","",VLOOKUP(Table_1[[#This Row],[AÇÕES]],'Dados Status Invest STOCKS'!A1446:AD2061,2)),0)</f>
        <v>9.1300000000000008</v>
      </c>
      <c r="L1460" s="65">
        <f>IFERROR(IF(Ações!$B1460="","",VLOOKUP(Table_1[[#This Row],[AÇÕES]],'Dados Status Invest STOCKS'!A1446:AD2061,3)/100),0)</f>
        <v>0</v>
      </c>
      <c r="M1460" s="66">
        <f>IFERROR(IF(Ações!$B1460="","",VLOOKUP(Table_1[[#This Row],[AÇÕES]],'Dados Status Invest STOCKS'!A1446:AD2061,28)),0)</f>
        <v>0.84</v>
      </c>
      <c r="N1460" s="66">
        <f>IFERROR(IF(Ações!$B1460="","",VLOOKUP(Table_1[[#This Row],[AÇÕES]],'Dados Status Invest STOCKS'!A1446:AD2061,27)),0)</f>
        <v>2.7</v>
      </c>
      <c r="O1460" s="66">
        <f>IFERROR(IF(Ações!$L1460="","",Ações!$K1460*Ações!$L1460),0)</f>
        <v>0</v>
      </c>
      <c r="P1460" s="67">
        <f t="shared" si="22"/>
        <v>0.06</v>
      </c>
      <c r="Q1460" s="67">
        <f>IFERROR(Ações!$O1460/Ações!$M1460,0)</f>
        <v>0</v>
      </c>
      <c r="R1460" s="67">
        <f>IFERROR(IF(Ações!$B1460="","",VLOOKUP(Table_1[[#This Row],[AÇÕES]],'Dados Status Invest STOCKS'!A1446:AD2061,18)/100),0)</f>
        <v>0.31159999999999999</v>
      </c>
      <c r="S1460" s="65">
        <f>IFERROR(IF(Ações!$B1460="","",VLOOKUP(Table_1[[#This Row],[AÇÕES]],'Dados Status Invest STOCKS'!A1446:AD2061,25)/100),0)</f>
        <v>0</v>
      </c>
      <c r="T1460" s="67">
        <f>(1-Ações!$Q1460)*Ações!$R1460</f>
        <v>0.31159999999999999</v>
      </c>
      <c r="U1460" s="68">
        <f>IF(Ações!$S1460=0,Ações!$T1460,IF(Ações!$T1460=0,Ações!$S1460,AVERAGE(Ações!$S1460,Ações!$T1460)))</f>
        <v>0.31159999999999999</v>
      </c>
    </row>
    <row r="1461" spans="2:21" ht="15" customHeight="1" x14ac:dyDescent="0.2">
      <c r="B1461" s="63" t="str">
        <f>IFERROR('Dados Status Invest STOCKS'!A1448,"-")</f>
        <v>DSKEW</v>
      </c>
      <c r="C1461" s="45">
        <f>IFERROR((Ações!$D1461-Ações!$K1461)/Ações!$D1461,0)</f>
        <v>0</v>
      </c>
      <c r="D1461" s="46">
        <f>(Ações!$O1461)/0.06</f>
        <v>0</v>
      </c>
      <c r="E1461" s="47">
        <f>IFERROR((Ações!$F1461-Ações!$K1461)/Ações!$F1461,0)</f>
        <v>0.99720026316289467</v>
      </c>
      <c r="F1461" s="46">
        <f>IF(OR(Ações!$N1461&lt;0,Ações!$M1461&lt;0),"",(22.5*Ações!$M1461*Ações!$N1461)^0.5)</f>
        <v>7.1435285398743948</v>
      </c>
      <c r="G1461" s="47">
        <f>IFERROR((Ações!$H1461-Ações!$K1461)/Ações!$H1461,0)</f>
        <v>0</v>
      </c>
      <c r="H1461" s="48">
        <f>IFERROR(Ações!$I1461/(Ações!$P1461-Table_1[[#This Row],[CAGR LUCRO 5A]]),0)</f>
        <v>0</v>
      </c>
      <c r="I1461" s="48">
        <f>IF(Ações!$S1461&lt;0,"",Ações!$O1461*(1+Ações!$S1461))</f>
        <v>0</v>
      </c>
      <c r="J1461" s="49">
        <f>IFERROR(IF(Ações!$B1461="","",(VLOOKUP(Table_1[[#This Row],[AÇÕES]],'Dados Status Invest STOCKS'!A1447:AD2062,4)/Table_1[[#This Row],[LPA]]))/100,0)</f>
        <v>2.3809523809523812E-4</v>
      </c>
      <c r="K1461" s="64">
        <f>IFERROR(IF(Ações!$B1461="","",VLOOKUP(Table_1[[#This Row],[AÇÕES]],'Dados Status Invest STOCKS'!A1447:AD2062,2)),0)</f>
        <v>0.02</v>
      </c>
      <c r="L1461" s="65">
        <f>IFERROR(IF(Ações!$B1461="","",VLOOKUP(Table_1[[#This Row],[AÇÕES]],'Dados Status Invest STOCKS'!A1447:AD2062,3)/100),0)</f>
        <v>0</v>
      </c>
      <c r="M1461" s="66">
        <f>IFERROR(IF(Ações!$B1461="","",VLOOKUP(Table_1[[#This Row],[AÇÕES]],'Dados Status Invest STOCKS'!A1447:AD2062,28)),0)</f>
        <v>0.84</v>
      </c>
      <c r="N1461" s="66">
        <f>IFERROR(IF(Ações!$B1461="","",VLOOKUP(Table_1[[#This Row],[AÇÕES]],'Dados Status Invest STOCKS'!A1447:AD2062,27)),0)</f>
        <v>2.7</v>
      </c>
      <c r="O1461" s="66">
        <f>IFERROR(IF(Ações!$L1461="","",Ações!$K1461*Ações!$L1461),0)</f>
        <v>0</v>
      </c>
      <c r="P1461" s="67">
        <f t="shared" si="22"/>
        <v>0.06</v>
      </c>
      <c r="Q1461" s="67">
        <f>IFERROR(Ações!$O1461/Ações!$M1461,0)</f>
        <v>0</v>
      </c>
      <c r="R1461" s="67">
        <f>IFERROR(IF(Ações!$B1461="","",VLOOKUP(Table_1[[#This Row],[AÇÕES]],'Dados Status Invest STOCKS'!A1447:AD2062,18)/100),0)</f>
        <v>0.31159999999999999</v>
      </c>
      <c r="S1461" s="65">
        <f>IFERROR(IF(Ações!$B1461="","",VLOOKUP(Table_1[[#This Row],[AÇÕES]],'Dados Status Invest STOCKS'!A1447:AD2062,25)/100),0)</f>
        <v>0</v>
      </c>
      <c r="T1461" s="67">
        <f>(1-Ações!$Q1461)*Ações!$R1461</f>
        <v>0.31159999999999999</v>
      </c>
      <c r="U1461" s="68">
        <f>IF(Ações!$S1461=0,Ações!$T1461,IF(Ações!$T1461=0,Ações!$S1461,AVERAGE(Ações!$S1461,Ações!$T1461)))</f>
        <v>0.31159999999999999</v>
      </c>
    </row>
    <row r="1462" spans="2:21" ht="15" customHeight="1" x14ac:dyDescent="0.2">
      <c r="B1462" s="63" t="str">
        <f>IFERROR('Dados Status Invest STOCKS'!A1449,"-")</f>
        <v>DSPG</v>
      </c>
      <c r="C1462" s="45">
        <f>IFERROR((Ações!$D1462-Ações!$K1462)/Ações!$D1462,0)</f>
        <v>0</v>
      </c>
      <c r="D1462" s="46">
        <f>(Ações!$O1462)/0.06</f>
        <v>0</v>
      </c>
      <c r="E1462" s="47">
        <f>IFERROR((Ações!$F1462-Ações!$K1462)/Ações!$F1462,0)</f>
        <v>0</v>
      </c>
      <c r="F1462" s="46" t="str">
        <f>IF(OR(Ações!$N1462&lt;0,Ações!$M1462&lt;0),"",(22.5*Ações!$M1462*Ações!$N1462)^0.5)</f>
        <v/>
      </c>
      <c r="G1462" s="47">
        <f>IFERROR((Ações!$H1462-Ações!$K1462)/Ações!$H1462,0)</f>
        <v>0</v>
      </c>
      <c r="H1462" s="48">
        <f>IFERROR(Ações!$I1462/(Ações!$P1462-Table_1[[#This Row],[CAGR LUCRO 5A]]),0)</f>
        <v>0</v>
      </c>
      <c r="I1462" s="48">
        <f>IF(Ações!$S1462&lt;0,"",Ações!$O1462*(1+Ações!$S1462))</f>
        <v>0</v>
      </c>
      <c r="J1462" s="49">
        <f>IFERROR(IF(Ações!$B1462="","",(VLOOKUP(Table_1[[#This Row],[AÇÕES]],'Dados Status Invest STOCKS'!A1448:AD2063,4)/Table_1[[#This Row],[LPA]]))/100,0)</f>
        <v>13.104615384615386</v>
      </c>
      <c r="K1462" s="64">
        <f>IFERROR(IF(Ações!$B1462="","",VLOOKUP(Table_1[[#This Row],[AÇÕES]],'Dados Status Invest STOCKS'!A1448:AD2063,2)),0)</f>
        <v>21.98</v>
      </c>
      <c r="L1462" s="65">
        <f>IFERROR(IF(Ações!$B1462="","",VLOOKUP(Table_1[[#This Row],[AÇÕES]],'Dados Status Invest STOCKS'!A1448:AD2063,3)/100),0)</f>
        <v>0</v>
      </c>
      <c r="M1462" s="66">
        <f>IFERROR(IF(Ações!$B1462="","",VLOOKUP(Table_1[[#This Row],[AÇÕES]],'Dados Status Invest STOCKS'!A1448:AD2063,28)),0)</f>
        <v>-0.13</v>
      </c>
      <c r="N1462" s="66">
        <f>IFERROR(IF(Ações!$B1462="","",VLOOKUP(Table_1[[#This Row],[AÇÕES]],'Dados Status Invest STOCKS'!A1448:AD2063,27)),0)</f>
        <v>6.57</v>
      </c>
      <c r="O1462" s="66">
        <f>IFERROR(IF(Ações!$L1462="","",Ações!$K1462*Ações!$L1462),0)</f>
        <v>0</v>
      </c>
      <c r="P1462" s="67">
        <f t="shared" si="22"/>
        <v>0.06</v>
      </c>
      <c r="Q1462" s="67">
        <f>IFERROR(Ações!$O1462/Ações!$M1462,0)</f>
        <v>0</v>
      </c>
      <c r="R1462" s="67">
        <f>IFERROR(IF(Ações!$B1462="","",VLOOKUP(Table_1[[#This Row],[AÇÕES]],'Dados Status Invest STOCKS'!A1448:AD2063,18)/100),0)</f>
        <v>-1.9599999999999999E-2</v>
      </c>
      <c r="S1462" s="65">
        <f>IFERROR(IF(Ações!$B1462="","",VLOOKUP(Table_1[[#This Row],[AÇÕES]],'Dados Status Invest STOCKS'!A1448:AD2063,25)/100),0)</f>
        <v>0</v>
      </c>
      <c r="T1462" s="67">
        <f>(1-Ações!$Q1462)*Ações!$R1462</f>
        <v>-1.9599999999999999E-2</v>
      </c>
      <c r="U1462" s="68">
        <f>IF(Ações!$S1462=0,Ações!$T1462,IF(Ações!$T1462=0,Ações!$S1462,AVERAGE(Ações!$S1462,Ações!$T1462)))</f>
        <v>-1.9599999999999999E-2</v>
      </c>
    </row>
    <row r="1463" spans="2:21" ht="15" customHeight="1" x14ac:dyDescent="0.2">
      <c r="B1463" s="63" t="str">
        <f>IFERROR('Dados Status Invest STOCKS'!A1450,"-")</f>
        <v>DSSI</v>
      </c>
      <c r="C1463" s="45">
        <f>IFERROR((Ações!$D1463-Ações!$K1463)/Ações!$D1463,0)</f>
        <v>0</v>
      </c>
      <c r="D1463" s="46">
        <f>(Ações!$O1463)/0.06</f>
        <v>0</v>
      </c>
      <c r="E1463" s="47">
        <f>IFERROR((Ações!$F1463-Ações!$K1463)/Ações!$F1463,0)</f>
        <v>0</v>
      </c>
      <c r="F1463" s="46" t="str">
        <f>IF(OR(Ações!$N1463&lt;0,Ações!$M1463&lt;0),"",(22.5*Ações!$M1463*Ações!$N1463)^0.5)</f>
        <v/>
      </c>
      <c r="G1463" s="47">
        <f>IFERROR((Ações!$H1463-Ações!$K1463)/Ações!$H1463,0)</f>
        <v>0</v>
      </c>
      <c r="H1463" s="48">
        <f>IFERROR(Ações!$I1463/(Ações!$P1463-Table_1[[#This Row],[CAGR LUCRO 5A]]),0)</f>
        <v>0</v>
      </c>
      <c r="I1463" s="48">
        <f>IF(Ações!$S1463&lt;0,"",Ações!$O1463*(1+Ações!$S1463))</f>
        <v>0</v>
      </c>
      <c r="J1463" s="49">
        <f>IFERROR(IF(Ações!$B1463="","",(VLOOKUP(Table_1[[#This Row],[AÇÕES]],'Dados Status Invest STOCKS'!A1449:AD2064,4)/Table_1[[#This Row],[LPA]]))/100,0)</f>
        <v>5.2205882352941171E-2</v>
      </c>
      <c r="K1463" s="64">
        <f>IFERROR(IF(Ações!$B1463="","",VLOOKUP(Table_1[[#This Row],[AÇÕES]],'Dados Status Invest STOCKS'!A1449:AD2064,2)),0)</f>
        <v>9.69</v>
      </c>
      <c r="L1463" s="65">
        <f>IFERROR(IF(Ações!$B1463="","",VLOOKUP(Table_1[[#This Row],[AÇÕES]],'Dados Status Invest STOCKS'!A1449:AD2064,3)/100),0)</f>
        <v>0</v>
      </c>
      <c r="M1463" s="66">
        <f>IFERROR(IF(Ações!$B1463="","",VLOOKUP(Table_1[[#This Row],[AÇÕES]],'Dados Status Invest STOCKS'!A1449:AD2064,28)),0)</f>
        <v>-1.36</v>
      </c>
      <c r="N1463" s="66">
        <f>IFERROR(IF(Ações!$B1463="","",VLOOKUP(Table_1[[#This Row],[AÇÕES]],'Dados Status Invest STOCKS'!A1449:AD2064,27)),0)</f>
        <v>28.64</v>
      </c>
      <c r="O1463" s="66">
        <f>IFERROR(IF(Ações!$L1463="","",Ações!$K1463*Ações!$L1463),0)</f>
        <v>0</v>
      </c>
      <c r="P1463" s="67">
        <f t="shared" si="22"/>
        <v>0.06</v>
      </c>
      <c r="Q1463" s="67">
        <f>IFERROR(Ações!$O1463/Ações!$M1463,0)</f>
        <v>0</v>
      </c>
      <c r="R1463" s="67">
        <f>IFERROR(IF(Ações!$B1463="","",VLOOKUP(Table_1[[#This Row],[AÇÕES]],'Dados Status Invest STOCKS'!A1449:AD2064,18)/100),0)</f>
        <v>-4.7599999999999996E-2</v>
      </c>
      <c r="S1463" s="65">
        <f>IFERROR(IF(Ações!$B1463="","",VLOOKUP(Table_1[[#This Row],[AÇÕES]],'Dados Status Invest STOCKS'!A1449:AD2064,25)/100),0)</f>
        <v>0</v>
      </c>
      <c r="T1463" s="67">
        <f>(1-Ações!$Q1463)*Ações!$R1463</f>
        <v>-4.7599999999999996E-2</v>
      </c>
      <c r="U1463" s="68">
        <f>IF(Ações!$S1463=0,Ações!$T1463,IF(Ações!$T1463=0,Ações!$S1463,AVERAGE(Ações!$S1463,Ações!$T1463)))</f>
        <v>-4.7599999999999996E-2</v>
      </c>
    </row>
    <row r="1464" spans="2:21" ht="15" customHeight="1" x14ac:dyDescent="0.2">
      <c r="B1464" s="63" t="str">
        <f>IFERROR('Dados Status Invest STOCKS'!A1451,"-")</f>
        <v>DSWL</v>
      </c>
      <c r="C1464" s="45">
        <f>IFERROR((Ações!$D1464-Ações!$K1464)/Ações!$D1464,0)</f>
        <v>-0.13421550094517953</v>
      </c>
      <c r="D1464" s="46">
        <f>(Ações!$O1464)/0.06</f>
        <v>3.3327</v>
      </c>
      <c r="E1464" s="47">
        <f>IFERROR((Ações!$F1464-Ações!$K1464)/Ações!$F1464,0)</f>
        <v>0.11346709363983221</v>
      </c>
      <c r="F1464" s="46">
        <f>IF(OR(Ações!$N1464&lt;0,Ações!$M1464&lt;0),"",(22.5*Ações!$M1464*Ações!$N1464)^0.5)</f>
        <v>4.2638011210655682</v>
      </c>
      <c r="G1464" s="47">
        <f>IFERROR((Ações!$H1464-Ações!$K1464)/Ações!$H1464,0)</f>
        <v>-0.13421550094517953</v>
      </c>
      <c r="H1464" s="48">
        <f>IFERROR(Ações!$I1464/(Ações!$P1464-Table_1[[#This Row],[CAGR LUCRO 5A]]),0)</f>
        <v>3.3327</v>
      </c>
      <c r="I1464" s="48">
        <f>IF(Ações!$S1464&lt;0,"",Ações!$O1464*(1+Ações!$S1464))</f>
        <v>0.199962</v>
      </c>
      <c r="J1464" s="49">
        <f>IFERROR(IF(Ações!$B1464="","",(VLOOKUP(Table_1[[#This Row],[AÇÕES]],'Dados Status Invest STOCKS'!A1450:AD2065,4)/Table_1[[#This Row],[LPA]]))/100,0)</f>
        <v>1.48</v>
      </c>
      <c r="K1464" s="64">
        <f>IFERROR(IF(Ações!$B1464="","",VLOOKUP(Table_1[[#This Row],[AÇÕES]],'Dados Status Invest STOCKS'!A1450:AD2065,2)),0)</f>
        <v>3.78</v>
      </c>
      <c r="L1464" s="65">
        <f>IFERROR(IF(Ações!$B1464="","",VLOOKUP(Table_1[[#This Row],[AÇÕES]],'Dados Status Invest STOCKS'!A1450:AD2065,3)/100),0)</f>
        <v>5.2900000000000003E-2</v>
      </c>
      <c r="M1464" s="66">
        <f>IFERROR(IF(Ações!$B1464="","",VLOOKUP(Table_1[[#This Row],[AÇÕES]],'Dados Status Invest STOCKS'!A1450:AD2065,28)),0)</f>
        <v>0.16</v>
      </c>
      <c r="N1464" s="66">
        <f>IFERROR(IF(Ações!$B1464="","",VLOOKUP(Table_1[[#This Row],[AÇÕES]],'Dados Status Invest STOCKS'!A1450:AD2065,27)),0)</f>
        <v>5.05</v>
      </c>
      <c r="O1464" s="66">
        <f>IFERROR(IF(Ações!$L1464="","",Ações!$K1464*Ações!$L1464),0)</f>
        <v>0.199962</v>
      </c>
      <c r="P1464" s="67">
        <f t="shared" si="22"/>
        <v>0.06</v>
      </c>
      <c r="Q1464" s="67">
        <f>IFERROR(Ações!$O1464/Ações!$M1464,0)</f>
        <v>1.2497624999999999</v>
      </c>
      <c r="R1464" s="67">
        <f>IFERROR(IF(Ações!$B1464="","",VLOOKUP(Table_1[[#This Row],[AÇÕES]],'Dados Status Invest STOCKS'!A1450:AD2065,18)/100),0)</f>
        <v>3.1600000000000003E-2</v>
      </c>
      <c r="S1464" s="65">
        <f>IFERROR(IF(Ações!$B1464="","",VLOOKUP(Table_1[[#This Row],[AÇÕES]],'Dados Status Invest STOCKS'!A1450:AD2065,25)/100),0)</f>
        <v>0</v>
      </c>
      <c r="T1464" s="67">
        <f>(1-Ações!$Q1464)*Ações!$R1464</f>
        <v>-7.8924949999999976E-3</v>
      </c>
      <c r="U1464" s="68">
        <f>IF(Ações!$S1464=0,Ações!$T1464,IF(Ações!$T1464=0,Ações!$S1464,AVERAGE(Ações!$S1464,Ações!$T1464)))</f>
        <v>-7.8924949999999976E-3</v>
      </c>
    </row>
    <row r="1465" spans="2:21" ht="15" customHeight="1" x14ac:dyDescent="0.2">
      <c r="B1465" s="63" t="str">
        <f>IFERROR('Dados Status Invest STOCKS'!A1452,"-")</f>
        <v>DSX</v>
      </c>
      <c r="C1465" s="45">
        <f>IFERROR((Ações!$D1465-Ações!$K1465)/Ações!$D1465,0)</f>
        <v>-6.7615658362989328E-2</v>
      </c>
      <c r="D1465" s="46">
        <f>(Ações!$O1465)/0.06</f>
        <v>3.3345333333333333</v>
      </c>
      <c r="E1465" s="47">
        <f>IFERROR((Ações!$F1465-Ações!$K1465)/Ações!$F1465,0)</f>
        <v>0</v>
      </c>
      <c r="F1465" s="46" t="str">
        <f>IF(OR(Ações!$N1465&lt;0,Ações!$M1465&lt;0),"",(22.5*Ações!$M1465*Ações!$N1465)^0.5)</f>
        <v/>
      </c>
      <c r="G1465" s="47">
        <f>IFERROR((Ações!$H1465-Ações!$K1465)/Ações!$H1465,0)</f>
        <v>-6.7615658362989328E-2</v>
      </c>
      <c r="H1465" s="48">
        <f>IFERROR(Ações!$I1465/(Ações!$P1465-Table_1[[#This Row],[CAGR LUCRO 5A]]),0)</f>
        <v>3.3345333333333333</v>
      </c>
      <c r="I1465" s="48">
        <f>IF(Ações!$S1465&lt;0,"",Ações!$O1465*(1+Ações!$S1465))</f>
        <v>0.200072</v>
      </c>
      <c r="J1465" s="49">
        <f>IFERROR(IF(Ações!$B1465="","",(VLOOKUP(Table_1[[#This Row],[AÇÕES]],'Dados Status Invest STOCKS'!A1451:AD2066,4)/Table_1[[#This Row],[LPA]]))/100,0)</f>
        <v>0.48592592592592587</v>
      </c>
      <c r="K1465" s="64">
        <f>IFERROR(IF(Ações!$B1465="","",VLOOKUP(Table_1[[#This Row],[AÇÕES]],'Dados Status Invest STOCKS'!A1451:AD2066,2)),0)</f>
        <v>3.56</v>
      </c>
      <c r="L1465" s="65">
        <f>IFERROR(IF(Ações!$B1465="","",VLOOKUP(Table_1[[#This Row],[AÇÕES]],'Dados Status Invest STOCKS'!A1451:AD2066,3)/100),0)</f>
        <v>5.62E-2</v>
      </c>
      <c r="M1465" s="66">
        <f>IFERROR(IF(Ações!$B1465="","",VLOOKUP(Table_1[[#This Row],[AÇÕES]],'Dados Status Invest STOCKS'!A1451:AD2066,28)),0)</f>
        <v>-0.27</v>
      </c>
      <c r="N1465" s="66">
        <f>IFERROR(IF(Ações!$B1465="","",VLOOKUP(Table_1[[#This Row],[AÇÕES]],'Dados Status Invest STOCKS'!A1451:AD2066,27)),0)</f>
        <v>4.54</v>
      </c>
      <c r="O1465" s="66">
        <f>IFERROR(IF(Ações!$L1465="","",Ações!$K1465*Ações!$L1465),0)</f>
        <v>0.200072</v>
      </c>
      <c r="P1465" s="67">
        <f t="shared" si="22"/>
        <v>0.06</v>
      </c>
      <c r="Q1465" s="67">
        <f>IFERROR(Ações!$O1465/Ações!$M1465,0)</f>
        <v>-0.74100740740740734</v>
      </c>
      <c r="R1465" s="67">
        <f>IFERROR(IF(Ações!$B1465="","",VLOOKUP(Table_1[[#This Row],[AÇÕES]],'Dados Status Invest STOCKS'!A1451:AD2066,18)/100),0)</f>
        <v>-5.9699999999999996E-2</v>
      </c>
      <c r="S1465" s="65">
        <f>IFERROR(IF(Ações!$B1465="","",VLOOKUP(Table_1[[#This Row],[AÇÕES]],'Dados Status Invest STOCKS'!A1451:AD2066,25)/100),0)</f>
        <v>0</v>
      </c>
      <c r="T1465" s="67">
        <f>(1-Ações!$Q1465)*Ações!$R1465</f>
        <v>-0.10393814222222221</v>
      </c>
      <c r="U1465" s="68">
        <f>IF(Ações!$S1465=0,Ações!$T1465,IF(Ações!$T1465=0,Ações!$S1465,AVERAGE(Ações!$S1465,Ações!$T1465)))</f>
        <v>-0.10393814222222221</v>
      </c>
    </row>
    <row r="1466" spans="2:21" ht="15" customHeight="1" x14ac:dyDescent="0.2">
      <c r="B1466" s="63" t="str">
        <f>IFERROR('Dados Status Invest STOCKS'!A1453,"-")</f>
        <v>DT</v>
      </c>
      <c r="C1466" s="45">
        <f>IFERROR((Ações!$D1466-Ações!$K1466)/Ações!$D1466,0)</f>
        <v>0</v>
      </c>
      <c r="D1466" s="46">
        <f>(Ações!$O1466)/0.06</f>
        <v>0</v>
      </c>
      <c r="E1466" s="47">
        <f>IFERROR((Ações!$F1466-Ações!$K1466)/Ações!$F1466,0)</f>
        <v>-8.4974070786807889</v>
      </c>
      <c r="F1466" s="46">
        <f>IF(OR(Ações!$N1466&lt;0,Ações!$M1466&lt;0),"",(22.5*Ações!$M1466*Ações!$N1466)^0.5)</f>
        <v>5.2846002687052875</v>
      </c>
      <c r="G1466" s="47">
        <f>IFERROR((Ações!$H1466-Ações!$K1466)/Ações!$H1466,0)</f>
        <v>0</v>
      </c>
      <c r="H1466" s="48">
        <f>IFERROR(Ações!$I1466/(Ações!$P1466-Table_1[[#This Row],[CAGR LUCRO 5A]]),0)</f>
        <v>0</v>
      </c>
      <c r="I1466" s="48">
        <f>IF(Ações!$S1466&lt;0,"",Ações!$O1466*(1+Ações!$S1466))</f>
        <v>0</v>
      </c>
      <c r="J1466" s="49">
        <f>IFERROR(IF(Ações!$B1466="","",(VLOOKUP(Table_1[[#This Row],[AÇÕES]],'Dados Status Invest STOCKS'!A1452:AD2067,4)/Table_1[[#This Row],[LPA]]))/100,0)</f>
        <v>5.9944827586206904</v>
      </c>
      <c r="K1466" s="64">
        <f>IFERROR(IF(Ações!$B1466="","",VLOOKUP(Table_1[[#This Row],[AÇÕES]],'Dados Status Invest STOCKS'!A1452:AD2067,2)),0)</f>
        <v>50.19</v>
      </c>
      <c r="L1466" s="65">
        <f>IFERROR(IF(Ações!$B1466="","",VLOOKUP(Table_1[[#This Row],[AÇÕES]],'Dados Status Invest STOCKS'!A1452:AD2067,3)/100),0)</f>
        <v>0</v>
      </c>
      <c r="M1466" s="66">
        <f>IFERROR(IF(Ações!$B1466="","",VLOOKUP(Table_1[[#This Row],[AÇÕES]],'Dados Status Invest STOCKS'!A1452:AD2067,28)),0)</f>
        <v>0.28999999999999998</v>
      </c>
      <c r="N1466" s="66">
        <f>IFERROR(IF(Ações!$B1466="","",VLOOKUP(Table_1[[#This Row],[AÇÕES]],'Dados Status Invest STOCKS'!A1452:AD2067,27)),0)</f>
        <v>4.28</v>
      </c>
      <c r="O1466" s="66">
        <f>IFERROR(IF(Ações!$L1466="","",Ações!$K1466*Ações!$L1466),0)</f>
        <v>0</v>
      </c>
      <c r="P1466" s="67">
        <f t="shared" si="22"/>
        <v>0.06</v>
      </c>
      <c r="Q1466" s="67">
        <f>IFERROR(Ações!$O1466/Ações!$M1466,0)</f>
        <v>0</v>
      </c>
      <c r="R1466" s="67">
        <f>IFERROR(IF(Ações!$B1466="","",VLOOKUP(Table_1[[#This Row],[AÇÕES]],'Dados Status Invest STOCKS'!A1452:AD2067,18)/100),0)</f>
        <v>6.7400000000000002E-2</v>
      </c>
      <c r="S1466" s="65">
        <f>IFERROR(IF(Ações!$B1466="","",VLOOKUP(Table_1[[#This Row],[AÇÕES]],'Dados Status Invest STOCKS'!A1452:AD2067,25)/100),0)</f>
        <v>0</v>
      </c>
      <c r="T1466" s="67">
        <f>(1-Ações!$Q1466)*Ações!$R1466</f>
        <v>6.7400000000000002E-2</v>
      </c>
      <c r="U1466" s="68">
        <f>IF(Ações!$S1466=0,Ações!$T1466,IF(Ações!$T1466=0,Ações!$S1466,AVERAGE(Ações!$S1466,Ações!$T1466)))</f>
        <v>6.7400000000000002E-2</v>
      </c>
    </row>
    <row r="1467" spans="2:21" ht="15" customHeight="1" x14ac:dyDescent="0.2">
      <c r="B1467" s="63" t="str">
        <f>IFERROR('Dados Status Invest STOCKS'!A1454,"-")</f>
        <v>DTB</v>
      </c>
      <c r="C1467" s="45">
        <f>IFERROR((Ações!$D1467-Ações!$K1467)/Ações!$D1467,0)</f>
        <v>0</v>
      </c>
      <c r="D1467" s="46">
        <f>(Ações!$O1467)/0.06</f>
        <v>0</v>
      </c>
      <c r="E1467" s="47">
        <f>IFERROR((Ações!$F1467-Ações!$K1467)/Ações!$F1467,0)</f>
        <v>0.62437168516413533</v>
      </c>
      <c r="F1467" s="46">
        <f>IF(OR(Ações!$N1467&lt;0,Ações!$M1467&lt;0),"",(22.5*Ações!$M1467*Ações!$N1467)^0.5)</f>
        <v>67.060972256596457</v>
      </c>
      <c r="G1467" s="47">
        <f>IFERROR((Ações!$H1467-Ações!$K1467)/Ações!$H1467,0)</f>
        <v>0</v>
      </c>
      <c r="H1467" s="48">
        <f>IFERROR(Ações!$I1467/(Ações!$P1467-Table_1[[#This Row],[CAGR LUCRO 5A]]),0)</f>
        <v>0</v>
      </c>
      <c r="I1467" s="48">
        <f>IF(Ações!$S1467&lt;0,"",Ações!$O1467*(1+Ações!$S1467))</f>
        <v>0</v>
      </c>
      <c r="J1467" s="49">
        <f>IFERROR(IF(Ações!$B1467="","",(VLOOKUP(Table_1[[#This Row],[AÇÕES]],'Dados Status Invest STOCKS'!A1453:AD2068,4)/Table_1[[#This Row],[LPA]]))/100,0)</f>
        <v>1.2323008849557525E-2</v>
      </c>
      <c r="K1467" s="64">
        <f>IFERROR(IF(Ações!$B1467="","",VLOOKUP(Table_1[[#This Row],[AÇÕES]],'Dados Status Invest STOCKS'!A1453:AD2068,2)),0)</f>
        <v>25.19</v>
      </c>
      <c r="L1467" s="65">
        <f>IFERROR(IF(Ações!$B1467="","",VLOOKUP(Table_1[[#This Row],[AÇÕES]],'Dados Status Invest STOCKS'!A1453:AD2068,3)/100),0)</f>
        <v>0</v>
      </c>
      <c r="M1467" s="66">
        <f>IFERROR(IF(Ações!$B1467="","",VLOOKUP(Table_1[[#This Row],[AÇÕES]],'Dados Status Invest STOCKS'!A1453:AD2068,28)),0)</f>
        <v>4.5199999999999996</v>
      </c>
      <c r="N1467" s="66">
        <f>IFERROR(IF(Ações!$B1467="","",VLOOKUP(Table_1[[#This Row],[AÇÕES]],'Dados Status Invest STOCKS'!A1453:AD2068,27)),0)</f>
        <v>44.22</v>
      </c>
      <c r="O1467" s="66">
        <f>IFERROR(IF(Ações!$L1467="","",Ações!$K1467*Ações!$L1467),0)</f>
        <v>0</v>
      </c>
      <c r="P1467" s="67">
        <f t="shared" si="22"/>
        <v>0.06</v>
      </c>
      <c r="Q1467" s="67">
        <f>IFERROR(Ações!$O1467/Ações!$M1467,0)</f>
        <v>0</v>
      </c>
      <c r="R1467" s="67">
        <f>IFERROR(IF(Ações!$B1467="","",VLOOKUP(Table_1[[#This Row],[AÇÕES]],'Dados Status Invest STOCKS'!A1453:AD2068,18)/100),0)</f>
        <v>0.1023</v>
      </c>
      <c r="S1467" s="65">
        <f>IFERROR(IF(Ações!$B1467="","",VLOOKUP(Table_1[[#This Row],[AÇÕES]],'Dados Status Invest STOCKS'!A1453:AD2068,25)/100),0)</f>
        <v>0.1348</v>
      </c>
      <c r="T1467" s="67">
        <f>(1-Ações!$Q1467)*Ações!$R1467</f>
        <v>0.1023</v>
      </c>
      <c r="U1467" s="68">
        <f>IF(Ações!$S1467=0,Ações!$T1467,IF(Ações!$T1467=0,Ações!$S1467,AVERAGE(Ações!$S1467,Ações!$T1467)))</f>
        <v>0.11855</v>
      </c>
    </row>
    <row r="1468" spans="2:21" ht="15" customHeight="1" x14ac:dyDescent="0.2">
      <c r="B1468" s="63" t="str">
        <f>IFERROR('Dados Status Invest STOCKS'!A1455,"-")</f>
        <v>DTE</v>
      </c>
      <c r="C1468" s="45">
        <f>IFERROR((Ações!$D1468-Ações!$K1468)/Ações!$D1468,0)</f>
        <v>-0.41176470588235276</v>
      </c>
      <c r="D1468" s="46">
        <f>(Ações!$O1468)/0.06</f>
        <v>82.79</v>
      </c>
      <c r="E1468" s="47">
        <f>IFERROR((Ações!$F1468-Ações!$K1468)/Ações!$F1468,0)</f>
        <v>-0.74289152195378561</v>
      </c>
      <c r="F1468" s="46">
        <f>IF(OR(Ações!$N1468&lt;0,Ações!$M1468&lt;0),"",(22.5*Ações!$M1468*Ações!$N1468)^0.5)</f>
        <v>67.060972256596457</v>
      </c>
      <c r="G1468" s="47">
        <f>IFERROR((Ações!$H1468-Ações!$K1468)/Ações!$H1468,0)</f>
        <v>2.5509340853013742</v>
      </c>
      <c r="H1468" s="48">
        <f>IFERROR(Ações!$I1468/(Ações!$P1468-Table_1[[#This Row],[CAGR LUCRO 5A]]),0)</f>
        <v>-75.361036363636373</v>
      </c>
      <c r="I1468" s="48">
        <f>IF(Ações!$S1468&lt;0,"",Ações!$O1468*(1+Ações!$S1468))</f>
        <v>5.6370055200000007</v>
      </c>
      <c r="J1468" s="49">
        <f>IFERROR(IF(Ações!$B1468="","",(VLOOKUP(Table_1[[#This Row],[AÇÕES]],'Dados Status Invest STOCKS'!A1454:AD2069,4)/Table_1[[#This Row],[LPA]]))/100,0)</f>
        <v>5.7190265486725671E-2</v>
      </c>
      <c r="K1468" s="64">
        <f>IFERROR(IF(Ações!$B1468="","",VLOOKUP(Table_1[[#This Row],[AÇÕES]],'Dados Status Invest STOCKS'!A1454:AD2069,2)),0)</f>
        <v>116.88</v>
      </c>
      <c r="L1468" s="65">
        <f>IFERROR(IF(Ações!$B1468="","",VLOOKUP(Table_1[[#This Row],[AÇÕES]],'Dados Status Invest STOCKS'!A1454:AD2069,3)/100),0)</f>
        <v>4.2500000000000003E-2</v>
      </c>
      <c r="M1468" s="66">
        <f>IFERROR(IF(Ações!$B1468="","",VLOOKUP(Table_1[[#This Row],[AÇÕES]],'Dados Status Invest STOCKS'!A1454:AD2069,28)),0)</f>
        <v>4.5199999999999996</v>
      </c>
      <c r="N1468" s="66">
        <f>IFERROR(IF(Ações!$B1468="","",VLOOKUP(Table_1[[#This Row],[AÇÕES]],'Dados Status Invest STOCKS'!A1454:AD2069,27)),0)</f>
        <v>44.22</v>
      </c>
      <c r="O1468" s="66">
        <f>IFERROR(IF(Ações!$L1468="","",Ações!$K1468*Ações!$L1468),0)</f>
        <v>4.9674000000000005</v>
      </c>
      <c r="P1468" s="67">
        <f t="shared" si="22"/>
        <v>0.06</v>
      </c>
      <c r="Q1468" s="67">
        <f>IFERROR(Ações!$O1468/Ações!$M1468,0)</f>
        <v>1.098982300884956</v>
      </c>
      <c r="R1468" s="67">
        <f>IFERROR(IF(Ações!$B1468="","",VLOOKUP(Table_1[[#This Row],[AÇÕES]],'Dados Status Invest STOCKS'!A1454:AD2069,18)/100),0)</f>
        <v>0.1023</v>
      </c>
      <c r="S1468" s="65">
        <f>IFERROR(IF(Ações!$B1468="","",VLOOKUP(Table_1[[#This Row],[AÇÕES]],'Dados Status Invest STOCKS'!A1454:AD2069,25)/100),0)</f>
        <v>0.1348</v>
      </c>
      <c r="T1468" s="67">
        <f>(1-Ações!$Q1468)*Ações!$R1468</f>
        <v>-1.0125889380530995E-2</v>
      </c>
      <c r="U1468" s="68">
        <f>IF(Ações!$S1468=0,Ações!$T1468,IF(Ações!$T1468=0,Ações!$S1468,AVERAGE(Ações!$S1468,Ações!$T1468)))</f>
        <v>6.2337055309734504E-2</v>
      </c>
    </row>
    <row r="1469" spans="2:21" ht="15" customHeight="1" x14ac:dyDescent="0.2">
      <c r="B1469" s="63" t="str">
        <f>IFERROR('Dados Status Invest STOCKS'!A1456,"-")</f>
        <v>DTEA</v>
      </c>
      <c r="C1469" s="45">
        <f>IFERROR((Ações!$D1469-Ações!$K1469)/Ações!$D1469,0)</f>
        <v>0</v>
      </c>
      <c r="D1469" s="46">
        <f>(Ações!$O1469)/0.06</f>
        <v>0</v>
      </c>
      <c r="E1469" s="47">
        <f>IFERROR((Ações!$F1469-Ações!$K1469)/Ações!$F1469,0)</f>
        <v>0.55812140437679225</v>
      </c>
      <c r="F1469" s="46">
        <f>IF(OR(Ações!$N1469&lt;0,Ações!$M1469&lt;0),"",(22.5*Ações!$M1469*Ações!$N1469)^0.5)</f>
        <v>6.970240311495723</v>
      </c>
      <c r="G1469" s="47">
        <f>IFERROR((Ações!$H1469-Ações!$K1469)/Ações!$H1469,0)</f>
        <v>0</v>
      </c>
      <c r="H1469" s="48">
        <f>IFERROR(Ações!$I1469/(Ações!$P1469-Table_1[[#This Row],[CAGR LUCRO 5A]]),0)</f>
        <v>0</v>
      </c>
      <c r="I1469" s="48">
        <f>IF(Ações!$S1469&lt;0,"",Ações!$O1469*(1+Ações!$S1469))</f>
        <v>0</v>
      </c>
      <c r="J1469" s="49">
        <f>IFERROR(IF(Ações!$B1469="","",(VLOOKUP(Table_1[[#This Row],[AÇÕES]],'Dados Status Invest STOCKS'!A1455:AD2070,4)/Table_1[[#This Row],[LPA]]))/100,0)</f>
        <v>1.357615894039735E-2</v>
      </c>
      <c r="K1469" s="64">
        <f>IFERROR(IF(Ações!$B1469="","",VLOOKUP(Table_1[[#This Row],[AÇÕES]],'Dados Status Invest STOCKS'!A1455:AD2070,2)),0)</f>
        <v>3.08</v>
      </c>
      <c r="L1469" s="65">
        <f>IFERROR(IF(Ações!$B1469="","",VLOOKUP(Table_1[[#This Row],[AÇÕES]],'Dados Status Invest STOCKS'!A1455:AD2070,3)/100),0)</f>
        <v>0</v>
      </c>
      <c r="M1469" s="66">
        <f>IFERROR(IF(Ações!$B1469="","",VLOOKUP(Table_1[[#This Row],[AÇÕES]],'Dados Status Invest STOCKS'!A1455:AD2070,28)),0)</f>
        <v>1.51</v>
      </c>
      <c r="N1469" s="66">
        <f>IFERROR(IF(Ações!$B1469="","",VLOOKUP(Table_1[[#This Row],[AÇÕES]],'Dados Status Invest STOCKS'!A1455:AD2070,27)),0)</f>
        <v>1.43</v>
      </c>
      <c r="O1469" s="66">
        <f>IFERROR(IF(Ações!$L1469="","",Ações!$K1469*Ações!$L1469),0)</f>
        <v>0</v>
      </c>
      <c r="P1469" s="67">
        <f t="shared" si="22"/>
        <v>0.06</v>
      </c>
      <c r="Q1469" s="67">
        <f>IFERROR(Ações!$O1469/Ações!$M1469,0)</f>
        <v>0</v>
      </c>
      <c r="R1469" s="67">
        <f>IFERROR(IF(Ações!$B1469="","",VLOOKUP(Table_1[[#This Row],[AÇÕES]],'Dados Status Invest STOCKS'!A1455:AD2070,18)/100),0)</f>
        <v>1.0522</v>
      </c>
      <c r="S1469" s="65">
        <f>IFERROR(IF(Ações!$B1469="","",VLOOKUP(Table_1[[#This Row],[AÇÕES]],'Dados Status Invest STOCKS'!A1455:AD2070,25)/100),0)</f>
        <v>0</v>
      </c>
      <c r="T1469" s="67">
        <f>(1-Ações!$Q1469)*Ações!$R1469</f>
        <v>1.0522</v>
      </c>
      <c r="U1469" s="68">
        <f>IF(Ações!$S1469=0,Ações!$T1469,IF(Ações!$T1469=0,Ações!$S1469,AVERAGE(Ações!$S1469,Ações!$T1469)))</f>
        <v>1.0522</v>
      </c>
    </row>
    <row r="1470" spans="2:21" ht="15" customHeight="1" x14ac:dyDescent="0.2">
      <c r="B1470" s="63" t="str">
        <f>IFERROR('Dados Status Invest STOCKS'!A1457,"-")</f>
        <v>DTIL</v>
      </c>
      <c r="C1470" s="45">
        <f>IFERROR((Ações!$D1470-Ações!$K1470)/Ações!$D1470,0)</f>
        <v>0</v>
      </c>
      <c r="D1470" s="46">
        <f>(Ações!$O1470)/0.06</f>
        <v>0</v>
      </c>
      <c r="E1470" s="47">
        <f>IFERROR((Ações!$F1470-Ações!$K1470)/Ações!$F1470,0)</f>
        <v>0</v>
      </c>
      <c r="F1470" s="46" t="str">
        <f>IF(OR(Ações!$N1470&lt;0,Ações!$M1470&lt;0),"",(22.5*Ações!$M1470*Ações!$N1470)^0.5)</f>
        <v/>
      </c>
      <c r="G1470" s="47">
        <f>IFERROR((Ações!$H1470-Ações!$K1470)/Ações!$H1470,0)</f>
        <v>0</v>
      </c>
      <c r="H1470" s="48">
        <f>IFERROR(Ações!$I1470/(Ações!$P1470-Table_1[[#This Row],[CAGR LUCRO 5A]]),0)</f>
        <v>0</v>
      </c>
      <c r="I1470" s="48">
        <f>IF(Ações!$S1470&lt;0,"",Ações!$O1470*(1+Ações!$S1470))</f>
        <v>0</v>
      </c>
      <c r="J1470" s="49">
        <f>IFERROR(IF(Ações!$B1470="","",(VLOOKUP(Table_1[[#This Row],[AÇÕES]],'Dados Status Invest STOCKS'!A1456:AD2071,4)/Table_1[[#This Row],[LPA]]))/100,0)</f>
        <v>0.17673076923076919</v>
      </c>
      <c r="K1470" s="64">
        <f>IFERROR(IF(Ações!$B1470="","",VLOOKUP(Table_1[[#This Row],[AÇÕES]],'Dados Status Invest STOCKS'!A1456:AD2071,2)),0)</f>
        <v>4.76</v>
      </c>
      <c r="L1470" s="65">
        <f>IFERROR(IF(Ações!$B1470="","",VLOOKUP(Table_1[[#This Row],[AÇÕES]],'Dados Status Invest STOCKS'!A1456:AD2071,3)/100),0)</f>
        <v>0</v>
      </c>
      <c r="M1470" s="66">
        <f>IFERROR(IF(Ações!$B1470="","",VLOOKUP(Table_1[[#This Row],[AÇÕES]],'Dados Status Invest STOCKS'!A1456:AD2071,28)),0)</f>
        <v>-0.52</v>
      </c>
      <c r="N1470" s="66">
        <f>IFERROR(IF(Ações!$B1470="","",VLOOKUP(Table_1[[#This Row],[AÇÕES]],'Dados Status Invest STOCKS'!A1456:AD2071,27)),0)</f>
        <v>1.67</v>
      </c>
      <c r="O1470" s="66">
        <f>IFERROR(IF(Ações!$L1470="","",Ações!$K1470*Ações!$L1470),0)</f>
        <v>0</v>
      </c>
      <c r="P1470" s="67">
        <f t="shared" si="22"/>
        <v>0.06</v>
      </c>
      <c r="Q1470" s="67">
        <f>IFERROR(Ações!$O1470/Ações!$M1470,0)</f>
        <v>0</v>
      </c>
      <c r="R1470" s="67">
        <f>IFERROR(IF(Ações!$B1470="","",VLOOKUP(Table_1[[#This Row],[AÇÕES]],'Dados Status Invest STOCKS'!A1456:AD2071,18)/100),0)</f>
        <v>-0.31040000000000001</v>
      </c>
      <c r="S1470" s="65">
        <f>IFERROR(IF(Ações!$B1470="","",VLOOKUP(Table_1[[#This Row],[AÇÕES]],'Dados Status Invest STOCKS'!A1456:AD2071,25)/100),0)</f>
        <v>0</v>
      </c>
      <c r="T1470" s="67">
        <f>(1-Ações!$Q1470)*Ações!$R1470</f>
        <v>-0.31040000000000001</v>
      </c>
      <c r="U1470" s="68">
        <f>IF(Ações!$S1470=0,Ações!$T1470,IF(Ações!$T1470=0,Ações!$S1470,AVERAGE(Ações!$S1470,Ações!$T1470)))</f>
        <v>-0.31040000000000001</v>
      </c>
    </row>
    <row r="1471" spans="2:21" ht="15" customHeight="1" x14ac:dyDescent="0.2">
      <c r="B1471" s="63" t="str">
        <f>IFERROR('Dados Status Invest STOCKS'!A1458,"-")</f>
        <v>DTJ</v>
      </c>
      <c r="C1471" s="45">
        <f>IFERROR((Ações!$D1471-Ações!$K1471)/Ações!$D1471,0)</f>
        <v>0</v>
      </c>
      <c r="D1471" s="46">
        <f>(Ações!$O1471)/0.06</f>
        <v>0</v>
      </c>
      <c r="E1471" s="47">
        <f>IFERROR((Ações!$F1471-Ações!$K1471)/Ações!$F1471,0)</f>
        <v>0.62586286545328118</v>
      </c>
      <c r="F1471" s="46">
        <f>IF(OR(Ações!$N1471&lt;0,Ações!$M1471&lt;0),"",(22.5*Ações!$M1471*Ações!$N1471)^0.5)</f>
        <v>67.060972256596457</v>
      </c>
      <c r="G1471" s="47">
        <f>IFERROR((Ações!$H1471-Ações!$K1471)/Ações!$H1471,0)</f>
        <v>0</v>
      </c>
      <c r="H1471" s="48">
        <f>IFERROR(Ações!$I1471/(Ações!$P1471-Table_1[[#This Row],[CAGR LUCRO 5A]]),0)</f>
        <v>0</v>
      </c>
      <c r="I1471" s="48">
        <f>IF(Ações!$S1471&lt;0,"",Ações!$O1471*(1+Ações!$S1471))</f>
        <v>0</v>
      </c>
      <c r="J1471" s="49">
        <f>IFERROR(IF(Ações!$B1471="","",(VLOOKUP(Table_1[[#This Row],[AÇÕES]],'Dados Status Invest STOCKS'!A1457:AD2072,4)/Table_1[[#This Row],[LPA]]))/100,0)</f>
        <v>1.2278761061946903E-2</v>
      </c>
      <c r="K1471" s="64">
        <f>IFERROR(IF(Ações!$B1471="","",VLOOKUP(Table_1[[#This Row],[AÇÕES]],'Dados Status Invest STOCKS'!A1457:AD2072,2)),0)</f>
        <v>25.09</v>
      </c>
      <c r="L1471" s="65">
        <f>IFERROR(IF(Ações!$B1471="","",VLOOKUP(Table_1[[#This Row],[AÇÕES]],'Dados Status Invest STOCKS'!A1457:AD2072,3)/100),0)</f>
        <v>0</v>
      </c>
      <c r="M1471" s="66">
        <f>IFERROR(IF(Ações!$B1471="","",VLOOKUP(Table_1[[#This Row],[AÇÕES]],'Dados Status Invest STOCKS'!A1457:AD2072,28)),0)</f>
        <v>4.5199999999999996</v>
      </c>
      <c r="N1471" s="66">
        <f>IFERROR(IF(Ações!$B1471="","",VLOOKUP(Table_1[[#This Row],[AÇÕES]],'Dados Status Invest STOCKS'!A1457:AD2072,27)),0)</f>
        <v>44.22</v>
      </c>
      <c r="O1471" s="66">
        <f>IFERROR(IF(Ações!$L1471="","",Ações!$K1471*Ações!$L1471),0)</f>
        <v>0</v>
      </c>
      <c r="P1471" s="67">
        <f t="shared" si="22"/>
        <v>0.06</v>
      </c>
      <c r="Q1471" s="67">
        <f>IFERROR(Ações!$O1471/Ações!$M1471,0)</f>
        <v>0</v>
      </c>
      <c r="R1471" s="67">
        <f>IFERROR(IF(Ações!$B1471="","",VLOOKUP(Table_1[[#This Row],[AÇÕES]],'Dados Status Invest STOCKS'!A1457:AD2072,18)/100),0)</f>
        <v>0.1023</v>
      </c>
      <c r="S1471" s="65">
        <f>IFERROR(IF(Ações!$B1471="","",VLOOKUP(Table_1[[#This Row],[AÇÕES]],'Dados Status Invest STOCKS'!A1457:AD2072,25)/100),0)</f>
        <v>0.1348</v>
      </c>
      <c r="T1471" s="67">
        <f>(1-Ações!$Q1471)*Ações!$R1471</f>
        <v>0.1023</v>
      </c>
      <c r="U1471" s="68">
        <f>IF(Ações!$S1471=0,Ações!$T1471,IF(Ações!$T1471=0,Ações!$S1471,AVERAGE(Ações!$S1471,Ações!$T1471)))</f>
        <v>0.11855</v>
      </c>
    </row>
    <row r="1472" spans="2:21" ht="15" customHeight="1" x14ac:dyDescent="0.2">
      <c r="B1472" s="63" t="str">
        <f>IFERROR('Dados Status Invest STOCKS'!A1459,"-")</f>
        <v>DTP</v>
      </c>
      <c r="C1472" s="45">
        <f>IFERROR((Ações!$D1472-Ações!$K1472)/Ações!$D1472,0)</f>
        <v>0</v>
      </c>
      <c r="D1472" s="46">
        <f>(Ações!$O1472)/0.06</f>
        <v>0</v>
      </c>
      <c r="E1472" s="47">
        <f>IFERROR((Ações!$F1472-Ações!$K1472)/Ações!$F1472,0)</f>
        <v>0.25321691119570855</v>
      </c>
      <c r="F1472" s="46">
        <f>IF(OR(Ações!$N1472&lt;0,Ações!$M1472&lt;0),"",(22.5*Ações!$M1472*Ações!$N1472)^0.5)</f>
        <v>67.060972256596457</v>
      </c>
      <c r="G1472" s="47">
        <f>IFERROR((Ações!$H1472-Ações!$K1472)/Ações!$H1472,0)</f>
        <v>0</v>
      </c>
      <c r="H1472" s="48">
        <f>IFERROR(Ações!$I1472/(Ações!$P1472-Table_1[[#This Row],[CAGR LUCRO 5A]]),0)</f>
        <v>0</v>
      </c>
      <c r="I1472" s="48">
        <f>IF(Ações!$S1472&lt;0,"",Ações!$O1472*(1+Ações!$S1472))</f>
        <v>0</v>
      </c>
      <c r="J1472" s="49">
        <f>IFERROR(IF(Ações!$B1472="","",(VLOOKUP(Table_1[[#This Row],[AÇÕES]],'Dados Status Invest STOCKS'!A1458:AD2073,4)/Table_1[[#This Row],[LPA]]))/100,0)</f>
        <v>2.4513274336283187E-2</v>
      </c>
      <c r="K1472" s="64">
        <f>IFERROR(IF(Ações!$B1472="","",VLOOKUP(Table_1[[#This Row],[AÇÕES]],'Dados Status Invest STOCKS'!A1458:AD2073,2)),0)</f>
        <v>50.08</v>
      </c>
      <c r="L1472" s="65">
        <f>IFERROR(IF(Ações!$B1472="","",VLOOKUP(Table_1[[#This Row],[AÇÕES]],'Dados Status Invest STOCKS'!A1458:AD2073,3)/100),0)</f>
        <v>0</v>
      </c>
      <c r="M1472" s="66">
        <f>IFERROR(IF(Ações!$B1472="","",VLOOKUP(Table_1[[#This Row],[AÇÕES]],'Dados Status Invest STOCKS'!A1458:AD2073,28)),0)</f>
        <v>4.5199999999999996</v>
      </c>
      <c r="N1472" s="66">
        <f>IFERROR(IF(Ações!$B1472="","",VLOOKUP(Table_1[[#This Row],[AÇÕES]],'Dados Status Invest STOCKS'!A1458:AD2073,27)),0)</f>
        <v>44.22</v>
      </c>
      <c r="O1472" s="66">
        <f>IFERROR(IF(Ações!$L1472="","",Ações!$K1472*Ações!$L1472),0)</f>
        <v>0</v>
      </c>
      <c r="P1472" s="67">
        <f t="shared" si="22"/>
        <v>0.06</v>
      </c>
      <c r="Q1472" s="67">
        <f>IFERROR(Ações!$O1472/Ações!$M1472,0)</f>
        <v>0</v>
      </c>
      <c r="R1472" s="67">
        <f>IFERROR(IF(Ações!$B1472="","",VLOOKUP(Table_1[[#This Row],[AÇÕES]],'Dados Status Invest STOCKS'!A1458:AD2073,18)/100),0)</f>
        <v>0.1023</v>
      </c>
      <c r="S1472" s="65">
        <f>IFERROR(IF(Ações!$B1472="","",VLOOKUP(Table_1[[#This Row],[AÇÕES]],'Dados Status Invest STOCKS'!A1458:AD2073,25)/100),0)</f>
        <v>0.1348</v>
      </c>
      <c r="T1472" s="67">
        <f>(1-Ações!$Q1472)*Ações!$R1472</f>
        <v>0.1023</v>
      </c>
      <c r="U1472" s="68">
        <f>IF(Ações!$S1472=0,Ações!$T1472,IF(Ações!$T1472=0,Ações!$S1472,AVERAGE(Ações!$S1472,Ações!$T1472)))</f>
        <v>0.11855</v>
      </c>
    </row>
    <row r="1473" spans="2:21" ht="15" customHeight="1" x14ac:dyDescent="0.2">
      <c r="B1473" s="63" t="str">
        <f>IFERROR('Dados Status Invest STOCKS'!A1460,"-")</f>
        <v>DTSS</v>
      </c>
      <c r="C1473" s="45">
        <f>IFERROR((Ações!$D1473-Ações!$K1473)/Ações!$D1473,0)</f>
        <v>0</v>
      </c>
      <c r="D1473" s="46">
        <f>(Ações!$O1473)/0.06</f>
        <v>0</v>
      </c>
      <c r="E1473" s="47">
        <f>IFERROR((Ações!$F1473-Ações!$K1473)/Ações!$F1473,0)</f>
        <v>0</v>
      </c>
      <c r="F1473" s="46" t="str">
        <f>IF(OR(Ações!$N1473&lt;0,Ações!$M1473&lt;0),"",(22.5*Ações!$M1473*Ações!$N1473)^0.5)</f>
        <v/>
      </c>
      <c r="G1473" s="47">
        <f>IFERROR((Ações!$H1473-Ações!$K1473)/Ações!$H1473,0)</f>
        <v>0</v>
      </c>
      <c r="H1473" s="48">
        <f>IFERROR(Ações!$I1473/(Ações!$P1473-Table_1[[#This Row],[CAGR LUCRO 5A]]),0)</f>
        <v>0</v>
      </c>
      <c r="I1473" s="48">
        <f>IF(Ações!$S1473&lt;0,"",Ações!$O1473*(1+Ações!$S1473))</f>
        <v>0</v>
      </c>
      <c r="J1473" s="49">
        <f>IFERROR(IF(Ações!$B1473="","",(VLOOKUP(Table_1[[#This Row],[AÇÕES]],'Dados Status Invest STOCKS'!A1459:AD2074,4)/Table_1[[#This Row],[LPA]]))/100,0)</f>
        <v>0.25272727272727269</v>
      </c>
      <c r="K1473" s="64">
        <f>IFERROR(IF(Ações!$B1473="","",VLOOKUP(Table_1[[#This Row],[AÇÕES]],'Dados Status Invest STOCKS'!A1459:AD2074,2)),0)</f>
        <v>1.21</v>
      </c>
      <c r="L1473" s="65">
        <f>IFERROR(IF(Ações!$B1473="","",VLOOKUP(Table_1[[#This Row],[AÇÕES]],'Dados Status Invest STOCKS'!A1459:AD2074,3)/100),0)</f>
        <v>0</v>
      </c>
      <c r="M1473" s="66">
        <f>IFERROR(IF(Ações!$B1473="","",VLOOKUP(Table_1[[#This Row],[AÇÕES]],'Dados Status Invest STOCKS'!A1459:AD2074,28)),0)</f>
        <v>-0.22</v>
      </c>
      <c r="N1473" s="66">
        <f>IFERROR(IF(Ações!$B1473="","",VLOOKUP(Table_1[[#This Row],[AÇÕES]],'Dados Status Invest STOCKS'!A1459:AD2074,27)),0)</f>
        <v>0.28000000000000003</v>
      </c>
      <c r="O1473" s="66">
        <f>IFERROR(IF(Ações!$L1473="","",Ações!$K1473*Ações!$L1473),0)</f>
        <v>0</v>
      </c>
      <c r="P1473" s="67">
        <f t="shared" si="22"/>
        <v>0.06</v>
      </c>
      <c r="Q1473" s="67">
        <f>IFERROR(Ações!$O1473/Ações!$M1473,0)</f>
        <v>0</v>
      </c>
      <c r="R1473" s="67">
        <f>IFERROR(IF(Ações!$B1473="","",VLOOKUP(Table_1[[#This Row],[AÇÕES]],'Dados Status Invest STOCKS'!A1459:AD2074,18)/100),0)</f>
        <v>-0.7772</v>
      </c>
      <c r="S1473" s="65">
        <f>IFERROR(IF(Ações!$B1473="","",VLOOKUP(Table_1[[#This Row],[AÇÕES]],'Dados Status Invest STOCKS'!A1459:AD2074,25)/100),0)</f>
        <v>0</v>
      </c>
      <c r="T1473" s="67">
        <f>(1-Ações!$Q1473)*Ações!$R1473</f>
        <v>-0.7772</v>
      </c>
      <c r="U1473" s="68">
        <f>IF(Ações!$S1473=0,Ações!$T1473,IF(Ações!$T1473=0,Ações!$S1473,AVERAGE(Ações!$S1473,Ações!$T1473)))</f>
        <v>-0.7772</v>
      </c>
    </row>
    <row r="1474" spans="2:21" ht="15" customHeight="1" x14ac:dyDescent="0.2">
      <c r="B1474" s="63" t="str">
        <f>IFERROR('Dados Status Invest STOCKS'!A1461,"-")</f>
        <v>DTW</v>
      </c>
      <c r="C1474" s="45">
        <f>IFERROR((Ações!$D1474-Ações!$K1474)/Ações!$D1474,0)</f>
        <v>0</v>
      </c>
      <c r="D1474" s="46">
        <f>(Ações!$O1474)/0.06</f>
        <v>0</v>
      </c>
      <c r="E1474" s="47">
        <f>IFERROR((Ações!$F1474-Ações!$K1474)/Ações!$F1474,0)</f>
        <v>0.61855608203646617</v>
      </c>
      <c r="F1474" s="46">
        <f>IF(OR(Ações!$N1474&lt;0,Ações!$M1474&lt;0),"",(22.5*Ações!$M1474*Ações!$N1474)^0.5)</f>
        <v>67.060972256596457</v>
      </c>
      <c r="G1474" s="47">
        <f>IFERROR((Ações!$H1474-Ações!$K1474)/Ações!$H1474,0)</f>
        <v>0</v>
      </c>
      <c r="H1474" s="48">
        <f>IFERROR(Ações!$I1474/(Ações!$P1474-Table_1[[#This Row],[CAGR LUCRO 5A]]),0)</f>
        <v>0</v>
      </c>
      <c r="I1474" s="48">
        <f>IF(Ações!$S1474&lt;0,"",Ações!$O1474*(1+Ações!$S1474))</f>
        <v>0</v>
      </c>
      <c r="J1474" s="49">
        <f>IFERROR(IF(Ações!$B1474="","",(VLOOKUP(Table_1[[#This Row],[AÇÕES]],'Dados Status Invest STOCKS'!A1460:AD2075,4)/Table_1[[#This Row],[LPA]]))/100,0)</f>
        <v>1.2522123893805311E-2</v>
      </c>
      <c r="K1474" s="64">
        <f>IFERROR(IF(Ações!$B1474="","",VLOOKUP(Table_1[[#This Row],[AÇÕES]],'Dados Status Invest STOCKS'!A1460:AD2075,2)),0)</f>
        <v>25.58</v>
      </c>
      <c r="L1474" s="65">
        <f>IFERROR(IF(Ações!$B1474="","",VLOOKUP(Table_1[[#This Row],[AÇÕES]],'Dados Status Invest STOCKS'!A1460:AD2075,3)/100),0)</f>
        <v>0</v>
      </c>
      <c r="M1474" s="66">
        <f>IFERROR(IF(Ações!$B1474="","",VLOOKUP(Table_1[[#This Row],[AÇÕES]],'Dados Status Invest STOCKS'!A1460:AD2075,28)),0)</f>
        <v>4.5199999999999996</v>
      </c>
      <c r="N1474" s="66">
        <f>IFERROR(IF(Ações!$B1474="","",VLOOKUP(Table_1[[#This Row],[AÇÕES]],'Dados Status Invest STOCKS'!A1460:AD2075,27)),0)</f>
        <v>44.22</v>
      </c>
      <c r="O1474" s="66">
        <f>IFERROR(IF(Ações!$L1474="","",Ações!$K1474*Ações!$L1474),0)</f>
        <v>0</v>
      </c>
      <c r="P1474" s="67">
        <f t="shared" si="22"/>
        <v>0.06</v>
      </c>
      <c r="Q1474" s="67">
        <f>IFERROR(Ações!$O1474/Ações!$M1474,0)</f>
        <v>0</v>
      </c>
      <c r="R1474" s="67">
        <f>IFERROR(IF(Ações!$B1474="","",VLOOKUP(Table_1[[#This Row],[AÇÕES]],'Dados Status Invest STOCKS'!A1460:AD2075,18)/100),0)</f>
        <v>0.1023</v>
      </c>
      <c r="S1474" s="65">
        <f>IFERROR(IF(Ações!$B1474="","",VLOOKUP(Table_1[[#This Row],[AÇÕES]],'Dados Status Invest STOCKS'!A1460:AD2075,25)/100),0)</f>
        <v>0.1348</v>
      </c>
      <c r="T1474" s="67">
        <f>(1-Ações!$Q1474)*Ações!$R1474</f>
        <v>0.1023</v>
      </c>
      <c r="U1474" s="68">
        <f>IF(Ações!$S1474=0,Ações!$T1474,IF(Ações!$T1474=0,Ações!$S1474,AVERAGE(Ações!$S1474,Ações!$T1474)))</f>
        <v>0.11855</v>
      </c>
    </row>
    <row r="1475" spans="2:21" ht="15" customHeight="1" x14ac:dyDescent="0.2">
      <c r="B1475" s="63" t="str">
        <f>IFERROR('Dados Status Invest STOCKS'!A1462,"-")</f>
        <v>DTY</v>
      </c>
      <c r="C1475" s="45">
        <f>IFERROR((Ações!$D1475-Ações!$K1475)/Ações!$D1475,0)</f>
        <v>0</v>
      </c>
      <c r="D1475" s="46">
        <f>(Ações!$O1475)/0.06</f>
        <v>0</v>
      </c>
      <c r="E1475" s="47">
        <f>IFERROR((Ações!$F1475-Ações!$K1475)/Ações!$F1475,0)</f>
        <v>0.62720492771351266</v>
      </c>
      <c r="F1475" s="46">
        <f>IF(OR(Ações!$N1475&lt;0,Ações!$M1475&lt;0),"",(22.5*Ações!$M1475*Ações!$N1475)^0.5)</f>
        <v>67.060972256596457</v>
      </c>
      <c r="G1475" s="47">
        <f>IFERROR((Ações!$H1475-Ações!$K1475)/Ações!$H1475,0)</f>
        <v>0</v>
      </c>
      <c r="H1475" s="48">
        <f>IFERROR(Ações!$I1475/(Ações!$P1475-Table_1[[#This Row],[CAGR LUCRO 5A]]),0)</f>
        <v>0</v>
      </c>
      <c r="I1475" s="48">
        <f>IF(Ações!$S1475&lt;0,"",Ações!$O1475*(1+Ações!$S1475))</f>
        <v>0</v>
      </c>
      <c r="J1475" s="49">
        <f>IFERROR(IF(Ações!$B1475="","",(VLOOKUP(Table_1[[#This Row],[AÇÕES]],'Dados Status Invest STOCKS'!A1461:AD2076,4)/Table_1[[#This Row],[LPA]]))/100,0)</f>
        <v>1.2234513274336285E-2</v>
      </c>
      <c r="K1475" s="64">
        <f>IFERROR(IF(Ações!$B1475="","",VLOOKUP(Table_1[[#This Row],[AÇÕES]],'Dados Status Invest STOCKS'!A1461:AD2076,2)),0)</f>
        <v>25</v>
      </c>
      <c r="L1475" s="65">
        <f>IFERROR(IF(Ações!$B1475="","",VLOOKUP(Table_1[[#This Row],[AÇÕES]],'Dados Status Invest STOCKS'!A1461:AD2076,3)/100),0)</f>
        <v>0</v>
      </c>
      <c r="M1475" s="66">
        <f>IFERROR(IF(Ações!$B1475="","",VLOOKUP(Table_1[[#This Row],[AÇÕES]],'Dados Status Invest STOCKS'!A1461:AD2076,28)),0)</f>
        <v>4.5199999999999996</v>
      </c>
      <c r="N1475" s="66">
        <f>IFERROR(IF(Ações!$B1475="","",VLOOKUP(Table_1[[#This Row],[AÇÕES]],'Dados Status Invest STOCKS'!A1461:AD2076,27)),0)</f>
        <v>44.22</v>
      </c>
      <c r="O1475" s="66">
        <f>IFERROR(IF(Ações!$L1475="","",Ações!$K1475*Ações!$L1475),0)</f>
        <v>0</v>
      </c>
      <c r="P1475" s="67">
        <f t="shared" si="22"/>
        <v>0.06</v>
      </c>
      <c r="Q1475" s="67">
        <f>IFERROR(Ações!$O1475/Ações!$M1475,0)</f>
        <v>0</v>
      </c>
      <c r="R1475" s="67">
        <f>IFERROR(IF(Ações!$B1475="","",VLOOKUP(Table_1[[#This Row],[AÇÕES]],'Dados Status Invest STOCKS'!A1461:AD2076,18)/100),0)</f>
        <v>0.1023</v>
      </c>
      <c r="S1475" s="65">
        <f>IFERROR(IF(Ações!$B1475="","",VLOOKUP(Table_1[[#This Row],[AÇÕES]],'Dados Status Invest STOCKS'!A1461:AD2076,25)/100),0)</f>
        <v>0.1348</v>
      </c>
      <c r="T1475" s="67">
        <f>(1-Ações!$Q1475)*Ações!$R1475</f>
        <v>0.1023</v>
      </c>
      <c r="U1475" s="68">
        <f>IF(Ações!$S1475=0,Ações!$T1475,IF(Ações!$T1475=0,Ações!$S1475,AVERAGE(Ações!$S1475,Ações!$T1475)))</f>
        <v>0.11855</v>
      </c>
    </row>
    <row r="1476" spans="2:21" ht="15" customHeight="1" x14ac:dyDescent="0.2">
      <c r="B1476" s="63" t="str">
        <f>IFERROR('Dados Status Invest STOCKS'!A1463,"-")</f>
        <v>DUK</v>
      </c>
      <c r="C1476" s="45">
        <f>IFERROR((Ações!$D1476-Ações!$K1476)/Ações!$D1476,0)</f>
        <v>-0.57894736842105277</v>
      </c>
      <c r="D1476" s="46">
        <f>(Ações!$O1476)/0.06</f>
        <v>64.967333333333329</v>
      </c>
      <c r="E1476" s="47">
        <f>IFERROR((Ações!$F1476-Ações!$K1476)/Ações!$F1476,0)</f>
        <v>-0.36611708002874832</v>
      </c>
      <c r="F1476" s="46">
        <f>IF(OR(Ações!$N1476&lt;0,Ações!$M1476&lt;0),"",(22.5*Ações!$M1476*Ações!$N1476)^0.5)</f>
        <v>75.088732510277467</v>
      </c>
      <c r="G1476" s="47">
        <f>IFERROR((Ações!$H1476-Ações!$K1476)/Ações!$H1476,0)</f>
        <v>0</v>
      </c>
      <c r="H1476" s="48">
        <f>IFERROR(Ações!$I1476/(Ações!$P1476-Table_1[[#This Row],[CAGR LUCRO 5A]]),0)</f>
        <v>0</v>
      </c>
      <c r="I1476" s="48" t="str">
        <f>IF(Ações!$S1476&lt;0,"",Ações!$O1476*(1+Ações!$S1476))</f>
        <v/>
      </c>
      <c r="J1476" s="49">
        <f>IFERROR(IF(Ações!$B1476="","",(VLOOKUP(Table_1[[#This Row],[AÇÕES]],'Dados Status Invest STOCKS'!A1462:AD2077,4)/Table_1[[#This Row],[LPA]]))/100,0)</f>
        <v>6.7135549872122752E-2</v>
      </c>
      <c r="K1476" s="64">
        <f>IFERROR(IF(Ações!$B1476="","",VLOOKUP(Table_1[[#This Row],[AÇÕES]],'Dados Status Invest STOCKS'!A1462:AD2077,2)),0)</f>
        <v>102.58</v>
      </c>
      <c r="L1476" s="65">
        <f>IFERROR(IF(Ações!$B1476="","",VLOOKUP(Table_1[[#This Row],[AÇÕES]],'Dados Status Invest STOCKS'!A1462:AD2077,3)/100),0)</f>
        <v>3.7999999999999999E-2</v>
      </c>
      <c r="M1476" s="66">
        <f>IFERROR(IF(Ações!$B1476="","",VLOOKUP(Table_1[[#This Row],[AÇÕES]],'Dados Status Invest STOCKS'!A1462:AD2077,28)),0)</f>
        <v>3.91</v>
      </c>
      <c r="N1476" s="66">
        <f>IFERROR(IF(Ações!$B1476="","",VLOOKUP(Table_1[[#This Row],[AÇÕES]],'Dados Status Invest STOCKS'!A1462:AD2077,27)),0)</f>
        <v>64.09</v>
      </c>
      <c r="O1476" s="66">
        <f>IFERROR(IF(Ações!$L1476="","",Ações!$K1476*Ações!$L1476),0)</f>
        <v>3.8980399999999999</v>
      </c>
      <c r="P1476" s="67">
        <f t="shared" si="22"/>
        <v>0.06</v>
      </c>
      <c r="Q1476" s="67">
        <f>IFERROR(Ações!$O1476/Ações!$M1476,0)</f>
        <v>0.99694117647058822</v>
      </c>
      <c r="R1476" s="67">
        <f>IFERROR(IF(Ações!$B1476="","",VLOOKUP(Table_1[[#This Row],[AÇÕES]],'Dados Status Invest STOCKS'!A1462:AD2077,18)/100),0)</f>
        <v>6.0999999999999999E-2</v>
      </c>
      <c r="S1476" s="65">
        <f>IFERROR(IF(Ações!$B1476="","",VLOOKUP(Table_1[[#This Row],[AÇÕES]],'Dados Status Invest STOCKS'!A1462:AD2077,25)/100),0)</f>
        <v>-0.1333</v>
      </c>
      <c r="T1476" s="67">
        <f>(1-Ações!$Q1476)*Ações!$R1476</f>
        <v>1.8658823529411862E-4</v>
      </c>
      <c r="U1476" s="68">
        <f>IF(Ações!$S1476=0,Ações!$T1476,IF(Ações!$T1476=0,Ações!$S1476,AVERAGE(Ações!$S1476,Ações!$T1476)))</f>
        <v>-6.6556705882352948E-2</v>
      </c>
    </row>
    <row r="1477" spans="2:21" ht="15" customHeight="1" x14ac:dyDescent="0.2">
      <c r="B1477" s="63" t="str">
        <f>IFERROR('Dados Status Invest STOCKS'!A1464,"-")</f>
        <v>DUKB</v>
      </c>
      <c r="C1477" s="45">
        <f>IFERROR((Ações!$D1477-Ações!$K1477)/Ações!$D1477,0)</f>
        <v>0</v>
      </c>
      <c r="D1477" s="46">
        <f>(Ações!$O1477)/0.06</f>
        <v>0</v>
      </c>
      <c r="E1477" s="47">
        <f>IFERROR((Ações!$F1477-Ações!$K1477)/Ações!$F1477,0)</f>
        <v>0.65028041994974717</v>
      </c>
      <c r="F1477" s="46">
        <f>IF(OR(Ações!$N1477&lt;0,Ações!$M1477&lt;0),"",(22.5*Ações!$M1477*Ações!$N1477)^0.5)</f>
        <v>75.088732510277467</v>
      </c>
      <c r="G1477" s="47">
        <f>IFERROR((Ações!$H1477-Ações!$K1477)/Ações!$H1477,0)</f>
        <v>0</v>
      </c>
      <c r="H1477" s="48">
        <f>IFERROR(Ações!$I1477/(Ações!$P1477-Table_1[[#This Row],[CAGR LUCRO 5A]]),0)</f>
        <v>0</v>
      </c>
      <c r="I1477" s="48" t="str">
        <f>IF(Ações!$S1477&lt;0,"",Ações!$O1477*(1+Ações!$S1477))</f>
        <v/>
      </c>
      <c r="J1477" s="49">
        <f>IFERROR(IF(Ações!$B1477="","",(VLOOKUP(Table_1[[#This Row],[AÇÕES]],'Dados Status Invest STOCKS'!A1463:AD2078,4)/Table_1[[#This Row],[LPA]]))/100,0)</f>
        <v>1.7186700767263426E-2</v>
      </c>
      <c r="K1477" s="64">
        <f>IFERROR(IF(Ações!$B1477="","",VLOOKUP(Table_1[[#This Row],[AÇÕES]],'Dados Status Invest STOCKS'!A1463:AD2078,2)),0)</f>
        <v>26.26</v>
      </c>
      <c r="L1477" s="65">
        <f>IFERROR(IF(Ações!$B1477="","",VLOOKUP(Table_1[[#This Row],[AÇÕES]],'Dados Status Invest STOCKS'!A1463:AD2078,3)/100),0)</f>
        <v>0</v>
      </c>
      <c r="M1477" s="66">
        <f>IFERROR(IF(Ações!$B1477="","",VLOOKUP(Table_1[[#This Row],[AÇÕES]],'Dados Status Invest STOCKS'!A1463:AD2078,28)),0)</f>
        <v>3.91</v>
      </c>
      <c r="N1477" s="66">
        <f>IFERROR(IF(Ações!$B1477="","",VLOOKUP(Table_1[[#This Row],[AÇÕES]],'Dados Status Invest STOCKS'!A1463:AD2078,27)),0)</f>
        <v>64.09</v>
      </c>
      <c r="O1477" s="66">
        <f>IFERROR(IF(Ações!$L1477="","",Ações!$K1477*Ações!$L1477),0)</f>
        <v>0</v>
      </c>
      <c r="P1477" s="67">
        <f t="shared" si="22"/>
        <v>0.06</v>
      </c>
      <c r="Q1477" s="67">
        <f>IFERROR(Ações!$O1477/Ações!$M1477,0)</f>
        <v>0</v>
      </c>
      <c r="R1477" s="67">
        <f>IFERROR(IF(Ações!$B1477="","",VLOOKUP(Table_1[[#This Row],[AÇÕES]],'Dados Status Invest STOCKS'!A1463:AD2078,18)/100),0)</f>
        <v>6.0999999999999999E-2</v>
      </c>
      <c r="S1477" s="65">
        <f>IFERROR(IF(Ações!$B1477="","",VLOOKUP(Table_1[[#This Row],[AÇÕES]],'Dados Status Invest STOCKS'!A1463:AD2078,25)/100),0)</f>
        <v>-0.1333</v>
      </c>
      <c r="T1477" s="67">
        <f>(1-Ações!$Q1477)*Ações!$R1477</f>
        <v>6.0999999999999999E-2</v>
      </c>
      <c r="U1477" s="68">
        <f>IF(Ações!$S1477=0,Ações!$T1477,IF(Ações!$T1477=0,Ações!$S1477,AVERAGE(Ações!$S1477,Ações!$T1477)))</f>
        <v>-3.6150000000000002E-2</v>
      </c>
    </row>
    <row r="1478" spans="2:21" ht="15" customHeight="1" x14ac:dyDescent="0.2">
      <c r="B1478" s="63" t="str">
        <f>IFERROR('Dados Status Invest STOCKS'!A1465,"-")</f>
        <v>DUKH</v>
      </c>
      <c r="C1478" s="45">
        <f>IFERROR((Ações!$D1478-Ações!$K1478)/Ações!$D1478,0)</f>
        <v>0</v>
      </c>
      <c r="D1478" s="46">
        <f>(Ações!$O1478)/0.06</f>
        <v>0</v>
      </c>
      <c r="E1478" s="47">
        <f>IFERROR((Ações!$F1478-Ações!$K1478)/Ações!$F1478,0)</f>
        <v>0.66333164570942915</v>
      </c>
      <c r="F1478" s="46">
        <f>IF(OR(Ações!$N1478&lt;0,Ações!$M1478&lt;0),"",(22.5*Ações!$M1478*Ações!$N1478)^0.5)</f>
        <v>75.088732510277467</v>
      </c>
      <c r="G1478" s="47">
        <f>IFERROR((Ações!$H1478-Ações!$K1478)/Ações!$H1478,0)</f>
        <v>0</v>
      </c>
      <c r="H1478" s="48">
        <f>IFERROR(Ações!$I1478/(Ações!$P1478-Table_1[[#This Row],[CAGR LUCRO 5A]]),0)</f>
        <v>0</v>
      </c>
      <c r="I1478" s="48" t="str">
        <f>IF(Ações!$S1478&lt;0,"",Ações!$O1478*(1+Ações!$S1478))</f>
        <v/>
      </c>
      <c r="J1478" s="49">
        <f>IFERROR(IF(Ações!$B1478="","",(VLOOKUP(Table_1[[#This Row],[AÇÕES]],'Dados Status Invest STOCKS'!A1464:AD2079,4)/Table_1[[#This Row],[LPA]]))/100,0)</f>
        <v>1.6547314578005113E-2</v>
      </c>
      <c r="K1478" s="64">
        <f>IFERROR(IF(Ações!$B1478="","",VLOOKUP(Table_1[[#This Row],[AÇÕES]],'Dados Status Invest STOCKS'!A1464:AD2079,2)),0)</f>
        <v>25.28</v>
      </c>
      <c r="L1478" s="65">
        <f>IFERROR(IF(Ações!$B1478="","",VLOOKUP(Table_1[[#This Row],[AÇÕES]],'Dados Status Invest STOCKS'!A1464:AD2079,3)/100),0)</f>
        <v>0</v>
      </c>
      <c r="M1478" s="66">
        <f>IFERROR(IF(Ações!$B1478="","",VLOOKUP(Table_1[[#This Row],[AÇÕES]],'Dados Status Invest STOCKS'!A1464:AD2079,28)),0)</f>
        <v>3.91</v>
      </c>
      <c r="N1478" s="66">
        <f>IFERROR(IF(Ações!$B1478="","",VLOOKUP(Table_1[[#This Row],[AÇÕES]],'Dados Status Invest STOCKS'!A1464:AD2079,27)),0)</f>
        <v>64.09</v>
      </c>
      <c r="O1478" s="66">
        <f>IFERROR(IF(Ações!$L1478="","",Ações!$K1478*Ações!$L1478),0)</f>
        <v>0</v>
      </c>
      <c r="P1478" s="67">
        <f t="shared" si="22"/>
        <v>0.06</v>
      </c>
      <c r="Q1478" s="67">
        <f>IFERROR(Ações!$O1478/Ações!$M1478,0)</f>
        <v>0</v>
      </c>
      <c r="R1478" s="67">
        <f>IFERROR(IF(Ações!$B1478="","",VLOOKUP(Table_1[[#This Row],[AÇÕES]],'Dados Status Invest STOCKS'!A1464:AD2079,18)/100),0)</f>
        <v>6.0999999999999999E-2</v>
      </c>
      <c r="S1478" s="65">
        <f>IFERROR(IF(Ações!$B1478="","",VLOOKUP(Table_1[[#This Row],[AÇÕES]],'Dados Status Invest STOCKS'!A1464:AD2079,25)/100),0)</f>
        <v>-0.1333</v>
      </c>
      <c r="T1478" s="67">
        <f>(1-Ações!$Q1478)*Ações!$R1478</f>
        <v>6.0999999999999999E-2</v>
      </c>
      <c r="U1478" s="68">
        <f>IF(Ações!$S1478=0,Ações!$T1478,IF(Ações!$T1478=0,Ações!$S1478,AVERAGE(Ações!$S1478,Ações!$T1478)))</f>
        <v>-3.6150000000000002E-2</v>
      </c>
    </row>
    <row r="1479" spans="2:21" ht="15" customHeight="1" x14ac:dyDescent="0.2">
      <c r="B1479" s="63" t="str">
        <f>IFERROR('Dados Status Invest STOCKS'!A1466,"-")</f>
        <v>DUO</v>
      </c>
      <c r="C1479" s="45">
        <f>IFERROR((Ações!$D1479-Ações!$K1479)/Ações!$D1479,0)</f>
        <v>0</v>
      </c>
      <c r="D1479" s="46">
        <f>(Ações!$O1479)/0.06</f>
        <v>0</v>
      </c>
      <c r="E1479" s="47">
        <f>IFERROR((Ações!$F1479-Ações!$K1479)/Ações!$F1479,0)</f>
        <v>0</v>
      </c>
      <c r="F1479" s="46" t="str">
        <f>IF(OR(Ações!$N1479&lt;0,Ações!$M1479&lt;0),"",(22.5*Ações!$M1479*Ações!$N1479)^0.5)</f>
        <v/>
      </c>
      <c r="G1479" s="47">
        <f>IFERROR((Ações!$H1479-Ações!$K1479)/Ações!$H1479,0)</f>
        <v>0</v>
      </c>
      <c r="H1479" s="48">
        <f>IFERROR(Ações!$I1479/(Ações!$P1479-Table_1[[#This Row],[CAGR LUCRO 5A]]),0)</f>
        <v>0</v>
      </c>
      <c r="I1479" s="48">
        <f>IF(Ações!$S1479&lt;0,"",Ações!$O1479*(1+Ações!$S1479))</f>
        <v>0</v>
      </c>
      <c r="J1479" s="49">
        <f>IFERROR(IF(Ações!$B1479="","",(VLOOKUP(Table_1[[#This Row],[AÇÕES]],'Dados Status Invest STOCKS'!A1465:AD2080,4)/Table_1[[#This Row],[LPA]]))/100,0)</f>
        <v>2.2432432432432429E-2</v>
      </c>
      <c r="K1479" s="64">
        <f>IFERROR(IF(Ações!$B1479="","",VLOOKUP(Table_1[[#This Row],[AÇÕES]],'Dados Status Invest STOCKS'!A1465:AD2080,2)),0)</f>
        <v>0.31</v>
      </c>
      <c r="L1479" s="65">
        <f>IFERROR(IF(Ações!$B1479="","",VLOOKUP(Table_1[[#This Row],[AÇÕES]],'Dados Status Invest STOCKS'!A1465:AD2080,3)/100),0)</f>
        <v>0</v>
      </c>
      <c r="M1479" s="66">
        <f>IFERROR(IF(Ações!$B1479="","",VLOOKUP(Table_1[[#This Row],[AÇÕES]],'Dados Status Invest STOCKS'!A1465:AD2080,28)),0)</f>
        <v>-0.37</v>
      </c>
      <c r="N1479" s="66">
        <f>IFERROR(IF(Ações!$B1479="","",VLOOKUP(Table_1[[#This Row],[AÇÕES]],'Dados Status Invest STOCKS'!A1465:AD2080,27)),0)</f>
        <v>2.66</v>
      </c>
      <c r="O1479" s="66">
        <f>IFERROR(IF(Ações!$L1479="","",Ações!$K1479*Ações!$L1479),0)</f>
        <v>0</v>
      </c>
      <c r="P1479" s="67">
        <f t="shared" si="22"/>
        <v>0.06</v>
      </c>
      <c r="Q1479" s="67">
        <f>IFERROR(Ações!$O1479/Ações!$M1479,0)</f>
        <v>0</v>
      </c>
      <c r="R1479" s="67">
        <f>IFERROR(IF(Ações!$B1479="","",VLOOKUP(Table_1[[#This Row],[AÇÕES]],'Dados Status Invest STOCKS'!A1465:AD2080,18)/100),0)</f>
        <v>-0.1409</v>
      </c>
      <c r="S1479" s="65">
        <f>IFERROR(IF(Ações!$B1479="","",VLOOKUP(Table_1[[#This Row],[AÇÕES]],'Dados Status Invest STOCKS'!A1465:AD2080,25)/100),0)</f>
        <v>0</v>
      </c>
      <c r="T1479" s="67">
        <f>(1-Ações!$Q1479)*Ações!$R1479</f>
        <v>-0.1409</v>
      </c>
      <c r="U1479" s="68">
        <f>IF(Ações!$S1479=0,Ações!$T1479,IF(Ações!$T1479=0,Ações!$S1479,AVERAGE(Ações!$S1479,Ações!$T1479)))</f>
        <v>-0.1409</v>
      </c>
    </row>
    <row r="1480" spans="2:21" ht="15" customHeight="1" x14ac:dyDescent="0.2">
      <c r="B1480" s="63" t="str">
        <f>IFERROR('Dados Status Invest STOCKS'!A1467,"-")</f>
        <v>DUOT</v>
      </c>
      <c r="C1480" s="45">
        <f>IFERROR((Ações!$D1480-Ações!$K1480)/Ações!$D1480,0)</f>
        <v>0</v>
      </c>
      <c r="D1480" s="46">
        <f>(Ações!$O1480)/0.06</f>
        <v>0</v>
      </c>
      <c r="E1480" s="47">
        <f>IFERROR((Ações!$F1480-Ações!$K1480)/Ações!$F1480,0)</f>
        <v>0</v>
      </c>
      <c r="F1480" s="46" t="str">
        <f>IF(OR(Ações!$N1480&lt;0,Ações!$M1480&lt;0),"",(22.5*Ações!$M1480*Ações!$N1480)^0.5)</f>
        <v/>
      </c>
      <c r="G1480" s="47">
        <f>IFERROR((Ações!$H1480-Ações!$K1480)/Ações!$H1480,0)</f>
        <v>0</v>
      </c>
      <c r="H1480" s="48">
        <f>IFERROR(Ações!$I1480/(Ações!$P1480-Table_1[[#This Row],[CAGR LUCRO 5A]]),0)</f>
        <v>0</v>
      </c>
      <c r="I1480" s="48">
        <f>IF(Ações!$S1480&lt;0,"",Ações!$O1480*(1+Ações!$S1480))</f>
        <v>0</v>
      </c>
      <c r="J1480" s="49">
        <f>IFERROR(IF(Ações!$B1480="","",(VLOOKUP(Table_1[[#This Row],[AÇÕES]],'Dados Status Invest STOCKS'!A1466:AD2081,4)/Table_1[[#This Row],[LPA]]))/100,0)</f>
        <v>1.7052023121387285E-2</v>
      </c>
      <c r="K1480" s="64">
        <f>IFERROR(IF(Ações!$B1480="","",VLOOKUP(Table_1[[#This Row],[AÇÕES]],'Dados Status Invest STOCKS'!A1466:AD2081,2)),0)</f>
        <v>5.09</v>
      </c>
      <c r="L1480" s="65">
        <f>IFERROR(IF(Ações!$B1480="","",VLOOKUP(Table_1[[#This Row],[AÇÕES]],'Dados Status Invest STOCKS'!A1466:AD2081,3)/100),0)</f>
        <v>0</v>
      </c>
      <c r="M1480" s="66">
        <f>IFERROR(IF(Ações!$B1480="","",VLOOKUP(Table_1[[#This Row],[AÇÕES]],'Dados Status Invest STOCKS'!A1466:AD2081,28)),0)</f>
        <v>-1.73</v>
      </c>
      <c r="N1480" s="66">
        <f>IFERROR(IF(Ações!$B1480="","",VLOOKUP(Table_1[[#This Row],[AÇÕES]],'Dados Status Invest STOCKS'!A1466:AD2081,27)),0)</f>
        <v>0.24</v>
      </c>
      <c r="O1480" s="66">
        <f>IFERROR(IF(Ações!$L1480="","",Ações!$K1480*Ações!$L1480),0)</f>
        <v>0</v>
      </c>
      <c r="P1480" s="67">
        <f t="shared" si="22"/>
        <v>0.06</v>
      </c>
      <c r="Q1480" s="67">
        <f>IFERROR(Ações!$O1480/Ações!$M1480,0)</f>
        <v>0</v>
      </c>
      <c r="R1480" s="67">
        <f>IFERROR(IF(Ações!$B1480="","",VLOOKUP(Table_1[[#This Row],[AÇÕES]],'Dados Status Invest STOCKS'!A1466:AD2081,18)/100),0)</f>
        <v>-7.2080999999999991</v>
      </c>
      <c r="S1480" s="65">
        <f>IFERROR(IF(Ações!$B1480="","",VLOOKUP(Table_1[[#This Row],[AÇÕES]],'Dados Status Invest STOCKS'!A1466:AD2081,25)/100),0)</f>
        <v>0</v>
      </c>
      <c r="T1480" s="67">
        <f>(1-Ações!$Q1480)*Ações!$R1480</f>
        <v>-7.2080999999999991</v>
      </c>
      <c r="U1480" s="68">
        <f>IF(Ações!$S1480=0,Ações!$T1480,IF(Ações!$T1480=0,Ações!$S1480,AVERAGE(Ações!$S1480,Ações!$T1480)))</f>
        <v>-7.2080999999999991</v>
      </c>
    </row>
    <row r="1481" spans="2:21" ht="15" customHeight="1" x14ac:dyDescent="0.2">
      <c r="B1481" s="63" t="str">
        <f>IFERROR('Dados Status Invest STOCKS'!A1468,"-")</f>
        <v>DVA</v>
      </c>
      <c r="C1481" s="45">
        <f>IFERROR((Ações!$D1481-Ações!$K1481)/Ações!$D1481,0)</f>
        <v>0</v>
      </c>
      <c r="D1481" s="46">
        <f>(Ações!$O1481)/0.06</f>
        <v>0</v>
      </c>
      <c r="E1481" s="47">
        <f>IFERROR((Ações!$F1481-Ações!$K1481)/Ações!$F1481,0)</f>
        <v>-1.2586269275588786</v>
      </c>
      <c r="F1481" s="46">
        <f>IF(OR(Ações!$N1481&lt;0,Ações!$M1481&lt;0),"",(22.5*Ações!$M1481*Ações!$N1481)^0.5)</f>
        <v>49.025360783986073</v>
      </c>
      <c r="G1481" s="47">
        <f>IFERROR((Ações!$H1481-Ações!$K1481)/Ações!$H1481,0)</f>
        <v>0</v>
      </c>
      <c r="H1481" s="48">
        <f>IFERROR(Ações!$I1481/(Ações!$P1481-Table_1[[#This Row],[CAGR LUCRO 5A]]),0)</f>
        <v>0</v>
      </c>
      <c r="I1481" s="48">
        <f>IF(Ações!$S1481&lt;0,"",Ações!$O1481*(1+Ações!$S1481))</f>
        <v>0</v>
      </c>
      <c r="J1481" s="49">
        <f>IFERROR(IF(Ações!$B1481="","",(VLOOKUP(Table_1[[#This Row],[AÇÕES]],'Dados Status Invest STOCKS'!A1467:AD2082,4)/Table_1[[#This Row],[LPA]]))/100,0)</f>
        <v>1.2354804646251319E-2</v>
      </c>
      <c r="K1481" s="64">
        <f>IFERROR(IF(Ações!$B1481="","",VLOOKUP(Table_1[[#This Row],[AÇÕES]],'Dados Status Invest STOCKS'!A1467:AD2082,2)),0)</f>
        <v>110.73</v>
      </c>
      <c r="L1481" s="65">
        <f>IFERROR(IF(Ações!$B1481="","",VLOOKUP(Table_1[[#This Row],[AÇÕES]],'Dados Status Invest STOCKS'!A1467:AD2082,3)/100),0)</f>
        <v>0</v>
      </c>
      <c r="M1481" s="66">
        <f>IFERROR(IF(Ações!$B1481="","",VLOOKUP(Table_1[[#This Row],[AÇÕES]],'Dados Status Invest STOCKS'!A1467:AD2082,28)),0)</f>
        <v>9.4700000000000006</v>
      </c>
      <c r="N1481" s="66">
        <f>IFERROR(IF(Ações!$B1481="","",VLOOKUP(Table_1[[#This Row],[AÇÕES]],'Dados Status Invest STOCKS'!A1467:AD2082,27)),0)</f>
        <v>11.28</v>
      </c>
      <c r="O1481" s="66">
        <f>IFERROR(IF(Ações!$L1481="","",Ações!$K1481*Ações!$L1481),0)</f>
        <v>0</v>
      </c>
      <c r="P1481" s="67">
        <f t="shared" si="22"/>
        <v>0.06</v>
      </c>
      <c r="Q1481" s="67">
        <f>IFERROR(Ações!$O1481/Ações!$M1481,0)</f>
        <v>0</v>
      </c>
      <c r="R1481" s="67">
        <f>IFERROR(IF(Ações!$B1481="","",VLOOKUP(Table_1[[#This Row],[AÇÕES]],'Dados Status Invest STOCKS'!A1467:AD2082,18)/100),0)</f>
        <v>0.83930000000000005</v>
      </c>
      <c r="S1481" s="65">
        <f>IFERROR(IF(Ações!$B1481="","",VLOOKUP(Table_1[[#This Row],[AÇÕES]],'Dados Status Invest STOCKS'!A1467:AD2082,25)/100),0)</f>
        <v>0.2346</v>
      </c>
      <c r="T1481" s="67">
        <f>(1-Ações!$Q1481)*Ações!$R1481</f>
        <v>0.83930000000000005</v>
      </c>
      <c r="U1481" s="68">
        <f>IF(Ações!$S1481=0,Ações!$T1481,IF(Ações!$T1481=0,Ações!$S1481,AVERAGE(Ações!$S1481,Ações!$T1481)))</f>
        <v>0.53695000000000004</v>
      </c>
    </row>
    <row r="1482" spans="2:21" ht="15" customHeight="1" x14ac:dyDescent="0.2">
      <c r="B1482" s="63" t="str">
        <f>IFERROR('Dados Status Invest STOCKS'!A1469,"-")</f>
        <v>DVAX</v>
      </c>
      <c r="C1482" s="45">
        <f>IFERROR((Ações!$D1482-Ações!$K1482)/Ações!$D1482,0)</f>
        <v>0</v>
      </c>
      <c r="D1482" s="46">
        <f>(Ações!$O1482)/0.06</f>
        <v>0</v>
      </c>
      <c r="E1482" s="47">
        <f>IFERROR((Ações!$F1482-Ações!$K1482)/Ações!$F1482,0)</f>
        <v>0</v>
      </c>
      <c r="F1482" s="46" t="str">
        <f>IF(OR(Ações!$N1482&lt;0,Ações!$M1482&lt;0),"",(22.5*Ações!$M1482*Ações!$N1482)^0.5)</f>
        <v/>
      </c>
      <c r="G1482" s="47">
        <f>IFERROR((Ações!$H1482-Ações!$K1482)/Ações!$H1482,0)</f>
        <v>0</v>
      </c>
      <c r="H1482" s="48">
        <f>IFERROR(Ações!$I1482/(Ações!$P1482-Table_1[[#This Row],[CAGR LUCRO 5A]]),0)</f>
        <v>0</v>
      </c>
      <c r="I1482" s="48">
        <f>IF(Ações!$S1482&lt;0,"",Ações!$O1482*(1+Ações!$S1482))</f>
        <v>0</v>
      </c>
      <c r="J1482" s="49">
        <f>IFERROR(IF(Ações!$B1482="","",(VLOOKUP(Table_1[[#This Row],[AÇÕES]],'Dados Status Invest STOCKS'!A1468:AD2083,4)/Table_1[[#This Row],[LPA]]))/100,0)</f>
        <v>1.225625</v>
      </c>
      <c r="K1482" s="64">
        <f>IFERROR(IF(Ações!$B1482="","",VLOOKUP(Table_1[[#This Row],[AÇÕES]],'Dados Status Invest STOCKS'!A1468:AD2083,2)),0)</f>
        <v>12.6</v>
      </c>
      <c r="L1482" s="65">
        <f>IFERROR(IF(Ações!$B1482="","",VLOOKUP(Table_1[[#This Row],[AÇÕES]],'Dados Status Invest STOCKS'!A1468:AD2083,3)/100),0)</f>
        <v>0</v>
      </c>
      <c r="M1482" s="66">
        <f>IFERROR(IF(Ações!$B1482="","",VLOOKUP(Table_1[[#This Row],[AÇÕES]],'Dados Status Invest STOCKS'!A1468:AD2083,28)),0)</f>
        <v>-0.32</v>
      </c>
      <c r="N1482" s="66">
        <f>IFERROR(IF(Ações!$B1482="","",VLOOKUP(Table_1[[#This Row],[AÇÕES]],'Dados Status Invest STOCKS'!A1468:AD2083,27)),0)</f>
        <v>0.56000000000000005</v>
      </c>
      <c r="O1482" s="66">
        <f>IFERROR(IF(Ações!$L1482="","",Ações!$K1482*Ações!$L1482),0)</f>
        <v>0</v>
      </c>
      <c r="P1482" s="67">
        <f t="shared" si="22"/>
        <v>0.06</v>
      </c>
      <c r="Q1482" s="67">
        <f>IFERROR(Ações!$O1482/Ações!$M1482,0)</f>
        <v>0</v>
      </c>
      <c r="R1482" s="67">
        <f>IFERROR(IF(Ações!$B1482="","",VLOOKUP(Table_1[[#This Row],[AÇÕES]],'Dados Status Invest STOCKS'!A1468:AD2083,18)/100),0)</f>
        <v>-0.57020000000000004</v>
      </c>
      <c r="S1482" s="65">
        <f>IFERROR(IF(Ações!$B1482="","",VLOOKUP(Table_1[[#This Row],[AÇÕES]],'Dados Status Invest STOCKS'!A1468:AD2083,25)/100),0)</f>
        <v>0</v>
      </c>
      <c r="T1482" s="67">
        <f>(1-Ações!$Q1482)*Ações!$R1482</f>
        <v>-0.57020000000000004</v>
      </c>
      <c r="U1482" s="68">
        <f>IF(Ações!$S1482=0,Ações!$T1482,IF(Ações!$T1482=0,Ações!$S1482,AVERAGE(Ações!$S1482,Ações!$T1482)))</f>
        <v>-0.57020000000000004</v>
      </c>
    </row>
    <row r="1483" spans="2:21" ht="15" customHeight="1" x14ac:dyDescent="0.2">
      <c r="B1483" s="63" t="str">
        <f>IFERROR('Dados Status Invest STOCKS'!A1470,"-")</f>
        <v>DVD</v>
      </c>
      <c r="C1483" s="45">
        <f>IFERROR((Ações!$D1483-Ações!$K1483)/Ações!$D1483,0)</f>
        <v>-1.7027027027027024</v>
      </c>
      <c r="D1483" s="46">
        <f>(Ações!$O1483)/0.06</f>
        <v>1.3357000000000001</v>
      </c>
      <c r="E1483" s="47">
        <f>IFERROR((Ações!$F1483-Ações!$K1483)/Ações!$F1483,0)</f>
        <v>0.14428784477648382</v>
      </c>
      <c r="F1483" s="46">
        <f>IF(OR(Ações!$N1483&lt;0,Ações!$M1483&lt;0),"",(22.5*Ações!$M1483*Ações!$N1483)^0.5)</f>
        <v>4.2187083331275694</v>
      </c>
      <c r="G1483" s="47">
        <f>IFERROR((Ações!$H1483-Ações!$K1483)/Ações!$H1483,0)</f>
        <v>1.6450564382496686</v>
      </c>
      <c r="H1483" s="48">
        <f>IFERROR(Ações!$I1483/(Ações!$P1483-Table_1[[#This Row],[CAGR LUCRO 5A]]),0)</f>
        <v>-5.5964095324675336</v>
      </c>
      <c r="I1483" s="48">
        <f>IF(Ações!$S1483&lt;0,"",Ações!$O1483*(1+Ações!$S1483))</f>
        <v>8.6184706799999997E-2</v>
      </c>
      <c r="J1483" s="49">
        <f>IFERROR(IF(Ações!$B1483="","",(VLOOKUP(Table_1[[#This Row],[AÇÕES]],'Dados Status Invest STOCKS'!A1469:AD2084,4)/Table_1[[#This Row],[LPA]]))/100,0)</f>
        <v>0.29342857142857143</v>
      </c>
      <c r="K1483" s="64">
        <f>IFERROR(IF(Ações!$B1483="","",VLOOKUP(Table_1[[#This Row],[AÇÕES]],'Dados Status Invest STOCKS'!A1469:AD2084,2)),0)</f>
        <v>3.61</v>
      </c>
      <c r="L1483" s="65">
        <f>IFERROR(IF(Ações!$B1483="","",VLOOKUP(Table_1[[#This Row],[AÇÕES]],'Dados Status Invest STOCKS'!A1469:AD2084,3)/100),0)</f>
        <v>2.2200000000000001E-2</v>
      </c>
      <c r="M1483" s="66">
        <f>IFERROR(IF(Ações!$B1483="","",VLOOKUP(Table_1[[#This Row],[AÇÕES]],'Dados Status Invest STOCKS'!A1469:AD2084,28)),0)</f>
        <v>0.35</v>
      </c>
      <c r="N1483" s="66">
        <f>IFERROR(IF(Ações!$B1483="","",VLOOKUP(Table_1[[#This Row],[AÇÕES]],'Dados Status Invest STOCKS'!A1469:AD2084,27)),0)</f>
        <v>2.2599999999999998</v>
      </c>
      <c r="O1483" s="66">
        <f>IFERROR(IF(Ações!$L1483="","",Ações!$K1483*Ações!$L1483),0)</f>
        <v>8.0142000000000005E-2</v>
      </c>
      <c r="P1483" s="67">
        <f t="shared" si="22"/>
        <v>0.06</v>
      </c>
      <c r="Q1483" s="67">
        <f>IFERROR(Ações!$O1483/Ações!$M1483,0)</f>
        <v>0.22897714285714288</v>
      </c>
      <c r="R1483" s="67">
        <f>IFERROR(IF(Ações!$B1483="","",VLOOKUP(Table_1[[#This Row],[AÇÕES]],'Dados Status Invest STOCKS'!A1469:AD2084,18)/100),0)</f>
        <v>0.15529999999999999</v>
      </c>
      <c r="S1483" s="65">
        <f>IFERROR(IF(Ações!$B1483="","",VLOOKUP(Table_1[[#This Row],[AÇÕES]],'Dados Status Invest STOCKS'!A1469:AD2084,25)/100),0)</f>
        <v>7.5399999999999995E-2</v>
      </c>
      <c r="T1483" s="67">
        <f>(1-Ações!$Q1483)*Ações!$R1483</f>
        <v>0.11973984971428571</v>
      </c>
      <c r="U1483" s="68">
        <f>IF(Ações!$S1483=0,Ações!$T1483,IF(Ações!$T1483=0,Ações!$S1483,AVERAGE(Ações!$S1483,Ações!$T1483)))</f>
        <v>9.7569924857142859E-2</v>
      </c>
    </row>
    <row r="1484" spans="2:21" ht="15" customHeight="1" x14ac:dyDescent="0.2">
      <c r="B1484" s="63" t="str">
        <f>IFERROR('Dados Status Invest STOCKS'!A1471,"-")</f>
        <v>DVN</v>
      </c>
      <c r="C1484" s="45">
        <f>IFERROR((Ações!$D1484-Ações!$K1484)/Ações!$D1484,0)</f>
        <v>-0.11111111111111108</v>
      </c>
      <c r="D1484" s="46">
        <f>(Ações!$O1484)/0.06</f>
        <v>43.497</v>
      </c>
      <c r="E1484" s="47">
        <f>IFERROR((Ações!$F1484-Ações!$K1484)/Ações!$F1484,0)</f>
        <v>-1.103574171799258</v>
      </c>
      <c r="F1484" s="46">
        <f>IF(OR(Ações!$N1484&lt;0,Ações!$M1484&lt;0),"",(22.5*Ações!$M1484*Ações!$N1484)^0.5)</f>
        <v>22.975182262606751</v>
      </c>
      <c r="G1484" s="47">
        <f>IFERROR((Ações!$H1484-Ações!$K1484)/Ações!$H1484,0)</f>
        <v>-0.11111111111111108</v>
      </c>
      <c r="H1484" s="48">
        <f>IFERROR(Ações!$I1484/(Ações!$P1484-Table_1[[#This Row],[CAGR LUCRO 5A]]),0)</f>
        <v>43.497</v>
      </c>
      <c r="I1484" s="48">
        <f>IF(Ações!$S1484&lt;0,"",Ações!$O1484*(1+Ações!$S1484))</f>
        <v>2.60982</v>
      </c>
      <c r="J1484" s="49">
        <f>IFERROR(IF(Ações!$B1484="","",(VLOOKUP(Table_1[[#This Row],[AÇÕES]],'Dados Status Invest STOCKS'!A1470:AD2085,4)/Table_1[[#This Row],[LPA]]))/100,0)</f>
        <v>0.15252808988764044</v>
      </c>
      <c r="K1484" s="64">
        <f>IFERROR(IF(Ações!$B1484="","",VLOOKUP(Table_1[[#This Row],[AÇÕES]],'Dados Status Invest STOCKS'!A1470:AD2085,2)),0)</f>
        <v>48.33</v>
      </c>
      <c r="L1484" s="65">
        <f>IFERROR(IF(Ações!$B1484="","",VLOOKUP(Table_1[[#This Row],[AÇÕES]],'Dados Status Invest STOCKS'!A1470:AD2085,3)/100),0)</f>
        <v>5.4000000000000006E-2</v>
      </c>
      <c r="M1484" s="66">
        <f>IFERROR(IF(Ações!$B1484="","",VLOOKUP(Table_1[[#This Row],[AÇÕES]],'Dados Status Invest STOCKS'!A1470:AD2085,28)),0)</f>
        <v>1.78</v>
      </c>
      <c r="N1484" s="66">
        <f>IFERROR(IF(Ações!$B1484="","",VLOOKUP(Table_1[[#This Row],[AÇÕES]],'Dados Status Invest STOCKS'!A1470:AD2085,27)),0)</f>
        <v>13.18</v>
      </c>
      <c r="O1484" s="66">
        <f>IFERROR(IF(Ações!$L1484="","",Ações!$K1484*Ações!$L1484),0)</f>
        <v>2.60982</v>
      </c>
      <c r="P1484" s="67">
        <f t="shared" si="22"/>
        <v>0.06</v>
      </c>
      <c r="Q1484" s="67">
        <f>IFERROR(Ações!$O1484/Ações!$M1484,0)</f>
        <v>1.4661910112359551</v>
      </c>
      <c r="R1484" s="67">
        <f>IFERROR(IF(Ações!$B1484="","",VLOOKUP(Table_1[[#This Row],[AÇÕES]],'Dados Status Invest STOCKS'!A1470:AD2085,18)/100),0)</f>
        <v>0.13500000000000001</v>
      </c>
      <c r="S1484" s="65">
        <f>IFERROR(IF(Ações!$B1484="","",VLOOKUP(Table_1[[#This Row],[AÇÕES]],'Dados Status Invest STOCKS'!A1470:AD2085,25)/100),0)</f>
        <v>0</v>
      </c>
      <c r="T1484" s="67">
        <f>(1-Ações!$Q1484)*Ações!$R1484</f>
        <v>-6.2935786516853942E-2</v>
      </c>
      <c r="U1484" s="68">
        <f>IF(Ações!$S1484=0,Ações!$T1484,IF(Ações!$T1484=0,Ações!$S1484,AVERAGE(Ações!$S1484,Ações!$T1484)))</f>
        <v>-6.2935786516853942E-2</v>
      </c>
    </row>
    <row r="1485" spans="2:21" ht="15" customHeight="1" x14ac:dyDescent="0.2">
      <c r="B1485" s="63" t="str">
        <f>IFERROR('Dados Status Invest STOCKS'!A1472,"-")</f>
        <v>DWSN</v>
      </c>
      <c r="C1485" s="45">
        <f>IFERROR((Ações!$D1485-Ações!$K1485)/Ações!$D1485,0)</f>
        <v>0</v>
      </c>
      <c r="D1485" s="46">
        <f>(Ações!$O1485)/0.06</f>
        <v>0</v>
      </c>
      <c r="E1485" s="47">
        <f>IFERROR((Ações!$F1485-Ações!$K1485)/Ações!$F1485,0)</f>
        <v>0</v>
      </c>
      <c r="F1485" s="46" t="str">
        <f>IF(OR(Ações!$N1485&lt;0,Ações!$M1485&lt;0),"",(22.5*Ações!$M1485*Ações!$N1485)^0.5)</f>
        <v/>
      </c>
      <c r="G1485" s="47">
        <f>IFERROR((Ações!$H1485-Ações!$K1485)/Ações!$H1485,0)</f>
        <v>0</v>
      </c>
      <c r="H1485" s="48">
        <f>IFERROR(Ações!$I1485/(Ações!$P1485-Table_1[[#This Row],[CAGR LUCRO 5A]]),0)</f>
        <v>0</v>
      </c>
      <c r="I1485" s="48">
        <f>IF(Ações!$S1485&lt;0,"",Ações!$O1485*(1+Ações!$S1485))</f>
        <v>0</v>
      </c>
      <c r="J1485" s="49">
        <f>IFERROR(IF(Ações!$B1485="","",(VLOOKUP(Table_1[[#This Row],[AÇÕES]],'Dados Status Invest STOCKS'!A1471:AD2086,4)/Table_1[[#This Row],[LPA]]))/100,0)</f>
        <v>1.4409448818897639E-2</v>
      </c>
      <c r="K1485" s="64">
        <f>IFERROR(IF(Ações!$B1485="","",VLOOKUP(Table_1[[#This Row],[AÇÕES]],'Dados Status Invest STOCKS'!A1471:AD2086,2)),0)</f>
        <v>2.3199999999999998</v>
      </c>
      <c r="L1485" s="65">
        <f>IFERROR(IF(Ações!$B1485="","",VLOOKUP(Table_1[[#This Row],[AÇÕES]],'Dados Status Invest STOCKS'!A1471:AD2086,3)/100),0)</f>
        <v>0</v>
      </c>
      <c r="M1485" s="66">
        <f>IFERROR(IF(Ações!$B1485="","",VLOOKUP(Table_1[[#This Row],[AÇÕES]],'Dados Status Invest STOCKS'!A1471:AD2086,28)),0)</f>
        <v>-1.27</v>
      </c>
      <c r="N1485" s="66">
        <f>IFERROR(IF(Ações!$B1485="","",VLOOKUP(Table_1[[#This Row],[AÇÕES]],'Dados Status Invest STOCKS'!A1471:AD2086,27)),0)</f>
        <v>2.93</v>
      </c>
      <c r="O1485" s="66">
        <f>IFERROR(IF(Ações!$L1485="","",Ações!$K1485*Ações!$L1485),0)</f>
        <v>0</v>
      </c>
      <c r="P1485" s="67">
        <f t="shared" si="22"/>
        <v>0.06</v>
      </c>
      <c r="Q1485" s="67">
        <f>IFERROR(Ações!$O1485/Ações!$M1485,0)</f>
        <v>0</v>
      </c>
      <c r="R1485" s="67">
        <f>IFERROR(IF(Ações!$B1485="","",VLOOKUP(Table_1[[#This Row],[AÇÕES]],'Dados Status Invest STOCKS'!A1471:AD2086,18)/100),0)</f>
        <v>-0.43290000000000001</v>
      </c>
      <c r="S1485" s="65">
        <f>IFERROR(IF(Ações!$B1485="","",VLOOKUP(Table_1[[#This Row],[AÇÕES]],'Dados Status Invest STOCKS'!A1471:AD2086,25)/100),0)</f>
        <v>0</v>
      </c>
      <c r="T1485" s="67">
        <f>(1-Ações!$Q1485)*Ações!$R1485</f>
        <v>-0.43290000000000001</v>
      </c>
      <c r="U1485" s="68">
        <f>IF(Ações!$S1485=0,Ações!$T1485,IF(Ações!$T1485=0,Ações!$S1485,AVERAGE(Ações!$S1485,Ações!$T1485)))</f>
        <v>-0.43290000000000001</v>
      </c>
    </row>
    <row r="1486" spans="2:21" ht="15" customHeight="1" x14ac:dyDescent="0.2">
      <c r="B1486" s="63" t="str">
        <f>IFERROR('Dados Status Invest STOCKS'!A1473,"-")</f>
        <v>DXC</v>
      </c>
      <c r="C1486" s="45">
        <f>IFERROR((Ações!$D1486-Ações!$K1486)/Ações!$D1486,0)</f>
        <v>0</v>
      </c>
      <c r="D1486" s="46">
        <f>(Ações!$O1486)/0.06</f>
        <v>0</v>
      </c>
      <c r="E1486" s="47">
        <f>IFERROR((Ações!$F1486-Ações!$K1486)/Ações!$F1486,0)</f>
        <v>-0.17656269093283519</v>
      </c>
      <c r="F1486" s="46">
        <f>IF(OR(Ações!$N1486&lt;0,Ações!$M1486&lt;0),"",(22.5*Ações!$M1486*Ações!$N1486)^0.5)</f>
        <v>25.769982537828778</v>
      </c>
      <c r="G1486" s="47">
        <f>IFERROR((Ações!$H1486-Ações!$K1486)/Ações!$H1486,0)</f>
        <v>0</v>
      </c>
      <c r="H1486" s="48">
        <f>IFERROR(Ações!$I1486/(Ações!$P1486-Table_1[[#This Row],[CAGR LUCRO 5A]]),0)</f>
        <v>0</v>
      </c>
      <c r="I1486" s="48">
        <f>IF(Ações!$S1486&lt;0,"",Ações!$O1486*(1+Ações!$S1486))</f>
        <v>0</v>
      </c>
      <c r="J1486" s="49">
        <f>IFERROR(IF(Ações!$B1486="","",(VLOOKUP(Table_1[[#This Row],[AÇÕES]],'Dados Status Invest STOCKS'!A1472:AD2087,4)/Table_1[[#This Row],[LPA]]))/100,0)</f>
        <v>0.12474358974358975</v>
      </c>
      <c r="K1486" s="64">
        <f>IFERROR(IF(Ações!$B1486="","",VLOOKUP(Table_1[[#This Row],[AÇÕES]],'Dados Status Invest STOCKS'!A1472:AD2087,2)),0)</f>
        <v>30.32</v>
      </c>
      <c r="L1486" s="65">
        <f>IFERROR(IF(Ações!$B1486="","",VLOOKUP(Table_1[[#This Row],[AÇÕES]],'Dados Status Invest STOCKS'!A1472:AD2087,3)/100),0)</f>
        <v>0</v>
      </c>
      <c r="M1486" s="66">
        <f>IFERROR(IF(Ações!$B1486="","",VLOOKUP(Table_1[[#This Row],[AÇÕES]],'Dados Status Invest STOCKS'!A1472:AD2087,28)),0)</f>
        <v>1.56</v>
      </c>
      <c r="N1486" s="66">
        <f>IFERROR(IF(Ações!$B1486="","",VLOOKUP(Table_1[[#This Row],[AÇÕES]],'Dados Status Invest STOCKS'!A1472:AD2087,27)),0)</f>
        <v>18.920000000000002</v>
      </c>
      <c r="O1486" s="66">
        <f>IFERROR(IF(Ações!$L1486="","",Ações!$K1486*Ações!$L1486),0)</f>
        <v>0</v>
      </c>
      <c r="P1486" s="67">
        <f t="shared" si="22"/>
        <v>0.06</v>
      </c>
      <c r="Q1486" s="67">
        <f>IFERROR(Ações!$O1486/Ações!$M1486,0)</f>
        <v>0</v>
      </c>
      <c r="R1486" s="67">
        <f>IFERROR(IF(Ações!$B1486="","",VLOOKUP(Table_1[[#This Row],[AÇÕES]],'Dados Status Invest STOCKS'!A1472:AD2087,18)/100),0)</f>
        <v>8.2400000000000001E-2</v>
      </c>
      <c r="S1486" s="65">
        <f>IFERROR(IF(Ações!$B1486="","",VLOOKUP(Table_1[[#This Row],[AÇÕES]],'Dados Status Invest STOCKS'!A1472:AD2087,25)/100),0)</f>
        <v>0</v>
      </c>
      <c r="T1486" s="67">
        <f>(1-Ações!$Q1486)*Ações!$R1486</f>
        <v>8.2400000000000001E-2</v>
      </c>
      <c r="U1486" s="68">
        <f>IF(Ações!$S1486=0,Ações!$T1486,IF(Ações!$T1486=0,Ações!$S1486,AVERAGE(Ações!$S1486,Ações!$T1486)))</f>
        <v>8.2400000000000001E-2</v>
      </c>
    </row>
    <row r="1487" spans="2:21" ht="15" customHeight="1" x14ac:dyDescent="0.2">
      <c r="B1487" s="63" t="str">
        <f>IFERROR('Dados Status Invest STOCKS'!A1474,"-")</f>
        <v>DXCM</v>
      </c>
      <c r="C1487" s="45">
        <f>IFERROR((Ações!$D1487-Ações!$K1487)/Ações!$D1487,0)</f>
        <v>0</v>
      </c>
      <c r="D1487" s="46">
        <f>(Ações!$O1487)/0.06</f>
        <v>0</v>
      </c>
      <c r="E1487" s="47">
        <f>IFERROR((Ações!$F1487-Ações!$K1487)/Ações!$F1487,0)</f>
        <v>-7.2027893894071022</v>
      </c>
      <c r="F1487" s="46">
        <f>IF(OR(Ações!$N1487&lt;0,Ações!$M1487&lt;0),"",(22.5*Ações!$M1487*Ações!$N1487)^0.5)</f>
        <v>52.03473839657503</v>
      </c>
      <c r="G1487" s="47">
        <f>IFERROR((Ações!$H1487-Ações!$K1487)/Ações!$H1487,0)</f>
        <v>0</v>
      </c>
      <c r="H1487" s="48">
        <f>IFERROR(Ações!$I1487/(Ações!$P1487-Table_1[[#This Row],[CAGR LUCRO 5A]]),0)</f>
        <v>0</v>
      </c>
      <c r="I1487" s="48">
        <f>IF(Ações!$S1487&lt;0,"",Ações!$O1487*(1+Ações!$S1487))</f>
        <v>0</v>
      </c>
      <c r="J1487" s="49">
        <f>IFERROR(IF(Ações!$B1487="","",(VLOOKUP(Table_1[[#This Row],[AÇÕES]],'Dados Status Invest STOCKS'!A1473:AD2088,4)/Table_1[[#This Row],[LPA]]))/100,0)</f>
        <v>0.14315018315018313</v>
      </c>
      <c r="K1487" s="64">
        <f>IFERROR(IF(Ações!$B1487="","",VLOOKUP(Table_1[[#This Row],[AÇÕES]],'Dados Status Invest STOCKS'!A1473:AD2088,2)),0)</f>
        <v>426.83</v>
      </c>
      <c r="L1487" s="65">
        <f>IFERROR(IF(Ações!$B1487="","",VLOOKUP(Table_1[[#This Row],[AÇÕES]],'Dados Status Invest STOCKS'!A1473:AD2088,3)/100),0)</f>
        <v>0</v>
      </c>
      <c r="M1487" s="66">
        <f>IFERROR(IF(Ações!$B1487="","",VLOOKUP(Table_1[[#This Row],[AÇÕES]],'Dados Status Invest STOCKS'!A1473:AD2088,28)),0)</f>
        <v>5.46</v>
      </c>
      <c r="N1487" s="66">
        <f>IFERROR(IF(Ações!$B1487="","",VLOOKUP(Table_1[[#This Row],[AÇÕES]],'Dados Status Invest STOCKS'!A1473:AD2088,27)),0)</f>
        <v>22.04</v>
      </c>
      <c r="O1487" s="66">
        <f>IFERROR(IF(Ações!$L1487="","",Ações!$K1487*Ações!$L1487),0)</f>
        <v>0</v>
      </c>
      <c r="P1487" s="67">
        <f t="shared" ref="P1487:P1550" si="23">$U$6</f>
        <v>0.06</v>
      </c>
      <c r="Q1487" s="67">
        <f>IFERROR(Ações!$O1487/Ações!$M1487,0)</f>
        <v>0</v>
      </c>
      <c r="R1487" s="67">
        <f>IFERROR(IF(Ações!$B1487="","",VLOOKUP(Table_1[[#This Row],[AÇÕES]],'Dados Status Invest STOCKS'!A1473:AD2088,18)/100),0)</f>
        <v>0.24780000000000002</v>
      </c>
      <c r="S1487" s="65">
        <f>IFERROR(IF(Ações!$B1487="","",VLOOKUP(Table_1[[#This Row],[AÇÕES]],'Dados Status Invest STOCKS'!A1473:AD2088,25)/100),0)</f>
        <v>0</v>
      </c>
      <c r="T1487" s="67">
        <f>(1-Ações!$Q1487)*Ações!$R1487</f>
        <v>0.24780000000000002</v>
      </c>
      <c r="U1487" s="68">
        <f>IF(Ações!$S1487=0,Ações!$T1487,IF(Ações!$T1487=0,Ações!$S1487,AVERAGE(Ações!$S1487,Ações!$T1487)))</f>
        <v>0.24780000000000002</v>
      </c>
    </row>
    <row r="1488" spans="2:21" ht="15" customHeight="1" x14ac:dyDescent="0.2">
      <c r="B1488" s="63" t="str">
        <f>IFERROR('Dados Status Invest STOCKS'!A1475,"-")</f>
        <v>DXLG</v>
      </c>
      <c r="C1488" s="45">
        <f>IFERROR((Ações!$D1488-Ações!$K1488)/Ações!$D1488,0)</f>
        <v>0</v>
      </c>
      <c r="D1488" s="46">
        <f>(Ações!$O1488)/0.06</f>
        <v>0</v>
      </c>
      <c r="E1488" s="47">
        <f>IFERROR((Ações!$F1488-Ações!$K1488)/Ações!$F1488,0)</f>
        <v>-0.47125392208645267</v>
      </c>
      <c r="F1488" s="46">
        <f>IF(OR(Ações!$N1488&lt;0,Ações!$M1488&lt;0),"",(22.5*Ações!$M1488*Ações!$N1488)^0.5)</f>
        <v>3.3372893191930486</v>
      </c>
      <c r="G1488" s="47">
        <f>IFERROR((Ações!$H1488-Ações!$K1488)/Ações!$H1488,0)</f>
        <v>0</v>
      </c>
      <c r="H1488" s="48">
        <f>IFERROR(Ações!$I1488/(Ações!$P1488-Table_1[[#This Row],[CAGR LUCRO 5A]]),0)</f>
        <v>0</v>
      </c>
      <c r="I1488" s="48">
        <f>IF(Ações!$S1488&lt;0,"",Ações!$O1488*(1+Ações!$S1488))</f>
        <v>0</v>
      </c>
      <c r="J1488" s="49">
        <f>IFERROR(IF(Ações!$B1488="","",(VLOOKUP(Table_1[[#This Row],[AÇÕES]],'Dados Status Invest STOCKS'!A1474:AD2089,4)/Table_1[[#This Row],[LPA]]))/100,0)</f>
        <v>0.11272727272727273</v>
      </c>
      <c r="K1488" s="64">
        <f>IFERROR(IF(Ações!$B1488="","",VLOOKUP(Table_1[[#This Row],[AÇÕES]],'Dados Status Invest STOCKS'!A1474:AD2089,2)),0)</f>
        <v>4.91</v>
      </c>
      <c r="L1488" s="65">
        <f>IFERROR(IF(Ações!$B1488="","",VLOOKUP(Table_1[[#This Row],[AÇÕES]],'Dados Status Invest STOCKS'!A1474:AD2089,3)/100),0)</f>
        <v>0</v>
      </c>
      <c r="M1488" s="66">
        <f>IFERROR(IF(Ações!$B1488="","",VLOOKUP(Table_1[[#This Row],[AÇÕES]],'Dados Status Invest STOCKS'!A1474:AD2089,28)),0)</f>
        <v>0.66</v>
      </c>
      <c r="N1488" s="66">
        <f>IFERROR(IF(Ações!$B1488="","",VLOOKUP(Table_1[[#This Row],[AÇÕES]],'Dados Status Invest STOCKS'!A1474:AD2089,27)),0)</f>
        <v>0.75</v>
      </c>
      <c r="O1488" s="66">
        <f>IFERROR(IF(Ações!$L1488="","",Ações!$K1488*Ações!$L1488),0)</f>
        <v>0</v>
      </c>
      <c r="P1488" s="67">
        <f t="shared" si="23"/>
        <v>0.06</v>
      </c>
      <c r="Q1488" s="67">
        <f>IFERROR(Ações!$O1488/Ações!$M1488,0)</f>
        <v>0</v>
      </c>
      <c r="R1488" s="67">
        <f>IFERROR(IF(Ações!$B1488="","",VLOOKUP(Table_1[[#This Row],[AÇÕES]],'Dados Status Invest STOCKS'!A1474:AD2089,18)/100),0)</f>
        <v>0.87419999999999998</v>
      </c>
      <c r="S1488" s="65">
        <f>IFERROR(IF(Ações!$B1488="","",VLOOKUP(Table_1[[#This Row],[AÇÕES]],'Dados Status Invest STOCKS'!A1474:AD2089,25)/100),0)</f>
        <v>0</v>
      </c>
      <c r="T1488" s="67">
        <f>(1-Ações!$Q1488)*Ações!$R1488</f>
        <v>0.87419999999999998</v>
      </c>
      <c r="U1488" s="68">
        <f>IF(Ações!$S1488=0,Ações!$T1488,IF(Ações!$T1488=0,Ações!$S1488,AVERAGE(Ações!$S1488,Ações!$T1488)))</f>
        <v>0.87419999999999998</v>
      </c>
    </row>
    <row r="1489" spans="2:21" ht="15" customHeight="1" x14ac:dyDescent="0.2">
      <c r="B1489" s="63" t="str">
        <f>IFERROR('Dados Status Invest STOCKS'!A1476,"-")</f>
        <v>DXPE</v>
      </c>
      <c r="C1489" s="45">
        <f>IFERROR((Ações!$D1489-Ações!$K1489)/Ações!$D1489,0)</f>
        <v>0</v>
      </c>
      <c r="D1489" s="46">
        <f>(Ações!$O1489)/0.06</f>
        <v>0</v>
      </c>
      <c r="E1489" s="47">
        <f>IFERROR((Ações!$F1489-Ações!$K1489)/Ações!$F1489,0)</f>
        <v>-0.68047751283645908</v>
      </c>
      <c r="F1489" s="46">
        <f>IF(OR(Ações!$N1489&lt;0,Ações!$M1489&lt;0),"",(22.5*Ações!$M1489*Ações!$N1489)^0.5)</f>
        <v>16.911859743978486</v>
      </c>
      <c r="G1489" s="47">
        <f>IFERROR((Ações!$H1489-Ações!$K1489)/Ações!$H1489,0)</f>
        <v>0</v>
      </c>
      <c r="H1489" s="48">
        <f>IFERROR(Ações!$I1489/(Ações!$P1489-Table_1[[#This Row],[CAGR LUCRO 5A]]),0)</f>
        <v>0</v>
      </c>
      <c r="I1489" s="48">
        <f>IF(Ações!$S1489&lt;0,"",Ações!$O1489*(1+Ações!$S1489))</f>
        <v>0</v>
      </c>
      <c r="J1489" s="49">
        <f>IFERROR(IF(Ações!$B1489="","",(VLOOKUP(Table_1[[#This Row],[AÇÕES]],'Dados Status Invest STOCKS'!A1475:AD2090,4)/Table_1[[#This Row],[LPA]]))/100,0)</f>
        <v>0.64772727272727271</v>
      </c>
      <c r="K1489" s="64">
        <f>IFERROR(IF(Ações!$B1489="","",VLOOKUP(Table_1[[#This Row],[AÇÕES]],'Dados Status Invest STOCKS'!A1475:AD2090,2)),0)</f>
        <v>28.42</v>
      </c>
      <c r="L1489" s="65">
        <f>IFERROR(IF(Ações!$B1489="","",VLOOKUP(Table_1[[#This Row],[AÇÕES]],'Dados Status Invest STOCKS'!A1475:AD2090,3)/100),0)</f>
        <v>0</v>
      </c>
      <c r="M1489" s="66">
        <f>IFERROR(IF(Ações!$B1489="","",VLOOKUP(Table_1[[#This Row],[AÇÕES]],'Dados Status Invest STOCKS'!A1475:AD2090,28)),0)</f>
        <v>0.66</v>
      </c>
      <c r="N1489" s="66">
        <f>IFERROR(IF(Ações!$B1489="","",VLOOKUP(Table_1[[#This Row],[AÇÕES]],'Dados Status Invest STOCKS'!A1475:AD2090,27)),0)</f>
        <v>19.260000000000002</v>
      </c>
      <c r="O1489" s="66">
        <f>IFERROR(IF(Ações!$L1489="","",Ações!$K1489*Ações!$L1489),0)</f>
        <v>0</v>
      </c>
      <c r="P1489" s="67">
        <f t="shared" si="23"/>
        <v>0.06</v>
      </c>
      <c r="Q1489" s="67">
        <f>IFERROR(Ações!$O1489/Ações!$M1489,0)</f>
        <v>0</v>
      </c>
      <c r="R1489" s="67">
        <f>IFERROR(IF(Ações!$B1489="","",VLOOKUP(Table_1[[#This Row],[AÇÕES]],'Dados Status Invest STOCKS'!A1475:AD2090,18)/100),0)</f>
        <v>3.4500000000000003E-2</v>
      </c>
      <c r="S1489" s="65">
        <f>IFERROR(IF(Ações!$B1489="","",VLOOKUP(Table_1[[#This Row],[AÇÕES]],'Dados Status Invest STOCKS'!A1475:AD2090,25)/100),0)</f>
        <v>0</v>
      </c>
      <c r="T1489" s="67">
        <f>(1-Ações!$Q1489)*Ações!$R1489</f>
        <v>3.4500000000000003E-2</v>
      </c>
      <c r="U1489" s="68">
        <f>IF(Ações!$S1489=0,Ações!$T1489,IF(Ações!$T1489=0,Ações!$S1489,AVERAGE(Ações!$S1489,Ações!$T1489)))</f>
        <v>3.4500000000000003E-2</v>
      </c>
    </row>
    <row r="1490" spans="2:21" ht="15" customHeight="1" x14ac:dyDescent="0.2">
      <c r="B1490" s="63" t="str">
        <f>IFERROR('Dados Status Invest STOCKS'!A1477,"-")</f>
        <v>DXYN</v>
      </c>
      <c r="C1490" s="45">
        <f>IFERROR((Ações!$D1490-Ações!$K1490)/Ações!$D1490,0)</f>
        <v>0</v>
      </c>
      <c r="D1490" s="46">
        <f>(Ações!$O1490)/0.06</f>
        <v>0</v>
      </c>
      <c r="E1490" s="47">
        <f>IFERROR((Ações!$F1490-Ações!$K1490)/Ações!$F1490,0)</f>
        <v>0.3541256270088653</v>
      </c>
      <c r="F1490" s="46">
        <f>IF(OR(Ações!$N1490&lt;0,Ações!$M1490&lt;0),"",(22.5*Ações!$M1490*Ações!$N1490)^0.5)</f>
        <v>6.9518163094259044</v>
      </c>
      <c r="G1490" s="47">
        <f>IFERROR((Ações!$H1490-Ações!$K1490)/Ações!$H1490,0)</f>
        <v>0</v>
      </c>
      <c r="H1490" s="48">
        <f>IFERROR(Ações!$I1490/(Ações!$P1490-Table_1[[#This Row],[CAGR LUCRO 5A]]),0)</f>
        <v>0</v>
      </c>
      <c r="I1490" s="48">
        <f>IF(Ações!$S1490&lt;0,"",Ações!$O1490*(1+Ações!$S1490))</f>
        <v>0</v>
      </c>
      <c r="J1490" s="49">
        <f>IFERROR(IF(Ações!$B1490="","",(VLOOKUP(Table_1[[#This Row],[AÇÕES]],'Dados Status Invest STOCKS'!A1476:AD2091,4)/Table_1[[#This Row],[LPA]]))/100,0)</f>
        <v>0.20297872340425532</v>
      </c>
      <c r="K1490" s="64">
        <f>IFERROR(IF(Ações!$B1490="","",VLOOKUP(Table_1[[#This Row],[AÇÕES]],'Dados Status Invest STOCKS'!A1476:AD2091,2)),0)</f>
        <v>4.49</v>
      </c>
      <c r="L1490" s="65">
        <f>IFERROR(IF(Ações!$B1490="","",VLOOKUP(Table_1[[#This Row],[AÇÕES]],'Dados Status Invest STOCKS'!A1476:AD2091,3)/100),0)</f>
        <v>0</v>
      </c>
      <c r="M1490" s="66">
        <f>IFERROR(IF(Ações!$B1490="","",VLOOKUP(Table_1[[#This Row],[AÇÕES]],'Dados Status Invest STOCKS'!A1476:AD2091,28)),0)</f>
        <v>0.47</v>
      </c>
      <c r="N1490" s="66">
        <f>IFERROR(IF(Ações!$B1490="","",VLOOKUP(Table_1[[#This Row],[AÇÕES]],'Dados Status Invest STOCKS'!A1476:AD2091,27)),0)</f>
        <v>4.57</v>
      </c>
      <c r="O1490" s="66">
        <f>IFERROR(IF(Ações!$L1490="","",Ações!$K1490*Ações!$L1490),0)</f>
        <v>0</v>
      </c>
      <c r="P1490" s="67">
        <f t="shared" si="23"/>
        <v>0.06</v>
      </c>
      <c r="Q1490" s="67">
        <f>IFERROR(Ações!$O1490/Ações!$M1490,0)</f>
        <v>0</v>
      </c>
      <c r="R1490" s="67">
        <f>IFERROR(IF(Ações!$B1490="","",VLOOKUP(Table_1[[#This Row],[AÇÕES]],'Dados Status Invest STOCKS'!A1476:AD2091,18)/100),0)</f>
        <v>0.10289999999999999</v>
      </c>
      <c r="S1490" s="65">
        <f>IFERROR(IF(Ações!$B1490="","",VLOOKUP(Table_1[[#This Row],[AÇÕES]],'Dados Status Invest STOCKS'!A1476:AD2091,25)/100),0)</f>
        <v>0</v>
      </c>
      <c r="T1490" s="67">
        <f>(1-Ações!$Q1490)*Ações!$R1490</f>
        <v>0.10289999999999999</v>
      </c>
      <c r="U1490" s="68">
        <f>IF(Ações!$S1490=0,Ações!$T1490,IF(Ações!$T1490=0,Ações!$S1490,AVERAGE(Ações!$S1490,Ações!$T1490)))</f>
        <v>0.10289999999999999</v>
      </c>
    </row>
    <row r="1491" spans="2:21" ht="15" customHeight="1" x14ac:dyDescent="0.2">
      <c r="B1491" s="63" t="str">
        <f>IFERROR('Dados Status Invest STOCKS'!A1478,"-")</f>
        <v>DY</v>
      </c>
      <c r="C1491" s="45">
        <f>IFERROR((Ações!$D1491-Ações!$K1491)/Ações!$D1491,0)</f>
        <v>0</v>
      </c>
      <c r="D1491" s="46">
        <f>(Ações!$O1491)/0.06</f>
        <v>0</v>
      </c>
      <c r="E1491" s="47">
        <f>IFERROR((Ações!$F1491-Ações!$K1491)/Ações!$F1491,0)</f>
        <v>-1.9389594109357806</v>
      </c>
      <c r="F1491" s="46">
        <f>IF(OR(Ações!$N1491&lt;0,Ações!$M1491&lt;0),"",(22.5*Ações!$M1491*Ações!$N1491)^0.5)</f>
        <v>29.500237287181267</v>
      </c>
      <c r="G1491" s="47">
        <f>IFERROR((Ações!$H1491-Ações!$K1491)/Ações!$H1491,0)</f>
        <v>0</v>
      </c>
      <c r="H1491" s="48">
        <f>IFERROR(Ações!$I1491/(Ações!$P1491-Table_1[[#This Row],[CAGR LUCRO 5A]]),0)</f>
        <v>0</v>
      </c>
      <c r="I1491" s="48" t="str">
        <f>IF(Ações!$S1491&lt;0,"",Ações!$O1491*(1+Ações!$S1491))</f>
        <v/>
      </c>
      <c r="J1491" s="49">
        <f>IFERROR(IF(Ações!$B1491="","",(VLOOKUP(Table_1[[#This Row],[AÇÕES]],'Dados Status Invest STOCKS'!A1477:AD2092,4)/Table_1[[#This Row],[LPA]]))/100,0)</f>
        <v>0.41694444444444445</v>
      </c>
      <c r="K1491" s="64">
        <f>IFERROR(IF(Ações!$B1491="","",VLOOKUP(Table_1[[#This Row],[AÇÕES]],'Dados Status Invest STOCKS'!A1477:AD2092,2)),0)</f>
        <v>86.7</v>
      </c>
      <c r="L1491" s="65">
        <f>IFERROR(IF(Ações!$B1491="","",VLOOKUP(Table_1[[#This Row],[AÇÕES]],'Dados Status Invest STOCKS'!A1477:AD2092,3)/100),0)</f>
        <v>0</v>
      </c>
      <c r="M1491" s="66">
        <f>IFERROR(IF(Ações!$B1491="","",VLOOKUP(Table_1[[#This Row],[AÇÕES]],'Dados Status Invest STOCKS'!A1477:AD2092,28)),0)</f>
        <v>1.44</v>
      </c>
      <c r="N1491" s="66">
        <f>IFERROR(IF(Ações!$B1491="","",VLOOKUP(Table_1[[#This Row],[AÇÕES]],'Dados Status Invest STOCKS'!A1477:AD2092,27)),0)</f>
        <v>26.86</v>
      </c>
      <c r="O1491" s="66">
        <f>IFERROR(IF(Ações!$L1491="","",Ações!$K1491*Ações!$L1491),0)</f>
        <v>0</v>
      </c>
      <c r="P1491" s="67">
        <f t="shared" si="23"/>
        <v>0.06</v>
      </c>
      <c r="Q1491" s="67">
        <f>IFERROR(Ações!$O1491/Ações!$M1491,0)</f>
        <v>0</v>
      </c>
      <c r="R1491" s="67">
        <f>IFERROR(IF(Ações!$B1491="","",VLOOKUP(Table_1[[#This Row],[AÇÕES]],'Dados Status Invest STOCKS'!A1477:AD2092,18)/100),0)</f>
        <v>5.3800000000000001E-2</v>
      </c>
      <c r="S1491" s="65">
        <f>IFERROR(IF(Ações!$B1491="","",VLOOKUP(Table_1[[#This Row],[AÇÕES]],'Dados Status Invest STOCKS'!A1477:AD2092,25)/100),0)</f>
        <v>-0.23230000000000001</v>
      </c>
      <c r="T1491" s="67">
        <f>(1-Ações!$Q1491)*Ações!$R1491</f>
        <v>5.3800000000000001E-2</v>
      </c>
      <c r="U1491" s="68">
        <f>IF(Ações!$S1491=0,Ações!$T1491,IF(Ações!$T1491=0,Ações!$S1491,AVERAGE(Ações!$S1491,Ações!$T1491)))</f>
        <v>-8.9249999999999996E-2</v>
      </c>
    </row>
    <row r="1492" spans="2:21" ht="15" customHeight="1" x14ac:dyDescent="0.2">
      <c r="B1492" s="63" t="str">
        <f>IFERROR('Dados Status Invest STOCKS'!A1479,"-")</f>
        <v>DYAI</v>
      </c>
      <c r="C1492" s="45">
        <f>IFERROR((Ações!$D1492-Ações!$K1492)/Ações!$D1492,0)</f>
        <v>0</v>
      </c>
      <c r="D1492" s="46">
        <f>(Ações!$O1492)/0.06</f>
        <v>0</v>
      </c>
      <c r="E1492" s="47">
        <f>IFERROR((Ações!$F1492-Ações!$K1492)/Ações!$F1492,0)</f>
        <v>0</v>
      </c>
      <c r="F1492" s="46" t="str">
        <f>IF(OR(Ações!$N1492&lt;0,Ações!$M1492&lt;0),"",(22.5*Ações!$M1492*Ações!$N1492)^0.5)</f>
        <v/>
      </c>
      <c r="G1492" s="47">
        <f>IFERROR((Ações!$H1492-Ações!$K1492)/Ações!$H1492,0)</f>
        <v>0</v>
      </c>
      <c r="H1492" s="48">
        <f>IFERROR(Ações!$I1492/(Ações!$P1492-Table_1[[#This Row],[CAGR LUCRO 5A]]),0)</f>
        <v>0</v>
      </c>
      <c r="I1492" s="48">
        <f>IF(Ações!$S1492&lt;0,"",Ações!$O1492*(1+Ações!$S1492))</f>
        <v>0</v>
      </c>
      <c r="J1492" s="49">
        <f>IFERROR(IF(Ações!$B1492="","",(VLOOKUP(Table_1[[#This Row],[AÇÕES]],'Dados Status Invest STOCKS'!A1478:AD2093,4)/Table_1[[#This Row],[LPA]]))/100,0)</f>
        <v>0.25358974358974362</v>
      </c>
      <c r="K1492" s="64">
        <f>IFERROR(IF(Ações!$B1492="","",VLOOKUP(Table_1[[#This Row],[AÇÕES]],'Dados Status Invest STOCKS'!A1478:AD2093,2)),0)</f>
        <v>3.81</v>
      </c>
      <c r="L1492" s="65">
        <f>IFERROR(IF(Ações!$B1492="","",VLOOKUP(Table_1[[#This Row],[AÇÕES]],'Dados Status Invest STOCKS'!A1478:AD2093,3)/100),0)</f>
        <v>0</v>
      </c>
      <c r="M1492" s="66">
        <f>IFERROR(IF(Ações!$B1492="","",VLOOKUP(Table_1[[#This Row],[AÇÕES]],'Dados Status Invest STOCKS'!A1478:AD2093,28)),0)</f>
        <v>-0.39</v>
      </c>
      <c r="N1492" s="66">
        <f>IFERROR(IF(Ações!$B1492="","",VLOOKUP(Table_1[[#This Row],[AÇÕES]],'Dados Status Invest STOCKS'!A1478:AD2093,27)),0)</f>
        <v>0.78</v>
      </c>
      <c r="O1492" s="66">
        <f>IFERROR(IF(Ações!$L1492="","",Ações!$K1492*Ações!$L1492),0)</f>
        <v>0</v>
      </c>
      <c r="P1492" s="67">
        <f t="shared" si="23"/>
        <v>0.06</v>
      </c>
      <c r="Q1492" s="67">
        <f>IFERROR(Ações!$O1492/Ações!$M1492,0)</f>
        <v>0</v>
      </c>
      <c r="R1492" s="67">
        <f>IFERROR(IF(Ações!$B1492="","",VLOOKUP(Table_1[[#This Row],[AÇÕES]],'Dados Status Invest STOCKS'!A1478:AD2093,18)/100),0)</f>
        <v>-0.49390000000000001</v>
      </c>
      <c r="S1492" s="65">
        <f>IFERROR(IF(Ações!$B1492="","",VLOOKUP(Table_1[[#This Row],[AÇÕES]],'Dados Status Invest STOCKS'!A1478:AD2093,25)/100),0)</f>
        <v>0</v>
      </c>
      <c r="T1492" s="67">
        <f>(1-Ações!$Q1492)*Ações!$R1492</f>
        <v>-0.49390000000000001</v>
      </c>
      <c r="U1492" s="68">
        <f>IF(Ações!$S1492=0,Ações!$T1492,IF(Ações!$T1492=0,Ações!$S1492,AVERAGE(Ações!$S1492,Ações!$T1492)))</f>
        <v>-0.49390000000000001</v>
      </c>
    </row>
    <row r="1493" spans="2:21" ht="15" customHeight="1" x14ac:dyDescent="0.2">
      <c r="B1493" s="63" t="str">
        <f>IFERROR('Dados Status Invest STOCKS'!A1480,"-")</f>
        <v>DYN</v>
      </c>
      <c r="C1493" s="45">
        <f>IFERROR((Ações!$D1493-Ações!$K1493)/Ações!$D1493,0)</f>
        <v>0</v>
      </c>
      <c r="D1493" s="46">
        <f>(Ações!$O1493)/0.06</f>
        <v>0</v>
      </c>
      <c r="E1493" s="47">
        <f>IFERROR((Ações!$F1493-Ações!$K1493)/Ações!$F1493,0)</f>
        <v>0</v>
      </c>
      <c r="F1493" s="46" t="str">
        <f>IF(OR(Ações!$N1493&lt;0,Ações!$M1493&lt;0),"",(22.5*Ações!$M1493*Ações!$N1493)^0.5)</f>
        <v/>
      </c>
      <c r="G1493" s="47">
        <f>IFERROR((Ações!$H1493-Ações!$K1493)/Ações!$H1493,0)</f>
        <v>0</v>
      </c>
      <c r="H1493" s="48">
        <f>IFERROR(Ações!$I1493/(Ações!$P1493-Table_1[[#This Row],[CAGR LUCRO 5A]]),0)</f>
        <v>0</v>
      </c>
      <c r="I1493" s="48">
        <f>IF(Ações!$S1493&lt;0,"",Ações!$O1493*(1+Ações!$S1493))</f>
        <v>0</v>
      </c>
      <c r="J1493" s="49">
        <f>IFERROR(IF(Ações!$B1493="","",(VLOOKUP(Table_1[[#This Row],[AÇÕES]],'Dados Status Invest STOCKS'!A1479:AD2094,4)/Table_1[[#This Row],[LPA]]))/100,0)</f>
        <v>1.3428571428571427E-2</v>
      </c>
      <c r="K1493" s="64">
        <f>IFERROR(IF(Ações!$B1493="","",VLOOKUP(Table_1[[#This Row],[AÇÕES]],'Dados Status Invest STOCKS'!A1479:AD2094,2)),0)</f>
        <v>8.0500000000000007</v>
      </c>
      <c r="L1493" s="65">
        <f>IFERROR(IF(Ações!$B1493="","",VLOOKUP(Table_1[[#This Row],[AÇÕES]],'Dados Status Invest STOCKS'!A1479:AD2094,3)/100),0)</f>
        <v>0</v>
      </c>
      <c r="M1493" s="66">
        <f>IFERROR(IF(Ações!$B1493="","",VLOOKUP(Table_1[[#This Row],[AÇÕES]],'Dados Status Invest STOCKS'!A1479:AD2094,28)),0)</f>
        <v>-2.4500000000000002</v>
      </c>
      <c r="N1493" s="66">
        <f>IFERROR(IF(Ações!$B1493="","",VLOOKUP(Table_1[[#This Row],[AÇÕES]],'Dados Status Invest STOCKS'!A1479:AD2094,27)),0)</f>
        <v>8.0399999999999991</v>
      </c>
      <c r="O1493" s="66">
        <f>IFERROR(IF(Ações!$L1493="","",Ações!$K1493*Ações!$L1493),0)</f>
        <v>0</v>
      </c>
      <c r="P1493" s="67">
        <f t="shared" si="23"/>
        <v>0.06</v>
      </c>
      <c r="Q1493" s="67">
        <f>IFERROR(Ações!$O1493/Ações!$M1493,0)</f>
        <v>0</v>
      </c>
      <c r="R1493" s="67">
        <f>IFERROR(IF(Ações!$B1493="","",VLOOKUP(Table_1[[#This Row],[AÇÕES]],'Dados Status Invest STOCKS'!A1479:AD2094,18)/100),0)</f>
        <v>-0.30459999999999998</v>
      </c>
      <c r="S1493" s="65">
        <f>IFERROR(IF(Ações!$B1493="","",VLOOKUP(Table_1[[#This Row],[AÇÕES]],'Dados Status Invest STOCKS'!A1479:AD2094,25)/100),0)</f>
        <v>0</v>
      </c>
      <c r="T1493" s="67">
        <f>(1-Ações!$Q1493)*Ações!$R1493</f>
        <v>-0.30459999999999998</v>
      </c>
      <c r="U1493" s="68">
        <f>IF(Ações!$S1493=0,Ações!$T1493,IF(Ações!$T1493=0,Ações!$S1493,AVERAGE(Ações!$S1493,Ações!$T1493)))</f>
        <v>-0.30459999999999998</v>
      </c>
    </row>
    <row r="1494" spans="2:21" ht="15" customHeight="1" x14ac:dyDescent="0.2">
      <c r="B1494" s="63" t="str">
        <f>IFERROR('Dados Status Invest STOCKS'!A1481,"-")</f>
        <v>DYNT</v>
      </c>
      <c r="C1494" s="45">
        <f>IFERROR((Ações!$D1494-Ações!$K1494)/Ações!$D1494,0)</f>
        <v>0</v>
      </c>
      <c r="D1494" s="46">
        <f>(Ações!$O1494)/0.06</f>
        <v>0</v>
      </c>
      <c r="E1494" s="47">
        <f>IFERROR((Ações!$F1494-Ações!$K1494)/Ações!$F1494,0)</f>
        <v>0.60499282761606987</v>
      </c>
      <c r="F1494" s="46">
        <f>IF(OR(Ações!$N1494&lt;0,Ações!$M1494&lt;0),"",(22.5*Ações!$M1494*Ações!$N1494)^0.5)</f>
        <v>2.1518596608515157</v>
      </c>
      <c r="G1494" s="47">
        <f>IFERROR((Ações!$H1494-Ações!$K1494)/Ações!$H1494,0)</f>
        <v>0</v>
      </c>
      <c r="H1494" s="48">
        <f>IFERROR(Ações!$I1494/(Ações!$P1494-Table_1[[#This Row],[CAGR LUCRO 5A]]),0)</f>
        <v>0</v>
      </c>
      <c r="I1494" s="48">
        <f>IF(Ações!$S1494&lt;0,"",Ações!$O1494*(1+Ações!$S1494))</f>
        <v>0</v>
      </c>
      <c r="J1494" s="49">
        <f>IFERROR(IF(Ações!$B1494="","",(VLOOKUP(Table_1[[#This Row],[AÇÕES]],'Dados Status Invest STOCKS'!A1480:AD2095,4)/Table_1[[#This Row],[LPA]]))/100,0)</f>
        <v>0.43214285714285711</v>
      </c>
      <c r="K1494" s="64">
        <f>IFERROR(IF(Ações!$B1494="","",VLOOKUP(Table_1[[#This Row],[AÇÕES]],'Dados Status Invest STOCKS'!A1480:AD2095,2)),0)</f>
        <v>0.85</v>
      </c>
      <c r="L1494" s="65">
        <f>IFERROR(IF(Ações!$B1494="","",VLOOKUP(Table_1[[#This Row],[AÇÕES]],'Dados Status Invest STOCKS'!A1480:AD2095,3)/100),0)</f>
        <v>0</v>
      </c>
      <c r="M1494" s="66">
        <f>IFERROR(IF(Ações!$B1494="","",VLOOKUP(Table_1[[#This Row],[AÇÕES]],'Dados Status Invest STOCKS'!A1480:AD2095,28)),0)</f>
        <v>0.14000000000000001</v>
      </c>
      <c r="N1494" s="66">
        <f>IFERROR(IF(Ações!$B1494="","",VLOOKUP(Table_1[[#This Row],[AÇÕES]],'Dados Status Invest STOCKS'!A1480:AD2095,27)),0)</f>
        <v>1.47</v>
      </c>
      <c r="O1494" s="66">
        <f>IFERROR(IF(Ações!$L1494="","",Ações!$K1494*Ações!$L1494),0)</f>
        <v>0</v>
      </c>
      <c r="P1494" s="67">
        <f t="shared" si="23"/>
        <v>0.06</v>
      </c>
      <c r="Q1494" s="67">
        <f>IFERROR(Ações!$O1494/Ações!$M1494,0)</f>
        <v>0</v>
      </c>
      <c r="R1494" s="67">
        <f>IFERROR(IF(Ações!$B1494="","",VLOOKUP(Table_1[[#This Row],[AÇÕES]],'Dados Status Invest STOCKS'!A1480:AD2095,18)/100),0)</f>
        <v>9.5500000000000002E-2</v>
      </c>
      <c r="S1494" s="65">
        <f>IFERROR(IF(Ações!$B1494="","",VLOOKUP(Table_1[[#This Row],[AÇÕES]],'Dados Status Invest STOCKS'!A1480:AD2095,25)/100),0)</f>
        <v>0</v>
      </c>
      <c r="T1494" s="67">
        <f>(1-Ações!$Q1494)*Ações!$R1494</f>
        <v>9.5500000000000002E-2</v>
      </c>
      <c r="U1494" s="68">
        <f>IF(Ações!$S1494=0,Ações!$T1494,IF(Ações!$T1494=0,Ações!$S1494,AVERAGE(Ações!$S1494,Ações!$T1494)))</f>
        <v>9.5500000000000002E-2</v>
      </c>
    </row>
    <row r="1495" spans="2:21" ht="15" customHeight="1" x14ac:dyDescent="0.2">
      <c r="B1495" s="63" t="str">
        <f>IFERROR('Dados Status Invest STOCKS'!A1482,"-")</f>
        <v>DZSI</v>
      </c>
      <c r="C1495" s="45">
        <f>IFERROR((Ações!$D1495-Ações!$K1495)/Ações!$D1495,0)</f>
        <v>0</v>
      </c>
      <c r="D1495" s="46">
        <f>(Ações!$O1495)/0.06</f>
        <v>0</v>
      </c>
      <c r="E1495" s="47">
        <f>IFERROR((Ações!$F1495-Ações!$K1495)/Ações!$F1495,0)</f>
        <v>0</v>
      </c>
      <c r="F1495" s="46" t="str">
        <f>IF(OR(Ações!$N1495&lt;0,Ações!$M1495&lt;0),"",(22.5*Ações!$M1495*Ações!$N1495)^0.5)</f>
        <v/>
      </c>
      <c r="G1495" s="47">
        <f>IFERROR((Ações!$H1495-Ações!$K1495)/Ações!$H1495,0)</f>
        <v>0</v>
      </c>
      <c r="H1495" s="48">
        <f>IFERROR(Ações!$I1495/(Ações!$P1495-Table_1[[#This Row],[CAGR LUCRO 5A]]),0)</f>
        <v>0</v>
      </c>
      <c r="I1495" s="48">
        <f>IF(Ações!$S1495&lt;0,"",Ações!$O1495*(1+Ações!$S1495))</f>
        <v>0</v>
      </c>
      <c r="J1495" s="49">
        <f>IFERROR(IF(Ações!$B1495="","",(VLOOKUP(Table_1[[#This Row],[AÇÕES]],'Dados Status Invest STOCKS'!A1481:AD2096,4)/Table_1[[#This Row],[LPA]]))/100,0)</f>
        <v>5.0764705882352948E-2</v>
      </c>
      <c r="K1495" s="64">
        <f>IFERROR(IF(Ações!$B1495="","",VLOOKUP(Table_1[[#This Row],[AÇÕES]],'Dados Status Invest STOCKS'!A1481:AD2096,2)),0)</f>
        <v>14.71</v>
      </c>
      <c r="L1495" s="65">
        <f>IFERROR(IF(Ações!$B1495="","",VLOOKUP(Table_1[[#This Row],[AÇÕES]],'Dados Status Invest STOCKS'!A1481:AD2096,3)/100),0)</f>
        <v>0</v>
      </c>
      <c r="M1495" s="66">
        <f>IFERROR(IF(Ações!$B1495="","",VLOOKUP(Table_1[[#This Row],[AÇÕES]],'Dados Status Invest STOCKS'!A1481:AD2096,28)),0)</f>
        <v>-1.7</v>
      </c>
      <c r="N1495" s="66">
        <f>IFERROR(IF(Ações!$B1495="","",VLOOKUP(Table_1[[#This Row],[AÇÕES]],'Dados Status Invest STOCKS'!A1481:AD2096,27)),0)</f>
        <v>4.6900000000000004</v>
      </c>
      <c r="O1495" s="66">
        <f>IFERROR(IF(Ações!$L1495="","",Ações!$K1495*Ações!$L1495),0)</f>
        <v>0</v>
      </c>
      <c r="P1495" s="67">
        <f t="shared" si="23"/>
        <v>0.06</v>
      </c>
      <c r="Q1495" s="67">
        <f>IFERROR(Ações!$O1495/Ações!$M1495,0)</f>
        <v>0</v>
      </c>
      <c r="R1495" s="67">
        <f>IFERROR(IF(Ações!$B1495="","",VLOOKUP(Table_1[[#This Row],[AÇÕES]],'Dados Status Invest STOCKS'!A1481:AD2096,18)/100),0)</f>
        <v>-0.36349999999999999</v>
      </c>
      <c r="S1495" s="65">
        <f>IFERROR(IF(Ações!$B1495="","",VLOOKUP(Table_1[[#This Row],[AÇÕES]],'Dados Status Invest STOCKS'!A1481:AD2096,25)/100),0)</f>
        <v>0</v>
      </c>
      <c r="T1495" s="67">
        <f>(1-Ações!$Q1495)*Ações!$R1495</f>
        <v>-0.36349999999999999</v>
      </c>
      <c r="U1495" s="68">
        <f>IF(Ações!$S1495=0,Ações!$T1495,IF(Ações!$T1495=0,Ações!$S1495,AVERAGE(Ações!$S1495,Ações!$T1495)))</f>
        <v>-0.36349999999999999</v>
      </c>
    </row>
    <row r="1496" spans="2:21" ht="15" customHeight="1" x14ac:dyDescent="0.2">
      <c r="B1496" s="63" t="str">
        <f>IFERROR('Dados Status Invest STOCKS'!A1483,"-")</f>
        <v>E</v>
      </c>
      <c r="C1496" s="45">
        <f>IFERROR((Ações!$D1496-Ações!$K1496)/Ações!$D1496,0)</f>
        <v>-0.5625</v>
      </c>
      <c r="D1496" s="46">
        <f>(Ações!$O1496)/0.06</f>
        <v>18.7456</v>
      </c>
      <c r="E1496" s="47">
        <f>IFERROR((Ações!$F1496-Ações!$K1496)/Ações!$F1496,0)</f>
        <v>0</v>
      </c>
      <c r="F1496" s="46" t="str">
        <f>IF(OR(Ações!$N1496&lt;0,Ações!$M1496&lt;0),"",(22.5*Ações!$M1496*Ações!$N1496)^0.5)</f>
        <v/>
      </c>
      <c r="G1496" s="47">
        <f>IFERROR((Ações!$H1496-Ações!$K1496)/Ações!$H1496,0)</f>
        <v>-0.5625</v>
      </c>
      <c r="H1496" s="48">
        <f>IFERROR(Ações!$I1496/(Ações!$P1496-Table_1[[#This Row],[CAGR LUCRO 5A]]),0)</f>
        <v>18.7456</v>
      </c>
      <c r="I1496" s="48">
        <f>IF(Ações!$S1496&lt;0,"",Ações!$O1496*(1+Ações!$S1496))</f>
        <v>1.124736</v>
      </c>
      <c r="J1496" s="49">
        <f>IFERROR(IF(Ações!$B1496="","",(VLOOKUP(Table_1[[#This Row],[AÇÕES]],'Dados Status Invest STOCKS'!A1482:AD2097,4)/Table_1[[#This Row],[LPA]]))/100,0)</f>
        <v>4.6092000000000004</v>
      </c>
      <c r="K1496" s="64">
        <f>IFERROR(IF(Ações!$B1496="","",VLOOKUP(Table_1[[#This Row],[AÇÕES]],'Dados Status Invest STOCKS'!A1482:AD2097,2)),0)</f>
        <v>29.29</v>
      </c>
      <c r="L1496" s="65">
        <f>IFERROR(IF(Ações!$B1496="","",VLOOKUP(Table_1[[#This Row],[AÇÕES]],'Dados Status Invest STOCKS'!A1482:AD2097,3)/100),0)</f>
        <v>3.8399999999999997E-2</v>
      </c>
      <c r="M1496" s="66">
        <f>IFERROR(IF(Ações!$B1496="","",VLOOKUP(Table_1[[#This Row],[AÇÕES]],'Dados Status Invest STOCKS'!A1482:AD2097,28)),0)</f>
        <v>-0.25</v>
      </c>
      <c r="N1496" s="66">
        <f>IFERROR(IF(Ações!$B1496="","",VLOOKUP(Table_1[[#This Row],[AÇÕES]],'Dados Status Invest STOCKS'!A1482:AD2097,27)),0)</f>
        <v>27.53</v>
      </c>
      <c r="O1496" s="66">
        <f>IFERROR(IF(Ações!$L1496="","",Ações!$K1496*Ações!$L1496),0)</f>
        <v>1.124736</v>
      </c>
      <c r="P1496" s="67">
        <f t="shared" si="23"/>
        <v>0.06</v>
      </c>
      <c r="Q1496" s="67">
        <f>IFERROR(Ações!$O1496/Ações!$M1496,0)</f>
        <v>-4.4989439999999998</v>
      </c>
      <c r="R1496" s="67">
        <f>IFERROR(IF(Ações!$B1496="","",VLOOKUP(Table_1[[#This Row],[AÇÕES]],'Dados Status Invest STOCKS'!A1482:AD2097,18)/100),0)</f>
        <v>-9.1999999999999998E-3</v>
      </c>
      <c r="S1496" s="65">
        <f>IFERROR(IF(Ações!$B1496="","",VLOOKUP(Table_1[[#This Row],[AÇÕES]],'Dados Status Invest STOCKS'!A1482:AD2097,25)/100),0)</f>
        <v>0</v>
      </c>
      <c r="T1496" s="67">
        <f>(1-Ações!$Q1496)*Ações!$R1496</f>
        <v>-5.0590284799999996E-2</v>
      </c>
      <c r="U1496" s="68">
        <f>IF(Ações!$S1496=0,Ações!$T1496,IF(Ações!$T1496=0,Ações!$S1496,AVERAGE(Ações!$S1496,Ações!$T1496)))</f>
        <v>-5.0590284799999996E-2</v>
      </c>
    </row>
    <row r="1497" spans="2:21" ht="15" customHeight="1" x14ac:dyDescent="0.2">
      <c r="B1497" s="63" t="str">
        <f>IFERROR('Dados Status Invest STOCKS'!A1484,"-")</f>
        <v>EA</v>
      </c>
      <c r="C1497" s="45">
        <f>IFERROR((Ações!$D1497-Ações!$K1497)/Ações!$D1497,0)</f>
        <v>-11</v>
      </c>
      <c r="D1497" s="46">
        <f>(Ações!$O1497)/0.06</f>
        <v>11.266666666666666</v>
      </c>
      <c r="E1497" s="47">
        <f>IFERROR((Ações!$F1497-Ações!$K1497)/Ações!$F1497,0)</f>
        <v>-2.2433731259027536</v>
      </c>
      <c r="F1497" s="46">
        <f>IF(OR(Ações!$N1497&lt;0,Ações!$M1497&lt;0),"",(22.5*Ações!$M1497*Ações!$N1497)^0.5)</f>
        <v>41.684997301187387</v>
      </c>
      <c r="G1497" s="47">
        <f>IFERROR((Ações!$H1497-Ações!$K1497)/Ações!$H1497,0)</f>
        <v>0</v>
      </c>
      <c r="H1497" s="48">
        <f>IFERROR(Ações!$I1497/(Ações!$P1497-Table_1[[#This Row],[CAGR LUCRO 5A]]),0)</f>
        <v>0</v>
      </c>
      <c r="I1497" s="48" t="str">
        <f>IF(Ações!$S1497&lt;0,"",Ações!$O1497*(1+Ações!$S1497))</f>
        <v/>
      </c>
      <c r="J1497" s="49">
        <f>IFERROR(IF(Ações!$B1497="","",(VLOOKUP(Table_1[[#This Row],[AÇÕES]],'Dados Status Invest STOCKS'!A1483:AD2098,4)/Table_1[[#This Row],[LPA]]))/100,0)</f>
        <v>0.17521582733812952</v>
      </c>
      <c r="K1497" s="64">
        <f>IFERROR(IF(Ações!$B1497="","",VLOOKUP(Table_1[[#This Row],[AÇÕES]],'Dados Status Invest STOCKS'!A1483:AD2098,2)),0)</f>
        <v>135.19999999999999</v>
      </c>
      <c r="L1497" s="65">
        <f>IFERROR(IF(Ações!$B1497="","",VLOOKUP(Table_1[[#This Row],[AÇÕES]],'Dados Status Invest STOCKS'!A1483:AD2098,3)/100),0)</f>
        <v>5.0000000000000001E-3</v>
      </c>
      <c r="M1497" s="66">
        <f>IFERROR(IF(Ações!$B1497="","",VLOOKUP(Table_1[[#This Row],[AÇÕES]],'Dados Status Invest STOCKS'!A1483:AD2098,28)),0)</f>
        <v>2.78</v>
      </c>
      <c r="N1497" s="66">
        <f>IFERROR(IF(Ações!$B1497="","",VLOOKUP(Table_1[[#This Row],[AÇÕES]],'Dados Status Invest STOCKS'!A1483:AD2098,27)),0)</f>
        <v>27.78</v>
      </c>
      <c r="O1497" s="66">
        <f>IFERROR(IF(Ações!$L1497="","",Ações!$K1497*Ações!$L1497),0)</f>
        <v>0.67599999999999993</v>
      </c>
      <c r="P1497" s="67">
        <f t="shared" si="23"/>
        <v>0.06</v>
      </c>
      <c r="Q1497" s="67">
        <f>IFERROR(Ações!$O1497/Ações!$M1497,0)</f>
        <v>0.24316546762589927</v>
      </c>
      <c r="R1497" s="67">
        <f>IFERROR(IF(Ações!$B1497="","",VLOOKUP(Table_1[[#This Row],[AÇÕES]],'Dados Status Invest STOCKS'!A1483:AD2098,18)/100),0)</f>
        <v>9.9900000000000003E-2</v>
      </c>
      <c r="S1497" s="65">
        <f>IFERROR(IF(Ações!$B1497="","",VLOOKUP(Table_1[[#This Row],[AÇÕES]],'Dados Status Invest STOCKS'!A1483:AD2098,25)/100),0)</f>
        <v>-6.25E-2</v>
      </c>
      <c r="T1497" s="67">
        <f>(1-Ações!$Q1497)*Ações!$R1497</f>
        <v>7.5607769784172663E-2</v>
      </c>
      <c r="U1497" s="68">
        <f>IF(Ações!$S1497=0,Ações!$T1497,IF(Ações!$T1497=0,Ações!$S1497,AVERAGE(Ações!$S1497,Ações!$T1497)))</f>
        <v>6.5538848920863313E-3</v>
      </c>
    </row>
    <row r="1498" spans="2:21" ht="15" customHeight="1" x14ac:dyDescent="0.2">
      <c r="B1498" s="63" t="str">
        <f>IFERROR('Dados Status Invest STOCKS'!A1485,"-")</f>
        <v>EAF</v>
      </c>
      <c r="C1498" s="45">
        <f>IFERROR((Ações!$D1498-Ações!$K1498)/Ações!$D1498,0)</f>
        <v>-15.216216216216214</v>
      </c>
      <c r="D1498" s="46">
        <f>(Ações!$O1498)/0.06</f>
        <v>0.66045000000000009</v>
      </c>
      <c r="E1498" s="47">
        <f>IFERROR((Ações!$F1498-Ações!$K1498)/Ações!$F1498,0)</f>
        <v>0</v>
      </c>
      <c r="F1498" s="46" t="str">
        <f>IF(OR(Ações!$N1498&lt;0,Ações!$M1498&lt;0),"",(22.5*Ações!$M1498*Ações!$N1498)^0.5)</f>
        <v/>
      </c>
      <c r="G1498" s="47">
        <f>IFERROR((Ações!$H1498-Ações!$K1498)/Ações!$H1498,0)</f>
        <v>-15.216216216216214</v>
      </c>
      <c r="H1498" s="48">
        <f>IFERROR(Ações!$I1498/(Ações!$P1498-Table_1[[#This Row],[CAGR LUCRO 5A]]),0)</f>
        <v>0.66045000000000009</v>
      </c>
      <c r="I1498" s="48">
        <f>IF(Ações!$S1498&lt;0,"",Ações!$O1498*(1+Ações!$S1498))</f>
        <v>3.9627000000000002E-2</v>
      </c>
      <c r="J1498" s="49">
        <f>IFERROR(IF(Ações!$B1498="","",(VLOOKUP(Table_1[[#This Row],[AÇÕES]],'Dados Status Invest STOCKS'!A1484:AD2099,4)/Table_1[[#This Row],[LPA]]))/100,0)</f>
        <v>5.3758865248226949E-2</v>
      </c>
      <c r="K1498" s="64">
        <f>IFERROR(IF(Ações!$B1498="","",VLOOKUP(Table_1[[#This Row],[AÇÕES]],'Dados Status Invest STOCKS'!A1484:AD2099,2)),0)</f>
        <v>10.71</v>
      </c>
      <c r="L1498" s="65">
        <f>IFERROR(IF(Ações!$B1498="","",VLOOKUP(Table_1[[#This Row],[AÇÕES]],'Dados Status Invest STOCKS'!A1484:AD2099,3)/100),0)</f>
        <v>3.7000000000000002E-3</v>
      </c>
      <c r="M1498" s="66">
        <f>IFERROR(IF(Ações!$B1498="","",VLOOKUP(Table_1[[#This Row],[AÇÕES]],'Dados Status Invest STOCKS'!A1484:AD2099,28)),0)</f>
        <v>1.41</v>
      </c>
      <c r="N1498" s="66">
        <f>IFERROR(IF(Ações!$B1498="","",VLOOKUP(Table_1[[#This Row],[AÇÕES]],'Dados Status Invest STOCKS'!A1484:AD2099,27)),0)</f>
        <v>-0.42</v>
      </c>
      <c r="O1498" s="66">
        <f>IFERROR(IF(Ações!$L1498="","",Ações!$K1498*Ações!$L1498),0)</f>
        <v>3.9627000000000002E-2</v>
      </c>
      <c r="P1498" s="67">
        <f t="shared" si="23"/>
        <v>0.06</v>
      </c>
      <c r="Q1498" s="67">
        <f>IFERROR(Ações!$O1498/Ações!$M1498,0)</f>
        <v>2.8104255319148938E-2</v>
      </c>
      <c r="R1498" s="67">
        <f>IFERROR(IF(Ações!$B1498="","",VLOOKUP(Table_1[[#This Row],[AÇÕES]],'Dados Status Invest STOCKS'!A1484:AD2099,18)/100),0)</f>
        <v>-3.3599000000000001</v>
      </c>
      <c r="S1498" s="65">
        <f>IFERROR(IF(Ações!$B1498="","",VLOOKUP(Table_1[[#This Row],[AÇÕES]],'Dados Status Invest STOCKS'!A1484:AD2099,25)/100),0)</f>
        <v>0</v>
      </c>
      <c r="T1498" s="67">
        <f>(1-Ações!$Q1498)*Ações!$R1498</f>
        <v>-3.2654725125531914</v>
      </c>
      <c r="U1498" s="68">
        <f>IF(Ações!$S1498=0,Ações!$T1498,IF(Ações!$T1498=0,Ações!$S1498,AVERAGE(Ações!$S1498,Ações!$T1498)))</f>
        <v>-3.2654725125531914</v>
      </c>
    </row>
    <row r="1499" spans="2:21" ht="15" customHeight="1" x14ac:dyDescent="0.2">
      <c r="B1499" s="63" t="str">
        <f>IFERROR('Dados Status Invest STOCKS'!A1486,"-")</f>
        <v>EAR</v>
      </c>
      <c r="C1499" s="45">
        <f>IFERROR((Ações!$D1499-Ações!$K1499)/Ações!$D1499,0)</f>
        <v>0</v>
      </c>
      <c r="D1499" s="46">
        <f>(Ações!$O1499)/0.06</f>
        <v>0</v>
      </c>
      <c r="E1499" s="47">
        <f>IFERROR((Ações!$F1499-Ações!$K1499)/Ações!$F1499,0)</f>
        <v>0</v>
      </c>
      <c r="F1499" s="46" t="str">
        <f>IF(OR(Ações!$N1499&lt;0,Ações!$M1499&lt;0),"",(22.5*Ações!$M1499*Ações!$N1499)^0.5)</f>
        <v/>
      </c>
      <c r="G1499" s="47">
        <f>IFERROR((Ações!$H1499-Ações!$K1499)/Ações!$H1499,0)</f>
        <v>0</v>
      </c>
      <c r="H1499" s="48">
        <f>IFERROR(Ações!$I1499/(Ações!$P1499-Table_1[[#This Row],[CAGR LUCRO 5A]]),0)</f>
        <v>0</v>
      </c>
      <c r="I1499" s="48">
        <f>IF(Ações!$S1499&lt;0,"",Ações!$O1499*(1+Ações!$S1499))</f>
        <v>0</v>
      </c>
      <c r="J1499" s="49">
        <f>IFERROR(IF(Ações!$B1499="","",(VLOOKUP(Table_1[[#This Row],[AÇÕES]],'Dados Status Invest STOCKS'!A1485:AD2100,4)/Table_1[[#This Row],[LPA]]))/100,0)</f>
        <v>3.7631578947368426E-2</v>
      </c>
      <c r="K1499" s="64">
        <f>IFERROR(IF(Ações!$B1499="","",VLOOKUP(Table_1[[#This Row],[AÇÕES]],'Dados Status Invest STOCKS'!A1485:AD2100,2)),0)</f>
        <v>4.8899999999999997</v>
      </c>
      <c r="L1499" s="65">
        <f>IFERROR(IF(Ações!$B1499="","",VLOOKUP(Table_1[[#This Row],[AÇÕES]],'Dados Status Invest STOCKS'!A1485:AD2100,3)/100),0)</f>
        <v>0</v>
      </c>
      <c r="M1499" s="66">
        <f>IFERROR(IF(Ações!$B1499="","",VLOOKUP(Table_1[[#This Row],[AÇÕES]],'Dados Status Invest STOCKS'!A1485:AD2100,28)),0)</f>
        <v>-1.1399999999999999</v>
      </c>
      <c r="N1499" s="66">
        <f>IFERROR(IF(Ações!$B1499="","",VLOOKUP(Table_1[[#This Row],[AÇÕES]],'Dados Status Invest STOCKS'!A1485:AD2100,27)),0)</f>
        <v>4.4800000000000004</v>
      </c>
      <c r="O1499" s="66">
        <f>IFERROR(IF(Ações!$L1499="","",Ações!$K1499*Ações!$L1499),0)</f>
        <v>0</v>
      </c>
      <c r="P1499" s="67">
        <f t="shared" si="23"/>
        <v>0.06</v>
      </c>
      <c r="Q1499" s="67">
        <f>IFERROR(Ações!$O1499/Ações!$M1499,0)</f>
        <v>0</v>
      </c>
      <c r="R1499" s="67">
        <f>IFERROR(IF(Ações!$B1499="","",VLOOKUP(Table_1[[#This Row],[AÇÕES]],'Dados Status Invest STOCKS'!A1485:AD2100,18)/100),0)</f>
        <v>-0.25429999999999997</v>
      </c>
      <c r="S1499" s="65">
        <f>IFERROR(IF(Ações!$B1499="","",VLOOKUP(Table_1[[#This Row],[AÇÕES]],'Dados Status Invest STOCKS'!A1485:AD2100,25)/100),0)</f>
        <v>0</v>
      </c>
      <c r="T1499" s="67">
        <f>(1-Ações!$Q1499)*Ações!$R1499</f>
        <v>-0.25429999999999997</v>
      </c>
      <c r="U1499" s="68">
        <f>IF(Ações!$S1499=0,Ações!$T1499,IF(Ações!$T1499=0,Ações!$S1499,AVERAGE(Ações!$S1499,Ações!$T1499)))</f>
        <v>-0.25429999999999997</v>
      </c>
    </row>
    <row r="1500" spans="2:21" ht="15" customHeight="1" x14ac:dyDescent="0.2">
      <c r="B1500" s="63" t="str">
        <f>IFERROR('Dados Status Invest STOCKS'!A1487,"-")</f>
        <v>EARS</v>
      </c>
      <c r="C1500" s="45">
        <f>IFERROR((Ações!$D1500-Ações!$K1500)/Ações!$D1500,0)</f>
        <v>0</v>
      </c>
      <c r="D1500" s="46">
        <f>(Ações!$O1500)/0.06</f>
        <v>0</v>
      </c>
      <c r="E1500" s="47">
        <f>IFERROR((Ações!$F1500-Ações!$K1500)/Ações!$F1500,0)</f>
        <v>0</v>
      </c>
      <c r="F1500" s="46" t="str">
        <f>IF(OR(Ações!$N1500&lt;0,Ações!$M1500&lt;0),"",(22.5*Ações!$M1500*Ações!$N1500)^0.5)</f>
        <v/>
      </c>
      <c r="G1500" s="47">
        <f>IFERROR((Ações!$H1500-Ações!$K1500)/Ações!$H1500,0)</f>
        <v>0</v>
      </c>
      <c r="H1500" s="48">
        <f>IFERROR(Ações!$I1500/(Ações!$P1500-Table_1[[#This Row],[CAGR LUCRO 5A]]),0)</f>
        <v>0</v>
      </c>
      <c r="I1500" s="48">
        <f>IF(Ações!$S1500&lt;0,"",Ações!$O1500*(1+Ações!$S1500))</f>
        <v>0</v>
      </c>
      <c r="J1500" s="49">
        <f>IFERROR(IF(Ações!$B1500="","",(VLOOKUP(Table_1[[#This Row],[AÇÕES]],'Dados Status Invest STOCKS'!A1486:AD2101,4)/Table_1[[#This Row],[LPA]]))/100,0)</f>
        <v>0</v>
      </c>
      <c r="K1500" s="64">
        <f>IFERROR(IF(Ações!$B1500="","",VLOOKUP(Table_1[[#This Row],[AÇÕES]],'Dados Status Invest STOCKS'!A1486:AD2101,2)),0)</f>
        <v>3.05</v>
      </c>
      <c r="L1500" s="65">
        <f>IFERROR(IF(Ações!$B1500="","",VLOOKUP(Table_1[[#This Row],[AÇÕES]],'Dados Status Invest STOCKS'!A1486:AD2101,3)/100),0)</f>
        <v>0</v>
      </c>
      <c r="M1500" s="66">
        <f>IFERROR(IF(Ações!$B1500="","",VLOOKUP(Table_1[[#This Row],[AÇÕES]],'Dados Status Invest STOCKS'!A1486:AD2101,28)),0)</f>
        <v>-701.5</v>
      </c>
      <c r="N1500" s="66">
        <f>IFERROR(IF(Ações!$B1500="","",VLOOKUP(Table_1[[#This Row],[AÇÕES]],'Dados Status Invest STOCKS'!A1486:AD2101,27)),0)</f>
        <v>0.36</v>
      </c>
      <c r="O1500" s="66">
        <f>IFERROR(IF(Ações!$L1500="","",Ações!$K1500*Ações!$L1500),0)</f>
        <v>0</v>
      </c>
      <c r="P1500" s="67">
        <f t="shared" si="23"/>
        <v>0.06</v>
      </c>
      <c r="Q1500" s="67">
        <f>IFERROR(Ações!$O1500/Ações!$M1500,0)</f>
        <v>0</v>
      </c>
      <c r="R1500" s="67">
        <f>IFERROR(IF(Ações!$B1500="","",VLOOKUP(Table_1[[#This Row],[AÇÕES]],'Dados Status Invest STOCKS'!A1486:AD2101,18)/100),0)</f>
        <v>-1942.7588000000001</v>
      </c>
      <c r="S1500" s="65">
        <f>IFERROR(IF(Ações!$B1500="","",VLOOKUP(Table_1[[#This Row],[AÇÕES]],'Dados Status Invest STOCKS'!A1486:AD2101,25)/100),0)</f>
        <v>0</v>
      </c>
      <c r="T1500" s="67">
        <f>(1-Ações!$Q1500)*Ações!$R1500</f>
        <v>-1942.7588000000001</v>
      </c>
      <c r="U1500" s="68">
        <f>IF(Ações!$S1500=0,Ações!$T1500,IF(Ações!$T1500=0,Ações!$S1500,AVERAGE(Ações!$S1500,Ações!$T1500)))</f>
        <v>-1942.7588000000001</v>
      </c>
    </row>
    <row r="1501" spans="2:21" ht="15" customHeight="1" x14ac:dyDescent="0.2">
      <c r="B1501" s="63" t="str">
        <f>IFERROR('Dados Status Invest STOCKS'!A1488,"-")</f>
        <v>EAST</v>
      </c>
      <c r="C1501" s="45">
        <f>IFERROR((Ações!$D1501-Ações!$K1501)/Ações!$D1501,0)</f>
        <v>0</v>
      </c>
      <c r="D1501" s="46">
        <f>(Ações!$O1501)/0.06</f>
        <v>0</v>
      </c>
      <c r="E1501" s="47">
        <f>IFERROR((Ações!$F1501-Ações!$K1501)/Ações!$F1501,0)</f>
        <v>0</v>
      </c>
      <c r="F1501" s="46" t="str">
        <f>IF(OR(Ações!$N1501&lt;0,Ações!$M1501&lt;0),"",(22.5*Ações!$M1501*Ações!$N1501)^0.5)</f>
        <v/>
      </c>
      <c r="G1501" s="47">
        <f>IFERROR((Ações!$H1501-Ações!$K1501)/Ações!$H1501,0)</f>
        <v>0</v>
      </c>
      <c r="H1501" s="48">
        <f>IFERROR(Ações!$I1501/(Ações!$P1501-Table_1[[#This Row],[CAGR LUCRO 5A]]),0)</f>
        <v>0</v>
      </c>
      <c r="I1501" s="48">
        <f>IF(Ações!$S1501&lt;0,"",Ações!$O1501*(1+Ações!$S1501))</f>
        <v>0</v>
      </c>
      <c r="J1501" s="49">
        <f>IFERROR(IF(Ações!$B1501="","",(VLOOKUP(Table_1[[#This Row],[AÇÕES]],'Dados Status Invest STOCKS'!A1487:AD2102,4)/Table_1[[#This Row],[LPA]]))/100,0)</f>
        <v>0.52866666666666662</v>
      </c>
      <c r="K1501" s="64">
        <f>IFERROR(IF(Ações!$B1501="","",VLOOKUP(Table_1[[#This Row],[AÇÕES]],'Dados Status Invest STOCKS'!A1487:AD2102,2)),0)</f>
        <v>1.21</v>
      </c>
      <c r="L1501" s="65">
        <f>IFERROR(IF(Ações!$B1501="","",VLOOKUP(Table_1[[#This Row],[AÇÕES]],'Dados Status Invest STOCKS'!A1487:AD2102,3)/100),0)</f>
        <v>0</v>
      </c>
      <c r="M1501" s="66">
        <f>IFERROR(IF(Ações!$B1501="","",VLOOKUP(Table_1[[#This Row],[AÇÕES]],'Dados Status Invest STOCKS'!A1487:AD2102,28)),0)</f>
        <v>-0.15</v>
      </c>
      <c r="N1501" s="66">
        <f>IFERROR(IF(Ações!$B1501="","",VLOOKUP(Table_1[[#This Row],[AÇÕES]],'Dados Status Invest STOCKS'!A1487:AD2102,27)),0)</f>
        <v>0.73</v>
      </c>
      <c r="O1501" s="66">
        <f>IFERROR(IF(Ações!$L1501="","",Ações!$K1501*Ações!$L1501),0)</f>
        <v>0</v>
      </c>
      <c r="P1501" s="67">
        <f t="shared" si="23"/>
        <v>0.06</v>
      </c>
      <c r="Q1501" s="67">
        <f>IFERROR(Ações!$O1501/Ações!$M1501,0)</f>
        <v>0</v>
      </c>
      <c r="R1501" s="67">
        <f>IFERROR(IF(Ações!$B1501="","",VLOOKUP(Table_1[[#This Row],[AÇÕES]],'Dados Status Invest STOCKS'!A1487:AD2102,18)/100),0)</f>
        <v>-0.20949999999999999</v>
      </c>
      <c r="S1501" s="65">
        <f>IFERROR(IF(Ações!$B1501="","",VLOOKUP(Table_1[[#This Row],[AÇÕES]],'Dados Status Invest STOCKS'!A1487:AD2102,25)/100),0)</f>
        <v>0</v>
      </c>
      <c r="T1501" s="67">
        <f>(1-Ações!$Q1501)*Ações!$R1501</f>
        <v>-0.20949999999999999</v>
      </c>
      <c r="U1501" s="68">
        <f>IF(Ações!$S1501=0,Ações!$T1501,IF(Ações!$T1501=0,Ações!$S1501,AVERAGE(Ações!$S1501,Ações!$T1501)))</f>
        <v>-0.20949999999999999</v>
      </c>
    </row>
    <row r="1502" spans="2:21" ht="15" customHeight="1" x14ac:dyDescent="0.2">
      <c r="B1502" s="63" t="str">
        <f>IFERROR('Dados Status Invest STOCKS'!A1489,"-")</f>
        <v>EAT</v>
      </c>
      <c r="C1502" s="45">
        <f>IFERROR((Ações!$D1502-Ações!$K1502)/Ações!$D1502,0)</f>
        <v>0</v>
      </c>
      <c r="D1502" s="46">
        <f>(Ações!$O1502)/0.06</f>
        <v>0</v>
      </c>
      <c r="E1502" s="47">
        <f>IFERROR((Ações!$F1502-Ações!$K1502)/Ações!$F1502,0)</f>
        <v>0</v>
      </c>
      <c r="F1502" s="46" t="str">
        <f>IF(OR(Ações!$N1502&lt;0,Ações!$M1502&lt;0),"",(22.5*Ações!$M1502*Ações!$N1502)^0.5)</f>
        <v/>
      </c>
      <c r="G1502" s="47">
        <f>IFERROR((Ações!$H1502-Ações!$K1502)/Ações!$H1502,0)</f>
        <v>0</v>
      </c>
      <c r="H1502" s="48">
        <f>IFERROR(Ações!$I1502/(Ações!$P1502-Table_1[[#This Row],[CAGR LUCRO 5A]]),0)</f>
        <v>0</v>
      </c>
      <c r="I1502" s="48" t="str">
        <f>IF(Ações!$S1502&lt;0,"",Ações!$O1502*(1+Ações!$S1502))</f>
        <v/>
      </c>
      <c r="J1502" s="49">
        <f>IFERROR(IF(Ações!$B1502="","",(VLOOKUP(Table_1[[#This Row],[AÇÕES]],'Dados Status Invest STOCKS'!A1488:AD2103,4)/Table_1[[#This Row],[LPA]]))/100,0)</f>
        <v>4.0169491525423727E-2</v>
      </c>
      <c r="K1502" s="64">
        <f>IFERROR(IF(Ações!$B1502="","",VLOOKUP(Table_1[[#This Row],[AÇÕES]],'Dados Status Invest STOCKS'!A1488:AD2103,2)),0)</f>
        <v>34.99</v>
      </c>
      <c r="L1502" s="65">
        <f>IFERROR(IF(Ações!$B1502="","",VLOOKUP(Table_1[[#This Row],[AÇÕES]],'Dados Status Invest STOCKS'!A1488:AD2103,3)/100),0)</f>
        <v>0</v>
      </c>
      <c r="M1502" s="66">
        <f>IFERROR(IF(Ações!$B1502="","",VLOOKUP(Table_1[[#This Row],[AÇÕES]],'Dados Status Invest STOCKS'!A1488:AD2103,28)),0)</f>
        <v>2.95</v>
      </c>
      <c r="N1502" s="66">
        <f>IFERROR(IF(Ações!$B1502="","",VLOOKUP(Table_1[[#This Row],[AÇÕES]],'Dados Status Invest STOCKS'!A1488:AD2103,27)),0)</f>
        <v>-7.17</v>
      </c>
      <c r="O1502" s="66">
        <f>IFERROR(IF(Ações!$L1502="","",Ações!$K1502*Ações!$L1502),0)</f>
        <v>0</v>
      </c>
      <c r="P1502" s="67">
        <f t="shared" si="23"/>
        <v>0.06</v>
      </c>
      <c r="Q1502" s="67">
        <f>IFERROR(Ações!$O1502/Ações!$M1502,0)</f>
        <v>0</v>
      </c>
      <c r="R1502" s="67">
        <f>IFERROR(IF(Ações!$B1502="","",VLOOKUP(Table_1[[#This Row],[AÇÕES]],'Dados Status Invest STOCKS'!A1488:AD2103,18)/100),0)</f>
        <v>-0.41200000000000003</v>
      </c>
      <c r="S1502" s="65">
        <f>IFERROR(IF(Ações!$B1502="","",VLOOKUP(Table_1[[#This Row],[AÇÕES]],'Dados Status Invest STOCKS'!A1488:AD2103,25)/100),0)</f>
        <v>-8.09E-2</v>
      </c>
      <c r="T1502" s="67">
        <f>(1-Ações!$Q1502)*Ações!$R1502</f>
        <v>-0.41200000000000003</v>
      </c>
      <c r="U1502" s="68">
        <f>IF(Ações!$S1502=0,Ações!$T1502,IF(Ações!$T1502=0,Ações!$S1502,AVERAGE(Ações!$S1502,Ações!$T1502)))</f>
        <v>-0.24645</v>
      </c>
    </row>
    <row r="1503" spans="2:21" ht="15" customHeight="1" x14ac:dyDescent="0.2">
      <c r="B1503" s="63" t="str">
        <f>IFERROR('Dados Status Invest STOCKS'!A1490,"-")</f>
        <v>EB</v>
      </c>
      <c r="C1503" s="45">
        <f>IFERROR((Ações!$D1503-Ações!$K1503)/Ações!$D1503,0)</f>
        <v>0</v>
      </c>
      <c r="D1503" s="46">
        <f>(Ações!$O1503)/0.06</f>
        <v>0</v>
      </c>
      <c r="E1503" s="47">
        <f>IFERROR((Ações!$F1503-Ações!$K1503)/Ações!$F1503,0)</f>
        <v>0</v>
      </c>
      <c r="F1503" s="46" t="str">
        <f>IF(OR(Ações!$N1503&lt;0,Ações!$M1503&lt;0),"",(22.5*Ações!$M1503*Ações!$N1503)^0.5)</f>
        <v/>
      </c>
      <c r="G1503" s="47">
        <f>IFERROR((Ações!$H1503-Ações!$K1503)/Ações!$H1503,0)</f>
        <v>0</v>
      </c>
      <c r="H1503" s="48">
        <f>IFERROR(Ações!$I1503/(Ações!$P1503-Table_1[[#This Row],[CAGR LUCRO 5A]]),0)</f>
        <v>0</v>
      </c>
      <c r="I1503" s="48">
        <f>IF(Ações!$S1503&lt;0,"",Ações!$O1503*(1+Ações!$S1503))</f>
        <v>0</v>
      </c>
      <c r="J1503" s="49">
        <f>IFERROR(IF(Ações!$B1503="","",(VLOOKUP(Table_1[[#This Row],[AÇÕES]],'Dados Status Invest STOCKS'!A1489:AD2104,4)/Table_1[[#This Row],[LPA]]))/100,0)</f>
        <v>6.480000000000001E-2</v>
      </c>
      <c r="K1503" s="64">
        <f>IFERROR(IF(Ações!$B1503="","",VLOOKUP(Table_1[[#This Row],[AÇÕES]],'Dados Status Invest STOCKS'!A1489:AD2104,2)),0)</f>
        <v>14.58</v>
      </c>
      <c r="L1503" s="65">
        <f>IFERROR(IF(Ações!$B1503="","",VLOOKUP(Table_1[[#This Row],[AÇÕES]],'Dados Status Invest STOCKS'!A1489:AD2104,3)/100),0)</f>
        <v>0</v>
      </c>
      <c r="M1503" s="66">
        <f>IFERROR(IF(Ações!$B1503="","",VLOOKUP(Table_1[[#This Row],[AÇÕES]],'Dados Status Invest STOCKS'!A1489:AD2104,28)),0)</f>
        <v>-1.5</v>
      </c>
      <c r="N1503" s="66">
        <f>IFERROR(IF(Ações!$B1503="","",VLOOKUP(Table_1[[#This Row],[AÇÕES]],'Dados Status Invest STOCKS'!A1489:AD2104,27)),0)</f>
        <v>1.79</v>
      </c>
      <c r="O1503" s="66">
        <f>IFERROR(IF(Ações!$L1503="","",Ações!$K1503*Ações!$L1503),0)</f>
        <v>0</v>
      </c>
      <c r="P1503" s="67">
        <f t="shared" si="23"/>
        <v>0.06</v>
      </c>
      <c r="Q1503" s="67">
        <f>IFERROR(Ações!$O1503/Ações!$M1503,0)</f>
        <v>0</v>
      </c>
      <c r="R1503" s="67">
        <f>IFERROR(IF(Ações!$B1503="","",VLOOKUP(Table_1[[#This Row],[AÇÕES]],'Dados Status Invest STOCKS'!A1489:AD2104,18)/100),0)</f>
        <v>-0.83579999999999999</v>
      </c>
      <c r="S1503" s="65">
        <f>IFERROR(IF(Ações!$B1503="","",VLOOKUP(Table_1[[#This Row],[AÇÕES]],'Dados Status Invest STOCKS'!A1489:AD2104,25)/100),0)</f>
        <v>0</v>
      </c>
      <c r="T1503" s="67">
        <f>(1-Ações!$Q1503)*Ações!$R1503</f>
        <v>-0.83579999999999999</v>
      </c>
      <c r="U1503" s="68">
        <f>IF(Ações!$S1503=0,Ações!$T1503,IF(Ações!$T1503=0,Ações!$S1503,AVERAGE(Ações!$S1503,Ações!$T1503)))</f>
        <v>-0.83579999999999999</v>
      </c>
    </row>
    <row r="1504" spans="2:21" ht="15" customHeight="1" x14ac:dyDescent="0.2">
      <c r="B1504" s="63" t="str">
        <f>IFERROR('Dados Status Invest STOCKS'!A1491,"-")</f>
        <v>EBAY</v>
      </c>
      <c r="C1504" s="45">
        <f>IFERROR((Ações!$D1504-Ações!$K1504)/Ações!$D1504,0)</f>
        <v>-3.9586776859504131</v>
      </c>
      <c r="D1504" s="46">
        <f>(Ações!$O1504)/0.06</f>
        <v>12.031433333333332</v>
      </c>
      <c r="E1504" s="47">
        <f>IFERROR((Ações!$F1504-Ações!$K1504)/Ações!$F1504,0)</f>
        <v>0.32631217491797104</v>
      </c>
      <c r="F1504" s="46">
        <f>IF(OR(Ações!$N1504&lt;0,Ações!$M1504&lt;0),"",(22.5*Ações!$M1504*Ações!$N1504)^0.5)</f>
        <v>88.557337358346544</v>
      </c>
      <c r="G1504" s="47">
        <f>IFERROR((Ações!$H1504-Ações!$K1504)/Ações!$H1504,0)</f>
        <v>14.589523428572919</v>
      </c>
      <c r="H1504" s="48">
        <f>IFERROR(Ações!$I1504/(Ações!$P1504-Table_1[[#This Row],[CAGR LUCRO 5A]]),0)</f>
        <v>-4.3901465944391171</v>
      </c>
      <c r="I1504" s="48">
        <f>IF(Ações!$S1504&lt;0,"",Ações!$O1504*(1+Ações!$S1504))</f>
        <v>0.91578457959999982</v>
      </c>
      <c r="J1504" s="49">
        <f>IFERROR(IF(Ações!$B1504="","",(VLOOKUP(Table_1[[#This Row],[AÇÕES]],'Dados Status Invest STOCKS'!A1490:AD2105,4)/Table_1[[#This Row],[LPA]]))/100,0)</f>
        <v>1.4994984954864593E-3</v>
      </c>
      <c r="K1504" s="64">
        <f>IFERROR(IF(Ações!$B1504="","",VLOOKUP(Table_1[[#This Row],[AÇÕES]],'Dados Status Invest STOCKS'!A1490:AD2105,2)),0)</f>
        <v>59.66</v>
      </c>
      <c r="L1504" s="65">
        <f>IFERROR(IF(Ações!$B1504="","",VLOOKUP(Table_1[[#This Row],[AÇÕES]],'Dados Status Invest STOCKS'!A1490:AD2105,3)/100),0)</f>
        <v>1.21E-2</v>
      </c>
      <c r="M1504" s="66">
        <f>IFERROR(IF(Ações!$B1504="","",VLOOKUP(Table_1[[#This Row],[AÇÕES]],'Dados Status Invest STOCKS'!A1490:AD2105,28)),0)</f>
        <v>19.940000000000001</v>
      </c>
      <c r="N1504" s="66">
        <f>IFERROR(IF(Ações!$B1504="","",VLOOKUP(Table_1[[#This Row],[AÇÕES]],'Dados Status Invest STOCKS'!A1490:AD2105,27)),0)</f>
        <v>17.48</v>
      </c>
      <c r="O1504" s="66">
        <f>IFERROR(IF(Ações!$L1504="","",Ações!$K1504*Ações!$L1504),0)</f>
        <v>0.72188599999999992</v>
      </c>
      <c r="P1504" s="67">
        <f t="shared" si="23"/>
        <v>0.06</v>
      </c>
      <c r="Q1504" s="67">
        <f>IFERROR(Ações!$O1504/Ações!$M1504,0)</f>
        <v>3.6202908726178526E-2</v>
      </c>
      <c r="R1504" s="67">
        <f>IFERROR(IF(Ações!$B1504="","",VLOOKUP(Table_1[[#This Row],[AÇÕES]],'Dados Status Invest STOCKS'!A1490:AD2105,18)/100),0)</f>
        <v>1.1406000000000001</v>
      </c>
      <c r="S1504" s="65">
        <f>IFERROR(IF(Ações!$B1504="","",VLOOKUP(Table_1[[#This Row],[AÇÕES]],'Dados Status Invest STOCKS'!A1490:AD2105,25)/100),0)</f>
        <v>0.26860000000000001</v>
      </c>
      <c r="T1504" s="67">
        <f>(1-Ações!$Q1504)*Ações!$R1504</f>
        <v>1.0993069623069209</v>
      </c>
      <c r="U1504" s="68">
        <f>IF(Ações!$S1504=0,Ações!$T1504,IF(Ações!$T1504=0,Ações!$S1504,AVERAGE(Ações!$S1504,Ações!$T1504)))</f>
        <v>0.68395348115346044</v>
      </c>
    </row>
    <row r="1505" spans="2:21" ht="15" customHeight="1" x14ac:dyDescent="0.2">
      <c r="B1505" s="63" t="str">
        <f>IFERROR('Dados Status Invest STOCKS'!A1492,"-")</f>
        <v>EBAYL</v>
      </c>
      <c r="C1505" s="45">
        <f>IFERROR((Ações!$D1505-Ações!$K1505)/Ações!$D1505,0)</f>
        <v>0</v>
      </c>
      <c r="D1505" s="46">
        <f>(Ações!$O1505)/0.06</f>
        <v>0</v>
      </c>
      <c r="E1505" s="47">
        <f>IFERROR((Ações!$F1505-Ações!$K1505)/Ações!$F1505,0)</f>
        <v>0.71611612600465624</v>
      </c>
      <c r="F1505" s="46">
        <f>IF(OR(Ações!$N1505&lt;0,Ações!$M1505&lt;0),"",(22.5*Ações!$M1505*Ações!$N1505)^0.5)</f>
        <v>88.557337358346544</v>
      </c>
      <c r="G1505" s="47">
        <f>IFERROR((Ações!$H1505-Ações!$K1505)/Ações!$H1505,0)</f>
        <v>0</v>
      </c>
      <c r="H1505" s="48">
        <f>IFERROR(Ações!$I1505/(Ações!$P1505-Table_1[[#This Row],[CAGR LUCRO 5A]]),0)</f>
        <v>0</v>
      </c>
      <c r="I1505" s="48">
        <f>IF(Ações!$S1505&lt;0,"",Ações!$O1505*(1+Ações!$S1505))</f>
        <v>0</v>
      </c>
      <c r="J1505" s="49">
        <f>IFERROR(IF(Ações!$B1505="","",(VLOOKUP(Table_1[[#This Row],[AÇÕES]],'Dados Status Invest STOCKS'!A1491:AD2106,4)/Table_1[[#This Row],[LPA]]))/100,0)</f>
        <v>6.3189568706118349E-4</v>
      </c>
      <c r="K1505" s="64">
        <f>IFERROR(IF(Ações!$B1505="","",VLOOKUP(Table_1[[#This Row],[AÇÕES]],'Dados Status Invest STOCKS'!A1491:AD2106,2)),0)</f>
        <v>25.14</v>
      </c>
      <c r="L1505" s="65">
        <f>IFERROR(IF(Ações!$B1505="","",VLOOKUP(Table_1[[#This Row],[AÇÕES]],'Dados Status Invest STOCKS'!A1491:AD2106,3)/100),0)</f>
        <v>0</v>
      </c>
      <c r="M1505" s="66">
        <f>IFERROR(IF(Ações!$B1505="","",VLOOKUP(Table_1[[#This Row],[AÇÕES]],'Dados Status Invest STOCKS'!A1491:AD2106,28)),0)</f>
        <v>19.940000000000001</v>
      </c>
      <c r="N1505" s="66">
        <f>IFERROR(IF(Ações!$B1505="","",VLOOKUP(Table_1[[#This Row],[AÇÕES]],'Dados Status Invest STOCKS'!A1491:AD2106,27)),0)</f>
        <v>17.48</v>
      </c>
      <c r="O1505" s="66">
        <f>IFERROR(IF(Ações!$L1505="","",Ações!$K1505*Ações!$L1505),0)</f>
        <v>0</v>
      </c>
      <c r="P1505" s="67">
        <f t="shared" si="23"/>
        <v>0.06</v>
      </c>
      <c r="Q1505" s="67">
        <f>IFERROR(Ações!$O1505/Ações!$M1505,0)</f>
        <v>0</v>
      </c>
      <c r="R1505" s="67">
        <f>IFERROR(IF(Ações!$B1505="","",VLOOKUP(Table_1[[#This Row],[AÇÕES]],'Dados Status Invest STOCKS'!A1491:AD2106,18)/100),0)</f>
        <v>1.1406000000000001</v>
      </c>
      <c r="S1505" s="65">
        <f>IFERROR(IF(Ações!$B1505="","",VLOOKUP(Table_1[[#This Row],[AÇÕES]],'Dados Status Invest STOCKS'!A1491:AD2106,25)/100),0)</f>
        <v>0.26860000000000001</v>
      </c>
      <c r="T1505" s="67">
        <f>(1-Ações!$Q1505)*Ações!$R1505</f>
        <v>1.1406000000000001</v>
      </c>
      <c r="U1505" s="68">
        <f>IF(Ações!$S1505=0,Ações!$T1505,IF(Ações!$T1505=0,Ações!$S1505,AVERAGE(Ações!$S1505,Ações!$T1505)))</f>
        <v>0.7046</v>
      </c>
    </row>
    <row r="1506" spans="2:21" ht="15" customHeight="1" x14ac:dyDescent="0.2">
      <c r="B1506" s="63" t="str">
        <f>IFERROR('Dados Status Invest STOCKS'!A1493,"-")</f>
        <v>EBC</v>
      </c>
      <c r="C1506" s="45">
        <f>IFERROR((Ações!$D1506-Ações!$K1506)/Ações!$D1506,0)</f>
        <v>-3.1666666666666674</v>
      </c>
      <c r="D1506" s="46">
        <f>(Ações!$O1506)/0.06</f>
        <v>5.0159999999999991</v>
      </c>
      <c r="E1506" s="47">
        <f>IFERROR((Ações!$F1506-Ações!$K1506)/Ações!$F1506,0)</f>
        <v>-0.62588076423252226</v>
      </c>
      <c r="F1506" s="46">
        <f>IF(OR(Ações!$N1506&lt;0,Ações!$M1506&lt;0),"",(22.5*Ações!$M1506*Ações!$N1506)^0.5)</f>
        <v>12.854571171377131</v>
      </c>
      <c r="G1506" s="47">
        <f>IFERROR((Ações!$H1506-Ações!$K1506)/Ações!$H1506,0)</f>
        <v>-3.1666666666666674</v>
      </c>
      <c r="H1506" s="48">
        <f>IFERROR(Ações!$I1506/(Ações!$P1506-Table_1[[#This Row],[CAGR LUCRO 5A]]),0)</f>
        <v>5.0159999999999991</v>
      </c>
      <c r="I1506" s="48">
        <f>IF(Ações!$S1506&lt;0,"",Ações!$O1506*(1+Ações!$S1506))</f>
        <v>0.30095999999999995</v>
      </c>
      <c r="J1506" s="49">
        <f>IFERROR(IF(Ações!$B1506="","",(VLOOKUP(Table_1[[#This Row],[AÇÕES]],'Dados Status Invest STOCKS'!A1492:AD2107,4)/Table_1[[#This Row],[LPA]]))/100,0)</f>
        <v>1.2922499999999999</v>
      </c>
      <c r="K1506" s="64">
        <f>IFERROR(IF(Ações!$B1506="","",VLOOKUP(Table_1[[#This Row],[AÇÕES]],'Dados Status Invest STOCKS'!A1492:AD2107,2)),0)</f>
        <v>20.9</v>
      </c>
      <c r="L1506" s="65">
        <f>IFERROR(IF(Ações!$B1506="","",VLOOKUP(Table_1[[#This Row],[AÇÕES]],'Dados Status Invest STOCKS'!A1492:AD2107,3)/100),0)</f>
        <v>1.44E-2</v>
      </c>
      <c r="M1506" s="66">
        <f>IFERROR(IF(Ações!$B1506="","",VLOOKUP(Table_1[[#This Row],[AÇÕES]],'Dados Status Invest STOCKS'!A1492:AD2107,28)),0)</f>
        <v>0.4</v>
      </c>
      <c r="N1506" s="66">
        <f>IFERROR(IF(Ações!$B1506="","",VLOOKUP(Table_1[[#This Row],[AÇÕES]],'Dados Status Invest STOCKS'!A1492:AD2107,27)),0)</f>
        <v>18.36</v>
      </c>
      <c r="O1506" s="66">
        <f>IFERROR(IF(Ações!$L1506="","",Ações!$K1506*Ações!$L1506),0)</f>
        <v>0.30095999999999995</v>
      </c>
      <c r="P1506" s="67">
        <f t="shared" si="23"/>
        <v>0.06</v>
      </c>
      <c r="Q1506" s="67">
        <f>IFERROR(Ações!$O1506/Ações!$M1506,0)</f>
        <v>0.75239999999999985</v>
      </c>
      <c r="R1506" s="67">
        <f>IFERROR(IF(Ações!$B1506="","",VLOOKUP(Table_1[[#This Row],[AÇÕES]],'Dados Status Invest STOCKS'!A1492:AD2107,18)/100),0)</f>
        <v>2.2000000000000002E-2</v>
      </c>
      <c r="S1506" s="65">
        <f>IFERROR(IF(Ações!$B1506="","",VLOOKUP(Table_1[[#This Row],[AÇÕES]],'Dados Status Invest STOCKS'!A1492:AD2107,25)/100),0)</f>
        <v>0</v>
      </c>
      <c r="T1506" s="67">
        <f>(1-Ações!$Q1506)*Ações!$R1506</f>
        <v>5.4472000000000036E-3</v>
      </c>
      <c r="U1506" s="68">
        <f>IF(Ações!$S1506=0,Ações!$T1506,IF(Ações!$T1506=0,Ações!$S1506,AVERAGE(Ações!$S1506,Ações!$T1506)))</f>
        <v>5.4472000000000036E-3</v>
      </c>
    </row>
    <row r="1507" spans="2:21" ht="15" customHeight="1" x14ac:dyDescent="0.2">
      <c r="B1507" s="63" t="str">
        <f>IFERROR('Dados Status Invest STOCKS'!A1494,"-")</f>
        <v>EBF</v>
      </c>
      <c r="C1507" s="45">
        <f>IFERROR((Ações!$D1507-Ações!$K1507)/Ações!$D1507,0)</f>
        <v>-0.17647058823529427</v>
      </c>
      <c r="D1507" s="46">
        <f>(Ações!$O1507)/0.06</f>
        <v>16.243499999999997</v>
      </c>
      <c r="E1507" s="47">
        <f>IFERROR((Ações!$F1507-Ações!$K1507)/Ações!$F1507,0)</f>
        <v>-0.14107143735930611</v>
      </c>
      <c r="F1507" s="46">
        <f>IF(OR(Ações!$N1507&lt;0,Ações!$M1507&lt;0),"",(22.5*Ações!$M1507*Ações!$N1507)^0.5)</f>
        <v>16.747417711396583</v>
      </c>
      <c r="G1507" s="47">
        <f>IFERROR((Ações!$H1507-Ações!$K1507)/Ações!$H1507,0)</f>
        <v>0</v>
      </c>
      <c r="H1507" s="48">
        <f>IFERROR(Ações!$I1507/(Ações!$P1507-Table_1[[#This Row],[CAGR LUCRO 5A]]),0)</f>
        <v>0</v>
      </c>
      <c r="I1507" s="48" t="str">
        <f>IF(Ações!$S1507&lt;0,"",Ações!$O1507*(1+Ações!$S1507))</f>
        <v/>
      </c>
      <c r="J1507" s="49">
        <f>IFERROR(IF(Ações!$B1507="","",(VLOOKUP(Table_1[[#This Row],[AÇÕES]],'Dados Status Invest STOCKS'!A1493:AD2108,4)/Table_1[[#This Row],[LPA]]))/100,0)</f>
        <v>0.17084905660377356</v>
      </c>
      <c r="K1507" s="64">
        <f>IFERROR(IF(Ações!$B1507="","",VLOOKUP(Table_1[[#This Row],[AÇÕES]],'Dados Status Invest STOCKS'!A1493:AD2108,2)),0)</f>
        <v>19.11</v>
      </c>
      <c r="L1507" s="65">
        <f>IFERROR(IF(Ações!$B1507="","",VLOOKUP(Table_1[[#This Row],[AÇÕES]],'Dados Status Invest STOCKS'!A1493:AD2108,3)/100),0)</f>
        <v>5.0999999999999997E-2</v>
      </c>
      <c r="M1507" s="66">
        <f>IFERROR(IF(Ações!$B1507="","",VLOOKUP(Table_1[[#This Row],[AÇÕES]],'Dados Status Invest STOCKS'!A1493:AD2108,28)),0)</f>
        <v>1.06</v>
      </c>
      <c r="N1507" s="66">
        <f>IFERROR(IF(Ações!$B1507="","",VLOOKUP(Table_1[[#This Row],[AÇÕES]],'Dados Status Invest STOCKS'!A1493:AD2108,27)),0)</f>
        <v>11.76</v>
      </c>
      <c r="O1507" s="66">
        <f>IFERROR(IF(Ações!$L1507="","",Ações!$K1507*Ações!$L1507),0)</f>
        <v>0.97460999999999987</v>
      </c>
      <c r="P1507" s="67">
        <f t="shared" si="23"/>
        <v>0.06</v>
      </c>
      <c r="Q1507" s="67">
        <f>IFERROR(Ações!$O1507/Ações!$M1507,0)</f>
        <v>0.91944339622641491</v>
      </c>
      <c r="R1507" s="67">
        <f>IFERROR(IF(Ações!$B1507="","",VLOOKUP(Table_1[[#This Row],[AÇÕES]],'Dados Status Invest STOCKS'!A1493:AD2108,18)/100),0)</f>
        <v>8.9700000000000002E-2</v>
      </c>
      <c r="S1507" s="65">
        <f>IFERROR(IF(Ações!$B1507="","",VLOOKUP(Table_1[[#This Row],[AÇÕES]],'Dados Status Invest STOCKS'!A1493:AD2108,25)/100),0)</f>
        <v>-7.5800000000000006E-2</v>
      </c>
      <c r="T1507" s="67">
        <f>(1-Ações!$Q1507)*Ações!$R1507</f>
        <v>7.2259273584905827E-3</v>
      </c>
      <c r="U1507" s="68">
        <f>IF(Ações!$S1507=0,Ações!$T1507,IF(Ações!$T1507=0,Ações!$S1507,AVERAGE(Ações!$S1507,Ações!$T1507)))</f>
        <v>-3.4287036320754714E-2</v>
      </c>
    </row>
    <row r="1508" spans="2:21" ht="15" customHeight="1" x14ac:dyDescent="0.2">
      <c r="B1508" s="63" t="str">
        <f>IFERROR('Dados Status Invest STOCKS'!A1495,"-")</f>
        <v>EBIX</v>
      </c>
      <c r="C1508" s="45">
        <f>IFERROR((Ações!$D1508-Ações!$K1508)/Ações!$D1508,0)</f>
        <v>-5.0606060606060606</v>
      </c>
      <c r="D1508" s="46">
        <f>(Ações!$O1508)/0.06</f>
        <v>4.9846500000000002</v>
      </c>
      <c r="E1508" s="47">
        <f>IFERROR((Ações!$F1508-Ações!$K1508)/Ações!$F1508,0)</f>
        <v>8.8857530030072865E-2</v>
      </c>
      <c r="F1508" s="46">
        <f>IF(OR(Ações!$N1508&lt;0,Ações!$M1508&lt;0),"",(22.5*Ações!$M1508*Ações!$N1508)^0.5)</f>
        <v>33.156175895298901</v>
      </c>
      <c r="G1508" s="47">
        <f>IFERROR((Ações!$H1508-Ações!$K1508)/Ações!$H1508,0)</f>
        <v>-1.9016876842963797</v>
      </c>
      <c r="H1508" s="48">
        <f>IFERROR(Ações!$I1508/(Ações!$P1508-Table_1[[#This Row],[CAGR LUCRO 5A]]),0)</f>
        <v>10.411182486486487</v>
      </c>
      <c r="I1508" s="48">
        <f>IF(Ações!$S1508&lt;0,"",Ações!$O1508*(1+Ações!$S1508))</f>
        <v>0.30817100159999999</v>
      </c>
      <c r="J1508" s="49">
        <f>IFERROR(IF(Ações!$B1508="","",(VLOOKUP(Table_1[[#This Row],[AÇÕES]],'Dados Status Invest STOCKS'!A1494:AD2109,4)/Table_1[[#This Row],[LPA]]))/100,0)</f>
        <v>5.52991452991453E-2</v>
      </c>
      <c r="K1508" s="64">
        <f>IFERROR(IF(Ações!$B1508="","",VLOOKUP(Table_1[[#This Row],[AÇÕES]],'Dados Status Invest STOCKS'!A1494:AD2109,2)),0)</f>
        <v>30.21</v>
      </c>
      <c r="L1508" s="65">
        <f>IFERROR(IF(Ações!$B1508="","",VLOOKUP(Table_1[[#This Row],[AÇÕES]],'Dados Status Invest STOCKS'!A1494:AD2109,3)/100),0)</f>
        <v>9.8999999999999991E-3</v>
      </c>
      <c r="M1508" s="66">
        <f>IFERROR(IF(Ações!$B1508="","",VLOOKUP(Table_1[[#This Row],[AÇÕES]],'Dados Status Invest STOCKS'!A1494:AD2109,28)),0)</f>
        <v>2.34</v>
      </c>
      <c r="N1508" s="66">
        <f>IFERROR(IF(Ações!$B1508="","",VLOOKUP(Table_1[[#This Row],[AÇÕES]],'Dados Status Invest STOCKS'!A1494:AD2109,27)),0)</f>
        <v>20.88</v>
      </c>
      <c r="O1508" s="66">
        <f>IFERROR(IF(Ações!$L1508="","",Ações!$K1508*Ações!$L1508),0)</f>
        <v>0.29907899999999998</v>
      </c>
      <c r="P1508" s="67">
        <f t="shared" si="23"/>
        <v>0.06</v>
      </c>
      <c r="Q1508" s="67">
        <f>IFERROR(Ações!$O1508/Ações!$M1508,0)</f>
        <v>0.12781153846153845</v>
      </c>
      <c r="R1508" s="67">
        <f>IFERROR(IF(Ações!$B1508="","",VLOOKUP(Table_1[[#This Row],[AÇÕES]],'Dados Status Invest STOCKS'!A1494:AD2109,18)/100),0)</f>
        <v>0.1118</v>
      </c>
      <c r="S1508" s="65">
        <f>IFERROR(IF(Ações!$B1508="","",VLOOKUP(Table_1[[#This Row],[AÇÕES]],'Dados Status Invest STOCKS'!A1494:AD2109,25)/100),0)</f>
        <v>3.04E-2</v>
      </c>
      <c r="T1508" s="67">
        <f>(1-Ações!$Q1508)*Ações!$R1508</f>
        <v>9.7510669999999994E-2</v>
      </c>
      <c r="U1508" s="68">
        <f>IF(Ações!$S1508=0,Ações!$T1508,IF(Ações!$T1508=0,Ações!$S1508,AVERAGE(Ações!$S1508,Ações!$T1508)))</f>
        <v>6.3955335000000002E-2</v>
      </c>
    </row>
    <row r="1509" spans="2:21" ht="15" customHeight="1" x14ac:dyDescent="0.2">
      <c r="B1509" s="63" t="str">
        <f>IFERROR('Dados Status Invest STOCKS'!A1496,"-")</f>
        <v>EBMT</v>
      </c>
      <c r="C1509" s="45">
        <f>IFERROR((Ações!$D1509-Ações!$K1509)/Ações!$D1509,0)</f>
        <v>-1.5751072961373385</v>
      </c>
      <c r="D1509" s="46">
        <f>(Ações!$O1509)/0.06</f>
        <v>9.0481666666666687</v>
      </c>
      <c r="E1509" s="47">
        <f>IFERROR((Ações!$F1509-Ações!$K1509)/Ações!$F1509,0)</f>
        <v>0.36979651891259879</v>
      </c>
      <c r="F1509" s="46">
        <f>IF(OR(Ações!$N1509&lt;0,Ações!$M1509&lt;0),"",(22.5*Ações!$M1509*Ações!$N1509)^0.5)</f>
        <v>36.972185491258159</v>
      </c>
      <c r="G1509" s="47">
        <f>IFERROR((Ações!$H1509-Ações!$K1509)/Ações!$H1509,0)</f>
        <v>14.065077265329213</v>
      </c>
      <c r="H1509" s="48">
        <f>IFERROR(Ações!$I1509/(Ações!$P1509-Table_1[[#This Row],[CAGR LUCRO 5A]]),0)</f>
        <v>-1.7833801918516925</v>
      </c>
      <c r="I1509" s="48">
        <f>IF(Ações!$S1509&lt;0,"",Ações!$O1509*(1+Ações!$S1509))</f>
        <v>0.8273100710000002</v>
      </c>
      <c r="J1509" s="49">
        <f>IFERROR(IF(Ações!$B1509="","",(VLOOKUP(Table_1[[#This Row],[AÇÕES]],'Dados Status Invest STOCKS'!A1495:AD2110,4)/Table_1[[#This Row],[LPA]]))/100,0)</f>
        <v>3.3612167300380226E-2</v>
      </c>
      <c r="K1509" s="64">
        <f>IFERROR(IF(Ações!$B1509="","",VLOOKUP(Table_1[[#This Row],[AÇÕES]],'Dados Status Invest STOCKS'!A1495:AD2110,2)),0)</f>
        <v>23.3</v>
      </c>
      <c r="L1509" s="65">
        <f>IFERROR(IF(Ações!$B1509="","",VLOOKUP(Table_1[[#This Row],[AÇÕES]],'Dados Status Invest STOCKS'!A1495:AD2110,3)/100),0)</f>
        <v>2.3300000000000001E-2</v>
      </c>
      <c r="M1509" s="66">
        <f>IFERROR(IF(Ações!$B1509="","",VLOOKUP(Table_1[[#This Row],[AÇÕES]],'Dados Status Invest STOCKS'!A1495:AD2110,28)),0)</f>
        <v>2.63</v>
      </c>
      <c r="N1509" s="66">
        <f>IFERROR(IF(Ações!$B1509="","",VLOOKUP(Table_1[[#This Row],[AÇÕES]],'Dados Status Invest STOCKS'!A1495:AD2110,27)),0)</f>
        <v>23.1</v>
      </c>
      <c r="O1509" s="66">
        <f>IFERROR(IF(Ações!$L1509="","",Ações!$K1509*Ações!$L1509),0)</f>
        <v>0.54289000000000009</v>
      </c>
      <c r="P1509" s="67">
        <f t="shared" si="23"/>
        <v>0.06</v>
      </c>
      <c r="Q1509" s="67">
        <f>IFERROR(Ações!$O1509/Ações!$M1509,0)</f>
        <v>0.20642205323193921</v>
      </c>
      <c r="R1509" s="67">
        <f>IFERROR(IF(Ações!$B1509="","",VLOOKUP(Table_1[[#This Row],[AÇÕES]],'Dados Status Invest STOCKS'!A1495:AD2110,18)/100),0)</f>
        <v>0.11410000000000001</v>
      </c>
      <c r="S1509" s="65">
        <f>IFERROR(IF(Ações!$B1509="","",VLOOKUP(Table_1[[#This Row],[AÇÕES]],'Dados Status Invest STOCKS'!A1495:AD2110,25)/100),0)</f>
        <v>0.52390000000000003</v>
      </c>
      <c r="T1509" s="67">
        <f>(1-Ações!$Q1509)*Ações!$R1509</f>
        <v>9.0547243726235738E-2</v>
      </c>
      <c r="U1509" s="68">
        <f>IF(Ações!$S1509=0,Ações!$T1509,IF(Ações!$T1509=0,Ações!$S1509,AVERAGE(Ações!$S1509,Ações!$T1509)))</f>
        <v>0.30722362186311791</v>
      </c>
    </row>
    <row r="1510" spans="2:21" ht="15" customHeight="1" x14ac:dyDescent="0.2">
      <c r="B1510" s="63" t="str">
        <f>IFERROR('Dados Status Invest STOCKS'!A1497,"-")</f>
        <v>EBR</v>
      </c>
      <c r="C1510" s="45">
        <f>IFERROR((Ações!$D1510-Ações!$K1510)/Ações!$D1510,0)</f>
        <v>0.35897435897435881</v>
      </c>
      <c r="D1510" s="46">
        <f>(Ações!$O1510)/0.06</f>
        <v>9.5003999999999973</v>
      </c>
      <c r="E1510" s="47">
        <f>IFERROR((Ações!$F1510-Ações!$K1510)/Ações!$F1510,0)</f>
        <v>0.48735167042456001</v>
      </c>
      <c r="F1510" s="46">
        <f>IF(OR(Ações!$N1510&lt;0,Ações!$M1510&lt;0),"",(22.5*Ações!$M1510*Ações!$N1510)^0.5)</f>
        <v>11.879488625357574</v>
      </c>
      <c r="G1510" s="47">
        <f>IFERROR((Ações!$H1510-Ações!$K1510)/Ações!$H1510,0)</f>
        <v>0.35897435897435881</v>
      </c>
      <c r="H1510" s="48">
        <f>IFERROR(Ações!$I1510/(Ações!$P1510-Table_1[[#This Row],[CAGR LUCRO 5A]]),0)</f>
        <v>9.5003999999999973</v>
      </c>
      <c r="I1510" s="48">
        <f>IF(Ações!$S1510&lt;0,"",Ações!$O1510*(1+Ações!$S1510))</f>
        <v>0.57002399999999986</v>
      </c>
      <c r="J1510" s="49">
        <f>IFERROR(IF(Ações!$B1510="","",(VLOOKUP(Table_1[[#This Row],[AÇÕES]],'Dados Status Invest STOCKS'!A1496:AD2111,4)/Table_1[[#This Row],[LPA]]))/100,0)</f>
        <v>0.12855072463768116</v>
      </c>
      <c r="K1510" s="64">
        <f>IFERROR(IF(Ações!$B1510="","",VLOOKUP(Table_1[[#This Row],[AÇÕES]],'Dados Status Invest STOCKS'!A1496:AD2111,2)),0)</f>
        <v>6.09</v>
      </c>
      <c r="L1510" s="65">
        <f>IFERROR(IF(Ações!$B1510="","",VLOOKUP(Table_1[[#This Row],[AÇÕES]],'Dados Status Invest STOCKS'!A1496:AD2111,3)/100),0)</f>
        <v>9.3599999999999989E-2</v>
      </c>
      <c r="M1510" s="66">
        <f>IFERROR(IF(Ações!$B1510="","",VLOOKUP(Table_1[[#This Row],[AÇÕES]],'Dados Status Invest STOCKS'!A1496:AD2111,28)),0)</f>
        <v>0.69</v>
      </c>
      <c r="N1510" s="66">
        <f>IFERROR(IF(Ações!$B1510="","",VLOOKUP(Table_1[[#This Row],[AÇÕES]],'Dados Status Invest STOCKS'!A1496:AD2111,27)),0)</f>
        <v>9.09</v>
      </c>
      <c r="O1510" s="66">
        <f>IFERROR(IF(Ações!$L1510="","",Ações!$K1510*Ações!$L1510),0)</f>
        <v>0.57002399999999986</v>
      </c>
      <c r="P1510" s="67">
        <f t="shared" si="23"/>
        <v>0.06</v>
      </c>
      <c r="Q1510" s="67">
        <f>IFERROR(Ações!$O1510/Ações!$M1510,0)</f>
        <v>0.82612173913043463</v>
      </c>
      <c r="R1510" s="67">
        <f>IFERROR(IF(Ações!$B1510="","",VLOOKUP(Table_1[[#This Row],[AÇÕES]],'Dados Status Invest STOCKS'!A1496:AD2111,18)/100),0)</f>
        <v>7.5499999999999998E-2</v>
      </c>
      <c r="S1510" s="65">
        <f>IFERROR(IF(Ações!$B1510="","",VLOOKUP(Table_1[[#This Row],[AÇÕES]],'Dados Status Invest STOCKS'!A1496:AD2111,25)/100),0)</f>
        <v>0</v>
      </c>
      <c r="T1510" s="67">
        <f>(1-Ações!$Q1510)*Ações!$R1510</f>
        <v>1.3127808695652185E-2</v>
      </c>
      <c r="U1510" s="68">
        <f>IF(Ações!$S1510=0,Ações!$T1510,IF(Ações!$T1510=0,Ações!$S1510,AVERAGE(Ações!$S1510,Ações!$T1510)))</f>
        <v>1.3127808695652185E-2</v>
      </c>
    </row>
    <row r="1511" spans="2:21" ht="15" customHeight="1" x14ac:dyDescent="0.2">
      <c r="B1511" s="63" t="str">
        <f>IFERROR('Dados Status Invest STOCKS'!A1498,"-")</f>
        <v>EBS</v>
      </c>
      <c r="C1511" s="45">
        <f>IFERROR((Ações!$D1511-Ações!$K1511)/Ações!$D1511,0)</f>
        <v>0</v>
      </c>
      <c r="D1511" s="46">
        <f>(Ações!$O1511)/0.06</f>
        <v>0</v>
      </c>
      <c r="E1511" s="47">
        <f>IFERROR((Ações!$F1511-Ações!$K1511)/Ações!$F1511,0)</f>
        <v>0.10874644890749376</v>
      </c>
      <c r="F1511" s="46">
        <f>IF(OR(Ações!$N1511&lt;0,Ações!$M1511&lt;0),"",(22.5*Ações!$M1511*Ações!$N1511)^0.5)</f>
        <v>51.837100613363781</v>
      </c>
      <c r="G1511" s="47">
        <f>IFERROR((Ações!$H1511-Ações!$K1511)/Ações!$H1511,0)</f>
        <v>0</v>
      </c>
      <c r="H1511" s="48">
        <f>IFERROR(Ações!$I1511/(Ações!$P1511-Table_1[[#This Row],[CAGR LUCRO 5A]]),0)</f>
        <v>0</v>
      </c>
      <c r="I1511" s="48">
        <f>IF(Ações!$S1511&lt;0,"",Ações!$O1511*(1+Ações!$S1511))</f>
        <v>0</v>
      </c>
      <c r="J1511" s="49">
        <f>IFERROR(IF(Ações!$B1511="","",(VLOOKUP(Table_1[[#This Row],[AÇÕES]],'Dados Status Invest STOCKS'!A1497:AD2112,4)/Table_1[[#This Row],[LPA]]))/100,0)</f>
        <v>2.59478672985782E-2</v>
      </c>
      <c r="K1511" s="64">
        <f>IFERROR(IF(Ações!$B1511="","",VLOOKUP(Table_1[[#This Row],[AÇÕES]],'Dados Status Invest STOCKS'!A1497:AD2112,2)),0)</f>
        <v>46.2</v>
      </c>
      <c r="L1511" s="65">
        <f>IFERROR(IF(Ações!$B1511="","",VLOOKUP(Table_1[[#This Row],[AÇÕES]],'Dados Status Invest STOCKS'!A1497:AD2112,3)/100),0)</f>
        <v>0</v>
      </c>
      <c r="M1511" s="66">
        <f>IFERROR(IF(Ações!$B1511="","",VLOOKUP(Table_1[[#This Row],[AÇÕES]],'Dados Status Invest STOCKS'!A1497:AD2112,28)),0)</f>
        <v>4.22</v>
      </c>
      <c r="N1511" s="66">
        <f>IFERROR(IF(Ações!$B1511="","",VLOOKUP(Table_1[[#This Row],[AÇÕES]],'Dados Status Invest STOCKS'!A1497:AD2112,27)),0)</f>
        <v>28.3</v>
      </c>
      <c r="O1511" s="66">
        <f>IFERROR(IF(Ações!$L1511="","",Ações!$K1511*Ações!$L1511),0)</f>
        <v>0</v>
      </c>
      <c r="P1511" s="67">
        <f t="shared" si="23"/>
        <v>0.06</v>
      </c>
      <c r="Q1511" s="67">
        <f>IFERROR(Ações!$O1511/Ações!$M1511,0)</f>
        <v>0</v>
      </c>
      <c r="R1511" s="67">
        <f>IFERROR(IF(Ações!$B1511="","",VLOOKUP(Table_1[[#This Row],[AÇÕES]],'Dados Status Invest STOCKS'!A1497:AD2112,18)/100),0)</f>
        <v>0.14910000000000001</v>
      </c>
      <c r="S1511" s="65">
        <f>IFERROR(IF(Ações!$B1511="","",VLOOKUP(Table_1[[#This Row],[AÇÕES]],'Dados Status Invest STOCKS'!A1497:AD2112,25)/100),0)</f>
        <v>0.3715</v>
      </c>
      <c r="T1511" s="67">
        <f>(1-Ações!$Q1511)*Ações!$R1511</f>
        <v>0.14910000000000001</v>
      </c>
      <c r="U1511" s="68">
        <f>IF(Ações!$S1511=0,Ações!$T1511,IF(Ações!$T1511=0,Ações!$S1511,AVERAGE(Ações!$S1511,Ações!$T1511)))</f>
        <v>0.26029999999999998</v>
      </c>
    </row>
    <row r="1512" spans="2:21" ht="15" customHeight="1" x14ac:dyDescent="0.2">
      <c r="B1512" s="63" t="str">
        <f>IFERROR('Dados Status Invest STOCKS'!A1499,"-")</f>
        <v>EBSB</v>
      </c>
      <c r="C1512" s="45">
        <f>IFERROR((Ações!$D1512-Ações!$K1512)/Ações!$D1512,0)</f>
        <v>-3.838709677419355</v>
      </c>
      <c r="D1512" s="46">
        <f>(Ações!$O1512)/0.06</f>
        <v>4.9909999999999997</v>
      </c>
      <c r="E1512" s="47">
        <f>IFERROR((Ações!$F1512-Ações!$K1512)/Ações!$F1512,0)</f>
        <v>-6.8669859078534998E-2</v>
      </c>
      <c r="F1512" s="46">
        <f>IF(OR(Ações!$N1512&lt;0,Ações!$M1512&lt;0),"",(22.5*Ações!$M1512*Ações!$N1512)^0.5)</f>
        <v>22.598185767888538</v>
      </c>
      <c r="G1512" s="47">
        <f>IFERROR((Ações!$H1512-Ações!$K1512)/Ações!$H1512,0)</f>
        <v>11.264895385710417</v>
      </c>
      <c r="H1512" s="48">
        <f>IFERROR(Ações!$I1512/(Ações!$P1512-Table_1[[#This Row],[CAGR LUCRO 5A]]),0)</f>
        <v>-2.3526786287192749</v>
      </c>
      <c r="I1512" s="48">
        <f>IF(Ações!$S1512&lt;0,"",Ações!$O1512*(1+Ações!$S1512))</f>
        <v>0.36372411599999993</v>
      </c>
      <c r="J1512" s="49">
        <f>IFERROR(IF(Ações!$B1512="","",(VLOOKUP(Table_1[[#This Row],[AÇÕES]],'Dados Status Invest STOCKS'!A1498:AD2113,4)/Table_1[[#This Row],[LPA]]))/100,0)</f>
        <v>0.11197278911564627</v>
      </c>
      <c r="K1512" s="64">
        <f>IFERROR(IF(Ações!$B1512="","",VLOOKUP(Table_1[[#This Row],[AÇÕES]],'Dados Status Invest STOCKS'!A1498:AD2113,2)),0)</f>
        <v>24.15</v>
      </c>
      <c r="L1512" s="65">
        <f>IFERROR(IF(Ações!$B1512="","",VLOOKUP(Table_1[[#This Row],[AÇÕES]],'Dados Status Invest STOCKS'!A1498:AD2113,3)/100),0)</f>
        <v>1.24E-2</v>
      </c>
      <c r="M1512" s="66">
        <f>IFERROR(IF(Ações!$B1512="","",VLOOKUP(Table_1[[#This Row],[AÇÕES]],'Dados Status Invest STOCKS'!A1498:AD2113,28)),0)</f>
        <v>1.47</v>
      </c>
      <c r="N1512" s="66">
        <f>IFERROR(IF(Ações!$B1512="","",VLOOKUP(Table_1[[#This Row],[AÇÕES]],'Dados Status Invest STOCKS'!A1498:AD2113,27)),0)</f>
        <v>15.44</v>
      </c>
      <c r="O1512" s="66">
        <f>IFERROR(IF(Ações!$L1512="","",Ações!$K1512*Ações!$L1512),0)</f>
        <v>0.29945999999999995</v>
      </c>
      <c r="P1512" s="67">
        <f t="shared" si="23"/>
        <v>0.06</v>
      </c>
      <c r="Q1512" s="67">
        <f>IFERROR(Ações!$O1512/Ações!$M1512,0)</f>
        <v>0.20371428571428568</v>
      </c>
      <c r="R1512" s="67">
        <f>IFERROR(IF(Ações!$B1512="","",VLOOKUP(Table_1[[#This Row],[AÇÕES]],'Dados Status Invest STOCKS'!A1498:AD2113,18)/100),0)</f>
        <v>9.5000000000000001E-2</v>
      </c>
      <c r="S1512" s="65">
        <f>IFERROR(IF(Ações!$B1512="","",VLOOKUP(Table_1[[#This Row],[AÇÕES]],'Dados Status Invest STOCKS'!A1498:AD2113,25)/100),0)</f>
        <v>0.21460000000000001</v>
      </c>
      <c r="T1512" s="67">
        <f>(1-Ações!$Q1512)*Ações!$R1512</f>
        <v>7.5647142857142857E-2</v>
      </c>
      <c r="U1512" s="68">
        <f>IF(Ações!$S1512=0,Ações!$T1512,IF(Ações!$T1512=0,Ações!$S1512,AVERAGE(Ações!$S1512,Ações!$T1512)))</f>
        <v>0.14512357142857144</v>
      </c>
    </row>
    <row r="1513" spans="2:21" ht="15" customHeight="1" x14ac:dyDescent="0.2">
      <c r="B1513" s="63" t="str">
        <f>IFERROR('Dados Status Invest STOCKS'!A1500,"-")</f>
        <v>EBTC</v>
      </c>
      <c r="C1513" s="45">
        <f>IFERROR((Ações!$D1513-Ações!$K1513)/Ações!$D1513,0)</f>
        <v>-2.5087719298245612</v>
      </c>
      <c r="D1513" s="46">
        <f>(Ações!$O1513)/0.06</f>
        <v>12.343350000000001</v>
      </c>
      <c r="E1513" s="47">
        <f>IFERROR((Ações!$F1513-Ações!$K1513)/Ações!$F1513,0)</f>
        <v>8.0160103350430459E-2</v>
      </c>
      <c r="F1513" s="46">
        <f>IF(OR(Ações!$N1513&lt;0,Ações!$M1513&lt;0),"",(22.5*Ações!$M1513*Ações!$N1513)^0.5)</f>
        <v>47.084280816425348</v>
      </c>
      <c r="G1513" s="47">
        <f>IFERROR((Ações!$H1513-Ações!$K1513)/Ações!$H1513,0)</f>
        <v>5.2323070884234886</v>
      </c>
      <c r="H1513" s="48">
        <f>IFERROR(Ações!$I1513/(Ações!$P1513-Table_1[[#This Row],[CAGR LUCRO 5A]]),0)</f>
        <v>-10.233189391777511</v>
      </c>
      <c r="I1513" s="48">
        <f>IF(Ações!$S1513&lt;0,"",Ações!$O1513*(1+Ações!$S1513))</f>
        <v>0.84628476270000008</v>
      </c>
      <c r="J1513" s="49">
        <f>IFERROR(IF(Ações!$B1513="","",(VLOOKUP(Table_1[[#This Row],[AÇÕES]],'Dados Status Invest STOCKS'!A1499:AD2114,4)/Table_1[[#This Row],[LPA]]))/100,0)</f>
        <v>3.6988304093567258E-2</v>
      </c>
      <c r="K1513" s="64">
        <f>IFERROR(IF(Ações!$B1513="","",VLOOKUP(Table_1[[#This Row],[AÇÕES]],'Dados Status Invest STOCKS'!A1499:AD2114,2)),0)</f>
        <v>43.31</v>
      </c>
      <c r="L1513" s="65">
        <f>IFERROR(IF(Ações!$B1513="","",VLOOKUP(Table_1[[#This Row],[AÇÕES]],'Dados Status Invest STOCKS'!A1499:AD2114,3)/100),0)</f>
        <v>1.7100000000000001E-2</v>
      </c>
      <c r="M1513" s="66">
        <f>IFERROR(IF(Ações!$B1513="","",VLOOKUP(Table_1[[#This Row],[AÇÕES]],'Dados Status Invest STOCKS'!A1499:AD2114,28)),0)</f>
        <v>3.42</v>
      </c>
      <c r="N1513" s="66">
        <f>IFERROR(IF(Ações!$B1513="","",VLOOKUP(Table_1[[#This Row],[AÇÕES]],'Dados Status Invest STOCKS'!A1499:AD2114,27)),0)</f>
        <v>28.81</v>
      </c>
      <c r="O1513" s="66">
        <f>IFERROR(IF(Ações!$L1513="","",Ações!$K1513*Ações!$L1513),0)</f>
        <v>0.74060100000000006</v>
      </c>
      <c r="P1513" s="67">
        <f t="shared" si="23"/>
        <v>0.06</v>
      </c>
      <c r="Q1513" s="67">
        <f>IFERROR(Ações!$O1513/Ações!$M1513,0)</f>
        <v>0.21655000000000002</v>
      </c>
      <c r="R1513" s="67">
        <f>IFERROR(IF(Ações!$B1513="","",VLOOKUP(Table_1[[#This Row],[AÇÕES]],'Dados Status Invest STOCKS'!A1499:AD2114,18)/100),0)</f>
        <v>0.1188</v>
      </c>
      <c r="S1513" s="65">
        <f>IFERROR(IF(Ações!$B1513="","",VLOOKUP(Table_1[[#This Row],[AÇÕES]],'Dados Status Invest STOCKS'!A1499:AD2114,25)/100),0)</f>
        <v>0.14269999999999999</v>
      </c>
      <c r="T1513" s="67">
        <f>(1-Ações!$Q1513)*Ações!$R1513</f>
        <v>9.3073859999999994E-2</v>
      </c>
      <c r="U1513" s="68">
        <f>IF(Ações!$S1513=0,Ações!$T1513,IF(Ações!$T1513=0,Ações!$S1513,AVERAGE(Ações!$S1513,Ações!$T1513)))</f>
        <v>0.11788693</v>
      </c>
    </row>
    <row r="1514" spans="2:21" ht="15" customHeight="1" x14ac:dyDescent="0.2">
      <c r="B1514" s="63" t="str">
        <f>IFERROR('Dados Status Invest STOCKS'!A1501,"-")</f>
        <v>EC</v>
      </c>
      <c r="C1514" s="45">
        <f>IFERROR((Ações!$D1514-Ações!$K1514)/Ações!$D1514,0)</f>
        <v>-8.8360655737704921</v>
      </c>
      <c r="D1514" s="46">
        <f>(Ações!$O1514)/0.06</f>
        <v>1.4375666666666667</v>
      </c>
      <c r="E1514" s="47">
        <f>IFERROR((Ações!$F1514-Ações!$K1514)/Ações!$F1514,0)</f>
        <v>0.27269956029538173</v>
      </c>
      <c r="F1514" s="46">
        <f>IF(OR(Ações!$N1514&lt;0,Ações!$M1514&lt;0),"",(22.5*Ações!$M1514*Ações!$N1514)^0.5)</f>
        <v>19.441759179662728</v>
      </c>
      <c r="G1514" s="47">
        <f>IFERROR((Ações!$H1514-Ações!$K1514)/Ações!$H1514,0)</f>
        <v>-8.8360655737704921</v>
      </c>
      <c r="H1514" s="48">
        <f>IFERROR(Ações!$I1514/(Ações!$P1514-Table_1[[#This Row],[CAGR LUCRO 5A]]),0)</f>
        <v>1.4375666666666667</v>
      </c>
      <c r="I1514" s="48">
        <f>IF(Ações!$S1514&lt;0,"",Ações!$O1514*(1+Ações!$S1514))</f>
        <v>8.6253999999999997E-2</v>
      </c>
      <c r="J1514" s="49">
        <f>IFERROR(IF(Ações!$B1514="","",(VLOOKUP(Table_1[[#This Row],[AÇÕES]],'Dados Status Invest STOCKS'!A1500:AD2115,4)/Table_1[[#This Row],[LPA]]))/100,0)</f>
        <v>4.1793478260869571E-2</v>
      </c>
      <c r="K1514" s="64">
        <f>IFERROR(IF(Ações!$B1514="","",VLOOKUP(Table_1[[#This Row],[AÇÕES]],'Dados Status Invest STOCKS'!A1500:AD2115,2)),0)</f>
        <v>14.14</v>
      </c>
      <c r="L1514" s="65">
        <f>IFERROR(IF(Ações!$B1514="","",VLOOKUP(Table_1[[#This Row],[AÇÕES]],'Dados Status Invest STOCKS'!A1500:AD2115,3)/100),0)</f>
        <v>6.0999999999999995E-3</v>
      </c>
      <c r="M1514" s="66">
        <f>IFERROR(IF(Ações!$B1514="","",VLOOKUP(Table_1[[#This Row],[AÇÕES]],'Dados Status Invest STOCKS'!A1500:AD2115,28)),0)</f>
        <v>1.84</v>
      </c>
      <c r="N1514" s="66">
        <f>IFERROR(IF(Ações!$B1514="","",VLOOKUP(Table_1[[#This Row],[AÇÕES]],'Dados Status Invest STOCKS'!A1500:AD2115,27)),0)</f>
        <v>9.1300000000000008</v>
      </c>
      <c r="O1514" s="66">
        <f>IFERROR(IF(Ações!$L1514="","",Ações!$K1514*Ações!$L1514),0)</f>
        <v>8.6253999999999997E-2</v>
      </c>
      <c r="P1514" s="67">
        <f t="shared" si="23"/>
        <v>0.06</v>
      </c>
      <c r="Q1514" s="67">
        <f>IFERROR(Ações!$O1514/Ações!$M1514,0)</f>
        <v>4.6877173913043475E-2</v>
      </c>
      <c r="R1514" s="67">
        <f>IFERROR(IF(Ações!$B1514="","",VLOOKUP(Table_1[[#This Row],[AÇÕES]],'Dados Status Invest STOCKS'!A1500:AD2115,18)/100),0)</f>
        <v>0.20120000000000002</v>
      </c>
      <c r="S1514" s="65">
        <f>IFERROR(IF(Ações!$B1514="","",VLOOKUP(Table_1[[#This Row],[AÇÕES]],'Dados Status Invest STOCKS'!A1500:AD2115,25)/100),0)</f>
        <v>0</v>
      </c>
      <c r="T1514" s="67">
        <f>(1-Ações!$Q1514)*Ações!$R1514</f>
        <v>0.19176831260869567</v>
      </c>
      <c r="U1514" s="68">
        <f>IF(Ações!$S1514=0,Ações!$T1514,IF(Ações!$T1514=0,Ações!$S1514,AVERAGE(Ações!$S1514,Ações!$T1514)))</f>
        <v>0.19176831260869567</v>
      </c>
    </row>
    <row r="1515" spans="2:21" ht="15" customHeight="1" x14ac:dyDescent="0.2">
      <c r="B1515" s="63" t="str">
        <f>IFERROR('Dados Status Invest STOCKS'!A1502,"-")</f>
        <v>ECC</v>
      </c>
      <c r="C1515" s="45">
        <f>IFERROR((Ações!$D1515-Ações!$K1515)/Ações!$D1515,0)</f>
        <v>0.53416149068322982</v>
      </c>
      <c r="D1515" s="46">
        <f>(Ações!$O1515)/0.06</f>
        <v>29.302</v>
      </c>
      <c r="E1515" s="47">
        <f>IFERROR((Ações!$F1515-Ações!$K1515)/Ações!$F1515,0)</f>
        <v>0.42321826887952607</v>
      </c>
      <c r="F1515" s="46">
        <f>IF(OR(Ações!$N1515&lt;0,Ações!$M1515&lt;0),"",(22.5*Ações!$M1515*Ações!$N1515)^0.5)</f>
        <v>23.665798106127756</v>
      </c>
      <c r="G1515" s="47">
        <f>IFERROR((Ações!$H1515-Ações!$K1515)/Ações!$H1515,0)</f>
        <v>0.53416149068322982</v>
      </c>
      <c r="H1515" s="48">
        <f>IFERROR(Ações!$I1515/(Ações!$P1515-Table_1[[#This Row],[CAGR LUCRO 5A]]),0)</f>
        <v>29.302</v>
      </c>
      <c r="I1515" s="48">
        <f>IF(Ações!$S1515&lt;0,"",Ações!$O1515*(1+Ações!$S1515))</f>
        <v>1.7581199999999999</v>
      </c>
      <c r="J1515" s="49">
        <f>IFERROR(IF(Ações!$B1515="","",(VLOOKUP(Table_1[[#This Row],[AÇÕES]],'Dados Status Invest STOCKS'!A1501:AD2116,4)/Table_1[[#This Row],[LPA]]))/100,0)</f>
        <v>2.1181102362204721E-2</v>
      </c>
      <c r="K1515" s="64">
        <f>IFERROR(IF(Ações!$B1515="","",VLOOKUP(Table_1[[#This Row],[AÇÕES]],'Dados Status Invest STOCKS'!A1501:AD2116,2)),0)</f>
        <v>13.65</v>
      </c>
      <c r="L1515" s="65">
        <f>IFERROR(IF(Ações!$B1515="","",VLOOKUP(Table_1[[#This Row],[AÇÕES]],'Dados Status Invest STOCKS'!A1501:AD2116,3)/100),0)</f>
        <v>0.1288</v>
      </c>
      <c r="M1515" s="66">
        <f>IFERROR(IF(Ações!$B1515="","",VLOOKUP(Table_1[[#This Row],[AÇÕES]],'Dados Status Invest STOCKS'!A1501:AD2116,28)),0)</f>
        <v>2.54</v>
      </c>
      <c r="N1515" s="66">
        <f>IFERROR(IF(Ações!$B1515="","",VLOOKUP(Table_1[[#This Row],[AÇÕES]],'Dados Status Invest STOCKS'!A1501:AD2116,27)),0)</f>
        <v>9.8000000000000007</v>
      </c>
      <c r="O1515" s="66">
        <f>IFERROR(IF(Ações!$L1515="","",Ações!$K1515*Ações!$L1515),0)</f>
        <v>1.7581199999999999</v>
      </c>
      <c r="P1515" s="67">
        <f t="shared" si="23"/>
        <v>0.06</v>
      </c>
      <c r="Q1515" s="67">
        <f>IFERROR(Ações!$O1515/Ações!$M1515,0)</f>
        <v>0.69217322834645667</v>
      </c>
      <c r="R1515" s="67">
        <f>IFERROR(IF(Ações!$B1515="","",VLOOKUP(Table_1[[#This Row],[AÇÕES]],'Dados Status Invest STOCKS'!A1501:AD2116,18)/100),0)</f>
        <v>0.25900000000000001</v>
      </c>
      <c r="S1515" s="65">
        <f>IFERROR(IF(Ações!$B1515="","",VLOOKUP(Table_1[[#This Row],[AÇÕES]],'Dados Status Invest STOCKS'!A1501:AD2116,25)/100),0)</f>
        <v>0</v>
      </c>
      <c r="T1515" s="67">
        <f>(1-Ações!$Q1515)*Ações!$R1515</f>
        <v>7.9727133858267726E-2</v>
      </c>
      <c r="U1515" s="68">
        <f>IF(Ações!$S1515=0,Ações!$T1515,IF(Ações!$T1515=0,Ações!$S1515,AVERAGE(Ações!$S1515,Ações!$T1515)))</f>
        <v>7.9727133858267726E-2</v>
      </c>
    </row>
    <row r="1516" spans="2:21" ht="15" customHeight="1" x14ac:dyDescent="0.2">
      <c r="B1516" s="63" t="str">
        <f>IFERROR('Dados Status Invest STOCKS'!A1503,"-")</f>
        <v>ECCB</v>
      </c>
      <c r="C1516" s="45">
        <f>IFERROR((Ações!$D1516-Ações!$K1516)/Ações!$D1516,0)</f>
        <v>0</v>
      </c>
      <c r="D1516" s="46">
        <f>(Ações!$O1516)/0.06</f>
        <v>0</v>
      </c>
      <c r="E1516" s="47">
        <f>IFERROR((Ações!$F1516-Ações!$K1516)/Ações!$F1516,0)</f>
        <v>-6.1024854830410216E-2</v>
      </c>
      <c r="F1516" s="46">
        <f>IF(OR(Ações!$N1516&lt;0,Ações!$M1516&lt;0),"",(22.5*Ações!$M1516*Ações!$N1516)^0.5)</f>
        <v>23.665798106127756</v>
      </c>
      <c r="G1516" s="47">
        <f>IFERROR((Ações!$H1516-Ações!$K1516)/Ações!$H1516,0)</f>
        <v>0</v>
      </c>
      <c r="H1516" s="48">
        <f>IFERROR(Ações!$I1516/(Ações!$P1516-Table_1[[#This Row],[CAGR LUCRO 5A]]),0)</f>
        <v>0</v>
      </c>
      <c r="I1516" s="48">
        <f>IF(Ações!$S1516&lt;0,"",Ações!$O1516*(1+Ações!$S1516))</f>
        <v>0</v>
      </c>
      <c r="J1516" s="49">
        <f>IFERROR(IF(Ações!$B1516="","",(VLOOKUP(Table_1[[#This Row],[AÇÕES]],'Dados Status Invest STOCKS'!A1502:AD2117,4)/Table_1[[#This Row],[LPA]]))/100,0)</f>
        <v>3.8937007874015751E-2</v>
      </c>
      <c r="K1516" s="64">
        <f>IFERROR(IF(Ações!$B1516="","",VLOOKUP(Table_1[[#This Row],[AÇÕES]],'Dados Status Invest STOCKS'!A1502:AD2117,2)),0)</f>
        <v>25.11</v>
      </c>
      <c r="L1516" s="65">
        <f>IFERROR(IF(Ações!$B1516="","",VLOOKUP(Table_1[[#This Row],[AÇÕES]],'Dados Status Invest STOCKS'!A1502:AD2117,3)/100),0)</f>
        <v>0</v>
      </c>
      <c r="M1516" s="66">
        <f>IFERROR(IF(Ações!$B1516="","",VLOOKUP(Table_1[[#This Row],[AÇÕES]],'Dados Status Invest STOCKS'!A1502:AD2117,28)),0)</f>
        <v>2.54</v>
      </c>
      <c r="N1516" s="66">
        <f>IFERROR(IF(Ações!$B1516="","",VLOOKUP(Table_1[[#This Row],[AÇÕES]],'Dados Status Invest STOCKS'!A1502:AD2117,27)),0)</f>
        <v>9.8000000000000007</v>
      </c>
      <c r="O1516" s="66">
        <f>IFERROR(IF(Ações!$L1516="","",Ações!$K1516*Ações!$L1516),0)</f>
        <v>0</v>
      </c>
      <c r="P1516" s="67">
        <f t="shared" si="23"/>
        <v>0.06</v>
      </c>
      <c r="Q1516" s="67">
        <f>IFERROR(Ações!$O1516/Ações!$M1516,0)</f>
        <v>0</v>
      </c>
      <c r="R1516" s="67">
        <f>IFERROR(IF(Ações!$B1516="","",VLOOKUP(Table_1[[#This Row],[AÇÕES]],'Dados Status Invest STOCKS'!A1502:AD2117,18)/100),0)</f>
        <v>0.25900000000000001</v>
      </c>
      <c r="S1516" s="65">
        <f>IFERROR(IF(Ações!$B1516="","",VLOOKUP(Table_1[[#This Row],[AÇÕES]],'Dados Status Invest STOCKS'!A1502:AD2117,25)/100),0)</f>
        <v>0</v>
      </c>
      <c r="T1516" s="67">
        <f>(1-Ações!$Q1516)*Ações!$R1516</f>
        <v>0.25900000000000001</v>
      </c>
      <c r="U1516" s="68">
        <f>IF(Ações!$S1516=0,Ações!$T1516,IF(Ações!$T1516=0,Ações!$S1516,AVERAGE(Ações!$S1516,Ações!$T1516)))</f>
        <v>0.25900000000000001</v>
      </c>
    </row>
    <row r="1517" spans="2:21" ht="15" customHeight="1" x14ac:dyDescent="0.2">
      <c r="B1517" s="63" t="str">
        <f>IFERROR('Dados Status Invest STOCKS'!A1504,"-")</f>
        <v>ECCX</v>
      </c>
      <c r="C1517" s="45">
        <f>IFERROR((Ações!$D1517-Ações!$K1517)/Ações!$D1517,0)</f>
        <v>0</v>
      </c>
      <c r="D1517" s="46">
        <f>(Ações!$O1517)/0.06</f>
        <v>0</v>
      </c>
      <c r="E1517" s="47">
        <f>IFERROR((Ações!$F1517-Ações!$K1517)/Ações!$F1517,0)</f>
        <v>-6.8630767768262615E-2</v>
      </c>
      <c r="F1517" s="46">
        <f>IF(OR(Ações!$N1517&lt;0,Ações!$M1517&lt;0),"",(22.5*Ações!$M1517*Ações!$N1517)^0.5)</f>
        <v>23.665798106127756</v>
      </c>
      <c r="G1517" s="47">
        <f>IFERROR((Ações!$H1517-Ações!$K1517)/Ações!$H1517,0)</f>
        <v>0</v>
      </c>
      <c r="H1517" s="48">
        <f>IFERROR(Ações!$I1517/(Ações!$P1517-Table_1[[#This Row],[CAGR LUCRO 5A]]),0)</f>
        <v>0</v>
      </c>
      <c r="I1517" s="48">
        <f>IF(Ações!$S1517&lt;0,"",Ações!$O1517*(1+Ações!$S1517))</f>
        <v>0</v>
      </c>
      <c r="J1517" s="49">
        <f>IFERROR(IF(Ações!$B1517="","",(VLOOKUP(Table_1[[#This Row],[AÇÕES]],'Dados Status Invest STOCKS'!A1503:AD2118,4)/Table_1[[#This Row],[LPA]]))/100,0)</f>
        <v>3.9212598425196851E-2</v>
      </c>
      <c r="K1517" s="64">
        <f>IFERROR(IF(Ações!$B1517="","",VLOOKUP(Table_1[[#This Row],[AÇÕES]],'Dados Status Invest STOCKS'!A1503:AD2118,2)),0)</f>
        <v>25.29</v>
      </c>
      <c r="L1517" s="65">
        <f>IFERROR(IF(Ações!$B1517="","",VLOOKUP(Table_1[[#This Row],[AÇÕES]],'Dados Status Invest STOCKS'!A1503:AD2118,3)/100),0)</f>
        <v>0</v>
      </c>
      <c r="M1517" s="66">
        <f>IFERROR(IF(Ações!$B1517="","",VLOOKUP(Table_1[[#This Row],[AÇÕES]],'Dados Status Invest STOCKS'!A1503:AD2118,28)),0)</f>
        <v>2.54</v>
      </c>
      <c r="N1517" s="66">
        <f>IFERROR(IF(Ações!$B1517="","",VLOOKUP(Table_1[[#This Row],[AÇÕES]],'Dados Status Invest STOCKS'!A1503:AD2118,27)),0)</f>
        <v>9.8000000000000007</v>
      </c>
      <c r="O1517" s="66">
        <f>IFERROR(IF(Ações!$L1517="","",Ações!$K1517*Ações!$L1517),0)</f>
        <v>0</v>
      </c>
      <c r="P1517" s="67">
        <f t="shared" si="23"/>
        <v>0.06</v>
      </c>
      <c r="Q1517" s="67">
        <f>IFERROR(Ações!$O1517/Ações!$M1517,0)</f>
        <v>0</v>
      </c>
      <c r="R1517" s="67">
        <f>IFERROR(IF(Ações!$B1517="","",VLOOKUP(Table_1[[#This Row],[AÇÕES]],'Dados Status Invest STOCKS'!A1503:AD2118,18)/100),0)</f>
        <v>0.25900000000000001</v>
      </c>
      <c r="S1517" s="65">
        <f>IFERROR(IF(Ações!$B1517="","",VLOOKUP(Table_1[[#This Row],[AÇÕES]],'Dados Status Invest STOCKS'!A1503:AD2118,25)/100),0)</f>
        <v>0</v>
      </c>
      <c r="T1517" s="67">
        <f>(1-Ações!$Q1517)*Ações!$R1517</f>
        <v>0.25900000000000001</v>
      </c>
      <c r="U1517" s="68">
        <f>IF(Ações!$S1517=0,Ações!$T1517,IF(Ações!$T1517=0,Ações!$S1517,AVERAGE(Ações!$S1517,Ações!$T1517)))</f>
        <v>0.25900000000000001</v>
      </c>
    </row>
    <row r="1518" spans="2:21" ht="15" customHeight="1" x14ac:dyDescent="0.2">
      <c r="B1518" s="63" t="str">
        <f>IFERROR('Dados Status Invest STOCKS'!A1505,"-")</f>
        <v>ECCY</v>
      </c>
      <c r="C1518" s="45">
        <f>IFERROR((Ações!$D1518-Ações!$K1518)/Ações!$D1518,0)</f>
        <v>0</v>
      </c>
      <c r="D1518" s="46">
        <f>(Ações!$O1518)/0.06</f>
        <v>0</v>
      </c>
      <c r="E1518" s="47">
        <f>IFERROR((Ações!$F1518-Ações!$K1518)/Ações!$F1518,0)</f>
        <v>-6.3560159143027789E-2</v>
      </c>
      <c r="F1518" s="46">
        <f>IF(OR(Ações!$N1518&lt;0,Ações!$M1518&lt;0),"",(22.5*Ações!$M1518*Ações!$N1518)^0.5)</f>
        <v>23.665798106127756</v>
      </c>
      <c r="G1518" s="47">
        <f>IFERROR((Ações!$H1518-Ações!$K1518)/Ações!$H1518,0)</f>
        <v>0</v>
      </c>
      <c r="H1518" s="48">
        <f>IFERROR(Ações!$I1518/(Ações!$P1518-Table_1[[#This Row],[CAGR LUCRO 5A]]),0)</f>
        <v>0</v>
      </c>
      <c r="I1518" s="48">
        <f>IF(Ações!$S1518&lt;0,"",Ações!$O1518*(1+Ações!$S1518))</f>
        <v>0</v>
      </c>
      <c r="J1518" s="49">
        <f>IFERROR(IF(Ações!$B1518="","",(VLOOKUP(Table_1[[#This Row],[AÇÕES]],'Dados Status Invest STOCKS'!A1504:AD2119,4)/Table_1[[#This Row],[LPA]]))/100,0)</f>
        <v>3.9055118110236216E-2</v>
      </c>
      <c r="K1518" s="64">
        <f>IFERROR(IF(Ações!$B1518="","",VLOOKUP(Table_1[[#This Row],[AÇÕES]],'Dados Status Invest STOCKS'!A1504:AD2119,2)),0)</f>
        <v>25.17</v>
      </c>
      <c r="L1518" s="65">
        <f>IFERROR(IF(Ações!$B1518="","",VLOOKUP(Table_1[[#This Row],[AÇÕES]],'Dados Status Invest STOCKS'!A1504:AD2119,3)/100),0)</f>
        <v>0</v>
      </c>
      <c r="M1518" s="66">
        <f>IFERROR(IF(Ações!$B1518="","",VLOOKUP(Table_1[[#This Row],[AÇÕES]],'Dados Status Invest STOCKS'!A1504:AD2119,28)),0)</f>
        <v>2.54</v>
      </c>
      <c r="N1518" s="66">
        <f>IFERROR(IF(Ações!$B1518="","",VLOOKUP(Table_1[[#This Row],[AÇÕES]],'Dados Status Invest STOCKS'!A1504:AD2119,27)),0)</f>
        <v>9.8000000000000007</v>
      </c>
      <c r="O1518" s="66">
        <f>IFERROR(IF(Ações!$L1518="","",Ações!$K1518*Ações!$L1518),0)</f>
        <v>0</v>
      </c>
      <c r="P1518" s="67">
        <f t="shared" si="23"/>
        <v>0.06</v>
      </c>
      <c r="Q1518" s="67">
        <f>IFERROR(Ações!$O1518/Ações!$M1518,0)</f>
        <v>0</v>
      </c>
      <c r="R1518" s="67">
        <f>IFERROR(IF(Ações!$B1518="","",VLOOKUP(Table_1[[#This Row],[AÇÕES]],'Dados Status Invest STOCKS'!A1504:AD2119,18)/100),0)</f>
        <v>0.25900000000000001</v>
      </c>
      <c r="S1518" s="65">
        <f>IFERROR(IF(Ações!$B1518="","",VLOOKUP(Table_1[[#This Row],[AÇÕES]],'Dados Status Invest STOCKS'!A1504:AD2119,25)/100),0)</f>
        <v>0</v>
      </c>
      <c r="T1518" s="67">
        <f>(1-Ações!$Q1518)*Ações!$R1518</f>
        <v>0.25900000000000001</v>
      </c>
      <c r="U1518" s="68">
        <f>IF(Ações!$S1518=0,Ações!$T1518,IF(Ações!$T1518=0,Ações!$S1518,AVERAGE(Ações!$S1518,Ações!$T1518)))</f>
        <v>0.25900000000000001</v>
      </c>
    </row>
    <row r="1519" spans="2:21" ht="15" customHeight="1" x14ac:dyDescent="0.2">
      <c r="B1519" s="63" t="str">
        <f>IFERROR('Dados Status Invest STOCKS'!A1506,"-")</f>
        <v>ECHO</v>
      </c>
      <c r="C1519" s="45">
        <f>IFERROR((Ações!$D1519-Ações!$K1519)/Ações!$D1519,0)</f>
        <v>0</v>
      </c>
      <c r="D1519" s="46">
        <f>(Ações!$O1519)/0.06</f>
        <v>0</v>
      </c>
      <c r="E1519" s="47">
        <f>IFERROR((Ações!$F1519-Ações!$K1519)/Ações!$F1519,0)</f>
        <v>-0.66100104028440154</v>
      </c>
      <c r="F1519" s="46">
        <f>IF(OR(Ações!$N1519&lt;0,Ações!$M1519&lt;0),"",(22.5*Ações!$M1519*Ações!$N1519)^0.5)</f>
        <v>29.042727144674277</v>
      </c>
      <c r="G1519" s="47">
        <f>IFERROR((Ações!$H1519-Ações!$K1519)/Ações!$H1519,0)</f>
        <v>0</v>
      </c>
      <c r="H1519" s="48">
        <f>IFERROR(Ações!$I1519/(Ações!$P1519-Table_1[[#This Row],[CAGR LUCRO 5A]]),0)</f>
        <v>0</v>
      </c>
      <c r="I1519" s="48">
        <f>IF(Ações!$S1519&lt;0,"",Ações!$O1519*(1+Ações!$S1519))</f>
        <v>0</v>
      </c>
      <c r="J1519" s="49">
        <f>IFERROR(IF(Ações!$B1519="","",(VLOOKUP(Table_1[[#This Row],[AÇÕES]],'Dados Status Invest STOCKS'!A1505:AD2120,4)/Table_1[[#This Row],[LPA]]))/100,0)</f>
        <v>9.9863636363636349E-2</v>
      </c>
      <c r="K1519" s="64">
        <f>IFERROR(IF(Ações!$B1519="","",VLOOKUP(Table_1[[#This Row],[AÇÕES]],'Dados Status Invest STOCKS'!A1505:AD2120,2)),0)</f>
        <v>48.24</v>
      </c>
      <c r="L1519" s="65">
        <f>IFERROR(IF(Ações!$B1519="","",VLOOKUP(Table_1[[#This Row],[AÇÕES]],'Dados Status Invest STOCKS'!A1505:AD2120,3)/100),0)</f>
        <v>0</v>
      </c>
      <c r="M1519" s="66">
        <f>IFERROR(IF(Ações!$B1519="","",VLOOKUP(Table_1[[#This Row],[AÇÕES]],'Dados Status Invest STOCKS'!A1505:AD2120,28)),0)</f>
        <v>2.2000000000000002</v>
      </c>
      <c r="N1519" s="66">
        <f>IFERROR(IF(Ações!$B1519="","",VLOOKUP(Table_1[[#This Row],[AÇÕES]],'Dados Status Invest STOCKS'!A1505:AD2120,27)),0)</f>
        <v>17.04</v>
      </c>
      <c r="O1519" s="66">
        <f>IFERROR(IF(Ações!$L1519="","",Ações!$K1519*Ações!$L1519),0)</f>
        <v>0</v>
      </c>
      <c r="P1519" s="67">
        <f t="shared" si="23"/>
        <v>0.06</v>
      </c>
      <c r="Q1519" s="67">
        <f>IFERROR(Ações!$O1519/Ações!$M1519,0)</f>
        <v>0</v>
      </c>
      <c r="R1519" s="67">
        <f>IFERROR(IF(Ações!$B1519="","",VLOOKUP(Table_1[[#This Row],[AÇÕES]],'Dados Status Invest STOCKS'!A1505:AD2120,18)/100),0)</f>
        <v>0.12890000000000001</v>
      </c>
      <c r="S1519" s="65">
        <f>IFERROR(IF(Ações!$B1519="","",VLOOKUP(Table_1[[#This Row],[AÇÕES]],'Dados Status Invest STOCKS'!A1505:AD2120,25)/100),0)</f>
        <v>0.1507</v>
      </c>
      <c r="T1519" s="67">
        <f>(1-Ações!$Q1519)*Ações!$R1519</f>
        <v>0.12890000000000001</v>
      </c>
      <c r="U1519" s="68">
        <f>IF(Ações!$S1519=0,Ações!$T1519,IF(Ações!$T1519=0,Ações!$S1519,AVERAGE(Ações!$S1519,Ações!$T1519)))</f>
        <v>0.13980000000000001</v>
      </c>
    </row>
    <row r="1520" spans="2:21" ht="15" customHeight="1" x14ac:dyDescent="0.2">
      <c r="B1520" s="63" t="str">
        <f>IFERROR('Dados Status Invest STOCKS'!A1507,"-")</f>
        <v>ECL</v>
      </c>
      <c r="C1520" s="45">
        <f>IFERROR((Ações!$D1520-Ações!$K1520)/Ações!$D1520,0)</f>
        <v>-4.9405940594059397</v>
      </c>
      <c r="D1520" s="46">
        <f>(Ações!$O1520)/0.06</f>
        <v>32.422683333333339</v>
      </c>
      <c r="E1520" s="47">
        <f>IFERROR((Ações!$F1520-Ações!$K1520)/Ações!$F1520,0)</f>
        <v>-3.1584528176276594</v>
      </c>
      <c r="F1520" s="46">
        <f>IF(OR(Ações!$N1520&lt;0,Ações!$M1520&lt;0),"",(22.5*Ações!$M1520*Ações!$N1520)^0.5)</f>
        <v>46.317707197140059</v>
      </c>
      <c r="G1520" s="47">
        <f>IFERROR((Ações!$H1520-Ações!$K1520)/Ações!$H1520,0)</f>
        <v>-4.9405940594059397</v>
      </c>
      <c r="H1520" s="48">
        <f>IFERROR(Ações!$I1520/(Ações!$P1520-Table_1[[#This Row],[CAGR LUCRO 5A]]),0)</f>
        <v>32.422683333333339</v>
      </c>
      <c r="I1520" s="48">
        <f>IF(Ações!$S1520&lt;0,"",Ações!$O1520*(1+Ações!$S1520))</f>
        <v>1.9453610000000001</v>
      </c>
      <c r="J1520" s="49">
        <f>IFERROR(IF(Ações!$B1520="","",(VLOOKUP(Table_1[[#This Row],[AÇÕES]],'Dados Status Invest STOCKS'!A1506:AD2121,4)/Table_1[[#This Row],[LPA]]))/100,0)</f>
        <v>0.12406091370558377</v>
      </c>
      <c r="K1520" s="64">
        <f>IFERROR(IF(Ações!$B1520="","",VLOOKUP(Table_1[[#This Row],[AÇÕES]],'Dados Status Invest STOCKS'!A1506:AD2121,2)),0)</f>
        <v>192.61</v>
      </c>
      <c r="L1520" s="65">
        <f>IFERROR(IF(Ações!$B1520="","",VLOOKUP(Table_1[[#This Row],[AÇÕES]],'Dados Status Invest STOCKS'!A1506:AD2121,3)/100),0)</f>
        <v>1.01E-2</v>
      </c>
      <c r="M1520" s="66">
        <f>IFERROR(IF(Ações!$B1520="","",VLOOKUP(Table_1[[#This Row],[AÇÕES]],'Dados Status Invest STOCKS'!A1506:AD2121,28)),0)</f>
        <v>3.94</v>
      </c>
      <c r="N1520" s="66">
        <f>IFERROR(IF(Ações!$B1520="","",VLOOKUP(Table_1[[#This Row],[AÇÕES]],'Dados Status Invest STOCKS'!A1506:AD2121,27)),0)</f>
        <v>24.2</v>
      </c>
      <c r="O1520" s="66">
        <f>IFERROR(IF(Ações!$L1520="","",Ações!$K1520*Ações!$L1520),0)</f>
        <v>1.9453610000000001</v>
      </c>
      <c r="P1520" s="67">
        <f t="shared" si="23"/>
        <v>0.06</v>
      </c>
      <c r="Q1520" s="67">
        <f>IFERROR(Ações!$O1520/Ações!$M1520,0)</f>
        <v>0.49374644670050766</v>
      </c>
      <c r="R1520" s="67">
        <f>IFERROR(IF(Ações!$B1520="","",VLOOKUP(Table_1[[#This Row],[AÇÕES]],'Dados Status Invest STOCKS'!A1506:AD2121,18)/100),0)</f>
        <v>0.16289999999999999</v>
      </c>
      <c r="S1520" s="65">
        <f>IFERROR(IF(Ações!$B1520="","",VLOOKUP(Table_1[[#This Row],[AÇÕES]],'Dados Status Invest STOCKS'!A1506:AD2121,25)/100),0)</f>
        <v>0</v>
      </c>
      <c r="T1520" s="67">
        <f>(1-Ações!$Q1520)*Ações!$R1520</f>
        <v>8.2468703832487292E-2</v>
      </c>
      <c r="U1520" s="68">
        <f>IF(Ações!$S1520=0,Ações!$T1520,IF(Ações!$T1520=0,Ações!$S1520,AVERAGE(Ações!$S1520,Ações!$T1520)))</f>
        <v>8.2468703832487292E-2</v>
      </c>
    </row>
    <row r="1521" spans="2:21" ht="15" customHeight="1" x14ac:dyDescent="0.2">
      <c r="B1521" s="63" t="str">
        <f>IFERROR('Dados Status Invest STOCKS'!A1508,"-")</f>
        <v>ECOL</v>
      </c>
      <c r="C1521" s="45">
        <f>IFERROR((Ações!$D1521-Ações!$K1521)/Ações!$D1521,0)</f>
        <v>0</v>
      </c>
      <c r="D1521" s="46">
        <f>(Ações!$O1521)/0.06</f>
        <v>0</v>
      </c>
      <c r="E1521" s="47">
        <f>IFERROR((Ações!$F1521-Ações!$K1521)/Ações!$F1521,0)</f>
        <v>0</v>
      </c>
      <c r="F1521" s="46" t="str">
        <f>IF(OR(Ações!$N1521&lt;0,Ações!$M1521&lt;0),"",(22.5*Ações!$M1521*Ações!$N1521)^0.5)</f>
        <v/>
      </c>
      <c r="G1521" s="47">
        <f>IFERROR((Ações!$H1521-Ações!$K1521)/Ações!$H1521,0)</f>
        <v>0</v>
      </c>
      <c r="H1521" s="48">
        <f>IFERROR(Ações!$I1521/(Ações!$P1521-Table_1[[#This Row],[CAGR LUCRO 5A]]),0)</f>
        <v>0</v>
      </c>
      <c r="I1521" s="48">
        <f>IF(Ações!$S1521&lt;0,"",Ações!$O1521*(1+Ações!$S1521))</f>
        <v>0</v>
      </c>
      <c r="J1521" s="49">
        <f>IFERROR(IF(Ações!$B1521="","",(VLOOKUP(Table_1[[#This Row],[AÇÕES]],'Dados Status Invest STOCKS'!A1507:AD2122,4)/Table_1[[#This Row],[LPA]]))/100,0)</f>
        <v>3.5937499999999997E-2</v>
      </c>
      <c r="K1521" s="64">
        <f>IFERROR(IF(Ações!$B1521="","",VLOOKUP(Table_1[[#This Row],[AÇÕES]],'Dados Status Invest STOCKS'!A1507:AD2122,2)),0)</f>
        <v>29.78</v>
      </c>
      <c r="L1521" s="65">
        <f>IFERROR(IF(Ações!$B1521="","",VLOOKUP(Table_1[[#This Row],[AÇÕES]],'Dados Status Invest STOCKS'!A1507:AD2122,3)/100),0)</f>
        <v>0</v>
      </c>
      <c r="M1521" s="66">
        <f>IFERROR(IF(Ações!$B1521="","",VLOOKUP(Table_1[[#This Row],[AÇÕES]],'Dados Status Invest STOCKS'!A1507:AD2122,28)),0)</f>
        <v>-2.88</v>
      </c>
      <c r="N1521" s="66">
        <f>IFERROR(IF(Ações!$B1521="","",VLOOKUP(Table_1[[#This Row],[AÇÕES]],'Dados Status Invest STOCKS'!A1507:AD2122,27)),0)</f>
        <v>19.55</v>
      </c>
      <c r="O1521" s="66">
        <f>IFERROR(IF(Ações!$L1521="","",Ações!$K1521*Ações!$L1521),0)</f>
        <v>0</v>
      </c>
      <c r="P1521" s="67">
        <f t="shared" si="23"/>
        <v>0.06</v>
      </c>
      <c r="Q1521" s="67">
        <f>IFERROR(Ações!$O1521/Ações!$M1521,0)</f>
        <v>0</v>
      </c>
      <c r="R1521" s="67">
        <f>IFERROR(IF(Ações!$B1521="","",VLOOKUP(Table_1[[#This Row],[AÇÕES]],'Dados Status Invest STOCKS'!A1507:AD2122,18)/100),0)</f>
        <v>-0.14710000000000001</v>
      </c>
      <c r="S1521" s="65">
        <f>IFERROR(IF(Ações!$B1521="","",VLOOKUP(Table_1[[#This Row],[AÇÕES]],'Dados Status Invest STOCKS'!A1507:AD2122,25)/100),0)</f>
        <v>0</v>
      </c>
      <c r="T1521" s="67">
        <f>(1-Ações!$Q1521)*Ações!$R1521</f>
        <v>-0.14710000000000001</v>
      </c>
      <c r="U1521" s="68">
        <f>IF(Ações!$S1521=0,Ações!$T1521,IF(Ações!$T1521=0,Ações!$S1521,AVERAGE(Ações!$S1521,Ações!$T1521)))</f>
        <v>-0.14710000000000001</v>
      </c>
    </row>
    <row r="1522" spans="2:21" ht="15" customHeight="1" x14ac:dyDescent="0.2">
      <c r="B1522" s="63" t="str">
        <f>IFERROR('Dados Status Invest STOCKS'!A1509,"-")</f>
        <v>ECOLW</v>
      </c>
      <c r="C1522" s="45">
        <f>IFERROR((Ações!$D1522-Ações!$K1522)/Ações!$D1522,0)</f>
        <v>0</v>
      </c>
      <c r="D1522" s="46">
        <f>(Ações!$O1522)/0.06</f>
        <v>0</v>
      </c>
      <c r="E1522" s="47">
        <f>IFERROR((Ações!$F1522-Ações!$K1522)/Ações!$F1522,0)</f>
        <v>0</v>
      </c>
      <c r="F1522" s="46" t="str">
        <f>IF(OR(Ações!$N1522&lt;0,Ações!$M1522&lt;0),"",(22.5*Ações!$M1522*Ações!$N1522)^0.5)</f>
        <v/>
      </c>
      <c r="G1522" s="47">
        <f>IFERROR((Ações!$H1522-Ações!$K1522)/Ações!$H1522,0)</f>
        <v>0</v>
      </c>
      <c r="H1522" s="48">
        <f>IFERROR(Ações!$I1522/(Ações!$P1522-Table_1[[#This Row],[CAGR LUCRO 5A]]),0)</f>
        <v>0</v>
      </c>
      <c r="I1522" s="48">
        <f>IF(Ações!$S1522&lt;0,"",Ações!$O1522*(1+Ações!$S1522))</f>
        <v>0</v>
      </c>
      <c r="J1522" s="49">
        <f>IFERROR(IF(Ações!$B1522="","",(VLOOKUP(Table_1[[#This Row],[AÇÕES]],'Dados Status Invest STOCKS'!A1508:AD2123,4)/Table_1[[#This Row],[LPA]]))/100,0)</f>
        <v>6.4930555555555557E-3</v>
      </c>
      <c r="K1522" s="64">
        <f>IFERROR(IF(Ações!$B1522="","",VLOOKUP(Table_1[[#This Row],[AÇÕES]],'Dados Status Invest STOCKS'!A1508:AD2123,2)),0)</f>
        <v>5.37</v>
      </c>
      <c r="L1522" s="65">
        <f>IFERROR(IF(Ações!$B1522="","",VLOOKUP(Table_1[[#This Row],[AÇÕES]],'Dados Status Invest STOCKS'!A1508:AD2123,3)/100),0)</f>
        <v>0</v>
      </c>
      <c r="M1522" s="66">
        <f>IFERROR(IF(Ações!$B1522="","",VLOOKUP(Table_1[[#This Row],[AÇÕES]],'Dados Status Invest STOCKS'!A1508:AD2123,28)),0)</f>
        <v>-2.88</v>
      </c>
      <c r="N1522" s="66">
        <f>IFERROR(IF(Ações!$B1522="","",VLOOKUP(Table_1[[#This Row],[AÇÕES]],'Dados Status Invest STOCKS'!A1508:AD2123,27)),0)</f>
        <v>19.55</v>
      </c>
      <c r="O1522" s="66">
        <f>IFERROR(IF(Ações!$L1522="","",Ações!$K1522*Ações!$L1522),0)</f>
        <v>0</v>
      </c>
      <c r="P1522" s="67">
        <f t="shared" si="23"/>
        <v>0.06</v>
      </c>
      <c r="Q1522" s="67">
        <f>IFERROR(Ações!$O1522/Ações!$M1522,0)</f>
        <v>0</v>
      </c>
      <c r="R1522" s="67">
        <f>IFERROR(IF(Ações!$B1522="","",VLOOKUP(Table_1[[#This Row],[AÇÕES]],'Dados Status Invest STOCKS'!A1508:AD2123,18)/100),0)</f>
        <v>-0.14710000000000001</v>
      </c>
      <c r="S1522" s="65">
        <f>IFERROR(IF(Ações!$B1522="","",VLOOKUP(Table_1[[#This Row],[AÇÕES]],'Dados Status Invest STOCKS'!A1508:AD2123,25)/100),0)</f>
        <v>0</v>
      </c>
      <c r="T1522" s="67">
        <f>(1-Ações!$Q1522)*Ações!$R1522</f>
        <v>-0.14710000000000001</v>
      </c>
      <c r="U1522" s="68">
        <f>IF(Ações!$S1522=0,Ações!$T1522,IF(Ações!$T1522=0,Ações!$S1522,AVERAGE(Ações!$S1522,Ações!$T1522)))</f>
        <v>-0.14710000000000001</v>
      </c>
    </row>
    <row r="1523" spans="2:21" ht="15" customHeight="1" x14ac:dyDescent="0.2">
      <c r="B1523" s="63" t="str">
        <f>IFERROR('Dados Status Invest STOCKS'!A1510,"-")</f>
        <v>ECOM</v>
      </c>
      <c r="C1523" s="45">
        <f>IFERROR((Ações!$D1523-Ações!$K1523)/Ações!$D1523,0)</f>
        <v>0</v>
      </c>
      <c r="D1523" s="46">
        <f>(Ações!$O1523)/0.06</f>
        <v>0</v>
      </c>
      <c r="E1523" s="47">
        <f>IFERROR((Ações!$F1523-Ações!$K1523)/Ações!$F1523,0)</f>
        <v>-1.4298581952270479</v>
      </c>
      <c r="F1523" s="46">
        <f>IF(OR(Ações!$N1523&lt;0,Ações!$M1523&lt;0),"",(22.5*Ações!$M1523*Ações!$N1523)^0.5)</f>
        <v>8.5684012511086323</v>
      </c>
      <c r="G1523" s="47">
        <f>IFERROR((Ações!$H1523-Ações!$K1523)/Ações!$H1523,0)</f>
        <v>0</v>
      </c>
      <c r="H1523" s="48">
        <f>IFERROR(Ações!$I1523/(Ações!$P1523-Table_1[[#This Row],[CAGR LUCRO 5A]]),0)</f>
        <v>0</v>
      </c>
      <c r="I1523" s="48">
        <f>IF(Ações!$S1523&lt;0,"",Ações!$O1523*(1+Ações!$S1523))</f>
        <v>0</v>
      </c>
      <c r="J1523" s="49">
        <f>IFERROR(IF(Ações!$B1523="","",(VLOOKUP(Table_1[[#This Row],[AÇÕES]],'Dados Status Invest STOCKS'!A1509:AD2124,4)/Table_1[[#This Row],[LPA]]))/100,0)</f>
        <v>0.48938461538461531</v>
      </c>
      <c r="K1523" s="64">
        <f>IFERROR(IF(Ações!$B1523="","",VLOOKUP(Table_1[[#This Row],[AÇÕES]],'Dados Status Invest STOCKS'!A1509:AD2124,2)),0)</f>
        <v>20.82</v>
      </c>
      <c r="L1523" s="65">
        <f>IFERROR(IF(Ações!$B1523="","",VLOOKUP(Table_1[[#This Row],[AÇÕES]],'Dados Status Invest STOCKS'!A1509:AD2124,3)/100),0)</f>
        <v>0</v>
      </c>
      <c r="M1523" s="66">
        <f>IFERROR(IF(Ações!$B1523="","",VLOOKUP(Table_1[[#This Row],[AÇÕES]],'Dados Status Invest STOCKS'!A1509:AD2124,28)),0)</f>
        <v>0.65</v>
      </c>
      <c r="N1523" s="66">
        <f>IFERROR(IF(Ações!$B1523="","",VLOOKUP(Table_1[[#This Row],[AÇÕES]],'Dados Status Invest STOCKS'!A1509:AD2124,27)),0)</f>
        <v>5.0199999999999996</v>
      </c>
      <c r="O1523" s="66">
        <f>IFERROR(IF(Ações!$L1523="","",Ações!$K1523*Ações!$L1523),0)</f>
        <v>0</v>
      </c>
      <c r="P1523" s="67">
        <f t="shared" si="23"/>
        <v>0.06</v>
      </c>
      <c r="Q1523" s="67">
        <f>IFERROR(Ações!$O1523/Ações!$M1523,0)</f>
        <v>0</v>
      </c>
      <c r="R1523" s="67">
        <f>IFERROR(IF(Ações!$B1523="","",VLOOKUP(Table_1[[#This Row],[AÇÕES]],'Dados Status Invest STOCKS'!A1509:AD2124,18)/100),0)</f>
        <v>0.13039999999999999</v>
      </c>
      <c r="S1523" s="65">
        <f>IFERROR(IF(Ações!$B1523="","",VLOOKUP(Table_1[[#This Row],[AÇÕES]],'Dados Status Invest STOCKS'!A1509:AD2124,25)/100),0)</f>
        <v>0</v>
      </c>
      <c r="T1523" s="67">
        <f>(1-Ações!$Q1523)*Ações!$R1523</f>
        <v>0.13039999999999999</v>
      </c>
      <c r="U1523" s="68">
        <f>IF(Ações!$S1523=0,Ações!$T1523,IF(Ações!$T1523=0,Ações!$S1523,AVERAGE(Ações!$S1523,Ações!$T1523)))</f>
        <v>0.13039999999999999</v>
      </c>
    </row>
    <row r="1524" spans="2:21" ht="15" customHeight="1" x14ac:dyDescent="0.2">
      <c r="B1524" s="63" t="str">
        <f>IFERROR('Dados Status Invest STOCKS'!A1511,"-")</f>
        <v>ECOR</v>
      </c>
      <c r="C1524" s="45">
        <f>IFERROR((Ações!$D1524-Ações!$K1524)/Ações!$D1524,0)</f>
        <v>0</v>
      </c>
      <c r="D1524" s="46">
        <f>(Ações!$O1524)/0.06</f>
        <v>0</v>
      </c>
      <c r="E1524" s="47">
        <f>IFERROR((Ações!$F1524-Ações!$K1524)/Ações!$F1524,0)</f>
        <v>0</v>
      </c>
      <c r="F1524" s="46" t="str">
        <f>IF(OR(Ações!$N1524&lt;0,Ações!$M1524&lt;0),"",(22.5*Ações!$M1524*Ações!$N1524)^0.5)</f>
        <v/>
      </c>
      <c r="G1524" s="47">
        <f>IFERROR((Ações!$H1524-Ações!$K1524)/Ações!$H1524,0)</f>
        <v>0</v>
      </c>
      <c r="H1524" s="48">
        <f>IFERROR(Ações!$I1524/(Ações!$P1524-Table_1[[#This Row],[CAGR LUCRO 5A]]),0)</f>
        <v>0</v>
      </c>
      <c r="I1524" s="48">
        <f>IF(Ações!$S1524&lt;0,"",Ações!$O1524*(1+Ações!$S1524))</f>
        <v>0</v>
      </c>
      <c r="J1524" s="49">
        <f>IFERROR(IF(Ações!$B1524="","",(VLOOKUP(Table_1[[#This Row],[AÇÕES]],'Dados Status Invest STOCKS'!A1510:AD2125,4)/Table_1[[#This Row],[LPA]]))/100,0)</f>
        <v>9.5000000000000001E-2</v>
      </c>
      <c r="K1524" s="64">
        <f>IFERROR(IF(Ações!$B1524="","",VLOOKUP(Table_1[[#This Row],[AÇÕES]],'Dados Status Invest STOCKS'!A1510:AD2125,2)),0)</f>
        <v>0.65</v>
      </c>
      <c r="L1524" s="65">
        <f>IFERROR(IF(Ações!$B1524="","",VLOOKUP(Table_1[[#This Row],[AÇÕES]],'Dados Status Invest STOCKS'!A1510:AD2125,3)/100),0)</f>
        <v>0</v>
      </c>
      <c r="M1524" s="66">
        <f>IFERROR(IF(Ações!$B1524="","",VLOOKUP(Table_1[[#This Row],[AÇÕES]],'Dados Status Invest STOCKS'!A1510:AD2125,28)),0)</f>
        <v>-0.26</v>
      </c>
      <c r="N1524" s="66">
        <f>IFERROR(IF(Ações!$B1524="","",VLOOKUP(Table_1[[#This Row],[AÇÕES]],'Dados Status Invest STOCKS'!A1510:AD2125,27)),0)</f>
        <v>0.56999999999999995</v>
      </c>
      <c r="O1524" s="66">
        <f>IFERROR(IF(Ações!$L1524="","",Ações!$K1524*Ações!$L1524),0)</f>
        <v>0</v>
      </c>
      <c r="P1524" s="67">
        <f t="shared" si="23"/>
        <v>0.06</v>
      </c>
      <c r="Q1524" s="67">
        <f>IFERROR(Ações!$O1524/Ações!$M1524,0)</f>
        <v>0</v>
      </c>
      <c r="R1524" s="67">
        <f>IFERROR(IF(Ações!$B1524="","",VLOOKUP(Table_1[[#This Row],[AÇÕES]],'Dados Status Invest STOCKS'!A1510:AD2125,18)/100),0)</f>
        <v>-0.45939999999999998</v>
      </c>
      <c r="S1524" s="65">
        <f>IFERROR(IF(Ações!$B1524="","",VLOOKUP(Table_1[[#This Row],[AÇÕES]],'Dados Status Invest STOCKS'!A1510:AD2125,25)/100),0)</f>
        <v>0</v>
      </c>
      <c r="T1524" s="67">
        <f>(1-Ações!$Q1524)*Ações!$R1524</f>
        <v>-0.45939999999999998</v>
      </c>
      <c r="U1524" s="68">
        <f>IF(Ações!$S1524=0,Ações!$T1524,IF(Ações!$T1524=0,Ações!$S1524,AVERAGE(Ações!$S1524,Ações!$T1524)))</f>
        <v>-0.45939999999999998</v>
      </c>
    </row>
    <row r="1525" spans="2:21" ht="15" customHeight="1" x14ac:dyDescent="0.2">
      <c r="B1525" s="63" t="str">
        <f>IFERROR('Dados Status Invest STOCKS'!A1512,"-")</f>
        <v>ECPG</v>
      </c>
      <c r="C1525" s="45">
        <f>IFERROR((Ações!$D1525-Ações!$K1525)/Ações!$D1525,0)</f>
        <v>0</v>
      </c>
      <c r="D1525" s="46">
        <f>(Ações!$O1525)/0.06</f>
        <v>0</v>
      </c>
      <c r="E1525" s="47">
        <f>IFERROR((Ações!$F1525-Ações!$K1525)/Ações!$F1525,0)</f>
        <v>0.38998388635640785</v>
      </c>
      <c r="F1525" s="46">
        <f>IF(OR(Ações!$N1525&lt;0,Ações!$M1525&lt;0),"",(22.5*Ações!$M1525*Ações!$N1525)^0.5)</f>
        <v>107.06274562143453</v>
      </c>
      <c r="G1525" s="47">
        <f>IFERROR((Ações!$H1525-Ações!$K1525)/Ações!$H1525,0)</f>
        <v>0</v>
      </c>
      <c r="H1525" s="48">
        <f>IFERROR(Ações!$I1525/(Ações!$P1525-Table_1[[#This Row],[CAGR LUCRO 5A]]),0)</f>
        <v>0</v>
      </c>
      <c r="I1525" s="48">
        <f>IF(Ações!$S1525&lt;0,"",Ações!$O1525*(1+Ações!$S1525))</f>
        <v>0</v>
      </c>
      <c r="J1525" s="49">
        <f>IFERROR(IF(Ações!$B1525="","",(VLOOKUP(Table_1[[#This Row],[AÇÕES]],'Dados Status Invest STOCKS'!A1511:AD2126,4)/Table_1[[#This Row],[LPA]]))/100,0)</f>
        <v>5.7504690431519701E-3</v>
      </c>
      <c r="K1525" s="64">
        <f>IFERROR(IF(Ações!$B1525="","",VLOOKUP(Table_1[[#This Row],[AÇÕES]],'Dados Status Invest STOCKS'!A1511:AD2126,2)),0)</f>
        <v>65.31</v>
      </c>
      <c r="L1525" s="65">
        <f>IFERROR(IF(Ações!$B1525="","",VLOOKUP(Table_1[[#This Row],[AÇÕES]],'Dados Status Invest STOCKS'!A1511:AD2126,3)/100),0)</f>
        <v>0</v>
      </c>
      <c r="M1525" s="66">
        <f>IFERROR(IF(Ações!$B1525="","",VLOOKUP(Table_1[[#This Row],[AÇÕES]],'Dados Status Invest STOCKS'!A1511:AD2126,28)),0)</f>
        <v>10.66</v>
      </c>
      <c r="N1525" s="66">
        <f>IFERROR(IF(Ações!$B1525="","",VLOOKUP(Table_1[[#This Row],[AÇÕES]],'Dados Status Invest STOCKS'!A1511:AD2126,27)),0)</f>
        <v>47.79</v>
      </c>
      <c r="O1525" s="66">
        <f>IFERROR(IF(Ações!$L1525="","",Ações!$K1525*Ações!$L1525),0)</f>
        <v>0</v>
      </c>
      <c r="P1525" s="67">
        <f t="shared" si="23"/>
        <v>0.06</v>
      </c>
      <c r="Q1525" s="67">
        <f>IFERROR(Ações!$O1525/Ações!$M1525,0)</f>
        <v>0</v>
      </c>
      <c r="R1525" s="67">
        <f>IFERROR(IF(Ações!$B1525="","",VLOOKUP(Table_1[[#This Row],[AÇÕES]],'Dados Status Invest STOCKS'!A1511:AD2126,18)/100),0)</f>
        <v>0.22309999999999999</v>
      </c>
      <c r="S1525" s="65">
        <f>IFERROR(IF(Ações!$B1525="","",VLOOKUP(Table_1[[#This Row],[AÇÕES]],'Dados Status Invest STOCKS'!A1511:AD2126,25)/100),0)</f>
        <v>0.3624</v>
      </c>
      <c r="T1525" s="67">
        <f>(1-Ações!$Q1525)*Ações!$R1525</f>
        <v>0.22309999999999999</v>
      </c>
      <c r="U1525" s="68">
        <f>IF(Ações!$S1525=0,Ações!$T1525,IF(Ações!$T1525=0,Ações!$S1525,AVERAGE(Ações!$S1525,Ações!$T1525)))</f>
        <v>0.29275000000000001</v>
      </c>
    </row>
    <row r="1526" spans="2:21" ht="15" customHeight="1" x14ac:dyDescent="0.2">
      <c r="B1526" s="63" t="str">
        <f>IFERROR('Dados Status Invest STOCKS'!A1513,"-")</f>
        <v>ED</v>
      </c>
      <c r="C1526" s="45">
        <f>IFERROR((Ações!$D1526-Ações!$K1526)/Ações!$D1526,0)</f>
        <v>-0.58730158730158744</v>
      </c>
      <c r="D1526" s="46">
        <f>(Ações!$O1526)/0.06</f>
        <v>51.653699999999994</v>
      </c>
      <c r="E1526" s="47">
        <f>IFERROR((Ações!$F1526-Ações!$K1526)/Ações!$F1526,0)</f>
        <v>-0.26622258641574903</v>
      </c>
      <c r="F1526" s="46">
        <f>IF(OR(Ações!$N1526&lt;0,Ações!$M1526&lt;0),"",(22.5*Ações!$M1526*Ações!$N1526)^0.5)</f>
        <v>64.751648627660444</v>
      </c>
      <c r="G1526" s="47">
        <f>IFERROR((Ações!$H1526-Ações!$K1526)/Ações!$H1526,0)</f>
        <v>0</v>
      </c>
      <c r="H1526" s="48">
        <f>IFERROR(Ações!$I1526/(Ações!$P1526-Table_1[[#This Row],[CAGR LUCRO 5A]]),0)</f>
        <v>0</v>
      </c>
      <c r="I1526" s="48" t="str">
        <f>IF(Ações!$S1526&lt;0,"",Ações!$O1526*(1+Ações!$S1526))</f>
        <v/>
      </c>
      <c r="J1526" s="49">
        <f>IFERROR(IF(Ações!$B1526="","",(VLOOKUP(Table_1[[#This Row],[AÇÕES]],'Dados Status Invest STOCKS'!A1512:AD2127,4)/Table_1[[#This Row],[LPA]]))/100,0)</f>
        <v>7.5683890577507601E-2</v>
      </c>
      <c r="K1526" s="64">
        <f>IFERROR(IF(Ações!$B1526="","",VLOOKUP(Table_1[[#This Row],[AÇÕES]],'Dados Status Invest STOCKS'!A1512:AD2127,2)),0)</f>
        <v>81.99</v>
      </c>
      <c r="L1526" s="65">
        <f>IFERROR(IF(Ações!$B1526="","",VLOOKUP(Table_1[[#This Row],[AÇÕES]],'Dados Status Invest STOCKS'!A1512:AD2127,3)/100),0)</f>
        <v>3.78E-2</v>
      </c>
      <c r="M1526" s="66">
        <f>IFERROR(IF(Ações!$B1526="","",VLOOKUP(Table_1[[#This Row],[AÇÕES]],'Dados Status Invest STOCKS'!A1512:AD2127,28)),0)</f>
        <v>3.29</v>
      </c>
      <c r="N1526" s="66">
        <f>IFERROR(IF(Ações!$B1526="","",VLOOKUP(Table_1[[#This Row],[AÇÕES]],'Dados Status Invest STOCKS'!A1512:AD2127,27)),0)</f>
        <v>56.64</v>
      </c>
      <c r="O1526" s="66">
        <f>IFERROR(IF(Ações!$L1526="","",Ações!$K1526*Ações!$L1526),0)</f>
        <v>3.0992219999999997</v>
      </c>
      <c r="P1526" s="67">
        <f t="shared" si="23"/>
        <v>0.06</v>
      </c>
      <c r="Q1526" s="67">
        <f>IFERROR(Ações!$O1526/Ações!$M1526,0)</f>
        <v>0.94201276595744665</v>
      </c>
      <c r="R1526" s="67">
        <f>IFERROR(IF(Ações!$B1526="","",VLOOKUP(Table_1[[#This Row],[AÇÕES]],'Dados Status Invest STOCKS'!A1512:AD2127,18)/100),0)</f>
        <v>5.8099999999999999E-2</v>
      </c>
      <c r="S1526" s="65">
        <f>IFERROR(IF(Ações!$B1526="","",VLOOKUP(Table_1[[#This Row],[AÇÕES]],'Dados Status Invest STOCKS'!A1512:AD2127,25)/100),0)</f>
        <v>-1.5900000000000001E-2</v>
      </c>
      <c r="T1526" s="67">
        <f>(1-Ações!$Q1526)*Ações!$R1526</f>
        <v>3.3690582978723495E-3</v>
      </c>
      <c r="U1526" s="68">
        <f>IF(Ações!$S1526=0,Ações!$T1526,IF(Ações!$T1526=0,Ações!$S1526,AVERAGE(Ações!$S1526,Ações!$T1526)))</f>
        <v>-6.2654708510638257E-3</v>
      </c>
    </row>
    <row r="1527" spans="2:21" ht="15" customHeight="1" x14ac:dyDescent="0.2">
      <c r="B1527" s="63" t="str">
        <f>IFERROR('Dados Status Invest STOCKS'!A1514,"-")</f>
        <v>EDAP</v>
      </c>
      <c r="C1527" s="45">
        <f>IFERROR((Ações!$D1527-Ações!$K1527)/Ações!$D1527,0)</f>
        <v>0</v>
      </c>
      <c r="D1527" s="46">
        <f>(Ações!$O1527)/0.06</f>
        <v>0</v>
      </c>
      <c r="E1527" s="47">
        <f>IFERROR((Ações!$F1527-Ações!$K1527)/Ações!$F1527,0)</f>
        <v>0</v>
      </c>
      <c r="F1527" s="46">
        <f>IF(OR(Ações!$N1527&lt;0,Ações!$M1527&lt;0),"",(22.5*Ações!$M1527*Ações!$N1527)^0.5)</f>
        <v>0</v>
      </c>
      <c r="G1527" s="47">
        <f>IFERROR((Ações!$H1527-Ações!$K1527)/Ações!$H1527,0)</f>
        <v>0</v>
      </c>
      <c r="H1527" s="48">
        <f>IFERROR(Ações!$I1527/(Ações!$P1527-Table_1[[#This Row],[CAGR LUCRO 5A]]),0)</f>
        <v>0</v>
      </c>
      <c r="I1527" s="48">
        <f>IF(Ações!$S1527&lt;0,"",Ações!$O1527*(1+Ações!$S1527))</f>
        <v>0</v>
      </c>
      <c r="J1527" s="49">
        <f>IFERROR(IF(Ações!$B1527="","",(VLOOKUP(Table_1[[#This Row],[AÇÕES]],'Dados Status Invest STOCKS'!A1513:AD2128,4)/Table_1[[#This Row],[LPA]]))/100,0)</f>
        <v>0</v>
      </c>
      <c r="K1527" s="64">
        <f>IFERROR(IF(Ações!$B1527="","",VLOOKUP(Table_1[[#This Row],[AÇÕES]],'Dados Status Invest STOCKS'!A1513:AD2128,2)),0)</f>
        <v>6.77</v>
      </c>
      <c r="L1527" s="65">
        <f>IFERROR(IF(Ações!$B1527="","",VLOOKUP(Table_1[[#This Row],[AÇÕES]],'Dados Status Invest STOCKS'!A1513:AD2128,3)/100),0)</f>
        <v>0</v>
      </c>
      <c r="M1527" s="66">
        <f>IFERROR(IF(Ações!$B1527="","",VLOOKUP(Table_1[[#This Row],[AÇÕES]],'Dados Status Invest STOCKS'!A1513:AD2128,28)),0)</f>
        <v>0</v>
      </c>
      <c r="N1527" s="66">
        <f>IFERROR(IF(Ações!$B1527="","",VLOOKUP(Table_1[[#This Row],[AÇÕES]],'Dados Status Invest STOCKS'!A1513:AD2128,27)),0)</f>
        <v>1.71</v>
      </c>
      <c r="O1527" s="66">
        <f>IFERROR(IF(Ações!$L1527="","",Ações!$K1527*Ações!$L1527),0)</f>
        <v>0</v>
      </c>
      <c r="P1527" s="67">
        <f t="shared" si="23"/>
        <v>0.06</v>
      </c>
      <c r="Q1527" s="67">
        <f>IFERROR(Ações!$O1527/Ações!$M1527,0)</f>
        <v>0</v>
      </c>
      <c r="R1527" s="67">
        <f>IFERROR(IF(Ações!$B1527="","",VLOOKUP(Table_1[[#This Row],[AÇÕES]],'Dados Status Invest STOCKS'!A1513:AD2128,18)/100),0)</f>
        <v>1.9E-3</v>
      </c>
      <c r="S1527" s="65">
        <f>IFERROR(IF(Ações!$B1527="","",VLOOKUP(Table_1[[#This Row],[AÇÕES]],'Dados Status Invest STOCKS'!A1513:AD2128,25)/100),0)</f>
        <v>0</v>
      </c>
      <c r="T1527" s="67">
        <f>(1-Ações!$Q1527)*Ações!$R1527</f>
        <v>1.9E-3</v>
      </c>
      <c r="U1527" s="68">
        <f>IF(Ações!$S1527=0,Ações!$T1527,IF(Ações!$T1527=0,Ações!$S1527,AVERAGE(Ações!$S1527,Ações!$T1527)))</f>
        <v>1.9E-3</v>
      </c>
    </row>
    <row r="1528" spans="2:21" ht="15" customHeight="1" x14ac:dyDescent="0.2">
      <c r="B1528" s="63" t="str">
        <f>IFERROR('Dados Status Invest STOCKS'!A1515,"-")</f>
        <v>EDIT</v>
      </c>
      <c r="C1528" s="45">
        <f>IFERROR((Ações!$D1528-Ações!$K1528)/Ações!$D1528,0)</f>
        <v>0</v>
      </c>
      <c r="D1528" s="46">
        <f>(Ações!$O1528)/0.06</f>
        <v>0</v>
      </c>
      <c r="E1528" s="47">
        <f>IFERROR((Ações!$F1528-Ações!$K1528)/Ações!$F1528,0)</f>
        <v>0</v>
      </c>
      <c r="F1528" s="46" t="str">
        <f>IF(OR(Ações!$N1528&lt;0,Ações!$M1528&lt;0),"",(22.5*Ações!$M1528*Ações!$N1528)^0.5)</f>
        <v/>
      </c>
      <c r="G1528" s="47">
        <f>IFERROR((Ações!$H1528-Ações!$K1528)/Ações!$H1528,0)</f>
        <v>0</v>
      </c>
      <c r="H1528" s="48">
        <f>IFERROR(Ações!$I1528/(Ações!$P1528-Table_1[[#This Row],[CAGR LUCRO 5A]]),0)</f>
        <v>0</v>
      </c>
      <c r="I1528" s="48">
        <f>IF(Ações!$S1528&lt;0,"",Ações!$O1528*(1+Ações!$S1528))</f>
        <v>0</v>
      </c>
      <c r="J1528" s="49">
        <f>IFERROR(IF(Ações!$B1528="","",(VLOOKUP(Table_1[[#This Row],[AÇÕES]],'Dados Status Invest STOCKS'!A1514:AD2129,4)/Table_1[[#This Row],[LPA]]))/100,0)</f>
        <v>1.8974358974358972E-2</v>
      </c>
      <c r="K1528" s="64">
        <f>IFERROR(IF(Ações!$B1528="","",VLOOKUP(Table_1[[#This Row],[AÇÕES]],'Dados Status Invest STOCKS'!A1514:AD2129,2)),0)</f>
        <v>18.48</v>
      </c>
      <c r="L1528" s="65">
        <f>IFERROR(IF(Ações!$B1528="","",VLOOKUP(Table_1[[#This Row],[AÇÕES]],'Dados Status Invest STOCKS'!A1514:AD2129,3)/100),0)</f>
        <v>0</v>
      </c>
      <c r="M1528" s="66">
        <f>IFERROR(IF(Ações!$B1528="","",VLOOKUP(Table_1[[#This Row],[AÇÕES]],'Dados Status Invest STOCKS'!A1514:AD2129,28)),0)</f>
        <v>-3.12</v>
      </c>
      <c r="N1528" s="66">
        <f>IFERROR(IF(Ações!$B1528="","",VLOOKUP(Table_1[[#This Row],[AÇÕES]],'Dados Status Invest STOCKS'!A1514:AD2129,27)),0)</f>
        <v>8.58</v>
      </c>
      <c r="O1528" s="66">
        <f>IFERROR(IF(Ações!$L1528="","",Ações!$K1528*Ações!$L1528),0)</f>
        <v>0</v>
      </c>
      <c r="P1528" s="67">
        <f t="shared" si="23"/>
        <v>0.06</v>
      </c>
      <c r="Q1528" s="67">
        <f>IFERROR(Ações!$O1528/Ações!$M1528,0)</f>
        <v>0</v>
      </c>
      <c r="R1528" s="67">
        <f>IFERROR(IF(Ações!$B1528="","",VLOOKUP(Table_1[[#This Row],[AÇÕES]],'Dados Status Invest STOCKS'!A1514:AD2129,18)/100),0)</f>
        <v>-0.36399999999999999</v>
      </c>
      <c r="S1528" s="65">
        <f>IFERROR(IF(Ações!$B1528="","",VLOOKUP(Table_1[[#This Row],[AÇÕES]],'Dados Status Invest STOCKS'!A1514:AD2129,25)/100),0)</f>
        <v>0</v>
      </c>
      <c r="T1528" s="67">
        <f>(1-Ações!$Q1528)*Ações!$R1528</f>
        <v>-0.36399999999999999</v>
      </c>
      <c r="U1528" s="68">
        <f>IF(Ações!$S1528=0,Ações!$T1528,IF(Ações!$T1528=0,Ações!$S1528,AVERAGE(Ações!$S1528,Ações!$T1528)))</f>
        <v>-0.36399999999999999</v>
      </c>
    </row>
    <row r="1529" spans="2:21" ht="15" customHeight="1" x14ac:dyDescent="0.2">
      <c r="B1529" s="63" t="str">
        <f>IFERROR('Dados Status Invest STOCKS'!A1516,"-")</f>
        <v>EDN</v>
      </c>
      <c r="C1529" s="45">
        <f>IFERROR((Ações!$D1529-Ações!$K1529)/Ações!$D1529,0)</f>
        <v>0</v>
      </c>
      <c r="D1529" s="46">
        <f>(Ações!$O1529)/0.06</f>
        <v>0</v>
      </c>
      <c r="E1529" s="47">
        <f>IFERROR((Ações!$F1529-Ações!$K1529)/Ações!$F1529,0)</f>
        <v>0</v>
      </c>
      <c r="F1529" s="46" t="str">
        <f>IF(OR(Ações!$N1529&lt;0,Ações!$M1529&lt;0),"",(22.5*Ações!$M1529*Ações!$N1529)^0.5)</f>
        <v/>
      </c>
      <c r="G1529" s="47">
        <f>IFERROR((Ações!$H1529-Ações!$K1529)/Ações!$H1529,0)</f>
        <v>0</v>
      </c>
      <c r="H1529" s="48">
        <f>IFERROR(Ações!$I1529/(Ações!$P1529-Table_1[[#This Row],[CAGR LUCRO 5A]]),0)</f>
        <v>0</v>
      </c>
      <c r="I1529" s="48">
        <f>IF(Ações!$S1529&lt;0,"",Ações!$O1529*(1+Ações!$S1529))</f>
        <v>0</v>
      </c>
      <c r="J1529" s="49">
        <f>IFERROR(IF(Ações!$B1529="","",(VLOOKUP(Table_1[[#This Row],[AÇÕES]],'Dados Status Invest STOCKS'!A1515:AD2130,4)/Table_1[[#This Row],[LPA]]))/100,0)</f>
        <v>7.537688442211055E-4</v>
      </c>
      <c r="K1529" s="64">
        <f>IFERROR(IF(Ações!$B1529="","",VLOOKUP(Table_1[[#This Row],[AÇÕES]],'Dados Status Invest STOCKS'!A1515:AD2130,2)),0)</f>
        <v>4.75</v>
      </c>
      <c r="L1529" s="65">
        <f>IFERROR(IF(Ações!$B1529="","",VLOOKUP(Table_1[[#This Row],[AÇÕES]],'Dados Status Invest STOCKS'!A1515:AD2130,3)/100),0)</f>
        <v>0</v>
      </c>
      <c r="M1529" s="66">
        <f>IFERROR(IF(Ações!$B1529="","",VLOOKUP(Table_1[[#This Row],[AÇÕES]],'Dados Status Invest STOCKS'!A1515:AD2130,28)),0)</f>
        <v>-7.96</v>
      </c>
      <c r="N1529" s="66">
        <f>IFERROR(IF(Ações!$B1529="","",VLOOKUP(Table_1[[#This Row],[AÇÕES]],'Dados Status Invest STOCKS'!A1515:AD2130,27)),0)</f>
        <v>16.260000000000002</v>
      </c>
      <c r="O1529" s="66">
        <f>IFERROR(IF(Ações!$L1529="","",Ações!$K1529*Ações!$L1529),0)</f>
        <v>0</v>
      </c>
      <c r="P1529" s="67">
        <f t="shared" si="23"/>
        <v>0.06</v>
      </c>
      <c r="Q1529" s="67">
        <f>IFERROR(Ações!$O1529/Ações!$M1529,0)</f>
        <v>0</v>
      </c>
      <c r="R1529" s="67">
        <f>IFERROR(IF(Ações!$B1529="","",VLOOKUP(Table_1[[#This Row],[AÇÕES]],'Dados Status Invest STOCKS'!A1515:AD2130,18)/100),0)</f>
        <v>-0.4894</v>
      </c>
      <c r="S1529" s="65">
        <f>IFERROR(IF(Ações!$B1529="","",VLOOKUP(Table_1[[#This Row],[AÇÕES]],'Dados Status Invest STOCKS'!A1515:AD2130,25)/100),0)</f>
        <v>0</v>
      </c>
      <c r="T1529" s="67">
        <f>(1-Ações!$Q1529)*Ações!$R1529</f>
        <v>-0.4894</v>
      </c>
      <c r="U1529" s="68">
        <f>IF(Ações!$S1529=0,Ações!$T1529,IF(Ações!$T1529=0,Ações!$S1529,AVERAGE(Ações!$S1529,Ações!$T1529)))</f>
        <v>-0.4894</v>
      </c>
    </row>
    <row r="1530" spans="2:21" ht="15" customHeight="1" x14ac:dyDescent="0.2">
      <c r="B1530" s="63" t="str">
        <f>IFERROR('Dados Status Invest STOCKS'!A1517,"-")</f>
        <v>EDRY</v>
      </c>
      <c r="C1530" s="45">
        <f>IFERROR((Ações!$D1530-Ações!$K1530)/Ações!$D1530,0)</f>
        <v>0</v>
      </c>
      <c r="D1530" s="46">
        <f>(Ações!$O1530)/0.06</f>
        <v>0</v>
      </c>
      <c r="E1530" s="47">
        <f>IFERROR((Ações!$F1530-Ações!$K1530)/Ações!$F1530,0)</f>
        <v>-0.13825265993698918</v>
      </c>
      <c r="F1530" s="46">
        <f>IF(OR(Ações!$N1530&lt;0,Ações!$M1530&lt;0),"",(22.5*Ações!$M1530*Ações!$N1530)^0.5)</f>
        <v>15.093309776188919</v>
      </c>
      <c r="G1530" s="47">
        <f>IFERROR((Ações!$H1530-Ações!$K1530)/Ações!$H1530,0)</f>
        <v>0</v>
      </c>
      <c r="H1530" s="48">
        <f>IFERROR(Ações!$I1530/(Ações!$P1530-Table_1[[#This Row],[CAGR LUCRO 5A]]),0)</f>
        <v>0</v>
      </c>
      <c r="I1530" s="48">
        <f>IF(Ações!$S1530&lt;0,"",Ações!$O1530*(1+Ações!$S1530))</f>
        <v>0</v>
      </c>
      <c r="J1530" s="49">
        <f>IFERROR(IF(Ações!$B1530="","",(VLOOKUP(Table_1[[#This Row],[AÇÕES]],'Dados Status Invest STOCKS'!A1516:AD2131,4)/Table_1[[#This Row],[LPA]]))/100,0)</f>
        <v>0.42249999999999999</v>
      </c>
      <c r="K1530" s="64">
        <f>IFERROR(IF(Ações!$B1530="","",VLOOKUP(Table_1[[#This Row],[AÇÕES]],'Dados Status Invest STOCKS'!A1516:AD2131,2)),0)</f>
        <v>17.18</v>
      </c>
      <c r="L1530" s="65">
        <f>IFERROR(IF(Ações!$B1530="","",VLOOKUP(Table_1[[#This Row],[AÇÕES]],'Dados Status Invest STOCKS'!A1516:AD2131,3)/100),0)</f>
        <v>0</v>
      </c>
      <c r="M1530" s="66">
        <f>IFERROR(IF(Ações!$B1530="","",VLOOKUP(Table_1[[#This Row],[AÇÕES]],'Dados Status Invest STOCKS'!A1516:AD2131,28)),0)</f>
        <v>0.64</v>
      </c>
      <c r="N1530" s="66">
        <f>IFERROR(IF(Ações!$B1530="","",VLOOKUP(Table_1[[#This Row],[AÇÕES]],'Dados Status Invest STOCKS'!A1516:AD2131,27)),0)</f>
        <v>15.82</v>
      </c>
      <c r="O1530" s="66">
        <f>IFERROR(IF(Ações!$L1530="","",Ações!$K1530*Ações!$L1530),0)</f>
        <v>0</v>
      </c>
      <c r="P1530" s="67">
        <f t="shared" si="23"/>
        <v>0.06</v>
      </c>
      <c r="Q1530" s="67">
        <f>IFERROR(Ações!$O1530/Ações!$M1530,0)</f>
        <v>0</v>
      </c>
      <c r="R1530" s="67">
        <f>IFERROR(IF(Ações!$B1530="","",VLOOKUP(Table_1[[#This Row],[AÇÕES]],'Dados Status Invest STOCKS'!A1516:AD2131,18)/100),0)</f>
        <v>4.0199999999999993E-2</v>
      </c>
      <c r="S1530" s="65">
        <f>IFERROR(IF(Ações!$B1530="","",VLOOKUP(Table_1[[#This Row],[AÇÕES]],'Dados Status Invest STOCKS'!A1516:AD2131,25)/100),0)</f>
        <v>0</v>
      </c>
      <c r="T1530" s="67">
        <f>(1-Ações!$Q1530)*Ações!$R1530</f>
        <v>4.0199999999999993E-2</v>
      </c>
      <c r="U1530" s="68">
        <f>IF(Ações!$S1530=0,Ações!$T1530,IF(Ações!$T1530=0,Ações!$S1530,AVERAGE(Ações!$S1530,Ações!$T1530)))</f>
        <v>4.0199999999999993E-2</v>
      </c>
    </row>
    <row r="1531" spans="2:21" ht="15" customHeight="1" x14ac:dyDescent="0.2">
      <c r="B1531" s="63" t="str">
        <f>IFERROR('Dados Status Invest STOCKS'!A1518,"-")</f>
        <v>EDSA</v>
      </c>
      <c r="C1531" s="45">
        <f>IFERROR((Ações!$D1531-Ações!$K1531)/Ações!$D1531,0)</f>
        <v>0</v>
      </c>
      <c r="D1531" s="46">
        <f>(Ações!$O1531)/0.06</f>
        <v>0</v>
      </c>
      <c r="E1531" s="47">
        <f>IFERROR((Ações!$F1531-Ações!$K1531)/Ações!$F1531,0)</f>
        <v>0</v>
      </c>
      <c r="F1531" s="46" t="str">
        <f>IF(OR(Ações!$N1531&lt;0,Ações!$M1531&lt;0),"",(22.5*Ações!$M1531*Ações!$N1531)^0.5)</f>
        <v/>
      </c>
      <c r="G1531" s="47">
        <f>IFERROR((Ações!$H1531-Ações!$K1531)/Ações!$H1531,0)</f>
        <v>0</v>
      </c>
      <c r="H1531" s="48">
        <f>IFERROR(Ações!$I1531/(Ações!$P1531-Table_1[[#This Row],[CAGR LUCRO 5A]]),0)</f>
        <v>0</v>
      </c>
      <c r="I1531" s="48">
        <f>IF(Ações!$S1531&lt;0,"",Ações!$O1531*(1+Ações!$S1531))</f>
        <v>0</v>
      </c>
      <c r="J1531" s="49">
        <f>IFERROR(IF(Ações!$B1531="","",(VLOOKUP(Table_1[[#This Row],[AÇÕES]],'Dados Status Invest STOCKS'!A1517:AD2132,4)/Table_1[[#This Row],[LPA]]))/100,0)</f>
        <v>4.4646464646464643E-2</v>
      </c>
      <c r="K1531" s="64">
        <f>IFERROR(IF(Ações!$B1531="","",VLOOKUP(Table_1[[#This Row],[AÇÕES]],'Dados Status Invest STOCKS'!A1517:AD2132,2)),0)</f>
        <v>4.3600000000000003</v>
      </c>
      <c r="L1531" s="65">
        <f>IFERROR(IF(Ações!$B1531="","",VLOOKUP(Table_1[[#This Row],[AÇÕES]],'Dados Status Invest STOCKS'!A1517:AD2132,3)/100),0)</f>
        <v>0</v>
      </c>
      <c r="M1531" s="66">
        <f>IFERROR(IF(Ações!$B1531="","",VLOOKUP(Table_1[[#This Row],[AÇÕES]],'Dados Status Invest STOCKS'!A1517:AD2132,28)),0)</f>
        <v>-0.99</v>
      </c>
      <c r="N1531" s="66">
        <f>IFERROR(IF(Ações!$B1531="","",VLOOKUP(Table_1[[#This Row],[AÇÕES]],'Dados Status Invest STOCKS'!A1517:AD2132,27)),0)</f>
        <v>0.97</v>
      </c>
      <c r="O1531" s="66">
        <f>IFERROR(IF(Ações!$L1531="","",Ações!$K1531*Ações!$L1531),0)</f>
        <v>0</v>
      </c>
      <c r="P1531" s="67">
        <f t="shared" si="23"/>
        <v>0.06</v>
      </c>
      <c r="Q1531" s="67">
        <f>IFERROR(Ações!$O1531/Ações!$M1531,0)</f>
        <v>0</v>
      </c>
      <c r="R1531" s="67">
        <f>IFERROR(IF(Ações!$B1531="","",VLOOKUP(Table_1[[#This Row],[AÇÕES]],'Dados Status Invest STOCKS'!A1517:AD2132,18)/100),0)</f>
        <v>-1.0219</v>
      </c>
      <c r="S1531" s="65">
        <f>IFERROR(IF(Ações!$B1531="","",VLOOKUP(Table_1[[#This Row],[AÇÕES]],'Dados Status Invest STOCKS'!A1517:AD2132,25)/100),0)</f>
        <v>0</v>
      </c>
      <c r="T1531" s="67">
        <f>(1-Ações!$Q1531)*Ações!$R1531</f>
        <v>-1.0219</v>
      </c>
      <c r="U1531" s="68">
        <f>IF(Ações!$S1531=0,Ações!$T1531,IF(Ações!$T1531=0,Ações!$S1531,AVERAGE(Ações!$S1531,Ações!$T1531)))</f>
        <v>-1.0219</v>
      </c>
    </row>
    <row r="1532" spans="2:21" ht="15" customHeight="1" x14ac:dyDescent="0.2">
      <c r="B1532" s="63" t="str">
        <f>IFERROR('Dados Status Invest STOCKS'!A1519,"-")</f>
        <v>EDU</v>
      </c>
      <c r="C1532" s="45">
        <f>IFERROR((Ações!$D1532-Ações!$K1532)/Ações!$D1532,0)</f>
        <v>0</v>
      </c>
      <c r="D1532" s="46">
        <f>(Ações!$O1532)/0.06</f>
        <v>0</v>
      </c>
      <c r="E1532" s="47">
        <f>IFERROR((Ações!$F1532-Ações!$K1532)/Ações!$F1532,0)</f>
        <v>0.59174251485836282</v>
      </c>
      <c r="F1532" s="46">
        <f>IF(OR(Ações!$N1532&lt;0,Ações!$M1532&lt;0),"",(22.5*Ações!$M1532*Ações!$N1532)^0.5)</f>
        <v>3.6496575181789317</v>
      </c>
      <c r="G1532" s="47">
        <f>IFERROR((Ações!$H1532-Ações!$K1532)/Ações!$H1532,0)</f>
        <v>0</v>
      </c>
      <c r="H1532" s="48">
        <f>IFERROR(Ações!$I1532/(Ações!$P1532-Table_1[[#This Row],[CAGR LUCRO 5A]]),0)</f>
        <v>0</v>
      </c>
      <c r="I1532" s="48">
        <f>IF(Ações!$S1532&lt;0,"",Ações!$O1532*(1+Ações!$S1532))</f>
        <v>0</v>
      </c>
      <c r="J1532" s="49">
        <f>IFERROR(IF(Ações!$B1532="","",(VLOOKUP(Table_1[[#This Row],[AÇÕES]],'Dados Status Invest STOCKS'!A1518:AD2133,4)/Table_1[[#This Row],[LPA]]))/100,0)</f>
        <v>0.37799999999999995</v>
      </c>
      <c r="K1532" s="64">
        <f>IFERROR(IF(Ações!$B1532="","",VLOOKUP(Table_1[[#This Row],[AÇÕES]],'Dados Status Invest STOCKS'!A1518:AD2133,2)),0)</f>
        <v>1.49</v>
      </c>
      <c r="L1532" s="65">
        <f>IFERROR(IF(Ações!$B1532="","",VLOOKUP(Table_1[[#This Row],[AÇÕES]],'Dados Status Invest STOCKS'!A1518:AD2133,3)/100),0)</f>
        <v>0</v>
      </c>
      <c r="M1532" s="66">
        <f>IFERROR(IF(Ações!$B1532="","",VLOOKUP(Table_1[[#This Row],[AÇÕES]],'Dados Status Invest STOCKS'!A1518:AD2133,28)),0)</f>
        <v>0.2</v>
      </c>
      <c r="N1532" s="66">
        <f>IFERROR(IF(Ações!$B1532="","",VLOOKUP(Table_1[[#This Row],[AÇÕES]],'Dados Status Invest STOCKS'!A1518:AD2133,27)),0)</f>
        <v>2.96</v>
      </c>
      <c r="O1532" s="66">
        <f>IFERROR(IF(Ações!$L1532="","",Ações!$K1532*Ações!$L1532),0)</f>
        <v>0</v>
      </c>
      <c r="P1532" s="67">
        <f t="shared" si="23"/>
        <v>0.06</v>
      </c>
      <c r="Q1532" s="67">
        <f>IFERROR(Ações!$O1532/Ações!$M1532,0)</f>
        <v>0</v>
      </c>
      <c r="R1532" s="67">
        <f>IFERROR(IF(Ações!$B1532="","",VLOOKUP(Table_1[[#This Row],[AÇÕES]],'Dados Status Invest STOCKS'!A1518:AD2133,18)/100),0)</f>
        <v>6.6600000000000006E-2</v>
      </c>
      <c r="S1532" s="65">
        <f>IFERROR(IF(Ações!$B1532="","",VLOOKUP(Table_1[[#This Row],[AÇÕES]],'Dados Status Invest STOCKS'!A1518:AD2133,25)/100),0)</f>
        <v>8.2599999999999993E-2</v>
      </c>
      <c r="T1532" s="67">
        <f>(1-Ações!$Q1532)*Ações!$R1532</f>
        <v>6.6600000000000006E-2</v>
      </c>
      <c r="U1532" s="68">
        <f>IF(Ações!$S1532=0,Ações!$T1532,IF(Ações!$T1532=0,Ações!$S1532,AVERAGE(Ações!$S1532,Ações!$T1532)))</f>
        <v>7.46E-2</v>
      </c>
    </row>
    <row r="1533" spans="2:21" ht="15" customHeight="1" x14ac:dyDescent="0.2">
      <c r="B1533" s="63" t="str">
        <f>IFERROR('Dados Status Invest STOCKS'!A1520,"-")</f>
        <v>EDUC</v>
      </c>
      <c r="C1533" s="45">
        <f>IFERROR((Ações!$D1533-Ações!$K1533)/Ações!$D1533,0)</f>
        <v>-0.13207547169811307</v>
      </c>
      <c r="D1533" s="46">
        <f>(Ações!$O1533)/0.06</f>
        <v>6.6691666666666674</v>
      </c>
      <c r="E1533" s="47">
        <f>IFERROR((Ações!$F1533-Ações!$K1533)/Ações!$F1533,0)</f>
        <v>0.36381141748371926</v>
      </c>
      <c r="F1533" s="46">
        <f>IF(OR(Ações!$N1533&lt;0,Ações!$M1533&lt;0),"",(22.5*Ações!$M1533*Ações!$N1533)^0.5)</f>
        <v>11.867550294816533</v>
      </c>
      <c r="G1533" s="47">
        <f>IFERROR((Ações!$H1533-Ações!$K1533)/Ações!$H1533,0)</f>
        <v>5.8711437878721853</v>
      </c>
      <c r="H1533" s="48">
        <f>IFERROR(Ações!$I1533/(Ações!$P1533-Table_1[[#This Row],[CAGR LUCRO 5A]]),0)</f>
        <v>-1.5499439821089729</v>
      </c>
      <c r="I1533" s="48">
        <f>IF(Ações!$S1533&lt;0,"",Ações!$O1533*(1+Ações!$S1533))</f>
        <v>0.57177433500000008</v>
      </c>
      <c r="J1533" s="49">
        <f>IFERROR(IF(Ações!$B1533="","",(VLOOKUP(Table_1[[#This Row],[AÇÕES]],'Dados Status Invest STOCKS'!A1519:AD2134,4)/Table_1[[#This Row],[LPA]]))/100,0)</f>
        <v>5.5384615384615393E-2</v>
      </c>
      <c r="K1533" s="64">
        <f>IFERROR(IF(Ações!$B1533="","",VLOOKUP(Table_1[[#This Row],[AÇÕES]],'Dados Status Invest STOCKS'!A1519:AD2134,2)),0)</f>
        <v>7.55</v>
      </c>
      <c r="L1533" s="65">
        <f>IFERROR(IF(Ações!$B1533="","",VLOOKUP(Table_1[[#This Row],[AÇÕES]],'Dados Status Invest STOCKS'!A1519:AD2134,3)/100),0)</f>
        <v>5.2999999999999999E-2</v>
      </c>
      <c r="M1533" s="66">
        <f>IFERROR(IF(Ações!$B1533="","",VLOOKUP(Table_1[[#This Row],[AÇÕES]],'Dados Status Invest STOCKS'!A1519:AD2134,28)),0)</f>
        <v>1.17</v>
      </c>
      <c r="N1533" s="66">
        <f>IFERROR(IF(Ações!$B1533="","",VLOOKUP(Table_1[[#This Row],[AÇÕES]],'Dados Status Invest STOCKS'!A1519:AD2134,27)),0)</f>
        <v>5.35</v>
      </c>
      <c r="O1533" s="66">
        <f>IFERROR(IF(Ações!$L1533="","",Ações!$K1533*Ações!$L1533),0)</f>
        <v>0.40015000000000001</v>
      </c>
      <c r="P1533" s="67">
        <f t="shared" si="23"/>
        <v>0.06</v>
      </c>
      <c r="Q1533" s="67">
        <f>IFERROR(Ações!$O1533/Ações!$M1533,0)</f>
        <v>0.34200854700854705</v>
      </c>
      <c r="R1533" s="67">
        <f>IFERROR(IF(Ações!$B1533="","",VLOOKUP(Table_1[[#This Row],[AÇÕES]],'Dados Status Invest STOCKS'!A1519:AD2134,18)/100),0)</f>
        <v>0.21789999999999998</v>
      </c>
      <c r="S1533" s="65">
        <f>IFERROR(IF(Ações!$B1533="","",VLOOKUP(Table_1[[#This Row],[AÇÕES]],'Dados Status Invest STOCKS'!A1519:AD2134,25)/100),0)</f>
        <v>0.4289</v>
      </c>
      <c r="T1533" s="67">
        <f>(1-Ações!$Q1533)*Ações!$R1533</f>
        <v>0.1433763376068376</v>
      </c>
      <c r="U1533" s="68">
        <f>IF(Ações!$S1533=0,Ações!$T1533,IF(Ações!$T1533=0,Ações!$S1533,AVERAGE(Ações!$S1533,Ações!$T1533)))</f>
        <v>0.2861381688034188</v>
      </c>
    </row>
    <row r="1534" spans="2:21" ht="15" customHeight="1" x14ac:dyDescent="0.2">
      <c r="B1534" s="63" t="str">
        <f>IFERROR('Dados Status Invest STOCKS'!A1521,"-")</f>
        <v>EEFT</v>
      </c>
      <c r="C1534" s="45">
        <f>IFERROR((Ações!$D1534-Ações!$K1534)/Ações!$D1534,0)</f>
        <v>0</v>
      </c>
      <c r="D1534" s="46">
        <f>(Ações!$O1534)/0.06</f>
        <v>0</v>
      </c>
      <c r="E1534" s="47">
        <f>IFERROR((Ações!$F1534-Ações!$K1534)/Ações!$F1534,0)</f>
        <v>-1.9062587851049917</v>
      </c>
      <c r="F1534" s="46">
        <f>IF(OR(Ações!$N1534&lt;0,Ações!$M1534&lt;0),"",(22.5*Ações!$M1534*Ações!$N1534)^0.5)</f>
        <v>41.634282748715627</v>
      </c>
      <c r="G1534" s="47">
        <f>IFERROR((Ações!$H1534-Ações!$K1534)/Ações!$H1534,0)</f>
        <v>0</v>
      </c>
      <c r="H1534" s="48">
        <f>IFERROR(Ações!$I1534/(Ações!$P1534-Table_1[[#This Row],[CAGR LUCRO 5A]]),0)</f>
        <v>0</v>
      </c>
      <c r="I1534" s="48">
        <f>IF(Ações!$S1534&lt;0,"",Ações!$O1534*(1+Ações!$S1534))</f>
        <v>0</v>
      </c>
      <c r="J1534" s="49">
        <f>IFERROR(IF(Ações!$B1534="","",(VLOOKUP(Table_1[[#This Row],[AÇÕES]],'Dados Status Invest STOCKS'!A1520:AD2135,4)/Table_1[[#This Row],[LPA]]))/100,0)</f>
        <v>0.1626007326007326</v>
      </c>
      <c r="K1534" s="64">
        <f>IFERROR(IF(Ações!$B1534="","",VLOOKUP(Table_1[[#This Row],[AÇÕES]],'Dados Status Invest STOCKS'!A1520:AD2135,2)),0)</f>
        <v>121</v>
      </c>
      <c r="L1534" s="65">
        <f>IFERROR(IF(Ações!$B1534="","",VLOOKUP(Table_1[[#This Row],[AÇÕES]],'Dados Status Invest STOCKS'!A1520:AD2135,3)/100),0)</f>
        <v>0</v>
      </c>
      <c r="M1534" s="66">
        <f>IFERROR(IF(Ações!$B1534="","",VLOOKUP(Table_1[[#This Row],[AÇÕES]],'Dados Status Invest STOCKS'!A1520:AD2135,28)),0)</f>
        <v>2.73</v>
      </c>
      <c r="N1534" s="66">
        <f>IFERROR(IF(Ações!$B1534="","",VLOOKUP(Table_1[[#This Row],[AÇÕES]],'Dados Status Invest STOCKS'!A1520:AD2135,27)),0)</f>
        <v>28.22</v>
      </c>
      <c r="O1534" s="66">
        <f>IFERROR(IF(Ações!$L1534="","",Ações!$K1534*Ações!$L1534),0)</f>
        <v>0</v>
      </c>
      <c r="P1534" s="67">
        <f t="shared" si="23"/>
        <v>0.06</v>
      </c>
      <c r="Q1534" s="67">
        <f>IFERROR(Ações!$O1534/Ações!$M1534,0)</f>
        <v>0</v>
      </c>
      <c r="R1534" s="67">
        <f>IFERROR(IF(Ações!$B1534="","",VLOOKUP(Table_1[[#This Row],[AÇÕES]],'Dados Status Invest STOCKS'!A1520:AD2135,18)/100),0)</f>
        <v>9.6600000000000005E-2</v>
      </c>
      <c r="S1534" s="65">
        <f>IFERROR(IF(Ações!$B1534="","",VLOOKUP(Table_1[[#This Row],[AÇÕES]],'Dados Status Invest STOCKS'!A1520:AD2135,25)/100),0)</f>
        <v>0</v>
      </c>
      <c r="T1534" s="67">
        <f>(1-Ações!$Q1534)*Ações!$R1534</f>
        <v>9.6600000000000005E-2</v>
      </c>
      <c r="U1534" s="68">
        <f>IF(Ações!$S1534=0,Ações!$T1534,IF(Ações!$T1534=0,Ações!$S1534,AVERAGE(Ações!$S1534,Ações!$T1534)))</f>
        <v>9.6600000000000005E-2</v>
      </c>
    </row>
    <row r="1535" spans="2:21" ht="15" customHeight="1" x14ac:dyDescent="0.2">
      <c r="B1535" s="63" t="str">
        <f>IFERROR('Dados Status Invest STOCKS'!A1522,"-")</f>
        <v>EEX</v>
      </c>
      <c r="C1535" s="45">
        <f>IFERROR((Ações!$D1535-Ações!$K1535)/Ações!$D1535,0)</f>
        <v>0</v>
      </c>
      <c r="D1535" s="46">
        <f>(Ações!$O1535)/0.06</f>
        <v>0</v>
      </c>
      <c r="E1535" s="47">
        <f>IFERROR((Ações!$F1535-Ações!$K1535)/Ações!$F1535,0)</f>
        <v>0</v>
      </c>
      <c r="F1535" s="46" t="str">
        <f>IF(OR(Ações!$N1535&lt;0,Ações!$M1535&lt;0),"",(22.5*Ações!$M1535*Ações!$N1535)^0.5)</f>
        <v/>
      </c>
      <c r="G1535" s="47">
        <f>IFERROR((Ações!$H1535-Ações!$K1535)/Ações!$H1535,0)</f>
        <v>0</v>
      </c>
      <c r="H1535" s="48">
        <f>IFERROR(Ações!$I1535/(Ações!$P1535-Table_1[[#This Row],[CAGR LUCRO 5A]]),0)</f>
        <v>0</v>
      </c>
      <c r="I1535" s="48">
        <f>IF(Ações!$S1535&lt;0,"",Ações!$O1535*(1+Ações!$S1535))</f>
        <v>0</v>
      </c>
      <c r="J1535" s="49">
        <f>IFERROR(IF(Ações!$B1535="","",(VLOOKUP(Table_1[[#This Row],[AÇÕES]],'Dados Status Invest STOCKS'!A1521:AD2136,4)/Table_1[[#This Row],[LPA]]))/100,0)</f>
        <v>9.8369565217391302E-3</v>
      </c>
      <c r="K1535" s="64">
        <f>IFERROR(IF(Ações!$B1535="","",VLOOKUP(Table_1[[#This Row],[AÇÕES]],'Dados Status Invest STOCKS'!A1521:AD2136,2)),0)</f>
        <v>3.33</v>
      </c>
      <c r="L1535" s="65">
        <f>IFERROR(IF(Ações!$B1535="","",VLOOKUP(Table_1[[#This Row],[AÇÕES]],'Dados Status Invest STOCKS'!A1521:AD2136,3)/100),0)</f>
        <v>0</v>
      </c>
      <c r="M1535" s="66">
        <f>IFERROR(IF(Ações!$B1535="","",VLOOKUP(Table_1[[#This Row],[AÇÕES]],'Dados Status Invest STOCKS'!A1521:AD2136,28)),0)</f>
        <v>-1.84</v>
      </c>
      <c r="N1535" s="66">
        <f>IFERROR(IF(Ações!$B1535="","",VLOOKUP(Table_1[[#This Row],[AÇÕES]],'Dados Status Invest STOCKS'!A1521:AD2136,27)),0)</f>
        <v>-1.48</v>
      </c>
      <c r="O1535" s="66">
        <f>IFERROR(IF(Ações!$L1535="","",Ações!$K1535*Ações!$L1535),0)</f>
        <v>0</v>
      </c>
      <c r="P1535" s="67">
        <f t="shared" si="23"/>
        <v>0.06</v>
      </c>
      <c r="Q1535" s="67">
        <f>IFERROR(Ações!$O1535/Ações!$M1535,0)</f>
        <v>0</v>
      </c>
      <c r="R1535" s="67">
        <f>IFERROR(IF(Ações!$B1535="","",VLOOKUP(Table_1[[#This Row],[AÇÕES]],'Dados Status Invest STOCKS'!A1521:AD2136,18)/100),0)</f>
        <v>-1.2454000000000001</v>
      </c>
      <c r="S1535" s="65">
        <f>IFERROR(IF(Ações!$B1535="","",VLOOKUP(Table_1[[#This Row],[AÇÕES]],'Dados Status Invest STOCKS'!A1521:AD2136,25)/100),0)</f>
        <v>0</v>
      </c>
      <c r="T1535" s="67">
        <f>(1-Ações!$Q1535)*Ações!$R1535</f>
        <v>-1.2454000000000001</v>
      </c>
      <c r="U1535" s="68">
        <f>IF(Ações!$S1535=0,Ações!$T1535,IF(Ações!$T1535=0,Ações!$S1535,AVERAGE(Ações!$S1535,Ações!$T1535)))</f>
        <v>-1.2454000000000001</v>
      </c>
    </row>
    <row r="1536" spans="2:21" ht="15" customHeight="1" x14ac:dyDescent="0.2">
      <c r="B1536" s="63" t="str">
        <f>IFERROR('Dados Status Invest STOCKS'!A1523,"-")</f>
        <v>EFC</v>
      </c>
      <c r="C1536" s="45">
        <f>IFERROR((Ações!$D1536-Ações!$K1536)/Ações!$D1536,0)</f>
        <v>0.37629937629937632</v>
      </c>
      <c r="D1536" s="46">
        <f>(Ações!$O1536)/0.06</f>
        <v>27.336833333333335</v>
      </c>
      <c r="E1536" s="47">
        <f>IFERROR((Ações!$F1536-Ações!$K1536)/Ações!$F1536,0)</f>
        <v>0.49074360297333774</v>
      </c>
      <c r="F1536" s="46">
        <f>IF(OR(Ações!$N1536&lt;0,Ações!$M1536&lt;0),"",(22.5*Ações!$M1536*Ações!$N1536)^0.5)</f>
        <v>33.480188171514207</v>
      </c>
      <c r="G1536" s="47">
        <f>IFERROR((Ações!$H1536-Ações!$K1536)/Ações!$H1536,0)</f>
        <v>0</v>
      </c>
      <c r="H1536" s="48">
        <f>IFERROR(Ações!$I1536/(Ações!$P1536-Table_1[[#This Row],[CAGR LUCRO 5A]]),0)</f>
        <v>0</v>
      </c>
      <c r="I1536" s="48" t="str">
        <f>IF(Ações!$S1536&lt;0,"",Ações!$O1536*(1+Ações!$S1536))</f>
        <v/>
      </c>
      <c r="J1536" s="49">
        <f>IFERROR(IF(Ações!$B1536="","",(VLOOKUP(Table_1[[#This Row],[AÇÕES]],'Dados Status Invest STOCKS'!A1522:AD2137,4)/Table_1[[#This Row],[LPA]]))/100,0)</f>
        <v>2.3605947955390331E-2</v>
      </c>
      <c r="K1536" s="64">
        <f>IFERROR(IF(Ações!$B1536="","",VLOOKUP(Table_1[[#This Row],[AÇÕES]],'Dados Status Invest STOCKS'!A1522:AD2137,2)),0)</f>
        <v>17.05</v>
      </c>
      <c r="L1536" s="65">
        <f>IFERROR(IF(Ações!$B1536="","",VLOOKUP(Table_1[[#This Row],[AÇÕES]],'Dados Status Invest STOCKS'!A1522:AD2137,3)/100),0)</f>
        <v>9.6199999999999994E-2</v>
      </c>
      <c r="M1536" s="66">
        <f>IFERROR(IF(Ações!$B1536="","",VLOOKUP(Table_1[[#This Row],[AÇÕES]],'Dados Status Invest STOCKS'!A1522:AD2137,28)),0)</f>
        <v>2.69</v>
      </c>
      <c r="N1536" s="66">
        <f>IFERROR(IF(Ações!$B1536="","",VLOOKUP(Table_1[[#This Row],[AÇÕES]],'Dados Status Invest STOCKS'!A1522:AD2137,27)),0)</f>
        <v>18.52</v>
      </c>
      <c r="O1536" s="66">
        <f>IFERROR(IF(Ações!$L1536="","",Ações!$K1536*Ações!$L1536),0)</f>
        <v>1.6402099999999999</v>
      </c>
      <c r="P1536" s="67">
        <f t="shared" si="23"/>
        <v>0.06</v>
      </c>
      <c r="Q1536" s="67">
        <f>IFERROR(Ações!$O1536/Ações!$M1536,0)</f>
        <v>0.60974349442379183</v>
      </c>
      <c r="R1536" s="67">
        <f>IFERROR(IF(Ações!$B1536="","",VLOOKUP(Table_1[[#This Row],[AÇÕES]],'Dados Status Invest STOCKS'!A1522:AD2137,18)/100),0)</f>
        <v>0.14510000000000001</v>
      </c>
      <c r="S1536" s="65">
        <f>IFERROR(IF(Ações!$B1536="","",VLOOKUP(Table_1[[#This Row],[AÇÕES]],'Dados Status Invest STOCKS'!A1522:AD2137,25)/100),0)</f>
        <v>-6.7699999999999996E-2</v>
      </c>
      <c r="T1536" s="67">
        <f>(1-Ações!$Q1536)*Ações!$R1536</f>
        <v>5.6626218959107806E-2</v>
      </c>
      <c r="U1536" s="68">
        <f>IF(Ações!$S1536=0,Ações!$T1536,IF(Ações!$T1536=0,Ações!$S1536,AVERAGE(Ações!$S1536,Ações!$T1536)))</f>
        <v>-5.5368905204460951E-3</v>
      </c>
    </row>
    <row r="1537" spans="2:21" ht="15" customHeight="1" x14ac:dyDescent="0.2">
      <c r="B1537" s="63" t="str">
        <f>IFERROR('Dados Status Invest STOCKS'!A1524,"-")</f>
        <v>EFOI</v>
      </c>
      <c r="C1537" s="45">
        <f>IFERROR((Ações!$D1537-Ações!$K1537)/Ações!$D1537,0)</f>
        <v>0</v>
      </c>
      <c r="D1537" s="46">
        <f>(Ações!$O1537)/0.06</f>
        <v>0</v>
      </c>
      <c r="E1537" s="47">
        <f>IFERROR((Ações!$F1537-Ações!$K1537)/Ações!$F1537,0)</f>
        <v>0</v>
      </c>
      <c r="F1537" s="46" t="str">
        <f>IF(OR(Ações!$N1537&lt;0,Ações!$M1537&lt;0),"",(22.5*Ações!$M1537*Ações!$N1537)^0.5)</f>
        <v/>
      </c>
      <c r="G1537" s="47">
        <f>IFERROR((Ações!$H1537-Ações!$K1537)/Ações!$H1537,0)</f>
        <v>0</v>
      </c>
      <c r="H1537" s="48">
        <f>IFERROR(Ações!$I1537/(Ações!$P1537-Table_1[[#This Row],[CAGR LUCRO 5A]]),0)</f>
        <v>0</v>
      </c>
      <c r="I1537" s="48">
        <f>IF(Ações!$S1537&lt;0,"",Ações!$O1537*(1+Ações!$S1537))</f>
        <v>0</v>
      </c>
      <c r="J1537" s="49">
        <f>IFERROR(IF(Ações!$B1537="","",(VLOOKUP(Table_1[[#This Row],[AÇÕES]],'Dados Status Invest STOCKS'!A1523:AD2138,4)/Table_1[[#This Row],[LPA]]))/100,0)</f>
        <v>1.7058823529411765E-2</v>
      </c>
      <c r="K1537" s="64">
        <f>IFERROR(IF(Ações!$B1537="","",VLOOKUP(Table_1[[#This Row],[AÇÕES]],'Dados Status Invest STOCKS'!A1523:AD2138,2)),0)</f>
        <v>1.78</v>
      </c>
      <c r="L1537" s="65">
        <f>IFERROR(IF(Ações!$B1537="","",VLOOKUP(Table_1[[#This Row],[AÇÕES]],'Dados Status Invest STOCKS'!A1523:AD2138,3)/100),0)</f>
        <v>0</v>
      </c>
      <c r="M1537" s="66">
        <f>IFERROR(IF(Ações!$B1537="","",VLOOKUP(Table_1[[#This Row],[AÇÕES]],'Dados Status Invest STOCKS'!A1523:AD2138,28)),0)</f>
        <v>-1.02</v>
      </c>
      <c r="N1537" s="66">
        <f>IFERROR(IF(Ações!$B1537="","",VLOOKUP(Table_1[[#This Row],[AÇÕES]],'Dados Status Invest STOCKS'!A1523:AD2138,27)),0)</f>
        <v>0.88</v>
      </c>
      <c r="O1537" s="66">
        <f>IFERROR(IF(Ações!$L1537="","",Ações!$K1537*Ações!$L1537),0)</f>
        <v>0</v>
      </c>
      <c r="P1537" s="67">
        <f t="shared" si="23"/>
        <v>0.06</v>
      </c>
      <c r="Q1537" s="67">
        <f>IFERROR(Ações!$O1537/Ações!$M1537,0)</f>
        <v>0</v>
      </c>
      <c r="R1537" s="67">
        <f>IFERROR(IF(Ações!$B1537="","",VLOOKUP(Table_1[[#This Row],[AÇÕES]],'Dados Status Invest STOCKS'!A1523:AD2138,18)/100),0)</f>
        <v>-1.1528</v>
      </c>
      <c r="S1537" s="65">
        <f>IFERROR(IF(Ações!$B1537="","",VLOOKUP(Table_1[[#This Row],[AÇÕES]],'Dados Status Invest STOCKS'!A1523:AD2138,25)/100),0)</f>
        <v>0</v>
      </c>
      <c r="T1537" s="67">
        <f>(1-Ações!$Q1537)*Ações!$R1537</f>
        <v>-1.1528</v>
      </c>
      <c r="U1537" s="68">
        <f>IF(Ações!$S1537=0,Ações!$T1537,IF(Ações!$T1537=0,Ações!$S1537,AVERAGE(Ações!$S1537,Ações!$T1537)))</f>
        <v>-1.1528</v>
      </c>
    </row>
    <row r="1538" spans="2:21" ht="15" customHeight="1" x14ac:dyDescent="0.2">
      <c r="B1538" s="63" t="str">
        <f>IFERROR('Dados Status Invest STOCKS'!A1525,"-")</f>
        <v>EFSC</v>
      </c>
      <c r="C1538" s="45">
        <f>IFERROR((Ações!$D1538-Ações!$K1538)/Ações!$D1538,0)</f>
        <v>-2.8461538461538454</v>
      </c>
      <c r="D1538" s="46">
        <f>(Ações!$O1538)/0.06</f>
        <v>12.532000000000004</v>
      </c>
      <c r="E1538" s="47">
        <f>IFERROR((Ações!$F1538-Ações!$K1538)/Ações!$F1538,0)</f>
        <v>2.5851053078588183E-2</v>
      </c>
      <c r="F1538" s="46">
        <f>IF(OR(Ações!$N1538&lt;0,Ações!$M1538&lt;0),"",(22.5*Ações!$M1538*Ações!$N1538)^0.5)</f>
        <v>49.479086491163116</v>
      </c>
      <c r="G1538" s="47">
        <f>IFERROR((Ações!$H1538-Ações!$K1538)/Ações!$H1538,0)</f>
        <v>5.5558828750485922</v>
      </c>
      <c r="H1538" s="48">
        <f>IFERROR(Ações!$I1538/(Ações!$P1538-Table_1[[#This Row],[CAGR LUCRO 5A]]),0)</f>
        <v>-10.579727644882862</v>
      </c>
      <c r="I1538" s="48">
        <f>IF(Ações!$S1538&lt;0,"",Ações!$O1538*(1+Ações!$S1538))</f>
        <v>0.85801591200000016</v>
      </c>
      <c r="J1538" s="49">
        <f>IFERROR(IF(Ações!$B1538="","",(VLOOKUP(Table_1[[#This Row],[AÇÕES]],'Dados Status Invest STOCKS'!A1524:AD2139,4)/Table_1[[#This Row],[LPA]]))/100,0)</f>
        <v>5.7379310344827593E-2</v>
      </c>
      <c r="K1538" s="64">
        <f>IFERROR(IF(Ações!$B1538="","",VLOOKUP(Table_1[[#This Row],[AÇÕES]],'Dados Status Invest STOCKS'!A1524:AD2139,2)),0)</f>
        <v>48.2</v>
      </c>
      <c r="L1538" s="65">
        <f>IFERROR(IF(Ações!$B1538="","",VLOOKUP(Table_1[[#This Row],[AÇÕES]],'Dados Status Invest STOCKS'!A1524:AD2139,3)/100),0)</f>
        <v>1.5600000000000001E-2</v>
      </c>
      <c r="M1538" s="66">
        <f>IFERROR(IF(Ações!$B1538="","",VLOOKUP(Table_1[[#This Row],[AÇÕES]],'Dados Status Invest STOCKS'!A1524:AD2139,28)),0)</f>
        <v>2.9</v>
      </c>
      <c r="N1538" s="66">
        <f>IFERROR(IF(Ações!$B1538="","",VLOOKUP(Table_1[[#This Row],[AÇÕES]],'Dados Status Invest STOCKS'!A1524:AD2139,27)),0)</f>
        <v>37.520000000000003</v>
      </c>
      <c r="O1538" s="66">
        <f>IFERROR(IF(Ações!$L1538="","",Ações!$K1538*Ações!$L1538),0)</f>
        <v>0.75192000000000014</v>
      </c>
      <c r="P1538" s="67">
        <f t="shared" si="23"/>
        <v>0.06</v>
      </c>
      <c r="Q1538" s="67">
        <f>IFERROR(Ações!$O1538/Ações!$M1538,0)</f>
        <v>0.25928275862068972</v>
      </c>
      <c r="R1538" s="67">
        <f>IFERROR(IF(Ações!$B1538="","",VLOOKUP(Table_1[[#This Row],[AÇÕES]],'Dados Status Invest STOCKS'!A1524:AD2139,18)/100),0)</f>
        <v>7.7199999999999991E-2</v>
      </c>
      <c r="S1538" s="65">
        <f>IFERROR(IF(Ações!$B1538="","",VLOOKUP(Table_1[[#This Row],[AÇÕES]],'Dados Status Invest STOCKS'!A1524:AD2139,25)/100),0)</f>
        <v>0.1411</v>
      </c>
      <c r="T1538" s="67">
        <f>(1-Ações!$Q1538)*Ações!$R1538</f>
        <v>5.7183371034482747E-2</v>
      </c>
      <c r="U1538" s="68">
        <f>IF(Ações!$S1538=0,Ações!$T1538,IF(Ações!$T1538=0,Ações!$S1538,AVERAGE(Ações!$S1538,Ações!$T1538)))</f>
        <v>9.9141685517241368E-2</v>
      </c>
    </row>
    <row r="1539" spans="2:21" ht="15" customHeight="1" x14ac:dyDescent="0.2">
      <c r="B1539" s="63" t="str">
        <f>IFERROR('Dados Status Invest STOCKS'!A1526,"-")</f>
        <v>EFX</v>
      </c>
      <c r="C1539" s="45">
        <f>IFERROR((Ações!$D1539-Ações!$K1539)/Ações!$D1539,0)</f>
        <v>-7.955223880597015</v>
      </c>
      <c r="D1539" s="46">
        <f>(Ações!$O1539)/0.06</f>
        <v>26.151216666666667</v>
      </c>
      <c r="E1539" s="47">
        <f>IFERROR((Ações!$F1539-Ações!$K1539)/Ações!$F1539,0)</f>
        <v>-2.7996336992819266</v>
      </c>
      <c r="F1539" s="46">
        <f>IF(OR(Ações!$N1539&lt;0,Ações!$M1539&lt;0),"",(22.5*Ações!$M1539*Ações!$N1539)^0.5)</f>
        <v>61.634888658940568</v>
      </c>
      <c r="G1539" s="47">
        <f>IFERROR((Ações!$H1539-Ações!$K1539)/Ações!$H1539,0)</f>
        <v>-1.9873726057932053</v>
      </c>
      <c r="H1539" s="48">
        <f>IFERROR(Ações!$I1539/(Ações!$P1539-Table_1[[#This Row],[CAGR LUCRO 5A]]),0)</f>
        <v>78.39330103846153</v>
      </c>
      <c r="I1539" s="48">
        <f>IF(Ações!$S1539&lt;0,"",Ações!$O1539*(1+Ações!$S1539))</f>
        <v>1.6305806615999998</v>
      </c>
      <c r="J1539" s="49">
        <f>IFERROR(IF(Ações!$B1539="","",(VLOOKUP(Table_1[[#This Row],[AÇÕES]],'Dados Status Invest STOCKS'!A1525:AD2140,4)/Table_1[[#This Row],[LPA]]))/100,0)</f>
        <v>6.9192439862542962E-2</v>
      </c>
      <c r="K1539" s="64">
        <f>IFERROR(IF(Ações!$B1539="","",VLOOKUP(Table_1[[#This Row],[AÇÕES]],'Dados Status Invest STOCKS'!A1525:AD2140,2)),0)</f>
        <v>234.19</v>
      </c>
      <c r="L1539" s="65">
        <f>IFERROR(IF(Ações!$B1539="","",VLOOKUP(Table_1[[#This Row],[AÇÕES]],'Dados Status Invest STOCKS'!A1525:AD2140,3)/100),0)</f>
        <v>6.7000000000000002E-3</v>
      </c>
      <c r="M1539" s="66">
        <f>IFERROR(IF(Ações!$B1539="","",VLOOKUP(Table_1[[#This Row],[AÇÕES]],'Dados Status Invest STOCKS'!A1525:AD2140,28)),0)</f>
        <v>5.82</v>
      </c>
      <c r="N1539" s="66">
        <f>IFERROR(IF(Ações!$B1539="","",VLOOKUP(Table_1[[#This Row],[AÇÕES]],'Dados Status Invest STOCKS'!A1525:AD2140,27)),0)</f>
        <v>29.01</v>
      </c>
      <c r="O1539" s="66">
        <f>IFERROR(IF(Ações!$L1539="","",Ações!$K1539*Ações!$L1539),0)</f>
        <v>1.5690729999999999</v>
      </c>
      <c r="P1539" s="67">
        <f t="shared" si="23"/>
        <v>0.06</v>
      </c>
      <c r="Q1539" s="67">
        <f>IFERROR(Ações!$O1539/Ações!$M1539,0)</f>
        <v>0.2696001718213058</v>
      </c>
      <c r="R1539" s="67">
        <f>IFERROR(IF(Ações!$B1539="","",VLOOKUP(Table_1[[#This Row],[AÇÕES]],'Dados Status Invest STOCKS'!A1525:AD2140,18)/100),0)</f>
        <v>0.20050000000000001</v>
      </c>
      <c r="S1539" s="65">
        <f>IFERROR(IF(Ações!$B1539="","",VLOOKUP(Table_1[[#This Row],[AÇÕES]],'Dados Status Invest STOCKS'!A1525:AD2140,25)/100),0)</f>
        <v>3.9199999999999999E-2</v>
      </c>
      <c r="T1539" s="67">
        <f>(1-Ações!$Q1539)*Ações!$R1539</f>
        <v>0.1464451655498282</v>
      </c>
      <c r="U1539" s="68">
        <f>IF(Ações!$S1539=0,Ações!$T1539,IF(Ações!$T1539=0,Ações!$S1539,AVERAGE(Ações!$S1539,Ações!$T1539)))</f>
        <v>9.2822582774914092E-2</v>
      </c>
    </row>
    <row r="1540" spans="2:21" ht="15" customHeight="1" x14ac:dyDescent="0.2">
      <c r="B1540" s="63" t="str">
        <f>IFERROR('Dados Status Invest STOCKS'!A1527,"-")</f>
        <v>EGAN</v>
      </c>
      <c r="C1540" s="45">
        <f>IFERROR((Ações!$D1540-Ações!$K1540)/Ações!$D1540,0)</f>
        <v>0</v>
      </c>
      <c r="D1540" s="46">
        <f>(Ações!$O1540)/0.06</f>
        <v>0</v>
      </c>
      <c r="E1540" s="47">
        <f>IFERROR((Ações!$F1540-Ações!$K1540)/Ações!$F1540,0)</f>
        <v>-3.0896625003190468</v>
      </c>
      <c r="F1540" s="46">
        <f>IF(OR(Ações!$N1540&lt;0,Ações!$M1540&lt;0),"",(22.5*Ações!$M1540*Ações!$N1540)^0.5)</f>
        <v>2.4427443582986741</v>
      </c>
      <c r="G1540" s="47">
        <f>IFERROR((Ações!$H1540-Ações!$K1540)/Ações!$H1540,0)</f>
        <v>0</v>
      </c>
      <c r="H1540" s="48">
        <f>IFERROR(Ações!$I1540/(Ações!$P1540-Table_1[[#This Row],[CAGR LUCRO 5A]]),0)</f>
        <v>0</v>
      </c>
      <c r="I1540" s="48">
        <f>IF(Ações!$S1540&lt;0,"",Ações!$O1540*(1+Ações!$S1540))</f>
        <v>0</v>
      </c>
      <c r="J1540" s="49">
        <f>IFERROR(IF(Ações!$B1540="","",(VLOOKUP(Table_1[[#This Row],[AÇÕES]],'Dados Status Invest STOCKS'!A1526:AD2141,4)/Table_1[[#This Row],[LPA]]))/100,0)</f>
        <v>3.374705882352941</v>
      </c>
      <c r="K1540" s="64">
        <f>IFERROR(IF(Ações!$B1540="","",VLOOKUP(Table_1[[#This Row],[AÇÕES]],'Dados Status Invest STOCKS'!A1526:AD2141,2)),0)</f>
        <v>9.99</v>
      </c>
      <c r="L1540" s="65">
        <f>IFERROR(IF(Ações!$B1540="","",VLOOKUP(Table_1[[#This Row],[AÇÕES]],'Dados Status Invest STOCKS'!A1526:AD2141,3)/100),0)</f>
        <v>0</v>
      </c>
      <c r="M1540" s="66">
        <f>IFERROR(IF(Ações!$B1540="","",VLOOKUP(Table_1[[#This Row],[AÇÕES]],'Dados Status Invest STOCKS'!A1526:AD2141,28)),0)</f>
        <v>0.17</v>
      </c>
      <c r="N1540" s="66">
        <f>IFERROR(IF(Ações!$B1540="","",VLOOKUP(Table_1[[#This Row],[AÇÕES]],'Dados Status Invest STOCKS'!A1526:AD2141,27)),0)</f>
        <v>1.56</v>
      </c>
      <c r="O1540" s="66">
        <f>IFERROR(IF(Ações!$L1540="","",Ações!$K1540*Ações!$L1540),0)</f>
        <v>0</v>
      </c>
      <c r="P1540" s="67">
        <f t="shared" si="23"/>
        <v>0.06</v>
      </c>
      <c r="Q1540" s="67">
        <f>IFERROR(Ações!$O1540/Ações!$M1540,0)</f>
        <v>0</v>
      </c>
      <c r="R1540" s="67">
        <f>IFERROR(IF(Ações!$B1540="","",VLOOKUP(Table_1[[#This Row],[AÇÕES]],'Dados Status Invest STOCKS'!A1526:AD2141,18)/100),0)</f>
        <v>0.1115</v>
      </c>
      <c r="S1540" s="65">
        <f>IFERROR(IF(Ações!$B1540="","",VLOOKUP(Table_1[[#This Row],[AÇÕES]],'Dados Status Invest STOCKS'!A1526:AD2141,25)/100),0)</f>
        <v>0</v>
      </c>
      <c r="T1540" s="67">
        <f>(1-Ações!$Q1540)*Ações!$R1540</f>
        <v>0.1115</v>
      </c>
      <c r="U1540" s="68">
        <f>IF(Ações!$S1540=0,Ações!$T1540,IF(Ações!$T1540=0,Ações!$S1540,AVERAGE(Ações!$S1540,Ações!$T1540)))</f>
        <v>0.1115</v>
      </c>
    </row>
    <row r="1541" spans="2:21" ht="15" customHeight="1" x14ac:dyDescent="0.2">
      <c r="B1541" s="63" t="str">
        <f>IFERROR('Dados Status Invest STOCKS'!A1528,"-")</f>
        <v>EGBN</v>
      </c>
      <c r="C1541" s="45">
        <f>IFERROR((Ações!$D1541-Ações!$K1541)/Ações!$D1541,0)</f>
        <v>-1.6086956521739131</v>
      </c>
      <c r="D1541" s="46">
        <f>(Ações!$O1541)/0.06</f>
        <v>23.291333333333331</v>
      </c>
      <c r="E1541" s="47">
        <f>IFERROR((Ações!$F1541-Ações!$K1541)/Ações!$F1541,0)</f>
        <v>0.14932591791082922</v>
      </c>
      <c r="F1541" s="46">
        <f>IF(OR(Ações!$N1541&lt;0,Ações!$M1541&lt;0),"",(22.5*Ações!$M1541*Ações!$N1541)^0.5)</f>
        <v>71.425709656957565</v>
      </c>
      <c r="G1541" s="47">
        <f>IFERROR((Ações!$H1541-Ações!$K1541)/Ações!$H1541,0)</f>
        <v>2.4319543995906434</v>
      </c>
      <c r="H1541" s="48">
        <f>IFERROR(Ações!$I1541/(Ações!$P1541-Table_1[[#This Row],[CAGR LUCRO 5A]]),0)</f>
        <v>-42.43151878116344</v>
      </c>
      <c r="I1541" s="48">
        <f>IF(Ações!$S1541&lt;0,"",Ações!$O1541*(1+Ações!$S1541))</f>
        <v>1.5317778279999998</v>
      </c>
      <c r="J1541" s="49">
        <f>IFERROR(IF(Ações!$B1541="","",(VLOOKUP(Table_1[[#This Row],[AÇÕES]],'Dados Status Invest STOCKS'!A1527:AD2142,4)/Table_1[[#This Row],[LPA]]))/100,0)</f>
        <v>2.0514705882352938E-2</v>
      </c>
      <c r="K1541" s="64">
        <f>IFERROR(IF(Ações!$B1541="","",VLOOKUP(Table_1[[#This Row],[AÇÕES]],'Dados Status Invest STOCKS'!A1527:AD2142,2)),0)</f>
        <v>60.76</v>
      </c>
      <c r="L1541" s="65">
        <f>IFERROR(IF(Ações!$B1541="","",VLOOKUP(Table_1[[#This Row],[AÇÕES]],'Dados Status Invest STOCKS'!A1527:AD2142,3)/100),0)</f>
        <v>2.3E-2</v>
      </c>
      <c r="M1541" s="66">
        <f>IFERROR(IF(Ações!$B1541="","",VLOOKUP(Table_1[[#This Row],[AÇÕES]],'Dados Status Invest STOCKS'!A1527:AD2142,28)),0)</f>
        <v>5.44</v>
      </c>
      <c r="N1541" s="66">
        <f>IFERROR(IF(Ações!$B1541="","",VLOOKUP(Table_1[[#This Row],[AÇÕES]],'Dados Status Invest STOCKS'!A1527:AD2142,27)),0)</f>
        <v>41.68</v>
      </c>
      <c r="O1541" s="66">
        <f>IFERROR(IF(Ações!$L1541="","",Ações!$K1541*Ações!$L1541),0)</f>
        <v>1.3974799999999998</v>
      </c>
      <c r="P1541" s="67">
        <f t="shared" si="23"/>
        <v>0.06</v>
      </c>
      <c r="Q1541" s="67">
        <f>IFERROR(Ações!$O1541/Ações!$M1541,0)</f>
        <v>0.25688970588235288</v>
      </c>
      <c r="R1541" s="67">
        <f>IFERROR(IF(Ações!$B1541="","",VLOOKUP(Table_1[[#This Row],[AÇÕES]],'Dados Status Invest STOCKS'!A1527:AD2142,18)/100),0)</f>
        <v>0.13059999999999999</v>
      </c>
      <c r="S1541" s="65">
        <f>IFERROR(IF(Ações!$B1541="","",VLOOKUP(Table_1[[#This Row],[AÇÕES]],'Dados Status Invest STOCKS'!A1527:AD2142,25)/100),0)</f>
        <v>9.6099999999999991E-2</v>
      </c>
      <c r="T1541" s="67">
        <f>(1-Ações!$Q1541)*Ações!$R1541</f>
        <v>9.7050204411764707E-2</v>
      </c>
      <c r="U1541" s="68">
        <f>IF(Ações!$S1541=0,Ações!$T1541,IF(Ações!$T1541=0,Ações!$S1541,AVERAGE(Ações!$S1541,Ações!$T1541)))</f>
        <v>9.6575102205882349E-2</v>
      </c>
    </row>
    <row r="1542" spans="2:21" ht="15" customHeight="1" x14ac:dyDescent="0.2">
      <c r="B1542" s="63" t="str">
        <f>IFERROR('Dados Status Invest STOCKS'!A1529,"-")</f>
        <v>EGHT</v>
      </c>
      <c r="C1542" s="45">
        <f>IFERROR((Ações!$D1542-Ações!$K1542)/Ações!$D1542,0)</f>
        <v>0</v>
      </c>
      <c r="D1542" s="46">
        <f>(Ações!$O1542)/0.06</f>
        <v>0</v>
      </c>
      <c r="E1542" s="47">
        <f>IFERROR((Ações!$F1542-Ações!$K1542)/Ações!$F1542,0)</f>
        <v>0</v>
      </c>
      <c r="F1542" s="46" t="str">
        <f>IF(OR(Ações!$N1542&lt;0,Ações!$M1542&lt;0),"",(22.5*Ações!$M1542*Ações!$N1542)^0.5)</f>
        <v/>
      </c>
      <c r="G1542" s="47">
        <f>IFERROR((Ações!$H1542-Ações!$K1542)/Ações!$H1542,0)</f>
        <v>0</v>
      </c>
      <c r="H1542" s="48">
        <f>IFERROR(Ações!$I1542/(Ações!$P1542-Table_1[[#This Row],[CAGR LUCRO 5A]]),0)</f>
        <v>0</v>
      </c>
      <c r="I1542" s="48">
        <f>IF(Ações!$S1542&lt;0,"",Ações!$O1542*(1+Ações!$S1542))</f>
        <v>0</v>
      </c>
      <c r="J1542" s="49">
        <f>IFERROR(IF(Ações!$B1542="","",(VLOOKUP(Table_1[[#This Row],[AÇÕES]],'Dados Status Invest STOCKS'!A1528:AD2143,4)/Table_1[[#This Row],[LPA]]))/100,0)</f>
        <v>7.1866666666666662E-2</v>
      </c>
      <c r="K1542" s="64">
        <f>IFERROR(IF(Ações!$B1542="","",VLOOKUP(Table_1[[#This Row],[AÇÕES]],'Dados Status Invest STOCKS'!A1528:AD2143,2)),0)</f>
        <v>16.23</v>
      </c>
      <c r="L1542" s="65">
        <f>IFERROR(IF(Ações!$B1542="","",VLOOKUP(Table_1[[#This Row],[AÇÕES]],'Dados Status Invest STOCKS'!A1528:AD2143,3)/100),0)</f>
        <v>0</v>
      </c>
      <c r="M1542" s="66">
        <f>IFERROR(IF(Ações!$B1542="","",VLOOKUP(Table_1[[#This Row],[AÇÕES]],'Dados Status Invest STOCKS'!A1528:AD2143,28)),0)</f>
        <v>-1.5</v>
      </c>
      <c r="N1542" s="66">
        <f>IFERROR(IF(Ações!$B1542="","",VLOOKUP(Table_1[[#This Row],[AÇÕES]],'Dados Status Invest STOCKS'!A1528:AD2143,27)),0)</f>
        <v>1.34</v>
      </c>
      <c r="O1542" s="66">
        <f>IFERROR(IF(Ações!$L1542="","",Ações!$K1542*Ações!$L1542),0)</f>
        <v>0</v>
      </c>
      <c r="P1542" s="67">
        <f t="shared" si="23"/>
        <v>0.06</v>
      </c>
      <c r="Q1542" s="67">
        <f>IFERROR(Ações!$O1542/Ações!$M1542,0)</f>
        <v>0</v>
      </c>
      <c r="R1542" s="67">
        <f>IFERROR(IF(Ações!$B1542="","",VLOOKUP(Table_1[[#This Row],[AÇÕES]],'Dados Status Invest STOCKS'!A1528:AD2143,18)/100),0)</f>
        <v>-1.1240999999999999</v>
      </c>
      <c r="S1542" s="65">
        <f>IFERROR(IF(Ações!$B1542="","",VLOOKUP(Table_1[[#This Row],[AÇÕES]],'Dados Status Invest STOCKS'!A1528:AD2143,25)/100),0)</f>
        <v>0</v>
      </c>
      <c r="T1542" s="67">
        <f>(1-Ações!$Q1542)*Ações!$R1542</f>
        <v>-1.1240999999999999</v>
      </c>
      <c r="U1542" s="68">
        <f>IF(Ações!$S1542=0,Ações!$T1542,IF(Ações!$T1542=0,Ações!$S1542,AVERAGE(Ações!$S1542,Ações!$T1542)))</f>
        <v>-1.1240999999999999</v>
      </c>
    </row>
    <row r="1543" spans="2:21" ht="15" customHeight="1" x14ac:dyDescent="0.2">
      <c r="B1543" s="63" t="str">
        <f>IFERROR('Dados Status Invest STOCKS'!A1530,"-")</f>
        <v>EGLE</v>
      </c>
      <c r="C1543" s="45">
        <f>IFERROR((Ações!$D1543-Ações!$K1543)/Ações!$D1543,0)</f>
        <v>-0.22699386503067495</v>
      </c>
      <c r="D1543" s="46">
        <f>(Ações!$O1543)/0.06</f>
        <v>33.341649999999994</v>
      </c>
      <c r="E1543" s="47">
        <f>IFERROR((Ações!$F1543-Ações!$K1543)/Ações!$F1543,0)</f>
        <v>0.51863593790464446</v>
      </c>
      <c r="F1543" s="46">
        <f>IF(OR(Ações!$N1543&lt;0,Ações!$M1543&lt;0),"",(22.5*Ações!$M1543*Ações!$N1543)^0.5)</f>
        <v>84.987649102678446</v>
      </c>
      <c r="G1543" s="47">
        <f>IFERROR((Ações!$H1543-Ações!$K1543)/Ações!$H1543,0)</f>
        <v>-0.22699386503067495</v>
      </c>
      <c r="H1543" s="48">
        <f>IFERROR(Ações!$I1543/(Ações!$P1543-Table_1[[#This Row],[CAGR LUCRO 5A]]),0)</f>
        <v>33.341649999999994</v>
      </c>
      <c r="I1543" s="48">
        <f>IF(Ações!$S1543&lt;0,"",Ações!$O1543*(1+Ações!$S1543))</f>
        <v>2.0004989999999996</v>
      </c>
      <c r="J1543" s="49">
        <f>IFERROR(IF(Ações!$B1543="","",(VLOOKUP(Table_1[[#This Row],[AÇÕES]],'Dados Status Invest STOCKS'!A1529:AD2144,4)/Table_1[[#This Row],[LPA]]))/100,0)</f>
        <v>7.9387186629526468E-3</v>
      </c>
      <c r="K1543" s="64">
        <f>IFERROR(IF(Ações!$B1543="","",VLOOKUP(Table_1[[#This Row],[AÇÕES]],'Dados Status Invest STOCKS'!A1529:AD2144,2)),0)</f>
        <v>40.909999999999997</v>
      </c>
      <c r="L1543" s="65">
        <f>IFERROR(IF(Ações!$B1543="","",VLOOKUP(Table_1[[#This Row],[AÇÕES]],'Dados Status Invest STOCKS'!A1529:AD2144,3)/100),0)</f>
        <v>4.8899999999999999E-2</v>
      </c>
      <c r="M1543" s="66">
        <f>IFERROR(IF(Ações!$B1543="","",VLOOKUP(Table_1[[#This Row],[AÇÕES]],'Dados Status Invest STOCKS'!A1529:AD2144,28)),0)</f>
        <v>7.18</v>
      </c>
      <c r="N1543" s="66">
        <f>IFERROR(IF(Ações!$B1543="","",VLOOKUP(Table_1[[#This Row],[AÇÕES]],'Dados Status Invest STOCKS'!A1529:AD2144,27)),0)</f>
        <v>44.71</v>
      </c>
      <c r="O1543" s="66">
        <f>IFERROR(IF(Ações!$L1543="","",Ações!$K1543*Ações!$L1543),0)</f>
        <v>2.0004989999999996</v>
      </c>
      <c r="P1543" s="67">
        <f t="shared" si="23"/>
        <v>0.06</v>
      </c>
      <c r="Q1543" s="67">
        <f>IFERROR(Ações!$O1543/Ações!$M1543,0)</f>
        <v>0.27862103064066845</v>
      </c>
      <c r="R1543" s="67">
        <f>IFERROR(IF(Ações!$B1543="","",VLOOKUP(Table_1[[#This Row],[AÇÕES]],'Dados Status Invest STOCKS'!A1529:AD2144,18)/100),0)</f>
        <v>0.1605</v>
      </c>
      <c r="S1543" s="65">
        <f>IFERROR(IF(Ações!$B1543="","",VLOOKUP(Table_1[[#This Row],[AÇÕES]],'Dados Status Invest STOCKS'!A1529:AD2144,25)/100),0)</f>
        <v>0</v>
      </c>
      <c r="T1543" s="67">
        <f>(1-Ações!$Q1543)*Ações!$R1543</f>
        <v>0.11578132458217272</v>
      </c>
      <c r="U1543" s="68">
        <f>IF(Ações!$S1543=0,Ações!$T1543,IF(Ações!$T1543=0,Ações!$S1543,AVERAGE(Ações!$S1543,Ações!$T1543)))</f>
        <v>0.11578132458217272</v>
      </c>
    </row>
    <row r="1544" spans="2:21" ht="15" customHeight="1" x14ac:dyDescent="0.2">
      <c r="B1544" s="63" t="str">
        <f>IFERROR('Dados Status Invest STOCKS'!A1531,"-")</f>
        <v>EGO</v>
      </c>
      <c r="C1544" s="45">
        <f>IFERROR((Ações!$D1544-Ações!$K1544)/Ações!$D1544,0)</f>
        <v>0</v>
      </c>
      <c r="D1544" s="46">
        <f>(Ações!$O1544)/0.06</f>
        <v>0</v>
      </c>
      <c r="E1544" s="47">
        <f>IFERROR((Ações!$F1544-Ações!$K1544)/Ações!$F1544,0)</f>
        <v>-0.58795139774164418</v>
      </c>
      <c r="F1544" s="46">
        <f>IF(OR(Ações!$N1544&lt;0,Ações!$M1544&lt;0),"",(22.5*Ações!$M1544*Ações!$N1544)^0.5)</f>
        <v>5.6613823400296859</v>
      </c>
      <c r="G1544" s="47">
        <f>IFERROR((Ações!$H1544-Ações!$K1544)/Ações!$H1544,0)</f>
        <v>0</v>
      </c>
      <c r="H1544" s="48">
        <f>IFERROR(Ações!$I1544/(Ações!$P1544-Table_1[[#This Row],[CAGR LUCRO 5A]]),0)</f>
        <v>0</v>
      </c>
      <c r="I1544" s="48">
        <f>IF(Ações!$S1544&lt;0,"",Ações!$O1544*(1+Ações!$S1544))</f>
        <v>0</v>
      </c>
      <c r="J1544" s="49">
        <f>IFERROR(IF(Ações!$B1544="","",(VLOOKUP(Table_1[[#This Row],[AÇÕES]],'Dados Status Invest STOCKS'!A1530:AD2145,4)/Table_1[[#This Row],[LPA]]))/100,0)</f>
        <v>18.239999999999998</v>
      </c>
      <c r="K1544" s="64">
        <f>IFERROR(IF(Ações!$B1544="","",VLOOKUP(Table_1[[#This Row],[AÇÕES]],'Dados Status Invest STOCKS'!A1530:AD2145,2)),0)</f>
        <v>8.99</v>
      </c>
      <c r="L1544" s="65">
        <f>IFERROR(IF(Ações!$B1544="","",VLOOKUP(Table_1[[#This Row],[AÇÕES]],'Dados Status Invest STOCKS'!A1530:AD2145,3)/100),0)</f>
        <v>0</v>
      </c>
      <c r="M1544" s="66">
        <f>IFERROR(IF(Ações!$B1544="","",VLOOKUP(Table_1[[#This Row],[AÇÕES]],'Dados Status Invest STOCKS'!A1530:AD2145,28)),0)</f>
        <v>7.0000000000000007E-2</v>
      </c>
      <c r="N1544" s="66">
        <f>IFERROR(IF(Ações!$B1544="","",VLOOKUP(Table_1[[#This Row],[AÇÕES]],'Dados Status Invest STOCKS'!A1530:AD2145,27)),0)</f>
        <v>20.350000000000001</v>
      </c>
      <c r="O1544" s="66">
        <f>IFERROR(IF(Ações!$L1544="","",Ações!$K1544*Ações!$L1544),0)</f>
        <v>0</v>
      </c>
      <c r="P1544" s="67">
        <f t="shared" si="23"/>
        <v>0.06</v>
      </c>
      <c r="Q1544" s="67">
        <f>IFERROR(Ações!$O1544/Ações!$M1544,0)</f>
        <v>0</v>
      </c>
      <c r="R1544" s="67">
        <f>IFERROR(IF(Ações!$B1544="","",VLOOKUP(Table_1[[#This Row],[AÇÕES]],'Dados Status Invest STOCKS'!A1530:AD2145,18)/100),0)</f>
        <v>3.4999999999999996E-3</v>
      </c>
      <c r="S1544" s="65">
        <f>IFERROR(IF(Ações!$B1544="","",VLOOKUP(Table_1[[#This Row],[AÇÕES]],'Dados Status Invest STOCKS'!A1530:AD2145,25)/100),0)</f>
        <v>0</v>
      </c>
      <c r="T1544" s="67">
        <f>(1-Ações!$Q1544)*Ações!$R1544</f>
        <v>3.4999999999999996E-3</v>
      </c>
      <c r="U1544" s="68">
        <f>IF(Ações!$S1544=0,Ações!$T1544,IF(Ações!$T1544=0,Ações!$S1544,AVERAGE(Ações!$S1544,Ações!$T1544)))</f>
        <v>3.4999999999999996E-3</v>
      </c>
    </row>
    <row r="1545" spans="2:21" ht="15" customHeight="1" x14ac:dyDescent="0.2">
      <c r="B1545" s="63" t="str">
        <f>IFERROR('Dados Status Invest STOCKS'!A1532,"-")</f>
        <v>EGOV</v>
      </c>
      <c r="C1545" s="45">
        <f>IFERROR((Ações!$D1545-Ações!$K1545)/Ações!$D1545,0)</f>
        <v>-22.076923076923077</v>
      </c>
      <c r="D1545" s="46">
        <f>(Ações!$O1545)/0.06</f>
        <v>1.4733333333333332</v>
      </c>
      <c r="E1545" s="47">
        <f>IFERROR((Ações!$F1545-Ações!$K1545)/Ações!$F1545,0)</f>
        <v>-2.4315086476991423</v>
      </c>
      <c r="F1545" s="46">
        <f>IF(OR(Ações!$N1545&lt;0,Ações!$M1545&lt;0),"",(22.5*Ações!$M1545*Ações!$N1545)^0.5)</f>
        <v>9.9081784400564779</v>
      </c>
      <c r="G1545" s="47">
        <f>IFERROR((Ações!$H1545-Ações!$K1545)/Ações!$H1545,0)</f>
        <v>16.72983657674212</v>
      </c>
      <c r="H1545" s="48">
        <f>IFERROR(Ações!$I1545/(Ações!$P1545-Table_1[[#This Row],[CAGR LUCRO 5A]]),0)</f>
        <v>-2.1614973451327426</v>
      </c>
      <c r="I1545" s="48">
        <f>IF(Ações!$S1545&lt;0,"",Ações!$O1545*(1+Ações!$S1545))</f>
        <v>9.7699679999999983E-2</v>
      </c>
      <c r="J1545" s="49">
        <f>IFERROR(IF(Ações!$B1545="","",(VLOOKUP(Table_1[[#This Row],[AÇÕES]],'Dados Status Invest STOCKS'!A1531:AD2146,4)/Table_1[[#This Row],[LPA]]))/100,0)</f>
        <v>0.33326732673267323</v>
      </c>
      <c r="K1545" s="64">
        <f>IFERROR(IF(Ações!$B1545="","",VLOOKUP(Table_1[[#This Row],[AÇÕES]],'Dados Status Invest STOCKS'!A1531:AD2146,2)),0)</f>
        <v>34</v>
      </c>
      <c r="L1545" s="65">
        <f>IFERROR(IF(Ações!$B1545="","",VLOOKUP(Table_1[[#This Row],[AÇÕES]],'Dados Status Invest STOCKS'!A1531:AD2146,3)/100),0)</f>
        <v>2.5999999999999999E-3</v>
      </c>
      <c r="M1545" s="66">
        <f>IFERROR(IF(Ações!$B1545="","",VLOOKUP(Table_1[[#This Row],[AÇÕES]],'Dados Status Invest STOCKS'!A1531:AD2146,28)),0)</f>
        <v>1.01</v>
      </c>
      <c r="N1545" s="66">
        <f>IFERROR(IF(Ações!$B1545="","",VLOOKUP(Table_1[[#This Row],[AÇÕES]],'Dados Status Invest STOCKS'!A1531:AD2146,27)),0)</f>
        <v>4.32</v>
      </c>
      <c r="O1545" s="66">
        <f>IFERROR(IF(Ações!$L1545="","",Ações!$K1545*Ações!$L1545),0)</f>
        <v>8.8399999999999992E-2</v>
      </c>
      <c r="P1545" s="67">
        <f t="shared" si="23"/>
        <v>0.06</v>
      </c>
      <c r="Q1545" s="67">
        <f>IFERROR(Ações!$O1545/Ações!$M1545,0)</f>
        <v>8.7524752475247519E-2</v>
      </c>
      <c r="R1545" s="67">
        <f>IFERROR(IF(Ações!$B1545="","",VLOOKUP(Table_1[[#This Row],[AÇÕES]],'Dados Status Invest STOCKS'!A1531:AD2146,18)/100),0)</f>
        <v>0.23399999999999999</v>
      </c>
      <c r="S1545" s="65">
        <f>IFERROR(IF(Ações!$B1545="","",VLOOKUP(Table_1[[#This Row],[AÇÕES]],'Dados Status Invest STOCKS'!A1531:AD2146,25)/100),0)</f>
        <v>0.1052</v>
      </c>
      <c r="T1545" s="67">
        <f>(1-Ações!$Q1545)*Ações!$R1545</f>
        <v>0.21351920792079207</v>
      </c>
      <c r="U1545" s="68">
        <f>IF(Ações!$S1545=0,Ações!$T1545,IF(Ações!$T1545=0,Ações!$S1545,AVERAGE(Ações!$S1545,Ações!$T1545)))</f>
        <v>0.15935960396039603</v>
      </c>
    </row>
    <row r="1546" spans="2:21" ht="15" customHeight="1" x14ac:dyDescent="0.2">
      <c r="B1546" s="63" t="str">
        <f>IFERROR('Dados Status Invest STOCKS'!A1533,"-")</f>
        <v>EGRX</v>
      </c>
      <c r="C1546" s="45">
        <f>IFERROR((Ações!$D1546-Ações!$K1546)/Ações!$D1546,0)</f>
        <v>0</v>
      </c>
      <c r="D1546" s="46">
        <f>(Ações!$O1546)/0.06</f>
        <v>0</v>
      </c>
      <c r="E1546" s="47">
        <f>IFERROR((Ações!$F1546-Ações!$K1546)/Ações!$F1546,0)</f>
        <v>-2.9893943975458352</v>
      </c>
      <c r="F1546" s="46">
        <f>IF(OR(Ações!$N1546&lt;0,Ações!$M1546&lt;0),"",(22.5*Ações!$M1546*Ações!$N1546)^0.5)</f>
        <v>11.919102315191358</v>
      </c>
      <c r="G1546" s="47">
        <f>IFERROR((Ações!$H1546-Ações!$K1546)/Ações!$H1546,0)</f>
        <v>0</v>
      </c>
      <c r="H1546" s="48">
        <f>IFERROR(Ações!$I1546/(Ações!$P1546-Table_1[[#This Row],[CAGR LUCRO 5A]]),0)</f>
        <v>0</v>
      </c>
      <c r="I1546" s="48">
        <f>IF(Ações!$S1546&lt;0,"",Ações!$O1546*(1+Ações!$S1546))</f>
        <v>0</v>
      </c>
      <c r="J1546" s="49">
        <f>IFERROR(IF(Ações!$B1546="","",(VLOOKUP(Table_1[[#This Row],[AÇÕES]],'Dados Status Invest STOCKS'!A1532:AD2147,4)/Table_1[[#This Row],[LPA]]))/100,0)</f>
        <v>2.4806818181818184</v>
      </c>
      <c r="K1546" s="64">
        <f>IFERROR(IF(Ações!$B1546="","",VLOOKUP(Table_1[[#This Row],[AÇÕES]],'Dados Status Invest STOCKS'!A1532:AD2147,2)),0)</f>
        <v>47.55</v>
      </c>
      <c r="L1546" s="65">
        <f>IFERROR(IF(Ações!$B1546="","",VLOOKUP(Table_1[[#This Row],[AÇÕES]],'Dados Status Invest STOCKS'!A1532:AD2147,3)/100),0)</f>
        <v>0</v>
      </c>
      <c r="M1546" s="66">
        <f>IFERROR(IF(Ações!$B1546="","",VLOOKUP(Table_1[[#This Row],[AÇÕES]],'Dados Status Invest STOCKS'!A1532:AD2147,28)),0)</f>
        <v>0.44</v>
      </c>
      <c r="N1546" s="66">
        <f>IFERROR(IF(Ações!$B1546="","",VLOOKUP(Table_1[[#This Row],[AÇÕES]],'Dados Status Invest STOCKS'!A1532:AD2147,27)),0)</f>
        <v>14.35</v>
      </c>
      <c r="O1546" s="66">
        <f>IFERROR(IF(Ações!$L1546="","",Ações!$K1546*Ações!$L1546),0)</f>
        <v>0</v>
      </c>
      <c r="P1546" s="67">
        <f t="shared" si="23"/>
        <v>0.06</v>
      </c>
      <c r="Q1546" s="67">
        <f>IFERROR(Ações!$O1546/Ações!$M1546,0)</f>
        <v>0</v>
      </c>
      <c r="R1546" s="67">
        <f>IFERROR(IF(Ações!$B1546="","",VLOOKUP(Table_1[[#This Row],[AÇÕES]],'Dados Status Invest STOCKS'!A1532:AD2147,18)/100),0)</f>
        <v>3.04E-2</v>
      </c>
      <c r="S1546" s="65">
        <f>IFERROR(IF(Ações!$B1546="","",VLOOKUP(Table_1[[#This Row],[AÇÕES]],'Dados Status Invest STOCKS'!A1532:AD2147,25)/100),0)</f>
        <v>0.36060000000000003</v>
      </c>
      <c r="T1546" s="67">
        <f>(1-Ações!$Q1546)*Ações!$R1546</f>
        <v>3.04E-2</v>
      </c>
      <c r="U1546" s="68">
        <f>IF(Ações!$S1546=0,Ações!$T1546,IF(Ações!$T1546=0,Ações!$S1546,AVERAGE(Ações!$S1546,Ações!$T1546)))</f>
        <v>0.19550000000000001</v>
      </c>
    </row>
    <row r="1547" spans="2:21" ht="15" customHeight="1" x14ac:dyDescent="0.2">
      <c r="B1547" s="63" t="str">
        <f>IFERROR('Dados Status Invest STOCKS'!A1534,"-")</f>
        <v>EGY</v>
      </c>
      <c r="C1547" s="45">
        <f>IFERROR((Ações!$D1547-Ações!$K1547)/Ações!$D1547,0)</f>
        <v>0</v>
      </c>
      <c r="D1547" s="46">
        <f>(Ações!$O1547)/0.06</f>
        <v>0</v>
      </c>
      <c r="E1547" s="47">
        <f>IFERROR((Ações!$F1547-Ações!$K1547)/Ações!$F1547,0)</f>
        <v>0.32710220400846368</v>
      </c>
      <c r="F1547" s="46">
        <f>IF(OR(Ações!$N1547&lt;0,Ações!$M1547&lt;0),"",(22.5*Ações!$M1547*Ações!$N1547)^0.5)</f>
        <v>5.617494993322202</v>
      </c>
      <c r="G1547" s="47">
        <f>IFERROR((Ações!$H1547-Ações!$K1547)/Ações!$H1547,0)</f>
        <v>0</v>
      </c>
      <c r="H1547" s="48">
        <f>IFERROR(Ações!$I1547/(Ações!$P1547-Table_1[[#This Row],[CAGR LUCRO 5A]]),0)</f>
        <v>0</v>
      </c>
      <c r="I1547" s="48">
        <f>IF(Ações!$S1547&lt;0,"",Ações!$O1547*(1+Ações!$S1547))</f>
        <v>0</v>
      </c>
      <c r="J1547" s="49">
        <f>IFERROR(IF(Ações!$B1547="","",(VLOOKUP(Table_1[[#This Row],[AÇÕES]],'Dados Status Invest STOCKS'!A1533:AD2148,4)/Table_1[[#This Row],[LPA]]))/100,0)</f>
        <v>6.7333333333333328E-2</v>
      </c>
      <c r="K1547" s="64">
        <f>IFERROR(IF(Ações!$B1547="","",VLOOKUP(Table_1[[#This Row],[AÇÕES]],'Dados Status Invest STOCKS'!A1533:AD2148,2)),0)</f>
        <v>3.78</v>
      </c>
      <c r="L1547" s="65">
        <f>IFERROR(IF(Ações!$B1547="","",VLOOKUP(Table_1[[#This Row],[AÇÕES]],'Dados Status Invest STOCKS'!A1533:AD2148,3)/100),0)</f>
        <v>0</v>
      </c>
      <c r="M1547" s="66">
        <f>IFERROR(IF(Ações!$B1547="","",VLOOKUP(Table_1[[#This Row],[AÇÕES]],'Dados Status Invest STOCKS'!A1533:AD2148,28)),0)</f>
        <v>0.75</v>
      </c>
      <c r="N1547" s="66">
        <f>IFERROR(IF(Ações!$B1547="","",VLOOKUP(Table_1[[#This Row],[AÇÕES]],'Dados Status Invest STOCKS'!A1533:AD2148,27)),0)</f>
        <v>1.87</v>
      </c>
      <c r="O1547" s="66">
        <f>IFERROR(IF(Ações!$L1547="","",Ações!$K1547*Ações!$L1547),0)</f>
        <v>0</v>
      </c>
      <c r="P1547" s="67">
        <f t="shared" si="23"/>
        <v>0.06</v>
      </c>
      <c r="Q1547" s="67">
        <f>IFERROR(Ações!$O1547/Ações!$M1547,0)</f>
        <v>0</v>
      </c>
      <c r="R1547" s="67">
        <f>IFERROR(IF(Ações!$B1547="","",VLOOKUP(Table_1[[#This Row],[AÇÕES]],'Dados Status Invest STOCKS'!A1533:AD2148,18)/100),0)</f>
        <v>0.40039999999999998</v>
      </c>
      <c r="S1547" s="65">
        <f>IFERROR(IF(Ações!$B1547="","",VLOOKUP(Table_1[[#This Row],[AÇÕES]],'Dados Status Invest STOCKS'!A1533:AD2148,25)/100),0)</f>
        <v>0</v>
      </c>
      <c r="T1547" s="67">
        <f>(1-Ações!$Q1547)*Ações!$R1547</f>
        <v>0.40039999999999998</v>
      </c>
      <c r="U1547" s="68">
        <f>IF(Ações!$S1547=0,Ações!$T1547,IF(Ações!$T1547=0,Ações!$S1547,AVERAGE(Ações!$S1547,Ações!$T1547)))</f>
        <v>0.40039999999999998</v>
      </c>
    </row>
    <row r="1548" spans="2:21" ht="15" customHeight="1" x14ac:dyDescent="0.2">
      <c r="B1548" s="63" t="str">
        <f>IFERROR('Dados Status Invest STOCKS'!A1535,"-")</f>
        <v>EH</v>
      </c>
      <c r="C1548" s="45">
        <f>IFERROR((Ações!$D1548-Ações!$K1548)/Ações!$D1548,0)</f>
        <v>0</v>
      </c>
      <c r="D1548" s="46">
        <f>(Ações!$O1548)/0.06</f>
        <v>0</v>
      </c>
      <c r="E1548" s="47">
        <f>IFERROR((Ações!$F1548-Ações!$K1548)/Ações!$F1548,0)</f>
        <v>0</v>
      </c>
      <c r="F1548" s="46" t="str">
        <f>IF(OR(Ações!$N1548&lt;0,Ações!$M1548&lt;0),"",(22.5*Ações!$M1548*Ações!$N1548)^0.5)</f>
        <v/>
      </c>
      <c r="G1548" s="47">
        <f>IFERROR((Ações!$H1548-Ações!$K1548)/Ações!$H1548,0)</f>
        <v>0</v>
      </c>
      <c r="H1548" s="48">
        <f>IFERROR(Ações!$I1548/(Ações!$P1548-Table_1[[#This Row],[CAGR LUCRO 5A]]),0)</f>
        <v>0</v>
      </c>
      <c r="I1548" s="48">
        <f>IF(Ações!$S1548&lt;0,"",Ações!$O1548*(1+Ações!$S1548))</f>
        <v>0</v>
      </c>
      <c r="J1548" s="49">
        <f>IFERROR(IF(Ações!$B1548="","",(VLOOKUP(Table_1[[#This Row],[AÇÕES]],'Dados Status Invest STOCKS'!A1534:AD2149,4)/Table_1[[#This Row],[LPA]]))/100,0)</f>
        <v>0.60557692307692301</v>
      </c>
      <c r="K1548" s="64">
        <f>IFERROR(IF(Ações!$B1548="","",VLOOKUP(Table_1[[#This Row],[AÇÕES]],'Dados Status Invest STOCKS'!A1534:AD2149,2)),0)</f>
        <v>16.41</v>
      </c>
      <c r="L1548" s="65">
        <f>IFERROR(IF(Ações!$B1548="","",VLOOKUP(Table_1[[#This Row],[AÇÕES]],'Dados Status Invest STOCKS'!A1534:AD2149,3)/100),0)</f>
        <v>0</v>
      </c>
      <c r="M1548" s="66">
        <f>IFERROR(IF(Ações!$B1548="","",VLOOKUP(Table_1[[#This Row],[AÇÕES]],'Dados Status Invest STOCKS'!A1534:AD2149,28)),0)</f>
        <v>-0.52</v>
      </c>
      <c r="N1548" s="66">
        <f>IFERROR(IF(Ações!$B1548="","",VLOOKUP(Table_1[[#This Row],[AÇÕES]],'Dados Status Invest STOCKS'!A1534:AD2149,27)),0)</f>
        <v>1.31</v>
      </c>
      <c r="O1548" s="66">
        <f>IFERROR(IF(Ações!$L1548="","",Ações!$K1548*Ações!$L1548),0)</f>
        <v>0</v>
      </c>
      <c r="P1548" s="67">
        <f t="shared" si="23"/>
        <v>0.06</v>
      </c>
      <c r="Q1548" s="67">
        <f>IFERROR(Ações!$O1548/Ações!$M1548,0)</f>
        <v>0</v>
      </c>
      <c r="R1548" s="67">
        <f>IFERROR(IF(Ações!$B1548="","",VLOOKUP(Table_1[[#This Row],[AÇÕES]],'Dados Status Invest STOCKS'!A1534:AD2149,18)/100),0)</f>
        <v>-0.39799999999999996</v>
      </c>
      <c r="S1548" s="65">
        <f>IFERROR(IF(Ações!$B1548="","",VLOOKUP(Table_1[[#This Row],[AÇÕES]],'Dados Status Invest STOCKS'!A1534:AD2149,25)/100),0)</f>
        <v>0</v>
      </c>
      <c r="T1548" s="67">
        <f>(1-Ações!$Q1548)*Ações!$R1548</f>
        <v>-0.39799999999999996</v>
      </c>
      <c r="U1548" s="68">
        <f>IF(Ações!$S1548=0,Ações!$T1548,IF(Ações!$T1548=0,Ações!$S1548,AVERAGE(Ações!$S1548,Ações!$T1548)))</f>
        <v>-0.39799999999999996</v>
      </c>
    </row>
    <row r="1549" spans="2:21" ht="15" customHeight="1" x14ac:dyDescent="0.2">
      <c r="B1549" s="63" t="str">
        <f>IFERROR('Dados Status Invest STOCKS'!A1536,"-")</f>
        <v>EHC</v>
      </c>
      <c r="C1549" s="45">
        <f>IFERROR((Ações!$D1549-Ações!$K1549)/Ações!$D1549,0)</f>
        <v>-2.3898305084745757</v>
      </c>
      <c r="D1549" s="46">
        <f>(Ações!$O1549)/0.06</f>
        <v>18.711850000000002</v>
      </c>
      <c r="E1549" s="47">
        <f>IFERROR((Ações!$F1549-Ações!$K1549)/Ações!$F1549,0)</f>
        <v>-0.53646017261673373</v>
      </c>
      <c r="F1549" s="46">
        <f>IF(OR(Ações!$N1549&lt;0,Ações!$M1549&lt;0),"",(22.5*Ações!$M1549*Ações!$N1549)^0.5)</f>
        <v>41.283204817455726</v>
      </c>
      <c r="G1549" s="47">
        <f>IFERROR((Ações!$H1549-Ações!$K1549)/Ações!$H1549,0)</f>
        <v>2.7458443223386464</v>
      </c>
      <c r="H1549" s="48">
        <f>IFERROR(Ações!$I1549/(Ações!$P1549-Table_1[[#This Row],[CAGR LUCRO 5A]]),0)</f>
        <v>-36.3319908816568</v>
      </c>
      <c r="I1549" s="48">
        <f>IF(Ações!$S1549&lt;0,"",Ações!$O1549*(1+Ações!$S1549))</f>
        <v>1.2280212918000002</v>
      </c>
      <c r="J1549" s="49">
        <f>IFERROR(IF(Ações!$B1549="","",(VLOOKUP(Table_1[[#This Row],[AÇÕES]],'Dados Status Invest STOCKS'!A1535:AD2150,4)/Table_1[[#This Row],[LPA]]))/100,0)</f>
        <v>3.7946210268948656E-2</v>
      </c>
      <c r="K1549" s="64">
        <f>IFERROR(IF(Ações!$B1549="","",VLOOKUP(Table_1[[#This Row],[AÇÕES]],'Dados Status Invest STOCKS'!A1535:AD2150,2)),0)</f>
        <v>63.43</v>
      </c>
      <c r="L1549" s="65">
        <f>IFERROR(IF(Ações!$B1549="","",VLOOKUP(Table_1[[#This Row],[AÇÕES]],'Dados Status Invest STOCKS'!A1535:AD2150,3)/100),0)</f>
        <v>1.77E-2</v>
      </c>
      <c r="M1549" s="66">
        <f>IFERROR(IF(Ações!$B1549="","",VLOOKUP(Table_1[[#This Row],[AÇÕES]],'Dados Status Invest STOCKS'!A1535:AD2150,28)),0)</f>
        <v>4.09</v>
      </c>
      <c r="N1549" s="66">
        <f>IFERROR(IF(Ações!$B1549="","",VLOOKUP(Table_1[[#This Row],[AÇÕES]],'Dados Status Invest STOCKS'!A1535:AD2150,27)),0)</f>
        <v>18.52</v>
      </c>
      <c r="O1549" s="66">
        <f>IFERROR(IF(Ações!$L1549="","",Ações!$K1549*Ações!$L1549),0)</f>
        <v>1.122711</v>
      </c>
      <c r="P1549" s="67">
        <f t="shared" si="23"/>
        <v>0.06</v>
      </c>
      <c r="Q1549" s="67">
        <f>IFERROR(Ações!$O1549/Ações!$M1549,0)</f>
        <v>0.27450146699266503</v>
      </c>
      <c r="R1549" s="67">
        <f>IFERROR(IF(Ações!$B1549="","",VLOOKUP(Table_1[[#This Row],[AÇÕES]],'Dados Status Invest STOCKS'!A1535:AD2150,18)/100),0)</f>
        <v>0.22070000000000001</v>
      </c>
      <c r="S1549" s="65">
        <f>IFERROR(IF(Ações!$B1549="","",VLOOKUP(Table_1[[#This Row],[AÇÕES]],'Dados Status Invest STOCKS'!A1535:AD2150,25)/100),0)</f>
        <v>9.3800000000000008E-2</v>
      </c>
      <c r="T1549" s="67">
        <f>(1-Ações!$Q1549)*Ações!$R1549</f>
        <v>0.16011752623471881</v>
      </c>
      <c r="U1549" s="68">
        <f>IF(Ações!$S1549=0,Ações!$T1549,IF(Ações!$T1549=0,Ações!$S1549,AVERAGE(Ações!$S1549,Ações!$T1549)))</f>
        <v>0.1269587631173594</v>
      </c>
    </row>
    <row r="1550" spans="2:21" ht="15" customHeight="1" x14ac:dyDescent="0.2">
      <c r="B1550" s="63" t="str">
        <f>IFERROR('Dados Status Invest STOCKS'!A1537,"-")</f>
        <v>EHTH</v>
      </c>
      <c r="C1550" s="45">
        <f>IFERROR((Ações!$D1550-Ações!$K1550)/Ações!$D1550,0)</f>
        <v>0</v>
      </c>
      <c r="D1550" s="46">
        <f>(Ações!$O1550)/0.06</f>
        <v>0</v>
      </c>
      <c r="E1550" s="47">
        <f>IFERROR((Ações!$F1550-Ações!$K1550)/Ações!$F1550,0)</f>
        <v>0</v>
      </c>
      <c r="F1550" s="46" t="str">
        <f>IF(OR(Ações!$N1550&lt;0,Ações!$M1550&lt;0),"",(22.5*Ações!$M1550*Ações!$N1550)^0.5)</f>
        <v/>
      </c>
      <c r="G1550" s="47">
        <f>IFERROR((Ações!$H1550-Ações!$K1550)/Ações!$H1550,0)</f>
        <v>0</v>
      </c>
      <c r="H1550" s="48">
        <f>IFERROR(Ações!$I1550/(Ações!$P1550-Table_1[[#This Row],[CAGR LUCRO 5A]]),0)</f>
        <v>0</v>
      </c>
      <c r="I1550" s="48">
        <f>IF(Ações!$S1550&lt;0,"",Ações!$O1550*(1+Ações!$S1550))</f>
        <v>0</v>
      </c>
      <c r="J1550" s="49">
        <f>IFERROR(IF(Ações!$B1550="","",(VLOOKUP(Table_1[[#This Row],[AÇÕES]],'Dados Status Invest STOCKS'!A1536:AD2151,4)/Table_1[[#This Row],[LPA]]))/100,0)</f>
        <v>1.0270212765957449</v>
      </c>
      <c r="K1550" s="64">
        <f>IFERROR(IF(Ações!$B1550="","",VLOOKUP(Table_1[[#This Row],[AÇÕES]],'Dados Status Invest STOCKS'!A1536:AD2151,2)),0)</f>
        <v>22.59</v>
      </c>
      <c r="L1550" s="65">
        <f>IFERROR(IF(Ações!$B1550="","",VLOOKUP(Table_1[[#This Row],[AÇÕES]],'Dados Status Invest STOCKS'!A1536:AD2151,3)/100),0)</f>
        <v>0</v>
      </c>
      <c r="M1550" s="66">
        <f>IFERROR(IF(Ações!$B1550="","",VLOOKUP(Table_1[[#This Row],[AÇÕES]],'Dados Status Invest STOCKS'!A1536:AD2151,28)),0)</f>
        <v>-0.47</v>
      </c>
      <c r="N1550" s="66">
        <f>IFERROR(IF(Ações!$B1550="","",VLOOKUP(Table_1[[#This Row],[AÇÕES]],'Dados Status Invest STOCKS'!A1536:AD2151,27)),0)</f>
        <v>29.47</v>
      </c>
      <c r="O1550" s="66">
        <f>IFERROR(IF(Ações!$L1550="","",Ações!$K1550*Ações!$L1550),0)</f>
        <v>0</v>
      </c>
      <c r="P1550" s="67">
        <f t="shared" si="23"/>
        <v>0.06</v>
      </c>
      <c r="Q1550" s="67">
        <f>IFERROR(Ações!$O1550/Ações!$M1550,0)</f>
        <v>0</v>
      </c>
      <c r="R1550" s="67">
        <f>IFERROR(IF(Ações!$B1550="","",VLOOKUP(Table_1[[#This Row],[AÇÕES]],'Dados Status Invest STOCKS'!A1536:AD2151,18)/100),0)</f>
        <v>-1.5900000000000001E-2</v>
      </c>
      <c r="S1550" s="65">
        <f>IFERROR(IF(Ações!$B1550="","",VLOOKUP(Table_1[[#This Row],[AÇÕES]],'Dados Status Invest STOCKS'!A1536:AD2151,25)/100),0)</f>
        <v>0</v>
      </c>
      <c r="T1550" s="67">
        <f>(1-Ações!$Q1550)*Ações!$R1550</f>
        <v>-1.5900000000000001E-2</v>
      </c>
      <c r="U1550" s="68">
        <f>IF(Ações!$S1550=0,Ações!$T1550,IF(Ações!$T1550=0,Ações!$S1550,AVERAGE(Ações!$S1550,Ações!$T1550)))</f>
        <v>-1.5900000000000001E-2</v>
      </c>
    </row>
    <row r="1551" spans="2:21" ht="15" customHeight="1" x14ac:dyDescent="0.2">
      <c r="B1551" s="63" t="str">
        <f>IFERROR('Dados Status Invest STOCKS'!A1538,"-")</f>
        <v>EIG</v>
      </c>
      <c r="C1551" s="45">
        <f>IFERROR((Ações!$D1551-Ações!$K1551)/Ações!$D1551,0)</f>
        <v>-1.4193548387096773</v>
      </c>
      <c r="D1551" s="46">
        <f>(Ações!$O1551)/0.06</f>
        <v>16.661466666666669</v>
      </c>
      <c r="E1551" s="47">
        <f>IFERROR((Ações!$F1551-Ações!$K1551)/Ações!$F1551,0)</f>
        <v>0.39257475007757781</v>
      </c>
      <c r="F1551" s="46">
        <f>IF(OR(Ações!$N1551&lt;0,Ações!$M1551&lt;0),"",(22.5*Ações!$M1551*Ações!$N1551)^0.5)</f>
        <v>66.362075012766141</v>
      </c>
      <c r="G1551" s="47">
        <f>IFERROR((Ações!$H1551-Ações!$K1551)/Ações!$H1551,0)</f>
        <v>0.56940035924312882</v>
      </c>
      <c r="H1551" s="48">
        <f>IFERROR(Ações!$I1551/(Ações!$P1551-Table_1[[#This Row],[CAGR LUCRO 5A]]),0)</f>
        <v>93.613640571428562</v>
      </c>
      <c r="I1551" s="48">
        <f>IF(Ações!$S1551&lt;0,"",Ações!$O1551*(1+Ações!$S1551))</f>
        <v>1.0484727744</v>
      </c>
      <c r="J1551" s="49">
        <f>IFERROR(IF(Ações!$B1551="","",(VLOOKUP(Table_1[[#This Row],[AÇÕES]],'Dados Status Invest STOCKS'!A1537:AD2152,4)/Table_1[[#This Row],[LPA]]))/100,0)</f>
        <v>1.9065217391304349E-2</v>
      </c>
      <c r="K1551" s="64">
        <f>IFERROR(IF(Ações!$B1551="","",VLOOKUP(Table_1[[#This Row],[AÇÕES]],'Dados Status Invest STOCKS'!A1537:AD2152,2)),0)</f>
        <v>40.31</v>
      </c>
      <c r="L1551" s="65">
        <f>IFERROR(IF(Ações!$B1551="","",VLOOKUP(Table_1[[#This Row],[AÇÕES]],'Dados Status Invest STOCKS'!A1537:AD2152,3)/100),0)</f>
        <v>2.4799999999999999E-2</v>
      </c>
      <c r="M1551" s="66">
        <f>IFERROR(IF(Ações!$B1551="","",VLOOKUP(Table_1[[#This Row],[AÇÕES]],'Dados Status Invest STOCKS'!A1537:AD2152,28)),0)</f>
        <v>4.5999999999999996</v>
      </c>
      <c r="N1551" s="66">
        <f>IFERROR(IF(Ações!$B1551="","",VLOOKUP(Table_1[[#This Row],[AÇÕES]],'Dados Status Invest STOCKS'!A1537:AD2152,27)),0)</f>
        <v>42.55</v>
      </c>
      <c r="O1551" s="66">
        <f>IFERROR(IF(Ações!$L1551="","",Ações!$K1551*Ações!$L1551),0)</f>
        <v>0.99968800000000002</v>
      </c>
      <c r="P1551" s="67">
        <f t="shared" ref="P1551:P1614" si="24">$U$6</f>
        <v>0.06</v>
      </c>
      <c r="Q1551" s="67">
        <f>IFERROR(Ações!$O1551/Ações!$M1551,0)</f>
        <v>0.21732347826086959</v>
      </c>
      <c r="R1551" s="67">
        <f>IFERROR(IF(Ações!$B1551="","",VLOOKUP(Table_1[[#This Row],[AÇÕES]],'Dados Status Invest STOCKS'!A1537:AD2152,18)/100),0)</f>
        <v>0.10800000000000001</v>
      </c>
      <c r="S1551" s="65">
        <f>IFERROR(IF(Ações!$B1551="","",VLOOKUP(Table_1[[#This Row],[AÇÕES]],'Dados Status Invest STOCKS'!A1537:AD2152,25)/100),0)</f>
        <v>4.8799999999999996E-2</v>
      </c>
      <c r="T1551" s="67">
        <f>(1-Ações!$Q1551)*Ações!$R1551</f>
        <v>8.4529064347826088E-2</v>
      </c>
      <c r="U1551" s="68">
        <f>IF(Ações!$S1551=0,Ações!$T1551,IF(Ações!$T1551=0,Ações!$S1551,AVERAGE(Ações!$S1551,Ações!$T1551)))</f>
        <v>6.6664532173913049E-2</v>
      </c>
    </row>
    <row r="1552" spans="2:21" ht="15" customHeight="1" x14ac:dyDescent="0.2">
      <c r="B1552" s="63" t="str">
        <f>IFERROR('Dados Status Invest STOCKS'!A1539,"-")</f>
        <v>EIGI</v>
      </c>
      <c r="C1552" s="45">
        <f>IFERROR((Ações!$D1552-Ações!$K1552)/Ações!$D1552,0)</f>
        <v>0</v>
      </c>
      <c r="D1552" s="46">
        <f>(Ações!$O1552)/0.06</f>
        <v>0</v>
      </c>
      <c r="E1552" s="47">
        <f>IFERROR((Ações!$F1552-Ações!$K1552)/Ações!$F1552,0)</f>
        <v>-3.4284673901177327</v>
      </c>
      <c r="F1552" s="46">
        <f>IF(OR(Ações!$N1552&lt;0,Ações!$M1552&lt;0),"",(22.5*Ações!$M1552*Ações!$N1552)^0.5)</f>
        <v>2.1429535692590265</v>
      </c>
      <c r="G1552" s="47">
        <f>IFERROR((Ações!$H1552-Ações!$K1552)/Ações!$H1552,0)</f>
        <v>0</v>
      </c>
      <c r="H1552" s="48">
        <f>IFERROR(Ações!$I1552/(Ações!$P1552-Table_1[[#This Row],[CAGR LUCRO 5A]]),0)</f>
        <v>0</v>
      </c>
      <c r="I1552" s="48">
        <f>IF(Ações!$S1552&lt;0,"",Ações!$O1552*(1+Ações!$S1552))</f>
        <v>0</v>
      </c>
      <c r="J1552" s="49">
        <f>IFERROR(IF(Ações!$B1552="","",(VLOOKUP(Table_1[[#This Row],[AÇÕES]],'Dados Status Invest STOCKS'!A1538:AD2153,4)/Table_1[[#This Row],[LPA]]))/100,0)</f>
        <v>5.5676923076923073</v>
      </c>
      <c r="K1552" s="64">
        <f>IFERROR(IF(Ações!$B1552="","",VLOOKUP(Table_1[[#This Row],[AÇÕES]],'Dados Status Invest STOCKS'!A1538:AD2153,2)),0)</f>
        <v>9.49</v>
      </c>
      <c r="L1552" s="65">
        <f>IFERROR(IF(Ações!$B1552="","",VLOOKUP(Table_1[[#This Row],[AÇÕES]],'Dados Status Invest STOCKS'!A1538:AD2153,3)/100),0)</f>
        <v>0</v>
      </c>
      <c r="M1552" s="66">
        <f>IFERROR(IF(Ações!$B1552="","",VLOOKUP(Table_1[[#This Row],[AÇÕES]],'Dados Status Invest STOCKS'!A1538:AD2153,28)),0)</f>
        <v>0.13</v>
      </c>
      <c r="N1552" s="66">
        <f>IFERROR(IF(Ações!$B1552="","",VLOOKUP(Table_1[[#This Row],[AÇÕES]],'Dados Status Invest STOCKS'!A1538:AD2153,27)),0)</f>
        <v>1.57</v>
      </c>
      <c r="O1552" s="66">
        <f>IFERROR(IF(Ações!$L1552="","",Ações!$K1552*Ações!$L1552),0)</f>
        <v>0</v>
      </c>
      <c r="P1552" s="67">
        <f t="shared" si="24"/>
        <v>0.06</v>
      </c>
      <c r="Q1552" s="67">
        <f>IFERROR(Ações!$O1552/Ações!$M1552,0)</f>
        <v>0</v>
      </c>
      <c r="R1552" s="67">
        <f>IFERROR(IF(Ações!$B1552="","",VLOOKUP(Table_1[[#This Row],[AÇÕES]],'Dados Status Invest STOCKS'!A1538:AD2153,18)/100),0)</f>
        <v>8.3400000000000002E-2</v>
      </c>
      <c r="S1552" s="65">
        <f>IFERROR(IF(Ações!$B1552="","",VLOOKUP(Table_1[[#This Row],[AÇÕES]],'Dados Status Invest STOCKS'!A1538:AD2153,25)/100),0)</f>
        <v>0</v>
      </c>
      <c r="T1552" s="67">
        <f>(1-Ações!$Q1552)*Ações!$R1552</f>
        <v>8.3400000000000002E-2</v>
      </c>
      <c r="U1552" s="68">
        <f>IF(Ações!$S1552=0,Ações!$T1552,IF(Ações!$T1552=0,Ações!$S1552,AVERAGE(Ações!$S1552,Ações!$T1552)))</f>
        <v>8.3400000000000002E-2</v>
      </c>
    </row>
    <row r="1553" spans="2:21" ht="15" customHeight="1" x14ac:dyDescent="0.2">
      <c r="B1553" s="63" t="str">
        <f>IFERROR('Dados Status Invest STOCKS'!A1540,"-")</f>
        <v>EIGR</v>
      </c>
      <c r="C1553" s="45">
        <f>IFERROR((Ações!$D1553-Ações!$K1553)/Ações!$D1553,0)</f>
        <v>0</v>
      </c>
      <c r="D1553" s="46">
        <f>(Ações!$O1553)/0.06</f>
        <v>0</v>
      </c>
      <c r="E1553" s="47">
        <f>IFERROR((Ações!$F1553-Ações!$K1553)/Ações!$F1553,0)</f>
        <v>0</v>
      </c>
      <c r="F1553" s="46" t="str">
        <f>IF(OR(Ações!$N1553&lt;0,Ações!$M1553&lt;0),"",(22.5*Ações!$M1553*Ações!$N1553)^0.5)</f>
        <v/>
      </c>
      <c r="G1553" s="47">
        <f>IFERROR((Ações!$H1553-Ações!$K1553)/Ações!$H1553,0)</f>
        <v>0</v>
      </c>
      <c r="H1553" s="48">
        <f>IFERROR(Ações!$I1553/(Ações!$P1553-Table_1[[#This Row],[CAGR LUCRO 5A]]),0)</f>
        <v>0</v>
      </c>
      <c r="I1553" s="48">
        <f>IF(Ações!$S1553&lt;0,"",Ações!$O1553*(1+Ações!$S1553))</f>
        <v>0</v>
      </c>
      <c r="J1553" s="49">
        <f>IFERROR(IF(Ações!$B1553="","",(VLOOKUP(Table_1[[#This Row],[AÇÕES]],'Dados Status Invest STOCKS'!A1539:AD2154,4)/Table_1[[#This Row],[LPA]]))/100,0)</f>
        <v>4.9780219780219778E-2</v>
      </c>
      <c r="K1553" s="64">
        <f>IFERROR(IF(Ações!$B1553="","",VLOOKUP(Table_1[[#This Row],[AÇÕES]],'Dados Status Invest STOCKS'!A1539:AD2154,2)),0)</f>
        <v>4.13</v>
      </c>
      <c r="L1553" s="65">
        <f>IFERROR(IF(Ações!$B1553="","",VLOOKUP(Table_1[[#This Row],[AÇÕES]],'Dados Status Invest STOCKS'!A1539:AD2154,3)/100),0)</f>
        <v>0</v>
      </c>
      <c r="M1553" s="66">
        <f>IFERROR(IF(Ações!$B1553="","",VLOOKUP(Table_1[[#This Row],[AÇÕES]],'Dados Status Invest STOCKS'!A1539:AD2154,28)),0)</f>
        <v>-0.91</v>
      </c>
      <c r="N1553" s="66">
        <f>IFERROR(IF(Ações!$B1553="","",VLOOKUP(Table_1[[#This Row],[AÇÕES]],'Dados Status Invest STOCKS'!A1539:AD2154,27)),0)</f>
        <v>2.63</v>
      </c>
      <c r="O1553" s="66">
        <f>IFERROR(IF(Ações!$L1553="","",Ações!$K1553*Ações!$L1553),0)</f>
        <v>0</v>
      </c>
      <c r="P1553" s="67">
        <f t="shared" si="24"/>
        <v>0.06</v>
      </c>
      <c r="Q1553" s="67">
        <f>IFERROR(Ações!$O1553/Ações!$M1553,0)</f>
        <v>0</v>
      </c>
      <c r="R1553" s="67">
        <f>IFERROR(IF(Ações!$B1553="","",VLOOKUP(Table_1[[#This Row],[AÇÕES]],'Dados Status Invest STOCKS'!A1539:AD2154,18)/100),0)</f>
        <v>-0.34600000000000003</v>
      </c>
      <c r="S1553" s="65">
        <f>IFERROR(IF(Ações!$B1553="","",VLOOKUP(Table_1[[#This Row],[AÇÕES]],'Dados Status Invest STOCKS'!A1539:AD2154,25)/100),0)</f>
        <v>0</v>
      </c>
      <c r="T1553" s="67">
        <f>(1-Ações!$Q1553)*Ações!$R1553</f>
        <v>-0.34600000000000003</v>
      </c>
      <c r="U1553" s="68">
        <f>IF(Ações!$S1553=0,Ações!$T1553,IF(Ações!$T1553=0,Ações!$S1553,AVERAGE(Ações!$S1553,Ações!$T1553)))</f>
        <v>-0.34600000000000003</v>
      </c>
    </row>
    <row r="1554" spans="2:21" ht="15" customHeight="1" x14ac:dyDescent="0.2">
      <c r="B1554" s="63" t="str">
        <f>IFERROR('Dados Status Invest STOCKS'!A1541,"-")</f>
        <v>EIX</v>
      </c>
      <c r="C1554" s="45">
        <f>IFERROR((Ações!$D1554-Ações!$K1554)/Ações!$D1554,0)</f>
        <v>-0.38888888888888867</v>
      </c>
      <c r="D1554" s="46">
        <f>(Ações!$O1554)/0.06</f>
        <v>44.834400000000009</v>
      </c>
      <c r="E1554" s="47">
        <f>IFERROR((Ações!$F1554-Ações!$K1554)/Ações!$F1554,0)</f>
        <v>-0.44262534111523444</v>
      </c>
      <c r="F1554" s="46">
        <f>IF(OR(Ações!$N1554&lt;0,Ações!$M1554&lt;0),"",(22.5*Ações!$M1554*Ações!$N1554)^0.5)</f>
        <v>43.164360298746466</v>
      </c>
      <c r="G1554" s="47">
        <f>IFERROR((Ações!$H1554-Ações!$K1554)/Ações!$H1554,0)</f>
        <v>0</v>
      </c>
      <c r="H1554" s="48">
        <f>IFERROR(Ações!$I1554/(Ações!$P1554-Table_1[[#This Row],[CAGR LUCRO 5A]]),0)</f>
        <v>0</v>
      </c>
      <c r="I1554" s="48" t="str">
        <f>IF(Ações!$S1554&lt;0,"",Ações!$O1554*(1+Ações!$S1554))</f>
        <v/>
      </c>
      <c r="J1554" s="49">
        <f>IFERROR(IF(Ações!$B1554="","",(VLOOKUP(Table_1[[#This Row],[AÇÕES]],'Dados Status Invest STOCKS'!A1540:AD2155,4)/Table_1[[#This Row],[LPA]]))/100,0)</f>
        <v>0.13844339622641511</v>
      </c>
      <c r="K1554" s="64">
        <f>IFERROR(IF(Ações!$B1554="","",VLOOKUP(Table_1[[#This Row],[AÇÕES]],'Dados Status Invest STOCKS'!A1540:AD2155,2)),0)</f>
        <v>62.27</v>
      </c>
      <c r="L1554" s="65">
        <f>IFERROR(IF(Ações!$B1554="","",VLOOKUP(Table_1[[#This Row],[AÇÕES]],'Dados Status Invest STOCKS'!A1540:AD2155,3)/100),0)</f>
        <v>4.3200000000000002E-2</v>
      </c>
      <c r="M1554" s="66">
        <f>IFERROR(IF(Ações!$B1554="","",VLOOKUP(Table_1[[#This Row],[AÇÕES]],'Dados Status Invest STOCKS'!A1540:AD2155,28)),0)</f>
        <v>2.12</v>
      </c>
      <c r="N1554" s="66">
        <f>IFERROR(IF(Ações!$B1554="","",VLOOKUP(Table_1[[#This Row],[AÇÕES]],'Dados Status Invest STOCKS'!A1540:AD2155,27)),0)</f>
        <v>39.06</v>
      </c>
      <c r="O1554" s="66">
        <f>IFERROR(IF(Ações!$L1554="","",Ações!$K1554*Ações!$L1554),0)</f>
        <v>2.6900640000000005</v>
      </c>
      <c r="P1554" s="67">
        <f t="shared" si="24"/>
        <v>0.06</v>
      </c>
      <c r="Q1554" s="67">
        <f>IFERROR(Ações!$O1554/Ações!$M1554,0)</f>
        <v>1.2688981132075474</v>
      </c>
      <c r="R1554" s="67">
        <f>IFERROR(IF(Ações!$B1554="","",VLOOKUP(Table_1[[#This Row],[AÇÕES]],'Dados Status Invest STOCKS'!A1540:AD2155,18)/100),0)</f>
        <v>5.4299999999999994E-2</v>
      </c>
      <c r="S1554" s="65">
        <f>IFERROR(IF(Ações!$B1554="","",VLOOKUP(Table_1[[#This Row],[AÇÕES]],'Dados Status Invest STOCKS'!A1540:AD2155,25)/100),0)</f>
        <v>-3.1099999999999999E-2</v>
      </c>
      <c r="T1554" s="67">
        <f>(1-Ações!$Q1554)*Ações!$R1554</f>
        <v>-1.4601167547169823E-2</v>
      </c>
      <c r="U1554" s="68">
        <f>IF(Ações!$S1554=0,Ações!$T1554,IF(Ações!$T1554=0,Ações!$S1554,AVERAGE(Ações!$S1554,Ações!$T1554)))</f>
        <v>-2.2850583773584912E-2</v>
      </c>
    </row>
    <row r="1555" spans="2:21" ht="15" customHeight="1" x14ac:dyDescent="0.2">
      <c r="B1555" s="63" t="str">
        <f>IFERROR('Dados Status Invest STOCKS'!A1542,"-")</f>
        <v>EKSO</v>
      </c>
      <c r="C1555" s="45">
        <f>IFERROR((Ações!$D1555-Ações!$K1555)/Ações!$D1555,0)</f>
        <v>0</v>
      </c>
      <c r="D1555" s="46">
        <f>(Ações!$O1555)/0.06</f>
        <v>0</v>
      </c>
      <c r="E1555" s="47">
        <f>IFERROR((Ações!$F1555-Ações!$K1555)/Ações!$F1555,0)</f>
        <v>0</v>
      </c>
      <c r="F1555" s="46" t="str">
        <f>IF(OR(Ações!$N1555&lt;0,Ações!$M1555&lt;0),"",(22.5*Ações!$M1555*Ações!$N1555)^0.5)</f>
        <v/>
      </c>
      <c r="G1555" s="47">
        <f>IFERROR((Ações!$H1555-Ações!$K1555)/Ações!$H1555,0)</f>
        <v>0</v>
      </c>
      <c r="H1555" s="48">
        <f>IFERROR(Ações!$I1555/(Ações!$P1555-Table_1[[#This Row],[CAGR LUCRO 5A]]),0)</f>
        <v>0</v>
      </c>
      <c r="I1555" s="48">
        <f>IF(Ações!$S1555&lt;0,"",Ações!$O1555*(1+Ações!$S1555))</f>
        <v>0</v>
      </c>
      <c r="J1555" s="49">
        <f>IFERROR(IF(Ações!$B1555="","",(VLOOKUP(Table_1[[#This Row],[AÇÕES]],'Dados Status Invest STOCKS'!A1541:AD2156,4)/Table_1[[#This Row],[LPA]]))/100,0)</f>
        <v>3.1511627906976744E-2</v>
      </c>
      <c r="K1555" s="64">
        <f>IFERROR(IF(Ações!$B1555="","",VLOOKUP(Table_1[[#This Row],[AÇÕES]],'Dados Status Invest STOCKS'!A1541:AD2156,2)),0)</f>
        <v>2.33</v>
      </c>
      <c r="L1555" s="65">
        <f>IFERROR(IF(Ações!$B1555="","",VLOOKUP(Table_1[[#This Row],[AÇÕES]],'Dados Status Invest STOCKS'!A1541:AD2156,3)/100),0)</f>
        <v>0</v>
      </c>
      <c r="M1555" s="66">
        <f>IFERROR(IF(Ações!$B1555="","",VLOOKUP(Table_1[[#This Row],[AÇÕES]],'Dados Status Invest STOCKS'!A1541:AD2156,28)),0)</f>
        <v>-0.86</v>
      </c>
      <c r="N1555" s="66">
        <f>IFERROR(IF(Ações!$B1555="","",VLOOKUP(Table_1[[#This Row],[AÇÕES]],'Dados Status Invest STOCKS'!A1541:AD2156,27)),0)</f>
        <v>3.08</v>
      </c>
      <c r="O1555" s="66">
        <f>IFERROR(IF(Ações!$L1555="","",Ações!$K1555*Ações!$L1555),0)</f>
        <v>0</v>
      </c>
      <c r="P1555" s="67">
        <f t="shared" si="24"/>
        <v>0.06</v>
      </c>
      <c r="Q1555" s="67">
        <f>IFERROR(Ações!$O1555/Ações!$M1555,0)</f>
        <v>0</v>
      </c>
      <c r="R1555" s="67">
        <f>IFERROR(IF(Ações!$B1555="","",VLOOKUP(Table_1[[#This Row],[AÇÕES]],'Dados Status Invest STOCKS'!A1541:AD2156,18)/100),0)</f>
        <v>-0.27850000000000003</v>
      </c>
      <c r="S1555" s="65">
        <f>IFERROR(IF(Ações!$B1555="","",VLOOKUP(Table_1[[#This Row],[AÇÕES]],'Dados Status Invest STOCKS'!A1541:AD2156,25)/100),0)</f>
        <v>0</v>
      </c>
      <c r="T1555" s="67">
        <f>(1-Ações!$Q1555)*Ações!$R1555</f>
        <v>-0.27850000000000003</v>
      </c>
      <c r="U1555" s="68">
        <f>IF(Ações!$S1555=0,Ações!$T1555,IF(Ações!$T1555=0,Ações!$S1555,AVERAGE(Ações!$S1555,Ações!$T1555)))</f>
        <v>-0.27850000000000003</v>
      </c>
    </row>
    <row r="1556" spans="2:21" ht="15" customHeight="1" x14ac:dyDescent="0.2">
      <c r="B1556" s="63" t="str">
        <f>IFERROR('Dados Status Invest STOCKS'!A1543,"-")</f>
        <v>EL</v>
      </c>
      <c r="C1556" s="45">
        <f>IFERROR((Ações!$D1556-Ações!$K1556)/Ações!$D1556,0)</f>
        <v>-7.2191780821917808</v>
      </c>
      <c r="D1556" s="46">
        <f>(Ações!$O1556)/0.06</f>
        <v>36.717783333333337</v>
      </c>
      <c r="E1556" s="47">
        <f>IFERROR((Ações!$F1556-Ações!$K1556)/Ações!$F1556,0)</f>
        <v>-4.3287768987578357</v>
      </c>
      <c r="F1556" s="46">
        <f>IF(OR(Ações!$N1556&lt;0,Ações!$M1556&lt;0),"",(22.5*Ações!$M1556*Ações!$N1556)^0.5)</f>
        <v>56.634009217077327</v>
      </c>
      <c r="G1556" s="47">
        <f>IFERROR((Ações!$H1556-Ações!$K1556)/Ações!$H1556,0)</f>
        <v>17.802987802527475</v>
      </c>
      <c r="H1556" s="48">
        <f>IFERROR(Ações!$I1556/(Ações!$P1556-Table_1[[#This Row],[CAGR LUCRO 5A]]),0)</f>
        <v>-17.960496284750342</v>
      </c>
      <c r="I1556" s="48">
        <f>IF(Ações!$S1556&lt;0,"",Ações!$O1556*(1+Ações!$S1556))</f>
        <v>2.6617455494000004</v>
      </c>
      <c r="J1556" s="49">
        <f>IFERROR(IF(Ações!$B1556="","",(VLOOKUP(Table_1[[#This Row],[AÇÕES]],'Dados Status Invest STOCKS'!A1542:AD2157,4)/Table_1[[#This Row],[LPA]]))/100,0)</f>
        <v>4.2345971563981052E-2</v>
      </c>
      <c r="K1556" s="64">
        <f>IFERROR(IF(Ações!$B1556="","",VLOOKUP(Table_1[[#This Row],[AÇÕES]],'Dados Status Invest STOCKS'!A1542:AD2157,2)),0)</f>
        <v>301.79000000000002</v>
      </c>
      <c r="L1556" s="65">
        <f>IFERROR(IF(Ações!$B1556="","",VLOOKUP(Table_1[[#This Row],[AÇÕES]],'Dados Status Invest STOCKS'!A1542:AD2157,3)/100),0)</f>
        <v>7.3000000000000001E-3</v>
      </c>
      <c r="M1556" s="66">
        <f>IFERROR(IF(Ações!$B1556="","",VLOOKUP(Table_1[[#This Row],[AÇÕES]],'Dados Status Invest STOCKS'!A1542:AD2157,28)),0)</f>
        <v>8.44</v>
      </c>
      <c r="N1556" s="66">
        <f>IFERROR(IF(Ações!$B1556="","",VLOOKUP(Table_1[[#This Row],[AÇÕES]],'Dados Status Invest STOCKS'!A1542:AD2157,27)),0)</f>
        <v>16.89</v>
      </c>
      <c r="O1556" s="66">
        <f>IFERROR(IF(Ações!$L1556="","",Ações!$K1556*Ações!$L1556),0)</f>
        <v>2.2030670000000003</v>
      </c>
      <c r="P1556" s="67">
        <f t="shared" si="24"/>
        <v>0.06</v>
      </c>
      <c r="Q1556" s="67">
        <f>IFERROR(Ações!$O1556/Ações!$M1556,0)</f>
        <v>0.2610268957345972</v>
      </c>
      <c r="R1556" s="67">
        <f>IFERROR(IF(Ações!$B1556="","",VLOOKUP(Table_1[[#This Row],[AÇÕES]],'Dados Status Invest STOCKS'!A1542:AD2157,18)/100),0)</f>
        <v>0.49979999999999997</v>
      </c>
      <c r="S1556" s="65">
        <f>IFERROR(IF(Ações!$B1556="","",VLOOKUP(Table_1[[#This Row],[AÇÕES]],'Dados Status Invest STOCKS'!A1542:AD2157,25)/100),0)</f>
        <v>0.2082</v>
      </c>
      <c r="T1556" s="67">
        <f>(1-Ações!$Q1556)*Ações!$R1556</f>
        <v>0.3693387575118483</v>
      </c>
      <c r="U1556" s="68">
        <f>IF(Ações!$S1556=0,Ações!$T1556,IF(Ações!$T1556=0,Ações!$S1556,AVERAGE(Ações!$S1556,Ações!$T1556)))</f>
        <v>0.28876937875592412</v>
      </c>
    </row>
    <row r="1557" spans="2:21" ht="15" customHeight="1" x14ac:dyDescent="0.2">
      <c r="B1557" s="63" t="str">
        <f>IFERROR('Dados Status Invest STOCKS'!A1544,"-")</f>
        <v>ELAN</v>
      </c>
      <c r="C1557" s="45">
        <f>IFERROR((Ações!$D1557-Ações!$K1557)/Ações!$D1557,0)</f>
        <v>0</v>
      </c>
      <c r="D1557" s="46">
        <f>(Ações!$O1557)/0.06</f>
        <v>0</v>
      </c>
      <c r="E1557" s="47">
        <f>IFERROR((Ações!$F1557-Ações!$K1557)/Ações!$F1557,0)</f>
        <v>0</v>
      </c>
      <c r="F1557" s="46" t="str">
        <f>IF(OR(Ações!$N1557&lt;0,Ações!$M1557&lt;0),"",(22.5*Ações!$M1557*Ações!$N1557)^0.5)</f>
        <v/>
      </c>
      <c r="G1557" s="47">
        <f>IFERROR((Ações!$H1557-Ações!$K1557)/Ações!$H1557,0)</f>
        <v>0</v>
      </c>
      <c r="H1557" s="48">
        <f>IFERROR(Ações!$I1557/(Ações!$P1557-Table_1[[#This Row],[CAGR LUCRO 5A]]),0)</f>
        <v>0</v>
      </c>
      <c r="I1557" s="48">
        <f>IF(Ações!$S1557&lt;0,"",Ações!$O1557*(1+Ações!$S1557))</f>
        <v>0</v>
      </c>
      <c r="J1557" s="49">
        <f>IFERROR(IF(Ações!$B1557="","",(VLOOKUP(Table_1[[#This Row],[AÇÕES]],'Dados Status Invest STOCKS'!A1543:AD2158,4)/Table_1[[#This Row],[LPA]]))/100,0)</f>
        <v>0.12496598639455783</v>
      </c>
      <c r="K1557" s="64">
        <f>IFERROR(IF(Ações!$B1557="","",VLOOKUP(Table_1[[#This Row],[AÇÕES]],'Dados Status Invest STOCKS'!A1543:AD2158,2)),0)</f>
        <v>27.1</v>
      </c>
      <c r="L1557" s="65">
        <f>IFERROR(IF(Ações!$B1557="","",VLOOKUP(Table_1[[#This Row],[AÇÕES]],'Dados Status Invest STOCKS'!A1543:AD2158,3)/100),0)</f>
        <v>0</v>
      </c>
      <c r="M1557" s="66">
        <f>IFERROR(IF(Ações!$B1557="","",VLOOKUP(Table_1[[#This Row],[AÇÕES]],'Dados Status Invest STOCKS'!A1543:AD2158,28)),0)</f>
        <v>-1.47</v>
      </c>
      <c r="N1557" s="66">
        <f>IFERROR(IF(Ações!$B1557="","",VLOOKUP(Table_1[[#This Row],[AÇÕES]],'Dados Status Invest STOCKS'!A1543:AD2158,27)),0)</f>
        <v>16.239999999999998</v>
      </c>
      <c r="O1557" s="66">
        <f>IFERROR(IF(Ações!$L1557="","",Ações!$K1557*Ações!$L1557),0)</f>
        <v>0</v>
      </c>
      <c r="P1557" s="67">
        <f t="shared" si="24"/>
        <v>0.06</v>
      </c>
      <c r="Q1557" s="67">
        <f>IFERROR(Ações!$O1557/Ações!$M1557,0)</f>
        <v>0</v>
      </c>
      <c r="R1557" s="67">
        <f>IFERROR(IF(Ações!$B1557="","",VLOOKUP(Table_1[[#This Row],[AÇÕES]],'Dados Status Invest STOCKS'!A1543:AD2158,18)/100),0)</f>
        <v>-9.0800000000000006E-2</v>
      </c>
      <c r="S1557" s="65">
        <f>IFERROR(IF(Ações!$B1557="","",VLOOKUP(Table_1[[#This Row],[AÇÕES]],'Dados Status Invest STOCKS'!A1543:AD2158,25)/100),0)</f>
        <v>0</v>
      </c>
      <c r="T1557" s="67">
        <f>(1-Ações!$Q1557)*Ações!$R1557</f>
        <v>-9.0800000000000006E-2</v>
      </c>
      <c r="U1557" s="68">
        <f>IF(Ações!$S1557=0,Ações!$T1557,IF(Ações!$T1557=0,Ações!$S1557,AVERAGE(Ações!$S1557,Ações!$T1557)))</f>
        <v>-9.0800000000000006E-2</v>
      </c>
    </row>
    <row r="1558" spans="2:21" ht="15" customHeight="1" x14ac:dyDescent="0.2">
      <c r="B1558" s="63" t="str">
        <f>IFERROR('Dados Status Invest STOCKS'!A1545,"-")</f>
        <v>ELAT</v>
      </c>
      <c r="C1558" s="45">
        <f>IFERROR((Ações!$D1558-Ações!$K1558)/Ações!$D1558,0)</f>
        <v>0</v>
      </c>
      <c r="D1558" s="46">
        <f>(Ações!$O1558)/0.06</f>
        <v>0</v>
      </c>
      <c r="E1558" s="47">
        <f>IFERROR((Ações!$F1558-Ações!$K1558)/Ações!$F1558,0)</f>
        <v>0</v>
      </c>
      <c r="F1558" s="46" t="str">
        <f>IF(OR(Ações!$N1558&lt;0,Ações!$M1558&lt;0),"",(22.5*Ações!$M1558*Ações!$N1558)^0.5)</f>
        <v/>
      </c>
      <c r="G1558" s="47">
        <f>IFERROR((Ações!$H1558-Ações!$K1558)/Ações!$H1558,0)</f>
        <v>0</v>
      </c>
      <c r="H1558" s="48">
        <f>IFERROR(Ações!$I1558/(Ações!$P1558-Table_1[[#This Row],[CAGR LUCRO 5A]]),0)</f>
        <v>0</v>
      </c>
      <c r="I1558" s="48">
        <f>IF(Ações!$S1558&lt;0,"",Ações!$O1558*(1+Ações!$S1558))</f>
        <v>0</v>
      </c>
      <c r="J1558" s="49">
        <f>IFERROR(IF(Ações!$B1558="","",(VLOOKUP(Table_1[[#This Row],[AÇÕES]],'Dados Status Invest STOCKS'!A1544:AD2159,4)/Table_1[[#This Row],[LPA]]))/100,0)</f>
        <v>0.19551020408163264</v>
      </c>
      <c r="K1558" s="64">
        <f>IFERROR(IF(Ações!$B1558="","",VLOOKUP(Table_1[[#This Row],[AÇÕES]],'Dados Status Invest STOCKS'!A1544:AD2159,2)),0)</f>
        <v>42.39</v>
      </c>
      <c r="L1558" s="65">
        <f>IFERROR(IF(Ações!$B1558="","",VLOOKUP(Table_1[[#This Row],[AÇÕES]],'Dados Status Invest STOCKS'!A1544:AD2159,3)/100),0)</f>
        <v>0</v>
      </c>
      <c r="M1558" s="66">
        <f>IFERROR(IF(Ações!$B1558="","",VLOOKUP(Table_1[[#This Row],[AÇÕES]],'Dados Status Invest STOCKS'!A1544:AD2159,28)),0)</f>
        <v>-1.47</v>
      </c>
      <c r="N1558" s="66">
        <f>IFERROR(IF(Ações!$B1558="","",VLOOKUP(Table_1[[#This Row],[AÇÕES]],'Dados Status Invest STOCKS'!A1544:AD2159,27)),0)</f>
        <v>16.239999999999998</v>
      </c>
      <c r="O1558" s="66">
        <f>IFERROR(IF(Ações!$L1558="","",Ações!$K1558*Ações!$L1558),0)</f>
        <v>0</v>
      </c>
      <c r="P1558" s="67">
        <f t="shared" si="24"/>
        <v>0.06</v>
      </c>
      <c r="Q1558" s="67">
        <f>IFERROR(Ações!$O1558/Ações!$M1558,0)</f>
        <v>0</v>
      </c>
      <c r="R1558" s="67">
        <f>IFERROR(IF(Ações!$B1558="","",VLOOKUP(Table_1[[#This Row],[AÇÕES]],'Dados Status Invest STOCKS'!A1544:AD2159,18)/100),0)</f>
        <v>-9.0800000000000006E-2</v>
      </c>
      <c r="S1558" s="65">
        <f>IFERROR(IF(Ações!$B1558="","",VLOOKUP(Table_1[[#This Row],[AÇÕES]],'Dados Status Invest STOCKS'!A1544:AD2159,25)/100),0)</f>
        <v>0</v>
      </c>
      <c r="T1558" s="67">
        <f>(1-Ações!$Q1558)*Ações!$R1558</f>
        <v>-9.0800000000000006E-2</v>
      </c>
      <c r="U1558" s="68">
        <f>IF(Ações!$S1558=0,Ações!$T1558,IF(Ações!$T1558=0,Ações!$S1558,AVERAGE(Ações!$S1558,Ações!$T1558)))</f>
        <v>-9.0800000000000006E-2</v>
      </c>
    </row>
    <row r="1559" spans="2:21" ht="15" customHeight="1" x14ac:dyDescent="0.2">
      <c r="B1559" s="63" t="str">
        <f>IFERROR('Dados Status Invest STOCKS'!A1546,"-")</f>
        <v>ELF</v>
      </c>
      <c r="C1559" s="45">
        <f>IFERROR((Ações!$D1559-Ações!$K1559)/Ações!$D1559,0)</f>
        <v>0</v>
      </c>
      <c r="D1559" s="46">
        <f>(Ações!$O1559)/0.06</f>
        <v>0</v>
      </c>
      <c r="E1559" s="47">
        <f>IFERROR((Ações!$F1559-Ações!$K1559)/Ações!$F1559,0)</f>
        <v>-3.191675574441009</v>
      </c>
      <c r="F1559" s="46">
        <f>IF(OR(Ações!$N1559&lt;0,Ações!$M1559&lt;0),"",(22.5*Ações!$M1559*Ações!$N1559)^0.5)</f>
        <v>6.6703635583077476</v>
      </c>
      <c r="G1559" s="47">
        <f>IFERROR((Ações!$H1559-Ações!$K1559)/Ações!$H1559,0)</f>
        <v>0</v>
      </c>
      <c r="H1559" s="48">
        <f>IFERROR(Ações!$I1559/(Ações!$P1559-Table_1[[#This Row],[CAGR LUCRO 5A]]),0)</f>
        <v>0</v>
      </c>
      <c r="I1559" s="48">
        <f>IF(Ações!$S1559&lt;0,"",Ações!$O1559*(1+Ações!$S1559))</f>
        <v>0</v>
      </c>
      <c r="J1559" s="49">
        <f>IFERROR(IF(Ações!$B1559="","",(VLOOKUP(Table_1[[#This Row],[AÇÕES]],'Dados Status Invest STOCKS'!A1545:AD2160,4)/Table_1[[#This Row],[LPA]]))/100,0)</f>
        <v>2.2745714285714289</v>
      </c>
      <c r="K1559" s="64">
        <f>IFERROR(IF(Ações!$B1559="","",VLOOKUP(Table_1[[#This Row],[AÇÕES]],'Dados Status Invest STOCKS'!A1545:AD2160,2)),0)</f>
        <v>27.96</v>
      </c>
      <c r="L1559" s="65">
        <f>IFERROR(IF(Ações!$B1559="","",VLOOKUP(Table_1[[#This Row],[AÇÕES]],'Dados Status Invest STOCKS'!A1545:AD2160,3)/100),0)</f>
        <v>0</v>
      </c>
      <c r="M1559" s="66">
        <f>IFERROR(IF(Ações!$B1559="","",VLOOKUP(Table_1[[#This Row],[AÇÕES]],'Dados Status Invest STOCKS'!A1545:AD2160,28)),0)</f>
        <v>0.35</v>
      </c>
      <c r="N1559" s="66">
        <f>IFERROR(IF(Ações!$B1559="","",VLOOKUP(Table_1[[#This Row],[AÇÕES]],'Dados Status Invest STOCKS'!A1545:AD2160,27)),0)</f>
        <v>5.65</v>
      </c>
      <c r="O1559" s="66">
        <f>IFERROR(IF(Ações!$L1559="","",Ações!$K1559*Ações!$L1559),0)</f>
        <v>0</v>
      </c>
      <c r="P1559" s="67">
        <f t="shared" si="24"/>
        <v>0.06</v>
      </c>
      <c r="Q1559" s="67">
        <f>IFERROR(Ações!$O1559/Ações!$M1559,0)</f>
        <v>0</v>
      </c>
      <c r="R1559" s="67">
        <f>IFERROR(IF(Ações!$B1559="","",VLOOKUP(Table_1[[#This Row],[AÇÕES]],'Dados Status Invest STOCKS'!A1545:AD2160,18)/100),0)</f>
        <v>6.2100000000000002E-2</v>
      </c>
      <c r="S1559" s="65">
        <f>IFERROR(IF(Ações!$B1559="","",VLOOKUP(Table_1[[#This Row],[AÇÕES]],'Dados Status Invest STOCKS'!A1545:AD2160,25)/100),0)</f>
        <v>0</v>
      </c>
      <c r="T1559" s="67">
        <f>(1-Ações!$Q1559)*Ações!$R1559</f>
        <v>6.2100000000000002E-2</v>
      </c>
      <c r="U1559" s="68">
        <f>IF(Ações!$S1559=0,Ações!$T1559,IF(Ações!$T1559=0,Ações!$S1559,AVERAGE(Ações!$S1559,Ações!$T1559)))</f>
        <v>6.2100000000000002E-2</v>
      </c>
    </row>
    <row r="1560" spans="2:21" ht="15" customHeight="1" x14ac:dyDescent="0.2">
      <c r="B1560" s="63" t="str">
        <f>IFERROR('Dados Status Invest STOCKS'!A1547,"-")</f>
        <v>ELOX</v>
      </c>
      <c r="C1560" s="45">
        <f>IFERROR((Ações!$D1560-Ações!$K1560)/Ações!$D1560,0)</f>
        <v>0</v>
      </c>
      <c r="D1560" s="46">
        <f>(Ações!$O1560)/0.06</f>
        <v>0</v>
      </c>
      <c r="E1560" s="47">
        <f>IFERROR((Ações!$F1560-Ações!$K1560)/Ações!$F1560,0)</f>
        <v>0</v>
      </c>
      <c r="F1560" s="46" t="str">
        <f>IF(OR(Ações!$N1560&lt;0,Ações!$M1560&lt;0),"",(22.5*Ações!$M1560*Ações!$N1560)^0.5)</f>
        <v/>
      </c>
      <c r="G1560" s="47">
        <f>IFERROR((Ações!$H1560-Ações!$K1560)/Ações!$H1560,0)</f>
        <v>0</v>
      </c>
      <c r="H1560" s="48">
        <f>IFERROR(Ações!$I1560/(Ações!$P1560-Table_1[[#This Row],[CAGR LUCRO 5A]]),0)</f>
        <v>0</v>
      </c>
      <c r="I1560" s="48">
        <f>IF(Ações!$S1560&lt;0,"",Ações!$O1560*(1+Ações!$S1560))</f>
        <v>0</v>
      </c>
      <c r="J1560" s="49">
        <f>IFERROR(IF(Ações!$B1560="","",(VLOOKUP(Table_1[[#This Row],[AÇÕES]],'Dados Status Invest STOCKS'!A1546:AD2161,4)/Table_1[[#This Row],[LPA]]))/100,0)</f>
        <v>8.8571428571428586E-3</v>
      </c>
      <c r="K1560" s="64">
        <f>IFERROR(IF(Ações!$B1560="","",VLOOKUP(Table_1[[#This Row],[AÇÕES]],'Dados Status Invest STOCKS'!A1546:AD2161,2)),0)</f>
        <v>0.44</v>
      </c>
      <c r="L1560" s="65">
        <f>IFERROR(IF(Ações!$B1560="","",VLOOKUP(Table_1[[#This Row],[AÇÕES]],'Dados Status Invest STOCKS'!A1546:AD2161,3)/100),0)</f>
        <v>0</v>
      </c>
      <c r="M1560" s="66">
        <f>IFERROR(IF(Ações!$B1560="","",VLOOKUP(Table_1[[#This Row],[AÇÕES]],'Dados Status Invest STOCKS'!A1546:AD2161,28)),0)</f>
        <v>-0.7</v>
      </c>
      <c r="N1560" s="66">
        <f>IFERROR(IF(Ações!$B1560="","",VLOOKUP(Table_1[[#This Row],[AÇÕES]],'Dados Status Invest STOCKS'!A1546:AD2161,27)),0)</f>
        <v>0.38</v>
      </c>
      <c r="O1560" s="66">
        <f>IFERROR(IF(Ações!$L1560="","",Ações!$K1560*Ações!$L1560),0)</f>
        <v>0</v>
      </c>
      <c r="P1560" s="67">
        <f t="shared" si="24"/>
        <v>0.06</v>
      </c>
      <c r="Q1560" s="67">
        <f>IFERROR(Ações!$O1560/Ações!$M1560,0)</f>
        <v>0</v>
      </c>
      <c r="R1560" s="67">
        <f>IFERROR(IF(Ações!$B1560="","",VLOOKUP(Table_1[[#This Row],[AÇÕES]],'Dados Status Invest STOCKS'!A1546:AD2161,18)/100),0)</f>
        <v>-1.8413999999999999</v>
      </c>
      <c r="S1560" s="65">
        <f>IFERROR(IF(Ações!$B1560="","",VLOOKUP(Table_1[[#This Row],[AÇÕES]],'Dados Status Invest STOCKS'!A1546:AD2161,25)/100),0)</f>
        <v>0</v>
      </c>
      <c r="T1560" s="67">
        <f>(1-Ações!$Q1560)*Ações!$R1560</f>
        <v>-1.8413999999999999</v>
      </c>
      <c r="U1560" s="68">
        <f>IF(Ações!$S1560=0,Ações!$T1560,IF(Ações!$T1560=0,Ações!$S1560,AVERAGE(Ações!$S1560,Ações!$T1560)))</f>
        <v>-1.8413999999999999</v>
      </c>
    </row>
    <row r="1561" spans="2:21" ht="15" customHeight="1" x14ac:dyDescent="0.2">
      <c r="B1561" s="63" t="str">
        <f>IFERROR('Dados Status Invest STOCKS'!A1548,"-")</f>
        <v>ELP</v>
      </c>
      <c r="C1561" s="45">
        <f>IFERROR((Ações!$D1561-Ações!$K1561)/Ações!$D1561,0)</f>
        <v>0.71896955503512883</v>
      </c>
      <c r="D1561" s="46">
        <f>(Ações!$O1561)/0.06</f>
        <v>20.994166666666668</v>
      </c>
      <c r="E1561" s="47">
        <f>IFERROR((Ações!$F1561-Ações!$K1561)/Ações!$F1561,0)</f>
        <v>-1.015901528655712</v>
      </c>
      <c r="F1561" s="46">
        <f>IF(OR(Ações!$N1561&lt;0,Ações!$M1561&lt;0),"",(22.5*Ações!$M1561*Ações!$N1561)^0.5)</f>
        <v>2.9267302574716378</v>
      </c>
      <c r="G1561" s="47">
        <f>IFERROR((Ações!$H1561-Ações!$K1561)/Ações!$H1561,0)</f>
        <v>1.4407237556709158</v>
      </c>
      <c r="H1561" s="48">
        <f>IFERROR(Ações!$I1561/(Ações!$P1561-Table_1[[#This Row],[CAGR LUCRO 5A]]),0)</f>
        <v>-13.387070526793822</v>
      </c>
      <c r="I1561" s="48">
        <f>IF(Ações!$S1561&lt;0,"",Ações!$O1561*(1+Ações!$S1561))</f>
        <v>1.4739164650000003</v>
      </c>
      <c r="J1561" s="49">
        <f>IFERROR(IF(Ações!$B1561="","",(VLOOKUP(Table_1[[#This Row],[AÇÕES]],'Dados Status Invest STOCKS'!A1547:AD2162,4)/Table_1[[#This Row],[LPA]]))/100,0)</f>
        <v>0.807037037037037</v>
      </c>
      <c r="K1561" s="64">
        <f>IFERROR(IF(Ações!$B1561="","",VLOOKUP(Table_1[[#This Row],[AÇÕES]],'Dados Status Invest STOCKS'!A1547:AD2162,2)),0)</f>
        <v>5.9</v>
      </c>
      <c r="L1561" s="65">
        <f>IFERROR(IF(Ações!$B1561="","",VLOOKUP(Table_1[[#This Row],[AÇÕES]],'Dados Status Invest STOCKS'!A1547:AD2162,3)/100),0)</f>
        <v>0.21350000000000002</v>
      </c>
      <c r="M1561" s="66">
        <f>IFERROR(IF(Ações!$B1561="","",VLOOKUP(Table_1[[#This Row],[AÇÕES]],'Dados Status Invest STOCKS'!A1547:AD2162,28)),0)</f>
        <v>0.27</v>
      </c>
      <c r="N1561" s="66">
        <f>IFERROR(IF(Ações!$B1561="","",VLOOKUP(Table_1[[#This Row],[AÇÕES]],'Dados Status Invest STOCKS'!A1547:AD2162,27)),0)</f>
        <v>1.41</v>
      </c>
      <c r="O1561" s="66">
        <f>IFERROR(IF(Ações!$L1561="","",Ações!$K1561*Ações!$L1561),0)</f>
        <v>1.2596500000000002</v>
      </c>
      <c r="P1561" s="67">
        <f t="shared" si="24"/>
        <v>0.06</v>
      </c>
      <c r="Q1561" s="67">
        <f>IFERROR(Ações!$O1561/Ações!$M1561,0)</f>
        <v>4.6653703703703711</v>
      </c>
      <c r="R1561" s="67">
        <f>IFERROR(IF(Ações!$B1561="","",VLOOKUP(Table_1[[#This Row],[AÇÕES]],'Dados Status Invest STOCKS'!A1547:AD2162,18)/100),0)</f>
        <v>0.19149999999999998</v>
      </c>
      <c r="S1561" s="65">
        <f>IFERROR(IF(Ações!$B1561="","",VLOOKUP(Table_1[[#This Row],[AÇÕES]],'Dados Status Invest STOCKS'!A1547:AD2162,25)/100),0)</f>
        <v>0.17010000000000003</v>
      </c>
      <c r="T1561" s="67">
        <f>(1-Ações!$Q1561)*Ações!$R1561</f>
        <v>-0.70191842592592602</v>
      </c>
      <c r="U1561" s="68">
        <f>IF(Ações!$S1561=0,Ações!$T1561,IF(Ações!$T1561=0,Ações!$S1561,AVERAGE(Ações!$S1561,Ações!$T1561)))</f>
        <v>-0.26590921296296299</v>
      </c>
    </row>
    <row r="1562" spans="2:21" ht="15" customHeight="1" x14ac:dyDescent="0.2">
      <c r="B1562" s="63" t="str">
        <f>IFERROR('Dados Status Invest STOCKS'!A1549,"-")</f>
        <v>ELSE</v>
      </c>
      <c r="C1562" s="45">
        <f>IFERROR((Ações!$D1562-Ações!$K1562)/Ações!$D1562,0)</f>
        <v>0</v>
      </c>
      <c r="D1562" s="46">
        <f>(Ações!$O1562)/0.06</f>
        <v>0</v>
      </c>
      <c r="E1562" s="47">
        <f>IFERROR((Ações!$F1562-Ações!$K1562)/Ações!$F1562,0)</f>
        <v>-1.3289296111247557</v>
      </c>
      <c r="F1562" s="46">
        <f>IF(OR(Ações!$N1562&lt;0,Ações!$M1562&lt;0),"",(22.5*Ações!$M1562*Ações!$N1562)^0.5)</f>
        <v>2.4560639242495301</v>
      </c>
      <c r="G1562" s="47">
        <f>IFERROR((Ações!$H1562-Ações!$K1562)/Ações!$H1562,0)</f>
        <v>0</v>
      </c>
      <c r="H1562" s="48">
        <f>IFERROR(Ações!$I1562/(Ações!$P1562-Table_1[[#This Row],[CAGR LUCRO 5A]]),0)</f>
        <v>0</v>
      </c>
      <c r="I1562" s="48">
        <f>IF(Ações!$S1562&lt;0,"",Ações!$O1562*(1+Ações!$S1562))</f>
        <v>0</v>
      </c>
      <c r="J1562" s="49">
        <f>IFERROR(IF(Ações!$B1562="","",(VLOOKUP(Table_1[[#This Row],[AÇÕES]],'Dados Status Invest STOCKS'!A1548:AD2163,4)/Table_1[[#This Row],[LPA]]))/100,0)</f>
        <v>12.387142857142855</v>
      </c>
      <c r="K1562" s="64">
        <f>IFERROR(IF(Ações!$B1562="","",VLOOKUP(Table_1[[#This Row],[AÇÕES]],'Dados Status Invest STOCKS'!A1548:AD2163,2)),0)</f>
        <v>5.72</v>
      </c>
      <c r="L1562" s="65">
        <f>IFERROR(IF(Ações!$B1562="","",VLOOKUP(Table_1[[#This Row],[AÇÕES]],'Dados Status Invest STOCKS'!A1548:AD2163,3)/100),0)</f>
        <v>0</v>
      </c>
      <c r="M1562" s="66">
        <f>IFERROR(IF(Ações!$B1562="","",VLOOKUP(Table_1[[#This Row],[AÇÕES]],'Dados Status Invest STOCKS'!A1548:AD2163,28)),0)</f>
        <v>7.0000000000000007E-2</v>
      </c>
      <c r="N1562" s="66">
        <f>IFERROR(IF(Ações!$B1562="","",VLOOKUP(Table_1[[#This Row],[AÇÕES]],'Dados Status Invest STOCKS'!A1548:AD2163,27)),0)</f>
        <v>3.83</v>
      </c>
      <c r="O1562" s="66">
        <f>IFERROR(IF(Ações!$L1562="","",Ações!$K1562*Ações!$L1562),0)</f>
        <v>0</v>
      </c>
      <c r="P1562" s="67">
        <f t="shared" si="24"/>
        <v>0.06</v>
      </c>
      <c r="Q1562" s="67">
        <f>IFERROR(Ações!$O1562/Ações!$M1562,0)</f>
        <v>0</v>
      </c>
      <c r="R1562" s="67">
        <f>IFERROR(IF(Ações!$B1562="","",VLOOKUP(Table_1[[#This Row],[AÇÕES]],'Dados Status Invest STOCKS'!A1548:AD2163,18)/100),0)</f>
        <v>1.72E-2</v>
      </c>
      <c r="S1562" s="65">
        <f>IFERROR(IF(Ações!$B1562="","",VLOOKUP(Table_1[[#This Row],[AÇÕES]],'Dados Status Invest STOCKS'!A1548:AD2163,25)/100),0)</f>
        <v>0</v>
      </c>
      <c r="T1562" s="67">
        <f>(1-Ações!$Q1562)*Ações!$R1562</f>
        <v>1.72E-2</v>
      </c>
      <c r="U1562" s="68">
        <f>IF(Ações!$S1562=0,Ações!$T1562,IF(Ações!$T1562=0,Ações!$S1562,AVERAGE(Ações!$S1562,Ações!$T1562)))</f>
        <v>1.72E-2</v>
      </c>
    </row>
    <row r="1563" spans="2:21" ht="15" customHeight="1" x14ac:dyDescent="0.2">
      <c r="B1563" s="63" t="str">
        <f>IFERROR('Dados Status Invest STOCKS'!A1550,"-")</f>
        <v>ELTK</v>
      </c>
      <c r="C1563" s="45">
        <f>IFERROR((Ações!$D1563-Ações!$K1563)/Ações!$D1563,0)</f>
        <v>0</v>
      </c>
      <c r="D1563" s="46">
        <f>(Ações!$O1563)/0.06</f>
        <v>0</v>
      </c>
      <c r="E1563" s="47">
        <f>IFERROR((Ações!$F1563-Ações!$K1563)/Ações!$F1563,0)</f>
        <v>0.27659621758420538</v>
      </c>
      <c r="F1563" s="46">
        <f>IF(OR(Ações!$N1563&lt;0,Ações!$M1563&lt;0),"",(22.5*Ações!$M1563*Ações!$N1563)^0.5)</f>
        <v>5.073238610591857</v>
      </c>
      <c r="G1563" s="47">
        <f>IFERROR((Ações!$H1563-Ações!$K1563)/Ações!$H1563,0)</f>
        <v>0</v>
      </c>
      <c r="H1563" s="48">
        <f>IFERROR(Ações!$I1563/(Ações!$P1563-Table_1[[#This Row],[CAGR LUCRO 5A]]),0)</f>
        <v>0</v>
      </c>
      <c r="I1563" s="48">
        <f>IF(Ações!$S1563&lt;0,"",Ações!$O1563*(1+Ações!$S1563))</f>
        <v>0</v>
      </c>
      <c r="J1563" s="49">
        <f>IFERROR(IF(Ações!$B1563="","",(VLOOKUP(Table_1[[#This Row],[AÇÕES]],'Dados Status Invest STOCKS'!A1549:AD2164,4)/Table_1[[#This Row],[LPA]]))/100,0)</f>
        <v>0.21682926829268298</v>
      </c>
      <c r="K1563" s="64">
        <f>IFERROR(IF(Ações!$B1563="","",VLOOKUP(Table_1[[#This Row],[AÇÕES]],'Dados Status Invest STOCKS'!A1549:AD2164,2)),0)</f>
        <v>3.67</v>
      </c>
      <c r="L1563" s="65">
        <f>IFERROR(IF(Ações!$B1563="","",VLOOKUP(Table_1[[#This Row],[AÇÕES]],'Dados Status Invest STOCKS'!A1549:AD2164,3)/100),0)</f>
        <v>0</v>
      </c>
      <c r="M1563" s="66">
        <f>IFERROR(IF(Ações!$B1563="","",VLOOKUP(Table_1[[#This Row],[AÇÕES]],'Dados Status Invest STOCKS'!A1549:AD2164,28)),0)</f>
        <v>0.41</v>
      </c>
      <c r="N1563" s="66">
        <f>IFERROR(IF(Ações!$B1563="","",VLOOKUP(Table_1[[#This Row],[AÇÕES]],'Dados Status Invest STOCKS'!A1549:AD2164,27)),0)</f>
        <v>2.79</v>
      </c>
      <c r="O1563" s="66">
        <f>IFERROR(IF(Ações!$L1563="","",Ações!$K1563*Ações!$L1563),0)</f>
        <v>0</v>
      </c>
      <c r="P1563" s="67">
        <f t="shared" si="24"/>
        <v>0.06</v>
      </c>
      <c r="Q1563" s="67">
        <f>IFERROR(Ações!$O1563/Ações!$M1563,0)</f>
        <v>0</v>
      </c>
      <c r="R1563" s="67">
        <f>IFERROR(IF(Ações!$B1563="","",VLOOKUP(Table_1[[#This Row],[AÇÕES]],'Dados Status Invest STOCKS'!A1549:AD2164,18)/100),0)</f>
        <v>0.1477</v>
      </c>
      <c r="S1563" s="65">
        <f>IFERROR(IF(Ações!$B1563="","",VLOOKUP(Table_1[[#This Row],[AÇÕES]],'Dados Status Invest STOCKS'!A1549:AD2164,25)/100),0)</f>
        <v>0.20120000000000002</v>
      </c>
      <c r="T1563" s="67">
        <f>(1-Ações!$Q1563)*Ações!$R1563</f>
        <v>0.1477</v>
      </c>
      <c r="U1563" s="68">
        <f>IF(Ações!$S1563=0,Ações!$T1563,IF(Ações!$T1563=0,Ações!$S1563,AVERAGE(Ações!$S1563,Ações!$T1563)))</f>
        <v>0.17444999999999999</v>
      </c>
    </row>
    <row r="1564" spans="2:21" ht="15" customHeight="1" x14ac:dyDescent="0.2">
      <c r="B1564" s="63" t="str">
        <f>IFERROR('Dados Status Invest STOCKS'!A1551,"-")</f>
        <v>ELVT</v>
      </c>
      <c r="C1564" s="45">
        <f>IFERROR((Ações!$D1564-Ações!$K1564)/Ações!$D1564,0)</f>
        <v>0</v>
      </c>
      <c r="D1564" s="46">
        <f>(Ações!$O1564)/0.06</f>
        <v>0</v>
      </c>
      <c r="E1564" s="47">
        <f>IFERROR((Ações!$F1564-Ações!$K1564)/Ações!$F1564,0)</f>
        <v>0</v>
      </c>
      <c r="F1564" s="46" t="str">
        <f>IF(OR(Ações!$N1564&lt;0,Ações!$M1564&lt;0),"",(22.5*Ações!$M1564*Ações!$N1564)^0.5)</f>
        <v/>
      </c>
      <c r="G1564" s="47">
        <f>IFERROR((Ações!$H1564-Ações!$K1564)/Ações!$H1564,0)</f>
        <v>0</v>
      </c>
      <c r="H1564" s="48">
        <f>IFERROR(Ações!$I1564/(Ações!$P1564-Table_1[[#This Row],[CAGR LUCRO 5A]]),0)</f>
        <v>0</v>
      </c>
      <c r="I1564" s="48">
        <f>IF(Ações!$S1564&lt;0,"",Ações!$O1564*(1+Ações!$S1564))</f>
        <v>0</v>
      </c>
      <c r="J1564" s="49">
        <f>IFERROR(IF(Ações!$B1564="","",(VLOOKUP(Table_1[[#This Row],[AÇÕES]],'Dados Status Invest STOCKS'!A1550:AD2165,4)/Table_1[[#This Row],[LPA]]))/100,0)</f>
        <v>1.0935294117647059</v>
      </c>
      <c r="K1564" s="64">
        <f>IFERROR(IF(Ações!$B1564="","",VLOOKUP(Table_1[[#This Row],[AÇÕES]],'Dados Status Invest STOCKS'!A1550:AD2165,2)),0)</f>
        <v>3.12</v>
      </c>
      <c r="L1564" s="65">
        <f>IFERROR(IF(Ações!$B1564="","",VLOOKUP(Table_1[[#This Row],[AÇÕES]],'Dados Status Invest STOCKS'!A1550:AD2165,3)/100),0)</f>
        <v>0</v>
      </c>
      <c r="M1564" s="66">
        <f>IFERROR(IF(Ações!$B1564="","",VLOOKUP(Table_1[[#This Row],[AÇÕES]],'Dados Status Invest STOCKS'!A1550:AD2165,28)),0)</f>
        <v>-0.17</v>
      </c>
      <c r="N1564" s="66">
        <f>IFERROR(IF(Ações!$B1564="","",VLOOKUP(Table_1[[#This Row],[AÇÕES]],'Dados Status Invest STOCKS'!A1550:AD2165,27)),0)</f>
        <v>4.37</v>
      </c>
      <c r="O1564" s="66">
        <f>IFERROR(IF(Ações!$L1564="","",Ações!$K1564*Ações!$L1564),0)</f>
        <v>0</v>
      </c>
      <c r="P1564" s="67">
        <f t="shared" si="24"/>
        <v>0.06</v>
      </c>
      <c r="Q1564" s="67">
        <f>IFERROR(Ações!$O1564/Ações!$M1564,0)</f>
        <v>0</v>
      </c>
      <c r="R1564" s="67">
        <f>IFERROR(IF(Ações!$B1564="","",VLOOKUP(Table_1[[#This Row],[AÇÕES]],'Dados Status Invest STOCKS'!A1550:AD2165,18)/100),0)</f>
        <v>-3.8399999999999997E-2</v>
      </c>
      <c r="S1564" s="65">
        <f>IFERROR(IF(Ações!$B1564="","",VLOOKUP(Table_1[[#This Row],[AÇÕES]],'Dados Status Invest STOCKS'!A1550:AD2165,25)/100),0)</f>
        <v>0</v>
      </c>
      <c r="T1564" s="67">
        <f>(1-Ações!$Q1564)*Ações!$R1564</f>
        <v>-3.8399999999999997E-2</v>
      </c>
      <c r="U1564" s="68">
        <f>IF(Ações!$S1564=0,Ações!$T1564,IF(Ações!$T1564=0,Ações!$S1564,AVERAGE(Ações!$S1564,Ações!$T1564)))</f>
        <v>-3.8399999999999997E-2</v>
      </c>
    </row>
    <row r="1565" spans="2:21" ht="15" customHeight="1" x14ac:dyDescent="0.2">
      <c r="B1565" s="63" t="str">
        <f>IFERROR('Dados Status Invest STOCKS'!A1552,"-")</f>
        <v>ELY</v>
      </c>
      <c r="C1565" s="45">
        <f>IFERROR((Ações!$D1565-Ações!$K1565)/Ações!$D1565,0)</f>
        <v>0</v>
      </c>
      <c r="D1565" s="46">
        <f>(Ações!$O1565)/0.06</f>
        <v>0</v>
      </c>
      <c r="E1565" s="47">
        <f>IFERROR((Ações!$F1565-Ações!$K1565)/Ações!$F1565,0)</f>
        <v>7.8356722692699901E-2</v>
      </c>
      <c r="F1565" s="46">
        <f>IF(OR(Ações!$N1565&lt;0,Ações!$M1565&lt;0),"",(22.5*Ações!$M1565*Ações!$N1565)^0.5)</f>
        <v>27.255664548860299</v>
      </c>
      <c r="G1565" s="47">
        <f>IFERROR((Ações!$H1565-Ações!$K1565)/Ações!$H1565,0)</f>
        <v>0</v>
      </c>
      <c r="H1565" s="48">
        <f>IFERROR(Ações!$I1565/(Ações!$P1565-Table_1[[#This Row],[CAGR LUCRO 5A]]),0)</f>
        <v>0</v>
      </c>
      <c r="I1565" s="48">
        <f>IF(Ações!$S1565&lt;0,"",Ações!$O1565*(1+Ações!$S1565))</f>
        <v>0</v>
      </c>
      <c r="J1565" s="49">
        <f>IFERROR(IF(Ações!$B1565="","",(VLOOKUP(Table_1[[#This Row],[AÇÕES]],'Dados Status Invest STOCKS'!A1551:AD2166,4)/Table_1[[#This Row],[LPA]]))/100,0)</f>
        <v>9.2060606060606065E-2</v>
      </c>
      <c r="K1565" s="64">
        <f>IFERROR(IF(Ações!$B1565="","",VLOOKUP(Table_1[[#This Row],[AÇÕES]],'Dados Status Invest STOCKS'!A1551:AD2166,2)),0)</f>
        <v>25.12</v>
      </c>
      <c r="L1565" s="65">
        <f>IFERROR(IF(Ações!$B1565="","",VLOOKUP(Table_1[[#This Row],[AÇÕES]],'Dados Status Invest STOCKS'!A1551:AD2166,3)/100),0)</f>
        <v>0</v>
      </c>
      <c r="M1565" s="66">
        <f>IFERROR(IF(Ações!$B1565="","",VLOOKUP(Table_1[[#This Row],[AÇÕES]],'Dados Status Invest STOCKS'!A1551:AD2166,28)),0)</f>
        <v>1.65</v>
      </c>
      <c r="N1565" s="66">
        <f>IFERROR(IF(Ações!$B1565="","",VLOOKUP(Table_1[[#This Row],[AÇÕES]],'Dados Status Invest STOCKS'!A1551:AD2166,27)),0)</f>
        <v>20.010000000000002</v>
      </c>
      <c r="O1565" s="66">
        <f>IFERROR(IF(Ações!$L1565="","",Ações!$K1565*Ações!$L1565),0)</f>
        <v>0</v>
      </c>
      <c r="P1565" s="67">
        <f t="shared" si="24"/>
        <v>0.06</v>
      </c>
      <c r="Q1565" s="67">
        <f>IFERROR(Ações!$O1565/Ações!$M1565,0)</f>
        <v>0</v>
      </c>
      <c r="R1565" s="67">
        <f>IFERROR(IF(Ações!$B1565="","",VLOOKUP(Table_1[[#This Row],[AÇÕES]],'Dados Status Invest STOCKS'!A1551:AD2166,18)/100),0)</f>
        <v>8.2699999999999996E-2</v>
      </c>
      <c r="S1565" s="65">
        <f>IFERROR(IF(Ações!$B1565="","",VLOOKUP(Table_1[[#This Row],[AÇÕES]],'Dados Status Invest STOCKS'!A1551:AD2166,25)/100),0)</f>
        <v>0</v>
      </c>
      <c r="T1565" s="67">
        <f>(1-Ações!$Q1565)*Ações!$R1565</f>
        <v>8.2699999999999996E-2</v>
      </c>
      <c r="U1565" s="68">
        <f>IF(Ações!$S1565=0,Ações!$T1565,IF(Ações!$T1565=0,Ações!$S1565,AVERAGE(Ações!$S1565,Ações!$T1565)))</f>
        <v>8.2699999999999996E-2</v>
      </c>
    </row>
    <row r="1566" spans="2:21" ht="15" customHeight="1" x14ac:dyDescent="0.2">
      <c r="B1566" s="63" t="str">
        <f>IFERROR('Dados Status Invest STOCKS'!A1553,"-")</f>
        <v>ELYS</v>
      </c>
      <c r="C1566" s="45">
        <f>IFERROR((Ações!$D1566-Ações!$K1566)/Ações!$D1566,0)</f>
        <v>0</v>
      </c>
      <c r="D1566" s="46">
        <f>(Ações!$O1566)/0.06</f>
        <v>0</v>
      </c>
      <c r="E1566" s="47">
        <f>IFERROR((Ações!$F1566-Ações!$K1566)/Ações!$F1566,0)</f>
        <v>0</v>
      </c>
      <c r="F1566" s="46" t="str">
        <f>IF(OR(Ações!$N1566&lt;0,Ações!$M1566&lt;0),"",(22.5*Ações!$M1566*Ações!$N1566)^0.5)</f>
        <v/>
      </c>
      <c r="G1566" s="47">
        <f>IFERROR((Ações!$H1566-Ações!$K1566)/Ações!$H1566,0)</f>
        <v>0</v>
      </c>
      <c r="H1566" s="48">
        <f>IFERROR(Ações!$I1566/(Ações!$P1566-Table_1[[#This Row],[CAGR LUCRO 5A]]),0)</f>
        <v>0</v>
      </c>
      <c r="I1566" s="48">
        <f>IF(Ações!$S1566&lt;0,"",Ações!$O1566*(1+Ações!$S1566))</f>
        <v>0</v>
      </c>
      <c r="J1566" s="49">
        <f>IFERROR(IF(Ações!$B1566="","",(VLOOKUP(Table_1[[#This Row],[AÇÕES]],'Dados Status Invest STOCKS'!A1552:AD2167,4)/Table_1[[#This Row],[LPA]]))/100,0)</f>
        <v>7.6842105263157906E-2</v>
      </c>
      <c r="K1566" s="64">
        <f>IFERROR(IF(Ações!$B1566="","",VLOOKUP(Table_1[[#This Row],[AÇÕES]],'Dados Status Invest STOCKS'!A1552:AD2167,2)),0)</f>
        <v>2.4900000000000002</v>
      </c>
      <c r="L1566" s="65">
        <f>IFERROR(IF(Ações!$B1566="","",VLOOKUP(Table_1[[#This Row],[AÇÕES]],'Dados Status Invest STOCKS'!A1552:AD2167,3)/100),0)</f>
        <v>0</v>
      </c>
      <c r="M1566" s="66">
        <f>IFERROR(IF(Ações!$B1566="","",VLOOKUP(Table_1[[#This Row],[AÇÕES]],'Dados Status Invest STOCKS'!A1552:AD2167,28)),0)</f>
        <v>-0.56999999999999995</v>
      </c>
      <c r="N1566" s="66">
        <f>IFERROR(IF(Ações!$B1566="","",VLOOKUP(Table_1[[#This Row],[AÇÕES]],'Dados Status Invest STOCKS'!A1552:AD2167,27)),0)</f>
        <v>1.0900000000000001</v>
      </c>
      <c r="O1566" s="66">
        <f>IFERROR(IF(Ações!$L1566="","",Ações!$K1566*Ações!$L1566),0)</f>
        <v>0</v>
      </c>
      <c r="P1566" s="67">
        <f t="shared" si="24"/>
        <v>0.06</v>
      </c>
      <c r="Q1566" s="67">
        <f>IFERROR(Ações!$O1566/Ações!$M1566,0)</f>
        <v>0</v>
      </c>
      <c r="R1566" s="67">
        <f>IFERROR(IF(Ações!$B1566="","",VLOOKUP(Table_1[[#This Row],[AÇÕES]],'Dados Status Invest STOCKS'!A1552:AD2167,18)/100),0)</f>
        <v>-0.5212</v>
      </c>
      <c r="S1566" s="65">
        <f>IFERROR(IF(Ações!$B1566="","",VLOOKUP(Table_1[[#This Row],[AÇÕES]],'Dados Status Invest STOCKS'!A1552:AD2167,25)/100),0)</f>
        <v>0</v>
      </c>
      <c r="T1566" s="67">
        <f>(1-Ações!$Q1566)*Ações!$R1566</f>
        <v>-0.5212</v>
      </c>
      <c r="U1566" s="68">
        <f>IF(Ações!$S1566=0,Ações!$T1566,IF(Ações!$T1566=0,Ações!$S1566,AVERAGE(Ações!$S1566,Ações!$T1566)))</f>
        <v>-0.5212</v>
      </c>
    </row>
    <row r="1567" spans="2:21" ht="15" customHeight="1" x14ac:dyDescent="0.2">
      <c r="B1567" s="63" t="str">
        <f>IFERROR('Dados Status Invest STOCKS'!A1554,"-")</f>
        <v>EMCF</v>
      </c>
      <c r="C1567" s="45">
        <f>IFERROR((Ações!$D1567-Ações!$K1567)/Ações!$D1567,0)</f>
        <v>-0.42517814726840852</v>
      </c>
      <c r="D1567" s="46">
        <f>(Ações!$O1567)/0.06</f>
        <v>20.018550000000001</v>
      </c>
      <c r="E1567" s="47">
        <f>IFERROR((Ações!$F1567-Ações!$K1567)/Ações!$F1567,0)</f>
        <v>0.4611895854992325</v>
      </c>
      <c r="F1567" s="46">
        <f>IF(OR(Ações!$N1567&lt;0,Ações!$M1567&lt;0),"",(22.5*Ações!$M1567*Ações!$N1567)^0.5)</f>
        <v>52.949978753536811</v>
      </c>
      <c r="G1567" s="47">
        <f>IFERROR((Ações!$H1567-Ações!$K1567)/Ações!$H1567,0)</f>
        <v>1.9858588323178696</v>
      </c>
      <c r="H1567" s="48">
        <f>IFERROR(Ações!$I1567/(Ações!$P1567-Table_1[[#This Row],[CAGR LUCRO 5A]]),0)</f>
        <v>-28.939234568627459</v>
      </c>
      <c r="I1567" s="48">
        <f>IF(Ações!$S1567&lt;0,"",Ações!$O1567*(1+Ações!$S1567))</f>
        <v>1.3283108667000003</v>
      </c>
      <c r="J1567" s="49">
        <f>IFERROR(IF(Ações!$B1567="","",(VLOOKUP(Table_1[[#This Row],[AÇÕES]],'Dados Status Invest STOCKS'!A1553:AD2168,4)/Table_1[[#This Row],[LPA]]))/100,0)</f>
        <v>2.2172701949860728E-2</v>
      </c>
      <c r="K1567" s="64">
        <f>IFERROR(IF(Ações!$B1567="","",VLOOKUP(Table_1[[#This Row],[AÇÕES]],'Dados Status Invest STOCKS'!A1553:AD2168,2)),0)</f>
        <v>28.53</v>
      </c>
      <c r="L1567" s="65">
        <f>IFERROR(IF(Ações!$B1567="","",VLOOKUP(Table_1[[#This Row],[AÇÕES]],'Dados Status Invest STOCKS'!A1553:AD2168,3)/100),0)</f>
        <v>4.2099999999999999E-2</v>
      </c>
      <c r="M1567" s="66">
        <f>IFERROR(IF(Ações!$B1567="","",VLOOKUP(Table_1[[#This Row],[AÇÕES]],'Dados Status Invest STOCKS'!A1553:AD2168,28)),0)</f>
        <v>3.59</v>
      </c>
      <c r="N1567" s="66">
        <f>IFERROR(IF(Ações!$B1567="","",VLOOKUP(Table_1[[#This Row],[AÇÕES]],'Dados Status Invest STOCKS'!A1553:AD2168,27)),0)</f>
        <v>34.71</v>
      </c>
      <c r="O1567" s="66">
        <f>IFERROR(IF(Ações!$L1567="","",Ações!$K1567*Ações!$L1567),0)</f>
        <v>1.2011130000000001</v>
      </c>
      <c r="P1567" s="67">
        <f t="shared" si="24"/>
        <v>0.06</v>
      </c>
      <c r="Q1567" s="67">
        <f>IFERROR(Ações!$O1567/Ações!$M1567,0)</f>
        <v>0.33457186629526464</v>
      </c>
      <c r="R1567" s="67">
        <f>IFERROR(IF(Ações!$B1567="","",VLOOKUP(Table_1[[#This Row],[AÇÕES]],'Dados Status Invest STOCKS'!A1553:AD2168,18)/100),0)</f>
        <v>0.1033</v>
      </c>
      <c r="S1567" s="65">
        <f>IFERROR(IF(Ações!$B1567="","",VLOOKUP(Table_1[[#This Row],[AÇÕES]],'Dados Status Invest STOCKS'!A1553:AD2168,25)/100),0)</f>
        <v>0.10589999999999999</v>
      </c>
      <c r="T1567" s="67">
        <f>(1-Ações!$Q1567)*Ações!$R1567</f>
        <v>6.8738726211699172E-2</v>
      </c>
      <c r="U1567" s="68">
        <f>IF(Ações!$S1567=0,Ações!$T1567,IF(Ações!$T1567=0,Ações!$S1567,AVERAGE(Ações!$S1567,Ações!$T1567)))</f>
        <v>8.731936310584959E-2</v>
      </c>
    </row>
    <row r="1568" spans="2:21" ht="15" customHeight="1" x14ac:dyDescent="0.2">
      <c r="B1568" s="63" t="str">
        <f>IFERROR('Dados Status Invest STOCKS'!A1555,"-")</f>
        <v>EME</v>
      </c>
      <c r="C1568" s="45">
        <f>IFERROR((Ações!$D1568-Ações!$K1568)/Ações!$D1568,0)</f>
        <v>-12.953488372093021</v>
      </c>
      <c r="D1568" s="46">
        <f>(Ações!$O1568)/0.06</f>
        <v>8.6774000000000004</v>
      </c>
      <c r="E1568" s="47">
        <f>IFERROR((Ações!$F1568-Ações!$K1568)/Ações!$F1568,0)</f>
        <v>-0.54769665556124736</v>
      </c>
      <c r="F1568" s="46">
        <f>IF(OR(Ações!$N1568&lt;0,Ações!$M1568&lt;0),"",(22.5*Ações!$M1568*Ações!$N1568)^0.5)</f>
        <v>78.232384598706957</v>
      </c>
      <c r="G1568" s="47">
        <f>IFERROR((Ações!$H1568-Ações!$K1568)/Ações!$H1568,0)</f>
        <v>0</v>
      </c>
      <c r="H1568" s="48">
        <f>IFERROR(Ações!$I1568/(Ações!$P1568-Table_1[[#This Row],[CAGR LUCRO 5A]]),0)</f>
        <v>0</v>
      </c>
      <c r="I1568" s="48" t="str">
        <f>IF(Ações!$S1568&lt;0,"",Ações!$O1568*(1+Ações!$S1568))</f>
        <v/>
      </c>
      <c r="J1568" s="49">
        <f>IFERROR(IF(Ações!$B1568="","",(VLOOKUP(Table_1[[#This Row],[AÇÕES]],'Dados Status Invest STOCKS'!A1554:AD2169,4)/Table_1[[#This Row],[LPA]]))/100,0)</f>
        <v>2.635693215339233E-2</v>
      </c>
      <c r="K1568" s="64">
        <f>IFERROR(IF(Ações!$B1568="","",VLOOKUP(Table_1[[#This Row],[AÇÕES]],'Dados Status Invest STOCKS'!A1554:AD2169,2)),0)</f>
        <v>121.08</v>
      </c>
      <c r="L1568" s="65">
        <f>IFERROR(IF(Ações!$B1568="","",VLOOKUP(Table_1[[#This Row],[AÇÕES]],'Dados Status Invest STOCKS'!A1554:AD2169,3)/100),0)</f>
        <v>4.3E-3</v>
      </c>
      <c r="M1568" s="66">
        <f>IFERROR(IF(Ações!$B1568="","",VLOOKUP(Table_1[[#This Row],[AÇÕES]],'Dados Status Invest STOCKS'!A1554:AD2169,28)),0)</f>
        <v>6.78</v>
      </c>
      <c r="N1568" s="66">
        <f>IFERROR(IF(Ações!$B1568="","",VLOOKUP(Table_1[[#This Row],[AÇÕES]],'Dados Status Invest STOCKS'!A1554:AD2169,27)),0)</f>
        <v>40.119999999999997</v>
      </c>
      <c r="O1568" s="66">
        <f>IFERROR(IF(Ações!$L1568="","",Ações!$K1568*Ações!$L1568),0)</f>
        <v>0.520644</v>
      </c>
      <c r="P1568" s="67">
        <f t="shared" si="24"/>
        <v>0.06</v>
      </c>
      <c r="Q1568" s="67">
        <f>IFERROR(Ações!$O1568/Ações!$M1568,0)</f>
        <v>7.6791150442477876E-2</v>
      </c>
      <c r="R1568" s="67">
        <f>IFERROR(IF(Ações!$B1568="","",VLOOKUP(Table_1[[#This Row],[AÇÕES]],'Dados Status Invest STOCKS'!A1554:AD2169,18)/100),0)</f>
        <v>0.16889999999999999</v>
      </c>
      <c r="S1568" s="65">
        <f>IFERROR(IF(Ações!$B1568="","",VLOOKUP(Table_1[[#This Row],[AÇÕES]],'Dados Status Invest STOCKS'!A1554:AD2169,25)/100),0)</f>
        <v>-5.0499999999999996E-2</v>
      </c>
      <c r="T1568" s="67">
        <f>(1-Ações!$Q1568)*Ações!$R1568</f>
        <v>0.15592997469026548</v>
      </c>
      <c r="U1568" s="68">
        <f>IF(Ações!$S1568=0,Ações!$T1568,IF(Ações!$T1568=0,Ações!$S1568,AVERAGE(Ações!$S1568,Ações!$T1568)))</f>
        <v>5.2714987345132747E-2</v>
      </c>
    </row>
    <row r="1569" spans="2:21" ht="15" customHeight="1" x14ac:dyDescent="0.2">
      <c r="B1569" s="63" t="str">
        <f>IFERROR('Dados Status Invest STOCKS'!A1556,"-")</f>
        <v>EMKR</v>
      </c>
      <c r="C1569" s="45">
        <f>IFERROR((Ações!$D1569-Ações!$K1569)/Ações!$D1569,0)</f>
        <v>0</v>
      </c>
      <c r="D1569" s="46">
        <f>(Ações!$O1569)/0.06</f>
        <v>0</v>
      </c>
      <c r="E1569" s="47">
        <f>IFERROR((Ações!$F1569-Ações!$K1569)/Ações!$F1569,0)</f>
        <v>0.22626890337792013</v>
      </c>
      <c r="F1569" s="46">
        <f>IF(OR(Ações!$N1569&lt;0,Ações!$M1569&lt;0),"",(22.5*Ações!$M1569*Ações!$N1569)^0.5)</f>
        <v>7.5995394597304378</v>
      </c>
      <c r="G1569" s="47">
        <f>IFERROR((Ações!$H1569-Ações!$K1569)/Ações!$H1569,0)</f>
        <v>0</v>
      </c>
      <c r="H1569" s="48">
        <f>IFERROR(Ações!$I1569/(Ações!$P1569-Table_1[[#This Row],[CAGR LUCRO 5A]]),0)</f>
        <v>0</v>
      </c>
      <c r="I1569" s="48">
        <f>IF(Ações!$S1569&lt;0,"",Ações!$O1569*(1+Ações!$S1569))</f>
        <v>0</v>
      </c>
      <c r="J1569" s="49">
        <f>IFERROR(IF(Ações!$B1569="","",(VLOOKUP(Table_1[[#This Row],[AÇÕES]],'Dados Status Invest STOCKS'!A1555:AD2170,4)/Table_1[[#This Row],[LPA]]))/100,0)</f>
        <v>0.12289855072463769</v>
      </c>
      <c r="K1569" s="64">
        <f>IFERROR(IF(Ações!$B1569="","",VLOOKUP(Table_1[[#This Row],[AÇÕES]],'Dados Status Invest STOCKS'!A1555:AD2170,2)),0)</f>
        <v>5.88</v>
      </c>
      <c r="L1569" s="65">
        <f>IFERROR(IF(Ações!$B1569="","",VLOOKUP(Table_1[[#This Row],[AÇÕES]],'Dados Status Invest STOCKS'!A1555:AD2170,3)/100),0)</f>
        <v>0</v>
      </c>
      <c r="M1569" s="66">
        <f>IFERROR(IF(Ações!$B1569="","",VLOOKUP(Table_1[[#This Row],[AÇÕES]],'Dados Status Invest STOCKS'!A1555:AD2170,28)),0)</f>
        <v>0.69</v>
      </c>
      <c r="N1569" s="66">
        <f>IFERROR(IF(Ações!$B1569="","",VLOOKUP(Table_1[[#This Row],[AÇÕES]],'Dados Status Invest STOCKS'!A1555:AD2170,27)),0)</f>
        <v>3.72</v>
      </c>
      <c r="O1569" s="66">
        <f>IFERROR(IF(Ações!$L1569="","",Ações!$K1569*Ações!$L1569),0)</f>
        <v>0</v>
      </c>
      <c r="P1569" s="67">
        <f t="shared" si="24"/>
        <v>0.06</v>
      </c>
      <c r="Q1569" s="67">
        <f>IFERROR(Ações!$O1569/Ações!$M1569,0)</f>
        <v>0</v>
      </c>
      <c r="R1569" s="67">
        <f>IFERROR(IF(Ações!$B1569="","",VLOOKUP(Table_1[[#This Row],[AÇÕES]],'Dados Status Invest STOCKS'!A1555:AD2170,18)/100),0)</f>
        <v>0.1865</v>
      </c>
      <c r="S1569" s="65">
        <f>IFERROR(IF(Ações!$B1569="","",VLOOKUP(Table_1[[#This Row],[AÇÕES]],'Dados Status Invest STOCKS'!A1555:AD2170,25)/100),0)</f>
        <v>0.25409999999999999</v>
      </c>
      <c r="T1569" s="67">
        <f>(1-Ações!$Q1569)*Ações!$R1569</f>
        <v>0.1865</v>
      </c>
      <c r="U1569" s="68">
        <f>IF(Ações!$S1569=0,Ações!$T1569,IF(Ações!$T1569=0,Ações!$S1569,AVERAGE(Ações!$S1569,Ações!$T1569)))</f>
        <v>0.2203</v>
      </c>
    </row>
    <row r="1570" spans="2:21" ht="15" customHeight="1" x14ac:dyDescent="0.2">
      <c r="B1570" s="63" t="str">
        <f>IFERROR('Dados Status Invest STOCKS'!A1557,"-")</f>
        <v>EML</v>
      </c>
      <c r="C1570" s="45">
        <f>IFERROR((Ações!$D1570-Ações!$K1570)/Ações!$D1570,0)</f>
        <v>-2.2786885245901636</v>
      </c>
      <c r="D1570" s="46">
        <f>(Ações!$O1570)/0.06</f>
        <v>7.3444000000000003</v>
      </c>
      <c r="E1570" s="47">
        <f>IFERROR((Ações!$F1570-Ações!$K1570)/Ações!$F1570,0)</f>
        <v>-0.28251952608913994</v>
      </c>
      <c r="F1570" s="46">
        <f>IF(OR(Ações!$N1570&lt;0,Ações!$M1570&lt;0),"",(22.5*Ações!$M1570*Ações!$N1570)^0.5)</f>
        <v>18.775542602012866</v>
      </c>
      <c r="G1570" s="47">
        <f>IFERROR((Ações!$H1570-Ações!$K1570)/Ações!$H1570,0)</f>
        <v>0</v>
      </c>
      <c r="H1570" s="48">
        <f>IFERROR(Ações!$I1570/(Ações!$P1570-Table_1[[#This Row],[CAGR LUCRO 5A]]),0)</f>
        <v>0</v>
      </c>
      <c r="I1570" s="48" t="str">
        <f>IF(Ações!$S1570&lt;0,"",Ações!$O1570*(1+Ações!$S1570))</f>
        <v/>
      </c>
      <c r="J1570" s="49">
        <f>IFERROR(IF(Ações!$B1570="","",(VLOOKUP(Table_1[[#This Row],[AÇÕES]],'Dados Status Invest STOCKS'!A1556:AD2171,4)/Table_1[[#This Row],[LPA]]))/100,0)</f>
        <v>0.28489130434782611</v>
      </c>
      <c r="K1570" s="64">
        <f>IFERROR(IF(Ações!$B1570="","",VLOOKUP(Table_1[[#This Row],[AÇÕES]],'Dados Status Invest STOCKS'!A1556:AD2171,2)),0)</f>
        <v>24.08</v>
      </c>
      <c r="L1570" s="65">
        <f>IFERROR(IF(Ações!$B1570="","",VLOOKUP(Table_1[[#This Row],[AÇÕES]],'Dados Status Invest STOCKS'!A1556:AD2171,3)/100),0)</f>
        <v>1.83E-2</v>
      </c>
      <c r="M1570" s="66">
        <f>IFERROR(IF(Ações!$B1570="","",VLOOKUP(Table_1[[#This Row],[AÇÕES]],'Dados Status Invest STOCKS'!A1556:AD2171,28)),0)</f>
        <v>0.92</v>
      </c>
      <c r="N1570" s="66">
        <f>IFERROR(IF(Ações!$B1570="","",VLOOKUP(Table_1[[#This Row],[AÇÕES]],'Dados Status Invest STOCKS'!A1556:AD2171,27)),0)</f>
        <v>17.03</v>
      </c>
      <c r="O1570" s="66">
        <f>IFERROR(IF(Ações!$L1570="","",Ações!$K1570*Ações!$L1570),0)</f>
        <v>0.440664</v>
      </c>
      <c r="P1570" s="67">
        <f t="shared" si="24"/>
        <v>0.06</v>
      </c>
      <c r="Q1570" s="67">
        <f>IFERROR(Ações!$O1570/Ações!$M1570,0)</f>
        <v>0.47898260869565218</v>
      </c>
      <c r="R1570" s="67">
        <f>IFERROR(IF(Ações!$B1570="","",VLOOKUP(Table_1[[#This Row],[AÇÕES]],'Dados Status Invest STOCKS'!A1556:AD2171,18)/100),0)</f>
        <v>5.3899999999999997E-2</v>
      </c>
      <c r="S1570" s="65">
        <f>IFERROR(IF(Ações!$B1570="","",VLOOKUP(Table_1[[#This Row],[AÇÕES]],'Dados Status Invest STOCKS'!A1556:AD2171,25)/100),0)</f>
        <v>-1.15E-2</v>
      </c>
      <c r="T1570" s="67">
        <f>(1-Ações!$Q1570)*Ações!$R1570</f>
        <v>2.8082837391304349E-2</v>
      </c>
      <c r="U1570" s="68">
        <f>IF(Ações!$S1570=0,Ações!$T1570,IF(Ações!$T1570=0,Ações!$S1570,AVERAGE(Ações!$S1570,Ações!$T1570)))</f>
        <v>8.2914186956521748E-3</v>
      </c>
    </row>
    <row r="1571" spans="2:21" ht="15" customHeight="1" x14ac:dyDescent="0.2">
      <c r="B1571" s="63" t="str">
        <f>IFERROR('Dados Status Invest STOCKS'!A1558,"-")</f>
        <v>EMN</v>
      </c>
      <c r="C1571" s="45">
        <f>IFERROR((Ações!$D1571-Ações!$K1571)/Ações!$D1571,0)</f>
        <v>-1.5316455696202529</v>
      </c>
      <c r="D1571" s="46">
        <f>(Ações!$O1571)/0.06</f>
        <v>47.099800000000002</v>
      </c>
      <c r="E1571" s="47">
        <f>IFERROR((Ações!$F1571-Ações!$K1571)/Ações!$F1571,0)</f>
        <v>-0.91133927211594601</v>
      </c>
      <c r="F1571" s="46">
        <f>IF(OR(Ações!$N1571&lt;0,Ações!$M1571&lt;0),"",(22.5*Ações!$M1571*Ações!$N1571)^0.5)</f>
        <v>62.385575255823362</v>
      </c>
      <c r="G1571" s="47">
        <f>IFERROR((Ações!$H1571-Ações!$K1571)/Ações!$H1571,0)</f>
        <v>0</v>
      </c>
      <c r="H1571" s="48">
        <f>IFERROR(Ações!$I1571/(Ações!$P1571-Table_1[[#This Row],[CAGR LUCRO 5A]]),0)</f>
        <v>0</v>
      </c>
      <c r="I1571" s="48" t="str">
        <f>IF(Ações!$S1571&lt;0,"",Ações!$O1571*(1+Ações!$S1571))</f>
        <v/>
      </c>
      <c r="J1571" s="49">
        <f>IFERROR(IF(Ações!$B1571="","",(VLOOKUP(Table_1[[#This Row],[AÇÕES]],'Dados Status Invest STOCKS'!A1557:AD2172,4)/Table_1[[#This Row],[LPA]]))/100,0)</f>
        <v>8.2552631578947364E-2</v>
      </c>
      <c r="K1571" s="64">
        <f>IFERROR(IF(Ações!$B1571="","",VLOOKUP(Table_1[[#This Row],[AÇÕES]],'Dados Status Invest STOCKS'!A1557:AD2172,2)),0)</f>
        <v>119.24</v>
      </c>
      <c r="L1571" s="65">
        <f>IFERROR(IF(Ações!$B1571="","",VLOOKUP(Table_1[[#This Row],[AÇÕES]],'Dados Status Invest STOCKS'!A1557:AD2172,3)/100),0)</f>
        <v>2.3700000000000002E-2</v>
      </c>
      <c r="M1571" s="66">
        <f>IFERROR(IF(Ações!$B1571="","",VLOOKUP(Table_1[[#This Row],[AÇÕES]],'Dados Status Invest STOCKS'!A1557:AD2172,28)),0)</f>
        <v>3.8</v>
      </c>
      <c r="N1571" s="66">
        <f>IFERROR(IF(Ações!$B1571="","",VLOOKUP(Table_1[[#This Row],[AÇÕES]],'Dados Status Invest STOCKS'!A1557:AD2172,27)),0)</f>
        <v>45.52</v>
      </c>
      <c r="O1571" s="66">
        <f>IFERROR(IF(Ações!$L1571="","",Ações!$K1571*Ações!$L1571),0)</f>
        <v>2.8259880000000002</v>
      </c>
      <c r="P1571" s="67">
        <f t="shared" si="24"/>
        <v>0.06</v>
      </c>
      <c r="Q1571" s="67">
        <f>IFERROR(Ações!$O1571/Ações!$M1571,0)</f>
        <v>0.74368105263157902</v>
      </c>
      <c r="R1571" s="67">
        <f>IFERROR(IF(Ações!$B1571="","",VLOOKUP(Table_1[[#This Row],[AÇÕES]],'Dados Status Invest STOCKS'!A1557:AD2172,18)/100),0)</f>
        <v>8.3499999999999991E-2</v>
      </c>
      <c r="S1571" s="65">
        <f>IFERROR(IF(Ações!$B1571="","",VLOOKUP(Table_1[[#This Row],[AÇÕES]],'Dados Status Invest STOCKS'!A1557:AD2172,25)/100),0)</f>
        <v>-0.10830000000000001</v>
      </c>
      <c r="T1571" s="67">
        <f>(1-Ações!$Q1571)*Ações!$R1571</f>
        <v>2.140263210526315E-2</v>
      </c>
      <c r="U1571" s="68">
        <f>IF(Ações!$S1571=0,Ações!$T1571,IF(Ações!$T1571=0,Ações!$S1571,AVERAGE(Ações!$S1571,Ações!$T1571)))</f>
        <v>-4.3448683947368429E-2</v>
      </c>
    </row>
    <row r="1572" spans="2:21" ht="15" customHeight="1" x14ac:dyDescent="0.2">
      <c r="B1572" s="63" t="str">
        <f>IFERROR('Dados Status Invest STOCKS'!A1559,"-")</f>
        <v>EMR</v>
      </c>
      <c r="C1572" s="45">
        <f>IFERROR((Ações!$D1572-Ações!$K1572)/Ações!$D1572,0)</f>
        <v>-1.7522935779816511</v>
      </c>
      <c r="D1572" s="46">
        <f>(Ações!$O1572)/0.06</f>
        <v>33.804533333333339</v>
      </c>
      <c r="E1572" s="47">
        <f>IFERROR((Ações!$F1572-Ações!$K1572)/Ações!$F1572,0)</f>
        <v>-1.4464601383375042</v>
      </c>
      <c r="F1572" s="46">
        <f>IF(OR(Ações!$N1572&lt;0,Ações!$M1572&lt;0),"",(22.5*Ações!$M1572*Ações!$N1572)^0.5)</f>
        <v>38.030458188141779</v>
      </c>
      <c r="G1572" s="47">
        <f>IFERROR((Ações!$H1572-Ações!$K1572)/Ações!$H1572,0)</f>
        <v>1.4668970025212442</v>
      </c>
      <c r="H1572" s="48">
        <f>IFERROR(Ações!$I1572/(Ações!$P1572-Table_1[[#This Row],[CAGR LUCRO 5A]]),0)</f>
        <v>-199.2730719999999</v>
      </c>
      <c r="I1572" s="48">
        <f>IF(Ações!$S1572&lt;0,"",Ações!$O1572*(1+Ações!$S1572))</f>
        <v>2.1720764848000003</v>
      </c>
      <c r="J1572" s="49">
        <f>IFERROR(IF(Ações!$B1572="","",(VLOOKUP(Table_1[[#This Row],[AÇÕES]],'Dados Status Invest STOCKS'!A1558:AD2173,4)/Table_1[[#This Row],[LPA]]))/100,0)</f>
        <v>6.2093023255813957E-2</v>
      </c>
      <c r="K1572" s="64">
        <f>IFERROR(IF(Ações!$B1572="","",VLOOKUP(Table_1[[#This Row],[AÇÕES]],'Dados Status Invest STOCKS'!A1558:AD2173,2)),0)</f>
        <v>93.04</v>
      </c>
      <c r="L1572" s="65">
        <f>IFERROR(IF(Ações!$B1572="","",VLOOKUP(Table_1[[#This Row],[AÇÕES]],'Dados Status Invest STOCKS'!A1558:AD2173,3)/100),0)</f>
        <v>2.18E-2</v>
      </c>
      <c r="M1572" s="66">
        <f>IFERROR(IF(Ações!$B1572="","",VLOOKUP(Table_1[[#This Row],[AÇÕES]],'Dados Status Invest STOCKS'!A1558:AD2173,28)),0)</f>
        <v>3.87</v>
      </c>
      <c r="N1572" s="66">
        <f>IFERROR(IF(Ações!$B1572="","",VLOOKUP(Table_1[[#This Row],[AÇÕES]],'Dados Status Invest STOCKS'!A1558:AD2173,27)),0)</f>
        <v>16.61</v>
      </c>
      <c r="O1572" s="66">
        <f>IFERROR(IF(Ações!$L1572="","",Ações!$K1572*Ações!$L1572),0)</f>
        <v>2.0282720000000003</v>
      </c>
      <c r="P1572" s="67">
        <f t="shared" si="24"/>
        <v>0.06</v>
      </c>
      <c r="Q1572" s="67">
        <f>IFERROR(Ações!$O1572/Ações!$M1572,0)</f>
        <v>0.52410129198966415</v>
      </c>
      <c r="R1572" s="67">
        <f>IFERROR(IF(Ações!$B1572="","",VLOOKUP(Table_1[[#This Row],[AÇÕES]],'Dados Status Invest STOCKS'!A1558:AD2173,18)/100),0)</f>
        <v>0.23300000000000001</v>
      </c>
      <c r="S1572" s="65">
        <f>IFERROR(IF(Ações!$B1572="","",VLOOKUP(Table_1[[#This Row],[AÇÕES]],'Dados Status Invest STOCKS'!A1558:AD2173,25)/100),0)</f>
        <v>7.0900000000000005E-2</v>
      </c>
      <c r="T1572" s="67">
        <f>(1-Ações!$Q1572)*Ações!$R1572</f>
        <v>0.11088439896640825</v>
      </c>
      <c r="U1572" s="68">
        <f>IF(Ações!$S1572=0,Ações!$T1572,IF(Ações!$T1572=0,Ações!$S1572,AVERAGE(Ações!$S1572,Ações!$T1572)))</f>
        <v>9.0892199483204122E-2</v>
      </c>
    </row>
    <row r="1573" spans="2:21" ht="15" customHeight="1" x14ac:dyDescent="0.2">
      <c r="B1573" s="63" t="str">
        <f>IFERROR('Dados Status Invest STOCKS'!A1560,"-")</f>
        <v>ENB</v>
      </c>
      <c r="C1573" s="45">
        <f>IFERROR((Ações!$D1573-Ações!$K1573)/Ações!$D1573,0)</f>
        <v>0.27797833935018068</v>
      </c>
      <c r="D1573" s="46">
        <f>(Ações!$O1573)/0.06</f>
        <v>55.718550000000008</v>
      </c>
      <c r="E1573" s="47">
        <f>IFERROR((Ações!$F1573-Ações!$K1573)/Ações!$F1573,0)</f>
        <v>-0.14706127925875848</v>
      </c>
      <c r="F1573" s="46">
        <f>IF(OR(Ações!$N1573&lt;0,Ações!$M1573&lt;0),"",(22.5*Ações!$M1573*Ações!$N1573)^0.5)</f>
        <v>35.072232606436678</v>
      </c>
      <c r="G1573" s="47">
        <f>IFERROR((Ações!$H1573-Ações!$K1573)/Ações!$H1573,0)</f>
        <v>0.27797833935018068</v>
      </c>
      <c r="H1573" s="48">
        <f>IFERROR(Ações!$I1573/(Ações!$P1573-Table_1[[#This Row],[CAGR LUCRO 5A]]),0)</f>
        <v>55.718550000000008</v>
      </c>
      <c r="I1573" s="48">
        <f>IF(Ações!$S1573&lt;0,"",Ações!$O1573*(1+Ações!$S1573))</f>
        <v>3.3431130000000002</v>
      </c>
      <c r="J1573" s="49">
        <f>IFERROR(IF(Ações!$B1573="","",(VLOOKUP(Table_1[[#This Row],[AÇÕES]],'Dados Status Invest STOCKS'!A1559:AD2174,4)/Table_1[[#This Row],[LPA]]))/100,0)</f>
        <v>7.88495575221239E-2</v>
      </c>
      <c r="K1573" s="64">
        <f>IFERROR(IF(Ações!$B1573="","",VLOOKUP(Table_1[[#This Row],[AÇÕES]],'Dados Status Invest STOCKS'!A1559:AD2174,2)),0)</f>
        <v>40.229999999999997</v>
      </c>
      <c r="L1573" s="65">
        <f>IFERROR(IF(Ações!$B1573="","",VLOOKUP(Table_1[[#This Row],[AÇÕES]],'Dados Status Invest STOCKS'!A1559:AD2174,3)/100),0)</f>
        <v>8.3100000000000007E-2</v>
      </c>
      <c r="M1573" s="66">
        <f>IFERROR(IF(Ações!$B1573="","",VLOOKUP(Table_1[[#This Row],[AÇÕES]],'Dados Status Invest STOCKS'!A1559:AD2174,28)),0)</f>
        <v>2.2599999999999998</v>
      </c>
      <c r="N1573" s="66">
        <f>IFERROR(IF(Ações!$B1573="","",VLOOKUP(Table_1[[#This Row],[AÇÕES]],'Dados Status Invest STOCKS'!A1559:AD2174,27)),0)</f>
        <v>24.19</v>
      </c>
      <c r="O1573" s="66">
        <f>IFERROR(IF(Ações!$L1573="","",Ações!$K1573*Ações!$L1573),0)</f>
        <v>3.3431130000000002</v>
      </c>
      <c r="P1573" s="67">
        <f t="shared" si="24"/>
        <v>0.06</v>
      </c>
      <c r="Q1573" s="67">
        <f>IFERROR(Ações!$O1573/Ações!$M1573,0)</f>
        <v>1.4792535398230091</v>
      </c>
      <c r="R1573" s="67">
        <f>IFERROR(IF(Ações!$B1573="","",VLOOKUP(Table_1[[#This Row],[AÇÕES]],'Dados Status Invest STOCKS'!A1559:AD2174,18)/100),0)</f>
        <v>9.3399999999999997E-2</v>
      </c>
      <c r="S1573" s="65">
        <f>IFERROR(IF(Ações!$B1573="","",VLOOKUP(Table_1[[#This Row],[AÇÕES]],'Dados Status Invest STOCKS'!A1559:AD2174,25)/100),0)</f>
        <v>0</v>
      </c>
      <c r="T1573" s="67">
        <f>(1-Ações!$Q1573)*Ações!$R1573</f>
        <v>-4.4762280619469047E-2</v>
      </c>
      <c r="U1573" s="68">
        <f>IF(Ações!$S1573=0,Ações!$T1573,IF(Ações!$T1573=0,Ações!$S1573,AVERAGE(Ações!$S1573,Ações!$T1573)))</f>
        <v>-4.4762280619469047E-2</v>
      </c>
    </row>
    <row r="1574" spans="2:21" ht="15" customHeight="1" x14ac:dyDescent="0.2">
      <c r="B1574" s="63" t="str">
        <f>IFERROR('Dados Status Invest STOCKS'!A1561,"-")</f>
        <v>ENBA</v>
      </c>
      <c r="C1574" s="45">
        <f>IFERROR((Ações!$D1574-Ações!$K1574)/Ações!$D1574,0)</f>
        <v>0</v>
      </c>
      <c r="D1574" s="46">
        <f>(Ações!$O1574)/0.06</f>
        <v>0</v>
      </c>
      <c r="E1574" s="47">
        <f>IFERROR((Ações!$F1574-Ações!$K1574)/Ações!$F1574,0)</f>
        <v>0.24897852111171515</v>
      </c>
      <c r="F1574" s="46">
        <f>IF(OR(Ações!$N1574&lt;0,Ações!$M1574&lt;0),"",(22.5*Ações!$M1574*Ações!$N1574)^0.5)</f>
        <v>35.072232606436678</v>
      </c>
      <c r="G1574" s="47">
        <f>IFERROR((Ações!$H1574-Ações!$K1574)/Ações!$H1574,0)</f>
        <v>0</v>
      </c>
      <c r="H1574" s="48">
        <f>IFERROR(Ações!$I1574/(Ações!$P1574-Table_1[[#This Row],[CAGR LUCRO 5A]]),0)</f>
        <v>0</v>
      </c>
      <c r="I1574" s="48">
        <f>IF(Ações!$S1574&lt;0,"",Ações!$O1574*(1+Ações!$S1574))</f>
        <v>0</v>
      </c>
      <c r="J1574" s="49">
        <f>IFERROR(IF(Ações!$B1574="","",(VLOOKUP(Table_1[[#This Row],[AÇÕES]],'Dados Status Invest STOCKS'!A1560:AD2175,4)/Table_1[[#This Row],[LPA]]))/100,0)</f>
        <v>5.1592920353982309E-2</v>
      </c>
      <c r="K1574" s="64">
        <f>IFERROR(IF(Ações!$B1574="","",VLOOKUP(Table_1[[#This Row],[AÇÕES]],'Dados Status Invest STOCKS'!A1560:AD2175,2)),0)</f>
        <v>26.34</v>
      </c>
      <c r="L1574" s="65">
        <f>IFERROR(IF(Ações!$B1574="","",VLOOKUP(Table_1[[#This Row],[AÇÕES]],'Dados Status Invest STOCKS'!A1560:AD2175,3)/100),0)</f>
        <v>0</v>
      </c>
      <c r="M1574" s="66">
        <f>IFERROR(IF(Ações!$B1574="","",VLOOKUP(Table_1[[#This Row],[AÇÕES]],'Dados Status Invest STOCKS'!A1560:AD2175,28)),0)</f>
        <v>2.2599999999999998</v>
      </c>
      <c r="N1574" s="66">
        <f>IFERROR(IF(Ações!$B1574="","",VLOOKUP(Table_1[[#This Row],[AÇÕES]],'Dados Status Invest STOCKS'!A1560:AD2175,27)),0)</f>
        <v>24.19</v>
      </c>
      <c r="O1574" s="66">
        <f>IFERROR(IF(Ações!$L1574="","",Ações!$K1574*Ações!$L1574),0)</f>
        <v>0</v>
      </c>
      <c r="P1574" s="67">
        <f t="shared" si="24"/>
        <v>0.06</v>
      </c>
      <c r="Q1574" s="67">
        <f>IFERROR(Ações!$O1574/Ações!$M1574,0)</f>
        <v>0</v>
      </c>
      <c r="R1574" s="67">
        <f>IFERROR(IF(Ações!$B1574="","",VLOOKUP(Table_1[[#This Row],[AÇÕES]],'Dados Status Invest STOCKS'!A1560:AD2175,18)/100),0)</f>
        <v>9.3399999999999997E-2</v>
      </c>
      <c r="S1574" s="65">
        <f>IFERROR(IF(Ações!$B1574="","",VLOOKUP(Table_1[[#This Row],[AÇÕES]],'Dados Status Invest STOCKS'!A1560:AD2175,25)/100),0)</f>
        <v>0</v>
      </c>
      <c r="T1574" s="67">
        <f>(1-Ações!$Q1574)*Ações!$R1574</f>
        <v>9.3399999999999997E-2</v>
      </c>
      <c r="U1574" s="68">
        <f>IF(Ações!$S1574=0,Ações!$T1574,IF(Ações!$T1574=0,Ações!$S1574,AVERAGE(Ações!$S1574,Ações!$T1574)))</f>
        <v>9.3399999999999997E-2</v>
      </c>
    </row>
    <row r="1575" spans="2:21" ht="15" customHeight="1" x14ac:dyDescent="0.2">
      <c r="B1575" s="63" t="str">
        <f>IFERROR('Dados Status Invest STOCKS'!A1562,"-")</f>
        <v>ENBL</v>
      </c>
      <c r="C1575" s="45">
        <f>IFERROR((Ações!$D1575-Ações!$K1575)/Ações!$D1575,0)</f>
        <v>0.35897435897435898</v>
      </c>
      <c r="D1575" s="46">
        <f>(Ações!$O1575)/0.06</f>
        <v>10.997999999999999</v>
      </c>
      <c r="E1575" s="47">
        <f>IFERROR((Ações!$F1575-Ações!$K1575)/Ações!$F1575,0)</f>
        <v>0</v>
      </c>
      <c r="F1575" s="46">
        <f>IF(OR(Ações!$N1575&lt;0,Ações!$M1575&lt;0),"",(22.5*Ações!$M1575*Ações!$N1575)^0.5)</f>
        <v>0</v>
      </c>
      <c r="G1575" s="47">
        <f>IFERROR((Ações!$H1575-Ações!$K1575)/Ações!$H1575,0)</f>
        <v>0.35897435897435898</v>
      </c>
      <c r="H1575" s="48">
        <f>IFERROR(Ações!$I1575/(Ações!$P1575-Table_1[[#This Row],[CAGR LUCRO 5A]]),0)</f>
        <v>10.997999999999999</v>
      </c>
      <c r="I1575" s="48">
        <f>IF(Ações!$S1575&lt;0,"",Ações!$O1575*(1+Ações!$S1575))</f>
        <v>0.65987999999999991</v>
      </c>
      <c r="J1575" s="49">
        <f>IFERROR(IF(Ações!$B1575="","",(VLOOKUP(Table_1[[#This Row],[AÇÕES]],'Dados Status Invest STOCKS'!A1561:AD2176,4)/Table_1[[#This Row],[LPA]]))/100,0)</f>
        <v>7.326530612244897E-2</v>
      </c>
      <c r="K1575" s="64">
        <f>IFERROR(IF(Ações!$B1575="","",VLOOKUP(Table_1[[#This Row],[AÇÕES]],'Dados Status Invest STOCKS'!A1561:AD2176,2)),0)</f>
        <v>7.05</v>
      </c>
      <c r="L1575" s="65">
        <f>IFERROR(IF(Ações!$B1575="","",VLOOKUP(Table_1[[#This Row],[AÇÕES]],'Dados Status Invest STOCKS'!A1561:AD2176,3)/100),0)</f>
        <v>9.3599999999999989E-2</v>
      </c>
      <c r="M1575" s="66">
        <f>IFERROR(IF(Ações!$B1575="","",VLOOKUP(Table_1[[#This Row],[AÇÕES]],'Dados Status Invest STOCKS'!A1561:AD2176,28)),0)</f>
        <v>0.98</v>
      </c>
      <c r="N1575" s="66">
        <f>IFERROR(IF(Ações!$B1575="","",VLOOKUP(Table_1[[#This Row],[AÇÕES]],'Dados Status Invest STOCKS'!A1561:AD2176,27)),0)</f>
        <v>0</v>
      </c>
      <c r="O1575" s="66">
        <f>IFERROR(IF(Ações!$L1575="","",Ações!$K1575*Ações!$L1575),0)</f>
        <v>0.65987999999999991</v>
      </c>
      <c r="P1575" s="67">
        <f t="shared" si="24"/>
        <v>0.06</v>
      </c>
      <c r="Q1575" s="67">
        <f>IFERROR(Ações!$O1575/Ações!$M1575,0)</f>
        <v>0.67334693877551011</v>
      </c>
      <c r="R1575" s="67">
        <f>IFERROR(IF(Ações!$B1575="","",VLOOKUP(Table_1[[#This Row],[AÇÕES]],'Dados Status Invest STOCKS'!A1561:AD2176,18)/100),0)</f>
        <v>0</v>
      </c>
      <c r="S1575" s="65">
        <f>IFERROR(IF(Ações!$B1575="","",VLOOKUP(Table_1[[#This Row],[AÇÕES]],'Dados Status Invest STOCKS'!A1561:AD2176,25)/100),0)</f>
        <v>0</v>
      </c>
      <c r="T1575" s="67">
        <f>(1-Ações!$Q1575)*Ações!$R1575</f>
        <v>0</v>
      </c>
      <c r="U1575" s="68">
        <f>IF(Ações!$S1575=0,Ações!$T1575,IF(Ações!$T1575=0,Ações!$S1575,AVERAGE(Ações!$S1575,Ações!$T1575)))</f>
        <v>0</v>
      </c>
    </row>
    <row r="1576" spans="2:21" ht="15" customHeight="1" x14ac:dyDescent="0.2">
      <c r="B1576" s="63" t="str">
        <f>IFERROR('Dados Status Invest STOCKS'!A1563,"-")</f>
        <v>ENDP</v>
      </c>
      <c r="C1576" s="45">
        <f>IFERROR((Ações!$D1576-Ações!$K1576)/Ações!$D1576,0)</f>
        <v>0</v>
      </c>
      <c r="D1576" s="46">
        <f>(Ações!$O1576)/0.06</f>
        <v>0</v>
      </c>
      <c r="E1576" s="47">
        <f>IFERROR((Ações!$F1576-Ações!$K1576)/Ações!$F1576,0)</f>
        <v>0</v>
      </c>
      <c r="F1576" s="46" t="str">
        <f>IF(OR(Ações!$N1576&lt;0,Ações!$M1576&lt;0),"",(22.5*Ações!$M1576*Ações!$N1576)^0.5)</f>
        <v/>
      </c>
      <c r="G1576" s="47">
        <f>IFERROR((Ações!$H1576-Ações!$K1576)/Ações!$H1576,0)</f>
        <v>0</v>
      </c>
      <c r="H1576" s="48">
        <f>IFERROR(Ações!$I1576/(Ações!$P1576-Table_1[[#This Row],[CAGR LUCRO 5A]]),0)</f>
        <v>0</v>
      </c>
      <c r="I1576" s="48">
        <f>IF(Ações!$S1576&lt;0,"",Ações!$O1576*(1+Ações!$S1576))</f>
        <v>0</v>
      </c>
      <c r="J1576" s="49">
        <f>IFERROR(IF(Ações!$B1576="","",(VLOOKUP(Table_1[[#This Row],[AÇÕES]],'Dados Status Invest STOCKS'!A1562:AD2177,4)/Table_1[[#This Row],[LPA]]))/100,0)</f>
        <v>0.38068965517241382</v>
      </c>
      <c r="K1576" s="64">
        <f>IFERROR(IF(Ações!$B1576="","",VLOOKUP(Table_1[[#This Row],[AÇÕES]],'Dados Status Invest STOCKS'!A1562:AD2177,2)),0)</f>
        <v>3.22</v>
      </c>
      <c r="L1576" s="65">
        <f>IFERROR(IF(Ações!$B1576="","",VLOOKUP(Table_1[[#This Row],[AÇÕES]],'Dados Status Invest STOCKS'!A1562:AD2177,3)/100),0)</f>
        <v>0</v>
      </c>
      <c r="M1576" s="66">
        <f>IFERROR(IF(Ações!$B1576="","",VLOOKUP(Table_1[[#This Row],[AÇÕES]],'Dados Status Invest STOCKS'!A1562:AD2177,28)),0)</f>
        <v>0.28999999999999998</v>
      </c>
      <c r="N1576" s="66">
        <f>IFERROR(IF(Ações!$B1576="","",VLOOKUP(Table_1[[#This Row],[AÇÕES]],'Dados Status Invest STOCKS'!A1562:AD2177,27)),0)</f>
        <v>-2.95</v>
      </c>
      <c r="O1576" s="66">
        <f>IFERROR(IF(Ações!$L1576="","",Ações!$K1576*Ações!$L1576),0)</f>
        <v>0</v>
      </c>
      <c r="P1576" s="67">
        <f t="shared" si="24"/>
        <v>0.06</v>
      </c>
      <c r="Q1576" s="67">
        <f>IFERROR(Ações!$O1576/Ações!$M1576,0)</f>
        <v>0</v>
      </c>
      <c r="R1576" s="67">
        <f>IFERROR(IF(Ações!$B1576="","",VLOOKUP(Table_1[[#This Row],[AÇÕES]],'Dados Status Invest STOCKS'!A1562:AD2177,18)/100),0)</f>
        <v>-9.8699999999999996E-2</v>
      </c>
      <c r="S1576" s="65">
        <f>IFERROR(IF(Ações!$B1576="","",VLOOKUP(Table_1[[#This Row],[AÇÕES]],'Dados Status Invest STOCKS'!A1562:AD2177,25)/100),0)</f>
        <v>0</v>
      </c>
      <c r="T1576" s="67">
        <f>(1-Ações!$Q1576)*Ações!$R1576</f>
        <v>-9.8699999999999996E-2</v>
      </c>
      <c r="U1576" s="68">
        <f>IF(Ações!$S1576=0,Ações!$T1576,IF(Ações!$T1576=0,Ações!$S1576,AVERAGE(Ações!$S1576,Ações!$T1576)))</f>
        <v>-9.8699999999999996E-2</v>
      </c>
    </row>
    <row r="1577" spans="2:21" ht="15" customHeight="1" x14ac:dyDescent="0.2">
      <c r="B1577" s="63" t="str">
        <f>IFERROR('Dados Status Invest STOCKS'!A1564,"-")</f>
        <v>ENG</v>
      </c>
      <c r="C1577" s="45">
        <f>IFERROR((Ações!$D1577-Ações!$K1577)/Ações!$D1577,0)</f>
        <v>0</v>
      </c>
      <c r="D1577" s="46">
        <f>(Ações!$O1577)/0.06</f>
        <v>0</v>
      </c>
      <c r="E1577" s="47">
        <f>IFERROR((Ações!$F1577-Ações!$K1577)/Ações!$F1577,0)</f>
        <v>0</v>
      </c>
      <c r="F1577" s="46" t="str">
        <f>IF(OR(Ações!$N1577&lt;0,Ações!$M1577&lt;0),"",(22.5*Ações!$M1577*Ações!$N1577)^0.5)</f>
        <v/>
      </c>
      <c r="G1577" s="47">
        <f>IFERROR((Ações!$H1577-Ações!$K1577)/Ações!$H1577,0)</f>
        <v>0</v>
      </c>
      <c r="H1577" s="48">
        <f>IFERROR(Ações!$I1577/(Ações!$P1577-Table_1[[#This Row],[CAGR LUCRO 5A]]),0)</f>
        <v>0</v>
      </c>
      <c r="I1577" s="48">
        <f>IF(Ações!$S1577&lt;0,"",Ações!$O1577*(1+Ações!$S1577))</f>
        <v>0</v>
      </c>
      <c r="J1577" s="49">
        <f>IFERROR(IF(Ações!$B1577="","",(VLOOKUP(Table_1[[#This Row],[AÇÕES]],'Dados Status Invest STOCKS'!A1563:AD2178,4)/Table_1[[#This Row],[LPA]]))/100,0)</f>
        <v>1.6757142857142855</v>
      </c>
      <c r="K1577" s="64">
        <f>IFERROR(IF(Ações!$B1577="","",VLOOKUP(Table_1[[#This Row],[AÇÕES]],'Dados Status Invest STOCKS'!A1563:AD2178,2)),0)</f>
        <v>0.83</v>
      </c>
      <c r="L1577" s="65">
        <f>IFERROR(IF(Ações!$B1577="","",VLOOKUP(Table_1[[#This Row],[AÇÕES]],'Dados Status Invest STOCKS'!A1563:AD2178,3)/100),0)</f>
        <v>0</v>
      </c>
      <c r="M1577" s="66">
        <f>IFERROR(IF(Ações!$B1577="","",VLOOKUP(Table_1[[#This Row],[AÇÕES]],'Dados Status Invest STOCKS'!A1563:AD2178,28)),0)</f>
        <v>-7.0000000000000007E-2</v>
      </c>
      <c r="N1577" s="66">
        <f>IFERROR(IF(Ações!$B1577="","",VLOOKUP(Table_1[[#This Row],[AÇÕES]],'Dados Status Invest STOCKS'!A1563:AD2178,27)),0)</f>
        <v>0.91</v>
      </c>
      <c r="O1577" s="66">
        <f>IFERROR(IF(Ações!$L1577="","",Ações!$K1577*Ações!$L1577),0)</f>
        <v>0</v>
      </c>
      <c r="P1577" s="67">
        <f t="shared" si="24"/>
        <v>0.06</v>
      </c>
      <c r="Q1577" s="67">
        <f>IFERROR(Ações!$O1577/Ações!$M1577,0)</f>
        <v>0</v>
      </c>
      <c r="R1577" s="67">
        <f>IFERROR(IF(Ações!$B1577="","",VLOOKUP(Table_1[[#This Row],[AÇÕES]],'Dados Status Invest STOCKS'!A1563:AD2178,18)/100),0)</f>
        <v>-7.8E-2</v>
      </c>
      <c r="S1577" s="65">
        <f>IFERROR(IF(Ações!$B1577="","",VLOOKUP(Table_1[[#This Row],[AÇÕES]],'Dados Status Invest STOCKS'!A1563:AD2178,25)/100),0)</f>
        <v>0</v>
      </c>
      <c r="T1577" s="67">
        <f>(1-Ações!$Q1577)*Ações!$R1577</f>
        <v>-7.8E-2</v>
      </c>
      <c r="U1577" s="68">
        <f>IF(Ações!$S1577=0,Ações!$T1577,IF(Ações!$T1577=0,Ações!$S1577,AVERAGE(Ações!$S1577,Ações!$T1577)))</f>
        <v>-7.8E-2</v>
      </c>
    </row>
    <row r="1578" spans="2:21" ht="15" customHeight="1" x14ac:dyDescent="0.2">
      <c r="B1578" s="63" t="str">
        <f>IFERROR('Dados Status Invest STOCKS'!A1565,"-")</f>
        <v>ENIA</v>
      </c>
      <c r="C1578" s="45">
        <f>IFERROR((Ações!$D1578-Ações!$K1578)/Ações!$D1578,0)</f>
        <v>-0.16054158607350102</v>
      </c>
      <c r="D1578" s="46">
        <f>(Ações!$O1578)/0.06</f>
        <v>5.1355333333333331</v>
      </c>
      <c r="E1578" s="47">
        <f>IFERROR((Ações!$F1578-Ações!$K1578)/Ações!$F1578,0)</f>
        <v>-8.0204799016379835E-2</v>
      </c>
      <c r="F1578" s="46">
        <f>IF(OR(Ações!$N1578&lt;0,Ações!$M1578&lt;0),"",(22.5*Ações!$M1578*Ações!$N1578)^0.5)</f>
        <v>5.5174722473248563</v>
      </c>
      <c r="G1578" s="47">
        <f>IFERROR((Ações!$H1578-Ações!$K1578)/Ações!$H1578,0)</f>
        <v>0.54235846034442659</v>
      </c>
      <c r="H1578" s="48">
        <f>IFERROR(Ações!$I1578/(Ações!$P1578-Table_1[[#This Row],[CAGR LUCRO 5A]]),0)</f>
        <v>13.023293306122449</v>
      </c>
      <c r="I1578" s="48">
        <f>IF(Ações!$S1578&lt;0,"",Ações!$O1578*(1+Ações!$S1578))</f>
        <v>0.31907068599999999</v>
      </c>
      <c r="J1578" s="49">
        <f>IFERROR(IF(Ações!$B1578="","",(VLOOKUP(Table_1[[#This Row],[AÇÕES]],'Dados Status Invest STOCKS'!A1564:AD2179,4)/Table_1[[#This Row],[LPA]]))/100,0)</f>
        <v>0.66933333333333334</v>
      </c>
      <c r="K1578" s="64">
        <f>IFERROR(IF(Ações!$B1578="","",VLOOKUP(Table_1[[#This Row],[AÇÕES]],'Dados Status Invest STOCKS'!A1564:AD2179,2)),0)</f>
        <v>5.96</v>
      </c>
      <c r="L1578" s="65">
        <f>IFERROR(IF(Ações!$B1578="","",VLOOKUP(Table_1[[#This Row],[AÇÕES]],'Dados Status Invest STOCKS'!A1564:AD2179,3)/100),0)</f>
        <v>5.1699999999999996E-2</v>
      </c>
      <c r="M1578" s="66">
        <f>IFERROR(IF(Ações!$B1578="","",VLOOKUP(Table_1[[#This Row],[AÇÕES]],'Dados Status Invest STOCKS'!A1564:AD2179,28)),0)</f>
        <v>0.3</v>
      </c>
      <c r="N1578" s="66">
        <f>IFERROR(IF(Ações!$B1578="","",VLOOKUP(Table_1[[#This Row],[AÇÕES]],'Dados Status Invest STOCKS'!A1564:AD2179,27)),0)</f>
        <v>4.51</v>
      </c>
      <c r="O1578" s="66">
        <f>IFERROR(IF(Ações!$L1578="","",Ações!$K1578*Ações!$L1578),0)</f>
        <v>0.30813199999999996</v>
      </c>
      <c r="P1578" s="67">
        <f t="shared" si="24"/>
        <v>0.06</v>
      </c>
      <c r="Q1578" s="67">
        <f>IFERROR(Ações!$O1578/Ações!$M1578,0)</f>
        <v>1.0271066666666666</v>
      </c>
      <c r="R1578" s="67">
        <f>IFERROR(IF(Ações!$B1578="","",VLOOKUP(Table_1[[#This Row],[AÇÕES]],'Dados Status Invest STOCKS'!A1564:AD2179,18)/100),0)</f>
        <v>6.5799999999999997E-2</v>
      </c>
      <c r="S1578" s="65">
        <f>IFERROR(IF(Ações!$B1578="","",VLOOKUP(Table_1[[#This Row],[AÇÕES]],'Dados Status Invest STOCKS'!A1564:AD2179,25)/100),0)</f>
        <v>3.5499999999999997E-2</v>
      </c>
      <c r="T1578" s="67">
        <f>(1-Ações!$Q1578)*Ações!$R1578</f>
        <v>-1.7836186666666631E-3</v>
      </c>
      <c r="U1578" s="68">
        <f>IF(Ações!$S1578=0,Ações!$T1578,IF(Ações!$T1578=0,Ações!$S1578,AVERAGE(Ações!$S1578,Ações!$T1578)))</f>
        <v>1.6858190666666668E-2</v>
      </c>
    </row>
    <row r="1579" spans="2:21" ht="15" customHeight="1" x14ac:dyDescent="0.2">
      <c r="B1579" s="63" t="str">
        <f>IFERROR('Dados Status Invest STOCKS'!A1566,"-")</f>
        <v>ENIC</v>
      </c>
      <c r="C1579" s="45">
        <f>IFERROR((Ações!$D1579-Ações!$K1579)/Ações!$D1579,0)</f>
        <v>0.61114711600777705</v>
      </c>
      <c r="D1579" s="46">
        <f>(Ações!$O1579)/0.06</f>
        <v>5.4005000000000001</v>
      </c>
      <c r="E1579" s="47">
        <f>IFERROR((Ações!$F1579-Ações!$K1579)/Ações!$F1579,0)</f>
        <v>0</v>
      </c>
      <c r="F1579" s="46" t="str">
        <f>IF(OR(Ações!$N1579&lt;0,Ações!$M1579&lt;0),"",(22.5*Ações!$M1579*Ações!$N1579)^0.5)</f>
        <v/>
      </c>
      <c r="G1579" s="47">
        <f>IFERROR((Ações!$H1579-Ações!$K1579)/Ações!$H1579,0)</f>
        <v>0.61114711600777705</v>
      </c>
      <c r="H1579" s="48">
        <f>IFERROR(Ações!$I1579/(Ações!$P1579-Table_1[[#This Row],[CAGR LUCRO 5A]]),0)</f>
        <v>5.4005000000000001</v>
      </c>
      <c r="I1579" s="48">
        <f>IF(Ações!$S1579&lt;0,"",Ações!$O1579*(1+Ações!$S1579))</f>
        <v>0.32402999999999998</v>
      </c>
      <c r="J1579" s="49">
        <f>IFERROR(IF(Ações!$B1579="","",(VLOOKUP(Table_1[[#This Row],[AÇÕES]],'Dados Status Invest STOCKS'!A1565:AD2180,4)/Table_1[[#This Row],[LPA]]))/100,0)</f>
        <v>0.73176470588235287</v>
      </c>
      <c r="K1579" s="64">
        <f>IFERROR(IF(Ações!$B1579="","",VLOOKUP(Table_1[[#This Row],[AÇÕES]],'Dados Status Invest STOCKS'!A1565:AD2180,2)),0)</f>
        <v>2.1</v>
      </c>
      <c r="L1579" s="65">
        <f>IFERROR(IF(Ações!$B1579="","",VLOOKUP(Table_1[[#This Row],[AÇÕES]],'Dados Status Invest STOCKS'!A1565:AD2180,3)/100),0)</f>
        <v>0.15429999999999999</v>
      </c>
      <c r="M1579" s="66">
        <f>IFERROR(IF(Ações!$B1579="","",VLOOKUP(Table_1[[#This Row],[AÇÕES]],'Dados Status Invest STOCKS'!A1565:AD2180,28)),0)</f>
        <v>-0.17</v>
      </c>
      <c r="N1579" s="66">
        <f>IFERROR(IF(Ações!$B1579="","",VLOOKUP(Table_1[[#This Row],[AÇÕES]],'Dados Status Invest STOCKS'!A1565:AD2180,27)),0)</f>
        <v>4.79</v>
      </c>
      <c r="O1579" s="66">
        <f>IFERROR(IF(Ações!$L1579="","",Ações!$K1579*Ações!$L1579),0)</f>
        <v>0.32402999999999998</v>
      </c>
      <c r="P1579" s="67">
        <f t="shared" si="24"/>
        <v>0.06</v>
      </c>
      <c r="Q1579" s="67">
        <f>IFERROR(Ações!$O1579/Ações!$M1579,0)</f>
        <v>-1.9060588235294116</v>
      </c>
      <c r="R1579" s="67">
        <f>IFERROR(IF(Ações!$B1579="","",VLOOKUP(Table_1[[#This Row],[AÇÕES]],'Dados Status Invest STOCKS'!A1565:AD2180,18)/100),0)</f>
        <v>-3.5200000000000002E-2</v>
      </c>
      <c r="S1579" s="65">
        <f>IFERROR(IF(Ações!$B1579="","",VLOOKUP(Table_1[[#This Row],[AÇÕES]],'Dados Status Invest STOCKS'!A1565:AD2180,25)/100),0)</f>
        <v>0</v>
      </c>
      <c r="T1579" s="67">
        <f>(1-Ações!$Q1579)*Ações!$R1579</f>
        <v>-0.1022932705882353</v>
      </c>
      <c r="U1579" s="68">
        <f>IF(Ações!$S1579=0,Ações!$T1579,IF(Ações!$T1579=0,Ações!$S1579,AVERAGE(Ações!$S1579,Ações!$T1579)))</f>
        <v>-0.1022932705882353</v>
      </c>
    </row>
    <row r="1580" spans="2:21" ht="15" customHeight="1" x14ac:dyDescent="0.2">
      <c r="B1580" s="63" t="str">
        <f>IFERROR('Dados Status Invest STOCKS'!A1567,"-")</f>
        <v>ENLC</v>
      </c>
      <c r="C1580" s="45">
        <f>IFERROR((Ações!$D1580-Ações!$K1580)/Ações!$D1580,0)</f>
        <v>-0.20967741935483872</v>
      </c>
      <c r="D1580" s="46">
        <f>(Ações!$O1580)/0.06</f>
        <v>6.2661333333333333</v>
      </c>
      <c r="E1580" s="47">
        <f>IFERROR((Ações!$F1580-Ações!$K1580)/Ações!$F1580,0)</f>
        <v>0</v>
      </c>
      <c r="F1580" s="46" t="str">
        <f>IF(OR(Ações!$N1580&lt;0,Ações!$M1580&lt;0),"",(22.5*Ações!$M1580*Ações!$N1580)^0.5)</f>
        <v/>
      </c>
      <c r="G1580" s="47">
        <f>IFERROR((Ações!$H1580-Ações!$K1580)/Ações!$H1580,0)</f>
        <v>-0.20967741935483872</v>
      </c>
      <c r="H1580" s="48">
        <f>IFERROR(Ações!$I1580/(Ações!$P1580-Table_1[[#This Row],[CAGR LUCRO 5A]]),0)</f>
        <v>6.2661333333333333</v>
      </c>
      <c r="I1580" s="48">
        <f>IF(Ações!$S1580&lt;0,"",Ações!$O1580*(1+Ações!$S1580))</f>
        <v>0.37596799999999997</v>
      </c>
      <c r="J1580" s="49">
        <f>IFERROR(IF(Ações!$B1580="","",(VLOOKUP(Table_1[[#This Row],[AÇÕES]],'Dados Status Invest STOCKS'!A1566:AD2181,4)/Table_1[[#This Row],[LPA]]))/100,0)</f>
        <v>0.52947368421052632</v>
      </c>
      <c r="K1580" s="64">
        <f>IFERROR(IF(Ações!$B1580="","",VLOOKUP(Table_1[[#This Row],[AÇÕES]],'Dados Status Invest STOCKS'!A1566:AD2181,2)),0)</f>
        <v>7.58</v>
      </c>
      <c r="L1580" s="65">
        <f>IFERROR(IF(Ações!$B1580="","",VLOOKUP(Table_1[[#This Row],[AÇÕES]],'Dados Status Invest STOCKS'!A1566:AD2181,3)/100),0)</f>
        <v>4.9599999999999998E-2</v>
      </c>
      <c r="M1580" s="66">
        <f>IFERROR(IF(Ações!$B1580="","",VLOOKUP(Table_1[[#This Row],[AÇÕES]],'Dados Status Invest STOCKS'!A1566:AD2181,28)),0)</f>
        <v>-0.38</v>
      </c>
      <c r="N1580" s="66">
        <f>IFERROR(IF(Ações!$B1580="","",VLOOKUP(Table_1[[#This Row],[AÇÕES]],'Dados Status Invest STOCKS'!A1566:AD2181,27)),0)</f>
        <v>2.74</v>
      </c>
      <c r="O1580" s="66">
        <f>IFERROR(IF(Ações!$L1580="","",Ações!$K1580*Ações!$L1580),0)</f>
        <v>0.37596799999999997</v>
      </c>
      <c r="P1580" s="67">
        <f t="shared" si="24"/>
        <v>0.06</v>
      </c>
      <c r="Q1580" s="67">
        <f>IFERROR(Ações!$O1580/Ações!$M1580,0)</f>
        <v>-0.98938947368421049</v>
      </c>
      <c r="R1580" s="67">
        <f>IFERROR(IF(Ações!$B1580="","",VLOOKUP(Table_1[[#This Row],[AÇÕES]],'Dados Status Invest STOCKS'!A1566:AD2181,18)/100),0)</f>
        <v>-0.13769999999999999</v>
      </c>
      <c r="S1580" s="65">
        <f>IFERROR(IF(Ações!$B1580="","",VLOOKUP(Table_1[[#This Row],[AÇÕES]],'Dados Status Invest STOCKS'!A1566:AD2181,25)/100),0)</f>
        <v>0</v>
      </c>
      <c r="T1580" s="67">
        <f>(1-Ações!$Q1580)*Ações!$R1580</f>
        <v>-0.27393893052631579</v>
      </c>
      <c r="U1580" s="68">
        <f>IF(Ações!$S1580=0,Ações!$T1580,IF(Ações!$T1580=0,Ações!$S1580,AVERAGE(Ações!$S1580,Ações!$T1580)))</f>
        <v>-0.27393893052631579</v>
      </c>
    </row>
    <row r="1581" spans="2:21" ht="15" customHeight="1" x14ac:dyDescent="0.2">
      <c r="B1581" s="63" t="str">
        <f>IFERROR('Dados Status Invest STOCKS'!A1568,"-")</f>
        <v>ENLV</v>
      </c>
      <c r="C1581" s="45">
        <f>IFERROR((Ações!$D1581-Ações!$K1581)/Ações!$D1581,0)</f>
        <v>0</v>
      </c>
      <c r="D1581" s="46">
        <f>(Ações!$O1581)/0.06</f>
        <v>0</v>
      </c>
      <c r="E1581" s="47">
        <f>IFERROR((Ações!$F1581-Ações!$K1581)/Ações!$F1581,0)</f>
        <v>0</v>
      </c>
      <c r="F1581" s="46" t="str">
        <f>IF(OR(Ações!$N1581&lt;0,Ações!$M1581&lt;0),"",(22.5*Ações!$M1581*Ações!$N1581)^0.5)</f>
        <v/>
      </c>
      <c r="G1581" s="47">
        <f>IFERROR((Ações!$H1581-Ações!$K1581)/Ações!$H1581,0)</f>
        <v>0</v>
      </c>
      <c r="H1581" s="48">
        <f>IFERROR(Ações!$I1581/(Ações!$P1581-Table_1[[#This Row],[CAGR LUCRO 5A]]),0)</f>
        <v>0</v>
      </c>
      <c r="I1581" s="48">
        <f>IF(Ações!$S1581&lt;0,"",Ações!$O1581*(1+Ações!$S1581))</f>
        <v>0</v>
      </c>
      <c r="J1581" s="49">
        <f>IFERROR(IF(Ações!$B1581="","",(VLOOKUP(Table_1[[#This Row],[AÇÕES]],'Dados Status Invest STOCKS'!A1567:AD2182,4)/Table_1[[#This Row],[LPA]]))/100,0)</f>
        <v>0.22020833333333337</v>
      </c>
      <c r="K1581" s="64">
        <f>IFERROR(IF(Ações!$B1581="","",VLOOKUP(Table_1[[#This Row],[AÇÕES]],'Dados Status Invest STOCKS'!A1567:AD2182,2)),0)</f>
        <v>5.09</v>
      </c>
      <c r="L1581" s="65">
        <f>IFERROR(IF(Ações!$B1581="","",VLOOKUP(Table_1[[#This Row],[AÇÕES]],'Dados Status Invest STOCKS'!A1567:AD2182,3)/100),0)</f>
        <v>0</v>
      </c>
      <c r="M1581" s="66">
        <f>IFERROR(IF(Ações!$B1581="","",VLOOKUP(Table_1[[#This Row],[AÇÕES]],'Dados Status Invest STOCKS'!A1567:AD2182,28)),0)</f>
        <v>-0.48</v>
      </c>
      <c r="N1581" s="66">
        <f>IFERROR(IF(Ações!$B1581="","",VLOOKUP(Table_1[[#This Row],[AÇÕES]],'Dados Status Invest STOCKS'!A1567:AD2182,27)),0)</f>
        <v>4.92</v>
      </c>
      <c r="O1581" s="66">
        <f>IFERROR(IF(Ações!$L1581="","",Ações!$K1581*Ações!$L1581),0)</f>
        <v>0</v>
      </c>
      <c r="P1581" s="67">
        <f t="shared" si="24"/>
        <v>0.06</v>
      </c>
      <c r="Q1581" s="67">
        <f>IFERROR(Ações!$O1581/Ações!$M1581,0)</f>
        <v>0</v>
      </c>
      <c r="R1581" s="67">
        <f>IFERROR(IF(Ações!$B1581="","",VLOOKUP(Table_1[[#This Row],[AÇÕES]],'Dados Status Invest STOCKS'!A1567:AD2182,18)/100),0)</f>
        <v>-9.7899999999999987E-2</v>
      </c>
      <c r="S1581" s="65">
        <f>IFERROR(IF(Ações!$B1581="","",VLOOKUP(Table_1[[#This Row],[AÇÕES]],'Dados Status Invest STOCKS'!A1567:AD2182,25)/100),0)</f>
        <v>0</v>
      </c>
      <c r="T1581" s="67">
        <f>(1-Ações!$Q1581)*Ações!$R1581</f>
        <v>-9.7899999999999987E-2</v>
      </c>
      <c r="U1581" s="68">
        <f>IF(Ações!$S1581=0,Ações!$T1581,IF(Ações!$T1581=0,Ações!$S1581,AVERAGE(Ações!$S1581,Ações!$T1581)))</f>
        <v>-9.7899999999999987E-2</v>
      </c>
    </row>
    <row r="1582" spans="2:21" ht="15" customHeight="1" x14ac:dyDescent="0.2">
      <c r="B1582" s="63" t="str">
        <f>IFERROR('Dados Status Invest STOCKS'!A1569,"-")</f>
        <v>ENOB</v>
      </c>
      <c r="C1582" s="45">
        <f>IFERROR((Ações!$D1582-Ações!$K1582)/Ações!$D1582,0)</f>
        <v>0</v>
      </c>
      <c r="D1582" s="46">
        <f>(Ações!$O1582)/0.06</f>
        <v>0</v>
      </c>
      <c r="E1582" s="47">
        <f>IFERROR((Ações!$F1582-Ações!$K1582)/Ações!$F1582,0)</f>
        <v>0</v>
      </c>
      <c r="F1582" s="46" t="str">
        <f>IF(OR(Ações!$N1582&lt;0,Ações!$M1582&lt;0),"",(22.5*Ações!$M1582*Ações!$N1582)^0.5)</f>
        <v/>
      </c>
      <c r="G1582" s="47">
        <f>IFERROR((Ações!$H1582-Ações!$K1582)/Ações!$H1582,0)</f>
        <v>0</v>
      </c>
      <c r="H1582" s="48">
        <f>IFERROR(Ações!$I1582/(Ações!$P1582-Table_1[[#This Row],[CAGR LUCRO 5A]]),0)</f>
        <v>0</v>
      </c>
      <c r="I1582" s="48">
        <f>IF(Ações!$S1582&lt;0,"",Ações!$O1582*(1+Ações!$S1582))</f>
        <v>0</v>
      </c>
      <c r="J1582" s="49">
        <f>IFERROR(IF(Ações!$B1582="","",(VLOOKUP(Table_1[[#This Row],[AÇÕES]],'Dados Status Invest STOCKS'!A1568:AD2183,4)/Table_1[[#This Row],[LPA]]))/100,0)</f>
        <v>9.8656716417910448E-2</v>
      </c>
      <c r="K1582" s="64">
        <f>IFERROR(IF(Ações!$B1582="","",VLOOKUP(Table_1[[#This Row],[AÇÕES]],'Dados Status Invest STOCKS'!A1568:AD2183,2)),0)</f>
        <v>4.4000000000000004</v>
      </c>
      <c r="L1582" s="65">
        <f>IFERROR(IF(Ações!$B1582="","",VLOOKUP(Table_1[[#This Row],[AÇÕES]],'Dados Status Invest STOCKS'!A1568:AD2183,3)/100),0)</f>
        <v>0</v>
      </c>
      <c r="M1582" s="66">
        <f>IFERROR(IF(Ações!$B1582="","",VLOOKUP(Table_1[[#This Row],[AÇÕES]],'Dados Status Invest STOCKS'!A1568:AD2183,28)),0)</f>
        <v>-0.67</v>
      </c>
      <c r="N1582" s="66">
        <f>IFERROR(IF(Ações!$B1582="","",VLOOKUP(Table_1[[#This Row],[AÇÕES]],'Dados Status Invest STOCKS'!A1568:AD2183,27)),0)</f>
        <v>3.2</v>
      </c>
      <c r="O1582" s="66">
        <f>IFERROR(IF(Ações!$L1582="","",Ações!$K1582*Ações!$L1582),0)</f>
        <v>0</v>
      </c>
      <c r="P1582" s="67">
        <f t="shared" si="24"/>
        <v>0.06</v>
      </c>
      <c r="Q1582" s="67">
        <f>IFERROR(Ações!$O1582/Ações!$M1582,0)</f>
        <v>0</v>
      </c>
      <c r="R1582" s="67">
        <f>IFERROR(IF(Ações!$B1582="","",VLOOKUP(Table_1[[#This Row],[AÇÕES]],'Dados Status Invest STOCKS'!A1568:AD2183,18)/100),0)</f>
        <v>-0.20800000000000002</v>
      </c>
      <c r="S1582" s="65">
        <f>IFERROR(IF(Ações!$B1582="","",VLOOKUP(Table_1[[#This Row],[AÇÕES]],'Dados Status Invest STOCKS'!A1568:AD2183,25)/100),0)</f>
        <v>0</v>
      </c>
      <c r="T1582" s="67">
        <f>(1-Ações!$Q1582)*Ações!$R1582</f>
        <v>-0.20800000000000002</v>
      </c>
      <c r="U1582" s="68">
        <f>IF(Ações!$S1582=0,Ações!$T1582,IF(Ações!$T1582=0,Ações!$S1582,AVERAGE(Ações!$S1582,Ações!$T1582)))</f>
        <v>-0.20800000000000002</v>
      </c>
    </row>
    <row r="1583" spans="2:21" ht="15" customHeight="1" x14ac:dyDescent="0.2">
      <c r="B1583" s="63" t="str">
        <f>IFERROR('Dados Status Invest STOCKS'!A1570,"-")</f>
        <v>ENPC</v>
      </c>
      <c r="C1583" s="45">
        <f>IFERROR((Ações!$D1583-Ações!$K1583)/Ações!$D1583,0)</f>
        <v>0</v>
      </c>
      <c r="D1583" s="46">
        <f>(Ações!$O1583)/0.06</f>
        <v>0</v>
      </c>
      <c r="E1583" s="47">
        <f>IFERROR((Ações!$F1583-Ações!$K1583)/Ações!$F1583,0)</f>
        <v>0</v>
      </c>
      <c r="F1583" s="46" t="str">
        <f>IF(OR(Ações!$N1583&lt;0,Ações!$M1583&lt;0),"",(22.5*Ações!$M1583*Ações!$N1583)^0.5)</f>
        <v/>
      </c>
      <c r="G1583" s="47">
        <f>IFERROR((Ações!$H1583-Ações!$K1583)/Ações!$H1583,0)</f>
        <v>0</v>
      </c>
      <c r="H1583" s="48">
        <f>IFERROR(Ações!$I1583/(Ações!$P1583-Table_1[[#This Row],[CAGR LUCRO 5A]]),0)</f>
        <v>0</v>
      </c>
      <c r="I1583" s="48">
        <f>IF(Ações!$S1583&lt;0,"",Ações!$O1583*(1+Ações!$S1583))</f>
        <v>0</v>
      </c>
      <c r="J1583" s="49">
        <f>IFERROR(IF(Ações!$B1583="","",(VLOOKUP(Table_1[[#This Row],[AÇÕES]],'Dados Status Invest STOCKS'!A1569:AD2184,4)/Table_1[[#This Row],[LPA]]))/100,0)</f>
        <v>114.18000000000002</v>
      </c>
      <c r="K1583" s="64">
        <f>IFERROR(IF(Ações!$B1583="","",VLOOKUP(Table_1[[#This Row],[AÇÕES]],'Dados Status Invest STOCKS'!A1569:AD2184,2)),0)</f>
        <v>9.84</v>
      </c>
      <c r="L1583" s="65">
        <f>IFERROR(IF(Ações!$B1583="","",VLOOKUP(Table_1[[#This Row],[AÇÕES]],'Dados Status Invest STOCKS'!A1569:AD2184,3)/100),0)</f>
        <v>0</v>
      </c>
      <c r="M1583" s="66">
        <f>IFERROR(IF(Ações!$B1583="","",VLOOKUP(Table_1[[#This Row],[AÇÕES]],'Dados Status Invest STOCKS'!A1569:AD2184,28)),0)</f>
        <v>0.03</v>
      </c>
      <c r="N1583" s="66">
        <f>IFERROR(IF(Ações!$B1583="","",VLOOKUP(Table_1[[#This Row],[AÇÕES]],'Dados Status Invest STOCKS'!A1569:AD2184,27)),0)</f>
        <v>-0.19</v>
      </c>
      <c r="O1583" s="66">
        <f>IFERROR(IF(Ações!$L1583="","",Ações!$K1583*Ações!$L1583),0)</f>
        <v>0</v>
      </c>
      <c r="P1583" s="67">
        <f t="shared" si="24"/>
        <v>0.06</v>
      </c>
      <c r="Q1583" s="67">
        <f>IFERROR(Ações!$O1583/Ações!$M1583,0)</f>
        <v>0</v>
      </c>
      <c r="R1583" s="67">
        <f>IFERROR(IF(Ações!$B1583="","",VLOOKUP(Table_1[[#This Row],[AÇÕES]],'Dados Status Invest STOCKS'!A1569:AD2184,18)/100),0)</f>
        <v>-0.1482</v>
      </c>
      <c r="S1583" s="65">
        <f>IFERROR(IF(Ações!$B1583="","",VLOOKUP(Table_1[[#This Row],[AÇÕES]],'Dados Status Invest STOCKS'!A1569:AD2184,25)/100),0)</f>
        <v>0</v>
      </c>
      <c r="T1583" s="67">
        <f>(1-Ações!$Q1583)*Ações!$R1583</f>
        <v>-0.1482</v>
      </c>
      <c r="U1583" s="68">
        <f>IF(Ações!$S1583=0,Ações!$T1583,IF(Ações!$T1583=0,Ações!$S1583,AVERAGE(Ações!$S1583,Ações!$T1583)))</f>
        <v>-0.1482</v>
      </c>
    </row>
    <row r="1584" spans="2:21" ht="15" customHeight="1" x14ac:dyDescent="0.2">
      <c r="B1584" s="63" t="str">
        <f>IFERROR('Dados Status Invest STOCKS'!A1571,"-")</f>
        <v>ENPH</v>
      </c>
      <c r="C1584" s="45">
        <f>IFERROR((Ações!$D1584-Ações!$K1584)/Ações!$D1584,0)</f>
        <v>0</v>
      </c>
      <c r="D1584" s="46">
        <f>(Ações!$O1584)/0.06</f>
        <v>0</v>
      </c>
      <c r="E1584" s="47">
        <f>IFERROR((Ações!$F1584-Ações!$K1584)/Ações!$F1584,0)</f>
        <v>-10.114366054405798</v>
      </c>
      <c r="F1584" s="46">
        <f>IF(OR(Ações!$N1584&lt;0,Ações!$M1584&lt;0),"",(22.5*Ações!$M1584*Ações!$N1584)^0.5)</f>
        <v>11.525623627379128</v>
      </c>
      <c r="G1584" s="47">
        <f>IFERROR((Ações!$H1584-Ações!$K1584)/Ações!$H1584,0)</f>
        <v>0</v>
      </c>
      <c r="H1584" s="48">
        <f>IFERROR(Ações!$I1584/(Ações!$P1584-Table_1[[#This Row],[CAGR LUCRO 5A]]),0)</f>
        <v>0</v>
      </c>
      <c r="I1584" s="48">
        <f>IF(Ações!$S1584&lt;0,"",Ações!$O1584*(1+Ações!$S1584))</f>
        <v>0</v>
      </c>
      <c r="J1584" s="49">
        <f>IFERROR(IF(Ações!$B1584="","",(VLOOKUP(Table_1[[#This Row],[AÇÕES]],'Dados Status Invest STOCKS'!A1570:AD2185,4)/Table_1[[#This Row],[LPA]]))/100,0)</f>
        <v>0.84715447154471546</v>
      </c>
      <c r="K1584" s="64">
        <f>IFERROR(IF(Ações!$B1584="","",VLOOKUP(Table_1[[#This Row],[AÇÕES]],'Dados Status Invest STOCKS'!A1570:AD2185,2)),0)</f>
        <v>128.1</v>
      </c>
      <c r="L1584" s="65">
        <f>IFERROR(IF(Ações!$B1584="","",VLOOKUP(Table_1[[#This Row],[AÇÕES]],'Dados Status Invest STOCKS'!A1570:AD2185,3)/100),0)</f>
        <v>0</v>
      </c>
      <c r="M1584" s="66">
        <f>IFERROR(IF(Ações!$B1584="","",VLOOKUP(Table_1[[#This Row],[AÇÕES]],'Dados Status Invest STOCKS'!A1570:AD2185,28)),0)</f>
        <v>1.23</v>
      </c>
      <c r="N1584" s="66">
        <f>IFERROR(IF(Ações!$B1584="","",VLOOKUP(Table_1[[#This Row],[AÇÕES]],'Dados Status Invest STOCKS'!A1570:AD2185,27)),0)</f>
        <v>4.8</v>
      </c>
      <c r="O1584" s="66">
        <f>IFERROR(IF(Ações!$L1584="","",Ações!$K1584*Ações!$L1584),0)</f>
        <v>0</v>
      </c>
      <c r="P1584" s="67">
        <f t="shared" si="24"/>
        <v>0.06</v>
      </c>
      <c r="Q1584" s="67">
        <f>IFERROR(Ações!$O1584/Ações!$M1584,0)</f>
        <v>0</v>
      </c>
      <c r="R1584" s="67">
        <f>IFERROR(IF(Ações!$B1584="","",VLOOKUP(Table_1[[#This Row],[AÇÕES]],'Dados Status Invest STOCKS'!A1570:AD2185,18)/100),0)</f>
        <v>0.25600000000000001</v>
      </c>
      <c r="S1584" s="65">
        <f>IFERROR(IF(Ações!$B1584="","",VLOOKUP(Table_1[[#This Row],[AÇÕES]],'Dados Status Invest STOCKS'!A1570:AD2185,25)/100),0)</f>
        <v>0</v>
      </c>
      <c r="T1584" s="67">
        <f>(1-Ações!$Q1584)*Ações!$R1584</f>
        <v>0.25600000000000001</v>
      </c>
      <c r="U1584" s="68">
        <f>IF(Ações!$S1584=0,Ações!$T1584,IF(Ações!$T1584=0,Ações!$S1584,AVERAGE(Ações!$S1584,Ações!$T1584)))</f>
        <v>0.25600000000000001</v>
      </c>
    </row>
    <row r="1585" spans="2:21" ht="15" customHeight="1" x14ac:dyDescent="0.2">
      <c r="B1585" s="63" t="str">
        <f>IFERROR('Dados Status Invest STOCKS'!A1572,"-")</f>
        <v>ENR</v>
      </c>
      <c r="C1585" s="45">
        <f>IFERROR((Ações!$D1585-Ações!$K1585)/Ações!$D1585,0)</f>
        <v>-0.96721311475409844</v>
      </c>
      <c r="D1585" s="46">
        <f>(Ações!$O1585)/0.06</f>
        <v>20.007999999999999</v>
      </c>
      <c r="E1585" s="47">
        <f>IFERROR((Ações!$F1585-Ações!$K1585)/Ações!$F1585,0)</f>
        <v>-1.3969718323933324</v>
      </c>
      <c r="F1585" s="46">
        <f>IF(OR(Ações!$N1585&lt;0,Ações!$M1585&lt;0),"",(22.5*Ações!$M1585*Ações!$N1585)^0.5)</f>
        <v>16.420718620084809</v>
      </c>
      <c r="G1585" s="47">
        <f>IFERROR((Ações!$H1585-Ações!$K1585)/Ações!$H1585,0)</f>
        <v>0.60241244856015408</v>
      </c>
      <c r="H1585" s="48">
        <f>IFERROR(Ações!$I1585/(Ações!$P1585-Table_1[[#This Row],[CAGR LUCRO 5A]]),0)</f>
        <v>98.997063307086648</v>
      </c>
      <c r="I1585" s="48">
        <f>IF(Ações!$S1585&lt;0,"",Ações!$O1585*(1+Ações!$S1585))</f>
        <v>1.257262704</v>
      </c>
      <c r="J1585" s="49">
        <f>IFERROR(IF(Ações!$B1585="","",(VLOOKUP(Table_1[[#This Row],[AÇÕES]],'Dados Status Invest STOCKS'!A1571:AD2186,4)/Table_1[[#This Row],[LPA]]))/100,0)</f>
        <v>7.857142857142857E-2</v>
      </c>
      <c r="K1585" s="64">
        <f>IFERROR(IF(Ações!$B1585="","",VLOOKUP(Table_1[[#This Row],[AÇÕES]],'Dados Status Invest STOCKS'!A1571:AD2186,2)),0)</f>
        <v>39.36</v>
      </c>
      <c r="L1585" s="65">
        <f>IFERROR(IF(Ações!$B1585="","",VLOOKUP(Table_1[[#This Row],[AÇÕES]],'Dados Status Invest STOCKS'!A1571:AD2186,3)/100),0)</f>
        <v>3.0499999999999999E-2</v>
      </c>
      <c r="M1585" s="66">
        <f>IFERROR(IF(Ações!$B1585="","",VLOOKUP(Table_1[[#This Row],[AÇÕES]],'Dados Status Invest STOCKS'!A1571:AD2186,28)),0)</f>
        <v>2.2400000000000002</v>
      </c>
      <c r="N1585" s="66">
        <f>IFERROR(IF(Ações!$B1585="","",VLOOKUP(Table_1[[#This Row],[AÇÕES]],'Dados Status Invest STOCKS'!A1571:AD2186,27)),0)</f>
        <v>5.35</v>
      </c>
      <c r="O1585" s="66">
        <f>IFERROR(IF(Ações!$L1585="","",Ações!$K1585*Ações!$L1585),0)</f>
        <v>1.20048</v>
      </c>
      <c r="P1585" s="67">
        <f t="shared" si="24"/>
        <v>0.06</v>
      </c>
      <c r="Q1585" s="67">
        <f>IFERROR(Ações!$O1585/Ações!$M1585,0)</f>
        <v>0.53592857142857142</v>
      </c>
      <c r="R1585" s="67">
        <f>IFERROR(IF(Ações!$B1585="","",VLOOKUP(Table_1[[#This Row],[AÇÕES]],'Dados Status Invest STOCKS'!A1571:AD2186,18)/100),0)</f>
        <v>0.41830000000000001</v>
      </c>
      <c r="S1585" s="65">
        <f>IFERROR(IF(Ações!$B1585="","",VLOOKUP(Table_1[[#This Row],[AÇÕES]],'Dados Status Invest STOCKS'!A1571:AD2186,25)/100),0)</f>
        <v>4.7300000000000002E-2</v>
      </c>
      <c r="T1585" s="67">
        <f>(1-Ações!$Q1585)*Ações!$R1585</f>
        <v>0.19412107857142857</v>
      </c>
      <c r="U1585" s="68">
        <f>IF(Ações!$S1585=0,Ações!$T1585,IF(Ações!$T1585=0,Ações!$S1585,AVERAGE(Ações!$S1585,Ações!$T1585)))</f>
        <v>0.12071053928571429</v>
      </c>
    </row>
    <row r="1586" spans="2:21" ht="15" customHeight="1" x14ac:dyDescent="0.2">
      <c r="B1586" s="63" t="str">
        <f>IFERROR('Dados Status Invest STOCKS'!A1573,"-")</f>
        <v>ENS</v>
      </c>
      <c r="C1586" s="45">
        <f>IFERROR((Ações!$D1586-Ações!$K1586)/Ações!$D1586,0)</f>
        <v>-5.5217391304347823</v>
      </c>
      <c r="D1586" s="46">
        <f>(Ações!$O1586)/0.06</f>
        <v>11.642600000000002</v>
      </c>
      <c r="E1586" s="47">
        <f>IFERROR((Ações!$F1586-Ações!$K1586)/Ações!$F1586,0)</f>
        <v>-0.3734629125744125</v>
      </c>
      <c r="F1586" s="46">
        <f>IF(OR(Ações!$N1586&lt;0,Ações!$M1586&lt;0),"",(22.5*Ações!$M1586*Ações!$N1586)^0.5)</f>
        <v>55.283618731049074</v>
      </c>
      <c r="G1586" s="47">
        <f>IFERROR((Ações!$H1586-Ações!$K1586)/Ações!$H1586,0)</f>
        <v>-4.3358119040242356</v>
      </c>
      <c r="H1586" s="48">
        <f>IFERROR(Ações!$I1586/(Ações!$P1586-Table_1[[#This Row],[CAGR LUCRO 5A]]),0)</f>
        <v>14.230261741935484</v>
      </c>
      <c r="I1586" s="48">
        <f>IF(Ações!$S1586&lt;0,"",Ações!$O1586*(1+Ações!$S1586))</f>
        <v>0.70582098240000002</v>
      </c>
      <c r="J1586" s="49">
        <f>IFERROR(IF(Ações!$B1586="","",(VLOOKUP(Table_1[[#This Row],[AÇÕES]],'Dados Status Invest STOCKS'!A1572:AD2187,4)/Table_1[[#This Row],[LPA]]))/100,0)</f>
        <v>5.7603305785123966E-2</v>
      </c>
      <c r="K1586" s="64">
        <f>IFERROR(IF(Ações!$B1586="","",VLOOKUP(Table_1[[#This Row],[AÇÕES]],'Dados Status Invest STOCKS'!A1572:AD2187,2)),0)</f>
        <v>75.930000000000007</v>
      </c>
      <c r="L1586" s="65">
        <f>IFERROR(IF(Ações!$B1586="","",VLOOKUP(Table_1[[#This Row],[AÇÕES]],'Dados Status Invest STOCKS'!A1572:AD2187,3)/100),0)</f>
        <v>9.1999999999999998E-3</v>
      </c>
      <c r="M1586" s="66">
        <f>IFERROR(IF(Ações!$B1586="","",VLOOKUP(Table_1[[#This Row],[AÇÕES]],'Dados Status Invest STOCKS'!A1572:AD2187,28)),0)</f>
        <v>3.63</v>
      </c>
      <c r="N1586" s="66">
        <f>IFERROR(IF(Ações!$B1586="","",VLOOKUP(Table_1[[#This Row],[AÇÕES]],'Dados Status Invest STOCKS'!A1572:AD2187,27)),0)</f>
        <v>37.42</v>
      </c>
      <c r="O1586" s="66">
        <f>IFERROR(IF(Ações!$L1586="","",Ações!$K1586*Ações!$L1586),0)</f>
        <v>0.69855600000000007</v>
      </c>
      <c r="P1586" s="67">
        <f t="shared" si="24"/>
        <v>0.06</v>
      </c>
      <c r="Q1586" s="67">
        <f>IFERROR(Ações!$O1586/Ações!$M1586,0)</f>
        <v>0.19243966942148763</v>
      </c>
      <c r="R1586" s="67">
        <f>IFERROR(IF(Ações!$B1586="","",VLOOKUP(Table_1[[#This Row],[AÇÕES]],'Dados Status Invest STOCKS'!A1572:AD2187,18)/100),0)</f>
        <v>9.7100000000000006E-2</v>
      </c>
      <c r="S1586" s="65">
        <f>IFERROR(IF(Ações!$B1586="","",VLOOKUP(Table_1[[#This Row],[AÇÕES]],'Dados Status Invest STOCKS'!A1572:AD2187,25)/100),0)</f>
        <v>1.04E-2</v>
      </c>
      <c r="T1586" s="67">
        <f>(1-Ações!$Q1586)*Ações!$R1586</f>
        <v>7.8414108099173555E-2</v>
      </c>
      <c r="U1586" s="68">
        <f>IF(Ações!$S1586=0,Ações!$T1586,IF(Ações!$T1586=0,Ações!$S1586,AVERAGE(Ações!$S1586,Ações!$T1586)))</f>
        <v>4.440705404958678E-2</v>
      </c>
    </row>
    <row r="1587" spans="2:21" ht="15" customHeight="1" x14ac:dyDescent="0.2">
      <c r="B1587" s="63" t="str">
        <f>IFERROR('Dados Status Invest STOCKS'!A1574,"-")</f>
        <v>ENSG</v>
      </c>
      <c r="C1587" s="45">
        <f>IFERROR((Ações!$D1587-Ações!$K1587)/Ações!$D1587,0)</f>
        <v>-16.647058823529409</v>
      </c>
      <c r="D1587" s="46">
        <f>(Ações!$O1587)/0.06</f>
        <v>4.3633333333333342</v>
      </c>
      <c r="E1587" s="47">
        <f>IFERROR((Ações!$F1587-Ações!$K1587)/Ações!$F1587,0)</f>
        <v>-1.0671785284372937</v>
      </c>
      <c r="F1587" s="46">
        <f>IF(OR(Ações!$N1587&lt;0,Ações!$M1587&lt;0),"",(22.5*Ações!$M1587*Ações!$N1587)^0.5)</f>
        <v>37.248838908078731</v>
      </c>
      <c r="G1587" s="47">
        <f>IFERROR((Ações!$H1587-Ações!$K1587)/Ações!$H1587,0)</f>
        <v>46.084412868909844</v>
      </c>
      <c r="H1587" s="48">
        <f>IFERROR(Ações!$I1587/(Ações!$P1587-Table_1[[#This Row],[CAGR LUCRO 5A]]),0)</f>
        <v>-1.7079073475768631</v>
      </c>
      <c r="I1587" s="48">
        <f>IF(Ações!$S1587&lt;0,"",Ações!$O1587*(1+Ações!$S1587))</f>
        <v>0.32774742000000007</v>
      </c>
      <c r="J1587" s="49">
        <f>IFERROR(IF(Ações!$B1587="","",(VLOOKUP(Table_1[[#This Row],[AÇÕES]],'Dados Status Invest STOCKS'!A1573:AD2188,4)/Table_1[[#This Row],[LPA]]))/100,0)</f>
        <v>6.3591954022988506E-2</v>
      </c>
      <c r="K1587" s="64">
        <f>IFERROR(IF(Ações!$B1587="","",VLOOKUP(Table_1[[#This Row],[AÇÕES]],'Dados Status Invest STOCKS'!A1573:AD2188,2)),0)</f>
        <v>77</v>
      </c>
      <c r="L1587" s="65">
        <f>IFERROR(IF(Ações!$B1587="","",VLOOKUP(Table_1[[#This Row],[AÇÕES]],'Dados Status Invest STOCKS'!A1573:AD2188,3)/100),0)</f>
        <v>3.4000000000000002E-3</v>
      </c>
      <c r="M1587" s="66">
        <f>IFERROR(IF(Ações!$B1587="","",VLOOKUP(Table_1[[#This Row],[AÇÕES]],'Dados Status Invest STOCKS'!A1573:AD2188,28)),0)</f>
        <v>3.48</v>
      </c>
      <c r="N1587" s="66">
        <f>IFERROR(IF(Ações!$B1587="","",VLOOKUP(Table_1[[#This Row],[AÇÕES]],'Dados Status Invest STOCKS'!A1573:AD2188,27)),0)</f>
        <v>17.72</v>
      </c>
      <c r="O1587" s="66">
        <f>IFERROR(IF(Ações!$L1587="","",Ações!$K1587*Ações!$L1587),0)</f>
        <v>0.26180000000000003</v>
      </c>
      <c r="P1587" s="67">
        <f t="shared" si="24"/>
        <v>0.06</v>
      </c>
      <c r="Q1587" s="67">
        <f>IFERROR(Ações!$O1587/Ações!$M1587,0)</f>
        <v>7.5229885057471274E-2</v>
      </c>
      <c r="R1587" s="67">
        <f>IFERROR(IF(Ações!$B1587="","",VLOOKUP(Table_1[[#This Row],[AÇÕES]],'Dados Status Invest STOCKS'!A1573:AD2188,18)/100),0)</f>
        <v>0.1963</v>
      </c>
      <c r="S1587" s="65">
        <f>IFERROR(IF(Ações!$B1587="","",VLOOKUP(Table_1[[#This Row],[AÇÕES]],'Dados Status Invest STOCKS'!A1573:AD2188,25)/100),0)</f>
        <v>0.25190000000000001</v>
      </c>
      <c r="T1587" s="67">
        <f>(1-Ações!$Q1587)*Ações!$R1587</f>
        <v>0.18153237356321839</v>
      </c>
      <c r="U1587" s="68">
        <f>IF(Ações!$S1587=0,Ações!$T1587,IF(Ações!$T1587=0,Ações!$S1587,AVERAGE(Ações!$S1587,Ações!$T1587)))</f>
        <v>0.2167161867816092</v>
      </c>
    </row>
    <row r="1588" spans="2:21" ht="15" customHeight="1" x14ac:dyDescent="0.2">
      <c r="B1588" s="63" t="str">
        <f>IFERROR('Dados Status Invest STOCKS'!A1575,"-")</f>
        <v>ENTA</v>
      </c>
      <c r="C1588" s="45">
        <f>IFERROR((Ações!$D1588-Ações!$K1588)/Ações!$D1588,0)</f>
        <v>0</v>
      </c>
      <c r="D1588" s="46">
        <f>(Ações!$O1588)/0.06</f>
        <v>0</v>
      </c>
      <c r="E1588" s="47">
        <f>IFERROR((Ações!$F1588-Ações!$K1588)/Ações!$F1588,0)</f>
        <v>0</v>
      </c>
      <c r="F1588" s="46" t="str">
        <f>IF(OR(Ações!$N1588&lt;0,Ações!$M1588&lt;0),"",(22.5*Ações!$M1588*Ações!$N1588)^0.5)</f>
        <v/>
      </c>
      <c r="G1588" s="47">
        <f>IFERROR((Ações!$H1588-Ações!$K1588)/Ações!$H1588,0)</f>
        <v>0</v>
      </c>
      <c r="H1588" s="48">
        <f>IFERROR(Ações!$I1588/(Ações!$P1588-Table_1[[#This Row],[CAGR LUCRO 5A]]),0)</f>
        <v>0</v>
      </c>
      <c r="I1588" s="48">
        <f>IF(Ações!$S1588&lt;0,"",Ações!$O1588*(1+Ações!$S1588))</f>
        <v>0</v>
      </c>
      <c r="J1588" s="49">
        <f>IFERROR(IF(Ações!$B1588="","",(VLOOKUP(Table_1[[#This Row],[AÇÕES]],'Dados Status Invest STOCKS'!A1574:AD2189,4)/Table_1[[#This Row],[LPA]]))/100,0)</f>
        <v>3.8637532133676086E-2</v>
      </c>
      <c r="K1588" s="64">
        <f>IFERROR(IF(Ações!$B1588="","",VLOOKUP(Table_1[[#This Row],[AÇÕES]],'Dados Status Invest STOCKS'!A1574:AD2189,2)),0)</f>
        <v>58.41</v>
      </c>
      <c r="L1588" s="65">
        <f>IFERROR(IF(Ações!$B1588="","",VLOOKUP(Table_1[[#This Row],[AÇÕES]],'Dados Status Invest STOCKS'!A1574:AD2189,3)/100),0)</f>
        <v>0</v>
      </c>
      <c r="M1588" s="66">
        <f>IFERROR(IF(Ações!$B1588="","",VLOOKUP(Table_1[[#This Row],[AÇÕES]],'Dados Status Invest STOCKS'!A1574:AD2189,28)),0)</f>
        <v>-3.89</v>
      </c>
      <c r="N1588" s="66">
        <f>IFERROR(IF(Ações!$B1588="","",VLOOKUP(Table_1[[#This Row],[AÇÕES]],'Dados Status Invest STOCKS'!A1574:AD2189,27)),0)</f>
        <v>19.649999999999999</v>
      </c>
      <c r="O1588" s="66">
        <f>IFERROR(IF(Ações!$L1588="","",Ações!$K1588*Ações!$L1588),0)</f>
        <v>0</v>
      </c>
      <c r="P1588" s="67">
        <f t="shared" si="24"/>
        <v>0.06</v>
      </c>
      <c r="Q1588" s="67">
        <f>IFERROR(Ações!$O1588/Ações!$M1588,0)</f>
        <v>0</v>
      </c>
      <c r="R1588" s="67">
        <f>IFERROR(IF(Ações!$B1588="","",VLOOKUP(Table_1[[#This Row],[AÇÕES]],'Dados Status Invest STOCKS'!A1574:AD2189,18)/100),0)</f>
        <v>-0.1978</v>
      </c>
      <c r="S1588" s="65">
        <f>IFERROR(IF(Ações!$B1588="","",VLOOKUP(Table_1[[#This Row],[AÇÕES]],'Dados Status Invest STOCKS'!A1574:AD2189,25)/100),0)</f>
        <v>0</v>
      </c>
      <c r="T1588" s="67">
        <f>(1-Ações!$Q1588)*Ações!$R1588</f>
        <v>-0.1978</v>
      </c>
      <c r="U1588" s="68">
        <f>IF(Ações!$S1588=0,Ações!$T1588,IF(Ações!$T1588=0,Ações!$S1588,AVERAGE(Ações!$S1588,Ações!$T1588)))</f>
        <v>-0.1978</v>
      </c>
    </row>
    <row r="1589" spans="2:21" ht="15" customHeight="1" x14ac:dyDescent="0.2">
      <c r="B1589" s="63" t="str">
        <f>IFERROR('Dados Status Invest STOCKS'!A1576,"-")</f>
        <v>ENTG</v>
      </c>
      <c r="C1589" s="45">
        <f>IFERROR((Ações!$D1589-Ações!$K1589)/Ações!$D1589,0)</f>
        <v>-22.076923076923077</v>
      </c>
      <c r="D1589" s="46">
        <f>(Ações!$O1589)/0.06</f>
        <v>5.3235000000000001</v>
      </c>
      <c r="E1589" s="47">
        <f>IFERROR((Ações!$F1589-Ações!$K1589)/Ações!$F1589,0)</f>
        <v>-3.8988370713020033</v>
      </c>
      <c r="F1589" s="46">
        <f>IF(OR(Ações!$N1589&lt;0,Ações!$M1589&lt;0),"",(22.5*Ações!$M1589*Ações!$N1589)^0.5)</f>
        <v>25.077380245950732</v>
      </c>
      <c r="G1589" s="47">
        <f>IFERROR((Ações!$H1589-Ações!$K1589)/Ações!$H1589,0)</f>
        <v>71.32899262316468</v>
      </c>
      <c r="H1589" s="48">
        <f>IFERROR(Ações!$I1589/(Ações!$P1589-Table_1[[#This Row],[CAGR LUCRO 5A]]),0)</f>
        <v>-1.7467902698145024</v>
      </c>
      <c r="I1589" s="48">
        <f>IF(Ações!$S1589&lt;0,"",Ações!$O1589*(1+Ações!$S1589))</f>
        <v>0.41433865199999992</v>
      </c>
      <c r="J1589" s="49">
        <f>IFERROR(IF(Ações!$B1589="","",(VLOOKUP(Table_1[[#This Row],[AÇÕES]],'Dados Status Invest STOCKS'!A1575:AD2190,4)/Table_1[[#This Row],[LPA]]))/100,0)</f>
        <v>0.19624000000000003</v>
      </c>
      <c r="K1589" s="64">
        <f>IFERROR(IF(Ações!$B1589="","",VLOOKUP(Table_1[[#This Row],[AÇÕES]],'Dados Status Invest STOCKS'!A1575:AD2190,2)),0)</f>
        <v>122.85</v>
      </c>
      <c r="L1589" s="65">
        <f>IFERROR(IF(Ações!$B1589="","",VLOOKUP(Table_1[[#This Row],[AÇÕES]],'Dados Status Invest STOCKS'!A1575:AD2190,3)/100),0)</f>
        <v>2.5999999999999999E-3</v>
      </c>
      <c r="M1589" s="66">
        <f>IFERROR(IF(Ações!$B1589="","",VLOOKUP(Table_1[[#This Row],[AÇÕES]],'Dados Status Invest STOCKS'!A1575:AD2190,28)),0)</f>
        <v>2.5</v>
      </c>
      <c r="N1589" s="66">
        <f>IFERROR(IF(Ações!$B1589="","",VLOOKUP(Table_1[[#This Row],[AÇÕES]],'Dados Status Invest STOCKS'!A1575:AD2190,27)),0)</f>
        <v>11.18</v>
      </c>
      <c r="O1589" s="66">
        <f>IFERROR(IF(Ações!$L1589="","",Ações!$K1589*Ações!$L1589),0)</f>
        <v>0.31940999999999997</v>
      </c>
      <c r="P1589" s="67">
        <f t="shared" si="24"/>
        <v>0.06</v>
      </c>
      <c r="Q1589" s="67">
        <f>IFERROR(Ações!$O1589/Ações!$M1589,0)</f>
        <v>0.12776399999999999</v>
      </c>
      <c r="R1589" s="67">
        <f>IFERROR(IF(Ações!$B1589="","",VLOOKUP(Table_1[[#This Row],[AÇÕES]],'Dados Status Invest STOCKS'!A1575:AD2190,18)/100),0)</f>
        <v>0.22399999999999998</v>
      </c>
      <c r="S1589" s="65">
        <f>IFERROR(IF(Ações!$B1589="","",VLOOKUP(Table_1[[#This Row],[AÇÕES]],'Dados Status Invest STOCKS'!A1575:AD2190,25)/100),0)</f>
        <v>0.29719999999999996</v>
      </c>
      <c r="T1589" s="67">
        <f>(1-Ações!$Q1589)*Ações!$R1589</f>
        <v>0.19538086399999999</v>
      </c>
      <c r="U1589" s="68">
        <f>IF(Ações!$S1589=0,Ações!$T1589,IF(Ações!$T1589=0,Ações!$S1589,AVERAGE(Ações!$S1589,Ações!$T1589)))</f>
        <v>0.24629043199999998</v>
      </c>
    </row>
    <row r="1590" spans="2:21" ht="15" customHeight="1" x14ac:dyDescent="0.2">
      <c r="B1590" s="63" t="str">
        <f>IFERROR('Dados Status Invest STOCKS'!A1577,"-")</f>
        <v>ENTX</v>
      </c>
      <c r="C1590" s="45">
        <f>IFERROR((Ações!$D1590-Ações!$K1590)/Ações!$D1590,0)</f>
        <v>0</v>
      </c>
      <c r="D1590" s="46">
        <f>(Ações!$O1590)/0.06</f>
        <v>0</v>
      </c>
      <c r="E1590" s="47">
        <f>IFERROR((Ações!$F1590-Ações!$K1590)/Ações!$F1590,0)</f>
        <v>0</v>
      </c>
      <c r="F1590" s="46" t="str">
        <f>IF(OR(Ações!$N1590&lt;0,Ações!$M1590&lt;0),"",(22.5*Ações!$M1590*Ações!$N1590)^0.5)</f>
        <v/>
      </c>
      <c r="G1590" s="47">
        <f>IFERROR((Ações!$H1590-Ações!$K1590)/Ações!$H1590,0)</f>
        <v>0</v>
      </c>
      <c r="H1590" s="48">
        <f>IFERROR(Ações!$I1590/(Ações!$P1590-Table_1[[#This Row],[CAGR LUCRO 5A]]),0)</f>
        <v>0</v>
      </c>
      <c r="I1590" s="48">
        <f>IF(Ações!$S1590&lt;0,"",Ações!$O1590*(1+Ações!$S1590))</f>
        <v>0</v>
      </c>
      <c r="J1590" s="49">
        <f>IFERROR(IF(Ações!$B1590="","",(VLOOKUP(Table_1[[#This Row],[AÇÕES]],'Dados Status Invest STOCKS'!A1576:AD2191,4)/Table_1[[#This Row],[LPA]]))/100,0)</f>
        <v>5.6406249999999998E-2</v>
      </c>
      <c r="K1590" s="64">
        <f>IFERROR(IF(Ações!$B1590="","",VLOOKUP(Table_1[[#This Row],[AÇÕES]],'Dados Status Invest STOCKS'!A1576:AD2191,2)),0)</f>
        <v>2.3199999999999998</v>
      </c>
      <c r="L1590" s="65">
        <f>IFERROR(IF(Ações!$B1590="","",VLOOKUP(Table_1[[#This Row],[AÇÕES]],'Dados Status Invest STOCKS'!A1576:AD2191,3)/100),0)</f>
        <v>0</v>
      </c>
      <c r="M1590" s="66">
        <f>IFERROR(IF(Ações!$B1590="","",VLOOKUP(Table_1[[#This Row],[AÇÕES]],'Dados Status Invest STOCKS'!A1576:AD2191,28)),0)</f>
        <v>-0.64</v>
      </c>
      <c r="N1590" s="66">
        <f>IFERROR(IF(Ações!$B1590="","",VLOOKUP(Table_1[[#This Row],[AÇÕES]],'Dados Status Invest STOCKS'!A1576:AD2191,27)),0)</f>
        <v>0.88</v>
      </c>
      <c r="O1590" s="66">
        <f>IFERROR(IF(Ações!$L1590="","",Ações!$K1590*Ações!$L1590),0)</f>
        <v>0</v>
      </c>
      <c r="P1590" s="67">
        <f t="shared" si="24"/>
        <v>0.06</v>
      </c>
      <c r="Q1590" s="67">
        <f>IFERROR(Ações!$O1590/Ações!$M1590,0)</f>
        <v>0</v>
      </c>
      <c r="R1590" s="67">
        <f>IFERROR(IF(Ações!$B1590="","",VLOOKUP(Table_1[[#This Row],[AÇÕES]],'Dados Status Invest STOCKS'!A1576:AD2191,18)/100),0)</f>
        <v>-0.73150000000000004</v>
      </c>
      <c r="S1590" s="65">
        <f>IFERROR(IF(Ações!$B1590="","",VLOOKUP(Table_1[[#This Row],[AÇÕES]],'Dados Status Invest STOCKS'!A1576:AD2191,25)/100),0)</f>
        <v>0</v>
      </c>
      <c r="T1590" s="67">
        <f>(1-Ações!$Q1590)*Ações!$R1590</f>
        <v>-0.73150000000000004</v>
      </c>
      <c r="U1590" s="68">
        <f>IF(Ações!$S1590=0,Ações!$T1590,IF(Ações!$T1590=0,Ações!$S1590,AVERAGE(Ações!$S1590,Ações!$T1590)))</f>
        <v>-0.73150000000000004</v>
      </c>
    </row>
    <row r="1591" spans="2:21" ht="15" customHeight="1" x14ac:dyDescent="0.2">
      <c r="B1591" s="63" t="str">
        <f>IFERROR('Dados Status Invest STOCKS'!A1578,"-")</f>
        <v>ENTXW</v>
      </c>
      <c r="C1591" s="45">
        <f>IFERROR((Ações!$D1591-Ações!$K1591)/Ações!$D1591,0)</f>
        <v>0</v>
      </c>
      <c r="D1591" s="46">
        <f>(Ações!$O1591)/0.06</f>
        <v>0</v>
      </c>
      <c r="E1591" s="47">
        <f>IFERROR((Ações!$F1591-Ações!$K1591)/Ações!$F1591,0)</f>
        <v>0</v>
      </c>
      <c r="F1591" s="46" t="str">
        <f>IF(OR(Ações!$N1591&lt;0,Ações!$M1591&lt;0),"",(22.5*Ações!$M1591*Ações!$N1591)^0.5)</f>
        <v/>
      </c>
      <c r="G1591" s="47">
        <f>IFERROR((Ações!$H1591-Ações!$K1591)/Ações!$H1591,0)</f>
        <v>0</v>
      </c>
      <c r="H1591" s="48">
        <f>IFERROR(Ações!$I1591/(Ações!$P1591-Table_1[[#This Row],[CAGR LUCRO 5A]]),0)</f>
        <v>0</v>
      </c>
      <c r="I1591" s="48">
        <f>IF(Ações!$S1591&lt;0,"",Ações!$O1591*(1+Ações!$S1591))</f>
        <v>0</v>
      </c>
      <c r="J1591" s="49">
        <f>IFERROR(IF(Ações!$B1591="","",(VLOOKUP(Table_1[[#This Row],[AÇÕES]],'Dados Status Invest STOCKS'!A1577:AD2192,4)/Table_1[[#This Row],[LPA]]))/100,0)</f>
        <v>7.0312500000000002E-3</v>
      </c>
      <c r="K1591" s="64">
        <f>IFERROR(IF(Ações!$B1591="","",VLOOKUP(Table_1[[#This Row],[AÇÕES]],'Dados Status Invest STOCKS'!A1577:AD2192,2)),0)</f>
        <v>0.28999999999999998</v>
      </c>
      <c r="L1591" s="65">
        <f>IFERROR(IF(Ações!$B1591="","",VLOOKUP(Table_1[[#This Row],[AÇÕES]],'Dados Status Invest STOCKS'!A1577:AD2192,3)/100),0)</f>
        <v>0</v>
      </c>
      <c r="M1591" s="66">
        <f>IFERROR(IF(Ações!$B1591="","",VLOOKUP(Table_1[[#This Row],[AÇÕES]],'Dados Status Invest STOCKS'!A1577:AD2192,28)),0)</f>
        <v>-0.64</v>
      </c>
      <c r="N1591" s="66">
        <f>IFERROR(IF(Ações!$B1591="","",VLOOKUP(Table_1[[#This Row],[AÇÕES]],'Dados Status Invest STOCKS'!A1577:AD2192,27)),0)</f>
        <v>0.88</v>
      </c>
      <c r="O1591" s="66">
        <f>IFERROR(IF(Ações!$L1591="","",Ações!$K1591*Ações!$L1591),0)</f>
        <v>0</v>
      </c>
      <c r="P1591" s="67">
        <f t="shared" si="24"/>
        <v>0.06</v>
      </c>
      <c r="Q1591" s="67">
        <f>IFERROR(Ações!$O1591/Ações!$M1591,0)</f>
        <v>0</v>
      </c>
      <c r="R1591" s="67">
        <f>IFERROR(IF(Ações!$B1591="","",VLOOKUP(Table_1[[#This Row],[AÇÕES]],'Dados Status Invest STOCKS'!A1577:AD2192,18)/100),0)</f>
        <v>-0.73150000000000004</v>
      </c>
      <c r="S1591" s="65">
        <f>IFERROR(IF(Ações!$B1591="","",VLOOKUP(Table_1[[#This Row],[AÇÕES]],'Dados Status Invest STOCKS'!A1577:AD2192,25)/100),0)</f>
        <v>0</v>
      </c>
      <c r="T1591" s="67">
        <f>(1-Ações!$Q1591)*Ações!$R1591</f>
        <v>-0.73150000000000004</v>
      </c>
      <c r="U1591" s="68">
        <f>IF(Ações!$S1591=0,Ações!$T1591,IF(Ações!$T1591=0,Ações!$S1591,AVERAGE(Ações!$S1591,Ações!$T1591)))</f>
        <v>-0.73150000000000004</v>
      </c>
    </row>
    <row r="1592" spans="2:21" ht="15" customHeight="1" x14ac:dyDescent="0.2">
      <c r="B1592" s="63" t="str">
        <f>IFERROR('Dados Status Invest STOCKS'!A1579,"-")</f>
        <v>ENV</v>
      </c>
      <c r="C1592" s="45">
        <f>IFERROR((Ações!$D1592-Ações!$K1592)/Ações!$D1592,0)</f>
        <v>0</v>
      </c>
      <c r="D1592" s="46">
        <f>(Ações!$O1592)/0.06</f>
        <v>0</v>
      </c>
      <c r="E1592" s="47">
        <f>IFERROR((Ações!$F1592-Ações!$K1592)/Ações!$F1592,0)</f>
        <v>-4.3425110241747529</v>
      </c>
      <c r="F1592" s="46">
        <f>IF(OR(Ações!$N1592&lt;0,Ações!$M1592&lt;0),"",(22.5*Ações!$M1592*Ações!$N1592)^0.5)</f>
        <v>13.517988015973383</v>
      </c>
      <c r="G1592" s="47">
        <f>IFERROR((Ações!$H1592-Ações!$K1592)/Ações!$H1592,0)</f>
        <v>0</v>
      </c>
      <c r="H1592" s="48">
        <f>IFERROR(Ações!$I1592/(Ações!$P1592-Table_1[[#This Row],[CAGR LUCRO 5A]]),0)</f>
        <v>0</v>
      </c>
      <c r="I1592" s="48">
        <f>IF(Ações!$S1592&lt;0,"",Ações!$O1592*(1+Ações!$S1592))</f>
        <v>0</v>
      </c>
      <c r="J1592" s="49">
        <f>IFERROR(IF(Ações!$B1592="","",(VLOOKUP(Table_1[[#This Row],[AÇÕES]],'Dados Status Invest STOCKS'!A1578:AD2193,4)/Table_1[[#This Row],[LPA]]))/100,0)</f>
        <v>3.2742553191489363</v>
      </c>
      <c r="K1592" s="64">
        <f>IFERROR(IF(Ações!$B1592="","",VLOOKUP(Table_1[[#This Row],[AÇÕES]],'Dados Status Invest STOCKS'!A1578:AD2193,2)),0)</f>
        <v>72.22</v>
      </c>
      <c r="L1592" s="65">
        <f>IFERROR(IF(Ações!$B1592="","",VLOOKUP(Table_1[[#This Row],[AÇÕES]],'Dados Status Invest STOCKS'!A1578:AD2193,3)/100),0)</f>
        <v>0</v>
      </c>
      <c r="M1592" s="66">
        <f>IFERROR(IF(Ações!$B1592="","",VLOOKUP(Table_1[[#This Row],[AÇÕES]],'Dados Status Invest STOCKS'!A1578:AD2193,28)),0)</f>
        <v>0.47</v>
      </c>
      <c r="N1592" s="66">
        <f>IFERROR(IF(Ações!$B1592="","",VLOOKUP(Table_1[[#This Row],[AÇÕES]],'Dados Status Invest STOCKS'!A1578:AD2193,27)),0)</f>
        <v>17.28</v>
      </c>
      <c r="O1592" s="66">
        <f>IFERROR(IF(Ações!$L1592="","",Ações!$K1592*Ações!$L1592),0)</f>
        <v>0</v>
      </c>
      <c r="P1592" s="67">
        <f t="shared" si="24"/>
        <v>0.06</v>
      </c>
      <c r="Q1592" s="67">
        <f>IFERROR(Ações!$O1592/Ações!$M1592,0)</f>
        <v>0</v>
      </c>
      <c r="R1592" s="67">
        <f>IFERROR(IF(Ações!$B1592="","",VLOOKUP(Table_1[[#This Row],[AÇÕES]],'Dados Status Invest STOCKS'!A1578:AD2193,18)/100),0)</f>
        <v>2.7200000000000002E-2</v>
      </c>
      <c r="S1592" s="65">
        <f>IFERROR(IF(Ações!$B1592="","",VLOOKUP(Table_1[[#This Row],[AÇÕES]],'Dados Status Invest STOCKS'!A1578:AD2193,25)/100),0)</f>
        <v>0</v>
      </c>
      <c r="T1592" s="67">
        <f>(1-Ações!$Q1592)*Ações!$R1592</f>
        <v>2.7200000000000002E-2</v>
      </c>
      <c r="U1592" s="68">
        <f>IF(Ações!$S1592=0,Ações!$T1592,IF(Ações!$T1592=0,Ações!$S1592,AVERAGE(Ações!$S1592,Ações!$T1592)))</f>
        <v>2.7200000000000002E-2</v>
      </c>
    </row>
    <row r="1593" spans="2:21" ht="15" customHeight="1" x14ac:dyDescent="0.2">
      <c r="B1593" s="63" t="str">
        <f>IFERROR('Dados Status Invest STOCKS'!A1580,"-")</f>
        <v>ENVA</v>
      </c>
      <c r="C1593" s="45">
        <f>IFERROR((Ações!$D1593-Ações!$K1593)/Ações!$D1593,0)</f>
        <v>0</v>
      </c>
      <c r="D1593" s="46">
        <f>(Ações!$O1593)/0.06</f>
        <v>0</v>
      </c>
      <c r="E1593" s="47">
        <f>IFERROR((Ações!$F1593-Ações!$K1593)/Ações!$F1593,0)</f>
        <v>0.55687481261311844</v>
      </c>
      <c r="F1593" s="46">
        <f>IF(OR(Ações!$N1593&lt;0,Ações!$M1593&lt;0),"",(22.5*Ações!$M1593*Ações!$N1593)^0.5)</f>
        <v>91.802499965959527</v>
      </c>
      <c r="G1593" s="47">
        <f>IFERROR((Ações!$H1593-Ações!$K1593)/Ações!$H1593,0)</f>
        <v>0</v>
      </c>
      <c r="H1593" s="48">
        <f>IFERROR(Ações!$I1593/(Ações!$P1593-Table_1[[#This Row],[CAGR LUCRO 5A]]),0)</f>
        <v>0</v>
      </c>
      <c r="I1593" s="48">
        <f>IF(Ações!$S1593&lt;0,"",Ações!$O1593*(1+Ações!$S1593))</f>
        <v>0</v>
      </c>
      <c r="J1593" s="49">
        <f>IFERROR(IF(Ações!$B1593="","",(VLOOKUP(Table_1[[#This Row],[AÇÕES]],'Dados Status Invest STOCKS'!A1579:AD2194,4)/Table_1[[#This Row],[LPA]]))/100,0)</f>
        <v>2.8073089700996678E-3</v>
      </c>
      <c r="K1593" s="64">
        <f>IFERROR(IF(Ações!$B1593="","",VLOOKUP(Table_1[[#This Row],[AÇÕES]],'Dados Status Invest STOCKS'!A1579:AD2194,2)),0)</f>
        <v>40.68</v>
      </c>
      <c r="L1593" s="65">
        <f>IFERROR(IF(Ações!$B1593="","",VLOOKUP(Table_1[[#This Row],[AÇÕES]],'Dados Status Invest STOCKS'!A1579:AD2194,3)/100),0)</f>
        <v>0</v>
      </c>
      <c r="M1593" s="66">
        <f>IFERROR(IF(Ações!$B1593="","",VLOOKUP(Table_1[[#This Row],[AÇÕES]],'Dados Status Invest STOCKS'!A1579:AD2194,28)),0)</f>
        <v>12.04</v>
      </c>
      <c r="N1593" s="66">
        <f>IFERROR(IF(Ações!$B1593="","",VLOOKUP(Table_1[[#This Row],[AÇÕES]],'Dados Status Invest STOCKS'!A1579:AD2194,27)),0)</f>
        <v>31.11</v>
      </c>
      <c r="O1593" s="66">
        <f>IFERROR(IF(Ações!$L1593="","",Ações!$K1593*Ações!$L1593),0)</f>
        <v>0</v>
      </c>
      <c r="P1593" s="67">
        <f t="shared" si="24"/>
        <v>0.06</v>
      </c>
      <c r="Q1593" s="67">
        <f>IFERROR(Ações!$O1593/Ações!$M1593,0)</f>
        <v>0</v>
      </c>
      <c r="R1593" s="67">
        <f>IFERROR(IF(Ações!$B1593="","",VLOOKUP(Table_1[[#This Row],[AÇÕES]],'Dados Status Invest STOCKS'!A1579:AD2194,18)/100),0)</f>
        <v>0.38689999999999997</v>
      </c>
      <c r="S1593" s="65">
        <f>IFERROR(IF(Ações!$B1593="","",VLOOKUP(Table_1[[#This Row],[AÇÕES]],'Dados Status Invest STOCKS'!A1579:AD2194,25)/100),0)</f>
        <v>0.53739999999999999</v>
      </c>
      <c r="T1593" s="67">
        <f>(1-Ações!$Q1593)*Ações!$R1593</f>
        <v>0.38689999999999997</v>
      </c>
      <c r="U1593" s="68">
        <f>IF(Ações!$S1593=0,Ações!$T1593,IF(Ações!$T1593=0,Ações!$S1593,AVERAGE(Ações!$S1593,Ações!$T1593)))</f>
        <v>0.46214999999999995</v>
      </c>
    </row>
    <row r="1594" spans="2:21" ht="15" customHeight="1" x14ac:dyDescent="0.2">
      <c r="B1594" s="63" t="str">
        <f>IFERROR('Dados Status Invest STOCKS'!A1581,"-")</f>
        <v>ENZ</v>
      </c>
      <c r="C1594" s="45">
        <f>IFERROR((Ações!$D1594-Ações!$K1594)/Ações!$D1594,0)</f>
        <v>0</v>
      </c>
      <c r="D1594" s="46">
        <f>(Ações!$O1594)/0.06</f>
        <v>0</v>
      </c>
      <c r="E1594" s="47">
        <f>IFERROR((Ações!$F1594-Ações!$K1594)/Ações!$F1594,0)</f>
        <v>-0.70985757915805547</v>
      </c>
      <c r="F1594" s="46">
        <f>IF(OR(Ações!$N1594&lt;0,Ações!$M1594&lt;0),"",(22.5*Ações!$M1594*Ações!$N1594)^0.5)</f>
        <v>1.8481071397513726</v>
      </c>
      <c r="G1594" s="47">
        <f>IFERROR((Ações!$H1594-Ações!$K1594)/Ações!$H1594,0)</f>
        <v>0</v>
      </c>
      <c r="H1594" s="48">
        <f>IFERROR(Ações!$I1594/(Ações!$P1594-Table_1[[#This Row],[CAGR LUCRO 5A]]),0)</f>
        <v>0</v>
      </c>
      <c r="I1594" s="48" t="str">
        <f>IF(Ações!$S1594&lt;0,"",Ações!$O1594*(1+Ações!$S1594))</f>
        <v/>
      </c>
      <c r="J1594" s="49">
        <f>IFERROR(IF(Ações!$B1594="","",(VLOOKUP(Table_1[[#This Row],[AÇÕES]],'Dados Status Invest STOCKS'!A1580:AD2195,4)/Table_1[[#This Row],[LPA]]))/100,0)</f>
        <v>2.6490909090909094</v>
      </c>
      <c r="K1594" s="64">
        <f>IFERROR(IF(Ações!$B1594="","",VLOOKUP(Table_1[[#This Row],[AÇÕES]],'Dados Status Invest STOCKS'!A1580:AD2195,2)),0)</f>
        <v>3.16</v>
      </c>
      <c r="L1594" s="65">
        <f>IFERROR(IF(Ações!$B1594="","",VLOOKUP(Table_1[[#This Row],[AÇÕES]],'Dados Status Invest STOCKS'!A1580:AD2195,3)/100),0)</f>
        <v>0</v>
      </c>
      <c r="M1594" s="66">
        <f>IFERROR(IF(Ações!$B1594="","",VLOOKUP(Table_1[[#This Row],[AÇÕES]],'Dados Status Invest STOCKS'!A1580:AD2195,28)),0)</f>
        <v>0.11</v>
      </c>
      <c r="N1594" s="66">
        <f>IFERROR(IF(Ações!$B1594="","",VLOOKUP(Table_1[[#This Row],[AÇÕES]],'Dados Status Invest STOCKS'!A1580:AD2195,27)),0)</f>
        <v>1.38</v>
      </c>
      <c r="O1594" s="66">
        <f>IFERROR(IF(Ações!$L1594="","",Ações!$K1594*Ações!$L1594),0)</f>
        <v>0</v>
      </c>
      <c r="P1594" s="67">
        <f t="shared" si="24"/>
        <v>0.06</v>
      </c>
      <c r="Q1594" s="67">
        <f>IFERROR(Ações!$O1594/Ações!$M1594,0)</f>
        <v>0</v>
      </c>
      <c r="R1594" s="67">
        <f>IFERROR(IF(Ações!$B1594="","",VLOOKUP(Table_1[[#This Row],[AÇÕES]],'Dados Status Invest STOCKS'!A1580:AD2195,18)/100),0)</f>
        <v>7.8700000000000006E-2</v>
      </c>
      <c r="S1594" s="65">
        <f>IFERROR(IF(Ações!$B1594="","",VLOOKUP(Table_1[[#This Row],[AÇÕES]],'Dados Status Invest STOCKS'!A1580:AD2195,25)/100),0)</f>
        <v>-0.29520000000000002</v>
      </c>
      <c r="T1594" s="67">
        <f>(1-Ações!$Q1594)*Ações!$R1594</f>
        <v>7.8700000000000006E-2</v>
      </c>
      <c r="U1594" s="68">
        <f>IF(Ações!$S1594=0,Ações!$T1594,IF(Ações!$T1594=0,Ações!$S1594,AVERAGE(Ações!$S1594,Ações!$T1594)))</f>
        <v>-0.10825000000000001</v>
      </c>
    </row>
    <row r="1595" spans="2:21" ht="15" customHeight="1" x14ac:dyDescent="0.2">
      <c r="B1595" s="63" t="str">
        <f>IFERROR('Dados Status Invest STOCKS'!A1582,"-")</f>
        <v>EOG</v>
      </c>
      <c r="C1595" s="45">
        <f>IFERROR((Ações!$D1595-Ações!$K1595)/Ações!$D1595,0)</f>
        <v>-0.23203285420944555</v>
      </c>
      <c r="D1595" s="46">
        <f>(Ações!$O1595)/0.06</f>
        <v>83.04161666666667</v>
      </c>
      <c r="E1595" s="47">
        <f>IFERROR((Ações!$F1595-Ações!$K1595)/Ações!$F1595,0)</f>
        <v>-0.55679169052398048</v>
      </c>
      <c r="F1595" s="46">
        <f>IF(OR(Ações!$N1595&lt;0,Ações!$M1595&lt;0),"",(22.5*Ações!$M1595*Ações!$N1595)^0.5)</f>
        <v>65.718490548703272</v>
      </c>
      <c r="G1595" s="47">
        <f>IFERROR((Ações!$H1595-Ações!$K1595)/Ações!$H1595,0)</f>
        <v>-0.23203285420944555</v>
      </c>
      <c r="H1595" s="48">
        <f>IFERROR(Ações!$I1595/(Ações!$P1595-Table_1[[#This Row],[CAGR LUCRO 5A]]),0)</f>
        <v>83.04161666666667</v>
      </c>
      <c r="I1595" s="48">
        <f>IF(Ações!$S1595&lt;0,"",Ações!$O1595*(1+Ações!$S1595))</f>
        <v>4.9824970000000004</v>
      </c>
      <c r="J1595" s="49">
        <f>IFERROR(IF(Ações!$B1595="","",(VLOOKUP(Table_1[[#This Row],[AÇÕES]],'Dados Status Invest STOCKS'!A1581:AD2196,4)/Table_1[[#This Row],[LPA]]))/100,0)</f>
        <v>3.8449612403100769E-2</v>
      </c>
      <c r="K1595" s="64">
        <f>IFERROR(IF(Ações!$B1595="","",VLOOKUP(Table_1[[#This Row],[AÇÕES]],'Dados Status Invest STOCKS'!A1581:AD2196,2)),0)</f>
        <v>102.31</v>
      </c>
      <c r="L1595" s="65">
        <f>IFERROR(IF(Ações!$B1595="","",VLOOKUP(Table_1[[#This Row],[AÇÕES]],'Dados Status Invest STOCKS'!A1581:AD2196,3)/100),0)</f>
        <v>4.87E-2</v>
      </c>
      <c r="M1595" s="66">
        <f>IFERROR(IF(Ações!$B1595="","",VLOOKUP(Table_1[[#This Row],[AÇÕES]],'Dados Status Invest STOCKS'!A1581:AD2196,28)),0)</f>
        <v>5.16</v>
      </c>
      <c r="N1595" s="66">
        <f>IFERROR(IF(Ações!$B1595="","",VLOOKUP(Table_1[[#This Row],[AÇÕES]],'Dados Status Invest STOCKS'!A1581:AD2196,27)),0)</f>
        <v>37.200000000000003</v>
      </c>
      <c r="O1595" s="66">
        <f>IFERROR(IF(Ações!$L1595="","",Ações!$K1595*Ações!$L1595),0)</f>
        <v>4.9824970000000004</v>
      </c>
      <c r="P1595" s="67">
        <f t="shared" si="24"/>
        <v>0.06</v>
      </c>
      <c r="Q1595" s="67">
        <f>IFERROR(Ações!$O1595/Ações!$M1595,0)</f>
        <v>0.96560019379844964</v>
      </c>
      <c r="R1595" s="67">
        <f>IFERROR(IF(Ações!$B1595="","",VLOOKUP(Table_1[[#This Row],[AÇÕES]],'Dados Status Invest STOCKS'!A1581:AD2196,18)/100),0)</f>
        <v>0.1386</v>
      </c>
      <c r="S1595" s="65">
        <f>IFERROR(IF(Ações!$B1595="","",VLOOKUP(Table_1[[#This Row],[AÇÕES]],'Dados Status Invest STOCKS'!A1581:AD2196,25)/100),0)</f>
        <v>0</v>
      </c>
      <c r="T1595" s="67">
        <f>(1-Ações!$Q1595)*Ações!$R1595</f>
        <v>4.7678131395348803E-3</v>
      </c>
      <c r="U1595" s="68">
        <f>IF(Ações!$S1595=0,Ações!$T1595,IF(Ações!$T1595=0,Ações!$S1595,AVERAGE(Ações!$S1595,Ações!$T1595)))</f>
        <v>4.7678131395348803E-3</v>
      </c>
    </row>
    <row r="1596" spans="2:21" ht="15" customHeight="1" x14ac:dyDescent="0.2">
      <c r="B1596" s="63" t="str">
        <f>IFERROR('Dados Status Invest STOCKS'!A1583,"-")</f>
        <v>EOLS</v>
      </c>
      <c r="C1596" s="45">
        <f>IFERROR((Ações!$D1596-Ações!$K1596)/Ações!$D1596,0)</f>
        <v>0</v>
      </c>
      <c r="D1596" s="46">
        <f>(Ações!$O1596)/0.06</f>
        <v>0</v>
      </c>
      <c r="E1596" s="47">
        <f>IFERROR((Ações!$F1596-Ações!$K1596)/Ações!$F1596,0)</f>
        <v>0</v>
      </c>
      <c r="F1596" s="46" t="str">
        <f>IF(OR(Ações!$N1596&lt;0,Ações!$M1596&lt;0),"",(22.5*Ações!$M1596*Ações!$N1596)^0.5)</f>
        <v/>
      </c>
      <c r="G1596" s="47">
        <f>IFERROR((Ações!$H1596-Ações!$K1596)/Ações!$H1596,0)</f>
        <v>0</v>
      </c>
      <c r="H1596" s="48">
        <f>IFERROR(Ações!$I1596/(Ações!$P1596-Table_1[[#This Row],[CAGR LUCRO 5A]]),0)</f>
        <v>0</v>
      </c>
      <c r="I1596" s="48">
        <f>IF(Ações!$S1596&lt;0,"",Ações!$O1596*(1+Ações!$S1596))</f>
        <v>0</v>
      </c>
      <c r="J1596" s="49">
        <f>IFERROR(IF(Ações!$B1596="","",(VLOOKUP(Table_1[[#This Row],[AÇÕES]],'Dados Status Invest STOCKS'!A1582:AD2197,4)/Table_1[[#This Row],[LPA]]))/100,0)</f>
        <v>8.6852589641434278E-3</v>
      </c>
      <c r="K1596" s="64">
        <f>IFERROR(IF(Ações!$B1596="","",VLOOKUP(Table_1[[#This Row],[AÇÕES]],'Dados Status Invest STOCKS'!A1582:AD2197,2)),0)</f>
        <v>5.46</v>
      </c>
      <c r="L1596" s="65">
        <f>IFERROR(IF(Ações!$B1596="","",VLOOKUP(Table_1[[#This Row],[AÇÕES]],'Dados Status Invest STOCKS'!A1582:AD2197,3)/100),0)</f>
        <v>0</v>
      </c>
      <c r="M1596" s="66">
        <f>IFERROR(IF(Ações!$B1596="","",VLOOKUP(Table_1[[#This Row],[AÇÕES]],'Dados Status Invest STOCKS'!A1582:AD2197,28)),0)</f>
        <v>-2.5099999999999998</v>
      </c>
      <c r="N1596" s="66">
        <f>IFERROR(IF(Ações!$B1596="","",VLOOKUP(Table_1[[#This Row],[AÇÕES]],'Dados Status Invest STOCKS'!A1582:AD2197,27)),0)</f>
        <v>1.75</v>
      </c>
      <c r="O1596" s="66">
        <f>IFERROR(IF(Ações!$L1596="","",Ações!$K1596*Ações!$L1596),0)</f>
        <v>0</v>
      </c>
      <c r="P1596" s="67">
        <f t="shared" si="24"/>
        <v>0.06</v>
      </c>
      <c r="Q1596" s="67">
        <f>IFERROR(Ações!$O1596/Ações!$M1596,0)</f>
        <v>0</v>
      </c>
      <c r="R1596" s="67">
        <f>IFERROR(IF(Ações!$B1596="","",VLOOKUP(Table_1[[#This Row],[AÇÕES]],'Dados Status Invest STOCKS'!A1582:AD2197,18)/100),0)</f>
        <v>-1.4303999999999999</v>
      </c>
      <c r="S1596" s="65">
        <f>IFERROR(IF(Ações!$B1596="","",VLOOKUP(Table_1[[#This Row],[AÇÕES]],'Dados Status Invest STOCKS'!A1582:AD2197,25)/100),0)</f>
        <v>0</v>
      </c>
      <c r="T1596" s="67">
        <f>(1-Ações!$Q1596)*Ações!$R1596</f>
        <v>-1.4303999999999999</v>
      </c>
      <c r="U1596" s="68">
        <f>IF(Ações!$S1596=0,Ações!$T1596,IF(Ações!$T1596=0,Ações!$S1596,AVERAGE(Ações!$S1596,Ações!$T1596)))</f>
        <v>-1.4303999999999999</v>
      </c>
    </row>
    <row r="1597" spans="2:21" ht="15" customHeight="1" x14ac:dyDescent="0.2">
      <c r="B1597" s="63" t="str">
        <f>IFERROR('Dados Status Invest STOCKS'!A1584,"-")</f>
        <v>EOSE</v>
      </c>
      <c r="C1597" s="45">
        <f>IFERROR((Ações!$D1597-Ações!$K1597)/Ações!$D1597,0)</f>
        <v>0</v>
      </c>
      <c r="D1597" s="46">
        <f>(Ações!$O1597)/0.06</f>
        <v>0</v>
      </c>
      <c r="E1597" s="47">
        <f>IFERROR((Ações!$F1597-Ações!$K1597)/Ações!$F1597,0)</f>
        <v>0</v>
      </c>
      <c r="F1597" s="46" t="str">
        <f>IF(OR(Ações!$N1597&lt;0,Ações!$M1597&lt;0),"",(22.5*Ações!$M1597*Ações!$N1597)^0.5)</f>
        <v/>
      </c>
      <c r="G1597" s="47">
        <f>IFERROR((Ações!$H1597-Ações!$K1597)/Ações!$H1597,0)</f>
        <v>0</v>
      </c>
      <c r="H1597" s="48">
        <f>IFERROR(Ações!$I1597/(Ações!$P1597-Table_1[[#This Row],[CAGR LUCRO 5A]]),0)</f>
        <v>0</v>
      </c>
      <c r="I1597" s="48">
        <f>IF(Ações!$S1597&lt;0,"",Ações!$O1597*(1+Ações!$S1597))</f>
        <v>0</v>
      </c>
      <c r="J1597" s="49">
        <f>IFERROR(IF(Ações!$B1597="","",(VLOOKUP(Table_1[[#This Row],[AÇÕES]],'Dados Status Invest STOCKS'!A1583:AD2198,4)/Table_1[[#This Row],[LPA]]))/100,0)</f>
        <v>5.150501672240803E-3</v>
      </c>
      <c r="K1597" s="64">
        <f>IFERROR(IF(Ações!$B1597="","",VLOOKUP(Table_1[[#This Row],[AÇÕES]],'Dados Status Invest STOCKS'!A1583:AD2198,2)),0)</f>
        <v>4.59</v>
      </c>
      <c r="L1597" s="65">
        <f>IFERROR(IF(Ações!$B1597="","",VLOOKUP(Table_1[[#This Row],[AÇÕES]],'Dados Status Invest STOCKS'!A1583:AD2198,3)/100),0)</f>
        <v>0</v>
      </c>
      <c r="M1597" s="66">
        <f>IFERROR(IF(Ações!$B1597="","",VLOOKUP(Table_1[[#This Row],[AÇÕES]],'Dados Status Invest STOCKS'!A1583:AD2198,28)),0)</f>
        <v>-2.99</v>
      </c>
      <c r="N1597" s="66">
        <f>IFERROR(IF(Ações!$B1597="","",VLOOKUP(Table_1[[#This Row],[AÇÕES]],'Dados Status Invest STOCKS'!A1583:AD2198,27)),0)</f>
        <v>1.0900000000000001</v>
      </c>
      <c r="O1597" s="66">
        <f>IFERROR(IF(Ações!$L1597="","",Ações!$K1597*Ações!$L1597),0)</f>
        <v>0</v>
      </c>
      <c r="P1597" s="67">
        <f t="shared" si="24"/>
        <v>0.06</v>
      </c>
      <c r="Q1597" s="67">
        <f>IFERROR(Ações!$O1597/Ações!$M1597,0)</f>
        <v>0</v>
      </c>
      <c r="R1597" s="67">
        <f>IFERROR(IF(Ações!$B1597="","",VLOOKUP(Table_1[[#This Row],[AÇÕES]],'Dados Status Invest STOCKS'!A1583:AD2198,18)/100),0)</f>
        <v>-2.7444000000000002</v>
      </c>
      <c r="S1597" s="65">
        <f>IFERROR(IF(Ações!$B1597="","",VLOOKUP(Table_1[[#This Row],[AÇÕES]],'Dados Status Invest STOCKS'!A1583:AD2198,25)/100),0)</f>
        <v>0</v>
      </c>
      <c r="T1597" s="67">
        <f>(1-Ações!$Q1597)*Ações!$R1597</f>
        <v>-2.7444000000000002</v>
      </c>
      <c r="U1597" s="68">
        <f>IF(Ações!$S1597=0,Ações!$T1597,IF(Ações!$T1597=0,Ações!$S1597,AVERAGE(Ações!$S1597,Ações!$T1597)))</f>
        <v>-2.7444000000000002</v>
      </c>
    </row>
    <row r="1598" spans="2:21" ht="15" customHeight="1" x14ac:dyDescent="0.2">
      <c r="B1598" s="63" t="str">
        <f>IFERROR('Dados Status Invest STOCKS'!A1585,"-")</f>
        <v>EOSEW</v>
      </c>
      <c r="C1598" s="45">
        <f>IFERROR((Ações!$D1598-Ações!$K1598)/Ações!$D1598,0)</f>
        <v>0</v>
      </c>
      <c r="D1598" s="46">
        <f>(Ações!$O1598)/0.06</f>
        <v>0</v>
      </c>
      <c r="E1598" s="47">
        <f>IFERROR((Ações!$F1598-Ações!$K1598)/Ações!$F1598,0)</f>
        <v>0</v>
      </c>
      <c r="F1598" s="46" t="str">
        <f>IF(OR(Ações!$N1598&lt;0,Ações!$M1598&lt;0),"",(22.5*Ações!$M1598*Ações!$N1598)^0.5)</f>
        <v/>
      </c>
      <c r="G1598" s="47">
        <f>IFERROR((Ações!$H1598-Ações!$K1598)/Ações!$H1598,0)</f>
        <v>0</v>
      </c>
      <c r="H1598" s="48">
        <f>IFERROR(Ações!$I1598/(Ações!$P1598-Table_1[[#This Row],[CAGR LUCRO 5A]]),0)</f>
        <v>0</v>
      </c>
      <c r="I1598" s="48">
        <f>IF(Ações!$S1598&lt;0,"",Ações!$O1598*(1+Ações!$S1598))</f>
        <v>0</v>
      </c>
      <c r="J1598" s="49">
        <f>IFERROR(IF(Ações!$B1598="","",(VLOOKUP(Table_1[[#This Row],[AÇÕES]],'Dados Status Invest STOCKS'!A1584:AD2199,4)/Table_1[[#This Row],[LPA]]))/100,0)</f>
        <v>1.8394648829431438E-3</v>
      </c>
      <c r="K1598" s="64">
        <f>IFERROR(IF(Ações!$B1598="","",VLOOKUP(Table_1[[#This Row],[AÇÕES]],'Dados Status Invest STOCKS'!A1584:AD2199,2)),0)</f>
        <v>1.65</v>
      </c>
      <c r="L1598" s="65">
        <f>IFERROR(IF(Ações!$B1598="","",VLOOKUP(Table_1[[#This Row],[AÇÕES]],'Dados Status Invest STOCKS'!A1584:AD2199,3)/100),0)</f>
        <v>0</v>
      </c>
      <c r="M1598" s="66">
        <f>IFERROR(IF(Ações!$B1598="","",VLOOKUP(Table_1[[#This Row],[AÇÕES]],'Dados Status Invest STOCKS'!A1584:AD2199,28)),0)</f>
        <v>-2.99</v>
      </c>
      <c r="N1598" s="66">
        <f>IFERROR(IF(Ações!$B1598="","",VLOOKUP(Table_1[[#This Row],[AÇÕES]],'Dados Status Invest STOCKS'!A1584:AD2199,27)),0)</f>
        <v>1.0900000000000001</v>
      </c>
      <c r="O1598" s="66">
        <f>IFERROR(IF(Ações!$L1598="","",Ações!$K1598*Ações!$L1598),0)</f>
        <v>0</v>
      </c>
      <c r="P1598" s="67">
        <f t="shared" si="24"/>
        <v>0.06</v>
      </c>
      <c r="Q1598" s="67">
        <f>IFERROR(Ações!$O1598/Ações!$M1598,0)</f>
        <v>0</v>
      </c>
      <c r="R1598" s="67">
        <f>IFERROR(IF(Ações!$B1598="","",VLOOKUP(Table_1[[#This Row],[AÇÕES]],'Dados Status Invest STOCKS'!A1584:AD2199,18)/100),0)</f>
        <v>-2.7444000000000002</v>
      </c>
      <c r="S1598" s="65">
        <f>IFERROR(IF(Ações!$B1598="","",VLOOKUP(Table_1[[#This Row],[AÇÕES]],'Dados Status Invest STOCKS'!A1584:AD2199,25)/100),0)</f>
        <v>0</v>
      </c>
      <c r="T1598" s="67">
        <f>(1-Ações!$Q1598)*Ações!$R1598</f>
        <v>-2.7444000000000002</v>
      </c>
      <c r="U1598" s="68">
        <f>IF(Ações!$S1598=0,Ações!$T1598,IF(Ações!$T1598=0,Ações!$S1598,AVERAGE(Ações!$S1598,Ações!$T1598)))</f>
        <v>-2.7444000000000002</v>
      </c>
    </row>
    <row r="1599" spans="2:21" ht="15" customHeight="1" x14ac:dyDescent="0.2">
      <c r="B1599" s="63" t="str">
        <f>IFERROR('Dados Status Invest STOCKS'!A1586,"-")</f>
        <v>EPAC</v>
      </c>
      <c r="C1599" s="45">
        <f>IFERROR((Ações!$D1599-Ações!$K1599)/Ações!$D1599,0)</f>
        <v>-27.571428571428573</v>
      </c>
      <c r="D1599" s="46">
        <f>(Ações!$O1599)/0.06</f>
        <v>0.66674999999999995</v>
      </c>
      <c r="E1599" s="47">
        <f>IFERROR((Ações!$F1599-Ações!$K1599)/Ações!$F1599,0)</f>
        <v>-0.98972569607126581</v>
      </c>
      <c r="F1599" s="46">
        <f>IF(OR(Ações!$N1599&lt;0,Ações!$M1599&lt;0),"",(22.5*Ações!$M1599*Ações!$N1599)^0.5)</f>
        <v>9.5741840383397694</v>
      </c>
      <c r="G1599" s="47">
        <f>IFERROR((Ações!$H1599-Ações!$K1599)/Ações!$H1599,0)</f>
        <v>-27.571428571428573</v>
      </c>
      <c r="H1599" s="48">
        <f>IFERROR(Ações!$I1599/(Ações!$P1599-Table_1[[#This Row],[CAGR LUCRO 5A]]),0)</f>
        <v>0.66674999999999995</v>
      </c>
      <c r="I1599" s="48">
        <f>IF(Ações!$S1599&lt;0,"",Ações!$O1599*(1+Ações!$S1599))</f>
        <v>4.0004999999999999E-2</v>
      </c>
      <c r="J1599" s="49">
        <f>IFERROR(IF(Ações!$B1599="","",(VLOOKUP(Table_1[[#This Row],[AÇÕES]],'Dados Status Invest STOCKS'!A1585:AD2200,4)/Table_1[[#This Row],[LPA]]))/100,0)</f>
        <v>0.52800000000000002</v>
      </c>
      <c r="K1599" s="64">
        <f>IFERROR(IF(Ações!$B1599="","",VLOOKUP(Table_1[[#This Row],[AÇÕES]],'Dados Status Invest STOCKS'!A1585:AD2200,2)),0)</f>
        <v>19.05</v>
      </c>
      <c r="L1599" s="65">
        <f>IFERROR(IF(Ações!$B1599="","",VLOOKUP(Table_1[[#This Row],[AÇÕES]],'Dados Status Invest STOCKS'!A1585:AD2200,3)/100),0)</f>
        <v>2.0999999999999999E-3</v>
      </c>
      <c r="M1599" s="66">
        <f>IFERROR(IF(Ações!$B1599="","",VLOOKUP(Table_1[[#This Row],[AÇÕES]],'Dados Status Invest STOCKS'!A1585:AD2200,28)),0)</f>
        <v>0.6</v>
      </c>
      <c r="N1599" s="66">
        <f>IFERROR(IF(Ações!$B1599="","",VLOOKUP(Table_1[[#This Row],[AÇÕES]],'Dados Status Invest STOCKS'!A1585:AD2200,27)),0)</f>
        <v>6.79</v>
      </c>
      <c r="O1599" s="66">
        <f>IFERROR(IF(Ações!$L1599="","",Ações!$K1599*Ações!$L1599),0)</f>
        <v>4.0004999999999999E-2</v>
      </c>
      <c r="P1599" s="67">
        <f t="shared" si="24"/>
        <v>0.06</v>
      </c>
      <c r="Q1599" s="67">
        <f>IFERROR(Ações!$O1599/Ações!$M1599,0)</f>
        <v>6.6674999999999998E-2</v>
      </c>
      <c r="R1599" s="67">
        <f>IFERROR(IF(Ações!$B1599="","",VLOOKUP(Table_1[[#This Row],[AÇÕES]],'Dados Status Invest STOCKS'!A1585:AD2200,18)/100),0)</f>
        <v>8.8499999999999995E-2</v>
      </c>
      <c r="S1599" s="65">
        <f>IFERROR(IF(Ações!$B1599="","",VLOOKUP(Table_1[[#This Row],[AÇÕES]],'Dados Status Invest STOCKS'!A1585:AD2200,25)/100),0)</f>
        <v>0</v>
      </c>
      <c r="T1599" s="67">
        <f>(1-Ações!$Q1599)*Ações!$R1599</f>
        <v>8.2599262499999992E-2</v>
      </c>
      <c r="U1599" s="68">
        <f>IF(Ações!$S1599=0,Ações!$T1599,IF(Ações!$T1599=0,Ações!$S1599,AVERAGE(Ações!$S1599,Ações!$T1599)))</f>
        <v>8.2599262499999992E-2</v>
      </c>
    </row>
    <row r="1600" spans="2:21" ht="15" customHeight="1" x14ac:dyDescent="0.2">
      <c r="B1600" s="63" t="str">
        <f>IFERROR('Dados Status Invest STOCKS'!A1587,"-")</f>
        <v>EPAM</v>
      </c>
      <c r="C1600" s="45">
        <f>IFERROR((Ações!$D1600-Ações!$K1600)/Ações!$D1600,0)</f>
        <v>0</v>
      </c>
      <c r="D1600" s="46">
        <f>(Ações!$O1600)/0.06</f>
        <v>0</v>
      </c>
      <c r="E1600" s="47">
        <f>IFERROR((Ações!$F1600-Ações!$K1600)/Ações!$F1600,0)</f>
        <v>-4.6186847025700208</v>
      </c>
      <c r="F1600" s="46">
        <f>IF(OR(Ações!$N1600&lt;0,Ações!$M1600&lt;0),"",(22.5*Ações!$M1600*Ações!$N1600)^0.5)</f>
        <v>83.366486072042164</v>
      </c>
      <c r="G1600" s="47">
        <f>IFERROR((Ações!$H1600-Ações!$K1600)/Ações!$H1600,0)</f>
        <v>0</v>
      </c>
      <c r="H1600" s="48">
        <f>IFERROR(Ações!$I1600/(Ações!$P1600-Table_1[[#This Row],[CAGR LUCRO 5A]]),0)</f>
        <v>0</v>
      </c>
      <c r="I1600" s="48">
        <f>IF(Ações!$S1600&lt;0,"",Ações!$O1600*(1+Ações!$S1600))</f>
        <v>0</v>
      </c>
      <c r="J1600" s="49">
        <f>IFERROR(IF(Ações!$B1600="","",(VLOOKUP(Table_1[[#This Row],[AÇÕES]],'Dados Status Invest STOCKS'!A1586:AD2201,4)/Table_1[[#This Row],[LPA]]))/100,0)</f>
        <v>8.3484646194926557E-2</v>
      </c>
      <c r="K1600" s="64">
        <f>IFERROR(IF(Ações!$B1600="","",VLOOKUP(Table_1[[#This Row],[AÇÕES]],'Dados Status Invest STOCKS'!A1586:AD2201,2)),0)</f>
        <v>468.41</v>
      </c>
      <c r="L1600" s="65">
        <f>IFERROR(IF(Ações!$B1600="","",VLOOKUP(Table_1[[#This Row],[AÇÕES]],'Dados Status Invest STOCKS'!A1586:AD2201,3)/100),0)</f>
        <v>0</v>
      </c>
      <c r="M1600" s="66">
        <f>IFERROR(IF(Ações!$B1600="","",VLOOKUP(Table_1[[#This Row],[AÇÕES]],'Dados Status Invest STOCKS'!A1586:AD2201,28)),0)</f>
        <v>7.49</v>
      </c>
      <c r="N1600" s="66">
        <f>IFERROR(IF(Ações!$B1600="","",VLOOKUP(Table_1[[#This Row],[AÇÕES]],'Dados Status Invest STOCKS'!A1586:AD2201,27)),0)</f>
        <v>41.24</v>
      </c>
      <c r="O1600" s="66">
        <f>IFERROR(IF(Ações!$L1600="","",Ações!$K1600*Ações!$L1600),0)</f>
        <v>0</v>
      </c>
      <c r="P1600" s="67">
        <f t="shared" si="24"/>
        <v>0.06</v>
      </c>
      <c r="Q1600" s="67">
        <f>IFERROR(Ações!$O1600/Ações!$M1600,0)</f>
        <v>0</v>
      </c>
      <c r="R1600" s="67">
        <f>IFERROR(IF(Ações!$B1600="","",VLOOKUP(Table_1[[#This Row],[AÇÕES]],'Dados Status Invest STOCKS'!A1586:AD2201,18)/100),0)</f>
        <v>0.18170000000000003</v>
      </c>
      <c r="S1600" s="65">
        <f>IFERROR(IF(Ações!$B1600="","",VLOOKUP(Table_1[[#This Row],[AÇÕES]],'Dados Status Invest STOCKS'!A1586:AD2201,25)/100),0)</f>
        <v>0.31109999999999999</v>
      </c>
      <c r="T1600" s="67">
        <f>(1-Ações!$Q1600)*Ações!$R1600</f>
        <v>0.18170000000000003</v>
      </c>
      <c r="U1600" s="68">
        <f>IF(Ações!$S1600=0,Ações!$T1600,IF(Ações!$T1600=0,Ações!$S1600,AVERAGE(Ações!$S1600,Ações!$T1600)))</f>
        <v>0.24640000000000001</v>
      </c>
    </row>
    <row r="1601" spans="2:21" ht="15" customHeight="1" x14ac:dyDescent="0.2">
      <c r="B1601" s="63" t="str">
        <f>IFERROR('Dados Status Invest STOCKS'!A1588,"-")</f>
        <v>EPAY</v>
      </c>
      <c r="C1601" s="45">
        <f>IFERROR((Ações!$D1601-Ações!$K1601)/Ações!$D1601,0)</f>
        <v>0</v>
      </c>
      <c r="D1601" s="46">
        <f>(Ações!$O1601)/0.06</f>
        <v>0</v>
      </c>
      <c r="E1601" s="47">
        <f>IFERROR((Ações!$F1601-Ações!$K1601)/Ações!$F1601,0)</f>
        <v>0</v>
      </c>
      <c r="F1601" s="46" t="str">
        <f>IF(OR(Ações!$N1601&lt;0,Ações!$M1601&lt;0),"",(22.5*Ações!$M1601*Ações!$N1601)^0.5)</f>
        <v/>
      </c>
      <c r="G1601" s="47">
        <f>IFERROR((Ações!$H1601-Ações!$K1601)/Ações!$H1601,0)</f>
        <v>0</v>
      </c>
      <c r="H1601" s="48">
        <f>IFERROR(Ações!$I1601/(Ações!$P1601-Table_1[[#This Row],[CAGR LUCRO 5A]]),0)</f>
        <v>0</v>
      </c>
      <c r="I1601" s="48">
        <f>IF(Ações!$S1601&lt;0,"",Ações!$O1601*(1+Ações!$S1601))</f>
        <v>0</v>
      </c>
      <c r="J1601" s="49">
        <f>IFERROR(IF(Ações!$B1601="","",(VLOOKUP(Table_1[[#This Row],[AÇÕES]],'Dados Status Invest STOCKS'!A1587:AD2202,4)/Table_1[[#This Row],[LPA]]))/100,0)</f>
        <v>2.4606249999999998</v>
      </c>
      <c r="K1601" s="64">
        <f>IFERROR(IF(Ações!$B1601="","",VLOOKUP(Table_1[[#This Row],[AÇÕES]],'Dados Status Invest STOCKS'!A1587:AD2202,2)),0)</f>
        <v>56.44</v>
      </c>
      <c r="L1601" s="65">
        <f>IFERROR(IF(Ações!$B1601="","",VLOOKUP(Table_1[[#This Row],[AÇÕES]],'Dados Status Invest STOCKS'!A1587:AD2202,3)/100),0)</f>
        <v>0</v>
      </c>
      <c r="M1601" s="66">
        <f>IFERROR(IF(Ações!$B1601="","",VLOOKUP(Table_1[[#This Row],[AÇÕES]],'Dados Status Invest STOCKS'!A1587:AD2202,28)),0)</f>
        <v>-0.48</v>
      </c>
      <c r="N1601" s="66">
        <f>IFERROR(IF(Ações!$B1601="","",VLOOKUP(Table_1[[#This Row],[AÇÕES]],'Dados Status Invest STOCKS'!A1587:AD2202,27)),0)</f>
        <v>9.76</v>
      </c>
      <c r="O1601" s="66">
        <f>IFERROR(IF(Ações!$L1601="","",Ações!$K1601*Ações!$L1601),0)</f>
        <v>0</v>
      </c>
      <c r="P1601" s="67">
        <f t="shared" si="24"/>
        <v>0.06</v>
      </c>
      <c r="Q1601" s="67">
        <f>IFERROR(Ações!$O1601/Ações!$M1601,0)</f>
        <v>0</v>
      </c>
      <c r="R1601" s="67">
        <f>IFERROR(IF(Ações!$B1601="","",VLOOKUP(Table_1[[#This Row],[AÇÕES]],'Dados Status Invest STOCKS'!A1587:AD2202,18)/100),0)</f>
        <v>-4.9000000000000002E-2</v>
      </c>
      <c r="S1601" s="65">
        <f>IFERROR(IF(Ações!$B1601="","",VLOOKUP(Table_1[[#This Row],[AÇÕES]],'Dados Status Invest STOCKS'!A1587:AD2202,25)/100),0)</f>
        <v>0</v>
      </c>
      <c r="T1601" s="67">
        <f>(1-Ações!$Q1601)*Ações!$R1601</f>
        <v>-4.9000000000000002E-2</v>
      </c>
      <c r="U1601" s="68">
        <f>IF(Ações!$S1601=0,Ações!$T1601,IF(Ações!$T1601=0,Ações!$S1601,AVERAGE(Ações!$S1601,Ações!$T1601)))</f>
        <v>-4.9000000000000002E-2</v>
      </c>
    </row>
    <row r="1602" spans="2:21" ht="15" customHeight="1" x14ac:dyDescent="0.2">
      <c r="B1602" s="63" t="str">
        <f>IFERROR('Dados Status Invest STOCKS'!A1589,"-")</f>
        <v>EPC</v>
      </c>
      <c r="C1602" s="45">
        <f>IFERROR((Ações!$D1602-Ações!$K1602)/Ações!$D1602,0)</f>
        <v>-3.8</v>
      </c>
      <c r="D1602" s="46">
        <f>(Ações!$O1602)/0.06</f>
        <v>9.9770833333333346</v>
      </c>
      <c r="E1602" s="47">
        <f>IFERROR((Ações!$F1602-Ações!$K1602)/Ações!$F1602,0)</f>
        <v>-0.27552675988331965</v>
      </c>
      <c r="F1602" s="46">
        <f>IF(OR(Ações!$N1602&lt;0,Ações!$M1602&lt;0),"",(22.5*Ações!$M1602*Ações!$N1602)^0.5)</f>
        <v>37.545272671802508</v>
      </c>
      <c r="G1602" s="47">
        <f>IFERROR((Ações!$H1602-Ações!$K1602)/Ações!$H1602,0)</f>
        <v>0</v>
      </c>
      <c r="H1602" s="48">
        <f>IFERROR(Ações!$I1602/(Ações!$P1602-Table_1[[#This Row],[CAGR LUCRO 5A]]),0)</f>
        <v>0</v>
      </c>
      <c r="I1602" s="48" t="str">
        <f>IF(Ações!$S1602&lt;0,"",Ações!$O1602*(1+Ações!$S1602))</f>
        <v/>
      </c>
      <c r="J1602" s="49">
        <f>IFERROR(IF(Ações!$B1602="","",(VLOOKUP(Table_1[[#This Row],[AÇÕES]],'Dados Status Invest STOCKS'!A1588:AD2203,4)/Table_1[[#This Row],[LPA]]))/100,0)</f>
        <v>0.10353488372093024</v>
      </c>
      <c r="K1602" s="64">
        <f>IFERROR(IF(Ações!$B1602="","",VLOOKUP(Table_1[[#This Row],[AÇÕES]],'Dados Status Invest STOCKS'!A1588:AD2203,2)),0)</f>
        <v>47.89</v>
      </c>
      <c r="L1602" s="65">
        <f>IFERROR(IF(Ações!$B1602="","",VLOOKUP(Table_1[[#This Row],[AÇÕES]],'Dados Status Invest STOCKS'!A1588:AD2203,3)/100),0)</f>
        <v>1.2500000000000001E-2</v>
      </c>
      <c r="M1602" s="66">
        <f>IFERROR(IF(Ações!$B1602="","",VLOOKUP(Table_1[[#This Row],[AÇÕES]],'Dados Status Invest STOCKS'!A1588:AD2203,28)),0)</f>
        <v>2.15</v>
      </c>
      <c r="N1602" s="66">
        <f>IFERROR(IF(Ações!$B1602="","",VLOOKUP(Table_1[[#This Row],[AÇÕES]],'Dados Status Invest STOCKS'!A1588:AD2203,27)),0)</f>
        <v>29.14</v>
      </c>
      <c r="O1602" s="66">
        <f>IFERROR(IF(Ações!$L1602="","",Ações!$K1602*Ações!$L1602),0)</f>
        <v>0.59862500000000007</v>
      </c>
      <c r="P1602" s="67">
        <f t="shared" si="24"/>
        <v>0.06</v>
      </c>
      <c r="Q1602" s="67">
        <f>IFERROR(Ações!$O1602/Ações!$M1602,0)</f>
        <v>0.27843023255813959</v>
      </c>
      <c r="R1602" s="67">
        <f>IFERROR(IF(Ações!$B1602="","",VLOOKUP(Table_1[[#This Row],[AÇÕES]],'Dados Status Invest STOCKS'!A1588:AD2203,18)/100),0)</f>
        <v>7.3800000000000004E-2</v>
      </c>
      <c r="S1602" s="65">
        <f>IFERROR(IF(Ações!$B1602="","",VLOOKUP(Table_1[[#This Row],[AÇÕES]],'Dados Status Invest STOCKS'!A1588:AD2203,25)/100),0)</f>
        <v>-8.1199999999999994E-2</v>
      </c>
      <c r="T1602" s="67">
        <f>(1-Ações!$Q1602)*Ações!$R1602</f>
        <v>5.3251848837209299E-2</v>
      </c>
      <c r="U1602" s="68">
        <f>IF(Ações!$S1602=0,Ações!$T1602,IF(Ações!$T1602=0,Ações!$S1602,AVERAGE(Ações!$S1602,Ações!$T1602)))</f>
        <v>-1.3974075581395348E-2</v>
      </c>
    </row>
    <row r="1603" spans="2:21" ht="15" customHeight="1" x14ac:dyDescent="0.2">
      <c r="B1603" s="63" t="str">
        <f>IFERROR('Dados Status Invest STOCKS'!A1590,"-")</f>
        <v>EPD</v>
      </c>
      <c r="C1603" s="45">
        <f>IFERROR((Ações!$D1603-Ações!$K1603)/Ações!$D1603,0)</f>
        <v>0.21156373193166886</v>
      </c>
      <c r="D1603" s="46">
        <f>(Ações!$O1603)/0.06</f>
        <v>29.996083333333331</v>
      </c>
      <c r="E1603" s="47">
        <f>IFERROR((Ações!$F1603-Ações!$K1603)/Ações!$F1603,0)</f>
        <v>0</v>
      </c>
      <c r="F1603" s="46">
        <f>IF(OR(Ações!$N1603&lt;0,Ações!$M1603&lt;0),"",(22.5*Ações!$M1603*Ações!$N1603)^0.5)</f>
        <v>0</v>
      </c>
      <c r="G1603" s="47">
        <f>IFERROR((Ações!$H1603-Ações!$K1603)/Ações!$H1603,0)</f>
        <v>1.5647280359945315</v>
      </c>
      <c r="H1603" s="48">
        <f>IFERROR(Ações!$I1603/(Ações!$P1603-Table_1[[#This Row],[CAGR LUCRO 5A]]),0)</f>
        <v>-41.878565420168059</v>
      </c>
      <c r="I1603" s="48">
        <f>IF(Ações!$S1603&lt;0,"",Ações!$O1603*(1+Ações!$S1603))</f>
        <v>1.9934197139999996</v>
      </c>
      <c r="J1603" s="49">
        <f>IFERROR(IF(Ações!$B1603="","",(VLOOKUP(Table_1[[#This Row],[AÇÕES]],'Dados Status Invest STOCKS'!A1589:AD2204,4)/Table_1[[#This Row],[LPA]]))/100,0)</f>
        <v>7.2320441988950282E-2</v>
      </c>
      <c r="K1603" s="64">
        <f>IFERROR(IF(Ações!$B1603="","",VLOOKUP(Table_1[[#This Row],[AÇÕES]],'Dados Status Invest STOCKS'!A1589:AD2204,2)),0)</f>
        <v>23.65</v>
      </c>
      <c r="L1603" s="65">
        <f>IFERROR(IF(Ações!$B1603="","",VLOOKUP(Table_1[[#This Row],[AÇÕES]],'Dados Status Invest STOCKS'!A1589:AD2204,3)/100),0)</f>
        <v>7.6100000000000001E-2</v>
      </c>
      <c r="M1603" s="66">
        <f>IFERROR(IF(Ações!$B1603="","",VLOOKUP(Table_1[[#This Row],[AÇÕES]],'Dados Status Invest STOCKS'!A1589:AD2204,28)),0)</f>
        <v>1.81</v>
      </c>
      <c r="N1603" s="66">
        <f>IFERROR(IF(Ações!$B1603="","",VLOOKUP(Table_1[[#This Row],[AÇÕES]],'Dados Status Invest STOCKS'!A1589:AD2204,27)),0)</f>
        <v>0</v>
      </c>
      <c r="O1603" s="66">
        <f>IFERROR(IF(Ações!$L1603="","",Ações!$K1603*Ações!$L1603),0)</f>
        <v>1.7997649999999998</v>
      </c>
      <c r="P1603" s="67">
        <f t="shared" si="24"/>
        <v>0.06</v>
      </c>
      <c r="Q1603" s="67">
        <f>IFERROR(Ações!$O1603/Ações!$M1603,0)</f>
        <v>0.99434530386740316</v>
      </c>
      <c r="R1603" s="67">
        <f>IFERROR(IF(Ações!$B1603="","",VLOOKUP(Table_1[[#This Row],[AÇÕES]],'Dados Status Invest STOCKS'!A1589:AD2204,18)/100),0)</f>
        <v>0</v>
      </c>
      <c r="S1603" s="65">
        <f>IFERROR(IF(Ações!$B1603="","",VLOOKUP(Table_1[[#This Row],[AÇÕES]],'Dados Status Invest STOCKS'!A1589:AD2204,25)/100),0)</f>
        <v>0.1076</v>
      </c>
      <c r="T1603" s="67">
        <f>(1-Ações!$Q1603)*Ações!$R1603</f>
        <v>0</v>
      </c>
      <c r="U1603" s="68">
        <f>IF(Ações!$S1603=0,Ações!$T1603,IF(Ações!$T1603=0,Ações!$S1603,AVERAGE(Ações!$S1603,Ações!$T1603)))</f>
        <v>0.1076</v>
      </c>
    </row>
    <row r="1604" spans="2:21" ht="15" customHeight="1" x14ac:dyDescent="0.2">
      <c r="B1604" s="63" t="str">
        <f>IFERROR('Dados Status Invest STOCKS'!A1591,"-")</f>
        <v>EPIX</v>
      </c>
      <c r="C1604" s="45">
        <f>IFERROR((Ações!$D1604-Ações!$K1604)/Ações!$D1604,0)</f>
        <v>0</v>
      </c>
      <c r="D1604" s="46">
        <f>(Ações!$O1604)/0.06</f>
        <v>0</v>
      </c>
      <c r="E1604" s="47">
        <f>IFERROR((Ações!$F1604-Ações!$K1604)/Ações!$F1604,0)</f>
        <v>0</v>
      </c>
      <c r="F1604" s="46" t="str">
        <f>IF(OR(Ações!$N1604&lt;0,Ações!$M1604&lt;0),"",(22.5*Ações!$M1604*Ações!$N1604)^0.5)</f>
        <v/>
      </c>
      <c r="G1604" s="47">
        <f>IFERROR((Ações!$H1604-Ações!$K1604)/Ações!$H1604,0)</f>
        <v>0</v>
      </c>
      <c r="H1604" s="48">
        <f>IFERROR(Ações!$I1604/(Ações!$P1604-Table_1[[#This Row],[CAGR LUCRO 5A]]),0)</f>
        <v>0</v>
      </c>
      <c r="I1604" s="48">
        <f>IF(Ações!$S1604&lt;0,"",Ações!$O1604*(1+Ações!$S1604))</f>
        <v>0</v>
      </c>
      <c r="J1604" s="49">
        <f>IFERROR(IF(Ações!$B1604="","",(VLOOKUP(Table_1[[#This Row],[AÇÕES]],'Dados Status Invest STOCKS'!A1590:AD2205,4)/Table_1[[#This Row],[LPA]]))/100,0)</f>
        <v>0.12023809523809524</v>
      </c>
      <c r="K1604" s="64">
        <f>IFERROR(IF(Ações!$B1604="","",VLOOKUP(Table_1[[#This Row],[AÇÕES]],'Dados Status Invest STOCKS'!A1590:AD2205,2)),0)</f>
        <v>8.4499999999999993</v>
      </c>
      <c r="L1604" s="65">
        <f>IFERROR(IF(Ações!$B1604="","",VLOOKUP(Table_1[[#This Row],[AÇÕES]],'Dados Status Invest STOCKS'!A1590:AD2205,3)/100),0)</f>
        <v>0</v>
      </c>
      <c r="M1604" s="66">
        <f>IFERROR(IF(Ações!$B1604="","",VLOOKUP(Table_1[[#This Row],[AÇÕES]],'Dados Status Invest STOCKS'!A1590:AD2205,28)),0)</f>
        <v>-0.84</v>
      </c>
      <c r="N1604" s="66">
        <f>IFERROR(IF(Ações!$B1604="","",VLOOKUP(Table_1[[#This Row],[AÇÕES]],'Dados Status Invest STOCKS'!A1590:AD2205,27)),0)</f>
        <v>4.41</v>
      </c>
      <c r="O1604" s="66">
        <f>IFERROR(IF(Ações!$L1604="","",Ações!$K1604*Ações!$L1604),0)</f>
        <v>0</v>
      </c>
      <c r="P1604" s="67">
        <f t="shared" si="24"/>
        <v>0.06</v>
      </c>
      <c r="Q1604" s="67">
        <f>IFERROR(Ações!$O1604/Ações!$M1604,0)</f>
        <v>0</v>
      </c>
      <c r="R1604" s="67">
        <f>IFERROR(IF(Ações!$B1604="","",VLOOKUP(Table_1[[#This Row],[AÇÕES]],'Dados Status Invest STOCKS'!A1590:AD2205,18)/100),0)</f>
        <v>-0.18969999999999998</v>
      </c>
      <c r="S1604" s="65">
        <f>IFERROR(IF(Ações!$B1604="","",VLOOKUP(Table_1[[#This Row],[AÇÕES]],'Dados Status Invest STOCKS'!A1590:AD2205,25)/100),0)</f>
        <v>0</v>
      </c>
      <c r="T1604" s="67">
        <f>(1-Ações!$Q1604)*Ações!$R1604</f>
        <v>-0.18969999999999998</v>
      </c>
      <c r="U1604" s="68">
        <f>IF(Ações!$S1604=0,Ações!$T1604,IF(Ações!$T1604=0,Ações!$S1604,AVERAGE(Ações!$S1604,Ações!$T1604)))</f>
        <v>-0.18969999999999998</v>
      </c>
    </row>
    <row r="1605" spans="2:21" ht="15" customHeight="1" x14ac:dyDescent="0.2">
      <c r="B1605" s="63" t="str">
        <f>IFERROR('Dados Status Invest STOCKS'!A1592,"-")</f>
        <v>EPSN</v>
      </c>
      <c r="C1605" s="45">
        <f>IFERROR((Ações!$D1605-Ações!$K1605)/Ações!$D1605,0)</f>
        <v>0</v>
      </c>
      <c r="D1605" s="46">
        <f>(Ações!$O1605)/0.06</f>
        <v>0</v>
      </c>
      <c r="E1605" s="47">
        <f>IFERROR((Ações!$F1605-Ações!$K1605)/Ações!$F1605,0)</f>
        <v>-0.32940420471012871</v>
      </c>
      <c r="F1605" s="46">
        <f>IF(OR(Ações!$N1605&lt;0,Ações!$M1605&lt;0),"",(22.5*Ações!$M1605*Ações!$N1605)^0.5)</f>
        <v>3.8663936685236799</v>
      </c>
      <c r="G1605" s="47">
        <f>IFERROR((Ações!$H1605-Ações!$K1605)/Ações!$H1605,0)</f>
        <v>0</v>
      </c>
      <c r="H1605" s="48">
        <f>IFERROR(Ações!$I1605/(Ações!$P1605-Table_1[[#This Row],[CAGR LUCRO 5A]]),0)</f>
        <v>0</v>
      </c>
      <c r="I1605" s="48">
        <f>IF(Ações!$S1605&lt;0,"",Ações!$O1605*(1+Ações!$S1605))</f>
        <v>0</v>
      </c>
      <c r="J1605" s="49">
        <f>IFERROR(IF(Ações!$B1605="","",(VLOOKUP(Table_1[[#This Row],[AÇÕES]],'Dados Status Invest STOCKS'!A1591:AD2206,4)/Table_1[[#This Row],[LPA]]))/100,0)</f>
        <v>1.0827272727272728</v>
      </c>
      <c r="K1605" s="64">
        <f>IFERROR(IF(Ações!$B1605="","",VLOOKUP(Table_1[[#This Row],[AÇÕES]],'Dados Status Invest STOCKS'!A1591:AD2206,2)),0)</f>
        <v>5.14</v>
      </c>
      <c r="L1605" s="65">
        <f>IFERROR(IF(Ações!$B1605="","",VLOOKUP(Table_1[[#This Row],[AÇÕES]],'Dados Status Invest STOCKS'!A1591:AD2206,3)/100),0)</f>
        <v>0</v>
      </c>
      <c r="M1605" s="66">
        <f>IFERROR(IF(Ações!$B1605="","",VLOOKUP(Table_1[[#This Row],[AÇÕES]],'Dados Status Invest STOCKS'!A1591:AD2206,28)),0)</f>
        <v>0.22</v>
      </c>
      <c r="N1605" s="66">
        <f>IFERROR(IF(Ações!$B1605="","",VLOOKUP(Table_1[[#This Row],[AÇÕES]],'Dados Status Invest STOCKS'!A1591:AD2206,27)),0)</f>
        <v>3.02</v>
      </c>
      <c r="O1605" s="66">
        <f>IFERROR(IF(Ações!$L1605="","",Ações!$K1605*Ações!$L1605),0)</f>
        <v>0</v>
      </c>
      <c r="P1605" s="67">
        <f t="shared" si="24"/>
        <v>0.06</v>
      </c>
      <c r="Q1605" s="67">
        <f>IFERROR(Ações!$O1605/Ações!$M1605,0)</f>
        <v>0</v>
      </c>
      <c r="R1605" s="67">
        <f>IFERROR(IF(Ações!$B1605="","",VLOOKUP(Table_1[[#This Row],[AÇÕES]],'Dados Status Invest STOCKS'!A1591:AD2206,18)/100),0)</f>
        <v>7.1399999999999991E-2</v>
      </c>
      <c r="S1605" s="65">
        <f>IFERROR(IF(Ações!$B1605="","",VLOOKUP(Table_1[[#This Row],[AÇÕES]],'Dados Status Invest STOCKS'!A1591:AD2206,25)/100),0)</f>
        <v>0</v>
      </c>
      <c r="T1605" s="67">
        <f>(1-Ações!$Q1605)*Ações!$R1605</f>
        <v>7.1399999999999991E-2</v>
      </c>
      <c r="U1605" s="68">
        <f>IF(Ações!$S1605=0,Ações!$T1605,IF(Ações!$T1605=0,Ações!$S1605,AVERAGE(Ações!$S1605,Ações!$T1605)))</f>
        <v>7.1399999999999991E-2</v>
      </c>
    </row>
    <row r="1606" spans="2:21" ht="15" customHeight="1" x14ac:dyDescent="0.2">
      <c r="B1606" s="63" t="str">
        <f>IFERROR('Dados Status Invest STOCKS'!A1593,"-")</f>
        <v>EPZM</v>
      </c>
      <c r="C1606" s="45">
        <f>IFERROR((Ações!$D1606-Ações!$K1606)/Ações!$D1606,0)</f>
        <v>0</v>
      </c>
      <c r="D1606" s="46">
        <f>(Ações!$O1606)/0.06</f>
        <v>0</v>
      </c>
      <c r="E1606" s="47">
        <f>IFERROR((Ações!$F1606-Ações!$K1606)/Ações!$F1606,0)</f>
        <v>0</v>
      </c>
      <c r="F1606" s="46" t="str">
        <f>IF(OR(Ações!$N1606&lt;0,Ações!$M1606&lt;0),"",(22.5*Ações!$M1606*Ações!$N1606)^0.5)</f>
        <v/>
      </c>
      <c r="G1606" s="47">
        <f>IFERROR((Ações!$H1606-Ações!$K1606)/Ações!$H1606,0)</f>
        <v>0</v>
      </c>
      <c r="H1606" s="48">
        <f>IFERROR(Ações!$I1606/(Ações!$P1606-Table_1[[#This Row],[CAGR LUCRO 5A]]),0)</f>
        <v>0</v>
      </c>
      <c r="I1606" s="48">
        <f>IF(Ações!$S1606&lt;0,"",Ações!$O1606*(1+Ações!$S1606))</f>
        <v>0</v>
      </c>
      <c r="J1606" s="49">
        <f>IFERROR(IF(Ações!$B1606="","",(VLOOKUP(Table_1[[#This Row],[AÇÕES]],'Dados Status Invest STOCKS'!A1592:AD2207,4)/Table_1[[#This Row],[LPA]]))/100,0)</f>
        <v>3.0739299610894944E-3</v>
      </c>
      <c r="K1606" s="64">
        <f>IFERROR(IF(Ações!$B1606="","",VLOOKUP(Table_1[[#This Row],[AÇÕES]],'Dados Status Invest STOCKS'!A1592:AD2207,2)),0)</f>
        <v>2.02</v>
      </c>
      <c r="L1606" s="65">
        <f>IFERROR(IF(Ações!$B1606="","",VLOOKUP(Table_1[[#This Row],[AÇÕES]],'Dados Status Invest STOCKS'!A1592:AD2207,3)/100),0)</f>
        <v>0</v>
      </c>
      <c r="M1606" s="66">
        <f>IFERROR(IF(Ações!$B1606="","",VLOOKUP(Table_1[[#This Row],[AÇÕES]],'Dados Status Invest STOCKS'!A1592:AD2207,28)),0)</f>
        <v>-2.57</v>
      </c>
      <c r="N1606" s="66">
        <f>IFERROR(IF(Ações!$B1606="","",VLOOKUP(Table_1[[#This Row],[AÇÕES]],'Dados Status Invest STOCKS'!A1592:AD2207,27)),0)</f>
        <v>0.15</v>
      </c>
      <c r="O1606" s="66">
        <f>IFERROR(IF(Ações!$L1606="","",Ações!$K1606*Ações!$L1606),0)</f>
        <v>0</v>
      </c>
      <c r="P1606" s="67">
        <f t="shared" si="24"/>
        <v>0.06</v>
      </c>
      <c r="Q1606" s="67">
        <f>IFERROR(Ações!$O1606/Ações!$M1606,0)</f>
        <v>0</v>
      </c>
      <c r="R1606" s="67">
        <f>IFERROR(IF(Ações!$B1606="","",VLOOKUP(Table_1[[#This Row],[AÇÕES]],'Dados Status Invest STOCKS'!A1592:AD2207,18)/100),0)</f>
        <v>-17.340999999999998</v>
      </c>
      <c r="S1606" s="65">
        <f>IFERROR(IF(Ações!$B1606="","",VLOOKUP(Table_1[[#This Row],[AÇÕES]],'Dados Status Invest STOCKS'!A1592:AD2207,25)/100),0)</f>
        <v>0</v>
      </c>
      <c r="T1606" s="67">
        <f>(1-Ações!$Q1606)*Ações!$R1606</f>
        <v>-17.340999999999998</v>
      </c>
      <c r="U1606" s="68">
        <f>IF(Ações!$S1606=0,Ações!$T1606,IF(Ações!$T1606=0,Ações!$S1606,AVERAGE(Ações!$S1606,Ações!$T1606)))</f>
        <v>-17.340999999999998</v>
      </c>
    </row>
    <row r="1607" spans="2:21" ht="15" customHeight="1" x14ac:dyDescent="0.2">
      <c r="B1607" s="63" t="str">
        <f>IFERROR('Dados Status Invest STOCKS'!A1594,"-")</f>
        <v>EQ</v>
      </c>
      <c r="C1607" s="45">
        <f>IFERROR((Ações!$D1607-Ações!$K1607)/Ações!$D1607,0)</f>
        <v>0</v>
      </c>
      <c r="D1607" s="46">
        <f>(Ações!$O1607)/0.06</f>
        <v>0</v>
      </c>
      <c r="E1607" s="47">
        <f>IFERROR((Ações!$F1607-Ações!$K1607)/Ações!$F1607,0)</f>
        <v>0</v>
      </c>
      <c r="F1607" s="46" t="str">
        <f>IF(OR(Ações!$N1607&lt;0,Ações!$M1607&lt;0),"",(22.5*Ações!$M1607*Ações!$N1607)^0.5)</f>
        <v/>
      </c>
      <c r="G1607" s="47">
        <f>IFERROR((Ações!$H1607-Ações!$K1607)/Ações!$H1607,0)</f>
        <v>0</v>
      </c>
      <c r="H1607" s="48">
        <f>IFERROR(Ações!$I1607/(Ações!$P1607-Table_1[[#This Row],[CAGR LUCRO 5A]]),0)</f>
        <v>0</v>
      </c>
      <c r="I1607" s="48">
        <f>IF(Ações!$S1607&lt;0,"",Ações!$O1607*(1+Ações!$S1607))</f>
        <v>0</v>
      </c>
      <c r="J1607" s="49">
        <f>IFERROR(IF(Ações!$B1607="","",(VLOOKUP(Table_1[[#This Row],[AÇÕES]],'Dados Status Invest STOCKS'!A1593:AD2208,4)/Table_1[[#This Row],[LPA]]))/100,0)</f>
        <v>2.4566929133858269E-2</v>
      </c>
      <c r="K1607" s="64">
        <f>IFERROR(IF(Ações!$B1607="","",VLOOKUP(Table_1[[#This Row],[AÇÕES]],'Dados Status Invest STOCKS'!A1593:AD2208,2)),0)</f>
        <v>3.97</v>
      </c>
      <c r="L1607" s="65">
        <f>IFERROR(IF(Ações!$B1607="","",VLOOKUP(Table_1[[#This Row],[AÇÕES]],'Dados Status Invest STOCKS'!A1593:AD2208,3)/100),0)</f>
        <v>0</v>
      </c>
      <c r="M1607" s="66">
        <f>IFERROR(IF(Ações!$B1607="","",VLOOKUP(Table_1[[#This Row],[AÇÕES]],'Dados Status Invest STOCKS'!A1593:AD2208,28)),0)</f>
        <v>-1.27</v>
      </c>
      <c r="N1607" s="66">
        <f>IFERROR(IF(Ações!$B1607="","",VLOOKUP(Table_1[[#This Row],[AÇÕES]],'Dados Status Invest STOCKS'!A1593:AD2208,27)),0)</f>
        <v>2.58</v>
      </c>
      <c r="O1607" s="66">
        <f>IFERROR(IF(Ações!$L1607="","",Ações!$K1607*Ações!$L1607),0)</f>
        <v>0</v>
      </c>
      <c r="P1607" s="67">
        <f t="shared" si="24"/>
        <v>0.06</v>
      </c>
      <c r="Q1607" s="67">
        <f>IFERROR(Ações!$O1607/Ações!$M1607,0)</f>
        <v>0</v>
      </c>
      <c r="R1607" s="67">
        <f>IFERROR(IF(Ações!$B1607="","",VLOOKUP(Table_1[[#This Row],[AÇÕES]],'Dados Status Invest STOCKS'!A1593:AD2208,18)/100),0)</f>
        <v>-0.49270000000000003</v>
      </c>
      <c r="S1607" s="65">
        <f>IFERROR(IF(Ações!$B1607="","",VLOOKUP(Table_1[[#This Row],[AÇÕES]],'Dados Status Invest STOCKS'!A1593:AD2208,25)/100),0)</f>
        <v>0</v>
      </c>
      <c r="T1607" s="67">
        <f>(1-Ações!$Q1607)*Ações!$R1607</f>
        <v>-0.49270000000000003</v>
      </c>
      <c r="U1607" s="68">
        <f>IF(Ações!$S1607=0,Ações!$T1607,IF(Ações!$T1607=0,Ações!$S1607,AVERAGE(Ações!$S1607,Ações!$T1607)))</f>
        <v>-0.49270000000000003</v>
      </c>
    </row>
    <row r="1608" spans="2:21" ht="15" customHeight="1" x14ac:dyDescent="0.2">
      <c r="B1608" s="63" t="str">
        <f>IFERROR('Dados Status Invest STOCKS'!A1595,"-")</f>
        <v>EQBK</v>
      </c>
      <c r="C1608" s="45">
        <f>IFERROR((Ações!$D1608-Ações!$K1608)/Ações!$D1608,0)</f>
        <v>-11.76595744680851</v>
      </c>
      <c r="D1608" s="46">
        <f>(Ações!$O1608)/0.06</f>
        <v>2.6758666666666664</v>
      </c>
      <c r="E1608" s="47">
        <f>IFERROR((Ações!$F1608-Ações!$K1608)/Ações!$F1608,0)</f>
        <v>0.19520164797841028</v>
      </c>
      <c r="F1608" s="46">
        <f>IF(OR(Ações!$N1608&lt;0,Ações!$M1608&lt;0),"",(22.5*Ações!$M1608*Ações!$N1608)^0.5)</f>
        <v>42.445414946728931</v>
      </c>
      <c r="G1608" s="47">
        <f>IFERROR((Ações!$H1608-Ações!$K1608)/Ações!$H1608,0)</f>
        <v>-11.76595744680851</v>
      </c>
      <c r="H1608" s="48">
        <f>IFERROR(Ações!$I1608/(Ações!$P1608-Table_1[[#This Row],[CAGR LUCRO 5A]]),0)</f>
        <v>2.6758666666666664</v>
      </c>
      <c r="I1608" s="48">
        <f>IF(Ações!$S1608&lt;0,"",Ações!$O1608*(1+Ações!$S1608))</f>
        <v>0.16055199999999997</v>
      </c>
      <c r="J1608" s="49">
        <f>IFERROR(IF(Ações!$B1608="","",(VLOOKUP(Table_1[[#This Row],[AÇÕES]],'Dados Status Invest STOCKS'!A1594:AD2209,4)/Table_1[[#This Row],[LPA]]))/100,0)</f>
        <v>3.2693498452012387E-2</v>
      </c>
      <c r="K1608" s="64">
        <f>IFERROR(IF(Ações!$B1608="","",VLOOKUP(Table_1[[#This Row],[AÇÕES]],'Dados Status Invest STOCKS'!A1594:AD2209,2)),0)</f>
        <v>34.159999999999997</v>
      </c>
      <c r="L1608" s="65">
        <f>IFERROR(IF(Ações!$B1608="","",VLOOKUP(Table_1[[#This Row],[AÇÕES]],'Dados Status Invest STOCKS'!A1594:AD2209,3)/100),0)</f>
        <v>4.6999999999999993E-3</v>
      </c>
      <c r="M1608" s="66">
        <f>IFERROR(IF(Ações!$B1608="","",VLOOKUP(Table_1[[#This Row],[AÇÕES]],'Dados Status Invest STOCKS'!A1594:AD2209,28)),0)</f>
        <v>3.23</v>
      </c>
      <c r="N1608" s="66">
        <f>IFERROR(IF(Ações!$B1608="","",VLOOKUP(Table_1[[#This Row],[AÇÕES]],'Dados Status Invest STOCKS'!A1594:AD2209,27)),0)</f>
        <v>24.79</v>
      </c>
      <c r="O1608" s="66">
        <f>IFERROR(IF(Ações!$L1608="","",Ações!$K1608*Ações!$L1608),0)</f>
        <v>0.16055199999999997</v>
      </c>
      <c r="P1608" s="67">
        <f t="shared" si="24"/>
        <v>0.06</v>
      </c>
      <c r="Q1608" s="67">
        <f>IFERROR(Ações!$O1608/Ações!$M1608,0)</f>
        <v>4.9706501547987607E-2</v>
      </c>
      <c r="R1608" s="67">
        <f>IFERROR(IF(Ações!$B1608="","",VLOOKUP(Table_1[[#This Row],[AÇÕES]],'Dados Status Invest STOCKS'!A1594:AD2209,18)/100),0)</f>
        <v>0.1305</v>
      </c>
      <c r="S1608" s="65">
        <f>IFERROR(IF(Ações!$B1608="","",VLOOKUP(Table_1[[#This Row],[AÇÕES]],'Dados Status Invest STOCKS'!A1594:AD2209,25)/100),0)</f>
        <v>0</v>
      </c>
      <c r="T1608" s="67">
        <f>(1-Ações!$Q1608)*Ações!$R1608</f>
        <v>0.12401330154798762</v>
      </c>
      <c r="U1608" s="68">
        <f>IF(Ações!$S1608=0,Ações!$T1608,IF(Ações!$T1608=0,Ações!$S1608,AVERAGE(Ações!$S1608,Ações!$T1608)))</f>
        <v>0.12401330154798762</v>
      </c>
    </row>
    <row r="1609" spans="2:21" ht="15" customHeight="1" x14ac:dyDescent="0.2">
      <c r="B1609" s="63" t="str">
        <f>IFERROR('Dados Status Invest STOCKS'!A1596,"-")</f>
        <v>EQD</v>
      </c>
      <c r="C1609" s="45">
        <f>IFERROR((Ações!$D1609-Ações!$K1609)/Ações!$D1609,0)</f>
        <v>0</v>
      </c>
      <c r="D1609" s="46">
        <f>(Ações!$O1609)/0.06</f>
        <v>0</v>
      </c>
      <c r="E1609" s="47">
        <f>IFERROR((Ações!$F1609-Ações!$K1609)/Ações!$F1609,0)</f>
        <v>0</v>
      </c>
      <c r="F1609" s="46" t="str">
        <f>IF(OR(Ações!$N1609&lt;0,Ações!$M1609&lt;0),"",(22.5*Ações!$M1609*Ações!$N1609)^0.5)</f>
        <v/>
      </c>
      <c r="G1609" s="47">
        <f>IFERROR((Ações!$H1609-Ações!$K1609)/Ações!$H1609,0)</f>
        <v>0</v>
      </c>
      <c r="H1609" s="48">
        <f>IFERROR(Ações!$I1609/(Ações!$P1609-Table_1[[#This Row],[CAGR LUCRO 5A]]),0)</f>
        <v>0</v>
      </c>
      <c r="I1609" s="48">
        <f>IF(Ações!$S1609&lt;0,"",Ações!$O1609*(1+Ações!$S1609))</f>
        <v>0</v>
      </c>
      <c r="J1609" s="49">
        <f>IFERROR(IF(Ações!$B1609="","",(VLOOKUP(Table_1[[#This Row],[AÇÕES]],'Dados Status Invest STOCKS'!A1595:AD2210,4)/Table_1[[#This Row],[LPA]]))/100,0)</f>
        <v>0.96156249999999999</v>
      </c>
      <c r="K1609" s="64">
        <f>IFERROR(IF(Ações!$B1609="","",VLOOKUP(Table_1[[#This Row],[AÇÕES]],'Dados Status Invest STOCKS'!A1595:AD2210,2)),0)</f>
        <v>9.82</v>
      </c>
      <c r="L1609" s="65">
        <f>IFERROR(IF(Ações!$B1609="","",VLOOKUP(Table_1[[#This Row],[AÇÕES]],'Dados Status Invest STOCKS'!A1595:AD2210,3)/100),0)</f>
        <v>0</v>
      </c>
      <c r="M1609" s="66">
        <f>IFERROR(IF(Ações!$B1609="","",VLOOKUP(Table_1[[#This Row],[AÇÕES]],'Dados Status Invest STOCKS'!A1595:AD2210,28)),0)</f>
        <v>0.32</v>
      </c>
      <c r="N1609" s="66">
        <f>IFERROR(IF(Ações!$B1609="","",VLOOKUP(Table_1[[#This Row],[AÇÕES]],'Dados Status Invest STOCKS'!A1595:AD2210,27)),0)</f>
        <v>-0.66</v>
      </c>
      <c r="O1609" s="66">
        <f>IFERROR(IF(Ações!$L1609="","",Ações!$K1609*Ações!$L1609),0)</f>
        <v>0</v>
      </c>
      <c r="P1609" s="67">
        <f t="shared" si="24"/>
        <v>0.06</v>
      </c>
      <c r="Q1609" s="67">
        <f>IFERROR(Ações!$O1609/Ações!$M1609,0)</f>
        <v>0</v>
      </c>
      <c r="R1609" s="67">
        <f>IFERROR(IF(Ações!$B1609="","",VLOOKUP(Table_1[[#This Row],[AÇÕES]],'Dados Status Invest STOCKS'!A1595:AD2210,18)/100),0)</f>
        <v>-0.48719999999999997</v>
      </c>
      <c r="S1609" s="65">
        <f>IFERROR(IF(Ações!$B1609="","",VLOOKUP(Table_1[[#This Row],[AÇÕES]],'Dados Status Invest STOCKS'!A1595:AD2210,25)/100),0)</f>
        <v>0</v>
      </c>
      <c r="T1609" s="67">
        <f>(1-Ações!$Q1609)*Ações!$R1609</f>
        <v>-0.48719999999999997</v>
      </c>
      <c r="U1609" s="68">
        <f>IF(Ações!$S1609=0,Ações!$T1609,IF(Ações!$T1609=0,Ações!$S1609,AVERAGE(Ações!$S1609,Ações!$T1609)))</f>
        <v>-0.48719999999999997</v>
      </c>
    </row>
    <row r="1610" spans="2:21" ht="15" customHeight="1" x14ac:dyDescent="0.2">
      <c r="B1610" s="63" t="str">
        <f>IFERROR('Dados Status Invest STOCKS'!A1597,"-")</f>
        <v>EQD.U</v>
      </c>
      <c r="C1610" s="45">
        <f>IFERROR((Ações!$D1610-Ações!$K1610)/Ações!$D1610,0)</f>
        <v>0</v>
      </c>
      <c r="D1610" s="46">
        <f>(Ações!$O1610)/0.06</f>
        <v>0</v>
      </c>
      <c r="E1610" s="47">
        <f>IFERROR((Ações!$F1610-Ações!$K1610)/Ações!$F1610,0)</f>
        <v>0</v>
      </c>
      <c r="F1610" s="46" t="str">
        <f>IF(OR(Ações!$N1610&lt;0,Ações!$M1610&lt;0),"",(22.5*Ações!$M1610*Ações!$N1610)^0.5)</f>
        <v/>
      </c>
      <c r="G1610" s="47">
        <f>IFERROR((Ações!$H1610-Ações!$K1610)/Ações!$H1610,0)</f>
        <v>0</v>
      </c>
      <c r="H1610" s="48">
        <f>IFERROR(Ações!$I1610/(Ações!$P1610-Table_1[[#This Row],[CAGR LUCRO 5A]]),0)</f>
        <v>0</v>
      </c>
      <c r="I1610" s="48">
        <f>IF(Ações!$S1610&lt;0,"",Ações!$O1610*(1+Ações!$S1610))</f>
        <v>0</v>
      </c>
      <c r="J1610" s="49">
        <f>IFERROR(IF(Ações!$B1610="","",(VLOOKUP(Table_1[[#This Row],[AÇÕES]],'Dados Status Invest STOCKS'!A1596:AD2211,4)/Table_1[[#This Row],[LPA]]))/100,0)</f>
        <v>0.97624999999999995</v>
      </c>
      <c r="K1610" s="64">
        <f>IFERROR(IF(Ações!$B1610="","",VLOOKUP(Table_1[[#This Row],[AÇÕES]],'Dados Status Invest STOCKS'!A1596:AD2211,2)),0)</f>
        <v>9.9700000000000006</v>
      </c>
      <c r="L1610" s="65">
        <f>IFERROR(IF(Ações!$B1610="","",VLOOKUP(Table_1[[#This Row],[AÇÕES]],'Dados Status Invest STOCKS'!A1596:AD2211,3)/100),0)</f>
        <v>0</v>
      </c>
      <c r="M1610" s="66">
        <f>IFERROR(IF(Ações!$B1610="","",VLOOKUP(Table_1[[#This Row],[AÇÕES]],'Dados Status Invest STOCKS'!A1596:AD2211,28)),0)</f>
        <v>0.32</v>
      </c>
      <c r="N1610" s="66">
        <f>IFERROR(IF(Ações!$B1610="","",VLOOKUP(Table_1[[#This Row],[AÇÕES]],'Dados Status Invest STOCKS'!A1596:AD2211,27)),0)</f>
        <v>-0.66</v>
      </c>
      <c r="O1610" s="66">
        <f>IFERROR(IF(Ações!$L1610="","",Ações!$K1610*Ações!$L1610),0)</f>
        <v>0</v>
      </c>
      <c r="P1610" s="67">
        <f t="shared" si="24"/>
        <v>0.06</v>
      </c>
      <c r="Q1610" s="67">
        <f>IFERROR(Ações!$O1610/Ações!$M1610,0)</f>
        <v>0</v>
      </c>
      <c r="R1610" s="67">
        <f>IFERROR(IF(Ações!$B1610="","",VLOOKUP(Table_1[[#This Row],[AÇÕES]],'Dados Status Invest STOCKS'!A1596:AD2211,18)/100),0)</f>
        <v>-0.48719999999999997</v>
      </c>
      <c r="S1610" s="65">
        <f>IFERROR(IF(Ações!$B1610="","",VLOOKUP(Table_1[[#This Row],[AÇÕES]],'Dados Status Invest STOCKS'!A1596:AD2211,25)/100),0)</f>
        <v>0</v>
      </c>
      <c r="T1610" s="67">
        <f>(1-Ações!$Q1610)*Ações!$R1610</f>
        <v>-0.48719999999999997</v>
      </c>
      <c r="U1610" s="68">
        <f>IF(Ações!$S1610=0,Ações!$T1610,IF(Ações!$T1610=0,Ações!$S1610,AVERAGE(Ações!$S1610,Ações!$T1610)))</f>
        <v>-0.48719999999999997</v>
      </c>
    </row>
    <row r="1611" spans="2:21" ht="15" customHeight="1" x14ac:dyDescent="0.2">
      <c r="B1611" s="63" t="str">
        <f>IFERROR('Dados Status Invest STOCKS'!A1598,"-")</f>
        <v>EQD.WS</v>
      </c>
      <c r="C1611" s="45">
        <f>IFERROR((Ações!$D1611-Ações!$K1611)/Ações!$D1611,0)</f>
        <v>0</v>
      </c>
      <c r="D1611" s="46">
        <f>(Ações!$O1611)/0.06</f>
        <v>0</v>
      </c>
      <c r="E1611" s="47">
        <f>IFERROR((Ações!$F1611-Ações!$K1611)/Ações!$F1611,0)</f>
        <v>0</v>
      </c>
      <c r="F1611" s="46" t="str">
        <f>IF(OR(Ações!$N1611&lt;0,Ações!$M1611&lt;0),"",(22.5*Ações!$M1611*Ações!$N1611)^0.5)</f>
        <v/>
      </c>
      <c r="G1611" s="47">
        <f>IFERROR((Ações!$H1611-Ações!$K1611)/Ações!$H1611,0)</f>
        <v>0</v>
      </c>
      <c r="H1611" s="48">
        <f>IFERROR(Ações!$I1611/(Ações!$P1611-Table_1[[#This Row],[CAGR LUCRO 5A]]),0)</f>
        <v>0</v>
      </c>
      <c r="I1611" s="48">
        <f>IF(Ações!$S1611&lt;0,"",Ações!$O1611*(1+Ações!$S1611))</f>
        <v>0</v>
      </c>
      <c r="J1611" s="49">
        <f>IFERROR(IF(Ações!$B1611="","",(VLOOKUP(Table_1[[#This Row],[AÇÕES]],'Dados Status Invest STOCKS'!A1597:AD2212,4)/Table_1[[#This Row],[LPA]]))/100,0)</f>
        <v>4.5937499999999999E-2</v>
      </c>
      <c r="K1611" s="64">
        <f>IFERROR(IF(Ações!$B1611="","",VLOOKUP(Table_1[[#This Row],[AÇÕES]],'Dados Status Invest STOCKS'!A1597:AD2212,2)),0)</f>
        <v>0.47</v>
      </c>
      <c r="L1611" s="65">
        <f>IFERROR(IF(Ações!$B1611="","",VLOOKUP(Table_1[[#This Row],[AÇÕES]],'Dados Status Invest STOCKS'!A1597:AD2212,3)/100),0)</f>
        <v>0</v>
      </c>
      <c r="M1611" s="66">
        <f>IFERROR(IF(Ações!$B1611="","",VLOOKUP(Table_1[[#This Row],[AÇÕES]],'Dados Status Invest STOCKS'!A1597:AD2212,28)),0)</f>
        <v>0.32</v>
      </c>
      <c r="N1611" s="66">
        <f>IFERROR(IF(Ações!$B1611="","",VLOOKUP(Table_1[[#This Row],[AÇÕES]],'Dados Status Invest STOCKS'!A1597:AD2212,27)),0)</f>
        <v>-0.66</v>
      </c>
      <c r="O1611" s="66">
        <f>IFERROR(IF(Ações!$L1611="","",Ações!$K1611*Ações!$L1611),0)</f>
        <v>0</v>
      </c>
      <c r="P1611" s="67">
        <f t="shared" si="24"/>
        <v>0.06</v>
      </c>
      <c r="Q1611" s="67">
        <f>IFERROR(Ações!$O1611/Ações!$M1611,0)</f>
        <v>0</v>
      </c>
      <c r="R1611" s="67">
        <f>IFERROR(IF(Ações!$B1611="","",VLOOKUP(Table_1[[#This Row],[AÇÕES]],'Dados Status Invest STOCKS'!A1597:AD2212,18)/100),0)</f>
        <v>-0.48719999999999997</v>
      </c>
      <c r="S1611" s="65">
        <f>IFERROR(IF(Ações!$B1611="","",VLOOKUP(Table_1[[#This Row],[AÇÕES]],'Dados Status Invest STOCKS'!A1597:AD2212,25)/100),0)</f>
        <v>0</v>
      </c>
      <c r="T1611" s="67">
        <f>(1-Ações!$Q1611)*Ações!$R1611</f>
        <v>-0.48719999999999997</v>
      </c>
      <c r="U1611" s="68">
        <f>IF(Ações!$S1611=0,Ações!$T1611,IF(Ações!$T1611=0,Ações!$S1611,AVERAGE(Ações!$S1611,Ações!$T1611)))</f>
        <v>-0.48719999999999997</v>
      </c>
    </row>
    <row r="1612" spans="2:21" ht="15" customHeight="1" x14ac:dyDescent="0.2">
      <c r="B1612" s="63" t="str">
        <f>IFERROR('Dados Status Invest STOCKS'!A1599,"-")</f>
        <v>EQH</v>
      </c>
      <c r="C1612" s="45">
        <f>IFERROR((Ações!$D1612-Ações!$K1612)/Ações!$D1612,0)</f>
        <v>-1.7777777777777775</v>
      </c>
      <c r="D1612" s="46">
        <f>(Ações!$O1612)/0.06</f>
        <v>11.854800000000001</v>
      </c>
      <c r="E1612" s="47">
        <f>IFERROR((Ações!$F1612-Ações!$K1612)/Ações!$F1612,0)</f>
        <v>0.14790426748428945</v>
      </c>
      <c r="F1612" s="46">
        <f>IF(OR(Ações!$N1612&lt;0,Ações!$M1612&lt;0),"",(22.5*Ações!$M1612*Ações!$N1612)^0.5)</f>
        <v>38.645892407861403</v>
      </c>
      <c r="G1612" s="47">
        <f>IFERROR((Ações!$H1612-Ações!$K1612)/Ações!$H1612,0)</f>
        <v>-1.7777777777777775</v>
      </c>
      <c r="H1612" s="48">
        <f>IFERROR(Ações!$I1612/(Ações!$P1612-Table_1[[#This Row],[CAGR LUCRO 5A]]),0)</f>
        <v>11.854800000000001</v>
      </c>
      <c r="I1612" s="48">
        <f>IF(Ações!$S1612&lt;0,"",Ações!$O1612*(1+Ações!$S1612))</f>
        <v>0.71128800000000003</v>
      </c>
      <c r="J1612" s="49">
        <f>IFERROR(IF(Ações!$B1612="","",(VLOOKUP(Table_1[[#This Row],[AÇÕES]],'Dados Status Invest STOCKS'!A1598:AD2213,4)/Table_1[[#This Row],[LPA]]))/100,0)</f>
        <v>6.234782608695652E-2</v>
      </c>
      <c r="K1612" s="64">
        <f>IFERROR(IF(Ações!$B1612="","",VLOOKUP(Table_1[[#This Row],[AÇÕES]],'Dados Status Invest STOCKS'!A1598:AD2213,2)),0)</f>
        <v>32.93</v>
      </c>
      <c r="L1612" s="65">
        <f>IFERROR(IF(Ações!$B1612="","",VLOOKUP(Table_1[[#This Row],[AÇÕES]],'Dados Status Invest STOCKS'!A1598:AD2213,3)/100),0)</f>
        <v>2.1600000000000001E-2</v>
      </c>
      <c r="M1612" s="66">
        <f>IFERROR(IF(Ações!$B1612="","",VLOOKUP(Table_1[[#This Row],[AÇÕES]],'Dados Status Invest STOCKS'!A1598:AD2213,28)),0)</f>
        <v>2.2999999999999998</v>
      </c>
      <c r="N1612" s="66">
        <f>IFERROR(IF(Ações!$B1612="","",VLOOKUP(Table_1[[#This Row],[AÇÕES]],'Dados Status Invest STOCKS'!A1598:AD2213,27)),0)</f>
        <v>28.86</v>
      </c>
      <c r="O1612" s="66">
        <f>IFERROR(IF(Ações!$L1612="","",Ações!$K1612*Ações!$L1612),0)</f>
        <v>0.71128800000000003</v>
      </c>
      <c r="P1612" s="67">
        <f t="shared" si="24"/>
        <v>0.06</v>
      </c>
      <c r="Q1612" s="67">
        <f>IFERROR(Ações!$O1612/Ações!$M1612,0)</f>
        <v>0.3092556521739131</v>
      </c>
      <c r="R1612" s="67">
        <f>IFERROR(IF(Ações!$B1612="","",VLOOKUP(Table_1[[#This Row],[AÇÕES]],'Dados Status Invest STOCKS'!A1598:AD2213,18)/100),0)</f>
        <v>7.9600000000000004E-2</v>
      </c>
      <c r="S1612" s="65">
        <f>IFERROR(IF(Ações!$B1612="","",VLOOKUP(Table_1[[#This Row],[AÇÕES]],'Dados Status Invest STOCKS'!A1598:AD2213,25)/100),0)</f>
        <v>0</v>
      </c>
      <c r="T1612" s="67">
        <f>(1-Ações!$Q1612)*Ações!$R1612</f>
        <v>5.4983250086956516E-2</v>
      </c>
      <c r="U1612" s="68">
        <f>IF(Ações!$S1612=0,Ações!$T1612,IF(Ações!$T1612=0,Ações!$S1612,AVERAGE(Ações!$S1612,Ações!$T1612)))</f>
        <v>5.4983250086956516E-2</v>
      </c>
    </row>
    <row r="1613" spans="2:21" ht="15" customHeight="1" x14ac:dyDescent="0.2">
      <c r="B1613" s="63" t="str">
        <f>IFERROR('Dados Status Invest STOCKS'!A1600,"-")</f>
        <v>EQNR</v>
      </c>
      <c r="C1613" s="45">
        <f>IFERROR((Ações!$D1613-Ações!$K1613)/Ações!$D1613,0)</f>
        <v>-2.3149171270718227</v>
      </c>
      <c r="D1613" s="46">
        <f>(Ações!$O1613)/0.06</f>
        <v>8.5039833333333359</v>
      </c>
      <c r="E1613" s="47">
        <f>IFERROR((Ações!$F1613-Ações!$K1613)/Ações!$F1613,0)</f>
        <v>0</v>
      </c>
      <c r="F1613" s="46" t="str">
        <f>IF(OR(Ações!$N1613&lt;0,Ações!$M1613&lt;0),"",(22.5*Ações!$M1613*Ações!$N1613)^0.5)</f>
        <v/>
      </c>
      <c r="G1613" s="47">
        <f>IFERROR((Ações!$H1613-Ações!$K1613)/Ações!$H1613,0)</f>
        <v>-2.3149171270718227</v>
      </c>
      <c r="H1613" s="48">
        <f>IFERROR(Ações!$I1613/(Ações!$P1613-Table_1[[#This Row],[CAGR LUCRO 5A]]),0)</f>
        <v>8.5039833333333359</v>
      </c>
      <c r="I1613" s="48">
        <f>IF(Ações!$S1613&lt;0,"",Ações!$O1613*(1+Ações!$S1613))</f>
        <v>0.51023900000000011</v>
      </c>
      <c r="J1613" s="49">
        <f>IFERROR(IF(Ações!$B1613="","",(VLOOKUP(Table_1[[#This Row],[AÇÕES]],'Dados Status Invest STOCKS'!A1599:AD2214,4)/Table_1[[#This Row],[LPA]]))/100,0)</f>
        <v>5.2252173913043478</v>
      </c>
      <c r="K1613" s="64">
        <f>IFERROR(IF(Ações!$B1613="","",VLOOKUP(Table_1[[#This Row],[AÇÕES]],'Dados Status Invest STOCKS'!A1599:AD2214,2)),0)</f>
        <v>28.19</v>
      </c>
      <c r="L1613" s="65">
        <f>IFERROR(IF(Ações!$B1613="","",VLOOKUP(Table_1[[#This Row],[AÇÕES]],'Dados Status Invest STOCKS'!A1599:AD2214,3)/100),0)</f>
        <v>1.8100000000000002E-2</v>
      </c>
      <c r="M1613" s="66">
        <f>IFERROR(IF(Ações!$B1613="","",VLOOKUP(Table_1[[#This Row],[AÇÕES]],'Dados Status Invest STOCKS'!A1599:AD2214,28)),0)</f>
        <v>-0.23</v>
      </c>
      <c r="N1613" s="66">
        <f>IFERROR(IF(Ações!$B1613="","",VLOOKUP(Table_1[[#This Row],[AÇÕES]],'Dados Status Invest STOCKS'!A1599:AD2214,27)),0)</f>
        <v>11.45</v>
      </c>
      <c r="O1613" s="66">
        <f>IFERROR(IF(Ações!$L1613="","",Ações!$K1613*Ações!$L1613),0)</f>
        <v>0.51023900000000011</v>
      </c>
      <c r="P1613" s="67">
        <f t="shared" si="24"/>
        <v>0.06</v>
      </c>
      <c r="Q1613" s="67">
        <f>IFERROR(Ações!$O1613/Ações!$M1613,0)</f>
        <v>-2.2184304347826092</v>
      </c>
      <c r="R1613" s="67">
        <f>IFERROR(IF(Ações!$B1613="","",VLOOKUP(Table_1[[#This Row],[AÇÕES]],'Dados Status Invest STOCKS'!A1599:AD2214,18)/100),0)</f>
        <v>-2.0499999999999997E-2</v>
      </c>
      <c r="S1613" s="65">
        <f>IFERROR(IF(Ações!$B1613="","",VLOOKUP(Table_1[[#This Row],[AÇÕES]],'Dados Status Invest STOCKS'!A1599:AD2214,25)/100),0)</f>
        <v>0</v>
      </c>
      <c r="T1613" s="67">
        <f>(1-Ações!$Q1613)*Ações!$R1613</f>
        <v>-6.5977823913043479E-2</v>
      </c>
      <c r="U1613" s="68">
        <f>IF(Ações!$S1613=0,Ações!$T1613,IF(Ações!$T1613=0,Ações!$S1613,AVERAGE(Ações!$S1613,Ações!$T1613)))</f>
        <v>-6.5977823913043479E-2</v>
      </c>
    </row>
    <row r="1614" spans="2:21" ht="15" customHeight="1" x14ac:dyDescent="0.2">
      <c r="B1614" s="63" t="str">
        <f>IFERROR('Dados Status Invest STOCKS'!A1601,"-")</f>
        <v>EQOS</v>
      </c>
      <c r="C1614" s="45">
        <f>IFERROR((Ações!$D1614-Ações!$K1614)/Ações!$D1614,0)</f>
        <v>0</v>
      </c>
      <c r="D1614" s="46">
        <f>(Ações!$O1614)/0.06</f>
        <v>0</v>
      </c>
      <c r="E1614" s="47">
        <f>IFERROR((Ações!$F1614-Ações!$K1614)/Ações!$F1614,0)</f>
        <v>0</v>
      </c>
      <c r="F1614" s="46" t="str">
        <f>IF(OR(Ações!$N1614&lt;0,Ações!$M1614&lt;0),"",(22.5*Ações!$M1614*Ações!$N1614)^0.5)</f>
        <v/>
      </c>
      <c r="G1614" s="47">
        <f>IFERROR((Ações!$H1614-Ações!$K1614)/Ações!$H1614,0)</f>
        <v>0</v>
      </c>
      <c r="H1614" s="48">
        <f>IFERROR(Ações!$I1614/(Ações!$P1614-Table_1[[#This Row],[CAGR LUCRO 5A]]),0)</f>
        <v>0</v>
      </c>
      <c r="I1614" s="48">
        <f>IF(Ações!$S1614&lt;0,"",Ações!$O1614*(1+Ações!$S1614))</f>
        <v>0</v>
      </c>
      <c r="J1614" s="49">
        <f>IFERROR(IF(Ações!$B1614="","",(VLOOKUP(Table_1[[#This Row],[AÇÕES]],'Dados Status Invest STOCKS'!A1600:AD2215,4)/Table_1[[#This Row],[LPA]]))/100,0)</f>
        <v>44.234999999999999</v>
      </c>
      <c r="K1614" s="64">
        <f>IFERROR(IF(Ações!$B1614="","",VLOOKUP(Table_1[[#This Row],[AÇÕES]],'Dados Status Invest STOCKS'!A1600:AD2215,2)),0)</f>
        <v>1.91</v>
      </c>
      <c r="L1614" s="65">
        <f>IFERROR(IF(Ações!$B1614="","",VLOOKUP(Table_1[[#This Row],[AÇÕES]],'Dados Status Invest STOCKS'!A1600:AD2215,3)/100),0)</f>
        <v>0</v>
      </c>
      <c r="M1614" s="66">
        <f>IFERROR(IF(Ações!$B1614="","",VLOOKUP(Table_1[[#This Row],[AÇÕES]],'Dados Status Invest STOCKS'!A1600:AD2215,28)),0)</f>
        <v>-0.02</v>
      </c>
      <c r="N1614" s="66">
        <f>IFERROR(IF(Ações!$B1614="","",VLOOKUP(Table_1[[#This Row],[AÇÕES]],'Dados Status Invest STOCKS'!A1600:AD2215,27)),0)</f>
        <v>0.13</v>
      </c>
      <c r="O1614" s="66">
        <f>IFERROR(IF(Ações!$L1614="","",Ações!$K1614*Ações!$L1614),0)</f>
        <v>0</v>
      </c>
      <c r="P1614" s="67">
        <f t="shared" si="24"/>
        <v>0.06</v>
      </c>
      <c r="Q1614" s="67">
        <f>IFERROR(Ações!$O1614/Ações!$M1614,0)</f>
        <v>0</v>
      </c>
      <c r="R1614" s="67">
        <f>IFERROR(IF(Ações!$B1614="","",VLOOKUP(Table_1[[#This Row],[AÇÕES]],'Dados Status Invest STOCKS'!A1600:AD2215,18)/100),0)</f>
        <v>-0.1686</v>
      </c>
      <c r="S1614" s="65">
        <f>IFERROR(IF(Ações!$B1614="","",VLOOKUP(Table_1[[#This Row],[AÇÕES]],'Dados Status Invest STOCKS'!A1600:AD2215,25)/100),0)</f>
        <v>0</v>
      </c>
      <c r="T1614" s="67">
        <f>(1-Ações!$Q1614)*Ações!$R1614</f>
        <v>-0.1686</v>
      </c>
      <c r="U1614" s="68">
        <f>IF(Ações!$S1614=0,Ações!$T1614,IF(Ações!$T1614=0,Ações!$S1614,AVERAGE(Ações!$S1614,Ações!$T1614)))</f>
        <v>-0.1686</v>
      </c>
    </row>
    <row r="1615" spans="2:21" ht="15" customHeight="1" x14ac:dyDescent="0.2">
      <c r="B1615" s="63" t="str">
        <f>IFERROR('Dados Status Invest STOCKS'!A1602,"-")</f>
        <v>EQOSW</v>
      </c>
      <c r="C1615" s="45">
        <f>IFERROR((Ações!$D1615-Ações!$K1615)/Ações!$D1615,0)</f>
        <v>0</v>
      </c>
      <c r="D1615" s="46">
        <f>(Ações!$O1615)/0.06</f>
        <v>0</v>
      </c>
      <c r="E1615" s="47">
        <f>IFERROR((Ações!$F1615-Ações!$K1615)/Ações!$F1615,0)</f>
        <v>0</v>
      </c>
      <c r="F1615" s="46" t="str">
        <f>IF(OR(Ações!$N1615&lt;0,Ações!$M1615&lt;0),"",(22.5*Ações!$M1615*Ações!$N1615)^0.5)</f>
        <v/>
      </c>
      <c r="G1615" s="47">
        <f>IFERROR((Ações!$H1615-Ações!$K1615)/Ações!$H1615,0)</f>
        <v>0</v>
      </c>
      <c r="H1615" s="48">
        <f>IFERROR(Ações!$I1615/(Ações!$P1615-Table_1[[#This Row],[CAGR LUCRO 5A]]),0)</f>
        <v>0</v>
      </c>
      <c r="I1615" s="48">
        <f>IF(Ações!$S1615&lt;0,"",Ações!$O1615*(1+Ações!$S1615))</f>
        <v>0</v>
      </c>
      <c r="J1615" s="49">
        <f>IFERROR(IF(Ações!$B1615="","",(VLOOKUP(Table_1[[#This Row],[AÇÕES]],'Dados Status Invest STOCKS'!A1601:AD2216,4)/Table_1[[#This Row],[LPA]]))/100,0)</f>
        <v>1.1599999999999999</v>
      </c>
      <c r="K1615" s="64">
        <f>IFERROR(IF(Ações!$B1615="","",VLOOKUP(Table_1[[#This Row],[AÇÕES]],'Dados Status Invest STOCKS'!A1601:AD2216,2)),0)</f>
        <v>0.05</v>
      </c>
      <c r="L1615" s="65">
        <f>IFERROR(IF(Ações!$B1615="","",VLOOKUP(Table_1[[#This Row],[AÇÕES]],'Dados Status Invest STOCKS'!A1601:AD2216,3)/100),0)</f>
        <v>0</v>
      </c>
      <c r="M1615" s="66">
        <f>IFERROR(IF(Ações!$B1615="","",VLOOKUP(Table_1[[#This Row],[AÇÕES]],'Dados Status Invest STOCKS'!A1601:AD2216,28)),0)</f>
        <v>-0.02</v>
      </c>
      <c r="N1615" s="66">
        <f>IFERROR(IF(Ações!$B1615="","",VLOOKUP(Table_1[[#This Row],[AÇÕES]],'Dados Status Invest STOCKS'!A1601:AD2216,27)),0)</f>
        <v>0.13</v>
      </c>
      <c r="O1615" s="66">
        <f>IFERROR(IF(Ações!$L1615="","",Ações!$K1615*Ações!$L1615),0)</f>
        <v>0</v>
      </c>
      <c r="P1615" s="67">
        <f t="shared" ref="P1615:P1678" si="25">$U$6</f>
        <v>0.06</v>
      </c>
      <c r="Q1615" s="67">
        <f>IFERROR(Ações!$O1615/Ações!$M1615,0)</f>
        <v>0</v>
      </c>
      <c r="R1615" s="67">
        <f>IFERROR(IF(Ações!$B1615="","",VLOOKUP(Table_1[[#This Row],[AÇÕES]],'Dados Status Invest STOCKS'!A1601:AD2216,18)/100),0)</f>
        <v>-0.1686</v>
      </c>
      <c r="S1615" s="65">
        <f>IFERROR(IF(Ações!$B1615="","",VLOOKUP(Table_1[[#This Row],[AÇÕES]],'Dados Status Invest STOCKS'!A1601:AD2216,25)/100),0)</f>
        <v>0</v>
      </c>
      <c r="T1615" s="67">
        <f>(1-Ações!$Q1615)*Ações!$R1615</f>
        <v>-0.1686</v>
      </c>
      <c r="U1615" s="68">
        <f>IF(Ações!$S1615=0,Ações!$T1615,IF(Ações!$T1615=0,Ações!$S1615,AVERAGE(Ações!$S1615,Ações!$T1615)))</f>
        <v>-0.1686</v>
      </c>
    </row>
    <row r="1616" spans="2:21" ht="15" customHeight="1" x14ac:dyDescent="0.2">
      <c r="B1616" s="63" t="str">
        <f>IFERROR('Dados Status Invest STOCKS'!A1603,"-")</f>
        <v>EQS</v>
      </c>
      <c r="C1616" s="45">
        <f>IFERROR((Ações!$D1616-Ações!$K1616)/Ações!$D1616,0)</f>
        <v>0</v>
      </c>
      <c r="D1616" s="46">
        <f>(Ações!$O1616)/0.06</f>
        <v>0</v>
      </c>
      <c r="E1616" s="47">
        <f>IFERROR((Ações!$F1616-Ações!$K1616)/Ações!$F1616,0)</f>
        <v>0</v>
      </c>
      <c r="F1616" s="46" t="str">
        <f>IF(OR(Ações!$N1616&lt;0,Ações!$M1616&lt;0),"",(22.5*Ações!$M1616*Ações!$N1616)^0.5)</f>
        <v/>
      </c>
      <c r="G1616" s="47">
        <f>IFERROR((Ações!$H1616-Ações!$K1616)/Ações!$H1616,0)</f>
        <v>0</v>
      </c>
      <c r="H1616" s="48">
        <f>IFERROR(Ações!$I1616/(Ações!$P1616-Table_1[[#This Row],[CAGR LUCRO 5A]]),0)</f>
        <v>0</v>
      </c>
      <c r="I1616" s="48">
        <f>IF(Ações!$S1616&lt;0,"",Ações!$O1616*(1+Ações!$S1616))</f>
        <v>0</v>
      </c>
      <c r="J1616" s="49">
        <f>IFERROR(IF(Ações!$B1616="","",(VLOOKUP(Table_1[[#This Row],[AÇÕES]],'Dados Status Invest STOCKS'!A1602:AD2217,4)/Table_1[[#This Row],[LPA]]))/100,0)</f>
        <v>2.8791208791208792E-2</v>
      </c>
      <c r="K1616" s="64">
        <f>IFERROR(IF(Ações!$B1616="","",VLOOKUP(Table_1[[#This Row],[AÇÕES]],'Dados Status Invest STOCKS'!A1602:AD2217,2)),0)</f>
        <v>2.38</v>
      </c>
      <c r="L1616" s="65">
        <f>IFERROR(IF(Ações!$B1616="","",VLOOKUP(Table_1[[#This Row],[AÇÕES]],'Dados Status Invest STOCKS'!A1602:AD2217,3)/100),0)</f>
        <v>0</v>
      </c>
      <c r="M1616" s="66">
        <f>IFERROR(IF(Ações!$B1616="","",VLOOKUP(Table_1[[#This Row],[AÇÕES]],'Dados Status Invest STOCKS'!A1602:AD2217,28)),0)</f>
        <v>-0.91</v>
      </c>
      <c r="N1616" s="66">
        <f>IFERROR(IF(Ações!$B1616="","",VLOOKUP(Table_1[[#This Row],[AÇÕES]],'Dados Status Invest STOCKS'!A1602:AD2217,27)),0)</f>
        <v>2.57</v>
      </c>
      <c r="O1616" s="66">
        <f>IFERROR(IF(Ações!$L1616="","",Ações!$K1616*Ações!$L1616),0)</f>
        <v>0</v>
      </c>
      <c r="P1616" s="67">
        <f t="shared" si="25"/>
        <v>0.06</v>
      </c>
      <c r="Q1616" s="67">
        <f>IFERROR(Ações!$O1616/Ações!$M1616,0)</f>
        <v>0</v>
      </c>
      <c r="R1616" s="67">
        <f>IFERROR(IF(Ações!$B1616="","",VLOOKUP(Table_1[[#This Row],[AÇÕES]],'Dados Status Invest STOCKS'!A1602:AD2217,18)/100),0)</f>
        <v>-0.35399999999999998</v>
      </c>
      <c r="S1616" s="65">
        <f>IFERROR(IF(Ações!$B1616="","",VLOOKUP(Table_1[[#This Row],[AÇÕES]],'Dados Status Invest STOCKS'!A1602:AD2217,25)/100),0)</f>
        <v>0</v>
      </c>
      <c r="T1616" s="67">
        <f>(1-Ações!$Q1616)*Ações!$R1616</f>
        <v>-0.35399999999999998</v>
      </c>
      <c r="U1616" s="68">
        <f>IF(Ações!$S1616=0,Ações!$T1616,IF(Ações!$T1616=0,Ações!$S1616,AVERAGE(Ações!$S1616,Ações!$T1616)))</f>
        <v>-0.35399999999999998</v>
      </c>
    </row>
    <row r="1617" spans="2:21" ht="15" customHeight="1" x14ac:dyDescent="0.2">
      <c r="B1617" s="63" t="str">
        <f>IFERROR('Dados Status Invest STOCKS'!A1604,"-")</f>
        <v>EQT</v>
      </c>
      <c r="C1617" s="45">
        <f>IFERROR((Ações!$D1617-Ações!$K1617)/Ações!$D1617,0)</f>
        <v>0</v>
      </c>
      <c r="D1617" s="46">
        <f>(Ações!$O1617)/0.06</f>
        <v>0</v>
      </c>
      <c r="E1617" s="47">
        <f>IFERROR((Ações!$F1617-Ações!$K1617)/Ações!$F1617,0)</f>
        <v>0</v>
      </c>
      <c r="F1617" s="46" t="str">
        <f>IF(OR(Ações!$N1617&lt;0,Ações!$M1617&lt;0),"",(22.5*Ações!$M1617*Ações!$N1617)^0.5)</f>
        <v/>
      </c>
      <c r="G1617" s="47">
        <f>IFERROR((Ações!$H1617-Ações!$K1617)/Ações!$H1617,0)</f>
        <v>0</v>
      </c>
      <c r="H1617" s="48">
        <f>IFERROR(Ações!$I1617/(Ações!$P1617-Table_1[[#This Row],[CAGR LUCRO 5A]]),0)</f>
        <v>0</v>
      </c>
      <c r="I1617" s="48">
        <f>IF(Ações!$S1617&lt;0,"",Ações!$O1617*(1+Ações!$S1617))</f>
        <v>0</v>
      </c>
      <c r="J1617" s="49">
        <f>IFERROR(IF(Ações!$B1617="","",(VLOOKUP(Table_1[[#This Row],[AÇÕES]],'Dados Status Invest STOCKS'!A1603:AD2218,4)/Table_1[[#This Row],[LPA]]))/100,0)</f>
        <v>3.5248041775456924E-3</v>
      </c>
      <c r="K1617" s="64">
        <f>IFERROR(IF(Ações!$B1617="","",VLOOKUP(Table_1[[#This Row],[AÇÕES]],'Dados Status Invest STOCKS'!A1603:AD2218,2)),0)</f>
        <v>20.65</v>
      </c>
      <c r="L1617" s="65">
        <f>IFERROR(IF(Ações!$B1617="","",VLOOKUP(Table_1[[#This Row],[AÇÕES]],'Dados Status Invest STOCKS'!A1603:AD2218,3)/100),0)</f>
        <v>0</v>
      </c>
      <c r="M1617" s="66">
        <f>IFERROR(IF(Ações!$B1617="","",VLOOKUP(Table_1[[#This Row],[AÇÕES]],'Dados Status Invest STOCKS'!A1603:AD2218,28)),0)</f>
        <v>-7.66</v>
      </c>
      <c r="N1617" s="66">
        <f>IFERROR(IF(Ações!$B1617="","",VLOOKUP(Table_1[[#This Row],[AÇÕES]],'Dados Status Invest STOCKS'!A1603:AD2218,27)),0)</f>
        <v>21.82</v>
      </c>
      <c r="O1617" s="66">
        <f>IFERROR(IF(Ações!$L1617="","",Ações!$K1617*Ações!$L1617),0)</f>
        <v>0</v>
      </c>
      <c r="P1617" s="67">
        <f t="shared" si="25"/>
        <v>0.06</v>
      </c>
      <c r="Q1617" s="67">
        <f>IFERROR(Ações!$O1617/Ações!$M1617,0)</f>
        <v>0</v>
      </c>
      <c r="R1617" s="67">
        <f>IFERROR(IF(Ações!$B1617="","",VLOOKUP(Table_1[[#This Row],[AÇÕES]],'Dados Status Invest STOCKS'!A1603:AD2218,18)/100),0)</f>
        <v>-0.3508</v>
      </c>
      <c r="S1617" s="65">
        <f>IFERROR(IF(Ações!$B1617="","",VLOOKUP(Table_1[[#This Row],[AÇÕES]],'Dados Status Invest STOCKS'!A1603:AD2218,25)/100),0)</f>
        <v>0</v>
      </c>
      <c r="T1617" s="67">
        <f>(1-Ações!$Q1617)*Ações!$R1617</f>
        <v>-0.3508</v>
      </c>
      <c r="U1617" s="68">
        <f>IF(Ações!$S1617=0,Ações!$T1617,IF(Ações!$T1617=0,Ações!$S1617,AVERAGE(Ações!$S1617,Ações!$T1617)))</f>
        <v>-0.3508</v>
      </c>
    </row>
    <row r="1618" spans="2:21" ht="15" customHeight="1" x14ac:dyDescent="0.2">
      <c r="B1618" s="63" t="str">
        <f>IFERROR('Dados Status Invest STOCKS'!A1605,"-")</f>
        <v>EQX</v>
      </c>
      <c r="C1618" s="45">
        <f>IFERROR((Ações!$D1618-Ações!$K1618)/Ações!$D1618,0)</f>
        <v>0</v>
      </c>
      <c r="D1618" s="46">
        <f>(Ações!$O1618)/0.06</f>
        <v>0</v>
      </c>
      <c r="E1618" s="47">
        <f>IFERROR((Ações!$F1618-Ações!$K1618)/Ações!$F1618,0)</f>
        <v>0.58866540176112558</v>
      </c>
      <c r="F1618" s="46">
        <f>IF(OR(Ações!$N1618&lt;0,Ações!$M1618&lt;0),"",(22.5*Ações!$M1618*Ações!$N1618)^0.5)</f>
        <v>16.726042568402125</v>
      </c>
      <c r="G1618" s="47">
        <f>IFERROR((Ações!$H1618-Ações!$K1618)/Ações!$H1618,0)</f>
        <v>0</v>
      </c>
      <c r="H1618" s="48">
        <f>IFERROR(Ações!$I1618/(Ações!$P1618-Table_1[[#This Row],[CAGR LUCRO 5A]]),0)</f>
        <v>0</v>
      </c>
      <c r="I1618" s="48">
        <f>IF(Ações!$S1618&lt;0,"",Ações!$O1618*(1+Ações!$S1618))</f>
        <v>0</v>
      </c>
      <c r="J1618" s="49">
        <f>IFERROR(IF(Ações!$B1618="","",(VLOOKUP(Table_1[[#This Row],[AÇÕES]],'Dados Status Invest STOCKS'!A1604:AD2219,4)/Table_1[[#This Row],[LPA]]))/100,0)</f>
        <v>2.7232704402515726E-2</v>
      </c>
      <c r="K1618" s="64">
        <f>IFERROR(IF(Ações!$B1618="","",VLOOKUP(Table_1[[#This Row],[AÇÕES]],'Dados Status Invest STOCKS'!A1604:AD2219,2)),0)</f>
        <v>6.88</v>
      </c>
      <c r="L1618" s="65">
        <f>IFERROR(IF(Ações!$B1618="","",VLOOKUP(Table_1[[#This Row],[AÇÕES]],'Dados Status Invest STOCKS'!A1604:AD2219,3)/100),0)</f>
        <v>0</v>
      </c>
      <c r="M1618" s="66">
        <f>IFERROR(IF(Ações!$B1618="","",VLOOKUP(Table_1[[#This Row],[AÇÕES]],'Dados Status Invest STOCKS'!A1604:AD2219,28)),0)</f>
        <v>1.59</v>
      </c>
      <c r="N1618" s="66">
        <f>IFERROR(IF(Ações!$B1618="","",VLOOKUP(Table_1[[#This Row],[AÇÕES]],'Dados Status Invest STOCKS'!A1604:AD2219,27)),0)</f>
        <v>7.82</v>
      </c>
      <c r="O1618" s="66">
        <f>IFERROR(IF(Ações!$L1618="","",Ações!$K1618*Ações!$L1618),0)</f>
        <v>0</v>
      </c>
      <c r="P1618" s="67">
        <f t="shared" si="25"/>
        <v>0.06</v>
      </c>
      <c r="Q1618" s="67">
        <f>IFERROR(Ações!$O1618/Ações!$M1618,0)</f>
        <v>0</v>
      </c>
      <c r="R1618" s="67">
        <f>IFERROR(IF(Ações!$B1618="","",VLOOKUP(Table_1[[#This Row],[AÇÕES]],'Dados Status Invest STOCKS'!A1604:AD2219,18)/100),0)</f>
        <v>0.20309999999999997</v>
      </c>
      <c r="S1618" s="65">
        <f>IFERROR(IF(Ações!$B1618="","",VLOOKUP(Table_1[[#This Row],[AÇÕES]],'Dados Status Invest STOCKS'!A1604:AD2219,25)/100),0)</f>
        <v>0</v>
      </c>
      <c r="T1618" s="67">
        <f>(1-Ações!$Q1618)*Ações!$R1618</f>
        <v>0.20309999999999997</v>
      </c>
      <c r="U1618" s="68">
        <f>IF(Ações!$S1618=0,Ações!$T1618,IF(Ações!$T1618=0,Ações!$S1618,AVERAGE(Ações!$S1618,Ações!$T1618)))</f>
        <v>0.20309999999999997</v>
      </c>
    </row>
    <row r="1619" spans="2:21" ht="15" customHeight="1" x14ac:dyDescent="0.2">
      <c r="B1619" s="63" t="str">
        <f>IFERROR('Dados Status Invest STOCKS'!A1606,"-")</f>
        <v>ERES</v>
      </c>
      <c r="C1619" s="45">
        <f>IFERROR((Ações!$D1619-Ações!$K1619)/Ações!$D1619,0)</f>
        <v>0</v>
      </c>
      <c r="D1619" s="46">
        <f>(Ações!$O1619)/0.06</f>
        <v>0</v>
      </c>
      <c r="E1619" s="47">
        <f>IFERROR((Ações!$F1619-Ações!$K1619)/Ações!$F1619,0)</f>
        <v>0</v>
      </c>
      <c r="F1619" s="46" t="str">
        <f>IF(OR(Ações!$N1619&lt;0,Ações!$M1619&lt;0),"",(22.5*Ações!$M1619*Ações!$N1619)^0.5)</f>
        <v/>
      </c>
      <c r="G1619" s="47">
        <f>IFERROR((Ações!$H1619-Ações!$K1619)/Ações!$H1619,0)</f>
        <v>0</v>
      </c>
      <c r="H1619" s="48">
        <f>IFERROR(Ações!$I1619/(Ações!$P1619-Table_1[[#This Row],[CAGR LUCRO 5A]]),0)</f>
        <v>0</v>
      </c>
      <c r="I1619" s="48">
        <f>IF(Ações!$S1619&lt;0,"",Ações!$O1619*(1+Ações!$S1619))</f>
        <v>0</v>
      </c>
      <c r="J1619" s="49">
        <f>IFERROR(IF(Ações!$B1619="","",(VLOOKUP(Table_1[[#This Row],[AÇÕES]],'Dados Status Invest STOCKS'!A1605:AD2220,4)/Table_1[[#This Row],[LPA]]))/100,0)</f>
        <v>1.0863787375415284E-2</v>
      </c>
      <c r="K1619" s="64">
        <f>IFERROR(IF(Ações!$B1619="","",VLOOKUP(Table_1[[#This Row],[AÇÕES]],'Dados Status Invest STOCKS'!A1605:AD2220,2)),0)</f>
        <v>9.8699999999999992</v>
      </c>
      <c r="L1619" s="65">
        <f>IFERROR(IF(Ações!$B1619="","",VLOOKUP(Table_1[[#This Row],[AÇÕES]],'Dados Status Invest STOCKS'!A1605:AD2220,3)/100),0)</f>
        <v>0</v>
      </c>
      <c r="M1619" s="66">
        <f>IFERROR(IF(Ações!$B1619="","",VLOOKUP(Table_1[[#This Row],[AÇÕES]],'Dados Status Invest STOCKS'!A1605:AD2220,28)),0)</f>
        <v>-3.01</v>
      </c>
      <c r="N1619" s="66">
        <f>IFERROR(IF(Ações!$B1619="","",VLOOKUP(Table_1[[#This Row],[AÇÕES]],'Dados Status Invest STOCKS'!A1605:AD2220,27)),0)</f>
        <v>-0.94</v>
      </c>
      <c r="O1619" s="66">
        <f>IFERROR(IF(Ações!$L1619="","",Ações!$K1619*Ações!$L1619),0)</f>
        <v>0</v>
      </c>
      <c r="P1619" s="67">
        <f t="shared" si="25"/>
        <v>0.06</v>
      </c>
      <c r="Q1619" s="67">
        <f>IFERROR(Ações!$O1619/Ações!$M1619,0)</f>
        <v>0</v>
      </c>
      <c r="R1619" s="67">
        <f>IFERROR(IF(Ações!$B1619="","",VLOOKUP(Table_1[[#This Row],[AÇÕES]],'Dados Status Invest STOCKS'!A1605:AD2220,18)/100),0)</f>
        <v>-3.2127999999999997</v>
      </c>
      <c r="S1619" s="65">
        <f>IFERROR(IF(Ações!$B1619="","",VLOOKUP(Table_1[[#This Row],[AÇÕES]],'Dados Status Invest STOCKS'!A1605:AD2220,25)/100),0)</f>
        <v>0</v>
      </c>
      <c r="T1619" s="67">
        <f>(1-Ações!$Q1619)*Ações!$R1619</f>
        <v>-3.2127999999999997</v>
      </c>
      <c r="U1619" s="68">
        <f>IF(Ações!$S1619=0,Ações!$T1619,IF(Ações!$T1619=0,Ações!$S1619,AVERAGE(Ações!$S1619,Ações!$T1619)))</f>
        <v>-3.2127999999999997</v>
      </c>
    </row>
    <row r="1620" spans="2:21" ht="15" customHeight="1" x14ac:dyDescent="0.2">
      <c r="B1620" s="63" t="str">
        <f>IFERROR('Dados Status Invest STOCKS'!A1607,"-")</f>
        <v>ERESU</v>
      </c>
      <c r="C1620" s="45">
        <f>IFERROR((Ações!$D1620-Ações!$K1620)/Ações!$D1620,0)</f>
        <v>0</v>
      </c>
      <c r="D1620" s="46">
        <f>(Ações!$O1620)/0.06</f>
        <v>0</v>
      </c>
      <c r="E1620" s="47">
        <f>IFERROR((Ações!$F1620-Ações!$K1620)/Ações!$F1620,0)</f>
        <v>0</v>
      </c>
      <c r="F1620" s="46" t="str">
        <f>IF(OR(Ações!$N1620&lt;0,Ações!$M1620&lt;0),"",(22.5*Ações!$M1620*Ações!$N1620)^0.5)</f>
        <v/>
      </c>
      <c r="G1620" s="47">
        <f>IFERROR((Ações!$H1620-Ações!$K1620)/Ações!$H1620,0)</f>
        <v>0</v>
      </c>
      <c r="H1620" s="48">
        <f>IFERROR(Ações!$I1620/(Ações!$P1620-Table_1[[#This Row],[CAGR LUCRO 5A]]),0)</f>
        <v>0</v>
      </c>
      <c r="I1620" s="48">
        <f>IF(Ações!$S1620&lt;0,"",Ações!$O1620*(1+Ações!$S1620))</f>
        <v>0</v>
      </c>
      <c r="J1620" s="49">
        <f>IFERROR(IF(Ações!$B1620="","",(VLOOKUP(Table_1[[#This Row],[AÇÕES]],'Dados Status Invest STOCKS'!A1606:AD2221,4)/Table_1[[#This Row],[LPA]]))/100,0)</f>
        <v>1.1196013289036546E-2</v>
      </c>
      <c r="K1620" s="64">
        <f>IFERROR(IF(Ações!$B1620="","",VLOOKUP(Table_1[[#This Row],[AÇÕES]],'Dados Status Invest STOCKS'!A1606:AD2221,2)),0)</f>
        <v>10.15</v>
      </c>
      <c r="L1620" s="65">
        <f>IFERROR(IF(Ações!$B1620="","",VLOOKUP(Table_1[[#This Row],[AÇÕES]],'Dados Status Invest STOCKS'!A1606:AD2221,3)/100),0)</f>
        <v>0</v>
      </c>
      <c r="M1620" s="66">
        <f>IFERROR(IF(Ações!$B1620="","",VLOOKUP(Table_1[[#This Row],[AÇÕES]],'Dados Status Invest STOCKS'!A1606:AD2221,28)),0)</f>
        <v>-3.01</v>
      </c>
      <c r="N1620" s="66">
        <f>IFERROR(IF(Ações!$B1620="","",VLOOKUP(Table_1[[#This Row],[AÇÕES]],'Dados Status Invest STOCKS'!A1606:AD2221,27)),0)</f>
        <v>-0.94</v>
      </c>
      <c r="O1620" s="66">
        <f>IFERROR(IF(Ações!$L1620="","",Ações!$K1620*Ações!$L1620),0)</f>
        <v>0</v>
      </c>
      <c r="P1620" s="67">
        <f t="shared" si="25"/>
        <v>0.06</v>
      </c>
      <c r="Q1620" s="67">
        <f>IFERROR(Ações!$O1620/Ações!$M1620,0)</f>
        <v>0</v>
      </c>
      <c r="R1620" s="67">
        <f>IFERROR(IF(Ações!$B1620="","",VLOOKUP(Table_1[[#This Row],[AÇÕES]],'Dados Status Invest STOCKS'!A1606:AD2221,18)/100),0)</f>
        <v>-3.2127999999999997</v>
      </c>
      <c r="S1620" s="65">
        <f>IFERROR(IF(Ações!$B1620="","",VLOOKUP(Table_1[[#This Row],[AÇÕES]],'Dados Status Invest STOCKS'!A1606:AD2221,25)/100),0)</f>
        <v>0</v>
      </c>
      <c r="T1620" s="67">
        <f>(1-Ações!$Q1620)*Ações!$R1620</f>
        <v>-3.2127999999999997</v>
      </c>
      <c r="U1620" s="68">
        <f>IF(Ações!$S1620=0,Ações!$T1620,IF(Ações!$T1620=0,Ações!$S1620,AVERAGE(Ações!$S1620,Ações!$T1620)))</f>
        <v>-3.2127999999999997</v>
      </c>
    </row>
    <row r="1621" spans="2:21" ht="15" customHeight="1" x14ac:dyDescent="0.2">
      <c r="B1621" s="63" t="str">
        <f>IFERROR('Dados Status Invest STOCKS'!A1608,"-")</f>
        <v>ERESW</v>
      </c>
      <c r="C1621" s="45">
        <f>IFERROR((Ações!$D1621-Ações!$K1621)/Ações!$D1621,0)</f>
        <v>0</v>
      </c>
      <c r="D1621" s="46">
        <f>(Ações!$O1621)/0.06</f>
        <v>0</v>
      </c>
      <c r="E1621" s="47">
        <f>IFERROR((Ações!$F1621-Ações!$K1621)/Ações!$F1621,0)</f>
        <v>0</v>
      </c>
      <c r="F1621" s="46" t="str">
        <f>IF(OR(Ações!$N1621&lt;0,Ações!$M1621&lt;0),"",(22.5*Ações!$M1621*Ações!$N1621)^0.5)</f>
        <v/>
      </c>
      <c r="G1621" s="47">
        <f>IFERROR((Ações!$H1621-Ações!$K1621)/Ações!$H1621,0)</f>
        <v>0</v>
      </c>
      <c r="H1621" s="48">
        <f>IFERROR(Ações!$I1621/(Ações!$P1621-Table_1[[#This Row],[CAGR LUCRO 5A]]),0)</f>
        <v>0</v>
      </c>
      <c r="I1621" s="48">
        <f>IF(Ações!$S1621&lt;0,"",Ações!$O1621*(1+Ações!$S1621))</f>
        <v>0</v>
      </c>
      <c r="J1621" s="49">
        <f>IFERROR(IF(Ações!$B1621="","",(VLOOKUP(Table_1[[#This Row],[AÇÕES]],'Dados Status Invest STOCKS'!A1607:AD2222,4)/Table_1[[#This Row],[LPA]]))/100,0)</f>
        <v>5.3156146179401996E-4</v>
      </c>
      <c r="K1621" s="64">
        <f>IFERROR(IF(Ações!$B1621="","",VLOOKUP(Table_1[[#This Row],[AÇÕES]],'Dados Status Invest STOCKS'!A1607:AD2222,2)),0)</f>
        <v>0.47</v>
      </c>
      <c r="L1621" s="65">
        <f>IFERROR(IF(Ações!$B1621="","",VLOOKUP(Table_1[[#This Row],[AÇÕES]],'Dados Status Invest STOCKS'!A1607:AD2222,3)/100),0)</f>
        <v>0</v>
      </c>
      <c r="M1621" s="66">
        <f>IFERROR(IF(Ações!$B1621="","",VLOOKUP(Table_1[[#This Row],[AÇÕES]],'Dados Status Invest STOCKS'!A1607:AD2222,28)),0)</f>
        <v>-3.01</v>
      </c>
      <c r="N1621" s="66">
        <f>IFERROR(IF(Ações!$B1621="","",VLOOKUP(Table_1[[#This Row],[AÇÕES]],'Dados Status Invest STOCKS'!A1607:AD2222,27)),0)</f>
        <v>-0.94</v>
      </c>
      <c r="O1621" s="66">
        <f>IFERROR(IF(Ações!$L1621="","",Ações!$K1621*Ações!$L1621),0)</f>
        <v>0</v>
      </c>
      <c r="P1621" s="67">
        <f t="shared" si="25"/>
        <v>0.06</v>
      </c>
      <c r="Q1621" s="67">
        <f>IFERROR(Ações!$O1621/Ações!$M1621,0)</f>
        <v>0</v>
      </c>
      <c r="R1621" s="67">
        <f>IFERROR(IF(Ações!$B1621="","",VLOOKUP(Table_1[[#This Row],[AÇÕES]],'Dados Status Invest STOCKS'!A1607:AD2222,18)/100),0)</f>
        <v>-3.2127999999999997</v>
      </c>
      <c r="S1621" s="65">
        <f>IFERROR(IF(Ações!$B1621="","",VLOOKUP(Table_1[[#This Row],[AÇÕES]],'Dados Status Invest STOCKS'!A1607:AD2222,25)/100),0)</f>
        <v>0</v>
      </c>
      <c r="T1621" s="67">
        <f>(1-Ações!$Q1621)*Ações!$R1621</f>
        <v>-3.2127999999999997</v>
      </c>
      <c r="U1621" s="68">
        <f>IF(Ações!$S1621=0,Ações!$T1621,IF(Ações!$T1621=0,Ações!$S1621,AVERAGE(Ações!$S1621,Ações!$T1621)))</f>
        <v>-3.2127999999999997</v>
      </c>
    </row>
    <row r="1622" spans="2:21" ht="15" customHeight="1" x14ac:dyDescent="0.2">
      <c r="B1622" s="63" t="str">
        <f>IFERROR('Dados Status Invest STOCKS'!A1609,"-")</f>
        <v>ERF</v>
      </c>
      <c r="C1622" s="45">
        <f>IFERROR((Ações!$D1622-Ações!$K1622)/Ações!$D1622,0)</f>
        <v>-4.357142857142855</v>
      </c>
      <c r="D1622" s="46">
        <f>(Ações!$O1622)/0.06</f>
        <v>2.0384000000000007</v>
      </c>
      <c r="E1622" s="47">
        <f>IFERROR((Ações!$F1622-Ações!$K1622)/Ações!$F1622,0)</f>
        <v>0</v>
      </c>
      <c r="F1622" s="46" t="str">
        <f>IF(OR(Ações!$N1622&lt;0,Ações!$M1622&lt;0),"",(22.5*Ações!$M1622*Ações!$N1622)^0.5)</f>
        <v/>
      </c>
      <c r="G1622" s="47">
        <f>IFERROR((Ações!$H1622-Ações!$K1622)/Ações!$H1622,0)</f>
        <v>-4.357142857142855</v>
      </c>
      <c r="H1622" s="48">
        <f>IFERROR(Ações!$I1622/(Ações!$P1622-Table_1[[#This Row],[CAGR LUCRO 5A]]),0)</f>
        <v>2.0384000000000007</v>
      </c>
      <c r="I1622" s="48">
        <f>IF(Ações!$S1622&lt;0,"",Ações!$O1622*(1+Ações!$S1622))</f>
        <v>0.12230400000000002</v>
      </c>
      <c r="J1622" s="49">
        <f>IFERROR(IF(Ações!$B1622="","",(VLOOKUP(Table_1[[#This Row],[AÇÕES]],'Dados Status Invest STOCKS'!A1608:AD2223,4)/Table_1[[#This Row],[LPA]]))/100,0)</f>
        <v>8.5309734513274352E-2</v>
      </c>
      <c r="K1622" s="64">
        <f>IFERROR(IF(Ações!$B1622="","",VLOOKUP(Table_1[[#This Row],[AÇÕES]],'Dados Status Invest STOCKS'!A1608:AD2223,2)),0)</f>
        <v>10.92</v>
      </c>
      <c r="L1622" s="65">
        <f>IFERROR(IF(Ações!$B1622="","",VLOOKUP(Table_1[[#This Row],[AÇÕES]],'Dados Status Invest STOCKS'!A1608:AD2223,3)/100),0)</f>
        <v>1.1200000000000002E-2</v>
      </c>
      <c r="M1622" s="66">
        <f>IFERROR(IF(Ações!$B1622="","",VLOOKUP(Table_1[[#This Row],[AÇÕES]],'Dados Status Invest STOCKS'!A1608:AD2223,28)),0)</f>
        <v>-1.1299999999999999</v>
      </c>
      <c r="N1622" s="66">
        <f>IFERROR(IF(Ações!$B1622="","",VLOOKUP(Table_1[[#This Row],[AÇÕES]],'Dados Status Invest STOCKS'!A1608:AD2223,27)),0)</f>
        <v>1.89</v>
      </c>
      <c r="O1622" s="66">
        <f>IFERROR(IF(Ações!$L1622="","",Ações!$K1622*Ações!$L1622),0)</f>
        <v>0.12230400000000002</v>
      </c>
      <c r="P1622" s="67">
        <f t="shared" si="25"/>
        <v>0.06</v>
      </c>
      <c r="Q1622" s="67">
        <f>IFERROR(Ações!$O1622/Ações!$M1622,0)</f>
        <v>-0.1082336283185841</v>
      </c>
      <c r="R1622" s="67">
        <f>IFERROR(IF(Ações!$B1622="","",VLOOKUP(Table_1[[#This Row],[AÇÕES]],'Dados Status Invest STOCKS'!A1608:AD2223,18)/100),0)</f>
        <v>-0.59799999999999998</v>
      </c>
      <c r="S1622" s="65">
        <f>IFERROR(IF(Ações!$B1622="","",VLOOKUP(Table_1[[#This Row],[AÇÕES]],'Dados Status Invest STOCKS'!A1608:AD2223,25)/100),0)</f>
        <v>0</v>
      </c>
      <c r="T1622" s="67">
        <f>(1-Ações!$Q1622)*Ações!$R1622</f>
        <v>-0.66272370973451322</v>
      </c>
      <c r="U1622" s="68">
        <f>IF(Ações!$S1622=0,Ações!$T1622,IF(Ações!$T1622=0,Ações!$S1622,AVERAGE(Ações!$S1622,Ações!$T1622)))</f>
        <v>-0.66272370973451322</v>
      </c>
    </row>
    <row r="1623" spans="2:21" ht="15" customHeight="1" x14ac:dyDescent="0.2">
      <c r="B1623" s="63" t="str">
        <f>IFERROR('Dados Status Invest STOCKS'!A1610,"-")</f>
        <v>ERIC</v>
      </c>
      <c r="C1623" s="45">
        <f>IFERROR((Ações!$D1623-Ações!$K1623)/Ações!$D1623,0)</f>
        <v>-0.88087774294670873</v>
      </c>
      <c r="D1623" s="46">
        <f>(Ações!$O1623)/0.06</f>
        <v>5.7951666666666659</v>
      </c>
      <c r="E1623" s="47">
        <f>IFERROR((Ações!$F1623-Ações!$K1623)/Ações!$F1623,0)</f>
        <v>-0.51824427327136813</v>
      </c>
      <c r="F1623" s="46">
        <f>IF(OR(Ações!$N1623&lt;0,Ações!$M1623&lt;0),"",(22.5*Ações!$M1623*Ações!$N1623)^0.5)</f>
        <v>7.1793453740574424</v>
      </c>
      <c r="G1623" s="47">
        <f>IFERROR((Ações!$H1623-Ações!$K1623)/Ações!$H1623,0)</f>
        <v>0.98224582081417133</v>
      </c>
      <c r="H1623" s="48">
        <f>IFERROR(Ações!$I1623/(Ações!$P1623-Table_1[[#This Row],[CAGR LUCRO 5A]]),0)</f>
        <v>613.93995666667024</v>
      </c>
      <c r="I1623" s="48">
        <f>IF(Ações!$S1623&lt;0,"",Ações!$O1623*(1+Ações!$S1623))</f>
        <v>0.36836397399999993</v>
      </c>
      <c r="J1623" s="49">
        <f>IFERROR(IF(Ações!$B1623="","",(VLOOKUP(Table_1[[#This Row],[AÇÕES]],'Dados Status Invest STOCKS'!A1609:AD2224,4)/Table_1[[#This Row],[LPA]]))/100,0)</f>
        <v>0.22811594202898555</v>
      </c>
      <c r="K1623" s="64">
        <f>IFERROR(IF(Ações!$B1623="","",VLOOKUP(Table_1[[#This Row],[AÇÕES]],'Dados Status Invest STOCKS'!A1609:AD2224,2)),0)</f>
        <v>10.9</v>
      </c>
      <c r="L1623" s="65">
        <f>IFERROR(IF(Ações!$B1623="","",VLOOKUP(Table_1[[#This Row],[AÇÕES]],'Dados Status Invest STOCKS'!A1609:AD2224,3)/100),0)</f>
        <v>3.1899999999999998E-2</v>
      </c>
      <c r="M1623" s="66">
        <f>IFERROR(IF(Ações!$B1623="","",VLOOKUP(Table_1[[#This Row],[AÇÕES]],'Dados Status Invest STOCKS'!A1609:AD2224,28)),0)</f>
        <v>0.69</v>
      </c>
      <c r="N1623" s="66">
        <f>IFERROR(IF(Ações!$B1623="","",VLOOKUP(Table_1[[#This Row],[AÇÕES]],'Dados Status Invest STOCKS'!A1609:AD2224,27)),0)</f>
        <v>3.32</v>
      </c>
      <c r="O1623" s="66">
        <f>IFERROR(IF(Ações!$L1623="","",Ações!$K1623*Ações!$L1623),0)</f>
        <v>0.34770999999999996</v>
      </c>
      <c r="P1623" s="67">
        <f t="shared" si="25"/>
        <v>0.06</v>
      </c>
      <c r="Q1623" s="67">
        <f>IFERROR(Ações!$O1623/Ações!$M1623,0)</f>
        <v>0.50392753623188402</v>
      </c>
      <c r="R1623" s="67">
        <f>IFERROR(IF(Ações!$B1623="","",VLOOKUP(Table_1[[#This Row],[AÇÕES]],'Dados Status Invest STOCKS'!A1609:AD2224,18)/100),0)</f>
        <v>0.2084</v>
      </c>
      <c r="S1623" s="65">
        <f>IFERROR(IF(Ações!$B1623="","",VLOOKUP(Table_1[[#This Row],[AÇÕES]],'Dados Status Invest STOCKS'!A1609:AD2224,25)/100),0)</f>
        <v>5.9400000000000001E-2</v>
      </c>
      <c r="T1623" s="67">
        <f>(1-Ações!$Q1623)*Ações!$R1623</f>
        <v>0.10338150144927537</v>
      </c>
      <c r="U1623" s="68">
        <f>IF(Ações!$S1623=0,Ações!$T1623,IF(Ações!$T1623=0,Ações!$S1623,AVERAGE(Ações!$S1623,Ações!$T1623)))</f>
        <v>8.1390750724637681E-2</v>
      </c>
    </row>
    <row r="1624" spans="2:21" ht="15" customHeight="1" x14ac:dyDescent="0.2">
      <c r="B1624" s="63" t="str">
        <f>IFERROR('Dados Status Invest STOCKS'!A1611,"-")</f>
        <v>ERIE</v>
      </c>
      <c r="C1624" s="45">
        <f>IFERROR((Ações!$D1624-Ações!$K1624)/Ações!$D1624,0)</f>
        <v>-1.5531914893617025</v>
      </c>
      <c r="D1624" s="46">
        <f>(Ações!$O1624)/0.06</f>
        <v>70.245416666666657</v>
      </c>
      <c r="E1624" s="47">
        <f>IFERROR((Ações!$F1624-Ações!$K1624)/Ações!$F1624,0)</f>
        <v>-2.1538997996762519</v>
      </c>
      <c r="F1624" s="46">
        <f>IF(OR(Ações!$N1624&lt;0,Ações!$M1624&lt;0),"",(22.5*Ações!$M1624*Ações!$N1624)^0.5)</f>
        <v>56.866105897977576</v>
      </c>
      <c r="G1624" s="47">
        <f>IFERROR((Ações!$H1624-Ações!$K1624)/Ações!$H1624,0)</f>
        <v>2.887501822283264</v>
      </c>
      <c r="H1624" s="48">
        <f>IFERROR(Ações!$I1624/(Ações!$P1624-Table_1[[#This Row],[CAGR LUCRO 5A]]),0)</f>
        <v>-95.01977581300811</v>
      </c>
      <c r="I1624" s="48">
        <f>IF(Ações!$S1624&lt;0,"",Ações!$O1624*(1+Ações!$S1624))</f>
        <v>4.6749729699999998</v>
      </c>
      <c r="J1624" s="49">
        <f>IFERROR(IF(Ações!$B1624="","",(VLOOKUP(Table_1[[#This Row],[AÇÕES]],'Dados Status Invest STOCKS'!A1610:AD2225,4)/Table_1[[#This Row],[LPA]]))/100,0)</f>
        <v>5.2551369863013703E-2</v>
      </c>
      <c r="K1624" s="64">
        <f>IFERROR(IF(Ações!$B1624="","",VLOOKUP(Table_1[[#This Row],[AÇÕES]],'Dados Status Invest STOCKS'!A1610:AD2225,2)),0)</f>
        <v>179.35</v>
      </c>
      <c r="L1624" s="65">
        <f>IFERROR(IF(Ações!$B1624="","",VLOOKUP(Table_1[[#This Row],[AÇÕES]],'Dados Status Invest STOCKS'!A1610:AD2225,3)/100),0)</f>
        <v>2.35E-2</v>
      </c>
      <c r="M1624" s="66">
        <f>IFERROR(IF(Ações!$B1624="","",VLOOKUP(Table_1[[#This Row],[AÇÕES]],'Dados Status Invest STOCKS'!A1610:AD2225,28)),0)</f>
        <v>5.84</v>
      </c>
      <c r="N1624" s="66">
        <f>IFERROR(IF(Ações!$B1624="","",VLOOKUP(Table_1[[#This Row],[AÇÕES]],'Dados Status Invest STOCKS'!A1610:AD2225,27)),0)</f>
        <v>24.61</v>
      </c>
      <c r="O1624" s="66">
        <f>IFERROR(IF(Ações!$L1624="","",Ações!$K1624*Ações!$L1624),0)</f>
        <v>4.2147249999999996</v>
      </c>
      <c r="P1624" s="67">
        <f t="shared" si="25"/>
        <v>0.06</v>
      </c>
      <c r="Q1624" s="67">
        <f>IFERROR(Ações!$O1624/Ações!$M1624,0)</f>
        <v>0.72169948630136982</v>
      </c>
      <c r="R1624" s="67">
        <f>IFERROR(IF(Ações!$B1624="","",VLOOKUP(Table_1[[#This Row],[AÇÕES]],'Dados Status Invest STOCKS'!A1610:AD2225,18)/100),0)</f>
        <v>0.23749999999999999</v>
      </c>
      <c r="S1624" s="65">
        <f>IFERROR(IF(Ações!$B1624="","",VLOOKUP(Table_1[[#This Row],[AÇÕES]],'Dados Status Invest STOCKS'!A1610:AD2225,25)/100),0)</f>
        <v>0.10920000000000001</v>
      </c>
      <c r="T1624" s="67">
        <f>(1-Ações!$Q1624)*Ações!$R1624</f>
        <v>6.6096372003424664E-2</v>
      </c>
      <c r="U1624" s="68">
        <f>IF(Ações!$S1624=0,Ações!$T1624,IF(Ações!$T1624=0,Ações!$S1624,AVERAGE(Ações!$S1624,Ações!$T1624)))</f>
        <v>8.7648186001712342E-2</v>
      </c>
    </row>
    <row r="1625" spans="2:21" ht="15" customHeight="1" x14ac:dyDescent="0.2">
      <c r="B1625" s="63" t="str">
        <f>IFERROR('Dados Status Invest STOCKS'!A1612,"-")</f>
        <v>ERII</v>
      </c>
      <c r="C1625" s="45">
        <f>IFERROR((Ações!$D1625-Ações!$K1625)/Ações!$D1625,0)</f>
        <v>0</v>
      </c>
      <c r="D1625" s="46">
        <f>(Ações!$O1625)/0.06</f>
        <v>0</v>
      </c>
      <c r="E1625" s="47">
        <f>IFERROR((Ações!$F1625-Ações!$K1625)/Ações!$F1625,0)</f>
        <v>-3.8652817052012591</v>
      </c>
      <c r="F1625" s="46">
        <f>IF(OR(Ações!$N1625&lt;0,Ações!$M1625&lt;0),"",(22.5*Ações!$M1625*Ações!$N1625)^0.5)</f>
        <v>3.9298854945150756</v>
      </c>
      <c r="G1625" s="47">
        <f>IFERROR((Ações!$H1625-Ações!$K1625)/Ações!$H1625,0)</f>
        <v>0</v>
      </c>
      <c r="H1625" s="48">
        <f>IFERROR(Ações!$I1625/(Ações!$P1625-Table_1[[#This Row],[CAGR LUCRO 5A]]),0)</f>
        <v>0</v>
      </c>
      <c r="I1625" s="48">
        <f>IF(Ações!$S1625&lt;0,"",Ações!$O1625*(1+Ações!$S1625))</f>
        <v>0</v>
      </c>
      <c r="J1625" s="49">
        <f>IFERROR(IF(Ações!$B1625="","",(VLOOKUP(Table_1[[#This Row],[AÇÕES]],'Dados Status Invest STOCKS'!A1611:AD2226,4)/Table_1[[#This Row],[LPA]]))/100,0)</f>
        <v>3.956363636363637</v>
      </c>
      <c r="K1625" s="64">
        <f>IFERROR(IF(Ações!$B1625="","",VLOOKUP(Table_1[[#This Row],[AÇÕES]],'Dados Status Invest STOCKS'!A1611:AD2226,2)),0)</f>
        <v>19.12</v>
      </c>
      <c r="L1625" s="65">
        <f>IFERROR(IF(Ações!$B1625="","",VLOOKUP(Table_1[[#This Row],[AÇÕES]],'Dados Status Invest STOCKS'!A1611:AD2226,3)/100),0)</f>
        <v>0</v>
      </c>
      <c r="M1625" s="66">
        <f>IFERROR(IF(Ações!$B1625="","",VLOOKUP(Table_1[[#This Row],[AÇÕES]],'Dados Status Invest STOCKS'!A1611:AD2226,28)),0)</f>
        <v>0.22</v>
      </c>
      <c r="N1625" s="66">
        <f>IFERROR(IF(Ações!$B1625="","",VLOOKUP(Table_1[[#This Row],[AÇÕES]],'Dados Status Invest STOCKS'!A1611:AD2226,27)),0)</f>
        <v>3.12</v>
      </c>
      <c r="O1625" s="66">
        <f>IFERROR(IF(Ações!$L1625="","",Ações!$K1625*Ações!$L1625),0)</f>
        <v>0</v>
      </c>
      <c r="P1625" s="67">
        <f t="shared" si="25"/>
        <v>0.06</v>
      </c>
      <c r="Q1625" s="67">
        <f>IFERROR(Ações!$O1625/Ações!$M1625,0)</f>
        <v>0</v>
      </c>
      <c r="R1625" s="67">
        <f>IFERROR(IF(Ações!$B1625="","",VLOOKUP(Table_1[[#This Row],[AÇÕES]],'Dados Status Invest STOCKS'!A1611:AD2226,18)/100),0)</f>
        <v>7.0499999999999993E-2</v>
      </c>
      <c r="S1625" s="65">
        <f>IFERROR(IF(Ações!$B1625="","",VLOOKUP(Table_1[[#This Row],[AÇÕES]],'Dados Status Invest STOCKS'!A1611:AD2226,25)/100),0)</f>
        <v>0</v>
      </c>
      <c r="T1625" s="67">
        <f>(1-Ações!$Q1625)*Ações!$R1625</f>
        <v>7.0499999999999993E-2</v>
      </c>
      <c r="U1625" s="68">
        <f>IF(Ações!$S1625=0,Ações!$T1625,IF(Ações!$T1625=0,Ações!$S1625,AVERAGE(Ações!$S1625,Ações!$T1625)))</f>
        <v>7.0499999999999993E-2</v>
      </c>
    </row>
    <row r="1626" spans="2:21" ht="15" customHeight="1" x14ac:dyDescent="0.2">
      <c r="B1626" s="63" t="str">
        <f>IFERROR('Dados Status Invest STOCKS'!A1613,"-")</f>
        <v>ERJ</v>
      </c>
      <c r="C1626" s="45">
        <f>IFERROR((Ações!$D1626-Ações!$K1626)/Ações!$D1626,0)</f>
        <v>0</v>
      </c>
      <c r="D1626" s="46">
        <f>(Ações!$O1626)/0.06</f>
        <v>0</v>
      </c>
      <c r="E1626" s="47">
        <f>IFERROR((Ações!$F1626-Ações!$K1626)/Ações!$F1626,0)</f>
        <v>0</v>
      </c>
      <c r="F1626" s="46" t="str">
        <f>IF(OR(Ações!$N1626&lt;0,Ações!$M1626&lt;0),"",(22.5*Ações!$M1626*Ações!$N1626)^0.5)</f>
        <v/>
      </c>
      <c r="G1626" s="47">
        <f>IFERROR((Ações!$H1626-Ações!$K1626)/Ações!$H1626,0)</f>
        <v>0</v>
      </c>
      <c r="H1626" s="48">
        <f>IFERROR(Ações!$I1626/(Ações!$P1626-Table_1[[#This Row],[CAGR LUCRO 5A]]),0)</f>
        <v>0</v>
      </c>
      <c r="I1626" s="48">
        <f>IF(Ações!$S1626&lt;0,"",Ações!$O1626*(1+Ações!$S1626))</f>
        <v>0</v>
      </c>
      <c r="J1626" s="49">
        <f>IFERROR(IF(Ações!$B1626="","",(VLOOKUP(Table_1[[#This Row],[AÇÕES]],'Dados Status Invest STOCKS'!A1612:AD2227,4)/Table_1[[#This Row],[LPA]]))/100,0)</f>
        <v>0.31869565217391305</v>
      </c>
      <c r="K1626" s="64">
        <f>IFERROR(IF(Ações!$B1626="","",VLOOKUP(Table_1[[#This Row],[AÇÕES]],'Dados Status Invest STOCKS'!A1612:AD2227,2)),0)</f>
        <v>15.1</v>
      </c>
      <c r="L1626" s="65">
        <f>IFERROR(IF(Ações!$B1626="","",VLOOKUP(Table_1[[#This Row],[AÇÕES]],'Dados Status Invest STOCKS'!A1612:AD2227,3)/100),0)</f>
        <v>0</v>
      </c>
      <c r="M1626" s="66">
        <f>IFERROR(IF(Ações!$B1626="","",VLOOKUP(Table_1[[#This Row],[AÇÕES]],'Dados Status Invest STOCKS'!A1612:AD2227,28)),0)</f>
        <v>-0.69</v>
      </c>
      <c r="N1626" s="66">
        <f>IFERROR(IF(Ações!$B1626="","",VLOOKUP(Table_1[[#This Row],[AÇÕES]],'Dados Status Invest STOCKS'!A1612:AD2227,27)),0)</f>
        <v>15.68</v>
      </c>
      <c r="O1626" s="66">
        <f>IFERROR(IF(Ações!$L1626="","",Ações!$K1626*Ações!$L1626),0)</f>
        <v>0</v>
      </c>
      <c r="P1626" s="67">
        <f t="shared" si="25"/>
        <v>0.06</v>
      </c>
      <c r="Q1626" s="67">
        <f>IFERROR(Ações!$O1626/Ações!$M1626,0)</f>
        <v>0</v>
      </c>
      <c r="R1626" s="67">
        <f>IFERROR(IF(Ações!$B1626="","",VLOOKUP(Table_1[[#This Row],[AÇÕES]],'Dados Status Invest STOCKS'!A1612:AD2227,18)/100),0)</f>
        <v>-4.3799999999999999E-2</v>
      </c>
      <c r="S1626" s="65">
        <f>IFERROR(IF(Ações!$B1626="","",VLOOKUP(Table_1[[#This Row],[AÇÕES]],'Dados Status Invest STOCKS'!A1612:AD2227,25)/100),0)</f>
        <v>0</v>
      </c>
      <c r="T1626" s="67">
        <f>(1-Ações!$Q1626)*Ações!$R1626</f>
        <v>-4.3799999999999999E-2</v>
      </c>
      <c r="U1626" s="68">
        <f>IF(Ações!$S1626=0,Ações!$T1626,IF(Ações!$T1626=0,Ações!$S1626,AVERAGE(Ações!$S1626,Ações!$T1626)))</f>
        <v>-4.3799999999999999E-2</v>
      </c>
    </row>
    <row r="1627" spans="2:21" ht="15" customHeight="1" x14ac:dyDescent="0.2">
      <c r="B1627" s="63" t="str">
        <f>IFERROR('Dados Status Invest STOCKS'!A1614,"-")</f>
        <v>ERYP</v>
      </c>
      <c r="C1627" s="45">
        <f>IFERROR((Ações!$D1627-Ações!$K1627)/Ações!$D1627,0)</f>
        <v>0</v>
      </c>
      <c r="D1627" s="46">
        <f>(Ações!$O1627)/0.06</f>
        <v>0</v>
      </c>
      <c r="E1627" s="47">
        <f>IFERROR((Ações!$F1627-Ações!$K1627)/Ações!$F1627,0)</f>
        <v>0</v>
      </c>
      <c r="F1627" s="46" t="str">
        <f>IF(OR(Ações!$N1627&lt;0,Ações!$M1627&lt;0),"",(22.5*Ações!$M1627*Ações!$N1627)^0.5)</f>
        <v/>
      </c>
      <c r="G1627" s="47">
        <f>IFERROR((Ações!$H1627-Ações!$K1627)/Ações!$H1627,0)</f>
        <v>0</v>
      </c>
      <c r="H1627" s="48">
        <f>IFERROR(Ações!$I1627/(Ações!$P1627-Table_1[[#This Row],[CAGR LUCRO 5A]]),0)</f>
        <v>0</v>
      </c>
      <c r="I1627" s="48">
        <f>IF(Ações!$S1627&lt;0,"",Ações!$O1627*(1+Ações!$S1627))</f>
        <v>0</v>
      </c>
      <c r="J1627" s="49">
        <f>IFERROR(IF(Ações!$B1627="","",(VLOOKUP(Table_1[[#This Row],[AÇÕES]],'Dados Status Invest STOCKS'!A1613:AD2228,4)/Table_1[[#This Row],[LPA]]))/100,0)</f>
        <v>6.2280701754385964E-2</v>
      </c>
      <c r="K1627" s="64">
        <f>IFERROR(IF(Ações!$B1627="","",VLOOKUP(Table_1[[#This Row],[AÇÕES]],'Dados Status Invest STOCKS'!A1613:AD2228,2)),0)</f>
        <v>2.02</v>
      </c>
      <c r="L1627" s="65">
        <f>IFERROR(IF(Ações!$B1627="","",VLOOKUP(Table_1[[#This Row],[AÇÕES]],'Dados Status Invest STOCKS'!A1613:AD2228,3)/100),0)</f>
        <v>0</v>
      </c>
      <c r="M1627" s="66">
        <f>IFERROR(IF(Ações!$B1627="","",VLOOKUP(Table_1[[#This Row],[AÇÕES]],'Dados Status Invest STOCKS'!A1613:AD2228,28)),0)</f>
        <v>-0.56999999999999995</v>
      </c>
      <c r="N1627" s="66">
        <f>IFERROR(IF(Ações!$B1627="","",VLOOKUP(Table_1[[#This Row],[AÇÕES]],'Dados Status Invest STOCKS'!A1613:AD2228,27)),0)</f>
        <v>2.0099999999999998</v>
      </c>
      <c r="O1627" s="66">
        <f>IFERROR(IF(Ações!$L1627="","",Ações!$K1627*Ações!$L1627),0)</f>
        <v>0</v>
      </c>
      <c r="P1627" s="67">
        <f t="shared" si="25"/>
        <v>0.06</v>
      </c>
      <c r="Q1627" s="67">
        <f>IFERROR(Ações!$O1627/Ações!$M1627,0)</f>
        <v>0</v>
      </c>
      <c r="R1627" s="67">
        <f>IFERROR(IF(Ações!$B1627="","",VLOOKUP(Table_1[[#This Row],[AÇÕES]],'Dados Status Invest STOCKS'!A1613:AD2228,18)/100),0)</f>
        <v>-0.28220000000000001</v>
      </c>
      <c r="S1627" s="65">
        <f>IFERROR(IF(Ações!$B1627="","",VLOOKUP(Table_1[[#This Row],[AÇÕES]],'Dados Status Invest STOCKS'!A1613:AD2228,25)/100),0)</f>
        <v>0</v>
      </c>
      <c r="T1627" s="67">
        <f>(1-Ações!$Q1627)*Ações!$R1627</f>
        <v>-0.28220000000000001</v>
      </c>
      <c r="U1627" s="68">
        <f>IF(Ações!$S1627=0,Ações!$T1627,IF(Ações!$T1627=0,Ações!$S1627,AVERAGE(Ações!$S1627,Ações!$T1627)))</f>
        <v>-0.28220000000000001</v>
      </c>
    </row>
    <row r="1628" spans="2:21" ht="15" customHeight="1" x14ac:dyDescent="0.2">
      <c r="B1628" s="63" t="str">
        <f>IFERROR('Dados Status Invest STOCKS'!A1615,"-")</f>
        <v>ES</v>
      </c>
      <c r="C1628" s="45">
        <f>IFERROR((Ações!$D1628-Ações!$K1628)/Ações!$D1628,0)</f>
        <v>-1.142857142857143</v>
      </c>
      <c r="D1628" s="46">
        <f>(Ações!$O1628)/0.06</f>
        <v>40.203333333333333</v>
      </c>
      <c r="E1628" s="47">
        <f>IFERROR((Ações!$F1628-Ações!$K1628)/Ações!$F1628,0)</f>
        <v>-0.51023259115259445</v>
      </c>
      <c r="F1628" s="46">
        <f>IF(OR(Ações!$N1628&lt;0,Ações!$M1628&lt;0),"",(22.5*Ações!$M1628*Ações!$N1628)^0.5)</f>
        <v>57.044193394244779</v>
      </c>
      <c r="G1628" s="47">
        <f>IFERROR((Ações!$H1628-Ações!$K1628)/Ações!$H1628,0)</f>
        <v>1.1776830135039089</v>
      </c>
      <c r="H1628" s="48">
        <f>IFERROR(Ações!$I1628/(Ações!$P1628-Table_1[[#This Row],[CAGR LUCRO 5A]]),0)</f>
        <v>-484.85220000000004</v>
      </c>
      <c r="I1628" s="48">
        <f>IF(Ações!$S1628&lt;0,"",Ações!$O1628*(1+Ações!$S1628))</f>
        <v>2.5697166599999997</v>
      </c>
      <c r="J1628" s="49">
        <f>IFERROR(IF(Ações!$B1628="","",(VLOOKUP(Table_1[[#This Row],[AÇÕES]],'Dados Status Invest STOCKS'!A1614:AD2229,4)/Table_1[[#This Row],[LPA]]))/100,0)</f>
        <v>7.2405797101449274E-2</v>
      </c>
      <c r="K1628" s="64">
        <f>IFERROR(IF(Ações!$B1628="","",VLOOKUP(Table_1[[#This Row],[AÇÕES]],'Dados Status Invest STOCKS'!A1614:AD2229,2)),0)</f>
        <v>86.15</v>
      </c>
      <c r="L1628" s="65">
        <f>IFERROR(IF(Ações!$B1628="","",VLOOKUP(Table_1[[#This Row],[AÇÕES]],'Dados Status Invest STOCKS'!A1614:AD2229,3)/100),0)</f>
        <v>2.7999999999999997E-2</v>
      </c>
      <c r="M1628" s="66">
        <f>IFERROR(IF(Ações!$B1628="","",VLOOKUP(Table_1[[#This Row],[AÇÕES]],'Dados Status Invest STOCKS'!A1614:AD2229,28)),0)</f>
        <v>3.45</v>
      </c>
      <c r="N1628" s="66">
        <f>IFERROR(IF(Ações!$B1628="","",VLOOKUP(Table_1[[#This Row],[AÇÕES]],'Dados Status Invest STOCKS'!A1614:AD2229,27)),0)</f>
        <v>41.92</v>
      </c>
      <c r="O1628" s="66">
        <f>IFERROR(IF(Ações!$L1628="","",Ações!$K1628*Ações!$L1628),0)</f>
        <v>2.4121999999999999</v>
      </c>
      <c r="P1628" s="67">
        <f t="shared" si="25"/>
        <v>0.06</v>
      </c>
      <c r="Q1628" s="67">
        <f>IFERROR(Ações!$O1628/Ações!$M1628,0)</f>
        <v>0.6991884057971014</v>
      </c>
      <c r="R1628" s="67">
        <f>IFERROR(IF(Ações!$B1628="","",VLOOKUP(Table_1[[#This Row],[AÇÕES]],'Dados Status Invest STOCKS'!A1614:AD2229,18)/100),0)</f>
        <v>8.2299999999999998E-2</v>
      </c>
      <c r="S1628" s="65">
        <f>IFERROR(IF(Ações!$B1628="","",VLOOKUP(Table_1[[#This Row],[AÇÕES]],'Dados Status Invest STOCKS'!A1614:AD2229,25)/100),0)</f>
        <v>6.5299999999999997E-2</v>
      </c>
      <c r="T1628" s="67">
        <f>(1-Ações!$Q1628)*Ações!$R1628</f>
        <v>2.4756794202898554E-2</v>
      </c>
      <c r="U1628" s="68">
        <f>IF(Ações!$S1628=0,Ações!$T1628,IF(Ações!$T1628=0,Ações!$S1628,AVERAGE(Ações!$S1628,Ações!$T1628)))</f>
        <v>4.5028397101449277E-2</v>
      </c>
    </row>
    <row r="1629" spans="2:21" ht="15" customHeight="1" x14ac:dyDescent="0.2">
      <c r="B1629" s="63" t="str">
        <f>IFERROR('Dados Status Invest STOCKS'!A1616,"-")</f>
        <v>ESBK</v>
      </c>
      <c r="C1629" s="45">
        <f>IFERROR((Ações!$D1629-Ações!$K1629)/Ações!$D1629,0)</f>
        <v>-1.2727272727272725</v>
      </c>
      <c r="D1629" s="46">
        <f>(Ações!$O1629)/0.06</f>
        <v>10.014400000000002</v>
      </c>
      <c r="E1629" s="47">
        <f>IFERROR((Ações!$F1629-Ações!$K1629)/Ações!$F1629,0)</f>
        <v>-0.19545127778013743</v>
      </c>
      <c r="F1629" s="46">
        <f>IF(OR(Ações!$N1629&lt;0,Ações!$M1629&lt;0),"",(22.5*Ações!$M1629*Ações!$N1629)^0.5)</f>
        <v>19.038835311016271</v>
      </c>
      <c r="G1629" s="47">
        <f>IFERROR((Ações!$H1629-Ações!$K1629)/Ações!$H1629,0)</f>
        <v>0.7264549716089056</v>
      </c>
      <c r="H1629" s="48">
        <f>IFERROR(Ações!$I1629/(Ações!$P1629-Table_1[[#This Row],[CAGR LUCRO 5A]]),0)</f>
        <v>83.203851789473731</v>
      </c>
      <c r="I1629" s="48">
        <f>IF(Ações!$S1629&lt;0,"",Ações!$O1629*(1+Ações!$S1629))</f>
        <v>0.63234927360000004</v>
      </c>
      <c r="J1629" s="49">
        <f>IFERROR(IF(Ações!$B1629="","",(VLOOKUP(Table_1[[#This Row],[AÇÕES]],'Dados Status Invest STOCKS'!A1615:AD2230,4)/Table_1[[#This Row],[LPA]]))/100,0)</f>
        <v>0.11791366906474821</v>
      </c>
      <c r="K1629" s="64">
        <f>IFERROR(IF(Ações!$B1629="","",VLOOKUP(Table_1[[#This Row],[AÇÕES]],'Dados Status Invest STOCKS'!A1615:AD2230,2)),0)</f>
        <v>22.76</v>
      </c>
      <c r="L1629" s="65">
        <f>IFERROR(IF(Ações!$B1629="","",VLOOKUP(Table_1[[#This Row],[AÇÕES]],'Dados Status Invest STOCKS'!A1615:AD2230,3)/100),0)</f>
        <v>2.64E-2</v>
      </c>
      <c r="M1629" s="66">
        <f>IFERROR(IF(Ações!$B1629="","",VLOOKUP(Table_1[[#This Row],[AÇÕES]],'Dados Status Invest STOCKS'!A1615:AD2230,28)),0)</f>
        <v>1.39</v>
      </c>
      <c r="N1629" s="66">
        <f>IFERROR(IF(Ações!$B1629="","",VLOOKUP(Table_1[[#This Row],[AÇÕES]],'Dados Status Invest STOCKS'!A1615:AD2230,27)),0)</f>
        <v>11.59</v>
      </c>
      <c r="O1629" s="66">
        <f>IFERROR(IF(Ações!$L1629="","",Ações!$K1629*Ações!$L1629),0)</f>
        <v>0.60086400000000006</v>
      </c>
      <c r="P1629" s="67">
        <f t="shared" si="25"/>
        <v>0.06</v>
      </c>
      <c r="Q1629" s="67">
        <f>IFERROR(Ações!$O1629/Ações!$M1629,0)</f>
        <v>0.43227625899280581</v>
      </c>
      <c r="R1629" s="67">
        <f>IFERROR(IF(Ações!$B1629="","",VLOOKUP(Table_1[[#This Row],[AÇÕES]],'Dados Status Invest STOCKS'!A1615:AD2230,18)/100),0)</f>
        <v>0.1198</v>
      </c>
      <c r="S1629" s="65">
        <f>IFERROR(IF(Ações!$B1629="","",VLOOKUP(Table_1[[#This Row],[AÇÕES]],'Dados Status Invest STOCKS'!A1615:AD2230,25)/100),0)</f>
        <v>5.2400000000000002E-2</v>
      </c>
      <c r="T1629" s="67">
        <f>(1-Ações!$Q1629)*Ações!$R1629</f>
        <v>6.8013304172661868E-2</v>
      </c>
      <c r="U1629" s="68">
        <f>IF(Ações!$S1629=0,Ações!$T1629,IF(Ações!$T1629=0,Ações!$S1629,AVERAGE(Ações!$S1629,Ações!$T1629)))</f>
        <v>6.0206652086330935E-2</v>
      </c>
    </row>
    <row r="1630" spans="2:21" ht="15" customHeight="1" x14ac:dyDescent="0.2">
      <c r="B1630" s="63" t="str">
        <f>IFERROR('Dados Status Invest STOCKS'!A1617,"-")</f>
        <v>ESCA</v>
      </c>
      <c r="C1630" s="45">
        <f>IFERROR((Ações!$D1630-Ações!$K1630)/Ações!$D1630,0)</f>
        <v>-0.55844155844155841</v>
      </c>
      <c r="D1630" s="46">
        <f>(Ações!$O1630)/0.06</f>
        <v>9.3298333333333332</v>
      </c>
      <c r="E1630" s="47">
        <f>IFERROR((Ações!$F1630-Ações!$K1630)/Ações!$F1630,0)</f>
        <v>0.33756926612868049</v>
      </c>
      <c r="F1630" s="46">
        <f>IF(OR(Ações!$N1630&lt;0,Ações!$M1630&lt;0),"",(22.5*Ações!$M1630*Ações!$N1630)^0.5)</f>
        <v>21.949464685955327</v>
      </c>
      <c r="G1630" s="47">
        <f>IFERROR((Ações!$H1630-Ações!$K1630)/Ações!$H1630,0)</f>
        <v>3.5321634517036808</v>
      </c>
      <c r="H1630" s="48">
        <f>IFERROR(Ações!$I1630/(Ações!$P1630-Table_1[[#This Row],[CAGR LUCRO 5A]]),0)</f>
        <v>-5.7421253711790401</v>
      </c>
      <c r="I1630" s="48">
        <f>IF(Ações!$S1630&lt;0,"",Ações!$O1630*(1+Ações!$S1630))</f>
        <v>0.65747335500000004</v>
      </c>
      <c r="J1630" s="49">
        <f>IFERROR(IF(Ações!$B1630="","",(VLOOKUP(Table_1[[#This Row],[AÇÕES]],'Dados Status Invest STOCKS'!A1616:AD2231,4)/Table_1[[#This Row],[LPA]]))/100,0)</f>
        <v>3.6783919597989947E-2</v>
      </c>
      <c r="K1630" s="64">
        <f>IFERROR(IF(Ações!$B1630="","",VLOOKUP(Table_1[[#This Row],[AÇÕES]],'Dados Status Invest STOCKS'!A1616:AD2231,2)),0)</f>
        <v>14.54</v>
      </c>
      <c r="L1630" s="65">
        <f>IFERROR(IF(Ações!$B1630="","",VLOOKUP(Table_1[[#This Row],[AÇÕES]],'Dados Status Invest STOCKS'!A1616:AD2231,3)/100),0)</f>
        <v>3.85E-2</v>
      </c>
      <c r="M1630" s="66">
        <f>IFERROR(IF(Ações!$B1630="","",VLOOKUP(Table_1[[#This Row],[AÇÕES]],'Dados Status Invest STOCKS'!A1616:AD2231,28)),0)</f>
        <v>1.99</v>
      </c>
      <c r="N1630" s="66">
        <f>IFERROR(IF(Ações!$B1630="","",VLOOKUP(Table_1[[#This Row],[AÇÕES]],'Dados Status Invest STOCKS'!A1616:AD2231,27)),0)</f>
        <v>10.76</v>
      </c>
      <c r="O1630" s="66">
        <f>IFERROR(IF(Ações!$L1630="","",Ações!$K1630*Ações!$L1630),0)</f>
        <v>0.55979000000000001</v>
      </c>
      <c r="P1630" s="67">
        <f t="shared" si="25"/>
        <v>0.06</v>
      </c>
      <c r="Q1630" s="67">
        <f>IFERROR(Ações!$O1630/Ações!$M1630,0)</f>
        <v>0.28130150753768846</v>
      </c>
      <c r="R1630" s="67">
        <f>IFERROR(IF(Ações!$B1630="","",VLOOKUP(Table_1[[#This Row],[AÇÕES]],'Dados Status Invest STOCKS'!A1616:AD2231,18)/100),0)</f>
        <v>0.1845</v>
      </c>
      <c r="S1630" s="65">
        <f>IFERROR(IF(Ações!$B1630="","",VLOOKUP(Table_1[[#This Row],[AÇÕES]],'Dados Status Invest STOCKS'!A1616:AD2231,25)/100),0)</f>
        <v>0.17449999999999999</v>
      </c>
      <c r="T1630" s="67">
        <f>(1-Ações!$Q1630)*Ações!$R1630</f>
        <v>0.13259987185929648</v>
      </c>
      <c r="U1630" s="68">
        <f>IF(Ações!$S1630=0,Ações!$T1630,IF(Ações!$T1630=0,Ações!$S1630,AVERAGE(Ações!$S1630,Ações!$T1630)))</f>
        <v>0.15354993592964822</v>
      </c>
    </row>
    <row r="1631" spans="2:21" ht="15" customHeight="1" x14ac:dyDescent="0.2">
      <c r="B1631" s="63" t="str">
        <f>IFERROR('Dados Status Invest STOCKS'!A1618,"-")</f>
        <v>ESE</v>
      </c>
      <c r="C1631" s="45">
        <f>IFERROR((Ações!$D1631-Ações!$K1631)/Ações!$D1631,0)</f>
        <v>-14.789473684210526</v>
      </c>
      <c r="D1631" s="46">
        <f>(Ações!$O1631)/0.06</f>
        <v>5.3915666666666668</v>
      </c>
      <c r="E1631" s="47">
        <f>IFERROR((Ações!$F1631-Ações!$K1631)/Ações!$F1631,0)</f>
        <v>-0.84190205286894404</v>
      </c>
      <c r="F1631" s="46">
        <f>IF(OR(Ações!$N1631&lt;0,Ações!$M1631&lt;0),"",(22.5*Ações!$M1631*Ações!$N1631)^0.5)</f>
        <v>46.218527129280098</v>
      </c>
      <c r="G1631" s="47">
        <f>IFERROR((Ações!$H1631-Ações!$K1631)/Ações!$H1631,0)</f>
        <v>2.7509334201401723</v>
      </c>
      <c r="H1631" s="48">
        <f>IFERROR(Ações!$I1631/(Ações!$P1631-Table_1[[#This Row],[CAGR LUCRO 5A]]),0)</f>
        <v>-48.619781323943691</v>
      </c>
      <c r="I1631" s="48">
        <f>IF(Ações!$S1631&lt;0,"",Ações!$O1631*(1+Ações!$S1631))</f>
        <v>0.3452004474</v>
      </c>
      <c r="J1631" s="49">
        <f>IFERROR(IF(Ações!$B1631="","",(VLOOKUP(Table_1[[#This Row],[AÇÕES]],'Dados Status Invest STOCKS'!A1617:AD2232,4)/Table_1[[#This Row],[LPA]]))/100,0)</f>
        <v>0.14399176954732509</v>
      </c>
      <c r="K1631" s="64">
        <f>IFERROR(IF(Ações!$B1631="","",VLOOKUP(Table_1[[#This Row],[AÇÕES]],'Dados Status Invest STOCKS'!A1617:AD2232,2)),0)</f>
        <v>85.13</v>
      </c>
      <c r="L1631" s="65">
        <f>IFERROR(IF(Ações!$B1631="","",VLOOKUP(Table_1[[#This Row],[AÇÕES]],'Dados Status Invest STOCKS'!A1617:AD2232,3)/100),0)</f>
        <v>3.8E-3</v>
      </c>
      <c r="M1631" s="66">
        <f>IFERROR(IF(Ações!$B1631="","",VLOOKUP(Table_1[[#This Row],[AÇÕES]],'Dados Status Invest STOCKS'!A1617:AD2232,28)),0)</f>
        <v>2.4300000000000002</v>
      </c>
      <c r="N1631" s="66">
        <f>IFERROR(IF(Ações!$B1631="","",VLOOKUP(Table_1[[#This Row],[AÇÕES]],'Dados Status Invest STOCKS'!A1617:AD2232,27)),0)</f>
        <v>39.07</v>
      </c>
      <c r="O1631" s="66">
        <f>IFERROR(IF(Ações!$L1631="","",Ações!$K1631*Ações!$L1631),0)</f>
        <v>0.323494</v>
      </c>
      <c r="P1631" s="67">
        <f t="shared" si="25"/>
        <v>0.06</v>
      </c>
      <c r="Q1631" s="67">
        <f>IFERROR(Ações!$O1631/Ações!$M1631,0)</f>
        <v>0.13312510288065843</v>
      </c>
      <c r="R1631" s="67">
        <f>IFERROR(IF(Ações!$B1631="","",VLOOKUP(Table_1[[#This Row],[AÇÕES]],'Dados Status Invest STOCKS'!A1617:AD2232,18)/100),0)</f>
        <v>6.2300000000000001E-2</v>
      </c>
      <c r="S1631" s="65">
        <f>IFERROR(IF(Ações!$B1631="","",VLOOKUP(Table_1[[#This Row],[AÇÕES]],'Dados Status Invest STOCKS'!A1617:AD2232,25)/100),0)</f>
        <v>6.7099999999999993E-2</v>
      </c>
      <c r="T1631" s="67">
        <f>(1-Ações!$Q1631)*Ações!$R1631</f>
        <v>5.4006306090534986E-2</v>
      </c>
      <c r="U1631" s="68">
        <f>IF(Ações!$S1631=0,Ações!$T1631,IF(Ações!$T1631=0,Ações!$S1631,AVERAGE(Ações!$S1631,Ações!$T1631)))</f>
        <v>6.055315304526749E-2</v>
      </c>
    </row>
    <row r="1632" spans="2:21" ht="15" customHeight="1" x14ac:dyDescent="0.2">
      <c r="B1632" s="63" t="str">
        <f>IFERROR('Dados Status Invest STOCKS'!A1619,"-")</f>
        <v>ESEA</v>
      </c>
      <c r="C1632" s="45">
        <f>IFERROR((Ações!$D1632-Ações!$K1632)/Ações!$D1632,0)</f>
        <v>0</v>
      </c>
      <c r="D1632" s="46">
        <f>(Ações!$O1632)/0.06</f>
        <v>0</v>
      </c>
      <c r="E1632" s="47">
        <f>IFERROR((Ações!$F1632-Ações!$K1632)/Ações!$F1632,0)</f>
        <v>-0.71718045315823131</v>
      </c>
      <c r="F1632" s="46">
        <f>IF(OR(Ações!$N1632&lt;0,Ações!$M1632&lt;0),"",(22.5*Ações!$M1632*Ações!$N1632)^0.5)</f>
        <v>15.047923444781343</v>
      </c>
      <c r="G1632" s="47">
        <f>IFERROR((Ações!$H1632-Ações!$K1632)/Ações!$H1632,0)</f>
        <v>0</v>
      </c>
      <c r="H1632" s="48">
        <f>IFERROR(Ações!$I1632/(Ações!$P1632-Table_1[[#This Row],[CAGR LUCRO 5A]]),0)</f>
        <v>0</v>
      </c>
      <c r="I1632" s="48">
        <f>IF(Ações!$S1632&lt;0,"",Ações!$O1632*(1+Ações!$S1632))</f>
        <v>0</v>
      </c>
      <c r="J1632" s="49">
        <f>IFERROR(IF(Ações!$B1632="","",(VLOOKUP(Table_1[[#This Row],[AÇÕES]],'Dados Status Invest STOCKS'!A1618:AD2233,4)/Table_1[[#This Row],[LPA]]))/100,0)</f>
        <v>0.10106250000000001</v>
      </c>
      <c r="K1632" s="64">
        <f>IFERROR(IF(Ações!$B1632="","",VLOOKUP(Table_1[[#This Row],[AÇÕES]],'Dados Status Invest STOCKS'!A1618:AD2233,2)),0)</f>
        <v>25.84</v>
      </c>
      <c r="L1632" s="65">
        <f>IFERROR(IF(Ações!$B1632="","",VLOOKUP(Table_1[[#This Row],[AÇÕES]],'Dados Status Invest STOCKS'!A1618:AD2233,3)/100),0)</f>
        <v>0</v>
      </c>
      <c r="M1632" s="66">
        <f>IFERROR(IF(Ações!$B1632="","",VLOOKUP(Table_1[[#This Row],[AÇÕES]],'Dados Status Invest STOCKS'!A1618:AD2233,28)),0)</f>
        <v>1.6</v>
      </c>
      <c r="N1632" s="66">
        <f>IFERROR(IF(Ações!$B1632="","",VLOOKUP(Table_1[[#This Row],[AÇÕES]],'Dados Status Invest STOCKS'!A1618:AD2233,27)),0)</f>
        <v>6.29</v>
      </c>
      <c r="O1632" s="66">
        <f>IFERROR(IF(Ações!$L1632="","",Ações!$K1632*Ações!$L1632),0)</f>
        <v>0</v>
      </c>
      <c r="P1632" s="67">
        <f t="shared" si="25"/>
        <v>0.06</v>
      </c>
      <c r="Q1632" s="67">
        <f>IFERROR(Ações!$O1632/Ações!$M1632,0)</f>
        <v>0</v>
      </c>
      <c r="R1632" s="67">
        <f>IFERROR(IF(Ações!$B1632="","",VLOOKUP(Table_1[[#This Row],[AÇÕES]],'Dados Status Invest STOCKS'!A1618:AD2233,18)/100),0)</f>
        <v>0.25409999999999999</v>
      </c>
      <c r="S1632" s="65">
        <f>IFERROR(IF(Ações!$B1632="","",VLOOKUP(Table_1[[#This Row],[AÇÕES]],'Dados Status Invest STOCKS'!A1618:AD2233,25)/100),0)</f>
        <v>0</v>
      </c>
      <c r="T1632" s="67">
        <f>(1-Ações!$Q1632)*Ações!$R1632</f>
        <v>0.25409999999999999</v>
      </c>
      <c r="U1632" s="68">
        <f>IF(Ações!$S1632=0,Ações!$T1632,IF(Ações!$T1632=0,Ações!$S1632,AVERAGE(Ações!$S1632,Ações!$T1632)))</f>
        <v>0.25409999999999999</v>
      </c>
    </row>
    <row r="1633" spans="2:21" ht="15" customHeight="1" x14ac:dyDescent="0.2">
      <c r="B1633" s="63" t="str">
        <f>IFERROR('Dados Status Invest STOCKS'!A1620,"-")</f>
        <v>ESGC</v>
      </c>
      <c r="C1633" s="45">
        <f>IFERROR((Ações!$D1633-Ações!$K1633)/Ações!$D1633,0)</f>
        <v>0</v>
      </c>
      <c r="D1633" s="46">
        <f>(Ações!$O1633)/0.06</f>
        <v>0</v>
      </c>
      <c r="E1633" s="47">
        <f>IFERROR((Ações!$F1633-Ações!$K1633)/Ações!$F1633,0)</f>
        <v>0</v>
      </c>
      <c r="F1633" s="46" t="str">
        <f>IF(OR(Ações!$N1633&lt;0,Ações!$M1633&lt;0),"",(22.5*Ações!$M1633*Ações!$N1633)^0.5)</f>
        <v/>
      </c>
      <c r="G1633" s="47">
        <f>IFERROR((Ações!$H1633-Ações!$K1633)/Ações!$H1633,0)</f>
        <v>0</v>
      </c>
      <c r="H1633" s="48">
        <f>IFERROR(Ações!$I1633/(Ações!$P1633-Table_1[[#This Row],[CAGR LUCRO 5A]]),0)</f>
        <v>0</v>
      </c>
      <c r="I1633" s="48">
        <f>IF(Ações!$S1633&lt;0,"",Ações!$O1633*(1+Ações!$S1633))</f>
        <v>0</v>
      </c>
      <c r="J1633" s="49">
        <f>IFERROR(IF(Ações!$B1633="","",(VLOOKUP(Table_1[[#This Row],[AÇÕES]],'Dados Status Invest STOCKS'!A1619:AD2234,4)/Table_1[[#This Row],[LPA]]))/100,0)</f>
        <v>2.1621621621621622E-3</v>
      </c>
      <c r="K1633" s="64">
        <f>IFERROR(IF(Ações!$B1633="","",VLOOKUP(Table_1[[#This Row],[AÇÕES]],'Dados Status Invest STOCKS'!A1619:AD2234,2)),0)</f>
        <v>0.26</v>
      </c>
      <c r="L1633" s="65">
        <f>IFERROR(IF(Ações!$B1633="","",VLOOKUP(Table_1[[#This Row],[AÇÕES]],'Dados Status Invest STOCKS'!A1619:AD2234,3)/100),0)</f>
        <v>0</v>
      </c>
      <c r="M1633" s="66">
        <f>IFERROR(IF(Ações!$B1633="","",VLOOKUP(Table_1[[#This Row],[AÇÕES]],'Dados Status Invest STOCKS'!A1619:AD2234,28)),0)</f>
        <v>-1.1100000000000001</v>
      </c>
      <c r="N1633" s="66">
        <f>IFERROR(IF(Ações!$B1633="","",VLOOKUP(Table_1[[#This Row],[AÇÕES]],'Dados Status Invest STOCKS'!A1619:AD2234,27)),0)</f>
        <v>0.81</v>
      </c>
      <c r="O1633" s="66">
        <f>IFERROR(IF(Ações!$L1633="","",Ações!$K1633*Ações!$L1633),0)</f>
        <v>0</v>
      </c>
      <c r="P1633" s="67">
        <f t="shared" si="25"/>
        <v>0.06</v>
      </c>
      <c r="Q1633" s="67">
        <f>IFERROR(Ações!$O1633/Ações!$M1633,0)</f>
        <v>0</v>
      </c>
      <c r="R1633" s="67">
        <f>IFERROR(IF(Ações!$B1633="","",VLOOKUP(Table_1[[#This Row],[AÇÕES]],'Dados Status Invest STOCKS'!A1619:AD2234,18)/100),0)</f>
        <v>-1.3581999999999999</v>
      </c>
      <c r="S1633" s="65">
        <f>IFERROR(IF(Ações!$B1633="","",VLOOKUP(Table_1[[#This Row],[AÇÕES]],'Dados Status Invest STOCKS'!A1619:AD2234,25)/100),0)</f>
        <v>0</v>
      </c>
      <c r="T1633" s="67">
        <f>(1-Ações!$Q1633)*Ações!$R1633</f>
        <v>-1.3581999999999999</v>
      </c>
      <c r="U1633" s="68">
        <f>IF(Ações!$S1633=0,Ações!$T1633,IF(Ações!$T1633=0,Ações!$S1633,AVERAGE(Ações!$S1633,Ações!$T1633)))</f>
        <v>-1.3581999999999999</v>
      </c>
    </row>
    <row r="1634" spans="2:21" ht="15" customHeight="1" x14ac:dyDescent="0.2">
      <c r="B1634" s="63" t="str">
        <f>IFERROR('Dados Status Invest STOCKS'!A1621,"-")</f>
        <v>ESGR</v>
      </c>
      <c r="C1634" s="45">
        <f>IFERROR((Ações!$D1634-Ações!$K1634)/Ações!$D1634,0)</f>
        <v>0</v>
      </c>
      <c r="D1634" s="46">
        <f>(Ações!$O1634)/0.06</f>
        <v>0</v>
      </c>
      <c r="E1634" s="47">
        <f>IFERROR((Ações!$F1634-Ações!$K1634)/Ações!$F1634,0)</f>
        <v>0.73484977877493907</v>
      </c>
      <c r="F1634" s="46">
        <f>IF(OR(Ações!$N1634&lt;0,Ações!$M1634&lt;0),"",(22.5*Ações!$M1634*Ações!$N1634)^0.5)</f>
        <v>977.70991403380992</v>
      </c>
      <c r="G1634" s="47">
        <f>IFERROR((Ações!$H1634-Ações!$K1634)/Ações!$H1634,0)</f>
        <v>0</v>
      </c>
      <c r="H1634" s="48">
        <f>IFERROR(Ações!$I1634/(Ações!$P1634-Table_1[[#This Row],[CAGR LUCRO 5A]]),0)</f>
        <v>0</v>
      </c>
      <c r="I1634" s="48">
        <f>IF(Ações!$S1634&lt;0,"",Ações!$O1634*(1+Ações!$S1634))</f>
        <v>0</v>
      </c>
      <c r="J1634" s="49">
        <f>IFERROR(IF(Ações!$B1634="","",(VLOOKUP(Table_1[[#This Row],[AÇÕES]],'Dados Status Invest STOCKS'!A1620:AD2235,4)/Table_1[[#This Row],[LPA]]))/100,0)</f>
        <v>2.1991166728008832E-4</v>
      </c>
      <c r="K1634" s="64">
        <f>IFERROR(IF(Ações!$B1634="","",VLOOKUP(Table_1[[#This Row],[AÇÕES]],'Dados Status Invest STOCKS'!A1620:AD2235,2)),0)</f>
        <v>259.24</v>
      </c>
      <c r="L1634" s="65">
        <f>IFERROR(IF(Ações!$B1634="","",VLOOKUP(Table_1[[#This Row],[AÇÕES]],'Dados Status Invest STOCKS'!A1620:AD2235,3)/100),0)</f>
        <v>0</v>
      </c>
      <c r="M1634" s="66">
        <f>IFERROR(IF(Ações!$B1634="","",VLOOKUP(Table_1[[#This Row],[AÇÕES]],'Dados Status Invest STOCKS'!A1620:AD2235,28)),0)</f>
        <v>108.68</v>
      </c>
      <c r="N1634" s="66">
        <f>IFERROR(IF(Ações!$B1634="","",VLOOKUP(Table_1[[#This Row],[AÇÕES]],'Dados Status Invest STOCKS'!A1620:AD2235,27)),0)</f>
        <v>390.92</v>
      </c>
      <c r="O1634" s="66">
        <f>IFERROR(IF(Ações!$L1634="","",Ações!$K1634*Ações!$L1634),0)</f>
        <v>0</v>
      </c>
      <c r="P1634" s="67">
        <f t="shared" si="25"/>
        <v>0.06</v>
      </c>
      <c r="Q1634" s="67">
        <f>IFERROR(Ações!$O1634/Ações!$M1634,0)</f>
        <v>0</v>
      </c>
      <c r="R1634" s="67">
        <f>IFERROR(IF(Ações!$B1634="","",VLOOKUP(Table_1[[#This Row],[AÇÕES]],'Dados Status Invest STOCKS'!A1620:AD2235,18)/100),0)</f>
        <v>0.27800000000000002</v>
      </c>
      <c r="S1634" s="65">
        <f>IFERROR(IF(Ações!$B1634="","",VLOOKUP(Table_1[[#This Row],[AÇÕES]],'Dados Status Invest STOCKS'!A1620:AD2235,25)/100),0)</f>
        <v>0.51450000000000007</v>
      </c>
      <c r="T1634" s="67">
        <f>(1-Ações!$Q1634)*Ações!$R1634</f>
        <v>0.27800000000000002</v>
      </c>
      <c r="U1634" s="68">
        <f>IF(Ações!$S1634=0,Ações!$T1634,IF(Ações!$T1634=0,Ações!$S1634,AVERAGE(Ações!$S1634,Ações!$T1634)))</f>
        <v>0.39625000000000005</v>
      </c>
    </row>
    <row r="1635" spans="2:21" ht="15" customHeight="1" x14ac:dyDescent="0.2">
      <c r="B1635" s="63" t="str">
        <f>IFERROR('Dados Status Invest STOCKS'!A1622,"-")</f>
        <v>ESGRO</v>
      </c>
      <c r="C1635" s="45">
        <f>IFERROR((Ações!$D1635-Ações!$K1635)/Ações!$D1635,0)</f>
        <v>8.9529590288315711E-2</v>
      </c>
      <c r="D1635" s="46">
        <f>(Ações!$O1635)/0.06</f>
        <v>29.149766666666668</v>
      </c>
      <c r="E1635" s="47">
        <f>IFERROR((Ações!$F1635-Ações!$K1635)/Ações!$F1635,0)</f>
        <v>0.97285493414861479</v>
      </c>
      <c r="F1635" s="46">
        <f>IF(OR(Ações!$N1635&lt;0,Ações!$M1635&lt;0),"",(22.5*Ações!$M1635*Ações!$N1635)^0.5)</f>
        <v>977.70991403380992</v>
      </c>
      <c r="G1635" s="47">
        <f>IFERROR((Ações!$H1635-Ações!$K1635)/Ações!$H1635,0)</f>
        <v>5.5538549709910923</v>
      </c>
      <c r="H1635" s="48">
        <f>IFERROR(Ações!$I1635/(Ações!$P1635-Table_1[[#This Row],[CAGR LUCRO 5A]]),0)</f>
        <v>-5.8280292563256317</v>
      </c>
      <c r="I1635" s="48">
        <f>IF(Ações!$S1635&lt;0,"",Ações!$O1635*(1+Ações!$S1635))</f>
        <v>2.6488392969999999</v>
      </c>
      <c r="J1635" s="49">
        <f>IFERROR(IF(Ações!$B1635="","",(VLOOKUP(Table_1[[#This Row],[AÇÕES]],'Dados Status Invest STOCKS'!A1621:AD2236,4)/Table_1[[#This Row],[LPA]]))/100,0)</f>
        <v>2.2083179977916819E-5</v>
      </c>
      <c r="K1635" s="64">
        <f>IFERROR(IF(Ações!$B1635="","",VLOOKUP(Table_1[[#This Row],[AÇÕES]],'Dados Status Invest STOCKS'!A1621:AD2236,2)),0)</f>
        <v>26.54</v>
      </c>
      <c r="L1635" s="65">
        <f>IFERROR(IF(Ações!$B1635="","",VLOOKUP(Table_1[[#This Row],[AÇÕES]],'Dados Status Invest STOCKS'!A1621:AD2236,3)/100),0)</f>
        <v>6.59E-2</v>
      </c>
      <c r="M1635" s="66">
        <f>IFERROR(IF(Ações!$B1635="","",VLOOKUP(Table_1[[#This Row],[AÇÕES]],'Dados Status Invest STOCKS'!A1621:AD2236,28)),0)</f>
        <v>108.68</v>
      </c>
      <c r="N1635" s="66">
        <f>IFERROR(IF(Ações!$B1635="","",VLOOKUP(Table_1[[#This Row],[AÇÕES]],'Dados Status Invest STOCKS'!A1621:AD2236,27)),0)</f>
        <v>390.92</v>
      </c>
      <c r="O1635" s="66">
        <f>IFERROR(IF(Ações!$L1635="","",Ações!$K1635*Ações!$L1635),0)</f>
        <v>1.7489859999999999</v>
      </c>
      <c r="P1635" s="67">
        <f t="shared" si="25"/>
        <v>0.06</v>
      </c>
      <c r="Q1635" s="67">
        <f>IFERROR(Ações!$O1635/Ações!$M1635,0)</f>
        <v>1.6092988590357009E-2</v>
      </c>
      <c r="R1635" s="67">
        <f>IFERROR(IF(Ações!$B1635="","",VLOOKUP(Table_1[[#This Row],[AÇÕES]],'Dados Status Invest STOCKS'!A1621:AD2236,18)/100),0)</f>
        <v>0.27800000000000002</v>
      </c>
      <c r="S1635" s="65">
        <f>IFERROR(IF(Ações!$B1635="","",VLOOKUP(Table_1[[#This Row],[AÇÕES]],'Dados Status Invest STOCKS'!A1621:AD2236,25)/100),0)</f>
        <v>0.51450000000000007</v>
      </c>
      <c r="T1635" s="67">
        <f>(1-Ações!$Q1635)*Ações!$R1635</f>
        <v>0.27352614917188078</v>
      </c>
      <c r="U1635" s="68">
        <f>IF(Ações!$S1635=0,Ações!$T1635,IF(Ações!$T1635=0,Ações!$S1635,AVERAGE(Ações!$S1635,Ações!$T1635)))</f>
        <v>0.39401307458594043</v>
      </c>
    </row>
    <row r="1636" spans="2:21" ht="15" customHeight="1" x14ac:dyDescent="0.2">
      <c r="B1636" s="63" t="str">
        <f>IFERROR('Dados Status Invest STOCKS'!A1623,"-")</f>
        <v>ESGRP</v>
      </c>
      <c r="C1636" s="45">
        <f>IFERROR((Ações!$D1636-Ações!$K1636)/Ações!$D1636,0)</f>
        <v>2.5974025974025976E-2</v>
      </c>
      <c r="D1636" s="46">
        <f>(Ações!$O1636)/0.06</f>
        <v>29.188133333333333</v>
      </c>
      <c r="E1636" s="47">
        <f>IFERROR((Ações!$F1636-Ações!$K1636)/Ações!$F1636,0)</f>
        <v>0.97092184543500826</v>
      </c>
      <c r="F1636" s="46">
        <f>IF(OR(Ações!$N1636&lt;0,Ações!$M1636&lt;0),"",(22.5*Ações!$M1636*Ações!$N1636)^0.5)</f>
        <v>977.70991403380992</v>
      </c>
      <c r="G1636" s="47">
        <f>IFERROR((Ações!$H1636-Ações!$K1636)/Ações!$H1636,0)</f>
        <v>5.8717377043557315</v>
      </c>
      <c r="H1636" s="48">
        <f>IFERROR(Ações!$I1636/(Ações!$P1636-Table_1[[#This Row],[CAGR LUCRO 5A]]),0)</f>
        <v>-5.8357000572057194</v>
      </c>
      <c r="I1636" s="48">
        <f>IF(Ações!$S1636&lt;0,"",Ações!$O1636*(1+Ações!$S1636))</f>
        <v>2.6523256759999998</v>
      </c>
      <c r="J1636" s="49">
        <f>IFERROR(IF(Ações!$B1636="","",(VLOOKUP(Table_1[[#This Row],[AÇÕES]],'Dados Status Invest STOCKS'!A1622:AD2237,4)/Table_1[[#This Row],[LPA]]))/100,0)</f>
        <v>2.3923444976076556E-5</v>
      </c>
      <c r="K1636" s="64">
        <f>IFERROR(IF(Ações!$B1636="","",VLOOKUP(Table_1[[#This Row],[AÇÕES]],'Dados Status Invest STOCKS'!A1622:AD2237,2)),0)</f>
        <v>28.43</v>
      </c>
      <c r="L1636" s="65">
        <f>IFERROR(IF(Ações!$B1636="","",VLOOKUP(Table_1[[#This Row],[AÇÕES]],'Dados Status Invest STOCKS'!A1622:AD2237,3)/100),0)</f>
        <v>6.1600000000000002E-2</v>
      </c>
      <c r="M1636" s="66">
        <f>IFERROR(IF(Ações!$B1636="","",VLOOKUP(Table_1[[#This Row],[AÇÕES]],'Dados Status Invest STOCKS'!A1622:AD2237,28)),0)</f>
        <v>108.68</v>
      </c>
      <c r="N1636" s="66">
        <f>IFERROR(IF(Ações!$B1636="","",VLOOKUP(Table_1[[#This Row],[AÇÕES]],'Dados Status Invest STOCKS'!A1622:AD2237,27)),0)</f>
        <v>390.92</v>
      </c>
      <c r="O1636" s="66">
        <f>IFERROR(IF(Ações!$L1636="","",Ações!$K1636*Ações!$L1636),0)</f>
        <v>1.751288</v>
      </c>
      <c r="P1636" s="67">
        <f t="shared" si="25"/>
        <v>0.06</v>
      </c>
      <c r="Q1636" s="67">
        <f>IFERROR(Ações!$O1636/Ações!$M1636,0)</f>
        <v>1.6114170040485827E-2</v>
      </c>
      <c r="R1636" s="67">
        <f>IFERROR(IF(Ações!$B1636="","",VLOOKUP(Table_1[[#This Row],[AÇÕES]],'Dados Status Invest STOCKS'!A1622:AD2237,18)/100),0)</f>
        <v>0.27800000000000002</v>
      </c>
      <c r="S1636" s="65">
        <f>IFERROR(IF(Ações!$B1636="","",VLOOKUP(Table_1[[#This Row],[AÇÕES]],'Dados Status Invest STOCKS'!A1622:AD2237,25)/100),0)</f>
        <v>0.51450000000000007</v>
      </c>
      <c r="T1636" s="67">
        <f>(1-Ações!$Q1636)*Ações!$R1636</f>
        <v>0.27352026072874497</v>
      </c>
      <c r="U1636" s="68">
        <f>IF(Ações!$S1636=0,Ações!$T1636,IF(Ações!$T1636=0,Ações!$S1636,AVERAGE(Ações!$S1636,Ações!$T1636)))</f>
        <v>0.39401013036437249</v>
      </c>
    </row>
    <row r="1637" spans="2:21" ht="15" customHeight="1" x14ac:dyDescent="0.2">
      <c r="B1637" s="63" t="str">
        <f>IFERROR('Dados Status Invest STOCKS'!A1624,"-")</f>
        <v>ESI</v>
      </c>
      <c r="C1637" s="45">
        <f>IFERROR((Ações!$D1637-Ações!$K1637)/Ações!$D1637,0)</f>
        <v>-4.5045871559633035</v>
      </c>
      <c r="D1637" s="46">
        <f>(Ações!$O1637)/0.06</f>
        <v>4.156533333333333</v>
      </c>
      <c r="E1637" s="47">
        <f>IFERROR((Ações!$F1637-Ações!$K1637)/Ações!$F1637,0)</f>
        <v>-0.58011765664192227</v>
      </c>
      <c r="F1637" s="46">
        <f>IF(OR(Ações!$N1637&lt;0,Ações!$M1637&lt;0),"",(22.5*Ações!$M1637*Ações!$N1637)^0.5)</f>
        <v>14.479934392116562</v>
      </c>
      <c r="G1637" s="47">
        <f>IFERROR((Ações!$H1637-Ações!$K1637)/Ações!$H1637,0)</f>
        <v>-4.5045871559633035</v>
      </c>
      <c r="H1637" s="48">
        <f>IFERROR(Ações!$I1637/(Ações!$P1637-Table_1[[#This Row],[CAGR LUCRO 5A]]),0)</f>
        <v>4.156533333333333</v>
      </c>
      <c r="I1637" s="48">
        <f>IF(Ações!$S1637&lt;0,"",Ações!$O1637*(1+Ações!$S1637))</f>
        <v>0.24939199999999997</v>
      </c>
      <c r="J1637" s="49">
        <f>IFERROR(IF(Ações!$B1637="","",(VLOOKUP(Table_1[[#This Row],[AÇÕES]],'Dados Status Invest STOCKS'!A1623:AD2238,4)/Table_1[[#This Row],[LPA]]))/100,0)</f>
        <v>0.26559139784946234</v>
      </c>
      <c r="K1637" s="64">
        <f>IFERROR(IF(Ações!$B1637="","",VLOOKUP(Table_1[[#This Row],[AÇÕES]],'Dados Status Invest STOCKS'!A1623:AD2238,2)),0)</f>
        <v>22.88</v>
      </c>
      <c r="L1637" s="65">
        <f>IFERROR(IF(Ações!$B1637="","",VLOOKUP(Table_1[[#This Row],[AÇÕES]],'Dados Status Invest STOCKS'!A1623:AD2238,3)/100),0)</f>
        <v>1.09E-2</v>
      </c>
      <c r="M1637" s="66">
        <f>IFERROR(IF(Ações!$B1637="","",VLOOKUP(Table_1[[#This Row],[AÇÕES]],'Dados Status Invest STOCKS'!A1623:AD2238,28)),0)</f>
        <v>0.93</v>
      </c>
      <c r="N1637" s="66">
        <f>IFERROR(IF(Ações!$B1637="","",VLOOKUP(Table_1[[#This Row],[AÇÕES]],'Dados Status Invest STOCKS'!A1623:AD2238,27)),0)</f>
        <v>10.02</v>
      </c>
      <c r="O1637" s="66">
        <f>IFERROR(IF(Ações!$L1637="","",Ações!$K1637*Ações!$L1637),0)</f>
        <v>0.24939199999999997</v>
      </c>
      <c r="P1637" s="67">
        <f t="shared" si="25"/>
        <v>0.06</v>
      </c>
      <c r="Q1637" s="67">
        <f>IFERROR(Ações!$O1637/Ações!$M1637,0)</f>
        <v>0.26816344086021499</v>
      </c>
      <c r="R1637" s="67">
        <f>IFERROR(IF(Ações!$B1637="","",VLOOKUP(Table_1[[#This Row],[AÇÕES]],'Dados Status Invest STOCKS'!A1623:AD2238,18)/100),0)</f>
        <v>9.2499999999999999E-2</v>
      </c>
      <c r="S1637" s="65">
        <f>IFERROR(IF(Ações!$B1637="","",VLOOKUP(Table_1[[#This Row],[AÇÕES]],'Dados Status Invest STOCKS'!A1623:AD2238,25)/100),0)</f>
        <v>0</v>
      </c>
      <c r="T1637" s="67">
        <f>(1-Ações!$Q1637)*Ações!$R1637</f>
        <v>6.7694881720430117E-2</v>
      </c>
      <c r="U1637" s="68">
        <f>IF(Ações!$S1637=0,Ações!$T1637,IF(Ações!$T1637=0,Ações!$S1637,AVERAGE(Ações!$S1637,Ações!$T1637)))</f>
        <v>6.7694881720430117E-2</v>
      </c>
    </row>
    <row r="1638" spans="2:21" ht="15" customHeight="1" x14ac:dyDescent="0.2">
      <c r="B1638" s="63" t="str">
        <f>IFERROR('Dados Status Invest STOCKS'!A1625,"-")</f>
        <v>ESLT</v>
      </c>
      <c r="C1638" s="45">
        <f>IFERROR((Ações!$D1638-Ações!$K1638)/Ações!$D1638,0)</f>
        <v>-4.5555555555555554</v>
      </c>
      <c r="D1638" s="46">
        <f>(Ações!$O1638)/0.06</f>
        <v>29.970000000000002</v>
      </c>
      <c r="E1638" s="47">
        <f>IFERROR((Ações!$F1638-Ações!$K1638)/Ações!$F1638,0)</f>
        <v>-0.96650250640851609</v>
      </c>
      <c r="F1638" s="46">
        <f>IF(OR(Ações!$N1638&lt;0,Ações!$M1638&lt;0),"",(22.5*Ações!$M1638*Ações!$N1638)^0.5)</f>
        <v>84.668084305716988</v>
      </c>
      <c r="G1638" s="47">
        <f>IFERROR((Ações!$H1638-Ações!$K1638)/Ações!$H1638,0)</f>
        <v>-1.4661465339431439</v>
      </c>
      <c r="H1638" s="48">
        <f>IFERROR(Ações!$I1638/(Ações!$P1638-Table_1[[#This Row],[CAGR LUCRO 5A]]),0)</f>
        <v>67.514236363636371</v>
      </c>
      <c r="I1638" s="48">
        <f>IF(Ações!$S1638&lt;0,"",Ações!$O1638*(1+Ações!$S1638))</f>
        <v>1.8566415000000001</v>
      </c>
      <c r="J1638" s="49">
        <f>IFERROR(IF(Ações!$B1638="","",(VLOOKUP(Table_1[[#This Row],[AÇÕES]],'Dados Status Invest STOCKS'!A1624:AD2239,4)/Table_1[[#This Row],[LPA]]))/100,0)</f>
        <v>4.8481228668941972E-2</v>
      </c>
      <c r="K1638" s="64">
        <f>IFERROR(IF(Ações!$B1638="","",VLOOKUP(Table_1[[#This Row],[AÇÕES]],'Dados Status Invest STOCKS'!A1624:AD2239,2)),0)</f>
        <v>166.5</v>
      </c>
      <c r="L1638" s="65">
        <f>IFERROR(IF(Ações!$B1638="","",VLOOKUP(Table_1[[#This Row],[AÇÕES]],'Dados Status Invest STOCKS'!A1624:AD2239,3)/100),0)</f>
        <v>1.0800000000000001E-2</v>
      </c>
      <c r="M1638" s="66">
        <f>IFERROR(IF(Ações!$B1638="","",VLOOKUP(Table_1[[#This Row],[AÇÕES]],'Dados Status Invest STOCKS'!A1624:AD2239,28)),0)</f>
        <v>5.86</v>
      </c>
      <c r="N1638" s="66">
        <f>IFERROR(IF(Ações!$B1638="","",VLOOKUP(Table_1[[#This Row],[AÇÕES]],'Dados Status Invest STOCKS'!A1624:AD2239,27)),0)</f>
        <v>54.37</v>
      </c>
      <c r="O1638" s="66">
        <f>IFERROR(IF(Ações!$L1638="","",Ações!$K1638*Ações!$L1638),0)</f>
        <v>1.7982</v>
      </c>
      <c r="P1638" s="67">
        <f t="shared" si="25"/>
        <v>0.06</v>
      </c>
      <c r="Q1638" s="67">
        <f>IFERROR(Ações!$O1638/Ações!$M1638,0)</f>
        <v>0.30686006825938567</v>
      </c>
      <c r="R1638" s="67">
        <f>IFERROR(IF(Ações!$B1638="","",VLOOKUP(Table_1[[#This Row],[AÇÕES]],'Dados Status Invest STOCKS'!A1624:AD2239,18)/100),0)</f>
        <v>0.10779999999999999</v>
      </c>
      <c r="S1638" s="65">
        <f>IFERROR(IF(Ações!$B1638="","",VLOOKUP(Table_1[[#This Row],[AÇÕES]],'Dados Status Invest STOCKS'!A1624:AD2239,25)/100),0)</f>
        <v>3.2500000000000001E-2</v>
      </c>
      <c r="T1638" s="67">
        <f>(1-Ações!$Q1638)*Ações!$R1638</f>
        <v>7.4720484641638232E-2</v>
      </c>
      <c r="U1638" s="68">
        <f>IF(Ações!$S1638=0,Ações!$T1638,IF(Ações!$T1638=0,Ações!$S1638,AVERAGE(Ações!$S1638,Ações!$T1638)))</f>
        <v>5.3610242320819117E-2</v>
      </c>
    </row>
    <row r="1639" spans="2:21" ht="15" customHeight="1" x14ac:dyDescent="0.2">
      <c r="B1639" s="63" t="str">
        <f>IFERROR('Dados Status Invest STOCKS'!A1626,"-")</f>
        <v>ESNT</v>
      </c>
      <c r="C1639" s="45">
        <f>IFERROR((Ações!$D1639-Ações!$K1639)/Ações!$D1639,0)</f>
        <v>-2.8961038961038956</v>
      </c>
      <c r="D1639" s="46">
        <f>(Ações!$O1639)/0.06</f>
        <v>11.652666666666667</v>
      </c>
      <c r="E1639" s="47">
        <f>IFERROR((Ações!$F1639-Ações!$K1639)/Ações!$F1639,0)</f>
        <v>0.34455022007971681</v>
      </c>
      <c r="F1639" s="46">
        <f>IF(OR(Ações!$N1639&lt;0,Ações!$M1639&lt;0),"",(22.5*Ações!$M1639*Ações!$N1639)^0.5)</f>
        <v>69.2654134471166</v>
      </c>
      <c r="G1639" s="47">
        <f>IFERROR((Ações!$H1639-Ações!$K1639)/Ações!$H1639,0)</f>
        <v>9.1858120443329447</v>
      </c>
      <c r="H1639" s="48">
        <f>IFERROR(Ações!$I1639/(Ações!$P1639-Table_1[[#This Row],[CAGR LUCRO 5A]]),0)</f>
        <v>-5.546181582733813</v>
      </c>
      <c r="I1639" s="48">
        <f>IF(Ações!$S1639&lt;0,"",Ações!$O1639*(1+Ações!$S1639))</f>
        <v>0.84801116399999987</v>
      </c>
      <c r="J1639" s="49">
        <f>IFERROR(IF(Ações!$B1639="","",(VLOOKUP(Table_1[[#This Row],[AÇÕES]],'Dados Status Invest STOCKS'!A1625:AD2240,4)/Table_1[[#This Row],[LPA]]))/100,0)</f>
        <v>1.4212389380530972E-2</v>
      </c>
      <c r="K1639" s="64">
        <f>IFERROR(IF(Ações!$B1639="","",VLOOKUP(Table_1[[#This Row],[AÇÕES]],'Dados Status Invest STOCKS'!A1625:AD2240,2)),0)</f>
        <v>45.4</v>
      </c>
      <c r="L1639" s="65">
        <f>IFERROR(IF(Ações!$B1639="","",VLOOKUP(Table_1[[#This Row],[AÇÕES]],'Dados Status Invest STOCKS'!A1625:AD2240,3)/100),0)</f>
        <v>1.54E-2</v>
      </c>
      <c r="M1639" s="66">
        <f>IFERROR(IF(Ações!$B1639="","",VLOOKUP(Table_1[[#This Row],[AÇÕES]],'Dados Status Invest STOCKS'!A1625:AD2240,28)),0)</f>
        <v>5.65</v>
      </c>
      <c r="N1639" s="66">
        <f>IFERROR(IF(Ações!$B1639="","",VLOOKUP(Table_1[[#This Row],[AÇÕES]],'Dados Status Invest STOCKS'!A1625:AD2240,27)),0)</f>
        <v>37.74</v>
      </c>
      <c r="O1639" s="66">
        <f>IFERROR(IF(Ações!$L1639="","",Ações!$K1639*Ações!$L1639),0)</f>
        <v>0.69916</v>
      </c>
      <c r="P1639" s="67">
        <f t="shared" si="25"/>
        <v>0.06</v>
      </c>
      <c r="Q1639" s="67">
        <f>IFERROR(Ações!$O1639/Ações!$M1639,0)</f>
        <v>0.12374513274336282</v>
      </c>
      <c r="R1639" s="67">
        <f>IFERROR(IF(Ações!$B1639="","",VLOOKUP(Table_1[[#This Row],[AÇÕES]],'Dados Status Invest STOCKS'!A1625:AD2240,18)/100),0)</f>
        <v>0.14980000000000002</v>
      </c>
      <c r="S1639" s="65">
        <f>IFERROR(IF(Ações!$B1639="","",VLOOKUP(Table_1[[#This Row],[AÇÕES]],'Dados Status Invest STOCKS'!A1625:AD2240,25)/100),0)</f>
        <v>0.21289999999999998</v>
      </c>
      <c r="T1639" s="67">
        <f>(1-Ações!$Q1639)*Ações!$R1639</f>
        <v>0.13126297911504425</v>
      </c>
      <c r="U1639" s="68">
        <f>IF(Ações!$S1639=0,Ações!$T1639,IF(Ações!$T1639=0,Ações!$S1639,AVERAGE(Ações!$S1639,Ações!$T1639)))</f>
        <v>0.17208148955752212</v>
      </c>
    </row>
    <row r="1640" spans="2:21" ht="15" customHeight="1" x14ac:dyDescent="0.2">
      <c r="B1640" s="63" t="str">
        <f>IFERROR('Dados Status Invest STOCKS'!A1627,"-")</f>
        <v>ESPR</v>
      </c>
      <c r="C1640" s="45">
        <f>IFERROR((Ações!$D1640-Ações!$K1640)/Ações!$D1640,0)</f>
        <v>0</v>
      </c>
      <c r="D1640" s="46">
        <f>(Ações!$O1640)/0.06</f>
        <v>0</v>
      </c>
      <c r="E1640" s="47">
        <f>IFERROR((Ações!$F1640-Ações!$K1640)/Ações!$F1640,0)</f>
        <v>0</v>
      </c>
      <c r="F1640" s="46" t="str">
        <f>IF(OR(Ações!$N1640&lt;0,Ações!$M1640&lt;0),"",(22.5*Ações!$M1640*Ações!$N1640)^0.5)</f>
        <v/>
      </c>
      <c r="G1640" s="47">
        <f>IFERROR((Ações!$H1640-Ações!$K1640)/Ações!$H1640,0)</f>
        <v>0</v>
      </c>
      <c r="H1640" s="48">
        <f>IFERROR(Ações!$I1640/(Ações!$P1640-Table_1[[#This Row],[CAGR LUCRO 5A]]),0)</f>
        <v>0</v>
      </c>
      <c r="I1640" s="48">
        <f>IF(Ações!$S1640&lt;0,"",Ações!$O1640*(1+Ações!$S1640))</f>
        <v>0</v>
      </c>
      <c r="J1640" s="49">
        <f>IFERROR(IF(Ações!$B1640="","",(VLOOKUP(Table_1[[#This Row],[AÇÕES]],'Dados Status Invest STOCKS'!A1626:AD2241,4)/Table_1[[#This Row],[LPA]]))/100,0)</f>
        <v>3.5815268614514611E-4</v>
      </c>
      <c r="K1640" s="64">
        <f>IFERROR(IF(Ações!$B1640="","",VLOOKUP(Table_1[[#This Row],[AÇÕES]],'Dados Status Invest STOCKS'!A1626:AD2241,2)),0)</f>
        <v>4.01</v>
      </c>
      <c r="L1640" s="65">
        <f>IFERROR(IF(Ações!$B1640="","",VLOOKUP(Table_1[[#This Row],[AÇÕES]],'Dados Status Invest STOCKS'!A1626:AD2241,3)/100),0)</f>
        <v>0</v>
      </c>
      <c r="M1640" s="66">
        <f>IFERROR(IF(Ações!$B1640="","",VLOOKUP(Table_1[[#This Row],[AÇÕES]],'Dados Status Invest STOCKS'!A1626:AD2241,28)),0)</f>
        <v>-10.61</v>
      </c>
      <c r="N1640" s="66">
        <f>IFERROR(IF(Ações!$B1640="","",VLOOKUP(Table_1[[#This Row],[AÇÕES]],'Dados Status Invest STOCKS'!A1626:AD2241,27)),0)</f>
        <v>-12.47</v>
      </c>
      <c r="O1640" s="66">
        <f>IFERROR(IF(Ações!$L1640="","",Ações!$K1640*Ações!$L1640),0)</f>
        <v>0</v>
      </c>
      <c r="P1640" s="67">
        <f t="shared" si="25"/>
        <v>0.06</v>
      </c>
      <c r="Q1640" s="67">
        <f>IFERROR(Ações!$O1640/Ações!$M1640,0)</f>
        <v>0</v>
      </c>
      <c r="R1640" s="67">
        <f>IFERROR(IF(Ações!$B1640="","",VLOOKUP(Table_1[[#This Row],[AÇÕES]],'Dados Status Invest STOCKS'!A1626:AD2241,18)/100),0)</f>
        <v>-0.85049999999999992</v>
      </c>
      <c r="S1640" s="65">
        <f>IFERROR(IF(Ações!$B1640="","",VLOOKUP(Table_1[[#This Row],[AÇÕES]],'Dados Status Invest STOCKS'!A1626:AD2241,25)/100),0)</f>
        <v>0</v>
      </c>
      <c r="T1640" s="67">
        <f>(1-Ações!$Q1640)*Ações!$R1640</f>
        <v>-0.85049999999999992</v>
      </c>
      <c r="U1640" s="68">
        <f>IF(Ações!$S1640=0,Ações!$T1640,IF(Ações!$T1640=0,Ações!$S1640,AVERAGE(Ações!$S1640,Ações!$T1640)))</f>
        <v>-0.85049999999999992</v>
      </c>
    </row>
    <row r="1641" spans="2:21" ht="15" customHeight="1" x14ac:dyDescent="0.2">
      <c r="B1641" s="63" t="str">
        <f>IFERROR('Dados Status Invest STOCKS'!A1628,"-")</f>
        <v>ESQ</v>
      </c>
      <c r="C1641" s="45">
        <f>IFERROR((Ações!$D1641-Ações!$K1641)/Ações!$D1641,0)</f>
        <v>0</v>
      </c>
      <c r="D1641" s="46">
        <f>(Ações!$O1641)/0.06</f>
        <v>0</v>
      </c>
      <c r="E1641" s="47">
        <f>IFERROR((Ações!$F1641-Ações!$K1641)/Ações!$F1641,0)</f>
        <v>-0.18705644179904582</v>
      </c>
      <c r="F1641" s="46">
        <f>IF(OR(Ações!$N1641&lt;0,Ações!$M1641&lt;0),"",(22.5*Ações!$M1641*Ações!$N1641)^0.5)</f>
        <v>27.479737990017298</v>
      </c>
      <c r="G1641" s="47">
        <f>IFERROR((Ações!$H1641-Ações!$K1641)/Ações!$H1641,0)</f>
        <v>0</v>
      </c>
      <c r="H1641" s="48">
        <f>IFERROR(Ações!$I1641/(Ações!$P1641-Table_1[[#This Row],[CAGR LUCRO 5A]]),0)</f>
        <v>0</v>
      </c>
      <c r="I1641" s="48">
        <f>IF(Ações!$S1641&lt;0,"",Ações!$O1641*(1+Ações!$S1641))</f>
        <v>0</v>
      </c>
      <c r="J1641" s="49">
        <f>IFERROR(IF(Ações!$B1641="","",(VLOOKUP(Table_1[[#This Row],[AÇÕES]],'Dados Status Invest STOCKS'!A1627:AD2242,4)/Table_1[[#This Row],[LPA]]))/100,0)</f>
        <v>8.8437500000000002E-2</v>
      </c>
      <c r="K1641" s="64">
        <f>IFERROR(IF(Ações!$B1641="","",VLOOKUP(Table_1[[#This Row],[AÇÕES]],'Dados Status Invest STOCKS'!A1627:AD2242,2)),0)</f>
        <v>32.619999999999997</v>
      </c>
      <c r="L1641" s="65">
        <f>IFERROR(IF(Ações!$B1641="","",VLOOKUP(Table_1[[#This Row],[AÇÕES]],'Dados Status Invest STOCKS'!A1627:AD2242,3)/100),0)</f>
        <v>0</v>
      </c>
      <c r="M1641" s="66">
        <f>IFERROR(IF(Ações!$B1641="","",VLOOKUP(Table_1[[#This Row],[AÇÕES]],'Dados Status Invest STOCKS'!A1627:AD2242,28)),0)</f>
        <v>1.92</v>
      </c>
      <c r="N1641" s="66">
        <f>IFERROR(IF(Ações!$B1641="","",VLOOKUP(Table_1[[#This Row],[AÇÕES]],'Dados Status Invest STOCKS'!A1627:AD2242,27)),0)</f>
        <v>17.48</v>
      </c>
      <c r="O1641" s="66">
        <f>IFERROR(IF(Ações!$L1641="","",Ações!$K1641*Ações!$L1641),0)</f>
        <v>0</v>
      </c>
      <c r="P1641" s="67">
        <f t="shared" si="25"/>
        <v>0.06</v>
      </c>
      <c r="Q1641" s="67">
        <f>IFERROR(Ações!$O1641/Ações!$M1641,0)</f>
        <v>0</v>
      </c>
      <c r="R1641" s="67">
        <f>IFERROR(IF(Ações!$B1641="","",VLOOKUP(Table_1[[#This Row],[AÇÕES]],'Dados Status Invest STOCKS'!A1627:AD2242,18)/100),0)</f>
        <v>0.1099</v>
      </c>
      <c r="S1641" s="65">
        <f>IFERROR(IF(Ações!$B1641="","",VLOOKUP(Table_1[[#This Row],[AÇÕES]],'Dados Status Invest STOCKS'!A1627:AD2242,25)/100),0)</f>
        <v>0.61970000000000003</v>
      </c>
      <c r="T1641" s="67">
        <f>(1-Ações!$Q1641)*Ações!$R1641</f>
        <v>0.1099</v>
      </c>
      <c r="U1641" s="68">
        <f>IF(Ações!$S1641=0,Ações!$T1641,IF(Ações!$T1641=0,Ações!$S1641,AVERAGE(Ações!$S1641,Ações!$T1641)))</f>
        <v>0.36480000000000001</v>
      </c>
    </row>
    <row r="1642" spans="2:21" ht="15" customHeight="1" x14ac:dyDescent="0.2">
      <c r="B1642" s="63" t="str">
        <f>IFERROR('Dados Status Invest STOCKS'!A1629,"-")</f>
        <v>ESSA</v>
      </c>
      <c r="C1642" s="45">
        <f>IFERROR((Ações!$D1642-Ações!$K1642)/Ações!$D1642,0)</f>
        <v>-1.1897810218978102</v>
      </c>
      <c r="D1642" s="46">
        <f>(Ações!$O1642)/0.06</f>
        <v>8.0053666666666672</v>
      </c>
      <c r="E1642" s="47">
        <f>IFERROR((Ações!$F1642-Ações!$K1642)/Ações!$F1642,0)</f>
        <v>0.32758360031584838</v>
      </c>
      <c r="F1642" s="46">
        <f>IF(OR(Ações!$N1642&lt;0,Ações!$M1642&lt;0),"",(22.5*Ações!$M1642*Ações!$N1642)^0.5)</f>
        <v>26.070155350515272</v>
      </c>
      <c r="G1642" s="47">
        <f>IFERROR((Ações!$H1642-Ações!$K1642)/Ações!$H1642,0)</f>
        <v>4.2265435307174473</v>
      </c>
      <c r="H1642" s="48">
        <f>IFERROR(Ações!$I1642/(Ações!$P1642-Table_1[[#This Row],[CAGR LUCRO 5A]]),0)</f>
        <v>-5.4330585758754868</v>
      </c>
      <c r="I1642" s="48">
        <f>IF(Ações!$S1642&lt;0,"",Ações!$O1642*(1+Ações!$S1642))</f>
        <v>0.55851842160000009</v>
      </c>
      <c r="J1642" s="49">
        <f>IFERROR(IF(Ações!$B1642="","",(VLOOKUP(Table_1[[#This Row],[AÇÕES]],'Dados Status Invest STOCKS'!A1628:AD2243,4)/Table_1[[#This Row],[LPA]]))/100,0)</f>
        <v>7.1337579617834393E-2</v>
      </c>
      <c r="K1642" s="64">
        <f>IFERROR(IF(Ações!$B1642="","",VLOOKUP(Table_1[[#This Row],[AÇÕES]],'Dados Status Invest STOCKS'!A1628:AD2243,2)),0)</f>
        <v>17.53</v>
      </c>
      <c r="L1642" s="65">
        <f>IFERROR(IF(Ações!$B1642="","",VLOOKUP(Table_1[[#This Row],[AÇÕES]],'Dados Status Invest STOCKS'!A1628:AD2243,3)/100),0)</f>
        <v>2.7400000000000001E-2</v>
      </c>
      <c r="M1642" s="66">
        <f>IFERROR(IF(Ações!$B1642="","",VLOOKUP(Table_1[[#This Row],[AÇÕES]],'Dados Status Invest STOCKS'!A1628:AD2243,28)),0)</f>
        <v>1.57</v>
      </c>
      <c r="N1642" s="66">
        <f>IFERROR(IF(Ações!$B1642="","",VLOOKUP(Table_1[[#This Row],[AÇÕES]],'Dados Status Invest STOCKS'!A1628:AD2243,27)),0)</f>
        <v>19.239999999999998</v>
      </c>
      <c r="O1642" s="66">
        <f>IFERROR(IF(Ações!$L1642="","",Ações!$K1642*Ações!$L1642),0)</f>
        <v>0.48032200000000003</v>
      </c>
      <c r="P1642" s="67">
        <f t="shared" si="25"/>
        <v>0.06</v>
      </c>
      <c r="Q1642" s="67">
        <f>IFERROR(Ações!$O1642/Ações!$M1642,0)</f>
        <v>0.30593757961783441</v>
      </c>
      <c r="R1642" s="67">
        <f>IFERROR(IF(Ações!$B1642="","",VLOOKUP(Table_1[[#This Row],[AÇÕES]],'Dados Status Invest STOCKS'!A1628:AD2243,18)/100),0)</f>
        <v>8.14E-2</v>
      </c>
      <c r="S1642" s="65">
        <f>IFERROR(IF(Ações!$B1642="","",VLOOKUP(Table_1[[#This Row],[AÇÕES]],'Dados Status Invest STOCKS'!A1628:AD2243,25)/100),0)</f>
        <v>0.1628</v>
      </c>
      <c r="T1642" s="67">
        <f>(1-Ações!$Q1642)*Ações!$R1642</f>
        <v>5.6496681019108277E-2</v>
      </c>
      <c r="U1642" s="68">
        <f>IF(Ações!$S1642=0,Ações!$T1642,IF(Ações!$T1642=0,Ações!$S1642,AVERAGE(Ações!$S1642,Ações!$T1642)))</f>
        <v>0.10964834050955413</v>
      </c>
    </row>
    <row r="1643" spans="2:21" ht="15" customHeight="1" x14ac:dyDescent="0.2">
      <c r="B1643" s="63" t="str">
        <f>IFERROR('Dados Status Invest STOCKS'!A1630,"-")</f>
        <v>ESSC</v>
      </c>
      <c r="C1643" s="45">
        <f>IFERROR((Ações!$D1643-Ações!$K1643)/Ações!$D1643,0)</f>
        <v>0</v>
      </c>
      <c r="D1643" s="46">
        <f>(Ações!$O1643)/0.06</f>
        <v>0</v>
      </c>
      <c r="E1643" s="47">
        <f>IFERROR((Ações!$F1643-Ações!$K1643)/Ações!$F1643,0)</f>
        <v>0.63134208468185604</v>
      </c>
      <c r="F1643" s="46">
        <f>IF(OR(Ações!$N1643&lt;0,Ações!$M1643&lt;0),"",(22.5*Ações!$M1643*Ações!$N1643)^0.5)</f>
        <v>28.400312498280719</v>
      </c>
      <c r="G1643" s="47">
        <f>IFERROR((Ações!$H1643-Ações!$K1643)/Ações!$H1643,0)</f>
        <v>0</v>
      </c>
      <c r="H1643" s="48">
        <f>IFERROR(Ações!$I1643/(Ações!$P1643-Table_1[[#This Row],[CAGR LUCRO 5A]]),0)</f>
        <v>0</v>
      </c>
      <c r="I1643" s="48">
        <f>IF(Ações!$S1643&lt;0,"",Ações!$O1643*(1+Ações!$S1643))</f>
        <v>0</v>
      </c>
      <c r="J1643" s="49">
        <f>IFERROR(IF(Ações!$B1643="","",(VLOOKUP(Table_1[[#This Row],[AÇÕES]],'Dados Status Invest STOCKS'!A1629:AD2244,4)/Table_1[[#This Row],[LPA]]))/100,0)</f>
        <v>4.1592394533571006E-5</v>
      </c>
      <c r="K1643" s="64">
        <f>IFERROR(IF(Ações!$B1643="","",VLOOKUP(Table_1[[#This Row],[AÇÕES]],'Dados Status Invest STOCKS'!A1629:AD2244,2)),0)</f>
        <v>10.47</v>
      </c>
      <c r="L1643" s="65">
        <f>IFERROR(IF(Ações!$B1643="","",VLOOKUP(Table_1[[#This Row],[AÇÕES]],'Dados Status Invest STOCKS'!A1629:AD2244,3)/100),0)</f>
        <v>0</v>
      </c>
      <c r="M1643" s="66">
        <f>IFERROR(IF(Ações!$B1643="","",VLOOKUP(Table_1[[#This Row],[AÇÕES]],'Dados Status Invest STOCKS'!A1629:AD2244,28)),0)</f>
        <v>50.49</v>
      </c>
      <c r="N1643" s="66">
        <f>IFERROR(IF(Ações!$B1643="","",VLOOKUP(Table_1[[#This Row],[AÇÕES]],'Dados Status Invest STOCKS'!A1629:AD2244,27)),0)</f>
        <v>0.71</v>
      </c>
      <c r="O1643" s="66">
        <f>IFERROR(IF(Ações!$L1643="","",Ações!$K1643*Ações!$L1643),0)</f>
        <v>0</v>
      </c>
      <c r="P1643" s="67">
        <f t="shared" si="25"/>
        <v>0.06</v>
      </c>
      <c r="Q1643" s="67">
        <f>IFERROR(Ações!$O1643/Ações!$M1643,0)</f>
        <v>0</v>
      </c>
      <c r="R1643" s="67">
        <f>IFERROR(IF(Ações!$B1643="","",VLOOKUP(Table_1[[#This Row],[AÇÕES]],'Dados Status Invest STOCKS'!A1629:AD2244,18)/100),0)</f>
        <v>71.341999999999999</v>
      </c>
      <c r="S1643" s="65">
        <f>IFERROR(IF(Ações!$B1643="","",VLOOKUP(Table_1[[#This Row],[AÇÕES]],'Dados Status Invest STOCKS'!A1629:AD2244,25)/100),0)</f>
        <v>0</v>
      </c>
      <c r="T1643" s="67">
        <f>(1-Ações!$Q1643)*Ações!$R1643</f>
        <v>71.341999999999999</v>
      </c>
      <c r="U1643" s="68">
        <f>IF(Ações!$S1643=0,Ações!$T1643,IF(Ações!$T1643=0,Ações!$S1643,AVERAGE(Ações!$S1643,Ações!$T1643)))</f>
        <v>71.341999999999999</v>
      </c>
    </row>
    <row r="1644" spans="2:21" ht="15" customHeight="1" x14ac:dyDescent="0.2">
      <c r="B1644" s="63" t="str">
        <f>IFERROR('Dados Status Invest STOCKS'!A1631,"-")</f>
        <v>ESSCR</v>
      </c>
      <c r="C1644" s="45">
        <f>IFERROR((Ações!$D1644-Ações!$K1644)/Ações!$D1644,0)</f>
        <v>0</v>
      </c>
      <c r="D1644" s="46">
        <f>(Ações!$O1644)/0.06</f>
        <v>0</v>
      </c>
      <c r="E1644" s="47">
        <f>IFERROR((Ações!$F1644-Ações!$K1644)/Ações!$F1644,0)</f>
        <v>0.98556353913271832</v>
      </c>
      <c r="F1644" s="46">
        <f>IF(OR(Ações!$N1644&lt;0,Ações!$M1644&lt;0),"",(22.5*Ações!$M1644*Ações!$N1644)^0.5)</f>
        <v>28.400312498280719</v>
      </c>
      <c r="G1644" s="47">
        <f>IFERROR((Ações!$H1644-Ações!$K1644)/Ações!$H1644,0)</f>
        <v>0</v>
      </c>
      <c r="H1644" s="48">
        <f>IFERROR(Ações!$I1644/(Ações!$P1644-Table_1[[#This Row],[CAGR LUCRO 5A]]),0)</f>
        <v>0</v>
      </c>
      <c r="I1644" s="48">
        <f>IF(Ações!$S1644&lt;0,"",Ações!$O1644*(1+Ações!$S1644))</f>
        <v>0</v>
      </c>
      <c r="J1644" s="49">
        <f>IFERROR(IF(Ações!$B1644="","",(VLOOKUP(Table_1[[#This Row],[AÇÕES]],'Dados Status Invest STOCKS'!A1630:AD2245,4)/Table_1[[#This Row],[LPA]]))/100,0)</f>
        <v>1.9805902158843336E-6</v>
      </c>
      <c r="K1644" s="64">
        <f>IFERROR(IF(Ações!$B1644="","",VLOOKUP(Table_1[[#This Row],[AÇÕES]],'Dados Status Invest STOCKS'!A1630:AD2245,2)),0)</f>
        <v>0.41</v>
      </c>
      <c r="L1644" s="65">
        <f>IFERROR(IF(Ações!$B1644="","",VLOOKUP(Table_1[[#This Row],[AÇÕES]],'Dados Status Invest STOCKS'!A1630:AD2245,3)/100),0)</f>
        <v>0</v>
      </c>
      <c r="M1644" s="66">
        <f>IFERROR(IF(Ações!$B1644="","",VLOOKUP(Table_1[[#This Row],[AÇÕES]],'Dados Status Invest STOCKS'!A1630:AD2245,28)),0)</f>
        <v>50.49</v>
      </c>
      <c r="N1644" s="66">
        <f>IFERROR(IF(Ações!$B1644="","",VLOOKUP(Table_1[[#This Row],[AÇÕES]],'Dados Status Invest STOCKS'!A1630:AD2245,27)),0)</f>
        <v>0.71</v>
      </c>
      <c r="O1644" s="66">
        <f>IFERROR(IF(Ações!$L1644="","",Ações!$K1644*Ações!$L1644),0)</f>
        <v>0</v>
      </c>
      <c r="P1644" s="67">
        <f t="shared" si="25"/>
        <v>0.06</v>
      </c>
      <c r="Q1644" s="67">
        <f>IFERROR(Ações!$O1644/Ações!$M1644,0)</f>
        <v>0</v>
      </c>
      <c r="R1644" s="67">
        <f>IFERROR(IF(Ações!$B1644="","",VLOOKUP(Table_1[[#This Row],[AÇÕES]],'Dados Status Invest STOCKS'!A1630:AD2245,18)/100),0)</f>
        <v>71.341999999999999</v>
      </c>
      <c r="S1644" s="65">
        <f>IFERROR(IF(Ações!$B1644="","",VLOOKUP(Table_1[[#This Row],[AÇÕES]],'Dados Status Invest STOCKS'!A1630:AD2245,25)/100),0)</f>
        <v>0</v>
      </c>
      <c r="T1644" s="67">
        <f>(1-Ações!$Q1644)*Ações!$R1644</f>
        <v>71.341999999999999</v>
      </c>
      <c r="U1644" s="68">
        <f>IF(Ações!$S1644=0,Ações!$T1644,IF(Ações!$T1644=0,Ações!$S1644,AVERAGE(Ações!$S1644,Ações!$T1644)))</f>
        <v>71.341999999999999</v>
      </c>
    </row>
    <row r="1645" spans="2:21" ht="15" customHeight="1" x14ac:dyDescent="0.2">
      <c r="B1645" s="63" t="str">
        <f>IFERROR('Dados Status Invest STOCKS'!A1632,"-")</f>
        <v>ESSCU</v>
      </c>
      <c r="C1645" s="45">
        <f>IFERROR((Ações!$D1645-Ações!$K1645)/Ações!$D1645,0)</f>
        <v>0</v>
      </c>
      <c r="D1645" s="46">
        <f>(Ações!$O1645)/0.06</f>
        <v>0</v>
      </c>
      <c r="E1645" s="47">
        <f>IFERROR((Ações!$F1645-Ações!$K1645)/Ações!$F1645,0)</f>
        <v>0.60282127174893363</v>
      </c>
      <c r="F1645" s="46">
        <f>IF(OR(Ações!$N1645&lt;0,Ações!$M1645&lt;0),"",(22.5*Ações!$M1645*Ações!$N1645)^0.5)</f>
        <v>28.400312498280719</v>
      </c>
      <c r="G1645" s="47">
        <f>IFERROR((Ações!$H1645-Ações!$K1645)/Ações!$H1645,0)</f>
        <v>0</v>
      </c>
      <c r="H1645" s="48">
        <f>IFERROR(Ações!$I1645/(Ações!$P1645-Table_1[[#This Row],[CAGR LUCRO 5A]]),0)</f>
        <v>0</v>
      </c>
      <c r="I1645" s="48">
        <f>IF(Ações!$S1645&lt;0,"",Ações!$O1645*(1+Ações!$S1645))</f>
        <v>0</v>
      </c>
      <c r="J1645" s="49">
        <f>IFERROR(IF(Ações!$B1645="","",(VLOOKUP(Table_1[[#This Row],[AÇÕES]],'Dados Status Invest STOCKS'!A1631:AD2246,4)/Table_1[[#This Row],[LPA]]))/100,0)</f>
        <v>4.3572984749455335E-5</v>
      </c>
      <c r="K1645" s="64">
        <f>IFERROR(IF(Ações!$B1645="","",VLOOKUP(Table_1[[#This Row],[AÇÕES]],'Dados Status Invest STOCKS'!A1631:AD2246,2)),0)</f>
        <v>11.28</v>
      </c>
      <c r="L1645" s="65">
        <f>IFERROR(IF(Ações!$B1645="","",VLOOKUP(Table_1[[#This Row],[AÇÕES]],'Dados Status Invest STOCKS'!A1631:AD2246,3)/100),0)</f>
        <v>0</v>
      </c>
      <c r="M1645" s="66">
        <f>IFERROR(IF(Ações!$B1645="","",VLOOKUP(Table_1[[#This Row],[AÇÕES]],'Dados Status Invest STOCKS'!A1631:AD2246,28)),0)</f>
        <v>50.49</v>
      </c>
      <c r="N1645" s="66">
        <f>IFERROR(IF(Ações!$B1645="","",VLOOKUP(Table_1[[#This Row],[AÇÕES]],'Dados Status Invest STOCKS'!A1631:AD2246,27)),0)</f>
        <v>0.71</v>
      </c>
      <c r="O1645" s="66">
        <f>IFERROR(IF(Ações!$L1645="","",Ações!$K1645*Ações!$L1645),0)</f>
        <v>0</v>
      </c>
      <c r="P1645" s="67">
        <f t="shared" si="25"/>
        <v>0.06</v>
      </c>
      <c r="Q1645" s="67">
        <f>IFERROR(Ações!$O1645/Ações!$M1645,0)</f>
        <v>0</v>
      </c>
      <c r="R1645" s="67">
        <f>IFERROR(IF(Ações!$B1645="","",VLOOKUP(Table_1[[#This Row],[AÇÕES]],'Dados Status Invest STOCKS'!A1631:AD2246,18)/100),0)</f>
        <v>71.341999999999999</v>
      </c>
      <c r="S1645" s="65">
        <f>IFERROR(IF(Ações!$B1645="","",VLOOKUP(Table_1[[#This Row],[AÇÕES]],'Dados Status Invest STOCKS'!A1631:AD2246,25)/100),0)</f>
        <v>0</v>
      </c>
      <c r="T1645" s="67">
        <f>(1-Ações!$Q1645)*Ações!$R1645</f>
        <v>71.341999999999999</v>
      </c>
      <c r="U1645" s="68">
        <f>IF(Ações!$S1645=0,Ações!$T1645,IF(Ações!$T1645=0,Ações!$S1645,AVERAGE(Ações!$S1645,Ações!$T1645)))</f>
        <v>71.341999999999999</v>
      </c>
    </row>
    <row r="1646" spans="2:21" ht="15" customHeight="1" x14ac:dyDescent="0.2">
      <c r="B1646" s="63" t="str">
        <f>IFERROR('Dados Status Invest STOCKS'!A1633,"-")</f>
        <v>ESSCW</v>
      </c>
      <c r="C1646" s="45">
        <f>IFERROR((Ações!$D1646-Ações!$K1646)/Ações!$D1646,0)</f>
        <v>0</v>
      </c>
      <c r="D1646" s="46">
        <f>(Ações!$O1646)/0.06</f>
        <v>0</v>
      </c>
      <c r="E1646" s="47">
        <f>IFERROR((Ações!$F1646-Ações!$K1646)/Ações!$F1646,0)</f>
        <v>0.99154938876061571</v>
      </c>
      <c r="F1646" s="46">
        <f>IF(OR(Ações!$N1646&lt;0,Ações!$M1646&lt;0),"",(22.5*Ações!$M1646*Ações!$N1646)^0.5)</f>
        <v>28.400312498280719</v>
      </c>
      <c r="G1646" s="47">
        <f>IFERROR((Ações!$H1646-Ações!$K1646)/Ações!$H1646,0)</f>
        <v>0</v>
      </c>
      <c r="H1646" s="48">
        <f>IFERROR(Ações!$I1646/(Ações!$P1646-Table_1[[#This Row],[CAGR LUCRO 5A]]),0)</f>
        <v>0</v>
      </c>
      <c r="I1646" s="48">
        <f>IF(Ações!$S1646&lt;0,"",Ações!$O1646*(1+Ações!$S1646))</f>
        <v>0</v>
      </c>
      <c r="J1646" s="49">
        <f>IFERROR(IF(Ações!$B1646="","",(VLOOKUP(Table_1[[#This Row],[AÇÕES]],'Dados Status Invest STOCKS'!A1632:AD2247,4)/Table_1[[#This Row],[LPA]]))/100,0)</f>
        <v>0</v>
      </c>
      <c r="K1646" s="64">
        <f>IFERROR(IF(Ações!$B1646="","",VLOOKUP(Table_1[[#This Row],[AÇÕES]],'Dados Status Invest STOCKS'!A1632:AD2247,2)),0)</f>
        <v>0.24</v>
      </c>
      <c r="L1646" s="65">
        <f>IFERROR(IF(Ações!$B1646="","",VLOOKUP(Table_1[[#This Row],[AÇÕES]],'Dados Status Invest STOCKS'!A1632:AD2247,3)/100),0)</f>
        <v>0</v>
      </c>
      <c r="M1646" s="66">
        <f>IFERROR(IF(Ações!$B1646="","",VLOOKUP(Table_1[[#This Row],[AÇÕES]],'Dados Status Invest STOCKS'!A1632:AD2247,28)),0)</f>
        <v>50.49</v>
      </c>
      <c r="N1646" s="66">
        <f>IFERROR(IF(Ações!$B1646="","",VLOOKUP(Table_1[[#This Row],[AÇÕES]],'Dados Status Invest STOCKS'!A1632:AD2247,27)),0)</f>
        <v>0.71</v>
      </c>
      <c r="O1646" s="66">
        <f>IFERROR(IF(Ações!$L1646="","",Ações!$K1646*Ações!$L1646),0)</f>
        <v>0</v>
      </c>
      <c r="P1646" s="67">
        <f t="shared" si="25"/>
        <v>0.06</v>
      </c>
      <c r="Q1646" s="67">
        <f>IFERROR(Ações!$O1646/Ações!$M1646,0)</f>
        <v>0</v>
      </c>
      <c r="R1646" s="67">
        <f>IFERROR(IF(Ações!$B1646="","",VLOOKUP(Table_1[[#This Row],[AÇÕES]],'Dados Status Invest STOCKS'!A1632:AD2247,18)/100),0)</f>
        <v>71.341999999999999</v>
      </c>
      <c r="S1646" s="65">
        <f>IFERROR(IF(Ações!$B1646="","",VLOOKUP(Table_1[[#This Row],[AÇÕES]],'Dados Status Invest STOCKS'!A1632:AD2247,25)/100),0)</f>
        <v>0</v>
      </c>
      <c r="T1646" s="67">
        <f>(1-Ações!$Q1646)*Ações!$R1646</f>
        <v>71.341999999999999</v>
      </c>
      <c r="U1646" s="68">
        <f>IF(Ações!$S1646=0,Ações!$T1646,IF(Ações!$T1646=0,Ações!$S1646,AVERAGE(Ações!$S1646,Ações!$T1646)))</f>
        <v>71.341999999999999</v>
      </c>
    </row>
    <row r="1647" spans="2:21" ht="15" customHeight="1" x14ac:dyDescent="0.2">
      <c r="B1647" s="63" t="str">
        <f>IFERROR('Dados Status Invest STOCKS'!A1634,"-")</f>
        <v>ESTA</v>
      </c>
      <c r="C1647" s="45">
        <f>IFERROR((Ações!$D1647-Ações!$K1647)/Ações!$D1647,0)</f>
        <v>0</v>
      </c>
      <c r="D1647" s="46">
        <f>(Ações!$O1647)/0.06</f>
        <v>0</v>
      </c>
      <c r="E1647" s="47">
        <f>IFERROR((Ações!$F1647-Ações!$K1647)/Ações!$F1647,0)</f>
        <v>0</v>
      </c>
      <c r="F1647" s="46" t="str">
        <f>IF(OR(Ações!$N1647&lt;0,Ações!$M1647&lt;0),"",(22.5*Ações!$M1647*Ações!$N1647)^0.5)</f>
        <v/>
      </c>
      <c r="G1647" s="47">
        <f>IFERROR((Ações!$H1647-Ações!$K1647)/Ações!$H1647,0)</f>
        <v>0</v>
      </c>
      <c r="H1647" s="48">
        <f>IFERROR(Ações!$I1647/(Ações!$P1647-Table_1[[#This Row],[CAGR LUCRO 5A]]),0)</f>
        <v>0</v>
      </c>
      <c r="I1647" s="48">
        <f>IF(Ações!$S1647&lt;0,"",Ações!$O1647*(1+Ações!$S1647))</f>
        <v>0</v>
      </c>
      <c r="J1647" s="49">
        <f>IFERROR(IF(Ações!$B1647="","",(VLOOKUP(Table_1[[#This Row],[AÇÕES]],'Dados Status Invest STOCKS'!A1633:AD2248,4)/Table_1[[#This Row],[LPA]]))/100,0)</f>
        <v>0.29411764705882354</v>
      </c>
      <c r="K1647" s="64">
        <f>IFERROR(IF(Ações!$B1647="","",VLOOKUP(Table_1[[#This Row],[AÇÕES]],'Dados Status Invest STOCKS'!A1633:AD2248,2)),0)</f>
        <v>54.32</v>
      </c>
      <c r="L1647" s="65">
        <f>IFERROR(IF(Ações!$B1647="","",VLOOKUP(Table_1[[#This Row],[AÇÕES]],'Dados Status Invest STOCKS'!A1633:AD2248,3)/100),0)</f>
        <v>0</v>
      </c>
      <c r="M1647" s="66">
        <f>IFERROR(IF(Ações!$B1647="","",VLOOKUP(Table_1[[#This Row],[AÇÕES]],'Dados Status Invest STOCKS'!A1633:AD2248,28)),0)</f>
        <v>-1.36</v>
      </c>
      <c r="N1647" s="66">
        <f>IFERROR(IF(Ações!$B1647="","",VLOOKUP(Table_1[[#This Row],[AÇÕES]],'Dados Status Invest STOCKS'!A1633:AD2248,27)),0)</f>
        <v>2.56</v>
      </c>
      <c r="O1647" s="66">
        <f>IFERROR(IF(Ações!$L1647="","",Ações!$K1647*Ações!$L1647),0)</f>
        <v>0</v>
      </c>
      <c r="P1647" s="67">
        <f t="shared" si="25"/>
        <v>0.06</v>
      </c>
      <c r="Q1647" s="67">
        <f>IFERROR(Ações!$O1647/Ações!$M1647,0)</f>
        <v>0</v>
      </c>
      <c r="R1647" s="67">
        <f>IFERROR(IF(Ações!$B1647="","",VLOOKUP(Table_1[[#This Row],[AÇÕES]],'Dados Status Invest STOCKS'!A1633:AD2248,18)/100),0)</f>
        <v>-0.52950000000000008</v>
      </c>
      <c r="S1647" s="65">
        <f>IFERROR(IF(Ações!$B1647="","",VLOOKUP(Table_1[[#This Row],[AÇÕES]],'Dados Status Invest STOCKS'!A1633:AD2248,25)/100),0)</f>
        <v>0</v>
      </c>
      <c r="T1647" s="67">
        <f>(1-Ações!$Q1647)*Ações!$R1647</f>
        <v>-0.52950000000000008</v>
      </c>
      <c r="U1647" s="68">
        <f>IF(Ações!$S1647=0,Ações!$T1647,IF(Ações!$T1647=0,Ações!$S1647,AVERAGE(Ações!$S1647,Ações!$T1647)))</f>
        <v>-0.52950000000000008</v>
      </c>
    </row>
    <row r="1648" spans="2:21" ht="15" customHeight="1" x14ac:dyDescent="0.2">
      <c r="B1648" s="63" t="str">
        <f>IFERROR('Dados Status Invest STOCKS'!A1635,"-")</f>
        <v>ESTC</v>
      </c>
      <c r="C1648" s="45">
        <f>IFERROR((Ações!$D1648-Ações!$K1648)/Ações!$D1648,0)</f>
        <v>0</v>
      </c>
      <c r="D1648" s="46">
        <f>(Ações!$O1648)/0.06</f>
        <v>0</v>
      </c>
      <c r="E1648" s="47">
        <f>IFERROR((Ações!$F1648-Ações!$K1648)/Ações!$F1648,0)</f>
        <v>0</v>
      </c>
      <c r="F1648" s="46" t="str">
        <f>IF(OR(Ações!$N1648&lt;0,Ações!$M1648&lt;0),"",(22.5*Ações!$M1648*Ações!$N1648)^0.5)</f>
        <v/>
      </c>
      <c r="G1648" s="47">
        <f>IFERROR((Ações!$H1648-Ações!$K1648)/Ações!$H1648,0)</f>
        <v>0</v>
      </c>
      <c r="H1648" s="48">
        <f>IFERROR(Ações!$I1648/(Ações!$P1648-Table_1[[#This Row],[CAGR LUCRO 5A]]),0)</f>
        <v>0</v>
      </c>
      <c r="I1648" s="48">
        <f>IF(Ações!$S1648&lt;0,"",Ações!$O1648*(1+Ações!$S1648))</f>
        <v>0</v>
      </c>
      <c r="J1648" s="49">
        <f>IFERROR(IF(Ações!$B1648="","",(VLOOKUP(Table_1[[#This Row],[AÇÕES]],'Dados Status Invest STOCKS'!A1634:AD2249,4)/Table_1[[#This Row],[LPA]]))/100,0)</f>
        <v>0.28443181818181817</v>
      </c>
      <c r="K1648" s="64">
        <f>IFERROR(IF(Ações!$B1648="","",VLOOKUP(Table_1[[#This Row],[AÇÕES]],'Dados Status Invest STOCKS'!A1634:AD2249,2)),0)</f>
        <v>87.99</v>
      </c>
      <c r="L1648" s="65">
        <f>IFERROR(IF(Ações!$B1648="","",VLOOKUP(Table_1[[#This Row],[AÇÕES]],'Dados Status Invest STOCKS'!A1634:AD2249,3)/100),0)</f>
        <v>0</v>
      </c>
      <c r="M1648" s="66">
        <f>IFERROR(IF(Ações!$B1648="","",VLOOKUP(Table_1[[#This Row],[AÇÕES]],'Dados Status Invest STOCKS'!A1634:AD2249,28)),0)</f>
        <v>-1.76</v>
      </c>
      <c r="N1648" s="66">
        <f>IFERROR(IF(Ações!$B1648="","",VLOOKUP(Table_1[[#This Row],[AÇÕES]],'Dados Status Invest STOCKS'!A1634:AD2249,27)),0)</f>
        <v>4.8600000000000003</v>
      </c>
      <c r="O1648" s="66">
        <f>IFERROR(IF(Ações!$L1648="","",Ações!$K1648*Ações!$L1648),0)</f>
        <v>0</v>
      </c>
      <c r="P1648" s="67">
        <f t="shared" si="25"/>
        <v>0.06</v>
      </c>
      <c r="Q1648" s="67">
        <f>IFERROR(Ações!$O1648/Ações!$M1648,0)</f>
        <v>0</v>
      </c>
      <c r="R1648" s="67">
        <f>IFERROR(IF(Ações!$B1648="","",VLOOKUP(Table_1[[#This Row],[AÇÕES]],'Dados Status Invest STOCKS'!A1634:AD2249,18)/100),0)</f>
        <v>-0.3619</v>
      </c>
      <c r="S1648" s="65">
        <f>IFERROR(IF(Ações!$B1648="","",VLOOKUP(Table_1[[#This Row],[AÇÕES]],'Dados Status Invest STOCKS'!A1634:AD2249,25)/100),0)</f>
        <v>0</v>
      </c>
      <c r="T1648" s="67">
        <f>(1-Ações!$Q1648)*Ações!$R1648</f>
        <v>-0.3619</v>
      </c>
      <c r="U1648" s="68">
        <f>IF(Ações!$S1648=0,Ações!$T1648,IF(Ações!$T1648=0,Ações!$S1648,AVERAGE(Ações!$S1648,Ações!$T1648)))</f>
        <v>-0.3619</v>
      </c>
    </row>
    <row r="1649" spans="2:21" ht="15" customHeight="1" x14ac:dyDescent="0.2">
      <c r="B1649" s="63" t="str">
        <f>IFERROR('Dados Status Invest STOCKS'!A1636,"-")</f>
        <v>ESTE</v>
      </c>
      <c r="C1649" s="45">
        <f>IFERROR((Ações!$D1649-Ações!$K1649)/Ações!$D1649,0)</f>
        <v>0</v>
      </c>
      <c r="D1649" s="46">
        <f>(Ações!$O1649)/0.06</f>
        <v>0</v>
      </c>
      <c r="E1649" s="47">
        <f>IFERROR((Ações!$F1649-Ações!$K1649)/Ações!$F1649,0)</f>
        <v>0</v>
      </c>
      <c r="F1649" s="46" t="str">
        <f>IF(OR(Ações!$N1649&lt;0,Ações!$M1649&lt;0),"",(22.5*Ações!$M1649*Ações!$N1649)^0.5)</f>
        <v/>
      </c>
      <c r="G1649" s="47">
        <f>IFERROR((Ações!$H1649-Ações!$K1649)/Ações!$H1649,0)</f>
        <v>0</v>
      </c>
      <c r="H1649" s="48">
        <f>IFERROR(Ações!$I1649/(Ações!$P1649-Table_1[[#This Row],[CAGR LUCRO 5A]]),0)</f>
        <v>0</v>
      </c>
      <c r="I1649" s="48">
        <f>IF(Ações!$S1649&lt;0,"",Ações!$O1649*(1+Ações!$S1649))</f>
        <v>0</v>
      </c>
      <c r="J1649" s="49">
        <f>IFERROR(IF(Ações!$B1649="","",(VLOOKUP(Table_1[[#This Row],[AÇÕES]],'Dados Status Invest STOCKS'!A1635:AD2250,4)/Table_1[[#This Row],[LPA]]))/100,0)</f>
        <v>2.145</v>
      </c>
      <c r="K1649" s="64">
        <f>IFERROR(IF(Ações!$B1649="","",VLOOKUP(Table_1[[#This Row],[AÇÕES]],'Dados Status Invest STOCKS'!A1635:AD2250,2)),0)</f>
        <v>12.32</v>
      </c>
      <c r="L1649" s="65">
        <f>IFERROR(IF(Ações!$B1649="","",VLOOKUP(Table_1[[#This Row],[AÇÕES]],'Dados Status Invest STOCKS'!A1635:AD2250,3)/100),0)</f>
        <v>0</v>
      </c>
      <c r="M1649" s="66">
        <f>IFERROR(IF(Ações!$B1649="","",VLOOKUP(Table_1[[#This Row],[AÇÕES]],'Dados Status Invest STOCKS'!A1635:AD2250,28)),0)</f>
        <v>-0.24</v>
      </c>
      <c r="N1649" s="66">
        <f>IFERROR(IF(Ações!$B1649="","",VLOOKUP(Table_1[[#This Row],[AÇÕES]],'Dados Status Invest STOCKS'!A1635:AD2250,27)),0)</f>
        <v>9.2200000000000006</v>
      </c>
      <c r="O1649" s="66">
        <f>IFERROR(IF(Ações!$L1649="","",Ações!$K1649*Ações!$L1649),0)</f>
        <v>0</v>
      </c>
      <c r="P1649" s="67">
        <f t="shared" si="25"/>
        <v>0.06</v>
      </c>
      <c r="Q1649" s="67">
        <f>IFERROR(Ações!$O1649/Ações!$M1649,0)</f>
        <v>0</v>
      </c>
      <c r="R1649" s="67">
        <f>IFERROR(IF(Ações!$B1649="","",VLOOKUP(Table_1[[#This Row],[AÇÕES]],'Dados Status Invest STOCKS'!A1635:AD2250,18)/100),0)</f>
        <v>-2.6000000000000002E-2</v>
      </c>
      <c r="S1649" s="65">
        <f>IFERROR(IF(Ações!$B1649="","",VLOOKUP(Table_1[[#This Row],[AÇÕES]],'Dados Status Invest STOCKS'!A1635:AD2250,25)/100),0)</f>
        <v>0</v>
      </c>
      <c r="T1649" s="67">
        <f>(1-Ações!$Q1649)*Ações!$R1649</f>
        <v>-2.6000000000000002E-2</v>
      </c>
      <c r="U1649" s="68">
        <f>IF(Ações!$S1649=0,Ações!$T1649,IF(Ações!$T1649=0,Ações!$S1649,AVERAGE(Ações!$S1649,Ações!$T1649)))</f>
        <v>-2.6000000000000002E-2</v>
      </c>
    </row>
    <row r="1650" spans="2:21" ht="15" customHeight="1" x14ac:dyDescent="0.2">
      <c r="B1650" s="63" t="str">
        <f>IFERROR('Dados Status Invest STOCKS'!A1637,"-")</f>
        <v>ESXB</v>
      </c>
      <c r="C1650" s="45">
        <f>IFERROR((Ações!$D1650-Ações!$K1650)/Ações!$D1650,0)</f>
        <v>-1.2304832713754643</v>
      </c>
      <c r="D1650" s="46">
        <f>(Ações!$O1650)/0.06</f>
        <v>5.0661666666666676</v>
      </c>
      <c r="E1650" s="47">
        <f>IFERROR((Ações!$F1650-Ações!$K1650)/Ações!$F1650,0)</f>
        <v>0.19624494554248179</v>
      </c>
      <c r="F1650" s="46">
        <f>IF(OR(Ações!$N1650&lt;0,Ações!$M1650&lt;0),"",(22.5*Ações!$M1650*Ações!$N1650)^0.5)</f>
        <v>14.059009566822267</v>
      </c>
      <c r="G1650" s="47">
        <f>IFERROR((Ações!$H1650-Ações!$K1650)/Ações!$H1650,0)</f>
        <v>-1.2304832713754643</v>
      </c>
      <c r="H1650" s="48">
        <f>IFERROR(Ações!$I1650/(Ações!$P1650-Table_1[[#This Row],[CAGR LUCRO 5A]]),0)</f>
        <v>5.0661666666666676</v>
      </c>
      <c r="I1650" s="48">
        <f>IF(Ações!$S1650&lt;0,"",Ações!$O1650*(1+Ações!$S1650))</f>
        <v>0.30397000000000002</v>
      </c>
      <c r="J1650" s="49">
        <f>IFERROR(IF(Ações!$B1650="","",(VLOOKUP(Table_1[[#This Row],[AÇÕES]],'Dados Status Invest STOCKS'!A1636:AD2251,4)/Table_1[[#This Row],[LPA]]))/100,0)</f>
        <v>9.8504672897196249E-2</v>
      </c>
      <c r="K1650" s="64">
        <f>IFERROR(IF(Ações!$B1650="","",VLOOKUP(Table_1[[#This Row],[AÇÕES]],'Dados Status Invest STOCKS'!A1636:AD2251,2)),0)</f>
        <v>11.3</v>
      </c>
      <c r="L1650" s="65">
        <f>IFERROR(IF(Ações!$B1650="","",VLOOKUP(Table_1[[#This Row],[AÇÕES]],'Dados Status Invest STOCKS'!A1636:AD2251,3)/100),0)</f>
        <v>2.69E-2</v>
      </c>
      <c r="M1650" s="66">
        <f>IFERROR(IF(Ações!$B1650="","",VLOOKUP(Table_1[[#This Row],[AÇÕES]],'Dados Status Invest STOCKS'!A1636:AD2251,28)),0)</f>
        <v>1.07</v>
      </c>
      <c r="N1650" s="66">
        <f>IFERROR(IF(Ações!$B1650="","",VLOOKUP(Table_1[[#This Row],[AÇÕES]],'Dados Status Invest STOCKS'!A1636:AD2251,27)),0)</f>
        <v>8.2100000000000009</v>
      </c>
      <c r="O1650" s="66">
        <f>IFERROR(IF(Ações!$L1650="","",Ações!$K1650*Ações!$L1650),0)</f>
        <v>0.30397000000000002</v>
      </c>
      <c r="P1650" s="67">
        <f t="shared" si="25"/>
        <v>0.06</v>
      </c>
      <c r="Q1650" s="67">
        <f>IFERROR(Ações!$O1650/Ações!$M1650,0)</f>
        <v>0.28408411214953272</v>
      </c>
      <c r="R1650" s="67">
        <f>IFERROR(IF(Ações!$B1650="","",VLOOKUP(Table_1[[#This Row],[AÇÕES]],'Dados Status Invest STOCKS'!A1636:AD2251,18)/100),0)</f>
        <v>0.13059999999999999</v>
      </c>
      <c r="S1650" s="65">
        <f>IFERROR(IF(Ações!$B1650="","",VLOOKUP(Table_1[[#This Row],[AÇÕES]],'Dados Status Invest STOCKS'!A1636:AD2251,25)/100),0)</f>
        <v>0</v>
      </c>
      <c r="T1650" s="67">
        <f>(1-Ações!$Q1650)*Ações!$R1650</f>
        <v>9.3498614953271011E-2</v>
      </c>
      <c r="U1650" s="68">
        <f>IF(Ações!$S1650=0,Ações!$T1650,IF(Ações!$T1650=0,Ações!$S1650,AVERAGE(Ações!$S1650,Ações!$T1650)))</f>
        <v>9.3498614953271011E-2</v>
      </c>
    </row>
    <row r="1651" spans="2:21" ht="15" customHeight="1" x14ac:dyDescent="0.2">
      <c r="B1651" s="63" t="str">
        <f>IFERROR('Dados Status Invest STOCKS'!A1638,"-")</f>
        <v>ET</v>
      </c>
      <c r="C1651" s="45">
        <f>IFERROR((Ações!$D1651-Ações!$K1651)/Ações!$D1651,0)</f>
        <v>0.10044977511244363</v>
      </c>
      <c r="D1651" s="46">
        <f>(Ações!$O1651)/0.06</f>
        <v>10.205099999999998</v>
      </c>
      <c r="E1651" s="47">
        <f>IFERROR((Ações!$F1651-Ações!$K1651)/Ações!$F1651,0)</f>
        <v>0</v>
      </c>
      <c r="F1651" s="46">
        <f>IF(OR(Ações!$N1651&lt;0,Ações!$M1651&lt;0),"",(22.5*Ações!$M1651*Ações!$N1651)^0.5)</f>
        <v>0</v>
      </c>
      <c r="G1651" s="47">
        <f>IFERROR((Ações!$H1651-Ações!$K1651)/Ações!$H1651,0)</f>
        <v>0.10044977511244363</v>
      </c>
      <c r="H1651" s="48">
        <f>IFERROR(Ações!$I1651/(Ações!$P1651-Table_1[[#This Row],[CAGR LUCRO 5A]]),0)</f>
        <v>10.205099999999998</v>
      </c>
      <c r="I1651" s="48">
        <f>IF(Ações!$S1651&lt;0,"",Ações!$O1651*(1+Ações!$S1651))</f>
        <v>0.61230599999999991</v>
      </c>
      <c r="J1651" s="49">
        <f>IFERROR(IF(Ações!$B1651="","",(VLOOKUP(Table_1[[#This Row],[AÇÕES]],'Dados Status Invest STOCKS'!A1637:AD2252,4)/Table_1[[#This Row],[LPA]]))/100,0)</f>
        <v>2.8333333333333332E-2</v>
      </c>
      <c r="K1651" s="64">
        <f>IFERROR(IF(Ações!$B1651="","",VLOOKUP(Table_1[[#This Row],[AÇÕES]],'Dados Status Invest STOCKS'!A1637:AD2252,2)),0)</f>
        <v>9.18</v>
      </c>
      <c r="L1651" s="65">
        <f>IFERROR(IF(Ações!$B1651="","",VLOOKUP(Table_1[[#This Row],[AÇÕES]],'Dados Status Invest STOCKS'!A1637:AD2252,3)/100),0)</f>
        <v>6.6699999999999995E-2</v>
      </c>
      <c r="M1651" s="66">
        <f>IFERROR(IF(Ações!$B1651="","",VLOOKUP(Table_1[[#This Row],[AÇÕES]],'Dados Status Invest STOCKS'!A1637:AD2252,28)),0)</f>
        <v>1.8</v>
      </c>
      <c r="N1651" s="66">
        <f>IFERROR(IF(Ações!$B1651="","",VLOOKUP(Table_1[[#This Row],[AÇÕES]],'Dados Status Invest STOCKS'!A1637:AD2252,27)),0)</f>
        <v>0</v>
      </c>
      <c r="O1651" s="66">
        <f>IFERROR(IF(Ações!$L1651="","",Ações!$K1651*Ações!$L1651),0)</f>
        <v>0.61230599999999991</v>
      </c>
      <c r="P1651" s="67">
        <f t="shared" si="25"/>
        <v>0.06</v>
      </c>
      <c r="Q1651" s="67">
        <f>IFERROR(Ações!$O1651/Ações!$M1651,0)</f>
        <v>0.34016999999999992</v>
      </c>
      <c r="R1651" s="67">
        <f>IFERROR(IF(Ações!$B1651="","",VLOOKUP(Table_1[[#This Row],[AÇÕES]],'Dados Status Invest STOCKS'!A1637:AD2252,18)/100),0)</f>
        <v>0</v>
      </c>
      <c r="S1651" s="65">
        <f>IFERROR(IF(Ações!$B1651="","",VLOOKUP(Table_1[[#This Row],[AÇÕES]],'Dados Status Invest STOCKS'!A1637:AD2252,25)/100),0)</f>
        <v>0</v>
      </c>
      <c r="T1651" s="67">
        <f>(1-Ações!$Q1651)*Ações!$R1651</f>
        <v>0</v>
      </c>
      <c r="U1651" s="68">
        <f>IF(Ações!$S1651=0,Ações!$T1651,IF(Ações!$T1651=0,Ações!$S1651,AVERAGE(Ações!$S1651,Ações!$T1651)))</f>
        <v>0</v>
      </c>
    </row>
    <row r="1652" spans="2:21" ht="15" customHeight="1" x14ac:dyDescent="0.2">
      <c r="B1652" s="63" t="str">
        <f>IFERROR('Dados Status Invest STOCKS'!A1639,"-")</f>
        <v>ETAC</v>
      </c>
      <c r="C1652" s="45">
        <f>IFERROR((Ações!$D1652-Ações!$K1652)/Ações!$D1652,0)</f>
        <v>0</v>
      </c>
      <c r="D1652" s="46">
        <f>(Ações!$O1652)/0.06</f>
        <v>0</v>
      </c>
      <c r="E1652" s="47">
        <f>IFERROR((Ações!$F1652-Ações!$K1652)/Ações!$F1652,0)</f>
        <v>0</v>
      </c>
      <c r="F1652" s="46" t="str">
        <f>IF(OR(Ações!$N1652&lt;0,Ações!$M1652&lt;0),"",(22.5*Ações!$M1652*Ações!$N1652)^0.5)</f>
        <v/>
      </c>
      <c r="G1652" s="47">
        <f>IFERROR((Ações!$H1652-Ações!$K1652)/Ações!$H1652,0)</f>
        <v>0</v>
      </c>
      <c r="H1652" s="48">
        <f>IFERROR(Ações!$I1652/(Ações!$P1652-Table_1[[#This Row],[CAGR LUCRO 5A]]),0)</f>
        <v>0</v>
      </c>
      <c r="I1652" s="48">
        <f>IF(Ações!$S1652&lt;0,"",Ações!$O1652*(1+Ações!$S1652))</f>
        <v>0</v>
      </c>
      <c r="J1652" s="49">
        <f>IFERROR(IF(Ações!$B1652="","",(VLOOKUP(Table_1[[#This Row],[AÇÕES]],'Dados Status Invest STOCKS'!A1638:AD2253,4)/Table_1[[#This Row],[LPA]]))/100,0)</f>
        <v>5.8394160583941602E-3</v>
      </c>
      <c r="K1652" s="64">
        <f>IFERROR(IF(Ações!$B1652="","",VLOOKUP(Table_1[[#This Row],[AÇÕES]],'Dados Status Invest STOCKS'!A1638:AD2253,2)),0)</f>
        <v>9.8699999999999992</v>
      </c>
      <c r="L1652" s="65">
        <f>IFERROR(IF(Ações!$B1652="","",VLOOKUP(Table_1[[#This Row],[AÇÕES]],'Dados Status Invest STOCKS'!A1638:AD2253,3)/100),0)</f>
        <v>0</v>
      </c>
      <c r="M1652" s="66">
        <f>IFERROR(IF(Ações!$B1652="","",VLOOKUP(Table_1[[#This Row],[AÇÕES]],'Dados Status Invest STOCKS'!A1638:AD2253,28)),0)</f>
        <v>-4.1100000000000003</v>
      </c>
      <c r="N1652" s="66">
        <f>IFERROR(IF(Ações!$B1652="","",VLOOKUP(Table_1[[#This Row],[AÇÕES]],'Dados Status Invest STOCKS'!A1638:AD2253,27)),0)</f>
        <v>7.0000000000000007E-2</v>
      </c>
      <c r="O1652" s="66">
        <f>IFERROR(IF(Ações!$L1652="","",Ações!$K1652*Ações!$L1652),0)</f>
        <v>0</v>
      </c>
      <c r="P1652" s="67">
        <f t="shared" si="25"/>
        <v>0.06</v>
      </c>
      <c r="Q1652" s="67">
        <f>IFERROR(Ações!$O1652/Ações!$M1652,0)</f>
        <v>0</v>
      </c>
      <c r="R1652" s="67">
        <f>IFERROR(IF(Ações!$B1652="","",VLOOKUP(Table_1[[#This Row],[AÇÕES]],'Dados Status Invest STOCKS'!A1638:AD2253,18)/100),0)</f>
        <v>-62.6</v>
      </c>
      <c r="S1652" s="65">
        <f>IFERROR(IF(Ações!$B1652="","",VLOOKUP(Table_1[[#This Row],[AÇÕES]],'Dados Status Invest STOCKS'!A1638:AD2253,25)/100),0)</f>
        <v>0</v>
      </c>
      <c r="T1652" s="67">
        <f>(1-Ações!$Q1652)*Ações!$R1652</f>
        <v>-62.6</v>
      </c>
      <c r="U1652" s="68">
        <f>IF(Ações!$S1652=0,Ações!$T1652,IF(Ações!$T1652=0,Ações!$S1652,AVERAGE(Ações!$S1652,Ações!$T1652)))</f>
        <v>-62.6</v>
      </c>
    </row>
    <row r="1653" spans="2:21" ht="15" customHeight="1" x14ac:dyDescent="0.2">
      <c r="B1653" s="63" t="str">
        <f>IFERROR('Dados Status Invest STOCKS'!A1640,"-")</f>
        <v>ETACU</v>
      </c>
      <c r="C1653" s="45">
        <f>IFERROR((Ações!$D1653-Ações!$K1653)/Ações!$D1653,0)</f>
        <v>0</v>
      </c>
      <c r="D1653" s="46">
        <f>(Ações!$O1653)/0.06</f>
        <v>0</v>
      </c>
      <c r="E1653" s="47">
        <f>IFERROR((Ações!$F1653-Ações!$K1653)/Ações!$F1653,0)</f>
        <v>0</v>
      </c>
      <c r="F1653" s="46" t="str">
        <f>IF(OR(Ações!$N1653&lt;0,Ações!$M1653&lt;0),"",(22.5*Ações!$M1653*Ações!$N1653)^0.5)</f>
        <v/>
      </c>
      <c r="G1653" s="47">
        <f>IFERROR((Ações!$H1653-Ações!$K1653)/Ações!$H1653,0)</f>
        <v>0</v>
      </c>
      <c r="H1653" s="48">
        <f>IFERROR(Ações!$I1653/(Ações!$P1653-Table_1[[#This Row],[CAGR LUCRO 5A]]),0)</f>
        <v>0</v>
      </c>
      <c r="I1653" s="48">
        <f>IF(Ações!$S1653&lt;0,"",Ações!$O1653*(1+Ações!$S1653))</f>
        <v>0</v>
      </c>
      <c r="J1653" s="49">
        <f>IFERROR(IF(Ações!$B1653="","",(VLOOKUP(Table_1[[#This Row],[AÇÕES]],'Dados Status Invest STOCKS'!A1639:AD2254,4)/Table_1[[#This Row],[LPA]]))/100,0)</f>
        <v>5.9367396593673957E-3</v>
      </c>
      <c r="K1653" s="64">
        <f>IFERROR(IF(Ações!$B1653="","",VLOOKUP(Table_1[[#This Row],[AÇÕES]],'Dados Status Invest STOCKS'!A1639:AD2254,2)),0)</f>
        <v>10.01</v>
      </c>
      <c r="L1653" s="65">
        <f>IFERROR(IF(Ações!$B1653="","",VLOOKUP(Table_1[[#This Row],[AÇÕES]],'Dados Status Invest STOCKS'!A1639:AD2254,3)/100),0)</f>
        <v>0</v>
      </c>
      <c r="M1653" s="66">
        <f>IFERROR(IF(Ações!$B1653="","",VLOOKUP(Table_1[[#This Row],[AÇÕES]],'Dados Status Invest STOCKS'!A1639:AD2254,28)),0)</f>
        <v>-4.1100000000000003</v>
      </c>
      <c r="N1653" s="66">
        <f>IFERROR(IF(Ações!$B1653="","",VLOOKUP(Table_1[[#This Row],[AÇÕES]],'Dados Status Invest STOCKS'!A1639:AD2254,27)),0)</f>
        <v>7.0000000000000007E-2</v>
      </c>
      <c r="O1653" s="66">
        <f>IFERROR(IF(Ações!$L1653="","",Ações!$K1653*Ações!$L1653),0)</f>
        <v>0</v>
      </c>
      <c r="P1653" s="67">
        <f t="shared" si="25"/>
        <v>0.06</v>
      </c>
      <c r="Q1653" s="67">
        <f>IFERROR(Ações!$O1653/Ações!$M1653,0)</f>
        <v>0</v>
      </c>
      <c r="R1653" s="67">
        <f>IFERROR(IF(Ações!$B1653="","",VLOOKUP(Table_1[[#This Row],[AÇÕES]],'Dados Status Invest STOCKS'!A1639:AD2254,18)/100),0)</f>
        <v>-62.6</v>
      </c>
      <c r="S1653" s="65">
        <f>IFERROR(IF(Ações!$B1653="","",VLOOKUP(Table_1[[#This Row],[AÇÕES]],'Dados Status Invest STOCKS'!A1639:AD2254,25)/100),0)</f>
        <v>0</v>
      </c>
      <c r="T1653" s="67">
        <f>(1-Ações!$Q1653)*Ações!$R1653</f>
        <v>-62.6</v>
      </c>
      <c r="U1653" s="68">
        <f>IF(Ações!$S1653=0,Ações!$T1653,IF(Ações!$T1653=0,Ações!$S1653,AVERAGE(Ações!$S1653,Ações!$T1653)))</f>
        <v>-62.6</v>
      </c>
    </row>
    <row r="1654" spans="2:21" ht="15" customHeight="1" x14ac:dyDescent="0.2">
      <c r="B1654" s="63" t="str">
        <f>IFERROR('Dados Status Invest STOCKS'!A1641,"-")</f>
        <v>ETACW</v>
      </c>
      <c r="C1654" s="45">
        <f>IFERROR((Ações!$D1654-Ações!$K1654)/Ações!$D1654,0)</f>
        <v>0</v>
      </c>
      <c r="D1654" s="46">
        <f>(Ações!$O1654)/0.06</f>
        <v>0</v>
      </c>
      <c r="E1654" s="47">
        <f>IFERROR((Ações!$F1654-Ações!$K1654)/Ações!$F1654,0)</f>
        <v>0</v>
      </c>
      <c r="F1654" s="46" t="str">
        <f>IF(OR(Ações!$N1654&lt;0,Ações!$M1654&lt;0),"",(22.5*Ações!$M1654*Ações!$N1654)^0.5)</f>
        <v/>
      </c>
      <c r="G1654" s="47">
        <f>IFERROR((Ações!$H1654-Ações!$K1654)/Ações!$H1654,0)</f>
        <v>0</v>
      </c>
      <c r="H1654" s="48">
        <f>IFERROR(Ações!$I1654/(Ações!$P1654-Table_1[[#This Row],[CAGR LUCRO 5A]]),0)</f>
        <v>0</v>
      </c>
      <c r="I1654" s="48">
        <f>IF(Ações!$S1654&lt;0,"",Ações!$O1654*(1+Ações!$S1654))</f>
        <v>0</v>
      </c>
      <c r="J1654" s="49">
        <f>IFERROR(IF(Ações!$B1654="","",(VLOOKUP(Table_1[[#This Row],[AÇÕES]],'Dados Status Invest STOCKS'!A1640:AD2255,4)/Table_1[[#This Row],[LPA]]))/100,0)</f>
        <v>2.1897810218978099E-4</v>
      </c>
      <c r="K1654" s="64">
        <f>IFERROR(IF(Ações!$B1654="","",VLOOKUP(Table_1[[#This Row],[AÇÕES]],'Dados Status Invest STOCKS'!A1640:AD2255,2)),0)</f>
        <v>0.39</v>
      </c>
      <c r="L1654" s="65">
        <f>IFERROR(IF(Ações!$B1654="","",VLOOKUP(Table_1[[#This Row],[AÇÕES]],'Dados Status Invest STOCKS'!A1640:AD2255,3)/100),0)</f>
        <v>0</v>
      </c>
      <c r="M1654" s="66">
        <f>IFERROR(IF(Ações!$B1654="","",VLOOKUP(Table_1[[#This Row],[AÇÕES]],'Dados Status Invest STOCKS'!A1640:AD2255,28)),0)</f>
        <v>-4.1100000000000003</v>
      </c>
      <c r="N1654" s="66">
        <f>IFERROR(IF(Ações!$B1654="","",VLOOKUP(Table_1[[#This Row],[AÇÕES]],'Dados Status Invest STOCKS'!A1640:AD2255,27)),0)</f>
        <v>7.0000000000000007E-2</v>
      </c>
      <c r="O1654" s="66">
        <f>IFERROR(IF(Ações!$L1654="","",Ações!$K1654*Ações!$L1654),0)</f>
        <v>0</v>
      </c>
      <c r="P1654" s="67">
        <f t="shared" si="25"/>
        <v>0.06</v>
      </c>
      <c r="Q1654" s="67">
        <f>IFERROR(Ações!$O1654/Ações!$M1654,0)</f>
        <v>0</v>
      </c>
      <c r="R1654" s="67">
        <f>IFERROR(IF(Ações!$B1654="","",VLOOKUP(Table_1[[#This Row],[AÇÕES]],'Dados Status Invest STOCKS'!A1640:AD2255,18)/100),0)</f>
        <v>-62.6</v>
      </c>
      <c r="S1654" s="65">
        <f>IFERROR(IF(Ações!$B1654="","",VLOOKUP(Table_1[[#This Row],[AÇÕES]],'Dados Status Invest STOCKS'!A1640:AD2255,25)/100),0)</f>
        <v>0</v>
      </c>
      <c r="T1654" s="67">
        <f>(1-Ações!$Q1654)*Ações!$R1654</f>
        <v>-62.6</v>
      </c>
      <c r="U1654" s="68">
        <f>IF(Ações!$S1654=0,Ações!$T1654,IF(Ações!$T1654=0,Ações!$S1654,AVERAGE(Ações!$S1654,Ações!$T1654)))</f>
        <v>-62.6</v>
      </c>
    </row>
    <row r="1655" spans="2:21" ht="15" customHeight="1" x14ac:dyDescent="0.2">
      <c r="B1655" s="63" t="str">
        <f>IFERROR('Dados Status Invest STOCKS'!A1642,"-")</f>
        <v>ETH</v>
      </c>
      <c r="C1655" s="45">
        <f>IFERROR((Ações!$D1655-Ações!$K1655)/Ações!$D1655,0)</f>
        <v>0.29906542056074775</v>
      </c>
      <c r="D1655" s="46">
        <f>(Ações!$O1655)/0.06</f>
        <v>37.521333333333338</v>
      </c>
      <c r="E1655" s="47">
        <f>IFERROR((Ações!$F1655-Ações!$K1655)/Ações!$F1655,0)</f>
        <v>-0.35689194970627031</v>
      </c>
      <c r="F1655" s="46">
        <f>IF(OR(Ações!$N1655&lt;0,Ações!$M1655&lt;0),"",(22.5*Ações!$M1655*Ações!$N1655)^0.5)</f>
        <v>19.382530794506685</v>
      </c>
      <c r="G1655" s="47">
        <f>IFERROR((Ações!$H1655-Ações!$K1655)/Ações!$H1655,0)</f>
        <v>0</v>
      </c>
      <c r="H1655" s="48">
        <f>IFERROR(Ações!$I1655/(Ações!$P1655-Table_1[[#This Row],[CAGR LUCRO 5A]]),0)</f>
        <v>0</v>
      </c>
      <c r="I1655" s="48" t="str">
        <f>IF(Ações!$S1655&lt;0,"",Ações!$O1655*(1+Ações!$S1655))</f>
        <v/>
      </c>
      <c r="J1655" s="49">
        <f>IFERROR(IF(Ações!$B1655="","",(VLOOKUP(Table_1[[#This Row],[AÇÕES]],'Dados Status Invest STOCKS'!A1641:AD2256,4)/Table_1[[#This Row],[LPA]]))/100,0)</f>
        <v>0.18864406779661022</v>
      </c>
      <c r="K1655" s="64">
        <f>IFERROR(IF(Ações!$B1655="","",VLOOKUP(Table_1[[#This Row],[AÇÕES]],'Dados Status Invest STOCKS'!A1641:AD2256,2)),0)</f>
        <v>26.3</v>
      </c>
      <c r="L1655" s="65">
        <f>IFERROR(IF(Ações!$B1655="","",VLOOKUP(Table_1[[#This Row],[AÇÕES]],'Dados Status Invest STOCKS'!A1641:AD2256,3)/100),0)</f>
        <v>8.5600000000000009E-2</v>
      </c>
      <c r="M1655" s="66">
        <f>IFERROR(IF(Ações!$B1655="","",VLOOKUP(Table_1[[#This Row],[AÇÕES]],'Dados Status Invest STOCKS'!A1641:AD2256,28)),0)</f>
        <v>1.18</v>
      </c>
      <c r="N1655" s="66">
        <f>IFERROR(IF(Ações!$B1655="","",VLOOKUP(Table_1[[#This Row],[AÇÕES]],'Dados Status Invest STOCKS'!A1641:AD2256,27)),0)</f>
        <v>14.15</v>
      </c>
      <c r="O1655" s="66">
        <f>IFERROR(IF(Ações!$L1655="","",Ações!$K1655*Ações!$L1655),0)</f>
        <v>2.2512800000000004</v>
      </c>
      <c r="P1655" s="67">
        <f t="shared" si="25"/>
        <v>0.06</v>
      </c>
      <c r="Q1655" s="67">
        <f>IFERROR(Ações!$O1655/Ações!$M1655,0)</f>
        <v>1.9078644067796615</v>
      </c>
      <c r="R1655" s="67">
        <f>IFERROR(IF(Ações!$B1655="","",VLOOKUP(Table_1[[#This Row],[AÇÕES]],'Dados Status Invest STOCKS'!A1641:AD2256,18)/100),0)</f>
        <v>8.3499999999999991E-2</v>
      </c>
      <c r="S1655" s="65">
        <f>IFERROR(IF(Ações!$B1655="","",VLOOKUP(Table_1[[#This Row],[AÇÕES]],'Dados Status Invest STOCKS'!A1641:AD2256,25)/100),0)</f>
        <v>-0.24850000000000003</v>
      </c>
      <c r="T1655" s="67">
        <f>(1-Ações!$Q1655)*Ações!$R1655</f>
        <v>-7.5806677966101729E-2</v>
      </c>
      <c r="U1655" s="68">
        <f>IF(Ações!$S1655=0,Ações!$T1655,IF(Ações!$T1655=0,Ações!$S1655,AVERAGE(Ações!$S1655,Ações!$T1655)))</f>
        <v>-0.16215333898305087</v>
      </c>
    </row>
    <row r="1656" spans="2:21" ht="15" customHeight="1" x14ac:dyDescent="0.2">
      <c r="B1656" s="63" t="str">
        <f>IFERROR('Dados Status Invest STOCKS'!A1643,"-")</f>
        <v>ETM</v>
      </c>
      <c r="C1656" s="45">
        <f>IFERROR((Ações!$D1656-Ações!$K1656)/Ações!$D1656,0)</f>
        <v>0</v>
      </c>
      <c r="D1656" s="46">
        <f>(Ações!$O1656)/0.06</f>
        <v>0</v>
      </c>
      <c r="E1656" s="47">
        <f>IFERROR((Ações!$F1656-Ações!$K1656)/Ações!$F1656,0)</f>
        <v>0</v>
      </c>
      <c r="F1656" s="46" t="str">
        <f>IF(OR(Ações!$N1656&lt;0,Ações!$M1656&lt;0),"",(22.5*Ações!$M1656*Ações!$N1656)^0.5)</f>
        <v/>
      </c>
      <c r="G1656" s="47">
        <f>IFERROR((Ações!$H1656-Ações!$K1656)/Ações!$H1656,0)</f>
        <v>0</v>
      </c>
      <c r="H1656" s="48">
        <f>IFERROR(Ações!$I1656/(Ações!$P1656-Table_1[[#This Row],[CAGR LUCRO 5A]]),0)</f>
        <v>0</v>
      </c>
      <c r="I1656" s="48">
        <f>IF(Ações!$S1656&lt;0,"",Ações!$O1656*(1+Ações!$S1656))</f>
        <v>0</v>
      </c>
      <c r="J1656" s="49">
        <f>IFERROR(IF(Ações!$B1656="","",(VLOOKUP(Table_1[[#This Row],[AÇÕES]],'Dados Status Invest STOCKS'!A1642:AD2257,4)/Table_1[[#This Row],[LPA]]))/100,0)</f>
        <v>1.7034883720930233E-2</v>
      </c>
      <c r="K1656" s="64">
        <f>IFERROR(IF(Ações!$B1656="","",VLOOKUP(Table_1[[#This Row],[AÇÕES]],'Dados Status Invest STOCKS'!A1642:AD2257,2)),0)</f>
        <v>5.03</v>
      </c>
      <c r="L1656" s="65">
        <f>IFERROR(IF(Ações!$B1656="","",VLOOKUP(Table_1[[#This Row],[AÇÕES]],'Dados Status Invest STOCKS'!A1642:AD2257,3)/100),0)</f>
        <v>0</v>
      </c>
      <c r="M1656" s="66">
        <f>IFERROR(IF(Ações!$B1656="","",VLOOKUP(Table_1[[#This Row],[AÇÕES]],'Dados Status Invest STOCKS'!A1642:AD2257,28)),0)</f>
        <v>-1.72</v>
      </c>
      <c r="N1656" s="66">
        <f>IFERROR(IF(Ações!$B1656="","",VLOOKUP(Table_1[[#This Row],[AÇÕES]],'Dados Status Invest STOCKS'!A1642:AD2257,27)),0)</f>
        <v>4.58</v>
      </c>
      <c r="O1656" s="66">
        <f>IFERROR(IF(Ações!$L1656="","",Ações!$K1656*Ações!$L1656),0)</f>
        <v>0</v>
      </c>
      <c r="P1656" s="67">
        <f t="shared" si="25"/>
        <v>0.06</v>
      </c>
      <c r="Q1656" s="67">
        <f>IFERROR(Ações!$O1656/Ações!$M1656,0)</f>
        <v>0</v>
      </c>
      <c r="R1656" s="67">
        <f>IFERROR(IF(Ações!$B1656="","",VLOOKUP(Table_1[[#This Row],[AÇÕES]],'Dados Status Invest STOCKS'!A1642:AD2257,18)/100),0)</f>
        <v>-0.37569999999999998</v>
      </c>
      <c r="S1656" s="65">
        <f>IFERROR(IF(Ações!$B1656="","",VLOOKUP(Table_1[[#This Row],[AÇÕES]],'Dados Status Invest STOCKS'!A1642:AD2257,25)/100),0)</f>
        <v>0</v>
      </c>
      <c r="T1656" s="67">
        <f>(1-Ações!$Q1656)*Ações!$R1656</f>
        <v>-0.37569999999999998</v>
      </c>
      <c r="U1656" s="68">
        <f>IF(Ações!$S1656=0,Ações!$T1656,IF(Ações!$T1656=0,Ações!$S1656,AVERAGE(Ações!$S1656,Ações!$T1656)))</f>
        <v>-0.37569999999999998</v>
      </c>
    </row>
    <row r="1657" spans="2:21" ht="15" customHeight="1" x14ac:dyDescent="0.2">
      <c r="B1657" s="63" t="str">
        <f>IFERROR('Dados Status Invest STOCKS'!A1644,"-")</f>
        <v>ETN</v>
      </c>
      <c r="C1657" s="45">
        <f>IFERROR((Ações!$D1657-Ações!$K1657)/Ações!$D1657,0)</f>
        <v>-2.1746031746031744</v>
      </c>
      <c r="D1657" s="46">
        <f>(Ações!$O1657)/0.06</f>
        <v>50.626800000000003</v>
      </c>
      <c r="E1657" s="47">
        <f>IFERROR((Ações!$F1657-Ações!$K1657)/Ações!$F1657,0)</f>
        <v>-1.3495533705038587</v>
      </c>
      <c r="F1657" s="46">
        <f>IF(OR(Ações!$N1657&lt;0,Ações!$M1657&lt;0),"",(22.5*Ações!$M1657*Ações!$N1657)^0.5)</f>
        <v>68.404489984210826</v>
      </c>
      <c r="G1657" s="47">
        <f>IFERROR((Ações!$H1657-Ações!$K1657)/Ações!$H1657,0)</f>
        <v>0</v>
      </c>
      <c r="H1657" s="48">
        <f>IFERROR(Ações!$I1657/(Ações!$P1657-Table_1[[#This Row],[CAGR LUCRO 5A]]),0)</f>
        <v>0</v>
      </c>
      <c r="I1657" s="48" t="str">
        <f>IF(Ações!$S1657&lt;0,"",Ações!$O1657*(1+Ações!$S1657))</f>
        <v/>
      </c>
      <c r="J1657" s="49">
        <f>IFERROR(IF(Ações!$B1657="","",(VLOOKUP(Table_1[[#This Row],[AÇÕES]],'Dados Status Invest STOCKS'!A1643:AD2258,4)/Table_1[[#This Row],[LPA]]))/100,0)</f>
        <v>5.9691714836223507E-2</v>
      </c>
      <c r="K1657" s="64">
        <f>IFERROR(IF(Ações!$B1657="","",VLOOKUP(Table_1[[#This Row],[AÇÕES]],'Dados Status Invest STOCKS'!A1643:AD2258,2)),0)</f>
        <v>160.72</v>
      </c>
      <c r="L1657" s="65">
        <f>IFERROR(IF(Ações!$B1657="","",VLOOKUP(Table_1[[#This Row],[AÇÕES]],'Dados Status Invest STOCKS'!A1643:AD2258,3)/100),0)</f>
        <v>1.89E-2</v>
      </c>
      <c r="M1657" s="66">
        <f>IFERROR(IF(Ações!$B1657="","",VLOOKUP(Table_1[[#This Row],[AÇÕES]],'Dados Status Invest STOCKS'!A1643:AD2258,28)),0)</f>
        <v>5.19</v>
      </c>
      <c r="N1657" s="66">
        <f>IFERROR(IF(Ações!$B1657="","",VLOOKUP(Table_1[[#This Row],[AÇÕES]],'Dados Status Invest STOCKS'!A1643:AD2258,27)),0)</f>
        <v>40.07</v>
      </c>
      <c r="O1657" s="66">
        <f>IFERROR(IF(Ações!$L1657="","",Ações!$K1657*Ações!$L1657),0)</f>
        <v>3.0376080000000001</v>
      </c>
      <c r="P1657" s="67">
        <f t="shared" si="25"/>
        <v>0.06</v>
      </c>
      <c r="Q1657" s="67">
        <f>IFERROR(Ações!$O1657/Ações!$M1657,0)</f>
        <v>0.58528092485549132</v>
      </c>
      <c r="R1657" s="67">
        <f>IFERROR(IF(Ações!$B1657="","",VLOOKUP(Table_1[[#This Row],[AÇÕES]],'Dados Status Invest STOCKS'!A1643:AD2258,18)/100),0)</f>
        <v>0.1295</v>
      </c>
      <c r="S1657" s="65">
        <f>IFERROR(IF(Ações!$B1657="","",VLOOKUP(Table_1[[#This Row],[AÇÕES]],'Dados Status Invest STOCKS'!A1643:AD2258,25)/100),0)</f>
        <v>-6.4899999999999999E-2</v>
      </c>
      <c r="T1657" s="67">
        <f>(1-Ações!$Q1657)*Ações!$R1657</f>
        <v>5.3706120231213877E-2</v>
      </c>
      <c r="U1657" s="68">
        <f>IF(Ações!$S1657=0,Ações!$T1657,IF(Ações!$T1657=0,Ações!$S1657,AVERAGE(Ações!$S1657,Ações!$T1657)))</f>
        <v>-5.5969398843930609E-3</v>
      </c>
    </row>
    <row r="1658" spans="2:21" ht="15" customHeight="1" x14ac:dyDescent="0.2">
      <c r="B1658" s="63" t="str">
        <f>IFERROR('Dados Status Invest STOCKS'!A1645,"-")</f>
        <v>ETNB</v>
      </c>
      <c r="C1658" s="45">
        <f>IFERROR((Ações!$D1658-Ações!$K1658)/Ações!$D1658,0)</f>
        <v>0</v>
      </c>
      <c r="D1658" s="46">
        <f>(Ações!$O1658)/0.06</f>
        <v>0</v>
      </c>
      <c r="E1658" s="47">
        <f>IFERROR((Ações!$F1658-Ações!$K1658)/Ações!$F1658,0)</f>
        <v>0</v>
      </c>
      <c r="F1658" s="46" t="str">
        <f>IF(OR(Ações!$N1658&lt;0,Ações!$M1658&lt;0),"",(22.5*Ações!$M1658*Ações!$N1658)^0.5)</f>
        <v/>
      </c>
      <c r="G1658" s="47">
        <f>IFERROR((Ações!$H1658-Ações!$K1658)/Ações!$H1658,0)</f>
        <v>0</v>
      </c>
      <c r="H1658" s="48">
        <f>IFERROR(Ações!$I1658/(Ações!$P1658-Table_1[[#This Row],[CAGR LUCRO 5A]]),0)</f>
        <v>0</v>
      </c>
      <c r="I1658" s="48">
        <f>IF(Ações!$S1658&lt;0,"",Ações!$O1658*(1+Ações!$S1658))</f>
        <v>0</v>
      </c>
      <c r="J1658" s="49">
        <f>IFERROR(IF(Ações!$B1658="","",(VLOOKUP(Table_1[[#This Row],[AÇÕES]],'Dados Status Invest STOCKS'!A1644:AD2259,4)/Table_1[[#This Row],[LPA]]))/100,0)</f>
        <v>6.7639257294429701E-3</v>
      </c>
      <c r="K1658" s="64">
        <f>IFERROR(IF(Ações!$B1658="","",VLOOKUP(Table_1[[#This Row],[AÇÕES]],'Dados Status Invest STOCKS'!A1644:AD2259,2)),0)</f>
        <v>9.6</v>
      </c>
      <c r="L1658" s="65">
        <f>IFERROR(IF(Ações!$B1658="","",VLOOKUP(Table_1[[#This Row],[AÇÕES]],'Dados Status Invest STOCKS'!A1644:AD2259,3)/100),0)</f>
        <v>0</v>
      </c>
      <c r="M1658" s="66">
        <f>IFERROR(IF(Ações!$B1658="","",VLOOKUP(Table_1[[#This Row],[AÇÕES]],'Dados Status Invest STOCKS'!A1644:AD2259,28)),0)</f>
        <v>-3.77</v>
      </c>
      <c r="N1658" s="66">
        <f>IFERROR(IF(Ações!$B1658="","",VLOOKUP(Table_1[[#This Row],[AÇÕES]],'Dados Status Invest STOCKS'!A1644:AD2259,27)),0)</f>
        <v>7.24</v>
      </c>
      <c r="O1658" s="66">
        <f>IFERROR(IF(Ações!$L1658="","",Ações!$K1658*Ações!$L1658),0)</f>
        <v>0</v>
      </c>
      <c r="P1658" s="67">
        <f t="shared" si="25"/>
        <v>0.06</v>
      </c>
      <c r="Q1658" s="67">
        <f>IFERROR(Ações!$O1658/Ações!$M1658,0)</f>
        <v>0</v>
      </c>
      <c r="R1658" s="67">
        <f>IFERROR(IF(Ações!$B1658="","",VLOOKUP(Table_1[[#This Row],[AÇÕES]],'Dados Status Invest STOCKS'!A1644:AD2259,18)/100),0)</f>
        <v>-0.52060000000000006</v>
      </c>
      <c r="S1658" s="65">
        <f>IFERROR(IF(Ações!$B1658="","",VLOOKUP(Table_1[[#This Row],[AÇÕES]],'Dados Status Invest STOCKS'!A1644:AD2259,25)/100),0)</f>
        <v>0</v>
      </c>
      <c r="T1658" s="67">
        <f>(1-Ações!$Q1658)*Ações!$R1658</f>
        <v>-0.52060000000000006</v>
      </c>
      <c r="U1658" s="68">
        <f>IF(Ações!$S1658=0,Ações!$T1658,IF(Ações!$T1658=0,Ações!$S1658,AVERAGE(Ações!$S1658,Ações!$T1658)))</f>
        <v>-0.52060000000000006</v>
      </c>
    </row>
    <row r="1659" spans="2:21" ht="15" customHeight="1" x14ac:dyDescent="0.2">
      <c r="B1659" s="63" t="str">
        <f>IFERROR('Dados Status Invest STOCKS'!A1646,"-")</f>
        <v>ETON</v>
      </c>
      <c r="C1659" s="45">
        <f>IFERROR((Ações!$D1659-Ações!$K1659)/Ações!$D1659,0)</f>
        <v>0</v>
      </c>
      <c r="D1659" s="46">
        <f>(Ações!$O1659)/0.06</f>
        <v>0</v>
      </c>
      <c r="E1659" s="47">
        <f>IFERROR((Ações!$F1659-Ações!$K1659)/Ações!$F1659,0)</f>
        <v>0</v>
      </c>
      <c r="F1659" s="46" t="str">
        <f>IF(OR(Ações!$N1659&lt;0,Ações!$M1659&lt;0),"",(22.5*Ações!$M1659*Ações!$N1659)^0.5)</f>
        <v/>
      </c>
      <c r="G1659" s="47">
        <f>IFERROR((Ações!$H1659-Ações!$K1659)/Ações!$H1659,0)</f>
        <v>0</v>
      </c>
      <c r="H1659" s="48">
        <f>IFERROR(Ações!$I1659/(Ações!$P1659-Table_1[[#This Row],[CAGR LUCRO 5A]]),0)</f>
        <v>0</v>
      </c>
      <c r="I1659" s="48">
        <f>IF(Ações!$S1659&lt;0,"",Ações!$O1659*(1+Ações!$S1659))</f>
        <v>0</v>
      </c>
      <c r="J1659" s="49">
        <f>IFERROR(IF(Ações!$B1659="","",(VLOOKUP(Table_1[[#This Row],[AÇÕES]],'Dados Status Invest STOCKS'!A1645:AD2260,4)/Table_1[[#This Row],[LPA]]))/100,0)</f>
        <v>0.18372093023255814</v>
      </c>
      <c r="K1659" s="64">
        <f>IFERROR(IF(Ações!$B1659="","",VLOOKUP(Table_1[[#This Row],[AÇÕES]],'Dados Status Invest STOCKS'!A1645:AD2260,2)),0)</f>
        <v>3.43</v>
      </c>
      <c r="L1659" s="65">
        <f>IFERROR(IF(Ações!$B1659="","",VLOOKUP(Table_1[[#This Row],[AÇÕES]],'Dados Status Invest STOCKS'!A1645:AD2260,3)/100),0)</f>
        <v>0</v>
      </c>
      <c r="M1659" s="66">
        <f>IFERROR(IF(Ações!$B1659="","",VLOOKUP(Table_1[[#This Row],[AÇÕES]],'Dados Status Invest STOCKS'!A1645:AD2260,28)),0)</f>
        <v>-0.43</v>
      </c>
      <c r="N1659" s="66">
        <f>IFERROR(IF(Ações!$B1659="","",VLOOKUP(Table_1[[#This Row],[AÇÕES]],'Dados Status Invest STOCKS'!A1645:AD2260,27)),0)</f>
        <v>0.64</v>
      </c>
      <c r="O1659" s="66">
        <f>IFERROR(IF(Ações!$L1659="","",Ações!$K1659*Ações!$L1659),0)</f>
        <v>0</v>
      </c>
      <c r="P1659" s="67">
        <f t="shared" si="25"/>
        <v>0.06</v>
      </c>
      <c r="Q1659" s="67">
        <f>IFERROR(Ações!$O1659/Ações!$M1659,0)</f>
        <v>0</v>
      </c>
      <c r="R1659" s="67">
        <f>IFERROR(IF(Ações!$B1659="","",VLOOKUP(Table_1[[#This Row],[AÇÕES]],'Dados Status Invest STOCKS'!A1645:AD2260,18)/100),0)</f>
        <v>-0.68209999999999993</v>
      </c>
      <c r="S1659" s="65">
        <f>IFERROR(IF(Ações!$B1659="","",VLOOKUP(Table_1[[#This Row],[AÇÕES]],'Dados Status Invest STOCKS'!A1645:AD2260,25)/100),0)</f>
        <v>0</v>
      </c>
      <c r="T1659" s="67">
        <f>(1-Ações!$Q1659)*Ações!$R1659</f>
        <v>-0.68209999999999993</v>
      </c>
      <c r="U1659" s="68">
        <f>IF(Ações!$S1659=0,Ações!$T1659,IF(Ações!$T1659=0,Ações!$S1659,AVERAGE(Ações!$S1659,Ações!$T1659)))</f>
        <v>-0.68209999999999993</v>
      </c>
    </row>
    <row r="1660" spans="2:21" ht="15" customHeight="1" x14ac:dyDescent="0.2">
      <c r="B1660" s="63" t="str">
        <f>IFERROR('Dados Status Invest STOCKS'!A1647,"-")</f>
        <v>ETR</v>
      </c>
      <c r="C1660" s="45">
        <f>IFERROR((Ações!$D1660-Ações!$K1660)/Ações!$D1660,0)</f>
        <v>-0.68067226890756316</v>
      </c>
      <c r="D1660" s="46">
        <f>(Ações!$O1660)/0.06</f>
        <v>64.373049999999992</v>
      </c>
      <c r="E1660" s="47">
        <f>IFERROR((Ações!$F1660-Ações!$K1660)/Ações!$F1660,0)</f>
        <v>-0.21937781363862466</v>
      </c>
      <c r="F1660" s="46">
        <f>IF(OR(Ações!$N1660&lt;0,Ações!$M1660&lt;0),"",(22.5*Ações!$M1660*Ações!$N1660)^0.5)</f>
        <v>88.725576921201252</v>
      </c>
      <c r="G1660" s="47">
        <f>IFERROR((Ações!$H1660-Ações!$K1660)/Ações!$H1660,0)</f>
        <v>-0.68067226890756316</v>
      </c>
      <c r="H1660" s="48">
        <f>IFERROR(Ações!$I1660/(Ações!$P1660-Table_1[[#This Row],[CAGR LUCRO 5A]]),0)</f>
        <v>64.373049999999992</v>
      </c>
      <c r="I1660" s="48">
        <f>IF(Ações!$S1660&lt;0,"",Ações!$O1660*(1+Ações!$S1660))</f>
        <v>3.8623829999999995</v>
      </c>
      <c r="J1660" s="49">
        <f>IFERROR(IF(Ações!$B1660="","",(VLOOKUP(Table_1[[#This Row],[AÇÕES]],'Dados Status Invest STOCKS'!A1646:AD2261,4)/Table_1[[#This Row],[LPA]]))/100,0)</f>
        <v>2.7881219903691811E-2</v>
      </c>
      <c r="K1660" s="64">
        <f>IFERROR(IF(Ações!$B1660="","",VLOOKUP(Table_1[[#This Row],[AÇÕES]],'Dados Status Invest STOCKS'!A1646:AD2261,2)),0)</f>
        <v>108.19</v>
      </c>
      <c r="L1660" s="65">
        <f>IFERROR(IF(Ações!$B1660="","",VLOOKUP(Table_1[[#This Row],[AÇÕES]],'Dados Status Invest STOCKS'!A1646:AD2261,3)/100),0)</f>
        <v>3.5699999999999996E-2</v>
      </c>
      <c r="M1660" s="66">
        <f>IFERROR(IF(Ações!$B1660="","",VLOOKUP(Table_1[[#This Row],[AÇÕES]],'Dados Status Invest STOCKS'!A1646:AD2261,28)),0)</f>
        <v>6.23</v>
      </c>
      <c r="N1660" s="66">
        <f>IFERROR(IF(Ações!$B1660="","",VLOOKUP(Table_1[[#This Row],[AÇÕES]],'Dados Status Invest STOCKS'!A1646:AD2261,27)),0)</f>
        <v>56.16</v>
      </c>
      <c r="O1660" s="66">
        <f>IFERROR(IF(Ações!$L1660="","",Ações!$K1660*Ações!$L1660),0)</f>
        <v>3.8623829999999995</v>
      </c>
      <c r="P1660" s="67">
        <f t="shared" si="25"/>
        <v>0.06</v>
      </c>
      <c r="Q1660" s="67">
        <f>IFERROR(Ações!$O1660/Ações!$M1660,0)</f>
        <v>0.61996516853932571</v>
      </c>
      <c r="R1660" s="67">
        <f>IFERROR(IF(Ações!$B1660="","",VLOOKUP(Table_1[[#This Row],[AÇÕES]],'Dados Status Invest STOCKS'!A1646:AD2261,18)/100),0)</f>
        <v>0.1109</v>
      </c>
      <c r="S1660" s="65">
        <f>IFERROR(IF(Ações!$B1660="","",VLOOKUP(Table_1[[#This Row],[AÇÕES]],'Dados Status Invest STOCKS'!A1646:AD2261,25)/100),0)</f>
        <v>0</v>
      </c>
      <c r="T1660" s="67">
        <f>(1-Ações!$Q1660)*Ações!$R1660</f>
        <v>4.2145862808988778E-2</v>
      </c>
      <c r="U1660" s="68">
        <f>IF(Ações!$S1660=0,Ações!$T1660,IF(Ações!$T1660=0,Ações!$S1660,AVERAGE(Ações!$S1660,Ações!$T1660)))</f>
        <v>4.2145862808988778E-2</v>
      </c>
    </row>
    <row r="1661" spans="2:21" ht="15" customHeight="1" x14ac:dyDescent="0.2">
      <c r="B1661" s="63" t="str">
        <f>IFERROR('Dados Status Invest STOCKS'!A1648,"-")</f>
        <v>ETRN</v>
      </c>
      <c r="C1661" s="45">
        <f>IFERROR((Ações!$D1661-Ações!$K1661)/Ações!$D1661,0)</f>
        <v>-3.9861351819757383E-2</v>
      </c>
      <c r="D1661" s="46">
        <f>(Ações!$O1661)/0.06</f>
        <v>9.991716666666667</v>
      </c>
      <c r="E1661" s="47">
        <f>IFERROR((Ações!$F1661-Ações!$K1661)/Ações!$F1661,0)</f>
        <v>-1.7912257845165071E-2</v>
      </c>
      <c r="F1661" s="46">
        <f>IF(OR(Ações!$N1661&lt;0,Ações!$M1661&lt;0),"",(22.5*Ações!$M1661*Ações!$N1661)^0.5)</f>
        <v>10.20716659999238</v>
      </c>
      <c r="G1661" s="47">
        <f>IFERROR((Ações!$H1661-Ações!$K1661)/Ações!$H1661,0)</f>
        <v>-3.9861351819757383E-2</v>
      </c>
      <c r="H1661" s="48">
        <f>IFERROR(Ações!$I1661/(Ações!$P1661-Table_1[[#This Row],[CAGR LUCRO 5A]]),0)</f>
        <v>9.991716666666667</v>
      </c>
      <c r="I1661" s="48">
        <f>IF(Ações!$S1661&lt;0,"",Ações!$O1661*(1+Ações!$S1661))</f>
        <v>0.59950300000000001</v>
      </c>
      <c r="J1661" s="49">
        <f>IFERROR(IF(Ações!$B1661="","",(VLOOKUP(Table_1[[#This Row],[AÇÕES]],'Dados Status Invest STOCKS'!A1647:AD2262,4)/Table_1[[#This Row],[LPA]]))/100,0)</f>
        <v>0.26317460317460317</v>
      </c>
      <c r="K1661" s="64">
        <f>IFERROR(IF(Ações!$B1661="","",VLOOKUP(Table_1[[#This Row],[AÇÕES]],'Dados Status Invest STOCKS'!A1647:AD2262,2)),0)</f>
        <v>10.39</v>
      </c>
      <c r="L1661" s="65">
        <f>IFERROR(IF(Ações!$B1661="","",VLOOKUP(Table_1[[#This Row],[AÇÕES]],'Dados Status Invest STOCKS'!A1647:AD2262,3)/100),0)</f>
        <v>5.7699999999999994E-2</v>
      </c>
      <c r="M1661" s="66">
        <f>IFERROR(IF(Ações!$B1661="","",VLOOKUP(Table_1[[#This Row],[AÇÕES]],'Dados Status Invest STOCKS'!A1647:AD2262,28)),0)</f>
        <v>0.63</v>
      </c>
      <c r="N1661" s="66">
        <f>IFERROR(IF(Ações!$B1661="","",VLOOKUP(Table_1[[#This Row],[AÇÕES]],'Dados Status Invest STOCKS'!A1647:AD2262,27)),0)</f>
        <v>7.35</v>
      </c>
      <c r="O1661" s="66">
        <f>IFERROR(IF(Ações!$L1661="","",Ações!$K1661*Ações!$L1661),0)</f>
        <v>0.59950300000000001</v>
      </c>
      <c r="P1661" s="67">
        <f t="shared" si="25"/>
        <v>0.06</v>
      </c>
      <c r="Q1661" s="67">
        <f>IFERROR(Ações!$O1661/Ações!$M1661,0)</f>
        <v>0.95159206349206349</v>
      </c>
      <c r="R1661" s="67">
        <f>IFERROR(IF(Ações!$B1661="","",VLOOKUP(Table_1[[#This Row],[AÇÕES]],'Dados Status Invest STOCKS'!A1647:AD2262,18)/100),0)</f>
        <v>8.5199999999999998E-2</v>
      </c>
      <c r="S1661" s="65">
        <f>IFERROR(IF(Ações!$B1661="","",VLOOKUP(Table_1[[#This Row],[AÇÕES]],'Dados Status Invest STOCKS'!A1647:AD2262,25)/100),0)</f>
        <v>0</v>
      </c>
      <c r="T1661" s="67">
        <f>(1-Ações!$Q1661)*Ações!$R1661</f>
        <v>4.1243561904761904E-3</v>
      </c>
      <c r="U1661" s="68">
        <f>IF(Ações!$S1661=0,Ações!$T1661,IF(Ações!$T1661=0,Ações!$S1661,AVERAGE(Ações!$S1661,Ações!$T1661)))</f>
        <v>4.1243561904761904E-3</v>
      </c>
    </row>
    <row r="1662" spans="2:21" ht="15" customHeight="1" x14ac:dyDescent="0.2">
      <c r="B1662" s="63" t="str">
        <f>IFERROR('Dados Status Invest STOCKS'!A1649,"-")</f>
        <v>ETSY</v>
      </c>
      <c r="C1662" s="45">
        <f>IFERROR((Ações!$D1662-Ações!$K1662)/Ações!$D1662,0)</f>
        <v>0</v>
      </c>
      <c r="D1662" s="46">
        <f>(Ações!$O1662)/0.06</f>
        <v>0</v>
      </c>
      <c r="E1662" s="47">
        <f>IFERROR((Ações!$F1662-Ações!$K1662)/Ações!$F1662,0)</f>
        <v>-7.1308880507202828</v>
      </c>
      <c r="F1662" s="46">
        <f>IF(OR(Ações!$N1662&lt;0,Ações!$M1662&lt;0),"",(22.5*Ações!$M1662*Ações!$N1662)^0.5)</f>
        <v>18.947499835070591</v>
      </c>
      <c r="G1662" s="47">
        <f>IFERROR((Ações!$H1662-Ações!$K1662)/Ações!$H1662,0)</f>
        <v>0</v>
      </c>
      <c r="H1662" s="48">
        <f>IFERROR(Ações!$I1662/(Ações!$P1662-Table_1[[#This Row],[CAGR LUCRO 5A]]),0)</f>
        <v>0</v>
      </c>
      <c r="I1662" s="48">
        <f>IF(Ações!$S1662&lt;0,"",Ações!$O1662*(1+Ações!$S1662))</f>
        <v>0</v>
      </c>
      <c r="J1662" s="49">
        <f>IFERROR(IF(Ações!$B1662="","",(VLOOKUP(Table_1[[#This Row],[AÇÕES]],'Dados Status Invest STOCKS'!A1648:AD2263,4)/Table_1[[#This Row],[LPA]]))/100,0)</f>
        <v>0.10725593667546172</v>
      </c>
      <c r="K1662" s="64">
        <f>IFERROR(IF(Ações!$B1662="","",VLOOKUP(Table_1[[#This Row],[AÇÕES]],'Dados Status Invest STOCKS'!A1648:AD2263,2)),0)</f>
        <v>154.06</v>
      </c>
      <c r="L1662" s="65">
        <f>IFERROR(IF(Ações!$B1662="","",VLOOKUP(Table_1[[#This Row],[AÇÕES]],'Dados Status Invest STOCKS'!A1648:AD2263,3)/100),0)</f>
        <v>0</v>
      </c>
      <c r="M1662" s="66">
        <f>IFERROR(IF(Ações!$B1662="","",VLOOKUP(Table_1[[#This Row],[AÇÕES]],'Dados Status Invest STOCKS'!A1648:AD2263,28)),0)</f>
        <v>3.79</v>
      </c>
      <c r="N1662" s="66">
        <f>IFERROR(IF(Ações!$B1662="","",VLOOKUP(Table_1[[#This Row],[AÇÕES]],'Dados Status Invest STOCKS'!A1648:AD2263,27)),0)</f>
        <v>4.21</v>
      </c>
      <c r="O1662" s="66">
        <f>IFERROR(IF(Ações!$L1662="","",Ações!$K1662*Ações!$L1662),0)</f>
        <v>0</v>
      </c>
      <c r="P1662" s="67">
        <f t="shared" si="25"/>
        <v>0.06</v>
      </c>
      <c r="Q1662" s="67">
        <f>IFERROR(Ações!$O1662/Ações!$M1662,0)</f>
        <v>0</v>
      </c>
      <c r="R1662" s="67">
        <f>IFERROR(IF(Ações!$B1662="","",VLOOKUP(Table_1[[#This Row],[AÇÕES]],'Dados Status Invest STOCKS'!A1648:AD2263,18)/100),0)</f>
        <v>0.90040000000000009</v>
      </c>
      <c r="S1662" s="65">
        <f>IFERROR(IF(Ações!$B1662="","",VLOOKUP(Table_1[[#This Row],[AÇÕES]],'Dados Status Invest STOCKS'!A1648:AD2263,25)/100),0)</f>
        <v>0</v>
      </c>
      <c r="T1662" s="67">
        <f>(1-Ações!$Q1662)*Ações!$R1662</f>
        <v>0.90040000000000009</v>
      </c>
      <c r="U1662" s="68">
        <f>IF(Ações!$S1662=0,Ações!$T1662,IF(Ações!$T1662=0,Ações!$S1662,AVERAGE(Ações!$S1662,Ações!$T1662)))</f>
        <v>0.90040000000000009</v>
      </c>
    </row>
    <row r="1663" spans="2:21" ht="15" customHeight="1" x14ac:dyDescent="0.2">
      <c r="B1663" s="63" t="str">
        <f>IFERROR('Dados Status Invest STOCKS'!A1650,"-")</f>
        <v>ETTX</v>
      </c>
      <c r="C1663" s="45">
        <f>IFERROR((Ações!$D1663-Ações!$K1663)/Ações!$D1663,0)</f>
        <v>0</v>
      </c>
      <c r="D1663" s="46">
        <f>(Ações!$O1663)/0.06</f>
        <v>0</v>
      </c>
      <c r="E1663" s="47">
        <f>IFERROR((Ações!$F1663-Ações!$K1663)/Ações!$F1663,0)</f>
        <v>0</v>
      </c>
      <c r="F1663" s="46" t="str">
        <f>IF(OR(Ações!$N1663&lt;0,Ações!$M1663&lt;0),"",(22.5*Ações!$M1663*Ações!$N1663)^0.5)</f>
        <v/>
      </c>
      <c r="G1663" s="47">
        <f>IFERROR((Ações!$H1663-Ações!$K1663)/Ações!$H1663,0)</f>
        <v>0</v>
      </c>
      <c r="H1663" s="48">
        <f>IFERROR(Ações!$I1663/(Ações!$P1663-Table_1[[#This Row],[CAGR LUCRO 5A]]),0)</f>
        <v>0</v>
      </c>
      <c r="I1663" s="48">
        <f>IF(Ações!$S1663&lt;0,"",Ações!$O1663*(1+Ações!$S1663))</f>
        <v>0</v>
      </c>
      <c r="J1663" s="49">
        <f>IFERROR(IF(Ações!$B1663="","",(VLOOKUP(Table_1[[#This Row],[AÇÕES]],'Dados Status Invest STOCKS'!A1649:AD2264,4)/Table_1[[#This Row],[LPA]]))/100,0)</f>
        <v>1.7708333333333333E-2</v>
      </c>
      <c r="K1663" s="64">
        <f>IFERROR(IF(Ações!$B1663="","",VLOOKUP(Table_1[[#This Row],[AÇÕES]],'Dados Status Invest STOCKS'!A1649:AD2264,2)),0)</f>
        <v>1.64</v>
      </c>
      <c r="L1663" s="65">
        <f>IFERROR(IF(Ações!$B1663="","",VLOOKUP(Table_1[[#This Row],[AÇÕES]],'Dados Status Invest STOCKS'!A1649:AD2264,3)/100),0)</f>
        <v>0</v>
      </c>
      <c r="M1663" s="66">
        <f>IFERROR(IF(Ações!$B1663="","",VLOOKUP(Table_1[[#This Row],[AÇÕES]],'Dados Status Invest STOCKS'!A1649:AD2264,28)),0)</f>
        <v>-0.96</v>
      </c>
      <c r="N1663" s="66">
        <f>IFERROR(IF(Ações!$B1663="","",VLOOKUP(Table_1[[#This Row],[AÇÕES]],'Dados Status Invest STOCKS'!A1649:AD2264,27)),0)</f>
        <v>0.87</v>
      </c>
      <c r="O1663" s="66">
        <f>IFERROR(IF(Ações!$L1663="","",Ações!$K1663*Ações!$L1663),0)</f>
        <v>0</v>
      </c>
      <c r="P1663" s="67">
        <f t="shared" si="25"/>
        <v>0.06</v>
      </c>
      <c r="Q1663" s="67">
        <f>IFERROR(Ações!$O1663/Ações!$M1663,0)</f>
        <v>0</v>
      </c>
      <c r="R1663" s="67">
        <f>IFERROR(IF(Ações!$B1663="","",VLOOKUP(Table_1[[#This Row],[AÇÕES]],'Dados Status Invest STOCKS'!A1649:AD2264,18)/100),0)</f>
        <v>-1.1113</v>
      </c>
      <c r="S1663" s="65">
        <f>IFERROR(IF(Ações!$B1663="","",VLOOKUP(Table_1[[#This Row],[AÇÕES]],'Dados Status Invest STOCKS'!A1649:AD2264,25)/100),0)</f>
        <v>0</v>
      </c>
      <c r="T1663" s="67">
        <f>(1-Ações!$Q1663)*Ações!$R1663</f>
        <v>-1.1113</v>
      </c>
      <c r="U1663" s="68">
        <f>IF(Ações!$S1663=0,Ações!$T1663,IF(Ações!$T1663=0,Ações!$S1663,AVERAGE(Ações!$S1663,Ações!$T1663)))</f>
        <v>-1.1113</v>
      </c>
    </row>
    <row r="1664" spans="2:21" ht="15" customHeight="1" x14ac:dyDescent="0.2">
      <c r="B1664" s="63" t="str">
        <f>IFERROR('Dados Status Invest STOCKS'!A1651,"-")</f>
        <v>EURN</v>
      </c>
      <c r="C1664" s="45">
        <f>IFERROR((Ações!$D1664-Ações!$K1664)/Ações!$D1664,0)</f>
        <v>-4.9405940594059405</v>
      </c>
      <c r="D1664" s="46">
        <f>(Ações!$O1664)/0.06</f>
        <v>1.3954833333333332</v>
      </c>
      <c r="E1664" s="47">
        <f>IFERROR((Ações!$F1664-Ações!$K1664)/Ações!$F1664,0)</f>
        <v>0.35942668823534912</v>
      </c>
      <c r="F1664" s="46">
        <f>IF(OR(Ações!$N1664&lt;0,Ações!$M1664&lt;0),"",(22.5*Ações!$M1664*Ações!$N1664)^0.5)</f>
        <v>12.941531980410975</v>
      </c>
      <c r="G1664" s="47">
        <f>IFERROR((Ações!$H1664-Ações!$K1664)/Ações!$H1664,0)</f>
        <v>1.1864593238984917</v>
      </c>
      <c r="H1664" s="48">
        <f>IFERROR(Ações!$I1664/(Ações!$P1664-Table_1[[#This Row],[CAGR LUCRO 5A]]),0)</f>
        <v>-44.460098999999957</v>
      </c>
      <c r="I1664" s="48">
        <f>IF(Ações!$S1664&lt;0,"",Ações!$O1664*(1+Ações!$S1664))</f>
        <v>8.8920197999999992E-2</v>
      </c>
      <c r="J1664" s="49">
        <f>IFERROR(IF(Ações!$B1664="","",(VLOOKUP(Table_1[[#This Row],[AÇÕES]],'Dados Status Invest STOCKS'!A1650:AD2265,4)/Table_1[[#This Row],[LPA]]))/100,0)</f>
        <v>0.18477611940298508</v>
      </c>
      <c r="K1664" s="64">
        <f>IFERROR(IF(Ações!$B1664="","",VLOOKUP(Table_1[[#This Row],[AÇÕES]],'Dados Status Invest STOCKS'!A1650:AD2265,2)),0)</f>
        <v>8.2899999999999991</v>
      </c>
      <c r="L1664" s="65">
        <f>IFERROR(IF(Ações!$B1664="","",VLOOKUP(Table_1[[#This Row],[AÇÕES]],'Dados Status Invest STOCKS'!A1650:AD2265,3)/100),0)</f>
        <v>1.01E-2</v>
      </c>
      <c r="M1664" s="66">
        <f>IFERROR(IF(Ações!$B1664="","",VLOOKUP(Table_1[[#This Row],[AÇÕES]],'Dados Status Invest STOCKS'!A1650:AD2265,28)),0)</f>
        <v>0.67</v>
      </c>
      <c r="N1664" s="66">
        <f>IFERROR(IF(Ações!$B1664="","",VLOOKUP(Table_1[[#This Row],[AÇÕES]],'Dados Status Invest STOCKS'!A1650:AD2265,27)),0)</f>
        <v>11.11</v>
      </c>
      <c r="O1664" s="66">
        <f>IFERROR(IF(Ações!$L1664="","",Ações!$K1664*Ações!$L1664),0)</f>
        <v>8.3728999999999984E-2</v>
      </c>
      <c r="P1664" s="67">
        <f t="shared" si="25"/>
        <v>0.06</v>
      </c>
      <c r="Q1664" s="67">
        <f>IFERROR(Ações!$O1664/Ações!$M1664,0)</f>
        <v>0.12496865671641788</v>
      </c>
      <c r="R1664" s="67">
        <f>IFERROR(IF(Ações!$B1664="","",VLOOKUP(Table_1[[#This Row],[AÇÕES]],'Dados Status Invest STOCKS'!A1650:AD2265,18)/100),0)</f>
        <v>6.0299999999999999E-2</v>
      </c>
      <c r="S1664" s="65">
        <f>IFERROR(IF(Ações!$B1664="","",VLOOKUP(Table_1[[#This Row],[AÇÕES]],'Dados Status Invest STOCKS'!A1650:AD2265,25)/100),0)</f>
        <v>6.2E-2</v>
      </c>
      <c r="T1664" s="67">
        <f>(1-Ações!$Q1664)*Ações!$R1664</f>
        <v>5.2764390000000001E-2</v>
      </c>
      <c r="U1664" s="68">
        <f>IF(Ações!$S1664=0,Ações!$T1664,IF(Ações!$T1664=0,Ações!$S1664,AVERAGE(Ações!$S1664,Ações!$T1664)))</f>
        <v>5.7382194999999997E-2</v>
      </c>
    </row>
    <row r="1665" spans="2:21" ht="15" customHeight="1" x14ac:dyDescent="0.2">
      <c r="B1665" s="63" t="str">
        <f>IFERROR('Dados Status Invest STOCKS'!A1652,"-")</f>
        <v>EV</v>
      </c>
      <c r="C1665" s="45">
        <f>IFERROR((Ações!$D1665-Ações!$K1665)/Ações!$D1665,0)</f>
        <v>-10.76470588235294</v>
      </c>
      <c r="D1665" s="46">
        <f>(Ações!$O1665)/0.06</f>
        <v>6.2109500000000004</v>
      </c>
      <c r="E1665" s="47">
        <f>IFERROR((Ações!$F1665-Ações!$K1665)/Ações!$F1665,0)</f>
        <v>0.8358983165761058</v>
      </c>
      <c r="F1665" s="46">
        <f>IF(OR(Ações!$N1665&lt;0,Ações!$M1665&lt;0),"",(22.5*Ações!$M1665*Ações!$N1665)^0.5)</f>
        <v>445.27270211635476</v>
      </c>
      <c r="G1665" s="47">
        <f>IFERROR((Ações!$H1665-Ações!$K1665)/Ações!$H1665,0)</f>
        <v>1.2955213735833451</v>
      </c>
      <c r="H1665" s="48">
        <f>IFERROR(Ações!$I1665/(Ações!$P1665-Table_1[[#This Row],[CAGR LUCRO 5A]]),0)</f>
        <v>-247.25791949999939</v>
      </c>
      <c r="I1665" s="48">
        <f>IF(Ações!$S1665&lt;0,"",Ações!$O1665*(1+Ações!$S1665))</f>
        <v>0.39561267120000004</v>
      </c>
      <c r="J1665" s="49">
        <f>IFERROR(IF(Ações!$B1665="","",(VLOOKUP(Table_1[[#This Row],[AÇÕES]],'Dados Status Invest STOCKS'!A1651:AD2266,4)/Table_1[[#This Row],[LPA]]))/100,0)</f>
        <v>1.1408434636007555E-6</v>
      </c>
      <c r="K1665" s="64">
        <f>IFERROR(IF(Ações!$B1665="","",VLOOKUP(Table_1[[#This Row],[AÇÕES]],'Dados Status Invest STOCKS'!A1651:AD2266,2)),0)</f>
        <v>73.069999999999993</v>
      </c>
      <c r="L1665" s="65">
        <f>IFERROR(IF(Ações!$B1665="","",VLOOKUP(Table_1[[#This Row],[AÇÕES]],'Dados Status Invest STOCKS'!A1651:AD2266,3)/100),0)</f>
        <v>5.1000000000000004E-3</v>
      </c>
      <c r="M1665" s="66">
        <f>IFERROR(IF(Ações!$B1665="","",VLOOKUP(Table_1[[#This Row],[AÇÕES]],'Dados Status Invest STOCKS'!A1651:AD2266,28)),0)</f>
        <v>788.89</v>
      </c>
      <c r="N1665" s="66">
        <f>IFERROR(IF(Ações!$B1665="","",VLOOKUP(Table_1[[#This Row],[AÇÕES]],'Dados Status Invest STOCKS'!A1651:AD2266,27)),0)</f>
        <v>11.17</v>
      </c>
      <c r="O1665" s="66">
        <f>IFERROR(IF(Ações!$L1665="","",Ações!$K1665*Ações!$L1665),0)</f>
        <v>0.37265700000000002</v>
      </c>
      <c r="P1665" s="67">
        <f t="shared" si="25"/>
        <v>0.06</v>
      </c>
      <c r="Q1665" s="67">
        <f>IFERROR(Ações!$O1665/Ações!$M1665,0)</f>
        <v>4.7238144735007421E-4</v>
      </c>
      <c r="R1665" s="67">
        <f>IFERROR(IF(Ações!$B1665="","",VLOOKUP(Table_1[[#This Row],[AÇÕES]],'Dados Status Invest STOCKS'!A1651:AD2266,18)/100),0)</f>
        <v>70.6417</v>
      </c>
      <c r="S1665" s="65">
        <f>IFERROR(IF(Ações!$B1665="","",VLOOKUP(Table_1[[#This Row],[AÇÕES]],'Dados Status Invest STOCKS'!A1651:AD2266,25)/100),0)</f>
        <v>6.1600000000000002E-2</v>
      </c>
      <c r="T1665" s="67">
        <f>(1-Ações!$Q1665)*Ações!$R1665</f>
        <v>70.60833017151073</v>
      </c>
      <c r="U1665" s="68">
        <f>IF(Ações!$S1665=0,Ações!$T1665,IF(Ações!$T1665=0,Ações!$S1665,AVERAGE(Ações!$S1665,Ações!$T1665)))</f>
        <v>35.334965085755364</v>
      </c>
    </row>
    <row r="1666" spans="2:21" ht="15" customHeight="1" x14ac:dyDescent="0.2">
      <c r="B1666" s="63" t="str">
        <f>IFERROR('Dados Status Invest STOCKS'!A1653,"-")</f>
        <v>EVA</v>
      </c>
      <c r="C1666" s="45">
        <f>IFERROR((Ações!$D1666-Ações!$K1666)/Ações!$D1666,0)</f>
        <v>-0.30434782608695654</v>
      </c>
      <c r="D1666" s="46">
        <f>(Ações!$O1666)/0.06</f>
        <v>53.674333333333337</v>
      </c>
      <c r="E1666" s="47">
        <f>IFERROR((Ações!$F1666-Ações!$K1666)/Ações!$F1666,0)</f>
        <v>0</v>
      </c>
      <c r="F1666" s="46">
        <f>IF(OR(Ações!$N1666&lt;0,Ações!$M1666&lt;0),"",(22.5*Ações!$M1666*Ações!$N1666)^0.5)</f>
        <v>0</v>
      </c>
      <c r="G1666" s="47">
        <f>IFERROR((Ações!$H1666-Ações!$K1666)/Ações!$H1666,0)</f>
        <v>0</v>
      </c>
      <c r="H1666" s="48">
        <f>IFERROR(Ações!$I1666/(Ações!$P1666-Table_1[[#This Row],[CAGR LUCRO 5A]]),0)</f>
        <v>0</v>
      </c>
      <c r="I1666" s="48" t="str">
        <f>IF(Ações!$S1666&lt;0,"",Ações!$O1666*(1+Ações!$S1666))</f>
        <v/>
      </c>
      <c r="J1666" s="49">
        <f>IFERROR(IF(Ações!$B1666="","",(VLOOKUP(Table_1[[#This Row],[AÇÕES]],'Dados Status Invest STOCKS'!A1652:AD2267,4)/Table_1[[#This Row],[LPA]]))/100,0)</f>
        <v>7561.44</v>
      </c>
      <c r="K1666" s="64">
        <f>IFERROR(IF(Ações!$B1666="","",VLOOKUP(Table_1[[#This Row],[AÇÕES]],'Dados Status Invest STOCKS'!A1652:AD2267,2)),0)</f>
        <v>70.010000000000005</v>
      </c>
      <c r="L1666" s="65">
        <f>IFERROR(IF(Ações!$B1666="","",VLOOKUP(Table_1[[#This Row],[AÇÕES]],'Dados Status Invest STOCKS'!A1652:AD2267,3)/100),0)</f>
        <v>4.5999999999999999E-2</v>
      </c>
      <c r="M1666" s="66">
        <f>IFERROR(IF(Ações!$B1666="","",VLOOKUP(Table_1[[#This Row],[AÇÕES]],'Dados Status Invest STOCKS'!A1652:AD2267,28)),0)</f>
        <v>0.01</v>
      </c>
      <c r="N1666" s="66">
        <f>IFERROR(IF(Ações!$B1666="","",VLOOKUP(Table_1[[#This Row],[AÇÕES]],'Dados Status Invest STOCKS'!A1652:AD2267,27)),0)</f>
        <v>0</v>
      </c>
      <c r="O1666" s="66">
        <f>IFERROR(IF(Ações!$L1666="","",Ações!$K1666*Ações!$L1666),0)</f>
        <v>3.2204600000000001</v>
      </c>
      <c r="P1666" s="67">
        <f t="shared" si="25"/>
        <v>0.06</v>
      </c>
      <c r="Q1666" s="67">
        <f>IFERROR(Ações!$O1666/Ações!$M1666,0)</f>
        <v>322.04599999999999</v>
      </c>
      <c r="R1666" s="67">
        <f>IFERROR(IF(Ações!$B1666="","",VLOOKUP(Table_1[[#This Row],[AÇÕES]],'Dados Status Invest STOCKS'!A1652:AD2267,18)/100),0)</f>
        <v>0</v>
      </c>
      <c r="S1666" s="65">
        <f>IFERROR(IF(Ações!$B1666="","",VLOOKUP(Table_1[[#This Row],[AÇÕES]],'Dados Status Invest STOCKS'!A1652:AD2267,25)/100),0)</f>
        <v>-2.1499999999999998E-2</v>
      </c>
      <c r="T1666" s="67">
        <f>(1-Ações!$Q1666)*Ações!$R1666</f>
        <v>0</v>
      </c>
      <c r="U1666" s="68">
        <f>IF(Ações!$S1666=0,Ações!$T1666,IF(Ações!$T1666=0,Ações!$S1666,AVERAGE(Ações!$S1666,Ações!$T1666)))</f>
        <v>-2.1499999999999998E-2</v>
      </c>
    </row>
    <row r="1667" spans="2:21" ht="15" customHeight="1" x14ac:dyDescent="0.2">
      <c r="B1667" s="63" t="str">
        <f>IFERROR('Dados Status Invest STOCKS'!A1654,"-")</f>
        <v>EVBG</v>
      </c>
      <c r="C1667" s="45">
        <f>IFERROR((Ações!$D1667-Ações!$K1667)/Ações!$D1667,0)</f>
        <v>0</v>
      </c>
      <c r="D1667" s="46">
        <f>(Ações!$O1667)/0.06</f>
        <v>0</v>
      </c>
      <c r="E1667" s="47">
        <f>IFERROR((Ações!$F1667-Ações!$K1667)/Ações!$F1667,0)</f>
        <v>0</v>
      </c>
      <c r="F1667" s="46" t="str">
        <f>IF(OR(Ações!$N1667&lt;0,Ações!$M1667&lt;0),"",(22.5*Ações!$M1667*Ações!$N1667)^0.5)</f>
        <v/>
      </c>
      <c r="G1667" s="47">
        <f>IFERROR((Ações!$H1667-Ações!$K1667)/Ações!$H1667,0)</f>
        <v>0</v>
      </c>
      <c r="H1667" s="48">
        <f>IFERROR(Ações!$I1667/(Ações!$P1667-Table_1[[#This Row],[CAGR LUCRO 5A]]),0)</f>
        <v>0</v>
      </c>
      <c r="I1667" s="48">
        <f>IF(Ações!$S1667&lt;0,"",Ações!$O1667*(1+Ações!$S1667))</f>
        <v>0</v>
      </c>
      <c r="J1667" s="49">
        <f>IFERROR(IF(Ações!$B1667="","",(VLOOKUP(Table_1[[#This Row],[AÇÕES]],'Dados Status Invest STOCKS'!A1653:AD2268,4)/Table_1[[#This Row],[LPA]]))/100,0)</f>
        <v>6.4432624113475181E-2</v>
      </c>
      <c r="K1667" s="64">
        <f>IFERROR(IF(Ações!$B1667="","",VLOOKUP(Table_1[[#This Row],[AÇÕES]],'Dados Status Invest STOCKS'!A1653:AD2268,2)),0)</f>
        <v>51.29</v>
      </c>
      <c r="L1667" s="65">
        <f>IFERROR(IF(Ações!$B1667="","",VLOOKUP(Table_1[[#This Row],[AÇÕES]],'Dados Status Invest STOCKS'!A1653:AD2268,3)/100),0)</f>
        <v>0</v>
      </c>
      <c r="M1667" s="66">
        <f>IFERROR(IF(Ações!$B1667="","",VLOOKUP(Table_1[[#This Row],[AÇÕES]],'Dados Status Invest STOCKS'!A1653:AD2268,28)),0)</f>
        <v>-2.82</v>
      </c>
      <c r="N1667" s="66">
        <f>IFERROR(IF(Ações!$B1667="","",VLOOKUP(Table_1[[#This Row],[AÇÕES]],'Dados Status Invest STOCKS'!A1653:AD2268,27)),0)</f>
        <v>10.34</v>
      </c>
      <c r="O1667" s="66">
        <f>IFERROR(IF(Ações!$L1667="","",Ações!$K1667*Ações!$L1667),0)</f>
        <v>0</v>
      </c>
      <c r="P1667" s="67">
        <f t="shared" si="25"/>
        <v>0.06</v>
      </c>
      <c r="Q1667" s="67">
        <f>IFERROR(Ações!$O1667/Ações!$M1667,0)</f>
        <v>0</v>
      </c>
      <c r="R1667" s="67">
        <f>IFERROR(IF(Ações!$B1667="","",VLOOKUP(Table_1[[#This Row],[AÇÕES]],'Dados Status Invest STOCKS'!A1653:AD2268,18)/100),0)</f>
        <v>-0.27300000000000002</v>
      </c>
      <c r="S1667" s="65">
        <f>IFERROR(IF(Ações!$B1667="","",VLOOKUP(Table_1[[#This Row],[AÇÕES]],'Dados Status Invest STOCKS'!A1653:AD2268,25)/100),0)</f>
        <v>0</v>
      </c>
      <c r="T1667" s="67">
        <f>(1-Ações!$Q1667)*Ações!$R1667</f>
        <v>-0.27300000000000002</v>
      </c>
      <c r="U1667" s="68">
        <f>IF(Ações!$S1667=0,Ações!$T1667,IF(Ações!$T1667=0,Ações!$S1667,AVERAGE(Ações!$S1667,Ações!$T1667)))</f>
        <v>-0.27300000000000002</v>
      </c>
    </row>
    <row r="1668" spans="2:21" ht="15" customHeight="1" x14ac:dyDescent="0.2">
      <c r="B1668" s="63" t="str">
        <f>IFERROR('Dados Status Invest STOCKS'!A1655,"-")</f>
        <v>EVC</v>
      </c>
      <c r="C1668" s="45">
        <f>IFERROR((Ações!$D1668-Ações!$K1668)/Ações!$D1668,0)</f>
        <v>-2.4482758620689653</v>
      </c>
      <c r="D1668" s="46">
        <f>(Ações!$O1668)/0.06</f>
        <v>1.6675</v>
      </c>
      <c r="E1668" s="47">
        <f>IFERROR((Ações!$F1668-Ações!$K1668)/Ações!$F1668,0)</f>
        <v>4.1187140325258484E-2</v>
      </c>
      <c r="F1668" s="46">
        <f>IF(OR(Ações!$N1668&lt;0,Ações!$M1668&lt;0),"",(22.5*Ações!$M1668*Ações!$N1668)^0.5)</f>
        <v>5.996999249624765</v>
      </c>
      <c r="G1668" s="47">
        <f>IFERROR((Ações!$H1668-Ações!$K1668)/Ações!$H1668,0)</f>
        <v>-2.4482758620689653</v>
      </c>
      <c r="H1668" s="48">
        <f>IFERROR(Ações!$I1668/(Ações!$P1668-Table_1[[#This Row],[CAGR LUCRO 5A]]),0)</f>
        <v>1.6675</v>
      </c>
      <c r="I1668" s="48">
        <f>IF(Ações!$S1668&lt;0,"",Ações!$O1668*(1+Ações!$S1668))</f>
        <v>0.10005</v>
      </c>
      <c r="J1668" s="49">
        <f>IFERROR(IF(Ações!$B1668="","",(VLOOKUP(Table_1[[#This Row],[AÇÕES]],'Dados Status Invest STOCKS'!A1654:AD2269,4)/Table_1[[#This Row],[LPA]]))/100,0)</f>
        <v>0.19888888888888889</v>
      </c>
      <c r="K1668" s="64">
        <f>IFERROR(IF(Ações!$B1668="","",VLOOKUP(Table_1[[#This Row],[AÇÕES]],'Dados Status Invest STOCKS'!A1654:AD2269,2)),0)</f>
        <v>5.75</v>
      </c>
      <c r="L1668" s="65">
        <f>IFERROR(IF(Ações!$B1668="","",VLOOKUP(Table_1[[#This Row],[AÇÕES]],'Dados Status Invest STOCKS'!A1654:AD2269,3)/100),0)</f>
        <v>1.7399999999999999E-2</v>
      </c>
      <c r="M1668" s="66">
        <f>IFERROR(IF(Ações!$B1668="","",VLOOKUP(Table_1[[#This Row],[AÇÕES]],'Dados Status Invest STOCKS'!A1654:AD2269,28)),0)</f>
        <v>0.54</v>
      </c>
      <c r="N1668" s="66">
        <f>IFERROR(IF(Ações!$B1668="","",VLOOKUP(Table_1[[#This Row],[AÇÕES]],'Dados Status Invest STOCKS'!A1654:AD2269,27)),0)</f>
        <v>2.96</v>
      </c>
      <c r="O1668" s="66">
        <f>IFERROR(IF(Ações!$L1668="","",Ações!$K1668*Ações!$L1668),0)</f>
        <v>0.10005</v>
      </c>
      <c r="P1668" s="67">
        <f t="shared" si="25"/>
        <v>0.06</v>
      </c>
      <c r="Q1668" s="67">
        <f>IFERROR(Ações!$O1668/Ações!$M1668,0)</f>
        <v>0.18527777777777776</v>
      </c>
      <c r="R1668" s="67">
        <f>IFERROR(IF(Ações!$B1668="","",VLOOKUP(Table_1[[#This Row],[AÇÕES]],'Dados Status Invest STOCKS'!A1654:AD2269,18)/100),0)</f>
        <v>0.18059999999999998</v>
      </c>
      <c r="S1668" s="65">
        <f>IFERROR(IF(Ações!$B1668="","",VLOOKUP(Table_1[[#This Row],[AÇÕES]],'Dados Status Invest STOCKS'!A1654:AD2269,25)/100),0)</f>
        <v>0</v>
      </c>
      <c r="T1668" s="67">
        <f>(1-Ações!$Q1668)*Ações!$R1668</f>
        <v>0.14713883333333333</v>
      </c>
      <c r="U1668" s="68">
        <f>IF(Ações!$S1668=0,Ações!$T1668,IF(Ações!$T1668=0,Ações!$S1668,AVERAGE(Ações!$S1668,Ações!$T1668)))</f>
        <v>0.14713883333333333</v>
      </c>
    </row>
    <row r="1669" spans="2:21" ht="15" customHeight="1" x14ac:dyDescent="0.2">
      <c r="B1669" s="63" t="str">
        <f>IFERROR('Dados Status Invest STOCKS'!A1656,"-")</f>
        <v>EVER</v>
      </c>
      <c r="C1669" s="45">
        <f>IFERROR((Ações!$D1669-Ações!$K1669)/Ações!$D1669,0)</f>
        <v>0</v>
      </c>
      <c r="D1669" s="46">
        <f>(Ações!$O1669)/0.06</f>
        <v>0</v>
      </c>
      <c r="E1669" s="47">
        <f>IFERROR((Ações!$F1669-Ações!$K1669)/Ações!$F1669,0)</f>
        <v>0</v>
      </c>
      <c r="F1669" s="46" t="str">
        <f>IF(OR(Ações!$N1669&lt;0,Ações!$M1669&lt;0),"",(22.5*Ações!$M1669*Ações!$N1669)^0.5)</f>
        <v/>
      </c>
      <c r="G1669" s="47">
        <f>IFERROR((Ações!$H1669-Ações!$K1669)/Ações!$H1669,0)</f>
        <v>0</v>
      </c>
      <c r="H1669" s="48">
        <f>IFERROR(Ações!$I1669/(Ações!$P1669-Table_1[[#This Row],[CAGR LUCRO 5A]]),0)</f>
        <v>0</v>
      </c>
      <c r="I1669" s="48">
        <f>IF(Ações!$S1669&lt;0,"",Ações!$O1669*(1+Ações!$S1669))</f>
        <v>0</v>
      </c>
      <c r="J1669" s="49">
        <f>IFERROR(IF(Ações!$B1669="","",(VLOOKUP(Table_1[[#This Row],[AÇÕES]],'Dados Status Invest STOCKS'!A1655:AD2270,4)/Table_1[[#This Row],[LPA]]))/100,0)</f>
        <v>0.63580000000000003</v>
      </c>
      <c r="K1669" s="64">
        <f>IFERROR(IF(Ações!$B1669="","",VLOOKUP(Table_1[[#This Row],[AÇÕES]],'Dados Status Invest STOCKS'!A1655:AD2270,2)),0)</f>
        <v>15.82</v>
      </c>
      <c r="L1669" s="65">
        <f>IFERROR(IF(Ações!$B1669="","",VLOOKUP(Table_1[[#This Row],[AÇÕES]],'Dados Status Invest STOCKS'!A1655:AD2270,3)/100),0)</f>
        <v>0</v>
      </c>
      <c r="M1669" s="66">
        <f>IFERROR(IF(Ações!$B1669="","",VLOOKUP(Table_1[[#This Row],[AÇÕES]],'Dados Status Invest STOCKS'!A1655:AD2270,28)),0)</f>
        <v>-0.5</v>
      </c>
      <c r="N1669" s="66">
        <f>IFERROR(IF(Ações!$B1669="","",VLOOKUP(Table_1[[#This Row],[AÇÕES]],'Dados Status Invest STOCKS'!A1655:AD2270,27)),0)</f>
        <v>2.91</v>
      </c>
      <c r="O1669" s="66">
        <f>IFERROR(IF(Ações!$L1669="","",Ações!$K1669*Ações!$L1669),0)</f>
        <v>0</v>
      </c>
      <c r="P1669" s="67">
        <f t="shared" si="25"/>
        <v>0.06</v>
      </c>
      <c r="Q1669" s="67">
        <f>IFERROR(Ações!$O1669/Ações!$M1669,0)</f>
        <v>0</v>
      </c>
      <c r="R1669" s="67">
        <f>IFERROR(IF(Ações!$B1669="","",VLOOKUP(Table_1[[#This Row],[AÇÕES]],'Dados Status Invest STOCKS'!A1655:AD2270,18)/100),0)</f>
        <v>-0.1711</v>
      </c>
      <c r="S1669" s="65">
        <f>IFERROR(IF(Ações!$B1669="","",VLOOKUP(Table_1[[#This Row],[AÇÕES]],'Dados Status Invest STOCKS'!A1655:AD2270,25)/100),0)</f>
        <v>0</v>
      </c>
      <c r="T1669" s="67">
        <f>(1-Ações!$Q1669)*Ações!$R1669</f>
        <v>-0.1711</v>
      </c>
      <c r="U1669" s="68">
        <f>IF(Ações!$S1669=0,Ações!$T1669,IF(Ações!$T1669=0,Ações!$S1669,AVERAGE(Ações!$S1669,Ações!$T1669)))</f>
        <v>-0.1711</v>
      </c>
    </row>
    <row r="1670" spans="2:21" ht="15" customHeight="1" x14ac:dyDescent="0.2">
      <c r="B1670" s="63" t="str">
        <f>IFERROR('Dados Status Invest STOCKS'!A1657,"-")</f>
        <v>EVFM</v>
      </c>
      <c r="C1670" s="45">
        <f>IFERROR((Ações!$D1670-Ações!$K1670)/Ações!$D1670,0)</f>
        <v>0</v>
      </c>
      <c r="D1670" s="46">
        <f>(Ações!$O1670)/0.06</f>
        <v>0</v>
      </c>
      <c r="E1670" s="47">
        <f>IFERROR((Ações!$F1670-Ações!$K1670)/Ações!$F1670,0)</f>
        <v>0</v>
      </c>
      <c r="F1670" s="46" t="str">
        <f>IF(OR(Ações!$N1670&lt;0,Ações!$M1670&lt;0),"",(22.5*Ações!$M1670*Ações!$N1670)^0.5)</f>
        <v/>
      </c>
      <c r="G1670" s="47">
        <f>IFERROR((Ações!$H1670-Ações!$K1670)/Ações!$H1670,0)</f>
        <v>0</v>
      </c>
      <c r="H1670" s="48">
        <f>IFERROR(Ações!$I1670/(Ações!$P1670-Table_1[[#This Row],[CAGR LUCRO 5A]]),0)</f>
        <v>0</v>
      </c>
      <c r="I1670" s="48">
        <f>IF(Ações!$S1670&lt;0,"",Ações!$O1670*(1+Ações!$S1670))</f>
        <v>0</v>
      </c>
      <c r="J1670" s="49">
        <f>IFERROR(IF(Ações!$B1670="","",(VLOOKUP(Table_1[[#This Row],[AÇÕES]],'Dados Status Invest STOCKS'!A1656:AD2271,4)/Table_1[[#This Row],[LPA]]))/100,0)</f>
        <v>2.7500000000000003E-3</v>
      </c>
      <c r="K1670" s="64">
        <f>IFERROR(IF(Ações!$B1670="","",VLOOKUP(Table_1[[#This Row],[AÇÕES]],'Dados Status Invest STOCKS'!A1656:AD2271,2)),0)</f>
        <v>0.39</v>
      </c>
      <c r="L1670" s="65">
        <f>IFERROR(IF(Ações!$B1670="","",VLOOKUP(Table_1[[#This Row],[AÇÕES]],'Dados Status Invest STOCKS'!A1656:AD2271,3)/100),0)</f>
        <v>0</v>
      </c>
      <c r="M1670" s="66">
        <f>IFERROR(IF(Ações!$B1670="","",VLOOKUP(Table_1[[#This Row],[AÇÕES]],'Dados Status Invest STOCKS'!A1656:AD2271,28)),0)</f>
        <v>-1.2</v>
      </c>
      <c r="N1670" s="66">
        <f>IFERROR(IF(Ações!$B1670="","",VLOOKUP(Table_1[[#This Row],[AÇÕES]],'Dados Status Invest STOCKS'!A1656:AD2271,27)),0)</f>
        <v>-0.36</v>
      </c>
      <c r="O1670" s="66">
        <f>IFERROR(IF(Ações!$L1670="","",Ações!$K1670*Ações!$L1670),0)</f>
        <v>0</v>
      </c>
      <c r="P1670" s="67">
        <f t="shared" si="25"/>
        <v>0.06</v>
      </c>
      <c r="Q1670" s="67">
        <f>IFERROR(Ações!$O1670/Ações!$M1670,0)</f>
        <v>0</v>
      </c>
      <c r="R1670" s="67">
        <f>IFERROR(IF(Ações!$B1670="","",VLOOKUP(Table_1[[#This Row],[AÇÕES]],'Dados Status Invest STOCKS'!A1656:AD2271,18)/100),0)</f>
        <v>-3.3018000000000001</v>
      </c>
      <c r="S1670" s="65">
        <f>IFERROR(IF(Ações!$B1670="","",VLOOKUP(Table_1[[#This Row],[AÇÕES]],'Dados Status Invest STOCKS'!A1656:AD2271,25)/100),0)</f>
        <v>0</v>
      </c>
      <c r="T1670" s="67">
        <f>(1-Ações!$Q1670)*Ações!$R1670</f>
        <v>-3.3018000000000001</v>
      </c>
      <c r="U1670" s="68">
        <f>IF(Ações!$S1670=0,Ações!$T1670,IF(Ações!$T1670=0,Ações!$S1670,AVERAGE(Ações!$S1670,Ações!$T1670)))</f>
        <v>-3.3018000000000001</v>
      </c>
    </row>
    <row r="1671" spans="2:21" ht="15" customHeight="1" x14ac:dyDescent="0.2">
      <c r="B1671" s="63" t="str">
        <f>IFERROR('Dados Status Invest STOCKS'!A1658,"-")</f>
        <v>EVGN</v>
      </c>
      <c r="C1671" s="45">
        <f>IFERROR((Ações!$D1671-Ações!$K1671)/Ações!$D1671,0)</f>
        <v>0</v>
      </c>
      <c r="D1671" s="46">
        <f>(Ações!$O1671)/0.06</f>
        <v>0</v>
      </c>
      <c r="E1671" s="47">
        <f>IFERROR((Ações!$F1671-Ações!$K1671)/Ações!$F1671,0)</f>
        <v>0</v>
      </c>
      <c r="F1671" s="46" t="str">
        <f>IF(OR(Ações!$N1671&lt;0,Ações!$M1671&lt;0),"",(22.5*Ações!$M1671*Ações!$N1671)^0.5)</f>
        <v/>
      </c>
      <c r="G1671" s="47">
        <f>IFERROR((Ações!$H1671-Ações!$K1671)/Ações!$H1671,0)</f>
        <v>0</v>
      </c>
      <c r="H1671" s="48">
        <f>IFERROR(Ações!$I1671/(Ações!$P1671-Table_1[[#This Row],[CAGR LUCRO 5A]]),0)</f>
        <v>0</v>
      </c>
      <c r="I1671" s="48">
        <f>IF(Ações!$S1671&lt;0,"",Ações!$O1671*(1+Ações!$S1671))</f>
        <v>0</v>
      </c>
      <c r="J1671" s="49">
        <f>IFERROR(IF(Ações!$B1671="","",(VLOOKUP(Table_1[[#This Row],[AÇÕES]],'Dados Status Invest STOCKS'!A1657:AD2272,4)/Table_1[[#This Row],[LPA]]))/100,0)</f>
        <v>3.3870967741935487E-2</v>
      </c>
      <c r="K1671" s="64">
        <f>IFERROR(IF(Ações!$B1671="","",VLOOKUP(Table_1[[#This Row],[AÇÕES]],'Dados Status Invest STOCKS'!A1657:AD2272,2)),0)</f>
        <v>1.31</v>
      </c>
      <c r="L1671" s="65">
        <f>IFERROR(IF(Ações!$B1671="","",VLOOKUP(Table_1[[#This Row],[AÇÕES]],'Dados Status Invest STOCKS'!A1657:AD2272,3)/100),0)</f>
        <v>0</v>
      </c>
      <c r="M1671" s="66">
        <f>IFERROR(IF(Ações!$B1671="","",VLOOKUP(Table_1[[#This Row],[AÇÕES]],'Dados Status Invest STOCKS'!A1657:AD2272,28)),0)</f>
        <v>-0.62</v>
      </c>
      <c r="N1671" s="66">
        <f>IFERROR(IF(Ações!$B1671="","",VLOOKUP(Table_1[[#This Row],[AÇÕES]],'Dados Status Invest STOCKS'!A1657:AD2272,27)),0)</f>
        <v>1.86</v>
      </c>
      <c r="O1671" s="66">
        <f>IFERROR(IF(Ações!$L1671="","",Ações!$K1671*Ações!$L1671),0)</f>
        <v>0</v>
      </c>
      <c r="P1671" s="67">
        <f t="shared" si="25"/>
        <v>0.06</v>
      </c>
      <c r="Q1671" s="67">
        <f>IFERROR(Ações!$O1671/Ações!$M1671,0)</f>
        <v>0</v>
      </c>
      <c r="R1671" s="67">
        <f>IFERROR(IF(Ações!$B1671="","",VLOOKUP(Table_1[[#This Row],[AÇÕES]],'Dados Status Invest STOCKS'!A1657:AD2272,18)/100),0)</f>
        <v>-0.33560000000000001</v>
      </c>
      <c r="S1671" s="65">
        <f>IFERROR(IF(Ações!$B1671="","",VLOOKUP(Table_1[[#This Row],[AÇÕES]],'Dados Status Invest STOCKS'!A1657:AD2272,25)/100),0)</f>
        <v>0</v>
      </c>
      <c r="T1671" s="67">
        <f>(1-Ações!$Q1671)*Ações!$R1671</f>
        <v>-0.33560000000000001</v>
      </c>
      <c r="U1671" s="68">
        <f>IF(Ações!$S1671=0,Ações!$T1671,IF(Ações!$T1671=0,Ações!$S1671,AVERAGE(Ações!$S1671,Ações!$T1671)))</f>
        <v>-0.33560000000000001</v>
      </c>
    </row>
    <row r="1672" spans="2:21" ht="15" customHeight="1" x14ac:dyDescent="0.2">
      <c r="B1672" s="63" t="str">
        <f>IFERROR('Dados Status Invest STOCKS'!A1659,"-")</f>
        <v>EVH</v>
      </c>
      <c r="C1672" s="45">
        <f>IFERROR((Ações!$D1672-Ações!$K1672)/Ações!$D1672,0)</f>
        <v>0</v>
      </c>
      <c r="D1672" s="46">
        <f>(Ações!$O1672)/0.06</f>
        <v>0</v>
      </c>
      <c r="E1672" s="47">
        <f>IFERROR((Ações!$F1672-Ações!$K1672)/Ações!$F1672,0)</f>
        <v>0</v>
      </c>
      <c r="F1672" s="46" t="str">
        <f>IF(OR(Ações!$N1672&lt;0,Ações!$M1672&lt;0),"",(22.5*Ações!$M1672*Ações!$N1672)^0.5)</f>
        <v/>
      </c>
      <c r="G1672" s="47">
        <f>IFERROR((Ações!$H1672-Ações!$K1672)/Ações!$H1672,0)</f>
        <v>0</v>
      </c>
      <c r="H1672" s="48">
        <f>IFERROR(Ações!$I1672/(Ações!$P1672-Table_1[[#This Row],[CAGR LUCRO 5A]]),0)</f>
        <v>0</v>
      </c>
      <c r="I1672" s="48">
        <f>IF(Ações!$S1672&lt;0,"",Ações!$O1672*(1+Ações!$S1672))</f>
        <v>0</v>
      </c>
      <c r="J1672" s="49">
        <f>IFERROR(IF(Ações!$B1672="","",(VLOOKUP(Table_1[[#This Row],[AÇÕES]],'Dados Status Invest STOCKS'!A1658:AD2273,4)/Table_1[[#This Row],[LPA]]))/100,0)</f>
        <v>1.4574999999999998</v>
      </c>
      <c r="K1672" s="64">
        <f>IFERROR(IF(Ações!$B1672="","",VLOOKUP(Table_1[[#This Row],[AÇÕES]],'Dados Status Invest STOCKS'!A1658:AD2273,2)),0)</f>
        <v>23.5</v>
      </c>
      <c r="L1672" s="65">
        <f>IFERROR(IF(Ações!$B1672="","",VLOOKUP(Table_1[[#This Row],[AÇÕES]],'Dados Status Invest STOCKS'!A1658:AD2273,3)/100),0)</f>
        <v>0</v>
      </c>
      <c r="M1672" s="66">
        <f>IFERROR(IF(Ações!$B1672="","",VLOOKUP(Table_1[[#This Row],[AÇÕES]],'Dados Status Invest STOCKS'!A1658:AD2273,28)),0)</f>
        <v>-0.4</v>
      </c>
      <c r="N1672" s="66">
        <f>IFERROR(IF(Ações!$B1672="","",VLOOKUP(Table_1[[#This Row],[AÇÕES]],'Dados Status Invest STOCKS'!A1658:AD2273,27)),0)</f>
        <v>6.79</v>
      </c>
      <c r="O1672" s="66">
        <f>IFERROR(IF(Ações!$L1672="","",Ações!$K1672*Ações!$L1672),0)</f>
        <v>0</v>
      </c>
      <c r="P1672" s="67">
        <f t="shared" si="25"/>
        <v>0.06</v>
      </c>
      <c r="Q1672" s="67">
        <f>IFERROR(Ações!$O1672/Ações!$M1672,0)</f>
        <v>0</v>
      </c>
      <c r="R1672" s="67">
        <f>IFERROR(IF(Ações!$B1672="","",VLOOKUP(Table_1[[#This Row],[AÇÕES]],'Dados Status Invest STOCKS'!A1658:AD2273,18)/100),0)</f>
        <v>-5.9299999999999999E-2</v>
      </c>
      <c r="S1672" s="65">
        <f>IFERROR(IF(Ações!$B1672="","",VLOOKUP(Table_1[[#This Row],[AÇÕES]],'Dados Status Invest STOCKS'!A1658:AD2273,25)/100),0)</f>
        <v>0</v>
      </c>
      <c r="T1672" s="67">
        <f>(1-Ações!$Q1672)*Ações!$R1672</f>
        <v>-5.9299999999999999E-2</v>
      </c>
      <c r="U1672" s="68">
        <f>IF(Ações!$S1672=0,Ações!$T1672,IF(Ações!$T1672=0,Ações!$S1672,AVERAGE(Ações!$S1672,Ações!$T1672)))</f>
        <v>-5.9299999999999999E-2</v>
      </c>
    </row>
    <row r="1673" spans="2:21" ht="15" customHeight="1" x14ac:dyDescent="0.2">
      <c r="B1673" s="63" t="str">
        <f>IFERROR('Dados Status Invest STOCKS'!A1660,"-")</f>
        <v>EVK</v>
      </c>
      <c r="C1673" s="45">
        <f>IFERROR((Ações!$D1673-Ações!$K1673)/Ações!$D1673,0)</f>
        <v>0</v>
      </c>
      <c r="D1673" s="46">
        <f>(Ações!$O1673)/0.06</f>
        <v>0</v>
      </c>
      <c r="E1673" s="47">
        <f>IFERROR((Ações!$F1673-Ações!$K1673)/Ações!$F1673,0)</f>
        <v>0.52148283662407435</v>
      </c>
      <c r="F1673" s="46">
        <f>IF(OR(Ações!$N1673&lt;0,Ações!$M1673&lt;0),"",(22.5*Ações!$M1673*Ações!$N1673)^0.5)</f>
        <v>4.2213741838410863</v>
      </c>
      <c r="G1673" s="47">
        <f>IFERROR((Ações!$H1673-Ações!$K1673)/Ações!$H1673,0)</f>
        <v>0</v>
      </c>
      <c r="H1673" s="48">
        <f>IFERROR(Ações!$I1673/(Ações!$P1673-Table_1[[#This Row],[CAGR LUCRO 5A]]),0)</f>
        <v>0</v>
      </c>
      <c r="I1673" s="48" t="str">
        <f>IF(Ações!$S1673&lt;0,"",Ações!$O1673*(1+Ações!$S1673))</f>
        <v/>
      </c>
      <c r="J1673" s="49">
        <f>IFERROR(IF(Ações!$B1673="","",(VLOOKUP(Table_1[[#This Row],[AÇÕES]],'Dados Status Invest STOCKS'!A1659:AD2274,4)/Table_1[[#This Row],[LPA]]))/100,0)</f>
        <v>2.3733333333333335</v>
      </c>
      <c r="K1673" s="64">
        <f>IFERROR(IF(Ações!$B1673="","",VLOOKUP(Table_1[[#This Row],[AÇÕES]],'Dados Status Invest STOCKS'!A1659:AD2274,2)),0)</f>
        <v>2.02</v>
      </c>
      <c r="L1673" s="65">
        <f>IFERROR(IF(Ações!$B1673="","",VLOOKUP(Table_1[[#This Row],[AÇÕES]],'Dados Status Invest STOCKS'!A1659:AD2274,3)/100),0)</f>
        <v>0</v>
      </c>
      <c r="M1673" s="66">
        <f>IFERROR(IF(Ações!$B1673="","",VLOOKUP(Table_1[[#This Row],[AÇÕES]],'Dados Status Invest STOCKS'!A1659:AD2274,28)),0)</f>
        <v>0.09</v>
      </c>
      <c r="N1673" s="66">
        <f>IFERROR(IF(Ações!$B1673="","",VLOOKUP(Table_1[[#This Row],[AÇÕES]],'Dados Status Invest STOCKS'!A1659:AD2274,27)),0)</f>
        <v>8.8000000000000007</v>
      </c>
      <c r="O1673" s="66">
        <f>IFERROR(IF(Ações!$L1673="","",Ações!$K1673*Ações!$L1673),0)</f>
        <v>0</v>
      </c>
      <c r="P1673" s="67">
        <f t="shared" si="25"/>
        <v>0.06</v>
      </c>
      <c r="Q1673" s="67">
        <f>IFERROR(Ações!$O1673/Ações!$M1673,0)</f>
        <v>0</v>
      </c>
      <c r="R1673" s="67">
        <f>IFERROR(IF(Ações!$B1673="","",VLOOKUP(Table_1[[#This Row],[AÇÕES]],'Dados Status Invest STOCKS'!A1659:AD2274,18)/100),0)</f>
        <v>1.0700000000000001E-2</v>
      </c>
      <c r="S1673" s="65">
        <f>IFERROR(IF(Ações!$B1673="","",VLOOKUP(Table_1[[#This Row],[AÇÕES]],'Dados Status Invest STOCKS'!A1659:AD2274,25)/100),0)</f>
        <v>-0.24719999999999998</v>
      </c>
      <c r="T1673" s="67">
        <f>(1-Ações!$Q1673)*Ações!$R1673</f>
        <v>1.0700000000000001E-2</v>
      </c>
      <c r="U1673" s="68">
        <f>IF(Ações!$S1673=0,Ações!$T1673,IF(Ações!$T1673=0,Ações!$S1673,AVERAGE(Ações!$S1673,Ações!$T1673)))</f>
        <v>-0.11824999999999999</v>
      </c>
    </row>
    <row r="1674" spans="2:21" ht="15" customHeight="1" x14ac:dyDescent="0.2">
      <c r="B1674" s="63" t="str">
        <f>IFERROR('Dados Status Invest STOCKS'!A1661,"-")</f>
        <v>EVLO</v>
      </c>
      <c r="C1674" s="45">
        <f>IFERROR((Ações!$D1674-Ações!$K1674)/Ações!$D1674,0)</f>
        <v>0</v>
      </c>
      <c r="D1674" s="46">
        <f>(Ações!$O1674)/0.06</f>
        <v>0</v>
      </c>
      <c r="E1674" s="47">
        <f>IFERROR((Ações!$F1674-Ações!$K1674)/Ações!$F1674,0)</f>
        <v>0</v>
      </c>
      <c r="F1674" s="46" t="str">
        <f>IF(OR(Ações!$N1674&lt;0,Ações!$M1674&lt;0),"",(22.5*Ações!$M1674*Ações!$N1674)^0.5)</f>
        <v/>
      </c>
      <c r="G1674" s="47">
        <f>IFERROR((Ações!$H1674-Ações!$K1674)/Ações!$H1674,0)</f>
        <v>0</v>
      </c>
      <c r="H1674" s="48">
        <f>IFERROR(Ações!$I1674/(Ações!$P1674-Table_1[[#This Row],[CAGR LUCRO 5A]]),0)</f>
        <v>0</v>
      </c>
      <c r="I1674" s="48">
        <f>IF(Ações!$S1674&lt;0,"",Ações!$O1674*(1+Ações!$S1674))</f>
        <v>0</v>
      </c>
      <c r="J1674" s="49">
        <f>IFERROR(IF(Ações!$B1674="","",(VLOOKUP(Table_1[[#This Row],[AÇÕES]],'Dados Status Invest STOCKS'!A1660:AD2275,4)/Table_1[[#This Row],[LPA]]))/100,0)</f>
        <v>9.9126637554585156E-3</v>
      </c>
      <c r="K1674" s="64">
        <f>IFERROR(IF(Ações!$B1674="","",VLOOKUP(Table_1[[#This Row],[AÇÕES]],'Dados Status Invest STOCKS'!A1660:AD2275,2)),0)</f>
        <v>5.2</v>
      </c>
      <c r="L1674" s="65">
        <f>IFERROR(IF(Ações!$B1674="","",VLOOKUP(Table_1[[#This Row],[AÇÕES]],'Dados Status Invest STOCKS'!A1660:AD2275,3)/100),0)</f>
        <v>0</v>
      </c>
      <c r="M1674" s="66">
        <f>IFERROR(IF(Ações!$B1674="","",VLOOKUP(Table_1[[#This Row],[AÇÕES]],'Dados Status Invest STOCKS'!A1660:AD2275,28)),0)</f>
        <v>-2.29</v>
      </c>
      <c r="N1674" s="66">
        <f>IFERROR(IF(Ações!$B1674="","",VLOOKUP(Table_1[[#This Row],[AÇÕES]],'Dados Status Invest STOCKS'!A1660:AD2275,27)),0)</f>
        <v>0.62</v>
      </c>
      <c r="O1674" s="66">
        <f>IFERROR(IF(Ações!$L1674="","",Ações!$K1674*Ações!$L1674),0)</f>
        <v>0</v>
      </c>
      <c r="P1674" s="67">
        <f t="shared" si="25"/>
        <v>0.06</v>
      </c>
      <c r="Q1674" s="67">
        <f>IFERROR(Ações!$O1674/Ações!$M1674,0)</f>
        <v>0</v>
      </c>
      <c r="R1674" s="67">
        <f>IFERROR(IF(Ações!$B1674="","",VLOOKUP(Table_1[[#This Row],[AÇÕES]],'Dados Status Invest STOCKS'!A1660:AD2275,18)/100),0)</f>
        <v>-3.7058</v>
      </c>
      <c r="S1674" s="65">
        <f>IFERROR(IF(Ações!$B1674="","",VLOOKUP(Table_1[[#This Row],[AÇÕES]],'Dados Status Invest STOCKS'!A1660:AD2275,25)/100),0)</f>
        <v>0</v>
      </c>
      <c r="T1674" s="67">
        <f>(1-Ações!$Q1674)*Ações!$R1674</f>
        <v>-3.7058</v>
      </c>
      <c r="U1674" s="68">
        <f>IF(Ações!$S1674=0,Ações!$T1674,IF(Ações!$T1674=0,Ações!$S1674,AVERAGE(Ações!$S1674,Ações!$T1674)))</f>
        <v>-3.7058</v>
      </c>
    </row>
    <row r="1675" spans="2:21" ht="15" customHeight="1" x14ac:dyDescent="0.2">
      <c r="B1675" s="63" t="str">
        <f>IFERROR('Dados Status Invest STOCKS'!A1662,"-")</f>
        <v>EVOK</v>
      </c>
      <c r="C1675" s="45">
        <f>IFERROR((Ações!$D1675-Ações!$K1675)/Ações!$D1675,0)</f>
        <v>0</v>
      </c>
      <c r="D1675" s="46">
        <f>(Ações!$O1675)/0.06</f>
        <v>0</v>
      </c>
      <c r="E1675" s="47">
        <f>IFERROR((Ações!$F1675-Ações!$K1675)/Ações!$F1675,0)</f>
        <v>0</v>
      </c>
      <c r="F1675" s="46" t="str">
        <f>IF(OR(Ações!$N1675&lt;0,Ações!$M1675&lt;0),"",(22.5*Ações!$M1675*Ações!$N1675)^0.5)</f>
        <v/>
      </c>
      <c r="G1675" s="47">
        <f>IFERROR((Ações!$H1675-Ações!$K1675)/Ações!$H1675,0)</f>
        <v>0</v>
      </c>
      <c r="H1675" s="48">
        <f>IFERROR(Ações!$I1675/(Ações!$P1675-Table_1[[#This Row],[CAGR LUCRO 5A]]),0)</f>
        <v>0</v>
      </c>
      <c r="I1675" s="48">
        <f>IF(Ações!$S1675&lt;0,"",Ações!$O1675*(1+Ações!$S1675))</f>
        <v>0</v>
      </c>
      <c r="J1675" s="49">
        <f>IFERROR(IF(Ações!$B1675="","",(VLOOKUP(Table_1[[#This Row],[AÇÕES]],'Dados Status Invest STOCKS'!A1661:AD2276,4)/Table_1[[#This Row],[LPA]]))/100,0)</f>
        <v>6.2499999999999993E-2</v>
      </c>
      <c r="K1675" s="64">
        <f>IFERROR(IF(Ações!$B1675="","",VLOOKUP(Table_1[[#This Row],[AÇÕES]],'Dados Status Invest STOCKS'!A1661:AD2276,2)),0)</f>
        <v>0.49</v>
      </c>
      <c r="L1675" s="65">
        <f>IFERROR(IF(Ações!$B1675="","",VLOOKUP(Table_1[[#This Row],[AÇÕES]],'Dados Status Invest STOCKS'!A1661:AD2276,3)/100),0)</f>
        <v>0</v>
      </c>
      <c r="M1675" s="66">
        <f>IFERROR(IF(Ações!$B1675="","",VLOOKUP(Table_1[[#This Row],[AÇÕES]],'Dados Status Invest STOCKS'!A1661:AD2276,28)),0)</f>
        <v>-0.28000000000000003</v>
      </c>
      <c r="N1675" s="66">
        <f>IFERROR(IF(Ações!$B1675="","",VLOOKUP(Table_1[[#This Row],[AÇÕES]],'Dados Status Invest STOCKS'!A1661:AD2276,27)),0)</f>
        <v>0.15</v>
      </c>
      <c r="O1675" s="66">
        <f>IFERROR(IF(Ações!$L1675="","",Ações!$K1675*Ações!$L1675),0)</f>
        <v>0</v>
      </c>
      <c r="P1675" s="67">
        <f t="shared" si="25"/>
        <v>0.06</v>
      </c>
      <c r="Q1675" s="67">
        <f>IFERROR(Ações!$O1675/Ações!$M1675,0)</f>
        <v>0</v>
      </c>
      <c r="R1675" s="67">
        <f>IFERROR(IF(Ações!$B1675="","",VLOOKUP(Table_1[[#This Row],[AÇÕES]],'Dados Status Invest STOCKS'!A1661:AD2276,18)/100),0)</f>
        <v>-1.9135</v>
      </c>
      <c r="S1675" s="65">
        <f>IFERROR(IF(Ações!$B1675="","",VLOOKUP(Table_1[[#This Row],[AÇÕES]],'Dados Status Invest STOCKS'!A1661:AD2276,25)/100),0)</f>
        <v>0</v>
      </c>
      <c r="T1675" s="67">
        <f>(1-Ações!$Q1675)*Ações!$R1675</f>
        <v>-1.9135</v>
      </c>
      <c r="U1675" s="68">
        <f>IF(Ações!$S1675=0,Ações!$T1675,IF(Ações!$T1675=0,Ações!$S1675,AVERAGE(Ações!$S1675,Ações!$T1675)))</f>
        <v>-1.9135</v>
      </c>
    </row>
    <row r="1676" spans="2:21" ht="15" customHeight="1" x14ac:dyDescent="0.2">
      <c r="B1676" s="63" t="str">
        <f>IFERROR('Dados Status Invest STOCKS'!A1663,"-")</f>
        <v>EVOL</v>
      </c>
      <c r="C1676" s="45">
        <f>IFERROR((Ações!$D1676-Ações!$K1676)/Ações!$D1676,0)</f>
        <v>0</v>
      </c>
      <c r="D1676" s="46">
        <f>(Ações!$O1676)/0.06</f>
        <v>0</v>
      </c>
      <c r="E1676" s="47">
        <f>IFERROR((Ações!$F1676-Ações!$K1676)/Ações!$F1676,0)</f>
        <v>-0.73931114296221334</v>
      </c>
      <c r="F1676" s="46">
        <f>IF(OR(Ações!$N1676&lt;0,Ações!$M1676&lt;0),"",(22.5*Ações!$M1676*Ações!$N1676)^0.5)</f>
        <v>1.0521406750050109</v>
      </c>
      <c r="G1676" s="47">
        <f>IFERROR((Ações!$H1676-Ações!$K1676)/Ações!$H1676,0)</f>
        <v>0</v>
      </c>
      <c r="H1676" s="48">
        <f>IFERROR(Ações!$I1676/(Ações!$P1676-Table_1[[#This Row],[CAGR LUCRO 5A]]),0)</f>
        <v>0</v>
      </c>
      <c r="I1676" s="48" t="str">
        <f>IF(Ações!$S1676&lt;0,"",Ações!$O1676*(1+Ações!$S1676))</f>
        <v/>
      </c>
      <c r="J1676" s="49">
        <f>IFERROR(IF(Ações!$B1676="","",(VLOOKUP(Table_1[[#This Row],[AÇÕES]],'Dados Status Invest STOCKS'!A1662:AD2277,4)/Table_1[[#This Row],[LPA]]))/100,0)</f>
        <v>5.3483333333333336</v>
      </c>
      <c r="K1676" s="64">
        <f>IFERROR(IF(Ações!$B1676="","",VLOOKUP(Table_1[[#This Row],[AÇÕES]],'Dados Status Invest STOCKS'!A1662:AD2277,2)),0)</f>
        <v>1.83</v>
      </c>
      <c r="L1676" s="65">
        <f>IFERROR(IF(Ações!$B1676="","",VLOOKUP(Table_1[[#This Row],[AÇÕES]],'Dados Status Invest STOCKS'!A1662:AD2277,3)/100),0)</f>
        <v>0</v>
      </c>
      <c r="M1676" s="66">
        <f>IFERROR(IF(Ações!$B1676="","",VLOOKUP(Table_1[[#This Row],[AÇÕES]],'Dados Status Invest STOCKS'!A1662:AD2277,28)),0)</f>
        <v>0.06</v>
      </c>
      <c r="N1676" s="66">
        <f>IFERROR(IF(Ações!$B1676="","",VLOOKUP(Table_1[[#This Row],[AÇÕES]],'Dados Status Invest STOCKS'!A1662:AD2277,27)),0)</f>
        <v>0.82</v>
      </c>
      <c r="O1676" s="66">
        <f>IFERROR(IF(Ações!$L1676="","",Ações!$K1676*Ações!$L1676),0)</f>
        <v>0</v>
      </c>
      <c r="P1676" s="67">
        <f t="shared" si="25"/>
        <v>0.06</v>
      </c>
      <c r="Q1676" s="67">
        <f>IFERROR(Ações!$O1676/Ações!$M1676,0)</f>
        <v>0</v>
      </c>
      <c r="R1676" s="67">
        <f>IFERROR(IF(Ações!$B1676="","",VLOOKUP(Table_1[[#This Row],[AÇÕES]],'Dados Status Invest STOCKS'!A1662:AD2277,18)/100),0)</f>
        <v>6.9699999999999998E-2</v>
      </c>
      <c r="S1676" s="65">
        <f>IFERROR(IF(Ações!$B1676="","",VLOOKUP(Table_1[[#This Row],[AÇÕES]],'Dados Status Invest STOCKS'!A1662:AD2277,25)/100),0)</f>
        <v>-0.27879999999999999</v>
      </c>
      <c r="T1676" s="67">
        <f>(1-Ações!$Q1676)*Ações!$R1676</f>
        <v>6.9699999999999998E-2</v>
      </c>
      <c r="U1676" s="68">
        <f>IF(Ações!$S1676=0,Ações!$T1676,IF(Ações!$T1676=0,Ações!$S1676,AVERAGE(Ações!$S1676,Ações!$T1676)))</f>
        <v>-0.10455</v>
      </c>
    </row>
    <row r="1677" spans="2:21" ht="15" customHeight="1" x14ac:dyDescent="0.2">
      <c r="B1677" s="63" t="str">
        <f>IFERROR('Dados Status Invest STOCKS'!A1664,"-")</f>
        <v>EVOP</v>
      </c>
      <c r="C1677" s="45">
        <f>IFERROR((Ações!$D1677-Ações!$K1677)/Ações!$D1677,0)</f>
        <v>0</v>
      </c>
      <c r="D1677" s="46">
        <f>(Ações!$O1677)/0.06</f>
        <v>0</v>
      </c>
      <c r="E1677" s="47">
        <f>IFERROR((Ações!$F1677-Ações!$K1677)/Ações!$F1677,0)</f>
        <v>0</v>
      </c>
      <c r="F1677" s="46" t="str">
        <f>IF(OR(Ações!$N1677&lt;0,Ações!$M1677&lt;0),"",(22.5*Ações!$M1677*Ações!$N1677)^0.5)</f>
        <v/>
      </c>
      <c r="G1677" s="47">
        <f>IFERROR((Ações!$H1677-Ações!$K1677)/Ações!$H1677,0)</f>
        <v>0</v>
      </c>
      <c r="H1677" s="48">
        <f>IFERROR(Ações!$I1677/(Ações!$P1677-Table_1[[#This Row],[CAGR LUCRO 5A]]),0)</f>
        <v>0</v>
      </c>
      <c r="I1677" s="48">
        <f>IF(Ações!$S1677&lt;0,"",Ações!$O1677*(1+Ações!$S1677))</f>
        <v>0</v>
      </c>
      <c r="J1677" s="49">
        <f>IFERROR(IF(Ações!$B1677="","",(VLOOKUP(Table_1[[#This Row],[AÇÕES]],'Dados Status Invest STOCKS'!A1663:AD2278,4)/Table_1[[#This Row],[LPA]]))/100,0)</f>
        <v>47.285714285714285</v>
      </c>
      <c r="K1677" s="64">
        <f>IFERROR(IF(Ações!$B1677="","",VLOOKUP(Table_1[[#This Row],[AÇÕES]],'Dados Status Invest STOCKS'!A1663:AD2278,2)),0)</f>
        <v>23.8</v>
      </c>
      <c r="L1677" s="65">
        <f>IFERROR(IF(Ações!$B1677="","",VLOOKUP(Table_1[[#This Row],[AÇÕES]],'Dados Status Invest STOCKS'!A1663:AD2278,3)/100),0)</f>
        <v>0</v>
      </c>
      <c r="M1677" s="66">
        <f>IFERROR(IF(Ações!$B1677="","",VLOOKUP(Table_1[[#This Row],[AÇÕES]],'Dados Status Invest STOCKS'!A1663:AD2278,28)),0)</f>
        <v>7.0000000000000007E-2</v>
      </c>
      <c r="N1677" s="66">
        <f>IFERROR(IF(Ações!$B1677="","",VLOOKUP(Table_1[[#This Row],[AÇÕES]],'Dados Status Invest STOCKS'!A1663:AD2278,27)),0)</f>
        <v>-12.39</v>
      </c>
      <c r="O1677" s="66">
        <f>IFERROR(IF(Ações!$L1677="","",Ações!$K1677*Ações!$L1677),0)</f>
        <v>0</v>
      </c>
      <c r="P1677" s="67">
        <f t="shared" si="25"/>
        <v>0.06</v>
      </c>
      <c r="Q1677" s="67">
        <f>IFERROR(Ações!$O1677/Ações!$M1677,0)</f>
        <v>0</v>
      </c>
      <c r="R1677" s="67">
        <f>IFERROR(IF(Ações!$B1677="","",VLOOKUP(Table_1[[#This Row],[AÇÕES]],'Dados Status Invest STOCKS'!A1663:AD2278,18)/100),0)</f>
        <v>-5.7999999999999996E-3</v>
      </c>
      <c r="S1677" s="65">
        <f>IFERROR(IF(Ações!$B1677="","",VLOOKUP(Table_1[[#This Row],[AÇÕES]],'Dados Status Invest STOCKS'!A1663:AD2278,25)/100),0)</f>
        <v>0</v>
      </c>
      <c r="T1677" s="67">
        <f>(1-Ações!$Q1677)*Ações!$R1677</f>
        <v>-5.7999999999999996E-3</v>
      </c>
      <c r="U1677" s="68">
        <f>IF(Ações!$S1677=0,Ações!$T1677,IF(Ações!$T1677=0,Ações!$S1677,AVERAGE(Ações!$S1677,Ações!$T1677)))</f>
        <v>-5.7999999999999996E-3</v>
      </c>
    </row>
    <row r="1678" spans="2:21" ht="15" customHeight="1" x14ac:dyDescent="0.2">
      <c r="B1678" s="63" t="str">
        <f>IFERROR('Dados Status Invest STOCKS'!A1665,"-")</f>
        <v>EVR</v>
      </c>
      <c r="C1678" s="45">
        <f>IFERROR((Ações!$D1678-Ações!$K1678)/Ações!$D1678,0)</f>
        <v>-1.7272727272727271</v>
      </c>
      <c r="D1678" s="46">
        <f>(Ações!$O1678)/0.06</f>
        <v>44.08433333333334</v>
      </c>
      <c r="E1678" s="47">
        <f>IFERROR((Ações!$F1678-Ações!$K1678)/Ações!$F1678,0)</f>
        <v>-9.767236428390251E-2</v>
      </c>
      <c r="F1678" s="46">
        <f>IF(OR(Ações!$N1678&lt;0,Ações!$M1678&lt;0),"",(22.5*Ações!$M1678*Ações!$N1678)^0.5)</f>
        <v>109.53177278762541</v>
      </c>
      <c r="G1678" s="47">
        <f>IFERROR((Ações!$H1678-Ações!$K1678)/Ações!$H1678,0)</f>
        <v>14.805952324081588</v>
      </c>
      <c r="H1678" s="48">
        <f>IFERROR(Ações!$I1678/(Ações!$P1678-Table_1[[#This Row],[CAGR LUCRO 5A]]),0)</f>
        <v>-8.708562595155712</v>
      </c>
      <c r="I1678" s="48">
        <f>IF(Ações!$S1678&lt;0,"",Ações!$O1678*(1+Ações!$S1678))</f>
        <v>4.0268393440000008</v>
      </c>
      <c r="J1678" s="49">
        <f>IFERROR(IF(Ações!$B1678="","",(VLOOKUP(Table_1[[#This Row],[AÇÕES]],'Dados Status Invest STOCKS'!A1664:AD2279,4)/Table_1[[#This Row],[LPA]]))/100,0)</f>
        <v>4.1456253669994126E-3</v>
      </c>
      <c r="K1678" s="64">
        <f>IFERROR(IF(Ações!$B1678="","",VLOOKUP(Table_1[[#This Row],[AÇÕES]],'Dados Status Invest STOCKS'!A1664:AD2279,2)),0)</f>
        <v>120.23</v>
      </c>
      <c r="L1678" s="65">
        <f>IFERROR(IF(Ações!$B1678="","",VLOOKUP(Table_1[[#This Row],[AÇÕES]],'Dados Status Invest STOCKS'!A1664:AD2279,3)/100),0)</f>
        <v>2.2000000000000002E-2</v>
      </c>
      <c r="M1678" s="66">
        <f>IFERROR(IF(Ações!$B1678="","",VLOOKUP(Table_1[[#This Row],[AÇÕES]],'Dados Status Invest STOCKS'!A1664:AD2279,28)),0)</f>
        <v>17.03</v>
      </c>
      <c r="N1678" s="66">
        <f>IFERROR(IF(Ações!$B1678="","",VLOOKUP(Table_1[[#This Row],[AÇÕES]],'Dados Status Invest STOCKS'!A1664:AD2279,27)),0)</f>
        <v>31.31</v>
      </c>
      <c r="O1678" s="66">
        <f>IFERROR(IF(Ações!$L1678="","",Ações!$K1678*Ações!$L1678),0)</f>
        <v>2.6450600000000004</v>
      </c>
      <c r="P1678" s="67">
        <f t="shared" si="25"/>
        <v>0.06</v>
      </c>
      <c r="Q1678" s="67">
        <f>IFERROR(Ações!$O1678/Ações!$M1678,0)</f>
        <v>0.1553176746917205</v>
      </c>
      <c r="R1678" s="67">
        <f>IFERROR(IF(Ações!$B1678="","",VLOOKUP(Table_1[[#This Row],[AÇÕES]],'Dados Status Invest STOCKS'!A1664:AD2279,18)/100),0)</f>
        <v>0.54409999999999992</v>
      </c>
      <c r="S1678" s="65">
        <f>IFERROR(IF(Ações!$B1678="","",VLOOKUP(Table_1[[#This Row],[AÇÕES]],'Dados Status Invest STOCKS'!A1664:AD2279,25)/100),0)</f>
        <v>0.52239999999999998</v>
      </c>
      <c r="T1678" s="67">
        <f>(1-Ações!$Q1678)*Ações!$R1678</f>
        <v>0.45959165320023476</v>
      </c>
      <c r="U1678" s="68">
        <f>IF(Ações!$S1678=0,Ações!$T1678,IF(Ações!$T1678=0,Ações!$S1678,AVERAGE(Ações!$S1678,Ações!$T1678)))</f>
        <v>0.49099582660011737</v>
      </c>
    </row>
    <row r="1679" spans="2:21" ht="15" customHeight="1" x14ac:dyDescent="0.2">
      <c r="B1679" s="63" t="str">
        <f>IFERROR('Dados Status Invest STOCKS'!A1666,"-")</f>
        <v>EVRG</v>
      </c>
      <c r="C1679" s="45">
        <f>IFERROR((Ações!$D1679-Ações!$K1679)/Ações!$D1679,0)</f>
        <v>-0.7543859649122806</v>
      </c>
      <c r="D1679" s="46">
        <f>(Ações!$O1679)/0.06</f>
        <v>36.240600000000001</v>
      </c>
      <c r="E1679" s="47">
        <f>IFERROR((Ações!$F1679-Ações!$K1679)/Ações!$F1679,0)</f>
        <v>-7.4367909676024233E-2</v>
      </c>
      <c r="F1679" s="46">
        <f>IF(OR(Ações!$N1679&lt;0,Ações!$M1679&lt;0),"",(22.5*Ações!$M1679*Ações!$N1679)^0.5)</f>
        <v>59.178982755704752</v>
      </c>
      <c r="G1679" s="47">
        <f>IFERROR((Ações!$H1679-Ações!$K1679)/Ações!$H1679,0)</f>
        <v>3.5643619620816684</v>
      </c>
      <c r="H1679" s="48">
        <f>IFERROR(Ações!$I1679/(Ações!$P1679-Table_1[[#This Row],[CAGR LUCRO 5A]]),0)</f>
        <v>-24.793691740922469</v>
      </c>
      <c r="I1679" s="48">
        <f>IF(Ações!$S1679&lt;0,"",Ações!$O1679*(1+Ações!$S1679))</f>
        <v>2.5264771883999999</v>
      </c>
      <c r="J1679" s="49">
        <f>IFERROR(IF(Ações!$B1679="","",(VLOOKUP(Table_1[[#This Row],[AÇÕES]],'Dados Status Invest STOCKS'!A1665:AD2280,4)/Table_1[[#This Row],[LPA]]))/100,0)</f>
        <v>4.3394255874673632E-2</v>
      </c>
      <c r="K1679" s="64">
        <f>IFERROR(IF(Ações!$B1679="","",VLOOKUP(Table_1[[#This Row],[AÇÕES]],'Dados Status Invest STOCKS'!A1665:AD2280,2)),0)</f>
        <v>63.58</v>
      </c>
      <c r="L1679" s="65">
        <f>IFERROR(IF(Ações!$B1679="","",VLOOKUP(Table_1[[#This Row],[AÇÕES]],'Dados Status Invest STOCKS'!A1665:AD2280,3)/100),0)</f>
        <v>3.4200000000000001E-2</v>
      </c>
      <c r="M1679" s="66">
        <f>IFERROR(IF(Ações!$B1679="","",VLOOKUP(Table_1[[#This Row],[AÇÕES]],'Dados Status Invest STOCKS'!A1665:AD2280,28)),0)</f>
        <v>3.83</v>
      </c>
      <c r="N1679" s="66">
        <f>IFERROR(IF(Ações!$B1679="","",VLOOKUP(Table_1[[#This Row],[AÇÕES]],'Dados Status Invest STOCKS'!A1665:AD2280,27)),0)</f>
        <v>40.64</v>
      </c>
      <c r="O1679" s="66">
        <f>IFERROR(IF(Ações!$L1679="","",Ações!$K1679*Ações!$L1679),0)</f>
        <v>2.174436</v>
      </c>
      <c r="P1679" s="67">
        <f t="shared" ref="P1679:P1742" si="26">$U$6</f>
        <v>0.06</v>
      </c>
      <c r="Q1679" s="67">
        <f>IFERROR(Ações!$O1679/Ações!$M1679,0)</f>
        <v>0.56773785900783291</v>
      </c>
      <c r="R1679" s="67">
        <f>IFERROR(IF(Ações!$B1679="","",VLOOKUP(Table_1[[#This Row],[AÇÕES]],'Dados Status Invest STOCKS'!A1665:AD2280,18)/100),0)</f>
        <v>9.4200000000000006E-2</v>
      </c>
      <c r="S1679" s="65">
        <f>IFERROR(IF(Ações!$B1679="","",VLOOKUP(Table_1[[#This Row],[AÇÕES]],'Dados Status Invest STOCKS'!A1665:AD2280,25)/100),0)</f>
        <v>0.16190000000000002</v>
      </c>
      <c r="T1679" s="67">
        <f>(1-Ações!$Q1679)*Ações!$R1679</f>
        <v>4.0719093681462142E-2</v>
      </c>
      <c r="U1679" s="68">
        <f>IF(Ações!$S1679=0,Ações!$T1679,IF(Ações!$T1679=0,Ações!$S1679,AVERAGE(Ações!$S1679,Ações!$T1679)))</f>
        <v>0.10130954684073108</v>
      </c>
    </row>
    <row r="1680" spans="2:21" ht="15" customHeight="1" x14ac:dyDescent="0.2">
      <c r="B1680" s="63" t="str">
        <f>IFERROR('Dados Status Invest STOCKS'!A1667,"-")</f>
        <v>EVRI</v>
      </c>
      <c r="C1680" s="45">
        <f>IFERROR((Ações!$D1680-Ações!$K1680)/Ações!$D1680,0)</f>
        <v>0</v>
      </c>
      <c r="D1680" s="46">
        <f>(Ações!$O1680)/0.06</f>
        <v>0</v>
      </c>
      <c r="E1680" s="47">
        <f>IFERROR((Ações!$F1680-Ações!$K1680)/Ações!$F1680,0)</f>
        <v>-4.3875443202647446</v>
      </c>
      <c r="F1680" s="46">
        <f>IF(OR(Ações!$N1680&lt;0,Ações!$M1680&lt;0),"",(22.5*Ações!$M1680*Ações!$N1680)^0.5)</f>
        <v>3.5749125863438955</v>
      </c>
      <c r="G1680" s="47">
        <f>IFERROR((Ações!$H1680-Ações!$K1680)/Ações!$H1680,0)</f>
        <v>0</v>
      </c>
      <c r="H1680" s="48">
        <f>IFERROR(Ações!$I1680/(Ações!$P1680-Table_1[[#This Row],[CAGR LUCRO 5A]]),0)</f>
        <v>0</v>
      </c>
      <c r="I1680" s="48">
        <f>IF(Ações!$S1680&lt;0,"",Ações!$O1680*(1+Ações!$S1680))</f>
        <v>0</v>
      </c>
      <c r="J1680" s="49">
        <f>IFERROR(IF(Ações!$B1680="","",(VLOOKUP(Table_1[[#This Row],[AÇÕES]],'Dados Status Invest STOCKS'!A1666:AD2281,4)/Table_1[[#This Row],[LPA]]))/100,0)</f>
        <v>0.38183098591549297</v>
      </c>
      <c r="K1680" s="64">
        <f>IFERROR(IF(Ações!$B1680="","",VLOOKUP(Table_1[[#This Row],[AÇÕES]],'Dados Status Invest STOCKS'!A1666:AD2281,2)),0)</f>
        <v>19.260000000000002</v>
      </c>
      <c r="L1680" s="65">
        <f>IFERROR(IF(Ações!$B1680="","",VLOOKUP(Table_1[[#This Row],[AÇÕES]],'Dados Status Invest STOCKS'!A1666:AD2281,3)/100),0)</f>
        <v>0</v>
      </c>
      <c r="M1680" s="66">
        <f>IFERROR(IF(Ações!$B1680="","",VLOOKUP(Table_1[[#This Row],[AÇÕES]],'Dados Status Invest STOCKS'!A1666:AD2281,28)),0)</f>
        <v>0.71</v>
      </c>
      <c r="N1680" s="66">
        <f>IFERROR(IF(Ações!$B1680="","",VLOOKUP(Table_1[[#This Row],[AÇÕES]],'Dados Status Invest STOCKS'!A1666:AD2281,27)),0)</f>
        <v>0.8</v>
      </c>
      <c r="O1680" s="66">
        <f>IFERROR(IF(Ações!$L1680="","",Ações!$K1680*Ações!$L1680),0)</f>
        <v>0</v>
      </c>
      <c r="P1680" s="67">
        <f t="shared" si="26"/>
        <v>0.06</v>
      </c>
      <c r="Q1680" s="67">
        <f>IFERROR(Ações!$O1680/Ações!$M1680,0)</f>
        <v>0</v>
      </c>
      <c r="R1680" s="67">
        <f>IFERROR(IF(Ações!$B1680="","",VLOOKUP(Table_1[[#This Row],[AÇÕES]],'Dados Status Invest STOCKS'!A1666:AD2281,18)/100),0)</f>
        <v>0.8881</v>
      </c>
      <c r="S1680" s="65">
        <f>IFERROR(IF(Ações!$B1680="","",VLOOKUP(Table_1[[#This Row],[AÇÕES]],'Dados Status Invest STOCKS'!A1666:AD2281,25)/100),0)</f>
        <v>0</v>
      </c>
      <c r="T1680" s="67">
        <f>(1-Ações!$Q1680)*Ações!$R1680</f>
        <v>0.8881</v>
      </c>
      <c r="U1680" s="68">
        <f>IF(Ações!$S1680=0,Ações!$T1680,IF(Ações!$T1680=0,Ações!$S1680,AVERAGE(Ações!$S1680,Ações!$T1680)))</f>
        <v>0.8881</v>
      </c>
    </row>
    <row r="1681" spans="2:21" ht="15" customHeight="1" x14ac:dyDescent="0.2">
      <c r="B1681" s="63" t="str">
        <f>IFERROR('Dados Status Invest STOCKS'!A1668,"-")</f>
        <v>EVTC</v>
      </c>
      <c r="C1681" s="45">
        <f>IFERROR((Ações!$D1681-Ações!$K1681)/Ações!$D1681,0)</f>
        <v>-12.043478260869565</v>
      </c>
      <c r="D1681" s="46">
        <f>(Ações!$O1681)/0.06</f>
        <v>3.3112333333333335</v>
      </c>
      <c r="E1681" s="47">
        <f>IFERROR((Ações!$F1681-Ações!$K1681)/Ações!$F1681,0)</f>
        <v>-1.5767148901109473</v>
      </c>
      <c r="F1681" s="46">
        <f>IF(OR(Ações!$N1681&lt;0,Ações!$M1681&lt;0),"",(22.5*Ações!$M1681*Ações!$N1681)^0.5)</f>
        <v>16.761652663147508</v>
      </c>
      <c r="G1681" s="47">
        <f>IFERROR((Ações!$H1681-Ações!$K1681)/Ações!$H1681,0)</f>
        <v>-2.4585927277879165</v>
      </c>
      <c r="H1681" s="48">
        <f>IFERROR(Ações!$I1681/(Ações!$P1681-Table_1[[#This Row],[CAGR LUCRO 5A]]),0)</f>
        <v>12.487738048192774</v>
      </c>
      <c r="I1681" s="48">
        <f>IF(Ações!$S1681&lt;0,"",Ações!$O1681*(1+Ações!$S1681))</f>
        <v>0.20729645160000001</v>
      </c>
      <c r="J1681" s="49">
        <f>IFERROR(IF(Ações!$B1681="","",(VLOOKUP(Table_1[[#This Row],[AÇÕES]],'Dados Status Invest STOCKS'!A1667:AD2282,4)/Table_1[[#This Row],[LPA]]))/100,0)</f>
        <v>9.6273584905660362E-2</v>
      </c>
      <c r="K1681" s="64">
        <f>IFERROR(IF(Ações!$B1681="","",VLOOKUP(Table_1[[#This Row],[AÇÕES]],'Dados Status Invest STOCKS'!A1667:AD2282,2)),0)</f>
        <v>43.19</v>
      </c>
      <c r="L1681" s="65">
        <f>IFERROR(IF(Ações!$B1681="","",VLOOKUP(Table_1[[#This Row],[AÇÕES]],'Dados Status Invest STOCKS'!A1667:AD2282,3)/100),0)</f>
        <v>4.5999999999999999E-3</v>
      </c>
      <c r="M1681" s="66">
        <f>IFERROR(IF(Ações!$B1681="","",VLOOKUP(Table_1[[#This Row],[AÇÕES]],'Dados Status Invest STOCKS'!A1667:AD2282,28)),0)</f>
        <v>2.12</v>
      </c>
      <c r="N1681" s="66">
        <f>IFERROR(IF(Ações!$B1681="","",VLOOKUP(Table_1[[#This Row],[AÇÕES]],'Dados Status Invest STOCKS'!A1667:AD2282,27)),0)</f>
        <v>5.89</v>
      </c>
      <c r="O1681" s="66">
        <f>IFERROR(IF(Ações!$L1681="","",Ações!$K1681*Ações!$L1681),0)</f>
        <v>0.19867399999999999</v>
      </c>
      <c r="P1681" s="67">
        <f t="shared" si="26"/>
        <v>0.06</v>
      </c>
      <c r="Q1681" s="67">
        <f>IFERROR(Ações!$O1681/Ações!$M1681,0)</f>
        <v>9.3714150943396218E-2</v>
      </c>
      <c r="R1681" s="67">
        <f>IFERROR(IF(Ações!$B1681="","",VLOOKUP(Table_1[[#This Row],[AÇÕES]],'Dados Status Invest STOCKS'!A1667:AD2282,18)/100),0)</f>
        <v>0.3594</v>
      </c>
      <c r="S1681" s="65">
        <f>IFERROR(IF(Ações!$B1681="","",VLOOKUP(Table_1[[#This Row],[AÇÕES]],'Dados Status Invest STOCKS'!A1667:AD2282,25)/100),0)</f>
        <v>4.3400000000000001E-2</v>
      </c>
      <c r="T1681" s="67">
        <f>(1-Ações!$Q1681)*Ações!$R1681</f>
        <v>0.32571913415094339</v>
      </c>
      <c r="U1681" s="68">
        <f>IF(Ações!$S1681=0,Ações!$T1681,IF(Ações!$T1681=0,Ações!$S1681,AVERAGE(Ações!$S1681,Ações!$T1681)))</f>
        <v>0.18455956707547169</v>
      </c>
    </row>
    <row r="1682" spans="2:21" ht="15" customHeight="1" x14ac:dyDescent="0.2">
      <c r="B1682" s="63" t="str">
        <f>IFERROR('Dados Status Invest STOCKS'!A1669,"-")</f>
        <v>EW</v>
      </c>
      <c r="C1682" s="45">
        <f>IFERROR((Ações!$D1682-Ações!$K1682)/Ações!$D1682,0)</f>
        <v>0</v>
      </c>
      <c r="D1682" s="46">
        <f>(Ações!$O1682)/0.06</f>
        <v>0</v>
      </c>
      <c r="E1682" s="47">
        <f>IFERROR((Ações!$F1682-Ações!$K1682)/Ações!$F1682,0)</f>
        <v>-4.0825681663734219</v>
      </c>
      <c r="F1682" s="46">
        <f>IF(OR(Ações!$N1682&lt;0,Ações!$M1682&lt;0),"",(22.5*Ações!$M1682*Ações!$N1682)^0.5)</f>
        <v>21.7606525637445</v>
      </c>
      <c r="G1682" s="47">
        <f>IFERROR((Ações!$H1682-Ações!$K1682)/Ações!$H1682,0)</f>
        <v>0</v>
      </c>
      <c r="H1682" s="48">
        <f>IFERROR(Ações!$I1682/(Ações!$P1682-Table_1[[#This Row],[CAGR LUCRO 5A]]),0)</f>
        <v>0</v>
      </c>
      <c r="I1682" s="48">
        <f>IF(Ações!$S1682&lt;0,"",Ações!$O1682*(1+Ações!$S1682))</f>
        <v>0</v>
      </c>
      <c r="J1682" s="49">
        <f>IFERROR(IF(Ações!$B1682="","",(VLOOKUP(Table_1[[#This Row],[AÇÕES]],'Dados Status Invest STOCKS'!A1668:AD2283,4)/Table_1[[#This Row],[LPA]]))/100,0)</f>
        <v>0.19721518987341771</v>
      </c>
      <c r="K1682" s="64">
        <f>IFERROR(IF(Ações!$B1682="","",VLOOKUP(Table_1[[#This Row],[AÇÕES]],'Dados Status Invest STOCKS'!A1668:AD2283,2)),0)</f>
        <v>110.6</v>
      </c>
      <c r="L1682" s="65">
        <f>IFERROR(IF(Ações!$B1682="","",VLOOKUP(Table_1[[#This Row],[AÇÕES]],'Dados Status Invest STOCKS'!A1668:AD2283,3)/100),0)</f>
        <v>0</v>
      </c>
      <c r="M1682" s="66">
        <f>IFERROR(IF(Ações!$B1682="","",VLOOKUP(Table_1[[#This Row],[AÇÕES]],'Dados Status Invest STOCKS'!A1668:AD2283,28)),0)</f>
        <v>2.37</v>
      </c>
      <c r="N1682" s="66">
        <f>IFERROR(IF(Ações!$B1682="","",VLOOKUP(Table_1[[#This Row],[AÇÕES]],'Dados Status Invest STOCKS'!A1668:AD2283,27)),0)</f>
        <v>8.8800000000000008</v>
      </c>
      <c r="O1682" s="66">
        <f>IFERROR(IF(Ações!$L1682="","",Ações!$K1682*Ações!$L1682),0)</f>
        <v>0</v>
      </c>
      <c r="P1682" s="67">
        <f t="shared" si="26"/>
        <v>0.06</v>
      </c>
      <c r="Q1682" s="67">
        <f>IFERROR(Ações!$O1682/Ações!$M1682,0)</f>
        <v>0</v>
      </c>
      <c r="R1682" s="67">
        <f>IFERROR(IF(Ações!$B1682="","",VLOOKUP(Table_1[[#This Row],[AÇÕES]],'Dados Status Invest STOCKS'!A1668:AD2283,18)/100),0)</f>
        <v>0.2666</v>
      </c>
      <c r="S1682" s="65">
        <f>IFERROR(IF(Ações!$B1682="","",VLOOKUP(Table_1[[#This Row],[AÇÕES]],'Dados Status Invest STOCKS'!A1668:AD2283,25)/100),0)</f>
        <v>0.1072</v>
      </c>
      <c r="T1682" s="67">
        <f>(1-Ações!$Q1682)*Ações!$R1682</f>
        <v>0.2666</v>
      </c>
      <c r="U1682" s="68">
        <f>IF(Ações!$S1682=0,Ações!$T1682,IF(Ações!$T1682=0,Ações!$S1682,AVERAGE(Ações!$S1682,Ações!$T1682)))</f>
        <v>0.18690000000000001</v>
      </c>
    </row>
    <row r="1683" spans="2:21" ht="15" customHeight="1" x14ac:dyDescent="0.2">
      <c r="B1683" s="63" t="str">
        <f>IFERROR('Dados Status Invest STOCKS'!A1670,"-")</f>
        <v>EWBC</v>
      </c>
      <c r="C1683" s="45">
        <f>IFERROR((Ações!$D1683-Ações!$K1683)/Ações!$D1683,0)</f>
        <v>-2.7974683544303791</v>
      </c>
      <c r="D1683" s="46">
        <f>(Ações!$O1683)/0.06</f>
        <v>21.985700000000001</v>
      </c>
      <c r="E1683" s="47">
        <f>IFERROR((Ações!$F1683-Ações!$K1683)/Ações!$F1683,0)</f>
        <v>-0.15713254653838557</v>
      </c>
      <c r="F1683" s="46">
        <f>IF(OR(Ações!$N1683&lt;0,Ações!$M1683&lt;0),"",(22.5*Ações!$M1683*Ações!$N1683)^0.5)</f>
        <v>72.152494759363663</v>
      </c>
      <c r="G1683" s="47">
        <f>IFERROR((Ações!$H1683-Ações!$K1683)/Ações!$H1683,0)</f>
        <v>2.2295225939413812</v>
      </c>
      <c r="H1683" s="48">
        <f>IFERROR(Ações!$I1683/(Ações!$P1683-Table_1[[#This Row],[CAGR LUCRO 5A]]),0)</f>
        <v>-67.904404857142836</v>
      </c>
      <c r="I1683" s="48">
        <f>IF(Ações!$S1683&lt;0,"",Ações!$O1683*(1+Ações!$S1683))</f>
        <v>1.4259925019999999</v>
      </c>
      <c r="J1683" s="49">
        <f>IFERROR(IF(Ações!$B1683="","",(VLOOKUP(Table_1[[#This Row],[AÇÕES]],'Dados Status Invest STOCKS'!A1669:AD2284,4)/Table_1[[#This Row],[LPA]]))/100,0)</f>
        <v>2.5060658578856154E-2</v>
      </c>
      <c r="K1683" s="64">
        <f>IFERROR(IF(Ações!$B1683="","",VLOOKUP(Table_1[[#This Row],[AÇÕES]],'Dados Status Invest STOCKS'!A1669:AD2284,2)),0)</f>
        <v>83.49</v>
      </c>
      <c r="L1683" s="65">
        <f>IFERROR(IF(Ações!$B1683="","",VLOOKUP(Table_1[[#This Row],[AÇÕES]],'Dados Status Invest STOCKS'!A1669:AD2284,3)/100),0)</f>
        <v>1.5800000000000002E-2</v>
      </c>
      <c r="M1683" s="66">
        <f>IFERROR(IF(Ações!$B1683="","",VLOOKUP(Table_1[[#This Row],[AÇÕES]],'Dados Status Invest STOCKS'!A1669:AD2284,28)),0)</f>
        <v>5.77</v>
      </c>
      <c r="N1683" s="66">
        <f>IFERROR(IF(Ações!$B1683="","",VLOOKUP(Table_1[[#This Row],[AÇÕES]],'Dados Status Invest STOCKS'!A1669:AD2284,27)),0)</f>
        <v>40.1</v>
      </c>
      <c r="O1683" s="66">
        <f>IFERROR(IF(Ações!$L1683="","",Ações!$K1683*Ações!$L1683),0)</f>
        <v>1.319142</v>
      </c>
      <c r="P1683" s="67">
        <f t="shared" si="26"/>
        <v>0.06</v>
      </c>
      <c r="Q1683" s="67">
        <f>IFERROR(Ações!$O1683/Ações!$M1683,0)</f>
        <v>0.22862079722703643</v>
      </c>
      <c r="R1683" s="67">
        <f>IFERROR(IF(Ações!$B1683="","",VLOOKUP(Table_1[[#This Row],[AÇÕES]],'Dados Status Invest STOCKS'!A1669:AD2284,18)/100),0)</f>
        <v>0.14400000000000002</v>
      </c>
      <c r="S1683" s="65">
        <f>IFERROR(IF(Ações!$B1683="","",VLOOKUP(Table_1[[#This Row],[AÇÕES]],'Dados Status Invest STOCKS'!A1669:AD2284,25)/100),0)</f>
        <v>8.1000000000000003E-2</v>
      </c>
      <c r="T1683" s="67">
        <f>(1-Ações!$Q1683)*Ações!$R1683</f>
        <v>0.11107860519930676</v>
      </c>
      <c r="U1683" s="68">
        <f>IF(Ações!$S1683=0,Ações!$T1683,IF(Ações!$T1683=0,Ações!$S1683,AVERAGE(Ações!$S1683,Ações!$T1683)))</f>
        <v>9.6039302599653376E-2</v>
      </c>
    </row>
    <row r="1684" spans="2:21" ht="15" customHeight="1" x14ac:dyDescent="0.2">
      <c r="B1684" s="63" t="str">
        <f>IFERROR('Dados Status Invest STOCKS'!A1671,"-")</f>
        <v>EXAS</v>
      </c>
      <c r="C1684" s="45">
        <f>IFERROR((Ações!$D1684-Ações!$K1684)/Ações!$D1684,0)</f>
        <v>0</v>
      </c>
      <c r="D1684" s="46">
        <f>(Ações!$O1684)/0.06</f>
        <v>0</v>
      </c>
      <c r="E1684" s="47">
        <f>IFERROR((Ações!$F1684-Ações!$K1684)/Ações!$F1684,0)</f>
        <v>0</v>
      </c>
      <c r="F1684" s="46" t="str">
        <f>IF(OR(Ações!$N1684&lt;0,Ações!$M1684&lt;0),"",(22.5*Ações!$M1684*Ações!$N1684)^0.5)</f>
        <v/>
      </c>
      <c r="G1684" s="47">
        <f>IFERROR((Ações!$H1684-Ações!$K1684)/Ações!$H1684,0)</f>
        <v>0</v>
      </c>
      <c r="H1684" s="48">
        <f>IFERROR(Ações!$I1684/(Ações!$P1684-Table_1[[#This Row],[CAGR LUCRO 5A]]),0)</f>
        <v>0</v>
      </c>
      <c r="I1684" s="48">
        <f>IF(Ações!$S1684&lt;0,"",Ações!$O1684*(1+Ações!$S1684))</f>
        <v>0</v>
      </c>
      <c r="J1684" s="49">
        <f>IFERROR(IF(Ações!$B1684="","",(VLOOKUP(Table_1[[#This Row],[AÇÕES]],'Dados Status Invest STOCKS'!A1670:AD2285,4)/Table_1[[#This Row],[LPA]]))/100,0)</f>
        <v>3.3651804670912951E-2</v>
      </c>
      <c r="K1684" s="64">
        <f>IFERROR(IF(Ações!$B1684="","",VLOOKUP(Table_1[[#This Row],[AÇÕES]],'Dados Status Invest STOCKS'!A1670:AD2285,2)),0)</f>
        <v>74.66</v>
      </c>
      <c r="L1684" s="65">
        <f>IFERROR(IF(Ações!$B1684="","",VLOOKUP(Table_1[[#This Row],[AÇÕES]],'Dados Status Invest STOCKS'!A1670:AD2285,3)/100),0)</f>
        <v>0</v>
      </c>
      <c r="M1684" s="66">
        <f>IFERROR(IF(Ações!$B1684="","",VLOOKUP(Table_1[[#This Row],[AÇÕES]],'Dados Status Invest STOCKS'!A1670:AD2285,28)),0)</f>
        <v>-4.71</v>
      </c>
      <c r="N1684" s="66">
        <f>IFERROR(IF(Ações!$B1684="","",VLOOKUP(Table_1[[#This Row],[AÇÕES]],'Dados Status Invest STOCKS'!A1670:AD2285,27)),0)</f>
        <v>20.07</v>
      </c>
      <c r="O1684" s="66">
        <f>IFERROR(IF(Ações!$L1684="","",Ações!$K1684*Ações!$L1684),0)</f>
        <v>0</v>
      </c>
      <c r="P1684" s="67">
        <f t="shared" si="26"/>
        <v>0.06</v>
      </c>
      <c r="Q1684" s="67">
        <f>IFERROR(Ações!$O1684/Ações!$M1684,0)</f>
        <v>0</v>
      </c>
      <c r="R1684" s="67">
        <f>IFERROR(IF(Ações!$B1684="","",VLOOKUP(Table_1[[#This Row],[AÇÕES]],'Dados Status Invest STOCKS'!A1670:AD2285,18)/100),0)</f>
        <v>-0.23480000000000001</v>
      </c>
      <c r="S1684" s="65">
        <f>IFERROR(IF(Ações!$B1684="","",VLOOKUP(Table_1[[#This Row],[AÇÕES]],'Dados Status Invest STOCKS'!A1670:AD2285,25)/100),0)</f>
        <v>0</v>
      </c>
      <c r="T1684" s="67">
        <f>(1-Ações!$Q1684)*Ações!$R1684</f>
        <v>-0.23480000000000001</v>
      </c>
      <c r="U1684" s="68">
        <f>IF(Ações!$S1684=0,Ações!$T1684,IF(Ações!$T1684=0,Ações!$S1684,AVERAGE(Ações!$S1684,Ações!$T1684)))</f>
        <v>-0.23480000000000001</v>
      </c>
    </row>
    <row r="1685" spans="2:21" ht="15" customHeight="1" x14ac:dyDescent="0.2">
      <c r="B1685" s="63" t="str">
        <f>IFERROR('Dados Status Invest STOCKS'!A1672,"-")</f>
        <v>EXC</v>
      </c>
      <c r="C1685" s="45">
        <f>IFERROR((Ações!$D1685-Ações!$K1685)/Ações!$D1685,0)</f>
        <v>-0.46699266503667475</v>
      </c>
      <c r="D1685" s="46">
        <f>(Ações!$O1685)/0.06</f>
        <v>38.241500000000002</v>
      </c>
      <c r="E1685" s="47">
        <f>IFERROR((Ações!$F1685-Ações!$K1685)/Ações!$F1685,0)</f>
        <v>-0.5375721272555638</v>
      </c>
      <c r="F1685" s="46">
        <f>IF(OR(Ações!$N1685&lt;0,Ações!$M1685&lt;0),"",(22.5*Ações!$M1685*Ações!$N1685)^0.5)</f>
        <v>36.486093241124081</v>
      </c>
      <c r="G1685" s="47">
        <f>IFERROR((Ações!$H1685-Ações!$K1685)/Ações!$H1685,0)</f>
        <v>0</v>
      </c>
      <c r="H1685" s="48">
        <f>IFERROR(Ações!$I1685/(Ações!$P1685-Table_1[[#This Row],[CAGR LUCRO 5A]]),0)</f>
        <v>0</v>
      </c>
      <c r="I1685" s="48" t="str">
        <f>IF(Ações!$S1685&lt;0,"",Ações!$O1685*(1+Ações!$S1685))</f>
        <v/>
      </c>
      <c r="J1685" s="49">
        <f>IFERROR(IF(Ações!$B1685="","",(VLOOKUP(Table_1[[#This Row],[AÇÕES]],'Dados Status Invest STOCKS'!A1671:AD2286,4)/Table_1[[#This Row],[LPA]]))/100,0)</f>
        <v>0.19175438596491229</v>
      </c>
      <c r="K1685" s="64">
        <f>IFERROR(IF(Ações!$B1685="","",VLOOKUP(Table_1[[#This Row],[AÇÕES]],'Dados Status Invest STOCKS'!A1671:AD2286,2)),0)</f>
        <v>56.1</v>
      </c>
      <c r="L1685" s="65">
        <f>IFERROR(IF(Ações!$B1685="","",VLOOKUP(Table_1[[#This Row],[AÇÕES]],'Dados Status Invest STOCKS'!A1671:AD2286,3)/100),0)</f>
        <v>4.0899999999999999E-2</v>
      </c>
      <c r="M1685" s="66">
        <f>IFERROR(IF(Ações!$B1685="","",VLOOKUP(Table_1[[#This Row],[AÇÕES]],'Dados Status Invest STOCKS'!A1671:AD2286,28)),0)</f>
        <v>1.71</v>
      </c>
      <c r="N1685" s="66">
        <f>IFERROR(IF(Ações!$B1685="","",VLOOKUP(Table_1[[#This Row],[AÇÕES]],'Dados Status Invest STOCKS'!A1671:AD2286,27)),0)</f>
        <v>34.6</v>
      </c>
      <c r="O1685" s="66">
        <f>IFERROR(IF(Ações!$L1685="","",Ações!$K1685*Ações!$L1685),0)</f>
        <v>2.2944900000000001</v>
      </c>
      <c r="P1685" s="67">
        <f t="shared" si="26"/>
        <v>0.06</v>
      </c>
      <c r="Q1685" s="67">
        <f>IFERROR(Ações!$O1685/Ações!$M1685,0)</f>
        <v>1.3418070175438597</v>
      </c>
      <c r="R1685" s="67">
        <f>IFERROR(IF(Ações!$B1685="","",VLOOKUP(Table_1[[#This Row],[AÇÕES]],'Dados Status Invest STOCKS'!A1671:AD2286,18)/100),0)</f>
        <v>4.9500000000000002E-2</v>
      </c>
      <c r="S1685" s="65">
        <f>IFERROR(IF(Ações!$B1685="","",VLOOKUP(Table_1[[#This Row],[AÇÕES]],'Dados Status Invest STOCKS'!A1671:AD2286,25)/100),0)</f>
        <v>-2.86E-2</v>
      </c>
      <c r="T1685" s="67">
        <f>(1-Ações!$Q1685)*Ações!$R1685</f>
        <v>-1.6919447368421055E-2</v>
      </c>
      <c r="U1685" s="68">
        <f>IF(Ações!$S1685=0,Ações!$T1685,IF(Ações!$T1685=0,Ações!$S1685,AVERAGE(Ações!$S1685,Ações!$T1685)))</f>
        <v>-2.2759723684210528E-2</v>
      </c>
    </row>
    <row r="1686" spans="2:21" ht="15" customHeight="1" x14ac:dyDescent="0.2">
      <c r="B1686" s="63" t="str">
        <f>IFERROR('Dados Status Invest STOCKS'!A1673,"-")</f>
        <v>EXEL</v>
      </c>
      <c r="C1686" s="45">
        <f>IFERROR((Ações!$D1686-Ações!$K1686)/Ações!$D1686,0)</f>
        <v>0</v>
      </c>
      <c r="D1686" s="46">
        <f>(Ações!$O1686)/0.06</f>
        <v>0</v>
      </c>
      <c r="E1686" s="47">
        <f>IFERROR((Ações!$F1686-Ações!$K1686)/Ações!$F1686,0)</f>
        <v>-1.0948832304008713</v>
      </c>
      <c r="F1686" s="46">
        <f>IF(OR(Ações!$N1686&lt;0,Ações!$M1686&lt;0),"",(22.5*Ações!$M1686*Ações!$N1686)^0.5)</f>
        <v>8.8405882157241109</v>
      </c>
      <c r="G1686" s="47">
        <f>IFERROR((Ações!$H1686-Ações!$K1686)/Ações!$H1686,0)</f>
        <v>0</v>
      </c>
      <c r="H1686" s="48">
        <f>IFERROR(Ações!$I1686/(Ações!$P1686-Table_1[[#This Row],[CAGR LUCRO 5A]]),0)</f>
        <v>0</v>
      </c>
      <c r="I1686" s="48">
        <f>IF(Ações!$S1686&lt;0,"",Ações!$O1686*(1+Ações!$S1686))</f>
        <v>0</v>
      </c>
      <c r="J1686" s="49">
        <f>IFERROR(IF(Ações!$B1686="","",(VLOOKUP(Table_1[[#This Row],[AÇÕES]],'Dados Status Invest STOCKS'!A1672:AD2287,4)/Table_1[[#This Row],[LPA]]))/100,0)</f>
        <v>0.68596153846153851</v>
      </c>
      <c r="K1686" s="64">
        <f>IFERROR(IF(Ações!$B1686="","",VLOOKUP(Table_1[[#This Row],[AÇÕES]],'Dados Status Invest STOCKS'!A1672:AD2287,2)),0)</f>
        <v>18.52</v>
      </c>
      <c r="L1686" s="65">
        <f>IFERROR(IF(Ações!$B1686="","",VLOOKUP(Table_1[[#This Row],[AÇÕES]],'Dados Status Invest STOCKS'!A1672:AD2287,3)/100),0)</f>
        <v>0</v>
      </c>
      <c r="M1686" s="66">
        <f>IFERROR(IF(Ações!$B1686="","",VLOOKUP(Table_1[[#This Row],[AÇÕES]],'Dados Status Invest STOCKS'!A1672:AD2287,28)),0)</f>
        <v>0.52</v>
      </c>
      <c r="N1686" s="66">
        <f>IFERROR(IF(Ações!$B1686="","",VLOOKUP(Table_1[[#This Row],[AÇÕES]],'Dados Status Invest STOCKS'!A1672:AD2287,27)),0)</f>
        <v>6.68</v>
      </c>
      <c r="O1686" s="66">
        <f>IFERROR(IF(Ações!$L1686="","",Ações!$K1686*Ações!$L1686),0)</f>
        <v>0</v>
      </c>
      <c r="P1686" s="67">
        <f t="shared" si="26"/>
        <v>0.06</v>
      </c>
      <c r="Q1686" s="67">
        <f>IFERROR(Ações!$O1686/Ações!$M1686,0)</f>
        <v>0</v>
      </c>
      <c r="R1686" s="67">
        <f>IFERROR(IF(Ações!$B1686="","",VLOOKUP(Table_1[[#This Row],[AÇÕES]],'Dados Status Invest STOCKS'!A1672:AD2287,18)/100),0)</f>
        <v>7.7800000000000008E-2</v>
      </c>
      <c r="S1686" s="65">
        <f>IFERROR(IF(Ações!$B1686="","",VLOOKUP(Table_1[[#This Row],[AÇÕES]],'Dados Status Invest STOCKS'!A1672:AD2287,25)/100),0)</f>
        <v>0</v>
      </c>
      <c r="T1686" s="67">
        <f>(1-Ações!$Q1686)*Ações!$R1686</f>
        <v>7.7800000000000008E-2</v>
      </c>
      <c r="U1686" s="68">
        <f>IF(Ações!$S1686=0,Ações!$T1686,IF(Ações!$T1686=0,Ações!$S1686,AVERAGE(Ações!$S1686,Ações!$T1686)))</f>
        <v>7.7800000000000008E-2</v>
      </c>
    </row>
    <row r="1687" spans="2:21" ht="15" customHeight="1" x14ac:dyDescent="0.2">
      <c r="B1687" s="63" t="str">
        <f>IFERROR('Dados Status Invest STOCKS'!A1674,"-")</f>
        <v>EXFO</v>
      </c>
      <c r="C1687" s="45">
        <f>IFERROR((Ações!$D1687-Ações!$K1687)/Ações!$D1687,0)</f>
        <v>0</v>
      </c>
      <c r="D1687" s="46">
        <f>(Ações!$O1687)/0.06</f>
        <v>0</v>
      </c>
      <c r="E1687" s="47">
        <f>IFERROR((Ações!$F1687-Ações!$K1687)/Ações!$F1687,0)</f>
        <v>0</v>
      </c>
      <c r="F1687" s="46" t="str">
        <f>IF(OR(Ações!$N1687&lt;0,Ações!$M1687&lt;0),"",(22.5*Ações!$M1687*Ações!$N1687)^0.5)</f>
        <v/>
      </c>
      <c r="G1687" s="47">
        <f>IFERROR((Ações!$H1687-Ações!$K1687)/Ações!$H1687,0)</f>
        <v>0</v>
      </c>
      <c r="H1687" s="48">
        <f>IFERROR(Ações!$I1687/(Ações!$P1687-Table_1[[#This Row],[CAGR LUCRO 5A]]),0)</f>
        <v>0</v>
      </c>
      <c r="I1687" s="48">
        <f>IF(Ações!$S1687&lt;0,"",Ações!$O1687*(1+Ações!$S1687))</f>
        <v>0</v>
      </c>
      <c r="J1687" s="49">
        <f>IFERROR(IF(Ações!$B1687="","",(VLOOKUP(Table_1[[#This Row],[AÇÕES]],'Dados Status Invest STOCKS'!A1673:AD2288,4)/Table_1[[#This Row],[LPA]]))/100,0)</f>
        <v>5.2663636363636366</v>
      </c>
      <c r="K1687" s="64">
        <f>IFERROR(IF(Ações!$B1687="","",VLOOKUP(Table_1[[#This Row],[AÇÕES]],'Dados Status Invest STOCKS'!A1673:AD2288,2)),0)</f>
        <v>6.25</v>
      </c>
      <c r="L1687" s="65">
        <f>IFERROR(IF(Ações!$B1687="","",VLOOKUP(Table_1[[#This Row],[AÇÕES]],'Dados Status Invest STOCKS'!A1673:AD2288,3)/100),0)</f>
        <v>0</v>
      </c>
      <c r="M1687" s="66">
        <f>IFERROR(IF(Ações!$B1687="","",VLOOKUP(Table_1[[#This Row],[AÇÕES]],'Dados Status Invest STOCKS'!A1673:AD2288,28)),0)</f>
        <v>-0.11</v>
      </c>
      <c r="N1687" s="66">
        <f>IFERROR(IF(Ações!$B1687="","",VLOOKUP(Table_1[[#This Row],[AÇÕES]],'Dados Status Invest STOCKS'!A1673:AD2288,27)),0)</f>
        <v>3.24</v>
      </c>
      <c r="O1687" s="66">
        <f>IFERROR(IF(Ações!$L1687="","",Ações!$K1687*Ações!$L1687),0)</f>
        <v>0</v>
      </c>
      <c r="P1687" s="67">
        <f t="shared" si="26"/>
        <v>0.06</v>
      </c>
      <c r="Q1687" s="67">
        <f>IFERROR(Ações!$O1687/Ações!$M1687,0)</f>
        <v>0</v>
      </c>
      <c r="R1687" s="67">
        <f>IFERROR(IF(Ações!$B1687="","",VLOOKUP(Table_1[[#This Row],[AÇÕES]],'Dados Status Invest STOCKS'!A1673:AD2288,18)/100),0)</f>
        <v>-3.3300000000000003E-2</v>
      </c>
      <c r="S1687" s="65">
        <f>IFERROR(IF(Ações!$B1687="","",VLOOKUP(Table_1[[#This Row],[AÇÕES]],'Dados Status Invest STOCKS'!A1673:AD2288,25)/100),0)</f>
        <v>0</v>
      </c>
      <c r="T1687" s="67">
        <f>(1-Ações!$Q1687)*Ações!$R1687</f>
        <v>-3.3300000000000003E-2</v>
      </c>
      <c r="U1687" s="68">
        <f>IF(Ações!$S1687=0,Ações!$T1687,IF(Ações!$T1687=0,Ações!$S1687,AVERAGE(Ações!$S1687,Ações!$T1687)))</f>
        <v>-3.3300000000000003E-2</v>
      </c>
    </row>
    <row r="1688" spans="2:21" ht="15" customHeight="1" x14ac:dyDescent="0.2">
      <c r="B1688" s="63" t="str">
        <f>IFERROR('Dados Status Invest STOCKS'!A1675,"-")</f>
        <v>EXK</v>
      </c>
      <c r="C1688" s="45">
        <f>IFERROR((Ações!$D1688-Ações!$K1688)/Ações!$D1688,0)</f>
        <v>0</v>
      </c>
      <c r="D1688" s="46">
        <f>(Ações!$O1688)/0.06</f>
        <v>0</v>
      </c>
      <c r="E1688" s="47">
        <f>IFERROR((Ações!$F1688-Ações!$K1688)/Ações!$F1688,0)</f>
        <v>-0.4733921059255804</v>
      </c>
      <c r="F1688" s="46">
        <f>IF(OR(Ações!$N1688&lt;0,Ações!$M1688&lt;0),"",(22.5*Ações!$M1688*Ações!$N1688)^0.5)</f>
        <v>2.7012497107820299</v>
      </c>
      <c r="G1688" s="47">
        <f>IFERROR((Ações!$H1688-Ações!$K1688)/Ações!$H1688,0)</f>
        <v>0</v>
      </c>
      <c r="H1688" s="48">
        <f>IFERROR(Ações!$I1688/(Ações!$P1688-Table_1[[#This Row],[CAGR LUCRO 5A]]),0)</f>
        <v>0</v>
      </c>
      <c r="I1688" s="48">
        <f>IF(Ações!$S1688&lt;0,"",Ações!$O1688*(1+Ações!$S1688))</f>
        <v>0</v>
      </c>
      <c r="J1688" s="49">
        <f>IFERROR(IF(Ações!$B1688="","",(VLOOKUP(Table_1[[#This Row],[AÇÕES]],'Dados Status Invest STOCKS'!A1674:AD2289,4)/Table_1[[#This Row],[LPA]]))/100,0)</f>
        <v>0.75086956521739123</v>
      </c>
      <c r="K1688" s="64">
        <f>IFERROR(IF(Ações!$B1688="","",VLOOKUP(Table_1[[#This Row],[AÇÕES]],'Dados Status Invest STOCKS'!A1674:AD2289,2)),0)</f>
        <v>3.98</v>
      </c>
      <c r="L1688" s="65">
        <f>IFERROR(IF(Ações!$B1688="","",VLOOKUP(Table_1[[#This Row],[AÇÕES]],'Dados Status Invest STOCKS'!A1674:AD2289,3)/100),0)</f>
        <v>0</v>
      </c>
      <c r="M1688" s="66">
        <f>IFERROR(IF(Ações!$B1688="","",VLOOKUP(Table_1[[#This Row],[AÇÕES]],'Dados Status Invest STOCKS'!A1674:AD2289,28)),0)</f>
        <v>0.23</v>
      </c>
      <c r="N1688" s="66">
        <f>IFERROR(IF(Ações!$B1688="","",VLOOKUP(Table_1[[#This Row],[AÇÕES]],'Dados Status Invest STOCKS'!A1674:AD2289,27)),0)</f>
        <v>1.41</v>
      </c>
      <c r="O1688" s="66">
        <f>IFERROR(IF(Ações!$L1688="","",Ações!$K1688*Ações!$L1688),0)</f>
        <v>0</v>
      </c>
      <c r="P1688" s="67">
        <f t="shared" si="26"/>
        <v>0.06</v>
      </c>
      <c r="Q1688" s="67">
        <f>IFERROR(Ações!$O1688/Ações!$M1688,0)</f>
        <v>0</v>
      </c>
      <c r="R1688" s="67">
        <f>IFERROR(IF(Ações!$B1688="","",VLOOKUP(Table_1[[#This Row],[AÇÕES]],'Dados Status Invest STOCKS'!A1674:AD2289,18)/100),0)</f>
        <v>0.1636</v>
      </c>
      <c r="S1688" s="65">
        <f>IFERROR(IF(Ações!$B1688="","",VLOOKUP(Table_1[[#This Row],[AÇÕES]],'Dados Status Invest STOCKS'!A1674:AD2289,25)/100),0)</f>
        <v>0</v>
      </c>
      <c r="T1688" s="67">
        <f>(1-Ações!$Q1688)*Ações!$R1688</f>
        <v>0.1636</v>
      </c>
      <c r="U1688" s="68">
        <f>IF(Ações!$S1688=0,Ações!$T1688,IF(Ações!$T1688=0,Ações!$S1688,AVERAGE(Ações!$S1688,Ações!$T1688)))</f>
        <v>0.1636</v>
      </c>
    </row>
    <row r="1689" spans="2:21" ht="15" customHeight="1" x14ac:dyDescent="0.2">
      <c r="B1689" s="63" t="str">
        <f>IFERROR('Dados Status Invest STOCKS'!A1676,"-")</f>
        <v>EXLS</v>
      </c>
      <c r="C1689" s="45">
        <f>IFERROR((Ações!$D1689-Ações!$K1689)/Ações!$D1689,0)</f>
        <v>0</v>
      </c>
      <c r="D1689" s="46">
        <f>(Ações!$O1689)/0.06</f>
        <v>0</v>
      </c>
      <c r="E1689" s="47">
        <f>IFERROR((Ações!$F1689-Ações!$K1689)/Ações!$F1689,0)</f>
        <v>-2.1275142799541831</v>
      </c>
      <c r="F1689" s="46">
        <f>IF(OR(Ações!$N1689&lt;0,Ações!$M1689&lt;0),"",(22.5*Ações!$M1689*Ações!$N1689)^0.5)</f>
        <v>40.591341441248282</v>
      </c>
      <c r="G1689" s="47">
        <f>IFERROR((Ações!$H1689-Ações!$K1689)/Ações!$H1689,0)</f>
        <v>0</v>
      </c>
      <c r="H1689" s="48">
        <f>IFERROR(Ações!$I1689/(Ações!$P1689-Table_1[[#This Row],[CAGR LUCRO 5A]]),0)</f>
        <v>0</v>
      </c>
      <c r="I1689" s="48">
        <f>IF(Ações!$S1689&lt;0,"",Ações!$O1689*(1+Ações!$S1689))</f>
        <v>0</v>
      </c>
      <c r="J1689" s="49">
        <f>IFERROR(IF(Ações!$B1689="","",(VLOOKUP(Table_1[[#This Row],[AÇÕES]],'Dados Status Invest STOCKS'!A1675:AD2290,4)/Table_1[[#This Row],[LPA]]))/100,0)</f>
        <v>0.10005617977528089</v>
      </c>
      <c r="K1689" s="64">
        <f>IFERROR(IF(Ações!$B1689="","",VLOOKUP(Table_1[[#This Row],[AÇÕES]],'Dados Status Invest STOCKS'!A1675:AD2290,2)),0)</f>
        <v>126.95</v>
      </c>
      <c r="L1689" s="65">
        <f>IFERROR(IF(Ações!$B1689="","",VLOOKUP(Table_1[[#This Row],[AÇÕES]],'Dados Status Invest STOCKS'!A1675:AD2290,3)/100),0)</f>
        <v>0</v>
      </c>
      <c r="M1689" s="66">
        <f>IFERROR(IF(Ações!$B1689="","",VLOOKUP(Table_1[[#This Row],[AÇÕES]],'Dados Status Invest STOCKS'!A1675:AD2290,28)),0)</f>
        <v>3.56</v>
      </c>
      <c r="N1689" s="66">
        <f>IFERROR(IF(Ações!$B1689="","",VLOOKUP(Table_1[[#This Row],[AÇÕES]],'Dados Status Invest STOCKS'!A1675:AD2290,27)),0)</f>
        <v>20.57</v>
      </c>
      <c r="O1689" s="66">
        <f>IFERROR(IF(Ações!$L1689="","",Ações!$K1689*Ações!$L1689),0)</f>
        <v>0</v>
      </c>
      <c r="P1689" s="67">
        <f t="shared" si="26"/>
        <v>0.06</v>
      </c>
      <c r="Q1689" s="67">
        <f>IFERROR(Ações!$O1689/Ações!$M1689,0)</f>
        <v>0</v>
      </c>
      <c r="R1689" s="67">
        <f>IFERROR(IF(Ações!$B1689="","",VLOOKUP(Table_1[[#This Row],[AÇÕES]],'Dados Status Invest STOCKS'!A1675:AD2290,18)/100),0)</f>
        <v>0.17329999999999998</v>
      </c>
      <c r="S1689" s="65">
        <f>IFERROR(IF(Ações!$B1689="","",VLOOKUP(Table_1[[#This Row],[AÇÕES]],'Dados Status Invest STOCKS'!A1675:AD2290,25)/100),0)</f>
        <v>0.11650000000000001</v>
      </c>
      <c r="T1689" s="67">
        <f>(1-Ações!$Q1689)*Ações!$R1689</f>
        <v>0.17329999999999998</v>
      </c>
      <c r="U1689" s="68">
        <f>IF(Ações!$S1689=0,Ações!$T1689,IF(Ações!$T1689=0,Ações!$S1689,AVERAGE(Ações!$S1689,Ações!$T1689)))</f>
        <v>0.1449</v>
      </c>
    </row>
    <row r="1690" spans="2:21" ht="15" customHeight="1" x14ac:dyDescent="0.2">
      <c r="B1690" s="63" t="str">
        <f>IFERROR('Dados Status Invest STOCKS'!A1677,"-")</f>
        <v>EXP</v>
      </c>
      <c r="C1690" s="45">
        <f>IFERROR((Ações!$D1690-Ações!$K1690)/Ações!$D1690,0)</f>
        <v>-10.76470588235294</v>
      </c>
      <c r="D1690" s="46">
        <f>(Ações!$O1690)/0.06</f>
        <v>12.404050000000002</v>
      </c>
      <c r="E1690" s="47">
        <f>IFERROR((Ações!$F1690-Ações!$K1690)/Ações!$F1690,0)</f>
        <v>-0.86461288947866821</v>
      </c>
      <c r="F1690" s="46">
        <f>IF(OR(Ações!$N1690&lt;0,Ações!$M1690&lt;0),"",(22.5*Ações!$M1690*Ações!$N1690)^0.5)</f>
        <v>78.262893506437649</v>
      </c>
      <c r="G1690" s="47">
        <f>IFERROR((Ações!$H1690-Ações!$K1690)/Ações!$H1690,0)</f>
        <v>19.949458085603425</v>
      </c>
      <c r="H1690" s="48">
        <f>IFERROR(Ações!$I1690/(Ações!$P1690-Table_1[[#This Row],[CAGR LUCRO 5A]]),0)</f>
        <v>-7.7010117830687834</v>
      </c>
      <c r="I1690" s="48">
        <f>IF(Ações!$S1690&lt;0,"",Ações!$O1690*(1+Ações!$S1690))</f>
        <v>0.87329473620000009</v>
      </c>
      <c r="J1690" s="49">
        <f>IFERROR(IF(Ações!$B1690="","",(VLOOKUP(Table_1[[#This Row],[AÇÕES]],'Dados Status Invest STOCKS'!A1676:AD2291,4)/Table_1[[#This Row],[LPA]]))/100,0)</f>
        <v>2.0330578512396693E-2</v>
      </c>
      <c r="K1690" s="64">
        <f>IFERROR(IF(Ações!$B1690="","",VLOOKUP(Table_1[[#This Row],[AÇÕES]],'Dados Status Invest STOCKS'!A1676:AD2291,2)),0)</f>
        <v>145.93</v>
      </c>
      <c r="L1690" s="65">
        <f>IFERROR(IF(Ações!$B1690="","",VLOOKUP(Table_1[[#This Row],[AÇÕES]],'Dados Status Invest STOCKS'!A1676:AD2291,3)/100),0)</f>
        <v>5.1000000000000004E-3</v>
      </c>
      <c r="M1690" s="66">
        <f>IFERROR(IF(Ações!$B1690="","",VLOOKUP(Table_1[[#This Row],[AÇÕES]],'Dados Status Invest STOCKS'!A1676:AD2291,28)),0)</f>
        <v>8.4700000000000006</v>
      </c>
      <c r="N1690" s="66">
        <f>IFERROR(IF(Ações!$B1690="","",VLOOKUP(Table_1[[#This Row],[AÇÕES]],'Dados Status Invest STOCKS'!A1676:AD2291,27)),0)</f>
        <v>32.14</v>
      </c>
      <c r="O1690" s="66">
        <f>IFERROR(IF(Ações!$L1690="","",Ações!$K1690*Ações!$L1690),0)</f>
        <v>0.7442430000000001</v>
      </c>
      <c r="P1690" s="67">
        <f t="shared" si="26"/>
        <v>0.06</v>
      </c>
      <c r="Q1690" s="67">
        <f>IFERROR(Ações!$O1690/Ações!$M1690,0)</f>
        <v>8.7868122786304612E-2</v>
      </c>
      <c r="R1690" s="67">
        <f>IFERROR(IF(Ações!$B1690="","",VLOOKUP(Table_1[[#This Row],[AÇÕES]],'Dados Status Invest STOCKS'!A1676:AD2291,18)/100),0)</f>
        <v>0.2636</v>
      </c>
      <c r="S1690" s="65">
        <f>IFERROR(IF(Ações!$B1690="","",VLOOKUP(Table_1[[#This Row],[AÇÕES]],'Dados Status Invest STOCKS'!A1676:AD2291,25)/100),0)</f>
        <v>0.1734</v>
      </c>
      <c r="T1690" s="67">
        <f>(1-Ações!$Q1690)*Ações!$R1690</f>
        <v>0.24043796283353011</v>
      </c>
      <c r="U1690" s="68">
        <f>IF(Ações!$S1690=0,Ações!$T1690,IF(Ações!$T1690=0,Ações!$S1690,AVERAGE(Ações!$S1690,Ações!$T1690)))</f>
        <v>0.20691898141676507</v>
      </c>
    </row>
    <row r="1691" spans="2:21" ht="15" customHeight="1" x14ac:dyDescent="0.2">
      <c r="B1691" s="63" t="str">
        <f>IFERROR('Dados Status Invest STOCKS'!A1678,"-")</f>
        <v>EXPC</v>
      </c>
      <c r="C1691" s="45">
        <f>IFERROR((Ações!$D1691-Ações!$K1691)/Ações!$D1691,0)</f>
        <v>0</v>
      </c>
      <c r="D1691" s="46">
        <f>(Ações!$O1691)/0.06</f>
        <v>0</v>
      </c>
      <c r="E1691" s="47">
        <f>IFERROR((Ações!$F1691-Ações!$K1691)/Ações!$F1691,0)</f>
        <v>0</v>
      </c>
      <c r="F1691" s="46">
        <f>IF(OR(Ações!$N1691&lt;0,Ações!$M1691&lt;0),"",(22.5*Ações!$M1691*Ações!$N1691)^0.5)</f>
        <v>0</v>
      </c>
      <c r="G1691" s="47">
        <f>IFERROR((Ações!$H1691-Ações!$K1691)/Ações!$H1691,0)</f>
        <v>0</v>
      </c>
      <c r="H1691" s="48">
        <f>IFERROR(Ações!$I1691/(Ações!$P1691-Table_1[[#This Row],[CAGR LUCRO 5A]]),0)</f>
        <v>0</v>
      </c>
      <c r="I1691" s="48">
        <f>IF(Ações!$S1691&lt;0,"",Ações!$O1691*(1+Ações!$S1691))</f>
        <v>0</v>
      </c>
      <c r="J1691" s="49">
        <f>IFERROR(IF(Ações!$B1691="","",(VLOOKUP(Table_1[[#This Row],[AÇÕES]],'Dados Status Invest STOCKS'!A1677:AD2292,4)/Table_1[[#This Row],[LPA]]))/100,0)</f>
        <v>0</v>
      </c>
      <c r="K1691" s="64">
        <f>IFERROR(IF(Ações!$B1691="","",VLOOKUP(Table_1[[#This Row],[AÇÕES]],'Dados Status Invest STOCKS'!A1677:AD2292,2)),0)</f>
        <v>8.6999999999999993</v>
      </c>
      <c r="L1691" s="65">
        <f>IFERROR(IF(Ações!$B1691="","",VLOOKUP(Table_1[[#This Row],[AÇÕES]],'Dados Status Invest STOCKS'!A1677:AD2292,3)/100),0)</f>
        <v>0</v>
      </c>
      <c r="M1691" s="66">
        <f>IFERROR(IF(Ações!$B1691="","",VLOOKUP(Table_1[[#This Row],[AÇÕES]],'Dados Status Invest STOCKS'!A1677:AD2292,28)),0)</f>
        <v>0</v>
      </c>
      <c r="N1691" s="66">
        <f>IFERROR(IF(Ações!$B1691="","",VLOOKUP(Table_1[[#This Row],[AÇÕES]],'Dados Status Invest STOCKS'!A1677:AD2292,27)),0)</f>
        <v>0.18</v>
      </c>
      <c r="O1691" s="66">
        <f>IFERROR(IF(Ações!$L1691="","",Ações!$K1691*Ações!$L1691),0)</f>
        <v>0</v>
      </c>
      <c r="P1691" s="67">
        <f t="shared" si="26"/>
        <v>0.06</v>
      </c>
      <c r="Q1691" s="67">
        <f>IFERROR(Ações!$O1691/Ações!$M1691,0)</f>
        <v>0</v>
      </c>
      <c r="R1691" s="67">
        <f>IFERROR(IF(Ações!$B1691="","",VLOOKUP(Table_1[[#This Row],[AÇÕES]],'Dados Status Invest STOCKS'!A1677:AD2292,18)/100),0)</f>
        <v>2.3599999999999999E-2</v>
      </c>
      <c r="S1691" s="65">
        <f>IFERROR(IF(Ações!$B1691="","",VLOOKUP(Table_1[[#This Row],[AÇÕES]],'Dados Status Invest STOCKS'!A1677:AD2292,25)/100),0)</f>
        <v>0</v>
      </c>
      <c r="T1691" s="67">
        <f>(1-Ações!$Q1691)*Ações!$R1691</f>
        <v>2.3599999999999999E-2</v>
      </c>
      <c r="U1691" s="68">
        <f>IF(Ações!$S1691=0,Ações!$T1691,IF(Ações!$T1691=0,Ações!$S1691,AVERAGE(Ações!$S1691,Ações!$T1691)))</f>
        <v>2.3599999999999999E-2</v>
      </c>
    </row>
    <row r="1692" spans="2:21" ht="15" customHeight="1" x14ac:dyDescent="0.2">
      <c r="B1692" s="63" t="str">
        <f>IFERROR('Dados Status Invest STOCKS'!A1679,"-")</f>
        <v>EXPCU</v>
      </c>
      <c r="C1692" s="45">
        <f>IFERROR((Ações!$D1692-Ações!$K1692)/Ações!$D1692,0)</f>
        <v>0</v>
      </c>
      <c r="D1692" s="46">
        <f>(Ações!$O1692)/0.06</f>
        <v>0</v>
      </c>
      <c r="E1692" s="47">
        <f>IFERROR((Ações!$F1692-Ações!$K1692)/Ações!$F1692,0)</f>
        <v>0</v>
      </c>
      <c r="F1692" s="46">
        <f>IF(OR(Ações!$N1692&lt;0,Ações!$M1692&lt;0),"",(22.5*Ações!$M1692*Ações!$N1692)^0.5)</f>
        <v>0</v>
      </c>
      <c r="G1692" s="47">
        <f>IFERROR((Ações!$H1692-Ações!$K1692)/Ações!$H1692,0)</f>
        <v>0</v>
      </c>
      <c r="H1692" s="48">
        <f>IFERROR(Ações!$I1692/(Ações!$P1692-Table_1[[#This Row],[CAGR LUCRO 5A]]),0)</f>
        <v>0</v>
      </c>
      <c r="I1692" s="48">
        <f>IF(Ações!$S1692&lt;0,"",Ações!$O1692*(1+Ações!$S1692))</f>
        <v>0</v>
      </c>
      <c r="J1692" s="49">
        <f>IFERROR(IF(Ações!$B1692="","",(VLOOKUP(Table_1[[#This Row],[AÇÕES]],'Dados Status Invest STOCKS'!A1678:AD2293,4)/Table_1[[#This Row],[LPA]]))/100,0)</f>
        <v>0</v>
      </c>
      <c r="K1692" s="64">
        <f>IFERROR(IF(Ações!$B1692="","",VLOOKUP(Table_1[[#This Row],[AÇÕES]],'Dados Status Invest STOCKS'!A1678:AD2293,2)),0)</f>
        <v>9.5</v>
      </c>
      <c r="L1692" s="65">
        <f>IFERROR(IF(Ações!$B1692="","",VLOOKUP(Table_1[[#This Row],[AÇÕES]],'Dados Status Invest STOCKS'!A1678:AD2293,3)/100),0)</f>
        <v>0</v>
      </c>
      <c r="M1692" s="66">
        <f>IFERROR(IF(Ações!$B1692="","",VLOOKUP(Table_1[[#This Row],[AÇÕES]],'Dados Status Invest STOCKS'!A1678:AD2293,28)),0)</f>
        <v>0</v>
      </c>
      <c r="N1692" s="66">
        <f>IFERROR(IF(Ações!$B1692="","",VLOOKUP(Table_1[[#This Row],[AÇÕES]],'Dados Status Invest STOCKS'!A1678:AD2293,27)),0)</f>
        <v>0.18</v>
      </c>
      <c r="O1692" s="66">
        <f>IFERROR(IF(Ações!$L1692="","",Ações!$K1692*Ações!$L1692),0)</f>
        <v>0</v>
      </c>
      <c r="P1692" s="67">
        <f t="shared" si="26"/>
        <v>0.06</v>
      </c>
      <c r="Q1692" s="67">
        <f>IFERROR(Ações!$O1692/Ações!$M1692,0)</f>
        <v>0</v>
      </c>
      <c r="R1692" s="67">
        <f>IFERROR(IF(Ações!$B1692="","",VLOOKUP(Table_1[[#This Row],[AÇÕES]],'Dados Status Invest STOCKS'!A1678:AD2293,18)/100),0)</f>
        <v>2.3599999999999999E-2</v>
      </c>
      <c r="S1692" s="65">
        <f>IFERROR(IF(Ações!$B1692="","",VLOOKUP(Table_1[[#This Row],[AÇÕES]],'Dados Status Invest STOCKS'!A1678:AD2293,25)/100),0)</f>
        <v>0</v>
      </c>
      <c r="T1692" s="67">
        <f>(1-Ações!$Q1692)*Ações!$R1692</f>
        <v>2.3599999999999999E-2</v>
      </c>
      <c r="U1692" s="68">
        <f>IF(Ações!$S1692=0,Ações!$T1692,IF(Ações!$T1692=0,Ações!$S1692,AVERAGE(Ações!$S1692,Ações!$T1692)))</f>
        <v>2.3599999999999999E-2</v>
      </c>
    </row>
    <row r="1693" spans="2:21" ht="15" customHeight="1" x14ac:dyDescent="0.2">
      <c r="B1693" s="63" t="str">
        <f>IFERROR('Dados Status Invest STOCKS'!A1680,"-")</f>
        <v>EXPCW</v>
      </c>
      <c r="C1693" s="45">
        <f>IFERROR((Ações!$D1693-Ações!$K1693)/Ações!$D1693,0)</f>
        <v>0</v>
      </c>
      <c r="D1693" s="46">
        <f>(Ações!$O1693)/0.06</f>
        <v>0</v>
      </c>
      <c r="E1693" s="47">
        <f>IFERROR((Ações!$F1693-Ações!$K1693)/Ações!$F1693,0)</f>
        <v>0</v>
      </c>
      <c r="F1693" s="46">
        <f>IF(OR(Ações!$N1693&lt;0,Ações!$M1693&lt;0),"",(22.5*Ações!$M1693*Ações!$N1693)^0.5)</f>
        <v>0</v>
      </c>
      <c r="G1693" s="47">
        <f>IFERROR((Ações!$H1693-Ações!$K1693)/Ações!$H1693,0)</f>
        <v>0</v>
      </c>
      <c r="H1693" s="48">
        <f>IFERROR(Ações!$I1693/(Ações!$P1693-Table_1[[#This Row],[CAGR LUCRO 5A]]),0)</f>
        <v>0</v>
      </c>
      <c r="I1693" s="48">
        <f>IF(Ações!$S1693&lt;0,"",Ações!$O1693*(1+Ações!$S1693))</f>
        <v>0</v>
      </c>
      <c r="J1693" s="49">
        <f>IFERROR(IF(Ações!$B1693="","",(VLOOKUP(Table_1[[#This Row],[AÇÕES]],'Dados Status Invest STOCKS'!A1679:AD2294,4)/Table_1[[#This Row],[LPA]]))/100,0)</f>
        <v>0</v>
      </c>
      <c r="K1693" s="64">
        <f>IFERROR(IF(Ações!$B1693="","",VLOOKUP(Table_1[[#This Row],[AÇÕES]],'Dados Status Invest STOCKS'!A1679:AD2294,2)),0)</f>
        <v>1.69</v>
      </c>
      <c r="L1693" s="65">
        <f>IFERROR(IF(Ações!$B1693="","",VLOOKUP(Table_1[[#This Row],[AÇÕES]],'Dados Status Invest STOCKS'!A1679:AD2294,3)/100),0)</f>
        <v>0</v>
      </c>
      <c r="M1693" s="66">
        <f>IFERROR(IF(Ações!$B1693="","",VLOOKUP(Table_1[[#This Row],[AÇÕES]],'Dados Status Invest STOCKS'!A1679:AD2294,28)),0)</f>
        <v>0</v>
      </c>
      <c r="N1693" s="66">
        <f>IFERROR(IF(Ações!$B1693="","",VLOOKUP(Table_1[[#This Row],[AÇÕES]],'Dados Status Invest STOCKS'!A1679:AD2294,27)),0)</f>
        <v>0.18</v>
      </c>
      <c r="O1693" s="66">
        <f>IFERROR(IF(Ações!$L1693="","",Ações!$K1693*Ações!$L1693),0)</f>
        <v>0</v>
      </c>
      <c r="P1693" s="67">
        <f t="shared" si="26"/>
        <v>0.06</v>
      </c>
      <c r="Q1693" s="67">
        <f>IFERROR(Ações!$O1693/Ações!$M1693,0)</f>
        <v>0</v>
      </c>
      <c r="R1693" s="67">
        <f>IFERROR(IF(Ações!$B1693="","",VLOOKUP(Table_1[[#This Row],[AÇÕES]],'Dados Status Invest STOCKS'!A1679:AD2294,18)/100),0)</f>
        <v>2.3599999999999999E-2</v>
      </c>
      <c r="S1693" s="65">
        <f>IFERROR(IF(Ações!$B1693="","",VLOOKUP(Table_1[[#This Row],[AÇÕES]],'Dados Status Invest STOCKS'!A1679:AD2294,25)/100),0)</f>
        <v>0</v>
      </c>
      <c r="T1693" s="67">
        <f>(1-Ações!$Q1693)*Ações!$R1693</f>
        <v>2.3599999999999999E-2</v>
      </c>
      <c r="U1693" s="68">
        <f>IF(Ações!$S1693=0,Ações!$T1693,IF(Ações!$T1693=0,Ações!$S1693,AVERAGE(Ações!$S1693,Ações!$T1693)))</f>
        <v>2.3599999999999999E-2</v>
      </c>
    </row>
    <row r="1694" spans="2:21" ht="15" customHeight="1" x14ac:dyDescent="0.2">
      <c r="B1694" s="63" t="str">
        <f>IFERROR('Dados Status Invest STOCKS'!A1681,"-")</f>
        <v>EXPD</v>
      </c>
      <c r="C1694" s="45">
        <f>IFERROR((Ações!$D1694-Ações!$K1694)/Ações!$D1694,0)</f>
        <v>-5.1224489795918364</v>
      </c>
      <c r="D1694" s="46">
        <f>(Ações!$O1694)/0.06</f>
        <v>19.317433333333334</v>
      </c>
      <c r="E1694" s="47">
        <f>IFERROR((Ações!$F1694-Ações!$K1694)/Ações!$F1694,0)</f>
        <v>-1.1196703786062736</v>
      </c>
      <c r="F1694" s="46">
        <f>IF(OR(Ações!$N1694&lt;0,Ações!$M1694&lt;0),"",(22.5*Ações!$M1694*Ações!$N1694)^0.5)</f>
        <v>55.796411174913395</v>
      </c>
      <c r="G1694" s="47">
        <f>IFERROR((Ações!$H1694-Ações!$K1694)/Ações!$H1694,0)</f>
        <v>3.598630699866598</v>
      </c>
      <c r="H1694" s="48">
        <f>IFERROR(Ações!$I1694/(Ações!$P1694-Table_1[[#This Row],[CAGR LUCRO 5A]]),0)</f>
        <v>-45.512430837545118</v>
      </c>
      <c r="I1694" s="48">
        <f>IF(Ações!$S1694&lt;0,"",Ações!$O1694*(1+Ações!$S1694))</f>
        <v>1.2606943341999999</v>
      </c>
      <c r="J1694" s="49">
        <f>IFERROR(IF(Ações!$B1694="","",(VLOOKUP(Table_1[[#This Row],[AÇÕES]],'Dados Status Invest STOCKS'!A1680:AD2295,4)/Table_1[[#This Row],[LPA]]))/100,0)</f>
        <v>2.5145772594752189E-2</v>
      </c>
      <c r="K1694" s="64">
        <f>IFERROR(IF(Ações!$B1694="","",VLOOKUP(Table_1[[#This Row],[AÇÕES]],'Dados Status Invest STOCKS'!A1680:AD2295,2)),0)</f>
        <v>118.27</v>
      </c>
      <c r="L1694" s="65">
        <f>IFERROR(IF(Ações!$B1694="","",VLOOKUP(Table_1[[#This Row],[AÇÕES]],'Dados Status Invest STOCKS'!A1680:AD2295,3)/100),0)</f>
        <v>9.7999999999999997E-3</v>
      </c>
      <c r="M1694" s="66">
        <f>IFERROR(IF(Ações!$B1694="","",VLOOKUP(Table_1[[#This Row],[AÇÕES]],'Dados Status Invest STOCKS'!A1680:AD2295,28)),0)</f>
        <v>6.86</v>
      </c>
      <c r="N1694" s="66">
        <f>IFERROR(IF(Ações!$B1694="","",VLOOKUP(Table_1[[#This Row],[AÇÕES]],'Dados Status Invest STOCKS'!A1680:AD2295,27)),0)</f>
        <v>20.170000000000002</v>
      </c>
      <c r="O1694" s="66">
        <f>IFERROR(IF(Ações!$L1694="","",Ações!$K1694*Ações!$L1694),0)</f>
        <v>1.159046</v>
      </c>
      <c r="P1694" s="67">
        <f t="shared" si="26"/>
        <v>0.06</v>
      </c>
      <c r="Q1694" s="67">
        <f>IFERROR(Ações!$O1694/Ações!$M1694,0)</f>
        <v>0.16895714285714286</v>
      </c>
      <c r="R1694" s="67">
        <f>IFERROR(IF(Ações!$B1694="","",VLOOKUP(Table_1[[#This Row],[AÇÕES]],'Dados Status Invest STOCKS'!A1680:AD2295,18)/100),0)</f>
        <v>0.33979999999999999</v>
      </c>
      <c r="S1694" s="65">
        <f>IFERROR(IF(Ações!$B1694="","",VLOOKUP(Table_1[[#This Row],[AÇÕES]],'Dados Status Invest STOCKS'!A1680:AD2295,25)/100),0)</f>
        <v>8.77E-2</v>
      </c>
      <c r="T1694" s="67">
        <f>(1-Ações!$Q1694)*Ações!$R1694</f>
        <v>0.28238836285714286</v>
      </c>
      <c r="U1694" s="68">
        <f>IF(Ações!$S1694=0,Ações!$T1694,IF(Ações!$T1694=0,Ações!$S1694,AVERAGE(Ações!$S1694,Ações!$T1694)))</f>
        <v>0.18504418142857143</v>
      </c>
    </row>
    <row r="1695" spans="2:21" ht="15" customHeight="1" x14ac:dyDescent="0.2">
      <c r="B1695" s="63" t="str">
        <f>IFERROR('Dados Status Invest STOCKS'!A1682,"-")</f>
        <v>EXPE</v>
      </c>
      <c r="C1695" s="45">
        <f>IFERROR((Ações!$D1695-Ações!$K1695)/Ações!$D1695,0)</f>
        <v>0</v>
      </c>
      <c r="D1695" s="46">
        <f>(Ações!$O1695)/0.06</f>
        <v>0</v>
      </c>
      <c r="E1695" s="47">
        <f>IFERROR((Ações!$F1695-Ações!$K1695)/Ações!$F1695,0)</f>
        <v>0</v>
      </c>
      <c r="F1695" s="46" t="str">
        <f>IF(OR(Ações!$N1695&lt;0,Ações!$M1695&lt;0),"",(22.5*Ações!$M1695*Ações!$N1695)^0.5)</f>
        <v/>
      </c>
      <c r="G1695" s="47">
        <f>IFERROR((Ações!$H1695-Ações!$K1695)/Ações!$H1695,0)</f>
        <v>0</v>
      </c>
      <c r="H1695" s="48">
        <f>IFERROR(Ações!$I1695/(Ações!$P1695-Table_1[[#This Row],[CAGR LUCRO 5A]]),0)</f>
        <v>0</v>
      </c>
      <c r="I1695" s="48">
        <f>IF(Ações!$S1695&lt;0,"",Ações!$O1695*(1+Ações!$S1695))</f>
        <v>0</v>
      </c>
      <c r="J1695" s="49">
        <f>IFERROR(IF(Ações!$B1695="","",(VLOOKUP(Table_1[[#This Row],[AÇÕES]],'Dados Status Invest STOCKS'!A1681:AD2296,4)/Table_1[[#This Row],[LPA]]))/100,0)</f>
        <v>6.6168958742632608E-2</v>
      </c>
      <c r="K1695" s="64">
        <f>IFERROR(IF(Ações!$B1695="","",VLOOKUP(Table_1[[#This Row],[AÇÕES]],'Dados Status Invest STOCKS'!A1681:AD2296,2)),0)</f>
        <v>171.35</v>
      </c>
      <c r="L1695" s="65">
        <f>IFERROR(IF(Ações!$B1695="","",VLOOKUP(Table_1[[#This Row],[AÇÕES]],'Dados Status Invest STOCKS'!A1681:AD2296,3)/100),0)</f>
        <v>0</v>
      </c>
      <c r="M1695" s="66">
        <f>IFERROR(IF(Ações!$B1695="","",VLOOKUP(Table_1[[#This Row],[AÇÕES]],'Dados Status Invest STOCKS'!A1681:AD2296,28)),0)</f>
        <v>-5.09</v>
      </c>
      <c r="N1695" s="66">
        <f>IFERROR(IF(Ações!$B1695="","",VLOOKUP(Table_1[[#This Row],[AÇÕES]],'Dados Status Invest STOCKS'!A1681:AD2296,27)),0)</f>
        <v>10.58</v>
      </c>
      <c r="O1695" s="66">
        <f>IFERROR(IF(Ações!$L1695="","",Ações!$K1695*Ações!$L1695),0)</f>
        <v>0</v>
      </c>
      <c r="P1695" s="67">
        <f t="shared" si="26"/>
        <v>0.06</v>
      </c>
      <c r="Q1695" s="67">
        <f>IFERROR(Ações!$O1695/Ações!$M1695,0)</f>
        <v>0</v>
      </c>
      <c r="R1695" s="67">
        <f>IFERROR(IF(Ações!$B1695="","",VLOOKUP(Table_1[[#This Row],[AÇÕES]],'Dados Status Invest STOCKS'!A1681:AD2296,18)/100),0)</f>
        <v>-0.48100000000000004</v>
      </c>
      <c r="S1695" s="65">
        <f>IFERROR(IF(Ações!$B1695="","",VLOOKUP(Table_1[[#This Row],[AÇÕES]],'Dados Status Invest STOCKS'!A1681:AD2296,25)/100),0)</f>
        <v>0</v>
      </c>
      <c r="T1695" s="67">
        <f>(1-Ações!$Q1695)*Ações!$R1695</f>
        <v>-0.48100000000000004</v>
      </c>
      <c r="U1695" s="68">
        <f>IF(Ações!$S1695=0,Ações!$T1695,IF(Ações!$T1695=0,Ações!$S1695,AVERAGE(Ações!$S1695,Ações!$T1695)))</f>
        <v>-0.48100000000000004</v>
      </c>
    </row>
    <row r="1696" spans="2:21" ht="15" customHeight="1" x14ac:dyDescent="0.2">
      <c r="B1696" s="63" t="str">
        <f>IFERROR('Dados Status Invest STOCKS'!A1683,"-")</f>
        <v>EXPI</v>
      </c>
      <c r="C1696" s="45">
        <f>IFERROR((Ações!$D1696-Ações!$K1696)/Ações!$D1696,0)</f>
        <v>-17.749999999999996</v>
      </c>
      <c r="D1696" s="46">
        <f>(Ações!$O1696)/0.06</f>
        <v>1.3248000000000002</v>
      </c>
      <c r="E1696" s="47">
        <f>IFERROR((Ações!$F1696-Ações!$K1696)/Ações!$F1696,0)</f>
        <v>-5.5459147565485454</v>
      </c>
      <c r="F1696" s="46">
        <f>IF(OR(Ações!$N1696&lt;0,Ações!$M1696&lt;0),"",(22.5*Ações!$M1696*Ações!$N1696)^0.5)</f>
        <v>3.7947331922020551</v>
      </c>
      <c r="G1696" s="47">
        <f>IFERROR((Ações!$H1696-Ações!$K1696)/Ações!$H1696,0)</f>
        <v>-17.749999999999996</v>
      </c>
      <c r="H1696" s="48">
        <f>IFERROR(Ações!$I1696/(Ações!$P1696-Table_1[[#This Row],[CAGR LUCRO 5A]]),0)</f>
        <v>1.3248000000000002</v>
      </c>
      <c r="I1696" s="48">
        <f>IF(Ações!$S1696&lt;0,"",Ações!$O1696*(1+Ações!$S1696))</f>
        <v>7.9488000000000003E-2</v>
      </c>
      <c r="J1696" s="49">
        <f>IFERROR(IF(Ações!$B1696="","",(VLOOKUP(Table_1[[#This Row],[AÇÕES]],'Dados Status Invest STOCKS'!A1682:AD2297,4)/Table_1[[#This Row],[LPA]]))/100,0)</f>
        <v>0.998</v>
      </c>
      <c r="K1696" s="64">
        <f>IFERROR(IF(Ações!$B1696="","",VLOOKUP(Table_1[[#This Row],[AÇÕES]],'Dados Status Invest STOCKS'!A1682:AD2297,2)),0)</f>
        <v>24.84</v>
      </c>
      <c r="L1696" s="65">
        <f>IFERROR(IF(Ações!$B1696="","",VLOOKUP(Table_1[[#This Row],[AÇÕES]],'Dados Status Invest STOCKS'!A1682:AD2297,3)/100),0)</f>
        <v>3.2000000000000002E-3</v>
      </c>
      <c r="M1696" s="66">
        <f>IFERROR(IF(Ações!$B1696="","",VLOOKUP(Table_1[[#This Row],[AÇÕES]],'Dados Status Invest STOCKS'!A1682:AD2297,28)),0)</f>
        <v>0.5</v>
      </c>
      <c r="N1696" s="66">
        <f>IFERROR(IF(Ações!$B1696="","",VLOOKUP(Table_1[[#This Row],[AÇÕES]],'Dados Status Invest STOCKS'!A1682:AD2297,27)),0)</f>
        <v>1.28</v>
      </c>
      <c r="O1696" s="66">
        <f>IFERROR(IF(Ações!$L1696="","",Ações!$K1696*Ações!$L1696),0)</f>
        <v>7.9488000000000003E-2</v>
      </c>
      <c r="P1696" s="67">
        <f t="shared" si="26"/>
        <v>0.06</v>
      </c>
      <c r="Q1696" s="67">
        <f>IFERROR(Ações!$O1696/Ações!$M1696,0)</f>
        <v>0.15897600000000001</v>
      </c>
      <c r="R1696" s="67">
        <f>IFERROR(IF(Ações!$B1696="","",VLOOKUP(Table_1[[#This Row],[AÇÕES]],'Dados Status Invest STOCKS'!A1682:AD2297,18)/100),0)</f>
        <v>0.38950000000000001</v>
      </c>
      <c r="S1696" s="65">
        <f>IFERROR(IF(Ações!$B1696="","",VLOOKUP(Table_1[[#This Row],[AÇÕES]],'Dados Status Invest STOCKS'!A1682:AD2297,25)/100),0)</f>
        <v>0</v>
      </c>
      <c r="T1696" s="67">
        <f>(1-Ações!$Q1696)*Ações!$R1696</f>
        <v>0.32757884800000003</v>
      </c>
      <c r="U1696" s="68">
        <f>IF(Ações!$S1696=0,Ações!$T1696,IF(Ações!$T1696=0,Ações!$S1696,AVERAGE(Ações!$S1696,Ações!$T1696)))</f>
        <v>0.32757884800000003</v>
      </c>
    </row>
    <row r="1697" spans="2:21" ht="15" customHeight="1" x14ac:dyDescent="0.2">
      <c r="B1697" s="63" t="str">
        <f>IFERROR('Dados Status Invest STOCKS'!A1684,"-")</f>
        <v>EXPO</v>
      </c>
      <c r="C1697" s="45">
        <f>IFERROR((Ações!$D1697-Ações!$K1697)/Ações!$D1697,0)</f>
        <v>-5.9767441860465116</v>
      </c>
      <c r="D1697" s="46">
        <f>(Ações!$O1697)/0.06</f>
        <v>13.3429</v>
      </c>
      <c r="E1697" s="47">
        <f>IFERROR((Ações!$F1697-Ações!$K1697)/Ações!$F1697,0)</f>
        <v>-4.2898022777008809</v>
      </c>
      <c r="F1697" s="46">
        <f>IF(OR(Ações!$N1697&lt;0,Ações!$M1697&lt;0),"",(22.5*Ações!$M1697*Ações!$N1697)^0.5)</f>
        <v>17.598011251274958</v>
      </c>
      <c r="G1697" s="47">
        <f>IFERROR((Ações!$H1697-Ações!$K1697)/Ações!$H1697,0)</f>
        <v>8.798332262171332</v>
      </c>
      <c r="H1697" s="48">
        <f>IFERROR(Ações!$I1697/(Ações!$P1697-Table_1[[#This Row],[CAGR LUCRO 5A]]),0)</f>
        <v>-11.937167700787406</v>
      </c>
      <c r="I1697" s="48">
        <f>IF(Ações!$S1697&lt;0,"",Ações!$O1697*(1+Ações!$S1697))</f>
        <v>0.90961217880000012</v>
      </c>
      <c r="J1697" s="49">
        <f>IFERROR(IF(Ações!$B1697="","",(VLOOKUP(Table_1[[#This Row],[AÇÕES]],'Dados Status Invest STOCKS'!A1683:AD2298,4)/Table_1[[#This Row],[LPA]]))/100,0)</f>
        <v>0.27264864864864863</v>
      </c>
      <c r="K1697" s="64">
        <f>IFERROR(IF(Ações!$B1697="","",VLOOKUP(Table_1[[#This Row],[AÇÕES]],'Dados Status Invest STOCKS'!A1683:AD2298,2)),0)</f>
        <v>93.09</v>
      </c>
      <c r="L1697" s="65">
        <f>IFERROR(IF(Ações!$B1697="","",VLOOKUP(Table_1[[#This Row],[AÇÕES]],'Dados Status Invest STOCKS'!A1683:AD2298,3)/100),0)</f>
        <v>8.6E-3</v>
      </c>
      <c r="M1697" s="66">
        <f>IFERROR(IF(Ações!$B1697="","",VLOOKUP(Table_1[[#This Row],[AÇÕES]],'Dados Status Invest STOCKS'!A1683:AD2298,28)),0)</f>
        <v>1.85</v>
      </c>
      <c r="N1697" s="66">
        <f>IFERROR(IF(Ações!$B1697="","",VLOOKUP(Table_1[[#This Row],[AÇÕES]],'Dados Status Invest STOCKS'!A1683:AD2298,27)),0)</f>
        <v>7.44</v>
      </c>
      <c r="O1697" s="66">
        <f>IFERROR(IF(Ações!$L1697="","",Ações!$K1697*Ações!$L1697),0)</f>
        <v>0.80057400000000001</v>
      </c>
      <c r="P1697" s="67">
        <f t="shared" si="26"/>
        <v>0.06</v>
      </c>
      <c r="Q1697" s="67">
        <f>IFERROR(Ações!$O1697/Ações!$M1697,0)</f>
        <v>0.43274270270270271</v>
      </c>
      <c r="R1697" s="67">
        <f>IFERROR(IF(Ações!$B1697="","",VLOOKUP(Table_1[[#This Row],[AÇÕES]],'Dados Status Invest STOCKS'!A1683:AD2298,18)/100),0)</f>
        <v>0.248</v>
      </c>
      <c r="S1697" s="65">
        <f>IFERROR(IF(Ações!$B1697="","",VLOOKUP(Table_1[[#This Row],[AÇÕES]],'Dados Status Invest STOCKS'!A1683:AD2298,25)/100),0)</f>
        <v>0.13619999999999999</v>
      </c>
      <c r="T1697" s="67">
        <f>(1-Ações!$Q1697)*Ações!$R1697</f>
        <v>0.14067980972972974</v>
      </c>
      <c r="U1697" s="68">
        <f>IF(Ações!$S1697=0,Ações!$T1697,IF(Ações!$T1697=0,Ações!$S1697,AVERAGE(Ações!$S1697,Ações!$T1697)))</f>
        <v>0.13843990486486485</v>
      </c>
    </row>
    <row r="1698" spans="2:21" ht="15" customHeight="1" x14ac:dyDescent="0.2">
      <c r="B1698" s="63" t="str">
        <f>IFERROR('Dados Status Invest STOCKS'!A1685,"-")</f>
        <v>EXPR</v>
      </c>
      <c r="C1698" s="45">
        <f>IFERROR((Ações!$D1698-Ações!$K1698)/Ações!$D1698,0)</f>
        <v>0</v>
      </c>
      <c r="D1698" s="46">
        <f>(Ações!$O1698)/0.06</f>
        <v>0</v>
      </c>
      <c r="E1698" s="47">
        <f>IFERROR((Ações!$F1698-Ações!$K1698)/Ações!$F1698,0)</f>
        <v>0</v>
      </c>
      <c r="F1698" s="46" t="str">
        <f>IF(OR(Ações!$N1698&lt;0,Ações!$M1698&lt;0),"",(22.5*Ações!$M1698*Ações!$N1698)^0.5)</f>
        <v/>
      </c>
      <c r="G1698" s="47">
        <f>IFERROR((Ações!$H1698-Ações!$K1698)/Ações!$H1698,0)</f>
        <v>0</v>
      </c>
      <c r="H1698" s="48">
        <f>IFERROR(Ações!$I1698/(Ações!$P1698-Table_1[[#This Row],[CAGR LUCRO 5A]]),0)</f>
        <v>0</v>
      </c>
      <c r="I1698" s="48">
        <f>IF(Ações!$S1698&lt;0,"",Ações!$O1698*(1+Ações!$S1698))</f>
        <v>0</v>
      </c>
      <c r="J1698" s="49">
        <f>IFERROR(IF(Ações!$B1698="","",(VLOOKUP(Table_1[[#This Row],[AÇÕES]],'Dados Status Invest STOCKS'!A1684:AD2299,4)/Table_1[[#This Row],[LPA]]))/100,0)</f>
        <v>2.4464285714285713E-2</v>
      </c>
      <c r="K1698" s="64">
        <f>IFERROR(IF(Ações!$B1698="","",VLOOKUP(Table_1[[#This Row],[AÇÕES]],'Dados Status Invest STOCKS'!A1684:AD2299,2)),0)</f>
        <v>3.08</v>
      </c>
      <c r="L1698" s="65">
        <f>IFERROR(IF(Ações!$B1698="","",VLOOKUP(Table_1[[#This Row],[AÇÕES]],'Dados Status Invest STOCKS'!A1684:AD2299,3)/100),0)</f>
        <v>0</v>
      </c>
      <c r="M1698" s="66">
        <f>IFERROR(IF(Ações!$B1698="","",VLOOKUP(Table_1[[#This Row],[AÇÕES]],'Dados Status Invest STOCKS'!A1684:AD2299,28)),0)</f>
        <v>-1.1200000000000001</v>
      </c>
      <c r="N1698" s="66">
        <f>IFERROR(IF(Ações!$B1698="","",VLOOKUP(Table_1[[#This Row],[AÇÕES]],'Dados Status Invest STOCKS'!A1684:AD2299,27)),0)</f>
        <v>-0.12</v>
      </c>
      <c r="O1698" s="66">
        <f>IFERROR(IF(Ações!$L1698="","",Ações!$K1698*Ações!$L1698),0)</f>
        <v>0</v>
      </c>
      <c r="P1698" s="67">
        <f t="shared" si="26"/>
        <v>0.06</v>
      </c>
      <c r="Q1698" s="67">
        <f>IFERROR(Ações!$O1698/Ações!$M1698,0)</f>
        <v>0</v>
      </c>
      <c r="R1698" s="67">
        <f>IFERROR(IF(Ações!$B1698="","",VLOOKUP(Table_1[[#This Row],[AÇÕES]],'Dados Status Invest STOCKS'!A1684:AD2299,18)/100),0)</f>
        <v>-9.2151999999999994</v>
      </c>
      <c r="S1698" s="65">
        <f>IFERROR(IF(Ações!$B1698="","",VLOOKUP(Table_1[[#This Row],[AÇÕES]],'Dados Status Invest STOCKS'!A1684:AD2299,25)/100),0)</f>
        <v>0</v>
      </c>
      <c r="T1698" s="67">
        <f>(1-Ações!$Q1698)*Ações!$R1698</f>
        <v>-9.2151999999999994</v>
      </c>
      <c r="U1698" s="68">
        <f>IF(Ações!$S1698=0,Ações!$T1698,IF(Ações!$T1698=0,Ações!$S1698,AVERAGE(Ações!$S1698,Ações!$T1698)))</f>
        <v>-9.2151999999999994</v>
      </c>
    </row>
    <row r="1699" spans="2:21" ht="15" customHeight="1" x14ac:dyDescent="0.2">
      <c r="B1699" s="63" t="str">
        <f>IFERROR('Dados Status Invest STOCKS'!A1686,"-")</f>
        <v>EXTN</v>
      </c>
      <c r="C1699" s="45">
        <f>IFERROR((Ações!$D1699-Ações!$K1699)/Ações!$D1699,0)</f>
        <v>0</v>
      </c>
      <c r="D1699" s="46">
        <f>(Ações!$O1699)/0.06</f>
        <v>0</v>
      </c>
      <c r="E1699" s="47">
        <f>IFERROR((Ações!$F1699-Ações!$K1699)/Ações!$F1699,0)</f>
        <v>0</v>
      </c>
      <c r="F1699" s="46" t="str">
        <f>IF(OR(Ações!$N1699&lt;0,Ações!$M1699&lt;0),"",(22.5*Ações!$M1699*Ações!$N1699)^0.5)</f>
        <v/>
      </c>
      <c r="G1699" s="47">
        <f>IFERROR((Ações!$H1699-Ações!$K1699)/Ações!$H1699,0)</f>
        <v>0</v>
      </c>
      <c r="H1699" s="48">
        <f>IFERROR(Ações!$I1699/(Ações!$P1699-Table_1[[#This Row],[CAGR LUCRO 5A]]),0)</f>
        <v>0</v>
      </c>
      <c r="I1699" s="48">
        <f>IF(Ações!$S1699&lt;0,"",Ações!$O1699*(1+Ações!$S1699))</f>
        <v>0</v>
      </c>
      <c r="J1699" s="49">
        <f>IFERROR(IF(Ações!$B1699="","",(VLOOKUP(Table_1[[#This Row],[AÇÕES]],'Dados Status Invest STOCKS'!A1685:AD2300,4)/Table_1[[#This Row],[LPA]]))/100,0)</f>
        <v>4.0289855072463765E-3</v>
      </c>
      <c r="K1699" s="64">
        <f>IFERROR(IF(Ações!$B1699="","",VLOOKUP(Table_1[[#This Row],[AÇÕES]],'Dados Status Invest STOCKS'!A1685:AD2300,2)),0)</f>
        <v>4.79</v>
      </c>
      <c r="L1699" s="65">
        <f>IFERROR(IF(Ações!$B1699="","",VLOOKUP(Table_1[[#This Row],[AÇÕES]],'Dados Status Invest STOCKS'!A1685:AD2300,3)/100),0)</f>
        <v>0</v>
      </c>
      <c r="M1699" s="66">
        <f>IFERROR(IF(Ações!$B1699="","",VLOOKUP(Table_1[[#This Row],[AÇÕES]],'Dados Status Invest STOCKS'!A1685:AD2300,28)),0)</f>
        <v>-3.45</v>
      </c>
      <c r="N1699" s="66">
        <f>IFERROR(IF(Ações!$B1699="","",VLOOKUP(Table_1[[#This Row],[AÇÕES]],'Dados Status Invest STOCKS'!A1685:AD2300,27)),0)</f>
        <v>6.46</v>
      </c>
      <c r="O1699" s="66">
        <f>IFERROR(IF(Ações!$L1699="","",Ações!$K1699*Ações!$L1699),0)</f>
        <v>0</v>
      </c>
      <c r="P1699" s="67">
        <f t="shared" si="26"/>
        <v>0.06</v>
      </c>
      <c r="Q1699" s="67">
        <f>IFERROR(Ações!$O1699/Ações!$M1699,0)</f>
        <v>0</v>
      </c>
      <c r="R1699" s="67">
        <f>IFERROR(IF(Ações!$B1699="","",VLOOKUP(Table_1[[#This Row],[AÇÕES]],'Dados Status Invest STOCKS'!A1685:AD2300,18)/100),0)</f>
        <v>-0.53339999999999999</v>
      </c>
      <c r="S1699" s="65">
        <f>IFERROR(IF(Ações!$B1699="","",VLOOKUP(Table_1[[#This Row],[AÇÕES]],'Dados Status Invest STOCKS'!A1685:AD2300,25)/100),0)</f>
        <v>0</v>
      </c>
      <c r="T1699" s="67">
        <f>(1-Ações!$Q1699)*Ações!$R1699</f>
        <v>-0.53339999999999999</v>
      </c>
      <c r="U1699" s="68">
        <f>IF(Ações!$S1699=0,Ações!$T1699,IF(Ações!$T1699=0,Ações!$S1699,AVERAGE(Ações!$S1699,Ações!$T1699)))</f>
        <v>-0.53339999999999999</v>
      </c>
    </row>
    <row r="1700" spans="2:21" ht="15" customHeight="1" x14ac:dyDescent="0.2">
      <c r="B1700" s="63" t="str">
        <f>IFERROR('Dados Status Invest STOCKS'!A1687,"-")</f>
        <v>EXTR</v>
      </c>
      <c r="C1700" s="45">
        <f>IFERROR((Ações!$D1700-Ações!$K1700)/Ações!$D1700,0)</f>
        <v>0</v>
      </c>
      <c r="D1700" s="46">
        <f>(Ações!$O1700)/0.06</f>
        <v>0</v>
      </c>
      <c r="E1700" s="47">
        <f>IFERROR((Ações!$F1700-Ações!$K1700)/Ações!$F1700,0)</f>
        <v>-7.4595624905112077</v>
      </c>
      <c r="F1700" s="46">
        <f>IF(OR(Ações!$N1700&lt;0,Ações!$M1700&lt;0),"",(22.5*Ações!$M1700*Ações!$N1700)^0.5)</f>
        <v>1.5059880477613361</v>
      </c>
      <c r="G1700" s="47">
        <f>IFERROR((Ações!$H1700-Ações!$K1700)/Ações!$H1700,0)</f>
        <v>0</v>
      </c>
      <c r="H1700" s="48">
        <f>IFERROR(Ações!$I1700/(Ações!$P1700-Table_1[[#This Row],[CAGR LUCRO 5A]]),0)</f>
        <v>0</v>
      </c>
      <c r="I1700" s="48">
        <f>IF(Ações!$S1700&lt;0,"",Ações!$O1700*(1+Ações!$S1700))</f>
        <v>0</v>
      </c>
      <c r="J1700" s="49">
        <f>IFERROR(IF(Ações!$B1700="","",(VLOOKUP(Table_1[[#This Row],[AÇÕES]],'Dados Status Invest STOCKS'!A1686:AD2301,4)/Table_1[[#This Row],[LPA]]))/100,0)</f>
        <v>3.9211111111111112</v>
      </c>
      <c r="K1700" s="64">
        <f>IFERROR(IF(Ações!$B1700="","",VLOOKUP(Table_1[[#This Row],[AÇÕES]],'Dados Status Invest STOCKS'!A1686:AD2301,2)),0)</f>
        <v>12.74</v>
      </c>
      <c r="L1700" s="65">
        <f>IFERROR(IF(Ações!$B1700="","",VLOOKUP(Table_1[[#This Row],[AÇÕES]],'Dados Status Invest STOCKS'!A1686:AD2301,3)/100),0)</f>
        <v>0</v>
      </c>
      <c r="M1700" s="66">
        <f>IFERROR(IF(Ações!$B1700="","",VLOOKUP(Table_1[[#This Row],[AÇÕES]],'Dados Status Invest STOCKS'!A1686:AD2301,28)),0)</f>
        <v>0.18</v>
      </c>
      <c r="N1700" s="66">
        <f>IFERROR(IF(Ações!$B1700="","",VLOOKUP(Table_1[[#This Row],[AÇÕES]],'Dados Status Invest STOCKS'!A1686:AD2301,27)),0)</f>
        <v>0.56000000000000005</v>
      </c>
      <c r="O1700" s="66">
        <f>IFERROR(IF(Ações!$L1700="","",Ações!$K1700*Ações!$L1700),0)</f>
        <v>0</v>
      </c>
      <c r="P1700" s="67">
        <f t="shared" si="26"/>
        <v>0.06</v>
      </c>
      <c r="Q1700" s="67">
        <f>IFERROR(Ações!$O1700/Ações!$M1700,0)</f>
        <v>0</v>
      </c>
      <c r="R1700" s="67">
        <f>IFERROR(IF(Ações!$B1700="","",VLOOKUP(Table_1[[#This Row],[AÇÕES]],'Dados Status Invest STOCKS'!A1686:AD2301,18)/100),0)</f>
        <v>0.32409999999999994</v>
      </c>
      <c r="S1700" s="65">
        <f>IFERROR(IF(Ações!$B1700="","",VLOOKUP(Table_1[[#This Row],[AÇÕES]],'Dados Status Invest STOCKS'!A1686:AD2301,25)/100),0)</f>
        <v>0</v>
      </c>
      <c r="T1700" s="67">
        <f>(1-Ações!$Q1700)*Ações!$R1700</f>
        <v>0.32409999999999994</v>
      </c>
      <c r="U1700" s="68">
        <f>IF(Ações!$S1700=0,Ações!$T1700,IF(Ações!$T1700=0,Ações!$S1700,AVERAGE(Ações!$S1700,Ações!$T1700)))</f>
        <v>0.32409999999999994</v>
      </c>
    </row>
    <row r="1701" spans="2:21" ht="15" customHeight="1" x14ac:dyDescent="0.2">
      <c r="B1701" s="63" t="str">
        <f>IFERROR('Dados Status Invest STOCKS'!A1688,"-")</f>
        <v>EYE</v>
      </c>
      <c r="C1701" s="45">
        <f>IFERROR((Ações!$D1701-Ações!$K1701)/Ações!$D1701,0)</f>
        <v>0</v>
      </c>
      <c r="D1701" s="46">
        <f>(Ações!$O1701)/0.06</f>
        <v>0</v>
      </c>
      <c r="E1701" s="47">
        <f>IFERROR((Ações!$F1701-Ações!$K1701)/Ações!$F1701,0)</f>
        <v>-0.85771449378121423</v>
      </c>
      <c r="F1701" s="46">
        <f>IF(OR(Ações!$N1701&lt;0,Ações!$M1701&lt;0),"",(22.5*Ações!$M1701*Ações!$N1701)^0.5)</f>
        <v>21.617961282230109</v>
      </c>
      <c r="G1701" s="47">
        <f>IFERROR((Ações!$H1701-Ações!$K1701)/Ações!$H1701,0)</f>
        <v>0</v>
      </c>
      <c r="H1701" s="48">
        <f>IFERROR(Ações!$I1701/(Ações!$P1701-Table_1[[#This Row],[CAGR LUCRO 5A]]),0)</f>
        <v>0</v>
      </c>
      <c r="I1701" s="48">
        <f>IF(Ações!$S1701&lt;0,"",Ações!$O1701*(1+Ações!$S1701))</f>
        <v>0</v>
      </c>
      <c r="J1701" s="49">
        <f>IFERROR(IF(Ações!$B1701="","",(VLOOKUP(Table_1[[#This Row],[AÇÕES]],'Dados Status Invest STOCKS'!A1687:AD2302,4)/Table_1[[#This Row],[LPA]]))/100,0)</f>
        <v>0.11989071038251366</v>
      </c>
      <c r="K1701" s="64">
        <f>IFERROR(IF(Ações!$B1701="","",VLOOKUP(Table_1[[#This Row],[AÇÕES]],'Dados Status Invest STOCKS'!A1687:AD2302,2)),0)</f>
        <v>40.159999999999997</v>
      </c>
      <c r="L1701" s="65">
        <f>IFERROR(IF(Ações!$B1701="","",VLOOKUP(Table_1[[#This Row],[AÇÕES]],'Dados Status Invest STOCKS'!A1687:AD2302,3)/100),0)</f>
        <v>0</v>
      </c>
      <c r="M1701" s="66">
        <f>IFERROR(IF(Ações!$B1701="","",VLOOKUP(Table_1[[#This Row],[AÇÕES]],'Dados Status Invest STOCKS'!A1687:AD2302,28)),0)</f>
        <v>1.83</v>
      </c>
      <c r="N1701" s="66">
        <f>IFERROR(IF(Ações!$B1701="","",VLOOKUP(Table_1[[#This Row],[AÇÕES]],'Dados Status Invest STOCKS'!A1687:AD2302,27)),0)</f>
        <v>11.35</v>
      </c>
      <c r="O1701" s="66">
        <f>IFERROR(IF(Ações!$L1701="","",Ações!$K1701*Ações!$L1701),0)</f>
        <v>0</v>
      </c>
      <c r="P1701" s="67">
        <f t="shared" si="26"/>
        <v>0.06</v>
      </c>
      <c r="Q1701" s="67">
        <f>IFERROR(Ações!$O1701/Ações!$M1701,0)</f>
        <v>0</v>
      </c>
      <c r="R1701" s="67">
        <f>IFERROR(IF(Ações!$B1701="","",VLOOKUP(Table_1[[#This Row],[AÇÕES]],'Dados Status Invest STOCKS'!A1687:AD2302,18)/100),0)</f>
        <v>0.16140000000000002</v>
      </c>
      <c r="S1701" s="65">
        <f>IFERROR(IF(Ações!$B1701="","",VLOOKUP(Table_1[[#This Row],[AÇÕES]],'Dados Status Invest STOCKS'!A1687:AD2302,25)/100),0)</f>
        <v>0.58579999999999999</v>
      </c>
      <c r="T1701" s="67">
        <f>(1-Ações!$Q1701)*Ações!$R1701</f>
        <v>0.16140000000000002</v>
      </c>
      <c r="U1701" s="68">
        <f>IF(Ações!$S1701=0,Ações!$T1701,IF(Ações!$T1701=0,Ações!$S1701,AVERAGE(Ações!$S1701,Ações!$T1701)))</f>
        <v>0.37359999999999999</v>
      </c>
    </row>
    <row r="1702" spans="2:21" ht="15" customHeight="1" x14ac:dyDescent="0.2">
      <c r="B1702" s="63" t="str">
        <f>IFERROR('Dados Status Invest STOCKS'!A1689,"-")</f>
        <v>EYEG</v>
      </c>
      <c r="C1702" s="45">
        <f>IFERROR((Ações!$D1702-Ações!$K1702)/Ações!$D1702,0)</f>
        <v>0</v>
      </c>
      <c r="D1702" s="46">
        <f>(Ações!$O1702)/0.06</f>
        <v>0</v>
      </c>
      <c r="E1702" s="47">
        <f>IFERROR((Ações!$F1702-Ações!$K1702)/Ações!$F1702,0)</f>
        <v>0</v>
      </c>
      <c r="F1702" s="46" t="str">
        <f>IF(OR(Ações!$N1702&lt;0,Ações!$M1702&lt;0),"",(22.5*Ações!$M1702*Ações!$N1702)^0.5)</f>
        <v/>
      </c>
      <c r="G1702" s="47">
        <f>IFERROR((Ações!$H1702-Ações!$K1702)/Ações!$H1702,0)</f>
        <v>0</v>
      </c>
      <c r="H1702" s="48">
        <f>IFERROR(Ações!$I1702/(Ações!$P1702-Table_1[[#This Row],[CAGR LUCRO 5A]]),0)</f>
        <v>0</v>
      </c>
      <c r="I1702" s="48">
        <f>IF(Ações!$S1702&lt;0,"",Ações!$O1702*(1+Ações!$S1702))</f>
        <v>0</v>
      </c>
      <c r="J1702" s="49">
        <f>IFERROR(IF(Ações!$B1702="","",(VLOOKUP(Table_1[[#This Row],[AÇÕES]],'Dados Status Invest STOCKS'!A1688:AD2303,4)/Table_1[[#This Row],[LPA]]))/100,0)</f>
        <v>3.4666666666666665E-2</v>
      </c>
      <c r="K1702" s="64">
        <f>IFERROR(IF(Ações!$B1702="","",VLOOKUP(Table_1[[#This Row],[AÇÕES]],'Dados Status Invest STOCKS'!A1688:AD2303,2)),0)</f>
        <v>1.95</v>
      </c>
      <c r="L1702" s="65">
        <f>IFERROR(IF(Ações!$B1702="","",VLOOKUP(Table_1[[#This Row],[AÇÕES]],'Dados Status Invest STOCKS'!A1688:AD2303,3)/100),0)</f>
        <v>0</v>
      </c>
      <c r="M1702" s="66">
        <f>IFERROR(IF(Ações!$B1702="","",VLOOKUP(Table_1[[#This Row],[AÇÕES]],'Dados Status Invest STOCKS'!A1688:AD2303,28)),0)</f>
        <v>-0.75</v>
      </c>
      <c r="N1702" s="66">
        <f>IFERROR(IF(Ações!$B1702="","",VLOOKUP(Table_1[[#This Row],[AÇÕES]],'Dados Status Invest STOCKS'!A1688:AD2303,27)),0)</f>
        <v>0.83</v>
      </c>
      <c r="O1702" s="66">
        <f>IFERROR(IF(Ações!$L1702="","",Ações!$K1702*Ações!$L1702),0)</f>
        <v>0</v>
      </c>
      <c r="P1702" s="67">
        <f t="shared" si="26"/>
        <v>0.06</v>
      </c>
      <c r="Q1702" s="67">
        <f>IFERROR(Ações!$O1702/Ações!$M1702,0)</f>
        <v>0</v>
      </c>
      <c r="R1702" s="67">
        <f>IFERROR(IF(Ações!$B1702="","",VLOOKUP(Table_1[[#This Row],[AÇÕES]],'Dados Status Invest STOCKS'!A1688:AD2303,18)/100),0)</f>
        <v>-0.90620000000000001</v>
      </c>
      <c r="S1702" s="65">
        <f>IFERROR(IF(Ações!$B1702="","",VLOOKUP(Table_1[[#This Row],[AÇÕES]],'Dados Status Invest STOCKS'!A1688:AD2303,25)/100),0)</f>
        <v>0</v>
      </c>
      <c r="T1702" s="67">
        <f>(1-Ações!$Q1702)*Ações!$R1702</f>
        <v>-0.90620000000000001</v>
      </c>
      <c r="U1702" s="68">
        <f>IF(Ações!$S1702=0,Ações!$T1702,IF(Ações!$T1702=0,Ações!$S1702,AVERAGE(Ações!$S1702,Ações!$T1702)))</f>
        <v>-0.90620000000000001</v>
      </c>
    </row>
    <row r="1703" spans="2:21" ht="15" customHeight="1" x14ac:dyDescent="0.2">
      <c r="B1703" s="63" t="str">
        <f>IFERROR('Dados Status Invest STOCKS'!A1690,"-")</f>
        <v>EYEN</v>
      </c>
      <c r="C1703" s="45">
        <f>IFERROR((Ações!$D1703-Ações!$K1703)/Ações!$D1703,0)</f>
        <v>0</v>
      </c>
      <c r="D1703" s="46">
        <f>(Ações!$O1703)/0.06</f>
        <v>0</v>
      </c>
      <c r="E1703" s="47">
        <f>IFERROR((Ações!$F1703-Ações!$K1703)/Ações!$F1703,0)</f>
        <v>0</v>
      </c>
      <c r="F1703" s="46" t="str">
        <f>IF(OR(Ações!$N1703&lt;0,Ações!$M1703&lt;0),"",(22.5*Ações!$M1703*Ações!$N1703)^0.5)</f>
        <v/>
      </c>
      <c r="G1703" s="47">
        <f>IFERROR((Ações!$H1703-Ações!$K1703)/Ações!$H1703,0)</f>
        <v>0</v>
      </c>
      <c r="H1703" s="48">
        <f>IFERROR(Ações!$I1703/(Ações!$P1703-Table_1[[#This Row],[CAGR LUCRO 5A]]),0)</f>
        <v>0</v>
      </c>
      <c r="I1703" s="48">
        <f>IF(Ações!$S1703&lt;0,"",Ações!$O1703*(1+Ações!$S1703))</f>
        <v>0</v>
      </c>
      <c r="J1703" s="49">
        <f>IFERROR(IF(Ações!$B1703="","",(VLOOKUP(Table_1[[#This Row],[AÇÕES]],'Dados Status Invest STOCKS'!A1689:AD2304,4)/Table_1[[#This Row],[LPA]]))/100,0)</f>
        <v>6.4428571428571432E-2</v>
      </c>
      <c r="K1703" s="64">
        <f>IFERROR(IF(Ações!$B1703="","",VLOOKUP(Table_1[[#This Row],[AÇÕES]],'Dados Status Invest STOCKS'!A1689:AD2304,2)),0)</f>
        <v>3.17</v>
      </c>
      <c r="L1703" s="65">
        <f>IFERROR(IF(Ações!$B1703="","",VLOOKUP(Table_1[[#This Row],[AÇÕES]],'Dados Status Invest STOCKS'!A1689:AD2304,3)/100),0)</f>
        <v>0</v>
      </c>
      <c r="M1703" s="66">
        <f>IFERROR(IF(Ações!$B1703="","",VLOOKUP(Table_1[[#This Row],[AÇÕES]],'Dados Status Invest STOCKS'!A1689:AD2304,28)),0)</f>
        <v>-0.7</v>
      </c>
      <c r="N1703" s="66">
        <f>IFERROR(IF(Ações!$B1703="","",VLOOKUP(Table_1[[#This Row],[AÇÕES]],'Dados Status Invest STOCKS'!A1689:AD2304,27)),0)</f>
        <v>0.15</v>
      </c>
      <c r="O1703" s="66">
        <f>IFERROR(IF(Ações!$L1703="","",Ações!$K1703*Ações!$L1703),0)</f>
        <v>0</v>
      </c>
      <c r="P1703" s="67">
        <f t="shared" si="26"/>
        <v>0.06</v>
      </c>
      <c r="Q1703" s="67">
        <f>IFERROR(Ações!$O1703/Ações!$M1703,0)</f>
        <v>0</v>
      </c>
      <c r="R1703" s="67">
        <f>IFERROR(IF(Ações!$B1703="","",VLOOKUP(Table_1[[#This Row],[AÇÕES]],'Dados Status Invest STOCKS'!A1689:AD2304,18)/100),0)</f>
        <v>-4.7030000000000003</v>
      </c>
      <c r="S1703" s="65">
        <f>IFERROR(IF(Ações!$B1703="","",VLOOKUP(Table_1[[#This Row],[AÇÕES]],'Dados Status Invest STOCKS'!A1689:AD2304,25)/100),0)</f>
        <v>0</v>
      </c>
      <c r="T1703" s="67">
        <f>(1-Ações!$Q1703)*Ações!$R1703</f>
        <v>-4.7030000000000003</v>
      </c>
      <c r="U1703" s="68">
        <f>IF(Ações!$S1703=0,Ações!$T1703,IF(Ações!$T1703=0,Ações!$S1703,AVERAGE(Ações!$S1703,Ações!$T1703)))</f>
        <v>-4.7030000000000003</v>
      </c>
    </row>
    <row r="1704" spans="2:21" ht="15" customHeight="1" x14ac:dyDescent="0.2">
      <c r="B1704" s="63" t="str">
        <f>IFERROR('Dados Status Invest STOCKS'!A1691,"-")</f>
        <v>EYES</v>
      </c>
      <c r="C1704" s="45">
        <f>IFERROR((Ações!$D1704-Ações!$K1704)/Ações!$D1704,0)</f>
        <v>0</v>
      </c>
      <c r="D1704" s="46">
        <f>(Ações!$O1704)/0.06</f>
        <v>0</v>
      </c>
      <c r="E1704" s="47">
        <f>IFERROR((Ações!$F1704-Ações!$K1704)/Ações!$F1704,0)</f>
        <v>0</v>
      </c>
      <c r="F1704" s="46" t="str">
        <f>IF(OR(Ações!$N1704&lt;0,Ações!$M1704&lt;0),"",(22.5*Ações!$M1704*Ações!$N1704)^0.5)</f>
        <v/>
      </c>
      <c r="G1704" s="47">
        <f>IFERROR((Ações!$H1704-Ações!$K1704)/Ações!$H1704,0)</f>
        <v>0</v>
      </c>
      <c r="H1704" s="48">
        <f>IFERROR(Ações!$I1704/(Ações!$P1704-Table_1[[#This Row],[CAGR LUCRO 5A]]),0)</f>
        <v>0</v>
      </c>
      <c r="I1704" s="48">
        <f>IF(Ações!$S1704&lt;0,"",Ações!$O1704*(1+Ações!$S1704))</f>
        <v>0</v>
      </c>
      <c r="J1704" s="49">
        <f>IFERROR(IF(Ações!$B1704="","",(VLOOKUP(Table_1[[#This Row],[AÇÕES]],'Dados Status Invest STOCKS'!A1690:AD2305,4)/Table_1[[#This Row],[LPA]]))/100,0)</f>
        <v>0.25913043478260867</v>
      </c>
      <c r="K1704" s="64">
        <f>IFERROR(IF(Ações!$B1704="","",VLOOKUP(Table_1[[#This Row],[AÇÕES]],'Dados Status Invest STOCKS'!A1690:AD2305,2)),0)</f>
        <v>1.35</v>
      </c>
      <c r="L1704" s="65">
        <f>IFERROR(IF(Ações!$B1704="","",VLOOKUP(Table_1[[#This Row],[AÇÕES]],'Dados Status Invest STOCKS'!A1690:AD2305,3)/100),0)</f>
        <v>0</v>
      </c>
      <c r="M1704" s="66">
        <f>IFERROR(IF(Ações!$B1704="","",VLOOKUP(Table_1[[#This Row],[AÇÕES]],'Dados Status Invest STOCKS'!A1690:AD2305,28)),0)</f>
        <v>-0.23</v>
      </c>
      <c r="N1704" s="66">
        <f>IFERROR(IF(Ações!$B1704="","",VLOOKUP(Table_1[[#This Row],[AÇÕES]],'Dados Status Invest STOCKS'!A1690:AD2305,27)),0)</f>
        <v>1.77</v>
      </c>
      <c r="O1704" s="66">
        <f>IFERROR(IF(Ações!$L1704="","",Ações!$K1704*Ações!$L1704),0)</f>
        <v>0</v>
      </c>
      <c r="P1704" s="67">
        <f t="shared" si="26"/>
        <v>0.06</v>
      </c>
      <c r="Q1704" s="67">
        <f>IFERROR(Ações!$O1704/Ações!$M1704,0)</f>
        <v>0</v>
      </c>
      <c r="R1704" s="67">
        <f>IFERROR(IF(Ações!$B1704="","",VLOOKUP(Table_1[[#This Row],[AÇÕES]],'Dados Status Invest STOCKS'!A1690:AD2305,18)/100),0)</f>
        <v>-0.1283</v>
      </c>
      <c r="S1704" s="65">
        <f>IFERROR(IF(Ações!$B1704="","",VLOOKUP(Table_1[[#This Row],[AÇÕES]],'Dados Status Invest STOCKS'!A1690:AD2305,25)/100),0)</f>
        <v>0</v>
      </c>
      <c r="T1704" s="67">
        <f>(1-Ações!$Q1704)*Ações!$R1704</f>
        <v>-0.1283</v>
      </c>
      <c r="U1704" s="68">
        <f>IF(Ações!$S1704=0,Ações!$T1704,IF(Ações!$T1704=0,Ações!$S1704,AVERAGE(Ações!$S1704,Ações!$T1704)))</f>
        <v>-0.1283</v>
      </c>
    </row>
    <row r="1705" spans="2:21" ht="15" customHeight="1" x14ac:dyDescent="0.2">
      <c r="B1705" s="63" t="str">
        <f>IFERROR('Dados Status Invest STOCKS'!A1692,"-")</f>
        <v>EYESW</v>
      </c>
      <c r="C1705" s="45">
        <f>IFERROR((Ações!$D1705-Ações!$K1705)/Ações!$D1705,0)</f>
        <v>0</v>
      </c>
      <c r="D1705" s="46">
        <f>(Ações!$O1705)/0.06</f>
        <v>0</v>
      </c>
      <c r="E1705" s="47">
        <f>IFERROR((Ações!$F1705-Ações!$K1705)/Ações!$F1705,0)</f>
        <v>0</v>
      </c>
      <c r="F1705" s="46" t="str">
        <f>IF(OR(Ações!$N1705&lt;0,Ações!$M1705&lt;0),"",(22.5*Ações!$M1705*Ações!$N1705)^0.5)</f>
        <v/>
      </c>
      <c r="G1705" s="47">
        <f>IFERROR((Ações!$H1705-Ações!$K1705)/Ações!$H1705,0)</f>
        <v>0</v>
      </c>
      <c r="H1705" s="48">
        <f>IFERROR(Ações!$I1705/(Ações!$P1705-Table_1[[#This Row],[CAGR LUCRO 5A]]),0)</f>
        <v>0</v>
      </c>
      <c r="I1705" s="48">
        <f>IF(Ações!$S1705&lt;0,"",Ações!$O1705*(1+Ações!$S1705))</f>
        <v>0</v>
      </c>
      <c r="J1705" s="49">
        <f>IFERROR(IF(Ações!$B1705="","",(VLOOKUP(Table_1[[#This Row],[AÇÕES]],'Dados Status Invest STOCKS'!A1691:AD2306,4)/Table_1[[#This Row],[LPA]]))/100,0)</f>
        <v>4.7826086956521741E-2</v>
      </c>
      <c r="K1705" s="64">
        <f>IFERROR(IF(Ações!$B1705="","",VLOOKUP(Table_1[[#This Row],[AÇÕES]],'Dados Status Invest STOCKS'!A1691:AD2306,2)),0)</f>
        <v>0.25</v>
      </c>
      <c r="L1705" s="65">
        <f>IFERROR(IF(Ações!$B1705="","",VLOOKUP(Table_1[[#This Row],[AÇÕES]],'Dados Status Invest STOCKS'!A1691:AD2306,3)/100),0)</f>
        <v>0</v>
      </c>
      <c r="M1705" s="66">
        <f>IFERROR(IF(Ações!$B1705="","",VLOOKUP(Table_1[[#This Row],[AÇÕES]],'Dados Status Invest STOCKS'!A1691:AD2306,28)),0)</f>
        <v>-0.23</v>
      </c>
      <c r="N1705" s="66">
        <f>IFERROR(IF(Ações!$B1705="","",VLOOKUP(Table_1[[#This Row],[AÇÕES]],'Dados Status Invest STOCKS'!A1691:AD2306,27)),0)</f>
        <v>1.77</v>
      </c>
      <c r="O1705" s="66">
        <f>IFERROR(IF(Ações!$L1705="","",Ações!$K1705*Ações!$L1705),0)</f>
        <v>0</v>
      </c>
      <c r="P1705" s="67">
        <f t="shared" si="26"/>
        <v>0.06</v>
      </c>
      <c r="Q1705" s="67">
        <f>IFERROR(Ações!$O1705/Ações!$M1705,0)</f>
        <v>0</v>
      </c>
      <c r="R1705" s="67">
        <f>IFERROR(IF(Ações!$B1705="","",VLOOKUP(Table_1[[#This Row],[AÇÕES]],'Dados Status Invest STOCKS'!A1691:AD2306,18)/100),0)</f>
        <v>-0.1283</v>
      </c>
      <c r="S1705" s="65">
        <f>IFERROR(IF(Ações!$B1705="","",VLOOKUP(Table_1[[#This Row],[AÇÕES]],'Dados Status Invest STOCKS'!A1691:AD2306,25)/100),0)</f>
        <v>0</v>
      </c>
      <c r="T1705" s="67">
        <f>(1-Ações!$Q1705)*Ações!$R1705</f>
        <v>-0.1283</v>
      </c>
      <c r="U1705" s="68">
        <f>IF(Ações!$S1705=0,Ações!$T1705,IF(Ações!$T1705=0,Ações!$S1705,AVERAGE(Ações!$S1705,Ações!$T1705)))</f>
        <v>-0.1283</v>
      </c>
    </row>
    <row r="1706" spans="2:21" ht="15" customHeight="1" x14ac:dyDescent="0.2">
      <c r="B1706" s="63" t="str">
        <f>IFERROR('Dados Status Invest STOCKS'!A1693,"-")</f>
        <v>EYPT</v>
      </c>
      <c r="C1706" s="45">
        <f>IFERROR((Ações!$D1706-Ações!$K1706)/Ações!$D1706,0)</f>
        <v>0</v>
      </c>
      <c r="D1706" s="46">
        <f>(Ações!$O1706)/0.06</f>
        <v>0</v>
      </c>
      <c r="E1706" s="47">
        <f>IFERROR((Ações!$F1706-Ações!$K1706)/Ações!$F1706,0)</f>
        <v>0</v>
      </c>
      <c r="F1706" s="46" t="str">
        <f>IF(OR(Ações!$N1706&lt;0,Ações!$M1706&lt;0),"",(22.5*Ações!$M1706*Ações!$N1706)^0.5)</f>
        <v/>
      </c>
      <c r="G1706" s="47">
        <f>IFERROR((Ações!$H1706-Ações!$K1706)/Ações!$H1706,0)</f>
        <v>0</v>
      </c>
      <c r="H1706" s="48">
        <f>IFERROR(Ações!$I1706/(Ações!$P1706-Table_1[[#This Row],[CAGR LUCRO 5A]]),0)</f>
        <v>0</v>
      </c>
      <c r="I1706" s="48">
        <f>IF(Ações!$S1706&lt;0,"",Ações!$O1706*(1+Ações!$S1706))</f>
        <v>0</v>
      </c>
      <c r="J1706" s="49">
        <f>IFERROR(IF(Ações!$B1706="","",(VLOOKUP(Table_1[[#This Row],[AÇÕES]],'Dados Status Invest STOCKS'!A1692:AD2307,4)/Table_1[[#This Row],[LPA]]))/100,0)</f>
        <v>3.3072289156626508E-2</v>
      </c>
      <c r="K1706" s="64">
        <f>IFERROR(IF(Ações!$B1706="","",VLOOKUP(Table_1[[#This Row],[AÇÕES]],'Dados Status Invest STOCKS'!A1692:AD2307,2)),0)</f>
        <v>9.1199999999999992</v>
      </c>
      <c r="L1706" s="65">
        <f>IFERROR(IF(Ações!$B1706="","",VLOOKUP(Table_1[[#This Row],[AÇÕES]],'Dados Status Invest STOCKS'!A1692:AD2307,3)/100),0)</f>
        <v>0</v>
      </c>
      <c r="M1706" s="66">
        <f>IFERROR(IF(Ações!$B1706="","",VLOOKUP(Table_1[[#This Row],[AÇÕES]],'Dados Status Invest STOCKS'!A1692:AD2307,28)),0)</f>
        <v>-1.66</v>
      </c>
      <c r="N1706" s="66">
        <f>IFERROR(IF(Ações!$B1706="","",VLOOKUP(Table_1[[#This Row],[AÇÕES]],'Dados Status Invest STOCKS'!A1692:AD2307,27)),0)</f>
        <v>2.83</v>
      </c>
      <c r="O1706" s="66">
        <f>IFERROR(IF(Ações!$L1706="","",Ações!$K1706*Ações!$L1706),0)</f>
        <v>0</v>
      </c>
      <c r="P1706" s="67">
        <f t="shared" si="26"/>
        <v>0.06</v>
      </c>
      <c r="Q1706" s="67">
        <f>IFERROR(Ações!$O1706/Ações!$M1706,0)</f>
        <v>0</v>
      </c>
      <c r="R1706" s="67">
        <f>IFERROR(IF(Ações!$B1706="","",VLOOKUP(Table_1[[#This Row],[AÇÕES]],'Dados Status Invest STOCKS'!A1692:AD2307,18)/100),0)</f>
        <v>-0.58709999999999996</v>
      </c>
      <c r="S1706" s="65">
        <f>IFERROR(IF(Ações!$B1706="","",VLOOKUP(Table_1[[#This Row],[AÇÕES]],'Dados Status Invest STOCKS'!A1692:AD2307,25)/100),0)</f>
        <v>0</v>
      </c>
      <c r="T1706" s="67">
        <f>(1-Ações!$Q1706)*Ações!$R1706</f>
        <v>-0.58709999999999996</v>
      </c>
      <c r="U1706" s="68">
        <f>IF(Ações!$S1706=0,Ações!$T1706,IF(Ações!$T1706=0,Ações!$S1706,AVERAGE(Ações!$S1706,Ações!$T1706)))</f>
        <v>-0.58709999999999996</v>
      </c>
    </row>
    <row r="1707" spans="2:21" ht="15" customHeight="1" x14ac:dyDescent="0.2">
      <c r="B1707" s="63" t="str">
        <f>IFERROR('Dados Status Invest STOCKS'!A1694,"-")</f>
        <v>EZPW</v>
      </c>
      <c r="C1707" s="45">
        <f>IFERROR((Ações!$D1707-Ações!$K1707)/Ações!$D1707,0)</f>
        <v>0</v>
      </c>
      <c r="D1707" s="46">
        <f>(Ações!$O1707)/0.06</f>
        <v>0</v>
      </c>
      <c r="E1707" s="47">
        <f>IFERROR((Ações!$F1707-Ações!$K1707)/Ações!$F1707,0)</f>
        <v>3.7933833135932161E-2</v>
      </c>
      <c r="F1707" s="46">
        <f>IF(OR(Ações!$N1707&lt;0,Ações!$M1707&lt;0),"",(22.5*Ações!$M1707*Ações!$N1707)^0.5)</f>
        <v>6.3613088275920076</v>
      </c>
      <c r="G1707" s="47">
        <f>IFERROR((Ações!$H1707-Ações!$K1707)/Ações!$H1707,0)</f>
        <v>0</v>
      </c>
      <c r="H1707" s="48">
        <f>IFERROR(Ações!$I1707/(Ações!$P1707-Table_1[[#This Row],[CAGR LUCRO 5A]]),0)</f>
        <v>0</v>
      </c>
      <c r="I1707" s="48">
        <f>IF(Ações!$S1707&lt;0,"",Ações!$O1707*(1+Ações!$S1707))</f>
        <v>0</v>
      </c>
      <c r="J1707" s="49">
        <f>IFERROR(IF(Ações!$B1707="","",(VLOOKUP(Table_1[[#This Row],[AÇÕES]],'Dados Status Invest STOCKS'!A1693:AD2308,4)/Table_1[[#This Row],[LPA]]))/100,0)</f>
        <v>2.6560000000000001</v>
      </c>
      <c r="K1707" s="64">
        <f>IFERROR(IF(Ações!$B1707="","",VLOOKUP(Table_1[[#This Row],[AÇÕES]],'Dados Status Invest STOCKS'!A1693:AD2308,2)),0)</f>
        <v>6.12</v>
      </c>
      <c r="L1707" s="65">
        <f>IFERROR(IF(Ações!$B1707="","",VLOOKUP(Table_1[[#This Row],[AÇÕES]],'Dados Status Invest STOCKS'!A1693:AD2308,3)/100),0)</f>
        <v>0</v>
      </c>
      <c r="M1707" s="66">
        <f>IFERROR(IF(Ações!$B1707="","",VLOOKUP(Table_1[[#This Row],[AÇÕES]],'Dados Status Invest STOCKS'!A1693:AD2308,28)),0)</f>
        <v>0.15</v>
      </c>
      <c r="N1707" s="66">
        <f>IFERROR(IF(Ações!$B1707="","",VLOOKUP(Table_1[[#This Row],[AÇÕES]],'Dados Status Invest STOCKS'!A1693:AD2308,27)),0)</f>
        <v>11.99</v>
      </c>
      <c r="O1707" s="66">
        <f>IFERROR(IF(Ações!$L1707="","",Ações!$K1707*Ações!$L1707),0)</f>
        <v>0</v>
      </c>
      <c r="P1707" s="67">
        <f t="shared" si="26"/>
        <v>0.06</v>
      </c>
      <c r="Q1707" s="67">
        <f>IFERROR(Ações!$O1707/Ações!$M1707,0)</f>
        <v>0</v>
      </c>
      <c r="R1707" s="67">
        <f>IFERROR(IF(Ações!$B1707="","",VLOOKUP(Table_1[[#This Row],[AÇÕES]],'Dados Status Invest STOCKS'!A1693:AD2308,18)/100),0)</f>
        <v>1.2800000000000001E-2</v>
      </c>
      <c r="S1707" s="65">
        <f>IFERROR(IF(Ações!$B1707="","",VLOOKUP(Table_1[[#This Row],[AÇÕES]],'Dados Status Invest STOCKS'!A1693:AD2308,25)/100),0)</f>
        <v>0</v>
      </c>
      <c r="T1707" s="67">
        <f>(1-Ações!$Q1707)*Ações!$R1707</f>
        <v>1.2800000000000001E-2</v>
      </c>
      <c r="U1707" s="68">
        <f>IF(Ações!$S1707=0,Ações!$T1707,IF(Ações!$T1707=0,Ações!$S1707,AVERAGE(Ações!$S1707,Ações!$T1707)))</f>
        <v>1.2800000000000001E-2</v>
      </c>
    </row>
    <row r="1708" spans="2:21" ht="15" customHeight="1" x14ac:dyDescent="0.2">
      <c r="B1708" s="63" t="str">
        <f>IFERROR('Dados Status Invest STOCKS'!A1695,"-")</f>
        <v>F</v>
      </c>
      <c r="C1708" s="45">
        <f>IFERROR((Ações!$D1708-Ações!$K1708)/Ações!$D1708,0)</f>
        <v>-11.244897959183671</v>
      </c>
      <c r="D1708" s="46">
        <f>(Ações!$O1708)/0.06</f>
        <v>1.6651833333333335</v>
      </c>
      <c r="E1708" s="47">
        <f>IFERROR((Ações!$F1708-Ações!$K1708)/Ações!$F1708,0)</f>
        <v>-0.67383244442936041</v>
      </c>
      <c r="F1708" s="46">
        <f>IF(OR(Ações!$N1708&lt;0,Ações!$M1708&lt;0),"",(22.5*Ações!$M1708*Ações!$N1708)^0.5)</f>
        <v>12.181625507295815</v>
      </c>
      <c r="G1708" s="47">
        <f>IFERROR((Ações!$H1708-Ações!$K1708)/Ações!$H1708,0)</f>
        <v>-11.244897959183671</v>
      </c>
      <c r="H1708" s="48">
        <f>IFERROR(Ações!$I1708/(Ações!$P1708-Table_1[[#This Row],[CAGR LUCRO 5A]]),0)</f>
        <v>1.6651833333333335</v>
      </c>
      <c r="I1708" s="48">
        <f>IF(Ações!$S1708&lt;0,"",Ações!$O1708*(1+Ações!$S1708))</f>
        <v>9.9911E-2</v>
      </c>
      <c r="J1708" s="49">
        <f>IFERROR(IF(Ações!$B1708="","",(VLOOKUP(Table_1[[#This Row],[AÇÕES]],'Dados Status Invest STOCKS'!A1694:AD2309,4)/Table_1[[#This Row],[LPA]]))/100,0)</f>
        <v>0.39472222222222231</v>
      </c>
      <c r="K1708" s="64">
        <f>IFERROR(IF(Ações!$B1708="","",VLOOKUP(Table_1[[#This Row],[AÇÕES]],'Dados Status Invest STOCKS'!A1694:AD2309,2)),0)</f>
        <v>20.39</v>
      </c>
      <c r="L1708" s="65">
        <f>IFERROR(IF(Ações!$B1708="","",VLOOKUP(Table_1[[#This Row],[AÇÕES]],'Dados Status Invest STOCKS'!A1694:AD2309,3)/100),0)</f>
        <v>4.8999999999999998E-3</v>
      </c>
      <c r="M1708" s="66">
        <f>IFERROR(IF(Ações!$B1708="","",VLOOKUP(Table_1[[#This Row],[AÇÕES]],'Dados Status Invest STOCKS'!A1694:AD2309,28)),0)</f>
        <v>0.72</v>
      </c>
      <c r="N1708" s="66">
        <f>IFERROR(IF(Ações!$B1708="","",VLOOKUP(Table_1[[#This Row],[AÇÕES]],'Dados Status Invest STOCKS'!A1694:AD2309,27)),0)</f>
        <v>9.16</v>
      </c>
      <c r="O1708" s="66">
        <f>IFERROR(IF(Ações!$L1708="","",Ações!$K1708*Ações!$L1708),0)</f>
        <v>9.9911E-2</v>
      </c>
      <c r="P1708" s="67">
        <f t="shared" si="26"/>
        <v>0.06</v>
      </c>
      <c r="Q1708" s="67">
        <f>IFERROR(Ações!$O1708/Ações!$M1708,0)</f>
        <v>0.13876527777777778</v>
      </c>
      <c r="R1708" s="67">
        <f>IFERROR(IF(Ações!$B1708="","",VLOOKUP(Table_1[[#This Row],[AÇÕES]],'Dados Status Invest STOCKS'!A1694:AD2309,18)/100),0)</f>
        <v>7.8299999999999995E-2</v>
      </c>
      <c r="S1708" s="65">
        <f>IFERROR(IF(Ações!$B1708="","",VLOOKUP(Table_1[[#This Row],[AÇÕES]],'Dados Status Invest STOCKS'!A1694:AD2309,25)/100),0)</f>
        <v>0</v>
      </c>
      <c r="T1708" s="67">
        <f>(1-Ações!$Q1708)*Ações!$R1708</f>
        <v>6.7434678749999991E-2</v>
      </c>
      <c r="U1708" s="68">
        <f>IF(Ações!$S1708=0,Ações!$T1708,IF(Ações!$T1708=0,Ações!$S1708,AVERAGE(Ações!$S1708,Ações!$T1708)))</f>
        <v>6.7434678749999991E-2</v>
      </c>
    </row>
    <row r="1709" spans="2:21" ht="15" customHeight="1" x14ac:dyDescent="0.2">
      <c r="B1709" s="63" t="str">
        <f>IFERROR('Dados Status Invest STOCKS'!A1696,"-")</f>
        <v>FAF</v>
      </c>
      <c r="C1709" s="45">
        <f>IFERROR((Ações!$D1709-Ações!$K1709)/Ações!$D1709,0)</f>
        <v>-1.3076923076923077</v>
      </c>
      <c r="D1709" s="46">
        <f>(Ações!$O1709)/0.06</f>
        <v>32.344000000000001</v>
      </c>
      <c r="E1709" s="47">
        <f>IFERROR((Ações!$F1709-Ações!$K1709)/Ações!$F1709,0)</f>
        <v>0.34990346486660434</v>
      </c>
      <c r="F1709" s="46">
        <f>IF(OR(Ações!$N1709&lt;0,Ações!$M1709&lt;0),"",(22.5*Ações!$M1709*Ações!$N1709)^0.5)</f>
        <v>114.81371760377765</v>
      </c>
      <c r="G1709" s="47">
        <f>IFERROR((Ações!$H1709-Ações!$K1709)/Ações!$H1709,0)</f>
        <v>5.2964242662558254</v>
      </c>
      <c r="H1709" s="48">
        <f>IFERROR(Ações!$I1709/(Ações!$P1709-Table_1[[#This Row],[CAGR LUCRO 5A]]),0)</f>
        <v>-17.372585986496627</v>
      </c>
      <c r="I1709" s="48">
        <f>IF(Ações!$S1709&lt;0,"",Ações!$O1709*(1+Ações!$S1709))</f>
        <v>2.3157657120000001</v>
      </c>
      <c r="J1709" s="49">
        <f>IFERROR(IF(Ações!$B1709="","",(VLOOKUP(Table_1[[#This Row],[AÇÕES]],'Dados Status Invest STOCKS'!A1695:AD2310,4)/Table_1[[#This Row],[LPA]]))/100,0)</f>
        <v>5.6483899042645783E-3</v>
      </c>
      <c r="K1709" s="64">
        <f>IFERROR(IF(Ações!$B1709="","",VLOOKUP(Table_1[[#This Row],[AÇÕES]],'Dados Status Invest STOCKS'!A1695:AD2310,2)),0)</f>
        <v>74.64</v>
      </c>
      <c r="L1709" s="65">
        <f>IFERROR(IF(Ações!$B1709="","",VLOOKUP(Table_1[[#This Row],[AÇÕES]],'Dados Status Invest STOCKS'!A1695:AD2310,3)/100),0)</f>
        <v>2.6000000000000002E-2</v>
      </c>
      <c r="M1709" s="66">
        <f>IFERROR(IF(Ações!$B1709="","",VLOOKUP(Table_1[[#This Row],[AÇÕES]],'Dados Status Invest STOCKS'!A1695:AD2310,28)),0)</f>
        <v>11.49</v>
      </c>
      <c r="N1709" s="66">
        <f>IFERROR(IF(Ações!$B1709="","",VLOOKUP(Table_1[[#This Row],[AÇÕES]],'Dados Status Invest STOCKS'!A1695:AD2310,27)),0)</f>
        <v>50.99</v>
      </c>
      <c r="O1709" s="66">
        <f>IFERROR(IF(Ações!$L1709="","",Ações!$K1709*Ações!$L1709),0)</f>
        <v>1.9406400000000001</v>
      </c>
      <c r="P1709" s="67">
        <f t="shared" si="26"/>
        <v>0.06</v>
      </c>
      <c r="Q1709" s="67">
        <f>IFERROR(Ações!$O1709/Ações!$M1709,0)</f>
        <v>0.16889817232375981</v>
      </c>
      <c r="R1709" s="67">
        <f>IFERROR(IF(Ações!$B1709="","",VLOOKUP(Table_1[[#This Row],[AÇÕES]],'Dados Status Invest STOCKS'!A1695:AD2310,18)/100),0)</f>
        <v>0.22539999999999999</v>
      </c>
      <c r="S1709" s="65">
        <f>IFERROR(IF(Ações!$B1709="","",VLOOKUP(Table_1[[#This Row],[AÇÕES]],'Dados Status Invest STOCKS'!A1695:AD2310,25)/100),0)</f>
        <v>0.19329999999999997</v>
      </c>
      <c r="T1709" s="67">
        <f>(1-Ações!$Q1709)*Ações!$R1709</f>
        <v>0.18733035195822453</v>
      </c>
      <c r="U1709" s="68">
        <f>IF(Ações!$S1709=0,Ações!$T1709,IF(Ações!$T1709=0,Ações!$S1709,AVERAGE(Ações!$S1709,Ações!$T1709)))</f>
        <v>0.19031517597911224</v>
      </c>
    </row>
    <row r="1710" spans="2:21" ht="15" customHeight="1" x14ac:dyDescent="0.2">
      <c r="B1710" s="63" t="str">
        <f>IFERROR('Dados Status Invest STOCKS'!A1697,"-")</f>
        <v>FAII</v>
      </c>
      <c r="C1710" s="45">
        <f>IFERROR((Ações!$D1710-Ações!$K1710)/Ações!$D1710,0)</f>
        <v>0</v>
      </c>
      <c r="D1710" s="46">
        <f>(Ações!$O1710)/0.06</f>
        <v>0</v>
      </c>
      <c r="E1710" s="47">
        <f>IFERROR((Ações!$F1710-Ações!$K1710)/Ações!$F1710,0)</f>
        <v>0</v>
      </c>
      <c r="F1710" s="46" t="str">
        <f>IF(OR(Ações!$N1710&lt;0,Ações!$M1710&lt;0),"",(22.5*Ações!$M1710*Ações!$N1710)^0.5)</f>
        <v/>
      </c>
      <c r="G1710" s="47">
        <f>IFERROR((Ações!$H1710-Ações!$K1710)/Ações!$H1710,0)</f>
        <v>0</v>
      </c>
      <c r="H1710" s="48">
        <f>IFERROR(Ações!$I1710/(Ações!$P1710-Table_1[[#This Row],[CAGR LUCRO 5A]]),0)</f>
        <v>0</v>
      </c>
      <c r="I1710" s="48">
        <f>IF(Ações!$S1710&lt;0,"",Ações!$O1710*(1+Ações!$S1710))</f>
        <v>0</v>
      </c>
      <c r="J1710" s="49">
        <f>IFERROR(IF(Ações!$B1710="","",(VLOOKUP(Table_1[[#This Row],[AÇÕES]],'Dados Status Invest STOCKS'!A1696:AD2311,4)/Table_1[[#This Row],[LPA]]))/100,0)</f>
        <v>120.83</v>
      </c>
      <c r="K1710" s="64">
        <f>IFERROR(IF(Ações!$B1710="","",VLOOKUP(Table_1[[#This Row],[AÇÕES]],'Dados Status Invest STOCKS'!A1696:AD2311,2)),0)</f>
        <v>10.28</v>
      </c>
      <c r="L1710" s="65">
        <f>IFERROR(IF(Ações!$B1710="","",VLOOKUP(Table_1[[#This Row],[AÇÕES]],'Dados Status Invest STOCKS'!A1696:AD2311,3)/100),0)</f>
        <v>0</v>
      </c>
      <c r="M1710" s="66">
        <f>IFERROR(IF(Ações!$B1710="","",VLOOKUP(Table_1[[#This Row],[AÇÕES]],'Dados Status Invest STOCKS'!A1696:AD2311,28)),0)</f>
        <v>-0.03</v>
      </c>
      <c r="N1710" s="66">
        <f>IFERROR(IF(Ações!$B1710="","",VLOOKUP(Table_1[[#This Row],[AÇÕES]],'Dados Status Invest STOCKS'!A1696:AD2311,27)),0)</f>
        <v>0.12</v>
      </c>
      <c r="O1710" s="66">
        <f>IFERROR(IF(Ações!$L1710="","",Ações!$K1710*Ações!$L1710),0)</f>
        <v>0</v>
      </c>
      <c r="P1710" s="67">
        <f t="shared" si="26"/>
        <v>0.06</v>
      </c>
      <c r="Q1710" s="67">
        <f>IFERROR(Ações!$O1710/Ações!$M1710,0)</f>
        <v>0</v>
      </c>
      <c r="R1710" s="67">
        <f>IFERROR(IF(Ações!$B1710="","",VLOOKUP(Table_1[[#This Row],[AÇÕES]],'Dados Status Invest STOCKS'!A1696:AD2311,18)/100),0)</f>
        <v>-0.24460000000000001</v>
      </c>
      <c r="S1710" s="65">
        <f>IFERROR(IF(Ações!$B1710="","",VLOOKUP(Table_1[[#This Row],[AÇÕES]],'Dados Status Invest STOCKS'!A1696:AD2311,25)/100),0)</f>
        <v>0</v>
      </c>
      <c r="T1710" s="67">
        <f>(1-Ações!$Q1710)*Ações!$R1710</f>
        <v>-0.24460000000000001</v>
      </c>
      <c r="U1710" s="68">
        <f>IF(Ações!$S1710=0,Ações!$T1710,IF(Ações!$T1710=0,Ações!$S1710,AVERAGE(Ações!$S1710,Ações!$T1710)))</f>
        <v>-0.24460000000000001</v>
      </c>
    </row>
    <row r="1711" spans="2:21" ht="15" customHeight="1" x14ac:dyDescent="0.2">
      <c r="B1711" s="63" t="str">
        <f>IFERROR('Dados Status Invest STOCKS'!A1698,"-")</f>
        <v>FAMI</v>
      </c>
      <c r="C1711" s="45">
        <f>IFERROR((Ações!$D1711-Ações!$K1711)/Ações!$D1711,0)</f>
        <v>0</v>
      </c>
      <c r="D1711" s="46">
        <f>(Ações!$O1711)/0.06</f>
        <v>0</v>
      </c>
      <c r="E1711" s="47">
        <f>IFERROR((Ações!$F1711-Ações!$K1711)/Ações!$F1711,0)</f>
        <v>0</v>
      </c>
      <c r="F1711" s="46">
        <f>IF(OR(Ações!$N1711&lt;0,Ações!$M1711&lt;0),"",(22.5*Ações!$M1711*Ações!$N1711)^0.5)</f>
        <v>0</v>
      </c>
      <c r="G1711" s="47">
        <f>IFERROR((Ações!$H1711-Ações!$K1711)/Ações!$H1711,0)</f>
        <v>0</v>
      </c>
      <c r="H1711" s="48">
        <f>IFERROR(Ações!$I1711/(Ações!$P1711-Table_1[[#This Row],[CAGR LUCRO 5A]]),0)</f>
        <v>0</v>
      </c>
      <c r="I1711" s="48">
        <f>IF(Ações!$S1711&lt;0,"",Ações!$O1711*(1+Ações!$S1711))</f>
        <v>0</v>
      </c>
      <c r="J1711" s="49">
        <f>IFERROR(IF(Ações!$B1711="","",(VLOOKUP(Table_1[[#This Row],[AÇÕES]],'Dados Status Invest STOCKS'!A1697:AD2312,4)/Table_1[[#This Row],[LPA]]))/100,0)</f>
        <v>0</v>
      </c>
      <c r="K1711" s="64">
        <f>IFERROR(IF(Ações!$B1711="","",VLOOKUP(Table_1[[#This Row],[AÇÕES]],'Dados Status Invest STOCKS'!A1697:AD2312,2)),0)</f>
        <v>0.19</v>
      </c>
      <c r="L1711" s="65">
        <f>IFERROR(IF(Ações!$B1711="","",VLOOKUP(Table_1[[#This Row],[AÇÕES]],'Dados Status Invest STOCKS'!A1697:AD2312,3)/100),0)</f>
        <v>0</v>
      </c>
      <c r="M1711" s="66">
        <f>IFERROR(IF(Ações!$B1711="","",VLOOKUP(Table_1[[#This Row],[AÇÕES]],'Dados Status Invest STOCKS'!A1697:AD2312,28)),0)</f>
        <v>0</v>
      </c>
      <c r="N1711" s="66">
        <f>IFERROR(IF(Ações!$B1711="","",VLOOKUP(Table_1[[#This Row],[AÇÕES]],'Dados Status Invest STOCKS'!A1697:AD2312,27)),0)</f>
        <v>0.15</v>
      </c>
      <c r="O1711" s="66">
        <f>IFERROR(IF(Ações!$L1711="","",Ações!$K1711*Ações!$L1711),0)</f>
        <v>0</v>
      </c>
      <c r="P1711" s="67">
        <f t="shared" si="26"/>
        <v>0.06</v>
      </c>
      <c r="Q1711" s="67">
        <f>IFERROR(Ações!$O1711/Ações!$M1711,0)</f>
        <v>0</v>
      </c>
      <c r="R1711" s="67">
        <f>IFERROR(IF(Ações!$B1711="","",VLOOKUP(Table_1[[#This Row],[AÇÕES]],'Dados Status Invest STOCKS'!A1697:AD2312,18)/100),0)</f>
        <v>2.6099999999999998E-2</v>
      </c>
      <c r="S1711" s="65">
        <f>IFERROR(IF(Ações!$B1711="","",VLOOKUP(Table_1[[#This Row],[AÇÕES]],'Dados Status Invest STOCKS'!A1697:AD2312,25)/100),0)</f>
        <v>0</v>
      </c>
      <c r="T1711" s="67">
        <f>(1-Ações!$Q1711)*Ações!$R1711</f>
        <v>2.6099999999999998E-2</v>
      </c>
      <c r="U1711" s="68">
        <f>IF(Ações!$S1711=0,Ações!$T1711,IF(Ações!$T1711=0,Ações!$S1711,AVERAGE(Ações!$S1711,Ações!$T1711)))</f>
        <v>2.6099999999999998E-2</v>
      </c>
    </row>
    <row r="1712" spans="2:21" ht="15" customHeight="1" x14ac:dyDescent="0.2">
      <c r="B1712" s="63" t="str">
        <f>IFERROR('Dados Status Invest STOCKS'!A1699,"-")</f>
        <v>FANG</v>
      </c>
      <c r="C1712" s="45">
        <f>IFERROR((Ações!$D1712-Ações!$K1712)/Ações!$D1712,0)</f>
        <v>-2.191489361702128</v>
      </c>
      <c r="D1712" s="46">
        <f>(Ações!$O1712)/0.06</f>
        <v>37.418266666666661</v>
      </c>
      <c r="E1712" s="47">
        <f>IFERROR((Ações!$F1712-Ações!$K1712)/Ações!$F1712,0)</f>
        <v>-1.0286473293040255</v>
      </c>
      <c r="F1712" s="46">
        <f>IF(OR(Ações!$N1712&lt;0,Ações!$M1712&lt;0),"",(22.5*Ações!$M1712*Ações!$N1712)^0.5)</f>
        <v>58.866811532475587</v>
      </c>
      <c r="G1712" s="47">
        <f>IFERROR((Ações!$H1712-Ações!$K1712)/Ações!$H1712,0)</f>
        <v>-2.191489361702128</v>
      </c>
      <c r="H1712" s="48">
        <f>IFERROR(Ações!$I1712/(Ações!$P1712-Table_1[[#This Row],[CAGR LUCRO 5A]]),0)</f>
        <v>37.418266666666661</v>
      </c>
      <c r="I1712" s="48">
        <f>IF(Ações!$S1712&lt;0,"",Ações!$O1712*(1+Ações!$S1712))</f>
        <v>2.2450959999999998</v>
      </c>
      <c r="J1712" s="49">
        <f>IFERROR(IF(Ações!$B1712="","",(VLOOKUP(Table_1[[#This Row],[AÇÕES]],'Dados Status Invest STOCKS'!A1698:AD2313,4)/Table_1[[#This Row],[LPA]]))/100,0)</f>
        <v>0.20189300411522634</v>
      </c>
      <c r="K1712" s="64">
        <f>IFERROR(IF(Ações!$B1712="","",VLOOKUP(Table_1[[#This Row],[AÇÕES]],'Dados Status Invest STOCKS'!A1698:AD2313,2)),0)</f>
        <v>119.42</v>
      </c>
      <c r="L1712" s="65">
        <f>IFERROR(IF(Ações!$B1712="","",VLOOKUP(Table_1[[#This Row],[AÇÕES]],'Dados Status Invest STOCKS'!A1698:AD2313,3)/100),0)</f>
        <v>1.8799999999999997E-2</v>
      </c>
      <c r="M1712" s="66">
        <f>IFERROR(IF(Ações!$B1712="","",VLOOKUP(Table_1[[#This Row],[AÇÕES]],'Dados Status Invest STOCKS'!A1698:AD2313,28)),0)</f>
        <v>2.4300000000000002</v>
      </c>
      <c r="N1712" s="66">
        <f>IFERROR(IF(Ações!$B1712="","",VLOOKUP(Table_1[[#This Row],[AÇÕES]],'Dados Status Invest STOCKS'!A1698:AD2313,27)),0)</f>
        <v>63.38</v>
      </c>
      <c r="O1712" s="66">
        <f>IFERROR(IF(Ações!$L1712="","",Ações!$K1712*Ações!$L1712),0)</f>
        <v>2.2450959999999998</v>
      </c>
      <c r="P1712" s="67">
        <f t="shared" si="26"/>
        <v>0.06</v>
      </c>
      <c r="Q1712" s="67">
        <f>IFERROR(Ações!$O1712/Ações!$M1712,0)</f>
        <v>0.92390781893004104</v>
      </c>
      <c r="R1712" s="67">
        <f>IFERROR(IF(Ações!$B1712="","",VLOOKUP(Table_1[[#This Row],[AÇÕES]],'Dados Status Invest STOCKS'!A1698:AD2313,18)/100),0)</f>
        <v>3.8399999999999997E-2</v>
      </c>
      <c r="S1712" s="65">
        <f>IFERROR(IF(Ações!$B1712="","",VLOOKUP(Table_1[[#This Row],[AÇÕES]],'Dados Status Invest STOCKS'!A1698:AD2313,25)/100),0)</f>
        <v>0</v>
      </c>
      <c r="T1712" s="67">
        <f>(1-Ações!$Q1712)*Ações!$R1712</f>
        <v>2.9219397530864241E-3</v>
      </c>
      <c r="U1712" s="68">
        <f>IF(Ações!$S1712=0,Ações!$T1712,IF(Ações!$T1712=0,Ações!$S1712,AVERAGE(Ações!$S1712,Ações!$T1712)))</f>
        <v>2.9219397530864241E-3</v>
      </c>
    </row>
    <row r="1713" spans="2:21" ht="15" customHeight="1" x14ac:dyDescent="0.2">
      <c r="B1713" s="63" t="str">
        <f>IFERROR('Dados Status Invest STOCKS'!A1700,"-")</f>
        <v>FANH</v>
      </c>
      <c r="C1713" s="45">
        <f>IFERROR((Ações!$D1713-Ações!$K1713)/Ações!$D1713,0)</f>
        <v>0.44134078212290495</v>
      </c>
      <c r="D1713" s="46">
        <f>(Ações!$O1713)/0.06</f>
        <v>11.670799999999998</v>
      </c>
      <c r="E1713" s="47">
        <f>IFERROR((Ações!$F1713-Ações!$K1713)/Ações!$F1713,0)</f>
        <v>0.4189913971007117</v>
      </c>
      <c r="F1713" s="46">
        <f>IF(OR(Ações!$N1713&lt;0,Ações!$M1713&lt;0),"",(22.5*Ações!$M1713*Ações!$N1713)^0.5)</f>
        <v>11.22186481829112</v>
      </c>
      <c r="G1713" s="47">
        <f>IFERROR((Ações!$H1713-Ações!$K1713)/Ações!$H1713,0)</f>
        <v>0.89428418578479429</v>
      </c>
      <c r="H1713" s="48">
        <f>IFERROR(Ações!$I1713/(Ações!$P1713-Table_1[[#This Row],[CAGR LUCRO 5A]]),0)</f>
        <v>61.674783932773096</v>
      </c>
      <c r="I1713" s="48">
        <f>IF(Ações!$S1713&lt;0,"",Ações!$O1713*(1+Ações!$S1713))</f>
        <v>0.73392992879999985</v>
      </c>
      <c r="J1713" s="49">
        <f>IFERROR(IF(Ações!$B1713="","",(VLOOKUP(Table_1[[#This Row],[AÇÕES]],'Dados Status Invest STOCKS'!A1699:AD2314,4)/Table_1[[#This Row],[LPA]]))/100,0)</f>
        <v>6.9175257731958761E-2</v>
      </c>
      <c r="K1713" s="64">
        <f>IFERROR(IF(Ações!$B1713="","",VLOOKUP(Table_1[[#This Row],[AÇÕES]],'Dados Status Invest STOCKS'!A1699:AD2314,2)),0)</f>
        <v>6.52</v>
      </c>
      <c r="L1713" s="65">
        <f>IFERROR(IF(Ações!$B1713="","",VLOOKUP(Table_1[[#This Row],[AÇÕES]],'Dados Status Invest STOCKS'!A1699:AD2314,3)/100),0)</f>
        <v>0.1074</v>
      </c>
      <c r="M1713" s="66">
        <f>IFERROR(IF(Ações!$B1713="","",VLOOKUP(Table_1[[#This Row],[AÇÕES]],'Dados Status Invest STOCKS'!A1699:AD2314,28)),0)</f>
        <v>0.97</v>
      </c>
      <c r="N1713" s="66">
        <f>IFERROR(IF(Ações!$B1713="","",VLOOKUP(Table_1[[#This Row],[AÇÕES]],'Dados Status Invest STOCKS'!A1699:AD2314,27)),0)</f>
        <v>5.77</v>
      </c>
      <c r="O1713" s="66">
        <f>IFERROR(IF(Ações!$L1713="","",Ações!$K1713*Ações!$L1713),0)</f>
        <v>0.70024799999999987</v>
      </c>
      <c r="P1713" s="67">
        <f t="shared" si="26"/>
        <v>0.06</v>
      </c>
      <c r="Q1713" s="67">
        <f>IFERROR(Ações!$O1713/Ações!$M1713,0)</f>
        <v>0.72190515463917515</v>
      </c>
      <c r="R1713" s="67">
        <f>IFERROR(IF(Ações!$B1713="","",VLOOKUP(Table_1[[#This Row],[AÇÕES]],'Dados Status Invest STOCKS'!A1699:AD2314,18)/100),0)</f>
        <v>0.16820000000000002</v>
      </c>
      <c r="S1713" s="65">
        <f>IFERROR(IF(Ações!$B1713="","",VLOOKUP(Table_1[[#This Row],[AÇÕES]],'Dados Status Invest STOCKS'!A1699:AD2314,25)/100),0)</f>
        <v>4.8099999999999997E-2</v>
      </c>
      <c r="T1713" s="67">
        <f>(1-Ações!$Q1713)*Ações!$R1713</f>
        <v>4.6775552989690744E-2</v>
      </c>
      <c r="U1713" s="68">
        <f>IF(Ações!$S1713=0,Ações!$T1713,IF(Ações!$T1713=0,Ações!$S1713,AVERAGE(Ações!$S1713,Ações!$T1713)))</f>
        <v>4.7437776494845374E-2</v>
      </c>
    </row>
    <row r="1714" spans="2:21" ht="15" customHeight="1" x14ac:dyDescent="0.2">
      <c r="B1714" s="63" t="str">
        <f>IFERROR('Dados Status Invest STOCKS'!A1701,"-")</f>
        <v>FARM</v>
      </c>
      <c r="C1714" s="45">
        <f>IFERROR((Ações!$D1714-Ações!$K1714)/Ações!$D1714,0)</f>
        <v>0</v>
      </c>
      <c r="D1714" s="46">
        <f>(Ações!$O1714)/0.06</f>
        <v>0</v>
      </c>
      <c r="E1714" s="47">
        <f>IFERROR((Ações!$F1714-Ações!$K1714)/Ações!$F1714,0)</f>
        <v>0</v>
      </c>
      <c r="F1714" s="46" t="str">
        <f>IF(OR(Ações!$N1714&lt;0,Ações!$M1714&lt;0),"",(22.5*Ações!$M1714*Ações!$N1714)^0.5)</f>
        <v/>
      </c>
      <c r="G1714" s="47">
        <f>IFERROR((Ações!$H1714-Ações!$K1714)/Ações!$H1714,0)</f>
        <v>0</v>
      </c>
      <c r="H1714" s="48">
        <f>IFERROR(Ações!$I1714/(Ações!$P1714-Table_1[[#This Row],[CAGR LUCRO 5A]]),0)</f>
        <v>0</v>
      </c>
      <c r="I1714" s="48">
        <f>IF(Ações!$S1714&lt;0,"",Ações!$O1714*(1+Ações!$S1714))</f>
        <v>0</v>
      </c>
      <c r="J1714" s="49">
        <f>IFERROR(IF(Ações!$B1714="","",(VLOOKUP(Table_1[[#This Row],[AÇÕES]],'Dados Status Invest STOCKS'!A1700:AD2315,4)/Table_1[[#This Row],[LPA]]))/100,0)</f>
        <v>1.4258373205741628E-2</v>
      </c>
      <c r="K1714" s="64">
        <f>IFERROR(IF(Ações!$B1714="","",VLOOKUP(Table_1[[#This Row],[AÇÕES]],'Dados Status Invest STOCKS'!A1700:AD2315,2)),0)</f>
        <v>6.24</v>
      </c>
      <c r="L1714" s="65">
        <f>IFERROR(IF(Ações!$B1714="","",VLOOKUP(Table_1[[#This Row],[AÇÕES]],'Dados Status Invest STOCKS'!A1700:AD2315,3)/100),0)</f>
        <v>0</v>
      </c>
      <c r="M1714" s="66">
        <f>IFERROR(IF(Ações!$B1714="","",VLOOKUP(Table_1[[#This Row],[AÇÕES]],'Dados Status Invest STOCKS'!A1700:AD2315,28)),0)</f>
        <v>-2.09</v>
      </c>
      <c r="N1714" s="66">
        <f>IFERROR(IF(Ações!$B1714="","",VLOOKUP(Table_1[[#This Row],[AÇÕES]],'Dados Status Invest STOCKS'!A1700:AD2315,27)),0)</f>
        <v>5.97</v>
      </c>
      <c r="O1714" s="66">
        <f>IFERROR(IF(Ações!$L1714="","",Ações!$K1714*Ações!$L1714),0)</f>
        <v>0</v>
      </c>
      <c r="P1714" s="67">
        <f t="shared" si="26"/>
        <v>0.06</v>
      </c>
      <c r="Q1714" s="67">
        <f>IFERROR(Ações!$O1714/Ações!$M1714,0)</f>
        <v>0</v>
      </c>
      <c r="R1714" s="67">
        <f>IFERROR(IF(Ações!$B1714="","",VLOOKUP(Table_1[[#This Row],[AÇÕES]],'Dados Status Invest STOCKS'!A1700:AD2315,18)/100),0)</f>
        <v>-0.34990000000000004</v>
      </c>
      <c r="S1714" s="65">
        <f>IFERROR(IF(Ações!$B1714="","",VLOOKUP(Table_1[[#This Row],[AÇÕES]],'Dados Status Invest STOCKS'!A1700:AD2315,25)/100),0)</f>
        <v>0</v>
      </c>
      <c r="T1714" s="67">
        <f>(1-Ações!$Q1714)*Ações!$R1714</f>
        <v>-0.34990000000000004</v>
      </c>
      <c r="U1714" s="68">
        <f>IF(Ações!$S1714=0,Ações!$T1714,IF(Ações!$T1714=0,Ações!$S1714,AVERAGE(Ações!$S1714,Ações!$T1714)))</f>
        <v>-0.34990000000000004</v>
      </c>
    </row>
    <row r="1715" spans="2:21" ht="15" customHeight="1" x14ac:dyDescent="0.2">
      <c r="B1715" s="63" t="str">
        <f>IFERROR('Dados Status Invest STOCKS'!A1702,"-")</f>
        <v>FARO</v>
      </c>
      <c r="C1715" s="45">
        <f>IFERROR((Ações!$D1715-Ações!$K1715)/Ações!$D1715,0)</f>
        <v>0</v>
      </c>
      <c r="D1715" s="46">
        <f>(Ações!$O1715)/0.06</f>
        <v>0</v>
      </c>
      <c r="E1715" s="47">
        <f>IFERROR((Ações!$F1715-Ações!$K1715)/Ações!$F1715,0)</f>
        <v>-1.6855840578902728</v>
      </c>
      <c r="F1715" s="46">
        <f>IF(OR(Ações!$N1715&lt;0,Ações!$M1715&lt;0),"",(22.5*Ações!$M1715*Ações!$N1715)^0.5)</f>
        <v>21.518596608515157</v>
      </c>
      <c r="G1715" s="47">
        <f>IFERROR((Ações!$H1715-Ações!$K1715)/Ações!$H1715,0)</f>
        <v>0</v>
      </c>
      <c r="H1715" s="48">
        <f>IFERROR(Ações!$I1715/(Ações!$P1715-Table_1[[#This Row],[CAGR LUCRO 5A]]),0)</f>
        <v>0</v>
      </c>
      <c r="I1715" s="48" t="str">
        <f>IF(Ações!$S1715&lt;0,"",Ações!$O1715*(1+Ações!$S1715))</f>
        <v/>
      </c>
      <c r="J1715" s="49">
        <f>IFERROR(IF(Ações!$B1715="","",(VLOOKUP(Table_1[[#This Row],[AÇÕES]],'Dados Status Invest STOCKS'!A1701:AD2316,4)/Table_1[[#This Row],[LPA]]))/100,0)</f>
        <v>0.52304761904761898</v>
      </c>
      <c r="K1715" s="64">
        <f>IFERROR(IF(Ações!$B1715="","",VLOOKUP(Table_1[[#This Row],[AÇÕES]],'Dados Status Invest STOCKS'!A1701:AD2316,2)),0)</f>
        <v>57.79</v>
      </c>
      <c r="L1715" s="65">
        <f>IFERROR(IF(Ações!$B1715="","",VLOOKUP(Table_1[[#This Row],[AÇÕES]],'Dados Status Invest STOCKS'!A1701:AD2316,3)/100),0)</f>
        <v>0</v>
      </c>
      <c r="M1715" s="66">
        <f>IFERROR(IF(Ações!$B1715="","",VLOOKUP(Table_1[[#This Row],[AÇÕES]],'Dados Status Invest STOCKS'!A1701:AD2316,28)),0)</f>
        <v>1.05</v>
      </c>
      <c r="N1715" s="66">
        <f>IFERROR(IF(Ações!$B1715="","",VLOOKUP(Table_1[[#This Row],[AÇÕES]],'Dados Status Invest STOCKS'!A1701:AD2316,27)),0)</f>
        <v>19.600000000000001</v>
      </c>
      <c r="O1715" s="66">
        <f>IFERROR(IF(Ações!$L1715="","",Ações!$K1715*Ações!$L1715),0)</f>
        <v>0</v>
      </c>
      <c r="P1715" s="67">
        <f t="shared" si="26"/>
        <v>0.06</v>
      </c>
      <c r="Q1715" s="67">
        <f>IFERROR(Ações!$O1715/Ações!$M1715,0)</f>
        <v>0</v>
      </c>
      <c r="R1715" s="67">
        <f>IFERROR(IF(Ações!$B1715="","",VLOOKUP(Table_1[[#This Row],[AÇÕES]],'Dados Status Invest STOCKS'!A1701:AD2316,18)/100),0)</f>
        <v>5.3699999999999998E-2</v>
      </c>
      <c r="S1715" s="65">
        <f>IFERROR(IF(Ações!$B1715="","",VLOOKUP(Table_1[[#This Row],[AÇÕES]],'Dados Status Invest STOCKS'!A1701:AD2316,25)/100),0)</f>
        <v>-0.45270000000000005</v>
      </c>
      <c r="T1715" s="67">
        <f>(1-Ações!$Q1715)*Ações!$R1715</f>
        <v>5.3699999999999998E-2</v>
      </c>
      <c r="U1715" s="68">
        <f>IF(Ações!$S1715=0,Ações!$T1715,IF(Ações!$T1715=0,Ações!$S1715,AVERAGE(Ações!$S1715,Ações!$T1715)))</f>
        <v>-0.19950000000000001</v>
      </c>
    </row>
    <row r="1716" spans="2:21" ht="15" customHeight="1" x14ac:dyDescent="0.2">
      <c r="B1716" s="63" t="str">
        <f>IFERROR('Dados Status Invest STOCKS'!A1703,"-")</f>
        <v>FAST</v>
      </c>
      <c r="C1716" s="45">
        <f>IFERROR((Ações!$D1716-Ações!$K1716)/Ações!$D1716,0)</f>
        <v>-2.0769230769230766</v>
      </c>
      <c r="D1716" s="46">
        <f>(Ações!$O1716)/0.06</f>
        <v>18.67775</v>
      </c>
      <c r="E1716" s="47">
        <f>IFERROR((Ações!$F1716-Ações!$K1716)/Ações!$F1716,0)</f>
        <v>-3.288253734223729</v>
      </c>
      <c r="F1716" s="46">
        <f>IF(OR(Ações!$N1716&lt;0,Ações!$M1716&lt;0),"",(22.5*Ações!$M1716*Ações!$N1716)^0.5)</f>
        <v>13.401725635156094</v>
      </c>
      <c r="G1716" s="47">
        <f>IFERROR((Ações!$H1716-Ações!$K1716)/Ações!$H1716,0)</f>
        <v>3.1861568104342677</v>
      </c>
      <c r="H1716" s="48">
        <f>IFERROR(Ações!$I1716/(Ações!$P1716-Table_1[[#This Row],[CAGR LUCRO 5A]]),0)</f>
        <v>-26.28814169491525</v>
      </c>
      <c r="I1716" s="48">
        <f>IF(Ações!$S1716&lt;0,"",Ações!$O1716*(1+Ações!$S1716))</f>
        <v>1.240800288</v>
      </c>
      <c r="J1716" s="49">
        <f>IFERROR(IF(Ações!$B1716="","",(VLOOKUP(Table_1[[#This Row],[AÇÕES]],'Dados Status Invest STOCKS'!A1702:AD2317,4)/Table_1[[#This Row],[LPA]]))/100,0)</f>
        <v>0.23961290322580645</v>
      </c>
      <c r="K1716" s="64">
        <f>IFERROR(IF(Ações!$B1716="","",VLOOKUP(Table_1[[#This Row],[AÇÕES]],'Dados Status Invest STOCKS'!A1702:AD2317,2)),0)</f>
        <v>57.47</v>
      </c>
      <c r="L1716" s="65">
        <f>IFERROR(IF(Ações!$B1716="","",VLOOKUP(Table_1[[#This Row],[AÇÕES]],'Dados Status Invest STOCKS'!A1702:AD2317,3)/100),0)</f>
        <v>1.95E-2</v>
      </c>
      <c r="M1716" s="66">
        <f>IFERROR(IF(Ações!$B1716="","",VLOOKUP(Table_1[[#This Row],[AÇÕES]],'Dados Status Invest STOCKS'!A1702:AD2317,28)),0)</f>
        <v>1.55</v>
      </c>
      <c r="N1716" s="66">
        <f>IFERROR(IF(Ações!$B1716="","",VLOOKUP(Table_1[[#This Row],[AÇÕES]],'Dados Status Invest STOCKS'!A1702:AD2317,27)),0)</f>
        <v>5.15</v>
      </c>
      <c r="O1716" s="66">
        <f>IFERROR(IF(Ações!$L1716="","",Ações!$K1716*Ações!$L1716),0)</f>
        <v>1.120665</v>
      </c>
      <c r="P1716" s="67">
        <f t="shared" si="26"/>
        <v>0.06</v>
      </c>
      <c r="Q1716" s="67">
        <f>IFERROR(Ações!$O1716/Ações!$M1716,0)</f>
        <v>0.72300967741935485</v>
      </c>
      <c r="R1716" s="67">
        <f>IFERROR(IF(Ações!$B1716="","",VLOOKUP(Table_1[[#This Row],[AÇÕES]],'Dados Status Invest STOCKS'!A1702:AD2317,18)/100),0)</f>
        <v>0.30020000000000002</v>
      </c>
      <c r="S1716" s="65">
        <f>IFERROR(IF(Ações!$B1716="","",VLOOKUP(Table_1[[#This Row],[AÇÕES]],'Dados Status Invest STOCKS'!A1702:AD2317,25)/100),0)</f>
        <v>0.1072</v>
      </c>
      <c r="T1716" s="67">
        <f>(1-Ações!$Q1716)*Ações!$R1716</f>
        <v>8.3152494838709679E-2</v>
      </c>
      <c r="U1716" s="68">
        <f>IF(Ações!$S1716=0,Ações!$T1716,IF(Ações!$T1716=0,Ações!$S1716,AVERAGE(Ações!$S1716,Ações!$T1716)))</f>
        <v>9.5176247419354848E-2</v>
      </c>
    </row>
    <row r="1717" spans="2:21" ht="15" customHeight="1" x14ac:dyDescent="0.2">
      <c r="B1717" s="63" t="str">
        <f>IFERROR('Dados Status Invest STOCKS'!A1704,"-")</f>
        <v>FAT</v>
      </c>
      <c r="C1717" s="45">
        <f>IFERROR((Ações!$D1717-Ações!$K1717)/Ações!$D1717,0)</f>
        <v>-0.20967741935483863</v>
      </c>
      <c r="D1717" s="46">
        <f>(Ações!$O1717)/0.06</f>
        <v>8.671733333333334</v>
      </c>
      <c r="E1717" s="47">
        <f>IFERROR((Ações!$F1717-Ações!$K1717)/Ações!$F1717,0)</f>
        <v>0</v>
      </c>
      <c r="F1717" s="46" t="str">
        <f>IF(OR(Ações!$N1717&lt;0,Ações!$M1717&lt;0),"",(22.5*Ações!$M1717*Ações!$N1717)^0.5)</f>
        <v/>
      </c>
      <c r="G1717" s="47">
        <f>IFERROR((Ações!$H1717-Ações!$K1717)/Ações!$H1717,0)</f>
        <v>-0.20967741935483863</v>
      </c>
      <c r="H1717" s="48">
        <f>IFERROR(Ações!$I1717/(Ações!$P1717-Table_1[[#This Row],[CAGR LUCRO 5A]]),0)</f>
        <v>8.671733333333334</v>
      </c>
      <c r="I1717" s="48">
        <f>IF(Ações!$S1717&lt;0,"",Ações!$O1717*(1+Ações!$S1717))</f>
        <v>0.52030399999999999</v>
      </c>
      <c r="J1717" s="49">
        <f>IFERROR(IF(Ações!$B1717="","",(VLOOKUP(Table_1[[#This Row],[AÇÕES]],'Dados Status Invest STOCKS'!A1703:AD2318,4)/Table_1[[#This Row],[LPA]]))/100,0)</f>
        <v>7.2833333333333347E-2</v>
      </c>
      <c r="K1717" s="64">
        <f>IFERROR(IF(Ações!$B1717="","",VLOOKUP(Table_1[[#This Row],[AÇÕES]],'Dados Status Invest STOCKS'!A1703:AD2318,2)),0)</f>
        <v>10.49</v>
      </c>
      <c r="L1717" s="65">
        <f>IFERROR(IF(Ações!$B1717="","",VLOOKUP(Table_1[[#This Row],[AÇÕES]],'Dados Status Invest STOCKS'!A1703:AD2318,3)/100),0)</f>
        <v>4.9599999999999998E-2</v>
      </c>
      <c r="M1717" s="66">
        <f>IFERROR(IF(Ações!$B1717="","",VLOOKUP(Table_1[[#This Row],[AÇÕES]],'Dados Status Invest STOCKS'!A1703:AD2318,28)),0)</f>
        <v>-1.2</v>
      </c>
      <c r="N1717" s="66">
        <f>IFERROR(IF(Ações!$B1717="","",VLOOKUP(Table_1[[#This Row],[AÇÕES]],'Dados Status Invest STOCKS'!A1703:AD2318,27)),0)</f>
        <v>-1.1499999999999999</v>
      </c>
      <c r="O1717" s="66">
        <f>IFERROR(IF(Ações!$L1717="","",Ações!$K1717*Ações!$L1717),0)</f>
        <v>0.52030399999999999</v>
      </c>
      <c r="P1717" s="67">
        <f t="shared" si="26"/>
        <v>0.06</v>
      </c>
      <c r="Q1717" s="67">
        <f>IFERROR(Ações!$O1717/Ações!$M1717,0)</f>
        <v>-0.43358666666666668</v>
      </c>
      <c r="R1717" s="67">
        <f>IFERROR(IF(Ações!$B1717="","",VLOOKUP(Table_1[[#This Row],[AÇÕES]],'Dados Status Invest STOCKS'!A1703:AD2318,18)/100),0)</f>
        <v>-1.0398000000000001</v>
      </c>
      <c r="S1717" s="65">
        <f>IFERROR(IF(Ações!$B1717="","",VLOOKUP(Table_1[[#This Row],[AÇÕES]],'Dados Status Invest STOCKS'!A1703:AD2318,25)/100),0)</f>
        <v>0</v>
      </c>
      <c r="T1717" s="67">
        <f>(1-Ações!$Q1717)*Ações!$R1717</f>
        <v>-1.4906434160000002</v>
      </c>
      <c r="U1717" s="68">
        <f>IF(Ações!$S1717=0,Ações!$T1717,IF(Ações!$T1717=0,Ações!$S1717,AVERAGE(Ações!$S1717,Ações!$T1717)))</f>
        <v>-1.4906434160000002</v>
      </c>
    </row>
    <row r="1718" spans="2:21" ht="15" customHeight="1" x14ac:dyDescent="0.2">
      <c r="B1718" s="63" t="str">
        <f>IFERROR('Dados Status Invest STOCKS'!A1705,"-")</f>
        <v>FATBP</v>
      </c>
      <c r="C1718" s="45">
        <f>IFERROR((Ações!$D1718-Ações!$K1718)/Ações!$D1718,0)</f>
        <v>0.48586118251928029</v>
      </c>
      <c r="D1718" s="46">
        <f>(Ações!$O1718)/0.06</f>
        <v>34.368150000000007</v>
      </c>
      <c r="E1718" s="47">
        <f>IFERROR((Ações!$F1718-Ações!$K1718)/Ações!$F1718,0)</f>
        <v>0</v>
      </c>
      <c r="F1718" s="46" t="str">
        <f>IF(OR(Ações!$N1718&lt;0,Ações!$M1718&lt;0),"",(22.5*Ações!$M1718*Ações!$N1718)^0.5)</f>
        <v/>
      </c>
      <c r="G1718" s="47">
        <f>IFERROR((Ações!$H1718-Ações!$K1718)/Ações!$H1718,0)</f>
        <v>0.48586118251928029</v>
      </c>
      <c r="H1718" s="48">
        <f>IFERROR(Ações!$I1718/(Ações!$P1718-Table_1[[#This Row],[CAGR LUCRO 5A]]),0)</f>
        <v>34.368150000000007</v>
      </c>
      <c r="I1718" s="48">
        <f>IF(Ações!$S1718&lt;0,"",Ações!$O1718*(1+Ações!$S1718))</f>
        <v>2.0620890000000003</v>
      </c>
      <c r="J1718" s="49">
        <f>IFERROR(IF(Ações!$B1718="","",(VLOOKUP(Table_1[[#This Row],[AÇÕES]],'Dados Status Invest STOCKS'!A1704:AD2319,4)/Table_1[[#This Row],[LPA]]))/100,0)</f>
        <v>0.12275</v>
      </c>
      <c r="K1718" s="64">
        <f>IFERROR(IF(Ações!$B1718="","",VLOOKUP(Table_1[[#This Row],[AÇÕES]],'Dados Status Invest STOCKS'!A1704:AD2319,2)),0)</f>
        <v>17.670000000000002</v>
      </c>
      <c r="L1718" s="65">
        <f>IFERROR(IF(Ações!$B1718="","",VLOOKUP(Table_1[[#This Row],[AÇÕES]],'Dados Status Invest STOCKS'!A1704:AD2319,3)/100),0)</f>
        <v>0.1167</v>
      </c>
      <c r="M1718" s="66">
        <f>IFERROR(IF(Ações!$B1718="","",VLOOKUP(Table_1[[#This Row],[AÇÕES]],'Dados Status Invest STOCKS'!A1704:AD2319,28)),0)</f>
        <v>-1.2</v>
      </c>
      <c r="N1718" s="66">
        <f>IFERROR(IF(Ações!$B1718="","",VLOOKUP(Table_1[[#This Row],[AÇÕES]],'Dados Status Invest STOCKS'!A1704:AD2319,27)),0)</f>
        <v>-1.1499999999999999</v>
      </c>
      <c r="O1718" s="66">
        <f>IFERROR(IF(Ações!$L1718="","",Ações!$K1718*Ações!$L1718),0)</f>
        <v>2.0620890000000003</v>
      </c>
      <c r="P1718" s="67">
        <f t="shared" si="26"/>
        <v>0.06</v>
      </c>
      <c r="Q1718" s="67">
        <f>IFERROR(Ações!$O1718/Ações!$M1718,0)</f>
        <v>-1.7184075000000003</v>
      </c>
      <c r="R1718" s="67">
        <f>IFERROR(IF(Ações!$B1718="","",VLOOKUP(Table_1[[#This Row],[AÇÕES]],'Dados Status Invest STOCKS'!A1704:AD2319,18)/100),0)</f>
        <v>-1.0398000000000001</v>
      </c>
      <c r="S1718" s="65">
        <f>IFERROR(IF(Ações!$B1718="","",VLOOKUP(Table_1[[#This Row],[AÇÕES]],'Dados Status Invest STOCKS'!A1704:AD2319,25)/100),0)</f>
        <v>0</v>
      </c>
      <c r="T1718" s="67">
        <f>(1-Ações!$Q1718)*Ações!$R1718</f>
        <v>-2.8266001185000009</v>
      </c>
      <c r="U1718" s="68">
        <f>IF(Ações!$S1718=0,Ações!$T1718,IF(Ações!$T1718=0,Ações!$S1718,AVERAGE(Ações!$S1718,Ações!$T1718)))</f>
        <v>-2.8266001185000009</v>
      </c>
    </row>
    <row r="1719" spans="2:21" ht="15" customHeight="1" x14ac:dyDescent="0.2">
      <c r="B1719" s="63" t="str">
        <f>IFERROR('Dados Status Invest STOCKS'!A1706,"-")</f>
        <v>FATBW</v>
      </c>
      <c r="C1719" s="45">
        <f>IFERROR((Ações!$D1719-Ações!$K1719)/Ações!$D1719,0)</f>
        <v>0</v>
      </c>
      <c r="D1719" s="46">
        <f>(Ações!$O1719)/0.06</f>
        <v>0</v>
      </c>
      <c r="E1719" s="47">
        <f>IFERROR((Ações!$F1719-Ações!$K1719)/Ações!$F1719,0)</f>
        <v>0</v>
      </c>
      <c r="F1719" s="46" t="str">
        <f>IF(OR(Ações!$N1719&lt;0,Ações!$M1719&lt;0),"",(22.5*Ações!$M1719*Ações!$N1719)^0.5)</f>
        <v/>
      </c>
      <c r="G1719" s="47">
        <f>IFERROR((Ações!$H1719-Ações!$K1719)/Ações!$H1719,0)</f>
        <v>0</v>
      </c>
      <c r="H1719" s="48">
        <f>IFERROR(Ações!$I1719/(Ações!$P1719-Table_1[[#This Row],[CAGR LUCRO 5A]]),0)</f>
        <v>0</v>
      </c>
      <c r="I1719" s="48">
        <f>IF(Ações!$S1719&lt;0,"",Ações!$O1719*(1+Ações!$S1719))</f>
        <v>0</v>
      </c>
      <c r="J1719" s="49">
        <f>IFERROR(IF(Ações!$B1719="","",(VLOOKUP(Table_1[[#This Row],[AÇÕES]],'Dados Status Invest STOCKS'!A1705:AD2320,4)/Table_1[[#This Row],[LPA]]))/100,0)</f>
        <v>5.3833333333333337E-2</v>
      </c>
      <c r="K1719" s="64">
        <f>IFERROR(IF(Ações!$B1719="","",VLOOKUP(Table_1[[#This Row],[AÇÕES]],'Dados Status Invest STOCKS'!A1705:AD2320,2)),0)</f>
        <v>7.75</v>
      </c>
      <c r="L1719" s="65">
        <f>IFERROR(IF(Ações!$B1719="","",VLOOKUP(Table_1[[#This Row],[AÇÕES]],'Dados Status Invest STOCKS'!A1705:AD2320,3)/100),0)</f>
        <v>0</v>
      </c>
      <c r="M1719" s="66">
        <f>IFERROR(IF(Ações!$B1719="","",VLOOKUP(Table_1[[#This Row],[AÇÕES]],'Dados Status Invest STOCKS'!A1705:AD2320,28)),0)</f>
        <v>-1.2</v>
      </c>
      <c r="N1719" s="66">
        <f>IFERROR(IF(Ações!$B1719="","",VLOOKUP(Table_1[[#This Row],[AÇÕES]],'Dados Status Invest STOCKS'!A1705:AD2320,27)),0)</f>
        <v>-1.1499999999999999</v>
      </c>
      <c r="O1719" s="66">
        <f>IFERROR(IF(Ações!$L1719="","",Ações!$K1719*Ações!$L1719),0)</f>
        <v>0</v>
      </c>
      <c r="P1719" s="67">
        <f t="shared" si="26"/>
        <v>0.06</v>
      </c>
      <c r="Q1719" s="67">
        <f>IFERROR(Ações!$O1719/Ações!$M1719,0)</f>
        <v>0</v>
      </c>
      <c r="R1719" s="67">
        <f>IFERROR(IF(Ações!$B1719="","",VLOOKUP(Table_1[[#This Row],[AÇÕES]],'Dados Status Invest STOCKS'!A1705:AD2320,18)/100),0)</f>
        <v>-1.0398000000000001</v>
      </c>
      <c r="S1719" s="65">
        <f>IFERROR(IF(Ações!$B1719="","",VLOOKUP(Table_1[[#This Row],[AÇÕES]],'Dados Status Invest STOCKS'!A1705:AD2320,25)/100),0)</f>
        <v>0</v>
      </c>
      <c r="T1719" s="67">
        <f>(1-Ações!$Q1719)*Ações!$R1719</f>
        <v>-1.0398000000000001</v>
      </c>
      <c r="U1719" s="68">
        <f>IF(Ações!$S1719=0,Ações!$T1719,IF(Ações!$T1719=0,Ações!$S1719,AVERAGE(Ações!$S1719,Ações!$T1719)))</f>
        <v>-1.0398000000000001</v>
      </c>
    </row>
    <row r="1720" spans="2:21" ht="15" customHeight="1" x14ac:dyDescent="0.2">
      <c r="B1720" s="63" t="str">
        <f>IFERROR('Dados Status Invest STOCKS'!A1707,"-")</f>
        <v>FATE</v>
      </c>
      <c r="C1720" s="45">
        <f>IFERROR((Ações!$D1720-Ações!$K1720)/Ações!$D1720,0)</f>
        <v>0</v>
      </c>
      <c r="D1720" s="46">
        <f>(Ações!$O1720)/0.06</f>
        <v>0</v>
      </c>
      <c r="E1720" s="47">
        <f>IFERROR((Ações!$F1720-Ações!$K1720)/Ações!$F1720,0)</f>
        <v>0</v>
      </c>
      <c r="F1720" s="46" t="str">
        <f>IF(OR(Ações!$N1720&lt;0,Ações!$M1720&lt;0),"",(22.5*Ações!$M1720*Ações!$N1720)^0.5)</f>
        <v/>
      </c>
      <c r="G1720" s="47">
        <f>IFERROR((Ações!$H1720-Ações!$K1720)/Ações!$H1720,0)</f>
        <v>0</v>
      </c>
      <c r="H1720" s="48">
        <f>IFERROR(Ações!$I1720/(Ações!$P1720-Table_1[[#This Row],[CAGR LUCRO 5A]]),0)</f>
        <v>0</v>
      </c>
      <c r="I1720" s="48">
        <f>IF(Ações!$S1720&lt;0,"",Ações!$O1720*(1+Ações!$S1720))</f>
        <v>0</v>
      </c>
      <c r="J1720" s="49">
        <f>IFERROR(IF(Ações!$B1720="","",(VLOOKUP(Table_1[[#This Row],[AÇÕES]],'Dados Status Invest STOCKS'!A1706:AD2321,4)/Table_1[[#This Row],[LPA]]))/100,0)</f>
        <v>9.3155339805825244E-2</v>
      </c>
      <c r="K1720" s="64">
        <f>IFERROR(IF(Ações!$B1720="","",VLOOKUP(Table_1[[#This Row],[AÇÕES]],'Dados Status Invest STOCKS'!A1706:AD2321,2)),0)</f>
        <v>39.520000000000003</v>
      </c>
      <c r="L1720" s="65">
        <f>IFERROR(IF(Ações!$B1720="","",VLOOKUP(Table_1[[#This Row],[AÇÕES]],'Dados Status Invest STOCKS'!A1706:AD2321,3)/100),0)</f>
        <v>0</v>
      </c>
      <c r="M1720" s="66">
        <f>IFERROR(IF(Ações!$B1720="","",VLOOKUP(Table_1[[#This Row],[AÇÕES]],'Dados Status Invest STOCKS'!A1706:AD2321,28)),0)</f>
        <v>-2.06</v>
      </c>
      <c r="N1720" s="66">
        <f>IFERROR(IF(Ações!$B1720="","",VLOOKUP(Table_1[[#This Row],[AÇÕES]],'Dados Status Invest STOCKS'!A1706:AD2321,27)),0)</f>
        <v>7.65</v>
      </c>
      <c r="O1720" s="66">
        <f>IFERROR(IF(Ações!$L1720="","",Ações!$K1720*Ações!$L1720),0)</f>
        <v>0</v>
      </c>
      <c r="P1720" s="67">
        <f t="shared" si="26"/>
        <v>0.06</v>
      </c>
      <c r="Q1720" s="67">
        <f>IFERROR(Ações!$O1720/Ações!$M1720,0)</f>
        <v>0</v>
      </c>
      <c r="R1720" s="67">
        <f>IFERROR(IF(Ações!$B1720="","",VLOOKUP(Table_1[[#This Row],[AÇÕES]],'Dados Status Invest STOCKS'!A1706:AD2321,18)/100),0)</f>
        <v>-0.26919999999999999</v>
      </c>
      <c r="S1720" s="65">
        <f>IFERROR(IF(Ações!$B1720="","",VLOOKUP(Table_1[[#This Row],[AÇÕES]],'Dados Status Invest STOCKS'!A1706:AD2321,25)/100),0)</f>
        <v>0</v>
      </c>
      <c r="T1720" s="67">
        <f>(1-Ações!$Q1720)*Ações!$R1720</f>
        <v>-0.26919999999999999</v>
      </c>
      <c r="U1720" s="68">
        <f>IF(Ações!$S1720=0,Ações!$T1720,IF(Ações!$T1720=0,Ações!$S1720,AVERAGE(Ações!$S1720,Ações!$T1720)))</f>
        <v>-0.26919999999999999</v>
      </c>
    </row>
    <row r="1721" spans="2:21" ht="15" customHeight="1" x14ac:dyDescent="0.2">
      <c r="B1721" s="63" t="str">
        <f>IFERROR('Dados Status Invest STOCKS'!A1708,"-")</f>
        <v>FB</v>
      </c>
      <c r="C1721" s="45">
        <f>IFERROR((Ações!$D1721-Ações!$K1721)/Ações!$D1721,0)</f>
        <v>0</v>
      </c>
      <c r="D1721" s="46">
        <f>(Ações!$O1721)/0.06</f>
        <v>0</v>
      </c>
      <c r="E1721" s="47">
        <f>IFERROR((Ações!$F1721-Ações!$K1721)/Ações!$F1721,0)</f>
        <v>-1.469313502056256</v>
      </c>
      <c r="F1721" s="46">
        <f>IF(OR(Ações!$N1721&lt;0,Ações!$M1721&lt;0),"",(22.5*Ações!$M1721*Ações!$N1721)^0.5)</f>
        <v>125.01855262320068</v>
      </c>
      <c r="G1721" s="47">
        <f>IFERROR((Ações!$H1721-Ações!$K1721)/Ações!$H1721,0)</f>
        <v>0</v>
      </c>
      <c r="H1721" s="48">
        <f>IFERROR(Ações!$I1721/(Ações!$P1721-Table_1[[#This Row],[CAGR LUCRO 5A]]),0)</f>
        <v>0</v>
      </c>
      <c r="I1721" s="48">
        <f>IF(Ações!$S1721&lt;0,"",Ações!$O1721*(1+Ações!$S1721))</f>
        <v>0</v>
      </c>
      <c r="J1721" s="49">
        <f>IFERROR(IF(Ações!$B1721="","",(VLOOKUP(Table_1[[#This Row],[AÇÕES]],'Dados Status Invest STOCKS'!A1707:AD2322,4)/Table_1[[#This Row],[LPA]]))/100,0)</f>
        <v>1.4706694271911663E-2</v>
      </c>
      <c r="K1721" s="64">
        <f>IFERROR(IF(Ações!$B1721="","",VLOOKUP(Table_1[[#This Row],[AÇÕES]],'Dados Status Invest STOCKS'!A1707:AD2322,2)),0)</f>
        <v>308.70999999999998</v>
      </c>
      <c r="L1721" s="65">
        <f>IFERROR(IF(Ações!$B1721="","",VLOOKUP(Table_1[[#This Row],[AÇÕES]],'Dados Status Invest STOCKS'!A1707:AD2322,3)/100),0)</f>
        <v>0</v>
      </c>
      <c r="M1721" s="66">
        <f>IFERROR(IF(Ações!$B1721="","",VLOOKUP(Table_1[[#This Row],[AÇÕES]],'Dados Status Invest STOCKS'!A1707:AD2322,28)),0)</f>
        <v>14.49</v>
      </c>
      <c r="N1721" s="66">
        <f>IFERROR(IF(Ações!$B1721="","",VLOOKUP(Table_1[[#This Row],[AÇÕES]],'Dados Status Invest STOCKS'!A1707:AD2322,27)),0)</f>
        <v>47.94</v>
      </c>
      <c r="O1721" s="66">
        <f>IFERROR(IF(Ações!$L1721="","",Ações!$K1721*Ações!$L1721),0)</f>
        <v>0</v>
      </c>
      <c r="P1721" s="67">
        <f t="shared" si="26"/>
        <v>0.06</v>
      </c>
      <c r="Q1721" s="67">
        <f>IFERROR(Ações!$O1721/Ações!$M1721,0)</f>
        <v>0</v>
      </c>
      <c r="R1721" s="67">
        <f>IFERROR(IF(Ações!$B1721="","",VLOOKUP(Table_1[[#This Row],[AÇÕES]],'Dados Status Invest STOCKS'!A1707:AD2322,18)/100),0)</f>
        <v>0.30219999999999997</v>
      </c>
      <c r="S1721" s="65">
        <f>IFERROR(IF(Ações!$B1721="","",VLOOKUP(Table_1[[#This Row],[AÇÕES]],'Dados Status Invest STOCKS'!A1707:AD2322,25)/100),0)</f>
        <v>0.51359999999999995</v>
      </c>
      <c r="T1721" s="67">
        <f>(1-Ações!$Q1721)*Ações!$R1721</f>
        <v>0.30219999999999997</v>
      </c>
      <c r="U1721" s="68">
        <f>IF(Ações!$S1721=0,Ações!$T1721,IF(Ações!$T1721=0,Ações!$S1721,AVERAGE(Ações!$S1721,Ações!$T1721)))</f>
        <v>0.40789999999999993</v>
      </c>
    </row>
    <row r="1722" spans="2:21" ht="15" customHeight="1" x14ac:dyDescent="0.2">
      <c r="B1722" s="63" t="str">
        <f>IFERROR('Dados Status Invest STOCKS'!A1709,"-")</f>
        <v>FBC</v>
      </c>
      <c r="C1722" s="45">
        <f>IFERROR((Ações!$D1722-Ações!$K1722)/Ações!$D1722,0)</f>
        <v>-8.5238095238095219</v>
      </c>
      <c r="D1722" s="46">
        <f>(Ações!$O1722)/0.06</f>
        <v>5.0253000000000005</v>
      </c>
      <c r="E1722" s="47">
        <f>IFERROR((Ações!$F1722-Ações!$K1722)/Ações!$F1722,0)</f>
        <v>0.57732717966403269</v>
      </c>
      <c r="F1722" s="46">
        <f>IF(OR(Ações!$N1722&lt;0,Ações!$M1722&lt;0),"",(22.5*Ações!$M1722*Ações!$N1722)^0.5)</f>
        <v>113.23178992668093</v>
      </c>
      <c r="G1722" s="47">
        <f>IFERROR((Ações!$H1722-Ações!$K1722)/Ações!$H1722,0)</f>
        <v>33.470239584152232</v>
      </c>
      <c r="H1722" s="48">
        <f>IFERROR(Ações!$I1722/(Ações!$P1722-Table_1[[#This Row],[CAGR LUCRO 5A]]),0)</f>
        <v>-1.4739651019809246</v>
      </c>
      <c r="I1722" s="48">
        <f>IF(Ações!$S1722&lt;0,"",Ações!$O1722*(1+Ações!$S1722))</f>
        <v>0.40180288680000004</v>
      </c>
      <c r="J1722" s="49">
        <f>IFERROR(IF(Ações!$B1722="","",(VLOOKUP(Table_1[[#This Row],[AÇÕES]],'Dados Status Invest STOCKS'!A1708:AD2323,4)/Table_1[[#This Row],[LPA]]))/100,0)</f>
        <v>3.6874451273046531E-3</v>
      </c>
      <c r="K1722" s="64">
        <f>IFERROR(IF(Ações!$B1722="","",VLOOKUP(Table_1[[#This Row],[AÇÕES]],'Dados Status Invest STOCKS'!A1708:AD2323,2)),0)</f>
        <v>47.86</v>
      </c>
      <c r="L1722" s="65">
        <f>IFERROR(IF(Ações!$B1722="","",VLOOKUP(Table_1[[#This Row],[AÇÕES]],'Dados Status Invest STOCKS'!A1708:AD2323,3)/100),0)</f>
        <v>6.3E-3</v>
      </c>
      <c r="M1722" s="66">
        <f>IFERROR(IF(Ações!$B1722="","",VLOOKUP(Table_1[[#This Row],[AÇÕES]],'Dados Status Invest STOCKS'!A1708:AD2323,28)),0)</f>
        <v>11.39</v>
      </c>
      <c r="N1722" s="66">
        <f>IFERROR(IF(Ações!$B1722="","",VLOOKUP(Table_1[[#This Row],[AÇÕES]],'Dados Status Invest STOCKS'!A1708:AD2323,27)),0)</f>
        <v>50.03</v>
      </c>
      <c r="O1722" s="66">
        <f>IFERROR(IF(Ações!$L1722="","",Ações!$K1722*Ações!$L1722),0)</f>
        <v>0.30151800000000001</v>
      </c>
      <c r="P1722" s="67">
        <f t="shared" si="26"/>
        <v>0.06</v>
      </c>
      <c r="Q1722" s="67">
        <f>IFERROR(Ações!$O1722/Ações!$M1722,0)</f>
        <v>2.6472168568920106E-2</v>
      </c>
      <c r="R1722" s="67">
        <f>IFERROR(IF(Ações!$B1722="","",VLOOKUP(Table_1[[#This Row],[AÇÕES]],'Dados Status Invest STOCKS'!A1708:AD2323,18)/100),0)</f>
        <v>0.22760000000000002</v>
      </c>
      <c r="S1722" s="65">
        <f>IFERROR(IF(Ações!$B1722="","",VLOOKUP(Table_1[[#This Row],[AÇÕES]],'Dados Status Invest STOCKS'!A1708:AD2323,25)/100),0)</f>
        <v>0.33260000000000001</v>
      </c>
      <c r="T1722" s="67">
        <f>(1-Ações!$Q1722)*Ações!$R1722</f>
        <v>0.22157493443371382</v>
      </c>
      <c r="U1722" s="68">
        <f>IF(Ações!$S1722=0,Ações!$T1722,IF(Ações!$T1722=0,Ações!$S1722,AVERAGE(Ações!$S1722,Ações!$T1722)))</f>
        <v>0.2770874672168569</v>
      </c>
    </row>
    <row r="1723" spans="2:21" ht="15" customHeight="1" x14ac:dyDescent="0.2">
      <c r="B1723" s="63" t="str">
        <f>IFERROR('Dados Status Invest STOCKS'!A1710,"-")</f>
        <v>FBHS</v>
      </c>
      <c r="C1723" s="45">
        <f>IFERROR((Ações!$D1723-Ações!$K1723)/Ações!$D1723,0)</f>
        <v>-4.6603773584905657</v>
      </c>
      <c r="D1723" s="46">
        <f>(Ações!$O1723)/0.06</f>
        <v>17.290366666666667</v>
      </c>
      <c r="E1723" s="47">
        <f>IFERROR((Ações!$F1723-Ações!$K1723)/Ações!$F1723,0)</f>
        <v>-0.83811659800622063</v>
      </c>
      <c r="F1723" s="46">
        <f>IF(OR(Ações!$N1723&lt;0,Ações!$M1723&lt;0),"",(22.5*Ações!$M1723*Ações!$N1723)^0.5)</f>
        <v>53.244718047896541</v>
      </c>
      <c r="G1723" s="47">
        <f>IFERROR((Ações!$H1723-Ações!$K1723)/Ações!$H1723,0)</f>
        <v>5.9900872590934222</v>
      </c>
      <c r="H1723" s="48">
        <f>IFERROR(Ações!$I1723/(Ações!$P1723-Table_1[[#This Row],[CAGR LUCRO 5A]]),0)</f>
        <v>-19.612883486486488</v>
      </c>
      <c r="I1723" s="48">
        <f>IF(Ações!$S1723&lt;0,"",Ações!$O1723*(1+Ações!$S1723))</f>
        <v>1.1610827024000001</v>
      </c>
      <c r="J1723" s="49">
        <f>IFERROR(IF(Ações!$B1723="","",(VLOOKUP(Table_1[[#This Row],[AÇÕES]],'Dados Status Invest STOCKS'!A1709:AD2324,4)/Table_1[[#This Row],[LPA]]))/100,0)</f>
        <v>3.1178571428571434E-2</v>
      </c>
      <c r="K1723" s="64">
        <f>IFERROR(IF(Ações!$B1723="","",VLOOKUP(Table_1[[#This Row],[AÇÕES]],'Dados Status Invest STOCKS'!A1709:AD2324,2)),0)</f>
        <v>97.87</v>
      </c>
      <c r="L1723" s="65">
        <f>IFERROR(IF(Ações!$B1723="","",VLOOKUP(Table_1[[#This Row],[AÇÕES]],'Dados Status Invest STOCKS'!A1709:AD2324,3)/100),0)</f>
        <v>1.06E-2</v>
      </c>
      <c r="M1723" s="66">
        <f>IFERROR(IF(Ações!$B1723="","",VLOOKUP(Table_1[[#This Row],[AÇÕES]],'Dados Status Invest STOCKS'!A1709:AD2324,28)),0)</f>
        <v>5.6</v>
      </c>
      <c r="N1723" s="66">
        <f>IFERROR(IF(Ações!$B1723="","",VLOOKUP(Table_1[[#This Row],[AÇÕES]],'Dados Status Invest STOCKS'!A1709:AD2324,27)),0)</f>
        <v>22.5</v>
      </c>
      <c r="O1723" s="66">
        <f>IFERROR(IF(Ações!$L1723="","",Ações!$K1723*Ações!$L1723),0)</f>
        <v>1.0374220000000001</v>
      </c>
      <c r="P1723" s="67">
        <f t="shared" si="26"/>
        <v>0.06</v>
      </c>
      <c r="Q1723" s="67">
        <f>IFERROR(Ações!$O1723/Ações!$M1723,0)</f>
        <v>0.18525392857142858</v>
      </c>
      <c r="R1723" s="67">
        <f>IFERROR(IF(Ações!$B1723="","",VLOOKUP(Table_1[[#This Row],[AÇÕES]],'Dados Status Invest STOCKS'!A1709:AD2324,18)/100),0)</f>
        <v>0.249</v>
      </c>
      <c r="S1723" s="65">
        <f>IFERROR(IF(Ações!$B1723="","",VLOOKUP(Table_1[[#This Row],[AÇÕES]],'Dados Status Invest STOCKS'!A1709:AD2324,25)/100),0)</f>
        <v>0.1192</v>
      </c>
      <c r="T1723" s="67">
        <f>(1-Ações!$Q1723)*Ações!$R1723</f>
        <v>0.20287177178571431</v>
      </c>
      <c r="U1723" s="68">
        <f>IF(Ações!$S1723=0,Ações!$T1723,IF(Ações!$T1723=0,Ações!$S1723,AVERAGE(Ações!$S1723,Ações!$T1723)))</f>
        <v>0.16103588589285717</v>
      </c>
    </row>
    <row r="1724" spans="2:21" ht="15" customHeight="1" x14ac:dyDescent="0.2">
      <c r="B1724" s="63" t="str">
        <f>IFERROR('Dados Status Invest STOCKS'!A1711,"-")</f>
        <v>FBIO</v>
      </c>
      <c r="C1724" s="45">
        <f>IFERROR((Ações!$D1724-Ações!$K1724)/Ações!$D1724,0)</f>
        <v>0</v>
      </c>
      <c r="D1724" s="46">
        <f>(Ações!$O1724)/0.06</f>
        <v>0</v>
      </c>
      <c r="E1724" s="47">
        <f>IFERROR((Ações!$F1724-Ações!$K1724)/Ações!$F1724,0)</f>
        <v>0</v>
      </c>
      <c r="F1724" s="46" t="str">
        <f>IF(OR(Ações!$N1724&lt;0,Ações!$M1724&lt;0),"",(22.5*Ações!$M1724*Ações!$N1724)^0.5)</f>
        <v/>
      </c>
      <c r="G1724" s="47">
        <f>IFERROR((Ações!$H1724-Ações!$K1724)/Ações!$H1724,0)</f>
        <v>0</v>
      </c>
      <c r="H1724" s="48">
        <f>IFERROR(Ações!$I1724/(Ações!$P1724-Table_1[[#This Row],[CAGR LUCRO 5A]]),0)</f>
        <v>0</v>
      </c>
      <c r="I1724" s="48">
        <f>IF(Ações!$S1724&lt;0,"",Ações!$O1724*(1+Ações!$S1724))</f>
        <v>0</v>
      </c>
      <c r="J1724" s="49">
        <f>IFERROR(IF(Ações!$B1724="","",(VLOOKUP(Table_1[[#This Row],[AÇÕES]],'Dados Status Invest STOCKS'!A1710:AD2325,4)/Table_1[[#This Row],[LPA]]))/100,0)</f>
        <v>0.14435897435897435</v>
      </c>
      <c r="K1724" s="64">
        <f>IFERROR(IF(Ações!$B1724="","",VLOOKUP(Table_1[[#This Row],[AÇÕES]],'Dados Status Invest STOCKS'!A1710:AD2325,2)),0)</f>
        <v>2.17</v>
      </c>
      <c r="L1724" s="65">
        <f>IFERROR(IF(Ações!$B1724="","",VLOOKUP(Table_1[[#This Row],[AÇÕES]],'Dados Status Invest STOCKS'!A1710:AD2325,3)/100),0)</f>
        <v>0</v>
      </c>
      <c r="M1724" s="66">
        <f>IFERROR(IF(Ações!$B1724="","",VLOOKUP(Table_1[[#This Row],[AÇÕES]],'Dados Status Invest STOCKS'!A1710:AD2325,28)),0)</f>
        <v>-0.39</v>
      </c>
      <c r="N1724" s="66">
        <f>IFERROR(IF(Ações!$B1724="","",VLOOKUP(Table_1[[#This Row],[AÇÕES]],'Dados Status Invest STOCKS'!A1710:AD2325,27)),0)</f>
        <v>0.93</v>
      </c>
      <c r="O1724" s="66">
        <f>IFERROR(IF(Ações!$L1724="","",Ações!$K1724*Ações!$L1724),0)</f>
        <v>0</v>
      </c>
      <c r="P1724" s="67">
        <f t="shared" si="26"/>
        <v>0.06</v>
      </c>
      <c r="Q1724" s="67">
        <f>IFERROR(Ações!$O1724/Ações!$M1724,0)</f>
        <v>0</v>
      </c>
      <c r="R1724" s="67">
        <f>IFERROR(IF(Ações!$B1724="","",VLOOKUP(Table_1[[#This Row],[AÇÕES]],'Dados Status Invest STOCKS'!A1710:AD2325,18)/100),0)</f>
        <v>-0.41479999999999995</v>
      </c>
      <c r="S1724" s="65">
        <f>IFERROR(IF(Ações!$B1724="","",VLOOKUP(Table_1[[#This Row],[AÇÕES]],'Dados Status Invest STOCKS'!A1710:AD2325,25)/100),0)</f>
        <v>0</v>
      </c>
      <c r="T1724" s="67">
        <f>(1-Ações!$Q1724)*Ações!$R1724</f>
        <v>-0.41479999999999995</v>
      </c>
      <c r="U1724" s="68">
        <f>IF(Ações!$S1724=0,Ações!$T1724,IF(Ações!$T1724=0,Ações!$S1724,AVERAGE(Ações!$S1724,Ações!$T1724)))</f>
        <v>-0.41479999999999995</v>
      </c>
    </row>
    <row r="1725" spans="2:21" ht="15" customHeight="1" x14ac:dyDescent="0.2">
      <c r="B1725" s="63" t="str">
        <f>IFERROR('Dados Status Invest STOCKS'!A1712,"-")</f>
        <v>FBIOP</v>
      </c>
      <c r="C1725" s="45">
        <f>IFERROR((Ações!$D1725-Ações!$K1725)/Ações!$D1725,0)</f>
        <v>0.33407325194228643</v>
      </c>
      <c r="D1725" s="46">
        <f>(Ações!$O1725)/0.06</f>
        <v>39.043333333333337</v>
      </c>
      <c r="E1725" s="47">
        <f>IFERROR((Ações!$F1725-Ações!$K1725)/Ações!$F1725,0)</f>
        <v>0</v>
      </c>
      <c r="F1725" s="46" t="str">
        <f>IF(OR(Ações!$N1725&lt;0,Ações!$M1725&lt;0),"",(22.5*Ações!$M1725*Ações!$N1725)^0.5)</f>
        <v/>
      </c>
      <c r="G1725" s="47">
        <f>IFERROR((Ações!$H1725-Ações!$K1725)/Ações!$H1725,0)</f>
        <v>0.33407325194228643</v>
      </c>
      <c r="H1725" s="48">
        <f>IFERROR(Ações!$I1725/(Ações!$P1725-Table_1[[#This Row],[CAGR LUCRO 5A]]),0)</f>
        <v>39.043333333333337</v>
      </c>
      <c r="I1725" s="48">
        <f>IF(Ações!$S1725&lt;0,"",Ações!$O1725*(1+Ações!$S1725))</f>
        <v>2.3426</v>
      </c>
      <c r="J1725" s="49">
        <f>IFERROR(IF(Ações!$B1725="","",(VLOOKUP(Table_1[[#This Row],[AÇÕES]],'Dados Status Invest STOCKS'!A1711:AD2326,4)/Table_1[[#This Row],[LPA]]))/100,0)</f>
        <v>1.7282051282051283</v>
      </c>
      <c r="K1725" s="64">
        <f>IFERROR(IF(Ações!$B1725="","",VLOOKUP(Table_1[[#This Row],[AÇÕES]],'Dados Status Invest STOCKS'!A1711:AD2326,2)),0)</f>
        <v>26</v>
      </c>
      <c r="L1725" s="65">
        <f>IFERROR(IF(Ações!$B1725="","",VLOOKUP(Table_1[[#This Row],[AÇÕES]],'Dados Status Invest STOCKS'!A1711:AD2326,3)/100),0)</f>
        <v>9.01E-2</v>
      </c>
      <c r="M1725" s="66">
        <f>IFERROR(IF(Ações!$B1725="","",VLOOKUP(Table_1[[#This Row],[AÇÕES]],'Dados Status Invest STOCKS'!A1711:AD2326,28)),0)</f>
        <v>-0.39</v>
      </c>
      <c r="N1725" s="66">
        <f>IFERROR(IF(Ações!$B1725="","",VLOOKUP(Table_1[[#This Row],[AÇÕES]],'Dados Status Invest STOCKS'!A1711:AD2326,27)),0)</f>
        <v>0.93</v>
      </c>
      <c r="O1725" s="66">
        <f>IFERROR(IF(Ações!$L1725="","",Ações!$K1725*Ações!$L1725),0)</f>
        <v>2.3426</v>
      </c>
      <c r="P1725" s="67">
        <f t="shared" si="26"/>
        <v>0.06</v>
      </c>
      <c r="Q1725" s="67">
        <f>IFERROR(Ações!$O1725/Ações!$M1725,0)</f>
        <v>-6.0066666666666668</v>
      </c>
      <c r="R1725" s="67">
        <f>IFERROR(IF(Ações!$B1725="","",VLOOKUP(Table_1[[#This Row],[AÇÕES]],'Dados Status Invest STOCKS'!A1711:AD2326,18)/100),0)</f>
        <v>-0.41479999999999995</v>
      </c>
      <c r="S1725" s="65">
        <f>IFERROR(IF(Ações!$B1725="","",VLOOKUP(Table_1[[#This Row],[AÇÕES]],'Dados Status Invest STOCKS'!A1711:AD2326,25)/100),0)</f>
        <v>0</v>
      </c>
      <c r="T1725" s="67">
        <f>(1-Ações!$Q1725)*Ações!$R1725</f>
        <v>-2.906365333333333</v>
      </c>
      <c r="U1725" s="68">
        <f>IF(Ações!$S1725=0,Ações!$T1725,IF(Ações!$T1725=0,Ações!$S1725,AVERAGE(Ações!$S1725,Ações!$T1725)))</f>
        <v>-2.906365333333333</v>
      </c>
    </row>
    <row r="1726" spans="2:21" ht="15" customHeight="1" x14ac:dyDescent="0.2">
      <c r="B1726" s="63" t="str">
        <f>IFERROR('Dados Status Invest STOCKS'!A1713,"-")</f>
        <v>FBIZ</v>
      </c>
      <c r="C1726" s="45">
        <f>IFERROR((Ações!$D1726-Ações!$K1726)/Ações!$D1726,0)</f>
        <v>-1.6200873362445414</v>
      </c>
      <c r="D1726" s="46">
        <f>(Ações!$O1726)/0.06</f>
        <v>12.003416666666666</v>
      </c>
      <c r="E1726" s="47">
        <f>IFERROR((Ações!$F1726-Ações!$K1726)/Ações!$F1726,0)</f>
        <v>0.35700195460440864</v>
      </c>
      <c r="F1726" s="46">
        <f>IF(OR(Ações!$N1726&lt;0,Ações!$M1726&lt;0),"",(22.5*Ações!$M1726*Ações!$N1726)^0.5)</f>
        <v>48.911501714831857</v>
      </c>
      <c r="G1726" s="47">
        <f>IFERROR((Ações!$H1726-Ações!$K1726)/Ações!$H1726,0)</f>
        <v>-1.2117564159331298</v>
      </c>
      <c r="H1726" s="48">
        <f>IFERROR(Ações!$I1726/(Ações!$P1726-Table_1[[#This Row],[CAGR LUCRO 5A]]),0)</f>
        <v>14.219468189823873</v>
      </c>
      <c r="I1726" s="48">
        <f>IF(Ações!$S1726&lt;0,"",Ações!$O1726*(1+Ações!$S1726))</f>
        <v>0.72661482449999992</v>
      </c>
      <c r="J1726" s="49">
        <f>IFERROR(IF(Ações!$B1726="","",(VLOOKUP(Table_1[[#This Row],[AÇÕES]],'Dados Status Invest STOCKS'!A1712:AD2327,4)/Table_1[[#This Row],[LPA]]))/100,0)</f>
        <v>2.0050505050505051E-2</v>
      </c>
      <c r="K1726" s="64">
        <f>IFERROR(IF(Ações!$B1726="","",VLOOKUP(Table_1[[#This Row],[AÇÕES]],'Dados Status Invest STOCKS'!A1712:AD2327,2)),0)</f>
        <v>31.45</v>
      </c>
      <c r="L1726" s="65">
        <f>IFERROR(IF(Ações!$B1726="","",VLOOKUP(Table_1[[#This Row],[AÇÕES]],'Dados Status Invest STOCKS'!A1712:AD2327,3)/100),0)</f>
        <v>2.29E-2</v>
      </c>
      <c r="M1726" s="66">
        <f>IFERROR(IF(Ações!$B1726="","",VLOOKUP(Table_1[[#This Row],[AÇÕES]],'Dados Status Invest STOCKS'!A1712:AD2327,28)),0)</f>
        <v>3.96</v>
      </c>
      <c r="N1726" s="66">
        <f>IFERROR(IF(Ações!$B1726="","",VLOOKUP(Table_1[[#This Row],[AÇÕES]],'Dados Status Invest STOCKS'!A1712:AD2327,27)),0)</f>
        <v>26.85</v>
      </c>
      <c r="O1726" s="66">
        <f>IFERROR(IF(Ações!$L1726="","",Ações!$K1726*Ações!$L1726),0)</f>
        <v>0.72020499999999998</v>
      </c>
      <c r="P1726" s="67">
        <f t="shared" si="26"/>
        <v>0.06</v>
      </c>
      <c r="Q1726" s="67">
        <f>IFERROR(Ações!$O1726/Ações!$M1726,0)</f>
        <v>0.1818699494949495</v>
      </c>
      <c r="R1726" s="67">
        <f>IFERROR(IF(Ações!$B1726="","",VLOOKUP(Table_1[[#This Row],[AÇÕES]],'Dados Status Invest STOCKS'!A1712:AD2327,18)/100),0)</f>
        <v>0.14760000000000001</v>
      </c>
      <c r="S1726" s="65">
        <f>IFERROR(IF(Ações!$B1726="","",VLOOKUP(Table_1[[#This Row],[AÇÕES]],'Dados Status Invest STOCKS'!A1712:AD2327,25)/100),0)</f>
        <v>8.8999999999999999E-3</v>
      </c>
      <c r="T1726" s="67">
        <f>(1-Ações!$Q1726)*Ações!$R1726</f>
        <v>0.12075599545454546</v>
      </c>
      <c r="U1726" s="68">
        <f>IF(Ações!$S1726=0,Ações!$T1726,IF(Ações!$T1726=0,Ações!$S1726,AVERAGE(Ações!$S1726,Ações!$T1726)))</f>
        <v>6.4827997727272726E-2</v>
      </c>
    </row>
    <row r="1727" spans="2:21" ht="15" customHeight="1" x14ac:dyDescent="0.2">
      <c r="B1727" s="63" t="str">
        <f>IFERROR('Dados Status Invest STOCKS'!A1714,"-")</f>
        <v>FBK</v>
      </c>
      <c r="C1727" s="45">
        <f>IFERROR((Ações!$D1727-Ações!$K1727)/Ações!$D1727,0)</f>
        <v>-5.0606060606060614</v>
      </c>
      <c r="D1727" s="46">
        <f>(Ações!$O1727)/0.06</f>
        <v>7.3342499999999999</v>
      </c>
      <c r="E1727" s="47">
        <f>IFERROR((Ações!$F1727-Ações!$K1727)/Ações!$F1727,0)</f>
        <v>0.12650696352436783</v>
      </c>
      <c r="F1727" s="46">
        <f>IF(OR(Ações!$N1727&lt;0,Ações!$M1727&lt;0),"",(22.5*Ações!$M1727*Ações!$N1727)^0.5)</f>
        <v>50.887640935692822</v>
      </c>
      <c r="G1727" s="47">
        <f>IFERROR((Ações!$H1727-Ações!$K1727)/Ações!$H1727,0)</f>
        <v>0.86641399828628329</v>
      </c>
      <c r="H1727" s="48">
        <f>IFERROR(Ações!$I1727/(Ações!$P1727-Table_1[[#This Row],[CAGR LUCRO 5A]]),0)</f>
        <v>332.74444500000197</v>
      </c>
      <c r="I1727" s="48">
        <f>IF(Ações!$S1727&lt;0,"",Ações!$O1727*(1+Ações!$S1727))</f>
        <v>0.46584222299999994</v>
      </c>
      <c r="J1727" s="49">
        <f>IFERROR(IF(Ações!$B1727="","",(VLOOKUP(Table_1[[#This Row],[AÇÕES]],'Dados Status Invest STOCKS'!A1713:AD2328,4)/Table_1[[#This Row],[LPA]]))/100,0)</f>
        <v>2.8928571428571428E-2</v>
      </c>
      <c r="K1727" s="64">
        <f>IFERROR(IF(Ações!$B1727="","",VLOOKUP(Table_1[[#This Row],[AÇÕES]],'Dados Status Invest STOCKS'!A1713:AD2328,2)),0)</f>
        <v>44.45</v>
      </c>
      <c r="L1727" s="65">
        <f>IFERROR(IF(Ações!$B1727="","",VLOOKUP(Table_1[[#This Row],[AÇÕES]],'Dados Status Invest STOCKS'!A1713:AD2328,3)/100),0)</f>
        <v>9.8999999999999991E-3</v>
      </c>
      <c r="M1727" s="66">
        <f>IFERROR(IF(Ações!$B1727="","",VLOOKUP(Table_1[[#This Row],[AÇÕES]],'Dados Status Invest STOCKS'!A1713:AD2328,28)),0)</f>
        <v>3.92</v>
      </c>
      <c r="N1727" s="66">
        <f>IFERROR(IF(Ações!$B1727="","",VLOOKUP(Table_1[[#This Row],[AÇÕES]],'Dados Status Invest STOCKS'!A1713:AD2328,27)),0)</f>
        <v>29.36</v>
      </c>
      <c r="O1727" s="66">
        <f>IFERROR(IF(Ações!$L1727="","",Ações!$K1727*Ações!$L1727),0)</f>
        <v>0.44005499999999997</v>
      </c>
      <c r="P1727" s="67">
        <f t="shared" si="26"/>
        <v>0.06</v>
      </c>
      <c r="Q1727" s="67">
        <f>IFERROR(Ações!$O1727/Ações!$M1727,0)</f>
        <v>0.11225892857142857</v>
      </c>
      <c r="R1727" s="67">
        <f>IFERROR(IF(Ações!$B1727="","",VLOOKUP(Table_1[[#This Row],[AÇÕES]],'Dados Status Invest STOCKS'!A1713:AD2328,18)/100),0)</f>
        <v>0.13350000000000001</v>
      </c>
      <c r="S1727" s="65">
        <f>IFERROR(IF(Ações!$B1727="","",VLOOKUP(Table_1[[#This Row],[AÇÕES]],'Dados Status Invest STOCKS'!A1713:AD2328,25)/100),0)</f>
        <v>5.8600000000000006E-2</v>
      </c>
      <c r="T1727" s="67">
        <f>(1-Ações!$Q1727)*Ações!$R1727</f>
        <v>0.11851343303571429</v>
      </c>
      <c r="U1727" s="68">
        <f>IF(Ações!$S1727=0,Ações!$T1727,IF(Ações!$T1727=0,Ações!$S1727,AVERAGE(Ações!$S1727,Ações!$T1727)))</f>
        <v>8.8556716517857154E-2</v>
      </c>
    </row>
    <row r="1728" spans="2:21" ht="15" customHeight="1" x14ac:dyDescent="0.2">
      <c r="B1728" s="63" t="str">
        <f>IFERROR('Dados Status Invest STOCKS'!A1715,"-")</f>
        <v>FBMS</v>
      </c>
      <c r="C1728" s="45">
        <f>IFERROR((Ações!$D1728-Ações!$K1728)/Ações!$D1728,0)</f>
        <v>-2.9215686274509807</v>
      </c>
      <c r="D1728" s="46">
        <f>(Ações!$O1728)/0.06</f>
        <v>9.7155000000000005</v>
      </c>
      <c r="E1728" s="47">
        <f>IFERROR((Ações!$F1728-Ações!$K1728)/Ações!$F1728,0)</f>
        <v>0.18185445891063845</v>
      </c>
      <c r="F1728" s="46">
        <f>IF(OR(Ações!$N1728&lt;0,Ações!$M1728&lt;0),"",(22.5*Ações!$M1728*Ações!$N1728)^0.5)</f>
        <v>46.568731462216142</v>
      </c>
      <c r="G1728" s="47">
        <f>IFERROR((Ações!$H1728-Ações!$K1728)/Ações!$H1728,0)</f>
        <v>18.274353754087233</v>
      </c>
      <c r="H1728" s="48">
        <f>IFERROR(Ações!$I1728/(Ações!$P1728-Table_1[[#This Row],[CAGR LUCRO 5A]]),0)</f>
        <v>-2.2055817857142861</v>
      </c>
      <c r="I1728" s="48">
        <f>IF(Ações!$S1728&lt;0,"",Ações!$O1728*(1+Ações!$S1728))</f>
        <v>0.83988554400000004</v>
      </c>
      <c r="J1728" s="49">
        <f>IFERROR(IF(Ações!$B1728="","",(VLOOKUP(Table_1[[#This Row],[AÇÕES]],'Dados Status Invest STOCKS'!A1714:AD2329,4)/Table_1[[#This Row],[LPA]]))/100,0)</f>
        <v>4.1320132013201318E-2</v>
      </c>
      <c r="K1728" s="64">
        <f>IFERROR(IF(Ações!$B1728="","",VLOOKUP(Table_1[[#This Row],[AÇÕES]],'Dados Status Invest STOCKS'!A1714:AD2329,2)),0)</f>
        <v>38.1</v>
      </c>
      <c r="L1728" s="65">
        <f>IFERROR(IF(Ações!$B1728="","",VLOOKUP(Table_1[[#This Row],[AÇÕES]],'Dados Status Invest STOCKS'!A1714:AD2329,3)/100),0)</f>
        <v>1.5300000000000001E-2</v>
      </c>
      <c r="M1728" s="66">
        <f>IFERROR(IF(Ações!$B1728="","",VLOOKUP(Table_1[[#This Row],[AÇÕES]],'Dados Status Invest STOCKS'!A1714:AD2329,28)),0)</f>
        <v>3.03</v>
      </c>
      <c r="N1728" s="66">
        <f>IFERROR(IF(Ações!$B1728="","",VLOOKUP(Table_1[[#This Row],[AÇÕES]],'Dados Status Invest STOCKS'!A1714:AD2329,27)),0)</f>
        <v>31.81</v>
      </c>
      <c r="O1728" s="66">
        <f>IFERROR(IF(Ações!$L1728="","",Ações!$K1728*Ações!$L1728),0)</f>
        <v>0.58293000000000006</v>
      </c>
      <c r="P1728" s="67">
        <f t="shared" si="26"/>
        <v>0.06</v>
      </c>
      <c r="Q1728" s="67">
        <f>IFERROR(Ações!$O1728/Ações!$M1728,0)</f>
        <v>0.19238613861386142</v>
      </c>
      <c r="R1728" s="67">
        <f>IFERROR(IF(Ações!$B1728="","",VLOOKUP(Table_1[[#This Row],[AÇÕES]],'Dados Status Invest STOCKS'!A1714:AD2329,18)/100),0)</f>
        <v>9.5299999999999996E-2</v>
      </c>
      <c r="S1728" s="65">
        <f>IFERROR(IF(Ações!$B1728="","",VLOOKUP(Table_1[[#This Row],[AÇÕES]],'Dados Status Invest STOCKS'!A1714:AD2329,25)/100),0)</f>
        <v>0.44079999999999997</v>
      </c>
      <c r="T1728" s="67">
        <f>(1-Ações!$Q1728)*Ações!$R1728</f>
        <v>7.6965600990098998E-2</v>
      </c>
      <c r="U1728" s="68">
        <f>IF(Ações!$S1728=0,Ações!$T1728,IF(Ações!$T1728=0,Ações!$S1728,AVERAGE(Ações!$S1728,Ações!$T1728)))</f>
        <v>0.25888280049504947</v>
      </c>
    </row>
    <row r="1729" spans="2:21" ht="15" customHeight="1" x14ac:dyDescent="0.2">
      <c r="B1729" s="63" t="str">
        <f>IFERROR('Dados Status Invest STOCKS'!A1716,"-")</f>
        <v>FBNC</v>
      </c>
      <c r="C1729" s="45">
        <f>IFERROR((Ações!$D1729-Ações!$K1729)/Ações!$D1729,0)</f>
        <v>-2.4482758620689653</v>
      </c>
      <c r="D1729" s="46">
        <f>(Ações!$O1729)/0.06</f>
        <v>13.3284</v>
      </c>
      <c r="E1729" s="47">
        <f>IFERROR((Ações!$F1729-Ações!$K1729)/Ações!$F1729,0)</f>
        <v>-8.3780821287412016E-2</v>
      </c>
      <c r="F1729" s="46">
        <f>IF(OR(Ações!$N1729&lt;0,Ações!$M1729&lt;0),"",(22.5*Ações!$M1729*Ações!$N1729)^0.5)</f>
        <v>42.407098462403674</v>
      </c>
      <c r="G1729" s="47">
        <f>IFERROR((Ações!$H1729-Ações!$K1729)/Ações!$H1729,0)</f>
        <v>9.832908894853972</v>
      </c>
      <c r="H1729" s="48">
        <f>IFERROR(Ações!$I1729/(Ações!$P1729-Table_1[[#This Row],[CAGR LUCRO 5A]]),0)</f>
        <v>-5.2032688831168823</v>
      </c>
      <c r="I1729" s="48">
        <f>IF(Ações!$S1729&lt;0,"",Ações!$O1729*(1+Ações!$S1729))</f>
        <v>1.0016292599999999</v>
      </c>
      <c r="J1729" s="49">
        <f>IFERROR(IF(Ações!$B1729="","",(VLOOKUP(Table_1[[#This Row],[AÇÕES]],'Dados Status Invest STOCKS'!A1715:AD2330,4)/Table_1[[#This Row],[LPA]]))/100,0)</f>
        <v>4.9150326797385617E-2</v>
      </c>
      <c r="K1729" s="64">
        <f>IFERROR(IF(Ações!$B1729="","",VLOOKUP(Table_1[[#This Row],[AÇÕES]],'Dados Status Invest STOCKS'!A1715:AD2330,2)),0)</f>
        <v>45.96</v>
      </c>
      <c r="L1729" s="65">
        <f>IFERROR(IF(Ações!$B1729="","",VLOOKUP(Table_1[[#This Row],[AÇÕES]],'Dados Status Invest STOCKS'!A1715:AD2330,3)/100),0)</f>
        <v>1.7399999999999999E-2</v>
      </c>
      <c r="M1729" s="66">
        <f>IFERROR(IF(Ações!$B1729="","",VLOOKUP(Table_1[[#This Row],[AÇÕES]],'Dados Status Invest STOCKS'!A1715:AD2330,28)),0)</f>
        <v>3.06</v>
      </c>
      <c r="N1729" s="66">
        <f>IFERROR(IF(Ações!$B1729="","",VLOOKUP(Table_1[[#This Row],[AÇÕES]],'Dados Status Invest STOCKS'!A1715:AD2330,27)),0)</f>
        <v>26.12</v>
      </c>
      <c r="O1729" s="66">
        <f>IFERROR(IF(Ações!$L1729="","",Ações!$K1729*Ações!$L1729),0)</f>
        <v>0.79970399999999997</v>
      </c>
      <c r="P1729" s="67">
        <f t="shared" si="26"/>
        <v>0.06</v>
      </c>
      <c r="Q1729" s="67">
        <f>IFERROR(Ações!$O1729/Ações!$M1729,0)</f>
        <v>0.26134117647058824</v>
      </c>
      <c r="R1729" s="67">
        <f>IFERROR(IF(Ações!$B1729="","",VLOOKUP(Table_1[[#This Row],[AÇÕES]],'Dados Status Invest STOCKS'!A1715:AD2330,18)/100),0)</f>
        <v>0.11699999999999999</v>
      </c>
      <c r="S1729" s="65">
        <f>IFERROR(IF(Ações!$B1729="","",VLOOKUP(Table_1[[#This Row],[AÇÕES]],'Dados Status Invest STOCKS'!A1715:AD2330,25)/100),0)</f>
        <v>0.2525</v>
      </c>
      <c r="T1729" s="67">
        <f>(1-Ações!$Q1729)*Ações!$R1729</f>
        <v>8.6423082352941175E-2</v>
      </c>
      <c r="U1729" s="68">
        <f>IF(Ações!$S1729=0,Ações!$T1729,IF(Ações!$T1729=0,Ações!$S1729,AVERAGE(Ações!$S1729,Ações!$T1729)))</f>
        <v>0.16946154117647058</v>
      </c>
    </row>
    <row r="1730" spans="2:21" ht="15" customHeight="1" x14ac:dyDescent="0.2">
      <c r="B1730" s="63" t="str">
        <f>IFERROR('Dados Status Invest STOCKS'!A1717,"-")</f>
        <v>FBP</v>
      </c>
      <c r="C1730" s="45">
        <f>IFERROR((Ações!$D1730-Ações!$K1730)/Ações!$D1730,0)</f>
        <v>-1.9268292682926831</v>
      </c>
      <c r="D1730" s="46">
        <f>(Ações!$O1730)/0.06</f>
        <v>5.1694166666666668</v>
      </c>
      <c r="E1730" s="47">
        <f>IFERROR((Ações!$F1730-Ações!$K1730)/Ações!$F1730,0)</f>
        <v>0.64322010822283404</v>
      </c>
      <c r="F1730" s="46">
        <f>IF(OR(Ações!$N1730&lt;0,Ações!$M1730&lt;0),"",(22.5*Ações!$M1730*Ações!$N1730)^0.5)</f>
        <v>42.407098462403674</v>
      </c>
      <c r="G1730" s="47">
        <f>IFERROR((Ações!$H1730-Ações!$K1730)/Ações!$H1730,0)</f>
        <v>8.4972007205102003</v>
      </c>
      <c r="H1730" s="48">
        <f>IFERROR(Ações!$I1730/(Ações!$P1730-Table_1[[#This Row],[CAGR LUCRO 5A]]),0)</f>
        <v>-2.0180865584415582</v>
      </c>
      <c r="I1730" s="48">
        <f>IF(Ações!$S1730&lt;0,"",Ações!$O1730*(1+Ações!$S1730))</f>
        <v>0.38848166249999994</v>
      </c>
      <c r="J1730" s="49">
        <f>IFERROR(IF(Ações!$B1730="","",(VLOOKUP(Table_1[[#This Row],[AÇÕES]],'Dados Status Invest STOCKS'!A1716:AD2331,4)/Table_1[[#This Row],[LPA]]))/100,0)</f>
        <v>1.6176470588235296E-2</v>
      </c>
      <c r="K1730" s="64">
        <f>IFERROR(IF(Ações!$B1730="","",VLOOKUP(Table_1[[#This Row],[AÇÕES]],'Dados Status Invest STOCKS'!A1716:AD2331,2)),0)</f>
        <v>15.13</v>
      </c>
      <c r="L1730" s="65">
        <f>IFERROR(IF(Ações!$B1730="","",VLOOKUP(Table_1[[#This Row],[AÇÕES]],'Dados Status Invest STOCKS'!A1716:AD2331,3)/100),0)</f>
        <v>2.0499999999999997E-2</v>
      </c>
      <c r="M1730" s="66">
        <f>IFERROR(IF(Ações!$B1730="","",VLOOKUP(Table_1[[#This Row],[AÇÕES]],'Dados Status Invest STOCKS'!A1716:AD2331,28)),0)</f>
        <v>3.06</v>
      </c>
      <c r="N1730" s="66">
        <f>IFERROR(IF(Ações!$B1730="","",VLOOKUP(Table_1[[#This Row],[AÇÕES]],'Dados Status Invest STOCKS'!A1716:AD2331,27)),0)</f>
        <v>26.12</v>
      </c>
      <c r="O1730" s="66">
        <f>IFERROR(IF(Ações!$L1730="","",Ações!$K1730*Ações!$L1730),0)</f>
        <v>0.31016499999999997</v>
      </c>
      <c r="P1730" s="67">
        <f t="shared" si="26"/>
        <v>0.06</v>
      </c>
      <c r="Q1730" s="67">
        <f>IFERROR(Ações!$O1730/Ações!$M1730,0)</f>
        <v>0.1013611111111111</v>
      </c>
      <c r="R1730" s="67">
        <f>IFERROR(IF(Ações!$B1730="","",VLOOKUP(Table_1[[#This Row],[AÇÕES]],'Dados Status Invest STOCKS'!A1716:AD2331,18)/100),0)</f>
        <v>0.11699999999999999</v>
      </c>
      <c r="S1730" s="65">
        <f>IFERROR(IF(Ações!$B1730="","",VLOOKUP(Table_1[[#This Row],[AÇÕES]],'Dados Status Invest STOCKS'!A1716:AD2331,25)/100),0)</f>
        <v>0.2525</v>
      </c>
      <c r="T1730" s="67">
        <f>(1-Ações!$Q1730)*Ações!$R1730</f>
        <v>0.10514074999999999</v>
      </c>
      <c r="U1730" s="68">
        <f>IF(Ações!$S1730=0,Ações!$T1730,IF(Ações!$T1730=0,Ações!$S1730,AVERAGE(Ações!$S1730,Ações!$T1730)))</f>
        <v>0.178820375</v>
      </c>
    </row>
    <row r="1731" spans="2:21" ht="15" customHeight="1" x14ac:dyDescent="0.2">
      <c r="B1731" s="63" t="str">
        <f>IFERROR('Dados Status Invest STOCKS'!A1718,"-")</f>
        <v>FBRX</v>
      </c>
      <c r="C1731" s="45">
        <f>IFERROR((Ações!$D1731-Ações!$K1731)/Ações!$D1731,0)</f>
        <v>0</v>
      </c>
      <c r="D1731" s="46">
        <f>(Ações!$O1731)/0.06</f>
        <v>0</v>
      </c>
      <c r="E1731" s="47">
        <f>IFERROR((Ações!$F1731-Ações!$K1731)/Ações!$F1731,0)</f>
        <v>0</v>
      </c>
      <c r="F1731" s="46" t="str">
        <f>IF(OR(Ações!$N1731&lt;0,Ações!$M1731&lt;0),"",(22.5*Ações!$M1731*Ações!$N1731)^0.5)</f>
        <v/>
      </c>
      <c r="G1731" s="47">
        <f>IFERROR((Ações!$H1731-Ações!$K1731)/Ações!$H1731,0)</f>
        <v>0</v>
      </c>
      <c r="H1731" s="48">
        <f>IFERROR(Ações!$I1731/(Ações!$P1731-Table_1[[#This Row],[CAGR LUCRO 5A]]),0)</f>
        <v>0</v>
      </c>
      <c r="I1731" s="48">
        <f>IF(Ações!$S1731&lt;0,"",Ações!$O1731*(1+Ações!$S1731))</f>
        <v>0</v>
      </c>
      <c r="J1731" s="49">
        <f>IFERROR(IF(Ações!$B1731="","",(VLOOKUP(Table_1[[#This Row],[AÇÕES]],'Dados Status Invest STOCKS'!A1717:AD2332,4)/Table_1[[#This Row],[LPA]]))/100,0)</f>
        <v>6.0645161290322578E-3</v>
      </c>
      <c r="K1731" s="64">
        <f>IFERROR(IF(Ações!$B1731="","",VLOOKUP(Table_1[[#This Row],[AÇÕES]],'Dados Status Invest STOCKS'!A1717:AD2332,2)),0)</f>
        <v>1.46</v>
      </c>
      <c r="L1731" s="65">
        <f>IFERROR(IF(Ações!$B1731="","",VLOOKUP(Table_1[[#This Row],[AÇÕES]],'Dados Status Invest STOCKS'!A1717:AD2332,3)/100),0)</f>
        <v>0</v>
      </c>
      <c r="M1731" s="66">
        <f>IFERROR(IF(Ações!$B1731="","",VLOOKUP(Table_1[[#This Row],[AÇÕES]],'Dados Status Invest STOCKS'!A1717:AD2332,28)),0)</f>
        <v>-1.55</v>
      </c>
      <c r="N1731" s="66">
        <f>IFERROR(IF(Ações!$B1731="","",VLOOKUP(Table_1[[#This Row],[AÇÕES]],'Dados Status Invest STOCKS'!A1717:AD2332,27)),0)</f>
        <v>2.96</v>
      </c>
      <c r="O1731" s="66">
        <f>IFERROR(IF(Ações!$L1731="","",Ações!$K1731*Ações!$L1731),0)</f>
        <v>0</v>
      </c>
      <c r="P1731" s="67">
        <f t="shared" si="26"/>
        <v>0.06</v>
      </c>
      <c r="Q1731" s="67">
        <f>IFERROR(Ações!$O1731/Ações!$M1731,0)</f>
        <v>0</v>
      </c>
      <c r="R1731" s="67">
        <f>IFERROR(IF(Ações!$B1731="","",VLOOKUP(Table_1[[#This Row],[AÇÕES]],'Dados Status Invest STOCKS'!A1717:AD2332,18)/100),0)</f>
        <v>-0.52560000000000007</v>
      </c>
      <c r="S1731" s="65">
        <f>IFERROR(IF(Ações!$B1731="","",VLOOKUP(Table_1[[#This Row],[AÇÕES]],'Dados Status Invest STOCKS'!A1717:AD2332,25)/100),0)</f>
        <v>0</v>
      </c>
      <c r="T1731" s="67">
        <f>(1-Ações!$Q1731)*Ações!$R1731</f>
        <v>-0.52560000000000007</v>
      </c>
      <c r="U1731" s="68">
        <f>IF(Ações!$S1731=0,Ações!$T1731,IF(Ações!$T1731=0,Ações!$S1731,AVERAGE(Ações!$S1731,Ações!$T1731)))</f>
        <v>-0.52560000000000007</v>
      </c>
    </row>
    <row r="1732" spans="2:21" ht="15" customHeight="1" x14ac:dyDescent="0.2">
      <c r="B1732" s="63" t="str">
        <f>IFERROR('Dados Status Invest STOCKS'!A1719,"-")</f>
        <v>FBSS</v>
      </c>
      <c r="C1732" s="45">
        <f>IFERROR((Ações!$D1732-Ações!$K1732)/Ações!$D1732,0)</f>
        <v>-9.1694915254237301</v>
      </c>
      <c r="D1732" s="46">
        <f>(Ações!$O1732)/0.06</f>
        <v>2.0925333333333334</v>
      </c>
      <c r="E1732" s="47">
        <f>IFERROR((Ações!$F1732-Ações!$K1732)/Ações!$F1732,0)</f>
        <v>0.17548638421093724</v>
      </c>
      <c r="F1732" s="46">
        <f>IF(OR(Ações!$N1732&lt;0,Ações!$M1732&lt;0),"",(22.5*Ações!$M1732*Ações!$N1732)^0.5)</f>
        <v>25.809155352316356</v>
      </c>
      <c r="G1732" s="47">
        <f>IFERROR((Ações!$H1732-Ações!$K1732)/Ações!$H1732,0)</f>
        <v>2.9754257042392633</v>
      </c>
      <c r="H1732" s="48">
        <f>IFERROR(Ações!$I1732/(Ações!$P1732-Table_1[[#This Row],[CAGR LUCRO 5A]]),0)</f>
        <v>-10.772361600000002</v>
      </c>
      <c r="I1732" s="48">
        <f>IF(Ações!$S1732&lt;0,"",Ações!$O1732*(1+Ações!$S1732))</f>
        <v>0.13465452</v>
      </c>
      <c r="J1732" s="49">
        <f>IFERROR(IF(Ações!$B1732="","",(VLOOKUP(Table_1[[#This Row],[AÇÕES]],'Dados Status Invest STOCKS'!A1718:AD2333,4)/Table_1[[#This Row],[LPA]]))/100,0)</f>
        <v>8.8645161290322586E-2</v>
      </c>
      <c r="K1732" s="64">
        <f>IFERROR(IF(Ações!$B1732="","",VLOOKUP(Table_1[[#This Row],[AÇÕES]],'Dados Status Invest STOCKS'!A1718:AD2333,2)),0)</f>
        <v>21.28</v>
      </c>
      <c r="L1732" s="65">
        <f>IFERROR(IF(Ações!$B1732="","",VLOOKUP(Table_1[[#This Row],[AÇÕES]],'Dados Status Invest STOCKS'!A1718:AD2333,3)/100),0)</f>
        <v>5.8999999999999999E-3</v>
      </c>
      <c r="M1732" s="66">
        <f>IFERROR(IF(Ações!$B1732="","",VLOOKUP(Table_1[[#This Row],[AÇÕES]],'Dados Status Invest STOCKS'!A1718:AD2333,28)),0)</f>
        <v>1.55</v>
      </c>
      <c r="N1732" s="66">
        <f>IFERROR(IF(Ações!$B1732="","",VLOOKUP(Table_1[[#This Row],[AÇÕES]],'Dados Status Invest STOCKS'!A1718:AD2333,27)),0)</f>
        <v>19.100000000000001</v>
      </c>
      <c r="O1732" s="66">
        <f>IFERROR(IF(Ações!$L1732="","",Ações!$K1732*Ações!$L1732),0)</f>
        <v>0.125552</v>
      </c>
      <c r="P1732" s="67">
        <f t="shared" si="26"/>
        <v>0.06</v>
      </c>
      <c r="Q1732" s="67">
        <f>IFERROR(Ações!$O1732/Ações!$M1732,0)</f>
        <v>8.1001290322580646E-2</v>
      </c>
      <c r="R1732" s="67">
        <f>IFERROR(IF(Ações!$B1732="","",VLOOKUP(Table_1[[#This Row],[AÇÕES]],'Dados Status Invest STOCKS'!A1718:AD2333,18)/100),0)</f>
        <v>8.1099999999999992E-2</v>
      </c>
      <c r="S1732" s="65">
        <f>IFERROR(IF(Ações!$B1732="","",VLOOKUP(Table_1[[#This Row],[AÇÕES]],'Dados Status Invest STOCKS'!A1718:AD2333,25)/100),0)</f>
        <v>7.2499999999999995E-2</v>
      </c>
      <c r="T1732" s="67">
        <f>(1-Ações!$Q1732)*Ações!$R1732</f>
        <v>7.4530795354838697E-2</v>
      </c>
      <c r="U1732" s="68">
        <f>IF(Ações!$S1732=0,Ações!$T1732,IF(Ações!$T1732=0,Ações!$S1732,AVERAGE(Ações!$S1732,Ações!$T1732)))</f>
        <v>7.3515397677419353E-2</v>
      </c>
    </row>
    <row r="1733" spans="2:21" ht="15" customHeight="1" x14ac:dyDescent="0.2">
      <c r="B1733" s="63" t="str">
        <f>IFERROR('Dados Status Invest STOCKS'!A1720,"-")</f>
        <v>FC</v>
      </c>
      <c r="C1733" s="45">
        <f>IFERROR((Ações!$D1733-Ações!$K1733)/Ações!$D1733,0)</f>
        <v>0</v>
      </c>
      <c r="D1733" s="46">
        <f>(Ações!$O1733)/0.06</f>
        <v>0</v>
      </c>
      <c r="E1733" s="47">
        <f>IFERROR((Ações!$F1733-Ações!$K1733)/Ações!$F1733,0)</f>
        <v>-2.588602869849391</v>
      </c>
      <c r="F1733" s="46">
        <f>IF(OR(Ações!$N1733&lt;0,Ações!$M1733&lt;0),"",(22.5*Ações!$M1733*Ações!$N1733)^0.5)</f>
        <v>12.85737142653972</v>
      </c>
      <c r="G1733" s="47">
        <f>IFERROR((Ações!$H1733-Ações!$K1733)/Ações!$H1733,0)</f>
        <v>0</v>
      </c>
      <c r="H1733" s="48">
        <f>IFERROR(Ações!$I1733/(Ações!$P1733-Table_1[[#This Row],[CAGR LUCRO 5A]]),0)</f>
        <v>0</v>
      </c>
      <c r="I1733" s="48">
        <f>IF(Ações!$S1733&lt;0,"",Ações!$O1733*(1+Ações!$S1733))</f>
        <v>0</v>
      </c>
      <c r="J1733" s="49">
        <f>IFERROR(IF(Ações!$B1733="","",(VLOOKUP(Table_1[[#This Row],[AÇÕES]],'Dados Status Invest STOCKS'!A1719:AD2334,4)/Table_1[[#This Row],[LPA]]))/100,0)</f>
        <v>0.28117187500000002</v>
      </c>
      <c r="K1733" s="64">
        <f>IFERROR(IF(Ações!$B1733="","",VLOOKUP(Table_1[[#This Row],[AÇÕES]],'Dados Status Invest STOCKS'!A1719:AD2334,2)),0)</f>
        <v>46.14</v>
      </c>
      <c r="L1733" s="65">
        <f>IFERROR(IF(Ações!$B1733="","",VLOOKUP(Table_1[[#This Row],[AÇÕES]],'Dados Status Invest STOCKS'!A1719:AD2334,3)/100),0)</f>
        <v>0</v>
      </c>
      <c r="M1733" s="66">
        <f>IFERROR(IF(Ações!$B1733="","",VLOOKUP(Table_1[[#This Row],[AÇÕES]],'Dados Status Invest STOCKS'!A1719:AD2334,28)),0)</f>
        <v>1.28</v>
      </c>
      <c r="N1733" s="66">
        <f>IFERROR(IF(Ações!$B1733="","",VLOOKUP(Table_1[[#This Row],[AÇÕES]],'Dados Status Invest STOCKS'!A1719:AD2334,27)),0)</f>
        <v>5.74</v>
      </c>
      <c r="O1733" s="66">
        <f>IFERROR(IF(Ações!$L1733="","",Ações!$K1733*Ações!$L1733),0)</f>
        <v>0</v>
      </c>
      <c r="P1733" s="67">
        <f t="shared" si="26"/>
        <v>0.06</v>
      </c>
      <c r="Q1733" s="67">
        <f>IFERROR(Ações!$O1733/Ações!$M1733,0)</f>
        <v>0</v>
      </c>
      <c r="R1733" s="67">
        <f>IFERROR(IF(Ações!$B1733="","",VLOOKUP(Table_1[[#This Row],[AÇÕES]],'Dados Status Invest STOCKS'!A1719:AD2334,18)/100),0)</f>
        <v>0.22339999999999999</v>
      </c>
      <c r="S1733" s="65">
        <f>IFERROR(IF(Ações!$B1733="","",VLOOKUP(Table_1[[#This Row],[AÇÕES]],'Dados Status Invest STOCKS'!A1719:AD2334,25)/100),0)</f>
        <v>0.1419</v>
      </c>
      <c r="T1733" s="67">
        <f>(1-Ações!$Q1733)*Ações!$R1733</f>
        <v>0.22339999999999999</v>
      </c>
      <c r="U1733" s="68">
        <f>IF(Ações!$S1733=0,Ações!$T1733,IF(Ações!$T1733=0,Ações!$S1733,AVERAGE(Ações!$S1733,Ações!$T1733)))</f>
        <v>0.18264999999999998</v>
      </c>
    </row>
    <row r="1734" spans="2:21" ht="15" customHeight="1" x14ac:dyDescent="0.2">
      <c r="B1734" s="63" t="str">
        <f>IFERROR('Dados Status Invest STOCKS'!A1721,"-")</f>
        <v>FCAC</v>
      </c>
      <c r="C1734" s="45">
        <f>IFERROR((Ações!$D1734-Ações!$K1734)/Ações!$D1734,0)</f>
        <v>0</v>
      </c>
      <c r="D1734" s="46">
        <f>(Ações!$O1734)/0.06</f>
        <v>0</v>
      </c>
      <c r="E1734" s="47">
        <f>IFERROR((Ações!$F1734-Ações!$K1734)/Ações!$F1734,0)</f>
        <v>-11.565617248750865</v>
      </c>
      <c r="F1734" s="46">
        <f>IF(OR(Ações!$N1734&lt;0,Ações!$M1734&lt;0),"",(22.5*Ações!$M1734*Ações!$N1734)^0.5)</f>
        <v>0.71624018317879934</v>
      </c>
      <c r="G1734" s="47">
        <f>IFERROR((Ações!$H1734-Ações!$K1734)/Ações!$H1734,0)</f>
        <v>0</v>
      </c>
      <c r="H1734" s="48">
        <f>IFERROR(Ações!$I1734/(Ações!$P1734-Table_1[[#This Row],[CAGR LUCRO 5A]]),0)</f>
        <v>0</v>
      </c>
      <c r="I1734" s="48">
        <f>IF(Ações!$S1734&lt;0,"",Ações!$O1734*(1+Ações!$S1734))</f>
        <v>0</v>
      </c>
      <c r="J1734" s="49">
        <f>IFERROR(IF(Ações!$B1734="","",(VLOOKUP(Table_1[[#This Row],[AÇÕES]],'Dados Status Invest STOCKS'!A1720:AD2335,4)/Table_1[[#This Row],[LPA]]))/100,0)</f>
        <v>2.5352631578947369</v>
      </c>
      <c r="K1734" s="64">
        <f>IFERROR(IF(Ações!$B1734="","",VLOOKUP(Table_1[[#This Row],[AÇÕES]],'Dados Status Invest STOCKS'!A1720:AD2335,2)),0)</f>
        <v>9</v>
      </c>
      <c r="L1734" s="65">
        <f>IFERROR(IF(Ações!$B1734="","",VLOOKUP(Table_1[[#This Row],[AÇÕES]],'Dados Status Invest STOCKS'!A1720:AD2335,3)/100),0)</f>
        <v>0</v>
      </c>
      <c r="M1734" s="66">
        <f>IFERROR(IF(Ações!$B1734="","",VLOOKUP(Table_1[[#This Row],[AÇÕES]],'Dados Status Invest STOCKS'!A1720:AD2335,28)),0)</f>
        <v>0.19</v>
      </c>
      <c r="N1734" s="66">
        <f>IFERROR(IF(Ações!$B1734="","",VLOOKUP(Table_1[[#This Row],[AÇÕES]],'Dados Status Invest STOCKS'!A1720:AD2335,27)),0)</f>
        <v>0.12</v>
      </c>
      <c r="O1734" s="66">
        <f>IFERROR(IF(Ações!$L1734="","",Ações!$K1734*Ações!$L1734),0)</f>
        <v>0</v>
      </c>
      <c r="P1734" s="67">
        <f t="shared" si="26"/>
        <v>0.06</v>
      </c>
      <c r="Q1734" s="67">
        <f>IFERROR(Ações!$O1734/Ações!$M1734,0)</f>
        <v>0</v>
      </c>
      <c r="R1734" s="67">
        <f>IFERROR(IF(Ações!$B1734="","",VLOOKUP(Table_1[[#This Row],[AÇÕES]],'Dados Status Invest STOCKS'!A1720:AD2335,18)/100),0)</f>
        <v>1.6113999999999999</v>
      </c>
      <c r="S1734" s="65">
        <f>IFERROR(IF(Ações!$B1734="","",VLOOKUP(Table_1[[#This Row],[AÇÕES]],'Dados Status Invest STOCKS'!A1720:AD2335,25)/100),0)</f>
        <v>0</v>
      </c>
      <c r="T1734" s="67">
        <f>(1-Ações!$Q1734)*Ações!$R1734</f>
        <v>1.6113999999999999</v>
      </c>
      <c r="U1734" s="68">
        <f>IF(Ações!$S1734=0,Ações!$T1734,IF(Ações!$T1734=0,Ações!$S1734,AVERAGE(Ações!$S1734,Ações!$T1734)))</f>
        <v>1.6113999999999999</v>
      </c>
    </row>
    <row r="1735" spans="2:21" ht="15" customHeight="1" x14ac:dyDescent="0.2">
      <c r="B1735" s="63" t="str">
        <f>IFERROR('Dados Status Invest STOCKS'!A1722,"-")</f>
        <v>FCACU</v>
      </c>
      <c r="C1735" s="45">
        <f>IFERROR((Ações!$D1735-Ações!$K1735)/Ações!$D1735,0)</f>
        <v>0</v>
      </c>
      <c r="D1735" s="46">
        <f>(Ações!$O1735)/0.06</f>
        <v>0</v>
      </c>
      <c r="E1735" s="47">
        <f>IFERROR((Ações!$F1735-Ações!$K1735)/Ações!$F1735,0)</f>
        <v>-12.333516080618974</v>
      </c>
      <c r="F1735" s="46">
        <f>IF(OR(Ações!$N1735&lt;0,Ações!$M1735&lt;0),"",(22.5*Ações!$M1735*Ações!$N1735)^0.5)</f>
        <v>0.71624018317879934</v>
      </c>
      <c r="G1735" s="47">
        <f>IFERROR((Ações!$H1735-Ações!$K1735)/Ações!$H1735,0)</f>
        <v>0</v>
      </c>
      <c r="H1735" s="48">
        <f>IFERROR(Ações!$I1735/(Ações!$P1735-Table_1[[#This Row],[CAGR LUCRO 5A]]),0)</f>
        <v>0</v>
      </c>
      <c r="I1735" s="48">
        <f>IF(Ações!$S1735&lt;0,"",Ações!$O1735*(1+Ações!$S1735))</f>
        <v>0</v>
      </c>
      <c r="J1735" s="49">
        <f>IFERROR(IF(Ações!$B1735="","",(VLOOKUP(Table_1[[#This Row],[AÇÕES]],'Dados Status Invest STOCKS'!A1721:AD2336,4)/Table_1[[#This Row],[LPA]]))/100,0)</f>
        <v>2.6905263157894734</v>
      </c>
      <c r="K1735" s="64">
        <f>IFERROR(IF(Ações!$B1735="","",VLOOKUP(Table_1[[#This Row],[AÇÕES]],'Dados Status Invest STOCKS'!A1721:AD2336,2)),0)</f>
        <v>9.5500000000000007</v>
      </c>
      <c r="L1735" s="65">
        <f>IFERROR(IF(Ações!$B1735="","",VLOOKUP(Table_1[[#This Row],[AÇÕES]],'Dados Status Invest STOCKS'!A1721:AD2336,3)/100),0)</f>
        <v>0</v>
      </c>
      <c r="M1735" s="66">
        <f>IFERROR(IF(Ações!$B1735="","",VLOOKUP(Table_1[[#This Row],[AÇÕES]],'Dados Status Invest STOCKS'!A1721:AD2336,28)),0)</f>
        <v>0.19</v>
      </c>
      <c r="N1735" s="66">
        <f>IFERROR(IF(Ações!$B1735="","",VLOOKUP(Table_1[[#This Row],[AÇÕES]],'Dados Status Invest STOCKS'!A1721:AD2336,27)),0)</f>
        <v>0.12</v>
      </c>
      <c r="O1735" s="66">
        <f>IFERROR(IF(Ações!$L1735="","",Ações!$K1735*Ações!$L1735),0)</f>
        <v>0</v>
      </c>
      <c r="P1735" s="67">
        <f t="shared" si="26"/>
        <v>0.06</v>
      </c>
      <c r="Q1735" s="67">
        <f>IFERROR(Ações!$O1735/Ações!$M1735,0)</f>
        <v>0</v>
      </c>
      <c r="R1735" s="67">
        <f>IFERROR(IF(Ações!$B1735="","",VLOOKUP(Table_1[[#This Row],[AÇÕES]],'Dados Status Invest STOCKS'!A1721:AD2336,18)/100),0)</f>
        <v>1.6113999999999999</v>
      </c>
      <c r="S1735" s="65">
        <f>IFERROR(IF(Ações!$B1735="","",VLOOKUP(Table_1[[#This Row],[AÇÕES]],'Dados Status Invest STOCKS'!A1721:AD2336,25)/100),0)</f>
        <v>0</v>
      </c>
      <c r="T1735" s="67">
        <f>(1-Ações!$Q1735)*Ações!$R1735</f>
        <v>1.6113999999999999</v>
      </c>
      <c r="U1735" s="68">
        <f>IF(Ações!$S1735=0,Ações!$T1735,IF(Ações!$T1735=0,Ações!$S1735,AVERAGE(Ações!$S1735,Ações!$T1735)))</f>
        <v>1.6113999999999999</v>
      </c>
    </row>
    <row r="1736" spans="2:21" ht="15" customHeight="1" x14ac:dyDescent="0.2">
      <c r="B1736" s="63" t="str">
        <f>IFERROR('Dados Status Invest STOCKS'!A1723,"-")</f>
        <v>FCACW</v>
      </c>
      <c r="C1736" s="45">
        <f>IFERROR((Ações!$D1736-Ações!$K1736)/Ações!$D1736,0)</f>
        <v>0</v>
      </c>
      <c r="D1736" s="46">
        <f>(Ações!$O1736)/0.06</f>
        <v>0</v>
      </c>
      <c r="E1736" s="47">
        <f>IFERROR((Ações!$F1736-Ações!$K1736)/Ações!$F1736,0)</f>
        <v>-1.3036964956043251</v>
      </c>
      <c r="F1736" s="46">
        <f>IF(OR(Ações!$N1736&lt;0,Ações!$M1736&lt;0),"",(22.5*Ações!$M1736*Ações!$N1736)^0.5)</f>
        <v>0.71624018317879934</v>
      </c>
      <c r="G1736" s="47">
        <f>IFERROR((Ações!$H1736-Ações!$K1736)/Ações!$H1736,0)</f>
        <v>0</v>
      </c>
      <c r="H1736" s="48">
        <f>IFERROR(Ações!$I1736/(Ações!$P1736-Table_1[[#This Row],[CAGR LUCRO 5A]]),0)</f>
        <v>0</v>
      </c>
      <c r="I1736" s="48">
        <f>IF(Ações!$S1736&lt;0,"",Ações!$O1736*(1+Ações!$S1736))</f>
        <v>0</v>
      </c>
      <c r="J1736" s="49">
        <f>IFERROR(IF(Ações!$B1736="","",(VLOOKUP(Table_1[[#This Row],[AÇÕES]],'Dados Status Invest STOCKS'!A1722:AD2337,4)/Table_1[[#This Row],[LPA]]))/100,0)</f>
        <v>0.46473684210526317</v>
      </c>
      <c r="K1736" s="64">
        <f>IFERROR(IF(Ações!$B1736="","",VLOOKUP(Table_1[[#This Row],[AÇÕES]],'Dados Status Invest STOCKS'!A1722:AD2337,2)),0)</f>
        <v>1.65</v>
      </c>
      <c r="L1736" s="65">
        <f>IFERROR(IF(Ações!$B1736="","",VLOOKUP(Table_1[[#This Row],[AÇÕES]],'Dados Status Invest STOCKS'!A1722:AD2337,3)/100),0)</f>
        <v>0</v>
      </c>
      <c r="M1736" s="66">
        <f>IFERROR(IF(Ações!$B1736="","",VLOOKUP(Table_1[[#This Row],[AÇÕES]],'Dados Status Invest STOCKS'!A1722:AD2337,28)),0)</f>
        <v>0.19</v>
      </c>
      <c r="N1736" s="66">
        <f>IFERROR(IF(Ações!$B1736="","",VLOOKUP(Table_1[[#This Row],[AÇÕES]],'Dados Status Invest STOCKS'!A1722:AD2337,27)),0)</f>
        <v>0.12</v>
      </c>
      <c r="O1736" s="66">
        <f>IFERROR(IF(Ações!$L1736="","",Ações!$K1736*Ações!$L1736),0)</f>
        <v>0</v>
      </c>
      <c r="P1736" s="67">
        <f t="shared" si="26"/>
        <v>0.06</v>
      </c>
      <c r="Q1736" s="67">
        <f>IFERROR(Ações!$O1736/Ações!$M1736,0)</f>
        <v>0</v>
      </c>
      <c r="R1736" s="67">
        <f>IFERROR(IF(Ações!$B1736="","",VLOOKUP(Table_1[[#This Row],[AÇÕES]],'Dados Status Invest STOCKS'!A1722:AD2337,18)/100),0)</f>
        <v>1.6113999999999999</v>
      </c>
      <c r="S1736" s="65">
        <f>IFERROR(IF(Ações!$B1736="","",VLOOKUP(Table_1[[#This Row],[AÇÕES]],'Dados Status Invest STOCKS'!A1722:AD2337,25)/100),0)</f>
        <v>0</v>
      </c>
      <c r="T1736" s="67">
        <f>(1-Ações!$Q1736)*Ações!$R1736</f>
        <v>1.6113999999999999</v>
      </c>
      <c r="U1736" s="68">
        <f>IF(Ações!$S1736=0,Ações!$T1736,IF(Ações!$T1736=0,Ações!$S1736,AVERAGE(Ações!$S1736,Ações!$T1736)))</f>
        <v>1.6113999999999999</v>
      </c>
    </row>
    <row r="1737" spans="2:21" ht="15" customHeight="1" x14ac:dyDescent="0.2">
      <c r="B1737" s="63" t="str">
        <f>IFERROR('Dados Status Invest STOCKS'!A1724,"-")</f>
        <v>FCAP</v>
      </c>
      <c r="C1737" s="45">
        <f>IFERROR((Ações!$D1737-Ações!$K1737)/Ações!$D1737,0)</f>
        <v>-1.3715415019762842</v>
      </c>
      <c r="D1737" s="46">
        <f>(Ações!$O1737)/0.06</f>
        <v>17.347366666666669</v>
      </c>
      <c r="E1737" s="47">
        <f>IFERROR((Ações!$F1737-Ações!$K1737)/Ações!$F1737,0)</f>
        <v>0.192025256505474</v>
      </c>
      <c r="F1737" s="46">
        <f>IF(OR(Ações!$N1737&lt;0,Ações!$M1737&lt;0),"",(22.5*Ações!$M1737*Ações!$N1737)^0.5)</f>
        <v>50.917433163897805</v>
      </c>
      <c r="G1737" s="47">
        <f>IFERROR((Ações!$H1737-Ações!$K1737)/Ações!$H1737,0)</f>
        <v>3.8637795526139938</v>
      </c>
      <c r="H1737" s="48">
        <f>IFERROR(Ações!$I1737/(Ações!$P1737-Table_1[[#This Row],[CAGR LUCRO 5A]]),0)</f>
        <v>-14.365630888888893</v>
      </c>
      <c r="I1737" s="48">
        <f>IF(Ações!$S1737&lt;0,"",Ações!$O1737*(1+Ações!$S1737))</f>
        <v>1.1894742376</v>
      </c>
      <c r="J1737" s="49">
        <f>IFERROR(IF(Ações!$B1737="","",(VLOOKUP(Table_1[[#This Row],[AÇÕES]],'Dados Status Invest STOCKS'!A1723:AD2338,4)/Table_1[[#This Row],[LPA]]))/100,0)</f>
        <v>3.5617647058823525E-2</v>
      </c>
      <c r="K1737" s="64">
        <f>IFERROR(IF(Ações!$B1737="","",VLOOKUP(Table_1[[#This Row],[AÇÕES]],'Dados Status Invest STOCKS'!A1723:AD2338,2)),0)</f>
        <v>41.14</v>
      </c>
      <c r="L1737" s="65">
        <f>IFERROR(IF(Ações!$B1737="","",VLOOKUP(Table_1[[#This Row],[AÇÕES]],'Dados Status Invest STOCKS'!A1723:AD2338,3)/100),0)</f>
        <v>2.53E-2</v>
      </c>
      <c r="M1737" s="66">
        <f>IFERROR(IF(Ações!$B1737="","",VLOOKUP(Table_1[[#This Row],[AÇÕES]],'Dados Status Invest STOCKS'!A1723:AD2338,28)),0)</f>
        <v>3.4</v>
      </c>
      <c r="N1737" s="66">
        <f>IFERROR(IF(Ações!$B1737="","",VLOOKUP(Table_1[[#This Row],[AÇÕES]],'Dados Status Invest STOCKS'!A1723:AD2338,27)),0)</f>
        <v>33.89</v>
      </c>
      <c r="O1737" s="66">
        <f>IFERROR(IF(Ações!$L1737="","",Ações!$K1737*Ações!$L1737),0)</f>
        <v>1.040842</v>
      </c>
      <c r="P1737" s="67">
        <f t="shared" si="26"/>
        <v>0.06</v>
      </c>
      <c r="Q1737" s="67">
        <f>IFERROR(Ações!$O1737/Ações!$M1737,0)</f>
        <v>0.30613000000000001</v>
      </c>
      <c r="R1737" s="67">
        <f>IFERROR(IF(Ações!$B1737="","",VLOOKUP(Table_1[[#This Row],[AÇÕES]],'Dados Status Invest STOCKS'!A1723:AD2338,18)/100),0)</f>
        <v>0.1002</v>
      </c>
      <c r="S1737" s="65">
        <f>IFERROR(IF(Ações!$B1737="","",VLOOKUP(Table_1[[#This Row],[AÇÕES]],'Dados Status Invest STOCKS'!A1723:AD2338,25)/100),0)</f>
        <v>0.14279999999999998</v>
      </c>
      <c r="T1737" s="67">
        <f>(1-Ações!$Q1737)*Ações!$R1737</f>
        <v>6.9525773999999999E-2</v>
      </c>
      <c r="U1737" s="68">
        <f>IF(Ações!$S1737=0,Ações!$T1737,IF(Ações!$T1737=0,Ações!$S1737,AVERAGE(Ações!$S1737,Ações!$T1737)))</f>
        <v>0.10616288699999998</v>
      </c>
    </row>
    <row r="1738" spans="2:21" ht="15" customHeight="1" x14ac:dyDescent="0.2">
      <c r="B1738" s="63" t="str">
        <f>IFERROR('Dados Status Invest STOCKS'!A1725,"-")</f>
        <v>FCBC</v>
      </c>
      <c r="C1738" s="45">
        <f>IFERROR((Ações!$D1738-Ações!$K1738)/Ações!$D1738,0)</f>
        <v>-0.93548387096774166</v>
      </c>
      <c r="D1738" s="46">
        <f>(Ações!$O1738)/0.06</f>
        <v>17.360000000000003</v>
      </c>
      <c r="E1738" s="47">
        <f>IFERROR((Ações!$F1738-Ações!$K1738)/Ações!$F1738,0)</f>
        <v>0.1932193485409921</v>
      </c>
      <c r="F1738" s="46">
        <f>IF(OR(Ações!$N1738&lt;0,Ações!$M1738&lt;0),"",(22.5*Ações!$M1738*Ações!$N1738)^0.5)</f>
        <v>41.647007695631629</v>
      </c>
      <c r="G1738" s="47">
        <f>IFERROR((Ações!$H1738-Ações!$K1738)/Ações!$H1738,0)</f>
        <v>1.6003028393428327</v>
      </c>
      <c r="H1738" s="48">
        <f>IFERROR(Ações!$I1738/(Ações!$P1738-Table_1[[#This Row],[CAGR LUCRO 5A]]),0)</f>
        <v>-55.971749253731332</v>
      </c>
      <c r="I1738" s="48">
        <f>IF(Ações!$S1738&lt;0,"",Ações!$O1738*(1+Ações!$S1738))</f>
        <v>1.1250321600000002</v>
      </c>
      <c r="J1738" s="49">
        <f>IFERROR(IF(Ações!$B1738="","",(VLOOKUP(Table_1[[#This Row],[AÇÕES]],'Dados Status Invest STOCKS'!A1724:AD2339,4)/Table_1[[#This Row],[LPA]]))/100,0)</f>
        <v>3.5700325732899024E-2</v>
      </c>
      <c r="K1738" s="64">
        <f>IFERROR(IF(Ações!$B1738="","",VLOOKUP(Table_1[[#This Row],[AÇÕES]],'Dados Status Invest STOCKS'!A1724:AD2339,2)),0)</f>
        <v>33.6</v>
      </c>
      <c r="L1738" s="65">
        <f>IFERROR(IF(Ações!$B1738="","",VLOOKUP(Table_1[[#This Row],[AÇÕES]],'Dados Status Invest STOCKS'!A1724:AD2339,3)/100),0)</f>
        <v>3.1E-2</v>
      </c>
      <c r="M1738" s="66">
        <f>IFERROR(IF(Ações!$B1738="","",VLOOKUP(Table_1[[#This Row],[AÇÕES]],'Dados Status Invest STOCKS'!A1724:AD2339,28)),0)</f>
        <v>3.07</v>
      </c>
      <c r="N1738" s="66">
        <f>IFERROR(IF(Ações!$B1738="","",VLOOKUP(Table_1[[#This Row],[AÇÕES]],'Dados Status Invest STOCKS'!A1724:AD2339,27)),0)</f>
        <v>25.11</v>
      </c>
      <c r="O1738" s="66">
        <f>IFERROR(IF(Ações!$L1738="","",Ações!$K1738*Ações!$L1738),0)</f>
        <v>1.0416000000000001</v>
      </c>
      <c r="P1738" s="67">
        <f t="shared" si="26"/>
        <v>0.06</v>
      </c>
      <c r="Q1738" s="67">
        <f>IFERROR(Ações!$O1738/Ações!$M1738,0)</f>
        <v>0.33928338762214988</v>
      </c>
      <c r="R1738" s="67">
        <f>IFERROR(IF(Ações!$B1738="","",VLOOKUP(Table_1[[#This Row],[AÇÕES]],'Dados Status Invest STOCKS'!A1724:AD2339,18)/100),0)</f>
        <v>0.12210000000000001</v>
      </c>
      <c r="S1738" s="65">
        <f>IFERROR(IF(Ações!$B1738="","",VLOOKUP(Table_1[[#This Row],[AÇÕES]],'Dados Status Invest STOCKS'!A1724:AD2339,25)/100),0)</f>
        <v>8.0100000000000005E-2</v>
      </c>
      <c r="T1738" s="67">
        <f>(1-Ações!$Q1738)*Ações!$R1738</f>
        <v>8.06734983713355E-2</v>
      </c>
      <c r="U1738" s="68">
        <f>IF(Ações!$S1738=0,Ações!$T1738,IF(Ações!$T1738=0,Ações!$S1738,AVERAGE(Ações!$S1738,Ações!$T1738)))</f>
        <v>8.0386749185667752E-2</v>
      </c>
    </row>
    <row r="1739" spans="2:21" ht="15" customHeight="1" x14ac:dyDescent="0.2">
      <c r="B1739" s="63" t="str">
        <f>IFERROR('Dados Status Invest STOCKS'!A1726,"-")</f>
        <v>FCBP</v>
      </c>
      <c r="C1739" s="45">
        <f>IFERROR((Ações!$D1739-Ações!$K1739)/Ações!$D1739,0)</f>
        <v>-2.4883720930232549</v>
      </c>
      <c r="D1739" s="46">
        <f>(Ações!$O1739)/0.06</f>
        <v>8.3420000000000023</v>
      </c>
      <c r="E1739" s="47">
        <f>IFERROR((Ações!$F1739-Ações!$K1739)/Ações!$F1739,0)</f>
        <v>0.26793495279223928</v>
      </c>
      <c r="F1739" s="46">
        <f>IF(OR(Ações!$N1739&lt;0,Ações!$M1739&lt;0),"",(22.5*Ações!$M1739*Ações!$N1739)^0.5)</f>
        <v>39.750566033705738</v>
      </c>
      <c r="G1739" s="47">
        <f>IFERROR((Ações!$H1739-Ações!$K1739)/Ações!$H1739,0)</f>
        <v>-2.4883720930232549</v>
      </c>
      <c r="H1739" s="48">
        <f>IFERROR(Ações!$I1739/(Ações!$P1739-Table_1[[#This Row],[CAGR LUCRO 5A]]),0)</f>
        <v>8.3420000000000023</v>
      </c>
      <c r="I1739" s="48">
        <f>IF(Ações!$S1739&lt;0,"",Ações!$O1739*(1+Ações!$S1739))</f>
        <v>0.50052000000000008</v>
      </c>
      <c r="J1739" s="49">
        <f>IFERROR(IF(Ações!$B1739="","",(VLOOKUP(Table_1[[#This Row],[AÇÕES]],'Dados Status Invest STOCKS'!A1725:AD2340,4)/Table_1[[#This Row],[LPA]]))/100,0)</f>
        <v>3.487889273356401E-2</v>
      </c>
      <c r="K1739" s="64">
        <f>IFERROR(IF(Ações!$B1739="","",VLOOKUP(Table_1[[#This Row],[AÇÕES]],'Dados Status Invest STOCKS'!A1725:AD2340,2)),0)</f>
        <v>29.1</v>
      </c>
      <c r="L1739" s="65">
        <f>IFERROR(IF(Ações!$B1739="","",VLOOKUP(Table_1[[#This Row],[AÇÕES]],'Dados Status Invest STOCKS'!A1725:AD2340,3)/100),0)</f>
        <v>1.72E-2</v>
      </c>
      <c r="M1739" s="66">
        <f>IFERROR(IF(Ações!$B1739="","",VLOOKUP(Table_1[[#This Row],[AÇÕES]],'Dados Status Invest STOCKS'!A1725:AD2340,28)),0)</f>
        <v>2.89</v>
      </c>
      <c r="N1739" s="66">
        <f>IFERROR(IF(Ações!$B1739="","",VLOOKUP(Table_1[[#This Row],[AÇÕES]],'Dados Status Invest STOCKS'!A1725:AD2340,27)),0)</f>
        <v>24.3</v>
      </c>
      <c r="O1739" s="66">
        <f>IFERROR(IF(Ações!$L1739="","",Ações!$K1739*Ações!$L1739),0)</f>
        <v>0.50052000000000008</v>
      </c>
      <c r="P1739" s="67">
        <f t="shared" si="26"/>
        <v>0.06</v>
      </c>
      <c r="Q1739" s="67">
        <f>IFERROR(Ações!$O1739/Ações!$M1739,0)</f>
        <v>0.17319031141868513</v>
      </c>
      <c r="R1739" s="67">
        <f>IFERROR(IF(Ações!$B1739="","",VLOOKUP(Table_1[[#This Row],[AÇÕES]],'Dados Status Invest STOCKS'!A1725:AD2340,18)/100),0)</f>
        <v>0.11890000000000001</v>
      </c>
      <c r="S1739" s="65">
        <f>IFERROR(IF(Ações!$B1739="","",VLOOKUP(Table_1[[#This Row],[AÇÕES]],'Dados Status Invest STOCKS'!A1725:AD2340,25)/100),0)</f>
        <v>0</v>
      </c>
      <c r="T1739" s="67">
        <f>(1-Ações!$Q1739)*Ações!$R1739</f>
        <v>9.8307671972318336E-2</v>
      </c>
      <c r="U1739" s="68">
        <f>IF(Ações!$S1739=0,Ações!$T1739,IF(Ações!$T1739=0,Ações!$S1739,AVERAGE(Ações!$S1739,Ações!$T1739)))</f>
        <v>9.8307671972318336E-2</v>
      </c>
    </row>
    <row r="1740" spans="2:21" ht="15" customHeight="1" x14ac:dyDescent="0.2">
      <c r="B1740" s="63" t="str">
        <f>IFERROR('Dados Status Invest STOCKS'!A1727,"-")</f>
        <v>FCCO</v>
      </c>
      <c r="C1740" s="45">
        <f>IFERROR((Ações!$D1740-Ações!$K1740)/Ações!$D1740,0)</f>
        <v>-1.6431718061674008</v>
      </c>
      <c r="D1740" s="46">
        <f>(Ações!$O1740)/0.06</f>
        <v>7.9866166666666674</v>
      </c>
      <c r="E1740" s="47">
        <f>IFERROR((Ações!$F1740-Ações!$K1740)/Ações!$F1740,0)</f>
        <v>0.26533393855144061</v>
      </c>
      <c r="F1740" s="46">
        <f>IF(OR(Ações!$N1740&lt;0,Ações!$M1740&lt;0),"",(22.5*Ações!$M1740*Ações!$N1740)^0.5)</f>
        <v>28.734143453390082</v>
      </c>
      <c r="G1740" s="47">
        <f>IFERROR((Ações!$H1740-Ações!$K1740)/Ações!$H1740,0)</f>
        <v>2.7978319979813255</v>
      </c>
      <c r="H1740" s="48">
        <f>IFERROR(Ações!$I1740/(Ações!$P1740-Table_1[[#This Row],[CAGR LUCRO 5A]]),0)</f>
        <v>-11.741920281596451</v>
      </c>
      <c r="I1740" s="48">
        <f>IF(Ações!$S1740&lt;0,"",Ações!$O1740*(1+Ações!$S1740))</f>
        <v>0.52956060469999999</v>
      </c>
      <c r="J1740" s="49">
        <f>IFERROR(IF(Ações!$B1740="","",(VLOOKUP(Table_1[[#This Row],[AÇÕES]],'Dados Status Invest STOCKS'!A1726:AD2341,4)/Table_1[[#This Row],[LPA]]))/100,0)</f>
        <v>5.3417085427135677E-2</v>
      </c>
      <c r="K1740" s="64">
        <f>IFERROR(IF(Ações!$B1740="","",VLOOKUP(Table_1[[#This Row],[AÇÕES]],'Dados Status Invest STOCKS'!A1726:AD2341,2)),0)</f>
        <v>21.11</v>
      </c>
      <c r="L1740" s="65">
        <f>IFERROR(IF(Ações!$B1740="","",VLOOKUP(Table_1[[#This Row],[AÇÕES]],'Dados Status Invest STOCKS'!A1726:AD2341,3)/100),0)</f>
        <v>2.2700000000000001E-2</v>
      </c>
      <c r="M1740" s="66">
        <f>IFERROR(IF(Ações!$B1740="","",VLOOKUP(Table_1[[#This Row],[AÇÕES]],'Dados Status Invest STOCKS'!A1726:AD2341,28)),0)</f>
        <v>1.99</v>
      </c>
      <c r="N1740" s="66">
        <f>IFERROR(IF(Ações!$B1740="","",VLOOKUP(Table_1[[#This Row],[AÇÕES]],'Dados Status Invest STOCKS'!A1726:AD2341,27)),0)</f>
        <v>18.440000000000001</v>
      </c>
      <c r="O1740" s="66">
        <f>IFERROR(IF(Ações!$L1740="","",Ações!$K1740*Ações!$L1740),0)</f>
        <v>0.47919700000000004</v>
      </c>
      <c r="P1740" s="67">
        <f t="shared" si="26"/>
        <v>0.06</v>
      </c>
      <c r="Q1740" s="67">
        <f>IFERROR(Ações!$O1740/Ações!$M1740,0)</f>
        <v>0.2408025125628141</v>
      </c>
      <c r="R1740" s="67">
        <f>IFERROR(IF(Ações!$B1740="","",VLOOKUP(Table_1[[#This Row],[AÇÕES]],'Dados Status Invest STOCKS'!A1726:AD2341,18)/100),0)</f>
        <v>0.10769999999999999</v>
      </c>
      <c r="S1740" s="65">
        <f>IFERROR(IF(Ações!$B1740="","",VLOOKUP(Table_1[[#This Row],[AÇÕES]],'Dados Status Invest STOCKS'!A1726:AD2341,25)/100),0)</f>
        <v>0.1051</v>
      </c>
      <c r="T1740" s="67">
        <f>(1-Ações!$Q1740)*Ações!$R1740</f>
        <v>8.1765569396984913E-2</v>
      </c>
      <c r="U1740" s="68">
        <f>IF(Ações!$S1740=0,Ações!$T1740,IF(Ações!$T1740=0,Ações!$S1740,AVERAGE(Ações!$S1740,Ações!$T1740)))</f>
        <v>9.3432784698492449E-2</v>
      </c>
    </row>
    <row r="1741" spans="2:21" ht="15" customHeight="1" x14ac:dyDescent="0.2">
      <c r="B1741" s="63" t="str">
        <f>IFERROR('Dados Status Invest STOCKS'!A1728,"-")</f>
        <v>FCCY</v>
      </c>
      <c r="C1741" s="45">
        <f>IFERROR((Ações!$D1741-Ações!$K1741)/Ações!$D1741,0)</f>
        <v>-3.285714285714286</v>
      </c>
      <c r="D1741" s="46">
        <f>(Ações!$O1741)/0.06</f>
        <v>6.4843333333333328</v>
      </c>
      <c r="E1741" s="47">
        <f>IFERROR((Ações!$F1741-Ações!$K1741)/Ações!$F1741,0)</f>
        <v>7.9212671017789338E-2</v>
      </c>
      <c r="F1741" s="46">
        <f>IF(OR(Ações!$N1741&lt;0,Ações!$M1741&lt;0),"",(22.5*Ações!$M1741*Ações!$N1741)^0.5)</f>
        <v>30.180693331996203</v>
      </c>
      <c r="G1741" s="47">
        <f>IFERROR((Ações!$H1741-Ações!$K1741)/Ações!$H1741,0)</f>
        <v>7.0787650119602477</v>
      </c>
      <c r="H1741" s="48">
        <f>IFERROR(Ações!$I1741/(Ações!$P1741-Table_1[[#This Row],[CAGR LUCRO 5A]]),0)</f>
        <v>-4.5716522920892491</v>
      </c>
      <c r="I1741" s="48">
        <f>IF(Ações!$S1741&lt;0,"",Ações!$O1741*(1+Ações!$S1741))</f>
        <v>0.45076491599999996</v>
      </c>
      <c r="J1741" s="49">
        <f>IFERROR(IF(Ações!$B1741="","",(VLOOKUP(Table_1[[#This Row],[AÇÕES]],'Dados Status Invest STOCKS'!A1727:AD2342,4)/Table_1[[#This Row],[LPA]]))/100,0)</f>
        <v>6.3588516746411486E-2</v>
      </c>
      <c r="K1741" s="64">
        <f>IFERROR(IF(Ações!$B1741="","",VLOOKUP(Table_1[[#This Row],[AÇÕES]],'Dados Status Invest STOCKS'!A1727:AD2342,2)),0)</f>
        <v>27.79</v>
      </c>
      <c r="L1741" s="65">
        <f>IFERROR(IF(Ações!$B1741="","",VLOOKUP(Table_1[[#This Row],[AÇÕES]],'Dados Status Invest STOCKS'!A1727:AD2342,3)/100),0)</f>
        <v>1.3999999999999999E-2</v>
      </c>
      <c r="M1741" s="66">
        <f>IFERROR(IF(Ações!$B1741="","",VLOOKUP(Table_1[[#This Row],[AÇÕES]],'Dados Status Invest STOCKS'!A1727:AD2342,28)),0)</f>
        <v>2.09</v>
      </c>
      <c r="N1741" s="66">
        <f>IFERROR(IF(Ações!$B1741="","",VLOOKUP(Table_1[[#This Row],[AÇÕES]],'Dados Status Invest STOCKS'!A1727:AD2342,27)),0)</f>
        <v>19.37</v>
      </c>
      <c r="O1741" s="66">
        <f>IFERROR(IF(Ações!$L1741="","",Ações!$K1741*Ações!$L1741),0)</f>
        <v>0.38905999999999996</v>
      </c>
      <c r="P1741" s="67">
        <f t="shared" si="26"/>
        <v>0.06</v>
      </c>
      <c r="Q1741" s="67">
        <f>IFERROR(Ações!$O1741/Ações!$M1741,0)</f>
        <v>0.18615311004784688</v>
      </c>
      <c r="R1741" s="67">
        <f>IFERROR(IF(Ações!$B1741="","",VLOOKUP(Table_1[[#This Row],[AÇÕES]],'Dados Status Invest STOCKS'!A1727:AD2342,18)/100),0)</f>
        <v>0.1079</v>
      </c>
      <c r="S1741" s="65">
        <f>IFERROR(IF(Ações!$B1741="","",VLOOKUP(Table_1[[#This Row],[AÇÕES]],'Dados Status Invest STOCKS'!A1727:AD2342,25)/100),0)</f>
        <v>0.15859999999999999</v>
      </c>
      <c r="T1741" s="67">
        <f>(1-Ações!$Q1741)*Ações!$R1741</f>
        <v>8.7814079425837327E-2</v>
      </c>
      <c r="U1741" s="68">
        <f>IF(Ações!$S1741=0,Ações!$T1741,IF(Ações!$T1741=0,Ações!$S1741,AVERAGE(Ações!$S1741,Ações!$T1741)))</f>
        <v>0.12320703971291866</v>
      </c>
    </row>
    <row r="1742" spans="2:21" ht="15" customHeight="1" x14ac:dyDescent="0.2">
      <c r="B1742" s="63" t="str">
        <f>IFERROR('Dados Status Invest STOCKS'!A1729,"-")</f>
        <v>FCEL</v>
      </c>
      <c r="C1742" s="45">
        <f>IFERROR((Ações!$D1742-Ações!$K1742)/Ações!$D1742,0)</f>
        <v>0</v>
      </c>
      <c r="D1742" s="46">
        <f>(Ações!$O1742)/0.06</f>
        <v>0</v>
      </c>
      <c r="E1742" s="47">
        <f>IFERROR((Ações!$F1742-Ações!$K1742)/Ações!$F1742,0)</f>
        <v>0</v>
      </c>
      <c r="F1742" s="46" t="str">
        <f>IF(OR(Ações!$N1742&lt;0,Ações!$M1742&lt;0),"",(22.5*Ações!$M1742*Ações!$N1742)^0.5)</f>
        <v/>
      </c>
      <c r="G1742" s="47">
        <f>IFERROR((Ações!$H1742-Ações!$K1742)/Ações!$H1742,0)</f>
        <v>0</v>
      </c>
      <c r="H1742" s="48">
        <f>IFERROR(Ações!$I1742/(Ações!$P1742-Table_1[[#This Row],[CAGR LUCRO 5A]]),0)</f>
        <v>0</v>
      </c>
      <c r="I1742" s="48">
        <f>IF(Ações!$S1742&lt;0,"",Ações!$O1742*(1+Ações!$S1742))</f>
        <v>0</v>
      </c>
      <c r="J1742" s="49">
        <f>IFERROR(IF(Ações!$B1742="","",(VLOOKUP(Table_1[[#This Row],[AÇÕES]],'Dados Status Invest STOCKS'!A1728:AD2343,4)/Table_1[[#This Row],[LPA]]))/100,0)</f>
        <v>0.50678571428571428</v>
      </c>
      <c r="K1742" s="64">
        <f>IFERROR(IF(Ações!$B1742="","",VLOOKUP(Table_1[[#This Row],[AÇÕES]],'Dados Status Invest STOCKS'!A1728:AD2343,2)),0)</f>
        <v>3.92</v>
      </c>
      <c r="L1742" s="65">
        <f>IFERROR(IF(Ações!$B1742="","",VLOOKUP(Table_1[[#This Row],[AÇÕES]],'Dados Status Invest STOCKS'!A1728:AD2343,3)/100),0)</f>
        <v>0</v>
      </c>
      <c r="M1742" s="66">
        <f>IFERROR(IF(Ações!$B1742="","",VLOOKUP(Table_1[[#This Row],[AÇÕES]],'Dados Status Invest STOCKS'!A1728:AD2343,28)),0)</f>
        <v>-0.28000000000000003</v>
      </c>
      <c r="N1742" s="66">
        <f>IFERROR(IF(Ações!$B1742="","",VLOOKUP(Table_1[[#This Row],[AÇÕES]],'Dados Status Invest STOCKS'!A1728:AD2343,27)),0)</f>
        <v>1.75</v>
      </c>
      <c r="O1742" s="66">
        <f>IFERROR(IF(Ações!$L1742="","",Ações!$K1742*Ações!$L1742),0)</f>
        <v>0</v>
      </c>
      <c r="P1742" s="67">
        <f t="shared" si="26"/>
        <v>0.06</v>
      </c>
      <c r="Q1742" s="67">
        <f>IFERROR(Ações!$O1742/Ações!$M1742,0)</f>
        <v>0</v>
      </c>
      <c r="R1742" s="67">
        <f>IFERROR(IF(Ações!$B1742="","",VLOOKUP(Table_1[[#This Row],[AÇÕES]],'Dados Status Invest STOCKS'!A1728:AD2343,18)/100),0)</f>
        <v>-0.1573</v>
      </c>
      <c r="S1742" s="65">
        <f>IFERROR(IF(Ações!$B1742="","",VLOOKUP(Table_1[[#This Row],[AÇÕES]],'Dados Status Invest STOCKS'!A1728:AD2343,25)/100),0)</f>
        <v>0</v>
      </c>
      <c r="T1742" s="67">
        <f>(1-Ações!$Q1742)*Ações!$R1742</f>
        <v>-0.1573</v>
      </c>
      <c r="U1742" s="68">
        <f>IF(Ações!$S1742=0,Ações!$T1742,IF(Ações!$T1742=0,Ações!$S1742,AVERAGE(Ações!$S1742,Ações!$T1742)))</f>
        <v>-0.1573</v>
      </c>
    </row>
    <row r="1743" spans="2:21" ht="15" customHeight="1" x14ac:dyDescent="0.2">
      <c r="B1743" s="63" t="str">
        <f>IFERROR('Dados Status Invest STOCKS'!A1730,"-")</f>
        <v>FCF</v>
      </c>
      <c r="C1743" s="45">
        <f>IFERROR((Ações!$D1743-Ações!$K1743)/Ações!$D1743,0)</f>
        <v>-1.1897810218978098</v>
      </c>
      <c r="D1743" s="46">
        <f>(Ações!$O1743)/0.06</f>
        <v>7.5806666666666684</v>
      </c>
      <c r="E1743" s="47">
        <f>IFERROR((Ações!$F1743-Ações!$K1743)/Ações!$F1743,0)</f>
        <v>0.12343612411142958</v>
      </c>
      <c r="F1743" s="46">
        <f>IF(OR(Ações!$N1743&lt;0,Ações!$M1743&lt;0),"",(22.5*Ações!$M1743*Ações!$N1743)^0.5)</f>
        <v>18.937581682992157</v>
      </c>
      <c r="G1743" s="47">
        <f>IFERROR((Ações!$H1743-Ações!$K1743)/Ações!$H1743,0)</f>
        <v>1.6526262967143479</v>
      </c>
      <c r="H1743" s="48">
        <f>IFERROR(Ações!$I1743/(Ações!$P1743-Table_1[[#This Row],[CAGR LUCRO 5A]]),0)</f>
        <v>-25.435689740932649</v>
      </c>
      <c r="I1743" s="48">
        <f>IF(Ações!$S1743&lt;0,"",Ações!$O1743*(1+Ações!$S1743))</f>
        <v>0.49090881200000003</v>
      </c>
      <c r="J1743" s="49">
        <f>IFERROR(IF(Ações!$B1743="","",(VLOOKUP(Table_1[[#This Row],[AÇÕES]],'Dados Status Invest STOCKS'!A1729:AD2344,4)/Table_1[[#This Row],[LPA]]))/100,0)</f>
        <v>8.9705882352941163E-2</v>
      </c>
      <c r="K1743" s="64">
        <f>IFERROR(IF(Ações!$B1743="","",VLOOKUP(Table_1[[#This Row],[AÇÕES]],'Dados Status Invest STOCKS'!A1729:AD2344,2)),0)</f>
        <v>16.600000000000001</v>
      </c>
      <c r="L1743" s="65">
        <f>IFERROR(IF(Ações!$B1743="","",VLOOKUP(Table_1[[#This Row],[AÇÕES]],'Dados Status Invest STOCKS'!A1729:AD2344,3)/100),0)</f>
        <v>2.7400000000000001E-2</v>
      </c>
      <c r="M1743" s="66">
        <f>IFERROR(IF(Ações!$B1743="","",VLOOKUP(Table_1[[#This Row],[AÇÕES]],'Dados Status Invest STOCKS'!A1729:AD2344,28)),0)</f>
        <v>1.36</v>
      </c>
      <c r="N1743" s="66">
        <f>IFERROR(IF(Ações!$B1743="","",VLOOKUP(Table_1[[#This Row],[AÇÕES]],'Dados Status Invest STOCKS'!A1729:AD2344,27)),0)</f>
        <v>11.72</v>
      </c>
      <c r="O1743" s="66">
        <f>IFERROR(IF(Ações!$L1743="","",Ações!$K1743*Ações!$L1743),0)</f>
        <v>0.45484000000000008</v>
      </c>
      <c r="P1743" s="67">
        <f t="shared" ref="P1743:P1806" si="27">$U$6</f>
        <v>0.06</v>
      </c>
      <c r="Q1743" s="67">
        <f>IFERROR(Ações!$O1743/Ações!$M1743,0)</f>
        <v>0.33444117647058824</v>
      </c>
      <c r="R1743" s="67">
        <f>IFERROR(IF(Ações!$B1743="","",VLOOKUP(Table_1[[#This Row],[AÇÕES]],'Dados Status Invest STOCKS'!A1729:AD2344,18)/100),0)</f>
        <v>0.11609999999999999</v>
      </c>
      <c r="S1743" s="65">
        <f>IFERROR(IF(Ações!$B1743="","",VLOOKUP(Table_1[[#This Row],[AÇÕES]],'Dados Status Invest STOCKS'!A1729:AD2344,25)/100),0)</f>
        <v>7.9299999999999995E-2</v>
      </c>
      <c r="T1743" s="67">
        <f>(1-Ações!$Q1743)*Ações!$R1743</f>
        <v>7.7271379411764707E-2</v>
      </c>
      <c r="U1743" s="68">
        <f>IF(Ações!$S1743=0,Ações!$T1743,IF(Ações!$T1743=0,Ações!$S1743,AVERAGE(Ações!$S1743,Ações!$T1743)))</f>
        <v>7.8285689705882344E-2</v>
      </c>
    </row>
    <row r="1744" spans="2:21" ht="15" customHeight="1" x14ac:dyDescent="0.2">
      <c r="B1744" s="63" t="str">
        <f>IFERROR('Dados Status Invest STOCKS'!A1731,"-")</f>
        <v>FCFS</v>
      </c>
      <c r="C1744" s="45">
        <f>IFERROR((Ações!$D1744-Ações!$K1744)/Ações!$D1744,0)</f>
        <v>-2.6363636363636362</v>
      </c>
      <c r="D1744" s="46">
        <f>(Ações!$O1744)/0.06</f>
        <v>19.503</v>
      </c>
      <c r="E1744" s="47">
        <f>IFERROR((Ações!$F1744-Ações!$K1744)/Ações!$F1744,0)</f>
        <v>-0.48447486174133503</v>
      </c>
      <c r="F1744" s="46">
        <f>IF(OR(Ações!$N1744&lt;0,Ações!$M1744&lt;0),"",(22.5*Ações!$M1744*Ações!$N1744)^0.5)</f>
        <v>47.774470169746522</v>
      </c>
      <c r="G1744" s="47">
        <f>IFERROR((Ações!$H1744-Ações!$K1744)/Ações!$H1744,0)</f>
        <v>4.2006238779538752</v>
      </c>
      <c r="H1744" s="48">
        <f>IFERROR(Ações!$I1744/(Ações!$P1744-Table_1[[#This Row],[CAGR LUCRO 5A]]),0)</f>
        <v>-22.158180000000002</v>
      </c>
      <c r="I1744" s="48">
        <f>IF(Ações!$S1744&lt;0,"",Ações!$O1744*(1+Ações!$S1744))</f>
        <v>1.309548438</v>
      </c>
      <c r="J1744" s="49">
        <f>IFERROR(IF(Ações!$B1744="","",(VLOOKUP(Table_1[[#This Row],[AÇÕES]],'Dados Status Invest STOCKS'!A1730:AD2345,4)/Table_1[[#This Row],[LPA]]))/100,0)</f>
        <v>7.0599369085173502E-2</v>
      </c>
      <c r="K1744" s="64">
        <f>IFERROR(IF(Ações!$B1744="","",VLOOKUP(Table_1[[#This Row],[AÇÕES]],'Dados Status Invest STOCKS'!A1730:AD2345,2)),0)</f>
        <v>70.92</v>
      </c>
      <c r="L1744" s="65">
        <f>IFERROR(IF(Ações!$B1744="","",VLOOKUP(Table_1[[#This Row],[AÇÕES]],'Dados Status Invest STOCKS'!A1730:AD2345,3)/100),0)</f>
        <v>1.6500000000000001E-2</v>
      </c>
      <c r="M1744" s="66">
        <f>IFERROR(IF(Ações!$B1744="","",VLOOKUP(Table_1[[#This Row],[AÇÕES]],'Dados Status Invest STOCKS'!A1730:AD2345,28)),0)</f>
        <v>3.17</v>
      </c>
      <c r="N1744" s="66">
        <f>IFERROR(IF(Ações!$B1744="","",VLOOKUP(Table_1[[#This Row],[AÇÕES]],'Dados Status Invest STOCKS'!A1730:AD2345,27)),0)</f>
        <v>32</v>
      </c>
      <c r="O1744" s="66">
        <f>IFERROR(IF(Ações!$L1744="","",Ações!$K1744*Ações!$L1744),0)</f>
        <v>1.17018</v>
      </c>
      <c r="P1744" s="67">
        <f t="shared" si="27"/>
        <v>0.06</v>
      </c>
      <c r="Q1744" s="67">
        <f>IFERROR(Ações!$O1744/Ações!$M1744,0)</f>
        <v>0.36914195583596215</v>
      </c>
      <c r="R1744" s="67">
        <f>IFERROR(IF(Ações!$B1744="","",VLOOKUP(Table_1[[#This Row],[AÇÕES]],'Dados Status Invest STOCKS'!A1730:AD2345,18)/100),0)</f>
        <v>9.9100000000000008E-2</v>
      </c>
      <c r="S1744" s="65">
        <f>IFERROR(IF(Ações!$B1744="","",VLOOKUP(Table_1[[#This Row],[AÇÕES]],'Dados Status Invest STOCKS'!A1730:AD2345,25)/100),0)</f>
        <v>0.1191</v>
      </c>
      <c r="T1744" s="67">
        <f>(1-Ações!$Q1744)*Ações!$R1744</f>
        <v>6.2518032176656163E-2</v>
      </c>
      <c r="U1744" s="68">
        <f>IF(Ações!$S1744=0,Ações!$T1744,IF(Ações!$T1744=0,Ações!$S1744,AVERAGE(Ações!$S1744,Ações!$T1744)))</f>
        <v>9.0809016088328087E-2</v>
      </c>
    </row>
    <row r="1745" spans="2:21" ht="15" customHeight="1" x14ac:dyDescent="0.2">
      <c r="B1745" s="63" t="str">
        <f>IFERROR('Dados Status Invest STOCKS'!A1732,"-")</f>
        <v>FCN</v>
      </c>
      <c r="C1745" s="45">
        <f>IFERROR((Ações!$D1745-Ações!$K1745)/Ações!$D1745,0)</f>
        <v>0</v>
      </c>
      <c r="D1745" s="46">
        <f>(Ações!$O1745)/0.06</f>
        <v>0</v>
      </c>
      <c r="E1745" s="47">
        <f>IFERROR((Ações!$F1745-Ações!$K1745)/Ações!$F1745,0)</f>
        <v>-0.76614319827526911</v>
      </c>
      <c r="F1745" s="46">
        <f>IF(OR(Ações!$N1745&lt;0,Ações!$M1745&lt;0),"",(22.5*Ações!$M1745*Ações!$N1745)^0.5)</f>
        <v>86.363325549679942</v>
      </c>
      <c r="G1745" s="47">
        <f>IFERROR((Ações!$H1745-Ações!$K1745)/Ações!$H1745,0)</f>
        <v>0</v>
      </c>
      <c r="H1745" s="48">
        <f>IFERROR(Ações!$I1745/(Ações!$P1745-Table_1[[#This Row],[CAGR LUCRO 5A]]),0)</f>
        <v>0</v>
      </c>
      <c r="I1745" s="48">
        <f>IF(Ações!$S1745&lt;0,"",Ações!$O1745*(1+Ações!$S1745))</f>
        <v>0</v>
      </c>
      <c r="J1745" s="49">
        <f>IFERROR(IF(Ações!$B1745="","",(VLOOKUP(Table_1[[#This Row],[AÇÕES]],'Dados Status Invest STOCKS'!A1731:AD2346,4)/Table_1[[#This Row],[LPA]]))/100,0)</f>
        <v>2.8165760869565216E-2</v>
      </c>
      <c r="K1745" s="64">
        <f>IFERROR(IF(Ações!$B1745="","",VLOOKUP(Table_1[[#This Row],[AÇÕES]],'Dados Status Invest STOCKS'!A1731:AD2346,2)),0)</f>
        <v>152.53</v>
      </c>
      <c r="L1745" s="65">
        <f>IFERROR(IF(Ações!$B1745="","",VLOOKUP(Table_1[[#This Row],[AÇÕES]],'Dados Status Invest STOCKS'!A1731:AD2346,3)/100),0)</f>
        <v>0</v>
      </c>
      <c r="M1745" s="66">
        <f>IFERROR(IF(Ações!$B1745="","",VLOOKUP(Table_1[[#This Row],[AÇÕES]],'Dados Status Invest STOCKS'!A1731:AD2346,28)),0)</f>
        <v>7.36</v>
      </c>
      <c r="N1745" s="66">
        <f>IFERROR(IF(Ações!$B1745="","",VLOOKUP(Table_1[[#This Row],[AÇÕES]],'Dados Status Invest STOCKS'!A1731:AD2346,27)),0)</f>
        <v>45.04</v>
      </c>
      <c r="O1745" s="66">
        <f>IFERROR(IF(Ações!$L1745="","",Ações!$K1745*Ações!$L1745),0)</f>
        <v>0</v>
      </c>
      <c r="P1745" s="67">
        <f t="shared" si="27"/>
        <v>0.06</v>
      </c>
      <c r="Q1745" s="67">
        <f>IFERROR(Ações!$O1745/Ações!$M1745,0)</f>
        <v>0</v>
      </c>
      <c r="R1745" s="67">
        <f>IFERROR(IF(Ações!$B1745="","",VLOOKUP(Table_1[[#This Row],[AÇÕES]],'Dados Status Invest STOCKS'!A1731:AD2346,18)/100),0)</f>
        <v>0.16339999999999999</v>
      </c>
      <c r="S1745" s="65">
        <f>IFERROR(IF(Ações!$B1745="","",VLOOKUP(Table_1[[#This Row],[AÇÕES]],'Dados Status Invest STOCKS'!A1731:AD2346,25)/100),0)</f>
        <v>0.2611</v>
      </c>
      <c r="T1745" s="67">
        <f>(1-Ações!$Q1745)*Ações!$R1745</f>
        <v>0.16339999999999999</v>
      </c>
      <c r="U1745" s="68">
        <f>IF(Ações!$S1745=0,Ações!$T1745,IF(Ações!$T1745=0,Ações!$S1745,AVERAGE(Ações!$S1745,Ações!$T1745)))</f>
        <v>0.21224999999999999</v>
      </c>
    </row>
    <row r="1746" spans="2:21" ht="15" customHeight="1" x14ac:dyDescent="0.2">
      <c r="B1746" s="63" t="str">
        <f>IFERROR('Dados Status Invest STOCKS'!A1733,"-")</f>
        <v>FCNCA</v>
      </c>
      <c r="C1746" s="45">
        <f>IFERROR((Ações!$D1746-Ações!$K1746)/Ações!$D1746,0)</f>
        <v>-25.086956521739129</v>
      </c>
      <c r="D1746" s="46">
        <f>(Ações!$O1746)/0.06</f>
        <v>31.654516666666666</v>
      </c>
      <c r="E1746" s="47">
        <f>IFERROR((Ações!$F1746-Ações!$K1746)/Ações!$F1746,0)</f>
        <v>-0.760900587373323</v>
      </c>
      <c r="F1746" s="46">
        <f>IF(OR(Ações!$N1746&lt;0,Ações!$M1746&lt;0),"",(22.5*Ações!$M1746*Ações!$N1746)^0.5)</f>
        <v>468.94754077615119</v>
      </c>
      <c r="G1746" s="47">
        <f>IFERROR((Ações!$H1746-Ações!$K1746)/Ações!$H1746,0)</f>
        <v>46.89596181573377</v>
      </c>
      <c r="H1746" s="48">
        <f>IFERROR(Ações!$I1746/(Ações!$P1746-Table_1[[#This Row],[CAGR LUCRO 5A]]),0)</f>
        <v>-17.992214725019981</v>
      </c>
      <c r="I1746" s="48">
        <f>IF(Ações!$S1746&lt;0,"",Ações!$O1746*(1+Ações!$S1746))</f>
        <v>2.2508260620999998</v>
      </c>
      <c r="J1746" s="49">
        <f>IFERROR(IF(Ações!$B1746="","",(VLOOKUP(Table_1[[#This Row],[AÇÕES]],'Dados Status Invest STOCKS'!A1732:AD2347,4)/Table_1[[#This Row],[LPA]]))/100,0)</f>
        <v>7.1197886083382263E-3</v>
      </c>
      <c r="K1746" s="64">
        <f>IFERROR(IF(Ações!$B1746="","",VLOOKUP(Table_1[[#This Row],[AÇÕES]],'Dados Status Invest STOCKS'!A1732:AD2347,2)),0)</f>
        <v>825.77</v>
      </c>
      <c r="L1746" s="65">
        <f>IFERROR(IF(Ações!$B1746="","",VLOOKUP(Table_1[[#This Row],[AÇÕES]],'Dados Status Invest STOCKS'!A1732:AD2347,3)/100),0)</f>
        <v>2.3E-3</v>
      </c>
      <c r="M1746" s="66">
        <f>IFERROR(IF(Ações!$B1746="","",VLOOKUP(Table_1[[#This Row],[AÇÕES]],'Dados Status Invest STOCKS'!A1732:AD2347,28)),0)</f>
        <v>34.06</v>
      </c>
      <c r="N1746" s="66">
        <f>IFERROR(IF(Ações!$B1746="","",VLOOKUP(Table_1[[#This Row],[AÇÕES]],'Dados Status Invest STOCKS'!A1732:AD2347,27)),0)</f>
        <v>286.95999999999998</v>
      </c>
      <c r="O1746" s="66">
        <f>IFERROR(IF(Ações!$L1746="","",Ações!$K1746*Ações!$L1746),0)</f>
        <v>1.8992709999999999</v>
      </c>
      <c r="P1746" s="67">
        <f t="shared" si="27"/>
        <v>0.06</v>
      </c>
      <c r="Q1746" s="67">
        <f>IFERROR(Ações!$O1746/Ações!$M1746,0)</f>
        <v>5.5762507339988249E-2</v>
      </c>
      <c r="R1746" s="67">
        <f>IFERROR(IF(Ações!$B1746="","",VLOOKUP(Table_1[[#This Row],[AÇÕES]],'Dados Status Invest STOCKS'!A1732:AD2347,18)/100),0)</f>
        <v>0.11869999999999999</v>
      </c>
      <c r="S1746" s="65">
        <f>IFERROR(IF(Ações!$B1746="","",VLOOKUP(Table_1[[#This Row],[AÇÕES]],'Dados Status Invest STOCKS'!A1732:AD2347,25)/100),0)</f>
        <v>0.18510000000000001</v>
      </c>
      <c r="T1746" s="67">
        <f>(1-Ações!$Q1746)*Ações!$R1746</f>
        <v>0.11208099037874339</v>
      </c>
      <c r="U1746" s="68">
        <f>IF(Ações!$S1746=0,Ações!$T1746,IF(Ações!$T1746=0,Ações!$S1746,AVERAGE(Ações!$S1746,Ações!$T1746)))</f>
        <v>0.1485904951893717</v>
      </c>
    </row>
    <row r="1747" spans="2:21" ht="15" customHeight="1" x14ac:dyDescent="0.2">
      <c r="B1747" s="63" t="str">
        <f>IFERROR('Dados Status Invest STOCKS'!A1734,"-")</f>
        <v>FCNCP</v>
      </c>
      <c r="C1747" s="45">
        <f>IFERROR((Ações!$D1747-Ações!$K1747)/Ações!$D1747,0)</f>
        <v>-0.16959064327485385</v>
      </c>
      <c r="D1747" s="46">
        <f>(Ações!$O1747)/0.06</f>
        <v>22.39245</v>
      </c>
      <c r="E1747" s="47">
        <f>IFERROR((Ações!$F1747-Ações!$K1747)/Ações!$F1747,0)</f>
        <v>0.94415153567784327</v>
      </c>
      <c r="F1747" s="46">
        <f>IF(OR(Ações!$N1747&lt;0,Ações!$M1747&lt;0),"",(22.5*Ações!$M1747*Ações!$N1747)^0.5)</f>
        <v>468.94754077615119</v>
      </c>
      <c r="G1747" s="47">
        <f>IFERROR((Ações!$H1747-Ações!$K1747)/Ações!$H1747,0)</f>
        <v>3.0577136876449837</v>
      </c>
      <c r="H1747" s="48">
        <f>IFERROR(Ações!$I1747/(Ações!$P1747-Table_1[[#This Row],[CAGR LUCRO 5A]]),0)</f>
        <v>-12.727718223021581</v>
      </c>
      <c r="I1747" s="48">
        <f>IF(Ações!$S1747&lt;0,"",Ações!$O1747*(1+Ações!$S1747))</f>
        <v>1.5922375497000001</v>
      </c>
      <c r="J1747" s="49">
        <f>IFERROR(IF(Ações!$B1747="","",(VLOOKUP(Table_1[[#This Row],[AÇÕES]],'Dados Status Invest STOCKS'!A1733:AD2348,4)/Table_1[[#This Row],[LPA]]))/100,0)</f>
        <v>2.2607163828537873E-4</v>
      </c>
      <c r="K1747" s="64">
        <f>IFERROR(IF(Ações!$B1747="","",VLOOKUP(Table_1[[#This Row],[AÇÕES]],'Dados Status Invest STOCKS'!A1733:AD2348,2)),0)</f>
        <v>26.19</v>
      </c>
      <c r="L1747" s="65">
        <f>IFERROR(IF(Ações!$B1747="","",VLOOKUP(Table_1[[#This Row],[AÇÕES]],'Dados Status Invest STOCKS'!A1733:AD2348,3)/100),0)</f>
        <v>5.1299999999999998E-2</v>
      </c>
      <c r="M1747" s="66">
        <f>IFERROR(IF(Ações!$B1747="","",VLOOKUP(Table_1[[#This Row],[AÇÕES]],'Dados Status Invest STOCKS'!A1733:AD2348,28)),0)</f>
        <v>34.06</v>
      </c>
      <c r="N1747" s="66">
        <f>IFERROR(IF(Ações!$B1747="","",VLOOKUP(Table_1[[#This Row],[AÇÕES]],'Dados Status Invest STOCKS'!A1733:AD2348,27)),0)</f>
        <v>286.95999999999998</v>
      </c>
      <c r="O1747" s="66">
        <f>IFERROR(IF(Ações!$L1747="","",Ações!$K1747*Ações!$L1747),0)</f>
        <v>1.343547</v>
      </c>
      <c r="P1747" s="67">
        <f t="shared" si="27"/>
        <v>0.06</v>
      </c>
      <c r="Q1747" s="67">
        <f>IFERROR(Ações!$O1747/Ações!$M1747,0)</f>
        <v>3.9446476805637107E-2</v>
      </c>
      <c r="R1747" s="67">
        <f>IFERROR(IF(Ações!$B1747="","",VLOOKUP(Table_1[[#This Row],[AÇÕES]],'Dados Status Invest STOCKS'!A1733:AD2348,18)/100),0)</f>
        <v>0.11869999999999999</v>
      </c>
      <c r="S1747" s="65">
        <f>IFERROR(IF(Ações!$B1747="","",VLOOKUP(Table_1[[#This Row],[AÇÕES]],'Dados Status Invest STOCKS'!A1733:AD2348,25)/100),0)</f>
        <v>0.18510000000000001</v>
      </c>
      <c r="T1747" s="67">
        <f>(1-Ações!$Q1747)*Ações!$R1747</f>
        <v>0.11401770320317087</v>
      </c>
      <c r="U1747" s="68">
        <f>IF(Ações!$S1747=0,Ações!$T1747,IF(Ações!$T1747=0,Ações!$S1747,AVERAGE(Ações!$S1747,Ações!$T1747)))</f>
        <v>0.14955885160158544</v>
      </c>
    </row>
    <row r="1748" spans="2:21" ht="15" customHeight="1" x14ac:dyDescent="0.2">
      <c r="B1748" s="63" t="str">
        <f>IFERROR('Dados Status Invest STOCKS'!A1735,"-")</f>
        <v>FCX</v>
      </c>
      <c r="C1748" s="45">
        <f>IFERROR((Ações!$D1748-Ações!$K1748)/Ações!$D1748,0)</f>
        <v>-5.3829787234042561</v>
      </c>
      <c r="D1748" s="46">
        <f>(Ações!$O1748)/0.06</f>
        <v>6.2603999999999997</v>
      </c>
      <c r="E1748" s="47">
        <f>IFERROR((Ações!$F1748-Ações!$K1748)/Ações!$F1748,0)</f>
        <v>-0.71321339200754819</v>
      </c>
      <c r="F1748" s="46">
        <f>IF(OR(Ações!$N1748&lt;0,Ações!$M1748&lt;0),"",(22.5*Ações!$M1748*Ações!$N1748)^0.5)</f>
        <v>23.324590028551413</v>
      </c>
      <c r="G1748" s="47">
        <f>IFERROR((Ações!$H1748-Ações!$K1748)/Ações!$H1748,0)</f>
        <v>-5.3829787234042561</v>
      </c>
      <c r="H1748" s="48">
        <f>IFERROR(Ações!$I1748/(Ações!$P1748-Table_1[[#This Row],[CAGR LUCRO 5A]]),0)</f>
        <v>6.2603999999999997</v>
      </c>
      <c r="I1748" s="48">
        <f>IF(Ações!$S1748&lt;0,"",Ações!$O1748*(1+Ações!$S1748))</f>
        <v>0.37562399999999996</v>
      </c>
      <c r="J1748" s="49">
        <f>IFERROR(IF(Ações!$B1748="","",(VLOOKUP(Table_1[[#This Row],[AÇÕES]],'Dados Status Invest STOCKS'!A1734:AD2349,4)/Table_1[[#This Row],[LPA]]))/100,0)</f>
        <v>5.6503759398496237E-2</v>
      </c>
      <c r="K1748" s="64">
        <f>IFERROR(IF(Ações!$B1748="","",VLOOKUP(Table_1[[#This Row],[AÇÕES]],'Dados Status Invest STOCKS'!A1734:AD2349,2)),0)</f>
        <v>39.96</v>
      </c>
      <c r="L1748" s="65">
        <f>IFERROR(IF(Ações!$B1748="","",VLOOKUP(Table_1[[#This Row],[AÇÕES]],'Dados Status Invest STOCKS'!A1734:AD2349,3)/100),0)</f>
        <v>9.3999999999999986E-3</v>
      </c>
      <c r="M1748" s="66">
        <f>IFERROR(IF(Ações!$B1748="","",VLOOKUP(Table_1[[#This Row],[AÇÕES]],'Dados Status Invest STOCKS'!A1734:AD2349,28)),0)</f>
        <v>2.66</v>
      </c>
      <c r="N1748" s="66">
        <f>IFERROR(IF(Ações!$B1748="","",VLOOKUP(Table_1[[#This Row],[AÇÕES]],'Dados Status Invest STOCKS'!A1734:AD2349,27)),0)</f>
        <v>9.09</v>
      </c>
      <c r="O1748" s="66">
        <f>IFERROR(IF(Ações!$L1748="","",Ações!$K1748*Ações!$L1748),0)</f>
        <v>0.37562399999999996</v>
      </c>
      <c r="P1748" s="67">
        <f t="shared" si="27"/>
        <v>0.06</v>
      </c>
      <c r="Q1748" s="67">
        <f>IFERROR(Ações!$O1748/Ações!$M1748,0)</f>
        <v>0.14121203007518796</v>
      </c>
      <c r="R1748" s="67">
        <f>IFERROR(IF(Ações!$B1748="","",VLOOKUP(Table_1[[#This Row],[AÇÕES]],'Dados Status Invest STOCKS'!A1734:AD2349,18)/100),0)</f>
        <v>0.29270000000000002</v>
      </c>
      <c r="S1748" s="65">
        <f>IFERROR(IF(Ações!$B1748="","",VLOOKUP(Table_1[[#This Row],[AÇÕES]],'Dados Status Invest STOCKS'!A1734:AD2349,25)/100),0)</f>
        <v>0</v>
      </c>
      <c r="T1748" s="67">
        <f>(1-Ações!$Q1748)*Ações!$R1748</f>
        <v>0.25136723879699246</v>
      </c>
      <c r="U1748" s="68">
        <f>IF(Ações!$S1748=0,Ações!$T1748,IF(Ações!$T1748=0,Ações!$S1748,AVERAGE(Ações!$S1748,Ações!$T1748)))</f>
        <v>0.25136723879699246</v>
      </c>
    </row>
    <row r="1749" spans="2:21" ht="15" customHeight="1" x14ac:dyDescent="0.2">
      <c r="B1749" s="63" t="str">
        <f>IFERROR('Dados Status Invest STOCKS'!A1736,"-")</f>
        <v>FDBC</v>
      </c>
      <c r="C1749" s="45">
        <f>IFERROR((Ações!$D1749-Ações!$K1749)/Ações!$D1749,0)</f>
        <v>-1.5</v>
      </c>
      <c r="D1749" s="46">
        <f>(Ações!$O1749)/0.06</f>
        <v>20.404</v>
      </c>
      <c r="E1749" s="47">
        <f>IFERROR((Ações!$F1749-Ações!$K1749)/Ações!$F1749,0)</f>
        <v>8.4551072895481222E-2</v>
      </c>
      <c r="F1749" s="46">
        <f>IF(OR(Ações!$N1749&lt;0,Ações!$M1749&lt;0),"",(22.5*Ações!$M1749*Ações!$N1749)^0.5)</f>
        <v>55.721295300809366</v>
      </c>
      <c r="G1749" s="47">
        <f>IFERROR((Ações!$H1749-Ações!$K1749)/Ações!$H1749,0)</f>
        <v>3.5499660496560685</v>
      </c>
      <c r="H1749" s="48">
        <f>IFERROR(Ações!$I1749/(Ações!$P1749-Table_1[[#This Row],[CAGR LUCRO 5A]]),0)</f>
        <v>-20.004187901591894</v>
      </c>
      <c r="I1749" s="48">
        <f>IF(Ações!$S1749&lt;0,"",Ações!$O1749*(1+Ações!$S1749))</f>
        <v>1.3822893839999999</v>
      </c>
      <c r="J1749" s="49">
        <f>IFERROR(IF(Ações!$B1749="","",(VLOOKUP(Table_1[[#This Row],[AÇÕES]],'Dados Status Invest STOCKS'!A1735:AD2350,4)/Table_1[[#This Row],[LPA]]))/100,0)</f>
        <v>3.5699208443271763E-2</v>
      </c>
      <c r="K1749" s="64">
        <f>IFERROR(IF(Ações!$B1749="","",VLOOKUP(Table_1[[#This Row],[AÇÕES]],'Dados Status Invest STOCKS'!A1735:AD2350,2)),0)</f>
        <v>51.01</v>
      </c>
      <c r="L1749" s="65">
        <f>IFERROR(IF(Ações!$B1749="","",VLOOKUP(Table_1[[#This Row],[AÇÕES]],'Dados Status Invest STOCKS'!A1735:AD2350,3)/100),0)</f>
        <v>2.4E-2</v>
      </c>
      <c r="M1749" s="66">
        <f>IFERROR(IF(Ações!$B1749="","",VLOOKUP(Table_1[[#This Row],[AÇÕES]],'Dados Status Invest STOCKS'!A1735:AD2350,28)),0)</f>
        <v>3.79</v>
      </c>
      <c r="N1749" s="66">
        <f>IFERROR(IF(Ações!$B1749="","",VLOOKUP(Table_1[[#This Row],[AÇÕES]],'Dados Status Invest STOCKS'!A1735:AD2350,27)),0)</f>
        <v>36.409999999999997</v>
      </c>
      <c r="O1749" s="66">
        <f>IFERROR(IF(Ações!$L1749="","",Ações!$K1749*Ações!$L1749),0)</f>
        <v>1.22424</v>
      </c>
      <c r="P1749" s="67">
        <f t="shared" si="27"/>
        <v>0.06</v>
      </c>
      <c r="Q1749" s="67">
        <f>IFERROR(Ações!$O1749/Ações!$M1749,0)</f>
        <v>0.3230184696569921</v>
      </c>
      <c r="R1749" s="67">
        <f>IFERROR(IF(Ações!$B1749="","",VLOOKUP(Table_1[[#This Row],[AÇÕES]],'Dados Status Invest STOCKS'!A1735:AD2350,18)/100),0)</f>
        <v>0.1041</v>
      </c>
      <c r="S1749" s="65">
        <f>IFERROR(IF(Ações!$B1749="","",VLOOKUP(Table_1[[#This Row],[AÇÕES]],'Dados Status Invest STOCKS'!A1735:AD2350,25)/100),0)</f>
        <v>0.12909999999999999</v>
      </c>
      <c r="T1749" s="67">
        <f>(1-Ações!$Q1749)*Ações!$R1749</f>
        <v>7.0473777308707117E-2</v>
      </c>
      <c r="U1749" s="68">
        <f>IF(Ações!$S1749=0,Ações!$T1749,IF(Ações!$T1749=0,Ações!$S1749,AVERAGE(Ações!$S1749,Ações!$T1749)))</f>
        <v>9.9786888654353562E-2</v>
      </c>
    </row>
    <row r="1750" spans="2:21" ht="15" customHeight="1" x14ac:dyDescent="0.2">
      <c r="B1750" s="63" t="str">
        <f>IFERROR('Dados Status Invest STOCKS'!A1737,"-")</f>
        <v>FDMT</v>
      </c>
      <c r="C1750" s="45">
        <f>IFERROR((Ações!$D1750-Ações!$K1750)/Ações!$D1750,0)</f>
        <v>0</v>
      </c>
      <c r="D1750" s="46">
        <f>(Ações!$O1750)/0.06</f>
        <v>0</v>
      </c>
      <c r="E1750" s="47">
        <f>IFERROR((Ações!$F1750-Ações!$K1750)/Ações!$F1750,0)</f>
        <v>0</v>
      </c>
      <c r="F1750" s="46" t="str">
        <f>IF(OR(Ações!$N1750&lt;0,Ações!$M1750&lt;0),"",(22.5*Ações!$M1750*Ações!$N1750)^0.5)</f>
        <v/>
      </c>
      <c r="G1750" s="47">
        <f>IFERROR((Ações!$H1750-Ações!$K1750)/Ações!$H1750,0)</f>
        <v>0</v>
      </c>
      <c r="H1750" s="48">
        <f>IFERROR(Ações!$I1750/(Ações!$P1750-Table_1[[#This Row],[CAGR LUCRO 5A]]),0)</f>
        <v>0</v>
      </c>
      <c r="I1750" s="48">
        <f>IF(Ações!$S1750&lt;0,"",Ações!$O1750*(1+Ações!$S1750))</f>
        <v>0</v>
      </c>
      <c r="J1750" s="49">
        <f>IFERROR(IF(Ações!$B1750="","",(VLOOKUP(Table_1[[#This Row],[AÇÕES]],'Dados Status Invest STOCKS'!A1736:AD2351,4)/Table_1[[#This Row],[LPA]]))/100,0)</f>
        <v>4.954022988505747E-2</v>
      </c>
      <c r="K1750" s="64">
        <f>IFERROR(IF(Ações!$B1750="","",VLOOKUP(Table_1[[#This Row],[AÇÕES]],'Dados Status Invest STOCKS'!A1736:AD2351,2)),0)</f>
        <v>15</v>
      </c>
      <c r="L1750" s="65">
        <f>IFERROR(IF(Ações!$B1750="","",VLOOKUP(Table_1[[#This Row],[AÇÕES]],'Dados Status Invest STOCKS'!A1736:AD2351,3)/100),0)</f>
        <v>0</v>
      </c>
      <c r="M1750" s="66">
        <f>IFERROR(IF(Ações!$B1750="","",VLOOKUP(Table_1[[#This Row],[AÇÕES]],'Dados Status Invest STOCKS'!A1736:AD2351,28)),0)</f>
        <v>-1.74</v>
      </c>
      <c r="N1750" s="66">
        <f>IFERROR(IF(Ações!$B1750="","",VLOOKUP(Table_1[[#This Row],[AÇÕES]],'Dados Status Invest STOCKS'!A1736:AD2351,27)),0)</f>
        <v>6.97</v>
      </c>
      <c r="O1750" s="66">
        <f>IFERROR(IF(Ações!$L1750="","",Ações!$K1750*Ações!$L1750),0)</f>
        <v>0</v>
      </c>
      <c r="P1750" s="67">
        <f t="shared" si="27"/>
        <v>0.06</v>
      </c>
      <c r="Q1750" s="67">
        <f>IFERROR(Ações!$O1750/Ações!$M1750,0)</f>
        <v>0</v>
      </c>
      <c r="R1750" s="67">
        <f>IFERROR(IF(Ações!$B1750="","",VLOOKUP(Table_1[[#This Row],[AÇÕES]],'Dados Status Invest STOCKS'!A1736:AD2351,18)/100),0)</f>
        <v>-0.24890000000000001</v>
      </c>
      <c r="S1750" s="65">
        <f>IFERROR(IF(Ações!$B1750="","",VLOOKUP(Table_1[[#This Row],[AÇÕES]],'Dados Status Invest STOCKS'!A1736:AD2351,25)/100),0)</f>
        <v>0</v>
      </c>
      <c r="T1750" s="67">
        <f>(1-Ações!$Q1750)*Ações!$R1750</f>
        <v>-0.24890000000000001</v>
      </c>
      <c r="U1750" s="68">
        <f>IF(Ações!$S1750=0,Ações!$T1750,IF(Ações!$T1750=0,Ações!$S1750,AVERAGE(Ações!$S1750,Ações!$T1750)))</f>
        <v>-0.24890000000000001</v>
      </c>
    </row>
    <row r="1751" spans="2:21" ht="15" customHeight="1" x14ac:dyDescent="0.2">
      <c r="B1751" s="63" t="str">
        <f>IFERROR('Dados Status Invest STOCKS'!A1738,"-")</f>
        <v>FDP</v>
      </c>
      <c r="C1751" s="45">
        <f>IFERROR((Ações!$D1751-Ações!$K1751)/Ações!$D1751,0)</f>
        <v>-2.3898305084745757</v>
      </c>
      <c r="D1751" s="46">
        <f>(Ações!$O1751)/0.06</f>
        <v>8.3072000000000017</v>
      </c>
      <c r="E1751" s="47">
        <f>IFERROR((Ações!$F1751-Ações!$K1751)/Ações!$F1751,0)</f>
        <v>0.36905678758925514</v>
      </c>
      <c r="F1751" s="46">
        <f>IF(OR(Ações!$N1751&lt;0,Ações!$M1751&lt;0),"",(22.5*Ações!$M1751*Ações!$N1751)^0.5)</f>
        <v>44.631591950097409</v>
      </c>
      <c r="G1751" s="47">
        <f>IFERROR((Ações!$H1751-Ações!$K1751)/Ações!$H1751,0)</f>
        <v>0</v>
      </c>
      <c r="H1751" s="48">
        <f>IFERROR(Ações!$I1751/(Ações!$P1751-Table_1[[#This Row],[CAGR LUCRO 5A]]),0)</f>
        <v>0</v>
      </c>
      <c r="I1751" s="48" t="str">
        <f>IF(Ações!$S1751&lt;0,"",Ações!$O1751*(1+Ações!$S1751))</f>
        <v/>
      </c>
      <c r="J1751" s="49">
        <f>IFERROR(IF(Ações!$B1751="","",(VLOOKUP(Table_1[[#This Row],[AÇÕES]],'Dados Status Invest STOCKS'!A1737:AD2352,4)/Table_1[[#This Row],[LPA]]))/100,0)</f>
        <v>5.4298245614035096E-2</v>
      </c>
      <c r="K1751" s="64">
        <f>IFERROR(IF(Ações!$B1751="","",VLOOKUP(Table_1[[#This Row],[AÇÕES]],'Dados Status Invest STOCKS'!A1737:AD2352,2)),0)</f>
        <v>28.16</v>
      </c>
      <c r="L1751" s="65">
        <f>IFERROR(IF(Ações!$B1751="","",VLOOKUP(Table_1[[#This Row],[AÇÕES]],'Dados Status Invest STOCKS'!A1737:AD2352,3)/100),0)</f>
        <v>1.77E-2</v>
      </c>
      <c r="M1751" s="66">
        <f>IFERROR(IF(Ações!$B1751="","",VLOOKUP(Table_1[[#This Row],[AÇÕES]],'Dados Status Invest STOCKS'!A1737:AD2352,28)),0)</f>
        <v>2.2799999999999998</v>
      </c>
      <c r="N1751" s="66">
        <f>IFERROR(IF(Ações!$B1751="","",VLOOKUP(Table_1[[#This Row],[AÇÕES]],'Dados Status Invest STOCKS'!A1737:AD2352,27)),0)</f>
        <v>38.83</v>
      </c>
      <c r="O1751" s="66">
        <f>IFERROR(IF(Ações!$L1751="","",Ações!$K1751*Ações!$L1751),0)</f>
        <v>0.49843200000000004</v>
      </c>
      <c r="P1751" s="67">
        <f t="shared" si="27"/>
        <v>0.06</v>
      </c>
      <c r="Q1751" s="67">
        <f>IFERROR(Ações!$O1751/Ações!$M1751,0)</f>
        <v>0.21861052631578951</v>
      </c>
      <c r="R1751" s="67">
        <f>IFERROR(IF(Ações!$B1751="","",VLOOKUP(Table_1[[#This Row],[AÇÕES]],'Dados Status Invest STOCKS'!A1737:AD2352,18)/100),0)</f>
        <v>5.8600000000000006E-2</v>
      </c>
      <c r="S1751" s="65">
        <f>IFERROR(IF(Ações!$B1751="","",VLOOKUP(Table_1[[#This Row],[AÇÕES]],'Dados Status Invest STOCKS'!A1737:AD2352,25)/100),0)</f>
        <v>-4.6399999999999997E-2</v>
      </c>
      <c r="T1751" s="67">
        <f>(1-Ações!$Q1751)*Ações!$R1751</f>
        <v>4.5789423157894742E-2</v>
      </c>
      <c r="U1751" s="68">
        <f>IF(Ações!$S1751=0,Ações!$T1751,IF(Ações!$T1751=0,Ações!$S1751,AVERAGE(Ações!$S1751,Ações!$T1751)))</f>
        <v>-3.0528842105262757E-4</v>
      </c>
    </row>
    <row r="1752" spans="2:21" ht="15" customHeight="1" x14ac:dyDescent="0.2">
      <c r="B1752" s="63" t="str">
        <f>IFERROR('Dados Status Invest STOCKS'!A1739,"-")</f>
        <v>FDS</v>
      </c>
      <c r="C1752" s="45">
        <f>IFERROR((Ações!$D1752-Ações!$K1752)/Ações!$D1752,0)</f>
        <v>-6.792207792207793</v>
      </c>
      <c r="D1752" s="46">
        <f>(Ações!$O1752)/0.06</f>
        <v>54.025766666666669</v>
      </c>
      <c r="E1752" s="47">
        <f>IFERROR((Ações!$F1752-Ações!$K1752)/Ações!$F1752,0)</f>
        <v>-4.0227960975475314</v>
      </c>
      <c r="F1752" s="46">
        <f>IF(OR(Ações!$N1752&lt;0,Ações!$M1752&lt;0),"",(22.5*Ações!$M1752*Ações!$N1752)^0.5)</f>
        <v>83.813874149808882</v>
      </c>
      <c r="G1752" s="47">
        <f>IFERROR((Ações!$H1752-Ações!$K1752)/Ações!$H1752,0)</f>
        <v>-2.3300033300033296</v>
      </c>
      <c r="H1752" s="48">
        <f>IFERROR(Ações!$I1752/(Ações!$P1752-Table_1[[#This Row],[CAGR LUCRO 5A]]),0)</f>
        <v>126.42029400000003</v>
      </c>
      <c r="I1752" s="48">
        <f>IF(Ações!$S1752&lt;0,"",Ações!$O1752*(1+Ações!$S1752))</f>
        <v>3.3501377910000003</v>
      </c>
      <c r="J1752" s="49">
        <f>IFERROR(IF(Ações!$B1752="","",(VLOOKUP(Table_1[[#This Row],[AÇÕES]],'Dados Status Invest STOCKS'!A1738:AD2353,4)/Table_1[[#This Row],[LPA]]))/100,0)</f>
        <v>3.6489757914338922E-2</v>
      </c>
      <c r="K1752" s="64">
        <f>IFERROR(IF(Ações!$B1752="","",VLOOKUP(Table_1[[#This Row],[AÇÕES]],'Dados Status Invest STOCKS'!A1738:AD2353,2)),0)</f>
        <v>420.98</v>
      </c>
      <c r="L1752" s="65">
        <f>IFERROR(IF(Ações!$B1752="","",VLOOKUP(Table_1[[#This Row],[AÇÕES]],'Dados Status Invest STOCKS'!A1738:AD2353,3)/100),0)</f>
        <v>7.7000000000000002E-3</v>
      </c>
      <c r="M1752" s="66">
        <f>IFERROR(IF(Ações!$B1752="","",VLOOKUP(Table_1[[#This Row],[AÇÕES]],'Dados Status Invest STOCKS'!A1738:AD2353,28)),0)</f>
        <v>10.74</v>
      </c>
      <c r="N1752" s="66">
        <f>IFERROR(IF(Ações!$B1752="","",VLOOKUP(Table_1[[#This Row],[AÇÕES]],'Dados Status Invest STOCKS'!A1738:AD2353,27)),0)</f>
        <v>29.07</v>
      </c>
      <c r="O1752" s="66">
        <f>IFERROR(IF(Ações!$L1752="","",Ações!$K1752*Ações!$L1752),0)</f>
        <v>3.241546</v>
      </c>
      <c r="P1752" s="67">
        <f t="shared" si="27"/>
        <v>0.06</v>
      </c>
      <c r="Q1752" s="67">
        <f>IFERROR(Ações!$O1752/Ações!$M1752,0)</f>
        <v>0.30181992551210429</v>
      </c>
      <c r="R1752" s="67">
        <f>IFERROR(IF(Ações!$B1752="","",VLOOKUP(Table_1[[#This Row],[AÇÕES]],'Dados Status Invest STOCKS'!A1738:AD2353,18)/100),0)</f>
        <v>0.36950000000000005</v>
      </c>
      <c r="S1752" s="65">
        <f>IFERROR(IF(Ações!$B1752="","",VLOOKUP(Table_1[[#This Row],[AÇÕES]],'Dados Status Invest STOCKS'!A1738:AD2353,25)/100),0)</f>
        <v>3.3500000000000002E-2</v>
      </c>
      <c r="T1752" s="67">
        <f>(1-Ações!$Q1752)*Ações!$R1752</f>
        <v>0.25797753752327746</v>
      </c>
      <c r="U1752" s="68">
        <f>IF(Ações!$S1752=0,Ações!$T1752,IF(Ações!$T1752=0,Ações!$S1752,AVERAGE(Ações!$S1752,Ações!$T1752)))</f>
        <v>0.14573876876163872</v>
      </c>
    </row>
    <row r="1753" spans="2:21" ht="15" customHeight="1" x14ac:dyDescent="0.2">
      <c r="B1753" s="63" t="str">
        <f>IFERROR('Dados Status Invest STOCKS'!A1740,"-")</f>
        <v>FDUS</v>
      </c>
      <c r="C1753" s="45">
        <f>IFERROR((Ações!$D1753-Ações!$K1753)/Ações!$D1753,0)</f>
        <v>0.36170212765957444</v>
      </c>
      <c r="D1753" s="46">
        <f>(Ações!$O1753)/0.06</f>
        <v>26.664666666666665</v>
      </c>
      <c r="E1753" s="47">
        <f>IFERROR((Ações!$F1753-Ações!$K1753)/Ações!$F1753,0)</f>
        <v>0.57538843274402274</v>
      </c>
      <c r="F1753" s="46">
        <f>IF(OR(Ações!$N1753&lt;0,Ações!$M1753&lt;0),"",(22.5*Ações!$M1753*Ações!$N1753)^0.5)</f>
        <v>40.083693692073837</v>
      </c>
      <c r="G1753" s="47">
        <f>IFERROR((Ações!$H1753-Ações!$K1753)/Ações!$H1753,0)</f>
        <v>0.76928992566008725</v>
      </c>
      <c r="H1753" s="48">
        <f>IFERROR(Ações!$I1753/(Ações!$P1753-Table_1[[#This Row],[CAGR LUCRO 5A]]),0)</f>
        <v>73.772244444444453</v>
      </c>
      <c r="I1753" s="48">
        <f>IF(Ações!$S1753&lt;0,"",Ações!$O1753*(1+Ações!$S1753))</f>
        <v>1.6598755000000001</v>
      </c>
      <c r="J1753" s="49">
        <f>IFERROR(IF(Ações!$B1753="","",(VLOOKUP(Table_1[[#This Row],[AÇÕES]],'Dados Status Invest STOCKS'!A1739:AD2354,4)/Table_1[[#This Row],[LPA]]))/100,0)</f>
        <v>1.117948717948718E-2</v>
      </c>
      <c r="K1753" s="64">
        <f>IFERROR(IF(Ações!$B1753="","",VLOOKUP(Table_1[[#This Row],[AÇÕES]],'Dados Status Invest STOCKS'!A1739:AD2354,2)),0)</f>
        <v>17.02</v>
      </c>
      <c r="L1753" s="65">
        <f>IFERROR(IF(Ações!$B1753="","",VLOOKUP(Table_1[[#This Row],[AÇÕES]],'Dados Status Invest STOCKS'!A1739:AD2354,3)/100),0)</f>
        <v>9.4E-2</v>
      </c>
      <c r="M1753" s="66">
        <f>IFERROR(IF(Ações!$B1753="","",VLOOKUP(Table_1[[#This Row],[AÇÕES]],'Dados Status Invest STOCKS'!A1739:AD2354,28)),0)</f>
        <v>3.9</v>
      </c>
      <c r="N1753" s="66">
        <f>IFERROR(IF(Ações!$B1753="","",VLOOKUP(Table_1[[#This Row],[AÇÕES]],'Dados Status Invest STOCKS'!A1739:AD2354,27)),0)</f>
        <v>18.309999999999999</v>
      </c>
      <c r="O1753" s="66">
        <f>IFERROR(IF(Ações!$L1753="","",Ações!$K1753*Ações!$L1753),0)</f>
        <v>1.59988</v>
      </c>
      <c r="P1753" s="67">
        <f t="shared" si="27"/>
        <v>0.06</v>
      </c>
      <c r="Q1753" s="67">
        <f>IFERROR(Ações!$O1753/Ações!$M1753,0)</f>
        <v>0.41022564102564102</v>
      </c>
      <c r="R1753" s="67">
        <f>IFERROR(IF(Ações!$B1753="","",VLOOKUP(Table_1[[#This Row],[AÇÕES]],'Dados Status Invest STOCKS'!A1739:AD2354,18)/100),0)</f>
        <v>0.21309999999999998</v>
      </c>
      <c r="S1753" s="65">
        <f>IFERROR(IF(Ações!$B1753="","",VLOOKUP(Table_1[[#This Row],[AÇÕES]],'Dados Status Invest STOCKS'!A1739:AD2354,25)/100),0)</f>
        <v>3.7499999999999999E-2</v>
      </c>
      <c r="T1753" s="67">
        <f>(1-Ações!$Q1753)*Ações!$R1753</f>
        <v>0.12568091589743588</v>
      </c>
      <c r="U1753" s="68">
        <f>IF(Ações!$S1753=0,Ações!$T1753,IF(Ações!$T1753=0,Ações!$S1753,AVERAGE(Ações!$S1753,Ações!$T1753)))</f>
        <v>8.1590457948717943E-2</v>
      </c>
    </row>
    <row r="1754" spans="2:21" ht="15" customHeight="1" x14ac:dyDescent="0.2">
      <c r="B1754" s="63" t="str">
        <f>IFERROR('Dados Status Invest STOCKS'!A1741,"-")</f>
        <v>FDUSG</v>
      </c>
      <c r="C1754" s="45">
        <f>IFERROR((Ações!$D1754-Ações!$K1754)/Ações!$D1754,0)</f>
        <v>-0.1173184357541899</v>
      </c>
      <c r="D1754" s="46">
        <f>(Ações!$O1754)/0.06</f>
        <v>22.383950000000002</v>
      </c>
      <c r="E1754" s="47">
        <f>IFERROR((Ações!$F1754-Ações!$K1754)/Ações!$F1754,0)</f>
        <v>0.37605550545993</v>
      </c>
      <c r="F1754" s="46">
        <f>IF(OR(Ações!$N1754&lt;0,Ações!$M1754&lt;0),"",(22.5*Ações!$M1754*Ações!$N1754)^0.5)</f>
        <v>40.083693692073837</v>
      </c>
      <c r="G1754" s="47">
        <f>IFERROR((Ações!$H1754-Ações!$K1754)/Ações!$H1754,0)</f>
        <v>0.59614996298041334</v>
      </c>
      <c r="H1754" s="48">
        <f>IFERROR(Ações!$I1754/(Ações!$P1754-Table_1[[#This Row],[CAGR LUCRO 5A]]),0)</f>
        <v>61.928928333333339</v>
      </c>
      <c r="I1754" s="48">
        <f>IF(Ações!$S1754&lt;0,"",Ações!$O1754*(1+Ações!$S1754))</f>
        <v>1.3934008875000001</v>
      </c>
      <c r="J1754" s="49">
        <f>IFERROR(IF(Ações!$B1754="","",(VLOOKUP(Table_1[[#This Row],[AÇÕES]],'Dados Status Invest STOCKS'!A1740:AD2355,4)/Table_1[[#This Row],[LPA]]))/100,0)</f>
        <v>1.6435897435897438E-2</v>
      </c>
      <c r="K1754" s="64">
        <f>IFERROR(IF(Ações!$B1754="","",VLOOKUP(Table_1[[#This Row],[AÇÕES]],'Dados Status Invest STOCKS'!A1740:AD2355,2)),0)</f>
        <v>25.01</v>
      </c>
      <c r="L1754" s="65">
        <f>IFERROR(IF(Ações!$B1754="","",VLOOKUP(Table_1[[#This Row],[AÇÕES]],'Dados Status Invest STOCKS'!A1740:AD2355,3)/100),0)</f>
        <v>5.3699999999999998E-2</v>
      </c>
      <c r="M1754" s="66">
        <f>IFERROR(IF(Ações!$B1754="","",VLOOKUP(Table_1[[#This Row],[AÇÕES]],'Dados Status Invest STOCKS'!A1740:AD2355,28)),0)</f>
        <v>3.9</v>
      </c>
      <c r="N1754" s="66">
        <f>IFERROR(IF(Ações!$B1754="","",VLOOKUP(Table_1[[#This Row],[AÇÕES]],'Dados Status Invest STOCKS'!A1740:AD2355,27)),0)</f>
        <v>18.309999999999999</v>
      </c>
      <c r="O1754" s="66">
        <f>IFERROR(IF(Ações!$L1754="","",Ações!$K1754*Ações!$L1754),0)</f>
        <v>1.343037</v>
      </c>
      <c r="P1754" s="67">
        <f t="shared" si="27"/>
        <v>0.06</v>
      </c>
      <c r="Q1754" s="67">
        <f>IFERROR(Ações!$O1754/Ações!$M1754,0)</f>
        <v>0.34436846153846157</v>
      </c>
      <c r="R1754" s="67">
        <f>IFERROR(IF(Ações!$B1754="","",VLOOKUP(Table_1[[#This Row],[AÇÕES]],'Dados Status Invest STOCKS'!A1740:AD2355,18)/100),0)</f>
        <v>0.21309999999999998</v>
      </c>
      <c r="S1754" s="65">
        <f>IFERROR(IF(Ações!$B1754="","",VLOOKUP(Table_1[[#This Row],[AÇÕES]],'Dados Status Invest STOCKS'!A1740:AD2355,25)/100),0)</f>
        <v>3.7499999999999999E-2</v>
      </c>
      <c r="T1754" s="67">
        <f>(1-Ações!$Q1754)*Ações!$R1754</f>
        <v>0.13971508084615383</v>
      </c>
      <c r="U1754" s="68">
        <f>IF(Ações!$S1754=0,Ações!$T1754,IF(Ações!$T1754=0,Ações!$S1754,AVERAGE(Ações!$S1754,Ações!$T1754)))</f>
        <v>8.8607540423076919E-2</v>
      </c>
    </row>
    <row r="1755" spans="2:21" ht="15" customHeight="1" x14ac:dyDescent="0.2">
      <c r="B1755" s="63" t="str">
        <f>IFERROR('Dados Status Invest STOCKS'!A1742,"-")</f>
        <v>FDUSZ</v>
      </c>
      <c r="C1755" s="45">
        <f>IFERROR((Ações!$D1755-Ações!$K1755)/Ações!$D1755,0)</f>
        <v>-6.7114093959731429E-3</v>
      </c>
      <c r="D1755" s="46">
        <f>(Ações!$O1755)/0.06</f>
        <v>25.002200000000002</v>
      </c>
      <c r="E1755" s="47">
        <f>IFERROR((Ações!$F1755-Ações!$K1755)/Ações!$F1755,0)</f>
        <v>0.3720638573541159</v>
      </c>
      <c r="F1755" s="46">
        <f>IF(OR(Ações!$N1755&lt;0,Ações!$M1755&lt;0),"",(22.5*Ações!$M1755*Ações!$N1755)^0.5)</f>
        <v>40.083693692073837</v>
      </c>
      <c r="G1755" s="47">
        <f>IFERROR((Ações!$H1755-Ações!$K1755)/Ações!$H1755,0)</f>
        <v>0.63612840624241929</v>
      </c>
      <c r="H1755" s="48">
        <f>IFERROR(Ações!$I1755/(Ações!$P1755-Table_1[[#This Row],[CAGR LUCRO 5A]]),0)</f>
        <v>69.172753333333333</v>
      </c>
      <c r="I1755" s="48">
        <f>IF(Ações!$S1755&lt;0,"",Ações!$O1755*(1+Ações!$S1755))</f>
        <v>1.55638695</v>
      </c>
      <c r="J1755" s="49">
        <f>IFERROR(IF(Ações!$B1755="","",(VLOOKUP(Table_1[[#This Row],[AÇÕES]],'Dados Status Invest STOCKS'!A1741:AD2356,4)/Table_1[[#This Row],[LPA]]))/100,0)</f>
        <v>1.653846153846154E-2</v>
      </c>
      <c r="K1755" s="64">
        <f>IFERROR(IF(Ações!$B1755="","",VLOOKUP(Table_1[[#This Row],[AÇÕES]],'Dados Status Invest STOCKS'!A1741:AD2356,2)),0)</f>
        <v>25.17</v>
      </c>
      <c r="L1755" s="65">
        <f>IFERROR(IF(Ações!$B1755="","",VLOOKUP(Table_1[[#This Row],[AÇÕES]],'Dados Status Invest STOCKS'!A1741:AD2356,3)/100),0)</f>
        <v>5.96E-2</v>
      </c>
      <c r="M1755" s="66">
        <f>IFERROR(IF(Ações!$B1755="","",VLOOKUP(Table_1[[#This Row],[AÇÕES]],'Dados Status Invest STOCKS'!A1741:AD2356,28)),0)</f>
        <v>3.9</v>
      </c>
      <c r="N1755" s="66">
        <f>IFERROR(IF(Ações!$B1755="","",VLOOKUP(Table_1[[#This Row],[AÇÕES]],'Dados Status Invest STOCKS'!A1741:AD2356,27)),0)</f>
        <v>18.309999999999999</v>
      </c>
      <c r="O1755" s="66">
        <f>IFERROR(IF(Ações!$L1755="","",Ações!$K1755*Ações!$L1755),0)</f>
        <v>1.500132</v>
      </c>
      <c r="P1755" s="67">
        <f t="shared" si="27"/>
        <v>0.06</v>
      </c>
      <c r="Q1755" s="67">
        <f>IFERROR(Ações!$O1755/Ações!$M1755,0)</f>
        <v>0.3846492307692308</v>
      </c>
      <c r="R1755" s="67">
        <f>IFERROR(IF(Ações!$B1755="","",VLOOKUP(Table_1[[#This Row],[AÇÕES]],'Dados Status Invest STOCKS'!A1741:AD2356,18)/100),0)</f>
        <v>0.21309999999999998</v>
      </c>
      <c r="S1755" s="65">
        <f>IFERROR(IF(Ações!$B1755="","",VLOOKUP(Table_1[[#This Row],[AÇÕES]],'Dados Status Invest STOCKS'!A1741:AD2356,25)/100),0)</f>
        <v>3.7499999999999999E-2</v>
      </c>
      <c r="T1755" s="67">
        <f>(1-Ações!$Q1755)*Ações!$R1755</f>
        <v>0.1311312489230769</v>
      </c>
      <c r="U1755" s="68">
        <f>IF(Ações!$S1755=0,Ações!$T1755,IF(Ações!$T1755=0,Ações!$S1755,AVERAGE(Ações!$S1755,Ações!$T1755)))</f>
        <v>8.4315624461538452E-2</v>
      </c>
    </row>
    <row r="1756" spans="2:21" ht="15" customHeight="1" x14ac:dyDescent="0.2">
      <c r="B1756" s="63" t="str">
        <f>IFERROR('Dados Status Invest STOCKS'!A1743,"-")</f>
        <v>FDX</v>
      </c>
      <c r="C1756" s="45">
        <f>IFERROR((Ações!$D1756-Ações!$K1756)/Ações!$D1756,0)</f>
        <v>-4.0847457627118642</v>
      </c>
      <c r="D1756" s="46">
        <f>(Ações!$O1756)/0.06</f>
        <v>48.324933333333334</v>
      </c>
      <c r="E1756" s="47">
        <f>IFERROR((Ações!$F1756-Ações!$K1756)/Ações!$F1756,0)</f>
        <v>-0.23975632131184552</v>
      </c>
      <c r="F1756" s="46">
        <f>IF(OR(Ações!$N1756&lt;0,Ações!$M1756&lt;0),"",(22.5*Ações!$M1756*Ações!$N1756)^0.5)</f>
        <v>198.20023965676731</v>
      </c>
      <c r="G1756" s="47">
        <f>IFERROR((Ações!$H1756-Ações!$K1756)/Ações!$H1756,0)</f>
        <v>13.014398065620158</v>
      </c>
      <c r="H1756" s="48">
        <f>IFERROR(Ações!$I1756/(Ações!$P1756-Table_1[[#This Row],[CAGR LUCRO 5A]]),0)</f>
        <v>-20.452127410622502</v>
      </c>
      <c r="I1756" s="48">
        <f>IF(Ações!$S1756&lt;0,"",Ações!$O1756*(1+Ações!$S1756))</f>
        <v>3.5811675096000002</v>
      </c>
      <c r="J1756" s="49">
        <f>IFERROR(IF(Ações!$B1756="","",(VLOOKUP(Table_1[[#This Row],[AÇÕES]],'Dados Status Invest STOCKS'!A1742:AD2357,4)/Table_1[[#This Row],[LPA]]))/100,0)</f>
        <v>7.1374663072776281E-3</v>
      </c>
      <c r="K1756" s="64">
        <f>IFERROR(IF(Ações!$B1756="","",VLOOKUP(Table_1[[#This Row],[AÇÕES]],'Dados Status Invest STOCKS'!A1742:AD2357,2)),0)</f>
        <v>245.72</v>
      </c>
      <c r="L1756" s="65">
        <f>IFERROR(IF(Ações!$B1756="","",VLOOKUP(Table_1[[#This Row],[AÇÕES]],'Dados Status Invest STOCKS'!A1742:AD2357,3)/100),0)</f>
        <v>1.18E-2</v>
      </c>
      <c r="M1756" s="66">
        <f>IFERROR(IF(Ações!$B1756="","",VLOOKUP(Table_1[[#This Row],[AÇÕES]],'Dados Status Invest STOCKS'!A1742:AD2357,28)),0)</f>
        <v>18.55</v>
      </c>
      <c r="N1756" s="66">
        <f>IFERROR(IF(Ações!$B1756="","",VLOOKUP(Table_1[[#This Row],[AÇÕES]],'Dados Status Invest STOCKS'!A1742:AD2357,27)),0)</f>
        <v>94.12</v>
      </c>
      <c r="O1756" s="66">
        <f>IFERROR(IF(Ações!$L1756="","",Ações!$K1756*Ações!$L1756),0)</f>
        <v>2.8994960000000001</v>
      </c>
      <c r="P1756" s="67">
        <f t="shared" si="27"/>
        <v>0.06</v>
      </c>
      <c r="Q1756" s="67">
        <f>IFERROR(Ações!$O1756/Ações!$M1756,0)</f>
        <v>0.15630706199460917</v>
      </c>
      <c r="R1756" s="67">
        <f>IFERROR(IF(Ações!$B1756="","",VLOOKUP(Table_1[[#This Row],[AÇÕES]],'Dados Status Invest STOCKS'!A1742:AD2357,18)/100),0)</f>
        <v>0.1971</v>
      </c>
      <c r="S1756" s="65">
        <f>IFERROR(IF(Ações!$B1756="","",VLOOKUP(Table_1[[#This Row],[AÇÕES]],'Dados Status Invest STOCKS'!A1742:AD2357,25)/100),0)</f>
        <v>0.2351</v>
      </c>
      <c r="T1756" s="67">
        <f>(1-Ações!$Q1756)*Ações!$R1756</f>
        <v>0.16629187808086252</v>
      </c>
      <c r="U1756" s="68">
        <f>IF(Ações!$S1756=0,Ações!$T1756,IF(Ações!$T1756=0,Ações!$S1756,AVERAGE(Ações!$S1756,Ações!$T1756)))</f>
        <v>0.20069593904043126</v>
      </c>
    </row>
    <row r="1757" spans="2:21" ht="15" customHeight="1" x14ac:dyDescent="0.2">
      <c r="B1757" s="63" t="str">
        <f>IFERROR('Dados Status Invest STOCKS'!A1744,"-")</f>
        <v>FE</v>
      </c>
      <c r="C1757" s="45">
        <f>IFERROR((Ações!$D1757-Ações!$K1757)/Ações!$D1757,0)</f>
        <v>-0.59151193633952237</v>
      </c>
      <c r="D1757" s="46">
        <f>(Ações!$O1757)/0.06</f>
        <v>25.956450000000004</v>
      </c>
      <c r="E1757" s="47">
        <f>IFERROR((Ações!$F1757-Ações!$K1757)/Ações!$F1757,0)</f>
        <v>-0.73068633209007816</v>
      </c>
      <c r="F1757" s="46">
        <f>IF(OR(Ações!$N1757&lt;0,Ações!$M1757&lt;0),"",(22.5*Ações!$M1757*Ações!$N1757)^0.5)</f>
        <v>23.869143260703762</v>
      </c>
      <c r="G1757" s="47">
        <f>IFERROR((Ações!$H1757-Ações!$K1757)/Ações!$H1757,0)</f>
        <v>2.7090375309324091</v>
      </c>
      <c r="H1757" s="48">
        <f>IFERROR(Ações!$I1757/(Ações!$P1757-Table_1[[#This Row],[CAGR LUCRO 5A]]),0)</f>
        <v>-24.171499602739726</v>
      </c>
      <c r="I1757" s="48">
        <f>IF(Ações!$S1757&lt;0,"",Ações!$O1757*(1+Ações!$S1757))</f>
        <v>1.7645194710000001</v>
      </c>
      <c r="J1757" s="49">
        <f>IFERROR(IF(Ações!$B1757="","",(VLOOKUP(Table_1[[#This Row],[AÇÕES]],'Dados Status Invest STOCKS'!A1743:AD2358,4)/Table_1[[#This Row],[LPA]]))/100,0)</f>
        <v>0.11119170984455959</v>
      </c>
      <c r="K1757" s="64">
        <f>IFERROR(IF(Ações!$B1757="","",VLOOKUP(Table_1[[#This Row],[AÇÕES]],'Dados Status Invest STOCKS'!A1743:AD2358,2)),0)</f>
        <v>41.31</v>
      </c>
      <c r="L1757" s="65">
        <f>IFERROR(IF(Ações!$B1757="","",VLOOKUP(Table_1[[#This Row],[AÇÕES]],'Dados Status Invest STOCKS'!A1743:AD2358,3)/100),0)</f>
        <v>3.7699999999999997E-2</v>
      </c>
      <c r="M1757" s="66">
        <f>IFERROR(IF(Ações!$B1757="","",VLOOKUP(Table_1[[#This Row],[AÇÕES]],'Dados Status Invest STOCKS'!A1743:AD2358,28)),0)</f>
        <v>1.93</v>
      </c>
      <c r="N1757" s="66">
        <f>IFERROR(IF(Ações!$B1757="","",VLOOKUP(Table_1[[#This Row],[AÇÕES]],'Dados Status Invest STOCKS'!A1743:AD2358,27)),0)</f>
        <v>13.12</v>
      </c>
      <c r="O1757" s="66">
        <f>IFERROR(IF(Ações!$L1757="","",Ações!$K1757*Ações!$L1757),0)</f>
        <v>1.5573870000000001</v>
      </c>
      <c r="P1757" s="67">
        <f t="shared" si="27"/>
        <v>0.06</v>
      </c>
      <c r="Q1757" s="67">
        <f>IFERROR(Ações!$O1757/Ações!$M1757,0)</f>
        <v>0.80693626943005192</v>
      </c>
      <c r="R1757" s="67">
        <f>IFERROR(IF(Ações!$B1757="","",VLOOKUP(Table_1[[#This Row],[AÇÕES]],'Dados Status Invest STOCKS'!A1743:AD2358,18)/100),0)</f>
        <v>0.14679999999999999</v>
      </c>
      <c r="S1757" s="65">
        <f>IFERROR(IF(Ações!$B1757="","",VLOOKUP(Table_1[[#This Row],[AÇÕES]],'Dados Status Invest STOCKS'!A1743:AD2358,25)/100),0)</f>
        <v>0.13300000000000001</v>
      </c>
      <c r="T1757" s="67">
        <f>(1-Ações!$Q1757)*Ações!$R1757</f>
        <v>2.8341755647668374E-2</v>
      </c>
      <c r="U1757" s="68">
        <f>IF(Ações!$S1757=0,Ações!$T1757,IF(Ações!$T1757=0,Ações!$S1757,AVERAGE(Ações!$S1757,Ações!$T1757)))</f>
        <v>8.0670877823834197E-2</v>
      </c>
    </row>
    <row r="1758" spans="2:21" ht="15" customHeight="1" x14ac:dyDescent="0.2">
      <c r="B1758" s="63" t="str">
        <f>IFERROR('Dados Status Invest STOCKS'!A1745,"-")</f>
        <v>FEDU</v>
      </c>
      <c r="C1758" s="45">
        <f>IFERROR((Ações!$D1758-Ações!$K1758)/Ações!$D1758,0)</f>
        <v>0</v>
      </c>
      <c r="D1758" s="46">
        <f>(Ações!$O1758)/0.06</f>
        <v>0</v>
      </c>
      <c r="E1758" s="47">
        <f>IFERROR((Ações!$F1758-Ações!$K1758)/Ações!$F1758,0)</f>
        <v>0</v>
      </c>
      <c r="F1758" s="46" t="str">
        <f>IF(OR(Ações!$N1758&lt;0,Ações!$M1758&lt;0),"",(22.5*Ações!$M1758*Ações!$N1758)^0.5)</f>
        <v/>
      </c>
      <c r="G1758" s="47">
        <f>IFERROR((Ações!$H1758-Ações!$K1758)/Ações!$H1758,0)</f>
        <v>0</v>
      </c>
      <c r="H1758" s="48">
        <f>IFERROR(Ações!$I1758/(Ações!$P1758-Table_1[[#This Row],[CAGR LUCRO 5A]]),0)</f>
        <v>0</v>
      </c>
      <c r="I1758" s="48">
        <f>IF(Ações!$S1758&lt;0,"",Ações!$O1758*(1+Ações!$S1758))</f>
        <v>0</v>
      </c>
      <c r="J1758" s="49">
        <f>IFERROR(IF(Ações!$B1758="","",(VLOOKUP(Table_1[[#This Row],[AÇÕES]],'Dados Status Invest STOCKS'!A1744:AD2359,4)/Table_1[[#This Row],[LPA]]))/100,0)</f>
        <v>0.7433333333333334</v>
      </c>
      <c r="K1758" s="64">
        <f>IFERROR(IF(Ações!$B1758="","",VLOOKUP(Table_1[[#This Row],[AÇÕES]],'Dados Status Invest STOCKS'!A1744:AD2359,2)),0)</f>
        <v>0.63</v>
      </c>
      <c r="L1758" s="65">
        <f>IFERROR(IF(Ações!$B1758="","",VLOOKUP(Table_1[[#This Row],[AÇÕES]],'Dados Status Invest STOCKS'!A1744:AD2359,3)/100),0)</f>
        <v>0</v>
      </c>
      <c r="M1758" s="66">
        <f>IFERROR(IF(Ações!$B1758="","",VLOOKUP(Table_1[[#This Row],[AÇÕES]],'Dados Status Invest STOCKS'!A1744:AD2359,28)),0)</f>
        <v>-0.09</v>
      </c>
      <c r="N1758" s="66">
        <f>IFERROR(IF(Ações!$B1758="","",VLOOKUP(Table_1[[#This Row],[AÇÕES]],'Dados Status Invest STOCKS'!A1744:AD2359,27)),0)</f>
        <v>2.16</v>
      </c>
      <c r="O1758" s="66">
        <f>IFERROR(IF(Ações!$L1758="","",Ações!$K1758*Ações!$L1758),0)</f>
        <v>0</v>
      </c>
      <c r="P1758" s="67">
        <f t="shared" si="27"/>
        <v>0.06</v>
      </c>
      <c r="Q1758" s="67">
        <f>IFERROR(Ações!$O1758/Ações!$M1758,0)</f>
        <v>0</v>
      </c>
      <c r="R1758" s="67">
        <f>IFERROR(IF(Ações!$B1758="","",VLOOKUP(Table_1[[#This Row],[AÇÕES]],'Dados Status Invest STOCKS'!A1744:AD2359,18)/100),0)</f>
        <v>-4.36E-2</v>
      </c>
      <c r="S1758" s="65">
        <f>IFERROR(IF(Ações!$B1758="","",VLOOKUP(Table_1[[#This Row],[AÇÕES]],'Dados Status Invest STOCKS'!A1744:AD2359,25)/100),0)</f>
        <v>0</v>
      </c>
      <c r="T1758" s="67">
        <f>(1-Ações!$Q1758)*Ações!$R1758</f>
        <v>-4.36E-2</v>
      </c>
      <c r="U1758" s="68">
        <f>IF(Ações!$S1758=0,Ações!$T1758,IF(Ações!$T1758=0,Ações!$S1758,AVERAGE(Ações!$S1758,Ações!$T1758)))</f>
        <v>-4.36E-2</v>
      </c>
    </row>
    <row r="1759" spans="2:21" ht="15" customHeight="1" x14ac:dyDescent="0.2">
      <c r="B1759" s="63" t="str">
        <f>IFERROR('Dados Status Invest STOCKS'!A1746,"-")</f>
        <v>FEIM</v>
      </c>
      <c r="C1759" s="45">
        <f>IFERROR((Ações!$D1759-Ações!$K1759)/Ações!$D1759,0)</f>
        <v>0</v>
      </c>
      <c r="D1759" s="46">
        <f>(Ações!$O1759)/0.06</f>
        <v>0</v>
      </c>
      <c r="E1759" s="47">
        <f>IFERROR((Ações!$F1759-Ações!$K1759)/Ações!$F1759,0)</f>
        <v>0</v>
      </c>
      <c r="F1759" s="46" t="str">
        <f>IF(OR(Ações!$N1759&lt;0,Ações!$M1759&lt;0),"",(22.5*Ações!$M1759*Ações!$N1759)^0.5)</f>
        <v/>
      </c>
      <c r="G1759" s="47">
        <f>IFERROR((Ações!$H1759-Ações!$K1759)/Ações!$H1759,0)</f>
        <v>0</v>
      </c>
      <c r="H1759" s="48">
        <f>IFERROR(Ações!$I1759/(Ações!$P1759-Table_1[[#This Row],[CAGR LUCRO 5A]]),0)</f>
        <v>0</v>
      </c>
      <c r="I1759" s="48" t="str">
        <f>IF(Ações!$S1759&lt;0,"",Ações!$O1759*(1+Ações!$S1759))</f>
        <v/>
      </c>
      <c r="J1759" s="49">
        <f>IFERROR(IF(Ações!$B1759="","",(VLOOKUP(Table_1[[#This Row],[AÇÕES]],'Dados Status Invest STOCKS'!A1745:AD2360,4)/Table_1[[#This Row],[LPA]]))/100,0)</f>
        <v>36.101999999999997</v>
      </c>
      <c r="K1759" s="64">
        <f>IFERROR(IF(Ações!$B1759="","",VLOOKUP(Table_1[[#This Row],[AÇÕES]],'Dados Status Invest STOCKS'!A1745:AD2360,2)),0)</f>
        <v>9.06</v>
      </c>
      <c r="L1759" s="65">
        <f>IFERROR(IF(Ações!$B1759="","",VLOOKUP(Table_1[[#This Row],[AÇÕES]],'Dados Status Invest STOCKS'!A1745:AD2360,3)/100),0)</f>
        <v>0</v>
      </c>
      <c r="M1759" s="66">
        <f>IFERROR(IF(Ações!$B1759="","",VLOOKUP(Table_1[[#This Row],[AÇÕES]],'Dados Status Invest STOCKS'!A1745:AD2360,28)),0)</f>
        <v>-0.05</v>
      </c>
      <c r="N1759" s="66">
        <f>IFERROR(IF(Ações!$B1759="","",VLOOKUP(Table_1[[#This Row],[AÇÕES]],'Dados Status Invest STOCKS'!A1745:AD2360,27)),0)</f>
        <v>5.9</v>
      </c>
      <c r="O1759" s="66">
        <f>IFERROR(IF(Ações!$L1759="","",Ações!$K1759*Ações!$L1759),0)</f>
        <v>0</v>
      </c>
      <c r="P1759" s="67">
        <f t="shared" si="27"/>
        <v>0.06</v>
      </c>
      <c r="Q1759" s="67">
        <f>IFERROR(Ações!$O1759/Ações!$M1759,0)</f>
        <v>0</v>
      </c>
      <c r="R1759" s="67">
        <f>IFERROR(IF(Ações!$B1759="","",VLOOKUP(Table_1[[#This Row],[AÇÕES]],'Dados Status Invest STOCKS'!A1745:AD2360,18)/100),0)</f>
        <v>-8.5000000000000006E-3</v>
      </c>
      <c r="S1759" s="65">
        <f>IFERROR(IF(Ações!$B1759="","",VLOOKUP(Table_1[[#This Row],[AÇÕES]],'Dados Status Invest STOCKS'!A1745:AD2360,25)/100),0)</f>
        <v>-7.5199999999999989E-2</v>
      </c>
      <c r="T1759" s="67">
        <f>(1-Ações!$Q1759)*Ações!$R1759</f>
        <v>-8.5000000000000006E-3</v>
      </c>
      <c r="U1759" s="68">
        <f>IF(Ações!$S1759=0,Ações!$T1759,IF(Ações!$T1759=0,Ações!$S1759,AVERAGE(Ações!$S1759,Ações!$T1759)))</f>
        <v>-4.1849999999999998E-2</v>
      </c>
    </row>
    <row r="1760" spans="2:21" ht="15" customHeight="1" x14ac:dyDescent="0.2">
      <c r="B1760" s="63" t="str">
        <f>IFERROR('Dados Status Invest STOCKS'!A1747,"-")</f>
        <v>FELE</v>
      </c>
      <c r="C1760" s="45">
        <f>IFERROR((Ações!$D1760-Ações!$K1760)/Ações!$D1760,0)</f>
        <v>-6.6923076923076916</v>
      </c>
      <c r="D1760" s="46">
        <f>(Ações!$O1760)/0.06</f>
        <v>11.719500000000002</v>
      </c>
      <c r="E1760" s="47">
        <f>IFERROR((Ações!$F1760-Ações!$K1760)/Ações!$F1760,0)</f>
        <v>-1.4568748473188475</v>
      </c>
      <c r="F1760" s="46">
        <f>IF(OR(Ações!$N1760&lt;0,Ações!$M1760&lt;0),"",(22.5*Ações!$M1760*Ações!$N1760)^0.5)</f>
        <v>36.692955727223719</v>
      </c>
      <c r="G1760" s="47">
        <f>IFERROR((Ações!$H1760-Ações!$K1760)/Ações!$H1760,0)</f>
        <v>2.2575000898214341</v>
      </c>
      <c r="H1760" s="48">
        <f>IFERROR(Ações!$I1760/(Ações!$P1760-Table_1[[#This Row],[CAGR LUCRO 5A]]),0)</f>
        <v>-71.689855714285756</v>
      </c>
      <c r="I1760" s="48">
        <f>IF(Ações!$S1760&lt;0,"",Ações!$O1760*(1+Ações!$S1760))</f>
        <v>0.7527434850000001</v>
      </c>
      <c r="J1760" s="49">
        <f>IFERROR(IF(Ações!$B1760="","",(VLOOKUP(Table_1[[#This Row],[AÇÕES]],'Dados Status Invest STOCKS'!A1746:AD2361,4)/Table_1[[#This Row],[LPA]]))/100,0)</f>
        <v>9.9335548172757485E-2</v>
      </c>
      <c r="K1760" s="64">
        <f>IFERROR(IF(Ações!$B1760="","",VLOOKUP(Table_1[[#This Row],[AÇÕES]],'Dados Status Invest STOCKS'!A1746:AD2361,2)),0)</f>
        <v>90.15</v>
      </c>
      <c r="L1760" s="65">
        <f>IFERROR(IF(Ações!$B1760="","",VLOOKUP(Table_1[[#This Row],[AÇÕES]],'Dados Status Invest STOCKS'!A1746:AD2361,3)/100),0)</f>
        <v>7.8000000000000005E-3</v>
      </c>
      <c r="M1760" s="66">
        <f>IFERROR(IF(Ações!$B1760="","",VLOOKUP(Table_1[[#This Row],[AÇÕES]],'Dados Status Invest STOCKS'!A1746:AD2361,28)),0)</f>
        <v>3.01</v>
      </c>
      <c r="N1760" s="66">
        <f>IFERROR(IF(Ações!$B1760="","",VLOOKUP(Table_1[[#This Row],[AÇÕES]],'Dados Status Invest STOCKS'!A1746:AD2361,27)),0)</f>
        <v>19.88</v>
      </c>
      <c r="O1760" s="66">
        <f>IFERROR(IF(Ações!$L1760="","",Ações!$K1760*Ações!$L1760),0)</f>
        <v>0.70317000000000007</v>
      </c>
      <c r="P1760" s="67">
        <f t="shared" si="27"/>
        <v>0.06</v>
      </c>
      <c r="Q1760" s="67">
        <f>IFERROR(Ações!$O1760/Ações!$M1760,0)</f>
        <v>0.23361129568106317</v>
      </c>
      <c r="R1760" s="67">
        <f>IFERROR(IF(Ações!$B1760="","",VLOOKUP(Table_1[[#This Row],[AÇÕES]],'Dados Status Invest STOCKS'!A1746:AD2361,18)/100),0)</f>
        <v>0.1517</v>
      </c>
      <c r="S1760" s="65">
        <f>IFERROR(IF(Ações!$B1760="","",VLOOKUP(Table_1[[#This Row],[AÇÕES]],'Dados Status Invest STOCKS'!A1746:AD2361,25)/100),0)</f>
        <v>7.0499999999999993E-2</v>
      </c>
      <c r="T1760" s="67">
        <f>(1-Ações!$Q1760)*Ações!$R1760</f>
        <v>0.11626116644518271</v>
      </c>
      <c r="U1760" s="68">
        <f>IF(Ações!$S1760=0,Ações!$T1760,IF(Ações!$T1760=0,Ações!$S1760,AVERAGE(Ações!$S1760,Ações!$T1760)))</f>
        <v>9.3380583222591351E-2</v>
      </c>
    </row>
    <row r="1761" spans="2:21" ht="15" customHeight="1" x14ac:dyDescent="0.2">
      <c r="B1761" s="63" t="str">
        <f>IFERROR('Dados Status Invest STOCKS'!A1748,"-")</f>
        <v>FENC</v>
      </c>
      <c r="C1761" s="45">
        <f>IFERROR((Ações!$D1761-Ações!$K1761)/Ações!$D1761,0)</f>
        <v>0</v>
      </c>
      <c r="D1761" s="46">
        <f>(Ações!$O1761)/0.06</f>
        <v>0</v>
      </c>
      <c r="E1761" s="47">
        <f>IFERROR((Ações!$F1761-Ações!$K1761)/Ações!$F1761,0)</f>
        <v>0</v>
      </c>
      <c r="F1761" s="46" t="str">
        <f>IF(OR(Ações!$N1761&lt;0,Ações!$M1761&lt;0),"",(22.5*Ações!$M1761*Ações!$N1761)^0.5)</f>
        <v/>
      </c>
      <c r="G1761" s="47">
        <f>IFERROR((Ações!$H1761-Ações!$K1761)/Ações!$H1761,0)</f>
        <v>0</v>
      </c>
      <c r="H1761" s="48">
        <f>IFERROR(Ações!$I1761/(Ações!$P1761-Table_1[[#This Row],[CAGR LUCRO 5A]]),0)</f>
        <v>0</v>
      </c>
      <c r="I1761" s="48">
        <f>IF(Ações!$S1761&lt;0,"",Ações!$O1761*(1+Ações!$S1761))</f>
        <v>0</v>
      </c>
      <c r="J1761" s="49">
        <f>IFERROR(IF(Ações!$B1761="","",(VLOOKUP(Table_1[[#This Row],[AÇÕES]],'Dados Status Invest STOCKS'!A1747:AD2362,4)/Table_1[[#This Row],[LPA]]))/100,0)</f>
        <v>0.11806451612903227</v>
      </c>
      <c r="K1761" s="64">
        <f>IFERROR(IF(Ações!$B1761="","",VLOOKUP(Table_1[[#This Row],[AÇÕES]],'Dados Status Invest STOCKS'!A1747:AD2362,2)),0)</f>
        <v>4.55</v>
      </c>
      <c r="L1761" s="65">
        <f>IFERROR(IF(Ações!$B1761="","",VLOOKUP(Table_1[[#This Row],[AÇÕES]],'Dados Status Invest STOCKS'!A1747:AD2362,3)/100),0)</f>
        <v>0</v>
      </c>
      <c r="M1761" s="66">
        <f>IFERROR(IF(Ações!$B1761="","",VLOOKUP(Table_1[[#This Row],[AÇÕES]],'Dados Status Invest STOCKS'!A1747:AD2362,28)),0)</f>
        <v>-0.62</v>
      </c>
      <c r="N1761" s="66">
        <f>IFERROR(IF(Ações!$B1761="","",VLOOKUP(Table_1[[#This Row],[AÇÕES]],'Dados Status Invest STOCKS'!A1747:AD2362,27)),0)</f>
        <v>0.73</v>
      </c>
      <c r="O1761" s="66">
        <f>IFERROR(IF(Ações!$L1761="","",Ações!$K1761*Ações!$L1761),0)</f>
        <v>0</v>
      </c>
      <c r="P1761" s="67">
        <f t="shared" si="27"/>
        <v>0.06</v>
      </c>
      <c r="Q1761" s="67">
        <f>IFERROR(Ações!$O1761/Ações!$M1761,0)</f>
        <v>0</v>
      </c>
      <c r="R1761" s="67">
        <f>IFERROR(IF(Ações!$B1761="","",VLOOKUP(Table_1[[#This Row],[AÇÕES]],'Dados Status Invest STOCKS'!A1747:AD2362,18)/100),0)</f>
        <v>-0.8498</v>
      </c>
      <c r="S1761" s="65">
        <f>IFERROR(IF(Ações!$B1761="","",VLOOKUP(Table_1[[#This Row],[AÇÕES]],'Dados Status Invest STOCKS'!A1747:AD2362,25)/100),0)</f>
        <v>0</v>
      </c>
      <c r="T1761" s="67">
        <f>(1-Ações!$Q1761)*Ações!$R1761</f>
        <v>-0.8498</v>
      </c>
      <c r="U1761" s="68">
        <f>IF(Ações!$S1761=0,Ações!$T1761,IF(Ações!$T1761=0,Ações!$S1761,AVERAGE(Ações!$S1761,Ações!$T1761)))</f>
        <v>-0.8498</v>
      </c>
    </row>
    <row r="1762" spans="2:21" ht="15" customHeight="1" x14ac:dyDescent="0.2">
      <c r="B1762" s="63" t="str">
        <f>IFERROR('Dados Status Invest STOCKS'!A1749,"-")</f>
        <v>FENG</v>
      </c>
      <c r="C1762" s="45">
        <f>IFERROR((Ações!$D1762-Ações!$K1762)/Ações!$D1762,0)</f>
        <v>0</v>
      </c>
      <c r="D1762" s="46">
        <f>(Ações!$O1762)/0.06</f>
        <v>0</v>
      </c>
      <c r="E1762" s="47">
        <f>IFERROR((Ações!$F1762-Ações!$K1762)/Ações!$F1762,0)</f>
        <v>0.91180332439427125</v>
      </c>
      <c r="F1762" s="46">
        <f>IF(OR(Ações!$N1762&lt;0,Ações!$M1762&lt;0),"",(22.5*Ações!$M1762*Ações!$N1762)^0.5)</f>
        <v>8.2769559621880315</v>
      </c>
      <c r="G1762" s="47">
        <f>IFERROR((Ações!$H1762-Ações!$K1762)/Ações!$H1762,0)</f>
        <v>0</v>
      </c>
      <c r="H1762" s="48">
        <f>IFERROR(Ações!$I1762/(Ações!$P1762-Table_1[[#This Row],[CAGR LUCRO 5A]]),0)</f>
        <v>0</v>
      </c>
      <c r="I1762" s="48">
        <f>IF(Ações!$S1762&lt;0,"",Ações!$O1762*(1+Ações!$S1762))</f>
        <v>0</v>
      </c>
      <c r="J1762" s="49">
        <f>IFERROR(IF(Ações!$B1762="","",(VLOOKUP(Table_1[[#This Row],[AÇÕES]],'Dados Status Invest STOCKS'!A1748:AD2363,4)/Table_1[[#This Row],[LPA]]))/100,0)</f>
        <v>9.4318181818181818E-3</v>
      </c>
      <c r="K1762" s="64">
        <f>IFERROR(IF(Ações!$B1762="","",VLOOKUP(Table_1[[#This Row],[AÇÕES]],'Dados Status Invest STOCKS'!A1748:AD2363,2)),0)</f>
        <v>0.73</v>
      </c>
      <c r="L1762" s="65">
        <f>IFERROR(IF(Ações!$B1762="","",VLOOKUP(Table_1[[#This Row],[AÇÕES]],'Dados Status Invest STOCKS'!A1748:AD2363,3)/100),0)</f>
        <v>0</v>
      </c>
      <c r="M1762" s="66">
        <f>IFERROR(IF(Ações!$B1762="","",VLOOKUP(Table_1[[#This Row],[AÇÕES]],'Dados Status Invest STOCKS'!A1748:AD2363,28)),0)</f>
        <v>0.88</v>
      </c>
      <c r="N1762" s="66">
        <f>IFERROR(IF(Ações!$B1762="","",VLOOKUP(Table_1[[#This Row],[AÇÕES]],'Dados Status Invest STOCKS'!A1748:AD2363,27)),0)</f>
        <v>3.46</v>
      </c>
      <c r="O1762" s="66">
        <f>IFERROR(IF(Ações!$L1762="","",Ações!$K1762*Ações!$L1762),0)</f>
        <v>0</v>
      </c>
      <c r="P1762" s="67">
        <f t="shared" si="27"/>
        <v>0.06</v>
      </c>
      <c r="Q1762" s="67">
        <f>IFERROR(Ações!$O1762/Ações!$M1762,0)</f>
        <v>0</v>
      </c>
      <c r="R1762" s="67">
        <f>IFERROR(IF(Ações!$B1762="","",VLOOKUP(Table_1[[#This Row],[AÇÕES]],'Dados Status Invest STOCKS'!A1748:AD2363,18)/100),0)</f>
        <v>0.25440000000000002</v>
      </c>
      <c r="S1762" s="65">
        <f>IFERROR(IF(Ações!$B1762="","",VLOOKUP(Table_1[[#This Row],[AÇÕES]],'Dados Status Invest STOCKS'!A1748:AD2363,25)/100),0)</f>
        <v>0.38630000000000003</v>
      </c>
      <c r="T1762" s="67">
        <f>(1-Ações!$Q1762)*Ações!$R1762</f>
        <v>0.25440000000000002</v>
      </c>
      <c r="U1762" s="68">
        <f>IF(Ações!$S1762=0,Ações!$T1762,IF(Ações!$T1762=0,Ações!$S1762,AVERAGE(Ações!$S1762,Ações!$T1762)))</f>
        <v>0.32035000000000002</v>
      </c>
    </row>
    <row r="1763" spans="2:21" ht="15" customHeight="1" x14ac:dyDescent="0.2">
      <c r="B1763" s="63" t="str">
        <f>IFERROR('Dados Status Invest STOCKS'!A1750,"-")</f>
        <v>FET</v>
      </c>
      <c r="C1763" s="45">
        <f>IFERROR((Ações!$D1763-Ações!$K1763)/Ações!$D1763,0)</f>
        <v>0</v>
      </c>
      <c r="D1763" s="46">
        <f>(Ações!$O1763)/0.06</f>
        <v>0</v>
      </c>
      <c r="E1763" s="47">
        <f>IFERROR((Ações!$F1763-Ações!$K1763)/Ações!$F1763,0)</f>
        <v>0</v>
      </c>
      <c r="F1763" s="46" t="str">
        <f>IF(OR(Ações!$N1763&lt;0,Ações!$M1763&lt;0),"",(22.5*Ações!$M1763*Ações!$N1763)^0.5)</f>
        <v/>
      </c>
      <c r="G1763" s="47">
        <f>IFERROR((Ações!$H1763-Ações!$K1763)/Ações!$H1763,0)</f>
        <v>0</v>
      </c>
      <c r="H1763" s="48">
        <f>IFERROR(Ações!$I1763/(Ações!$P1763-Table_1[[#This Row],[CAGR LUCRO 5A]]),0)</f>
        <v>0</v>
      </c>
      <c r="I1763" s="48">
        <f>IF(Ações!$S1763&lt;0,"",Ações!$O1763*(1+Ações!$S1763))</f>
        <v>0</v>
      </c>
      <c r="J1763" s="49">
        <f>IFERROR(IF(Ações!$B1763="","",(VLOOKUP(Table_1[[#This Row],[AÇÕES]],'Dados Status Invest STOCKS'!A1749:AD2364,4)/Table_1[[#This Row],[LPA]]))/100,0)</f>
        <v>6.1091340450771057E-4</v>
      </c>
      <c r="K1763" s="64">
        <f>IFERROR(IF(Ações!$B1763="","",VLOOKUP(Table_1[[#This Row],[AÇÕES]],'Dados Status Invest STOCKS'!A1749:AD2364,2)),0)</f>
        <v>17.59</v>
      </c>
      <c r="L1763" s="65">
        <f>IFERROR(IF(Ações!$B1763="","",VLOOKUP(Table_1[[#This Row],[AÇÕES]],'Dados Status Invest STOCKS'!A1749:AD2364,3)/100),0)</f>
        <v>0</v>
      </c>
      <c r="M1763" s="66">
        <f>IFERROR(IF(Ações!$B1763="","",VLOOKUP(Table_1[[#This Row],[AÇÕES]],'Dados Status Invest STOCKS'!A1749:AD2364,28)),0)</f>
        <v>-16.86</v>
      </c>
      <c r="N1763" s="66">
        <f>IFERROR(IF(Ações!$B1763="","",VLOOKUP(Table_1[[#This Row],[AÇÕES]],'Dados Status Invest STOCKS'!A1749:AD2364,27)),0)</f>
        <v>60.91</v>
      </c>
      <c r="O1763" s="66">
        <f>IFERROR(IF(Ações!$L1763="","",Ações!$K1763*Ações!$L1763),0)</f>
        <v>0</v>
      </c>
      <c r="P1763" s="67">
        <f t="shared" si="27"/>
        <v>0.06</v>
      </c>
      <c r="Q1763" s="67">
        <f>IFERROR(Ações!$O1763/Ações!$M1763,0)</f>
        <v>0</v>
      </c>
      <c r="R1763" s="67">
        <f>IFERROR(IF(Ações!$B1763="","",VLOOKUP(Table_1[[#This Row],[AÇÕES]],'Dados Status Invest STOCKS'!A1749:AD2364,18)/100),0)</f>
        <v>-0.2767</v>
      </c>
      <c r="S1763" s="65">
        <f>IFERROR(IF(Ações!$B1763="","",VLOOKUP(Table_1[[#This Row],[AÇÕES]],'Dados Status Invest STOCKS'!A1749:AD2364,25)/100),0)</f>
        <v>0</v>
      </c>
      <c r="T1763" s="67">
        <f>(1-Ações!$Q1763)*Ações!$R1763</f>
        <v>-0.2767</v>
      </c>
      <c r="U1763" s="68">
        <f>IF(Ações!$S1763=0,Ações!$T1763,IF(Ações!$T1763=0,Ações!$S1763,AVERAGE(Ações!$S1763,Ações!$T1763)))</f>
        <v>-0.2767</v>
      </c>
    </row>
    <row r="1764" spans="2:21" ht="15" customHeight="1" x14ac:dyDescent="0.2">
      <c r="B1764" s="63" t="str">
        <f>IFERROR('Dados Status Invest STOCKS'!A1751,"-")</f>
        <v>FEYE</v>
      </c>
      <c r="C1764" s="45">
        <f>IFERROR((Ações!$D1764-Ações!$K1764)/Ações!$D1764,0)</f>
        <v>0</v>
      </c>
      <c r="D1764" s="46">
        <f>(Ações!$O1764)/0.06</f>
        <v>0</v>
      </c>
      <c r="E1764" s="47">
        <f>IFERROR((Ações!$F1764-Ações!$K1764)/Ações!$F1764,0)</f>
        <v>0</v>
      </c>
      <c r="F1764" s="46" t="str">
        <f>IF(OR(Ações!$N1764&lt;0,Ações!$M1764&lt;0),"",(22.5*Ações!$M1764*Ações!$N1764)^0.5)</f>
        <v/>
      </c>
      <c r="G1764" s="47">
        <f>IFERROR((Ações!$H1764-Ações!$K1764)/Ações!$H1764,0)</f>
        <v>0</v>
      </c>
      <c r="H1764" s="48">
        <f>IFERROR(Ações!$I1764/(Ações!$P1764-Table_1[[#This Row],[CAGR LUCRO 5A]]),0)</f>
        <v>0</v>
      </c>
      <c r="I1764" s="48">
        <f>IF(Ações!$S1764&lt;0,"",Ações!$O1764*(1+Ações!$S1764))</f>
        <v>0</v>
      </c>
      <c r="J1764" s="49">
        <f>IFERROR(IF(Ações!$B1764="","",(VLOOKUP(Table_1[[#This Row],[AÇÕES]],'Dados Status Invest STOCKS'!A1750:AD2365,4)/Table_1[[#This Row],[LPA]]))/100,0)</f>
        <v>0.25180722891566265</v>
      </c>
      <c r="K1764" s="64">
        <f>IFERROR(IF(Ações!$B1764="","",VLOOKUP(Table_1[[#This Row],[AÇÕES]],'Dados Status Invest STOCKS'!A1750:AD2365,2)),0)</f>
        <v>17.27</v>
      </c>
      <c r="L1764" s="65">
        <f>IFERROR(IF(Ações!$B1764="","",VLOOKUP(Table_1[[#This Row],[AÇÕES]],'Dados Status Invest STOCKS'!A1750:AD2365,3)/100),0)</f>
        <v>0</v>
      </c>
      <c r="M1764" s="66">
        <f>IFERROR(IF(Ações!$B1764="","",VLOOKUP(Table_1[[#This Row],[AÇÕES]],'Dados Status Invest STOCKS'!A1750:AD2365,28)),0)</f>
        <v>-0.83</v>
      </c>
      <c r="N1764" s="66">
        <f>IFERROR(IF(Ações!$B1764="","",VLOOKUP(Table_1[[#This Row],[AÇÕES]],'Dados Status Invest STOCKS'!A1750:AD2365,27)),0)</f>
        <v>4.41</v>
      </c>
      <c r="O1764" s="66">
        <f>IFERROR(IF(Ações!$L1764="","",Ações!$K1764*Ações!$L1764),0)</f>
        <v>0</v>
      </c>
      <c r="P1764" s="67">
        <f t="shared" si="27"/>
        <v>0.06</v>
      </c>
      <c r="Q1764" s="67">
        <f>IFERROR(Ações!$O1764/Ações!$M1764,0)</f>
        <v>0</v>
      </c>
      <c r="R1764" s="67">
        <f>IFERROR(IF(Ações!$B1764="","",VLOOKUP(Table_1[[#This Row],[AÇÕES]],'Dados Status Invest STOCKS'!A1750:AD2365,18)/100),0)</f>
        <v>-0.18719999999999998</v>
      </c>
      <c r="S1764" s="65">
        <f>IFERROR(IF(Ações!$B1764="","",VLOOKUP(Table_1[[#This Row],[AÇÕES]],'Dados Status Invest STOCKS'!A1750:AD2365,25)/100),0)</f>
        <v>0</v>
      </c>
      <c r="T1764" s="67">
        <f>(1-Ações!$Q1764)*Ações!$R1764</f>
        <v>-0.18719999999999998</v>
      </c>
      <c r="U1764" s="68">
        <f>IF(Ações!$S1764=0,Ações!$T1764,IF(Ações!$T1764=0,Ações!$S1764,AVERAGE(Ações!$S1764,Ações!$T1764)))</f>
        <v>-0.18719999999999998</v>
      </c>
    </row>
    <row r="1765" spans="2:21" ht="15" customHeight="1" x14ac:dyDescent="0.2">
      <c r="B1765" s="63" t="str">
        <f>IFERROR('Dados Status Invest STOCKS'!A1752,"-")</f>
        <v>FF</v>
      </c>
      <c r="C1765" s="45">
        <f>IFERROR((Ações!$D1765-Ações!$K1765)/Ações!$D1765,0)</f>
        <v>0.82964224872231684</v>
      </c>
      <c r="D1765" s="46">
        <f>(Ações!$O1765)/0.06</f>
        <v>45.668600000000005</v>
      </c>
      <c r="E1765" s="47">
        <f>IFERROR((Ações!$F1765-Ações!$K1765)/Ações!$F1765,0)</f>
        <v>-0.45034073264266472</v>
      </c>
      <c r="F1765" s="46">
        <f>IF(OR(Ações!$N1765&lt;0,Ações!$M1765&lt;0),"",(22.5*Ações!$M1765*Ações!$N1765)^0.5)</f>
        <v>5.3642567052668158</v>
      </c>
      <c r="G1765" s="47">
        <f>IFERROR((Ações!$H1765-Ações!$K1765)/Ações!$H1765,0)</f>
        <v>0.83144695806025748</v>
      </c>
      <c r="H1765" s="48">
        <f>IFERROR(Ações!$I1765/(Ações!$P1765-Table_1[[#This Row],[CAGR LUCRO 5A]]),0)</f>
        <v>46.157576929292929</v>
      </c>
      <c r="I1765" s="48">
        <f>IF(Ações!$S1765&lt;0,"",Ações!$O1765*(1+Ações!$S1765))</f>
        <v>2.7417600695999997</v>
      </c>
      <c r="J1765" s="49">
        <f>IFERROR(IF(Ações!$B1765="","",(VLOOKUP(Table_1[[#This Row],[AÇÕES]],'Dados Status Invest STOCKS'!A1751:AD2366,4)/Table_1[[#This Row],[LPA]]))/100,0)</f>
        <v>1.7280952380952384</v>
      </c>
      <c r="K1765" s="64">
        <f>IFERROR(IF(Ações!$B1765="","",VLOOKUP(Table_1[[#This Row],[AÇÕES]],'Dados Status Invest STOCKS'!A1751:AD2366,2)),0)</f>
        <v>7.78</v>
      </c>
      <c r="L1765" s="65">
        <f>IFERROR(IF(Ações!$B1765="","",VLOOKUP(Table_1[[#This Row],[AÇÕES]],'Dados Status Invest STOCKS'!A1751:AD2366,3)/100),0)</f>
        <v>0.35220000000000001</v>
      </c>
      <c r="M1765" s="66">
        <f>IFERROR(IF(Ações!$B1765="","",VLOOKUP(Table_1[[#This Row],[AÇÕES]],'Dados Status Invest STOCKS'!A1751:AD2366,28)),0)</f>
        <v>0.21</v>
      </c>
      <c r="N1765" s="66">
        <f>IFERROR(IF(Ações!$B1765="","",VLOOKUP(Table_1[[#This Row],[AÇÕES]],'Dados Status Invest STOCKS'!A1751:AD2366,27)),0)</f>
        <v>6.09</v>
      </c>
      <c r="O1765" s="66">
        <f>IFERROR(IF(Ações!$L1765="","",Ações!$K1765*Ações!$L1765),0)</f>
        <v>2.740116</v>
      </c>
      <c r="P1765" s="67">
        <f t="shared" si="27"/>
        <v>0.06</v>
      </c>
      <c r="Q1765" s="67">
        <f>IFERROR(Ações!$O1765/Ações!$M1765,0)</f>
        <v>13.048171428571429</v>
      </c>
      <c r="R1765" s="67">
        <f>IFERROR(IF(Ações!$B1765="","",VLOOKUP(Table_1[[#This Row],[AÇÕES]],'Dados Status Invest STOCKS'!A1751:AD2366,18)/100),0)</f>
        <v>3.5200000000000002E-2</v>
      </c>
      <c r="S1765" s="65">
        <f>IFERROR(IF(Ações!$B1765="","",VLOOKUP(Table_1[[#This Row],[AÇÕES]],'Dados Status Invest STOCKS'!A1751:AD2366,25)/100),0)</f>
        <v>5.9999999999999995E-4</v>
      </c>
      <c r="T1765" s="67">
        <f>(1-Ações!$Q1765)*Ações!$R1765</f>
        <v>-0.42409563428571434</v>
      </c>
      <c r="U1765" s="68">
        <f>IF(Ações!$S1765=0,Ações!$T1765,IF(Ações!$T1765=0,Ações!$S1765,AVERAGE(Ações!$S1765,Ações!$T1765)))</f>
        <v>-0.21174781714285718</v>
      </c>
    </row>
    <row r="1766" spans="2:21" ht="15" customHeight="1" x14ac:dyDescent="0.2">
      <c r="B1766" s="63" t="str">
        <f>IFERROR('Dados Status Invest STOCKS'!A1753,"-")</f>
        <v>FFBC</v>
      </c>
      <c r="C1766" s="45">
        <f>IFERROR((Ações!$D1766-Ações!$K1766)/Ações!$D1766,0)</f>
        <v>-0.68067226890756327</v>
      </c>
      <c r="D1766" s="46">
        <f>(Ações!$O1766)/0.06</f>
        <v>15.321249999999997</v>
      </c>
      <c r="E1766" s="47">
        <f>IFERROR((Ações!$F1766-Ações!$K1766)/Ações!$F1766,0)</f>
        <v>0.25057109037980918</v>
      </c>
      <c r="F1766" s="46">
        <f>IF(OR(Ações!$N1766&lt;0,Ações!$M1766&lt;0),"",(22.5*Ações!$M1766*Ações!$N1766)^0.5)</f>
        <v>34.359496503877935</v>
      </c>
      <c r="G1766" s="47">
        <f>IFERROR((Ações!$H1766-Ações!$K1766)/Ações!$H1766,0)</f>
        <v>3.3550420773165404</v>
      </c>
      <c r="H1766" s="48">
        <f>IFERROR(Ações!$I1766/(Ações!$P1766-Table_1[[#This Row],[CAGR LUCRO 5A]]),0)</f>
        <v>-10.933987230215825</v>
      </c>
      <c r="I1766" s="48">
        <f>IF(Ações!$S1766&lt;0,"",Ações!$O1766*(1+Ações!$S1766))</f>
        <v>1.0638769574999998</v>
      </c>
      <c r="J1766" s="49">
        <f>IFERROR(IF(Ações!$B1766="","",(VLOOKUP(Table_1[[#This Row],[AÇÕES]],'Dados Status Invest STOCKS'!A1752:AD2367,4)/Table_1[[#This Row],[LPA]]))/100,0)</f>
        <v>5.3136363636363627E-2</v>
      </c>
      <c r="K1766" s="64">
        <f>IFERROR(IF(Ações!$B1766="","",VLOOKUP(Table_1[[#This Row],[AÇÕES]],'Dados Status Invest STOCKS'!A1752:AD2367,2)),0)</f>
        <v>25.75</v>
      </c>
      <c r="L1766" s="65">
        <f>IFERROR(IF(Ações!$B1766="","",VLOOKUP(Table_1[[#This Row],[AÇÕES]],'Dados Status Invest STOCKS'!A1752:AD2367,3)/100),0)</f>
        <v>3.5699999999999996E-2</v>
      </c>
      <c r="M1766" s="66">
        <f>IFERROR(IF(Ações!$B1766="","",VLOOKUP(Table_1[[#This Row],[AÇÕES]],'Dados Status Invest STOCKS'!A1752:AD2367,28)),0)</f>
        <v>2.2000000000000002</v>
      </c>
      <c r="N1766" s="66">
        <f>IFERROR(IF(Ações!$B1766="","",VLOOKUP(Table_1[[#This Row],[AÇÕES]],'Dados Status Invest STOCKS'!A1752:AD2367,27)),0)</f>
        <v>23.85</v>
      </c>
      <c r="O1766" s="66">
        <f>IFERROR(IF(Ações!$L1766="","",Ações!$K1766*Ações!$L1766),0)</f>
        <v>0.91927499999999984</v>
      </c>
      <c r="P1766" s="67">
        <f t="shared" si="27"/>
        <v>0.06</v>
      </c>
      <c r="Q1766" s="67">
        <f>IFERROR(Ações!$O1766/Ações!$M1766,0)</f>
        <v>0.4178522727272726</v>
      </c>
      <c r="R1766" s="67">
        <f>IFERROR(IF(Ações!$B1766="","",VLOOKUP(Table_1[[#This Row],[AÇÕES]],'Dados Status Invest STOCKS'!A1752:AD2367,18)/100),0)</f>
        <v>9.2399999999999996E-2</v>
      </c>
      <c r="S1766" s="65">
        <f>IFERROR(IF(Ações!$B1766="","",VLOOKUP(Table_1[[#This Row],[AÇÕES]],'Dados Status Invest STOCKS'!A1752:AD2367,25)/100),0)</f>
        <v>0.1573</v>
      </c>
      <c r="T1766" s="67">
        <f>(1-Ações!$Q1766)*Ações!$R1766</f>
        <v>5.3790450000000004E-2</v>
      </c>
      <c r="U1766" s="68">
        <f>IF(Ações!$S1766=0,Ações!$T1766,IF(Ações!$T1766=0,Ações!$S1766,AVERAGE(Ações!$S1766,Ações!$T1766)))</f>
        <v>0.10554522499999999</v>
      </c>
    </row>
    <row r="1767" spans="2:21" ht="15" customHeight="1" x14ac:dyDescent="0.2">
      <c r="B1767" s="63" t="str">
        <f>IFERROR('Dados Status Invest STOCKS'!A1754,"-")</f>
        <v>FFBW</v>
      </c>
      <c r="C1767" s="45">
        <f>IFERROR((Ações!$D1767-Ações!$K1767)/Ações!$D1767,0)</f>
        <v>0</v>
      </c>
      <c r="D1767" s="46">
        <f>(Ações!$O1767)/0.06</f>
        <v>0</v>
      </c>
      <c r="E1767" s="47">
        <f>IFERROR((Ações!$F1767-Ações!$K1767)/Ações!$F1767,0)</f>
        <v>-0.72171568053344404</v>
      </c>
      <c r="F1767" s="46">
        <f>IF(OR(Ações!$N1767&lt;0,Ações!$M1767&lt;0),"",(22.5*Ações!$M1767*Ações!$N1767)^0.5)</f>
        <v>6.8245878996463949</v>
      </c>
      <c r="G1767" s="47">
        <f>IFERROR((Ações!$H1767-Ações!$K1767)/Ações!$H1767,0)</f>
        <v>0</v>
      </c>
      <c r="H1767" s="48">
        <f>IFERROR(Ações!$I1767/(Ações!$P1767-Table_1[[#This Row],[CAGR LUCRO 5A]]),0)</f>
        <v>0</v>
      </c>
      <c r="I1767" s="48">
        <f>IF(Ações!$S1767&lt;0,"",Ações!$O1767*(1+Ações!$S1767))</f>
        <v>0</v>
      </c>
      <c r="J1767" s="49">
        <f>IFERROR(IF(Ações!$B1767="","",(VLOOKUP(Table_1[[#This Row],[AÇÕES]],'Dados Status Invest STOCKS'!A1753:AD2368,4)/Table_1[[#This Row],[LPA]]))/100,0)</f>
        <v>2.2326086956521736</v>
      </c>
      <c r="K1767" s="64">
        <f>IFERROR(IF(Ações!$B1767="","",VLOOKUP(Table_1[[#This Row],[AÇÕES]],'Dados Status Invest STOCKS'!A1753:AD2368,2)),0)</f>
        <v>11.75</v>
      </c>
      <c r="L1767" s="65">
        <f>IFERROR(IF(Ações!$B1767="","",VLOOKUP(Table_1[[#This Row],[AÇÕES]],'Dados Status Invest STOCKS'!A1753:AD2368,3)/100),0)</f>
        <v>0</v>
      </c>
      <c r="M1767" s="66">
        <f>IFERROR(IF(Ações!$B1767="","",VLOOKUP(Table_1[[#This Row],[AÇÕES]],'Dados Status Invest STOCKS'!A1753:AD2368,28)),0)</f>
        <v>0.23</v>
      </c>
      <c r="N1767" s="66">
        <f>IFERROR(IF(Ações!$B1767="","",VLOOKUP(Table_1[[#This Row],[AÇÕES]],'Dados Status Invest STOCKS'!A1753:AD2368,27)),0)</f>
        <v>9</v>
      </c>
      <c r="O1767" s="66">
        <f>IFERROR(IF(Ações!$L1767="","",Ações!$K1767*Ações!$L1767),0)</f>
        <v>0</v>
      </c>
      <c r="P1767" s="67">
        <f t="shared" si="27"/>
        <v>0.06</v>
      </c>
      <c r="Q1767" s="67">
        <f>IFERROR(Ações!$O1767/Ações!$M1767,0)</f>
        <v>0</v>
      </c>
      <c r="R1767" s="67">
        <f>IFERROR(IF(Ações!$B1767="","",VLOOKUP(Table_1[[#This Row],[AÇÕES]],'Dados Status Invest STOCKS'!A1753:AD2368,18)/100),0)</f>
        <v>2.5099999999999997E-2</v>
      </c>
      <c r="S1767" s="65">
        <f>IFERROR(IF(Ações!$B1767="","",VLOOKUP(Table_1[[#This Row],[AÇÕES]],'Dados Status Invest STOCKS'!A1753:AD2368,25)/100),0)</f>
        <v>0</v>
      </c>
      <c r="T1767" s="67">
        <f>(1-Ações!$Q1767)*Ações!$R1767</f>
        <v>2.5099999999999997E-2</v>
      </c>
      <c r="U1767" s="68">
        <f>IF(Ações!$S1767=0,Ações!$T1767,IF(Ações!$T1767=0,Ações!$S1767,AVERAGE(Ações!$S1767,Ações!$T1767)))</f>
        <v>2.5099999999999997E-2</v>
      </c>
    </row>
    <row r="1768" spans="2:21" ht="15" customHeight="1" x14ac:dyDescent="0.2">
      <c r="B1768" s="63" t="str">
        <f>IFERROR('Dados Status Invest STOCKS'!A1755,"-")</f>
        <v>FFG</v>
      </c>
      <c r="C1768" s="45">
        <f>IFERROR((Ações!$D1768-Ações!$K1768)/Ações!$D1768,0)</f>
        <v>-6.0588235294117636</v>
      </c>
      <c r="D1768" s="46">
        <f>(Ações!$O1768)/0.06</f>
        <v>8.6402500000000018</v>
      </c>
      <c r="E1768" s="47">
        <f>IFERROR((Ações!$F1768-Ações!$K1768)/Ações!$F1768,0)</f>
        <v>0.19811448907329438</v>
      </c>
      <c r="F1768" s="46">
        <f>IF(OR(Ações!$N1768&lt;0,Ações!$M1768&lt;0),"",(22.5*Ações!$M1768*Ações!$N1768)^0.5)</f>
        <v>76.058239198656182</v>
      </c>
      <c r="G1768" s="47">
        <f>IFERROR((Ações!$H1768-Ações!$K1768)/Ações!$H1768,0)</f>
        <v>0</v>
      </c>
      <c r="H1768" s="48">
        <f>IFERROR(Ações!$I1768/(Ações!$P1768-Table_1[[#This Row],[CAGR LUCRO 5A]]),0)</f>
        <v>0</v>
      </c>
      <c r="I1768" s="48" t="str">
        <f>IF(Ações!$S1768&lt;0,"",Ações!$O1768*(1+Ações!$S1768))</f>
        <v/>
      </c>
      <c r="J1768" s="49">
        <f>IFERROR(IF(Ações!$B1768="","",(VLOOKUP(Table_1[[#This Row],[AÇÕES]],'Dados Status Invest STOCKS'!A1754:AD2369,4)/Table_1[[#This Row],[LPA]]))/100,0)</f>
        <v>3.4418052256532071E-2</v>
      </c>
      <c r="K1768" s="64">
        <f>IFERROR(IF(Ações!$B1768="","",VLOOKUP(Table_1[[#This Row],[AÇÕES]],'Dados Status Invest STOCKS'!A1754:AD2369,2)),0)</f>
        <v>60.99</v>
      </c>
      <c r="L1768" s="65">
        <f>IFERROR(IF(Ações!$B1768="","",VLOOKUP(Table_1[[#This Row],[AÇÕES]],'Dados Status Invest STOCKS'!A1754:AD2369,3)/100),0)</f>
        <v>8.5000000000000006E-3</v>
      </c>
      <c r="M1768" s="66">
        <f>IFERROR(IF(Ações!$B1768="","",VLOOKUP(Table_1[[#This Row],[AÇÕES]],'Dados Status Invest STOCKS'!A1754:AD2369,28)),0)</f>
        <v>4.21</v>
      </c>
      <c r="N1768" s="66">
        <f>IFERROR(IF(Ações!$B1768="","",VLOOKUP(Table_1[[#This Row],[AÇÕES]],'Dados Status Invest STOCKS'!A1754:AD2369,27)),0)</f>
        <v>61.07</v>
      </c>
      <c r="O1768" s="66">
        <f>IFERROR(IF(Ações!$L1768="","",Ações!$K1768*Ações!$L1768),0)</f>
        <v>0.51841500000000007</v>
      </c>
      <c r="P1768" s="67">
        <f t="shared" si="27"/>
        <v>0.06</v>
      </c>
      <c r="Q1768" s="67">
        <f>IFERROR(Ações!$O1768/Ações!$M1768,0)</f>
        <v>0.12313895486935869</v>
      </c>
      <c r="R1768" s="67">
        <f>IFERROR(IF(Ações!$B1768="","",VLOOKUP(Table_1[[#This Row],[AÇÕES]],'Dados Status Invest STOCKS'!A1754:AD2369,18)/100),0)</f>
        <v>6.8900000000000003E-2</v>
      </c>
      <c r="S1768" s="65">
        <f>IFERROR(IF(Ações!$B1768="","",VLOOKUP(Table_1[[#This Row],[AÇÕES]],'Dados Status Invest STOCKS'!A1754:AD2369,25)/100),0)</f>
        <v>-8.5500000000000007E-2</v>
      </c>
      <c r="T1768" s="67">
        <f>(1-Ações!$Q1768)*Ações!$R1768</f>
        <v>6.0415726009501187E-2</v>
      </c>
      <c r="U1768" s="68">
        <f>IF(Ações!$S1768=0,Ações!$T1768,IF(Ações!$T1768=0,Ações!$S1768,AVERAGE(Ações!$S1768,Ações!$T1768)))</f>
        <v>-1.254213699524941E-2</v>
      </c>
    </row>
    <row r="1769" spans="2:21" ht="15" customHeight="1" x14ac:dyDescent="0.2">
      <c r="B1769" s="63" t="str">
        <f>IFERROR('Dados Status Invest STOCKS'!A1756,"-")</f>
        <v>FFHL</v>
      </c>
      <c r="C1769" s="45">
        <f>IFERROR((Ações!$D1769-Ações!$K1769)/Ações!$D1769,0)</f>
        <v>0</v>
      </c>
      <c r="D1769" s="46">
        <f>(Ações!$O1769)/0.06</f>
        <v>0</v>
      </c>
      <c r="E1769" s="47">
        <f>IFERROR((Ações!$F1769-Ações!$K1769)/Ações!$F1769,0)</f>
        <v>0.71289991400002695</v>
      </c>
      <c r="F1769" s="46">
        <f>IF(OR(Ações!$N1769&lt;0,Ações!$M1769&lt;0),"",(22.5*Ações!$M1769*Ações!$N1769)^0.5)</f>
        <v>25.357010864847616</v>
      </c>
      <c r="G1769" s="47">
        <f>IFERROR((Ações!$H1769-Ações!$K1769)/Ações!$H1769,0)</f>
        <v>0</v>
      </c>
      <c r="H1769" s="48">
        <f>IFERROR(Ações!$I1769/(Ações!$P1769-Table_1[[#This Row],[CAGR LUCRO 5A]]),0)</f>
        <v>0</v>
      </c>
      <c r="I1769" s="48">
        <f>IF(Ações!$S1769&lt;0,"",Ações!$O1769*(1+Ações!$S1769))</f>
        <v>0</v>
      </c>
      <c r="J1769" s="49">
        <f>IFERROR(IF(Ações!$B1769="","",(VLOOKUP(Table_1[[#This Row],[AÇÕES]],'Dados Status Invest STOCKS'!A1755:AD2370,4)/Table_1[[#This Row],[LPA]]))/100,0)</f>
        <v>1.6064814814814813E-2</v>
      </c>
      <c r="K1769" s="64">
        <f>IFERROR(IF(Ações!$B1769="","",VLOOKUP(Table_1[[#This Row],[AÇÕES]],'Dados Status Invest STOCKS'!A1755:AD2370,2)),0)</f>
        <v>7.28</v>
      </c>
      <c r="L1769" s="65">
        <f>IFERROR(IF(Ações!$B1769="","",VLOOKUP(Table_1[[#This Row],[AÇÕES]],'Dados Status Invest STOCKS'!A1755:AD2370,3)/100),0)</f>
        <v>0</v>
      </c>
      <c r="M1769" s="66">
        <f>IFERROR(IF(Ações!$B1769="","",VLOOKUP(Table_1[[#This Row],[AÇÕES]],'Dados Status Invest STOCKS'!A1755:AD2370,28)),0)</f>
        <v>2.16</v>
      </c>
      <c r="N1769" s="66">
        <f>IFERROR(IF(Ações!$B1769="","",VLOOKUP(Table_1[[#This Row],[AÇÕES]],'Dados Status Invest STOCKS'!A1755:AD2370,27)),0)</f>
        <v>13.23</v>
      </c>
      <c r="O1769" s="66">
        <f>IFERROR(IF(Ações!$L1769="","",Ações!$K1769*Ações!$L1769),0)</f>
        <v>0</v>
      </c>
      <c r="P1769" s="67">
        <f t="shared" si="27"/>
        <v>0.06</v>
      </c>
      <c r="Q1769" s="67">
        <f>IFERROR(Ações!$O1769/Ações!$M1769,0)</f>
        <v>0</v>
      </c>
      <c r="R1769" s="67">
        <f>IFERROR(IF(Ações!$B1769="","",VLOOKUP(Table_1[[#This Row],[AÇÕES]],'Dados Status Invest STOCKS'!A1755:AD2370,18)/100),0)</f>
        <v>0.16300000000000001</v>
      </c>
      <c r="S1769" s="65">
        <f>IFERROR(IF(Ações!$B1769="","",VLOOKUP(Table_1[[#This Row],[AÇÕES]],'Dados Status Invest STOCKS'!A1755:AD2370,25)/100),0)</f>
        <v>0</v>
      </c>
      <c r="T1769" s="67">
        <f>(1-Ações!$Q1769)*Ações!$R1769</f>
        <v>0.16300000000000001</v>
      </c>
      <c r="U1769" s="68">
        <f>IF(Ações!$S1769=0,Ações!$T1769,IF(Ações!$T1769=0,Ações!$S1769,AVERAGE(Ações!$S1769,Ações!$T1769)))</f>
        <v>0.16300000000000001</v>
      </c>
    </row>
    <row r="1770" spans="2:21" ht="15" customHeight="1" x14ac:dyDescent="0.2">
      <c r="B1770" s="63" t="str">
        <f>IFERROR('Dados Status Invest STOCKS'!A1757,"-")</f>
        <v>FFIC</v>
      </c>
      <c r="C1770" s="45">
        <f>IFERROR((Ações!$D1770-Ações!$K1770)/Ações!$D1770,0)</f>
        <v>-0.79640718562874246</v>
      </c>
      <c r="D1770" s="46">
        <f>(Ações!$O1770)/0.06</f>
        <v>14.016866666666667</v>
      </c>
      <c r="E1770" s="47">
        <f>IFERROR((Ações!$F1770-Ações!$K1770)/Ações!$F1770,0)</f>
        <v>0.23137683082190519</v>
      </c>
      <c r="F1770" s="46">
        <f>IF(OR(Ações!$N1770&lt;0,Ações!$M1770&lt;0),"",(22.5*Ações!$M1770*Ações!$N1770)^0.5)</f>
        <v>32.759876373393105</v>
      </c>
      <c r="G1770" s="47">
        <f>IFERROR((Ações!$H1770-Ações!$K1770)/Ações!$H1770,0)</f>
        <v>0</v>
      </c>
      <c r="H1770" s="48">
        <f>IFERROR(Ações!$I1770/(Ações!$P1770-Table_1[[#This Row],[CAGR LUCRO 5A]]),0)</f>
        <v>0</v>
      </c>
      <c r="I1770" s="48" t="str">
        <f>IF(Ações!$S1770&lt;0,"",Ações!$O1770*(1+Ações!$S1770))</f>
        <v/>
      </c>
      <c r="J1770" s="49">
        <f>IFERROR(IF(Ações!$B1770="","",(VLOOKUP(Table_1[[#This Row],[AÇÕES]],'Dados Status Invest STOCKS'!A1756:AD2371,4)/Table_1[[#This Row],[LPA]]))/100,0)</f>
        <v>5.2511415525114159E-2</v>
      </c>
      <c r="K1770" s="64">
        <f>IFERROR(IF(Ações!$B1770="","",VLOOKUP(Table_1[[#This Row],[AÇÕES]],'Dados Status Invest STOCKS'!A1756:AD2371,2)),0)</f>
        <v>25.18</v>
      </c>
      <c r="L1770" s="65">
        <f>IFERROR(IF(Ações!$B1770="","",VLOOKUP(Table_1[[#This Row],[AÇÕES]],'Dados Status Invest STOCKS'!A1756:AD2371,3)/100),0)</f>
        <v>3.3399999999999999E-2</v>
      </c>
      <c r="M1770" s="66">
        <f>IFERROR(IF(Ações!$B1770="","",VLOOKUP(Table_1[[#This Row],[AÇÕES]],'Dados Status Invest STOCKS'!A1756:AD2371,28)),0)</f>
        <v>2.19</v>
      </c>
      <c r="N1770" s="66">
        <f>IFERROR(IF(Ações!$B1770="","",VLOOKUP(Table_1[[#This Row],[AÇÕES]],'Dados Status Invest STOCKS'!A1756:AD2371,27)),0)</f>
        <v>21.78</v>
      </c>
      <c r="O1770" s="66">
        <f>IFERROR(IF(Ações!$L1770="","",Ações!$K1770*Ações!$L1770),0)</f>
        <v>0.84101199999999998</v>
      </c>
      <c r="P1770" s="67">
        <f t="shared" si="27"/>
        <v>0.06</v>
      </c>
      <c r="Q1770" s="67">
        <f>IFERROR(Ações!$O1770/Ações!$M1770,0)</f>
        <v>0.38402374429223746</v>
      </c>
      <c r="R1770" s="67">
        <f>IFERROR(IF(Ações!$B1770="","",VLOOKUP(Table_1[[#This Row],[AÇÕES]],'Dados Status Invest STOCKS'!A1756:AD2371,18)/100),0)</f>
        <v>0.10050000000000001</v>
      </c>
      <c r="S1770" s="65">
        <f>IFERROR(IF(Ações!$B1770="","",VLOOKUP(Table_1[[#This Row],[AÇÕES]],'Dados Status Invest STOCKS'!A1756:AD2371,25)/100),0)</f>
        <v>-5.5800000000000002E-2</v>
      </c>
      <c r="T1770" s="67">
        <f>(1-Ações!$Q1770)*Ações!$R1770</f>
        <v>6.1905613698630145E-2</v>
      </c>
      <c r="U1770" s="68">
        <f>IF(Ações!$S1770=0,Ações!$T1770,IF(Ações!$T1770=0,Ações!$S1770,AVERAGE(Ações!$S1770,Ações!$T1770)))</f>
        <v>3.0528068493150713E-3</v>
      </c>
    </row>
    <row r="1771" spans="2:21" ht="15" customHeight="1" x14ac:dyDescent="0.2">
      <c r="B1771" s="63" t="str">
        <f>IFERROR('Dados Status Invest STOCKS'!A1758,"-")</f>
        <v>FFIN</v>
      </c>
      <c r="C1771" s="45">
        <f>IFERROR((Ações!$D1771-Ações!$K1771)/Ações!$D1771,0)</f>
        <v>-4.1724137931034484</v>
      </c>
      <c r="D1771" s="46">
        <f>(Ações!$O1771)/0.06</f>
        <v>9.6859999999999999</v>
      </c>
      <c r="E1771" s="47">
        <f>IFERROR((Ações!$F1771-Ações!$K1771)/Ações!$F1771,0)</f>
        <v>-1.378721896984437</v>
      </c>
      <c r="F1771" s="46">
        <f>IF(OR(Ações!$N1771&lt;0,Ações!$M1771&lt;0),"",(22.5*Ações!$M1771*Ações!$N1771)^0.5)</f>
        <v>21.061730698116907</v>
      </c>
      <c r="G1771" s="47">
        <f>IFERROR((Ações!$H1771-Ações!$K1771)/Ações!$H1771,0)</f>
        <v>7.7604434611072142</v>
      </c>
      <c r="H1771" s="48">
        <f>IFERROR(Ações!$I1771/(Ações!$P1771-Table_1[[#This Row],[CAGR LUCRO 5A]]),0)</f>
        <v>-7.410756452328159</v>
      </c>
      <c r="I1771" s="48">
        <f>IF(Ações!$S1771&lt;0,"",Ações!$O1771*(1+Ações!$S1771))</f>
        <v>0.66845023199999998</v>
      </c>
      <c r="J1771" s="49">
        <f>IFERROR(IF(Ações!$B1771="","",(VLOOKUP(Table_1[[#This Row],[AÇÕES]],'Dados Status Invest STOCKS'!A1757:AD2372,4)/Table_1[[#This Row],[LPA]]))/100,0)</f>
        <v>0.19098765432098766</v>
      </c>
      <c r="K1771" s="64">
        <f>IFERROR(IF(Ações!$B1771="","",VLOOKUP(Table_1[[#This Row],[AÇÕES]],'Dados Status Invest STOCKS'!A1757:AD2372,2)),0)</f>
        <v>50.1</v>
      </c>
      <c r="L1771" s="65">
        <f>IFERROR(IF(Ações!$B1771="","",VLOOKUP(Table_1[[#This Row],[AÇÕES]],'Dados Status Invest STOCKS'!A1757:AD2372,3)/100),0)</f>
        <v>1.1599999999999999E-2</v>
      </c>
      <c r="M1771" s="66">
        <f>IFERROR(IF(Ações!$B1771="","",VLOOKUP(Table_1[[#This Row],[AÇÕES]],'Dados Status Invest STOCKS'!A1757:AD2372,28)),0)</f>
        <v>1.62</v>
      </c>
      <c r="N1771" s="66">
        <f>IFERROR(IF(Ações!$B1771="","",VLOOKUP(Table_1[[#This Row],[AÇÕES]],'Dados Status Invest STOCKS'!A1757:AD2372,27)),0)</f>
        <v>12.17</v>
      </c>
      <c r="O1771" s="66">
        <f>IFERROR(IF(Ações!$L1771="","",Ações!$K1771*Ações!$L1771),0)</f>
        <v>0.58116000000000001</v>
      </c>
      <c r="P1771" s="67">
        <f t="shared" si="27"/>
        <v>0.06</v>
      </c>
      <c r="Q1771" s="67">
        <f>IFERROR(Ações!$O1771/Ações!$M1771,0)</f>
        <v>0.35874074074074075</v>
      </c>
      <c r="R1771" s="67">
        <f>IFERROR(IF(Ações!$B1771="","",VLOOKUP(Table_1[[#This Row],[AÇÕES]],'Dados Status Invest STOCKS'!A1757:AD2372,18)/100),0)</f>
        <v>0.1331</v>
      </c>
      <c r="S1771" s="65">
        <f>IFERROR(IF(Ações!$B1771="","",VLOOKUP(Table_1[[#This Row],[AÇÕES]],'Dados Status Invest STOCKS'!A1757:AD2372,25)/100),0)</f>
        <v>0.1502</v>
      </c>
      <c r="T1771" s="67">
        <f>(1-Ações!$Q1771)*Ações!$R1771</f>
        <v>8.5351607407407395E-2</v>
      </c>
      <c r="U1771" s="68">
        <f>IF(Ações!$S1771=0,Ações!$T1771,IF(Ações!$T1771=0,Ações!$S1771,AVERAGE(Ações!$S1771,Ações!$T1771)))</f>
        <v>0.11777580370370369</v>
      </c>
    </row>
    <row r="1772" spans="2:21" ht="15" customHeight="1" x14ac:dyDescent="0.2">
      <c r="B1772" s="63" t="str">
        <f>IFERROR('Dados Status Invest STOCKS'!A1759,"-")</f>
        <v>FFIV</v>
      </c>
      <c r="C1772" s="45">
        <f>IFERROR((Ações!$D1772-Ações!$K1772)/Ações!$D1772,0)</f>
        <v>0</v>
      </c>
      <c r="D1772" s="46">
        <f>(Ações!$O1772)/0.06</f>
        <v>0</v>
      </c>
      <c r="E1772" s="47">
        <f>IFERROR((Ações!$F1772-Ações!$K1772)/Ações!$F1772,0)</f>
        <v>-2.3089633871027728</v>
      </c>
      <c r="F1772" s="46">
        <f>IF(OR(Ações!$N1772&lt;0,Ações!$M1772&lt;0),"",(22.5*Ações!$M1772*Ações!$N1772)^0.5)</f>
        <v>68.501815669367474</v>
      </c>
      <c r="G1772" s="47">
        <f>IFERROR((Ações!$H1772-Ações!$K1772)/Ações!$H1772,0)</f>
        <v>0</v>
      </c>
      <c r="H1772" s="48">
        <f>IFERROR(Ações!$I1772/(Ações!$P1772-Table_1[[#This Row],[CAGR LUCRO 5A]]),0)</f>
        <v>0</v>
      </c>
      <c r="I1772" s="48" t="str">
        <f>IF(Ações!$S1772&lt;0,"",Ações!$O1772*(1+Ações!$S1772))</f>
        <v/>
      </c>
      <c r="J1772" s="49">
        <f>IFERROR(IF(Ações!$B1772="","",(VLOOKUP(Table_1[[#This Row],[AÇÕES]],'Dados Status Invest STOCKS'!A1758:AD2373,4)/Table_1[[#This Row],[LPA]]))/100,0)</f>
        <v>7.7449168207024022E-2</v>
      </c>
      <c r="K1772" s="64">
        <f>IFERROR(IF(Ações!$B1772="","",VLOOKUP(Table_1[[#This Row],[AÇÕES]],'Dados Status Invest STOCKS'!A1758:AD2373,2)),0)</f>
        <v>226.67</v>
      </c>
      <c r="L1772" s="65">
        <f>IFERROR(IF(Ações!$B1772="","",VLOOKUP(Table_1[[#This Row],[AÇÕES]],'Dados Status Invest STOCKS'!A1758:AD2373,3)/100),0)</f>
        <v>0</v>
      </c>
      <c r="M1772" s="66">
        <f>IFERROR(IF(Ações!$B1772="","",VLOOKUP(Table_1[[#This Row],[AÇÕES]],'Dados Status Invest STOCKS'!A1758:AD2373,28)),0)</f>
        <v>5.41</v>
      </c>
      <c r="N1772" s="66">
        <f>IFERROR(IF(Ações!$B1772="","",VLOOKUP(Table_1[[#This Row],[AÇÕES]],'Dados Status Invest STOCKS'!A1758:AD2373,27)),0)</f>
        <v>38.549999999999997</v>
      </c>
      <c r="O1772" s="66">
        <f>IFERROR(IF(Ações!$L1772="","",Ações!$K1772*Ações!$L1772),0)</f>
        <v>0</v>
      </c>
      <c r="P1772" s="67">
        <f t="shared" si="27"/>
        <v>0.06</v>
      </c>
      <c r="Q1772" s="67">
        <f>IFERROR(Ações!$O1772/Ações!$M1772,0)</f>
        <v>0</v>
      </c>
      <c r="R1772" s="67">
        <f>IFERROR(IF(Ações!$B1772="","",VLOOKUP(Table_1[[#This Row],[AÇÕES]],'Dados Status Invest STOCKS'!A1758:AD2373,18)/100),0)</f>
        <v>0.14029999999999998</v>
      </c>
      <c r="S1772" s="65">
        <f>IFERROR(IF(Ações!$B1772="","",VLOOKUP(Table_1[[#This Row],[AÇÕES]],'Dados Status Invest STOCKS'!A1758:AD2373,25)/100),0)</f>
        <v>-1.9699999999999999E-2</v>
      </c>
      <c r="T1772" s="67">
        <f>(1-Ações!$Q1772)*Ações!$R1772</f>
        <v>0.14029999999999998</v>
      </c>
      <c r="U1772" s="68">
        <f>IF(Ações!$S1772=0,Ações!$T1772,IF(Ações!$T1772=0,Ações!$S1772,AVERAGE(Ações!$S1772,Ações!$T1772)))</f>
        <v>6.0299999999999992E-2</v>
      </c>
    </row>
    <row r="1773" spans="2:21" ht="15" customHeight="1" x14ac:dyDescent="0.2">
      <c r="B1773" s="63" t="str">
        <f>IFERROR('Dados Status Invest STOCKS'!A1760,"-")</f>
        <v>FFNW</v>
      </c>
      <c r="C1773" s="45">
        <f>IFERROR((Ações!$D1773-Ações!$K1773)/Ações!$D1773,0)</f>
        <v>-1.2727272727272725</v>
      </c>
      <c r="D1773" s="46">
        <f>(Ações!$O1773)/0.06</f>
        <v>7.3259999999999996</v>
      </c>
      <c r="E1773" s="47">
        <f>IFERROR((Ações!$F1773-Ações!$K1773)/Ações!$F1773,0)</f>
        <v>0.25919290372547377</v>
      </c>
      <c r="F1773" s="46">
        <f>IF(OR(Ações!$N1773&lt;0,Ações!$M1773&lt;0),"",(22.5*Ações!$M1773*Ações!$N1773)^0.5)</f>
        <v>22.475486646566743</v>
      </c>
      <c r="G1773" s="47">
        <f>IFERROR((Ações!$H1773-Ações!$K1773)/Ações!$H1773,0)</f>
        <v>0</v>
      </c>
      <c r="H1773" s="48">
        <f>IFERROR(Ações!$I1773/(Ações!$P1773-Table_1[[#This Row],[CAGR LUCRO 5A]]),0)</f>
        <v>0</v>
      </c>
      <c r="I1773" s="48" t="str">
        <f>IF(Ações!$S1773&lt;0,"",Ações!$O1773*(1+Ações!$S1773))</f>
        <v/>
      </c>
      <c r="J1773" s="49">
        <f>IFERROR(IF(Ações!$B1773="","",(VLOOKUP(Table_1[[#This Row],[AÇÕES]],'Dados Status Invest STOCKS'!A1759:AD2374,4)/Table_1[[#This Row],[LPA]]))/100,0)</f>
        <v>9.8538461538461547E-2</v>
      </c>
      <c r="K1773" s="64">
        <f>IFERROR(IF(Ações!$B1773="","",VLOOKUP(Table_1[[#This Row],[AÇÕES]],'Dados Status Invest STOCKS'!A1759:AD2374,2)),0)</f>
        <v>16.649999999999999</v>
      </c>
      <c r="L1773" s="65">
        <f>IFERROR(IF(Ações!$B1773="","",VLOOKUP(Table_1[[#This Row],[AÇÕES]],'Dados Status Invest STOCKS'!A1759:AD2374,3)/100),0)</f>
        <v>2.64E-2</v>
      </c>
      <c r="M1773" s="66">
        <f>IFERROR(IF(Ações!$B1773="","",VLOOKUP(Table_1[[#This Row],[AÇÕES]],'Dados Status Invest STOCKS'!A1759:AD2374,28)),0)</f>
        <v>1.3</v>
      </c>
      <c r="N1773" s="66">
        <f>IFERROR(IF(Ações!$B1773="","",VLOOKUP(Table_1[[#This Row],[AÇÕES]],'Dados Status Invest STOCKS'!A1759:AD2374,27)),0)</f>
        <v>17.27</v>
      </c>
      <c r="O1773" s="66">
        <f>IFERROR(IF(Ações!$L1773="","",Ações!$K1773*Ações!$L1773),0)</f>
        <v>0.43955999999999995</v>
      </c>
      <c r="P1773" s="67">
        <f t="shared" si="27"/>
        <v>0.06</v>
      </c>
      <c r="Q1773" s="67">
        <f>IFERROR(Ações!$O1773/Ações!$M1773,0)</f>
        <v>0.33812307692307686</v>
      </c>
      <c r="R1773" s="67">
        <f>IFERROR(IF(Ações!$B1773="","",VLOOKUP(Table_1[[#This Row],[AÇÕES]],'Dados Status Invest STOCKS'!A1759:AD2374,18)/100),0)</f>
        <v>7.5300000000000006E-2</v>
      </c>
      <c r="S1773" s="65">
        <f>IFERROR(IF(Ações!$B1773="","",VLOOKUP(Table_1[[#This Row],[AÇÕES]],'Dados Status Invest STOCKS'!A1759:AD2374,25)/100),0)</f>
        <v>-1.29E-2</v>
      </c>
      <c r="T1773" s="67">
        <f>(1-Ações!$Q1773)*Ações!$R1773</f>
        <v>4.9839332307692316E-2</v>
      </c>
      <c r="U1773" s="68">
        <f>IF(Ações!$S1773=0,Ações!$T1773,IF(Ações!$T1773=0,Ações!$S1773,AVERAGE(Ações!$S1773,Ações!$T1773)))</f>
        <v>1.8469666153846157E-2</v>
      </c>
    </row>
    <row r="1774" spans="2:21" ht="15" customHeight="1" x14ac:dyDescent="0.2">
      <c r="B1774" s="63" t="str">
        <f>IFERROR('Dados Status Invest STOCKS'!A1761,"-")</f>
        <v>FFWM</v>
      </c>
      <c r="C1774" s="45">
        <f>IFERROR((Ações!$D1774-Ações!$K1774)/Ações!$D1774,0)</f>
        <v>-3.37956204379562</v>
      </c>
      <c r="D1774" s="46">
        <f>(Ações!$O1774)/0.06</f>
        <v>5.9846166666666676</v>
      </c>
      <c r="E1774" s="47">
        <f>IFERROR((Ações!$F1774-Ações!$K1774)/Ações!$F1774,0)</f>
        <v>0.13519541351547612</v>
      </c>
      <c r="F1774" s="46">
        <f>IF(OR(Ações!$N1774&lt;0,Ações!$M1774&lt;0),"",(22.5*Ações!$M1774*Ações!$N1774)^0.5)</f>
        <v>30.307424832868925</v>
      </c>
      <c r="G1774" s="47">
        <f>IFERROR((Ações!$H1774-Ações!$K1774)/Ações!$H1774,0)</f>
        <v>20.458996465260412</v>
      </c>
      <c r="H1774" s="48">
        <f>IFERROR(Ações!$I1774/(Ações!$P1774-Table_1[[#This Row],[CAGR LUCRO 5A]]),0)</f>
        <v>-1.3469348250713731</v>
      </c>
      <c r="I1774" s="48">
        <f>IF(Ações!$S1774&lt;0,"",Ações!$O1774*(1+Ações!$S1774))</f>
        <v>0.51897398810000006</v>
      </c>
      <c r="J1774" s="49">
        <f>IFERROR(IF(Ações!$B1774="","",(VLOOKUP(Table_1[[#This Row],[AÇÕES]],'Dados Status Invest STOCKS'!A1760:AD2375,4)/Table_1[[#This Row],[LPA]]))/100,0)</f>
        <v>4.5583333333333337E-2</v>
      </c>
      <c r="K1774" s="64">
        <f>IFERROR(IF(Ações!$B1774="","",VLOOKUP(Table_1[[#This Row],[AÇÕES]],'Dados Status Invest STOCKS'!A1760:AD2375,2)),0)</f>
        <v>26.21</v>
      </c>
      <c r="L1774" s="65">
        <f>IFERROR(IF(Ações!$B1774="","",VLOOKUP(Table_1[[#This Row],[AÇÕES]],'Dados Status Invest STOCKS'!A1760:AD2375,3)/100),0)</f>
        <v>1.37E-2</v>
      </c>
      <c r="M1774" s="66">
        <f>IFERROR(IF(Ações!$B1774="","",VLOOKUP(Table_1[[#This Row],[AÇÕES]],'Dados Status Invest STOCKS'!A1760:AD2375,28)),0)</f>
        <v>2.4</v>
      </c>
      <c r="N1774" s="66">
        <f>IFERROR(IF(Ações!$B1774="","",VLOOKUP(Table_1[[#This Row],[AÇÕES]],'Dados Status Invest STOCKS'!A1760:AD2375,27)),0)</f>
        <v>17.010000000000002</v>
      </c>
      <c r="O1774" s="66">
        <f>IFERROR(IF(Ações!$L1774="","",Ações!$K1774*Ações!$L1774),0)</f>
        <v>0.35907700000000004</v>
      </c>
      <c r="P1774" s="67">
        <f t="shared" si="27"/>
        <v>0.06</v>
      </c>
      <c r="Q1774" s="67">
        <f>IFERROR(Ações!$O1774/Ações!$M1774,0)</f>
        <v>0.1496154166666667</v>
      </c>
      <c r="R1774" s="67">
        <f>IFERROR(IF(Ações!$B1774="","",VLOOKUP(Table_1[[#This Row],[AÇÕES]],'Dados Status Invest STOCKS'!A1760:AD2375,18)/100),0)</f>
        <v>0.14080000000000001</v>
      </c>
      <c r="S1774" s="65">
        <f>IFERROR(IF(Ações!$B1774="","",VLOOKUP(Table_1[[#This Row],[AÇÕES]],'Dados Status Invest STOCKS'!A1760:AD2375,25)/100),0)</f>
        <v>0.44530000000000003</v>
      </c>
      <c r="T1774" s="67">
        <f>(1-Ações!$Q1774)*Ações!$R1774</f>
        <v>0.11973414933333335</v>
      </c>
      <c r="U1774" s="68">
        <f>IF(Ações!$S1774=0,Ações!$T1774,IF(Ações!$T1774=0,Ações!$S1774,AVERAGE(Ações!$S1774,Ações!$T1774)))</f>
        <v>0.2825170746666667</v>
      </c>
    </row>
    <row r="1775" spans="2:21" ht="15" customHeight="1" x14ac:dyDescent="0.2">
      <c r="B1775" s="63" t="str">
        <f>IFERROR('Dados Status Invest STOCKS'!A1762,"-")</f>
        <v>FGBI</v>
      </c>
      <c r="C1775" s="45">
        <f>IFERROR((Ações!$D1775-Ações!$K1775)/Ações!$D1775,0)</f>
        <v>-0.85758513931888514</v>
      </c>
      <c r="D1775" s="46">
        <f>(Ações!$O1775)/0.06</f>
        <v>10.653616666666668</v>
      </c>
      <c r="E1775" s="47">
        <f>IFERROR((Ações!$F1775-Ações!$K1775)/Ações!$F1775,0)</f>
        <v>0.39033658026230911</v>
      </c>
      <c r="F1775" s="46">
        <f>IF(OR(Ações!$N1775&lt;0,Ações!$M1775&lt;0),"",(22.5*Ações!$M1775*Ações!$N1775)^0.5)</f>
        <v>32.460533729438275</v>
      </c>
      <c r="G1775" s="47">
        <f>IFERROR((Ações!$H1775-Ações!$K1775)/Ações!$H1775,0)</f>
        <v>1.4461888991080543</v>
      </c>
      <c r="H1775" s="48">
        <f>IFERROR(Ações!$I1775/(Ações!$P1775-Table_1[[#This Row],[CAGR LUCRO 5A]]),0)</f>
        <v>-44.353411838709675</v>
      </c>
      <c r="I1775" s="48">
        <f>IF(Ações!$S1775&lt;0,"",Ações!$O1775*(1+Ações!$S1775))</f>
        <v>0.68747788349999994</v>
      </c>
      <c r="J1775" s="49">
        <f>IFERROR(IF(Ações!$B1775="","",(VLOOKUP(Table_1[[#This Row],[AÇÕES]],'Dados Status Invest STOCKS'!A1761:AD2376,4)/Table_1[[#This Row],[LPA]]))/100,0)</f>
        <v>3.7685589519650661E-2</v>
      </c>
      <c r="K1775" s="64">
        <f>IFERROR(IF(Ações!$B1775="","",VLOOKUP(Table_1[[#This Row],[AÇÕES]],'Dados Status Invest STOCKS'!A1761:AD2376,2)),0)</f>
        <v>19.79</v>
      </c>
      <c r="L1775" s="65">
        <f>IFERROR(IF(Ações!$B1775="","",VLOOKUP(Table_1[[#This Row],[AÇÕES]],'Dados Status Invest STOCKS'!A1761:AD2376,3)/100),0)</f>
        <v>3.2300000000000002E-2</v>
      </c>
      <c r="M1775" s="66">
        <f>IFERROR(IF(Ações!$B1775="","",VLOOKUP(Table_1[[#This Row],[AÇÕES]],'Dados Status Invest STOCKS'!A1761:AD2376,28)),0)</f>
        <v>2.29</v>
      </c>
      <c r="N1775" s="66">
        <f>IFERROR(IF(Ações!$B1775="","",VLOOKUP(Table_1[[#This Row],[AÇÕES]],'Dados Status Invest STOCKS'!A1761:AD2376,27)),0)</f>
        <v>20.45</v>
      </c>
      <c r="O1775" s="66">
        <f>IFERROR(IF(Ações!$L1775="","",Ações!$K1775*Ações!$L1775),0)</f>
        <v>0.63921700000000004</v>
      </c>
      <c r="P1775" s="67">
        <f t="shared" si="27"/>
        <v>0.06</v>
      </c>
      <c r="Q1775" s="67">
        <f>IFERROR(Ações!$O1775/Ações!$M1775,0)</f>
        <v>0.2791340611353712</v>
      </c>
      <c r="R1775" s="67">
        <f>IFERROR(IF(Ações!$B1775="","",VLOOKUP(Table_1[[#This Row],[AÇÕES]],'Dados Status Invest STOCKS'!A1761:AD2376,18)/100),0)</f>
        <v>0.11220000000000001</v>
      </c>
      <c r="S1775" s="65">
        <f>IFERROR(IF(Ações!$B1775="","",VLOOKUP(Table_1[[#This Row],[AÇÕES]],'Dados Status Invest STOCKS'!A1761:AD2376,25)/100),0)</f>
        <v>7.5499999999999998E-2</v>
      </c>
      <c r="T1775" s="67">
        <f>(1-Ações!$Q1775)*Ações!$R1775</f>
        <v>8.0881158340611353E-2</v>
      </c>
      <c r="U1775" s="68">
        <f>IF(Ações!$S1775=0,Ações!$T1775,IF(Ações!$T1775=0,Ações!$S1775,AVERAGE(Ações!$S1775,Ações!$T1775)))</f>
        <v>7.8190579170305669E-2</v>
      </c>
    </row>
    <row r="1776" spans="2:21" ht="15" customHeight="1" x14ac:dyDescent="0.2">
      <c r="B1776" s="63" t="str">
        <f>IFERROR('Dados Status Invest STOCKS'!A1763,"-")</f>
        <v>FGEN</v>
      </c>
      <c r="C1776" s="45">
        <f>IFERROR((Ações!$D1776-Ações!$K1776)/Ações!$D1776,0)</f>
        <v>0</v>
      </c>
      <c r="D1776" s="46">
        <f>(Ações!$O1776)/0.06</f>
        <v>0</v>
      </c>
      <c r="E1776" s="47">
        <f>IFERROR((Ações!$F1776-Ações!$K1776)/Ações!$F1776,0)</f>
        <v>0</v>
      </c>
      <c r="F1776" s="46" t="str">
        <f>IF(OR(Ações!$N1776&lt;0,Ações!$M1776&lt;0),"",(22.5*Ações!$M1776*Ações!$N1776)^0.5)</f>
        <v/>
      </c>
      <c r="G1776" s="47">
        <f>IFERROR((Ações!$H1776-Ações!$K1776)/Ações!$H1776,0)</f>
        <v>0</v>
      </c>
      <c r="H1776" s="48">
        <f>IFERROR(Ações!$I1776/(Ações!$P1776-Table_1[[#This Row],[CAGR LUCRO 5A]]),0)</f>
        <v>0</v>
      </c>
      <c r="I1776" s="48">
        <f>IF(Ações!$S1776&lt;0,"",Ações!$O1776*(1+Ações!$S1776))</f>
        <v>0</v>
      </c>
      <c r="J1776" s="49">
        <f>IFERROR(IF(Ações!$B1776="","",(VLOOKUP(Table_1[[#This Row],[AÇÕES]],'Dados Status Invest STOCKS'!A1762:AD2377,4)/Table_1[[#This Row],[LPA]]))/100,0)</f>
        <v>2.6883116883116884E-2</v>
      </c>
      <c r="K1776" s="64">
        <f>IFERROR(IF(Ações!$B1776="","",VLOOKUP(Table_1[[#This Row],[AÇÕES]],'Dados Status Invest STOCKS'!A1762:AD2377,2)),0)</f>
        <v>14.37</v>
      </c>
      <c r="L1776" s="65">
        <f>IFERROR(IF(Ações!$B1776="","",VLOOKUP(Table_1[[#This Row],[AÇÕES]],'Dados Status Invest STOCKS'!A1762:AD2377,3)/100),0)</f>
        <v>0</v>
      </c>
      <c r="M1776" s="66">
        <f>IFERROR(IF(Ações!$B1776="","",VLOOKUP(Table_1[[#This Row],[AÇÕES]],'Dados Status Invest STOCKS'!A1762:AD2377,28)),0)</f>
        <v>-2.31</v>
      </c>
      <c r="N1776" s="66">
        <f>IFERROR(IF(Ações!$B1776="","",VLOOKUP(Table_1[[#This Row],[AÇÕES]],'Dados Status Invest STOCKS'!A1762:AD2377,27)),0)</f>
        <v>3.51</v>
      </c>
      <c r="O1776" s="66">
        <f>IFERROR(IF(Ações!$L1776="","",Ações!$K1776*Ações!$L1776),0)</f>
        <v>0</v>
      </c>
      <c r="P1776" s="67">
        <f t="shared" si="27"/>
        <v>0.06</v>
      </c>
      <c r="Q1776" s="67">
        <f>IFERROR(Ações!$O1776/Ações!$M1776,0)</f>
        <v>0</v>
      </c>
      <c r="R1776" s="67">
        <f>IFERROR(IF(Ações!$B1776="","",VLOOKUP(Table_1[[#This Row],[AÇÕES]],'Dados Status Invest STOCKS'!A1762:AD2377,18)/100),0)</f>
        <v>-0.65859999999999996</v>
      </c>
      <c r="S1776" s="65">
        <f>IFERROR(IF(Ações!$B1776="","",VLOOKUP(Table_1[[#This Row],[AÇÕES]],'Dados Status Invest STOCKS'!A1762:AD2377,25)/100),0)</f>
        <v>0</v>
      </c>
      <c r="T1776" s="67">
        <f>(1-Ações!$Q1776)*Ações!$R1776</f>
        <v>-0.65859999999999996</v>
      </c>
      <c r="U1776" s="68">
        <f>IF(Ações!$S1776=0,Ações!$T1776,IF(Ações!$T1776=0,Ações!$S1776,AVERAGE(Ações!$S1776,Ações!$T1776)))</f>
        <v>-0.65859999999999996</v>
      </c>
    </row>
    <row r="1777" spans="2:21" ht="15" customHeight="1" x14ac:dyDescent="0.2">
      <c r="B1777" s="63" t="str">
        <f>IFERROR('Dados Status Invest STOCKS'!A1764,"-")</f>
        <v>FGF</v>
      </c>
      <c r="C1777" s="45">
        <f>IFERROR((Ações!$D1777-Ações!$K1777)/Ações!$D1777,0)</f>
        <v>0</v>
      </c>
      <c r="D1777" s="46">
        <f>(Ações!$O1777)/0.06</f>
        <v>0</v>
      </c>
      <c r="E1777" s="47">
        <f>IFERROR((Ações!$F1777-Ações!$K1777)/Ações!$F1777,0)</f>
        <v>0</v>
      </c>
      <c r="F1777" s="46" t="str">
        <f>IF(OR(Ações!$N1777&lt;0,Ações!$M1777&lt;0),"",(22.5*Ações!$M1777*Ações!$N1777)^0.5)</f>
        <v/>
      </c>
      <c r="G1777" s="47">
        <f>IFERROR((Ações!$H1777-Ações!$K1777)/Ações!$H1777,0)</f>
        <v>0</v>
      </c>
      <c r="H1777" s="48">
        <f>IFERROR(Ações!$I1777/(Ações!$P1777-Table_1[[#This Row],[CAGR LUCRO 5A]]),0)</f>
        <v>0</v>
      </c>
      <c r="I1777" s="48">
        <f>IF(Ações!$S1777&lt;0,"",Ações!$O1777*(1+Ações!$S1777))</f>
        <v>0</v>
      </c>
      <c r="J1777" s="49">
        <f>IFERROR(IF(Ações!$B1777="","",(VLOOKUP(Table_1[[#This Row],[AÇÕES]],'Dados Status Invest STOCKS'!A1763:AD2378,4)/Table_1[[#This Row],[LPA]]))/100,0)</f>
        <v>6.6976744186046508E-3</v>
      </c>
      <c r="K1777" s="64">
        <f>IFERROR(IF(Ações!$B1777="","",VLOOKUP(Table_1[[#This Row],[AÇÕES]],'Dados Status Invest STOCKS'!A1763:AD2378,2)),0)</f>
        <v>3.09</v>
      </c>
      <c r="L1777" s="65">
        <f>IFERROR(IF(Ações!$B1777="","",VLOOKUP(Table_1[[#This Row],[AÇÕES]],'Dados Status Invest STOCKS'!A1763:AD2378,3)/100),0)</f>
        <v>0</v>
      </c>
      <c r="M1777" s="66">
        <f>IFERROR(IF(Ações!$B1777="","",VLOOKUP(Table_1[[#This Row],[AÇÕES]],'Dados Status Invest STOCKS'!A1763:AD2378,28)),0)</f>
        <v>-2.15</v>
      </c>
      <c r="N1777" s="66">
        <f>IFERROR(IF(Ações!$B1777="","",VLOOKUP(Table_1[[#This Row],[AÇÕES]],'Dados Status Invest STOCKS'!A1763:AD2378,27)),0)</f>
        <v>6.49</v>
      </c>
      <c r="O1777" s="66">
        <f>IFERROR(IF(Ações!$L1777="","",Ações!$K1777*Ações!$L1777),0)</f>
        <v>0</v>
      </c>
      <c r="P1777" s="67">
        <f t="shared" si="27"/>
        <v>0.06</v>
      </c>
      <c r="Q1777" s="67">
        <f>IFERROR(Ações!$O1777/Ações!$M1777,0)</f>
        <v>0</v>
      </c>
      <c r="R1777" s="67">
        <f>IFERROR(IF(Ações!$B1777="","",VLOOKUP(Table_1[[#This Row],[AÇÕES]],'Dados Status Invest STOCKS'!A1763:AD2378,18)/100),0)</f>
        <v>-0.33140000000000003</v>
      </c>
      <c r="S1777" s="65">
        <f>IFERROR(IF(Ações!$B1777="","",VLOOKUP(Table_1[[#This Row],[AÇÕES]],'Dados Status Invest STOCKS'!A1763:AD2378,25)/100),0)</f>
        <v>0</v>
      </c>
      <c r="T1777" s="67">
        <f>(1-Ações!$Q1777)*Ações!$R1777</f>
        <v>-0.33140000000000003</v>
      </c>
      <c r="U1777" s="68">
        <f>IF(Ações!$S1777=0,Ações!$T1777,IF(Ações!$T1777=0,Ações!$S1777,AVERAGE(Ações!$S1777,Ações!$T1777)))</f>
        <v>-0.33140000000000003</v>
      </c>
    </row>
    <row r="1778" spans="2:21" ht="15" customHeight="1" x14ac:dyDescent="0.2">
      <c r="B1778" s="63" t="str">
        <f>IFERROR('Dados Status Invest STOCKS'!A1765,"-")</f>
        <v>FGFPP</v>
      </c>
      <c r="C1778" s="45">
        <f>IFERROR((Ações!$D1778-Ações!$K1778)/Ações!$D1778,0)</f>
        <v>0.32203389830508472</v>
      </c>
      <c r="D1778" s="46">
        <f>(Ações!$O1778)/0.06</f>
        <v>33.556249999999999</v>
      </c>
      <c r="E1778" s="47">
        <f>IFERROR((Ações!$F1778-Ações!$K1778)/Ações!$F1778,0)</f>
        <v>0</v>
      </c>
      <c r="F1778" s="46" t="str">
        <f>IF(OR(Ações!$N1778&lt;0,Ações!$M1778&lt;0),"",(22.5*Ações!$M1778*Ações!$N1778)^0.5)</f>
        <v/>
      </c>
      <c r="G1778" s="47">
        <f>IFERROR((Ações!$H1778-Ações!$K1778)/Ações!$H1778,0)</f>
        <v>0.32203389830508472</v>
      </c>
      <c r="H1778" s="48">
        <f>IFERROR(Ações!$I1778/(Ações!$P1778-Table_1[[#This Row],[CAGR LUCRO 5A]]),0)</f>
        <v>33.556249999999999</v>
      </c>
      <c r="I1778" s="48">
        <f>IF(Ações!$S1778&lt;0,"",Ações!$O1778*(1+Ações!$S1778))</f>
        <v>2.0133749999999999</v>
      </c>
      <c r="J1778" s="49">
        <f>IFERROR(IF(Ações!$B1778="","",(VLOOKUP(Table_1[[#This Row],[AÇÕES]],'Dados Status Invest STOCKS'!A1764:AD2379,4)/Table_1[[#This Row],[LPA]]))/100,0)</f>
        <v>4.8837209302325581E-2</v>
      </c>
      <c r="K1778" s="64">
        <f>IFERROR(IF(Ações!$B1778="","",VLOOKUP(Table_1[[#This Row],[AÇÕES]],'Dados Status Invest STOCKS'!A1764:AD2379,2)),0)</f>
        <v>22.75</v>
      </c>
      <c r="L1778" s="65">
        <f>IFERROR(IF(Ações!$B1778="","",VLOOKUP(Table_1[[#This Row],[AÇÕES]],'Dados Status Invest STOCKS'!A1764:AD2379,3)/100),0)</f>
        <v>8.8499999999999995E-2</v>
      </c>
      <c r="M1778" s="66">
        <f>IFERROR(IF(Ações!$B1778="","",VLOOKUP(Table_1[[#This Row],[AÇÕES]],'Dados Status Invest STOCKS'!A1764:AD2379,28)),0)</f>
        <v>-2.15</v>
      </c>
      <c r="N1778" s="66">
        <f>IFERROR(IF(Ações!$B1778="","",VLOOKUP(Table_1[[#This Row],[AÇÕES]],'Dados Status Invest STOCKS'!A1764:AD2379,27)),0)</f>
        <v>6.49</v>
      </c>
      <c r="O1778" s="66">
        <f>IFERROR(IF(Ações!$L1778="","",Ações!$K1778*Ações!$L1778),0)</f>
        <v>2.0133749999999999</v>
      </c>
      <c r="P1778" s="67">
        <f t="shared" si="27"/>
        <v>0.06</v>
      </c>
      <c r="Q1778" s="67">
        <f>IFERROR(Ações!$O1778/Ações!$M1778,0)</f>
        <v>-0.93645348837209297</v>
      </c>
      <c r="R1778" s="67">
        <f>IFERROR(IF(Ações!$B1778="","",VLOOKUP(Table_1[[#This Row],[AÇÕES]],'Dados Status Invest STOCKS'!A1764:AD2379,18)/100),0)</f>
        <v>-0.33140000000000003</v>
      </c>
      <c r="S1778" s="65">
        <f>IFERROR(IF(Ações!$B1778="","",VLOOKUP(Table_1[[#This Row],[AÇÕES]],'Dados Status Invest STOCKS'!A1764:AD2379,25)/100),0)</f>
        <v>0</v>
      </c>
      <c r="T1778" s="67">
        <f>(1-Ações!$Q1778)*Ações!$R1778</f>
        <v>-0.64174068604651169</v>
      </c>
      <c r="U1778" s="68">
        <f>IF(Ações!$S1778=0,Ações!$T1778,IF(Ações!$T1778=0,Ações!$S1778,AVERAGE(Ações!$S1778,Ações!$T1778)))</f>
        <v>-0.64174068604651169</v>
      </c>
    </row>
    <row r="1779" spans="2:21" ht="15" customHeight="1" x14ac:dyDescent="0.2">
      <c r="B1779" s="63" t="str">
        <f>IFERROR('Dados Status Invest STOCKS'!A1766,"-")</f>
        <v>FGNA</v>
      </c>
      <c r="C1779" s="45">
        <f>IFERROR((Ações!$D1779-Ações!$K1779)/Ações!$D1779,0)</f>
        <v>0</v>
      </c>
      <c r="D1779" s="46">
        <f>(Ações!$O1779)/0.06</f>
        <v>0</v>
      </c>
      <c r="E1779" s="47">
        <f>IFERROR((Ações!$F1779-Ações!$K1779)/Ações!$F1779,0)</f>
        <v>0</v>
      </c>
      <c r="F1779" s="46" t="str">
        <f>IF(OR(Ações!$N1779&lt;0,Ações!$M1779&lt;0),"",(22.5*Ações!$M1779*Ações!$N1779)^0.5)</f>
        <v/>
      </c>
      <c r="G1779" s="47">
        <f>IFERROR((Ações!$H1779-Ações!$K1779)/Ações!$H1779,0)</f>
        <v>0</v>
      </c>
      <c r="H1779" s="48">
        <f>IFERROR(Ações!$I1779/(Ações!$P1779-Table_1[[#This Row],[CAGR LUCRO 5A]]),0)</f>
        <v>0</v>
      </c>
      <c r="I1779" s="48">
        <f>IF(Ações!$S1779&lt;0,"",Ações!$O1779*(1+Ações!$S1779))</f>
        <v>0</v>
      </c>
      <c r="J1779" s="49">
        <f>IFERROR(IF(Ações!$B1779="","",(VLOOKUP(Table_1[[#This Row],[AÇÕES]],'Dados Status Invest STOCKS'!A1765:AD2380,4)/Table_1[[#This Row],[LPA]]))/100,0)</f>
        <v>9.7829999999999995</v>
      </c>
      <c r="K1779" s="64">
        <f>IFERROR(IF(Ações!$B1779="","",VLOOKUP(Table_1[[#This Row],[AÇÕES]],'Dados Status Invest STOCKS'!A1765:AD2380,2)),0)</f>
        <v>9.9700000000000006</v>
      </c>
      <c r="L1779" s="65">
        <f>IFERROR(IF(Ações!$B1779="","",VLOOKUP(Table_1[[#This Row],[AÇÕES]],'Dados Status Invest STOCKS'!A1765:AD2380,3)/100),0)</f>
        <v>0</v>
      </c>
      <c r="M1779" s="66">
        <f>IFERROR(IF(Ações!$B1779="","",VLOOKUP(Table_1[[#This Row],[AÇÕES]],'Dados Status Invest STOCKS'!A1765:AD2380,28)),0)</f>
        <v>-0.1</v>
      </c>
      <c r="N1779" s="66">
        <f>IFERROR(IF(Ações!$B1779="","",VLOOKUP(Table_1[[#This Row],[AÇÕES]],'Dados Status Invest STOCKS'!A1765:AD2380,27)),0)</f>
        <v>0.17</v>
      </c>
      <c r="O1779" s="66">
        <f>IFERROR(IF(Ações!$L1779="","",Ações!$K1779*Ações!$L1779),0)</f>
        <v>0</v>
      </c>
      <c r="P1779" s="67">
        <f t="shared" si="27"/>
        <v>0.06</v>
      </c>
      <c r="Q1779" s="67">
        <f>IFERROR(Ações!$O1779/Ações!$M1779,0)</f>
        <v>0</v>
      </c>
      <c r="R1779" s="67">
        <f>IFERROR(IF(Ações!$B1779="","",VLOOKUP(Table_1[[#This Row],[AÇÕES]],'Dados Status Invest STOCKS'!A1765:AD2380,18)/100),0)</f>
        <v>-0.61759999999999993</v>
      </c>
      <c r="S1779" s="65">
        <f>IFERROR(IF(Ações!$B1779="","",VLOOKUP(Table_1[[#This Row],[AÇÕES]],'Dados Status Invest STOCKS'!A1765:AD2380,25)/100),0)</f>
        <v>0</v>
      </c>
      <c r="T1779" s="67">
        <f>(1-Ações!$Q1779)*Ações!$R1779</f>
        <v>-0.61759999999999993</v>
      </c>
      <c r="U1779" s="68">
        <f>IF(Ações!$S1779=0,Ações!$T1779,IF(Ações!$T1779=0,Ações!$S1779,AVERAGE(Ações!$S1779,Ações!$T1779)))</f>
        <v>-0.61759999999999993</v>
      </c>
    </row>
    <row r="1780" spans="2:21" ht="15" customHeight="1" x14ac:dyDescent="0.2">
      <c r="B1780" s="63" t="str">
        <f>IFERROR('Dados Status Invest STOCKS'!A1767,"-")</f>
        <v>FHB</v>
      </c>
      <c r="C1780" s="45">
        <f>IFERROR((Ações!$D1780-Ações!$K1780)/Ações!$D1780,0)</f>
        <v>-0.65289256198347123</v>
      </c>
      <c r="D1780" s="46">
        <f>(Ações!$O1780)/0.06</f>
        <v>17.351399999999998</v>
      </c>
      <c r="E1780" s="47">
        <f>IFERROR((Ações!$F1780-Ações!$K1780)/Ações!$F1780,0)</f>
        <v>9.0605778046813593E-2</v>
      </c>
      <c r="F1780" s="46">
        <f>IF(OR(Ações!$N1780&lt;0,Ações!$M1780&lt;0),"",(22.5*Ações!$M1780*Ações!$N1780)^0.5)</f>
        <v>31.537477705105083</v>
      </c>
      <c r="G1780" s="47">
        <f>IFERROR((Ações!$H1780-Ações!$K1780)/Ações!$H1780,0)</f>
        <v>0</v>
      </c>
      <c r="H1780" s="48">
        <f>IFERROR(Ações!$I1780/(Ações!$P1780-Table_1[[#This Row],[CAGR LUCRO 5A]]),0)</f>
        <v>0</v>
      </c>
      <c r="I1780" s="48" t="str">
        <f>IF(Ações!$S1780&lt;0,"",Ações!$O1780*(1+Ações!$S1780))</f>
        <v/>
      </c>
      <c r="J1780" s="49">
        <f>IFERROR(IF(Ações!$B1780="","",(VLOOKUP(Table_1[[#This Row],[AÇÕES]],'Dados Status Invest STOCKS'!A1766:AD2381,4)/Table_1[[#This Row],[LPA]]))/100,0)</f>
        <v>6.5047619047619049E-2</v>
      </c>
      <c r="K1780" s="64">
        <f>IFERROR(IF(Ações!$B1780="","",VLOOKUP(Table_1[[#This Row],[AÇÕES]],'Dados Status Invest STOCKS'!A1766:AD2381,2)),0)</f>
        <v>28.68</v>
      </c>
      <c r="L1780" s="65">
        <f>IFERROR(IF(Ações!$B1780="","",VLOOKUP(Table_1[[#This Row],[AÇÕES]],'Dados Status Invest STOCKS'!A1766:AD2381,3)/100),0)</f>
        <v>3.6299999999999999E-2</v>
      </c>
      <c r="M1780" s="66">
        <f>IFERROR(IF(Ações!$B1780="","",VLOOKUP(Table_1[[#This Row],[AÇÕES]],'Dados Status Invest STOCKS'!A1766:AD2381,28)),0)</f>
        <v>2.1</v>
      </c>
      <c r="N1780" s="66">
        <f>IFERROR(IF(Ações!$B1780="","",VLOOKUP(Table_1[[#This Row],[AÇÕES]],'Dados Status Invest STOCKS'!A1766:AD2381,27)),0)</f>
        <v>21.05</v>
      </c>
      <c r="O1780" s="66">
        <f>IFERROR(IF(Ações!$L1780="","",Ações!$K1780*Ações!$L1780),0)</f>
        <v>1.0410839999999999</v>
      </c>
      <c r="P1780" s="67">
        <f t="shared" si="27"/>
        <v>0.06</v>
      </c>
      <c r="Q1780" s="67">
        <f>IFERROR(Ações!$O1780/Ações!$M1780,0)</f>
        <v>0.49575428571428565</v>
      </c>
      <c r="R1780" s="67">
        <f>IFERROR(IF(Ações!$B1780="","",VLOOKUP(Table_1[[#This Row],[AÇÕES]],'Dados Status Invest STOCKS'!A1766:AD2381,18)/100),0)</f>
        <v>9.9700000000000011E-2</v>
      </c>
      <c r="S1780" s="65">
        <f>IFERROR(IF(Ações!$B1780="","",VLOOKUP(Table_1[[#This Row],[AÇÕES]],'Dados Status Invest STOCKS'!A1766:AD2381,25)/100),0)</f>
        <v>-2.7699999999999999E-2</v>
      </c>
      <c r="T1780" s="67">
        <f>(1-Ações!$Q1780)*Ações!$R1780</f>
        <v>5.0273297714285729E-2</v>
      </c>
      <c r="U1780" s="68">
        <f>IF(Ações!$S1780=0,Ações!$T1780,IF(Ações!$T1780=0,Ações!$S1780,AVERAGE(Ações!$S1780,Ações!$T1780)))</f>
        <v>1.1286648857142865E-2</v>
      </c>
    </row>
    <row r="1781" spans="2:21" ht="15" customHeight="1" x14ac:dyDescent="0.2">
      <c r="B1781" s="63" t="str">
        <f>IFERROR('Dados Status Invest STOCKS'!A1768,"-")</f>
        <v>FHI</v>
      </c>
      <c r="C1781" s="45">
        <f>IFERROR((Ações!$D1781-Ações!$K1781)/Ações!$D1781,0)</f>
        <v>-0.84049079754601208</v>
      </c>
      <c r="D1781" s="46">
        <f>(Ações!$O1781)/0.06</f>
        <v>18.000633333333337</v>
      </c>
      <c r="E1781" s="47">
        <f>IFERROR((Ações!$F1781-Ações!$K1781)/Ações!$F1781,0)</f>
        <v>-0.1301882787994621</v>
      </c>
      <c r="F1781" s="46">
        <f>IF(OR(Ações!$N1781&lt;0,Ações!$M1781&lt;0),"",(22.5*Ações!$M1781*Ações!$N1781)^0.5)</f>
        <v>29.313699868832661</v>
      </c>
      <c r="G1781" s="47">
        <f>IFERROR((Ações!$H1781-Ações!$K1781)/Ações!$H1781,0)</f>
        <v>3.3686418522725878</v>
      </c>
      <c r="H1781" s="48">
        <f>IFERROR(Ações!$I1781/(Ações!$P1781-Table_1[[#This Row],[CAGR LUCRO 5A]]),0)</f>
        <v>-13.986918270574973</v>
      </c>
      <c r="I1781" s="48">
        <f>IF(Ações!$S1781&lt;0,"",Ações!$O1781*(1+Ações!$S1781))</f>
        <v>1.2406396506000001</v>
      </c>
      <c r="J1781" s="49">
        <f>IFERROR(IF(Ações!$B1781="","",(VLOOKUP(Table_1[[#This Row],[AÇÕES]],'Dados Status Invest STOCKS'!A1767:AD2382,4)/Table_1[[#This Row],[LPA]]))/100,0)</f>
        <v>3.5211726384364823E-2</v>
      </c>
      <c r="K1781" s="64">
        <f>IFERROR(IF(Ações!$B1781="","",VLOOKUP(Table_1[[#This Row],[AÇÕES]],'Dados Status Invest STOCKS'!A1767:AD2382,2)),0)</f>
        <v>33.130000000000003</v>
      </c>
      <c r="L1781" s="65">
        <f>IFERROR(IF(Ações!$B1781="","",VLOOKUP(Table_1[[#This Row],[AÇÕES]],'Dados Status Invest STOCKS'!A1767:AD2382,3)/100),0)</f>
        <v>3.2599999999999997E-2</v>
      </c>
      <c r="M1781" s="66">
        <f>IFERROR(IF(Ações!$B1781="","",VLOOKUP(Table_1[[#This Row],[AÇÕES]],'Dados Status Invest STOCKS'!A1767:AD2382,28)),0)</f>
        <v>3.07</v>
      </c>
      <c r="N1781" s="66">
        <f>IFERROR(IF(Ações!$B1781="","",VLOOKUP(Table_1[[#This Row],[AÇÕES]],'Dados Status Invest STOCKS'!A1767:AD2382,27)),0)</f>
        <v>12.44</v>
      </c>
      <c r="O1781" s="66">
        <f>IFERROR(IF(Ações!$L1781="","",Ações!$K1781*Ações!$L1781),0)</f>
        <v>1.0800380000000001</v>
      </c>
      <c r="P1781" s="67">
        <f t="shared" si="27"/>
        <v>0.06</v>
      </c>
      <c r="Q1781" s="67">
        <f>IFERROR(Ações!$O1781/Ações!$M1781,0)</f>
        <v>0.35180390879478829</v>
      </c>
      <c r="R1781" s="67">
        <f>IFERROR(IF(Ações!$B1781="","",VLOOKUP(Table_1[[#This Row],[AÇÕES]],'Dados Status Invest STOCKS'!A1767:AD2382,18)/100),0)</f>
        <v>0.24640000000000001</v>
      </c>
      <c r="S1781" s="65">
        <f>IFERROR(IF(Ações!$B1781="","",VLOOKUP(Table_1[[#This Row],[AÇÕES]],'Dados Status Invest STOCKS'!A1767:AD2382,25)/100),0)</f>
        <v>0.1487</v>
      </c>
      <c r="T1781" s="67">
        <f>(1-Ações!$Q1781)*Ações!$R1781</f>
        <v>0.15971551687296417</v>
      </c>
      <c r="U1781" s="68">
        <f>IF(Ações!$S1781=0,Ações!$T1781,IF(Ações!$T1781=0,Ações!$S1781,AVERAGE(Ações!$S1781,Ações!$T1781)))</f>
        <v>0.1542077584364821</v>
      </c>
    </row>
    <row r="1782" spans="2:21" ht="15" customHeight="1" x14ac:dyDescent="0.2">
      <c r="B1782" s="63" t="str">
        <f>IFERROR('Dados Status Invest STOCKS'!A1769,"-")</f>
        <v>FHN</v>
      </c>
      <c r="C1782" s="45">
        <f>IFERROR((Ações!$D1782-Ações!$K1782)/Ações!$D1782,0)</f>
        <v>-0.73913043478260843</v>
      </c>
      <c r="D1782" s="46">
        <f>(Ações!$O1782)/0.06</f>
        <v>9.9877500000000019</v>
      </c>
      <c r="E1782" s="47">
        <f>IFERROR((Ações!$F1782-Ações!$K1782)/Ações!$F1782,0)</f>
        <v>0.30253997617704548</v>
      </c>
      <c r="F1782" s="46">
        <f>IF(OR(Ações!$N1782&lt;0,Ações!$M1782&lt;0),"",(22.5*Ações!$M1782*Ações!$N1782)^0.5)</f>
        <v>24.904653179677087</v>
      </c>
      <c r="G1782" s="47">
        <f>IFERROR((Ações!$H1782-Ações!$K1782)/Ações!$H1782,0)</f>
        <v>10.825718220959365</v>
      </c>
      <c r="H1782" s="48">
        <f>IFERROR(Ações!$I1782/(Ações!$P1782-Table_1[[#This Row],[CAGR LUCRO 5A]]),0)</f>
        <v>-1.7678097019867549</v>
      </c>
      <c r="I1782" s="48">
        <f>IF(Ações!$S1782&lt;0,"",Ações!$O1782*(1+Ações!$S1782))</f>
        <v>0.96098135400000018</v>
      </c>
      <c r="J1782" s="49">
        <f>IFERROR(IF(Ações!$B1782="","",(VLOOKUP(Table_1[[#This Row],[AÇÕES]],'Dados Status Invest STOCKS'!A1768:AD2383,4)/Table_1[[#This Row],[LPA]]))/100,0)</f>
        <v>5.3093922651933696E-2</v>
      </c>
      <c r="K1782" s="64">
        <f>IFERROR(IF(Ações!$B1782="","",VLOOKUP(Table_1[[#This Row],[AÇÕES]],'Dados Status Invest STOCKS'!A1768:AD2383,2)),0)</f>
        <v>17.37</v>
      </c>
      <c r="L1782" s="65">
        <f>IFERROR(IF(Ações!$B1782="","",VLOOKUP(Table_1[[#This Row],[AÇÕES]],'Dados Status Invest STOCKS'!A1768:AD2383,3)/100),0)</f>
        <v>3.4500000000000003E-2</v>
      </c>
      <c r="M1782" s="66">
        <f>IFERROR(IF(Ações!$B1782="","",VLOOKUP(Table_1[[#This Row],[AÇÕES]],'Dados Status Invest STOCKS'!A1768:AD2383,28)),0)</f>
        <v>1.81</v>
      </c>
      <c r="N1782" s="66">
        <f>IFERROR(IF(Ações!$B1782="","",VLOOKUP(Table_1[[#This Row],[AÇÕES]],'Dados Status Invest STOCKS'!A1768:AD2383,27)),0)</f>
        <v>15.23</v>
      </c>
      <c r="O1782" s="66">
        <f>IFERROR(IF(Ações!$L1782="","",Ações!$K1782*Ações!$L1782),0)</f>
        <v>0.59926500000000005</v>
      </c>
      <c r="P1782" s="67">
        <f t="shared" si="27"/>
        <v>0.06</v>
      </c>
      <c r="Q1782" s="67">
        <f>IFERROR(Ações!$O1782/Ações!$M1782,0)</f>
        <v>0.33108563535911606</v>
      </c>
      <c r="R1782" s="67">
        <f>IFERROR(IF(Ações!$B1782="","",VLOOKUP(Table_1[[#This Row],[AÇÕES]],'Dados Status Invest STOCKS'!A1768:AD2383,18)/100),0)</f>
        <v>0.11869999999999999</v>
      </c>
      <c r="S1782" s="65">
        <f>IFERROR(IF(Ações!$B1782="","",VLOOKUP(Table_1[[#This Row],[AÇÕES]],'Dados Status Invest STOCKS'!A1768:AD2383,25)/100),0)</f>
        <v>0.60360000000000003</v>
      </c>
      <c r="T1782" s="67">
        <f>(1-Ações!$Q1782)*Ações!$R1782</f>
        <v>7.9400135082872914E-2</v>
      </c>
      <c r="U1782" s="68">
        <f>IF(Ações!$S1782=0,Ações!$T1782,IF(Ações!$T1782=0,Ações!$S1782,AVERAGE(Ações!$S1782,Ações!$T1782)))</f>
        <v>0.34150006754143647</v>
      </c>
    </row>
    <row r="1783" spans="2:21" ht="15" customHeight="1" x14ac:dyDescent="0.2">
      <c r="B1783" s="63" t="str">
        <f>IFERROR('Dados Status Invest STOCKS'!A1770,"-")</f>
        <v>FHTX</v>
      </c>
      <c r="C1783" s="45">
        <f>IFERROR((Ações!$D1783-Ações!$K1783)/Ações!$D1783,0)</f>
        <v>0</v>
      </c>
      <c r="D1783" s="46">
        <f>(Ações!$O1783)/0.06</f>
        <v>0</v>
      </c>
      <c r="E1783" s="47">
        <f>IFERROR((Ações!$F1783-Ações!$K1783)/Ações!$F1783,0)</f>
        <v>0</v>
      </c>
      <c r="F1783" s="46" t="str">
        <f>IF(OR(Ações!$N1783&lt;0,Ações!$M1783&lt;0),"",(22.5*Ações!$M1783*Ações!$N1783)^0.5)</f>
        <v/>
      </c>
      <c r="G1783" s="47">
        <f>IFERROR((Ações!$H1783-Ações!$K1783)/Ações!$H1783,0)</f>
        <v>0</v>
      </c>
      <c r="H1783" s="48">
        <f>IFERROR(Ações!$I1783/(Ações!$P1783-Table_1[[#This Row],[CAGR LUCRO 5A]]),0)</f>
        <v>0</v>
      </c>
      <c r="I1783" s="48">
        <f>IF(Ações!$S1783&lt;0,"",Ações!$O1783*(1+Ações!$S1783))</f>
        <v>0</v>
      </c>
      <c r="J1783" s="49">
        <f>IFERROR(IF(Ações!$B1783="","",(VLOOKUP(Table_1[[#This Row],[AÇÕES]],'Dados Status Invest STOCKS'!A1769:AD2384,4)/Table_1[[#This Row],[LPA]]))/100,0)</f>
        <v>2.4501992031872515E-2</v>
      </c>
      <c r="K1783" s="64">
        <f>IFERROR(IF(Ações!$B1783="","",VLOOKUP(Table_1[[#This Row],[AÇÕES]],'Dados Status Invest STOCKS'!A1769:AD2384,2)),0)</f>
        <v>15.4</v>
      </c>
      <c r="L1783" s="65">
        <f>IFERROR(IF(Ações!$B1783="","",VLOOKUP(Table_1[[#This Row],[AÇÕES]],'Dados Status Invest STOCKS'!A1769:AD2384,3)/100),0)</f>
        <v>0</v>
      </c>
      <c r="M1783" s="66">
        <f>IFERROR(IF(Ações!$B1783="","",VLOOKUP(Table_1[[#This Row],[AÇÕES]],'Dados Status Invest STOCKS'!A1769:AD2384,28)),0)</f>
        <v>-2.5099999999999998</v>
      </c>
      <c r="N1783" s="66">
        <f>IFERROR(IF(Ações!$B1783="","",VLOOKUP(Table_1[[#This Row],[AÇÕES]],'Dados Status Invest STOCKS'!A1769:AD2384,27)),0)</f>
        <v>2.1800000000000002</v>
      </c>
      <c r="O1783" s="66">
        <f>IFERROR(IF(Ações!$L1783="","",Ações!$K1783*Ações!$L1783),0)</f>
        <v>0</v>
      </c>
      <c r="P1783" s="67">
        <f t="shared" si="27"/>
        <v>0.06</v>
      </c>
      <c r="Q1783" s="67">
        <f>IFERROR(Ações!$O1783/Ações!$M1783,0)</f>
        <v>0</v>
      </c>
      <c r="R1783" s="67">
        <f>IFERROR(IF(Ações!$B1783="","",VLOOKUP(Table_1[[#This Row],[AÇÕES]],'Dados Status Invest STOCKS'!A1769:AD2384,18)/100),0)</f>
        <v>-1.1476</v>
      </c>
      <c r="S1783" s="65">
        <f>IFERROR(IF(Ações!$B1783="","",VLOOKUP(Table_1[[#This Row],[AÇÕES]],'Dados Status Invest STOCKS'!A1769:AD2384,25)/100),0)</f>
        <v>0</v>
      </c>
      <c r="T1783" s="67">
        <f>(1-Ações!$Q1783)*Ações!$R1783</f>
        <v>-1.1476</v>
      </c>
      <c r="U1783" s="68">
        <f>IF(Ações!$S1783=0,Ações!$T1783,IF(Ações!$T1783=0,Ações!$S1783,AVERAGE(Ações!$S1783,Ações!$T1783)))</f>
        <v>-1.1476</v>
      </c>
    </row>
    <row r="1784" spans="2:21" ht="15" customHeight="1" x14ac:dyDescent="0.2">
      <c r="B1784" s="63" t="str">
        <f>IFERROR('Dados Status Invest STOCKS'!A1771,"-")</f>
        <v>FI</v>
      </c>
      <c r="C1784" s="45">
        <f>IFERROR((Ações!$D1784-Ações!$K1784)/Ações!$D1784,0)</f>
        <v>0</v>
      </c>
      <c r="D1784" s="46">
        <f>(Ações!$O1784)/0.06</f>
        <v>0</v>
      </c>
      <c r="E1784" s="47">
        <f>IFERROR((Ações!$F1784-Ações!$K1784)/Ações!$F1784,0)</f>
        <v>0</v>
      </c>
      <c r="F1784" s="46" t="str">
        <f>IF(OR(Ações!$N1784&lt;0,Ações!$M1784&lt;0),"",(22.5*Ações!$M1784*Ações!$N1784)^0.5)</f>
        <v/>
      </c>
      <c r="G1784" s="47">
        <f>IFERROR((Ações!$H1784-Ações!$K1784)/Ações!$H1784,0)</f>
        <v>0</v>
      </c>
      <c r="H1784" s="48">
        <f>IFERROR(Ações!$I1784/(Ações!$P1784-Table_1[[#This Row],[CAGR LUCRO 5A]]),0)</f>
        <v>0</v>
      </c>
      <c r="I1784" s="48">
        <f>IF(Ações!$S1784&lt;0,"",Ações!$O1784*(1+Ações!$S1784))</f>
        <v>0</v>
      </c>
      <c r="J1784" s="49">
        <f>IFERROR(IF(Ações!$B1784="","",(VLOOKUP(Table_1[[#This Row],[AÇÕES]],'Dados Status Invest STOCKS'!A1770:AD2385,4)/Table_1[[#This Row],[LPA]]))/100,0)</f>
        <v>8.6842105263157891E-3</v>
      </c>
      <c r="K1784" s="64">
        <f>IFERROR(IF(Ações!$B1784="","",VLOOKUP(Table_1[[#This Row],[AÇÕES]],'Dados Status Invest STOCKS'!A1770:AD2385,2)),0)</f>
        <v>3.15</v>
      </c>
      <c r="L1784" s="65">
        <f>IFERROR(IF(Ações!$B1784="","",VLOOKUP(Table_1[[#This Row],[AÇÕES]],'Dados Status Invest STOCKS'!A1770:AD2385,3)/100),0)</f>
        <v>0</v>
      </c>
      <c r="M1784" s="66">
        <f>IFERROR(IF(Ações!$B1784="","",VLOOKUP(Table_1[[#This Row],[AÇÕES]],'Dados Status Invest STOCKS'!A1770:AD2385,28)),0)</f>
        <v>-1.9</v>
      </c>
      <c r="N1784" s="66">
        <f>IFERROR(IF(Ações!$B1784="","",VLOOKUP(Table_1[[#This Row],[AÇÕES]],'Dados Status Invest STOCKS'!A1770:AD2385,27)),0)</f>
        <v>16.579999999999998</v>
      </c>
      <c r="O1784" s="66">
        <f>IFERROR(IF(Ações!$L1784="","",Ações!$K1784*Ações!$L1784),0)</f>
        <v>0</v>
      </c>
      <c r="P1784" s="67">
        <f t="shared" si="27"/>
        <v>0.06</v>
      </c>
      <c r="Q1784" s="67">
        <f>IFERROR(Ações!$O1784/Ações!$M1784,0)</f>
        <v>0</v>
      </c>
      <c r="R1784" s="67">
        <f>IFERROR(IF(Ações!$B1784="","",VLOOKUP(Table_1[[#This Row],[AÇÕES]],'Dados Status Invest STOCKS'!A1770:AD2385,18)/100),0)</f>
        <v>-0.1149</v>
      </c>
      <c r="S1784" s="65">
        <f>IFERROR(IF(Ações!$B1784="","",VLOOKUP(Table_1[[#This Row],[AÇÕES]],'Dados Status Invest STOCKS'!A1770:AD2385,25)/100),0)</f>
        <v>0</v>
      </c>
      <c r="T1784" s="67">
        <f>(1-Ações!$Q1784)*Ações!$R1784</f>
        <v>-0.1149</v>
      </c>
      <c r="U1784" s="68">
        <f>IF(Ações!$S1784=0,Ações!$T1784,IF(Ações!$T1784=0,Ações!$S1784,AVERAGE(Ações!$S1784,Ações!$T1784)))</f>
        <v>-0.1149</v>
      </c>
    </row>
    <row r="1785" spans="2:21" ht="15" customHeight="1" x14ac:dyDescent="0.2">
      <c r="B1785" s="63" t="str">
        <f>IFERROR('Dados Status Invest STOCKS'!A1772,"-")</f>
        <v>FIBK</v>
      </c>
      <c r="C1785" s="45">
        <f>IFERROR((Ações!$D1785-Ações!$K1785)/Ações!$D1785,0)</f>
        <v>-0.46699266503667475</v>
      </c>
      <c r="D1785" s="46">
        <f>(Ações!$O1785)/0.06</f>
        <v>27.32801666666667</v>
      </c>
      <c r="E1785" s="47">
        <f>IFERROR((Ações!$F1785-Ações!$K1785)/Ações!$F1785,0)</f>
        <v>0.1390500133785556</v>
      </c>
      <c r="F1785" s="46">
        <f>IF(OR(Ações!$N1785&lt;0,Ações!$M1785&lt;0),"",(22.5*Ações!$M1785*Ações!$N1785)^0.5)</f>
        <v>46.564841887415447</v>
      </c>
      <c r="G1785" s="47">
        <f>IFERROR((Ações!$H1785-Ações!$K1785)/Ações!$H1785,0)</f>
        <v>2.5510701736118464</v>
      </c>
      <c r="H1785" s="48">
        <f>IFERROR(Ações!$I1785/(Ações!$P1785-Table_1[[#This Row],[CAGR LUCRO 5A]]),0)</f>
        <v>-25.846670693593314</v>
      </c>
      <c r="I1785" s="48">
        <f>IF(Ações!$S1785&lt;0,"",Ações!$O1785*(1+Ações!$S1785))</f>
        <v>1.8557909558000001</v>
      </c>
      <c r="J1785" s="49">
        <f>IFERROR(IF(Ações!$B1785="","",(VLOOKUP(Table_1[[#This Row],[AÇÕES]],'Dados Status Invest STOCKS'!A1771:AD2386,4)/Table_1[[#This Row],[LPA]]))/100,0)</f>
        <v>4.3940397350993372E-2</v>
      </c>
      <c r="K1785" s="64">
        <f>IFERROR(IF(Ações!$B1785="","",VLOOKUP(Table_1[[#This Row],[AÇÕES]],'Dados Status Invest STOCKS'!A1771:AD2386,2)),0)</f>
        <v>40.090000000000003</v>
      </c>
      <c r="L1785" s="65">
        <f>IFERROR(IF(Ações!$B1785="","",VLOOKUP(Table_1[[#This Row],[AÇÕES]],'Dados Status Invest STOCKS'!A1771:AD2386,3)/100),0)</f>
        <v>4.0899999999999999E-2</v>
      </c>
      <c r="M1785" s="66">
        <f>IFERROR(IF(Ações!$B1785="","",VLOOKUP(Table_1[[#This Row],[AÇÕES]],'Dados Status Invest STOCKS'!A1771:AD2386,28)),0)</f>
        <v>3.02</v>
      </c>
      <c r="N1785" s="66">
        <f>IFERROR(IF(Ações!$B1785="","",VLOOKUP(Table_1[[#This Row],[AÇÕES]],'Dados Status Invest STOCKS'!A1771:AD2386,27)),0)</f>
        <v>31.91</v>
      </c>
      <c r="O1785" s="66">
        <f>IFERROR(IF(Ações!$L1785="","",Ações!$K1785*Ações!$L1785),0)</f>
        <v>1.6396810000000002</v>
      </c>
      <c r="P1785" s="67">
        <f t="shared" si="27"/>
        <v>0.06</v>
      </c>
      <c r="Q1785" s="67">
        <f>IFERROR(Ações!$O1785/Ações!$M1785,0)</f>
        <v>0.54294072847682129</v>
      </c>
      <c r="R1785" s="67">
        <f>IFERROR(IF(Ações!$B1785="","",VLOOKUP(Table_1[[#This Row],[AÇÕES]],'Dados Status Invest STOCKS'!A1771:AD2386,18)/100),0)</f>
        <v>9.4700000000000006E-2</v>
      </c>
      <c r="S1785" s="65">
        <f>IFERROR(IF(Ações!$B1785="","",VLOOKUP(Table_1[[#This Row],[AÇÕES]],'Dados Status Invest STOCKS'!A1771:AD2386,25)/100),0)</f>
        <v>0.1318</v>
      </c>
      <c r="T1785" s="67">
        <f>(1-Ações!$Q1785)*Ações!$R1785</f>
        <v>4.3283513013245026E-2</v>
      </c>
      <c r="U1785" s="68">
        <f>IF(Ações!$S1785=0,Ações!$T1785,IF(Ações!$T1785=0,Ações!$S1785,AVERAGE(Ações!$S1785,Ações!$T1785)))</f>
        <v>8.754175650662252E-2</v>
      </c>
    </row>
    <row r="1786" spans="2:21" ht="15" customHeight="1" x14ac:dyDescent="0.2">
      <c r="B1786" s="63" t="str">
        <f>IFERROR('Dados Status Invest STOCKS'!A1773,"-")</f>
        <v>FICO</v>
      </c>
      <c r="C1786" s="45">
        <f>IFERROR((Ações!$D1786-Ações!$K1786)/Ações!$D1786,0)</f>
        <v>0</v>
      </c>
      <c r="D1786" s="46">
        <f>(Ações!$O1786)/0.06</f>
        <v>0</v>
      </c>
      <c r="E1786" s="47">
        <f>IFERROR((Ações!$F1786-Ações!$K1786)/Ações!$F1786,0)</f>
        <v>0</v>
      </c>
      <c r="F1786" s="46" t="str">
        <f>IF(OR(Ações!$N1786&lt;0,Ações!$M1786&lt;0),"",(22.5*Ações!$M1786*Ações!$N1786)^0.5)</f>
        <v/>
      </c>
      <c r="G1786" s="47">
        <f>IFERROR((Ações!$H1786-Ações!$K1786)/Ações!$H1786,0)</f>
        <v>0</v>
      </c>
      <c r="H1786" s="48">
        <f>IFERROR(Ações!$I1786/(Ações!$P1786-Table_1[[#This Row],[CAGR LUCRO 5A]]),0)</f>
        <v>0</v>
      </c>
      <c r="I1786" s="48">
        <f>IF(Ações!$S1786&lt;0,"",Ações!$O1786*(1+Ações!$S1786))</f>
        <v>0</v>
      </c>
      <c r="J1786" s="49">
        <f>IFERROR(IF(Ações!$B1786="","",(VLOOKUP(Table_1[[#This Row],[AÇÕES]],'Dados Status Invest STOCKS'!A1772:AD2387,4)/Table_1[[#This Row],[LPA]]))/100,0)</f>
        <v>2.1395673412421493E-2</v>
      </c>
      <c r="K1786" s="64">
        <f>IFERROR(IF(Ações!$B1786="","",VLOOKUP(Table_1[[#This Row],[AÇÕES]],'Dados Status Invest STOCKS'!A1772:AD2387,2)),0)</f>
        <v>439.45</v>
      </c>
      <c r="L1786" s="65">
        <f>IFERROR(IF(Ações!$B1786="","",VLOOKUP(Table_1[[#This Row],[AÇÕES]],'Dados Status Invest STOCKS'!A1772:AD2387,3)/100),0)</f>
        <v>0</v>
      </c>
      <c r="M1786" s="66">
        <f>IFERROR(IF(Ações!$B1786="","",VLOOKUP(Table_1[[#This Row],[AÇÕES]],'Dados Status Invest STOCKS'!A1772:AD2387,28)),0)</f>
        <v>14.33</v>
      </c>
      <c r="N1786" s="66">
        <f>IFERROR(IF(Ações!$B1786="","",VLOOKUP(Table_1[[#This Row],[AÇÕES]],'Dados Status Invest STOCKS'!A1772:AD2387,27)),0)</f>
        <v>-4.0599999999999996</v>
      </c>
      <c r="O1786" s="66">
        <f>IFERROR(IF(Ações!$L1786="","",Ações!$K1786*Ações!$L1786),0)</f>
        <v>0</v>
      </c>
      <c r="P1786" s="67">
        <f t="shared" si="27"/>
        <v>0.06</v>
      </c>
      <c r="Q1786" s="67">
        <f>IFERROR(Ações!$O1786/Ações!$M1786,0)</f>
        <v>0</v>
      </c>
      <c r="R1786" s="67">
        <f>IFERROR(IF(Ações!$B1786="","",VLOOKUP(Table_1[[#This Row],[AÇÕES]],'Dados Status Invest STOCKS'!A1772:AD2387,18)/100),0)</f>
        <v>-3.5341000000000005</v>
      </c>
      <c r="S1786" s="65">
        <f>IFERROR(IF(Ações!$B1786="","",VLOOKUP(Table_1[[#This Row],[AÇÕES]],'Dados Status Invest STOCKS'!A1772:AD2387,25)/100),0)</f>
        <v>0.29070000000000001</v>
      </c>
      <c r="T1786" s="67">
        <f>(1-Ações!$Q1786)*Ações!$R1786</f>
        <v>-3.5341000000000005</v>
      </c>
      <c r="U1786" s="68">
        <f>IF(Ações!$S1786=0,Ações!$T1786,IF(Ações!$T1786=0,Ações!$S1786,AVERAGE(Ações!$S1786,Ações!$T1786)))</f>
        <v>-1.6217000000000001</v>
      </c>
    </row>
    <row r="1787" spans="2:21" ht="15" customHeight="1" x14ac:dyDescent="0.2">
      <c r="B1787" s="63" t="str">
        <f>IFERROR('Dados Status Invest STOCKS'!A1774,"-")</f>
        <v>FIII</v>
      </c>
      <c r="C1787" s="45">
        <f>IFERROR((Ações!$D1787-Ações!$K1787)/Ações!$D1787,0)</f>
        <v>0</v>
      </c>
      <c r="D1787" s="46">
        <f>(Ações!$O1787)/0.06</f>
        <v>0</v>
      </c>
      <c r="E1787" s="47">
        <f>IFERROR((Ações!$F1787-Ações!$K1787)/Ações!$F1787,0)</f>
        <v>0</v>
      </c>
      <c r="F1787" s="46" t="str">
        <f>IF(OR(Ações!$N1787&lt;0,Ações!$M1787&lt;0),"",(22.5*Ações!$M1787*Ações!$N1787)^0.5)</f>
        <v/>
      </c>
      <c r="G1787" s="47">
        <f>IFERROR((Ações!$H1787-Ações!$K1787)/Ações!$H1787,0)</f>
        <v>0</v>
      </c>
      <c r="H1787" s="48">
        <f>IFERROR(Ações!$I1787/(Ações!$P1787-Table_1[[#This Row],[CAGR LUCRO 5A]]),0)</f>
        <v>0</v>
      </c>
      <c r="I1787" s="48">
        <f>IF(Ações!$S1787&lt;0,"",Ações!$O1787*(1+Ações!$S1787))</f>
        <v>0</v>
      </c>
      <c r="J1787" s="49">
        <f>IFERROR(IF(Ações!$B1787="","",(VLOOKUP(Table_1[[#This Row],[AÇÕES]],'Dados Status Invest STOCKS'!A1773:AD2388,4)/Table_1[[#This Row],[LPA]]))/100,0)</f>
        <v>1.0031347962382446E-2</v>
      </c>
      <c r="K1787" s="64">
        <f>IFERROR(IF(Ações!$B1787="","",VLOOKUP(Table_1[[#This Row],[AÇÕES]],'Dados Status Invest STOCKS'!A1773:AD2388,2)),0)</f>
        <v>10.19</v>
      </c>
      <c r="L1787" s="65">
        <f>IFERROR(IF(Ações!$B1787="","",VLOOKUP(Table_1[[#This Row],[AÇÕES]],'Dados Status Invest STOCKS'!A1773:AD2388,3)/100),0)</f>
        <v>0</v>
      </c>
      <c r="M1787" s="66">
        <f>IFERROR(IF(Ações!$B1787="","",VLOOKUP(Table_1[[#This Row],[AÇÕES]],'Dados Status Invest STOCKS'!A1773:AD2388,28)),0)</f>
        <v>-3.19</v>
      </c>
      <c r="N1787" s="66">
        <f>IFERROR(IF(Ações!$B1787="","",VLOOKUP(Table_1[[#This Row],[AÇÕES]],'Dados Status Invest STOCKS'!A1773:AD2388,27)),0)</f>
        <v>7.6</v>
      </c>
      <c r="O1787" s="66">
        <f>IFERROR(IF(Ações!$L1787="","",Ações!$K1787*Ações!$L1787),0)</f>
        <v>0</v>
      </c>
      <c r="P1787" s="67">
        <f t="shared" si="27"/>
        <v>0.06</v>
      </c>
      <c r="Q1787" s="67">
        <f>IFERROR(Ações!$O1787/Ações!$M1787,0)</f>
        <v>0</v>
      </c>
      <c r="R1787" s="67">
        <f>IFERROR(IF(Ações!$B1787="","",VLOOKUP(Table_1[[#This Row],[AÇÕES]],'Dados Status Invest STOCKS'!A1773:AD2388,18)/100),0)</f>
        <v>-0.41950000000000004</v>
      </c>
      <c r="S1787" s="65">
        <f>IFERROR(IF(Ações!$B1787="","",VLOOKUP(Table_1[[#This Row],[AÇÕES]],'Dados Status Invest STOCKS'!A1773:AD2388,25)/100),0)</f>
        <v>0</v>
      </c>
      <c r="T1787" s="67">
        <f>(1-Ações!$Q1787)*Ações!$R1787</f>
        <v>-0.41950000000000004</v>
      </c>
      <c r="U1787" s="68">
        <f>IF(Ações!$S1787=0,Ações!$T1787,IF(Ações!$T1787=0,Ações!$S1787,AVERAGE(Ações!$S1787,Ações!$T1787)))</f>
        <v>-0.41950000000000004</v>
      </c>
    </row>
    <row r="1788" spans="2:21" ht="15" customHeight="1" x14ac:dyDescent="0.2">
      <c r="B1788" s="63" t="str">
        <f>IFERROR('Dados Status Invest STOCKS'!A1775,"-")</f>
        <v>FIIIU</v>
      </c>
      <c r="C1788" s="45">
        <f>IFERROR((Ações!$D1788-Ações!$K1788)/Ações!$D1788,0)</f>
        <v>0</v>
      </c>
      <c r="D1788" s="46">
        <f>(Ações!$O1788)/0.06</f>
        <v>0</v>
      </c>
      <c r="E1788" s="47">
        <f>IFERROR((Ações!$F1788-Ações!$K1788)/Ações!$F1788,0)</f>
        <v>0</v>
      </c>
      <c r="F1788" s="46" t="str">
        <f>IF(OR(Ações!$N1788&lt;0,Ações!$M1788&lt;0),"",(22.5*Ações!$M1788*Ações!$N1788)^0.5)</f>
        <v/>
      </c>
      <c r="G1788" s="47">
        <f>IFERROR((Ações!$H1788-Ações!$K1788)/Ações!$H1788,0)</f>
        <v>0</v>
      </c>
      <c r="H1788" s="48">
        <f>IFERROR(Ações!$I1788/(Ações!$P1788-Table_1[[#This Row],[CAGR LUCRO 5A]]),0)</f>
        <v>0</v>
      </c>
      <c r="I1788" s="48">
        <f>IF(Ações!$S1788&lt;0,"",Ações!$O1788*(1+Ações!$S1788))</f>
        <v>0</v>
      </c>
      <c r="J1788" s="49">
        <f>IFERROR(IF(Ações!$B1788="","",(VLOOKUP(Table_1[[#This Row],[AÇÕES]],'Dados Status Invest STOCKS'!A1774:AD2389,4)/Table_1[[#This Row],[LPA]]))/100,0)</f>
        <v>1.0909090909090908E-2</v>
      </c>
      <c r="K1788" s="64">
        <f>IFERROR(IF(Ações!$B1788="","",VLOOKUP(Table_1[[#This Row],[AÇÕES]],'Dados Status Invest STOCKS'!A1774:AD2389,2)),0)</f>
        <v>11.11</v>
      </c>
      <c r="L1788" s="65">
        <f>IFERROR(IF(Ações!$B1788="","",VLOOKUP(Table_1[[#This Row],[AÇÕES]],'Dados Status Invest STOCKS'!A1774:AD2389,3)/100),0)</f>
        <v>0</v>
      </c>
      <c r="M1788" s="66">
        <f>IFERROR(IF(Ações!$B1788="","",VLOOKUP(Table_1[[#This Row],[AÇÕES]],'Dados Status Invest STOCKS'!A1774:AD2389,28)),0)</f>
        <v>-3.19</v>
      </c>
      <c r="N1788" s="66">
        <f>IFERROR(IF(Ações!$B1788="","",VLOOKUP(Table_1[[#This Row],[AÇÕES]],'Dados Status Invest STOCKS'!A1774:AD2389,27)),0)</f>
        <v>7.6</v>
      </c>
      <c r="O1788" s="66">
        <f>IFERROR(IF(Ações!$L1788="","",Ações!$K1788*Ações!$L1788),0)</f>
        <v>0</v>
      </c>
      <c r="P1788" s="67">
        <f t="shared" si="27"/>
        <v>0.06</v>
      </c>
      <c r="Q1788" s="67">
        <f>IFERROR(Ações!$O1788/Ações!$M1788,0)</f>
        <v>0</v>
      </c>
      <c r="R1788" s="67">
        <f>IFERROR(IF(Ações!$B1788="","",VLOOKUP(Table_1[[#This Row],[AÇÕES]],'Dados Status Invest STOCKS'!A1774:AD2389,18)/100),0)</f>
        <v>-0.41950000000000004</v>
      </c>
      <c r="S1788" s="65">
        <f>IFERROR(IF(Ações!$B1788="","",VLOOKUP(Table_1[[#This Row],[AÇÕES]],'Dados Status Invest STOCKS'!A1774:AD2389,25)/100),0)</f>
        <v>0</v>
      </c>
      <c r="T1788" s="67">
        <f>(1-Ações!$Q1788)*Ações!$R1788</f>
        <v>-0.41950000000000004</v>
      </c>
      <c r="U1788" s="68">
        <f>IF(Ações!$S1788=0,Ações!$T1788,IF(Ações!$T1788=0,Ações!$S1788,AVERAGE(Ações!$S1788,Ações!$T1788)))</f>
        <v>-0.41950000000000004</v>
      </c>
    </row>
    <row r="1789" spans="2:21" ht="15" customHeight="1" x14ac:dyDescent="0.2">
      <c r="B1789" s="63" t="str">
        <f>IFERROR('Dados Status Invest STOCKS'!A1776,"-")</f>
        <v>FIIIW</v>
      </c>
      <c r="C1789" s="45">
        <f>IFERROR((Ações!$D1789-Ações!$K1789)/Ações!$D1789,0)</f>
        <v>0</v>
      </c>
      <c r="D1789" s="46">
        <f>(Ações!$O1789)/0.06</f>
        <v>0</v>
      </c>
      <c r="E1789" s="47">
        <f>IFERROR((Ações!$F1789-Ações!$K1789)/Ações!$F1789,0)</f>
        <v>0</v>
      </c>
      <c r="F1789" s="46" t="str">
        <f>IF(OR(Ações!$N1789&lt;0,Ações!$M1789&lt;0),"",(22.5*Ações!$M1789*Ações!$N1789)^0.5)</f>
        <v/>
      </c>
      <c r="G1789" s="47">
        <f>IFERROR((Ações!$H1789-Ações!$K1789)/Ações!$H1789,0)</f>
        <v>0</v>
      </c>
      <c r="H1789" s="48">
        <f>IFERROR(Ações!$I1789/(Ações!$P1789-Table_1[[#This Row],[CAGR LUCRO 5A]]),0)</f>
        <v>0</v>
      </c>
      <c r="I1789" s="48">
        <f>IF(Ações!$S1789&lt;0,"",Ações!$O1789*(1+Ações!$S1789))</f>
        <v>0</v>
      </c>
      <c r="J1789" s="49">
        <f>IFERROR(IF(Ações!$B1789="","",(VLOOKUP(Table_1[[#This Row],[AÇÕES]],'Dados Status Invest STOCKS'!A1775:AD2390,4)/Table_1[[#This Row],[LPA]]))/100,0)</f>
        <v>2.413793103448276E-3</v>
      </c>
      <c r="K1789" s="64">
        <f>IFERROR(IF(Ações!$B1789="","",VLOOKUP(Table_1[[#This Row],[AÇÕES]],'Dados Status Invest STOCKS'!A1775:AD2390,2)),0)</f>
        <v>2.46</v>
      </c>
      <c r="L1789" s="65">
        <f>IFERROR(IF(Ações!$B1789="","",VLOOKUP(Table_1[[#This Row],[AÇÕES]],'Dados Status Invest STOCKS'!A1775:AD2390,3)/100),0)</f>
        <v>0</v>
      </c>
      <c r="M1789" s="66">
        <f>IFERROR(IF(Ações!$B1789="","",VLOOKUP(Table_1[[#This Row],[AÇÕES]],'Dados Status Invest STOCKS'!A1775:AD2390,28)),0)</f>
        <v>-3.19</v>
      </c>
      <c r="N1789" s="66">
        <f>IFERROR(IF(Ações!$B1789="","",VLOOKUP(Table_1[[#This Row],[AÇÕES]],'Dados Status Invest STOCKS'!A1775:AD2390,27)),0)</f>
        <v>7.6</v>
      </c>
      <c r="O1789" s="66">
        <f>IFERROR(IF(Ações!$L1789="","",Ações!$K1789*Ações!$L1789),0)</f>
        <v>0</v>
      </c>
      <c r="P1789" s="67">
        <f t="shared" si="27"/>
        <v>0.06</v>
      </c>
      <c r="Q1789" s="67">
        <f>IFERROR(Ações!$O1789/Ações!$M1789,0)</f>
        <v>0</v>
      </c>
      <c r="R1789" s="67">
        <f>IFERROR(IF(Ações!$B1789="","",VLOOKUP(Table_1[[#This Row],[AÇÕES]],'Dados Status Invest STOCKS'!A1775:AD2390,18)/100),0)</f>
        <v>-0.41950000000000004</v>
      </c>
      <c r="S1789" s="65">
        <f>IFERROR(IF(Ações!$B1789="","",VLOOKUP(Table_1[[#This Row],[AÇÕES]],'Dados Status Invest STOCKS'!A1775:AD2390,25)/100),0)</f>
        <v>0</v>
      </c>
      <c r="T1789" s="67">
        <f>(1-Ações!$Q1789)*Ações!$R1789</f>
        <v>-0.41950000000000004</v>
      </c>
      <c r="U1789" s="68">
        <f>IF(Ações!$S1789=0,Ações!$T1789,IF(Ações!$T1789=0,Ações!$S1789,AVERAGE(Ações!$S1789,Ações!$T1789)))</f>
        <v>-0.41950000000000004</v>
      </c>
    </row>
    <row r="1790" spans="2:21" ht="15" customHeight="1" x14ac:dyDescent="0.2">
      <c r="B1790" s="63" t="str">
        <f>IFERROR('Dados Status Invest STOCKS'!A1777,"-")</f>
        <v>FINV</v>
      </c>
      <c r="C1790" s="45">
        <f>IFERROR((Ações!$D1790-Ações!$K1790)/Ações!$D1790,0)</f>
        <v>-0.66204986149584488</v>
      </c>
      <c r="D1790" s="46">
        <f>(Ações!$O1790)/0.06</f>
        <v>2.5029333333333335</v>
      </c>
      <c r="E1790" s="47">
        <f>IFERROR((Ações!$F1790-Ações!$K1790)/Ações!$F1790,0)</f>
        <v>0.65908309751076344</v>
      </c>
      <c r="F1790" s="46">
        <f>IF(OR(Ações!$N1790&lt;0,Ações!$M1790&lt;0),"",(22.5*Ações!$M1790*Ações!$N1790)^0.5)</f>
        <v>12.202387061554802</v>
      </c>
      <c r="G1790" s="47">
        <f>IFERROR((Ações!$H1790-Ações!$K1790)/Ações!$H1790,0)</f>
        <v>-0.66204986149584488</v>
      </c>
      <c r="H1790" s="48">
        <f>IFERROR(Ações!$I1790/(Ações!$P1790-Table_1[[#This Row],[CAGR LUCRO 5A]]),0)</f>
        <v>2.5029333333333335</v>
      </c>
      <c r="I1790" s="48">
        <f>IF(Ações!$S1790&lt;0,"",Ações!$O1790*(1+Ações!$S1790))</f>
        <v>0.150176</v>
      </c>
      <c r="J1790" s="49">
        <f>IFERROR(IF(Ações!$B1790="","",(VLOOKUP(Table_1[[#This Row],[AÇÕES]],'Dados Status Invest STOCKS'!A1776:AD2391,4)/Table_1[[#This Row],[LPA]]))/100,0)</f>
        <v>2.4961240310077518E-2</v>
      </c>
      <c r="K1790" s="64">
        <f>IFERROR(IF(Ações!$B1790="","",VLOOKUP(Table_1[[#This Row],[AÇÕES]],'Dados Status Invest STOCKS'!A1776:AD2391,2)),0)</f>
        <v>4.16</v>
      </c>
      <c r="L1790" s="65">
        <f>IFERROR(IF(Ações!$B1790="","",VLOOKUP(Table_1[[#This Row],[AÇÕES]],'Dados Status Invest STOCKS'!A1776:AD2391,3)/100),0)</f>
        <v>3.61E-2</v>
      </c>
      <c r="M1790" s="66">
        <f>IFERROR(IF(Ações!$B1790="","",VLOOKUP(Table_1[[#This Row],[AÇÕES]],'Dados Status Invest STOCKS'!A1776:AD2391,28)),0)</f>
        <v>1.29</v>
      </c>
      <c r="N1790" s="66">
        <f>IFERROR(IF(Ações!$B1790="","",VLOOKUP(Table_1[[#This Row],[AÇÕES]],'Dados Status Invest STOCKS'!A1776:AD2391,27)),0)</f>
        <v>5.13</v>
      </c>
      <c r="O1790" s="66">
        <f>IFERROR(IF(Ações!$L1790="","",Ações!$K1790*Ações!$L1790),0)</f>
        <v>0.150176</v>
      </c>
      <c r="P1790" s="67">
        <f t="shared" si="27"/>
        <v>0.06</v>
      </c>
      <c r="Q1790" s="67">
        <f>IFERROR(Ações!$O1790/Ações!$M1790,0)</f>
        <v>0.116415503875969</v>
      </c>
      <c r="R1790" s="67">
        <f>IFERROR(IF(Ações!$B1790="","",VLOOKUP(Table_1[[#This Row],[AÇÕES]],'Dados Status Invest STOCKS'!A1776:AD2391,18)/100),0)</f>
        <v>0.25170000000000003</v>
      </c>
      <c r="S1790" s="65">
        <f>IFERROR(IF(Ações!$B1790="","",VLOOKUP(Table_1[[#This Row],[AÇÕES]],'Dados Status Invest STOCKS'!A1776:AD2391,25)/100),0)</f>
        <v>0</v>
      </c>
      <c r="T1790" s="67">
        <f>(1-Ações!$Q1790)*Ações!$R1790</f>
        <v>0.22239821767441864</v>
      </c>
      <c r="U1790" s="68">
        <f>IF(Ações!$S1790=0,Ações!$T1790,IF(Ações!$T1790=0,Ações!$S1790,AVERAGE(Ações!$S1790,Ações!$T1790)))</f>
        <v>0.22239821767441864</v>
      </c>
    </row>
    <row r="1791" spans="2:21" ht="15" customHeight="1" x14ac:dyDescent="0.2">
      <c r="B1791" s="63" t="str">
        <f>IFERROR('Dados Status Invest STOCKS'!A1778,"-")</f>
        <v>FIS</v>
      </c>
      <c r="C1791" s="45">
        <f>IFERROR((Ações!$D1791-Ações!$K1791)/Ações!$D1791,0)</f>
        <v>-3.285714285714286</v>
      </c>
      <c r="D1791" s="46">
        <f>(Ações!$O1791)/0.06</f>
        <v>26.084333333333333</v>
      </c>
      <c r="E1791" s="47">
        <f>IFERROR((Ações!$F1791-Ações!$K1791)/Ações!$F1791,0)</f>
        <v>-3.3467200284345395</v>
      </c>
      <c r="F1791" s="46">
        <f>IF(OR(Ações!$N1791&lt;0,Ações!$M1791&lt;0),"",(22.5*Ações!$M1791*Ações!$N1791)^0.5)</f>
        <v>25.718242552709544</v>
      </c>
      <c r="G1791" s="47">
        <f>IFERROR((Ações!$H1791-Ações!$K1791)/Ações!$H1791,0)</f>
        <v>0</v>
      </c>
      <c r="H1791" s="48">
        <f>IFERROR(Ações!$I1791/(Ações!$P1791-Table_1[[#This Row],[CAGR LUCRO 5A]]),0)</f>
        <v>0</v>
      </c>
      <c r="I1791" s="48" t="str">
        <f>IF(Ações!$S1791&lt;0,"",Ações!$O1791*(1+Ações!$S1791))</f>
        <v/>
      </c>
      <c r="J1791" s="49">
        <f>IFERROR(IF(Ações!$B1791="","",(VLOOKUP(Table_1[[#This Row],[AÇÕES]],'Dados Status Invest STOCKS'!A1777:AD2392,4)/Table_1[[#This Row],[LPA]]))/100,0)</f>
        <v>7.7886842105263163</v>
      </c>
      <c r="K1791" s="64">
        <f>IFERROR(IF(Ações!$B1791="","",VLOOKUP(Table_1[[#This Row],[AÇÕES]],'Dados Status Invest STOCKS'!A1777:AD2392,2)),0)</f>
        <v>111.79</v>
      </c>
      <c r="L1791" s="65">
        <f>IFERROR(IF(Ações!$B1791="","",VLOOKUP(Table_1[[#This Row],[AÇÕES]],'Dados Status Invest STOCKS'!A1777:AD2392,3)/100),0)</f>
        <v>1.3999999999999999E-2</v>
      </c>
      <c r="M1791" s="66">
        <f>IFERROR(IF(Ações!$B1791="","",VLOOKUP(Table_1[[#This Row],[AÇÕES]],'Dados Status Invest STOCKS'!A1777:AD2392,28)),0)</f>
        <v>0.38</v>
      </c>
      <c r="N1791" s="66">
        <f>IFERROR(IF(Ações!$B1791="","",VLOOKUP(Table_1[[#This Row],[AÇÕES]],'Dados Status Invest STOCKS'!A1777:AD2392,27)),0)</f>
        <v>77.36</v>
      </c>
      <c r="O1791" s="66">
        <f>IFERROR(IF(Ações!$L1791="","",Ações!$K1791*Ações!$L1791),0)</f>
        <v>1.5650599999999999</v>
      </c>
      <c r="P1791" s="67">
        <f t="shared" si="27"/>
        <v>0.06</v>
      </c>
      <c r="Q1791" s="67">
        <f>IFERROR(Ações!$O1791/Ações!$M1791,0)</f>
        <v>4.1185789473684205</v>
      </c>
      <c r="R1791" s="67">
        <f>IFERROR(IF(Ações!$B1791="","",VLOOKUP(Table_1[[#This Row],[AÇÕES]],'Dados Status Invest STOCKS'!A1777:AD2392,18)/100),0)</f>
        <v>4.8999999999999998E-3</v>
      </c>
      <c r="S1791" s="65">
        <f>IFERROR(IF(Ações!$B1791="","",VLOOKUP(Table_1[[#This Row],[AÇÕES]],'Dados Status Invest STOCKS'!A1777:AD2392,25)/100),0)</f>
        <v>-0.24210000000000001</v>
      </c>
      <c r="T1791" s="67">
        <f>(1-Ações!$Q1791)*Ações!$R1791</f>
        <v>-1.528103684210526E-2</v>
      </c>
      <c r="U1791" s="68">
        <f>IF(Ações!$S1791=0,Ações!$T1791,IF(Ações!$T1791=0,Ações!$S1791,AVERAGE(Ações!$S1791,Ações!$T1791)))</f>
        <v>-0.12869051842105264</v>
      </c>
    </row>
    <row r="1792" spans="2:21" ht="15" customHeight="1" x14ac:dyDescent="0.2">
      <c r="B1792" s="63" t="str">
        <f>IFERROR('Dados Status Invest STOCKS'!A1779,"-")</f>
        <v>FISI</v>
      </c>
      <c r="C1792" s="45">
        <f>IFERROR((Ações!$D1792-Ações!$K1792)/Ações!$D1792,0)</f>
        <v>-0.81268882175226587</v>
      </c>
      <c r="D1792" s="46">
        <f>(Ações!$O1792)/0.06</f>
        <v>18.000883333333334</v>
      </c>
      <c r="E1792" s="47">
        <f>IFERROR((Ações!$F1792-Ações!$K1792)/Ações!$F1792,0)</f>
        <v>0.41610047512288206</v>
      </c>
      <c r="F1792" s="46">
        <f>IF(OR(Ações!$N1792&lt;0,Ações!$M1792&lt;0),"",(22.5*Ações!$M1792*Ações!$N1792)^0.5)</f>
        <v>55.882902125784412</v>
      </c>
      <c r="G1792" s="47">
        <f>IFERROR((Ações!$H1792-Ações!$K1792)/Ações!$H1792,0)</f>
        <v>1.3827087676327439</v>
      </c>
      <c r="H1792" s="48">
        <f>IFERROR(Ações!$I1792/(Ações!$P1792-Table_1[[#This Row],[CAGR LUCRO 5A]]),0)</f>
        <v>-85.260654470588221</v>
      </c>
      <c r="I1792" s="48">
        <f>IF(Ações!$S1792&lt;0,"",Ações!$O1792*(1+Ações!$S1792))</f>
        <v>1.1595449007999998</v>
      </c>
      <c r="J1792" s="49">
        <f>IFERROR(IF(Ações!$B1792="","",(VLOOKUP(Table_1[[#This Row],[AÇÕES]],'Dados Status Invest STOCKS'!A1778:AD2393,4)/Table_1[[#This Row],[LPA]]))/100,0)</f>
        <v>1.6494382022471908E-2</v>
      </c>
      <c r="K1792" s="64">
        <f>IFERROR(IF(Ações!$B1792="","",VLOOKUP(Table_1[[#This Row],[AÇÕES]],'Dados Status Invest STOCKS'!A1778:AD2393,2)),0)</f>
        <v>32.630000000000003</v>
      </c>
      <c r="L1792" s="65">
        <f>IFERROR(IF(Ações!$B1792="","",VLOOKUP(Table_1[[#This Row],[AÇÕES]],'Dados Status Invest STOCKS'!A1778:AD2393,3)/100),0)</f>
        <v>3.3099999999999997E-2</v>
      </c>
      <c r="M1792" s="66">
        <f>IFERROR(IF(Ações!$B1792="","",VLOOKUP(Table_1[[#This Row],[AÇÕES]],'Dados Status Invest STOCKS'!A1778:AD2393,28)),0)</f>
        <v>4.45</v>
      </c>
      <c r="N1792" s="66">
        <f>IFERROR(IF(Ações!$B1792="","",VLOOKUP(Table_1[[#This Row],[AÇÕES]],'Dados Status Invest STOCKS'!A1778:AD2393,27)),0)</f>
        <v>31.19</v>
      </c>
      <c r="O1792" s="66">
        <f>IFERROR(IF(Ações!$L1792="","",Ações!$K1792*Ações!$L1792),0)</f>
        <v>1.0800529999999999</v>
      </c>
      <c r="P1792" s="67">
        <f t="shared" si="27"/>
        <v>0.06</v>
      </c>
      <c r="Q1792" s="67">
        <f>IFERROR(Ações!$O1792/Ações!$M1792,0)</f>
        <v>0.24270853932584266</v>
      </c>
      <c r="R1792" s="67">
        <f>IFERROR(IF(Ações!$B1792="","",VLOOKUP(Table_1[[#This Row],[AÇÕES]],'Dados Status Invest STOCKS'!A1778:AD2393,18)/100),0)</f>
        <v>0.1426</v>
      </c>
      <c r="S1792" s="65">
        <f>IFERROR(IF(Ações!$B1792="","",VLOOKUP(Table_1[[#This Row],[AÇÕES]],'Dados Status Invest STOCKS'!A1778:AD2393,25)/100),0)</f>
        <v>7.3599999999999999E-2</v>
      </c>
      <c r="T1792" s="67">
        <f>(1-Ações!$Q1792)*Ações!$R1792</f>
        <v>0.10798976229213483</v>
      </c>
      <c r="U1792" s="68">
        <f>IF(Ações!$S1792=0,Ações!$T1792,IF(Ações!$T1792=0,Ações!$S1792,AVERAGE(Ações!$S1792,Ações!$T1792)))</f>
        <v>9.0794881146067416E-2</v>
      </c>
    </row>
    <row r="1793" spans="2:21" ht="15" customHeight="1" x14ac:dyDescent="0.2">
      <c r="B1793" s="63" t="str">
        <f>IFERROR('Dados Status Invest STOCKS'!A1780,"-")</f>
        <v>FISV</v>
      </c>
      <c r="C1793" s="45">
        <f>IFERROR((Ações!$D1793-Ações!$K1793)/Ações!$D1793,0)</f>
        <v>0</v>
      </c>
      <c r="D1793" s="46">
        <f>(Ações!$O1793)/0.06</f>
        <v>0</v>
      </c>
      <c r="E1793" s="47">
        <f>IFERROR((Ações!$F1793-Ações!$K1793)/Ações!$F1793,0)</f>
        <v>-1.230636694208435</v>
      </c>
      <c r="F1793" s="46">
        <f>IF(OR(Ações!$N1793&lt;0,Ações!$M1793&lt;0),"",(22.5*Ações!$M1793*Ações!$N1793)^0.5)</f>
        <v>46.058598545765591</v>
      </c>
      <c r="G1793" s="47">
        <f>IFERROR((Ações!$H1793-Ações!$K1793)/Ações!$H1793,0)</f>
        <v>0</v>
      </c>
      <c r="H1793" s="48">
        <f>IFERROR(Ações!$I1793/(Ações!$P1793-Table_1[[#This Row],[CAGR LUCRO 5A]]),0)</f>
        <v>0</v>
      </c>
      <c r="I1793" s="48">
        <f>IF(Ações!$S1793&lt;0,"",Ações!$O1793*(1+Ações!$S1793))</f>
        <v>0</v>
      </c>
      <c r="J1793" s="49">
        <f>IFERROR(IF(Ações!$B1793="","",(VLOOKUP(Table_1[[#This Row],[AÇÕES]],'Dados Status Invest STOCKS'!A1779:AD2394,4)/Table_1[[#This Row],[LPA]]))/100,0)</f>
        <v>0.2646700507614213</v>
      </c>
      <c r="K1793" s="64">
        <f>IFERROR(IF(Ações!$B1793="","",VLOOKUP(Table_1[[#This Row],[AÇÕES]],'Dados Status Invest STOCKS'!A1779:AD2394,2)),0)</f>
        <v>102.74</v>
      </c>
      <c r="L1793" s="65">
        <f>IFERROR(IF(Ações!$B1793="","",VLOOKUP(Table_1[[#This Row],[AÇÕES]],'Dados Status Invest STOCKS'!A1779:AD2394,3)/100),0)</f>
        <v>0</v>
      </c>
      <c r="M1793" s="66">
        <f>IFERROR(IF(Ações!$B1793="","",VLOOKUP(Table_1[[#This Row],[AÇÕES]],'Dados Status Invest STOCKS'!A1779:AD2394,28)),0)</f>
        <v>1.97</v>
      </c>
      <c r="N1793" s="66">
        <f>IFERROR(IF(Ações!$B1793="","",VLOOKUP(Table_1[[#This Row],[AÇÕES]],'Dados Status Invest STOCKS'!A1779:AD2394,27)),0)</f>
        <v>47.86</v>
      </c>
      <c r="O1793" s="66">
        <f>IFERROR(IF(Ações!$L1793="","",Ações!$K1793*Ações!$L1793),0)</f>
        <v>0</v>
      </c>
      <c r="P1793" s="67">
        <f t="shared" si="27"/>
        <v>0.06</v>
      </c>
      <c r="Q1793" s="67">
        <f>IFERROR(Ações!$O1793/Ações!$M1793,0)</f>
        <v>0</v>
      </c>
      <c r="R1793" s="67">
        <f>IFERROR(IF(Ações!$B1793="","",VLOOKUP(Table_1[[#This Row],[AÇÕES]],'Dados Status Invest STOCKS'!A1779:AD2394,18)/100),0)</f>
        <v>4.1200000000000001E-2</v>
      </c>
      <c r="S1793" s="65">
        <f>IFERROR(IF(Ações!$B1793="","",VLOOKUP(Table_1[[#This Row],[AÇÕES]],'Dados Status Invest STOCKS'!A1779:AD2394,25)/100),0)</f>
        <v>6.0000000000000001E-3</v>
      </c>
      <c r="T1793" s="67">
        <f>(1-Ações!$Q1793)*Ações!$R1793</f>
        <v>4.1200000000000001E-2</v>
      </c>
      <c r="U1793" s="68">
        <f>IF(Ações!$S1793=0,Ações!$T1793,IF(Ações!$T1793=0,Ações!$S1793,AVERAGE(Ações!$S1793,Ações!$T1793)))</f>
        <v>2.3599999999999999E-2</v>
      </c>
    </row>
    <row r="1794" spans="2:21" ht="15" customHeight="1" x14ac:dyDescent="0.2">
      <c r="B1794" s="63" t="str">
        <f>IFERROR('Dados Status Invest STOCKS'!A1781,"-")</f>
        <v>FITB</v>
      </c>
      <c r="C1794" s="45">
        <f>IFERROR((Ações!$D1794-Ações!$K1794)/Ações!$D1794,0)</f>
        <v>-1.3904382470119525</v>
      </c>
      <c r="D1794" s="46">
        <f>(Ações!$O1794)/0.06</f>
        <v>19.025799999999997</v>
      </c>
      <c r="E1794" s="47">
        <f>IFERROR((Ações!$F1794-Ações!$K1794)/Ações!$F1794,0)</f>
        <v>0.14491411177429528</v>
      </c>
      <c r="F1794" s="46">
        <f>IF(OR(Ações!$N1794&lt;0,Ações!$M1794&lt;0),"",(22.5*Ações!$M1794*Ações!$N1794)^0.5)</f>
        <v>53.187639541532576</v>
      </c>
      <c r="G1794" s="47">
        <f>IFERROR((Ações!$H1794-Ações!$K1794)/Ações!$H1794,0)</f>
        <v>0</v>
      </c>
      <c r="H1794" s="48">
        <f>IFERROR(Ações!$I1794/(Ações!$P1794-Table_1[[#This Row],[CAGR LUCRO 5A]]),0)</f>
        <v>0</v>
      </c>
      <c r="I1794" s="48" t="str">
        <f>IF(Ações!$S1794&lt;0,"",Ações!$O1794*(1+Ações!$S1794))</f>
        <v/>
      </c>
      <c r="J1794" s="49">
        <f>IFERROR(IF(Ações!$B1794="","",(VLOOKUP(Table_1[[#This Row],[AÇÕES]],'Dados Status Invest STOCKS'!A1780:AD2395,4)/Table_1[[#This Row],[LPA]]))/100,0)</f>
        <v>3.1312335958005248E-2</v>
      </c>
      <c r="K1794" s="64">
        <f>IFERROR(IF(Ações!$B1794="","",VLOOKUP(Table_1[[#This Row],[AÇÕES]],'Dados Status Invest STOCKS'!A1780:AD2395,2)),0)</f>
        <v>45.48</v>
      </c>
      <c r="L1794" s="65">
        <f>IFERROR(IF(Ações!$B1794="","",VLOOKUP(Table_1[[#This Row],[AÇÕES]],'Dados Status Invest STOCKS'!A1780:AD2395,3)/100),0)</f>
        <v>2.5099999999999997E-2</v>
      </c>
      <c r="M1794" s="66">
        <f>IFERROR(IF(Ações!$B1794="","",VLOOKUP(Table_1[[#This Row],[AÇÕES]],'Dados Status Invest STOCKS'!A1780:AD2395,28)),0)</f>
        <v>3.81</v>
      </c>
      <c r="N1794" s="66">
        <f>IFERROR(IF(Ações!$B1794="","",VLOOKUP(Table_1[[#This Row],[AÇÕES]],'Dados Status Invest STOCKS'!A1780:AD2395,27)),0)</f>
        <v>33</v>
      </c>
      <c r="O1794" s="66">
        <f>IFERROR(IF(Ações!$L1794="","",Ações!$K1794*Ações!$L1794),0)</f>
        <v>1.1415479999999998</v>
      </c>
      <c r="P1794" s="67">
        <f t="shared" si="27"/>
        <v>0.06</v>
      </c>
      <c r="Q1794" s="67">
        <f>IFERROR(Ações!$O1794/Ações!$M1794,0)</f>
        <v>0.2996188976377952</v>
      </c>
      <c r="R1794" s="67">
        <f>IFERROR(IF(Ações!$B1794="","",VLOOKUP(Table_1[[#This Row],[AÇÕES]],'Dados Status Invest STOCKS'!A1780:AD2395,18)/100),0)</f>
        <v>0.11550000000000001</v>
      </c>
      <c r="S1794" s="65">
        <f>IFERROR(IF(Ações!$B1794="","",VLOOKUP(Table_1[[#This Row],[AÇÕES]],'Dados Status Invest STOCKS'!A1780:AD2395,25)/100),0)</f>
        <v>-2.53E-2</v>
      </c>
      <c r="T1794" s="67">
        <f>(1-Ações!$Q1794)*Ações!$R1794</f>
        <v>8.089401732283466E-2</v>
      </c>
      <c r="U1794" s="68">
        <f>IF(Ações!$S1794=0,Ações!$T1794,IF(Ações!$T1794=0,Ações!$S1794,AVERAGE(Ações!$S1794,Ações!$T1794)))</f>
        <v>2.7797008661417329E-2</v>
      </c>
    </row>
    <row r="1795" spans="2:21" ht="15" customHeight="1" x14ac:dyDescent="0.2">
      <c r="B1795" s="63" t="str">
        <f>IFERROR('Dados Status Invest STOCKS'!A1782,"-")</f>
        <v>FITBI</v>
      </c>
      <c r="C1795" s="45">
        <f>IFERROR((Ações!$D1795-Ações!$K1795)/Ações!$D1795,0)</f>
        <v>-1.3513513513513407E-2</v>
      </c>
      <c r="D1795" s="46">
        <f>(Ações!$O1795)/0.06</f>
        <v>27.616800000000001</v>
      </c>
      <c r="E1795" s="47">
        <f>IFERROR((Ações!$F1795-Ações!$K1795)/Ações!$F1795,0)</f>
        <v>0.47374991179776876</v>
      </c>
      <c r="F1795" s="46">
        <f>IF(OR(Ações!$N1795&lt;0,Ações!$M1795&lt;0),"",(22.5*Ações!$M1795*Ações!$N1795)^0.5)</f>
        <v>53.187639541532576</v>
      </c>
      <c r="G1795" s="47">
        <f>IFERROR((Ações!$H1795-Ações!$K1795)/Ações!$H1795,0)</f>
        <v>0</v>
      </c>
      <c r="H1795" s="48">
        <f>IFERROR(Ações!$I1795/(Ações!$P1795-Table_1[[#This Row],[CAGR LUCRO 5A]]),0)</f>
        <v>0</v>
      </c>
      <c r="I1795" s="48" t="str">
        <f>IF(Ações!$S1795&lt;0,"",Ações!$O1795*(1+Ações!$S1795))</f>
        <v/>
      </c>
      <c r="J1795" s="49">
        <f>IFERROR(IF(Ações!$B1795="","",(VLOOKUP(Table_1[[#This Row],[AÇÕES]],'Dados Status Invest STOCKS'!A1781:AD2396,4)/Table_1[[#This Row],[LPA]]))/100,0)</f>
        <v>1.9265091863517058E-2</v>
      </c>
      <c r="K1795" s="64">
        <f>IFERROR(IF(Ações!$B1795="","",VLOOKUP(Table_1[[#This Row],[AÇÕES]],'Dados Status Invest STOCKS'!A1781:AD2396,2)),0)</f>
        <v>27.99</v>
      </c>
      <c r="L1795" s="65">
        <f>IFERROR(IF(Ações!$B1795="","",VLOOKUP(Table_1[[#This Row],[AÇÕES]],'Dados Status Invest STOCKS'!A1781:AD2396,3)/100),0)</f>
        <v>5.9200000000000003E-2</v>
      </c>
      <c r="M1795" s="66">
        <f>IFERROR(IF(Ações!$B1795="","",VLOOKUP(Table_1[[#This Row],[AÇÕES]],'Dados Status Invest STOCKS'!A1781:AD2396,28)),0)</f>
        <v>3.81</v>
      </c>
      <c r="N1795" s="66">
        <f>IFERROR(IF(Ações!$B1795="","",VLOOKUP(Table_1[[#This Row],[AÇÕES]],'Dados Status Invest STOCKS'!A1781:AD2396,27)),0)</f>
        <v>33</v>
      </c>
      <c r="O1795" s="66">
        <f>IFERROR(IF(Ações!$L1795="","",Ações!$K1795*Ações!$L1795),0)</f>
        <v>1.657008</v>
      </c>
      <c r="P1795" s="67">
        <f t="shared" si="27"/>
        <v>0.06</v>
      </c>
      <c r="Q1795" s="67">
        <f>IFERROR(Ações!$O1795/Ações!$M1795,0)</f>
        <v>0.43491023622047242</v>
      </c>
      <c r="R1795" s="67">
        <f>IFERROR(IF(Ações!$B1795="","",VLOOKUP(Table_1[[#This Row],[AÇÕES]],'Dados Status Invest STOCKS'!A1781:AD2396,18)/100),0)</f>
        <v>0.11550000000000001</v>
      </c>
      <c r="S1795" s="65">
        <f>IFERROR(IF(Ações!$B1795="","",VLOOKUP(Table_1[[#This Row],[AÇÕES]],'Dados Status Invest STOCKS'!A1781:AD2396,25)/100),0)</f>
        <v>-2.53E-2</v>
      </c>
      <c r="T1795" s="67">
        <f>(1-Ações!$Q1795)*Ações!$R1795</f>
        <v>6.5267867716535435E-2</v>
      </c>
      <c r="U1795" s="68">
        <f>IF(Ações!$S1795=0,Ações!$T1795,IF(Ações!$T1795=0,Ações!$S1795,AVERAGE(Ações!$S1795,Ações!$T1795)))</f>
        <v>1.9983933858267716E-2</v>
      </c>
    </row>
    <row r="1796" spans="2:21" ht="15" customHeight="1" x14ac:dyDescent="0.2">
      <c r="B1796" s="63" t="str">
        <f>IFERROR('Dados Status Invest STOCKS'!A1783,"-")</f>
        <v>FITBO</v>
      </c>
      <c r="C1796" s="45">
        <f>IFERROR((Ações!$D1796-Ações!$K1796)/Ações!$D1796,0)</f>
        <v>-0.25523012552301244</v>
      </c>
      <c r="D1796" s="46">
        <f>(Ações!$O1796)/0.06</f>
        <v>20.641633333333335</v>
      </c>
      <c r="E1796" s="47">
        <f>IFERROR((Ações!$F1796-Ações!$K1796)/Ações!$F1796,0)</f>
        <v>0.51285674221794175</v>
      </c>
      <c r="F1796" s="46">
        <f>IF(OR(Ações!$N1796&lt;0,Ações!$M1796&lt;0),"",(22.5*Ações!$M1796*Ações!$N1796)^0.5)</f>
        <v>53.187639541532576</v>
      </c>
      <c r="G1796" s="47">
        <f>IFERROR((Ações!$H1796-Ações!$K1796)/Ações!$H1796,0)</f>
        <v>0</v>
      </c>
      <c r="H1796" s="48">
        <f>IFERROR(Ações!$I1796/(Ações!$P1796-Table_1[[#This Row],[CAGR LUCRO 5A]]),0)</f>
        <v>0</v>
      </c>
      <c r="I1796" s="48" t="str">
        <f>IF(Ações!$S1796&lt;0,"",Ações!$O1796*(1+Ações!$S1796))</f>
        <v/>
      </c>
      <c r="J1796" s="49">
        <f>IFERROR(IF(Ações!$B1796="","",(VLOOKUP(Table_1[[#This Row],[AÇÕES]],'Dados Status Invest STOCKS'!A1782:AD2397,4)/Table_1[[#This Row],[LPA]]))/100,0)</f>
        <v>1.7847769028871391E-2</v>
      </c>
      <c r="K1796" s="64">
        <f>IFERROR(IF(Ações!$B1796="","",VLOOKUP(Table_1[[#This Row],[AÇÕES]],'Dados Status Invest STOCKS'!A1782:AD2397,2)),0)</f>
        <v>25.91</v>
      </c>
      <c r="L1796" s="65">
        <f>IFERROR(IF(Ações!$B1796="","",VLOOKUP(Table_1[[#This Row],[AÇÕES]],'Dados Status Invest STOCKS'!A1782:AD2397,3)/100),0)</f>
        <v>4.7800000000000002E-2</v>
      </c>
      <c r="M1796" s="66">
        <f>IFERROR(IF(Ações!$B1796="","",VLOOKUP(Table_1[[#This Row],[AÇÕES]],'Dados Status Invest STOCKS'!A1782:AD2397,28)),0)</f>
        <v>3.81</v>
      </c>
      <c r="N1796" s="66">
        <f>IFERROR(IF(Ações!$B1796="","",VLOOKUP(Table_1[[#This Row],[AÇÕES]],'Dados Status Invest STOCKS'!A1782:AD2397,27)),0)</f>
        <v>33</v>
      </c>
      <c r="O1796" s="66">
        <f>IFERROR(IF(Ações!$L1796="","",Ações!$K1796*Ações!$L1796),0)</f>
        <v>1.2384980000000001</v>
      </c>
      <c r="P1796" s="67">
        <f t="shared" si="27"/>
        <v>0.06</v>
      </c>
      <c r="Q1796" s="67">
        <f>IFERROR(Ações!$O1796/Ações!$M1796,0)</f>
        <v>0.32506509186351706</v>
      </c>
      <c r="R1796" s="67">
        <f>IFERROR(IF(Ações!$B1796="","",VLOOKUP(Table_1[[#This Row],[AÇÕES]],'Dados Status Invest STOCKS'!A1782:AD2397,18)/100),0)</f>
        <v>0.11550000000000001</v>
      </c>
      <c r="S1796" s="65">
        <f>IFERROR(IF(Ações!$B1796="","",VLOOKUP(Table_1[[#This Row],[AÇÕES]],'Dados Status Invest STOCKS'!A1782:AD2397,25)/100),0)</f>
        <v>-2.53E-2</v>
      </c>
      <c r="T1796" s="67">
        <f>(1-Ações!$Q1796)*Ações!$R1796</f>
        <v>7.7954981889763783E-2</v>
      </c>
      <c r="U1796" s="68">
        <f>IF(Ações!$S1796=0,Ações!$T1796,IF(Ações!$T1796=0,Ações!$S1796,AVERAGE(Ações!$S1796,Ações!$T1796)))</f>
        <v>2.632749094488189E-2</v>
      </c>
    </row>
    <row r="1797" spans="2:21" ht="15" customHeight="1" x14ac:dyDescent="0.2">
      <c r="B1797" s="63" t="str">
        <f>IFERROR('Dados Status Invest STOCKS'!A1784,"-")</f>
        <v>FITBP</v>
      </c>
      <c r="C1797" s="45">
        <f>IFERROR((Ações!$D1797-Ações!$K1797)/Ações!$D1797,0)</f>
        <v>-2.9159519725557401E-2</v>
      </c>
      <c r="D1797" s="46">
        <f>(Ações!$O1797)/0.06</f>
        <v>25.175883333333335</v>
      </c>
      <c r="E1797" s="47">
        <f>IFERROR((Ações!$F1797-Ações!$K1797)/Ações!$F1797,0)</f>
        <v>0.51285674221794175</v>
      </c>
      <c r="F1797" s="46">
        <f>IF(OR(Ações!$N1797&lt;0,Ações!$M1797&lt;0),"",(22.5*Ações!$M1797*Ações!$N1797)^0.5)</f>
        <v>53.187639541532576</v>
      </c>
      <c r="G1797" s="47">
        <f>IFERROR((Ações!$H1797-Ações!$K1797)/Ações!$H1797,0)</f>
        <v>0</v>
      </c>
      <c r="H1797" s="48">
        <f>IFERROR(Ações!$I1797/(Ações!$P1797-Table_1[[#This Row],[CAGR LUCRO 5A]]),0)</f>
        <v>0</v>
      </c>
      <c r="I1797" s="48" t="str">
        <f>IF(Ações!$S1797&lt;0,"",Ações!$O1797*(1+Ações!$S1797))</f>
        <v/>
      </c>
      <c r="J1797" s="49">
        <f>IFERROR(IF(Ações!$B1797="","",(VLOOKUP(Table_1[[#This Row],[AÇÕES]],'Dados Status Invest STOCKS'!A1783:AD2398,4)/Table_1[[#This Row],[LPA]]))/100,0)</f>
        <v>1.7716535433070866E-2</v>
      </c>
      <c r="K1797" s="64">
        <f>IFERROR(IF(Ações!$B1797="","",VLOOKUP(Table_1[[#This Row],[AÇÕES]],'Dados Status Invest STOCKS'!A1783:AD2398,2)),0)</f>
        <v>25.91</v>
      </c>
      <c r="L1797" s="65">
        <f>IFERROR(IF(Ações!$B1797="","",VLOOKUP(Table_1[[#This Row],[AÇÕES]],'Dados Status Invest STOCKS'!A1783:AD2398,3)/100),0)</f>
        <v>5.8299999999999998E-2</v>
      </c>
      <c r="M1797" s="66">
        <f>IFERROR(IF(Ações!$B1797="","",VLOOKUP(Table_1[[#This Row],[AÇÕES]],'Dados Status Invest STOCKS'!A1783:AD2398,28)),0)</f>
        <v>3.81</v>
      </c>
      <c r="N1797" s="66">
        <f>IFERROR(IF(Ações!$B1797="","",VLOOKUP(Table_1[[#This Row],[AÇÕES]],'Dados Status Invest STOCKS'!A1783:AD2398,27)),0)</f>
        <v>33</v>
      </c>
      <c r="O1797" s="66">
        <f>IFERROR(IF(Ações!$L1797="","",Ações!$K1797*Ações!$L1797),0)</f>
        <v>1.510553</v>
      </c>
      <c r="P1797" s="67">
        <f t="shared" si="27"/>
        <v>0.06</v>
      </c>
      <c r="Q1797" s="67">
        <f>IFERROR(Ações!$O1797/Ações!$M1797,0)</f>
        <v>0.39647060367454068</v>
      </c>
      <c r="R1797" s="67">
        <f>IFERROR(IF(Ações!$B1797="","",VLOOKUP(Table_1[[#This Row],[AÇÕES]],'Dados Status Invest STOCKS'!A1783:AD2398,18)/100),0)</f>
        <v>0.11550000000000001</v>
      </c>
      <c r="S1797" s="65">
        <f>IFERROR(IF(Ações!$B1797="","",VLOOKUP(Table_1[[#This Row],[AÇÕES]],'Dados Status Invest STOCKS'!A1783:AD2398,25)/100),0)</f>
        <v>-2.53E-2</v>
      </c>
      <c r="T1797" s="67">
        <f>(1-Ações!$Q1797)*Ações!$R1797</f>
        <v>6.9707645275590549E-2</v>
      </c>
      <c r="U1797" s="68">
        <f>IF(Ações!$S1797=0,Ações!$T1797,IF(Ações!$T1797=0,Ações!$S1797,AVERAGE(Ações!$S1797,Ações!$T1797)))</f>
        <v>2.2203822637795273E-2</v>
      </c>
    </row>
    <row r="1798" spans="2:21" ht="15" customHeight="1" x14ac:dyDescent="0.2">
      <c r="B1798" s="63" t="str">
        <f>IFERROR('Dados Status Invest STOCKS'!A1785,"-")</f>
        <v>FIVE</v>
      </c>
      <c r="C1798" s="45">
        <f>IFERROR((Ações!$D1798-Ações!$K1798)/Ações!$D1798,0)</f>
        <v>0</v>
      </c>
      <c r="D1798" s="46">
        <f>(Ações!$O1798)/0.06</f>
        <v>0</v>
      </c>
      <c r="E1798" s="47">
        <f>IFERROR((Ações!$F1798-Ações!$K1798)/Ações!$F1798,0)</f>
        <v>-2.8479202196257014</v>
      </c>
      <c r="F1798" s="46">
        <f>IF(OR(Ações!$N1798&lt;0,Ações!$M1798&lt;0),"",(22.5*Ações!$M1798*Ações!$N1798)^0.5)</f>
        <v>44.112141185845879</v>
      </c>
      <c r="G1798" s="47">
        <f>IFERROR((Ações!$H1798-Ações!$K1798)/Ações!$H1798,0)</f>
        <v>0</v>
      </c>
      <c r="H1798" s="48">
        <f>IFERROR(Ações!$I1798/(Ações!$P1798-Table_1[[#This Row],[CAGR LUCRO 5A]]),0)</f>
        <v>0</v>
      </c>
      <c r="I1798" s="48">
        <f>IF(Ações!$S1798&lt;0,"",Ações!$O1798*(1+Ações!$S1798))</f>
        <v>0</v>
      </c>
      <c r="J1798" s="49">
        <f>IFERROR(IF(Ações!$B1798="","",(VLOOKUP(Table_1[[#This Row],[AÇÕES]],'Dados Status Invest STOCKS'!A1784:AD2399,4)/Table_1[[#This Row],[LPA]]))/100,0)</f>
        <v>7.7270788912579949E-2</v>
      </c>
      <c r="K1798" s="64">
        <f>IFERROR(IF(Ações!$B1798="","",VLOOKUP(Table_1[[#This Row],[AÇÕES]],'Dados Status Invest STOCKS'!A1784:AD2399,2)),0)</f>
        <v>169.74</v>
      </c>
      <c r="L1798" s="65">
        <f>IFERROR(IF(Ações!$B1798="","",VLOOKUP(Table_1[[#This Row],[AÇÕES]],'Dados Status Invest STOCKS'!A1784:AD2399,3)/100),0)</f>
        <v>0</v>
      </c>
      <c r="M1798" s="66">
        <f>IFERROR(IF(Ações!$B1798="","",VLOOKUP(Table_1[[#This Row],[AÇÕES]],'Dados Status Invest STOCKS'!A1784:AD2399,28)),0)</f>
        <v>4.6900000000000004</v>
      </c>
      <c r="N1798" s="66">
        <f>IFERROR(IF(Ações!$B1798="","",VLOOKUP(Table_1[[#This Row],[AÇÕES]],'Dados Status Invest STOCKS'!A1784:AD2399,27)),0)</f>
        <v>18.440000000000001</v>
      </c>
      <c r="O1798" s="66">
        <f>IFERROR(IF(Ações!$L1798="","",Ações!$K1798*Ações!$L1798),0)</f>
        <v>0</v>
      </c>
      <c r="P1798" s="67">
        <f t="shared" si="27"/>
        <v>0.06</v>
      </c>
      <c r="Q1798" s="67">
        <f>IFERROR(Ações!$O1798/Ações!$M1798,0)</f>
        <v>0</v>
      </c>
      <c r="R1798" s="67">
        <f>IFERROR(IF(Ações!$B1798="","",VLOOKUP(Table_1[[#This Row],[AÇÕES]],'Dados Status Invest STOCKS'!A1784:AD2399,18)/100),0)</f>
        <v>0.25409999999999999</v>
      </c>
      <c r="S1798" s="65">
        <f>IFERROR(IF(Ações!$B1798="","",VLOOKUP(Table_1[[#This Row],[AÇÕES]],'Dados Status Invest STOCKS'!A1784:AD2399,25)/100),0)</f>
        <v>0.16420000000000001</v>
      </c>
      <c r="T1798" s="67">
        <f>(1-Ações!$Q1798)*Ações!$R1798</f>
        <v>0.25409999999999999</v>
      </c>
      <c r="U1798" s="68">
        <f>IF(Ações!$S1798=0,Ações!$T1798,IF(Ações!$T1798=0,Ações!$S1798,AVERAGE(Ações!$S1798,Ações!$T1798)))</f>
        <v>0.20915</v>
      </c>
    </row>
    <row r="1799" spans="2:21" ht="15" customHeight="1" x14ac:dyDescent="0.2">
      <c r="B1799" s="63" t="str">
        <f>IFERROR('Dados Status Invest STOCKS'!A1786,"-")</f>
        <v>FIVN</v>
      </c>
      <c r="C1799" s="45">
        <f>IFERROR((Ações!$D1799-Ações!$K1799)/Ações!$D1799,0)</f>
        <v>0</v>
      </c>
      <c r="D1799" s="46">
        <f>(Ações!$O1799)/0.06</f>
        <v>0</v>
      </c>
      <c r="E1799" s="47">
        <f>IFERROR((Ações!$F1799-Ações!$K1799)/Ações!$F1799,0)</f>
        <v>0</v>
      </c>
      <c r="F1799" s="46" t="str">
        <f>IF(OR(Ações!$N1799&lt;0,Ações!$M1799&lt;0),"",(22.5*Ações!$M1799*Ações!$N1799)^0.5)</f>
        <v/>
      </c>
      <c r="G1799" s="47">
        <f>IFERROR((Ações!$H1799-Ações!$K1799)/Ações!$H1799,0)</f>
        <v>0</v>
      </c>
      <c r="H1799" s="48">
        <f>IFERROR(Ações!$I1799/(Ações!$P1799-Table_1[[#This Row],[CAGR LUCRO 5A]]),0)</f>
        <v>0</v>
      </c>
      <c r="I1799" s="48">
        <f>IF(Ações!$S1799&lt;0,"",Ações!$O1799*(1+Ações!$S1799))</f>
        <v>0</v>
      </c>
      <c r="J1799" s="49">
        <f>IFERROR(IF(Ações!$B1799="","",(VLOOKUP(Table_1[[#This Row],[AÇÕES]],'Dados Status Invest STOCKS'!A1785:AD2400,4)/Table_1[[#This Row],[LPA]]))/100,0)</f>
        <v>1.8559036144578314</v>
      </c>
      <c r="K1799" s="64">
        <f>IFERROR(IF(Ações!$B1799="","",VLOOKUP(Table_1[[#This Row],[AÇÕES]],'Dados Status Invest STOCKS'!A1785:AD2400,2)),0)</f>
        <v>128.13999999999999</v>
      </c>
      <c r="L1799" s="65">
        <f>IFERROR(IF(Ações!$B1799="","",VLOOKUP(Table_1[[#This Row],[AÇÕES]],'Dados Status Invest STOCKS'!A1785:AD2400,3)/100),0)</f>
        <v>0</v>
      </c>
      <c r="M1799" s="66">
        <f>IFERROR(IF(Ações!$B1799="","",VLOOKUP(Table_1[[#This Row],[AÇÕES]],'Dados Status Invest STOCKS'!A1785:AD2400,28)),0)</f>
        <v>-0.83</v>
      </c>
      <c r="N1799" s="66">
        <f>IFERROR(IF(Ações!$B1799="","",VLOOKUP(Table_1[[#This Row],[AÇÕES]],'Dados Status Invest STOCKS'!A1785:AD2400,27)),0)</f>
        <v>2.5099999999999998</v>
      </c>
      <c r="O1799" s="66">
        <f>IFERROR(IF(Ações!$L1799="","",Ações!$K1799*Ações!$L1799),0)</f>
        <v>0</v>
      </c>
      <c r="P1799" s="67">
        <f t="shared" si="27"/>
        <v>0.06</v>
      </c>
      <c r="Q1799" s="67">
        <f>IFERROR(Ações!$O1799/Ações!$M1799,0)</f>
        <v>0</v>
      </c>
      <c r="R1799" s="67">
        <f>IFERROR(IF(Ações!$B1799="","",VLOOKUP(Table_1[[#This Row],[AÇÕES]],'Dados Status Invest STOCKS'!A1785:AD2400,18)/100),0)</f>
        <v>-0.33090000000000003</v>
      </c>
      <c r="S1799" s="65">
        <f>IFERROR(IF(Ações!$B1799="","",VLOOKUP(Table_1[[#This Row],[AÇÕES]],'Dados Status Invest STOCKS'!A1785:AD2400,25)/100),0)</f>
        <v>0</v>
      </c>
      <c r="T1799" s="67">
        <f>(1-Ações!$Q1799)*Ações!$R1799</f>
        <v>-0.33090000000000003</v>
      </c>
      <c r="U1799" s="68">
        <f>IF(Ações!$S1799=0,Ações!$T1799,IF(Ações!$T1799=0,Ações!$S1799,AVERAGE(Ações!$S1799,Ações!$T1799)))</f>
        <v>-0.33090000000000003</v>
      </c>
    </row>
    <row r="1800" spans="2:21" ht="15" customHeight="1" x14ac:dyDescent="0.2">
      <c r="B1800" s="63" t="str">
        <f>IFERROR('Dados Status Invest STOCKS'!A1787,"-")</f>
        <v>FIX</v>
      </c>
      <c r="C1800" s="45">
        <f>IFERROR((Ações!$D1800-Ações!$K1800)/Ações!$D1800,0)</f>
        <v>-10.320754716981131</v>
      </c>
      <c r="D1800" s="46">
        <f>(Ações!$O1800)/0.06</f>
        <v>7.959716666666667</v>
      </c>
      <c r="E1800" s="47">
        <f>IFERROR((Ações!$F1800-Ações!$K1800)/Ações!$F1800,0)</f>
        <v>-1.0226688629644181</v>
      </c>
      <c r="F1800" s="46">
        <f>IF(OR(Ações!$N1800&lt;0,Ações!$M1800&lt;0),"",(22.5*Ações!$M1800*Ações!$N1800)^0.5)</f>
        <v>44.550050505021879</v>
      </c>
      <c r="G1800" s="47">
        <f>IFERROR((Ações!$H1800-Ações!$K1800)/Ações!$H1800,0)</f>
        <v>29.576779705048967</v>
      </c>
      <c r="H1800" s="48">
        <f>IFERROR(Ações!$I1800/(Ações!$P1800-Table_1[[#This Row],[CAGR LUCRO 5A]]),0)</f>
        <v>-3.153259427061311</v>
      </c>
      <c r="I1800" s="48">
        <f>IF(Ações!$S1800&lt;0,"",Ações!$O1800*(1+Ações!$S1800))</f>
        <v>0.59659668360000007</v>
      </c>
      <c r="J1800" s="49">
        <f>IFERROR(IF(Ações!$B1800="","",(VLOOKUP(Table_1[[#This Row],[AÇÕES]],'Dados Status Invest STOCKS'!A1786:AD2401,4)/Table_1[[#This Row],[LPA]]))/100,0)</f>
        <v>5.3058252427184469E-2</v>
      </c>
      <c r="K1800" s="64">
        <f>IFERROR(IF(Ações!$B1800="","",VLOOKUP(Table_1[[#This Row],[AÇÕES]],'Dados Status Invest STOCKS'!A1786:AD2401,2)),0)</f>
        <v>90.11</v>
      </c>
      <c r="L1800" s="65">
        <f>IFERROR(IF(Ações!$B1800="","",VLOOKUP(Table_1[[#This Row],[AÇÕES]],'Dados Status Invest STOCKS'!A1786:AD2401,3)/100),0)</f>
        <v>5.3E-3</v>
      </c>
      <c r="M1800" s="66">
        <f>IFERROR(IF(Ações!$B1800="","",VLOOKUP(Table_1[[#This Row],[AÇÕES]],'Dados Status Invest STOCKS'!A1786:AD2401,28)),0)</f>
        <v>4.12</v>
      </c>
      <c r="N1800" s="66">
        <f>IFERROR(IF(Ações!$B1800="","",VLOOKUP(Table_1[[#This Row],[AÇÕES]],'Dados Status Invest STOCKS'!A1786:AD2401,27)),0)</f>
        <v>21.41</v>
      </c>
      <c r="O1800" s="66">
        <f>IFERROR(IF(Ações!$L1800="","",Ações!$K1800*Ações!$L1800),0)</f>
        <v>0.47758299999999998</v>
      </c>
      <c r="P1800" s="67">
        <f t="shared" si="27"/>
        <v>0.06</v>
      </c>
      <c r="Q1800" s="67">
        <f>IFERROR(Ações!$O1800/Ações!$M1800,0)</f>
        <v>0.11591820388349514</v>
      </c>
      <c r="R1800" s="67">
        <f>IFERROR(IF(Ações!$B1800="","",VLOOKUP(Table_1[[#This Row],[AÇÕES]],'Dados Status Invest STOCKS'!A1786:AD2401,18)/100),0)</f>
        <v>0.1925</v>
      </c>
      <c r="S1800" s="65">
        <f>IFERROR(IF(Ações!$B1800="","",VLOOKUP(Table_1[[#This Row],[AÇÕES]],'Dados Status Invest STOCKS'!A1786:AD2401,25)/100),0)</f>
        <v>0.2492</v>
      </c>
      <c r="T1800" s="67">
        <f>(1-Ações!$Q1800)*Ações!$R1800</f>
        <v>0.17018574575242718</v>
      </c>
      <c r="U1800" s="68">
        <f>IF(Ações!$S1800=0,Ações!$T1800,IF(Ações!$T1800=0,Ações!$S1800,AVERAGE(Ações!$S1800,Ações!$T1800)))</f>
        <v>0.20969287287621358</v>
      </c>
    </row>
    <row r="1801" spans="2:21" ht="15" customHeight="1" x14ac:dyDescent="0.2">
      <c r="B1801" s="63" t="str">
        <f>IFERROR('Dados Status Invest STOCKS'!A1788,"-")</f>
        <v>FIXX</v>
      </c>
      <c r="C1801" s="45">
        <f>IFERROR((Ações!$D1801-Ações!$K1801)/Ações!$D1801,0)</f>
        <v>0</v>
      </c>
      <c r="D1801" s="46">
        <f>(Ações!$O1801)/0.06</f>
        <v>0</v>
      </c>
      <c r="E1801" s="47">
        <f>IFERROR((Ações!$F1801-Ações!$K1801)/Ações!$F1801,0)</f>
        <v>0</v>
      </c>
      <c r="F1801" s="46" t="str">
        <f>IF(OR(Ações!$N1801&lt;0,Ações!$M1801&lt;0),"",(22.5*Ações!$M1801*Ações!$N1801)^0.5)</f>
        <v/>
      </c>
      <c r="G1801" s="47">
        <f>IFERROR((Ações!$H1801-Ações!$K1801)/Ações!$H1801,0)</f>
        <v>0</v>
      </c>
      <c r="H1801" s="48">
        <f>IFERROR(Ações!$I1801/(Ações!$P1801-Table_1[[#This Row],[CAGR LUCRO 5A]]),0)</f>
        <v>0</v>
      </c>
      <c r="I1801" s="48">
        <f>IF(Ações!$S1801&lt;0,"",Ações!$O1801*(1+Ações!$S1801))</f>
        <v>0</v>
      </c>
      <c r="J1801" s="49">
        <f>IFERROR(IF(Ações!$B1801="","",(VLOOKUP(Table_1[[#This Row],[AÇÕES]],'Dados Status Invest STOCKS'!A1787:AD2402,4)/Table_1[[#This Row],[LPA]]))/100,0)</f>
        <v>1.3416149068322981E-2</v>
      </c>
      <c r="K1801" s="64">
        <f>IFERROR(IF(Ações!$B1801="","",VLOOKUP(Table_1[[#This Row],[AÇÕES]],'Dados Status Invest STOCKS'!A1787:AD2402,2)),0)</f>
        <v>3.47</v>
      </c>
      <c r="L1801" s="65">
        <f>IFERROR(IF(Ações!$B1801="","",VLOOKUP(Table_1[[#This Row],[AÇÕES]],'Dados Status Invest STOCKS'!A1787:AD2402,3)/100),0)</f>
        <v>0</v>
      </c>
      <c r="M1801" s="66">
        <f>IFERROR(IF(Ações!$B1801="","",VLOOKUP(Table_1[[#This Row],[AÇÕES]],'Dados Status Invest STOCKS'!A1787:AD2402,28)),0)</f>
        <v>-1.61</v>
      </c>
      <c r="N1801" s="66">
        <f>IFERROR(IF(Ações!$B1801="","",VLOOKUP(Table_1[[#This Row],[AÇÕES]],'Dados Status Invest STOCKS'!A1787:AD2402,27)),0)</f>
        <v>3.47</v>
      </c>
      <c r="O1801" s="66">
        <f>IFERROR(IF(Ações!$L1801="","",Ações!$K1801*Ações!$L1801),0)</f>
        <v>0</v>
      </c>
      <c r="P1801" s="67">
        <f t="shared" si="27"/>
        <v>0.06</v>
      </c>
      <c r="Q1801" s="67">
        <f>IFERROR(Ações!$O1801/Ações!$M1801,0)</f>
        <v>0</v>
      </c>
      <c r="R1801" s="67">
        <f>IFERROR(IF(Ações!$B1801="","",VLOOKUP(Table_1[[#This Row],[AÇÕES]],'Dados Status Invest STOCKS'!A1787:AD2402,18)/100),0)</f>
        <v>-0.4632</v>
      </c>
      <c r="S1801" s="65">
        <f>IFERROR(IF(Ações!$B1801="","",VLOOKUP(Table_1[[#This Row],[AÇÕES]],'Dados Status Invest STOCKS'!A1787:AD2402,25)/100),0)</f>
        <v>0</v>
      </c>
      <c r="T1801" s="67">
        <f>(1-Ações!$Q1801)*Ações!$R1801</f>
        <v>-0.4632</v>
      </c>
      <c r="U1801" s="68">
        <f>IF(Ações!$S1801=0,Ações!$T1801,IF(Ações!$T1801=0,Ações!$S1801,AVERAGE(Ações!$S1801,Ações!$T1801)))</f>
        <v>-0.4632</v>
      </c>
    </row>
    <row r="1802" spans="2:21" ht="15" customHeight="1" x14ac:dyDescent="0.2">
      <c r="B1802" s="63" t="str">
        <f>IFERROR('Dados Status Invest STOCKS'!A1789,"-")</f>
        <v>FIZZ</v>
      </c>
      <c r="C1802" s="45">
        <f>IFERROR((Ações!$D1802-Ações!$K1802)/Ações!$D1802,0)</f>
        <v>0.12663755458515286</v>
      </c>
      <c r="D1802" s="46">
        <f>(Ações!$O1802)/0.06</f>
        <v>50.036500000000004</v>
      </c>
      <c r="E1802" s="47">
        <f>IFERROR((Ações!$F1802-Ações!$K1802)/Ações!$F1802,0)</f>
        <v>-2.1288384052761122</v>
      </c>
      <c r="F1802" s="46">
        <f>IF(OR(Ações!$N1802&lt;0,Ações!$M1802&lt;0),"",(22.5*Ações!$M1802*Ações!$N1802)^0.5)</f>
        <v>13.966844668714549</v>
      </c>
      <c r="G1802" s="47">
        <f>IFERROR((Ações!$H1802-Ações!$K1802)/Ações!$H1802,0)</f>
        <v>3.0484181869327909</v>
      </c>
      <c r="H1802" s="48">
        <f>IFERROR(Ações!$I1802/(Ações!$P1802-Table_1[[#This Row],[CAGR LUCRO 5A]]),0)</f>
        <v>-21.333534470046082</v>
      </c>
      <c r="I1802" s="48">
        <f>IF(Ações!$S1802&lt;0,"",Ações!$O1802*(1+Ações!$S1802))</f>
        <v>3.7035015840000001</v>
      </c>
      <c r="J1802" s="49">
        <f>IFERROR(IF(Ações!$B1802="","",(VLOOKUP(Table_1[[#This Row],[AÇÕES]],'Dados Status Invest STOCKS'!A1788:AD2403,4)/Table_1[[#This Row],[LPA]]))/100,0)</f>
        <v>0.13337016574585636</v>
      </c>
      <c r="K1802" s="64">
        <f>IFERROR(IF(Ações!$B1802="","",VLOOKUP(Table_1[[#This Row],[AÇÕES]],'Dados Status Invest STOCKS'!A1788:AD2403,2)),0)</f>
        <v>43.7</v>
      </c>
      <c r="L1802" s="65">
        <f>IFERROR(IF(Ações!$B1802="","",VLOOKUP(Table_1[[#This Row],[AÇÕES]],'Dados Status Invest STOCKS'!A1788:AD2403,3)/100),0)</f>
        <v>6.8699999999999997E-2</v>
      </c>
      <c r="M1802" s="66">
        <f>IFERROR(IF(Ações!$B1802="","",VLOOKUP(Table_1[[#This Row],[AÇÕES]],'Dados Status Invest STOCKS'!A1788:AD2403,28)),0)</f>
        <v>1.81</v>
      </c>
      <c r="N1802" s="66">
        <f>IFERROR(IF(Ações!$B1802="","",VLOOKUP(Table_1[[#This Row],[AÇÕES]],'Dados Status Invest STOCKS'!A1788:AD2403,27)),0)</f>
        <v>4.79</v>
      </c>
      <c r="O1802" s="66">
        <f>IFERROR(IF(Ações!$L1802="","",Ações!$K1802*Ações!$L1802),0)</f>
        <v>3.0021900000000001</v>
      </c>
      <c r="P1802" s="67">
        <f t="shared" si="27"/>
        <v>0.06</v>
      </c>
      <c r="Q1802" s="67">
        <f>IFERROR(Ações!$O1802/Ações!$M1802,0)</f>
        <v>1.658668508287293</v>
      </c>
      <c r="R1802" s="67">
        <f>IFERROR(IF(Ações!$B1802="","",VLOOKUP(Table_1[[#This Row],[AÇÕES]],'Dados Status Invest STOCKS'!A1788:AD2403,18)/100),0)</f>
        <v>0.37799999999999995</v>
      </c>
      <c r="S1802" s="65">
        <f>IFERROR(IF(Ações!$B1802="","",VLOOKUP(Table_1[[#This Row],[AÇÕES]],'Dados Status Invest STOCKS'!A1788:AD2403,25)/100),0)</f>
        <v>0.2336</v>
      </c>
      <c r="T1802" s="67">
        <f>(1-Ações!$Q1802)*Ações!$R1802</f>
        <v>-0.24897669613259671</v>
      </c>
      <c r="U1802" s="68">
        <f>IF(Ações!$S1802=0,Ações!$T1802,IF(Ações!$T1802=0,Ações!$S1802,AVERAGE(Ações!$S1802,Ações!$T1802)))</f>
        <v>-7.6883480662983533E-3</v>
      </c>
    </row>
    <row r="1803" spans="2:21" ht="15" customHeight="1" x14ac:dyDescent="0.2">
      <c r="B1803" s="63" t="str">
        <f>IFERROR('Dados Status Invest STOCKS'!A1790,"-")</f>
        <v>FKWL</v>
      </c>
      <c r="C1803" s="45">
        <f>IFERROR((Ações!$D1803-Ações!$K1803)/Ações!$D1803,0)</f>
        <v>0</v>
      </c>
      <c r="D1803" s="46">
        <f>(Ações!$O1803)/0.06</f>
        <v>0</v>
      </c>
      <c r="E1803" s="47">
        <f>IFERROR((Ações!$F1803-Ações!$K1803)/Ações!$F1803,0)</f>
        <v>0.49878384253551772</v>
      </c>
      <c r="F1803" s="46">
        <f>IF(OR(Ações!$N1803&lt;0,Ações!$M1803&lt;0),"",(22.5*Ações!$M1803*Ações!$N1803)^0.5)</f>
        <v>8.3796181297240508</v>
      </c>
      <c r="G1803" s="47">
        <f>IFERROR((Ações!$H1803-Ações!$K1803)/Ações!$H1803,0)</f>
        <v>0</v>
      </c>
      <c r="H1803" s="48">
        <f>IFERROR(Ações!$I1803/(Ações!$P1803-Table_1[[#This Row],[CAGR LUCRO 5A]]),0)</f>
        <v>0</v>
      </c>
      <c r="I1803" s="48">
        <f>IF(Ações!$S1803&lt;0,"",Ações!$O1803*(1+Ações!$S1803))</f>
        <v>0</v>
      </c>
      <c r="J1803" s="49">
        <f>IFERROR(IF(Ações!$B1803="","",(VLOOKUP(Table_1[[#This Row],[AÇÕES]],'Dados Status Invest STOCKS'!A1789:AD2404,4)/Table_1[[#This Row],[LPA]]))/100,0)</f>
        <v>6.2048192771084344E-2</v>
      </c>
      <c r="K1803" s="64">
        <f>IFERROR(IF(Ações!$B1803="","",VLOOKUP(Table_1[[#This Row],[AÇÕES]],'Dados Status Invest STOCKS'!A1789:AD2404,2)),0)</f>
        <v>4.2</v>
      </c>
      <c r="L1803" s="65">
        <f>IFERROR(IF(Ações!$B1803="","",VLOOKUP(Table_1[[#This Row],[AÇÕES]],'Dados Status Invest STOCKS'!A1789:AD2404,3)/100),0)</f>
        <v>0</v>
      </c>
      <c r="M1803" s="66">
        <f>IFERROR(IF(Ações!$B1803="","",VLOOKUP(Table_1[[#This Row],[AÇÕES]],'Dados Status Invest STOCKS'!A1789:AD2404,28)),0)</f>
        <v>0.83</v>
      </c>
      <c r="N1803" s="66">
        <f>IFERROR(IF(Ações!$B1803="","",VLOOKUP(Table_1[[#This Row],[AÇÕES]],'Dados Status Invest STOCKS'!A1789:AD2404,27)),0)</f>
        <v>3.76</v>
      </c>
      <c r="O1803" s="66">
        <f>IFERROR(IF(Ações!$L1803="","",Ações!$K1803*Ações!$L1803),0)</f>
        <v>0</v>
      </c>
      <c r="P1803" s="67">
        <f t="shared" si="27"/>
        <v>0.06</v>
      </c>
      <c r="Q1803" s="67">
        <f>IFERROR(Ações!$O1803/Ações!$M1803,0)</f>
        <v>0</v>
      </c>
      <c r="R1803" s="67">
        <f>IFERROR(IF(Ações!$B1803="","",VLOOKUP(Table_1[[#This Row],[AÇÕES]],'Dados Status Invest STOCKS'!A1789:AD2404,18)/100),0)</f>
        <v>0.22210000000000002</v>
      </c>
      <c r="S1803" s="65">
        <f>IFERROR(IF(Ações!$B1803="","",VLOOKUP(Table_1[[#This Row],[AÇÕES]],'Dados Status Invest STOCKS'!A1789:AD2404,25)/100),0)</f>
        <v>0.61499999999999999</v>
      </c>
      <c r="T1803" s="67">
        <f>(1-Ações!$Q1803)*Ações!$R1803</f>
        <v>0.22210000000000002</v>
      </c>
      <c r="U1803" s="68">
        <f>IF(Ações!$S1803=0,Ações!$T1803,IF(Ações!$T1803=0,Ações!$S1803,AVERAGE(Ações!$S1803,Ações!$T1803)))</f>
        <v>0.41854999999999998</v>
      </c>
    </row>
    <row r="1804" spans="2:21" ht="15" customHeight="1" x14ac:dyDescent="0.2">
      <c r="B1804" s="63" t="str">
        <f>IFERROR('Dados Status Invest STOCKS'!A1791,"-")</f>
        <v>FL</v>
      </c>
      <c r="C1804" s="45">
        <f>IFERROR((Ações!$D1804-Ações!$K1804)/Ações!$D1804,0)</f>
        <v>-1.7906976744186045</v>
      </c>
      <c r="D1804" s="46">
        <f>(Ações!$O1804)/0.06</f>
        <v>16.65175</v>
      </c>
      <c r="E1804" s="47">
        <f>IFERROR((Ações!$F1804-Ações!$K1804)/Ações!$F1804,0)</f>
        <v>0.43679708694315439</v>
      </c>
      <c r="F1804" s="46">
        <f>IF(OR(Ações!$N1804&lt;0,Ações!$M1804&lt;0),"",(22.5*Ações!$M1804*Ações!$N1804)^0.5)</f>
        <v>82.510226638883978</v>
      </c>
      <c r="G1804" s="47">
        <f>IFERROR((Ações!$H1804-Ações!$K1804)/Ações!$H1804,0)</f>
        <v>0</v>
      </c>
      <c r="H1804" s="48">
        <f>IFERROR(Ações!$I1804/(Ações!$P1804-Table_1[[#This Row],[CAGR LUCRO 5A]]),0)</f>
        <v>0</v>
      </c>
      <c r="I1804" s="48" t="str">
        <f>IF(Ações!$S1804&lt;0,"",Ações!$O1804*(1+Ações!$S1804))</f>
        <v/>
      </c>
      <c r="J1804" s="49">
        <f>IFERROR(IF(Ações!$B1804="","",(VLOOKUP(Table_1[[#This Row],[AÇÕES]],'Dados Status Invest STOCKS'!A1790:AD2405,4)/Table_1[[#This Row],[LPA]]))/100,0)</f>
        <v>5.6153846153846158E-3</v>
      </c>
      <c r="K1804" s="64">
        <f>IFERROR(IF(Ações!$B1804="","",VLOOKUP(Table_1[[#This Row],[AÇÕES]],'Dados Status Invest STOCKS'!A1790:AD2405,2)),0)</f>
        <v>46.47</v>
      </c>
      <c r="L1804" s="65">
        <f>IFERROR(IF(Ações!$B1804="","",VLOOKUP(Table_1[[#This Row],[AÇÕES]],'Dados Status Invest STOCKS'!A1790:AD2405,3)/100),0)</f>
        <v>2.1499999999999998E-2</v>
      </c>
      <c r="M1804" s="66">
        <f>IFERROR(IF(Ações!$B1804="","",VLOOKUP(Table_1[[#This Row],[AÇÕES]],'Dados Status Invest STOCKS'!A1790:AD2405,28)),0)</f>
        <v>9.1</v>
      </c>
      <c r="N1804" s="66">
        <f>IFERROR(IF(Ações!$B1804="","",VLOOKUP(Table_1[[#This Row],[AÇÕES]],'Dados Status Invest STOCKS'!A1790:AD2405,27)),0)</f>
        <v>33.25</v>
      </c>
      <c r="O1804" s="66">
        <f>IFERROR(IF(Ações!$L1804="","",Ações!$K1804*Ações!$L1804),0)</f>
        <v>0.99910499999999991</v>
      </c>
      <c r="P1804" s="67">
        <f t="shared" si="27"/>
        <v>0.06</v>
      </c>
      <c r="Q1804" s="67">
        <f>IFERROR(Ações!$O1804/Ações!$M1804,0)</f>
        <v>0.10979175824175824</v>
      </c>
      <c r="R1804" s="67">
        <f>IFERROR(IF(Ações!$B1804="","",VLOOKUP(Table_1[[#This Row],[AÇÕES]],'Dados Status Invest STOCKS'!A1790:AD2405,18)/100),0)</f>
        <v>0.27360000000000001</v>
      </c>
      <c r="S1804" s="65">
        <f>IFERROR(IF(Ações!$B1804="","",VLOOKUP(Table_1[[#This Row],[AÇÕES]],'Dados Status Invest STOCKS'!A1790:AD2405,25)/100),0)</f>
        <v>-9.8000000000000004E-2</v>
      </c>
      <c r="T1804" s="67">
        <f>(1-Ações!$Q1804)*Ações!$R1804</f>
        <v>0.24356097494505496</v>
      </c>
      <c r="U1804" s="68">
        <f>IF(Ações!$S1804=0,Ações!$T1804,IF(Ações!$T1804=0,Ações!$S1804,AVERAGE(Ações!$S1804,Ações!$T1804)))</f>
        <v>7.278048747252748E-2</v>
      </c>
    </row>
    <row r="1805" spans="2:21" ht="15" customHeight="1" x14ac:dyDescent="0.2">
      <c r="B1805" s="63" t="str">
        <f>IFERROR('Dados Status Invest STOCKS'!A1792,"-")</f>
        <v>FLDM</v>
      </c>
      <c r="C1805" s="45">
        <f>IFERROR((Ações!$D1805-Ações!$K1805)/Ações!$D1805,0)</f>
        <v>0</v>
      </c>
      <c r="D1805" s="46">
        <f>(Ações!$O1805)/0.06</f>
        <v>0</v>
      </c>
      <c r="E1805" s="47">
        <f>IFERROR((Ações!$F1805-Ações!$K1805)/Ações!$F1805,0)</f>
        <v>0</v>
      </c>
      <c r="F1805" s="46" t="str">
        <f>IF(OR(Ações!$N1805&lt;0,Ações!$M1805&lt;0),"",(22.5*Ações!$M1805*Ações!$N1805)^0.5)</f>
        <v/>
      </c>
      <c r="G1805" s="47">
        <f>IFERROR((Ações!$H1805-Ações!$K1805)/Ações!$H1805,0)</f>
        <v>0</v>
      </c>
      <c r="H1805" s="48">
        <f>IFERROR(Ações!$I1805/(Ações!$P1805-Table_1[[#This Row],[CAGR LUCRO 5A]]),0)</f>
        <v>0</v>
      </c>
      <c r="I1805" s="48">
        <f>IF(Ações!$S1805&lt;0,"",Ações!$O1805*(1+Ações!$S1805))</f>
        <v>0</v>
      </c>
      <c r="J1805" s="49">
        <f>IFERROR(IF(Ações!$B1805="","",(VLOOKUP(Table_1[[#This Row],[AÇÕES]],'Dados Status Invest STOCKS'!A1791:AD2406,4)/Table_1[[#This Row],[LPA]]))/100,0)</f>
        <v>3.7752808988764042E-2</v>
      </c>
      <c r="K1805" s="64">
        <f>IFERROR(IF(Ações!$B1805="","",VLOOKUP(Table_1[[#This Row],[AÇÕES]],'Dados Status Invest STOCKS'!A1791:AD2406,2)),0)</f>
        <v>2.98</v>
      </c>
      <c r="L1805" s="65">
        <f>IFERROR(IF(Ações!$B1805="","",VLOOKUP(Table_1[[#This Row],[AÇÕES]],'Dados Status Invest STOCKS'!A1791:AD2406,3)/100),0)</f>
        <v>0</v>
      </c>
      <c r="M1805" s="66">
        <f>IFERROR(IF(Ações!$B1805="","",VLOOKUP(Table_1[[#This Row],[AÇÕES]],'Dados Status Invest STOCKS'!A1791:AD2406,28)),0)</f>
        <v>-0.89</v>
      </c>
      <c r="N1805" s="66">
        <f>IFERROR(IF(Ações!$B1805="","",VLOOKUP(Table_1[[#This Row],[AÇÕES]],'Dados Status Invest STOCKS'!A1791:AD2406,27)),0)</f>
        <v>1.3</v>
      </c>
      <c r="O1805" s="66">
        <f>IFERROR(IF(Ações!$L1805="","",Ações!$K1805*Ações!$L1805),0)</f>
        <v>0</v>
      </c>
      <c r="P1805" s="67">
        <f t="shared" si="27"/>
        <v>0.06</v>
      </c>
      <c r="Q1805" s="67">
        <f>IFERROR(Ações!$O1805/Ações!$M1805,0)</f>
        <v>0</v>
      </c>
      <c r="R1805" s="67">
        <f>IFERROR(IF(Ações!$B1805="","",VLOOKUP(Table_1[[#This Row],[AÇÕES]],'Dados Status Invest STOCKS'!A1791:AD2406,18)/100),0)</f>
        <v>-0.68290000000000006</v>
      </c>
      <c r="S1805" s="65">
        <f>IFERROR(IF(Ações!$B1805="","",VLOOKUP(Table_1[[#This Row],[AÇÕES]],'Dados Status Invest STOCKS'!A1791:AD2406,25)/100),0)</f>
        <v>0</v>
      </c>
      <c r="T1805" s="67">
        <f>(1-Ações!$Q1805)*Ações!$R1805</f>
        <v>-0.68290000000000006</v>
      </c>
      <c r="U1805" s="68">
        <f>IF(Ações!$S1805=0,Ações!$T1805,IF(Ações!$T1805=0,Ações!$S1805,AVERAGE(Ações!$S1805,Ações!$T1805)))</f>
        <v>-0.68290000000000006</v>
      </c>
    </row>
    <row r="1806" spans="2:21" ht="15" customHeight="1" x14ac:dyDescent="0.2">
      <c r="B1806" s="63" t="str">
        <f>IFERROR('Dados Status Invest STOCKS'!A1793,"-")</f>
        <v>FLEX</v>
      </c>
      <c r="C1806" s="45">
        <f>IFERROR((Ações!$D1806-Ações!$K1806)/Ações!$D1806,0)</f>
        <v>0</v>
      </c>
      <c r="D1806" s="46">
        <f>(Ações!$O1806)/0.06</f>
        <v>0</v>
      </c>
      <c r="E1806" s="47">
        <f>IFERROR((Ações!$F1806-Ações!$K1806)/Ações!$F1806,0)</f>
        <v>9.0523780527490758E-3</v>
      </c>
      <c r="F1806" s="46">
        <f>IF(OR(Ações!$N1806&lt;0,Ações!$M1806&lt;0),"",(22.5*Ações!$M1806*Ações!$N1806)^0.5)</f>
        <v>16.529632482302805</v>
      </c>
      <c r="G1806" s="47">
        <f>IFERROR((Ações!$H1806-Ações!$K1806)/Ações!$H1806,0)</f>
        <v>0</v>
      </c>
      <c r="H1806" s="48">
        <f>IFERROR(Ações!$I1806/(Ações!$P1806-Table_1[[#This Row],[CAGR LUCRO 5A]]),0)</f>
        <v>0</v>
      </c>
      <c r="I1806" s="48">
        <f>IF(Ações!$S1806&lt;0,"",Ações!$O1806*(1+Ações!$S1806))</f>
        <v>0</v>
      </c>
      <c r="J1806" s="49">
        <f>IFERROR(IF(Ações!$B1806="","",(VLOOKUP(Table_1[[#This Row],[AÇÕES]],'Dados Status Invest STOCKS'!A1792:AD2407,4)/Table_1[[#This Row],[LPA]]))/100,0)</f>
        <v>6.1656441717791423E-2</v>
      </c>
      <c r="K1806" s="64">
        <f>IFERROR(IF(Ações!$B1806="","",VLOOKUP(Table_1[[#This Row],[AÇÕES]],'Dados Status Invest STOCKS'!A1792:AD2407,2)),0)</f>
        <v>16.38</v>
      </c>
      <c r="L1806" s="65">
        <f>IFERROR(IF(Ações!$B1806="","",VLOOKUP(Table_1[[#This Row],[AÇÕES]],'Dados Status Invest STOCKS'!A1792:AD2407,3)/100),0)</f>
        <v>0</v>
      </c>
      <c r="M1806" s="66">
        <f>IFERROR(IF(Ações!$B1806="","",VLOOKUP(Table_1[[#This Row],[AÇÕES]],'Dados Status Invest STOCKS'!A1792:AD2407,28)),0)</f>
        <v>1.63</v>
      </c>
      <c r="N1806" s="66">
        <f>IFERROR(IF(Ações!$B1806="","",VLOOKUP(Table_1[[#This Row],[AÇÕES]],'Dados Status Invest STOCKS'!A1792:AD2407,27)),0)</f>
        <v>7.45</v>
      </c>
      <c r="O1806" s="66">
        <f>IFERROR(IF(Ações!$L1806="","",Ações!$K1806*Ações!$L1806),0)</f>
        <v>0</v>
      </c>
      <c r="P1806" s="67">
        <f t="shared" si="27"/>
        <v>0.06</v>
      </c>
      <c r="Q1806" s="67">
        <f>IFERROR(Ações!$O1806/Ações!$M1806,0)</f>
        <v>0</v>
      </c>
      <c r="R1806" s="67">
        <f>IFERROR(IF(Ações!$B1806="","",VLOOKUP(Table_1[[#This Row],[AÇÕES]],'Dados Status Invest STOCKS'!A1792:AD2407,18)/100),0)</f>
        <v>0.21870000000000001</v>
      </c>
      <c r="S1806" s="65">
        <f>IFERROR(IF(Ações!$B1806="","",VLOOKUP(Table_1[[#This Row],[AÇÕES]],'Dados Status Invest STOCKS'!A1792:AD2407,25)/100),0)</f>
        <v>6.6600000000000006E-2</v>
      </c>
      <c r="T1806" s="67">
        <f>(1-Ações!$Q1806)*Ações!$R1806</f>
        <v>0.21870000000000001</v>
      </c>
      <c r="U1806" s="68">
        <f>IF(Ações!$S1806=0,Ações!$T1806,IF(Ações!$T1806=0,Ações!$S1806,AVERAGE(Ações!$S1806,Ações!$T1806)))</f>
        <v>0.14265</v>
      </c>
    </row>
    <row r="1807" spans="2:21" ht="15" customHeight="1" x14ac:dyDescent="0.2">
      <c r="B1807" s="63" t="str">
        <f>IFERROR('Dados Status Invest STOCKS'!A1794,"-")</f>
        <v>FLGT</v>
      </c>
      <c r="C1807" s="45">
        <f>IFERROR((Ações!$D1807-Ações!$K1807)/Ações!$D1807,0)</f>
        <v>0</v>
      </c>
      <c r="D1807" s="46">
        <f>(Ações!$O1807)/0.06</f>
        <v>0</v>
      </c>
      <c r="E1807" s="47">
        <f>IFERROR((Ações!$F1807-Ações!$K1807)/Ações!$F1807,0)</f>
        <v>0.50286548746138793</v>
      </c>
      <c r="F1807" s="46">
        <f>IF(OR(Ações!$N1807&lt;0,Ações!$M1807&lt;0),"",(22.5*Ações!$M1807*Ações!$N1807)^0.5)</f>
        <v>122.1399811691487</v>
      </c>
      <c r="G1807" s="47">
        <f>IFERROR((Ações!$H1807-Ações!$K1807)/Ações!$H1807,0)</f>
        <v>0</v>
      </c>
      <c r="H1807" s="48">
        <f>IFERROR(Ações!$I1807/(Ações!$P1807-Table_1[[#This Row],[CAGR LUCRO 5A]]),0)</f>
        <v>0</v>
      </c>
      <c r="I1807" s="48">
        <f>IF(Ações!$S1807&lt;0,"",Ações!$O1807*(1+Ações!$S1807))</f>
        <v>0</v>
      </c>
      <c r="J1807" s="49">
        <f>IFERROR(IF(Ações!$B1807="","",(VLOOKUP(Table_1[[#This Row],[AÇÕES]],'Dados Status Invest STOCKS'!A1793:AD2408,4)/Table_1[[#This Row],[LPA]]))/100,0)</f>
        <v>1.6666666666666668E-3</v>
      </c>
      <c r="K1807" s="64">
        <f>IFERROR(IF(Ações!$B1807="","",VLOOKUP(Table_1[[#This Row],[AÇÕES]],'Dados Status Invest STOCKS'!A1793:AD2408,2)),0)</f>
        <v>60.72</v>
      </c>
      <c r="L1807" s="65">
        <f>IFERROR(IF(Ações!$B1807="","",VLOOKUP(Table_1[[#This Row],[AÇÕES]],'Dados Status Invest STOCKS'!A1793:AD2408,3)/100),0)</f>
        <v>0</v>
      </c>
      <c r="M1807" s="66">
        <f>IFERROR(IF(Ações!$B1807="","",VLOOKUP(Table_1[[#This Row],[AÇÕES]],'Dados Status Invest STOCKS'!A1793:AD2408,28)),0)</f>
        <v>19.079999999999998</v>
      </c>
      <c r="N1807" s="66">
        <f>IFERROR(IF(Ações!$B1807="","",VLOOKUP(Table_1[[#This Row],[AÇÕES]],'Dados Status Invest STOCKS'!A1793:AD2408,27)),0)</f>
        <v>34.75</v>
      </c>
      <c r="O1807" s="66">
        <f>IFERROR(IF(Ações!$L1807="","",Ações!$K1807*Ações!$L1807),0)</f>
        <v>0</v>
      </c>
      <c r="P1807" s="67">
        <f t="shared" ref="P1807:P1870" si="28">$U$6</f>
        <v>0.06</v>
      </c>
      <c r="Q1807" s="67">
        <f>IFERROR(Ações!$O1807/Ações!$M1807,0)</f>
        <v>0</v>
      </c>
      <c r="R1807" s="67">
        <f>IFERROR(IF(Ações!$B1807="","",VLOOKUP(Table_1[[#This Row],[AÇÕES]],'Dados Status Invest STOCKS'!A1793:AD2408,18)/100),0)</f>
        <v>0.54909999999999992</v>
      </c>
      <c r="S1807" s="65">
        <f>IFERROR(IF(Ações!$B1807="","",VLOOKUP(Table_1[[#This Row],[AÇÕES]],'Dados Status Invest STOCKS'!A1793:AD2408,25)/100),0)</f>
        <v>0</v>
      </c>
      <c r="T1807" s="67">
        <f>(1-Ações!$Q1807)*Ações!$R1807</f>
        <v>0.54909999999999992</v>
      </c>
      <c r="U1807" s="68">
        <f>IF(Ações!$S1807=0,Ações!$T1807,IF(Ações!$T1807=0,Ações!$S1807,AVERAGE(Ações!$S1807,Ações!$T1807)))</f>
        <v>0.54909999999999992</v>
      </c>
    </row>
    <row r="1808" spans="2:21" ht="15" customHeight="1" x14ac:dyDescent="0.2">
      <c r="B1808" s="63" t="str">
        <f>IFERROR('Dados Status Invest STOCKS'!A1795,"-")</f>
        <v>FLIC</v>
      </c>
      <c r="C1808" s="45">
        <f>IFERROR((Ações!$D1808-Ações!$K1808)/Ações!$D1808,0)</f>
        <v>-0.68067226890756305</v>
      </c>
      <c r="D1808" s="46">
        <f>(Ações!$O1808)/0.06</f>
        <v>12.9948</v>
      </c>
      <c r="E1808" s="47">
        <f>IFERROR((Ações!$F1808-Ações!$K1808)/Ações!$F1808,0)</f>
        <v>0.2057365194573228</v>
      </c>
      <c r="F1808" s="46">
        <f>IF(OR(Ações!$N1808&lt;0,Ações!$M1808&lt;0),"",(22.5*Ações!$M1808*Ações!$N1808)^0.5)</f>
        <v>27.497172581921948</v>
      </c>
      <c r="G1808" s="47">
        <f>IFERROR((Ações!$H1808-Ações!$K1808)/Ações!$H1808,0)</f>
        <v>1.9546373679779914</v>
      </c>
      <c r="H1808" s="48">
        <f>IFERROR(Ações!$I1808/(Ações!$P1808-Table_1[[#This Row],[CAGR LUCRO 5A]]),0)</f>
        <v>-22.877797090909088</v>
      </c>
      <c r="I1808" s="48">
        <f>IF(Ações!$S1808&lt;0,"",Ações!$O1808*(1+Ações!$S1808))</f>
        <v>0.85562961119999992</v>
      </c>
      <c r="J1808" s="49">
        <f>IFERROR(IF(Ações!$B1808="","",(VLOOKUP(Table_1[[#This Row],[AÇÕES]],'Dados Status Invest STOCKS'!A1794:AD2409,4)/Table_1[[#This Row],[LPA]]))/100,0)</f>
        <v>6.1164021164021171E-2</v>
      </c>
      <c r="K1808" s="64">
        <f>IFERROR(IF(Ações!$B1808="","",VLOOKUP(Table_1[[#This Row],[AÇÕES]],'Dados Status Invest STOCKS'!A1794:AD2409,2)),0)</f>
        <v>21.84</v>
      </c>
      <c r="L1808" s="65">
        <f>IFERROR(IF(Ações!$B1808="","",VLOOKUP(Table_1[[#This Row],[AÇÕES]],'Dados Status Invest STOCKS'!A1794:AD2409,3)/100),0)</f>
        <v>3.5699999999999996E-2</v>
      </c>
      <c r="M1808" s="66">
        <f>IFERROR(IF(Ações!$B1808="","",VLOOKUP(Table_1[[#This Row],[AÇÕES]],'Dados Status Invest STOCKS'!A1794:AD2409,28)),0)</f>
        <v>1.89</v>
      </c>
      <c r="N1808" s="66">
        <f>IFERROR(IF(Ações!$B1808="","",VLOOKUP(Table_1[[#This Row],[AÇÕES]],'Dados Status Invest STOCKS'!A1794:AD2409,27)),0)</f>
        <v>17.78</v>
      </c>
      <c r="O1808" s="66">
        <f>IFERROR(IF(Ações!$L1808="","",Ações!$K1808*Ações!$L1808),0)</f>
        <v>0.77968799999999994</v>
      </c>
      <c r="P1808" s="67">
        <f t="shared" si="28"/>
        <v>0.06</v>
      </c>
      <c r="Q1808" s="67">
        <f>IFERROR(Ações!$O1808/Ações!$M1808,0)</f>
        <v>0.41253333333333331</v>
      </c>
      <c r="R1808" s="67">
        <f>IFERROR(IF(Ações!$B1808="","",VLOOKUP(Table_1[[#This Row],[AÇÕES]],'Dados Status Invest STOCKS'!A1794:AD2409,18)/100),0)</f>
        <v>0.10619999999999999</v>
      </c>
      <c r="S1808" s="65">
        <f>IFERROR(IF(Ações!$B1808="","",VLOOKUP(Table_1[[#This Row],[AÇÕES]],'Dados Status Invest STOCKS'!A1794:AD2409,25)/100),0)</f>
        <v>9.74E-2</v>
      </c>
      <c r="T1808" s="67">
        <f>(1-Ações!$Q1808)*Ações!$R1808</f>
        <v>6.2388959999999993E-2</v>
      </c>
      <c r="U1808" s="68">
        <f>IF(Ações!$S1808=0,Ações!$T1808,IF(Ações!$T1808=0,Ações!$S1808,AVERAGE(Ações!$S1808,Ações!$T1808)))</f>
        <v>7.989447999999999E-2</v>
      </c>
    </row>
    <row r="1809" spans="2:21" ht="15" customHeight="1" x14ac:dyDescent="0.2">
      <c r="B1809" s="63" t="str">
        <f>IFERROR('Dados Status Invest STOCKS'!A1796,"-")</f>
        <v>FLIR</v>
      </c>
      <c r="C1809" s="45">
        <f>IFERROR((Ações!$D1809-Ações!$K1809)/Ações!$D1809,0)</f>
        <v>-9.5263157894736867</v>
      </c>
      <c r="D1809" s="46">
        <f>(Ações!$O1809)/0.06</f>
        <v>5.6971499999999988</v>
      </c>
      <c r="E1809" s="47">
        <f>IFERROR((Ações!$F1809-Ações!$K1809)/Ações!$F1809,0)</f>
        <v>-1.4833160380863368</v>
      </c>
      <c r="F1809" s="46">
        <f>IF(OR(Ações!$N1809&lt;0,Ações!$M1809&lt;0),"",(22.5*Ações!$M1809*Ações!$N1809)^0.5)</f>
        <v>24.149161476125833</v>
      </c>
      <c r="G1809" s="47">
        <f>IFERROR((Ações!$H1809-Ações!$K1809)/Ações!$H1809,0)</f>
        <v>0</v>
      </c>
      <c r="H1809" s="48">
        <f>IFERROR(Ações!$I1809/(Ações!$P1809-Table_1[[#This Row],[CAGR LUCRO 5A]]),0)</f>
        <v>0</v>
      </c>
      <c r="I1809" s="48" t="str">
        <f>IF(Ações!$S1809&lt;0,"",Ações!$O1809*(1+Ações!$S1809))</f>
        <v/>
      </c>
      <c r="J1809" s="49">
        <f>IFERROR(IF(Ações!$B1809="","",(VLOOKUP(Table_1[[#This Row],[AÇÕES]],'Dados Status Invest STOCKS'!A1795:AD2410,4)/Table_1[[#This Row],[LPA]]))/100,0)</f>
        <v>0.18731843575418997</v>
      </c>
      <c r="K1809" s="64">
        <f>IFERROR(IF(Ações!$B1809="","",VLOOKUP(Table_1[[#This Row],[AÇÕES]],'Dados Status Invest STOCKS'!A1795:AD2410,2)),0)</f>
        <v>59.97</v>
      </c>
      <c r="L1809" s="65">
        <f>IFERROR(IF(Ações!$B1809="","",VLOOKUP(Table_1[[#This Row],[AÇÕES]],'Dados Status Invest STOCKS'!A1795:AD2410,3)/100),0)</f>
        <v>5.6999999999999993E-3</v>
      </c>
      <c r="M1809" s="66">
        <f>IFERROR(IF(Ações!$B1809="","",VLOOKUP(Table_1[[#This Row],[AÇÕES]],'Dados Status Invest STOCKS'!A1795:AD2410,28)),0)</f>
        <v>1.79</v>
      </c>
      <c r="N1809" s="66">
        <f>IFERROR(IF(Ações!$B1809="","",VLOOKUP(Table_1[[#This Row],[AÇÕES]],'Dados Status Invest STOCKS'!A1795:AD2410,27)),0)</f>
        <v>14.48</v>
      </c>
      <c r="O1809" s="66">
        <f>IFERROR(IF(Ações!$L1809="","",Ações!$K1809*Ações!$L1809),0)</f>
        <v>0.34182899999999994</v>
      </c>
      <c r="P1809" s="67">
        <f t="shared" si="28"/>
        <v>0.06</v>
      </c>
      <c r="Q1809" s="67">
        <f>IFERROR(Ações!$O1809/Ações!$M1809,0)</f>
        <v>0.19096592178770946</v>
      </c>
      <c r="R1809" s="67">
        <f>IFERROR(IF(Ações!$B1809="","",VLOOKUP(Table_1[[#This Row],[AÇÕES]],'Dados Status Invest STOCKS'!A1795:AD2410,18)/100),0)</f>
        <v>0.12359999999999999</v>
      </c>
      <c r="S1809" s="65">
        <f>IFERROR(IF(Ações!$B1809="","",VLOOKUP(Table_1[[#This Row],[AÇÕES]],'Dados Status Invest STOCKS'!A1795:AD2410,25)/100),0)</f>
        <v>-2.53E-2</v>
      </c>
      <c r="T1809" s="67">
        <f>(1-Ações!$Q1809)*Ações!$R1809</f>
        <v>9.9996612067039109E-2</v>
      </c>
      <c r="U1809" s="68">
        <f>IF(Ações!$S1809=0,Ações!$T1809,IF(Ações!$T1809=0,Ações!$S1809,AVERAGE(Ações!$S1809,Ações!$T1809)))</f>
        <v>3.7348306033519553E-2</v>
      </c>
    </row>
    <row r="1810" spans="2:21" ht="15" customHeight="1" x14ac:dyDescent="0.2">
      <c r="B1810" s="63" t="str">
        <f>IFERROR('Dados Status Invest STOCKS'!A1797,"-")</f>
        <v>FLL</v>
      </c>
      <c r="C1810" s="45">
        <f>IFERROR((Ações!$D1810-Ações!$K1810)/Ações!$D1810,0)</f>
        <v>0</v>
      </c>
      <c r="D1810" s="46">
        <f>(Ações!$O1810)/0.06</f>
        <v>0</v>
      </c>
      <c r="E1810" s="47">
        <f>IFERROR((Ações!$F1810-Ações!$K1810)/Ações!$F1810,0)</f>
        <v>-0.8571603554855628</v>
      </c>
      <c r="F1810" s="46">
        <f>IF(OR(Ações!$N1810&lt;0,Ações!$M1810&lt;0),"",(22.5*Ações!$M1810*Ações!$N1810)^0.5)</f>
        <v>4.6038027759668418</v>
      </c>
      <c r="G1810" s="47">
        <f>IFERROR((Ações!$H1810-Ações!$K1810)/Ações!$H1810,0)</f>
        <v>0</v>
      </c>
      <c r="H1810" s="48">
        <f>IFERROR(Ações!$I1810/(Ações!$P1810-Table_1[[#This Row],[CAGR LUCRO 5A]]),0)</f>
        <v>0</v>
      </c>
      <c r="I1810" s="48">
        <f>IF(Ações!$S1810&lt;0,"",Ações!$O1810*(1+Ações!$S1810))</f>
        <v>0</v>
      </c>
      <c r="J1810" s="49">
        <f>IFERROR(IF(Ações!$B1810="","",(VLOOKUP(Table_1[[#This Row],[AÇÕES]],'Dados Status Invest STOCKS'!A1796:AD2411,4)/Table_1[[#This Row],[LPA]]))/100,0)</f>
        <v>0.96033333333333326</v>
      </c>
      <c r="K1810" s="64">
        <f>IFERROR(IF(Ações!$B1810="","",VLOOKUP(Table_1[[#This Row],[AÇÕES]],'Dados Status Invest STOCKS'!A1796:AD2411,2)),0)</f>
        <v>8.5500000000000007</v>
      </c>
      <c r="L1810" s="65">
        <f>IFERROR(IF(Ações!$B1810="","",VLOOKUP(Table_1[[#This Row],[AÇÕES]],'Dados Status Invest STOCKS'!A1796:AD2411,3)/100),0)</f>
        <v>0</v>
      </c>
      <c r="M1810" s="66">
        <f>IFERROR(IF(Ações!$B1810="","",VLOOKUP(Table_1[[#This Row],[AÇÕES]],'Dados Status Invest STOCKS'!A1796:AD2411,28)),0)</f>
        <v>0.3</v>
      </c>
      <c r="N1810" s="66">
        <f>IFERROR(IF(Ações!$B1810="","",VLOOKUP(Table_1[[#This Row],[AÇÕES]],'Dados Status Invest STOCKS'!A1796:AD2411,27)),0)</f>
        <v>3.14</v>
      </c>
      <c r="O1810" s="66">
        <f>IFERROR(IF(Ações!$L1810="","",Ações!$K1810*Ações!$L1810),0)</f>
        <v>0</v>
      </c>
      <c r="P1810" s="67">
        <f t="shared" si="28"/>
        <v>0.06</v>
      </c>
      <c r="Q1810" s="67">
        <f>IFERROR(Ações!$O1810/Ações!$M1810,0)</f>
        <v>0</v>
      </c>
      <c r="R1810" s="67">
        <f>IFERROR(IF(Ações!$B1810="","",VLOOKUP(Table_1[[#This Row],[AÇÕES]],'Dados Status Invest STOCKS'!A1796:AD2411,18)/100),0)</f>
        <v>9.4600000000000004E-2</v>
      </c>
      <c r="S1810" s="65">
        <f>IFERROR(IF(Ações!$B1810="","",VLOOKUP(Table_1[[#This Row],[AÇÕES]],'Dados Status Invest STOCKS'!A1796:AD2411,25)/100),0)</f>
        <v>0</v>
      </c>
      <c r="T1810" s="67">
        <f>(1-Ações!$Q1810)*Ações!$R1810</f>
        <v>9.4600000000000004E-2</v>
      </c>
      <c r="U1810" s="68">
        <f>IF(Ações!$S1810=0,Ações!$T1810,IF(Ações!$T1810=0,Ações!$S1810,AVERAGE(Ações!$S1810,Ações!$T1810)))</f>
        <v>9.4600000000000004E-2</v>
      </c>
    </row>
    <row r="1811" spans="2:21" ht="15" customHeight="1" x14ac:dyDescent="0.2">
      <c r="B1811" s="63" t="str">
        <f>IFERROR('Dados Status Invest STOCKS'!A1798,"-")</f>
        <v>FLMN</v>
      </c>
      <c r="C1811" s="45">
        <f>IFERROR((Ações!$D1811-Ações!$K1811)/Ações!$D1811,0)</f>
        <v>0.3927125506072876</v>
      </c>
      <c r="D1811" s="46">
        <f>(Ações!$O1811)/0.06</f>
        <v>7.9698666666666682</v>
      </c>
      <c r="E1811" s="47">
        <f>IFERROR((Ações!$F1811-Ações!$K1811)/Ações!$F1811,0)</f>
        <v>-0.34913710947810639</v>
      </c>
      <c r="F1811" s="46">
        <f>IF(OR(Ações!$N1811&lt;0,Ações!$M1811&lt;0),"",(22.5*Ações!$M1811*Ações!$N1811)^0.5)</f>
        <v>3.5874782229304194</v>
      </c>
      <c r="G1811" s="47">
        <f>IFERROR((Ações!$H1811-Ações!$K1811)/Ações!$H1811,0)</f>
        <v>0.3927125506072876</v>
      </c>
      <c r="H1811" s="48">
        <f>IFERROR(Ações!$I1811/(Ações!$P1811-Table_1[[#This Row],[CAGR LUCRO 5A]]),0)</f>
        <v>7.9698666666666682</v>
      </c>
      <c r="I1811" s="48">
        <f>IF(Ações!$S1811&lt;0,"",Ações!$O1811*(1+Ações!$S1811))</f>
        <v>0.47819200000000006</v>
      </c>
      <c r="J1811" s="49">
        <f>IFERROR(IF(Ações!$B1811="","",(VLOOKUP(Table_1[[#This Row],[AÇÕES]],'Dados Status Invest STOCKS'!A1797:AD2412,4)/Table_1[[#This Row],[LPA]]))/100,0)</f>
        <v>1.1970000000000001</v>
      </c>
      <c r="K1811" s="64">
        <f>IFERROR(IF(Ações!$B1811="","",VLOOKUP(Table_1[[#This Row],[AÇÕES]],'Dados Status Invest STOCKS'!A1797:AD2412,2)),0)</f>
        <v>4.84</v>
      </c>
      <c r="L1811" s="65">
        <f>IFERROR(IF(Ações!$B1811="","",VLOOKUP(Table_1[[#This Row],[AÇÕES]],'Dados Status Invest STOCKS'!A1797:AD2412,3)/100),0)</f>
        <v>9.8800000000000013E-2</v>
      </c>
      <c r="M1811" s="66">
        <f>IFERROR(IF(Ações!$B1811="","",VLOOKUP(Table_1[[#This Row],[AÇÕES]],'Dados Status Invest STOCKS'!A1797:AD2412,28)),0)</f>
        <v>0.2</v>
      </c>
      <c r="N1811" s="66">
        <f>IFERROR(IF(Ações!$B1811="","",VLOOKUP(Table_1[[#This Row],[AÇÕES]],'Dados Status Invest STOCKS'!A1797:AD2412,27)),0)</f>
        <v>2.86</v>
      </c>
      <c r="O1811" s="66">
        <f>IFERROR(IF(Ações!$L1811="","",Ações!$K1811*Ações!$L1811),0)</f>
        <v>0.47819200000000006</v>
      </c>
      <c r="P1811" s="67">
        <f t="shared" si="28"/>
        <v>0.06</v>
      </c>
      <c r="Q1811" s="67">
        <f>IFERROR(Ações!$O1811/Ações!$M1811,0)</f>
        <v>2.3909600000000002</v>
      </c>
      <c r="R1811" s="67">
        <f>IFERROR(IF(Ações!$B1811="","",VLOOKUP(Table_1[[#This Row],[AÇÕES]],'Dados Status Invest STOCKS'!A1797:AD2412,18)/100),0)</f>
        <v>7.1099999999999997E-2</v>
      </c>
      <c r="S1811" s="65">
        <f>IFERROR(IF(Ações!$B1811="","",VLOOKUP(Table_1[[#This Row],[AÇÕES]],'Dados Status Invest STOCKS'!A1797:AD2412,25)/100),0)</f>
        <v>0</v>
      </c>
      <c r="T1811" s="67">
        <f>(1-Ações!$Q1811)*Ações!$R1811</f>
        <v>-9.8897256000000003E-2</v>
      </c>
      <c r="U1811" s="68">
        <f>IF(Ações!$S1811=0,Ações!$T1811,IF(Ações!$T1811=0,Ações!$S1811,AVERAGE(Ações!$S1811,Ações!$T1811)))</f>
        <v>-9.8897256000000003E-2</v>
      </c>
    </row>
    <row r="1812" spans="2:21" ht="15" customHeight="1" x14ac:dyDescent="0.2">
      <c r="B1812" s="63" t="str">
        <f>IFERROR('Dados Status Invest STOCKS'!A1799,"-")</f>
        <v>FLMNW</v>
      </c>
      <c r="C1812" s="45">
        <f>IFERROR((Ações!$D1812-Ações!$K1812)/Ações!$D1812,0)</f>
        <v>0</v>
      </c>
      <c r="D1812" s="46">
        <f>(Ações!$O1812)/0.06</f>
        <v>0</v>
      </c>
      <c r="E1812" s="47">
        <f>IFERROR((Ações!$F1812-Ações!$K1812)/Ações!$F1812,0)</f>
        <v>0.97212526633309693</v>
      </c>
      <c r="F1812" s="46">
        <f>IF(OR(Ações!$N1812&lt;0,Ações!$M1812&lt;0),"",(22.5*Ações!$M1812*Ações!$N1812)^0.5)</f>
        <v>3.5874782229304194</v>
      </c>
      <c r="G1812" s="47">
        <f>IFERROR((Ações!$H1812-Ações!$K1812)/Ações!$H1812,0)</f>
        <v>0</v>
      </c>
      <c r="H1812" s="48">
        <f>IFERROR(Ações!$I1812/(Ações!$P1812-Table_1[[#This Row],[CAGR LUCRO 5A]]),0)</f>
        <v>0</v>
      </c>
      <c r="I1812" s="48">
        <f>IF(Ações!$S1812&lt;0,"",Ações!$O1812*(1+Ações!$S1812))</f>
        <v>0</v>
      </c>
      <c r="J1812" s="49">
        <f>IFERROR(IF(Ações!$B1812="","",(VLOOKUP(Table_1[[#This Row],[AÇÕES]],'Dados Status Invest STOCKS'!A1798:AD2413,4)/Table_1[[#This Row],[LPA]]))/100,0)</f>
        <v>2.4499999999999997E-2</v>
      </c>
      <c r="K1812" s="64">
        <f>IFERROR(IF(Ações!$B1812="","",VLOOKUP(Table_1[[#This Row],[AÇÕES]],'Dados Status Invest STOCKS'!A1798:AD2413,2)),0)</f>
        <v>0.1</v>
      </c>
      <c r="L1812" s="65">
        <f>IFERROR(IF(Ações!$B1812="","",VLOOKUP(Table_1[[#This Row],[AÇÕES]],'Dados Status Invest STOCKS'!A1798:AD2413,3)/100),0)</f>
        <v>0</v>
      </c>
      <c r="M1812" s="66">
        <f>IFERROR(IF(Ações!$B1812="","",VLOOKUP(Table_1[[#This Row],[AÇÕES]],'Dados Status Invest STOCKS'!A1798:AD2413,28)),0)</f>
        <v>0.2</v>
      </c>
      <c r="N1812" s="66">
        <f>IFERROR(IF(Ações!$B1812="","",VLOOKUP(Table_1[[#This Row],[AÇÕES]],'Dados Status Invest STOCKS'!A1798:AD2413,27)),0)</f>
        <v>2.86</v>
      </c>
      <c r="O1812" s="66">
        <f>IFERROR(IF(Ações!$L1812="","",Ações!$K1812*Ações!$L1812),0)</f>
        <v>0</v>
      </c>
      <c r="P1812" s="67">
        <f t="shared" si="28"/>
        <v>0.06</v>
      </c>
      <c r="Q1812" s="67">
        <f>IFERROR(Ações!$O1812/Ações!$M1812,0)</f>
        <v>0</v>
      </c>
      <c r="R1812" s="67">
        <f>IFERROR(IF(Ações!$B1812="","",VLOOKUP(Table_1[[#This Row],[AÇÕES]],'Dados Status Invest STOCKS'!A1798:AD2413,18)/100),0)</f>
        <v>7.1099999999999997E-2</v>
      </c>
      <c r="S1812" s="65">
        <f>IFERROR(IF(Ações!$B1812="","",VLOOKUP(Table_1[[#This Row],[AÇÕES]],'Dados Status Invest STOCKS'!A1798:AD2413,25)/100),0)</f>
        <v>0</v>
      </c>
      <c r="T1812" s="67">
        <f>(1-Ações!$Q1812)*Ações!$R1812</f>
        <v>7.1099999999999997E-2</v>
      </c>
      <c r="U1812" s="68">
        <f>IF(Ações!$S1812=0,Ações!$T1812,IF(Ações!$T1812=0,Ações!$S1812,AVERAGE(Ações!$S1812,Ações!$T1812)))</f>
        <v>7.1099999999999997E-2</v>
      </c>
    </row>
    <row r="1813" spans="2:21" ht="15" customHeight="1" x14ac:dyDescent="0.2">
      <c r="B1813" s="63" t="str">
        <f>IFERROR('Dados Status Invest STOCKS'!A1800,"-")</f>
        <v>FLNG</v>
      </c>
      <c r="C1813" s="45">
        <f>IFERROR((Ações!$D1813-Ações!$K1813)/Ações!$D1813,0)</f>
        <v>0.41577409931840315</v>
      </c>
      <c r="D1813" s="46">
        <f>(Ações!$O1813)/0.06</f>
        <v>30.810000000000002</v>
      </c>
      <c r="E1813" s="47">
        <f>IFERROR((Ações!$F1813-Ações!$K1813)/Ações!$F1813,0)</f>
        <v>0.27115410555207842</v>
      </c>
      <c r="F1813" s="46">
        <f>IF(OR(Ações!$N1813&lt;0,Ações!$M1813&lt;0),"",(22.5*Ações!$M1813*Ações!$N1813)^0.5)</f>
        <v>24.696578710420599</v>
      </c>
      <c r="G1813" s="47">
        <f>IFERROR((Ações!$H1813-Ações!$K1813)/Ações!$H1813,0)</f>
        <v>0.41577409931840315</v>
      </c>
      <c r="H1813" s="48">
        <f>IFERROR(Ações!$I1813/(Ações!$P1813-Table_1[[#This Row],[CAGR LUCRO 5A]]),0)</f>
        <v>30.810000000000002</v>
      </c>
      <c r="I1813" s="48">
        <f>IF(Ações!$S1813&lt;0,"",Ações!$O1813*(1+Ações!$S1813))</f>
        <v>1.8486</v>
      </c>
      <c r="J1813" s="49">
        <f>IFERROR(IF(Ações!$B1813="","",(VLOOKUP(Table_1[[#This Row],[AÇÕES]],'Dados Status Invest STOCKS'!A1799:AD2414,4)/Table_1[[#This Row],[LPA]]))/100,0)</f>
        <v>6.3195266272189354E-2</v>
      </c>
      <c r="K1813" s="64">
        <f>IFERROR(IF(Ações!$B1813="","",VLOOKUP(Table_1[[#This Row],[AÇÕES]],'Dados Status Invest STOCKS'!A1799:AD2414,2)),0)</f>
        <v>18</v>
      </c>
      <c r="L1813" s="65">
        <f>IFERROR(IF(Ações!$B1813="","",VLOOKUP(Table_1[[#This Row],[AÇÕES]],'Dados Status Invest STOCKS'!A1799:AD2414,3)/100),0)</f>
        <v>0.1027</v>
      </c>
      <c r="M1813" s="66">
        <f>IFERROR(IF(Ações!$B1813="","",VLOOKUP(Table_1[[#This Row],[AÇÕES]],'Dados Status Invest STOCKS'!A1799:AD2414,28)),0)</f>
        <v>1.69</v>
      </c>
      <c r="N1813" s="66">
        <f>IFERROR(IF(Ações!$B1813="","",VLOOKUP(Table_1[[#This Row],[AÇÕES]],'Dados Status Invest STOCKS'!A1799:AD2414,27)),0)</f>
        <v>16.04</v>
      </c>
      <c r="O1813" s="66">
        <f>IFERROR(IF(Ações!$L1813="","",Ações!$K1813*Ações!$L1813),0)</f>
        <v>1.8486</v>
      </c>
      <c r="P1813" s="67">
        <f t="shared" si="28"/>
        <v>0.06</v>
      </c>
      <c r="Q1813" s="67">
        <f>IFERROR(Ações!$O1813/Ações!$M1813,0)</f>
        <v>1.0938461538461539</v>
      </c>
      <c r="R1813" s="67">
        <f>IFERROR(IF(Ações!$B1813="","",VLOOKUP(Table_1[[#This Row],[AÇÕES]],'Dados Status Invest STOCKS'!A1799:AD2414,18)/100),0)</f>
        <v>0.1052</v>
      </c>
      <c r="S1813" s="65">
        <f>IFERROR(IF(Ações!$B1813="","",VLOOKUP(Table_1[[#This Row],[AÇÕES]],'Dados Status Invest STOCKS'!A1799:AD2414,25)/100),0)</f>
        <v>0</v>
      </c>
      <c r="T1813" s="67">
        <f>(1-Ações!$Q1813)*Ações!$R1813</f>
        <v>-9.8726153846153911E-3</v>
      </c>
      <c r="U1813" s="68">
        <f>IF(Ações!$S1813=0,Ações!$T1813,IF(Ações!$T1813=0,Ações!$S1813,AVERAGE(Ações!$S1813,Ações!$T1813)))</f>
        <v>-9.8726153846153911E-3</v>
      </c>
    </row>
    <row r="1814" spans="2:21" ht="15" customHeight="1" x14ac:dyDescent="0.2">
      <c r="B1814" s="63" t="str">
        <f>IFERROR('Dados Status Invest STOCKS'!A1801,"-")</f>
        <v>FLNT</v>
      </c>
      <c r="C1814" s="45">
        <f>IFERROR((Ações!$D1814-Ações!$K1814)/Ações!$D1814,0)</f>
        <v>0</v>
      </c>
      <c r="D1814" s="46">
        <f>(Ações!$O1814)/0.06</f>
        <v>0</v>
      </c>
      <c r="E1814" s="47">
        <f>IFERROR((Ações!$F1814-Ações!$K1814)/Ações!$F1814,0)</f>
        <v>0</v>
      </c>
      <c r="F1814" s="46" t="str">
        <f>IF(OR(Ações!$N1814&lt;0,Ações!$M1814&lt;0),"",(22.5*Ações!$M1814*Ações!$N1814)^0.5)</f>
        <v/>
      </c>
      <c r="G1814" s="47">
        <f>IFERROR((Ações!$H1814-Ações!$K1814)/Ações!$H1814,0)</f>
        <v>0</v>
      </c>
      <c r="H1814" s="48">
        <f>IFERROR(Ações!$I1814/(Ações!$P1814-Table_1[[#This Row],[CAGR LUCRO 5A]]),0)</f>
        <v>0</v>
      </c>
      <c r="I1814" s="48">
        <f>IF(Ações!$S1814&lt;0,"",Ações!$O1814*(1+Ações!$S1814))</f>
        <v>0</v>
      </c>
      <c r="J1814" s="49">
        <f>IFERROR(IF(Ações!$B1814="","",(VLOOKUP(Table_1[[#This Row],[AÇÕES]],'Dados Status Invest STOCKS'!A1800:AD2415,4)/Table_1[[#This Row],[LPA]]))/100,0)</f>
        <v>0.51823529411764702</v>
      </c>
      <c r="K1814" s="64">
        <f>IFERROR(IF(Ações!$B1814="","",VLOOKUP(Table_1[[#This Row],[AÇÕES]],'Dados Status Invest STOCKS'!A1800:AD2415,2)),0)</f>
        <v>1.53</v>
      </c>
      <c r="L1814" s="65">
        <f>IFERROR(IF(Ações!$B1814="","",VLOOKUP(Table_1[[#This Row],[AÇÕES]],'Dados Status Invest STOCKS'!A1800:AD2415,3)/100),0)</f>
        <v>0</v>
      </c>
      <c r="M1814" s="66">
        <f>IFERROR(IF(Ações!$B1814="","",VLOOKUP(Table_1[[#This Row],[AÇÕES]],'Dados Status Invest STOCKS'!A1800:AD2415,28)),0)</f>
        <v>-0.17</v>
      </c>
      <c r="N1814" s="66">
        <f>IFERROR(IF(Ações!$B1814="","",VLOOKUP(Table_1[[#This Row],[AÇÕES]],'Dados Status Invest STOCKS'!A1800:AD2415,27)),0)</f>
        <v>2.64</v>
      </c>
      <c r="O1814" s="66">
        <f>IFERROR(IF(Ações!$L1814="","",Ações!$K1814*Ações!$L1814),0)</f>
        <v>0</v>
      </c>
      <c r="P1814" s="67">
        <f t="shared" si="28"/>
        <v>0.06</v>
      </c>
      <c r="Q1814" s="67">
        <f>IFERROR(Ações!$O1814/Ações!$M1814,0)</f>
        <v>0</v>
      </c>
      <c r="R1814" s="67">
        <f>IFERROR(IF(Ações!$B1814="","",VLOOKUP(Table_1[[#This Row],[AÇÕES]],'Dados Status Invest STOCKS'!A1800:AD2415,18)/100),0)</f>
        <v>-6.5799999999999997E-2</v>
      </c>
      <c r="S1814" s="65">
        <f>IFERROR(IF(Ações!$B1814="","",VLOOKUP(Table_1[[#This Row],[AÇÕES]],'Dados Status Invest STOCKS'!A1800:AD2415,25)/100),0)</f>
        <v>0</v>
      </c>
      <c r="T1814" s="67">
        <f>(1-Ações!$Q1814)*Ações!$R1814</f>
        <v>-6.5799999999999997E-2</v>
      </c>
      <c r="U1814" s="68">
        <f>IF(Ações!$S1814=0,Ações!$T1814,IF(Ações!$T1814=0,Ações!$S1814,AVERAGE(Ações!$S1814,Ações!$T1814)))</f>
        <v>-6.5799999999999997E-2</v>
      </c>
    </row>
    <row r="1815" spans="2:21" ht="15" customHeight="1" x14ac:dyDescent="0.2">
      <c r="B1815" s="63" t="str">
        <f>IFERROR('Dados Status Invest STOCKS'!A1802,"-")</f>
        <v>FLO</v>
      </c>
      <c r="C1815" s="45">
        <f>IFERROR((Ações!$D1815-Ações!$K1815)/Ações!$D1815,0)</f>
        <v>-1.0689655172413794</v>
      </c>
      <c r="D1815" s="46">
        <f>(Ações!$O1815)/0.06</f>
        <v>13.818499999999998</v>
      </c>
      <c r="E1815" s="47">
        <f>IFERROR((Ações!$F1815-Ações!$K1815)/Ações!$F1815,0)</f>
        <v>-1.1105724404036064</v>
      </c>
      <c r="F1815" s="46">
        <f>IF(OR(Ações!$N1815&lt;0,Ações!$M1815&lt;0),"",(22.5*Ações!$M1815*Ações!$N1815)^0.5)</f>
        <v>13.546087996170703</v>
      </c>
      <c r="G1815" s="47">
        <f>IFERROR((Ações!$H1815-Ações!$K1815)/Ações!$H1815,0)</f>
        <v>0</v>
      </c>
      <c r="H1815" s="48">
        <f>IFERROR(Ações!$I1815/(Ações!$P1815-Table_1[[#This Row],[CAGR LUCRO 5A]]),0)</f>
        <v>0</v>
      </c>
      <c r="I1815" s="48" t="str">
        <f>IF(Ações!$S1815&lt;0,"",Ações!$O1815*(1+Ações!$S1815))</f>
        <v/>
      </c>
      <c r="J1815" s="49">
        <f>IFERROR(IF(Ações!$B1815="","",(VLOOKUP(Table_1[[#This Row],[AÇÕES]],'Dados Status Invest STOCKS'!A1801:AD2416,4)/Table_1[[#This Row],[LPA]]))/100,0)</f>
        <v>0.19553719008264461</v>
      </c>
      <c r="K1815" s="64">
        <f>IFERROR(IF(Ações!$B1815="","",VLOOKUP(Table_1[[#This Row],[AÇÕES]],'Dados Status Invest STOCKS'!A1801:AD2416,2)),0)</f>
        <v>28.59</v>
      </c>
      <c r="L1815" s="65">
        <f>IFERROR(IF(Ações!$B1815="","",VLOOKUP(Table_1[[#This Row],[AÇÕES]],'Dados Status Invest STOCKS'!A1801:AD2416,3)/100),0)</f>
        <v>2.8999999999999998E-2</v>
      </c>
      <c r="M1815" s="66">
        <f>IFERROR(IF(Ações!$B1815="","",VLOOKUP(Table_1[[#This Row],[AÇÕES]],'Dados Status Invest STOCKS'!A1801:AD2416,28)),0)</f>
        <v>1.21</v>
      </c>
      <c r="N1815" s="66">
        <f>IFERROR(IF(Ações!$B1815="","",VLOOKUP(Table_1[[#This Row],[AÇÕES]],'Dados Status Invest STOCKS'!A1801:AD2416,27)),0)</f>
        <v>6.74</v>
      </c>
      <c r="O1815" s="66">
        <f>IFERROR(IF(Ações!$L1815="","",Ações!$K1815*Ações!$L1815),0)</f>
        <v>0.8291099999999999</v>
      </c>
      <c r="P1815" s="67">
        <f t="shared" si="28"/>
        <v>0.06</v>
      </c>
      <c r="Q1815" s="67">
        <f>IFERROR(Ações!$O1815/Ações!$M1815,0)</f>
        <v>0.68521487603305775</v>
      </c>
      <c r="R1815" s="67">
        <f>IFERROR(IF(Ações!$B1815="","",VLOOKUP(Table_1[[#This Row],[AÇÕES]],'Dados Status Invest STOCKS'!A1801:AD2416,18)/100),0)</f>
        <v>0.17929999999999999</v>
      </c>
      <c r="S1815" s="65">
        <f>IFERROR(IF(Ações!$B1815="","",VLOOKUP(Table_1[[#This Row],[AÇÕES]],'Dados Status Invest STOCKS'!A1801:AD2416,25)/100),0)</f>
        <v>-4.24E-2</v>
      </c>
      <c r="T1815" s="67">
        <f>(1-Ações!$Q1815)*Ações!$R1815</f>
        <v>5.6440972727272741E-2</v>
      </c>
      <c r="U1815" s="68">
        <f>IF(Ações!$S1815=0,Ações!$T1815,IF(Ações!$T1815=0,Ações!$S1815,AVERAGE(Ações!$S1815,Ações!$T1815)))</f>
        <v>7.0204863636363704E-3</v>
      </c>
    </row>
    <row r="1816" spans="2:21" ht="15" customHeight="1" x14ac:dyDescent="0.2">
      <c r="B1816" s="63" t="str">
        <f>IFERROR('Dados Status Invest STOCKS'!A1803,"-")</f>
        <v>FLOW</v>
      </c>
      <c r="C1816" s="45">
        <f>IFERROR((Ações!$D1816-Ações!$K1816)/Ações!$D1816,0)</f>
        <v>-17.749999999999996</v>
      </c>
      <c r="D1816" s="46">
        <f>(Ações!$O1816)/0.06</f>
        <v>4.5386666666666668</v>
      </c>
      <c r="E1816" s="47">
        <f>IFERROR((Ações!$F1816-Ações!$K1816)/Ações!$F1816,0)</f>
        <v>-1.877485571594915</v>
      </c>
      <c r="F1816" s="46">
        <f>IF(OR(Ações!$N1816&lt;0,Ações!$M1816&lt;0),"",(22.5*Ações!$M1816*Ações!$N1816)^0.5)</f>
        <v>29.574431524544984</v>
      </c>
      <c r="G1816" s="47">
        <f>IFERROR((Ações!$H1816-Ações!$K1816)/Ações!$H1816,0)</f>
        <v>0</v>
      </c>
      <c r="H1816" s="48">
        <f>IFERROR(Ações!$I1816/(Ações!$P1816-Table_1[[#This Row],[CAGR LUCRO 5A]]),0)</f>
        <v>0</v>
      </c>
      <c r="I1816" s="48" t="str">
        <f>IF(Ações!$S1816&lt;0,"",Ações!$O1816*(1+Ações!$S1816))</f>
        <v/>
      </c>
      <c r="J1816" s="49">
        <f>IFERROR(IF(Ações!$B1816="","",(VLOOKUP(Table_1[[#This Row],[AÇÕES]],'Dados Status Invest STOCKS'!A1802:AD2417,4)/Table_1[[#This Row],[LPA]]))/100,0)</f>
        <v>0.34624203821656047</v>
      </c>
      <c r="K1816" s="64">
        <f>IFERROR(IF(Ações!$B1816="","",VLOOKUP(Table_1[[#This Row],[AÇÕES]],'Dados Status Invest STOCKS'!A1802:AD2417,2)),0)</f>
        <v>85.1</v>
      </c>
      <c r="L1816" s="65">
        <f>IFERROR(IF(Ações!$B1816="","",VLOOKUP(Table_1[[#This Row],[AÇÕES]],'Dados Status Invest STOCKS'!A1802:AD2417,3)/100),0)</f>
        <v>3.2000000000000002E-3</v>
      </c>
      <c r="M1816" s="66">
        <f>IFERROR(IF(Ações!$B1816="","",VLOOKUP(Table_1[[#This Row],[AÇÕES]],'Dados Status Invest STOCKS'!A1802:AD2417,28)),0)</f>
        <v>1.57</v>
      </c>
      <c r="N1816" s="66">
        <f>IFERROR(IF(Ações!$B1816="","",VLOOKUP(Table_1[[#This Row],[AÇÕES]],'Dados Status Invest STOCKS'!A1802:AD2417,27)),0)</f>
        <v>24.76</v>
      </c>
      <c r="O1816" s="66">
        <f>IFERROR(IF(Ações!$L1816="","",Ações!$K1816*Ações!$L1816),0)</f>
        <v>0.27232000000000001</v>
      </c>
      <c r="P1816" s="67">
        <f t="shared" si="28"/>
        <v>0.06</v>
      </c>
      <c r="Q1816" s="67">
        <f>IFERROR(Ações!$O1816/Ações!$M1816,0)</f>
        <v>0.17345222929936305</v>
      </c>
      <c r="R1816" s="67">
        <f>IFERROR(IF(Ações!$B1816="","",VLOOKUP(Table_1[[#This Row],[AÇÕES]],'Dados Status Invest STOCKS'!A1802:AD2417,18)/100),0)</f>
        <v>6.3200000000000006E-2</v>
      </c>
      <c r="S1816" s="65">
        <f>IFERROR(IF(Ações!$B1816="","",VLOOKUP(Table_1[[#This Row],[AÇÕES]],'Dados Status Invest STOCKS'!A1802:AD2417,25)/100),0)</f>
        <v>-0.41689999999999999</v>
      </c>
      <c r="T1816" s="67">
        <f>(1-Ações!$Q1816)*Ações!$R1816</f>
        <v>5.2237819108280265E-2</v>
      </c>
      <c r="U1816" s="68">
        <f>IF(Ações!$S1816=0,Ações!$T1816,IF(Ações!$T1816=0,Ações!$S1816,AVERAGE(Ações!$S1816,Ações!$T1816)))</f>
        <v>-0.18233109044585988</v>
      </c>
    </row>
    <row r="1817" spans="2:21" ht="15" customHeight="1" x14ac:dyDescent="0.2">
      <c r="B1817" s="63" t="str">
        <f>IFERROR('Dados Status Invest STOCKS'!A1804,"-")</f>
        <v>FLR</v>
      </c>
      <c r="C1817" s="45">
        <f>IFERROR((Ações!$D1817-Ações!$K1817)/Ações!$D1817,0)</f>
        <v>0</v>
      </c>
      <c r="D1817" s="46">
        <f>(Ações!$O1817)/0.06</f>
        <v>0</v>
      </c>
      <c r="E1817" s="47">
        <f>IFERROR((Ações!$F1817-Ações!$K1817)/Ações!$F1817,0)</f>
        <v>0</v>
      </c>
      <c r="F1817" s="46" t="str">
        <f>IF(OR(Ações!$N1817&lt;0,Ações!$M1817&lt;0),"",(22.5*Ações!$M1817*Ações!$N1817)^0.5)</f>
        <v/>
      </c>
      <c r="G1817" s="47">
        <f>IFERROR((Ações!$H1817-Ações!$K1817)/Ações!$H1817,0)</f>
        <v>0</v>
      </c>
      <c r="H1817" s="48">
        <f>IFERROR(Ações!$I1817/(Ações!$P1817-Table_1[[#This Row],[CAGR LUCRO 5A]]),0)</f>
        <v>0</v>
      </c>
      <c r="I1817" s="48">
        <f>IF(Ações!$S1817&lt;0,"",Ações!$O1817*(1+Ações!$S1817))</f>
        <v>0</v>
      </c>
      <c r="J1817" s="49">
        <f>IFERROR(IF(Ações!$B1817="","",(VLOOKUP(Table_1[[#This Row],[AÇÕES]],'Dados Status Invest STOCKS'!A1803:AD2418,4)/Table_1[[#This Row],[LPA]]))/100,0)</f>
        <v>3.8940677966101699E-2</v>
      </c>
      <c r="K1817" s="64">
        <f>IFERROR(IF(Ações!$B1817="","",VLOOKUP(Table_1[[#This Row],[AÇÕES]],'Dados Status Invest STOCKS'!A1803:AD2418,2)),0)</f>
        <v>21.71</v>
      </c>
      <c r="L1817" s="65">
        <f>IFERROR(IF(Ações!$B1817="","",VLOOKUP(Table_1[[#This Row],[AÇÕES]],'Dados Status Invest STOCKS'!A1803:AD2418,3)/100),0)</f>
        <v>0</v>
      </c>
      <c r="M1817" s="66">
        <f>IFERROR(IF(Ações!$B1817="","",VLOOKUP(Table_1[[#This Row],[AÇÕES]],'Dados Status Invest STOCKS'!A1803:AD2418,28)),0)</f>
        <v>-2.36</v>
      </c>
      <c r="N1817" s="66">
        <f>IFERROR(IF(Ações!$B1817="","",VLOOKUP(Table_1[[#This Row],[AÇÕES]],'Dados Status Invest STOCKS'!A1803:AD2418,27)),0)</f>
        <v>11.3</v>
      </c>
      <c r="O1817" s="66">
        <f>IFERROR(IF(Ações!$L1817="","",Ações!$K1817*Ações!$L1817),0)</f>
        <v>0</v>
      </c>
      <c r="P1817" s="67">
        <f t="shared" si="28"/>
        <v>0.06</v>
      </c>
      <c r="Q1817" s="67">
        <f>IFERROR(Ações!$O1817/Ações!$M1817,0)</f>
        <v>0</v>
      </c>
      <c r="R1817" s="67">
        <f>IFERROR(IF(Ações!$B1817="","",VLOOKUP(Table_1[[#This Row],[AÇÕES]],'Dados Status Invest STOCKS'!A1803:AD2418,18)/100),0)</f>
        <v>-0.20920000000000002</v>
      </c>
      <c r="S1817" s="65">
        <f>IFERROR(IF(Ações!$B1817="","",VLOOKUP(Table_1[[#This Row],[AÇÕES]],'Dados Status Invest STOCKS'!A1803:AD2418,25)/100),0)</f>
        <v>0</v>
      </c>
      <c r="T1817" s="67">
        <f>(1-Ações!$Q1817)*Ações!$R1817</f>
        <v>-0.20920000000000002</v>
      </c>
      <c r="U1817" s="68">
        <f>IF(Ações!$S1817=0,Ações!$T1817,IF(Ações!$T1817=0,Ações!$S1817,AVERAGE(Ações!$S1817,Ações!$T1817)))</f>
        <v>-0.20920000000000002</v>
      </c>
    </row>
    <row r="1818" spans="2:21" ht="15" customHeight="1" x14ac:dyDescent="0.2">
      <c r="B1818" s="63" t="str">
        <f>IFERROR('Dados Status Invest STOCKS'!A1805,"-")</f>
        <v>FLS</v>
      </c>
      <c r="C1818" s="45">
        <f>IFERROR((Ações!$D1818-Ações!$K1818)/Ações!$D1818,0)</f>
        <v>-1.4590163934426228</v>
      </c>
      <c r="D1818" s="46">
        <f>(Ações!$O1818)/0.06</f>
        <v>13.363066666666667</v>
      </c>
      <c r="E1818" s="47">
        <f>IFERROR((Ações!$F1818-Ações!$K1818)/Ações!$F1818,0)</f>
        <v>-0.74992578673945975</v>
      </c>
      <c r="F1818" s="46">
        <f>IF(OR(Ações!$N1818&lt;0,Ações!$M1818&lt;0),"",(22.5*Ações!$M1818*Ações!$N1818)^0.5)</f>
        <v>18.777939184053185</v>
      </c>
      <c r="G1818" s="47">
        <f>IFERROR((Ações!$H1818-Ações!$K1818)/Ações!$H1818,0)</f>
        <v>0</v>
      </c>
      <c r="H1818" s="48">
        <f>IFERROR(Ações!$I1818/(Ações!$P1818-Table_1[[#This Row],[CAGR LUCRO 5A]]),0)</f>
        <v>0</v>
      </c>
      <c r="I1818" s="48" t="str">
        <f>IF(Ações!$S1818&lt;0,"",Ações!$O1818*(1+Ações!$S1818))</f>
        <v/>
      </c>
      <c r="J1818" s="49">
        <f>IFERROR(IF(Ações!$B1818="","",(VLOOKUP(Table_1[[#This Row],[AÇÕES]],'Dados Status Invest STOCKS'!A1804:AD2419,4)/Table_1[[#This Row],[LPA]]))/100,0)</f>
        <v>0.24405172413793103</v>
      </c>
      <c r="K1818" s="64">
        <f>IFERROR(IF(Ações!$B1818="","",VLOOKUP(Table_1[[#This Row],[AÇÕES]],'Dados Status Invest STOCKS'!A1804:AD2419,2)),0)</f>
        <v>32.86</v>
      </c>
      <c r="L1818" s="65">
        <f>IFERROR(IF(Ações!$B1818="","",VLOOKUP(Table_1[[#This Row],[AÇÕES]],'Dados Status Invest STOCKS'!A1804:AD2419,3)/100),0)</f>
        <v>2.4399999999999998E-2</v>
      </c>
      <c r="M1818" s="66">
        <f>IFERROR(IF(Ações!$B1818="","",VLOOKUP(Table_1[[#This Row],[AÇÕES]],'Dados Status Invest STOCKS'!A1804:AD2419,28)),0)</f>
        <v>1.1599999999999999</v>
      </c>
      <c r="N1818" s="66">
        <f>IFERROR(IF(Ações!$B1818="","",VLOOKUP(Table_1[[#This Row],[AÇÕES]],'Dados Status Invest STOCKS'!A1804:AD2419,27)),0)</f>
        <v>13.51</v>
      </c>
      <c r="O1818" s="66">
        <f>IFERROR(IF(Ações!$L1818="","",Ações!$K1818*Ações!$L1818),0)</f>
        <v>0.80178399999999994</v>
      </c>
      <c r="P1818" s="67">
        <f t="shared" si="28"/>
        <v>0.06</v>
      </c>
      <c r="Q1818" s="67">
        <f>IFERROR(Ações!$O1818/Ações!$M1818,0)</f>
        <v>0.69119310344827589</v>
      </c>
      <c r="R1818" s="67">
        <f>IFERROR(IF(Ações!$B1818="","",VLOOKUP(Table_1[[#This Row],[AÇÕES]],'Dados Status Invest STOCKS'!A1804:AD2419,18)/100),0)</f>
        <v>8.5900000000000004E-2</v>
      </c>
      <c r="S1818" s="65">
        <f>IFERROR(IF(Ações!$B1818="","",VLOOKUP(Table_1[[#This Row],[AÇÕES]],'Dados Status Invest STOCKS'!A1804:AD2419,25)/100),0)</f>
        <v>-0.14749999999999999</v>
      </c>
      <c r="T1818" s="67">
        <f>(1-Ações!$Q1818)*Ações!$R1818</f>
        <v>2.6526512413793103E-2</v>
      </c>
      <c r="U1818" s="68">
        <f>IF(Ações!$S1818=0,Ações!$T1818,IF(Ações!$T1818=0,Ações!$S1818,AVERAGE(Ações!$S1818,Ações!$T1818)))</f>
        <v>-6.0486743793103447E-2</v>
      </c>
    </row>
    <row r="1819" spans="2:21" ht="15" customHeight="1" x14ac:dyDescent="0.2">
      <c r="B1819" s="63" t="str">
        <f>IFERROR('Dados Status Invest STOCKS'!A1806,"-")</f>
        <v>FLT</v>
      </c>
      <c r="C1819" s="45">
        <f>IFERROR((Ações!$D1819-Ações!$K1819)/Ações!$D1819,0)</f>
        <v>0</v>
      </c>
      <c r="D1819" s="46">
        <f>(Ações!$O1819)/0.06</f>
        <v>0</v>
      </c>
      <c r="E1819" s="47">
        <f>IFERROR((Ações!$F1819-Ações!$K1819)/Ações!$F1819,0)</f>
        <v>-1.3858194828960604</v>
      </c>
      <c r="F1819" s="46">
        <f>IF(OR(Ações!$N1819&lt;0,Ações!$M1819&lt;0),"",(22.5*Ações!$M1819*Ações!$N1819)^0.5)</f>
        <v>94.495833241471544</v>
      </c>
      <c r="G1819" s="47">
        <f>IFERROR((Ações!$H1819-Ações!$K1819)/Ações!$H1819,0)</f>
        <v>0</v>
      </c>
      <c r="H1819" s="48">
        <f>IFERROR(Ações!$I1819/(Ações!$P1819-Table_1[[#This Row],[CAGR LUCRO 5A]]),0)</f>
        <v>0</v>
      </c>
      <c r="I1819" s="48">
        <f>IF(Ações!$S1819&lt;0,"",Ações!$O1819*(1+Ações!$S1819))</f>
        <v>0</v>
      </c>
      <c r="J1819" s="49">
        <f>IFERROR(IF(Ações!$B1819="","",(VLOOKUP(Table_1[[#This Row],[AÇÕES]],'Dados Status Invest STOCKS'!A1805:AD2420,4)/Table_1[[#This Row],[LPA]]))/100,0)</f>
        <v>2.1881773399014776E-2</v>
      </c>
      <c r="K1819" s="64">
        <f>IFERROR(IF(Ações!$B1819="","",VLOOKUP(Table_1[[#This Row],[AÇÕES]],'Dados Status Invest STOCKS'!A1805:AD2420,2)),0)</f>
        <v>225.45</v>
      </c>
      <c r="L1819" s="65">
        <f>IFERROR(IF(Ações!$B1819="","",VLOOKUP(Table_1[[#This Row],[AÇÕES]],'Dados Status Invest STOCKS'!A1805:AD2420,3)/100),0)</f>
        <v>0</v>
      </c>
      <c r="M1819" s="66">
        <f>IFERROR(IF(Ações!$B1819="","",VLOOKUP(Table_1[[#This Row],[AÇÕES]],'Dados Status Invest STOCKS'!A1805:AD2420,28)),0)</f>
        <v>10.15</v>
      </c>
      <c r="N1819" s="66">
        <f>IFERROR(IF(Ações!$B1819="","",VLOOKUP(Table_1[[#This Row],[AÇÕES]],'Dados Status Invest STOCKS'!A1805:AD2420,27)),0)</f>
        <v>39.1</v>
      </c>
      <c r="O1819" s="66">
        <f>IFERROR(IF(Ações!$L1819="","",Ações!$K1819*Ações!$L1819),0)</f>
        <v>0</v>
      </c>
      <c r="P1819" s="67">
        <f t="shared" si="28"/>
        <v>0.06</v>
      </c>
      <c r="Q1819" s="67">
        <f>IFERROR(Ações!$O1819/Ações!$M1819,0)</f>
        <v>0</v>
      </c>
      <c r="R1819" s="67">
        <f>IFERROR(IF(Ações!$B1819="","",VLOOKUP(Table_1[[#This Row],[AÇÕES]],'Dados Status Invest STOCKS'!A1805:AD2420,18)/100),0)</f>
        <v>0.2596</v>
      </c>
      <c r="S1819" s="65">
        <f>IFERROR(IF(Ações!$B1819="","",VLOOKUP(Table_1[[#This Row],[AÇÕES]],'Dados Status Invest STOCKS'!A1805:AD2420,25)/100),0)</f>
        <v>0.1421</v>
      </c>
      <c r="T1819" s="67">
        <f>(1-Ações!$Q1819)*Ações!$R1819</f>
        <v>0.2596</v>
      </c>
      <c r="U1819" s="68">
        <f>IF(Ações!$S1819=0,Ações!$T1819,IF(Ações!$T1819=0,Ações!$S1819,AVERAGE(Ações!$S1819,Ações!$T1819)))</f>
        <v>0.20085</v>
      </c>
    </row>
    <row r="1820" spans="2:21" ht="15" customHeight="1" x14ac:dyDescent="0.2">
      <c r="B1820" s="63" t="str">
        <f>IFERROR('Dados Status Invest STOCKS'!A1807,"-")</f>
        <v>FLUX</v>
      </c>
      <c r="C1820" s="45">
        <f>IFERROR((Ações!$D1820-Ações!$K1820)/Ações!$D1820,0)</f>
        <v>0</v>
      </c>
      <c r="D1820" s="46">
        <f>(Ações!$O1820)/0.06</f>
        <v>0</v>
      </c>
      <c r="E1820" s="47">
        <f>IFERROR((Ações!$F1820-Ações!$K1820)/Ações!$F1820,0)</f>
        <v>0</v>
      </c>
      <c r="F1820" s="46" t="str">
        <f>IF(OR(Ações!$N1820&lt;0,Ações!$M1820&lt;0),"",(22.5*Ações!$M1820*Ações!$N1820)^0.5)</f>
        <v/>
      </c>
      <c r="G1820" s="47">
        <f>IFERROR((Ações!$H1820-Ações!$K1820)/Ações!$H1820,0)</f>
        <v>0</v>
      </c>
      <c r="H1820" s="48">
        <f>IFERROR(Ações!$I1820/(Ações!$P1820-Table_1[[#This Row],[CAGR LUCRO 5A]]),0)</f>
        <v>0</v>
      </c>
      <c r="I1820" s="48">
        <f>IF(Ações!$S1820&lt;0,"",Ações!$O1820*(1+Ações!$S1820))</f>
        <v>0</v>
      </c>
      <c r="J1820" s="49">
        <f>IFERROR(IF(Ações!$B1820="","",(VLOOKUP(Table_1[[#This Row],[AÇÕES]],'Dados Status Invest STOCKS'!A1806:AD2421,4)/Table_1[[#This Row],[LPA]]))/100,0)</f>
        <v>5.5185185185185184E-2</v>
      </c>
      <c r="K1820" s="64">
        <f>IFERROR(IF(Ações!$B1820="","",VLOOKUP(Table_1[[#This Row],[AÇÕES]],'Dados Status Invest STOCKS'!A1806:AD2421,2)),0)</f>
        <v>3.62</v>
      </c>
      <c r="L1820" s="65">
        <f>IFERROR(IF(Ações!$B1820="","",VLOOKUP(Table_1[[#This Row],[AÇÕES]],'Dados Status Invest STOCKS'!A1806:AD2421,3)/100),0)</f>
        <v>0</v>
      </c>
      <c r="M1820" s="66">
        <f>IFERROR(IF(Ações!$B1820="","",VLOOKUP(Table_1[[#This Row],[AÇÕES]],'Dados Status Invest STOCKS'!A1806:AD2421,28)),0)</f>
        <v>-0.81</v>
      </c>
      <c r="N1820" s="66">
        <f>IFERROR(IF(Ações!$B1820="","",VLOOKUP(Table_1[[#This Row],[AÇÕES]],'Dados Status Invest STOCKS'!A1806:AD2421,27)),0)</f>
        <v>1.55</v>
      </c>
      <c r="O1820" s="66">
        <f>IFERROR(IF(Ações!$L1820="","",Ações!$K1820*Ações!$L1820),0)</f>
        <v>0</v>
      </c>
      <c r="P1820" s="67">
        <f t="shared" si="28"/>
        <v>0.06</v>
      </c>
      <c r="Q1820" s="67">
        <f>IFERROR(Ações!$O1820/Ações!$M1820,0)</f>
        <v>0</v>
      </c>
      <c r="R1820" s="67">
        <f>IFERROR(IF(Ações!$B1820="","",VLOOKUP(Table_1[[#This Row],[AÇÕES]],'Dados Status Invest STOCKS'!A1806:AD2421,18)/100),0)</f>
        <v>-0.52270000000000005</v>
      </c>
      <c r="S1820" s="65">
        <f>IFERROR(IF(Ações!$B1820="","",VLOOKUP(Table_1[[#This Row],[AÇÕES]],'Dados Status Invest STOCKS'!A1806:AD2421,25)/100),0)</f>
        <v>0</v>
      </c>
      <c r="T1820" s="67">
        <f>(1-Ações!$Q1820)*Ações!$R1820</f>
        <v>-0.52270000000000005</v>
      </c>
      <c r="U1820" s="68">
        <f>IF(Ações!$S1820=0,Ações!$T1820,IF(Ações!$T1820=0,Ações!$S1820,AVERAGE(Ações!$S1820,Ações!$T1820)))</f>
        <v>-0.52270000000000005</v>
      </c>
    </row>
    <row r="1821" spans="2:21" ht="15" customHeight="1" x14ac:dyDescent="0.2">
      <c r="B1821" s="63" t="str">
        <f>IFERROR('Dados Status Invest STOCKS'!A1808,"-")</f>
        <v>FLWS</v>
      </c>
      <c r="C1821" s="45">
        <f>IFERROR((Ações!$D1821-Ações!$K1821)/Ações!$D1821,0)</f>
        <v>0</v>
      </c>
      <c r="D1821" s="46">
        <f>(Ações!$O1821)/0.06</f>
        <v>0</v>
      </c>
      <c r="E1821" s="47">
        <f>IFERROR((Ações!$F1821-Ações!$K1821)/Ações!$F1821,0)</f>
        <v>-0.2998705805838493</v>
      </c>
      <c r="F1821" s="46">
        <f>IF(OR(Ações!$N1821&lt;0,Ações!$M1821&lt;0),"",(22.5*Ações!$M1821*Ações!$N1821)^0.5)</f>
        <v>17.317108592371881</v>
      </c>
      <c r="G1821" s="47">
        <f>IFERROR((Ações!$H1821-Ações!$K1821)/Ações!$H1821,0)</f>
        <v>0</v>
      </c>
      <c r="H1821" s="48">
        <f>IFERROR(Ações!$I1821/(Ações!$P1821-Table_1[[#This Row],[CAGR LUCRO 5A]]),0)</f>
        <v>0</v>
      </c>
      <c r="I1821" s="48">
        <f>IF(Ações!$S1821&lt;0,"",Ações!$O1821*(1+Ações!$S1821))</f>
        <v>0</v>
      </c>
      <c r="J1821" s="49">
        <f>IFERROR(IF(Ações!$B1821="","",(VLOOKUP(Table_1[[#This Row],[AÇÕES]],'Dados Status Invest STOCKS'!A1807:AD2422,4)/Table_1[[#This Row],[LPA]]))/100,0)</f>
        <v>7.1807909604519771E-2</v>
      </c>
      <c r="K1821" s="64">
        <f>IFERROR(IF(Ações!$B1821="","",VLOOKUP(Table_1[[#This Row],[AÇÕES]],'Dados Status Invest STOCKS'!A1807:AD2422,2)),0)</f>
        <v>22.51</v>
      </c>
      <c r="L1821" s="65">
        <f>IFERROR(IF(Ações!$B1821="","",VLOOKUP(Table_1[[#This Row],[AÇÕES]],'Dados Status Invest STOCKS'!A1807:AD2422,3)/100),0)</f>
        <v>0</v>
      </c>
      <c r="M1821" s="66">
        <f>IFERROR(IF(Ações!$B1821="","",VLOOKUP(Table_1[[#This Row],[AÇÕES]],'Dados Status Invest STOCKS'!A1807:AD2422,28)),0)</f>
        <v>1.77</v>
      </c>
      <c r="N1821" s="66">
        <f>IFERROR(IF(Ações!$B1821="","",VLOOKUP(Table_1[[#This Row],[AÇÕES]],'Dados Status Invest STOCKS'!A1807:AD2422,27)),0)</f>
        <v>7.53</v>
      </c>
      <c r="O1821" s="66">
        <f>IFERROR(IF(Ações!$L1821="","",Ações!$K1821*Ações!$L1821),0)</f>
        <v>0</v>
      </c>
      <c r="P1821" s="67">
        <f t="shared" si="28"/>
        <v>0.06</v>
      </c>
      <c r="Q1821" s="67">
        <f>IFERROR(Ações!$O1821/Ações!$M1821,0)</f>
        <v>0</v>
      </c>
      <c r="R1821" s="67">
        <f>IFERROR(IF(Ações!$B1821="","",VLOOKUP(Table_1[[#This Row],[AÇÕES]],'Dados Status Invest STOCKS'!A1807:AD2422,18)/100),0)</f>
        <v>0.23499999999999999</v>
      </c>
      <c r="S1821" s="65">
        <f>IFERROR(IF(Ações!$B1821="","",VLOOKUP(Table_1[[#This Row],[AÇÕES]],'Dados Status Invest STOCKS'!A1807:AD2422,25)/100),0)</f>
        <v>0.26329999999999998</v>
      </c>
      <c r="T1821" s="67">
        <f>(1-Ações!$Q1821)*Ações!$R1821</f>
        <v>0.23499999999999999</v>
      </c>
      <c r="U1821" s="68">
        <f>IF(Ações!$S1821=0,Ações!$T1821,IF(Ações!$T1821=0,Ações!$S1821,AVERAGE(Ações!$S1821,Ações!$T1821)))</f>
        <v>0.24914999999999998</v>
      </c>
    </row>
    <row r="1822" spans="2:21" ht="15" customHeight="1" x14ac:dyDescent="0.2">
      <c r="B1822" s="63" t="str">
        <f>IFERROR('Dados Status Invest STOCKS'!A1809,"-")</f>
        <v>FLXN</v>
      </c>
      <c r="C1822" s="45">
        <f>IFERROR((Ações!$D1822-Ações!$K1822)/Ações!$D1822,0)</f>
        <v>0</v>
      </c>
      <c r="D1822" s="46">
        <f>(Ações!$O1822)/0.06</f>
        <v>0</v>
      </c>
      <c r="E1822" s="47">
        <f>IFERROR((Ações!$F1822-Ações!$K1822)/Ações!$F1822,0)</f>
        <v>0</v>
      </c>
      <c r="F1822" s="46" t="str">
        <f>IF(OR(Ações!$N1822&lt;0,Ações!$M1822&lt;0),"",(22.5*Ações!$M1822*Ações!$N1822)^0.5)</f>
        <v/>
      </c>
      <c r="G1822" s="47">
        <f>IFERROR((Ações!$H1822-Ações!$K1822)/Ações!$H1822,0)</f>
        <v>0</v>
      </c>
      <c r="H1822" s="48">
        <f>IFERROR(Ações!$I1822/(Ações!$P1822-Table_1[[#This Row],[CAGR LUCRO 5A]]),0)</f>
        <v>0</v>
      </c>
      <c r="I1822" s="48">
        <f>IF(Ações!$S1822&lt;0,"",Ações!$O1822*(1+Ações!$S1822))</f>
        <v>0</v>
      </c>
      <c r="J1822" s="49">
        <f>IFERROR(IF(Ações!$B1822="","",(VLOOKUP(Table_1[[#This Row],[AÇÕES]],'Dados Status Invest STOCKS'!A1808:AD2423,4)/Table_1[[#This Row],[LPA]]))/100,0)</f>
        <v>2.2799999999999997E-2</v>
      </c>
      <c r="K1822" s="64">
        <f>IFERROR(IF(Ações!$B1822="","",VLOOKUP(Table_1[[#This Row],[AÇÕES]],'Dados Status Invest STOCKS'!A1808:AD2423,2)),0)</f>
        <v>9.1199999999999992</v>
      </c>
      <c r="L1822" s="65">
        <f>IFERROR(IF(Ações!$B1822="","",VLOOKUP(Table_1[[#This Row],[AÇÕES]],'Dados Status Invest STOCKS'!A1808:AD2423,3)/100),0)</f>
        <v>0</v>
      </c>
      <c r="M1822" s="66">
        <f>IFERROR(IF(Ações!$B1822="","",VLOOKUP(Table_1[[#This Row],[AÇÕES]],'Dados Status Invest STOCKS'!A1808:AD2423,28)),0)</f>
        <v>-2</v>
      </c>
      <c r="N1822" s="66">
        <f>IFERROR(IF(Ações!$B1822="","",VLOOKUP(Table_1[[#This Row],[AÇÕES]],'Dados Status Invest STOCKS'!A1808:AD2423,27)),0)</f>
        <v>-1.64</v>
      </c>
      <c r="O1822" s="66">
        <f>IFERROR(IF(Ações!$L1822="","",Ações!$K1822*Ações!$L1822),0)</f>
        <v>0</v>
      </c>
      <c r="P1822" s="67">
        <f t="shared" si="28"/>
        <v>0.06</v>
      </c>
      <c r="Q1822" s="67">
        <f>IFERROR(Ações!$O1822/Ações!$M1822,0)</f>
        <v>0</v>
      </c>
      <c r="R1822" s="67">
        <f>IFERROR(IF(Ações!$B1822="","",VLOOKUP(Table_1[[#This Row],[AÇÕES]],'Dados Status Invest STOCKS'!A1808:AD2423,18)/100),0)</f>
        <v>-1.2226999999999999</v>
      </c>
      <c r="S1822" s="65">
        <f>IFERROR(IF(Ações!$B1822="","",VLOOKUP(Table_1[[#This Row],[AÇÕES]],'Dados Status Invest STOCKS'!A1808:AD2423,25)/100),0)</f>
        <v>0</v>
      </c>
      <c r="T1822" s="67">
        <f>(1-Ações!$Q1822)*Ações!$R1822</f>
        <v>-1.2226999999999999</v>
      </c>
      <c r="U1822" s="68">
        <f>IF(Ações!$S1822=0,Ações!$T1822,IF(Ações!$T1822=0,Ações!$S1822,AVERAGE(Ações!$S1822,Ações!$T1822)))</f>
        <v>-1.2226999999999999</v>
      </c>
    </row>
    <row r="1823" spans="2:21" ht="15" customHeight="1" x14ac:dyDescent="0.2">
      <c r="B1823" s="63" t="str">
        <f>IFERROR('Dados Status Invest STOCKS'!A1810,"-")</f>
        <v>FLXS</v>
      </c>
      <c r="C1823" s="45">
        <f>IFERROR((Ações!$D1823-Ações!$K1823)/Ações!$D1823,0)</f>
        <v>-1.510460251046025</v>
      </c>
      <c r="D1823" s="46">
        <f>(Ações!$O1823)/0.06</f>
        <v>10.014100000000001</v>
      </c>
      <c r="E1823" s="47">
        <f>IFERROR((Ações!$F1823-Ações!$K1823)/Ações!$F1823,0)</f>
        <v>0.43370492511658892</v>
      </c>
      <c r="F1823" s="46">
        <f>IF(OR(Ações!$N1823&lt;0,Ações!$M1823&lt;0),"",(22.5*Ações!$M1823*Ações!$N1823)^0.5)</f>
        <v>44.393817137074393</v>
      </c>
      <c r="G1823" s="47">
        <f>IFERROR((Ações!$H1823-Ações!$K1823)/Ações!$H1823,0)</f>
        <v>0</v>
      </c>
      <c r="H1823" s="48">
        <f>IFERROR(Ações!$I1823/(Ações!$P1823-Table_1[[#This Row],[CAGR LUCRO 5A]]),0)</f>
        <v>0</v>
      </c>
      <c r="I1823" s="48" t="str">
        <f>IF(Ações!$S1823&lt;0,"",Ações!$O1823*(1+Ações!$S1823))</f>
        <v/>
      </c>
      <c r="J1823" s="49">
        <f>IFERROR(IF(Ações!$B1823="","",(VLOOKUP(Table_1[[#This Row],[AÇÕES]],'Dados Status Invest STOCKS'!A1809:AD2424,4)/Table_1[[#This Row],[LPA]]))/100,0)</f>
        <v>2.077586206896552E-2</v>
      </c>
      <c r="K1823" s="64">
        <f>IFERROR(IF(Ações!$B1823="","",VLOOKUP(Table_1[[#This Row],[AÇÕES]],'Dados Status Invest STOCKS'!A1809:AD2424,2)),0)</f>
        <v>25.14</v>
      </c>
      <c r="L1823" s="65">
        <f>IFERROR(IF(Ações!$B1823="","",VLOOKUP(Table_1[[#This Row],[AÇÕES]],'Dados Status Invest STOCKS'!A1809:AD2424,3)/100),0)</f>
        <v>2.3900000000000001E-2</v>
      </c>
      <c r="M1823" s="66">
        <f>IFERROR(IF(Ações!$B1823="","",VLOOKUP(Table_1[[#This Row],[AÇÕES]],'Dados Status Invest STOCKS'!A1809:AD2424,28)),0)</f>
        <v>3.48</v>
      </c>
      <c r="N1823" s="66">
        <f>IFERROR(IF(Ações!$B1823="","",VLOOKUP(Table_1[[#This Row],[AÇÕES]],'Dados Status Invest STOCKS'!A1809:AD2424,27)),0)</f>
        <v>25.17</v>
      </c>
      <c r="O1823" s="66">
        <f>IFERROR(IF(Ações!$L1823="","",Ações!$K1823*Ações!$L1823),0)</f>
        <v>0.60084599999999999</v>
      </c>
      <c r="P1823" s="67">
        <f t="shared" si="28"/>
        <v>0.06</v>
      </c>
      <c r="Q1823" s="67">
        <f>IFERROR(Ações!$O1823/Ações!$M1823,0)</f>
        <v>0.17265689655172414</v>
      </c>
      <c r="R1823" s="67">
        <f>IFERROR(IF(Ações!$B1823="","",VLOOKUP(Table_1[[#This Row],[AÇÕES]],'Dados Status Invest STOCKS'!A1809:AD2424,18)/100),0)</f>
        <v>0.1381</v>
      </c>
      <c r="S1823" s="65">
        <f>IFERROR(IF(Ações!$B1823="","",VLOOKUP(Table_1[[#This Row],[AÇÕES]],'Dados Status Invest STOCKS'!A1809:AD2424,25)/100),0)</f>
        <v>-0.01</v>
      </c>
      <c r="T1823" s="67">
        <f>(1-Ações!$Q1823)*Ações!$R1823</f>
        <v>0.1142560825862069</v>
      </c>
      <c r="U1823" s="68">
        <f>IF(Ações!$S1823=0,Ações!$T1823,IF(Ações!$T1823=0,Ações!$S1823,AVERAGE(Ações!$S1823,Ações!$T1823)))</f>
        <v>5.2128041293103451E-2</v>
      </c>
    </row>
    <row r="1824" spans="2:21" ht="15" customHeight="1" x14ac:dyDescent="0.2">
      <c r="B1824" s="63" t="str">
        <f>IFERROR('Dados Status Invest STOCKS'!A1811,"-")</f>
        <v>FLY</v>
      </c>
      <c r="C1824" s="45">
        <f>IFERROR((Ações!$D1824-Ações!$K1824)/Ações!$D1824,0)</f>
        <v>0</v>
      </c>
      <c r="D1824" s="46">
        <f>(Ações!$O1824)/0.06</f>
        <v>0</v>
      </c>
      <c r="E1824" s="47">
        <f>IFERROR((Ações!$F1824-Ações!$K1824)/Ações!$F1824,0)</f>
        <v>0</v>
      </c>
      <c r="F1824" s="46" t="str">
        <f>IF(OR(Ações!$N1824&lt;0,Ações!$M1824&lt;0),"",(22.5*Ações!$M1824*Ações!$N1824)^0.5)</f>
        <v/>
      </c>
      <c r="G1824" s="47">
        <f>IFERROR((Ações!$H1824-Ações!$K1824)/Ações!$H1824,0)</f>
        <v>0</v>
      </c>
      <c r="H1824" s="48">
        <f>IFERROR(Ações!$I1824/(Ações!$P1824-Table_1[[#This Row],[CAGR LUCRO 5A]]),0)</f>
        <v>0</v>
      </c>
      <c r="I1824" s="48">
        <f>IF(Ações!$S1824&lt;0,"",Ações!$O1824*(1+Ações!$S1824))</f>
        <v>0</v>
      </c>
      <c r="J1824" s="49">
        <f>IFERROR(IF(Ações!$B1824="","",(VLOOKUP(Table_1[[#This Row],[AÇÕES]],'Dados Status Invest STOCKS'!A1810:AD2425,4)/Table_1[[#This Row],[LPA]]))/100,0)</f>
        <v>1.3361344537815125E-2</v>
      </c>
      <c r="K1824" s="64">
        <f>IFERROR(IF(Ações!$B1824="","",VLOOKUP(Table_1[[#This Row],[AÇÕES]],'Dados Status Invest STOCKS'!A1810:AD2425,2)),0)</f>
        <v>17.03</v>
      </c>
      <c r="L1824" s="65">
        <f>IFERROR(IF(Ações!$B1824="","",VLOOKUP(Table_1[[#This Row],[AÇÕES]],'Dados Status Invest STOCKS'!A1810:AD2425,3)/100),0)</f>
        <v>0</v>
      </c>
      <c r="M1824" s="66">
        <f>IFERROR(IF(Ações!$B1824="","",VLOOKUP(Table_1[[#This Row],[AÇÕES]],'Dados Status Invest STOCKS'!A1810:AD2425,28)),0)</f>
        <v>-3.57</v>
      </c>
      <c r="N1824" s="66">
        <f>IFERROR(IF(Ações!$B1824="","",VLOOKUP(Table_1[[#This Row],[AÇÕES]],'Dados Status Invest STOCKS'!A1810:AD2425,27)),0)</f>
        <v>26.03</v>
      </c>
      <c r="O1824" s="66">
        <f>IFERROR(IF(Ações!$L1824="","",Ações!$K1824*Ações!$L1824),0)</f>
        <v>0</v>
      </c>
      <c r="P1824" s="67">
        <f t="shared" si="28"/>
        <v>0.06</v>
      </c>
      <c r="Q1824" s="67">
        <f>IFERROR(Ações!$O1824/Ações!$M1824,0)</f>
        <v>0</v>
      </c>
      <c r="R1824" s="67">
        <f>IFERROR(IF(Ações!$B1824="","",VLOOKUP(Table_1[[#This Row],[AÇÕES]],'Dados Status Invest STOCKS'!A1810:AD2425,18)/100),0)</f>
        <v>-0.13720000000000002</v>
      </c>
      <c r="S1824" s="65">
        <f>IFERROR(IF(Ações!$B1824="","",VLOOKUP(Table_1[[#This Row],[AÇÕES]],'Dados Status Invest STOCKS'!A1810:AD2425,25)/100),0)</f>
        <v>0</v>
      </c>
      <c r="T1824" s="67">
        <f>(1-Ações!$Q1824)*Ações!$R1824</f>
        <v>-0.13720000000000002</v>
      </c>
      <c r="U1824" s="68">
        <f>IF(Ações!$S1824=0,Ações!$T1824,IF(Ações!$T1824=0,Ações!$S1824,AVERAGE(Ações!$S1824,Ações!$T1824)))</f>
        <v>-0.13720000000000002</v>
      </c>
    </row>
    <row r="1825" spans="2:21" ht="15" customHeight="1" x14ac:dyDescent="0.2">
      <c r="B1825" s="63" t="str">
        <f>IFERROR('Dados Status Invest STOCKS'!A1812,"-")</f>
        <v>FMAC</v>
      </c>
      <c r="C1825" s="45">
        <f>IFERROR((Ações!$D1825-Ações!$K1825)/Ações!$D1825,0)</f>
        <v>0</v>
      </c>
      <c r="D1825" s="46">
        <f>(Ações!$O1825)/0.06</f>
        <v>0</v>
      </c>
      <c r="E1825" s="47">
        <f>IFERROR((Ações!$F1825-Ações!$K1825)/Ações!$F1825,0)</f>
        <v>0</v>
      </c>
      <c r="F1825" s="46">
        <f>IF(OR(Ações!$N1825&lt;0,Ações!$M1825&lt;0),"",(22.5*Ações!$M1825*Ações!$N1825)^0.5)</f>
        <v>0</v>
      </c>
      <c r="G1825" s="47">
        <f>IFERROR((Ações!$H1825-Ações!$K1825)/Ações!$H1825,0)</f>
        <v>0</v>
      </c>
      <c r="H1825" s="48">
        <f>IFERROR(Ações!$I1825/(Ações!$P1825-Table_1[[#This Row],[CAGR LUCRO 5A]]),0)</f>
        <v>0</v>
      </c>
      <c r="I1825" s="48">
        <f>IF(Ações!$S1825&lt;0,"",Ações!$O1825*(1+Ações!$S1825))</f>
        <v>0</v>
      </c>
      <c r="J1825" s="49">
        <f>IFERROR(IF(Ações!$B1825="","",(VLOOKUP(Table_1[[#This Row],[AÇÕES]],'Dados Status Invest STOCKS'!A1811:AD2426,4)/Table_1[[#This Row],[LPA]]))/100,0)</f>
        <v>0</v>
      </c>
      <c r="K1825" s="64">
        <f>IFERROR(IF(Ações!$B1825="","",VLOOKUP(Table_1[[#This Row],[AÇÕES]],'Dados Status Invest STOCKS'!A1811:AD2426,2)),0)</f>
        <v>9.8699999999999992</v>
      </c>
      <c r="L1825" s="65">
        <f>IFERROR(IF(Ações!$B1825="","",VLOOKUP(Table_1[[#This Row],[AÇÕES]],'Dados Status Invest STOCKS'!A1811:AD2426,3)/100),0)</f>
        <v>0</v>
      </c>
      <c r="M1825" s="66">
        <f>IFERROR(IF(Ações!$B1825="","",VLOOKUP(Table_1[[#This Row],[AÇÕES]],'Dados Status Invest STOCKS'!A1811:AD2426,28)),0)</f>
        <v>0</v>
      </c>
      <c r="N1825" s="66">
        <f>IFERROR(IF(Ações!$B1825="","",VLOOKUP(Table_1[[#This Row],[AÇÕES]],'Dados Status Invest STOCKS'!A1811:AD2426,27)),0)</f>
        <v>0.1</v>
      </c>
      <c r="O1825" s="66">
        <f>IFERROR(IF(Ações!$L1825="","",Ações!$K1825*Ações!$L1825),0)</f>
        <v>0</v>
      </c>
      <c r="P1825" s="67">
        <f t="shared" si="28"/>
        <v>0.06</v>
      </c>
      <c r="Q1825" s="67">
        <f>IFERROR(Ações!$O1825/Ações!$M1825,0)</f>
        <v>0</v>
      </c>
      <c r="R1825" s="67">
        <f>IFERROR(IF(Ações!$B1825="","",VLOOKUP(Table_1[[#This Row],[AÇÕES]],'Dados Status Invest STOCKS'!A1811:AD2426,18)/100),0)</f>
        <v>-6.0000000000000001E-3</v>
      </c>
      <c r="S1825" s="65">
        <f>IFERROR(IF(Ações!$B1825="","",VLOOKUP(Table_1[[#This Row],[AÇÕES]],'Dados Status Invest STOCKS'!A1811:AD2426,25)/100),0)</f>
        <v>0</v>
      </c>
      <c r="T1825" s="67">
        <f>(1-Ações!$Q1825)*Ações!$R1825</f>
        <v>-6.0000000000000001E-3</v>
      </c>
      <c r="U1825" s="68">
        <f>IF(Ações!$S1825=0,Ações!$T1825,IF(Ações!$T1825=0,Ações!$S1825,AVERAGE(Ações!$S1825,Ações!$T1825)))</f>
        <v>-6.0000000000000001E-3</v>
      </c>
    </row>
    <row r="1826" spans="2:21" ht="15" customHeight="1" x14ac:dyDescent="0.2">
      <c r="B1826" s="63" t="str">
        <f>IFERROR('Dados Status Invest STOCKS'!A1813,"-")</f>
        <v>FMAC.U</v>
      </c>
      <c r="C1826" s="45">
        <f>IFERROR((Ações!$D1826-Ações!$K1826)/Ações!$D1826,0)</f>
        <v>0</v>
      </c>
      <c r="D1826" s="46">
        <f>(Ações!$O1826)/0.06</f>
        <v>0</v>
      </c>
      <c r="E1826" s="47">
        <f>IFERROR((Ações!$F1826-Ações!$K1826)/Ações!$F1826,0)</f>
        <v>0</v>
      </c>
      <c r="F1826" s="46">
        <f>IF(OR(Ações!$N1826&lt;0,Ações!$M1826&lt;0),"",(22.5*Ações!$M1826*Ações!$N1826)^0.5)</f>
        <v>0</v>
      </c>
      <c r="G1826" s="47">
        <f>IFERROR((Ações!$H1826-Ações!$K1826)/Ações!$H1826,0)</f>
        <v>0</v>
      </c>
      <c r="H1826" s="48">
        <f>IFERROR(Ações!$I1826/(Ações!$P1826-Table_1[[#This Row],[CAGR LUCRO 5A]]),0)</f>
        <v>0</v>
      </c>
      <c r="I1826" s="48">
        <f>IF(Ações!$S1826&lt;0,"",Ações!$O1826*(1+Ações!$S1826))</f>
        <v>0</v>
      </c>
      <c r="J1826" s="49">
        <f>IFERROR(IF(Ações!$B1826="","",(VLOOKUP(Table_1[[#This Row],[AÇÕES]],'Dados Status Invest STOCKS'!A1812:AD2427,4)/Table_1[[#This Row],[LPA]]))/100,0)</f>
        <v>0</v>
      </c>
      <c r="K1826" s="64">
        <f>IFERROR(IF(Ações!$B1826="","",VLOOKUP(Table_1[[#This Row],[AÇÕES]],'Dados Status Invest STOCKS'!A1812:AD2427,2)),0)</f>
        <v>10.07</v>
      </c>
      <c r="L1826" s="65">
        <f>IFERROR(IF(Ações!$B1826="","",VLOOKUP(Table_1[[#This Row],[AÇÕES]],'Dados Status Invest STOCKS'!A1812:AD2427,3)/100),0)</f>
        <v>0</v>
      </c>
      <c r="M1826" s="66">
        <f>IFERROR(IF(Ações!$B1826="","",VLOOKUP(Table_1[[#This Row],[AÇÕES]],'Dados Status Invest STOCKS'!A1812:AD2427,28)),0)</f>
        <v>0</v>
      </c>
      <c r="N1826" s="66">
        <f>IFERROR(IF(Ações!$B1826="","",VLOOKUP(Table_1[[#This Row],[AÇÕES]],'Dados Status Invest STOCKS'!A1812:AD2427,27)),0)</f>
        <v>0.1</v>
      </c>
      <c r="O1826" s="66">
        <f>IFERROR(IF(Ações!$L1826="","",Ações!$K1826*Ações!$L1826),0)</f>
        <v>0</v>
      </c>
      <c r="P1826" s="67">
        <f t="shared" si="28"/>
        <v>0.06</v>
      </c>
      <c r="Q1826" s="67">
        <f>IFERROR(Ações!$O1826/Ações!$M1826,0)</f>
        <v>0</v>
      </c>
      <c r="R1826" s="67">
        <f>IFERROR(IF(Ações!$B1826="","",VLOOKUP(Table_1[[#This Row],[AÇÕES]],'Dados Status Invest STOCKS'!A1812:AD2427,18)/100),0)</f>
        <v>-6.0000000000000001E-3</v>
      </c>
      <c r="S1826" s="65">
        <f>IFERROR(IF(Ações!$B1826="","",VLOOKUP(Table_1[[#This Row],[AÇÕES]],'Dados Status Invest STOCKS'!A1812:AD2427,25)/100),0)</f>
        <v>0</v>
      </c>
      <c r="T1826" s="67">
        <f>(1-Ações!$Q1826)*Ações!$R1826</f>
        <v>-6.0000000000000001E-3</v>
      </c>
      <c r="U1826" s="68">
        <f>IF(Ações!$S1826=0,Ações!$T1826,IF(Ações!$T1826=0,Ações!$S1826,AVERAGE(Ações!$S1826,Ações!$T1826)))</f>
        <v>-6.0000000000000001E-3</v>
      </c>
    </row>
    <row r="1827" spans="2:21" ht="15" customHeight="1" x14ac:dyDescent="0.2">
      <c r="B1827" s="63" t="str">
        <f>IFERROR('Dados Status Invest STOCKS'!A1814,"-")</f>
        <v>FMAC.WS</v>
      </c>
      <c r="C1827" s="45">
        <f>IFERROR((Ações!$D1827-Ações!$K1827)/Ações!$D1827,0)</f>
        <v>0</v>
      </c>
      <c r="D1827" s="46">
        <f>(Ações!$O1827)/0.06</f>
        <v>0</v>
      </c>
      <c r="E1827" s="47">
        <f>IFERROR((Ações!$F1827-Ações!$K1827)/Ações!$F1827,0)</f>
        <v>0</v>
      </c>
      <c r="F1827" s="46">
        <f>IF(OR(Ações!$N1827&lt;0,Ações!$M1827&lt;0),"",(22.5*Ações!$M1827*Ações!$N1827)^0.5)</f>
        <v>0</v>
      </c>
      <c r="G1827" s="47">
        <f>IFERROR((Ações!$H1827-Ações!$K1827)/Ações!$H1827,0)</f>
        <v>0</v>
      </c>
      <c r="H1827" s="48">
        <f>IFERROR(Ações!$I1827/(Ações!$P1827-Table_1[[#This Row],[CAGR LUCRO 5A]]),0)</f>
        <v>0</v>
      </c>
      <c r="I1827" s="48">
        <f>IF(Ações!$S1827&lt;0,"",Ações!$O1827*(1+Ações!$S1827))</f>
        <v>0</v>
      </c>
      <c r="J1827" s="49">
        <f>IFERROR(IF(Ações!$B1827="","",(VLOOKUP(Table_1[[#This Row],[AÇÕES]],'Dados Status Invest STOCKS'!A1813:AD2428,4)/Table_1[[#This Row],[LPA]]))/100,0)</f>
        <v>0</v>
      </c>
      <c r="K1827" s="64">
        <f>IFERROR(IF(Ações!$B1827="","",VLOOKUP(Table_1[[#This Row],[AÇÕES]],'Dados Status Invest STOCKS'!A1813:AD2428,2)),0)</f>
        <v>0.61</v>
      </c>
      <c r="L1827" s="65">
        <f>IFERROR(IF(Ações!$B1827="","",VLOOKUP(Table_1[[#This Row],[AÇÕES]],'Dados Status Invest STOCKS'!A1813:AD2428,3)/100),0)</f>
        <v>0</v>
      </c>
      <c r="M1827" s="66">
        <f>IFERROR(IF(Ações!$B1827="","",VLOOKUP(Table_1[[#This Row],[AÇÕES]],'Dados Status Invest STOCKS'!A1813:AD2428,28)),0)</f>
        <v>0</v>
      </c>
      <c r="N1827" s="66">
        <f>IFERROR(IF(Ações!$B1827="","",VLOOKUP(Table_1[[#This Row],[AÇÕES]],'Dados Status Invest STOCKS'!A1813:AD2428,27)),0)</f>
        <v>0.1</v>
      </c>
      <c r="O1827" s="66">
        <f>IFERROR(IF(Ações!$L1827="","",Ações!$K1827*Ações!$L1827),0)</f>
        <v>0</v>
      </c>
      <c r="P1827" s="67">
        <f t="shared" si="28"/>
        <v>0.06</v>
      </c>
      <c r="Q1827" s="67">
        <f>IFERROR(Ações!$O1827/Ações!$M1827,0)</f>
        <v>0</v>
      </c>
      <c r="R1827" s="67">
        <f>IFERROR(IF(Ações!$B1827="","",VLOOKUP(Table_1[[#This Row],[AÇÕES]],'Dados Status Invest STOCKS'!A1813:AD2428,18)/100),0)</f>
        <v>-6.0000000000000001E-3</v>
      </c>
      <c r="S1827" s="65">
        <f>IFERROR(IF(Ações!$B1827="","",VLOOKUP(Table_1[[#This Row],[AÇÕES]],'Dados Status Invest STOCKS'!A1813:AD2428,25)/100),0)</f>
        <v>0</v>
      </c>
      <c r="T1827" s="67">
        <f>(1-Ações!$Q1827)*Ações!$R1827</f>
        <v>-6.0000000000000001E-3</v>
      </c>
      <c r="U1827" s="68">
        <f>IF(Ações!$S1827=0,Ações!$T1827,IF(Ações!$T1827=0,Ações!$S1827,AVERAGE(Ações!$S1827,Ações!$T1827)))</f>
        <v>-6.0000000000000001E-3</v>
      </c>
    </row>
    <row r="1828" spans="2:21" ht="15" customHeight="1" x14ac:dyDescent="0.2">
      <c r="B1828" s="63" t="str">
        <f>IFERROR('Dados Status Invest STOCKS'!A1815,"-")</f>
        <v>FMAO</v>
      </c>
      <c r="C1828" s="45">
        <f>IFERROR((Ações!$D1828-Ações!$K1828)/Ações!$D1828,0)</f>
        <v>-1.7522935779816513</v>
      </c>
      <c r="D1828" s="46">
        <f>(Ações!$O1828)/0.06</f>
        <v>11.826499999999999</v>
      </c>
      <c r="E1828" s="47">
        <f>IFERROR((Ações!$F1828-Ações!$K1828)/Ações!$F1828,0)</f>
        <v>-0.18146096313450019</v>
      </c>
      <c r="F1828" s="46">
        <f>IF(OR(Ações!$N1828&lt;0,Ações!$M1828&lt;0),"",(22.5*Ações!$M1828*Ações!$N1828)^0.5)</f>
        <v>27.550635201388733</v>
      </c>
      <c r="G1828" s="47">
        <f>IFERROR((Ações!$H1828-Ações!$K1828)/Ações!$H1828,0)</f>
        <v>4.3644757874036273</v>
      </c>
      <c r="H1828" s="48">
        <f>IFERROR(Ações!$I1828/(Ações!$P1828-Table_1[[#This Row],[CAGR LUCRO 5A]]),0)</f>
        <v>-9.6746126460071498</v>
      </c>
      <c r="I1828" s="48">
        <f>IF(Ações!$S1828&lt;0,"",Ações!$O1828*(1+Ações!$S1828))</f>
        <v>0.81170000099999984</v>
      </c>
      <c r="J1828" s="49">
        <f>IFERROR(IF(Ações!$B1828="","",(VLOOKUP(Table_1[[#This Row],[AÇÕES]],'Dados Status Invest STOCKS'!A1814:AD2429,4)/Table_1[[#This Row],[LPA]]))/100,0)</f>
        <v>0.10884393063583815</v>
      </c>
      <c r="K1828" s="64">
        <f>IFERROR(IF(Ações!$B1828="","",VLOOKUP(Table_1[[#This Row],[AÇÕES]],'Dados Status Invest STOCKS'!A1814:AD2429,2)),0)</f>
        <v>32.549999999999997</v>
      </c>
      <c r="L1828" s="65">
        <f>IFERROR(IF(Ações!$B1828="","",VLOOKUP(Table_1[[#This Row],[AÇÕES]],'Dados Status Invest STOCKS'!A1814:AD2429,3)/100),0)</f>
        <v>2.18E-2</v>
      </c>
      <c r="M1828" s="66">
        <f>IFERROR(IF(Ações!$B1828="","",VLOOKUP(Table_1[[#This Row],[AÇÕES]],'Dados Status Invest STOCKS'!A1814:AD2429,28)),0)</f>
        <v>1.73</v>
      </c>
      <c r="N1828" s="66">
        <f>IFERROR(IF(Ações!$B1828="","",VLOOKUP(Table_1[[#This Row],[AÇÕES]],'Dados Status Invest STOCKS'!A1814:AD2429,27)),0)</f>
        <v>19.5</v>
      </c>
      <c r="O1828" s="66">
        <f>IFERROR(IF(Ações!$L1828="","",Ações!$K1828*Ações!$L1828),0)</f>
        <v>0.70958999999999994</v>
      </c>
      <c r="P1828" s="67">
        <f t="shared" si="28"/>
        <v>0.06</v>
      </c>
      <c r="Q1828" s="67">
        <f>IFERROR(Ações!$O1828/Ações!$M1828,0)</f>
        <v>0.41016763005780343</v>
      </c>
      <c r="R1828" s="67">
        <f>IFERROR(IF(Ações!$B1828="","",VLOOKUP(Table_1[[#This Row],[AÇÕES]],'Dados Status Invest STOCKS'!A1814:AD2429,18)/100),0)</f>
        <v>8.8699999999999987E-2</v>
      </c>
      <c r="S1828" s="65">
        <f>IFERROR(IF(Ações!$B1828="","",VLOOKUP(Table_1[[#This Row],[AÇÕES]],'Dados Status Invest STOCKS'!A1814:AD2429,25)/100),0)</f>
        <v>0.1439</v>
      </c>
      <c r="T1828" s="67">
        <f>(1-Ações!$Q1828)*Ações!$R1828</f>
        <v>5.2318131213872826E-2</v>
      </c>
      <c r="U1828" s="68">
        <f>IF(Ações!$S1828=0,Ações!$T1828,IF(Ações!$T1828=0,Ações!$S1828,AVERAGE(Ações!$S1828,Ações!$T1828)))</f>
        <v>9.8109065606936413E-2</v>
      </c>
    </row>
    <row r="1829" spans="2:21" ht="15" customHeight="1" x14ac:dyDescent="0.2">
      <c r="B1829" s="63" t="str">
        <f>IFERROR('Dados Status Invest STOCKS'!A1816,"-")</f>
        <v>FMBH</v>
      </c>
      <c r="C1829" s="45">
        <f>IFERROR((Ações!$D1829-Ações!$K1829)/Ações!$D1829,0)</f>
        <v>-1.9999999999999998</v>
      </c>
      <c r="D1829" s="46">
        <f>(Ações!$O1829)/0.06</f>
        <v>14.153333333333334</v>
      </c>
      <c r="E1829" s="47">
        <f>IFERROR((Ações!$F1829-Ações!$K1829)/Ações!$F1829,0)</f>
        <v>6.9763115257566788E-2</v>
      </c>
      <c r="F1829" s="46">
        <f>IF(OR(Ações!$N1829&lt;0,Ações!$M1829&lt;0),"",(22.5*Ações!$M1829*Ações!$N1829)^0.5)</f>
        <v>45.644287703939469</v>
      </c>
      <c r="G1829" s="47">
        <f>IFERROR((Ações!$H1829-Ações!$K1829)/Ações!$H1829,0)</f>
        <v>8.9030976965845916</v>
      </c>
      <c r="H1829" s="48">
        <f>IFERROR(Ações!$I1829/(Ações!$P1829-Table_1[[#This Row],[CAGR LUCRO 5A]]),0)</f>
        <v>-5.3725768844221102</v>
      </c>
      <c r="I1829" s="48">
        <f>IF(Ações!$S1829&lt;0,"",Ações!$O1829*(1+Ações!$S1829))</f>
        <v>1.0691428000000001</v>
      </c>
      <c r="J1829" s="49">
        <f>IFERROR(IF(Ações!$B1829="","",(VLOOKUP(Table_1[[#This Row],[AÇÕES]],'Dados Status Invest STOCKS'!A1815:AD2430,4)/Table_1[[#This Row],[LPA]]))/100,0)</f>
        <v>5.9662921348314607E-2</v>
      </c>
      <c r="K1829" s="64">
        <f>IFERROR(IF(Ações!$B1829="","",VLOOKUP(Table_1[[#This Row],[AÇÕES]],'Dados Status Invest STOCKS'!A1815:AD2430,2)),0)</f>
        <v>42.46</v>
      </c>
      <c r="L1829" s="65">
        <f>IFERROR(IF(Ações!$B1829="","",VLOOKUP(Table_1[[#This Row],[AÇÕES]],'Dados Status Invest STOCKS'!A1815:AD2430,3)/100),0)</f>
        <v>0.02</v>
      </c>
      <c r="M1829" s="66">
        <f>IFERROR(IF(Ações!$B1829="","",VLOOKUP(Table_1[[#This Row],[AÇÕES]],'Dados Status Invest STOCKS'!A1815:AD2430,28)),0)</f>
        <v>2.67</v>
      </c>
      <c r="N1829" s="66">
        <f>IFERROR(IF(Ações!$B1829="","",VLOOKUP(Table_1[[#This Row],[AÇÕES]],'Dados Status Invest STOCKS'!A1815:AD2430,27)),0)</f>
        <v>34.68</v>
      </c>
      <c r="O1829" s="66">
        <f>IFERROR(IF(Ações!$L1829="","",Ações!$K1829*Ações!$L1829),0)</f>
        <v>0.84920000000000007</v>
      </c>
      <c r="P1829" s="67">
        <f t="shared" si="28"/>
        <v>0.06</v>
      </c>
      <c r="Q1829" s="67">
        <f>IFERROR(Ações!$O1829/Ações!$M1829,0)</f>
        <v>0.31805243445692888</v>
      </c>
      <c r="R1829" s="67">
        <f>IFERROR(IF(Ações!$B1829="","",VLOOKUP(Table_1[[#This Row],[AÇÕES]],'Dados Status Invest STOCKS'!A1815:AD2430,18)/100),0)</f>
        <v>7.690000000000001E-2</v>
      </c>
      <c r="S1829" s="65">
        <f>IFERROR(IF(Ações!$B1829="","",VLOOKUP(Table_1[[#This Row],[AÇÕES]],'Dados Status Invest STOCKS'!A1815:AD2430,25)/100),0)</f>
        <v>0.25900000000000001</v>
      </c>
      <c r="T1829" s="67">
        <f>(1-Ações!$Q1829)*Ações!$R1829</f>
        <v>5.2441767790262175E-2</v>
      </c>
      <c r="U1829" s="68">
        <f>IF(Ações!$S1829=0,Ações!$T1829,IF(Ações!$T1829=0,Ações!$S1829,AVERAGE(Ações!$S1829,Ações!$T1829)))</f>
        <v>0.15572088389513108</v>
      </c>
    </row>
    <row r="1830" spans="2:21" ht="15" customHeight="1" x14ac:dyDescent="0.2">
      <c r="B1830" s="63" t="str">
        <f>IFERROR('Dados Status Invest STOCKS'!A1817,"-")</f>
        <v>FMBI</v>
      </c>
      <c r="C1830" s="45">
        <f>IFERROR((Ações!$D1830-Ações!$K1830)/Ações!$D1830,0)</f>
        <v>-1.2813688212927756</v>
      </c>
      <c r="D1830" s="46">
        <f>(Ações!$O1830)/0.06</f>
        <v>9.3365000000000009</v>
      </c>
      <c r="E1830" s="47">
        <f>IFERROR((Ações!$F1830-Ações!$K1830)/Ações!$F1830,0)</f>
        <v>0.25664128516356155</v>
      </c>
      <c r="F1830" s="46">
        <f>IF(OR(Ações!$N1830&lt;0,Ações!$M1830&lt;0),"",(22.5*Ações!$M1830*Ações!$N1830)^0.5)</f>
        <v>28.653730123668019</v>
      </c>
      <c r="G1830" s="47">
        <f>IFERROR((Ações!$H1830-Ações!$K1830)/Ações!$H1830,0)</f>
        <v>0.9461178832949273</v>
      </c>
      <c r="H1830" s="48">
        <f>IFERROR(Ações!$I1830/(Ações!$P1830-Table_1[[#This Row],[CAGR LUCRO 5A]]),0)</f>
        <v>395.30740999999966</v>
      </c>
      <c r="I1830" s="48">
        <f>IF(Ações!$S1830&lt;0,"",Ações!$O1830*(1+Ações!$S1830))</f>
        <v>0.59296111500000004</v>
      </c>
      <c r="J1830" s="49">
        <f>IFERROR(IF(Ações!$B1830="","",(VLOOKUP(Table_1[[#This Row],[AÇÕES]],'Dados Status Invest STOCKS'!A1816:AD2431,4)/Table_1[[#This Row],[LPA]]))/100,0)</f>
        <v>9.1045751633986927E-2</v>
      </c>
      <c r="K1830" s="64">
        <f>IFERROR(IF(Ações!$B1830="","",VLOOKUP(Table_1[[#This Row],[AÇÕES]],'Dados Status Invest STOCKS'!A1816:AD2431,2)),0)</f>
        <v>21.3</v>
      </c>
      <c r="L1830" s="65">
        <f>IFERROR(IF(Ações!$B1830="","",VLOOKUP(Table_1[[#This Row],[AÇÕES]],'Dados Status Invest STOCKS'!A1816:AD2431,3)/100),0)</f>
        <v>2.63E-2</v>
      </c>
      <c r="M1830" s="66">
        <f>IFERROR(IF(Ações!$B1830="","",VLOOKUP(Table_1[[#This Row],[AÇÕES]],'Dados Status Invest STOCKS'!A1816:AD2431,28)),0)</f>
        <v>1.53</v>
      </c>
      <c r="N1830" s="66">
        <f>IFERROR(IF(Ações!$B1830="","",VLOOKUP(Table_1[[#This Row],[AÇÕES]],'Dados Status Invest STOCKS'!A1816:AD2431,27)),0)</f>
        <v>23.85</v>
      </c>
      <c r="O1830" s="66">
        <f>IFERROR(IF(Ações!$L1830="","",Ações!$K1830*Ações!$L1830),0)</f>
        <v>0.56019000000000008</v>
      </c>
      <c r="P1830" s="67">
        <f t="shared" si="28"/>
        <v>0.06</v>
      </c>
      <c r="Q1830" s="67">
        <f>IFERROR(Ações!$O1830/Ações!$M1830,0)</f>
        <v>0.36613725490196081</v>
      </c>
      <c r="R1830" s="67">
        <f>IFERROR(IF(Ações!$B1830="","",VLOOKUP(Table_1[[#This Row],[AÇÕES]],'Dados Status Invest STOCKS'!A1816:AD2431,18)/100),0)</f>
        <v>6.4100000000000004E-2</v>
      </c>
      <c r="S1830" s="65">
        <f>IFERROR(IF(Ações!$B1830="","",VLOOKUP(Table_1[[#This Row],[AÇÕES]],'Dados Status Invest STOCKS'!A1816:AD2431,25)/100),0)</f>
        <v>5.8499999999999996E-2</v>
      </c>
      <c r="T1830" s="67">
        <f>(1-Ações!$Q1830)*Ações!$R1830</f>
        <v>4.0630601960784316E-2</v>
      </c>
      <c r="U1830" s="68">
        <f>IF(Ações!$S1830=0,Ações!$T1830,IF(Ações!$T1830=0,Ações!$S1830,AVERAGE(Ações!$S1830,Ações!$T1830)))</f>
        <v>4.9565300980392156E-2</v>
      </c>
    </row>
    <row r="1831" spans="2:21" ht="15" customHeight="1" x14ac:dyDescent="0.2">
      <c r="B1831" s="63" t="str">
        <f>IFERROR('Dados Status Invest STOCKS'!A1818,"-")</f>
        <v>FMBIO</v>
      </c>
      <c r="C1831" s="45">
        <f>IFERROR((Ações!$D1831-Ações!$K1831)/Ações!$D1831,0)</f>
        <v>6.6874027993779117E-2</v>
      </c>
      <c r="D1831" s="46">
        <f>(Ações!$O1831)/0.06</f>
        <v>29.181483333333333</v>
      </c>
      <c r="E1831" s="47">
        <f>IFERROR((Ações!$F1831-Ações!$K1831)/Ações!$F1831,0)</f>
        <v>4.9687426995482724E-2</v>
      </c>
      <c r="F1831" s="46">
        <f>IF(OR(Ações!$N1831&lt;0,Ações!$M1831&lt;0),"",(22.5*Ações!$M1831*Ações!$N1831)^0.5)</f>
        <v>28.653730123668019</v>
      </c>
      <c r="G1831" s="47">
        <f>IFERROR((Ações!$H1831-Ações!$K1831)/Ações!$H1831,0)</f>
        <v>0.97796112489357057</v>
      </c>
      <c r="H1831" s="48">
        <f>IFERROR(Ações!$I1831/(Ações!$P1831-Table_1[[#This Row],[CAGR LUCRO 5A]]),0)</f>
        <v>1235.5440043333322</v>
      </c>
      <c r="I1831" s="48">
        <f>IF(Ações!$S1831&lt;0,"",Ações!$O1831*(1+Ações!$S1831))</f>
        <v>1.8533160064999998</v>
      </c>
      <c r="J1831" s="49">
        <f>IFERROR(IF(Ações!$B1831="","",(VLOOKUP(Table_1[[#This Row],[AÇÕES]],'Dados Status Invest STOCKS'!A1817:AD2432,4)/Table_1[[#This Row],[LPA]]))/100,0)</f>
        <v>0.11640522875816993</v>
      </c>
      <c r="K1831" s="64">
        <f>IFERROR(IF(Ações!$B1831="","",VLOOKUP(Table_1[[#This Row],[AÇÕES]],'Dados Status Invest STOCKS'!A1817:AD2432,2)),0)</f>
        <v>27.23</v>
      </c>
      <c r="L1831" s="65">
        <f>IFERROR(IF(Ações!$B1831="","",VLOOKUP(Table_1[[#This Row],[AÇÕES]],'Dados Status Invest STOCKS'!A1817:AD2432,3)/100),0)</f>
        <v>6.4299999999999996E-2</v>
      </c>
      <c r="M1831" s="66">
        <f>IFERROR(IF(Ações!$B1831="","",VLOOKUP(Table_1[[#This Row],[AÇÕES]],'Dados Status Invest STOCKS'!A1817:AD2432,28)),0)</f>
        <v>1.53</v>
      </c>
      <c r="N1831" s="66">
        <f>IFERROR(IF(Ações!$B1831="","",VLOOKUP(Table_1[[#This Row],[AÇÕES]],'Dados Status Invest STOCKS'!A1817:AD2432,27)),0)</f>
        <v>23.85</v>
      </c>
      <c r="O1831" s="66">
        <f>IFERROR(IF(Ações!$L1831="","",Ações!$K1831*Ações!$L1831),0)</f>
        <v>1.7508889999999999</v>
      </c>
      <c r="P1831" s="67">
        <f t="shared" si="28"/>
        <v>0.06</v>
      </c>
      <c r="Q1831" s="67">
        <f>IFERROR(Ações!$O1831/Ações!$M1831,0)</f>
        <v>1.1443718954248365</v>
      </c>
      <c r="R1831" s="67">
        <f>IFERROR(IF(Ações!$B1831="","",VLOOKUP(Table_1[[#This Row],[AÇÕES]],'Dados Status Invest STOCKS'!A1817:AD2432,18)/100),0)</f>
        <v>6.4100000000000004E-2</v>
      </c>
      <c r="S1831" s="65">
        <f>IFERROR(IF(Ações!$B1831="","",VLOOKUP(Table_1[[#This Row],[AÇÕES]],'Dados Status Invest STOCKS'!A1817:AD2432,25)/100),0)</f>
        <v>5.8499999999999996E-2</v>
      </c>
      <c r="T1831" s="67">
        <f>(1-Ações!$Q1831)*Ações!$R1831</f>
        <v>-9.2542384967320215E-3</v>
      </c>
      <c r="U1831" s="68">
        <f>IF(Ações!$S1831=0,Ações!$T1831,IF(Ações!$T1831=0,Ações!$S1831,AVERAGE(Ações!$S1831,Ações!$T1831)))</f>
        <v>2.4622880751633987E-2</v>
      </c>
    </row>
    <row r="1832" spans="2:21" ht="15" customHeight="1" x14ac:dyDescent="0.2">
      <c r="B1832" s="63" t="str">
        <f>IFERROR('Dados Status Invest STOCKS'!A1819,"-")</f>
        <v>FMBIP</v>
      </c>
      <c r="C1832" s="45">
        <f>IFERROR((Ações!$D1832-Ações!$K1832)/Ações!$D1832,0)</f>
        <v>5.9561128526645725E-2</v>
      </c>
      <c r="D1832" s="46">
        <f>(Ações!$O1832)/0.06</f>
        <v>29.177866666666667</v>
      </c>
      <c r="E1832" s="47">
        <f>IFERROR((Ações!$F1832-Ações!$K1832)/Ações!$F1832,0)</f>
        <v>4.2358538257658652E-2</v>
      </c>
      <c r="F1832" s="46">
        <f>IF(OR(Ações!$N1832&lt;0,Ações!$M1832&lt;0),"",(22.5*Ações!$M1832*Ações!$N1832)^0.5)</f>
        <v>28.653730123668019</v>
      </c>
      <c r="G1832" s="47">
        <f>IFERROR((Ações!$H1832-Ações!$K1832)/Ações!$H1832,0)</f>
        <v>0.97778840643662357</v>
      </c>
      <c r="H1832" s="48">
        <f>IFERROR(Ações!$I1832/(Ações!$P1832-Table_1[[#This Row],[CAGR LUCRO 5A]]),0)</f>
        <v>1235.3908746666657</v>
      </c>
      <c r="I1832" s="48">
        <f>IF(Ações!$S1832&lt;0,"",Ações!$O1832*(1+Ações!$S1832))</f>
        <v>1.8530863120000001</v>
      </c>
      <c r="J1832" s="49">
        <f>IFERROR(IF(Ações!$B1832="","",(VLOOKUP(Table_1[[#This Row],[AÇÕES]],'Dados Status Invest STOCKS'!A1818:AD2433,4)/Table_1[[#This Row],[LPA]]))/100,0)</f>
        <v>0.11725490196078432</v>
      </c>
      <c r="K1832" s="64">
        <f>IFERROR(IF(Ações!$B1832="","",VLOOKUP(Table_1[[#This Row],[AÇÕES]],'Dados Status Invest STOCKS'!A1818:AD2433,2)),0)</f>
        <v>27.44</v>
      </c>
      <c r="L1832" s="65">
        <f>IFERROR(IF(Ações!$B1832="","",VLOOKUP(Table_1[[#This Row],[AÇÕES]],'Dados Status Invest STOCKS'!A1818:AD2433,3)/100),0)</f>
        <v>6.3799999999999996E-2</v>
      </c>
      <c r="M1832" s="66">
        <f>IFERROR(IF(Ações!$B1832="","",VLOOKUP(Table_1[[#This Row],[AÇÕES]],'Dados Status Invest STOCKS'!A1818:AD2433,28)),0)</f>
        <v>1.53</v>
      </c>
      <c r="N1832" s="66">
        <f>IFERROR(IF(Ações!$B1832="","",VLOOKUP(Table_1[[#This Row],[AÇÕES]],'Dados Status Invest STOCKS'!A1818:AD2433,27)),0)</f>
        <v>23.85</v>
      </c>
      <c r="O1832" s="66">
        <f>IFERROR(IF(Ações!$L1832="","",Ações!$K1832*Ações!$L1832),0)</f>
        <v>1.750672</v>
      </c>
      <c r="P1832" s="67">
        <f t="shared" si="28"/>
        <v>0.06</v>
      </c>
      <c r="Q1832" s="67">
        <f>IFERROR(Ações!$O1832/Ações!$M1832,0)</f>
        <v>1.144230065359477</v>
      </c>
      <c r="R1832" s="67">
        <f>IFERROR(IF(Ações!$B1832="","",VLOOKUP(Table_1[[#This Row],[AÇÕES]],'Dados Status Invest STOCKS'!A1818:AD2433,18)/100),0)</f>
        <v>6.4100000000000004E-2</v>
      </c>
      <c r="S1832" s="65">
        <f>IFERROR(IF(Ações!$B1832="","",VLOOKUP(Table_1[[#This Row],[AÇÕES]],'Dados Status Invest STOCKS'!A1818:AD2433,25)/100),0)</f>
        <v>5.8499999999999996E-2</v>
      </c>
      <c r="T1832" s="67">
        <f>(1-Ações!$Q1832)*Ações!$R1832</f>
        <v>-9.2451471895424776E-3</v>
      </c>
      <c r="U1832" s="68">
        <f>IF(Ações!$S1832=0,Ações!$T1832,IF(Ações!$T1832=0,Ações!$S1832,AVERAGE(Ações!$S1832,Ações!$T1832)))</f>
        <v>2.4627426405228761E-2</v>
      </c>
    </row>
    <row r="1833" spans="2:21" ht="15" customHeight="1" x14ac:dyDescent="0.2">
      <c r="B1833" s="63" t="str">
        <f>IFERROR('Dados Status Invest STOCKS'!A1820,"-")</f>
        <v>FMC</v>
      </c>
      <c r="C1833" s="45">
        <f>IFERROR((Ações!$D1833-Ações!$K1833)/Ações!$D1833,0)</f>
        <v>-2.2786885245901636</v>
      </c>
      <c r="D1833" s="46">
        <f>(Ações!$O1833)/0.06</f>
        <v>32.757000000000005</v>
      </c>
      <c r="E1833" s="47">
        <f>IFERROR((Ações!$F1833-Ações!$K1833)/Ações!$F1833,0)</f>
        <v>-1.1399789830130278</v>
      </c>
      <c r="F1833" s="46">
        <f>IF(OR(Ações!$N1833&lt;0,Ações!$M1833&lt;0),"",(22.5*Ações!$M1833*Ações!$N1833)^0.5)</f>
        <v>50.187408779493687</v>
      </c>
      <c r="G1833" s="47">
        <f>IFERROR((Ações!$H1833-Ações!$K1833)/Ações!$H1833,0)</f>
        <v>-0.90453936554832282</v>
      </c>
      <c r="H1833" s="48">
        <f>IFERROR(Ações!$I1833/(Ações!$P1833-Table_1[[#This Row],[CAGR LUCRO 5A]]),0)</f>
        <v>56.391588403361361</v>
      </c>
      <c r="I1833" s="48">
        <f>IF(Ações!$S1833&lt;0,"",Ações!$O1833*(1+Ações!$S1833))</f>
        <v>2.0131797060000003</v>
      </c>
      <c r="J1833" s="49">
        <f>IFERROR(IF(Ações!$B1833="","",(VLOOKUP(Table_1[[#This Row],[AÇÕES]],'Dados Status Invest STOCKS'!A1819:AD2434,4)/Table_1[[#This Row],[LPA]]))/100,0)</f>
        <v>4.9059829059829065E-2</v>
      </c>
      <c r="K1833" s="64">
        <f>IFERROR(IF(Ações!$B1833="","",VLOOKUP(Table_1[[#This Row],[AÇÕES]],'Dados Status Invest STOCKS'!A1819:AD2434,2)),0)</f>
        <v>107.4</v>
      </c>
      <c r="L1833" s="65">
        <f>IFERROR(IF(Ações!$B1833="","",VLOOKUP(Table_1[[#This Row],[AÇÕES]],'Dados Status Invest STOCKS'!A1819:AD2434,3)/100),0)</f>
        <v>1.83E-2</v>
      </c>
      <c r="M1833" s="66">
        <f>IFERROR(IF(Ações!$B1833="","",VLOOKUP(Table_1[[#This Row],[AÇÕES]],'Dados Status Invest STOCKS'!A1819:AD2434,28)),0)</f>
        <v>4.68</v>
      </c>
      <c r="N1833" s="66">
        <f>IFERROR(IF(Ações!$B1833="","",VLOOKUP(Table_1[[#This Row],[AÇÕES]],'Dados Status Invest STOCKS'!A1819:AD2434,27)),0)</f>
        <v>23.92</v>
      </c>
      <c r="O1833" s="66">
        <f>IFERROR(IF(Ações!$L1833="","",Ações!$K1833*Ações!$L1833),0)</f>
        <v>1.9654200000000002</v>
      </c>
      <c r="P1833" s="67">
        <f t="shared" si="28"/>
        <v>0.06</v>
      </c>
      <c r="Q1833" s="67">
        <f>IFERROR(Ações!$O1833/Ações!$M1833,0)</f>
        <v>0.4199615384615385</v>
      </c>
      <c r="R1833" s="67">
        <f>IFERROR(IF(Ações!$B1833="","",VLOOKUP(Table_1[[#This Row],[AÇÕES]],'Dados Status Invest STOCKS'!A1819:AD2434,18)/100),0)</f>
        <v>0.1956</v>
      </c>
      <c r="S1833" s="65">
        <f>IFERROR(IF(Ações!$B1833="","",VLOOKUP(Table_1[[#This Row],[AÇÕES]],'Dados Status Invest STOCKS'!A1819:AD2434,25)/100),0)</f>
        <v>2.4300000000000002E-2</v>
      </c>
      <c r="T1833" s="67">
        <f>(1-Ações!$Q1833)*Ações!$R1833</f>
        <v>0.11345552307692307</v>
      </c>
      <c r="U1833" s="68">
        <f>IF(Ações!$S1833=0,Ações!$T1833,IF(Ações!$T1833=0,Ações!$S1833,AVERAGE(Ações!$S1833,Ações!$T1833)))</f>
        <v>6.8877761538461535E-2</v>
      </c>
    </row>
    <row r="1834" spans="2:21" ht="15" customHeight="1" x14ac:dyDescent="0.2">
      <c r="B1834" s="63" t="str">
        <f>IFERROR('Dados Status Invest STOCKS'!A1821,"-")</f>
        <v>FMNB</v>
      </c>
      <c r="C1834" s="45">
        <f>IFERROR((Ações!$D1834-Ações!$K1834)/Ações!$D1834,0)</f>
        <v>-1.409638554216867</v>
      </c>
      <c r="D1834" s="46">
        <f>(Ações!$O1834)/0.06</f>
        <v>7.8269000000000011</v>
      </c>
      <c r="E1834" s="47">
        <f>IFERROR((Ações!$F1834-Ações!$K1834)/Ações!$F1834,0)</f>
        <v>8.5932250023835158E-2</v>
      </c>
      <c r="F1834" s="46">
        <f>IF(OR(Ações!$N1834&lt;0,Ações!$M1834&lt;0),"",(22.5*Ações!$M1834*Ações!$N1834)^0.5)</f>
        <v>20.633043885961179</v>
      </c>
      <c r="G1834" s="47">
        <f>IFERROR((Ações!$H1834-Ações!$K1834)/Ações!$H1834,0)</f>
        <v>10.545553663774118</v>
      </c>
      <c r="H1834" s="48">
        <f>IFERROR(Ações!$I1834/(Ações!$P1834-Table_1[[#This Row],[CAGR LUCRO 5A]]),0)</f>
        <v>-1.9757890075642968</v>
      </c>
      <c r="I1834" s="48">
        <f>IF(Ações!$S1834&lt;0,"",Ações!$O1834*(1+Ações!$S1834))</f>
        <v>0.65299826699999997</v>
      </c>
      <c r="J1834" s="49">
        <f>IFERROR(IF(Ações!$B1834="","",(VLOOKUP(Table_1[[#This Row],[AÇÕES]],'Dados Status Invest STOCKS'!A1820:AD2435,4)/Table_1[[#This Row],[LPA]]))/100,0)</f>
        <v>6.541176470588235E-2</v>
      </c>
      <c r="K1834" s="64">
        <f>IFERROR(IF(Ações!$B1834="","",VLOOKUP(Table_1[[#This Row],[AÇÕES]],'Dados Status Invest STOCKS'!A1820:AD2435,2)),0)</f>
        <v>18.86</v>
      </c>
      <c r="L1834" s="65">
        <f>IFERROR(IF(Ações!$B1834="","",VLOOKUP(Table_1[[#This Row],[AÇÕES]],'Dados Status Invest STOCKS'!A1820:AD2435,3)/100),0)</f>
        <v>2.4900000000000002E-2</v>
      </c>
      <c r="M1834" s="66">
        <f>IFERROR(IF(Ações!$B1834="","",VLOOKUP(Table_1[[#This Row],[AÇÕES]],'Dados Status Invest STOCKS'!A1820:AD2435,28)),0)</f>
        <v>1.7</v>
      </c>
      <c r="N1834" s="66">
        <f>IFERROR(IF(Ações!$B1834="","",VLOOKUP(Table_1[[#This Row],[AÇÕES]],'Dados Status Invest STOCKS'!A1820:AD2435,27)),0)</f>
        <v>11.13</v>
      </c>
      <c r="O1834" s="66">
        <f>IFERROR(IF(Ações!$L1834="","",Ações!$K1834*Ações!$L1834),0)</f>
        <v>0.46961400000000003</v>
      </c>
      <c r="P1834" s="67">
        <f t="shared" si="28"/>
        <v>0.06</v>
      </c>
      <c r="Q1834" s="67">
        <f>IFERROR(Ações!$O1834/Ações!$M1834,0)</f>
        <v>0.27624352941176472</v>
      </c>
      <c r="R1834" s="67">
        <f>IFERROR(IF(Ações!$B1834="","",VLOOKUP(Table_1[[#This Row],[AÇÕES]],'Dados Status Invest STOCKS'!A1820:AD2435,18)/100),0)</f>
        <v>0.15229999999999999</v>
      </c>
      <c r="S1834" s="65">
        <f>IFERROR(IF(Ações!$B1834="","",VLOOKUP(Table_1[[#This Row],[AÇÕES]],'Dados Status Invest STOCKS'!A1820:AD2435,25)/100),0)</f>
        <v>0.39049999999999996</v>
      </c>
      <c r="T1834" s="67">
        <f>(1-Ações!$Q1834)*Ações!$R1834</f>
        <v>0.11022811047058824</v>
      </c>
      <c r="U1834" s="68">
        <f>IF(Ações!$S1834=0,Ações!$T1834,IF(Ações!$T1834=0,Ações!$S1834,AVERAGE(Ações!$S1834,Ações!$T1834)))</f>
        <v>0.25036405523529409</v>
      </c>
    </row>
    <row r="1835" spans="2:21" ht="15" customHeight="1" x14ac:dyDescent="0.2">
      <c r="B1835" s="63" t="str">
        <f>IFERROR('Dados Status Invest STOCKS'!A1822,"-")</f>
        <v>FMS</v>
      </c>
      <c r="C1835" s="45">
        <f>IFERROR((Ações!$D1835-Ações!$K1835)/Ações!$D1835,0)</f>
        <v>-0.68539325842696608</v>
      </c>
      <c r="D1835" s="46">
        <f>(Ações!$O1835)/0.06</f>
        <v>19.12906666666667</v>
      </c>
      <c r="E1835" s="47">
        <f>IFERROR((Ações!$F1835-Ações!$K1835)/Ações!$F1835,0)</f>
        <v>7.2784239409272436E-2</v>
      </c>
      <c r="F1835" s="46">
        <f>IF(OR(Ações!$N1835&lt;0,Ações!$M1835&lt;0),"",(22.5*Ações!$M1835*Ações!$N1835)^0.5)</f>
        <v>34.77076358091665</v>
      </c>
      <c r="G1835" s="47">
        <f>IFERROR((Ações!$H1835-Ações!$K1835)/Ações!$H1835,0)</f>
        <v>1.1868973875430522</v>
      </c>
      <c r="H1835" s="48">
        <f>IFERROR(Ações!$I1835/(Ações!$P1835-Table_1[[#This Row],[CAGR LUCRO 5A]]),0)</f>
        <v>-172.50107357746492</v>
      </c>
      <c r="I1835" s="48">
        <f>IF(Ações!$S1835&lt;0,"",Ações!$O1835*(1+Ações!$S1835))</f>
        <v>1.2247576224000001</v>
      </c>
      <c r="J1835" s="49">
        <f>IFERROR(IF(Ações!$B1835="","",(VLOOKUP(Table_1[[#This Row],[AÇÕES]],'Dados Status Invest STOCKS'!A1821:AD2436,4)/Table_1[[#This Row],[LPA]]))/100,0)</f>
        <v>7.7352941176470583E-2</v>
      </c>
      <c r="K1835" s="64">
        <f>IFERROR(IF(Ações!$B1835="","",VLOOKUP(Table_1[[#This Row],[AÇÕES]],'Dados Status Invest STOCKS'!A1821:AD2436,2)),0)</f>
        <v>32.24</v>
      </c>
      <c r="L1835" s="65">
        <f>IFERROR(IF(Ações!$B1835="","",VLOOKUP(Table_1[[#This Row],[AÇÕES]],'Dados Status Invest STOCKS'!A1821:AD2436,3)/100),0)</f>
        <v>3.56E-2</v>
      </c>
      <c r="M1835" s="66">
        <f>IFERROR(IF(Ações!$B1835="","",VLOOKUP(Table_1[[#This Row],[AÇÕES]],'Dados Status Invest STOCKS'!A1821:AD2436,28)),0)</f>
        <v>2.04</v>
      </c>
      <c r="N1835" s="66">
        <f>IFERROR(IF(Ações!$B1835="","",VLOOKUP(Table_1[[#This Row],[AÇÕES]],'Dados Status Invest STOCKS'!A1821:AD2436,27)),0)</f>
        <v>26.34</v>
      </c>
      <c r="O1835" s="66">
        <f>IFERROR(IF(Ações!$L1835="","",Ações!$K1835*Ações!$L1835),0)</f>
        <v>1.1477440000000001</v>
      </c>
      <c r="P1835" s="67">
        <f t="shared" si="28"/>
        <v>0.06</v>
      </c>
      <c r="Q1835" s="67">
        <f>IFERROR(Ações!$O1835/Ações!$M1835,0)</f>
        <v>0.56261960784313725</v>
      </c>
      <c r="R1835" s="67">
        <f>IFERROR(IF(Ações!$B1835="","",VLOOKUP(Table_1[[#This Row],[AÇÕES]],'Dados Status Invest STOCKS'!A1821:AD2436,18)/100),0)</f>
        <v>7.7399999999999997E-2</v>
      </c>
      <c r="S1835" s="65">
        <f>IFERROR(IF(Ações!$B1835="","",VLOOKUP(Table_1[[#This Row],[AÇÕES]],'Dados Status Invest STOCKS'!A1821:AD2436,25)/100),0)</f>
        <v>6.7099999999999993E-2</v>
      </c>
      <c r="T1835" s="67">
        <f>(1-Ações!$Q1835)*Ações!$R1835</f>
        <v>3.3853242352941175E-2</v>
      </c>
      <c r="U1835" s="68">
        <f>IF(Ações!$S1835=0,Ações!$T1835,IF(Ações!$T1835=0,Ações!$S1835,AVERAGE(Ações!$S1835,Ações!$T1835)))</f>
        <v>5.0476621176470587E-2</v>
      </c>
    </row>
    <row r="1836" spans="2:21" ht="15" customHeight="1" x14ac:dyDescent="0.2">
      <c r="B1836" s="63" t="str">
        <f>IFERROR('Dados Status Invest STOCKS'!A1823,"-")</f>
        <v>FMTX</v>
      </c>
      <c r="C1836" s="45">
        <f>IFERROR((Ações!$D1836-Ações!$K1836)/Ações!$D1836,0)</f>
        <v>0</v>
      </c>
      <c r="D1836" s="46">
        <f>(Ações!$O1836)/0.06</f>
        <v>0</v>
      </c>
      <c r="E1836" s="47">
        <f>IFERROR((Ações!$F1836-Ações!$K1836)/Ações!$F1836,0)</f>
        <v>0</v>
      </c>
      <c r="F1836" s="46" t="str">
        <f>IF(OR(Ações!$N1836&lt;0,Ações!$M1836&lt;0),"",(22.5*Ações!$M1836*Ações!$N1836)^0.5)</f>
        <v/>
      </c>
      <c r="G1836" s="47">
        <f>IFERROR((Ações!$H1836-Ações!$K1836)/Ações!$H1836,0)</f>
        <v>0</v>
      </c>
      <c r="H1836" s="48">
        <f>IFERROR(Ações!$I1836/(Ações!$P1836-Table_1[[#This Row],[CAGR LUCRO 5A]]),0)</f>
        <v>0</v>
      </c>
      <c r="I1836" s="48">
        <f>IF(Ações!$S1836&lt;0,"",Ações!$O1836*(1+Ações!$S1836))</f>
        <v>0</v>
      </c>
      <c r="J1836" s="49">
        <f>IFERROR(IF(Ações!$B1836="","",(VLOOKUP(Table_1[[#This Row],[AÇÕES]],'Dados Status Invest STOCKS'!A1822:AD2437,4)/Table_1[[#This Row],[LPA]]))/100,0)</f>
        <v>1.2541254125412541E-2</v>
      </c>
      <c r="K1836" s="64">
        <f>IFERROR(IF(Ações!$B1836="","",VLOOKUP(Table_1[[#This Row],[AÇÕES]],'Dados Status Invest STOCKS'!A1822:AD2437,2)),0)</f>
        <v>11.53</v>
      </c>
      <c r="L1836" s="65">
        <f>IFERROR(IF(Ações!$B1836="","",VLOOKUP(Table_1[[#This Row],[AÇÕES]],'Dados Status Invest STOCKS'!A1822:AD2437,3)/100),0)</f>
        <v>0</v>
      </c>
      <c r="M1836" s="66">
        <f>IFERROR(IF(Ações!$B1836="","",VLOOKUP(Table_1[[#This Row],[AÇÕES]],'Dados Status Invest STOCKS'!A1822:AD2437,28)),0)</f>
        <v>-3.03</v>
      </c>
      <c r="N1836" s="66">
        <f>IFERROR(IF(Ações!$B1836="","",VLOOKUP(Table_1[[#This Row],[AÇÕES]],'Dados Status Invest STOCKS'!A1822:AD2437,27)),0)</f>
        <v>10.88</v>
      </c>
      <c r="O1836" s="66">
        <f>IFERROR(IF(Ações!$L1836="","",Ações!$K1836*Ações!$L1836),0)</f>
        <v>0</v>
      </c>
      <c r="P1836" s="67">
        <f t="shared" si="28"/>
        <v>0.06</v>
      </c>
      <c r="Q1836" s="67">
        <f>IFERROR(Ações!$O1836/Ações!$M1836,0)</f>
        <v>0</v>
      </c>
      <c r="R1836" s="67">
        <f>IFERROR(IF(Ações!$B1836="","",VLOOKUP(Table_1[[#This Row],[AÇÕES]],'Dados Status Invest STOCKS'!A1822:AD2437,18)/100),0)</f>
        <v>-0.27899999999999997</v>
      </c>
      <c r="S1836" s="65">
        <f>IFERROR(IF(Ações!$B1836="","",VLOOKUP(Table_1[[#This Row],[AÇÕES]],'Dados Status Invest STOCKS'!A1822:AD2437,25)/100),0)</f>
        <v>0</v>
      </c>
      <c r="T1836" s="67">
        <f>(1-Ações!$Q1836)*Ações!$R1836</f>
        <v>-0.27899999999999997</v>
      </c>
      <c r="U1836" s="68">
        <f>IF(Ações!$S1836=0,Ações!$T1836,IF(Ações!$T1836=0,Ações!$S1836,AVERAGE(Ações!$S1836,Ações!$T1836)))</f>
        <v>-0.27899999999999997</v>
      </c>
    </row>
    <row r="1837" spans="2:21" ht="15" customHeight="1" x14ac:dyDescent="0.2">
      <c r="B1837" s="63" t="str">
        <f>IFERROR('Dados Status Invest STOCKS'!A1824,"-")</f>
        <v>FMX</v>
      </c>
      <c r="C1837" s="45">
        <f>IFERROR((Ações!$D1837-Ações!$K1837)/Ações!$D1837,0)</f>
        <v>-3.3478260869565215</v>
      </c>
      <c r="D1837" s="46">
        <f>(Ações!$O1837)/0.06</f>
        <v>18.538</v>
      </c>
      <c r="E1837" s="47">
        <f>IFERROR((Ações!$F1837-Ações!$K1837)/Ações!$F1837,0)</f>
        <v>-0.89102494882598149</v>
      </c>
      <c r="F1837" s="46">
        <f>IF(OR(Ações!$N1837&lt;0,Ações!$M1837&lt;0),"",(22.5*Ações!$M1837*Ações!$N1837)^0.5)</f>
        <v>42.622388483049612</v>
      </c>
      <c r="G1837" s="47">
        <f>IFERROR((Ações!$H1837-Ações!$K1837)/Ações!$H1837,0)</f>
        <v>0</v>
      </c>
      <c r="H1837" s="48">
        <f>IFERROR(Ações!$I1837/(Ações!$P1837-Table_1[[#This Row],[CAGR LUCRO 5A]]),0)</f>
        <v>0</v>
      </c>
      <c r="I1837" s="48" t="str">
        <f>IF(Ações!$S1837&lt;0,"",Ações!$O1837*(1+Ações!$S1837))</f>
        <v/>
      </c>
      <c r="J1837" s="49">
        <f>IFERROR(IF(Ações!$B1837="","",(VLOOKUP(Table_1[[#This Row],[AÇÕES]],'Dados Status Invest STOCKS'!A1823:AD2438,4)/Table_1[[#This Row],[LPA]]))/100,0)</f>
        <v>0.22603174603174606</v>
      </c>
      <c r="K1837" s="64">
        <f>IFERROR(IF(Ações!$B1837="","",VLOOKUP(Table_1[[#This Row],[AÇÕES]],'Dados Status Invest STOCKS'!A1823:AD2438,2)),0)</f>
        <v>80.599999999999994</v>
      </c>
      <c r="L1837" s="65">
        <f>IFERROR(IF(Ações!$B1837="","",VLOOKUP(Table_1[[#This Row],[AÇÕES]],'Dados Status Invest STOCKS'!A1823:AD2438,3)/100),0)</f>
        <v>1.38E-2</v>
      </c>
      <c r="M1837" s="66">
        <f>IFERROR(IF(Ações!$B1837="","",VLOOKUP(Table_1[[#This Row],[AÇÕES]],'Dados Status Invest STOCKS'!A1823:AD2438,28)),0)</f>
        <v>1.89</v>
      </c>
      <c r="N1837" s="66">
        <f>IFERROR(IF(Ações!$B1837="","",VLOOKUP(Table_1[[#This Row],[AÇÕES]],'Dados Status Invest STOCKS'!A1823:AD2438,27)),0)</f>
        <v>42.72</v>
      </c>
      <c r="O1837" s="66">
        <f>IFERROR(IF(Ações!$L1837="","",Ações!$K1837*Ações!$L1837),0)</f>
        <v>1.1122799999999999</v>
      </c>
      <c r="P1837" s="67">
        <f t="shared" si="28"/>
        <v>0.06</v>
      </c>
      <c r="Q1837" s="67">
        <f>IFERROR(Ações!$O1837/Ações!$M1837,0)</f>
        <v>0.58850793650793654</v>
      </c>
      <c r="R1837" s="67">
        <f>IFERROR(IF(Ações!$B1837="","",VLOOKUP(Table_1[[#This Row],[AÇÕES]],'Dados Status Invest STOCKS'!A1823:AD2438,18)/100),0)</f>
        <v>4.4199999999999996E-2</v>
      </c>
      <c r="S1837" s="65">
        <f>IFERROR(IF(Ações!$B1837="","",VLOOKUP(Table_1[[#This Row],[AÇÕES]],'Dados Status Invest STOCKS'!A1823:AD2438,25)/100),0)</f>
        <v>-0.28749999999999998</v>
      </c>
      <c r="T1837" s="67">
        <f>(1-Ações!$Q1837)*Ações!$R1837</f>
        <v>1.8187949206349203E-2</v>
      </c>
      <c r="U1837" s="68">
        <f>IF(Ações!$S1837=0,Ações!$T1837,IF(Ações!$T1837=0,Ações!$S1837,AVERAGE(Ações!$S1837,Ações!$T1837)))</f>
        <v>-0.13465602539682539</v>
      </c>
    </row>
    <row r="1838" spans="2:21" ht="15" customHeight="1" x14ac:dyDescent="0.2">
      <c r="B1838" s="63" t="str">
        <f>IFERROR('Dados Status Invest STOCKS'!A1825,"-")</f>
        <v>FN</v>
      </c>
      <c r="C1838" s="45">
        <f>IFERROR((Ações!$D1838-Ações!$K1838)/Ações!$D1838,0)</f>
        <v>0</v>
      </c>
      <c r="D1838" s="46">
        <f>(Ações!$O1838)/0.06</f>
        <v>0</v>
      </c>
      <c r="E1838" s="47">
        <f>IFERROR((Ações!$F1838-Ações!$K1838)/Ações!$F1838,0)</f>
        <v>-1.0952583705169132</v>
      </c>
      <c r="F1838" s="46">
        <f>IF(OR(Ações!$N1838&lt;0,Ações!$M1838&lt;0),"",(22.5*Ações!$M1838*Ações!$N1838)^0.5)</f>
        <v>54.857196428545272</v>
      </c>
      <c r="G1838" s="47">
        <f>IFERROR((Ações!$H1838-Ações!$K1838)/Ações!$H1838,0)</f>
        <v>0</v>
      </c>
      <c r="H1838" s="48">
        <f>IFERROR(Ações!$I1838/(Ações!$P1838-Table_1[[#This Row],[CAGR LUCRO 5A]]),0)</f>
        <v>0</v>
      </c>
      <c r="I1838" s="48">
        <f>IF(Ações!$S1838&lt;0,"",Ações!$O1838*(1+Ações!$S1838))</f>
        <v>0</v>
      </c>
      <c r="J1838" s="49">
        <f>IFERROR(IF(Ações!$B1838="","",(VLOOKUP(Table_1[[#This Row],[AÇÕES]],'Dados Status Invest STOCKS'!A1824:AD2439,4)/Table_1[[#This Row],[LPA]]))/100,0)</f>
        <v>6.1574074074074073E-2</v>
      </c>
      <c r="K1838" s="64">
        <f>IFERROR(IF(Ações!$B1838="","",VLOOKUP(Table_1[[#This Row],[AÇÕES]],'Dados Status Invest STOCKS'!A1824:AD2439,2)),0)</f>
        <v>114.94</v>
      </c>
      <c r="L1838" s="65">
        <f>IFERROR(IF(Ações!$B1838="","",VLOOKUP(Table_1[[#This Row],[AÇÕES]],'Dados Status Invest STOCKS'!A1824:AD2439,3)/100),0)</f>
        <v>0</v>
      </c>
      <c r="M1838" s="66">
        <f>IFERROR(IF(Ações!$B1838="","",VLOOKUP(Table_1[[#This Row],[AÇÕES]],'Dados Status Invest STOCKS'!A1824:AD2439,28)),0)</f>
        <v>4.32</v>
      </c>
      <c r="N1838" s="66">
        <f>IFERROR(IF(Ações!$B1838="","",VLOOKUP(Table_1[[#This Row],[AÇÕES]],'Dados Status Invest STOCKS'!A1824:AD2439,27)),0)</f>
        <v>30.96</v>
      </c>
      <c r="O1838" s="66">
        <f>IFERROR(IF(Ações!$L1838="","",Ações!$K1838*Ações!$L1838),0)</f>
        <v>0</v>
      </c>
      <c r="P1838" s="67">
        <f t="shared" si="28"/>
        <v>0.06</v>
      </c>
      <c r="Q1838" s="67">
        <f>IFERROR(Ações!$O1838/Ações!$M1838,0)</f>
        <v>0</v>
      </c>
      <c r="R1838" s="67">
        <f>IFERROR(IF(Ações!$B1838="","",VLOOKUP(Table_1[[#This Row],[AÇÕES]],'Dados Status Invest STOCKS'!A1824:AD2439,18)/100),0)</f>
        <v>0.1396</v>
      </c>
      <c r="S1838" s="65">
        <f>IFERROR(IF(Ações!$B1838="","",VLOOKUP(Table_1[[#This Row],[AÇÕES]],'Dados Status Invest STOCKS'!A1824:AD2439,25)/100),0)</f>
        <v>0.191</v>
      </c>
      <c r="T1838" s="67">
        <f>(1-Ações!$Q1838)*Ações!$R1838</f>
        <v>0.1396</v>
      </c>
      <c r="U1838" s="68">
        <f>IF(Ações!$S1838=0,Ações!$T1838,IF(Ações!$T1838=0,Ações!$S1838,AVERAGE(Ações!$S1838,Ações!$T1838)))</f>
        <v>0.1653</v>
      </c>
    </row>
    <row r="1839" spans="2:21" ht="15" customHeight="1" x14ac:dyDescent="0.2">
      <c r="B1839" s="63" t="str">
        <f>IFERROR('Dados Status Invest STOCKS'!A1826,"-")</f>
        <v>FNB</v>
      </c>
      <c r="C1839" s="45">
        <f>IFERROR((Ações!$D1839-Ações!$K1839)/Ações!$D1839,0)</f>
        <v>-0.63934426229508179</v>
      </c>
      <c r="D1839" s="46">
        <f>(Ações!$O1839)/0.06</f>
        <v>7.9910000000000005</v>
      </c>
      <c r="E1839" s="47">
        <f>IFERROR((Ações!$F1839-Ações!$K1839)/Ações!$F1839,0)</f>
        <v>0.35855022889465293</v>
      </c>
      <c r="F1839" s="46">
        <f>IF(OR(Ações!$N1839&lt;0,Ações!$M1839&lt;0),"",(22.5*Ações!$M1839*Ações!$N1839)^0.5)</f>
        <v>20.422487605578318</v>
      </c>
      <c r="G1839" s="47">
        <f>IFERROR((Ações!$H1839-Ações!$K1839)/Ações!$H1839,0)</f>
        <v>2.8121880112572253</v>
      </c>
      <c r="H1839" s="48">
        <f>IFERROR(Ações!$I1839/(Ações!$P1839-Table_1[[#This Row],[CAGR LUCRO 5A]]),0)</f>
        <v>-7.2288305179282863</v>
      </c>
      <c r="I1839" s="48">
        <f>IF(Ações!$S1839&lt;0,"",Ações!$O1839*(1+Ações!$S1839))</f>
        <v>0.54433093799999999</v>
      </c>
      <c r="J1839" s="49">
        <f>IFERROR(IF(Ações!$B1839="","",(VLOOKUP(Table_1[[#This Row],[AÇÕES]],'Dados Status Invest STOCKS'!A1825:AD2440,4)/Table_1[[#This Row],[LPA]]))/100,0)</f>
        <v>9.7327586206896549E-2</v>
      </c>
      <c r="K1839" s="64">
        <f>IFERROR(IF(Ações!$B1839="","",VLOOKUP(Table_1[[#This Row],[AÇÕES]],'Dados Status Invest STOCKS'!A1825:AD2440,2)),0)</f>
        <v>13.1</v>
      </c>
      <c r="L1839" s="65">
        <f>IFERROR(IF(Ações!$B1839="","",VLOOKUP(Table_1[[#This Row],[AÇÕES]],'Dados Status Invest STOCKS'!A1825:AD2440,3)/100),0)</f>
        <v>3.6600000000000001E-2</v>
      </c>
      <c r="M1839" s="66">
        <f>IFERROR(IF(Ações!$B1839="","",VLOOKUP(Table_1[[#This Row],[AÇÕES]],'Dados Status Invest STOCKS'!A1825:AD2440,28)),0)</f>
        <v>1.1599999999999999</v>
      </c>
      <c r="N1839" s="66">
        <f>IFERROR(IF(Ações!$B1839="","",VLOOKUP(Table_1[[#This Row],[AÇÕES]],'Dados Status Invest STOCKS'!A1825:AD2440,27)),0)</f>
        <v>15.98</v>
      </c>
      <c r="O1839" s="66">
        <f>IFERROR(IF(Ações!$L1839="","",Ações!$K1839*Ações!$L1839),0)</f>
        <v>0.47946</v>
      </c>
      <c r="P1839" s="67">
        <f t="shared" si="28"/>
        <v>0.06</v>
      </c>
      <c r="Q1839" s="67">
        <f>IFERROR(Ações!$O1839/Ações!$M1839,0)</f>
        <v>0.41332758620689658</v>
      </c>
      <c r="R1839" s="67">
        <f>IFERROR(IF(Ações!$B1839="","",VLOOKUP(Table_1[[#This Row],[AÇÕES]],'Dados Status Invest STOCKS'!A1825:AD2440,18)/100),0)</f>
        <v>7.2599999999999998E-2</v>
      </c>
      <c r="S1839" s="65">
        <f>IFERROR(IF(Ações!$B1839="","",VLOOKUP(Table_1[[#This Row],[AÇÕES]],'Dados Status Invest STOCKS'!A1825:AD2440,25)/100),0)</f>
        <v>0.1353</v>
      </c>
      <c r="T1839" s="67">
        <f>(1-Ações!$Q1839)*Ações!$R1839</f>
        <v>4.2592417241379306E-2</v>
      </c>
      <c r="U1839" s="68">
        <f>IF(Ações!$S1839=0,Ações!$T1839,IF(Ações!$T1839=0,Ações!$S1839,AVERAGE(Ações!$S1839,Ações!$T1839)))</f>
        <v>8.8946208620689651E-2</v>
      </c>
    </row>
    <row r="1840" spans="2:21" ht="15" customHeight="1" x14ac:dyDescent="0.2">
      <c r="B1840" s="63" t="str">
        <f>IFERROR('Dados Status Invest STOCKS'!A1827,"-")</f>
        <v>FNCB</v>
      </c>
      <c r="C1840" s="45">
        <f>IFERROR((Ações!$D1840-Ações!$K1840)/Ações!$D1840,0)</f>
        <v>-0.94174757281553401</v>
      </c>
      <c r="D1840" s="46">
        <f>(Ações!$O1840)/0.06</f>
        <v>4.5011000000000001</v>
      </c>
      <c r="E1840" s="47">
        <f>IFERROR((Ações!$F1840-Ações!$K1840)/Ações!$F1840,0)</f>
        <v>0.39097034150573029</v>
      </c>
      <c r="F1840" s="46">
        <f>IF(OR(Ações!$N1840&lt;0,Ações!$M1840&lt;0),"",(22.5*Ações!$M1840*Ações!$N1840)^0.5)</f>
        <v>14.350696847191776</v>
      </c>
      <c r="G1840" s="47">
        <f>IFERROR((Ações!$H1840-Ações!$K1840)/Ações!$H1840,0)</f>
        <v>0</v>
      </c>
      <c r="H1840" s="48">
        <f>IFERROR(Ações!$I1840/(Ações!$P1840-Table_1[[#This Row],[CAGR LUCRO 5A]]),0)</f>
        <v>0</v>
      </c>
      <c r="I1840" s="48" t="str">
        <f>IF(Ações!$S1840&lt;0,"",Ações!$O1840*(1+Ações!$S1840))</f>
        <v/>
      </c>
      <c r="J1840" s="49">
        <f>IFERROR(IF(Ações!$B1840="","",(VLOOKUP(Table_1[[#This Row],[AÇÕES]],'Dados Status Invest STOCKS'!A1826:AD2441,4)/Table_1[[#This Row],[LPA]]))/100,0)</f>
        <v>6.8495575221238947E-2</v>
      </c>
      <c r="K1840" s="64">
        <f>IFERROR(IF(Ações!$B1840="","",VLOOKUP(Table_1[[#This Row],[AÇÕES]],'Dados Status Invest STOCKS'!A1826:AD2441,2)),0)</f>
        <v>8.74</v>
      </c>
      <c r="L1840" s="65">
        <f>IFERROR(IF(Ações!$B1840="","",VLOOKUP(Table_1[[#This Row],[AÇÕES]],'Dados Status Invest STOCKS'!A1826:AD2441,3)/100),0)</f>
        <v>3.0899999999999997E-2</v>
      </c>
      <c r="M1840" s="66">
        <f>IFERROR(IF(Ações!$B1840="","",VLOOKUP(Table_1[[#This Row],[AÇÕES]],'Dados Status Invest STOCKS'!A1826:AD2441,28)),0)</f>
        <v>1.1299999999999999</v>
      </c>
      <c r="N1840" s="66">
        <f>IFERROR(IF(Ações!$B1840="","",VLOOKUP(Table_1[[#This Row],[AÇÕES]],'Dados Status Invest STOCKS'!A1826:AD2441,27)),0)</f>
        <v>8.1</v>
      </c>
      <c r="O1840" s="66">
        <f>IFERROR(IF(Ações!$L1840="","",Ações!$K1840*Ações!$L1840),0)</f>
        <v>0.27006599999999997</v>
      </c>
      <c r="P1840" s="67">
        <f t="shared" si="28"/>
        <v>0.06</v>
      </c>
      <c r="Q1840" s="67">
        <f>IFERROR(Ações!$O1840/Ações!$M1840,0)</f>
        <v>0.23899646017699114</v>
      </c>
      <c r="R1840" s="67">
        <f>IFERROR(IF(Ações!$B1840="","",VLOOKUP(Table_1[[#This Row],[AÇÕES]],'Dados Status Invest STOCKS'!A1826:AD2441,18)/100),0)</f>
        <v>0.1394</v>
      </c>
      <c r="S1840" s="65">
        <f>IFERROR(IF(Ações!$B1840="","",VLOOKUP(Table_1[[#This Row],[AÇÕES]],'Dados Status Invest STOCKS'!A1826:AD2441,25)/100),0)</f>
        <v>-0.156</v>
      </c>
      <c r="T1840" s="67">
        <f>(1-Ações!$Q1840)*Ações!$R1840</f>
        <v>0.10608389345132743</v>
      </c>
      <c r="U1840" s="68">
        <f>IF(Ações!$S1840=0,Ações!$T1840,IF(Ações!$T1840=0,Ações!$S1840,AVERAGE(Ações!$S1840,Ações!$T1840)))</f>
        <v>-2.4958053274336284E-2</v>
      </c>
    </row>
    <row r="1841" spans="2:21" ht="15" customHeight="1" x14ac:dyDescent="0.2">
      <c r="B1841" s="63" t="str">
        <f>IFERROR('Dados Status Invest STOCKS'!A1828,"-")</f>
        <v>FND</v>
      </c>
      <c r="C1841" s="45">
        <f>IFERROR((Ações!$D1841-Ações!$K1841)/Ações!$D1841,0)</f>
        <v>0</v>
      </c>
      <c r="D1841" s="46">
        <f>(Ações!$O1841)/0.06</f>
        <v>0</v>
      </c>
      <c r="E1841" s="47">
        <f>IFERROR((Ações!$F1841-Ações!$K1841)/Ações!$F1841,0)</f>
        <v>-2.8617304595596806</v>
      </c>
      <c r="F1841" s="46">
        <f>IF(OR(Ações!$N1841&lt;0,Ações!$M1841&lt;0),"",(22.5*Ações!$M1841*Ações!$N1841)^0.5)</f>
        <v>27.226136339921609</v>
      </c>
      <c r="G1841" s="47">
        <f>IFERROR((Ações!$H1841-Ações!$K1841)/Ações!$H1841,0)</f>
        <v>0</v>
      </c>
      <c r="H1841" s="48">
        <f>IFERROR(Ações!$I1841/(Ações!$P1841-Table_1[[#This Row],[CAGR LUCRO 5A]]),0)</f>
        <v>0</v>
      </c>
      <c r="I1841" s="48">
        <f>IF(Ações!$S1841&lt;0,"",Ações!$O1841*(1+Ações!$S1841))</f>
        <v>0</v>
      </c>
      <c r="J1841" s="49">
        <f>IFERROR(IF(Ações!$B1841="","",(VLOOKUP(Table_1[[#This Row],[AÇÕES]],'Dados Status Invest STOCKS'!A1827:AD2442,4)/Table_1[[#This Row],[LPA]]))/100,0)</f>
        <v>0.13898181818181818</v>
      </c>
      <c r="K1841" s="64">
        <f>IFERROR(IF(Ações!$B1841="","",VLOOKUP(Table_1[[#This Row],[AÇÕES]],'Dados Status Invest STOCKS'!A1827:AD2442,2)),0)</f>
        <v>105.14</v>
      </c>
      <c r="L1841" s="65">
        <f>IFERROR(IF(Ações!$B1841="","",VLOOKUP(Table_1[[#This Row],[AÇÕES]],'Dados Status Invest STOCKS'!A1827:AD2442,3)/100),0)</f>
        <v>0</v>
      </c>
      <c r="M1841" s="66">
        <f>IFERROR(IF(Ações!$B1841="","",VLOOKUP(Table_1[[#This Row],[AÇÕES]],'Dados Status Invest STOCKS'!A1827:AD2442,28)),0)</f>
        <v>2.75</v>
      </c>
      <c r="N1841" s="66">
        <f>IFERROR(IF(Ações!$B1841="","",VLOOKUP(Table_1[[#This Row],[AÇÕES]],'Dados Status Invest STOCKS'!A1827:AD2442,27)),0)</f>
        <v>11.98</v>
      </c>
      <c r="O1841" s="66">
        <f>IFERROR(IF(Ações!$L1841="","",Ações!$K1841*Ações!$L1841),0)</f>
        <v>0</v>
      </c>
      <c r="P1841" s="67">
        <f t="shared" si="28"/>
        <v>0.06</v>
      </c>
      <c r="Q1841" s="67">
        <f>IFERROR(Ações!$O1841/Ações!$M1841,0)</f>
        <v>0</v>
      </c>
      <c r="R1841" s="67">
        <f>IFERROR(IF(Ações!$B1841="","",VLOOKUP(Table_1[[#This Row],[AÇÕES]],'Dados Status Invest STOCKS'!A1827:AD2442,18)/100),0)</f>
        <v>0.22969999999999999</v>
      </c>
      <c r="S1841" s="65">
        <f>IFERROR(IF(Ações!$B1841="","",VLOOKUP(Table_1[[#This Row],[AÇÕES]],'Dados Status Invest STOCKS'!A1827:AD2442,25)/100),0)</f>
        <v>0.48710000000000003</v>
      </c>
      <c r="T1841" s="67">
        <f>(1-Ações!$Q1841)*Ações!$R1841</f>
        <v>0.22969999999999999</v>
      </c>
      <c r="U1841" s="68">
        <f>IF(Ações!$S1841=0,Ações!$T1841,IF(Ações!$T1841=0,Ações!$S1841,AVERAGE(Ações!$S1841,Ações!$T1841)))</f>
        <v>0.3584</v>
      </c>
    </row>
    <row r="1842" spans="2:21" ht="15" customHeight="1" x14ac:dyDescent="0.2">
      <c r="B1842" s="63" t="str">
        <f>IFERROR('Dados Status Invest STOCKS'!A1829,"-")</f>
        <v>FNF</v>
      </c>
      <c r="C1842" s="45">
        <f>IFERROR((Ações!$D1842-Ações!$K1842)/Ações!$D1842,0)</f>
        <v>-0.98019801980198029</v>
      </c>
      <c r="D1842" s="46">
        <f>(Ações!$O1842)/0.06</f>
        <v>25.406549999999999</v>
      </c>
      <c r="E1842" s="47">
        <f>IFERROR((Ações!$F1842-Ações!$K1842)/Ações!$F1842,0)</f>
        <v>0.3975649489708632</v>
      </c>
      <c r="F1842" s="46">
        <f>IF(OR(Ações!$N1842&lt;0,Ações!$M1842&lt;0),"",(22.5*Ações!$M1842*Ações!$N1842)^0.5)</f>
        <v>83.511077109566713</v>
      </c>
      <c r="G1842" s="47">
        <f>IFERROR((Ações!$H1842-Ações!$K1842)/Ações!$H1842,0)</f>
        <v>5.3986410088269663</v>
      </c>
      <c r="H1842" s="48">
        <f>IFERROR(Ações!$I1842/(Ações!$P1842-Table_1[[#This Row],[CAGR LUCRO 5A]]),0)</f>
        <v>-11.437623552147238</v>
      </c>
      <c r="I1842" s="48">
        <f>IF(Ações!$S1842&lt;0,"",Ações!$O1842*(1+Ações!$S1842))</f>
        <v>1.8643326389999999</v>
      </c>
      <c r="J1842" s="49">
        <f>IFERROR(IF(Ações!$B1842="","",(VLOOKUP(Table_1[[#This Row],[AÇÕES]],'Dados Status Invest STOCKS'!A1828:AD2443,4)/Table_1[[#This Row],[LPA]]))/100,0)</f>
        <v>5.7671957671957671E-3</v>
      </c>
      <c r="K1842" s="64">
        <f>IFERROR(IF(Ações!$B1842="","",VLOOKUP(Table_1[[#This Row],[AÇÕES]],'Dados Status Invest STOCKS'!A1828:AD2443,2)),0)</f>
        <v>50.31</v>
      </c>
      <c r="L1842" s="65">
        <f>IFERROR(IF(Ações!$B1842="","",VLOOKUP(Table_1[[#This Row],[AÇÕES]],'Dados Status Invest STOCKS'!A1828:AD2443,3)/100),0)</f>
        <v>3.0299999999999997E-2</v>
      </c>
      <c r="M1842" s="66">
        <f>IFERROR(IF(Ações!$B1842="","",VLOOKUP(Table_1[[#This Row],[AÇÕES]],'Dados Status Invest STOCKS'!A1828:AD2443,28)),0)</f>
        <v>9.4499999999999993</v>
      </c>
      <c r="N1842" s="66">
        <f>IFERROR(IF(Ações!$B1842="","",VLOOKUP(Table_1[[#This Row],[AÇÕES]],'Dados Status Invest STOCKS'!A1828:AD2443,27)),0)</f>
        <v>32.799999999999997</v>
      </c>
      <c r="O1842" s="66">
        <f>IFERROR(IF(Ações!$L1842="","",Ações!$K1842*Ações!$L1842),0)</f>
        <v>1.5243929999999999</v>
      </c>
      <c r="P1842" s="67">
        <f t="shared" si="28"/>
        <v>0.06</v>
      </c>
      <c r="Q1842" s="67">
        <f>IFERROR(Ações!$O1842/Ações!$M1842,0)</f>
        <v>0.16131142857142858</v>
      </c>
      <c r="R1842" s="67">
        <f>IFERROR(IF(Ações!$B1842="","",VLOOKUP(Table_1[[#This Row],[AÇÕES]],'Dados Status Invest STOCKS'!A1828:AD2443,18)/100),0)</f>
        <v>0.2883</v>
      </c>
      <c r="S1842" s="65">
        <f>IFERROR(IF(Ações!$B1842="","",VLOOKUP(Table_1[[#This Row],[AÇÕES]],'Dados Status Invest STOCKS'!A1828:AD2443,25)/100),0)</f>
        <v>0.223</v>
      </c>
      <c r="T1842" s="67">
        <f>(1-Ações!$Q1842)*Ações!$R1842</f>
        <v>0.24179391514285714</v>
      </c>
      <c r="U1842" s="68">
        <f>IF(Ações!$S1842=0,Ações!$T1842,IF(Ações!$T1842=0,Ações!$S1842,AVERAGE(Ações!$S1842,Ações!$T1842)))</f>
        <v>0.23239695757142859</v>
      </c>
    </row>
    <row r="1843" spans="2:21" ht="15" customHeight="1" x14ac:dyDescent="0.2">
      <c r="B1843" s="63" t="str">
        <f>IFERROR('Dados Status Invest STOCKS'!A1830,"-")</f>
        <v>FNHC</v>
      </c>
      <c r="C1843" s="45">
        <f>IFERROR((Ações!$D1843-Ações!$K1843)/Ações!$D1843,0)</f>
        <v>0</v>
      </c>
      <c r="D1843" s="46">
        <f>(Ações!$O1843)/0.06</f>
        <v>0</v>
      </c>
      <c r="E1843" s="47">
        <f>IFERROR((Ações!$F1843-Ações!$K1843)/Ações!$F1843,0)</f>
        <v>0</v>
      </c>
      <c r="F1843" s="46" t="str">
        <f>IF(OR(Ações!$N1843&lt;0,Ações!$M1843&lt;0),"",(22.5*Ações!$M1843*Ações!$N1843)^0.5)</f>
        <v/>
      </c>
      <c r="G1843" s="47">
        <f>IFERROR((Ações!$H1843-Ações!$K1843)/Ações!$H1843,0)</f>
        <v>0</v>
      </c>
      <c r="H1843" s="48">
        <f>IFERROR(Ações!$I1843/(Ações!$P1843-Table_1[[#This Row],[CAGR LUCRO 5A]]),0)</f>
        <v>0</v>
      </c>
      <c r="I1843" s="48">
        <f>IF(Ações!$S1843&lt;0,"",Ações!$O1843*(1+Ações!$S1843))</f>
        <v>0</v>
      </c>
      <c r="J1843" s="49">
        <f>IFERROR(IF(Ações!$B1843="","",(VLOOKUP(Table_1[[#This Row],[AÇÕES]],'Dados Status Invest STOCKS'!A1829:AD2444,4)/Table_1[[#This Row],[LPA]]))/100,0)</f>
        <v>2.2368421052631582E-4</v>
      </c>
      <c r="K1843" s="64">
        <f>IFERROR(IF(Ações!$B1843="","",VLOOKUP(Table_1[[#This Row],[AÇÕES]],'Dados Status Invest STOCKS'!A1829:AD2444,2)),0)</f>
        <v>1.3</v>
      </c>
      <c r="L1843" s="65">
        <f>IFERROR(IF(Ações!$B1843="","",VLOOKUP(Table_1[[#This Row],[AÇÕES]],'Dados Status Invest STOCKS'!A1829:AD2444,3)/100),0)</f>
        <v>0</v>
      </c>
      <c r="M1843" s="66">
        <f>IFERROR(IF(Ações!$B1843="","",VLOOKUP(Table_1[[#This Row],[AÇÕES]],'Dados Status Invest STOCKS'!A1829:AD2444,28)),0)</f>
        <v>-7.6</v>
      </c>
      <c r="N1843" s="66">
        <f>IFERROR(IF(Ações!$B1843="","",VLOOKUP(Table_1[[#This Row],[AÇÕES]],'Dados Status Invest STOCKS'!A1829:AD2444,27)),0)</f>
        <v>4.08</v>
      </c>
      <c r="O1843" s="66">
        <f>IFERROR(IF(Ações!$L1843="","",Ações!$K1843*Ações!$L1843),0)</f>
        <v>0</v>
      </c>
      <c r="P1843" s="67">
        <f t="shared" si="28"/>
        <v>0.06</v>
      </c>
      <c r="Q1843" s="67">
        <f>IFERROR(Ações!$O1843/Ações!$M1843,0)</f>
        <v>0</v>
      </c>
      <c r="R1843" s="67">
        <f>IFERROR(IF(Ações!$B1843="","",VLOOKUP(Table_1[[#This Row],[AÇÕES]],'Dados Status Invest STOCKS'!A1829:AD2444,18)/100),0)</f>
        <v>-1.8616999999999999</v>
      </c>
      <c r="S1843" s="65">
        <f>IFERROR(IF(Ações!$B1843="","",VLOOKUP(Table_1[[#This Row],[AÇÕES]],'Dados Status Invest STOCKS'!A1829:AD2444,25)/100),0)</f>
        <v>0</v>
      </c>
      <c r="T1843" s="67">
        <f>(1-Ações!$Q1843)*Ações!$R1843</f>
        <v>-1.8616999999999999</v>
      </c>
      <c r="U1843" s="68">
        <f>IF(Ações!$S1843=0,Ações!$T1843,IF(Ações!$T1843=0,Ações!$S1843,AVERAGE(Ações!$S1843,Ações!$T1843)))</f>
        <v>-1.8616999999999999</v>
      </c>
    </row>
    <row r="1844" spans="2:21" ht="15" customHeight="1" x14ac:dyDescent="0.2">
      <c r="B1844" s="63" t="str">
        <f>IFERROR('Dados Status Invest STOCKS'!A1831,"-")</f>
        <v>FNKO</v>
      </c>
      <c r="C1844" s="45">
        <f>IFERROR((Ações!$D1844-Ações!$K1844)/Ações!$D1844,0)</f>
        <v>0</v>
      </c>
      <c r="D1844" s="46">
        <f>(Ações!$O1844)/0.06</f>
        <v>0</v>
      </c>
      <c r="E1844" s="47">
        <f>IFERROR((Ações!$F1844-Ações!$K1844)/Ações!$F1844,0)</f>
        <v>-0.27567572265327095</v>
      </c>
      <c r="F1844" s="46">
        <f>IF(OR(Ações!$N1844&lt;0,Ações!$M1844&lt;0),"",(22.5*Ações!$M1844*Ações!$N1844)^0.5)</f>
        <v>13.271397816356798</v>
      </c>
      <c r="G1844" s="47">
        <f>IFERROR((Ações!$H1844-Ações!$K1844)/Ações!$H1844,0)</f>
        <v>0</v>
      </c>
      <c r="H1844" s="48">
        <f>IFERROR(Ações!$I1844/(Ações!$P1844-Table_1[[#This Row],[CAGR LUCRO 5A]]),0)</f>
        <v>0</v>
      </c>
      <c r="I1844" s="48" t="str">
        <f>IF(Ações!$S1844&lt;0,"",Ações!$O1844*(1+Ações!$S1844))</f>
        <v/>
      </c>
      <c r="J1844" s="49">
        <f>IFERROR(IF(Ações!$B1844="","",(VLOOKUP(Table_1[[#This Row],[AÇÕES]],'Dados Status Invest STOCKS'!A1830:AD2445,4)/Table_1[[#This Row],[LPA]]))/100,0)</f>
        <v>0.15970873786407766</v>
      </c>
      <c r="K1844" s="64">
        <f>IFERROR(IF(Ações!$B1844="","",VLOOKUP(Table_1[[#This Row],[AÇÕES]],'Dados Status Invest STOCKS'!A1830:AD2445,2)),0)</f>
        <v>16.93</v>
      </c>
      <c r="L1844" s="65">
        <f>IFERROR(IF(Ações!$B1844="","",VLOOKUP(Table_1[[#This Row],[AÇÕES]],'Dados Status Invest STOCKS'!A1830:AD2445,3)/100),0)</f>
        <v>0</v>
      </c>
      <c r="M1844" s="66">
        <f>IFERROR(IF(Ações!$B1844="","",VLOOKUP(Table_1[[#This Row],[AÇÕES]],'Dados Status Invest STOCKS'!A1830:AD2445,28)),0)</f>
        <v>1.03</v>
      </c>
      <c r="N1844" s="66">
        <f>IFERROR(IF(Ações!$B1844="","",VLOOKUP(Table_1[[#This Row],[AÇÕES]],'Dados Status Invest STOCKS'!A1830:AD2445,27)),0)</f>
        <v>7.6</v>
      </c>
      <c r="O1844" s="66">
        <f>IFERROR(IF(Ações!$L1844="","",Ações!$K1844*Ações!$L1844),0)</f>
        <v>0</v>
      </c>
      <c r="P1844" s="67">
        <f t="shared" si="28"/>
        <v>0.06</v>
      </c>
      <c r="Q1844" s="67">
        <f>IFERROR(Ações!$O1844/Ações!$M1844,0)</f>
        <v>0</v>
      </c>
      <c r="R1844" s="67">
        <f>IFERROR(IF(Ações!$B1844="","",VLOOKUP(Table_1[[#This Row],[AÇÕES]],'Dados Status Invest STOCKS'!A1830:AD2445,18)/100),0)</f>
        <v>0.13539999999999999</v>
      </c>
      <c r="S1844" s="65">
        <f>IFERROR(IF(Ações!$B1844="","",VLOOKUP(Table_1[[#This Row],[AÇÕES]],'Dados Status Invest STOCKS'!A1830:AD2445,25)/100),0)</f>
        <v>-0.19800000000000001</v>
      </c>
      <c r="T1844" s="67">
        <f>(1-Ações!$Q1844)*Ações!$R1844</f>
        <v>0.13539999999999999</v>
      </c>
      <c r="U1844" s="68">
        <f>IF(Ações!$S1844=0,Ações!$T1844,IF(Ações!$T1844=0,Ações!$S1844,AVERAGE(Ações!$S1844,Ações!$T1844)))</f>
        <v>-3.1300000000000008E-2</v>
      </c>
    </row>
    <row r="1845" spans="2:21" ht="15" customHeight="1" x14ac:dyDescent="0.2">
      <c r="B1845" s="63" t="str">
        <f>IFERROR('Dados Status Invest STOCKS'!A1832,"-")</f>
        <v>FNLC</v>
      </c>
      <c r="C1845" s="45">
        <f>IFERROR((Ações!$D1845-Ações!$K1845)/Ações!$D1845,0)</f>
        <v>-0.57480314960629908</v>
      </c>
      <c r="D1845" s="46">
        <f>(Ações!$O1845)/0.06</f>
        <v>21.18995</v>
      </c>
      <c r="E1845" s="47">
        <f>IFERROR((Ações!$F1845-Ações!$K1845)/Ações!$F1845,0)</f>
        <v>0.21310343763357409</v>
      </c>
      <c r="F1845" s="46">
        <f>IF(OR(Ações!$N1845&lt;0,Ações!$M1845&lt;0),"",(22.5*Ações!$M1845*Ações!$N1845)^0.5)</f>
        <v>42.407098462403674</v>
      </c>
      <c r="G1845" s="47">
        <f>IFERROR((Ações!$H1845-Ações!$K1845)/Ações!$H1845,0)</f>
        <v>5.0339268968624431</v>
      </c>
      <c r="H1845" s="48">
        <f>IFERROR(Ações!$I1845/(Ações!$P1845-Table_1[[#This Row],[CAGR LUCRO 5A]]),0)</f>
        <v>-8.2723363246753241</v>
      </c>
      <c r="I1845" s="48">
        <f>IF(Ações!$S1845&lt;0,"",Ações!$O1845*(1+Ações!$S1845))</f>
        <v>1.5924247424999998</v>
      </c>
      <c r="J1845" s="49">
        <f>IFERROR(IF(Ações!$B1845="","",(VLOOKUP(Table_1[[#This Row],[AÇÕES]],'Dados Status Invest STOCKS'!A1831:AD2446,4)/Table_1[[#This Row],[LPA]]))/100,0)</f>
        <v>3.5686274509803918E-2</v>
      </c>
      <c r="K1845" s="64">
        <f>IFERROR(IF(Ações!$B1845="","",VLOOKUP(Table_1[[#This Row],[AÇÕES]],'Dados Status Invest STOCKS'!A1831:AD2446,2)),0)</f>
        <v>33.369999999999997</v>
      </c>
      <c r="L1845" s="65">
        <f>IFERROR(IF(Ações!$B1845="","",VLOOKUP(Table_1[[#This Row],[AÇÕES]],'Dados Status Invest STOCKS'!A1831:AD2446,3)/100),0)</f>
        <v>3.8100000000000002E-2</v>
      </c>
      <c r="M1845" s="66">
        <f>IFERROR(IF(Ações!$B1845="","",VLOOKUP(Table_1[[#This Row],[AÇÕES]],'Dados Status Invest STOCKS'!A1831:AD2446,28)),0)</f>
        <v>3.06</v>
      </c>
      <c r="N1845" s="66">
        <f>IFERROR(IF(Ações!$B1845="","",VLOOKUP(Table_1[[#This Row],[AÇÕES]],'Dados Status Invest STOCKS'!A1831:AD2446,27)),0)</f>
        <v>26.12</v>
      </c>
      <c r="O1845" s="66">
        <f>IFERROR(IF(Ações!$L1845="","",Ações!$K1845*Ações!$L1845),0)</f>
        <v>1.2713969999999999</v>
      </c>
      <c r="P1845" s="67">
        <f t="shared" si="28"/>
        <v>0.06</v>
      </c>
      <c r="Q1845" s="67">
        <f>IFERROR(Ações!$O1845/Ações!$M1845,0)</f>
        <v>0.41548921568627445</v>
      </c>
      <c r="R1845" s="67">
        <f>IFERROR(IF(Ações!$B1845="","",VLOOKUP(Table_1[[#This Row],[AÇÕES]],'Dados Status Invest STOCKS'!A1831:AD2446,18)/100),0)</f>
        <v>0.11699999999999999</v>
      </c>
      <c r="S1845" s="65">
        <f>IFERROR(IF(Ações!$B1845="","",VLOOKUP(Table_1[[#This Row],[AÇÕES]],'Dados Status Invest STOCKS'!A1831:AD2446,25)/100),0)</f>
        <v>0.2525</v>
      </c>
      <c r="T1845" s="67">
        <f>(1-Ações!$Q1845)*Ações!$R1845</f>
        <v>6.8387761764705887E-2</v>
      </c>
      <c r="U1845" s="68">
        <f>IF(Ações!$S1845=0,Ações!$T1845,IF(Ações!$T1845=0,Ações!$S1845,AVERAGE(Ações!$S1845,Ações!$T1845)))</f>
        <v>0.16044388088235295</v>
      </c>
    </row>
    <row r="1846" spans="2:21" ht="15" customHeight="1" x14ac:dyDescent="0.2">
      <c r="B1846" s="63" t="str">
        <f>IFERROR('Dados Status Invest STOCKS'!A1833,"-")</f>
        <v>FNV</v>
      </c>
      <c r="C1846" s="45">
        <f>IFERROR((Ações!$D1846-Ações!$K1846)/Ações!$D1846,0)</f>
        <v>-4.3097345132743357</v>
      </c>
      <c r="D1846" s="46">
        <f>(Ações!$O1846)/0.06</f>
        <v>24.368449999999999</v>
      </c>
      <c r="E1846" s="47">
        <f>IFERROR((Ações!$F1846-Ações!$K1846)/Ações!$F1846,0)</f>
        <v>-1.6325196260808954</v>
      </c>
      <c r="F1846" s="46">
        <f>IF(OR(Ações!$N1846&lt;0,Ações!$M1846&lt;0),"",(22.5*Ações!$M1846*Ações!$N1846)^0.5)</f>
        <v>49.150630718231888</v>
      </c>
      <c r="G1846" s="47">
        <f>IFERROR((Ações!$H1846-Ações!$K1846)/Ações!$H1846,0)</f>
        <v>33.555859236676191</v>
      </c>
      <c r="H1846" s="48">
        <f>IFERROR(Ações!$I1846/(Ações!$P1846-Table_1[[#This Row],[CAGR LUCRO 5A]]),0)</f>
        <v>-3.9743997865132101</v>
      </c>
      <c r="I1846" s="48">
        <f>IF(Ações!$S1846&lt;0,"",Ações!$O1846*(1+Ações!$S1846))</f>
        <v>2.4518072282999994</v>
      </c>
      <c r="J1846" s="49">
        <f>IFERROR(IF(Ações!$B1846="","",(VLOOKUP(Table_1[[#This Row],[AÇÕES]],'Dados Status Invest STOCKS'!A1832:AD2447,4)/Table_1[[#This Row],[LPA]]))/100,0)</f>
        <v>0.10307909604519776</v>
      </c>
      <c r="K1846" s="64">
        <f>IFERROR(IF(Ações!$B1846="","",VLOOKUP(Table_1[[#This Row],[AÇÕES]],'Dados Status Invest STOCKS'!A1832:AD2447,2)),0)</f>
        <v>129.38999999999999</v>
      </c>
      <c r="L1846" s="65">
        <f>IFERROR(IF(Ações!$B1846="","",VLOOKUP(Table_1[[#This Row],[AÇÕES]],'Dados Status Invest STOCKS'!A1832:AD2447,3)/100),0)</f>
        <v>1.1299999999999999E-2</v>
      </c>
      <c r="M1846" s="66">
        <f>IFERROR(IF(Ações!$B1846="","",VLOOKUP(Table_1[[#This Row],[AÇÕES]],'Dados Status Invest STOCKS'!A1832:AD2447,28)),0)</f>
        <v>3.54</v>
      </c>
      <c r="N1846" s="66">
        <f>IFERROR(IF(Ações!$B1846="","",VLOOKUP(Table_1[[#This Row],[AÇÕES]],'Dados Status Invest STOCKS'!A1832:AD2447,27)),0)</f>
        <v>30.33</v>
      </c>
      <c r="O1846" s="66">
        <f>IFERROR(IF(Ações!$L1846="","",Ações!$K1846*Ações!$L1846),0)</f>
        <v>1.4621069999999998</v>
      </c>
      <c r="P1846" s="67">
        <f t="shared" si="28"/>
        <v>0.06</v>
      </c>
      <c r="Q1846" s="67">
        <f>IFERROR(Ações!$O1846/Ações!$M1846,0)</f>
        <v>0.41302457627118638</v>
      </c>
      <c r="R1846" s="67">
        <f>IFERROR(IF(Ações!$B1846="","",VLOOKUP(Table_1[[#This Row],[AÇÕES]],'Dados Status Invest STOCKS'!A1832:AD2447,18)/100),0)</f>
        <v>0.1168</v>
      </c>
      <c r="S1846" s="65">
        <f>IFERROR(IF(Ações!$B1846="","",VLOOKUP(Table_1[[#This Row],[AÇÕES]],'Dados Status Invest STOCKS'!A1832:AD2447,25)/100),0)</f>
        <v>0.67689999999999995</v>
      </c>
      <c r="T1846" s="67">
        <f>(1-Ações!$Q1846)*Ações!$R1846</f>
        <v>6.855872949152543E-2</v>
      </c>
      <c r="U1846" s="68">
        <f>IF(Ações!$S1846=0,Ações!$T1846,IF(Ações!$T1846=0,Ações!$S1846,AVERAGE(Ações!$S1846,Ações!$T1846)))</f>
        <v>0.37272936474576268</v>
      </c>
    </row>
    <row r="1847" spans="2:21" ht="15" customHeight="1" x14ac:dyDescent="0.2">
      <c r="B1847" s="63" t="str">
        <f>IFERROR('Dados Status Invest STOCKS'!A1834,"-")</f>
        <v>FNWB</v>
      </c>
      <c r="C1847" s="45">
        <f>IFERROR((Ações!$D1847-Ações!$K1847)/Ações!$D1847,0)</f>
        <v>-2.9473684210526319</v>
      </c>
      <c r="D1847" s="46">
        <f>(Ações!$O1847)/0.06</f>
        <v>5.1679999999999993</v>
      </c>
      <c r="E1847" s="47">
        <f>IFERROR((Ações!$F1847-Ações!$K1847)/Ações!$F1847,0)</f>
        <v>0.16312525243606962</v>
      </c>
      <c r="F1847" s="46">
        <f>IF(OR(Ações!$N1847&lt;0,Ações!$M1847&lt;0),"",(22.5*Ações!$M1847*Ações!$N1847)^0.5)</f>
        <v>24.376407651661882</v>
      </c>
      <c r="G1847" s="47">
        <f>IFERROR((Ações!$H1847-Ações!$K1847)/Ações!$H1847,0)</f>
        <v>-2.9473684210526319</v>
      </c>
      <c r="H1847" s="48">
        <f>IFERROR(Ações!$I1847/(Ações!$P1847-Table_1[[#This Row],[CAGR LUCRO 5A]]),0)</f>
        <v>5.1679999999999993</v>
      </c>
      <c r="I1847" s="48">
        <f>IF(Ações!$S1847&lt;0,"",Ações!$O1847*(1+Ações!$S1847))</f>
        <v>0.31007999999999997</v>
      </c>
      <c r="J1847" s="49">
        <f>IFERROR(IF(Ações!$B1847="","",(VLOOKUP(Table_1[[#This Row],[AÇÕES]],'Dados Status Invest STOCKS'!A1833:AD2448,4)/Table_1[[#This Row],[LPA]]))/100,0)</f>
        <v>0.10283687943262412</v>
      </c>
      <c r="K1847" s="64">
        <f>IFERROR(IF(Ações!$B1847="","",VLOOKUP(Table_1[[#This Row],[AÇÕES]],'Dados Status Invest STOCKS'!A1833:AD2448,2)),0)</f>
        <v>20.399999999999999</v>
      </c>
      <c r="L1847" s="65">
        <f>IFERROR(IF(Ações!$B1847="","",VLOOKUP(Table_1[[#This Row],[AÇÕES]],'Dados Status Invest STOCKS'!A1833:AD2448,3)/100),0)</f>
        <v>1.52E-2</v>
      </c>
      <c r="M1847" s="66">
        <f>IFERROR(IF(Ações!$B1847="","",VLOOKUP(Table_1[[#This Row],[AÇÕES]],'Dados Status Invest STOCKS'!A1833:AD2448,28)),0)</f>
        <v>1.41</v>
      </c>
      <c r="N1847" s="66">
        <f>IFERROR(IF(Ações!$B1847="","",VLOOKUP(Table_1[[#This Row],[AÇÕES]],'Dados Status Invest STOCKS'!A1833:AD2448,27)),0)</f>
        <v>18.73</v>
      </c>
      <c r="O1847" s="66">
        <f>IFERROR(IF(Ações!$L1847="","",Ações!$K1847*Ações!$L1847),0)</f>
        <v>0.31007999999999997</v>
      </c>
      <c r="P1847" s="67">
        <f t="shared" si="28"/>
        <v>0.06</v>
      </c>
      <c r="Q1847" s="67">
        <f>IFERROR(Ações!$O1847/Ações!$M1847,0)</f>
        <v>0.21991489361702127</v>
      </c>
      <c r="R1847" s="67">
        <f>IFERROR(IF(Ações!$B1847="","",VLOOKUP(Table_1[[#This Row],[AÇÕES]],'Dados Status Invest STOCKS'!A1833:AD2448,18)/100),0)</f>
        <v>7.5199999999999989E-2</v>
      </c>
      <c r="S1847" s="65">
        <f>IFERROR(IF(Ações!$B1847="","",VLOOKUP(Table_1[[#This Row],[AÇÕES]],'Dados Status Invest STOCKS'!A1833:AD2448,25)/100),0)</f>
        <v>0</v>
      </c>
      <c r="T1847" s="67">
        <f>(1-Ações!$Q1847)*Ações!$R1847</f>
        <v>5.8662399999999996E-2</v>
      </c>
      <c r="U1847" s="68">
        <f>IF(Ações!$S1847=0,Ações!$T1847,IF(Ações!$T1847=0,Ações!$S1847,AVERAGE(Ações!$S1847,Ações!$T1847)))</f>
        <v>5.8662399999999996E-2</v>
      </c>
    </row>
    <row r="1848" spans="2:21" ht="15" customHeight="1" x14ac:dyDescent="0.2">
      <c r="B1848" s="63" t="str">
        <f>IFERROR('Dados Status Invest STOCKS'!A1835,"-")</f>
        <v>FOCS</v>
      </c>
      <c r="C1848" s="45">
        <f>IFERROR((Ações!$D1848-Ações!$K1848)/Ações!$D1848,0)</f>
        <v>0</v>
      </c>
      <c r="D1848" s="46">
        <f>(Ações!$O1848)/0.06</f>
        <v>0</v>
      </c>
      <c r="E1848" s="47">
        <f>IFERROR((Ações!$F1848-Ações!$K1848)/Ações!$F1848,0)</f>
        <v>-9.4014185496210789</v>
      </c>
      <c r="F1848" s="46">
        <f>IF(OR(Ações!$N1848&lt;0,Ações!$M1848&lt;0),"",(22.5*Ações!$M1848*Ações!$N1848)^0.5)</f>
        <v>4.8233805572440582</v>
      </c>
      <c r="G1848" s="47">
        <f>IFERROR((Ações!$H1848-Ações!$K1848)/Ações!$H1848,0)</f>
        <v>0</v>
      </c>
      <c r="H1848" s="48">
        <f>IFERROR(Ações!$I1848/(Ações!$P1848-Table_1[[#This Row],[CAGR LUCRO 5A]]),0)</f>
        <v>0</v>
      </c>
      <c r="I1848" s="48">
        <f>IF(Ações!$S1848&lt;0,"",Ações!$O1848*(1+Ações!$S1848))</f>
        <v>0</v>
      </c>
      <c r="J1848" s="49">
        <f>IFERROR(IF(Ações!$B1848="","",(VLOOKUP(Table_1[[#This Row],[AÇÕES]],'Dados Status Invest STOCKS'!A1834:AD2449,4)/Table_1[[#This Row],[LPA]]))/100,0)</f>
        <v>50.525999999999996</v>
      </c>
      <c r="K1848" s="64">
        <f>IFERROR(IF(Ações!$B1848="","",VLOOKUP(Table_1[[#This Row],[AÇÕES]],'Dados Status Invest STOCKS'!A1834:AD2449,2)),0)</f>
        <v>50.17</v>
      </c>
      <c r="L1848" s="65">
        <f>IFERROR(IF(Ações!$B1848="","",VLOOKUP(Table_1[[#This Row],[AÇÕES]],'Dados Status Invest STOCKS'!A1834:AD2449,3)/100),0)</f>
        <v>0</v>
      </c>
      <c r="M1848" s="66">
        <f>IFERROR(IF(Ações!$B1848="","",VLOOKUP(Table_1[[#This Row],[AÇÕES]],'Dados Status Invest STOCKS'!A1834:AD2449,28)),0)</f>
        <v>0.1</v>
      </c>
      <c r="N1848" s="66">
        <f>IFERROR(IF(Ações!$B1848="","",VLOOKUP(Table_1[[#This Row],[AÇÕES]],'Dados Status Invest STOCKS'!A1834:AD2449,27)),0)</f>
        <v>10.34</v>
      </c>
      <c r="O1848" s="66">
        <f>IFERROR(IF(Ações!$L1848="","",Ações!$K1848*Ações!$L1848),0)</f>
        <v>0</v>
      </c>
      <c r="P1848" s="67">
        <f t="shared" si="28"/>
        <v>0.06</v>
      </c>
      <c r="Q1848" s="67">
        <f>IFERROR(Ações!$O1848/Ações!$M1848,0)</f>
        <v>0</v>
      </c>
      <c r="R1848" s="67">
        <f>IFERROR(IF(Ações!$B1848="","",VLOOKUP(Table_1[[#This Row],[AÇÕES]],'Dados Status Invest STOCKS'!A1834:AD2449,18)/100),0)</f>
        <v>9.5999999999999992E-3</v>
      </c>
      <c r="S1848" s="65">
        <f>IFERROR(IF(Ações!$B1848="","",VLOOKUP(Table_1[[#This Row],[AÇÕES]],'Dados Status Invest STOCKS'!A1834:AD2449,25)/100),0)</f>
        <v>0.24840000000000001</v>
      </c>
      <c r="T1848" s="67">
        <f>(1-Ações!$Q1848)*Ações!$R1848</f>
        <v>9.5999999999999992E-3</v>
      </c>
      <c r="U1848" s="68">
        <f>IF(Ações!$S1848=0,Ações!$T1848,IF(Ações!$T1848=0,Ações!$S1848,AVERAGE(Ações!$S1848,Ações!$T1848)))</f>
        <v>0.129</v>
      </c>
    </row>
    <row r="1849" spans="2:21" ht="15" customHeight="1" x14ac:dyDescent="0.2">
      <c r="B1849" s="63" t="str">
        <f>IFERROR('Dados Status Invest STOCKS'!A1836,"-")</f>
        <v>FOE</v>
      </c>
      <c r="C1849" s="45">
        <f>IFERROR((Ações!$D1849-Ações!$K1849)/Ações!$D1849,0)</f>
        <v>0</v>
      </c>
      <c r="D1849" s="46">
        <f>(Ações!$O1849)/0.06</f>
        <v>0</v>
      </c>
      <c r="E1849" s="47">
        <f>IFERROR((Ações!$F1849-Ações!$K1849)/Ações!$F1849,0)</f>
        <v>-0.36127733174085824</v>
      </c>
      <c r="F1849" s="46">
        <f>IF(OR(Ações!$N1849&lt;0,Ações!$M1849&lt;0),"",(22.5*Ações!$M1849*Ações!$N1849)^0.5)</f>
        <v>15.977640626825977</v>
      </c>
      <c r="G1849" s="47">
        <f>IFERROR((Ações!$H1849-Ações!$K1849)/Ações!$H1849,0)</f>
        <v>0</v>
      </c>
      <c r="H1849" s="48">
        <f>IFERROR(Ações!$I1849/(Ações!$P1849-Table_1[[#This Row],[CAGR LUCRO 5A]]),0)</f>
        <v>0</v>
      </c>
      <c r="I1849" s="48" t="str">
        <f>IF(Ações!$S1849&lt;0,"",Ações!$O1849*(1+Ações!$S1849))</f>
        <v/>
      </c>
      <c r="J1849" s="49">
        <f>IFERROR(IF(Ações!$B1849="","",(VLOOKUP(Table_1[[#This Row],[AÇÕES]],'Dados Status Invest STOCKS'!A1835:AD2450,4)/Table_1[[#This Row],[LPA]]))/100,0)</f>
        <v>6.4863387978142062E-2</v>
      </c>
      <c r="K1849" s="64">
        <f>IFERROR(IF(Ações!$B1849="","",VLOOKUP(Table_1[[#This Row],[AÇÕES]],'Dados Status Invest STOCKS'!A1835:AD2450,2)),0)</f>
        <v>21.75</v>
      </c>
      <c r="L1849" s="65">
        <f>IFERROR(IF(Ações!$B1849="","",VLOOKUP(Table_1[[#This Row],[AÇÕES]],'Dados Status Invest STOCKS'!A1835:AD2450,3)/100),0)</f>
        <v>0</v>
      </c>
      <c r="M1849" s="66">
        <f>IFERROR(IF(Ações!$B1849="","",VLOOKUP(Table_1[[#This Row],[AÇÕES]],'Dados Status Invest STOCKS'!A1835:AD2450,28)),0)</f>
        <v>1.83</v>
      </c>
      <c r="N1849" s="66">
        <f>IFERROR(IF(Ações!$B1849="","",VLOOKUP(Table_1[[#This Row],[AÇÕES]],'Dados Status Invest STOCKS'!A1835:AD2450,27)),0)</f>
        <v>6.2</v>
      </c>
      <c r="O1849" s="66">
        <f>IFERROR(IF(Ações!$L1849="","",Ações!$K1849*Ações!$L1849),0)</f>
        <v>0</v>
      </c>
      <c r="P1849" s="67">
        <f t="shared" si="28"/>
        <v>0.06</v>
      </c>
      <c r="Q1849" s="67">
        <f>IFERROR(Ações!$O1849/Ações!$M1849,0)</f>
        <v>0</v>
      </c>
      <c r="R1849" s="67">
        <f>IFERROR(IF(Ações!$B1849="","",VLOOKUP(Table_1[[#This Row],[AÇÕES]],'Dados Status Invest STOCKS'!A1835:AD2450,18)/100),0)</f>
        <v>0.29559999999999997</v>
      </c>
      <c r="S1849" s="65">
        <f>IFERROR(IF(Ações!$B1849="","",VLOOKUP(Table_1[[#This Row],[AÇÕES]],'Dados Status Invest STOCKS'!A1835:AD2450,25)/100),0)</f>
        <v>-7.2300000000000003E-2</v>
      </c>
      <c r="T1849" s="67">
        <f>(1-Ações!$Q1849)*Ações!$R1849</f>
        <v>0.29559999999999997</v>
      </c>
      <c r="U1849" s="68">
        <f>IF(Ações!$S1849=0,Ações!$T1849,IF(Ações!$T1849=0,Ações!$S1849,AVERAGE(Ações!$S1849,Ações!$T1849)))</f>
        <v>0.11164999999999999</v>
      </c>
    </row>
    <row r="1850" spans="2:21" ht="15" customHeight="1" x14ac:dyDescent="0.2">
      <c r="B1850" s="63" t="str">
        <f>IFERROR('Dados Status Invest STOCKS'!A1837,"-")</f>
        <v>FOLD</v>
      </c>
      <c r="C1850" s="45">
        <f>IFERROR((Ações!$D1850-Ações!$K1850)/Ações!$D1850,0)</f>
        <v>0</v>
      </c>
      <c r="D1850" s="46">
        <f>(Ações!$O1850)/0.06</f>
        <v>0</v>
      </c>
      <c r="E1850" s="47">
        <f>IFERROR((Ações!$F1850-Ações!$K1850)/Ações!$F1850,0)</f>
        <v>0</v>
      </c>
      <c r="F1850" s="46" t="str">
        <f>IF(OR(Ações!$N1850&lt;0,Ações!$M1850&lt;0),"",(22.5*Ações!$M1850*Ações!$N1850)^0.5)</f>
        <v/>
      </c>
      <c r="G1850" s="47">
        <f>IFERROR((Ações!$H1850-Ações!$K1850)/Ações!$H1850,0)</f>
        <v>0</v>
      </c>
      <c r="H1850" s="48">
        <f>IFERROR(Ações!$I1850/(Ações!$P1850-Table_1[[#This Row],[CAGR LUCRO 5A]]),0)</f>
        <v>0</v>
      </c>
      <c r="I1850" s="48">
        <f>IF(Ações!$S1850&lt;0,"",Ações!$O1850*(1+Ações!$S1850))</f>
        <v>0</v>
      </c>
      <c r="J1850" s="49">
        <f>IFERROR(IF(Ações!$B1850="","",(VLOOKUP(Table_1[[#This Row],[AÇÕES]],'Dados Status Invest STOCKS'!A1836:AD2451,4)/Table_1[[#This Row],[LPA]]))/100,0)</f>
        <v>0.13034883720930235</v>
      </c>
      <c r="K1850" s="64">
        <f>IFERROR(IF(Ações!$B1850="","",VLOOKUP(Table_1[[#This Row],[AÇÕES]],'Dados Status Invest STOCKS'!A1836:AD2451,2)),0)</f>
        <v>9.56</v>
      </c>
      <c r="L1850" s="65">
        <f>IFERROR(IF(Ações!$B1850="","",VLOOKUP(Table_1[[#This Row],[AÇÕES]],'Dados Status Invest STOCKS'!A1836:AD2451,3)/100),0)</f>
        <v>0</v>
      </c>
      <c r="M1850" s="66">
        <f>IFERROR(IF(Ações!$B1850="","",VLOOKUP(Table_1[[#This Row],[AÇÕES]],'Dados Status Invest STOCKS'!A1836:AD2451,28)),0)</f>
        <v>-0.86</v>
      </c>
      <c r="N1850" s="66">
        <f>IFERROR(IF(Ações!$B1850="","",VLOOKUP(Table_1[[#This Row],[AÇÕES]],'Dados Status Invest STOCKS'!A1836:AD2451,27)),0)</f>
        <v>1.35</v>
      </c>
      <c r="O1850" s="66">
        <f>IFERROR(IF(Ações!$L1850="","",Ações!$K1850*Ações!$L1850),0)</f>
        <v>0</v>
      </c>
      <c r="P1850" s="67">
        <f t="shared" si="28"/>
        <v>0.06</v>
      </c>
      <c r="Q1850" s="67">
        <f>IFERROR(Ações!$O1850/Ações!$M1850,0)</f>
        <v>0</v>
      </c>
      <c r="R1850" s="67">
        <f>IFERROR(IF(Ações!$B1850="","",VLOOKUP(Table_1[[#This Row],[AÇÕES]],'Dados Status Invest STOCKS'!A1836:AD2451,18)/100),0)</f>
        <v>-0.63350000000000006</v>
      </c>
      <c r="S1850" s="65">
        <f>IFERROR(IF(Ações!$B1850="","",VLOOKUP(Table_1[[#This Row],[AÇÕES]],'Dados Status Invest STOCKS'!A1836:AD2451,25)/100),0)</f>
        <v>0</v>
      </c>
      <c r="T1850" s="67">
        <f>(1-Ações!$Q1850)*Ações!$R1850</f>
        <v>-0.63350000000000006</v>
      </c>
      <c r="U1850" s="68">
        <f>IF(Ações!$S1850=0,Ações!$T1850,IF(Ações!$T1850=0,Ações!$S1850,AVERAGE(Ações!$S1850,Ações!$T1850)))</f>
        <v>-0.63350000000000006</v>
      </c>
    </row>
    <row r="1851" spans="2:21" ht="15" customHeight="1" x14ac:dyDescent="0.2">
      <c r="B1851" s="63" t="str">
        <f>IFERROR('Dados Status Invest STOCKS'!A1838,"-")</f>
        <v>FONR</v>
      </c>
      <c r="C1851" s="45">
        <f>IFERROR((Ações!$D1851-Ações!$K1851)/Ações!$D1851,0)</f>
        <v>0</v>
      </c>
      <c r="D1851" s="46">
        <f>(Ações!$O1851)/0.06</f>
        <v>0</v>
      </c>
      <c r="E1851" s="47">
        <f>IFERROR((Ações!$F1851-Ações!$K1851)/Ações!$F1851,0)</f>
        <v>0.46940116994192965</v>
      </c>
      <c r="F1851" s="46">
        <f>IF(OR(Ações!$N1851&lt;0,Ações!$M1851&lt;0),"",(22.5*Ações!$M1851*Ações!$N1851)^0.5)</f>
        <v>27.949552769230493</v>
      </c>
      <c r="G1851" s="47">
        <f>IFERROR((Ações!$H1851-Ações!$K1851)/Ações!$H1851,0)</f>
        <v>0</v>
      </c>
      <c r="H1851" s="48">
        <f>IFERROR(Ações!$I1851/(Ações!$P1851-Table_1[[#This Row],[CAGR LUCRO 5A]]),0)</f>
        <v>0</v>
      </c>
      <c r="I1851" s="48" t="str">
        <f>IF(Ações!$S1851&lt;0,"",Ações!$O1851*(1+Ações!$S1851))</f>
        <v/>
      </c>
      <c r="J1851" s="49">
        <f>IFERROR(IF(Ações!$B1851="","",(VLOOKUP(Table_1[[#This Row],[AÇÕES]],'Dados Status Invest STOCKS'!A1837:AD2452,4)/Table_1[[#This Row],[LPA]]))/100,0)</f>
        <v>5.5828220858895702E-2</v>
      </c>
      <c r="K1851" s="64">
        <f>IFERROR(IF(Ações!$B1851="","",VLOOKUP(Table_1[[#This Row],[AÇÕES]],'Dados Status Invest STOCKS'!A1837:AD2452,2)),0)</f>
        <v>14.83</v>
      </c>
      <c r="L1851" s="65">
        <f>IFERROR(IF(Ações!$B1851="","",VLOOKUP(Table_1[[#This Row],[AÇÕES]],'Dados Status Invest STOCKS'!A1837:AD2452,3)/100),0)</f>
        <v>0</v>
      </c>
      <c r="M1851" s="66">
        <f>IFERROR(IF(Ações!$B1851="","",VLOOKUP(Table_1[[#This Row],[AÇÕES]],'Dados Status Invest STOCKS'!A1837:AD2452,28)),0)</f>
        <v>1.63</v>
      </c>
      <c r="N1851" s="66">
        <f>IFERROR(IF(Ações!$B1851="","",VLOOKUP(Table_1[[#This Row],[AÇÕES]],'Dados Status Invest STOCKS'!A1837:AD2452,27)),0)</f>
        <v>21.3</v>
      </c>
      <c r="O1851" s="66">
        <f>IFERROR(IF(Ações!$L1851="","",Ações!$K1851*Ações!$L1851),0)</f>
        <v>0</v>
      </c>
      <c r="P1851" s="67">
        <f t="shared" si="28"/>
        <v>0.06</v>
      </c>
      <c r="Q1851" s="67">
        <f>IFERROR(Ações!$O1851/Ações!$M1851,0)</f>
        <v>0</v>
      </c>
      <c r="R1851" s="67">
        <f>IFERROR(IF(Ações!$B1851="","",VLOOKUP(Table_1[[#This Row],[AÇÕES]],'Dados Status Invest STOCKS'!A1837:AD2452,18)/100),0)</f>
        <v>7.6499999999999999E-2</v>
      </c>
      <c r="S1851" s="65">
        <f>IFERROR(IF(Ações!$B1851="","",VLOOKUP(Table_1[[#This Row],[AÇÕES]],'Dados Status Invest STOCKS'!A1837:AD2452,25)/100),0)</f>
        <v>-7.0400000000000004E-2</v>
      </c>
      <c r="T1851" s="67">
        <f>(1-Ações!$Q1851)*Ações!$R1851</f>
        <v>7.6499999999999999E-2</v>
      </c>
      <c r="U1851" s="68">
        <f>IF(Ações!$S1851=0,Ações!$T1851,IF(Ações!$T1851=0,Ações!$S1851,AVERAGE(Ações!$S1851,Ações!$T1851)))</f>
        <v>3.0499999999999972E-3</v>
      </c>
    </row>
    <row r="1852" spans="2:21" ht="15" customHeight="1" x14ac:dyDescent="0.2">
      <c r="B1852" s="63" t="str">
        <f>IFERROR('Dados Status Invest STOCKS'!A1839,"-")</f>
        <v>FOR</v>
      </c>
      <c r="C1852" s="45">
        <f>IFERROR((Ações!$D1852-Ações!$K1852)/Ações!$D1852,0)</f>
        <v>0</v>
      </c>
      <c r="D1852" s="46">
        <f>(Ações!$O1852)/0.06</f>
        <v>0</v>
      </c>
      <c r="E1852" s="47">
        <f>IFERROR((Ações!$F1852-Ações!$K1852)/Ações!$F1852,0)</f>
        <v>0.40799694708632256</v>
      </c>
      <c r="F1852" s="46">
        <f>IF(OR(Ações!$N1852&lt;0,Ações!$M1852&lt;0),"",(22.5*Ações!$M1852*Ações!$N1852)^0.5)</f>
        <v>31.976186451795655</v>
      </c>
      <c r="G1852" s="47">
        <f>IFERROR((Ações!$H1852-Ações!$K1852)/Ações!$H1852,0)</f>
        <v>0</v>
      </c>
      <c r="H1852" s="48">
        <f>IFERROR(Ações!$I1852/(Ações!$P1852-Table_1[[#This Row],[CAGR LUCRO 5A]]),0)</f>
        <v>0</v>
      </c>
      <c r="I1852" s="48">
        <f>IF(Ações!$S1852&lt;0,"",Ações!$O1852*(1+Ações!$S1852))</f>
        <v>0</v>
      </c>
      <c r="J1852" s="49">
        <f>IFERROR(IF(Ações!$B1852="","",(VLOOKUP(Table_1[[#This Row],[AÇÕES]],'Dados Status Invest STOCKS'!A1838:AD2453,4)/Table_1[[#This Row],[LPA]]))/100,0)</f>
        <v>3.8378378378378375E-2</v>
      </c>
      <c r="K1852" s="64">
        <f>IFERROR(IF(Ações!$B1852="","",VLOOKUP(Table_1[[#This Row],[AÇÕES]],'Dados Status Invest STOCKS'!A1838:AD2453,2)),0)</f>
        <v>18.93</v>
      </c>
      <c r="L1852" s="65">
        <f>IFERROR(IF(Ações!$B1852="","",VLOOKUP(Table_1[[#This Row],[AÇÕES]],'Dados Status Invest STOCKS'!A1838:AD2453,3)/100),0)</f>
        <v>0</v>
      </c>
      <c r="M1852" s="66">
        <f>IFERROR(IF(Ações!$B1852="","",VLOOKUP(Table_1[[#This Row],[AÇÕES]],'Dados Status Invest STOCKS'!A1838:AD2453,28)),0)</f>
        <v>2.2200000000000002</v>
      </c>
      <c r="N1852" s="66">
        <f>IFERROR(IF(Ações!$B1852="","",VLOOKUP(Table_1[[#This Row],[AÇÕES]],'Dados Status Invest STOCKS'!A1838:AD2453,27)),0)</f>
        <v>20.47</v>
      </c>
      <c r="O1852" s="66">
        <f>IFERROR(IF(Ações!$L1852="","",Ações!$K1852*Ações!$L1852),0)</f>
        <v>0</v>
      </c>
      <c r="P1852" s="67">
        <f t="shared" si="28"/>
        <v>0.06</v>
      </c>
      <c r="Q1852" s="67">
        <f>IFERROR(Ações!$O1852/Ações!$M1852,0)</f>
        <v>0</v>
      </c>
      <c r="R1852" s="67">
        <f>IFERROR(IF(Ações!$B1852="","",VLOOKUP(Table_1[[#This Row],[AÇÕES]],'Dados Status Invest STOCKS'!A1838:AD2453,18)/100),0)</f>
        <v>0.10859999999999999</v>
      </c>
      <c r="S1852" s="65">
        <f>IFERROR(IF(Ações!$B1852="","",VLOOKUP(Table_1[[#This Row],[AÇÕES]],'Dados Status Invest STOCKS'!A1838:AD2453,25)/100),0)</f>
        <v>0.13449999999999998</v>
      </c>
      <c r="T1852" s="67">
        <f>(1-Ações!$Q1852)*Ações!$R1852</f>
        <v>0.10859999999999999</v>
      </c>
      <c r="U1852" s="68">
        <f>IF(Ações!$S1852=0,Ações!$T1852,IF(Ações!$T1852=0,Ações!$S1852,AVERAGE(Ações!$S1852,Ações!$T1852)))</f>
        <v>0.12154999999999999</v>
      </c>
    </row>
    <row r="1853" spans="2:21" ht="15" customHeight="1" x14ac:dyDescent="0.2">
      <c r="B1853" s="63" t="str">
        <f>IFERROR('Dados Status Invest STOCKS'!A1840,"-")</f>
        <v>FORD</v>
      </c>
      <c r="C1853" s="45">
        <f>IFERROR((Ações!$D1853-Ações!$K1853)/Ações!$D1853,0)</f>
        <v>0</v>
      </c>
      <c r="D1853" s="46">
        <f>(Ações!$O1853)/0.06</f>
        <v>0</v>
      </c>
      <c r="E1853" s="47">
        <f>IFERROR((Ações!$F1853-Ações!$K1853)/Ações!$F1853,0)</f>
        <v>-0.65494980554059679</v>
      </c>
      <c r="F1853" s="46">
        <f>IF(OR(Ações!$N1853&lt;0,Ações!$M1853&lt;0),"",(22.5*Ações!$M1853*Ações!$N1853)^0.5)</f>
        <v>0.91241437954473292</v>
      </c>
      <c r="G1853" s="47">
        <f>IFERROR((Ações!$H1853-Ações!$K1853)/Ações!$H1853,0)</f>
        <v>0</v>
      </c>
      <c r="H1853" s="48">
        <f>IFERROR(Ações!$I1853/(Ações!$P1853-Table_1[[#This Row],[CAGR LUCRO 5A]]),0)</f>
        <v>0</v>
      </c>
      <c r="I1853" s="48" t="str">
        <f>IF(Ações!$S1853&lt;0,"",Ações!$O1853*(1+Ações!$S1853))</f>
        <v/>
      </c>
      <c r="J1853" s="49">
        <f>IFERROR(IF(Ações!$B1853="","",(VLOOKUP(Table_1[[#This Row],[AÇÕES]],'Dados Status Invest STOCKS'!A1839:AD2454,4)/Table_1[[#This Row],[LPA]]))/100,0)</f>
        <v>5.7979999999999992</v>
      </c>
      <c r="K1853" s="64">
        <f>IFERROR(IF(Ações!$B1853="","",VLOOKUP(Table_1[[#This Row],[AÇÕES]],'Dados Status Invest STOCKS'!A1839:AD2454,2)),0)</f>
        <v>1.51</v>
      </c>
      <c r="L1853" s="65">
        <f>IFERROR(IF(Ações!$B1853="","",VLOOKUP(Table_1[[#This Row],[AÇÕES]],'Dados Status Invest STOCKS'!A1839:AD2454,3)/100),0)</f>
        <v>0</v>
      </c>
      <c r="M1853" s="66">
        <f>IFERROR(IF(Ações!$B1853="","",VLOOKUP(Table_1[[#This Row],[AÇÕES]],'Dados Status Invest STOCKS'!A1839:AD2454,28)),0)</f>
        <v>0.05</v>
      </c>
      <c r="N1853" s="66">
        <f>IFERROR(IF(Ações!$B1853="","",VLOOKUP(Table_1[[#This Row],[AÇÕES]],'Dados Status Invest STOCKS'!A1839:AD2454,27)),0)</f>
        <v>0.74</v>
      </c>
      <c r="O1853" s="66">
        <f>IFERROR(IF(Ações!$L1853="","",Ações!$K1853*Ações!$L1853),0)</f>
        <v>0</v>
      </c>
      <c r="P1853" s="67">
        <f t="shared" si="28"/>
        <v>0.06</v>
      </c>
      <c r="Q1853" s="67">
        <f>IFERROR(Ações!$O1853/Ações!$M1853,0)</f>
        <v>0</v>
      </c>
      <c r="R1853" s="67">
        <f>IFERROR(IF(Ações!$B1853="","",VLOOKUP(Table_1[[#This Row],[AÇÕES]],'Dados Status Invest STOCKS'!A1839:AD2454,18)/100),0)</f>
        <v>7.0400000000000004E-2</v>
      </c>
      <c r="S1853" s="65">
        <f>IFERROR(IF(Ações!$B1853="","",VLOOKUP(Table_1[[#This Row],[AÇÕES]],'Dados Status Invest STOCKS'!A1839:AD2454,25)/100),0)</f>
        <v>-2.8999999999999998E-2</v>
      </c>
      <c r="T1853" s="67">
        <f>(1-Ações!$Q1853)*Ações!$R1853</f>
        <v>7.0400000000000004E-2</v>
      </c>
      <c r="U1853" s="68">
        <f>IF(Ações!$S1853=0,Ações!$T1853,IF(Ações!$T1853=0,Ações!$S1853,AVERAGE(Ações!$S1853,Ações!$T1853)))</f>
        <v>2.0700000000000003E-2</v>
      </c>
    </row>
    <row r="1854" spans="2:21" ht="15" customHeight="1" x14ac:dyDescent="0.2">
      <c r="B1854" s="63" t="str">
        <f>IFERROR('Dados Status Invest STOCKS'!A1841,"-")</f>
        <v>FORM</v>
      </c>
      <c r="C1854" s="45">
        <f>IFERROR((Ações!$D1854-Ações!$K1854)/Ações!$D1854,0)</f>
        <v>0</v>
      </c>
      <c r="D1854" s="46">
        <f>(Ações!$O1854)/0.06</f>
        <v>0</v>
      </c>
      <c r="E1854" s="47">
        <f>IFERROR((Ações!$F1854-Ações!$K1854)/Ações!$F1854,0)</f>
        <v>-1.8865322868687222</v>
      </c>
      <c r="F1854" s="46">
        <f>IF(OR(Ações!$N1854&lt;0,Ações!$M1854&lt;0),"",(22.5*Ações!$M1854*Ações!$N1854)^0.5)</f>
        <v>14.969519030349639</v>
      </c>
      <c r="G1854" s="47">
        <f>IFERROR((Ações!$H1854-Ações!$K1854)/Ações!$H1854,0)</f>
        <v>0</v>
      </c>
      <c r="H1854" s="48">
        <f>IFERROR(Ações!$I1854/(Ações!$P1854-Table_1[[#This Row],[CAGR LUCRO 5A]]),0)</f>
        <v>0</v>
      </c>
      <c r="I1854" s="48">
        <f>IF(Ações!$S1854&lt;0,"",Ações!$O1854*(1+Ações!$S1854))</f>
        <v>0</v>
      </c>
      <c r="J1854" s="49">
        <f>IFERROR(IF(Ações!$B1854="","",(VLOOKUP(Table_1[[#This Row],[AÇÕES]],'Dados Status Invest STOCKS'!A1840:AD2455,4)/Table_1[[#This Row],[LPA]]))/100,0)</f>
        <v>0.44242424242424244</v>
      </c>
      <c r="K1854" s="64">
        <f>IFERROR(IF(Ações!$B1854="","",VLOOKUP(Table_1[[#This Row],[AÇÕES]],'Dados Status Invest STOCKS'!A1840:AD2455,2)),0)</f>
        <v>43.21</v>
      </c>
      <c r="L1854" s="65">
        <f>IFERROR(IF(Ações!$B1854="","",VLOOKUP(Table_1[[#This Row],[AÇÕES]],'Dados Status Invest STOCKS'!A1840:AD2455,3)/100),0)</f>
        <v>0</v>
      </c>
      <c r="M1854" s="66">
        <f>IFERROR(IF(Ações!$B1854="","",VLOOKUP(Table_1[[#This Row],[AÇÕES]],'Dados Status Invest STOCKS'!A1840:AD2455,28)),0)</f>
        <v>0.99</v>
      </c>
      <c r="N1854" s="66">
        <f>IFERROR(IF(Ações!$B1854="","",VLOOKUP(Table_1[[#This Row],[AÇÕES]],'Dados Status Invest STOCKS'!A1840:AD2455,27)),0)</f>
        <v>10.06</v>
      </c>
      <c r="O1854" s="66">
        <f>IFERROR(IF(Ações!$L1854="","",Ações!$K1854*Ações!$L1854),0)</f>
        <v>0</v>
      </c>
      <c r="P1854" s="67">
        <f t="shared" si="28"/>
        <v>0.06</v>
      </c>
      <c r="Q1854" s="67">
        <f>IFERROR(Ações!$O1854/Ações!$M1854,0)</f>
        <v>0</v>
      </c>
      <c r="R1854" s="67">
        <f>IFERROR(IF(Ações!$B1854="","",VLOOKUP(Table_1[[#This Row],[AÇÕES]],'Dados Status Invest STOCKS'!A1840:AD2455,18)/100),0)</f>
        <v>9.8299999999999998E-2</v>
      </c>
      <c r="S1854" s="65">
        <f>IFERROR(IF(Ações!$B1854="","",VLOOKUP(Table_1[[#This Row],[AÇÕES]],'Dados Status Invest STOCKS'!A1840:AD2455,25)/100),0)</f>
        <v>0</v>
      </c>
      <c r="T1854" s="67">
        <f>(1-Ações!$Q1854)*Ações!$R1854</f>
        <v>9.8299999999999998E-2</v>
      </c>
      <c r="U1854" s="68">
        <f>IF(Ações!$S1854=0,Ações!$T1854,IF(Ações!$T1854=0,Ações!$S1854,AVERAGE(Ações!$S1854,Ações!$T1854)))</f>
        <v>9.8299999999999998E-2</v>
      </c>
    </row>
    <row r="1855" spans="2:21" ht="15" customHeight="1" x14ac:dyDescent="0.2">
      <c r="B1855" s="63" t="str">
        <f>IFERROR('Dados Status Invest STOCKS'!A1842,"-")</f>
        <v>FORR</v>
      </c>
      <c r="C1855" s="45">
        <f>IFERROR((Ações!$D1855-Ações!$K1855)/Ações!$D1855,0)</f>
        <v>0</v>
      </c>
      <c r="D1855" s="46">
        <f>(Ações!$O1855)/0.06</f>
        <v>0</v>
      </c>
      <c r="E1855" s="47">
        <f>IFERROR((Ações!$F1855-Ações!$K1855)/Ações!$F1855,0)</f>
        <v>-2.6958674322392557</v>
      </c>
      <c r="F1855" s="46">
        <f>IF(OR(Ações!$N1855&lt;0,Ações!$M1855&lt;0),"",(22.5*Ações!$M1855*Ações!$N1855)^0.5)</f>
        <v>15.363105154883241</v>
      </c>
      <c r="G1855" s="47">
        <f>IFERROR((Ações!$H1855-Ações!$K1855)/Ações!$H1855,0)</f>
        <v>0</v>
      </c>
      <c r="H1855" s="48">
        <f>IFERROR(Ações!$I1855/(Ações!$P1855-Table_1[[#This Row],[CAGR LUCRO 5A]]),0)</f>
        <v>0</v>
      </c>
      <c r="I1855" s="48" t="str">
        <f>IF(Ações!$S1855&lt;0,"",Ações!$O1855*(1+Ações!$S1855))</f>
        <v/>
      </c>
      <c r="J1855" s="49">
        <f>IFERROR(IF(Ações!$B1855="","",(VLOOKUP(Table_1[[#This Row],[AÇÕES]],'Dados Status Invest STOCKS'!A1841:AD2456,4)/Table_1[[#This Row],[LPA]]))/100,0)</f>
        <v>0.56559999999999999</v>
      </c>
      <c r="K1855" s="64">
        <f>IFERROR(IF(Ações!$B1855="","",VLOOKUP(Table_1[[#This Row],[AÇÕES]],'Dados Status Invest STOCKS'!A1841:AD2456,2)),0)</f>
        <v>56.78</v>
      </c>
      <c r="L1855" s="65">
        <f>IFERROR(IF(Ações!$B1855="","",VLOOKUP(Table_1[[#This Row],[AÇÕES]],'Dados Status Invest STOCKS'!A1841:AD2456,3)/100),0)</f>
        <v>0</v>
      </c>
      <c r="M1855" s="66">
        <f>IFERROR(IF(Ações!$B1855="","",VLOOKUP(Table_1[[#This Row],[AÇÕES]],'Dados Status Invest STOCKS'!A1841:AD2456,28)),0)</f>
        <v>1</v>
      </c>
      <c r="N1855" s="66">
        <f>IFERROR(IF(Ações!$B1855="","",VLOOKUP(Table_1[[#This Row],[AÇÕES]],'Dados Status Invest STOCKS'!A1841:AD2456,27)),0)</f>
        <v>10.49</v>
      </c>
      <c r="O1855" s="66">
        <f>IFERROR(IF(Ações!$L1855="","",Ações!$K1855*Ações!$L1855),0)</f>
        <v>0</v>
      </c>
      <c r="P1855" s="67">
        <f t="shared" si="28"/>
        <v>0.06</v>
      </c>
      <c r="Q1855" s="67">
        <f>IFERROR(Ações!$O1855/Ações!$M1855,0)</f>
        <v>0</v>
      </c>
      <c r="R1855" s="67">
        <f>IFERROR(IF(Ações!$B1855="","",VLOOKUP(Table_1[[#This Row],[AÇÕES]],'Dados Status Invest STOCKS'!A1841:AD2456,18)/100),0)</f>
        <v>9.5700000000000007E-2</v>
      </c>
      <c r="S1855" s="65">
        <f>IFERROR(IF(Ações!$B1855="","",VLOOKUP(Table_1[[#This Row],[AÇÕES]],'Dados Status Invest STOCKS'!A1841:AD2456,25)/100),0)</f>
        <v>-3.5900000000000001E-2</v>
      </c>
      <c r="T1855" s="67">
        <f>(1-Ações!$Q1855)*Ações!$R1855</f>
        <v>9.5700000000000007E-2</v>
      </c>
      <c r="U1855" s="68">
        <f>IF(Ações!$S1855=0,Ações!$T1855,IF(Ações!$T1855=0,Ações!$S1855,AVERAGE(Ações!$S1855,Ações!$T1855)))</f>
        <v>2.9900000000000003E-2</v>
      </c>
    </row>
    <row r="1856" spans="2:21" ht="15" customHeight="1" x14ac:dyDescent="0.2">
      <c r="B1856" s="63" t="str">
        <f>IFERROR('Dados Status Invest STOCKS'!A1843,"-")</f>
        <v>FORTY</v>
      </c>
      <c r="C1856" s="45">
        <f>IFERROR((Ações!$D1856-Ações!$K1856)/Ações!$D1856,0)</f>
        <v>-3.4444444444444433</v>
      </c>
      <c r="D1856" s="46">
        <f>(Ações!$O1856)/0.06</f>
        <v>23.850000000000005</v>
      </c>
      <c r="E1856" s="47">
        <f>IFERROR((Ações!$F1856-Ações!$K1856)/Ações!$F1856,0)</f>
        <v>0.8803333840107499</v>
      </c>
      <c r="F1856" s="46">
        <f>IF(OR(Ações!$N1856&lt;0,Ações!$M1856&lt;0),"",(22.5*Ações!$M1856*Ações!$N1856)^0.5)</f>
        <v>885.79424698967193</v>
      </c>
      <c r="G1856" s="47">
        <f>IFERROR((Ações!$H1856-Ações!$K1856)/Ações!$H1856,0)</f>
        <v>52.903096093410923</v>
      </c>
      <c r="H1856" s="48">
        <f>IFERROR(Ações!$I1856/(Ações!$P1856-Table_1[[#This Row],[CAGR LUCRO 5A]]),0)</f>
        <v>-2.0422673786016525</v>
      </c>
      <c r="I1856" s="48">
        <f>IF(Ações!$S1856&lt;0,"",Ações!$O1856*(1+Ações!$S1856))</f>
        <v>5.0678865000000011</v>
      </c>
      <c r="J1856" s="49">
        <f>IFERROR(IF(Ações!$B1856="","",(VLOOKUP(Table_1[[#This Row],[AÇÕES]],'Dados Status Invest STOCKS'!A1842:AD2457,4)/Table_1[[#This Row],[LPA]]))/100,0)</f>
        <v>4.6507694909521392E-6</v>
      </c>
      <c r="K1856" s="64">
        <f>IFERROR(IF(Ações!$B1856="","",VLOOKUP(Table_1[[#This Row],[AÇÕES]],'Dados Status Invest STOCKS'!A1842:AD2457,2)),0)</f>
        <v>106</v>
      </c>
      <c r="L1856" s="65">
        <f>IFERROR(IF(Ações!$B1856="","",VLOOKUP(Table_1[[#This Row],[AÇÕES]],'Dados Status Invest STOCKS'!A1842:AD2457,3)/100),0)</f>
        <v>1.3500000000000002E-2</v>
      </c>
      <c r="M1856" s="66">
        <f>IFERROR(IF(Ações!$B1856="","",VLOOKUP(Table_1[[#This Row],[AÇÕES]],'Dados Status Invest STOCKS'!A1842:AD2457,28)),0)</f>
        <v>473.04</v>
      </c>
      <c r="N1856" s="66">
        <f>IFERROR(IF(Ações!$B1856="","",VLOOKUP(Table_1[[#This Row],[AÇÕES]],'Dados Status Invest STOCKS'!A1842:AD2457,27)),0)</f>
        <v>73.72</v>
      </c>
      <c r="O1856" s="66">
        <f>IFERROR(IF(Ações!$L1856="","",Ações!$K1856*Ações!$L1856),0)</f>
        <v>1.4310000000000003</v>
      </c>
      <c r="P1856" s="67">
        <f t="shared" si="28"/>
        <v>0.06</v>
      </c>
      <c r="Q1856" s="67">
        <f>IFERROR(Ações!$O1856/Ações!$M1856,0)</f>
        <v>3.025114155251142E-3</v>
      </c>
      <c r="R1856" s="67">
        <f>IFERROR(IF(Ações!$B1856="","",VLOOKUP(Table_1[[#This Row],[AÇÕES]],'Dados Status Invest STOCKS'!A1842:AD2457,18)/100),0)</f>
        <v>6.4170000000000007</v>
      </c>
      <c r="S1856" s="65">
        <f>IFERROR(IF(Ações!$B1856="","",VLOOKUP(Table_1[[#This Row],[AÇÕES]],'Dados Status Invest STOCKS'!A1842:AD2457,25)/100),0)</f>
        <v>2.5415000000000001</v>
      </c>
      <c r="T1856" s="67">
        <f>(1-Ações!$Q1856)*Ações!$R1856</f>
        <v>6.3975878424657537</v>
      </c>
      <c r="U1856" s="68">
        <f>IF(Ações!$S1856=0,Ações!$T1856,IF(Ações!$T1856=0,Ações!$S1856,AVERAGE(Ações!$S1856,Ações!$T1856)))</f>
        <v>4.4695439212328765</v>
      </c>
    </row>
    <row r="1857" spans="2:21" ht="15" customHeight="1" x14ac:dyDescent="0.2">
      <c r="B1857" s="63" t="str">
        <f>IFERROR('Dados Status Invest STOCKS'!A1844,"-")</f>
        <v>FOSL</v>
      </c>
      <c r="C1857" s="45">
        <f>IFERROR((Ações!$D1857-Ações!$K1857)/Ações!$D1857,0)</f>
        <v>0</v>
      </c>
      <c r="D1857" s="46">
        <f>(Ações!$O1857)/0.06</f>
        <v>0</v>
      </c>
      <c r="E1857" s="47">
        <f>IFERROR((Ações!$F1857-Ações!$K1857)/Ações!$F1857,0)</f>
        <v>0</v>
      </c>
      <c r="F1857" s="46" t="str">
        <f>IF(OR(Ações!$N1857&lt;0,Ações!$M1857&lt;0),"",(22.5*Ações!$M1857*Ações!$N1857)^0.5)</f>
        <v/>
      </c>
      <c r="G1857" s="47">
        <f>IFERROR((Ações!$H1857-Ações!$K1857)/Ações!$H1857,0)</f>
        <v>0</v>
      </c>
      <c r="H1857" s="48">
        <f>IFERROR(Ações!$I1857/(Ações!$P1857-Table_1[[#This Row],[CAGR LUCRO 5A]]),0)</f>
        <v>0</v>
      </c>
      <c r="I1857" s="48">
        <f>IF(Ações!$S1857&lt;0,"",Ações!$O1857*(1+Ações!$S1857))</f>
        <v>0</v>
      </c>
      <c r="J1857" s="49">
        <f>IFERROR(IF(Ações!$B1857="","",(VLOOKUP(Table_1[[#This Row],[AÇÕES]],'Dados Status Invest STOCKS'!A1843:AD2458,4)/Table_1[[#This Row],[LPA]]))/100,0)</f>
        <v>1.5261538461538462</v>
      </c>
      <c r="K1857" s="64">
        <f>IFERROR(IF(Ações!$B1857="","",VLOOKUP(Table_1[[#This Row],[AÇÕES]],'Dados Status Invest STOCKS'!A1843:AD2458,2)),0)</f>
        <v>10.38</v>
      </c>
      <c r="L1857" s="65">
        <f>IFERROR(IF(Ações!$B1857="","",VLOOKUP(Table_1[[#This Row],[AÇÕES]],'Dados Status Invest STOCKS'!A1843:AD2458,3)/100),0)</f>
        <v>0</v>
      </c>
      <c r="M1857" s="66">
        <f>IFERROR(IF(Ações!$B1857="","",VLOOKUP(Table_1[[#This Row],[AÇÕES]],'Dados Status Invest STOCKS'!A1843:AD2458,28)),0)</f>
        <v>-0.26</v>
      </c>
      <c r="N1857" s="66">
        <f>IFERROR(IF(Ações!$B1857="","",VLOOKUP(Table_1[[#This Row],[AÇÕES]],'Dados Status Invest STOCKS'!A1843:AD2458,27)),0)</f>
        <v>7.85</v>
      </c>
      <c r="O1857" s="66">
        <f>IFERROR(IF(Ações!$L1857="","",Ações!$K1857*Ações!$L1857),0)</f>
        <v>0</v>
      </c>
      <c r="P1857" s="67">
        <f t="shared" si="28"/>
        <v>0.06</v>
      </c>
      <c r="Q1857" s="67">
        <f>IFERROR(Ações!$O1857/Ações!$M1857,0)</f>
        <v>0</v>
      </c>
      <c r="R1857" s="67">
        <f>IFERROR(IF(Ações!$B1857="","",VLOOKUP(Table_1[[#This Row],[AÇÕES]],'Dados Status Invest STOCKS'!A1843:AD2458,18)/100),0)</f>
        <v>-3.32E-2</v>
      </c>
      <c r="S1857" s="65">
        <f>IFERROR(IF(Ações!$B1857="","",VLOOKUP(Table_1[[#This Row],[AÇÕES]],'Dados Status Invest STOCKS'!A1843:AD2458,25)/100),0)</f>
        <v>0</v>
      </c>
      <c r="T1857" s="67">
        <f>(1-Ações!$Q1857)*Ações!$R1857</f>
        <v>-3.32E-2</v>
      </c>
      <c r="U1857" s="68">
        <f>IF(Ações!$S1857=0,Ações!$T1857,IF(Ações!$T1857=0,Ações!$S1857,AVERAGE(Ações!$S1857,Ações!$T1857)))</f>
        <v>-3.32E-2</v>
      </c>
    </row>
    <row r="1858" spans="2:21" ht="15" customHeight="1" x14ac:dyDescent="0.2">
      <c r="B1858" s="63" t="str">
        <f>IFERROR('Dados Status Invest STOCKS'!A1845,"-")</f>
        <v>FOUR</v>
      </c>
      <c r="C1858" s="45">
        <f>IFERROR((Ações!$D1858-Ações!$K1858)/Ações!$D1858,0)</f>
        <v>0</v>
      </c>
      <c r="D1858" s="46">
        <f>(Ações!$O1858)/0.06</f>
        <v>0</v>
      </c>
      <c r="E1858" s="47">
        <f>IFERROR((Ações!$F1858-Ações!$K1858)/Ações!$F1858,0)</f>
        <v>0</v>
      </c>
      <c r="F1858" s="46" t="str">
        <f>IF(OR(Ações!$N1858&lt;0,Ações!$M1858&lt;0),"",(22.5*Ações!$M1858*Ações!$N1858)^0.5)</f>
        <v/>
      </c>
      <c r="G1858" s="47">
        <f>IFERROR((Ações!$H1858-Ações!$K1858)/Ações!$H1858,0)</f>
        <v>0</v>
      </c>
      <c r="H1858" s="48">
        <f>IFERROR(Ações!$I1858/(Ações!$P1858-Table_1[[#This Row],[CAGR LUCRO 5A]]),0)</f>
        <v>0</v>
      </c>
      <c r="I1858" s="48">
        <f>IF(Ações!$S1858&lt;0,"",Ações!$O1858*(1+Ações!$S1858))</f>
        <v>0</v>
      </c>
      <c r="J1858" s="49">
        <f>IFERROR(IF(Ações!$B1858="","",(VLOOKUP(Table_1[[#This Row],[AÇÕES]],'Dados Status Invest STOCKS'!A1844:AD2459,4)/Table_1[[#This Row],[LPA]]))/100,0)</f>
        <v>1.2551612903225804</v>
      </c>
      <c r="K1858" s="64">
        <f>IFERROR(IF(Ações!$B1858="","",VLOOKUP(Table_1[[#This Row],[AÇÕES]],'Dados Status Invest STOCKS'!A1844:AD2459,2)),0)</f>
        <v>48.04</v>
      </c>
      <c r="L1858" s="65">
        <f>IFERROR(IF(Ações!$B1858="","",VLOOKUP(Table_1[[#This Row],[AÇÕES]],'Dados Status Invest STOCKS'!A1844:AD2459,3)/100),0)</f>
        <v>0</v>
      </c>
      <c r="M1858" s="66">
        <f>IFERROR(IF(Ações!$B1858="","",VLOOKUP(Table_1[[#This Row],[AÇÕES]],'Dados Status Invest STOCKS'!A1844:AD2459,28)),0)</f>
        <v>-0.62</v>
      </c>
      <c r="N1858" s="66">
        <f>IFERROR(IF(Ações!$B1858="","",VLOOKUP(Table_1[[#This Row],[AÇÕES]],'Dados Status Invest STOCKS'!A1844:AD2459,27)),0)</f>
        <v>3.6</v>
      </c>
      <c r="O1858" s="66">
        <f>IFERROR(IF(Ações!$L1858="","",Ações!$K1858*Ações!$L1858),0)</f>
        <v>0</v>
      </c>
      <c r="P1858" s="67">
        <f t="shared" si="28"/>
        <v>0.06</v>
      </c>
      <c r="Q1858" s="67">
        <f>IFERROR(Ações!$O1858/Ações!$M1858,0)</f>
        <v>0</v>
      </c>
      <c r="R1858" s="67">
        <f>IFERROR(IF(Ações!$B1858="","",VLOOKUP(Table_1[[#This Row],[AÇÕES]],'Dados Status Invest STOCKS'!A1844:AD2459,18)/100),0)</f>
        <v>-0.1716</v>
      </c>
      <c r="S1858" s="65">
        <f>IFERROR(IF(Ações!$B1858="","",VLOOKUP(Table_1[[#This Row],[AÇÕES]],'Dados Status Invest STOCKS'!A1844:AD2459,25)/100),0)</f>
        <v>0</v>
      </c>
      <c r="T1858" s="67">
        <f>(1-Ações!$Q1858)*Ações!$R1858</f>
        <v>-0.1716</v>
      </c>
      <c r="U1858" s="68">
        <f>IF(Ações!$S1858=0,Ações!$T1858,IF(Ações!$T1858=0,Ações!$S1858,AVERAGE(Ações!$S1858,Ações!$T1858)))</f>
        <v>-0.1716</v>
      </c>
    </row>
    <row r="1859" spans="2:21" ht="15" customHeight="1" x14ac:dyDescent="0.2">
      <c r="B1859" s="63" t="str">
        <f>IFERROR('Dados Status Invest STOCKS'!A1846,"-")</f>
        <v>FOX</v>
      </c>
      <c r="C1859" s="45">
        <f>IFERROR((Ações!$D1859-Ações!$K1859)/Ações!$D1859,0)</f>
        <v>-3.615384615384615</v>
      </c>
      <c r="D1859" s="46">
        <f>(Ações!$O1859)/0.06</f>
        <v>7.7696666666666676</v>
      </c>
      <c r="E1859" s="47">
        <f>IFERROR((Ações!$F1859-Ações!$K1859)/Ações!$F1859,0)</f>
        <v>3.531699690809257E-2</v>
      </c>
      <c r="F1859" s="46">
        <f>IF(OR(Ações!$N1859&lt;0,Ações!$M1859&lt;0),"",(22.5*Ações!$M1859*Ações!$N1859)^0.5)</f>
        <v>37.172832821833744</v>
      </c>
      <c r="G1859" s="47">
        <f>IFERROR((Ações!$H1859-Ações!$K1859)/Ações!$H1859,0)</f>
        <v>-3.615384615384615</v>
      </c>
      <c r="H1859" s="48">
        <f>IFERROR(Ações!$I1859/(Ações!$P1859-Table_1[[#This Row],[CAGR LUCRO 5A]]),0)</f>
        <v>7.7696666666666676</v>
      </c>
      <c r="I1859" s="48">
        <f>IF(Ações!$S1859&lt;0,"",Ações!$O1859*(1+Ações!$S1859))</f>
        <v>0.46618000000000004</v>
      </c>
      <c r="J1859" s="49">
        <f>IFERROR(IF(Ações!$B1859="","",(VLOOKUP(Table_1[[#This Row],[AÇÕES]],'Dados Status Invest STOCKS'!A1845:AD2460,4)/Table_1[[#This Row],[LPA]]))/100,0)</f>
        <v>3.8431372549019606E-2</v>
      </c>
      <c r="K1859" s="64">
        <f>IFERROR(IF(Ações!$B1859="","",VLOOKUP(Table_1[[#This Row],[AÇÕES]],'Dados Status Invest STOCKS'!A1845:AD2460,2)),0)</f>
        <v>35.86</v>
      </c>
      <c r="L1859" s="65">
        <f>IFERROR(IF(Ações!$B1859="","",VLOOKUP(Table_1[[#This Row],[AÇÕES]],'Dados Status Invest STOCKS'!A1845:AD2460,3)/100),0)</f>
        <v>1.3000000000000001E-2</v>
      </c>
      <c r="M1859" s="66">
        <f>IFERROR(IF(Ações!$B1859="","",VLOOKUP(Table_1[[#This Row],[AÇÕES]],'Dados Status Invest STOCKS'!A1845:AD2460,28)),0)</f>
        <v>3.06</v>
      </c>
      <c r="N1859" s="66">
        <f>IFERROR(IF(Ações!$B1859="","",VLOOKUP(Table_1[[#This Row],[AÇÕES]],'Dados Status Invest STOCKS'!A1845:AD2460,27)),0)</f>
        <v>20.07</v>
      </c>
      <c r="O1859" s="66">
        <f>IFERROR(IF(Ações!$L1859="","",Ações!$K1859*Ações!$L1859),0)</f>
        <v>0.46618000000000004</v>
      </c>
      <c r="P1859" s="67">
        <f t="shared" si="28"/>
        <v>0.06</v>
      </c>
      <c r="Q1859" s="67">
        <f>IFERROR(Ações!$O1859/Ações!$M1859,0)</f>
        <v>0.15234640522875817</v>
      </c>
      <c r="R1859" s="67">
        <f>IFERROR(IF(Ações!$B1859="","",VLOOKUP(Table_1[[#This Row],[AÇÕES]],'Dados Status Invest STOCKS'!A1845:AD2460,18)/100),0)</f>
        <v>0.1527</v>
      </c>
      <c r="S1859" s="65">
        <f>IFERROR(IF(Ações!$B1859="","",VLOOKUP(Table_1[[#This Row],[AÇÕES]],'Dados Status Invest STOCKS'!A1845:AD2460,25)/100),0)</f>
        <v>0</v>
      </c>
      <c r="T1859" s="67">
        <f>(1-Ações!$Q1859)*Ações!$R1859</f>
        <v>0.12943670392156861</v>
      </c>
      <c r="U1859" s="68">
        <f>IF(Ações!$S1859=0,Ações!$T1859,IF(Ações!$T1859=0,Ações!$S1859,AVERAGE(Ações!$S1859,Ações!$T1859)))</f>
        <v>0.12943670392156861</v>
      </c>
    </row>
    <row r="1860" spans="2:21" ht="15" customHeight="1" x14ac:dyDescent="0.2">
      <c r="B1860" s="63" t="str">
        <f>IFERROR('Dados Status Invest STOCKS'!A1847,"-")</f>
        <v>FOXA</v>
      </c>
      <c r="C1860" s="45">
        <f>IFERROR((Ações!$D1860-Ações!$K1860)/Ações!$D1860,0)</f>
        <v>-3.9999999999999996</v>
      </c>
      <c r="D1860" s="46">
        <f>(Ações!$O1860)/0.06</f>
        <v>7.8180000000000014</v>
      </c>
      <c r="E1860" s="47">
        <f>IFERROR((Ações!$F1860-Ações!$K1860)/Ações!$F1860,0)</f>
        <v>-5.1574416923108345E-2</v>
      </c>
      <c r="F1860" s="46">
        <f>IF(OR(Ações!$N1860&lt;0,Ações!$M1860&lt;0),"",(22.5*Ações!$M1860*Ações!$N1860)^0.5)</f>
        <v>37.172832821833744</v>
      </c>
      <c r="G1860" s="47">
        <f>IFERROR((Ações!$H1860-Ações!$K1860)/Ações!$H1860,0)</f>
        <v>-3.9999999999999996</v>
      </c>
      <c r="H1860" s="48">
        <f>IFERROR(Ações!$I1860/(Ações!$P1860-Table_1[[#This Row],[CAGR LUCRO 5A]]),0)</f>
        <v>7.8180000000000014</v>
      </c>
      <c r="I1860" s="48">
        <f>IF(Ações!$S1860&lt;0,"",Ações!$O1860*(1+Ações!$S1860))</f>
        <v>0.46908000000000005</v>
      </c>
      <c r="J1860" s="49">
        <f>IFERROR(IF(Ações!$B1860="","",(VLOOKUP(Table_1[[#This Row],[AÇÕES]],'Dados Status Invest STOCKS'!A1846:AD2461,4)/Table_1[[#This Row],[LPA]]))/100,0)</f>
        <v>4.1699346405228759E-2</v>
      </c>
      <c r="K1860" s="64">
        <f>IFERROR(IF(Ações!$B1860="","",VLOOKUP(Table_1[[#This Row],[AÇÕES]],'Dados Status Invest STOCKS'!A1846:AD2461,2)),0)</f>
        <v>39.090000000000003</v>
      </c>
      <c r="L1860" s="65">
        <f>IFERROR(IF(Ações!$B1860="","",VLOOKUP(Table_1[[#This Row],[AÇÕES]],'Dados Status Invest STOCKS'!A1846:AD2461,3)/100),0)</f>
        <v>1.2E-2</v>
      </c>
      <c r="M1860" s="66">
        <f>IFERROR(IF(Ações!$B1860="","",VLOOKUP(Table_1[[#This Row],[AÇÕES]],'Dados Status Invest STOCKS'!A1846:AD2461,28)),0)</f>
        <v>3.06</v>
      </c>
      <c r="N1860" s="66">
        <f>IFERROR(IF(Ações!$B1860="","",VLOOKUP(Table_1[[#This Row],[AÇÕES]],'Dados Status Invest STOCKS'!A1846:AD2461,27)),0)</f>
        <v>20.07</v>
      </c>
      <c r="O1860" s="66">
        <f>IFERROR(IF(Ações!$L1860="","",Ações!$K1860*Ações!$L1860),0)</f>
        <v>0.46908000000000005</v>
      </c>
      <c r="P1860" s="67">
        <f t="shared" si="28"/>
        <v>0.06</v>
      </c>
      <c r="Q1860" s="67">
        <f>IFERROR(Ações!$O1860/Ações!$M1860,0)</f>
        <v>0.15329411764705883</v>
      </c>
      <c r="R1860" s="67">
        <f>IFERROR(IF(Ações!$B1860="","",VLOOKUP(Table_1[[#This Row],[AÇÕES]],'Dados Status Invest STOCKS'!A1846:AD2461,18)/100),0)</f>
        <v>0.1527</v>
      </c>
      <c r="S1860" s="65">
        <f>IFERROR(IF(Ações!$B1860="","",VLOOKUP(Table_1[[#This Row],[AÇÕES]],'Dados Status Invest STOCKS'!A1846:AD2461,25)/100),0)</f>
        <v>0</v>
      </c>
      <c r="T1860" s="67">
        <f>(1-Ações!$Q1860)*Ações!$R1860</f>
        <v>0.12929198823529411</v>
      </c>
      <c r="U1860" s="68">
        <f>IF(Ações!$S1860=0,Ações!$T1860,IF(Ações!$T1860=0,Ações!$S1860,AVERAGE(Ações!$S1860,Ações!$T1860)))</f>
        <v>0.12929198823529411</v>
      </c>
    </row>
    <row r="1861" spans="2:21" ht="15" customHeight="1" x14ac:dyDescent="0.2">
      <c r="B1861" s="63" t="str">
        <f>IFERROR('Dados Status Invest STOCKS'!A1848,"-")</f>
        <v>FOXF</v>
      </c>
      <c r="C1861" s="45">
        <f>IFERROR((Ações!$D1861-Ações!$K1861)/Ações!$D1861,0)</f>
        <v>0</v>
      </c>
      <c r="D1861" s="46">
        <f>(Ações!$O1861)/0.06</f>
        <v>0</v>
      </c>
      <c r="E1861" s="47">
        <f>IFERROR((Ações!$F1861-Ações!$K1861)/Ações!$F1861,0)</f>
        <v>-2.3911529834704823</v>
      </c>
      <c r="F1861" s="46">
        <f>IF(OR(Ações!$N1861&lt;0,Ações!$M1861&lt;0),"",(22.5*Ações!$M1861*Ações!$N1861)^0.5)</f>
        <v>39.387783639092973</v>
      </c>
      <c r="G1861" s="47">
        <f>IFERROR((Ações!$H1861-Ações!$K1861)/Ações!$H1861,0)</f>
        <v>0</v>
      </c>
      <c r="H1861" s="48">
        <f>IFERROR(Ações!$I1861/(Ações!$P1861-Table_1[[#This Row],[CAGR LUCRO 5A]]),0)</f>
        <v>0</v>
      </c>
      <c r="I1861" s="48">
        <f>IF(Ações!$S1861&lt;0,"",Ações!$O1861*(1+Ações!$S1861))</f>
        <v>0</v>
      </c>
      <c r="J1861" s="49">
        <f>IFERROR(IF(Ações!$B1861="","",(VLOOKUP(Table_1[[#This Row],[AÇÕES]],'Dados Status Invest STOCKS'!A1847:AD2462,4)/Table_1[[#This Row],[LPA]]))/100,0)</f>
        <v>0.1033240997229917</v>
      </c>
      <c r="K1861" s="64">
        <f>IFERROR(IF(Ações!$B1861="","",VLOOKUP(Table_1[[#This Row],[AÇÕES]],'Dados Status Invest STOCKS'!A1847:AD2462,2)),0)</f>
        <v>133.57</v>
      </c>
      <c r="L1861" s="65">
        <f>IFERROR(IF(Ações!$B1861="","",VLOOKUP(Table_1[[#This Row],[AÇÕES]],'Dados Status Invest STOCKS'!A1847:AD2462,3)/100),0)</f>
        <v>0</v>
      </c>
      <c r="M1861" s="66">
        <f>IFERROR(IF(Ações!$B1861="","",VLOOKUP(Table_1[[#This Row],[AÇÕES]],'Dados Status Invest STOCKS'!A1847:AD2462,28)),0)</f>
        <v>3.61</v>
      </c>
      <c r="N1861" s="66">
        <f>IFERROR(IF(Ações!$B1861="","",VLOOKUP(Table_1[[#This Row],[AÇÕES]],'Dados Status Invest STOCKS'!A1847:AD2462,27)),0)</f>
        <v>19.100000000000001</v>
      </c>
      <c r="O1861" s="66">
        <f>IFERROR(IF(Ações!$L1861="","",Ações!$K1861*Ações!$L1861),0)</f>
        <v>0</v>
      </c>
      <c r="P1861" s="67">
        <f t="shared" si="28"/>
        <v>0.06</v>
      </c>
      <c r="Q1861" s="67">
        <f>IFERROR(Ações!$O1861/Ações!$M1861,0)</f>
        <v>0</v>
      </c>
      <c r="R1861" s="67">
        <f>IFERROR(IF(Ações!$B1861="","",VLOOKUP(Table_1[[#This Row],[AÇÕES]],'Dados Status Invest STOCKS'!A1847:AD2462,18)/100),0)</f>
        <v>0.18909999999999999</v>
      </c>
      <c r="S1861" s="65">
        <f>IFERROR(IF(Ações!$B1861="","",VLOOKUP(Table_1[[#This Row],[AÇÕES]],'Dados Status Invest STOCKS'!A1847:AD2462,25)/100),0)</f>
        <v>0.2944</v>
      </c>
      <c r="T1861" s="67">
        <f>(1-Ações!$Q1861)*Ações!$R1861</f>
        <v>0.18909999999999999</v>
      </c>
      <c r="U1861" s="68">
        <f>IF(Ações!$S1861=0,Ações!$T1861,IF(Ações!$T1861=0,Ações!$S1861,AVERAGE(Ações!$S1861,Ações!$T1861)))</f>
        <v>0.24174999999999999</v>
      </c>
    </row>
    <row r="1862" spans="2:21" ht="15" customHeight="1" x14ac:dyDescent="0.2">
      <c r="B1862" s="63" t="str">
        <f>IFERROR('Dados Status Invest STOCKS'!A1849,"-")</f>
        <v>FPAY</v>
      </c>
      <c r="C1862" s="45">
        <f>IFERROR((Ações!$D1862-Ações!$K1862)/Ações!$D1862,0)</f>
        <v>0</v>
      </c>
      <c r="D1862" s="46">
        <f>(Ações!$O1862)/0.06</f>
        <v>0</v>
      </c>
      <c r="E1862" s="47">
        <f>IFERROR((Ações!$F1862-Ações!$K1862)/Ações!$F1862,0)</f>
        <v>-1.0140352599120539</v>
      </c>
      <c r="F1862" s="46">
        <f>IF(OR(Ações!$N1862&lt;0,Ações!$M1862&lt;0),"",(22.5*Ações!$M1862*Ações!$N1862)^0.5)</f>
        <v>0.89372814658597388</v>
      </c>
      <c r="G1862" s="47">
        <f>IFERROR((Ações!$H1862-Ações!$K1862)/Ações!$H1862,0)</f>
        <v>0</v>
      </c>
      <c r="H1862" s="48">
        <f>IFERROR(Ações!$I1862/(Ações!$P1862-Table_1[[#This Row],[CAGR LUCRO 5A]]),0)</f>
        <v>0</v>
      </c>
      <c r="I1862" s="48">
        <f>IF(Ações!$S1862&lt;0,"",Ações!$O1862*(1+Ações!$S1862))</f>
        <v>0</v>
      </c>
      <c r="J1862" s="49">
        <f>IFERROR(IF(Ações!$B1862="","",(VLOOKUP(Table_1[[#This Row],[AÇÕES]],'Dados Status Invest STOCKS'!A1848:AD2463,4)/Table_1[[#This Row],[LPA]]))/100,0)</f>
        <v>7.7039999999999997</v>
      </c>
      <c r="K1862" s="64">
        <f>IFERROR(IF(Ações!$B1862="","",VLOOKUP(Table_1[[#This Row],[AÇÕES]],'Dados Status Invest STOCKS'!A1848:AD2463,2)),0)</f>
        <v>1.8</v>
      </c>
      <c r="L1862" s="65">
        <f>IFERROR(IF(Ações!$B1862="","",VLOOKUP(Table_1[[#This Row],[AÇÕES]],'Dados Status Invest STOCKS'!A1848:AD2463,3)/100),0)</f>
        <v>0</v>
      </c>
      <c r="M1862" s="66">
        <f>IFERROR(IF(Ações!$B1862="","",VLOOKUP(Table_1[[#This Row],[AÇÕES]],'Dados Status Invest STOCKS'!A1848:AD2463,28)),0)</f>
        <v>0.05</v>
      </c>
      <c r="N1862" s="66">
        <f>IFERROR(IF(Ações!$B1862="","",VLOOKUP(Table_1[[#This Row],[AÇÕES]],'Dados Status Invest STOCKS'!A1848:AD2463,27)),0)</f>
        <v>0.71</v>
      </c>
      <c r="O1862" s="66">
        <f>IFERROR(IF(Ações!$L1862="","",Ações!$K1862*Ações!$L1862),0)</f>
        <v>0</v>
      </c>
      <c r="P1862" s="67">
        <f t="shared" si="28"/>
        <v>0.06</v>
      </c>
      <c r="Q1862" s="67">
        <f>IFERROR(Ações!$O1862/Ações!$M1862,0)</f>
        <v>0</v>
      </c>
      <c r="R1862" s="67">
        <f>IFERROR(IF(Ações!$B1862="","",VLOOKUP(Table_1[[#This Row],[AÇÕES]],'Dados Status Invest STOCKS'!A1848:AD2463,18)/100),0)</f>
        <v>6.5599999999999992E-2</v>
      </c>
      <c r="S1862" s="65">
        <f>IFERROR(IF(Ações!$B1862="","",VLOOKUP(Table_1[[#This Row],[AÇÕES]],'Dados Status Invest STOCKS'!A1848:AD2463,25)/100),0)</f>
        <v>0</v>
      </c>
      <c r="T1862" s="67">
        <f>(1-Ações!$Q1862)*Ações!$R1862</f>
        <v>6.5599999999999992E-2</v>
      </c>
      <c r="U1862" s="68">
        <f>IF(Ações!$S1862=0,Ações!$T1862,IF(Ações!$T1862=0,Ações!$S1862,AVERAGE(Ações!$S1862,Ações!$T1862)))</f>
        <v>6.5599999999999992E-2</v>
      </c>
    </row>
    <row r="1863" spans="2:21" ht="15" customHeight="1" x14ac:dyDescent="0.2">
      <c r="B1863" s="63" t="str">
        <f>IFERROR('Dados Status Invest STOCKS'!A1850,"-")</f>
        <v>FPH</v>
      </c>
      <c r="C1863" s="45">
        <f>IFERROR((Ações!$D1863-Ações!$K1863)/Ações!$D1863,0)</f>
        <v>0</v>
      </c>
      <c r="D1863" s="46">
        <f>(Ações!$O1863)/0.06</f>
        <v>0</v>
      </c>
      <c r="E1863" s="47">
        <f>IFERROR((Ações!$F1863-Ações!$K1863)/Ações!$F1863,0)</f>
        <v>0</v>
      </c>
      <c r="F1863" s="46" t="str">
        <f>IF(OR(Ações!$N1863&lt;0,Ações!$M1863&lt;0),"",(22.5*Ações!$M1863*Ações!$N1863)^0.5)</f>
        <v/>
      </c>
      <c r="G1863" s="47">
        <f>IFERROR((Ações!$H1863-Ações!$K1863)/Ações!$H1863,0)</f>
        <v>0</v>
      </c>
      <c r="H1863" s="48">
        <f>IFERROR(Ações!$I1863/(Ações!$P1863-Table_1[[#This Row],[CAGR LUCRO 5A]]),0)</f>
        <v>0</v>
      </c>
      <c r="I1863" s="48">
        <f>IF(Ações!$S1863&lt;0,"",Ações!$O1863*(1+Ações!$S1863))</f>
        <v>0</v>
      </c>
      <c r="J1863" s="49">
        <f>IFERROR(IF(Ações!$B1863="","",(VLOOKUP(Table_1[[#This Row],[AÇÕES]],'Dados Status Invest STOCKS'!A1849:AD2464,4)/Table_1[[#This Row],[LPA]]))/100,0)</f>
        <v>1.2195454545454545</v>
      </c>
      <c r="K1863" s="64">
        <f>IFERROR(IF(Ações!$B1863="","",VLOOKUP(Table_1[[#This Row],[AÇÕES]],'Dados Status Invest STOCKS'!A1849:AD2464,2)),0)</f>
        <v>5.79</v>
      </c>
      <c r="L1863" s="65">
        <f>IFERROR(IF(Ações!$B1863="","",VLOOKUP(Table_1[[#This Row],[AÇÕES]],'Dados Status Invest STOCKS'!A1849:AD2464,3)/100),0)</f>
        <v>0</v>
      </c>
      <c r="M1863" s="66">
        <f>IFERROR(IF(Ações!$B1863="","",VLOOKUP(Table_1[[#This Row],[AÇÕES]],'Dados Status Invest STOCKS'!A1849:AD2464,28)),0)</f>
        <v>-0.22</v>
      </c>
      <c r="N1863" s="66">
        <f>IFERROR(IF(Ações!$B1863="","",VLOOKUP(Table_1[[#This Row],[AÇÕES]],'Dados Status Invest STOCKS'!A1849:AD2464,27)),0)</f>
        <v>8.66</v>
      </c>
      <c r="O1863" s="66">
        <f>IFERROR(IF(Ações!$L1863="","",Ações!$K1863*Ações!$L1863),0)</f>
        <v>0</v>
      </c>
      <c r="P1863" s="67">
        <f t="shared" si="28"/>
        <v>0.06</v>
      </c>
      <c r="Q1863" s="67">
        <f>IFERROR(Ações!$O1863/Ações!$M1863,0)</f>
        <v>0</v>
      </c>
      <c r="R1863" s="67">
        <f>IFERROR(IF(Ações!$B1863="","",VLOOKUP(Table_1[[#This Row],[AÇÕES]],'Dados Status Invest STOCKS'!A1849:AD2464,18)/100),0)</f>
        <v>-2.4900000000000002E-2</v>
      </c>
      <c r="S1863" s="65">
        <f>IFERROR(IF(Ações!$B1863="","",VLOOKUP(Table_1[[#This Row],[AÇÕES]],'Dados Status Invest STOCKS'!A1849:AD2464,25)/100),0)</f>
        <v>0</v>
      </c>
      <c r="T1863" s="67">
        <f>(1-Ações!$Q1863)*Ações!$R1863</f>
        <v>-2.4900000000000002E-2</v>
      </c>
      <c r="U1863" s="68">
        <f>IF(Ações!$S1863=0,Ações!$T1863,IF(Ações!$T1863=0,Ações!$S1863,AVERAGE(Ações!$S1863,Ações!$T1863)))</f>
        <v>-2.4900000000000002E-2</v>
      </c>
    </row>
    <row r="1864" spans="2:21" ht="15" customHeight="1" x14ac:dyDescent="0.2">
      <c r="B1864" s="63" t="str">
        <f>IFERROR('Dados Status Invest STOCKS'!A1851,"-")</f>
        <v>FPRX</v>
      </c>
      <c r="C1864" s="45">
        <f>IFERROR((Ações!$D1864-Ações!$K1864)/Ações!$D1864,0)</f>
        <v>0</v>
      </c>
      <c r="D1864" s="46">
        <f>(Ações!$O1864)/0.06</f>
        <v>0</v>
      </c>
      <c r="E1864" s="47">
        <f>IFERROR((Ações!$F1864-Ações!$K1864)/Ações!$F1864,0)</f>
        <v>0</v>
      </c>
      <c r="F1864" s="46" t="str">
        <f>IF(OR(Ações!$N1864&lt;0,Ações!$M1864&lt;0),"",(22.5*Ações!$M1864*Ações!$N1864)^0.5)</f>
        <v/>
      </c>
      <c r="G1864" s="47">
        <f>IFERROR((Ações!$H1864-Ações!$K1864)/Ações!$H1864,0)</f>
        <v>0</v>
      </c>
      <c r="H1864" s="48">
        <f>IFERROR(Ações!$I1864/(Ações!$P1864-Table_1[[#This Row],[CAGR LUCRO 5A]]),0)</f>
        <v>0</v>
      </c>
      <c r="I1864" s="48">
        <f>IF(Ações!$S1864&lt;0,"",Ações!$O1864*(1+Ações!$S1864))</f>
        <v>0</v>
      </c>
      <c r="J1864" s="49">
        <f>IFERROR(IF(Ações!$B1864="","",(VLOOKUP(Table_1[[#This Row],[AÇÕES]],'Dados Status Invest STOCKS'!A1850:AD2465,4)/Table_1[[#This Row],[LPA]]))/100,0)</f>
        <v>0.10776595744680853</v>
      </c>
      <c r="K1864" s="64">
        <f>IFERROR(IF(Ações!$B1864="","",VLOOKUP(Table_1[[#This Row],[AÇÕES]],'Dados Status Invest STOCKS'!A1850:AD2465,2)),0)</f>
        <v>38</v>
      </c>
      <c r="L1864" s="65">
        <f>IFERROR(IF(Ações!$B1864="","",VLOOKUP(Table_1[[#This Row],[AÇÕES]],'Dados Status Invest STOCKS'!A1850:AD2465,3)/100),0)</f>
        <v>0</v>
      </c>
      <c r="M1864" s="66">
        <f>IFERROR(IF(Ações!$B1864="","",VLOOKUP(Table_1[[#This Row],[AÇÕES]],'Dados Status Invest STOCKS'!A1850:AD2465,28)),0)</f>
        <v>-1.88</v>
      </c>
      <c r="N1864" s="66">
        <f>IFERROR(IF(Ações!$B1864="","",VLOOKUP(Table_1[[#This Row],[AÇÕES]],'Dados Status Invest STOCKS'!A1850:AD2465,27)),0)</f>
        <v>5.9</v>
      </c>
      <c r="O1864" s="66">
        <f>IFERROR(IF(Ações!$L1864="","",Ações!$K1864*Ações!$L1864),0)</f>
        <v>0</v>
      </c>
      <c r="P1864" s="67">
        <f t="shared" si="28"/>
        <v>0.06</v>
      </c>
      <c r="Q1864" s="67">
        <f>IFERROR(Ações!$O1864/Ações!$M1864,0)</f>
        <v>0</v>
      </c>
      <c r="R1864" s="67">
        <f>IFERROR(IF(Ações!$B1864="","",VLOOKUP(Table_1[[#This Row],[AÇÕES]],'Dados Status Invest STOCKS'!A1850:AD2465,18)/100),0)</f>
        <v>-0.31809999999999999</v>
      </c>
      <c r="S1864" s="65">
        <f>IFERROR(IF(Ações!$B1864="","",VLOOKUP(Table_1[[#This Row],[AÇÕES]],'Dados Status Invest STOCKS'!A1850:AD2465,25)/100),0)</f>
        <v>0</v>
      </c>
      <c r="T1864" s="67">
        <f>(1-Ações!$Q1864)*Ações!$R1864</f>
        <v>-0.31809999999999999</v>
      </c>
      <c r="U1864" s="68">
        <f>IF(Ações!$S1864=0,Ações!$T1864,IF(Ações!$T1864=0,Ações!$S1864,AVERAGE(Ações!$S1864,Ações!$T1864)))</f>
        <v>-0.31809999999999999</v>
      </c>
    </row>
    <row r="1865" spans="2:21" ht="15" customHeight="1" x14ac:dyDescent="0.2">
      <c r="B1865" s="63" t="str">
        <f>IFERROR('Dados Status Invest STOCKS'!A1852,"-")</f>
        <v>FRAF</v>
      </c>
      <c r="C1865" s="45">
        <f>IFERROR((Ações!$D1865-Ações!$K1865)/Ações!$D1865,0)</f>
        <v>-0.61725067385444743</v>
      </c>
      <c r="D1865" s="46">
        <f>(Ações!$O1865)/0.06</f>
        <v>20.813099999999999</v>
      </c>
      <c r="E1865" s="47">
        <f>IFERROR((Ações!$F1865-Ações!$K1865)/Ações!$F1865,0)</f>
        <v>0.43837202966845906</v>
      </c>
      <c r="F1865" s="46">
        <f>IF(OR(Ações!$N1865&lt;0,Ações!$M1865&lt;0),"",(22.5*Ações!$M1865*Ações!$N1865)^0.5)</f>
        <v>59.932912493887692</v>
      </c>
      <c r="G1865" s="47">
        <f>IFERROR((Ações!$H1865-Ações!$K1865)/Ações!$H1865,0)</f>
        <v>0.64967811601012226</v>
      </c>
      <c r="H1865" s="48">
        <f>IFERROR(Ações!$I1865/(Ações!$P1865-Table_1[[#This Row],[CAGR LUCRO 5A]]),0)</f>
        <v>96.083063999999993</v>
      </c>
      <c r="I1865" s="48">
        <f>IF(Ações!$S1865&lt;0,"",Ações!$O1865*(1+Ações!$S1865))</f>
        <v>1.3067296704</v>
      </c>
      <c r="J1865" s="49">
        <f>IFERROR(IF(Ações!$B1865="","",(VLOOKUP(Table_1[[#This Row],[AÇÕES]],'Dados Status Invest STOCKS'!A1851:AD2466,4)/Table_1[[#This Row],[LPA]]))/100,0)</f>
        <v>1.5701943844492441E-2</v>
      </c>
      <c r="K1865" s="64">
        <f>IFERROR(IF(Ações!$B1865="","",VLOOKUP(Table_1[[#This Row],[AÇÕES]],'Dados Status Invest STOCKS'!A1851:AD2466,2)),0)</f>
        <v>33.659999999999997</v>
      </c>
      <c r="L1865" s="65">
        <f>IFERROR(IF(Ações!$B1865="","",VLOOKUP(Table_1[[#This Row],[AÇÕES]],'Dados Status Invest STOCKS'!A1851:AD2466,3)/100),0)</f>
        <v>3.7100000000000001E-2</v>
      </c>
      <c r="M1865" s="66">
        <f>IFERROR(IF(Ações!$B1865="","",VLOOKUP(Table_1[[#This Row],[AÇÕES]],'Dados Status Invest STOCKS'!A1851:AD2466,28)),0)</f>
        <v>4.63</v>
      </c>
      <c r="N1865" s="66">
        <f>IFERROR(IF(Ações!$B1865="","",VLOOKUP(Table_1[[#This Row],[AÇÕES]],'Dados Status Invest STOCKS'!A1851:AD2466,27)),0)</f>
        <v>34.479999999999997</v>
      </c>
      <c r="O1865" s="66">
        <f>IFERROR(IF(Ações!$L1865="","",Ações!$K1865*Ações!$L1865),0)</f>
        <v>1.248786</v>
      </c>
      <c r="P1865" s="67">
        <f t="shared" si="28"/>
        <v>0.06</v>
      </c>
      <c r="Q1865" s="67">
        <f>IFERROR(Ações!$O1865/Ações!$M1865,0)</f>
        <v>0.26971619870410368</v>
      </c>
      <c r="R1865" s="67">
        <f>IFERROR(IF(Ações!$B1865="","",VLOOKUP(Table_1[[#This Row],[AÇÕES]],'Dados Status Invest STOCKS'!A1851:AD2466,18)/100),0)</f>
        <v>0.13419999999999999</v>
      </c>
      <c r="S1865" s="65">
        <f>IFERROR(IF(Ações!$B1865="","",VLOOKUP(Table_1[[#This Row],[AÇÕES]],'Dados Status Invest STOCKS'!A1851:AD2466,25)/100),0)</f>
        <v>4.6399999999999997E-2</v>
      </c>
      <c r="T1865" s="67">
        <f>(1-Ações!$Q1865)*Ações!$R1865</f>
        <v>9.8004086133909277E-2</v>
      </c>
      <c r="U1865" s="68">
        <f>IF(Ações!$S1865=0,Ações!$T1865,IF(Ações!$T1865=0,Ações!$S1865,AVERAGE(Ações!$S1865,Ações!$T1865)))</f>
        <v>7.220204306695463E-2</v>
      </c>
    </row>
    <row r="1866" spans="2:21" ht="15" customHeight="1" x14ac:dyDescent="0.2">
      <c r="B1866" s="63" t="str">
        <f>IFERROR('Dados Status Invest STOCKS'!A1853,"-")</f>
        <v>FRBA</v>
      </c>
      <c r="C1866" s="45">
        <f>IFERROR((Ações!$D1866-Ações!$K1866)/Ações!$D1866,0)</f>
        <v>-4.8252427184466011</v>
      </c>
      <c r="D1866" s="46">
        <f>(Ações!$O1866)/0.06</f>
        <v>2.5080500000000003</v>
      </c>
      <c r="E1866" s="47">
        <f>IFERROR((Ações!$F1866-Ações!$K1866)/Ações!$F1866,0)</f>
        <v>0.20247479710054592</v>
      </c>
      <c r="F1866" s="46">
        <f>IF(OR(Ações!$N1866&lt;0,Ações!$M1866&lt;0),"",(22.5*Ações!$M1866*Ações!$N1866)^0.5)</f>
        <v>18.319170286887996</v>
      </c>
      <c r="G1866" s="47">
        <f>IFERROR((Ações!$H1866-Ações!$K1866)/Ações!$H1866,0)</f>
        <v>-4.8252427184466011</v>
      </c>
      <c r="H1866" s="48">
        <f>IFERROR(Ações!$I1866/(Ações!$P1866-Table_1[[#This Row],[CAGR LUCRO 5A]]),0)</f>
        <v>2.5080500000000003</v>
      </c>
      <c r="I1866" s="48">
        <f>IF(Ações!$S1866&lt;0,"",Ações!$O1866*(1+Ações!$S1866))</f>
        <v>0.15048300000000001</v>
      </c>
      <c r="J1866" s="49">
        <f>IFERROR(IF(Ações!$B1866="","",(VLOOKUP(Table_1[[#This Row],[AÇÕES]],'Dados Status Invest STOCKS'!A1852:AD2467,4)/Table_1[[#This Row],[LPA]]))/100,0)</f>
        <v>0.10516949152542374</v>
      </c>
      <c r="K1866" s="64">
        <f>IFERROR(IF(Ações!$B1866="","",VLOOKUP(Table_1[[#This Row],[AÇÕES]],'Dados Status Invest STOCKS'!A1852:AD2467,2)),0)</f>
        <v>14.61</v>
      </c>
      <c r="L1866" s="65">
        <f>IFERROR(IF(Ações!$B1866="","",VLOOKUP(Table_1[[#This Row],[AÇÕES]],'Dados Status Invest STOCKS'!A1852:AD2467,3)/100),0)</f>
        <v>1.03E-2</v>
      </c>
      <c r="M1866" s="66">
        <f>IFERROR(IF(Ações!$B1866="","",VLOOKUP(Table_1[[#This Row],[AÇÕES]],'Dados Status Invest STOCKS'!A1852:AD2467,28)),0)</f>
        <v>1.18</v>
      </c>
      <c r="N1866" s="66">
        <f>IFERROR(IF(Ações!$B1866="","",VLOOKUP(Table_1[[#This Row],[AÇÕES]],'Dados Status Invest STOCKS'!A1852:AD2467,27)),0)</f>
        <v>12.64</v>
      </c>
      <c r="O1866" s="66">
        <f>IFERROR(IF(Ações!$L1866="","",Ações!$K1866*Ações!$L1866),0)</f>
        <v>0.15048300000000001</v>
      </c>
      <c r="P1866" s="67">
        <f t="shared" si="28"/>
        <v>0.06</v>
      </c>
      <c r="Q1866" s="67">
        <f>IFERROR(Ações!$O1866/Ações!$M1866,0)</f>
        <v>0.12752796610169492</v>
      </c>
      <c r="R1866" s="67">
        <f>IFERROR(IF(Ações!$B1866="","",VLOOKUP(Table_1[[#This Row],[AÇÕES]],'Dados Status Invest STOCKS'!A1852:AD2467,18)/100),0)</f>
        <v>9.3100000000000002E-2</v>
      </c>
      <c r="S1866" s="65">
        <f>IFERROR(IF(Ações!$B1866="","",VLOOKUP(Table_1[[#This Row],[AÇÕES]],'Dados Status Invest STOCKS'!A1852:AD2467,25)/100),0)</f>
        <v>0</v>
      </c>
      <c r="T1866" s="67">
        <f>(1-Ações!$Q1866)*Ações!$R1866</f>
        <v>8.12271463559322E-2</v>
      </c>
      <c r="U1866" s="68">
        <f>IF(Ações!$S1866=0,Ações!$T1866,IF(Ações!$T1866=0,Ações!$S1866,AVERAGE(Ações!$S1866,Ações!$T1866)))</f>
        <v>8.12271463559322E-2</v>
      </c>
    </row>
    <row r="1867" spans="2:21" ht="15" customHeight="1" x14ac:dyDescent="0.2">
      <c r="B1867" s="63" t="str">
        <f>IFERROR('Dados Status Invest STOCKS'!A1854,"-")</f>
        <v>FRBK</v>
      </c>
      <c r="C1867" s="45">
        <f>IFERROR((Ações!$D1867-Ações!$K1867)/Ações!$D1867,0)</f>
        <v>0</v>
      </c>
      <c r="D1867" s="46">
        <f>(Ações!$O1867)/0.06</f>
        <v>0</v>
      </c>
      <c r="E1867" s="47">
        <f>IFERROR((Ações!$F1867-Ações!$K1867)/Ações!$F1867,0)</f>
        <v>0.36275366795835173</v>
      </c>
      <c r="F1867" s="46">
        <f>IF(OR(Ações!$N1867&lt;0,Ações!$M1867&lt;0),"",(22.5*Ações!$M1867*Ações!$N1867)^0.5)</f>
        <v>6.3554700848953738</v>
      </c>
      <c r="G1867" s="47">
        <f>IFERROR((Ações!$H1867-Ações!$K1867)/Ações!$H1867,0)</f>
        <v>0</v>
      </c>
      <c r="H1867" s="48">
        <f>IFERROR(Ações!$I1867/(Ações!$P1867-Table_1[[#This Row],[CAGR LUCRO 5A]]),0)</f>
        <v>0</v>
      </c>
      <c r="I1867" s="48">
        <f>IF(Ações!$S1867&lt;0,"",Ações!$O1867*(1+Ações!$S1867))</f>
        <v>0</v>
      </c>
      <c r="J1867" s="49">
        <f>IFERROR(IF(Ações!$B1867="","",(VLOOKUP(Table_1[[#This Row],[AÇÕES]],'Dados Status Invest STOCKS'!A1853:AD2468,4)/Table_1[[#This Row],[LPA]]))/100,0)</f>
        <v>0.37121212121212116</v>
      </c>
      <c r="K1867" s="64">
        <f>IFERROR(IF(Ações!$B1867="","",VLOOKUP(Table_1[[#This Row],[AÇÕES]],'Dados Status Invest STOCKS'!A1853:AD2468,2)),0)</f>
        <v>4.05</v>
      </c>
      <c r="L1867" s="65">
        <f>IFERROR(IF(Ações!$B1867="","",VLOOKUP(Table_1[[#This Row],[AÇÕES]],'Dados Status Invest STOCKS'!A1853:AD2468,3)/100),0)</f>
        <v>0</v>
      </c>
      <c r="M1867" s="66">
        <f>IFERROR(IF(Ações!$B1867="","",VLOOKUP(Table_1[[#This Row],[AÇÕES]],'Dados Status Invest STOCKS'!A1853:AD2468,28)),0)</f>
        <v>0.33</v>
      </c>
      <c r="N1867" s="66">
        <f>IFERROR(IF(Ações!$B1867="","",VLOOKUP(Table_1[[#This Row],[AÇÕES]],'Dados Status Invest STOCKS'!A1853:AD2468,27)),0)</f>
        <v>5.44</v>
      </c>
      <c r="O1867" s="66">
        <f>IFERROR(IF(Ações!$L1867="","",Ações!$K1867*Ações!$L1867),0)</f>
        <v>0</v>
      </c>
      <c r="P1867" s="67">
        <f t="shared" si="28"/>
        <v>0.06</v>
      </c>
      <c r="Q1867" s="67">
        <f>IFERROR(Ações!$O1867/Ações!$M1867,0)</f>
        <v>0</v>
      </c>
      <c r="R1867" s="67">
        <f>IFERROR(IF(Ações!$B1867="","",VLOOKUP(Table_1[[#This Row],[AÇÕES]],'Dados Status Invest STOCKS'!A1853:AD2468,18)/100),0)</f>
        <v>6.0700000000000004E-2</v>
      </c>
      <c r="S1867" s="65">
        <f>IFERROR(IF(Ações!$B1867="","",VLOOKUP(Table_1[[#This Row],[AÇÕES]],'Dados Status Invest STOCKS'!A1853:AD2468,25)/100),0)</f>
        <v>0.15740000000000001</v>
      </c>
      <c r="T1867" s="67">
        <f>(1-Ações!$Q1867)*Ações!$R1867</f>
        <v>6.0700000000000004E-2</v>
      </c>
      <c r="U1867" s="68">
        <f>IF(Ações!$S1867=0,Ações!$T1867,IF(Ações!$T1867=0,Ações!$S1867,AVERAGE(Ações!$S1867,Ações!$T1867)))</f>
        <v>0.10905000000000001</v>
      </c>
    </row>
    <row r="1868" spans="2:21" ht="15" customHeight="1" x14ac:dyDescent="0.2">
      <c r="B1868" s="63" t="str">
        <f>IFERROR('Dados Status Invest STOCKS'!A1855,"-")</f>
        <v>FRC</v>
      </c>
      <c r="C1868" s="45">
        <f>IFERROR((Ações!$D1868-Ações!$K1868)/Ações!$D1868,0)</f>
        <v>-11.244897959183673</v>
      </c>
      <c r="D1868" s="46">
        <f>(Ações!$O1868)/0.06</f>
        <v>14.280233333333335</v>
      </c>
      <c r="E1868" s="47">
        <f>IFERROR((Ações!$F1868-Ações!$K1868)/Ações!$F1868,0)</f>
        <v>-0.5966133700711449</v>
      </c>
      <c r="F1868" s="46">
        <f>IF(OR(Ações!$N1868&lt;0,Ações!$M1868&lt;0),"",(22.5*Ações!$M1868*Ações!$N1868)^0.5)</f>
        <v>109.51931336526906</v>
      </c>
      <c r="G1868" s="47">
        <f>IFERROR((Ações!$H1868-Ações!$K1868)/Ações!$H1868,0)</f>
        <v>19.822978364935082</v>
      </c>
      <c r="H1868" s="48">
        <f>IFERROR(Ações!$I1868/(Ações!$P1868-Table_1[[#This Row],[CAGR LUCRO 5A]]),0)</f>
        <v>-9.2897094503249775</v>
      </c>
      <c r="I1868" s="48">
        <f>IF(Ações!$S1868&lt;0,"",Ações!$O1868*(1+Ações!$S1868))</f>
        <v>1.0005017078</v>
      </c>
      <c r="J1868" s="49">
        <f>IFERROR(IF(Ações!$B1868="","",(VLOOKUP(Table_1[[#This Row],[AÇÕES]],'Dados Status Invest STOCKS'!A1854:AD2469,4)/Table_1[[#This Row],[LPA]]))/100,0)</f>
        <v>3.3736111111111106E-2</v>
      </c>
      <c r="K1868" s="64">
        <f>IFERROR(IF(Ações!$B1868="","",VLOOKUP(Table_1[[#This Row],[AÇÕES]],'Dados Status Invest STOCKS'!A1854:AD2469,2)),0)</f>
        <v>174.86</v>
      </c>
      <c r="L1868" s="65">
        <f>IFERROR(IF(Ações!$B1868="","",VLOOKUP(Table_1[[#This Row],[AÇÕES]],'Dados Status Invest STOCKS'!A1854:AD2469,3)/100),0)</f>
        <v>4.8999999999999998E-3</v>
      </c>
      <c r="M1868" s="66">
        <f>IFERROR(IF(Ações!$B1868="","",VLOOKUP(Table_1[[#This Row],[AÇÕES]],'Dados Status Invest STOCKS'!A1854:AD2469,28)),0)</f>
        <v>7.2</v>
      </c>
      <c r="N1868" s="66">
        <f>IFERROR(IF(Ações!$B1868="","",VLOOKUP(Table_1[[#This Row],[AÇÕES]],'Dados Status Invest STOCKS'!A1854:AD2469,27)),0)</f>
        <v>74.040000000000006</v>
      </c>
      <c r="O1868" s="66">
        <f>IFERROR(IF(Ações!$L1868="","",Ações!$K1868*Ações!$L1868),0)</f>
        <v>0.85681400000000008</v>
      </c>
      <c r="P1868" s="67">
        <f t="shared" si="28"/>
        <v>0.06</v>
      </c>
      <c r="Q1868" s="67">
        <f>IFERROR(Ações!$O1868/Ações!$M1868,0)</f>
        <v>0.11900194444444445</v>
      </c>
      <c r="R1868" s="67">
        <f>IFERROR(IF(Ações!$B1868="","",VLOOKUP(Table_1[[#This Row],[AÇÕES]],'Dados Status Invest STOCKS'!A1854:AD2469,18)/100),0)</f>
        <v>9.7200000000000009E-2</v>
      </c>
      <c r="S1868" s="65">
        <f>IFERROR(IF(Ações!$B1868="","",VLOOKUP(Table_1[[#This Row],[AÇÕES]],'Dados Status Invest STOCKS'!A1854:AD2469,25)/100),0)</f>
        <v>0.16769999999999999</v>
      </c>
      <c r="T1868" s="67">
        <f>(1-Ações!$Q1868)*Ações!$R1868</f>
        <v>8.5633011000000009E-2</v>
      </c>
      <c r="U1868" s="68">
        <f>IF(Ações!$S1868=0,Ações!$T1868,IF(Ações!$T1868=0,Ações!$S1868,AVERAGE(Ações!$S1868,Ações!$T1868)))</f>
        <v>0.1266665055</v>
      </c>
    </row>
    <row r="1869" spans="2:21" ht="15" customHeight="1" x14ac:dyDescent="0.2">
      <c r="B1869" s="63" t="str">
        <f>IFERROR('Dados Status Invest STOCKS'!A1856,"-")</f>
        <v>FREE</v>
      </c>
      <c r="C1869" s="45">
        <f>IFERROR((Ações!$D1869-Ações!$K1869)/Ações!$D1869,0)</f>
        <v>0</v>
      </c>
      <c r="D1869" s="46">
        <f>(Ações!$O1869)/0.06</f>
        <v>0</v>
      </c>
      <c r="E1869" s="47">
        <f>IFERROR((Ações!$F1869-Ações!$K1869)/Ações!$F1869,0)</f>
        <v>0</v>
      </c>
      <c r="F1869" s="46" t="str">
        <f>IF(OR(Ações!$N1869&lt;0,Ações!$M1869&lt;0),"",(22.5*Ações!$M1869*Ações!$N1869)^0.5)</f>
        <v/>
      </c>
      <c r="G1869" s="47">
        <f>IFERROR((Ações!$H1869-Ações!$K1869)/Ações!$H1869,0)</f>
        <v>0</v>
      </c>
      <c r="H1869" s="48">
        <f>IFERROR(Ações!$I1869/(Ações!$P1869-Table_1[[#This Row],[CAGR LUCRO 5A]]),0)</f>
        <v>0</v>
      </c>
      <c r="I1869" s="48">
        <f>IF(Ações!$S1869&lt;0,"",Ações!$O1869*(1+Ações!$S1869))</f>
        <v>0</v>
      </c>
      <c r="J1869" s="49">
        <f>IFERROR(IF(Ações!$B1869="","",(VLOOKUP(Table_1[[#This Row],[AÇÕES]],'Dados Status Invest STOCKS'!A1855:AD2470,4)/Table_1[[#This Row],[LPA]]))/100,0)</f>
        <v>6.6333333333333329</v>
      </c>
      <c r="K1869" s="64">
        <f>IFERROR(IF(Ações!$B1869="","",VLOOKUP(Table_1[[#This Row],[AÇÕES]],'Dados Status Invest STOCKS'!A1855:AD2470,2)),0)</f>
        <v>9.56</v>
      </c>
      <c r="L1869" s="65">
        <f>IFERROR(IF(Ações!$B1869="","",VLOOKUP(Table_1[[#This Row],[AÇÕES]],'Dados Status Invest STOCKS'!A1855:AD2470,3)/100),0)</f>
        <v>0</v>
      </c>
      <c r="M1869" s="66">
        <f>IFERROR(IF(Ações!$B1869="","",VLOOKUP(Table_1[[#This Row],[AÇÕES]],'Dados Status Invest STOCKS'!A1855:AD2470,28)),0)</f>
        <v>-0.12</v>
      </c>
      <c r="N1869" s="66">
        <f>IFERROR(IF(Ações!$B1869="","",VLOOKUP(Table_1[[#This Row],[AÇÕES]],'Dados Status Invest STOCKS'!A1855:AD2470,27)),0)</f>
        <v>8.15</v>
      </c>
      <c r="O1869" s="66">
        <f>IFERROR(IF(Ações!$L1869="","",Ações!$K1869*Ações!$L1869),0)</f>
        <v>0</v>
      </c>
      <c r="P1869" s="67">
        <f t="shared" si="28"/>
        <v>0.06</v>
      </c>
      <c r="Q1869" s="67">
        <f>IFERROR(Ações!$O1869/Ações!$M1869,0)</f>
        <v>0</v>
      </c>
      <c r="R1869" s="67">
        <f>IFERROR(IF(Ações!$B1869="","",VLOOKUP(Table_1[[#This Row],[AÇÕES]],'Dados Status Invest STOCKS'!A1855:AD2470,18)/100),0)</f>
        <v>-1.47E-2</v>
      </c>
      <c r="S1869" s="65">
        <f>IFERROR(IF(Ações!$B1869="","",VLOOKUP(Table_1[[#This Row],[AÇÕES]],'Dados Status Invest STOCKS'!A1855:AD2470,25)/100),0)</f>
        <v>0</v>
      </c>
      <c r="T1869" s="67">
        <f>(1-Ações!$Q1869)*Ações!$R1869</f>
        <v>-1.47E-2</v>
      </c>
      <c r="U1869" s="68">
        <f>IF(Ações!$S1869=0,Ações!$T1869,IF(Ações!$T1869=0,Ações!$S1869,AVERAGE(Ações!$S1869,Ações!$T1869)))</f>
        <v>-1.47E-2</v>
      </c>
    </row>
    <row r="1870" spans="2:21" ht="15" customHeight="1" x14ac:dyDescent="0.2">
      <c r="B1870" s="63" t="str">
        <f>IFERROR('Dados Status Invest STOCKS'!A1857,"-")</f>
        <v>FREEW</v>
      </c>
      <c r="C1870" s="45">
        <f>IFERROR((Ações!$D1870-Ações!$K1870)/Ações!$D1870,0)</f>
        <v>0</v>
      </c>
      <c r="D1870" s="46">
        <f>(Ações!$O1870)/0.06</f>
        <v>0</v>
      </c>
      <c r="E1870" s="47">
        <f>IFERROR((Ações!$F1870-Ações!$K1870)/Ações!$F1870,0)</f>
        <v>0</v>
      </c>
      <c r="F1870" s="46" t="str">
        <f>IF(OR(Ações!$N1870&lt;0,Ações!$M1870&lt;0),"",(22.5*Ações!$M1870*Ações!$N1870)^0.5)</f>
        <v/>
      </c>
      <c r="G1870" s="47">
        <f>IFERROR((Ações!$H1870-Ações!$K1870)/Ações!$H1870,0)</f>
        <v>0</v>
      </c>
      <c r="H1870" s="48">
        <f>IFERROR(Ações!$I1870/(Ações!$P1870-Table_1[[#This Row],[CAGR LUCRO 5A]]),0)</f>
        <v>0</v>
      </c>
      <c r="I1870" s="48">
        <f>IF(Ações!$S1870&lt;0,"",Ações!$O1870*(1+Ações!$S1870))</f>
        <v>0</v>
      </c>
      <c r="J1870" s="49">
        <f>IFERROR(IF(Ações!$B1870="","",(VLOOKUP(Table_1[[#This Row],[AÇÕES]],'Dados Status Invest STOCKS'!A1856:AD2471,4)/Table_1[[#This Row],[LPA]]))/100,0)</f>
        <v>0.56166666666666676</v>
      </c>
      <c r="K1870" s="64">
        <f>IFERROR(IF(Ações!$B1870="","",VLOOKUP(Table_1[[#This Row],[AÇÕES]],'Dados Status Invest STOCKS'!A1856:AD2471,2)),0)</f>
        <v>0.81</v>
      </c>
      <c r="L1870" s="65">
        <f>IFERROR(IF(Ações!$B1870="","",VLOOKUP(Table_1[[#This Row],[AÇÕES]],'Dados Status Invest STOCKS'!A1856:AD2471,3)/100),0)</f>
        <v>0</v>
      </c>
      <c r="M1870" s="66">
        <f>IFERROR(IF(Ações!$B1870="","",VLOOKUP(Table_1[[#This Row],[AÇÕES]],'Dados Status Invest STOCKS'!A1856:AD2471,28)),0)</f>
        <v>-0.12</v>
      </c>
      <c r="N1870" s="66">
        <f>IFERROR(IF(Ações!$B1870="","",VLOOKUP(Table_1[[#This Row],[AÇÕES]],'Dados Status Invest STOCKS'!A1856:AD2471,27)),0)</f>
        <v>8.15</v>
      </c>
      <c r="O1870" s="66">
        <f>IFERROR(IF(Ações!$L1870="","",Ações!$K1870*Ações!$L1870),0)</f>
        <v>0</v>
      </c>
      <c r="P1870" s="67">
        <f t="shared" si="28"/>
        <v>0.06</v>
      </c>
      <c r="Q1870" s="67">
        <f>IFERROR(Ações!$O1870/Ações!$M1870,0)</f>
        <v>0</v>
      </c>
      <c r="R1870" s="67">
        <f>IFERROR(IF(Ações!$B1870="","",VLOOKUP(Table_1[[#This Row],[AÇÕES]],'Dados Status Invest STOCKS'!A1856:AD2471,18)/100),0)</f>
        <v>-1.47E-2</v>
      </c>
      <c r="S1870" s="65">
        <f>IFERROR(IF(Ações!$B1870="","",VLOOKUP(Table_1[[#This Row],[AÇÕES]],'Dados Status Invest STOCKS'!A1856:AD2471,25)/100),0)</f>
        <v>0</v>
      </c>
      <c r="T1870" s="67">
        <f>(1-Ações!$Q1870)*Ações!$R1870</f>
        <v>-1.47E-2</v>
      </c>
      <c r="U1870" s="68">
        <f>IF(Ações!$S1870=0,Ações!$T1870,IF(Ações!$T1870=0,Ações!$S1870,AVERAGE(Ações!$S1870,Ações!$T1870)))</f>
        <v>-1.47E-2</v>
      </c>
    </row>
    <row r="1871" spans="2:21" ht="15" customHeight="1" x14ac:dyDescent="0.2">
      <c r="B1871" s="63" t="str">
        <f>IFERROR('Dados Status Invest STOCKS'!A1858,"-")</f>
        <v>FREQ</v>
      </c>
      <c r="C1871" s="45">
        <f>IFERROR((Ações!$D1871-Ações!$K1871)/Ações!$D1871,0)</f>
        <v>0</v>
      </c>
      <c r="D1871" s="46">
        <f>(Ações!$O1871)/0.06</f>
        <v>0</v>
      </c>
      <c r="E1871" s="47">
        <f>IFERROR((Ações!$F1871-Ações!$K1871)/Ações!$F1871,0)</f>
        <v>0</v>
      </c>
      <c r="F1871" s="46" t="str">
        <f>IF(OR(Ações!$N1871&lt;0,Ações!$M1871&lt;0),"",(22.5*Ações!$M1871*Ações!$N1871)^0.5)</f>
        <v/>
      </c>
      <c r="G1871" s="47">
        <f>IFERROR((Ações!$H1871-Ações!$K1871)/Ações!$H1871,0)</f>
        <v>0</v>
      </c>
      <c r="H1871" s="48">
        <f>IFERROR(Ações!$I1871/(Ações!$P1871-Table_1[[#This Row],[CAGR LUCRO 5A]]),0)</f>
        <v>0</v>
      </c>
      <c r="I1871" s="48">
        <f>IF(Ações!$S1871&lt;0,"",Ações!$O1871*(1+Ações!$S1871))</f>
        <v>0</v>
      </c>
      <c r="J1871" s="49">
        <f>IFERROR(IF(Ações!$B1871="","",(VLOOKUP(Table_1[[#This Row],[AÇÕES]],'Dados Status Invest STOCKS'!A1857:AD2472,4)/Table_1[[#This Row],[LPA]]))/100,0)</f>
        <v>1.169811320754717E-2</v>
      </c>
      <c r="K1871" s="64">
        <f>IFERROR(IF(Ações!$B1871="","",VLOOKUP(Table_1[[#This Row],[AÇÕES]],'Dados Status Invest STOCKS'!A1857:AD2472,2)),0)</f>
        <v>5.27</v>
      </c>
      <c r="L1871" s="65">
        <f>IFERROR(IF(Ações!$B1871="","",VLOOKUP(Table_1[[#This Row],[AÇÕES]],'Dados Status Invest STOCKS'!A1857:AD2472,3)/100),0)</f>
        <v>0</v>
      </c>
      <c r="M1871" s="66">
        <f>IFERROR(IF(Ações!$B1871="","",VLOOKUP(Table_1[[#This Row],[AÇÕES]],'Dados Status Invest STOCKS'!A1857:AD2472,28)),0)</f>
        <v>-2.12</v>
      </c>
      <c r="N1871" s="66">
        <f>IFERROR(IF(Ações!$B1871="","",VLOOKUP(Table_1[[#This Row],[AÇÕES]],'Dados Status Invest STOCKS'!A1857:AD2472,27)),0)</f>
        <v>4.25</v>
      </c>
      <c r="O1871" s="66">
        <f>IFERROR(IF(Ações!$L1871="","",Ações!$K1871*Ações!$L1871),0)</f>
        <v>0</v>
      </c>
      <c r="P1871" s="67">
        <f t="shared" ref="P1871:P1934" si="29">$U$6</f>
        <v>0.06</v>
      </c>
      <c r="Q1871" s="67">
        <f>IFERROR(Ações!$O1871/Ações!$M1871,0)</f>
        <v>0</v>
      </c>
      <c r="R1871" s="67">
        <f>IFERROR(IF(Ações!$B1871="","",VLOOKUP(Table_1[[#This Row],[AÇÕES]],'Dados Status Invest STOCKS'!A1857:AD2472,18)/100),0)</f>
        <v>-0.499</v>
      </c>
      <c r="S1871" s="65">
        <f>IFERROR(IF(Ações!$B1871="","",VLOOKUP(Table_1[[#This Row],[AÇÕES]],'Dados Status Invest STOCKS'!A1857:AD2472,25)/100),0)</f>
        <v>0</v>
      </c>
      <c r="T1871" s="67">
        <f>(1-Ações!$Q1871)*Ações!$R1871</f>
        <v>-0.499</v>
      </c>
      <c r="U1871" s="68">
        <f>IF(Ações!$S1871=0,Ações!$T1871,IF(Ações!$T1871=0,Ações!$S1871,AVERAGE(Ações!$S1871,Ações!$T1871)))</f>
        <v>-0.499</v>
      </c>
    </row>
    <row r="1872" spans="2:21" ht="15" customHeight="1" x14ac:dyDescent="0.2">
      <c r="B1872" s="63" t="str">
        <f>IFERROR('Dados Status Invest STOCKS'!A1859,"-")</f>
        <v>FRG</v>
      </c>
      <c r="C1872" s="45">
        <f>IFERROR((Ações!$D1872-Ações!$K1872)/Ações!$D1872,0)</f>
        <v>-0.65745856353591148</v>
      </c>
      <c r="D1872" s="46">
        <f>(Ações!$O1872)/0.06</f>
        <v>29.165133333333337</v>
      </c>
      <c r="E1872" s="47">
        <f>IFERROR((Ações!$F1872-Ações!$K1872)/Ações!$F1872,0)</f>
        <v>-0.11434999647928658</v>
      </c>
      <c r="F1872" s="46">
        <f>IF(OR(Ações!$N1872&lt;0,Ações!$M1872&lt;0),"",(22.5*Ações!$M1872*Ações!$N1872)^0.5)</f>
        <v>43.379548752839739</v>
      </c>
      <c r="G1872" s="47">
        <f>IFERROR((Ações!$H1872-Ações!$K1872)/Ações!$H1872,0)</f>
        <v>4.9335586189633283</v>
      </c>
      <c r="H1872" s="48">
        <f>IFERROR(Ações!$I1872/(Ações!$P1872-Table_1[[#This Row],[CAGR LUCRO 5A]]),0)</f>
        <v>-12.289126636363637</v>
      </c>
      <c r="I1872" s="48">
        <f>IF(Ações!$S1872&lt;0,"",Ações!$O1872*(1+Ações!$S1872))</f>
        <v>2.1628862880000002</v>
      </c>
      <c r="J1872" s="49">
        <f>IFERROR(IF(Ações!$B1872="","",(VLOOKUP(Table_1[[#This Row],[AÇÕES]],'Dados Status Invest STOCKS'!A1858:AD2473,4)/Table_1[[#This Row],[LPA]]))/100,0)</f>
        <v>1.7400379506641368E-2</v>
      </c>
      <c r="K1872" s="64">
        <f>IFERROR(IF(Ações!$B1872="","",VLOOKUP(Table_1[[#This Row],[AÇÕES]],'Dados Status Invest STOCKS'!A1858:AD2473,2)),0)</f>
        <v>48.34</v>
      </c>
      <c r="L1872" s="65">
        <f>IFERROR(IF(Ações!$B1872="","",VLOOKUP(Table_1[[#This Row],[AÇÕES]],'Dados Status Invest STOCKS'!A1858:AD2473,3)/100),0)</f>
        <v>3.6200000000000003E-2</v>
      </c>
      <c r="M1872" s="66">
        <f>IFERROR(IF(Ações!$B1872="","",VLOOKUP(Table_1[[#This Row],[AÇÕES]],'Dados Status Invest STOCKS'!A1858:AD2473,28)),0)</f>
        <v>5.27</v>
      </c>
      <c r="N1872" s="66">
        <f>IFERROR(IF(Ações!$B1872="","",VLOOKUP(Table_1[[#This Row],[AÇÕES]],'Dados Status Invest STOCKS'!A1858:AD2473,27)),0)</f>
        <v>15.87</v>
      </c>
      <c r="O1872" s="66">
        <f>IFERROR(IF(Ações!$L1872="","",Ações!$K1872*Ações!$L1872),0)</f>
        <v>1.7499080000000002</v>
      </c>
      <c r="P1872" s="67">
        <f t="shared" si="29"/>
        <v>0.06</v>
      </c>
      <c r="Q1872" s="67">
        <f>IFERROR(Ações!$O1872/Ações!$M1872,0)</f>
        <v>0.33205085388994315</v>
      </c>
      <c r="R1872" s="67">
        <f>IFERROR(IF(Ações!$B1872="","",VLOOKUP(Table_1[[#This Row],[AÇÕES]],'Dados Status Invest STOCKS'!A1858:AD2473,18)/100),0)</f>
        <v>0.3322</v>
      </c>
      <c r="S1872" s="65">
        <f>IFERROR(IF(Ações!$B1872="","",VLOOKUP(Table_1[[#This Row],[AÇÕES]],'Dados Status Invest STOCKS'!A1858:AD2473,25)/100),0)</f>
        <v>0.23600000000000002</v>
      </c>
      <c r="T1872" s="67">
        <f>(1-Ações!$Q1872)*Ações!$R1872</f>
        <v>0.22189270633776087</v>
      </c>
      <c r="U1872" s="68">
        <f>IF(Ações!$S1872=0,Ações!$T1872,IF(Ações!$T1872=0,Ações!$S1872,AVERAGE(Ações!$S1872,Ações!$T1872)))</f>
        <v>0.22894635316888046</v>
      </c>
    </row>
    <row r="1873" spans="2:21" ht="15" customHeight="1" x14ac:dyDescent="0.2">
      <c r="B1873" s="63" t="str">
        <f>IFERROR('Dados Status Invest STOCKS'!A1860,"-")</f>
        <v>FRGAP</v>
      </c>
      <c r="C1873" s="45">
        <f>IFERROR((Ações!$D1873-Ações!$K1873)/Ações!$D1873,0)</f>
        <v>0.15492957746478875</v>
      </c>
      <c r="D1873" s="46">
        <f>(Ações!$O1873)/0.06</f>
        <v>31.263666666666669</v>
      </c>
      <c r="E1873" s="47">
        <f>IFERROR((Ações!$F1873-Ações!$K1873)/Ações!$F1873,0)</f>
        <v>0.39095724230486656</v>
      </c>
      <c r="F1873" s="46">
        <f>IF(OR(Ações!$N1873&lt;0,Ações!$M1873&lt;0),"",(22.5*Ações!$M1873*Ações!$N1873)^0.5)</f>
        <v>43.379548752839739</v>
      </c>
      <c r="G1873" s="47">
        <f>IFERROR((Ações!$H1873-Ações!$K1873)/Ações!$H1873,0)</f>
        <v>3.0055608733305985</v>
      </c>
      <c r="H1873" s="48">
        <f>IFERROR(Ações!$I1873/(Ações!$P1873-Table_1[[#This Row],[CAGR LUCRO 5A]]),0)</f>
        <v>-13.173372272727272</v>
      </c>
      <c r="I1873" s="48">
        <f>IF(Ações!$S1873&lt;0,"",Ações!$O1873*(1+Ações!$S1873))</f>
        <v>2.3185135200000002</v>
      </c>
      <c r="J1873" s="49">
        <f>IFERROR(IF(Ações!$B1873="","",(VLOOKUP(Table_1[[#This Row],[AÇÕES]],'Dados Status Invest STOCKS'!A1859:AD2474,4)/Table_1[[#This Row],[LPA]]))/100,0)</f>
        <v>9.5066413662239085E-3</v>
      </c>
      <c r="K1873" s="64">
        <f>IFERROR(IF(Ações!$B1873="","",VLOOKUP(Table_1[[#This Row],[AÇÕES]],'Dados Status Invest STOCKS'!A1859:AD2474,2)),0)</f>
        <v>26.42</v>
      </c>
      <c r="L1873" s="65">
        <f>IFERROR(IF(Ações!$B1873="","",VLOOKUP(Table_1[[#This Row],[AÇÕES]],'Dados Status Invest STOCKS'!A1859:AD2474,3)/100),0)</f>
        <v>7.0999999999999994E-2</v>
      </c>
      <c r="M1873" s="66">
        <f>IFERROR(IF(Ações!$B1873="","",VLOOKUP(Table_1[[#This Row],[AÇÕES]],'Dados Status Invest STOCKS'!A1859:AD2474,28)),0)</f>
        <v>5.27</v>
      </c>
      <c r="N1873" s="66">
        <f>IFERROR(IF(Ações!$B1873="","",VLOOKUP(Table_1[[#This Row],[AÇÕES]],'Dados Status Invest STOCKS'!A1859:AD2474,27)),0)</f>
        <v>15.87</v>
      </c>
      <c r="O1873" s="66">
        <f>IFERROR(IF(Ações!$L1873="","",Ações!$K1873*Ações!$L1873),0)</f>
        <v>1.87582</v>
      </c>
      <c r="P1873" s="67">
        <f t="shared" si="29"/>
        <v>0.06</v>
      </c>
      <c r="Q1873" s="67">
        <f>IFERROR(Ações!$O1873/Ações!$M1873,0)</f>
        <v>0.3559430740037951</v>
      </c>
      <c r="R1873" s="67">
        <f>IFERROR(IF(Ações!$B1873="","",VLOOKUP(Table_1[[#This Row],[AÇÕES]],'Dados Status Invest STOCKS'!A1859:AD2474,18)/100),0)</f>
        <v>0.3322</v>
      </c>
      <c r="S1873" s="65">
        <f>IFERROR(IF(Ações!$B1873="","",VLOOKUP(Table_1[[#This Row],[AÇÕES]],'Dados Status Invest STOCKS'!A1859:AD2474,25)/100),0)</f>
        <v>0.23600000000000002</v>
      </c>
      <c r="T1873" s="67">
        <f>(1-Ações!$Q1873)*Ações!$R1873</f>
        <v>0.21395571081593925</v>
      </c>
      <c r="U1873" s="68">
        <f>IF(Ações!$S1873=0,Ações!$T1873,IF(Ações!$T1873=0,Ações!$S1873,AVERAGE(Ações!$S1873,Ações!$T1873)))</f>
        <v>0.22497785540796963</v>
      </c>
    </row>
    <row r="1874" spans="2:21" ht="15" customHeight="1" x14ac:dyDescent="0.2">
      <c r="B1874" s="63" t="str">
        <f>IFERROR('Dados Status Invest STOCKS'!A1861,"-")</f>
        <v>FRGI</v>
      </c>
      <c r="C1874" s="45">
        <f>IFERROR((Ações!$D1874-Ações!$K1874)/Ações!$D1874,0)</f>
        <v>0</v>
      </c>
      <c r="D1874" s="46">
        <f>(Ações!$O1874)/0.06</f>
        <v>0</v>
      </c>
      <c r="E1874" s="47">
        <f>IFERROR((Ações!$F1874-Ações!$K1874)/Ações!$F1874,0)</f>
        <v>-1.375589358731752</v>
      </c>
      <c r="F1874" s="46">
        <f>IF(OR(Ações!$N1874&lt;0,Ações!$M1874&lt;0),"",(22.5*Ações!$M1874*Ações!$N1874)^0.5)</f>
        <v>4.0831972766448601</v>
      </c>
      <c r="G1874" s="47">
        <f>IFERROR((Ações!$H1874-Ações!$K1874)/Ações!$H1874,0)</f>
        <v>0</v>
      </c>
      <c r="H1874" s="48">
        <f>IFERROR(Ações!$I1874/(Ações!$P1874-Table_1[[#This Row],[CAGR LUCRO 5A]]),0)</f>
        <v>0</v>
      </c>
      <c r="I1874" s="48">
        <f>IF(Ações!$S1874&lt;0,"",Ações!$O1874*(1+Ações!$S1874))</f>
        <v>0</v>
      </c>
      <c r="J1874" s="49">
        <f>IFERROR(IF(Ações!$B1874="","",(VLOOKUP(Table_1[[#This Row],[AÇÕES]],'Dados Status Invest STOCKS'!A1860:AD2475,4)/Table_1[[#This Row],[LPA]]))/100,0)</f>
        <v>5.6923076923076916</v>
      </c>
      <c r="K1874" s="64">
        <f>IFERROR(IF(Ações!$B1874="","",VLOOKUP(Table_1[[#This Row],[AÇÕES]],'Dados Status Invest STOCKS'!A1860:AD2475,2)),0)</f>
        <v>9.6999999999999993</v>
      </c>
      <c r="L1874" s="65">
        <f>IFERROR(IF(Ações!$B1874="","",VLOOKUP(Table_1[[#This Row],[AÇÕES]],'Dados Status Invest STOCKS'!A1860:AD2475,3)/100),0)</f>
        <v>0</v>
      </c>
      <c r="M1874" s="66">
        <f>IFERROR(IF(Ações!$B1874="","",VLOOKUP(Table_1[[#This Row],[AÇÕES]],'Dados Status Invest STOCKS'!A1860:AD2475,28)),0)</f>
        <v>0.13</v>
      </c>
      <c r="N1874" s="66">
        <f>IFERROR(IF(Ações!$B1874="","",VLOOKUP(Table_1[[#This Row],[AÇÕES]],'Dados Status Invest STOCKS'!A1860:AD2475,27)),0)</f>
        <v>5.7</v>
      </c>
      <c r="O1874" s="66">
        <f>IFERROR(IF(Ações!$L1874="","",Ações!$K1874*Ações!$L1874),0)</f>
        <v>0</v>
      </c>
      <c r="P1874" s="67">
        <f t="shared" si="29"/>
        <v>0.06</v>
      </c>
      <c r="Q1874" s="67">
        <f>IFERROR(Ações!$O1874/Ações!$M1874,0)</f>
        <v>0</v>
      </c>
      <c r="R1874" s="67">
        <f>IFERROR(IF(Ações!$B1874="","",VLOOKUP(Table_1[[#This Row],[AÇÕES]],'Dados Status Invest STOCKS'!A1860:AD2475,18)/100),0)</f>
        <v>2.29E-2</v>
      </c>
      <c r="S1874" s="65">
        <f>IFERROR(IF(Ações!$B1874="","",VLOOKUP(Table_1[[#This Row],[AÇÕES]],'Dados Status Invest STOCKS'!A1860:AD2475,25)/100),0)</f>
        <v>0</v>
      </c>
      <c r="T1874" s="67">
        <f>(1-Ações!$Q1874)*Ações!$R1874</f>
        <v>2.29E-2</v>
      </c>
      <c r="U1874" s="68">
        <f>IF(Ações!$S1874=0,Ações!$T1874,IF(Ações!$T1874=0,Ações!$S1874,AVERAGE(Ações!$S1874,Ações!$T1874)))</f>
        <v>2.29E-2</v>
      </c>
    </row>
    <row r="1875" spans="2:21" ht="15" customHeight="1" x14ac:dyDescent="0.2">
      <c r="B1875" s="63" t="str">
        <f>IFERROR('Dados Status Invest STOCKS'!A1862,"-")</f>
        <v>FRHC</v>
      </c>
      <c r="C1875" s="45">
        <f>IFERROR((Ações!$D1875-Ações!$K1875)/Ações!$D1875,0)</f>
        <v>0</v>
      </c>
      <c r="D1875" s="46">
        <f>(Ações!$O1875)/0.06</f>
        <v>0</v>
      </c>
      <c r="E1875" s="47">
        <f>IFERROR((Ações!$F1875-Ações!$K1875)/Ações!$F1875,0)</f>
        <v>-0.73169327396848749</v>
      </c>
      <c r="F1875" s="46">
        <f>IF(OR(Ações!$N1875&lt;0,Ações!$M1875&lt;0),"",(22.5*Ações!$M1875*Ações!$N1875)^0.5)</f>
        <v>34.832958530678958</v>
      </c>
      <c r="G1875" s="47">
        <f>IFERROR((Ações!$H1875-Ações!$K1875)/Ações!$H1875,0)</f>
        <v>0</v>
      </c>
      <c r="H1875" s="48">
        <f>IFERROR(Ações!$I1875/(Ações!$P1875-Table_1[[#This Row],[CAGR LUCRO 5A]]),0)</f>
        <v>0</v>
      </c>
      <c r="I1875" s="48">
        <f>IF(Ações!$S1875&lt;0,"",Ações!$O1875*(1+Ações!$S1875))</f>
        <v>0</v>
      </c>
      <c r="J1875" s="49">
        <f>IFERROR(IF(Ações!$B1875="","",(VLOOKUP(Table_1[[#This Row],[AÇÕES]],'Dados Status Invest STOCKS'!A1861:AD2476,4)/Table_1[[#This Row],[LPA]]))/100,0)</f>
        <v>1.735593220338983E-2</v>
      </c>
      <c r="K1875" s="64">
        <f>IFERROR(IF(Ações!$B1875="","",VLOOKUP(Table_1[[#This Row],[AÇÕES]],'Dados Status Invest STOCKS'!A1861:AD2476,2)),0)</f>
        <v>60.32</v>
      </c>
      <c r="L1875" s="65">
        <f>IFERROR(IF(Ações!$B1875="","",VLOOKUP(Table_1[[#This Row],[AÇÕES]],'Dados Status Invest STOCKS'!A1861:AD2476,3)/100),0)</f>
        <v>0</v>
      </c>
      <c r="M1875" s="66">
        <f>IFERROR(IF(Ações!$B1875="","",VLOOKUP(Table_1[[#This Row],[AÇÕES]],'Dados Status Invest STOCKS'!A1861:AD2476,28)),0)</f>
        <v>5.9</v>
      </c>
      <c r="N1875" s="66">
        <f>IFERROR(IF(Ações!$B1875="","",VLOOKUP(Table_1[[#This Row],[AÇÕES]],'Dados Status Invest STOCKS'!A1861:AD2476,27)),0)</f>
        <v>9.14</v>
      </c>
      <c r="O1875" s="66">
        <f>IFERROR(IF(Ações!$L1875="","",Ações!$K1875*Ações!$L1875),0)</f>
        <v>0</v>
      </c>
      <c r="P1875" s="67">
        <f t="shared" si="29"/>
        <v>0.06</v>
      </c>
      <c r="Q1875" s="67">
        <f>IFERROR(Ações!$O1875/Ações!$M1875,0)</f>
        <v>0</v>
      </c>
      <c r="R1875" s="67">
        <f>IFERROR(IF(Ações!$B1875="","",VLOOKUP(Table_1[[#This Row],[AÇÕES]],'Dados Status Invest STOCKS'!A1861:AD2476,18)/100),0)</f>
        <v>0.64540000000000008</v>
      </c>
      <c r="S1875" s="65">
        <f>IFERROR(IF(Ações!$B1875="","",VLOOKUP(Table_1[[#This Row],[AÇÕES]],'Dados Status Invest STOCKS'!A1861:AD2476,25)/100),0)</f>
        <v>0</v>
      </c>
      <c r="T1875" s="67">
        <f>(1-Ações!$Q1875)*Ações!$R1875</f>
        <v>0.64540000000000008</v>
      </c>
      <c r="U1875" s="68">
        <f>IF(Ações!$S1875=0,Ações!$T1875,IF(Ações!$T1875=0,Ações!$S1875,AVERAGE(Ações!$S1875,Ações!$T1875)))</f>
        <v>0.64540000000000008</v>
      </c>
    </row>
    <row r="1876" spans="2:21" ht="15" customHeight="1" x14ac:dyDescent="0.2">
      <c r="B1876" s="63" t="str">
        <f>IFERROR('Dados Status Invest STOCKS'!A1863,"-")</f>
        <v>FRME</v>
      </c>
      <c r="C1876" s="45">
        <f>IFERROR((Ações!$D1876-Ações!$K1876)/Ações!$D1876,0)</f>
        <v>-1.3715415019762849</v>
      </c>
      <c r="D1876" s="46">
        <f>(Ações!$O1876)/0.06</f>
        <v>18.814766666666664</v>
      </c>
      <c r="E1876" s="47">
        <f>IFERROR((Ações!$F1876-Ações!$K1876)/Ações!$F1876,0)</f>
        <v>0.17587561444345914</v>
      </c>
      <c r="F1876" s="46">
        <f>IF(OR(Ações!$N1876&lt;0,Ações!$M1876&lt;0),"",(22.5*Ações!$M1876*Ações!$N1876)^0.5)</f>
        <v>54.14231247370212</v>
      </c>
      <c r="G1876" s="47">
        <f>IFERROR((Ações!$H1876-Ações!$K1876)/Ações!$H1876,0)</f>
        <v>4.9713525943934176</v>
      </c>
      <c r="H1876" s="48">
        <f>IFERROR(Ações!$I1876/(Ações!$P1876-Table_1[[#This Row],[CAGR LUCRO 5A]]),0)</f>
        <v>-11.23546674324324</v>
      </c>
      <c r="I1876" s="48">
        <f>IF(Ações!$S1876&lt;0,"",Ações!$O1876*(1+Ações!$S1876))</f>
        <v>1.3302792623999997</v>
      </c>
      <c r="J1876" s="49">
        <f>IFERROR(IF(Ações!$B1876="","",(VLOOKUP(Table_1[[#This Row],[AÇÕES]],'Dados Status Invest STOCKS'!A1862:AD2477,4)/Table_1[[#This Row],[LPA]]))/100,0)</f>
        <v>3.154255319148936E-2</v>
      </c>
      <c r="K1876" s="64">
        <f>IFERROR(IF(Ações!$B1876="","",VLOOKUP(Table_1[[#This Row],[AÇÕES]],'Dados Status Invest STOCKS'!A1862:AD2477,2)),0)</f>
        <v>44.62</v>
      </c>
      <c r="L1876" s="65">
        <f>IFERROR(IF(Ações!$B1876="","",VLOOKUP(Table_1[[#This Row],[AÇÕES]],'Dados Status Invest STOCKS'!A1862:AD2477,3)/100),0)</f>
        <v>2.53E-2</v>
      </c>
      <c r="M1876" s="66">
        <f>IFERROR(IF(Ações!$B1876="","",VLOOKUP(Table_1[[#This Row],[AÇÕES]],'Dados Status Invest STOCKS'!A1862:AD2477,28)),0)</f>
        <v>3.76</v>
      </c>
      <c r="N1876" s="66">
        <f>IFERROR(IF(Ações!$B1876="","",VLOOKUP(Table_1[[#This Row],[AÇÕES]],'Dados Status Invest STOCKS'!A1862:AD2477,27)),0)</f>
        <v>34.65</v>
      </c>
      <c r="O1876" s="66">
        <f>IFERROR(IF(Ações!$L1876="","",Ações!$K1876*Ações!$L1876),0)</f>
        <v>1.1288859999999998</v>
      </c>
      <c r="P1876" s="67">
        <f t="shared" si="29"/>
        <v>0.06</v>
      </c>
      <c r="Q1876" s="67">
        <f>IFERROR(Ações!$O1876/Ações!$M1876,0)</f>
        <v>0.30023563829787231</v>
      </c>
      <c r="R1876" s="67">
        <f>IFERROR(IF(Ações!$B1876="","",VLOOKUP(Table_1[[#This Row],[AÇÕES]],'Dados Status Invest STOCKS'!A1862:AD2477,18)/100),0)</f>
        <v>0.10859999999999999</v>
      </c>
      <c r="S1876" s="65">
        <f>IFERROR(IF(Ações!$B1876="","",VLOOKUP(Table_1[[#This Row],[AÇÕES]],'Dados Status Invest STOCKS'!A1862:AD2477,25)/100),0)</f>
        <v>0.1784</v>
      </c>
      <c r="T1876" s="67">
        <f>(1-Ações!$Q1876)*Ações!$R1876</f>
        <v>7.5994409680851055E-2</v>
      </c>
      <c r="U1876" s="68">
        <f>IF(Ações!$S1876=0,Ações!$T1876,IF(Ações!$T1876=0,Ações!$S1876,AVERAGE(Ações!$S1876,Ações!$T1876)))</f>
        <v>0.12719720484042552</v>
      </c>
    </row>
    <row r="1877" spans="2:21" ht="15" customHeight="1" x14ac:dyDescent="0.2">
      <c r="B1877" s="63" t="str">
        <f>IFERROR('Dados Status Invest STOCKS'!A1864,"-")</f>
        <v>FRO</v>
      </c>
      <c r="C1877" s="45">
        <f>IFERROR((Ações!$D1877-Ações!$K1877)/Ações!$D1877,0)</f>
        <v>0</v>
      </c>
      <c r="D1877" s="46">
        <f>(Ações!$O1877)/0.06</f>
        <v>0</v>
      </c>
      <c r="E1877" s="47">
        <f>IFERROR((Ações!$F1877-Ações!$K1877)/Ações!$F1877,0)</f>
        <v>3.7250912043425385E-2</v>
      </c>
      <c r="F1877" s="46">
        <f>IF(OR(Ações!$N1877&lt;0,Ações!$M1877&lt;0),"",(22.5*Ações!$M1877*Ações!$N1877)^0.5)</f>
        <v>6.6787910582679553</v>
      </c>
      <c r="G1877" s="47">
        <f>IFERROR((Ações!$H1877-Ações!$K1877)/Ações!$H1877,0)</f>
        <v>0</v>
      </c>
      <c r="H1877" s="48">
        <f>IFERROR(Ações!$I1877/(Ações!$P1877-Table_1[[#This Row],[CAGR LUCRO 5A]]),0)</f>
        <v>0</v>
      </c>
      <c r="I1877" s="48">
        <f>IF(Ações!$S1877&lt;0,"",Ações!$O1877*(1+Ações!$S1877))</f>
        <v>0</v>
      </c>
      <c r="J1877" s="49">
        <f>IFERROR(IF(Ações!$B1877="","",(VLOOKUP(Table_1[[#This Row],[AÇÕES]],'Dados Status Invest STOCKS'!A1863:AD2478,4)/Table_1[[#This Row],[LPA]]))/100,0)</f>
        <v>1.044</v>
      </c>
      <c r="K1877" s="64">
        <f>IFERROR(IF(Ações!$B1877="","",VLOOKUP(Table_1[[#This Row],[AÇÕES]],'Dados Status Invest STOCKS'!A1863:AD2478,2)),0)</f>
        <v>6.43</v>
      </c>
      <c r="L1877" s="65">
        <f>IFERROR(IF(Ações!$B1877="","",VLOOKUP(Table_1[[#This Row],[AÇÕES]],'Dados Status Invest STOCKS'!A1863:AD2478,3)/100),0)</f>
        <v>0</v>
      </c>
      <c r="M1877" s="66">
        <f>IFERROR(IF(Ações!$B1877="","",VLOOKUP(Table_1[[#This Row],[AÇÕES]],'Dados Status Invest STOCKS'!A1863:AD2478,28)),0)</f>
        <v>0.25</v>
      </c>
      <c r="N1877" s="66">
        <f>IFERROR(IF(Ações!$B1877="","",VLOOKUP(Table_1[[#This Row],[AÇÕES]],'Dados Status Invest STOCKS'!A1863:AD2478,27)),0)</f>
        <v>7.93</v>
      </c>
      <c r="O1877" s="66">
        <f>IFERROR(IF(Ações!$L1877="","",Ações!$K1877*Ações!$L1877),0)</f>
        <v>0</v>
      </c>
      <c r="P1877" s="67">
        <f t="shared" si="29"/>
        <v>0.06</v>
      </c>
      <c r="Q1877" s="67">
        <f>IFERROR(Ações!$O1877/Ações!$M1877,0)</f>
        <v>0</v>
      </c>
      <c r="R1877" s="67">
        <f>IFERROR(IF(Ações!$B1877="","",VLOOKUP(Table_1[[#This Row],[AÇÕES]],'Dados Status Invest STOCKS'!A1863:AD2478,18)/100),0)</f>
        <v>3.1099999999999999E-2</v>
      </c>
      <c r="S1877" s="65">
        <f>IFERROR(IF(Ações!$B1877="","",VLOOKUP(Table_1[[#This Row],[AÇÕES]],'Dados Status Invest STOCKS'!A1863:AD2478,25)/100),0)</f>
        <v>0.217</v>
      </c>
      <c r="T1877" s="67">
        <f>(1-Ações!$Q1877)*Ações!$R1877</f>
        <v>3.1099999999999999E-2</v>
      </c>
      <c r="U1877" s="68">
        <f>IF(Ações!$S1877=0,Ações!$T1877,IF(Ações!$T1877=0,Ações!$S1877,AVERAGE(Ações!$S1877,Ações!$T1877)))</f>
        <v>0.12404999999999999</v>
      </c>
    </row>
    <row r="1878" spans="2:21" ht="15" customHeight="1" x14ac:dyDescent="0.2">
      <c r="B1878" s="63" t="str">
        <f>IFERROR('Dados Status Invest STOCKS'!A1865,"-")</f>
        <v>FROG</v>
      </c>
      <c r="C1878" s="45">
        <f>IFERROR((Ações!$D1878-Ações!$K1878)/Ações!$D1878,0)</f>
        <v>0</v>
      </c>
      <c r="D1878" s="46">
        <f>(Ações!$O1878)/0.06</f>
        <v>0</v>
      </c>
      <c r="E1878" s="47">
        <f>IFERROR((Ações!$F1878-Ações!$K1878)/Ações!$F1878,0)</f>
        <v>0</v>
      </c>
      <c r="F1878" s="46" t="str">
        <f>IF(OR(Ações!$N1878&lt;0,Ações!$M1878&lt;0),"",(22.5*Ações!$M1878*Ações!$N1878)^0.5)</f>
        <v/>
      </c>
      <c r="G1878" s="47">
        <f>IFERROR((Ações!$H1878-Ações!$K1878)/Ações!$H1878,0)</f>
        <v>0</v>
      </c>
      <c r="H1878" s="48">
        <f>IFERROR(Ações!$I1878/(Ações!$P1878-Table_1[[#This Row],[CAGR LUCRO 5A]]),0)</f>
        <v>0</v>
      </c>
      <c r="I1878" s="48">
        <f>IF(Ações!$S1878&lt;0,"",Ações!$O1878*(1+Ações!$S1878))</f>
        <v>0</v>
      </c>
      <c r="J1878" s="49">
        <f>IFERROR(IF(Ações!$B1878="","",(VLOOKUP(Table_1[[#This Row],[AÇÕES]],'Dados Status Invest STOCKS'!A1864:AD2479,4)/Table_1[[#This Row],[LPA]]))/100,0)</f>
        <v>1.1459574468085107</v>
      </c>
      <c r="K1878" s="64">
        <f>IFERROR(IF(Ações!$B1878="","",VLOOKUP(Table_1[[#This Row],[AÇÕES]],'Dados Status Invest STOCKS'!A1864:AD2479,2)),0)</f>
        <v>25.27</v>
      </c>
      <c r="L1878" s="65">
        <f>IFERROR(IF(Ações!$B1878="","",VLOOKUP(Table_1[[#This Row],[AÇÕES]],'Dados Status Invest STOCKS'!A1864:AD2479,3)/100),0)</f>
        <v>0</v>
      </c>
      <c r="M1878" s="66">
        <f>IFERROR(IF(Ações!$B1878="","",VLOOKUP(Table_1[[#This Row],[AÇÕES]],'Dados Status Invest STOCKS'!A1864:AD2479,28)),0)</f>
        <v>-0.47</v>
      </c>
      <c r="N1878" s="66">
        <f>IFERROR(IF(Ações!$B1878="","",VLOOKUP(Table_1[[#This Row],[AÇÕES]],'Dados Status Invest STOCKS'!A1864:AD2479,27)),0)</f>
        <v>6.68</v>
      </c>
      <c r="O1878" s="66">
        <f>IFERROR(IF(Ações!$L1878="","",Ações!$K1878*Ações!$L1878),0)</f>
        <v>0</v>
      </c>
      <c r="P1878" s="67">
        <f t="shared" si="29"/>
        <v>0.06</v>
      </c>
      <c r="Q1878" s="67">
        <f>IFERROR(Ações!$O1878/Ações!$M1878,0)</f>
        <v>0</v>
      </c>
      <c r="R1878" s="67">
        <f>IFERROR(IF(Ações!$B1878="","",VLOOKUP(Table_1[[#This Row],[AÇÕES]],'Dados Status Invest STOCKS'!A1864:AD2479,18)/100),0)</f>
        <v>-7.0199999999999999E-2</v>
      </c>
      <c r="S1878" s="65">
        <f>IFERROR(IF(Ações!$B1878="","",VLOOKUP(Table_1[[#This Row],[AÇÕES]],'Dados Status Invest STOCKS'!A1864:AD2479,25)/100),0)</f>
        <v>0</v>
      </c>
      <c r="T1878" s="67">
        <f>(1-Ações!$Q1878)*Ações!$R1878</f>
        <v>-7.0199999999999999E-2</v>
      </c>
      <c r="U1878" s="68">
        <f>IF(Ações!$S1878=0,Ações!$T1878,IF(Ações!$T1878=0,Ações!$S1878,AVERAGE(Ações!$S1878,Ações!$T1878)))</f>
        <v>-7.0199999999999999E-2</v>
      </c>
    </row>
    <row r="1879" spans="2:21" ht="15" customHeight="1" x14ac:dyDescent="0.2">
      <c r="B1879" s="63" t="str">
        <f>IFERROR('Dados Status Invest STOCKS'!A1866,"-")</f>
        <v>FRPH</v>
      </c>
      <c r="C1879" s="45">
        <f>IFERROR((Ações!$D1879-Ações!$K1879)/Ações!$D1879,0)</f>
        <v>0</v>
      </c>
      <c r="D1879" s="46">
        <f>(Ações!$O1879)/0.06</f>
        <v>0</v>
      </c>
      <c r="E1879" s="47">
        <f>IFERROR((Ações!$F1879-Ações!$K1879)/Ações!$F1879,0)</f>
        <v>-9.0345274802270618E-3</v>
      </c>
      <c r="F1879" s="46">
        <f>IF(OR(Ações!$N1879&lt;0,Ações!$M1879&lt;0),"",(22.5*Ações!$M1879*Ações!$N1879)^0.5)</f>
        <v>55.280566205493955</v>
      </c>
      <c r="G1879" s="47">
        <f>IFERROR((Ações!$H1879-Ações!$K1879)/Ações!$H1879,0)</f>
        <v>0</v>
      </c>
      <c r="H1879" s="48">
        <f>IFERROR(Ações!$I1879/(Ações!$P1879-Table_1[[#This Row],[CAGR LUCRO 5A]]),0)</f>
        <v>0</v>
      </c>
      <c r="I1879" s="48">
        <f>IF(Ações!$S1879&lt;0,"",Ações!$O1879*(1+Ações!$S1879))</f>
        <v>0</v>
      </c>
      <c r="J1879" s="49">
        <f>IFERROR(IF(Ações!$B1879="","",(VLOOKUP(Table_1[[#This Row],[AÇÕES]],'Dados Status Invest STOCKS'!A1865:AD2480,4)/Table_1[[#This Row],[LPA]]))/100,0)</f>
        <v>5.3788819875776397E-2</v>
      </c>
      <c r="K1879" s="64">
        <f>IFERROR(IF(Ações!$B1879="","",VLOOKUP(Table_1[[#This Row],[AÇÕES]],'Dados Status Invest STOCKS'!A1865:AD2480,2)),0)</f>
        <v>55.78</v>
      </c>
      <c r="L1879" s="65">
        <f>IFERROR(IF(Ações!$B1879="","",VLOOKUP(Table_1[[#This Row],[AÇÕES]],'Dados Status Invest STOCKS'!A1865:AD2480,3)/100),0)</f>
        <v>0</v>
      </c>
      <c r="M1879" s="66">
        <f>IFERROR(IF(Ações!$B1879="","",VLOOKUP(Table_1[[#This Row],[AÇÕES]],'Dados Status Invest STOCKS'!A1865:AD2480,28)),0)</f>
        <v>3.22</v>
      </c>
      <c r="N1879" s="66">
        <f>IFERROR(IF(Ações!$B1879="","",VLOOKUP(Table_1[[#This Row],[AÇÕES]],'Dados Status Invest STOCKS'!A1865:AD2480,27)),0)</f>
        <v>42.18</v>
      </c>
      <c r="O1879" s="66">
        <f>IFERROR(IF(Ações!$L1879="","",Ações!$K1879*Ações!$L1879),0)</f>
        <v>0</v>
      </c>
      <c r="P1879" s="67">
        <f t="shared" si="29"/>
        <v>0.06</v>
      </c>
      <c r="Q1879" s="67">
        <f>IFERROR(Ações!$O1879/Ações!$M1879,0)</f>
        <v>0</v>
      </c>
      <c r="R1879" s="67">
        <f>IFERROR(IF(Ações!$B1879="","",VLOOKUP(Table_1[[#This Row],[AÇÕES]],'Dados Status Invest STOCKS'!A1865:AD2480,18)/100),0)</f>
        <v>7.6299999999999993E-2</v>
      </c>
      <c r="S1879" s="65">
        <f>IFERROR(IF(Ações!$B1879="","",VLOOKUP(Table_1[[#This Row],[AÇÕES]],'Dados Status Invest STOCKS'!A1865:AD2480,25)/100),0)</f>
        <v>8.9800000000000005E-2</v>
      </c>
      <c r="T1879" s="67">
        <f>(1-Ações!$Q1879)*Ações!$R1879</f>
        <v>7.6299999999999993E-2</v>
      </c>
      <c r="U1879" s="68">
        <f>IF(Ações!$S1879=0,Ações!$T1879,IF(Ações!$T1879=0,Ações!$S1879,AVERAGE(Ações!$S1879,Ações!$T1879)))</f>
        <v>8.3049999999999999E-2</v>
      </c>
    </row>
    <row r="1880" spans="2:21" ht="15" customHeight="1" x14ac:dyDescent="0.2">
      <c r="B1880" s="63" t="str">
        <f>IFERROR('Dados Status Invest STOCKS'!A1867,"-")</f>
        <v>FRPT</v>
      </c>
      <c r="C1880" s="45">
        <f>IFERROR((Ações!$D1880-Ações!$K1880)/Ações!$D1880,0)</f>
        <v>0</v>
      </c>
      <c r="D1880" s="46">
        <f>(Ações!$O1880)/0.06</f>
        <v>0</v>
      </c>
      <c r="E1880" s="47">
        <f>IFERROR((Ações!$F1880-Ações!$K1880)/Ações!$F1880,0)</f>
        <v>0</v>
      </c>
      <c r="F1880" s="46" t="str">
        <f>IF(OR(Ações!$N1880&lt;0,Ações!$M1880&lt;0),"",(22.5*Ações!$M1880*Ações!$N1880)^0.5)</f>
        <v/>
      </c>
      <c r="G1880" s="47">
        <f>IFERROR((Ações!$H1880-Ações!$K1880)/Ações!$H1880,0)</f>
        <v>0</v>
      </c>
      <c r="H1880" s="48">
        <f>IFERROR(Ações!$I1880/(Ações!$P1880-Table_1[[#This Row],[CAGR LUCRO 5A]]),0)</f>
        <v>0</v>
      </c>
      <c r="I1880" s="48">
        <f>IF(Ações!$S1880&lt;0,"",Ações!$O1880*(1+Ações!$S1880))</f>
        <v>0</v>
      </c>
      <c r="J1880" s="49">
        <f>IFERROR(IF(Ações!$B1880="","",(VLOOKUP(Table_1[[#This Row],[AÇÕES]],'Dados Status Invest STOCKS'!A1866:AD2481,4)/Table_1[[#This Row],[LPA]]))/100,0)</f>
        <v>2.9381818181818176</v>
      </c>
      <c r="K1880" s="64">
        <f>IFERROR(IF(Ações!$B1880="","",VLOOKUP(Table_1[[#This Row],[AÇÕES]],'Dados Status Invest STOCKS'!A1866:AD2481,2)),0)</f>
        <v>88.38</v>
      </c>
      <c r="L1880" s="65">
        <f>IFERROR(IF(Ações!$B1880="","",VLOOKUP(Table_1[[#This Row],[AÇÕES]],'Dados Status Invest STOCKS'!A1866:AD2481,3)/100),0)</f>
        <v>0</v>
      </c>
      <c r="M1880" s="66">
        <f>IFERROR(IF(Ações!$B1880="","",VLOOKUP(Table_1[[#This Row],[AÇÕES]],'Dados Status Invest STOCKS'!A1866:AD2481,28)),0)</f>
        <v>-0.55000000000000004</v>
      </c>
      <c r="N1880" s="66">
        <f>IFERROR(IF(Ações!$B1880="","",VLOOKUP(Table_1[[#This Row],[AÇÕES]],'Dados Status Invest STOCKS'!A1866:AD2481,27)),0)</f>
        <v>16.670000000000002</v>
      </c>
      <c r="O1880" s="66">
        <f>IFERROR(IF(Ações!$L1880="","",Ações!$K1880*Ações!$L1880),0)</f>
        <v>0</v>
      </c>
      <c r="P1880" s="67">
        <f t="shared" si="29"/>
        <v>0.06</v>
      </c>
      <c r="Q1880" s="67">
        <f>IFERROR(Ações!$O1880/Ações!$M1880,0)</f>
        <v>0</v>
      </c>
      <c r="R1880" s="67">
        <f>IFERROR(IF(Ações!$B1880="","",VLOOKUP(Table_1[[#This Row],[AÇÕES]],'Dados Status Invest STOCKS'!A1866:AD2481,18)/100),0)</f>
        <v>-3.2799999999999996E-2</v>
      </c>
      <c r="S1880" s="65">
        <f>IFERROR(IF(Ações!$B1880="","",VLOOKUP(Table_1[[#This Row],[AÇÕES]],'Dados Status Invest STOCKS'!A1866:AD2481,25)/100),0)</f>
        <v>0</v>
      </c>
      <c r="T1880" s="67">
        <f>(1-Ações!$Q1880)*Ações!$R1880</f>
        <v>-3.2799999999999996E-2</v>
      </c>
      <c r="U1880" s="68">
        <f>IF(Ações!$S1880=0,Ações!$T1880,IF(Ações!$T1880=0,Ações!$S1880,AVERAGE(Ações!$S1880,Ações!$T1880)))</f>
        <v>-3.2799999999999996E-2</v>
      </c>
    </row>
    <row r="1881" spans="2:21" ht="15" customHeight="1" x14ac:dyDescent="0.2">
      <c r="B1881" s="63" t="str">
        <f>IFERROR('Dados Status Invest STOCKS'!A1868,"-")</f>
        <v>FRSX</v>
      </c>
      <c r="C1881" s="45">
        <f>IFERROR((Ações!$D1881-Ações!$K1881)/Ações!$D1881,0)</f>
        <v>0</v>
      </c>
      <c r="D1881" s="46">
        <f>(Ações!$O1881)/0.06</f>
        <v>0</v>
      </c>
      <c r="E1881" s="47">
        <f>IFERROR((Ações!$F1881-Ações!$K1881)/Ações!$F1881,0)</f>
        <v>0</v>
      </c>
      <c r="F1881" s="46" t="str">
        <f>IF(OR(Ações!$N1881&lt;0,Ações!$M1881&lt;0),"",(22.5*Ações!$M1881*Ações!$N1881)^0.5)</f>
        <v/>
      </c>
      <c r="G1881" s="47">
        <f>IFERROR((Ações!$H1881-Ações!$K1881)/Ações!$H1881,0)</f>
        <v>0</v>
      </c>
      <c r="H1881" s="48">
        <f>IFERROR(Ações!$I1881/(Ações!$P1881-Table_1[[#This Row],[CAGR LUCRO 5A]]),0)</f>
        <v>0</v>
      </c>
      <c r="I1881" s="48">
        <f>IF(Ações!$S1881&lt;0,"",Ações!$O1881*(1+Ações!$S1881))</f>
        <v>0</v>
      </c>
      <c r="J1881" s="49">
        <f>IFERROR(IF(Ações!$B1881="","",(VLOOKUP(Table_1[[#This Row],[AÇÕES]],'Dados Status Invest STOCKS'!A1867:AD2482,4)/Table_1[[#This Row],[LPA]]))/100,0)</f>
        <v>0.23583333333333337</v>
      </c>
      <c r="K1881" s="64">
        <f>IFERROR(IF(Ações!$B1881="","",VLOOKUP(Table_1[[#This Row],[AÇÕES]],'Dados Status Invest STOCKS'!A1867:AD2482,2)),0)</f>
        <v>1.38</v>
      </c>
      <c r="L1881" s="65">
        <f>IFERROR(IF(Ações!$B1881="","",VLOOKUP(Table_1[[#This Row],[AÇÕES]],'Dados Status Invest STOCKS'!A1867:AD2482,3)/100),0)</f>
        <v>0</v>
      </c>
      <c r="M1881" s="66">
        <f>IFERROR(IF(Ações!$B1881="","",VLOOKUP(Table_1[[#This Row],[AÇÕES]],'Dados Status Invest STOCKS'!A1867:AD2482,28)),0)</f>
        <v>-0.24</v>
      </c>
      <c r="N1881" s="66">
        <f>IFERROR(IF(Ações!$B1881="","",VLOOKUP(Table_1[[#This Row],[AÇÕES]],'Dados Status Invest STOCKS'!A1867:AD2482,27)),0)</f>
        <v>0.86</v>
      </c>
      <c r="O1881" s="66">
        <f>IFERROR(IF(Ações!$L1881="","",Ações!$K1881*Ações!$L1881),0)</f>
        <v>0</v>
      </c>
      <c r="P1881" s="67">
        <f t="shared" si="29"/>
        <v>0.06</v>
      </c>
      <c r="Q1881" s="67">
        <f>IFERROR(Ações!$O1881/Ações!$M1881,0)</f>
        <v>0</v>
      </c>
      <c r="R1881" s="67">
        <f>IFERROR(IF(Ações!$B1881="","",VLOOKUP(Table_1[[#This Row],[AÇÕES]],'Dados Status Invest STOCKS'!A1867:AD2482,18)/100),0)</f>
        <v>-0.28420000000000001</v>
      </c>
      <c r="S1881" s="65">
        <f>IFERROR(IF(Ações!$B1881="","",VLOOKUP(Table_1[[#This Row],[AÇÕES]],'Dados Status Invest STOCKS'!A1867:AD2482,25)/100),0)</f>
        <v>0</v>
      </c>
      <c r="T1881" s="67">
        <f>(1-Ações!$Q1881)*Ações!$R1881</f>
        <v>-0.28420000000000001</v>
      </c>
      <c r="U1881" s="68">
        <f>IF(Ações!$S1881=0,Ações!$T1881,IF(Ações!$T1881=0,Ações!$S1881,AVERAGE(Ações!$S1881,Ações!$T1881)))</f>
        <v>-0.28420000000000001</v>
      </c>
    </row>
    <row r="1882" spans="2:21" ht="15" customHeight="1" x14ac:dyDescent="0.2">
      <c r="B1882" s="63" t="str">
        <f>IFERROR('Dados Status Invest STOCKS'!A1869,"-")</f>
        <v>FRTA</v>
      </c>
      <c r="C1882" s="45">
        <f>IFERROR((Ações!$D1882-Ações!$K1882)/Ações!$D1882,0)</f>
        <v>0</v>
      </c>
      <c r="D1882" s="46">
        <f>(Ações!$O1882)/0.06</f>
        <v>0</v>
      </c>
      <c r="E1882" s="47">
        <f>IFERROR((Ações!$F1882-Ações!$K1882)/Ações!$F1882,0)</f>
        <v>-0.85131429924242985</v>
      </c>
      <c r="F1882" s="46">
        <f>IF(OR(Ações!$N1882&lt;0,Ações!$M1882&lt;0),"",(22.5*Ações!$M1882*Ações!$N1882)^0.5)</f>
        <v>12.861133309316095</v>
      </c>
      <c r="G1882" s="47">
        <f>IFERROR((Ações!$H1882-Ações!$K1882)/Ações!$H1882,0)</f>
        <v>0</v>
      </c>
      <c r="H1882" s="48">
        <f>IFERROR(Ações!$I1882/(Ações!$P1882-Table_1[[#This Row],[CAGR LUCRO 5A]]),0)</f>
        <v>0</v>
      </c>
      <c r="I1882" s="48">
        <f>IF(Ações!$S1882&lt;0,"",Ações!$O1882*(1+Ações!$S1882))</f>
        <v>0</v>
      </c>
      <c r="J1882" s="49">
        <f>IFERROR(IF(Ações!$B1882="","",(VLOOKUP(Table_1[[#This Row],[AÇÕES]],'Dados Status Invest STOCKS'!A1868:AD2483,4)/Table_1[[#This Row],[LPA]]))/100,0)</f>
        <v>8.3431952662721895E-2</v>
      </c>
      <c r="K1882" s="64">
        <f>IFERROR(IF(Ações!$B1882="","",VLOOKUP(Table_1[[#This Row],[AÇÕES]],'Dados Status Invest STOCKS'!A1868:AD2483,2)),0)</f>
        <v>23.81</v>
      </c>
      <c r="L1882" s="65">
        <f>IFERROR(IF(Ações!$B1882="","",VLOOKUP(Table_1[[#This Row],[AÇÕES]],'Dados Status Invest STOCKS'!A1868:AD2483,3)/100),0)</f>
        <v>0</v>
      </c>
      <c r="M1882" s="66">
        <f>IFERROR(IF(Ações!$B1882="","",VLOOKUP(Table_1[[#This Row],[AÇÕES]],'Dados Status Invest STOCKS'!A1868:AD2483,28)),0)</f>
        <v>1.69</v>
      </c>
      <c r="N1882" s="66">
        <f>IFERROR(IF(Ações!$B1882="","",VLOOKUP(Table_1[[#This Row],[AÇÕES]],'Dados Status Invest STOCKS'!A1868:AD2483,27)),0)</f>
        <v>4.3499999999999996</v>
      </c>
      <c r="O1882" s="66">
        <f>IFERROR(IF(Ações!$L1882="","",Ações!$K1882*Ações!$L1882),0)</f>
        <v>0</v>
      </c>
      <c r="P1882" s="67">
        <f t="shared" si="29"/>
        <v>0.06</v>
      </c>
      <c r="Q1882" s="67">
        <f>IFERROR(Ações!$O1882/Ações!$M1882,0)</f>
        <v>0</v>
      </c>
      <c r="R1882" s="67">
        <f>IFERROR(IF(Ações!$B1882="","",VLOOKUP(Table_1[[#This Row],[AÇÕES]],'Dados Status Invest STOCKS'!A1868:AD2483,18)/100),0)</f>
        <v>0.38789999999999997</v>
      </c>
      <c r="S1882" s="65">
        <f>IFERROR(IF(Ações!$B1882="","",VLOOKUP(Table_1[[#This Row],[AÇÕES]],'Dados Status Invest STOCKS'!A1868:AD2483,25)/100),0)</f>
        <v>0</v>
      </c>
      <c r="T1882" s="67">
        <f>(1-Ações!$Q1882)*Ações!$R1882</f>
        <v>0.38789999999999997</v>
      </c>
      <c r="U1882" s="68">
        <f>IF(Ações!$S1882=0,Ações!$T1882,IF(Ações!$T1882=0,Ações!$S1882,AVERAGE(Ações!$S1882,Ações!$T1882)))</f>
        <v>0.38789999999999997</v>
      </c>
    </row>
    <row r="1883" spans="2:21" ht="15" customHeight="1" x14ac:dyDescent="0.2">
      <c r="B1883" s="63" t="str">
        <f>IFERROR('Dados Status Invest STOCKS'!A1870,"-")</f>
        <v>FSBW</v>
      </c>
      <c r="C1883" s="45">
        <f>IFERROR((Ações!$D1883-Ações!$K1883)/Ações!$D1883,0)</f>
        <v>-1.4999999999999998</v>
      </c>
      <c r="D1883" s="46">
        <f>(Ações!$O1883)/0.06</f>
        <v>13.664</v>
      </c>
      <c r="E1883" s="47">
        <f>IFERROR((Ações!$F1883-Ações!$K1883)/Ações!$F1883,0)</f>
        <v>0.43506295503087544</v>
      </c>
      <c r="F1883" s="46">
        <f>IF(OR(Ações!$N1883&lt;0,Ações!$M1883&lt;0),"",(22.5*Ações!$M1883*Ações!$N1883)^0.5)</f>
        <v>60.466914507026068</v>
      </c>
      <c r="G1883" s="47">
        <f>IFERROR((Ações!$H1883-Ações!$K1883)/Ações!$H1883,0)</f>
        <v>9.86070464730496</v>
      </c>
      <c r="H1883" s="48">
        <f>IFERROR(Ações!$I1883/(Ações!$P1883-Table_1[[#This Row],[CAGR LUCRO 5A]]),0)</f>
        <v>-3.8552238630806834</v>
      </c>
      <c r="I1883" s="48">
        <f>IF(Ações!$S1883&lt;0,"",Ações!$O1883*(1+Ações!$S1883))</f>
        <v>1.1037505919999999</v>
      </c>
      <c r="J1883" s="49">
        <f>IFERROR(IF(Ações!$B1883="","",(VLOOKUP(Table_1[[#This Row],[AÇÕES]],'Dados Status Invest STOCKS'!A1869:AD2484,4)/Table_1[[#This Row],[LPA]]))/100,0)</f>
        <v>1.259117082533589E-2</v>
      </c>
      <c r="K1883" s="64">
        <f>IFERROR(IF(Ações!$B1883="","",VLOOKUP(Table_1[[#This Row],[AÇÕES]],'Dados Status Invest STOCKS'!A1869:AD2484,2)),0)</f>
        <v>34.159999999999997</v>
      </c>
      <c r="L1883" s="65">
        <f>IFERROR(IF(Ações!$B1883="","",VLOOKUP(Table_1[[#This Row],[AÇÕES]],'Dados Status Invest STOCKS'!A1869:AD2484,3)/100),0)</f>
        <v>2.4E-2</v>
      </c>
      <c r="M1883" s="66">
        <f>IFERROR(IF(Ações!$B1883="","",VLOOKUP(Table_1[[#This Row],[AÇÕES]],'Dados Status Invest STOCKS'!A1869:AD2484,28)),0)</f>
        <v>5.21</v>
      </c>
      <c r="N1883" s="66">
        <f>IFERROR(IF(Ações!$B1883="","",VLOOKUP(Table_1[[#This Row],[AÇÕES]],'Dados Status Invest STOCKS'!A1869:AD2484,27)),0)</f>
        <v>31.19</v>
      </c>
      <c r="O1883" s="66">
        <f>IFERROR(IF(Ações!$L1883="","",Ações!$K1883*Ações!$L1883),0)</f>
        <v>0.8198399999999999</v>
      </c>
      <c r="P1883" s="67">
        <f t="shared" si="29"/>
        <v>0.06</v>
      </c>
      <c r="Q1883" s="67">
        <f>IFERROR(Ações!$O1883/Ações!$M1883,0)</f>
        <v>0.15735892514395391</v>
      </c>
      <c r="R1883" s="67">
        <f>IFERROR(IF(Ações!$B1883="","",VLOOKUP(Table_1[[#This Row],[AÇÕES]],'Dados Status Invest STOCKS'!A1869:AD2484,18)/100),0)</f>
        <v>0.16690000000000002</v>
      </c>
      <c r="S1883" s="65">
        <f>IFERROR(IF(Ações!$B1883="","",VLOOKUP(Table_1[[#This Row],[AÇÕES]],'Dados Status Invest STOCKS'!A1869:AD2484,25)/100),0)</f>
        <v>0.34630000000000005</v>
      </c>
      <c r="T1883" s="67">
        <f>(1-Ações!$Q1883)*Ações!$R1883</f>
        <v>0.14063679539347412</v>
      </c>
      <c r="U1883" s="68">
        <f>IF(Ações!$S1883=0,Ações!$T1883,IF(Ações!$T1883=0,Ações!$S1883,AVERAGE(Ações!$S1883,Ações!$T1883)))</f>
        <v>0.24346839769673709</v>
      </c>
    </row>
    <row r="1884" spans="2:21" ht="15" customHeight="1" x14ac:dyDescent="0.2">
      <c r="B1884" s="63" t="str">
        <f>IFERROR('Dados Status Invest STOCKS'!A1871,"-")</f>
        <v>FSEA</v>
      </c>
      <c r="C1884" s="45">
        <f>IFERROR((Ações!$D1884-Ações!$K1884)/Ações!$D1884,0)</f>
        <v>0</v>
      </c>
      <c r="D1884" s="46">
        <f>(Ações!$O1884)/0.06</f>
        <v>0</v>
      </c>
      <c r="E1884" s="47">
        <f>IFERROR((Ações!$F1884-Ações!$K1884)/Ações!$F1884,0)</f>
        <v>-0.18731483571269092</v>
      </c>
      <c r="F1884" s="46">
        <f>IF(OR(Ações!$N1884&lt;0,Ações!$M1884&lt;0),"",(22.5*Ações!$M1884*Ações!$N1884)^0.5)</f>
        <v>8.8519065742923413</v>
      </c>
      <c r="G1884" s="47">
        <f>IFERROR((Ações!$H1884-Ações!$K1884)/Ações!$H1884,0)</f>
        <v>0</v>
      </c>
      <c r="H1884" s="48">
        <f>IFERROR(Ações!$I1884/(Ações!$P1884-Table_1[[#This Row],[CAGR LUCRO 5A]]),0)</f>
        <v>0</v>
      </c>
      <c r="I1884" s="48">
        <f>IF(Ações!$S1884&lt;0,"",Ações!$O1884*(1+Ações!$S1884))</f>
        <v>0</v>
      </c>
      <c r="J1884" s="49">
        <f>IFERROR(IF(Ações!$B1884="","",(VLOOKUP(Table_1[[#This Row],[AÇÕES]],'Dados Status Invest STOCKS'!A1870:AD2485,4)/Table_1[[#This Row],[LPA]]))/100,0)</f>
        <v>0.85857142857142865</v>
      </c>
      <c r="K1884" s="64">
        <f>IFERROR(IF(Ações!$B1884="","",VLOOKUP(Table_1[[#This Row],[AÇÕES]],'Dados Status Invest STOCKS'!A1870:AD2485,2)),0)</f>
        <v>10.51</v>
      </c>
      <c r="L1884" s="65">
        <f>IFERROR(IF(Ações!$B1884="","",VLOOKUP(Table_1[[#This Row],[AÇÕES]],'Dados Status Invest STOCKS'!A1870:AD2485,3)/100),0)</f>
        <v>0</v>
      </c>
      <c r="M1884" s="66">
        <f>IFERROR(IF(Ações!$B1884="","",VLOOKUP(Table_1[[#This Row],[AÇÕES]],'Dados Status Invest STOCKS'!A1870:AD2485,28)),0)</f>
        <v>0.35</v>
      </c>
      <c r="N1884" s="66">
        <f>IFERROR(IF(Ações!$B1884="","",VLOOKUP(Table_1[[#This Row],[AÇÕES]],'Dados Status Invest STOCKS'!A1870:AD2485,27)),0)</f>
        <v>9.9499999999999993</v>
      </c>
      <c r="O1884" s="66">
        <f>IFERROR(IF(Ações!$L1884="","",Ações!$K1884*Ações!$L1884),0)</f>
        <v>0</v>
      </c>
      <c r="P1884" s="67">
        <f t="shared" si="29"/>
        <v>0.06</v>
      </c>
      <c r="Q1884" s="67">
        <f>IFERROR(Ações!$O1884/Ações!$M1884,0)</f>
        <v>0</v>
      </c>
      <c r="R1884" s="67">
        <f>IFERROR(IF(Ações!$B1884="","",VLOOKUP(Table_1[[#This Row],[AÇÕES]],'Dados Status Invest STOCKS'!A1870:AD2485,18)/100),0)</f>
        <v>3.5200000000000002E-2</v>
      </c>
      <c r="S1884" s="65">
        <f>IFERROR(IF(Ações!$B1884="","",VLOOKUP(Table_1[[#This Row],[AÇÕES]],'Dados Status Invest STOCKS'!A1870:AD2485,25)/100),0)</f>
        <v>0</v>
      </c>
      <c r="T1884" s="67">
        <f>(1-Ações!$Q1884)*Ações!$R1884</f>
        <v>3.5200000000000002E-2</v>
      </c>
      <c r="U1884" s="68">
        <f>IF(Ações!$S1884=0,Ações!$T1884,IF(Ações!$T1884=0,Ações!$S1884,AVERAGE(Ações!$S1884,Ações!$T1884)))</f>
        <v>3.5200000000000002E-2</v>
      </c>
    </row>
    <row r="1885" spans="2:21" ht="15" customHeight="1" x14ac:dyDescent="0.2">
      <c r="B1885" s="63" t="str">
        <f>IFERROR('Dados Status Invest STOCKS'!A1872,"-")</f>
        <v>FSFG</v>
      </c>
      <c r="C1885" s="45">
        <f>IFERROR((Ações!$D1885-Ações!$K1885)/Ações!$D1885,0)</f>
        <v>-1.0202020202020201</v>
      </c>
      <c r="D1885" s="46">
        <f>(Ações!$O1885)/0.06</f>
        <v>13.01355</v>
      </c>
      <c r="E1885" s="47">
        <f>IFERROR((Ações!$F1885-Ações!$K1885)/Ações!$F1885,0)</f>
        <v>0.44312738072161462</v>
      </c>
      <c r="F1885" s="46">
        <f>IF(OR(Ações!$N1885&lt;0,Ações!$M1885&lt;0),"",(22.5*Ações!$M1885*Ações!$N1885)^0.5)</f>
        <v>47.210078373160961</v>
      </c>
      <c r="G1885" s="47">
        <f>IFERROR((Ações!$H1885-Ações!$K1885)/Ações!$H1885,0)</f>
        <v>7.2960225561851582</v>
      </c>
      <c r="H1885" s="48">
        <f>IFERROR(Ações!$I1885/(Ações!$P1885-Table_1[[#This Row],[CAGR LUCRO 5A]]),0)</f>
        <v>-4.1756521304347824</v>
      </c>
      <c r="I1885" s="48">
        <f>IF(Ações!$S1885&lt;0,"",Ações!$O1885*(1+Ações!$S1885))</f>
        <v>1.0180239894000001</v>
      </c>
      <c r="J1885" s="49">
        <f>IFERROR(IF(Ações!$B1885="","",(VLOOKUP(Table_1[[#This Row],[AÇÕES]],'Dados Status Invest STOCKS'!A1871:AD2486,4)/Table_1[[#This Row],[LPA]]))/100,0)</f>
        <v>1.6178660049627789E-2</v>
      </c>
      <c r="K1885" s="64">
        <f>IFERROR(IF(Ações!$B1885="","",VLOOKUP(Table_1[[#This Row],[AÇÕES]],'Dados Status Invest STOCKS'!A1871:AD2486,2)),0)</f>
        <v>26.29</v>
      </c>
      <c r="L1885" s="65">
        <f>IFERROR(IF(Ações!$B1885="","",VLOOKUP(Table_1[[#This Row],[AÇÕES]],'Dados Status Invest STOCKS'!A1871:AD2486,3)/100),0)</f>
        <v>2.9700000000000001E-2</v>
      </c>
      <c r="M1885" s="66">
        <f>IFERROR(IF(Ações!$B1885="","",VLOOKUP(Table_1[[#This Row],[AÇÕES]],'Dados Status Invest STOCKS'!A1871:AD2486,28)),0)</f>
        <v>4.03</v>
      </c>
      <c r="N1885" s="66">
        <f>IFERROR(IF(Ações!$B1885="","",VLOOKUP(Table_1[[#This Row],[AÇÕES]],'Dados Status Invest STOCKS'!A1871:AD2486,27)),0)</f>
        <v>24.58</v>
      </c>
      <c r="O1885" s="66">
        <f>IFERROR(IF(Ações!$L1885="","",Ações!$K1885*Ações!$L1885),0)</f>
        <v>0.78081299999999998</v>
      </c>
      <c r="P1885" s="67">
        <f t="shared" si="29"/>
        <v>0.06</v>
      </c>
      <c r="Q1885" s="67">
        <f>IFERROR(Ações!$O1885/Ações!$M1885,0)</f>
        <v>0.19375012406947889</v>
      </c>
      <c r="R1885" s="67">
        <f>IFERROR(IF(Ações!$B1885="","",VLOOKUP(Table_1[[#This Row],[AÇÕES]],'Dados Status Invest STOCKS'!A1871:AD2486,18)/100),0)</f>
        <v>0.16390000000000002</v>
      </c>
      <c r="S1885" s="65">
        <f>IFERROR(IF(Ações!$B1885="","",VLOOKUP(Table_1[[#This Row],[AÇÕES]],'Dados Status Invest STOCKS'!A1871:AD2486,25)/100),0)</f>
        <v>0.30380000000000001</v>
      </c>
      <c r="T1885" s="67">
        <f>(1-Ações!$Q1885)*Ações!$R1885</f>
        <v>0.13214435466501243</v>
      </c>
      <c r="U1885" s="68">
        <f>IF(Ações!$S1885=0,Ações!$T1885,IF(Ações!$T1885=0,Ações!$S1885,AVERAGE(Ações!$S1885,Ações!$T1885)))</f>
        <v>0.21797217733250623</v>
      </c>
    </row>
    <row r="1886" spans="2:21" ht="15" customHeight="1" x14ac:dyDescent="0.2">
      <c r="B1886" s="63" t="str">
        <f>IFERROR('Dados Status Invest STOCKS'!A1873,"-")</f>
        <v>FSK</v>
      </c>
      <c r="C1886" s="45">
        <f>IFERROR((Ações!$D1886-Ações!$K1886)/Ações!$D1886,0)</f>
        <v>0.48542024013722124</v>
      </c>
      <c r="D1886" s="46">
        <f>(Ações!$O1886)/0.06</f>
        <v>41.159799999999997</v>
      </c>
      <c r="E1886" s="47">
        <f>IFERROR((Ações!$F1886-Ações!$K1886)/Ações!$F1886,0)</f>
        <v>0.62348273106077501</v>
      </c>
      <c r="F1886" s="46">
        <f>IF(OR(Ações!$N1886&lt;0,Ações!$M1886&lt;0),"",(22.5*Ações!$M1886*Ações!$N1886)^0.5)</f>
        <v>56.252399948802186</v>
      </c>
      <c r="G1886" s="47">
        <f>IFERROR((Ações!$H1886-Ações!$K1886)/Ações!$H1886,0)</f>
        <v>0.48542024013722124</v>
      </c>
      <c r="H1886" s="48">
        <f>IFERROR(Ações!$I1886/(Ações!$P1886-Table_1[[#This Row],[CAGR LUCRO 5A]]),0)</f>
        <v>41.159799999999997</v>
      </c>
      <c r="I1886" s="48">
        <f>IF(Ações!$S1886&lt;0,"",Ações!$O1886*(1+Ações!$S1886))</f>
        <v>2.4695879999999999</v>
      </c>
      <c r="J1886" s="49">
        <f>IFERROR(IF(Ações!$B1886="","",(VLOOKUP(Table_1[[#This Row],[AÇÕES]],'Dados Status Invest STOCKS'!A1872:AD2487,4)/Table_1[[#This Row],[LPA]]))/100,0)</f>
        <v>7.8957528957528961E-3</v>
      </c>
      <c r="K1886" s="64">
        <f>IFERROR(IF(Ações!$B1886="","",VLOOKUP(Table_1[[#This Row],[AÇÕES]],'Dados Status Invest STOCKS'!A1872:AD2487,2)),0)</f>
        <v>21.18</v>
      </c>
      <c r="L1886" s="65">
        <f>IFERROR(IF(Ações!$B1886="","",VLOOKUP(Table_1[[#This Row],[AÇÕES]],'Dados Status Invest STOCKS'!A1872:AD2487,3)/100),0)</f>
        <v>0.1166</v>
      </c>
      <c r="M1886" s="66">
        <f>IFERROR(IF(Ações!$B1886="","",VLOOKUP(Table_1[[#This Row],[AÇÕES]],'Dados Status Invest STOCKS'!A1872:AD2487,28)),0)</f>
        <v>5.18</v>
      </c>
      <c r="N1886" s="66">
        <f>IFERROR(IF(Ações!$B1886="","",VLOOKUP(Table_1[[#This Row],[AÇÕES]],'Dados Status Invest STOCKS'!A1872:AD2487,27)),0)</f>
        <v>27.15</v>
      </c>
      <c r="O1886" s="66">
        <f>IFERROR(IF(Ações!$L1886="","",Ações!$K1886*Ações!$L1886),0)</f>
        <v>2.4695879999999999</v>
      </c>
      <c r="P1886" s="67">
        <f t="shared" si="29"/>
        <v>0.06</v>
      </c>
      <c r="Q1886" s="67">
        <f>IFERROR(Ações!$O1886/Ações!$M1886,0)</f>
        <v>0.47675444015444018</v>
      </c>
      <c r="R1886" s="67">
        <f>IFERROR(IF(Ações!$B1886="","",VLOOKUP(Table_1[[#This Row],[AÇÕES]],'Dados Status Invest STOCKS'!A1872:AD2487,18)/100),0)</f>
        <v>0.19089999999999999</v>
      </c>
      <c r="S1886" s="65">
        <f>IFERROR(IF(Ações!$B1886="","",VLOOKUP(Table_1[[#This Row],[AÇÕES]],'Dados Status Invest STOCKS'!A1872:AD2487,25)/100),0)</f>
        <v>0</v>
      </c>
      <c r="T1886" s="67">
        <f>(1-Ações!$Q1886)*Ações!$R1886</f>
        <v>9.9887577374517367E-2</v>
      </c>
      <c r="U1886" s="68">
        <f>IF(Ações!$S1886=0,Ações!$T1886,IF(Ações!$T1886=0,Ações!$S1886,AVERAGE(Ações!$S1886,Ações!$T1886)))</f>
        <v>9.9887577374517367E-2</v>
      </c>
    </row>
    <row r="1887" spans="2:21" ht="15" customHeight="1" x14ac:dyDescent="0.2">
      <c r="B1887" s="63" t="str">
        <f>IFERROR('Dados Status Invest STOCKS'!A1874,"-")</f>
        <v>FSKR</v>
      </c>
      <c r="C1887" s="45">
        <f>IFERROR((Ações!$D1887-Ações!$K1887)/Ações!$D1887,0)</f>
        <v>-0.17647058823529424</v>
      </c>
      <c r="D1887" s="46">
        <f>(Ações!$O1887)/0.06</f>
        <v>18.325999999999997</v>
      </c>
      <c r="E1887" s="47">
        <f>IFERROR((Ações!$F1887-Ações!$K1887)/Ações!$F1887,0)</f>
        <v>0.45341390515300711</v>
      </c>
      <c r="F1887" s="46">
        <f>IF(OR(Ações!$N1887&lt;0,Ações!$M1887&lt;0),"",(22.5*Ações!$M1887*Ações!$N1887)^0.5)</f>
        <v>39.444838065328646</v>
      </c>
      <c r="G1887" s="47">
        <f>IFERROR((Ações!$H1887-Ações!$K1887)/Ações!$H1887,0)</f>
        <v>-0.17647058823529424</v>
      </c>
      <c r="H1887" s="48">
        <f>IFERROR(Ações!$I1887/(Ações!$P1887-Table_1[[#This Row],[CAGR LUCRO 5A]]),0)</f>
        <v>18.325999999999997</v>
      </c>
      <c r="I1887" s="48">
        <f>IF(Ações!$S1887&lt;0,"",Ações!$O1887*(1+Ações!$S1887))</f>
        <v>1.0995599999999999</v>
      </c>
      <c r="J1887" s="49">
        <f>IFERROR(IF(Ações!$B1887="","",(VLOOKUP(Table_1[[#This Row],[AÇÕES]],'Dados Status Invest STOCKS'!A1873:AD2488,4)/Table_1[[#This Row],[LPA]]))/100,0)</f>
        <v>2.89010989010989E-2</v>
      </c>
      <c r="K1887" s="64">
        <f>IFERROR(IF(Ações!$B1887="","",VLOOKUP(Table_1[[#This Row],[AÇÕES]],'Dados Status Invest STOCKS'!A1873:AD2488,2)),0)</f>
        <v>21.56</v>
      </c>
      <c r="L1887" s="65">
        <f>IFERROR(IF(Ações!$B1887="","",VLOOKUP(Table_1[[#This Row],[AÇÕES]],'Dados Status Invest STOCKS'!A1873:AD2488,3)/100),0)</f>
        <v>5.0999999999999997E-2</v>
      </c>
      <c r="M1887" s="66">
        <f>IFERROR(IF(Ações!$B1887="","",VLOOKUP(Table_1[[#This Row],[AÇÕES]],'Dados Status Invest STOCKS'!A1873:AD2488,28)),0)</f>
        <v>2.73</v>
      </c>
      <c r="N1887" s="66">
        <f>IFERROR(IF(Ações!$B1887="","",VLOOKUP(Table_1[[#This Row],[AÇÕES]],'Dados Status Invest STOCKS'!A1873:AD2488,27)),0)</f>
        <v>25.33</v>
      </c>
      <c r="O1887" s="66">
        <f>IFERROR(IF(Ações!$L1887="","",Ações!$K1887*Ações!$L1887),0)</f>
        <v>1.0995599999999999</v>
      </c>
      <c r="P1887" s="67">
        <f t="shared" si="29"/>
        <v>0.06</v>
      </c>
      <c r="Q1887" s="67">
        <f>IFERROR(Ações!$O1887/Ações!$M1887,0)</f>
        <v>0.40276923076923071</v>
      </c>
      <c r="R1887" s="67">
        <f>IFERROR(IF(Ações!$B1887="","",VLOOKUP(Table_1[[#This Row],[AÇÕES]],'Dados Status Invest STOCKS'!A1873:AD2488,18)/100),0)</f>
        <v>0.10779999999999999</v>
      </c>
      <c r="S1887" s="65">
        <f>IFERROR(IF(Ações!$B1887="","",VLOOKUP(Table_1[[#This Row],[AÇÕES]],'Dados Status Invest STOCKS'!A1873:AD2488,25)/100),0)</f>
        <v>0</v>
      </c>
      <c r="T1887" s="67">
        <f>(1-Ações!$Q1887)*Ações!$R1887</f>
        <v>6.4381476923076913E-2</v>
      </c>
      <c r="U1887" s="68">
        <f>IF(Ações!$S1887=0,Ações!$T1887,IF(Ações!$T1887=0,Ações!$S1887,AVERAGE(Ações!$S1887,Ações!$T1887)))</f>
        <v>6.4381476923076913E-2</v>
      </c>
    </row>
    <row r="1888" spans="2:21" ht="15" customHeight="1" x14ac:dyDescent="0.2">
      <c r="B1888" s="63" t="str">
        <f>IFERROR('Dados Status Invest STOCKS'!A1875,"-")</f>
        <v>FSLR</v>
      </c>
      <c r="C1888" s="45">
        <f>IFERROR((Ações!$D1888-Ações!$K1888)/Ações!$D1888,0)</f>
        <v>0</v>
      </c>
      <c r="D1888" s="46">
        <f>(Ações!$O1888)/0.06</f>
        <v>0</v>
      </c>
      <c r="E1888" s="47">
        <f>IFERROR((Ações!$F1888-Ações!$K1888)/Ações!$F1888,0)</f>
        <v>-7.4977798062962342E-2</v>
      </c>
      <c r="F1888" s="46">
        <f>IF(OR(Ações!$N1888&lt;0,Ações!$M1888&lt;0),"",(22.5*Ações!$M1888*Ações!$N1888)^0.5)</f>
        <v>72.494520482585429</v>
      </c>
      <c r="G1888" s="47">
        <f>IFERROR((Ações!$H1888-Ações!$K1888)/Ações!$H1888,0)</f>
        <v>0</v>
      </c>
      <c r="H1888" s="48">
        <f>IFERROR(Ações!$I1888/(Ações!$P1888-Table_1[[#This Row],[CAGR LUCRO 5A]]),0)</f>
        <v>0</v>
      </c>
      <c r="I1888" s="48" t="str">
        <f>IF(Ações!$S1888&lt;0,"",Ações!$O1888*(1+Ações!$S1888))</f>
        <v/>
      </c>
      <c r="J1888" s="49">
        <f>IFERROR(IF(Ações!$B1888="","",(VLOOKUP(Table_1[[#This Row],[AÇÕES]],'Dados Status Invest STOCKS'!A1874:AD2489,4)/Table_1[[#This Row],[LPA]]))/100,0)</f>
        <v>4.2957746478873238E-2</v>
      </c>
      <c r="K1888" s="64">
        <f>IFERROR(IF(Ações!$B1888="","",VLOOKUP(Table_1[[#This Row],[AÇÕES]],'Dados Status Invest STOCKS'!A1874:AD2489,2)),0)</f>
        <v>77.930000000000007</v>
      </c>
      <c r="L1888" s="65">
        <f>IFERROR(IF(Ações!$B1888="","",VLOOKUP(Table_1[[#This Row],[AÇÕES]],'Dados Status Invest STOCKS'!A1874:AD2489,3)/100),0)</f>
        <v>0</v>
      </c>
      <c r="M1888" s="66">
        <f>IFERROR(IF(Ações!$B1888="","",VLOOKUP(Table_1[[#This Row],[AÇÕES]],'Dados Status Invest STOCKS'!A1874:AD2489,28)),0)</f>
        <v>4.26</v>
      </c>
      <c r="N1888" s="66">
        <f>IFERROR(IF(Ações!$B1888="","",VLOOKUP(Table_1[[#This Row],[AÇÕES]],'Dados Status Invest STOCKS'!A1874:AD2489,27)),0)</f>
        <v>54.83</v>
      </c>
      <c r="O1888" s="66">
        <f>IFERROR(IF(Ações!$L1888="","",Ações!$K1888*Ações!$L1888),0)</f>
        <v>0</v>
      </c>
      <c r="P1888" s="67">
        <f t="shared" si="29"/>
        <v>0.06</v>
      </c>
      <c r="Q1888" s="67">
        <f>IFERROR(Ações!$O1888/Ações!$M1888,0)</f>
        <v>0</v>
      </c>
      <c r="R1888" s="67">
        <f>IFERROR(IF(Ações!$B1888="","",VLOOKUP(Table_1[[#This Row],[AÇÕES]],'Dados Status Invest STOCKS'!A1874:AD2489,18)/100),0)</f>
        <v>7.7699999999999991E-2</v>
      </c>
      <c r="S1888" s="65">
        <f>IFERROR(IF(Ações!$B1888="","",VLOOKUP(Table_1[[#This Row],[AÇÕES]],'Dados Status Invest STOCKS'!A1874:AD2489,25)/100),0)</f>
        <v>-7.6600000000000001E-2</v>
      </c>
      <c r="T1888" s="67">
        <f>(1-Ações!$Q1888)*Ações!$R1888</f>
        <v>7.7699999999999991E-2</v>
      </c>
      <c r="U1888" s="68">
        <f>IF(Ações!$S1888=0,Ações!$T1888,IF(Ações!$T1888=0,Ações!$S1888,AVERAGE(Ações!$S1888,Ações!$T1888)))</f>
        <v>5.4999999999999494E-4</v>
      </c>
    </row>
    <row r="1889" spans="2:21" ht="15" customHeight="1" x14ac:dyDescent="0.2">
      <c r="B1889" s="63" t="str">
        <f>IFERROR('Dados Status Invest STOCKS'!A1876,"-")</f>
        <v>FSLY</v>
      </c>
      <c r="C1889" s="45">
        <f>IFERROR((Ações!$D1889-Ações!$K1889)/Ações!$D1889,0)</f>
        <v>0</v>
      </c>
      <c r="D1889" s="46">
        <f>(Ações!$O1889)/0.06</f>
        <v>0</v>
      </c>
      <c r="E1889" s="47">
        <f>IFERROR((Ações!$F1889-Ações!$K1889)/Ações!$F1889,0)</f>
        <v>0</v>
      </c>
      <c r="F1889" s="46" t="str">
        <f>IF(OR(Ações!$N1889&lt;0,Ações!$M1889&lt;0),"",(22.5*Ações!$M1889*Ações!$N1889)^0.5)</f>
        <v/>
      </c>
      <c r="G1889" s="47">
        <f>IFERROR((Ações!$H1889-Ações!$K1889)/Ações!$H1889,0)</f>
        <v>0</v>
      </c>
      <c r="H1889" s="48">
        <f>IFERROR(Ações!$I1889/(Ações!$P1889-Table_1[[#This Row],[CAGR LUCRO 5A]]),0)</f>
        <v>0</v>
      </c>
      <c r="I1889" s="48">
        <f>IF(Ações!$S1889&lt;0,"",Ações!$O1889*(1+Ações!$S1889))</f>
        <v>0</v>
      </c>
      <c r="J1889" s="49">
        <f>IFERROR(IF(Ações!$B1889="","",(VLOOKUP(Table_1[[#This Row],[AÇÕES]],'Dados Status Invest STOCKS'!A1875:AD2490,4)/Table_1[[#This Row],[LPA]]))/100,0)</f>
        <v>8.7150837988826807E-2</v>
      </c>
      <c r="K1889" s="64">
        <f>IFERROR(IF(Ações!$B1889="","",VLOOKUP(Table_1[[#This Row],[AÇÕES]],'Dados Status Invest STOCKS'!A1875:AD2490,2)),0)</f>
        <v>28</v>
      </c>
      <c r="L1889" s="65">
        <f>IFERROR(IF(Ações!$B1889="","",VLOOKUP(Table_1[[#This Row],[AÇÕES]],'Dados Status Invest STOCKS'!A1875:AD2490,3)/100),0)</f>
        <v>0</v>
      </c>
      <c r="M1889" s="66">
        <f>IFERROR(IF(Ações!$B1889="","",VLOOKUP(Table_1[[#This Row],[AÇÕES]],'Dados Status Invest STOCKS'!A1875:AD2490,28)),0)</f>
        <v>-1.79</v>
      </c>
      <c r="N1889" s="66">
        <f>IFERROR(IF(Ações!$B1889="","",VLOOKUP(Table_1[[#This Row],[AÇÕES]],'Dados Status Invest STOCKS'!A1875:AD2490,27)),0)</f>
        <v>8.64</v>
      </c>
      <c r="O1889" s="66">
        <f>IFERROR(IF(Ações!$L1889="","",Ações!$K1889*Ações!$L1889),0)</f>
        <v>0</v>
      </c>
      <c r="P1889" s="67">
        <f t="shared" si="29"/>
        <v>0.06</v>
      </c>
      <c r="Q1889" s="67">
        <f>IFERROR(Ações!$O1889/Ações!$M1889,0)</f>
        <v>0</v>
      </c>
      <c r="R1889" s="67">
        <f>IFERROR(IF(Ações!$B1889="","",VLOOKUP(Table_1[[#This Row],[AÇÕES]],'Dados Status Invest STOCKS'!A1875:AD2490,18)/100),0)</f>
        <v>-0.20760000000000001</v>
      </c>
      <c r="S1889" s="65">
        <f>IFERROR(IF(Ações!$B1889="","",VLOOKUP(Table_1[[#This Row],[AÇÕES]],'Dados Status Invest STOCKS'!A1875:AD2490,25)/100),0)</f>
        <v>0</v>
      </c>
      <c r="T1889" s="67">
        <f>(1-Ações!$Q1889)*Ações!$R1889</f>
        <v>-0.20760000000000001</v>
      </c>
      <c r="U1889" s="68">
        <f>IF(Ações!$S1889=0,Ações!$T1889,IF(Ações!$T1889=0,Ações!$S1889,AVERAGE(Ações!$S1889,Ações!$T1889)))</f>
        <v>-0.20760000000000001</v>
      </c>
    </row>
    <row r="1890" spans="2:21" ht="15" customHeight="1" x14ac:dyDescent="0.2">
      <c r="B1890" s="63" t="str">
        <f>IFERROR('Dados Status Invest STOCKS'!A1877,"-")</f>
        <v>FSM</v>
      </c>
      <c r="C1890" s="45">
        <f>IFERROR((Ações!$D1890-Ações!$K1890)/Ações!$D1890,0)</f>
        <v>0</v>
      </c>
      <c r="D1890" s="46">
        <f>(Ações!$O1890)/0.06</f>
        <v>0</v>
      </c>
      <c r="E1890" s="47">
        <f>IFERROR((Ações!$F1890-Ações!$K1890)/Ações!$F1890,0)</f>
        <v>8.9156235331018227E-2</v>
      </c>
      <c r="F1890" s="46">
        <f>IF(OR(Ações!$N1890&lt;0,Ações!$M1890&lt;0),"",(22.5*Ações!$M1890*Ações!$N1890)^0.5)</f>
        <v>3.8535697735995389</v>
      </c>
      <c r="G1890" s="47">
        <f>IFERROR((Ações!$H1890-Ações!$K1890)/Ações!$H1890,0)</f>
        <v>0</v>
      </c>
      <c r="H1890" s="48">
        <f>IFERROR(Ações!$I1890/(Ações!$P1890-Table_1[[#This Row],[CAGR LUCRO 5A]]),0)</f>
        <v>0</v>
      </c>
      <c r="I1890" s="48">
        <f>IF(Ações!$S1890&lt;0,"",Ações!$O1890*(1+Ações!$S1890))</f>
        <v>0</v>
      </c>
      <c r="J1890" s="49">
        <f>IFERROR(IF(Ações!$B1890="","",(VLOOKUP(Table_1[[#This Row],[AÇÕES]],'Dados Status Invest STOCKS'!A1876:AD2491,4)/Table_1[[#This Row],[LPA]]))/100,0)</f>
        <v>0.55120000000000002</v>
      </c>
      <c r="K1890" s="64">
        <f>IFERROR(IF(Ações!$B1890="","",VLOOKUP(Table_1[[#This Row],[AÇÕES]],'Dados Status Invest STOCKS'!A1876:AD2491,2)),0)</f>
        <v>3.51</v>
      </c>
      <c r="L1890" s="65">
        <f>IFERROR(IF(Ações!$B1890="","",VLOOKUP(Table_1[[#This Row],[AÇÕES]],'Dados Status Invest STOCKS'!A1876:AD2491,3)/100),0)</f>
        <v>0</v>
      </c>
      <c r="M1890" s="66">
        <f>IFERROR(IF(Ações!$B1890="","",VLOOKUP(Table_1[[#This Row],[AÇÕES]],'Dados Status Invest STOCKS'!A1876:AD2491,28)),0)</f>
        <v>0.25</v>
      </c>
      <c r="N1890" s="66">
        <f>IFERROR(IF(Ações!$B1890="","",VLOOKUP(Table_1[[#This Row],[AÇÕES]],'Dados Status Invest STOCKS'!A1876:AD2491,27)),0)</f>
        <v>2.64</v>
      </c>
      <c r="O1890" s="66">
        <f>IFERROR(IF(Ações!$L1890="","",Ações!$K1890*Ações!$L1890),0)</f>
        <v>0</v>
      </c>
      <c r="P1890" s="67">
        <f t="shared" si="29"/>
        <v>0.06</v>
      </c>
      <c r="Q1890" s="67">
        <f>IFERROR(Ações!$O1890/Ações!$M1890,0)</f>
        <v>0</v>
      </c>
      <c r="R1890" s="67">
        <f>IFERROR(IF(Ações!$B1890="","",VLOOKUP(Table_1[[#This Row],[AÇÕES]],'Dados Status Invest STOCKS'!A1876:AD2491,18)/100),0)</f>
        <v>9.64E-2</v>
      </c>
      <c r="S1890" s="65">
        <f>IFERROR(IF(Ações!$B1890="","",VLOOKUP(Table_1[[#This Row],[AÇÕES]],'Dados Status Invest STOCKS'!A1876:AD2491,25)/100),0)</f>
        <v>0</v>
      </c>
      <c r="T1890" s="67">
        <f>(1-Ações!$Q1890)*Ações!$R1890</f>
        <v>9.64E-2</v>
      </c>
      <c r="U1890" s="68">
        <f>IF(Ações!$S1890=0,Ações!$T1890,IF(Ações!$T1890=0,Ações!$S1890,AVERAGE(Ações!$S1890,Ações!$T1890)))</f>
        <v>9.64E-2</v>
      </c>
    </row>
    <row r="1891" spans="2:21" ht="15" customHeight="1" x14ac:dyDescent="0.2">
      <c r="B1891" s="63" t="str">
        <f>IFERROR('Dados Status Invest STOCKS'!A1878,"-")</f>
        <v>FSR</v>
      </c>
      <c r="C1891" s="45">
        <f>IFERROR((Ações!$D1891-Ações!$K1891)/Ações!$D1891,0)</f>
        <v>0</v>
      </c>
      <c r="D1891" s="46">
        <f>(Ações!$O1891)/0.06</f>
        <v>0</v>
      </c>
      <c r="E1891" s="47">
        <f>IFERROR((Ações!$F1891-Ações!$K1891)/Ações!$F1891,0)</f>
        <v>0</v>
      </c>
      <c r="F1891" s="46" t="str">
        <f>IF(OR(Ações!$N1891&lt;0,Ações!$M1891&lt;0),"",(22.5*Ações!$M1891*Ações!$N1891)^0.5)</f>
        <v/>
      </c>
      <c r="G1891" s="47">
        <f>IFERROR((Ações!$H1891-Ações!$K1891)/Ações!$H1891,0)</f>
        <v>0</v>
      </c>
      <c r="H1891" s="48">
        <f>IFERROR(Ações!$I1891/(Ações!$P1891-Table_1[[#This Row],[CAGR LUCRO 5A]]),0)</f>
        <v>0</v>
      </c>
      <c r="I1891" s="48">
        <f>IF(Ações!$S1891&lt;0,"",Ações!$O1891*(1+Ações!$S1891))</f>
        <v>0</v>
      </c>
      <c r="J1891" s="49">
        <f>IFERROR(IF(Ações!$B1891="","",(VLOOKUP(Table_1[[#This Row],[AÇÕES]],'Dados Status Invest STOCKS'!A1877:AD2492,4)/Table_1[[#This Row],[LPA]]))/100,0)</f>
        <v>5.9225352112676058E-2</v>
      </c>
      <c r="K1891" s="64">
        <f>IFERROR(IF(Ações!$B1891="","",VLOOKUP(Table_1[[#This Row],[AÇÕES]],'Dados Status Invest STOCKS'!A1877:AD2492,2)),0)</f>
        <v>11.94</v>
      </c>
      <c r="L1891" s="65">
        <f>IFERROR(IF(Ações!$B1891="","",VLOOKUP(Table_1[[#This Row],[AÇÕES]],'Dados Status Invest STOCKS'!A1877:AD2492,3)/100),0)</f>
        <v>0</v>
      </c>
      <c r="M1891" s="66">
        <f>IFERROR(IF(Ações!$B1891="","",VLOOKUP(Table_1[[#This Row],[AÇÕES]],'Dados Status Invest STOCKS'!A1877:AD2492,28)),0)</f>
        <v>-1.42</v>
      </c>
      <c r="N1891" s="66">
        <f>IFERROR(IF(Ações!$B1891="","",VLOOKUP(Table_1[[#This Row],[AÇÕES]],'Dados Status Invest STOCKS'!A1877:AD2492,27)),0)</f>
        <v>3.06</v>
      </c>
      <c r="O1891" s="66">
        <f>IFERROR(IF(Ações!$L1891="","",Ações!$K1891*Ações!$L1891),0)</f>
        <v>0</v>
      </c>
      <c r="P1891" s="67">
        <f t="shared" si="29"/>
        <v>0.06</v>
      </c>
      <c r="Q1891" s="67">
        <f>IFERROR(Ações!$O1891/Ações!$M1891,0)</f>
        <v>0</v>
      </c>
      <c r="R1891" s="67">
        <f>IFERROR(IF(Ações!$B1891="","",VLOOKUP(Table_1[[#This Row],[AÇÕES]],'Dados Status Invest STOCKS'!A1877:AD2492,18)/100),0)</f>
        <v>-0.46439999999999998</v>
      </c>
      <c r="S1891" s="65">
        <f>IFERROR(IF(Ações!$B1891="","",VLOOKUP(Table_1[[#This Row],[AÇÕES]],'Dados Status Invest STOCKS'!A1877:AD2492,25)/100),0)</f>
        <v>0</v>
      </c>
      <c r="T1891" s="67">
        <f>(1-Ações!$Q1891)*Ações!$R1891</f>
        <v>-0.46439999999999998</v>
      </c>
      <c r="U1891" s="68">
        <f>IF(Ações!$S1891=0,Ações!$T1891,IF(Ações!$T1891=0,Ações!$S1891,AVERAGE(Ações!$S1891,Ações!$T1891)))</f>
        <v>-0.46439999999999998</v>
      </c>
    </row>
    <row r="1892" spans="2:21" ht="15" customHeight="1" x14ac:dyDescent="0.2">
      <c r="B1892" s="63" t="str">
        <f>IFERROR('Dados Status Invest STOCKS'!A1879,"-")</f>
        <v>FSRV</v>
      </c>
      <c r="C1892" s="45">
        <f>IFERROR((Ações!$D1892-Ações!$K1892)/Ações!$D1892,0)</f>
        <v>0</v>
      </c>
      <c r="D1892" s="46">
        <f>(Ações!$O1892)/0.06</f>
        <v>0</v>
      </c>
      <c r="E1892" s="47">
        <f>IFERROR((Ações!$F1892-Ações!$K1892)/Ações!$F1892,0)</f>
        <v>0</v>
      </c>
      <c r="F1892" s="46" t="str">
        <f>IF(OR(Ações!$N1892&lt;0,Ações!$M1892&lt;0),"",(22.5*Ações!$M1892*Ações!$N1892)^0.5)</f>
        <v/>
      </c>
      <c r="G1892" s="47">
        <f>IFERROR((Ações!$H1892-Ações!$K1892)/Ações!$H1892,0)</f>
        <v>0</v>
      </c>
      <c r="H1892" s="48">
        <f>IFERROR(Ações!$I1892/(Ações!$P1892-Table_1[[#This Row],[CAGR LUCRO 5A]]),0)</f>
        <v>0</v>
      </c>
      <c r="I1892" s="48">
        <f>IF(Ações!$S1892&lt;0,"",Ações!$O1892*(1+Ações!$S1892))</f>
        <v>0</v>
      </c>
      <c r="J1892" s="49">
        <f>IFERROR(IF(Ações!$B1892="","",(VLOOKUP(Table_1[[#This Row],[AÇÕES]],'Dados Status Invest STOCKS'!A1878:AD2493,4)/Table_1[[#This Row],[LPA]]))/100,0)</f>
        <v>9.1587301587301578E-2</v>
      </c>
      <c r="K1892" s="64">
        <f>IFERROR(IF(Ações!$B1892="","",VLOOKUP(Table_1[[#This Row],[AÇÕES]],'Dados Status Invest STOCKS'!A1878:AD2493,2)),0)</f>
        <v>14.52</v>
      </c>
      <c r="L1892" s="65">
        <f>IFERROR(IF(Ações!$B1892="","",VLOOKUP(Table_1[[#This Row],[AÇÕES]],'Dados Status Invest STOCKS'!A1878:AD2493,3)/100),0)</f>
        <v>0</v>
      </c>
      <c r="M1892" s="66">
        <f>IFERROR(IF(Ações!$B1892="","",VLOOKUP(Table_1[[#This Row],[AÇÕES]],'Dados Status Invest STOCKS'!A1878:AD2493,28)),0)</f>
        <v>-1.26</v>
      </c>
      <c r="N1892" s="66">
        <f>IFERROR(IF(Ações!$B1892="","",VLOOKUP(Table_1[[#This Row],[AÇÕES]],'Dados Status Invest STOCKS'!A1878:AD2493,27)),0)</f>
        <v>0.19</v>
      </c>
      <c r="O1892" s="66">
        <f>IFERROR(IF(Ações!$L1892="","",Ações!$K1892*Ações!$L1892),0)</f>
        <v>0</v>
      </c>
      <c r="P1892" s="67">
        <f t="shared" si="29"/>
        <v>0.06</v>
      </c>
      <c r="Q1892" s="67">
        <f>IFERROR(Ações!$O1892/Ações!$M1892,0)</f>
        <v>0</v>
      </c>
      <c r="R1892" s="67">
        <f>IFERROR(IF(Ações!$B1892="","",VLOOKUP(Table_1[[#This Row],[AÇÕES]],'Dados Status Invest STOCKS'!A1878:AD2493,18)/100),0)</f>
        <v>-6.4565999999999999</v>
      </c>
      <c r="S1892" s="65">
        <f>IFERROR(IF(Ações!$B1892="","",VLOOKUP(Table_1[[#This Row],[AÇÕES]],'Dados Status Invest STOCKS'!A1878:AD2493,25)/100),0)</f>
        <v>0</v>
      </c>
      <c r="T1892" s="67">
        <f>(1-Ações!$Q1892)*Ações!$R1892</f>
        <v>-6.4565999999999999</v>
      </c>
      <c r="U1892" s="68">
        <f>IF(Ações!$S1892=0,Ações!$T1892,IF(Ações!$T1892=0,Ações!$S1892,AVERAGE(Ações!$S1892,Ações!$T1892)))</f>
        <v>-6.4565999999999999</v>
      </c>
    </row>
    <row r="1893" spans="2:21" ht="15" customHeight="1" x14ac:dyDescent="0.2">
      <c r="B1893" s="63" t="str">
        <f>IFERROR('Dados Status Invest STOCKS'!A1880,"-")</f>
        <v>FSRVU</v>
      </c>
      <c r="C1893" s="45">
        <f>IFERROR((Ações!$D1893-Ações!$K1893)/Ações!$D1893,0)</f>
        <v>0</v>
      </c>
      <c r="D1893" s="46">
        <f>(Ações!$O1893)/0.06</f>
        <v>0</v>
      </c>
      <c r="E1893" s="47">
        <f>IFERROR((Ações!$F1893-Ações!$K1893)/Ações!$F1893,0)</f>
        <v>0</v>
      </c>
      <c r="F1893" s="46" t="str">
        <f>IF(OR(Ações!$N1893&lt;0,Ações!$M1893&lt;0),"",(22.5*Ações!$M1893*Ações!$N1893)^0.5)</f>
        <v/>
      </c>
      <c r="G1893" s="47">
        <f>IFERROR((Ações!$H1893-Ações!$K1893)/Ações!$H1893,0)</f>
        <v>0</v>
      </c>
      <c r="H1893" s="48">
        <f>IFERROR(Ações!$I1893/(Ações!$P1893-Table_1[[#This Row],[CAGR LUCRO 5A]]),0)</f>
        <v>0</v>
      </c>
      <c r="I1893" s="48">
        <f>IF(Ações!$S1893&lt;0,"",Ações!$O1893*(1+Ações!$S1893))</f>
        <v>0</v>
      </c>
      <c r="J1893" s="49">
        <f>IFERROR(IF(Ações!$B1893="","",(VLOOKUP(Table_1[[#This Row],[AÇÕES]],'Dados Status Invest STOCKS'!A1879:AD2494,4)/Table_1[[#This Row],[LPA]]))/100,0)</f>
        <v>0.11142857142857142</v>
      </c>
      <c r="K1893" s="64">
        <f>IFERROR(IF(Ações!$B1893="","",VLOOKUP(Table_1[[#This Row],[AÇÕES]],'Dados Status Invest STOCKS'!A1879:AD2494,2)),0)</f>
        <v>17.66</v>
      </c>
      <c r="L1893" s="65">
        <f>IFERROR(IF(Ações!$B1893="","",VLOOKUP(Table_1[[#This Row],[AÇÕES]],'Dados Status Invest STOCKS'!A1879:AD2494,3)/100),0)</f>
        <v>0</v>
      </c>
      <c r="M1893" s="66">
        <f>IFERROR(IF(Ações!$B1893="","",VLOOKUP(Table_1[[#This Row],[AÇÕES]],'Dados Status Invest STOCKS'!A1879:AD2494,28)),0)</f>
        <v>-1.26</v>
      </c>
      <c r="N1893" s="66">
        <f>IFERROR(IF(Ações!$B1893="","",VLOOKUP(Table_1[[#This Row],[AÇÕES]],'Dados Status Invest STOCKS'!A1879:AD2494,27)),0)</f>
        <v>0.19</v>
      </c>
      <c r="O1893" s="66">
        <f>IFERROR(IF(Ações!$L1893="","",Ações!$K1893*Ações!$L1893),0)</f>
        <v>0</v>
      </c>
      <c r="P1893" s="67">
        <f t="shared" si="29"/>
        <v>0.06</v>
      </c>
      <c r="Q1893" s="67">
        <f>IFERROR(Ações!$O1893/Ações!$M1893,0)</f>
        <v>0</v>
      </c>
      <c r="R1893" s="67">
        <f>IFERROR(IF(Ações!$B1893="","",VLOOKUP(Table_1[[#This Row],[AÇÕES]],'Dados Status Invest STOCKS'!A1879:AD2494,18)/100),0)</f>
        <v>-6.4565999999999999</v>
      </c>
      <c r="S1893" s="65">
        <f>IFERROR(IF(Ações!$B1893="","",VLOOKUP(Table_1[[#This Row],[AÇÕES]],'Dados Status Invest STOCKS'!A1879:AD2494,25)/100),0)</f>
        <v>0</v>
      </c>
      <c r="T1893" s="67">
        <f>(1-Ações!$Q1893)*Ações!$R1893</f>
        <v>-6.4565999999999999</v>
      </c>
      <c r="U1893" s="68">
        <f>IF(Ações!$S1893=0,Ações!$T1893,IF(Ações!$T1893=0,Ações!$S1893,AVERAGE(Ações!$S1893,Ações!$T1893)))</f>
        <v>-6.4565999999999999</v>
      </c>
    </row>
    <row r="1894" spans="2:21" ht="15" customHeight="1" x14ac:dyDescent="0.2">
      <c r="B1894" s="63" t="str">
        <f>IFERROR('Dados Status Invest STOCKS'!A1881,"-")</f>
        <v>FSRVW</v>
      </c>
      <c r="C1894" s="45">
        <f>IFERROR((Ações!$D1894-Ações!$K1894)/Ações!$D1894,0)</f>
        <v>0</v>
      </c>
      <c r="D1894" s="46">
        <f>(Ações!$O1894)/0.06</f>
        <v>0</v>
      </c>
      <c r="E1894" s="47">
        <f>IFERROR((Ações!$F1894-Ações!$K1894)/Ações!$F1894,0)</f>
        <v>0</v>
      </c>
      <c r="F1894" s="46" t="str">
        <f>IF(OR(Ações!$N1894&lt;0,Ações!$M1894&lt;0),"",(22.5*Ações!$M1894*Ações!$N1894)^0.5)</f>
        <v/>
      </c>
      <c r="G1894" s="47">
        <f>IFERROR((Ações!$H1894-Ações!$K1894)/Ações!$H1894,0)</f>
        <v>0</v>
      </c>
      <c r="H1894" s="48">
        <f>IFERROR(Ações!$I1894/(Ações!$P1894-Table_1[[#This Row],[CAGR LUCRO 5A]]),0)</f>
        <v>0</v>
      </c>
      <c r="I1894" s="48">
        <f>IF(Ações!$S1894&lt;0,"",Ações!$O1894*(1+Ações!$S1894))</f>
        <v>0</v>
      </c>
      <c r="J1894" s="49">
        <f>IFERROR(IF(Ações!$B1894="","",(VLOOKUP(Table_1[[#This Row],[AÇÕES]],'Dados Status Invest STOCKS'!A1880:AD2495,4)/Table_1[[#This Row],[LPA]]))/100,0)</f>
        <v>2.6904761904761907E-2</v>
      </c>
      <c r="K1894" s="64">
        <f>IFERROR(IF(Ações!$B1894="","",VLOOKUP(Table_1[[#This Row],[AÇÕES]],'Dados Status Invest STOCKS'!A1880:AD2495,2)),0)</f>
        <v>4.2699999999999996</v>
      </c>
      <c r="L1894" s="65">
        <f>IFERROR(IF(Ações!$B1894="","",VLOOKUP(Table_1[[#This Row],[AÇÕES]],'Dados Status Invest STOCKS'!A1880:AD2495,3)/100),0)</f>
        <v>0</v>
      </c>
      <c r="M1894" s="66">
        <f>IFERROR(IF(Ações!$B1894="","",VLOOKUP(Table_1[[#This Row],[AÇÕES]],'Dados Status Invest STOCKS'!A1880:AD2495,28)),0)</f>
        <v>-1.26</v>
      </c>
      <c r="N1894" s="66">
        <f>IFERROR(IF(Ações!$B1894="","",VLOOKUP(Table_1[[#This Row],[AÇÕES]],'Dados Status Invest STOCKS'!A1880:AD2495,27)),0)</f>
        <v>0.19</v>
      </c>
      <c r="O1894" s="66">
        <f>IFERROR(IF(Ações!$L1894="","",Ações!$K1894*Ações!$L1894),0)</f>
        <v>0</v>
      </c>
      <c r="P1894" s="67">
        <f t="shared" si="29"/>
        <v>0.06</v>
      </c>
      <c r="Q1894" s="67">
        <f>IFERROR(Ações!$O1894/Ações!$M1894,0)</f>
        <v>0</v>
      </c>
      <c r="R1894" s="67">
        <f>IFERROR(IF(Ações!$B1894="","",VLOOKUP(Table_1[[#This Row],[AÇÕES]],'Dados Status Invest STOCKS'!A1880:AD2495,18)/100),0)</f>
        <v>-6.4565999999999999</v>
      </c>
      <c r="S1894" s="65">
        <f>IFERROR(IF(Ações!$B1894="","",VLOOKUP(Table_1[[#This Row],[AÇÕES]],'Dados Status Invest STOCKS'!A1880:AD2495,25)/100),0)</f>
        <v>0</v>
      </c>
      <c r="T1894" s="67">
        <f>(1-Ações!$Q1894)*Ações!$R1894</f>
        <v>-6.4565999999999999</v>
      </c>
      <c r="U1894" s="68">
        <f>IF(Ações!$S1894=0,Ações!$T1894,IF(Ações!$T1894=0,Ações!$S1894,AVERAGE(Ações!$S1894,Ações!$T1894)))</f>
        <v>-6.4565999999999999</v>
      </c>
    </row>
    <row r="1895" spans="2:21" ht="15" customHeight="1" x14ac:dyDescent="0.2">
      <c r="B1895" s="63" t="str">
        <f>IFERROR('Dados Status Invest STOCKS'!A1882,"-")</f>
        <v>FSS</v>
      </c>
      <c r="C1895" s="45">
        <f>IFERROR((Ações!$D1895-Ações!$K1895)/Ações!$D1895,0)</f>
        <v>-5.5934065934065922</v>
      </c>
      <c r="D1895" s="46">
        <f>(Ações!$O1895)/0.06</f>
        <v>6.0378500000000015</v>
      </c>
      <c r="E1895" s="47">
        <f>IFERROR((Ações!$F1895-Ações!$K1895)/Ações!$F1895,0)</f>
        <v>-0.78647036542344462</v>
      </c>
      <c r="F1895" s="46">
        <f>IF(OR(Ações!$N1895&lt;0,Ações!$M1895&lt;0),"",(22.5*Ações!$M1895*Ações!$N1895)^0.5)</f>
        <v>22.284164781297054</v>
      </c>
      <c r="G1895" s="47">
        <f>IFERROR((Ações!$H1895-Ações!$K1895)/Ações!$H1895,0)</f>
        <v>3.6901131263362075</v>
      </c>
      <c r="H1895" s="48">
        <f>IFERROR(Ações!$I1895/(Ações!$P1895-Table_1[[#This Row],[CAGR LUCRO 5A]]),0)</f>
        <v>-14.798634157894739</v>
      </c>
      <c r="I1895" s="48">
        <f>IF(Ações!$S1895&lt;0,"",Ações!$O1895*(1+Ações!$S1895))</f>
        <v>0.39364366860000005</v>
      </c>
      <c r="J1895" s="49">
        <f>IFERROR(IF(Ações!$B1895="","",(VLOOKUP(Table_1[[#This Row],[AÇÕES]],'Dados Status Invest STOCKS'!A1881:AD2496,4)/Table_1[[#This Row],[LPA]]))/100,0)</f>
        <v>0.12875</v>
      </c>
      <c r="K1895" s="64">
        <f>IFERROR(IF(Ações!$B1895="","",VLOOKUP(Table_1[[#This Row],[AÇÕES]],'Dados Status Invest STOCKS'!A1881:AD2496,2)),0)</f>
        <v>39.81</v>
      </c>
      <c r="L1895" s="65">
        <f>IFERROR(IF(Ações!$B1895="","",VLOOKUP(Table_1[[#This Row],[AÇÕES]],'Dados Status Invest STOCKS'!A1881:AD2496,3)/100),0)</f>
        <v>9.1000000000000004E-3</v>
      </c>
      <c r="M1895" s="66">
        <f>IFERROR(IF(Ações!$B1895="","",VLOOKUP(Table_1[[#This Row],[AÇÕES]],'Dados Status Invest STOCKS'!A1881:AD2496,28)),0)</f>
        <v>1.76</v>
      </c>
      <c r="N1895" s="66">
        <f>IFERROR(IF(Ações!$B1895="","",VLOOKUP(Table_1[[#This Row],[AÇÕES]],'Dados Status Invest STOCKS'!A1881:AD2496,27)),0)</f>
        <v>12.54</v>
      </c>
      <c r="O1895" s="66">
        <f>IFERROR(IF(Ações!$L1895="","",Ações!$K1895*Ações!$L1895),0)</f>
        <v>0.36227100000000007</v>
      </c>
      <c r="P1895" s="67">
        <f t="shared" si="29"/>
        <v>0.06</v>
      </c>
      <c r="Q1895" s="67">
        <f>IFERROR(Ações!$O1895/Ações!$M1895,0)</f>
        <v>0.2058357954545455</v>
      </c>
      <c r="R1895" s="67">
        <f>IFERROR(IF(Ações!$B1895="","",VLOOKUP(Table_1[[#This Row],[AÇÕES]],'Dados Status Invest STOCKS'!A1881:AD2496,18)/100),0)</f>
        <v>0.14000000000000001</v>
      </c>
      <c r="S1895" s="65">
        <f>IFERROR(IF(Ações!$B1895="","",VLOOKUP(Table_1[[#This Row],[AÇÕES]],'Dados Status Invest STOCKS'!A1881:AD2496,25)/100),0)</f>
        <v>8.6599999999999996E-2</v>
      </c>
      <c r="T1895" s="67">
        <f>(1-Ações!$Q1895)*Ações!$R1895</f>
        <v>0.11118298863636364</v>
      </c>
      <c r="U1895" s="68">
        <f>IF(Ações!$S1895=0,Ações!$T1895,IF(Ações!$T1895=0,Ações!$S1895,AVERAGE(Ações!$S1895,Ações!$T1895)))</f>
        <v>9.8891494318181811E-2</v>
      </c>
    </row>
    <row r="1896" spans="2:21" ht="15" customHeight="1" x14ac:dyDescent="0.2">
      <c r="B1896" s="63" t="str">
        <f>IFERROR('Dados Status Invest STOCKS'!A1883,"-")</f>
        <v>FST</v>
      </c>
      <c r="C1896" s="45">
        <f>IFERROR((Ações!$D1896-Ações!$K1896)/Ações!$D1896,0)</f>
        <v>0</v>
      </c>
      <c r="D1896" s="46">
        <f>(Ações!$O1896)/0.06</f>
        <v>0</v>
      </c>
      <c r="E1896" s="47">
        <f>IFERROR((Ações!$F1896-Ações!$K1896)/Ações!$F1896,0)</f>
        <v>0</v>
      </c>
      <c r="F1896" s="46" t="str">
        <f>IF(OR(Ações!$N1896&lt;0,Ações!$M1896&lt;0),"",(22.5*Ações!$M1896*Ações!$N1896)^0.5)</f>
        <v/>
      </c>
      <c r="G1896" s="47">
        <f>IFERROR((Ações!$H1896-Ações!$K1896)/Ações!$H1896,0)</f>
        <v>0</v>
      </c>
      <c r="H1896" s="48">
        <f>IFERROR(Ações!$I1896/(Ações!$P1896-Table_1[[#This Row],[CAGR LUCRO 5A]]),0)</f>
        <v>0</v>
      </c>
      <c r="I1896" s="48">
        <f>IF(Ações!$S1896&lt;0,"",Ações!$O1896*(1+Ações!$S1896))</f>
        <v>0</v>
      </c>
      <c r="J1896" s="49">
        <f>IFERROR(IF(Ações!$B1896="","",(VLOOKUP(Table_1[[#This Row],[AÇÕES]],'Dados Status Invest STOCKS'!A1882:AD2497,4)/Table_1[[#This Row],[LPA]]))/100,0)</f>
        <v>1.2836879432624116E-2</v>
      </c>
      <c r="K1896" s="64">
        <f>IFERROR(IF(Ações!$B1896="","",VLOOKUP(Table_1[[#This Row],[AÇÕES]],'Dados Status Invest STOCKS'!A1882:AD2497,2)),0)</f>
        <v>10.199999999999999</v>
      </c>
      <c r="L1896" s="65">
        <f>IFERROR(IF(Ações!$B1896="","",VLOOKUP(Table_1[[#This Row],[AÇÕES]],'Dados Status Invest STOCKS'!A1882:AD2497,3)/100),0)</f>
        <v>0</v>
      </c>
      <c r="M1896" s="66">
        <f>IFERROR(IF(Ações!$B1896="","",VLOOKUP(Table_1[[#This Row],[AÇÕES]],'Dados Status Invest STOCKS'!A1882:AD2497,28)),0)</f>
        <v>-2.82</v>
      </c>
      <c r="N1896" s="66">
        <f>IFERROR(IF(Ações!$B1896="","",VLOOKUP(Table_1[[#This Row],[AÇÕES]],'Dados Status Invest STOCKS'!A1882:AD2497,27)),0)</f>
        <v>-4.18</v>
      </c>
      <c r="O1896" s="66">
        <f>IFERROR(IF(Ações!$L1896="","",Ações!$K1896*Ações!$L1896),0)</f>
        <v>0</v>
      </c>
      <c r="P1896" s="67">
        <f t="shared" si="29"/>
        <v>0.06</v>
      </c>
      <c r="Q1896" s="67">
        <f>IFERROR(Ações!$O1896/Ações!$M1896,0)</f>
        <v>0</v>
      </c>
      <c r="R1896" s="67">
        <f>IFERROR(IF(Ações!$B1896="","",VLOOKUP(Table_1[[#This Row],[AÇÕES]],'Dados Status Invest STOCKS'!A1882:AD2497,18)/100),0)</f>
        <v>-0.6734</v>
      </c>
      <c r="S1896" s="65">
        <f>IFERROR(IF(Ações!$B1896="","",VLOOKUP(Table_1[[#This Row],[AÇÕES]],'Dados Status Invest STOCKS'!A1882:AD2497,25)/100),0)</f>
        <v>0</v>
      </c>
      <c r="T1896" s="67">
        <f>(1-Ações!$Q1896)*Ações!$R1896</f>
        <v>-0.6734</v>
      </c>
      <c r="U1896" s="68">
        <f>IF(Ações!$S1896=0,Ações!$T1896,IF(Ações!$T1896=0,Ações!$S1896,AVERAGE(Ações!$S1896,Ações!$T1896)))</f>
        <v>-0.6734</v>
      </c>
    </row>
    <row r="1897" spans="2:21" ht="15" customHeight="1" x14ac:dyDescent="0.2">
      <c r="B1897" s="63" t="str">
        <f>IFERROR('Dados Status Invest STOCKS'!A1884,"-")</f>
        <v>FST.U</v>
      </c>
      <c r="C1897" s="45">
        <f>IFERROR((Ações!$D1897-Ações!$K1897)/Ações!$D1897,0)</f>
        <v>0</v>
      </c>
      <c r="D1897" s="46">
        <f>(Ações!$O1897)/0.06</f>
        <v>0</v>
      </c>
      <c r="E1897" s="47">
        <f>IFERROR((Ações!$F1897-Ações!$K1897)/Ações!$F1897,0)</f>
        <v>0</v>
      </c>
      <c r="F1897" s="46" t="str">
        <f>IF(OR(Ações!$N1897&lt;0,Ações!$M1897&lt;0),"",(22.5*Ações!$M1897*Ações!$N1897)^0.5)</f>
        <v/>
      </c>
      <c r="G1897" s="47">
        <f>IFERROR((Ações!$H1897-Ações!$K1897)/Ações!$H1897,0)</f>
        <v>0</v>
      </c>
      <c r="H1897" s="48">
        <f>IFERROR(Ações!$I1897/(Ações!$P1897-Table_1[[#This Row],[CAGR LUCRO 5A]]),0)</f>
        <v>0</v>
      </c>
      <c r="I1897" s="48">
        <f>IF(Ações!$S1897&lt;0,"",Ações!$O1897*(1+Ações!$S1897))</f>
        <v>0</v>
      </c>
      <c r="J1897" s="49">
        <f>IFERROR(IF(Ações!$B1897="","",(VLOOKUP(Table_1[[#This Row],[AÇÕES]],'Dados Status Invest STOCKS'!A1883:AD2498,4)/Table_1[[#This Row],[LPA]]))/100,0)</f>
        <v>1.4893617021276596E-2</v>
      </c>
      <c r="K1897" s="64">
        <f>IFERROR(IF(Ações!$B1897="","",VLOOKUP(Table_1[[#This Row],[AÇÕES]],'Dados Status Invest STOCKS'!A1883:AD2498,2)),0)</f>
        <v>11.83</v>
      </c>
      <c r="L1897" s="65">
        <f>IFERROR(IF(Ações!$B1897="","",VLOOKUP(Table_1[[#This Row],[AÇÕES]],'Dados Status Invest STOCKS'!A1883:AD2498,3)/100),0)</f>
        <v>0</v>
      </c>
      <c r="M1897" s="66">
        <f>IFERROR(IF(Ações!$B1897="","",VLOOKUP(Table_1[[#This Row],[AÇÕES]],'Dados Status Invest STOCKS'!A1883:AD2498,28)),0)</f>
        <v>-2.82</v>
      </c>
      <c r="N1897" s="66">
        <f>IFERROR(IF(Ações!$B1897="","",VLOOKUP(Table_1[[#This Row],[AÇÕES]],'Dados Status Invest STOCKS'!A1883:AD2498,27)),0)</f>
        <v>-4.18</v>
      </c>
      <c r="O1897" s="66">
        <f>IFERROR(IF(Ações!$L1897="","",Ações!$K1897*Ações!$L1897),0)</f>
        <v>0</v>
      </c>
      <c r="P1897" s="67">
        <f t="shared" si="29"/>
        <v>0.06</v>
      </c>
      <c r="Q1897" s="67">
        <f>IFERROR(Ações!$O1897/Ações!$M1897,0)</f>
        <v>0</v>
      </c>
      <c r="R1897" s="67">
        <f>IFERROR(IF(Ações!$B1897="","",VLOOKUP(Table_1[[#This Row],[AÇÕES]],'Dados Status Invest STOCKS'!A1883:AD2498,18)/100),0)</f>
        <v>-0.6734</v>
      </c>
      <c r="S1897" s="65">
        <f>IFERROR(IF(Ações!$B1897="","",VLOOKUP(Table_1[[#This Row],[AÇÕES]],'Dados Status Invest STOCKS'!A1883:AD2498,25)/100),0)</f>
        <v>0</v>
      </c>
      <c r="T1897" s="67">
        <f>(1-Ações!$Q1897)*Ações!$R1897</f>
        <v>-0.6734</v>
      </c>
      <c r="U1897" s="68">
        <f>IF(Ações!$S1897=0,Ações!$T1897,IF(Ações!$T1897=0,Ações!$S1897,AVERAGE(Ações!$S1897,Ações!$T1897)))</f>
        <v>-0.6734</v>
      </c>
    </row>
    <row r="1898" spans="2:21" ht="15" customHeight="1" x14ac:dyDescent="0.2">
      <c r="B1898" s="63" t="str">
        <f>IFERROR('Dados Status Invest STOCKS'!A1885,"-")</f>
        <v>FST.WS</v>
      </c>
      <c r="C1898" s="45">
        <f>IFERROR((Ações!$D1898-Ações!$K1898)/Ações!$D1898,0)</f>
        <v>0</v>
      </c>
      <c r="D1898" s="46">
        <f>(Ações!$O1898)/0.06</f>
        <v>0</v>
      </c>
      <c r="E1898" s="47">
        <f>IFERROR((Ações!$F1898-Ações!$K1898)/Ações!$F1898,0)</f>
        <v>0</v>
      </c>
      <c r="F1898" s="46" t="str">
        <f>IF(OR(Ações!$N1898&lt;0,Ações!$M1898&lt;0),"",(22.5*Ações!$M1898*Ações!$N1898)^0.5)</f>
        <v/>
      </c>
      <c r="G1898" s="47">
        <f>IFERROR((Ações!$H1898-Ações!$K1898)/Ações!$H1898,0)</f>
        <v>0</v>
      </c>
      <c r="H1898" s="48">
        <f>IFERROR(Ações!$I1898/(Ações!$P1898-Table_1[[#This Row],[CAGR LUCRO 5A]]),0)</f>
        <v>0</v>
      </c>
      <c r="I1898" s="48">
        <f>IF(Ações!$S1898&lt;0,"",Ações!$O1898*(1+Ações!$S1898))</f>
        <v>0</v>
      </c>
      <c r="J1898" s="49">
        <f>IFERROR(IF(Ações!$B1898="","",(VLOOKUP(Table_1[[#This Row],[AÇÕES]],'Dados Status Invest STOCKS'!A1884:AD2499,4)/Table_1[[#This Row],[LPA]]))/100,0)</f>
        <v>3.7234042553191491E-3</v>
      </c>
      <c r="K1898" s="64">
        <f>IFERROR(IF(Ações!$B1898="","",VLOOKUP(Table_1[[#This Row],[AÇÕES]],'Dados Status Invest STOCKS'!A1884:AD2499,2)),0)</f>
        <v>2.95</v>
      </c>
      <c r="L1898" s="65">
        <f>IFERROR(IF(Ações!$B1898="","",VLOOKUP(Table_1[[#This Row],[AÇÕES]],'Dados Status Invest STOCKS'!A1884:AD2499,3)/100),0)</f>
        <v>0</v>
      </c>
      <c r="M1898" s="66">
        <f>IFERROR(IF(Ações!$B1898="","",VLOOKUP(Table_1[[#This Row],[AÇÕES]],'Dados Status Invest STOCKS'!A1884:AD2499,28)),0)</f>
        <v>-2.82</v>
      </c>
      <c r="N1898" s="66">
        <f>IFERROR(IF(Ações!$B1898="","",VLOOKUP(Table_1[[#This Row],[AÇÕES]],'Dados Status Invest STOCKS'!A1884:AD2499,27)),0)</f>
        <v>-4.18</v>
      </c>
      <c r="O1898" s="66">
        <f>IFERROR(IF(Ações!$L1898="","",Ações!$K1898*Ações!$L1898),0)</f>
        <v>0</v>
      </c>
      <c r="P1898" s="67">
        <f t="shared" si="29"/>
        <v>0.06</v>
      </c>
      <c r="Q1898" s="67">
        <f>IFERROR(Ações!$O1898/Ações!$M1898,0)</f>
        <v>0</v>
      </c>
      <c r="R1898" s="67">
        <f>IFERROR(IF(Ações!$B1898="","",VLOOKUP(Table_1[[#This Row],[AÇÕES]],'Dados Status Invest STOCKS'!A1884:AD2499,18)/100),0)</f>
        <v>-0.6734</v>
      </c>
      <c r="S1898" s="65">
        <f>IFERROR(IF(Ações!$B1898="","",VLOOKUP(Table_1[[#This Row],[AÇÕES]],'Dados Status Invest STOCKS'!A1884:AD2499,25)/100),0)</f>
        <v>0</v>
      </c>
      <c r="T1898" s="67">
        <f>(1-Ações!$Q1898)*Ações!$R1898</f>
        <v>-0.6734</v>
      </c>
      <c r="U1898" s="68">
        <f>IF(Ações!$S1898=0,Ações!$T1898,IF(Ações!$T1898=0,Ações!$S1898,AVERAGE(Ações!$S1898,Ações!$T1898)))</f>
        <v>-0.6734</v>
      </c>
    </row>
    <row r="1899" spans="2:21" ht="15" customHeight="1" x14ac:dyDescent="0.2">
      <c r="B1899" s="63" t="str">
        <f>IFERROR('Dados Status Invest STOCKS'!A1886,"-")</f>
        <v>FSTR</v>
      </c>
      <c r="C1899" s="45">
        <f>IFERROR((Ações!$D1899-Ações!$K1899)/Ações!$D1899,0)</f>
        <v>0</v>
      </c>
      <c r="D1899" s="46">
        <f>(Ações!$O1899)/0.06</f>
        <v>0</v>
      </c>
      <c r="E1899" s="47">
        <f>IFERROR((Ações!$F1899-Ações!$K1899)/Ações!$F1899,0)</f>
        <v>-2.8024318424570696E-3</v>
      </c>
      <c r="F1899" s="46">
        <f>IF(OR(Ações!$N1899&lt;0,Ações!$M1899&lt;0),"",(22.5*Ações!$M1899*Ações!$N1899)^0.5)</f>
        <v>14.54922678357857</v>
      </c>
      <c r="G1899" s="47">
        <f>IFERROR((Ações!$H1899-Ações!$K1899)/Ações!$H1899,0)</f>
        <v>0</v>
      </c>
      <c r="H1899" s="48">
        <f>IFERROR(Ações!$I1899/(Ações!$P1899-Table_1[[#This Row],[CAGR LUCRO 5A]]),0)</f>
        <v>0</v>
      </c>
      <c r="I1899" s="48">
        <f>IF(Ações!$S1899&lt;0,"",Ações!$O1899*(1+Ações!$S1899))</f>
        <v>0</v>
      </c>
      <c r="J1899" s="49">
        <f>IFERROR(IF(Ações!$B1899="","",(VLOOKUP(Table_1[[#This Row],[AÇÕES]],'Dados Status Invest STOCKS'!A1885:AD2500,4)/Table_1[[#This Row],[LPA]]))/100,0)</f>
        <v>0.46624999999999994</v>
      </c>
      <c r="K1899" s="64">
        <f>IFERROR(IF(Ações!$B1899="","",VLOOKUP(Table_1[[#This Row],[AÇÕES]],'Dados Status Invest STOCKS'!A1885:AD2500,2)),0)</f>
        <v>14.59</v>
      </c>
      <c r="L1899" s="65">
        <f>IFERROR(IF(Ações!$B1899="","",VLOOKUP(Table_1[[#This Row],[AÇÕES]],'Dados Status Invest STOCKS'!A1885:AD2500,3)/100),0)</f>
        <v>0</v>
      </c>
      <c r="M1899" s="66">
        <f>IFERROR(IF(Ações!$B1899="","",VLOOKUP(Table_1[[#This Row],[AÇÕES]],'Dados Status Invest STOCKS'!A1885:AD2500,28)),0)</f>
        <v>0.56000000000000005</v>
      </c>
      <c r="N1899" s="66">
        <f>IFERROR(IF(Ações!$B1899="","",VLOOKUP(Table_1[[#This Row],[AÇÕES]],'Dados Status Invest STOCKS'!A1885:AD2500,27)),0)</f>
        <v>16.8</v>
      </c>
      <c r="O1899" s="66">
        <f>IFERROR(IF(Ações!$L1899="","",Ações!$K1899*Ações!$L1899),0)</f>
        <v>0</v>
      </c>
      <c r="P1899" s="67">
        <f t="shared" si="29"/>
        <v>0.06</v>
      </c>
      <c r="Q1899" s="67">
        <f>IFERROR(Ações!$O1899/Ações!$M1899,0)</f>
        <v>0</v>
      </c>
      <c r="R1899" s="67">
        <f>IFERROR(IF(Ações!$B1899="","",VLOOKUP(Table_1[[#This Row],[AÇÕES]],'Dados Status Invest STOCKS'!A1885:AD2500,18)/100),0)</f>
        <v>3.3300000000000003E-2</v>
      </c>
      <c r="S1899" s="65">
        <f>IFERROR(IF(Ações!$B1899="","",VLOOKUP(Table_1[[#This Row],[AÇÕES]],'Dados Status Invest STOCKS'!A1885:AD2500,25)/100),0)</f>
        <v>0</v>
      </c>
      <c r="T1899" s="67">
        <f>(1-Ações!$Q1899)*Ações!$R1899</f>
        <v>3.3300000000000003E-2</v>
      </c>
      <c r="U1899" s="68">
        <f>IF(Ações!$S1899=0,Ações!$T1899,IF(Ações!$T1899=0,Ações!$S1899,AVERAGE(Ações!$S1899,Ações!$T1899)))</f>
        <v>3.3300000000000003E-2</v>
      </c>
    </row>
    <row r="1900" spans="2:21" ht="15" customHeight="1" x14ac:dyDescent="0.2">
      <c r="B1900" s="63" t="str">
        <f>IFERROR('Dados Status Invest STOCKS'!A1887,"-")</f>
        <v>FSTX</v>
      </c>
      <c r="C1900" s="45">
        <f>IFERROR((Ações!$D1900-Ações!$K1900)/Ações!$D1900,0)</f>
        <v>0</v>
      </c>
      <c r="D1900" s="46">
        <f>(Ações!$O1900)/0.06</f>
        <v>0</v>
      </c>
      <c r="E1900" s="47">
        <f>IFERROR((Ações!$F1900-Ações!$K1900)/Ações!$F1900,0)</f>
        <v>0</v>
      </c>
      <c r="F1900" s="46" t="str">
        <f>IF(OR(Ações!$N1900&lt;0,Ações!$M1900&lt;0),"",(22.5*Ações!$M1900*Ações!$N1900)^0.5)</f>
        <v/>
      </c>
      <c r="G1900" s="47">
        <f>IFERROR((Ações!$H1900-Ações!$K1900)/Ações!$H1900,0)</f>
        <v>0</v>
      </c>
      <c r="H1900" s="48">
        <f>IFERROR(Ações!$I1900/(Ações!$P1900-Table_1[[#This Row],[CAGR LUCRO 5A]]),0)</f>
        <v>0</v>
      </c>
      <c r="I1900" s="48">
        <f>IF(Ações!$S1900&lt;0,"",Ações!$O1900*(1+Ações!$S1900))</f>
        <v>0</v>
      </c>
      <c r="J1900" s="49">
        <f>IFERROR(IF(Ações!$B1900="","",(VLOOKUP(Table_1[[#This Row],[AÇÕES]],'Dados Status Invest STOCKS'!A1886:AD2501,4)/Table_1[[#This Row],[LPA]]))/100,0)</f>
        <v>8.518518518518519E-3</v>
      </c>
      <c r="K1900" s="64">
        <f>IFERROR(IF(Ações!$B1900="","",VLOOKUP(Table_1[[#This Row],[AÇÕES]],'Dados Status Invest STOCKS'!A1886:AD2501,2)),0)</f>
        <v>3.97</v>
      </c>
      <c r="L1900" s="65">
        <f>IFERROR(IF(Ações!$B1900="","",VLOOKUP(Table_1[[#This Row],[AÇÕES]],'Dados Status Invest STOCKS'!A1886:AD2501,3)/100),0)</f>
        <v>0</v>
      </c>
      <c r="M1900" s="66">
        <f>IFERROR(IF(Ações!$B1900="","",VLOOKUP(Table_1[[#This Row],[AÇÕES]],'Dados Status Invest STOCKS'!A1886:AD2501,28)),0)</f>
        <v>-2.16</v>
      </c>
      <c r="N1900" s="66">
        <f>IFERROR(IF(Ações!$B1900="","",VLOOKUP(Table_1[[#This Row],[AÇÕES]],'Dados Status Invest STOCKS'!A1886:AD2501,27)),0)</f>
        <v>4.37</v>
      </c>
      <c r="O1900" s="66">
        <f>IFERROR(IF(Ações!$L1900="","",Ações!$K1900*Ações!$L1900),0)</f>
        <v>0</v>
      </c>
      <c r="P1900" s="67">
        <f t="shared" si="29"/>
        <v>0.06</v>
      </c>
      <c r="Q1900" s="67">
        <f>IFERROR(Ações!$O1900/Ações!$M1900,0)</f>
        <v>0</v>
      </c>
      <c r="R1900" s="67">
        <f>IFERROR(IF(Ações!$B1900="","",VLOOKUP(Table_1[[#This Row],[AÇÕES]],'Dados Status Invest STOCKS'!A1886:AD2501,18)/100),0)</f>
        <v>-0.49479999999999996</v>
      </c>
      <c r="S1900" s="65">
        <f>IFERROR(IF(Ações!$B1900="","",VLOOKUP(Table_1[[#This Row],[AÇÕES]],'Dados Status Invest STOCKS'!A1886:AD2501,25)/100),0)</f>
        <v>0</v>
      </c>
      <c r="T1900" s="67">
        <f>(1-Ações!$Q1900)*Ações!$R1900</f>
        <v>-0.49479999999999996</v>
      </c>
      <c r="U1900" s="68">
        <f>IF(Ações!$S1900=0,Ações!$T1900,IF(Ações!$T1900=0,Ações!$S1900,AVERAGE(Ações!$S1900,Ações!$T1900)))</f>
        <v>-0.49479999999999996</v>
      </c>
    </row>
    <row r="1901" spans="2:21" ht="15" customHeight="1" x14ac:dyDescent="0.2">
      <c r="B1901" s="63" t="str">
        <f>IFERROR('Dados Status Invest STOCKS'!A1888,"-")</f>
        <v>FSV</v>
      </c>
      <c r="C1901" s="45">
        <f>IFERROR((Ações!$D1901-Ações!$K1901)/Ações!$D1901,0)</f>
        <v>-11.765957446808512</v>
      </c>
      <c r="D1901" s="46">
        <f>(Ações!$O1901)/0.06</f>
        <v>12.288149999999998</v>
      </c>
      <c r="E1901" s="47">
        <f>IFERROR((Ações!$F1901-Ações!$K1901)/Ações!$F1901,0)</f>
        <v>-4.0733168294821214</v>
      </c>
      <c r="F1901" s="46">
        <f>IF(OR(Ações!$N1901&lt;0,Ações!$M1901&lt;0),"",(22.5*Ações!$M1901*Ações!$N1901)^0.5)</f>
        <v>30.920599929496838</v>
      </c>
      <c r="G1901" s="47">
        <f>IFERROR((Ações!$H1901-Ações!$K1901)/Ações!$H1901,0)</f>
        <v>43.501790986279289</v>
      </c>
      <c r="H1901" s="48">
        <f>IFERROR(Ações!$I1901/(Ações!$P1901-Table_1[[#This Row],[CAGR LUCRO 5A]]),0)</f>
        <v>-3.6909032857142852</v>
      </c>
      <c r="I1901" s="48">
        <f>IF(Ações!$S1901&lt;0,"",Ações!$O1901*(1+Ações!$S1901))</f>
        <v>0.97661300939999984</v>
      </c>
      <c r="J1901" s="49">
        <f>IFERROR(IF(Ações!$B1901="","",(VLOOKUP(Table_1[[#This Row],[AÇÕES]],'Dados Status Invest STOCKS'!A1887:AD2502,4)/Table_1[[#This Row],[LPA]]))/100,0)</f>
        <v>0.23546511627906977</v>
      </c>
      <c r="K1901" s="64">
        <f>IFERROR(IF(Ações!$B1901="","",VLOOKUP(Table_1[[#This Row],[AÇÕES]],'Dados Status Invest STOCKS'!A1887:AD2502,2)),0)</f>
        <v>156.87</v>
      </c>
      <c r="L1901" s="65">
        <f>IFERROR(IF(Ações!$B1901="","",VLOOKUP(Table_1[[#This Row],[AÇÕES]],'Dados Status Invest STOCKS'!A1887:AD2502,3)/100),0)</f>
        <v>4.6999999999999993E-3</v>
      </c>
      <c r="M1901" s="66">
        <f>IFERROR(IF(Ações!$B1901="","",VLOOKUP(Table_1[[#This Row],[AÇÕES]],'Dados Status Invest STOCKS'!A1887:AD2502,28)),0)</f>
        <v>2.58</v>
      </c>
      <c r="N1901" s="66">
        <f>IFERROR(IF(Ações!$B1901="","",VLOOKUP(Table_1[[#This Row],[AÇÕES]],'Dados Status Invest STOCKS'!A1887:AD2502,27)),0)</f>
        <v>16.47</v>
      </c>
      <c r="O1901" s="66">
        <f>IFERROR(IF(Ações!$L1901="","",Ações!$K1901*Ações!$L1901),0)</f>
        <v>0.73728899999999986</v>
      </c>
      <c r="P1901" s="67">
        <f t="shared" si="29"/>
        <v>0.06</v>
      </c>
      <c r="Q1901" s="67">
        <f>IFERROR(Ações!$O1901/Ações!$M1901,0)</f>
        <v>0.28577093023255806</v>
      </c>
      <c r="R1901" s="67">
        <f>IFERROR(IF(Ações!$B1901="","",VLOOKUP(Table_1[[#This Row],[AÇÕES]],'Dados Status Invest STOCKS'!A1887:AD2502,18)/100),0)</f>
        <v>0.15679999999999999</v>
      </c>
      <c r="S1901" s="65">
        <f>IFERROR(IF(Ações!$B1901="","",VLOOKUP(Table_1[[#This Row],[AÇÕES]],'Dados Status Invest STOCKS'!A1887:AD2502,25)/100),0)</f>
        <v>0.3246</v>
      </c>
      <c r="T1901" s="67">
        <f>(1-Ações!$Q1901)*Ações!$R1901</f>
        <v>0.1119911181395349</v>
      </c>
      <c r="U1901" s="68">
        <f>IF(Ações!$S1901=0,Ações!$T1901,IF(Ações!$T1901=0,Ações!$S1901,AVERAGE(Ações!$S1901,Ações!$T1901)))</f>
        <v>0.21829555906976744</v>
      </c>
    </row>
    <row r="1902" spans="2:21" ht="15" customHeight="1" x14ac:dyDescent="0.2">
      <c r="B1902" s="63" t="str">
        <f>IFERROR('Dados Status Invest STOCKS'!A1889,"-")</f>
        <v>FTAI</v>
      </c>
      <c r="C1902" s="45">
        <f>IFERROR((Ações!$D1902-Ações!$K1902)/Ações!$D1902,0)</f>
        <v>-0.2121212121212121</v>
      </c>
      <c r="D1902" s="46">
        <f>(Ações!$O1902)/0.06</f>
        <v>22.0275</v>
      </c>
      <c r="E1902" s="47">
        <f>IFERROR((Ações!$F1902-Ações!$K1902)/Ações!$F1902,0)</f>
        <v>0</v>
      </c>
      <c r="F1902" s="46" t="str">
        <f>IF(OR(Ações!$N1902&lt;0,Ações!$M1902&lt;0),"",(22.5*Ações!$M1902*Ações!$N1902)^0.5)</f>
        <v/>
      </c>
      <c r="G1902" s="47">
        <f>IFERROR((Ações!$H1902-Ações!$K1902)/Ações!$H1902,0)</f>
        <v>-0.2121212121212121</v>
      </c>
      <c r="H1902" s="48">
        <f>IFERROR(Ações!$I1902/(Ações!$P1902-Table_1[[#This Row],[CAGR LUCRO 5A]]),0)</f>
        <v>22.0275</v>
      </c>
      <c r="I1902" s="48">
        <f>IF(Ações!$S1902&lt;0,"",Ações!$O1902*(1+Ações!$S1902))</f>
        <v>1.32165</v>
      </c>
      <c r="J1902" s="49">
        <f>IFERROR(IF(Ações!$B1902="","",(VLOOKUP(Table_1[[#This Row],[AÇÕES]],'Dados Status Invest STOCKS'!A1888:AD2503,4)/Table_1[[#This Row],[LPA]]))/100,0)</f>
        <v>9.0174418604651155E-2</v>
      </c>
      <c r="K1902" s="64">
        <f>IFERROR(IF(Ações!$B1902="","",VLOOKUP(Table_1[[#This Row],[AÇÕES]],'Dados Status Invest STOCKS'!A1888:AD2503,2)),0)</f>
        <v>26.7</v>
      </c>
      <c r="L1902" s="65">
        <f>IFERROR(IF(Ações!$B1902="","",VLOOKUP(Table_1[[#This Row],[AÇÕES]],'Dados Status Invest STOCKS'!A1888:AD2503,3)/100),0)</f>
        <v>4.9500000000000002E-2</v>
      </c>
      <c r="M1902" s="66">
        <f>IFERROR(IF(Ações!$B1902="","",VLOOKUP(Table_1[[#This Row],[AÇÕES]],'Dados Status Invest STOCKS'!A1888:AD2503,28)),0)</f>
        <v>-1.72</v>
      </c>
      <c r="N1902" s="66">
        <f>IFERROR(IF(Ações!$B1902="","",VLOOKUP(Table_1[[#This Row],[AÇÕES]],'Dados Status Invest STOCKS'!A1888:AD2503,27)),0)</f>
        <v>12.07</v>
      </c>
      <c r="O1902" s="66">
        <f>IFERROR(IF(Ações!$L1902="","",Ações!$K1902*Ações!$L1902),0)</f>
        <v>1.32165</v>
      </c>
      <c r="P1902" s="67">
        <f t="shared" si="29"/>
        <v>0.06</v>
      </c>
      <c r="Q1902" s="67">
        <f>IFERROR(Ações!$O1902/Ações!$M1902,0)</f>
        <v>-0.7684011627906977</v>
      </c>
      <c r="R1902" s="67">
        <f>IFERROR(IF(Ações!$B1902="","",VLOOKUP(Table_1[[#This Row],[AÇÕES]],'Dados Status Invest STOCKS'!A1888:AD2503,18)/100),0)</f>
        <v>-0.14249999999999999</v>
      </c>
      <c r="S1902" s="65">
        <f>IFERROR(IF(Ações!$B1902="","",VLOOKUP(Table_1[[#This Row],[AÇÕES]],'Dados Status Invest STOCKS'!A1888:AD2503,25)/100),0)</f>
        <v>0</v>
      </c>
      <c r="T1902" s="67">
        <f>(1-Ações!$Q1902)*Ações!$R1902</f>
        <v>-0.25199716569767439</v>
      </c>
      <c r="U1902" s="68">
        <f>IF(Ações!$S1902=0,Ações!$T1902,IF(Ações!$T1902=0,Ações!$S1902,AVERAGE(Ações!$S1902,Ações!$T1902)))</f>
        <v>-0.25199716569767439</v>
      </c>
    </row>
    <row r="1903" spans="2:21" ht="15" customHeight="1" x14ac:dyDescent="0.2">
      <c r="B1903" s="63" t="str">
        <f>IFERROR('Dados Status Invest STOCKS'!A1890,"-")</f>
        <v>FTCH</v>
      </c>
      <c r="C1903" s="45">
        <f>IFERROR((Ações!$D1903-Ações!$K1903)/Ações!$D1903,0)</f>
        <v>0</v>
      </c>
      <c r="D1903" s="46">
        <f>(Ações!$O1903)/0.06</f>
        <v>0</v>
      </c>
      <c r="E1903" s="47">
        <f>IFERROR((Ações!$F1903-Ações!$K1903)/Ações!$F1903,0)</f>
        <v>0</v>
      </c>
      <c r="F1903" s="46" t="str">
        <f>IF(OR(Ações!$N1903&lt;0,Ações!$M1903&lt;0),"",(22.5*Ações!$M1903*Ações!$N1903)^0.5)</f>
        <v/>
      </c>
      <c r="G1903" s="47">
        <f>IFERROR((Ações!$H1903-Ações!$K1903)/Ações!$H1903,0)</f>
        <v>0</v>
      </c>
      <c r="H1903" s="48">
        <f>IFERROR(Ações!$I1903/(Ações!$P1903-Table_1[[#This Row],[CAGR LUCRO 5A]]),0)</f>
        <v>0</v>
      </c>
      <c r="I1903" s="48">
        <f>IF(Ações!$S1903&lt;0,"",Ações!$O1903*(1+Ações!$S1903))</f>
        <v>0</v>
      </c>
      <c r="J1903" s="49">
        <f>IFERROR(IF(Ações!$B1903="","",(VLOOKUP(Table_1[[#This Row],[AÇÕES]],'Dados Status Invest STOCKS'!A1889:AD2504,4)/Table_1[[#This Row],[LPA]]))/100,0)</f>
        <v>6.0565723793677209E-3</v>
      </c>
      <c r="K1903" s="64">
        <f>IFERROR(IF(Ações!$B1903="","",VLOOKUP(Table_1[[#This Row],[AÇÕES]],'Dados Status Invest STOCKS'!A1889:AD2504,2)),0)</f>
        <v>21.86</v>
      </c>
      <c r="L1903" s="65">
        <f>IFERROR(IF(Ações!$B1903="","",VLOOKUP(Table_1[[#This Row],[AÇÕES]],'Dados Status Invest STOCKS'!A1889:AD2504,3)/100),0)</f>
        <v>0</v>
      </c>
      <c r="M1903" s="66">
        <f>IFERROR(IF(Ações!$B1903="","",VLOOKUP(Table_1[[#This Row],[AÇÕES]],'Dados Status Invest STOCKS'!A1889:AD2504,28)),0)</f>
        <v>-6.01</v>
      </c>
      <c r="N1903" s="66">
        <f>IFERROR(IF(Ações!$B1903="","",VLOOKUP(Table_1[[#This Row],[AÇÕES]],'Dados Status Invest STOCKS'!A1889:AD2504,27)),0)</f>
        <v>-2.2799999999999998</v>
      </c>
      <c r="O1903" s="66">
        <f>IFERROR(IF(Ações!$L1903="","",Ações!$K1903*Ações!$L1903),0)</f>
        <v>0</v>
      </c>
      <c r="P1903" s="67">
        <f t="shared" si="29"/>
        <v>0.06</v>
      </c>
      <c r="Q1903" s="67">
        <f>IFERROR(Ações!$O1903/Ações!$M1903,0)</f>
        <v>0</v>
      </c>
      <c r="R1903" s="67">
        <f>IFERROR(IF(Ações!$B1903="","",VLOOKUP(Table_1[[#This Row],[AÇÕES]],'Dados Status Invest STOCKS'!A1889:AD2504,18)/100),0)</f>
        <v>-2.6349999999999998</v>
      </c>
      <c r="S1903" s="65">
        <f>IFERROR(IF(Ações!$B1903="","",VLOOKUP(Table_1[[#This Row],[AÇÕES]],'Dados Status Invest STOCKS'!A1889:AD2504,25)/100),0)</f>
        <v>0</v>
      </c>
      <c r="T1903" s="67">
        <f>(1-Ações!$Q1903)*Ações!$R1903</f>
        <v>-2.6349999999999998</v>
      </c>
      <c r="U1903" s="68">
        <f>IF(Ações!$S1903=0,Ações!$T1903,IF(Ações!$T1903=0,Ações!$S1903,AVERAGE(Ações!$S1903,Ações!$T1903)))</f>
        <v>-2.6349999999999998</v>
      </c>
    </row>
    <row r="1904" spans="2:21" ht="15" customHeight="1" x14ac:dyDescent="0.2">
      <c r="B1904" s="63" t="str">
        <f>IFERROR('Dados Status Invest STOCKS'!A1891,"-")</f>
        <v>FTDR</v>
      </c>
      <c r="C1904" s="45">
        <f>IFERROR((Ações!$D1904-Ações!$K1904)/Ações!$D1904,0)</f>
        <v>0</v>
      </c>
      <c r="D1904" s="46">
        <f>(Ações!$O1904)/0.06</f>
        <v>0</v>
      </c>
      <c r="E1904" s="47">
        <f>IFERROR((Ações!$F1904-Ações!$K1904)/Ações!$F1904,0)</f>
        <v>-6.4402847802268246</v>
      </c>
      <c r="F1904" s="46">
        <f>IF(OR(Ações!$N1904&lt;0,Ações!$M1904&lt;0),"",(22.5*Ações!$M1904*Ações!$N1904)^0.5)</f>
        <v>4.8801895454992321</v>
      </c>
      <c r="G1904" s="47">
        <f>IFERROR((Ações!$H1904-Ações!$K1904)/Ações!$H1904,0)</f>
        <v>0</v>
      </c>
      <c r="H1904" s="48">
        <f>IFERROR(Ações!$I1904/(Ações!$P1904-Table_1[[#This Row],[CAGR LUCRO 5A]]),0)</f>
        <v>0</v>
      </c>
      <c r="I1904" s="48">
        <f>IF(Ações!$S1904&lt;0,"",Ações!$O1904*(1+Ações!$S1904))</f>
        <v>0</v>
      </c>
      <c r="J1904" s="49">
        <f>IFERROR(IF(Ações!$B1904="","",(VLOOKUP(Table_1[[#This Row],[AÇÕES]],'Dados Status Invest STOCKS'!A1890:AD2505,4)/Table_1[[#This Row],[LPA]]))/100,0)</f>
        <v>0.17241379310344829</v>
      </c>
      <c r="K1904" s="64">
        <f>IFERROR(IF(Ações!$B1904="","",VLOOKUP(Table_1[[#This Row],[AÇÕES]],'Dados Status Invest STOCKS'!A1890:AD2505,2)),0)</f>
        <v>36.31</v>
      </c>
      <c r="L1904" s="65">
        <f>IFERROR(IF(Ações!$B1904="","",VLOOKUP(Table_1[[#This Row],[AÇÕES]],'Dados Status Invest STOCKS'!A1890:AD2505,3)/100),0)</f>
        <v>0</v>
      </c>
      <c r="M1904" s="66">
        <f>IFERROR(IF(Ações!$B1904="","",VLOOKUP(Table_1[[#This Row],[AÇÕES]],'Dados Status Invest STOCKS'!A1890:AD2505,28)),0)</f>
        <v>1.45</v>
      </c>
      <c r="N1904" s="66">
        <f>IFERROR(IF(Ações!$B1904="","",VLOOKUP(Table_1[[#This Row],[AÇÕES]],'Dados Status Invest STOCKS'!A1890:AD2505,27)),0)</f>
        <v>0.73</v>
      </c>
      <c r="O1904" s="66">
        <f>IFERROR(IF(Ações!$L1904="","",Ações!$K1904*Ações!$L1904),0)</f>
        <v>0</v>
      </c>
      <c r="P1904" s="67">
        <f t="shared" si="29"/>
        <v>0.06</v>
      </c>
      <c r="Q1904" s="67">
        <f>IFERROR(Ações!$O1904/Ações!$M1904,0)</f>
        <v>0</v>
      </c>
      <c r="R1904" s="67">
        <f>IFERROR(IF(Ações!$B1904="","",VLOOKUP(Table_1[[#This Row],[AÇÕES]],'Dados Status Invest STOCKS'!A1890:AD2505,18)/100),0)</f>
        <v>1.9838999999999998</v>
      </c>
      <c r="S1904" s="65">
        <f>IFERROR(IF(Ações!$B1904="","",VLOOKUP(Table_1[[#This Row],[AÇÕES]],'Dados Status Invest STOCKS'!A1890:AD2505,25)/100),0)</f>
        <v>0</v>
      </c>
      <c r="T1904" s="67">
        <f>(1-Ações!$Q1904)*Ações!$R1904</f>
        <v>1.9838999999999998</v>
      </c>
      <c r="U1904" s="68">
        <f>IF(Ações!$S1904=0,Ações!$T1904,IF(Ações!$T1904=0,Ações!$S1904,AVERAGE(Ações!$S1904,Ações!$T1904)))</f>
        <v>1.9838999999999998</v>
      </c>
    </row>
    <row r="1905" spans="2:21" ht="15" customHeight="1" x14ac:dyDescent="0.2">
      <c r="B1905" s="63" t="str">
        <f>IFERROR('Dados Status Invest STOCKS'!A1892,"-")</f>
        <v>FTEK</v>
      </c>
      <c r="C1905" s="45">
        <f>IFERROR((Ações!$D1905-Ações!$K1905)/Ações!$D1905,0)</f>
        <v>0</v>
      </c>
      <c r="D1905" s="46">
        <f>(Ações!$O1905)/0.06</f>
        <v>0</v>
      </c>
      <c r="E1905" s="47">
        <f>IFERROR((Ações!$F1905-Ações!$K1905)/Ações!$F1905,0)</f>
        <v>0</v>
      </c>
      <c r="F1905" s="46" t="str">
        <f>IF(OR(Ações!$N1905&lt;0,Ações!$M1905&lt;0),"",(22.5*Ações!$M1905*Ações!$N1905)^0.5)</f>
        <v/>
      </c>
      <c r="G1905" s="47">
        <f>IFERROR((Ações!$H1905-Ações!$K1905)/Ações!$H1905,0)</f>
        <v>0</v>
      </c>
      <c r="H1905" s="48">
        <f>IFERROR(Ações!$I1905/(Ações!$P1905-Table_1[[#This Row],[CAGR LUCRO 5A]]),0)</f>
        <v>0</v>
      </c>
      <c r="I1905" s="48">
        <f>IF(Ações!$S1905&lt;0,"",Ações!$O1905*(1+Ações!$S1905))</f>
        <v>0</v>
      </c>
      <c r="J1905" s="49">
        <f>IFERROR(IF(Ações!$B1905="","",(VLOOKUP(Table_1[[#This Row],[AÇÕES]],'Dados Status Invest STOCKS'!A1891:AD2506,4)/Table_1[[#This Row],[LPA]]))/100,0)</f>
        <v>6.9275000000000002</v>
      </c>
      <c r="K1905" s="64">
        <f>IFERROR(IF(Ações!$B1905="","",VLOOKUP(Table_1[[#This Row],[AÇÕES]],'Dados Status Invest STOCKS'!A1891:AD2506,2)),0)</f>
        <v>1.1599999999999999</v>
      </c>
      <c r="L1905" s="65">
        <f>IFERROR(IF(Ações!$B1905="","",VLOOKUP(Table_1[[#This Row],[AÇÕES]],'Dados Status Invest STOCKS'!A1891:AD2506,3)/100),0)</f>
        <v>0</v>
      </c>
      <c r="M1905" s="66">
        <f>IFERROR(IF(Ações!$B1905="","",VLOOKUP(Table_1[[#This Row],[AÇÕES]],'Dados Status Invest STOCKS'!A1891:AD2506,28)),0)</f>
        <v>-0.04</v>
      </c>
      <c r="N1905" s="66">
        <f>IFERROR(IF(Ações!$B1905="","",VLOOKUP(Table_1[[#This Row],[AÇÕES]],'Dados Status Invest STOCKS'!A1891:AD2506,27)),0)</f>
        <v>1.53</v>
      </c>
      <c r="O1905" s="66">
        <f>IFERROR(IF(Ações!$L1905="","",Ações!$K1905*Ações!$L1905),0)</f>
        <v>0</v>
      </c>
      <c r="P1905" s="67">
        <f t="shared" si="29"/>
        <v>0.06</v>
      </c>
      <c r="Q1905" s="67">
        <f>IFERROR(Ações!$O1905/Ações!$M1905,0)</f>
        <v>0</v>
      </c>
      <c r="R1905" s="67">
        <f>IFERROR(IF(Ações!$B1905="","",VLOOKUP(Table_1[[#This Row],[AÇÕES]],'Dados Status Invest STOCKS'!A1891:AD2506,18)/100),0)</f>
        <v>-2.6800000000000001E-2</v>
      </c>
      <c r="S1905" s="65">
        <f>IFERROR(IF(Ações!$B1905="","",VLOOKUP(Table_1[[#This Row],[AÇÕES]],'Dados Status Invest STOCKS'!A1891:AD2506,25)/100),0)</f>
        <v>0</v>
      </c>
      <c r="T1905" s="67">
        <f>(1-Ações!$Q1905)*Ações!$R1905</f>
        <v>-2.6800000000000001E-2</v>
      </c>
      <c r="U1905" s="68">
        <f>IF(Ações!$S1905=0,Ações!$T1905,IF(Ações!$T1905=0,Ações!$S1905,AVERAGE(Ações!$S1905,Ações!$T1905)))</f>
        <v>-2.6800000000000001E-2</v>
      </c>
    </row>
    <row r="1906" spans="2:21" ht="15" customHeight="1" x14ac:dyDescent="0.2">
      <c r="B1906" s="63" t="str">
        <f>IFERROR('Dados Status Invest STOCKS'!A1893,"-")</f>
        <v>FTFT</v>
      </c>
      <c r="C1906" s="45">
        <f>IFERROR((Ações!$D1906-Ações!$K1906)/Ações!$D1906,0)</f>
        <v>0</v>
      </c>
      <c r="D1906" s="46">
        <f>(Ações!$O1906)/0.06</f>
        <v>0</v>
      </c>
      <c r="E1906" s="47">
        <f>IFERROR((Ações!$F1906-Ações!$K1906)/Ações!$F1906,0)</f>
        <v>0</v>
      </c>
      <c r="F1906" s="46" t="str">
        <f>IF(OR(Ações!$N1906&lt;0,Ações!$M1906&lt;0),"",(22.5*Ações!$M1906*Ações!$N1906)^0.5)</f>
        <v/>
      </c>
      <c r="G1906" s="47">
        <f>IFERROR((Ações!$H1906-Ações!$K1906)/Ações!$H1906,0)</f>
        <v>0</v>
      </c>
      <c r="H1906" s="48">
        <f>IFERROR(Ações!$I1906/(Ações!$P1906-Table_1[[#This Row],[CAGR LUCRO 5A]]),0)</f>
        <v>0</v>
      </c>
      <c r="I1906" s="48">
        <f>IF(Ações!$S1906&lt;0,"",Ações!$O1906*(1+Ações!$S1906))</f>
        <v>0</v>
      </c>
      <c r="J1906" s="49">
        <f>IFERROR(IF(Ações!$B1906="","",(VLOOKUP(Table_1[[#This Row],[AÇÕES]],'Dados Status Invest STOCKS'!A1892:AD2507,4)/Table_1[[#This Row],[LPA]]))/100,0)</f>
        <v>2.9038461538461537E-2</v>
      </c>
      <c r="K1906" s="64">
        <f>IFERROR(IF(Ações!$B1906="","",VLOOKUP(Table_1[[#This Row],[AÇÕES]],'Dados Status Invest STOCKS'!A1892:AD2507,2)),0)</f>
        <v>0.78</v>
      </c>
      <c r="L1906" s="65">
        <f>IFERROR(IF(Ações!$B1906="","",VLOOKUP(Table_1[[#This Row],[AÇÕES]],'Dados Status Invest STOCKS'!A1892:AD2507,3)/100),0)</f>
        <v>0</v>
      </c>
      <c r="M1906" s="66">
        <f>IFERROR(IF(Ações!$B1906="","",VLOOKUP(Table_1[[#This Row],[AÇÕES]],'Dados Status Invest STOCKS'!A1892:AD2507,28)),0)</f>
        <v>-0.52</v>
      </c>
      <c r="N1906" s="66">
        <f>IFERROR(IF(Ações!$B1906="","",VLOOKUP(Table_1[[#This Row],[AÇÕES]],'Dados Status Invest STOCKS'!A1892:AD2507,27)),0)</f>
        <v>1.2</v>
      </c>
      <c r="O1906" s="66">
        <f>IFERROR(IF(Ações!$L1906="","",Ações!$K1906*Ações!$L1906),0)</f>
        <v>0</v>
      </c>
      <c r="P1906" s="67">
        <f t="shared" si="29"/>
        <v>0.06</v>
      </c>
      <c r="Q1906" s="67">
        <f>IFERROR(Ações!$O1906/Ações!$M1906,0)</f>
        <v>0</v>
      </c>
      <c r="R1906" s="67">
        <f>IFERROR(IF(Ações!$B1906="","",VLOOKUP(Table_1[[#This Row],[AÇÕES]],'Dados Status Invest STOCKS'!A1892:AD2507,18)/100),0)</f>
        <v>-0.43130000000000002</v>
      </c>
      <c r="S1906" s="65">
        <f>IFERROR(IF(Ações!$B1906="","",VLOOKUP(Table_1[[#This Row],[AÇÕES]],'Dados Status Invest STOCKS'!A1892:AD2507,25)/100),0)</f>
        <v>0.97640000000000005</v>
      </c>
      <c r="T1906" s="67">
        <f>(1-Ações!$Q1906)*Ações!$R1906</f>
        <v>-0.43130000000000002</v>
      </c>
      <c r="U1906" s="68">
        <f>IF(Ações!$S1906=0,Ações!$T1906,IF(Ações!$T1906=0,Ações!$S1906,AVERAGE(Ações!$S1906,Ações!$T1906)))</f>
        <v>0.27255000000000001</v>
      </c>
    </row>
    <row r="1907" spans="2:21" ht="15" customHeight="1" x14ac:dyDescent="0.2">
      <c r="B1907" s="63" t="str">
        <f>IFERROR('Dados Status Invest STOCKS'!A1894,"-")</f>
        <v>FTHM</v>
      </c>
      <c r="C1907" s="45">
        <f>IFERROR((Ações!$D1907-Ações!$K1907)/Ações!$D1907,0)</f>
        <v>0</v>
      </c>
      <c r="D1907" s="46">
        <f>(Ações!$O1907)/0.06</f>
        <v>0</v>
      </c>
      <c r="E1907" s="47">
        <f>IFERROR((Ações!$F1907-Ações!$K1907)/Ações!$F1907,0)</f>
        <v>0</v>
      </c>
      <c r="F1907" s="46" t="str">
        <f>IF(OR(Ações!$N1907&lt;0,Ações!$M1907&lt;0),"",(22.5*Ações!$M1907*Ações!$N1907)^0.5)</f>
        <v/>
      </c>
      <c r="G1907" s="47">
        <f>IFERROR((Ações!$H1907-Ações!$K1907)/Ações!$H1907,0)</f>
        <v>0</v>
      </c>
      <c r="H1907" s="48">
        <f>IFERROR(Ações!$I1907/(Ações!$P1907-Table_1[[#This Row],[CAGR LUCRO 5A]]),0)</f>
        <v>0</v>
      </c>
      <c r="I1907" s="48">
        <f>IF(Ações!$S1907&lt;0,"",Ações!$O1907*(1+Ações!$S1907))</f>
        <v>0</v>
      </c>
      <c r="J1907" s="49">
        <f>IFERROR(IF(Ações!$B1907="","",(VLOOKUP(Table_1[[#This Row],[AÇÕES]],'Dados Status Invest STOCKS'!A1893:AD2508,4)/Table_1[[#This Row],[LPA]]))/100,0)</f>
        <v>0.34396825396825398</v>
      </c>
      <c r="K1907" s="64">
        <f>IFERROR(IF(Ações!$B1907="","",VLOOKUP(Table_1[[#This Row],[AÇÕES]],'Dados Status Invest STOCKS'!A1893:AD2508,2)),0)</f>
        <v>13.57</v>
      </c>
      <c r="L1907" s="65">
        <f>IFERROR(IF(Ações!$B1907="","",VLOOKUP(Table_1[[#This Row],[AÇÕES]],'Dados Status Invest STOCKS'!A1893:AD2508,3)/100),0)</f>
        <v>0</v>
      </c>
      <c r="M1907" s="66">
        <f>IFERROR(IF(Ações!$B1907="","",VLOOKUP(Table_1[[#This Row],[AÇÕES]],'Dados Status Invest STOCKS'!A1893:AD2508,28)),0)</f>
        <v>-0.63</v>
      </c>
      <c r="N1907" s="66">
        <f>IFERROR(IF(Ações!$B1907="","",VLOOKUP(Table_1[[#This Row],[AÇÕES]],'Dados Status Invest STOCKS'!A1893:AD2508,27)),0)</f>
        <v>3.06</v>
      </c>
      <c r="O1907" s="66">
        <f>IFERROR(IF(Ações!$L1907="","",Ações!$K1907*Ações!$L1907),0)</f>
        <v>0</v>
      </c>
      <c r="P1907" s="67">
        <f t="shared" si="29"/>
        <v>0.06</v>
      </c>
      <c r="Q1907" s="67">
        <f>IFERROR(Ações!$O1907/Ações!$M1907,0)</f>
        <v>0</v>
      </c>
      <c r="R1907" s="67">
        <f>IFERROR(IF(Ações!$B1907="","",VLOOKUP(Table_1[[#This Row],[AÇÕES]],'Dados Status Invest STOCKS'!A1893:AD2508,18)/100),0)</f>
        <v>-0.20449999999999999</v>
      </c>
      <c r="S1907" s="65">
        <f>IFERROR(IF(Ações!$B1907="","",VLOOKUP(Table_1[[#This Row],[AÇÕES]],'Dados Status Invest STOCKS'!A1893:AD2508,25)/100),0)</f>
        <v>0</v>
      </c>
      <c r="T1907" s="67">
        <f>(1-Ações!$Q1907)*Ações!$R1907</f>
        <v>-0.20449999999999999</v>
      </c>
      <c r="U1907" s="68">
        <f>IF(Ações!$S1907=0,Ações!$T1907,IF(Ações!$T1907=0,Ações!$S1907,AVERAGE(Ações!$S1907,Ações!$T1907)))</f>
        <v>-0.20449999999999999</v>
      </c>
    </row>
    <row r="1908" spans="2:21" ht="15" customHeight="1" x14ac:dyDescent="0.2">
      <c r="B1908" s="63" t="str">
        <f>IFERROR('Dados Status Invest STOCKS'!A1895,"-")</f>
        <v>FTI</v>
      </c>
      <c r="C1908" s="45">
        <f>IFERROR((Ações!$D1908-Ações!$K1908)/Ações!$D1908,0)</f>
        <v>0</v>
      </c>
      <c r="D1908" s="46">
        <f>(Ações!$O1908)/0.06</f>
        <v>0</v>
      </c>
      <c r="E1908" s="47">
        <f>IFERROR((Ações!$F1908-Ações!$K1908)/Ações!$F1908,0)</f>
        <v>9.4966304687376477E-2</v>
      </c>
      <c r="F1908" s="46">
        <f>IF(OR(Ações!$N1908&lt;0,Ações!$M1908&lt;0),"",(22.5*Ações!$M1908*Ações!$N1908)^0.5)</f>
        <v>7.1157571628042504</v>
      </c>
      <c r="G1908" s="47">
        <f>IFERROR((Ações!$H1908-Ações!$K1908)/Ações!$H1908,0)</f>
        <v>0</v>
      </c>
      <c r="H1908" s="48">
        <f>IFERROR(Ações!$I1908/(Ações!$P1908-Table_1[[#This Row],[CAGR LUCRO 5A]]),0)</f>
        <v>0</v>
      </c>
      <c r="I1908" s="48">
        <f>IF(Ações!$S1908&lt;0,"",Ações!$O1908*(1+Ações!$S1908))</f>
        <v>0</v>
      </c>
      <c r="J1908" s="49">
        <f>IFERROR(IF(Ações!$B1908="","",(VLOOKUP(Table_1[[#This Row],[AÇÕES]],'Dados Status Invest STOCKS'!A1894:AD2509,4)/Table_1[[#This Row],[LPA]]))/100,0)</f>
        <v>0.77034482758620693</v>
      </c>
      <c r="K1908" s="64">
        <f>IFERROR(IF(Ações!$B1908="","",VLOOKUP(Table_1[[#This Row],[AÇÕES]],'Dados Status Invest STOCKS'!A1894:AD2509,2)),0)</f>
        <v>6.44</v>
      </c>
      <c r="L1908" s="65">
        <f>IFERROR(IF(Ações!$B1908="","",VLOOKUP(Table_1[[#This Row],[AÇÕES]],'Dados Status Invest STOCKS'!A1894:AD2509,3)/100),0)</f>
        <v>0</v>
      </c>
      <c r="M1908" s="66">
        <f>IFERROR(IF(Ações!$B1908="","",VLOOKUP(Table_1[[#This Row],[AÇÕES]],'Dados Status Invest STOCKS'!A1894:AD2509,28)),0)</f>
        <v>0.28999999999999998</v>
      </c>
      <c r="N1908" s="66">
        <f>IFERROR(IF(Ações!$B1908="","",VLOOKUP(Table_1[[#This Row],[AÇÕES]],'Dados Status Invest STOCKS'!A1894:AD2509,27)),0)</f>
        <v>7.76</v>
      </c>
      <c r="O1908" s="66">
        <f>IFERROR(IF(Ações!$L1908="","",Ações!$K1908*Ações!$L1908),0)</f>
        <v>0</v>
      </c>
      <c r="P1908" s="67">
        <f t="shared" si="29"/>
        <v>0.06</v>
      </c>
      <c r="Q1908" s="67">
        <f>IFERROR(Ações!$O1908/Ações!$M1908,0)</f>
        <v>0</v>
      </c>
      <c r="R1908" s="67">
        <f>IFERROR(IF(Ações!$B1908="","",VLOOKUP(Table_1[[#This Row],[AÇÕES]],'Dados Status Invest STOCKS'!A1894:AD2509,18)/100),0)</f>
        <v>3.7100000000000001E-2</v>
      </c>
      <c r="S1908" s="65">
        <f>IFERROR(IF(Ações!$B1908="","",VLOOKUP(Table_1[[#This Row],[AÇÕES]],'Dados Status Invest STOCKS'!A1894:AD2509,25)/100),0)</f>
        <v>0</v>
      </c>
      <c r="T1908" s="67">
        <f>(1-Ações!$Q1908)*Ações!$R1908</f>
        <v>3.7100000000000001E-2</v>
      </c>
      <c r="U1908" s="68">
        <f>IF(Ações!$S1908=0,Ações!$T1908,IF(Ações!$T1908=0,Ações!$S1908,AVERAGE(Ações!$S1908,Ações!$T1908)))</f>
        <v>3.7100000000000001E-2</v>
      </c>
    </row>
    <row r="1909" spans="2:21" ht="15" customHeight="1" x14ac:dyDescent="0.2">
      <c r="B1909" s="63" t="str">
        <f>IFERROR('Dados Status Invest STOCKS'!A1896,"-")</f>
        <v>FTIV</v>
      </c>
      <c r="C1909" s="45">
        <f>IFERROR((Ações!$D1909-Ações!$K1909)/Ações!$D1909,0)</f>
        <v>0</v>
      </c>
      <c r="D1909" s="46">
        <f>(Ações!$O1909)/0.06</f>
        <v>0</v>
      </c>
      <c r="E1909" s="47">
        <f>IFERROR((Ações!$F1909-Ações!$K1909)/Ações!$F1909,0)</f>
        <v>0</v>
      </c>
      <c r="F1909" s="46" t="str">
        <f>IF(OR(Ações!$N1909&lt;0,Ações!$M1909&lt;0),"",(22.5*Ações!$M1909*Ações!$N1909)^0.5)</f>
        <v/>
      </c>
      <c r="G1909" s="47">
        <f>IFERROR((Ações!$H1909-Ações!$K1909)/Ações!$H1909,0)</f>
        <v>0</v>
      </c>
      <c r="H1909" s="48">
        <f>IFERROR(Ações!$I1909/(Ações!$P1909-Table_1[[#This Row],[CAGR LUCRO 5A]]),0)</f>
        <v>0</v>
      </c>
      <c r="I1909" s="48">
        <f>IF(Ações!$S1909&lt;0,"",Ações!$O1909*(1+Ações!$S1909))</f>
        <v>0</v>
      </c>
      <c r="J1909" s="49">
        <f>IFERROR(IF(Ações!$B1909="","",(VLOOKUP(Table_1[[#This Row],[AÇÕES]],'Dados Status Invest STOCKS'!A1895:AD2510,4)/Table_1[[#This Row],[LPA]]))/100,0)</f>
        <v>34.838333333333338</v>
      </c>
      <c r="K1909" s="64">
        <f>IFERROR(IF(Ações!$B1909="","",VLOOKUP(Table_1[[#This Row],[AÇÕES]],'Dados Status Invest STOCKS'!A1895:AD2510,2)),0)</f>
        <v>13.28</v>
      </c>
      <c r="L1909" s="65">
        <f>IFERROR(IF(Ações!$B1909="","",VLOOKUP(Table_1[[#This Row],[AÇÕES]],'Dados Status Invest STOCKS'!A1895:AD2510,3)/100),0)</f>
        <v>0</v>
      </c>
      <c r="M1909" s="66">
        <f>IFERROR(IF(Ações!$B1909="","",VLOOKUP(Table_1[[#This Row],[AÇÕES]],'Dados Status Invest STOCKS'!A1895:AD2510,28)),0)</f>
        <v>-0.06</v>
      </c>
      <c r="N1909" s="66">
        <f>IFERROR(IF(Ações!$B1909="","",VLOOKUP(Table_1[[#This Row],[AÇÕES]],'Dados Status Invest STOCKS'!A1895:AD2510,27)),0)</f>
        <v>7.05</v>
      </c>
      <c r="O1909" s="66">
        <f>IFERROR(IF(Ações!$L1909="","",Ações!$K1909*Ações!$L1909),0)</f>
        <v>0</v>
      </c>
      <c r="P1909" s="67">
        <f t="shared" si="29"/>
        <v>0.06</v>
      </c>
      <c r="Q1909" s="67">
        <f>IFERROR(Ações!$O1909/Ações!$M1909,0)</f>
        <v>0</v>
      </c>
      <c r="R1909" s="67">
        <f>IFERROR(IF(Ações!$B1909="","",VLOOKUP(Table_1[[#This Row],[AÇÕES]],'Dados Status Invest STOCKS'!A1895:AD2510,18)/100),0)</f>
        <v>-9.0000000000000011E-3</v>
      </c>
      <c r="S1909" s="65">
        <f>IFERROR(IF(Ações!$B1909="","",VLOOKUP(Table_1[[#This Row],[AÇÕES]],'Dados Status Invest STOCKS'!A1895:AD2510,25)/100),0)</f>
        <v>0</v>
      </c>
      <c r="T1909" s="67">
        <f>(1-Ações!$Q1909)*Ações!$R1909</f>
        <v>-9.0000000000000011E-3</v>
      </c>
      <c r="U1909" s="68">
        <f>IF(Ações!$S1909=0,Ações!$T1909,IF(Ações!$T1909=0,Ações!$S1909,AVERAGE(Ações!$S1909,Ações!$T1909)))</f>
        <v>-9.0000000000000011E-3</v>
      </c>
    </row>
    <row r="1910" spans="2:21" ht="15" customHeight="1" x14ac:dyDescent="0.2">
      <c r="B1910" s="63" t="str">
        <f>IFERROR('Dados Status Invest STOCKS'!A1897,"-")</f>
        <v>FTIVU</v>
      </c>
      <c r="C1910" s="45">
        <f>IFERROR((Ações!$D1910-Ações!$K1910)/Ações!$D1910,0)</f>
        <v>0</v>
      </c>
      <c r="D1910" s="46">
        <f>(Ações!$O1910)/0.06</f>
        <v>0</v>
      </c>
      <c r="E1910" s="47">
        <f>IFERROR((Ações!$F1910-Ações!$K1910)/Ações!$F1910,0)</f>
        <v>0</v>
      </c>
      <c r="F1910" s="46" t="str">
        <f>IF(OR(Ações!$N1910&lt;0,Ações!$M1910&lt;0),"",(22.5*Ações!$M1910*Ações!$N1910)^0.5)</f>
        <v/>
      </c>
      <c r="G1910" s="47">
        <f>IFERROR((Ações!$H1910-Ações!$K1910)/Ações!$H1910,0)</f>
        <v>0</v>
      </c>
      <c r="H1910" s="48">
        <f>IFERROR(Ações!$I1910/(Ações!$P1910-Table_1[[#This Row],[CAGR LUCRO 5A]]),0)</f>
        <v>0</v>
      </c>
      <c r="I1910" s="48">
        <f>IF(Ações!$S1910&lt;0,"",Ações!$O1910*(1+Ações!$S1910))</f>
        <v>0</v>
      </c>
      <c r="J1910" s="49">
        <f>IFERROR(IF(Ações!$B1910="","",(VLOOKUP(Table_1[[#This Row],[AÇÕES]],'Dados Status Invest STOCKS'!A1896:AD2511,4)/Table_1[[#This Row],[LPA]]))/100,0)</f>
        <v>37.093333333333334</v>
      </c>
      <c r="K1910" s="64">
        <f>IFERROR(IF(Ações!$B1910="","",VLOOKUP(Table_1[[#This Row],[AÇÕES]],'Dados Status Invest STOCKS'!A1896:AD2511,2)),0)</f>
        <v>14.14</v>
      </c>
      <c r="L1910" s="65">
        <f>IFERROR(IF(Ações!$B1910="","",VLOOKUP(Table_1[[#This Row],[AÇÕES]],'Dados Status Invest STOCKS'!A1896:AD2511,3)/100),0)</f>
        <v>0</v>
      </c>
      <c r="M1910" s="66">
        <f>IFERROR(IF(Ações!$B1910="","",VLOOKUP(Table_1[[#This Row],[AÇÕES]],'Dados Status Invest STOCKS'!A1896:AD2511,28)),0)</f>
        <v>-0.06</v>
      </c>
      <c r="N1910" s="66">
        <f>IFERROR(IF(Ações!$B1910="","",VLOOKUP(Table_1[[#This Row],[AÇÕES]],'Dados Status Invest STOCKS'!A1896:AD2511,27)),0)</f>
        <v>7.05</v>
      </c>
      <c r="O1910" s="66">
        <f>IFERROR(IF(Ações!$L1910="","",Ações!$K1910*Ações!$L1910),0)</f>
        <v>0</v>
      </c>
      <c r="P1910" s="67">
        <f t="shared" si="29"/>
        <v>0.06</v>
      </c>
      <c r="Q1910" s="67">
        <f>IFERROR(Ações!$O1910/Ações!$M1910,0)</f>
        <v>0</v>
      </c>
      <c r="R1910" s="67">
        <f>IFERROR(IF(Ações!$B1910="","",VLOOKUP(Table_1[[#This Row],[AÇÕES]],'Dados Status Invest STOCKS'!A1896:AD2511,18)/100),0)</f>
        <v>-9.0000000000000011E-3</v>
      </c>
      <c r="S1910" s="65">
        <f>IFERROR(IF(Ações!$B1910="","",VLOOKUP(Table_1[[#This Row],[AÇÕES]],'Dados Status Invest STOCKS'!A1896:AD2511,25)/100),0)</f>
        <v>0</v>
      </c>
      <c r="T1910" s="67">
        <f>(1-Ações!$Q1910)*Ações!$R1910</f>
        <v>-9.0000000000000011E-3</v>
      </c>
      <c r="U1910" s="68">
        <f>IF(Ações!$S1910=0,Ações!$T1910,IF(Ações!$T1910=0,Ações!$S1910,AVERAGE(Ações!$S1910,Ações!$T1910)))</f>
        <v>-9.0000000000000011E-3</v>
      </c>
    </row>
    <row r="1911" spans="2:21" ht="15" customHeight="1" x14ac:dyDescent="0.2">
      <c r="B1911" s="63" t="str">
        <f>IFERROR('Dados Status Invest STOCKS'!A1898,"-")</f>
        <v>FTIVW</v>
      </c>
      <c r="C1911" s="45">
        <f>IFERROR((Ações!$D1911-Ações!$K1911)/Ações!$D1911,0)</f>
        <v>0</v>
      </c>
      <c r="D1911" s="46">
        <f>(Ações!$O1911)/0.06</f>
        <v>0</v>
      </c>
      <c r="E1911" s="47">
        <f>IFERROR((Ações!$F1911-Ações!$K1911)/Ações!$F1911,0)</f>
        <v>0</v>
      </c>
      <c r="F1911" s="46" t="str">
        <f>IF(OR(Ações!$N1911&lt;0,Ações!$M1911&lt;0),"",(22.5*Ações!$M1911*Ações!$N1911)^0.5)</f>
        <v/>
      </c>
      <c r="G1911" s="47">
        <f>IFERROR((Ações!$H1911-Ações!$K1911)/Ações!$H1911,0)</f>
        <v>0</v>
      </c>
      <c r="H1911" s="48">
        <f>IFERROR(Ações!$I1911/(Ações!$P1911-Table_1[[#This Row],[CAGR LUCRO 5A]]),0)</f>
        <v>0</v>
      </c>
      <c r="I1911" s="48">
        <f>IF(Ações!$S1911&lt;0,"",Ações!$O1911*(1+Ações!$S1911))</f>
        <v>0</v>
      </c>
      <c r="J1911" s="49">
        <f>IFERROR(IF(Ações!$B1911="","",(VLOOKUP(Table_1[[#This Row],[AÇÕES]],'Dados Status Invest STOCKS'!A1897:AD2512,4)/Table_1[[#This Row],[LPA]]))/100,0)</f>
        <v>7.5549999999999997</v>
      </c>
      <c r="K1911" s="64">
        <f>IFERROR(IF(Ações!$B1911="","",VLOOKUP(Table_1[[#This Row],[AÇÕES]],'Dados Status Invest STOCKS'!A1897:AD2512,2)),0)</f>
        <v>2.88</v>
      </c>
      <c r="L1911" s="65">
        <f>IFERROR(IF(Ações!$B1911="","",VLOOKUP(Table_1[[#This Row],[AÇÕES]],'Dados Status Invest STOCKS'!A1897:AD2512,3)/100),0)</f>
        <v>0</v>
      </c>
      <c r="M1911" s="66">
        <f>IFERROR(IF(Ações!$B1911="","",VLOOKUP(Table_1[[#This Row],[AÇÕES]],'Dados Status Invest STOCKS'!A1897:AD2512,28)),0)</f>
        <v>-0.06</v>
      </c>
      <c r="N1911" s="66">
        <f>IFERROR(IF(Ações!$B1911="","",VLOOKUP(Table_1[[#This Row],[AÇÕES]],'Dados Status Invest STOCKS'!A1897:AD2512,27)),0)</f>
        <v>7.05</v>
      </c>
      <c r="O1911" s="66">
        <f>IFERROR(IF(Ações!$L1911="","",Ações!$K1911*Ações!$L1911),0)</f>
        <v>0</v>
      </c>
      <c r="P1911" s="67">
        <f t="shared" si="29"/>
        <v>0.06</v>
      </c>
      <c r="Q1911" s="67">
        <f>IFERROR(Ações!$O1911/Ações!$M1911,0)</f>
        <v>0</v>
      </c>
      <c r="R1911" s="67">
        <f>IFERROR(IF(Ações!$B1911="","",VLOOKUP(Table_1[[#This Row],[AÇÕES]],'Dados Status Invest STOCKS'!A1897:AD2512,18)/100),0)</f>
        <v>-9.0000000000000011E-3</v>
      </c>
      <c r="S1911" s="65">
        <f>IFERROR(IF(Ações!$B1911="","",VLOOKUP(Table_1[[#This Row],[AÇÕES]],'Dados Status Invest STOCKS'!A1897:AD2512,25)/100),0)</f>
        <v>0</v>
      </c>
      <c r="T1911" s="67">
        <f>(1-Ações!$Q1911)*Ações!$R1911</f>
        <v>-9.0000000000000011E-3</v>
      </c>
      <c r="U1911" s="68">
        <f>IF(Ações!$S1911=0,Ações!$T1911,IF(Ações!$T1911=0,Ações!$S1911,AVERAGE(Ações!$S1911,Ações!$T1911)))</f>
        <v>-9.0000000000000011E-3</v>
      </c>
    </row>
    <row r="1912" spans="2:21" ht="15" customHeight="1" x14ac:dyDescent="0.2">
      <c r="B1912" s="63" t="str">
        <f>IFERROR('Dados Status Invest STOCKS'!A1899,"-")</f>
        <v>FTK</v>
      </c>
      <c r="C1912" s="45">
        <f>IFERROR((Ações!$D1912-Ações!$K1912)/Ações!$D1912,0)</f>
        <v>0</v>
      </c>
      <c r="D1912" s="46">
        <f>(Ações!$O1912)/0.06</f>
        <v>0</v>
      </c>
      <c r="E1912" s="47">
        <f>IFERROR((Ações!$F1912-Ações!$K1912)/Ações!$F1912,0)</f>
        <v>0</v>
      </c>
      <c r="F1912" s="46" t="str">
        <f>IF(OR(Ações!$N1912&lt;0,Ações!$M1912&lt;0),"",(22.5*Ações!$M1912*Ações!$N1912)^0.5)</f>
        <v/>
      </c>
      <c r="G1912" s="47">
        <f>IFERROR((Ações!$H1912-Ações!$K1912)/Ações!$H1912,0)</f>
        <v>0</v>
      </c>
      <c r="H1912" s="48">
        <f>IFERROR(Ações!$I1912/(Ações!$P1912-Table_1[[#This Row],[CAGR LUCRO 5A]]),0)</f>
        <v>0</v>
      </c>
      <c r="I1912" s="48">
        <f>IF(Ações!$S1912&lt;0,"",Ações!$O1912*(1+Ações!$S1912))</f>
        <v>0</v>
      </c>
      <c r="J1912" s="49">
        <f>IFERROR(IF(Ações!$B1912="","",(VLOOKUP(Table_1[[#This Row],[AÇÕES]],'Dados Status Invest STOCKS'!A1898:AD2513,4)/Table_1[[#This Row],[LPA]]))/100,0)</f>
        <v>5.6000000000000008E-2</v>
      </c>
      <c r="K1912" s="64">
        <f>IFERROR(IF(Ações!$B1912="","",VLOOKUP(Table_1[[#This Row],[AÇÕES]],'Dados Status Invest STOCKS'!A1898:AD2513,2)),0)</f>
        <v>0.89</v>
      </c>
      <c r="L1912" s="65">
        <f>IFERROR(IF(Ações!$B1912="","",VLOOKUP(Table_1[[#This Row],[AÇÕES]],'Dados Status Invest STOCKS'!A1898:AD2513,3)/100),0)</f>
        <v>0</v>
      </c>
      <c r="M1912" s="66">
        <f>IFERROR(IF(Ações!$B1912="","",VLOOKUP(Table_1[[#This Row],[AÇÕES]],'Dados Status Invest STOCKS'!A1898:AD2513,28)),0)</f>
        <v>-0.4</v>
      </c>
      <c r="N1912" s="66">
        <f>IFERROR(IF(Ações!$B1912="","",VLOOKUP(Table_1[[#This Row],[AÇÕES]],'Dados Status Invest STOCKS'!A1898:AD2513,27)),0)</f>
        <v>0.44</v>
      </c>
      <c r="O1912" s="66">
        <f>IFERROR(IF(Ações!$L1912="","",Ações!$K1912*Ações!$L1912),0)</f>
        <v>0</v>
      </c>
      <c r="P1912" s="67">
        <f t="shared" si="29"/>
        <v>0.06</v>
      </c>
      <c r="Q1912" s="67">
        <f>IFERROR(Ações!$O1912/Ações!$M1912,0)</f>
        <v>0</v>
      </c>
      <c r="R1912" s="67">
        <f>IFERROR(IF(Ações!$B1912="","",VLOOKUP(Table_1[[#This Row],[AÇÕES]],'Dados Status Invest STOCKS'!A1898:AD2513,18)/100),0)</f>
        <v>-0.90739999999999998</v>
      </c>
      <c r="S1912" s="65">
        <f>IFERROR(IF(Ações!$B1912="","",VLOOKUP(Table_1[[#This Row],[AÇÕES]],'Dados Status Invest STOCKS'!A1898:AD2513,25)/100),0)</f>
        <v>0</v>
      </c>
      <c r="T1912" s="67">
        <f>(1-Ações!$Q1912)*Ações!$R1912</f>
        <v>-0.90739999999999998</v>
      </c>
      <c r="U1912" s="68">
        <f>IF(Ações!$S1912=0,Ações!$T1912,IF(Ações!$T1912=0,Ações!$S1912,AVERAGE(Ações!$S1912,Ações!$T1912)))</f>
        <v>-0.90739999999999998</v>
      </c>
    </row>
    <row r="1913" spans="2:21" ht="15" customHeight="1" x14ac:dyDescent="0.2">
      <c r="B1913" s="63" t="str">
        <f>IFERROR('Dados Status Invest STOCKS'!A1900,"-")</f>
        <v>FTNT</v>
      </c>
      <c r="C1913" s="45">
        <f>IFERROR((Ações!$D1913-Ações!$K1913)/Ações!$D1913,0)</f>
        <v>0</v>
      </c>
      <c r="D1913" s="46">
        <f>(Ações!$O1913)/0.06</f>
        <v>0</v>
      </c>
      <c r="E1913" s="47">
        <f>IFERROR((Ações!$F1913-Ações!$K1913)/Ações!$F1913,0)</f>
        <v>-11.71254740927017</v>
      </c>
      <c r="F1913" s="46">
        <f>IF(OR(Ações!$N1913&lt;0,Ações!$M1913&lt;0),"",(22.5*Ações!$M1913*Ações!$N1913)^0.5)</f>
        <v>22.841212752391236</v>
      </c>
      <c r="G1913" s="47">
        <f>IFERROR((Ações!$H1913-Ações!$K1913)/Ações!$H1913,0)</f>
        <v>0</v>
      </c>
      <c r="H1913" s="48">
        <f>IFERROR(Ações!$I1913/(Ações!$P1913-Table_1[[#This Row],[CAGR LUCRO 5A]]),0)</f>
        <v>0</v>
      </c>
      <c r="I1913" s="48">
        <f>IF(Ações!$S1913&lt;0,"",Ações!$O1913*(1+Ações!$S1913))</f>
        <v>0</v>
      </c>
      <c r="J1913" s="49">
        <f>IFERROR(IF(Ações!$B1913="","",(VLOOKUP(Table_1[[#This Row],[AÇÕES]],'Dados Status Invest STOCKS'!A1899:AD2514,4)/Table_1[[#This Row],[LPA]]))/100,0)</f>
        <v>0.25256637168141594</v>
      </c>
      <c r="K1913" s="64">
        <f>IFERROR(IF(Ações!$B1913="","",VLOOKUP(Table_1[[#This Row],[AÇÕES]],'Dados Status Invest STOCKS'!A1899:AD2514,2)),0)</f>
        <v>290.37</v>
      </c>
      <c r="L1913" s="65">
        <f>IFERROR(IF(Ações!$B1913="","",VLOOKUP(Table_1[[#This Row],[AÇÕES]],'Dados Status Invest STOCKS'!A1899:AD2514,3)/100),0)</f>
        <v>0</v>
      </c>
      <c r="M1913" s="66">
        <f>IFERROR(IF(Ações!$B1913="","",VLOOKUP(Table_1[[#This Row],[AÇÕES]],'Dados Status Invest STOCKS'!A1899:AD2514,28)),0)</f>
        <v>3.39</v>
      </c>
      <c r="N1913" s="66">
        <f>IFERROR(IF(Ações!$B1913="","",VLOOKUP(Table_1[[#This Row],[AÇÕES]],'Dados Status Invest STOCKS'!A1899:AD2514,27)),0)</f>
        <v>6.84</v>
      </c>
      <c r="O1913" s="66">
        <f>IFERROR(IF(Ações!$L1913="","",Ações!$K1913*Ações!$L1913),0)</f>
        <v>0</v>
      </c>
      <c r="P1913" s="67">
        <f t="shared" si="29"/>
        <v>0.06</v>
      </c>
      <c r="Q1913" s="67">
        <f>IFERROR(Ações!$O1913/Ações!$M1913,0)</f>
        <v>0</v>
      </c>
      <c r="R1913" s="67">
        <f>IFERROR(IF(Ações!$B1913="","",VLOOKUP(Table_1[[#This Row],[AÇÕES]],'Dados Status Invest STOCKS'!A1899:AD2514,18)/100),0)</f>
        <v>0.49590000000000001</v>
      </c>
      <c r="S1913" s="65">
        <f>IFERROR(IF(Ações!$B1913="","",VLOOKUP(Table_1[[#This Row],[AÇÕES]],'Dados Status Invest STOCKS'!A1899:AD2514,25)/100),0)</f>
        <v>1.2766</v>
      </c>
      <c r="T1913" s="67">
        <f>(1-Ações!$Q1913)*Ações!$R1913</f>
        <v>0.49590000000000001</v>
      </c>
      <c r="U1913" s="68">
        <f>IF(Ações!$S1913=0,Ações!$T1913,IF(Ações!$T1913=0,Ações!$S1913,AVERAGE(Ações!$S1913,Ações!$T1913)))</f>
        <v>0.88624999999999998</v>
      </c>
    </row>
    <row r="1914" spans="2:21" ht="15" customHeight="1" x14ac:dyDescent="0.2">
      <c r="B1914" s="63" t="str">
        <f>IFERROR('Dados Status Invest STOCKS'!A1901,"-")</f>
        <v>FTS</v>
      </c>
      <c r="C1914" s="45">
        <f>IFERROR((Ações!$D1914-Ações!$K1914)/Ações!$D1914,0)</f>
        <v>-0.15606936416184963</v>
      </c>
      <c r="D1914" s="46">
        <f>(Ações!$O1914)/0.06</f>
        <v>40.196550000000002</v>
      </c>
      <c r="E1914" s="47">
        <f>IFERROR((Ações!$F1914-Ações!$K1914)/Ações!$F1914,0)</f>
        <v>-0.15680877882304387</v>
      </c>
      <c r="F1914" s="46">
        <f>IF(OR(Ações!$N1914&lt;0,Ações!$M1914&lt;0),"",(22.5*Ações!$M1914*Ações!$N1914)^0.5)</f>
        <v>40.170856973681801</v>
      </c>
      <c r="G1914" s="47">
        <f>IFERROR((Ações!$H1914-Ações!$K1914)/Ações!$H1914,0)</f>
        <v>2.0159084373778544</v>
      </c>
      <c r="H1914" s="48">
        <f>IFERROR(Ações!$I1914/(Ações!$P1914-Table_1[[#This Row],[CAGR LUCRO 5A]]),0)</f>
        <v>-45.742311305084733</v>
      </c>
      <c r="I1914" s="48">
        <f>IF(Ações!$S1914&lt;0,"",Ações!$O1914*(1+Ações!$S1914))</f>
        <v>2.6987963669999999</v>
      </c>
      <c r="J1914" s="49">
        <f>IFERROR(IF(Ações!$B1914="","",(VLOOKUP(Table_1[[#This Row],[AÇÕES]],'Dados Status Invest STOCKS'!A1900:AD2515,4)/Table_1[[#This Row],[LPA]]))/100,0)</f>
        <v>0.11290640394088673</v>
      </c>
      <c r="K1914" s="64">
        <f>IFERROR(IF(Ações!$B1914="","",VLOOKUP(Table_1[[#This Row],[AÇÕES]],'Dados Status Invest STOCKS'!A1900:AD2515,2)),0)</f>
        <v>46.47</v>
      </c>
      <c r="L1914" s="65">
        <f>IFERROR(IF(Ações!$B1914="","",VLOOKUP(Table_1[[#This Row],[AÇÕES]],'Dados Status Invest STOCKS'!A1900:AD2515,3)/100),0)</f>
        <v>5.1900000000000002E-2</v>
      </c>
      <c r="M1914" s="66">
        <f>IFERROR(IF(Ações!$B1914="","",VLOOKUP(Table_1[[#This Row],[AÇÕES]],'Dados Status Invest STOCKS'!A1900:AD2515,28)),0)</f>
        <v>2.0299999999999998</v>
      </c>
      <c r="N1914" s="66">
        <f>IFERROR(IF(Ações!$B1914="","",VLOOKUP(Table_1[[#This Row],[AÇÕES]],'Dados Status Invest STOCKS'!A1900:AD2515,27)),0)</f>
        <v>35.33</v>
      </c>
      <c r="O1914" s="66">
        <f>IFERROR(IF(Ações!$L1914="","",Ações!$K1914*Ações!$L1914),0)</f>
        <v>2.4117929999999999</v>
      </c>
      <c r="P1914" s="67">
        <f t="shared" si="29"/>
        <v>0.06</v>
      </c>
      <c r="Q1914" s="67">
        <f>IFERROR(Ações!$O1914/Ações!$M1914,0)</f>
        <v>1.1880753694581281</v>
      </c>
      <c r="R1914" s="67">
        <f>IFERROR(IF(Ações!$B1914="","",VLOOKUP(Table_1[[#This Row],[AÇÕES]],'Dados Status Invest STOCKS'!A1900:AD2515,18)/100),0)</f>
        <v>5.74E-2</v>
      </c>
      <c r="S1914" s="65">
        <f>IFERROR(IF(Ações!$B1914="","",VLOOKUP(Table_1[[#This Row],[AÇÕES]],'Dados Status Invest STOCKS'!A1900:AD2515,25)/100),0)</f>
        <v>0.11900000000000001</v>
      </c>
      <c r="T1914" s="67">
        <f>(1-Ações!$Q1914)*Ações!$R1914</f>
        <v>-1.0795526206896552E-2</v>
      </c>
      <c r="U1914" s="68">
        <f>IF(Ações!$S1914=0,Ações!$T1914,IF(Ações!$T1914=0,Ações!$S1914,AVERAGE(Ações!$S1914,Ações!$T1914)))</f>
        <v>5.4102236896551727E-2</v>
      </c>
    </row>
    <row r="1915" spans="2:21" ht="15" customHeight="1" x14ac:dyDescent="0.2">
      <c r="B1915" s="63" t="str">
        <f>IFERROR('Dados Status Invest STOCKS'!A1902,"-")</f>
        <v>FTV</v>
      </c>
      <c r="C1915" s="45">
        <f>IFERROR((Ações!$D1915-Ações!$K1915)/Ações!$D1915,0)</f>
        <v>-14.384615384615381</v>
      </c>
      <c r="D1915" s="46">
        <f>(Ações!$O1915)/0.06</f>
        <v>4.6774000000000004</v>
      </c>
      <c r="E1915" s="47">
        <f>IFERROR((Ações!$F1915-Ações!$K1915)/Ações!$F1915,0)</f>
        <v>-0.38977148166482783</v>
      </c>
      <c r="F1915" s="46">
        <f>IF(OR(Ações!$N1915&lt;0,Ações!$M1915&lt;0),"",(22.5*Ações!$M1915*Ações!$N1915)^0.5)</f>
        <v>51.778296611611317</v>
      </c>
      <c r="G1915" s="47">
        <f>IFERROR((Ações!$H1915-Ações!$K1915)/Ações!$H1915,0)</f>
        <v>17.541867217006214</v>
      </c>
      <c r="H1915" s="48">
        <f>IFERROR(Ações!$I1915/(Ações!$P1915-Table_1[[#This Row],[CAGR LUCRO 5A]]),0)</f>
        <v>-4.3501739589603288</v>
      </c>
      <c r="I1915" s="48">
        <f>IF(Ações!$S1915&lt;0,"",Ações!$O1915*(1+Ações!$S1915))</f>
        <v>0.31799771640000002</v>
      </c>
      <c r="J1915" s="49">
        <f>IFERROR(IF(Ações!$B1915="","",(VLOOKUP(Table_1[[#This Row],[AÇÕES]],'Dados Status Invest STOCKS'!A1901:AD2516,4)/Table_1[[#This Row],[LPA]]))/100,0)</f>
        <v>3.342672413793104E-2</v>
      </c>
      <c r="K1915" s="64">
        <f>IFERROR(IF(Ações!$B1915="","",VLOOKUP(Table_1[[#This Row],[AÇÕES]],'Dados Status Invest STOCKS'!A1901:AD2516,2)),0)</f>
        <v>71.959999999999994</v>
      </c>
      <c r="L1915" s="65">
        <f>IFERROR(IF(Ações!$B1915="","",VLOOKUP(Table_1[[#This Row],[AÇÕES]],'Dados Status Invest STOCKS'!A1901:AD2516,3)/100),0)</f>
        <v>3.9000000000000003E-3</v>
      </c>
      <c r="M1915" s="66">
        <f>IFERROR(IF(Ações!$B1915="","",VLOOKUP(Table_1[[#This Row],[AÇÕES]],'Dados Status Invest STOCKS'!A1901:AD2516,28)),0)</f>
        <v>4.6399999999999997</v>
      </c>
      <c r="N1915" s="66">
        <f>IFERROR(IF(Ações!$B1915="","",VLOOKUP(Table_1[[#This Row],[AÇÕES]],'Dados Status Invest STOCKS'!A1901:AD2516,27)),0)</f>
        <v>25.68</v>
      </c>
      <c r="O1915" s="66">
        <f>IFERROR(IF(Ações!$L1915="","",Ações!$K1915*Ações!$L1915),0)</f>
        <v>0.280644</v>
      </c>
      <c r="P1915" s="67">
        <f t="shared" si="29"/>
        <v>0.06</v>
      </c>
      <c r="Q1915" s="67">
        <f>IFERROR(Ações!$O1915/Ações!$M1915,0)</f>
        <v>6.0483620689655175E-2</v>
      </c>
      <c r="R1915" s="67">
        <f>IFERROR(IF(Ações!$B1915="","",VLOOKUP(Table_1[[#This Row],[AÇÕES]],'Dados Status Invest STOCKS'!A1901:AD2516,18)/100),0)</f>
        <v>0.18059999999999998</v>
      </c>
      <c r="S1915" s="65">
        <f>IFERROR(IF(Ações!$B1915="","",VLOOKUP(Table_1[[#This Row],[AÇÕES]],'Dados Status Invest STOCKS'!A1901:AD2516,25)/100),0)</f>
        <v>0.1331</v>
      </c>
      <c r="T1915" s="67">
        <f>(1-Ações!$Q1915)*Ações!$R1915</f>
        <v>0.16967665810344826</v>
      </c>
      <c r="U1915" s="68">
        <f>IF(Ações!$S1915=0,Ações!$T1915,IF(Ações!$T1915=0,Ações!$S1915,AVERAGE(Ações!$S1915,Ações!$T1915)))</f>
        <v>0.15138832905172411</v>
      </c>
    </row>
    <row r="1916" spans="2:21" ht="15" customHeight="1" x14ac:dyDescent="0.2">
      <c r="B1916" s="63" t="str">
        <f>IFERROR('Dados Status Invest STOCKS'!A1903,"-")</f>
        <v>FUBO</v>
      </c>
      <c r="C1916" s="45">
        <f>IFERROR((Ações!$D1916-Ações!$K1916)/Ações!$D1916,0)</f>
        <v>0</v>
      </c>
      <c r="D1916" s="46">
        <f>(Ações!$O1916)/0.06</f>
        <v>0</v>
      </c>
      <c r="E1916" s="47">
        <f>IFERROR((Ações!$F1916-Ações!$K1916)/Ações!$F1916,0)</f>
        <v>0</v>
      </c>
      <c r="F1916" s="46" t="str">
        <f>IF(OR(Ações!$N1916&lt;0,Ações!$M1916&lt;0),"",(22.5*Ações!$M1916*Ações!$N1916)^0.5)</f>
        <v/>
      </c>
      <c r="G1916" s="47">
        <f>IFERROR((Ações!$H1916-Ações!$K1916)/Ações!$H1916,0)</f>
        <v>0</v>
      </c>
      <c r="H1916" s="48">
        <f>IFERROR(Ações!$I1916/(Ações!$P1916-Table_1[[#This Row],[CAGR LUCRO 5A]]),0)</f>
        <v>0</v>
      </c>
      <c r="I1916" s="48">
        <f>IF(Ações!$S1916&lt;0,"",Ações!$O1916*(1+Ações!$S1916))</f>
        <v>0</v>
      </c>
      <c r="J1916" s="49">
        <f>IFERROR(IF(Ações!$B1916="","",(VLOOKUP(Table_1[[#This Row],[AÇÕES]],'Dados Status Invest STOCKS'!A1902:AD2517,4)/Table_1[[#This Row],[LPA]]))/100,0)</f>
        <v>1.0990099009900991E-2</v>
      </c>
      <c r="K1916" s="64">
        <f>IFERROR(IF(Ações!$B1916="","",VLOOKUP(Table_1[[#This Row],[AÇÕES]],'Dados Status Invest STOCKS'!A1902:AD2517,2)),0)</f>
        <v>10.11</v>
      </c>
      <c r="L1916" s="65">
        <f>IFERROR(IF(Ações!$B1916="","",VLOOKUP(Table_1[[#This Row],[AÇÕES]],'Dados Status Invest STOCKS'!A1902:AD2517,3)/100),0)</f>
        <v>0</v>
      </c>
      <c r="M1916" s="66">
        <f>IFERROR(IF(Ações!$B1916="","",VLOOKUP(Table_1[[#This Row],[AÇÕES]],'Dados Status Invest STOCKS'!A1902:AD2517,28)),0)</f>
        <v>-3.03</v>
      </c>
      <c r="N1916" s="66">
        <f>IFERROR(IF(Ações!$B1916="","",VLOOKUP(Table_1[[#This Row],[AÇÕES]],'Dados Status Invest STOCKS'!A1902:AD2517,27)),0)</f>
        <v>4.1399999999999997</v>
      </c>
      <c r="O1916" s="66">
        <f>IFERROR(IF(Ações!$L1916="","",Ações!$K1916*Ações!$L1916),0)</f>
        <v>0</v>
      </c>
      <c r="P1916" s="67">
        <f t="shared" si="29"/>
        <v>0.06</v>
      </c>
      <c r="Q1916" s="67">
        <f>IFERROR(Ações!$O1916/Ações!$M1916,0)</f>
        <v>0</v>
      </c>
      <c r="R1916" s="67">
        <f>IFERROR(IF(Ações!$B1916="","",VLOOKUP(Table_1[[#This Row],[AÇÕES]],'Dados Status Invest STOCKS'!A1902:AD2517,18)/100),0)</f>
        <v>-0.73299999999999998</v>
      </c>
      <c r="S1916" s="65">
        <f>IFERROR(IF(Ações!$B1916="","",VLOOKUP(Table_1[[#This Row],[AÇÕES]],'Dados Status Invest STOCKS'!A1902:AD2517,25)/100),0)</f>
        <v>0</v>
      </c>
      <c r="T1916" s="67">
        <f>(1-Ações!$Q1916)*Ações!$R1916</f>
        <v>-0.73299999999999998</v>
      </c>
      <c r="U1916" s="68">
        <f>IF(Ações!$S1916=0,Ações!$T1916,IF(Ações!$T1916=0,Ações!$S1916,AVERAGE(Ações!$S1916,Ações!$T1916)))</f>
        <v>-0.73299999999999998</v>
      </c>
    </row>
    <row r="1917" spans="2:21" ht="15" customHeight="1" x14ac:dyDescent="0.2">
      <c r="B1917" s="63" t="str">
        <f>IFERROR('Dados Status Invest STOCKS'!A1904,"-")</f>
        <v>FUL</v>
      </c>
      <c r="C1917" s="45">
        <f>IFERROR((Ações!$D1917-Ações!$K1917)/Ações!$D1917,0)</f>
        <v>-5.5934065934065922</v>
      </c>
      <c r="D1917" s="46">
        <f>(Ações!$O1917)/0.06</f>
        <v>11.062566666666669</v>
      </c>
      <c r="E1917" s="47">
        <f>IFERROR((Ações!$F1917-Ações!$K1917)/Ações!$F1917,0)</f>
        <v>-0.65929817866457763</v>
      </c>
      <c r="F1917" s="46">
        <f>IF(OR(Ações!$N1917&lt;0,Ações!$M1917&lt;0),"",(22.5*Ações!$M1917*Ações!$N1917)^0.5)</f>
        <v>43.958343917850229</v>
      </c>
      <c r="G1917" s="47">
        <f>IFERROR((Ações!$H1917-Ações!$K1917)/Ações!$H1917,0)</f>
        <v>2.4122588158721525</v>
      </c>
      <c r="H1917" s="48">
        <f>IFERROR(Ações!$I1917/(Ações!$P1917-Table_1[[#This Row],[CAGR LUCRO 5A]]),0)</f>
        <v>-51.647756898550703</v>
      </c>
      <c r="I1917" s="48">
        <f>IF(Ações!$S1917&lt;0,"",Ações!$O1917*(1+Ações!$S1917))</f>
        <v>0.71273904520000009</v>
      </c>
      <c r="J1917" s="49">
        <f>IFERROR(IF(Ações!$B1917="","",(VLOOKUP(Table_1[[#This Row],[AÇÕES]],'Dados Status Invest STOCKS'!A1903:AD2518,4)/Table_1[[#This Row],[LPA]]))/100,0)</f>
        <v>8.8090277777777781E-2</v>
      </c>
      <c r="K1917" s="64">
        <f>IFERROR(IF(Ações!$B1917="","",VLOOKUP(Table_1[[#This Row],[AÇÕES]],'Dados Status Invest STOCKS'!A1903:AD2518,2)),0)</f>
        <v>72.94</v>
      </c>
      <c r="L1917" s="65">
        <f>IFERROR(IF(Ações!$B1917="","",VLOOKUP(Table_1[[#This Row],[AÇÕES]],'Dados Status Invest STOCKS'!A1903:AD2518,3)/100),0)</f>
        <v>9.1000000000000004E-3</v>
      </c>
      <c r="M1917" s="66">
        <f>IFERROR(IF(Ações!$B1917="","",VLOOKUP(Table_1[[#This Row],[AÇÕES]],'Dados Status Invest STOCKS'!A1903:AD2518,28)),0)</f>
        <v>2.88</v>
      </c>
      <c r="N1917" s="66">
        <f>IFERROR(IF(Ações!$B1917="","",VLOOKUP(Table_1[[#This Row],[AÇÕES]],'Dados Status Invest STOCKS'!A1903:AD2518,27)),0)</f>
        <v>29.82</v>
      </c>
      <c r="O1917" s="66">
        <f>IFERROR(IF(Ações!$L1917="","",Ações!$K1917*Ações!$L1917),0)</f>
        <v>0.66375400000000007</v>
      </c>
      <c r="P1917" s="67">
        <f t="shared" si="29"/>
        <v>0.06</v>
      </c>
      <c r="Q1917" s="67">
        <f>IFERROR(Ações!$O1917/Ações!$M1917,0)</f>
        <v>0.23047013888888893</v>
      </c>
      <c r="R1917" s="67">
        <f>IFERROR(IF(Ações!$B1917="","",VLOOKUP(Table_1[[#This Row],[AÇÕES]],'Dados Status Invest STOCKS'!A1903:AD2518,18)/100),0)</f>
        <v>9.64E-2</v>
      </c>
      <c r="S1917" s="65">
        <f>IFERROR(IF(Ações!$B1917="","",VLOOKUP(Table_1[[#This Row],[AÇÕES]],'Dados Status Invest STOCKS'!A1903:AD2518,25)/100),0)</f>
        <v>7.3800000000000004E-2</v>
      </c>
      <c r="T1917" s="67">
        <f>(1-Ações!$Q1917)*Ações!$R1917</f>
        <v>7.4182678611111108E-2</v>
      </c>
      <c r="U1917" s="68">
        <f>IF(Ações!$S1917=0,Ações!$T1917,IF(Ações!$T1917=0,Ações!$S1917,AVERAGE(Ações!$S1917,Ações!$T1917)))</f>
        <v>7.3991339305555556E-2</v>
      </c>
    </row>
    <row r="1918" spans="2:21" ht="15" customHeight="1" x14ac:dyDescent="0.2">
      <c r="B1918" s="63" t="str">
        <f>IFERROR('Dados Status Invest STOCKS'!A1905,"-")</f>
        <v>FULC</v>
      </c>
      <c r="C1918" s="45">
        <f>IFERROR((Ações!$D1918-Ações!$K1918)/Ações!$D1918,0)</f>
        <v>0</v>
      </c>
      <c r="D1918" s="46">
        <f>(Ações!$O1918)/0.06</f>
        <v>0</v>
      </c>
      <c r="E1918" s="47">
        <f>IFERROR((Ações!$F1918-Ações!$K1918)/Ações!$F1918,0)</f>
        <v>0</v>
      </c>
      <c r="F1918" s="46" t="str">
        <f>IF(OR(Ações!$N1918&lt;0,Ações!$M1918&lt;0),"",(22.5*Ações!$M1918*Ações!$N1918)^0.5)</f>
        <v/>
      </c>
      <c r="G1918" s="47">
        <f>IFERROR((Ações!$H1918-Ações!$K1918)/Ações!$H1918,0)</f>
        <v>0</v>
      </c>
      <c r="H1918" s="48">
        <f>IFERROR(Ações!$I1918/(Ações!$P1918-Table_1[[#This Row],[CAGR LUCRO 5A]]),0)</f>
        <v>0</v>
      </c>
      <c r="I1918" s="48">
        <f>IF(Ações!$S1918&lt;0,"",Ações!$O1918*(1+Ações!$S1918))</f>
        <v>0</v>
      </c>
      <c r="J1918" s="49">
        <f>IFERROR(IF(Ações!$B1918="","",(VLOOKUP(Table_1[[#This Row],[AÇÕES]],'Dados Status Invest STOCKS'!A1904:AD2519,4)/Table_1[[#This Row],[LPA]]))/100,0)</f>
        <v>3.7081081081081081E-2</v>
      </c>
      <c r="K1918" s="64">
        <f>IFERROR(IF(Ações!$B1918="","",VLOOKUP(Table_1[[#This Row],[AÇÕES]],'Dados Status Invest STOCKS'!A1904:AD2519,2)),0)</f>
        <v>12.71</v>
      </c>
      <c r="L1918" s="65">
        <f>IFERROR(IF(Ações!$B1918="","",VLOOKUP(Table_1[[#This Row],[AÇÕES]],'Dados Status Invest STOCKS'!A1904:AD2519,3)/100),0)</f>
        <v>0</v>
      </c>
      <c r="M1918" s="66">
        <f>IFERROR(IF(Ações!$B1918="","",VLOOKUP(Table_1[[#This Row],[AÇÕES]],'Dados Status Invest STOCKS'!A1904:AD2519,28)),0)</f>
        <v>-1.85</v>
      </c>
      <c r="N1918" s="66">
        <f>IFERROR(IF(Ações!$B1918="","",VLOOKUP(Table_1[[#This Row],[AÇÕES]],'Dados Status Invest STOCKS'!A1904:AD2519,27)),0)</f>
        <v>5.69</v>
      </c>
      <c r="O1918" s="66">
        <f>IFERROR(IF(Ações!$L1918="","",Ações!$K1918*Ações!$L1918),0)</f>
        <v>0</v>
      </c>
      <c r="P1918" s="67">
        <f t="shared" si="29"/>
        <v>0.06</v>
      </c>
      <c r="Q1918" s="67">
        <f>IFERROR(Ações!$O1918/Ações!$M1918,0)</f>
        <v>0</v>
      </c>
      <c r="R1918" s="67">
        <f>IFERROR(IF(Ações!$B1918="","",VLOOKUP(Table_1[[#This Row],[AÇÕES]],'Dados Status Invest STOCKS'!A1904:AD2519,18)/100),0)</f>
        <v>-0.3256</v>
      </c>
      <c r="S1918" s="65">
        <f>IFERROR(IF(Ações!$B1918="","",VLOOKUP(Table_1[[#This Row],[AÇÕES]],'Dados Status Invest STOCKS'!A1904:AD2519,25)/100),0)</f>
        <v>0</v>
      </c>
      <c r="T1918" s="67">
        <f>(1-Ações!$Q1918)*Ações!$R1918</f>
        <v>-0.3256</v>
      </c>
      <c r="U1918" s="68">
        <f>IF(Ações!$S1918=0,Ações!$T1918,IF(Ações!$T1918=0,Ações!$S1918,AVERAGE(Ações!$S1918,Ações!$T1918)))</f>
        <v>-0.3256</v>
      </c>
    </row>
    <row r="1919" spans="2:21" ht="15" customHeight="1" x14ac:dyDescent="0.2">
      <c r="B1919" s="63" t="str">
        <f>IFERROR('Dados Status Invest STOCKS'!A1906,"-")</f>
        <v>FULT</v>
      </c>
      <c r="C1919" s="45">
        <f>IFERROR((Ações!$D1919-Ações!$K1919)/Ações!$D1919,0)</f>
        <v>-0.69971671388101997</v>
      </c>
      <c r="D1919" s="46">
        <f>(Ações!$O1919)/0.06</f>
        <v>10.678249999999998</v>
      </c>
      <c r="E1919" s="47">
        <f>IFERROR((Ações!$F1919-Ações!$K1919)/Ações!$F1919,0)</f>
        <v>0.25598943943681696</v>
      </c>
      <c r="F1919" s="46">
        <f>IF(OR(Ações!$N1919&lt;0,Ações!$M1919&lt;0),"",(22.5*Ações!$M1919*Ações!$N1919)^0.5)</f>
        <v>24.3948150228691</v>
      </c>
      <c r="G1919" s="47">
        <f>IFERROR((Ações!$H1919-Ações!$K1919)/Ações!$H1919,0)</f>
        <v>0.33254332723868801</v>
      </c>
      <c r="H1919" s="48">
        <f>IFERROR(Ações!$I1919/(Ações!$P1919-Table_1[[#This Row],[CAGR LUCRO 5A]]),0)</f>
        <v>27.192776311475409</v>
      </c>
      <c r="I1919" s="48">
        <f>IF(Ações!$S1919&lt;0,"",Ações!$O1919*(1+Ações!$S1919))</f>
        <v>0.66350374199999995</v>
      </c>
      <c r="J1919" s="49">
        <f>IFERROR(IF(Ações!$B1919="","",(VLOOKUP(Table_1[[#This Row],[AÇÕES]],'Dados Status Invest STOCKS'!A1905:AD2520,4)/Table_1[[#This Row],[LPA]]))/100,0)</f>
        <v>7.2784810126582278E-2</v>
      </c>
      <c r="K1919" s="64">
        <f>IFERROR(IF(Ações!$B1919="","",VLOOKUP(Table_1[[#This Row],[AÇÕES]],'Dados Status Invest STOCKS'!A1905:AD2520,2)),0)</f>
        <v>18.149999999999999</v>
      </c>
      <c r="L1919" s="65">
        <f>IFERROR(IF(Ações!$B1919="","",VLOOKUP(Table_1[[#This Row],[AÇÕES]],'Dados Status Invest STOCKS'!A1905:AD2520,3)/100),0)</f>
        <v>3.5299999999999998E-2</v>
      </c>
      <c r="M1919" s="66">
        <f>IFERROR(IF(Ações!$B1919="","",VLOOKUP(Table_1[[#This Row],[AÇÕES]],'Dados Status Invest STOCKS'!A1905:AD2520,28)),0)</f>
        <v>1.58</v>
      </c>
      <c r="N1919" s="66">
        <f>IFERROR(IF(Ações!$B1919="","",VLOOKUP(Table_1[[#This Row],[AÇÕES]],'Dados Status Invest STOCKS'!A1905:AD2520,27)),0)</f>
        <v>16.739999999999998</v>
      </c>
      <c r="O1919" s="66">
        <f>IFERROR(IF(Ações!$L1919="","",Ações!$K1919*Ações!$L1919),0)</f>
        <v>0.6406949999999999</v>
      </c>
      <c r="P1919" s="67">
        <f t="shared" si="29"/>
        <v>0.06</v>
      </c>
      <c r="Q1919" s="67">
        <f>IFERROR(Ações!$O1919/Ações!$M1919,0)</f>
        <v>0.40550316455696195</v>
      </c>
      <c r="R1919" s="67">
        <f>IFERROR(IF(Ações!$B1919="","",VLOOKUP(Table_1[[#This Row],[AÇÕES]],'Dados Status Invest STOCKS'!A1905:AD2520,18)/100),0)</f>
        <v>9.4299999999999995E-2</v>
      </c>
      <c r="S1919" s="65">
        <f>IFERROR(IF(Ações!$B1919="","",VLOOKUP(Table_1[[#This Row],[AÇÕES]],'Dados Status Invest STOCKS'!A1905:AD2520,25)/100),0)</f>
        <v>3.56E-2</v>
      </c>
      <c r="T1919" s="67">
        <f>(1-Ações!$Q1919)*Ações!$R1919</f>
        <v>5.6061051582278483E-2</v>
      </c>
      <c r="U1919" s="68">
        <f>IF(Ações!$S1919=0,Ações!$T1919,IF(Ações!$T1919=0,Ações!$S1919,AVERAGE(Ações!$S1919,Ações!$T1919)))</f>
        <v>4.5830525791139241E-2</v>
      </c>
    </row>
    <row r="1920" spans="2:21" ht="15" customHeight="1" x14ac:dyDescent="0.2">
      <c r="B1920" s="63" t="str">
        <f>IFERROR('Dados Status Invest STOCKS'!A1907,"-")</f>
        <v>FULTP</v>
      </c>
      <c r="C1920" s="45">
        <f>IFERROR((Ações!$D1920-Ações!$K1920)/Ações!$D1920,0)</f>
        <v>3.6918138041733578E-2</v>
      </c>
      <c r="D1920" s="46">
        <f>(Ações!$O1920)/0.06</f>
        <v>26.664400000000001</v>
      </c>
      <c r="E1920" s="47">
        <f>IFERROR((Ações!$F1920-Ações!$K1920)/Ações!$F1920,0)</f>
        <v>-5.2682710482784709E-2</v>
      </c>
      <c r="F1920" s="46">
        <f>IF(OR(Ações!$N1920&lt;0,Ações!$M1920&lt;0),"",(22.5*Ações!$M1920*Ações!$N1920)^0.5)</f>
        <v>24.3948150228691</v>
      </c>
      <c r="G1920" s="47">
        <f>IFERROR((Ações!$H1920-Ações!$K1920)/Ações!$H1920,0)</f>
        <v>0.62181026406943318</v>
      </c>
      <c r="H1920" s="48">
        <f>IFERROR(Ações!$I1920/(Ações!$P1920-Table_1[[#This Row],[CAGR LUCRO 5A]]),0)</f>
        <v>67.902424524590174</v>
      </c>
      <c r="I1920" s="48">
        <f>IF(Ações!$S1920&lt;0,"",Ações!$O1920*(1+Ações!$S1920))</f>
        <v>1.6568191584</v>
      </c>
      <c r="J1920" s="49">
        <f>IFERROR(IF(Ações!$B1920="","",(VLOOKUP(Table_1[[#This Row],[AÇÕES]],'Dados Status Invest STOCKS'!A1906:AD2521,4)/Table_1[[#This Row],[LPA]]))/100,0)</f>
        <v>0.10297468354430378</v>
      </c>
      <c r="K1920" s="64">
        <f>IFERROR(IF(Ações!$B1920="","",VLOOKUP(Table_1[[#This Row],[AÇÕES]],'Dados Status Invest STOCKS'!A1906:AD2521,2)),0)</f>
        <v>25.68</v>
      </c>
      <c r="L1920" s="65">
        <f>IFERROR(IF(Ações!$B1920="","",VLOOKUP(Table_1[[#This Row],[AÇÕES]],'Dados Status Invest STOCKS'!A1906:AD2521,3)/100),0)</f>
        <v>6.2300000000000001E-2</v>
      </c>
      <c r="M1920" s="66">
        <f>IFERROR(IF(Ações!$B1920="","",VLOOKUP(Table_1[[#This Row],[AÇÕES]],'Dados Status Invest STOCKS'!A1906:AD2521,28)),0)</f>
        <v>1.58</v>
      </c>
      <c r="N1920" s="66">
        <f>IFERROR(IF(Ações!$B1920="","",VLOOKUP(Table_1[[#This Row],[AÇÕES]],'Dados Status Invest STOCKS'!A1906:AD2521,27)),0)</f>
        <v>16.739999999999998</v>
      </c>
      <c r="O1920" s="66">
        <f>IFERROR(IF(Ações!$L1920="","",Ações!$K1920*Ações!$L1920),0)</f>
        <v>1.599864</v>
      </c>
      <c r="P1920" s="67">
        <f t="shared" si="29"/>
        <v>0.06</v>
      </c>
      <c r="Q1920" s="67">
        <f>IFERROR(Ações!$O1920/Ações!$M1920,0)</f>
        <v>1.0125721518987341</v>
      </c>
      <c r="R1920" s="67">
        <f>IFERROR(IF(Ações!$B1920="","",VLOOKUP(Table_1[[#This Row],[AÇÕES]],'Dados Status Invest STOCKS'!A1906:AD2521,18)/100),0)</f>
        <v>9.4299999999999995E-2</v>
      </c>
      <c r="S1920" s="65">
        <f>IFERROR(IF(Ações!$B1920="","",VLOOKUP(Table_1[[#This Row],[AÇÕES]],'Dados Status Invest STOCKS'!A1906:AD2521,25)/100),0)</f>
        <v>3.56E-2</v>
      </c>
      <c r="T1920" s="67">
        <f>(1-Ações!$Q1920)*Ações!$R1920</f>
        <v>-1.185553924050622E-3</v>
      </c>
      <c r="U1920" s="68">
        <f>IF(Ações!$S1920=0,Ações!$T1920,IF(Ações!$T1920=0,Ações!$S1920,AVERAGE(Ações!$S1920,Ações!$T1920)))</f>
        <v>1.720722303797469E-2</v>
      </c>
    </row>
    <row r="1921" spans="2:21" ht="15" customHeight="1" x14ac:dyDescent="0.2">
      <c r="B1921" s="63" t="str">
        <f>IFERROR('Dados Status Invest STOCKS'!A1908,"-")</f>
        <v>FUN</v>
      </c>
      <c r="C1921" s="45">
        <f>IFERROR((Ações!$D1921-Ações!$K1921)/Ações!$D1921,0)</f>
        <v>0</v>
      </c>
      <c r="D1921" s="46">
        <f>(Ações!$O1921)/0.06</f>
        <v>0</v>
      </c>
      <c r="E1921" s="47">
        <f>IFERROR((Ações!$F1921-Ações!$K1921)/Ações!$F1921,0)</f>
        <v>0</v>
      </c>
      <c r="F1921" s="46" t="str">
        <f>IF(OR(Ações!$N1921&lt;0,Ações!$M1921&lt;0),"",(22.5*Ações!$M1921*Ações!$N1921)^0.5)</f>
        <v/>
      </c>
      <c r="G1921" s="47">
        <f>IFERROR((Ações!$H1921-Ações!$K1921)/Ações!$H1921,0)</f>
        <v>0</v>
      </c>
      <c r="H1921" s="48">
        <f>IFERROR(Ações!$I1921/(Ações!$P1921-Table_1[[#This Row],[CAGR LUCRO 5A]]),0)</f>
        <v>0</v>
      </c>
      <c r="I1921" s="48">
        <f>IF(Ações!$S1921&lt;0,"",Ações!$O1921*(1+Ações!$S1921))</f>
        <v>0</v>
      </c>
      <c r="J1921" s="49">
        <f>IFERROR(IF(Ações!$B1921="","",(VLOOKUP(Table_1[[#This Row],[AÇÕES]],'Dados Status Invest STOCKS'!A1907:AD2522,4)/Table_1[[#This Row],[LPA]]))/100,0)</f>
        <v>9.2645739910313912E-2</v>
      </c>
      <c r="K1921" s="64">
        <f>IFERROR(IF(Ações!$B1921="","",VLOOKUP(Table_1[[#This Row],[AÇÕES]],'Dados Status Invest STOCKS'!A1907:AD2522,2)),0)</f>
        <v>46.07</v>
      </c>
      <c r="L1921" s="65">
        <f>IFERROR(IF(Ações!$B1921="","",VLOOKUP(Table_1[[#This Row],[AÇÕES]],'Dados Status Invest STOCKS'!A1907:AD2522,3)/100),0)</f>
        <v>0</v>
      </c>
      <c r="M1921" s="66">
        <f>IFERROR(IF(Ações!$B1921="","",VLOOKUP(Table_1[[#This Row],[AÇÕES]],'Dados Status Invest STOCKS'!A1907:AD2522,28)),0)</f>
        <v>-2.23</v>
      </c>
      <c r="N1921" s="66">
        <f>IFERROR(IF(Ações!$B1921="","",VLOOKUP(Table_1[[#This Row],[AÇÕES]],'Dados Status Invest STOCKS'!A1907:AD2522,27)),0)</f>
        <v>-12.01</v>
      </c>
      <c r="O1921" s="66">
        <f>IFERROR(IF(Ações!$L1921="","",Ações!$K1921*Ações!$L1921),0)</f>
        <v>0</v>
      </c>
      <c r="P1921" s="67">
        <f t="shared" si="29"/>
        <v>0.06</v>
      </c>
      <c r="Q1921" s="67">
        <f>IFERROR(Ações!$O1921/Ações!$M1921,0)</f>
        <v>0</v>
      </c>
      <c r="R1921" s="67">
        <f>IFERROR(IF(Ações!$B1921="","",VLOOKUP(Table_1[[#This Row],[AÇÕES]],'Dados Status Invest STOCKS'!A1907:AD2522,18)/100),0)</f>
        <v>-0.1857</v>
      </c>
      <c r="S1921" s="65">
        <f>IFERROR(IF(Ações!$B1921="","",VLOOKUP(Table_1[[#This Row],[AÇÕES]],'Dados Status Invest STOCKS'!A1907:AD2522,25)/100),0)</f>
        <v>0</v>
      </c>
      <c r="T1921" s="67">
        <f>(1-Ações!$Q1921)*Ações!$R1921</f>
        <v>-0.1857</v>
      </c>
      <c r="U1921" s="68">
        <f>IF(Ações!$S1921=0,Ações!$T1921,IF(Ações!$T1921=0,Ações!$S1921,AVERAGE(Ações!$S1921,Ações!$T1921)))</f>
        <v>-0.1857</v>
      </c>
    </row>
    <row r="1922" spans="2:21" ht="15" customHeight="1" x14ac:dyDescent="0.2">
      <c r="B1922" s="63" t="str">
        <f>IFERROR('Dados Status Invest STOCKS'!A1909,"-")</f>
        <v>FUNC</v>
      </c>
      <c r="C1922" s="45">
        <f>IFERROR((Ações!$D1922-Ações!$K1922)/Ações!$D1922,0)</f>
        <v>-0.94805194805194792</v>
      </c>
      <c r="D1922" s="46">
        <f>(Ações!$O1922)/0.06</f>
        <v>9.9843333333333337</v>
      </c>
      <c r="E1922" s="47">
        <f>IFERROR((Ações!$F1922-Ações!$K1922)/Ações!$F1922,0)</f>
        <v>0.42783549445974955</v>
      </c>
      <c r="F1922" s="46">
        <f>IF(OR(Ações!$N1922&lt;0,Ações!$M1922&lt;0),"",(22.5*Ações!$M1922*Ações!$N1922)^0.5)</f>
        <v>33.993720008260347</v>
      </c>
      <c r="G1922" s="47">
        <f>IFERROR((Ações!$H1922-Ações!$K1922)/Ações!$H1922,0)</f>
        <v>1.033657794472044</v>
      </c>
      <c r="H1922" s="48">
        <f>IFERROR(Ações!$I1922/(Ações!$P1922-Table_1[[#This Row],[CAGR LUCRO 5A]]),0)</f>
        <v>-577.87505999999803</v>
      </c>
      <c r="I1922" s="48">
        <f>IF(Ações!$S1922&lt;0,"",Ações!$O1922*(1+Ações!$S1922))</f>
        <v>0.63566256600000004</v>
      </c>
      <c r="J1922" s="49">
        <f>IFERROR(IF(Ações!$B1922="","",(VLOOKUP(Table_1[[#This Row],[AÇÕES]],'Dados Status Invest STOCKS'!A1908:AD2523,4)/Table_1[[#This Row],[LPA]]))/100,0)</f>
        <v>3.0196850393700788E-2</v>
      </c>
      <c r="K1922" s="64">
        <f>IFERROR(IF(Ações!$B1922="","",VLOOKUP(Table_1[[#This Row],[AÇÕES]],'Dados Status Invest STOCKS'!A1908:AD2523,2)),0)</f>
        <v>19.45</v>
      </c>
      <c r="L1922" s="65">
        <f>IFERROR(IF(Ações!$B1922="","",VLOOKUP(Table_1[[#This Row],[AÇÕES]],'Dados Status Invest STOCKS'!A1908:AD2523,3)/100),0)</f>
        <v>3.0800000000000001E-2</v>
      </c>
      <c r="M1922" s="66">
        <f>IFERROR(IF(Ações!$B1922="","",VLOOKUP(Table_1[[#This Row],[AÇÕES]],'Dados Status Invest STOCKS'!A1908:AD2523,28)),0)</f>
        <v>2.54</v>
      </c>
      <c r="N1922" s="66">
        <f>IFERROR(IF(Ações!$B1922="","",VLOOKUP(Table_1[[#This Row],[AÇÕES]],'Dados Status Invest STOCKS'!A1908:AD2523,27)),0)</f>
        <v>20.22</v>
      </c>
      <c r="O1922" s="66">
        <f>IFERROR(IF(Ações!$L1922="","",Ações!$K1922*Ações!$L1922),0)</f>
        <v>0.59906000000000004</v>
      </c>
      <c r="P1922" s="67">
        <f t="shared" si="29"/>
        <v>0.06</v>
      </c>
      <c r="Q1922" s="67">
        <f>IFERROR(Ações!$O1922/Ações!$M1922,0)</f>
        <v>0.23585039370078742</v>
      </c>
      <c r="R1922" s="67">
        <f>IFERROR(IF(Ações!$B1922="","",VLOOKUP(Table_1[[#This Row],[AÇÕES]],'Dados Status Invest STOCKS'!A1908:AD2523,18)/100),0)</f>
        <v>0.12539999999999998</v>
      </c>
      <c r="S1922" s="65">
        <f>IFERROR(IF(Ações!$B1922="","",VLOOKUP(Table_1[[#This Row],[AÇÕES]],'Dados Status Invest STOCKS'!A1908:AD2523,25)/100),0)</f>
        <v>6.1100000000000002E-2</v>
      </c>
      <c r="T1922" s="67">
        <f>(1-Ações!$Q1922)*Ações!$R1922</f>
        <v>9.5824360629921251E-2</v>
      </c>
      <c r="U1922" s="68">
        <f>IF(Ações!$S1922=0,Ações!$T1922,IF(Ações!$T1922=0,Ações!$S1922,AVERAGE(Ações!$S1922,Ações!$T1922)))</f>
        <v>7.8462180314960633E-2</v>
      </c>
    </row>
    <row r="1923" spans="2:21" ht="15" customHeight="1" x14ac:dyDescent="0.2">
      <c r="B1923" s="63" t="str">
        <f>IFERROR('Dados Status Invest STOCKS'!A1910,"-")</f>
        <v>FUSB</v>
      </c>
      <c r="C1923" s="45">
        <f>IFERROR((Ações!$D1923-Ações!$K1923)/Ações!$D1923,0)</f>
        <v>-4.4054054054054053</v>
      </c>
      <c r="D1923" s="46">
        <f>(Ações!$O1923)/0.06</f>
        <v>1.9924500000000001</v>
      </c>
      <c r="E1923" s="47">
        <f>IFERROR((Ações!$F1923-Ações!$K1923)/Ações!$F1923,0)</f>
        <v>0.23417853248433379</v>
      </c>
      <c r="F1923" s="46">
        <f>IF(OR(Ações!$N1923&lt;0,Ações!$M1923&lt;0),"",(22.5*Ações!$M1923*Ações!$N1923)^0.5)</f>
        <v>14.063329975507223</v>
      </c>
      <c r="G1923" s="47">
        <f>IFERROR((Ações!$H1923-Ações!$K1923)/Ações!$H1923,0)</f>
        <v>-3.6005350913630529</v>
      </c>
      <c r="H1923" s="48">
        <f>IFERROR(Ações!$I1923/(Ações!$P1923-Table_1[[#This Row],[CAGR LUCRO 5A]]),0)</f>
        <v>2.3410320291262137</v>
      </c>
      <c r="I1923" s="48">
        <f>IF(Ações!$S1923&lt;0,"",Ações!$O1923*(1+Ações!$S1923))</f>
        <v>0.12056314949999999</v>
      </c>
      <c r="J1923" s="49">
        <f>IFERROR(IF(Ações!$B1923="","",(VLOOKUP(Table_1[[#This Row],[AÇÕES]],'Dados Status Invest STOCKS'!A1909:AD2524,4)/Table_1[[#This Row],[LPA]]))/100,0)</f>
        <v>0.29000000000000004</v>
      </c>
      <c r="K1923" s="64">
        <f>IFERROR(IF(Ações!$B1923="","",VLOOKUP(Table_1[[#This Row],[AÇÕES]],'Dados Status Invest STOCKS'!A1909:AD2524,2)),0)</f>
        <v>10.77</v>
      </c>
      <c r="L1923" s="65">
        <f>IFERROR(IF(Ações!$B1923="","",VLOOKUP(Table_1[[#This Row],[AÇÕES]],'Dados Status Invest STOCKS'!A1909:AD2524,3)/100),0)</f>
        <v>1.11E-2</v>
      </c>
      <c r="M1923" s="66">
        <f>IFERROR(IF(Ações!$B1923="","",VLOOKUP(Table_1[[#This Row],[AÇÕES]],'Dados Status Invest STOCKS'!A1909:AD2524,28)),0)</f>
        <v>0.61</v>
      </c>
      <c r="N1923" s="66">
        <f>IFERROR(IF(Ações!$B1923="","",VLOOKUP(Table_1[[#This Row],[AÇÕES]],'Dados Status Invest STOCKS'!A1909:AD2524,27)),0)</f>
        <v>14.41</v>
      </c>
      <c r="O1923" s="66">
        <f>IFERROR(IF(Ações!$L1923="","",Ações!$K1923*Ações!$L1923),0)</f>
        <v>0.119547</v>
      </c>
      <c r="P1923" s="67">
        <f t="shared" si="29"/>
        <v>0.06</v>
      </c>
      <c r="Q1923" s="67">
        <f>IFERROR(Ações!$O1923/Ações!$M1923,0)</f>
        <v>0.19597868852459016</v>
      </c>
      <c r="R1923" s="67">
        <f>IFERROR(IF(Ações!$B1923="","",VLOOKUP(Table_1[[#This Row],[AÇÕES]],'Dados Status Invest STOCKS'!A1909:AD2524,18)/100),0)</f>
        <v>4.2199999999999994E-2</v>
      </c>
      <c r="S1923" s="65">
        <f>IFERROR(IF(Ações!$B1923="","",VLOOKUP(Table_1[[#This Row],[AÇÕES]],'Dados Status Invest STOCKS'!A1909:AD2524,25)/100),0)</f>
        <v>8.5000000000000006E-3</v>
      </c>
      <c r="T1923" s="67">
        <f>(1-Ações!$Q1923)*Ações!$R1923</f>
        <v>3.3929699344262286E-2</v>
      </c>
      <c r="U1923" s="68">
        <f>IF(Ações!$S1923=0,Ações!$T1923,IF(Ações!$T1923=0,Ações!$S1923,AVERAGE(Ações!$S1923,Ações!$T1923)))</f>
        <v>2.1214849672131143E-2</v>
      </c>
    </row>
    <row r="1924" spans="2:21" ht="15" customHeight="1" x14ac:dyDescent="0.2">
      <c r="B1924" s="63" t="str">
        <f>IFERROR('Dados Status Invest STOCKS'!A1911,"-")</f>
        <v>FUSE</v>
      </c>
      <c r="C1924" s="45">
        <f>IFERROR((Ações!$D1924-Ações!$K1924)/Ações!$D1924,0)</f>
        <v>0</v>
      </c>
      <c r="D1924" s="46">
        <f>(Ações!$O1924)/0.06</f>
        <v>0</v>
      </c>
      <c r="E1924" s="47">
        <f>IFERROR((Ações!$F1924-Ações!$K1924)/Ações!$F1924,0)</f>
        <v>0</v>
      </c>
      <c r="F1924" s="46" t="str">
        <f>IF(OR(Ações!$N1924&lt;0,Ações!$M1924&lt;0),"",(22.5*Ações!$M1924*Ações!$N1924)^0.5)</f>
        <v/>
      </c>
      <c r="G1924" s="47">
        <f>IFERROR((Ações!$H1924-Ações!$K1924)/Ações!$H1924,0)</f>
        <v>0</v>
      </c>
      <c r="H1924" s="48">
        <f>IFERROR(Ações!$I1924/(Ações!$P1924-Table_1[[#This Row],[CAGR LUCRO 5A]]),0)</f>
        <v>0</v>
      </c>
      <c r="I1924" s="48">
        <f>IF(Ações!$S1924&lt;0,"",Ações!$O1924*(1+Ações!$S1924))</f>
        <v>0</v>
      </c>
      <c r="J1924" s="49">
        <f>IFERROR(IF(Ações!$B1924="","",(VLOOKUP(Table_1[[#This Row],[AÇÕES]],'Dados Status Invest STOCKS'!A1910:AD2525,4)/Table_1[[#This Row],[LPA]]))/100,0)</f>
        <v>1.7666666666666666</v>
      </c>
      <c r="K1924" s="64">
        <f>IFERROR(IF(Ações!$B1924="","",VLOOKUP(Table_1[[#This Row],[AÇÕES]],'Dados Status Invest STOCKS'!A1910:AD2525,2)),0)</f>
        <v>10</v>
      </c>
      <c r="L1924" s="65">
        <f>IFERROR(IF(Ações!$B1924="","",VLOOKUP(Table_1[[#This Row],[AÇÕES]],'Dados Status Invest STOCKS'!A1910:AD2525,3)/100),0)</f>
        <v>0</v>
      </c>
      <c r="M1924" s="66">
        <f>IFERROR(IF(Ações!$B1924="","",VLOOKUP(Table_1[[#This Row],[AÇÕES]],'Dados Status Invest STOCKS'!A1910:AD2525,28)),0)</f>
        <v>-0.24</v>
      </c>
      <c r="N1924" s="66">
        <f>IFERROR(IF(Ações!$B1924="","",VLOOKUP(Table_1[[#This Row],[AÇÕES]],'Dados Status Invest STOCKS'!A1910:AD2525,27)),0)</f>
        <v>0.11</v>
      </c>
      <c r="O1924" s="66">
        <f>IFERROR(IF(Ações!$L1924="","",Ações!$K1924*Ações!$L1924),0)</f>
        <v>0</v>
      </c>
      <c r="P1924" s="67">
        <f t="shared" si="29"/>
        <v>0.06</v>
      </c>
      <c r="Q1924" s="67">
        <f>IFERROR(Ações!$O1924/Ações!$M1924,0)</f>
        <v>0</v>
      </c>
      <c r="R1924" s="67">
        <f>IFERROR(IF(Ações!$B1924="","",VLOOKUP(Table_1[[#This Row],[AÇÕES]],'Dados Status Invest STOCKS'!A1910:AD2525,18)/100),0)</f>
        <v>-2.0638000000000001</v>
      </c>
      <c r="S1924" s="65">
        <f>IFERROR(IF(Ações!$B1924="","",VLOOKUP(Table_1[[#This Row],[AÇÕES]],'Dados Status Invest STOCKS'!A1910:AD2525,25)/100),0)</f>
        <v>0</v>
      </c>
      <c r="T1924" s="67">
        <f>(1-Ações!$Q1924)*Ações!$R1924</f>
        <v>-2.0638000000000001</v>
      </c>
      <c r="U1924" s="68">
        <f>IF(Ações!$S1924=0,Ações!$T1924,IF(Ações!$T1924=0,Ações!$S1924,AVERAGE(Ações!$S1924,Ações!$T1924)))</f>
        <v>-2.0638000000000001</v>
      </c>
    </row>
    <row r="1925" spans="2:21" ht="15" customHeight="1" x14ac:dyDescent="0.2">
      <c r="B1925" s="63" t="str">
        <f>IFERROR('Dados Status Invest STOCKS'!A1912,"-")</f>
        <v>FUSE.U</v>
      </c>
      <c r="C1925" s="45">
        <f>IFERROR((Ações!$D1925-Ações!$K1925)/Ações!$D1925,0)</f>
        <v>0</v>
      </c>
      <c r="D1925" s="46">
        <f>(Ações!$O1925)/0.06</f>
        <v>0</v>
      </c>
      <c r="E1925" s="47">
        <f>IFERROR((Ações!$F1925-Ações!$K1925)/Ações!$F1925,0)</f>
        <v>0</v>
      </c>
      <c r="F1925" s="46" t="str">
        <f>IF(OR(Ações!$N1925&lt;0,Ações!$M1925&lt;0),"",(22.5*Ações!$M1925*Ações!$N1925)^0.5)</f>
        <v/>
      </c>
      <c r="G1925" s="47">
        <f>IFERROR((Ações!$H1925-Ações!$K1925)/Ações!$H1925,0)</f>
        <v>0</v>
      </c>
      <c r="H1925" s="48">
        <f>IFERROR(Ações!$I1925/(Ações!$P1925-Table_1[[#This Row],[CAGR LUCRO 5A]]),0)</f>
        <v>0</v>
      </c>
      <c r="I1925" s="48">
        <f>IF(Ações!$S1925&lt;0,"",Ações!$O1925*(1+Ações!$S1925))</f>
        <v>0</v>
      </c>
      <c r="J1925" s="49">
        <f>IFERROR(IF(Ações!$B1925="","",(VLOOKUP(Table_1[[#This Row],[AÇÕES]],'Dados Status Invest STOCKS'!A1911:AD2526,4)/Table_1[[#This Row],[LPA]]))/100,0)</f>
        <v>1.8812500000000001</v>
      </c>
      <c r="K1925" s="64">
        <f>IFERROR(IF(Ações!$B1925="","",VLOOKUP(Table_1[[#This Row],[AÇÕES]],'Dados Status Invest STOCKS'!A1911:AD2526,2)),0)</f>
        <v>10.65</v>
      </c>
      <c r="L1925" s="65">
        <f>IFERROR(IF(Ações!$B1925="","",VLOOKUP(Table_1[[#This Row],[AÇÕES]],'Dados Status Invest STOCKS'!A1911:AD2526,3)/100),0)</f>
        <v>0</v>
      </c>
      <c r="M1925" s="66">
        <f>IFERROR(IF(Ações!$B1925="","",VLOOKUP(Table_1[[#This Row],[AÇÕES]],'Dados Status Invest STOCKS'!A1911:AD2526,28)),0)</f>
        <v>-0.24</v>
      </c>
      <c r="N1925" s="66">
        <f>IFERROR(IF(Ações!$B1925="","",VLOOKUP(Table_1[[#This Row],[AÇÕES]],'Dados Status Invest STOCKS'!A1911:AD2526,27)),0)</f>
        <v>0.11</v>
      </c>
      <c r="O1925" s="66">
        <f>IFERROR(IF(Ações!$L1925="","",Ações!$K1925*Ações!$L1925),0)</f>
        <v>0</v>
      </c>
      <c r="P1925" s="67">
        <f t="shared" si="29"/>
        <v>0.06</v>
      </c>
      <c r="Q1925" s="67">
        <f>IFERROR(Ações!$O1925/Ações!$M1925,0)</f>
        <v>0</v>
      </c>
      <c r="R1925" s="67">
        <f>IFERROR(IF(Ações!$B1925="","",VLOOKUP(Table_1[[#This Row],[AÇÕES]],'Dados Status Invest STOCKS'!A1911:AD2526,18)/100),0)</f>
        <v>-2.0638000000000001</v>
      </c>
      <c r="S1925" s="65">
        <f>IFERROR(IF(Ações!$B1925="","",VLOOKUP(Table_1[[#This Row],[AÇÕES]],'Dados Status Invest STOCKS'!A1911:AD2526,25)/100),0)</f>
        <v>0</v>
      </c>
      <c r="T1925" s="67">
        <f>(1-Ações!$Q1925)*Ações!$R1925</f>
        <v>-2.0638000000000001</v>
      </c>
      <c r="U1925" s="68">
        <f>IF(Ações!$S1925=0,Ações!$T1925,IF(Ações!$T1925=0,Ações!$S1925,AVERAGE(Ações!$S1925,Ações!$T1925)))</f>
        <v>-2.0638000000000001</v>
      </c>
    </row>
    <row r="1926" spans="2:21" ht="15" customHeight="1" x14ac:dyDescent="0.2">
      <c r="B1926" s="63" t="str">
        <f>IFERROR('Dados Status Invest STOCKS'!A1913,"-")</f>
        <v>FUSE.WS</v>
      </c>
      <c r="C1926" s="45">
        <f>IFERROR((Ações!$D1926-Ações!$K1926)/Ações!$D1926,0)</f>
        <v>0</v>
      </c>
      <c r="D1926" s="46">
        <f>(Ações!$O1926)/0.06</f>
        <v>0</v>
      </c>
      <c r="E1926" s="47">
        <f>IFERROR((Ações!$F1926-Ações!$K1926)/Ações!$F1926,0)</f>
        <v>0</v>
      </c>
      <c r="F1926" s="46" t="str">
        <f>IF(OR(Ações!$N1926&lt;0,Ações!$M1926&lt;0),"",(22.5*Ações!$M1926*Ações!$N1926)^0.5)</f>
        <v/>
      </c>
      <c r="G1926" s="47">
        <f>IFERROR((Ações!$H1926-Ações!$K1926)/Ações!$H1926,0)</f>
        <v>0</v>
      </c>
      <c r="H1926" s="48">
        <f>IFERROR(Ações!$I1926/(Ações!$P1926-Table_1[[#This Row],[CAGR LUCRO 5A]]),0)</f>
        <v>0</v>
      </c>
      <c r="I1926" s="48">
        <f>IF(Ações!$S1926&lt;0,"",Ações!$O1926*(1+Ações!$S1926))</f>
        <v>0</v>
      </c>
      <c r="J1926" s="49">
        <f>IFERROR(IF(Ações!$B1926="","",(VLOOKUP(Table_1[[#This Row],[AÇÕES]],'Dados Status Invest STOCKS'!A1912:AD2527,4)/Table_1[[#This Row],[LPA]]))/100,0)</f>
        <v>0.23666666666666669</v>
      </c>
      <c r="K1926" s="64">
        <f>IFERROR(IF(Ações!$B1926="","",VLOOKUP(Table_1[[#This Row],[AÇÕES]],'Dados Status Invest STOCKS'!A1912:AD2527,2)),0)</f>
        <v>1.34</v>
      </c>
      <c r="L1926" s="65">
        <f>IFERROR(IF(Ações!$B1926="","",VLOOKUP(Table_1[[#This Row],[AÇÕES]],'Dados Status Invest STOCKS'!A1912:AD2527,3)/100),0)</f>
        <v>0</v>
      </c>
      <c r="M1926" s="66">
        <f>IFERROR(IF(Ações!$B1926="","",VLOOKUP(Table_1[[#This Row],[AÇÕES]],'Dados Status Invest STOCKS'!A1912:AD2527,28)),0)</f>
        <v>-0.24</v>
      </c>
      <c r="N1926" s="66">
        <f>IFERROR(IF(Ações!$B1926="","",VLOOKUP(Table_1[[#This Row],[AÇÕES]],'Dados Status Invest STOCKS'!A1912:AD2527,27)),0)</f>
        <v>0.11</v>
      </c>
      <c r="O1926" s="66">
        <f>IFERROR(IF(Ações!$L1926="","",Ações!$K1926*Ações!$L1926),0)</f>
        <v>0</v>
      </c>
      <c r="P1926" s="67">
        <f t="shared" si="29"/>
        <v>0.06</v>
      </c>
      <c r="Q1926" s="67">
        <f>IFERROR(Ações!$O1926/Ações!$M1926,0)</f>
        <v>0</v>
      </c>
      <c r="R1926" s="67">
        <f>IFERROR(IF(Ações!$B1926="","",VLOOKUP(Table_1[[#This Row],[AÇÕES]],'Dados Status Invest STOCKS'!A1912:AD2527,18)/100),0)</f>
        <v>-2.0638000000000001</v>
      </c>
      <c r="S1926" s="65">
        <f>IFERROR(IF(Ações!$B1926="","",VLOOKUP(Table_1[[#This Row],[AÇÕES]],'Dados Status Invest STOCKS'!A1912:AD2527,25)/100),0)</f>
        <v>0</v>
      </c>
      <c r="T1926" s="67">
        <f>(1-Ações!$Q1926)*Ações!$R1926</f>
        <v>-2.0638000000000001</v>
      </c>
      <c r="U1926" s="68">
        <f>IF(Ações!$S1926=0,Ações!$T1926,IF(Ações!$T1926=0,Ações!$S1926,AVERAGE(Ações!$S1926,Ações!$T1926)))</f>
        <v>-2.0638000000000001</v>
      </c>
    </row>
    <row r="1927" spans="2:21" ht="15" customHeight="1" x14ac:dyDescent="0.2">
      <c r="B1927" s="63" t="str">
        <f>IFERROR('Dados Status Invest STOCKS'!A1914,"-")</f>
        <v>FUSN</v>
      </c>
      <c r="C1927" s="45">
        <f>IFERROR((Ações!$D1927-Ações!$K1927)/Ações!$D1927,0)</f>
        <v>0</v>
      </c>
      <c r="D1927" s="46">
        <f>(Ações!$O1927)/0.06</f>
        <v>0</v>
      </c>
      <c r="E1927" s="47">
        <f>IFERROR((Ações!$F1927-Ações!$K1927)/Ações!$F1927,0)</f>
        <v>0</v>
      </c>
      <c r="F1927" s="46" t="str">
        <f>IF(OR(Ações!$N1927&lt;0,Ações!$M1927&lt;0),"",(22.5*Ações!$M1927*Ações!$N1927)^0.5)</f>
        <v/>
      </c>
      <c r="G1927" s="47">
        <f>IFERROR((Ações!$H1927-Ações!$K1927)/Ações!$H1927,0)</f>
        <v>0</v>
      </c>
      <c r="H1927" s="48">
        <f>IFERROR(Ações!$I1927/(Ações!$P1927-Table_1[[#This Row],[CAGR LUCRO 5A]]),0)</f>
        <v>0</v>
      </c>
      <c r="I1927" s="48">
        <f>IF(Ações!$S1927&lt;0,"",Ações!$O1927*(1+Ações!$S1927))</f>
        <v>0</v>
      </c>
      <c r="J1927" s="49">
        <f>IFERROR(IF(Ações!$B1927="","",(VLOOKUP(Table_1[[#This Row],[AÇÕES]],'Dados Status Invest STOCKS'!A1913:AD2528,4)/Table_1[[#This Row],[LPA]]))/100,0)</f>
        <v>2.4189944134078215E-2</v>
      </c>
      <c r="K1927" s="64">
        <f>IFERROR(IF(Ações!$B1927="","",VLOOKUP(Table_1[[#This Row],[AÇÕES]],'Dados Status Invest STOCKS'!A1913:AD2528,2)),0)</f>
        <v>7.76</v>
      </c>
      <c r="L1927" s="65">
        <f>IFERROR(IF(Ações!$B1927="","",VLOOKUP(Table_1[[#This Row],[AÇÕES]],'Dados Status Invest STOCKS'!A1913:AD2528,3)/100),0)</f>
        <v>0</v>
      </c>
      <c r="M1927" s="66">
        <f>IFERROR(IF(Ações!$B1927="","",VLOOKUP(Table_1[[#This Row],[AÇÕES]],'Dados Status Invest STOCKS'!A1913:AD2528,28)),0)</f>
        <v>-1.79</v>
      </c>
      <c r="N1927" s="66">
        <f>IFERROR(IF(Ações!$B1927="","",VLOOKUP(Table_1[[#This Row],[AÇÕES]],'Dados Status Invest STOCKS'!A1913:AD2528,27)),0)</f>
        <v>5.72</v>
      </c>
      <c r="O1927" s="66">
        <f>IFERROR(IF(Ações!$L1927="","",Ações!$K1927*Ações!$L1927),0)</f>
        <v>0</v>
      </c>
      <c r="P1927" s="67">
        <f t="shared" si="29"/>
        <v>0.06</v>
      </c>
      <c r="Q1927" s="67">
        <f>IFERROR(Ações!$O1927/Ações!$M1927,0)</f>
        <v>0</v>
      </c>
      <c r="R1927" s="67">
        <f>IFERROR(IF(Ações!$B1927="","",VLOOKUP(Table_1[[#This Row],[AÇÕES]],'Dados Status Invest STOCKS'!A1913:AD2528,18)/100),0)</f>
        <v>-0.31319999999999998</v>
      </c>
      <c r="S1927" s="65">
        <f>IFERROR(IF(Ações!$B1927="","",VLOOKUP(Table_1[[#This Row],[AÇÕES]],'Dados Status Invest STOCKS'!A1913:AD2528,25)/100),0)</f>
        <v>0</v>
      </c>
      <c r="T1927" s="67">
        <f>(1-Ações!$Q1927)*Ações!$R1927</f>
        <v>-0.31319999999999998</v>
      </c>
      <c r="U1927" s="68">
        <f>IF(Ações!$S1927=0,Ações!$T1927,IF(Ações!$T1927=0,Ações!$S1927,AVERAGE(Ações!$S1927,Ações!$T1927)))</f>
        <v>-0.31319999999999998</v>
      </c>
    </row>
    <row r="1928" spans="2:21" ht="15" customHeight="1" x14ac:dyDescent="0.2">
      <c r="B1928" s="63" t="str">
        <f>IFERROR('Dados Status Invest STOCKS'!A1915,"-")</f>
        <v>FUTU</v>
      </c>
      <c r="C1928" s="45">
        <f>IFERROR((Ações!$D1928-Ações!$K1928)/Ações!$D1928,0)</f>
        <v>0</v>
      </c>
      <c r="D1928" s="46">
        <f>(Ações!$O1928)/0.06</f>
        <v>0</v>
      </c>
      <c r="E1928" s="47">
        <f>IFERROR((Ações!$F1928-Ações!$K1928)/Ações!$F1928,0)</f>
        <v>-0.5203682190585982</v>
      </c>
      <c r="F1928" s="46">
        <f>IF(OR(Ações!$N1928&lt;0,Ações!$M1928&lt;0),"",(22.5*Ações!$M1928*Ações!$N1928)^0.5)</f>
        <v>28.447056086702542</v>
      </c>
      <c r="G1928" s="47">
        <f>IFERROR((Ações!$H1928-Ações!$K1928)/Ações!$H1928,0)</f>
        <v>0</v>
      </c>
      <c r="H1928" s="48">
        <f>IFERROR(Ações!$I1928/(Ações!$P1928-Table_1[[#This Row],[CAGR LUCRO 5A]]),0)</f>
        <v>0</v>
      </c>
      <c r="I1928" s="48">
        <f>IF(Ações!$S1928&lt;0,"",Ações!$O1928*(1+Ações!$S1928))</f>
        <v>0</v>
      </c>
      <c r="J1928" s="49">
        <f>IFERROR(IF(Ações!$B1928="","",(VLOOKUP(Table_1[[#This Row],[AÇÕES]],'Dados Status Invest STOCKS'!A1914:AD2529,4)/Table_1[[#This Row],[LPA]]))/100,0)</f>
        <v>0.1128061224489796</v>
      </c>
      <c r="K1928" s="64">
        <f>IFERROR(IF(Ações!$B1928="","",VLOOKUP(Table_1[[#This Row],[AÇÕES]],'Dados Status Invest STOCKS'!A1914:AD2529,2)),0)</f>
        <v>43.25</v>
      </c>
      <c r="L1928" s="65">
        <f>IFERROR(IF(Ações!$B1928="","",VLOOKUP(Table_1[[#This Row],[AÇÕES]],'Dados Status Invest STOCKS'!A1914:AD2529,3)/100),0)</f>
        <v>0</v>
      </c>
      <c r="M1928" s="66">
        <f>IFERROR(IF(Ações!$B1928="","",VLOOKUP(Table_1[[#This Row],[AÇÕES]],'Dados Status Invest STOCKS'!A1914:AD2529,28)),0)</f>
        <v>1.96</v>
      </c>
      <c r="N1928" s="66">
        <f>IFERROR(IF(Ações!$B1928="","",VLOOKUP(Table_1[[#This Row],[AÇÕES]],'Dados Status Invest STOCKS'!A1914:AD2529,27)),0)</f>
        <v>18.350000000000001</v>
      </c>
      <c r="O1928" s="66">
        <f>IFERROR(IF(Ações!$L1928="","",Ações!$K1928*Ações!$L1928),0)</f>
        <v>0</v>
      </c>
      <c r="P1928" s="67">
        <f t="shared" si="29"/>
        <v>0.06</v>
      </c>
      <c r="Q1928" s="67">
        <f>IFERROR(Ações!$O1928/Ações!$M1928,0)</f>
        <v>0</v>
      </c>
      <c r="R1928" s="67">
        <f>IFERROR(IF(Ações!$B1928="","",VLOOKUP(Table_1[[#This Row],[AÇÕES]],'Dados Status Invest STOCKS'!A1914:AD2529,18)/100),0)</f>
        <v>0.1066</v>
      </c>
      <c r="S1928" s="65">
        <f>IFERROR(IF(Ações!$B1928="","",VLOOKUP(Table_1[[#This Row],[AÇÕES]],'Dados Status Invest STOCKS'!A1914:AD2529,25)/100),0)</f>
        <v>0</v>
      </c>
      <c r="T1928" s="67">
        <f>(1-Ações!$Q1928)*Ações!$R1928</f>
        <v>0.1066</v>
      </c>
      <c r="U1928" s="68">
        <f>IF(Ações!$S1928=0,Ações!$T1928,IF(Ações!$T1928=0,Ações!$S1928,AVERAGE(Ações!$S1928,Ações!$T1928)))</f>
        <v>0.1066</v>
      </c>
    </row>
    <row r="1929" spans="2:21" ht="15" customHeight="1" x14ac:dyDescent="0.2">
      <c r="B1929" s="63" t="str">
        <f>IFERROR('Dados Status Invest STOCKS'!A1916,"-")</f>
        <v>FUV</v>
      </c>
      <c r="C1929" s="45">
        <f>IFERROR((Ações!$D1929-Ações!$K1929)/Ações!$D1929,0)</f>
        <v>0</v>
      </c>
      <c r="D1929" s="46">
        <f>(Ações!$O1929)/0.06</f>
        <v>0</v>
      </c>
      <c r="E1929" s="47">
        <f>IFERROR((Ações!$F1929-Ações!$K1929)/Ações!$F1929,0)</f>
        <v>0</v>
      </c>
      <c r="F1929" s="46" t="str">
        <f>IF(OR(Ações!$N1929&lt;0,Ações!$M1929&lt;0),"",(22.5*Ações!$M1929*Ações!$N1929)^0.5)</f>
        <v/>
      </c>
      <c r="G1929" s="47">
        <f>IFERROR((Ações!$H1929-Ações!$K1929)/Ações!$H1929,0)</f>
        <v>0</v>
      </c>
      <c r="H1929" s="48">
        <f>IFERROR(Ações!$I1929/(Ações!$P1929-Table_1[[#This Row],[CAGR LUCRO 5A]]),0)</f>
        <v>0</v>
      </c>
      <c r="I1929" s="48">
        <f>IF(Ações!$S1929&lt;0,"",Ações!$O1929*(1+Ações!$S1929))</f>
        <v>0</v>
      </c>
      <c r="J1929" s="49">
        <f>IFERROR(IF(Ações!$B1929="","",(VLOOKUP(Table_1[[#This Row],[AÇÕES]],'Dados Status Invest STOCKS'!A1915:AD2530,4)/Table_1[[#This Row],[LPA]]))/100,0)</f>
        <v>8.695121951219513E-2</v>
      </c>
      <c r="K1929" s="64">
        <f>IFERROR(IF(Ações!$B1929="","",VLOOKUP(Table_1[[#This Row],[AÇÕES]],'Dados Status Invest STOCKS'!A1915:AD2530,2)),0)</f>
        <v>5.71</v>
      </c>
      <c r="L1929" s="65">
        <f>IFERROR(IF(Ações!$B1929="","",VLOOKUP(Table_1[[#This Row],[AÇÕES]],'Dados Status Invest STOCKS'!A1915:AD2530,3)/100),0)</f>
        <v>0</v>
      </c>
      <c r="M1929" s="66">
        <f>IFERROR(IF(Ações!$B1929="","",VLOOKUP(Table_1[[#This Row],[AÇÕES]],'Dados Status Invest STOCKS'!A1915:AD2530,28)),0)</f>
        <v>-0.82</v>
      </c>
      <c r="N1929" s="66">
        <f>IFERROR(IF(Ações!$B1929="","",VLOOKUP(Table_1[[#This Row],[AÇÕES]],'Dados Status Invest STOCKS'!A1915:AD2530,27)),0)</f>
        <v>2.0099999999999998</v>
      </c>
      <c r="O1929" s="66">
        <f>IFERROR(IF(Ações!$L1929="","",Ações!$K1929*Ações!$L1929),0)</f>
        <v>0</v>
      </c>
      <c r="P1929" s="67">
        <f t="shared" si="29"/>
        <v>0.06</v>
      </c>
      <c r="Q1929" s="67">
        <f>IFERROR(Ações!$O1929/Ações!$M1929,0)</f>
        <v>0</v>
      </c>
      <c r="R1929" s="67">
        <f>IFERROR(IF(Ações!$B1929="","",VLOOKUP(Table_1[[#This Row],[AÇÕES]],'Dados Status Invest STOCKS'!A1915:AD2530,18)/100),0)</f>
        <v>-0.40689999999999998</v>
      </c>
      <c r="S1929" s="65">
        <f>IFERROR(IF(Ações!$B1929="","",VLOOKUP(Table_1[[#This Row],[AÇÕES]],'Dados Status Invest STOCKS'!A1915:AD2530,25)/100),0)</f>
        <v>0</v>
      </c>
      <c r="T1929" s="67">
        <f>(1-Ações!$Q1929)*Ações!$R1929</f>
        <v>-0.40689999999999998</v>
      </c>
      <c r="U1929" s="68">
        <f>IF(Ações!$S1929=0,Ações!$T1929,IF(Ações!$T1929=0,Ações!$S1929,AVERAGE(Ações!$S1929,Ações!$T1929)))</f>
        <v>-0.40689999999999998</v>
      </c>
    </row>
    <row r="1930" spans="2:21" ht="15" customHeight="1" x14ac:dyDescent="0.2">
      <c r="B1930" s="63" t="str">
        <f>IFERROR('Dados Status Invest STOCKS'!A1917,"-")</f>
        <v>FVAM</v>
      </c>
      <c r="C1930" s="45">
        <f>IFERROR((Ações!$D1930-Ações!$K1930)/Ações!$D1930,0)</f>
        <v>0</v>
      </c>
      <c r="D1930" s="46">
        <f>(Ações!$O1930)/0.06</f>
        <v>0</v>
      </c>
      <c r="E1930" s="47">
        <f>IFERROR((Ações!$F1930-Ações!$K1930)/Ações!$F1930,0)</f>
        <v>0</v>
      </c>
      <c r="F1930" s="46" t="str">
        <f>IF(OR(Ações!$N1930&lt;0,Ações!$M1930&lt;0),"",(22.5*Ações!$M1930*Ações!$N1930)^0.5)</f>
        <v/>
      </c>
      <c r="G1930" s="47">
        <f>IFERROR((Ações!$H1930-Ações!$K1930)/Ações!$H1930,0)</f>
        <v>0</v>
      </c>
      <c r="H1930" s="48">
        <f>IFERROR(Ações!$I1930/(Ações!$P1930-Table_1[[#This Row],[CAGR LUCRO 5A]]),0)</f>
        <v>0</v>
      </c>
      <c r="I1930" s="48">
        <f>IF(Ações!$S1930&lt;0,"",Ações!$O1930*(1+Ações!$S1930))</f>
        <v>0</v>
      </c>
      <c r="J1930" s="49">
        <f>IFERROR(IF(Ações!$B1930="","",(VLOOKUP(Table_1[[#This Row],[AÇÕES]],'Dados Status Invest STOCKS'!A1916:AD2531,4)/Table_1[[#This Row],[LPA]]))/100,0)</f>
        <v>20.154285714285713</v>
      </c>
      <c r="K1930" s="64">
        <f>IFERROR(IF(Ações!$B1930="","",VLOOKUP(Table_1[[#This Row],[AÇÕES]],'Dados Status Invest STOCKS'!A1916:AD2531,2)),0)</f>
        <v>9.81</v>
      </c>
      <c r="L1930" s="65">
        <f>IFERROR(IF(Ações!$B1930="","",VLOOKUP(Table_1[[#This Row],[AÇÕES]],'Dados Status Invest STOCKS'!A1916:AD2531,3)/100),0)</f>
        <v>0</v>
      </c>
      <c r="M1930" s="66">
        <f>IFERROR(IF(Ações!$B1930="","",VLOOKUP(Table_1[[#This Row],[AÇÕES]],'Dados Status Invest STOCKS'!A1916:AD2531,28)),0)</f>
        <v>-7.0000000000000007E-2</v>
      </c>
      <c r="N1930" s="66">
        <f>IFERROR(IF(Ações!$B1930="","",VLOOKUP(Table_1[[#This Row],[AÇÕES]],'Dados Status Invest STOCKS'!A1916:AD2531,27)),0)</f>
        <v>-0.22</v>
      </c>
      <c r="O1930" s="66">
        <f>IFERROR(IF(Ações!$L1930="","",Ações!$K1930*Ações!$L1930),0)</f>
        <v>0</v>
      </c>
      <c r="P1930" s="67">
        <f t="shared" si="29"/>
        <v>0.06</v>
      </c>
      <c r="Q1930" s="67">
        <f>IFERROR(Ações!$O1930/Ações!$M1930,0)</f>
        <v>0</v>
      </c>
      <c r="R1930" s="67">
        <f>IFERROR(IF(Ações!$B1930="","",VLOOKUP(Table_1[[#This Row],[AÇÕES]],'Dados Status Invest STOCKS'!A1916:AD2531,18)/100),0)</f>
        <v>-0.31540000000000001</v>
      </c>
      <c r="S1930" s="65">
        <f>IFERROR(IF(Ações!$B1930="","",VLOOKUP(Table_1[[#This Row],[AÇÕES]],'Dados Status Invest STOCKS'!A1916:AD2531,25)/100),0)</f>
        <v>0</v>
      </c>
      <c r="T1930" s="67">
        <f>(1-Ações!$Q1930)*Ações!$R1930</f>
        <v>-0.31540000000000001</v>
      </c>
      <c r="U1930" s="68">
        <f>IF(Ações!$S1930=0,Ações!$T1930,IF(Ações!$T1930=0,Ações!$S1930,AVERAGE(Ações!$S1930,Ações!$T1930)))</f>
        <v>-0.31540000000000001</v>
      </c>
    </row>
    <row r="1931" spans="2:21" ht="15" customHeight="1" x14ac:dyDescent="0.2">
      <c r="B1931" s="63" t="str">
        <f>IFERROR('Dados Status Invest STOCKS'!A1918,"-")</f>
        <v>FVCB</v>
      </c>
      <c r="C1931" s="45">
        <f>IFERROR((Ações!$D1931-Ações!$K1931)/Ações!$D1931,0)</f>
        <v>0</v>
      </c>
      <c r="D1931" s="46">
        <f>(Ações!$O1931)/0.06</f>
        <v>0</v>
      </c>
      <c r="E1931" s="47">
        <f>IFERROR((Ações!$F1931-Ações!$K1931)/Ações!$F1931,0)</f>
        <v>7.4446471911362638E-2</v>
      </c>
      <c r="F1931" s="46">
        <f>IF(OR(Ações!$N1931&lt;0,Ações!$M1931&lt;0),"",(22.5*Ações!$M1931*Ações!$N1931)^0.5)</f>
        <v>22.364994969818348</v>
      </c>
      <c r="G1931" s="47">
        <f>IFERROR((Ações!$H1931-Ações!$K1931)/Ações!$H1931,0)</f>
        <v>0</v>
      </c>
      <c r="H1931" s="48">
        <f>IFERROR(Ações!$I1931/(Ações!$P1931-Table_1[[#This Row],[CAGR LUCRO 5A]]),0)</f>
        <v>0</v>
      </c>
      <c r="I1931" s="48">
        <f>IF(Ações!$S1931&lt;0,"",Ações!$O1931*(1+Ações!$S1931))</f>
        <v>0</v>
      </c>
      <c r="J1931" s="49">
        <f>IFERROR(IF(Ações!$B1931="","",(VLOOKUP(Table_1[[#This Row],[AÇÕES]],'Dados Status Invest STOCKS'!A1917:AD2532,4)/Table_1[[#This Row],[LPA]]))/100,0)</f>
        <v>9.3087248322147639E-2</v>
      </c>
      <c r="K1931" s="64">
        <f>IFERROR(IF(Ações!$B1931="","",VLOOKUP(Table_1[[#This Row],[AÇÕES]],'Dados Status Invest STOCKS'!A1917:AD2532,2)),0)</f>
        <v>20.7</v>
      </c>
      <c r="L1931" s="65">
        <f>IFERROR(IF(Ações!$B1931="","",VLOOKUP(Table_1[[#This Row],[AÇÕES]],'Dados Status Invest STOCKS'!A1917:AD2532,3)/100),0)</f>
        <v>0</v>
      </c>
      <c r="M1931" s="66">
        <f>IFERROR(IF(Ações!$B1931="","",VLOOKUP(Table_1[[#This Row],[AÇÕES]],'Dados Status Invest STOCKS'!A1917:AD2532,28)),0)</f>
        <v>1.49</v>
      </c>
      <c r="N1931" s="66">
        <f>IFERROR(IF(Ações!$B1931="","",VLOOKUP(Table_1[[#This Row],[AÇÕES]],'Dados Status Invest STOCKS'!A1917:AD2532,27)),0)</f>
        <v>14.92</v>
      </c>
      <c r="O1931" s="66">
        <f>IFERROR(IF(Ações!$L1931="","",Ações!$K1931*Ações!$L1931),0)</f>
        <v>0</v>
      </c>
      <c r="P1931" s="67">
        <f t="shared" si="29"/>
        <v>0.06</v>
      </c>
      <c r="Q1931" s="67">
        <f>IFERROR(Ações!$O1931/Ações!$M1931,0)</f>
        <v>0</v>
      </c>
      <c r="R1931" s="67">
        <f>IFERROR(IF(Ações!$B1931="","",VLOOKUP(Table_1[[#This Row],[AÇÕES]],'Dados Status Invest STOCKS'!A1917:AD2532,18)/100),0)</f>
        <v>0.10009999999999999</v>
      </c>
      <c r="S1931" s="65">
        <f>IFERROR(IF(Ações!$B1931="","",VLOOKUP(Table_1[[#This Row],[AÇÕES]],'Dados Status Invest STOCKS'!A1917:AD2532,25)/100),0)</f>
        <v>0.30260000000000004</v>
      </c>
      <c r="T1931" s="67">
        <f>(1-Ações!$Q1931)*Ações!$R1931</f>
        <v>0.10009999999999999</v>
      </c>
      <c r="U1931" s="68">
        <f>IF(Ações!$S1931=0,Ações!$T1931,IF(Ações!$T1931=0,Ações!$S1931,AVERAGE(Ações!$S1931,Ações!$T1931)))</f>
        <v>0.20135000000000003</v>
      </c>
    </row>
    <row r="1932" spans="2:21" ht="15" customHeight="1" x14ac:dyDescent="0.2">
      <c r="B1932" s="63" t="str">
        <f>IFERROR('Dados Status Invest STOCKS'!A1919,"-")</f>
        <v>FVE</v>
      </c>
      <c r="C1932" s="45">
        <f>IFERROR((Ações!$D1932-Ações!$K1932)/Ações!$D1932,0)</f>
        <v>0</v>
      </c>
      <c r="D1932" s="46">
        <f>(Ações!$O1932)/0.06</f>
        <v>0</v>
      </c>
      <c r="E1932" s="47">
        <f>IFERROR((Ações!$F1932-Ações!$K1932)/Ações!$F1932,0)</f>
        <v>0</v>
      </c>
      <c r="F1932" s="46" t="str">
        <f>IF(OR(Ações!$N1932&lt;0,Ações!$M1932&lt;0),"",(22.5*Ações!$M1932*Ações!$N1932)^0.5)</f>
        <v/>
      </c>
      <c r="G1932" s="47">
        <f>IFERROR((Ações!$H1932-Ações!$K1932)/Ações!$H1932,0)</f>
        <v>0</v>
      </c>
      <c r="H1932" s="48">
        <f>IFERROR(Ações!$I1932/(Ações!$P1932-Table_1[[#This Row],[CAGR LUCRO 5A]]),0)</f>
        <v>0</v>
      </c>
      <c r="I1932" s="48">
        <f>IF(Ações!$S1932&lt;0,"",Ações!$O1932*(1+Ações!$S1932))</f>
        <v>0</v>
      </c>
      <c r="J1932" s="49">
        <f>IFERROR(IF(Ações!$B1932="","",(VLOOKUP(Table_1[[#This Row],[AÇÕES]],'Dados Status Invest STOCKS'!A1918:AD2533,4)/Table_1[[#This Row],[LPA]]))/100,0)</f>
        <v>0.10666666666666667</v>
      </c>
      <c r="K1932" s="64">
        <f>IFERROR(IF(Ações!$B1932="","",VLOOKUP(Table_1[[#This Row],[AÇÕES]],'Dados Status Invest STOCKS'!A1918:AD2533,2)),0)</f>
        <v>2.79</v>
      </c>
      <c r="L1932" s="65">
        <f>IFERROR(IF(Ações!$B1932="","",VLOOKUP(Table_1[[#This Row],[AÇÕES]],'Dados Status Invest STOCKS'!A1918:AD2533,3)/100),0)</f>
        <v>0</v>
      </c>
      <c r="M1932" s="66">
        <f>IFERROR(IF(Ações!$B1932="","",VLOOKUP(Table_1[[#This Row],[AÇÕES]],'Dados Status Invest STOCKS'!A1918:AD2533,28)),0)</f>
        <v>-0.51</v>
      </c>
      <c r="N1932" s="66">
        <f>IFERROR(IF(Ações!$B1932="","",VLOOKUP(Table_1[[#This Row],[AÇÕES]],'Dados Status Invest STOCKS'!A1918:AD2533,27)),0)</f>
        <v>6.04</v>
      </c>
      <c r="O1932" s="66">
        <f>IFERROR(IF(Ações!$L1932="","",Ações!$K1932*Ações!$L1932),0)</f>
        <v>0</v>
      </c>
      <c r="P1932" s="67">
        <f t="shared" si="29"/>
        <v>0.06</v>
      </c>
      <c r="Q1932" s="67">
        <f>IFERROR(Ações!$O1932/Ações!$M1932,0)</f>
        <v>0</v>
      </c>
      <c r="R1932" s="67">
        <f>IFERROR(IF(Ações!$B1932="","",VLOOKUP(Table_1[[#This Row],[AÇÕES]],'Dados Status Invest STOCKS'!A1918:AD2533,18)/100),0)</f>
        <v>-8.4900000000000003E-2</v>
      </c>
      <c r="S1932" s="65">
        <f>IFERROR(IF(Ações!$B1932="","",VLOOKUP(Table_1[[#This Row],[AÇÕES]],'Dados Status Invest STOCKS'!A1918:AD2533,25)/100),0)</f>
        <v>0</v>
      </c>
      <c r="T1932" s="67">
        <f>(1-Ações!$Q1932)*Ações!$R1932</f>
        <v>-8.4900000000000003E-2</v>
      </c>
      <c r="U1932" s="68">
        <f>IF(Ações!$S1932=0,Ações!$T1932,IF(Ações!$T1932=0,Ações!$S1932,AVERAGE(Ações!$S1932,Ações!$T1932)))</f>
        <v>-8.4900000000000003E-2</v>
      </c>
    </row>
    <row r="1933" spans="2:21" ht="15" customHeight="1" x14ac:dyDescent="0.2">
      <c r="B1933" s="63" t="str">
        <f>IFERROR('Dados Status Invest STOCKS'!A1920,"-")</f>
        <v>FVRR</v>
      </c>
      <c r="C1933" s="45">
        <f>IFERROR((Ações!$D1933-Ações!$K1933)/Ações!$D1933,0)</f>
        <v>0</v>
      </c>
      <c r="D1933" s="46">
        <f>(Ações!$O1933)/0.06</f>
        <v>0</v>
      </c>
      <c r="E1933" s="47">
        <f>IFERROR((Ações!$F1933-Ações!$K1933)/Ações!$F1933,0)</f>
        <v>0</v>
      </c>
      <c r="F1933" s="46" t="str">
        <f>IF(OR(Ações!$N1933&lt;0,Ações!$M1933&lt;0),"",(22.5*Ações!$M1933*Ações!$N1933)^0.5)</f>
        <v/>
      </c>
      <c r="G1933" s="47">
        <f>IFERROR((Ações!$H1933-Ações!$K1933)/Ações!$H1933,0)</f>
        <v>0</v>
      </c>
      <c r="H1933" s="48">
        <f>IFERROR(Ações!$I1933/(Ações!$P1933-Table_1[[#This Row],[CAGR LUCRO 5A]]),0)</f>
        <v>0</v>
      </c>
      <c r="I1933" s="48">
        <f>IF(Ações!$S1933&lt;0,"",Ações!$O1933*(1+Ações!$S1933))</f>
        <v>0</v>
      </c>
      <c r="J1933" s="49">
        <f>IFERROR(IF(Ações!$B1933="","",(VLOOKUP(Table_1[[#This Row],[AÇÕES]],'Dados Status Invest STOCKS'!A1919:AD2534,4)/Table_1[[#This Row],[LPA]]))/100,0)</f>
        <v>0.69009174311926602</v>
      </c>
      <c r="K1933" s="64">
        <f>IFERROR(IF(Ações!$B1933="","",VLOOKUP(Table_1[[#This Row],[AÇÕES]],'Dados Status Invest STOCKS'!A1919:AD2534,2)),0)</f>
        <v>81.56</v>
      </c>
      <c r="L1933" s="65">
        <f>IFERROR(IF(Ações!$B1933="","",VLOOKUP(Table_1[[#This Row],[AÇÕES]],'Dados Status Invest STOCKS'!A1919:AD2534,3)/100),0)</f>
        <v>0</v>
      </c>
      <c r="M1933" s="66">
        <f>IFERROR(IF(Ações!$B1933="","",VLOOKUP(Table_1[[#This Row],[AÇÕES]],'Dados Status Invest STOCKS'!A1919:AD2534,28)),0)</f>
        <v>-1.0900000000000001</v>
      </c>
      <c r="N1933" s="66">
        <f>IFERROR(IF(Ações!$B1933="","",VLOOKUP(Table_1[[#This Row],[AÇÕES]],'Dados Status Invest STOCKS'!A1919:AD2534,27)),0)</f>
        <v>9.4600000000000009</v>
      </c>
      <c r="O1933" s="66">
        <f>IFERROR(IF(Ações!$L1933="","",Ações!$K1933*Ações!$L1933),0)</f>
        <v>0</v>
      </c>
      <c r="P1933" s="67">
        <f t="shared" si="29"/>
        <v>0.06</v>
      </c>
      <c r="Q1933" s="67">
        <f>IFERROR(Ações!$O1933/Ações!$M1933,0)</f>
        <v>0</v>
      </c>
      <c r="R1933" s="67">
        <f>IFERROR(IF(Ações!$B1933="","",VLOOKUP(Table_1[[#This Row],[AÇÕES]],'Dados Status Invest STOCKS'!A1919:AD2534,18)/100),0)</f>
        <v>-0.11470000000000001</v>
      </c>
      <c r="S1933" s="65">
        <f>IFERROR(IF(Ações!$B1933="","",VLOOKUP(Table_1[[#This Row],[AÇÕES]],'Dados Status Invest STOCKS'!A1919:AD2534,25)/100),0)</f>
        <v>0</v>
      </c>
      <c r="T1933" s="67">
        <f>(1-Ações!$Q1933)*Ações!$R1933</f>
        <v>-0.11470000000000001</v>
      </c>
      <c r="U1933" s="68">
        <f>IF(Ações!$S1933=0,Ações!$T1933,IF(Ações!$T1933=0,Ações!$S1933,AVERAGE(Ações!$S1933,Ações!$T1933)))</f>
        <v>-0.11470000000000001</v>
      </c>
    </row>
    <row r="1934" spans="2:21" ht="15" customHeight="1" x14ac:dyDescent="0.2">
      <c r="B1934" s="63" t="str">
        <f>IFERROR('Dados Status Invest STOCKS'!A1921,"-")</f>
        <v>FWONA</v>
      </c>
      <c r="C1934" s="45">
        <f>IFERROR((Ações!$D1934-Ações!$K1934)/Ações!$D1934,0)</f>
        <v>0</v>
      </c>
      <c r="D1934" s="46">
        <f>(Ações!$O1934)/0.06</f>
        <v>0</v>
      </c>
      <c r="E1934" s="47">
        <f>IFERROR((Ações!$F1934-Ações!$K1934)/Ações!$F1934,0)</f>
        <v>0</v>
      </c>
      <c r="F1934" s="46" t="str">
        <f>IF(OR(Ações!$N1934&lt;0,Ações!$M1934&lt;0),"",(22.5*Ações!$M1934*Ações!$N1934)^0.5)</f>
        <v/>
      </c>
      <c r="G1934" s="47">
        <f>IFERROR((Ações!$H1934-Ações!$K1934)/Ações!$H1934,0)</f>
        <v>0</v>
      </c>
      <c r="H1934" s="48">
        <f>IFERROR(Ações!$I1934/(Ações!$P1934-Table_1[[#This Row],[CAGR LUCRO 5A]]),0)</f>
        <v>0</v>
      </c>
      <c r="I1934" s="48">
        <f>IF(Ações!$S1934&lt;0,"",Ações!$O1934*(1+Ações!$S1934))</f>
        <v>0</v>
      </c>
      <c r="J1934" s="49">
        <f>IFERROR(IF(Ações!$B1934="","",(VLOOKUP(Table_1[[#This Row],[AÇÕES]],'Dados Status Invest STOCKS'!A1920:AD2535,4)/Table_1[[#This Row],[LPA]]))/100,0)</f>
        <v>0.76226190476190481</v>
      </c>
      <c r="K1934" s="64">
        <f>IFERROR(IF(Ações!$B1934="","",VLOOKUP(Table_1[[#This Row],[AÇÕES]],'Dados Status Invest STOCKS'!A1920:AD2535,2)),0)</f>
        <v>53.48</v>
      </c>
      <c r="L1934" s="65">
        <f>IFERROR(IF(Ações!$B1934="","",VLOOKUP(Table_1[[#This Row],[AÇÕES]],'Dados Status Invest STOCKS'!A1920:AD2535,3)/100),0)</f>
        <v>0</v>
      </c>
      <c r="M1934" s="66">
        <f>IFERROR(IF(Ações!$B1934="","",VLOOKUP(Table_1[[#This Row],[AÇÕES]],'Dados Status Invest STOCKS'!A1920:AD2535,28)),0)</f>
        <v>-0.84</v>
      </c>
      <c r="N1934" s="66">
        <f>IFERROR(IF(Ações!$B1934="","",VLOOKUP(Table_1[[#This Row],[AÇÕES]],'Dados Status Invest STOCKS'!A1920:AD2535,27)),0)</f>
        <v>45.12</v>
      </c>
      <c r="O1934" s="66">
        <f>IFERROR(IF(Ações!$L1934="","",Ações!$K1934*Ações!$L1934),0)</f>
        <v>0</v>
      </c>
      <c r="P1934" s="67">
        <f t="shared" si="29"/>
        <v>0.06</v>
      </c>
      <c r="Q1934" s="67">
        <f>IFERROR(Ações!$O1934/Ações!$M1934,0)</f>
        <v>0</v>
      </c>
      <c r="R1934" s="67">
        <f>IFERROR(IF(Ações!$B1934="","",VLOOKUP(Table_1[[#This Row],[AÇÕES]],'Dados Status Invest STOCKS'!A1920:AD2535,18)/100),0)</f>
        <v>-1.8500000000000003E-2</v>
      </c>
      <c r="S1934" s="65">
        <f>IFERROR(IF(Ações!$B1934="","",VLOOKUP(Table_1[[#This Row],[AÇÕES]],'Dados Status Invest STOCKS'!A1920:AD2535,25)/100),0)</f>
        <v>0</v>
      </c>
      <c r="T1934" s="67">
        <f>(1-Ações!$Q1934)*Ações!$R1934</f>
        <v>-1.8500000000000003E-2</v>
      </c>
      <c r="U1934" s="68">
        <f>IF(Ações!$S1934=0,Ações!$T1934,IF(Ações!$T1934=0,Ações!$S1934,AVERAGE(Ações!$S1934,Ações!$T1934)))</f>
        <v>-1.8500000000000003E-2</v>
      </c>
    </row>
    <row r="1935" spans="2:21" ht="15" customHeight="1" x14ac:dyDescent="0.2">
      <c r="B1935" s="63" t="str">
        <f>IFERROR('Dados Status Invest STOCKS'!A1922,"-")</f>
        <v>FWONK</v>
      </c>
      <c r="C1935" s="45">
        <f>IFERROR((Ações!$D1935-Ações!$K1935)/Ações!$D1935,0)</f>
        <v>0</v>
      </c>
      <c r="D1935" s="46">
        <f>(Ações!$O1935)/0.06</f>
        <v>0</v>
      </c>
      <c r="E1935" s="47">
        <f>IFERROR((Ações!$F1935-Ações!$K1935)/Ações!$F1935,0)</f>
        <v>0</v>
      </c>
      <c r="F1935" s="46" t="str">
        <f>IF(OR(Ações!$N1935&lt;0,Ações!$M1935&lt;0),"",(22.5*Ações!$M1935*Ações!$N1935)^0.5)</f>
        <v/>
      </c>
      <c r="G1935" s="47">
        <f>IFERROR((Ações!$H1935-Ações!$K1935)/Ações!$H1935,0)</f>
        <v>0</v>
      </c>
      <c r="H1935" s="48">
        <f>IFERROR(Ações!$I1935/(Ações!$P1935-Table_1[[#This Row],[CAGR LUCRO 5A]]),0)</f>
        <v>0</v>
      </c>
      <c r="I1935" s="48">
        <f>IF(Ações!$S1935&lt;0,"",Ações!$O1935*(1+Ações!$S1935))</f>
        <v>0</v>
      </c>
      <c r="J1935" s="49">
        <f>IFERROR(IF(Ações!$B1935="","",(VLOOKUP(Table_1[[#This Row],[AÇÕES]],'Dados Status Invest STOCKS'!A1921:AD2536,4)/Table_1[[#This Row],[LPA]]))/100,0)</f>
        <v>0.83130952380952383</v>
      </c>
      <c r="K1935" s="64">
        <f>IFERROR(IF(Ações!$B1935="","",VLOOKUP(Table_1[[#This Row],[AÇÕES]],'Dados Status Invest STOCKS'!A1921:AD2536,2)),0)</f>
        <v>58.32</v>
      </c>
      <c r="L1935" s="65">
        <f>IFERROR(IF(Ações!$B1935="","",VLOOKUP(Table_1[[#This Row],[AÇÕES]],'Dados Status Invest STOCKS'!A1921:AD2536,3)/100),0)</f>
        <v>0</v>
      </c>
      <c r="M1935" s="66">
        <f>IFERROR(IF(Ações!$B1935="","",VLOOKUP(Table_1[[#This Row],[AÇÕES]],'Dados Status Invest STOCKS'!A1921:AD2536,28)),0)</f>
        <v>-0.84</v>
      </c>
      <c r="N1935" s="66">
        <f>IFERROR(IF(Ações!$B1935="","",VLOOKUP(Table_1[[#This Row],[AÇÕES]],'Dados Status Invest STOCKS'!A1921:AD2536,27)),0)</f>
        <v>45.12</v>
      </c>
      <c r="O1935" s="66">
        <f>IFERROR(IF(Ações!$L1935="","",Ações!$K1935*Ações!$L1935),0)</f>
        <v>0</v>
      </c>
      <c r="P1935" s="67">
        <f t="shared" ref="P1935:P1998" si="30">$U$6</f>
        <v>0.06</v>
      </c>
      <c r="Q1935" s="67">
        <f>IFERROR(Ações!$O1935/Ações!$M1935,0)</f>
        <v>0</v>
      </c>
      <c r="R1935" s="67">
        <f>IFERROR(IF(Ações!$B1935="","",VLOOKUP(Table_1[[#This Row],[AÇÕES]],'Dados Status Invest STOCKS'!A1921:AD2536,18)/100),0)</f>
        <v>-1.8500000000000003E-2</v>
      </c>
      <c r="S1935" s="65">
        <f>IFERROR(IF(Ações!$B1935="","",VLOOKUP(Table_1[[#This Row],[AÇÕES]],'Dados Status Invest STOCKS'!A1921:AD2536,25)/100),0)</f>
        <v>0</v>
      </c>
      <c r="T1935" s="67">
        <f>(1-Ações!$Q1935)*Ações!$R1935</f>
        <v>-1.8500000000000003E-2</v>
      </c>
      <c r="U1935" s="68">
        <f>IF(Ações!$S1935=0,Ações!$T1935,IF(Ações!$T1935=0,Ações!$S1935,AVERAGE(Ações!$S1935,Ações!$T1935)))</f>
        <v>-1.8500000000000003E-2</v>
      </c>
    </row>
    <row r="1936" spans="2:21" ht="15" customHeight="1" x14ac:dyDescent="0.2">
      <c r="B1936" s="63" t="str">
        <f>IFERROR('Dados Status Invest STOCKS'!A1923,"-")</f>
        <v>FWP</v>
      </c>
      <c r="C1936" s="45">
        <f>IFERROR((Ações!$D1936-Ações!$K1936)/Ações!$D1936,0)</f>
        <v>0</v>
      </c>
      <c r="D1936" s="46">
        <f>(Ações!$O1936)/0.06</f>
        <v>0</v>
      </c>
      <c r="E1936" s="47">
        <f>IFERROR((Ações!$F1936-Ações!$K1936)/Ações!$F1936,0)</f>
        <v>0</v>
      </c>
      <c r="F1936" s="46" t="str">
        <f>IF(OR(Ações!$N1936&lt;0,Ações!$M1936&lt;0),"",(22.5*Ações!$M1936*Ações!$N1936)^0.5)</f>
        <v/>
      </c>
      <c r="G1936" s="47">
        <f>IFERROR((Ações!$H1936-Ações!$K1936)/Ações!$H1936,0)</f>
        <v>0</v>
      </c>
      <c r="H1936" s="48">
        <f>IFERROR(Ações!$I1936/(Ações!$P1936-Table_1[[#This Row],[CAGR LUCRO 5A]]),0)</f>
        <v>0</v>
      </c>
      <c r="I1936" s="48">
        <f>IF(Ações!$S1936&lt;0,"",Ações!$O1936*(1+Ações!$S1936))</f>
        <v>0</v>
      </c>
      <c r="J1936" s="49">
        <f>IFERROR(IF(Ações!$B1936="","",(VLOOKUP(Table_1[[#This Row],[AÇÕES]],'Dados Status Invest STOCKS'!A1922:AD2537,4)/Table_1[[#This Row],[LPA]]))/100,0)</f>
        <v>2.2947368421052635E-3</v>
      </c>
      <c r="K1936" s="64">
        <f>IFERROR(IF(Ações!$B1936="","",VLOOKUP(Table_1[[#This Row],[AÇÕES]],'Dados Status Invest STOCKS'!A1922:AD2537,2)),0)</f>
        <v>5.16</v>
      </c>
      <c r="L1936" s="65">
        <f>IFERROR(IF(Ações!$B1936="","",VLOOKUP(Table_1[[#This Row],[AÇÕES]],'Dados Status Invest STOCKS'!A1922:AD2537,3)/100),0)</f>
        <v>0</v>
      </c>
      <c r="M1936" s="66">
        <f>IFERROR(IF(Ações!$B1936="","",VLOOKUP(Table_1[[#This Row],[AÇÕES]],'Dados Status Invest STOCKS'!A1922:AD2537,28)),0)</f>
        <v>-4.75</v>
      </c>
      <c r="N1936" s="66">
        <f>IFERROR(IF(Ações!$B1936="","",VLOOKUP(Table_1[[#This Row],[AÇÕES]],'Dados Status Invest STOCKS'!A1922:AD2537,27)),0)</f>
        <v>10.75</v>
      </c>
      <c r="O1936" s="66">
        <f>IFERROR(IF(Ações!$L1936="","",Ações!$K1936*Ações!$L1936),0)</f>
        <v>0</v>
      </c>
      <c r="P1936" s="67">
        <f t="shared" si="30"/>
        <v>0.06</v>
      </c>
      <c r="Q1936" s="67">
        <f>IFERROR(Ações!$O1936/Ações!$M1936,0)</f>
        <v>0</v>
      </c>
      <c r="R1936" s="67">
        <f>IFERROR(IF(Ações!$B1936="","",VLOOKUP(Table_1[[#This Row],[AÇÕES]],'Dados Status Invest STOCKS'!A1922:AD2537,18)/100),0)</f>
        <v>-0.44159999999999999</v>
      </c>
      <c r="S1936" s="65">
        <f>IFERROR(IF(Ações!$B1936="","",VLOOKUP(Table_1[[#This Row],[AÇÕES]],'Dados Status Invest STOCKS'!A1922:AD2537,25)/100),0)</f>
        <v>0</v>
      </c>
      <c r="T1936" s="67">
        <f>(1-Ações!$Q1936)*Ações!$R1936</f>
        <v>-0.44159999999999999</v>
      </c>
      <c r="U1936" s="68">
        <f>IF(Ações!$S1936=0,Ações!$T1936,IF(Ações!$T1936=0,Ações!$S1936,AVERAGE(Ações!$S1936,Ações!$T1936)))</f>
        <v>-0.44159999999999999</v>
      </c>
    </row>
    <row r="1937" spans="2:21" ht="15" customHeight="1" x14ac:dyDescent="0.2">
      <c r="B1937" s="63" t="str">
        <f>IFERROR('Dados Status Invest STOCKS'!A1924,"-")</f>
        <v>FWRD</v>
      </c>
      <c r="C1937" s="45">
        <f>IFERROR((Ações!$D1937-Ações!$K1937)/Ações!$D1937,0)</f>
        <v>-7.1081081081081079</v>
      </c>
      <c r="D1937" s="46">
        <f>(Ações!$O1937)/0.06</f>
        <v>13.9453</v>
      </c>
      <c r="E1937" s="47">
        <f>IFERROR((Ações!$F1937-Ações!$K1937)/Ações!$F1937,0)</f>
        <v>-2.492713136663999</v>
      </c>
      <c r="F1937" s="46">
        <f>IF(OR(Ações!$N1937&lt;0,Ações!$M1937&lt;0),"",(22.5*Ações!$M1937*Ações!$N1937)^0.5)</f>
        <v>32.373113844670549</v>
      </c>
      <c r="G1937" s="47">
        <f>IFERROR((Ações!$H1937-Ações!$K1937)/Ações!$H1937,0)</f>
        <v>0</v>
      </c>
      <c r="H1937" s="48">
        <f>IFERROR(Ações!$I1937/(Ações!$P1937-Table_1[[#This Row],[CAGR LUCRO 5A]]),0)</f>
        <v>0</v>
      </c>
      <c r="I1937" s="48" t="str">
        <f>IF(Ações!$S1937&lt;0,"",Ações!$O1937*(1+Ações!$S1937))</f>
        <v/>
      </c>
      <c r="J1937" s="49">
        <f>IFERROR(IF(Ações!$B1937="","",(VLOOKUP(Table_1[[#This Row],[AÇÕES]],'Dados Status Invest STOCKS'!A1923:AD2538,4)/Table_1[[#This Row],[LPA]]))/100,0)</f>
        <v>0.22128318584070797</v>
      </c>
      <c r="K1937" s="64">
        <f>IFERROR(IF(Ações!$B1937="","",VLOOKUP(Table_1[[#This Row],[AÇÕES]],'Dados Status Invest STOCKS'!A1923:AD2538,2)),0)</f>
        <v>113.07</v>
      </c>
      <c r="L1937" s="65">
        <f>IFERROR(IF(Ações!$B1937="","",VLOOKUP(Table_1[[#This Row],[AÇÕES]],'Dados Status Invest STOCKS'!A1923:AD2538,3)/100),0)</f>
        <v>7.4000000000000003E-3</v>
      </c>
      <c r="M1937" s="66">
        <f>IFERROR(IF(Ações!$B1937="","",VLOOKUP(Table_1[[#This Row],[AÇÕES]],'Dados Status Invest STOCKS'!A1923:AD2538,28)),0)</f>
        <v>2.2599999999999998</v>
      </c>
      <c r="N1937" s="66">
        <f>IFERROR(IF(Ações!$B1937="","",VLOOKUP(Table_1[[#This Row],[AÇÕES]],'Dados Status Invest STOCKS'!A1923:AD2538,27)),0)</f>
        <v>20.61</v>
      </c>
      <c r="O1937" s="66">
        <f>IFERROR(IF(Ações!$L1937="","",Ações!$K1937*Ações!$L1937),0)</f>
        <v>0.83671799999999996</v>
      </c>
      <c r="P1937" s="67">
        <f t="shared" si="30"/>
        <v>0.06</v>
      </c>
      <c r="Q1937" s="67">
        <f>IFERROR(Ações!$O1937/Ações!$M1937,0)</f>
        <v>0.37022920353982303</v>
      </c>
      <c r="R1937" s="67">
        <f>IFERROR(IF(Ações!$B1937="","",VLOOKUP(Table_1[[#This Row],[AÇÕES]],'Dados Status Invest STOCKS'!A1923:AD2538,18)/100),0)</f>
        <v>0.10970000000000001</v>
      </c>
      <c r="S1937" s="65">
        <f>IFERROR(IF(Ações!$B1937="","",VLOOKUP(Table_1[[#This Row],[AÇÕES]],'Dados Status Invest STOCKS'!A1923:AD2538,25)/100),0)</f>
        <v>-0.15539999999999998</v>
      </c>
      <c r="T1937" s="67">
        <f>(1-Ações!$Q1937)*Ações!$R1937</f>
        <v>6.9085856371681423E-2</v>
      </c>
      <c r="U1937" s="68">
        <f>IF(Ações!$S1937=0,Ações!$T1937,IF(Ações!$T1937=0,Ações!$S1937,AVERAGE(Ações!$S1937,Ações!$T1937)))</f>
        <v>-4.315707181415928E-2</v>
      </c>
    </row>
    <row r="1938" spans="2:21" ht="15" customHeight="1" x14ac:dyDescent="0.2">
      <c r="B1938" s="63" t="str">
        <f>IFERROR('Dados Status Invest STOCKS'!A1925,"-")</f>
        <v>FXNC</v>
      </c>
      <c r="C1938" s="45">
        <f>IFERROR((Ações!$D1938-Ações!$K1938)/Ações!$D1938,0)</f>
        <v>-1.8571428571428568</v>
      </c>
      <c r="D1938" s="46">
        <f>(Ações!$O1938)/0.06</f>
        <v>7.9975000000000014</v>
      </c>
      <c r="E1938" s="47">
        <f>IFERROR((Ações!$F1938-Ações!$K1938)/Ações!$F1938,0)</f>
        <v>0.1760298905742631</v>
      </c>
      <c r="F1938" s="46">
        <f>IF(OR(Ações!$N1938&lt;0,Ações!$M1938&lt;0),"",(22.5*Ações!$M1938*Ações!$N1938)^0.5)</f>
        <v>27.731588486778033</v>
      </c>
      <c r="G1938" s="47">
        <f>IFERROR((Ações!$H1938-Ações!$K1938)/Ações!$H1938,0)</f>
        <v>13.037354064704971</v>
      </c>
      <c r="H1938" s="48">
        <f>IFERROR(Ações!$I1938/(Ações!$P1938-Table_1[[#This Row],[CAGR LUCRO 5A]]),0)</f>
        <v>-1.8982576965978812</v>
      </c>
      <c r="I1938" s="48">
        <f>IF(Ações!$S1938&lt;0,"",Ações!$O1938*(1+Ações!$S1938))</f>
        <v>0.68071521000000013</v>
      </c>
      <c r="J1938" s="49">
        <f>IFERROR(IF(Ações!$B1938="","",(VLOOKUP(Table_1[[#This Row],[AÇÕES]],'Dados Status Invest STOCKS'!A1924:AD2539,4)/Table_1[[#This Row],[LPA]]))/100,0)</f>
        <v>6.901098901098901E-2</v>
      </c>
      <c r="K1938" s="64">
        <f>IFERROR(IF(Ações!$B1938="","",VLOOKUP(Table_1[[#This Row],[AÇÕES]],'Dados Status Invest STOCKS'!A1924:AD2539,2)),0)</f>
        <v>22.85</v>
      </c>
      <c r="L1938" s="65">
        <f>IFERROR(IF(Ações!$B1938="","",VLOOKUP(Table_1[[#This Row],[AÇÕES]],'Dados Status Invest STOCKS'!A1924:AD2539,3)/100),0)</f>
        <v>2.1000000000000001E-2</v>
      </c>
      <c r="M1938" s="66">
        <f>IFERROR(IF(Ações!$B1938="","",VLOOKUP(Table_1[[#This Row],[AÇÕES]],'Dados Status Invest STOCKS'!A1924:AD2539,28)),0)</f>
        <v>1.82</v>
      </c>
      <c r="N1938" s="66">
        <f>IFERROR(IF(Ações!$B1938="","",VLOOKUP(Table_1[[#This Row],[AÇÕES]],'Dados Status Invest STOCKS'!A1924:AD2539,27)),0)</f>
        <v>18.78</v>
      </c>
      <c r="O1938" s="66">
        <f>IFERROR(IF(Ações!$L1938="","",Ações!$K1938*Ações!$L1938),0)</f>
        <v>0.47985000000000005</v>
      </c>
      <c r="P1938" s="67">
        <f t="shared" si="30"/>
        <v>0.06</v>
      </c>
      <c r="Q1938" s="67">
        <f>IFERROR(Ações!$O1938/Ações!$M1938,0)</f>
        <v>0.26365384615384618</v>
      </c>
      <c r="R1938" s="67">
        <f>IFERROR(IF(Ações!$B1938="","",VLOOKUP(Table_1[[#This Row],[AÇÕES]],'Dados Status Invest STOCKS'!A1924:AD2539,18)/100),0)</f>
        <v>9.69E-2</v>
      </c>
      <c r="S1938" s="65">
        <f>IFERROR(IF(Ações!$B1938="","",VLOOKUP(Table_1[[#This Row],[AÇÕES]],'Dados Status Invest STOCKS'!A1924:AD2539,25)/100),0)</f>
        <v>0.41859999999999997</v>
      </c>
      <c r="T1938" s="67">
        <f>(1-Ações!$Q1938)*Ações!$R1938</f>
        <v>7.1351942307692304E-2</v>
      </c>
      <c r="U1938" s="68">
        <f>IF(Ações!$S1938=0,Ações!$T1938,IF(Ações!$T1938=0,Ações!$S1938,AVERAGE(Ações!$S1938,Ações!$T1938)))</f>
        <v>0.24497597115384614</v>
      </c>
    </row>
    <row r="1939" spans="2:21" ht="15" customHeight="1" x14ac:dyDescent="0.2">
      <c r="B1939" s="63" t="str">
        <f>IFERROR('Dados Status Invest STOCKS'!A1926,"-")</f>
        <v>G</v>
      </c>
      <c r="C1939" s="45">
        <f>IFERROR((Ações!$D1939-Ações!$K1939)/Ações!$D1939,0)</f>
        <v>-5.8965517241379315</v>
      </c>
      <c r="D1939" s="46">
        <f>(Ações!$O1939)/0.06</f>
        <v>7.2065000000000001</v>
      </c>
      <c r="E1939" s="47">
        <f>IFERROR((Ações!$F1939-Ações!$K1939)/Ações!$F1939,0)</f>
        <v>-1.3170389787631966</v>
      </c>
      <c r="F1939" s="46">
        <f>IF(OR(Ações!$N1939&lt;0,Ações!$M1939&lt;0),"",(22.5*Ações!$M1939*Ações!$N1939)^0.5)</f>
        <v>21.449790208764281</v>
      </c>
      <c r="G1939" s="47">
        <f>IFERROR((Ações!$H1939-Ações!$K1939)/Ações!$H1939,0)</f>
        <v>7.084023371101017E-2</v>
      </c>
      <c r="H1939" s="48">
        <f>IFERROR(Ações!$I1939/(Ações!$P1939-Table_1[[#This Row],[CAGR LUCRO 5A]]),0)</f>
        <v>53.48918647058828</v>
      </c>
      <c r="I1939" s="48">
        <f>IF(Ações!$S1939&lt;0,"",Ações!$O1939*(1+Ações!$S1939))</f>
        <v>0.45465808500000005</v>
      </c>
      <c r="J1939" s="49">
        <f>IFERROR(IF(Ações!$B1939="","",(VLOOKUP(Table_1[[#This Row],[AÇÕES]],'Dados Status Invest STOCKS'!A1925:AD2540,4)/Table_1[[#This Row],[LPA]]))/100,0)</f>
        <v>0.12776649746192895</v>
      </c>
      <c r="K1939" s="64">
        <f>IFERROR(IF(Ações!$B1939="","",VLOOKUP(Table_1[[#This Row],[AÇÕES]],'Dados Status Invest STOCKS'!A1925:AD2540,2)),0)</f>
        <v>49.7</v>
      </c>
      <c r="L1939" s="65">
        <f>IFERROR(IF(Ações!$B1939="","",VLOOKUP(Table_1[[#This Row],[AÇÕES]],'Dados Status Invest STOCKS'!A1925:AD2540,3)/100),0)</f>
        <v>8.6999999999999994E-3</v>
      </c>
      <c r="M1939" s="66">
        <f>IFERROR(IF(Ações!$B1939="","",VLOOKUP(Table_1[[#This Row],[AÇÕES]],'Dados Status Invest STOCKS'!A1925:AD2540,28)),0)</f>
        <v>1.97</v>
      </c>
      <c r="N1939" s="66">
        <f>IFERROR(IF(Ações!$B1939="","",VLOOKUP(Table_1[[#This Row],[AÇÕES]],'Dados Status Invest STOCKS'!A1925:AD2540,27)),0)</f>
        <v>10.38</v>
      </c>
      <c r="O1939" s="66">
        <f>IFERROR(IF(Ações!$L1939="","",Ações!$K1939*Ações!$L1939),0)</f>
        <v>0.43239</v>
      </c>
      <c r="P1939" s="67">
        <f t="shared" si="30"/>
        <v>0.06</v>
      </c>
      <c r="Q1939" s="67">
        <f>IFERROR(Ações!$O1939/Ações!$M1939,0)</f>
        <v>0.21948730964467006</v>
      </c>
      <c r="R1939" s="67">
        <f>IFERROR(IF(Ações!$B1939="","",VLOOKUP(Table_1[[#This Row],[AÇÕES]],'Dados Status Invest STOCKS'!A1925:AD2540,18)/100),0)</f>
        <v>0.19020000000000001</v>
      </c>
      <c r="S1939" s="65">
        <f>IFERROR(IF(Ações!$B1939="","",VLOOKUP(Table_1[[#This Row],[AÇÕES]],'Dados Status Invest STOCKS'!A1925:AD2540,25)/100),0)</f>
        <v>5.1500000000000004E-2</v>
      </c>
      <c r="T1939" s="67">
        <f>(1-Ações!$Q1939)*Ações!$R1939</f>
        <v>0.14845351370558374</v>
      </c>
      <c r="U1939" s="68">
        <f>IF(Ações!$S1939=0,Ações!$T1939,IF(Ações!$T1939=0,Ações!$S1939,AVERAGE(Ações!$S1939,Ações!$T1939)))</f>
        <v>9.9976756852791865E-2</v>
      </c>
    </row>
    <row r="1940" spans="2:21" ht="15" customHeight="1" x14ac:dyDescent="0.2">
      <c r="B1940" s="63" t="str">
        <f>IFERROR('Dados Status Invest STOCKS'!A1927,"-")</f>
        <v>GABC</v>
      </c>
      <c r="C1940" s="45">
        <f>IFERROR((Ações!$D1940-Ações!$K1940)/Ações!$D1940,0)</f>
        <v>-1.8708133971291867</v>
      </c>
      <c r="D1940" s="46">
        <f>(Ações!$O1940)/0.06</f>
        <v>14.030866666666666</v>
      </c>
      <c r="E1940" s="47">
        <f>IFERROR((Ações!$F1940-Ações!$K1940)/Ações!$F1940,0)</f>
        <v>4.5221679764131266E-2</v>
      </c>
      <c r="F1940" s="46">
        <f>IF(OR(Ações!$N1940&lt;0,Ações!$M1940&lt;0),"",(22.5*Ações!$M1940*Ações!$N1940)^0.5)</f>
        <v>42.187803332242837</v>
      </c>
      <c r="G1940" s="47">
        <f>IFERROR((Ações!$H1940-Ações!$K1940)/Ações!$H1940,0)</f>
        <v>4.9924123479314968</v>
      </c>
      <c r="H1940" s="48">
        <f>IFERROR(Ações!$I1940/(Ações!$P1940-Table_1[[#This Row],[CAGR LUCRO 5A]]),0)</f>
        <v>-10.089138217616579</v>
      </c>
      <c r="I1940" s="48">
        <f>IF(Ações!$S1940&lt;0,"",Ações!$O1940*(1+Ações!$S1940))</f>
        <v>0.973601838</v>
      </c>
      <c r="J1940" s="49">
        <f>IFERROR(IF(Ações!$B1940="","",(VLOOKUP(Table_1[[#This Row],[AÇÕES]],'Dados Status Invest STOCKS'!A1926:AD2541,4)/Table_1[[#This Row],[LPA]]))/100,0)</f>
        <v>3.8606811145510837E-2</v>
      </c>
      <c r="K1940" s="64">
        <f>IFERROR(IF(Ações!$B1940="","",VLOOKUP(Table_1[[#This Row],[AÇÕES]],'Dados Status Invest STOCKS'!A1926:AD2541,2)),0)</f>
        <v>40.28</v>
      </c>
      <c r="L1940" s="65">
        <f>IFERROR(IF(Ações!$B1940="","",VLOOKUP(Table_1[[#This Row],[AÇÕES]],'Dados Status Invest STOCKS'!A1926:AD2541,3)/100),0)</f>
        <v>2.0899999999999998E-2</v>
      </c>
      <c r="M1940" s="66">
        <f>IFERROR(IF(Ações!$B1940="","",VLOOKUP(Table_1[[#This Row],[AÇÕES]],'Dados Status Invest STOCKS'!A1926:AD2541,28)),0)</f>
        <v>3.23</v>
      </c>
      <c r="N1940" s="66">
        <f>IFERROR(IF(Ações!$B1940="","",VLOOKUP(Table_1[[#This Row],[AÇÕES]],'Dados Status Invest STOCKS'!A1926:AD2541,27)),0)</f>
        <v>24.49</v>
      </c>
      <c r="O1940" s="66">
        <f>IFERROR(IF(Ações!$L1940="","",Ações!$K1940*Ações!$L1940),0)</f>
        <v>0.84185199999999993</v>
      </c>
      <c r="P1940" s="67">
        <f t="shared" si="30"/>
        <v>0.06</v>
      </c>
      <c r="Q1940" s="67">
        <f>IFERROR(Ações!$O1940/Ações!$M1940,0)</f>
        <v>0.26063529411764702</v>
      </c>
      <c r="R1940" s="67">
        <f>IFERROR(IF(Ações!$B1940="","",VLOOKUP(Table_1[[#This Row],[AÇÕES]],'Dados Status Invest STOCKS'!A1926:AD2541,18)/100),0)</f>
        <v>0.13189999999999999</v>
      </c>
      <c r="S1940" s="65">
        <f>IFERROR(IF(Ações!$B1940="","",VLOOKUP(Table_1[[#This Row],[AÇÕES]],'Dados Status Invest STOCKS'!A1926:AD2541,25)/100),0)</f>
        <v>0.1565</v>
      </c>
      <c r="T1940" s="67">
        <f>(1-Ações!$Q1940)*Ações!$R1940</f>
        <v>9.752220470588234E-2</v>
      </c>
      <c r="U1940" s="68">
        <f>IF(Ações!$S1940=0,Ações!$T1940,IF(Ações!$T1940=0,Ações!$S1940,AVERAGE(Ações!$S1940,Ações!$T1940)))</f>
        <v>0.12701110235294116</v>
      </c>
    </row>
    <row r="1941" spans="2:21" ht="15" customHeight="1" x14ac:dyDescent="0.2">
      <c r="B1941" s="63" t="str">
        <f>IFERROR('Dados Status Invest STOCKS'!A1928,"-")</f>
        <v>GAIA</v>
      </c>
      <c r="C1941" s="45">
        <f>IFERROR((Ações!$D1941-Ações!$K1941)/Ações!$D1941,0)</f>
        <v>0</v>
      </c>
      <c r="D1941" s="46">
        <f>(Ações!$O1941)/0.06</f>
        <v>0</v>
      </c>
      <c r="E1941" s="47">
        <f>IFERROR((Ações!$F1941-Ações!$K1941)/Ações!$F1941,0)</f>
        <v>-1.4873565037243448</v>
      </c>
      <c r="F1941" s="46">
        <f>IF(OR(Ações!$N1941&lt;0,Ações!$M1941&lt;0),"",(22.5*Ações!$M1941*Ações!$N1941)^0.5)</f>
        <v>3.0112289849827096</v>
      </c>
      <c r="G1941" s="47">
        <f>IFERROR((Ações!$H1941-Ações!$K1941)/Ações!$H1941,0)</f>
        <v>0</v>
      </c>
      <c r="H1941" s="48">
        <f>IFERROR(Ações!$I1941/(Ações!$P1941-Table_1[[#This Row],[CAGR LUCRO 5A]]),0)</f>
        <v>0</v>
      </c>
      <c r="I1941" s="48">
        <f>IF(Ações!$S1941&lt;0,"",Ações!$O1941*(1+Ações!$S1941))</f>
        <v>0</v>
      </c>
      <c r="J1941" s="49">
        <f>IFERROR(IF(Ações!$B1941="","",(VLOOKUP(Table_1[[#This Row],[AÇÕES]],'Dados Status Invest STOCKS'!A1927:AD2542,4)/Table_1[[#This Row],[LPA]]))/100,0)</f>
        <v>7.39</v>
      </c>
      <c r="K1941" s="64">
        <f>IFERROR(IF(Ações!$B1941="","",VLOOKUP(Table_1[[#This Row],[AÇÕES]],'Dados Status Invest STOCKS'!A1927:AD2542,2)),0)</f>
        <v>7.49</v>
      </c>
      <c r="L1941" s="65">
        <f>IFERROR(IF(Ações!$B1941="","",VLOOKUP(Table_1[[#This Row],[AÇÕES]],'Dados Status Invest STOCKS'!A1927:AD2542,3)/100),0)</f>
        <v>0</v>
      </c>
      <c r="M1941" s="66">
        <f>IFERROR(IF(Ações!$B1941="","",VLOOKUP(Table_1[[#This Row],[AÇÕES]],'Dados Status Invest STOCKS'!A1927:AD2542,28)),0)</f>
        <v>0.1</v>
      </c>
      <c r="N1941" s="66">
        <f>IFERROR(IF(Ações!$B1941="","",VLOOKUP(Table_1[[#This Row],[AÇÕES]],'Dados Status Invest STOCKS'!A1927:AD2542,27)),0)</f>
        <v>4.03</v>
      </c>
      <c r="O1941" s="66">
        <f>IFERROR(IF(Ações!$L1941="","",Ações!$K1941*Ações!$L1941),0)</f>
        <v>0</v>
      </c>
      <c r="P1941" s="67">
        <f t="shared" si="30"/>
        <v>0.06</v>
      </c>
      <c r="Q1941" s="67">
        <f>IFERROR(Ações!$O1941/Ações!$M1941,0)</f>
        <v>0</v>
      </c>
      <c r="R1941" s="67">
        <f>IFERROR(IF(Ações!$B1941="","",VLOOKUP(Table_1[[#This Row],[AÇÕES]],'Dados Status Invest STOCKS'!A1927:AD2542,18)/100),0)</f>
        <v>2.5099999999999997E-2</v>
      </c>
      <c r="S1941" s="65">
        <f>IFERROR(IF(Ações!$B1941="","",VLOOKUP(Table_1[[#This Row],[AÇÕES]],'Dados Status Invest STOCKS'!A1927:AD2542,25)/100),0)</f>
        <v>0</v>
      </c>
      <c r="T1941" s="67">
        <f>(1-Ações!$Q1941)*Ações!$R1941</f>
        <v>2.5099999999999997E-2</v>
      </c>
      <c r="U1941" s="68">
        <f>IF(Ações!$S1941=0,Ações!$T1941,IF(Ações!$T1941=0,Ações!$S1941,AVERAGE(Ações!$S1941,Ações!$T1941)))</f>
        <v>2.5099999999999997E-2</v>
      </c>
    </row>
    <row r="1942" spans="2:21" ht="15" customHeight="1" x14ac:dyDescent="0.2">
      <c r="B1942" s="63" t="str">
        <f>IFERROR('Dados Status Invest STOCKS'!A1929,"-")</f>
        <v>GAIN</v>
      </c>
      <c r="C1942" s="45">
        <f>IFERROR((Ações!$D1942-Ações!$K1942)/Ações!$D1942,0)</f>
        <v>0.15611814345991548</v>
      </c>
      <c r="D1942" s="46">
        <f>(Ações!$O1942)/0.06</f>
        <v>17.324699999999996</v>
      </c>
      <c r="E1942" s="47">
        <f>IFERROR((Ações!$F1942-Ações!$K1942)/Ações!$F1942,0)</f>
        <v>0.53703578993065526</v>
      </c>
      <c r="F1942" s="46">
        <f>IF(OR(Ações!$N1942&lt;0,Ações!$M1942&lt;0),"",(22.5*Ações!$M1942*Ações!$N1942)^0.5)</f>
        <v>31.579114933765954</v>
      </c>
      <c r="G1942" s="47">
        <f>IFERROR((Ações!$H1942-Ações!$K1942)/Ações!$H1942,0)</f>
        <v>1.6697475051905433</v>
      </c>
      <c r="H1942" s="48">
        <f>IFERROR(Ações!$I1942/(Ações!$P1942-Table_1[[#This Row],[CAGR LUCRO 5A]]),0)</f>
        <v>-21.829121999999995</v>
      </c>
      <c r="I1942" s="48">
        <f>IF(Ações!$S1942&lt;0,"",Ações!$O1942*(1+Ações!$S1942))</f>
        <v>1.1569434659999998</v>
      </c>
      <c r="J1942" s="49">
        <f>IFERROR(IF(Ações!$B1942="","",(VLOOKUP(Table_1[[#This Row],[AÇÕES]],'Dados Status Invest STOCKS'!A1928:AD2543,4)/Table_1[[#This Row],[LPA]]))/100,0)</f>
        <v>1.3083832335329343E-2</v>
      </c>
      <c r="K1942" s="64">
        <f>IFERROR(IF(Ações!$B1942="","",VLOOKUP(Table_1[[#This Row],[AÇÕES]],'Dados Status Invest STOCKS'!A1928:AD2543,2)),0)</f>
        <v>14.62</v>
      </c>
      <c r="L1942" s="65">
        <f>IFERROR(IF(Ações!$B1942="","",VLOOKUP(Table_1[[#This Row],[AÇÕES]],'Dados Status Invest STOCKS'!A1928:AD2543,3)/100),0)</f>
        <v>7.1099999999999997E-2</v>
      </c>
      <c r="M1942" s="66">
        <f>IFERROR(IF(Ações!$B1942="","",VLOOKUP(Table_1[[#This Row],[AÇÕES]],'Dados Status Invest STOCKS'!A1928:AD2543,28)),0)</f>
        <v>3.34</v>
      </c>
      <c r="N1942" s="66">
        <f>IFERROR(IF(Ações!$B1942="","",VLOOKUP(Table_1[[#This Row],[AÇÕES]],'Dados Status Invest STOCKS'!A1928:AD2543,27)),0)</f>
        <v>13.27</v>
      </c>
      <c r="O1942" s="66">
        <f>IFERROR(IF(Ações!$L1942="","",Ações!$K1942*Ações!$L1942),0)</f>
        <v>1.0394819999999998</v>
      </c>
      <c r="P1942" s="67">
        <f t="shared" si="30"/>
        <v>0.06</v>
      </c>
      <c r="Q1942" s="67">
        <f>IFERROR(Ações!$O1942/Ações!$M1942,0)</f>
        <v>0.31122215568862271</v>
      </c>
      <c r="R1942" s="67">
        <f>IFERROR(IF(Ações!$B1942="","",VLOOKUP(Table_1[[#This Row],[AÇÕES]],'Dados Status Invest STOCKS'!A1928:AD2543,18)/100),0)</f>
        <v>0.252</v>
      </c>
      <c r="S1942" s="65">
        <f>IFERROR(IF(Ações!$B1942="","",VLOOKUP(Table_1[[#This Row],[AÇÕES]],'Dados Status Invest STOCKS'!A1928:AD2543,25)/100),0)</f>
        <v>0.113</v>
      </c>
      <c r="T1942" s="67">
        <f>(1-Ações!$Q1942)*Ações!$R1942</f>
        <v>0.17357201676646705</v>
      </c>
      <c r="U1942" s="68">
        <f>IF(Ações!$S1942=0,Ações!$T1942,IF(Ações!$T1942=0,Ações!$S1942,AVERAGE(Ações!$S1942,Ações!$T1942)))</f>
        <v>0.14328600838323352</v>
      </c>
    </row>
    <row r="1943" spans="2:21" ht="15" customHeight="1" x14ac:dyDescent="0.2">
      <c r="B1943" s="63" t="str">
        <f>IFERROR('Dados Status Invest STOCKS'!A1930,"-")</f>
        <v>GAINL</v>
      </c>
      <c r="C1943" s="45">
        <f>IFERROR((Ações!$D1943-Ações!$K1943)/Ações!$D1943,0)</f>
        <v>-0.41509433962264164</v>
      </c>
      <c r="D1943" s="46">
        <f>(Ações!$O1943)/0.06</f>
        <v>17.716133333333332</v>
      </c>
      <c r="E1943" s="47">
        <f>IFERROR((Ações!$F1943-Ações!$K1943)/Ações!$F1943,0)</f>
        <v>0.20612087917657521</v>
      </c>
      <c r="F1943" s="46">
        <f>IF(OR(Ações!$N1943&lt;0,Ações!$M1943&lt;0),"",(22.5*Ações!$M1943*Ações!$N1943)^0.5)</f>
        <v>31.579114933765954</v>
      </c>
      <c r="G1943" s="47">
        <f>IFERROR((Ações!$H1943-Ações!$K1943)/Ações!$H1943,0)</f>
        <v>2.1230907457322554</v>
      </c>
      <c r="H1943" s="48">
        <f>IFERROR(Ações!$I1943/(Ações!$P1943-Table_1[[#This Row],[CAGR LUCRO 5A]]),0)</f>
        <v>-22.322327999999995</v>
      </c>
      <c r="I1943" s="48">
        <f>IF(Ações!$S1943&lt;0,"",Ações!$O1943*(1+Ações!$S1943))</f>
        <v>1.1830833839999999</v>
      </c>
      <c r="J1943" s="49">
        <f>IFERROR(IF(Ações!$B1943="","",(VLOOKUP(Table_1[[#This Row],[AÇÕES]],'Dados Status Invest STOCKS'!A1929:AD2544,4)/Table_1[[#This Row],[LPA]]))/100,0)</f>
        <v>2.2455089820359281E-2</v>
      </c>
      <c r="K1943" s="64">
        <f>IFERROR(IF(Ações!$B1943="","",VLOOKUP(Table_1[[#This Row],[AÇÕES]],'Dados Status Invest STOCKS'!A1929:AD2544,2)),0)</f>
        <v>25.07</v>
      </c>
      <c r="L1943" s="65">
        <f>IFERROR(IF(Ações!$B1943="","",VLOOKUP(Table_1[[#This Row],[AÇÕES]],'Dados Status Invest STOCKS'!A1929:AD2544,3)/100),0)</f>
        <v>4.24E-2</v>
      </c>
      <c r="M1943" s="66">
        <f>IFERROR(IF(Ações!$B1943="","",VLOOKUP(Table_1[[#This Row],[AÇÕES]],'Dados Status Invest STOCKS'!A1929:AD2544,28)),0)</f>
        <v>3.34</v>
      </c>
      <c r="N1943" s="66">
        <f>IFERROR(IF(Ações!$B1943="","",VLOOKUP(Table_1[[#This Row],[AÇÕES]],'Dados Status Invest STOCKS'!A1929:AD2544,27)),0)</f>
        <v>13.27</v>
      </c>
      <c r="O1943" s="66">
        <f>IFERROR(IF(Ações!$L1943="","",Ações!$K1943*Ações!$L1943),0)</f>
        <v>1.0629679999999999</v>
      </c>
      <c r="P1943" s="67">
        <f t="shared" si="30"/>
        <v>0.06</v>
      </c>
      <c r="Q1943" s="67">
        <f>IFERROR(Ações!$O1943/Ações!$M1943,0)</f>
        <v>0.31825389221556882</v>
      </c>
      <c r="R1943" s="67">
        <f>IFERROR(IF(Ações!$B1943="","",VLOOKUP(Table_1[[#This Row],[AÇÕES]],'Dados Status Invest STOCKS'!A1929:AD2544,18)/100),0)</f>
        <v>0.252</v>
      </c>
      <c r="S1943" s="65">
        <f>IFERROR(IF(Ações!$B1943="","",VLOOKUP(Table_1[[#This Row],[AÇÕES]],'Dados Status Invest STOCKS'!A1929:AD2544,25)/100),0)</f>
        <v>0.113</v>
      </c>
      <c r="T1943" s="67">
        <f>(1-Ações!$Q1943)*Ações!$R1943</f>
        <v>0.17180001916167664</v>
      </c>
      <c r="U1943" s="68">
        <f>IF(Ações!$S1943=0,Ações!$T1943,IF(Ações!$T1943=0,Ações!$S1943,AVERAGE(Ações!$S1943,Ações!$T1943)))</f>
        <v>0.14240000958083832</v>
      </c>
    </row>
    <row r="1944" spans="2:21" ht="15" customHeight="1" x14ac:dyDescent="0.2">
      <c r="B1944" s="63" t="str">
        <f>IFERROR('Dados Status Invest STOCKS'!A1931,"-")</f>
        <v>GAINM</v>
      </c>
      <c r="C1944" s="45">
        <f>IFERROR((Ações!$D1944-Ações!$K1944)/Ações!$D1944,0)</f>
        <v>-4.7692307692307701</v>
      </c>
      <c r="D1944" s="46">
        <f>(Ações!$O1944)/0.06</f>
        <v>4.3402666666666665</v>
      </c>
      <c r="E1944" s="47">
        <f>IFERROR((Ações!$F1944-Ações!$K1944)/Ações!$F1944,0)</f>
        <v>0.20707087413567785</v>
      </c>
      <c r="F1944" s="46">
        <f>IF(OR(Ações!$N1944&lt;0,Ações!$M1944&lt;0),"",(22.5*Ações!$M1944*Ações!$N1944)^0.5)</f>
        <v>31.579114933765954</v>
      </c>
      <c r="G1944" s="47">
        <f>IFERROR((Ações!$H1944-Ações!$K1944)/Ações!$H1944,0)</f>
        <v>5.5787545787545794</v>
      </c>
      <c r="H1944" s="48">
        <f>IFERROR(Ações!$I1944/(Ações!$P1944-Table_1[[#This Row],[CAGR LUCRO 5A]]),0)</f>
        <v>-5.4687359999999989</v>
      </c>
      <c r="I1944" s="48">
        <f>IF(Ações!$S1944&lt;0,"",Ações!$O1944*(1+Ações!$S1944))</f>
        <v>0.28984300799999996</v>
      </c>
      <c r="J1944" s="49">
        <f>IFERROR(IF(Ações!$B1944="","",(VLOOKUP(Table_1[[#This Row],[AÇÕES]],'Dados Status Invest STOCKS'!A1930:AD2545,4)/Table_1[[#This Row],[LPA]]))/100,0)</f>
        <v>2.2425149700598803E-2</v>
      </c>
      <c r="K1944" s="64">
        <f>IFERROR(IF(Ações!$B1944="","",VLOOKUP(Table_1[[#This Row],[AÇÕES]],'Dados Status Invest STOCKS'!A1930:AD2545,2)),0)</f>
        <v>25.04</v>
      </c>
      <c r="L1944" s="65">
        <f>IFERROR(IF(Ações!$B1944="","",VLOOKUP(Table_1[[#This Row],[AÇÕES]],'Dados Status Invest STOCKS'!A1930:AD2545,3)/100),0)</f>
        <v>1.04E-2</v>
      </c>
      <c r="M1944" s="66">
        <f>IFERROR(IF(Ações!$B1944="","",VLOOKUP(Table_1[[#This Row],[AÇÕES]],'Dados Status Invest STOCKS'!A1930:AD2545,28)),0)</f>
        <v>3.34</v>
      </c>
      <c r="N1944" s="66">
        <f>IFERROR(IF(Ações!$B1944="","",VLOOKUP(Table_1[[#This Row],[AÇÕES]],'Dados Status Invest STOCKS'!A1930:AD2545,27)),0)</f>
        <v>13.27</v>
      </c>
      <c r="O1944" s="66">
        <f>IFERROR(IF(Ações!$L1944="","",Ações!$K1944*Ações!$L1944),0)</f>
        <v>0.26041599999999998</v>
      </c>
      <c r="P1944" s="67">
        <f t="shared" si="30"/>
        <v>0.06</v>
      </c>
      <c r="Q1944" s="67">
        <f>IFERROR(Ações!$O1944/Ações!$M1944,0)</f>
        <v>7.7968862275449094E-2</v>
      </c>
      <c r="R1944" s="67">
        <f>IFERROR(IF(Ações!$B1944="","",VLOOKUP(Table_1[[#This Row],[AÇÕES]],'Dados Status Invest STOCKS'!A1930:AD2545,18)/100),0)</f>
        <v>0.252</v>
      </c>
      <c r="S1944" s="65">
        <f>IFERROR(IF(Ações!$B1944="","",VLOOKUP(Table_1[[#This Row],[AÇÕES]],'Dados Status Invest STOCKS'!A1930:AD2545,25)/100),0)</f>
        <v>0.113</v>
      </c>
      <c r="T1944" s="67">
        <f>(1-Ações!$Q1944)*Ações!$R1944</f>
        <v>0.23235184670658685</v>
      </c>
      <c r="U1944" s="68">
        <f>IF(Ações!$S1944=0,Ações!$T1944,IF(Ações!$T1944=0,Ações!$S1944,AVERAGE(Ações!$S1944,Ações!$T1944)))</f>
        <v>0.17267592335329343</v>
      </c>
    </row>
    <row r="1945" spans="2:21" ht="15" customHeight="1" x14ac:dyDescent="0.2">
      <c r="B1945" s="63" t="str">
        <f>IFERROR('Dados Status Invest STOCKS'!A1932,"-")</f>
        <v>GALT</v>
      </c>
      <c r="C1945" s="45">
        <f>IFERROR((Ações!$D1945-Ações!$K1945)/Ações!$D1945,0)</f>
        <v>0</v>
      </c>
      <c r="D1945" s="46">
        <f>(Ações!$O1945)/0.06</f>
        <v>0</v>
      </c>
      <c r="E1945" s="47">
        <f>IFERROR((Ações!$F1945-Ações!$K1945)/Ações!$F1945,0)</f>
        <v>0</v>
      </c>
      <c r="F1945" s="46" t="str">
        <f>IF(OR(Ações!$N1945&lt;0,Ações!$M1945&lt;0),"",(22.5*Ações!$M1945*Ações!$N1945)^0.5)</f>
        <v/>
      </c>
      <c r="G1945" s="47">
        <f>IFERROR((Ações!$H1945-Ações!$K1945)/Ações!$H1945,0)</f>
        <v>0</v>
      </c>
      <c r="H1945" s="48">
        <f>IFERROR(Ações!$I1945/(Ações!$P1945-Table_1[[#This Row],[CAGR LUCRO 5A]]),0)</f>
        <v>0</v>
      </c>
      <c r="I1945" s="48">
        <f>IF(Ações!$S1945&lt;0,"",Ações!$O1945*(1+Ações!$S1945))</f>
        <v>0</v>
      </c>
      <c r="J1945" s="49">
        <f>IFERROR(IF(Ações!$B1945="","",(VLOOKUP(Table_1[[#This Row],[AÇÕES]],'Dados Status Invest STOCKS'!A1931:AD2546,4)/Table_1[[#This Row],[LPA]]))/100,0)</f>
        <v>7.1132075471698114E-2</v>
      </c>
      <c r="K1945" s="64">
        <f>IFERROR(IF(Ações!$B1945="","",VLOOKUP(Table_1[[#This Row],[AÇÕES]],'Dados Status Invest STOCKS'!A1931:AD2546,2)),0)</f>
        <v>1.98</v>
      </c>
      <c r="L1945" s="65">
        <f>IFERROR(IF(Ações!$B1945="","",VLOOKUP(Table_1[[#This Row],[AÇÕES]],'Dados Status Invest STOCKS'!A1931:AD2546,3)/100),0)</f>
        <v>0</v>
      </c>
      <c r="M1945" s="66">
        <f>IFERROR(IF(Ações!$B1945="","",VLOOKUP(Table_1[[#This Row],[AÇÕES]],'Dados Status Invest STOCKS'!A1931:AD2546,28)),0)</f>
        <v>-0.53</v>
      </c>
      <c r="N1945" s="66">
        <f>IFERROR(IF(Ações!$B1945="","",VLOOKUP(Table_1[[#This Row],[AÇÕES]],'Dados Status Invest STOCKS'!A1931:AD2546,27)),0)</f>
        <v>0.13</v>
      </c>
      <c r="O1945" s="66">
        <f>IFERROR(IF(Ações!$L1945="","",Ações!$K1945*Ações!$L1945),0)</f>
        <v>0</v>
      </c>
      <c r="P1945" s="67">
        <f t="shared" si="30"/>
        <v>0.06</v>
      </c>
      <c r="Q1945" s="67">
        <f>IFERROR(Ações!$O1945/Ações!$M1945,0)</f>
        <v>0</v>
      </c>
      <c r="R1945" s="67">
        <f>IFERROR(IF(Ações!$B1945="","",VLOOKUP(Table_1[[#This Row],[AÇÕES]],'Dados Status Invest STOCKS'!A1931:AD2546,18)/100),0)</f>
        <v>-4.1399999999999997</v>
      </c>
      <c r="S1945" s="65">
        <f>IFERROR(IF(Ações!$B1945="","",VLOOKUP(Table_1[[#This Row],[AÇÕES]],'Dados Status Invest STOCKS'!A1931:AD2546,25)/100),0)</f>
        <v>0</v>
      </c>
      <c r="T1945" s="67">
        <f>(1-Ações!$Q1945)*Ações!$R1945</f>
        <v>-4.1399999999999997</v>
      </c>
      <c r="U1945" s="68">
        <f>IF(Ações!$S1945=0,Ações!$T1945,IF(Ações!$T1945=0,Ações!$S1945,AVERAGE(Ações!$S1945,Ações!$T1945)))</f>
        <v>-4.1399999999999997</v>
      </c>
    </row>
    <row r="1946" spans="2:21" ht="15" customHeight="1" x14ac:dyDescent="0.2">
      <c r="B1946" s="63" t="str">
        <f>IFERROR('Dados Status Invest STOCKS'!A1933,"-")</f>
        <v>GAN</v>
      </c>
      <c r="C1946" s="45">
        <f>IFERROR((Ações!$D1946-Ações!$K1946)/Ações!$D1946,0)</f>
        <v>0</v>
      </c>
      <c r="D1946" s="46">
        <f>(Ações!$O1946)/0.06</f>
        <v>0</v>
      </c>
      <c r="E1946" s="47">
        <f>IFERROR((Ações!$F1946-Ações!$K1946)/Ações!$F1946,0)</f>
        <v>0</v>
      </c>
      <c r="F1946" s="46" t="str">
        <f>IF(OR(Ações!$N1946&lt;0,Ações!$M1946&lt;0),"",(22.5*Ações!$M1946*Ações!$N1946)^0.5)</f>
        <v/>
      </c>
      <c r="G1946" s="47">
        <f>IFERROR((Ações!$H1946-Ações!$K1946)/Ações!$H1946,0)</f>
        <v>0</v>
      </c>
      <c r="H1946" s="48">
        <f>IFERROR(Ações!$I1946/(Ações!$P1946-Table_1[[#This Row],[CAGR LUCRO 5A]]),0)</f>
        <v>0</v>
      </c>
      <c r="I1946" s="48">
        <f>IF(Ações!$S1946&lt;0,"",Ações!$O1946*(1+Ações!$S1946))</f>
        <v>0</v>
      </c>
      <c r="J1946" s="49">
        <f>IFERROR(IF(Ações!$B1946="","",(VLOOKUP(Table_1[[#This Row],[AÇÕES]],'Dados Status Invest STOCKS'!A1932:AD2547,4)/Table_1[[#This Row],[LPA]]))/100,0)</f>
        <v>0.24584905660377354</v>
      </c>
      <c r="K1946" s="64">
        <f>IFERROR(IF(Ações!$B1946="","",VLOOKUP(Table_1[[#This Row],[AÇÕES]],'Dados Status Invest STOCKS'!A1932:AD2547,2)),0)</f>
        <v>6.88</v>
      </c>
      <c r="L1946" s="65">
        <f>IFERROR(IF(Ações!$B1946="","",VLOOKUP(Table_1[[#This Row],[AÇÕES]],'Dados Status Invest STOCKS'!A1932:AD2547,3)/100),0)</f>
        <v>0</v>
      </c>
      <c r="M1946" s="66">
        <f>IFERROR(IF(Ações!$B1946="","",VLOOKUP(Table_1[[#This Row],[AÇÕES]],'Dados Status Invest STOCKS'!A1932:AD2547,28)),0)</f>
        <v>-0.53</v>
      </c>
      <c r="N1946" s="66">
        <f>IFERROR(IF(Ações!$B1946="","",VLOOKUP(Table_1[[#This Row],[AÇÕES]],'Dados Status Invest STOCKS'!A1932:AD2547,27)),0)</f>
        <v>5.74</v>
      </c>
      <c r="O1946" s="66">
        <f>IFERROR(IF(Ações!$L1946="","",Ações!$K1946*Ações!$L1946),0)</f>
        <v>0</v>
      </c>
      <c r="P1946" s="67">
        <f t="shared" si="30"/>
        <v>0.06</v>
      </c>
      <c r="Q1946" s="67">
        <f>IFERROR(Ações!$O1946/Ações!$M1946,0)</f>
        <v>0</v>
      </c>
      <c r="R1946" s="67">
        <f>IFERROR(IF(Ações!$B1946="","",VLOOKUP(Table_1[[#This Row],[AÇÕES]],'Dados Status Invest STOCKS'!A1932:AD2547,18)/100),0)</f>
        <v>-9.1999999999999998E-2</v>
      </c>
      <c r="S1946" s="65">
        <f>IFERROR(IF(Ações!$B1946="","",VLOOKUP(Table_1[[#This Row],[AÇÕES]],'Dados Status Invest STOCKS'!A1932:AD2547,25)/100),0)</f>
        <v>0</v>
      </c>
      <c r="T1946" s="67">
        <f>(1-Ações!$Q1946)*Ações!$R1946</f>
        <v>-9.1999999999999998E-2</v>
      </c>
      <c r="U1946" s="68">
        <f>IF(Ações!$S1946=0,Ações!$T1946,IF(Ações!$T1946=0,Ações!$S1946,AVERAGE(Ações!$S1946,Ações!$T1946)))</f>
        <v>-9.1999999999999998E-2</v>
      </c>
    </row>
    <row r="1947" spans="2:21" ht="15" customHeight="1" x14ac:dyDescent="0.2">
      <c r="B1947" s="63" t="str">
        <f>IFERROR('Dados Status Invest STOCKS'!A1934,"-")</f>
        <v>GASS</v>
      </c>
      <c r="C1947" s="45">
        <f>IFERROR((Ações!$D1947-Ações!$K1947)/Ações!$D1947,0)</f>
        <v>0</v>
      </c>
      <c r="D1947" s="46">
        <f>(Ações!$O1947)/0.06</f>
        <v>0</v>
      </c>
      <c r="E1947" s="47">
        <f>IFERROR((Ações!$F1947-Ações!$K1947)/Ações!$F1947,0)</f>
        <v>0.55361702000857704</v>
      </c>
      <c r="F1947" s="46">
        <f>IF(OR(Ações!$N1947&lt;0,Ações!$M1947&lt;0),"",(22.5*Ações!$M1947*Ações!$N1947)^0.5)</f>
        <v>4.4804575659189094</v>
      </c>
      <c r="G1947" s="47">
        <f>IFERROR((Ações!$H1947-Ações!$K1947)/Ações!$H1947,0)</f>
        <v>0</v>
      </c>
      <c r="H1947" s="48">
        <f>IFERROR(Ações!$I1947/(Ações!$P1947-Table_1[[#This Row],[CAGR LUCRO 5A]]),0)</f>
        <v>0</v>
      </c>
      <c r="I1947" s="48">
        <f>IF(Ações!$S1947&lt;0,"",Ações!$O1947*(1+Ações!$S1947))</f>
        <v>0</v>
      </c>
      <c r="J1947" s="49">
        <f>IFERROR(IF(Ações!$B1947="","",(VLOOKUP(Table_1[[#This Row],[AÇÕES]],'Dados Status Invest STOCKS'!A1933:AD2548,4)/Table_1[[#This Row],[LPA]]))/100,0)</f>
        <v>5.2383333333333333</v>
      </c>
      <c r="K1947" s="64">
        <f>IFERROR(IF(Ações!$B1947="","",VLOOKUP(Table_1[[#This Row],[AÇÕES]],'Dados Status Invest STOCKS'!A1933:AD2548,2)),0)</f>
        <v>2</v>
      </c>
      <c r="L1947" s="65">
        <f>IFERROR(IF(Ações!$B1947="","",VLOOKUP(Table_1[[#This Row],[AÇÕES]],'Dados Status Invest STOCKS'!A1933:AD2548,3)/100),0)</f>
        <v>0</v>
      </c>
      <c r="M1947" s="66">
        <f>IFERROR(IF(Ações!$B1947="","",VLOOKUP(Table_1[[#This Row],[AÇÕES]],'Dados Status Invest STOCKS'!A1933:AD2548,28)),0)</f>
        <v>0.06</v>
      </c>
      <c r="N1947" s="66">
        <f>IFERROR(IF(Ações!$B1947="","",VLOOKUP(Table_1[[#This Row],[AÇÕES]],'Dados Status Invest STOCKS'!A1933:AD2548,27)),0)</f>
        <v>14.87</v>
      </c>
      <c r="O1947" s="66">
        <f>IFERROR(IF(Ações!$L1947="","",Ações!$K1947*Ações!$L1947),0)</f>
        <v>0</v>
      </c>
      <c r="P1947" s="67">
        <f t="shared" si="30"/>
        <v>0.06</v>
      </c>
      <c r="Q1947" s="67">
        <f>IFERROR(Ações!$O1947/Ações!$M1947,0)</f>
        <v>0</v>
      </c>
      <c r="R1947" s="67">
        <f>IFERROR(IF(Ações!$B1947="","",VLOOKUP(Table_1[[#This Row],[AÇÕES]],'Dados Status Invest STOCKS'!A1933:AD2548,18)/100),0)</f>
        <v>4.3E-3</v>
      </c>
      <c r="S1947" s="65">
        <f>IFERROR(IF(Ações!$B1947="","",VLOOKUP(Table_1[[#This Row],[AÇÕES]],'Dados Status Invest STOCKS'!A1933:AD2548,25)/100),0)</f>
        <v>0.36090000000000005</v>
      </c>
      <c r="T1947" s="67">
        <f>(1-Ações!$Q1947)*Ações!$R1947</f>
        <v>4.3E-3</v>
      </c>
      <c r="U1947" s="68">
        <f>IF(Ações!$S1947=0,Ações!$T1947,IF(Ações!$T1947=0,Ações!$S1947,AVERAGE(Ações!$S1947,Ações!$T1947)))</f>
        <v>0.18260000000000004</v>
      </c>
    </row>
    <row r="1948" spans="2:21" ht="15" customHeight="1" x14ac:dyDescent="0.2">
      <c r="B1948" s="63" t="str">
        <f>IFERROR('Dados Status Invest STOCKS'!A1935,"-")</f>
        <v>GATX</v>
      </c>
      <c r="C1948" s="45">
        <f>IFERROR((Ações!$D1948-Ações!$K1948)/Ações!$D1948,0)</f>
        <v>-1.8708133971291865</v>
      </c>
      <c r="D1948" s="46">
        <f>(Ações!$O1948)/0.06</f>
        <v>33.377299999999998</v>
      </c>
      <c r="E1948" s="47">
        <f>IFERROR((Ações!$F1948-Ações!$K1948)/Ações!$F1948,0)</f>
        <v>-0.61481635216044972</v>
      </c>
      <c r="F1948" s="46">
        <f>IF(OR(Ações!$N1948&lt;0,Ações!$M1948&lt;0),"",(22.5*Ações!$M1948*Ações!$N1948)^0.5)</f>
        <v>59.338016903162512</v>
      </c>
      <c r="G1948" s="47">
        <f>IFERROR((Ações!$H1948-Ações!$K1948)/Ações!$H1948,0)</f>
        <v>0</v>
      </c>
      <c r="H1948" s="48">
        <f>IFERROR(Ações!$I1948/(Ações!$P1948-Table_1[[#This Row],[CAGR LUCRO 5A]]),0)</f>
        <v>0</v>
      </c>
      <c r="I1948" s="48" t="str">
        <f>IF(Ações!$S1948&lt;0,"",Ações!$O1948*(1+Ações!$S1948))</f>
        <v/>
      </c>
      <c r="J1948" s="49">
        <f>IFERROR(IF(Ações!$B1948="","",(VLOOKUP(Table_1[[#This Row],[AÇÕES]],'Dados Status Invest STOCKS'!A1934:AD2549,4)/Table_1[[#This Row],[LPA]]))/100,0)</f>
        <v>0.12117437722419927</v>
      </c>
      <c r="K1948" s="64">
        <f>IFERROR(IF(Ações!$B1948="","",VLOOKUP(Table_1[[#This Row],[AÇÕES]],'Dados Status Invest STOCKS'!A1934:AD2549,2)),0)</f>
        <v>95.82</v>
      </c>
      <c r="L1948" s="65">
        <f>IFERROR(IF(Ações!$B1948="","",VLOOKUP(Table_1[[#This Row],[AÇÕES]],'Dados Status Invest STOCKS'!A1934:AD2549,3)/100),0)</f>
        <v>2.0899999999999998E-2</v>
      </c>
      <c r="M1948" s="66">
        <f>IFERROR(IF(Ações!$B1948="","",VLOOKUP(Table_1[[#This Row],[AÇÕES]],'Dados Status Invest STOCKS'!A1934:AD2549,28)),0)</f>
        <v>2.81</v>
      </c>
      <c r="N1948" s="66">
        <f>IFERROR(IF(Ações!$B1948="","",VLOOKUP(Table_1[[#This Row],[AÇÕES]],'Dados Status Invest STOCKS'!A1934:AD2549,27)),0)</f>
        <v>55.69</v>
      </c>
      <c r="O1948" s="66">
        <f>IFERROR(IF(Ações!$L1948="","",Ações!$K1948*Ações!$L1948),0)</f>
        <v>2.0026379999999997</v>
      </c>
      <c r="P1948" s="67">
        <f t="shared" si="30"/>
        <v>0.06</v>
      </c>
      <c r="Q1948" s="67">
        <f>IFERROR(Ações!$O1948/Ações!$M1948,0)</f>
        <v>0.71268256227757998</v>
      </c>
      <c r="R1948" s="67">
        <f>IFERROR(IF(Ações!$B1948="","",VLOOKUP(Table_1[[#This Row],[AÇÕES]],'Dados Status Invest STOCKS'!A1934:AD2549,18)/100),0)</f>
        <v>5.0499999999999996E-2</v>
      </c>
      <c r="S1948" s="65">
        <f>IFERROR(IF(Ações!$B1948="","",VLOOKUP(Table_1[[#This Row],[AÇÕES]],'Dados Status Invest STOCKS'!A1934:AD2549,25)/100),0)</f>
        <v>-5.9200000000000003E-2</v>
      </c>
      <c r="T1948" s="67">
        <f>(1-Ações!$Q1948)*Ações!$R1948</f>
        <v>1.450953060498221E-2</v>
      </c>
      <c r="U1948" s="68">
        <f>IF(Ações!$S1948=0,Ações!$T1948,IF(Ações!$T1948=0,Ações!$S1948,AVERAGE(Ações!$S1948,Ações!$T1948)))</f>
        <v>-2.2345234697508896E-2</v>
      </c>
    </row>
    <row r="1949" spans="2:21" ht="15" customHeight="1" x14ac:dyDescent="0.2">
      <c r="B1949" s="63" t="str">
        <f>IFERROR('Dados Status Invest STOCKS'!A1936,"-")</f>
        <v>GB</v>
      </c>
      <c r="C1949" s="45">
        <f>IFERROR((Ações!$D1949-Ações!$K1949)/Ações!$D1949,0)</f>
        <v>0</v>
      </c>
      <c r="D1949" s="46">
        <f>(Ações!$O1949)/0.06</f>
        <v>0</v>
      </c>
      <c r="E1949" s="47">
        <f>IFERROR((Ações!$F1949-Ações!$K1949)/Ações!$F1949,0)</f>
        <v>0</v>
      </c>
      <c r="F1949" s="46" t="str">
        <f>IF(OR(Ações!$N1949&lt;0,Ações!$M1949&lt;0),"",(22.5*Ações!$M1949*Ações!$N1949)^0.5)</f>
        <v/>
      </c>
      <c r="G1949" s="47">
        <f>IFERROR((Ações!$H1949-Ações!$K1949)/Ações!$H1949,0)</f>
        <v>0</v>
      </c>
      <c r="H1949" s="48">
        <f>IFERROR(Ações!$I1949/(Ações!$P1949-Table_1[[#This Row],[CAGR LUCRO 5A]]),0)</f>
        <v>0</v>
      </c>
      <c r="I1949" s="48">
        <f>IF(Ações!$S1949&lt;0,"",Ações!$O1949*(1+Ações!$S1949))</f>
        <v>0</v>
      </c>
      <c r="J1949" s="49">
        <f>IFERROR(IF(Ações!$B1949="","",(VLOOKUP(Table_1[[#This Row],[AÇÕES]],'Dados Status Invest STOCKS'!A1935:AD2550,4)/Table_1[[#This Row],[LPA]]))/100,0)</f>
        <v>0.68299999999999994</v>
      </c>
      <c r="K1949" s="64">
        <f>IFERROR(IF(Ações!$B1949="","",VLOOKUP(Table_1[[#This Row],[AÇÕES]],'Dados Status Invest STOCKS'!A1935:AD2550,2)),0)</f>
        <v>6.1</v>
      </c>
      <c r="L1949" s="65">
        <f>IFERROR(IF(Ações!$B1949="","",VLOOKUP(Table_1[[#This Row],[AÇÕES]],'Dados Status Invest STOCKS'!A1935:AD2550,3)/100),0)</f>
        <v>0</v>
      </c>
      <c r="M1949" s="66">
        <f>IFERROR(IF(Ações!$B1949="","",VLOOKUP(Table_1[[#This Row],[AÇÕES]],'Dados Status Invest STOCKS'!A1935:AD2550,28)),0)</f>
        <v>-0.3</v>
      </c>
      <c r="N1949" s="66">
        <f>IFERROR(IF(Ações!$B1949="","",VLOOKUP(Table_1[[#This Row],[AÇÕES]],'Dados Status Invest STOCKS'!A1935:AD2550,27)),0)</f>
        <v>-0.74</v>
      </c>
      <c r="O1949" s="66">
        <f>IFERROR(IF(Ações!$L1949="","",Ações!$K1949*Ações!$L1949),0)</f>
        <v>0</v>
      </c>
      <c r="P1949" s="67">
        <f t="shared" si="30"/>
        <v>0.06</v>
      </c>
      <c r="Q1949" s="67">
        <f>IFERROR(Ações!$O1949/Ações!$M1949,0)</f>
        <v>0</v>
      </c>
      <c r="R1949" s="67">
        <f>IFERROR(IF(Ações!$B1949="","",VLOOKUP(Table_1[[#This Row],[AÇÕES]],'Dados Status Invest STOCKS'!A1935:AD2550,18)/100),0)</f>
        <v>-0.39960000000000001</v>
      </c>
      <c r="S1949" s="65">
        <f>IFERROR(IF(Ações!$B1949="","",VLOOKUP(Table_1[[#This Row],[AÇÕES]],'Dados Status Invest STOCKS'!A1935:AD2550,25)/100),0)</f>
        <v>0</v>
      </c>
      <c r="T1949" s="67">
        <f>(1-Ações!$Q1949)*Ações!$R1949</f>
        <v>-0.39960000000000001</v>
      </c>
      <c r="U1949" s="68">
        <f>IF(Ações!$S1949=0,Ações!$T1949,IF(Ações!$T1949=0,Ações!$S1949,AVERAGE(Ações!$S1949,Ações!$T1949)))</f>
        <v>-0.39960000000000001</v>
      </c>
    </row>
    <row r="1950" spans="2:21" ht="15" customHeight="1" x14ac:dyDescent="0.2">
      <c r="B1950" s="63" t="str">
        <f>IFERROR('Dados Status Invest STOCKS'!A1937,"-")</f>
        <v>GBCI</v>
      </c>
      <c r="C1950" s="45">
        <f>IFERROR((Ações!$D1950-Ações!$K1950)/Ações!$D1950,0)</f>
        <v>-1.4489795918367347</v>
      </c>
      <c r="D1950" s="46">
        <f>(Ações!$O1950)/0.06</f>
        <v>22.829916666666666</v>
      </c>
      <c r="E1950" s="47">
        <f>IFERROR((Ações!$F1950-Ações!$K1950)/Ações!$F1950,0)</f>
        <v>-0.50331756081267698</v>
      </c>
      <c r="F1950" s="46">
        <f>IF(OR(Ações!$N1950&lt;0,Ações!$M1950&lt;0),"",(22.5*Ações!$M1950*Ações!$N1950)^0.5)</f>
        <v>37.191077559006004</v>
      </c>
      <c r="G1950" s="47">
        <f>IFERROR((Ações!$H1950-Ações!$K1950)/Ações!$H1950,0)</f>
        <v>5.1694468741248816</v>
      </c>
      <c r="H1950" s="48">
        <f>IFERROR(Ações!$I1950/(Ações!$P1950-Table_1[[#This Row],[CAGR LUCRO 5A]]),0)</f>
        <v>-13.409452545605308</v>
      </c>
      <c r="I1950" s="48">
        <f>IF(Ações!$S1950&lt;0,"",Ações!$O1950*(1+Ações!$S1950))</f>
        <v>1.6171799769999999</v>
      </c>
      <c r="J1950" s="49">
        <f>IFERROR(IF(Ações!$B1950="","",(VLOOKUP(Table_1[[#This Row],[AÇÕES]],'Dados Status Invest STOCKS'!A1936:AD2551,4)/Table_1[[#This Row],[LPA]]))/100,0)</f>
        <v>6.8736842105263152E-2</v>
      </c>
      <c r="K1950" s="64">
        <f>IFERROR(IF(Ações!$B1950="","",VLOOKUP(Table_1[[#This Row],[AÇÕES]],'Dados Status Invest STOCKS'!A1936:AD2551,2)),0)</f>
        <v>55.91</v>
      </c>
      <c r="L1950" s="65">
        <f>IFERROR(IF(Ações!$B1950="","",VLOOKUP(Table_1[[#This Row],[AÇÕES]],'Dados Status Invest STOCKS'!A1936:AD2551,3)/100),0)</f>
        <v>2.4500000000000001E-2</v>
      </c>
      <c r="M1950" s="66">
        <f>IFERROR(IF(Ações!$B1950="","",VLOOKUP(Table_1[[#This Row],[AÇÕES]],'Dados Status Invest STOCKS'!A1936:AD2551,28)),0)</f>
        <v>2.85</v>
      </c>
      <c r="N1950" s="66">
        <f>IFERROR(IF(Ações!$B1950="","",VLOOKUP(Table_1[[#This Row],[AÇÕES]],'Dados Status Invest STOCKS'!A1936:AD2551,27)),0)</f>
        <v>21.57</v>
      </c>
      <c r="O1950" s="66">
        <f>IFERROR(IF(Ações!$L1950="","",Ações!$K1950*Ações!$L1950),0)</f>
        <v>1.3697949999999999</v>
      </c>
      <c r="P1950" s="67">
        <f t="shared" si="30"/>
        <v>0.06</v>
      </c>
      <c r="Q1950" s="67">
        <f>IFERROR(Ações!$O1950/Ações!$M1950,0)</f>
        <v>0.48062982456140346</v>
      </c>
      <c r="R1950" s="67">
        <f>IFERROR(IF(Ações!$B1950="","",VLOOKUP(Table_1[[#This Row],[AÇÕES]],'Dados Status Invest STOCKS'!A1936:AD2551,18)/100),0)</f>
        <v>0.1323</v>
      </c>
      <c r="S1950" s="65">
        <f>IFERROR(IF(Ações!$B1950="","",VLOOKUP(Table_1[[#This Row],[AÇÕES]],'Dados Status Invest STOCKS'!A1936:AD2551,25)/100),0)</f>
        <v>0.18059999999999998</v>
      </c>
      <c r="T1950" s="67">
        <f>(1-Ações!$Q1950)*Ações!$R1950</f>
        <v>6.871267421052632E-2</v>
      </c>
      <c r="U1950" s="68">
        <f>IF(Ações!$S1950=0,Ações!$T1950,IF(Ações!$T1950=0,Ações!$S1950,AVERAGE(Ações!$S1950,Ações!$T1950)))</f>
        <v>0.12465633710526315</v>
      </c>
    </row>
    <row r="1951" spans="2:21" ht="15" customHeight="1" x14ac:dyDescent="0.2">
      <c r="B1951" s="63" t="str">
        <f>IFERROR('Dados Status Invest STOCKS'!A1938,"-")</f>
        <v>GBDC</v>
      </c>
      <c r="C1951" s="45">
        <f>IFERROR((Ações!$D1951-Ações!$K1951)/Ações!$D1951,0)</f>
        <v>0.21259842519685049</v>
      </c>
      <c r="D1951" s="46">
        <f>(Ações!$O1951)/0.06</f>
        <v>19.494500000000002</v>
      </c>
      <c r="E1951" s="47">
        <f>IFERROR((Ações!$F1951-Ações!$K1951)/Ações!$F1951,0)</f>
        <v>0.41288491911174485</v>
      </c>
      <c r="F1951" s="46">
        <f>IF(OR(Ações!$N1951&lt;0,Ações!$M1951&lt;0),"",(22.5*Ações!$M1951*Ações!$N1951)^0.5)</f>
        <v>26.144789155776337</v>
      </c>
      <c r="G1951" s="47">
        <f>IFERROR((Ações!$H1951-Ações!$K1951)/Ações!$H1951,0)</f>
        <v>4.0071780988106616</v>
      </c>
      <c r="H1951" s="48">
        <f>IFERROR(Ações!$I1951/(Ações!$P1951-Table_1[[#This Row],[CAGR LUCRO 5A]]),0)</f>
        <v>-5.1044532434147891</v>
      </c>
      <c r="I1951" s="48">
        <f>IF(Ações!$S1951&lt;0,"",Ações!$O1951*(1+Ações!$S1951))</f>
        <v>1.6084132170000001</v>
      </c>
      <c r="J1951" s="49">
        <f>IFERROR(IF(Ações!$B1951="","",(VLOOKUP(Table_1[[#This Row],[AÇÕES]],'Dados Status Invest STOCKS'!A1937:AD2552,4)/Table_1[[#This Row],[LPA]]))/100,0)</f>
        <v>3.8350000000000002E-2</v>
      </c>
      <c r="K1951" s="64">
        <f>IFERROR(IF(Ações!$B1951="","",VLOOKUP(Table_1[[#This Row],[AÇÕES]],'Dados Status Invest STOCKS'!A1937:AD2552,2)),0)</f>
        <v>15.35</v>
      </c>
      <c r="L1951" s="65">
        <f>IFERROR(IF(Ações!$B1951="","",VLOOKUP(Table_1[[#This Row],[AÇÕES]],'Dados Status Invest STOCKS'!A1937:AD2552,3)/100),0)</f>
        <v>7.6200000000000004E-2</v>
      </c>
      <c r="M1951" s="66">
        <f>IFERROR(IF(Ações!$B1951="","",VLOOKUP(Table_1[[#This Row],[AÇÕES]],'Dados Status Invest STOCKS'!A1937:AD2552,28)),0)</f>
        <v>2</v>
      </c>
      <c r="N1951" s="66">
        <f>IFERROR(IF(Ações!$B1951="","",VLOOKUP(Table_1[[#This Row],[AÇÕES]],'Dados Status Invest STOCKS'!A1937:AD2552,27)),0)</f>
        <v>15.19</v>
      </c>
      <c r="O1951" s="66">
        <f>IFERROR(IF(Ações!$L1951="","",Ações!$K1951*Ações!$L1951),0)</f>
        <v>1.16967</v>
      </c>
      <c r="P1951" s="67">
        <f t="shared" si="30"/>
        <v>0.06</v>
      </c>
      <c r="Q1951" s="67">
        <f>IFERROR(Ações!$O1951/Ações!$M1951,0)</f>
        <v>0.58483499999999999</v>
      </c>
      <c r="R1951" s="67">
        <f>IFERROR(IF(Ações!$B1951="","",VLOOKUP(Table_1[[#This Row],[AÇÕES]],'Dados Status Invest STOCKS'!A1937:AD2552,18)/100),0)</f>
        <v>0.1318</v>
      </c>
      <c r="S1951" s="65">
        <f>IFERROR(IF(Ações!$B1951="","",VLOOKUP(Table_1[[#This Row],[AÇÕES]],'Dados Status Invest STOCKS'!A1937:AD2552,25)/100),0)</f>
        <v>0.37509999999999999</v>
      </c>
      <c r="T1951" s="67">
        <f>(1-Ações!$Q1951)*Ações!$R1951</f>
        <v>5.4718746999999998E-2</v>
      </c>
      <c r="U1951" s="68">
        <f>IF(Ações!$S1951=0,Ações!$T1951,IF(Ações!$T1951=0,Ações!$S1951,AVERAGE(Ações!$S1951,Ações!$T1951)))</f>
        <v>0.2149093735</v>
      </c>
    </row>
    <row r="1952" spans="2:21" ht="15" customHeight="1" x14ac:dyDescent="0.2">
      <c r="B1952" s="63" t="str">
        <f>IFERROR('Dados Status Invest STOCKS'!A1939,"-")</f>
        <v>GBIO</v>
      </c>
      <c r="C1952" s="45">
        <f>IFERROR((Ações!$D1952-Ações!$K1952)/Ações!$D1952,0)</f>
        <v>0</v>
      </c>
      <c r="D1952" s="46">
        <f>(Ações!$O1952)/0.06</f>
        <v>0</v>
      </c>
      <c r="E1952" s="47">
        <f>IFERROR((Ações!$F1952-Ações!$K1952)/Ações!$F1952,0)</f>
        <v>0</v>
      </c>
      <c r="F1952" s="46" t="str">
        <f>IF(OR(Ações!$N1952&lt;0,Ações!$M1952&lt;0),"",(22.5*Ações!$M1952*Ações!$N1952)^0.5)</f>
        <v/>
      </c>
      <c r="G1952" s="47">
        <f>IFERROR((Ações!$H1952-Ações!$K1952)/Ações!$H1952,0)</f>
        <v>0</v>
      </c>
      <c r="H1952" s="48">
        <f>IFERROR(Ações!$I1952/(Ações!$P1952-Table_1[[#This Row],[CAGR LUCRO 5A]]),0)</f>
        <v>0</v>
      </c>
      <c r="I1952" s="48">
        <f>IF(Ações!$S1952&lt;0,"",Ações!$O1952*(1+Ações!$S1952))</f>
        <v>0</v>
      </c>
      <c r="J1952" s="49">
        <f>IFERROR(IF(Ações!$B1952="","",(VLOOKUP(Table_1[[#This Row],[AÇÕES]],'Dados Status Invest STOCKS'!A1938:AD2553,4)/Table_1[[#This Row],[LPA]]))/100,0)</f>
        <v>1.7272727272727273E-2</v>
      </c>
      <c r="K1952" s="64">
        <f>IFERROR(IF(Ações!$B1952="","",VLOOKUP(Table_1[[#This Row],[AÇÕES]],'Dados Status Invest STOCKS'!A1938:AD2553,2)),0)</f>
        <v>6.76</v>
      </c>
      <c r="L1952" s="65">
        <f>IFERROR(IF(Ações!$B1952="","",VLOOKUP(Table_1[[#This Row],[AÇÕES]],'Dados Status Invest STOCKS'!A1938:AD2553,3)/100),0)</f>
        <v>0</v>
      </c>
      <c r="M1952" s="66">
        <f>IFERROR(IF(Ações!$B1952="","",VLOOKUP(Table_1[[#This Row],[AÇÕES]],'Dados Status Invest STOCKS'!A1938:AD2553,28)),0)</f>
        <v>-1.98</v>
      </c>
      <c r="N1952" s="66">
        <f>IFERROR(IF(Ações!$B1952="","",VLOOKUP(Table_1[[#This Row],[AÇÕES]],'Dados Status Invest STOCKS'!A1938:AD2553,27)),0)</f>
        <v>7.16</v>
      </c>
      <c r="O1952" s="66">
        <f>IFERROR(IF(Ações!$L1952="","",Ações!$K1952*Ações!$L1952),0)</f>
        <v>0</v>
      </c>
      <c r="P1952" s="67">
        <f t="shared" si="30"/>
        <v>0.06</v>
      </c>
      <c r="Q1952" s="67">
        <f>IFERROR(Ações!$O1952/Ações!$M1952,0)</f>
        <v>0</v>
      </c>
      <c r="R1952" s="67">
        <f>IFERROR(IF(Ações!$B1952="","",VLOOKUP(Table_1[[#This Row],[AÇÕES]],'Dados Status Invest STOCKS'!A1938:AD2553,18)/100),0)</f>
        <v>-0.27610000000000001</v>
      </c>
      <c r="S1952" s="65">
        <f>IFERROR(IF(Ações!$B1952="","",VLOOKUP(Table_1[[#This Row],[AÇÕES]],'Dados Status Invest STOCKS'!A1938:AD2553,25)/100),0)</f>
        <v>0</v>
      </c>
      <c r="T1952" s="67">
        <f>(1-Ações!$Q1952)*Ações!$R1952</f>
        <v>-0.27610000000000001</v>
      </c>
      <c r="U1952" s="68">
        <f>IF(Ações!$S1952=0,Ações!$T1952,IF(Ações!$T1952=0,Ações!$S1952,AVERAGE(Ações!$S1952,Ações!$T1952)))</f>
        <v>-0.27610000000000001</v>
      </c>
    </row>
    <row r="1953" spans="2:21" ht="15" customHeight="1" x14ac:dyDescent="0.2">
      <c r="B1953" s="63" t="str">
        <f>IFERROR('Dados Status Invest STOCKS'!A1940,"-")</f>
        <v>GBL</v>
      </c>
      <c r="C1953" s="45">
        <f>IFERROR((Ações!$D1953-Ações!$K1953)/Ações!$D1953,0)</f>
        <v>0.35205183585313188</v>
      </c>
      <c r="D1953" s="46">
        <f>(Ações!$O1953)/0.06</f>
        <v>35.018233333333342</v>
      </c>
      <c r="E1953" s="47">
        <f>IFERROR((Ações!$F1953-Ações!$K1953)/Ações!$F1953,0)</f>
        <v>-0.51966564759092504</v>
      </c>
      <c r="F1953" s="46">
        <f>IF(OR(Ações!$N1953&lt;0,Ações!$M1953&lt;0),"",(22.5*Ações!$M1953*Ações!$N1953)^0.5)</f>
        <v>14.930915912963945</v>
      </c>
      <c r="G1953" s="47">
        <f>IFERROR((Ações!$H1953-Ações!$K1953)/Ações!$H1953,0)</f>
        <v>0</v>
      </c>
      <c r="H1953" s="48">
        <f>IFERROR(Ações!$I1953/(Ações!$P1953-Table_1[[#This Row],[CAGR LUCRO 5A]]),0)</f>
        <v>0</v>
      </c>
      <c r="I1953" s="48" t="str">
        <f>IF(Ações!$S1953&lt;0,"",Ações!$O1953*(1+Ações!$S1953))</f>
        <v/>
      </c>
      <c r="J1953" s="49">
        <f>IFERROR(IF(Ações!$B1953="","",(VLOOKUP(Table_1[[#This Row],[AÇÕES]],'Dados Status Invest STOCKS'!A1939:AD2554,4)/Table_1[[#This Row],[LPA]]))/100,0)</f>
        <v>2.4686468646864686E-2</v>
      </c>
      <c r="K1953" s="64">
        <f>IFERROR(IF(Ações!$B1953="","",VLOOKUP(Table_1[[#This Row],[AÇÕES]],'Dados Status Invest STOCKS'!A1939:AD2554,2)),0)</f>
        <v>22.69</v>
      </c>
      <c r="L1953" s="65">
        <f>IFERROR(IF(Ações!$B1953="","",VLOOKUP(Table_1[[#This Row],[AÇÕES]],'Dados Status Invest STOCKS'!A1939:AD2554,3)/100),0)</f>
        <v>9.2600000000000002E-2</v>
      </c>
      <c r="M1953" s="66">
        <f>IFERROR(IF(Ações!$B1953="","",VLOOKUP(Table_1[[#This Row],[AÇÕES]],'Dados Status Invest STOCKS'!A1939:AD2554,28)),0)</f>
        <v>3.03</v>
      </c>
      <c r="N1953" s="66">
        <f>IFERROR(IF(Ações!$B1953="","",VLOOKUP(Table_1[[#This Row],[AÇÕES]],'Dados Status Invest STOCKS'!A1939:AD2554,27)),0)</f>
        <v>3.27</v>
      </c>
      <c r="O1953" s="66">
        <f>IFERROR(IF(Ações!$L1953="","",Ações!$K1953*Ações!$L1953),0)</f>
        <v>2.1010940000000002</v>
      </c>
      <c r="P1953" s="67">
        <f t="shared" si="30"/>
        <v>0.06</v>
      </c>
      <c r="Q1953" s="67">
        <f>IFERROR(Ações!$O1953/Ações!$M1953,0)</f>
        <v>0.69343036303630379</v>
      </c>
      <c r="R1953" s="67">
        <f>IFERROR(IF(Ações!$B1953="","",VLOOKUP(Table_1[[#This Row],[AÇÕES]],'Dados Status Invest STOCKS'!A1939:AD2554,18)/100),0)</f>
        <v>0.92909999999999993</v>
      </c>
      <c r="S1953" s="65">
        <f>IFERROR(IF(Ações!$B1953="","",VLOOKUP(Table_1[[#This Row],[AÇÕES]],'Dados Status Invest STOCKS'!A1939:AD2554,25)/100),0)</f>
        <v>-6.7900000000000002E-2</v>
      </c>
      <c r="T1953" s="67">
        <f>(1-Ações!$Q1953)*Ações!$R1953</f>
        <v>0.28483384970297015</v>
      </c>
      <c r="U1953" s="68">
        <f>IF(Ações!$S1953=0,Ações!$T1953,IF(Ações!$T1953=0,Ações!$S1953,AVERAGE(Ações!$S1953,Ações!$T1953)))</f>
        <v>0.10846692485148507</v>
      </c>
    </row>
    <row r="1954" spans="2:21" ht="15" customHeight="1" x14ac:dyDescent="0.2">
      <c r="B1954" s="63" t="str">
        <f>IFERROR('Dados Status Invest STOCKS'!A1941,"-")</f>
        <v>GBLI</v>
      </c>
      <c r="C1954" s="45">
        <f>IFERROR((Ações!$D1954-Ações!$K1954)/Ações!$D1954,0)</f>
        <v>-0.56657963446475179</v>
      </c>
      <c r="D1954" s="46">
        <f>(Ações!$O1954)/0.06</f>
        <v>16.660500000000003</v>
      </c>
      <c r="E1954" s="47">
        <f>IFERROR((Ações!$F1954-Ações!$K1954)/Ações!$F1954,0)</f>
        <v>-0.34229932910509936</v>
      </c>
      <c r="F1954" s="46">
        <f>IF(OR(Ações!$N1954&lt;0,Ações!$M1954&lt;0),"",(22.5*Ações!$M1954*Ações!$N1954)^0.5)</f>
        <v>19.444247221222014</v>
      </c>
      <c r="G1954" s="47">
        <f>IFERROR((Ações!$H1954-Ações!$K1954)/Ações!$H1954,0)</f>
        <v>-0.56657963446475179</v>
      </c>
      <c r="H1954" s="48">
        <f>IFERROR(Ações!$I1954/(Ações!$P1954-Table_1[[#This Row],[CAGR LUCRO 5A]]),0)</f>
        <v>16.660500000000003</v>
      </c>
      <c r="I1954" s="48">
        <f>IF(Ações!$S1954&lt;0,"",Ações!$O1954*(1+Ações!$S1954))</f>
        <v>0.99963000000000002</v>
      </c>
      <c r="J1954" s="49">
        <f>IFERROR(IF(Ações!$B1954="","",(VLOOKUP(Table_1[[#This Row],[AÇÕES]],'Dados Status Invest STOCKS'!A1940:AD2555,4)/Table_1[[#This Row],[LPA]]))/100,0)</f>
        <v>2.1425714285714288</v>
      </c>
      <c r="K1954" s="64">
        <f>IFERROR(IF(Ações!$B1954="","",VLOOKUP(Table_1[[#This Row],[AÇÕES]],'Dados Status Invest STOCKS'!A1940:AD2555,2)),0)</f>
        <v>26.1</v>
      </c>
      <c r="L1954" s="65">
        <f>IFERROR(IF(Ações!$B1954="","",VLOOKUP(Table_1[[#This Row],[AÇÕES]],'Dados Status Invest STOCKS'!A1940:AD2555,3)/100),0)</f>
        <v>3.8300000000000001E-2</v>
      </c>
      <c r="M1954" s="66">
        <f>IFERROR(IF(Ações!$B1954="","",VLOOKUP(Table_1[[#This Row],[AÇÕES]],'Dados Status Invest STOCKS'!A1940:AD2555,28)),0)</f>
        <v>0.35</v>
      </c>
      <c r="N1954" s="66">
        <f>IFERROR(IF(Ações!$B1954="","",VLOOKUP(Table_1[[#This Row],[AÇÕES]],'Dados Status Invest STOCKS'!A1940:AD2555,27)),0)</f>
        <v>48.01</v>
      </c>
      <c r="O1954" s="66">
        <f>IFERROR(IF(Ações!$L1954="","",Ações!$K1954*Ações!$L1954),0)</f>
        <v>0.99963000000000002</v>
      </c>
      <c r="P1954" s="67">
        <f t="shared" si="30"/>
        <v>0.06</v>
      </c>
      <c r="Q1954" s="67">
        <f>IFERROR(Ações!$O1954/Ações!$M1954,0)</f>
        <v>2.8560857142857143</v>
      </c>
      <c r="R1954" s="67">
        <f>IFERROR(IF(Ações!$B1954="","",VLOOKUP(Table_1[[#This Row],[AÇÕES]],'Dados Status Invest STOCKS'!A1940:AD2555,18)/100),0)</f>
        <v>7.1999999999999998E-3</v>
      </c>
      <c r="S1954" s="65">
        <f>IFERROR(IF(Ações!$B1954="","",VLOOKUP(Table_1[[#This Row],[AÇÕES]],'Dados Status Invest STOCKS'!A1940:AD2555,25)/100),0)</f>
        <v>0</v>
      </c>
      <c r="T1954" s="67">
        <f>(1-Ações!$Q1954)*Ações!$R1954</f>
        <v>-1.3363817142857143E-2</v>
      </c>
      <c r="U1954" s="68">
        <f>IF(Ações!$S1954=0,Ações!$T1954,IF(Ações!$T1954=0,Ações!$S1954,AVERAGE(Ações!$S1954,Ações!$T1954)))</f>
        <v>-1.3363817142857143E-2</v>
      </c>
    </row>
    <row r="1955" spans="2:21" ht="15" customHeight="1" x14ac:dyDescent="0.2">
      <c r="B1955" s="63" t="str">
        <f>IFERROR('Dados Status Invest STOCKS'!A1942,"-")</f>
        <v>GBLIL</v>
      </c>
      <c r="C1955" s="45">
        <f>IFERROR((Ações!$D1955-Ações!$K1955)/Ações!$D1955,0)</f>
        <v>0.22178988326848251</v>
      </c>
      <c r="D1955" s="46">
        <f>(Ações!$O1955)/0.06</f>
        <v>32.818899999999999</v>
      </c>
      <c r="E1955" s="47">
        <f>IFERROR((Ações!$F1955-Ações!$K1955)/Ações!$F1955,0)</f>
        <v>-0.31349903698636911</v>
      </c>
      <c r="F1955" s="46">
        <f>IF(OR(Ações!$N1955&lt;0,Ações!$M1955&lt;0),"",(22.5*Ações!$M1955*Ações!$N1955)^0.5)</f>
        <v>19.444247221222014</v>
      </c>
      <c r="G1955" s="47">
        <f>IFERROR((Ações!$H1955-Ações!$K1955)/Ações!$H1955,0)</f>
        <v>0.22178988326848251</v>
      </c>
      <c r="H1955" s="48">
        <f>IFERROR(Ações!$I1955/(Ações!$P1955-Table_1[[#This Row],[CAGR LUCRO 5A]]),0)</f>
        <v>32.818899999999999</v>
      </c>
      <c r="I1955" s="48">
        <f>IF(Ações!$S1955&lt;0,"",Ações!$O1955*(1+Ações!$S1955))</f>
        <v>1.9691339999999999</v>
      </c>
      <c r="J1955" s="49">
        <f>IFERROR(IF(Ações!$B1955="","",(VLOOKUP(Table_1[[#This Row],[AÇÕES]],'Dados Status Invest STOCKS'!A1941:AD2556,4)/Table_1[[#This Row],[LPA]]))/100,0)</f>
        <v>2.0965714285714285</v>
      </c>
      <c r="K1955" s="64">
        <f>IFERROR(IF(Ações!$B1955="","",VLOOKUP(Table_1[[#This Row],[AÇÕES]],'Dados Status Invest STOCKS'!A1941:AD2556,2)),0)</f>
        <v>25.54</v>
      </c>
      <c r="L1955" s="65">
        <f>IFERROR(IF(Ações!$B1955="","",VLOOKUP(Table_1[[#This Row],[AÇÕES]],'Dados Status Invest STOCKS'!A1941:AD2556,3)/100),0)</f>
        <v>7.7100000000000002E-2</v>
      </c>
      <c r="M1955" s="66">
        <f>IFERROR(IF(Ações!$B1955="","",VLOOKUP(Table_1[[#This Row],[AÇÕES]],'Dados Status Invest STOCKS'!A1941:AD2556,28)),0)</f>
        <v>0.35</v>
      </c>
      <c r="N1955" s="66">
        <f>IFERROR(IF(Ações!$B1955="","",VLOOKUP(Table_1[[#This Row],[AÇÕES]],'Dados Status Invest STOCKS'!A1941:AD2556,27)),0)</f>
        <v>48.01</v>
      </c>
      <c r="O1955" s="66">
        <f>IFERROR(IF(Ações!$L1955="","",Ações!$K1955*Ações!$L1955),0)</f>
        <v>1.9691339999999999</v>
      </c>
      <c r="P1955" s="67">
        <f t="shared" si="30"/>
        <v>0.06</v>
      </c>
      <c r="Q1955" s="67">
        <f>IFERROR(Ações!$O1955/Ações!$M1955,0)</f>
        <v>5.6260971428571427</v>
      </c>
      <c r="R1955" s="67">
        <f>IFERROR(IF(Ações!$B1955="","",VLOOKUP(Table_1[[#This Row],[AÇÕES]],'Dados Status Invest STOCKS'!A1941:AD2556,18)/100),0)</f>
        <v>7.1999999999999998E-3</v>
      </c>
      <c r="S1955" s="65">
        <f>IFERROR(IF(Ações!$B1955="","",VLOOKUP(Table_1[[#This Row],[AÇÕES]],'Dados Status Invest STOCKS'!A1941:AD2556,25)/100),0)</f>
        <v>0</v>
      </c>
      <c r="T1955" s="67">
        <f>(1-Ações!$Q1955)*Ações!$R1955</f>
        <v>-3.3307899428571423E-2</v>
      </c>
      <c r="U1955" s="68">
        <f>IF(Ações!$S1955=0,Ações!$T1955,IF(Ações!$T1955=0,Ações!$S1955,AVERAGE(Ações!$S1955,Ações!$T1955)))</f>
        <v>-3.3307899428571423E-2</v>
      </c>
    </row>
    <row r="1956" spans="2:21" ht="15" customHeight="1" x14ac:dyDescent="0.2">
      <c r="B1956" s="63" t="str">
        <f>IFERROR('Dados Status Invest STOCKS'!A1943,"-")</f>
        <v>GBS</v>
      </c>
      <c r="C1956" s="45">
        <f>IFERROR((Ações!$D1956-Ações!$K1956)/Ações!$D1956,0)</f>
        <v>0</v>
      </c>
      <c r="D1956" s="46">
        <f>(Ações!$O1956)/0.06</f>
        <v>0</v>
      </c>
      <c r="E1956" s="47">
        <f>IFERROR((Ações!$F1956-Ações!$K1956)/Ações!$F1956,0)</f>
        <v>0</v>
      </c>
      <c r="F1956" s="46" t="str">
        <f>IF(OR(Ações!$N1956&lt;0,Ações!$M1956&lt;0),"",(22.5*Ações!$M1956*Ações!$N1956)^0.5)</f>
        <v/>
      </c>
      <c r="G1956" s="47">
        <f>IFERROR((Ações!$H1956-Ações!$K1956)/Ações!$H1956,0)</f>
        <v>0</v>
      </c>
      <c r="H1956" s="48">
        <f>IFERROR(Ações!$I1956/(Ações!$P1956-Table_1[[#This Row],[CAGR LUCRO 5A]]),0)</f>
        <v>0</v>
      </c>
      <c r="I1956" s="48">
        <f>IF(Ações!$S1956&lt;0,"",Ações!$O1956*(1+Ações!$S1956))</f>
        <v>0</v>
      </c>
      <c r="J1956" s="49">
        <f>IFERROR(IF(Ações!$B1956="","",(VLOOKUP(Table_1[[#This Row],[AÇÕES]],'Dados Status Invest STOCKS'!A1942:AD2557,4)/Table_1[[#This Row],[LPA]]))/100,0)</f>
        <v>4.6600000000000003E-2</v>
      </c>
      <c r="K1956" s="64">
        <f>IFERROR(IF(Ações!$B1956="","",VLOOKUP(Table_1[[#This Row],[AÇÕES]],'Dados Status Invest STOCKS'!A1942:AD2557,2)),0)</f>
        <v>1.1599999999999999</v>
      </c>
      <c r="L1956" s="65">
        <f>IFERROR(IF(Ações!$B1956="","",VLOOKUP(Table_1[[#This Row],[AÇÕES]],'Dados Status Invest STOCKS'!A1942:AD2557,3)/100),0)</f>
        <v>0</v>
      </c>
      <c r="M1956" s="66">
        <f>IFERROR(IF(Ações!$B1956="","",VLOOKUP(Table_1[[#This Row],[AÇÕES]],'Dados Status Invest STOCKS'!A1942:AD2557,28)),0)</f>
        <v>-0.5</v>
      </c>
      <c r="N1956" s="66">
        <f>IFERROR(IF(Ações!$B1956="","",VLOOKUP(Table_1[[#This Row],[AÇÕES]],'Dados Status Invest STOCKS'!A1942:AD2557,27)),0)</f>
        <v>0.91</v>
      </c>
      <c r="O1956" s="66">
        <f>IFERROR(IF(Ações!$L1956="","",Ações!$K1956*Ações!$L1956),0)</f>
        <v>0</v>
      </c>
      <c r="P1956" s="67">
        <f t="shared" si="30"/>
        <v>0.06</v>
      </c>
      <c r="Q1956" s="67">
        <f>IFERROR(Ações!$O1956/Ações!$M1956,0)</f>
        <v>0</v>
      </c>
      <c r="R1956" s="67">
        <f>IFERROR(IF(Ações!$B1956="","",VLOOKUP(Table_1[[#This Row],[AÇÕES]],'Dados Status Invest STOCKS'!A1942:AD2557,18)/100),0)</f>
        <v>-0.54569999999999996</v>
      </c>
      <c r="S1956" s="65">
        <f>IFERROR(IF(Ações!$B1956="","",VLOOKUP(Table_1[[#This Row],[AÇÕES]],'Dados Status Invest STOCKS'!A1942:AD2557,25)/100),0)</f>
        <v>0</v>
      </c>
      <c r="T1956" s="67">
        <f>(1-Ações!$Q1956)*Ações!$R1956</f>
        <v>-0.54569999999999996</v>
      </c>
      <c r="U1956" s="68">
        <f>IF(Ações!$S1956=0,Ações!$T1956,IF(Ações!$T1956=0,Ações!$S1956,AVERAGE(Ações!$S1956,Ações!$T1956)))</f>
        <v>-0.54569999999999996</v>
      </c>
    </row>
    <row r="1957" spans="2:21" ht="15" customHeight="1" x14ac:dyDescent="0.2">
      <c r="B1957" s="63" t="str">
        <f>IFERROR('Dados Status Invest STOCKS'!A1944,"-")</f>
        <v>GBT</v>
      </c>
      <c r="C1957" s="45">
        <f>IFERROR((Ações!$D1957-Ações!$K1957)/Ações!$D1957,0)</f>
        <v>0</v>
      </c>
      <c r="D1957" s="46">
        <f>(Ações!$O1957)/0.06</f>
        <v>0</v>
      </c>
      <c r="E1957" s="47">
        <f>IFERROR((Ações!$F1957-Ações!$K1957)/Ações!$F1957,0)</f>
        <v>0</v>
      </c>
      <c r="F1957" s="46" t="str">
        <f>IF(OR(Ações!$N1957&lt;0,Ações!$M1957&lt;0),"",(22.5*Ações!$M1957*Ações!$N1957)^0.5)</f>
        <v/>
      </c>
      <c r="G1957" s="47">
        <f>IFERROR((Ações!$H1957-Ações!$K1957)/Ações!$H1957,0)</f>
        <v>0</v>
      </c>
      <c r="H1957" s="48">
        <f>IFERROR(Ações!$I1957/(Ações!$P1957-Table_1[[#This Row],[CAGR LUCRO 5A]]),0)</f>
        <v>0</v>
      </c>
      <c r="I1957" s="48">
        <f>IF(Ações!$S1957&lt;0,"",Ações!$O1957*(1+Ações!$S1957))</f>
        <v>0</v>
      </c>
      <c r="J1957" s="49">
        <f>IFERROR(IF(Ações!$B1957="","",(VLOOKUP(Table_1[[#This Row],[AÇÕES]],'Dados Status Invest STOCKS'!A1943:AD2558,4)/Table_1[[#This Row],[LPA]]))/100,0)</f>
        <v>1.4953488372093022E-2</v>
      </c>
      <c r="K1957" s="64">
        <f>IFERROR(IF(Ações!$B1957="","",VLOOKUP(Table_1[[#This Row],[AÇÕES]],'Dados Status Invest STOCKS'!A1943:AD2558,2)),0)</f>
        <v>27.66</v>
      </c>
      <c r="L1957" s="65">
        <f>IFERROR(IF(Ações!$B1957="","",VLOOKUP(Table_1[[#This Row],[AÇÕES]],'Dados Status Invest STOCKS'!A1943:AD2558,3)/100),0)</f>
        <v>0</v>
      </c>
      <c r="M1957" s="66">
        <f>IFERROR(IF(Ações!$B1957="","",VLOOKUP(Table_1[[#This Row],[AÇÕES]],'Dados Status Invest STOCKS'!A1943:AD2558,28)),0)</f>
        <v>-4.3</v>
      </c>
      <c r="N1957" s="66">
        <f>IFERROR(IF(Ações!$B1957="","",VLOOKUP(Table_1[[#This Row],[AÇÕES]],'Dados Status Invest STOCKS'!A1943:AD2558,27)),0)</f>
        <v>4.78</v>
      </c>
      <c r="O1957" s="66">
        <f>IFERROR(IF(Ações!$L1957="","",Ações!$K1957*Ações!$L1957),0)</f>
        <v>0</v>
      </c>
      <c r="P1957" s="67">
        <f t="shared" si="30"/>
        <v>0.06</v>
      </c>
      <c r="Q1957" s="67">
        <f>IFERROR(Ações!$O1957/Ações!$M1957,0)</f>
        <v>0</v>
      </c>
      <c r="R1957" s="67">
        <f>IFERROR(IF(Ações!$B1957="","",VLOOKUP(Table_1[[#This Row],[AÇÕES]],'Dados Status Invest STOCKS'!A1943:AD2558,18)/100),0)</f>
        <v>-0.89950000000000008</v>
      </c>
      <c r="S1957" s="65">
        <f>IFERROR(IF(Ações!$B1957="","",VLOOKUP(Table_1[[#This Row],[AÇÕES]],'Dados Status Invest STOCKS'!A1943:AD2558,25)/100),0)</f>
        <v>0</v>
      </c>
      <c r="T1957" s="67">
        <f>(1-Ações!$Q1957)*Ações!$R1957</f>
        <v>-0.89950000000000008</v>
      </c>
      <c r="U1957" s="68">
        <f>IF(Ações!$S1957=0,Ações!$T1957,IF(Ações!$T1957=0,Ações!$S1957,AVERAGE(Ações!$S1957,Ações!$T1957)))</f>
        <v>-0.89950000000000008</v>
      </c>
    </row>
    <row r="1958" spans="2:21" ht="15" customHeight="1" x14ac:dyDescent="0.2">
      <c r="B1958" s="63" t="str">
        <f>IFERROR('Dados Status Invest STOCKS'!A1945,"-")</f>
        <v>GBX</v>
      </c>
      <c r="C1958" s="45">
        <f>IFERROR((Ações!$D1958-Ações!$K1958)/Ações!$D1958,0)</f>
        <v>-1.1739130434782608</v>
      </c>
      <c r="D1958" s="46">
        <f>(Ações!$O1958)/0.06</f>
        <v>17.990600000000001</v>
      </c>
      <c r="E1958" s="47">
        <f>IFERROR((Ações!$F1958-Ações!$K1958)/Ações!$F1958,0)</f>
        <v>-4.4163665312115165E-2</v>
      </c>
      <c r="F1958" s="46">
        <f>IF(OR(Ações!$N1958&lt;0,Ações!$M1958&lt;0),"",(22.5*Ações!$M1958*Ações!$N1958)^0.5)</f>
        <v>37.455813967927597</v>
      </c>
      <c r="G1958" s="47">
        <f>IFERROR((Ações!$H1958-Ações!$K1958)/Ações!$H1958,0)</f>
        <v>0</v>
      </c>
      <c r="H1958" s="48">
        <f>IFERROR(Ações!$I1958/(Ações!$P1958-Table_1[[#This Row],[CAGR LUCRO 5A]]),0)</f>
        <v>0</v>
      </c>
      <c r="I1958" s="48" t="str">
        <f>IF(Ações!$S1958&lt;0,"",Ações!$O1958*(1+Ações!$S1958))</f>
        <v/>
      </c>
      <c r="J1958" s="49">
        <f>IFERROR(IF(Ações!$B1958="","",(VLOOKUP(Table_1[[#This Row],[AÇÕES]],'Dados Status Invest STOCKS'!A1944:AD2559,4)/Table_1[[#This Row],[LPA]]))/100,0)</f>
        <v>0.14567073170731709</v>
      </c>
      <c r="K1958" s="64">
        <f>IFERROR(IF(Ações!$B1958="","",VLOOKUP(Table_1[[#This Row],[AÇÕES]],'Dados Status Invest STOCKS'!A1944:AD2559,2)),0)</f>
        <v>39.11</v>
      </c>
      <c r="L1958" s="65">
        <f>IFERROR(IF(Ações!$B1958="","",VLOOKUP(Table_1[[#This Row],[AÇÕES]],'Dados Status Invest STOCKS'!A1944:AD2559,3)/100),0)</f>
        <v>2.76E-2</v>
      </c>
      <c r="M1958" s="66">
        <f>IFERROR(IF(Ações!$B1958="","",VLOOKUP(Table_1[[#This Row],[AÇÕES]],'Dados Status Invest STOCKS'!A1944:AD2559,28)),0)</f>
        <v>1.64</v>
      </c>
      <c r="N1958" s="66">
        <f>IFERROR(IF(Ações!$B1958="","",VLOOKUP(Table_1[[#This Row],[AÇÕES]],'Dados Status Invest STOCKS'!A1944:AD2559,27)),0)</f>
        <v>38.020000000000003</v>
      </c>
      <c r="O1958" s="66">
        <f>IFERROR(IF(Ações!$L1958="","",Ações!$K1958*Ações!$L1958),0)</f>
        <v>1.0794360000000001</v>
      </c>
      <c r="P1958" s="67">
        <f t="shared" si="30"/>
        <v>0.06</v>
      </c>
      <c r="Q1958" s="67">
        <f>IFERROR(Ações!$O1958/Ações!$M1958,0)</f>
        <v>0.65819268292682931</v>
      </c>
      <c r="R1958" s="67">
        <f>IFERROR(IF(Ações!$B1958="","",VLOOKUP(Table_1[[#This Row],[AÇÕES]],'Dados Status Invest STOCKS'!A1944:AD2559,18)/100),0)</f>
        <v>4.3099999999999999E-2</v>
      </c>
      <c r="S1958" s="65">
        <f>IFERROR(IF(Ações!$B1958="","",VLOOKUP(Table_1[[#This Row],[AÇÕES]],'Dados Status Invest STOCKS'!A1944:AD2559,25)/100),0)</f>
        <v>-0.29249999999999998</v>
      </c>
      <c r="T1958" s="67">
        <f>(1-Ações!$Q1958)*Ações!$R1958</f>
        <v>1.4731895365853656E-2</v>
      </c>
      <c r="U1958" s="68">
        <f>IF(Ações!$S1958=0,Ações!$T1958,IF(Ações!$T1958=0,Ações!$S1958,AVERAGE(Ações!$S1958,Ações!$T1958)))</f>
        <v>-0.13888405231707315</v>
      </c>
    </row>
    <row r="1959" spans="2:21" ht="15" customHeight="1" x14ac:dyDescent="0.2">
      <c r="B1959" s="63" t="str">
        <f>IFERROR('Dados Status Invest STOCKS'!A1946,"-")</f>
        <v>GCBC</v>
      </c>
      <c r="C1959" s="45">
        <f>IFERROR((Ações!$D1959-Ações!$K1959)/Ações!$D1959,0)</f>
        <v>-3.3478260869565224</v>
      </c>
      <c r="D1959" s="46">
        <f>(Ações!$O1959)/0.06</f>
        <v>8.3397999999999985</v>
      </c>
      <c r="E1959" s="47">
        <f>IFERROR((Ações!$F1959-Ações!$K1959)/Ações!$F1959,0)</f>
        <v>-2.1280013724114501E-2</v>
      </c>
      <c r="F1959" s="46">
        <f>IF(OR(Ações!$N1959&lt;0,Ações!$M1959&lt;0),"",(22.5*Ações!$M1959*Ações!$N1959)^0.5)</f>
        <v>35.504464508002371</v>
      </c>
      <c r="G1959" s="47">
        <f>IFERROR((Ações!$H1959-Ações!$K1959)/Ações!$H1959,0)</f>
        <v>10.353428618038365</v>
      </c>
      <c r="H1959" s="48">
        <f>IFERROR(Ações!$I1959/(Ações!$P1959-Table_1[[#This Row],[CAGR LUCRO 5A]]),0)</f>
        <v>-3.8766533087205595</v>
      </c>
      <c r="I1959" s="48">
        <f>IF(Ações!$S1959&lt;0,"",Ações!$O1959*(1+Ações!$S1959))</f>
        <v>0.60902223479999995</v>
      </c>
      <c r="J1959" s="49">
        <f>IFERROR(IF(Ações!$B1959="","",(VLOOKUP(Table_1[[#This Row],[AÇÕES]],'Dados Status Invest STOCKS'!A1945:AD2560,4)/Table_1[[#This Row],[LPA]]))/100,0)</f>
        <v>3.8279220779220774E-2</v>
      </c>
      <c r="K1959" s="64">
        <f>IFERROR(IF(Ações!$B1959="","",VLOOKUP(Table_1[[#This Row],[AÇÕES]],'Dados Status Invest STOCKS'!A1945:AD2560,2)),0)</f>
        <v>36.26</v>
      </c>
      <c r="L1959" s="65">
        <f>IFERROR(IF(Ações!$B1959="","",VLOOKUP(Table_1[[#This Row],[AÇÕES]],'Dados Status Invest STOCKS'!A1945:AD2560,3)/100),0)</f>
        <v>1.38E-2</v>
      </c>
      <c r="M1959" s="66">
        <f>IFERROR(IF(Ações!$B1959="","",VLOOKUP(Table_1[[#This Row],[AÇÕES]],'Dados Status Invest STOCKS'!A1945:AD2560,28)),0)</f>
        <v>3.08</v>
      </c>
      <c r="N1959" s="66">
        <f>IFERROR(IF(Ações!$B1959="","",VLOOKUP(Table_1[[#This Row],[AÇÕES]],'Dados Status Invest STOCKS'!A1945:AD2560,27)),0)</f>
        <v>18.190000000000001</v>
      </c>
      <c r="O1959" s="66">
        <f>IFERROR(IF(Ações!$L1959="","",Ações!$K1959*Ações!$L1959),0)</f>
        <v>0.50038799999999994</v>
      </c>
      <c r="P1959" s="67">
        <f t="shared" si="30"/>
        <v>0.06</v>
      </c>
      <c r="Q1959" s="67">
        <f>IFERROR(Ações!$O1959/Ações!$M1959,0)</f>
        <v>0.16246363636363634</v>
      </c>
      <c r="R1959" s="67">
        <f>IFERROR(IF(Ações!$B1959="","",VLOOKUP(Table_1[[#This Row],[AÇÕES]],'Dados Status Invest STOCKS'!A1945:AD2560,18)/100),0)</f>
        <v>0.1691</v>
      </c>
      <c r="S1959" s="65">
        <f>IFERROR(IF(Ações!$B1959="","",VLOOKUP(Table_1[[#This Row],[AÇÕES]],'Dados Status Invest STOCKS'!A1945:AD2560,25)/100),0)</f>
        <v>0.21710000000000002</v>
      </c>
      <c r="T1959" s="67">
        <f>(1-Ações!$Q1959)*Ações!$R1959</f>
        <v>0.1416273990909091</v>
      </c>
      <c r="U1959" s="68">
        <f>IF(Ações!$S1959=0,Ações!$T1959,IF(Ações!$T1959=0,Ações!$S1959,AVERAGE(Ações!$S1959,Ações!$T1959)))</f>
        <v>0.17936369954545456</v>
      </c>
    </row>
    <row r="1960" spans="2:21" ht="15" customHeight="1" x14ac:dyDescent="0.2">
      <c r="B1960" s="63" t="str">
        <f>IFERROR('Dados Status Invest STOCKS'!A1947,"-")</f>
        <v>GCI</v>
      </c>
      <c r="C1960" s="45">
        <f>IFERROR((Ações!$D1960-Ações!$K1960)/Ações!$D1960,0)</f>
        <v>0</v>
      </c>
      <c r="D1960" s="46">
        <f>(Ações!$O1960)/0.06</f>
        <v>0</v>
      </c>
      <c r="E1960" s="47">
        <f>IFERROR((Ações!$F1960-Ações!$K1960)/Ações!$F1960,0)</f>
        <v>0</v>
      </c>
      <c r="F1960" s="46" t="str">
        <f>IF(OR(Ações!$N1960&lt;0,Ações!$M1960&lt;0),"",(22.5*Ações!$M1960*Ações!$N1960)^0.5)</f>
        <v/>
      </c>
      <c r="G1960" s="47">
        <f>IFERROR((Ações!$H1960-Ações!$K1960)/Ações!$H1960,0)</f>
        <v>0</v>
      </c>
      <c r="H1960" s="48">
        <f>IFERROR(Ações!$I1960/(Ações!$P1960-Table_1[[#This Row],[CAGR LUCRO 5A]]),0)</f>
        <v>0</v>
      </c>
      <c r="I1960" s="48">
        <f>IF(Ações!$S1960&lt;0,"",Ações!$O1960*(1+Ações!$S1960))</f>
        <v>0</v>
      </c>
      <c r="J1960" s="49">
        <f>IFERROR(IF(Ações!$B1960="","",(VLOOKUP(Table_1[[#This Row],[AÇÕES]],'Dados Status Invest STOCKS'!A1946:AD2561,4)/Table_1[[#This Row],[LPA]]))/100,0)</f>
        <v>1.8060606060606062E-2</v>
      </c>
      <c r="K1960" s="64">
        <f>IFERROR(IF(Ações!$B1960="","",VLOOKUP(Table_1[[#This Row],[AÇÕES]],'Dados Status Invest STOCKS'!A1946:AD2561,2)),0)</f>
        <v>4.91</v>
      </c>
      <c r="L1960" s="65">
        <f>IFERROR(IF(Ações!$B1960="","",VLOOKUP(Table_1[[#This Row],[AÇÕES]],'Dados Status Invest STOCKS'!A1946:AD2561,3)/100),0)</f>
        <v>0</v>
      </c>
      <c r="M1960" s="66">
        <f>IFERROR(IF(Ações!$B1960="","",VLOOKUP(Table_1[[#This Row],[AÇÕES]],'Dados Status Invest STOCKS'!A1946:AD2561,28)),0)</f>
        <v>-1.65</v>
      </c>
      <c r="N1960" s="66">
        <f>IFERROR(IF(Ações!$B1960="","",VLOOKUP(Table_1[[#This Row],[AÇÕES]],'Dados Status Invest STOCKS'!A1946:AD2561,27)),0)</f>
        <v>3.83</v>
      </c>
      <c r="O1960" s="66">
        <f>IFERROR(IF(Ações!$L1960="","",Ações!$K1960*Ações!$L1960),0)</f>
        <v>0</v>
      </c>
      <c r="P1960" s="67">
        <f t="shared" si="30"/>
        <v>0.06</v>
      </c>
      <c r="Q1960" s="67">
        <f>IFERROR(Ações!$O1960/Ações!$M1960,0)</f>
        <v>0</v>
      </c>
      <c r="R1960" s="67">
        <f>IFERROR(IF(Ações!$B1960="","",VLOOKUP(Table_1[[#This Row],[AÇÕES]],'Dados Status Invest STOCKS'!A1946:AD2561,18)/100),0)</f>
        <v>-0.43070000000000003</v>
      </c>
      <c r="S1960" s="65">
        <f>IFERROR(IF(Ações!$B1960="","",VLOOKUP(Table_1[[#This Row],[AÇÕES]],'Dados Status Invest STOCKS'!A1946:AD2561,25)/100),0)</f>
        <v>0</v>
      </c>
      <c r="T1960" s="67">
        <f>(1-Ações!$Q1960)*Ações!$R1960</f>
        <v>-0.43070000000000003</v>
      </c>
      <c r="U1960" s="68">
        <f>IF(Ações!$S1960=0,Ações!$T1960,IF(Ações!$T1960=0,Ações!$S1960,AVERAGE(Ações!$S1960,Ações!$T1960)))</f>
        <v>-0.43070000000000003</v>
      </c>
    </row>
    <row r="1961" spans="2:21" ht="15" customHeight="1" x14ac:dyDescent="0.2">
      <c r="B1961" s="63" t="str">
        <f>IFERROR('Dados Status Invest STOCKS'!A1948,"-")</f>
        <v>GCMG</v>
      </c>
      <c r="C1961" s="45">
        <f>IFERROR((Ações!$D1961-Ações!$K1961)/Ações!$D1961,0)</f>
        <v>-0.74418604651162767</v>
      </c>
      <c r="D1961" s="46">
        <f>(Ações!$O1961)/0.06</f>
        <v>5.4925333333333342</v>
      </c>
      <c r="E1961" s="47">
        <f>IFERROR((Ações!$F1961-Ações!$K1961)/Ações!$F1961,0)</f>
        <v>0</v>
      </c>
      <c r="F1961" s="46" t="str">
        <f>IF(OR(Ações!$N1961&lt;0,Ações!$M1961&lt;0),"",(22.5*Ações!$M1961*Ações!$N1961)^0.5)</f>
        <v/>
      </c>
      <c r="G1961" s="47">
        <f>IFERROR((Ações!$H1961-Ações!$K1961)/Ações!$H1961,0)</f>
        <v>-0.74418604651162767</v>
      </c>
      <c r="H1961" s="48">
        <f>IFERROR(Ações!$I1961/(Ações!$P1961-Table_1[[#This Row],[CAGR LUCRO 5A]]),0)</f>
        <v>5.4925333333333342</v>
      </c>
      <c r="I1961" s="48">
        <f>IF(Ações!$S1961&lt;0,"",Ações!$O1961*(1+Ações!$S1961))</f>
        <v>0.32955200000000001</v>
      </c>
      <c r="J1961" s="49">
        <f>IFERROR(IF(Ações!$B1961="","",(VLOOKUP(Table_1[[#This Row],[AÇÕES]],'Dados Status Invest STOCKS'!A1947:AD2562,4)/Table_1[[#This Row],[LPA]]))/100,0)</f>
        <v>26.386666666666667</v>
      </c>
      <c r="K1961" s="64">
        <f>IFERROR(IF(Ações!$B1961="","",VLOOKUP(Table_1[[#This Row],[AÇÕES]],'Dados Status Invest STOCKS'!A1947:AD2562,2)),0)</f>
        <v>9.58</v>
      </c>
      <c r="L1961" s="65">
        <f>IFERROR(IF(Ações!$B1961="","",VLOOKUP(Table_1[[#This Row],[AÇÕES]],'Dados Status Invest STOCKS'!A1947:AD2562,3)/100),0)</f>
        <v>3.44E-2</v>
      </c>
      <c r="M1961" s="66">
        <f>IFERROR(IF(Ações!$B1961="","",VLOOKUP(Table_1[[#This Row],[AÇÕES]],'Dados Status Invest STOCKS'!A1947:AD2562,28)),0)</f>
        <v>0.06</v>
      </c>
      <c r="N1961" s="66">
        <f>IFERROR(IF(Ações!$B1961="","",VLOOKUP(Table_1[[#This Row],[AÇÕES]],'Dados Status Invest STOCKS'!A1947:AD2562,27)),0)</f>
        <v>-0.2</v>
      </c>
      <c r="O1961" s="66">
        <f>IFERROR(IF(Ações!$L1961="","",Ações!$K1961*Ações!$L1961),0)</f>
        <v>0.32955200000000001</v>
      </c>
      <c r="P1961" s="67">
        <f t="shared" si="30"/>
        <v>0.06</v>
      </c>
      <c r="Q1961" s="67">
        <f>IFERROR(Ações!$O1961/Ações!$M1961,0)</f>
        <v>5.4925333333333342</v>
      </c>
      <c r="R1961" s="67">
        <f>IFERROR(IF(Ações!$B1961="","",VLOOKUP(Table_1[[#This Row],[AÇÕES]],'Dados Status Invest STOCKS'!A1947:AD2562,18)/100),0)</f>
        <v>-0.30070000000000002</v>
      </c>
      <c r="S1961" s="65">
        <f>IFERROR(IF(Ações!$B1961="","",VLOOKUP(Table_1[[#This Row],[AÇÕES]],'Dados Status Invest STOCKS'!A1947:AD2562,25)/100),0)</f>
        <v>0</v>
      </c>
      <c r="T1961" s="67">
        <f>(1-Ações!$Q1961)*Ações!$R1961</f>
        <v>1.3509047733333337</v>
      </c>
      <c r="U1961" s="68">
        <f>IF(Ações!$S1961=0,Ações!$T1961,IF(Ações!$T1961=0,Ações!$S1961,AVERAGE(Ações!$S1961,Ações!$T1961)))</f>
        <v>1.3509047733333337</v>
      </c>
    </row>
    <row r="1962" spans="2:21" ht="15" customHeight="1" x14ac:dyDescent="0.2">
      <c r="B1962" s="63" t="str">
        <f>IFERROR('Dados Status Invest STOCKS'!A1949,"-")</f>
        <v>GCMGW</v>
      </c>
      <c r="C1962" s="45">
        <f>IFERROR((Ações!$D1962-Ações!$K1962)/Ações!$D1962,0)</f>
        <v>0</v>
      </c>
      <c r="D1962" s="46">
        <f>(Ações!$O1962)/0.06</f>
        <v>0</v>
      </c>
      <c r="E1962" s="47">
        <f>IFERROR((Ações!$F1962-Ações!$K1962)/Ações!$F1962,0)</f>
        <v>0</v>
      </c>
      <c r="F1962" s="46" t="str">
        <f>IF(OR(Ações!$N1962&lt;0,Ações!$M1962&lt;0),"",(22.5*Ações!$M1962*Ações!$N1962)^0.5)</f>
        <v/>
      </c>
      <c r="G1962" s="47">
        <f>IFERROR((Ações!$H1962-Ações!$K1962)/Ações!$H1962,0)</f>
        <v>0</v>
      </c>
      <c r="H1962" s="48">
        <f>IFERROR(Ações!$I1962/(Ações!$P1962-Table_1[[#This Row],[CAGR LUCRO 5A]]),0)</f>
        <v>0</v>
      </c>
      <c r="I1962" s="48">
        <f>IF(Ações!$S1962&lt;0,"",Ações!$O1962*(1+Ações!$S1962))</f>
        <v>0</v>
      </c>
      <c r="J1962" s="49">
        <f>IFERROR(IF(Ações!$B1962="","",(VLOOKUP(Table_1[[#This Row],[AÇÕES]],'Dados Status Invest STOCKS'!A1948:AD2563,4)/Table_1[[#This Row],[LPA]]))/100,0)</f>
        <v>2.6166666666666667</v>
      </c>
      <c r="K1962" s="64">
        <f>IFERROR(IF(Ações!$B1962="","",VLOOKUP(Table_1[[#This Row],[AÇÕES]],'Dados Status Invest STOCKS'!A1948:AD2563,2)),0)</f>
        <v>0.95</v>
      </c>
      <c r="L1962" s="65">
        <f>IFERROR(IF(Ações!$B1962="","",VLOOKUP(Table_1[[#This Row],[AÇÕES]],'Dados Status Invest STOCKS'!A1948:AD2563,3)/100),0)</f>
        <v>0</v>
      </c>
      <c r="M1962" s="66">
        <f>IFERROR(IF(Ações!$B1962="","",VLOOKUP(Table_1[[#This Row],[AÇÕES]],'Dados Status Invest STOCKS'!A1948:AD2563,28)),0)</f>
        <v>0.06</v>
      </c>
      <c r="N1962" s="66">
        <f>IFERROR(IF(Ações!$B1962="","",VLOOKUP(Table_1[[#This Row],[AÇÕES]],'Dados Status Invest STOCKS'!A1948:AD2563,27)),0)</f>
        <v>-0.2</v>
      </c>
      <c r="O1962" s="66">
        <f>IFERROR(IF(Ações!$L1962="","",Ações!$K1962*Ações!$L1962),0)</f>
        <v>0</v>
      </c>
      <c r="P1962" s="67">
        <f t="shared" si="30"/>
        <v>0.06</v>
      </c>
      <c r="Q1962" s="67">
        <f>IFERROR(Ações!$O1962/Ações!$M1962,0)</f>
        <v>0</v>
      </c>
      <c r="R1962" s="67">
        <f>IFERROR(IF(Ações!$B1962="","",VLOOKUP(Table_1[[#This Row],[AÇÕES]],'Dados Status Invest STOCKS'!A1948:AD2563,18)/100),0)</f>
        <v>-0.30070000000000002</v>
      </c>
      <c r="S1962" s="65">
        <f>IFERROR(IF(Ações!$B1962="","",VLOOKUP(Table_1[[#This Row],[AÇÕES]],'Dados Status Invest STOCKS'!A1948:AD2563,25)/100),0)</f>
        <v>0</v>
      </c>
      <c r="T1962" s="67">
        <f>(1-Ações!$Q1962)*Ações!$R1962</f>
        <v>-0.30070000000000002</v>
      </c>
      <c r="U1962" s="68">
        <f>IF(Ações!$S1962=0,Ações!$T1962,IF(Ações!$T1962=0,Ações!$S1962,AVERAGE(Ações!$S1962,Ações!$T1962)))</f>
        <v>-0.30070000000000002</v>
      </c>
    </row>
    <row r="1963" spans="2:21" ht="15" customHeight="1" x14ac:dyDescent="0.2">
      <c r="B1963" s="63" t="str">
        <f>IFERROR('Dados Status Invest STOCKS'!A1950,"-")</f>
        <v>GCO</v>
      </c>
      <c r="C1963" s="45">
        <f>IFERROR((Ações!$D1963-Ações!$K1963)/Ações!$D1963,0)</f>
        <v>0</v>
      </c>
      <c r="D1963" s="46">
        <f>(Ações!$O1963)/0.06</f>
        <v>0</v>
      </c>
      <c r="E1963" s="47">
        <f>IFERROR((Ações!$F1963-Ações!$K1963)/Ações!$F1963,0)</f>
        <v>0.31434403471874217</v>
      </c>
      <c r="F1963" s="46">
        <f>IF(OR(Ações!$N1963&lt;0,Ações!$M1963&lt;0),"",(22.5*Ações!$M1963*Ações!$N1963)^0.5)</f>
        <v>94.376776804466047</v>
      </c>
      <c r="G1963" s="47">
        <f>IFERROR((Ações!$H1963-Ações!$K1963)/Ações!$H1963,0)</f>
        <v>0</v>
      </c>
      <c r="H1963" s="48">
        <f>IFERROR(Ações!$I1963/(Ações!$P1963-Table_1[[#This Row],[CAGR LUCRO 5A]]),0)</f>
        <v>0</v>
      </c>
      <c r="I1963" s="48">
        <f>IF(Ações!$S1963&lt;0,"",Ações!$O1963*(1+Ações!$S1963))</f>
        <v>0</v>
      </c>
      <c r="J1963" s="49">
        <f>IFERROR(IF(Ações!$B1963="","",(VLOOKUP(Table_1[[#This Row],[AÇÕES]],'Dados Status Invest STOCKS'!A1949:AD2564,4)/Table_1[[#This Row],[LPA]]))/100,0)</f>
        <v>6.7930327868852454E-3</v>
      </c>
      <c r="K1963" s="64">
        <f>IFERROR(IF(Ações!$B1963="","",VLOOKUP(Table_1[[#This Row],[AÇÕES]],'Dados Status Invest STOCKS'!A1949:AD2564,2)),0)</f>
        <v>64.709999999999994</v>
      </c>
      <c r="L1963" s="65">
        <f>IFERROR(IF(Ações!$B1963="","",VLOOKUP(Table_1[[#This Row],[AÇÕES]],'Dados Status Invest STOCKS'!A1949:AD2564,3)/100),0)</f>
        <v>0</v>
      </c>
      <c r="M1963" s="66">
        <f>IFERROR(IF(Ações!$B1963="","",VLOOKUP(Table_1[[#This Row],[AÇÕES]],'Dados Status Invest STOCKS'!A1949:AD2564,28)),0)</f>
        <v>9.76</v>
      </c>
      <c r="N1963" s="66">
        <f>IFERROR(IF(Ações!$B1963="","",VLOOKUP(Table_1[[#This Row],[AÇÕES]],'Dados Status Invest STOCKS'!A1949:AD2564,27)),0)</f>
        <v>40.56</v>
      </c>
      <c r="O1963" s="66">
        <f>IFERROR(IF(Ações!$L1963="","",Ações!$K1963*Ações!$L1963),0)</f>
        <v>0</v>
      </c>
      <c r="P1963" s="67">
        <f t="shared" si="30"/>
        <v>0.06</v>
      </c>
      <c r="Q1963" s="67">
        <f>IFERROR(Ações!$O1963/Ações!$M1963,0)</f>
        <v>0</v>
      </c>
      <c r="R1963" s="67">
        <f>IFERROR(IF(Ações!$B1963="","",VLOOKUP(Table_1[[#This Row],[AÇÕES]],'Dados Status Invest STOCKS'!A1949:AD2564,18)/100),0)</f>
        <v>0.24079999999999999</v>
      </c>
      <c r="S1963" s="65">
        <f>IFERROR(IF(Ações!$B1963="","",VLOOKUP(Table_1[[#This Row],[AÇÕES]],'Dados Status Invest STOCKS'!A1949:AD2564,25)/100),0)</f>
        <v>0</v>
      </c>
      <c r="T1963" s="67">
        <f>(1-Ações!$Q1963)*Ações!$R1963</f>
        <v>0.24079999999999999</v>
      </c>
      <c r="U1963" s="68">
        <f>IF(Ações!$S1963=0,Ações!$T1963,IF(Ações!$T1963=0,Ações!$S1963,AVERAGE(Ações!$S1963,Ações!$T1963)))</f>
        <v>0.24079999999999999</v>
      </c>
    </row>
    <row r="1964" spans="2:21" ht="15" customHeight="1" x14ac:dyDescent="0.2">
      <c r="B1964" s="63" t="str">
        <f>IFERROR('Dados Status Invest STOCKS'!A1951,"-")</f>
        <v>GCP</v>
      </c>
      <c r="C1964" s="45">
        <f>IFERROR((Ações!$D1964-Ações!$K1964)/Ações!$D1964,0)</f>
        <v>0</v>
      </c>
      <c r="D1964" s="46">
        <f>(Ações!$O1964)/0.06</f>
        <v>0</v>
      </c>
      <c r="E1964" s="47">
        <f>IFERROR((Ações!$F1964-Ações!$K1964)/Ações!$F1964,0)</f>
        <v>-3.5026125607286609</v>
      </c>
      <c r="F1964" s="46">
        <f>IF(OR(Ações!$N1964&lt;0,Ações!$M1964&lt;0),"",(22.5*Ações!$M1964*Ações!$N1964)^0.5)</f>
        <v>7.1269734109227594</v>
      </c>
      <c r="G1964" s="47">
        <f>IFERROR((Ações!$H1964-Ações!$K1964)/Ações!$H1964,0)</f>
        <v>0</v>
      </c>
      <c r="H1964" s="48">
        <f>IFERROR(Ações!$I1964/(Ações!$P1964-Table_1[[#This Row],[CAGR LUCRO 5A]]),0)</f>
        <v>0</v>
      </c>
      <c r="I1964" s="48">
        <f>IF(Ações!$S1964&lt;0,"",Ações!$O1964*(1+Ações!$S1964))</f>
        <v>0</v>
      </c>
      <c r="J1964" s="49">
        <f>IFERROR(IF(Ações!$B1964="","",(VLOOKUP(Table_1[[#This Row],[AÇÕES]],'Dados Status Invest STOCKS'!A1950:AD2565,4)/Table_1[[#This Row],[LPA]]))/100,0)</f>
        <v>5.0456000000000003</v>
      </c>
      <c r="K1964" s="64">
        <f>IFERROR(IF(Ações!$B1964="","",VLOOKUP(Table_1[[#This Row],[AÇÕES]],'Dados Status Invest STOCKS'!A1950:AD2565,2)),0)</f>
        <v>32.090000000000003</v>
      </c>
      <c r="L1964" s="65">
        <f>IFERROR(IF(Ações!$B1964="","",VLOOKUP(Table_1[[#This Row],[AÇÕES]],'Dados Status Invest STOCKS'!A1950:AD2565,3)/100),0)</f>
        <v>0</v>
      </c>
      <c r="M1964" s="66">
        <f>IFERROR(IF(Ações!$B1964="","",VLOOKUP(Table_1[[#This Row],[AÇÕES]],'Dados Status Invest STOCKS'!A1950:AD2565,28)),0)</f>
        <v>0.25</v>
      </c>
      <c r="N1964" s="66">
        <f>IFERROR(IF(Ações!$B1964="","",VLOOKUP(Table_1[[#This Row],[AÇÕES]],'Dados Status Invest STOCKS'!A1950:AD2565,27)),0)</f>
        <v>9.0299999999999994</v>
      </c>
      <c r="O1964" s="66">
        <f>IFERROR(IF(Ações!$L1964="","",Ações!$K1964*Ações!$L1964),0)</f>
        <v>0</v>
      </c>
      <c r="P1964" s="67">
        <f t="shared" si="30"/>
        <v>0.06</v>
      </c>
      <c r="Q1964" s="67">
        <f>IFERROR(Ações!$O1964/Ações!$M1964,0)</f>
        <v>0</v>
      </c>
      <c r="R1964" s="67">
        <f>IFERROR(IF(Ações!$B1964="","",VLOOKUP(Table_1[[#This Row],[AÇÕES]],'Dados Status Invest STOCKS'!A1950:AD2565,18)/100),0)</f>
        <v>2.8199999999999999E-2</v>
      </c>
      <c r="S1964" s="65">
        <f>IFERROR(IF(Ações!$B1964="","",VLOOKUP(Table_1[[#This Row],[AÇÕES]],'Dados Status Invest STOCKS'!A1950:AD2565,25)/100),0)</f>
        <v>0.20100000000000001</v>
      </c>
      <c r="T1964" s="67">
        <f>(1-Ações!$Q1964)*Ações!$R1964</f>
        <v>2.8199999999999999E-2</v>
      </c>
      <c r="U1964" s="68">
        <f>IF(Ações!$S1964=0,Ações!$T1964,IF(Ações!$T1964=0,Ações!$S1964,AVERAGE(Ações!$S1964,Ações!$T1964)))</f>
        <v>0.11460000000000001</v>
      </c>
    </row>
    <row r="1965" spans="2:21" ht="15" customHeight="1" x14ac:dyDescent="0.2">
      <c r="B1965" s="63" t="str">
        <f>IFERROR('Dados Status Invest STOCKS'!A1952,"-")</f>
        <v>GD</v>
      </c>
      <c r="C1965" s="45">
        <f>IFERROR((Ações!$D1965-Ações!$K1965)/Ações!$D1965,0)</f>
        <v>-1.6086956521739126</v>
      </c>
      <c r="D1965" s="46">
        <f>(Ações!$O1965)/0.06</f>
        <v>79.380666666666684</v>
      </c>
      <c r="E1965" s="47">
        <f>IFERROR((Ações!$F1965-Ações!$K1965)/Ações!$F1965,0)</f>
        <v>-0.71933491994680465</v>
      </c>
      <c r="F1965" s="46">
        <f>IF(OR(Ações!$N1965&lt;0,Ações!$M1965&lt;0),"",(22.5*Ações!$M1965*Ações!$N1965)^0.5)</f>
        <v>120.44192065057747</v>
      </c>
      <c r="G1965" s="47">
        <f>IFERROR((Ações!$H1965-Ações!$K1965)/Ações!$H1965,0)</f>
        <v>-1.2202582397447781</v>
      </c>
      <c r="H1965" s="48">
        <f>IFERROR(Ações!$I1965/(Ações!$P1965-Table_1[[#This Row],[CAGR LUCRO 5A]]),0)</f>
        <v>93.268429902912629</v>
      </c>
      <c r="I1965" s="48">
        <f>IF(Ações!$S1965&lt;0,"",Ações!$O1965*(1+Ações!$S1965))</f>
        <v>4.80332414</v>
      </c>
      <c r="J1965" s="49">
        <f>IFERROR(IF(Ações!$B1965="","",(VLOOKUP(Table_1[[#This Row],[AÇÕES]],'Dados Status Invest STOCKS'!A1951:AD2566,4)/Table_1[[#This Row],[LPA]]))/100,0)</f>
        <v>1.4995744680851065E-2</v>
      </c>
      <c r="K1965" s="64">
        <f>IFERROR(IF(Ações!$B1965="","",VLOOKUP(Table_1[[#This Row],[AÇÕES]],'Dados Status Invest STOCKS'!A1951:AD2566,2)),0)</f>
        <v>207.08</v>
      </c>
      <c r="L1965" s="65">
        <f>IFERROR(IF(Ações!$B1965="","",VLOOKUP(Table_1[[#This Row],[AÇÕES]],'Dados Status Invest STOCKS'!A1951:AD2566,3)/100),0)</f>
        <v>2.3E-2</v>
      </c>
      <c r="M1965" s="66">
        <f>IFERROR(IF(Ações!$B1965="","",VLOOKUP(Table_1[[#This Row],[AÇÕES]],'Dados Status Invest STOCKS'!A1951:AD2566,28)),0)</f>
        <v>11.75</v>
      </c>
      <c r="N1965" s="66">
        <f>IFERROR(IF(Ações!$B1965="","",VLOOKUP(Table_1[[#This Row],[AÇÕES]],'Dados Status Invest STOCKS'!A1951:AD2566,27)),0)</f>
        <v>54.87</v>
      </c>
      <c r="O1965" s="66">
        <f>IFERROR(IF(Ações!$L1965="","",Ações!$K1965*Ações!$L1965),0)</f>
        <v>4.7628400000000006</v>
      </c>
      <c r="P1965" s="67">
        <f t="shared" si="30"/>
        <v>0.06</v>
      </c>
      <c r="Q1965" s="67">
        <f>IFERROR(Ações!$O1965/Ações!$M1965,0)</f>
        <v>0.40534808510638304</v>
      </c>
      <c r="R1965" s="67">
        <f>IFERROR(IF(Ações!$B1965="","",VLOOKUP(Table_1[[#This Row],[AÇÕES]],'Dados Status Invest STOCKS'!A1951:AD2566,18)/100),0)</f>
        <v>0.21420000000000003</v>
      </c>
      <c r="S1965" s="65">
        <f>IFERROR(IF(Ações!$B1965="","",VLOOKUP(Table_1[[#This Row],[AÇÕES]],'Dados Status Invest STOCKS'!A1951:AD2566,25)/100),0)</f>
        <v>8.5000000000000006E-3</v>
      </c>
      <c r="T1965" s="67">
        <f>(1-Ações!$Q1965)*Ações!$R1965</f>
        <v>0.12737444017021277</v>
      </c>
      <c r="U1965" s="68">
        <f>IF(Ações!$S1965=0,Ações!$T1965,IF(Ações!$T1965=0,Ações!$S1965,AVERAGE(Ações!$S1965,Ações!$T1965)))</f>
        <v>6.7937220085106387E-2</v>
      </c>
    </row>
    <row r="1966" spans="2:21" ht="15" customHeight="1" x14ac:dyDescent="0.2">
      <c r="B1966" s="63" t="str">
        <f>IFERROR('Dados Status Invest STOCKS'!A1953,"-")</f>
        <v>GDDY</v>
      </c>
      <c r="C1966" s="45">
        <f>IFERROR((Ações!$D1966-Ações!$K1966)/Ações!$D1966,0)</f>
        <v>0</v>
      </c>
      <c r="D1966" s="46">
        <f>(Ações!$O1966)/0.06</f>
        <v>0</v>
      </c>
      <c r="E1966" s="47">
        <f>IFERROR((Ações!$F1966-Ações!$K1966)/Ações!$F1966,0)</f>
        <v>0</v>
      </c>
      <c r="F1966" s="46" t="str">
        <f>IF(OR(Ações!$N1966&lt;0,Ações!$M1966&lt;0),"",(22.5*Ações!$M1966*Ações!$N1966)^0.5)</f>
        <v/>
      </c>
      <c r="G1966" s="47">
        <f>IFERROR((Ações!$H1966-Ações!$K1966)/Ações!$H1966,0)</f>
        <v>0</v>
      </c>
      <c r="H1966" s="48">
        <f>IFERROR(Ações!$I1966/(Ações!$P1966-Table_1[[#This Row],[CAGR LUCRO 5A]]),0)</f>
        <v>0</v>
      </c>
      <c r="I1966" s="48">
        <f>IF(Ações!$S1966&lt;0,"",Ações!$O1966*(1+Ações!$S1966))</f>
        <v>0</v>
      </c>
      <c r="J1966" s="49">
        <f>IFERROR(IF(Ações!$B1966="","",(VLOOKUP(Table_1[[#This Row],[AÇÕES]],'Dados Status Invest STOCKS'!A1952:AD2567,4)/Table_1[[#This Row],[LPA]]))/100,0)</f>
        <v>0.39757352941176471</v>
      </c>
      <c r="K1966" s="64">
        <f>IFERROR(IF(Ações!$B1966="","",VLOOKUP(Table_1[[#This Row],[AÇÕES]],'Dados Status Invest STOCKS'!A1952:AD2567,2)),0)</f>
        <v>73.39</v>
      </c>
      <c r="L1966" s="65">
        <f>IFERROR(IF(Ações!$B1966="","",VLOOKUP(Table_1[[#This Row],[AÇÕES]],'Dados Status Invest STOCKS'!A1952:AD2567,3)/100),0)</f>
        <v>0</v>
      </c>
      <c r="M1966" s="66">
        <f>IFERROR(IF(Ações!$B1966="","",VLOOKUP(Table_1[[#This Row],[AÇÕES]],'Dados Status Invest STOCKS'!A1952:AD2567,28)),0)</f>
        <v>1.36</v>
      </c>
      <c r="N1966" s="66">
        <f>IFERROR(IF(Ações!$B1966="","",VLOOKUP(Table_1[[#This Row],[AÇÕES]],'Dados Status Invest STOCKS'!A1952:AD2567,27)),0)</f>
        <v>-0.62</v>
      </c>
      <c r="O1966" s="66">
        <f>IFERROR(IF(Ações!$L1966="","",Ações!$K1966*Ações!$L1966),0)</f>
        <v>0</v>
      </c>
      <c r="P1966" s="67">
        <f t="shared" si="30"/>
        <v>0.06</v>
      </c>
      <c r="Q1966" s="67">
        <f>IFERROR(Ações!$O1966/Ações!$M1966,0)</f>
        <v>0</v>
      </c>
      <c r="R1966" s="67">
        <f>IFERROR(IF(Ações!$B1966="","",VLOOKUP(Table_1[[#This Row],[AÇÕES]],'Dados Status Invest STOCKS'!A1952:AD2567,18)/100),0)</f>
        <v>-2.1945999999999999</v>
      </c>
      <c r="S1966" s="65">
        <f>IFERROR(IF(Ações!$B1966="","",VLOOKUP(Table_1[[#This Row],[AÇÕES]],'Dados Status Invest STOCKS'!A1952:AD2567,25)/100),0)</f>
        <v>0</v>
      </c>
      <c r="T1966" s="67">
        <f>(1-Ações!$Q1966)*Ações!$R1966</f>
        <v>-2.1945999999999999</v>
      </c>
      <c r="U1966" s="68">
        <f>IF(Ações!$S1966=0,Ações!$T1966,IF(Ações!$T1966=0,Ações!$S1966,AVERAGE(Ações!$S1966,Ações!$T1966)))</f>
        <v>-2.1945999999999999</v>
      </c>
    </row>
    <row r="1967" spans="2:21" ht="15" customHeight="1" x14ac:dyDescent="0.2">
      <c r="B1967" s="63" t="str">
        <f>IFERROR('Dados Status Invest STOCKS'!A1954,"-")</f>
        <v>GDEN</v>
      </c>
      <c r="C1967" s="45">
        <f>IFERROR((Ações!$D1967-Ações!$K1967)/Ações!$D1967,0)</f>
        <v>0</v>
      </c>
      <c r="D1967" s="46">
        <f>(Ações!$O1967)/0.06</f>
        <v>0</v>
      </c>
      <c r="E1967" s="47">
        <f>IFERROR((Ações!$F1967-Ações!$K1967)/Ações!$F1967,0)</f>
        <v>-0.41015999294723582</v>
      </c>
      <c r="F1967" s="46">
        <f>IF(OR(Ações!$N1967&lt;0,Ações!$M1967&lt;0),"",(22.5*Ações!$M1967*Ações!$N1967)^0.5)</f>
        <v>31.776536154842301</v>
      </c>
      <c r="G1967" s="47">
        <f>IFERROR((Ações!$H1967-Ações!$K1967)/Ações!$H1967,0)</f>
        <v>0</v>
      </c>
      <c r="H1967" s="48">
        <f>IFERROR(Ações!$I1967/(Ações!$P1967-Table_1[[#This Row],[CAGR LUCRO 5A]]),0)</f>
        <v>0</v>
      </c>
      <c r="I1967" s="48">
        <f>IF(Ações!$S1967&lt;0,"",Ações!$O1967*(1+Ações!$S1967))</f>
        <v>0</v>
      </c>
      <c r="J1967" s="49">
        <f>IFERROR(IF(Ações!$B1967="","",(VLOOKUP(Table_1[[#This Row],[AÇÕES]],'Dados Status Invest STOCKS'!A1953:AD2568,4)/Table_1[[#This Row],[LPA]]))/100,0)</f>
        <v>2.4543325526932089E-2</v>
      </c>
      <c r="K1967" s="64">
        <f>IFERROR(IF(Ações!$B1967="","",VLOOKUP(Table_1[[#This Row],[AÇÕES]],'Dados Status Invest STOCKS'!A1953:AD2568,2)),0)</f>
        <v>44.81</v>
      </c>
      <c r="L1967" s="65">
        <f>IFERROR(IF(Ações!$B1967="","",VLOOKUP(Table_1[[#This Row],[AÇÕES]],'Dados Status Invest STOCKS'!A1953:AD2568,3)/100),0)</f>
        <v>0</v>
      </c>
      <c r="M1967" s="66">
        <f>IFERROR(IF(Ações!$B1967="","",VLOOKUP(Table_1[[#This Row],[AÇÕES]],'Dados Status Invest STOCKS'!A1953:AD2568,28)),0)</f>
        <v>4.2699999999999996</v>
      </c>
      <c r="N1967" s="66">
        <f>IFERROR(IF(Ações!$B1967="","",VLOOKUP(Table_1[[#This Row],[AÇÕES]],'Dados Status Invest STOCKS'!A1953:AD2568,27)),0)</f>
        <v>10.51</v>
      </c>
      <c r="O1967" s="66">
        <f>IFERROR(IF(Ações!$L1967="","",Ações!$K1967*Ações!$L1967),0)</f>
        <v>0</v>
      </c>
      <c r="P1967" s="67">
        <f t="shared" si="30"/>
        <v>0.06</v>
      </c>
      <c r="Q1967" s="67">
        <f>IFERROR(Ações!$O1967/Ações!$M1967,0)</f>
        <v>0</v>
      </c>
      <c r="R1967" s="67">
        <f>IFERROR(IF(Ações!$B1967="","",VLOOKUP(Table_1[[#This Row],[AÇÕES]],'Dados Status Invest STOCKS'!A1953:AD2568,18)/100),0)</f>
        <v>0.40670000000000001</v>
      </c>
      <c r="S1967" s="65">
        <f>IFERROR(IF(Ações!$B1967="","",VLOOKUP(Table_1[[#This Row],[AÇÕES]],'Dados Status Invest STOCKS'!A1953:AD2568,25)/100),0)</f>
        <v>0</v>
      </c>
      <c r="T1967" s="67">
        <f>(1-Ações!$Q1967)*Ações!$R1967</f>
        <v>0.40670000000000001</v>
      </c>
      <c r="U1967" s="68">
        <f>IF(Ações!$S1967=0,Ações!$T1967,IF(Ações!$T1967=0,Ações!$S1967,AVERAGE(Ações!$S1967,Ações!$T1967)))</f>
        <v>0.40670000000000001</v>
      </c>
    </row>
    <row r="1968" spans="2:21" ht="15" customHeight="1" x14ac:dyDescent="0.2">
      <c r="B1968" s="63" t="str">
        <f>IFERROR('Dados Status Invest STOCKS'!A1955,"-")</f>
        <v>GDOT</v>
      </c>
      <c r="C1968" s="45">
        <f>IFERROR((Ações!$D1968-Ações!$K1968)/Ações!$D1968,0)</f>
        <v>0</v>
      </c>
      <c r="D1968" s="46">
        <f>(Ações!$O1968)/0.06</f>
        <v>0</v>
      </c>
      <c r="E1968" s="47">
        <f>IFERROR((Ações!$F1968-Ações!$K1968)/Ações!$F1968,0)</f>
        <v>-0.97949255451272055</v>
      </c>
      <c r="F1968" s="46">
        <f>IF(OR(Ações!$N1968&lt;0,Ações!$M1968&lt;0),"",(22.5*Ações!$M1968*Ações!$N1968)^0.5)</f>
        <v>16.615369391018664</v>
      </c>
      <c r="G1968" s="47">
        <f>IFERROR((Ações!$H1968-Ações!$K1968)/Ações!$H1968,0)</f>
        <v>0</v>
      </c>
      <c r="H1968" s="48">
        <f>IFERROR(Ações!$I1968/(Ações!$P1968-Table_1[[#This Row],[CAGR LUCRO 5A]]),0)</f>
        <v>0</v>
      </c>
      <c r="I1968" s="48" t="str">
        <f>IF(Ações!$S1968&lt;0,"",Ações!$O1968*(1+Ações!$S1968))</f>
        <v/>
      </c>
      <c r="J1968" s="49">
        <f>IFERROR(IF(Ações!$B1968="","",(VLOOKUP(Table_1[[#This Row],[AÇÕES]],'Dados Status Invest STOCKS'!A1954:AD2569,4)/Table_1[[#This Row],[LPA]]))/100,0)</f>
        <v>0.85354838709677427</v>
      </c>
      <c r="K1968" s="64">
        <f>IFERROR(IF(Ações!$B1968="","",VLOOKUP(Table_1[[#This Row],[AÇÕES]],'Dados Status Invest STOCKS'!A1954:AD2569,2)),0)</f>
        <v>32.89</v>
      </c>
      <c r="L1968" s="65">
        <f>IFERROR(IF(Ações!$B1968="","",VLOOKUP(Table_1[[#This Row],[AÇÕES]],'Dados Status Invest STOCKS'!A1954:AD2569,3)/100),0)</f>
        <v>0</v>
      </c>
      <c r="M1968" s="66">
        <f>IFERROR(IF(Ações!$B1968="","",VLOOKUP(Table_1[[#This Row],[AÇÕES]],'Dados Status Invest STOCKS'!A1954:AD2569,28)),0)</f>
        <v>0.62</v>
      </c>
      <c r="N1968" s="66">
        <f>IFERROR(IF(Ações!$B1968="","",VLOOKUP(Table_1[[#This Row],[AÇÕES]],'Dados Status Invest STOCKS'!A1954:AD2569,27)),0)</f>
        <v>19.79</v>
      </c>
      <c r="O1968" s="66">
        <f>IFERROR(IF(Ações!$L1968="","",Ações!$K1968*Ações!$L1968),0)</f>
        <v>0</v>
      </c>
      <c r="P1968" s="67">
        <f t="shared" si="30"/>
        <v>0.06</v>
      </c>
      <c r="Q1968" s="67">
        <f>IFERROR(Ações!$O1968/Ações!$M1968,0)</f>
        <v>0</v>
      </c>
      <c r="R1968" s="67">
        <f>IFERROR(IF(Ações!$B1968="","",VLOOKUP(Table_1[[#This Row],[AÇÕES]],'Dados Status Invest STOCKS'!A1954:AD2569,18)/100),0)</f>
        <v>3.1400000000000004E-2</v>
      </c>
      <c r="S1968" s="65">
        <f>IFERROR(IF(Ações!$B1968="","",VLOOKUP(Table_1[[#This Row],[AÇÕES]],'Dados Status Invest STOCKS'!A1954:AD2569,25)/100),0)</f>
        <v>-9.1199999999999989E-2</v>
      </c>
      <c r="T1968" s="67">
        <f>(1-Ações!$Q1968)*Ações!$R1968</f>
        <v>3.1400000000000004E-2</v>
      </c>
      <c r="U1968" s="68">
        <f>IF(Ações!$S1968=0,Ações!$T1968,IF(Ações!$T1968=0,Ações!$S1968,AVERAGE(Ações!$S1968,Ações!$T1968)))</f>
        <v>-2.9899999999999993E-2</v>
      </c>
    </row>
    <row r="1969" spans="2:21" ht="15" customHeight="1" x14ac:dyDescent="0.2">
      <c r="B1969" s="63" t="str">
        <f>IFERROR('Dados Status Invest STOCKS'!A1956,"-")</f>
        <v>GDRX</v>
      </c>
      <c r="C1969" s="45">
        <f>IFERROR((Ações!$D1969-Ações!$K1969)/Ações!$D1969,0)</f>
        <v>0</v>
      </c>
      <c r="D1969" s="46">
        <f>(Ações!$O1969)/0.06</f>
        <v>0</v>
      </c>
      <c r="E1969" s="47">
        <f>IFERROR((Ações!$F1969-Ações!$K1969)/Ações!$F1969,0)</f>
        <v>0</v>
      </c>
      <c r="F1969" s="46" t="str">
        <f>IF(OR(Ações!$N1969&lt;0,Ações!$M1969&lt;0),"",(22.5*Ações!$M1969*Ações!$N1969)^0.5)</f>
        <v/>
      </c>
      <c r="G1969" s="47">
        <f>IFERROR((Ações!$H1969-Ações!$K1969)/Ações!$H1969,0)</f>
        <v>0</v>
      </c>
      <c r="H1969" s="48">
        <f>IFERROR(Ações!$I1969/(Ações!$P1969-Table_1[[#This Row],[CAGR LUCRO 5A]]),0)</f>
        <v>0</v>
      </c>
      <c r="I1969" s="48">
        <f>IF(Ações!$S1969&lt;0,"",Ações!$O1969*(1+Ações!$S1969))</f>
        <v>0</v>
      </c>
      <c r="J1969" s="49">
        <f>IFERROR(IF(Ações!$B1969="","",(VLOOKUP(Table_1[[#This Row],[AÇÕES]],'Dados Status Invest STOCKS'!A1955:AD2570,4)/Table_1[[#This Row],[LPA]]))/100,0)</f>
        <v>0.48</v>
      </c>
      <c r="K1969" s="64">
        <f>IFERROR(IF(Ações!$B1969="","",VLOOKUP(Table_1[[#This Row],[AÇÕES]],'Dados Status Invest STOCKS'!A1955:AD2570,2)),0)</f>
        <v>24.23</v>
      </c>
      <c r="L1969" s="65">
        <f>IFERROR(IF(Ações!$B1969="","",VLOOKUP(Table_1[[#This Row],[AÇÕES]],'Dados Status Invest STOCKS'!A1955:AD2570,3)/100),0)</f>
        <v>0</v>
      </c>
      <c r="M1969" s="66">
        <f>IFERROR(IF(Ações!$B1969="","",VLOOKUP(Table_1[[#This Row],[AÇÕES]],'Dados Status Invest STOCKS'!A1955:AD2570,28)),0)</f>
        <v>-0.71</v>
      </c>
      <c r="N1969" s="66">
        <f>IFERROR(IF(Ações!$B1969="","",VLOOKUP(Table_1[[#This Row],[AÇÕES]],'Dados Status Invest STOCKS'!A1955:AD2570,27)),0)</f>
        <v>2.12</v>
      </c>
      <c r="O1969" s="66">
        <f>IFERROR(IF(Ações!$L1969="","",Ações!$K1969*Ações!$L1969),0)</f>
        <v>0</v>
      </c>
      <c r="P1969" s="67">
        <f t="shared" si="30"/>
        <v>0.06</v>
      </c>
      <c r="Q1969" s="67">
        <f>IFERROR(Ações!$O1969/Ações!$M1969,0)</f>
        <v>0</v>
      </c>
      <c r="R1969" s="67">
        <f>IFERROR(IF(Ações!$B1969="","",VLOOKUP(Table_1[[#This Row],[AÇÕES]],'Dados Status Invest STOCKS'!A1955:AD2570,18)/100),0)</f>
        <v>-0.33509999999999995</v>
      </c>
      <c r="S1969" s="65">
        <f>IFERROR(IF(Ações!$B1969="","",VLOOKUP(Table_1[[#This Row],[AÇÕES]],'Dados Status Invest STOCKS'!A1955:AD2570,25)/100),0)</f>
        <v>0</v>
      </c>
      <c r="T1969" s="67">
        <f>(1-Ações!$Q1969)*Ações!$R1969</f>
        <v>-0.33509999999999995</v>
      </c>
      <c r="U1969" s="68">
        <f>IF(Ações!$S1969=0,Ações!$T1969,IF(Ações!$T1969=0,Ações!$S1969,AVERAGE(Ações!$S1969,Ações!$T1969)))</f>
        <v>-0.33509999999999995</v>
      </c>
    </row>
    <row r="1970" spans="2:21" ht="15" customHeight="1" x14ac:dyDescent="0.2">
      <c r="B1970" s="63" t="str">
        <f>IFERROR('Dados Status Invest STOCKS'!A1957,"-")</f>
        <v>GDS</v>
      </c>
      <c r="C1970" s="45">
        <f>IFERROR((Ações!$D1970-Ações!$K1970)/Ações!$D1970,0)</f>
        <v>0</v>
      </c>
      <c r="D1970" s="46">
        <f>(Ações!$O1970)/0.06</f>
        <v>0</v>
      </c>
      <c r="E1970" s="47">
        <f>IFERROR((Ações!$F1970-Ações!$K1970)/Ações!$F1970,0)</f>
        <v>0</v>
      </c>
      <c r="F1970" s="46" t="str">
        <f>IF(OR(Ações!$N1970&lt;0,Ações!$M1970&lt;0),"",(22.5*Ações!$M1970*Ações!$N1970)^0.5)</f>
        <v/>
      </c>
      <c r="G1970" s="47">
        <f>IFERROR((Ações!$H1970-Ações!$K1970)/Ações!$H1970,0)</f>
        <v>0</v>
      </c>
      <c r="H1970" s="48">
        <f>IFERROR(Ações!$I1970/(Ações!$P1970-Table_1[[#This Row],[CAGR LUCRO 5A]]),0)</f>
        <v>0</v>
      </c>
      <c r="I1970" s="48">
        <f>IF(Ações!$S1970&lt;0,"",Ações!$O1970*(1+Ações!$S1970))</f>
        <v>0</v>
      </c>
      <c r="J1970" s="49">
        <f>IFERROR(IF(Ações!$B1970="","",(VLOOKUP(Table_1[[#This Row],[AÇÕES]],'Dados Status Invest STOCKS'!A1956:AD2571,4)/Table_1[[#This Row],[LPA]]))/100,0)</f>
        <v>0.69894736842105265</v>
      </c>
      <c r="K1970" s="64">
        <f>IFERROR(IF(Ações!$B1970="","",VLOOKUP(Table_1[[#This Row],[AÇÕES]],'Dados Status Invest STOCKS'!A1956:AD2571,2)),0)</f>
        <v>40.46</v>
      </c>
      <c r="L1970" s="65">
        <f>IFERROR(IF(Ações!$B1970="","",VLOOKUP(Table_1[[#This Row],[AÇÕES]],'Dados Status Invest STOCKS'!A1956:AD2571,3)/100),0)</f>
        <v>0</v>
      </c>
      <c r="M1970" s="66">
        <f>IFERROR(IF(Ações!$B1970="","",VLOOKUP(Table_1[[#This Row],[AÇÕES]],'Dados Status Invest STOCKS'!A1956:AD2571,28)),0)</f>
        <v>-0.76</v>
      </c>
      <c r="N1970" s="66">
        <f>IFERROR(IF(Ações!$B1970="","",VLOOKUP(Table_1[[#This Row],[AÇÕES]],'Dados Status Invest STOCKS'!A1956:AD2571,27)),0)</f>
        <v>20.81</v>
      </c>
      <c r="O1970" s="66">
        <f>IFERROR(IF(Ações!$L1970="","",Ações!$K1970*Ações!$L1970),0)</f>
        <v>0</v>
      </c>
      <c r="P1970" s="67">
        <f t="shared" si="30"/>
        <v>0.06</v>
      </c>
      <c r="Q1970" s="67">
        <f>IFERROR(Ações!$O1970/Ações!$M1970,0)</f>
        <v>0</v>
      </c>
      <c r="R1970" s="67">
        <f>IFERROR(IF(Ações!$B1970="","",VLOOKUP(Table_1[[#This Row],[AÇÕES]],'Dados Status Invest STOCKS'!A1956:AD2571,18)/100),0)</f>
        <v>-3.6600000000000001E-2</v>
      </c>
      <c r="S1970" s="65">
        <f>IFERROR(IF(Ações!$B1970="","",VLOOKUP(Table_1[[#This Row],[AÇÕES]],'Dados Status Invest STOCKS'!A1956:AD2571,25)/100),0)</f>
        <v>0</v>
      </c>
      <c r="T1970" s="67">
        <f>(1-Ações!$Q1970)*Ações!$R1970</f>
        <v>-3.6600000000000001E-2</v>
      </c>
      <c r="U1970" s="68">
        <f>IF(Ações!$S1970=0,Ações!$T1970,IF(Ações!$T1970=0,Ações!$S1970,AVERAGE(Ações!$S1970,Ações!$T1970)))</f>
        <v>-3.6600000000000001E-2</v>
      </c>
    </row>
    <row r="1971" spans="2:21" ht="15" customHeight="1" x14ac:dyDescent="0.2">
      <c r="B1971" s="63" t="str">
        <f>IFERROR('Dados Status Invest STOCKS'!A1958,"-")</f>
        <v>GDYN</v>
      </c>
      <c r="C1971" s="45">
        <f>IFERROR((Ações!$D1971-Ações!$K1971)/Ações!$D1971,0)</f>
        <v>0</v>
      </c>
      <c r="D1971" s="46">
        <f>(Ações!$O1971)/0.06</f>
        <v>0</v>
      </c>
      <c r="E1971" s="47">
        <f>IFERROR((Ações!$F1971-Ações!$K1971)/Ações!$F1971,0)</f>
        <v>0</v>
      </c>
      <c r="F1971" s="46" t="str">
        <f>IF(OR(Ações!$N1971&lt;0,Ações!$M1971&lt;0),"",(22.5*Ações!$M1971*Ações!$N1971)^0.5)</f>
        <v/>
      </c>
      <c r="G1971" s="47">
        <f>IFERROR((Ações!$H1971-Ações!$K1971)/Ações!$H1971,0)</f>
        <v>0</v>
      </c>
      <c r="H1971" s="48">
        <f>IFERROR(Ações!$I1971/(Ações!$P1971-Table_1[[#This Row],[CAGR LUCRO 5A]]),0)</f>
        <v>0</v>
      </c>
      <c r="I1971" s="48">
        <f>IF(Ações!$S1971&lt;0,"",Ações!$O1971*(1+Ações!$S1971))</f>
        <v>0</v>
      </c>
      <c r="J1971" s="49">
        <f>IFERROR(IF(Ações!$B1971="","",(VLOOKUP(Table_1[[#This Row],[AÇÕES]],'Dados Status Invest STOCKS'!A1957:AD2572,4)/Table_1[[#This Row],[LPA]]))/100,0)</f>
        <v>14.203571428571427</v>
      </c>
      <c r="K1971" s="64">
        <f>IFERROR(IF(Ações!$B1971="","",VLOOKUP(Table_1[[#This Row],[AÇÕES]],'Dados Status Invest STOCKS'!A1957:AD2572,2)),0)</f>
        <v>26.86</v>
      </c>
      <c r="L1971" s="65">
        <f>IFERROR(IF(Ações!$B1971="","",VLOOKUP(Table_1[[#This Row],[AÇÕES]],'Dados Status Invest STOCKS'!A1957:AD2572,3)/100),0)</f>
        <v>0</v>
      </c>
      <c r="M1971" s="66">
        <f>IFERROR(IF(Ações!$B1971="","",VLOOKUP(Table_1[[#This Row],[AÇÕES]],'Dados Status Invest STOCKS'!A1957:AD2572,28)),0)</f>
        <v>-0.14000000000000001</v>
      </c>
      <c r="N1971" s="66">
        <f>IFERROR(IF(Ações!$B1971="","",VLOOKUP(Table_1[[#This Row],[AÇÕES]],'Dados Status Invest STOCKS'!A1957:AD2572,27)),0)</f>
        <v>4.22</v>
      </c>
      <c r="O1971" s="66">
        <f>IFERROR(IF(Ações!$L1971="","",Ações!$K1971*Ações!$L1971),0)</f>
        <v>0</v>
      </c>
      <c r="P1971" s="67">
        <f t="shared" si="30"/>
        <v>0.06</v>
      </c>
      <c r="Q1971" s="67">
        <f>IFERROR(Ações!$O1971/Ações!$M1971,0)</f>
        <v>0</v>
      </c>
      <c r="R1971" s="67">
        <f>IFERROR(IF(Ações!$B1971="","",VLOOKUP(Table_1[[#This Row],[AÇÕES]],'Dados Status Invest STOCKS'!A1957:AD2572,18)/100),0)</f>
        <v>-3.2000000000000001E-2</v>
      </c>
      <c r="S1971" s="65">
        <f>IFERROR(IF(Ações!$B1971="","",VLOOKUP(Table_1[[#This Row],[AÇÕES]],'Dados Status Invest STOCKS'!A1957:AD2572,25)/100),0)</f>
        <v>0</v>
      </c>
      <c r="T1971" s="67">
        <f>(1-Ações!$Q1971)*Ações!$R1971</f>
        <v>-3.2000000000000001E-2</v>
      </c>
      <c r="U1971" s="68">
        <f>IF(Ações!$S1971=0,Ações!$T1971,IF(Ações!$T1971=0,Ações!$S1971,AVERAGE(Ações!$S1971,Ações!$T1971)))</f>
        <v>-3.2000000000000001E-2</v>
      </c>
    </row>
    <row r="1972" spans="2:21" ht="15" customHeight="1" x14ac:dyDescent="0.2">
      <c r="B1972" s="63" t="str">
        <f>IFERROR('Dados Status Invest STOCKS'!A1959,"-")</f>
        <v>GDYNW</v>
      </c>
      <c r="C1972" s="45">
        <f>IFERROR((Ações!$D1972-Ações!$K1972)/Ações!$D1972,0)</f>
        <v>0</v>
      </c>
      <c r="D1972" s="46">
        <f>(Ações!$O1972)/0.06</f>
        <v>0</v>
      </c>
      <c r="E1972" s="47">
        <f>IFERROR((Ações!$F1972-Ações!$K1972)/Ações!$F1972,0)</f>
        <v>0</v>
      </c>
      <c r="F1972" s="46" t="str">
        <f>IF(OR(Ações!$N1972&lt;0,Ações!$M1972&lt;0),"",(22.5*Ações!$M1972*Ações!$N1972)^0.5)</f>
        <v/>
      </c>
      <c r="G1972" s="47">
        <f>IFERROR((Ações!$H1972-Ações!$K1972)/Ações!$H1972,0)</f>
        <v>0</v>
      </c>
      <c r="H1972" s="48">
        <f>IFERROR(Ações!$I1972/(Ações!$P1972-Table_1[[#This Row],[CAGR LUCRO 5A]]),0)</f>
        <v>0</v>
      </c>
      <c r="I1972" s="48">
        <f>IF(Ações!$S1972&lt;0,"",Ações!$O1972*(1+Ações!$S1972))</f>
        <v>0</v>
      </c>
      <c r="J1972" s="49">
        <f>IFERROR(IF(Ações!$B1972="","",(VLOOKUP(Table_1[[#This Row],[AÇÕES]],'Dados Status Invest STOCKS'!A1958:AD2573,4)/Table_1[[#This Row],[LPA]]))/100,0)</f>
        <v>7.5249999999999986</v>
      </c>
      <c r="K1972" s="64">
        <f>IFERROR(IF(Ações!$B1972="","",VLOOKUP(Table_1[[#This Row],[AÇÕES]],'Dados Status Invest STOCKS'!A1958:AD2573,2)),0)</f>
        <v>14.23</v>
      </c>
      <c r="L1972" s="65">
        <f>IFERROR(IF(Ações!$B1972="","",VLOOKUP(Table_1[[#This Row],[AÇÕES]],'Dados Status Invest STOCKS'!A1958:AD2573,3)/100),0)</f>
        <v>0</v>
      </c>
      <c r="M1972" s="66">
        <f>IFERROR(IF(Ações!$B1972="","",VLOOKUP(Table_1[[#This Row],[AÇÕES]],'Dados Status Invest STOCKS'!A1958:AD2573,28)),0)</f>
        <v>-0.14000000000000001</v>
      </c>
      <c r="N1972" s="66">
        <f>IFERROR(IF(Ações!$B1972="","",VLOOKUP(Table_1[[#This Row],[AÇÕES]],'Dados Status Invest STOCKS'!A1958:AD2573,27)),0)</f>
        <v>4.22</v>
      </c>
      <c r="O1972" s="66">
        <f>IFERROR(IF(Ações!$L1972="","",Ações!$K1972*Ações!$L1972),0)</f>
        <v>0</v>
      </c>
      <c r="P1972" s="67">
        <f t="shared" si="30"/>
        <v>0.06</v>
      </c>
      <c r="Q1972" s="67">
        <f>IFERROR(Ações!$O1972/Ações!$M1972,0)</f>
        <v>0</v>
      </c>
      <c r="R1972" s="67">
        <f>IFERROR(IF(Ações!$B1972="","",VLOOKUP(Table_1[[#This Row],[AÇÕES]],'Dados Status Invest STOCKS'!A1958:AD2573,18)/100),0)</f>
        <v>-3.2000000000000001E-2</v>
      </c>
      <c r="S1972" s="65">
        <f>IFERROR(IF(Ações!$B1972="","",VLOOKUP(Table_1[[#This Row],[AÇÕES]],'Dados Status Invest STOCKS'!A1958:AD2573,25)/100),0)</f>
        <v>0</v>
      </c>
      <c r="T1972" s="67">
        <f>(1-Ações!$Q1972)*Ações!$R1972</f>
        <v>-3.2000000000000001E-2</v>
      </c>
      <c r="U1972" s="68">
        <f>IF(Ações!$S1972=0,Ações!$T1972,IF(Ações!$T1972=0,Ações!$S1972,AVERAGE(Ações!$S1972,Ações!$T1972)))</f>
        <v>-3.2000000000000001E-2</v>
      </c>
    </row>
    <row r="1973" spans="2:21" ht="15" customHeight="1" x14ac:dyDescent="0.2">
      <c r="B1973" s="63" t="str">
        <f>IFERROR('Dados Status Invest STOCKS'!A1960,"-")</f>
        <v>GE</v>
      </c>
      <c r="C1973" s="45">
        <f>IFERROR((Ações!$D1973-Ações!$K1973)/Ações!$D1973,0)</f>
        <v>-16.647058823529409</v>
      </c>
      <c r="D1973" s="46">
        <f>(Ações!$O1973)/0.06</f>
        <v>5.4915666666666674</v>
      </c>
      <c r="E1973" s="47">
        <f>IFERROR((Ações!$F1973-Ações!$K1973)/Ações!$F1973,0)</f>
        <v>0</v>
      </c>
      <c r="F1973" s="46" t="str">
        <f>IF(OR(Ações!$N1973&lt;0,Ações!$M1973&lt;0),"",(22.5*Ações!$M1973*Ações!$N1973)^0.5)</f>
        <v/>
      </c>
      <c r="G1973" s="47">
        <f>IFERROR((Ações!$H1973-Ações!$K1973)/Ações!$H1973,0)</f>
        <v>-16.647058823529409</v>
      </c>
      <c r="H1973" s="48">
        <f>IFERROR(Ações!$I1973/(Ações!$P1973-Table_1[[#This Row],[CAGR LUCRO 5A]]),0)</f>
        <v>5.4915666666666674</v>
      </c>
      <c r="I1973" s="48">
        <f>IF(Ações!$S1973&lt;0,"",Ações!$O1973*(1+Ações!$S1973))</f>
        <v>0.32949400000000001</v>
      </c>
      <c r="J1973" s="49">
        <f>IFERROR(IF(Ações!$B1973="","",(VLOOKUP(Table_1[[#This Row],[AÇÕES]],'Dados Status Invest STOCKS'!A1959:AD2574,4)/Table_1[[#This Row],[LPA]]))/100,0)</f>
        <v>14.311538461538461</v>
      </c>
      <c r="K1973" s="64">
        <f>IFERROR(IF(Ações!$B1973="","",VLOOKUP(Table_1[[#This Row],[AÇÕES]],'Dados Status Invest STOCKS'!A1959:AD2574,2)),0)</f>
        <v>96.91</v>
      </c>
      <c r="L1973" s="65">
        <f>IFERROR(IF(Ações!$B1973="","",VLOOKUP(Table_1[[#This Row],[AÇÕES]],'Dados Status Invest STOCKS'!A1959:AD2574,3)/100),0)</f>
        <v>3.4000000000000002E-3</v>
      </c>
      <c r="M1973" s="66">
        <f>IFERROR(IF(Ações!$B1973="","",VLOOKUP(Table_1[[#This Row],[AÇÕES]],'Dados Status Invest STOCKS'!A1959:AD2574,28)),0)</f>
        <v>-0.26</v>
      </c>
      <c r="N1973" s="66">
        <f>IFERROR(IF(Ações!$B1973="","",VLOOKUP(Table_1[[#This Row],[AÇÕES]],'Dados Status Invest STOCKS'!A1959:AD2574,27)),0)</f>
        <v>34.130000000000003</v>
      </c>
      <c r="O1973" s="66">
        <f>IFERROR(IF(Ações!$L1973="","",Ações!$K1973*Ações!$L1973),0)</f>
        <v>0.32949400000000001</v>
      </c>
      <c r="P1973" s="67">
        <f t="shared" si="30"/>
        <v>0.06</v>
      </c>
      <c r="Q1973" s="67">
        <f>IFERROR(Ações!$O1973/Ações!$M1973,0)</f>
        <v>-1.2672846153846153</v>
      </c>
      <c r="R1973" s="67">
        <f>IFERROR(IF(Ações!$B1973="","",VLOOKUP(Table_1[[#This Row],[AÇÕES]],'Dados Status Invest STOCKS'!A1959:AD2574,18)/100),0)</f>
        <v>-7.6E-3</v>
      </c>
      <c r="S1973" s="65">
        <f>IFERROR(IF(Ações!$B1973="","",VLOOKUP(Table_1[[#This Row],[AÇÕES]],'Dados Status Invest STOCKS'!A1959:AD2574,25)/100),0)</f>
        <v>0</v>
      </c>
      <c r="T1973" s="67">
        <f>(1-Ações!$Q1973)*Ações!$R1973</f>
        <v>-1.7231363076923075E-2</v>
      </c>
      <c r="U1973" s="68">
        <f>IF(Ações!$S1973=0,Ações!$T1973,IF(Ações!$T1973=0,Ações!$S1973,AVERAGE(Ações!$S1973,Ações!$T1973)))</f>
        <v>-1.7231363076923075E-2</v>
      </c>
    </row>
    <row r="1974" spans="2:21" ht="15" customHeight="1" x14ac:dyDescent="0.2">
      <c r="B1974" s="63" t="str">
        <f>IFERROR('Dados Status Invest STOCKS'!A1961,"-")</f>
        <v>GEF</v>
      </c>
      <c r="C1974" s="45">
        <f>IFERROR((Ações!$D1974-Ações!$K1974)/Ações!$D1974,0)</f>
        <v>-1.0270270270270272</v>
      </c>
      <c r="D1974" s="46">
        <f>(Ações!$O1974)/0.06</f>
        <v>30.048933333333331</v>
      </c>
      <c r="E1974" s="47">
        <f>IFERROR((Ações!$F1974-Ações!$K1974)/Ações!$F1974,0)</f>
        <v>5.6079405802601599E-3</v>
      </c>
      <c r="F1974" s="46">
        <f>IF(OR(Ações!$N1974&lt;0,Ações!$M1974&lt;0),"",(22.5*Ações!$M1974*Ações!$N1974)^0.5)</f>
        <v>61.253506022104567</v>
      </c>
      <c r="G1974" s="47">
        <f>IFERROR((Ações!$H1974-Ações!$K1974)/Ações!$H1974,0)</f>
        <v>9.0483825543114058</v>
      </c>
      <c r="H1974" s="48">
        <f>IFERROR(Ações!$I1974/(Ações!$P1974-Table_1[[#This Row],[CAGR LUCRO 5A]]),0)</f>
        <v>-7.5679802232277531</v>
      </c>
      <c r="I1974" s="48">
        <f>IF(Ações!$S1974&lt;0,"",Ações!$O1974*(1+Ações!$S1974))</f>
        <v>2.5087854439999999</v>
      </c>
      <c r="J1974" s="49">
        <f>IFERROR(IF(Ações!$B1974="","",(VLOOKUP(Table_1[[#This Row],[AÇÕES]],'Dados Status Invest STOCKS'!A1960:AD2575,4)/Table_1[[#This Row],[LPA]]))/100,0)</f>
        <v>1.4161585365853657E-2</v>
      </c>
      <c r="K1974" s="64">
        <f>IFERROR(IF(Ações!$B1974="","",VLOOKUP(Table_1[[#This Row],[AÇÕES]],'Dados Status Invest STOCKS'!A1960:AD2575,2)),0)</f>
        <v>60.91</v>
      </c>
      <c r="L1974" s="65">
        <f>IFERROR(IF(Ações!$B1974="","",VLOOKUP(Table_1[[#This Row],[AÇÕES]],'Dados Status Invest STOCKS'!A1960:AD2575,3)/100),0)</f>
        <v>2.9600000000000001E-2</v>
      </c>
      <c r="M1974" s="66">
        <f>IFERROR(IF(Ações!$B1974="","",VLOOKUP(Table_1[[#This Row],[AÇÕES]],'Dados Status Invest STOCKS'!A1960:AD2575,28)),0)</f>
        <v>6.56</v>
      </c>
      <c r="N1974" s="66">
        <f>IFERROR(IF(Ações!$B1974="","",VLOOKUP(Table_1[[#This Row],[AÇÕES]],'Dados Status Invest STOCKS'!A1960:AD2575,27)),0)</f>
        <v>25.42</v>
      </c>
      <c r="O1974" s="66">
        <f>IFERROR(IF(Ações!$L1974="","",Ações!$K1974*Ações!$L1974),0)</f>
        <v>1.8029359999999999</v>
      </c>
      <c r="P1974" s="67">
        <f t="shared" si="30"/>
        <v>0.06</v>
      </c>
      <c r="Q1974" s="67">
        <f>IFERROR(Ações!$O1974/Ações!$M1974,0)</f>
        <v>0.27483780487804876</v>
      </c>
      <c r="R1974" s="67">
        <f>IFERROR(IF(Ações!$B1974="","",VLOOKUP(Table_1[[#This Row],[AÇÕES]],'Dados Status Invest STOCKS'!A1960:AD2575,18)/100),0)</f>
        <v>0.25800000000000001</v>
      </c>
      <c r="S1974" s="65">
        <f>IFERROR(IF(Ações!$B1974="","",VLOOKUP(Table_1[[#This Row],[AÇÕES]],'Dados Status Invest STOCKS'!A1960:AD2575,25)/100),0)</f>
        <v>0.39149999999999996</v>
      </c>
      <c r="T1974" s="67">
        <f>(1-Ações!$Q1974)*Ações!$R1974</f>
        <v>0.18709184634146342</v>
      </c>
      <c r="U1974" s="68">
        <f>IF(Ações!$S1974=0,Ações!$T1974,IF(Ações!$T1974=0,Ações!$S1974,AVERAGE(Ações!$S1974,Ações!$T1974)))</f>
        <v>0.28929592317073172</v>
      </c>
    </row>
    <row r="1975" spans="2:21" ht="15" customHeight="1" x14ac:dyDescent="0.2">
      <c r="B1975" s="63" t="str">
        <f>IFERROR('Dados Status Invest STOCKS'!A1962,"-")</f>
        <v>GEF.B</v>
      </c>
      <c r="C1975" s="45">
        <f>IFERROR((Ações!$D1975-Ações!$K1975)/Ações!$D1975,0)</f>
        <v>-0.35440180586907438</v>
      </c>
      <c r="D1975" s="46">
        <f>(Ações!$O1975)/0.06</f>
        <v>44.861133333333335</v>
      </c>
      <c r="E1975" s="47">
        <f>IFERROR((Ações!$F1975-Ações!$K1975)/Ações!$F1975,0)</f>
        <v>8.0567799976458028E-3</v>
      </c>
      <c r="F1975" s="46">
        <f>IF(OR(Ações!$N1975&lt;0,Ações!$M1975&lt;0),"",(22.5*Ações!$M1975*Ações!$N1975)^0.5)</f>
        <v>61.253506022104567</v>
      </c>
      <c r="G1975" s="47">
        <f>IFERROR((Ações!$H1975-Ações!$K1975)/Ações!$H1975,0)</f>
        <v>6.3777003071696976</v>
      </c>
      <c r="H1975" s="48">
        <f>IFERROR(Ações!$I1975/(Ações!$P1975-Table_1[[#This Row],[CAGR LUCRO 5A]]),0)</f>
        <v>-11.298509870286578</v>
      </c>
      <c r="I1975" s="48">
        <f>IF(Ações!$S1975&lt;0,"",Ações!$O1975*(1+Ações!$S1975))</f>
        <v>3.7454560219999999</v>
      </c>
      <c r="J1975" s="49">
        <f>IFERROR(IF(Ações!$B1975="","",(VLOOKUP(Table_1[[#This Row],[AÇÕES]],'Dados Status Invest STOCKS'!A1961:AD2576,4)/Table_1[[#This Row],[LPA]]))/100,0)</f>
        <v>1.4115853658536586E-2</v>
      </c>
      <c r="K1975" s="64">
        <f>IFERROR(IF(Ações!$B1975="","",VLOOKUP(Table_1[[#This Row],[AÇÕES]],'Dados Status Invest STOCKS'!A1961:AD2576,2)),0)</f>
        <v>60.76</v>
      </c>
      <c r="L1975" s="65">
        <f>IFERROR(IF(Ações!$B1975="","",VLOOKUP(Table_1[[#This Row],[AÇÕES]],'Dados Status Invest STOCKS'!A1961:AD2576,3)/100),0)</f>
        <v>4.4299999999999999E-2</v>
      </c>
      <c r="M1975" s="66">
        <f>IFERROR(IF(Ações!$B1975="","",VLOOKUP(Table_1[[#This Row],[AÇÕES]],'Dados Status Invest STOCKS'!A1961:AD2576,28)),0)</f>
        <v>6.56</v>
      </c>
      <c r="N1975" s="66">
        <f>IFERROR(IF(Ações!$B1975="","",VLOOKUP(Table_1[[#This Row],[AÇÕES]],'Dados Status Invest STOCKS'!A1961:AD2576,27)),0)</f>
        <v>25.42</v>
      </c>
      <c r="O1975" s="66">
        <f>IFERROR(IF(Ações!$L1975="","",Ações!$K1975*Ações!$L1975),0)</f>
        <v>2.6916679999999999</v>
      </c>
      <c r="P1975" s="67">
        <f t="shared" si="30"/>
        <v>0.06</v>
      </c>
      <c r="Q1975" s="67">
        <f>IFERROR(Ações!$O1975/Ações!$M1975,0)</f>
        <v>0.41031524390243906</v>
      </c>
      <c r="R1975" s="67">
        <f>IFERROR(IF(Ações!$B1975="","",VLOOKUP(Table_1[[#This Row],[AÇÕES]],'Dados Status Invest STOCKS'!A1961:AD2576,18)/100),0)</f>
        <v>0.25800000000000001</v>
      </c>
      <c r="S1975" s="65">
        <f>IFERROR(IF(Ações!$B1975="","",VLOOKUP(Table_1[[#This Row],[AÇÕES]],'Dados Status Invest STOCKS'!A1961:AD2576,25)/100),0)</f>
        <v>0.39149999999999996</v>
      </c>
      <c r="T1975" s="67">
        <f>(1-Ações!$Q1975)*Ações!$R1975</f>
        <v>0.15213866707317072</v>
      </c>
      <c r="U1975" s="68">
        <f>IF(Ações!$S1975=0,Ações!$T1975,IF(Ações!$T1975=0,Ações!$S1975,AVERAGE(Ações!$S1975,Ações!$T1975)))</f>
        <v>0.27181933353658533</v>
      </c>
    </row>
    <row r="1976" spans="2:21" ht="15" customHeight="1" x14ac:dyDescent="0.2">
      <c r="B1976" s="63" t="str">
        <f>IFERROR('Dados Status Invest STOCKS'!A1963,"-")</f>
        <v>GEG</v>
      </c>
      <c r="C1976" s="45">
        <f>IFERROR((Ações!$D1976-Ações!$K1976)/Ações!$D1976,0)</f>
        <v>0</v>
      </c>
      <c r="D1976" s="46">
        <f>(Ações!$O1976)/0.06</f>
        <v>0</v>
      </c>
      <c r="E1976" s="47">
        <f>IFERROR((Ações!$F1976-Ações!$K1976)/Ações!$F1976,0)</f>
        <v>0</v>
      </c>
      <c r="F1976" s="46" t="str">
        <f>IF(OR(Ações!$N1976&lt;0,Ações!$M1976&lt;0),"",(22.5*Ações!$M1976*Ações!$N1976)^0.5)</f>
        <v/>
      </c>
      <c r="G1976" s="47">
        <f>IFERROR((Ações!$H1976-Ações!$K1976)/Ações!$H1976,0)</f>
        <v>0</v>
      </c>
      <c r="H1976" s="48">
        <f>IFERROR(Ações!$I1976/(Ações!$P1976-Table_1[[#This Row],[CAGR LUCRO 5A]]),0)</f>
        <v>0</v>
      </c>
      <c r="I1976" s="48">
        <f>IF(Ações!$S1976&lt;0,"",Ações!$O1976*(1+Ações!$S1976))</f>
        <v>0</v>
      </c>
      <c r="J1976" s="49">
        <f>IFERROR(IF(Ações!$B1976="","",(VLOOKUP(Table_1[[#This Row],[AÇÕES]],'Dados Status Invest STOCKS'!A1962:AD2577,4)/Table_1[[#This Row],[LPA]]))/100,0)</f>
        <v>0.67705882352941171</v>
      </c>
      <c r="K1976" s="64">
        <f>IFERROR(IF(Ações!$B1976="","",VLOOKUP(Table_1[[#This Row],[AÇÕES]],'Dados Status Invest STOCKS'!A1962:AD2577,2)),0)</f>
        <v>1.94</v>
      </c>
      <c r="L1976" s="65">
        <f>IFERROR(IF(Ações!$B1976="","",VLOOKUP(Table_1[[#This Row],[AÇÕES]],'Dados Status Invest STOCKS'!A1962:AD2577,3)/100),0)</f>
        <v>0</v>
      </c>
      <c r="M1976" s="66">
        <f>IFERROR(IF(Ações!$B1976="","",VLOOKUP(Table_1[[#This Row],[AÇÕES]],'Dados Status Invest STOCKS'!A1962:AD2577,28)),0)</f>
        <v>-0.17</v>
      </c>
      <c r="N1976" s="66">
        <f>IFERROR(IF(Ações!$B1976="","",VLOOKUP(Table_1[[#This Row],[AÇÕES]],'Dados Status Invest STOCKS'!A1962:AD2577,27)),0)</f>
        <v>1.62</v>
      </c>
      <c r="O1976" s="66">
        <f>IFERROR(IF(Ações!$L1976="","",Ações!$K1976*Ações!$L1976),0)</f>
        <v>0</v>
      </c>
      <c r="P1976" s="67">
        <f t="shared" si="30"/>
        <v>0.06</v>
      </c>
      <c r="Q1976" s="67">
        <f>IFERROR(Ações!$O1976/Ações!$M1976,0)</f>
        <v>0</v>
      </c>
      <c r="R1976" s="67">
        <f>IFERROR(IF(Ações!$B1976="","",VLOOKUP(Table_1[[#This Row],[AÇÕES]],'Dados Status Invest STOCKS'!A1962:AD2577,18)/100),0)</f>
        <v>-0.1038</v>
      </c>
      <c r="S1976" s="65">
        <f>IFERROR(IF(Ações!$B1976="","",VLOOKUP(Table_1[[#This Row],[AÇÕES]],'Dados Status Invest STOCKS'!A1962:AD2577,25)/100),0)</f>
        <v>0</v>
      </c>
      <c r="T1976" s="67">
        <f>(1-Ações!$Q1976)*Ações!$R1976</f>
        <v>-0.1038</v>
      </c>
      <c r="U1976" s="68">
        <f>IF(Ações!$S1976=0,Ações!$T1976,IF(Ações!$T1976=0,Ações!$S1976,AVERAGE(Ações!$S1976,Ações!$T1976)))</f>
        <v>-0.1038</v>
      </c>
    </row>
    <row r="1977" spans="2:21" ht="15" customHeight="1" x14ac:dyDescent="0.2">
      <c r="B1977" s="63" t="str">
        <f>IFERROR('Dados Status Invest STOCKS'!A1964,"-")</f>
        <v>GEL</v>
      </c>
      <c r="C1977" s="45">
        <f>IFERROR((Ações!$D1977-Ações!$K1977)/Ações!$D1977,0)</f>
        <v>-6.571936056838372E-2</v>
      </c>
      <c r="D1977" s="46">
        <f>(Ações!$O1977)/0.06</f>
        <v>9.9932499999999997</v>
      </c>
      <c r="E1977" s="47">
        <f>IFERROR((Ações!$F1977-Ações!$K1977)/Ações!$F1977,0)</f>
        <v>0</v>
      </c>
      <c r="F1977" s="46" t="str">
        <f>IF(OR(Ações!$N1977&lt;0,Ações!$M1977&lt;0),"",(22.5*Ações!$M1977*Ações!$N1977)^0.5)</f>
        <v/>
      </c>
      <c r="G1977" s="47">
        <f>IFERROR((Ações!$H1977-Ações!$K1977)/Ações!$H1977,0)</f>
        <v>-6.571936056838372E-2</v>
      </c>
      <c r="H1977" s="48">
        <f>IFERROR(Ações!$I1977/(Ações!$P1977-Table_1[[#This Row],[CAGR LUCRO 5A]]),0)</f>
        <v>9.9932499999999997</v>
      </c>
      <c r="I1977" s="48">
        <f>IF(Ações!$S1977&lt;0,"",Ações!$O1977*(1+Ações!$S1977))</f>
        <v>0.59959499999999999</v>
      </c>
      <c r="J1977" s="49">
        <f>IFERROR(IF(Ações!$B1977="","",(VLOOKUP(Table_1[[#This Row],[AÇÕES]],'Dados Status Invest STOCKS'!A1963:AD2578,4)/Table_1[[#This Row],[LPA]]))/100,0)</f>
        <v>4.8445945945945951E-2</v>
      </c>
      <c r="K1977" s="64">
        <f>IFERROR(IF(Ações!$B1977="","",VLOOKUP(Table_1[[#This Row],[AÇÕES]],'Dados Status Invest STOCKS'!A1963:AD2578,2)),0)</f>
        <v>10.65</v>
      </c>
      <c r="L1977" s="65">
        <f>IFERROR(IF(Ações!$B1977="","",VLOOKUP(Table_1[[#This Row],[AÇÕES]],'Dados Status Invest STOCKS'!A1963:AD2578,3)/100),0)</f>
        <v>5.6299999999999996E-2</v>
      </c>
      <c r="M1977" s="66">
        <f>IFERROR(IF(Ações!$B1977="","",VLOOKUP(Table_1[[#This Row],[AÇÕES]],'Dados Status Invest STOCKS'!A1963:AD2578,28)),0)</f>
        <v>-1.48</v>
      </c>
      <c r="N1977" s="66">
        <f>IFERROR(IF(Ações!$B1977="","",VLOOKUP(Table_1[[#This Row],[AÇÕES]],'Dados Status Invest STOCKS'!A1963:AD2578,27)),0)</f>
        <v>0</v>
      </c>
      <c r="O1977" s="66">
        <f>IFERROR(IF(Ações!$L1977="","",Ações!$K1977*Ações!$L1977),0)</f>
        <v>0.59959499999999999</v>
      </c>
      <c r="P1977" s="67">
        <f t="shared" si="30"/>
        <v>0.06</v>
      </c>
      <c r="Q1977" s="67">
        <f>IFERROR(Ações!$O1977/Ações!$M1977,0)</f>
        <v>-0.40513175675675678</v>
      </c>
      <c r="R1977" s="67">
        <f>IFERROR(IF(Ações!$B1977="","",VLOOKUP(Table_1[[#This Row],[AÇÕES]],'Dados Status Invest STOCKS'!A1963:AD2578,18)/100),0)</f>
        <v>0</v>
      </c>
      <c r="S1977" s="65">
        <f>IFERROR(IF(Ações!$B1977="","",VLOOKUP(Table_1[[#This Row],[AÇÕES]],'Dados Status Invest STOCKS'!A1963:AD2578,25)/100),0)</f>
        <v>0</v>
      </c>
      <c r="T1977" s="67">
        <f>(1-Ações!$Q1977)*Ações!$R1977</f>
        <v>0</v>
      </c>
      <c r="U1977" s="68">
        <f>IF(Ações!$S1977=0,Ações!$T1977,IF(Ações!$T1977=0,Ações!$S1977,AVERAGE(Ações!$S1977,Ações!$T1977)))</f>
        <v>0</v>
      </c>
    </row>
    <row r="1978" spans="2:21" ht="15" customHeight="1" x14ac:dyDescent="0.2">
      <c r="B1978" s="63" t="str">
        <f>IFERROR('Dados Status Invest STOCKS'!A1965,"-")</f>
        <v>GEN</v>
      </c>
      <c r="C1978" s="45">
        <f>IFERROR((Ações!$D1978-Ações!$K1978)/Ações!$D1978,0)</f>
        <v>0</v>
      </c>
      <c r="D1978" s="46">
        <f>(Ações!$O1978)/0.06</f>
        <v>0</v>
      </c>
      <c r="E1978" s="47">
        <f>IFERROR((Ações!$F1978-Ações!$K1978)/Ações!$F1978,0)</f>
        <v>0</v>
      </c>
      <c r="F1978" s="46" t="str">
        <f>IF(OR(Ações!$N1978&lt;0,Ações!$M1978&lt;0),"",(22.5*Ações!$M1978*Ações!$N1978)^0.5)</f>
        <v/>
      </c>
      <c r="G1978" s="47">
        <f>IFERROR((Ações!$H1978-Ações!$K1978)/Ações!$H1978,0)</f>
        <v>0</v>
      </c>
      <c r="H1978" s="48">
        <f>IFERROR(Ações!$I1978/(Ações!$P1978-Table_1[[#This Row],[CAGR LUCRO 5A]]),0)</f>
        <v>0</v>
      </c>
      <c r="I1978" s="48">
        <f>IF(Ações!$S1978&lt;0,"",Ações!$O1978*(1+Ações!$S1978))</f>
        <v>0</v>
      </c>
      <c r="J1978" s="49">
        <f>IFERROR(IF(Ações!$B1978="","",(VLOOKUP(Table_1[[#This Row],[AÇÕES]],'Dados Status Invest STOCKS'!A1964:AD2579,4)/Table_1[[#This Row],[LPA]]))/100,0)</f>
        <v>1.4905660377358489E-2</v>
      </c>
      <c r="K1978" s="64">
        <f>IFERROR(IF(Ações!$B1978="","",VLOOKUP(Table_1[[#This Row],[AÇÕES]],'Dados Status Invest STOCKS'!A1964:AD2579,2)),0)</f>
        <v>0.42</v>
      </c>
      <c r="L1978" s="65">
        <f>IFERROR(IF(Ações!$B1978="","",VLOOKUP(Table_1[[#This Row],[AÇÕES]],'Dados Status Invest STOCKS'!A1964:AD2579,3)/100),0)</f>
        <v>0</v>
      </c>
      <c r="M1978" s="66">
        <f>IFERROR(IF(Ações!$B1978="","",VLOOKUP(Table_1[[#This Row],[AÇÕES]],'Dados Status Invest STOCKS'!A1964:AD2579,28)),0)</f>
        <v>-0.53</v>
      </c>
      <c r="N1978" s="66">
        <f>IFERROR(IF(Ações!$B1978="","",VLOOKUP(Table_1[[#This Row],[AÇÕES]],'Dados Status Invest STOCKS'!A1964:AD2579,27)),0)</f>
        <v>-7.36</v>
      </c>
      <c r="O1978" s="66">
        <f>IFERROR(IF(Ações!$L1978="","",Ações!$K1978*Ações!$L1978),0)</f>
        <v>0</v>
      </c>
      <c r="P1978" s="67">
        <f t="shared" si="30"/>
        <v>0.06</v>
      </c>
      <c r="Q1978" s="67">
        <f>IFERROR(Ações!$O1978/Ações!$M1978,0)</f>
        <v>0</v>
      </c>
      <c r="R1978" s="67">
        <f>IFERROR(IF(Ações!$B1978="","",VLOOKUP(Table_1[[#This Row],[AÇÕES]],'Dados Status Invest STOCKS'!A1964:AD2579,18)/100),0)</f>
        <v>-7.1900000000000006E-2</v>
      </c>
      <c r="S1978" s="65">
        <f>IFERROR(IF(Ações!$B1978="","",VLOOKUP(Table_1[[#This Row],[AÇÕES]],'Dados Status Invest STOCKS'!A1964:AD2579,25)/100),0)</f>
        <v>0</v>
      </c>
      <c r="T1978" s="67">
        <f>(1-Ações!$Q1978)*Ações!$R1978</f>
        <v>-7.1900000000000006E-2</v>
      </c>
      <c r="U1978" s="68">
        <f>IF(Ações!$S1978=0,Ações!$T1978,IF(Ações!$T1978=0,Ações!$S1978,AVERAGE(Ações!$S1978,Ações!$T1978)))</f>
        <v>-7.1900000000000006E-2</v>
      </c>
    </row>
    <row r="1979" spans="2:21" ht="15" customHeight="1" x14ac:dyDescent="0.2">
      <c r="B1979" s="63" t="str">
        <f>IFERROR('Dados Status Invest STOCKS'!A1966,"-")</f>
        <v>GENC</v>
      </c>
      <c r="C1979" s="45">
        <f>IFERROR((Ações!$D1979-Ações!$K1979)/Ações!$D1979,0)</f>
        <v>0</v>
      </c>
      <c r="D1979" s="46">
        <f>(Ações!$O1979)/0.06</f>
        <v>0</v>
      </c>
      <c r="E1979" s="47">
        <f>IFERROR((Ações!$F1979-Ações!$K1979)/Ações!$F1979,0)</f>
        <v>-7.4641982247466612E-2</v>
      </c>
      <c r="F1979" s="46">
        <f>IF(OR(Ações!$N1979&lt;0,Ações!$M1979&lt;0),"",(22.5*Ações!$M1979*Ações!$N1979)^0.5)</f>
        <v>10.133607452432722</v>
      </c>
      <c r="G1979" s="47">
        <f>IFERROR((Ações!$H1979-Ações!$K1979)/Ações!$H1979,0)</f>
        <v>0</v>
      </c>
      <c r="H1979" s="48">
        <f>IFERROR(Ações!$I1979/(Ações!$P1979-Table_1[[#This Row],[CAGR LUCRO 5A]]),0)</f>
        <v>0</v>
      </c>
      <c r="I1979" s="48" t="str">
        <f>IF(Ações!$S1979&lt;0,"",Ações!$O1979*(1+Ações!$S1979))</f>
        <v/>
      </c>
      <c r="J1979" s="49">
        <f>IFERROR(IF(Ações!$B1979="","",(VLOOKUP(Table_1[[#This Row],[AÇÕES]],'Dados Status Invest STOCKS'!A1965:AD2580,4)/Table_1[[#This Row],[LPA]]))/100,0)</f>
        <v>0.6875</v>
      </c>
      <c r="K1979" s="64">
        <f>IFERROR(IF(Ações!$B1979="","",VLOOKUP(Table_1[[#This Row],[AÇÕES]],'Dados Status Invest STOCKS'!A1965:AD2580,2)),0)</f>
        <v>10.89</v>
      </c>
      <c r="L1979" s="65">
        <f>IFERROR(IF(Ações!$B1979="","",VLOOKUP(Table_1[[#This Row],[AÇÕES]],'Dados Status Invest STOCKS'!A1965:AD2580,3)/100),0)</f>
        <v>0</v>
      </c>
      <c r="M1979" s="66">
        <f>IFERROR(IF(Ações!$B1979="","",VLOOKUP(Table_1[[#This Row],[AÇÕES]],'Dados Status Invest STOCKS'!A1965:AD2580,28)),0)</f>
        <v>0.4</v>
      </c>
      <c r="N1979" s="66">
        <f>IFERROR(IF(Ações!$B1979="","",VLOOKUP(Table_1[[#This Row],[AÇÕES]],'Dados Status Invest STOCKS'!A1965:AD2580,27)),0)</f>
        <v>11.41</v>
      </c>
      <c r="O1979" s="66">
        <f>IFERROR(IF(Ações!$L1979="","",Ações!$K1979*Ações!$L1979),0)</f>
        <v>0</v>
      </c>
      <c r="P1979" s="67">
        <f t="shared" si="30"/>
        <v>0.06</v>
      </c>
      <c r="Q1979" s="67">
        <f>IFERROR(Ações!$O1979/Ações!$M1979,0)</f>
        <v>0</v>
      </c>
      <c r="R1979" s="67">
        <f>IFERROR(IF(Ações!$B1979="","",VLOOKUP(Table_1[[#This Row],[AÇÕES]],'Dados Status Invest STOCKS'!A1965:AD2580,18)/100),0)</f>
        <v>3.4700000000000002E-2</v>
      </c>
      <c r="S1979" s="65">
        <f>IFERROR(IF(Ações!$B1979="","",VLOOKUP(Table_1[[#This Row],[AÇÕES]],'Dados Status Invest STOCKS'!A1965:AD2580,25)/100),0)</f>
        <v>-3.7900000000000003E-2</v>
      </c>
      <c r="T1979" s="67">
        <f>(1-Ações!$Q1979)*Ações!$R1979</f>
        <v>3.4700000000000002E-2</v>
      </c>
      <c r="U1979" s="68">
        <f>IF(Ações!$S1979=0,Ações!$T1979,IF(Ações!$T1979=0,Ações!$S1979,AVERAGE(Ações!$S1979,Ações!$T1979)))</f>
        <v>-1.6000000000000007E-3</v>
      </c>
    </row>
    <row r="1980" spans="2:21" ht="15" customHeight="1" x14ac:dyDescent="0.2">
      <c r="B1980" s="63" t="str">
        <f>IFERROR('Dados Status Invest STOCKS'!A1967,"-")</f>
        <v>GEOS</v>
      </c>
      <c r="C1980" s="45">
        <f>IFERROR((Ações!$D1980-Ações!$K1980)/Ações!$D1980,0)</f>
        <v>0</v>
      </c>
      <c r="D1980" s="46">
        <f>(Ações!$O1980)/0.06</f>
        <v>0</v>
      </c>
      <c r="E1980" s="47">
        <f>IFERROR((Ações!$F1980-Ações!$K1980)/Ações!$F1980,0)</f>
        <v>0</v>
      </c>
      <c r="F1980" s="46" t="str">
        <f>IF(OR(Ações!$N1980&lt;0,Ações!$M1980&lt;0),"",(22.5*Ações!$M1980*Ações!$N1980)^0.5)</f>
        <v/>
      </c>
      <c r="G1980" s="47">
        <f>IFERROR((Ações!$H1980-Ações!$K1980)/Ações!$H1980,0)</f>
        <v>0</v>
      </c>
      <c r="H1980" s="48">
        <f>IFERROR(Ações!$I1980/(Ações!$P1980-Table_1[[#This Row],[CAGR LUCRO 5A]]),0)</f>
        <v>0</v>
      </c>
      <c r="I1980" s="48">
        <f>IF(Ações!$S1980&lt;0,"",Ações!$O1980*(1+Ações!$S1980))</f>
        <v>0</v>
      </c>
      <c r="J1980" s="49">
        <f>IFERROR(IF(Ações!$B1980="","",(VLOOKUP(Table_1[[#This Row],[AÇÕES]],'Dados Status Invest STOCKS'!A1966:AD2581,4)/Table_1[[#This Row],[LPA]]))/100,0)</f>
        <v>7.01834862385321E-2</v>
      </c>
      <c r="K1980" s="64">
        <f>IFERROR(IF(Ações!$B1980="","",VLOOKUP(Table_1[[#This Row],[AÇÕES]],'Dados Status Invest STOCKS'!A1966:AD2581,2)),0)</f>
        <v>8.32</v>
      </c>
      <c r="L1980" s="65">
        <f>IFERROR(IF(Ações!$B1980="","",VLOOKUP(Table_1[[#This Row],[AÇÕES]],'Dados Status Invest STOCKS'!A1966:AD2581,3)/100),0)</f>
        <v>0</v>
      </c>
      <c r="M1980" s="66">
        <f>IFERROR(IF(Ações!$B1980="","",VLOOKUP(Table_1[[#This Row],[AÇÕES]],'Dados Status Invest STOCKS'!A1966:AD2581,28)),0)</f>
        <v>-1.0900000000000001</v>
      </c>
      <c r="N1980" s="66">
        <f>IFERROR(IF(Ações!$B1980="","",VLOOKUP(Table_1[[#This Row],[AÇÕES]],'Dados Status Invest STOCKS'!A1966:AD2581,27)),0)</f>
        <v>11.03</v>
      </c>
      <c r="O1980" s="66">
        <f>IFERROR(IF(Ações!$L1980="","",Ações!$K1980*Ações!$L1980),0)</f>
        <v>0</v>
      </c>
      <c r="P1980" s="67">
        <f t="shared" si="30"/>
        <v>0.06</v>
      </c>
      <c r="Q1980" s="67">
        <f>IFERROR(Ações!$O1980/Ações!$M1980,0)</f>
        <v>0</v>
      </c>
      <c r="R1980" s="67">
        <f>IFERROR(IF(Ações!$B1980="","",VLOOKUP(Table_1[[#This Row],[AÇÕES]],'Dados Status Invest STOCKS'!A1966:AD2581,18)/100),0)</f>
        <v>-9.8699999999999996E-2</v>
      </c>
      <c r="S1980" s="65">
        <f>IFERROR(IF(Ações!$B1980="","",VLOOKUP(Table_1[[#This Row],[AÇÕES]],'Dados Status Invest STOCKS'!A1966:AD2581,25)/100),0)</f>
        <v>0</v>
      </c>
      <c r="T1980" s="67">
        <f>(1-Ações!$Q1980)*Ações!$R1980</f>
        <v>-9.8699999999999996E-2</v>
      </c>
      <c r="U1980" s="68">
        <f>IF(Ações!$S1980=0,Ações!$T1980,IF(Ações!$T1980=0,Ações!$S1980,AVERAGE(Ações!$S1980,Ações!$T1980)))</f>
        <v>-9.8699999999999996E-2</v>
      </c>
    </row>
    <row r="1981" spans="2:21" ht="15" customHeight="1" x14ac:dyDescent="0.2">
      <c r="B1981" s="63" t="str">
        <f>IFERROR('Dados Status Invest STOCKS'!A1968,"-")</f>
        <v>GERN</v>
      </c>
      <c r="C1981" s="45">
        <f>IFERROR((Ações!$D1981-Ações!$K1981)/Ações!$D1981,0)</f>
        <v>0</v>
      </c>
      <c r="D1981" s="46">
        <f>(Ações!$O1981)/0.06</f>
        <v>0</v>
      </c>
      <c r="E1981" s="47">
        <f>IFERROR((Ações!$F1981-Ações!$K1981)/Ações!$F1981,0)</f>
        <v>0</v>
      </c>
      <c r="F1981" s="46" t="str">
        <f>IF(OR(Ações!$N1981&lt;0,Ações!$M1981&lt;0),"",(22.5*Ações!$M1981*Ações!$N1981)^0.5)</f>
        <v/>
      </c>
      <c r="G1981" s="47">
        <f>IFERROR((Ações!$H1981-Ações!$K1981)/Ações!$H1981,0)</f>
        <v>0</v>
      </c>
      <c r="H1981" s="48">
        <f>IFERROR(Ações!$I1981/(Ações!$P1981-Table_1[[#This Row],[CAGR LUCRO 5A]]),0)</f>
        <v>0</v>
      </c>
      <c r="I1981" s="48">
        <f>IF(Ações!$S1981&lt;0,"",Ações!$O1981*(1+Ações!$S1981))</f>
        <v>0</v>
      </c>
      <c r="J1981" s="49">
        <f>IFERROR(IF(Ações!$B1981="","",(VLOOKUP(Table_1[[#This Row],[AÇÕES]],'Dados Status Invest STOCKS'!A1967:AD2582,4)/Table_1[[#This Row],[LPA]]))/100,0)</f>
        <v>9.7352941176470587E-2</v>
      </c>
      <c r="K1981" s="64">
        <f>IFERROR(IF(Ações!$B1981="","",VLOOKUP(Table_1[[#This Row],[AÇÕES]],'Dados Status Invest STOCKS'!A1967:AD2582,2)),0)</f>
        <v>1.1100000000000001</v>
      </c>
      <c r="L1981" s="65">
        <f>IFERROR(IF(Ações!$B1981="","",VLOOKUP(Table_1[[#This Row],[AÇÕES]],'Dados Status Invest STOCKS'!A1967:AD2582,3)/100),0)</f>
        <v>0</v>
      </c>
      <c r="M1981" s="66">
        <f>IFERROR(IF(Ações!$B1981="","",VLOOKUP(Table_1[[#This Row],[AÇÕES]],'Dados Status Invest STOCKS'!A1967:AD2582,28)),0)</f>
        <v>-0.34</v>
      </c>
      <c r="N1981" s="66">
        <f>IFERROR(IF(Ações!$B1981="","",VLOOKUP(Table_1[[#This Row],[AÇÕES]],'Dados Status Invest STOCKS'!A1967:AD2582,27)),0)</f>
        <v>0.47</v>
      </c>
      <c r="O1981" s="66">
        <f>IFERROR(IF(Ações!$L1981="","",Ações!$K1981*Ações!$L1981),0)</f>
        <v>0</v>
      </c>
      <c r="P1981" s="67">
        <f t="shared" si="30"/>
        <v>0.06</v>
      </c>
      <c r="Q1981" s="67">
        <f>IFERROR(Ações!$O1981/Ações!$M1981,0)</f>
        <v>0</v>
      </c>
      <c r="R1981" s="67">
        <f>IFERROR(IF(Ações!$B1981="","",VLOOKUP(Table_1[[#This Row],[AÇÕES]],'Dados Status Invest STOCKS'!A1967:AD2582,18)/100),0)</f>
        <v>-0.7118000000000001</v>
      </c>
      <c r="S1981" s="65">
        <f>IFERROR(IF(Ações!$B1981="","",VLOOKUP(Table_1[[#This Row],[AÇÕES]],'Dados Status Invest STOCKS'!A1967:AD2582,25)/100),0)</f>
        <v>0</v>
      </c>
      <c r="T1981" s="67">
        <f>(1-Ações!$Q1981)*Ações!$R1981</f>
        <v>-0.7118000000000001</v>
      </c>
      <c r="U1981" s="68">
        <f>IF(Ações!$S1981=0,Ações!$T1981,IF(Ações!$T1981=0,Ações!$S1981,AVERAGE(Ações!$S1981,Ações!$T1981)))</f>
        <v>-0.7118000000000001</v>
      </c>
    </row>
    <row r="1982" spans="2:21" ht="15" customHeight="1" x14ac:dyDescent="0.2">
      <c r="B1982" s="63" t="str">
        <f>IFERROR('Dados Status Invest STOCKS'!A1969,"-")</f>
        <v>GES</v>
      </c>
      <c r="C1982" s="45">
        <f>IFERROR((Ações!$D1982-Ações!$K1982)/Ações!$D1982,0)</f>
        <v>-1.3529411764705888</v>
      </c>
      <c r="D1982" s="46">
        <f>(Ações!$O1982)/0.06</f>
        <v>9.3542499999999986</v>
      </c>
      <c r="E1982" s="47">
        <f>IFERROR((Ações!$F1982-Ações!$K1982)/Ações!$F1982,0)</f>
        <v>0.11998043822554171</v>
      </c>
      <c r="F1982" s="46">
        <f>IF(OR(Ações!$N1982&lt;0,Ações!$M1982&lt;0),"",(22.5*Ações!$M1982*Ações!$N1982)^0.5)</f>
        <v>25.010807663888023</v>
      </c>
      <c r="G1982" s="47">
        <f>IFERROR((Ações!$H1982-Ações!$K1982)/Ações!$H1982,0)</f>
        <v>-1.3529411764705888</v>
      </c>
      <c r="H1982" s="48">
        <f>IFERROR(Ações!$I1982/(Ações!$P1982-Table_1[[#This Row],[CAGR LUCRO 5A]]),0)</f>
        <v>9.3542499999999986</v>
      </c>
      <c r="I1982" s="48">
        <f>IF(Ações!$S1982&lt;0,"",Ações!$O1982*(1+Ações!$S1982))</f>
        <v>0.56125499999999995</v>
      </c>
      <c r="J1982" s="49">
        <f>IFERROR(IF(Ações!$B1982="","",(VLOOKUP(Table_1[[#This Row],[AÇÕES]],'Dados Status Invest STOCKS'!A1968:AD2583,4)/Table_1[[#This Row],[LPA]]))/100,0)</f>
        <v>2.6366782006920414E-2</v>
      </c>
      <c r="K1982" s="64">
        <f>IFERROR(IF(Ações!$B1982="","",VLOOKUP(Table_1[[#This Row],[AÇÕES]],'Dados Status Invest STOCKS'!A1968:AD2583,2)),0)</f>
        <v>22.01</v>
      </c>
      <c r="L1982" s="65">
        <f>IFERROR(IF(Ações!$B1982="","",VLOOKUP(Table_1[[#This Row],[AÇÕES]],'Dados Status Invest STOCKS'!A1968:AD2583,3)/100),0)</f>
        <v>2.5499999999999998E-2</v>
      </c>
      <c r="M1982" s="66">
        <f>IFERROR(IF(Ações!$B1982="","",VLOOKUP(Table_1[[#This Row],[AÇÕES]],'Dados Status Invest STOCKS'!A1968:AD2583,28)),0)</f>
        <v>2.89</v>
      </c>
      <c r="N1982" s="66">
        <f>IFERROR(IF(Ações!$B1982="","",VLOOKUP(Table_1[[#This Row],[AÇÕES]],'Dados Status Invest STOCKS'!A1968:AD2583,27)),0)</f>
        <v>9.6199999999999992</v>
      </c>
      <c r="O1982" s="66">
        <f>IFERROR(IF(Ações!$L1982="","",Ações!$K1982*Ações!$L1982),0)</f>
        <v>0.56125499999999995</v>
      </c>
      <c r="P1982" s="67">
        <f t="shared" si="30"/>
        <v>0.06</v>
      </c>
      <c r="Q1982" s="67">
        <f>IFERROR(Ações!$O1982/Ações!$M1982,0)</f>
        <v>0.19420588235294114</v>
      </c>
      <c r="R1982" s="67">
        <f>IFERROR(IF(Ações!$B1982="","",VLOOKUP(Table_1[[#This Row],[AÇÕES]],'Dados Status Invest STOCKS'!A1968:AD2583,18)/100),0)</f>
        <v>0.30020000000000002</v>
      </c>
      <c r="S1982" s="65">
        <f>IFERROR(IF(Ações!$B1982="","",VLOOKUP(Table_1[[#This Row],[AÇÕES]],'Dados Status Invest STOCKS'!A1968:AD2583,25)/100),0)</f>
        <v>0</v>
      </c>
      <c r="T1982" s="67">
        <f>(1-Ações!$Q1982)*Ações!$R1982</f>
        <v>0.2418993941176471</v>
      </c>
      <c r="U1982" s="68">
        <f>IF(Ações!$S1982=0,Ações!$T1982,IF(Ações!$T1982=0,Ações!$S1982,AVERAGE(Ações!$S1982,Ações!$T1982)))</f>
        <v>0.2418993941176471</v>
      </c>
    </row>
    <row r="1983" spans="2:21" ht="15" customHeight="1" x14ac:dyDescent="0.2">
      <c r="B1983" s="63" t="str">
        <f>IFERROR('Dados Status Invest STOCKS'!A1970,"-")</f>
        <v>GEVO</v>
      </c>
      <c r="C1983" s="45">
        <f>IFERROR((Ações!$D1983-Ações!$K1983)/Ações!$D1983,0)</f>
        <v>0</v>
      </c>
      <c r="D1983" s="46">
        <f>(Ações!$O1983)/0.06</f>
        <v>0</v>
      </c>
      <c r="E1983" s="47">
        <f>IFERROR((Ações!$F1983-Ações!$K1983)/Ações!$F1983,0)</f>
        <v>0</v>
      </c>
      <c r="F1983" s="46" t="str">
        <f>IF(OR(Ações!$N1983&lt;0,Ações!$M1983&lt;0),"",(22.5*Ações!$M1983*Ações!$N1983)^0.5)</f>
        <v/>
      </c>
      <c r="G1983" s="47">
        <f>IFERROR((Ações!$H1983-Ações!$K1983)/Ações!$H1983,0)</f>
        <v>0</v>
      </c>
      <c r="H1983" s="48">
        <f>IFERROR(Ações!$I1983/(Ações!$P1983-Table_1[[#This Row],[CAGR LUCRO 5A]]),0)</f>
        <v>0</v>
      </c>
      <c r="I1983" s="48">
        <f>IF(Ações!$S1983&lt;0,"",Ações!$O1983*(1+Ações!$S1983))</f>
        <v>0</v>
      </c>
      <c r="J1983" s="49">
        <f>IFERROR(IF(Ações!$B1983="","",(VLOOKUP(Table_1[[#This Row],[AÇÕES]],'Dados Status Invest STOCKS'!A1969:AD2584,4)/Table_1[[#This Row],[LPA]]))/100,0)</f>
        <v>0.36900000000000005</v>
      </c>
      <c r="K1983" s="64">
        <f>IFERROR(IF(Ações!$B1983="","",VLOOKUP(Table_1[[#This Row],[AÇÕES]],'Dados Status Invest STOCKS'!A1969:AD2584,2)),0)</f>
        <v>3.33</v>
      </c>
      <c r="L1983" s="65">
        <f>IFERROR(IF(Ações!$B1983="","",VLOOKUP(Table_1[[#This Row],[AÇÕES]],'Dados Status Invest STOCKS'!A1969:AD2584,3)/100),0)</f>
        <v>0</v>
      </c>
      <c r="M1983" s="66">
        <f>IFERROR(IF(Ações!$B1983="","",VLOOKUP(Table_1[[#This Row],[AÇÕES]],'Dados Status Invest STOCKS'!A1969:AD2584,28)),0)</f>
        <v>-0.3</v>
      </c>
      <c r="N1983" s="66">
        <f>IFERROR(IF(Ações!$B1983="","",VLOOKUP(Table_1[[#This Row],[AÇÕES]],'Dados Status Invest STOCKS'!A1969:AD2584,27)),0)</f>
        <v>2.77</v>
      </c>
      <c r="O1983" s="66">
        <f>IFERROR(IF(Ações!$L1983="","",Ações!$K1983*Ações!$L1983),0)</f>
        <v>0</v>
      </c>
      <c r="P1983" s="67">
        <f t="shared" si="30"/>
        <v>0.06</v>
      </c>
      <c r="Q1983" s="67">
        <f>IFERROR(Ações!$O1983/Ações!$M1983,0)</f>
        <v>0</v>
      </c>
      <c r="R1983" s="67">
        <f>IFERROR(IF(Ações!$B1983="","",VLOOKUP(Table_1[[#This Row],[AÇÕES]],'Dados Status Invest STOCKS'!A1969:AD2584,18)/100),0)</f>
        <v>-0.1085</v>
      </c>
      <c r="S1983" s="65">
        <f>IFERROR(IF(Ações!$B1983="","",VLOOKUP(Table_1[[#This Row],[AÇÕES]],'Dados Status Invest STOCKS'!A1969:AD2584,25)/100),0)</f>
        <v>0</v>
      </c>
      <c r="T1983" s="67">
        <f>(1-Ações!$Q1983)*Ações!$R1983</f>
        <v>-0.1085</v>
      </c>
      <c r="U1983" s="68">
        <f>IF(Ações!$S1983=0,Ações!$T1983,IF(Ações!$T1983=0,Ações!$S1983,AVERAGE(Ações!$S1983,Ações!$T1983)))</f>
        <v>-0.1085</v>
      </c>
    </row>
    <row r="1984" spans="2:21" ht="15" customHeight="1" x14ac:dyDescent="0.2">
      <c r="B1984" s="63" t="str">
        <f>IFERROR('Dados Status Invest STOCKS'!A1971,"-")</f>
        <v>GFED</v>
      </c>
      <c r="C1984" s="45">
        <f>IFERROR((Ações!$D1984-Ações!$K1984)/Ações!$D1984,0)</f>
        <v>-2.3519553072625703</v>
      </c>
      <c r="D1984" s="46">
        <f>(Ações!$O1984)/0.06</f>
        <v>10.018033333333332</v>
      </c>
      <c r="E1984" s="47">
        <f>IFERROR((Ações!$F1984-Ações!$K1984)/Ações!$F1984,0)</f>
        <v>-5.4085028353294901E-2</v>
      </c>
      <c r="F1984" s="46">
        <f>IF(OR(Ações!$N1984&lt;0,Ações!$M1984&lt;0),"",(22.5*Ações!$M1984*Ações!$N1984)^0.5)</f>
        <v>31.857012571802773</v>
      </c>
      <c r="G1984" s="47">
        <f>IFERROR((Ações!$H1984-Ações!$K1984)/Ações!$H1984,0)</f>
        <v>-0.27764387375153443</v>
      </c>
      <c r="H1984" s="48">
        <f>IFERROR(Ações!$I1984/(Ações!$P1984-Table_1[[#This Row],[CAGR LUCRO 5A]]),0)</f>
        <v>26.282754286919829</v>
      </c>
      <c r="I1984" s="48">
        <f>IF(Ações!$S1984&lt;0,"",Ações!$O1984*(1+Ações!$S1984))</f>
        <v>0.62290127659999994</v>
      </c>
      <c r="J1984" s="49">
        <f>IFERROR(IF(Ações!$B1984="","",(VLOOKUP(Table_1[[#This Row],[AÇÕES]],'Dados Status Invest STOCKS'!A1970:AD2585,4)/Table_1[[#This Row],[LPA]]))/100,0)</f>
        <v>7.8357487922705318E-2</v>
      </c>
      <c r="K1984" s="64">
        <f>IFERROR(IF(Ações!$B1984="","",VLOOKUP(Table_1[[#This Row],[AÇÕES]],'Dados Status Invest STOCKS'!A1970:AD2585,2)),0)</f>
        <v>33.58</v>
      </c>
      <c r="L1984" s="65">
        <f>IFERROR(IF(Ações!$B1984="","",VLOOKUP(Table_1[[#This Row],[AÇÕES]],'Dados Status Invest STOCKS'!A1970:AD2585,3)/100),0)</f>
        <v>1.7899999999999999E-2</v>
      </c>
      <c r="M1984" s="66">
        <f>IFERROR(IF(Ações!$B1984="","",VLOOKUP(Table_1[[#This Row],[AÇÕES]],'Dados Status Invest STOCKS'!A1970:AD2585,28)),0)</f>
        <v>2.0699999999999998</v>
      </c>
      <c r="N1984" s="66">
        <f>IFERROR(IF(Ações!$B1984="","",VLOOKUP(Table_1[[#This Row],[AÇÕES]],'Dados Status Invest STOCKS'!A1970:AD2585,27)),0)</f>
        <v>21.79</v>
      </c>
      <c r="O1984" s="66">
        <f>IFERROR(IF(Ações!$L1984="","",Ações!$K1984*Ações!$L1984),0)</f>
        <v>0.60108199999999989</v>
      </c>
      <c r="P1984" s="67">
        <f t="shared" si="30"/>
        <v>0.06</v>
      </c>
      <c r="Q1984" s="67">
        <f>IFERROR(Ações!$O1984/Ações!$M1984,0)</f>
        <v>0.29037777777777773</v>
      </c>
      <c r="R1984" s="67">
        <f>IFERROR(IF(Ações!$B1984="","",VLOOKUP(Table_1[[#This Row],[AÇÕES]],'Dados Status Invest STOCKS'!A1970:AD2585,18)/100),0)</f>
        <v>9.5000000000000001E-2</v>
      </c>
      <c r="S1984" s="65">
        <f>IFERROR(IF(Ações!$B1984="","",VLOOKUP(Table_1[[#This Row],[AÇÕES]],'Dados Status Invest STOCKS'!A1970:AD2585,25)/100),0)</f>
        <v>3.6299999999999999E-2</v>
      </c>
      <c r="T1984" s="67">
        <f>(1-Ações!$Q1984)*Ações!$R1984</f>
        <v>6.7414111111111119E-2</v>
      </c>
      <c r="U1984" s="68">
        <f>IF(Ações!$S1984=0,Ações!$T1984,IF(Ações!$T1984=0,Ações!$S1984,AVERAGE(Ações!$S1984,Ações!$T1984)))</f>
        <v>5.1857055555555559E-2</v>
      </c>
    </row>
    <row r="1985" spans="2:21" ht="15" customHeight="1" x14ac:dyDescent="0.2">
      <c r="B1985" s="63" t="str">
        <f>IFERROR('Dados Status Invest STOCKS'!A1972,"-")</f>
        <v>GFF</v>
      </c>
      <c r="C1985" s="45">
        <f>IFERROR((Ações!$D1985-Ações!$K1985)/Ações!$D1985,0)</f>
        <v>-3.3165467625899283</v>
      </c>
      <c r="D1985" s="46">
        <f>(Ações!$O1985)/0.06</f>
        <v>5.5020833333333332</v>
      </c>
      <c r="E1985" s="47">
        <f>IFERROR((Ações!$F1985-Ações!$K1985)/Ações!$F1985,0)</f>
        <v>-0.12059472638222536</v>
      </c>
      <c r="F1985" s="46">
        <f>IF(OR(Ações!$N1985&lt;0,Ações!$M1985&lt;0),"",(22.5*Ações!$M1985*Ações!$N1985)^0.5)</f>
        <v>21.194102953416074</v>
      </c>
      <c r="G1985" s="47">
        <f>IFERROR((Ações!$H1985-Ações!$K1985)/Ações!$H1985,0)</f>
        <v>10.13648919441288</v>
      </c>
      <c r="H1985" s="48">
        <f>IFERROR(Ações!$I1985/(Ações!$P1985-Table_1[[#This Row],[CAGR LUCRO 5A]]),0)</f>
        <v>-2.5994667639429307</v>
      </c>
      <c r="I1985" s="48">
        <f>IF(Ações!$S1985&lt;0,"",Ações!$O1985*(1+Ações!$S1985))</f>
        <v>0.40083777500000001</v>
      </c>
      <c r="J1985" s="49">
        <f>IFERROR(IF(Ações!$B1985="","",(VLOOKUP(Table_1[[#This Row],[AÇÕES]],'Dados Status Invest STOCKS'!A1971:AD2586,4)/Table_1[[#This Row],[LPA]]))/100,0)</f>
        <v>0.12121428571428572</v>
      </c>
      <c r="K1985" s="64">
        <f>IFERROR(IF(Ações!$B1985="","",VLOOKUP(Table_1[[#This Row],[AÇÕES]],'Dados Status Invest STOCKS'!A1971:AD2586,2)),0)</f>
        <v>23.75</v>
      </c>
      <c r="L1985" s="65">
        <f>IFERROR(IF(Ações!$B1985="","",VLOOKUP(Table_1[[#This Row],[AÇÕES]],'Dados Status Invest STOCKS'!A1971:AD2586,3)/100),0)</f>
        <v>1.3899999999999999E-2</v>
      </c>
      <c r="M1985" s="66">
        <f>IFERROR(IF(Ações!$B1985="","",VLOOKUP(Table_1[[#This Row],[AÇÕES]],'Dados Status Invest STOCKS'!A1971:AD2586,28)),0)</f>
        <v>1.4</v>
      </c>
      <c r="N1985" s="66">
        <f>IFERROR(IF(Ações!$B1985="","",VLOOKUP(Table_1[[#This Row],[AÇÕES]],'Dados Status Invest STOCKS'!A1971:AD2586,27)),0)</f>
        <v>14.26</v>
      </c>
      <c r="O1985" s="66">
        <f>IFERROR(IF(Ações!$L1985="","",Ações!$K1985*Ações!$L1985),0)</f>
        <v>0.330125</v>
      </c>
      <c r="P1985" s="67">
        <f t="shared" si="30"/>
        <v>0.06</v>
      </c>
      <c r="Q1985" s="67">
        <f>IFERROR(Ações!$O1985/Ações!$M1985,0)</f>
        <v>0.23580357142857145</v>
      </c>
      <c r="R1985" s="67">
        <f>IFERROR(IF(Ações!$B1985="","",VLOOKUP(Table_1[[#This Row],[AÇÕES]],'Dados Status Invest STOCKS'!A1971:AD2586,18)/100),0)</f>
        <v>9.8100000000000007E-2</v>
      </c>
      <c r="S1985" s="65">
        <f>IFERROR(IF(Ações!$B1985="","",VLOOKUP(Table_1[[#This Row],[AÇÕES]],'Dados Status Invest STOCKS'!A1971:AD2586,25)/100),0)</f>
        <v>0.21420000000000003</v>
      </c>
      <c r="T1985" s="67">
        <f>(1-Ações!$Q1985)*Ações!$R1985</f>
        <v>7.4967669642857143E-2</v>
      </c>
      <c r="U1985" s="68">
        <f>IF(Ações!$S1985=0,Ações!$T1985,IF(Ações!$T1985=0,Ações!$S1985,AVERAGE(Ações!$S1985,Ações!$T1985)))</f>
        <v>0.14458383482142859</v>
      </c>
    </row>
    <row r="1986" spans="2:21" ht="15" customHeight="1" x14ac:dyDescent="0.2">
      <c r="B1986" s="63" t="str">
        <f>IFERROR('Dados Status Invest STOCKS'!A1973,"-")</f>
        <v>GFI</v>
      </c>
      <c r="C1986" s="45">
        <f>IFERROR((Ações!$D1986-Ações!$K1986)/Ações!$D1986,0)</f>
        <v>-1.2641509433962261</v>
      </c>
      <c r="D1986" s="46">
        <f>(Ações!$O1986)/0.06</f>
        <v>4.8318333333333339</v>
      </c>
      <c r="E1986" s="47">
        <f>IFERROR((Ações!$F1986-Ações!$K1986)/Ações!$F1986,0)</f>
        <v>0</v>
      </c>
      <c r="F1986" s="46" t="str">
        <f>IF(OR(Ações!$N1986&lt;0,Ações!$M1986&lt;0),"",(22.5*Ações!$M1986*Ações!$N1986)^0.5)</f>
        <v/>
      </c>
      <c r="G1986" s="47">
        <f>IFERROR((Ações!$H1986-Ações!$K1986)/Ações!$H1986,0)</f>
        <v>-1.2641509433962261</v>
      </c>
      <c r="H1986" s="48">
        <f>IFERROR(Ações!$I1986/(Ações!$P1986-Table_1[[#This Row],[CAGR LUCRO 5A]]),0)</f>
        <v>4.8318333333333339</v>
      </c>
      <c r="I1986" s="48">
        <f>IF(Ações!$S1986&lt;0,"",Ações!$O1986*(1+Ações!$S1986))</f>
        <v>0.28991</v>
      </c>
      <c r="J1986" s="49">
        <f>IFERROR(IF(Ações!$B1986="","",(VLOOKUP(Table_1[[#This Row],[AÇÕES]],'Dados Status Invest STOCKS'!A1972:AD2587,4)/Table_1[[#This Row],[LPA]]))/100,0)</f>
        <v>1.4803703703703701</v>
      </c>
      <c r="K1986" s="64">
        <f>IFERROR(IF(Ações!$B1986="","",VLOOKUP(Table_1[[#This Row],[AÇÕES]],'Dados Status Invest STOCKS'!A1972:AD2587,2)),0)</f>
        <v>10.94</v>
      </c>
      <c r="L1986" s="65">
        <f>IFERROR(IF(Ações!$B1986="","",VLOOKUP(Table_1[[#This Row],[AÇÕES]],'Dados Status Invest STOCKS'!A1972:AD2587,3)/100),0)</f>
        <v>2.6499999999999999E-2</v>
      </c>
      <c r="M1986" s="66">
        <f>IFERROR(IF(Ações!$B1986="","",VLOOKUP(Table_1[[#This Row],[AÇÕES]],'Dados Status Invest STOCKS'!A1972:AD2587,28)),0)</f>
        <v>-0.27</v>
      </c>
      <c r="N1986" s="66">
        <f>IFERROR(IF(Ações!$B1986="","",VLOOKUP(Table_1[[#This Row],[AÇÕES]],'Dados Status Invest STOCKS'!A1972:AD2587,27)),0)</f>
        <v>4.3099999999999996</v>
      </c>
      <c r="O1986" s="66">
        <f>IFERROR(IF(Ações!$L1986="","",Ações!$K1986*Ações!$L1986),0)</f>
        <v>0.28991</v>
      </c>
      <c r="P1986" s="67">
        <f t="shared" si="30"/>
        <v>0.06</v>
      </c>
      <c r="Q1986" s="67">
        <f>IFERROR(Ações!$O1986/Ações!$M1986,0)</f>
        <v>-1.0737407407407407</v>
      </c>
      <c r="R1986" s="67">
        <f>IFERROR(IF(Ações!$B1986="","",VLOOKUP(Table_1[[#This Row],[AÇÕES]],'Dados Status Invest STOCKS'!A1972:AD2587,18)/100),0)</f>
        <v>-6.3200000000000006E-2</v>
      </c>
      <c r="S1986" s="65">
        <f>IFERROR(IF(Ações!$B1986="","",VLOOKUP(Table_1[[#This Row],[AÇÕES]],'Dados Status Invest STOCKS'!A1972:AD2587,25)/100),0)</f>
        <v>0</v>
      </c>
      <c r="T1986" s="67">
        <f>(1-Ações!$Q1986)*Ações!$R1986</f>
        <v>-0.13106041481481481</v>
      </c>
      <c r="U1986" s="68">
        <f>IF(Ações!$S1986=0,Ações!$T1986,IF(Ações!$T1986=0,Ações!$S1986,AVERAGE(Ações!$S1986,Ações!$T1986)))</f>
        <v>-0.13106041481481481</v>
      </c>
    </row>
    <row r="1987" spans="2:21" ht="15" customHeight="1" x14ac:dyDescent="0.2">
      <c r="B1987" s="63" t="str">
        <f>IFERROR('Dados Status Invest STOCKS'!A1974,"-")</f>
        <v>GFL</v>
      </c>
      <c r="C1987" s="45">
        <f>IFERROR((Ações!$D1987-Ações!$K1987)/Ações!$D1987,0)</f>
        <v>-41.857142857142854</v>
      </c>
      <c r="D1987" s="46">
        <f>(Ações!$O1987)/0.06</f>
        <v>0.75833333333333341</v>
      </c>
      <c r="E1987" s="47">
        <f>IFERROR((Ações!$F1987-Ações!$K1987)/Ações!$F1987,0)</f>
        <v>0</v>
      </c>
      <c r="F1987" s="46" t="str">
        <f>IF(OR(Ações!$N1987&lt;0,Ações!$M1987&lt;0),"",(22.5*Ações!$M1987*Ações!$N1987)^0.5)</f>
        <v/>
      </c>
      <c r="G1987" s="47">
        <f>IFERROR((Ações!$H1987-Ações!$K1987)/Ações!$H1987,0)</f>
        <v>-41.857142857142854</v>
      </c>
      <c r="H1987" s="48">
        <f>IFERROR(Ações!$I1987/(Ações!$P1987-Table_1[[#This Row],[CAGR LUCRO 5A]]),0)</f>
        <v>0.75833333333333341</v>
      </c>
      <c r="I1987" s="48">
        <f>IF(Ações!$S1987&lt;0,"",Ações!$O1987*(1+Ações!$S1987))</f>
        <v>4.5500000000000006E-2</v>
      </c>
      <c r="J1987" s="49">
        <f>IFERROR(IF(Ações!$B1987="","",(VLOOKUP(Table_1[[#This Row],[AÇÕES]],'Dados Status Invest STOCKS'!A1973:AD2588,4)/Table_1[[#This Row],[LPA]]))/100,0)</f>
        <v>0.36957446808510647</v>
      </c>
      <c r="K1987" s="64">
        <f>IFERROR(IF(Ações!$B1987="","",VLOOKUP(Table_1[[#This Row],[AÇÕES]],'Dados Status Invest STOCKS'!A1973:AD2588,2)),0)</f>
        <v>32.5</v>
      </c>
      <c r="L1987" s="65">
        <f>IFERROR(IF(Ações!$B1987="","",VLOOKUP(Table_1[[#This Row],[AÇÕES]],'Dados Status Invest STOCKS'!A1973:AD2588,3)/100),0)</f>
        <v>1.4000000000000002E-3</v>
      </c>
      <c r="M1987" s="66">
        <f>IFERROR(IF(Ações!$B1987="","",VLOOKUP(Table_1[[#This Row],[AÇÕES]],'Dados Status Invest STOCKS'!A1973:AD2588,28)),0)</f>
        <v>-0.94</v>
      </c>
      <c r="N1987" s="66">
        <f>IFERROR(IF(Ações!$B1987="","",VLOOKUP(Table_1[[#This Row],[AÇÕES]],'Dados Status Invest STOCKS'!A1973:AD2588,27)),0)</f>
        <v>6.54</v>
      </c>
      <c r="O1987" s="66">
        <f>IFERROR(IF(Ações!$L1987="","",Ações!$K1987*Ações!$L1987),0)</f>
        <v>4.5500000000000006E-2</v>
      </c>
      <c r="P1987" s="67">
        <f t="shared" si="30"/>
        <v>0.06</v>
      </c>
      <c r="Q1987" s="67">
        <f>IFERROR(Ações!$O1987/Ações!$M1987,0)</f>
        <v>-4.8404255319148944E-2</v>
      </c>
      <c r="R1987" s="67">
        <f>IFERROR(IF(Ações!$B1987="","",VLOOKUP(Table_1[[#This Row],[AÇÕES]],'Dados Status Invest STOCKS'!A1973:AD2588,18)/100),0)</f>
        <v>-0.1431</v>
      </c>
      <c r="S1987" s="65">
        <f>IFERROR(IF(Ações!$B1987="","",VLOOKUP(Table_1[[#This Row],[AÇÕES]],'Dados Status Invest STOCKS'!A1973:AD2588,25)/100),0)</f>
        <v>0</v>
      </c>
      <c r="T1987" s="67">
        <f>(1-Ações!$Q1987)*Ações!$R1987</f>
        <v>-0.15002664893617024</v>
      </c>
      <c r="U1987" s="68">
        <f>IF(Ações!$S1987=0,Ações!$T1987,IF(Ações!$T1987=0,Ações!$S1987,AVERAGE(Ações!$S1987,Ações!$T1987)))</f>
        <v>-0.15002664893617024</v>
      </c>
    </row>
    <row r="1988" spans="2:21" ht="15" customHeight="1" x14ac:dyDescent="0.2">
      <c r="B1988" s="63" t="str">
        <f>IFERROR('Dados Status Invest STOCKS'!A1975,"-")</f>
        <v>GFLU</v>
      </c>
      <c r="C1988" s="45">
        <f>IFERROR((Ações!$D1988-Ações!$K1988)/Ações!$D1988,0)</f>
        <v>0</v>
      </c>
      <c r="D1988" s="46">
        <f>(Ações!$O1988)/0.06</f>
        <v>0</v>
      </c>
      <c r="E1988" s="47">
        <f>IFERROR((Ações!$F1988-Ações!$K1988)/Ações!$F1988,0)</f>
        <v>0</v>
      </c>
      <c r="F1988" s="46" t="str">
        <f>IF(OR(Ações!$N1988&lt;0,Ações!$M1988&lt;0),"",(22.5*Ações!$M1988*Ações!$N1988)^0.5)</f>
        <v/>
      </c>
      <c r="G1988" s="47">
        <f>IFERROR((Ações!$H1988-Ações!$K1988)/Ações!$H1988,0)</f>
        <v>0</v>
      </c>
      <c r="H1988" s="48">
        <f>IFERROR(Ações!$I1988/(Ações!$P1988-Table_1[[#This Row],[CAGR LUCRO 5A]]),0)</f>
        <v>0</v>
      </c>
      <c r="I1988" s="48">
        <f>IF(Ações!$S1988&lt;0,"",Ações!$O1988*(1+Ações!$S1988))</f>
        <v>0</v>
      </c>
      <c r="J1988" s="49">
        <f>IFERROR(IF(Ações!$B1988="","",(VLOOKUP(Table_1[[#This Row],[AÇÕES]],'Dados Status Invest STOCKS'!A1974:AD2589,4)/Table_1[[#This Row],[LPA]]))/100,0)</f>
        <v>0.82489361702127662</v>
      </c>
      <c r="K1988" s="64">
        <f>IFERROR(IF(Ações!$B1988="","",VLOOKUP(Table_1[[#This Row],[AÇÕES]],'Dados Status Invest STOCKS'!A1974:AD2589,2)),0)</f>
        <v>72.540000000000006</v>
      </c>
      <c r="L1988" s="65">
        <f>IFERROR(IF(Ações!$B1988="","",VLOOKUP(Table_1[[#This Row],[AÇÕES]],'Dados Status Invest STOCKS'!A1974:AD2589,3)/100),0)</f>
        <v>0</v>
      </c>
      <c r="M1988" s="66">
        <f>IFERROR(IF(Ações!$B1988="","",VLOOKUP(Table_1[[#This Row],[AÇÕES]],'Dados Status Invest STOCKS'!A1974:AD2589,28)),0)</f>
        <v>-0.94</v>
      </c>
      <c r="N1988" s="66">
        <f>IFERROR(IF(Ações!$B1988="","",VLOOKUP(Table_1[[#This Row],[AÇÕES]],'Dados Status Invest STOCKS'!A1974:AD2589,27)),0)</f>
        <v>6.54</v>
      </c>
      <c r="O1988" s="66">
        <f>IFERROR(IF(Ações!$L1988="","",Ações!$K1988*Ações!$L1988),0)</f>
        <v>0</v>
      </c>
      <c r="P1988" s="67">
        <f t="shared" si="30"/>
        <v>0.06</v>
      </c>
      <c r="Q1988" s="67">
        <f>IFERROR(Ações!$O1988/Ações!$M1988,0)</f>
        <v>0</v>
      </c>
      <c r="R1988" s="67">
        <f>IFERROR(IF(Ações!$B1988="","",VLOOKUP(Table_1[[#This Row],[AÇÕES]],'Dados Status Invest STOCKS'!A1974:AD2589,18)/100),0)</f>
        <v>-0.1431</v>
      </c>
      <c r="S1988" s="65">
        <f>IFERROR(IF(Ações!$B1988="","",VLOOKUP(Table_1[[#This Row],[AÇÕES]],'Dados Status Invest STOCKS'!A1974:AD2589,25)/100),0)</f>
        <v>0</v>
      </c>
      <c r="T1988" s="67">
        <f>(1-Ações!$Q1988)*Ações!$R1988</f>
        <v>-0.1431</v>
      </c>
      <c r="U1988" s="68">
        <f>IF(Ações!$S1988=0,Ações!$T1988,IF(Ações!$T1988=0,Ações!$S1988,AVERAGE(Ações!$S1988,Ações!$T1988)))</f>
        <v>-0.1431</v>
      </c>
    </row>
    <row r="1989" spans="2:21" ht="15" customHeight="1" x14ac:dyDescent="0.2">
      <c r="B1989" s="63" t="str">
        <f>IFERROR('Dados Status Invest STOCKS'!A1976,"-")</f>
        <v>GFN</v>
      </c>
      <c r="C1989" s="45">
        <f>IFERROR((Ações!$D1989-Ações!$K1989)/Ações!$D1989,0)</f>
        <v>0</v>
      </c>
      <c r="D1989" s="46">
        <f>(Ações!$O1989)/0.06</f>
        <v>0</v>
      </c>
      <c r="E1989" s="47">
        <f>IFERROR((Ações!$F1989-Ações!$K1989)/Ações!$F1989,0)</f>
        <v>-0.80541705748328518</v>
      </c>
      <c r="F1989" s="46">
        <f>IF(OR(Ações!$N1989&lt;0,Ações!$M1989&lt;0),"",(22.5*Ações!$M1989*Ações!$N1989)^0.5)</f>
        <v>10.529423061117832</v>
      </c>
      <c r="G1989" s="47">
        <f>IFERROR((Ações!$H1989-Ações!$K1989)/Ações!$H1989,0)</f>
        <v>0</v>
      </c>
      <c r="H1989" s="48">
        <f>IFERROR(Ações!$I1989/(Ações!$P1989-Table_1[[#This Row],[CAGR LUCRO 5A]]),0)</f>
        <v>0</v>
      </c>
      <c r="I1989" s="48">
        <f>IF(Ações!$S1989&lt;0,"",Ações!$O1989*(1+Ações!$S1989))</f>
        <v>0</v>
      </c>
      <c r="J1989" s="49">
        <f>IFERROR(IF(Ações!$B1989="","",(VLOOKUP(Table_1[[#This Row],[AÇÕES]],'Dados Status Invest STOCKS'!A1975:AD2590,4)/Table_1[[#This Row],[LPA]]))/100,0)</f>
        <v>0.3580821917808219</v>
      </c>
      <c r="K1989" s="64">
        <f>IFERROR(IF(Ações!$B1989="","",VLOOKUP(Table_1[[#This Row],[AÇÕES]],'Dados Status Invest STOCKS'!A1975:AD2590,2)),0)</f>
        <v>19.010000000000002</v>
      </c>
      <c r="L1989" s="65">
        <f>IFERROR(IF(Ações!$B1989="","",VLOOKUP(Table_1[[#This Row],[AÇÕES]],'Dados Status Invest STOCKS'!A1975:AD2590,3)/100),0)</f>
        <v>0</v>
      </c>
      <c r="M1989" s="66">
        <f>IFERROR(IF(Ações!$B1989="","",VLOOKUP(Table_1[[#This Row],[AÇÕES]],'Dados Status Invest STOCKS'!A1975:AD2590,28)),0)</f>
        <v>0.73</v>
      </c>
      <c r="N1989" s="66">
        <f>IFERROR(IF(Ações!$B1989="","",VLOOKUP(Table_1[[#This Row],[AÇÕES]],'Dados Status Invest STOCKS'!A1975:AD2590,27)),0)</f>
        <v>6.75</v>
      </c>
      <c r="O1989" s="66">
        <f>IFERROR(IF(Ações!$L1989="","",Ações!$K1989*Ações!$L1989),0)</f>
        <v>0</v>
      </c>
      <c r="P1989" s="67">
        <f t="shared" si="30"/>
        <v>0.06</v>
      </c>
      <c r="Q1989" s="67">
        <f>IFERROR(Ações!$O1989/Ações!$M1989,0)</f>
        <v>0</v>
      </c>
      <c r="R1989" s="67">
        <f>IFERROR(IF(Ações!$B1989="","",VLOOKUP(Table_1[[#This Row],[AÇÕES]],'Dados Status Invest STOCKS'!A1975:AD2590,18)/100),0)</f>
        <v>0.10779999999999999</v>
      </c>
      <c r="S1989" s="65">
        <f>IFERROR(IF(Ações!$B1989="","",VLOOKUP(Table_1[[#This Row],[AÇÕES]],'Dados Status Invest STOCKS'!A1975:AD2590,25)/100),0)</f>
        <v>0.18010000000000001</v>
      </c>
      <c r="T1989" s="67">
        <f>(1-Ações!$Q1989)*Ações!$R1989</f>
        <v>0.10779999999999999</v>
      </c>
      <c r="U1989" s="68">
        <f>IF(Ações!$S1989=0,Ações!$T1989,IF(Ações!$T1989=0,Ações!$S1989,AVERAGE(Ações!$S1989,Ações!$T1989)))</f>
        <v>0.14394999999999999</v>
      </c>
    </row>
    <row r="1990" spans="2:21" ht="15" customHeight="1" x14ac:dyDescent="0.2">
      <c r="B1990" s="63" t="str">
        <f>IFERROR('Dados Status Invest STOCKS'!A1977,"-")</f>
        <v>GFNCP</v>
      </c>
      <c r="C1990" s="45">
        <f>IFERROR((Ações!$D1990-Ações!$K1990)/Ações!$D1990,0)</f>
        <v>-0.34228187919463082</v>
      </c>
      <c r="D1990" s="46">
        <f>(Ações!$O1990)/0.06</f>
        <v>75.401449999999997</v>
      </c>
      <c r="E1990" s="47">
        <f>IFERROR((Ações!$F1990-Ações!$K1990)/Ações!$F1990,0)</f>
        <v>-8.6121125927345208</v>
      </c>
      <c r="F1990" s="46">
        <f>IF(OR(Ações!$N1990&lt;0,Ações!$M1990&lt;0),"",(22.5*Ações!$M1990*Ações!$N1990)^0.5)</f>
        <v>10.529423061117832</v>
      </c>
      <c r="G1990" s="47">
        <f>IFERROR((Ações!$H1990-Ações!$K1990)/Ações!$H1990,0)</f>
        <v>3.2767569653881758</v>
      </c>
      <c r="H1990" s="48">
        <f>IFERROR(Ações!$I1990/(Ações!$P1990-Table_1[[#This Row],[CAGR LUCRO 5A]]),0)</f>
        <v>-44.453580921731877</v>
      </c>
      <c r="I1990" s="48">
        <f>IF(Ações!$S1990&lt;0,"",Ações!$O1990*(1+Ações!$S1990))</f>
        <v>5.3388750686999993</v>
      </c>
      <c r="J1990" s="49">
        <f>IFERROR(IF(Ações!$B1990="","",(VLOOKUP(Table_1[[#This Row],[AÇÕES]],'Dados Status Invest STOCKS'!A1976:AD2591,4)/Table_1[[#This Row],[LPA]]))/100,0)</f>
        <v>1.9063013698630138</v>
      </c>
      <c r="K1990" s="64">
        <f>IFERROR(IF(Ações!$B1990="","",VLOOKUP(Table_1[[#This Row],[AÇÕES]],'Dados Status Invest STOCKS'!A1976:AD2591,2)),0)</f>
        <v>101.21</v>
      </c>
      <c r="L1990" s="65">
        <f>IFERROR(IF(Ações!$B1990="","",VLOOKUP(Table_1[[#This Row],[AÇÕES]],'Dados Status Invest STOCKS'!A1976:AD2591,3)/100),0)</f>
        <v>4.4699999999999997E-2</v>
      </c>
      <c r="M1990" s="66">
        <f>IFERROR(IF(Ações!$B1990="","",VLOOKUP(Table_1[[#This Row],[AÇÕES]],'Dados Status Invest STOCKS'!A1976:AD2591,28)),0)</f>
        <v>0.73</v>
      </c>
      <c r="N1990" s="66">
        <f>IFERROR(IF(Ações!$B1990="","",VLOOKUP(Table_1[[#This Row],[AÇÕES]],'Dados Status Invest STOCKS'!A1976:AD2591,27)),0)</f>
        <v>6.75</v>
      </c>
      <c r="O1990" s="66">
        <f>IFERROR(IF(Ações!$L1990="","",Ações!$K1990*Ações!$L1990),0)</f>
        <v>4.5240869999999997</v>
      </c>
      <c r="P1990" s="67">
        <f t="shared" si="30"/>
        <v>0.06</v>
      </c>
      <c r="Q1990" s="67">
        <f>IFERROR(Ações!$O1990/Ações!$M1990,0)</f>
        <v>6.1973794520547942</v>
      </c>
      <c r="R1990" s="67">
        <f>IFERROR(IF(Ações!$B1990="","",VLOOKUP(Table_1[[#This Row],[AÇÕES]],'Dados Status Invest STOCKS'!A1976:AD2591,18)/100),0)</f>
        <v>0.10779999999999999</v>
      </c>
      <c r="S1990" s="65">
        <f>IFERROR(IF(Ações!$B1990="","",VLOOKUP(Table_1[[#This Row],[AÇÕES]],'Dados Status Invest STOCKS'!A1976:AD2591,25)/100),0)</f>
        <v>0.18010000000000001</v>
      </c>
      <c r="T1990" s="67">
        <f>(1-Ações!$Q1990)*Ações!$R1990</f>
        <v>-0.56027750493150674</v>
      </c>
      <c r="U1990" s="68">
        <f>IF(Ações!$S1990=0,Ações!$T1990,IF(Ações!$T1990=0,Ações!$S1990,AVERAGE(Ações!$S1990,Ações!$T1990)))</f>
        <v>-0.19008875246575335</v>
      </c>
    </row>
    <row r="1991" spans="2:21" ht="15" customHeight="1" x14ac:dyDescent="0.2">
      <c r="B1991" s="63" t="str">
        <f>IFERROR('Dados Status Invest STOCKS'!A1978,"-")</f>
        <v>GFNSZ</v>
      </c>
      <c r="C1991" s="45">
        <f>IFERROR((Ações!$D1991-Ações!$K1991)/Ações!$D1991,0)</f>
        <v>-2.4682080924855487</v>
      </c>
      <c r="D1991" s="46">
        <f>(Ações!$O1991)/0.06</f>
        <v>8.2059666666666669</v>
      </c>
      <c r="E1991" s="47">
        <f>IFERROR((Ações!$F1991-Ações!$K1991)/Ações!$F1991,0)</f>
        <v>-1.7029021281417303</v>
      </c>
      <c r="F1991" s="46">
        <f>IF(OR(Ações!$N1991&lt;0,Ações!$M1991&lt;0),"",(22.5*Ações!$M1991*Ações!$N1991)^0.5)</f>
        <v>10.529423061117832</v>
      </c>
      <c r="G1991" s="47">
        <f>IFERROR((Ações!$H1991-Ações!$K1991)/Ações!$H1991,0)</f>
        <v>6.8827188643266739</v>
      </c>
      <c r="H1991" s="48">
        <f>IFERROR(Ações!$I1991/(Ações!$P1991-Table_1[[#This Row],[CAGR LUCRO 5A]]),0)</f>
        <v>-4.8378990491257285</v>
      </c>
      <c r="I1991" s="48">
        <f>IF(Ações!$S1991&lt;0,"",Ações!$O1991*(1+Ações!$S1991))</f>
        <v>0.58103167580000004</v>
      </c>
      <c r="J1991" s="49">
        <f>IFERROR(IF(Ações!$B1991="","",(VLOOKUP(Table_1[[#This Row],[AÇÕES]],'Dados Status Invest STOCKS'!A1977:AD2592,4)/Table_1[[#This Row],[LPA]]))/100,0)</f>
        <v>0.53602739726027404</v>
      </c>
      <c r="K1991" s="64">
        <f>IFERROR(IF(Ações!$B1991="","",VLOOKUP(Table_1[[#This Row],[AÇÕES]],'Dados Status Invest STOCKS'!A1977:AD2592,2)),0)</f>
        <v>28.46</v>
      </c>
      <c r="L1991" s="65">
        <f>IFERROR(IF(Ações!$B1991="","",VLOOKUP(Table_1[[#This Row],[AÇÕES]],'Dados Status Invest STOCKS'!A1977:AD2592,3)/100),0)</f>
        <v>1.7299999999999999E-2</v>
      </c>
      <c r="M1991" s="66">
        <f>IFERROR(IF(Ações!$B1991="","",VLOOKUP(Table_1[[#This Row],[AÇÕES]],'Dados Status Invest STOCKS'!A1977:AD2592,28)),0)</f>
        <v>0.73</v>
      </c>
      <c r="N1991" s="66">
        <f>IFERROR(IF(Ações!$B1991="","",VLOOKUP(Table_1[[#This Row],[AÇÕES]],'Dados Status Invest STOCKS'!A1977:AD2592,27)),0)</f>
        <v>6.75</v>
      </c>
      <c r="O1991" s="66">
        <f>IFERROR(IF(Ações!$L1991="","",Ações!$K1991*Ações!$L1991),0)</f>
        <v>0.49235800000000002</v>
      </c>
      <c r="P1991" s="67">
        <f t="shared" si="30"/>
        <v>0.06</v>
      </c>
      <c r="Q1991" s="67">
        <f>IFERROR(Ações!$O1991/Ações!$M1991,0)</f>
        <v>0.67446301369863015</v>
      </c>
      <c r="R1991" s="67">
        <f>IFERROR(IF(Ações!$B1991="","",VLOOKUP(Table_1[[#This Row],[AÇÕES]],'Dados Status Invest STOCKS'!A1977:AD2592,18)/100),0)</f>
        <v>0.10779999999999999</v>
      </c>
      <c r="S1991" s="65">
        <f>IFERROR(IF(Ações!$B1991="","",VLOOKUP(Table_1[[#This Row],[AÇÕES]],'Dados Status Invest STOCKS'!A1977:AD2592,25)/100),0)</f>
        <v>0.18010000000000001</v>
      </c>
      <c r="T1991" s="67">
        <f>(1-Ações!$Q1991)*Ações!$R1991</f>
        <v>3.5092887123287668E-2</v>
      </c>
      <c r="U1991" s="68">
        <f>IF(Ações!$S1991=0,Ações!$T1991,IF(Ações!$T1991=0,Ações!$S1991,AVERAGE(Ações!$S1991,Ações!$T1991)))</f>
        <v>0.10759644356164384</v>
      </c>
    </row>
    <row r="1992" spans="2:21" ht="15" customHeight="1" x14ac:dyDescent="0.2">
      <c r="B1992" s="63" t="str">
        <f>IFERROR('Dados Status Invest STOCKS'!A1979,"-")</f>
        <v>GGAL</v>
      </c>
      <c r="C1992" s="45">
        <f>IFERROR((Ações!$D1992-Ações!$K1992)/Ações!$D1992,0)</f>
        <v>-0.92926045016077174</v>
      </c>
      <c r="D1992" s="46">
        <f>(Ações!$O1992)/0.06</f>
        <v>4.2814333333333332</v>
      </c>
      <c r="E1992" s="47">
        <f>IFERROR((Ações!$F1992-Ações!$K1992)/Ações!$F1992,0)</f>
        <v>0</v>
      </c>
      <c r="F1992" s="46" t="str">
        <f>IF(OR(Ações!$N1992&lt;0,Ações!$M1992&lt;0),"",(22.5*Ações!$M1992*Ações!$N1992)^0.5)</f>
        <v/>
      </c>
      <c r="G1992" s="47">
        <f>IFERROR((Ações!$H1992-Ações!$K1992)/Ações!$H1992,0)</f>
        <v>0</v>
      </c>
      <c r="H1992" s="48">
        <f>IFERROR(Ações!$I1992/(Ações!$P1992-Table_1[[#This Row],[CAGR LUCRO 5A]]),0)</f>
        <v>0</v>
      </c>
      <c r="I1992" s="48" t="str">
        <f>IF(Ações!$S1992&lt;0,"",Ações!$O1992*(1+Ações!$S1992))</f>
        <v/>
      </c>
      <c r="J1992" s="49">
        <f>IFERROR(IF(Ações!$B1992="","",(VLOOKUP(Table_1[[#This Row],[AÇÕES]],'Dados Status Invest STOCKS'!A1978:AD2593,4)/Table_1[[#This Row],[LPA]]))/100,0)</f>
        <v>0.22147540983606556</v>
      </c>
      <c r="K1992" s="64">
        <f>IFERROR(IF(Ações!$B1992="","",VLOOKUP(Table_1[[#This Row],[AÇÕES]],'Dados Status Invest STOCKS'!A1978:AD2593,2)),0)</f>
        <v>8.26</v>
      </c>
      <c r="L1992" s="65">
        <f>IFERROR(IF(Ações!$B1992="","",VLOOKUP(Table_1[[#This Row],[AÇÕES]],'Dados Status Invest STOCKS'!A1978:AD2593,3)/100),0)</f>
        <v>3.1099999999999999E-2</v>
      </c>
      <c r="M1992" s="66">
        <f>IFERROR(IF(Ações!$B1992="","",VLOOKUP(Table_1[[#This Row],[AÇÕES]],'Dados Status Invest STOCKS'!A1978:AD2593,28)),0)</f>
        <v>-0.61</v>
      </c>
      <c r="N1992" s="66">
        <f>IFERROR(IF(Ações!$B1992="","",VLOOKUP(Table_1[[#This Row],[AÇÕES]],'Dados Status Invest STOCKS'!A1978:AD2593,27)),0)</f>
        <v>14.74</v>
      </c>
      <c r="O1992" s="66">
        <f>IFERROR(IF(Ações!$L1992="","",Ações!$K1992*Ações!$L1992),0)</f>
        <v>0.256886</v>
      </c>
      <c r="P1992" s="67">
        <f t="shared" si="30"/>
        <v>0.06</v>
      </c>
      <c r="Q1992" s="67">
        <f>IFERROR(Ações!$O1992/Ações!$M1992,0)</f>
        <v>-0.42112459016393444</v>
      </c>
      <c r="R1992" s="67">
        <f>IFERROR(IF(Ações!$B1992="","",VLOOKUP(Table_1[[#This Row],[AÇÕES]],'Dados Status Invest STOCKS'!A1978:AD2593,18)/100),0)</f>
        <v>-4.1500000000000002E-2</v>
      </c>
      <c r="S1992" s="65">
        <f>IFERROR(IF(Ações!$B1992="","",VLOOKUP(Table_1[[#This Row],[AÇÕES]],'Dados Status Invest STOCKS'!A1978:AD2593,25)/100),0)</f>
        <v>-8.4499999999999992E-2</v>
      </c>
      <c r="T1992" s="67">
        <f>(1-Ações!$Q1992)*Ações!$R1992</f>
        <v>-5.8976670491803281E-2</v>
      </c>
      <c r="U1992" s="68">
        <f>IF(Ações!$S1992=0,Ações!$T1992,IF(Ações!$T1992=0,Ações!$S1992,AVERAGE(Ações!$S1992,Ações!$T1992)))</f>
        <v>-7.1738335245901633E-2</v>
      </c>
    </row>
    <row r="1993" spans="2:21" ht="15" customHeight="1" x14ac:dyDescent="0.2">
      <c r="B1993" s="63" t="str">
        <f>IFERROR('Dados Status Invest STOCKS'!A1980,"-")</f>
        <v>GGB</v>
      </c>
      <c r="C1993" s="45">
        <f>IFERROR((Ações!$D1993-Ações!$K1993)/Ações!$D1993,0)</f>
        <v>0.6126533247256295</v>
      </c>
      <c r="D1993" s="46">
        <f>(Ações!$O1993)/0.06</f>
        <v>13.063233333333333</v>
      </c>
      <c r="E1993" s="47">
        <f>IFERROR((Ações!$F1993-Ações!$K1993)/Ações!$F1993,0)</f>
        <v>0.43777777777777782</v>
      </c>
      <c r="F1993" s="46">
        <f>IF(OR(Ações!$N1993&lt;0,Ações!$M1993&lt;0),"",(22.5*Ações!$M1993*Ações!$N1993)^0.5)</f>
        <v>9</v>
      </c>
      <c r="G1993" s="47">
        <f>IFERROR((Ações!$H1993-Ações!$K1993)/Ações!$H1993,0)</f>
        <v>0.6126533247256295</v>
      </c>
      <c r="H1993" s="48">
        <f>IFERROR(Ações!$I1993/(Ações!$P1993-Table_1[[#This Row],[CAGR LUCRO 5A]]),0)</f>
        <v>13.063233333333333</v>
      </c>
      <c r="I1993" s="48">
        <f>IF(Ações!$S1993&lt;0,"",Ações!$O1993*(1+Ações!$S1993))</f>
        <v>0.78379399999999999</v>
      </c>
      <c r="J1993" s="49">
        <f>IFERROR(IF(Ações!$B1993="","",(VLOOKUP(Table_1[[#This Row],[AÇÕES]],'Dados Status Invest STOCKS'!A1979:AD2594,4)/Table_1[[#This Row],[LPA]]))/100,0)</f>
        <v>6.2333333333333331E-2</v>
      </c>
      <c r="K1993" s="64">
        <f>IFERROR(IF(Ações!$B1993="","",VLOOKUP(Table_1[[#This Row],[AÇÕES]],'Dados Status Invest STOCKS'!A1979:AD2594,2)),0)</f>
        <v>5.0599999999999996</v>
      </c>
      <c r="L1993" s="65">
        <f>IFERROR(IF(Ações!$B1993="","",VLOOKUP(Table_1[[#This Row],[AÇÕES]],'Dados Status Invest STOCKS'!A1979:AD2594,3)/100),0)</f>
        <v>0.15490000000000001</v>
      </c>
      <c r="M1993" s="66">
        <f>IFERROR(IF(Ações!$B1993="","",VLOOKUP(Table_1[[#This Row],[AÇÕES]],'Dados Status Invest STOCKS'!A1979:AD2594,28)),0)</f>
        <v>0.9</v>
      </c>
      <c r="N1993" s="66">
        <f>IFERROR(IF(Ações!$B1993="","",VLOOKUP(Table_1[[#This Row],[AÇÕES]],'Dados Status Invest STOCKS'!A1979:AD2594,27)),0)</f>
        <v>4</v>
      </c>
      <c r="O1993" s="66">
        <f>IFERROR(IF(Ações!$L1993="","",Ações!$K1993*Ações!$L1993),0)</f>
        <v>0.78379399999999999</v>
      </c>
      <c r="P1993" s="67">
        <f t="shared" si="30"/>
        <v>0.06</v>
      </c>
      <c r="Q1993" s="67">
        <f>IFERROR(Ações!$O1993/Ações!$M1993,0)</f>
        <v>0.87088222222222222</v>
      </c>
      <c r="R1993" s="67">
        <f>IFERROR(IF(Ações!$B1993="","",VLOOKUP(Table_1[[#This Row],[AÇÕES]],'Dados Status Invest STOCKS'!A1979:AD2594,18)/100),0)</f>
        <v>0.22559999999999999</v>
      </c>
      <c r="S1993" s="65">
        <f>IFERROR(IF(Ações!$B1993="","",VLOOKUP(Table_1[[#This Row],[AÇÕES]],'Dados Status Invest STOCKS'!A1979:AD2594,25)/100),0)</f>
        <v>0</v>
      </c>
      <c r="T1993" s="67">
        <f>(1-Ações!$Q1993)*Ações!$R1993</f>
        <v>2.9128970666666667E-2</v>
      </c>
      <c r="U1993" s="68">
        <f>IF(Ações!$S1993=0,Ações!$T1993,IF(Ações!$T1993=0,Ações!$S1993,AVERAGE(Ações!$S1993,Ações!$T1993)))</f>
        <v>2.9128970666666667E-2</v>
      </c>
    </row>
    <row r="1994" spans="2:21" ht="15" customHeight="1" x14ac:dyDescent="0.2">
      <c r="B1994" s="63" t="str">
        <f>IFERROR('Dados Status Invest STOCKS'!A1981,"-")</f>
        <v>GGG</v>
      </c>
      <c r="C1994" s="45">
        <f>IFERROR((Ações!$D1994-Ações!$K1994)/Ações!$D1994,0)</f>
        <v>-4.6603773584905666</v>
      </c>
      <c r="D1994" s="46">
        <f>(Ações!$O1994)/0.06</f>
        <v>12.9267</v>
      </c>
      <c r="E1994" s="47">
        <f>IFERROR((Ações!$F1994-Ações!$K1994)/Ações!$F1994,0)</f>
        <v>-2.1785415992825339</v>
      </c>
      <c r="F1994" s="46">
        <f>IF(OR(Ações!$N1994&lt;0,Ações!$M1994&lt;0),"",(22.5*Ações!$M1994*Ações!$N1994)^0.5)</f>
        <v>23.019991311901052</v>
      </c>
      <c r="G1994" s="47">
        <f>IFERROR((Ações!$H1994-Ações!$K1994)/Ações!$H1994,0)</f>
        <v>0</v>
      </c>
      <c r="H1994" s="48">
        <f>IFERROR(Ações!$I1994/(Ações!$P1994-Table_1[[#This Row],[CAGR LUCRO 5A]]),0)</f>
        <v>0</v>
      </c>
      <c r="I1994" s="48" t="str">
        <f>IF(Ações!$S1994&lt;0,"",Ações!$O1994*(1+Ações!$S1994))</f>
        <v/>
      </c>
      <c r="J1994" s="49">
        <f>IFERROR(IF(Ações!$B1994="","",(VLOOKUP(Table_1[[#This Row],[AÇÕES]],'Dados Status Invest STOCKS'!A1980:AD2595,4)/Table_1[[#This Row],[LPA]]))/100,0)</f>
        <v>0.1118359375</v>
      </c>
      <c r="K1994" s="64">
        <f>IFERROR(IF(Ações!$B1994="","",VLOOKUP(Table_1[[#This Row],[AÇÕES]],'Dados Status Invest STOCKS'!A1980:AD2595,2)),0)</f>
        <v>73.17</v>
      </c>
      <c r="L1994" s="65">
        <f>IFERROR(IF(Ações!$B1994="","",VLOOKUP(Table_1[[#This Row],[AÇÕES]],'Dados Status Invest STOCKS'!A1980:AD2595,3)/100),0)</f>
        <v>1.06E-2</v>
      </c>
      <c r="M1994" s="66">
        <f>IFERROR(IF(Ações!$B1994="","",VLOOKUP(Table_1[[#This Row],[AÇÕES]],'Dados Status Invest STOCKS'!A1980:AD2595,28)),0)</f>
        <v>2.56</v>
      </c>
      <c r="N1994" s="66">
        <f>IFERROR(IF(Ações!$B1994="","",VLOOKUP(Table_1[[#This Row],[AÇÕES]],'Dados Status Invest STOCKS'!A1980:AD2595,27)),0)</f>
        <v>9.1999999999999993</v>
      </c>
      <c r="O1994" s="66">
        <f>IFERROR(IF(Ações!$L1994="","",Ações!$K1994*Ações!$L1994),0)</f>
        <v>0.77560200000000001</v>
      </c>
      <c r="P1994" s="67">
        <f t="shared" si="30"/>
        <v>0.06</v>
      </c>
      <c r="Q1994" s="67">
        <f>IFERROR(Ações!$O1994/Ações!$M1994,0)</f>
        <v>0.30296953124999998</v>
      </c>
      <c r="R1994" s="67">
        <f>IFERROR(IF(Ações!$B1994="","",VLOOKUP(Table_1[[#This Row],[AÇÕES]],'Dados Status Invest STOCKS'!A1980:AD2595,18)/100),0)</f>
        <v>0.27760000000000001</v>
      </c>
      <c r="S1994" s="65">
        <f>IFERROR(IF(Ações!$B1994="","",VLOOKUP(Table_1[[#This Row],[AÇÕES]],'Dados Status Invest STOCKS'!A1980:AD2595,25)/100),0)</f>
        <v>-9.0000000000000011E-3</v>
      </c>
      <c r="T1994" s="67">
        <f>(1-Ações!$Q1994)*Ações!$R1994</f>
        <v>0.193495658125</v>
      </c>
      <c r="U1994" s="68">
        <f>IF(Ações!$S1994=0,Ações!$T1994,IF(Ações!$T1994=0,Ações!$S1994,AVERAGE(Ações!$S1994,Ações!$T1994)))</f>
        <v>9.2247829062499995E-2</v>
      </c>
    </row>
    <row r="1995" spans="2:21" ht="15" customHeight="1" x14ac:dyDescent="0.2">
      <c r="B1995" s="63" t="str">
        <f>IFERROR('Dados Status Invest STOCKS'!A1982,"-")</f>
        <v>GH</v>
      </c>
      <c r="C1995" s="45">
        <f>IFERROR((Ações!$D1995-Ações!$K1995)/Ações!$D1995,0)</f>
        <v>0</v>
      </c>
      <c r="D1995" s="46">
        <f>(Ações!$O1995)/0.06</f>
        <v>0</v>
      </c>
      <c r="E1995" s="47">
        <f>IFERROR((Ações!$F1995-Ações!$K1995)/Ações!$F1995,0)</f>
        <v>0</v>
      </c>
      <c r="F1995" s="46" t="str">
        <f>IF(OR(Ações!$N1995&lt;0,Ações!$M1995&lt;0),"",(22.5*Ações!$M1995*Ações!$N1995)^0.5)</f>
        <v/>
      </c>
      <c r="G1995" s="47">
        <f>IFERROR((Ações!$H1995-Ações!$K1995)/Ações!$H1995,0)</f>
        <v>0</v>
      </c>
      <c r="H1995" s="48">
        <f>IFERROR(Ações!$I1995/(Ações!$P1995-Table_1[[#This Row],[CAGR LUCRO 5A]]),0)</f>
        <v>0</v>
      </c>
      <c r="I1995" s="48">
        <f>IF(Ações!$S1995&lt;0,"",Ações!$O1995*(1+Ações!$S1995))</f>
        <v>0</v>
      </c>
      <c r="J1995" s="49">
        <f>IFERROR(IF(Ações!$B1995="","",(VLOOKUP(Table_1[[#This Row],[AÇÕES]],'Dados Status Invest STOCKS'!A1981:AD2596,4)/Table_1[[#This Row],[LPA]]))/100,0)</f>
        <v>4.4179104477611954E-2</v>
      </c>
      <c r="K1995" s="64">
        <f>IFERROR(IF(Ações!$B1995="","",VLOOKUP(Table_1[[#This Row],[AÇÕES]],'Dados Status Invest STOCKS'!A1981:AD2596,2)),0)</f>
        <v>71.37</v>
      </c>
      <c r="L1995" s="65">
        <f>IFERROR(IF(Ações!$B1995="","",VLOOKUP(Table_1[[#This Row],[AÇÕES]],'Dados Status Invest STOCKS'!A1981:AD2596,3)/100),0)</f>
        <v>0</v>
      </c>
      <c r="M1995" s="66">
        <f>IFERROR(IF(Ações!$B1995="","",VLOOKUP(Table_1[[#This Row],[AÇÕES]],'Dados Status Invest STOCKS'!A1981:AD2596,28)),0)</f>
        <v>-4.0199999999999996</v>
      </c>
      <c r="N1995" s="66">
        <f>IFERROR(IF(Ações!$B1995="","",VLOOKUP(Table_1[[#This Row],[AÇÕES]],'Dados Status Invest STOCKS'!A1981:AD2596,27)),0)</f>
        <v>6.98</v>
      </c>
      <c r="O1995" s="66">
        <f>IFERROR(IF(Ações!$L1995="","",Ações!$K1995*Ações!$L1995),0)</f>
        <v>0</v>
      </c>
      <c r="P1995" s="67">
        <f t="shared" si="30"/>
        <v>0.06</v>
      </c>
      <c r="Q1995" s="67">
        <f>IFERROR(Ações!$O1995/Ações!$M1995,0)</f>
        <v>0</v>
      </c>
      <c r="R1995" s="67">
        <f>IFERROR(IF(Ações!$B1995="","",VLOOKUP(Table_1[[#This Row],[AÇÕES]],'Dados Status Invest STOCKS'!A1981:AD2596,18)/100),0)</f>
        <v>-0.57579999999999998</v>
      </c>
      <c r="S1995" s="65">
        <f>IFERROR(IF(Ações!$B1995="","",VLOOKUP(Table_1[[#This Row],[AÇÕES]],'Dados Status Invest STOCKS'!A1981:AD2596,25)/100),0)</f>
        <v>0</v>
      </c>
      <c r="T1995" s="67">
        <f>(1-Ações!$Q1995)*Ações!$R1995</f>
        <v>-0.57579999999999998</v>
      </c>
      <c r="U1995" s="68">
        <f>IF(Ações!$S1995=0,Ações!$T1995,IF(Ações!$T1995=0,Ações!$S1995,AVERAGE(Ações!$S1995,Ações!$T1995)))</f>
        <v>-0.57579999999999998</v>
      </c>
    </row>
    <row r="1996" spans="2:21" ht="15" customHeight="1" x14ac:dyDescent="0.2">
      <c r="B1996" s="63" t="str">
        <f>IFERROR('Dados Status Invest STOCKS'!A1983,"-")</f>
        <v>GHC</v>
      </c>
      <c r="C1996" s="45">
        <f>IFERROR((Ações!$D1996-Ações!$K1996)/Ações!$D1996,0)</f>
        <v>-5</v>
      </c>
      <c r="D1996" s="46">
        <f>(Ações!$O1996)/0.06</f>
        <v>100.65333333333334</v>
      </c>
      <c r="E1996" s="47">
        <f>IFERROR((Ações!$F1996-Ações!$K1996)/Ações!$F1996,0)</f>
        <v>0.5541099935845728</v>
      </c>
      <c r="F1996" s="46">
        <f>IF(OR(Ações!$N1996&lt;0,Ações!$M1996&lt;0),"",(22.5*Ações!$M1996*Ações!$N1996)^0.5)</f>
        <v>1354.4147464864668</v>
      </c>
      <c r="G1996" s="47">
        <f>IFERROR((Ações!$H1996-Ações!$K1996)/Ações!$H1996,0)</f>
        <v>-5</v>
      </c>
      <c r="H1996" s="48">
        <f>IFERROR(Ações!$I1996/(Ações!$P1996-Table_1[[#This Row],[CAGR LUCRO 5A]]),0)</f>
        <v>100.65333333333334</v>
      </c>
      <c r="I1996" s="48">
        <f>IF(Ações!$S1996&lt;0,"",Ações!$O1996*(1+Ações!$S1996))</f>
        <v>6.0392000000000001</v>
      </c>
      <c r="J1996" s="49">
        <f>IFERROR(IF(Ações!$B1996="","",(VLOOKUP(Table_1[[#This Row],[AÇÕES]],'Dados Status Invest STOCKS'!A1982:AD2597,4)/Table_1[[#This Row],[LPA]]))/100,0)</f>
        <v>5.8211445960537937E-4</v>
      </c>
      <c r="K1996" s="64">
        <f>IFERROR(IF(Ações!$B1996="","",VLOOKUP(Table_1[[#This Row],[AÇÕES]],'Dados Status Invest STOCKS'!A1982:AD2597,2)),0)</f>
        <v>603.91999999999996</v>
      </c>
      <c r="L1996" s="65">
        <f>IFERROR(IF(Ações!$B1996="","",VLOOKUP(Table_1[[#This Row],[AÇÕES]],'Dados Status Invest STOCKS'!A1982:AD2597,3)/100),0)</f>
        <v>0.01</v>
      </c>
      <c r="M1996" s="66">
        <f>IFERROR(IF(Ações!$B1996="","",VLOOKUP(Table_1[[#This Row],[AÇÕES]],'Dados Status Invest STOCKS'!A1982:AD2597,28)),0)</f>
        <v>101.87</v>
      </c>
      <c r="N1996" s="66">
        <f>IFERROR(IF(Ações!$B1996="","",VLOOKUP(Table_1[[#This Row],[AÇÕES]],'Dados Status Invest STOCKS'!A1982:AD2597,27)),0)</f>
        <v>800.34</v>
      </c>
      <c r="O1996" s="66">
        <f>IFERROR(IF(Ações!$L1996="","",Ações!$K1996*Ações!$L1996),0)</f>
        <v>6.0392000000000001</v>
      </c>
      <c r="P1996" s="67">
        <f t="shared" si="30"/>
        <v>0.06</v>
      </c>
      <c r="Q1996" s="67">
        <f>IFERROR(Ações!$O1996/Ações!$M1996,0)</f>
        <v>5.9283400412290174E-2</v>
      </c>
      <c r="R1996" s="67">
        <f>IFERROR(IF(Ações!$B1996="","",VLOOKUP(Table_1[[#This Row],[AÇÕES]],'Dados Status Invest STOCKS'!A1982:AD2597,18)/100),0)</f>
        <v>0.1273</v>
      </c>
      <c r="S1996" s="65">
        <f>IFERROR(IF(Ações!$B1996="","",VLOOKUP(Table_1[[#This Row],[AÇÕES]],'Dados Status Invest STOCKS'!A1982:AD2597,25)/100),0)</f>
        <v>0</v>
      </c>
      <c r="T1996" s="67">
        <f>(1-Ações!$Q1996)*Ações!$R1996</f>
        <v>0.11975322312751546</v>
      </c>
      <c r="U1996" s="68">
        <f>IF(Ações!$S1996=0,Ações!$T1996,IF(Ações!$T1996=0,Ações!$S1996,AVERAGE(Ações!$S1996,Ações!$T1996)))</f>
        <v>0.11975322312751546</v>
      </c>
    </row>
    <row r="1997" spans="2:21" ht="15" customHeight="1" x14ac:dyDescent="0.2">
      <c r="B1997" s="63" t="str">
        <f>IFERROR('Dados Status Invest STOCKS'!A1984,"-")</f>
        <v>GHG</v>
      </c>
      <c r="C1997" s="45">
        <f>IFERROR((Ações!$D1997-Ações!$K1997)/Ações!$D1997,0)</f>
        <v>0.29906542056074775</v>
      </c>
      <c r="D1997" s="46">
        <f>(Ações!$O1997)/0.06</f>
        <v>8.8310666666666684</v>
      </c>
      <c r="E1997" s="47">
        <f>IFERROR((Ações!$F1997-Ações!$K1997)/Ações!$F1997,0)</f>
        <v>1.4775777805280712E-2</v>
      </c>
      <c r="F1997" s="46">
        <f>IF(OR(Ações!$N1997&lt;0,Ações!$M1997&lt;0),"",(22.5*Ações!$M1997*Ações!$N1997)^0.5)</f>
        <v>6.2828337555596674</v>
      </c>
      <c r="G1997" s="47">
        <f>IFERROR((Ações!$H1997-Ações!$K1997)/Ações!$H1997,0)</f>
        <v>0.29906542056074775</v>
      </c>
      <c r="H1997" s="48">
        <f>IFERROR(Ações!$I1997/(Ações!$P1997-Table_1[[#This Row],[CAGR LUCRO 5A]]),0)</f>
        <v>8.8310666666666684</v>
      </c>
      <c r="I1997" s="48">
        <f>IF(Ações!$S1997&lt;0,"",Ações!$O1997*(1+Ações!$S1997))</f>
        <v>0.52986400000000011</v>
      </c>
      <c r="J1997" s="49">
        <f>IFERROR(IF(Ações!$B1997="","",(VLOOKUP(Table_1[[#This Row],[AÇÕES]],'Dados Status Invest STOCKS'!A1983:AD2598,4)/Table_1[[#This Row],[LPA]]))/100,0)</f>
        <v>0.23862745098039218</v>
      </c>
      <c r="K1997" s="64">
        <f>IFERROR(IF(Ações!$B1997="","",VLOOKUP(Table_1[[#This Row],[AÇÕES]],'Dados Status Invest STOCKS'!A1983:AD2598,2)),0)</f>
        <v>6.19</v>
      </c>
      <c r="L1997" s="65">
        <f>IFERROR(IF(Ações!$B1997="","",VLOOKUP(Table_1[[#This Row],[AÇÕES]],'Dados Status Invest STOCKS'!A1983:AD2598,3)/100),0)</f>
        <v>8.5600000000000009E-2</v>
      </c>
      <c r="M1997" s="66">
        <f>IFERROR(IF(Ações!$B1997="","",VLOOKUP(Table_1[[#This Row],[AÇÕES]],'Dados Status Invest STOCKS'!A1983:AD2598,28)),0)</f>
        <v>0.51</v>
      </c>
      <c r="N1997" s="66">
        <f>IFERROR(IF(Ações!$B1997="","",VLOOKUP(Table_1[[#This Row],[AÇÕES]],'Dados Status Invest STOCKS'!A1983:AD2598,27)),0)</f>
        <v>3.44</v>
      </c>
      <c r="O1997" s="66">
        <f>IFERROR(IF(Ações!$L1997="","",Ações!$K1997*Ações!$L1997),0)</f>
        <v>0.52986400000000011</v>
      </c>
      <c r="P1997" s="67">
        <f t="shared" si="30"/>
        <v>0.06</v>
      </c>
      <c r="Q1997" s="67">
        <f>IFERROR(Ações!$O1997/Ações!$M1997,0)</f>
        <v>1.0389490196078432</v>
      </c>
      <c r="R1997" s="67">
        <f>IFERROR(IF(Ações!$B1997="","",VLOOKUP(Table_1[[#This Row],[AÇÕES]],'Dados Status Invest STOCKS'!A1983:AD2598,18)/100),0)</f>
        <v>0.1479</v>
      </c>
      <c r="S1997" s="65">
        <f>IFERROR(IF(Ações!$B1997="","",VLOOKUP(Table_1[[#This Row],[AÇÕES]],'Dados Status Invest STOCKS'!A1983:AD2598,25)/100),0)</f>
        <v>0</v>
      </c>
      <c r="T1997" s="67">
        <f>(1-Ações!$Q1997)*Ações!$R1997</f>
        <v>-5.760560000000017E-3</v>
      </c>
      <c r="U1997" s="68">
        <f>IF(Ações!$S1997=0,Ações!$T1997,IF(Ações!$T1997=0,Ações!$S1997,AVERAGE(Ações!$S1997,Ações!$T1997)))</f>
        <v>-5.760560000000017E-3</v>
      </c>
    </row>
    <row r="1998" spans="2:21" ht="15" customHeight="1" x14ac:dyDescent="0.2">
      <c r="B1998" s="63" t="str">
        <f>IFERROR('Dados Status Invest STOCKS'!A1985,"-")</f>
        <v>GHL</v>
      </c>
      <c r="C1998" s="45">
        <f>IFERROR((Ações!$D1998-Ações!$K1998)/Ações!$D1998,0)</f>
        <v>-4.0847457627118642</v>
      </c>
      <c r="D1998" s="46">
        <f>(Ações!$O1998)/0.06</f>
        <v>3.3236666666666665</v>
      </c>
      <c r="E1998" s="47">
        <f>IFERROR((Ações!$F1998-Ações!$K1998)/Ações!$F1998,0)</f>
        <v>0.16140546013178761</v>
      </c>
      <c r="F1998" s="46">
        <f>IF(OR(Ações!$N1998&lt;0,Ações!$M1998&lt;0),"",(22.5*Ações!$M1998*Ações!$N1998)^0.5)</f>
        <v>20.152766559457785</v>
      </c>
      <c r="G1998" s="47">
        <f>IFERROR((Ações!$H1998-Ações!$K1998)/Ações!$H1998,0)</f>
        <v>-0.52189163805998717</v>
      </c>
      <c r="H1998" s="48">
        <f>IFERROR(Ações!$I1998/(Ações!$P1998-Table_1[[#This Row],[CAGR LUCRO 5A]]),0)</f>
        <v>11.104601390374329</v>
      </c>
      <c r="I1998" s="48">
        <f>IF(Ações!$S1998&lt;0,"",Ações!$O1998*(1+Ações!$S1998))</f>
        <v>0.20765604599999996</v>
      </c>
      <c r="J1998" s="49">
        <f>IFERROR(IF(Ações!$B1998="","",(VLOOKUP(Table_1[[#This Row],[AÇÕES]],'Dados Status Invest STOCKS'!A1984:AD2599,4)/Table_1[[#This Row],[LPA]]))/100,0)</f>
        <v>9.8550724637681171E-3</v>
      </c>
      <c r="K1998" s="64">
        <f>IFERROR(IF(Ações!$B1998="","",VLOOKUP(Table_1[[#This Row],[AÇÕES]],'Dados Status Invest STOCKS'!A1984:AD2599,2)),0)</f>
        <v>16.899999999999999</v>
      </c>
      <c r="L1998" s="65">
        <f>IFERROR(IF(Ações!$B1998="","",VLOOKUP(Table_1[[#This Row],[AÇÕES]],'Dados Status Invest STOCKS'!A1984:AD2599,3)/100),0)</f>
        <v>1.18E-2</v>
      </c>
      <c r="M1998" s="66">
        <f>IFERROR(IF(Ações!$B1998="","",VLOOKUP(Table_1[[#This Row],[AÇÕES]],'Dados Status Invest STOCKS'!A1984:AD2599,28)),0)</f>
        <v>4.1399999999999997</v>
      </c>
      <c r="N1998" s="66">
        <f>IFERROR(IF(Ações!$B1998="","",VLOOKUP(Table_1[[#This Row],[AÇÕES]],'Dados Status Invest STOCKS'!A1984:AD2599,27)),0)</f>
        <v>4.3600000000000003</v>
      </c>
      <c r="O1998" s="66">
        <f>IFERROR(IF(Ações!$L1998="","",Ações!$K1998*Ações!$L1998),0)</f>
        <v>0.19941999999999999</v>
      </c>
      <c r="P1998" s="67">
        <f t="shared" si="30"/>
        <v>0.06</v>
      </c>
      <c r="Q1998" s="67">
        <f>IFERROR(Ações!$O1998/Ações!$M1998,0)</f>
        <v>4.8169082125603863E-2</v>
      </c>
      <c r="R1998" s="67">
        <f>IFERROR(IF(Ações!$B1998="","",VLOOKUP(Table_1[[#This Row],[AÇÕES]],'Dados Status Invest STOCKS'!A1984:AD2599,18)/100),0)</f>
        <v>0.94959999999999989</v>
      </c>
      <c r="S1998" s="65">
        <f>IFERROR(IF(Ações!$B1998="","",VLOOKUP(Table_1[[#This Row],[AÇÕES]],'Dados Status Invest STOCKS'!A1984:AD2599,25)/100),0)</f>
        <v>4.1299999999999996E-2</v>
      </c>
      <c r="T1998" s="67">
        <f>(1-Ações!$Q1998)*Ações!$R1998</f>
        <v>0.90385863961352642</v>
      </c>
      <c r="U1998" s="68">
        <f>IF(Ações!$S1998=0,Ações!$T1998,IF(Ações!$T1998=0,Ações!$S1998,AVERAGE(Ações!$S1998,Ações!$T1998)))</f>
        <v>0.47257931980676321</v>
      </c>
    </row>
    <row r="1999" spans="2:21" ht="15" customHeight="1" x14ac:dyDescent="0.2">
      <c r="B1999" s="63" t="str">
        <f>IFERROR('Dados Status Invest STOCKS'!A1986,"-")</f>
        <v>GHLD</v>
      </c>
      <c r="C1999" s="45">
        <f>IFERROR((Ações!$D1999-Ações!$K1999)/Ações!$D1999,0)</f>
        <v>0.62917181705809644</v>
      </c>
      <c r="D1999" s="46">
        <f>(Ações!$O1999)/0.06</f>
        <v>33.330799999999996</v>
      </c>
      <c r="E1999" s="47">
        <f>IFERROR((Ações!$F1999-Ações!$K1999)/Ações!$F1999,0)</f>
        <v>0.66578539159974759</v>
      </c>
      <c r="F1999" s="46">
        <f>IF(OR(Ações!$N1999&lt;0,Ações!$M1999&lt;0),"",(22.5*Ações!$M1999*Ações!$N1999)^0.5)</f>
        <v>36.982225460347841</v>
      </c>
      <c r="G1999" s="47">
        <f>IFERROR((Ações!$H1999-Ações!$K1999)/Ações!$H1999,0)</f>
        <v>0.62917181705809644</v>
      </c>
      <c r="H1999" s="48">
        <f>IFERROR(Ações!$I1999/(Ações!$P1999-Table_1[[#This Row],[CAGR LUCRO 5A]]),0)</f>
        <v>33.330799999999996</v>
      </c>
      <c r="I1999" s="48">
        <f>IF(Ações!$S1999&lt;0,"",Ações!$O1999*(1+Ações!$S1999))</f>
        <v>1.9998479999999998</v>
      </c>
      <c r="J1999" s="49">
        <f>IFERROR(IF(Ações!$B1999="","",(VLOOKUP(Table_1[[#This Row],[AÇÕES]],'Dados Status Invest STOCKS'!A1985:AD2600,4)/Table_1[[#This Row],[LPA]]))/100,0)</f>
        <v>7.8787878787878792E-3</v>
      </c>
      <c r="K1999" s="64">
        <f>IFERROR(IF(Ações!$B1999="","",VLOOKUP(Table_1[[#This Row],[AÇÕES]],'Dados Status Invest STOCKS'!A1985:AD2600,2)),0)</f>
        <v>12.36</v>
      </c>
      <c r="L1999" s="65">
        <f>IFERROR(IF(Ações!$B1999="","",VLOOKUP(Table_1[[#This Row],[AÇÕES]],'Dados Status Invest STOCKS'!A1985:AD2600,3)/100),0)</f>
        <v>0.1618</v>
      </c>
      <c r="M1999" s="66">
        <f>IFERROR(IF(Ações!$B1999="","",VLOOKUP(Table_1[[#This Row],[AÇÕES]],'Dados Status Invest STOCKS'!A1985:AD2600,28)),0)</f>
        <v>3.96</v>
      </c>
      <c r="N1999" s="66">
        <f>IFERROR(IF(Ações!$B1999="","",VLOOKUP(Table_1[[#This Row],[AÇÕES]],'Dados Status Invest STOCKS'!A1985:AD2600,27)),0)</f>
        <v>15.35</v>
      </c>
      <c r="O1999" s="66">
        <f>IFERROR(IF(Ações!$L1999="","",Ações!$K1999*Ações!$L1999),0)</f>
        <v>1.9998479999999998</v>
      </c>
      <c r="P1999" s="67">
        <f t="shared" ref="P1999:P2062" si="31">$U$6</f>
        <v>0.06</v>
      </c>
      <c r="Q1999" s="67">
        <f>IFERROR(Ações!$O1999/Ações!$M1999,0)</f>
        <v>0.50501212121212113</v>
      </c>
      <c r="R1999" s="67">
        <f>IFERROR(IF(Ações!$B1999="","",VLOOKUP(Table_1[[#This Row],[AÇÕES]],'Dados Status Invest STOCKS'!A1985:AD2600,18)/100),0)</f>
        <v>0.25769999999999998</v>
      </c>
      <c r="S1999" s="65">
        <f>IFERROR(IF(Ações!$B1999="","",VLOOKUP(Table_1[[#This Row],[AÇÕES]],'Dados Status Invest STOCKS'!A1985:AD2600,25)/100),0)</f>
        <v>0</v>
      </c>
      <c r="T1999" s="67">
        <f>(1-Ações!$Q1999)*Ações!$R1999</f>
        <v>0.12755837636363637</v>
      </c>
      <c r="U1999" s="68">
        <f>IF(Ações!$S1999=0,Ações!$T1999,IF(Ações!$T1999=0,Ações!$S1999,AVERAGE(Ações!$S1999,Ações!$T1999)))</f>
        <v>0.12755837636363637</v>
      </c>
    </row>
    <row r="2000" spans="2:21" ht="15" customHeight="1" x14ac:dyDescent="0.2">
      <c r="B2000" s="63" t="str">
        <f>IFERROR('Dados Status Invest STOCKS'!A1987,"-")</f>
        <v>GHM</v>
      </c>
      <c r="C2000" s="45">
        <f>IFERROR((Ações!$D2000-Ações!$K2000)/Ações!$D2000,0)</f>
        <v>-0.63934426229508201</v>
      </c>
      <c r="D2000" s="46">
        <f>(Ações!$O2000)/0.06</f>
        <v>7.3382999999999994</v>
      </c>
      <c r="E2000" s="47">
        <f>IFERROR((Ações!$F2000-Ações!$K2000)/Ações!$F2000,0)</f>
        <v>0</v>
      </c>
      <c r="F2000" s="46" t="str">
        <f>IF(OR(Ações!$N2000&lt;0,Ações!$M2000&lt;0),"",(22.5*Ações!$M2000*Ações!$N2000)^0.5)</f>
        <v/>
      </c>
      <c r="G2000" s="47">
        <f>IFERROR((Ações!$H2000-Ações!$K2000)/Ações!$H2000,0)</f>
        <v>0</v>
      </c>
      <c r="H2000" s="48">
        <f>IFERROR(Ações!$I2000/(Ações!$P2000-Table_1[[#This Row],[CAGR LUCRO 5A]]),0)</f>
        <v>0</v>
      </c>
      <c r="I2000" s="48" t="str">
        <f>IF(Ações!$S2000&lt;0,"",Ações!$O2000*(1+Ações!$S2000))</f>
        <v/>
      </c>
      <c r="J2000" s="49">
        <f>IFERROR(IF(Ações!$B2000="","",(VLOOKUP(Table_1[[#This Row],[AÇÕES]],'Dados Status Invest STOCKS'!A1986:AD2601,4)/Table_1[[#This Row],[LPA]]))/100,0)</f>
        <v>2.9484999999999997</v>
      </c>
      <c r="K2000" s="64">
        <f>IFERROR(IF(Ações!$B2000="","",VLOOKUP(Table_1[[#This Row],[AÇÕES]],'Dados Status Invest STOCKS'!A1986:AD2601,2)),0)</f>
        <v>12.03</v>
      </c>
      <c r="L2000" s="65">
        <f>IFERROR(IF(Ações!$B2000="","",VLOOKUP(Table_1[[#This Row],[AÇÕES]],'Dados Status Invest STOCKS'!A1986:AD2601,3)/100),0)</f>
        <v>3.6600000000000001E-2</v>
      </c>
      <c r="M2000" s="66">
        <f>IFERROR(IF(Ações!$B2000="","",VLOOKUP(Table_1[[#This Row],[AÇÕES]],'Dados Status Invest STOCKS'!A1986:AD2601,28)),0)</f>
        <v>-0.2</v>
      </c>
      <c r="N2000" s="66">
        <f>IFERROR(IF(Ações!$B2000="","",VLOOKUP(Table_1[[#This Row],[AÇÕES]],'Dados Status Invest STOCKS'!A1986:AD2601,27)),0)</f>
        <v>9.57</v>
      </c>
      <c r="O2000" s="66">
        <f>IFERROR(IF(Ações!$L2000="","",Ações!$K2000*Ações!$L2000),0)</f>
        <v>0.44029799999999997</v>
      </c>
      <c r="P2000" s="67">
        <f t="shared" si="31"/>
        <v>0.06</v>
      </c>
      <c r="Q2000" s="67">
        <f>IFERROR(Ações!$O2000/Ações!$M2000,0)</f>
        <v>-2.2014899999999997</v>
      </c>
      <c r="R2000" s="67">
        <f>IFERROR(IF(Ações!$B2000="","",VLOOKUP(Table_1[[#This Row],[AÇÕES]],'Dados Status Invest STOCKS'!A1986:AD2601,18)/100),0)</f>
        <v>-2.1299999999999999E-2</v>
      </c>
      <c r="S2000" s="65">
        <f>IFERROR(IF(Ações!$B2000="","",VLOOKUP(Table_1[[#This Row],[AÇÕES]],'Dados Status Invest STOCKS'!A1986:AD2601,25)/100),0)</f>
        <v>-0.17280000000000001</v>
      </c>
      <c r="T2000" s="67">
        <f>(1-Ações!$Q2000)*Ações!$R2000</f>
        <v>-6.8191736999999988E-2</v>
      </c>
      <c r="U2000" s="68">
        <f>IF(Ações!$S2000=0,Ações!$T2000,IF(Ações!$T2000=0,Ações!$S2000,AVERAGE(Ações!$S2000,Ações!$T2000)))</f>
        <v>-0.12049586849999999</v>
      </c>
    </row>
    <row r="2001" spans="2:21" ht="15" customHeight="1" x14ac:dyDescent="0.2">
      <c r="B2001" s="63" t="str">
        <f>IFERROR('Dados Status Invest STOCKS'!A1988,"-")</f>
        <v>GHSI</v>
      </c>
      <c r="C2001" s="45">
        <f>IFERROR((Ações!$D2001-Ações!$K2001)/Ações!$D2001,0)</f>
        <v>0</v>
      </c>
      <c r="D2001" s="46">
        <f>(Ações!$O2001)/0.06</f>
        <v>0</v>
      </c>
      <c r="E2001" s="47">
        <f>IFERROR((Ações!$F2001-Ações!$K2001)/Ações!$F2001,0)</f>
        <v>0</v>
      </c>
      <c r="F2001" s="46" t="str">
        <f>IF(OR(Ações!$N2001&lt;0,Ações!$M2001&lt;0),"",(22.5*Ações!$M2001*Ações!$N2001)^0.5)</f>
        <v/>
      </c>
      <c r="G2001" s="47">
        <f>IFERROR((Ações!$H2001-Ações!$K2001)/Ações!$H2001,0)</f>
        <v>0</v>
      </c>
      <c r="H2001" s="48">
        <f>IFERROR(Ações!$I2001/(Ações!$P2001-Table_1[[#This Row],[CAGR LUCRO 5A]]),0)</f>
        <v>0</v>
      </c>
      <c r="I2001" s="48">
        <f>IF(Ações!$S2001&lt;0,"",Ações!$O2001*(1+Ações!$S2001))</f>
        <v>0</v>
      </c>
      <c r="J2001" s="49">
        <f>IFERROR(IF(Ações!$B2001="","",(VLOOKUP(Table_1[[#This Row],[AÇÕES]],'Dados Status Invest STOCKS'!A1987:AD2602,4)/Table_1[[#This Row],[LPA]]))/100,0)</f>
        <v>1.5714285714285715E-2</v>
      </c>
      <c r="K2001" s="64">
        <f>IFERROR(IF(Ações!$B2001="","",VLOOKUP(Table_1[[#This Row],[AÇÕES]],'Dados Status Invest STOCKS'!A1987:AD2602,2)),0)</f>
        <v>0.49</v>
      </c>
      <c r="L2001" s="65">
        <f>IFERROR(IF(Ações!$B2001="","",VLOOKUP(Table_1[[#This Row],[AÇÕES]],'Dados Status Invest STOCKS'!A1987:AD2602,3)/100),0)</f>
        <v>0</v>
      </c>
      <c r="M2001" s="66">
        <f>IFERROR(IF(Ações!$B2001="","",VLOOKUP(Table_1[[#This Row],[AÇÕES]],'Dados Status Invest STOCKS'!A1987:AD2602,28)),0)</f>
        <v>-0.56000000000000005</v>
      </c>
      <c r="N2001" s="66">
        <f>IFERROR(IF(Ações!$B2001="","",VLOOKUP(Table_1[[#This Row],[AÇÕES]],'Dados Status Invest STOCKS'!A1987:AD2602,27)),0)</f>
        <v>1.5</v>
      </c>
      <c r="O2001" s="66">
        <f>IFERROR(IF(Ações!$L2001="","",Ações!$K2001*Ações!$L2001),0)</f>
        <v>0</v>
      </c>
      <c r="P2001" s="67">
        <f t="shared" si="31"/>
        <v>0.06</v>
      </c>
      <c r="Q2001" s="67">
        <f>IFERROR(Ações!$O2001/Ações!$M2001,0)</f>
        <v>0</v>
      </c>
      <c r="R2001" s="67">
        <f>IFERROR(IF(Ações!$B2001="","",VLOOKUP(Table_1[[#This Row],[AÇÕES]],'Dados Status Invest STOCKS'!A1987:AD2602,18)/100),0)</f>
        <v>-0.37109999999999999</v>
      </c>
      <c r="S2001" s="65">
        <f>IFERROR(IF(Ações!$B2001="","",VLOOKUP(Table_1[[#This Row],[AÇÕES]],'Dados Status Invest STOCKS'!A1987:AD2602,25)/100),0)</f>
        <v>0</v>
      </c>
      <c r="T2001" s="67">
        <f>(1-Ações!$Q2001)*Ações!$R2001</f>
        <v>-0.37109999999999999</v>
      </c>
      <c r="U2001" s="68">
        <f>IF(Ações!$S2001=0,Ações!$T2001,IF(Ações!$T2001=0,Ações!$S2001,AVERAGE(Ações!$S2001,Ações!$T2001)))</f>
        <v>-0.37109999999999999</v>
      </c>
    </row>
    <row r="2002" spans="2:21" ht="15" customHeight="1" x14ac:dyDescent="0.2">
      <c r="B2002" s="63" t="str">
        <f>IFERROR('Dados Status Invest STOCKS'!A1989,"-")</f>
        <v>GIB</v>
      </c>
      <c r="C2002" s="45">
        <f>IFERROR((Ações!$D2002-Ações!$K2002)/Ações!$D2002,0)</f>
        <v>0</v>
      </c>
      <c r="D2002" s="46">
        <f>(Ações!$O2002)/0.06</f>
        <v>0</v>
      </c>
      <c r="E2002" s="47">
        <f>IFERROR((Ações!$F2002-Ações!$K2002)/Ações!$F2002,0)</f>
        <v>-0.84686286748284512</v>
      </c>
      <c r="F2002" s="46">
        <f>IF(OR(Ações!$N2002&lt;0,Ações!$M2002&lt;0),"",(22.5*Ações!$M2002*Ações!$N2002)^0.5)</f>
        <v>45.152242469228476</v>
      </c>
      <c r="G2002" s="47">
        <f>IFERROR((Ações!$H2002-Ações!$K2002)/Ações!$H2002,0)</f>
        <v>0</v>
      </c>
      <c r="H2002" s="48">
        <f>IFERROR(Ações!$I2002/(Ações!$P2002-Table_1[[#This Row],[CAGR LUCRO 5A]]),0)</f>
        <v>0</v>
      </c>
      <c r="I2002" s="48" t="str">
        <f>IF(Ações!$S2002&lt;0,"",Ações!$O2002*(1+Ações!$S2002))</f>
        <v/>
      </c>
      <c r="J2002" s="49">
        <f>IFERROR(IF(Ações!$B2002="","",(VLOOKUP(Table_1[[#This Row],[AÇÕES]],'Dados Status Invest STOCKS'!A1988:AD2603,4)/Table_1[[#This Row],[LPA]]))/100,0)</f>
        <v>4.9658536585365856E-2</v>
      </c>
      <c r="K2002" s="64">
        <f>IFERROR(IF(Ações!$B2002="","",VLOOKUP(Table_1[[#This Row],[AÇÕES]],'Dados Status Invest STOCKS'!A1988:AD2603,2)),0)</f>
        <v>83.39</v>
      </c>
      <c r="L2002" s="65">
        <f>IFERROR(IF(Ações!$B2002="","",VLOOKUP(Table_1[[#This Row],[AÇÕES]],'Dados Status Invest STOCKS'!A1988:AD2603,3)/100),0)</f>
        <v>0</v>
      </c>
      <c r="M2002" s="66">
        <f>IFERROR(IF(Ações!$B2002="","",VLOOKUP(Table_1[[#This Row],[AÇÕES]],'Dados Status Invest STOCKS'!A1988:AD2603,28)),0)</f>
        <v>4.0999999999999996</v>
      </c>
      <c r="N2002" s="66">
        <f>IFERROR(IF(Ações!$B2002="","",VLOOKUP(Table_1[[#This Row],[AÇÕES]],'Dados Status Invest STOCKS'!A1988:AD2603,27)),0)</f>
        <v>22.1</v>
      </c>
      <c r="O2002" s="66">
        <f>IFERROR(IF(Ações!$L2002="","",Ações!$K2002*Ações!$L2002),0)</f>
        <v>0</v>
      </c>
      <c r="P2002" s="67">
        <f t="shared" si="31"/>
        <v>0.06</v>
      </c>
      <c r="Q2002" s="67">
        <f>IFERROR(Ações!$O2002/Ações!$M2002,0)</f>
        <v>0</v>
      </c>
      <c r="R2002" s="67">
        <f>IFERROR(IF(Ações!$B2002="","",VLOOKUP(Table_1[[#This Row],[AÇÕES]],'Dados Status Invest STOCKS'!A1988:AD2603,18)/100),0)</f>
        <v>0.18530000000000002</v>
      </c>
      <c r="S2002" s="65">
        <f>IFERROR(IF(Ações!$B2002="","",VLOOKUP(Table_1[[#This Row],[AÇÕES]],'Dados Status Invest STOCKS'!A1988:AD2603,25)/100),0)</f>
        <v>-1.83E-2</v>
      </c>
      <c r="T2002" s="67">
        <f>(1-Ações!$Q2002)*Ações!$R2002</f>
        <v>0.18530000000000002</v>
      </c>
      <c r="U2002" s="68">
        <f>IF(Ações!$S2002=0,Ações!$T2002,IF(Ações!$T2002=0,Ações!$S2002,AVERAGE(Ações!$S2002,Ações!$T2002)))</f>
        <v>8.3500000000000005E-2</v>
      </c>
    </row>
    <row r="2003" spans="2:21" ht="15" customHeight="1" x14ac:dyDescent="0.2">
      <c r="B2003" s="63" t="str">
        <f>IFERROR('Dados Status Invest STOCKS'!A1990,"-")</f>
        <v>GIFI</v>
      </c>
      <c r="C2003" s="45">
        <f>IFERROR((Ações!$D2003-Ações!$K2003)/Ações!$D2003,0)</f>
        <v>0</v>
      </c>
      <c r="D2003" s="46">
        <f>(Ações!$O2003)/0.06</f>
        <v>0</v>
      </c>
      <c r="E2003" s="47">
        <f>IFERROR((Ações!$F2003-Ações!$K2003)/Ações!$F2003,0)</f>
        <v>0</v>
      </c>
      <c r="F2003" s="46" t="str">
        <f>IF(OR(Ações!$N2003&lt;0,Ações!$M2003&lt;0),"",(22.5*Ações!$M2003*Ações!$N2003)^0.5)</f>
        <v/>
      </c>
      <c r="G2003" s="47">
        <f>IFERROR((Ações!$H2003-Ações!$K2003)/Ações!$H2003,0)</f>
        <v>0</v>
      </c>
      <c r="H2003" s="48">
        <f>IFERROR(Ações!$I2003/(Ações!$P2003-Table_1[[#This Row],[CAGR LUCRO 5A]]),0)</f>
        <v>0</v>
      </c>
      <c r="I2003" s="48">
        <f>IF(Ações!$S2003&lt;0,"",Ações!$O2003*(1+Ações!$S2003))</f>
        <v>0</v>
      </c>
      <c r="J2003" s="49">
        <f>IFERROR(IF(Ações!$B2003="","",(VLOOKUP(Table_1[[#This Row],[AÇÕES]],'Dados Status Invest STOCKS'!A1989:AD2604,4)/Table_1[[#This Row],[LPA]]))/100,0)</f>
        <v>9.5588235294117637E-3</v>
      </c>
      <c r="K2003" s="64">
        <f>IFERROR(IF(Ações!$B2003="","",VLOOKUP(Table_1[[#This Row],[AÇÕES]],'Dados Status Invest STOCKS'!A1989:AD2604,2)),0)</f>
        <v>3.97</v>
      </c>
      <c r="L2003" s="65">
        <f>IFERROR(IF(Ações!$B2003="","",VLOOKUP(Table_1[[#This Row],[AÇÕES]],'Dados Status Invest STOCKS'!A1989:AD2604,3)/100),0)</f>
        <v>0</v>
      </c>
      <c r="M2003" s="66">
        <f>IFERROR(IF(Ações!$B2003="","",VLOOKUP(Table_1[[#This Row],[AÇÕES]],'Dados Status Invest STOCKS'!A1989:AD2604,28)),0)</f>
        <v>-2.04</v>
      </c>
      <c r="N2003" s="66">
        <f>IFERROR(IF(Ações!$B2003="","",VLOOKUP(Table_1[[#This Row],[AÇÕES]],'Dados Status Invest STOCKS'!A1989:AD2604,27)),0)</f>
        <v>7.15</v>
      </c>
      <c r="O2003" s="66">
        <f>IFERROR(IF(Ações!$L2003="","",Ações!$K2003*Ações!$L2003),0)</f>
        <v>0</v>
      </c>
      <c r="P2003" s="67">
        <f t="shared" si="31"/>
        <v>0.06</v>
      </c>
      <c r="Q2003" s="67">
        <f>IFERROR(Ações!$O2003/Ações!$M2003,0)</f>
        <v>0</v>
      </c>
      <c r="R2003" s="67">
        <f>IFERROR(IF(Ações!$B2003="","",VLOOKUP(Table_1[[#This Row],[AÇÕES]],'Dados Status Invest STOCKS'!A1989:AD2604,18)/100),0)</f>
        <v>-0.28510000000000002</v>
      </c>
      <c r="S2003" s="65">
        <f>IFERROR(IF(Ações!$B2003="","",VLOOKUP(Table_1[[#This Row],[AÇÕES]],'Dados Status Invest STOCKS'!A1989:AD2604,25)/100),0)</f>
        <v>0</v>
      </c>
      <c r="T2003" s="67">
        <f>(1-Ações!$Q2003)*Ações!$R2003</f>
        <v>-0.28510000000000002</v>
      </c>
      <c r="U2003" s="68">
        <f>IF(Ações!$S2003=0,Ações!$T2003,IF(Ações!$T2003=0,Ações!$S2003,AVERAGE(Ações!$S2003,Ações!$T2003)))</f>
        <v>-0.28510000000000002</v>
      </c>
    </row>
    <row r="2004" spans="2:21" ht="15" customHeight="1" x14ac:dyDescent="0.2">
      <c r="B2004" s="63" t="str">
        <f>IFERROR('Dados Status Invest STOCKS'!A1991,"-")</f>
        <v>GIGM</v>
      </c>
      <c r="C2004" s="45">
        <f>IFERROR((Ações!$D2004-Ações!$K2004)/Ações!$D2004,0)</f>
        <v>0</v>
      </c>
      <c r="D2004" s="46">
        <f>(Ações!$O2004)/0.06</f>
        <v>0</v>
      </c>
      <c r="E2004" s="47">
        <f>IFERROR((Ações!$F2004-Ações!$K2004)/Ações!$F2004,0)</f>
        <v>0</v>
      </c>
      <c r="F2004" s="46" t="str">
        <f>IF(OR(Ações!$N2004&lt;0,Ações!$M2004&lt;0),"",(22.5*Ações!$M2004*Ações!$N2004)^0.5)</f>
        <v/>
      </c>
      <c r="G2004" s="47">
        <f>IFERROR((Ações!$H2004-Ações!$K2004)/Ações!$H2004,0)</f>
        <v>0</v>
      </c>
      <c r="H2004" s="48">
        <f>IFERROR(Ações!$I2004/(Ações!$P2004-Table_1[[#This Row],[CAGR LUCRO 5A]]),0)</f>
        <v>0</v>
      </c>
      <c r="I2004" s="48">
        <f>IF(Ações!$S2004&lt;0,"",Ações!$O2004*(1+Ações!$S2004))</f>
        <v>0</v>
      </c>
      <c r="J2004" s="49">
        <f>IFERROR(IF(Ações!$B2004="","",(VLOOKUP(Table_1[[#This Row],[AÇÕES]],'Dados Status Invest STOCKS'!A1990:AD2605,4)/Table_1[[#This Row],[LPA]]))/100,0)</f>
        <v>0.41</v>
      </c>
      <c r="K2004" s="64">
        <f>IFERROR(IF(Ações!$B2004="","",VLOOKUP(Table_1[[#This Row],[AÇÕES]],'Dados Status Invest STOCKS'!A1990:AD2605,2)),0)</f>
        <v>1.79</v>
      </c>
      <c r="L2004" s="65">
        <f>IFERROR(IF(Ações!$B2004="","",VLOOKUP(Table_1[[#This Row],[AÇÕES]],'Dados Status Invest STOCKS'!A1990:AD2605,3)/100),0)</f>
        <v>0</v>
      </c>
      <c r="M2004" s="66">
        <f>IFERROR(IF(Ações!$B2004="","",VLOOKUP(Table_1[[#This Row],[AÇÕES]],'Dados Status Invest STOCKS'!A1990:AD2605,28)),0)</f>
        <v>-0.21</v>
      </c>
      <c r="N2004" s="66">
        <f>IFERROR(IF(Ações!$B2004="","",VLOOKUP(Table_1[[#This Row],[AÇÕES]],'Dados Status Invest STOCKS'!A1990:AD2605,27)),0)</f>
        <v>4.7300000000000004</v>
      </c>
      <c r="O2004" s="66">
        <f>IFERROR(IF(Ações!$L2004="","",Ações!$K2004*Ações!$L2004),0)</f>
        <v>0</v>
      </c>
      <c r="P2004" s="67">
        <f t="shared" si="31"/>
        <v>0.06</v>
      </c>
      <c r="Q2004" s="67">
        <f>IFERROR(Ações!$O2004/Ações!$M2004,0)</f>
        <v>0</v>
      </c>
      <c r="R2004" s="67">
        <f>IFERROR(IF(Ações!$B2004="","",VLOOKUP(Table_1[[#This Row],[AÇÕES]],'Dados Status Invest STOCKS'!A1990:AD2605,18)/100),0)</f>
        <v>-4.4000000000000004E-2</v>
      </c>
      <c r="S2004" s="65">
        <f>IFERROR(IF(Ações!$B2004="","",VLOOKUP(Table_1[[#This Row],[AÇÕES]],'Dados Status Invest STOCKS'!A1990:AD2605,25)/100),0)</f>
        <v>0</v>
      </c>
      <c r="T2004" s="67">
        <f>(1-Ações!$Q2004)*Ações!$R2004</f>
        <v>-4.4000000000000004E-2</v>
      </c>
      <c r="U2004" s="68">
        <f>IF(Ações!$S2004=0,Ações!$T2004,IF(Ações!$T2004=0,Ações!$S2004,AVERAGE(Ações!$S2004,Ações!$T2004)))</f>
        <v>-4.4000000000000004E-2</v>
      </c>
    </row>
    <row r="2005" spans="2:21" ht="15" customHeight="1" x14ac:dyDescent="0.2">
      <c r="B2005" s="63" t="str">
        <f>IFERROR('Dados Status Invest STOCKS'!A1992,"-")</f>
        <v>GIII</v>
      </c>
      <c r="C2005" s="45">
        <f>IFERROR((Ações!$D2005-Ações!$K2005)/Ações!$D2005,0)</f>
        <v>0</v>
      </c>
      <c r="D2005" s="46">
        <f>(Ações!$O2005)/0.06</f>
        <v>0</v>
      </c>
      <c r="E2005" s="47">
        <f>IFERROR((Ações!$F2005-Ações!$K2005)/Ações!$F2005,0)</f>
        <v>0.45550887221618191</v>
      </c>
      <c r="F2005" s="46">
        <f>IF(OR(Ações!$N2005&lt;0,Ações!$M2005&lt;0),"",(22.5*Ações!$M2005*Ações!$N2005)^0.5)</f>
        <v>48.595833154705765</v>
      </c>
      <c r="G2005" s="47">
        <f>IFERROR((Ações!$H2005-Ações!$K2005)/Ações!$H2005,0)</f>
        <v>0</v>
      </c>
      <c r="H2005" s="48">
        <f>IFERROR(Ações!$I2005/(Ações!$P2005-Table_1[[#This Row],[CAGR LUCRO 5A]]),0)</f>
        <v>0</v>
      </c>
      <c r="I2005" s="48" t="str">
        <f>IF(Ações!$S2005&lt;0,"",Ações!$O2005*(1+Ações!$S2005))</f>
        <v/>
      </c>
      <c r="J2005" s="49">
        <f>IFERROR(IF(Ações!$B2005="","",(VLOOKUP(Table_1[[#This Row],[AÇÕES]],'Dados Status Invest STOCKS'!A1991:AD2606,4)/Table_1[[#This Row],[LPA]]))/100,0)</f>
        <v>2.2448979591836733E-2</v>
      </c>
      <c r="K2005" s="64">
        <f>IFERROR(IF(Ações!$B2005="","",VLOOKUP(Table_1[[#This Row],[AÇÕES]],'Dados Status Invest STOCKS'!A1991:AD2606,2)),0)</f>
        <v>26.46</v>
      </c>
      <c r="L2005" s="65">
        <f>IFERROR(IF(Ações!$B2005="","",VLOOKUP(Table_1[[#This Row],[AÇÕES]],'Dados Status Invest STOCKS'!A1991:AD2606,3)/100),0)</f>
        <v>0</v>
      </c>
      <c r="M2005" s="66">
        <f>IFERROR(IF(Ações!$B2005="","",VLOOKUP(Table_1[[#This Row],[AÇÕES]],'Dados Status Invest STOCKS'!A1991:AD2606,28)),0)</f>
        <v>3.43</v>
      </c>
      <c r="N2005" s="66">
        <f>IFERROR(IF(Ações!$B2005="","",VLOOKUP(Table_1[[#This Row],[AÇÕES]],'Dados Status Invest STOCKS'!A1991:AD2606,27)),0)</f>
        <v>30.6</v>
      </c>
      <c r="O2005" s="66">
        <f>IFERROR(IF(Ações!$L2005="","",Ações!$K2005*Ações!$L2005),0)</f>
        <v>0</v>
      </c>
      <c r="P2005" s="67">
        <f t="shared" si="31"/>
        <v>0.06</v>
      </c>
      <c r="Q2005" s="67">
        <f>IFERROR(Ações!$O2005/Ações!$M2005,0)</f>
        <v>0</v>
      </c>
      <c r="R2005" s="67">
        <f>IFERROR(IF(Ações!$B2005="","",VLOOKUP(Table_1[[#This Row],[AÇÕES]],'Dados Status Invest STOCKS'!A1991:AD2606,18)/100),0)</f>
        <v>0.11220000000000001</v>
      </c>
      <c r="S2005" s="65">
        <f>IFERROR(IF(Ações!$B2005="","",VLOOKUP(Table_1[[#This Row],[AÇÕES]],'Dados Status Invest STOCKS'!A1991:AD2606,25)/100),0)</f>
        <v>-0.27100000000000002</v>
      </c>
      <c r="T2005" s="67">
        <f>(1-Ações!$Q2005)*Ações!$R2005</f>
        <v>0.11220000000000001</v>
      </c>
      <c r="U2005" s="68">
        <f>IF(Ações!$S2005=0,Ações!$T2005,IF(Ações!$T2005=0,Ações!$S2005,AVERAGE(Ações!$S2005,Ações!$T2005)))</f>
        <v>-7.9399999999999998E-2</v>
      </c>
    </row>
    <row r="2006" spans="2:21" ht="15" customHeight="1" x14ac:dyDescent="0.2">
      <c r="B2006" s="63" t="str">
        <f>IFERROR('Dados Status Invest STOCKS'!A1993,"-")</f>
        <v>GIK</v>
      </c>
      <c r="C2006" s="45">
        <f>IFERROR((Ações!$D2006-Ações!$K2006)/Ações!$D2006,0)</f>
        <v>0</v>
      </c>
      <c r="D2006" s="46">
        <f>(Ações!$O2006)/0.06</f>
        <v>0</v>
      </c>
      <c r="E2006" s="47">
        <f>IFERROR((Ações!$F2006-Ações!$K2006)/Ações!$F2006,0)</f>
        <v>0</v>
      </c>
      <c r="F2006" s="46" t="str">
        <f>IF(OR(Ações!$N2006&lt;0,Ações!$M2006&lt;0),"",(22.5*Ações!$M2006*Ações!$N2006)^0.5)</f>
        <v/>
      </c>
      <c r="G2006" s="47">
        <f>IFERROR((Ações!$H2006-Ações!$K2006)/Ações!$H2006,0)</f>
        <v>0</v>
      </c>
      <c r="H2006" s="48">
        <f>IFERROR(Ações!$I2006/(Ações!$P2006-Table_1[[#This Row],[CAGR LUCRO 5A]]),0)</f>
        <v>0</v>
      </c>
      <c r="I2006" s="48">
        <f>IF(Ações!$S2006&lt;0,"",Ações!$O2006*(1+Ações!$S2006))</f>
        <v>0</v>
      </c>
      <c r="J2006" s="49">
        <f>IFERROR(IF(Ações!$B2006="","",(VLOOKUP(Table_1[[#This Row],[AÇÕES]],'Dados Status Invest STOCKS'!A1992:AD2607,4)/Table_1[[#This Row],[LPA]]))/100,0)</f>
        <v>2.5891829689298049E-4</v>
      </c>
      <c r="K2006" s="64">
        <f>IFERROR(IF(Ações!$B2006="","",VLOOKUP(Table_1[[#This Row],[AÇÕES]],'Dados Status Invest STOCKS'!A1992:AD2607,2)),0)</f>
        <v>7.82</v>
      </c>
      <c r="L2006" s="65">
        <f>IFERROR(IF(Ações!$B2006="","",VLOOKUP(Table_1[[#This Row],[AÇÕES]],'Dados Status Invest STOCKS'!A1992:AD2607,3)/100),0)</f>
        <v>0</v>
      </c>
      <c r="M2006" s="66">
        <f>IFERROR(IF(Ações!$B2006="","",VLOOKUP(Table_1[[#This Row],[AÇÕES]],'Dados Status Invest STOCKS'!A1992:AD2607,28)),0)</f>
        <v>-17.38</v>
      </c>
      <c r="N2006" s="66">
        <f>IFERROR(IF(Ações!$B2006="","",VLOOKUP(Table_1[[#This Row],[AÇÕES]],'Dados Status Invest STOCKS'!A1992:AD2607,27)),0)</f>
        <v>193.1</v>
      </c>
      <c r="O2006" s="66">
        <f>IFERROR(IF(Ações!$L2006="","",Ações!$K2006*Ações!$L2006),0)</f>
        <v>0</v>
      </c>
      <c r="P2006" s="67">
        <f t="shared" si="31"/>
        <v>0.06</v>
      </c>
      <c r="Q2006" s="67">
        <f>IFERROR(Ações!$O2006/Ações!$M2006,0)</f>
        <v>0</v>
      </c>
      <c r="R2006" s="67">
        <f>IFERROR(IF(Ações!$B2006="","",VLOOKUP(Table_1[[#This Row],[AÇÕES]],'Dados Status Invest STOCKS'!A1992:AD2607,18)/100),0)</f>
        <v>-0.09</v>
      </c>
      <c r="S2006" s="65">
        <f>IFERROR(IF(Ações!$B2006="","",VLOOKUP(Table_1[[#This Row],[AÇÕES]],'Dados Status Invest STOCKS'!A1992:AD2607,25)/100),0)</f>
        <v>0</v>
      </c>
      <c r="T2006" s="67">
        <f>(1-Ações!$Q2006)*Ações!$R2006</f>
        <v>-0.09</v>
      </c>
      <c r="U2006" s="68">
        <f>IF(Ações!$S2006=0,Ações!$T2006,IF(Ações!$T2006=0,Ações!$S2006,AVERAGE(Ações!$S2006,Ações!$T2006)))</f>
        <v>-0.09</v>
      </c>
    </row>
    <row r="2007" spans="2:21" ht="15" customHeight="1" x14ac:dyDescent="0.2">
      <c r="B2007" s="63" t="str">
        <f>IFERROR('Dados Status Invest STOCKS'!A1994,"-")</f>
        <v>GIL</v>
      </c>
      <c r="C2007" s="45">
        <f>IFERROR((Ações!$D2007-Ações!$K2007)/Ações!$D2007,0)</f>
        <v>-4.0847457627118642</v>
      </c>
      <c r="D2007" s="46">
        <f>(Ações!$O2007)/0.06</f>
        <v>7.6680333333333337</v>
      </c>
      <c r="E2007" s="47">
        <f>IFERROR((Ações!$F2007-Ações!$K2007)/Ações!$F2007,0)</f>
        <v>-0.95543642774809245</v>
      </c>
      <c r="F2007" s="46">
        <f>IF(OR(Ações!$N2007&lt;0,Ações!$M2007&lt;0),"",(22.5*Ações!$M2007*Ações!$N2007)^0.5)</f>
        <v>19.939282835648829</v>
      </c>
      <c r="G2007" s="47">
        <f>IFERROR((Ações!$H2007-Ações!$K2007)/Ações!$H2007,0)</f>
        <v>-4.0847457627118642</v>
      </c>
      <c r="H2007" s="48">
        <f>IFERROR(Ações!$I2007/(Ações!$P2007-Table_1[[#This Row],[CAGR LUCRO 5A]]),0)</f>
        <v>7.6680333333333337</v>
      </c>
      <c r="I2007" s="48">
        <f>IF(Ações!$S2007&lt;0,"",Ações!$O2007*(1+Ações!$S2007))</f>
        <v>0.46008199999999999</v>
      </c>
      <c r="J2007" s="49">
        <f>IFERROR(IF(Ações!$B2007="","",(VLOOKUP(Table_1[[#This Row],[AÇÕES]],'Dados Status Invest STOCKS'!A1993:AD2608,4)/Table_1[[#This Row],[LPA]]))/100,0)</f>
        <v>0.10794736842105264</v>
      </c>
      <c r="K2007" s="64">
        <f>IFERROR(IF(Ações!$B2007="","",VLOOKUP(Table_1[[#This Row],[AÇÕES]],'Dados Status Invest STOCKS'!A1993:AD2608,2)),0)</f>
        <v>38.99</v>
      </c>
      <c r="L2007" s="65">
        <f>IFERROR(IF(Ações!$B2007="","",VLOOKUP(Table_1[[#This Row],[AÇÕES]],'Dados Status Invest STOCKS'!A1993:AD2608,3)/100),0)</f>
        <v>1.18E-2</v>
      </c>
      <c r="M2007" s="66">
        <f>IFERROR(IF(Ações!$B2007="","",VLOOKUP(Table_1[[#This Row],[AÇÕES]],'Dados Status Invest STOCKS'!A1993:AD2608,28)),0)</f>
        <v>1.9</v>
      </c>
      <c r="N2007" s="66">
        <f>IFERROR(IF(Ações!$B2007="","",VLOOKUP(Table_1[[#This Row],[AÇÕES]],'Dados Status Invest STOCKS'!A1993:AD2608,27)),0)</f>
        <v>9.3000000000000007</v>
      </c>
      <c r="O2007" s="66">
        <f>IFERROR(IF(Ações!$L2007="","",Ações!$K2007*Ações!$L2007),0)</f>
        <v>0.46008199999999999</v>
      </c>
      <c r="P2007" s="67">
        <f t="shared" si="31"/>
        <v>0.06</v>
      </c>
      <c r="Q2007" s="67">
        <f>IFERROR(Ações!$O2007/Ações!$M2007,0)</f>
        <v>0.2421484210526316</v>
      </c>
      <c r="R2007" s="67">
        <f>IFERROR(IF(Ações!$B2007="","",VLOOKUP(Table_1[[#This Row],[AÇÕES]],'Dados Status Invest STOCKS'!A1993:AD2608,18)/100),0)</f>
        <v>0.20449999999999999</v>
      </c>
      <c r="S2007" s="65">
        <f>IFERROR(IF(Ações!$B2007="","",VLOOKUP(Table_1[[#This Row],[AÇÕES]],'Dados Status Invest STOCKS'!A1993:AD2608,25)/100),0)</f>
        <v>0</v>
      </c>
      <c r="T2007" s="67">
        <f>(1-Ações!$Q2007)*Ações!$R2007</f>
        <v>0.15498064789473684</v>
      </c>
      <c r="U2007" s="68">
        <f>IF(Ações!$S2007=0,Ações!$T2007,IF(Ações!$T2007=0,Ações!$S2007,AVERAGE(Ações!$S2007,Ações!$T2007)))</f>
        <v>0.15498064789473684</v>
      </c>
    </row>
    <row r="2008" spans="2:21" ht="15" customHeight="1" x14ac:dyDescent="0.2">
      <c r="B2008" s="63" t="str">
        <f>IFERROR('Dados Status Invest STOCKS'!A1995,"-")</f>
        <v>GILD</v>
      </c>
      <c r="C2008" s="45">
        <f>IFERROR((Ações!$D2008-Ações!$K2008)/Ações!$D2008,0)</f>
        <v>-0.44927536231884047</v>
      </c>
      <c r="D2008" s="46">
        <f>(Ações!$O2008)/0.06</f>
        <v>47.313299999999998</v>
      </c>
      <c r="E2008" s="47">
        <f>IFERROR((Ações!$F2008-Ações!$K2008)/Ações!$F2008,0)</f>
        <v>-0.43957190688291764</v>
      </c>
      <c r="F2008" s="46">
        <f>IF(OR(Ações!$N2008&lt;0,Ações!$M2008&lt;0),"",(22.5*Ações!$M2008*Ações!$N2008)^0.5)</f>
        <v>47.632215988761224</v>
      </c>
      <c r="G2008" s="47">
        <f>IFERROR((Ações!$H2008-Ações!$K2008)/Ações!$H2008,0)</f>
        <v>0</v>
      </c>
      <c r="H2008" s="48">
        <f>IFERROR(Ações!$I2008/(Ações!$P2008-Table_1[[#This Row],[CAGR LUCRO 5A]]),0)</f>
        <v>0</v>
      </c>
      <c r="I2008" s="48" t="str">
        <f>IF(Ações!$S2008&lt;0,"",Ações!$O2008*(1+Ações!$S2008))</f>
        <v/>
      </c>
      <c r="J2008" s="49">
        <f>IFERROR(IF(Ações!$B2008="","",(VLOOKUP(Table_1[[#This Row],[AÇÕES]],'Dados Status Invest STOCKS'!A1994:AD2609,4)/Table_1[[#This Row],[LPA]]))/100,0)</f>
        <v>1.9745331069609511E-2</v>
      </c>
      <c r="K2008" s="64">
        <f>IFERROR(IF(Ações!$B2008="","",VLOOKUP(Table_1[[#This Row],[AÇÕES]],'Dados Status Invest STOCKS'!A1994:AD2609,2)),0)</f>
        <v>68.569999999999993</v>
      </c>
      <c r="L2008" s="65">
        <f>IFERROR(IF(Ações!$B2008="","",VLOOKUP(Table_1[[#This Row],[AÇÕES]],'Dados Status Invest STOCKS'!A1994:AD2609,3)/100),0)</f>
        <v>4.1399999999999999E-2</v>
      </c>
      <c r="M2008" s="66">
        <f>IFERROR(IF(Ações!$B2008="","",VLOOKUP(Table_1[[#This Row],[AÇÕES]],'Dados Status Invest STOCKS'!A1994:AD2609,28)),0)</f>
        <v>5.89</v>
      </c>
      <c r="N2008" s="66">
        <f>IFERROR(IF(Ações!$B2008="","",VLOOKUP(Table_1[[#This Row],[AÇÕES]],'Dados Status Invest STOCKS'!A1994:AD2609,27)),0)</f>
        <v>17.12</v>
      </c>
      <c r="O2008" s="66">
        <f>IFERROR(IF(Ações!$L2008="","",Ações!$K2008*Ações!$L2008),0)</f>
        <v>2.8387979999999997</v>
      </c>
      <c r="P2008" s="67">
        <f t="shared" si="31"/>
        <v>0.06</v>
      </c>
      <c r="Q2008" s="67">
        <f>IFERROR(Ações!$O2008/Ações!$M2008,0)</f>
        <v>0.48196910016977929</v>
      </c>
      <c r="R2008" s="67">
        <f>IFERROR(IF(Ações!$B2008="","",VLOOKUP(Table_1[[#This Row],[AÇÕES]],'Dados Status Invest STOCKS'!A1994:AD2609,18)/100),0)</f>
        <v>0.34439999999999998</v>
      </c>
      <c r="S2008" s="65">
        <f>IFERROR(IF(Ações!$B2008="","",VLOOKUP(Table_1[[#This Row],[AÇÕES]],'Dados Status Invest STOCKS'!A1994:AD2609,25)/100),0)</f>
        <v>-0.63149999999999995</v>
      </c>
      <c r="T2008" s="67">
        <f>(1-Ações!$Q2008)*Ações!$R2008</f>
        <v>0.17840984190152803</v>
      </c>
      <c r="U2008" s="68">
        <f>IF(Ações!$S2008=0,Ações!$T2008,IF(Ações!$T2008=0,Ações!$S2008,AVERAGE(Ações!$S2008,Ações!$T2008)))</f>
        <v>-0.22654507904923596</v>
      </c>
    </row>
    <row r="2009" spans="2:21" ht="15" customHeight="1" x14ac:dyDescent="0.2">
      <c r="B2009" s="63" t="str">
        <f>IFERROR('Dados Status Invest STOCKS'!A1996,"-")</f>
        <v>GILT</v>
      </c>
      <c r="C2009" s="45">
        <f>IFERROR((Ações!$D2009-Ações!$K2009)/Ações!$D2009,0)</f>
        <v>0</v>
      </c>
      <c r="D2009" s="46">
        <f>(Ações!$O2009)/0.06</f>
        <v>0</v>
      </c>
      <c r="E2009" s="47">
        <f>IFERROR((Ações!$F2009-Ações!$K2009)/Ações!$F2009,0)</f>
        <v>0.13634035943964082</v>
      </c>
      <c r="F2009" s="46">
        <f>IF(OR(Ações!$N2009&lt;0,Ações!$M2009&lt;0),"",(22.5*Ações!$M2009*Ações!$N2009)^0.5)</f>
        <v>8.5913473914165532</v>
      </c>
      <c r="G2009" s="47">
        <f>IFERROR((Ações!$H2009-Ações!$K2009)/Ações!$H2009,0)</f>
        <v>0</v>
      </c>
      <c r="H2009" s="48">
        <f>IFERROR(Ações!$I2009/(Ações!$P2009-Table_1[[#This Row],[CAGR LUCRO 5A]]),0)</f>
        <v>0</v>
      </c>
      <c r="I2009" s="48">
        <f>IF(Ações!$S2009&lt;0,"",Ações!$O2009*(1+Ações!$S2009))</f>
        <v>0</v>
      </c>
      <c r="J2009" s="49">
        <f>IFERROR(IF(Ações!$B2009="","",(VLOOKUP(Table_1[[#This Row],[AÇÕES]],'Dados Status Invest STOCKS'!A1995:AD2610,4)/Table_1[[#This Row],[LPA]]))/100,0)</f>
        <v>0.11345679012345677</v>
      </c>
      <c r="K2009" s="64">
        <f>IFERROR(IF(Ações!$B2009="","",VLOOKUP(Table_1[[#This Row],[AÇÕES]],'Dados Status Invest STOCKS'!A1995:AD2610,2)),0)</f>
        <v>7.42</v>
      </c>
      <c r="L2009" s="65">
        <f>IFERROR(IF(Ações!$B2009="","",VLOOKUP(Table_1[[#This Row],[AÇÕES]],'Dados Status Invest STOCKS'!A1995:AD2610,3)/100),0)</f>
        <v>0</v>
      </c>
      <c r="M2009" s="66">
        <f>IFERROR(IF(Ações!$B2009="","",VLOOKUP(Table_1[[#This Row],[AÇÕES]],'Dados Status Invest STOCKS'!A1995:AD2610,28)),0)</f>
        <v>0.81</v>
      </c>
      <c r="N2009" s="66">
        <f>IFERROR(IF(Ações!$B2009="","",VLOOKUP(Table_1[[#This Row],[AÇÕES]],'Dados Status Invest STOCKS'!A1995:AD2610,27)),0)</f>
        <v>4.05</v>
      </c>
      <c r="O2009" s="66">
        <f>IFERROR(IF(Ações!$L2009="","",Ações!$K2009*Ações!$L2009),0)</f>
        <v>0</v>
      </c>
      <c r="P2009" s="67">
        <f t="shared" si="31"/>
        <v>0.06</v>
      </c>
      <c r="Q2009" s="67">
        <f>IFERROR(Ações!$O2009/Ações!$M2009,0)</f>
        <v>0</v>
      </c>
      <c r="R2009" s="67">
        <f>IFERROR(IF(Ações!$B2009="","",VLOOKUP(Table_1[[#This Row],[AÇÕES]],'Dados Status Invest STOCKS'!A1995:AD2610,18)/100),0)</f>
        <v>0.19969999999999999</v>
      </c>
      <c r="S2009" s="65">
        <f>IFERROR(IF(Ações!$B2009="","",VLOOKUP(Table_1[[#This Row],[AÇÕES]],'Dados Status Invest STOCKS'!A1995:AD2610,25)/100),0)</f>
        <v>0</v>
      </c>
      <c r="T2009" s="67">
        <f>(1-Ações!$Q2009)*Ações!$R2009</f>
        <v>0.19969999999999999</v>
      </c>
      <c r="U2009" s="68">
        <f>IF(Ações!$S2009=0,Ações!$T2009,IF(Ações!$T2009=0,Ações!$S2009,AVERAGE(Ações!$S2009,Ações!$T2009)))</f>
        <v>0.19969999999999999</v>
      </c>
    </row>
    <row r="2010" spans="2:21" ht="15" customHeight="1" x14ac:dyDescent="0.2">
      <c r="B2010" s="63" t="str">
        <f>IFERROR('Dados Status Invest STOCKS'!A1997,"-")</f>
        <v>GIS</v>
      </c>
      <c r="C2010" s="45">
        <f>IFERROR((Ações!$D2010-Ações!$K2010)/Ações!$D2010,0)</f>
        <v>-1.0134228187919461</v>
      </c>
      <c r="D2010" s="46">
        <f>(Ações!$O2010)/0.06</f>
        <v>34.046500000000002</v>
      </c>
      <c r="E2010" s="47">
        <f>IFERROR((Ações!$F2010-Ações!$K2010)/Ações!$F2010,0)</f>
        <v>-0.88815733592969326</v>
      </c>
      <c r="F2010" s="46">
        <f>IF(OR(Ações!$N2010&lt;0,Ações!$M2010&lt;0),"",(22.5*Ações!$M2010*Ações!$N2010)^0.5)</f>
        <v>36.305237225502324</v>
      </c>
      <c r="G2010" s="47">
        <f>IFERROR((Ações!$H2010-Ações!$K2010)/Ações!$H2010,0)</f>
        <v>1.1982644621336906</v>
      </c>
      <c r="H2010" s="48">
        <f>IFERROR(Ações!$I2010/(Ações!$P2010-Table_1[[#This Row],[CAGR LUCRO 5A]]),0)</f>
        <v>-345.75031380952379</v>
      </c>
      <c r="I2010" s="48">
        <f>IF(Ações!$S2010&lt;0,"",Ações!$O2010*(1+Ações!$S2010))</f>
        <v>2.178226977</v>
      </c>
      <c r="J2010" s="49">
        <f>IFERROR(IF(Ações!$B2010="","",(VLOOKUP(Table_1[[#This Row],[AÇÕES]],'Dados Status Invest STOCKS'!A1996:AD2611,4)/Table_1[[#This Row],[LPA]]))/100,0)</f>
        <v>4.9838274932614557E-2</v>
      </c>
      <c r="K2010" s="64">
        <f>IFERROR(IF(Ações!$B2010="","",VLOOKUP(Table_1[[#This Row],[AÇÕES]],'Dados Status Invest STOCKS'!A1996:AD2611,2)),0)</f>
        <v>68.55</v>
      </c>
      <c r="L2010" s="65">
        <f>IFERROR(IF(Ações!$B2010="","",VLOOKUP(Table_1[[#This Row],[AÇÕES]],'Dados Status Invest STOCKS'!A1996:AD2611,3)/100),0)</f>
        <v>2.98E-2</v>
      </c>
      <c r="M2010" s="66">
        <f>IFERROR(IF(Ações!$B2010="","",VLOOKUP(Table_1[[#This Row],[AÇÕES]],'Dados Status Invest STOCKS'!A1996:AD2611,28)),0)</f>
        <v>3.71</v>
      </c>
      <c r="N2010" s="66">
        <f>IFERROR(IF(Ações!$B2010="","",VLOOKUP(Table_1[[#This Row],[AÇÕES]],'Dados Status Invest STOCKS'!A1996:AD2611,27)),0)</f>
        <v>15.79</v>
      </c>
      <c r="O2010" s="66">
        <f>IFERROR(IF(Ações!$L2010="","",Ações!$K2010*Ações!$L2010),0)</f>
        <v>2.0427900000000001</v>
      </c>
      <c r="P2010" s="67">
        <f t="shared" si="31"/>
        <v>0.06</v>
      </c>
      <c r="Q2010" s="67">
        <f>IFERROR(Ações!$O2010/Ações!$M2010,0)</f>
        <v>0.55061725067385447</v>
      </c>
      <c r="R2010" s="67">
        <f>IFERROR(IF(Ações!$B2010="","",VLOOKUP(Table_1[[#This Row],[AÇÕES]],'Dados Status Invest STOCKS'!A1996:AD2611,18)/100),0)</f>
        <v>0.23480000000000001</v>
      </c>
      <c r="S2010" s="65">
        <f>IFERROR(IF(Ações!$B2010="","",VLOOKUP(Table_1[[#This Row],[AÇÕES]],'Dados Status Invest STOCKS'!A1996:AD2611,25)/100),0)</f>
        <v>6.6299999999999998E-2</v>
      </c>
      <c r="T2010" s="67">
        <f>(1-Ações!$Q2010)*Ações!$R2010</f>
        <v>0.10551506954177897</v>
      </c>
      <c r="U2010" s="68">
        <f>IF(Ações!$S2010=0,Ações!$T2010,IF(Ações!$T2010=0,Ações!$S2010,AVERAGE(Ações!$S2010,Ações!$T2010)))</f>
        <v>8.5907534770889485E-2</v>
      </c>
    </row>
    <row r="2011" spans="2:21" ht="15" customHeight="1" x14ac:dyDescent="0.2">
      <c r="B2011" s="63" t="str">
        <f>IFERROR('Dados Status Invest STOCKS'!A1998,"-")</f>
        <v>GIX</v>
      </c>
      <c r="C2011" s="45">
        <f>IFERROR((Ações!$D2011-Ações!$K2011)/Ações!$D2011,0)</f>
        <v>0</v>
      </c>
      <c r="D2011" s="46">
        <f>(Ações!$O2011)/0.06</f>
        <v>0</v>
      </c>
      <c r="E2011" s="47">
        <f>IFERROR((Ações!$F2011-Ações!$K2011)/Ações!$F2011,0)</f>
        <v>0</v>
      </c>
      <c r="F2011" s="46" t="str">
        <f>IF(OR(Ações!$N2011&lt;0,Ações!$M2011&lt;0),"",(22.5*Ações!$M2011*Ações!$N2011)^0.5)</f>
        <v/>
      </c>
      <c r="G2011" s="47">
        <f>IFERROR((Ações!$H2011-Ações!$K2011)/Ações!$H2011,0)</f>
        <v>0</v>
      </c>
      <c r="H2011" s="48">
        <f>IFERROR(Ações!$I2011/(Ações!$P2011-Table_1[[#This Row],[CAGR LUCRO 5A]]),0)</f>
        <v>0</v>
      </c>
      <c r="I2011" s="48">
        <f>IF(Ações!$S2011&lt;0,"",Ações!$O2011*(1+Ações!$S2011))</f>
        <v>0</v>
      </c>
      <c r="J2011" s="49">
        <f>IFERROR(IF(Ações!$B2011="","",(VLOOKUP(Table_1[[#This Row],[AÇÕES]],'Dados Status Invest STOCKS'!A1997:AD2612,4)/Table_1[[#This Row],[LPA]]))/100,0)</f>
        <v>1.540891405678185E-6</v>
      </c>
      <c r="K2011" s="64">
        <f>IFERROR(IF(Ações!$B2011="","",VLOOKUP(Table_1[[#This Row],[AÇÕES]],'Dados Status Invest STOCKS'!A1997:AD2612,2)),0)</f>
        <v>9.3800000000000008</v>
      </c>
      <c r="L2011" s="65">
        <f>IFERROR(IF(Ações!$B2011="","",VLOOKUP(Table_1[[#This Row],[AÇÕES]],'Dados Status Invest STOCKS'!A1997:AD2612,3)/100),0)</f>
        <v>0</v>
      </c>
      <c r="M2011" s="66">
        <f>IFERROR(IF(Ações!$B2011="","",VLOOKUP(Table_1[[#This Row],[AÇÕES]],'Dados Status Invest STOCKS'!A1997:AD2612,28)),0)</f>
        <v>-259.58999999999997</v>
      </c>
      <c r="N2011" s="66">
        <f>IFERROR(IF(Ações!$B2011="","",VLOOKUP(Table_1[[#This Row],[AÇÕES]],'Dados Status Invest STOCKS'!A1997:AD2612,27)),0)</f>
        <v>252.37</v>
      </c>
      <c r="O2011" s="66">
        <f>IFERROR(IF(Ações!$L2011="","",Ações!$K2011*Ações!$L2011),0)</f>
        <v>0</v>
      </c>
      <c r="P2011" s="67">
        <f t="shared" si="31"/>
        <v>0.06</v>
      </c>
      <c r="Q2011" s="67">
        <f>IFERROR(Ações!$O2011/Ações!$M2011,0)</f>
        <v>0</v>
      </c>
      <c r="R2011" s="67">
        <f>IFERROR(IF(Ações!$B2011="","",VLOOKUP(Table_1[[#This Row],[AÇÕES]],'Dados Status Invest STOCKS'!A1997:AD2612,18)/100),0)</f>
        <v>-1.0286</v>
      </c>
      <c r="S2011" s="65">
        <f>IFERROR(IF(Ações!$B2011="","",VLOOKUP(Table_1[[#This Row],[AÇÕES]],'Dados Status Invest STOCKS'!A1997:AD2612,25)/100),0)</f>
        <v>0</v>
      </c>
      <c r="T2011" s="67">
        <f>(1-Ações!$Q2011)*Ações!$R2011</f>
        <v>-1.0286</v>
      </c>
      <c r="U2011" s="68">
        <f>IF(Ações!$S2011=0,Ações!$T2011,IF(Ações!$T2011=0,Ações!$S2011,AVERAGE(Ações!$S2011,Ações!$T2011)))</f>
        <v>-1.0286</v>
      </c>
    </row>
    <row r="2012" spans="2:21" ht="15" customHeight="1" x14ac:dyDescent="0.2">
      <c r="B2012" s="63" t="str">
        <f>IFERROR('Dados Status Invest STOCKS'!A1999,"-")</f>
        <v>GKOS</v>
      </c>
      <c r="C2012" s="45">
        <f>IFERROR((Ações!$D2012-Ações!$K2012)/Ações!$D2012,0)</f>
        <v>0</v>
      </c>
      <c r="D2012" s="46">
        <f>(Ações!$O2012)/0.06</f>
        <v>0</v>
      </c>
      <c r="E2012" s="47">
        <f>IFERROR((Ações!$F2012-Ações!$K2012)/Ações!$F2012,0)</f>
        <v>0</v>
      </c>
      <c r="F2012" s="46" t="str">
        <f>IF(OR(Ações!$N2012&lt;0,Ações!$M2012&lt;0),"",(22.5*Ações!$M2012*Ações!$N2012)^0.5)</f>
        <v/>
      </c>
      <c r="G2012" s="47">
        <f>IFERROR((Ações!$H2012-Ações!$K2012)/Ações!$H2012,0)</f>
        <v>0</v>
      </c>
      <c r="H2012" s="48">
        <f>IFERROR(Ações!$I2012/(Ações!$P2012-Table_1[[#This Row],[CAGR LUCRO 5A]]),0)</f>
        <v>0</v>
      </c>
      <c r="I2012" s="48">
        <f>IF(Ações!$S2012&lt;0,"",Ações!$O2012*(1+Ações!$S2012))</f>
        <v>0</v>
      </c>
      <c r="J2012" s="49">
        <f>IFERROR(IF(Ações!$B2012="","",(VLOOKUP(Table_1[[#This Row],[AÇÕES]],'Dados Status Invest STOCKS'!A1998:AD2613,4)/Table_1[[#This Row],[LPA]]))/100,0)</f>
        <v>0.76243902439024391</v>
      </c>
      <c r="K2012" s="64">
        <f>IFERROR(IF(Ações!$B2012="","",VLOOKUP(Table_1[[#This Row],[AÇÕES]],'Dados Status Invest STOCKS'!A1998:AD2613,2)),0)</f>
        <v>51.16</v>
      </c>
      <c r="L2012" s="65">
        <f>IFERROR(IF(Ações!$B2012="","",VLOOKUP(Table_1[[#This Row],[AÇÕES]],'Dados Status Invest STOCKS'!A1998:AD2613,3)/100),0)</f>
        <v>0</v>
      </c>
      <c r="M2012" s="66">
        <f>IFERROR(IF(Ações!$B2012="","",VLOOKUP(Table_1[[#This Row],[AÇÕES]],'Dados Status Invest STOCKS'!A1998:AD2613,28)),0)</f>
        <v>-0.82</v>
      </c>
      <c r="N2012" s="66">
        <f>IFERROR(IF(Ações!$B2012="","",VLOOKUP(Table_1[[#This Row],[AÇÕES]],'Dados Status Invest STOCKS'!A1998:AD2613,27)),0)</f>
        <v>12.82</v>
      </c>
      <c r="O2012" s="66">
        <f>IFERROR(IF(Ações!$L2012="","",Ações!$K2012*Ações!$L2012),0)</f>
        <v>0</v>
      </c>
      <c r="P2012" s="67">
        <f t="shared" si="31"/>
        <v>0.06</v>
      </c>
      <c r="Q2012" s="67">
        <f>IFERROR(Ações!$O2012/Ações!$M2012,0)</f>
        <v>0</v>
      </c>
      <c r="R2012" s="67">
        <f>IFERROR(IF(Ações!$B2012="","",VLOOKUP(Table_1[[#This Row],[AÇÕES]],'Dados Status Invest STOCKS'!A1998:AD2613,18)/100),0)</f>
        <v>-6.3799999999999996E-2</v>
      </c>
      <c r="S2012" s="65">
        <f>IFERROR(IF(Ações!$B2012="","",VLOOKUP(Table_1[[#This Row],[AÇÕES]],'Dados Status Invest STOCKS'!A1998:AD2613,25)/100),0)</f>
        <v>0</v>
      </c>
      <c r="T2012" s="67">
        <f>(1-Ações!$Q2012)*Ações!$R2012</f>
        <v>-6.3799999999999996E-2</v>
      </c>
      <c r="U2012" s="68">
        <f>IF(Ações!$S2012=0,Ações!$T2012,IF(Ações!$T2012=0,Ações!$S2012,AVERAGE(Ações!$S2012,Ações!$T2012)))</f>
        <v>-6.3799999999999996E-2</v>
      </c>
    </row>
    <row r="2013" spans="2:21" ht="15" customHeight="1" x14ac:dyDescent="0.2">
      <c r="B2013" s="63" t="str">
        <f>IFERROR('Dados Status Invest STOCKS'!A2000,"-")</f>
        <v>GL</v>
      </c>
      <c r="C2013" s="45">
        <f>IFERROR((Ações!$D2013-Ações!$K2013)/Ações!$D2013,0)</f>
        <v>-6.6923076923076907</v>
      </c>
      <c r="D2013" s="46">
        <f>(Ações!$O2013)/0.06</f>
        <v>13.267800000000003</v>
      </c>
      <c r="E2013" s="47">
        <f>IFERROR((Ações!$F2013-Ações!$K2013)/Ações!$F2013,0)</f>
        <v>0.15691680668268282</v>
      </c>
      <c r="F2013" s="46">
        <f>IF(OR(Ações!$N2013&lt;0,Ações!$M2013&lt;0),"",(22.5*Ações!$M2013*Ações!$N2013)^0.5)</f>
        <v>121.05566901223585</v>
      </c>
      <c r="G2013" s="47">
        <f>IFERROR((Ações!$H2013-Ações!$K2013)/Ações!$H2013,0)</f>
        <v>1.9365049634763065</v>
      </c>
      <c r="H2013" s="48">
        <f>IFERROR(Ações!$I2013/(Ações!$P2013-Table_1[[#This Row],[CAGR LUCRO 5A]]),0)</f>
        <v>-108.979668</v>
      </c>
      <c r="I2013" s="48">
        <f>IF(Ações!$S2013&lt;0,"",Ações!$O2013*(1+Ações!$S2013))</f>
        <v>0.85004141040000014</v>
      </c>
      <c r="J2013" s="49">
        <f>IFERROR(IF(Ações!$B2013="","",(VLOOKUP(Table_1[[#This Row],[AÇÕES]],'Dados Status Invest STOCKS'!A1999:AD2614,4)/Table_1[[#This Row],[LPA]]))/100,0)</f>
        <v>1.7486910994764397E-2</v>
      </c>
      <c r="K2013" s="64">
        <f>IFERROR(IF(Ações!$B2013="","",VLOOKUP(Table_1[[#This Row],[AÇÕES]],'Dados Status Invest STOCKS'!A1999:AD2614,2)),0)</f>
        <v>102.06</v>
      </c>
      <c r="L2013" s="65">
        <f>IFERROR(IF(Ações!$B2013="","",VLOOKUP(Table_1[[#This Row],[AÇÕES]],'Dados Status Invest STOCKS'!A1999:AD2614,3)/100),0)</f>
        <v>7.8000000000000005E-3</v>
      </c>
      <c r="M2013" s="66">
        <f>IFERROR(IF(Ações!$B2013="","",VLOOKUP(Table_1[[#This Row],[AÇÕES]],'Dados Status Invest STOCKS'!A1999:AD2614,28)),0)</f>
        <v>7.64</v>
      </c>
      <c r="N2013" s="66">
        <f>IFERROR(IF(Ações!$B2013="","",VLOOKUP(Table_1[[#This Row],[AÇÕES]],'Dados Status Invest STOCKS'!A1999:AD2614,27)),0)</f>
        <v>85.25</v>
      </c>
      <c r="O2013" s="66">
        <f>IFERROR(IF(Ações!$L2013="","",Ações!$K2013*Ações!$L2013),0)</f>
        <v>0.79606800000000011</v>
      </c>
      <c r="P2013" s="67">
        <f t="shared" si="31"/>
        <v>0.06</v>
      </c>
      <c r="Q2013" s="67">
        <f>IFERROR(Ações!$O2013/Ações!$M2013,0)</f>
        <v>0.1041973821989529</v>
      </c>
      <c r="R2013" s="67">
        <f>IFERROR(IF(Ações!$B2013="","",VLOOKUP(Table_1[[#This Row],[AÇÕES]],'Dados Status Invest STOCKS'!A1999:AD2614,18)/100),0)</f>
        <v>8.9600000000000013E-2</v>
      </c>
      <c r="S2013" s="65">
        <f>IFERROR(IF(Ações!$B2013="","",VLOOKUP(Table_1[[#This Row],[AÇÕES]],'Dados Status Invest STOCKS'!A1999:AD2614,25)/100),0)</f>
        <v>6.7799999999999999E-2</v>
      </c>
      <c r="T2013" s="67">
        <f>(1-Ações!$Q2013)*Ações!$R2013</f>
        <v>8.0263914554973836E-2</v>
      </c>
      <c r="U2013" s="68">
        <f>IF(Ações!$S2013=0,Ações!$T2013,IF(Ações!$T2013=0,Ações!$S2013,AVERAGE(Ações!$S2013,Ações!$T2013)))</f>
        <v>7.4031957277486918E-2</v>
      </c>
    </row>
    <row r="2014" spans="2:21" ht="15" customHeight="1" x14ac:dyDescent="0.2">
      <c r="B2014" s="63" t="str">
        <f>IFERROR('Dados Status Invest STOCKS'!A2001,"-")</f>
        <v>GLAD</v>
      </c>
      <c r="C2014" s="45">
        <f>IFERROR((Ações!$D2014-Ações!$K2014)/Ações!$D2014,0)</f>
        <v>0.2073976221928667</v>
      </c>
      <c r="D2014" s="46">
        <f>(Ações!$O2014)/0.06</f>
        <v>12.99516666666667</v>
      </c>
      <c r="E2014" s="47">
        <f>IFERROR((Ações!$F2014-Ações!$K2014)/Ações!$F2014,0)</f>
        <v>0.54553083331406105</v>
      </c>
      <c r="F2014" s="46">
        <f>IF(OR(Ações!$N2014&lt;0,Ações!$M2014&lt;0),"",(22.5*Ações!$M2014*Ações!$N2014)^0.5)</f>
        <v>22.663803740766905</v>
      </c>
      <c r="G2014" s="47">
        <f>IFERROR((Ações!$H2014-Ações!$K2014)/Ações!$H2014,0)</f>
        <v>4.8305487011042052</v>
      </c>
      <c r="H2014" s="48">
        <f>IFERROR(Ações!$I2014/(Ações!$P2014-Table_1[[#This Row],[CAGR LUCRO 5A]]),0)</f>
        <v>-2.6889098151998154</v>
      </c>
      <c r="I2014" s="48">
        <f>IF(Ações!$S2014&lt;0,"",Ações!$O2014*(1+Ações!$S2014))</f>
        <v>1.1640290590000002</v>
      </c>
      <c r="J2014" s="49">
        <f>IFERROR(IF(Ações!$B2014="","",(VLOOKUP(Table_1[[#This Row],[AÇÕES]],'Dados Status Invest STOCKS'!A2000:AD2615,4)/Table_1[[#This Row],[LPA]]))/100,0)</f>
        <v>1.7032520325203252E-2</v>
      </c>
      <c r="K2014" s="64">
        <f>IFERROR(IF(Ações!$B2014="","",VLOOKUP(Table_1[[#This Row],[AÇÕES]],'Dados Status Invest STOCKS'!A2000:AD2615,2)),0)</f>
        <v>10.3</v>
      </c>
      <c r="L2014" s="65">
        <f>IFERROR(IF(Ações!$B2014="","",VLOOKUP(Table_1[[#This Row],[AÇÕES]],'Dados Status Invest STOCKS'!A2000:AD2615,3)/100),0)</f>
        <v>7.5700000000000003E-2</v>
      </c>
      <c r="M2014" s="66">
        <f>IFERROR(IF(Ações!$B2014="","",VLOOKUP(Table_1[[#This Row],[AÇÕES]],'Dados Status Invest STOCKS'!A2000:AD2615,28)),0)</f>
        <v>2.46</v>
      </c>
      <c r="N2014" s="66">
        <f>IFERROR(IF(Ações!$B2014="","",VLOOKUP(Table_1[[#This Row],[AÇÕES]],'Dados Status Invest STOCKS'!A2000:AD2615,27)),0)</f>
        <v>9.2799999999999994</v>
      </c>
      <c r="O2014" s="66">
        <f>IFERROR(IF(Ações!$L2014="","",Ações!$K2014*Ações!$L2014),0)</f>
        <v>0.77971000000000013</v>
      </c>
      <c r="P2014" s="67">
        <f t="shared" si="31"/>
        <v>0.06</v>
      </c>
      <c r="Q2014" s="67">
        <f>IFERROR(Ações!$O2014/Ações!$M2014,0)</f>
        <v>0.31695528455284561</v>
      </c>
      <c r="R2014" s="67">
        <f>IFERROR(IF(Ações!$B2014="","",VLOOKUP(Table_1[[#This Row],[AÇÕES]],'Dados Status Invest STOCKS'!A2000:AD2615,18)/100),0)</f>
        <v>0.26469999999999999</v>
      </c>
      <c r="S2014" s="65">
        <f>IFERROR(IF(Ações!$B2014="","",VLOOKUP(Table_1[[#This Row],[AÇÕES]],'Dados Status Invest STOCKS'!A2000:AD2615,25)/100),0)</f>
        <v>0.4929</v>
      </c>
      <c r="T2014" s="67">
        <f>(1-Ações!$Q2014)*Ações!$R2014</f>
        <v>0.18080193617886176</v>
      </c>
      <c r="U2014" s="68">
        <f>IF(Ações!$S2014=0,Ações!$T2014,IF(Ações!$T2014=0,Ações!$S2014,AVERAGE(Ações!$S2014,Ações!$T2014)))</f>
        <v>0.33685096808943088</v>
      </c>
    </row>
    <row r="2015" spans="2:21" ht="15" customHeight="1" x14ac:dyDescent="0.2">
      <c r="B2015" s="63" t="str">
        <f>IFERROR('Dados Status Invest STOCKS'!A2002,"-")</f>
        <v>GLADL</v>
      </c>
      <c r="C2015" s="45">
        <f>IFERROR((Ações!$D2015-Ações!$K2015)/Ações!$D2015,0)</f>
        <v>-0.48883374689826309</v>
      </c>
      <c r="D2015" s="46">
        <f>(Ações!$O2015)/0.06</f>
        <v>16.784949999999998</v>
      </c>
      <c r="E2015" s="47">
        <f>IFERROR((Ações!$F2015-Ações!$K2015)/Ações!$F2015,0)</f>
        <v>-0.10263926946423418</v>
      </c>
      <c r="F2015" s="46">
        <f>IF(OR(Ações!$N2015&lt;0,Ações!$M2015&lt;0),"",(22.5*Ações!$M2015*Ações!$N2015)^0.5)</f>
        <v>22.663803740766905</v>
      </c>
      <c r="G2015" s="47">
        <f>IFERROR((Ações!$H2015-Ações!$K2015)/Ações!$H2015,0)</f>
        <v>8.1953483045555409</v>
      </c>
      <c r="H2015" s="48">
        <f>IFERROR(Ações!$I2015/(Ações!$P2015-Table_1[[#This Row],[CAGR LUCRO 5A]]),0)</f>
        <v>-3.4730771801801801</v>
      </c>
      <c r="I2015" s="48">
        <f>IF(Ações!$S2015&lt;0,"",Ações!$O2015*(1+Ações!$S2015))</f>
        <v>1.5034951112999999</v>
      </c>
      <c r="J2015" s="49">
        <f>IFERROR(IF(Ações!$B2015="","",(VLOOKUP(Table_1[[#This Row],[AÇÕES]],'Dados Status Invest STOCKS'!A2001:AD2616,4)/Table_1[[#This Row],[LPA]]))/100,0)</f>
        <v>4.1341463414634141E-2</v>
      </c>
      <c r="K2015" s="64">
        <f>IFERROR(IF(Ações!$B2015="","",VLOOKUP(Table_1[[#This Row],[AÇÕES]],'Dados Status Invest STOCKS'!A2001:AD2616,2)),0)</f>
        <v>24.99</v>
      </c>
      <c r="L2015" s="65">
        <f>IFERROR(IF(Ações!$B2015="","",VLOOKUP(Table_1[[#This Row],[AÇÕES]],'Dados Status Invest STOCKS'!A2001:AD2616,3)/100),0)</f>
        <v>4.0300000000000002E-2</v>
      </c>
      <c r="M2015" s="66">
        <f>IFERROR(IF(Ações!$B2015="","",VLOOKUP(Table_1[[#This Row],[AÇÕES]],'Dados Status Invest STOCKS'!A2001:AD2616,28)),0)</f>
        <v>2.46</v>
      </c>
      <c r="N2015" s="66">
        <f>IFERROR(IF(Ações!$B2015="","",VLOOKUP(Table_1[[#This Row],[AÇÕES]],'Dados Status Invest STOCKS'!A2001:AD2616,27)),0)</f>
        <v>9.2799999999999994</v>
      </c>
      <c r="O2015" s="66">
        <f>IFERROR(IF(Ações!$L2015="","",Ações!$K2015*Ações!$L2015),0)</f>
        <v>1.0070969999999999</v>
      </c>
      <c r="P2015" s="67">
        <f t="shared" si="31"/>
        <v>0.06</v>
      </c>
      <c r="Q2015" s="67">
        <f>IFERROR(Ações!$O2015/Ações!$M2015,0)</f>
        <v>0.40938902439024388</v>
      </c>
      <c r="R2015" s="67">
        <f>IFERROR(IF(Ações!$B2015="","",VLOOKUP(Table_1[[#This Row],[AÇÕES]],'Dados Status Invest STOCKS'!A2001:AD2616,18)/100),0)</f>
        <v>0.26469999999999999</v>
      </c>
      <c r="S2015" s="65">
        <f>IFERROR(IF(Ações!$B2015="","",VLOOKUP(Table_1[[#This Row],[AÇÕES]],'Dados Status Invest STOCKS'!A2001:AD2616,25)/100),0)</f>
        <v>0.4929</v>
      </c>
      <c r="T2015" s="67">
        <f>(1-Ações!$Q2015)*Ações!$R2015</f>
        <v>0.15633472524390246</v>
      </c>
      <c r="U2015" s="68">
        <f>IF(Ações!$S2015=0,Ações!$T2015,IF(Ações!$T2015=0,Ações!$S2015,AVERAGE(Ações!$S2015,Ações!$T2015)))</f>
        <v>0.32461736262195123</v>
      </c>
    </row>
    <row r="2016" spans="2:21" ht="15" customHeight="1" x14ac:dyDescent="0.2">
      <c r="B2016" s="63" t="str">
        <f>IFERROR('Dados Status Invest STOCKS'!A2003,"-")</f>
        <v>GLBS</v>
      </c>
      <c r="C2016" s="45">
        <f>IFERROR((Ações!$D2016-Ações!$K2016)/Ações!$D2016,0)</f>
        <v>0</v>
      </c>
      <c r="D2016" s="46">
        <f>(Ações!$O2016)/0.06</f>
        <v>0</v>
      </c>
      <c r="E2016" s="47">
        <f>IFERROR((Ações!$F2016-Ações!$K2016)/Ações!$F2016,0)</f>
        <v>0</v>
      </c>
      <c r="F2016" s="46" t="str">
        <f>IF(OR(Ações!$N2016&lt;0,Ações!$M2016&lt;0),"",(22.5*Ações!$M2016*Ações!$N2016)^0.5)</f>
        <v/>
      </c>
      <c r="G2016" s="47">
        <f>IFERROR((Ações!$H2016-Ações!$K2016)/Ações!$H2016,0)</f>
        <v>0</v>
      </c>
      <c r="H2016" s="48">
        <f>IFERROR(Ações!$I2016/(Ações!$P2016-Table_1[[#This Row],[CAGR LUCRO 5A]]),0)</f>
        <v>0</v>
      </c>
      <c r="I2016" s="48">
        <f>IF(Ações!$S2016&lt;0,"",Ações!$O2016*(1+Ações!$S2016))</f>
        <v>0</v>
      </c>
      <c r="J2016" s="49">
        <f>IFERROR(IF(Ações!$B2016="","",(VLOOKUP(Table_1[[#This Row],[AÇÕES]],'Dados Status Invest STOCKS'!A2002:AD2617,4)/Table_1[[#This Row],[LPA]]))/100,0)</f>
        <v>3.7647058823529408E-2</v>
      </c>
      <c r="K2016" s="64">
        <f>IFERROR(IF(Ações!$B2016="","",VLOOKUP(Table_1[[#This Row],[AÇÕES]],'Dados Status Invest STOCKS'!A2002:AD2617,2)),0)</f>
        <v>1.74</v>
      </c>
      <c r="L2016" s="65">
        <f>IFERROR(IF(Ações!$B2016="","",VLOOKUP(Table_1[[#This Row],[AÇÕES]],'Dados Status Invest STOCKS'!A2002:AD2617,3)/100),0)</f>
        <v>0</v>
      </c>
      <c r="M2016" s="66">
        <f>IFERROR(IF(Ações!$B2016="","",VLOOKUP(Table_1[[#This Row],[AÇÕES]],'Dados Status Invest STOCKS'!A2002:AD2617,28)),0)</f>
        <v>-0.68</v>
      </c>
      <c r="N2016" s="66">
        <f>IFERROR(IF(Ações!$B2016="","",VLOOKUP(Table_1[[#This Row],[AÇÕES]],'Dados Status Invest STOCKS'!A2002:AD2617,27)),0)</f>
        <v>6.35</v>
      </c>
      <c r="O2016" s="66">
        <f>IFERROR(IF(Ações!$L2016="","",Ações!$K2016*Ações!$L2016),0)</f>
        <v>0</v>
      </c>
      <c r="P2016" s="67">
        <f t="shared" si="31"/>
        <v>0.06</v>
      </c>
      <c r="Q2016" s="67">
        <f>IFERROR(Ações!$O2016/Ações!$M2016,0)</f>
        <v>0</v>
      </c>
      <c r="R2016" s="67">
        <f>IFERROR(IF(Ações!$B2016="","",VLOOKUP(Table_1[[#This Row],[AÇÕES]],'Dados Status Invest STOCKS'!A2002:AD2617,18)/100),0)</f>
        <v>-0.10710000000000001</v>
      </c>
      <c r="S2016" s="65">
        <f>IFERROR(IF(Ações!$B2016="","",VLOOKUP(Table_1[[#This Row],[AÇÕES]],'Dados Status Invest STOCKS'!A2002:AD2617,25)/100),0)</f>
        <v>0</v>
      </c>
      <c r="T2016" s="67">
        <f>(1-Ações!$Q2016)*Ações!$R2016</f>
        <v>-0.10710000000000001</v>
      </c>
      <c r="U2016" s="68">
        <f>IF(Ações!$S2016=0,Ações!$T2016,IF(Ações!$T2016=0,Ações!$S2016,AVERAGE(Ações!$S2016,Ações!$T2016)))</f>
        <v>-0.10710000000000001</v>
      </c>
    </row>
    <row r="2017" spans="2:21" ht="15" customHeight="1" x14ac:dyDescent="0.2">
      <c r="B2017" s="63" t="str">
        <f>IFERROR('Dados Status Invest STOCKS'!A2004,"-")</f>
        <v>GLBZ</v>
      </c>
      <c r="C2017" s="45">
        <f>IFERROR((Ações!$D2017-Ações!$K2017)/Ações!$D2017,0)</f>
        <v>-0.85758513931888514</v>
      </c>
      <c r="D2017" s="46">
        <f>(Ações!$O2017)/0.06</f>
        <v>6.6753333333333345</v>
      </c>
      <c r="E2017" s="47">
        <f>IFERROR((Ações!$F2017-Ações!$K2017)/Ações!$F2017,0)</f>
        <v>0.20380206718626648</v>
      </c>
      <c r="F2017" s="46">
        <f>IF(OR(Ações!$N2017&lt;0,Ações!$M2017&lt;0),"",(22.5*Ações!$M2017*Ações!$N2017)^0.5)</f>
        <v>15.574016822900893</v>
      </c>
      <c r="G2017" s="47">
        <f>IFERROR((Ações!$H2017-Ações!$K2017)/Ações!$H2017,0)</f>
        <v>0.48632999408240274</v>
      </c>
      <c r="H2017" s="48">
        <f>IFERROR(Ações!$I2017/(Ações!$P2017-Table_1[[#This Row],[CAGR LUCRO 5A]]),0)</f>
        <v>24.140011791907515</v>
      </c>
      <c r="I2017" s="48">
        <f>IF(Ações!$S2017&lt;0,"",Ações!$O2017*(1+Ações!$S2017))</f>
        <v>0.41762220400000005</v>
      </c>
      <c r="J2017" s="49">
        <f>IFERROR(IF(Ações!$B2017="","",(VLOOKUP(Table_1[[#This Row],[AÇÕES]],'Dados Status Invest STOCKS'!A2003:AD2618,4)/Table_1[[#This Row],[LPA]]))/100,0)</f>
        <v>0.16045454545454543</v>
      </c>
      <c r="K2017" s="64">
        <f>IFERROR(IF(Ações!$B2017="","",VLOOKUP(Table_1[[#This Row],[AÇÕES]],'Dados Status Invest STOCKS'!A2003:AD2618,2)),0)</f>
        <v>12.4</v>
      </c>
      <c r="L2017" s="65">
        <f>IFERROR(IF(Ações!$B2017="","",VLOOKUP(Table_1[[#This Row],[AÇÕES]],'Dados Status Invest STOCKS'!A2003:AD2618,3)/100),0)</f>
        <v>3.2300000000000002E-2</v>
      </c>
      <c r="M2017" s="66">
        <f>IFERROR(IF(Ações!$B2017="","",VLOOKUP(Table_1[[#This Row],[AÇÕES]],'Dados Status Invest STOCKS'!A2003:AD2618,28)),0)</f>
        <v>0.88</v>
      </c>
      <c r="N2017" s="66">
        <f>IFERROR(IF(Ações!$B2017="","",VLOOKUP(Table_1[[#This Row],[AÇÕES]],'Dados Status Invest STOCKS'!A2003:AD2618,27)),0)</f>
        <v>12.25</v>
      </c>
      <c r="O2017" s="66">
        <f>IFERROR(IF(Ações!$L2017="","",Ações!$K2017*Ações!$L2017),0)</f>
        <v>0.40052000000000004</v>
      </c>
      <c r="P2017" s="67">
        <f t="shared" si="31"/>
        <v>0.06</v>
      </c>
      <c r="Q2017" s="67">
        <f>IFERROR(Ações!$O2017/Ações!$M2017,0)</f>
        <v>0.45513636363636367</v>
      </c>
      <c r="R2017" s="67">
        <f>IFERROR(IF(Ações!$B2017="","",VLOOKUP(Table_1[[#This Row],[AÇÕES]],'Dados Status Invest STOCKS'!A2003:AD2618,18)/100),0)</f>
        <v>7.17E-2</v>
      </c>
      <c r="S2017" s="65">
        <f>IFERROR(IF(Ações!$B2017="","",VLOOKUP(Table_1[[#This Row],[AÇÕES]],'Dados Status Invest STOCKS'!A2003:AD2618,25)/100),0)</f>
        <v>4.2699999999999995E-2</v>
      </c>
      <c r="T2017" s="67">
        <f>(1-Ações!$Q2017)*Ações!$R2017</f>
        <v>3.9066722727272726E-2</v>
      </c>
      <c r="U2017" s="68">
        <f>IF(Ações!$S2017=0,Ações!$T2017,IF(Ações!$T2017=0,Ações!$S2017,AVERAGE(Ações!$S2017,Ações!$T2017)))</f>
        <v>4.0883361363636364E-2</v>
      </c>
    </row>
    <row r="2018" spans="2:21" ht="15" customHeight="1" x14ac:dyDescent="0.2">
      <c r="B2018" s="63" t="str">
        <f>IFERROR('Dados Status Invest STOCKS'!A2005,"-")</f>
        <v>GLDD</v>
      </c>
      <c r="C2018" s="45">
        <f>IFERROR((Ações!$D2018-Ações!$K2018)/Ações!$D2018,0)</f>
        <v>0</v>
      </c>
      <c r="D2018" s="46">
        <f>(Ações!$O2018)/0.06</f>
        <v>0</v>
      </c>
      <c r="E2018" s="47">
        <f>IFERROR((Ações!$F2018-Ações!$K2018)/Ações!$F2018,0)</f>
        <v>-0.65586013569030188</v>
      </c>
      <c r="F2018" s="46">
        <f>IF(OR(Ações!$N2018&lt;0,Ações!$M2018&lt;0),"",(22.5*Ações!$M2018*Ações!$N2018)^0.5)</f>
        <v>8.3219589040081186</v>
      </c>
      <c r="G2018" s="47">
        <f>IFERROR((Ações!$H2018-Ações!$K2018)/Ações!$H2018,0)</f>
        <v>0</v>
      </c>
      <c r="H2018" s="48">
        <f>IFERROR(Ações!$I2018/(Ações!$P2018-Table_1[[#This Row],[CAGR LUCRO 5A]]),0)</f>
        <v>0</v>
      </c>
      <c r="I2018" s="48">
        <f>IF(Ações!$S2018&lt;0,"",Ações!$O2018*(1+Ações!$S2018))</f>
        <v>0</v>
      </c>
      <c r="J2018" s="49">
        <f>IFERROR(IF(Ações!$B2018="","",(VLOOKUP(Table_1[[#This Row],[AÇÕES]],'Dados Status Invest STOCKS'!A2004:AD2619,4)/Table_1[[#This Row],[LPA]]))/100,0)</f>
        <v>0.4748148148148148</v>
      </c>
      <c r="K2018" s="64">
        <f>IFERROR(IF(Ações!$B2018="","",VLOOKUP(Table_1[[#This Row],[AÇÕES]],'Dados Status Invest STOCKS'!A2004:AD2619,2)),0)</f>
        <v>13.78</v>
      </c>
      <c r="L2018" s="65">
        <f>IFERROR(IF(Ações!$B2018="","",VLOOKUP(Table_1[[#This Row],[AÇÕES]],'Dados Status Invest STOCKS'!A2004:AD2619,3)/100),0)</f>
        <v>0</v>
      </c>
      <c r="M2018" s="66">
        <f>IFERROR(IF(Ações!$B2018="","",VLOOKUP(Table_1[[#This Row],[AÇÕES]],'Dados Status Invest STOCKS'!A2004:AD2619,28)),0)</f>
        <v>0.54</v>
      </c>
      <c r="N2018" s="66">
        <f>IFERROR(IF(Ações!$B2018="","",VLOOKUP(Table_1[[#This Row],[AÇÕES]],'Dados Status Invest STOCKS'!A2004:AD2619,27)),0)</f>
        <v>5.7</v>
      </c>
      <c r="O2018" s="66">
        <f>IFERROR(IF(Ações!$L2018="","",Ações!$K2018*Ações!$L2018),0)</f>
        <v>0</v>
      </c>
      <c r="P2018" s="67">
        <f t="shared" si="31"/>
        <v>0.06</v>
      </c>
      <c r="Q2018" s="67">
        <f>IFERROR(Ações!$O2018/Ações!$M2018,0)</f>
        <v>0</v>
      </c>
      <c r="R2018" s="67">
        <f>IFERROR(IF(Ações!$B2018="","",VLOOKUP(Table_1[[#This Row],[AÇÕES]],'Dados Status Invest STOCKS'!A2004:AD2619,18)/100),0)</f>
        <v>9.4299999999999995E-2</v>
      </c>
      <c r="S2018" s="65">
        <f>IFERROR(IF(Ações!$B2018="","",VLOOKUP(Table_1[[#This Row],[AÇÕES]],'Dados Status Invest STOCKS'!A2004:AD2619,25)/100),0)</f>
        <v>0</v>
      </c>
      <c r="T2018" s="67">
        <f>(1-Ações!$Q2018)*Ações!$R2018</f>
        <v>9.4299999999999995E-2</v>
      </c>
      <c r="U2018" s="68">
        <f>IF(Ações!$S2018=0,Ações!$T2018,IF(Ações!$T2018=0,Ações!$S2018,AVERAGE(Ações!$S2018,Ações!$T2018)))</f>
        <v>9.4299999999999995E-2</v>
      </c>
    </row>
    <row r="2019" spans="2:21" ht="15" customHeight="1" x14ac:dyDescent="0.2">
      <c r="B2019" s="63" t="str">
        <f>IFERROR('Dados Status Invest STOCKS'!A2006,"-")</f>
        <v>GLEO</v>
      </c>
      <c r="C2019" s="45">
        <f>IFERROR((Ações!$D2019-Ações!$K2019)/Ações!$D2019,0)</f>
        <v>0</v>
      </c>
      <c r="D2019" s="46">
        <f>(Ações!$O2019)/0.06</f>
        <v>0</v>
      </c>
      <c r="E2019" s="47">
        <f>IFERROR((Ações!$F2019-Ações!$K2019)/Ações!$F2019,0)</f>
        <v>0</v>
      </c>
      <c r="F2019" s="46" t="str">
        <f>IF(OR(Ações!$N2019&lt;0,Ações!$M2019&lt;0),"",(22.5*Ações!$M2019*Ações!$N2019)^0.5)</f>
        <v/>
      </c>
      <c r="G2019" s="47">
        <f>IFERROR((Ações!$H2019-Ações!$K2019)/Ações!$H2019,0)</f>
        <v>0</v>
      </c>
      <c r="H2019" s="48">
        <f>IFERROR(Ações!$I2019/(Ações!$P2019-Table_1[[#This Row],[CAGR LUCRO 5A]]),0)</f>
        <v>0</v>
      </c>
      <c r="I2019" s="48">
        <f>IF(Ações!$S2019&lt;0,"",Ações!$O2019*(1+Ações!$S2019))</f>
        <v>0</v>
      </c>
      <c r="J2019" s="49">
        <f>IFERROR(IF(Ações!$B2019="","",(VLOOKUP(Table_1[[#This Row],[AÇÕES]],'Dados Status Invest STOCKS'!A2005:AD2620,4)/Table_1[[#This Row],[LPA]]))/100,0)</f>
        <v>0.14789473684210525</v>
      </c>
      <c r="K2019" s="64">
        <f>IFERROR(IF(Ações!$B2019="","",VLOOKUP(Table_1[[#This Row],[AÇÕES]],'Dados Status Invest STOCKS'!A2005:AD2620,2)),0)</f>
        <v>8.5399999999999991</v>
      </c>
      <c r="L2019" s="65">
        <f>IFERROR(IF(Ações!$B2019="","",VLOOKUP(Table_1[[#This Row],[AÇÕES]],'Dados Status Invest STOCKS'!A2005:AD2620,3)/100),0)</f>
        <v>0</v>
      </c>
      <c r="M2019" s="66">
        <f>IFERROR(IF(Ações!$B2019="","",VLOOKUP(Table_1[[#This Row],[AÇÕES]],'Dados Status Invest STOCKS'!A2005:AD2620,28)),0)</f>
        <v>-0.76</v>
      </c>
      <c r="N2019" s="66">
        <f>IFERROR(IF(Ações!$B2019="","",VLOOKUP(Table_1[[#This Row],[AÇÕES]],'Dados Status Invest STOCKS'!A2005:AD2620,27)),0)</f>
        <v>-0.78</v>
      </c>
      <c r="O2019" s="66">
        <f>IFERROR(IF(Ações!$L2019="","",Ações!$K2019*Ações!$L2019),0)</f>
        <v>0</v>
      </c>
      <c r="P2019" s="67">
        <f t="shared" si="31"/>
        <v>0.06</v>
      </c>
      <c r="Q2019" s="67">
        <f>IFERROR(Ações!$O2019/Ações!$M2019,0)</f>
        <v>0</v>
      </c>
      <c r="R2019" s="67">
        <f>IFERROR(IF(Ações!$B2019="","",VLOOKUP(Table_1[[#This Row],[AÇÕES]],'Dados Status Invest STOCKS'!A2005:AD2620,18)/100),0)</f>
        <v>-0.97189999999999999</v>
      </c>
      <c r="S2019" s="65">
        <f>IFERROR(IF(Ações!$B2019="","",VLOOKUP(Table_1[[#This Row],[AÇÕES]],'Dados Status Invest STOCKS'!A2005:AD2620,25)/100),0)</f>
        <v>0</v>
      </c>
      <c r="T2019" s="67">
        <f>(1-Ações!$Q2019)*Ações!$R2019</f>
        <v>-0.97189999999999999</v>
      </c>
      <c r="U2019" s="68">
        <f>IF(Ações!$S2019=0,Ações!$T2019,IF(Ações!$T2019=0,Ações!$S2019,AVERAGE(Ações!$S2019,Ações!$T2019)))</f>
        <v>-0.97189999999999999</v>
      </c>
    </row>
    <row r="2020" spans="2:21" ht="15" customHeight="1" x14ac:dyDescent="0.2">
      <c r="B2020" s="63" t="str">
        <f>IFERROR('Dados Status Invest STOCKS'!A2007,"-")</f>
        <v>GLG</v>
      </c>
      <c r="C2020" s="45">
        <f>IFERROR((Ações!$D2020-Ações!$K2020)/Ações!$D2020,0)</f>
        <v>0</v>
      </c>
      <c r="D2020" s="46">
        <f>(Ações!$O2020)/0.06</f>
        <v>0</v>
      </c>
      <c r="E2020" s="47">
        <f>IFERROR((Ações!$F2020-Ações!$K2020)/Ações!$F2020,0)</f>
        <v>0</v>
      </c>
      <c r="F2020" s="46" t="str">
        <f>IF(OR(Ações!$N2020&lt;0,Ações!$M2020&lt;0),"",(22.5*Ações!$M2020*Ações!$N2020)^0.5)</f>
        <v/>
      </c>
      <c r="G2020" s="47">
        <f>IFERROR((Ações!$H2020-Ações!$K2020)/Ações!$H2020,0)</f>
        <v>0</v>
      </c>
      <c r="H2020" s="48">
        <f>IFERROR(Ações!$I2020/(Ações!$P2020-Table_1[[#This Row],[CAGR LUCRO 5A]]),0)</f>
        <v>0</v>
      </c>
      <c r="I2020" s="48">
        <f>IF(Ações!$S2020&lt;0,"",Ações!$O2020*(1+Ações!$S2020))</f>
        <v>0</v>
      </c>
      <c r="J2020" s="49">
        <f>IFERROR(IF(Ações!$B2020="","",(VLOOKUP(Table_1[[#This Row],[AÇÕES]],'Dados Status Invest STOCKS'!A2006:AD2621,4)/Table_1[[#This Row],[LPA]]))/100,0)</f>
        <v>22.52</v>
      </c>
      <c r="K2020" s="64">
        <f>IFERROR(IF(Ações!$B2020="","",VLOOKUP(Table_1[[#This Row],[AÇÕES]],'Dados Status Invest STOCKS'!A2006:AD2621,2)),0)</f>
        <v>0.23</v>
      </c>
      <c r="L2020" s="65">
        <f>IFERROR(IF(Ações!$B2020="","",VLOOKUP(Table_1[[#This Row],[AÇÕES]],'Dados Status Invest STOCKS'!A2006:AD2621,3)/100),0)</f>
        <v>0</v>
      </c>
      <c r="M2020" s="66">
        <f>IFERROR(IF(Ações!$B2020="","",VLOOKUP(Table_1[[#This Row],[AÇÕES]],'Dados Status Invest STOCKS'!A2006:AD2621,28)),0)</f>
        <v>-0.01</v>
      </c>
      <c r="N2020" s="66">
        <f>IFERROR(IF(Ações!$B2020="","",VLOOKUP(Table_1[[#This Row],[AÇÕES]],'Dados Status Invest STOCKS'!A2006:AD2621,27)),0)</f>
        <v>1.38</v>
      </c>
      <c r="O2020" s="66">
        <f>IFERROR(IF(Ações!$L2020="","",Ações!$K2020*Ações!$L2020),0)</f>
        <v>0</v>
      </c>
      <c r="P2020" s="67">
        <f t="shared" si="31"/>
        <v>0.06</v>
      </c>
      <c r="Q2020" s="67">
        <f>IFERROR(Ações!$O2020/Ações!$M2020,0)</f>
        <v>0</v>
      </c>
      <c r="R2020" s="67">
        <f>IFERROR(IF(Ações!$B2020="","",VLOOKUP(Table_1[[#This Row],[AÇÕES]],'Dados Status Invest STOCKS'!A2006:AD2621,18)/100),0)</f>
        <v>-7.4000000000000003E-3</v>
      </c>
      <c r="S2020" s="65">
        <f>IFERROR(IF(Ações!$B2020="","",VLOOKUP(Table_1[[#This Row],[AÇÕES]],'Dados Status Invest STOCKS'!A2006:AD2621,25)/100),0)</f>
        <v>0</v>
      </c>
      <c r="T2020" s="67">
        <f>(1-Ações!$Q2020)*Ações!$R2020</f>
        <v>-7.4000000000000003E-3</v>
      </c>
      <c r="U2020" s="68">
        <f>IF(Ações!$S2020=0,Ações!$T2020,IF(Ações!$T2020=0,Ações!$S2020,AVERAGE(Ações!$S2020,Ações!$T2020)))</f>
        <v>-7.4000000000000003E-3</v>
      </c>
    </row>
    <row r="2021" spans="2:21" ht="15" customHeight="1" x14ac:dyDescent="0.2">
      <c r="B2021" s="63" t="str">
        <f>IFERROR('Dados Status Invest STOCKS'!A2008,"-")</f>
        <v>GLMD</v>
      </c>
      <c r="C2021" s="45">
        <f>IFERROR((Ações!$D2021-Ações!$K2021)/Ações!$D2021,0)</f>
        <v>0</v>
      </c>
      <c r="D2021" s="46">
        <f>(Ações!$O2021)/0.06</f>
        <v>0</v>
      </c>
      <c r="E2021" s="47">
        <f>IFERROR((Ações!$F2021-Ações!$K2021)/Ações!$F2021,0)</f>
        <v>0</v>
      </c>
      <c r="F2021" s="46" t="str">
        <f>IF(OR(Ações!$N2021&lt;0,Ações!$M2021&lt;0),"",(22.5*Ações!$M2021*Ações!$N2021)^0.5)</f>
        <v/>
      </c>
      <c r="G2021" s="47">
        <f>IFERROR((Ações!$H2021-Ações!$K2021)/Ações!$H2021,0)</f>
        <v>0</v>
      </c>
      <c r="H2021" s="48">
        <f>IFERROR(Ações!$I2021/(Ações!$P2021-Table_1[[#This Row],[CAGR LUCRO 5A]]),0)</f>
        <v>0</v>
      </c>
      <c r="I2021" s="48">
        <f>IF(Ações!$S2021&lt;0,"",Ações!$O2021*(1+Ações!$S2021))</f>
        <v>0</v>
      </c>
      <c r="J2021" s="49">
        <f>IFERROR(IF(Ações!$B2021="","",(VLOOKUP(Table_1[[#This Row],[AÇÕES]],'Dados Status Invest STOCKS'!A2007:AD2622,4)/Table_1[[#This Row],[LPA]]))/100,0)</f>
        <v>1.280373831775701E-2</v>
      </c>
      <c r="K2021" s="64">
        <f>IFERROR(IF(Ações!$B2021="","",VLOOKUP(Table_1[[#This Row],[AÇÕES]],'Dados Status Invest STOCKS'!A2007:AD2622,2)),0)</f>
        <v>1.46</v>
      </c>
      <c r="L2021" s="65">
        <f>IFERROR(IF(Ações!$B2021="","",VLOOKUP(Table_1[[#This Row],[AÇÕES]],'Dados Status Invest STOCKS'!A2007:AD2622,3)/100),0)</f>
        <v>0</v>
      </c>
      <c r="M2021" s="66">
        <f>IFERROR(IF(Ações!$B2021="","",VLOOKUP(Table_1[[#This Row],[AÇÕES]],'Dados Status Invest STOCKS'!A2007:AD2622,28)),0)</f>
        <v>-1.07</v>
      </c>
      <c r="N2021" s="66">
        <f>IFERROR(IF(Ações!$B2021="","",VLOOKUP(Table_1[[#This Row],[AÇÕES]],'Dados Status Invest STOCKS'!A2007:AD2622,27)),0)</f>
        <v>1.79</v>
      </c>
      <c r="O2021" s="66">
        <f>IFERROR(IF(Ações!$L2021="","",Ações!$K2021*Ações!$L2021),0)</f>
        <v>0</v>
      </c>
      <c r="P2021" s="67">
        <f t="shared" si="31"/>
        <v>0.06</v>
      </c>
      <c r="Q2021" s="67">
        <f>IFERROR(Ações!$O2021/Ações!$M2021,0)</f>
        <v>0</v>
      </c>
      <c r="R2021" s="67">
        <f>IFERROR(IF(Ações!$B2021="","",VLOOKUP(Table_1[[#This Row],[AÇÕES]],'Dados Status Invest STOCKS'!A2007:AD2622,18)/100),0)</f>
        <v>-0.59509999999999996</v>
      </c>
      <c r="S2021" s="65">
        <f>IFERROR(IF(Ações!$B2021="","",VLOOKUP(Table_1[[#This Row],[AÇÕES]],'Dados Status Invest STOCKS'!A2007:AD2622,25)/100),0)</f>
        <v>0</v>
      </c>
      <c r="T2021" s="67">
        <f>(1-Ações!$Q2021)*Ações!$R2021</f>
        <v>-0.59509999999999996</v>
      </c>
      <c r="U2021" s="68">
        <f>IF(Ações!$S2021=0,Ações!$T2021,IF(Ações!$T2021=0,Ações!$S2021,AVERAGE(Ações!$S2021,Ações!$T2021)))</f>
        <v>-0.59509999999999996</v>
      </c>
    </row>
    <row r="2022" spans="2:21" ht="15" customHeight="1" x14ac:dyDescent="0.2">
      <c r="B2022" s="63" t="str">
        <f>IFERROR('Dados Status Invest STOCKS'!A2009,"-")</f>
        <v>GLNG</v>
      </c>
      <c r="C2022" s="45">
        <f>IFERROR((Ações!$D2022-Ações!$K2022)/Ações!$D2022,0)</f>
        <v>0</v>
      </c>
      <c r="D2022" s="46">
        <f>(Ações!$O2022)/0.06</f>
        <v>0</v>
      </c>
      <c r="E2022" s="47">
        <f>IFERROR((Ações!$F2022-Ações!$K2022)/Ações!$F2022,0)</f>
        <v>0.71758200861788746</v>
      </c>
      <c r="F2022" s="46">
        <f>IF(OR(Ações!$N2022&lt;0,Ações!$M2022&lt;0),"",(22.5*Ações!$M2022*Ações!$N2022)^0.5)</f>
        <v>45.322891567065753</v>
      </c>
      <c r="G2022" s="47">
        <f>IFERROR((Ações!$H2022-Ações!$K2022)/Ações!$H2022,0)</f>
        <v>0</v>
      </c>
      <c r="H2022" s="48">
        <f>IFERROR(Ações!$I2022/(Ações!$P2022-Table_1[[#This Row],[CAGR LUCRO 5A]]),0)</f>
        <v>0</v>
      </c>
      <c r="I2022" s="48">
        <f>IF(Ações!$S2022&lt;0,"",Ações!$O2022*(1+Ações!$S2022))</f>
        <v>0</v>
      </c>
      <c r="J2022" s="49">
        <f>IFERROR(IF(Ações!$B2022="","",(VLOOKUP(Table_1[[#This Row],[AÇÕES]],'Dados Status Invest STOCKS'!A2008:AD2623,4)/Table_1[[#This Row],[LPA]]))/100,0)</f>
        <v>6.4349775784753368E-3</v>
      </c>
      <c r="K2022" s="64">
        <f>IFERROR(IF(Ações!$B2022="","",VLOOKUP(Table_1[[#This Row],[AÇÕES]],'Dados Status Invest STOCKS'!A2008:AD2623,2)),0)</f>
        <v>12.8</v>
      </c>
      <c r="L2022" s="65">
        <f>IFERROR(IF(Ações!$B2022="","",VLOOKUP(Table_1[[#This Row],[AÇÕES]],'Dados Status Invest STOCKS'!A2008:AD2623,3)/100),0)</f>
        <v>0</v>
      </c>
      <c r="M2022" s="66">
        <f>IFERROR(IF(Ações!$B2022="","",VLOOKUP(Table_1[[#This Row],[AÇÕES]],'Dados Status Invest STOCKS'!A2008:AD2623,28)),0)</f>
        <v>4.46</v>
      </c>
      <c r="N2022" s="66">
        <f>IFERROR(IF(Ações!$B2022="","",VLOOKUP(Table_1[[#This Row],[AÇÕES]],'Dados Status Invest STOCKS'!A2008:AD2623,27)),0)</f>
        <v>20.47</v>
      </c>
      <c r="O2022" s="66">
        <f>IFERROR(IF(Ações!$L2022="","",Ações!$K2022*Ações!$L2022),0)</f>
        <v>0</v>
      </c>
      <c r="P2022" s="67">
        <f t="shared" si="31"/>
        <v>0.06</v>
      </c>
      <c r="Q2022" s="67">
        <f>IFERROR(Ações!$O2022/Ações!$M2022,0)</f>
        <v>0</v>
      </c>
      <c r="R2022" s="67">
        <f>IFERROR(IF(Ações!$B2022="","",VLOOKUP(Table_1[[#This Row],[AÇÕES]],'Dados Status Invest STOCKS'!A2008:AD2623,18)/100),0)</f>
        <v>0.21809999999999999</v>
      </c>
      <c r="S2022" s="65">
        <f>IFERROR(IF(Ações!$B2022="","",VLOOKUP(Table_1[[#This Row],[AÇÕES]],'Dados Status Invest STOCKS'!A2008:AD2623,25)/100),0)</f>
        <v>0</v>
      </c>
      <c r="T2022" s="67">
        <f>(1-Ações!$Q2022)*Ações!$R2022</f>
        <v>0.21809999999999999</v>
      </c>
      <c r="U2022" s="68">
        <f>IF(Ações!$S2022=0,Ações!$T2022,IF(Ações!$T2022=0,Ações!$S2022,AVERAGE(Ações!$S2022,Ações!$T2022)))</f>
        <v>0.21809999999999999</v>
      </c>
    </row>
    <row r="2023" spans="2:21" ht="15" customHeight="1" x14ac:dyDescent="0.2">
      <c r="B2023" s="63" t="str">
        <f>IFERROR('Dados Status Invest STOCKS'!A2010,"-")</f>
        <v>GLOB</v>
      </c>
      <c r="C2023" s="45">
        <f>IFERROR((Ações!$D2023-Ações!$K2023)/Ações!$D2023,0)</f>
        <v>0</v>
      </c>
      <c r="D2023" s="46">
        <f>(Ações!$O2023)/0.06</f>
        <v>0</v>
      </c>
      <c r="E2023" s="47">
        <f>IFERROR((Ações!$F2023-Ações!$K2023)/Ações!$F2023,0)</f>
        <v>-5.8470114026702271</v>
      </c>
      <c r="F2023" s="46">
        <f>IF(OR(Ações!$N2023&lt;0,Ações!$M2023&lt;0),"",(22.5*Ações!$M2023*Ações!$N2023)^0.5)</f>
        <v>34.358055823925774</v>
      </c>
      <c r="G2023" s="47">
        <f>IFERROR((Ações!$H2023-Ações!$K2023)/Ações!$H2023,0)</f>
        <v>0</v>
      </c>
      <c r="H2023" s="48">
        <f>IFERROR(Ações!$I2023/(Ações!$P2023-Table_1[[#This Row],[CAGR LUCRO 5A]]),0)</f>
        <v>0</v>
      </c>
      <c r="I2023" s="48">
        <f>IF(Ações!$S2023&lt;0,"",Ações!$O2023*(1+Ações!$S2023))</f>
        <v>0</v>
      </c>
      <c r="J2023" s="49">
        <f>IFERROR(IF(Ações!$B2023="","",(VLOOKUP(Table_1[[#This Row],[AÇÕES]],'Dados Status Invest STOCKS'!A2009:AD2624,4)/Table_1[[#This Row],[LPA]]))/100,0)</f>
        <v>0.76130681818181822</v>
      </c>
      <c r="K2023" s="64">
        <f>IFERROR(IF(Ações!$B2023="","",VLOOKUP(Table_1[[#This Row],[AÇÕES]],'Dados Status Invest STOCKS'!A2009:AD2624,2)),0)</f>
        <v>235.25</v>
      </c>
      <c r="L2023" s="65">
        <f>IFERROR(IF(Ações!$B2023="","",VLOOKUP(Table_1[[#This Row],[AÇÕES]],'Dados Status Invest STOCKS'!A2009:AD2624,3)/100),0)</f>
        <v>0</v>
      </c>
      <c r="M2023" s="66">
        <f>IFERROR(IF(Ações!$B2023="","",VLOOKUP(Table_1[[#This Row],[AÇÕES]],'Dados Status Invest STOCKS'!A2009:AD2624,28)),0)</f>
        <v>1.76</v>
      </c>
      <c r="N2023" s="66">
        <f>IFERROR(IF(Ações!$B2023="","",VLOOKUP(Table_1[[#This Row],[AÇÕES]],'Dados Status Invest STOCKS'!A2009:AD2624,27)),0)</f>
        <v>29.81</v>
      </c>
      <c r="O2023" s="66">
        <f>IFERROR(IF(Ações!$L2023="","",Ações!$K2023*Ações!$L2023),0)</f>
        <v>0</v>
      </c>
      <c r="P2023" s="67">
        <f t="shared" si="31"/>
        <v>0.06</v>
      </c>
      <c r="Q2023" s="67">
        <f>IFERROR(Ações!$O2023/Ações!$M2023,0)</f>
        <v>0</v>
      </c>
      <c r="R2023" s="67">
        <f>IFERROR(IF(Ações!$B2023="","",VLOOKUP(Table_1[[#This Row],[AÇÕES]],'Dados Status Invest STOCKS'!A2009:AD2624,18)/100),0)</f>
        <v>5.8899999999999994E-2</v>
      </c>
      <c r="S2023" s="65">
        <f>IFERROR(IF(Ações!$B2023="","",VLOOKUP(Table_1[[#This Row],[AÇÕES]],'Dados Status Invest STOCKS'!A2009:AD2624,25)/100),0)</f>
        <v>0.11359999999999999</v>
      </c>
      <c r="T2023" s="67">
        <f>(1-Ações!$Q2023)*Ações!$R2023</f>
        <v>5.8899999999999994E-2</v>
      </c>
      <c r="U2023" s="68">
        <f>IF(Ações!$S2023=0,Ações!$T2023,IF(Ações!$T2023=0,Ações!$S2023,AVERAGE(Ações!$S2023,Ações!$T2023)))</f>
        <v>8.6249999999999993E-2</v>
      </c>
    </row>
    <row r="2024" spans="2:21" ht="15" customHeight="1" x14ac:dyDescent="0.2">
      <c r="B2024" s="63" t="str">
        <f>IFERROR('Dados Status Invest STOCKS'!A2011,"-")</f>
        <v>GLOG</v>
      </c>
      <c r="C2024" s="45">
        <f>IFERROR((Ações!$D2024-Ações!$K2024)/Ações!$D2024,0)</f>
        <v>0.46284691136974038</v>
      </c>
      <c r="D2024" s="46">
        <f>(Ações!$O2024)/0.06</f>
        <v>10.77905</v>
      </c>
      <c r="E2024" s="47">
        <f>IFERROR((Ações!$F2024-Ações!$K2024)/Ações!$F2024,0)</f>
        <v>0.6135165934236021</v>
      </c>
      <c r="F2024" s="46">
        <f>IF(OR(Ações!$N2024&lt;0,Ações!$M2024&lt;0),"",(22.5*Ações!$M2024*Ações!$N2024)^0.5)</f>
        <v>14.981238266578634</v>
      </c>
      <c r="G2024" s="47">
        <f>IFERROR((Ações!$H2024-Ações!$K2024)/Ações!$H2024,0)</f>
        <v>0</v>
      </c>
      <c r="H2024" s="48">
        <f>IFERROR(Ações!$I2024/(Ações!$P2024-Table_1[[#This Row],[CAGR LUCRO 5A]]),0)</f>
        <v>0</v>
      </c>
      <c r="I2024" s="48" t="str">
        <f>IF(Ações!$S2024&lt;0,"",Ações!$O2024*(1+Ações!$S2024))</f>
        <v/>
      </c>
      <c r="J2024" s="49">
        <f>IFERROR(IF(Ações!$B2024="","",(VLOOKUP(Table_1[[#This Row],[AÇÕES]],'Dados Status Invest STOCKS'!A2010:AD2625,4)/Table_1[[#This Row],[LPA]]))/100,0)</f>
        <v>0.17771929824561408</v>
      </c>
      <c r="K2024" s="64">
        <f>IFERROR(IF(Ações!$B2024="","",VLOOKUP(Table_1[[#This Row],[AÇÕES]],'Dados Status Invest STOCKS'!A2010:AD2625,2)),0)</f>
        <v>5.79</v>
      </c>
      <c r="L2024" s="65">
        <f>IFERROR(IF(Ações!$B2024="","",VLOOKUP(Table_1[[#This Row],[AÇÕES]],'Dados Status Invest STOCKS'!A2010:AD2625,3)/100),0)</f>
        <v>0.11169999999999999</v>
      </c>
      <c r="M2024" s="66">
        <f>IFERROR(IF(Ações!$B2024="","",VLOOKUP(Table_1[[#This Row],[AÇÕES]],'Dados Status Invest STOCKS'!A2010:AD2625,28)),0)</f>
        <v>0.56999999999999995</v>
      </c>
      <c r="N2024" s="66">
        <f>IFERROR(IF(Ações!$B2024="","",VLOOKUP(Table_1[[#This Row],[AÇÕES]],'Dados Status Invest STOCKS'!A2010:AD2625,27)),0)</f>
        <v>17.5</v>
      </c>
      <c r="O2024" s="66">
        <f>IFERROR(IF(Ações!$L2024="","",Ações!$K2024*Ações!$L2024),0)</f>
        <v>0.64674299999999996</v>
      </c>
      <c r="P2024" s="67">
        <f t="shared" si="31"/>
        <v>0.06</v>
      </c>
      <c r="Q2024" s="67">
        <f>IFERROR(Ações!$O2024/Ações!$M2024,0)</f>
        <v>1.1346368421052633</v>
      </c>
      <c r="R2024" s="67">
        <f>IFERROR(IF(Ações!$B2024="","",VLOOKUP(Table_1[[#This Row],[AÇÕES]],'Dados Status Invest STOCKS'!A2010:AD2625,18)/100),0)</f>
        <v>3.27E-2</v>
      </c>
      <c r="S2024" s="65">
        <f>IFERROR(IF(Ações!$B2024="","",VLOOKUP(Table_1[[#This Row],[AÇÕES]],'Dados Status Invest STOCKS'!A2010:AD2625,25)/100),0)</f>
        <v>-9.4999999999999998E-3</v>
      </c>
      <c r="T2024" s="67">
        <f>(1-Ações!$Q2024)*Ações!$R2024</f>
        <v>-4.402624736842109E-3</v>
      </c>
      <c r="U2024" s="68">
        <f>IF(Ações!$S2024=0,Ações!$T2024,IF(Ações!$T2024=0,Ações!$S2024,AVERAGE(Ações!$S2024,Ações!$T2024)))</f>
        <v>-6.9513123684210544E-3</v>
      </c>
    </row>
    <row r="2025" spans="2:21" ht="15" customHeight="1" x14ac:dyDescent="0.2">
      <c r="B2025" s="63" t="str">
        <f>IFERROR('Dados Status Invest STOCKS'!A2012,"-")</f>
        <v>GLOP</v>
      </c>
      <c r="C2025" s="45">
        <f>IFERROR((Ações!$D2025-Ações!$K2025)/Ações!$D2025,0)</f>
        <v>-4.9999999999999991</v>
      </c>
      <c r="D2025" s="46">
        <f>(Ações!$O2025)/0.06</f>
        <v>0.66666666666666674</v>
      </c>
      <c r="E2025" s="47">
        <f>IFERROR((Ações!$F2025-Ações!$K2025)/Ações!$F2025,0)</f>
        <v>0.80306149181585051</v>
      </c>
      <c r="F2025" s="46">
        <f>IF(OR(Ações!$N2025&lt;0,Ações!$M2025&lt;0),"",(22.5*Ações!$M2025*Ações!$N2025)^0.5)</f>
        <v>20.310908399182935</v>
      </c>
      <c r="G2025" s="47">
        <f>IFERROR((Ações!$H2025-Ações!$K2025)/Ações!$H2025,0)</f>
        <v>0</v>
      </c>
      <c r="H2025" s="48">
        <f>IFERROR(Ações!$I2025/(Ações!$P2025-Table_1[[#This Row],[CAGR LUCRO 5A]]),0)</f>
        <v>0</v>
      </c>
      <c r="I2025" s="48" t="str">
        <f>IF(Ações!$S2025&lt;0,"",Ações!$O2025*(1+Ações!$S2025))</f>
        <v/>
      </c>
      <c r="J2025" s="49">
        <f>IFERROR(IF(Ações!$B2025="","",(VLOOKUP(Table_1[[#This Row],[AÇÕES]],'Dados Status Invest STOCKS'!A2011:AD2626,4)/Table_1[[#This Row],[LPA]]))/100,0)</f>
        <v>4.0707070707070712E-2</v>
      </c>
      <c r="K2025" s="64">
        <f>IFERROR(IF(Ações!$B2025="","",VLOOKUP(Table_1[[#This Row],[AÇÕES]],'Dados Status Invest STOCKS'!A2011:AD2626,2)),0)</f>
        <v>4</v>
      </c>
      <c r="L2025" s="65">
        <f>IFERROR(IF(Ações!$B2025="","",VLOOKUP(Table_1[[#This Row],[AÇÕES]],'Dados Status Invest STOCKS'!A2011:AD2626,3)/100),0)</f>
        <v>0.01</v>
      </c>
      <c r="M2025" s="66">
        <f>IFERROR(IF(Ações!$B2025="","",VLOOKUP(Table_1[[#This Row],[AÇÕES]],'Dados Status Invest STOCKS'!A2011:AD2626,28)),0)</f>
        <v>0.99</v>
      </c>
      <c r="N2025" s="66">
        <f>IFERROR(IF(Ações!$B2025="","",VLOOKUP(Table_1[[#This Row],[AÇÕES]],'Dados Status Invest STOCKS'!A2011:AD2626,27)),0)</f>
        <v>18.52</v>
      </c>
      <c r="O2025" s="66">
        <f>IFERROR(IF(Ações!$L2025="","",Ações!$K2025*Ações!$L2025),0)</f>
        <v>0.04</v>
      </c>
      <c r="P2025" s="67">
        <f t="shared" si="31"/>
        <v>0.06</v>
      </c>
      <c r="Q2025" s="67">
        <f>IFERROR(Ações!$O2025/Ações!$M2025,0)</f>
        <v>4.0404040404040407E-2</v>
      </c>
      <c r="R2025" s="67">
        <f>IFERROR(IF(Ações!$B2025="","",VLOOKUP(Table_1[[#This Row],[AÇÕES]],'Dados Status Invest STOCKS'!A2011:AD2626,18)/100),0)</f>
        <v>5.3600000000000002E-2</v>
      </c>
      <c r="S2025" s="65">
        <f>IFERROR(IF(Ações!$B2025="","",VLOOKUP(Table_1[[#This Row],[AÇÕES]],'Dados Status Invest STOCKS'!A2011:AD2626,25)/100),0)</f>
        <v>-1.4999999999999999E-2</v>
      </c>
      <c r="T2025" s="67">
        <f>(1-Ações!$Q2025)*Ações!$R2025</f>
        <v>5.1434343434343437E-2</v>
      </c>
      <c r="U2025" s="68">
        <f>IF(Ações!$S2025=0,Ações!$T2025,IF(Ações!$T2025=0,Ações!$S2025,AVERAGE(Ações!$S2025,Ações!$T2025)))</f>
        <v>1.8217171717171719E-2</v>
      </c>
    </row>
    <row r="2026" spans="2:21" ht="15" customHeight="1" x14ac:dyDescent="0.2">
      <c r="B2026" s="63" t="str">
        <f>IFERROR('Dados Status Invest STOCKS'!A2013,"-")</f>
        <v>GLP</v>
      </c>
      <c r="C2026" s="45">
        <f>IFERROR((Ações!$D2026-Ações!$K2026)/Ações!$D2026,0)</f>
        <v>0.47229551451187329</v>
      </c>
      <c r="D2026" s="46">
        <f>(Ações!$O2026)/0.06</f>
        <v>48.019299999999994</v>
      </c>
      <c r="E2026" s="47">
        <f>IFERROR((Ações!$F2026-Ações!$K2026)/Ações!$F2026,0)</f>
        <v>0</v>
      </c>
      <c r="F2026" s="46">
        <f>IF(OR(Ações!$N2026&lt;0,Ações!$M2026&lt;0),"",(22.5*Ações!$M2026*Ações!$N2026)^0.5)</f>
        <v>0</v>
      </c>
      <c r="G2026" s="47">
        <f>IFERROR((Ações!$H2026-Ações!$K2026)/Ações!$H2026,0)</f>
        <v>2.2327943853064602</v>
      </c>
      <c r="H2026" s="48">
        <f>IFERROR(Ações!$I2026/(Ações!$P2026-Table_1[[#This Row],[CAGR LUCRO 5A]]),0)</f>
        <v>-20.55492813888889</v>
      </c>
      <c r="I2026" s="48">
        <f>IF(Ações!$S2026&lt;0,"",Ações!$O2026*(1+Ações!$S2026))</f>
        <v>3.5518915824000001</v>
      </c>
      <c r="J2026" s="49">
        <f>IFERROR(IF(Ações!$B2026="","",(VLOOKUP(Table_1[[#This Row],[AÇÕES]],'Dados Status Invest STOCKS'!A2012:AD2627,4)/Table_1[[#This Row],[LPA]]))/100,0)</f>
        <v>0.23932038834951455</v>
      </c>
      <c r="K2026" s="64">
        <f>IFERROR(IF(Ações!$B2026="","",VLOOKUP(Table_1[[#This Row],[AÇÕES]],'Dados Status Invest STOCKS'!A2012:AD2627,2)),0)</f>
        <v>25.34</v>
      </c>
      <c r="L2026" s="65">
        <f>IFERROR(IF(Ações!$B2026="","",VLOOKUP(Table_1[[#This Row],[AÇÕES]],'Dados Status Invest STOCKS'!A2012:AD2627,3)/100),0)</f>
        <v>0.1137</v>
      </c>
      <c r="M2026" s="66">
        <f>IFERROR(IF(Ações!$B2026="","",VLOOKUP(Table_1[[#This Row],[AÇÕES]],'Dados Status Invest STOCKS'!A2012:AD2627,28)),0)</f>
        <v>1.03</v>
      </c>
      <c r="N2026" s="66">
        <f>IFERROR(IF(Ações!$B2026="","",VLOOKUP(Table_1[[#This Row],[AÇÕES]],'Dados Status Invest STOCKS'!A2012:AD2627,27)),0)</f>
        <v>0</v>
      </c>
      <c r="O2026" s="66">
        <f>IFERROR(IF(Ações!$L2026="","",Ações!$K2026*Ações!$L2026),0)</f>
        <v>2.8811579999999997</v>
      </c>
      <c r="P2026" s="67">
        <f t="shared" si="31"/>
        <v>0.06</v>
      </c>
      <c r="Q2026" s="67">
        <f>IFERROR(Ações!$O2026/Ações!$M2026,0)</f>
        <v>2.7972407766990286</v>
      </c>
      <c r="R2026" s="67">
        <f>IFERROR(IF(Ações!$B2026="","",VLOOKUP(Table_1[[#This Row],[AÇÕES]],'Dados Status Invest STOCKS'!A2012:AD2627,18)/100),0)</f>
        <v>0</v>
      </c>
      <c r="S2026" s="65">
        <f>IFERROR(IF(Ações!$B2026="","",VLOOKUP(Table_1[[#This Row],[AÇÕES]],'Dados Status Invest STOCKS'!A2012:AD2627,25)/100),0)</f>
        <v>0.23280000000000001</v>
      </c>
      <c r="T2026" s="67">
        <f>(1-Ações!$Q2026)*Ações!$R2026</f>
        <v>0</v>
      </c>
      <c r="U2026" s="68">
        <f>IF(Ações!$S2026=0,Ações!$T2026,IF(Ações!$T2026=0,Ações!$S2026,AVERAGE(Ações!$S2026,Ações!$T2026)))</f>
        <v>0.23280000000000001</v>
      </c>
    </row>
    <row r="2027" spans="2:21" ht="15" customHeight="1" x14ac:dyDescent="0.2">
      <c r="B2027" s="63" t="str">
        <f>IFERROR('Dados Status Invest STOCKS'!A2014,"-")</f>
        <v>GLPG</v>
      </c>
      <c r="C2027" s="45">
        <f>IFERROR((Ações!$D2027-Ações!$K2027)/Ações!$D2027,0)</f>
        <v>0</v>
      </c>
      <c r="D2027" s="46">
        <f>(Ações!$O2027)/0.06</f>
        <v>0</v>
      </c>
      <c r="E2027" s="47">
        <f>IFERROR((Ações!$F2027-Ações!$K2027)/Ações!$F2027,0)</f>
        <v>0</v>
      </c>
      <c r="F2027" s="46" t="str">
        <f>IF(OR(Ações!$N2027&lt;0,Ações!$M2027&lt;0),"",(22.5*Ações!$M2027*Ações!$N2027)^0.5)</f>
        <v/>
      </c>
      <c r="G2027" s="47">
        <f>IFERROR((Ações!$H2027-Ações!$K2027)/Ações!$H2027,0)</f>
        <v>0</v>
      </c>
      <c r="H2027" s="48">
        <f>IFERROR(Ações!$I2027/(Ações!$P2027-Table_1[[#This Row],[CAGR LUCRO 5A]]),0)</f>
        <v>0</v>
      </c>
      <c r="I2027" s="48">
        <f>IF(Ações!$S2027&lt;0,"",Ações!$O2027*(1+Ações!$S2027))</f>
        <v>0</v>
      </c>
      <c r="J2027" s="49">
        <f>IFERROR(IF(Ações!$B2027="","",(VLOOKUP(Table_1[[#This Row],[AÇÕES]],'Dados Status Invest STOCKS'!A2013:AD2628,4)/Table_1[[#This Row],[LPA]]))/100,0)</f>
        <v>4.3211267605633805E-2</v>
      </c>
      <c r="K2027" s="64">
        <f>IFERROR(IF(Ações!$B2027="","",VLOOKUP(Table_1[[#This Row],[AÇÕES]],'Dados Status Invest STOCKS'!A2013:AD2628,2)),0)</f>
        <v>54.45</v>
      </c>
      <c r="L2027" s="65">
        <f>IFERROR(IF(Ações!$B2027="","",VLOOKUP(Table_1[[#This Row],[AÇÕES]],'Dados Status Invest STOCKS'!A2013:AD2628,3)/100),0)</f>
        <v>0</v>
      </c>
      <c r="M2027" s="66">
        <f>IFERROR(IF(Ações!$B2027="","",VLOOKUP(Table_1[[#This Row],[AÇÕES]],'Dados Status Invest STOCKS'!A2013:AD2628,28)),0)</f>
        <v>-3.55</v>
      </c>
      <c r="N2027" s="66">
        <f>IFERROR(IF(Ações!$B2027="","",VLOOKUP(Table_1[[#This Row],[AÇÕES]],'Dados Status Invest STOCKS'!A2013:AD2628,27)),0)</f>
        <v>48.97</v>
      </c>
      <c r="O2027" s="66">
        <f>IFERROR(IF(Ações!$L2027="","",Ações!$K2027*Ações!$L2027),0)</f>
        <v>0</v>
      </c>
      <c r="P2027" s="67">
        <f t="shared" si="31"/>
        <v>0.06</v>
      </c>
      <c r="Q2027" s="67">
        <f>IFERROR(Ações!$O2027/Ações!$M2027,0)</f>
        <v>0</v>
      </c>
      <c r="R2027" s="67">
        <f>IFERROR(IF(Ações!$B2027="","",VLOOKUP(Table_1[[#This Row],[AÇÕES]],'Dados Status Invest STOCKS'!A2013:AD2628,18)/100),0)</f>
        <v>-7.2499999999999995E-2</v>
      </c>
      <c r="S2027" s="65">
        <f>IFERROR(IF(Ações!$B2027="","",VLOOKUP(Table_1[[#This Row],[AÇÕES]],'Dados Status Invest STOCKS'!A2013:AD2628,25)/100),0)</f>
        <v>0</v>
      </c>
      <c r="T2027" s="67">
        <f>(1-Ações!$Q2027)*Ações!$R2027</f>
        <v>-7.2499999999999995E-2</v>
      </c>
      <c r="U2027" s="68">
        <f>IF(Ações!$S2027=0,Ações!$T2027,IF(Ações!$T2027=0,Ações!$S2027,AVERAGE(Ações!$S2027,Ações!$T2027)))</f>
        <v>-7.2499999999999995E-2</v>
      </c>
    </row>
    <row r="2028" spans="2:21" ht="15" customHeight="1" x14ac:dyDescent="0.2">
      <c r="B2028" s="63" t="str">
        <f>IFERROR('Dados Status Invest STOCKS'!A2015,"-")</f>
        <v>GLRE</v>
      </c>
      <c r="C2028" s="45">
        <f>IFERROR((Ações!$D2028-Ações!$K2028)/Ações!$D2028,0)</f>
        <v>0</v>
      </c>
      <c r="D2028" s="46">
        <f>(Ações!$O2028)/0.06</f>
        <v>0</v>
      </c>
      <c r="E2028" s="47">
        <f>IFERROR((Ações!$F2028-Ações!$K2028)/Ações!$F2028,0)</f>
        <v>0.59315640071147147</v>
      </c>
      <c r="F2028" s="46">
        <f>IF(OR(Ações!$N2028&lt;0,Ações!$M2028&lt;0),"",(22.5*Ações!$M2028*Ações!$N2028)^0.5)</f>
        <v>17.648059383399641</v>
      </c>
      <c r="G2028" s="47">
        <f>IFERROR((Ações!$H2028-Ações!$K2028)/Ações!$H2028,0)</f>
        <v>0</v>
      </c>
      <c r="H2028" s="48">
        <f>IFERROR(Ações!$I2028/(Ações!$P2028-Table_1[[#This Row],[CAGR LUCRO 5A]]),0)</f>
        <v>0</v>
      </c>
      <c r="I2028" s="48">
        <f>IF(Ações!$S2028&lt;0,"",Ações!$O2028*(1+Ações!$S2028))</f>
        <v>0</v>
      </c>
      <c r="J2028" s="49">
        <f>IFERROR(IF(Ações!$B2028="","",(VLOOKUP(Table_1[[#This Row],[AÇÕES]],'Dados Status Invest STOCKS'!A2014:AD2629,4)/Table_1[[#This Row],[LPA]]))/100,0)</f>
        <v>6.6249999999999989E-2</v>
      </c>
      <c r="K2028" s="64">
        <f>IFERROR(IF(Ações!$B2028="","",VLOOKUP(Table_1[[#This Row],[AÇÕES]],'Dados Status Invest STOCKS'!A2014:AD2629,2)),0)</f>
        <v>7.18</v>
      </c>
      <c r="L2028" s="65">
        <f>IFERROR(IF(Ações!$B2028="","",VLOOKUP(Table_1[[#This Row],[AÇÕES]],'Dados Status Invest STOCKS'!A2014:AD2629,3)/100),0)</f>
        <v>0</v>
      </c>
      <c r="M2028" s="66">
        <f>IFERROR(IF(Ações!$B2028="","",VLOOKUP(Table_1[[#This Row],[AÇÕES]],'Dados Status Invest STOCKS'!A2014:AD2629,28)),0)</f>
        <v>1.04</v>
      </c>
      <c r="N2028" s="66">
        <f>IFERROR(IF(Ações!$B2028="","",VLOOKUP(Table_1[[#This Row],[AÇÕES]],'Dados Status Invest STOCKS'!A2014:AD2629,27)),0)</f>
        <v>13.31</v>
      </c>
      <c r="O2028" s="66">
        <f>IFERROR(IF(Ações!$L2028="","",Ações!$K2028*Ações!$L2028),0)</f>
        <v>0</v>
      </c>
      <c r="P2028" s="67">
        <f t="shared" si="31"/>
        <v>0.06</v>
      </c>
      <c r="Q2028" s="67">
        <f>IFERROR(Ações!$O2028/Ações!$M2028,0)</f>
        <v>0</v>
      </c>
      <c r="R2028" s="67">
        <f>IFERROR(IF(Ações!$B2028="","",VLOOKUP(Table_1[[#This Row],[AÇÕES]],'Dados Status Invest STOCKS'!A2014:AD2629,18)/100),0)</f>
        <v>7.8299999999999995E-2</v>
      </c>
      <c r="S2028" s="65">
        <f>IFERROR(IF(Ações!$B2028="","",VLOOKUP(Table_1[[#This Row],[AÇÕES]],'Dados Status Invest STOCKS'!A2014:AD2629,25)/100),0)</f>
        <v>0</v>
      </c>
      <c r="T2028" s="67">
        <f>(1-Ações!$Q2028)*Ações!$R2028</f>
        <v>7.8299999999999995E-2</v>
      </c>
      <c r="U2028" s="68">
        <f>IF(Ações!$S2028=0,Ações!$T2028,IF(Ações!$T2028=0,Ações!$S2028,AVERAGE(Ações!$S2028,Ações!$T2028)))</f>
        <v>7.8299999999999995E-2</v>
      </c>
    </row>
    <row r="2029" spans="2:21" ht="15" customHeight="1" x14ac:dyDescent="0.2">
      <c r="B2029" s="63" t="str">
        <f>IFERROR('Dados Status Invest STOCKS'!A2016,"-")</f>
        <v>GLSI</v>
      </c>
      <c r="C2029" s="45">
        <f>IFERROR((Ações!$D2029-Ações!$K2029)/Ações!$D2029,0)</f>
        <v>0</v>
      </c>
      <c r="D2029" s="46">
        <f>(Ações!$O2029)/0.06</f>
        <v>0</v>
      </c>
      <c r="E2029" s="47">
        <f>IFERROR((Ações!$F2029-Ações!$K2029)/Ações!$F2029,0)</f>
        <v>0</v>
      </c>
      <c r="F2029" s="46" t="str">
        <f>IF(OR(Ações!$N2029&lt;0,Ações!$M2029&lt;0),"",(22.5*Ações!$M2029*Ações!$N2029)^0.5)</f>
        <v/>
      </c>
      <c r="G2029" s="47">
        <f>IFERROR((Ações!$H2029-Ações!$K2029)/Ações!$H2029,0)</f>
        <v>0</v>
      </c>
      <c r="H2029" s="48">
        <f>IFERROR(Ações!$I2029/(Ações!$P2029-Table_1[[#This Row],[CAGR LUCRO 5A]]),0)</f>
        <v>0</v>
      </c>
      <c r="I2029" s="48">
        <f>IF(Ações!$S2029&lt;0,"",Ações!$O2029*(1+Ações!$S2029))</f>
        <v>0</v>
      </c>
      <c r="J2029" s="49">
        <f>IFERROR(IF(Ações!$B2029="","",(VLOOKUP(Table_1[[#This Row],[AÇÕES]],'Dados Status Invest STOCKS'!A2015:AD2630,4)/Table_1[[#This Row],[LPA]]))/100,0)</f>
        <v>3.1088461538461534</v>
      </c>
      <c r="K2029" s="64">
        <f>IFERROR(IF(Ações!$B2029="","",VLOOKUP(Table_1[[#This Row],[AÇÕES]],'Dados Status Invest STOCKS'!A2015:AD2630,2)),0)</f>
        <v>20.7</v>
      </c>
      <c r="L2029" s="65">
        <f>IFERROR(IF(Ações!$B2029="","",VLOOKUP(Table_1[[#This Row],[AÇÕES]],'Dados Status Invest STOCKS'!A2015:AD2630,3)/100),0)</f>
        <v>0</v>
      </c>
      <c r="M2029" s="66">
        <f>IFERROR(IF(Ações!$B2029="","",VLOOKUP(Table_1[[#This Row],[AÇÕES]],'Dados Status Invest STOCKS'!A2015:AD2630,28)),0)</f>
        <v>-0.26</v>
      </c>
      <c r="N2029" s="66">
        <f>IFERROR(IF(Ações!$B2029="","",VLOOKUP(Table_1[[#This Row],[AÇÕES]],'Dados Status Invest STOCKS'!A2015:AD2630,27)),0)</f>
        <v>2.17</v>
      </c>
      <c r="O2029" s="66">
        <f>IFERROR(IF(Ações!$L2029="","",Ações!$K2029*Ações!$L2029),0)</f>
        <v>0</v>
      </c>
      <c r="P2029" s="67">
        <f t="shared" si="31"/>
        <v>0.06</v>
      </c>
      <c r="Q2029" s="67">
        <f>IFERROR(Ações!$O2029/Ações!$M2029,0)</f>
        <v>0</v>
      </c>
      <c r="R2029" s="67">
        <f>IFERROR(IF(Ações!$B2029="","",VLOOKUP(Table_1[[#This Row],[AÇÕES]],'Dados Status Invest STOCKS'!A2015:AD2630,18)/100),0)</f>
        <v>-0.11810000000000001</v>
      </c>
      <c r="S2029" s="65">
        <f>IFERROR(IF(Ações!$B2029="","",VLOOKUP(Table_1[[#This Row],[AÇÕES]],'Dados Status Invest STOCKS'!A2015:AD2630,25)/100),0)</f>
        <v>0</v>
      </c>
      <c r="T2029" s="67">
        <f>(1-Ações!$Q2029)*Ações!$R2029</f>
        <v>-0.11810000000000001</v>
      </c>
      <c r="U2029" s="68">
        <f>IF(Ações!$S2029=0,Ações!$T2029,IF(Ações!$T2029=0,Ações!$S2029,AVERAGE(Ações!$S2029,Ações!$T2029)))</f>
        <v>-0.11810000000000001</v>
      </c>
    </row>
    <row r="2030" spans="2:21" ht="15" customHeight="1" x14ac:dyDescent="0.2">
      <c r="B2030" s="63" t="str">
        <f>IFERROR('Dados Status Invest STOCKS'!A2017,"-")</f>
        <v>GLT</v>
      </c>
      <c r="C2030" s="45">
        <f>IFERROR((Ações!$D2030-Ações!$K2030)/Ações!$D2030,0)</f>
        <v>-0.90476190476190466</v>
      </c>
      <c r="D2030" s="46">
        <f>(Ações!$O2030)/0.06</f>
        <v>9.261000000000001</v>
      </c>
      <c r="E2030" s="47">
        <f>IFERROR((Ações!$F2030-Ações!$K2030)/Ações!$F2030,0)</f>
        <v>-0.33874277949044013</v>
      </c>
      <c r="F2030" s="46">
        <f>IF(OR(Ações!$N2030&lt;0,Ações!$M2030&lt;0),"",(22.5*Ações!$M2030*Ações!$N2030)^0.5)</f>
        <v>13.176541655533139</v>
      </c>
      <c r="G2030" s="47">
        <f>IFERROR((Ações!$H2030-Ações!$K2030)/Ações!$H2030,0)</f>
        <v>0</v>
      </c>
      <c r="H2030" s="48">
        <f>IFERROR(Ações!$I2030/(Ações!$P2030-Table_1[[#This Row],[CAGR LUCRO 5A]]),0)</f>
        <v>0</v>
      </c>
      <c r="I2030" s="48" t="str">
        <f>IF(Ações!$S2030&lt;0,"",Ações!$O2030*(1+Ações!$S2030))</f>
        <v/>
      </c>
      <c r="J2030" s="49">
        <f>IFERROR(IF(Ações!$B2030="","",(VLOOKUP(Table_1[[#This Row],[AÇÕES]],'Dados Status Invest STOCKS'!A2016:AD2631,4)/Table_1[[#This Row],[LPA]]))/100,0)</f>
        <v>0.47491803278688521</v>
      </c>
      <c r="K2030" s="64">
        <f>IFERROR(IF(Ações!$B2030="","",VLOOKUP(Table_1[[#This Row],[AÇÕES]],'Dados Status Invest STOCKS'!A2016:AD2631,2)),0)</f>
        <v>17.64</v>
      </c>
      <c r="L2030" s="65">
        <f>IFERROR(IF(Ações!$B2030="","",VLOOKUP(Table_1[[#This Row],[AÇÕES]],'Dados Status Invest STOCKS'!A2016:AD2631,3)/100),0)</f>
        <v>3.15E-2</v>
      </c>
      <c r="M2030" s="66">
        <f>IFERROR(IF(Ações!$B2030="","",VLOOKUP(Table_1[[#This Row],[AÇÕES]],'Dados Status Invest STOCKS'!A2016:AD2631,28)),0)</f>
        <v>0.61</v>
      </c>
      <c r="N2030" s="66">
        <f>IFERROR(IF(Ações!$B2030="","",VLOOKUP(Table_1[[#This Row],[AÇÕES]],'Dados Status Invest STOCKS'!A2016:AD2631,27)),0)</f>
        <v>12.65</v>
      </c>
      <c r="O2030" s="66">
        <f>IFERROR(IF(Ações!$L2030="","",Ações!$K2030*Ações!$L2030),0)</f>
        <v>0.55566000000000004</v>
      </c>
      <c r="P2030" s="67">
        <f t="shared" si="31"/>
        <v>0.06</v>
      </c>
      <c r="Q2030" s="67">
        <f>IFERROR(Ações!$O2030/Ações!$M2030,0)</f>
        <v>0.91091803278688532</v>
      </c>
      <c r="R2030" s="67">
        <f>IFERROR(IF(Ações!$B2030="","",VLOOKUP(Table_1[[#This Row],[AÇÕES]],'Dados Status Invest STOCKS'!A2016:AD2631,18)/100),0)</f>
        <v>4.8099999999999997E-2</v>
      </c>
      <c r="S2030" s="65">
        <f>IFERROR(IF(Ações!$B2030="","",VLOOKUP(Table_1[[#This Row],[AÇÕES]],'Dados Status Invest STOCKS'!A2016:AD2631,25)/100),0)</f>
        <v>-0.19899999999999998</v>
      </c>
      <c r="T2030" s="67">
        <f>(1-Ações!$Q2030)*Ações!$R2030</f>
        <v>4.2848426229508156E-3</v>
      </c>
      <c r="U2030" s="68">
        <f>IF(Ações!$S2030=0,Ações!$T2030,IF(Ações!$T2030=0,Ações!$S2030,AVERAGE(Ações!$S2030,Ações!$T2030)))</f>
        <v>-9.7357578688524585E-2</v>
      </c>
    </row>
    <row r="2031" spans="2:21" ht="15" customHeight="1" x14ac:dyDescent="0.2">
      <c r="B2031" s="63" t="str">
        <f>IFERROR('Dados Status Invest STOCKS'!A2018,"-")</f>
        <v>GLTO</v>
      </c>
      <c r="C2031" s="45">
        <f>IFERROR((Ações!$D2031-Ações!$K2031)/Ações!$D2031,0)</f>
        <v>0</v>
      </c>
      <c r="D2031" s="46">
        <f>(Ações!$O2031)/0.06</f>
        <v>0</v>
      </c>
      <c r="E2031" s="47">
        <f>IFERROR((Ações!$F2031-Ações!$K2031)/Ações!$F2031,0)</f>
        <v>0</v>
      </c>
      <c r="F2031" s="46" t="str">
        <f>IF(OR(Ações!$N2031&lt;0,Ações!$M2031&lt;0),"",(22.5*Ações!$M2031*Ações!$N2031)^0.5)</f>
        <v/>
      </c>
      <c r="G2031" s="47">
        <f>IFERROR((Ações!$H2031-Ações!$K2031)/Ações!$H2031,0)</f>
        <v>0</v>
      </c>
      <c r="H2031" s="48">
        <f>IFERROR(Ações!$I2031/(Ações!$P2031-Table_1[[#This Row],[CAGR LUCRO 5A]]),0)</f>
        <v>0</v>
      </c>
      <c r="I2031" s="48">
        <f>IF(Ações!$S2031&lt;0,"",Ações!$O2031*(1+Ações!$S2031))</f>
        <v>0</v>
      </c>
      <c r="J2031" s="49">
        <f>IFERROR(IF(Ações!$B2031="","",(VLOOKUP(Table_1[[#This Row],[AÇÕES]],'Dados Status Invest STOCKS'!A2017:AD2632,4)/Table_1[[#This Row],[LPA]]))/100,0)</f>
        <v>5.7575757575757565E-3</v>
      </c>
      <c r="K2031" s="64">
        <f>IFERROR(IF(Ações!$B2031="","",VLOOKUP(Table_1[[#This Row],[AÇÕES]],'Dados Status Invest STOCKS'!A2017:AD2632,2)),0)</f>
        <v>2.25</v>
      </c>
      <c r="L2031" s="65">
        <f>IFERROR(IF(Ações!$B2031="","",VLOOKUP(Table_1[[#This Row],[AÇÕES]],'Dados Status Invest STOCKS'!A2017:AD2632,3)/100),0)</f>
        <v>0</v>
      </c>
      <c r="M2031" s="66">
        <f>IFERROR(IF(Ações!$B2031="","",VLOOKUP(Table_1[[#This Row],[AÇÕES]],'Dados Status Invest STOCKS'!A2017:AD2632,28)),0)</f>
        <v>-1.98</v>
      </c>
      <c r="N2031" s="66">
        <f>IFERROR(IF(Ações!$B2031="","",VLOOKUP(Table_1[[#This Row],[AÇÕES]],'Dados Status Invest STOCKS'!A2017:AD2632,27)),0)</f>
        <v>5.13</v>
      </c>
      <c r="O2031" s="66">
        <f>IFERROR(IF(Ações!$L2031="","",Ações!$K2031*Ações!$L2031),0)</f>
        <v>0</v>
      </c>
      <c r="P2031" s="67">
        <f t="shared" si="31"/>
        <v>0.06</v>
      </c>
      <c r="Q2031" s="67">
        <f>IFERROR(Ações!$O2031/Ações!$M2031,0)</f>
        <v>0</v>
      </c>
      <c r="R2031" s="67">
        <f>IFERROR(IF(Ações!$B2031="","",VLOOKUP(Table_1[[#This Row],[AÇÕES]],'Dados Status Invest STOCKS'!A2017:AD2632,18)/100),0)</f>
        <v>-0.3851</v>
      </c>
      <c r="S2031" s="65">
        <f>IFERROR(IF(Ações!$B2031="","",VLOOKUP(Table_1[[#This Row],[AÇÕES]],'Dados Status Invest STOCKS'!A2017:AD2632,25)/100),0)</f>
        <v>0</v>
      </c>
      <c r="T2031" s="67">
        <f>(1-Ações!$Q2031)*Ações!$R2031</f>
        <v>-0.3851</v>
      </c>
      <c r="U2031" s="68">
        <f>IF(Ações!$S2031=0,Ações!$T2031,IF(Ações!$T2031=0,Ações!$S2031,AVERAGE(Ações!$S2031,Ações!$T2031)))</f>
        <v>-0.3851</v>
      </c>
    </row>
    <row r="2032" spans="2:21" ht="15" customHeight="1" x14ac:dyDescent="0.2">
      <c r="B2032" s="63" t="str">
        <f>IFERROR('Dados Status Invest STOCKS'!A2019,"-")</f>
        <v>GLUU</v>
      </c>
      <c r="C2032" s="45">
        <f>IFERROR((Ações!$D2032-Ações!$K2032)/Ações!$D2032,0)</f>
        <v>0</v>
      </c>
      <c r="D2032" s="46">
        <f>(Ações!$O2032)/0.06</f>
        <v>0</v>
      </c>
      <c r="E2032" s="47">
        <f>IFERROR((Ações!$F2032-Ações!$K2032)/Ações!$F2032,0)</f>
        <v>-3.9414449094779171</v>
      </c>
      <c r="F2032" s="46">
        <f>IF(OR(Ações!$N2032&lt;0,Ações!$M2032&lt;0),"",(22.5*Ações!$M2032*Ações!$N2032)^0.5)</f>
        <v>2.5296244780599353</v>
      </c>
      <c r="G2032" s="47">
        <f>IFERROR((Ações!$H2032-Ações!$K2032)/Ações!$H2032,0)</f>
        <v>0</v>
      </c>
      <c r="H2032" s="48">
        <f>IFERROR(Ações!$I2032/(Ações!$P2032-Table_1[[#This Row],[CAGR LUCRO 5A]]),0)</f>
        <v>0</v>
      </c>
      <c r="I2032" s="48">
        <f>IF(Ações!$S2032&lt;0,"",Ações!$O2032*(1+Ações!$S2032))</f>
        <v>0</v>
      </c>
      <c r="J2032" s="49">
        <f>IFERROR(IF(Ações!$B2032="","",(VLOOKUP(Table_1[[#This Row],[AÇÕES]],'Dados Status Invest STOCKS'!A2018:AD2633,4)/Table_1[[#This Row],[LPA]]))/100,0)</f>
        <v>8.9816666666666674</v>
      </c>
      <c r="K2032" s="64">
        <f>IFERROR(IF(Ações!$B2032="","",VLOOKUP(Table_1[[#This Row],[AÇÕES]],'Dados Status Invest STOCKS'!A2018:AD2633,2)),0)</f>
        <v>12.5</v>
      </c>
      <c r="L2032" s="65">
        <f>IFERROR(IF(Ações!$B2032="","",VLOOKUP(Table_1[[#This Row],[AÇÕES]],'Dados Status Invest STOCKS'!A2018:AD2633,3)/100),0)</f>
        <v>0</v>
      </c>
      <c r="M2032" s="66">
        <f>IFERROR(IF(Ações!$B2032="","",VLOOKUP(Table_1[[#This Row],[AÇÕES]],'Dados Status Invest STOCKS'!A2018:AD2633,28)),0)</f>
        <v>0.12</v>
      </c>
      <c r="N2032" s="66">
        <f>IFERROR(IF(Ações!$B2032="","",VLOOKUP(Table_1[[#This Row],[AÇÕES]],'Dados Status Invest STOCKS'!A2018:AD2633,27)),0)</f>
        <v>2.37</v>
      </c>
      <c r="O2032" s="66">
        <f>IFERROR(IF(Ações!$L2032="","",Ações!$K2032*Ações!$L2032),0)</f>
        <v>0</v>
      </c>
      <c r="P2032" s="67">
        <f t="shared" si="31"/>
        <v>0.06</v>
      </c>
      <c r="Q2032" s="67">
        <f>IFERROR(Ações!$O2032/Ações!$M2032,0)</f>
        <v>0</v>
      </c>
      <c r="R2032" s="67">
        <f>IFERROR(IF(Ações!$B2032="","",VLOOKUP(Table_1[[#This Row],[AÇÕES]],'Dados Status Invest STOCKS'!A2018:AD2633,18)/100),0)</f>
        <v>4.9000000000000002E-2</v>
      </c>
      <c r="S2032" s="65">
        <f>IFERROR(IF(Ações!$B2032="","",VLOOKUP(Table_1[[#This Row],[AÇÕES]],'Dados Status Invest STOCKS'!A2018:AD2633,25)/100),0)</f>
        <v>0</v>
      </c>
      <c r="T2032" s="67">
        <f>(1-Ações!$Q2032)*Ações!$R2032</f>
        <v>4.9000000000000002E-2</v>
      </c>
      <c r="U2032" s="68">
        <f>IF(Ações!$S2032=0,Ações!$T2032,IF(Ações!$T2032=0,Ações!$S2032,AVERAGE(Ações!$S2032,Ações!$T2032)))</f>
        <v>4.9000000000000002E-2</v>
      </c>
    </row>
    <row r="2033" spans="2:21" ht="15" customHeight="1" x14ac:dyDescent="0.2">
      <c r="B2033" s="63" t="str">
        <f>IFERROR('Dados Status Invest STOCKS'!A2020,"-")</f>
        <v>GLW</v>
      </c>
      <c r="C2033" s="45">
        <f>IFERROR((Ações!$D2033-Ações!$K2033)/Ações!$D2033,0)</f>
        <v>-1.2058823529411764</v>
      </c>
      <c r="D2033" s="46">
        <f>(Ações!$O2033)/0.06</f>
        <v>16.016266666666667</v>
      </c>
      <c r="E2033" s="47">
        <f>IFERROR((Ações!$F2033-Ações!$K2033)/Ações!$F2033,0)</f>
        <v>-0.41033372967083664</v>
      </c>
      <c r="F2033" s="46">
        <f>IF(OR(Ações!$N2033&lt;0,Ações!$M2033&lt;0),"",(22.5*Ações!$M2033*Ações!$N2033)^0.5)</f>
        <v>25.050808370190371</v>
      </c>
      <c r="G2033" s="47">
        <f>IFERROR((Ações!$H2033-Ações!$K2033)/Ações!$H2033,0)</f>
        <v>0</v>
      </c>
      <c r="H2033" s="48">
        <f>IFERROR(Ações!$I2033/(Ações!$P2033-Table_1[[#This Row],[CAGR LUCRO 5A]]),0)</f>
        <v>0</v>
      </c>
      <c r="I2033" s="48" t="str">
        <f>IF(Ações!$S2033&lt;0,"",Ações!$O2033*(1+Ações!$S2033))</f>
        <v/>
      </c>
      <c r="J2033" s="49">
        <f>IFERROR(IF(Ações!$B2033="","",(VLOOKUP(Table_1[[#This Row],[AÇÕES]],'Dados Status Invest STOCKS'!A2019:AD2634,4)/Table_1[[#This Row],[LPA]]))/100,0)</f>
        <v>9.2040816326530606E-2</v>
      </c>
      <c r="K2033" s="64">
        <f>IFERROR(IF(Ações!$B2033="","",VLOOKUP(Table_1[[#This Row],[AÇÕES]],'Dados Status Invest STOCKS'!A2019:AD2634,2)),0)</f>
        <v>35.33</v>
      </c>
      <c r="L2033" s="65">
        <f>IFERROR(IF(Ações!$B2033="","",VLOOKUP(Table_1[[#This Row],[AÇÕES]],'Dados Status Invest STOCKS'!A2019:AD2634,3)/100),0)</f>
        <v>2.7200000000000002E-2</v>
      </c>
      <c r="M2033" s="66">
        <f>IFERROR(IF(Ações!$B2033="","",VLOOKUP(Table_1[[#This Row],[AÇÕES]],'Dados Status Invest STOCKS'!A2019:AD2634,28)),0)</f>
        <v>1.96</v>
      </c>
      <c r="N2033" s="66">
        <f>IFERROR(IF(Ações!$B2033="","",VLOOKUP(Table_1[[#This Row],[AÇÕES]],'Dados Status Invest STOCKS'!A2019:AD2634,27)),0)</f>
        <v>14.23</v>
      </c>
      <c r="O2033" s="66">
        <f>IFERROR(IF(Ações!$L2033="","",Ações!$K2033*Ações!$L2033),0)</f>
        <v>0.96097600000000005</v>
      </c>
      <c r="P2033" s="67">
        <f t="shared" si="31"/>
        <v>0.06</v>
      </c>
      <c r="Q2033" s="67">
        <f>IFERROR(Ações!$O2033/Ações!$M2033,0)</f>
        <v>0.49029387755102044</v>
      </c>
      <c r="R2033" s="67">
        <f>IFERROR(IF(Ações!$B2033="","",VLOOKUP(Table_1[[#This Row],[AÇÕES]],'Dados Status Invest STOCKS'!A2019:AD2634,18)/100),0)</f>
        <v>0.1376</v>
      </c>
      <c r="S2033" s="65">
        <f>IFERROR(IF(Ações!$B2033="","",VLOOKUP(Table_1[[#This Row],[AÇÕES]],'Dados Status Invest STOCKS'!A2019:AD2634,25)/100),0)</f>
        <v>-0.1623</v>
      </c>
      <c r="T2033" s="67">
        <f>(1-Ações!$Q2033)*Ações!$R2033</f>
        <v>7.0135562448979588E-2</v>
      </c>
      <c r="U2033" s="68">
        <f>IF(Ações!$S2033=0,Ações!$T2033,IF(Ações!$T2033=0,Ações!$S2033,AVERAGE(Ações!$S2033,Ações!$T2033)))</f>
        <v>-4.6082218775510206E-2</v>
      </c>
    </row>
    <row r="2034" spans="2:21" ht="15" customHeight="1" x14ac:dyDescent="0.2">
      <c r="B2034" s="63" t="str">
        <f>IFERROR('Dados Status Invest STOCKS'!A2021,"-")</f>
        <v>GLYC</v>
      </c>
      <c r="C2034" s="45">
        <f>IFERROR((Ações!$D2034-Ações!$K2034)/Ações!$D2034,0)</f>
        <v>0</v>
      </c>
      <c r="D2034" s="46">
        <f>(Ações!$O2034)/0.06</f>
        <v>0</v>
      </c>
      <c r="E2034" s="47">
        <f>IFERROR((Ações!$F2034-Ações!$K2034)/Ações!$F2034,0)</f>
        <v>0</v>
      </c>
      <c r="F2034" s="46" t="str">
        <f>IF(OR(Ações!$N2034&lt;0,Ações!$M2034&lt;0),"",(22.5*Ações!$M2034*Ações!$N2034)^0.5)</f>
        <v/>
      </c>
      <c r="G2034" s="47">
        <f>IFERROR((Ações!$H2034-Ações!$K2034)/Ações!$H2034,0)</f>
        <v>0</v>
      </c>
      <c r="H2034" s="48">
        <f>IFERROR(Ações!$I2034/(Ações!$P2034-Table_1[[#This Row],[CAGR LUCRO 5A]]),0)</f>
        <v>0</v>
      </c>
      <c r="I2034" s="48">
        <f>IF(Ações!$S2034&lt;0,"",Ações!$O2034*(1+Ações!$S2034))</f>
        <v>0</v>
      </c>
      <c r="J2034" s="49">
        <f>IFERROR(IF(Ações!$B2034="","",(VLOOKUP(Table_1[[#This Row],[AÇÕES]],'Dados Status Invest STOCKS'!A2020:AD2635,4)/Table_1[[#This Row],[LPA]]))/100,0)</f>
        <v>7.6470588235294122E-3</v>
      </c>
      <c r="K2034" s="64">
        <f>IFERROR(IF(Ações!$B2034="","",VLOOKUP(Table_1[[#This Row],[AÇÕES]],'Dados Status Invest STOCKS'!A2020:AD2635,2)),0)</f>
        <v>1.08</v>
      </c>
      <c r="L2034" s="65">
        <f>IFERROR(IF(Ações!$B2034="","",VLOOKUP(Table_1[[#This Row],[AÇÕES]],'Dados Status Invest STOCKS'!A2020:AD2635,3)/100),0)</f>
        <v>0</v>
      </c>
      <c r="M2034" s="66">
        <f>IFERROR(IF(Ações!$B2034="","",VLOOKUP(Table_1[[#This Row],[AÇÕES]],'Dados Status Invest STOCKS'!A2020:AD2635,28)),0)</f>
        <v>-1.19</v>
      </c>
      <c r="N2034" s="66">
        <f>IFERROR(IF(Ações!$B2034="","",VLOOKUP(Table_1[[#This Row],[AÇÕES]],'Dados Status Invest STOCKS'!A2020:AD2635,27)),0)</f>
        <v>1.87</v>
      </c>
      <c r="O2034" s="66">
        <f>IFERROR(IF(Ações!$L2034="","",Ações!$K2034*Ações!$L2034),0)</f>
        <v>0</v>
      </c>
      <c r="P2034" s="67">
        <f t="shared" si="31"/>
        <v>0.06</v>
      </c>
      <c r="Q2034" s="67">
        <f>IFERROR(Ações!$O2034/Ações!$M2034,0)</f>
        <v>0</v>
      </c>
      <c r="R2034" s="67">
        <f>IFERROR(IF(Ações!$B2034="","",VLOOKUP(Table_1[[#This Row],[AÇÕES]],'Dados Status Invest STOCKS'!A2020:AD2635,18)/100),0)</f>
        <v>-0.63759999999999994</v>
      </c>
      <c r="S2034" s="65">
        <f>IFERROR(IF(Ações!$B2034="","",VLOOKUP(Table_1[[#This Row],[AÇÕES]],'Dados Status Invest STOCKS'!A2020:AD2635,25)/100),0)</f>
        <v>0</v>
      </c>
      <c r="T2034" s="67">
        <f>(1-Ações!$Q2034)*Ações!$R2034</f>
        <v>-0.63759999999999994</v>
      </c>
      <c r="U2034" s="68">
        <f>IF(Ações!$S2034=0,Ações!$T2034,IF(Ações!$T2034=0,Ações!$S2034,AVERAGE(Ações!$S2034,Ações!$T2034)))</f>
        <v>-0.63759999999999994</v>
      </c>
    </row>
    <row r="2035" spans="2:21" ht="15" customHeight="1" x14ac:dyDescent="0.2">
      <c r="B2035" s="63" t="str">
        <f>IFERROR('Dados Status Invest STOCKS'!A2022,"-")</f>
        <v>GM</v>
      </c>
      <c r="C2035" s="45">
        <f>IFERROR((Ações!$D2035-Ações!$K2035)/Ações!$D2035,0)</f>
        <v>0</v>
      </c>
      <c r="D2035" s="46">
        <f>(Ações!$O2035)/0.06</f>
        <v>0</v>
      </c>
      <c r="E2035" s="47">
        <f>IFERROR((Ações!$F2035-Ações!$K2035)/Ações!$F2035,0)</f>
        <v>0.33826434926319915</v>
      </c>
      <c r="F2035" s="46">
        <f>IF(OR(Ações!$N2035&lt;0,Ações!$M2035&lt;0),"",(22.5*Ações!$M2035*Ações!$N2035)^0.5)</f>
        <v>79.548381504591276</v>
      </c>
      <c r="G2035" s="47">
        <f>IFERROR((Ações!$H2035-Ações!$K2035)/Ações!$H2035,0)</f>
        <v>0</v>
      </c>
      <c r="H2035" s="48">
        <f>IFERROR(Ações!$I2035/(Ações!$P2035-Table_1[[#This Row],[CAGR LUCRO 5A]]),0)</f>
        <v>0</v>
      </c>
      <c r="I2035" s="48" t="str">
        <f>IF(Ações!$S2035&lt;0,"",Ações!$O2035*(1+Ações!$S2035))</f>
        <v/>
      </c>
      <c r="J2035" s="49">
        <f>IFERROR(IF(Ações!$B2035="","",(VLOOKUP(Table_1[[#This Row],[AÇÕES]],'Dados Status Invest STOCKS'!A2021:AD2636,4)/Table_1[[#This Row],[LPA]]))/100,0)</f>
        <v>9.2572944297082231E-3</v>
      </c>
      <c r="K2035" s="64">
        <f>IFERROR(IF(Ações!$B2035="","",VLOOKUP(Table_1[[#This Row],[AÇÕES]],'Dados Status Invest STOCKS'!A2021:AD2636,2)),0)</f>
        <v>52.64</v>
      </c>
      <c r="L2035" s="65">
        <f>IFERROR(IF(Ações!$B2035="","",VLOOKUP(Table_1[[#This Row],[AÇÕES]],'Dados Status Invest STOCKS'!A2021:AD2636,3)/100),0)</f>
        <v>0</v>
      </c>
      <c r="M2035" s="66">
        <f>IFERROR(IF(Ações!$B2035="","",VLOOKUP(Table_1[[#This Row],[AÇÕES]],'Dados Status Invest STOCKS'!A2021:AD2636,28)),0)</f>
        <v>7.54</v>
      </c>
      <c r="N2035" s="66">
        <f>IFERROR(IF(Ações!$B2035="","",VLOOKUP(Table_1[[#This Row],[AÇÕES]],'Dados Status Invest STOCKS'!A2021:AD2636,27)),0)</f>
        <v>37.299999999999997</v>
      </c>
      <c r="O2035" s="66">
        <f>IFERROR(IF(Ações!$L2035="","",Ações!$K2035*Ações!$L2035),0)</f>
        <v>0</v>
      </c>
      <c r="P2035" s="67">
        <f t="shared" si="31"/>
        <v>0.06</v>
      </c>
      <c r="Q2035" s="67">
        <f>IFERROR(Ações!$O2035/Ações!$M2035,0)</f>
        <v>0</v>
      </c>
      <c r="R2035" s="67">
        <f>IFERROR(IF(Ações!$B2035="","",VLOOKUP(Table_1[[#This Row],[AÇÕES]],'Dados Status Invest STOCKS'!A2021:AD2636,18)/100),0)</f>
        <v>0.2021</v>
      </c>
      <c r="S2035" s="65">
        <f>IFERROR(IF(Ações!$B2035="","",VLOOKUP(Table_1[[#This Row],[AÇÕES]],'Dados Status Invest STOCKS'!A2021:AD2636,25)/100),0)</f>
        <v>-7.8799999999999995E-2</v>
      </c>
      <c r="T2035" s="67">
        <f>(1-Ações!$Q2035)*Ações!$R2035</f>
        <v>0.2021</v>
      </c>
      <c r="U2035" s="68">
        <f>IF(Ações!$S2035=0,Ações!$T2035,IF(Ações!$T2035=0,Ações!$S2035,AVERAGE(Ações!$S2035,Ações!$T2035)))</f>
        <v>6.1650000000000003E-2</v>
      </c>
    </row>
    <row r="2036" spans="2:21" ht="15" customHeight="1" x14ac:dyDescent="0.2">
      <c r="B2036" s="63" t="str">
        <f>IFERROR('Dados Status Invest STOCKS'!A2023,"-")</f>
        <v>GMAB</v>
      </c>
      <c r="C2036" s="45">
        <f>IFERROR((Ações!$D2036-Ações!$K2036)/Ações!$D2036,0)</f>
        <v>0</v>
      </c>
      <c r="D2036" s="46">
        <f>(Ações!$O2036)/0.06</f>
        <v>0</v>
      </c>
      <c r="E2036" s="47">
        <f>IFERROR((Ações!$F2036-Ações!$K2036)/Ações!$F2036,0)</f>
        <v>-3.0154147702189409</v>
      </c>
      <c r="F2036" s="46">
        <f>IF(OR(Ações!$N2036&lt;0,Ações!$M2036&lt;0),"",(22.5*Ações!$M2036*Ações!$N2036)^0.5)</f>
        <v>8.5022350002808089</v>
      </c>
      <c r="G2036" s="47">
        <f>IFERROR((Ações!$H2036-Ações!$K2036)/Ações!$H2036,0)</f>
        <v>0</v>
      </c>
      <c r="H2036" s="48">
        <f>IFERROR(Ações!$I2036/(Ações!$P2036-Table_1[[#This Row],[CAGR LUCRO 5A]]),0)</f>
        <v>0</v>
      </c>
      <c r="I2036" s="48">
        <f>IF(Ações!$S2036&lt;0,"",Ações!$O2036*(1+Ações!$S2036))</f>
        <v>0</v>
      </c>
      <c r="J2036" s="49">
        <f>IFERROR(IF(Ações!$B2036="","",(VLOOKUP(Table_1[[#This Row],[AÇÕES]],'Dados Status Invest STOCKS'!A2022:AD2637,4)/Table_1[[#This Row],[LPA]]))/100,0)</f>
        <v>0.83578125000000003</v>
      </c>
      <c r="K2036" s="64">
        <f>IFERROR(IF(Ações!$B2036="","",VLOOKUP(Table_1[[#This Row],[AÇÕES]],'Dados Status Invest STOCKS'!A2022:AD2637,2)),0)</f>
        <v>34.14</v>
      </c>
      <c r="L2036" s="65">
        <f>IFERROR(IF(Ações!$B2036="","",VLOOKUP(Table_1[[#This Row],[AÇÕES]],'Dados Status Invest STOCKS'!A2022:AD2637,3)/100),0)</f>
        <v>0</v>
      </c>
      <c r="M2036" s="66">
        <f>IFERROR(IF(Ações!$B2036="","",VLOOKUP(Table_1[[#This Row],[AÇÕES]],'Dados Status Invest STOCKS'!A2022:AD2637,28)),0)</f>
        <v>0.64</v>
      </c>
      <c r="N2036" s="66">
        <f>IFERROR(IF(Ações!$B2036="","",VLOOKUP(Table_1[[#This Row],[AÇÕES]],'Dados Status Invest STOCKS'!A2022:AD2637,27)),0)</f>
        <v>5.0199999999999996</v>
      </c>
      <c r="O2036" s="66">
        <f>IFERROR(IF(Ações!$L2036="","",Ações!$K2036*Ações!$L2036),0)</f>
        <v>0</v>
      </c>
      <c r="P2036" s="67">
        <f t="shared" si="31"/>
        <v>0.06</v>
      </c>
      <c r="Q2036" s="67">
        <f>IFERROR(Ações!$O2036/Ações!$M2036,0)</f>
        <v>0</v>
      </c>
      <c r="R2036" s="67">
        <f>IFERROR(IF(Ações!$B2036="","",VLOOKUP(Table_1[[#This Row],[AÇÕES]],'Dados Status Invest STOCKS'!A2022:AD2637,18)/100),0)</f>
        <v>0.12720000000000001</v>
      </c>
      <c r="S2036" s="65">
        <f>IFERROR(IF(Ações!$B2036="","",VLOOKUP(Table_1[[#This Row],[AÇÕES]],'Dados Status Invest STOCKS'!A2022:AD2637,25)/100),0)</f>
        <v>0</v>
      </c>
      <c r="T2036" s="67">
        <f>(1-Ações!$Q2036)*Ações!$R2036</f>
        <v>0.12720000000000001</v>
      </c>
      <c r="U2036" s="68">
        <f>IF(Ações!$S2036=0,Ações!$T2036,IF(Ações!$T2036=0,Ações!$S2036,AVERAGE(Ações!$S2036,Ações!$T2036)))</f>
        <v>0.12720000000000001</v>
      </c>
    </row>
    <row r="2037" spans="2:21" ht="15" customHeight="1" x14ac:dyDescent="0.2">
      <c r="B2037" s="63" t="str">
        <f>IFERROR('Dados Status Invest STOCKS'!A2024,"-")</f>
        <v>GMBL</v>
      </c>
      <c r="C2037" s="45">
        <f>IFERROR((Ações!$D2037-Ações!$K2037)/Ações!$D2037,0)</f>
        <v>0</v>
      </c>
      <c r="D2037" s="46">
        <f>(Ações!$O2037)/0.06</f>
        <v>0</v>
      </c>
      <c r="E2037" s="47">
        <f>IFERROR((Ações!$F2037-Ações!$K2037)/Ações!$F2037,0)</f>
        <v>0</v>
      </c>
      <c r="F2037" s="46" t="str">
        <f>IF(OR(Ações!$N2037&lt;0,Ações!$M2037&lt;0),"",(22.5*Ações!$M2037*Ações!$N2037)^0.5)</f>
        <v/>
      </c>
      <c r="G2037" s="47">
        <f>IFERROR((Ações!$H2037-Ações!$K2037)/Ações!$H2037,0)</f>
        <v>0</v>
      </c>
      <c r="H2037" s="48">
        <f>IFERROR(Ações!$I2037/(Ações!$P2037-Table_1[[#This Row],[CAGR LUCRO 5A]]),0)</f>
        <v>0</v>
      </c>
      <c r="I2037" s="48">
        <f>IF(Ações!$S2037&lt;0,"",Ações!$O2037*(1+Ações!$S2037))</f>
        <v>0</v>
      </c>
      <c r="J2037" s="49">
        <f>IFERROR(IF(Ações!$B2037="","",(VLOOKUP(Table_1[[#This Row],[AÇÕES]],'Dados Status Invest STOCKS'!A2023:AD2638,4)/Table_1[[#This Row],[LPA]]))/100,0)</f>
        <v>2.1696428571428571E-2</v>
      </c>
      <c r="K2037" s="64">
        <f>IFERROR(IF(Ações!$B2037="","",VLOOKUP(Table_1[[#This Row],[AÇÕES]],'Dados Status Invest STOCKS'!A2023:AD2638,2)),0)</f>
        <v>2.73</v>
      </c>
      <c r="L2037" s="65">
        <f>IFERROR(IF(Ações!$B2037="","",VLOOKUP(Table_1[[#This Row],[AÇÕES]],'Dados Status Invest STOCKS'!A2023:AD2638,3)/100),0)</f>
        <v>0</v>
      </c>
      <c r="M2037" s="66">
        <f>IFERROR(IF(Ações!$B2037="","",VLOOKUP(Table_1[[#This Row],[AÇÕES]],'Dados Status Invest STOCKS'!A2023:AD2638,28)),0)</f>
        <v>-1.1200000000000001</v>
      </c>
      <c r="N2037" s="66">
        <f>IFERROR(IF(Ações!$B2037="","",VLOOKUP(Table_1[[#This Row],[AÇÕES]],'Dados Status Invest STOCKS'!A2023:AD2638,27)),0)</f>
        <v>3.29</v>
      </c>
      <c r="O2037" s="66">
        <f>IFERROR(IF(Ações!$L2037="","",Ações!$K2037*Ações!$L2037),0)</f>
        <v>0</v>
      </c>
      <c r="P2037" s="67">
        <f t="shared" si="31"/>
        <v>0.06</v>
      </c>
      <c r="Q2037" s="67">
        <f>IFERROR(Ações!$O2037/Ações!$M2037,0)</f>
        <v>0</v>
      </c>
      <c r="R2037" s="67">
        <f>IFERROR(IF(Ações!$B2037="","",VLOOKUP(Table_1[[#This Row],[AÇÕES]],'Dados Status Invest STOCKS'!A2023:AD2638,18)/100),0)</f>
        <v>-0.34060000000000001</v>
      </c>
      <c r="S2037" s="65">
        <f>IFERROR(IF(Ações!$B2037="","",VLOOKUP(Table_1[[#This Row],[AÇÕES]],'Dados Status Invest STOCKS'!A2023:AD2638,25)/100),0)</f>
        <v>0</v>
      </c>
      <c r="T2037" s="67">
        <f>(1-Ações!$Q2037)*Ações!$R2037</f>
        <v>-0.34060000000000001</v>
      </c>
      <c r="U2037" s="68">
        <f>IF(Ações!$S2037=0,Ações!$T2037,IF(Ações!$T2037=0,Ações!$S2037,AVERAGE(Ações!$S2037,Ações!$T2037)))</f>
        <v>-0.34060000000000001</v>
      </c>
    </row>
    <row r="2038" spans="2:21" ht="15" customHeight="1" x14ac:dyDescent="0.2">
      <c r="B2038" s="63" t="str">
        <f>IFERROR('Dados Status Invest STOCKS'!A2025,"-")</f>
        <v>GMBLW</v>
      </c>
      <c r="C2038" s="45">
        <f>IFERROR((Ações!$D2038-Ações!$K2038)/Ações!$D2038,0)</f>
        <v>0</v>
      </c>
      <c r="D2038" s="46">
        <f>(Ações!$O2038)/0.06</f>
        <v>0</v>
      </c>
      <c r="E2038" s="47">
        <f>IFERROR((Ações!$F2038-Ações!$K2038)/Ações!$F2038,0)</f>
        <v>0</v>
      </c>
      <c r="F2038" s="46" t="str">
        <f>IF(OR(Ações!$N2038&lt;0,Ações!$M2038&lt;0),"",(22.5*Ações!$M2038*Ações!$N2038)^0.5)</f>
        <v/>
      </c>
      <c r="G2038" s="47">
        <f>IFERROR((Ações!$H2038-Ações!$K2038)/Ações!$H2038,0)</f>
        <v>0</v>
      </c>
      <c r="H2038" s="48">
        <f>IFERROR(Ações!$I2038/(Ações!$P2038-Table_1[[#This Row],[CAGR LUCRO 5A]]),0)</f>
        <v>0</v>
      </c>
      <c r="I2038" s="48">
        <f>IF(Ações!$S2038&lt;0,"",Ações!$O2038*(1+Ações!$S2038))</f>
        <v>0</v>
      </c>
      <c r="J2038" s="49">
        <f>IFERROR(IF(Ações!$B2038="","",(VLOOKUP(Table_1[[#This Row],[AÇÕES]],'Dados Status Invest STOCKS'!A2024:AD2639,4)/Table_1[[#This Row],[LPA]]))/100,0)</f>
        <v>9.3749999999999997E-3</v>
      </c>
      <c r="K2038" s="64">
        <f>IFERROR(IF(Ações!$B2038="","",VLOOKUP(Table_1[[#This Row],[AÇÕES]],'Dados Status Invest STOCKS'!A2024:AD2639,2)),0)</f>
        <v>1.18</v>
      </c>
      <c r="L2038" s="65">
        <f>IFERROR(IF(Ações!$B2038="","",VLOOKUP(Table_1[[#This Row],[AÇÕES]],'Dados Status Invest STOCKS'!A2024:AD2639,3)/100),0)</f>
        <v>0</v>
      </c>
      <c r="M2038" s="66">
        <f>IFERROR(IF(Ações!$B2038="","",VLOOKUP(Table_1[[#This Row],[AÇÕES]],'Dados Status Invest STOCKS'!A2024:AD2639,28)),0)</f>
        <v>-1.1200000000000001</v>
      </c>
      <c r="N2038" s="66">
        <f>IFERROR(IF(Ações!$B2038="","",VLOOKUP(Table_1[[#This Row],[AÇÕES]],'Dados Status Invest STOCKS'!A2024:AD2639,27)),0)</f>
        <v>3.29</v>
      </c>
      <c r="O2038" s="66">
        <f>IFERROR(IF(Ações!$L2038="","",Ações!$K2038*Ações!$L2038),0)</f>
        <v>0</v>
      </c>
      <c r="P2038" s="67">
        <f t="shared" si="31"/>
        <v>0.06</v>
      </c>
      <c r="Q2038" s="67">
        <f>IFERROR(Ações!$O2038/Ações!$M2038,0)</f>
        <v>0</v>
      </c>
      <c r="R2038" s="67">
        <f>IFERROR(IF(Ações!$B2038="","",VLOOKUP(Table_1[[#This Row],[AÇÕES]],'Dados Status Invest STOCKS'!A2024:AD2639,18)/100),0)</f>
        <v>-0.34060000000000001</v>
      </c>
      <c r="S2038" s="65">
        <f>IFERROR(IF(Ações!$B2038="","",VLOOKUP(Table_1[[#This Row],[AÇÕES]],'Dados Status Invest STOCKS'!A2024:AD2639,25)/100),0)</f>
        <v>0</v>
      </c>
      <c r="T2038" s="67">
        <f>(1-Ações!$Q2038)*Ações!$R2038</f>
        <v>-0.34060000000000001</v>
      </c>
      <c r="U2038" s="68">
        <f>IF(Ações!$S2038=0,Ações!$T2038,IF(Ações!$T2038=0,Ações!$S2038,AVERAGE(Ações!$S2038,Ações!$T2038)))</f>
        <v>-0.34060000000000001</v>
      </c>
    </row>
    <row r="2039" spans="2:21" ht="15" customHeight="1" x14ac:dyDescent="0.2">
      <c r="B2039" s="63" t="str">
        <f>IFERROR('Dados Status Invest STOCKS'!A2026,"-")</f>
        <v>GMDA</v>
      </c>
      <c r="C2039" s="45">
        <f>IFERROR((Ações!$D2039-Ações!$K2039)/Ações!$D2039,0)</f>
        <v>0</v>
      </c>
      <c r="D2039" s="46">
        <f>(Ações!$O2039)/0.06</f>
        <v>0</v>
      </c>
      <c r="E2039" s="47">
        <f>IFERROR((Ações!$F2039-Ações!$K2039)/Ações!$F2039,0)</f>
        <v>0</v>
      </c>
      <c r="F2039" s="46" t="str">
        <f>IF(OR(Ações!$N2039&lt;0,Ações!$M2039&lt;0),"",(22.5*Ações!$M2039*Ações!$N2039)^0.5)</f>
        <v/>
      </c>
      <c r="G2039" s="47">
        <f>IFERROR((Ações!$H2039-Ações!$K2039)/Ações!$H2039,0)</f>
        <v>0</v>
      </c>
      <c r="H2039" s="48">
        <f>IFERROR(Ações!$I2039/(Ações!$P2039-Table_1[[#This Row],[CAGR LUCRO 5A]]),0)</f>
        <v>0</v>
      </c>
      <c r="I2039" s="48">
        <f>IF(Ações!$S2039&lt;0,"",Ações!$O2039*(1+Ações!$S2039))</f>
        <v>0</v>
      </c>
      <c r="J2039" s="49">
        <f>IFERROR(IF(Ações!$B2039="","",(VLOOKUP(Table_1[[#This Row],[AÇÕES]],'Dados Status Invest STOCKS'!A2025:AD2640,4)/Table_1[[#This Row],[LPA]]))/100,0)</f>
        <v>3.5913978494623654E-2</v>
      </c>
      <c r="K2039" s="64">
        <f>IFERROR(IF(Ações!$B2039="","",VLOOKUP(Table_1[[#This Row],[AÇÕES]],'Dados Status Invest STOCKS'!A2025:AD2640,2)),0)</f>
        <v>3.1</v>
      </c>
      <c r="L2039" s="65">
        <f>IFERROR(IF(Ações!$B2039="","",VLOOKUP(Table_1[[#This Row],[AÇÕES]],'Dados Status Invest STOCKS'!A2025:AD2640,3)/100),0)</f>
        <v>0</v>
      </c>
      <c r="M2039" s="66">
        <f>IFERROR(IF(Ações!$B2039="","",VLOOKUP(Table_1[[#This Row],[AÇÕES]],'Dados Status Invest STOCKS'!A2025:AD2640,28)),0)</f>
        <v>-0.93</v>
      </c>
      <c r="N2039" s="66">
        <f>IFERROR(IF(Ações!$B2039="","",VLOOKUP(Table_1[[#This Row],[AÇÕES]],'Dados Status Invest STOCKS'!A2025:AD2640,27)),0)</f>
        <v>1.08</v>
      </c>
      <c r="O2039" s="66">
        <f>IFERROR(IF(Ações!$L2039="","",Ações!$K2039*Ações!$L2039),0)</f>
        <v>0</v>
      </c>
      <c r="P2039" s="67">
        <f t="shared" si="31"/>
        <v>0.06</v>
      </c>
      <c r="Q2039" s="67">
        <f>IFERROR(Ações!$O2039/Ações!$M2039,0)</f>
        <v>0</v>
      </c>
      <c r="R2039" s="67">
        <f>IFERROR(IF(Ações!$B2039="","",VLOOKUP(Table_1[[#This Row],[AÇÕES]],'Dados Status Invest STOCKS'!A2025:AD2640,18)/100),0)</f>
        <v>-0.86010000000000009</v>
      </c>
      <c r="S2039" s="65">
        <f>IFERROR(IF(Ações!$B2039="","",VLOOKUP(Table_1[[#This Row],[AÇÕES]],'Dados Status Invest STOCKS'!A2025:AD2640,25)/100),0)</f>
        <v>0</v>
      </c>
      <c r="T2039" s="67">
        <f>(1-Ações!$Q2039)*Ações!$R2039</f>
        <v>-0.86010000000000009</v>
      </c>
      <c r="U2039" s="68">
        <f>IF(Ações!$S2039=0,Ações!$T2039,IF(Ações!$T2039=0,Ações!$S2039,AVERAGE(Ações!$S2039,Ações!$T2039)))</f>
        <v>-0.86010000000000009</v>
      </c>
    </row>
    <row r="2040" spans="2:21" ht="15" customHeight="1" x14ac:dyDescent="0.2">
      <c r="B2040" s="63" t="str">
        <f>IFERROR('Dados Status Invest STOCKS'!A2027,"-")</f>
        <v>GME</v>
      </c>
      <c r="C2040" s="45">
        <f>IFERROR((Ações!$D2040-Ações!$K2040)/Ações!$D2040,0)</f>
        <v>0</v>
      </c>
      <c r="D2040" s="46">
        <f>(Ações!$O2040)/0.06</f>
        <v>0</v>
      </c>
      <c r="E2040" s="47">
        <f>IFERROR((Ações!$F2040-Ações!$K2040)/Ações!$F2040,0)</f>
        <v>0</v>
      </c>
      <c r="F2040" s="46" t="str">
        <f>IF(OR(Ações!$N2040&lt;0,Ações!$M2040&lt;0),"",(22.5*Ações!$M2040*Ações!$N2040)^0.5)</f>
        <v/>
      </c>
      <c r="G2040" s="47">
        <f>IFERROR((Ações!$H2040-Ações!$K2040)/Ações!$H2040,0)</f>
        <v>0</v>
      </c>
      <c r="H2040" s="48">
        <f>IFERROR(Ações!$I2040/(Ações!$P2040-Table_1[[#This Row],[CAGR LUCRO 5A]]),0)</f>
        <v>0</v>
      </c>
      <c r="I2040" s="48">
        <f>IF(Ações!$S2040&lt;0,"",Ações!$O2040*(1+Ações!$S2040))</f>
        <v>0</v>
      </c>
      <c r="J2040" s="49">
        <f>IFERROR(IF(Ações!$B2040="","",(VLOOKUP(Table_1[[#This Row],[AÇÕES]],'Dados Status Invest STOCKS'!A2026:AD2641,4)/Table_1[[#This Row],[LPA]]))/100,0)</f>
        <v>0.24815920398009955</v>
      </c>
      <c r="K2040" s="64">
        <f>IFERROR(IF(Ações!$B2040="","",VLOOKUP(Table_1[[#This Row],[AÇÕES]],'Dados Status Invest STOCKS'!A2026:AD2641,2)),0)</f>
        <v>100.15</v>
      </c>
      <c r="L2040" s="65">
        <f>IFERROR(IF(Ações!$B2040="","",VLOOKUP(Table_1[[#This Row],[AÇÕES]],'Dados Status Invest STOCKS'!A2026:AD2641,3)/100),0)</f>
        <v>0</v>
      </c>
      <c r="M2040" s="66">
        <f>IFERROR(IF(Ações!$B2040="","",VLOOKUP(Table_1[[#This Row],[AÇÕES]],'Dados Status Invest STOCKS'!A2026:AD2641,28)),0)</f>
        <v>-2.0099999999999998</v>
      </c>
      <c r="N2040" s="66">
        <f>IFERROR(IF(Ações!$B2040="","",VLOOKUP(Table_1[[#This Row],[AÇÕES]],'Dados Status Invest STOCKS'!A2026:AD2641,27)),0)</f>
        <v>22.98</v>
      </c>
      <c r="O2040" s="66">
        <f>IFERROR(IF(Ações!$L2040="","",Ações!$K2040*Ações!$L2040),0)</f>
        <v>0</v>
      </c>
      <c r="P2040" s="67">
        <f t="shared" si="31"/>
        <v>0.06</v>
      </c>
      <c r="Q2040" s="67">
        <f>IFERROR(Ações!$O2040/Ações!$M2040,0)</f>
        <v>0</v>
      </c>
      <c r="R2040" s="67">
        <f>IFERROR(IF(Ações!$B2040="","",VLOOKUP(Table_1[[#This Row],[AÇÕES]],'Dados Status Invest STOCKS'!A2026:AD2641,18)/100),0)</f>
        <v>-8.7400000000000005E-2</v>
      </c>
      <c r="S2040" s="65">
        <f>IFERROR(IF(Ações!$B2040="","",VLOOKUP(Table_1[[#This Row],[AÇÕES]],'Dados Status Invest STOCKS'!A2026:AD2641,25)/100),0)</f>
        <v>0</v>
      </c>
      <c r="T2040" s="67">
        <f>(1-Ações!$Q2040)*Ações!$R2040</f>
        <v>-8.7400000000000005E-2</v>
      </c>
      <c r="U2040" s="68">
        <f>IF(Ações!$S2040=0,Ações!$T2040,IF(Ações!$T2040=0,Ações!$S2040,AVERAGE(Ações!$S2040,Ações!$T2040)))</f>
        <v>-8.7400000000000005E-2</v>
      </c>
    </row>
    <row r="2041" spans="2:21" ht="15" customHeight="1" x14ac:dyDescent="0.2">
      <c r="B2041" s="63" t="str">
        <f>IFERROR('Dados Status Invest STOCKS'!A2028,"-")</f>
        <v>GMED</v>
      </c>
      <c r="C2041" s="45">
        <f>IFERROR((Ações!$D2041-Ações!$K2041)/Ações!$D2041,0)</f>
        <v>0</v>
      </c>
      <c r="D2041" s="46">
        <f>(Ações!$O2041)/0.06</f>
        <v>0</v>
      </c>
      <c r="E2041" s="47">
        <f>IFERROR((Ações!$F2041-Ações!$K2041)/Ações!$F2041,0)</f>
        <v>-1.5934336973251546</v>
      </c>
      <c r="F2041" s="46">
        <f>IF(OR(Ações!$N2041&lt;0,Ações!$M2041&lt;0),"",(22.5*Ações!$M2041*Ações!$N2041)^0.5)</f>
        <v>26.474553820602907</v>
      </c>
      <c r="G2041" s="47">
        <f>IFERROR((Ações!$H2041-Ações!$K2041)/Ações!$H2041,0)</f>
        <v>0</v>
      </c>
      <c r="H2041" s="48">
        <f>IFERROR(Ações!$I2041/(Ações!$P2041-Table_1[[#This Row],[CAGR LUCRO 5A]]),0)</f>
        <v>0</v>
      </c>
      <c r="I2041" s="48" t="str">
        <f>IF(Ações!$S2041&lt;0,"",Ações!$O2041*(1+Ações!$S2041))</f>
        <v/>
      </c>
      <c r="J2041" s="49">
        <f>IFERROR(IF(Ações!$B2041="","",(VLOOKUP(Table_1[[#This Row],[AÇÕES]],'Dados Status Invest STOCKS'!A2027:AD2642,4)/Table_1[[#This Row],[LPA]]))/100,0)</f>
        <v>0.20244565217391305</v>
      </c>
      <c r="K2041" s="64">
        <f>IFERROR(IF(Ações!$B2041="","",VLOOKUP(Table_1[[#This Row],[AÇÕES]],'Dados Status Invest STOCKS'!A2027:AD2642,2)),0)</f>
        <v>68.66</v>
      </c>
      <c r="L2041" s="65">
        <f>IFERROR(IF(Ações!$B2041="","",VLOOKUP(Table_1[[#This Row],[AÇÕES]],'Dados Status Invest STOCKS'!A2027:AD2642,3)/100),0)</f>
        <v>0</v>
      </c>
      <c r="M2041" s="66">
        <f>IFERROR(IF(Ações!$B2041="","",VLOOKUP(Table_1[[#This Row],[AÇÕES]],'Dados Status Invest STOCKS'!A2027:AD2642,28)),0)</f>
        <v>1.84</v>
      </c>
      <c r="N2041" s="66">
        <f>IFERROR(IF(Ações!$B2041="","",VLOOKUP(Table_1[[#This Row],[AÇÕES]],'Dados Status Invest STOCKS'!A2027:AD2642,27)),0)</f>
        <v>16.93</v>
      </c>
      <c r="O2041" s="66">
        <f>IFERROR(IF(Ações!$L2041="","",Ações!$K2041*Ações!$L2041),0)</f>
        <v>0</v>
      </c>
      <c r="P2041" s="67">
        <f t="shared" si="31"/>
        <v>0.06</v>
      </c>
      <c r="Q2041" s="67">
        <f>IFERROR(Ações!$O2041/Ações!$M2041,0)</f>
        <v>0</v>
      </c>
      <c r="R2041" s="67">
        <f>IFERROR(IF(Ações!$B2041="","",VLOOKUP(Table_1[[#This Row],[AÇÕES]],'Dados Status Invest STOCKS'!A2027:AD2642,18)/100),0)</f>
        <v>0.10890000000000001</v>
      </c>
      <c r="S2041" s="65">
        <f>IFERROR(IF(Ações!$B2041="","",VLOOKUP(Table_1[[#This Row],[AÇÕES]],'Dados Status Invest STOCKS'!A2027:AD2642,25)/100),0)</f>
        <v>-1.9400000000000001E-2</v>
      </c>
      <c r="T2041" s="67">
        <f>(1-Ações!$Q2041)*Ações!$R2041</f>
        <v>0.10890000000000001</v>
      </c>
      <c r="U2041" s="68">
        <f>IF(Ações!$S2041=0,Ações!$T2041,IF(Ações!$T2041=0,Ações!$S2041,AVERAGE(Ações!$S2041,Ações!$T2041)))</f>
        <v>4.4750000000000005E-2</v>
      </c>
    </row>
    <row r="2042" spans="2:21" ht="15" customHeight="1" x14ac:dyDescent="0.2">
      <c r="B2042" s="63" t="str">
        <f>IFERROR('Dados Status Invest STOCKS'!A2029,"-")</f>
        <v>GMLP</v>
      </c>
      <c r="C2042" s="45">
        <f>IFERROR((Ações!$D2042-Ações!$K2042)/Ações!$D2042,0)</f>
        <v>-9.526315789473685</v>
      </c>
      <c r="D2042" s="46">
        <f>(Ações!$O2042)/0.06</f>
        <v>0.33724999999999994</v>
      </c>
      <c r="E2042" s="47">
        <f>IFERROR((Ações!$F2042-Ações!$K2042)/Ações!$F2042,0)</f>
        <v>0.46817150812357244</v>
      </c>
      <c r="F2042" s="46">
        <f>IF(OR(Ações!$N2042&lt;0,Ações!$M2042&lt;0),"",(22.5*Ações!$M2042*Ações!$N2042)^0.5)</f>
        <v>6.6750842691309895</v>
      </c>
      <c r="G2042" s="47">
        <f>IFERROR((Ações!$H2042-Ações!$K2042)/Ações!$H2042,0)</f>
        <v>0</v>
      </c>
      <c r="H2042" s="48">
        <f>IFERROR(Ações!$I2042/(Ações!$P2042-Table_1[[#This Row],[CAGR LUCRO 5A]]),0)</f>
        <v>0</v>
      </c>
      <c r="I2042" s="48" t="str">
        <f>IF(Ações!$S2042&lt;0,"",Ações!$O2042*(1+Ações!$S2042))</f>
        <v/>
      </c>
      <c r="J2042" s="49">
        <f>IFERROR(IF(Ações!$B2042="","",(VLOOKUP(Table_1[[#This Row],[AÇÕES]],'Dados Status Invest STOCKS'!A2028:AD2643,4)/Table_1[[#This Row],[LPA]]))/100,0)</f>
        <v>0.66043478260869559</v>
      </c>
      <c r="K2042" s="64">
        <f>IFERROR(IF(Ações!$B2042="","",VLOOKUP(Table_1[[#This Row],[AÇÕES]],'Dados Status Invest STOCKS'!A2028:AD2643,2)),0)</f>
        <v>3.55</v>
      </c>
      <c r="L2042" s="65">
        <f>IFERROR(IF(Ações!$B2042="","",VLOOKUP(Table_1[[#This Row],[AÇÕES]],'Dados Status Invest STOCKS'!A2028:AD2643,3)/100),0)</f>
        <v>5.6999999999999993E-3</v>
      </c>
      <c r="M2042" s="66">
        <f>IFERROR(IF(Ações!$B2042="","",VLOOKUP(Table_1[[#This Row],[AÇÕES]],'Dados Status Invest STOCKS'!A2028:AD2643,28)),0)</f>
        <v>0.23</v>
      </c>
      <c r="N2042" s="66">
        <f>IFERROR(IF(Ações!$B2042="","",VLOOKUP(Table_1[[#This Row],[AÇÕES]],'Dados Status Invest STOCKS'!A2028:AD2643,27)),0)</f>
        <v>8.61</v>
      </c>
      <c r="O2042" s="66">
        <f>IFERROR(IF(Ações!$L2042="","",Ações!$K2042*Ações!$L2042),0)</f>
        <v>2.0234999999999996E-2</v>
      </c>
      <c r="P2042" s="67">
        <f t="shared" si="31"/>
        <v>0.06</v>
      </c>
      <c r="Q2042" s="67">
        <f>IFERROR(Ações!$O2042/Ações!$M2042,0)</f>
        <v>8.79782608695652E-2</v>
      </c>
      <c r="R2042" s="67">
        <f>IFERROR(IF(Ações!$B2042="","",VLOOKUP(Table_1[[#This Row],[AÇÕES]],'Dados Status Invest STOCKS'!A2028:AD2643,18)/100),0)</f>
        <v>2.7099999999999999E-2</v>
      </c>
      <c r="S2042" s="65">
        <f>IFERROR(IF(Ações!$B2042="","",VLOOKUP(Table_1[[#This Row],[AÇÕES]],'Dados Status Invest STOCKS'!A2028:AD2643,25)/100),0)</f>
        <v>-0.33140000000000003</v>
      </c>
      <c r="T2042" s="67">
        <f>(1-Ações!$Q2042)*Ações!$R2042</f>
        <v>2.4715789130434783E-2</v>
      </c>
      <c r="U2042" s="68">
        <f>IF(Ações!$S2042=0,Ações!$T2042,IF(Ações!$T2042=0,Ações!$S2042,AVERAGE(Ações!$S2042,Ações!$T2042)))</f>
        <v>-0.15334210543478263</v>
      </c>
    </row>
    <row r="2043" spans="2:21" ht="15" customHeight="1" x14ac:dyDescent="0.2">
      <c r="B2043" s="63" t="str">
        <f>IFERROR('Dados Status Invest STOCKS'!A2030,"-")</f>
        <v>GMLPP</v>
      </c>
      <c r="C2043" s="45">
        <f>IFERROR((Ações!$D2043-Ações!$K2043)/Ações!$D2043,0)</f>
        <v>-0.26582278481012639</v>
      </c>
      <c r="D2043" s="46">
        <f>(Ações!$O2043)/0.06</f>
        <v>18.241100000000003</v>
      </c>
      <c r="E2043" s="47">
        <f>IFERROR((Ações!$F2043-Ações!$K2043)/Ações!$F2043,0)</f>
        <v>-2.4591323598385109</v>
      </c>
      <c r="F2043" s="46">
        <f>IF(OR(Ações!$N2043&lt;0,Ações!$M2043&lt;0),"",(22.5*Ações!$M2043*Ações!$N2043)^0.5)</f>
        <v>6.6750842691309895</v>
      </c>
      <c r="G2043" s="47">
        <f>IFERROR((Ações!$H2043-Ações!$K2043)/Ações!$H2043,0)</f>
        <v>0</v>
      </c>
      <c r="H2043" s="48">
        <f>IFERROR(Ações!$I2043/(Ações!$P2043-Table_1[[#This Row],[CAGR LUCRO 5A]]),0)</f>
        <v>0</v>
      </c>
      <c r="I2043" s="48" t="str">
        <f>IF(Ações!$S2043&lt;0,"",Ações!$O2043*(1+Ações!$S2043))</f>
        <v/>
      </c>
      <c r="J2043" s="49">
        <f>IFERROR(IF(Ações!$B2043="","",(VLOOKUP(Table_1[[#This Row],[AÇÕES]],'Dados Status Invest STOCKS'!A2029:AD2644,4)/Table_1[[#This Row],[LPA]]))/100,0)</f>
        <v>4.2965217391304344</v>
      </c>
      <c r="K2043" s="64">
        <f>IFERROR(IF(Ações!$B2043="","",VLOOKUP(Table_1[[#This Row],[AÇÕES]],'Dados Status Invest STOCKS'!A2029:AD2644,2)),0)</f>
        <v>23.09</v>
      </c>
      <c r="L2043" s="65">
        <f>IFERROR(IF(Ações!$B2043="","",VLOOKUP(Table_1[[#This Row],[AÇÕES]],'Dados Status Invest STOCKS'!A2029:AD2644,3)/100),0)</f>
        <v>4.7400000000000005E-2</v>
      </c>
      <c r="M2043" s="66">
        <f>IFERROR(IF(Ações!$B2043="","",VLOOKUP(Table_1[[#This Row],[AÇÕES]],'Dados Status Invest STOCKS'!A2029:AD2644,28)),0)</f>
        <v>0.23</v>
      </c>
      <c r="N2043" s="66">
        <f>IFERROR(IF(Ações!$B2043="","",VLOOKUP(Table_1[[#This Row],[AÇÕES]],'Dados Status Invest STOCKS'!A2029:AD2644,27)),0)</f>
        <v>8.61</v>
      </c>
      <c r="O2043" s="66">
        <f>IFERROR(IF(Ações!$L2043="","",Ações!$K2043*Ações!$L2043),0)</f>
        <v>1.0944660000000002</v>
      </c>
      <c r="P2043" s="67">
        <f t="shared" si="31"/>
        <v>0.06</v>
      </c>
      <c r="Q2043" s="67">
        <f>IFERROR(Ações!$O2043/Ações!$M2043,0)</f>
        <v>4.7585478260869571</v>
      </c>
      <c r="R2043" s="67">
        <f>IFERROR(IF(Ações!$B2043="","",VLOOKUP(Table_1[[#This Row],[AÇÕES]],'Dados Status Invest STOCKS'!A2029:AD2644,18)/100),0)</f>
        <v>2.7099999999999999E-2</v>
      </c>
      <c r="S2043" s="65">
        <f>IFERROR(IF(Ações!$B2043="","",VLOOKUP(Table_1[[#This Row],[AÇÕES]],'Dados Status Invest STOCKS'!A2029:AD2644,25)/100),0)</f>
        <v>-0.33140000000000003</v>
      </c>
      <c r="T2043" s="67">
        <f>(1-Ações!$Q2043)*Ações!$R2043</f>
        <v>-0.10185664608695653</v>
      </c>
      <c r="U2043" s="68">
        <f>IF(Ações!$S2043=0,Ações!$T2043,IF(Ações!$T2043=0,Ações!$S2043,AVERAGE(Ações!$S2043,Ações!$T2043)))</f>
        <v>-0.21662832304347829</v>
      </c>
    </row>
    <row r="2044" spans="2:21" ht="15" customHeight="1" x14ac:dyDescent="0.2">
      <c r="B2044" s="63" t="str">
        <f>IFERROR('Dados Status Invest STOCKS'!A2031,"-")</f>
        <v>GMS</v>
      </c>
      <c r="C2044" s="45">
        <f>IFERROR((Ações!$D2044-Ações!$K2044)/Ações!$D2044,0)</f>
        <v>0</v>
      </c>
      <c r="D2044" s="46">
        <f>(Ações!$O2044)/0.06</f>
        <v>0</v>
      </c>
      <c r="E2044" s="47">
        <f>IFERROR((Ações!$F2044-Ações!$K2044)/Ações!$F2044,0)</f>
        <v>0.87914163026750292</v>
      </c>
      <c r="F2044" s="46">
        <f>IF(OR(Ações!$N2044&lt;0,Ações!$M2044&lt;0),"",(22.5*Ações!$M2044*Ações!$N2044)^0.5)</f>
        <v>433.81356306597888</v>
      </c>
      <c r="G2044" s="47">
        <f>IFERROR((Ações!$H2044-Ações!$K2044)/Ações!$H2044,0)</f>
        <v>0</v>
      </c>
      <c r="H2044" s="48">
        <f>IFERROR(Ações!$I2044/(Ações!$P2044-Table_1[[#This Row],[CAGR LUCRO 5A]]),0)</f>
        <v>0</v>
      </c>
      <c r="I2044" s="48">
        <f>IF(Ações!$S2044&lt;0,"",Ações!$O2044*(1+Ações!$S2044))</f>
        <v>0</v>
      </c>
      <c r="J2044" s="49">
        <f>IFERROR(IF(Ações!$B2044="","",(VLOOKUP(Table_1[[#This Row],[AÇÕES]],'Dados Status Invest STOCKS'!A2030:AD2645,4)/Table_1[[#This Row],[LPA]]))/100,0)</f>
        <v>3.6991042883187569E-6</v>
      </c>
      <c r="K2044" s="64">
        <f>IFERROR(IF(Ações!$B2044="","",VLOOKUP(Table_1[[#This Row],[AÇÕES]],'Dados Status Invest STOCKS'!A2030:AD2645,2)),0)</f>
        <v>52.43</v>
      </c>
      <c r="L2044" s="65">
        <f>IFERROR(IF(Ações!$B2044="","",VLOOKUP(Table_1[[#This Row],[AÇÕES]],'Dados Status Invest STOCKS'!A2030:AD2645,3)/100),0)</f>
        <v>0</v>
      </c>
      <c r="M2044" s="66">
        <f>IFERROR(IF(Ações!$B2044="","",VLOOKUP(Table_1[[#This Row],[AÇÕES]],'Dados Status Invest STOCKS'!A2030:AD2645,28)),0)</f>
        <v>378.47</v>
      </c>
      <c r="N2044" s="66">
        <f>IFERROR(IF(Ações!$B2044="","",VLOOKUP(Table_1[[#This Row],[AÇÕES]],'Dados Status Invest STOCKS'!A2030:AD2645,27)),0)</f>
        <v>22.1</v>
      </c>
      <c r="O2044" s="66">
        <f>IFERROR(IF(Ações!$L2044="","",Ações!$K2044*Ações!$L2044),0)</f>
        <v>0</v>
      </c>
      <c r="P2044" s="67">
        <f t="shared" si="31"/>
        <v>0.06</v>
      </c>
      <c r="Q2044" s="67">
        <f>IFERROR(Ações!$O2044/Ações!$M2044,0)</f>
        <v>0</v>
      </c>
      <c r="R2044" s="67">
        <f>IFERROR(IF(Ações!$B2044="","",VLOOKUP(Table_1[[#This Row],[AÇÕES]],'Dados Status Invest STOCKS'!A2030:AD2645,18)/100),0)</f>
        <v>17.128599999999999</v>
      </c>
      <c r="S2044" s="65">
        <f>IFERROR(IF(Ações!$B2044="","",VLOOKUP(Table_1[[#This Row],[AÇÕES]],'Dados Status Invest STOCKS'!A2030:AD2645,25)/100),0)</f>
        <v>0.53060000000000007</v>
      </c>
      <c r="T2044" s="67">
        <f>(1-Ações!$Q2044)*Ações!$R2044</f>
        <v>17.128599999999999</v>
      </c>
      <c r="U2044" s="68">
        <f>IF(Ações!$S2044=0,Ações!$T2044,IF(Ações!$T2044=0,Ações!$S2044,AVERAGE(Ações!$S2044,Ações!$T2044)))</f>
        <v>8.8295999999999992</v>
      </c>
    </row>
    <row r="2045" spans="2:21" ht="15" customHeight="1" x14ac:dyDescent="0.2">
      <c r="B2045" s="63" t="str">
        <f>IFERROR('Dados Status Invest STOCKS'!A2032,"-")</f>
        <v>GMTA</v>
      </c>
      <c r="C2045" s="45">
        <f>IFERROR((Ações!$D2045-Ações!$K2045)/Ações!$D2045,0)</f>
        <v>0</v>
      </c>
      <c r="D2045" s="46">
        <f>(Ações!$O2045)/0.06</f>
        <v>0</v>
      </c>
      <c r="E2045" s="47">
        <f>IFERROR((Ações!$F2045-Ações!$K2045)/Ações!$F2045,0)</f>
        <v>0.57817936448991791</v>
      </c>
      <c r="F2045" s="46">
        <f>IF(OR(Ações!$N2045&lt;0,Ações!$M2045&lt;0),"",(22.5*Ações!$M2045*Ações!$N2045)^0.5)</f>
        <v>59.338016903162512</v>
      </c>
      <c r="G2045" s="47">
        <f>IFERROR((Ações!$H2045-Ações!$K2045)/Ações!$H2045,0)</f>
        <v>0</v>
      </c>
      <c r="H2045" s="48">
        <f>IFERROR(Ações!$I2045/(Ações!$P2045-Table_1[[#This Row],[CAGR LUCRO 5A]]),0)</f>
        <v>0</v>
      </c>
      <c r="I2045" s="48" t="str">
        <f>IF(Ações!$S2045&lt;0,"",Ações!$O2045*(1+Ações!$S2045))</f>
        <v/>
      </c>
      <c r="J2045" s="49">
        <f>IFERROR(IF(Ações!$B2045="","",(VLOOKUP(Table_1[[#This Row],[AÇÕES]],'Dados Status Invest STOCKS'!A2031:AD2646,4)/Table_1[[#This Row],[LPA]]))/100,0)</f>
        <v>3.1637010676156582E-2</v>
      </c>
      <c r="K2045" s="64">
        <f>IFERROR(IF(Ações!$B2045="","",VLOOKUP(Table_1[[#This Row],[AÇÕES]],'Dados Status Invest STOCKS'!A2031:AD2646,2)),0)</f>
        <v>25.03</v>
      </c>
      <c r="L2045" s="65">
        <f>IFERROR(IF(Ações!$B2045="","",VLOOKUP(Table_1[[#This Row],[AÇÕES]],'Dados Status Invest STOCKS'!A2031:AD2646,3)/100),0)</f>
        <v>0</v>
      </c>
      <c r="M2045" s="66">
        <f>IFERROR(IF(Ações!$B2045="","",VLOOKUP(Table_1[[#This Row],[AÇÕES]],'Dados Status Invest STOCKS'!A2031:AD2646,28)),0)</f>
        <v>2.81</v>
      </c>
      <c r="N2045" s="66">
        <f>IFERROR(IF(Ações!$B2045="","",VLOOKUP(Table_1[[#This Row],[AÇÕES]],'Dados Status Invest STOCKS'!A2031:AD2646,27)),0)</f>
        <v>55.69</v>
      </c>
      <c r="O2045" s="66">
        <f>IFERROR(IF(Ações!$L2045="","",Ações!$K2045*Ações!$L2045),0)</f>
        <v>0</v>
      </c>
      <c r="P2045" s="67">
        <f t="shared" si="31"/>
        <v>0.06</v>
      </c>
      <c r="Q2045" s="67">
        <f>IFERROR(Ações!$O2045/Ações!$M2045,0)</f>
        <v>0</v>
      </c>
      <c r="R2045" s="67">
        <f>IFERROR(IF(Ações!$B2045="","",VLOOKUP(Table_1[[#This Row],[AÇÕES]],'Dados Status Invest STOCKS'!A2031:AD2646,18)/100),0)</f>
        <v>5.0499999999999996E-2</v>
      </c>
      <c r="S2045" s="65">
        <f>IFERROR(IF(Ações!$B2045="","",VLOOKUP(Table_1[[#This Row],[AÇÕES]],'Dados Status Invest STOCKS'!A2031:AD2646,25)/100),0)</f>
        <v>-5.9200000000000003E-2</v>
      </c>
      <c r="T2045" s="67">
        <f>(1-Ações!$Q2045)*Ações!$R2045</f>
        <v>5.0499999999999996E-2</v>
      </c>
      <c r="U2045" s="68">
        <f>IF(Ações!$S2045=0,Ações!$T2045,IF(Ações!$T2045=0,Ações!$S2045,AVERAGE(Ações!$S2045,Ações!$T2045)))</f>
        <v>-4.3500000000000032E-3</v>
      </c>
    </row>
    <row r="2046" spans="2:21" ht="15" customHeight="1" x14ac:dyDescent="0.2">
      <c r="B2046" s="63" t="str">
        <f>IFERROR('Dados Status Invest STOCKS'!A2033,"-")</f>
        <v>GNCA</v>
      </c>
      <c r="C2046" s="45">
        <f>IFERROR((Ações!$D2046-Ações!$K2046)/Ações!$D2046,0)</f>
        <v>0</v>
      </c>
      <c r="D2046" s="46">
        <f>(Ações!$O2046)/0.06</f>
        <v>0</v>
      </c>
      <c r="E2046" s="47">
        <f>IFERROR((Ações!$F2046-Ações!$K2046)/Ações!$F2046,0)</f>
        <v>0</v>
      </c>
      <c r="F2046" s="46" t="str">
        <f>IF(OR(Ações!$N2046&lt;0,Ações!$M2046&lt;0),"",(22.5*Ações!$M2046*Ações!$N2046)^0.5)</f>
        <v/>
      </c>
      <c r="G2046" s="47">
        <f>IFERROR((Ações!$H2046-Ações!$K2046)/Ações!$H2046,0)</f>
        <v>0</v>
      </c>
      <c r="H2046" s="48">
        <f>IFERROR(Ações!$I2046/(Ações!$P2046-Table_1[[#This Row],[CAGR LUCRO 5A]]),0)</f>
        <v>0</v>
      </c>
      <c r="I2046" s="48">
        <f>IF(Ações!$S2046&lt;0,"",Ações!$O2046*(1+Ações!$S2046))</f>
        <v>0</v>
      </c>
      <c r="J2046" s="49">
        <f>IFERROR(IF(Ações!$B2046="","",(VLOOKUP(Table_1[[#This Row],[AÇÕES]],'Dados Status Invest STOCKS'!A2032:AD2647,4)/Table_1[[#This Row],[LPA]]))/100,0)</f>
        <v>2.6229508196721315E-2</v>
      </c>
      <c r="K2046" s="64">
        <f>IFERROR(IF(Ações!$B2046="","",VLOOKUP(Table_1[[#This Row],[AÇÕES]],'Dados Status Invest STOCKS'!A2032:AD2647,2)),0)</f>
        <v>0.97</v>
      </c>
      <c r="L2046" s="65">
        <f>IFERROR(IF(Ações!$B2046="","",VLOOKUP(Table_1[[#This Row],[AÇÕES]],'Dados Status Invest STOCKS'!A2032:AD2647,3)/100),0)</f>
        <v>0</v>
      </c>
      <c r="M2046" s="66">
        <f>IFERROR(IF(Ações!$B2046="","",VLOOKUP(Table_1[[#This Row],[AÇÕES]],'Dados Status Invest STOCKS'!A2032:AD2647,28)),0)</f>
        <v>-0.61</v>
      </c>
      <c r="N2046" s="66">
        <f>IFERROR(IF(Ações!$B2046="","",VLOOKUP(Table_1[[#This Row],[AÇÕES]],'Dados Status Invest STOCKS'!A2032:AD2647,27)),0)</f>
        <v>0.66</v>
      </c>
      <c r="O2046" s="66">
        <f>IFERROR(IF(Ações!$L2046="","",Ações!$K2046*Ações!$L2046),0)</f>
        <v>0</v>
      </c>
      <c r="P2046" s="67">
        <f t="shared" si="31"/>
        <v>0.06</v>
      </c>
      <c r="Q2046" s="67">
        <f>IFERROR(Ações!$O2046/Ações!$M2046,0)</f>
        <v>0</v>
      </c>
      <c r="R2046" s="67">
        <f>IFERROR(IF(Ações!$B2046="","",VLOOKUP(Table_1[[#This Row],[AÇÕES]],'Dados Status Invest STOCKS'!A2032:AD2647,18)/100),0)</f>
        <v>-0.92260000000000009</v>
      </c>
      <c r="S2046" s="65">
        <f>IFERROR(IF(Ações!$B2046="","",VLOOKUP(Table_1[[#This Row],[AÇÕES]],'Dados Status Invest STOCKS'!A2032:AD2647,25)/100),0)</f>
        <v>0</v>
      </c>
      <c r="T2046" s="67">
        <f>(1-Ações!$Q2046)*Ações!$R2046</f>
        <v>-0.92260000000000009</v>
      </c>
      <c r="U2046" s="68">
        <f>IF(Ações!$S2046=0,Ações!$T2046,IF(Ações!$T2046=0,Ações!$S2046,AVERAGE(Ações!$S2046,Ações!$T2046)))</f>
        <v>-0.92260000000000009</v>
      </c>
    </row>
    <row r="2047" spans="2:21" ht="15" customHeight="1" x14ac:dyDescent="0.2">
      <c r="B2047" s="63" t="str">
        <f>IFERROR('Dados Status Invest STOCKS'!A2034,"-")</f>
        <v>GNE</v>
      </c>
      <c r="C2047" s="45">
        <f>IFERROR((Ações!$D2047-Ações!$K2047)/Ações!$D2047,0)</f>
        <v>0</v>
      </c>
      <c r="D2047" s="46">
        <f>(Ações!$O2047)/0.06</f>
        <v>0</v>
      </c>
      <c r="E2047" s="47">
        <f>IFERROR((Ações!$F2047-Ações!$K2047)/Ações!$F2047,0)</f>
        <v>0</v>
      </c>
      <c r="F2047" s="46" t="str">
        <f>IF(OR(Ações!$N2047&lt;0,Ações!$M2047&lt;0),"",(22.5*Ações!$M2047*Ações!$N2047)^0.5)</f>
        <v/>
      </c>
      <c r="G2047" s="47">
        <f>IFERROR((Ações!$H2047-Ações!$K2047)/Ações!$H2047,0)</f>
        <v>0</v>
      </c>
      <c r="H2047" s="48">
        <f>IFERROR(Ações!$I2047/(Ações!$P2047-Table_1[[#This Row],[CAGR LUCRO 5A]]),0)</f>
        <v>0</v>
      </c>
      <c r="I2047" s="48">
        <f>IF(Ações!$S2047&lt;0,"",Ações!$O2047*(1+Ações!$S2047))</f>
        <v>0</v>
      </c>
      <c r="J2047" s="49">
        <f>IFERROR(IF(Ações!$B2047="","",(VLOOKUP(Table_1[[#This Row],[AÇÕES]],'Dados Status Invest STOCKS'!A2033:AD2648,4)/Table_1[[#This Row],[LPA]]))/100,0)</f>
        <v>103.13</v>
      </c>
      <c r="K2047" s="64">
        <f>IFERROR(IF(Ações!$B2047="","",VLOOKUP(Table_1[[#This Row],[AÇÕES]],'Dados Status Invest STOCKS'!A2033:AD2648,2)),0)</f>
        <v>5.0599999999999996</v>
      </c>
      <c r="L2047" s="65">
        <f>IFERROR(IF(Ações!$B2047="","",VLOOKUP(Table_1[[#This Row],[AÇÕES]],'Dados Status Invest STOCKS'!A2033:AD2648,3)/100),0)</f>
        <v>0</v>
      </c>
      <c r="M2047" s="66">
        <f>IFERROR(IF(Ações!$B2047="","",VLOOKUP(Table_1[[#This Row],[AÇÕES]],'Dados Status Invest STOCKS'!A2033:AD2648,28)),0)</f>
        <v>-0.02</v>
      </c>
      <c r="N2047" s="66">
        <f>IFERROR(IF(Ações!$B2047="","",VLOOKUP(Table_1[[#This Row],[AÇÕES]],'Dados Status Invest STOCKS'!A2033:AD2648,27)),0)</f>
        <v>3.59</v>
      </c>
      <c r="O2047" s="66">
        <f>IFERROR(IF(Ações!$L2047="","",Ações!$K2047*Ações!$L2047),0)</f>
        <v>0</v>
      </c>
      <c r="P2047" s="67">
        <f t="shared" si="31"/>
        <v>0.06</v>
      </c>
      <c r="Q2047" s="67">
        <f>IFERROR(Ações!$O2047/Ações!$M2047,0)</f>
        <v>0</v>
      </c>
      <c r="R2047" s="67">
        <f>IFERROR(IF(Ações!$B2047="","",VLOOKUP(Table_1[[#This Row],[AÇÕES]],'Dados Status Invest STOCKS'!A2033:AD2648,18)/100),0)</f>
        <v>-6.8000000000000005E-3</v>
      </c>
      <c r="S2047" s="65">
        <f>IFERROR(IF(Ações!$B2047="","",VLOOKUP(Table_1[[#This Row],[AÇÕES]],'Dados Status Invest STOCKS'!A2033:AD2648,25)/100),0)</f>
        <v>0</v>
      </c>
      <c r="T2047" s="67">
        <f>(1-Ações!$Q2047)*Ações!$R2047</f>
        <v>-6.8000000000000005E-3</v>
      </c>
      <c r="U2047" s="68">
        <f>IF(Ações!$S2047=0,Ações!$T2047,IF(Ações!$T2047=0,Ações!$S2047,AVERAGE(Ações!$S2047,Ações!$T2047)))</f>
        <v>-6.8000000000000005E-3</v>
      </c>
    </row>
    <row r="2048" spans="2:21" ht="15" customHeight="1" x14ac:dyDescent="0.2">
      <c r="B2048" s="63" t="str">
        <f>IFERROR('Dados Status Invest STOCKS'!A2035,"-")</f>
        <v>GNK</v>
      </c>
      <c r="C2048" s="45">
        <f>IFERROR((Ações!$D2048-Ações!$K2048)/Ações!$D2048,0)</f>
        <v>-1.6905829596412554</v>
      </c>
      <c r="D2048" s="46">
        <f>(Ações!$O2048)/0.06</f>
        <v>5.3222666666666667</v>
      </c>
      <c r="E2048" s="47">
        <f>IFERROR((Ações!$F2048-Ações!$K2048)/Ações!$F2048,0)</f>
        <v>0.1243432577155022</v>
      </c>
      <c r="F2048" s="46">
        <f>IF(OR(Ações!$N2048&lt;0,Ações!$M2048&lt;0),"",(22.5*Ações!$M2048*Ações!$N2048)^0.5)</f>
        <v>16.353440005087613</v>
      </c>
      <c r="G2048" s="47">
        <f>IFERROR((Ações!$H2048-Ações!$K2048)/Ações!$H2048,0)</f>
        <v>-1.6905829596412554</v>
      </c>
      <c r="H2048" s="48">
        <f>IFERROR(Ações!$I2048/(Ações!$P2048-Table_1[[#This Row],[CAGR LUCRO 5A]]),0)</f>
        <v>5.3222666666666667</v>
      </c>
      <c r="I2048" s="48">
        <f>IF(Ações!$S2048&lt;0,"",Ações!$O2048*(1+Ações!$S2048))</f>
        <v>0.31933600000000001</v>
      </c>
      <c r="J2048" s="49">
        <f>IFERROR(IF(Ações!$B2048="","",(VLOOKUP(Table_1[[#This Row],[AÇÕES]],'Dados Status Invest STOCKS'!A2034:AD2649,4)/Table_1[[#This Row],[LPA]]))/100,0)</f>
        <v>0.39649999999999996</v>
      </c>
      <c r="K2048" s="64">
        <f>IFERROR(IF(Ações!$B2048="","",VLOOKUP(Table_1[[#This Row],[AÇÕES]],'Dados Status Invest STOCKS'!A2034:AD2649,2)),0)</f>
        <v>14.32</v>
      </c>
      <c r="L2048" s="65">
        <f>IFERROR(IF(Ações!$B2048="","",VLOOKUP(Table_1[[#This Row],[AÇÕES]],'Dados Status Invest STOCKS'!A2034:AD2649,3)/100),0)</f>
        <v>2.23E-2</v>
      </c>
      <c r="M2048" s="66">
        <f>IFERROR(IF(Ações!$B2048="","",VLOOKUP(Table_1[[#This Row],[AÇÕES]],'Dados Status Invest STOCKS'!A2034:AD2649,28)),0)</f>
        <v>0.6</v>
      </c>
      <c r="N2048" s="66">
        <f>IFERROR(IF(Ações!$B2048="","",VLOOKUP(Table_1[[#This Row],[AÇÕES]],'Dados Status Invest STOCKS'!A2034:AD2649,27)),0)</f>
        <v>19.809999999999999</v>
      </c>
      <c r="O2048" s="66">
        <f>IFERROR(IF(Ações!$L2048="","",Ações!$K2048*Ações!$L2048),0)</f>
        <v>0.31933600000000001</v>
      </c>
      <c r="P2048" s="67">
        <f t="shared" si="31"/>
        <v>0.06</v>
      </c>
      <c r="Q2048" s="67">
        <f>IFERROR(Ações!$O2048/Ações!$M2048,0)</f>
        <v>0.53222666666666674</v>
      </c>
      <c r="R2048" s="67">
        <f>IFERROR(IF(Ações!$B2048="","",VLOOKUP(Table_1[[#This Row],[AÇÕES]],'Dados Status Invest STOCKS'!A2034:AD2649,18)/100),0)</f>
        <v>3.04E-2</v>
      </c>
      <c r="S2048" s="65">
        <f>IFERROR(IF(Ações!$B2048="","",VLOOKUP(Table_1[[#This Row],[AÇÕES]],'Dados Status Invest STOCKS'!A2034:AD2649,25)/100),0)</f>
        <v>0</v>
      </c>
      <c r="T2048" s="67">
        <f>(1-Ações!$Q2048)*Ações!$R2048</f>
        <v>1.4220309333333332E-2</v>
      </c>
      <c r="U2048" s="68">
        <f>IF(Ações!$S2048=0,Ações!$T2048,IF(Ações!$T2048=0,Ações!$S2048,AVERAGE(Ações!$S2048,Ações!$T2048)))</f>
        <v>1.4220309333333332E-2</v>
      </c>
    </row>
    <row r="2049" spans="2:21" ht="15" customHeight="1" x14ac:dyDescent="0.2">
      <c r="B2049" s="63" t="str">
        <f>IFERROR('Dados Status Invest STOCKS'!A2036,"-")</f>
        <v>GNLN</v>
      </c>
      <c r="C2049" s="45">
        <f>IFERROR((Ações!$D2049-Ações!$K2049)/Ações!$D2049,0)</f>
        <v>0</v>
      </c>
      <c r="D2049" s="46">
        <f>(Ações!$O2049)/0.06</f>
        <v>0</v>
      </c>
      <c r="E2049" s="47">
        <f>IFERROR((Ações!$F2049-Ações!$K2049)/Ações!$F2049,0)</f>
        <v>0</v>
      </c>
      <c r="F2049" s="46" t="str">
        <f>IF(OR(Ações!$N2049&lt;0,Ações!$M2049&lt;0),"",(22.5*Ações!$M2049*Ações!$N2049)^0.5)</f>
        <v/>
      </c>
      <c r="G2049" s="47">
        <f>IFERROR((Ações!$H2049-Ações!$K2049)/Ações!$H2049,0)</f>
        <v>0</v>
      </c>
      <c r="H2049" s="48">
        <f>IFERROR(Ações!$I2049/(Ações!$P2049-Table_1[[#This Row],[CAGR LUCRO 5A]]),0)</f>
        <v>0</v>
      </c>
      <c r="I2049" s="48">
        <f>IF(Ações!$S2049&lt;0,"",Ações!$O2049*(1+Ações!$S2049))</f>
        <v>0</v>
      </c>
      <c r="J2049" s="49">
        <f>IFERROR(IF(Ações!$B2049="","",(VLOOKUP(Table_1[[#This Row],[AÇÕES]],'Dados Status Invest STOCKS'!A2035:AD2650,4)/Table_1[[#This Row],[LPA]]))/100,0)</f>
        <v>6.7352941176470588E-2</v>
      </c>
      <c r="K2049" s="64">
        <f>IFERROR(IF(Ações!$B2049="","",VLOOKUP(Table_1[[#This Row],[AÇÕES]],'Dados Status Invest STOCKS'!A2035:AD2650,2)),0)</f>
        <v>0.77</v>
      </c>
      <c r="L2049" s="65">
        <f>IFERROR(IF(Ações!$B2049="","",VLOOKUP(Table_1[[#This Row],[AÇÕES]],'Dados Status Invest STOCKS'!A2035:AD2650,3)/100),0)</f>
        <v>0</v>
      </c>
      <c r="M2049" s="66">
        <f>IFERROR(IF(Ações!$B2049="","",VLOOKUP(Table_1[[#This Row],[AÇÕES]],'Dados Status Invest STOCKS'!A2035:AD2650,28)),0)</f>
        <v>-0.34</v>
      </c>
      <c r="N2049" s="66">
        <f>IFERROR(IF(Ações!$B2049="","",VLOOKUP(Table_1[[#This Row],[AÇÕES]],'Dados Status Invest STOCKS'!A2035:AD2650,27)),0)</f>
        <v>2.17</v>
      </c>
      <c r="O2049" s="66">
        <f>IFERROR(IF(Ações!$L2049="","",Ações!$K2049*Ações!$L2049),0)</f>
        <v>0</v>
      </c>
      <c r="P2049" s="67">
        <f t="shared" si="31"/>
        <v>0.06</v>
      </c>
      <c r="Q2049" s="67">
        <f>IFERROR(Ações!$O2049/Ações!$M2049,0)</f>
        <v>0</v>
      </c>
      <c r="R2049" s="67">
        <f>IFERROR(IF(Ações!$B2049="","",VLOOKUP(Table_1[[#This Row],[AÇÕES]],'Dados Status Invest STOCKS'!A2035:AD2650,18)/100),0)</f>
        <v>-0.15539999999999998</v>
      </c>
      <c r="S2049" s="65">
        <f>IFERROR(IF(Ações!$B2049="","",VLOOKUP(Table_1[[#This Row],[AÇÕES]],'Dados Status Invest STOCKS'!A2035:AD2650,25)/100),0)</f>
        <v>0</v>
      </c>
      <c r="T2049" s="67">
        <f>(1-Ações!$Q2049)*Ações!$R2049</f>
        <v>-0.15539999999999998</v>
      </c>
      <c r="U2049" s="68">
        <f>IF(Ações!$S2049=0,Ações!$T2049,IF(Ações!$T2049=0,Ações!$S2049,AVERAGE(Ações!$S2049,Ações!$T2049)))</f>
        <v>-0.15539999999999998</v>
      </c>
    </row>
    <row r="2050" spans="2:21" ht="15" customHeight="1" x14ac:dyDescent="0.2">
      <c r="B2050" s="63" t="str">
        <f>IFERROR('Dados Status Invest STOCKS'!A2037,"-")</f>
        <v>GNMK</v>
      </c>
      <c r="C2050" s="45">
        <f>IFERROR((Ações!$D2050-Ações!$K2050)/Ações!$D2050,0)</f>
        <v>0</v>
      </c>
      <c r="D2050" s="46">
        <f>(Ações!$O2050)/0.06</f>
        <v>0</v>
      </c>
      <c r="E2050" s="47">
        <f>IFERROR((Ações!$F2050-Ações!$K2050)/Ações!$F2050,0)</f>
        <v>0</v>
      </c>
      <c r="F2050" s="46" t="str">
        <f>IF(OR(Ações!$N2050&lt;0,Ações!$M2050&lt;0),"",(22.5*Ações!$M2050*Ações!$N2050)^0.5)</f>
        <v/>
      </c>
      <c r="G2050" s="47">
        <f>IFERROR((Ações!$H2050-Ações!$K2050)/Ações!$H2050,0)</f>
        <v>0</v>
      </c>
      <c r="H2050" s="48">
        <f>IFERROR(Ações!$I2050/(Ações!$P2050-Table_1[[#This Row],[CAGR LUCRO 5A]]),0)</f>
        <v>0</v>
      </c>
      <c r="I2050" s="48">
        <f>IF(Ações!$S2050&lt;0,"",Ações!$O2050*(1+Ações!$S2050))</f>
        <v>0</v>
      </c>
      <c r="J2050" s="49">
        <f>IFERROR(IF(Ações!$B2050="","",(VLOOKUP(Table_1[[#This Row],[AÇÕES]],'Dados Status Invest STOCKS'!A2036:AD2651,4)/Table_1[[#This Row],[LPA]]))/100,0)</f>
        <v>3.5569230769230766</v>
      </c>
      <c r="K2050" s="64">
        <f>IFERROR(IF(Ações!$B2050="","",VLOOKUP(Table_1[[#This Row],[AÇÕES]],'Dados Status Invest STOCKS'!A2036:AD2651,2)),0)</f>
        <v>24.04</v>
      </c>
      <c r="L2050" s="65">
        <f>IFERROR(IF(Ações!$B2050="","",VLOOKUP(Table_1[[#This Row],[AÇÕES]],'Dados Status Invest STOCKS'!A2036:AD2651,3)/100),0)</f>
        <v>0</v>
      </c>
      <c r="M2050" s="66">
        <f>IFERROR(IF(Ações!$B2050="","",VLOOKUP(Table_1[[#This Row],[AÇÕES]],'Dados Status Invest STOCKS'!A2036:AD2651,28)),0)</f>
        <v>-0.26</v>
      </c>
      <c r="N2050" s="66">
        <f>IFERROR(IF(Ações!$B2050="","",VLOOKUP(Table_1[[#This Row],[AÇÕES]],'Dados Status Invest STOCKS'!A2036:AD2651,27)),0)</f>
        <v>1.31</v>
      </c>
      <c r="O2050" s="66">
        <f>IFERROR(IF(Ações!$L2050="","",Ações!$K2050*Ações!$L2050),0)</f>
        <v>0</v>
      </c>
      <c r="P2050" s="67">
        <f t="shared" si="31"/>
        <v>0.06</v>
      </c>
      <c r="Q2050" s="67">
        <f>IFERROR(Ações!$O2050/Ações!$M2050,0)</f>
        <v>0</v>
      </c>
      <c r="R2050" s="67">
        <f>IFERROR(IF(Ações!$B2050="","",VLOOKUP(Table_1[[#This Row],[AÇÕES]],'Dados Status Invest STOCKS'!A2036:AD2651,18)/100),0)</f>
        <v>-0.19789999999999999</v>
      </c>
      <c r="S2050" s="65">
        <f>IFERROR(IF(Ações!$B2050="","",VLOOKUP(Table_1[[#This Row],[AÇÕES]],'Dados Status Invest STOCKS'!A2036:AD2651,25)/100),0)</f>
        <v>0</v>
      </c>
      <c r="T2050" s="67">
        <f>(1-Ações!$Q2050)*Ações!$R2050</f>
        <v>-0.19789999999999999</v>
      </c>
      <c r="U2050" s="68">
        <f>IF(Ações!$S2050=0,Ações!$T2050,IF(Ações!$T2050=0,Ações!$S2050,AVERAGE(Ações!$S2050,Ações!$T2050)))</f>
        <v>-0.19789999999999999</v>
      </c>
    </row>
    <row r="2051" spans="2:21" ht="15" customHeight="1" x14ac:dyDescent="0.2">
      <c r="B2051" s="63" t="str">
        <f>IFERROR('Dados Status Invest STOCKS'!A2038,"-")</f>
        <v>GNPX</v>
      </c>
      <c r="C2051" s="45">
        <f>IFERROR((Ações!$D2051-Ações!$K2051)/Ações!$D2051,0)</f>
        <v>0</v>
      </c>
      <c r="D2051" s="46">
        <f>(Ações!$O2051)/0.06</f>
        <v>0</v>
      </c>
      <c r="E2051" s="47">
        <f>IFERROR((Ações!$F2051-Ações!$K2051)/Ações!$F2051,0)</f>
        <v>0</v>
      </c>
      <c r="F2051" s="46" t="str">
        <f>IF(OR(Ações!$N2051&lt;0,Ações!$M2051&lt;0),"",(22.5*Ações!$M2051*Ações!$N2051)^0.5)</f>
        <v/>
      </c>
      <c r="G2051" s="47">
        <f>IFERROR((Ações!$H2051-Ações!$K2051)/Ações!$H2051,0)</f>
        <v>0</v>
      </c>
      <c r="H2051" s="48">
        <f>IFERROR(Ações!$I2051/(Ações!$P2051-Table_1[[#This Row],[CAGR LUCRO 5A]]),0)</f>
        <v>0</v>
      </c>
      <c r="I2051" s="48">
        <f>IF(Ações!$S2051&lt;0,"",Ações!$O2051*(1+Ações!$S2051))</f>
        <v>0</v>
      </c>
      <c r="J2051" s="49">
        <f>IFERROR(IF(Ações!$B2051="","",(VLOOKUP(Table_1[[#This Row],[AÇÕES]],'Dados Status Invest STOCKS'!A2037:AD2652,4)/Table_1[[#This Row],[LPA]]))/100,0)</f>
        <v>0.11799999999999999</v>
      </c>
      <c r="K2051" s="64">
        <f>IFERROR(IF(Ações!$B2051="","",VLOOKUP(Table_1[[#This Row],[AÇÕES]],'Dados Status Invest STOCKS'!A2037:AD2652,2)),0)</f>
        <v>1.89</v>
      </c>
      <c r="L2051" s="65">
        <f>IFERROR(IF(Ações!$B2051="","",VLOOKUP(Table_1[[#This Row],[AÇÕES]],'Dados Status Invest STOCKS'!A2037:AD2652,3)/100),0)</f>
        <v>0</v>
      </c>
      <c r="M2051" s="66">
        <f>IFERROR(IF(Ações!$B2051="","",VLOOKUP(Table_1[[#This Row],[AÇÕES]],'Dados Status Invest STOCKS'!A2037:AD2652,28)),0)</f>
        <v>-0.4</v>
      </c>
      <c r="N2051" s="66">
        <f>IFERROR(IF(Ações!$B2051="","",VLOOKUP(Table_1[[#This Row],[AÇÕES]],'Dados Status Invest STOCKS'!A2037:AD2652,27)),0)</f>
        <v>0.94</v>
      </c>
      <c r="O2051" s="66">
        <f>IFERROR(IF(Ações!$L2051="","",Ações!$K2051*Ações!$L2051),0)</f>
        <v>0</v>
      </c>
      <c r="P2051" s="67">
        <f t="shared" si="31"/>
        <v>0.06</v>
      </c>
      <c r="Q2051" s="67">
        <f>IFERROR(Ações!$O2051/Ações!$M2051,0)</f>
        <v>0</v>
      </c>
      <c r="R2051" s="67">
        <f>IFERROR(IF(Ações!$B2051="","",VLOOKUP(Table_1[[#This Row],[AÇÕES]],'Dados Status Invest STOCKS'!A2037:AD2652,18)/100),0)</f>
        <v>-0.42380000000000001</v>
      </c>
      <c r="S2051" s="65">
        <f>IFERROR(IF(Ações!$B2051="","",VLOOKUP(Table_1[[#This Row],[AÇÕES]],'Dados Status Invest STOCKS'!A2037:AD2652,25)/100),0)</f>
        <v>0</v>
      </c>
      <c r="T2051" s="67">
        <f>(1-Ações!$Q2051)*Ações!$R2051</f>
        <v>-0.42380000000000001</v>
      </c>
      <c r="U2051" s="68">
        <f>IF(Ações!$S2051=0,Ações!$T2051,IF(Ações!$T2051=0,Ações!$S2051,AVERAGE(Ações!$S2051,Ações!$T2051)))</f>
        <v>-0.42380000000000001</v>
      </c>
    </row>
    <row r="2052" spans="2:21" ht="15" customHeight="1" x14ac:dyDescent="0.2">
      <c r="B2052" s="63" t="str">
        <f>IFERROR('Dados Status Invest STOCKS'!A2039,"-")</f>
        <v>GNRC</v>
      </c>
      <c r="C2052" s="45">
        <f>IFERROR((Ações!$D2052-Ações!$K2052)/Ações!$D2052,0)</f>
        <v>0</v>
      </c>
      <c r="D2052" s="46">
        <f>(Ações!$O2052)/0.06</f>
        <v>0</v>
      </c>
      <c r="E2052" s="47">
        <f>IFERROR((Ações!$F2052-Ações!$K2052)/Ações!$F2052,0)</f>
        <v>-2.9073538813479423</v>
      </c>
      <c r="F2052" s="46">
        <f>IF(OR(Ações!$N2052&lt;0,Ações!$M2052&lt;0),"",(22.5*Ações!$M2052*Ações!$N2052)^0.5)</f>
        <v>73.243941728992155</v>
      </c>
      <c r="G2052" s="47">
        <f>IFERROR((Ações!$H2052-Ações!$K2052)/Ações!$H2052,0)</f>
        <v>0</v>
      </c>
      <c r="H2052" s="48">
        <f>IFERROR(Ações!$I2052/(Ações!$P2052-Table_1[[#This Row],[CAGR LUCRO 5A]]),0)</f>
        <v>0</v>
      </c>
      <c r="I2052" s="48">
        <f>IF(Ações!$S2052&lt;0,"",Ações!$O2052*(1+Ações!$S2052))</f>
        <v>0</v>
      </c>
      <c r="J2052" s="49">
        <f>IFERROR(IF(Ações!$B2052="","",(VLOOKUP(Table_1[[#This Row],[AÇÕES]],'Dados Status Invest STOCKS'!A2038:AD2653,4)/Table_1[[#This Row],[LPA]]))/100,0)</f>
        <v>4.0165876777251183E-2</v>
      </c>
      <c r="K2052" s="64">
        <f>IFERROR(IF(Ações!$B2052="","",VLOOKUP(Table_1[[#This Row],[AÇÕES]],'Dados Status Invest STOCKS'!A2038:AD2653,2)),0)</f>
        <v>286.19</v>
      </c>
      <c r="L2052" s="65">
        <f>IFERROR(IF(Ações!$B2052="","",VLOOKUP(Table_1[[#This Row],[AÇÕES]],'Dados Status Invest STOCKS'!A2038:AD2653,3)/100),0)</f>
        <v>0</v>
      </c>
      <c r="M2052" s="66">
        <f>IFERROR(IF(Ações!$B2052="","",VLOOKUP(Table_1[[#This Row],[AÇÕES]],'Dados Status Invest STOCKS'!A2038:AD2653,28)),0)</f>
        <v>8.44</v>
      </c>
      <c r="N2052" s="66">
        <f>IFERROR(IF(Ações!$B2052="","",VLOOKUP(Table_1[[#This Row],[AÇÕES]],'Dados Status Invest STOCKS'!A2038:AD2653,27)),0)</f>
        <v>28.25</v>
      </c>
      <c r="O2052" s="66">
        <f>IFERROR(IF(Ações!$L2052="","",Ações!$K2052*Ações!$L2052),0)</f>
        <v>0</v>
      </c>
      <c r="P2052" s="67">
        <f t="shared" si="31"/>
        <v>0.06</v>
      </c>
      <c r="Q2052" s="67">
        <f>IFERROR(Ações!$O2052/Ações!$M2052,0)</f>
        <v>0</v>
      </c>
      <c r="R2052" s="67">
        <f>IFERROR(IF(Ações!$B2052="","",VLOOKUP(Table_1[[#This Row],[AÇÕES]],'Dados Status Invest STOCKS'!A2038:AD2653,18)/100),0)</f>
        <v>0.2989</v>
      </c>
      <c r="S2052" s="65">
        <f>IFERROR(IF(Ações!$B2052="","",VLOOKUP(Table_1[[#This Row],[AÇÕES]],'Dados Status Invest STOCKS'!A2038:AD2653,25)/100),0)</f>
        <v>0.35149999999999998</v>
      </c>
      <c r="T2052" s="67">
        <f>(1-Ações!$Q2052)*Ações!$R2052</f>
        <v>0.2989</v>
      </c>
      <c r="U2052" s="68">
        <f>IF(Ações!$S2052=0,Ações!$T2052,IF(Ações!$T2052=0,Ações!$S2052,AVERAGE(Ações!$S2052,Ações!$T2052)))</f>
        <v>0.32519999999999999</v>
      </c>
    </row>
    <row r="2053" spans="2:21" ht="15" customHeight="1" x14ac:dyDescent="0.2">
      <c r="B2053" s="63" t="str">
        <f>IFERROR('Dados Status Invest STOCKS'!A2040,"-")</f>
        <v>GNRS</v>
      </c>
      <c r="C2053" s="45">
        <f>IFERROR((Ações!$D2053-Ações!$K2053)/Ações!$D2053,0)</f>
        <v>0</v>
      </c>
      <c r="D2053" s="46">
        <f>(Ações!$O2053)/0.06</f>
        <v>0</v>
      </c>
      <c r="E2053" s="47">
        <f>IFERROR((Ações!$F2053-Ações!$K2053)/Ações!$F2053,0)</f>
        <v>0</v>
      </c>
      <c r="F2053" s="46" t="str">
        <f>IF(OR(Ações!$N2053&lt;0,Ações!$M2053&lt;0),"",(22.5*Ações!$M2053*Ações!$N2053)^0.5)</f>
        <v/>
      </c>
      <c r="G2053" s="47">
        <f>IFERROR((Ações!$H2053-Ações!$K2053)/Ações!$H2053,0)</f>
        <v>0</v>
      </c>
      <c r="H2053" s="48">
        <f>IFERROR(Ações!$I2053/(Ações!$P2053-Table_1[[#This Row],[CAGR LUCRO 5A]]),0)</f>
        <v>0</v>
      </c>
      <c r="I2053" s="48">
        <f>IF(Ações!$S2053&lt;0,"",Ações!$O2053*(1+Ações!$S2053))</f>
        <v>0</v>
      </c>
      <c r="J2053" s="49">
        <f>IFERROR(IF(Ações!$B2053="","",(VLOOKUP(Table_1[[#This Row],[AÇÕES]],'Dados Status Invest STOCKS'!A2039:AD2654,4)/Table_1[[#This Row],[LPA]]))/100,0)</f>
        <v>0.15836734693877552</v>
      </c>
      <c r="K2053" s="64">
        <f>IFERROR(IF(Ações!$B2053="","",VLOOKUP(Table_1[[#This Row],[AÇÕES]],'Dados Status Invest STOCKS'!A2039:AD2654,2)),0)</f>
        <v>3.8</v>
      </c>
      <c r="L2053" s="65">
        <f>IFERROR(IF(Ações!$B2053="","",VLOOKUP(Table_1[[#This Row],[AÇÕES]],'Dados Status Invest STOCKS'!A2039:AD2654,3)/100),0)</f>
        <v>0</v>
      </c>
      <c r="M2053" s="66">
        <f>IFERROR(IF(Ações!$B2053="","",VLOOKUP(Table_1[[#This Row],[AÇÕES]],'Dados Status Invest STOCKS'!A2039:AD2654,28)),0)</f>
        <v>-0.49</v>
      </c>
      <c r="N2053" s="66">
        <f>IFERROR(IF(Ações!$B2053="","",VLOOKUP(Table_1[[#This Row],[AÇÕES]],'Dados Status Invest STOCKS'!A2039:AD2654,27)),0)</f>
        <v>-0.57999999999999996</v>
      </c>
      <c r="O2053" s="66">
        <f>IFERROR(IF(Ações!$L2053="","",Ações!$K2053*Ações!$L2053),0)</f>
        <v>0</v>
      </c>
      <c r="P2053" s="67">
        <f t="shared" si="31"/>
        <v>0.06</v>
      </c>
      <c r="Q2053" s="67">
        <f>IFERROR(Ações!$O2053/Ações!$M2053,0)</f>
        <v>0</v>
      </c>
      <c r="R2053" s="67">
        <f>IFERROR(IF(Ações!$B2053="","",VLOOKUP(Table_1[[#This Row],[AÇÕES]],'Dados Status Invest STOCKS'!A2039:AD2654,18)/100),0)</f>
        <v>-0.84279999999999999</v>
      </c>
      <c r="S2053" s="65">
        <f>IFERROR(IF(Ações!$B2053="","",VLOOKUP(Table_1[[#This Row],[AÇÕES]],'Dados Status Invest STOCKS'!A2039:AD2654,25)/100),0)</f>
        <v>0</v>
      </c>
      <c r="T2053" s="67">
        <f>(1-Ações!$Q2053)*Ações!$R2053</f>
        <v>-0.84279999999999999</v>
      </c>
      <c r="U2053" s="68">
        <f>IF(Ações!$S2053=0,Ações!$T2053,IF(Ações!$T2053=0,Ações!$S2053,AVERAGE(Ações!$S2053,Ações!$T2053)))</f>
        <v>-0.84279999999999999</v>
      </c>
    </row>
    <row r="2054" spans="2:21" ht="15" customHeight="1" x14ac:dyDescent="0.2">
      <c r="B2054" s="63" t="str">
        <f>IFERROR('Dados Status Invest STOCKS'!A2041,"-")</f>
        <v>GNRSU</v>
      </c>
      <c r="C2054" s="45">
        <f>IFERROR((Ações!$D2054-Ações!$K2054)/Ações!$D2054,0)</f>
        <v>0</v>
      </c>
      <c r="D2054" s="46">
        <f>(Ações!$O2054)/0.06</f>
        <v>0</v>
      </c>
      <c r="E2054" s="47">
        <f>IFERROR((Ações!$F2054-Ações!$K2054)/Ações!$F2054,0)</f>
        <v>0</v>
      </c>
      <c r="F2054" s="46" t="str">
        <f>IF(OR(Ações!$N2054&lt;0,Ações!$M2054&lt;0),"",(22.5*Ações!$M2054*Ações!$N2054)^0.5)</f>
        <v/>
      </c>
      <c r="G2054" s="47">
        <f>IFERROR((Ações!$H2054-Ações!$K2054)/Ações!$H2054,0)</f>
        <v>0</v>
      </c>
      <c r="H2054" s="48">
        <f>IFERROR(Ações!$I2054/(Ações!$P2054-Table_1[[#This Row],[CAGR LUCRO 5A]]),0)</f>
        <v>0</v>
      </c>
      <c r="I2054" s="48">
        <f>IF(Ações!$S2054&lt;0,"",Ações!$O2054*(1+Ações!$S2054))</f>
        <v>0</v>
      </c>
      <c r="J2054" s="49">
        <f>IFERROR(IF(Ações!$B2054="","",(VLOOKUP(Table_1[[#This Row],[AÇÕES]],'Dados Status Invest STOCKS'!A2040:AD2655,4)/Table_1[[#This Row],[LPA]]))/100,0)</f>
        <v>0.16836734693877553</v>
      </c>
      <c r="K2054" s="64">
        <f>IFERROR(IF(Ações!$B2054="","",VLOOKUP(Table_1[[#This Row],[AÇÕES]],'Dados Status Invest STOCKS'!A2040:AD2655,2)),0)</f>
        <v>4.04</v>
      </c>
      <c r="L2054" s="65">
        <f>IFERROR(IF(Ações!$B2054="","",VLOOKUP(Table_1[[#This Row],[AÇÕES]],'Dados Status Invest STOCKS'!A2040:AD2655,3)/100),0)</f>
        <v>0</v>
      </c>
      <c r="M2054" s="66">
        <f>IFERROR(IF(Ações!$B2054="","",VLOOKUP(Table_1[[#This Row],[AÇÕES]],'Dados Status Invest STOCKS'!A2040:AD2655,28)),0)</f>
        <v>-0.49</v>
      </c>
      <c r="N2054" s="66">
        <f>IFERROR(IF(Ações!$B2054="","",VLOOKUP(Table_1[[#This Row],[AÇÕES]],'Dados Status Invest STOCKS'!A2040:AD2655,27)),0)</f>
        <v>-0.57999999999999996</v>
      </c>
      <c r="O2054" s="66">
        <f>IFERROR(IF(Ações!$L2054="","",Ações!$K2054*Ações!$L2054),0)</f>
        <v>0</v>
      </c>
      <c r="P2054" s="67">
        <f t="shared" si="31"/>
        <v>0.06</v>
      </c>
      <c r="Q2054" s="67">
        <f>IFERROR(Ações!$O2054/Ações!$M2054,0)</f>
        <v>0</v>
      </c>
      <c r="R2054" s="67">
        <f>IFERROR(IF(Ações!$B2054="","",VLOOKUP(Table_1[[#This Row],[AÇÕES]],'Dados Status Invest STOCKS'!A2040:AD2655,18)/100),0)</f>
        <v>-0.84279999999999999</v>
      </c>
      <c r="S2054" s="65">
        <f>IFERROR(IF(Ações!$B2054="","",VLOOKUP(Table_1[[#This Row],[AÇÕES]],'Dados Status Invest STOCKS'!A2040:AD2655,25)/100),0)</f>
        <v>0</v>
      </c>
      <c r="T2054" s="67">
        <f>(1-Ações!$Q2054)*Ações!$R2054</f>
        <v>-0.84279999999999999</v>
      </c>
      <c r="U2054" s="68">
        <f>IF(Ações!$S2054=0,Ações!$T2054,IF(Ações!$T2054=0,Ações!$S2054,AVERAGE(Ações!$S2054,Ações!$T2054)))</f>
        <v>-0.84279999999999999</v>
      </c>
    </row>
    <row r="2055" spans="2:21" ht="15" customHeight="1" x14ac:dyDescent="0.2">
      <c r="B2055" s="63" t="str">
        <f>IFERROR('Dados Status Invest STOCKS'!A2042,"-")</f>
        <v>GNRSW</v>
      </c>
      <c r="C2055" s="45">
        <f>IFERROR((Ações!$D2055-Ações!$K2055)/Ações!$D2055,0)</f>
        <v>0</v>
      </c>
      <c r="D2055" s="46">
        <f>(Ações!$O2055)/0.06</f>
        <v>0</v>
      </c>
      <c r="E2055" s="47">
        <f>IFERROR((Ações!$F2055-Ações!$K2055)/Ações!$F2055,0)</f>
        <v>0</v>
      </c>
      <c r="F2055" s="46" t="str">
        <f>IF(OR(Ações!$N2055&lt;0,Ações!$M2055&lt;0),"",(22.5*Ações!$M2055*Ações!$N2055)^0.5)</f>
        <v/>
      </c>
      <c r="G2055" s="47">
        <f>IFERROR((Ações!$H2055-Ações!$K2055)/Ações!$H2055,0)</f>
        <v>0</v>
      </c>
      <c r="H2055" s="48">
        <f>IFERROR(Ações!$I2055/(Ações!$P2055-Table_1[[#This Row],[CAGR LUCRO 5A]]),0)</f>
        <v>0</v>
      </c>
      <c r="I2055" s="48">
        <f>IF(Ações!$S2055&lt;0,"",Ações!$O2055*(1+Ações!$S2055))</f>
        <v>0</v>
      </c>
      <c r="J2055" s="49">
        <f>IFERROR(IF(Ações!$B2055="","",(VLOOKUP(Table_1[[#This Row],[AÇÕES]],'Dados Status Invest STOCKS'!A2041:AD2656,4)/Table_1[[#This Row],[LPA]]))/100,0)</f>
        <v>1.2448979591836735E-2</v>
      </c>
      <c r="K2055" s="64">
        <f>IFERROR(IF(Ações!$B2055="","",VLOOKUP(Table_1[[#This Row],[AÇÕES]],'Dados Status Invest STOCKS'!A2041:AD2656,2)),0)</f>
        <v>0.3</v>
      </c>
      <c r="L2055" s="65">
        <f>IFERROR(IF(Ações!$B2055="","",VLOOKUP(Table_1[[#This Row],[AÇÕES]],'Dados Status Invest STOCKS'!A2041:AD2656,3)/100),0)</f>
        <v>0</v>
      </c>
      <c r="M2055" s="66">
        <f>IFERROR(IF(Ações!$B2055="","",VLOOKUP(Table_1[[#This Row],[AÇÕES]],'Dados Status Invest STOCKS'!A2041:AD2656,28)),0)</f>
        <v>-0.49</v>
      </c>
      <c r="N2055" s="66">
        <f>IFERROR(IF(Ações!$B2055="","",VLOOKUP(Table_1[[#This Row],[AÇÕES]],'Dados Status Invest STOCKS'!A2041:AD2656,27)),0)</f>
        <v>-0.57999999999999996</v>
      </c>
      <c r="O2055" s="66">
        <f>IFERROR(IF(Ações!$L2055="","",Ações!$K2055*Ações!$L2055),0)</f>
        <v>0</v>
      </c>
      <c r="P2055" s="67">
        <f t="shared" si="31"/>
        <v>0.06</v>
      </c>
      <c r="Q2055" s="67">
        <f>IFERROR(Ações!$O2055/Ações!$M2055,0)</f>
        <v>0</v>
      </c>
      <c r="R2055" s="67">
        <f>IFERROR(IF(Ações!$B2055="","",VLOOKUP(Table_1[[#This Row],[AÇÕES]],'Dados Status Invest STOCKS'!A2041:AD2656,18)/100),0)</f>
        <v>-0.84279999999999999</v>
      </c>
      <c r="S2055" s="65">
        <f>IFERROR(IF(Ações!$B2055="","",VLOOKUP(Table_1[[#This Row],[AÇÕES]],'Dados Status Invest STOCKS'!A2041:AD2656,25)/100),0)</f>
        <v>0</v>
      </c>
      <c r="T2055" s="67">
        <f>(1-Ações!$Q2055)*Ações!$R2055</f>
        <v>-0.84279999999999999</v>
      </c>
      <c r="U2055" s="68">
        <f>IF(Ações!$S2055=0,Ações!$T2055,IF(Ações!$T2055=0,Ações!$S2055,AVERAGE(Ações!$S2055,Ações!$T2055)))</f>
        <v>-0.84279999999999999</v>
      </c>
    </row>
    <row r="2056" spans="2:21" ht="15" customHeight="1" x14ac:dyDescent="0.2">
      <c r="B2056" s="63" t="str">
        <f>IFERROR('Dados Status Invest STOCKS'!A2043,"-")</f>
        <v>GNSS</v>
      </c>
      <c r="C2056" s="45">
        <f>IFERROR((Ações!$D2056-Ações!$K2056)/Ações!$D2056,0)</f>
        <v>0</v>
      </c>
      <c r="D2056" s="46">
        <f>(Ações!$O2056)/0.06</f>
        <v>0</v>
      </c>
      <c r="E2056" s="47">
        <f>IFERROR((Ações!$F2056-Ações!$K2056)/Ações!$F2056,0)</f>
        <v>-3.1108190960281994</v>
      </c>
      <c r="F2056" s="46">
        <f>IF(OR(Ações!$N2056&lt;0,Ações!$M2056&lt;0),"",(22.5*Ações!$M2056*Ações!$N2056)^0.5)</f>
        <v>0.90249653738947944</v>
      </c>
      <c r="G2056" s="47">
        <f>IFERROR((Ações!$H2056-Ações!$K2056)/Ações!$H2056,0)</f>
        <v>0</v>
      </c>
      <c r="H2056" s="48">
        <f>IFERROR(Ações!$I2056/(Ações!$P2056-Table_1[[#This Row],[CAGR LUCRO 5A]]),0)</f>
        <v>0</v>
      </c>
      <c r="I2056" s="48">
        <f>IF(Ações!$S2056&lt;0,"",Ações!$O2056*(1+Ações!$S2056))</f>
        <v>0</v>
      </c>
      <c r="J2056" s="49">
        <f>IFERROR(IF(Ações!$B2056="","",(VLOOKUP(Table_1[[#This Row],[AÇÕES]],'Dados Status Invest STOCKS'!A2042:AD2657,4)/Table_1[[#This Row],[LPA]]))/100,0)</f>
        <v>96.13</v>
      </c>
      <c r="K2056" s="64">
        <f>IFERROR(IF(Ações!$B2056="","",VLOOKUP(Table_1[[#This Row],[AÇÕES]],'Dados Status Invest STOCKS'!A2042:AD2657,2)),0)</f>
        <v>3.71</v>
      </c>
      <c r="L2056" s="65">
        <f>IFERROR(IF(Ações!$B2056="","",VLOOKUP(Table_1[[#This Row],[AÇÕES]],'Dados Status Invest STOCKS'!A2042:AD2657,3)/100),0)</f>
        <v>0</v>
      </c>
      <c r="M2056" s="66">
        <f>IFERROR(IF(Ações!$B2056="","",VLOOKUP(Table_1[[#This Row],[AÇÕES]],'Dados Status Invest STOCKS'!A2042:AD2657,28)),0)</f>
        <v>0.02</v>
      </c>
      <c r="N2056" s="66">
        <f>IFERROR(IF(Ações!$B2056="","",VLOOKUP(Table_1[[#This Row],[AÇÕES]],'Dados Status Invest STOCKS'!A2042:AD2657,27)),0)</f>
        <v>1.81</v>
      </c>
      <c r="O2056" s="66">
        <f>IFERROR(IF(Ações!$L2056="","",Ações!$K2056*Ações!$L2056),0)</f>
        <v>0</v>
      </c>
      <c r="P2056" s="67">
        <f t="shared" si="31"/>
        <v>0.06</v>
      </c>
      <c r="Q2056" s="67">
        <f>IFERROR(Ações!$O2056/Ações!$M2056,0)</f>
        <v>0</v>
      </c>
      <c r="R2056" s="67">
        <f>IFERROR(IF(Ações!$B2056="","",VLOOKUP(Table_1[[#This Row],[AÇÕES]],'Dados Status Invest STOCKS'!A2042:AD2657,18)/100),0)</f>
        <v>1.0700000000000001E-2</v>
      </c>
      <c r="S2056" s="65">
        <f>IFERROR(IF(Ações!$B2056="","",VLOOKUP(Table_1[[#This Row],[AÇÕES]],'Dados Status Invest STOCKS'!A2042:AD2657,25)/100),0)</f>
        <v>0</v>
      </c>
      <c r="T2056" s="67">
        <f>(1-Ações!$Q2056)*Ações!$R2056</f>
        <v>1.0700000000000001E-2</v>
      </c>
      <c r="U2056" s="68">
        <f>IF(Ações!$S2056=0,Ações!$T2056,IF(Ações!$T2056=0,Ações!$S2056,AVERAGE(Ações!$S2056,Ações!$T2056)))</f>
        <v>1.0700000000000001E-2</v>
      </c>
    </row>
    <row r="2057" spans="2:21" ht="15" customHeight="1" x14ac:dyDescent="0.2">
      <c r="B2057" s="63" t="str">
        <f>IFERROR('Dados Status Invest STOCKS'!A2044,"-")</f>
        <v>GNTX</v>
      </c>
      <c r="C2057" s="45">
        <f>IFERROR((Ações!$D2057-Ações!$K2057)/Ações!$D2057,0)</f>
        <v>-3.0540540540540539</v>
      </c>
      <c r="D2057" s="46">
        <f>(Ações!$O2057)/0.06</f>
        <v>7.9796666666666676</v>
      </c>
      <c r="E2057" s="47">
        <f>IFERROR((Ações!$F2057-Ações!$K2057)/Ações!$F2057,0)</f>
        <v>-0.80955413098377049</v>
      </c>
      <c r="F2057" s="46">
        <f>IF(OR(Ações!$N2057&lt;0,Ações!$M2057&lt;0),"",(22.5*Ações!$M2057*Ações!$N2057)^0.5)</f>
        <v>17.877332015711964</v>
      </c>
      <c r="G2057" s="47">
        <f>IFERROR((Ações!$H2057-Ações!$K2057)/Ações!$H2057,0)</f>
        <v>-1.8153153153153148</v>
      </c>
      <c r="H2057" s="48">
        <f>IFERROR(Ações!$I2057/(Ações!$P2057-Table_1[[#This Row],[CAGR LUCRO 5A]]),0)</f>
        <v>11.490720000000003</v>
      </c>
      <c r="I2057" s="48">
        <f>IF(Ações!$S2057&lt;0,"",Ações!$O2057*(1+Ações!$S2057))</f>
        <v>0.48720652800000008</v>
      </c>
      <c r="J2057" s="49">
        <f>IFERROR(IF(Ações!$B2057="","",(VLOOKUP(Table_1[[#This Row],[AÇÕES]],'Dados Status Invest STOCKS'!A2043:AD2658,4)/Table_1[[#This Row],[LPA]]))/100,0)</f>
        <v>0.10235955056179774</v>
      </c>
      <c r="K2057" s="64">
        <f>IFERROR(IF(Ações!$B2057="","",VLOOKUP(Table_1[[#This Row],[AÇÕES]],'Dados Status Invest STOCKS'!A2043:AD2658,2)),0)</f>
        <v>32.35</v>
      </c>
      <c r="L2057" s="65">
        <f>IFERROR(IF(Ações!$B2057="","",VLOOKUP(Table_1[[#This Row],[AÇÕES]],'Dados Status Invest STOCKS'!A2043:AD2658,3)/100),0)</f>
        <v>1.4800000000000001E-2</v>
      </c>
      <c r="M2057" s="66">
        <f>IFERROR(IF(Ações!$B2057="","",VLOOKUP(Table_1[[#This Row],[AÇÕES]],'Dados Status Invest STOCKS'!A2043:AD2658,28)),0)</f>
        <v>1.78</v>
      </c>
      <c r="N2057" s="66">
        <f>IFERROR(IF(Ações!$B2057="","",VLOOKUP(Table_1[[#This Row],[AÇÕES]],'Dados Status Invest STOCKS'!A2043:AD2658,27)),0)</f>
        <v>7.98</v>
      </c>
      <c r="O2057" s="66">
        <f>IFERROR(IF(Ações!$L2057="","",Ações!$K2057*Ações!$L2057),0)</f>
        <v>0.47878000000000004</v>
      </c>
      <c r="P2057" s="67">
        <f t="shared" si="31"/>
        <v>0.06</v>
      </c>
      <c r="Q2057" s="67">
        <f>IFERROR(Ações!$O2057/Ações!$M2057,0)</f>
        <v>0.26897752808988767</v>
      </c>
      <c r="R2057" s="67">
        <f>IFERROR(IF(Ações!$B2057="","",VLOOKUP(Table_1[[#This Row],[AÇÕES]],'Dados Status Invest STOCKS'!A2043:AD2658,18)/100),0)</f>
        <v>0.2225</v>
      </c>
      <c r="S2057" s="65">
        <f>IFERROR(IF(Ações!$B2057="","",VLOOKUP(Table_1[[#This Row],[AÇÕES]],'Dados Status Invest STOCKS'!A2043:AD2658,25)/100),0)</f>
        <v>1.7600000000000001E-2</v>
      </c>
      <c r="T2057" s="67">
        <f>(1-Ações!$Q2057)*Ações!$R2057</f>
        <v>0.16265250000000001</v>
      </c>
      <c r="U2057" s="68">
        <f>IF(Ações!$S2057=0,Ações!$T2057,IF(Ações!$T2057=0,Ações!$S2057,AVERAGE(Ações!$S2057,Ações!$T2057)))</f>
        <v>9.0126250000000005E-2</v>
      </c>
    </row>
    <row r="2058" spans="2:21" ht="15" customHeight="1" x14ac:dyDescent="0.2">
      <c r="B2058" s="63" t="str">
        <f>IFERROR('Dados Status Invest STOCKS'!A2045,"-")</f>
        <v>GNTY</v>
      </c>
      <c r="C2058" s="45">
        <f>IFERROR((Ações!$D2058-Ações!$K2058)/Ações!$D2058,0)</f>
        <v>-1.8436018957345974</v>
      </c>
      <c r="D2058" s="46">
        <f>(Ações!$O2058)/0.06</f>
        <v>13.342233333333331</v>
      </c>
      <c r="E2058" s="47">
        <f>IFERROR((Ações!$F2058-Ações!$K2058)/Ações!$F2058,0)</f>
        <v>0.12040931402262013</v>
      </c>
      <c r="F2058" s="46">
        <f>IF(OR(Ações!$N2058&lt;0,Ações!$M2058&lt;0),"",(22.5*Ações!$M2058*Ações!$N2058)^0.5)</f>
        <v>43.133699122611773</v>
      </c>
      <c r="G2058" s="47">
        <f>IFERROR((Ações!$H2058-Ações!$K2058)/Ações!$H2058,0)</f>
        <v>7.2391363513359801</v>
      </c>
      <c r="H2058" s="48">
        <f>IFERROR(Ações!$I2058/(Ações!$P2058-Table_1[[#This Row],[CAGR LUCRO 5A]]),0)</f>
        <v>-6.0809698431860593</v>
      </c>
      <c r="I2058" s="48">
        <f>IF(Ações!$S2058&lt;0,"",Ações!$O2058*(1+Ações!$S2058))</f>
        <v>0.97721185379999975</v>
      </c>
      <c r="J2058" s="49">
        <f>IFERROR(IF(Ações!$B2058="","",(VLOOKUP(Table_1[[#This Row],[AÇÕES]],'Dados Status Invest STOCKS'!A2044:AD2659,4)/Table_1[[#This Row],[LPA]]))/100,0)</f>
        <v>3.3660714285714287E-2</v>
      </c>
      <c r="K2058" s="64">
        <f>IFERROR(IF(Ações!$B2058="","",VLOOKUP(Table_1[[#This Row],[AÇÕES]],'Dados Status Invest STOCKS'!A2044:AD2659,2)),0)</f>
        <v>37.94</v>
      </c>
      <c r="L2058" s="65">
        <f>IFERROR(IF(Ações!$B2058="","",VLOOKUP(Table_1[[#This Row],[AÇÕES]],'Dados Status Invest STOCKS'!A2044:AD2659,3)/100),0)</f>
        <v>2.1099999999999997E-2</v>
      </c>
      <c r="M2058" s="66">
        <f>IFERROR(IF(Ações!$B2058="","",VLOOKUP(Table_1[[#This Row],[AÇÕES]],'Dados Status Invest STOCKS'!A2044:AD2659,28)),0)</f>
        <v>3.36</v>
      </c>
      <c r="N2058" s="66">
        <f>IFERROR(IF(Ações!$B2058="","",VLOOKUP(Table_1[[#This Row],[AÇÕES]],'Dados Status Invest STOCKS'!A2044:AD2659,27)),0)</f>
        <v>24.61</v>
      </c>
      <c r="O2058" s="66">
        <f>IFERROR(IF(Ações!$L2058="","",Ações!$K2058*Ações!$L2058),0)</f>
        <v>0.80053399999999986</v>
      </c>
      <c r="P2058" s="67">
        <f t="shared" si="31"/>
        <v>0.06</v>
      </c>
      <c r="Q2058" s="67">
        <f>IFERROR(Ações!$O2058/Ações!$M2058,0)</f>
        <v>0.23825416666666663</v>
      </c>
      <c r="R2058" s="67">
        <f>IFERROR(IF(Ações!$B2058="","",VLOOKUP(Table_1[[#This Row],[AÇÕES]],'Dados Status Invest STOCKS'!A2044:AD2659,18)/100),0)</f>
        <v>0.13639999999999999</v>
      </c>
      <c r="S2058" s="65">
        <f>IFERROR(IF(Ações!$B2058="","",VLOOKUP(Table_1[[#This Row],[AÇÕES]],'Dados Status Invest STOCKS'!A2044:AD2659,25)/100),0)</f>
        <v>0.22070000000000001</v>
      </c>
      <c r="T2058" s="67">
        <f>(1-Ações!$Q2058)*Ações!$R2058</f>
        <v>0.10390213166666666</v>
      </c>
      <c r="U2058" s="68">
        <f>IF(Ações!$S2058=0,Ações!$T2058,IF(Ações!$T2058=0,Ações!$S2058,AVERAGE(Ações!$S2058,Ações!$T2058)))</f>
        <v>0.16230106583333334</v>
      </c>
    </row>
    <row r="2059" spans="2:21" ht="15" customHeight="1" x14ac:dyDescent="0.2">
      <c r="B2059" s="63" t="str">
        <f>IFERROR('Dados Status Invest STOCKS'!A2046,"-")</f>
        <v>GNUS</v>
      </c>
      <c r="C2059" s="45">
        <f>IFERROR((Ações!$D2059-Ações!$K2059)/Ações!$D2059,0)</f>
        <v>0</v>
      </c>
      <c r="D2059" s="46">
        <f>(Ações!$O2059)/0.06</f>
        <v>0</v>
      </c>
      <c r="E2059" s="47">
        <f>IFERROR((Ações!$F2059-Ações!$K2059)/Ações!$F2059,0)</f>
        <v>0</v>
      </c>
      <c r="F2059" s="46" t="str">
        <f>IF(OR(Ações!$N2059&lt;0,Ações!$M2059&lt;0),"",(22.5*Ações!$M2059*Ações!$N2059)^0.5)</f>
        <v/>
      </c>
      <c r="G2059" s="47">
        <f>IFERROR((Ações!$H2059-Ações!$K2059)/Ações!$H2059,0)</f>
        <v>0</v>
      </c>
      <c r="H2059" s="48">
        <f>IFERROR(Ações!$I2059/(Ações!$P2059-Table_1[[#This Row],[CAGR LUCRO 5A]]),0)</f>
        <v>0</v>
      </c>
      <c r="I2059" s="48">
        <f>IF(Ações!$S2059&lt;0,"",Ações!$O2059*(1+Ações!$S2059))</f>
        <v>0</v>
      </c>
      <c r="J2059" s="49">
        <f>IFERROR(IF(Ações!$B2059="","",(VLOOKUP(Table_1[[#This Row],[AÇÕES]],'Dados Status Invest STOCKS'!A2045:AD2660,4)/Table_1[[#This Row],[LPA]]))/100,0)</f>
        <v>7.1764705882352939E-2</v>
      </c>
      <c r="K2059" s="64">
        <f>IFERROR(IF(Ações!$B2059="","",VLOOKUP(Table_1[[#This Row],[AÇÕES]],'Dados Status Invest STOCKS'!A2045:AD2660,2)),0)</f>
        <v>0.84</v>
      </c>
      <c r="L2059" s="65">
        <f>IFERROR(IF(Ações!$B2059="","",VLOOKUP(Table_1[[#This Row],[AÇÕES]],'Dados Status Invest STOCKS'!A2045:AD2660,3)/100),0)</f>
        <v>0</v>
      </c>
      <c r="M2059" s="66">
        <f>IFERROR(IF(Ações!$B2059="","",VLOOKUP(Table_1[[#This Row],[AÇÕES]],'Dados Status Invest STOCKS'!A2045:AD2660,28)),0)</f>
        <v>-0.34</v>
      </c>
      <c r="N2059" s="66">
        <f>IFERROR(IF(Ações!$B2059="","",VLOOKUP(Table_1[[#This Row],[AÇÕES]],'Dados Status Invest STOCKS'!A2045:AD2660,27)),0)</f>
        <v>0.56000000000000005</v>
      </c>
      <c r="O2059" s="66">
        <f>IFERROR(IF(Ações!$L2059="","",Ações!$K2059*Ações!$L2059),0)</f>
        <v>0</v>
      </c>
      <c r="P2059" s="67">
        <f t="shared" si="31"/>
        <v>0.06</v>
      </c>
      <c r="Q2059" s="67">
        <f>IFERROR(Ações!$O2059/Ações!$M2059,0)</f>
        <v>0</v>
      </c>
      <c r="R2059" s="67">
        <f>IFERROR(IF(Ações!$B2059="","",VLOOKUP(Table_1[[#This Row],[AÇÕES]],'Dados Status Invest STOCKS'!A2045:AD2660,18)/100),0)</f>
        <v>-0.61599999999999999</v>
      </c>
      <c r="S2059" s="65">
        <f>IFERROR(IF(Ações!$B2059="","",VLOOKUP(Table_1[[#This Row],[AÇÕES]],'Dados Status Invest STOCKS'!A2045:AD2660,25)/100),0)</f>
        <v>0</v>
      </c>
      <c r="T2059" s="67">
        <f>(1-Ações!$Q2059)*Ações!$R2059</f>
        <v>-0.61599999999999999</v>
      </c>
      <c r="U2059" s="68">
        <f>IF(Ações!$S2059=0,Ações!$T2059,IF(Ações!$T2059=0,Ações!$S2059,AVERAGE(Ações!$S2059,Ações!$T2059)))</f>
        <v>-0.61599999999999999</v>
      </c>
    </row>
    <row r="2060" spans="2:21" ht="15" customHeight="1" x14ac:dyDescent="0.2">
      <c r="B2060" s="63" t="str">
        <f>IFERROR('Dados Status Invest STOCKS'!A2047,"-")</f>
        <v>GNW</v>
      </c>
      <c r="C2060" s="45">
        <f>IFERROR((Ações!$D2060-Ações!$K2060)/Ações!$D2060,0)</f>
        <v>0</v>
      </c>
      <c r="D2060" s="46">
        <f>(Ações!$O2060)/0.06</f>
        <v>0</v>
      </c>
      <c r="E2060" s="47">
        <f>IFERROR((Ações!$F2060-Ações!$K2060)/Ações!$F2060,0)</f>
        <v>0.89405598529840224</v>
      </c>
      <c r="F2060" s="46">
        <f>IF(OR(Ações!$N2060&lt;0,Ações!$M2060&lt;0),"",(22.5*Ações!$M2060*Ações!$N2060)^0.5)</f>
        <v>36.717506042758409</v>
      </c>
      <c r="G2060" s="47">
        <f>IFERROR((Ações!$H2060-Ações!$K2060)/Ações!$H2060,0)</f>
        <v>0</v>
      </c>
      <c r="H2060" s="48">
        <f>IFERROR(Ações!$I2060/(Ações!$P2060-Table_1[[#This Row],[CAGR LUCRO 5A]]),0)</f>
        <v>0</v>
      </c>
      <c r="I2060" s="48">
        <f>IF(Ações!$S2060&lt;0,"",Ações!$O2060*(1+Ações!$S2060))</f>
        <v>0</v>
      </c>
      <c r="J2060" s="49">
        <f>IFERROR(IF(Ações!$B2060="","",(VLOOKUP(Table_1[[#This Row],[AÇÕES]],'Dados Status Invest STOCKS'!A2046:AD2661,4)/Table_1[[#This Row],[LPA]]))/100,0)</f>
        <v>9.8492462311557775E-3</v>
      </c>
      <c r="K2060" s="64">
        <f>IFERROR(IF(Ações!$B2060="","",VLOOKUP(Table_1[[#This Row],[AÇÕES]],'Dados Status Invest STOCKS'!A2046:AD2661,2)),0)</f>
        <v>3.89</v>
      </c>
      <c r="L2060" s="65">
        <f>IFERROR(IF(Ações!$B2060="","",VLOOKUP(Table_1[[#This Row],[AÇÕES]],'Dados Status Invest STOCKS'!A2046:AD2661,3)/100),0)</f>
        <v>0</v>
      </c>
      <c r="M2060" s="66">
        <f>IFERROR(IF(Ações!$B2060="","",VLOOKUP(Table_1[[#This Row],[AÇÕES]],'Dados Status Invest STOCKS'!A2046:AD2661,28)),0)</f>
        <v>1.99</v>
      </c>
      <c r="N2060" s="66">
        <f>IFERROR(IF(Ações!$B2060="","",VLOOKUP(Table_1[[#This Row],[AÇÕES]],'Dados Status Invest STOCKS'!A2046:AD2661,27)),0)</f>
        <v>30.11</v>
      </c>
      <c r="O2060" s="66">
        <f>IFERROR(IF(Ações!$L2060="","",Ações!$K2060*Ações!$L2060),0)</f>
        <v>0</v>
      </c>
      <c r="P2060" s="67">
        <f t="shared" si="31"/>
        <v>0.06</v>
      </c>
      <c r="Q2060" s="67">
        <f>IFERROR(Ações!$O2060/Ações!$M2060,0)</f>
        <v>0</v>
      </c>
      <c r="R2060" s="67">
        <f>IFERROR(IF(Ações!$B2060="","",VLOOKUP(Table_1[[#This Row],[AÇÕES]],'Dados Status Invest STOCKS'!A2046:AD2661,18)/100),0)</f>
        <v>6.6000000000000003E-2</v>
      </c>
      <c r="S2060" s="65">
        <f>IFERROR(IF(Ações!$B2060="","",VLOOKUP(Table_1[[#This Row],[AÇÕES]],'Dados Status Invest STOCKS'!A2046:AD2661,25)/100),0)</f>
        <v>0</v>
      </c>
      <c r="T2060" s="67">
        <f>(1-Ações!$Q2060)*Ações!$R2060</f>
        <v>6.6000000000000003E-2</v>
      </c>
      <c r="U2060" s="68">
        <f>IF(Ações!$S2060=0,Ações!$T2060,IF(Ações!$T2060=0,Ações!$S2060,AVERAGE(Ações!$S2060,Ações!$T2060)))</f>
        <v>6.6000000000000003E-2</v>
      </c>
    </row>
    <row r="2061" spans="2:21" ht="15" customHeight="1" x14ac:dyDescent="0.2">
      <c r="B2061" s="63" t="str">
        <f>IFERROR('Dados Status Invest STOCKS'!A2048,"-")</f>
        <v>GO</v>
      </c>
      <c r="C2061" s="45">
        <f>IFERROR((Ações!$D2061-Ações!$K2061)/Ações!$D2061,0)</f>
        <v>0</v>
      </c>
      <c r="D2061" s="46">
        <f>(Ações!$O2061)/0.06</f>
        <v>0</v>
      </c>
      <c r="E2061" s="47">
        <f>IFERROR((Ações!$F2061-Ações!$K2061)/Ações!$F2061,0)</f>
        <v>-0.61557504015369402</v>
      </c>
      <c r="F2061" s="46">
        <f>IF(OR(Ações!$N2061&lt;0,Ações!$M2061&lt;0),"",(22.5*Ações!$M2061*Ações!$N2061)^0.5)</f>
        <v>15.697197202048525</v>
      </c>
      <c r="G2061" s="47">
        <f>IFERROR((Ações!$H2061-Ações!$K2061)/Ações!$H2061,0)</f>
        <v>0</v>
      </c>
      <c r="H2061" s="48">
        <f>IFERROR(Ações!$I2061/(Ações!$P2061-Table_1[[#This Row],[CAGR LUCRO 5A]]),0)</f>
        <v>0</v>
      </c>
      <c r="I2061" s="48">
        <f>IF(Ações!$S2061&lt;0,"",Ações!$O2061*(1+Ações!$S2061))</f>
        <v>0</v>
      </c>
      <c r="J2061" s="49">
        <f>IFERROR(IF(Ações!$B2061="","",(VLOOKUP(Table_1[[#This Row],[AÇÕES]],'Dados Status Invest STOCKS'!A2047:AD2662,4)/Table_1[[#This Row],[LPA]]))/100,0)</f>
        <v>0.2183333333333333</v>
      </c>
      <c r="K2061" s="64">
        <f>IFERROR(IF(Ações!$B2061="","",VLOOKUP(Table_1[[#This Row],[AÇÕES]],'Dados Status Invest STOCKS'!A2047:AD2662,2)),0)</f>
        <v>25.36</v>
      </c>
      <c r="L2061" s="65">
        <f>IFERROR(IF(Ações!$B2061="","",VLOOKUP(Table_1[[#This Row],[AÇÕES]],'Dados Status Invest STOCKS'!A2047:AD2662,3)/100),0)</f>
        <v>0</v>
      </c>
      <c r="M2061" s="66">
        <f>IFERROR(IF(Ações!$B2061="","",VLOOKUP(Table_1[[#This Row],[AÇÕES]],'Dados Status Invest STOCKS'!A2047:AD2662,28)),0)</f>
        <v>1.08</v>
      </c>
      <c r="N2061" s="66">
        <f>IFERROR(IF(Ações!$B2061="","",VLOOKUP(Table_1[[#This Row],[AÇÕES]],'Dados Status Invest STOCKS'!A2047:AD2662,27)),0)</f>
        <v>10.14</v>
      </c>
      <c r="O2061" s="66">
        <f>IFERROR(IF(Ações!$L2061="","",Ações!$K2061*Ações!$L2061),0)</f>
        <v>0</v>
      </c>
      <c r="P2061" s="67">
        <f t="shared" si="31"/>
        <v>0.06</v>
      </c>
      <c r="Q2061" s="67">
        <f>IFERROR(Ações!$O2061/Ações!$M2061,0)</f>
        <v>0</v>
      </c>
      <c r="R2061" s="67">
        <f>IFERROR(IF(Ações!$B2061="","",VLOOKUP(Table_1[[#This Row],[AÇÕES]],'Dados Status Invest STOCKS'!A2047:AD2662,18)/100),0)</f>
        <v>0.106</v>
      </c>
      <c r="S2061" s="65">
        <f>IFERROR(IF(Ações!$B2061="","",VLOOKUP(Table_1[[#This Row],[AÇÕES]],'Dados Status Invest STOCKS'!A2047:AD2662,25)/100),0)</f>
        <v>0</v>
      </c>
      <c r="T2061" s="67">
        <f>(1-Ações!$Q2061)*Ações!$R2061</f>
        <v>0.106</v>
      </c>
      <c r="U2061" s="68">
        <f>IF(Ações!$S2061=0,Ações!$T2061,IF(Ações!$T2061=0,Ações!$S2061,AVERAGE(Ações!$S2061,Ações!$T2061)))</f>
        <v>0.106</v>
      </c>
    </row>
    <row r="2062" spans="2:21" ht="15" customHeight="1" x14ac:dyDescent="0.2">
      <c r="B2062" s="63" t="str">
        <f>IFERROR('Dados Status Invest STOCKS'!A2049,"-")</f>
        <v>GOAC</v>
      </c>
      <c r="C2062" s="45">
        <f>IFERROR((Ações!$D2062-Ações!$K2062)/Ações!$D2062,0)</f>
        <v>0</v>
      </c>
      <c r="D2062" s="46">
        <f>(Ações!$O2062)/0.06</f>
        <v>0</v>
      </c>
      <c r="E2062" s="47">
        <f>IFERROR((Ações!$F2062-Ações!$K2062)/Ações!$F2062,0)</f>
        <v>0</v>
      </c>
      <c r="F2062" s="46" t="str">
        <f>IF(OR(Ações!$N2062&lt;0,Ações!$M2062&lt;0),"",(22.5*Ações!$M2062*Ações!$N2062)^0.5)</f>
        <v/>
      </c>
      <c r="G2062" s="47">
        <f>IFERROR((Ações!$H2062-Ações!$K2062)/Ações!$H2062,0)</f>
        <v>0</v>
      </c>
      <c r="H2062" s="48">
        <f>IFERROR(Ações!$I2062/(Ações!$P2062-Table_1[[#This Row],[CAGR LUCRO 5A]]),0)</f>
        <v>0</v>
      </c>
      <c r="I2062" s="48">
        <f>IF(Ações!$S2062&lt;0,"",Ações!$O2062*(1+Ações!$S2062))</f>
        <v>0</v>
      </c>
      <c r="J2062" s="49">
        <f>IFERROR(IF(Ações!$B2062="","",(VLOOKUP(Table_1[[#This Row],[AÇÕES]],'Dados Status Invest STOCKS'!A2048:AD2663,4)/Table_1[[#This Row],[LPA]]))/100,0)</f>
        <v>1.3329629629629631</v>
      </c>
      <c r="K2062" s="64">
        <f>IFERROR(IF(Ações!$B2062="","",VLOOKUP(Table_1[[#This Row],[AÇÕES]],'Dados Status Invest STOCKS'!A2048:AD2663,2)),0)</f>
        <v>9.85</v>
      </c>
      <c r="L2062" s="65">
        <f>IFERROR(IF(Ações!$B2062="","",VLOOKUP(Table_1[[#This Row],[AÇÕES]],'Dados Status Invest STOCKS'!A2048:AD2663,3)/100),0)</f>
        <v>0</v>
      </c>
      <c r="M2062" s="66">
        <f>IFERROR(IF(Ações!$B2062="","",VLOOKUP(Table_1[[#This Row],[AÇÕES]],'Dados Status Invest STOCKS'!A2048:AD2663,28)),0)</f>
        <v>0.27</v>
      </c>
      <c r="N2062" s="66">
        <f>IFERROR(IF(Ações!$B2062="","",VLOOKUP(Table_1[[#This Row],[AÇÕES]],'Dados Status Invest STOCKS'!A2048:AD2663,27)),0)</f>
        <v>-0.57999999999999996</v>
      </c>
      <c r="O2062" s="66">
        <f>IFERROR(IF(Ações!$L2062="","",Ações!$K2062*Ações!$L2062),0)</f>
        <v>0</v>
      </c>
      <c r="P2062" s="67">
        <f t="shared" si="31"/>
        <v>0.06</v>
      </c>
      <c r="Q2062" s="67">
        <f>IFERROR(Ações!$O2062/Ações!$M2062,0)</f>
        <v>0</v>
      </c>
      <c r="R2062" s="67">
        <f>IFERROR(IF(Ações!$B2062="","",VLOOKUP(Table_1[[#This Row],[AÇÕES]],'Dados Status Invest STOCKS'!A2048:AD2663,18)/100),0)</f>
        <v>-0.47159999999999996</v>
      </c>
      <c r="S2062" s="65">
        <f>IFERROR(IF(Ações!$B2062="","",VLOOKUP(Table_1[[#This Row],[AÇÕES]],'Dados Status Invest STOCKS'!A2048:AD2663,25)/100),0)</f>
        <v>0</v>
      </c>
      <c r="T2062" s="67">
        <f>(1-Ações!$Q2062)*Ações!$R2062</f>
        <v>-0.47159999999999996</v>
      </c>
      <c r="U2062" s="68">
        <f>IF(Ações!$S2062=0,Ações!$T2062,IF(Ações!$T2062=0,Ações!$S2062,AVERAGE(Ações!$S2062,Ações!$T2062)))</f>
        <v>-0.47159999999999996</v>
      </c>
    </row>
    <row r="2063" spans="2:21" ht="15" customHeight="1" x14ac:dyDescent="0.2">
      <c r="B2063" s="63" t="str">
        <f>IFERROR('Dados Status Invest STOCKS'!A2050,"-")</f>
        <v>GOCO</v>
      </c>
      <c r="C2063" s="45">
        <f>IFERROR((Ações!$D2063-Ações!$K2063)/Ações!$D2063,0)</f>
        <v>0</v>
      </c>
      <c r="D2063" s="46">
        <f>(Ações!$O2063)/0.06</f>
        <v>0</v>
      </c>
      <c r="E2063" s="47">
        <f>IFERROR((Ações!$F2063-Ações!$K2063)/Ações!$F2063,0)</f>
        <v>-3.3857377190732447</v>
      </c>
      <c r="F2063" s="46">
        <f>IF(OR(Ações!$N2063&lt;0,Ações!$M2063&lt;0),"",(22.5*Ações!$M2063*Ações!$N2063)^0.5)</f>
        <v>0.59055059055088588</v>
      </c>
      <c r="G2063" s="47">
        <f>IFERROR((Ações!$H2063-Ações!$K2063)/Ações!$H2063,0)</f>
        <v>0</v>
      </c>
      <c r="H2063" s="48">
        <f>IFERROR(Ações!$I2063/(Ações!$P2063-Table_1[[#This Row],[CAGR LUCRO 5A]]),0)</f>
        <v>0</v>
      </c>
      <c r="I2063" s="48">
        <f>IF(Ações!$S2063&lt;0,"",Ações!$O2063*(1+Ações!$S2063))</f>
        <v>0</v>
      </c>
      <c r="J2063" s="49">
        <f>IFERROR(IF(Ações!$B2063="","",(VLOOKUP(Table_1[[#This Row],[AÇÕES]],'Dados Status Invest STOCKS'!A2049:AD2664,4)/Table_1[[#This Row],[LPA]]))/100,0)</f>
        <v>490.34</v>
      </c>
      <c r="K2063" s="64">
        <f>IFERROR(IF(Ações!$B2063="","",VLOOKUP(Table_1[[#This Row],[AÇÕES]],'Dados Status Invest STOCKS'!A2049:AD2664,2)),0)</f>
        <v>2.59</v>
      </c>
      <c r="L2063" s="65">
        <f>IFERROR(IF(Ações!$B2063="","",VLOOKUP(Table_1[[#This Row],[AÇÕES]],'Dados Status Invest STOCKS'!A2049:AD2664,3)/100),0)</f>
        <v>0</v>
      </c>
      <c r="M2063" s="66">
        <f>IFERROR(IF(Ações!$B2063="","",VLOOKUP(Table_1[[#This Row],[AÇÕES]],'Dados Status Invest STOCKS'!A2049:AD2664,28)),0)</f>
        <v>0.01</v>
      </c>
      <c r="N2063" s="66">
        <f>IFERROR(IF(Ações!$B2063="","",VLOOKUP(Table_1[[#This Row],[AÇÕES]],'Dados Status Invest STOCKS'!A2049:AD2664,27)),0)</f>
        <v>1.55</v>
      </c>
      <c r="O2063" s="66">
        <f>IFERROR(IF(Ações!$L2063="","",Ações!$K2063*Ações!$L2063),0)</f>
        <v>0</v>
      </c>
      <c r="P2063" s="67">
        <f t="shared" ref="P2063:P2126" si="32">$U$6</f>
        <v>0.06</v>
      </c>
      <c r="Q2063" s="67">
        <f>IFERROR(Ações!$O2063/Ações!$M2063,0)</f>
        <v>0</v>
      </c>
      <c r="R2063" s="67">
        <f>IFERROR(IF(Ações!$B2063="","",VLOOKUP(Table_1[[#This Row],[AÇÕES]],'Dados Status Invest STOCKS'!A2049:AD2664,18)/100),0)</f>
        <v>3.4000000000000002E-3</v>
      </c>
      <c r="S2063" s="65">
        <f>IFERROR(IF(Ações!$B2063="","",VLOOKUP(Table_1[[#This Row],[AÇÕES]],'Dados Status Invest STOCKS'!A2049:AD2664,25)/100),0)</f>
        <v>0</v>
      </c>
      <c r="T2063" s="67">
        <f>(1-Ações!$Q2063)*Ações!$R2063</f>
        <v>3.4000000000000002E-3</v>
      </c>
      <c r="U2063" s="68">
        <f>IF(Ações!$S2063=0,Ações!$T2063,IF(Ações!$T2063=0,Ações!$S2063,AVERAGE(Ações!$S2063,Ações!$T2063)))</f>
        <v>3.4000000000000002E-3</v>
      </c>
    </row>
    <row r="2064" spans="2:21" ht="15" customHeight="1" x14ac:dyDescent="0.2">
      <c r="B2064" s="63" t="str">
        <f>IFERROR('Dados Status Invest STOCKS'!A2051,"-")</f>
        <v>GOEV</v>
      </c>
      <c r="C2064" s="45">
        <f>IFERROR((Ações!$D2064-Ações!$K2064)/Ações!$D2064,0)</f>
        <v>0</v>
      </c>
      <c r="D2064" s="46">
        <f>(Ações!$O2064)/0.06</f>
        <v>0</v>
      </c>
      <c r="E2064" s="47">
        <f>IFERROR((Ações!$F2064-Ações!$K2064)/Ações!$F2064,0)</f>
        <v>0</v>
      </c>
      <c r="F2064" s="46" t="str">
        <f>IF(OR(Ações!$N2064&lt;0,Ações!$M2064&lt;0),"",(22.5*Ações!$M2064*Ações!$N2064)^0.5)</f>
        <v/>
      </c>
      <c r="G2064" s="47">
        <f>IFERROR((Ações!$H2064-Ações!$K2064)/Ações!$H2064,0)</f>
        <v>0</v>
      </c>
      <c r="H2064" s="48">
        <f>IFERROR(Ações!$I2064/(Ações!$P2064-Table_1[[#This Row],[CAGR LUCRO 5A]]),0)</f>
        <v>0</v>
      </c>
      <c r="I2064" s="48">
        <f>IF(Ações!$S2064&lt;0,"",Ações!$O2064*(1+Ações!$S2064))</f>
        <v>0</v>
      </c>
      <c r="J2064" s="49">
        <f>IFERROR(IF(Ações!$B2064="","",(VLOOKUP(Table_1[[#This Row],[AÇÕES]],'Dados Status Invest STOCKS'!A2050:AD2665,4)/Table_1[[#This Row],[LPA]]))/100,0)</f>
        <v>6.5376344086021498E-2</v>
      </c>
      <c r="K2064" s="64">
        <f>IFERROR(IF(Ações!$B2064="","",VLOOKUP(Table_1[[#This Row],[AÇÕES]],'Dados Status Invest STOCKS'!A2050:AD2665,2)),0)</f>
        <v>5.63</v>
      </c>
      <c r="L2064" s="65">
        <f>IFERROR(IF(Ações!$B2064="","",VLOOKUP(Table_1[[#This Row],[AÇÕES]],'Dados Status Invest STOCKS'!A2050:AD2665,3)/100),0)</f>
        <v>0</v>
      </c>
      <c r="M2064" s="66">
        <f>IFERROR(IF(Ações!$B2064="","",VLOOKUP(Table_1[[#This Row],[AÇÕES]],'Dados Status Invest STOCKS'!A2050:AD2665,28)),0)</f>
        <v>-0.93</v>
      </c>
      <c r="N2064" s="66">
        <f>IFERROR(IF(Ações!$B2064="","",VLOOKUP(Table_1[[#This Row],[AÇÕES]],'Dados Status Invest STOCKS'!A2050:AD2665,27)),0)</f>
        <v>1.93</v>
      </c>
      <c r="O2064" s="66">
        <f>IFERROR(IF(Ações!$L2064="","",Ações!$K2064*Ações!$L2064),0)</f>
        <v>0</v>
      </c>
      <c r="P2064" s="67">
        <f t="shared" si="32"/>
        <v>0.06</v>
      </c>
      <c r="Q2064" s="67">
        <f>IFERROR(Ações!$O2064/Ações!$M2064,0)</f>
        <v>0</v>
      </c>
      <c r="R2064" s="67">
        <f>IFERROR(IF(Ações!$B2064="","",VLOOKUP(Table_1[[#This Row],[AÇÕES]],'Dados Status Invest STOCKS'!A2050:AD2665,18)/100),0)</f>
        <v>-0.4788</v>
      </c>
      <c r="S2064" s="65">
        <f>IFERROR(IF(Ações!$B2064="","",VLOOKUP(Table_1[[#This Row],[AÇÕES]],'Dados Status Invest STOCKS'!A2050:AD2665,25)/100),0)</f>
        <v>0</v>
      </c>
      <c r="T2064" s="67">
        <f>(1-Ações!$Q2064)*Ações!$R2064</f>
        <v>-0.4788</v>
      </c>
      <c r="U2064" s="68">
        <f>IF(Ações!$S2064=0,Ações!$T2064,IF(Ações!$T2064=0,Ações!$S2064,AVERAGE(Ações!$S2064,Ações!$T2064)))</f>
        <v>-0.4788</v>
      </c>
    </row>
    <row r="2065" spans="2:21" ht="15" customHeight="1" x14ac:dyDescent="0.2">
      <c r="B2065" s="63" t="str">
        <f>IFERROR('Dados Status Invest STOCKS'!A2052,"-")</f>
        <v>GOGL</v>
      </c>
      <c r="C2065" s="45">
        <f>IFERROR((Ações!$D2065-Ações!$K2065)/Ações!$D2065,0)</f>
        <v>0.69246540235776533</v>
      </c>
      <c r="D2065" s="46">
        <f>(Ações!$O2065)/0.06</f>
        <v>26.663666666666668</v>
      </c>
      <c r="E2065" s="47">
        <f>IFERROR((Ações!$F2065-Ações!$K2065)/Ações!$F2065,0)</f>
        <v>0.41122574922977451</v>
      </c>
      <c r="F2065" s="46">
        <f>IF(OR(Ações!$N2065&lt;0,Ações!$M2065&lt;0),"",(22.5*Ações!$M2065*Ações!$N2065)^0.5)</f>
        <v>13.927239496755988</v>
      </c>
      <c r="G2065" s="47">
        <f>IFERROR((Ações!$H2065-Ações!$K2065)/Ações!$H2065,0)</f>
        <v>0.69246540235776533</v>
      </c>
      <c r="H2065" s="48">
        <f>IFERROR(Ações!$I2065/(Ações!$P2065-Table_1[[#This Row],[CAGR LUCRO 5A]]),0)</f>
        <v>26.663666666666668</v>
      </c>
      <c r="I2065" s="48">
        <f>IF(Ações!$S2065&lt;0,"",Ações!$O2065*(1+Ações!$S2065))</f>
        <v>1.59982</v>
      </c>
      <c r="J2065" s="49">
        <f>IFERROR(IF(Ações!$B2065="","",(VLOOKUP(Table_1[[#This Row],[AÇÕES]],'Dados Status Invest STOCKS'!A2051:AD2666,4)/Table_1[[#This Row],[LPA]]))/100,0)</f>
        <v>8.895833333333332E-2</v>
      </c>
      <c r="K2065" s="64">
        <f>IFERROR(IF(Ações!$B2065="","",VLOOKUP(Table_1[[#This Row],[AÇÕES]],'Dados Status Invest STOCKS'!A2051:AD2666,2)),0)</f>
        <v>8.1999999999999993</v>
      </c>
      <c r="L2065" s="65">
        <f>IFERROR(IF(Ações!$B2065="","",VLOOKUP(Table_1[[#This Row],[AÇÕES]],'Dados Status Invest STOCKS'!A2051:AD2666,3)/100),0)</f>
        <v>0.19510000000000002</v>
      </c>
      <c r="M2065" s="66">
        <f>IFERROR(IF(Ações!$B2065="","",VLOOKUP(Table_1[[#This Row],[AÇÕES]],'Dados Status Invest STOCKS'!A2051:AD2666,28)),0)</f>
        <v>0.96</v>
      </c>
      <c r="N2065" s="66">
        <f>IFERROR(IF(Ações!$B2065="","",VLOOKUP(Table_1[[#This Row],[AÇÕES]],'Dados Status Invest STOCKS'!A2051:AD2666,27)),0)</f>
        <v>8.98</v>
      </c>
      <c r="O2065" s="66">
        <f>IFERROR(IF(Ações!$L2065="","",Ações!$K2065*Ações!$L2065),0)</f>
        <v>1.59982</v>
      </c>
      <c r="P2065" s="67">
        <f t="shared" si="32"/>
        <v>0.06</v>
      </c>
      <c r="Q2065" s="67">
        <f>IFERROR(Ações!$O2065/Ações!$M2065,0)</f>
        <v>1.6664791666666667</v>
      </c>
      <c r="R2065" s="67">
        <f>IFERROR(IF(Ações!$B2065="","",VLOOKUP(Table_1[[#This Row],[AÇÕES]],'Dados Status Invest STOCKS'!A2051:AD2666,18)/100),0)</f>
        <v>0.107</v>
      </c>
      <c r="S2065" s="65">
        <f>IFERROR(IF(Ações!$B2065="","",VLOOKUP(Table_1[[#This Row],[AÇÕES]],'Dados Status Invest STOCKS'!A2051:AD2666,25)/100),0)</f>
        <v>0</v>
      </c>
      <c r="T2065" s="67">
        <f>(1-Ações!$Q2065)*Ações!$R2065</f>
        <v>-7.1313270833333345E-2</v>
      </c>
      <c r="U2065" s="68">
        <f>IF(Ações!$S2065=0,Ações!$T2065,IF(Ações!$T2065=0,Ações!$S2065,AVERAGE(Ações!$S2065,Ações!$T2065)))</f>
        <v>-7.1313270833333345E-2</v>
      </c>
    </row>
    <row r="2066" spans="2:21" ht="15" customHeight="1" x14ac:dyDescent="0.2">
      <c r="B2066" s="63" t="str">
        <f>IFERROR('Dados Status Invest STOCKS'!A2053,"-")</f>
        <v>GOGO</v>
      </c>
      <c r="C2066" s="45">
        <f>IFERROR((Ações!$D2066-Ações!$K2066)/Ações!$D2066,0)</f>
        <v>0</v>
      </c>
      <c r="D2066" s="46">
        <f>(Ações!$O2066)/0.06</f>
        <v>0</v>
      </c>
      <c r="E2066" s="47">
        <f>IFERROR((Ações!$F2066-Ações!$K2066)/Ações!$F2066,0)</f>
        <v>0</v>
      </c>
      <c r="F2066" s="46" t="str">
        <f>IF(OR(Ações!$N2066&lt;0,Ações!$M2066&lt;0),"",(22.5*Ações!$M2066*Ações!$N2066)^0.5)</f>
        <v/>
      </c>
      <c r="G2066" s="47">
        <f>IFERROR((Ações!$H2066-Ações!$K2066)/Ações!$H2066,0)</f>
        <v>0</v>
      </c>
      <c r="H2066" s="48">
        <f>IFERROR(Ações!$I2066/(Ações!$P2066-Table_1[[#This Row],[CAGR LUCRO 5A]]),0)</f>
        <v>0</v>
      </c>
      <c r="I2066" s="48">
        <f>IF(Ações!$S2066&lt;0,"",Ações!$O2066*(1+Ações!$S2066))</f>
        <v>0</v>
      </c>
      <c r="J2066" s="49">
        <f>IFERROR(IF(Ações!$B2066="","",(VLOOKUP(Table_1[[#This Row],[AÇÕES]],'Dados Status Invest STOCKS'!A2052:AD2667,4)/Table_1[[#This Row],[LPA]]))/100,0)</f>
        <v>0.35338983050847461</v>
      </c>
      <c r="K2066" s="64">
        <f>IFERROR(IF(Ações!$B2066="","",VLOOKUP(Table_1[[#This Row],[AÇÕES]],'Dados Status Invest STOCKS'!A2052:AD2667,2)),0)</f>
        <v>12.35</v>
      </c>
      <c r="L2066" s="65">
        <f>IFERROR(IF(Ações!$B2066="","",VLOOKUP(Table_1[[#This Row],[AÇÕES]],'Dados Status Invest STOCKS'!A2052:AD2667,3)/100),0)</f>
        <v>0</v>
      </c>
      <c r="M2066" s="66">
        <f>IFERROR(IF(Ações!$B2066="","",VLOOKUP(Table_1[[#This Row],[AÇÕES]],'Dados Status Invest STOCKS'!A2052:AD2667,28)),0)</f>
        <v>-0.59</v>
      </c>
      <c r="N2066" s="66">
        <f>IFERROR(IF(Ações!$B2066="","",VLOOKUP(Table_1[[#This Row],[AÇÕES]],'Dados Status Invest STOCKS'!A2052:AD2667,27)),0)</f>
        <v>-5.0999999999999996</v>
      </c>
      <c r="O2066" s="66">
        <f>IFERROR(IF(Ações!$L2066="","",Ações!$K2066*Ações!$L2066),0)</f>
        <v>0</v>
      </c>
      <c r="P2066" s="67">
        <f t="shared" si="32"/>
        <v>0.06</v>
      </c>
      <c r="Q2066" s="67">
        <f>IFERROR(Ações!$O2066/Ações!$M2066,0)</f>
        <v>0</v>
      </c>
      <c r="R2066" s="67">
        <f>IFERROR(IF(Ações!$B2066="","",VLOOKUP(Table_1[[#This Row],[AÇÕES]],'Dados Status Invest STOCKS'!A2052:AD2667,18)/100),0)</f>
        <v>-0.11630000000000001</v>
      </c>
      <c r="S2066" s="65">
        <f>IFERROR(IF(Ações!$B2066="","",VLOOKUP(Table_1[[#This Row],[AÇÕES]],'Dados Status Invest STOCKS'!A2052:AD2667,25)/100),0)</f>
        <v>0</v>
      </c>
      <c r="T2066" s="67">
        <f>(1-Ações!$Q2066)*Ações!$R2066</f>
        <v>-0.11630000000000001</v>
      </c>
      <c r="U2066" s="68">
        <f>IF(Ações!$S2066=0,Ações!$T2066,IF(Ações!$T2066=0,Ações!$S2066,AVERAGE(Ações!$S2066,Ações!$T2066)))</f>
        <v>-0.11630000000000001</v>
      </c>
    </row>
    <row r="2067" spans="2:21" ht="15" customHeight="1" x14ac:dyDescent="0.2">
      <c r="B2067" s="63" t="str">
        <f>IFERROR('Dados Status Invest STOCKS'!A2054,"-")</f>
        <v>GOL</v>
      </c>
      <c r="C2067" s="45">
        <f>IFERROR((Ações!$D2067-Ações!$K2067)/Ações!$D2067,0)</f>
        <v>0</v>
      </c>
      <c r="D2067" s="46">
        <f>(Ações!$O2067)/0.06</f>
        <v>0</v>
      </c>
      <c r="E2067" s="47">
        <f>IFERROR((Ações!$F2067-Ações!$K2067)/Ações!$F2067,0)</f>
        <v>0</v>
      </c>
      <c r="F2067" s="46" t="str">
        <f>IF(OR(Ações!$N2067&lt;0,Ações!$M2067&lt;0),"",(22.5*Ações!$M2067*Ações!$N2067)^0.5)</f>
        <v/>
      </c>
      <c r="G2067" s="47">
        <f>IFERROR((Ações!$H2067-Ações!$K2067)/Ações!$H2067,0)</f>
        <v>0</v>
      </c>
      <c r="H2067" s="48">
        <f>IFERROR(Ações!$I2067/(Ações!$P2067-Table_1[[#This Row],[CAGR LUCRO 5A]]),0)</f>
        <v>0</v>
      </c>
      <c r="I2067" s="48">
        <f>IF(Ações!$S2067&lt;0,"",Ações!$O2067*(1+Ações!$S2067))</f>
        <v>0</v>
      </c>
      <c r="J2067" s="49">
        <f>IFERROR(IF(Ações!$B2067="","",(VLOOKUP(Table_1[[#This Row],[AÇÕES]],'Dados Status Invest STOCKS'!A2053:AD2668,4)/Table_1[[#This Row],[LPA]]))/100,0)</f>
        <v>6.2057877813504825E-3</v>
      </c>
      <c r="K2067" s="64">
        <f>IFERROR(IF(Ações!$B2067="","",VLOOKUP(Table_1[[#This Row],[AÇÕES]],'Dados Status Invest STOCKS'!A2053:AD2668,2)),0)</f>
        <v>6</v>
      </c>
      <c r="L2067" s="65">
        <f>IFERROR(IF(Ações!$B2067="","",VLOOKUP(Table_1[[#This Row],[AÇÕES]],'Dados Status Invest STOCKS'!A2053:AD2668,3)/100),0)</f>
        <v>0</v>
      </c>
      <c r="M2067" s="66">
        <f>IFERROR(IF(Ações!$B2067="","",VLOOKUP(Table_1[[#This Row],[AÇÕES]],'Dados Status Invest STOCKS'!A2053:AD2668,28)),0)</f>
        <v>-3.11</v>
      </c>
      <c r="N2067" s="66">
        <f>IFERROR(IF(Ações!$B2067="","",VLOOKUP(Table_1[[#This Row],[AÇÕES]],'Dados Status Invest STOCKS'!A2053:AD2668,27)),0)</f>
        <v>-15.05</v>
      </c>
      <c r="O2067" s="66">
        <f>IFERROR(IF(Ações!$L2067="","",Ações!$K2067*Ações!$L2067),0)</f>
        <v>0</v>
      </c>
      <c r="P2067" s="67">
        <f t="shared" si="32"/>
        <v>0.06</v>
      </c>
      <c r="Q2067" s="67">
        <f>IFERROR(Ações!$O2067/Ações!$M2067,0)</f>
        <v>0</v>
      </c>
      <c r="R2067" s="67">
        <f>IFERROR(IF(Ações!$B2067="","",VLOOKUP(Table_1[[#This Row],[AÇÕES]],'Dados Status Invest STOCKS'!A2053:AD2668,18)/100),0)</f>
        <v>-0.2064</v>
      </c>
      <c r="S2067" s="65">
        <f>IFERROR(IF(Ações!$B2067="","",VLOOKUP(Table_1[[#This Row],[AÇÕES]],'Dados Status Invest STOCKS'!A2053:AD2668,25)/100),0)</f>
        <v>0</v>
      </c>
      <c r="T2067" s="67">
        <f>(1-Ações!$Q2067)*Ações!$R2067</f>
        <v>-0.2064</v>
      </c>
      <c r="U2067" s="68">
        <f>IF(Ações!$S2067=0,Ações!$T2067,IF(Ações!$T2067=0,Ações!$S2067,AVERAGE(Ações!$S2067,Ações!$T2067)))</f>
        <v>-0.2064</v>
      </c>
    </row>
    <row r="2068" spans="2:21" ht="15" customHeight="1" x14ac:dyDescent="0.2">
      <c r="B2068" s="63" t="str">
        <f>IFERROR('Dados Status Invest STOCKS'!A2055,"-")</f>
        <v>GOLD</v>
      </c>
      <c r="C2068" s="45">
        <f>IFERROR((Ações!$D2068-Ações!$K2068)/Ações!$D2068,0)</f>
        <v>-0.96721311475409855</v>
      </c>
      <c r="D2068" s="46">
        <f>(Ações!$O2068)/0.06</f>
        <v>9.8464166666666664</v>
      </c>
      <c r="E2068" s="47">
        <f>IFERROR((Ações!$F2068-Ações!$K2068)/Ações!$F2068,0)</f>
        <v>0.19122151022509853</v>
      </c>
      <c r="F2068" s="46">
        <f>IF(OR(Ações!$N2068&lt;0,Ações!$M2068&lt;0),"",(22.5*Ações!$M2068*Ações!$N2068)^0.5)</f>
        <v>23.949697284099436</v>
      </c>
      <c r="G2068" s="47">
        <f>IFERROR((Ações!$H2068-Ações!$K2068)/Ações!$H2068,0)</f>
        <v>-0.96721311475409855</v>
      </c>
      <c r="H2068" s="48">
        <f>IFERROR(Ações!$I2068/(Ações!$P2068-Table_1[[#This Row],[CAGR LUCRO 5A]]),0)</f>
        <v>9.8464166666666664</v>
      </c>
      <c r="I2068" s="48">
        <f>IF(Ações!$S2068&lt;0,"",Ações!$O2068*(1+Ações!$S2068))</f>
        <v>0.590785</v>
      </c>
      <c r="J2068" s="49">
        <f>IFERROR(IF(Ações!$B2068="","",(VLOOKUP(Table_1[[#This Row],[AÇÕES]],'Dados Status Invest STOCKS'!A2054:AD2669,4)/Table_1[[#This Row],[LPA]]))/100,0)</f>
        <v>9.7163120567375888E-2</v>
      </c>
      <c r="K2068" s="64">
        <f>IFERROR(IF(Ações!$B2068="","",VLOOKUP(Table_1[[#This Row],[AÇÕES]],'Dados Status Invest STOCKS'!A2054:AD2669,2)),0)</f>
        <v>19.37</v>
      </c>
      <c r="L2068" s="65">
        <f>IFERROR(IF(Ações!$B2068="","",VLOOKUP(Table_1[[#This Row],[AÇÕES]],'Dados Status Invest STOCKS'!A2054:AD2669,3)/100),0)</f>
        <v>3.0499999999999999E-2</v>
      </c>
      <c r="M2068" s="66">
        <f>IFERROR(IF(Ações!$B2068="","",VLOOKUP(Table_1[[#This Row],[AÇÕES]],'Dados Status Invest STOCKS'!A2054:AD2669,28)),0)</f>
        <v>1.41</v>
      </c>
      <c r="N2068" s="66">
        <f>IFERROR(IF(Ações!$B2068="","",VLOOKUP(Table_1[[#This Row],[AÇÕES]],'Dados Status Invest STOCKS'!A2054:AD2669,27)),0)</f>
        <v>18.079999999999998</v>
      </c>
      <c r="O2068" s="66">
        <f>IFERROR(IF(Ações!$L2068="","",Ações!$K2068*Ações!$L2068),0)</f>
        <v>0.590785</v>
      </c>
      <c r="P2068" s="67">
        <f t="shared" si="32"/>
        <v>0.06</v>
      </c>
      <c r="Q2068" s="67">
        <f>IFERROR(Ações!$O2068/Ações!$M2068,0)</f>
        <v>0.41899645390070922</v>
      </c>
      <c r="R2068" s="67">
        <f>IFERROR(IF(Ações!$B2068="","",VLOOKUP(Table_1[[#This Row],[AÇÕES]],'Dados Status Invest STOCKS'!A2054:AD2669,18)/100),0)</f>
        <v>7.8200000000000006E-2</v>
      </c>
      <c r="S2068" s="65">
        <f>IFERROR(IF(Ações!$B2068="","",VLOOKUP(Table_1[[#This Row],[AÇÕES]],'Dados Status Invest STOCKS'!A2054:AD2669,25)/100),0)</f>
        <v>0</v>
      </c>
      <c r="T2068" s="67">
        <f>(1-Ações!$Q2068)*Ações!$R2068</f>
        <v>4.5434477304964548E-2</v>
      </c>
      <c r="U2068" s="68">
        <f>IF(Ações!$S2068=0,Ações!$T2068,IF(Ações!$T2068=0,Ações!$S2068,AVERAGE(Ações!$S2068,Ações!$T2068)))</f>
        <v>4.5434477304964548E-2</v>
      </c>
    </row>
    <row r="2069" spans="2:21" ht="15" customHeight="1" x14ac:dyDescent="0.2">
      <c r="B2069" s="63" t="str">
        <f>IFERROR('Dados Status Invest STOCKS'!A2056,"-")</f>
        <v>GOLF</v>
      </c>
      <c r="C2069" s="45">
        <f>IFERROR((Ações!$D2069-Ações!$K2069)/Ações!$D2069,0)</f>
        <v>-3.4117647058823519</v>
      </c>
      <c r="D2069" s="46">
        <f>(Ações!$O2069)/0.06</f>
        <v>10.988800000000001</v>
      </c>
      <c r="E2069" s="47">
        <f>IFERROR((Ações!$F2069-Ações!$K2069)/Ações!$F2069,0)</f>
        <v>-0.48112341953490151</v>
      </c>
      <c r="F2069" s="46">
        <f>IF(OR(Ações!$N2069&lt;0,Ações!$M2069&lt;0),"",(22.5*Ações!$M2069*Ações!$N2069)^0.5)</f>
        <v>32.731911034951807</v>
      </c>
      <c r="G2069" s="47">
        <f>IFERROR((Ações!$H2069-Ações!$K2069)/Ações!$H2069,0)</f>
        <v>-3.4117647058823519</v>
      </c>
      <c r="H2069" s="48">
        <f>IFERROR(Ações!$I2069/(Ações!$P2069-Table_1[[#This Row],[CAGR LUCRO 5A]]),0)</f>
        <v>10.988800000000001</v>
      </c>
      <c r="I2069" s="48">
        <f>IF(Ações!$S2069&lt;0,"",Ações!$O2069*(1+Ações!$S2069))</f>
        <v>0.65932800000000003</v>
      </c>
      <c r="J2069" s="49">
        <f>IFERROR(IF(Ações!$B2069="","",(VLOOKUP(Table_1[[#This Row],[AÇÕES]],'Dados Status Invest STOCKS'!A2055:AD2670,4)/Table_1[[#This Row],[LPA]]))/100,0)</f>
        <v>5.1071428571428566E-2</v>
      </c>
      <c r="K2069" s="64">
        <f>IFERROR(IF(Ações!$B2069="","",VLOOKUP(Table_1[[#This Row],[AÇÕES]],'Dados Status Invest STOCKS'!A2055:AD2670,2)),0)</f>
        <v>48.48</v>
      </c>
      <c r="L2069" s="65">
        <f>IFERROR(IF(Ações!$B2069="","",VLOOKUP(Table_1[[#This Row],[AÇÕES]],'Dados Status Invest STOCKS'!A2055:AD2670,3)/100),0)</f>
        <v>1.3600000000000001E-2</v>
      </c>
      <c r="M2069" s="66">
        <f>IFERROR(IF(Ações!$B2069="","",VLOOKUP(Table_1[[#This Row],[AÇÕES]],'Dados Status Invest STOCKS'!A2055:AD2670,28)),0)</f>
        <v>3.08</v>
      </c>
      <c r="N2069" s="66">
        <f>IFERROR(IF(Ações!$B2069="","",VLOOKUP(Table_1[[#This Row],[AÇÕES]],'Dados Status Invest STOCKS'!A2055:AD2670,27)),0)</f>
        <v>15.46</v>
      </c>
      <c r="O2069" s="66">
        <f>IFERROR(IF(Ações!$L2069="","",Ações!$K2069*Ações!$L2069),0)</f>
        <v>0.65932800000000003</v>
      </c>
      <c r="P2069" s="67">
        <f t="shared" si="32"/>
        <v>0.06</v>
      </c>
      <c r="Q2069" s="67">
        <f>IFERROR(Ações!$O2069/Ações!$M2069,0)</f>
        <v>0.21406753246753246</v>
      </c>
      <c r="R2069" s="67">
        <f>IFERROR(IF(Ações!$B2069="","",VLOOKUP(Table_1[[#This Row],[AÇÕES]],'Dados Status Invest STOCKS'!A2055:AD2670,18)/100),0)</f>
        <v>0.19940000000000002</v>
      </c>
      <c r="S2069" s="65">
        <f>IFERROR(IF(Ações!$B2069="","",VLOOKUP(Table_1[[#This Row],[AÇÕES]],'Dados Status Invest STOCKS'!A2055:AD2670,25)/100),0)</f>
        <v>0</v>
      </c>
      <c r="T2069" s="67">
        <f>(1-Ações!$Q2069)*Ações!$R2069</f>
        <v>0.15671493402597403</v>
      </c>
      <c r="U2069" s="68">
        <f>IF(Ações!$S2069=0,Ações!$T2069,IF(Ações!$T2069=0,Ações!$S2069,AVERAGE(Ações!$S2069,Ações!$T2069)))</f>
        <v>0.15671493402597403</v>
      </c>
    </row>
    <row r="2070" spans="2:21" ht="15" customHeight="1" x14ac:dyDescent="0.2">
      <c r="B2070" s="63" t="str">
        <f>IFERROR('Dados Status Invest STOCKS'!A2057,"-")</f>
        <v>GOOG</v>
      </c>
      <c r="C2070" s="45">
        <f>IFERROR((Ações!$D2070-Ações!$K2070)/Ações!$D2070,0)</f>
        <v>0</v>
      </c>
      <c r="D2070" s="46">
        <f>(Ações!$O2070)/0.06</f>
        <v>0</v>
      </c>
      <c r="E2070" s="47">
        <f>IFERROR((Ações!$F2070-Ações!$K2070)/Ações!$F2070,0)</f>
        <v>-1.7764085918733949</v>
      </c>
      <c r="F2070" s="46">
        <f>IF(OR(Ações!$N2070&lt;0,Ações!$M2070&lt;0),"",(22.5*Ações!$M2070*Ações!$N2070)^0.5)</f>
        <v>939.14130925542827</v>
      </c>
      <c r="G2070" s="47">
        <f>IFERROR((Ações!$H2070-Ações!$K2070)/Ações!$H2070,0)</f>
        <v>0</v>
      </c>
      <c r="H2070" s="48">
        <f>IFERROR(Ações!$I2070/(Ações!$P2070-Table_1[[#This Row],[CAGR LUCRO 5A]]),0)</f>
        <v>0</v>
      </c>
      <c r="I2070" s="48">
        <f>IF(Ações!$S2070&lt;0,"",Ações!$O2070*(1+Ações!$S2070))</f>
        <v>0</v>
      </c>
      <c r="J2070" s="49">
        <f>IFERROR(IF(Ações!$B2070="","",(VLOOKUP(Table_1[[#This Row],[AÇÕES]],'Dados Status Invest STOCKS'!A2056:AD2671,4)/Table_1[[#This Row],[LPA]]))/100,0)</f>
        <v>2.3037879499953006E-3</v>
      </c>
      <c r="K2070" s="64">
        <f>IFERROR(IF(Ações!$B2070="","",VLOOKUP(Table_1[[#This Row],[AÇÕES]],'Dados Status Invest STOCKS'!A2056:AD2671,2)),0)</f>
        <v>2607.44</v>
      </c>
      <c r="L2070" s="65">
        <f>IFERROR(IF(Ações!$B2070="","",VLOOKUP(Table_1[[#This Row],[AÇÕES]],'Dados Status Invest STOCKS'!A2056:AD2671,3)/100),0)</f>
        <v>0</v>
      </c>
      <c r="M2070" s="66">
        <f>IFERROR(IF(Ações!$B2070="","",VLOOKUP(Table_1[[#This Row],[AÇÕES]],'Dados Status Invest STOCKS'!A2056:AD2671,28)),0)</f>
        <v>106.39</v>
      </c>
      <c r="N2070" s="66">
        <f>IFERROR(IF(Ações!$B2070="","",VLOOKUP(Table_1[[#This Row],[AÇÕES]],'Dados Status Invest STOCKS'!A2056:AD2671,27)),0)</f>
        <v>368.45</v>
      </c>
      <c r="O2070" s="66">
        <f>IFERROR(IF(Ações!$L2070="","",Ações!$K2070*Ações!$L2070),0)</f>
        <v>0</v>
      </c>
      <c r="P2070" s="67">
        <f t="shared" si="32"/>
        <v>0.06</v>
      </c>
      <c r="Q2070" s="67">
        <f>IFERROR(Ações!$O2070/Ações!$M2070,0)</f>
        <v>0</v>
      </c>
      <c r="R2070" s="67">
        <f>IFERROR(IF(Ações!$B2070="","",VLOOKUP(Table_1[[#This Row],[AÇÕES]],'Dados Status Invest STOCKS'!A2056:AD2671,18)/100),0)</f>
        <v>0.28870000000000001</v>
      </c>
      <c r="S2070" s="65">
        <f>IFERROR(IF(Ações!$B2070="","",VLOOKUP(Table_1[[#This Row],[AÇÕES]],'Dados Status Invest STOCKS'!A2056:AD2671,25)/100),0)</f>
        <v>0.2054</v>
      </c>
      <c r="T2070" s="67">
        <f>(1-Ações!$Q2070)*Ações!$R2070</f>
        <v>0.28870000000000001</v>
      </c>
      <c r="U2070" s="68">
        <f>IF(Ações!$S2070=0,Ações!$T2070,IF(Ações!$T2070=0,Ações!$S2070,AVERAGE(Ações!$S2070,Ações!$T2070)))</f>
        <v>0.24704999999999999</v>
      </c>
    </row>
    <row r="2071" spans="2:21" ht="15" customHeight="1" x14ac:dyDescent="0.2">
      <c r="B2071" s="63" t="str">
        <f>IFERROR('Dados Status Invest STOCKS'!A2058,"-")</f>
        <v>GOOGL</v>
      </c>
      <c r="C2071" s="45">
        <f>IFERROR((Ações!$D2071-Ações!$K2071)/Ações!$D2071,0)</f>
        <v>0</v>
      </c>
      <c r="D2071" s="46">
        <f>(Ações!$O2071)/0.06</f>
        <v>0</v>
      </c>
      <c r="E2071" s="47">
        <f>IFERROR((Ações!$F2071-Ações!$K2071)/Ações!$F2071,0)</f>
        <v>-1.7856084853450704</v>
      </c>
      <c r="F2071" s="46">
        <f>IF(OR(Ações!$N2071&lt;0,Ações!$M2071&lt;0),"",(22.5*Ações!$M2071*Ações!$N2071)^0.5)</f>
        <v>939.14130925542827</v>
      </c>
      <c r="G2071" s="47">
        <f>IFERROR((Ações!$H2071-Ações!$K2071)/Ações!$H2071,0)</f>
        <v>0</v>
      </c>
      <c r="H2071" s="48">
        <f>IFERROR(Ações!$I2071/(Ações!$P2071-Table_1[[#This Row],[CAGR LUCRO 5A]]),0)</f>
        <v>0</v>
      </c>
      <c r="I2071" s="48">
        <f>IF(Ações!$S2071&lt;0,"",Ações!$O2071*(1+Ações!$S2071))</f>
        <v>0</v>
      </c>
      <c r="J2071" s="49">
        <f>IFERROR(IF(Ações!$B2071="","",(VLOOKUP(Table_1[[#This Row],[AÇÕES]],'Dados Status Invest STOCKS'!A2057:AD2672,4)/Table_1[[#This Row],[LPA]]))/100,0)</f>
        <v>2.3113074537080554E-3</v>
      </c>
      <c r="K2071" s="64">
        <f>IFERROR(IF(Ações!$B2071="","",VLOOKUP(Table_1[[#This Row],[AÇÕES]],'Dados Status Invest STOCKS'!A2057:AD2672,2)),0)</f>
        <v>2616.08</v>
      </c>
      <c r="L2071" s="65">
        <f>IFERROR(IF(Ações!$B2071="","",VLOOKUP(Table_1[[#This Row],[AÇÕES]],'Dados Status Invest STOCKS'!A2057:AD2672,3)/100),0)</f>
        <v>0</v>
      </c>
      <c r="M2071" s="66">
        <f>IFERROR(IF(Ações!$B2071="","",VLOOKUP(Table_1[[#This Row],[AÇÕES]],'Dados Status Invest STOCKS'!A2057:AD2672,28)),0)</f>
        <v>106.39</v>
      </c>
      <c r="N2071" s="66">
        <f>IFERROR(IF(Ações!$B2071="","",VLOOKUP(Table_1[[#This Row],[AÇÕES]],'Dados Status Invest STOCKS'!A2057:AD2672,27)),0)</f>
        <v>368.45</v>
      </c>
      <c r="O2071" s="66">
        <f>IFERROR(IF(Ações!$L2071="","",Ações!$K2071*Ações!$L2071),0)</f>
        <v>0</v>
      </c>
      <c r="P2071" s="67">
        <f t="shared" si="32"/>
        <v>0.06</v>
      </c>
      <c r="Q2071" s="67">
        <f>IFERROR(Ações!$O2071/Ações!$M2071,0)</f>
        <v>0</v>
      </c>
      <c r="R2071" s="67">
        <f>IFERROR(IF(Ações!$B2071="","",VLOOKUP(Table_1[[#This Row],[AÇÕES]],'Dados Status Invest STOCKS'!A2057:AD2672,18)/100),0)</f>
        <v>0.28870000000000001</v>
      </c>
      <c r="S2071" s="65">
        <f>IFERROR(IF(Ações!$B2071="","",VLOOKUP(Table_1[[#This Row],[AÇÕES]],'Dados Status Invest STOCKS'!A2057:AD2672,25)/100),0)</f>
        <v>0.2054</v>
      </c>
      <c r="T2071" s="67">
        <f>(1-Ações!$Q2071)*Ações!$R2071</f>
        <v>0.28870000000000001</v>
      </c>
      <c r="U2071" s="68">
        <f>IF(Ações!$S2071=0,Ações!$T2071,IF(Ações!$T2071=0,Ações!$S2071,AVERAGE(Ações!$S2071,Ações!$T2071)))</f>
        <v>0.24704999999999999</v>
      </c>
    </row>
    <row r="2072" spans="2:21" ht="15" customHeight="1" x14ac:dyDescent="0.2">
      <c r="B2072" s="63" t="str">
        <f>IFERROR('Dados Status Invest STOCKS'!A2059,"-")</f>
        <v>GOOS</v>
      </c>
      <c r="C2072" s="45">
        <f>IFERROR((Ações!$D2072-Ações!$K2072)/Ações!$D2072,0)</f>
        <v>0</v>
      </c>
      <c r="D2072" s="46">
        <f>(Ações!$O2072)/0.06</f>
        <v>0</v>
      </c>
      <c r="E2072" s="47">
        <f>IFERROR((Ações!$F2072-Ações!$K2072)/Ações!$F2072,0)</f>
        <v>-3.925783594220722</v>
      </c>
      <c r="F2072" s="46">
        <f>IF(OR(Ações!$N2072&lt;0,Ações!$M2072&lt;0),"",(22.5*Ações!$M2072*Ações!$N2072)^0.5)</f>
        <v>6.1188234163113417</v>
      </c>
      <c r="G2072" s="47">
        <f>IFERROR((Ações!$H2072-Ações!$K2072)/Ações!$H2072,0)</f>
        <v>0</v>
      </c>
      <c r="H2072" s="48">
        <f>IFERROR(Ações!$I2072/(Ações!$P2072-Table_1[[#This Row],[CAGR LUCRO 5A]]),0)</f>
        <v>0</v>
      </c>
      <c r="I2072" s="48">
        <f>IF(Ações!$S2072&lt;0,"",Ações!$O2072*(1+Ações!$S2072))</f>
        <v>0</v>
      </c>
      <c r="J2072" s="49">
        <f>IFERROR(IF(Ações!$B2072="","",(VLOOKUP(Table_1[[#This Row],[AÇÕES]],'Dados Status Invest STOCKS'!A2058:AD2673,4)/Table_1[[#This Row],[LPA]]))/100,0)</f>
        <v>1.8644999999999998</v>
      </c>
      <c r="K2072" s="64">
        <f>IFERROR(IF(Ações!$B2072="","",VLOOKUP(Table_1[[#This Row],[AÇÕES]],'Dados Status Invest STOCKS'!A2058:AD2673,2)),0)</f>
        <v>30.14</v>
      </c>
      <c r="L2072" s="65">
        <f>IFERROR(IF(Ações!$B2072="","",VLOOKUP(Table_1[[#This Row],[AÇÕES]],'Dados Status Invest STOCKS'!A2058:AD2673,3)/100),0)</f>
        <v>0</v>
      </c>
      <c r="M2072" s="66">
        <f>IFERROR(IF(Ações!$B2072="","",VLOOKUP(Table_1[[#This Row],[AÇÕES]],'Dados Status Invest STOCKS'!A2058:AD2673,28)),0)</f>
        <v>0.4</v>
      </c>
      <c r="N2072" s="66">
        <f>IFERROR(IF(Ações!$B2072="","",VLOOKUP(Table_1[[#This Row],[AÇÕES]],'Dados Status Invest STOCKS'!A2058:AD2673,27)),0)</f>
        <v>4.16</v>
      </c>
      <c r="O2072" s="66">
        <f>IFERROR(IF(Ações!$L2072="","",Ações!$K2072*Ações!$L2072),0)</f>
        <v>0</v>
      </c>
      <c r="P2072" s="67">
        <f t="shared" si="32"/>
        <v>0.06</v>
      </c>
      <c r="Q2072" s="67">
        <f>IFERROR(Ações!$O2072/Ações!$M2072,0)</f>
        <v>0</v>
      </c>
      <c r="R2072" s="67">
        <f>IFERROR(IF(Ações!$B2072="","",VLOOKUP(Table_1[[#This Row],[AÇÕES]],'Dados Status Invest STOCKS'!A2058:AD2673,18)/100),0)</f>
        <v>9.7299999999999998E-2</v>
      </c>
      <c r="S2072" s="65">
        <f>IFERROR(IF(Ações!$B2072="","",VLOOKUP(Table_1[[#This Row],[AÇÕES]],'Dados Status Invest STOCKS'!A2058:AD2673,25)/100),0)</f>
        <v>0.22489999999999999</v>
      </c>
      <c r="T2072" s="67">
        <f>(1-Ações!$Q2072)*Ações!$R2072</f>
        <v>9.7299999999999998E-2</v>
      </c>
      <c r="U2072" s="68">
        <f>IF(Ações!$S2072=0,Ações!$T2072,IF(Ações!$T2072=0,Ações!$S2072,AVERAGE(Ações!$S2072,Ações!$T2072)))</f>
        <v>0.16109999999999999</v>
      </c>
    </row>
    <row r="2073" spans="2:21" ht="15" customHeight="1" x14ac:dyDescent="0.2">
      <c r="B2073" s="63" t="str">
        <f>IFERROR('Dados Status Invest STOCKS'!A2060,"-")</f>
        <v>GORO</v>
      </c>
      <c r="C2073" s="45">
        <f>IFERROR((Ações!$D2073-Ações!$K2073)/Ações!$D2073,0)</f>
        <v>-1.5210084033613442</v>
      </c>
      <c r="D2073" s="46">
        <f>(Ações!$O2073)/0.06</f>
        <v>0.66639999999999999</v>
      </c>
      <c r="E2073" s="47">
        <f>IFERROR((Ações!$F2073-Ações!$K2073)/Ações!$F2073,0)</f>
        <v>0.12489316891480863</v>
      </c>
      <c r="F2073" s="46">
        <f>IF(OR(Ações!$N2073&lt;0,Ações!$M2073&lt;0),"",(22.5*Ações!$M2073*Ações!$N2073)^0.5)</f>
        <v>1.9197656106931389</v>
      </c>
      <c r="G2073" s="47">
        <f>IFERROR((Ações!$H2073-Ações!$K2073)/Ações!$H2073,0)</f>
        <v>1.5167926283446664</v>
      </c>
      <c r="H2073" s="48">
        <f>IFERROR(Ações!$I2073/(Ações!$P2073-Table_1[[#This Row],[CAGR LUCRO 5A]]),0)</f>
        <v>-3.2508203636363624</v>
      </c>
      <c r="I2073" s="48">
        <f>IF(Ações!$S2073&lt;0,"",Ações!$O2073*(1+Ações!$S2073))</f>
        <v>4.2910828799999995E-2</v>
      </c>
      <c r="J2073" s="49">
        <f>IFERROR(IF(Ações!$B2073="","",(VLOOKUP(Table_1[[#This Row],[AÇÕES]],'Dados Status Invest STOCKS'!A2059:AD2674,4)/Table_1[[#This Row],[LPA]]))/100,0)</f>
        <v>1.0007692307692306</v>
      </c>
      <c r="K2073" s="64">
        <f>IFERROR(IF(Ações!$B2073="","",VLOOKUP(Table_1[[#This Row],[AÇÕES]],'Dados Status Invest STOCKS'!A2059:AD2674,2)),0)</f>
        <v>1.68</v>
      </c>
      <c r="L2073" s="65">
        <f>IFERROR(IF(Ações!$B2073="","",VLOOKUP(Table_1[[#This Row],[AÇÕES]],'Dados Status Invest STOCKS'!A2059:AD2674,3)/100),0)</f>
        <v>2.3799999999999998E-2</v>
      </c>
      <c r="M2073" s="66">
        <f>IFERROR(IF(Ações!$B2073="","",VLOOKUP(Table_1[[#This Row],[AÇÕES]],'Dados Status Invest STOCKS'!A2059:AD2674,28)),0)</f>
        <v>0.13</v>
      </c>
      <c r="N2073" s="66">
        <f>IFERROR(IF(Ações!$B2073="","",VLOOKUP(Table_1[[#This Row],[AÇÕES]],'Dados Status Invest STOCKS'!A2059:AD2674,27)),0)</f>
        <v>1.26</v>
      </c>
      <c r="O2073" s="66">
        <f>IFERROR(IF(Ações!$L2073="","",Ações!$K2073*Ações!$L2073),0)</f>
        <v>3.9983999999999999E-2</v>
      </c>
      <c r="P2073" s="67">
        <f t="shared" si="32"/>
        <v>0.06</v>
      </c>
      <c r="Q2073" s="67">
        <f>IFERROR(Ações!$O2073/Ações!$M2073,0)</f>
        <v>0.30756923076923076</v>
      </c>
      <c r="R2073" s="67">
        <f>IFERROR(IF(Ações!$B2073="","",VLOOKUP(Table_1[[#This Row],[AÇÕES]],'Dados Status Invest STOCKS'!A2059:AD2674,18)/100),0)</f>
        <v>0.10220000000000001</v>
      </c>
      <c r="S2073" s="65">
        <f>IFERROR(IF(Ações!$B2073="","",VLOOKUP(Table_1[[#This Row],[AÇÕES]],'Dados Status Invest STOCKS'!A2059:AD2674,25)/100),0)</f>
        <v>7.3200000000000001E-2</v>
      </c>
      <c r="T2073" s="67">
        <f>(1-Ações!$Q2073)*Ações!$R2073</f>
        <v>7.0766424615384613E-2</v>
      </c>
      <c r="U2073" s="68">
        <f>IF(Ações!$S2073=0,Ações!$T2073,IF(Ações!$T2073=0,Ações!$S2073,AVERAGE(Ações!$S2073,Ações!$T2073)))</f>
        <v>7.1983212307692307E-2</v>
      </c>
    </row>
    <row r="2074" spans="2:21" ht="15" customHeight="1" x14ac:dyDescent="0.2">
      <c r="B2074" s="63" t="str">
        <f>IFERROR('Dados Status Invest STOCKS'!A2061,"-")</f>
        <v>GOSS</v>
      </c>
      <c r="C2074" s="45">
        <f>IFERROR((Ações!$D2074-Ações!$K2074)/Ações!$D2074,0)</f>
        <v>0</v>
      </c>
      <c r="D2074" s="46">
        <f>(Ações!$O2074)/0.06</f>
        <v>0</v>
      </c>
      <c r="E2074" s="47">
        <f>IFERROR((Ações!$F2074-Ações!$K2074)/Ações!$F2074,0)</f>
        <v>0</v>
      </c>
      <c r="F2074" s="46" t="str">
        <f>IF(OR(Ações!$N2074&lt;0,Ações!$M2074&lt;0),"",(22.5*Ações!$M2074*Ações!$N2074)^0.5)</f>
        <v/>
      </c>
      <c r="G2074" s="47">
        <f>IFERROR((Ações!$H2074-Ações!$K2074)/Ações!$H2074,0)</f>
        <v>0</v>
      </c>
      <c r="H2074" s="48">
        <f>IFERROR(Ações!$I2074/(Ações!$P2074-Table_1[[#This Row],[CAGR LUCRO 5A]]),0)</f>
        <v>0</v>
      </c>
      <c r="I2074" s="48">
        <f>IF(Ações!$S2074&lt;0,"",Ações!$O2074*(1+Ações!$S2074))</f>
        <v>0</v>
      </c>
      <c r="J2074" s="49">
        <f>IFERROR(IF(Ações!$B2074="","",(VLOOKUP(Table_1[[#This Row],[AÇÕES]],'Dados Status Invest STOCKS'!A2060:AD2675,4)/Table_1[[#This Row],[LPA]]))/100,0)</f>
        <v>1.028391167192429E-2</v>
      </c>
      <c r="K2074" s="64">
        <f>IFERROR(IF(Ações!$B2074="","",VLOOKUP(Table_1[[#This Row],[AÇÕES]],'Dados Status Invest STOCKS'!A2060:AD2675,2)),0)</f>
        <v>10.34</v>
      </c>
      <c r="L2074" s="65">
        <f>IFERROR(IF(Ações!$B2074="","",VLOOKUP(Table_1[[#This Row],[AÇÕES]],'Dados Status Invest STOCKS'!A2060:AD2675,3)/100),0)</f>
        <v>0</v>
      </c>
      <c r="M2074" s="66">
        <f>IFERROR(IF(Ações!$B2074="","",VLOOKUP(Table_1[[#This Row],[AÇÕES]],'Dados Status Invest STOCKS'!A2060:AD2675,28)),0)</f>
        <v>-3.17</v>
      </c>
      <c r="N2074" s="66">
        <f>IFERROR(IF(Ações!$B2074="","",VLOOKUP(Table_1[[#This Row],[AÇÕES]],'Dados Status Invest STOCKS'!A2060:AD2675,27)),0)</f>
        <v>2.2200000000000002</v>
      </c>
      <c r="O2074" s="66">
        <f>IFERROR(IF(Ações!$L2074="","",Ações!$K2074*Ações!$L2074),0)</f>
        <v>0</v>
      </c>
      <c r="P2074" s="67">
        <f t="shared" si="32"/>
        <v>0.06</v>
      </c>
      <c r="Q2074" s="67">
        <f>IFERROR(Ações!$O2074/Ações!$M2074,0)</f>
        <v>0</v>
      </c>
      <c r="R2074" s="67">
        <f>IFERROR(IF(Ações!$B2074="","",VLOOKUP(Table_1[[#This Row],[AÇÕES]],'Dados Status Invest STOCKS'!A2060:AD2675,18)/100),0)</f>
        <v>-1.4269999999999998</v>
      </c>
      <c r="S2074" s="65">
        <f>IFERROR(IF(Ações!$B2074="","",VLOOKUP(Table_1[[#This Row],[AÇÕES]],'Dados Status Invest STOCKS'!A2060:AD2675,25)/100),0)</f>
        <v>0</v>
      </c>
      <c r="T2074" s="67">
        <f>(1-Ações!$Q2074)*Ações!$R2074</f>
        <v>-1.4269999999999998</v>
      </c>
      <c r="U2074" s="68">
        <f>IF(Ações!$S2074=0,Ações!$T2074,IF(Ações!$T2074=0,Ações!$S2074,AVERAGE(Ações!$S2074,Ações!$T2074)))</f>
        <v>-1.4269999999999998</v>
      </c>
    </row>
    <row r="2075" spans="2:21" ht="15" customHeight="1" x14ac:dyDescent="0.2">
      <c r="B2075" s="63" t="str">
        <f>IFERROR('Dados Status Invest STOCKS'!A2062,"-")</f>
        <v>GOTU</v>
      </c>
      <c r="C2075" s="45">
        <f>IFERROR((Ações!$D2075-Ações!$K2075)/Ações!$D2075,0)</f>
        <v>0</v>
      </c>
      <c r="D2075" s="46">
        <f>(Ações!$O2075)/0.06</f>
        <v>0</v>
      </c>
      <c r="E2075" s="47">
        <f>IFERROR((Ações!$F2075-Ações!$K2075)/Ações!$F2075,0)</f>
        <v>0</v>
      </c>
      <c r="F2075" s="46" t="str">
        <f>IF(OR(Ações!$N2075&lt;0,Ações!$M2075&lt;0),"",(22.5*Ações!$M2075*Ações!$N2075)^0.5)</f>
        <v/>
      </c>
      <c r="G2075" s="47">
        <f>IFERROR((Ações!$H2075-Ações!$K2075)/Ações!$H2075,0)</f>
        <v>0</v>
      </c>
      <c r="H2075" s="48">
        <f>IFERROR(Ações!$I2075/(Ações!$P2075-Table_1[[#This Row],[CAGR LUCRO 5A]]),0)</f>
        <v>0</v>
      </c>
      <c r="I2075" s="48">
        <f>IF(Ações!$S2075&lt;0,"",Ações!$O2075*(1+Ações!$S2075))</f>
        <v>0</v>
      </c>
      <c r="J2075" s="49">
        <f>IFERROR(IF(Ações!$B2075="","",(VLOOKUP(Table_1[[#This Row],[AÇÕES]],'Dados Status Invest STOCKS'!A2061:AD2676,4)/Table_1[[#This Row],[LPA]]))/100,0)</f>
        <v>0.1711111111111111</v>
      </c>
      <c r="K2075" s="64">
        <f>IFERROR(IF(Ações!$B2075="","",VLOOKUP(Table_1[[#This Row],[AÇÕES]],'Dados Status Invest STOCKS'!A2061:AD2676,2)),0)</f>
        <v>2.19</v>
      </c>
      <c r="L2075" s="65">
        <f>IFERROR(IF(Ações!$B2075="","",VLOOKUP(Table_1[[#This Row],[AÇÕES]],'Dados Status Invest STOCKS'!A2061:AD2676,3)/100),0)</f>
        <v>0</v>
      </c>
      <c r="M2075" s="66">
        <f>IFERROR(IF(Ações!$B2075="","",VLOOKUP(Table_1[[#This Row],[AÇÕES]],'Dados Status Invest STOCKS'!A2061:AD2676,28)),0)</f>
        <v>-0.36</v>
      </c>
      <c r="N2075" s="66">
        <f>IFERROR(IF(Ações!$B2075="","",VLOOKUP(Table_1[[#This Row],[AÇÕES]],'Dados Status Invest STOCKS'!A2061:AD2676,27)),0)</f>
        <v>0.37</v>
      </c>
      <c r="O2075" s="66">
        <f>IFERROR(IF(Ações!$L2075="","",Ações!$K2075*Ações!$L2075),0)</f>
        <v>0</v>
      </c>
      <c r="P2075" s="67">
        <f t="shared" si="32"/>
        <v>0.06</v>
      </c>
      <c r="Q2075" s="67">
        <f>IFERROR(Ações!$O2075/Ações!$M2075,0)</f>
        <v>0</v>
      </c>
      <c r="R2075" s="67">
        <f>IFERROR(IF(Ações!$B2075="","",VLOOKUP(Table_1[[#This Row],[AÇÕES]],'Dados Status Invest STOCKS'!A2061:AD2676,18)/100),0)</f>
        <v>-0.95109999999999995</v>
      </c>
      <c r="S2075" s="65">
        <f>IFERROR(IF(Ações!$B2075="","",VLOOKUP(Table_1[[#This Row],[AÇÕES]],'Dados Status Invest STOCKS'!A2061:AD2676,25)/100),0)</f>
        <v>0</v>
      </c>
      <c r="T2075" s="67">
        <f>(1-Ações!$Q2075)*Ações!$R2075</f>
        <v>-0.95109999999999995</v>
      </c>
      <c r="U2075" s="68">
        <f>IF(Ações!$S2075=0,Ações!$T2075,IF(Ações!$T2075=0,Ações!$S2075,AVERAGE(Ações!$S2075,Ações!$T2075)))</f>
        <v>-0.95109999999999995</v>
      </c>
    </row>
    <row r="2076" spans="2:21" ht="15" customHeight="1" x14ac:dyDescent="0.2">
      <c r="B2076" s="63" t="str">
        <f>IFERROR('Dados Status Invest STOCKS'!A2063,"-")</f>
        <v>GOVX</v>
      </c>
      <c r="C2076" s="45">
        <f>IFERROR((Ações!$D2076-Ações!$K2076)/Ações!$D2076,0)</f>
        <v>0</v>
      </c>
      <c r="D2076" s="46">
        <f>(Ações!$O2076)/0.06</f>
        <v>0</v>
      </c>
      <c r="E2076" s="47">
        <f>IFERROR((Ações!$F2076-Ações!$K2076)/Ações!$F2076,0)</f>
        <v>0</v>
      </c>
      <c r="F2076" s="46" t="str">
        <f>IF(OR(Ações!$N2076&lt;0,Ações!$M2076&lt;0),"",(22.5*Ações!$M2076*Ações!$N2076)^0.5)</f>
        <v/>
      </c>
      <c r="G2076" s="47">
        <f>IFERROR((Ações!$H2076-Ações!$K2076)/Ações!$H2076,0)</f>
        <v>0</v>
      </c>
      <c r="H2076" s="48">
        <f>IFERROR(Ações!$I2076/(Ações!$P2076-Table_1[[#This Row],[CAGR LUCRO 5A]]),0)</f>
        <v>0</v>
      </c>
      <c r="I2076" s="48">
        <f>IF(Ações!$S2076&lt;0,"",Ações!$O2076*(1+Ações!$S2076))</f>
        <v>0</v>
      </c>
      <c r="J2076" s="49">
        <f>IFERROR(IF(Ações!$B2076="","",(VLOOKUP(Table_1[[#This Row],[AÇÕES]],'Dados Status Invest STOCKS'!A2062:AD2677,4)/Table_1[[#This Row],[LPA]]))/100,0)</f>
        <v>2.4226804123711344E-2</v>
      </c>
      <c r="K2076" s="64">
        <f>IFERROR(IF(Ações!$B2076="","",VLOOKUP(Table_1[[#This Row],[AÇÕES]],'Dados Status Invest STOCKS'!A2062:AD2677,2)),0)</f>
        <v>2.27</v>
      </c>
      <c r="L2076" s="65">
        <f>IFERROR(IF(Ações!$B2076="","",VLOOKUP(Table_1[[#This Row],[AÇÕES]],'Dados Status Invest STOCKS'!A2062:AD2677,3)/100),0)</f>
        <v>0</v>
      </c>
      <c r="M2076" s="66">
        <f>IFERROR(IF(Ações!$B2076="","",VLOOKUP(Table_1[[#This Row],[AÇÕES]],'Dados Status Invest STOCKS'!A2062:AD2677,28)),0)</f>
        <v>-0.97</v>
      </c>
      <c r="N2076" s="66">
        <f>IFERROR(IF(Ações!$B2076="","",VLOOKUP(Table_1[[#This Row],[AÇÕES]],'Dados Status Invest STOCKS'!A2062:AD2677,27)),0)</f>
        <v>2.82</v>
      </c>
      <c r="O2076" s="66">
        <f>IFERROR(IF(Ações!$L2076="","",Ações!$K2076*Ações!$L2076),0)</f>
        <v>0</v>
      </c>
      <c r="P2076" s="67">
        <f t="shared" si="32"/>
        <v>0.06</v>
      </c>
      <c r="Q2076" s="67">
        <f>IFERROR(Ações!$O2076/Ações!$M2076,0)</f>
        <v>0</v>
      </c>
      <c r="R2076" s="67">
        <f>IFERROR(IF(Ações!$B2076="","",VLOOKUP(Table_1[[#This Row],[AÇÕES]],'Dados Status Invest STOCKS'!A2062:AD2677,18)/100),0)</f>
        <v>-0.34240000000000004</v>
      </c>
      <c r="S2076" s="65">
        <f>IFERROR(IF(Ações!$B2076="","",VLOOKUP(Table_1[[#This Row],[AÇÕES]],'Dados Status Invest STOCKS'!A2062:AD2677,25)/100),0)</f>
        <v>0</v>
      </c>
      <c r="T2076" s="67">
        <f>(1-Ações!$Q2076)*Ações!$R2076</f>
        <v>-0.34240000000000004</v>
      </c>
      <c r="U2076" s="68">
        <f>IF(Ações!$S2076=0,Ações!$T2076,IF(Ações!$T2076=0,Ações!$S2076,AVERAGE(Ações!$S2076,Ações!$T2076)))</f>
        <v>-0.34240000000000004</v>
      </c>
    </row>
    <row r="2077" spans="2:21" ht="15" customHeight="1" x14ac:dyDescent="0.2">
      <c r="B2077" s="63" t="str">
        <f>IFERROR('Dados Status Invest STOCKS'!A2064,"-")</f>
        <v>GOVXW</v>
      </c>
      <c r="C2077" s="45">
        <f>IFERROR((Ações!$D2077-Ações!$K2077)/Ações!$D2077,0)</f>
        <v>0</v>
      </c>
      <c r="D2077" s="46">
        <f>(Ações!$O2077)/0.06</f>
        <v>0</v>
      </c>
      <c r="E2077" s="47">
        <f>IFERROR((Ações!$F2077-Ações!$K2077)/Ações!$F2077,0)</f>
        <v>0</v>
      </c>
      <c r="F2077" s="46" t="str">
        <f>IF(OR(Ações!$N2077&lt;0,Ações!$M2077&lt;0),"",(22.5*Ações!$M2077*Ações!$N2077)^0.5)</f>
        <v/>
      </c>
      <c r="G2077" s="47">
        <f>IFERROR((Ações!$H2077-Ações!$K2077)/Ações!$H2077,0)</f>
        <v>0</v>
      </c>
      <c r="H2077" s="48">
        <f>IFERROR(Ações!$I2077/(Ações!$P2077-Table_1[[#This Row],[CAGR LUCRO 5A]]),0)</f>
        <v>0</v>
      </c>
      <c r="I2077" s="48">
        <f>IF(Ações!$S2077&lt;0,"",Ações!$O2077*(1+Ações!$S2077))</f>
        <v>0</v>
      </c>
      <c r="J2077" s="49">
        <f>IFERROR(IF(Ações!$B2077="","",(VLOOKUP(Table_1[[#This Row],[AÇÕES]],'Dados Status Invest STOCKS'!A2063:AD2678,4)/Table_1[[#This Row],[LPA]]))/100,0)</f>
        <v>9.7938144329896906E-3</v>
      </c>
      <c r="K2077" s="64">
        <f>IFERROR(IF(Ações!$B2077="","",VLOOKUP(Table_1[[#This Row],[AÇÕES]],'Dados Status Invest STOCKS'!A2063:AD2678,2)),0)</f>
        <v>0.92</v>
      </c>
      <c r="L2077" s="65">
        <f>IFERROR(IF(Ações!$B2077="","",VLOOKUP(Table_1[[#This Row],[AÇÕES]],'Dados Status Invest STOCKS'!A2063:AD2678,3)/100),0)</f>
        <v>0</v>
      </c>
      <c r="M2077" s="66">
        <f>IFERROR(IF(Ações!$B2077="","",VLOOKUP(Table_1[[#This Row],[AÇÕES]],'Dados Status Invest STOCKS'!A2063:AD2678,28)),0)</f>
        <v>-0.97</v>
      </c>
      <c r="N2077" s="66">
        <f>IFERROR(IF(Ações!$B2077="","",VLOOKUP(Table_1[[#This Row],[AÇÕES]],'Dados Status Invest STOCKS'!A2063:AD2678,27)),0)</f>
        <v>2.82</v>
      </c>
      <c r="O2077" s="66">
        <f>IFERROR(IF(Ações!$L2077="","",Ações!$K2077*Ações!$L2077),0)</f>
        <v>0</v>
      </c>
      <c r="P2077" s="67">
        <f t="shared" si="32"/>
        <v>0.06</v>
      </c>
      <c r="Q2077" s="67">
        <f>IFERROR(Ações!$O2077/Ações!$M2077,0)</f>
        <v>0</v>
      </c>
      <c r="R2077" s="67">
        <f>IFERROR(IF(Ações!$B2077="","",VLOOKUP(Table_1[[#This Row],[AÇÕES]],'Dados Status Invest STOCKS'!A2063:AD2678,18)/100),0)</f>
        <v>-0.34240000000000004</v>
      </c>
      <c r="S2077" s="65">
        <f>IFERROR(IF(Ações!$B2077="","",VLOOKUP(Table_1[[#This Row],[AÇÕES]],'Dados Status Invest STOCKS'!A2063:AD2678,25)/100),0)</f>
        <v>0</v>
      </c>
      <c r="T2077" s="67">
        <f>(1-Ações!$Q2077)*Ações!$R2077</f>
        <v>-0.34240000000000004</v>
      </c>
      <c r="U2077" s="68">
        <f>IF(Ações!$S2077=0,Ações!$T2077,IF(Ações!$T2077=0,Ações!$S2077,AVERAGE(Ações!$S2077,Ações!$T2077)))</f>
        <v>-0.34240000000000004</v>
      </c>
    </row>
    <row r="2078" spans="2:21" ht="15" customHeight="1" x14ac:dyDescent="0.2">
      <c r="B2078" s="63" t="str">
        <f>IFERROR('Dados Status Invest STOCKS'!A2065,"-")</f>
        <v>GP</v>
      </c>
      <c r="C2078" s="45">
        <f>IFERROR((Ações!$D2078-Ações!$K2078)/Ações!$D2078,0)</f>
        <v>0</v>
      </c>
      <c r="D2078" s="46">
        <f>(Ações!$O2078)/0.06</f>
        <v>0</v>
      </c>
      <c r="E2078" s="47">
        <f>IFERROR((Ações!$F2078-Ações!$K2078)/Ações!$F2078,0)</f>
        <v>0</v>
      </c>
      <c r="F2078" s="46" t="str">
        <f>IF(OR(Ações!$N2078&lt;0,Ações!$M2078&lt;0),"",(22.5*Ações!$M2078*Ações!$N2078)^0.5)</f>
        <v/>
      </c>
      <c r="G2078" s="47">
        <f>IFERROR((Ações!$H2078-Ações!$K2078)/Ações!$H2078,0)</f>
        <v>0</v>
      </c>
      <c r="H2078" s="48">
        <f>IFERROR(Ações!$I2078/(Ações!$P2078-Table_1[[#This Row],[CAGR LUCRO 5A]]),0)</f>
        <v>0</v>
      </c>
      <c r="I2078" s="48">
        <f>IF(Ações!$S2078&lt;0,"",Ações!$O2078*(1+Ações!$S2078))</f>
        <v>0</v>
      </c>
      <c r="J2078" s="49">
        <f>IFERROR(IF(Ações!$B2078="","",(VLOOKUP(Table_1[[#This Row],[AÇÕES]],'Dados Status Invest STOCKS'!A2064:AD2679,4)/Table_1[[#This Row],[LPA]]))/100,0)</f>
        <v>0.50249999999999995</v>
      </c>
      <c r="K2078" s="64">
        <f>IFERROR(IF(Ações!$B2078="","",VLOOKUP(Table_1[[#This Row],[AÇÕES]],'Dados Status Invest STOCKS'!A2064:AD2679,2)),0)</f>
        <v>5.2</v>
      </c>
      <c r="L2078" s="65">
        <f>IFERROR(IF(Ações!$B2078="","",VLOOKUP(Table_1[[#This Row],[AÇÕES]],'Dados Status Invest STOCKS'!A2064:AD2679,3)/100),0)</f>
        <v>0</v>
      </c>
      <c r="M2078" s="66">
        <f>IFERROR(IF(Ações!$B2078="","",VLOOKUP(Table_1[[#This Row],[AÇÕES]],'Dados Status Invest STOCKS'!A2064:AD2679,28)),0)</f>
        <v>-0.32</v>
      </c>
      <c r="N2078" s="66">
        <f>IFERROR(IF(Ações!$B2078="","",VLOOKUP(Table_1[[#This Row],[AÇÕES]],'Dados Status Invest STOCKS'!A2064:AD2679,27)),0)</f>
        <v>1.66</v>
      </c>
      <c r="O2078" s="66">
        <f>IFERROR(IF(Ações!$L2078="","",Ações!$K2078*Ações!$L2078),0)</f>
        <v>0</v>
      </c>
      <c r="P2078" s="67">
        <f t="shared" si="32"/>
        <v>0.06</v>
      </c>
      <c r="Q2078" s="67">
        <f>IFERROR(Ações!$O2078/Ações!$M2078,0)</f>
        <v>0</v>
      </c>
      <c r="R2078" s="67">
        <f>IFERROR(IF(Ações!$B2078="","",VLOOKUP(Table_1[[#This Row],[AÇÕES]],'Dados Status Invest STOCKS'!A2064:AD2679,18)/100),0)</f>
        <v>-0.1943</v>
      </c>
      <c r="S2078" s="65">
        <f>IFERROR(IF(Ações!$B2078="","",VLOOKUP(Table_1[[#This Row],[AÇÕES]],'Dados Status Invest STOCKS'!A2064:AD2679,25)/100),0)</f>
        <v>0</v>
      </c>
      <c r="T2078" s="67">
        <f>(1-Ações!$Q2078)*Ações!$R2078</f>
        <v>-0.1943</v>
      </c>
      <c r="U2078" s="68">
        <f>IF(Ações!$S2078=0,Ações!$T2078,IF(Ações!$T2078=0,Ações!$S2078,AVERAGE(Ações!$S2078,Ações!$T2078)))</f>
        <v>-0.1943</v>
      </c>
    </row>
    <row r="2079" spans="2:21" ht="15" customHeight="1" x14ac:dyDescent="0.2">
      <c r="B2079" s="63" t="str">
        <f>IFERROR('Dados Status Invest STOCKS'!A2066,"-")</f>
        <v>GPC</v>
      </c>
      <c r="C2079" s="45">
        <f>IFERROR((Ações!$D2079-Ações!$K2079)/Ações!$D2079,0)</f>
        <v>-1.4793388429752063</v>
      </c>
      <c r="D2079" s="46">
        <f>(Ações!$O2079)/0.06</f>
        <v>54.441933333333331</v>
      </c>
      <c r="E2079" s="47">
        <f>IFERROR((Ações!$F2079-Ações!$K2079)/Ações!$F2079,0)</f>
        <v>-1.5167575876528816</v>
      </c>
      <c r="F2079" s="46">
        <f>IF(OR(Ações!$N2079&lt;0,Ações!$M2079&lt;0),"",(22.5*Ações!$M2079*Ações!$N2079)^0.5)</f>
        <v>53.632499475597811</v>
      </c>
      <c r="G2079" s="47">
        <f>IFERROR((Ações!$H2079-Ações!$K2079)/Ações!$H2079,0)</f>
        <v>-1.4793388429752063</v>
      </c>
      <c r="H2079" s="48">
        <f>IFERROR(Ações!$I2079/(Ações!$P2079-Table_1[[#This Row],[CAGR LUCRO 5A]]),0)</f>
        <v>54.441933333333331</v>
      </c>
      <c r="I2079" s="48">
        <f>IF(Ações!$S2079&lt;0,"",Ações!$O2079*(1+Ações!$S2079))</f>
        <v>3.2665159999999998</v>
      </c>
      <c r="J2079" s="49">
        <f>IFERROR(IF(Ações!$B2079="","",(VLOOKUP(Table_1[[#This Row],[AÇÕES]],'Dados Status Invest STOCKS'!A2065:AD2680,4)/Table_1[[#This Row],[LPA]]))/100,0)</f>
        <v>4.1293706293706302E-2</v>
      </c>
      <c r="K2079" s="64">
        <f>IFERROR(IF(Ações!$B2079="","",VLOOKUP(Table_1[[#This Row],[AÇÕES]],'Dados Status Invest STOCKS'!A2065:AD2680,2)),0)</f>
        <v>134.97999999999999</v>
      </c>
      <c r="L2079" s="65">
        <f>IFERROR(IF(Ações!$B2079="","",VLOOKUP(Table_1[[#This Row],[AÇÕES]],'Dados Status Invest STOCKS'!A2065:AD2680,3)/100),0)</f>
        <v>2.4199999999999999E-2</v>
      </c>
      <c r="M2079" s="66">
        <f>IFERROR(IF(Ações!$B2079="","",VLOOKUP(Table_1[[#This Row],[AÇÕES]],'Dados Status Invest STOCKS'!A2065:AD2680,28)),0)</f>
        <v>5.72</v>
      </c>
      <c r="N2079" s="66">
        <f>IFERROR(IF(Ações!$B2079="","",VLOOKUP(Table_1[[#This Row],[AÇÕES]],'Dados Status Invest STOCKS'!A2065:AD2680,27)),0)</f>
        <v>22.35</v>
      </c>
      <c r="O2079" s="66">
        <f>IFERROR(IF(Ações!$L2079="","",Ações!$K2079*Ações!$L2079),0)</f>
        <v>3.2665159999999998</v>
      </c>
      <c r="P2079" s="67">
        <f t="shared" si="32"/>
        <v>0.06</v>
      </c>
      <c r="Q2079" s="67">
        <f>IFERROR(Ações!$O2079/Ações!$M2079,0)</f>
        <v>0.57106923076923077</v>
      </c>
      <c r="R2079" s="67">
        <f>IFERROR(IF(Ações!$B2079="","",VLOOKUP(Table_1[[#This Row],[AÇÕES]],'Dados Status Invest STOCKS'!A2065:AD2680,18)/100),0)</f>
        <v>0.25569999999999998</v>
      </c>
      <c r="S2079" s="65">
        <f>IFERROR(IF(Ações!$B2079="","",VLOOKUP(Table_1[[#This Row],[AÇÕES]],'Dados Status Invest STOCKS'!A2065:AD2680,25)/100),0)</f>
        <v>0</v>
      </c>
      <c r="T2079" s="67">
        <f>(1-Ações!$Q2079)*Ações!$R2079</f>
        <v>0.10967759769230769</v>
      </c>
      <c r="U2079" s="68">
        <f>IF(Ações!$S2079=0,Ações!$T2079,IF(Ações!$T2079=0,Ações!$S2079,AVERAGE(Ações!$S2079,Ações!$T2079)))</f>
        <v>0.10967759769230769</v>
      </c>
    </row>
    <row r="2080" spans="2:21" ht="15" customHeight="1" x14ac:dyDescent="0.2">
      <c r="B2080" s="63" t="str">
        <f>IFERROR('Dados Status Invest STOCKS'!A2067,"-")</f>
        <v>GPI</v>
      </c>
      <c r="C2080" s="45">
        <f>IFERROR((Ações!$D2080-Ações!$K2080)/Ações!$D2080,0)</f>
        <v>-7.1081081081081079</v>
      </c>
      <c r="D2080" s="46">
        <f>(Ações!$O2080)/0.06</f>
        <v>22.102566666666668</v>
      </c>
      <c r="E2080" s="47">
        <f>IFERROR((Ações!$F2080-Ações!$K2080)/Ações!$F2080,0)</f>
        <v>0.34324770546456612</v>
      </c>
      <c r="F2080" s="46">
        <f>IF(OR(Ações!$N2080&lt;0,Ações!$M2080&lt;0),"",(22.5*Ações!$M2080*Ações!$N2080)^0.5)</f>
        <v>272.87304740483256</v>
      </c>
      <c r="G2080" s="47">
        <f>IFERROR((Ações!$H2080-Ações!$K2080)/Ações!$H2080,0)</f>
        <v>22.404890400523588</v>
      </c>
      <c r="H2080" s="48">
        <f>IFERROR(Ações!$I2080/(Ações!$P2080-Table_1[[#This Row],[CAGR LUCRO 5A]]),0)</f>
        <v>-8.3723857794486225</v>
      </c>
      <c r="I2080" s="48">
        <f>IF(Ações!$S2080&lt;0,"",Ações!$O2080*(1+Ações!$S2080))</f>
        <v>1.6702909630000002</v>
      </c>
      <c r="J2080" s="49">
        <f>IFERROR(IF(Ações!$B2080="","",(VLOOKUP(Table_1[[#This Row],[AÇÕES]],'Dados Status Invest STOCKS'!A2066:AD2681,4)/Table_1[[#This Row],[LPA]]))/100,0)</f>
        <v>1.8385650224215246E-3</v>
      </c>
      <c r="K2080" s="64">
        <f>IFERROR(IF(Ações!$B2080="","",VLOOKUP(Table_1[[#This Row],[AÇÕES]],'Dados Status Invest STOCKS'!A2066:AD2681,2)),0)</f>
        <v>179.21</v>
      </c>
      <c r="L2080" s="65">
        <f>IFERROR(IF(Ações!$B2080="","",VLOOKUP(Table_1[[#This Row],[AÇÕES]],'Dados Status Invest STOCKS'!A2066:AD2681,3)/100),0)</f>
        <v>7.4000000000000003E-3</v>
      </c>
      <c r="M2080" s="66">
        <f>IFERROR(IF(Ações!$B2080="","",VLOOKUP(Table_1[[#This Row],[AÇÕES]],'Dados Status Invest STOCKS'!A2066:AD2681,28)),0)</f>
        <v>31.22</v>
      </c>
      <c r="N2080" s="66">
        <f>IFERROR(IF(Ações!$B2080="","",VLOOKUP(Table_1[[#This Row],[AÇÕES]],'Dados Status Invest STOCKS'!A2066:AD2681,27)),0)</f>
        <v>106</v>
      </c>
      <c r="O2080" s="66">
        <f>IFERROR(IF(Ações!$L2080="","",Ações!$K2080*Ações!$L2080),0)</f>
        <v>1.3261540000000001</v>
      </c>
      <c r="P2080" s="67">
        <f t="shared" si="32"/>
        <v>0.06</v>
      </c>
      <c r="Q2080" s="67">
        <f>IFERROR(Ações!$O2080/Ações!$M2080,0)</f>
        <v>4.2477706598334407E-2</v>
      </c>
      <c r="R2080" s="67">
        <f>IFERROR(IF(Ações!$B2080="","",VLOOKUP(Table_1[[#This Row],[AÇÕES]],'Dados Status Invest STOCKS'!A2066:AD2681,18)/100),0)</f>
        <v>0.29449999999999998</v>
      </c>
      <c r="S2080" s="65">
        <f>IFERROR(IF(Ações!$B2080="","",VLOOKUP(Table_1[[#This Row],[AÇÕES]],'Dados Status Invest STOCKS'!A2066:AD2681,25)/100),0)</f>
        <v>0.25950000000000001</v>
      </c>
      <c r="T2080" s="67">
        <f>(1-Ações!$Q2080)*Ações!$R2080</f>
        <v>0.28199031540679048</v>
      </c>
      <c r="U2080" s="68">
        <f>IF(Ações!$S2080=0,Ações!$T2080,IF(Ações!$T2080=0,Ações!$S2080,AVERAGE(Ações!$S2080,Ações!$T2080)))</f>
        <v>0.27074515770339525</v>
      </c>
    </row>
    <row r="2081" spans="2:21" ht="15" customHeight="1" x14ac:dyDescent="0.2">
      <c r="B2081" s="63" t="str">
        <f>IFERROR('Dados Status Invest STOCKS'!A2068,"-")</f>
        <v>GPK</v>
      </c>
      <c r="C2081" s="45">
        <f>IFERROR((Ações!$D2081-Ações!$K2081)/Ações!$D2081,0)</f>
        <v>-2.7974683544303791</v>
      </c>
      <c r="D2081" s="46">
        <f>(Ações!$O2081)/0.06</f>
        <v>5.0086000000000004</v>
      </c>
      <c r="E2081" s="47">
        <f>IFERROR((Ações!$F2081-Ações!$K2081)/Ações!$F2081,0)</f>
        <v>-0.88395338403074142</v>
      </c>
      <c r="F2081" s="46">
        <f>IF(OR(Ações!$N2081&lt;0,Ações!$M2081&lt;0),"",(22.5*Ações!$M2081*Ações!$N2081)^0.5)</f>
        <v>10.095791202278305</v>
      </c>
      <c r="G2081" s="47">
        <f>IFERROR((Ações!$H2081-Ações!$K2081)/Ações!$H2081,0)</f>
        <v>0</v>
      </c>
      <c r="H2081" s="48">
        <f>IFERROR(Ações!$I2081/(Ações!$P2081-Table_1[[#This Row],[CAGR LUCRO 5A]]),0)</f>
        <v>0</v>
      </c>
      <c r="I2081" s="48" t="str">
        <f>IF(Ações!$S2081&lt;0,"",Ações!$O2081*(1+Ações!$S2081))</f>
        <v/>
      </c>
      <c r="J2081" s="49">
        <f>IFERROR(IF(Ações!$B2081="","",(VLOOKUP(Table_1[[#This Row],[AÇÕES]],'Dados Status Invest STOCKS'!A2067:AD2682,4)/Table_1[[#This Row],[LPA]]))/100,0)</f>
        <v>0.33960000000000001</v>
      </c>
      <c r="K2081" s="64">
        <f>IFERROR(IF(Ações!$B2081="","",VLOOKUP(Table_1[[#This Row],[AÇÕES]],'Dados Status Invest STOCKS'!A2067:AD2682,2)),0)</f>
        <v>19.02</v>
      </c>
      <c r="L2081" s="65">
        <f>IFERROR(IF(Ações!$B2081="","",VLOOKUP(Table_1[[#This Row],[AÇÕES]],'Dados Status Invest STOCKS'!A2067:AD2682,3)/100),0)</f>
        <v>1.5800000000000002E-2</v>
      </c>
      <c r="M2081" s="66">
        <f>IFERROR(IF(Ações!$B2081="","",VLOOKUP(Table_1[[#This Row],[AÇÕES]],'Dados Status Invest STOCKS'!A2067:AD2682,28)),0)</f>
        <v>0.75</v>
      </c>
      <c r="N2081" s="66">
        <f>IFERROR(IF(Ações!$B2081="","",VLOOKUP(Table_1[[#This Row],[AÇÕES]],'Dados Status Invest STOCKS'!A2067:AD2682,27)),0)</f>
        <v>6.04</v>
      </c>
      <c r="O2081" s="66">
        <f>IFERROR(IF(Ações!$L2081="","",Ações!$K2081*Ações!$L2081),0)</f>
        <v>0.30051600000000001</v>
      </c>
      <c r="P2081" s="67">
        <f t="shared" si="32"/>
        <v>0.06</v>
      </c>
      <c r="Q2081" s="67">
        <f>IFERROR(Ações!$O2081/Ações!$M2081,0)</f>
        <v>0.40068799999999999</v>
      </c>
      <c r="R2081" s="67">
        <f>IFERROR(IF(Ações!$B2081="","",VLOOKUP(Table_1[[#This Row],[AÇÕES]],'Dados Status Invest STOCKS'!A2067:AD2682,18)/100),0)</f>
        <v>0.12369999999999999</v>
      </c>
      <c r="S2081" s="65">
        <f>IFERROR(IF(Ações!$B2081="","",VLOOKUP(Table_1[[#This Row],[AÇÕES]],'Dados Status Invest STOCKS'!A2067:AD2682,25)/100),0)</f>
        <v>-6.1799999999999994E-2</v>
      </c>
      <c r="T2081" s="67">
        <f>(1-Ações!$Q2081)*Ações!$R2081</f>
        <v>7.4134894399999998E-2</v>
      </c>
      <c r="U2081" s="68">
        <f>IF(Ações!$S2081=0,Ações!$T2081,IF(Ações!$T2081=0,Ações!$S2081,AVERAGE(Ações!$S2081,Ações!$T2081)))</f>
        <v>6.1674472000000022E-3</v>
      </c>
    </row>
    <row r="2082" spans="2:21" ht="15" customHeight="1" x14ac:dyDescent="0.2">
      <c r="B2082" s="63" t="str">
        <f>IFERROR('Dados Status Invest STOCKS'!A2069,"-")</f>
        <v>GPN</v>
      </c>
      <c r="C2082" s="45">
        <f>IFERROR((Ações!$D2082-Ações!$K2082)/Ações!$D2082,0)</f>
        <v>-8.5238095238095237</v>
      </c>
      <c r="D2082" s="46">
        <f>(Ações!$O2082)/0.06</f>
        <v>14.78505</v>
      </c>
      <c r="E2082" s="47">
        <f>IFERROR((Ações!$F2082-Ações!$K2082)/Ações!$F2082,0)</f>
        <v>-0.73723728933108434</v>
      </c>
      <c r="F2082" s="46">
        <f>IF(OR(Ações!$N2082&lt;0,Ações!$M2082&lt;0),"",(22.5*Ações!$M2082*Ações!$N2082)^0.5)</f>
        <v>81.053982011990016</v>
      </c>
      <c r="G2082" s="47">
        <f>IFERROR((Ações!$H2082-Ações!$K2082)/Ações!$H2082,0)</f>
        <v>14.708638083745825</v>
      </c>
      <c r="H2082" s="48">
        <f>IFERROR(Ações!$I2082/(Ações!$P2082-Table_1[[#This Row],[CAGR LUCRO 5A]]),0)</f>
        <v>-10.271625754491017</v>
      </c>
      <c r="I2082" s="48">
        <f>IF(Ações!$S2082&lt;0,"",Ações!$O2082*(1+Ações!$S2082))</f>
        <v>1.0292169006</v>
      </c>
      <c r="J2082" s="49">
        <f>IFERROR(IF(Ações!$B2082="","",(VLOOKUP(Table_1[[#This Row],[AÇÕES]],'Dados Status Invest STOCKS'!A2068:AD2683,4)/Table_1[[#This Row],[LPA]]))/100,0)</f>
        <v>0.1341975308641975</v>
      </c>
      <c r="K2082" s="64">
        <f>IFERROR(IF(Ações!$B2082="","",VLOOKUP(Table_1[[#This Row],[AÇÕES]],'Dados Status Invest STOCKS'!A2068:AD2683,2)),0)</f>
        <v>140.81</v>
      </c>
      <c r="L2082" s="65">
        <f>IFERROR(IF(Ações!$B2082="","",VLOOKUP(Table_1[[#This Row],[AÇÕES]],'Dados Status Invest STOCKS'!A2068:AD2683,3)/100),0)</f>
        <v>6.3E-3</v>
      </c>
      <c r="M2082" s="66">
        <f>IFERROR(IF(Ações!$B2082="","",VLOOKUP(Table_1[[#This Row],[AÇÕES]],'Dados Status Invest STOCKS'!A2068:AD2683,28)),0)</f>
        <v>3.24</v>
      </c>
      <c r="N2082" s="66">
        <f>IFERROR(IF(Ações!$B2082="","",VLOOKUP(Table_1[[#This Row],[AÇÕES]],'Dados Status Invest STOCKS'!A2068:AD2683,27)),0)</f>
        <v>90.12</v>
      </c>
      <c r="O2082" s="66">
        <f>IFERROR(IF(Ações!$L2082="","",Ações!$K2082*Ações!$L2082),0)</f>
        <v>0.88710299999999997</v>
      </c>
      <c r="P2082" s="67">
        <f t="shared" si="32"/>
        <v>0.06</v>
      </c>
      <c r="Q2082" s="67">
        <f>IFERROR(Ações!$O2082/Ações!$M2082,0)</f>
        <v>0.27379722222222219</v>
      </c>
      <c r="R2082" s="67">
        <f>IFERROR(IF(Ações!$B2082="","",VLOOKUP(Table_1[[#This Row],[AÇÕES]],'Dados Status Invest STOCKS'!A2068:AD2683,18)/100),0)</f>
        <v>3.5900000000000001E-2</v>
      </c>
      <c r="S2082" s="65">
        <f>IFERROR(IF(Ações!$B2082="","",VLOOKUP(Table_1[[#This Row],[AÇÕES]],'Dados Status Invest STOCKS'!A2068:AD2683,25)/100),0)</f>
        <v>0.16020000000000001</v>
      </c>
      <c r="T2082" s="67">
        <f>(1-Ações!$Q2082)*Ações!$R2082</f>
        <v>2.6070679722222222E-2</v>
      </c>
      <c r="U2082" s="68">
        <f>IF(Ações!$S2082=0,Ações!$T2082,IF(Ações!$T2082=0,Ações!$S2082,AVERAGE(Ações!$S2082,Ações!$T2082)))</f>
        <v>9.3135339861111111E-2</v>
      </c>
    </row>
    <row r="2083" spans="2:21" ht="15" customHeight="1" x14ac:dyDescent="0.2">
      <c r="B2083" s="63" t="str">
        <f>IFERROR('Dados Status Invest STOCKS'!A2070,"-")</f>
        <v>GPP</v>
      </c>
      <c r="C2083" s="45">
        <f>IFERROR((Ações!$D2083-Ações!$K2083)/Ações!$D2083,0)</f>
        <v>-0.11731843575418996</v>
      </c>
      <c r="D2083" s="46">
        <f>(Ações!$O2083)/0.06</f>
        <v>13.246</v>
      </c>
      <c r="E2083" s="47">
        <f>IFERROR((Ações!$F2083-Ações!$K2083)/Ações!$F2083,0)</f>
        <v>0</v>
      </c>
      <c r="F2083" s="46">
        <f>IF(OR(Ações!$N2083&lt;0,Ações!$M2083&lt;0),"",(22.5*Ações!$M2083*Ações!$N2083)^0.5)</f>
        <v>0</v>
      </c>
      <c r="G2083" s="47">
        <f>IFERROR((Ações!$H2083-Ações!$K2083)/Ações!$H2083,0)</f>
        <v>2.1194979893617969</v>
      </c>
      <c r="H2083" s="48">
        <f>IFERROR(Ações!$I2083/(Ações!$P2083-Table_1[[#This Row],[CAGR LUCRO 5A]]),0)</f>
        <v>-13.220211327433629</v>
      </c>
      <c r="I2083" s="48">
        <f>IF(Ações!$S2083&lt;0,"",Ações!$O2083*(1+Ações!$S2083))</f>
        <v>0.89633032800000001</v>
      </c>
      <c r="J2083" s="49">
        <f>IFERROR(IF(Ações!$B2083="","",(VLOOKUP(Table_1[[#This Row],[AÇÕES]],'Dados Status Invest STOCKS'!A2069:AD2684,4)/Table_1[[#This Row],[LPA]]))/100,0)</f>
        <v>4.8228571428571426E-2</v>
      </c>
      <c r="K2083" s="64">
        <f>IFERROR(IF(Ações!$B2083="","",VLOOKUP(Table_1[[#This Row],[AÇÕES]],'Dados Status Invest STOCKS'!A2069:AD2684,2)),0)</f>
        <v>14.8</v>
      </c>
      <c r="L2083" s="65">
        <f>IFERROR(IF(Ações!$B2083="","",VLOOKUP(Table_1[[#This Row],[AÇÕES]],'Dados Status Invest STOCKS'!A2069:AD2684,3)/100),0)</f>
        <v>5.3699999999999998E-2</v>
      </c>
      <c r="M2083" s="66">
        <f>IFERROR(IF(Ações!$B2083="","",VLOOKUP(Table_1[[#This Row],[AÇÕES]],'Dados Status Invest STOCKS'!A2069:AD2684,28)),0)</f>
        <v>1.75</v>
      </c>
      <c r="N2083" s="66">
        <f>IFERROR(IF(Ações!$B2083="","",VLOOKUP(Table_1[[#This Row],[AÇÕES]],'Dados Status Invest STOCKS'!A2069:AD2684,27)),0)</f>
        <v>0</v>
      </c>
      <c r="O2083" s="66">
        <f>IFERROR(IF(Ações!$L2083="","",Ações!$K2083*Ações!$L2083),0)</f>
        <v>0.79476000000000002</v>
      </c>
      <c r="P2083" s="67">
        <f t="shared" si="32"/>
        <v>0.06</v>
      </c>
      <c r="Q2083" s="67">
        <f>IFERROR(Ações!$O2083/Ações!$M2083,0)</f>
        <v>0.45414857142857146</v>
      </c>
      <c r="R2083" s="67">
        <f>IFERROR(IF(Ações!$B2083="","",VLOOKUP(Table_1[[#This Row],[AÇÕES]],'Dados Status Invest STOCKS'!A2069:AD2684,18)/100),0)</f>
        <v>0</v>
      </c>
      <c r="S2083" s="65">
        <f>IFERROR(IF(Ações!$B2083="","",VLOOKUP(Table_1[[#This Row],[AÇÕES]],'Dados Status Invest STOCKS'!A2069:AD2684,25)/100),0)</f>
        <v>0.1278</v>
      </c>
      <c r="T2083" s="67">
        <f>(1-Ações!$Q2083)*Ações!$R2083</f>
        <v>0</v>
      </c>
      <c r="U2083" s="68">
        <f>IF(Ações!$S2083=0,Ações!$T2083,IF(Ações!$T2083=0,Ações!$S2083,AVERAGE(Ações!$S2083,Ações!$T2083)))</f>
        <v>0.1278</v>
      </c>
    </row>
    <row r="2084" spans="2:21" ht="15" customHeight="1" x14ac:dyDescent="0.2">
      <c r="B2084" s="63" t="str">
        <f>IFERROR('Dados Status Invest STOCKS'!A2071,"-")</f>
        <v>GPRE</v>
      </c>
      <c r="C2084" s="45">
        <f>IFERROR((Ações!$D2084-Ações!$K2084)/Ações!$D2084,0)</f>
        <v>0</v>
      </c>
      <c r="D2084" s="46">
        <f>(Ações!$O2084)/0.06</f>
        <v>0</v>
      </c>
      <c r="E2084" s="47">
        <f>IFERROR((Ações!$F2084-Ações!$K2084)/Ações!$F2084,0)</f>
        <v>0</v>
      </c>
      <c r="F2084" s="46" t="str">
        <f>IF(OR(Ações!$N2084&lt;0,Ações!$M2084&lt;0),"",(22.5*Ações!$M2084*Ações!$N2084)^0.5)</f>
        <v/>
      </c>
      <c r="G2084" s="47">
        <f>IFERROR((Ações!$H2084-Ações!$K2084)/Ações!$H2084,0)</f>
        <v>0</v>
      </c>
      <c r="H2084" s="48">
        <f>IFERROR(Ações!$I2084/(Ações!$P2084-Table_1[[#This Row],[CAGR LUCRO 5A]]),0)</f>
        <v>0</v>
      </c>
      <c r="I2084" s="48">
        <f>IF(Ações!$S2084&lt;0,"",Ações!$O2084*(1+Ações!$S2084))</f>
        <v>0</v>
      </c>
      <c r="J2084" s="49">
        <f>IFERROR(IF(Ações!$B2084="","",(VLOOKUP(Table_1[[#This Row],[AÇÕES]],'Dados Status Invest STOCKS'!A2070:AD2685,4)/Table_1[[#This Row],[LPA]]))/100,0)</f>
        <v>8.1464646464646448E-2</v>
      </c>
      <c r="K2084" s="64">
        <f>IFERROR(IF(Ações!$B2084="","",VLOOKUP(Table_1[[#This Row],[AÇÕES]],'Dados Status Invest STOCKS'!A2070:AD2685,2)),0)</f>
        <v>31.91</v>
      </c>
      <c r="L2084" s="65">
        <f>IFERROR(IF(Ações!$B2084="","",VLOOKUP(Table_1[[#This Row],[AÇÕES]],'Dados Status Invest STOCKS'!A2070:AD2685,3)/100),0)</f>
        <v>0</v>
      </c>
      <c r="M2084" s="66">
        <f>IFERROR(IF(Ações!$B2084="","",VLOOKUP(Table_1[[#This Row],[AÇÕES]],'Dados Status Invest STOCKS'!A2070:AD2685,28)),0)</f>
        <v>-1.98</v>
      </c>
      <c r="N2084" s="66">
        <f>IFERROR(IF(Ações!$B2084="","",VLOOKUP(Table_1[[#This Row],[AÇÕES]],'Dados Status Invest STOCKS'!A2070:AD2685,27)),0)</f>
        <v>18.13</v>
      </c>
      <c r="O2084" s="66">
        <f>IFERROR(IF(Ações!$L2084="","",Ações!$K2084*Ações!$L2084),0)</f>
        <v>0</v>
      </c>
      <c r="P2084" s="67">
        <f t="shared" si="32"/>
        <v>0.06</v>
      </c>
      <c r="Q2084" s="67">
        <f>IFERROR(Ações!$O2084/Ações!$M2084,0)</f>
        <v>0</v>
      </c>
      <c r="R2084" s="67">
        <f>IFERROR(IF(Ações!$B2084="","",VLOOKUP(Table_1[[#This Row],[AÇÕES]],'Dados Status Invest STOCKS'!A2070:AD2685,18)/100),0)</f>
        <v>-0.10920000000000001</v>
      </c>
      <c r="S2084" s="65">
        <f>IFERROR(IF(Ações!$B2084="","",VLOOKUP(Table_1[[#This Row],[AÇÕES]],'Dados Status Invest STOCKS'!A2070:AD2685,25)/100),0)</f>
        <v>0</v>
      </c>
      <c r="T2084" s="67">
        <f>(1-Ações!$Q2084)*Ações!$R2084</f>
        <v>-0.10920000000000001</v>
      </c>
      <c r="U2084" s="68">
        <f>IF(Ações!$S2084=0,Ações!$T2084,IF(Ações!$T2084=0,Ações!$S2084,AVERAGE(Ações!$S2084,Ações!$T2084)))</f>
        <v>-0.10920000000000001</v>
      </c>
    </row>
    <row r="2085" spans="2:21" ht="15" customHeight="1" x14ac:dyDescent="0.2">
      <c r="B2085" s="63" t="str">
        <f>IFERROR('Dados Status Invest STOCKS'!A2072,"-")</f>
        <v>GPRK</v>
      </c>
      <c r="C2085" s="45">
        <f>IFERROR((Ações!$D2085-Ações!$K2085)/Ações!$D2085,0)</f>
        <v>-5.4516129032258052</v>
      </c>
      <c r="D2085" s="46">
        <f>(Ações!$O2085)/0.06</f>
        <v>2.0754500000000005</v>
      </c>
      <c r="E2085" s="47">
        <f>IFERROR((Ações!$F2085-Ações!$K2085)/Ações!$F2085,0)</f>
        <v>0</v>
      </c>
      <c r="F2085" s="46" t="str">
        <f>IF(OR(Ações!$N2085&lt;0,Ações!$M2085&lt;0),"",(22.5*Ações!$M2085*Ações!$N2085)^0.5)</f>
        <v/>
      </c>
      <c r="G2085" s="47">
        <f>IFERROR((Ações!$H2085-Ações!$K2085)/Ações!$H2085,0)</f>
        <v>-5.4516129032258052</v>
      </c>
      <c r="H2085" s="48">
        <f>IFERROR(Ações!$I2085/(Ações!$P2085-Table_1[[#This Row],[CAGR LUCRO 5A]]),0)</f>
        <v>2.0754500000000005</v>
      </c>
      <c r="I2085" s="48">
        <f>IF(Ações!$S2085&lt;0,"",Ações!$O2085*(1+Ações!$S2085))</f>
        <v>0.12452700000000001</v>
      </c>
      <c r="J2085" s="49">
        <f>IFERROR(IF(Ações!$B2085="","",(VLOOKUP(Table_1[[#This Row],[AÇÕES]],'Dados Status Invest STOCKS'!A2071:AD2686,4)/Table_1[[#This Row],[LPA]]))/100,0)</f>
        <v>2.6607142857142857E-2</v>
      </c>
      <c r="K2085" s="64">
        <f>IFERROR(IF(Ações!$B2085="","",VLOOKUP(Table_1[[#This Row],[AÇÕES]],'Dados Status Invest STOCKS'!A2071:AD2686,2)),0)</f>
        <v>13.39</v>
      </c>
      <c r="L2085" s="65">
        <f>IFERROR(IF(Ações!$B2085="","",VLOOKUP(Table_1[[#This Row],[AÇÕES]],'Dados Status Invest STOCKS'!A2071:AD2686,3)/100),0)</f>
        <v>9.300000000000001E-3</v>
      </c>
      <c r="M2085" s="66">
        <f>IFERROR(IF(Ações!$B2085="","",VLOOKUP(Table_1[[#This Row],[AÇÕES]],'Dados Status Invest STOCKS'!A2071:AD2686,28)),0)</f>
        <v>-2.2400000000000002</v>
      </c>
      <c r="N2085" s="66">
        <f>IFERROR(IF(Ações!$B2085="","",VLOOKUP(Table_1[[#This Row],[AÇÕES]],'Dados Status Invest STOCKS'!A2071:AD2686,27)),0)</f>
        <v>-1.98</v>
      </c>
      <c r="O2085" s="66">
        <f>IFERROR(IF(Ações!$L2085="","",Ações!$K2085*Ações!$L2085),0)</f>
        <v>0.12452700000000001</v>
      </c>
      <c r="P2085" s="67">
        <f t="shared" si="32"/>
        <v>0.06</v>
      </c>
      <c r="Q2085" s="67">
        <f>IFERROR(Ações!$O2085/Ações!$M2085,0)</f>
        <v>-5.5592410714285716E-2</v>
      </c>
      <c r="R2085" s="67">
        <f>IFERROR(IF(Ações!$B2085="","",VLOOKUP(Table_1[[#This Row],[AÇÕES]],'Dados Status Invest STOCKS'!A2071:AD2686,18)/100),0)</f>
        <v>-1.1352</v>
      </c>
      <c r="S2085" s="65">
        <f>IFERROR(IF(Ações!$B2085="","",VLOOKUP(Table_1[[#This Row],[AÇÕES]],'Dados Status Invest STOCKS'!A2071:AD2686,25)/100),0)</f>
        <v>0</v>
      </c>
      <c r="T2085" s="67">
        <f>(1-Ações!$Q2085)*Ações!$R2085</f>
        <v>-1.1983085046428572</v>
      </c>
      <c r="U2085" s="68">
        <f>IF(Ações!$S2085=0,Ações!$T2085,IF(Ações!$T2085=0,Ações!$S2085,AVERAGE(Ações!$S2085,Ações!$T2085)))</f>
        <v>-1.1983085046428572</v>
      </c>
    </row>
    <row r="2086" spans="2:21" ht="15" customHeight="1" x14ac:dyDescent="0.2">
      <c r="B2086" s="63" t="str">
        <f>IFERROR('Dados Status Invest STOCKS'!A2073,"-")</f>
        <v>GPRO</v>
      </c>
      <c r="C2086" s="45">
        <f>IFERROR((Ações!$D2086-Ações!$K2086)/Ações!$D2086,0)</f>
        <v>0</v>
      </c>
      <c r="D2086" s="46">
        <f>(Ações!$O2086)/0.06</f>
        <v>0</v>
      </c>
      <c r="E2086" s="47">
        <f>IFERROR((Ações!$F2086-Ações!$K2086)/Ações!$F2086,0)</f>
        <v>0.36243578012320254</v>
      </c>
      <c r="F2086" s="46">
        <f>IF(OR(Ações!$N2086&lt;0,Ações!$M2086&lt;0),"",(22.5*Ações!$M2086*Ações!$N2086)^0.5)</f>
        <v>13.661368891879027</v>
      </c>
      <c r="G2086" s="47">
        <f>IFERROR((Ações!$H2086-Ações!$K2086)/Ações!$H2086,0)</f>
        <v>0</v>
      </c>
      <c r="H2086" s="48">
        <f>IFERROR(Ações!$I2086/(Ações!$P2086-Table_1[[#This Row],[CAGR LUCRO 5A]]),0)</f>
        <v>0</v>
      </c>
      <c r="I2086" s="48">
        <f>IF(Ações!$S2086&lt;0,"",Ações!$O2086*(1+Ações!$S2086))</f>
        <v>0</v>
      </c>
      <c r="J2086" s="49">
        <f>IFERROR(IF(Ações!$B2086="","",(VLOOKUP(Table_1[[#This Row],[AÇÕES]],'Dados Status Invest STOCKS'!A2072:AD2687,4)/Table_1[[#This Row],[LPA]]))/100,0)</f>
        <v>1.5622317596566524E-2</v>
      </c>
      <c r="K2086" s="64">
        <f>IFERROR(IF(Ações!$B2086="","",VLOOKUP(Table_1[[#This Row],[AÇÕES]],'Dados Status Invest STOCKS'!A2072:AD2687,2)),0)</f>
        <v>8.7100000000000009</v>
      </c>
      <c r="L2086" s="65">
        <f>IFERROR(IF(Ações!$B2086="","",VLOOKUP(Table_1[[#This Row],[AÇÕES]],'Dados Status Invest STOCKS'!A2072:AD2687,3)/100),0)</f>
        <v>0</v>
      </c>
      <c r="M2086" s="66">
        <f>IFERROR(IF(Ações!$B2086="","",VLOOKUP(Table_1[[#This Row],[AÇÕES]],'Dados Status Invest STOCKS'!A2072:AD2687,28)),0)</f>
        <v>2.33</v>
      </c>
      <c r="N2086" s="66">
        <f>IFERROR(IF(Ações!$B2086="","",VLOOKUP(Table_1[[#This Row],[AÇÕES]],'Dados Status Invest STOCKS'!A2072:AD2687,27)),0)</f>
        <v>3.56</v>
      </c>
      <c r="O2086" s="66">
        <f>IFERROR(IF(Ações!$L2086="","",Ações!$K2086*Ações!$L2086),0)</f>
        <v>0</v>
      </c>
      <c r="P2086" s="67">
        <f t="shared" si="32"/>
        <v>0.06</v>
      </c>
      <c r="Q2086" s="67">
        <f>IFERROR(Ações!$O2086/Ações!$M2086,0)</f>
        <v>0</v>
      </c>
      <c r="R2086" s="67">
        <f>IFERROR(IF(Ações!$B2086="","",VLOOKUP(Table_1[[#This Row],[AÇÕES]],'Dados Status Invest STOCKS'!A2072:AD2687,18)/100),0)</f>
        <v>0.65400000000000003</v>
      </c>
      <c r="S2086" s="65">
        <f>IFERROR(IF(Ações!$B2086="","",VLOOKUP(Table_1[[#This Row],[AÇÕES]],'Dados Status Invest STOCKS'!A2072:AD2687,25)/100),0)</f>
        <v>0</v>
      </c>
      <c r="T2086" s="67">
        <f>(1-Ações!$Q2086)*Ações!$R2086</f>
        <v>0.65400000000000003</v>
      </c>
      <c r="U2086" s="68">
        <f>IF(Ações!$S2086=0,Ações!$T2086,IF(Ações!$T2086=0,Ações!$S2086,AVERAGE(Ações!$S2086,Ações!$T2086)))</f>
        <v>0.65400000000000003</v>
      </c>
    </row>
    <row r="2087" spans="2:21" ht="15" customHeight="1" x14ac:dyDescent="0.2">
      <c r="B2087" s="63" t="str">
        <f>IFERROR('Dados Status Invest STOCKS'!A2074,"-")</f>
        <v>GPS</v>
      </c>
      <c r="C2087" s="45">
        <f>IFERROR((Ações!$D2087-Ações!$K2087)/Ações!$D2087,0)</f>
        <v>-0.69971671388101975</v>
      </c>
      <c r="D2087" s="46">
        <f>(Ações!$O2087)/0.06</f>
        <v>10.072266666666668</v>
      </c>
      <c r="E2087" s="47">
        <f>IFERROR((Ações!$F2087-Ações!$K2087)/Ações!$F2087,0)</f>
        <v>-0.13311407287462657</v>
      </c>
      <c r="F2087" s="46">
        <f>IF(OR(Ações!$N2087&lt;0,Ações!$M2087&lt;0),"",(22.5*Ações!$M2087*Ações!$N2087)^0.5)</f>
        <v>15.108805379645341</v>
      </c>
      <c r="G2087" s="47">
        <f>IFERROR((Ações!$H2087-Ações!$K2087)/Ações!$H2087,0)</f>
        <v>-0.69971671388101975</v>
      </c>
      <c r="H2087" s="48">
        <f>IFERROR(Ações!$I2087/(Ações!$P2087-Table_1[[#This Row],[CAGR LUCRO 5A]]),0)</f>
        <v>10.072266666666668</v>
      </c>
      <c r="I2087" s="48">
        <f>IF(Ações!$S2087&lt;0,"",Ações!$O2087*(1+Ações!$S2087))</f>
        <v>0.60433599999999998</v>
      </c>
      <c r="J2087" s="49">
        <f>IFERROR(IF(Ações!$B2087="","",(VLOOKUP(Table_1[[#This Row],[AÇÕES]],'Dados Status Invest STOCKS'!A2073:AD2688,4)/Table_1[[#This Row],[LPA]]))/100,0)</f>
        <v>9.2647058823529402E-2</v>
      </c>
      <c r="K2087" s="64">
        <f>IFERROR(IF(Ações!$B2087="","",VLOOKUP(Table_1[[#This Row],[AÇÕES]],'Dados Status Invest STOCKS'!A2073:AD2688,2)),0)</f>
        <v>17.12</v>
      </c>
      <c r="L2087" s="65">
        <f>IFERROR(IF(Ações!$B2087="","",VLOOKUP(Table_1[[#This Row],[AÇÕES]],'Dados Status Invest STOCKS'!A2073:AD2688,3)/100),0)</f>
        <v>3.5299999999999998E-2</v>
      </c>
      <c r="M2087" s="66">
        <f>IFERROR(IF(Ações!$B2087="","",VLOOKUP(Table_1[[#This Row],[AÇÕES]],'Dados Status Invest STOCKS'!A2073:AD2688,28)),0)</f>
        <v>1.36</v>
      </c>
      <c r="N2087" s="66">
        <f>IFERROR(IF(Ações!$B2087="","",VLOOKUP(Table_1[[#This Row],[AÇÕES]],'Dados Status Invest STOCKS'!A2073:AD2688,27)),0)</f>
        <v>7.46</v>
      </c>
      <c r="O2087" s="66">
        <f>IFERROR(IF(Ações!$L2087="","",Ações!$K2087*Ações!$L2087),0)</f>
        <v>0.60433599999999998</v>
      </c>
      <c r="P2087" s="67">
        <f t="shared" si="32"/>
        <v>0.06</v>
      </c>
      <c r="Q2087" s="67">
        <f>IFERROR(Ações!$O2087/Ações!$M2087,0)</f>
        <v>0.44436470588235288</v>
      </c>
      <c r="R2087" s="67">
        <f>IFERROR(IF(Ações!$B2087="","",VLOOKUP(Table_1[[#This Row],[AÇÕES]],'Dados Status Invest STOCKS'!A2073:AD2688,18)/100),0)</f>
        <v>0.18160000000000001</v>
      </c>
      <c r="S2087" s="65">
        <f>IFERROR(IF(Ações!$B2087="","",VLOOKUP(Table_1[[#This Row],[AÇÕES]],'Dados Status Invest STOCKS'!A2073:AD2688,25)/100),0)</f>
        <v>0</v>
      </c>
      <c r="T2087" s="67">
        <f>(1-Ações!$Q2087)*Ações!$R2087</f>
        <v>0.10090336941176473</v>
      </c>
      <c r="U2087" s="68">
        <f>IF(Ações!$S2087=0,Ações!$T2087,IF(Ações!$T2087=0,Ações!$S2087,AVERAGE(Ações!$S2087,Ações!$T2087)))</f>
        <v>0.10090336941176473</v>
      </c>
    </row>
    <row r="2088" spans="2:21" ht="15" customHeight="1" x14ac:dyDescent="0.2">
      <c r="B2088" s="63" t="str">
        <f>IFERROR('Dados Status Invest STOCKS'!A2075,"-")</f>
        <v>GPX</v>
      </c>
      <c r="C2088" s="45">
        <f>IFERROR((Ações!$D2088-Ações!$K2088)/Ações!$D2088,0)</f>
        <v>0</v>
      </c>
      <c r="D2088" s="46">
        <f>(Ações!$O2088)/0.06</f>
        <v>0</v>
      </c>
      <c r="E2088" s="47">
        <f>IFERROR((Ações!$F2088-Ações!$K2088)/Ações!$F2088,0)</f>
        <v>-0.399655941789469</v>
      </c>
      <c r="F2088" s="46">
        <f>IF(OR(Ações!$N2088&lt;0,Ações!$M2088&lt;0),"",(22.5*Ações!$M2088*Ações!$N2088)^0.5)</f>
        <v>14.896518049530904</v>
      </c>
      <c r="G2088" s="47">
        <f>IFERROR((Ações!$H2088-Ações!$K2088)/Ações!$H2088,0)</f>
        <v>0</v>
      </c>
      <c r="H2088" s="48">
        <f>IFERROR(Ações!$I2088/(Ações!$P2088-Table_1[[#This Row],[CAGR LUCRO 5A]]),0)</f>
        <v>0</v>
      </c>
      <c r="I2088" s="48" t="str">
        <f>IF(Ações!$S2088&lt;0,"",Ações!$O2088*(1+Ações!$S2088))</f>
        <v/>
      </c>
      <c r="J2088" s="49">
        <f>IFERROR(IF(Ações!$B2088="","",(VLOOKUP(Table_1[[#This Row],[AÇÕES]],'Dados Status Invest STOCKS'!A2074:AD2689,4)/Table_1[[#This Row],[LPA]]))/100,0)</f>
        <v>0.37040000000000001</v>
      </c>
      <c r="K2088" s="64">
        <f>IFERROR(IF(Ações!$B2088="","",VLOOKUP(Table_1[[#This Row],[AÇÕES]],'Dados Status Invest STOCKS'!A2074:AD2689,2)),0)</f>
        <v>20.85</v>
      </c>
      <c r="L2088" s="65">
        <f>IFERROR(IF(Ações!$B2088="","",VLOOKUP(Table_1[[#This Row],[AÇÕES]],'Dados Status Invest STOCKS'!A2074:AD2689,3)/100),0)</f>
        <v>0</v>
      </c>
      <c r="M2088" s="66">
        <f>IFERROR(IF(Ações!$B2088="","",VLOOKUP(Table_1[[#This Row],[AÇÕES]],'Dados Status Invest STOCKS'!A2074:AD2689,28)),0)</f>
        <v>0.75</v>
      </c>
      <c r="N2088" s="66">
        <f>IFERROR(IF(Ações!$B2088="","",VLOOKUP(Table_1[[#This Row],[AÇÕES]],'Dados Status Invest STOCKS'!A2074:AD2689,27)),0)</f>
        <v>13.15</v>
      </c>
      <c r="O2088" s="66">
        <f>IFERROR(IF(Ações!$L2088="","",Ações!$K2088*Ações!$L2088),0)</f>
        <v>0</v>
      </c>
      <c r="P2088" s="67">
        <f t="shared" si="32"/>
        <v>0.06</v>
      </c>
      <c r="Q2088" s="67">
        <f>IFERROR(Ações!$O2088/Ações!$M2088,0)</f>
        <v>0</v>
      </c>
      <c r="R2088" s="67">
        <f>IFERROR(IF(Ações!$B2088="","",VLOOKUP(Table_1[[#This Row],[AÇÕES]],'Dados Status Invest STOCKS'!A2074:AD2689,18)/100),0)</f>
        <v>5.7099999999999998E-2</v>
      </c>
      <c r="S2088" s="65">
        <f>IFERROR(IF(Ações!$B2088="","",VLOOKUP(Table_1[[#This Row],[AÇÕES]],'Dados Status Invest STOCKS'!A2074:AD2689,25)/100),0)</f>
        <v>-0.17760000000000001</v>
      </c>
      <c r="T2088" s="67">
        <f>(1-Ações!$Q2088)*Ações!$R2088</f>
        <v>5.7099999999999998E-2</v>
      </c>
      <c r="U2088" s="68">
        <f>IF(Ações!$S2088=0,Ações!$T2088,IF(Ações!$T2088=0,Ações!$S2088,AVERAGE(Ações!$S2088,Ações!$T2088)))</f>
        <v>-6.0250000000000005E-2</v>
      </c>
    </row>
    <row r="2089" spans="2:21" ht="15" customHeight="1" x14ac:dyDescent="0.2">
      <c r="B2089" s="63" t="str">
        <f>IFERROR('Dados Status Invest STOCKS'!A2076,"-")</f>
        <v>GRA</v>
      </c>
      <c r="C2089" s="45">
        <f>IFERROR((Ações!$D2089-Ações!$K2089)/Ações!$D2089,0)</f>
        <v>-11.765957446808512</v>
      </c>
      <c r="D2089" s="46">
        <f>(Ações!$O2089)/0.06</f>
        <v>5.4825499999999989</v>
      </c>
      <c r="E2089" s="47">
        <f>IFERROR((Ações!$F2089-Ações!$K2089)/Ações!$F2089,0)</f>
        <v>-4.9648696727539487</v>
      </c>
      <c r="F2089" s="46">
        <f>IF(OR(Ações!$N2089&lt;0,Ações!$M2089&lt;0),"",(22.5*Ações!$M2089*Ações!$N2089)^0.5)</f>
        <v>11.733701462028085</v>
      </c>
      <c r="G2089" s="47">
        <f>IFERROR((Ações!$H2089-Ações!$K2089)/Ações!$H2089,0)</f>
        <v>-11.765957446808512</v>
      </c>
      <c r="H2089" s="48">
        <f>IFERROR(Ações!$I2089/(Ações!$P2089-Table_1[[#This Row],[CAGR LUCRO 5A]]),0)</f>
        <v>5.4825499999999989</v>
      </c>
      <c r="I2089" s="48">
        <f>IF(Ações!$S2089&lt;0,"",Ações!$O2089*(1+Ações!$S2089))</f>
        <v>0.32895299999999994</v>
      </c>
      <c r="J2089" s="49">
        <f>IFERROR(IF(Ações!$B2089="","",(VLOOKUP(Table_1[[#This Row],[AÇÕES]],'Dados Status Invest STOCKS'!A2075:AD2690,4)/Table_1[[#This Row],[LPA]]))/100,0)</f>
        <v>0.51282051282051289</v>
      </c>
      <c r="K2089" s="64">
        <f>IFERROR(IF(Ações!$B2089="","",VLOOKUP(Table_1[[#This Row],[AÇÕES]],'Dados Status Invest STOCKS'!A2075:AD2690,2)),0)</f>
        <v>69.989999999999995</v>
      </c>
      <c r="L2089" s="65">
        <f>IFERROR(IF(Ações!$B2089="","",VLOOKUP(Table_1[[#This Row],[AÇÕES]],'Dados Status Invest STOCKS'!A2075:AD2690,3)/100),0)</f>
        <v>4.6999999999999993E-3</v>
      </c>
      <c r="M2089" s="66">
        <f>IFERROR(IF(Ações!$B2089="","",VLOOKUP(Table_1[[#This Row],[AÇÕES]],'Dados Status Invest STOCKS'!A2075:AD2690,28)),0)</f>
        <v>1.17</v>
      </c>
      <c r="N2089" s="66">
        <f>IFERROR(IF(Ações!$B2089="","",VLOOKUP(Table_1[[#This Row],[AÇÕES]],'Dados Status Invest STOCKS'!A2075:AD2690,27)),0)</f>
        <v>5.23</v>
      </c>
      <c r="O2089" s="66">
        <f>IFERROR(IF(Ações!$L2089="","",Ações!$K2089*Ações!$L2089),0)</f>
        <v>0.32895299999999994</v>
      </c>
      <c r="P2089" s="67">
        <f t="shared" si="32"/>
        <v>0.06</v>
      </c>
      <c r="Q2089" s="67">
        <f>IFERROR(Ações!$O2089/Ações!$M2089,0)</f>
        <v>0.28115641025641025</v>
      </c>
      <c r="R2089" s="67">
        <f>IFERROR(IF(Ações!$B2089="","",VLOOKUP(Table_1[[#This Row],[AÇÕES]],'Dados Status Invest STOCKS'!A2075:AD2690,18)/100),0)</f>
        <v>0.223</v>
      </c>
      <c r="S2089" s="65">
        <f>IFERROR(IF(Ações!$B2089="","",VLOOKUP(Table_1[[#This Row],[AÇÕES]],'Dados Status Invest STOCKS'!A2075:AD2690,25)/100),0)</f>
        <v>0</v>
      </c>
      <c r="T2089" s="67">
        <f>(1-Ações!$Q2089)*Ações!$R2089</f>
        <v>0.16030212051282053</v>
      </c>
      <c r="U2089" s="68">
        <f>IF(Ações!$S2089=0,Ações!$T2089,IF(Ações!$T2089=0,Ações!$S2089,AVERAGE(Ações!$S2089,Ações!$T2089)))</f>
        <v>0.16030212051282053</v>
      </c>
    </row>
    <row r="2090" spans="2:21" ht="15" customHeight="1" x14ac:dyDescent="0.2">
      <c r="B2090" s="63" t="str">
        <f>IFERROR('Dados Status Invest STOCKS'!A2077,"-")</f>
        <v>GRAY</v>
      </c>
      <c r="C2090" s="45">
        <f>IFERROR((Ações!$D2090-Ações!$K2090)/Ações!$D2090,0)</f>
        <v>0</v>
      </c>
      <c r="D2090" s="46">
        <f>(Ações!$O2090)/0.06</f>
        <v>0</v>
      </c>
      <c r="E2090" s="47">
        <f>IFERROR((Ações!$F2090-Ações!$K2090)/Ações!$F2090,0)</f>
        <v>0</v>
      </c>
      <c r="F2090" s="46" t="str">
        <f>IF(OR(Ações!$N2090&lt;0,Ações!$M2090&lt;0),"",(22.5*Ações!$M2090*Ações!$N2090)^0.5)</f>
        <v/>
      </c>
      <c r="G2090" s="47">
        <f>IFERROR((Ações!$H2090-Ações!$K2090)/Ações!$H2090,0)</f>
        <v>0</v>
      </c>
      <c r="H2090" s="48">
        <f>IFERROR(Ações!$I2090/(Ações!$P2090-Table_1[[#This Row],[CAGR LUCRO 5A]]),0)</f>
        <v>0</v>
      </c>
      <c r="I2090" s="48">
        <f>IF(Ações!$S2090&lt;0,"",Ações!$O2090*(1+Ações!$S2090))</f>
        <v>0</v>
      </c>
      <c r="J2090" s="49">
        <f>IFERROR(IF(Ações!$B2090="","",(VLOOKUP(Table_1[[#This Row],[AÇÕES]],'Dados Status Invest STOCKS'!A2076:AD2691,4)/Table_1[[#This Row],[LPA]]))/100,0)</f>
        <v>4.7647058823529417E-3</v>
      </c>
      <c r="K2090" s="64">
        <f>IFERROR(IF(Ações!$B2090="","",VLOOKUP(Table_1[[#This Row],[AÇÕES]],'Dados Status Invest STOCKS'!A2076:AD2691,2)),0)</f>
        <v>1.36</v>
      </c>
      <c r="L2090" s="65">
        <f>IFERROR(IF(Ações!$B2090="","",VLOOKUP(Table_1[[#This Row],[AÇÕES]],'Dados Status Invest STOCKS'!A2076:AD2691,3)/100),0)</f>
        <v>0</v>
      </c>
      <c r="M2090" s="66">
        <f>IFERROR(IF(Ações!$B2090="","",VLOOKUP(Table_1[[#This Row],[AÇÕES]],'Dados Status Invest STOCKS'!A2076:AD2691,28)),0)</f>
        <v>-1.7</v>
      </c>
      <c r="N2090" s="66">
        <f>IFERROR(IF(Ações!$B2090="","",VLOOKUP(Table_1[[#This Row],[AÇÕES]],'Dados Status Invest STOCKS'!A2076:AD2691,27)),0)</f>
        <v>3.38</v>
      </c>
      <c r="O2090" s="66">
        <f>IFERROR(IF(Ações!$L2090="","",Ações!$K2090*Ações!$L2090),0)</f>
        <v>0</v>
      </c>
      <c r="P2090" s="67">
        <f t="shared" si="32"/>
        <v>0.06</v>
      </c>
      <c r="Q2090" s="67">
        <f>IFERROR(Ações!$O2090/Ações!$M2090,0)</f>
        <v>0</v>
      </c>
      <c r="R2090" s="67">
        <f>IFERROR(IF(Ações!$B2090="","",VLOOKUP(Table_1[[#This Row],[AÇÕES]],'Dados Status Invest STOCKS'!A2076:AD2691,18)/100),0)</f>
        <v>-0.50319999999999998</v>
      </c>
      <c r="S2090" s="65">
        <f>IFERROR(IF(Ações!$B2090="","",VLOOKUP(Table_1[[#This Row],[AÇÕES]],'Dados Status Invest STOCKS'!A2076:AD2691,25)/100),0)</f>
        <v>0</v>
      </c>
      <c r="T2090" s="67">
        <f>(1-Ações!$Q2090)*Ações!$R2090</f>
        <v>-0.50319999999999998</v>
      </c>
      <c r="U2090" s="68">
        <f>IF(Ações!$S2090=0,Ações!$T2090,IF(Ações!$T2090=0,Ações!$S2090,AVERAGE(Ações!$S2090,Ações!$T2090)))</f>
        <v>-0.50319999999999998</v>
      </c>
    </row>
    <row r="2091" spans="2:21" ht="15" customHeight="1" x14ac:dyDescent="0.2">
      <c r="B2091" s="63" t="str">
        <f>IFERROR('Dados Status Invest STOCKS'!A2078,"-")</f>
        <v>GRBK</v>
      </c>
      <c r="C2091" s="45">
        <f>IFERROR((Ações!$D2091-Ações!$K2091)/Ações!$D2091,0)</f>
        <v>0</v>
      </c>
      <c r="D2091" s="46">
        <f>(Ações!$O2091)/0.06</f>
        <v>0</v>
      </c>
      <c r="E2091" s="47">
        <f>IFERROR((Ações!$F2091-Ações!$K2091)/Ações!$F2091,0)</f>
        <v>0.25000091219958198</v>
      </c>
      <c r="F2091" s="46">
        <f>IF(OR(Ações!$N2091&lt;0,Ações!$M2091&lt;0),"",(22.5*Ações!$M2091*Ações!$N2091)^0.5)</f>
        <v>32.306705960218231</v>
      </c>
      <c r="G2091" s="47">
        <f>IFERROR((Ações!$H2091-Ações!$K2091)/Ações!$H2091,0)</f>
        <v>0</v>
      </c>
      <c r="H2091" s="48">
        <f>IFERROR(Ações!$I2091/(Ações!$P2091-Table_1[[#This Row],[CAGR LUCRO 5A]]),0)</f>
        <v>0</v>
      </c>
      <c r="I2091" s="48">
        <f>IF(Ações!$S2091&lt;0,"",Ações!$O2091*(1+Ações!$S2091))</f>
        <v>0</v>
      </c>
      <c r="J2091" s="49">
        <f>IFERROR(IF(Ações!$B2091="","",(VLOOKUP(Table_1[[#This Row],[AÇÕES]],'Dados Status Invest STOCKS'!A2077:AD2692,4)/Table_1[[#This Row],[LPA]]))/100,0)</f>
        <v>2.5667752442996745E-2</v>
      </c>
      <c r="K2091" s="64">
        <f>IFERROR(IF(Ações!$B2091="","",VLOOKUP(Table_1[[#This Row],[AÇÕES]],'Dados Status Invest STOCKS'!A2077:AD2692,2)),0)</f>
        <v>24.23</v>
      </c>
      <c r="L2091" s="65">
        <f>IFERROR(IF(Ações!$B2091="","",VLOOKUP(Table_1[[#This Row],[AÇÕES]],'Dados Status Invest STOCKS'!A2077:AD2692,3)/100),0)</f>
        <v>0</v>
      </c>
      <c r="M2091" s="66">
        <f>IFERROR(IF(Ações!$B2091="","",VLOOKUP(Table_1[[#This Row],[AÇÕES]],'Dados Status Invest STOCKS'!A2077:AD2692,28)),0)</f>
        <v>3.07</v>
      </c>
      <c r="N2091" s="66">
        <f>IFERROR(IF(Ações!$B2091="","",VLOOKUP(Table_1[[#This Row],[AÇÕES]],'Dados Status Invest STOCKS'!A2077:AD2692,27)),0)</f>
        <v>15.11</v>
      </c>
      <c r="O2091" s="66">
        <f>IFERROR(IF(Ações!$L2091="","",Ações!$K2091*Ações!$L2091),0)</f>
        <v>0</v>
      </c>
      <c r="P2091" s="67">
        <f t="shared" si="32"/>
        <v>0.06</v>
      </c>
      <c r="Q2091" s="67">
        <f>IFERROR(Ações!$O2091/Ações!$M2091,0)</f>
        <v>0</v>
      </c>
      <c r="R2091" s="67">
        <f>IFERROR(IF(Ações!$B2091="","",VLOOKUP(Table_1[[#This Row],[AÇÕES]],'Dados Status Invest STOCKS'!A2077:AD2692,18)/100),0)</f>
        <v>0.20350000000000001</v>
      </c>
      <c r="S2091" s="65">
        <f>IFERROR(IF(Ações!$B2091="","",VLOOKUP(Table_1[[#This Row],[AÇÕES]],'Dados Status Invest STOCKS'!A2077:AD2692,25)/100),0)</f>
        <v>0.49299999999999999</v>
      </c>
      <c r="T2091" s="67">
        <f>(1-Ações!$Q2091)*Ações!$R2091</f>
        <v>0.20350000000000001</v>
      </c>
      <c r="U2091" s="68">
        <f>IF(Ações!$S2091=0,Ações!$T2091,IF(Ações!$T2091=0,Ações!$S2091,AVERAGE(Ações!$S2091,Ações!$T2091)))</f>
        <v>0.34825</v>
      </c>
    </row>
    <row r="2092" spans="2:21" ht="15" customHeight="1" x14ac:dyDescent="0.2">
      <c r="B2092" s="63" t="str">
        <f>IFERROR('Dados Status Invest STOCKS'!A2079,"-")</f>
        <v>GRC</v>
      </c>
      <c r="C2092" s="45">
        <f>IFERROR((Ações!$D2092-Ações!$K2092)/Ações!$D2092,0)</f>
        <v>-2.8961038961038961</v>
      </c>
      <c r="D2092" s="46">
        <f>(Ações!$O2092)/0.06</f>
        <v>10.559266666666668</v>
      </c>
      <c r="E2092" s="47">
        <f>IFERROR((Ações!$F2092-Ações!$K2092)/Ações!$F2092,0)</f>
        <v>-1.2775428932256514</v>
      </c>
      <c r="F2092" s="46">
        <f>IF(OR(Ações!$N2092&lt;0,Ações!$M2092&lt;0),"",(22.5*Ações!$M2092*Ações!$N2092)^0.5)</f>
        <v>18.063326105676108</v>
      </c>
      <c r="G2092" s="47">
        <f>IFERROR((Ações!$H2092-Ações!$K2092)/Ações!$H2092,0)</f>
        <v>-2.8548299591673563</v>
      </c>
      <c r="H2092" s="48">
        <f>IFERROR(Ações!$I2092/(Ações!$P2092-Table_1[[#This Row],[CAGR LUCRO 5A]]),0)</f>
        <v>10.672325481481483</v>
      </c>
      <c r="I2092" s="48">
        <f>IF(Ações!$S2092&lt;0,"",Ações!$O2092*(1+Ações!$S2092))</f>
        <v>0.63393613360000001</v>
      </c>
      <c r="J2092" s="49">
        <f>IFERROR(IF(Ações!$B2092="","",(VLOOKUP(Table_1[[#This Row],[AÇÕES]],'Dados Status Invest STOCKS'!A2078:AD2693,4)/Table_1[[#This Row],[LPA]]))/100,0)</f>
        <v>0.31034782608695655</v>
      </c>
      <c r="K2092" s="64">
        <f>IFERROR(IF(Ações!$B2092="","",VLOOKUP(Table_1[[#This Row],[AÇÕES]],'Dados Status Invest STOCKS'!A2078:AD2693,2)),0)</f>
        <v>41.14</v>
      </c>
      <c r="L2092" s="65">
        <f>IFERROR(IF(Ações!$B2092="","",VLOOKUP(Table_1[[#This Row],[AÇÕES]],'Dados Status Invest STOCKS'!A2078:AD2693,3)/100),0)</f>
        <v>1.54E-2</v>
      </c>
      <c r="M2092" s="66">
        <f>IFERROR(IF(Ações!$B2092="","",VLOOKUP(Table_1[[#This Row],[AÇÕES]],'Dados Status Invest STOCKS'!A2078:AD2693,28)),0)</f>
        <v>1.1499999999999999</v>
      </c>
      <c r="N2092" s="66">
        <f>IFERROR(IF(Ações!$B2092="","",VLOOKUP(Table_1[[#This Row],[AÇÕES]],'Dados Status Invest STOCKS'!A2078:AD2693,27)),0)</f>
        <v>12.61</v>
      </c>
      <c r="O2092" s="66">
        <f>IFERROR(IF(Ações!$L2092="","",Ações!$K2092*Ações!$L2092),0)</f>
        <v>0.63355600000000001</v>
      </c>
      <c r="P2092" s="67">
        <f t="shared" si="32"/>
        <v>0.06</v>
      </c>
      <c r="Q2092" s="67">
        <f>IFERROR(Ações!$O2092/Ações!$M2092,0)</f>
        <v>0.5509182608695653</v>
      </c>
      <c r="R2092" s="67">
        <f>IFERROR(IF(Ações!$B2092="","",VLOOKUP(Table_1[[#This Row],[AÇÕES]],'Dados Status Invest STOCKS'!A2078:AD2693,18)/100),0)</f>
        <v>9.1400000000000009E-2</v>
      </c>
      <c r="S2092" s="65">
        <f>IFERROR(IF(Ações!$B2092="","",VLOOKUP(Table_1[[#This Row],[AÇÕES]],'Dados Status Invest STOCKS'!A2078:AD2693,25)/100),0)</f>
        <v>5.9999999999999995E-4</v>
      </c>
      <c r="T2092" s="67">
        <f>(1-Ações!$Q2092)*Ações!$R2092</f>
        <v>4.1046070956521734E-2</v>
      </c>
      <c r="U2092" s="68">
        <f>IF(Ações!$S2092=0,Ações!$T2092,IF(Ações!$T2092=0,Ações!$S2092,AVERAGE(Ações!$S2092,Ações!$T2092)))</f>
        <v>2.0823035478260869E-2</v>
      </c>
    </row>
    <row r="2093" spans="2:21" ht="15" customHeight="1" x14ac:dyDescent="0.2">
      <c r="B2093" s="63" t="str">
        <f>IFERROR('Dados Status Invest STOCKS'!A2080,"-")</f>
        <v>GRCY</v>
      </c>
      <c r="C2093" s="45">
        <f>IFERROR((Ações!$D2093-Ações!$K2093)/Ações!$D2093,0)</f>
        <v>0</v>
      </c>
      <c r="D2093" s="46">
        <f>(Ações!$O2093)/0.06</f>
        <v>0</v>
      </c>
      <c r="E2093" s="47">
        <f>IFERROR((Ações!$F2093-Ações!$K2093)/Ações!$F2093,0)</f>
        <v>0</v>
      </c>
      <c r="F2093" s="46" t="str">
        <f>IF(OR(Ações!$N2093&lt;0,Ações!$M2093&lt;0),"",(22.5*Ações!$M2093*Ações!$N2093)^0.5)</f>
        <v/>
      </c>
      <c r="G2093" s="47">
        <f>IFERROR((Ações!$H2093-Ações!$K2093)/Ações!$H2093,0)</f>
        <v>0</v>
      </c>
      <c r="H2093" s="48">
        <f>IFERROR(Ações!$I2093/(Ações!$P2093-Table_1[[#This Row],[CAGR LUCRO 5A]]),0)</f>
        <v>0</v>
      </c>
      <c r="I2093" s="48">
        <f>IF(Ações!$S2093&lt;0,"",Ações!$O2093*(1+Ações!$S2093))</f>
        <v>0</v>
      </c>
      <c r="J2093" s="49">
        <f>IFERROR(IF(Ações!$B2093="","",(VLOOKUP(Table_1[[#This Row],[AÇÕES]],'Dados Status Invest STOCKS'!A2079:AD2694,4)/Table_1[[#This Row],[LPA]]))/100,0)</f>
        <v>6.3330769230769226</v>
      </c>
      <c r="K2093" s="64">
        <f>IFERROR(IF(Ações!$B2093="","",VLOOKUP(Table_1[[#This Row],[AÇÕES]],'Dados Status Invest STOCKS'!A2079:AD2694,2)),0)</f>
        <v>10.33</v>
      </c>
      <c r="L2093" s="65">
        <f>IFERROR(IF(Ações!$B2093="","",VLOOKUP(Table_1[[#This Row],[AÇÕES]],'Dados Status Invest STOCKS'!A2079:AD2694,3)/100),0)</f>
        <v>0</v>
      </c>
      <c r="M2093" s="66">
        <f>IFERROR(IF(Ações!$B2093="","",VLOOKUP(Table_1[[#This Row],[AÇÕES]],'Dados Status Invest STOCKS'!A2079:AD2694,28)),0)</f>
        <v>-0.13</v>
      </c>
      <c r="N2093" s="66">
        <f>IFERROR(IF(Ações!$B2093="","",VLOOKUP(Table_1[[#This Row],[AÇÕES]],'Dados Status Invest STOCKS'!A2079:AD2694,27)),0)</f>
        <v>-0.34</v>
      </c>
      <c r="O2093" s="66">
        <f>IFERROR(IF(Ações!$L2093="","",Ações!$K2093*Ações!$L2093),0)</f>
        <v>0</v>
      </c>
      <c r="P2093" s="67">
        <f t="shared" si="32"/>
        <v>0.06</v>
      </c>
      <c r="Q2093" s="67">
        <f>IFERROR(Ações!$O2093/Ações!$M2093,0)</f>
        <v>0</v>
      </c>
      <c r="R2093" s="67">
        <f>IFERROR(IF(Ações!$B2093="","",VLOOKUP(Table_1[[#This Row],[AÇÕES]],'Dados Status Invest STOCKS'!A2079:AD2694,18)/100),0)</f>
        <v>-0.36380000000000001</v>
      </c>
      <c r="S2093" s="65">
        <f>IFERROR(IF(Ações!$B2093="","",VLOOKUP(Table_1[[#This Row],[AÇÕES]],'Dados Status Invest STOCKS'!A2079:AD2694,25)/100),0)</f>
        <v>0</v>
      </c>
      <c r="T2093" s="67">
        <f>(1-Ações!$Q2093)*Ações!$R2093</f>
        <v>-0.36380000000000001</v>
      </c>
      <c r="U2093" s="68">
        <f>IF(Ações!$S2093=0,Ações!$T2093,IF(Ações!$T2093=0,Ações!$S2093,AVERAGE(Ações!$S2093,Ações!$T2093)))</f>
        <v>-0.36380000000000001</v>
      </c>
    </row>
    <row r="2094" spans="2:21" ht="15" customHeight="1" x14ac:dyDescent="0.2">
      <c r="B2094" s="63" t="str">
        <f>IFERROR('Dados Status Invest STOCKS'!A2081,"-")</f>
        <v>GRCYU</v>
      </c>
      <c r="C2094" s="45">
        <f>IFERROR((Ações!$D2094-Ações!$K2094)/Ações!$D2094,0)</f>
        <v>0</v>
      </c>
      <c r="D2094" s="46">
        <f>(Ações!$O2094)/0.06</f>
        <v>0</v>
      </c>
      <c r="E2094" s="47">
        <f>IFERROR((Ações!$F2094-Ações!$K2094)/Ações!$F2094,0)</f>
        <v>0</v>
      </c>
      <c r="F2094" s="46" t="str">
        <f>IF(OR(Ações!$N2094&lt;0,Ações!$M2094&lt;0),"",(22.5*Ações!$M2094*Ações!$N2094)^0.5)</f>
        <v/>
      </c>
      <c r="G2094" s="47">
        <f>IFERROR((Ações!$H2094-Ações!$K2094)/Ações!$H2094,0)</f>
        <v>0</v>
      </c>
      <c r="H2094" s="48">
        <f>IFERROR(Ações!$I2094/(Ações!$P2094-Table_1[[#This Row],[CAGR LUCRO 5A]]),0)</f>
        <v>0</v>
      </c>
      <c r="I2094" s="48">
        <f>IF(Ações!$S2094&lt;0,"",Ações!$O2094*(1+Ações!$S2094))</f>
        <v>0</v>
      </c>
      <c r="J2094" s="49">
        <f>IFERROR(IF(Ações!$B2094="","",(VLOOKUP(Table_1[[#This Row],[AÇÕES]],'Dados Status Invest STOCKS'!A2080:AD2695,4)/Table_1[[#This Row],[LPA]]))/100,0)</f>
        <v>6.37</v>
      </c>
      <c r="K2094" s="64">
        <f>IFERROR(IF(Ações!$B2094="","",VLOOKUP(Table_1[[#This Row],[AÇÕES]],'Dados Status Invest STOCKS'!A2080:AD2695,2)),0)</f>
        <v>10.39</v>
      </c>
      <c r="L2094" s="65">
        <f>IFERROR(IF(Ações!$B2094="","",VLOOKUP(Table_1[[#This Row],[AÇÕES]],'Dados Status Invest STOCKS'!A2080:AD2695,3)/100),0)</f>
        <v>0</v>
      </c>
      <c r="M2094" s="66">
        <f>IFERROR(IF(Ações!$B2094="","",VLOOKUP(Table_1[[#This Row],[AÇÕES]],'Dados Status Invest STOCKS'!A2080:AD2695,28)),0)</f>
        <v>-0.13</v>
      </c>
      <c r="N2094" s="66">
        <f>IFERROR(IF(Ações!$B2094="","",VLOOKUP(Table_1[[#This Row],[AÇÕES]],'Dados Status Invest STOCKS'!A2080:AD2695,27)),0)</f>
        <v>-0.34</v>
      </c>
      <c r="O2094" s="66">
        <f>IFERROR(IF(Ações!$L2094="","",Ações!$K2094*Ações!$L2094),0)</f>
        <v>0</v>
      </c>
      <c r="P2094" s="67">
        <f t="shared" si="32"/>
        <v>0.06</v>
      </c>
      <c r="Q2094" s="67">
        <f>IFERROR(Ações!$O2094/Ações!$M2094,0)</f>
        <v>0</v>
      </c>
      <c r="R2094" s="67">
        <f>IFERROR(IF(Ações!$B2094="","",VLOOKUP(Table_1[[#This Row],[AÇÕES]],'Dados Status Invest STOCKS'!A2080:AD2695,18)/100),0)</f>
        <v>-0.36380000000000001</v>
      </c>
      <c r="S2094" s="65">
        <f>IFERROR(IF(Ações!$B2094="","",VLOOKUP(Table_1[[#This Row],[AÇÕES]],'Dados Status Invest STOCKS'!A2080:AD2695,25)/100),0)</f>
        <v>0</v>
      </c>
      <c r="T2094" s="67">
        <f>(1-Ações!$Q2094)*Ações!$R2094</f>
        <v>-0.36380000000000001</v>
      </c>
      <c r="U2094" s="68">
        <f>IF(Ações!$S2094=0,Ações!$T2094,IF(Ações!$T2094=0,Ações!$S2094,AVERAGE(Ações!$S2094,Ações!$T2094)))</f>
        <v>-0.36380000000000001</v>
      </c>
    </row>
    <row r="2095" spans="2:21" ht="15" customHeight="1" x14ac:dyDescent="0.2">
      <c r="B2095" s="63" t="str">
        <f>IFERROR('Dados Status Invest STOCKS'!A2082,"-")</f>
        <v>GRCYW</v>
      </c>
      <c r="C2095" s="45">
        <f>IFERROR((Ações!$D2095-Ações!$K2095)/Ações!$D2095,0)</f>
        <v>0</v>
      </c>
      <c r="D2095" s="46">
        <f>(Ações!$O2095)/0.06</f>
        <v>0</v>
      </c>
      <c r="E2095" s="47">
        <f>IFERROR((Ações!$F2095-Ações!$K2095)/Ações!$F2095,0)</f>
        <v>0</v>
      </c>
      <c r="F2095" s="46" t="str">
        <f>IF(OR(Ações!$N2095&lt;0,Ações!$M2095&lt;0),"",(22.5*Ações!$M2095*Ações!$N2095)^0.5)</f>
        <v/>
      </c>
      <c r="G2095" s="47">
        <f>IFERROR((Ações!$H2095-Ações!$K2095)/Ações!$H2095,0)</f>
        <v>0</v>
      </c>
      <c r="H2095" s="48">
        <f>IFERROR(Ações!$I2095/(Ações!$P2095-Table_1[[#This Row],[CAGR LUCRO 5A]]),0)</f>
        <v>0</v>
      </c>
      <c r="I2095" s="48">
        <f>IF(Ações!$S2095&lt;0,"",Ações!$O2095*(1+Ações!$S2095))</f>
        <v>0</v>
      </c>
      <c r="J2095" s="49">
        <f>IFERROR(IF(Ações!$B2095="","",(VLOOKUP(Table_1[[#This Row],[AÇÕES]],'Dados Status Invest STOCKS'!A2081:AD2696,4)/Table_1[[#This Row],[LPA]]))/100,0)</f>
        <v>0.10384615384615385</v>
      </c>
      <c r="K2095" s="64">
        <f>IFERROR(IF(Ações!$B2095="","",VLOOKUP(Table_1[[#This Row],[AÇÕES]],'Dados Status Invest STOCKS'!A2081:AD2696,2)),0)</f>
        <v>0.17</v>
      </c>
      <c r="L2095" s="65">
        <f>IFERROR(IF(Ações!$B2095="","",VLOOKUP(Table_1[[#This Row],[AÇÕES]],'Dados Status Invest STOCKS'!A2081:AD2696,3)/100),0)</f>
        <v>0</v>
      </c>
      <c r="M2095" s="66">
        <f>IFERROR(IF(Ações!$B2095="","",VLOOKUP(Table_1[[#This Row],[AÇÕES]],'Dados Status Invest STOCKS'!A2081:AD2696,28)),0)</f>
        <v>-0.13</v>
      </c>
      <c r="N2095" s="66">
        <f>IFERROR(IF(Ações!$B2095="","",VLOOKUP(Table_1[[#This Row],[AÇÕES]],'Dados Status Invest STOCKS'!A2081:AD2696,27)),0)</f>
        <v>-0.34</v>
      </c>
      <c r="O2095" s="66">
        <f>IFERROR(IF(Ações!$L2095="","",Ações!$K2095*Ações!$L2095),0)</f>
        <v>0</v>
      </c>
      <c r="P2095" s="67">
        <f t="shared" si="32"/>
        <v>0.06</v>
      </c>
      <c r="Q2095" s="67">
        <f>IFERROR(Ações!$O2095/Ações!$M2095,0)</f>
        <v>0</v>
      </c>
      <c r="R2095" s="67">
        <f>IFERROR(IF(Ações!$B2095="","",VLOOKUP(Table_1[[#This Row],[AÇÕES]],'Dados Status Invest STOCKS'!A2081:AD2696,18)/100),0)</f>
        <v>-0.36380000000000001</v>
      </c>
      <c r="S2095" s="65">
        <f>IFERROR(IF(Ações!$B2095="","",VLOOKUP(Table_1[[#This Row],[AÇÕES]],'Dados Status Invest STOCKS'!A2081:AD2696,25)/100),0)</f>
        <v>0</v>
      </c>
      <c r="T2095" s="67">
        <f>(1-Ações!$Q2095)*Ações!$R2095</f>
        <v>-0.36380000000000001</v>
      </c>
      <c r="U2095" s="68">
        <f>IF(Ações!$S2095=0,Ações!$T2095,IF(Ações!$T2095=0,Ações!$S2095,AVERAGE(Ações!$S2095,Ações!$T2095)))</f>
        <v>-0.36380000000000001</v>
      </c>
    </row>
    <row r="2096" spans="2:21" ht="15" customHeight="1" x14ac:dyDescent="0.2">
      <c r="B2096" s="63" t="str">
        <f>IFERROR('Dados Status Invest STOCKS'!A2083,"-")</f>
        <v>GRFS</v>
      </c>
      <c r="C2096" s="45">
        <f>IFERROR((Ações!$D2096-Ações!$K2096)/Ações!$D2096,0)</f>
        <v>0.68569931901519121</v>
      </c>
      <c r="D2096" s="46">
        <f>(Ações!$O2096)/0.06</f>
        <v>38.18</v>
      </c>
      <c r="E2096" s="47">
        <f>IFERROR((Ações!$F2096-Ações!$K2096)/Ações!$F2096,0)</f>
        <v>0.29200767459521132</v>
      </c>
      <c r="F2096" s="46">
        <f>IF(OR(Ações!$N2096&lt;0,Ações!$M2096&lt;0),"",(22.5*Ações!$M2096*Ações!$N2096)^0.5)</f>
        <v>16.949336270190642</v>
      </c>
      <c r="G2096" s="47">
        <f>IFERROR((Ações!$H2096-Ações!$K2096)/Ações!$H2096,0)</f>
        <v>1.0960541069873928</v>
      </c>
      <c r="H2096" s="48">
        <f>IFERROR(Ações!$I2096/(Ações!$P2096-Table_1[[#This Row],[CAGR LUCRO 5A]]),0)</f>
        <v>-124.92958787878781</v>
      </c>
      <c r="I2096" s="48">
        <f>IF(Ações!$S2096&lt;0,"",Ações!$O2096*(1+Ações!$S2096))</f>
        <v>2.4736058400000003</v>
      </c>
      <c r="J2096" s="49">
        <f>IFERROR(IF(Ações!$B2096="","",(VLOOKUP(Table_1[[#This Row],[AÇÕES]],'Dados Status Invest STOCKS'!A2082:AD2697,4)/Table_1[[#This Row],[LPA]]))/100,0)</f>
        <v>0.10799999999999998</v>
      </c>
      <c r="K2096" s="64">
        <f>IFERROR(IF(Ações!$B2096="","",VLOOKUP(Table_1[[#This Row],[AÇÕES]],'Dados Status Invest STOCKS'!A2082:AD2697,2)),0)</f>
        <v>12</v>
      </c>
      <c r="L2096" s="65">
        <f>IFERROR(IF(Ações!$B2096="","",VLOOKUP(Table_1[[#This Row],[AÇÕES]],'Dados Status Invest STOCKS'!A2082:AD2697,3)/100),0)</f>
        <v>0.19089999999999999</v>
      </c>
      <c r="M2096" s="66">
        <f>IFERROR(IF(Ações!$B2096="","",VLOOKUP(Table_1[[#This Row],[AÇÕES]],'Dados Status Invest STOCKS'!A2082:AD2697,28)),0)</f>
        <v>1.05</v>
      </c>
      <c r="N2096" s="66">
        <f>IFERROR(IF(Ações!$B2096="","",VLOOKUP(Table_1[[#This Row],[AÇÕES]],'Dados Status Invest STOCKS'!A2082:AD2697,27)),0)</f>
        <v>12.16</v>
      </c>
      <c r="O2096" s="66">
        <f>IFERROR(IF(Ações!$L2096="","",Ações!$K2096*Ações!$L2096),0)</f>
        <v>2.2907999999999999</v>
      </c>
      <c r="P2096" s="67">
        <f t="shared" si="32"/>
        <v>0.06</v>
      </c>
      <c r="Q2096" s="67">
        <f>IFERROR(Ações!$O2096/Ações!$M2096,0)</f>
        <v>2.1817142857142855</v>
      </c>
      <c r="R2096" s="67">
        <f>IFERROR(IF(Ações!$B2096="","",VLOOKUP(Table_1[[#This Row],[AÇÕES]],'Dados Status Invest STOCKS'!A2082:AD2697,18)/100),0)</f>
        <v>8.6699999999999999E-2</v>
      </c>
      <c r="S2096" s="65">
        <f>IFERROR(IF(Ações!$B2096="","",VLOOKUP(Table_1[[#This Row],[AÇÕES]],'Dados Status Invest STOCKS'!A2082:AD2697,25)/100),0)</f>
        <v>7.980000000000001E-2</v>
      </c>
      <c r="T2096" s="67">
        <f>(1-Ações!$Q2096)*Ações!$R2096</f>
        <v>-0.10245462857142855</v>
      </c>
      <c r="U2096" s="68">
        <f>IF(Ações!$S2096=0,Ações!$T2096,IF(Ações!$T2096=0,Ações!$S2096,AVERAGE(Ações!$S2096,Ações!$T2096)))</f>
        <v>-1.132731428571427E-2</v>
      </c>
    </row>
    <row r="2097" spans="2:21" ht="15" customHeight="1" x14ac:dyDescent="0.2">
      <c r="B2097" s="63" t="str">
        <f>IFERROR('Dados Status Invest STOCKS'!A2084,"-")</f>
        <v>GRIL</v>
      </c>
      <c r="C2097" s="45">
        <f>IFERROR((Ações!$D2097-Ações!$K2097)/Ações!$D2097,0)</f>
        <v>0</v>
      </c>
      <c r="D2097" s="46">
        <f>(Ações!$O2097)/0.06</f>
        <v>0</v>
      </c>
      <c r="E2097" s="47">
        <f>IFERROR((Ações!$F2097-Ações!$K2097)/Ações!$F2097,0)</f>
        <v>0</v>
      </c>
      <c r="F2097" s="46" t="str">
        <f>IF(OR(Ações!$N2097&lt;0,Ações!$M2097&lt;0),"",(22.5*Ações!$M2097*Ações!$N2097)^0.5)</f>
        <v/>
      </c>
      <c r="G2097" s="47">
        <f>IFERROR((Ações!$H2097-Ações!$K2097)/Ações!$H2097,0)</f>
        <v>0</v>
      </c>
      <c r="H2097" s="48">
        <f>IFERROR(Ações!$I2097/(Ações!$P2097-Table_1[[#This Row],[CAGR LUCRO 5A]]),0)</f>
        <v>0</v>
      </c>
      <c r="I2097" s="48">
        <f>IF(Ações!$S2097&lt;0,"",Ações!$O2097*(1+Ações!$S2097))</f>
        <v>0</v>
      </c>
      <c r="J2097" s="49">
        <f>IFERROR(IF(Ações!$B2097="","",(VLOOKUP(Table_1[[#This Row],[AÇÕES]],'Dados Status Invest STOCKS'!A2083:AD2698,4)/Table_1[[#This Row],[LPA]]))/100,0)</f>
        <v>6.1612903225806454E-2</v>
      </c>
      <c r="K2097" s="64">
        <f>IFERROR(IF(Ações!$B2097="","",VLOOKUP(Table_1[[#This Row],[AÇÕES]],'Dados Status Invest STOCKS'!A2083:AD2698,2)),0)</f>
        <v>0.6</v>
      </c>
      <c r="L2097" s="65">
        <f>IFERROR(IF(Ações!$B2097="","",VLOOKUP(Table_1[[#This Row],[AÇÕES]],'Dados Status Invest STOCKS'!A2083:AD2698,3)/100),0)</f>
        <v>0</v>
      </c>
      <c r="M2097" s="66">
        <f>IFERROR(IF(Ações!$B2097="","",VLOOKUP(Table_1[[#This Row],[AÇÕES]],'Dados Status Invest STOCKS'!A2083:AD2698,28)),0)</f>
        <v>-0.31</v>
      </c>
      <c r="N2097" s="66">
        <f>IFERROR(IF(Ações!$B2097="","",VLOOKUP(Table_1[[#This Row],[AÇÕES]],'Dados Status Invest STOCKS'!A2083:AD2698,27)),0)</f>
        <v>0.54</v>
      </c>
      <c r="O2097" s="66">
        <f>IFERROR(IF(Ações!$L2097="","",Ações!$K2097*Ações!$L2097),0)</f>
        <v>0</v>
      </c>
      <c r="P2097" s="67">
        <f t="shared" si="32"/>
        <v>0.06</v>
      </c>
      <c r="Q2097" s="67">
        <f>IFERROR(Ações!$O2097/Ações!$M2097,0)</f>
        <v>0</v>
      </c>
      <c r="R2097" s="67">
        <f>IFERROR(IF(Ações!$B2097="","",VLOOKUP(Table_1[[#This Row],[AÇÕES]],'Dados Status Invest STOCKS'!A2083:AD2698,18)/100),0)</f>
        <v>-0.58560000000000001</v>
      </c>
      <c r="S2097" s="65">
        <f>IFERROR(IF(Ações!$B2097="","",VLOOKUP(Table_1[[#This Row],[AÇÕES]],'Dados Status Invest STOCKS'!A2083:AD2698,25)/100),0)</f>
        <v>0</v>
      </c>
      <c r="T2097" s="67">
        <f>(1-Ações!$Q2097)*Ações!$R2097</f>
        <v>-0.58560000000000001</v>
      </c>
      <c r="U2097" s="68">
        <f>IF(Ações!$S2097=0,Ações!$T2097,IF(Ações!$T2097=0,Ações!$S2097,AVERAGE(Ações!$S2097,Ações!$T2097)))</f>
        <v>-0.58560000000000001</v>
      </c>
    </row>
    <row r="2098" spans="2:21" ht="15" customHeight="1" x14ac:dyDescent="0.2">
      <c r="B2098" s="63" t="str">
        <f>IFERROR('Dados Status Invest STOCKS'!A2085,"-")</f>
        <v>GRIN</v>
      </c>
      <c r="C2098" s="45">
        <f>IFERROR((Ações!$D2098-Ações!$K2098)/Ações!$D2098,0)</f>
        <v>-0.21212121212121207</v>
      </c>
      <c r="D2098" s="46">
        <f>(Ações!$O2098)/0.06</f>
        <v>11.9955</v>
      </c>
      <c r="E2098" s="47">
        <f>IFERROR((Ações!$F2098-Ações!$K2098)/Ações!$F2098,0)</f>
        <v>-8.3923765020220781E-2</v>
      </c>
      <c r="F2098" s="46">
        <f>IF(OR(Ações!$N2098&lt;0,Ações!$M2098&lt;0),"",(22.5*Ações!$M2098*Ações!$N2098)^0.5)</f>
        <v>13.414227521553375</v>
      </c>
      <c r="G2098" s="47">
        <f>IFERROR((Ações!$H2098-Ações!$K2098)/Ações!$H2098,0)</f>
        <v>-0.21212121212121207</v>
      </c>
      <c r="H2098" s="48">
        <f>IFERROR(Ações!$I2098/(Ações!$P2098-Table_1[[#This Row],[CAGR LUCRO 5A]]),0)</f>
        <v>11.9955</v>
      </c>
      <c r="I2098" s="48">
        <f>IF(Ações!$S2098&lt;0,"",Ações!$O2098*(1+Ações!$S2098))</f>
        <v>0.71972999999999998</v>
      </c>
      <c r="J2098" s="49">
        <f>IFERROR(IF(Ações!$B2098="","",(VLOOKUP(Table_1[[#This Row],[AÇÕES]],'Dados Status Invest STOCKS'!A2084:AD2699,4)/Table_1[[#This Row],[LPA]]))/100,0)</f>
        <v>0.49981481481481471</v>
      </c>
      <c r="K2098" s="64">
        <f>IFERROR(IF(Ações!$B2098="","",VLOOKUP(Table_1[[#This Row],[AÇÕES]],'Dados Status Invest STOCKS'!A2084:AD2699,2)),0)</f>
        <v>14.54</v>
      </c>
      <c r="L2098" s="65">
        <f>IFERROR(IF(Ações!$B2098="","",VLOOKUP(Table_1[[#This Row],[AÇÕES]],'Dados Status Invest STOCKS'!A2084:AD2699,3)/100),0)</f>
        <v>4.9500000000000002E-2</v>
      </c>
      <c r="M2098" s="66">
        <f>IFERROR(IF(Ações!$B2098="","",VLOOKUP(Table_1[[#This Row],[AÇÕES]],'Dados Status Invest STOCKS'!A2084:AD2699,28)),0)</f>
        <v>0.54</v>
      </c>
      <c r="N2098" s="66">
        <f>IFERROR(IF(Ações!$B2098="","",VLOOKUP(Table_1[[#This Row],[AÇÕES]],'Dados Status Invest STOCKS'!A2084:AD2699,27)),0)</f>
        <v>14.81</v>
      </c>
      <c r="O2098" s="66">
        <f>IFERROR(IF(Ações!$L2098="","",Ações!$K2098*Ações!$L2098),0)</f>
        <v>0.71972999999999998</v>
      </c>
      <c r="P2098" s="67">
        <f t="shared" si="32"/>
        <v>0.06</v>
      </c>
      <c r="Q2098" s="67">
        <f>IFERROR(Ações!$O2098/Ações!$M2098,0)</f>
        <v>1.3328333333333333</v>
      </c>
      <c r="R2098" s="67">
        <f>IFERROR(IF(Ações!$B2098="","",VLOOKUP(Table_1[[#This Row],[AÇÕES]],'Dados Status Invest STOCKS'!A2084:AD2699,18)/100),0)</f>
        <v>3.6400000000000002E-2</v>
      </c>
      <c r="S2098" s="65">
        <f>IFERROR(IF(Ações!$B2098="","",VLOOKUP(Table_1[[#This Row],[AÇÕES]],'Dados Status Invest STOCKS'!A2084:AD2699,25)/100),0)</f>
        <v>0</v>
      </c>
      <c r="T2098" s="67">
        <f>(1-Ações!$Q2098)*Ações!$R2098</f>
        <v>-1.2115133333333333E-2</v>
      </c>
      <c r="U2098" s="68">
        <f>IF(Ações!$S2098=0,Ações!$T2098,IF(Ações!$T2098=0,Ações!$S2098,AVERAGE(Ações!$S2098,Ações!$T2098)))</f>
        <v>-1.2115133333333333E-2</v>
      </c>
    </row>
    <row r="2099" spans="2:21" ht="15" customHeight="1" x14ac:dyDescent="0.2">
      <c r="B2099" s="63" t="str">
        <f>IFERROR('Dados Status Invest STOCKS'!A2086,"-")</f>
        <v>GRMN</v>
      </c>
      <c r="C2099" s="45">
        <f>IFERROR((Ações!$D2099-Ações!$K2099)/Ações!$D2099,0)</f>
        <v>-1.8301886792452831</v>
      </c>
      <c r="D2099" s="46">
        <f>(Ações!$O2099)/0.06</f>
        <v>43.604866666666666</v>
      </c>
      <c r="E2099" s="47">
        <f>IFERROR((Ações!$F2099-Ações!$K2099)/Ações!$F2099,0)</f>
        <v>-0.94633556540888819</v>
      </c>
      <c r="F2099" s="46">
        <f>IF(OR(Ações!$N2099&lt;0,Ações!$M2099&lt;0),"",(22.5*Ações!$M2099*Ações!$N2099)^0.5)</f>
        <v>63.4063324913214</v>
      </c>
      <c r="G2099" s="47">
        <f>IFERROR((Ações!$H2099-Ações!$K2099)/Ações!$H2099,0)</f>
        <v>5.3652569161660688</v>
      </c>
      <c r="H2099" s="48">
        <f>IFERROR(Ações!$I2099/(Ações!$P2099-Table_1[[#This Row],[CAGR LUCRO 5A]]),0)</f>
        <v>-28.270959160037002</v>
      </c>
      <c r="I2099" s="48">
        <f>IF(Ações!$S2099&lt;0,"",Ações!$O2099*(1+Ações!$S2099))</f>
        <v>3.0560906852</v>
      </c>
      <c r="J2099" s="49">
        <f>IFERROR(IF(Ações!$B2099="","",(VLOOKUP(Table_1[[#This Row],[AÇÕES]],'Dados Status Invest STOCKS'!A2085:AD2700,4)/Table_1[[#This Row],[LPA]]))/100,0)</f>
        <v>3.5860306643952303E-2</v>
      </c>
      <c r="K2099" s="64">
        <f>IFERROR(IF(Ações!$B2099="","",VLOOKUP(Table_1[[#This Row],[AÇÕES]],'Dados Status Invest STOCKS'!A2085:AD2700,2)),0)</f>
        <v>123.41</v>
      </c>
      <c r="L2099" s="65">
        <f>IFERROR(IF(Ações!$B2099="","",VLOOKUP(Table_1[[#This Row],[AÇÕES]],'Dados Status Invest STOCKS'!A2085:AD2700,3)/100),0)</f>
        <v>2.12E-2</v>
      </c>
      <c r="M2099" s="66">
        <f>IFERROR(IF(Ações!$B2099="","",VLOOKUP(Table_1[[#This Row],[AÇÕES]],'Dados Status Invest STOCKS'!A2085:AD2700,28)),0)</f>
        <v>5.87</v>
      </c>
      <c r="N2099" s="66">
        <f>IFERROR(IF(Ações!$B2099="","",VLOOKUP(Table_1[[#This Row],[AÇÕES]],'Dados Status Invest STOCKS'!A2085:AD2700,27)),0)</f>
        <v>30.44</v>
      </c>
      <c r="O2099" s="66">
        <f>IFERROR(IF(Ações!$L2099="","",Ações!$K2099*Ações!$L2099),0)</f>
        <v>2.6162920000000001</v>
      </c>
      <c r="P2099" s="67">
        <f t="shared" si="32"/>
        <v>0.06</v>
      </c>
      <c r="Q2099" s="67">
        <f>IFERROR(Ações!$O2099/Ações!$M2099,0)</f>
        <v>0.44570562180579215</v>
      </c>
      <c r="R2099" s="67">
        <f>IFERROR(IF(Ações!$B2099="","",VLOOKUP(Table_1[[#This Row],[AÇÕES]],'Dados Status Invest STOCKS'!A2085:AD2700,18)/100),0)</f>
        <v>0.19289999999999999</v>
      </c>
      <c r="S2099" s="65">
        <f>IFERROR(IF(Ações!$B2099="","",VLOOKUP(Table_1[[#This Row],[AÇÕES]],'Dados Status Invest STOCKS'!A2085:AD2700,25)/100),0)</f>
        <v>0.1681</v>
      </c>
      <c r="T2099" s="67">
        <f>(1-Ações!$Q2099)*Ações!$R2099</f>
        <v>0.10692338555366268</v>
      </c>
      <c r="U2099" s="68">
        <f>IF(Ações!$S2099=0,Ações!$T2099,IF(Ações!$T2099=0,Ações!$S2099,AVERAGE(Ações!$S2099,Ações!$T2099)))</f>
        <v>0.13751169277683134</v>
      </c>
    </row>
    <row r="2100" spans="2:21" ht="15" customHeight="1" x14ac:dyDescent="0.2">
      <c r="B2100" s="63" t="str">
        <f>IFERROR('Dados Status Invest STOCKS'!A2087,"-")</f>
        <v>GRNQ</v>
      </c>
      <c r="C2100" s="45">
        <f>IFERROR((Ações!$D2100-Ações!$K2100)/Ações!$D2100,0)</f>
        <v>0</v>
      </c>
      <c r="D2100" s="46">
        <f>(Ações!$O2100)/0.06</f>
        <v>0</v>
      </c>
      <c r="E2100" s="47">
        <f>IFERROR((Ações!$F2100-Ações!$K2100)/Ações!$F2100,0)</f>
        <v>0</v>
      </c>
      <c r="F2100" s="46" t="str">
        <f>IF(OR(Ações!$N2100&lt;0,Ações!$M2100&lt;0),"",(22.5*Ações!$M2100*Ações!$N2100)^0.5)</f>
        <v/>
      </c>
      <c r="G2100" s="47">
        <f>IFERROR((Ações!$H2100-Ações!$K2100)/Ações!$H2100,0)</f>
        <v>0</v>
      </c>
      <c r="H2100" s="48">
        <f>IFERROR(Ações!$I2100/(Ações!$P2100-Table_1[[#This Row],[CAGR LUCRO 5A]]),0)</f>
        <v>0</v>
      </c>
      <c r="I2100" s="48">
        <f>IF(Ações!$S2100&lt;0,"",Ações!$O2100*(1+Ações!$S2100))</f>
        <v>0</v>
      </c>
      <c r="J2100" s="49">
        <f>IFERROR(IF(Ações!$B2100="","",(VLOOKUP(Table_1[[#This Row],[AÇÕES]],'Dados Status Invest STOCKS'!A2086:AD2701,4)/Table_1[[#This Row],[LPA]]))/100,0)</f>
        <v>0.109</v>
      </c>
      <c r="K2100" s="64">
        <f>IFERROR(IF(Ações!$B2100="","",VLOOKUP(Table_1[[#This Row],[AÇÕES]],'Dados Status Invest STOCKS'!A2086:AD2701,2)),0)</f>
        <v>0.43</v>
      </c>
      <c r="L2100" s="65">
        <f>IFERROR(IF(Ações!$B2100="","",VLOOKUP(Table_1[[#This Row],[AÇÕES]],'Dados Status Invest STOCKS'!A2086:AD2701,3)/100),0)</f>
        <v>0</v>
      </c>
      <c r="M2100" s="66">
        <f>IFERROR(IF(Ações!$B2100="","",VLOOKUP(Table_1[[#This Row],[AÇÕES]],'Dados Status Invest STOCKS'!A2086:AD2701,28)),0)</f>
        <v>-0.2</v>
      </c>
      <c r="N2100" s="66">
        <f>IFERROR(IF(Ações!$B2100="","",VLOOKUP(Table_1[[#This Row],[AÇÕES]],'Dados Status Invest STOCKS'!A2086:AD2701,27)),0)</f>
        <v>0.24</v>
      </c>
      <c r="O2100" s="66">
        <f>IFERROR(IF(Ações!$L2100="","",Ações!$K2100*Ações!$L2100),0)</f>
        <v>0</v>
      </c>
      <c r="P2100" s="67">
        <f t="shared" si="32"/>
        <v>0.06</v>
      </c>
      <c r="Q2100" s="67">
        <f>IFERROR(Ações!$O2100/Ações!$M2100,0)</f>
        <v>0</v>
      </c>
      <c r="R2100" s="67">
        <f>IFERROR(IF(Ações!$B2100="","",VLOOKUP(Table_1[[#This Row],[AÇÕES]],'Dados Status Invest STOCKS'!A2086:AD2701,18)/100),0)</f>
        <v>-0.81340000000000001</v>
      </c>
      <c r="S2100" s="65">
        <f>IFERROR(IF(Ações!$B2100="","",VLOOKUP(Table_1[[#This Row],[AÇÕES]],'Dados Status Invest STOCKS'!A2086:AD2701,25)/100),0)</f>
        <v>0</v>
      </c>
      <c r="T2100" s="67">
        <f>(1-Ações!$Q2100)*Ações!$R2100</f>
        <v>-0.81340000000000001</v>
      </c>
      <c r="U2100" s="68">
        <f>IF(Ações!$S2100=0,Ações!$T2100,IF(Ações!$T2100=0,Ações!$S2100,AVERAGE(Ações!$S2100,Ações!$T2100)))</f>
        <v>-0.81340000000000001</v>
      </c>
    </row>
    <row r="2101" spans="2:21" ht="15" customHeight="1" x14ac:dyDescent="0.2">
      <c r="B2101" s="63" t="str">
        <f>IFERROR('Dados Status Invest STOCKS'!A2088,"-")</f>
        <v>GRNV</v>
      </c>
      <c r="C2101" s="45">
        <f>IFERROR((Ações!$D2101-Ações!$K2101)/Ações!$D2101,0)</f>
        <v>0</v>
      </c>
      <c r="D2101" s="46">
        <f>(Ações!$O2101)/0.06</f>
        <v>0</v>
      </c>
      <c r="E2101" s="47">
        <f>IFERROR((Ações!$F2101-Ações!$K2101)/Ações!$F2101,0)</f>
        <v>0</v>
      </c>
      <c r="F2101" s="46" t="str">
        <f>IF(OR(Ações!$N2101&lt;0,Ações!$M2101&lt;0),"",(22.5*Ações!$M2101*Ações!$N2101)^0.5)</f>
        <v/>
      </c>
      <c r="G2101" s="47">
        <f>IFERROR((Ações!$H2101-Ações!$K2101)/Ações!$H2101,0)</f>
        <v>0</v>
      </c>
      <c r="H2101" s="48">
        <f>IFERROR(Ações!$I2101/(Ações!$P2101-Table_1[[#This Row],[CAGR LUCRO 5A]]),0)</f>
        <v>0</v>
      </c>
      <c r="I2101" s="48">
        <f>IF(Ações!$S2101&lt;0,"",Ações!$O2101*(1+Ações!$S2101))</f>
        <v>0</v>
      </c>
      <c r="J2101" s="49">
        <f>IFERROR(IF(Ações!$B2101="","",(VLOOKUP(Table_1[[#This Row],[AÇÕES]],'Dados Status Invest STOCKS'!A2087:AD2702,4)/Table_1[[#This Row],[LPA]]))/100,0)</f>
        <v>1.6810489745601254E-5</v>
      </c>
      <c r="K2101" s="64">
        <f>IFERROR(IF(Ações!$B2101="","",VLOOKUP(Table_1[[#This Row],[AÇÕES]],'Dados Status Invest STOCKS'!A2087:AD2702,2)),0)</f>
        <v>12.95</v>
      </c>
      <c r="L2101" s="65">
        <f>IFERROR(IF(Ações!$B2101="","",VLOOKUP(Table_1[[#This Row],[AÇÕES]],'Dados Status Invest STOCKS'!A2087:AD2702,3)/100),0)</f>
        <v>0</v>
      </c>
      <c r="M2101" s="66">
        <f>IFERROR(IF(Ações!$B2101="","",VLOOKUP(Table_1[[#This Row],[AÇÕES]],'Dados Status Invest STOCKS'!A2087:AD2702,28)),0)</f>
        <v>-89.23</v>
      </c>
      <c r="N2101" s="66">
        <f>IFERROR(IF(Ações!$B2101="","",VLOOKUP(Table_1[[#This Row],[AÇÕES]],'Dados Status Invest STOCKS'!A2087:AD2702,27)),0)</f>
        <v>-1.1000000000000001</v>
      </c>
      <c r="O2101" s="66">
        <f>IFERROR(IF(Ações!$L2101="","",Ações!$K2101*Ações!$L2101),0)</f>
        <v>0</v>
      </c>
      <c r="P2101" s="67">
        <f t="shared" si="32"/>
        <v>0.06</v>
      </c>
      <c r="Q2101" s="67">
        <f>IFERROR(Ações!$O2101/Ações!$M2101,0)</f>
        <v>0</v>
      </c>
      <c r="R2101" s="67">
        <f>IFERROR(IF(Ações!$B2101="","",VLOOKUP(Table_1[[#This Row],[AÇÕES]],'Dados Status Invest STOCKS'!A2087:AD2702,18)/100),0)</f>
        <v>-81.292400000000001</v>
      </c>
      <c r="S2101" s="65">
        <f>IFERROR(IF(Ações!$B2101="","",VLOOKUP(Table_1[[#This Row],[AÇÕES]],'Dados Status Invest STOCKS'!A2087:AD2702,25)/100),0)</f>
        <v>0</v>
      </c>
      <c r="T2101" s="67">
        <f>(1-Ações!$Q2101)*Ações!$R2101</f>
        <v>-81.292400000000001</v>
      </c>
      <c r="U2101" s="68">
        <f>IF(Ações!$S2101=0,Ações!$T2101,IF(Ações!$T2101=0,Ações!$S2101,AVERAGE(Ações!$S2101,Ações!$T2101)))</f>
        <v>-81.292400000000001</v>
      </c>
    </row>
    <row r="2102" spans="2:21" ht="15" customHeight="1" x14ac:dyDescent="0.2">
      <c r="B2102" s="63" t="str">
        <f>IFERROR('Dados Status Invest STOCKS'!A2089,"-")</f>
        <v>GRNVR</v>
      </c>
      <c r="C2102" s="45">
        <f>IFERROR((Ações!$D2102-Ações!$K2102)/Ações!$D2102,0)</f>
        <v>0</v>
      </c>
      <c r="D2102" s="46">
        <f>(Ações!$O2102)/0.06</f>
        <v>0</v>
      </c>
      <c r="E2102" s="47">
        <f>IFERROR((Ações!$F2102-Ações!$K2102)/Ações!$F2102,0)</f>
        <v>0</v>
      </c>
      <c r="F2102" s="46" t="str">
        <f>IF(OR(Ações!$N2102&lt;0,Ações!$M2102&lt;0),"",(22.5*Ações!$M2102*Ações!$N2102)^0.5)</f>
        <v/>
      </c>
      <c r="G2102" s="47">
        <f>IFERROR((Ações!$H2102-Ações!$K2102)/Ações!$H2102,0)</f>
        <v>0</v>
      </c>
      <c r="H2102" s="48">
        <f>IFERROR(Ações!$I2102/(Ações!$P2102-Table_1[[#This Row],[CAGR LUCRO 5A]]),0)</f>
        <v>0</v>
      </c>
      <c r="I2102" s="48">
        <f>IF(Ações!$S2102&lt;0,"",Ações!$O2102*(1+Ações!$S2102))</f>
        <v>0</v>
      </c>
      <c r="J2102" s="49">
        <f>IFERROR(IF(Ações!$B2102="","",(VLOOKUP(Table_1[[#This Row],[AÇÕES]],'Dados Status Invest STOCKS'!A2088:AD2703,4)/Table_1[[#This Row],[LPA]]))/100,0)</f>
        <v>2.241398632746834E-6</v>
      </c>
      <c r="K2102" s="64">
        <f>IFERROR(IF(Ações!$B2102="","",VLOOKUP(Table_1[[#This Row],[AÇÕES]],'Dados Status Invest STOCKS'!A2088:AD2703,2)),0)</f>
        <v>1.34</v>
      </c>
      <c r="L2102" s="65">
        <f>IFERROR(IF(Ações!$B2102="","",VLOOKUP(Table_1[[#This Row],[AÇÕES]],'Dados Status Invest STOCKS'!A2088:AD2703,3)/100),0)</f>
        <v>0</v>
      </c>
      <c r="M2102" s="66">
        <f>IFERROR(IF(Ações!$B2102="","",VLOOKUP(Table_1[[#This Row],[AÇÕES]],'Dados Status Invest STOCKS'!A2088:AD2703,28)),0)</f>
        <v>-89.23</v>
      </c>
      <c r="N2102" s="66">
        <f>IFERROR(IF(Ações!$B2102="","",VLOOKUP(Table_1[[#This Row],[AÇÕES]],'Dados Status Invest STOCKS'!A2088:AD2703,27)),0)</f>
        <v>-1.1000000000000001</v>
      </c>
      <c r="O2102" s="66">
        <f>IFERROR(IF(Ações!$L2102="","",Ações!$K2102*Ações!$L2102),0)</f>
        <v>0</v>
      </c>
      <c r="P2102" s="67">
        <f t="shared" si="32"/>
        <v>0.06</v>
      </c>
      <c r="Q2102" s="67">
        <f>IFERROR(Ações!$O2102/Ações!$M2102,0)</f>
        <v>0</v>
      </c>
      <c r="R2102" s="67">
        <f>IFERROR(IF(Ações!$B2102="","",VLOOKUP(Table_1[[#This Row],[AÇÕES]],'Dados Status Invest STOCKS'!A2088:AD2703,18)/100),0)</f>
        <v>-81.292400000000001</v>
      </c>
      <c r="S2102" s="65">
        <f>IFERROR(IF(Ações!$B2102="","",VLOOKUP(Table_1[[#This Row],[AÇÕES]],'Dados Status Invest STOCKS'!A2088:AD2703,25)/100),0)</f>
        <v>0</v>
      </c>
      <c r="T2102" s="67">
        <f>(1-Ações!$Q2102)*Ações!$R2102</f>
        <v>-81.292400000000001</v>
      </c>
      <c r="U2102" s="68">
        <f>IF(Ações!$S2102=0,Ações!$T2102,IF(Ações!$T2102=0,Ações!$S2102,AVERAGE(Ações!$S2102,Ações!$T2102)))</f>
        <v>-81.292400000000001</v>
      </c>
    </row>
    <row r="2103" spans="2:21" ht="15" customHeight="1" x14ac:dyDescent="0.2">
      <c r="B2103" s="63" t="str">
        <f>IFERROR('Dados Status Invest STOCKS'!A2090,"-")</f>
        <v>GRNVU</v>
      </c>
      <c r="C2103" s="45">
        <f>IFERROR((Ações!$D2103-Ações!$K2103)/Ações!$D2103,0)</f>
        <v>0</v>
      </c>
      <c r="D2103" s="46">
        <f>(Ações!$O2103)/0.06</f>
        <v>0</v>
      </c>
      <c r="E2103" s="47">
        <f>IFERROR((Ações!$F2103-Ações!$K2103)/Ações!$F2103,0)</f>
        <v>0</v>
      </c>
      <c r="F2103" s="46" t="str">
        <f>IF(OR(Ações!$N2103&lt;0,Ações!$M2103&lt;0),"",(22.5*Ações!$M2103*Ações!$N2103)^0.5)</f>
        <v/>
      </c>
      <c r="G2103" s="47">
        <f>IFERROR((Ações!$H2103-Ações!$K2103)/Ações!$H2103,0)</f>
        <v>0</v>
      </c>
      <c r="H2103" s="48">
        <f>IFERROR(Ações!$I2103/(Ações!$P2103-Table_1[[#This Row],[CAGR LUCRO 5A]]),0)</f>
        <v>0</v>
      </c>
      <c r="I2103" s="48">
        <f>IF(Ações!$S2103&lt;0,"",Ações!$O2103*(1+Ações!$S2103))</f>
        <v>0</v>
      </c>
      <c r="J2103" s="49">
        <f>IFERROR(IF(Ações!$B2103="","",(VLOOKUP(Table_1[[#This Row],[AÇÕES]],'Dados Status Invest STOCKS'!A2089:AD2704,4)/Table_1[[#This Row],[LPA]]))/100,0)</f>
        <v>2.0172587694721507E-5</v>
      </c>
      <c r="K2103" s="64">
        <f>IFERROR(IF(Ações!$B2103="","",VLOOKUP(Table_1[[#This Row],[AÇÕES]],'Dados Status Invest STOCKS'!A2089:AD2704,2)),0)</f>
        <v>15.64</v>
      </c>
      <c r="L2103" s="65">
        <f>IFERROR(IF(Ações!$B2103="","",VLOOKUP(Table_1[[#This Row],[AÇÕES]],'Dados Status Invest STOCKS'!A2089:AD2704,3)/100),0)</f>
        <v>0</v>
      </c>
      <c r="M2103" s="66">
        <f>IFERROR(IF(Ações!$B2103="","",VLOOKUP(Table_1[[#This Row],[AÇÕES]],'Dados Status Invest STOCKS'!A2089:AD2704,28)),0)</f>
        <v>-89.23</v>
      </c>
      <c r="N2103" s="66">
        <f>IFERROR(IF(Ações!$B2103="","",VLOOKUP(Table_1[[#This Row],[AÇÕES]],'Dados Status Invest STOCKS'!A2089:AD2704,27)),0)</f>
        <v>-1.1000000000000001</v>
      </c>
      <c r="O2103" s="66">
        <f>IFERROR(IF(Ações!$L2103="","",Ações!$K2103*Ações!$L2103),0)</f>
        <v>0</v>
      </c>
      <c r="P2103" s="67">
        <f t="shared" si="32"/>
        <v>0.06</v>
      </c>
      <c r="Q2103" s="67">
        <f>IFERROR(Ações!$O2103/Ações!$M2103,0)</f>
        <v>0</v>
      </c>
      <c r="R2103" s="67">
        <f>IFERROR(IF(Ações!$B2103="","",VLOOKUP(Table_1[[#This Row],[AÇÕES]],'Dados Status Invest STOCKS'!A2089:AD2704,18)/100),0)</f>
        <v>-81.292400000000001</v>
      </c>
      <c r="S2103" s="65">
        <f>IFERROR(IF(Ações!$B2103="","",VLOOKUP(Table_1[[#This Row],[AÇÕES]],'Dados Status Invest STOCKS'!A2089:AD2704,25)/100),0)</f>
        <v>0</v>
      </c>
      <c r="T2103" s="67">
        <f>(1-Ações!$Q2103)*Ações!$R2103</f>
        <v>-81.292400000000001</v>
      </c>
      <c r="U2103" s="68">
        <f>IF(Ações!$S2103=0,Ações!$T2103,IF(Ações!$T2103=0,Ações!$S2103,AVERAGE(Ações!$S2103,Ações!$T2103)))</f>
        <v>-81.292400000000001</v>
      </c>
    </row>
    <row r="2104" spans="2:21" ht="15" customHeight="1" x14ac:dyDescent="0.2">
      <c r="B2104" s="63" t="str">
        <f>IFERROR('Dados Status Invest STOCKS'!A2091,"-")</f>
        <v>GRNVW</v>
      </c>
      <c r="C2104" s="45">
        <f>IFERROR((Ações!$D2104-Ações!$K2104)/Ações!$D2104,0)</f>
        <v>0</v>
      </c>
      <c r="D2104" s="46">
        <f>(Ações!$O2104)/0.06</f>
        <v>0</v>
      </c>
      <c r="E2104" s="47">
        <f>IFERROR((Ações!$F2104-Ações!$K2104)/Ações!$F2104,0)</f>
        <v>0</v>
      </c>
      <c r="F2104" s="46" t="str">
        <f>IF(OR(Ações!$N2104&lt;0,Ações!$M2104&lt;0),"",(22.5*Ações!$M2104*Ações!$N2104)^0.5)</f>
        <v/>
      </c>
      <c r="G2104" s="47">
        <f>IFERROR((Ações!$H2104-Ações!$K2104)/Ações!$H2104,0)</f>
        <v>0</v>
      </c>
      <c r="H2104" s="48">
        <f>IFERROR(Ações!$I2104/(Ações!$P2104-Table_1[[#This Row],[CAGR LUCRO 5A]]),0)</f>
        <v>0</v>
      </c>
      <c r="I2104" s="48">
        <f>IF(Ações!$S2104&lt;0,"",Ações!$O2104*(1+Ações!$S2104))</f>
        <v>0</v>
      </c>
      <c r="J2104" s="49">
        <f>IFERROR(IF(Ações!$B2104="","",(VLOOKUP(Table_1[[#This Row],[AÇÕES]],'Dados Status Invest STOCKS'!A2090:AD2705,4)/Table_1[[#This Row],[LPA]]))/100,0)</f>
        <v>1.120699316373417E-6</v>
      </c>
      <c r="K2104" s="64">
        <f>IFERROR(IF(Ações!$B2104="","",VLOOKUP(Table_1[[#This Row],[AÇÕES]],'Dados Status Invest STOCKS'!A2090:AD2705,2)),0)</f>
        <v>1.2</v>
      </c>
      <c r="L2104" s="65">
        <f>IFERROR(IF(Ações!$B2104="","",VLOOKUP(Table_1[[#This Row],[AÇÕES]],'Dados Status Invest STOCKS'!A2090:AD2705,3)/100),0)</f>
        <v>0</v>
      </c>
      <c r="M2104" s="66">
        <f>IFERROR(IF(Ações!$B2104="","",VLOOKUP(Table_1[[#This Row],[AÇÕES]],'Dados Status Invest STOCKS'!A2090:AD2705,28)),0)</f>
        <v>-89.23</v>
      </c>
      <c r="N2104" s="66">
        <f>IFERROR(IF(Ações!$B2104="","",VLOOKUP(Table_1[[#This Row],[AÇÕES]],'Dados Status Invest STOCKS'!A2090:AD2705,27)),0)</f>
        <v>-1.1000000000000001</v>
      </c>
      <c r="O2104" s="66">
        <f>IFERROR(IF(Ações!$L2104="","",Ações!$K2104*Ações!$L2104),0)</f>
        <v>0</v>
      </c>
      <c r="P2104" s="67">
        <f t="shared" si="32"/>
        <v>0.06</v>
      </c>
      <c r="Q2104" s="67">
        <f>IFERROR(Ações!$O2104/Ações!$M2104,0)</f>
        <v>0</v>
      </c>
      <c r="R2104" s="67">
        <f>IFERROR(IF(Ações!$B2104="","",VLOOKUP(Table_1[[#This Row],[AÇÕES]],'Dados Status Invest STOCKS'!A2090:AD2705,18)/100),0)</f>
        <v>-81.292400000000001</v>
      </c>
      <c r="S2104" s="65">
        <f>IFERROR(IF(Ações!$B2104="","",VLOOKUP(Table_1[[#This Row],[AÇÕES]],'Dados Status Invest STOCKS'!A2090:AD2705,25)/100),0)</f>
        <v>0</v>
      </c>
      <c r="T2104" s="67">
        <f>(1-Ações!$Q2104)*Ações!$R2104</f>
        <v>-81.292400000000001</v>
      </c>
      <c r="U2104" s="68">
        <f>IF(Ações!$S2104=0,Ações!$T2104,IF(Ações!$T2104=0,Ações!$S2104,AVERAGE(Ações!$S2104,Ações!$T2104)))</f>
        <v>-81.292400000000001</v>
      </c>
    </row>
    <row r="2105" spans="2:21" ht="15" customHeight="1" x14ac:dyDescent="0.2">
      <c r="B2105" s="63" t="str">
        <f>IFERROR('Dados Status Invest STOCKS'!A2092,"-")</f>
        <v>GROW</v>
      </c>
      <c r="C2105" s="45">
        <f>IFERROR((Ações!$D2105-Ações!$K2105)/Ações!$D2105,0)</f>
        <v>-3.3165467625899279</v>
      </c>
      <c r="D2105" s="46">
        <f>(Ações!$O2105)/0.06</f>
        <v>1.2093</v>
      </c>
      <c r="E2105" s="47">
        <f>IFERROR((Ações!$F2105-Ações!$K2105)/Ações!$F2105,0)</f>
        <v>0.61229807936095704</v>
      </c>
      <c r="F2105" s="46">
        <f>IF(OR(Ações!$N2105&lt;0,Ações!$M2105&lt;0),"",(22.5*Ações!$M2105*Ações!$N2105)^0.5)</f>
        <v>13.463951871571734</v>
      </c>
      <c r="G2105" s="47">
        <f>IFERROR((Ações!$H2105-Ações!$K2105)/Ações!$H2105,0)</f>
        <v>-3.3165467625899279</v>
      </c>
      <c r="H2105" s="48">
        <f>IFERROR(Ações!$I2105/(Ações!$P2105-Table_1[[#This Row],[CAGR LUCRO 5A]]),0)</f>
        <v>1.2093</v>
      </c>
      <c r="I2105" s="48">
        <f>IF(Ações!$S2105&lt;0,"",Ações!$O2105*(1+Ações!$S2105))</f>
        <v>7.2557999999999997E-2</v>
      </c>
      <c r="J2105" s="49">
        <f>IFERROR(IF(Ações!$B2105="","",(VLOOKUP(Table_1[[#This Row],[AÇÕES]],'Dados Status Invest STOCKS'!A2091:AD2706,4)/Table_1[[#This Row],[LPA]]))/100,0)</f>
        <v>1.1203703703703702E-2</v>
      </c>
      <c r="K2105" s="64">
        <f>IFERROR(IF(Ações!$B2105="","",VLOOKUP(Table_1[[#This Row],[AÇÕES]],'Dados Status Invest STOCKS'!A2091:AD2706,2)),0)</f>
        <v>5.22</v>
      </c>
      <c r="L2105" s="65">
        <f>IFERROR(IF(Ações!$B2105="","",VLOOKUP(Table_1[[#This Row],[AÇÕES]],'Dados Status Invest STOCKS'!A2091:AD2706,3)/100),0)</f>
        <v>1.3899999999999999E-2</v>
      </c>
      <c r="M2105" s="66">
        <f>IFERROR(IF(Ações!$B2105="","",VLOOKUP(Table_1[[#This Row],[AÇÕES]],'Dados Status Invest STOCKS'!A2091:AD2706,28)),0)</f>
        <v>2.16</v>
      </c>
      <c r="N2105" s="66">
        <f>IFERROR(IF(Ações!$B2105="","",VLOOKUP(Table_1[[#This Row],[AÇÕES]],'Dados Status Invest STOCKS'!A2091:AD2706,27)),0)</f>
        <v>3.73</v>
      </c>
      <c r="O2105" s="66">
        <f>IFERROR(IF(Ações!$L2105="","",Ações!$K2105*Ações!$L2105),0)</f>
        <v>7.2557999999999997E-2</v>
      </c>
      <c r="P2105" s="67">
        <f t="shared" si="32"/>
        <v>0.06</v>
      </c>
      <c r="Q2105" s="67">
        <f>IFERROR(Ações!$O2105/Ações!$M2105,0)</f>
        <v>3.3591666666666666E-2</v>
      </c>
      <c r="R2105" s="67">
        <f>IFERROR(IF(Ações!$B2105="","",VLOOKUP(Table_1[[#This Row],[AÇÕES]],'Dados Status Invest STOCKS'!A2091:AD2706,18)/100),0)</f>
        <v>0.57810000000000006</v>
      </c>
      <c r="S2105" s="65">
        <f>IFERROR(IF(Ações!$B2105="","",VLOOKUP(Table_1[[#This Row],[AÇÕES]],'Dados Status Invest STOCKS'!A2091:AD2706,25)/100),0)</f>
        <v>0</v>
      </c>
      <c r="T2105" s="67">
        <f>(1-Ações!$Q2105)*Ações!$R2105</f>
        <v>0.55868065750000007</v>
      </c>
      <c r="U2105" s="68">
        <f>IF(Ações!$S2105=0,Ações!$T2105,IF(Ações!$T2105=0,Ações!$S2105,AVERAGE(Ações!$S2105,Ações!$T2105)))</f>
        <v>0.55868065750000007</v>
      </c>
    </row>
    <row r="2106" spans="2:21" ht="15" customHeight="1" x14ac:dyDescent="0.2">
      <c r="B2106" s="63" t="str">
        <f>IFERROR('Dados Status Invest STOCKS'!A2093,"-")</f>
        <v>GRP.U</v>
      </c>
      <c r="C2106" s="45">
        <f>IFERROR((Ações!$D2106-Ações!$K2106)/Ações!$D2106,0)</f>
        <v>-0.8808777429467084</v>
      </c>
      <c r="D2106" s="46">
        <f>(Ações!$O2106)/0.06</f>
        <v>39.157250000000005</v>
      </c>
      <c r="E2106" s="47">
        <f>IFERROR((Ações!$F2106-Ações!$K2106)/Ações!$F2106,0)</f>
        <v>0.34446839330230578</v>
      </c>
      <c r="F2106" s="46">
        <f>IF(OR(Ações!$N2106&lt;0,Ações!$M2106&lt;0),"",(22.5*Ações!$M2106*Ações!$N2106)^0.5)</f>
        <v>112.35156207191781</v>
      </c>
      <c r="G2106" s="47">
        <f>IFERROR((Ações!$H2106-Ações!$K2106)/Ações!$H2106,0)</f>
        <v>3.7492532634229803</v>
      </c>
      <c r="H2106" s="48">
        <f>IFERROR(Ações!$I2106/(Ações!$P2106-Table_1[[#This Row],[CAGR LUCRO 5A]]),0)</f>
        <v>-26.789092507360152</v>
      </c>
      <c r="I2106" s="48">
        <f>IF(Ações!$S2106&lt;0,"",Ações!$O2106*(1+Ações!$S2106))</f>
        <v>2.7298085264999998</v>
      </c>
      <c r="J2106" s="49">
        <f>IFERROR(IF(Ações!$B2106="","",(VLOOKUP(Table_1[[#This Row],[AÇÕES]],'Dados Status Invest STOCKS'!A2092:AD2707,4)/Table_1[[#This Row],[LPA]]))/100,0)</f>
        <v>7.6374745417515273E-3</v>
      </c>
      <c r="K2106" s="64">
        <f>IFERROR(IF(Ações!$B2106="","",VLOOKUP(Table_1[[#This Row],[AÇÕES]],'Dados Status Invest STOCKS'!A2092:AD2707,2)),0)</f>
        <v>73.650000000000006</v>
      </c>
      <c r="L2106" s="65">
        <f>IFERROR(IF(Ações!$B2106="","",VLOOKUP(Table_1[[#This Row],[AÇÕES]],'Dados Status Invest STOCKS'!A2092:AD2707,3)/100),0)</f>
        <v>3.1899999999999998E-2</v>
      </c>
      <c r="M2106" s="66">
        <f>IFERROR(IF(Ações!$B2106="","",VLOOKUP(Table_1[[#This Row],[AÇÕES]],'Dados Status Invest STOCKS'!A2092:AD2707,28)),0)</f>
        <v>9.82</v>
      </c>
      <c r="N2106" s="66">
        <f>IFERROR(IF(Ações!$B2106="","",VLOOKUP(Table_1[[#This Row],[AÇÕES]],'Dados Status Invest STOCKS'!A2092:AD2707,27)),0)</f>
        <v>57.13</v>
      </c>
      <c r="O2106" s="66">
        <f>IFERROR(IF(Ações!$L2106="","",Ações!$K2106*Ações!$L2106),0)</f>
        <v>2.3494350000000002</v>
      </c>
      <c r="P2106" s="67">
        <f t="shared" si="32"/>
        <v>0.06</v>
      </c>
      <c r="Q2106" s="67">
        <f>IFERROR(Ações!$O2106/Ações!$M2106,0)</f>
        <v>0.23925000000000002</v>
      </c>
      <c r="R2106" s="67">
        <f>IFERROR(IF(Ações!$B2106="","",VLOOKUP(Table_1[[#This Row],[AÇÕES]],'Dados Status Invest STOCKS'!A2092:AD2707,18)/100),0)</f>
        <v>0.17199999999999999</v>
      </c>
      <c r="S2106" s="65">
        <f>IFERROR(IF(Ações!$B2106="","",VLOOKUP(Table_1[[#This Row],[AÇÕES]],'Dados Status Invest STOCKS'!A2092:AD2707,25)/100),0)</f>
        <v>0.16190000000000002</v>
      </c>
      <c r="T2106" s="67">
        <f>(1-Ações!$Q2106)*Ações!$R2106</f>
        <v>0.13084899999999999</v>
      </c>
      <c r="U2106" s="68">
        <f>IF(Ações!$S2106=0,Ações!$T2106,IF(Ações!$T2106=0,Ações!$S2106,AVERAGE(Ações!$S2106,Ações!$T2106)))</f>
        <v>0.14637450000000002</v>
      </c>
    </row>
    <row r="2107" spans="2:21" ht="15" customHeight="1" x14ac:dyDescent="0.2">
      <c r="B2107" s="63" t="str">
        <f>IFERROR('Dados Status Invest STOCKS'!A2094,"-")</f>
        <v>GRPN</v>
      </c>
      <c r="C2107" s="45">
        <f>IFERROR((Ações!$D2107-Ações!$K2107)/Ações!$D2107,0)</f>
        <v>0</v>
      </c>
      <c r="D2107" s="46">
        <f>(Ações!$O2107)/0.06</f>
        <v>0</v>
      </c>
      <c r="E2107" s="47">
        <f>IFERROR((Ações!$F2107-Ações!$K2107)/Ações!$F2107,0)</f>
        <v>-0.10226206960358532</v>
      </c>
      <c r="F2107" s="46">
        <f>IF(OR(Ações!$N2107&lt;0,Ações!$M2107&lt;0),"",(22.5*Ações!$M2107*Ações!$N2107)^0.5)</f>
        <v>19.913594602682863</v>
      </c>
      <c r="G2107" s="47">
        <f>IFERROR((Ações!$H2107-Ações!$K2107)/Ações!$H2107,0)</f>
        <v>0</v>
      </c>
      <c r="H2107" s="48">
        <f>IFERROR(Ações!$I2107/(Ações!$P2107-Table_1[[#This Row],[CAGR LUCRO 5A]]),0)</f>
        <v>0</v>
      </c>
      <c r="I2107" s="48">
        <f>IF(Ações!$S2107&lt;0,"",Ações!$O2107*(1+Ações!$S2107))</f>
        <v>0</v>
      </c>
      <c r="J2107" s="49">
        <f>IFERROR(IF(Ações!$B2107="","",(VLOOKUP(Table_1[[#This Row],[AÇÕES]],'Dados Status Invest STOCKS'!A2093:AD2708,4)/Table_1[[#This Row],[LPA]]))/100,0)</f>
        <v>1.7994269340974211E-2</v>
      </c>
      <c r="K2107" s="64">
        <f>IFERROR(IF(Ações!$B2107="","",VLOOKUP(Table_1[[#This Row],[AÇÕES]],'Dados Status Invest STOCKS'!A2093:AD2708,2)),0)</f>
        <v>21.95</v>
      </c>
      <c r="L2107" s="65">
        <f>IFERROR(IF(Ações!$B2107="","",VLOOKUP(Table_1[[#This Row],[AÇÕES]],'Dados Status Invest STOCKS'!A2093:AD2708,3)/100),0)</f>
        <v>0</v>
      </c>
      <c r="M2107" s="66">
        <f>IFERROR(IF(Ações!$B2107="","",VLOOKUP(Table_1[[#This Row],[AÇÕES]],'Dados Status Invest STOCKS'!A2093:AD2708,28)),0)</f>
        <v>3.49</v>
      </c>
      <c r="N2107" s="66">
        <f>IFERROR(IF(Ações!$B2107="","",VLOOKUP(Table_1[[#This Row],[AÇÕES]],'Dados Status Invest STOCKS'!A2093:AD2708,27)),0)</f>
        <v>5.05</v>
      </c>
      <c r="O2107" s="66">
        <f>IFERROR(IF(Ações!$L2107="","",Ações!$K2107*Ações!$L2107),0)</f>
        <v>0</v>
      </c>
      <c r="P2107" s="67">
        <f t="shared" si="32"/>
        <v>0.06</v>
      </c>
      <c r="Q2107" s="67">
        <f>IFERROR(Ações!$O2107/Ações!$M2107,0)</f>
        <v>0</v>
      </c>
      <c r="R2107" s="67">
        <f>IFERROR(IF(Ações!$B2107="","",VLOOKUP(Table_1[[#This Row],[AÇÕES]],'Dados Status Invest STOCKS'!A2093:AD2708,18)/100),0)</f>
        <v>0.69169999999999998</v>
      </c>
      <c r="S2107" s="65">
        <f>IFERROR(IF(Ações!$B2107="","",VLOOKUP(Table_1[[#This Row],[AÇÕES]],'Dados Status Invest STOCKS'!A2093:AD2708,25)/100),0)</f>
        <v>0</v>
      </c>
      <c r="T2107" s="67">
        <f>(1-Ações!$Q2107)*Ações!$R2107</f>
        <v>0.69169999999999998</v>
      </c>
      <c r="U2107" s="68">
        <f>IF(Ações!$S2107=0,Ações!$T2107,IF(Ações!$T2107=0,Ações!$S2107,AVERAGE(Ações!$S2107,Ações!$T2107)))</f>
        <v>0.69169999999999998</v>
      </c>
    </row>
    <row r="2108" spans="2:21" ht="15" customHeight="1" x14ac:dyDescent="0.2">
      <c r="B2108" s="63" t="str">
        <f>IFERROR('Dados Status Invest STOCKS'!A2095,"-")</f>
        <v>GRSV</v>
      </c>
      <c r="C2108" s="45">
        <f>IFERROR((Ações!$D2108-Ações!$K2108)/Ações!$D2108,0)</f>
        <v>0</v>
      </c>
      <c r="D2108" s="46">
        <f>(Ações!$O2108)/0.06</f>
        <v>0</v>
      </c>
      <c r="E2108" s="47">
        <f>IFERROR((Ações!$F2108-Ações!$K2108)/Ações!$F2108,0)</f>
        <v>0</v>
      </c>
      <c r="F2108" s="46" t="str">
        <f>IF(OR(Ações!$N2108&lt;0,Ações!$M2108&lt;0),"",(22.5*Ações!$M2108*Ações!$N2108)^0.5)</f>
        <v/>
      </c>
      <c r="G2108" s="47">
        <f>IFERROR((Ações!$H2108-Ações!$K2108)/Ações!$H2108,0)</f>
        <v>0</v>
      </c>
      <c r="H2108" s="48">
        <f>IFERROR(Ações!$I2108/(Ações!$P2108-Table_1[[#This Row],[CAGR LUCRO 5A]]),0)</f>
        <v>0</v>
      </c>
      <c r="I2108" s="48">
        <f>IF(Ações!$S2108&lt;0,"",Ações!$O2108*(1+Ações!$S2108))</f>
        <v>0</v>
      </c>
      <c r="J2108" s="49">
        <f>IFERROR(IF(Ações!$B2108="","",(VLOOKUP(Table_1[[#This Row],[AÇÕES]],'Dados Status Invest STOCKS'!A2094:AD2709,4)/Table_1[[#This Row],[LPA]]))/100,0)</f>
        <v>137.32</v>
      </c>
      <c r="K2108" s="64">
        <f>IFERROR(IF(Ações!$B2108="","",VLOOKUP(Table_1[[#This Row],[AÇÕES]],'Dados Status Invest STOCKS'!A2094:AD2709,2)),0)</f>
        <v>10.59</v>
      </c>
      <c r="L2108" s="65">
        <f>IFERROR(IF(Ações!$B2108="","",VLOOKUP(Table_1[[#This Row],[AÇÕES]],'Dados Status Invest STOCKS'!A2094:AD2709,3)/100),0)</f>
        <v>0</v>
      </c>
      <c r="M2108" s="66">
        <f>IFERROR(IF(Ações!$B2108="","",VLOOKUP(Table_1[[#This Row],[AÇÕES]],'Dados Status Invest STOCKS'!A2094:AD2709,28)),0)</f>
        <v>0.03</v>
      </c>
      <c r="N2108" s="66">
        <f>IFERROR(IF(Ações!$B2108="","",VLOOKUP(Table_1[[#This Row],[AÇÕES]],'Dados Status Invest STOCKS'!A2094:AD2709,27)),0)</f>
        <v>-0.75</v>
      </c>
      <c r="O2108" s="66">
        <f>IFERROR(IF(Ações!$L2108="","",Ações!$K2108*Ações!$L2108),0)</f>
        <v>0</v>
      </c>
      <c r="P2108" s="67">
        <f t="shared" si="32"/>
        <v>0.06</v>
      </c>
      <c r="Q2108" s="67">
        <f>IFERROR(Ações!$O2108/Ações!$M2108,0)</f>
        <v>0</v>
      </c>
      <c r="R2108" s="67">
        <f>IFERROR(IF(Ações!$B2108="","",VLOOKUP(Table_1[[#This Row],[AÇÕES]],'Dados Status Invest STOCKS'!A2094:AD2709,18)/100),0)</f>
        <v>-3.4200000000000001E-2</v>
      </c>
      <c r="S2108" s="65">
        <f>IFERROR(IF(Ações!$B2108="","",VLOOKUP(Table_1[[#This Row],[AÇÕES]],'Dados Status Invest STOCKS'!A2094:AD2709,25)/100),0)</f>
        <v>0</v>
      </c>
      <c r="T2108" s="67">
        <f>(1-Ações!$Q2108)*Ações!$R2108</f>
        <v>-3.4200000000000001E-2</v>
      </c>
      <c r="U2108" s="68">
        <f>IF(Ações!$S2108=0,Ações!$T2108,IF(Ações!$T2108=0,Ações!$S2108,AVERAGE(Ações!$S2108,Ações!$T2108)))</f>
        <v>-3.4200000000000001E-2</v>
      </c>
    </row>
    <row r="2109" spans="2:21" ht="15" customHeight="1" x14ac:dyDescent="0.2">
      <c r="B2109" s="63" t="str">
        <f>IFERROR('Dados Status Invest STOCKS'!A2096,"-")</f>
        <v>GRSVU</v>
      </c>
      <c r="C2109" s="45">
        <f>IFERROR((Ações!$D2109-Ações!$K2109)/Ações!$D2109,0)</f>
        <v>0</v>
      </c>
      <c r="D2109" s="46">
        <f>(Ações!$O2109)/0.06</f>
        <v>0</v>
      </c>
      <c r="E2109" s="47">
        <f>IFERROR((Ações!$F2109-Ações!$K2109)/Ações!$F2109,0)</f>
        <v>0</v>
      </c>
      <c r="F2109" s="46" t="str">
        <f>IF(OR(Ações!$N2109&lt;0,Ações!$M2109&lt;0),"",(22.5*Ações!$M2109*Ações!$N2109)^0.5)</f>
        <v/>
      </c>
      <c r="G2109" s="47">
        <f>IFERROR((Ações!$H2109-Ações!$K2109)/Ações!$H2109,0)</f>
        <v>0</v>
      </c>
      <c r="H2109" s="48">
        <f>IFERROR(Ações!$I2109/(Ações!$P2109-Table_1[[#This Row],[CAGR LUCRO 5A]]),0)</f>
        <v>0</v>
      </c>
      <c r="I2109" s="48">
        <f>IF(Ações!$S2109&lt;0,"",Ações!$O2109*(1+Ações!$S2109))</f>
        <v>0</v>
      </c>
      <c r="J2109" s="49">
        <f>IFERROR(IF(Ações!$B2109="","",(VLOOKUP(Table_1[[#This Row],[AÇÕES]],'Dados Status Invest STOCKS'!A2095:AD2710,4)/Table_1[[#This Row],[LPA]]))/100,0)</f>
        <v>147.69333333333333</v>
      </c>
      <c r="K2109" s="64">
        <f>IFERROR(IF(Ações!$B2109="","",VLOOKUP(Table_1[[#This Row],[AÇÕES]],'Dados Status Invest STOCKS'!A2095:AD2710,2)),0)</f>
        <v>11.39</v>
      </c>
      <c r="L2109" s="65">
        <f>IFERROR(IF(Ações!$B2109="","",VLOOKUP(Table_1[[#This Row],[AÇÕES]],'Dados Status Invest STOCKS'!A2095:AD2710,3)/100),0)</f>
        <v>0</v>
      </c>
      <c r="M2109" s="66">
        <f>IFERROR(IF(Ações!$B2109="","",VLOOKUP(Table_1[[#This Row],[AÇÕES]],'Dados Status Invest STOCKS'!A2095:AD2710,28)),0)</f>
        <v>0.03</v>
      </c>
      <c r="N2109" s="66">
        <f>IFERROR(IF(Ações!$B2109="","",VLOOKUP(Table_1[[#This Row],[AÇÕES]],'Dados Status Invest STOCKS'!A2095:AD2710,27)),0)</f>
        <v>-0.75</v>
      </c>
      <c r="O2109" s="66">
        <f>IFERROR(IF(Ações!$L2109="","",Ações!$K2109*Ações!$L2109),0)</f>
        <v>0</v>
      </c>
      <c r="P2109" s="67">
        <f t="shared" si="32"/>
        <v>0.06</v>
      </c>
      <c r="Q2109" s="67">
        <f>IFERROR(Ações!$O2109/Ações!$M2109,0)</f>
        <v>0</v>
      </c>
      <c r="R2109" s="67">
        <f>IFERROR(IF(Ações!$B2109="","",VLOOKUP(Table_1[[#This Row],[AÇÕES]],'Dados Status Invest STOCKS'!A2095:AD2710,18)/100),0)</f>
        <v>-3.4200000000000001E-2</v>
      </c>
      <c r="S2109" s="65">
        <f>IFERROR(IF(Ações!$B2109="","",VLOOKUP(Table_1[[#This Row],[AÇÕES]],'Dados Status Invest STOCKS'!A2095:AD2710,25)/100),0)</f>
        <v>0</v>
      </c>
      <c r="T2109" s="67">
        <f>(1-Ações!$Q2109)*Ações!$R2109</f>
        <v>-3.4200000000000001E-2</v>
      </c>
      <c r="U2109" s="68">
        <f>IF(Ações!$S2109=0,Ações!$T2109,IF(Ações!$T2109=0,Ações!$S2109,AVERAGE(Ações!$S2109,Ações!$T2109)))</f>
        <v>-3.4200000000000001E-2</v>
      </c>
    </row>
    <row r="2110" spans="2:21" ht="15" customHeight="1" x14ac:dyDescent="0.2">
      <c r="B2110" s="63" t="str">
        <f>IFERROR('Dados Status Invest STOCKS'!A2097,"-")</f>
        <v>GRSVW</v>
      </c>
      <c r="C2110" s="45">
        <f>IFERROR((Ações!$D2110-Ações!$K2110)/Ações!$D2110,0)</f>
        <v>0</v>
      </c>
      <c r="D2110" s="46">
        <f>(Ações!$O2110)/0.06</f>
        <v>0</v>
      </c>
      <c r="E2110" s="47">
        <f>IFERROR((Ações!$F2110-Ações!$K2110)/Ações!$F2110,0)</f>
        <v>0</v>
      </c>
      <c r="F2110" s="46" t="str">
        <f>IF(OR(Ações!$N2110&lt;0,Ações!$M2110&lt;0),"",(22.5*Ações!$M2110*Ações!$N2110)^0.5)</f>
        <v/>
      </c>
      <c r="G2110" s="47">
        <f>IFERROR((Ações!$H2110-Ações!$K2110)/Ações!$H2110,0)</f>
        <v>0</v>
      </c>
      <c r="H2110" s="48">
        <f>IFERROR(Ações!$I2110/(Ações!$P2110-Table_1[[#This Row],[CAGR LUCRO 5A]]),0)</f>
        <v>0</v>
      </c>
      <c r="I2110" s="48">
        <f>IF(Ações!$S2110&lt;0,"",Ações!$O2110*(1+Ações!$S2110))</f>
        <v>0</v>
      </c>
      <c r="J2110" s="49">
        <f>IFERROR(IF(Ações!$B2110="","",(VLOOKUP(Table_1[[#This Row],[AÇÕES]],'Dados Status Invest STOCKS'!A2096:AD2711,4)/Table_1[[#This Row],[LPA]]))/100,0)</f>
        <v>30.343333333333334</v>
      </c>
      <c r="K2110" s="64">
        <f>IFERROR(IF(Ações!$B2110="","",VLOOKUP(Table_1[[#This Row],[AÇÕES]],'Dados Status Invest STOCKS'!A2096:AD2711,2)),0)</f>
        <v>2.34</v>
      </c>
      <c r="L2110" s="65">
        <f>IFERROR(IF(Ações!$B2110="","",VLOOKUP(Table_1[[#This Row],[AÇÕES]],'Dados Status Invest STOCKS'!A2096:AD2711,3)/100),0)</f>
        <v>0</v>
      </c>
      <c r="M2110" s="66">
        <f>IFERROR(IF(Ações!$B2110="","",VLOOKUP(Table_1[[#This Row],[AÇÕES]],'Dados Status Invest STOCKS'!A2096:AD2711,28)),0)</f>
        <v>0.03</v>
      </c>
      <c r="N2110" s="66">
        <f>IFERROR(IF(Ações!$B2110="","",VLOOKUP(Table_1[[#This Row],[AÇÕES]],'Dados Status Invest STOCKS'!A2096:AD2711,27)),0)</f>
        <v>-0.75</v>
      </c>
      <c r="O2110" s="66">
        <f>IFERROR(IF(Ações!$L2110="","",Ações!$K2110*Ações!$L2110),0)</f>
        <v>0</v>
      </c>
      <c r="P2110" s="67">
        <f t="shared" si="32"/>
        <v>0.06</v>
      </c>
      <c r="Q2110" s="67">
        <f>IFERROR(Ações!$O2110/Ações!$M2110,0)</f>
        <v>0</v>
      </c>
      <c r="R2110" s="67">
        <f>IFERROR(IF(Ações!$B2110="","",VLOOKUP(Table_1[[#This Row],[AÇÕES]],'Dados Status Invest STOCKS'!A2096:AD2711,18)/100),0)</f>
        <v>-3.4200000000000001E-2</v>
      </c>
      <c r="S2110" s="65">
        <f>IFERROR(IF(Ações!$B2110="","",VLOOKUP(Table_1[[#This Row],[AÇÕES]],'Dados Status Invest STOCKS'!A2096:AD2711,25)/100),0)</f>
        <v>0</v>
      </c>
      <c r="T2110" s="67">
        <f>(1-Ações!$Q2110)*Ações!$R2110</f>
        <v>-3.4200000000000001E-2</v>
      </c>
      <c r="U2110" s="68">
        <f>IF(Ações!$S2110=0,Ações!$T2110,IF(Ações!$T2110=0,Ações!$S2110,AVERAGE(Ações!$S2110,Ações!$T2110)))</f>
        <v>-3.4200000000000001E-2</v>
      </c>
    </row>
    <row r="2111" spans="2:21" ht="15" customHeight="1" x14ac:dyDescent="0.2">
      <c r="B2111" s="63" t="str">
        <f>IFERROR('Dados Status Invest STOCKS'!A2098,"-")</f>
        <v>GRTS</v>
      </c>
      <c r="C2111" s="45">
        <f>IFERROR((Ações!$D2111-Ações!$K2111)/Ações!$D2111,0)</f>
        <v>0</v>
      </c>
      <c r="D2111" s="46">
        <f>(Ações!$O2111)/0.06</f>
        <v>0</v>
      </c>
      <c r="E2111" s="47">
        <f>IFERROR((Ações!$F2111-Ações!$K2111)/Ações!$F2111,0)</f>
        <v>0</v>
      </c>
      <c r="F2111" s="46" t="str">
        <f>IF(OR(Ações!$N2111&lt;0,Ações!$M2111&lt;0),"",(22.5*Ações!$M2111*Ações!$N2111)^0.5)</f>
        <v/>
      </c>
      <c r="G2111" s="47">
        <f>IFERROR((Ações!$H2111-Ações!$K2111)/Ações!$H2111,0)</f>
        <v>0</v>
      </c>
      <c r="H2111" s="48">
        <f>IFERROR(Ações!$I2111/(Ações!$P2111-Table_1[[#This Row],[CAGR LUCRO 5A]]),0)</f>
        <v>0</v>
      </c>
      <c r="I2111" s="48">
        <f>IF(Ações!$S2111&lt;0,"",Ações!$O2111*(1+Ações!$S2111))</f>
        <v>0</v>
      </c>
      <c r="J2111" s="49">
        <f>IFERROR(IF(Ações!$B2111="","",(VLOOKUP(Table_1[[#This Row],[AÇÕES]],'Dados Status Invest STOCKS'!A2097:AD2712,4)/Table_1[[#This Row],[LPA]]))/100,0)</f>
        <v>4.5607476635514017E-2</v>
      </c>
      <c r="K2111" s="64">
        <f>IFERROR(IF(Ações!$B2111="","",VLOOKUP(Table_1[[#This Row],[AÇÕES]],'Dados Status Invest STOCKS'!A2097:AD2712,2)),0)</f>
        <v>5.15</v>
      </c>
      <c r="L2111" s="65">
        <f>IFERROR(IF(Ações!$B2111="","",VLOOKUP(Table_1[[#This Row],[AÇÕES]],'Dados Status Invest STOCKS'!A2097:AD2712,3)/100),0)</f>
        <v>0</v>
      </c>
      <c r="M2111" s="66">
        <f>IFERROR(IF(Ações!$B2111="","",VLOOKUP(Table_1[[#This Row],[AÇÕES]],'Dados Status Invest STOCKS'!A2097:AD2712,28)),0)</f>
        <v>-1.07</v>
      </c>
      <c r="N2111" s="66">
        <f>IFERROR(IF(Ações!$B2111="","",VLOOKUP(Table_1[[#This Row],[AÇÕES]],'Dados Status Invest STOCKS'!A2097:AD2712,27)),0)</f>
        <v>3.06</v>
      </c>
      <c r="O2111" s="66">
        <f>IFERROR(IF(Ações!$L2111="","",Ações!$K2111*Ações!$L2111),0)</f>
        <v>0</v>
      </c>
      <c r="P2111" s="67">
        <f t="shared" si="32"/>
        <v>0.06</v>
      </c>
      <c r="Q2111" s="67">
        <f>IFERROR(Ações!$O2111/Ações!$M2111,0)</f>
        <v>0</v>
      </c>
      <c r="R2111" s="67">
        <f>IFERROR(IF(Ações!$B2111="","",VLOOKUP(Table_1[[#This Row],[AÇÕES]],'Dados Status Invest STOCKS'!A2097:AD2712,18)/100),0)</f>
        <v>-0.34850000000000003</v>
      </c>
      <c r="S2111" s="65">
        <f>IFERROR(IF(Ações!$B2111="","",VLOOKUP(Table_1[[#This Row],[AÇÕES]],'Dados Status Invest STOCKS'!A2097:AD2712,25)/100),0)</f>
        <v>0</v>
      </c>
      <c r="T2111" s="67">
        <f>(1-Ações!$Q2111)*Ações!$R2111</f>
        <v>-0.34850000000000003</v>
      </c>
      <c r="U2111" s="68">
        <f>IF(Ações!$S2111=0,Ações!$T2111,IF(Ações!$T2111=0,Ações!$S2111,AVERAGE(Ações!$S2111,Ações!$T2111)))</f>
        <v>-0.34850000000000003</v>
      </c>
    </row>
    <row r="2112" spans="2:21" ht="15" customHeight="1" x14ac:dyDescent="0.2">
      <c r="B2112" s="63" t="str">
        <f>IFERROR('Dados Status Invest STOCKS'!A2099,"-")</f>
        <v>GRTX</v>
      </c>
      <c r="C2112" s="45">
        <f>IFERROR((Ações!$D2112-Ações!$K2112)/Ações!$D2112,0)</f>
        <v>0</v>
      </c>
      <c r="D2112" s="46">
        <f>(Ações!$O2112)/0.06</f>
        <v>0</v>
      </c>
      <c r="E2112" s="47">
        <f>IFERROR((Ações!$F2112-Ações!$K2112)/Ações!$F2112,0)</f>
        <v>0</v>
      </c>
      <c r="F2112" s="46" t="str">
        <f>IF(OR(Ações!$N2112&lt;0,Ações!$M2112&lt;0),"",(22.5*Ações!$M2112*Ações!$N2112)^0.5)</f>
        <v/>
      </c>
      <c r="G2112" s="47">
        <f>IFERROR((Ações!$H2112-Ações!$K2112)/Ações!$H2112,0)</f>
        <v>0</v>
      </c>
      <c r="H2112" s="48">
        <f>IFERROR(Ações!$I2112/(Ações!$P2112-Table_1[[#This Row],[CAGR LUCRO 5A]]),0)</f>
        <v>0</v>
      </c>
      <c r="I2112" s="48">
        <f>IF(Ações!$S2112&lt;0,"",Ações!$O2112*(1+Ações!$S2112))</f>
        <v>0</v>
      </c>
      <c r="J2112" s="49">
        <f>IFERROR(IF(Ações!$B2112="","",(VLOOKUP(Table_1[[#This Row],[AÇÕES]],'Dados Status Invest STOCKS'!A2098:AD2713,4)/Table_1[[#This Row],[LPA]]))/100,0)</f>
        <v>2.6813880126182964E-3</v>
      </c>
      <c r="K2112" s="64">
        <f>IFERROR(IF(Ações!$B2112="","",VLOOKUP(Table_1[[#This Row],[AÇÕES]],'Dados Status Invest STOCKS'!A2098:AD2713,2)),0)</f>
        <v>2.66</v>
      </c>
      <c r="L2112" s="65">
        <f>IFERROR(IF(Ações!$B2112="","",VLOOKUP(Table_1[[#This Row],[AÇÕES]],'Dados Status Invest STOCKS'!A2098:AD2713,3)/100),0)</f>
        <v>0</v>
      </c>
      <c r="M2112" s="66">
        <f>IFERROR(IF(Ações!$B2112="","",VLOOKUP(Table_1[[#This Row],[AÇÕES]],'Dados Status Invest STOCKS'!A2098:AD2713,28)),0)</f>
        <v>-3.17</v>
      </c>
      <c r="N2112" s="66">
        <f>IFERROR(IF(Ações!$B2112="","",VLOOKUP(Table_1[[#This Row],[AÇÕES]],'Dados Status Invest STOCKS'!A2098:AD2713,27)),0)</f>
        <v>-1.63</v>
      </c>
      <c r="O2112" s="66">
        <f>IFERROR(IF(Ações!$L2112="","",Ações!$K2112*Ações!$L2112),0)</f>
        <v>0</v>
      </c>
      <c r="P2112" s="67">
        <f t="shared" si="32"/>
        <v>0.06</v>
      </c>
      <c r="Q2112" s="67">
        <f>IFERROR(Ações!$O2112/Ações!$M2112,0)</f>
        <v>0</v>
      </c>
      <c r="R2112" s="67">
        <f>IFERROR(IF(Ações!$B2112="","",VLOOKUP(Table_1[[#This Row],[AÇÕES]],'Dados Status Invest STOCKS'!A2098:AD2713,18)/100),0)</f>
        <v>-1.9411</v>
      </c>
      <c r="S2112" s="65">
        <f>IFERROR(IF(Ações!$B2112="","",VLOOKUP(Table_1[[#This Row],[AÇÕES]],'Dados Status Invest STOCKS'!A2098:AD2713,25)/100),0)</f>
        <v>0</v>
      </c>
      <c r="T2112" s="67">
        <f>(1-Ações!$Q2112)*Ações!$R2112</f>
        <v>-1.9411</v>
      </c>
      <c r="U2112" s="68">
        <f>IF(Ações!$S2112=0,Ações!$T2112,IF(Ações!$T2112=0,Ações!$S2112,AVERAGE(Ações!$S2112,Ações!$T2112)))</f>
        <v>-1.9411</v>
      </c>
    </row>
    <row r="2113" spans="2:21" ht="15" customHeight="1" x14ac:dyDescent="0.2">
      <c r="B2113" s="63" t="str">
        <f>IFERROR('Dados Status Invest STOCKS'!A2100,"-")</f>
        <v>GRUB</v>
      </c>
      <c r="C2113" s="45">
        <f>IFERROR((Ações!$D2113-Ações!$K2113)/Ações!$D2113,0)</f>
        <v>0</v>
      </c>
      <c r="D2113" s="46">
        <f>(Ações!$O2113)/0.06</f>
        <v>0</v>
      </c>
      <c r="E2113" s="47">
        <f>IFERROR((Ações!$F2113-Ações!$K2113)/Ações!$F2113,0)</f>
        <v>0</v>
      </c>
      <c r="F2113" s="46" t="str">
        <f>IF(OR(Ações!$N2113&lt;0,Ações!$M2113&lt;0),"",(22.5*Ações!$M2113*Ações!$N2113)^0.5)</f>
        <v/>
      </c>
      <c r="G2113" s="47">
        <f>IFERROR((Ações!$H2113-Ações!$K2113)/Ações!$H2113,0)</f>
        <v>0</v>
      </c>
      <c r="H2113" s="48">
        <f>IFERROR(Ações!$I2113/(Ações!$P2113-Table_1[[#This Row],[CAGR LUCRO 5A]]),0)</f>
        <v>0</v>
      </c>
      <c r="I2113" s="48">
        <f>IF(Ações!$S2113&lt;0,"",Ações!$O2113*(1+Ações!$S2113))</f>
        <v>0</v>
      </c>
      <c r="J2113" s="49">
        <f>IFERROR(IF(Ações!$B2113="","",(VLOOKUP(Table_1[[#This Row],[AÇÕES]],'Dados Status Invest STOCKS'!A2099:AD2714,4)/Table_1[[#This Row],[LPA]]))/100,0)</f>
        <v>2.8331578947368423</v>
      </c>
      <c r="K2113" s="64">
        <f>IFERROR(IF(Ações!$B2113="","",VLOOKUP(Table_1[[#This Row],[AÇÕES]],'Dados Status Invest STOCKS'!A2099:AD2714,2)),0)</f>
        <v>10.02</v>
      </c>
      <c r="L2113" s="65">
        <f>IFERROR(IF(Ações!$B2113="","",VLOOKUP(Table_1[[#This Row],[AÇÕES]],'Dados Status Invest STOCKS'!A2099:AD2714,3)/100),0)</f>
        <v>0</v>
      </c>
      <c r="M2113" s="66">
        <f>IFERROR(IF(Ações!$B2113="","",VLOOKUP(Table_1[[#This Row],[AÇÕES]],'Dados Status Invest STOCKS'!A2099:AD2714,28)),0)</f>
        <v>-0.19</v>
      </c>
      <c r="N2113" s="66">
        <f>IFERROR(IF(Ações!$B2113="","",VLOOKUP(Table_1[[#This Row],[AÇÕES]],'Dados Status Invest STOCKS'!A2099:AD2714,27)),0)</f>
        <v>1.28</v>
      </c>
      <c r="O2113" s="66">
        <f>IFERROR(IF(Ações!$L2113="","",Ações!$K2113*Ações!$L2113),0)</f>
        <v>0</v>
      </c>
      <c r="P2113" s="67">
        <f t="shared" si="32"/>
        <v>0.06</v>
      </c>
      <c r="Q2113" s="67">
        <f>IFERROR(Ações!$O2113/Ações!$M2113,0)</f>
        <v>0</v>
      </c>
      <c r="R2113" s="67">
        <f>IFERROR(IF(Ações!$B2113="","",VLOOKUP(Table_1[[#This Row],[AÇÕES]],'Dados Status Invest STOCKS'!A2099:AD2714,18)/100),0)</f>
        <v>-0.14560000000000001</v>
      </c>
      <c r="S2113" s="65">
        <f>IFERROR(IF(Ações!$B2113="","",VLOOKUP(Table_1[[#This Row],[AÇÕES]],'Dados Status Invest STOCKS'!A2099:AD2714,25)/100),0)</f>
        <v>0</v>
      </c>
      <c r="T2113" s="67">
        <f>(1-Ações!$Q2113)*Ações!$R2113</f>
        <v>-0.14560000000000001</v>
      </c>
      <c r="U2113" s="68">
        <f>IF(Ações!$S2113=0,Ações!$T2113,IF(Ações!$T2113=0,Ações!$S2113,AVERAGE(Ações!$S2113,Ações!$T2113)))</f>
        <v>-0.14560000000000001</v>
      </c>
    </row>
    <row r="2114" spans="2:21" ht="15" customHeight="1" x14ac:dyDescent="0.2">
      <c r="B2114" s="63" t="str">
        <f>IFERROR('Dados Status Invest STOCKS'!A2101,"-")</f>
        <v>GRVY</v>
      </c>
      <c r="C2114" s="45">
        <f>IFERROR((Ações!$D2114-Ações!$K2114)/Ações!$D2114,0)</f>
        <v>0</v>
      </c>
      <c r="D2114" s="46">
        <f>(Ações!$O2114)/0.06</f>
        <v>0</v>
      </c>
      <c r="E2114" s="47">
        <f>IFERROR((Ações!$F2114-Ações!$K2114)/Ações!$F2114,0)</f>
        <v>0.18841736723261485</v>
      </c>
      <c r="F2114" s="46">
        <f>IF(OR(Ações!$N2114&lt;0,Ações!$M2114&lt;0),"",(22.5*Ações!$M2114*Ações!$N2114)^0.5)</f>
        <v>76.295373385284648</v>
      </c>
      <c r="G2114" s="47">
        <f>IFERROR((Ações!$H2114-Ações!$K2114)/Ações!$H2114,0)</f>
        <v>0</v>
      </c>
      <c r="H2114" s="48">
        <f>IFERROR(Ações!$I2114/(Ações!$P2114-Table_1[[#This Row],[CAGR LUCRO 5A]]),0)</f>
        <v>0</v>
      </c>
      <c r="I2114" s="48">
        <f>IF(Ações!$S2114&lt;0,"",Ações!$O2114*(1+Ações!$S2114))</f>
        <v>0</v>
      </c>
      <c r="J2114" s="49">
        <f>IFERROR(IF(Ações!$B2114="","",(VLOOKUP(Table_1[[#This Row],[AÇÕES]],'Dados Status Invest STOCKS'!A2100:AD2715,4)/Table_1[[#This Row],[LPA]]))/100,0)</f>
        <v>7.072649572649573E-3</v>
      </c>
      <c r="K2114" s="64">
        <f>IFERROR(IF(Ações!$B2114="","",VLOOKUP(Table_1[[#This Row],[AÇÕES]],'Dados Status Invest STOCKS'!A2100:AD2715,2)),0)</f>
        <v>61.92</v>
      </c>
      <c r="L2114" s="65">
        <f>IFERROR(IF(Ações!$B2114="","",VLOOKUP(Table_1[[#This Row],[AÇÕES]],'Dados Status Invest STOCKS'!A2100:AD2715,3)/100),0)</f>
        <v>0</v>
      </c>
      <c r="M2114" s="66">
        <f>IFERROR(IF(Ações!$B2114="","",VLOOKUP(Table_1[[#This Row],[AÇÕES]],'Dados Status Invest STOCKS'!A2100:AD2715,28)),0)</f>
        <v>9.36</v>
      </c>
      <c r="N2114" s="66">
        <f>IFERROR(IF(Ações!$B2114="","",VLOOKUP(Table_1[[#This Row],[AÇÕES]],'Dados Status Invest STOCKS'!A2100:AD2715,27)),0)</f>
        <v>27.64</v>
      </c>
      <c r="O2114" s="66">
        <f>IFERROR(IF(Ações!$L2114="","",Ações!$K2114*Ações!$L2114),0)</f>
        <v>0</v>
      </c>
      <c r="P2114" s="67">
        <f t="shared" si="32"/>
        <v>0.06</v>
      </c>
      <c r="Q2114" s="67">
        <f>IFERROR(Ações!$O2114/Ações!$M2114,0)</f>
        <v>0</v>
      </c>
      <c r="R2114" s="67">
        <f>IFERROR(IF(Ações!$B2114="","",VLOOKUP(Table_1[[#This Row],[AÇÕES]],'Dados Status Invest STOCKS'!A2100:AD2715,18)/100),0)</f>
        <v>0.33850000000000002</v>
      </c>
      <c r="S2114" s="65">
        <f>IFERROR(IF(Ações!$B2114="","",VLOOKUP(Table_1[[#This Row],[AÇÕES]],'Dados Status Invest STOCKS'!A2100:AD2715,25)/100),0)</f>
        <v>0</v>
      </c>
      <c r="T2114" s="67">
        <f>(1-Ações!$Q2114)*Ações!$R2114</f>
        <v>0.33850000000000002</v>
      </c>
      <c r="U2114" s="68">
        <f>IF(Ações!$S2114=0,Ações!$T2114,IF(Ações!$T2114=0,Ações!$S2114,AVERAGE(Ações!$S2114,Ações!$T2114)))</f>
        <v>0.33850000000000002</v>
      </c>
    </row>
    <row r="2115" spans="2:21" ht="15" customHeight="1" x14ac:dyDescent="0.2">
      <c r="B2115" s="63" t="str">
        <f>IFERROR('Dados Status Invest STOCKS'!A2102,"-")</f>
        <v>GRWG</v>
      </c>
      <c r="C2115" s="45">
        <f>IFERROR((Ações!$D2115-Ações!$K2115)/Ações!$D2115,0)</f>
        <v>0</v>
      </c>
      <c r="D2115" s="46">
        <f>(Ações!$O2115)/0.06</f>
        <v>0</v>
      </c>
      <c r="E2115" s="47">
        <f>IFERROR((Ações!$F2115-Ações!$K2115)/Ações!$F2115,0)</f>
        <v>-0.22474862332307646</v>
      </c>
      <c r="F2115" s="46">
        <f>IF(OR(Ações!$N2115&lt;0,Ações!$M2115&lt;0),"",(22.5*Ações!$M2115*Ações!$N2115)^0.5)</f>
        <v>6.5972721635536606</v>
      </c>
      <c r="G2115" s="47">
        <f>IFERROR((Ações!$H2115-Ações!$K2115)/Ações!$H2115,0)</f>
        <v>0</v>
      </c>
      <c r="H2115" s="48">
        <f>IFERROR(Ações!$I2115/(Ações!$P2115-Table_1[[#This Row],[CAGR LUCRO 5A]]),0)</f>
        <v>0</v>
      </c>
      <c r="I2115" s="48">
        <f>IF(Ações!$S2115&lt;0,"",Ações!$O2115*(1+Ações!$S2115))</f>
        <v>0</v>
      </c>
      <c r="J2115" s="49">
        <f>IFERROR(IF(Ações!$B2115="","",(VLOOKUP(Table_1[[#This Row],[AÇÕES]],'Dados Status Invest STOCKS'!A2101:AD2716,4)/Table_1[[#This Row],[LPA]]))/100,0)</f>
        <v>0.84741935483870956</v>
      </c>
      <c r="K2115" s="64">
        <f>IFERROR(IF(Ações!$B2115="","",VLOOKUP(Table_1[[#This Row],[AÇÕES]],'Dados Status Invest STOCKS'!A2101:AD2716,2)),0)</f>
        <v>8.08</v>
      </c>
      <c r="L2115" s="65">
        <f>IFERROR(IF(Ações!$B2115="","",VLOOKUP(Table_1[[#This Row],[AÇÕES]],'Dados Status Invest STOCKS'!A2101:AD2716,3)/100),0)</f>
        <v>0</v>
      </c>
      <c r="M2115" s="66">
        <f>IFERROR(IF(Ações!$B2115="","",VLOOKUP(Table_1[[#This Row],[AÇÕES]],'Dados Status Invest STOCKS'!A2101:AD2716,28)),0)</f>
        <v>0.31</v>
      </c>
      <c r="N2115" s="66">
        <f>IFERROR(IF(Ações!$B2115="","",VLOOKUP(Table_1[[#This Row],[AÇÕES]],'Dados Status Invest STOCKS'!A2101:AD2716,27)),0)</f>
        <v>6.24</v>
      </c>
      <c r="O2115" s="66">
        <f>IFERROR(IF(Ações!$L2115="","",Ações!$K2115*Ações!$L2115),0)</f>
        <v>0</v>
      </c>
      <c r="P2115" s="67">
        <f t="shared" si="32"/>
        <v>0.06</v>
      </c>
      <c r="Q2115" s="67">
        <f>IFERROR(Ações!$O2115/Ações!$M2115,0)</f>
        <v>0</v>
      </c>
      <c r="R2115" s="67">
        <f>IFERROR(IF(Ações!$B2115="","",VLOOKUP(Table_1[[#This Row],[AÇÕES]],'Dados Status Invest STOCKS'!A2101:AD2716,18)/100),0)</f>
        <v>4.9299999999999997E-2</v>
      </c>
      <c r="S2115" s="65">
        <f>IFERROR(IF(Ações!$B2115="","",VLOOKUP(Table_1[[#This Row],[AÇÕES]],'Dados Status Invest STOCKS'!A2101:AD2716,25)/100),0)</f>
        <v>0.58719999999999994</v>
      </c>
      <c r="T2115" s="67">
        <f>(1-Ações!$Q2115)*Ações!$R2115</f>
        <v>4.9299999999999997E-2</v>
      </c>
      <c r="U2115" s="68">
        <f>IF(Ações!$S2115=0,Ações!$T2115,IF(Ações!$T2115=0,Ações!$S2115,AVERAGE(Ações!$S2115,Ações!$T2115)))</f>
        <v>0.31824999999999998</v>
      </c>
    </row>
    <row r="2116" spans="2:21" ht="15" customHeight="1" x14ac:dyDescent="0.2">
      <c r="B2116" s="63" t="str">
        <f>IFERROR('Dados Status Invest STOCKS'!A2103,"-")</f>
        <v>GS</v>
      </c>
      <c r="C2116" s="45">
        <f>IFERROR((Ações!$D2116-Ações!$K2116)/Ações!$D2116,0)</f>
        <v>-2.1746031746031744</v>
      </c>
      <c r="D2116" s="46">
        <f>(Ações!$O2116)/0.06</f>
        <v>108.16785</v>
      </c>
      <c r="E2116" s="47">
        <f>IFERROR((Ações!$F2116-Ações!$K2116)/Ações!$F2116,0)</f>
        <v>0.49722279503379896</v>
      </c>
      <c r="F2116" s="46">
        <f>IF(OR(Ações!$N2116&lt;0,Ações!$M2116&lt;0),"",(22.5*Ações!$M2116*Ações!$N2116)^0.5)</f>
        <v>682.98641348126398</v>
      </c>
      <c r="G2116" s="47">
        <f>IFERROR((Ações!$H2116-Ações!$K2116)/Ações!$H2116,0)</f>
        <v>3.4651382809324889</v>
      </c>
      <c r="H2116" s="48">
        <f>IFERROR(Ações!$I2116/(Ações!$P2116-Table_1[[#This Row],[CAGR LUCRO 5A]]),0)</f>
        <v>-139.29847370270269</v>
      </c>
      <c r="I2116" s="48">
        <f>IF(Ações!$S2116&lt;0,"",Ações!$O2116*(1+Ações!$S2116))</f>
        <v>7.2156609377999992</v>
      </c>
      <c r="J2116" s="49">
        <f>IFERROR(IF(Ações!$B2116="","",(VLOOKUP(Table_1[[#This Row],[AÇÕES]],'Dados Status Invest STOCKS'!A2102:AD2717,4)/Table_1[[#This Row],[LPA]]))/100,0)</f>
        <v>8.115585613280049E-4</v>
      </c>
      <c r="K2116" s="64">
        <f>IFERROR(IF(Ações!$B2116="","",VLOOKUP(Table_1[[#This Row],[AÇÕES]],'Dados Status Invest STOCKS'!A2102:AD2717,2)),0)</f>
        <v>343.39</v>
      </c>
      <c r="L2116" s="65">
        <f>IFERROR(IF(Ações!$B2116="","",VLOOKUP(Table_1[[#This Row],[AÇÕES]],'Dados Status Invest STOCKS'!A2102:AD2717,3)/100),0)</f>
        <v>1.89E-2</v>
      </c>
      <c r="M2116" s="66">
        <f>IFERROR(IF(Ações!$B2116="","",VLOOKUP(Table_1[[#This Row],[AÇÕES]],'Dados Status Invest STOCKS'!A2102:AD2717,28)),0)</f>
        <v>65.06</v>
      </c>
      <c r="N2116" s="66">
        <f>IFERROR(IF(Ações!$B2116="","",VLOOKUP(Table_1[[#This Row],[AÇÕES]],'Dados Status Invest STOCKS'!A2102:AD2717,27)),0)</f>
        <v>318.66000000000003</v>
      </c>
      <c r="O2116" s="66">
        <f>IFERROR(IF(Ações!$L2116="","",Ações!$K2116*Ações!$L2116),0)</f>
        <v>6.4900709999999995</v>
      </c>
      <c r="P2116" s="67">
        <f t="shared" si="32"/>
        <v>0.06</v>
      </c>
      <c r="Q2116" s="67">
        <f>IFERROR(Ações!$O2116/Ações!$M2116,0)</f>
        <v>9.9755164463572077E-2</v>
      </c>
      <c r="R2116" s="67">
        <f>IFERROR(IF(Ações!$B2116="","",VLOOKUP(Table_1[[#This Row],[AÇÕES]],'Dados Status Invest STOCKS'!A2102:AD2717,18)/100),0)</f>
        <v>0.20420000000000002</v>
      </c>
      <c r="S2116" s="65">
        <f>IFERROR(IF(Ações!$B2116="","",VLOOKUP(Table_1[[#This Row],[AÇÕES]],'Dados Status Invest STOCKS'!A2102:AD2717,25)/100),0)</f>
        <v>0.1118</v>
      </c>
      <c r="T2116" s="67">
        <f>(1-Ações!$Q2116)*Ações!$R2116</f>
        <v>0.18382999541653858</v>
      </c>
      <c r="U2116" s="68">
        <f>IF(Ações!$S2116=0,Ações!$T2116,IF(Ações!$T2116=0,Ações!$S2116,AVERAGE(Ações!$S2116,Ações!$T2116)))</f>
        <v>0.14781499770826928</v>
      </c>
    </row>
    <row r="2117" spans="2:21" ht="15" customHeight="1" x14ac:dyDescent="0.2">
      <c r="B2117" s="63" t="str">
        <f>IFERROR('Dados Status Invest STOCKS'!A2104,"-")</f>
        <v>GSAH</v>
      </c>
      <c r="C2117" s="45">
        <f>IFERROR((Ações!$D2117-Ações!$K2117)/Ações!$D2117,0)</f>
        <v>0</v>
      </c>
      <c r="D2117" s="46">
        <f>(Ações!$O2117)/0.06</f>
        <v>0</v>
      </c>
      <c r="E2117" s="47">
        <f>IFERROR((Ações!$F2117-Ações!$K2117)/Ações!$F2117,0)</f>
        <v>0</v>
      </c>
      <c r="F2117" s="46" t="str">
        <f>IF(OR(Ações!$N2117&lt;0,Ações!$M2117&lt;0),"",(22.5*Ações!$M2117*Ações!$N2117)^0.5)</f>
        <v/>
      </c>
      <c r="G2117" s="47">
        <f>IFERROR((Ações!$H2117-Ações!$K2117)/Ações!$H2117,0)</f>
        <v>0</v>
      </c>
      <c r="H2117" s="48">
        <f>IFERROR(Ações!$I2117/(Ações!$P2117-Table_1[[#This Row],[CAGR LUCRO 5A]]),0)</f>
        <v>0</v>
      </c>
      <c r="I2117" s="48">
        <f>IF(Ações!$S2117&lt;0,"",Ações!$O2117*(1+Ações!$S2117))</f>
        <v>0</v>
      </c>
      <c r="J2117" s="49">
        <f>IFERROR(IF(Ações!$B2117="","",(VLOOKUP(Table_1[[#This Row],[AÇÕES]],'Dados Status Invest STOCKS'!A2103:AD2718,4)/Table_1[[#This Row],[LPA]]))/100,0)</f>
        <v>0.47574468085106381</v>
      </c>
      <c r="K2117" s="64">
        <f>IFERROR(IF(Ações!$B2117="","",VLOOKUP(Table_1[[#This Row],[AÇÕES]],'Dados Status Invest STOCKS'!A2103:AD2718,2)),0)</f>
        <v>10.54</v>
      </c>
      <c r="L2117" s="65">
        <f>IFERROR(IF(Ações!$B2117="","",VLOOKUP(Table_1[[#This Row],[AÇÕES]],'Dados Status Invest STOCKS'!A2103:AD2718,3)/100),0)</f>
        <v>0</v>
      </c>
      <c r="M2117" s="66">
        <f>IFERROR(IF(Ações!$B2117="","",VLOOKUP(Table_1[[#This Row],[AÇÕES]],'Dados Status Invest STOCKS'!A2103:AD2718,28)),0)</f>
        <v>-0.47</v>
      </c>
      <c r="N2117" s="66">
        <f>IFERROR(IF(Ações!$B2117="","",VLOOKUP(Table_1[[#This Row],[AÇÕES]],'Dados Status Invest STOCKS'!A2103:AD2718,27)),0)</f>
        <v>-1.03</v>
      </c>
      <c r="O2117" s="66">
        <f>IFERROR(IF(Ações!$L2117="","",Ações!$K2117*Ações!$L2117),0)</f>
        <v>0</v>
      </c>
      <c r="P2117" s="67">
        <f t="shared" si="32"/>
        <v>0.06</v>
      </c>
      <c r="Q2117" s="67">
        <f>IFERROR(Ações!$O2117/Ações!$M2117,0)</f>
        <v>0</v>
      </c>
      <c r="R2117" s="67">
        <f>IFERROR(IF(Ações!$B2117="","",VLOOKUP(Table_1[[#This Row],[AÇÕES]],'Dados Status Invest STOCKS'!A2103:AD2718,18)/100),0)</f>
        <v>-0.45590000000000003</v>
      </c>
      <c r="S2117" s="65">
        <f>IFERROR(IF(Ações!$B2117="","",VLOOKUP(Table_1[[#This Row],[AÇÕES]],'Dados Status Invest STOCKS'!A2103:AD2718,25)/100),0)</f>
        <v>0</v>
      </c>
      <c r="T2117" s="67">
        <f>(1-Ações!$Q2117)*Ações!$R2117</f>
        <v>-0.45590000000000003</v>
      </c>
      <c r="U2117" s="68">
        <f>IF(Ações!$S2117=0,Ações!$T2117,IF(Ações!$T2117=0,Ações!$S2117,AVERAGE(Ações!$S2117,Ações!$T2117)))</f>
        <v>-0.45590000000000003</v>
      </c>
    </row>
    <row r="2118" spans="2:21" ht="15" customHeight="1" x14ac:dyDescent="0.2">
      <c r="B2118" s="63" t="str">
        <f>IFERROR('Dados Status Invest STOCKS'!A2105,"-")</f>
        <v>GSAH.U</v>
      </c>
      <c r="C2118" s="45">
        <f>IFERROR((Ações!$D2118-Ações!$K2118)/Ações!$D2118,0)</f>
        <v>0</v>
      </c>
      <c r="D2118" s="46">
        <f>(Ações!$O2118)/0.06</f>
        <v>0</v>
      </c>
      <c r="E2118" s="47">
        <f>IFERROR((Ações!$F2118-Ações!$K2118)/Ações!$F2118,0)</f>
        <v>0</v>
      </c>
      <c r="F2118" s="46" t="str">
        <f>IF(OR(Ações!$N2118&lt;0,Ações!$M2118&lt;0),"",(22.5*Ações!$M2118*Ações!$N2118)^0.5)</f>
        <v/>
      </c>
      <c r="G2118" s="47">
        <f>IFERROR((Ações!$H2118-Ações!$K2118)/Ações!$H2118,0)</f>
        <v>0</v>
      </c>
      <c r="H2118" s="48">
        <f>IFERROR(Ações!$I2118/(Ações!$P2118-Table_1[[#This Row],[CAGR LUCRO 5A]]),0)</f>
        <v>0</v>
      </c>
      <c r="I2118" s="48">
        <f>IF(Ações!$S2118&lt;0,"",Ações!$O2118*(1+Ações!$S2118))</f>
        <v>0</v>
      </c>
      <c r="J2118" s="49">
        <f>IFERROR(IF(Ações!$B2118="","",(VLOOKUP(Table_1[[#This Row],[AÇÕES]],'Dados Status Invest STOCKS'!A2104:AD2719,4)/Table_1[[#This Row],[LPA]]))/100,0)</f>
        <v>0.50234042553191494</v>
      </c>
      <c r="K2118" s="64">
        <f>IFERROR(IF(Ações!$B2118="","",VLOOKUP(Table_1[[#This Row],[AÇÕES]],'Dados Status Invest STOCKS'!A2104:AD2719,2)),0)</f>
        <v>11.13</v>
      </c>
      <c r="L2118" s="65">
        <f>IFERROR(IF(Ações!$B2118="","",VLOOKUP(Table_1[[#This Row],[AÇÕES]],'Dados Status Invest STOCKS'!A2104:AD2719,3)/100),0)</f>
        <v>0</v>
      </c>
      <c r="M2118" s="66">
        <f>IFERROR(IF(Ações!$B2118="","",VLOOKUP(Table_1[[#This Row],[AÇÕES]],'Dados Status Invest STOCKS'!A2104:AD2719,28)),0)</f>
        <v>-0.47</v>
      </c>
      <c r="N2118" s="66">
        <f>IFERROR(IF(Ações!$B2118="","",VLOOKUP(Table_1[[#This Row],[AÇÕES]],'Dados Status Invest STOCKS'!A2104:AD2719,27)),0)</f>
        <v>-1.03</v>
      </c>
      <c r="O2118" s="66">
        <f>IFERROR(IF(Ações!$L2118="","",Ações!$K2118*Ações!$L2118),0)</f>
        <v>0</v>
      </c>
      <c r="P2118" s="67">
        <f t="shared" si="32"/>
        <v>0.06</v>
      </c>
      <c r="Q2118" s="67">
        <f>IFERROR(Ações!$O2118/Ações!$M2118,0)</f>
        <v>0</v>
      </c>
      <c r="R2118" s="67">
        <f>IFERROR(IF(Ações!$B2118="","",VLOOKUP(Table_1[[#This Row],[AÇÕES]],'Dados Status Invest STOCKS'!A2104:AD2719,18)/100),0)</f>
        <v>-0.45590000000000003</v>
      </c>
      <c r="S2118" s="65">
        <f>IFERROR(IF(Ações!$B2118="","",VLOOKUP(Table_1[[#This Row],[AÇÕES]],'Dados Status Invest STOCKS'!A2104:AD2719,25)/100),0)</f>
        <v>0</v>
      </c>
      <c r="T2118" s="67">
        <f>(1-Ações!$Q2118)*Ações!$R2118</f>
        <v>-0.45590000000000003</v>
      </c>
      <c r="U2118" s="68">
        <f>IF(Ações!$S2118=0,Ações!$T2118,IF(Ações!$T2118=0,Ações!$S2118,AVERAGE(Ações!$S2118,Ações!$T2118)))</f>
        <v>-0.45590000000000003</v>
      </c>
    </row>
    <row r="2119" spans="2:21" ht="15" customHeight="1" x14ac:dyDescent="0.2">
      <c r="B2119" s="63" t="str">
        <f>IFERROR('Dados Status Invest STOCKS'!A2106,"-")</f>
        <v>GSAH.WS</v>
      </c>
      <c r="C2119" s="45">
        <f>IFERROR((Ações!$D2119-Ações!$K2119)/Ações!$D2119,0)</f>
        <v>0</v>
      </c>
      <c r="D2119" s="46">
        <f>(Ações!$O2119)/0.06</f>
        <v>0</v>
      </c>
      <c r="E2119" s="47">
        <f>IFERROR((Ações!$F2119-Ações!$K2119)/Ações!$F2119,0)</f>
        <v>0</v>
      </c>
      <c r="F2119" s="46" t="str">
        <f>IF(OR(Ações!$N2119&lt;0,Ações!$M2119&lt;0),"",(22.5*Ações!$M2119*Ações!$N2119)^0.5)</f>
        <v/>
      </c>
      <c r="G2119" s="47">
        <f>IFERROR((Ações!$H2119-Ações!$K2119)/Ações!$H2119,0)</f>
        <v>0</v>
      </c>
      <c r="H2119" s="48">
        <f>IFERROR(Ações!$I2119/(Ações!$P2119-Table_1[[#This Row],[CAGR LUCRO 5A]]),0)</f>
        <v>0</v>
      </c>
      <c r="I2119" s="48">
        <f>IF(Ações!$S2119&lt;0,"",Ações!$O2119*(1+Ações!$S2119))</f>
        <v>0</v>
      </c>
      <c r="J2119" s="49">
        <f>IFERROR(IF(Ações!$B2119="","",(VLOOKUP(Table_1[[#This Row],[AÇÕES]],'Dados Status Invest STOCKS'!A2105:AD2720,4)/Table_1[[#This Row],[LPA]]))/100,0)</f>
        <v>0.11063829787234043</v>
      </c>
      <c r="K2119" s="64">
        <f>IFERROR(IF(Ações!$B2119="","",VLOOKUP(Table_1[[#This Row],[AÇÕES]],'Dados Status Invest STOCKS'!A2105:AD2720,2)),0)</f>
        <v>2.4500000000000002</v>
      </c>
      <c r="L2119" s="65">
        <f>IFERROR(IF(Ações!$B2119="","",VLOOKUP(Table_1[[#This Row],[AÇÕES]],'Dados Status Invest STOCKS'!A2105:AD2720,3)/100),0)</f>
        <v>0</v>
      </c>
      <c r="M2119" s="66">
        <f>IFERROR(IF(Ações!$B2119="","",VLOOKUP(Table_1[[#This Row],[AÇÕES]],'Dados Status Invest STOCKS'!A2105:AD2720,28)),0)</f>
        <v>-0.47</v>
      </c>
      <c r="N2119" s="66">
        <f>IFERROR(IF(Ações!$B2119="","",VLOOKUP(Table_1[[#This Row],[AÇÕES]],'Dados Status Invest STOCKS'!A2105:AD2720,27)),0)</f>
        <v>-1.03</v>
      </c>
      <c r="O2119" s="66">
        <f>IFERROR(IF(Ações!$L2119="","",Ações!$K2119*Ações!$L2119),0)</f>
        <v>0</v>
      </c>
      <c r="P2119" s="67">
        <f t="shared" si="32"/>
        <v>0.06</v>
      </c>
      <c r="Q2119" s="67">
        <f>IFERROR(Ações!$O2119/Ações!$M2119,0)</f>
        <v>0</v>
      </c>
      <c r="R2119" s="67">
        <f>IFERROR(IF(Ações!$B2119="","",VLOOKUP(Table_1[[#This Row],[AÇÕES]],'Dados Status Invest STOCKS'!A2105:AD2720,18)/100),0)</f>
        <v>-0.45590000000000003</v>
      </c>
      <c r="S2119" s="65">
        <f>IFERROR(IF(Ações!$B2119="","",VLOOKUP(Table_1[[#This Row],[AÇÕES]],'Dados Status Invest STOCKS'!A2105:AD2720,25)/100),0)</f>
        <v>0</v>
      </c>
      <c r="T2119" s="67">
        <f>(1-Ações!$Q2119)*Ações!$R2119</f>
        <v>-0.45590000000000003</v>
      </c>
      <c r="U2119" s="68">
        <f>IF(Ações!$S2119=0,Ações!$T2119,IF(Ações!$T2119=0,Ações!$S2119,AVERAGE(Ações!$S2119,Ações!$T2119)))</f>
        <v>-0.45590000000000003</v>
      </c>
    </row>
    <row r="2120" spans="2:21" ht="15" customHeight="1" x14ac:dyDescent="0.2">
      <c r="B2120" s="63" t="str">
        <f>IFERROR('Dados Status Invest STOCKS'!A2107,"-")</f>
        <v>GSBC</v>
      </c>
      <c r="C2120" s="45">
        <f>IFERROR((Ações!$D2120-Ações!$K2120)/Ações!$D2120,0)</f>
        <v>-1.0202020202020201</v>
      </c>
      <c r="D2120" s="46">
        <f>(Ações!$O2120)/0.06</f>
        <v>29.3139</v>
      </c>
      <c r="E2120" s="47">
        <f>IFERROR((Ações!$F2120-Ações!$K2120)/Ações!$F2120,0)</f>
        <v>0.24115837408780613</v>
      </c>
      <c r="F2120" s="46">
        <f>IF(OR(Ações!$N2120&lt;0,Ações!$M2120&lt;0),"",(22.5*Ações!$M2120*Ações!$N2120)^0.5)</f>
        <v>78.039999359302925</v>
      </c>
      <c r="G2120" s="47">
        <f>IFERROR((Ações!$H2120-Ações!$K2120)/Ações!$H2120,0)</f>
        <v>0.75684886365236059</v>
      </c>
      <c r="H2120" s="48">
        <f>IFERROR(Ações!$I2120/(Ações!$P2120-Table_1[[#This Row],[CAGR LUCRO 5A]]),0)</f>
        <v>243.55222389473698</v>
      </c>
      <c r="I2120" s="48">
        <f>IF(Ações!$S2120&lt;0,"",Ações!$O2120*(1+Ações!$S2120))</f>
        <v>1.8509969016000001</v>
      </c>
      <c r="J2120" s="49">
        <f>IFERROR(IF(Ações!$B2120="","",(VLOOKUP(Table_1[[#This Row],[AÇÕES]],'Dados Status Invest STOCKS'!A2106:AD2721,4)/Table_1[[#This Row],[LPA]]))/100,0)</f>
        <v>1.7716262975778548E-2</v>
      </c>
      <c r="K2120" s="64">
        <f>IFERROR(IF(Ações!$B2120="","",VLOOKUP(Table_1[[#This Row],[AÇÕES]],'Dados Status Invest STOCKS'!A2106:AD2721,2)),0)</f>
        <v>59.22</v>
      </c>
      <c r="L2120" s="65">
        <f>IFERROR(IF(Ações!$B2120="","",VLOOKUP(Table_1[[#This Row],[AÇÕES]],'Dados Status Invest STOCKS'!A2106:AD2721,3)/100),0)</f>
        <v>2.9700000000000001E-2</v>
      </c>
      <c r="M2120" s="66">
        <f>IFERROR(IF(Ações!$B2120="","",VLOOKUP(Table_1[[#This Row],[AÇÕES]],'Dados Status Invest STOCKS'!A2106:AD2721,28)),0)</f>
        <v>5.78</v>
      </c>
      <c r="N2120" s="66">
        <f>IFERROR(IF(Ações!$B2120="","",VLOOKUP(Table_1[[#This Row],[AÇÕES]],'Dados Status Invest STOCKS'!A2106:AD2721,27)),0)</f>
        <v>46.83</v>
      </c>
      <c r="O2120" s="66">
        <f>IFERROR(IF(Ações!$L2120="","",Ações!$K2120*Ações!$L2120),0)</f>
        <v>1.758834</v>
      </c>
      <c r="P2120" s="67">
        <f t="shared" si="32"/>
        <v>0.06</v>
      </c>
      <c r="Q2120" s="67">
        <f>IFERROR(Ações!$O2120/Ações!$M2120,0)</f>
        <v>0.30429653979238752</v>
      </c>
      <c r="R2120" s="67">
        <f>IFERROR(IF(Ações!$B2120="","",VLOOKUP(Table_1[[#This Row],[AÇÕES]],'Dados Status Invest STOCKS'!A2106:AD2721,18)/100),0)</f>
        <v>0.1235</v>
      </c>
      <c r="S2120" s="65">
        <f>IFERROR(IF(Ações!$B2120="","",VLOOKUP(Table_1[[#This Row],[AÇÕES]],'Dados Status Invest STOCKS'!A2106:AD2721,25)/100),0)</f>
        <v>5.2400000000000002E-2</v>
      </c>
      <c r="T2120" s="67">
        <f>(1-Ações!$Q2120)*Ações!$R2120</f>
        <v>8.5919377335640132E-2</v>
      </c>
      <c r="U2120" s="68">
        <f>IF(Ações!$S2120=0,Ações!$T2120,IF(Ações!$T2120=0,Ações!$S2120,AVERAGE(Ações!$S2120,Ações!$T2120)))</f>
        <v>6.9159688667820074E-2</v>
      </c>
    </row>
    <row r="2121" spans="2:21" ht="15" customHeight="1" x14ac:dyDescent="0.2">
      <c r="B2121" s="63" t="str">
        <f>IFERROR('Dados Status Invest STOCKS'!A2108,"-")</f>
        <v>GSBD</v>
      </c>
      <c r="C2121" s="45">
        <f>IFERROR((Ações!$D2121-Ações!$K2121)/Ações!$D2121,0)</f>
        <v>0.40357852882703782</v>
      </c>
      <c r="D2121" s="46">
        <f>(Ações!$O2121)/0.06</f>
        <v>32.4938</v>
      </c>
      <c r="E2121" s="47">
        <f>IFERROR((Ações!$F2121-Ações!$K2121)/Ações!$F2121,0)</f>
        <v>0.42739856157095463</v>
      </c>
      <c r="F2121" s="46">
        <f>IF(OR(Ações!$N2121&lt;0,Ações!$M2121&lt;0),"",(22.5*Ações!$M2121*Ações!$N2121)^0.5)</f>
        <v>33.845531462809092</v>
      </c>
      <c r="G2121" s="47">
        <f>IFERROR((Ações!$H2121-Ações!$K2121)/Ações!$H2121,0)</f>
        <v>2.8631027175391499</v>
      </c>
      <c r="H2121" s="48">
        <f>IFERROR(Ações!$I2121/(Ações!$P2121-Table_1[[#This Row],[CAGR LUCRO 5A]]),0)</f>
        <v>-10.402002969325155</v>
      </c>
      <c r="I2121" s="48">
        <f>IF(Ações!$S2121&lt;0,"",Ações!$O2121*(1+Ações!$S2121))</f>
        <v>2.5432897260000003</v>
      </c>
      <c r="J2121" s="49">
        <f>IFERROR(IF(Ações!$B2121="","",(VLOOKUP(Table_1[[#This Row],[AÇÕES]],'Dados Status Invest STOCKS'!A2107:AD2722,4)/Table_1[[#This Row],[LPA]]))/100,0)</f>
        <v>1.8906249999999999E-2</v>
      </c>
      <c r="K2121" s="64">
        <f>IFERROR(IF(Ações!$B2121="","",VLOOKUP(Table_1[[#This Row],[AÇÕES]],'Dados Status Invest STOCKS'!A2107:AD2722,2)),0)</f>
        <v>19.38</v>
      </c>
      <c r="L2121" s="65">
        <f>IFERROR(IF(Ações!$B2121="","",VLOOKUP(Table_1[[#This Row],[AÇÕES]],'Dados Status Invest STOCKS'!A2107:AD2722,3)/100),0)</f>
        <v>0.10060000000000001</v>
      </c>
      <c r="M2121" s="66">
        <f>IFERROR(IF(Ações!$B2121="","",VLOOKUP(Table_1[[#This Row],[AÇÕES]],'Dados Status Invest STOCKS'!A2107:AD2722,28)),0)</f>
        <v>3.2</v>
      </c>
      <c r="N2121" s="66">
        <f>IFERROR(IF(Ações!$B2121="","",VLOOKUP(Table_1[[#This Row],[AÇÕES]],'Dados Status Invest STOCKS'!A2107:AD2722,27)),0)</f>
        <v>15.91</v>
      </c>
      <c r="O2121" s="66">
        <f>IFERROR(IF(Ações!$L2121="","",Ações!$K2121*Ações!$L2121),0)</f>
        <v>1.9496280000000001</v>
      </c>
      <c r="P2121" s="67">
        <f t="shared" si="32"/>
        <v>0.06</v>
      </c>
      <c r="Q2121" s="67">
        <f>IFERROR(Ações!$O2121/Ações!$M2121,0)</f>
        <v>0.60925874999999996</v>
      </c>
      <c r="R2121" s="67">
        <f>IFERROR(IF(Ações!$B2121="","",VLOOKUP(Table_1[[#This Row],[AÇÕES]],'Dados Status Invest STOCKS'!A2107:AD2722,18)/100),0)</f>
        <v>0.20129999999999998</v>
      </c>
      <c r="S2121" s="65">
        <f>IFERROR(IF(Ações!$B2121="","",VLOOKUP(Table_1[[#This Row],[AÇÕES]],'Dados Status Invest STOCKS'!A2107:AD2722,25)/100),0)</f>
        <v>0.30449999999999999</v>
      </c>
      <c r="T2121" s="67">
        <f>(1-Ações!$Q2121)*Ações!$R2121</f>
        <v>7.8656213624999999E-2</v>
      </c>
      <c r="U2121" s="68">
        <f>IF(Ações!$S2121=0,Ações!$T2121,IF(Ações!$T2121=0,Ações!$S2121,AVERAGE(Ações!$S2121,Ações!$T2121)))</f>
        <v>0.19157810681249998</v>
      </c>
    </row>
    <row r="2122" spans="2:21" ht="15" customHeight="1" x14ac:dyDescent="0.2">
      <c r="B2122" s="63" t="str">
        <f>IFERROR('Dados Status Invest STOCKS'!A2109,"-")</f>
        <v>GSHD</v>
      </c>
      <c r="C2122" s="45">
        <f>IFERROR((Ações!$D2122-Ações!$K2122)/Ações!$D2122,0)</f>
        <v>-0.72413793103448276</v>
      </c>
      <c r="D2122" s="46">
        <f>(Ações!$O2122)/0.06</f>
        <v>54.311199999999999</v>
      </c>
      <c r="E2122" s="47">
        <f>IFERROR((Ações!$F2122-Ações!$K2122)/Ações!$F2122,0)</f>
        <v>0</v>
      </c>
      <c r="F2122" s="46" t="str">
        <f>IF(OR(Ações!$N2122&lt;0,Ações!$M2122&lt;0),"",(22.5*Ações!$M2122*Ações!$N2122)^0.5)</f>
        <v/>
      </c>
      <c r="G2122" s="47">
        <f>IFERROR((Ações!$H2122-Ações!$K2122)/Ações!$H2122,0)</f>
        <v>-0.72413793103448276</v>
      </c>
      <c r="H2122" s="48">
        <f>IFERROR(Ações!$I2122/(Ações!$P2122-Table_1[[#This Row],[CAGR LUCRO 5A]]),0)</f>
        <v>54.311199999999999</v>
      </c>
      <c r="I2122" s="48">
        <f>IF(Ações!$S2122&lt;0,"",Ações!$O2122*(1+Ações!$S2122))</f>
        <v>3.2586719999999998</v>
      </c>
      <c r="J2122" s="49">
        <f>IFERROR(IF(Ações!$B2122="","",(VLOOKUP(Table_1[[#This Row],[AÇÕES]],'Dados Status Invest STOCKS'!A2108:AD2723,4)/Table_1[[#This Row],[LPA]]))/100,0)</f>
        <v>21.014285714285716</v>
      </c>
      <c r="K2122" s="64">
        <f>IFERROR(IF(Ações!$B2122="","",VLOOKUP(Table_1[[#This Row],[AÇÕES]],'Dados Status Invest STOCKS'!A2108:AD2723,2)),0)</f>
        <v>93.64</v>
      </c>
      <c r="L2122" s="65">
        <f>IFERROR(IF(Ações!$B2122="","",VLOOKUP(Table_1[[#This Row],[AÇÕES]],'Dados Status Invest STOCKS'!A2108:AD2723,3)/100),0)</f>
        <v>3.4799999999999998E-2</v>
      </c>
      <c r="M2122" s="66">
        <f>IFERROR(IF(Ações!$B2122="","",VLOOKUP(Table_1[[#This Row],[AÇÕES]],'Dados Status Invest STOCKS'!A2108:AD2723,28)),0)</f>
        <v>0.21</v>
      </c>
      <c r="N2122" s="66">
        <f>IFERROR(IF(Ações!$B2122="","",VLOOKUP(Table_1[[#This Row],[AÇÕES]],'Dados Status Invest STOCKS'!A2108:AD2723,27)),0)</f>
        <v>-0.51</v>
      </c>
      <c r="O2122" s="66">
        <f>IFERROR(IF(Ações!$L2122="","",Ações!$K2122*Ações!$L2122),0)</f>
        <v>3.2586719999999998</v>
      </c>
      <c r="P2122" s="67">
        <f t="shared" si="32"/>
        <v>0.06</v>
      </c>
      <c r="Q2122" s="67">
        <f>IFERROR(Ações!$O2122/Ações!$M2122,0)</f>
        <v>15.517485714285714</v>
      </c>
      <c r="R2122" s="67">
        <f>IFERROR(IF(Ações!$B2122="","",VLOOKUP(Table_1[[#This Row],[AÇÕES]],'Dados Status Invest STOCKS'!A2108:AD2723,18)/100),0)</f>
        <v>-0.42009999999999997</v>
      </c>
      <c r="S2122" s="65">
        <f>IFERROR(IF(Ações!$B2122="","",VLOOKUP(Table_1[[#This Row],[AÇÕES]],'Dados Status Invest STOCKS'!A2108:AD2723,25)/100),0)</f>
        <v>0</v>
      </c>
      <c r="T2122" s="67">
        <f>(1-Ações!$Q2122)*Ações!$R2122</f>
        <v>6.0987957485714279</v>
      </c>
      <c r="U2122" s="68">
        <f>IF(Ações!$S2122=0,Ações!$T2122,IF(Ações!$T2122=0,Ações!$S2122,AVERAGE(Ações!$S2122,Ações!$T2122)))</f>
        <v>6.0987957485714279</v>
      </c>
    </row>
    <row r="2123" spans="2:21" ht="15" customHeight="1" x14ac:dyDescent="0.2">
      <c r="B2123" s="63" t="str">
        <f>IFERROR('Dados Status Invest STOCKS'!A2110,"-")</f>
        <v>GSIT</v>
      </c>
      <c r="C2123" s="45">
        <f>IFERROR((Ações!$D2123-Ações!$K2123)/Ações!$D2123,0)</f>
        <v>0</v>
      </c>
      <c r="D2123" s="46">
        <f>(Ações!$O2123)/0.06</f>
        <v>0</v>
      </c>
      <c r="E2123" s="47">
        <f>IFERROR((Ações!$F2123-Ações!$K2123)/Ações!$F2123,0)</f>
        <v>0</v>
      </c>
      <c r="F2123" s="46" t="str">
        <f>IF(OR(Ações!$N2123&lt;0,Ações!$M2123&lt;0),"",(22.5*Ações!$M2123*Ações!$N2123)^0.5)</f>
        <v/>
      </c>
      <c r="G2123" s="47">
        <f>IFERROR((Ações!$H2123-Ações!$K2123)/Ações!$H2123,0)</f>
        <v>0</v>
      </c>
      <c r="H2123" s="48">
        <f>IFERROR(Ações!$I2123/(Ações!$P2123-Table_1[[#This Row],[CAGR LUCRO 5A]]),0)</f>
        <v>0</v>
      </c>
      <c r="I2123" s="48">
        <f>IF(Ações!$S2123&lt;0,"",Ações!$O2123*(1+Ações!$S2123))</f>
        <v>0</v>
      </c>
      <c r="J2123" s="49">
        <f>IFERROR(IF(Ações!$B2123="","",(VLOOKUP(Table_1[[#This Row],[AÇÕES]],'Dados Status Invest STOCKS'!A2109:AD2724,4)/Table_1[[#This Row],[LPA]]))/100,0)</f>
        <v>7.0256410256410259E-2</v>
      </c>
      <c r="K2123" s="64">
        <f>IFERROR(IF(Ações!$B2123="","",VLOOKUP(Table_1[[#This Row],[AÇÕES]],'Dados Status Invest STOCKS'!A2109:AD2724,2)),0)</f>
        <v>4.2699999999999996</v>
      </c>
      <c r="L2123" s="65">
        <f>IFERROR(IF(Ações!$B2123="","",VLOOKUP(Table_1[[#This Row],[AÇÕES]],'Dados Status Invest STOCKS'!A2109:AD2724,3)/100),0)</f>
        <v>0</v>
      </c>
      <c r="M2123" s="66">
        <f>IFERROR(IF(Ações!$B2123="","",VLOOKUP(Table_1[[#This Row],[AÇÕES]],'Dados Status Invest STOCKS'!A2109:AD2724,28)),0)</f>
        <v>-0.78</v>
      </c>
      <c r="N2123" s="66">
        <f>IFERROR(IF(Ações!$B2123="","",VLOOKUP(Table_1[[#This Row],[AÇÕES]],'Dados Status Invest STOCKS'!A2109:AD2724,27)),0)</f>
        <v>2.87</v>
      </c>
      <c r="O2123" s="66">
        <f>IFERROR(IF(Ações!$L2123="","",Ações!$K2123*Ações!$L2123),0)</f>
        <v>0</v>
      </c>
      <c r="P2123" s="67">
        <f t="shared" si="32"/>
        <v>0.06</v>
      </c>
      <c r="Q2123" s="67">
        <f>IFERROR(Ações!$O2123/Ações!$M2123,0)</f>
        <v>0</v>
      </c>
      <c r="R2123" s="67">
        <f>IFERROR(IF(Ações!$B2123="","",VLOOKUP(Table_1[[#This Row],[AÇÕES]],'Dados Status Invest STOCKS'!A2109:AD2724,18)/100),0)</f>
        <v>-0.27140000000000003</v>
      </c>
      <c r="S2123" s="65">
        <f>IFERROR(IF(Ações!$B2123="","",VLOOKUP(Table_1[[#This Row],[AÇÕES]],'Dados Status Invest STOCKS'!A2109:AD2724,25)/100),0)</f>
        <v>0</v>
      </c>
      <c r="T2123" s="67">
        <f>(1-Ações!$Q2123)*Ações!$R2123</f>
        <v>-0.27140000000000003</v>
      </c>
      <c r="U2123" s="68">
        <f>IF(Ações!$S2123=0,Ações!$T2123,IF(Ações!$T2123=0,Ações!$S2123,AVERAGE(Ações!$S2123,Ações!$T2123)))</f>
        <v>-0.27140000000000003</v>
      </c>
    </row>
    <row r="2124" spans="2:21" ht="15" customHeight="1" x14ac:dyDescent="0.2">
      <c r="B2124" s="63" t="str">
        <f>IFERROR('Dados Status Invest STOCKS'!A2111,"-")</f>
        <v>GSK</v>
      </c>
      <c r="C2124" s="45">
        <f>IFERROR((Ações!$D2124-Ações!$K2124)/Ações!$D2124,0)</f>
        <v>4.9751243781094075E-3</v>
      </c>
      <c r="D2124" s="46">
        <f>(Ações!$O2124)/0.06</f>
        <v>44.601900000000001</v>
      </c>
      <c r="E2124" s="47">
        <f>IFERROR((Ações!$F2124-Ações!$K2124)/Ações!$F2124,0)</f>
        <v>-0.75145090768862699</v>
      </c>
      <c r="F2124" s="46">
        <f>IF(OR(Ações!$N2124&lt;0,Ações!$M2124&lt;0),"",(22.5*Ações!$M2124*Ações!$N2124)^0.5)</f>
        <v>25.338991692646335</v>
      </c>
      <c r="G2124" s="47">
        <f>IFERROR((Ações!$H2124-Ações!$K2124)/Ações!$H2124,0)</f>
        <v>0</v>
      </c>
      <c r="H2124" s="48">
        <f>IFERROR(Ações!$I2124/(Ações!$P2124-Table_1[[#This Row],[CAGR LUCRO 5A]]),0)</f>
        <v>0</v>
      </c>
      <c r="I2124" s="48" t="str">
        <f>IF(Ações!$S2124&lt;0,"",Ações!$O2124*(1+Ações!$S2124))</f>
        <v/>
      </c>
      <c r="J2124" s="49">
        <f>IFERROR(IF(Ações!$B2124="","",(VLOOKUP(Table_1[[#This Row],[AÇÕES]],'Dados Status Invest STOCKS'!A2110:AD2725,4)/Table_1[[#This Row],[LPA]]))/100,0)</f>
        <v>7.827731092436975E-2</v>
      </c>
      <c r="K2124" s="64">
        <f>IFERROR(IF(Ações!$B2124="","",VLOOKUP(Table_1[[#This Row],[AÇÕES]],'Dados Status Invest STOCKS'!A2110:AD2725,2)),0)</f>
        <v>44.38</v>
      </c>
      <c r="L2124" s="65">
        <f>IFERROR(IF(Ações!$B2124="","",VLOOKUP(Table_1[[#This Row],[AÇÕES]],'Dados Status Invest STOCKS'!A2110:AD2725,3)/100),0)</f>
        <v>6.0299999999999999E-2</v>
      </c>
      <c r="M2124" s="66">
        <f>IFERROR(IF(Ações!$B2124="","",VLOOKUP(Table_1[[#This Row],[AÇÕES]],'Dados Status Invest STOCKS'!A2110:AD2725,28)),0)</f>
        <v>2.38</v>
      </c>
      <c r="N2124" s="66">
        <f>IFERROR(IF(Ações!$B2124="","",VLOOKUP(Table_1[[#This Row],[AÇÕES]],'Dados Status Invest STOCKS'!A2110:AD2725,27)),0)</f>
        <v>11.99</v>
      </c>
      <c r="O2124" s="66">
        <f>IFERROR(IF(Ações!$L2124="","",Ações!$K2124*Ações!$L2124),0)</f>
        <v>2.6761140000000001</v>
      </c>
      <c r="P2124" s="67">
        <f t="shared" si="32"/>
        <v>0.06</v>
      </c>
      <c r="Q2124" s="67">
        <f>IFERROR(Ações!$O2124/Ações!$M2124,0)</f>
        <v>1.1244176470588236</v>
      </c>
      <c r="R2124" s="67">
        <f>IFERROR(IF(Ações!$B2124="","",VLOOKUP(Table_1[[#This Row],[AÇÕES]],'Dados Status Invest STOCKS'!A2110:AD2725,18)/100),0)</f>
        <v>0.19889999999999999</v>
      </c>
      <c r="S2124" s="65">
        <f>IFERROR(IF(Ações!$B2124="","",VLOOKUP(Table_1[[#This Row],[AÇÕES]],'Dados Status Invest STOCKS'!A2110:AD2725,25)/100),0)</f>
        <v>-9.4E-2</v>
      </c>
      <c r="T2124" s="67">
        <f>(1-Ações!$Q2124)*Ações!$R2124</f>
        <v>-2.4746670000000019E-2</v>
      </c>
      <c r="U2124" s="68">
        <f>IF(Ações!$S2124=0,Ações!$T2124,IF(Ações!$T2124=0,Ações!$S2124,AVERAGE(Ações!$S2124,Ações!$T2124)))</f>
        <v>-5.9373335000000013E-2</v>
      </c>
    </row>
    <row r="2125" spans="2:21" ht="15" customHeight="1" x14ac:dyDescent="0.2">
      <c r="B2125" s="63" t="str">
        <f>IFERROR('Dados Status Invest STOCKS'!A2112,"-")</f>
        <v>GSKY</v>
      </c>
      <c r="C2125" s="45">
        <f>IFERROR((Ações!$D2125-Ações!$K2125)/Ações!$D2125,0)</f>
        <v>0</v>
      </c>
      <c r="D2125" s="46">
        <f>(Ações!$O2125)/0.06</f>
        <v>0</v>
      </c>
      <c r="E2125" s="47">
        <f>IFERROR((Ações!$F2125-Ações!$K2125)/Ações!$F2125,0)</f>
        <v>-4.4320599033861505</v>
      </c>
      <c r="F2125" s="46">
        <f>IF(OR(Ações!$N2125&lt;0,Ações!$M2125&lt;0),"",(22.5*Ações!$M2125*Ações!$N2125)^0.5)</f>
        <v>1.8758997841036178</v>
      </c>
      <c r="G2125" s="47">
        <f>IFERROR((Ações!$H2125-Ações!$K2125)/Ações!$H2125,0)</f>
        <v>0</v>
      </c>
      <c r="H2125" s="48">
        <f>IFERROR(Ações!$I2125/(Ações!$P2125-Table_1[[#This Row],[CAGR LUCRO 5A]]),0)</f>
        <v>0</v>
      </c>
      <c r="I2125" s="48" t="str">
        <f>IF(Ações!$S2125&lt;0,"",Ações!$O2125*(1+Ações!$S2125))</f>
        <v/>
      </c>
      <c r="J2125" s="49">
        <f>IFERROR(IF(Ações!$B2125="","",(VLOOKUP(Table_1[[#This Row],[AÇÕES]],'Dados Status Invest STOCKS'!A2111:AD2726,4)/Table_1[[#This Row],[LPA]]))/100,0)</f>
        <v>0.47782608695652173</v>
      </c>
      <c r="K2125" s="64">
        <f>IFERROR(IF(Ações!$B2125="","",VLOOKUP(Table_1[[#This Row],[AÇÕES]],'Dados Status Invest STOCKS'!A2111:AD2726,2)),0)</f>
        <v>10.19</v>
      </c>
      <c r="L2125" s="65">
        <f>IFERROR(IF(Ações!$B2125="","",VLOOKUP(Table_1[[#This Row],[AÇÕES]],'Dados Status Invest STOCKS'!A2111:AD2726,3)/100),0)</f>
        <v>0</v>
      </c>
      <c r="M2125" s="66">
        <f>IFERROR(IF(Ações!$B2125="","",VLOOKUP(Table_1[[#This Row],[AÇÕES]],'Dados Status Invest STOCKS'!A2111:AD2726,28)),0)</f>
        <v>0.46</v>
      </c>
      <c r="N2125" s="66">
        <f>IFERROR(IF(Ações!$B2125="","",VLOOKUP(Table_1[[#This Row],[AÇÕES]],'Dados Status Invest STOCKS'!A2111:AD2726,27)),0)</f>
        <v>0.34</v>
      </c>
      <c r="O2125" s="66">
        <f>IFERROR(IF(Ações!$L2125="","",Ações!$K2125*Ações!$L2125),0)</f>
        <v>0</v>
      </c>
      <c r="P2125" s="67">
        <f t="shared" si="32"/>
        <v>0.06</v>
      </c>
      <c r="Q2125" s="67">
        <f>IFERROR(Ações!$O2125/Ações!$M2125,0)</f>
        <v>0</v>
      </c>
      <c r="R2125" s="67">
        <f>IFERROR(IF(Ações!$B2125="","",VLOOKUP(Table_1[[#This Row],[AÇÕES]],'Dados Status Invest STOCKS'!A2111:AD2726,18)/100),0)</f>
        <v>1.3774000000000002</v>
      </c>
      <c r="S2125" s="65">
        <f>IFERROR(IF(Ações!$B2125="","",VLOOKUP(Table_1[[#This Row],[AÇÕES]],'Dados Status Invest STOCKS'!A2111:AD2726,25)/100),0)</f>
        <v>-0.33429999999999999</v>
      </c>
      <c r="T2125" s="67">
        <f>(1-Ações!$Q2125)*Ações!$R2125</f>
        <v>1.3774000000000002</v>
      </c>
      <c r="U2125" s="68">
        <f>IF(Ações!$S2125=0,Ações!$T2125,IF(Ações!$T2125=0,Ações!$S2125,AVERAGE(Ações!$S2125,Ações!$T2125)))</f>
        <v>0.52155000000000007</v>
      </c>
    </row>
    <row r="2126" spans="2:21" ht="15" customHeight="1" x14ac:dyDescent="0.2">
      <c r="B2126" s="63" t="str">
        <f>IFERROR('Dados Status Invest STOCKS'!A2113,"-")</f>
        <v>GSL</v>
      </c>
      <c r="C2126" s="45">
        <f>IFERROR((Ações!$D2126-Ações!$K2126)/Ações!$D2126,0)</f>
        <v>-0.77514792899408302</v>
      </c>
      <c r="D2126" s="46">
        <f>(Ações!$O2126)/0.06</f>
        <v>12.505999999999998</v>
      </c>
      <c r="E2126" s="47">
        <f>IFERROR((Ações!$F2126-Ações!$K2126)/Ações!$F2126,0)</f>
        <v>-6.4544359139968657E-2</v>
      </c>
      <c r="F2126" s="46">
        <f>IF(OR(Ações!$N2126&lt;0,Ações!$M2126&lt;0),"",(22.5*Ações!$M2126*Ações!$N2126)^0.5)</f>
        <v>20.853992423514494</v>
      </c>
      <c r="G2126" s="47">
        <f>IFERROR((Ações!$H2126-Ações!$K2126)/Ações!$H2126,0)</f>
        <v>-0.77514792899408302</v>
      </c>
      <c r="H2126" s="48">
        <f>IFERROR(Ações!$I2126/(Ações!$P2126-Table_1[[#This Row],[CAGR LUCRO 5A]]),0)</f>
        <v>12.505999999999998</v>
      </c>
      <c r="I2126" s="48">
        <f>IF(Ações!$S2126&lt;0,"",Ações!$O2126*(1+Ações!$S2126))</f>
        <v>0.75035999999999992</v>
      </c>
      <c r="J2126" s="49">
        <f>IFERROR(IF(Ações!$B2126="","",(VLOOKUP(Table_1[[#This Row],[AÇÕES]],'Dados Status Invest STOCKS'!A2112:AD2727,4)/Table_1[[#This Row],[LPA]]))/100,0)</f>
        <v>0.15966101694915255</v>
      </c>
      <c r="K2126" s="64">
        <f>IFERROR(IF(Ações!$B2126="","",VLOOKUP(Table_1[[#This Row],[AÇÕES]],'Dados Status Invest STOCKS'!A2112:AD2727,2)),0)</f>
        <v>22.2</v>
      </c>
      <c r="L2126" s="65">
        <f>IFERROR(IF(Ações!$B2126="","",VLOOKUP(Table_1[[#This Row],[AÇÕES]],'Dados Status Invest STOCKS'!A2112:AD2727,3)/100),0)</f>
        <v>3.3799999999999997E-2</v>
      </c>
      <c r="M2126" s="66">
        <f>IFERROR(IF(Ações!$B2126="","",VLOOKUP(Table_1[[#This Row],[AÇÕES]],'Dados Status Invest STOCKS'!A2112:AD2727,28)),0)</f>
        <v>1.18</v>
      </c>
      <c r="N2126" s="66">
        <f>IFERROR(IF(Ações!$B2126="","",VLOOKUP(Table_1[[#This Row],[AÇÕES]],'Dados Status Invest STOCKS'!A2112:AD2727,27)),0)</f>
        <v>16.38</v>
      </c>
      <c r="O2126" s="66">
        <f>IFERROR(IF(Ações!$L2126="","",Ações!$K2126*Ações!$L2126),0)</f>
        <v>0.75035999999999992</v>
      </c>
      <c r="P2126" s="67">
        <f t="shared" si="32"/>
        <v>0.06</v>
      </c>
      <c r="Q2126" s="67">
        <f>IFERROR(Ações!$O2126/Ações!$M2126,0)</f>
        <v>0.63589830508474576</v>
      </c>
      <c r="R2126" s="67">
        <f>IFERROR(IF(Ações!$B2126="","",VLOOKUP(Table_1[[#This Row],[AÇÕES]],'Dados Status Invest STOCKS'!A2112:AD2727,18)/100),0)</f>
        <v>7.1900000000000006E-2</v>
      </c>
      <c r="S2126" s="65">
        <f>IFERROR(IF(Ações!$B2126="","",VLOOKUP(Table_1[[#This Row],[AÇÕES]],'Dados Status Invest STOCKS'!A2112:AD2727,25)/100),0)</f>
        <v>0</v>
      </c>
      <c r="T2126" s="67">
        <f>(1-Ações!$Q2126)*Ações!$R2126</f>
        <v>2.6178911864406781E-2</v>
      </c>
      <c r="U2126" s="68">
        <f>IF(Ações!$S2126=0,Ações!$T2126,IF(Ações!$T2126=0,Ações!$S2126,AVERAGE(Ações!$S2126,Ações!$T2126)))</f>
        <v>2.6178911864406781E-2</v>
      </c>
    </row>
    <row r="2127" spans="2:21" ht="15" customHeight="1" x14ac:dyDescent="0.2">
      <c r="B2127" s="63" t="str">
        <f>IFERROR('Dados Status Invest STOCKS'!A2114,"-")</f>
        <v>GSM</v>
      </c>
      <c r="C2127" s="45">
        <f>IFERROR((Ações!$D2127-Ações!$K2127)/Ações!$D2127,0)</f>
        <v>0</v>
      </c>
      <c r="D2127" s="46">
        <f>(Ações!$O2127)/0.06</f>
        <v>0</v>
      </c>
      <c r="E2127" s="47">
        <f>IFERROR((Ações!$F2127-Ações!$K2127)/Ações!$F2127,0)</f>
        <v>0</v>
      </c>
      <c r="F2127" s="46" t="str">
        <f>IF(OR(Ações!$N2127&lt;0,Ações!$M2127&lt;0),"",(22.5*Ações!$M2127*Ações!$N2127)^0.5)</f>
        <v/>
      </c>
      <c r="G2127" s="47">
        <f>IFERROR((Ações!$H2127-Ações!$K2127)/Ações!$H2127,0)</f>
        <v>0</v>
      </c>
      <c r="H2127" s="48">
        <f>IFERROR(Ações!$I2127/(Ações!$P2127-Table_1[[#This Row],[CAGR LUCRO 5A]]),0)</f>
        <v>0</v>
      </c>
      <c r="I2127" s="48">
        <f>IF(Ações!$S2127&lt;0,"",Ações!$O2127*(1+Ações!$S2127))</f>
        <v>0</v>
      </c>
      <c r="J2127" s="49">
        <f>IFERROR(IF(Ações!$B2127="","",(VLOOKUP(Table_1[[#This Row],[AÇÕES]],'Dados Status Invest STOCKS'!A2113:AD2728,4)/Table_1[[#This Row],[LPA]]))/100,0)</f>
        <v>4.5943396226415099E-2</v>
      </c>
      <c r="K2127" s="64">
        <f>IFERROR(IF(Ações!$B2127="","",VLOOKUP(Table_1[[#This Row],[AÇÕES]],'Dados Status Invest STOCKS'!A2113:AD2728,2)),0)</f>
        <v>5.16</v>
      </c>
      <c r="L2127" s="65">
        <f>IFERROR(IF(Ações!$B2127="","",VLOOKUP(Table_1[[#This Row],[AÇÕES]],'Dados Status Invest STOCKS'!A2113:AD2728,3)/100),0)</f>
        <v>0</v>
      </c>
      <c r="M2127" s="66">
        <f>IFERROR(IF(Ações!$B2127="","",VLOOKUP(Table_1[[#This Row],[AÇÕES]],'Dados Status Invest STOCKS'!A2113:AD2728,28)),0)</f>
        <v>-1.06</v>
      </c>
      <c r="N2127" s="66">
        <f>IFERROR(IF(Ações!$B2127="","",VLOOKUP(Table_1[[#This Row],[AÇÕES]],'Dados Status Invest STOCKS'!A2113:AD2728,27)),0)</f>
        <v>1.6</v>
      </c>
      <c r="O2127" s="66">
        <f>IFERROR(IF(Ações!$L2127="","",Ações!$K2127*Ações!$L2127),0)</f>
        <v>0</v>
      </c>
      <c r="P2127" s="67">
        <f t="shared" ref="P2127:P2190" si="33">$U$6</f>
        <v>0.06</v>
      </c>
      <c r="Q2127" s="67">
        <f>IFERROR(Ações!$O2127/Ações!$M2127,0)</f>
        <v>0</v>
      </c>
      <c r="R2127" s="67">
        <f>IFERROR(IF(Ações!$B2127="","",VLOOKUP(Table_1[[#This Row],[AÇÕES]],'Dados Status Invest STOCKS'!A2113:AD2728,18)/100),0)</f>
        <v>-0.66260000000000008</v>
      </c>
      <c r="S2127" s="65">
        <f>IFERROR(IF(Ações!$B2127="","",VLOOKUP(Table_1[[#This Row],[AÇÕES]],'Dados Status Invest STOCKS'!A2113:AD2728,25)/100),0)</f>
        <v>0</v>
      </c>
      <c r="T2127" s="67">
        <f>(1-Ações!$Q2127)*Ações!$R2127</f>
        <v>-0.66260000000000008</v>
      </c>
      <c r="U2127" s="68">
        <f>IF(Ações!$S2127=0,Ações!$T2127,IF(Ações!$T2127=0,Ações!$S2127,AVERAGE(Ações!$S2127,Ações!$T2127)))</f>
        <v>-0.66260000000000008</v>
      </c>
    </row>
    <row r="2128" spans="2:21" ht="15" customHeight="1" x14ac:dyDescent="0.2">
      <c r="B2128" s="63" t="str">
        <f>IFERROR('Dados Status Invest STOCKS'!A2115,"-")</f>
        <v>GSMG</v>
      </c>
      <c r="C2128" s="45">
        <f>IFERROR((Ações!$D2128-Ações!$K2128)/Ações!$D2128,0)</f>
        <v>0</v>
      </c>
      <c r="D2128" s="46">
        <f>(Ações!$O2128)/0.06</f>
        <v>0</v>
      </c>
      <c r="E2128" s="47">
        <f>IFERROR((Ações!$F2128-Ações!$K2128)/Ações!$F2128,0)</f>
        <v>0.50657701577553338</v>
      </c>
      <c r="F2128" s="46">
        <f>IF(OR(Ações!$N2128&lt;0,Ações!$M2128&lt;0),"",(22.5*Ações!$M2128*Ações!$N2128)^0.5)</f>
        <v>2.1685248442201441</v>
      </c>
      <c r="G2128" s="47">
        <f>IFERROR((Ações!$H2128-Ações!$K2128)/Ações!$H2128,0)</f>
        <v>0</v>
      </c>
      <c r="H2128" s="48">
        <f>IFERROR(Ações!$I2128/(Ações!$P2128-Table_1[[#This Row],[CAGR LUCRO 5A]]),0)</f>
        <v>0</v>
      </c>
      <c r="I2128" s="48">
        <f>IF(Ações!$S2128&lt;0,"",Ações!$O2128*(1+Ações!$S2128))</f>
        <v>0</v>
      </c>
      <c r="J2128" s="49">
        <f>IFERROR(IF(Ações!$B2128="","",(VLOOKUP(Table_1[[#This Row],[AÇÕES]],'Dados Status Invest STOCKS'!A2114:AD2729,4)/Table_1[[#This Row],[LPA]]))/100,0)</f>
        <v>0.2963157894736842</v>
      </c>
      <c r="K2128" s="64">
        <f>IFERROR(IF(Ações!$B2128="","",VLOOKUP(Table_1[[#This Row],[AÇÕES]],'Dados Status Invest STOCKS'!A2114:AD2729,2)),0)</f>
        <v>1.07</v>
      </c>
      <c r="L2128" s="65">
        <f>IFERROR(IF(Ações!$B2128="","",VLOOKUP(Table_1[[#This Row],[AÇÕES]],'Dados Status Invest STOCKS'!A2114:AD2729,3)/100),0)</f>
        <v>0</v>
      </c>
      <c r="M2128" s="66">
        <f>IFERROR(IF(Ações!$B2128="","",VLOOKUP(Table_1[[#This Row],[AÇÕES]],'Dados Status Invest STOCKS'!A2114:AD2729,28)),0)</f>
        <v>0.19</v>
      </c>
      <c r="N2128" s="66">
        <f>IFERROR(IF(Ações!$B2128="","",VLOOKUP(Table_1[[#This Row],[AÇÕES]],'Dados Status Invest STOCKS'!A2114:AD2729,27)),0)</f>
        <v>1.1000000000000001</v>
      </c>
      <c r="O2128" s="66">
        <f>IFERROR(IF(Ações!$L2128="","",Ações!$K2128*Ações!$L2128),0)</f>
        <v>0</v>
      </c>
      <c r="P2128" s="67">
        <f t="shared" si="33"/>
        <v>0.06</v>
      </c>
      <c r="Q2128" s="67">
        <f>IFERROR(Ações!$O2128/Ações!$M2128,0)</f>
        <v>0</v>
      </c>
      <c r="R2128" s="67">
        <f>IFERROR(IF(Ações!$B2128="","",VLOOKUP(Table_1[[#This Row],[AÇÕES]],'Dados Status Invest STOCKS'!A2114:AD2729,18)/100),0)</f>
        <v>0.17319999999999999</v>
      </c>
      <c r="S2128" s="65">
        <f>IFERROR(IF(Ações!$B2128="","",VLOOKUP(Table_1[[#This Row],[AÇÕES]],'Dados Status Invest STOCKS'!A2114:AD2729,25)/100),0)</f>
        <v>0</v>
      </c>
      <c r="T2128" s="67">
        <f>(1-Ações!$Q2128)*Ações!$R2128</f>
        <v>0.17319999999999999</v>
      </c>
      <c r="U2128" s="68">
        <f>IF(Ações!$S2128=0,Ações!$T2128,IF(Ações!$T2128=0,Ações!$S2128,AVERAGE(Ações!$S2128,Ações!$T2128)))</f>
        <v>0.17319999999999999</v>
      </c>
    </row>
    <row r="2129" spans="2:21" ht="15" customHeight="1" x14ac:dyDescent="0.2">
      <c r="B2129" s="63" t="str">
        <f>IFERROR('Dados Status Invest STOCKS'!A2116,"-")</f>
        <v>GSMGW</v>
      </c>
      <c r="C2129" s="45">
        <f>IFERROR((Ações!$D2129-Ações!$K2129)/Ações!$D2129,0)</f>
        <v>0</v>
      </c>
      <c r="D2129" s="46">
        <f>(Ações!$O2129)/0.06</f>
        <v>0</v>
      </c>
      <c r="E2129" s="47">
        <f>IFERROR((Ações!$F2129-Ações!$K2129)/Ações!$F2129,0)</f>
        <v>0.98155428096357134</v>
      </c>
      <c r="F2129" s="46">
        <f>IF(OR(Ações!$N2129&lt;0,Ações!$M2129&lt;0),"",(22.5*Ações!$M2129*Ações!$N2129)^0.5)</f>
        <v>2.1685248442201441</v>
      </c>
      <c r="G2129" s="47">
        <f>IFERROR((Ações!$H2129-Ações!$K2129)/Ações!$H2129,0)</f>
        <v>0</v>
      </c>
      <c r="H2129" s="48">
        <f>IFERROR(Ações!$I2129/(Ações!$P2129-Table_1[[#This Row],[CAGR LUCRO 5A]]),0)</f>
        <v>0</v>
      </c>
      <c r="I2129" s="48">
        <f>IF(Ações!$S2129&lt;0,"",Ações!$O2129*(1+Ações!$S2129))</f>
        <v>0</v>
      </c>
      <c r="J2129" s="49">
        <f>IFERROR(IF(Ações!$B2129="","",(VLOOKUP(Table_1[[#This Row],[AÇÕES]],'Dados Status Invest STOCKS'!A2115:AD2730,4)/Table_1[[#This Row],[LPA]]))/100,0)</f>
        <v>1.1052631578947368E-2</v>
      </c>
      <c r="K2129" s="64">
        <f>IFERROR(IF(Ações!$B2129="","",VLOOKUP(Table_1[[#This Row],[AÇÕES]],'Dados Status Invest STOCKS'!A2115:AD2730,2)),0)</f>
        <v>0.04</v>
      </c>
      <c r="L2129" s="65">
        <f>IFERROR(IF(Ações!$B2129="","",VLOOKUP(Table_1[[#This Row],[AÇÕES]],'Dados Status Invest STOCKS'!A2115:AD2730,3)/100),0)</f>
        <v>0</v>
      </c>
      <c r="M2129" s="66">
        <f>IFERROR(IF(Ações!$B2129="","",VLOOKUP(Table_1[[#This Row],[AÇÕES]],'Dados Status Invest STOCKS'!A2115:AD2730,28)),0)</f>
        <v>0.19</v>
      </c>
      <c r="N2129" s="66">
        <f>IFERROR(IF(Ações!$B2129="","",VLOOKUP(Table_1[[#This Row],[AÇÕES]],'Dados Status Invest STOCKS'!A2115:AD2730,27)),0)</f>
        <v>1.1000000000000001</v>
      </c>
      <c r="O2129" s="66">
        <f>IFERROR(IF(Ações!$L2129="","",Ações!$K2129*Ações!$L2129),0)</f>
        <v>0</v>
      </c>
      <c r="P2129" s="67">
        <f t="shared" si="33"/>
        <v>0.06</v>
      </c>
      <c r="Q2129" s="67">
        <f>IFERROR(Ações!$O2129/Ações!$M2129,0)</f>
        <v>0</v>
      </c>
      <c r="R2129" s="67">
        <f>IFERROR(IF(Ações!$B2129="","",VLOOKUP(Table_1[[#This Row],[AÇÕES]],'Dados Status Invest STOCKS'!A2115:AD2730,18)/100),0)</f>
        <v>0.17319999999999999</v>
      </c>
      <c r="S2129" s="65">
        <f>IFERROR(IF(Ações!$B2129="","",VLOOKUP(Table_1[[#This Row],[AÇÕES]],'Dados Status Invest STOCKS'!A2115:AD2730,25)/100),0)</f>
        <v>0</v>
      </c>
      <c r="T2129" s="67">
        <f>(1-Ações!$Q2129)*Ações!$R2129</f>
        <v>0.17319999999999999</v>
      </c>
      <c r="U2129" s="68">
        <f>IF(Ações!$S2129=0,Ações!$T2129,IF(Ações!$T2129=0,Ações!$S2129,AVERAGE(Ações!$S2129,Ações!$T2129)))</f>
        <v>0.17319999999999999</v>
      </c>
    </row>
    <row r="2130" spans="2:21" ht="15" customHeight="1" x14ac:dyDescent="0.2">
      <c r="B2130" s="63" t="str">
        <f>IFERROR('Dados Status Invest STOCKS'!A2117,"-")</f>
        <v>GSUM</v>
      </c>
      <c r="C2130" s="45">
        <f>IFERROR((Ações!$D2130-Ações!$K2130)/Ações!$D2130,0)</f>
        <v>0</v>
      </c>
      <c r="D2130" s="46">
        <f>(Ações!$O2130)/0.06</f>
        <v>0</v>
      </c>
      <c r="E2130" s="47">
        <f>IFERROR((Ações!$F2130-Ações!$K2130)/Ações!$F2130,0)</f>
        <v>0</v>
      </c>
      <c r="F2130" s="46" t="str">
        <f>IF(OR(Ações!$N2130&lt;0,Ações!$M2130&lt;0),"",(22.5*Ações!$M2130*Ações!$N2130)^0.5)</f>
        <v/>
      </c>
      <c r="G2130" s="47">
        <f>IFERROR((Ações!$H2130-Ações!$K2130)/Ações!$H2130,0)</f>
        <v>0</v>
      </c>
      <c r="H2130" s="48">
        <f>IFERROR(Ações!$I2130/(Ações!$P2130-Table_1[[#This Row],[CAGR LUCRO 5A]]),0)</f>
        <v>0</v>
      </c>
      <c r="I2130" s="48">
        <f>IF(Ações!$S2130&lt;0,"",Ações!$O2130*(1+Ações!$S2130))</f>
        <v>0</v>
      </c>
      <c r="J2130" s="49">
        <f>IFERROR(IF(Ações!$B2130="","",(VLOOKUP(Table_1[[#This Row],[AÇÕES]],'Dados Status Invest STOCKS'!A2116:AD2731,4)/Table_1[[#This Row],[LPA]]))/100,0)</f>
        <v>3.981900452488688E-3</v>
      </c>
      <c r="K2130" s="64">
        <f>IFERROR(IF(Ações!$B2130="","",VLOOKUP(Table_1[[#This Row],[AÇÕES]],'Dados Status Invest STOCKS'!A2116:AD2731,2)),0)</f>
        <v>1.95</v>
      </c>
      <c r="L2130" s="65">
        <f>IFERROR(IF(Ações!$B2130="","",VLOOKUP(Table_1[[#This Row],[AÇÕES]],'Dados Status Invest STOCKS'!A2116:AD2731,3)/100),0)</f>
        <v>0</v>
      </c>
      <c r="M2130" s="66">
        <f>IFERROR(IF(Ações!$B2130="","",VLOOKUP(Table_1[[#This Row],[AÇÕES]],'Dados Status Invest STOCKS'!A2116:AD2731,28)),0)</f>
        <v>-2.21</v>
      </c>
      <c r="N2130" s="66">
        <f>IFERROR(IF(Ações!$B2130="","",VLOOKUP(Table_1[[#This Row],[AÇÕES]],'Dados Status Invest STOCKS'!A2116:AD2731,27)),0)</f>
        <v>-2.12</v>
      </c>
      <c r="O2130" s="66">
        <f>IFERROR(IF(Ações!$L2130="","",Ações!$K2130*Ações!$L2130),0)</f>
        <v>0</v>
      </c>
      <c r="P2130" s="67">
        <f t="shared" si="33"/>
        <v>0.06</v>
      </c>
      <c r="Q2130" s="67">
        <f>IFERROR(Ações!$O2130/Ações!$M2130,0)</f>
        <v>0</v>
      </c>
      <c r="R2130" s="67">
        <f>IFERROR(IF(Ações!$B2130="","",VLOOKUP(Table_1[[#This Row],[AÇÕES]],'Dados Status Invest STOCKS'!A2116:AD2731,18)/100),0)</f>
        <v>-1.0390999999999999</v>
      </c>
      <c r="S2130" s="65">
        <f>IFERROR(IF(Ações!$B2130="","",VLOOKUP(Table_1[[#This Row],[AÇÕES]],'Dados Status Invest STOCKS'!A2116:AD2731,25)/100),0)</f>
        <v>0</v>
      </c>
      <c r="T2130" s="67">
        <f>(1-Ações!$Q2130)*Ações!$R2130</f>
        <v>-1.0390999999999999</v>
      </c>
      <c r="U2130" s="68">
        <f>IF(Ações!$S2130=0,Ações!$T2130,IF(Ações!$T2130=0,Ações!$S2130,AVERAGE(Ações!$S2130,Ações!$T2130)))</f>
        <v>-1.0390999999999999</v>
      </c>
    </row>
    <row r="2131" spans="2:21" ht="15" customHeight="1" x14ac:dyDescent="0.2">
      <c r="B2131" s="63" t="str">
        <f>IFERROR('Dados Status Invest STOCKS'!A2118,"-")</f>
        <v>GSX</v>
      </c>
      <c r="C2131" s="45">
        <f>IFERROR((Ações!$D2131-Ações!$K2131)/Ações!$D2131,0)</f>
        <v>0</v>
      </c>
      <c r="D2131" s="46">
        <f>(Ações!$O2131)/0.06</f>
        <v>0</v>
      </c>
      <c r="E2131" s="47">
        <f>IFERROR((Ações!$F2131-Ações!$K2131)/Ações!$F2131,0)</f>
        <v>0</v>
      </c>
      <c r="F2131" s="46" t="str">
        <f>IF(OR(Ações!$N2131&lt;0,Ações!$M2131&lt;0),"",(22.5*Ações!$M2131*Ações!$N2131)^0.5)</f>
        <v/>
      </c>
      <c r="G2131" s="47">
        <f>IFERROR((Ações!$H2131-Ações!$K2131)/Ações!$H2131,0)</f>
        <v>0</v>
      </c>
      <c r="H2131" s="48">
        <f>IFERROR(Ações!$I2131/(Ações!$P2131-Table_1[[#This Row],[CAGR LUCRO 5A]]),0)</f>
        <v>0</v>
      </c>
      <c r="I2131" s="48">
        <f>IF(Ações!$S2131&lt;0,"",Ações!$O2131*(1+Ações!$S2131))</f>
        <v>0</v>
      </c>
      <c r="J2131" s="49">
        <f>IFERROR(IF(Ações!$B2131="","",(VLOOKUP(Table_1[[#This Row],[AÇÕES]],'Dados Status Invest STOCKS'!A2117:AD2732,4)/Table_1[[#This Row],[LPA]]))/100,0)</f>
        <v>2.1175000000000002</v>
      </c>
      <c r="K2131" s="64">
        <f>IFERROR(IF(Ações!$B2131="","",VLOOKUP(Table_1[[#This Row],[AÇÕES]],'Dados Status Invest STOCKS'!A2117:AD2732,2)),0)</f>
        <v>27.08</v>
      </c>
      <c r="L2131" s="65">
        <f>IFERROR(IF(Ações!$B2131="","",VLOOKUP(Table_1[[#This Row],[AÇÕES]],'Dados Status Invest STOCKS'!A2117:AD2732,3)/100),0)</f>
        <v>0</v>
      </c>
      <c r="M2131" s="66">
        <f>IFERROR(IF(Ações!$B2131="","",VLOOKUP(Table_1[[#This Row],[AÇÕES]],'Dados Status Invest STOCKS'!A2117:AD2732,28)),0)</f>
        <v>-0.36</v>
      </c>
      <c r="N2131" s="66">
        <f>IFERROR(IF(Ações!$B2131="","",VLOOKUP(Table_1[[#This Row],[AÇÕES]],'Dados Status Invest STOCKS'!A2117:AD2732,27)),0)</f>
        <v>0.37</v>
      </c>
      <c r="O2131" s="66">
        <f>IFERROR(IF(Ações!$L2131="","",Ações!$K2131*Ações!$L2131),0)</f>
        <v>0</v>
      </c>
      <c r="P2131" s="67">
        <f t="shared" si="33"/>
        <v>0.06</v>
      </c>
      <c r="Q2131" s="67">
        <f>IFERROR(Ações!$O2131/Ações!$M2131,0)</f>
        <v>0</v>
      </c>
      <c r="R2131" s="67">
        <f>IFERROR(IF(Ações!$B2131="","",VLOOKUP(Table_1[[#This Row],[AÇÕES]],'Dados Status Invest STOCKS'!A2117:AD2732,18)/100),0)</f>
        <v>-0.95109999999999995</v>
      </c>
      <c r="S2131" s="65">
        <f>IFERROR(IF(Ações!$B2131="","",VLOOKUP(Table_1[[#This Row],[AÇÕES]],'Dados Status Invest STOCKS'!A2117:AD2732,25)/100),0)</f>
        <v>0</v>
      </c>
      <c r="T2131" s="67">
        <f>(1-Ações!$Q2131)*Ações!$R2131</f>
        <v>-0.95109999999999995</v>
      </c>
      <c r="U2131" s="68">
        <f>IF(Ações!$S2131=0,Ações!$T2131,IF(Ações!$T2131=0,Ações!$S2131,AVERAGE(Ações!$S2131,Ações!$T2131)))</f>
        <v>-0.95109999999999995</v>
      </c>
    </row>
    <row r="2132" spans="2:21" ht="15" customHeight="1" x14ac:dyDescent="0.2">
      <c r="B2132" s="63" t="str">
        <f>IFERROR('Dados Status Invest STOCKS'!A2119,"-")</f>
        <v>GT</v>
      </c>
      <c r="C2132" s="45">
        <f>IFERROR((Ações!$D2132-Ações!$K2132)/Ações!$D2132,0)</f>
        <v>0</v>
      </c>
      <c r="D2132" s="46">
        <f>(Ações!$O2132)/0.06</f>
        <v>0</v>
      </c>
      <c r="E2132" s="47">
        <f>IFERROR((Ações!$F2132-Ações!$K2132)/Ações!$F2132,0)</f>
        <v>-0.20454154678767167</v>
      </c>
      <c r="F2132" s="46">
        <f>IF(OR(Ações!$N2132&lt;0,Ações!$M2132&lt;0),"",(22.5*Ações!$M2132*Ações!$N2132)^0.5)</f>
        <v>18.297417850614877</v>
      </c>
      <c r="G2132" s="47">
        <f>IFERROR((Ações!$H2132-Ações!$K2132)/Ações!$H2132,0)</f>
        <v>0</v>
      </c>
      <c r="H2132" s="48">
        <f>IFERROR(Ações!$I2132/(Ações!$P2132-Table_1[[#This Row],[CAGR LUCRO 5A]]),0)</f>
        <v>0</v>
      </c>
      <c r="I2132" s="48">
        <f>IF(Ações!$S2132&lt;0,"",Ações!$O2132*(1+Ações!$S2132))</f>
        <v>0</v>
      </c>
      <c r="J2132" s="49">
        <f>IFERROR(IF(Ações!$B2132="","",(VLOOKUP(Table_1[[#This Row],[AÇÕES]],'Dados Status Invest STOCKS'!A2118:AD2733,4)/Table_1[[#This Row],[LPA]]))/100,0)</f>
        <v>0.23381443298969071</v>
      </c>
      <c r="K2132" s="64">
        <f>IFERROR(IF(Ações!$B2132="","",VLOOKUP(Table_1[[#This Row],[AÇÕES]],'Dados Status Invest STOCKS'!A2118:AD2733,2)),0)</f>
        <v>22.04</v>
      </c>
      <c r="L2132" s="65">
        <f>IFERROR(IF(Ações!$B2132="","",VLOOKUP(Table_1[[#This Row],[AÇÕES]],'Dados Status Invest STOCKS'!A2118:AD2733,3)/100),0)</f>
        <v>0</v>
      </c>
      <c r="M2132" s="66">
        <f>IFERROR(IF(Ações!$B2132="","",VLOOKUP(Table_1[[#This Row],[AÇÕES]],'Dados Status Invest STOCKS'!A2118:AD2733,28)),0)</f>
        <v>0.97</v>
      </c>
      <c r="N2132" s="66">
        <f>IFERROR(IF(Ações!$B2132="","",VLOOKUP(Table_1[[#This Row],[AÇÕES]],'Dados Status Invest STOCKS'!A2118:AD2733,27)),0)</f>
        <v>15.34</v>
      </c>
      <c r="O2132" s="66">
        <f>IFERROR(IF(Ações!$L2132="","",Ações!$K2132*Ações!$L2132),0)</f>
        <v>0</v>
      </c>
      <c r="P2132" s="67">
        <f t="shared" si="33"/>
        <v>0.06</v>
      </c>
      <c r="Q2132" s="67">
        <f>IFERROR(Ações!$O2132/Ações!$M2132,0)</f>
        <v>0</v>
      </c>
      <c r="R2132" s="67">
        <f>IFERROR(IF(Ações!$B2132="","",VLOOKUP(Table_1[[#This Row],[AÇÕES]],'Dados Status Invest STOCKS'!A2118:AD2733,18)/100),0)</f>
        <v>6.3500000000000001E-2</v>
      </c>
      <c r="S2132" s="65">
        <f>IFERROR(IF(Ações!$B2132="","",VLOOKUP(Table_1[[#This Row],[AÇÕES]],'Dados Status Invest STOCKS'!A2118:AD2733,25)/100),0)</f>
        <v>0</v>
      </c>
      <c r="T2132" s="67">
        <f>(1-Ações!$Q2132)*Ações!$R2132</f>
        <v>6.3500000000000001E-2</v>
      </c>
      <c r="U2132" s="68">
        <f>IF(Ações!$S2132=0,Ações!$T2132,IF(Ações!$T2132=0,Ações!$S2132,AVERAGE(Ações!$S2132,Ações!$T2132)))</f>
        <v>6.3500000000000001E-2</v>
      </c>
    </row>
    <row r="2133" spans="2:21" ht="15" customHeight="1" x14ac:dyDescent="0.2">
      <c r="B2133" s="63" t="str">
        <f>IFERROR('Dados Status Invest STOCKS'!A2120,"-")</f>
        <v>GTEC</v>
      </c>
      <c r="C2133" s="45">
        <f>IFERROR((Ações!$D2133-Ações!$K2133)/Ações!$D2133,0)</f>
        <v>0</v>
      </c>
      <c r="D2133" s="46">
        <f>(Ações!$O2133)/0.06</f>
        <v>0</v>
      </c>
      <c r="E2133" s="47">
        <f>IFERROR((Ações!$F2133-Ações!$K2133)/Ações!$F2133,0)</f>
        <v>0.54734039476809615</v>
      </c>
      <c r="F2133" s="46">
        <f>IF(OR(Ações!$N2133&lt;0,Ações!$M2133&lt;0),"",(22.5*Ações!$M2133*Ações!$N2133)^0.5)</f>
        <v>10.714452855839163</v>
      </c>
      <c r="G2133" s="47">
        <f>IFERROR((Ações!$H2133-Ações!$K2133)/Ações!$H2133,0)</f>
        <v>0</v>
      </c>
      <c r="H2133" s="48">
        <f>IFERROR(Ações!$I2133/(Ações!$P2133-Table_1[[#This Row],[CAGR LUCRO 5A]]),0)</f>
        <v>0</v>
      </c>
      <c r="I2133" s="48">
        <f>IF(Ações!$S2133&lt;0,"",Ações!$O2133*(1+Ações!$S2133))</f>
        <v>0</v>
      </c>
      <c r="J2133" s="49">
        <f>IFERROR(IF(Ações!$B2133="","",(VLOOKUP(Table_1[[#This Row],[AÇÕES]],'Dados Status Invest STOCKS'!A2119:AD2734,4)/Table_1[[#This Row],[LPA]]))/100,0)</f>
        <v>5.1855670103092784E-2</v>
      </c>
      <c r="K2133" s="64">
        <f>IFERROR(IF(Ações!$B2133="","",VLOOKUP(Table_1[[#This Row],[AÇÕES]],'Dados Status Invest STOCKS'!A2119:AD2734,2)),0)</f>
        <v>4.8499999999999996</v>
      </c>
      <c r="L2133" s="65">
        <f>IFERROR(IF(Ações!$B2133="","",VLOOKUP(Table_1[[#This Row],[AÇÕES]],'Dados Status Invest STOCKS'!A2119:AD2734,3)/100),0)</f>
        <v>0</v>
      </c>
      <c r="M2133" s="66">
        <f>IFERROR(IF(Ações!$B2133="","",VLOOKUP(Table_1[[#This Row],[AÇÕES]],'Dados Status Invest STOCKS'!A2119:AD2734,28)),0)</f>
        <v>0.97</v>
      </c>
      <c r="N2133" s="66">
        <f>IFERROR(IF(Ações!$B2133="","",VLOOKUP(Table_1[[#This Row],[AÇÕES]],'Dados Status Invest STOCKS'!A2119:AD2734,27)),0)</f>
        <v>5.26</v>
      </c>
      <c r="O2133" s="66">
        <f>IFERROR(IF(Ações!$L2133="","",Ações!$K2133*Ações!$L2133),0)</f>
        <v>0</v>
      </c>
      <c r="P2133" s="67">
        <f t="shared" si="33"/>
        <v>0.06</v>
      </c>
      <c r="Q2133" s="67">
        <f>IFERROR(Ações!$O2133/Ações!$M2133,0)</f>
        <v>0</v>
      </c>
      <c r="R2133" s="67">
        <f>IFERROR(IF(Ações!$B2133="","",VLOOKUP(Table_1[[#This Row],[AÇÕES]],'Dados Status Invest STOCKS'!A2119:AD2734,18)/100),0)</f>
        <v>0.18420000000000003</v>
      </c>
      <c r="S2133" s="65">
        <f>IFERROR(IF(Ações!$B2133="","",VLOOKUP(Table_1[[#This Row],[AÇÕES]],'Dados Status Invest STOCKS'!A2119:AD2734,25)/100),0)</f>
        <v>0</v>
      </c>
      <c r="T2133" s="67">
        <f>(1-Ações!$Q2133)*Ações!$R2133</f>
        <v>0.18420000000000003</v>
      </c>
      <c r="U2133" s="68">
        <f>IF(Ações!$S2133=0,Ações!$T2133,IF(Ações!$T2133=0,Ações!$S2133,AVERAGE(Ações!$S2133,Ações!$T2133)))</f>
        <v>0.18420000000000003</v>
      </c>
    </row>
    <row r="2134" spans="2:21" ht="15" customHeight="1" x14ac:dyDescent="0.2">
      <c r="B2134" s="63" t="str">
        <f>IFERROR('Dados Status Invest STOCKS'!A2121,"-")</f>
        <v>GTES</v>
      </c>
      <c r="C2134" s="45">
        <f>IFERROR((Ações!$D2134-Ações!$K2134)/Ações!$D2134,0)</f>
        <v>0</v>
      </c>
      <c r="D2134" s="46">
        <f>(Ações!$O2134)/0.06</f>
        <v>0</v>
      </c>
      <c r="E2134" s="47">
        <f>IFERROR((Ações!$F2134-Ações!$K2134)/Ações!$F2134,0)</f>
        <v>-0.10833778362032129</v>
      </c>
      <c r="F2134" s="46">
        <f>IF(OR(Ações!$N2134&lt;0,Ações!$M2134&lt;0),"",(22.5*Ações!$M2134*Ações!$N2134)^0.5)</f>
        <v>14.30971697833329</v>
      </c>
      <c r="G2134" s="47">
        <f>IFERROR((Ações!$H2134-Ações!$K2134)/Ações!$H2134,0)</f>
        <v>0</v>
      </c>
      <c r="H2134" s="48">
        <f>IFERROR(Ações!$I2134/(Ações!$P2134-Table_1[[#This Row],[CAGR LUCRO 5A]]),0)</f>
        <v>0</v>
      </c>
      <c r="I2134" s="48">
        <f>IF(Ações!$S2134&lt;0,"",Ações!$O2134*(1+Ações!$S2134))</f>
        <v>0</v>
      </c>
      <c r="J2134" s="49">
        <f>IFERROR(IF(Ações!$B2134="","",(VLOOKUP(Table_1[[#This Row],[AÇÕES]],'Dados Status Invest STOCKS'!A2120:AD2735,4)/Table_1[[#This Row],[LPA]]))/100,0)</f>
        <v>0.25443037974683547</v>
      </c>
      <c r="K2134" s="64">
        <f>IFERROR(IF(Ações!$B2134="","",VLOOKUP(Table_1[[#This Row],[AÇÕES]],'Dados Status Invest STOCKS'!A2120:AD2735,2)),0)</f>
        <v>15.86</v>
      </c>
      <c r="L2134" s="65">
        <f>IFERROR(IF(Ações!$B2134="","",VLOOKUP(Table_1[[#This Row],[AÇÕES]],'Dados Status Invest STOCKS'!A2120:AD2735,3)/100),0)</f>
        <v>0</v>
      </c>
      <c r="M2134" s="66">
        <f>IFERROR(IF(Ações!$B2134="","",VLOOKUP(Table_1[[#This Row],[AÇÕES]],'Dados Status Invest STOCKS'!A2120:AD2735,28)),0)</f>
        <v>0.79</v>
      </c>
      <c r="N2134" s="66">
        <f>IFERROR(IF(Ações!$B2134="","",VLOOKUP(Table_1[[#This Row],[AÇÕES]],'Dados Status Invest STOCKS'!A2120:AD2735,27)),0)</f>
        <v>11.52</v>
      </c>
      <c r="O2134" s="66">
        <f>IFERROR(IF(Ações!$L2134="","",Ações!$K2134*Ações!$L2134),0)</f>
        <v>0</v>
      </c>
      <c r="P2134" s="67">
        <f t="shared" si="33"/>
        <v>0.06</v>
      </c>
      <c r="Q2134" s="67">
        <f>IFERROR(Ações!$O2134/Ações!$M2134,0)</f>
        <v>0</v>
      </c>
      <c r="R2134" s="67">
        <f>IFERROR(IF(Ações!$B2134="","",VLOOKUP(Table_1[[#This Row],[AÇÕES]],'Dados Status Invest STOCKS'!A2120:AD2735,18)/100),0)</f>
        <v>6.8499999999999991E-2</v>
      </c>
      <c r="S2134" s="65">
        <f>IFERROR(IF(Ações!$B2134="","",VLOOKUP(Table_1[[#This Row],[AÇÕES]],'Dados Status Invest STOCKS'!A2120:AD2735,25)/100),0)</f>
        <v>0.26100000000000001</v>
      </c>
      <c r="T2134" s="67">
        <f>(1-Ações!$Q2134)*Ações!$R2134</f>
        <v>6.8499999999999991E-2</v>
      </c>
      <c r="U2134" s="68">
        <f>IF(Ações!$S2134=0,Ações!$T2134,IF(Ações!$T2134=0,Ações!$S2134,AVERAGE(Ações!$S2134,Ações!$T2134)))</f>
        <v>0.16475000000000001</v>
      </c>
    </row>
    <row r="2135" spans="2:21" ht="15" customHeight="1" x14ac:dyDescent="0.2">
      <c r="B2135" s="63" t="str">
        <f>IFERROR('Dados Status Invest STOCKS'!A2122,"-")</f>
        <v>GTH</v>
      </c>
      <c r="C2135" s="45">
        <f>IFERROR((Ações!$D2135-Ações!$K2135)/Ações!$D2135,0)</f>
        <v>0</v>
      </c>
      <c r="D2135" s="46">
        <f>(Ações!$O2135)/0.06</f>
        <v>0</v>
      </c>
      <c r="E2135" s="47">
        <f>IFERROR((Ações!$F2135-Ações!$K2135)/Ações!$F2135,0)</f>
        <v>0</v>
      </c>
      <c r="F2135" s="46" t="str">
        <f>IF(OR(Ações!$N2135&lt;0,Ações!$M2135&lt;0),"",(22.5*Ações!$M2135*Ações!$N2135)^0.5)</f>
        <v/>
      </c>
      <c r="G2135" s="47">
        <f>IFERROR((Ações!$H2135-Ações!$K2135)/Ações!$H2135,0)</f>
        <v>0</v>
      </c>
      <c r="H2135" s="48">
        <f>IFERROR(Ações!$I2135/(Ações!$P2135-Table_1[[#This Row],[CAGR LUCRO 5A]]),0)</f>
        <v>0</v>
      </c>
      <c r="I2135" s="48">
        <f>IF(Ações!$S2135&lt;0,"",Ações!$O2135*(1+Ações!$S2135))</f>
        <v>0</v>
      </c>
      <c r="J2135" s="49">
        <f>IFERROR(IF(Ações!$B2135="","",(VLOOKUP(Table_1[[#This Row],[AÇÕES]],'Dados Status Invest STOCKS'!A2121:AD2736,4)/Table_1[[#This Row],[LPA]]))/100,0)</f>
        <v>4.8421052631578948E-2</v>
      </c>
      <c r="K2135" s="64">
        <f>IFERROR(IF(Ações!$B2135="","",VLOOKUP(Table_1[[#This Row],[AÇÕES]],'Dados Status Invest STOCKS'!A2121:AD2736,2)),0)</f>
        <v>4.38</v>
      </c>
      <c r="L2135" s="65">
        <f>IFERROR(IF(Ações!$B2135="","",VLOOKUP(Table_1[[#This Row],[AÇÕES]],'Dados Status Invest STOCKS'!A2121:AD2736,3)/100),0)</f>
        <v>0</v>
      </c>
      <c r="M2135" s="66">
        <f>IFERROR(IF(Ações!$B2135="","",VLOOKUP(Table_1[[#This Row],[AÇÕES]],'Dados Status Invest STOCKS'!A2121:AD2736,28)),0)</f>
        <v>-0.95</v>
      </c>
      <c r="N2135" s="66">
        <f>IFERROR(IF(Ações!$B2135="","",VLOOKUP(Table_1[[#This Row],[AÇÕES]],'Dados Status Invest STOCKS'!A2121:AD2736,27)),0)</f>
        <v>2.6</v>
      </c>
      <c r="O2135" s="66">
        <f>IFERROR(IF(Ações!$L2135="","",Ações!$K2135*Ações!$L2135),0)</f>
        <v>0</v>
      </c>
      <c r="P2135" s="67">
        <f t="shared" si="33"/>
        <v>0.06</v>
      </c>
      <c r="Q2135" s="67">
        <f>IFERROR(Ações!$O2135/Ações!$M2135,0)</f>
        <v>0</v>
      </c>
      <c r="R2135" s="67">
        <f>IFERROR(IF(Ações!$B2135="","",VLOOKUP(Table_1[[#This Row],[AÇÕES]],'Dados Status Invest STOCKS'!A2121:AD2736,18)/100),0)</f>
        <v>-0.36560000000000004</v>
      </c>
      <c r="S2135" s="65">
        <f>IFERROR(IF(Ações!$B2135="","",VLOOKUP(Table_1[[#This Row],[AÇÕES]],'Dados Status Invest STOCKS'!A2121:AD2736,25)/100),0)</f>
        <v>0</v>
      </c>
      <c r="T2135" s="67">
        <f>(1-Ações!$Q2135)*Ações!$R2135</f>
        <v>-0.36560000000000004</v>
      </c>
      <c r="U2135" s="68">
        <f>IF(Ações!$S2135=0,Ações!$T2135,IF(Ações!$T2135=0,Ações!$S2135,AVERAGE(Ações!$S2135,Ações!$T2135)))</f>
        <v>-0.36560000000000004</v>
      </c>
    </row>
    <row r="2136" spans="2:21" ht="15" customHeight="1" x14ac:dyDescent="0.2">
      <c r="B2136" s="63" t="str">
        <f>IFERROR('Dados Status Invest STOCKS'!A2123,"-")</f>
        <v>GTHX</v>
      </c>
      <c r="C2136" s="45">
        <f>IFERROR((Ações!$D2136-Ações!$K2136)/Ações!$D2136,0)</f>
        <v>0</v>
      </c>
      <c r="D2136" s="46">
        <f>(Ações!$O2136)/0.06</f>
        <v>0</v>
      </c>
      <c r="E2136" s="47">
        <f>IFERROR((Ações!$F2136-Ações!$K2136)/Ações!$F2136,0)</f>
        <v>0</v>
      </c>
      <c r="F2136" s="46" t="str">
        <f>IF(OR(Ações!$N2136&lt;0,Ações!$M2136&lt;0),"",(22.5*Ações!$M2136*Ações!$N2136)^0.5)</f>
        <v/>
      </c>
      <c r="G2136" s="47">
        <f>IFERROR((Ações!$H2136-Ações!$K2136)/Ações!$H2136,0)</f>
        <v>0</v>
      </c>
      <c r="H2136" s="48">
        <f>IFERROR(Ações!$I2136/(Ações!$P2136-Table_1[[#This Row],[CAGR LUCRO 5A]]),0)</f>
        <v>0</v>
      </c>
      <c r="I2136" s="48">
        <f>IF(Ações!$S2136&lt;0,"",Ações!$O2136*(1+Ações!$S2136))</f>
        <v>0</v>
      </c>
      <c r="J2136" s="49">
        <f>IFERROR(IF(Ações!$B2136="","",(VLOOKUP(Table_1[[#This Row],[AÇÕES]],'Dados Status Invest STOCKS'!A2122:AD2737,4)/Table_1[[#This Row],[LPA]]))/100,0)</f>
        <v>9.1082802547770691E-3</v>
      </c>
      <c r="K2136" s="64">
        <f>IFERROR(IF(Ações!$B2136="","",VLOOKUP(Table_1[[#This Row],[AÇÕES]],'Dados Status Invest STOCKS'!A2122:AD2737,2)),0)</f>
        <v>8.98</v>
      </c>
      <c r="L2136" s="65">
        <f>IFERROR(IF(Ações!$B2136="","",VLOOKUP(Table_1[[#This Row],[AÇÕES]],'Dados Status Invest STOCKS'!A2122:AD2737,3)/100),0)</f>
        <v>0</v>
      </c>
      <c r="M2136" s="66">
        <f>IFERROR(IF(Ações!$B2136="","",VLOOKUP(Table_1[[#This Row],[AÇÕES]],'Dados Status Invest STOCKS'!A2122:AD2737,28)),0)</f>
        <v>-3.14</v>
      </c>
      <c r="N2136" s="66">
        <f>IFERROR(IF(Ações!$B2136="","",VLOOKUP(Table_1[[#This Row],[AÇÕES]],'Dados Status Invest STOCKS'!A2122:AD2737,27)),0)</f>
        <v>4.1900000000000004</v>
      </c>
      <c r="O2136" s="66">
        <f>IFERROR(IF(Ações!$L2136="","",Ações!$K2136*Ações!$L2136),0)</f>
        <v>0</v>
      </c>
      <c r="P2136" s="67">
        <f t="shared" si="33"/>
        <v>0.06</v>
      </c>
      <c r="Q2136" s="67">
        <f>IFERROR(Ações!$O2136/Ações!$M2136,0)</f>
        <v>0</v>
      </c>
      <c r="R2136" s="67">
        <f>IFERROR(IF(Ações!$B2136="","",VLOOKUP(Table_1[[#This Row],[AÇÕES]],'Dados Status Invest STOCKS'!A2122:AD2737,18)/100),0)</f>
        <v>-0.74959999999999993</v>
      </c>
      <c r="S2136" s="65">
        <f>IFERROR(IF(Ações!$B2136="","",VLOOKUP(Table_1[[#This Row],[AÇÕES]],'Dados Status Invest STOCKS'!A2122:AD2737,25)/100),0)</f>
        <v>0</v>
      </c>
      <c r="T2136" s="67">
        <f>(1-Ações!$Q2136)*Ações!$R2136</f>
        <v>-0.74959999999999993</v>
      </c>
      <c r="U2136" s="68">
        <f>IF(Ações!$S2136=0,Ações!$T2136,IF(Ações!$T2136=0,Ações!$S2136,AVERAGE(Ações!$S2136,Ações!$T2136)))</f>
        <v>-0.74959999999999993</v>
      </c>
    </row>
    <row r="2137" spans="2:21" ht="15" customHeight="1" x14ac:dyDescent="0.2">
      <c r="B2137" s="63" t="str">
        <f>IFERROR('Dados Status Invest STOCKS'!A2124,"-")</f>
        <v>GTIM</v>
      </c>
      <c r="C2137" s="45">
        <f>IFERROR((Ações!$D2137-Ações!$K2137)/Ações!$D2137,0)</f>
        <v>0</v>
      </c>
      <c r="D2137" s="46">
        <f>(Ações!$O2137)/0.06</f>
        <v>0</v>
      </c>
      <c r="E2137" s="47">
        <f>IFERROR((Ações!$F2137-Ações!$K2137)/Ações!$F2137,0)</f>
        <v>0.49013002413055801</v>
      </c>
      <c r="F2137" s="46">
        <f>IF(OR(Ações!$N2137&lt;0,Ações!$M2137&lt;0),"",(22.5*Ações!$M2137*Ações!$N2137)^0.5)</f>
        <v>8.4531355129324659</v>
      </c>
      <c r="G2137" s="47">
        <f>IFERROR((Ações!$H2137-Ações!$K2137)/Ações!$H2137,0)</f>
        <v>0</v>
      </c>
      <c r="H2137" s="48">
        <f>IFERROR(Ações!$I2137/(Ações!$P2137-Table_1[[#This Row],[CAGR LUCRO 5A]]),0)</f>
        <v>0</v>
      </c>
      <c r="I2137" s="48">
        <f>IF(Ações!$S2137&lt;0,"",Ações!$O2137*(1+Ações!$S2137))</f>
        <v>0</v>
      </c>
      <c r="J2137" s="49">
        <f>IFERROR(IF(Ações!$B2137="","",(VLOOKUP(Table_1[[#This Row],[AÇÕES]],'Dados Status Invest STOCKS'!A2123:AD2738,4)/Table_1[[#This Row],[LPA]]))/100,0)</f>
        <v>2.4029850746268656E-2</v>
      </c>
      <c r="K2137" s="64">
        <f>IFERROR(IF(Ações!$B2137="","",VLOOKUP(Table_1[[#This Row],[AÇÕES]],'Dados Status Invest STOCKS'!A2123:AD2738,2)),0)</f>
        <v>4.3099999999999996</v>
      </c>
      <c r="L2137" s="65">
        <f>IFERROR(IF(Ações!$B2137="","",VLOOKUP(Table_1[[#This Row],[AÇÕES]],'Dados Status Invest STOCKS'!A2123:AD2738,3)/100),0)</f>
        <v>0</v>
      </c>
      <c r="M2137" s="66">
        <f>IFERROR(IF(Ações!$B2137="","",VLOOKUP(Table_1[[#This Row],[AÇÕES]],'Dados Status Invest STOCKS'!A2123:AD2738,28)),0)</f>
        <v>1.34</v>
      </c>
      <c r="N2137" s="66">
        <f>IFERROR(IF(Ações!$B2137="","",VLOOKUP(Table_1[[#This Row],[AÇÕES]],'Dados Status Invest STOCKS'!A2123:AD2738,27)),0)</f>
        <v>2.37</v>
      </c>
      <c r="O2137" s="66">
        <f>IFERROR(IF(Ações!$L2137="","",Ações!$K2137*Ações!$L2137),0)</f>
        <v>0</v>
      </c>
      <c r="P2137" s="67">
        <f t="shared" si="33"/>
        <v>0.06</v>
      </c>
      <c r="Q2137" s="67">
        <f>IFERROR(Ações!$O2137/Ações!$M2137,0)</f>
        <v>0</v>
      </c>
      <c r="R2137" s="67">
        <f>IFERROR(IF(Ações!$B2137="","",VLOOKUP(Table_1[[#This Row],[AÇÕES]],'Dados Status Invest STOCKS'!A2123:AD2738,18)/100),0)</f>
        <v>0.56430000000000002</v>
      </c>
      <c r="S2137" s="65">
        <f>IFERROR(IF(Ações!$B2137="","",VLOOKUP(Table_1[[#This Row],[AÇÕES]],'Dados Status Invest STOCKS'!A2123:AD2738,25)/100),0)</f>
        <v>0</v>
      </c>
      <c r="T2137" s="67">
        <f>(1-Ações!$Q2137)*Ações!$R2137</f>
        <v>0.56430000000000002</v>
      </c>
      <c r="U2137" s="68">
        <f>IF(Ações!$S2137=0,Ações!$T2137,IF(Ações!$T2137=0,Ações!$S2137,AVERAGE(Ações!$S2137,Ações!$T2137)))</f>
        <v>0.56430000000000002</v>
      </c>
    </row>
    <row r="2138" spans="2:21" ht="15" customHeight="1" x14ac:dyDescent="0.2">
      <c r="B2138" s="63" t="str">
        <f>IFERROR('Dados Status Invest STOCKS'!A2125,"-")</f>
        <v>GTLS</v>
      </c>
      <c r="C2138" s="45">
        <f>IFERROR((Ações!$D2138-Ações!$K2138)/Ações!$D2138,0)</f>
        <v>0</v>
      </c>
      <c r="D2138" s="46">
        <f>(Ações!$O2138)/0.06</f>
        <v>0</v>
      </c>
      <c r="E2138" s="47">
        <f>IFERROR((Ações!$F2138-Ações!$K2138)/Ações!$F2138,0)</f>
        <v>-0.34571533554736406</v>
      </c>
      <c r="F2138" s="46">
        <f>IF(OR(Ações!$N2138&lt;0,Ações!$M2138&lt;0),"",(22.5*Ações!$M2138*Ações!$N2138)^0.5)</f>
        <v>90.554069483375514</v>
      </c>
      <c r="G2138" s="47">
        <f>IFERROR((Ações!$H2138-Ações!$K2138)/Ações!$H2138,0)</f>
        <v>0</v>
      </c>
      <c r="H2138" s="48">
        <f>IFERROR(Ações!$I2138/(Ações!$P2138-Table_1[[#This Row],[CAGR LUCRO 5A]]),0)</f>
        <v>0</v>
      </c>
      <c r="I2138" s="48">
        <f>IF(Ações!$S2138&lt;0,"",Ações!$O2138*(1+Ações!$S2138))</f>
        <v>0</v>
      </c>
      <c r="J2138" s="49">
        <f>IFERROR(IF(Ações!$B2138="","",(VLOOKUP(Table_1[[#This Row],[AÇÕES]],'Dados Status Invest STOCKS'!A2124:AD2739,4)/Table_1[[#This Row],[LPA]]))/100,0)</f>
        <v>1.7362768496420048E-2</v>
      </c>
      <c r="K2138" s="64">
        <f>IFERROR(IF(Ações!$B2138="","",VLOOKUP(Table_1[[#This Row],[AÇÕES]],'Dados Status Invest STOCKS'!A2124:AD2739,2)),0)</f>
        <v>121.86</v>
      </c>
      <c r="L2138" s="65">
        <f>IFERROR(IF(Ações!$B2138="","",VLOOKUP(Table_1[[#This Row],[AÇÕES]],'Dados Status Invest STOCKS'!A2124:AD2739,3)/100),0)</f>
        <v>0</v>
      </c>
      <c r="M2138" s="66">
        <f>IFERROR(IF(Ações!$B2138="","",VLOOKUP(Table_1[[#This Row],[AÇÕES]],'Dados Status Invest STOCKS'!A2124:AD2739,28)),0)</f>
        <v>8.3800000000000008</v>
      </c>
      <c r="N2138" s="66">
        <f>IFERROR(IF(Ações!$B2138="","",VLOOKUP(Table_1[[#This Row],[AÇÕES]],'Dados Status Invest STOCKS'!A2124:AD2739,27)),0)</f>
        <v>43.49</v>
      </c>
      <c r="O2138" s="66">
        <f>IFERROR(IF(Ações!$L2138="","",Ações!$K2138*Ações!$L2138),0)</f>
        <v>0</v>
      </c>
      <c r="P2138" s="67">
        <f t="shared" si="33"/>
        <v>0.06</v>
      </c>
      <c r="Q2138" s="67">
        <f>IFERROR(Ações!$O2138/Ações!$M2138,0)</f>
        <v>0</v>
      </c>
      <c r="R2138" s="67">
        <f>IFERROR(IF(Ações!$B2138="","",VLOOKUP(Table_1[[#This Row],[AÇÕES]],'Dados Status Invest STOCKS'!A2124:AD2739,18)/100),0)</f>
        <v>0.19260000000000002</v>
      </c>
      <c r="S2138" s="65">
        <f>IFERROR(IF(Ações!$B2138="","",VLOOKUP(Table_1[[#This Row],[AÇÕES]],'Dados Status Invest STOCKS'!A2124:AD2739,25)/100),0)</f>
        <v>0</v>
      </c>
      <c r="T2138" s="67">
        <f>(1-Ações!$Q2138)*Ações!$R2138</f>
        <v>0.19260000000000002</v>
      </c>
      <c r="U2138" s="68">
        <f>IF(Ações!$S2138=0,Ações!$T2138,IF(Ações!$T2138=0,Ações!$S2138,AVERAGE(Ações!$S2138,Ações!$T2138)))</f>
        <v>0.19260000000000002</v>
      </c>
    </row>
    <row r="2139" spans="2:21" ht="15" customHeight="1" x14ac:dyDescent="0.2">
      <c r="B2139" s="63" t="str">
        <f>IFERROR('Dados Status Invest STOCKS'!A2126,"-")</f>
        <v>GTN</v>
      </c>
      <c r="C2139" s="45">
        <f>IFERROR((Ações!$D2139-Ações!$K2139)/Ações!$D2139,0)</f>
        <v>-2.870967741935484</v>
      </c>
      <c r="D2139" s="46">
        <f>(Ações!$O2139)/0.06</f>
        <v>5.3474999999999993</v>
      </c>
      <c r="E2139" s="47">
        <f>IFERROR((Ações!$F2139-Ações!$K2139)/Ações!$F2139,0)</f>
        <v>0.36522230188787508</v>
      </c>
      <c r="F2139" s="46">
        <f>IF(OR(Ações!$N2139&lt;0,Ações!$M2139&lt;0),"",(22.5*Ações!$M2139*Ações!$N2139)^0.5)</f>
        <v>32.609841305961609</v>
      </c>
      <c r="G2139" s="47">
        <f>IFERROR((Ações!$H2139-Ações!$K2139)/Ações!$H2139,0)</f>
        <v>22.731408828183021</v>
      </c>
      <c r="H2139" s="48">
        <f>IFERROR(Ações!$I2139/(Ações!$P2139-Table_1[[#This Row],[CAGR LUCRO 5A]]),0)</f>
        <v>-0.95253833580980674</v>
      </c>
      <c r="I2139" s="48">
        <f>IF(Ações!$S2139&lt;0,"",Ações!$O2139*(1+Ações!$S2139))</f>
        <v>0.51284663999999991</v>
      </c>
      <c r="J2139" s="49">
        <f>IFERROR(IF(Ações!$B2139="","",(VLOOKUP(Table_1[[#This Row],[AÇÕES]],'Dados Status Invest STOCKS'!A2125:AD2740,4)/Table_1[[#This Row],[LPA]]))/100,0)</f>
        <v>3.1361867704280157E-2</v>
      </c>
      <c r="K2139" s="64">
        <f>IFERROR(IF(Ações!$B2139="","",VLOOKUP(Table_1[[#This Row],[AÇÕES]],'Dados Status Invest STOCKS'!A2125:AD2740,2)),0)</f>
        <v>20.7</v>
      </c>
      <c r="L2139" s="65">
        <f>IFERROR(IF(Ações!$B2139="","",VLOOKUP(Table_1[[#This Row],[AÇÕES]],'Dados Status Invest STOCKS'!A2125:AD2740,3)/100),0)</f>
        <v>1.55E-2</v>
      </c>
      <c r="M2139" s="66">
        <f>IFERROR(IF(Ações!$B2139="","",VLOOKUP(Table_1[[#This Row],[AÇÕES]],'Dados Status Invest STOCKS'!A2125:AD2740,28)),0)</f>
        <v>2.57</v>
      </c>
      <c r="N2139" s="66">
        <f>IFERROR(IF(Ações!$B2139="","",VLOOKUP(Table_1[[#This Row],[AÇÕES]],'Dados Status Invest STOCKS'!A2125:AD2740,27)),0)</f>
        <v>18.39</v>
      </c>
      <c r="O2139" s="66">
        <f>IFERROR(IF(Ações!$L2139="","",Ações!$K2139*Ações!$L2139),0)</f>
        <v>0.32084999999999997</v>
      </c>
      <c r="P2139" s="67">
        <f t="shared" si="33"/>
        <v>0.06</v>
      </c>
      <c r="Q2139" s="67">
        <f>IFERROR(Ações!$O2139/Ações!$M2139,0)</f>
        <v>0.12484435797665369</v>
      </c>
      <c r="R2139" s="67">
        <f>IFERROR(IF(Ações!$B2139="","",VLOOKUP(Table_1[[#This Row],[AÇÕES]],'Dados Status Invest STOCKS'!A2125:AD2740,18)/100),0)</f>
        <v>0.1396</v>
      </c>
      <c r="S2139" s="65">
        <f>IFERROR(IF(Ações!$B2139="","",VLOOKUP(Table_1[[#This Row],[AÇÕES]],'Dados Status Invest STOCKS'!A2125:AD2740,25)/100),0)</f>
        <v>0.59840000000000004</v>
      </c>
      <c r="T2139" s="67">
        <f>(1-Ações!$Q2139)*Ações!$R2139</f>
        <v>0.12217172762645914</v>
      </c>
      <c r="U2139" s="68">
        <f>IF(Ações!$S2139=0,Ações!$T2139,IF(Ações!$T2139=0,Ações!$S2139,AVERAGE(Ações!$S2139,Ações!$T2139)))</f>
        <v>0.36028586381322958</v>
      </c>
    </row>
    <row r="2140" spans="2:21" ht="15" customHeight="1" x14ac:dyDescent="0.2">
      <c r="B2140" s="63" t="str">
        <f>IFERROR('Dados Status Invest STOCKS'!A2127,"-")</f>
        <v>GTS</v>
      </c>
      <c r="C2140" s="45">
        <f>IFERROR((Ações!$D2140-Ações!$K2140)/Ações!$D2140,0)</f>
        <v>0</v>
      </c>
      <c r="D2140" s="46">
        <f>(Ações!$O2140)/0.06</f>
        <v>0</v>
      </c>
      <c r="E2140" s="47">
        <f>IFERROR((Ações!$F2140-Ações!$K2140)/Ações!$F2140,0)</f>
        <v>0.37749439641281907</v>
      </c>
      <c r="F2140" s="46">
        <f>IF(OR(Ações!$N2140&lt;0,Ações!$M2140&lt;0),"",(22.5*Ações!$M2140*Ações!$N2140)^0.5)</f>
        <v>57.284624900578699</v>
      </c>
      <c r="G2140" s="47">
        <f>IFERROR((Ações!$H2140-Ações!$K2140)/Ações!$H2140,0)</f>
        <v>0</v>
      </c>
      <c r="H2140" s="48">
        <f>IFERROR(Ações!$I2140/(Ações!$P2140-Table_1[[#This Row],[CAGR LUCRO 5A]]),0)</f>
        <v>0</v>
      </c>
      <c r="I2140" s="48">
        <f>IF(Ações!$S2140&lt;0,"",Ações!$O2140*(1+Ações!$S2140))</f>
        <v>0</v>
      </c>
      <c r="J2140" s="49">
        <f>IFERROR(IF(Ações!$B2140="","",(VLOOKUP(Table_1[[#This Row],[AÇÕES]],'Dados Status Invest STOCKS'!A2126:AD2741,4)/Table_1[[#This Row],[LPA]]))/100,0)</f>
        <v>3.0645161290322576E-2</v>
      </c>
      <c r="K2140" s="64">
        <f>IFERROR(IF(Ações!$B2140="","",VLOOKUP(Table_1[[#This Row],[AÇÕES]],'Dados Status Invest STOCKS'!A2126:AD2741,2)),0)</f>
        <v>35.659999999999997</v>
      </c>
      <c r="L2140" s="65">
        <f>IFERROR(IF(Ações!$B2140="","",VLOOKUP(Table_1[[#This Row],[AÇÕES]],'Dados Status Invest STOCKS'!A2126:AD2741,3)/100),0)</f>
        <v>0</v>
      </c>
      <c r="M2140" s="66">
        <f>IFERROR(IF(Ações!$B2140="","",VLOOKUP(Table_1[[#This Row],[AÇÕES]],'Dados Status Invest STOCKS'!A2126:AD2741,28)),0)</f>
        <v>3.41</v>
      </c>
      <c r="N2140" s="66">
        <f>IFERROR(IF(Ações!$B2140="","",VLOOKUP(Table_1[[#This Row],[AÇÕES]],'Dados Status Invest STOCKS'!A2126:AD2741,27)),0)</f>
        <v>42.77</v>
      </c>
      <c r="O2140" s="66">
        <f>IFERROR(IF(Ações!$L2140="","",Ações!$K2140*Ações!$L2140),0)</f>
        <v>0</v>
      </c>
      <c r="P2140" s="67">
        <f t="shared" si="33"/>
        <v>0.06</v>
      </c>
      <c r="Q2140" s="67">
        <f>IFERROR(Ações!$O2140/Ações!$M2140,0)</f>
        <v>0</v>
      </c>
      <c r="R2140" s="67">
        <f>IFERROR(IF(Ações!$B2140="","",VLOOKUP(Table_1[[#This Row],[AÇÕES]],'Dados Status Invest STOCKS'!A2126:AD2741,18)/100),0)</f>
        <v>7.980000000000001E-2</v>
      </c>
      <c r="S2140" s="65">
        <f>IFERROR(IF(Ações!$B2140="","",VLOOKUP(Table_1[[#This Row],[AÇÕES]],'Dados Status Invest STOCKS'!A2126:AD2741,25)/100),0)</f>
        <v>5.21E-2</v>
      </c>
      <c r="T2140" s="67">
        <f>(1-Ações!$Q2140)*Ações!$R2140</f>
        <v>7.980000000000001E-2</v>
      </c>
      <c r="U2140" s="68">
        <f>IF(Ações!$S2140=0,Ações!$T2140,IF(Ações!$T2140=0,Ações!$S2140,AVERAGE(Ações!$S2140,Ações!$T2140)))</f>
        <v>6.5950000000000009E-2</v>
      </c>
    </row>
    <row r="2141" spans="2:21" ht="15" customHeight="1" x14ac:dyDescent="0.2">
      <c r="B2141" s="63" t="str">
        <f>IFERROR('Dados Status Invest STOCKS'!A2128,"-")</f>
        <v>GTT</v>
      </c>
      <c r="C2141" s="45">
        <f>IFERROR((Ações!$D2141-Ações!$K2141)/Ações!$D2141,0)</f>
        <v>0</v>
      </c>
      <c r="D2141" s="46">
        <f>(Ações!$O2141)/0.06</f>
        <v>0</v>
      </c>
      <c r="E2141" s="47">
        <f>IFERROR((Ações!$F2141-Ações!$K2141)/Ações!$F2141,0)</f>
        <v>0</v>
      </c>
      <c r="F2141" s="46" t="str">
        <f>IF(OR(Ações!$N2141&lt;0,Ações!$M2141&lt;0),"",(22.5*Ações!$M2141*Ações!$N2141)^0.5)</f>
        <v/>
      </c>
      <c r="G2141" s="47">
        <f>IFERROR((Ações!$H2141-Ações!$K2141)/Ações!$H2141,0)</f>
        <v>0</v>
      </c>
      <c r="H2141" s="48">
        <f>IFERROR(Ações!$I2141/(Ações!$P2141-Table_1[[#This Row],[CAGR LUCRO 5A]]),0)</f>
        <v>0</v>
      </c>
      <c r="I2141" s="48">
        <f>IF(Ações!$S2141&lt;0,"",Ações!$O2141*(1+Ações!$S2141))</f>
        <v>0</v>
      </c>
      <c r="J2141" s="49">
        <f>IFERROR(IF(Ações!$B2141="","",(VLOOKUP(Table_1[[#This Row],[AÇÕES]],'Dados Status Invest STOCKS'!A2127:AD2742,4)/Table_1[[#This Row],[LPA]]))/100,0)</f>
        <v>0</v>
      </c>
      <c r="K2141" s="64">
        <f>IFERROR(IF(Ações!$B2141="","",VLOOKUP(Table_1[[#This Row],[AÇÕES]],'Dados Status Invest STOCKS'!A2127:AD2742,2)),0)</f>
        <v>2.37</v>
      </c>
      <c r="L2141" s="65">
        <f>IFERROR(IF(Ações!$B2141="","",VLOOKUP(Table_1[[#This Row],[AÇÕES]],'Dados Status Invest STOCKS'!A2127:AD2742,3)/100),0)</f>
        <v>0</v>
      </c>
      <c r="M2141" s="66">
        <f>IFERROR(IF(Ações!$B2141="","",VLOOKUP(Table_1[[#This Row],[AÇÕES]],'Dados Status Invest STOCKS'!A2127:AD2742,28)),0)</f>
        <v>-2752.51</v>
      </c>
      <c r="N2141" s="66">
        <f>IFERROR(IF(Ações!$B2141="","",VLOOKUP(Table_1[[#This Row],[AÇÕES]],'Dados Status Invest STOCKS'!A2127:AD2742,27)),0)</f>
        <v>3345.86</v>
      </c>
      <c r="O2141" s="66">
        <f>IFERROR(IF(Ações!$L2141="","",Ações!$K2141*Ações!$L2141),0)</f>
        <v>0</v>
      </c>
      <c r="P2141" s="67">
        <f t="shared" si="33"/>
        <v>0.06</v>
      </c>
      <c r="Q2141" s="67">
        <f>IFERROR(Ações!$O2141/Ações!$M2141,0)</f>
        <v>0</v>
      </c>
      <c r="R2141" s="67">
        <f>IFERROR(IF(Ações!$B2141="","",VLOOKUP(Table_1[[#This Row],[AÇÕES]],'Dados Status Invest STOCKS'!A2127:AD2742,18)/100),0)</f>
        <v>-0.82269999999999999</v>
      </c>
      <c r="S2141" s="65">
        <f>IFERROR(IF(Ações!$B2141="","",VLOOKUP(Table_1[[#This Row],[AÇÕES]],'Dados Status Invest STOCKS'!A2127:AD2742,25)/100),0)</f>
        <v>0</v>
      </c>
      <c r="T2141" s="67">
        <f>(1-Ações!$Q2141)*Ações!$R2141</f>
        <v>-0.82269999999999999</v>
      </c>
      <c r="U2141" s="68">
        <f>IF(Ações!$S2141=0,Ações!$T2141,IF(Ações!$T2141=0,Ações!$S2141,AVERAGE(Ações!$S2141,Ações!$T2141)))</f>
        <v>-0.82269999999999999</v>
      </c>
    </row>
    <row r="2142" spans="2:21" ht="15" customHeight="1" x14ac:dyDescent="0.2">
      <c r="B2142" s="63" t="str">
        <f>IFERROR('Dados Status Invest STOCKS'!A2129,"-")</f>
        <v>GTX</v>
      </c>
      <c r="C2142" s="45">
        <f>IFERROR((Ações!$D2142-Ações!$K2142)/Ações!$D2142,0)</f>
        <v>0</v>
      </c>
      <c r="D2142" s="46">
        <f>(Ações!$O2142)/0.06</f>
        <v>0</v>
      </c>
      <c r="E2142" s="47">
        <f>IFERROR((Ações!$F2142-Ações!$K2142)/Ações!$F2142,0)</f>
        <v>0</v>
      </c>
      <c r="F2142" s="46" t="str">
        <f>IF(OR(Ações!$N2142&lt;0,Ações!$M2142&lt;0),"",(22.5*Ações!$M2142*Ações!$N2142)^0.5)</f>
        <v/>
      </c>
      <c r="G2142" s="47">
        <f>IFERROR((Ações!$H2142-Ações!$K2142)/Ações!$H2142,0)</f>
        <v>0</v>
      </c>
      <c r="H2142" s="48">
        <f>IFERROR(Ações!$I2142/(Ações!$P2142-Table_1[[#This Row],[CAGR LUCRO 5A]]),0)</f>
        <v>0</v>
      </c>
      <c r="I2142" s="48">
        <f>IF(Ações!$S2142&lt;0,"",Ações!$O2142*(1+Ações!$S2142))</f>
        <v>0</v>
      </c>
      <c r="J2142" s="49">
        <f>IFERROR(IF(Ações!$B2142="","",(VLOOKUP(Table_1[[#This Row],[AÇÕES]],'Dados Status Invest STOCKS'!A2128:AD2743,4)/Table_1[[#This Row],[LPA]]))/100,0)</f>
        <v>2.7539062499999998E-3</v>
      </c>
      <c r="K2142" s="64">
        <f>IFERROR(IF(Ações!$B2142="","",VLOOKUP(Table_1[[#This Row],[AÇÕES]],'Dados Status Invest STOCKS'!A2128:AD2743,2)),0)</f>
        <v>7.21</v>
      </c>
      <c r="L2142" s="65">
        <f>IFERROR(IF(Ações!$B2142="","",VLOOKUP(Table_1[[#This Row],[AÇÕES]],'Dados Status Invest STOCKS'!A2128:AD2743,3)/100),0)</f>
        <v>0</v>
      </c>
      <c r="M2142" s="66">
        <f>IFERROR(IF(Ações!$B2142="","",VLOOKUP(Table_1[[#This Row],[AÇÕES]],'Dados Status Invest STOCKS'!A2128:AD2743,28)),0)</f>
        <v>5.12</v>
      </c>
      <c r="N2142" s="66">
        <f>IFERROR(IF(Ações!$B2142="","",VLOOKUP(Table_1[[#This Row],[AÇÕES]],'Dados Status Invest STOCKS'!A2128:AD2743,27)),0)</f>
        <v>-9.73</v>
      </c>
      <c r="O2142" s="66">
        <f>IFERROR(IF(Ações!$L2142="","",Ações!$K2142*Ações!$L2142),0)</f>
        <v>0</v>
      </c>
      <c r="P2142" s="67">
        <f t="shared" si="33"/>
        <v>0.06</v>
      </c>
      <c r="Q2142" s="67">
        <f>IFERROR(Ações!$O2142/Ações!$M2142,0)</f>
        <v>0</v>
      </c>
      <c r="R2142" s="67">
        <f>IFERROR(IF(Ações!$B2142="","",VLOOKUP(Table_1[[#This Row],[AÇÕES]],'Dados Status Invest STOCKS'!A2128:AD2743,18)/100),0)</f>
        <v>-0.52610000000000001</v>
      </c>
      <c r="S2142" s="65">
        <f>IFERROR(IF(Ações!$B2142="","",VLOOKUP(Table_1[[#This Row],[AÇÕES]],'Dados Status Invest STOCKS'!A2128:AD2743,25)/100),0)</f>
        <v>0</v>
      </c>
      <c r="T2142" s="67">
        <f>(1-Ações!$Q2142)*Ações!$R2142</f>
        <v>-0.52610000000000001</v>
      </c>
      <c r="U2142" s="68">
        <f>IF(Ações!$S2142=0,Ações!$T2142,IF(Ações!$T2142=0,Ações!$S2142,AVERAGE(Ações!$S2142,Ações!$T2142)))</f>
        <v>-0.52610000000000001</v>
      </c>
    </row>
    <row r="2143" spans="2:21" ht="15" customHeight="1" x14ac:dyDescent="0.2">
      <c r="B2143" s="63" t="str">
        <f>IFERROR('Dados Status Invest STOCKS'!A2130,"-")</f>
        <v>GTYH</v>
      </c>
      <c r="C2143" s="45">
        <f>IFERROR((Ações!$D2143-Ações!$K2143)/Ações!$D2143,0)</f>
        <v>0</v>
      </c>
      <c r="D2143" s="46">
        <f>(Ações!$O2143)/0.06</f>
        <v>0</v>
      </c>
      <c r="E2143" s="47">
        <f>IFERROR((Ações!$F2143-Ações!$K2143)/Ações!$F2143,0)</f>
        <v>0</v>
      </c>
      <c r="F2143" s="46" t="str">
        <f>IF(OR(Ações!$N2143&lt;0,Ações!$M2143&lt;0),"",(22.5*Ações!$M2143*Ações!$N2143)^0.5)</f>
        <v/>
      </c>
      <c r="G2143" s="47">
        <f>IFERROR((Ações!$H2143-Ações!$K2143)/Ações!$H2143,0)</f>
        <v>0</v>
      </c>
      <c r="H2143" s="48">
        <f>IFERROR(Ações!$I2143/(Ações!$P2143-Table_1[[#This Row],[CAGR LUCRO 5A]]),0)</f>
        <v>0</v>
      </c>
      <c r="I2143" s="48">
        <f>IF(Ações!$S2143&lt;0,"",Ações!$O2143*(1+Ações!$S2143))</f>
        <v>0</v>
      </c>
      <c r="J2143" s="49">
        <f>IFERROR(IF(Ações!$B2143="","",(VLOOKUP(Table_1[[#This Row],[AÇÕES]],'Dados Status Invest STOCKS'!A2129:AD2744,4)/Table_1[[#This Row],[LPA]]))/100,0)</f>
        <v>8.5822784810126576E-2</v>
      </c>
      <c r="K2143" s="64">
        <f>IFERROR(IF(Ações!$B2143="","",VLOOKUP(Table_1[[#This Row],[AÇÕES]],'Dados Status Invest STOCKS'!A2129:AD2744,2)),0)</f>
        <v>5.4</v>
      </c>
      <c r="L2143" s="65">
        <f>IFERROR(IF(Ações!$B2143="","",VLOOKUP(Table_1[[#This Row],[AÇÕES]],'Dados Status Invest STOCKS'!A2129:AD2744,3)/100),0)</f>
        <v>0</v>
      </c>
      <c r="M2143" s="66">
        <f>IFERROR(IF(Ações!$B2143="","",VLOOKUP(Table_1[[#This Row],[AÇÕES]],'Dados Status Invest STOCKS'!A2129:AD2744,28)),0)</f>
        <v>-0.79</v>
      </c>
      <c r="N2143" s="66">
        <f>IFERROR(IF(Ações!$B2143="","",VLOOKUP(Table_1[[#This Row],[AÇÕES]],'Dados Status Invest STOCKS'!A2129:AD2744,27)),0)</f>
        <v>4.95</v>
      </c>
      <c r="O2143" s="66">
        <f>IFERROR(IF(Ações!$L2143="","",Ações!$K2143*Ações!$L2143),0)</f>
        <v>0</v>
      </c>
      <c r="P2143" s="67">
        <f t="shared" si="33"/>
        <v>0.06</v>
      </c>
      <c r="Q2143" s="67">
        <f>IFERROR(Ações!$O2143/Ações!$M2143,0)</f>
        <v>0</v>
      </c>
      <c r="R2143" s="67">
        <f>IFERROR(IF(Ações!$B2143="","",VLOOKUP(Table_1[[#This Row],[AÇÕES]],'Dados Status Invest STOCKS'!A2129:AD2744,18)/100),0)</f>
        <v>-0.15960000000000002</v>
      </c>
      <c r="S2143" s="65">
        <f>IFERROR(IF(Ações!$B2143="","",VLOOKUP(Table_1[[#This Row],[AÇÕES]],'Dados Status Invest STOCKS'!A2129:AD2744,25)/100),0)</f>
        <v>0</v>
      </c>
      <c r="T2143" s="67">
        <f>(1-Ações!$Q2143)*Ações!$R2143</f>
        <v>-0.15960000000000002</v>
      </c>
      <c r="U2143" s="68">
        <f>IF(Ações!$S2143=0,Ações!$T2143,IF(Ações!$T2143=0,Ações!$S2143,AVERAGE(Ações!$S2143,Ações!$T2143)))</f>
        <v>-0.15960000000000002</v>
      </c>
    </row>
    <row r="2144" spans="2:21" ht="15" customHeight="1" x14ac:dyDescent="0.2">
      <c r="B2144" s="63" t="str">
        <f>IFERROR('Dados Status Invest STOCKS'!A2131,"-")</f>
        <v>GURE</v>
      </c>
      <c r="C2144" s="45">
        <f>IFERROR((Ações!$D2144-Ações!$K2144)/Ações!$D2144,0)</f>
        <v>0</v>
      </c>
      <c r="D2144" s="46">
        <f>(Ações!$O2144)/0.06</f>
        <v>0</v>
      </c>
      <c r="E2144" s="47">
        <f>IFERROR((Ações!$F2144-Ações!$K2144)/Ações!$F2144,0)</f>
        <v>0.14735531001533211</v>
      </c>
      <c r="F2144" s="46">
        <f>IF(OR(Ações!$N2144&lt;0,Ações!$M2144&lt;0),"",(22.5*Ações!$M2144*Ações!$N2144)^0.5)</f>
        <v>4.9258501804257104</v>
      </c>
      <c r="G2144" s="47">
        <f>IFERROR((Ações!$H2144-Ações!$K2144)/Ações!$H2144,0)</f>
        <v>0</v>
      </c>
      <c r="H2144" s="48">
        <f>IFERROR(Ações!$I2144/(Ações!$P2144-Table_1[[#This Row],[CAGR LUCRO 5A]]),0)</f>
        <v>0</v>
      </c>
      <c r="I2144" s="48">
        <f>IF(Ações!$S2144&lt;0,"",Ações!$O2144*(1+Ações!$S2144))</f>
        <v>0</v>
      </c>
      <c r="J2144" s="49">
        <f>IFERROR(IF(Ações!$B2144="","",(VLOOKUP(Table_1[[#This Row],[AÇÕES]],'Dados Status Invest STOCKS'!A2130:AD2745,4)/Table_1[[#This Row],[LPA]]))/100,0)</f>
        <v>23.59</v>
      </c>
      <c r="K2144" s="64">
        <f>IFERROR(IF(Ações!$B2144="","",VLOOKUP(Table_1[[#This Row],[AÇÕES]],'Dados Status Invest STOCKS'!A2130:AD2745,2)),0)</f>
        <v>4.2</v>
      </c>
      <c r="L2144" s="65">
        <f>IFERROR(IF(Ações!$B2144="","",VLOOKUP(Table_1[[#This Row],[AÇÕES]],'Dados Status Invest STOCKS'!A2130:AD2745,3)/100),0)</f>
        <v>0</v>
      </c>
      <c r="M2144" s="66">
        <f>IFERROR(IF(Ações!$B2144="","",VLOOKUP(Table_1[[#This Row],[AÇÕES]],'Dados Status Invest STOCKS'!A2130:AD2745,28)),0)</f>
        <v>0.04</v>
      </c>
      <c r="N2144" s="66">
        <f>IFERROR(IF(Ações!$B2144="","",VLOOKUP(Table_1[[#This Row],[AÇÕES]],'Dados Status Invest STOCKS'!A2130:AD2745,27)),0)</f>
        <v>26.96</v>
      </c>
      <c r="O2144" s="66">
        <f>IFERROR(IF(Ações!$L2144="","",Ações!$K2144*Ações!$L2144),0)</f>
        <v>0</v>
      </c>
      <c r="P2144" s="67">
        <f t="shared" si="33"/>
        <v>0.06</v>
      </c>
      <c r="Q2144" s="67">
        <f>IFERROR(Ações!$O2144/Ações!$M2144,0)</f>
        <v>0</v>
      </c>
      <c r="R2144" s="67">
        <f>IFERROR(IF(Ações!$B2144="","",VLOOKUP(Table_1[[#This Row],[AÇÕES]],'Dados Status Invest STOCKS'!A2130:AD2745,18)/100),0)</f>
        <v>1.7000000000000001E-3</v>
      </c>
      <c r="S2144" s="65">
        <f>IFERROR(IF(Ações!$B2144="","",VLOOKUP(Table_1[[#This Row],[AÇÕES]],'Dados Status Invest STOCKS'!A2130:AD2745,25)/100),0)</f>
        <v>0</v>
      </c>
      <c r="T2144" s="67">
        <f>(1-Ações!$Q2144)*Ações!$R2144</f>
        <v>1.7000000000000001E-3</v>
      </c>
      <c r="U2144" s="68">
        <f>IF(Ações!$S2144=0,Ações!$T2144,IF(Ações!$T2144=0,Ações!$S2144,AVERAGE(Ações!$S2144,Ações!$T2144)))</f>
        <v>1.7000000000000001E-3</v>
      </c>
    </row>
    <row r="2145" spans="2:21" ht="15" customHeight="1" x14ac:dyDescent="0.2">
      <c r="B2145" s="63" t="str">
        <f>IFERROR('Dados Status Invest STOCKS'!A2132,"-")</f>
        <v>GVA</v>
      </c>
      <c r="C2145" s="45">
        <f>IFERROR((Ações!$D2145-Ações!$K2145)/Ações!$D2145,0)</f>
        <v>-3.2857142857142856</v>
      </c>
      <c r="D2145" s="46">
        <f>(Ações!$O2145)/0.06</f>
        <v>8.647333333333334</v>
      </c>
      <c r="E2145" s="47">
        <f>IFERROR((Ações!$F2145-Ações!$K2145)/Ações!$F2145,0)</f>
        <v>-1.0433392136693467</v>
      </c>
      <c r="F2145" s="46">
        <f>IF(OR(Ações!$N2145&lt;0,Ações!$M2145&lt;0),"",(22.5*Ações!$M2145*Ações!$N2145)^0.5)</f>
        <v>18.136978800230207</v>
      </c>
      <c r="G2145" s="47">
        <f>IFERROR((Ações!$H2145-Ações!$K2145)/Ações!$H2145,0)</f>
        <v>-3.2857142857142856</v>
      </c>
      <c r="H2145" s="48">
        <f>IFERROR(Ações!$I2145/(Ações!$P2145-Table_1[[#This Row],[CAGR LUCRO 5A]]),0)</f>
        <v>8.647333333333334</v>
      </c>
      <c r="I2145" s="48">
        <f>IF(Ações!$S2145&lt;0,"",Ações!$O2145*(1+Ações!$S2145))</f>
        <v>0.51883999999999997</v>
      </c>
      <c r="J2145" s="49">
        <f>IFERROR(IF(Ações!$B2145="","",(VLOOKUP(Table_1[[#This Row],[AÇÕES]],'Dados Status Invest STOCKS'!A2131:AD2746,4)/Table_1[[#This Row],[LPA]]))/100,0)</f>
        <v>0.79764705882352938</v>
      </c>
      <c r="K2145" s="64">
        <f>IFERROR(IF(Ações!$B2145="","",VLOOKUP(Table_1[[#This Row],[AÇÕES]],'Dados Status Invest STOCKS'!A2131:AD2746,2)),0)</f>
        <v>37.06</v>
      </c>
      <c r="L2145" s="65">
        <f>IFERROR(IF(Ações!$B2145="","",VLOOKUP(Table_1[[#This Row],[AÇÕES]],'Dados Status Invest STOCKS'!A2131:AD2746,3)/100),0)</f>
        <v>1.3999999999999999E-2</v>
      </c>
      <c r="M2145" s="66">
        <f>IFERROR(IF(Ações!$B2145="","",VLOOKUP(Table_1[[#This Row],[AÇÕES]],'Dados Status Invest STOCKS'!A2131:AD2746,28)),0)</f>
        <v>0.68</v>
      </c>
      <c r="N2145" s="66">
        <f>IFERROR(IF(Ações!$B2145="","",VLOOKUP(Table_1[[#This Row],[AÇÕES]],'Dados Status Invest STOCKS'!A2131:AD2746,27)),0)</f>
        <v>21.5</v>
      </c>
      <c r="O2145" s="66">
        <f>IFERROR(IF(Ações!$L2145="","",Ações!$K2145*Ações!$L2145),0)</f>
        <v>0.51883999999999997</v>
      </c>
      <c r="P2145" s="67">
        <f t="shared" si="33"/>
        <v>0.06</v>
      </c>
      <c r="Q2145" s="67">
        <f>IFERROR(Ações!$O2145/Ações!$M2145,0)</f>
        <v>0.7629999999999999</v>
      </c>
      <c r="R2145" s="67">
        <f>IFERROR(IF(Ações!$B2145="","",VLOOKUP(Table_1[[#This Row],[AÇÕES]],'Dados Status Invest STOCKS'!A2131:AD2746,18)/100),0)</f>
        <v>3.1800000000000002E-2</v>
      </c>
      <c r="S2145" s="65">
        <f>IFERROR(IF(Ações!$B2145="","",VLOOKUP(Table_1[[#This Row],[AÇÕES]],'Dados Status Invest STOCKS'!A2131:AD2746,25)/100),0)</f>
        <v>0</v>
      </c>
      <c r="T2145" s="67">
        <f>(1-Ações!$Q2145)*Ações!$R2145</f>
        <v>7.5366000000000035E-3</v>
      </c>
      <c r="U2145" s="68">
        <f>IF(Ações!$S2145=0,Ações!$T2145,IF(Ações!$T2145=0,Ações!$S2145,AVERAGE(Ações!$S2145,Ações!$T2145)))</f>
        <v>7.5366000000000035E-3</v>
      </c>
    </row>
    <row r="2146" spans="2:21" ht="15" customHeight="1" x14ac:dyDescent="0.2">
      <c r="B2146" s="63" t="str">
        <f>IFERROR('Dados Status Invest STOCKS'!A2133,"-")</f>
        <v>GVP</v>
      </c>
      <c r="C2146" s="45">
        <f>IFERROR((Ações!$D2146-Ações!$K2146)/Ações!$D2146,0)</f>
        <v>0</v>
      </c>
      <c r="D2146" s="46">
        <f>(Ações!$O2146)/0.06</f>
        <v>0</v>
      </c>
      <c r="E2146" s="47">
        <f>IFERROR((Ações!$F2146-Ações!$K2146)/Ações!$F2146,0)</f>
        <v>0.62678607601989966</v>
      </c>
      <c r="F2146" s="46">
        <f>IF(OR(Ações!$N2146&lt;0,Ações!$M2146&lt;0),"",(22.5*Ações!$M2146*Ações!$N2146)^0.5)</f>
        <v>3.7511998080614153</v>
      </c>
      <c r="G2146" s="47">
        <f>IFERROR((Ações!$H2146-Ações!$K2146)/Ações!$H2146,0)</f>
        <v>0</v>
      </c>
      <c r="H2146" s="48">
        <f>IFERROR(Ações!$I2146/(Ações!$P2146-Table_1[[#This Row],[CAGR LUCRO 5A]]),0)</f>
        <v>0</v>
      </c>
      <c r="I2146" s="48">
        <f>IF(Ações!$S2146&lt;0,"",Ações!$O2146*(1+Ações!$S2146))</f>
        <v>0</v>
      </c>
      <c r="J2146" s="49">
        <f>IFERROR(IF(Ações!$B2146="","",(VLOOKUP(Table_1[[#This Row],[AÇÕES]],'Dados Status Invest STOCKS'!A2132:AD2747,4)/Table_1[[#This Row],[LPA]]))/100,0)</f>
        <v>5.0188679245283023E-2</v>
      </c>
      <c r="K2146" s="64">
        <f>IFERROR(IF(Ações!$B2146="","",VLOOKUP(Table_1[[#This Row],[AÇÕES]],'Dados Status Invest STOCKS'!A2132:AD2747,2)),0)</f>
        <v>1.4</v>
      </c>
      <c r="L2146" s="65">
        <f>IFERROR(IF(Ações!$B2146="","",VLOOKUP(Table_1[[#This Row],[AÇÕES]],'Dados Status Invest STOCKS'!A2132:AD2747,3)/100),0)</f>
        <v>0</v>
      </c>
      <c r="M2146" s="66">
        <f>IFERROR(IF(Ações!$B2146="","",VLOOKUP(Table_1[[#This Row],[AÇÕES]],'Dados Status Invest STOCKS'!A2132:AD2747,28)),0)</f>
        <v>0.53</v>
      </c>
      <c r="N2146" s="66">
        <f>IFERROR(IF(Ações!$B2146="","",VLOOKUP(Table_1[[#This Row],[AÇÕES]],'Dados Status Invest STOCKS'!A2132:AD2747,27)),0)</f>
        <v>1.18</v>
      </c>
      <c r="O2146" s="66">
        <f>IFERROR(IF(Ações!$L2146="","",Ações!$K2146*Ações!$L2146),0)</f>
        <v>0</v>
      </c>
      <c r="P2146" s="67">
        <f t="shared" si="33"/>
        <v>0.06</v>
      </c>
      <c r="Q2146" s="67">
        <f>IFERROR(Ações!$O2146/Ações!$M2146,0)</f>
        <v>0</v>
      </c>
      <c r="R2146" s="67">
        <f>IFERROR(IF(Ações!$B2146="","",VLOOKUP(Table_1[[#This Row],[AÇÕES]],'Dados Status Invest STOCKS'!A2132:AD2747,18)/100),0)</f>
        <v>0.4456</v>
      </c>
      <c r="S2146" s="65">
        <f>IFERROR(IF(Ações!$B2146="","",VLOOKUP(Table_1[[#This Row],[AÇÕES]],'Dados Status Invest STOCKS'!A2132:AD2747,25)/100),0)</f>
        <v>0</v>
      </c>
      <c r="T2146" s="67">
        <f>(1-Ações!$Q2146)*Ações!$R2146</f>
        <v>0.4456</v>
      </c>
      <c r="U2146" s="68">
        <f>IF(Ações!$S2146=0,Ações!$T2146,IF(Ações!$T2146=0,Ações!$S2146,AVERAGE(Ações!$S2146,Ações!$T2146)))</f>
        <v>0.4456</v>
      </c>
    </row>
    <row r="2147" spans="2:21" ht="15" customHeight="1" x14ac:dyDescent="0.2">
      <c r="B2147" s="63" t="str">
        <f>IFERROR('Dados Status Invest STOCKS'!A2134,"-")</f>
        <v>GWAC</v>
      </c>
      <c r="C2147" s="45">
        <f>IFERROR((Ações!$D2147-Ações!$K2147)/Ações!$D2147,0)</f>
        <v>0</v>
      </c>
      <c r="D2147" s="46">
        <f>(Ações!$O2147)/0.06</f>
        <v>0</v>
      </c>
      <c r="E2147" s="47">
        <f>IFERROR((Ações!$F2147-Ações!$K2147)/Ações!$F2147,0)</f>
        <v>0</v>
      </c>
      <c r="F2147" s="46" t="str">
        <f>IF(OR(Ações!$N2147&lt;0,Ações!$M2147&lt;0),"",(22.5*Ações!$M2147*Ações!$N2147)^0.5)</f>
        <v/>
      </c>
      <c r="G2147" s="47">
        <f>IFERROR((Ações!$H2147-Ações!$K2147)/Ações!$H2147,0)</f>
        <v>0</v>
      </c>
      <c r="H2147" s="48">
        <f>IFERROR(Ações!$I2147/(Ações!$P2147-Table_1[[#This Row],[CAGR LUCRO 5A]]),0)</f>
        <v>0</v>
      </c>
      <c r="I2147" s="48">
        <f>IF(Ações!$S2147&lt;0,"",Ações!$O2147*(1+Ações!$S2147))</f>
        <v>0</v>
      </c>
      <c r="J2147" s="49">
        <f>IFERROR(IF(Ações!$B2147="","",(VLOOKUP(Table_1[[#This Row],[AÇÕES]],'Dados Status Invest STOCKS'!A2133:AD2748,4)/Table_1[[#This Row],[LPA]]))/100,0)</f>
        <v>10.931999999999999</v>
      </c>
      <c r="K2147" s="64">
        <f>IFERROR(IF(Ações!$B2147="","",VLOOKUP(Table_1[[#This Row],[AÇÕES]],'Dados Status Invest STOCKS'!A2133:AD2748,2)),0)</f>
        <v>10.5</v>
      </c>
      <c r="L2147" s="65">
        <f>IFERROR(IF(Ações!$B2147="","",VLOOKUP(Table_1[[#This Row],[AÇÕES]],'Dados Status Invest STOCKS'!A2133:AD2748,3)/100),0)</f>
        <v>0</v>
      </c>
      <c r="M2147" s="66">
        <f>IFERROR(IF(Ações!$B2147="","",VLOOKUP(Table_1[[#This Row],[AÇÕES]],'Dados Status Invest STOCKS'!A2133:AD2748,28)),0)</f>
        <v>-0.1</v>
      </c>
      <c r="N2147" s="66">
        <f>IFERROR(IF(Ações!$B2147="","",VLOOKUP(Table_1[[#This Row],[AÇÕES]],'Dados Status Invest STOCKS'!A2133:AD2748,27)),0)</f>
        <v>-0.03</v>
      </c>
      <c r="O2147" s="66">
        <f>IFERROR(IF(Ações!$L2147="","",Ações!$K2147*Ações!$L2147),0)</f>
        <v>0</v>
      </c>
      <c r="P2147" s="67">
        <f t="shared" si="33"/>
        <v>0.06</v>
      </c>
      <c r="Q2147" s="67">
        <f>IFERROR(Ações!$O2147/Ações!$M2147,0)</f>
        <v>0</v>
      </c>
      <c r="R2147" s="67">
        <f>IFERROR(IF(Ações!$B2147="","",VLOOKUP(Table_1[[#This Row],[AÇÕES]],'Dados Status Invest STOCKS'!A2133:AD2748,18)/100),0)</f>
        <v>-2.9056000000000002</v>
      </c>
      <c r="S2147" s="65">
        <f>IFERROR(IF(Ações!$B2147="","",VLOOKUP(Table_1[[#This Row],[AÇÕES]],'Dados Status Invest STOCKS'!A2133:AD2748,25)/100),0)</f>
        <v>0</v>
      </c>
      <c r="T2147" s="67">
        <f>(1-Ações!$Q2147)*Ações!$R2147</f>
        <v>-2.9056000000000002</v>
      </c>
      <c r="U2147" s="68">
        <f>IF(Ações!$S2147=0,Ações!$T2147,IF(Ações!$T2147=0,Ações!$S2147,AVERAGE(Ações!$S2147,Ações!$T2147)))</f>
        <v>-2.9056000000000002</v>
      </c>
    </row>
    <row r="2148" spans="2:21" ht="15" customHeight="1" x14ac:dyDescent="0.2">
      <c r="B2148" s="63" t="str">
        <f>IFERROR('Dados Status Invest STOCKS'!A2135,"-")</f>
        <v>GWACW</v>
      </c>
      <c r="C2148" s="45">
        <f>IFERROR((Ações!$D2148-Ações!$K2148)/Ações!$D2148,0)</f>
        <v>0</v>
      </c>
      <c r="D2148" s="46">
        <f>(Ações!$O2148)/0.06</f>
        <v>0</v>
      </c>
      <c r="E2148" s="47">
        <f>IFERROR((Ações!$F2148-Ações!$K2148)/Ações!$F2148,0)</f>
        <v>0</v>
      </c>
      <c r="F2148" s="46" t="str">
        <f>IF(OR(Ações!$N2148&lt;0,Ações!$M2148&lt;0),"",(22.5*Ações!$M2148*Ações!$N2148)^0.5)</f>
        <v/>
      </c>
      <c r="G2148" s="47">
        <f>IFERROR((Ações!$H2148-Ações!$K2148)/Ações!$H2148,0)</f>
        <v>0</v>
      </c>
      <c r="H2148" s="48">
        <f>IFERROR(Ações!$I2148/(Ações!$P2148-Table_1[[#This Row],[CAGR LUCRO 5A]]),0)</f>
        <v>0</v>
      </c>
      <c r="I2148" s="48">
        <f>IF(Ações!$S2148&lt;0,"",Ações!$O2148*(1+Ações!$S2148))</f>
        <v>0</v>
      </c>
      <c r="J2148" s="49">
        <f>IFERROR(IF(Ações!$B2148="","",(VLOOKUP(Table_1[[#This Row],[AÇÕES]],'Dados Status Invest STOCKS'!A2134:AD2749,4)/Table_1[[#This Row],[LPA]]))/100,0)</f>
        <v>2.2899999999999996</v>
      </c>
      <c r="K2148" s="64">
        <f>IFERROR(IF(Ações!$B2148="","",VLOOKUP(Table_1[[#This Row],[AÇÕES]],'Dados Status Invest STOCKS'!A2134:AD2749,2)),0)</f>
        <v>2.2000000000000002</v>
      </c>
      <c r="L2148" s="65">
        <f>IFERROR(IF(Ações!$B2148="","",VLOOKUP(Table_1[[#This Row],[AÇÕES]],'Dados Status Invest STOCKS'!A2134:AD2749,3)/100),0)</f>
        <v>0</v>
      </c>
      <c r="M2148" s="66">
        <f>IFERROR(IF(Ações!$B2148="","",VLOOKUP(Table_1[[#This Row],[AÇÕES]],'Dados Status Invest STOCKS'!A2134:AD2749,28)),0)</f>
        <v>-0.1</v>
      </c>
      <c r="N2148" s="66">
        <f>IFERROR(IF(Ações!$B2148="","",VLOOKUP(Table_1[[#This Row],[AÇÕES]],'Dados Status Invest STOCKS'!A2134:AD2749,27)),0)</f>
        <v>-0.03</v>
      </c>
      <c r="O2148" s="66">
        <f>IFERROR(IF(Ações!$L2148="","",Ações!$K2148*Ações!$L2148),0)</f>
        <v>0</v>
      </c>
      <c r="P2148" s="67">
        <f t="shared" si="33"/>
        <v>0.06</v>
      </c>
      <c r="Q2148" s="67">
        <f>IFERROR(Ações!$O2148/Ações!$M2148,0)</f>
        <v>0</v>
      </c>
      <c r="R2148" s="67">
        <f>IFERROR(IF(Ações!$B2148="","",VLOOKUP(Table_1[[#This Row],[AÇÕES]],'Dados Status Invest STOCKS'!A2134:AD2749,18)/100),0)</f>
        <v>-2.9056000000000002</v>
      </c>
      <c r="S2148" s="65">
        <f>IFERROR(IF(Ações!$B2148="","",VLOOKUP(Table_1[[#This Row],[AÇÕES]],'Dados Status Invest STOCKS'!A2134:AD2749,25)/100),0)</f>
        <v>0</v>
      </c>
      <c r="T2148" s="67">
        <f>(1-Ações!$Q2148)*Ações!$R2148</f>
        <v>-2.9056000000000002</v>
      </c>
      <c r="U2148" s="68">
        <f>IF(Ações!$S2148=0,Ações!$T2148,IF(Ações!$T2148=0,Ações!$S2148,AVERAGE(Ações!$S2148,Ações!$T2148)))</f>
        <v>-2.9056000000000002</v>
      </c>
    </row>
    <row r="2149" spans="2:21" ht="15" customHeight="1" x14ac:dyDescent="0.2">
      <c r="B2149" s="63" t="str">
        <f>IFERROR('Dados Status Invest STOCKS'!A2136,"-")</f>
        <v>GWB</v>
      </c>
      <c r="C2149" s="45">
        <f>IFERROR((Ações!$D2149-Ações!$K2149)/Ações!$D2149,0)</f>
        <v>-15.666666666666666</v>
      </c>
      <c r="D2149" s="46">
        <f>(Ações!$O2149)/0.06</f>
        <v>2.0220000000000002</v>
      </c>
      <c r="E2149" s="47">
        <f>IFERROR((Ações!$F2149-Ações!$K2149)/Ações!$F2149,0)</f>
        <v>0.2078686311564423</v>
      </c>
      <c r="F2149" s="46">
        <f>IF(OR(Ações!$N2149&lt;0,Ações!$M2149&lt;0),"",(22.5*Ações!$M2149*Ações!$N2149)^0.5)</f>
        <v>42.543448379274572</v>
      </c>
      <c r="G2149" s="47">
        <f>IFERROR((Ações!$H2149-Ações!$K2149)/Ações!$H2149,0)</f>
        <v>13.225428892095561</v>
      </c>
      <c r="H2149" s="48">
        <f>IFERROR(Ações!$I2149/(Ações!$P2149-Table_1[[#This Row],[CAGR LUCRO 5A]]),0)</f>
        <v>-2.7565495081967208</v>
      </c>
      <c r="I2149" s="48">
        <f>IF(Ações!$S2149&lt;0,"",Ações!$O2149*(1+Ações!$S2149))</f>
        <v>0.13451961600000001</v>
      </c>
      <c r="J2149" s="49">
        <f>IFERROR(IF(Ações!$B2149="","",(VLOOKUP(Table_1[[#This Row],[AÇÕES]],'Dados Status Invest STOCKS'!A2135:AD2750,4)/Table_1[[#This Row],[LPA]]))/100,0)</f>
        <v>2.4769647696476969E-2</v>
      </c>
      <c r="K2149" s="64">
        <f>IFERROR(IF(Ações!$B2149="","",VLOOKUP(Table_1[[#This Row],[AÇÕES]],'Dados Status Invest STOCKS'!A2135:AD2750,2)),0)</f>
        <v>33.700000000000003</v>
      </c>
      <c r="L2149" s="65">
        <f>IFERROR(IF(Ações!$B2149="","",VLOOKUP(Table_1[[#This Row],[AÇÕES]],'Dados Status Invest STOCKS'!A2135:AD2750,3)/100),0)</f>
        <v>3.5999999999999999E-3</v>
      </c>
      <c r="M2149" s="66">
        <f>IFERROR(IF(Ações!$B2149="","",VLOOKUP(Table_1[[#This Row],[AÇÕES]],'Dados Status Invest STOCKS'!A2135:AD2750,28)),0)</f>
        <v>3.69</v>
      </c>
      <c r="N2149" s="66">
        <f>IFERROR(IF(Ações!$B2149="","",VLOOKUP(Table_1[[#This Row],[AÇÕES]],'Dados Status Invest STOCKS'!A2135:AD2750,27)),0)</f>
        <v>21.8</v>
      </c>
      <c r="O2149" s="66">
        <f>IFERROR(IF(Ações!$L2149="","",Ações!$K2149*Ações!$L2149),0)</f>
        <v>0.12132000000000001</v>
      </c>
      <c r="P2149" s="67">
        <f t="shared" si="33"/>
        <v>0.06</v>
      </c>
      <c r="Q2149" s="67">
        <f>IFERROR(Ações!$O2149/Ações!$M2149,0)</f>
        <v>3.2878048780487806E-2</v>
      </c>
      <c r="R2149" s="67">
        <f>IFERROR(IF(Ações!$B2149="","",VLOOKUP(Table_1[[#This Row],[AÇÕES]],'Dados Status Invest STOCKS'!A2135:AD2750,18)/100),0)</f>
        <v>0.16920000000000002</v>
      </c>
      <c r="S2149" s="65">
        <f>IFERROR(IF(Ações!$B2149="","",VLOOKUP(Table_1[[#This Row],[AÇÕES]],'Dados Status Invest STOCKS'!A2135:AD2750,25)/100),0)</f>
        <v>0.10880000000000001</v>
      </c>
      <c r="T2149" s="67">
        <f>(1-Ações!$Q2149)*Ações!$R2149</f>
        <v>0.16363703414634148</v>
      </c>
      <c r="U2149" s="68">
        <f>IF(Ações!$S2149=0,Ações!$T2149,IF(Ações!$T2149=0,Ações!$S2149,AVERAGE(Ações!$S2149,Ações!$T2149)))</f>
        <v>0.13621851707317073</v>
      </c>
    </row>
    <row r="2150" spans="2:21" ht="15" customHeight="1" x14ac:dyDescent="0.2">
      <c r="B2150" s="63" t="str">
        <f>IFERROR('Dados Status Invest STOCKS'!A2137,"-")</f>
        <v>GWGH</v>
      </c>
      <c r="C2150" s="45">
        <f>IFERROR((Ações!$D2150-Ações!$K2150)/Ações!$D2150,0)</f>
        <v>0</v>
      </c>
      <c r="D2150" s="46">
        <f>(Ações!$O2150)/0.06</f>
        <v>0</v>
      </c>
      <c r="E2150" s="47">
        <f>IFERROR((Ações!$F2150-Ações!$K2150)/Ações!$F2150,0)</f>
        <v>0</v>
      </c>
      <c r="F2150" s="46" t="str">
        <f>IF(OR(Ações!$N2150&lt;0,Ações!$M2150&lt;0),"",(22.5*Ações!$M2150*Ações!$N2150)^0.5)</f>
        <v/>
      </c>
      <c r="G2150" s="47">
        <f>IFERROR((Ações!$H2150-Ações!$K2150)/Ações!$H2150,0)</f>
        <v>0</v>
      </c>
      <c r="H2150" s="48">
        <f>IFERROR(Ações!$I2150/(Ações!$P2150-Table_1[[#This Row],[CAGR LUCRO 5A]]),0)</f>
        <v>0</v>
      </c>
      <c r="I2150" s="48">
        <f>IF(Ações!$S2150&lt;0,"",Ações!$O2150*(1+Ações!$S2150))</f>
        <v>0</v>
      </c>
      <c r="J2150" s="49">
        <f>IFERROR(IF(Ações!$B2150="","",(VLOOKUP(Table_1[[#This Row],[AÇÕES]],'Dados Status Invest STOCKS'!A2136:AD2751,4)/Table_1[[#This Row],[LPA]]))/100,0)</f>
        <v>4.5771144278606966E-4</v>
      </c>
      <c r="K2150" s="64">
        <f>IFERROR(IF(Ações!$B2150="","",VLOOKUP(Table_1[[#This Row],[AÇÕES]],'Dados Status Invest STOCKS'!A2136:AD2751,2)),0)</f>
        <v>4.62</v>
      </c>
      <c r="L2150" s="65">
        <f>IFERROR(IF(Ações!$B2150="","",VLOOKUP(Table_1[[#This Row],[AÇÕES]],'Dados Status Invest STOCKS'!A2136:AD2751,3)/100),0)</f>
        <v>0</v>
      </c>
      <c r="M2150" s="66">
        <f>IFERROR(IF(Ações!$B2150="","",VLOOKUP(Table_1[[#This Row],[AÇÕES]],'Dados Status Invest STOCKS'!A2136:AD2751,28)),0)</f>
        <v>-10.050000000000001</v>
      </c>
      <c r="N2150" s="66">
        <f>IFERROR(IF(Ações!$B2150="","",VLOOKUP(Table_1[[#This Row],[AÇÕES]],'Dados Status Invest STOCKS'!A2136:AD2751,27)),0)</f>
        <v>-5.57</v>
      </c>
      <c r="O2150" s="66">
        <f>IFERROR(IF(Ações!$L2150="","",Ações!$K2150*Ações!$L2150),0)</f>
        <v>0</v>
      </c>
      <c r="P2150" s="67">
        <f t="shared" si="33"/>
        <v>0.06</v>
      </c>
      <c r="Q2150" s="67">
        <f>IFERROR(Ações!$O2150/Ações!$M2150,0)</f>
        <v>0</v>
      </c>
      <c r="R2150" s="67">
        <f>IFERROR(IF(Ações!$B2150="","",VLOOKUP(Table_1[[#This Row],[AÇÕES]],'Dados Status Invest STOCKS'!A2136:AD2751,18)/100),0)</f>
        <v>-1.8034999999999999</v>
      </c>
      <c r="S2150" s="65">
        <f>IFERROR(IF(Ações!$B2150="","",VLOOKUP(Table_1[[#This Row],[AÇÕES]],'Dados Status Invest STOCKS'!A2136:AD2751,25)/100),0)</f>
        <v>0</v>
      </c>
      <c r="T2150" s="67">
        <f>(1-Ações!$Q2150)*Ações!$R2150</f>
        <v>-1.8034999999999999</v>
      </c>
      <c r="U2150" s="68">
        <f>IF(Ações!$S2150=0,Ações!$T2150,IF(Ações!$T2150=0,Ações!$S2150,AVERAGE(Ações!$S2150,Ações!$T2150)))</f>
        <v>-1.8034999999999999</v>
      </c>
    </row>
    <row r="2151" spans="2:21" ht="15" customHeight="1" x14ac:dyDescent="0.2">
      <c r="B2151" s="63" t="str">
        <f>IFERROR('Dados Status Invest STOCKS'!A2138,"-")</f>
        <v>GWPH</v>
      </c>
      <c r="C2151" s="45">
        <f>IFERROR((Ações!$D2151-Ações!$K2151)/Ações!$D2151,0)</f>
        <v>0</v>
      </c>
      <c r="D2151" s="46">
        <f>(Ações!$O2151)/0.06</f>
        <v>0</v>
      </c>
      <c r="E2151" s="47">
        <f>IFERROR((Ações!$F2151-Ações!$K2151)/Ações!$F2151,0)</f>
        <v>0</v>
      </c>
      <c r="F2151" s="46" t="str">
        <f>IF(OR(Ações!$N2151&lt;0,Ações!$M2151&lt;0),"",(22.5*Ações!$M2151*Ações!$N2151)^0.5)</f>
        <v/>
      </c>
      <c r="G2151" s="47">
        <f>IFERROR((Ações!$H2151-Ações!$K2151)/Ações!$H2151,0)</f>
        <v>0</v>
      </c>
      <c r="H2151" s="48">
        <f>IFERROR(Ações!$I2151/(Ações!$P2151-Table_1[[#This Row],[CAGR LUCRO 5A]]),0)</f>
        <v>0</v>
      </c>
      <c r="I2151" s="48">
        <f>IF(Ações!$S2151&lt;0,"",Ações!$O2151*(1+Ações!$S2151))</f>
        <v>0</v>
      </c>
      <c r="J2151" s="49">
        <f>IFERROR(IF(Ações!$B2151="","",(VLOOKUP(Table_1[[#This Row],[AÇÕES]],'Dados Status Invest STOCKS'!A2137:AD2752,4)/Table_1[[#This Row],[LPA]]))/100,0)</f>
        <v>0.63150537634408588</v>
      </c>
      <c r="K2151" s="64">
        <f>IFERROR(IF(Ações!$B2151="","",VLOOKUP(Table_1[[#This Row],[AÇÕES]],'Dados Status Invest STOCKS'!A2137:AD2752,2)),0)</f>
        <v>218.96</v>
      </c>
      <c r="L2151" s="65">
        <f>IFERROR(IF(Ações!$B2151="","",VLOOKUP(Table_1[[#This Row],[AÇÕES]],'Dados Status Invest STOCKS'!A2137:AD2752,3)/100),0)</f>
        <v>0</v>
      </c>
      <c r="M2151" s="66">
        <f>IFERROR(IF(Ações!$B2151="","",VLOOKUP(Table_1[[#This Row],[AÇÕES]],'Dados Status Invest STOCKS'!A2137:AD2752,28)),0)</f>
        <v>-1.86</v>
      </c>
      <c r="N2151" s="66">
        <f>IFERROR(IF(Ações!$B2151="","",VLOOKUP(Table_1[[#This Row],[AÇÕES]],'Dados Status Invest STOCKS'!A2137:AD2752,27)),0)</f>
        <v>23.77</v>
      </c>
      <c r="O2151" s="66">
        <f>IFERROR(IF(Ações!$L2151="","",Ações!$K2151*Ações!$L2151),0)</f>
        <v>0</v>
      </c>
      <c r="P2151" s="67">
        <f t="shared" si="33"/>
        <v>0.06</v>
      </c>
      <c r="Q2151" s="67">
        <f>IFERROR(Ações!$O2151/Ações!$M2151,0)</f>
        <v>0</v>
      </c>
      <c r="R2151" s="67">
        <f>IFERROR(IF(Ações!$B2151="","",VLOOKUP(Table_1[[#This Row],[AÇÕES]],'Dados Status Invest STOCKS'!A2137:AD2752,18)/100),0)</f>
        <v>-7.8399999999999997E-2</v>
      </c>
      <c r="S2151" s="65">
        <f>IFERROR(IF(Ações!$B2151="","",VLOOKUP(Table_1[[#This Row],[AÇÕES]],'Dados Status Invest STOCKS'!A2137:AD2752,25)/100),0)</f>
        <v>0</v>
      </c>
      <c r="T2151" s="67">
        <f>(1-Ações!$Q2151)*Ações!$R2151</f>
        <v>-7.8399999999999997E-2</v>
      </c>
      <c r="U2151" s="68">
        <f>IF(Ações!$S2151=0,Ações!$T2151,IF(Ações!$T2151=0,Ações!$S2151,AVERAGE(Ações!$S2151,Ações!$T2151)))</f>
        <v>-7.8399999999999997E-2</v>
      </c>
    </row>
    <row r="2152" spans="2:21" ht="15" customHeight="1" x14ac:dyDescent="0.2">
      <c r="B2152" s="63" t="str">
        <f>IFERROR('Dados Status Invest STOCKS'!A2139,"-")</f>
        <v>GWRE</v>
      </c>
      <c r="C2152" s="45">
        <f>IFERROR((Ações!$D2152-Ações!$K2152)/Ações!$D2152,0)</f>
        <v>0</v>
      </c>
      <c r="D2152" s="46">
        <f>(Ações!$O2152)/0.06</f>
        <v>0</v>
      </c>
      <c r="E2152" s="47">
        <f>IFERROR((Ações!$F2152-Ações!$K2152)/Ações!$F2152,0)</f>
        <v>0</v>
      </c>
      <c r="F2152" s="46" t="str">
        <f>IF(OR(Ações!$N2152&lt;0,Ações!$M2152&lt;0),"",(22.5*Ações!$M2152*Ações!$N2152)^0.5)</f>
        <v/>
      </c>
      <c r="G2152" s="47">
        <f>IFERROR((Ações!$H2152-Ações!$K2152)/Ações!$H2152,0)</f>
        <v>0</v>
      </c>
      <c r="H2152" s="48">
        <f>IFERROR(Ações!$I2152/(Ações!$P2152-Table_1[[#This Row],[CAGR LUCRO 5A]]),0)</f>
        <v>0</v>
      </c>
      <c r="I2152" s="48">
        <f>IF(Ações!$S2152&lt;0,"",Ações!$O2152*(1+Ações!$S2152))</f>
        <v>0</v>
      </c>
      <c r="J2152" s="49">
        <f>IFERROR(IF(Ações!$B2152="","",(VLOOKUP(Table_1[[#This Row],[AÇÕES]],'Dados Status Invest STOCKS'!A2138:AD2753,4)/Table_1[[#This Row],[LPA]]))/100,0)</f>
        <v>0.72717948717948711</v>
      </c>
      <c r="K2152" s="64">
        <f>IFERROR(IF(Ações!$B2152="","",VLOOKUP(Table_1[[#This Row],[AÇÕES]],'Dados Status Invest STOCKS'!A2138:AD2753,2)),0)</f>
        <v>99.67</v>
      </c>
      <c r="L2152" s="65">
        <f>IFERROR(IF(Ações!$B2152="","",VLOOKUP(Table_1[[#This Row],[AÇÕES]],'Dados Status Invest STOCKS'!A2138:AD2753,3)/100),0)</f>
        <v>0</v>
      </c>
      <c r="M2152" s="66">
        <f>IFERROR(IF(Ações!$B2152="","",VLOOKUP(Table_1[[#This Row],[AÇÕES]],'Dados Status Invest STOCKS'!A2138:AD2753,28)),0)</f>
        <v>-1.17</v>
      </c>
      <c r="N2152" s="66">
        <f>IFERROR(IF(Ações!$B2152="","",VLOOKUP(Table_1[[#This Row],[AÇÕES]],'Dados Status Invest STOCKS'!A2138:AD2753,27)),0)</f>
        <v>17.989999999999998</v>
      </c>
      <c r="O2152" s="66">
        <f>IFERROR(IF(Ações!$L2152="","",Ações!$K2152*Ações!$L2152),0)</f>
        <v>0</v>
      </c>
      <c r="P2152" s="67">
        <f t="shared" si="33"/>
        <v>0.06</v>
      </c>
      <c r="Q2152" s="67">
        <f>IFERROR(Ações!$O2152/Ações!$M2152,0)</f>
        <v>0</v>
      </c>
      <c r="R2152" s="67">
        <f>IFERROR(IF(Ações!$B2152="","",VLOOKUP(Table_1[[#This Row],[AÇÕES]],'Dados Status Invest STOCKS'!A2138:AD2753,18)/100),0)</f>
        <v>-6.5099999999999991E-2</v>
      </c>
      <c r="S2152" s="65">
        <f>IFERROR(IF(Ações!$B2152="","",VLOOKUP(Table_1[[#This Row],[AÇÕES]],'Dados Status Invest STOCKS'!A2138:AD2753,25)/100),0)</f>
        <v>0</v>
      </c>
      <c r="T2152" s="67">
        <f>(1-Ações!$Q2152)*Ações!$R2152</f>
        <v>-6.5099999999999991E-2</v>
      </c>
      <c r="U2152" s="68">
        <f>IF(Ações!$S2152=0,Ações!$T2152,IF(Ações!$T2152=0,Ações!$S2152,AVERAGE(Ações!$S2152,Ações!$T2152)))</f>
        <v>-6.5099999999999991E-2</v>
      </c>
    </row>
    <row r="2153" spans="2:21" ht="15" customHeight="1" x14ac:dyDescent="0.2">
      <c r="B2153" s="63" t="str">
        <f>IFERROR('Dados Status Invest STOCKS'!A2140,"-")</f>
        <v>GWRS</v>
      </c>
      <c r="C2153" s="45">
        <f>IFERROR((Ações!$D2153-Ações!$K2153)/Ações!$D2153,0)</f>
        <v>-2.125</v>
      </c>
      <c r="D2153" s="46">
        <f>(Ações!$O2153)/0.06</f>
        <v>4.8672000000000004</v>
      </c>
      <c r="E2153" s="47">
        <f>IFERROR((Ações!$F2153-Ações!$K2153)/Ações!$F2153,0)</f>
        <v>-6.5981173234765116</v>
      </c>
      <c r="F2153" s="46">
        <f>IF(OR(Ações!$N2153&lt;0,Ações!$M2153&lt;0),"",(22.5*Ações!$M2153*Ações!$N2153)^0.5)</f>
        <v>2.0018116794543888</v>
      </c>
      <c r="G2153" s="47">
        <f>IFERROR((Ações!$H2153-Ações!$K2153)/Ações!$H2153,0)</f>
        <v>0</v>
      </c>
      <c r="H2153" s="48">
        <f>IFERROR(Ações!$I2153/(Ações!$P2153-Table_1[[#This Row],[CAGR LUCRO 5A]]),0)</f>
        <v>0</v>
      </c>
      <c r="I2153" s="48" t="str">
        <f>IF(Ações!$S2153&lt;0,"",Ações!$O2153*(1+Ações!$S2153))</f>
        <v/>
      </c>
      <c r="J2153" s="49">
        <f>IFERROR(IF(Ações!$B2153="","",(VLOOKUP(Table_1[[#This Row],[AÇÕES]],'Dados Status Invest STOCKS'!A2139:AD2754,4)/Table_1[[#This Row],[LPA]]))/100,0)</f>
        <v>8.8184615384615377</v>
      </c>
      <c r="K2153" s="64">
        <f>IFERROR(IF(Ações!$B2153="","",VLOOKUP(Table_1[[#This Row],[AÇÕES]],'Dados Status Invest STOCKS'!A2139:AD2754,2)),0)</f>
        <v>15.21</v>
      </c>
      <c r="L2153" s="65">
        <f>IFERROR(IF(Ações!$B2153="","",VLOOKUP(Table_1[[#This Row],[AÇÕES]],'Dados Status Invest STOCKS'!A2139:AD2754,3)/100),0)</f>
        <v>1.9199999999999998E-2</v>
      </c>
      <c r="M2153" s="66">
        <f>IFERROR(IF(Ações!$B2153="","",VLOOKUP(Table_1[[#This Row],[AÇÕES]],'Dados Status Invest STOCKS'!A2139:AD2754,28)),0)</f>
        <v>0.13</v>
      </c>
      <c r="N2153" s="66">
        <f>IFERROR(IF(Ações!$B2153="","",VLOOKUP(Table_1[[#This Row],[AÇÕES]],'Dados Status Invest STOCKS'!A2139:AD2754,27)),0)</f>
        <v>1.37</v>
      </c>
      <c r="O2153" s="66">
        <f>IFERROR(IF(Ações!$L2153="","",Ações!$K2153*Ações!$L2153),0)</f>
        <v>0.29203200000000001</v>
      </c>
      <c r="P2153" s="67">
        <f t="shared" si="33"/>
        <v>0.06</v>
      </c>
      <c r="Q2153" s="67">
        <f>IFERROR(Ações!$O2153/Ações!$M2153,0)</f>
        <v>2.2464</v>
      </c>
      <c r="R2153" s="67">
        <f>IFERROR(IF(Ações!$B2153="","",VLOOKUP(Table_1[[#This Row],[AÇÕES]],'Dados Status Invest STOCKS'!A2139:AD2754,18)/100),0)</f>
        <v>9.7200000000000009E-2</v>
      </c>
      <c r="S2153" s="65">
        <f>IFERROR(IF(Ações!$B2153="","",VLOOKUP(Table_1[[#This Row],[AÇÕES]],'Dados Status Invest STOCKS'!A2139:AD2754,25)/100),0)</f>
        <v>-0.44700000000000001</v>
      </c>
      <c r="T2153" s="67">
        <f>(1-Ações!$Q2153)*Ações!$R2153</f>
        <v>-0.12115008000000001</v>
      </c>
      <c r="U2153" s="68">
        <f>IF(Ações!$S2153=0,Ações!$T2153,IF(Ações!$T2153=0,Ações!$S2153,AVERAGE(Ações!$S2153,Ações!$T2153)))</f>
        <v>-0.28407504</v>
      </c>
    </row>
    <row r="2154" spans="2:21" ht="15" customHeight="1" x14ac:dyDescent="0.2">
      <c r="B2154" s="63" t="str">
        <f>IFERROR('Dados Status Invest STOCKS'!A2141,"-")</f>
        <v>GWW</v>
      </c>
      <c r="C2154" s="45">
        <f>IFERROR((Ações!$D2154-Ações!$K2154)/Ações!$D2154,0)</f>
        <v>-3.6511627906976747</v>
      </c>
      <c r="D2154" s="46">
        <f>(Ações!$O2154)/0.06</f>
        <v>106.22075</v>
      </c>
      <c r="E2154" s="47">
        <f>IFERROR((Ações!$F2154-Ações!$K2154)/Ações!$F2154,0)</f>
        <v>-3.1214821430121313</v>
      </c>
      <c r="F2154" s="46">
        <f>IF(OR(Ações!$N2154&lt;0,Ações!$M2154&lt;0),"",(22.5*Ações!$M2154*Ações!$N2154)^0.5)</f>
        <v>119.8719254037408</v>
      </c>
      <c r="G2154" s="47">
        <f>IFERROR((Ações!$H2154-Ações!$K2154)/Ações!$H2154,0)</f>
        <v>0</v>
      </c>
      <c r="H2154" s="48">
        <f>IFERROR(Ações!$I2154/(Ações!$P2154-Table_1[[#This Row],[CAGR LUCRO 5A]]),0)</f>
        <v>0</v>
      </c>
      <c r="I2154" s="48" t="str">
        <f>IF(Ações!$S2154&lt;0,"",Ações!$O2154*(1+Ações!$S2154))</f>
        <v/>
      </c>
      <c r="J2154" s="49">
        <f>IFERROR(IF(Ações!$B2154="","",(VLOOKUP(Table_1[[#This Row],[AÇÕES]],'Dados Status Invest STOCKS'!A2140:AD2755,4)/Table_1[[#This Row],[LPA]]))/100,0)</f>
        <v>1.5230427540255411E-2</v>
      </c>
      <c r="K2154" s="64">
        <f>IFERROR(IF(Ações!$B2154="","",VLOOKUP(Table_1[[#This Row],[AÇÕES]],'Dados Status Invest STOCKS'!A2140:AD2755,2)),0)</f>
        <v>494.05</v>
      </c>
      <c r="L2154" s="65">
        <f>IFERROR(IF(Ações!$B2154="","",VLOOKUP(Table_1[[#This Row],[AÇÕES]],'Dados Status Invest STOCKS'!A2140:AD2755,3)/100),0)</f>
        <v>1.29E-2</v>
      </c>
      <c r="M2154" s="66">
        <f>IFERROR(IF(Ações!$B2154="","",VLOOKUP(Table_1[[#This Row],[AÇÕES]],'Dados Status Invest STOCKS'!A2140:AD2755,28)),0)</f>
        <v>18.010000000000002</v>
      </c>
      <c r="N2154" s="66">
        <f>IFERROR(IF(Ações!$B2154="","",VLOOKUP(Table_1[[#This Row],[AÇÕES]],'Dados Status Invest STOCKS'!A2140:AD2755,27)),0)</f>
        <v>35.46</v>
      </c>
      <c r="O2154" s="66">
        <f>IFERROR(IF(Ações!$L2154="","",Ações!$K2154*Ações!$L2154),0)</f>
        <v>6.3732449999999998</v>
      </c>
      <c r="P2154" s="67">
        <f t="shared" si="33"/>
        <v>0.06</v>
      </c>
      <c r="Q2154" s="67">
        <f>IFERROR(Ações!$O2154/Ações!$M2154,0)</f>
        <v>0.3538725707940033</v>
      </c>
      <c r="R2154" s="67">
        <f>IFERROR(IF(Ações!$B2154="","",VLOOKUP(Table_1[[#This Row],[AÇÕES]],'Dados Status Invest STOCKS'!A2140:AD2755,18)/100),0)</f>
        <v>0.50790000000000002</v>
      </c>
      <c r="S2154" s="65">
        <f>IFERROR(IF(Ações!$B2154="","",VLOOKUP(Table_1[[#This Row],[AÇÕES]],'Dados Status Invest STOCKS'!A2140:AD2755,25)/100),0)</f>
        <v>-0.02</v>
      </c>
      <c r="T2154" s="67">
        <f>(1-Ações!$Q2154)*Ações!$R2154</f>
        <v>0.32816812129372569</v>
      </c>
      <c r="U2154" s="68">
        <f>IF(Ações!$S2154=0,Ações!$T2154,IF(Ações!$T2154=0,Ações!$S2154,AVERAGE(Ações!$S2154,Ações!$T2154)))</f>
        <v>0.15408406064686284</v>
      </c>
    </row>
    <row r="2155" spans="2:21" ht="15" customHeight="1" x14ac:dyDescent="0.2">
      <c r="B2155" s="63" t="str">
        <f>IFERROR('Dados Status Invest STOCKS'!A2142,"-")</f>
        <v>GXGX</v>
      </c>
      <c r="C2155" s="45">
        <f>IFERROR((Ações!$D2155-Ações!$K2155)/Ações!$D2155,0)</f>
        <v>0</v>
      </c>
      <c r="D2155" s="46">
        <f>(Ações!$O2155)/0.06</f>
        <v>0</v>
      </c>
      <c r="E2155" s="47">
        <f>IFERROR((Ações!$F2155-Ações!$K2155)/Ações!$F2155,0)</f>
        <v>0</v>
      </c>
      <c r="F2155" s="46" t="str">
        <f>IF(OR(Ações!$N2155&lt;0,Ações!$M2155&lt;0),"",(22.5*Ações!$M2155*Ações!$N2155)^0.5)</f>
        <v/>
      </c>
      <c r="G2155" s="47">
        <f>IFERROR((Ações!$H2155-Ações!$K2155)/Ações!$H2155,0)</f>
        <v>0</v>
      </c>
      <c r="H2155" s="48">
        <f>IFERROR(Ações!$I2155/(Ações!$P2155-Table_1[[#This Row],[CAGR LUCRO 5A]]),0)</f>
        <v>0</v>
      </c>
      <c r="I2155" s="48">
        <f>IF(Ações!$S2155&lt;0,"",Ações!$O2155*(1+Ações!$S2155))</f>
        <v>0</v>
      </c>
      <c r="J2155" s="49">
        <f>IFERROR(IF(Ações!$B2155="","",(VLOOKUP(Table_1[[#This Row],[AÇÕES]],'Dados Status Invest STOCKS'!A2141:AD2756,4)/Table_1[[#This Row],[LPA]]))/100,0)</f>
        <v>0.26532258064516129</v>
      </c>
      <c r="K2155" s="64">
        <f>IFERROR(IF(Ações!$B2155="","",VLOOKUP(Table_1[[#This Row],[AÇÕES]],'Dados Status Invest STOCKS'!A2141:AD2756,2)),0)</f>
        <v>10.199999999999999</v>
      </c>
      <c r="L2155" s="65">
        <f>IFERROR(IF(Ações!$B2155="","",VLOOKUP(Table_1[[#This Row],[AÇÕES]],'Dados Status Invest STOCKS'!A2141:AD2756,3)/100),0)</f>
        <v>0</v>
      </c>
      <c r="M2155" s="66">
        <f>IFERROR(IF(Ações!$B2155="","",VLOOKUP(Table_1[[#This Row],[AÇÕES]],'Dados Status Invest STOCKS'!A2141:AD2756,28)),0)</f>
        <v>-0.62</v>
      </c>
      <c r="N2155" s="66">
        <f>IFERROR(IF(Ações!$B2155="","",VLOOKUP(Table_1[[#This Row],[AÇÕES]],'Dados Status Invest STOCKS'!A2141:AD2756,27)),0)</f>
        <v>-2</v>
      </c>
      <c r="O2155" s="66">
        <f>IFERROR(IF(Ações!$L2155="","",Ações!$K2155*Ações!$L2155),0)</f>
        <v>0</v>
      </c>
      <c r="P2155" s="67">
        <f t="shared" si="33"/>
        <v>0.06</v>
      </c>
      <c r="Q2155" s="67">
        <f>IFERROR(Ações!$O2155/Ações!$M2155,0)</f>
        <v>0</v>
      </c>
      <c r="R2155" s="67">
        <f>IFERROR(IF(Ações!$B2155="","",VLOOKUP(Table_1[[#This Row],[AÇÕES]],'Dados Status Invest STOCKS'!A2141:AD2756,18)/100),0)</f>
        <v>-0.30969999999999998</v>
      </c>
      <c r="S2155" s="65">
        <f>IFERROR(IF(Ações!$B2155="","",VLOOKUP(Table_1[[#This Row],[AÇÕES]],'Dados Status Invest STOCKS'!A2141:AD2756,25)/100),0)</f>
        <v>0</v>
      </c>
      <c r="T2155" s="67">
        <f>(1-Ações!$Q2155)*Ações!$R2155</f>
        <v>-0.30969999999999998</v>
      </c>
      <c r="U2155" s="68">
        <f>IF(Ações!$S2155=0,Ações!$T2155,IF(Ações!$T2155=0,Ações!$S2155,AVERAGE(Ações!$S2155,Ações!$T2155)))</f>
        <v>-0.30969999999999998</v>
      </c>
    </row>
    <row r="2156" spans="2:21" ht="15" customHeight="1" x14ac:dyDescent="0.2">
      <c r="B2156" s="63" t="str">
        <f>IFERROR('Dados Status Invest STOCKS'!A2143,"-")</f>
        <v>GXGXU</v>
      </c>
      <c r="C2156" s="45">
        <f>IFERROR((Ações!$D2156-Ações!$K2156)/Ações!$D2156,0)</f>
        <v>0</v>
      </c>
      <c r="D2156" s="46">
        <f>(Ações!$O2156)/0.06</f>
        <v>0</v>
      </c>
      <c r="E2156" s="47">
        <f>IFERROR((Ações!$F2156-Ações!$K2156)/Ações!$F2156,0)</f>
        <v>0</v>
      </c>
      <c r="F2156" s="46" t="str">
        <f>IF(OR(Ações!$N2156&lt;0,Ações!$M2156&lt;0),"",(22.5*Ações!$M2156*Ações!$N2156)^0.5)</f>
        <v/>
      </c>
      <c r="G2156" s="47">
        <f>IFERROR((Ações!$H2156-Ações!$K2156)/Ações!$H2156,0)</f>
        <v>0</v>
      </c>
      <c r="H2156" s="48">
        <f>IFERROR(Ações!$I2156/(Ações!$P2156-Table_1[[#This Row],[CAGR LUCRO 5A]]),0)</f>
        <v>0</v>
      </c>
      <c r="I2156" s="48">
        <f>IF(Ações!$S2156&lt;0,"",Ações!$O2156*(1+Ações!$S2156))</f>
        <v>0</v>
      </c>
      <c r="J2156" s="49">
        <f>IFERROR(IF(Ações!$B2156="","",(VLOOKUP(Table_1[[#This Row],[AÇÕES]],'Dados Status Invest STOCKS'!A2142:AD2757,4)/Table_1[[#This Row],[LPA]]))/100,0)</f>
        <v>0.30258064516129035</v>
      </c>
      <c r="K2156" s="64">
        <f>IFERROR(IF(Ações!$B2156="","",VLOOKUP(Table_1[[#This Row],[AÇÕES]],'Dados Status Invest STOCKS'!A2142:AD2757,2)),0)</f>
        <v>11.63</v>
      </c>
      <c r="L2156" s="65">
        <f>IFERROR(IF(Ações!$B2156="","",VLOOKUP(Table_1[[#This Row],[AÇÕES]],'Dados Status Invest STOCKS'!A2142:AD2757,3)/100),0)</f>
        <v>0</v>
      </c>
      <c r="M2156" s="66">
        <f>IFERROR(IF(Ações!$B2156="","",VLOOKUP(Table_1[[#This Row],[AÇÕES]],'Dados Status Invest STOCKS'!A2142:AD2757,28)),0)</f>
        <v>-0.62</v>
      </c>
      <c r="N2156" s="66">
        <f>IFERROR(IF(Ações!$B2156="","",VLOOKUP(Table_1[[#This Row],[AÇÕES]],'Dados Status Invest STOCKS'!A2142:AD2757,27)),0)</f>
        <v>-2</v>
      </c>
      <c r="O2156" s="66">
        <f>IFERROR(IF(Ações!$L2156="","",Ações!$K2156*Ações!$L2156),0)</f>
        <v>0</v>
      </c>
      <c r="P2156" s="67">
        <f t="shared" si="33"/>
        <v>0.06</v>
      </c>
      <c r="Q2156" s="67">
        <f>IFERROR(Ações!$O2156/Ações!$M2156,0)</f>
        <v>0</v>
      </c>
      <c r="R2156" s="67">
        <f>IFERROR(IF(Ações!$B2156="","",VLOOKUP(Table_1[[#This Row],[AÇÕES]],'Dados Status Invest STOCKS'!A2142:AD2757,18)/100),0)</f>
        <v>-0.30969999999999998</v>
      </c>
      <c r="S2156" s="65">
        <f>IFERROR(IF(Ações!$B2156="","",VLOOKUP(Table_1[[#This Row],[AÇÕES]],'Dados Status Invest STOCKS'!A2142:AD2757,25)/100),0)</f>
        <v>0</v>
      </c>
      <c r="T2156" s="67">
        <f>(1-Ações!$Q2156)*Ações!$R2156</f>
        <v>-0.30969999999999998</v>
      </c>
      <c r="U2156" s="68">
        <f>IF(Ações!$S2156=0,Ações!$T2156,IF(Ações!$T2156=0,Ações!$S2156,AVERAGE(Ações!$S2156,Ações!$T2156)))</f>
        <v>-0.30969999999999998</v>
      </c>
    </row>
    <row r="2157" spans="2:21" ht="15" customHeight="1" x14ac:dyDescent="0.2">
      <c r="B2157" s="63" t="str">
        <f>IFERROR('Dados Status Invest STOCKS'!A2144,"-")</f>
        <v>GXGXW</v>
      </c>
      <c r="C2157" s="45">
        <f>IFERROR((Ações!$D2157-Ações!$K2157)/Ações!$D2157,0)</f>
        <v>0</v>
      </c>
      <c r="D2157" s="46">
        <f>(Ações!$O2157)/0.06</f>
        <v>0</v>
      </c>
      <c r="E2157" s="47">
        <f>IFERROR((Ações!$F2157-Ações!$K2157)/Ações!$F2157,0)</f>
        <v>0</v>
      </c>
      <c r="F2157" s="46" t="str">
        <f>IF(OR(Ações!$N2157&lt;0,Ações!$M2157&lt;0),"",(22.5*Ações!$M2157*Ações!$N2157)^0.5)</f>
        <v/>
      </c>
      <c r="G2157" s="47">
        <f>IFERROR((Ações!$H2157-Ações!$K2157)/Ações!$H2157,0)</f>
        <v>0</v>
      </c>
      <c r="H2157" s="48">
        <f>IFERROR(Ações!$I2157/(Ações!$P2157-Table_1[[#This Row],[CAGR LUCRO 5A]]),0)</f>
        <v>0</v>
      </c>
      <c r="I2157" s="48">
        <f>IF(Ações!$S2157&lt;0,"",Ações!$O2157*(1+Ações!$S2157))</f>
        <v>0</v>
      </c>
      <c r="J2157" s="49">
        <f>IFERROR(IF(Ações!$B2157="","",(VLOOKUP(Table_1[[#This Row],[AÇÕES]],'Dados Status Invest STOCKS'!A2143:AD2758,4)/Table_1[[#This Row],[LPA]]))/100,0)</f>
        <v>4.4193548387096777E-2</v>
      </c>
      <c r="K2157" s="64">
        <f>IFERROR(IF(Ações!$B2157="","",VLOOKUP(Table_1[[#This Row],[AÇÕES]],'Dados Status Invest STOCKS'!A2143:AD2758,2)),0)</f>
        <v>1.7</v>
      </c>
      <c r="L2157" s="65">
        <f>IFERROR(IF(Ações!$B2157="","",VLOOKUP(Table_1[[#This Row],[AÇÕES]],'Dados Status Invest STOCKS'!A2143:AD2758,3)/100),0)</f>
        <v>0</v>
      </c>
      <c r="M2157" s="66">
        <f>IFERROR(IF(Ações!$B2157="","",VLOOKUP(Table_1[[#This Row],[AÇÕES]],'Dados Status Invest STOCKS'!A2143:AD2758,28)),0)</f>
        <v>-0.62</v>
      </c>
      <c r="N2157" s="66">
        <f>IFERROR(IF(Ações!$B2157="","",VLOOKUP(Table_1[[#This Row],[AÇÕES]],'Dados Status Invest STOCKS'!A2143:AD2758,27)),0)</f>
        <v>-2</v>
      </c>
      <c r="O2157" s="66">
        <f>IFERROR(IF(Ações!$L2157="","",Ações!$K2157*Ações!$L2157),0)</f>
        <v>0</v>
      </c>
      <c r="P2157" s="67">
        <f t="shared" si="33"/>
        <v>0.06</v>
      </c>
      <c r="Q2157" s="67">
        <f>IFERROR(Ações!$O2157/Ações!$M2157,0)</f>
        <v>0</v>
      </c>
      <c r="R2157" s="67">
        <f>IFERROR(IF(Ações!$B2157="","",VLOOKUP(Table_1[[#This Row],[AÇÕES]],'Dados Status Invest STOCKS'!A2143:AD2758,18)/100),0)</f>
        <v>-0.30969999999999998</v>
      </c>
      <c r="S2157" s="65">
        <f>IFERROR(IF(Ações!$B2157="","",VLOOKUP(Table_1[[#This Row],[AÇÕES]],'Dados Status Invest STOCKS'!A2143:AD2758,25)/100),0)</f>
        <v>0</v>
      </c>
      <c r="T2157" s="67">
        <f>(1-Ações!$Q2157)*Ações!$R2157</f>
        <v>-0.30969999999999998</v>
      </c>
      <c r="U2157" s="68">
        <f>IF(Ações!$S2157=0,Ações!$T2157,IF(Ações!$T2157=0,Ações!$S2157,AVERAGE(Ações!$S2157,Ações!$T2157)))</f>
        <v>-0.30969999999999998</v>
      </c>
    </row>
    <row r="2158" spans="2:21" ht="15" customHeight="1" x14ac:dyDescent="0.2">
      <c r="B2158" s="63" t="str">
        <f>IFERROR('Dados Status Invest STOCKS'!A2145,"-")</f>
        <v>H</v>
      </c>
      <c r="C2158" s="45">
        <f>IFERROR((Ações!$D2158-Ações!$K2158)/Ações!$D2158,0)</f>
        <v>0</v>
      </c>
      <c r="D2158" s="46">
        <f>(Ações!$O2158)/0.06</f>
        <v>0</v>
      </c>
      <c r="E2158" s="47">
        <f>IFERROR((Ações!$F2158-Ações!$K2158)/Ações!$F2158,0)</f>
        <v>0</v>
      </c>
      <c r="F2158" s="46" t="str">
        <f>IF(OR(Ações!$N2158&lt;0,Ações!$M2158&lt;0),"",(22.5*Ações!$M2158*Ações!$N2158)^0.5)</f>
        <v/>
      </c>
      <c r="G2158" s="47">
        <f>IFERROR((Ações!$H2158-Ações!$K2158)/Ações!$H2158,0)</f>
        <v>0</v>
      </c>
      <c r="H2158" s="48">
        <f>IFERROR(Ações!$I2158/(Ações!$P2158-Table_1[[#This Row],[CAGR LUCRO 5A]]),0)</f>
        <v>0</v>
      </c>
      <c r="I2158" s="48">
        <f>IF(Ações!$S2158&lt;0,"",Ações!$O2158*(1+Ações!$S2158))</f>
        <v>0</v>
      </c>
      <c r="J2158" s="49">
        <f>IFERROR(IF(Ações!$B2158="","",(VLOOKUP(Table_1[[#This Row],[AÇÕES]],'Dados Status Invest STOCKS'!A2144:AD2759,4)/Table_1[[#This Row],[LPA]]))/100,0)</f>
        <v>6.777777777777777E-2</v>
      </c>
      <c r="K2158" s="64">
        <f>IFERROR(IF(Ações!$B2158="","",VLOOKUP(Table_1[[#This Row],[AÇÕES]],'Dados Status Invest STOCKS'!A2144:AD2759,2)),0)</f>
        <v>87.8</v>
      </c>
      <c r="L2158" s="65">
        <f>IFERROR(IF(Ações!$B2158="","",VLOOKUP(Table_1[[#This Row],[AÇÕES]],'Dados Status Invest STOCKS'!A2144:AD2759,3)/100),0)</f>
        <v>0</v>
      </c>
      <c r="M2158" s="66">
        <f>IFERROR(IF(Ações!$B2158="","",VLOOKUP(Table_1[[#This Row],[AÇÕES]],'Dados Status Invest STOCKS'!A2144:AD2759,28)),0)</f>
        <v>-3.6</v>
      </c>
      <c r="N2158" s="66">
        <f>IFERROR(IF(Ações!$B2158="","",VLOOKUP(Table_1[[#This Row],[AÇÕES]],'Dados Status Invest STOCKS'!A2144:AD2759,27)),0)</f>
        <v>32.61</v>
      </c>
      <c r="O2158" s="66">
        <f>IFERROR(IF(Ações!$L2158="","",Ações!$K2158*Ações!$L2158),0)</f>
        <v>0</v>
      </c>
      <c r="P2158" s="67">
        <f t="shared" si="33"/>
        <v>0.06</v>
      </c>
      <c r="Q2158" s="67">
        <f>IFERROR(Ações!$O2158/Ações!$M2158,0)</f>
        <v>0</v>
      </c>
      <c r="R2158" s="67">
        <f>IFERROR(IF(Ações!$B2158="","",VLOOKUP(Table_1[[#This Row],[AÇÕES]],'Dados Status Invest STOCKS'!A2144:AD2759,18)/100),0)</f>
        <v>-0.1104</v>
      </c>
      <c r="S2158" s="65">
        <f>IFERROR(IF(Ações!$B2158="","",VLOOKUP(Table_1[[#This Row],[AÇÕES]],'Dados Status Invest STOCKS'!A2144:AD2759,25)/100),0)</f>
        <v>0</v>
      </c>
      <c r="T2158" s="67">
        <f>(1-Ações!$Q2158)*Ações!$R2158</f>
        <v>-0.1104</v>
      </c>
      <c r="U2158" s="68">
        <f>IF(Ações!$S2158=0,Ações!$T2158,IF(Ações!$T2158=0,Ações!$S2158,AVERAGE(Ações!$S2158,Ações!$T2158)))</f>
        <v>-0.1104</v>
      </c>
    </row>
    <row r="2159" spans="2:21" ht="15" customHeight="1" x14ac:dyDescent="0.2">
      <c r="B2159" s="63" t="str">
        <f>IFERROR('Dados Status Invest STOCKS'!A2146,"-")</f>
        <v>HA</v>
      </c>
      <c r="C2159" s="45">
        <f>IFERROR((Ações!$D2159-Ações!$K2159)/Ações!$D2159,0)</f>
        <v>0</v>
      </c>
      <c r="D2159" s="46">
        <f>(Ações!$O2159)/0.06</f>
        <v>0</v>
      </c>
      <c r="E2159" s="47">
        <f>IFERROR((Ações!$F2159-Ações!$K2159)/Ações!$F2159,0)</f>
        <v>0</v>
      </c>
      <c r="F2159" s="46" t="str">
        <f>IF(OR(Ações!$N2159&lt;0,Ações!$M2159&lt;0),"",(22.5*Ações!$M2159*Ações!$N2159)^0.5)</f>
        <v/>
      </c>
      <c r="G2159" s="47">
        <f>IFERROR((Ações!$H2159-Ações!$K2159)/Ações!$H2159,0)</f>
        <v>0</v>
      </c>
      <c r="H2159" s="48">
        <f>IFERROR(Ações!$I2159/(Ações!$P2159-Table_1[[#This Row],[CAGR LUCRO 5A]]),0)</f>
        <v>0</v>
      </c>
      <c r="I2159" s="48">
        <f>IF(Ações!$S2159&lt;0,"",Ações!$O2159*(1+Ações!$S2159))</f>
        <v>0</v>
      </c>
      <c r="J2159" s="49">
        <f>IFERROR(IF(Ações!$B2159="","",(VLOOKUP(Table_1[[#This Row],[AÇÕES]],'Dados Status Invest STOCKS'!A2145:AD2760,4)/Table_1[[#This Row],[LPA]]))/100,0)</f>
        <v>1.0477326968973745E-2</v>
      </c>
      <c r="K2159" s="64">
        <f>IFERROR(IF(Ações!$B2159="","",VLOOKUP(Table_1[[#This Row],[AÇÕES]],'Dados Status Invest STOCKS'!A2145:AD2760,2)),0)</f>
        <v>18.39</v>
      </c>
      <c r="L2159" s="65">
        <f>IFERROR(IF(Ações!$B2159="","",VLOOKUP(Table_1[[#This Row],[AÇÕES]],'Dados Status Invest STOCKS'!A2145:AD2760,3)/100),0)</f>
        <v>0</v>
      </c>
      <c r="M2159" s="66">
        <f>IFERROR(IF(Ações!$B2159="","",VLOOKUP(Table_1[[#This Row],[AÇÕES]],'Dados Status Invest STOCKS'!A2145:AD2760,28)),0)</f>
        <v>-4.1900000000000004</v>
      </c>
      <c r="N2159" s="66">
        <f>IFERROR(IF(Ações!$B2159="","",VLOOKUP(Table_1[[#This Row],[AÇÕES]],'Dados Status Invest STOCKS'!A2145:AD2760,27)),0)</f>
        <v>12.26</v>
      </c>
      <c r="O2159" s="66">
        <f>IFERROR(IF(Ações!$L2159="","",Ações!$K2159*Ações!$L2159),0)</f>
        <v>0</v>
      </c>
      <c r="P2159" s="67">
        <f t="shared" si="33"/>
        <v>0.06</v>
      </c>
      <c r="Q2159" s="67">
        <f>IFERROR(Ações!$O2159/Ações!$M2159,0)</f>
        <v>0</v>
      </c>
      <c r="R2159" s="67">
        <f>IFERROR(IF(Ações!$B2159="","",VLOOKUP(Table_1[[#This Row],[AÇÕES]],'Dados Status Invest STOCKS'!A2145:AD2760,18)/100),0)</f>
        <v>-0.3422</v>
      </c>
      <c r="S2159" s="65">
        <f>IFERROR(IF(Ações!$B2159="","",VLOOKUP(Table_1[[#This Row],[AÇÕES]],'Dados Status Invest STOCKS'!A2145:AD2760,25)/100),0)</f>
        <v>0</v>
      </c>
      <c r="T2159" s="67">
        <f>(1-Ações!$Q2159)*Ações!$R2159</f>
        <v>-0.3422</v>
      </c>
      <c r="U2159" s="68">
        <f>IF(Ações!$S2159=0,Ações!$T2159,IF(Ações!$T2159=0,Ações!$S2159,AVERAGE(Ações!$S2159,Ações!$T2159)))</f>
        <v>-0.3422</v>
      </c>
    </row>
    <row r="2160" spans="2:21" ht="15" customHeight="1" x14ac:dyDescent="0.2">
      <c r="B2160" s="63" t="str">
        <f>IFERROR('Dados Status Invest STOCKS'!A2147,"-")</f>
        <v>HAE</v>
      </c>
      <c r="C2160" s="45">
        <f>IFERROR((Ações!$D2160-Ações!$K2160)/Ações!$D2160,0)</f>
        <v>0</v>
      </c>
      <c r="D2160" s="46">
        <f>(Ações!$O2160)/0.06</f>
        <v>0</v>
      </c>
      <c r="E2160" s="47">
        <f>IFERROR((Ações!$F2160-Ações!$K2160)/Ações!$F2160,0)</f>
        <v>-1.5777331635800111</v>
      </c>
      <c r="F2160" s="46">
        <f>IF(OR(Ações!$N2160&lt;0,Ações!$M2160&lt;0),"",(22.5*Ações!$M2160*Ações!$N2160)^0.5)</f>
        <v>19.381369920622227</v>
      </c>
      <c r="G2160" s="47">
        <f>IFERROR((Ações!$H2160-Ações!$K2160)/Ações!$H2160,0)</f>
        <v>0</v>
      </c>
      <c r="H2160" s="48">
        <f>IFERROR(Ações!$I2160/(Ações!$P2160-Table_1[[#This Row],[CAGR LUCRO 5A]]),0)</f>
        <v>0</v>
      </c>
      <c r="I2160" s="48">
        <f>IF(Ações!$S2160&lt;0,"",Ações!$O2160*(1+Ações!$S2160))</f>
        <v>0</v>
      </c>
      <c r="J2160" s="49">
        <f>IFERROR(IF(Ações!$B2160="","",(VLOOKUP(Table_1[[#This Row],[AÇÕES]],'Dados Status Invest STOCKS'!A2146:AD2761,4)/Table_1[[#This Row],[LPA]]))/100,0)</f>
        <v>0.31420634920634927</v>
      </c>
      <c r="K2160" s="64">
        <f>IFERROR(IF(Ações!$B2160="","",VLOOKUP(Table_1[[#This Row],[AÇÕES]],'Dados Status Invest STOCKS'!A2146:AD2761,2)),0)</f>
        <v>49.96</v>
      </c>
      <c r="L2160" s="65">
        <f>IFERROR(IF(Ações!$B2160="","",VLOOKUP(Table_1[[#This Row],[AÇÕES]],'Dados Status Invest STOCKS'!A2146:AD2761,3)/100),0)</f>
        <v>0</v>
      </c>
      <c r="M2160" s="66">
        <f>IFERROR(IF(Ações!$B2160="","",VLOOKUP(Table_1[[#This Row],[AÇÕES]],'Dados Status Invest STOCKS'!A2146:AD2761,28)),0)</f>
        <v>1.26</v>
      </c>
      <c r="N2160" s="66">
        <f>IFERROR(IF(Ações!$B2160="","",VLOOKUP(Table_1[[#This Row],[AÇÕES]],'Dados Status Invest STOCKS'!A2146:AD2761,27)),0)</f>
        <v>13.25</v>
      </c>
      <c r="O2160" s="66">
        <f>IFERROR(IF(Ações!$L2160="","",Ações!$K2160*Ações!$L2160),0)</f>
        <v>0</v>
      </c>
      <c r="P2160" s="67">
        <f t="shared" si="33"/>
        <v>0.06</v>
      </c>
      <c r="Q2160" s="67">
        <f>IFERROR(Ações!$O2160/Ações!$M2160,0)</f>
        <v>0</v>
      </c>
      <c r="R2160" s="67">
        <f>IFERROR(IF(Ações!$B2160="","",VLOOKUP(Table_1[[#This Row],[AÇÕES]],'Dados Status Invest STOCKS'!A2146:AD2761,18)/100),0)</f>
        <v>9.5199999999999993E-2</v>
      </c>
      <c r="S2160" s="65">
        <f>IFERROR(IF(Ações!$B2160="","",VLOOKUP(Table_1[[#This Row],[AÇÕES]],'Dados Status Invest STOCKS'!A2146:AD2761,25)/100),0)</f>
        <v>0</v>
      </c>
      <c r="T2160" s="67">
        <f>(1-Ações!$Q2160)*Ações!$R2160</f>
        <v>9.5199999999999993E-2</v>
      </c>
      <c r="U2160" s="68">
        <f>IF(Ações!$S2160=0,Ações!$T2160,IF(Ações!$T2160=0,Ações!$S2160,AVERAGE(Ações!$S2160,Ações!$T2160)))</f>
        <v>9.5199999999999993E-2</v>
      </c>
    </row>
    <row r="2161" spans="2:21" ht="15" customHeight="1" x14ac:dyDescent="0.2">
      <c r="B2161" s="63" t="str">
        <f>IFERROR('Dados Status Invest STOCKS'!A2148,"-")</f>
        <v>HAFC</v>
      </c>
      <c r="C2161" s="45">
        <f>IFERROR((Ações!$D2161-Ações!$K2161)/Ações!$D2161,0)</f>
        <v>-1.8301886792452831</v>
      </c>
      <c r="D2161" s="46">
        <f>(Ações!$O2161)/0.06</f>
        <v>9.0064666666666664</v>
      </c>
      <c r="E2161" s="47">
        <f>IFERROR((Ações!$F2161-Ações!$K2161)/Ações!$F2161,0)</f>
        <v>0.2642351370202447</v>
      </c>
      <c r="F2161" s="46">
        <f>IF(OR(Ações!$N2161&lt;0,Ações!$M2161&lt;0),"",(22.5*Ações!$M2161*Ações!$N2161)^0.5)</f>
        <v>34.644220297186656</v>
      </c>
      <c r="G2161" s="47">
        <f>IFERROR((Ações!$H2161-Ações!$K2161)/Ações!$H2161,0)</f>
        <v>0</v>
      </c>
      <c r="H2161" s="48">
        <f>IFERROR(Ações!$I2161/(Ações!$P2161-Table_1[[#This Row],[CAGR LUCRO 5A]]),0)</f>
        <v>0</v>
      </c>
      <c r="I2161" s="48" t="str">
        <f>IF(Ações!$S2161&lt;0,"",Ações!$O2161*(1+Ações!$S2161))</f>
        <v/>
      </c>
      <c r="J2161" s="49">
        <f>IFERROR(IF(Ações!$B2161="","",(VLOOKUP(Table_1[[#This Row],[AÇÕES]],'Dados Status Invest STOCKS'!A2147:AD2762,4)/Table_1[[#This Row],[LPA]]))/100,0)</f>
        <v>3.7137404580152668E-2</v>
      </c>
      <c r="K2161" s="64">
        <f>IFERROR(IF(Ações!$B2161="","",VLOOKUP(Table_1[[#This Row],[AÇÕES]],'Dados Status Invest STOCKS'!A2147:AD2762,2)),0)</f>
        <v>25.49</v>
      </c>
      <c r="L2161" s="65">
        <f>IFERROR(IF(Ações!$B2161="","",VLOOKUP(Table_1[[#This Row],[AÇÕES]],'Dados Status Invest STOCKS'!A2147:AD2762,3)/100),0)</f>
        <v>2.12E-2</v>
      </c>
      <c r="M2161" s="66">
        <f>IFERROR(IF(Ações!$B2161="","",VLOOKUP(Table_1[[#This Row],[AÇÕES]],'Dados Status Invest STOCKS'!A2147:AD2762,28)),0)</f>
        <v>2.62</v>
      </c>
      <c r="N2161" s="66">
        <f>IFERROR(IF(Ações!$B2161="","",VLOOKUP(Table_1[[#This Row],[AÇÕES]],'Dados Status Invest STOCKS'!A2147:AD2762,27)),0)</f>
        <v>20.36</v>
      </c>
      <c r="O2161" s="66">
        <f>IFERROR(IF(Ações!$L2161="","",Ações!$K2161*Ações!$L2161),0)</f>
        <v>0.54038799999999998</v>
      </c>
      <c r="P2161" s="67">
        <f t="shared" si="33"/>
        <v>0.06</v>
      </c>
      <c r="Q2161" s="67">
        <f>IFERROR(Ações!$O2161/Ações!$M2161,0)</f>
        <v>0.20625496183206105</v>
      </c>
      <c r="R2161" s="67">
        <f>IFERROR(IF(Ações!$B2161="","",VLOOKUP(Table_1[[#This Row],[AÇÕES]],'Dados Status Invest STOCKS'!A2147:AD2762,18)/100),0)</f>
        <v>0.12869999999999998</v>
      </c>
      <c r="S2161" s="65">
        <f>IFERROR(IF(Ações!$B2161="","",VLOOKUP(Table_1[[#This Row],[AÇÕES]],'Dados Status Invest STOCKS'!A2147:AD2762,25)/100),0)</f>
        <v>-4.7E-2</v>
      </c>
      <c r="T2161" s="67">
        <f>(1-Ações!$Q2161)*Ações!$R2161</f>
        <v>0.10215498641221372</v>
      </c>
      <c r="U2161" s="68">
        <f>IF(Ações!$S2161=0,Ações!$T2161,IF(Ações!$T2161=0,Ações!$S2161,AVERAGE(Ações!$S2161,Ações!$T2161)))</f>
        <v>2.7577493206106862E-2</v>
      </c>
    </row>
    <row r="2162" spans="2:21" ht="15" customHeight="1" x14ac:dyDescent="0.2">
      <c r="B2162" s="63" t="str">
        <f>IFERROR('Dados Status Invest STOCKS'!A2149,"-")</f>
        <v>HAIN</v>
      </c>
      <c r="C2162" s="45">
        <f>IFERROR((Ações!$D2162-Ações!$K2162)/Ações!$D2162,0)</f>
        <v>0</v>
      </c>
      <c r="D2162" s="46">
        <f>(Ações!$O2162)/0.06</f>
        <v>0</v>
      </c>
      <c r="E2162" s="47">
        <f>IFERROR((Ações!$F2162-Ações!$K2162)/Ações!$F2162,0)</f>
        <v>-1.020854474088551</v>
      </c>
      <c r="F2162" s="46">
        <f>IF(OR(Ações!$N2162&lt;0,Ações!$M2162&lt;0),"",(22.5*Ações!$M2162*Ações!$N2162)^0.5)</f>
        <v>18.432796857775003</v>
      </c>
      <c r="G2162" s="47">
        <f>IFERROR((Ações!$H2162-Ações!$K2162)/Ações!$H2162,0)</f>
        <v>0</v>
      </c>
      <c r="H2162" s="48">
        <f>IFERROR(Ações!$I2162/(Ações!$P2162-Table_1[[#This Row],[CAGR LUCRO 5A]]),0)</f>
        <v>0</v>
      </c>
      <c r="I2162" s="48">
        <f>IF(Ações!$S2162&lt;0,"",Ações!$O2162*(1+Ações!$S2162))</f>
        <v>0</v>
      </c>
      <c r="J2162" s="49">
        <f>IFERROR(IF(Ações!$B2162="","",(VLOOKUP(Table_1[[#This Row],[AÇÕES]],'Dados Status Invest STOCKS'!A2148:AD2763,4)/Table_1[[#This Row],[LPA]]))/100,0)</f>
        <v>0.3454807692307692</v>
      </c>
      <c r="K2162" s="64">
        <f>IFERROR(IF(Ações!$B2162="","",VLOOKUP(Table_1[[#This Row],[AÇÕES]],'Dados Status Invest STOCKS'!A2148:AD2763,2)),0)</f>
        <v>37.25</v>
      </c>
      <c r="L2162" s="65">
        <f>IFERROR(IF(Ações!$B2162="","",VLOOKUP(Table_1[[#This Row],[AÇÕES]],'Dados Status Invest STOCKS'!A2148:AD2763,3)/100),0)</f>
        <v>0</v>
      </c>
      <c r="M2162" s="66">
        <f>IFERROR(IF(Ações!$B2162="","",VLOOKUP(Table_1[[#This Row],[AÇÕES]],'Dados Status Invest STOCKS'!A2148:AD2763,28)),0)</f>
        <v>1.04</v>
      </c>
      <c r="N2162" s="66">
        <f>IFERROR(IF(Ações!$B2162="","",VLOOKUP(Table_1[[#This Row],[AÇÕES]],'Dados Status Invest STOCKS'!A2148:AD2763,27)),0)</f>
        <v>14.52</v>
      </c>
      <c r="O2162" s="66">
        <f>IFERROR(IF(Ações!$L2162="","",Ações!$K2162*Ações!$L2162),0)</f>
        <v>0</v>
      </c>
      <c r="P2162" s="67">
        <f t="shared" si="33"/>
        <v>0.06</v>
      </c>
      <c r="Q2162" s="67">
        <f>IFERROR(Ações!$O2162/Ações!$M2162,0)</f>
        <v>0</v>
      </c>
      <c r="R2162" s="67">
        <f>IFERROR(IF(Ações!$B2162="","",VLOOKUP(Table_1[[#This Row],[AÇÕES]],'Dados Status Invest STOCKS'!A2148:AD2763,18)/100),0)</f>
        <v>7.1399999999999991E-2</v>
      </c>
      <c r="S2162" s="65">
        <f>IFERROR(IF(Ações!$B2162="","",VLOOKUP(Table_1[[#This Row],[AÇÕES]],'Dados Status Invest STOCKS'!A2148:AD2763,25)/100),0)</f>
        <v>0.10279999999999999</v>
      </c>
      <c r="T2162" s="67">
        <f>(1-Ações!$Q2162)*Ações!$R2162</f>
        <v>7.1399999999999991E-2</v>
      </c>
      <c r="U2162" s="68">
        <f>IF(Ações!$S2162=0,Ações!$T2162,IF(Ações!$T2162=0,Ações!$S2162,AVERAGE(Ações!$S2162,Ações!$T2162)))</f>
        <v>8.7099999999999983E-2</v>
      </c>
    </row>
    <row r="2163" spans="2:21" ht="15" customHeight="1" x14ac:dyDescent="0.2">
      <c r="B2163" s="63" t="str">
        <f>IFERROR('Dados Status Invest STOCKS'!A2150,"-")</f>
        <v>HAL</v>
      </c>
      <c r="C2163" s="45">
        <f>IFERROR((Ações!$D2163-Ações!$K2163)/Ações!$D2163,0)</f>
        <v>-8.5238095238095237</v>
      </c>
      <c r="D2163" s="46">
        <f>(Ações!$O2163)/0.06</f>
        <v>3.0019499999999999</v>
      </c>
      <c r="E2163" s="47">
        <f>IFERROR((Ações!$F2163-Ações!$K2163)/Ações!$F2163,0)</f>
        <v>-2.6058669285444789</v>
      </c>
      <c r="F2163" s="46">
        <f>IF(OR(Ações!$N2163&lt;0,Ações!$M2163&lt;0),"",(22.5*Ações!$M2163*Ações!$N2163)^0.5)</f>
        <v>7.9287451718415065</v>
      </c>
      <c r="G2163" s="47">
        <f>IFERROR((Ações!$H2163-Ações!$K2163)/Ações!$H2163,0)</f>
        <v>-8.5238095238095237</v>
      </c>
      <c r="H2163" s="48">
        <f>IFERROR(Ações!$I2163/(Ações!$P2163-Table_1[[#This Row],[CAGR LUCRO 5A]]),0)</f>
        <v>3.0019499999999999</v>
      </c>
      <c r="I2163" s="48">
        <f>IF(Ações!$S2163&lt;0,"",Ações!$O2163*(1+Ações!$S2163))</f>
        <v>0.180117</v>
      </c>
      <c r="J2163" s="49">
        <f>IFERROR(IF(Ações!$B2163="","",(VLOOKUP(Table_1[[#This Row],[AÇÕES]],'Dados Status Invest STOCKS'!A2149:AD2764,4)/Table_1[[#This Row],[LPA]]))/100,0)</f>
        <v>1.4613636363636362</v>
      </c>
      <c r="K2163" s="64">
        <f>IFERROR(IF(Ações!$B2163="","",VLOOKUP(Table_1[[#This Row],[AÇÕES]],'Dados Status Invest STOCKS'!A2149:AD2764,2)),0)</f>
        <v>28.59</v>
      </c>
      <c r="L2163" s="65">
        <f>IFERROR(IF(Ações!$B2163="","",VLOOKUP(Table_1[[#This Row],[AÇÕES]],'Dados Status Invest STOCKS'!A2149:AD2764,3)/100),0)</f>
        <v>6.3E-3</v>
      </c>
      <c r="M2163" s="66">
        <f>IFERROR(IF(Ações!$B2163="","",VLOOKUP(Table_1[[#This Row],[AÇÕES]],'Dados Status Invest STOCKS'!A2149:AD2764,28)),0)</f>
        <v>0.44</v>
      </c>
      <c r="N2163" s="66">
        <f>IFERROR(IF(Ações!$B2163="","",VLOOKUP(Table_1[[#This Row],[AÇÕES]],'Dados Status Invest STOCKS'!A2149:AD2764,27)),0)</f>
        <v>6.35</v>
      </c>
      <c r="O2163" s="66">
        <f>IFERROR(IF(Ações!$L2163="","",Ações!$K2163*Ações!$L2163),0)</f>
        <v>0.180117</v>
      </c>
      <c r="P2163" s="67">
        <f t="shared" si="33"/>
        <v>0.06</v>
      </c>
      <c r="Q2163" s="67">
        <f>IFERROR(Ações!$O2163/Ações!$M2163,0)</f>
        <v>0.40935681818181818</v>
      </c>
      <c r="R2163" s="67">
        <f>IFERROR(IF(Ações!$B2163="","",VLOOKUP(Table_1[[#This Row],[AÇÕES]],'Dados Status Invest STOCKS'!A2149:AD2764,18)/100),0)</f>
        <v>7.0099999999999996E-2</v>
      </c>
      <c r="S2163" s="65">
        <f>IFERROR(IF(Ações!$B2163="","",VLOOKUP(Table_1[[#This Row],[AÇÕES]],'Dados Status Invest STOCKS'!A2149:AD2764,25)/100),0)</f>
        <v>0</v>
      </c>
      <c r="T2163" s="67">
        <f>(1-Ações!$Q2163)*Ações!$R2163</f>
        <v>4.1404087045454549E-2</v>
      </c>
      <c r="U2163" s="68">
        <f>IF(Ações!$S2163=0,Ações!$T2163,IF(Ações!$T2163=0,Ações!$S2163,AVERAGE(Ações!$S2163,Ações!$T2163)))</f>
        <v>4.1404087045454549E-2</v>
      </c>
    </row>
    <row r="2164" spans="2:21" ht="15" customHeight="1" x14ac:dyDescent="0.2">
      <c r="B2164" s="63" t="str">
        <f>IFERROR('Dados Status Invest STOCKS'!A2151,"-")</f>
        <v>HALL</v>
      </c>
      <c r="C2164" s="45">
        <f>IFERROR((Ações!$D2164-Ações!$K2164)/Ações!$D2164,0)</f>
        <v>0</v>
      </c>
      <c r="D2164" s="46">
        <f>(Ações!$O2164)/0.06</f>
        <v>0</v>
      </c>
      <c r="E2164" s="47">
        <f>IFERROR((Ações!$F2164-Ações!$K2164)/Ações!$F2164,0)</f>
        <v>0.54047264313872923</v>
      </c>
      <c r="F2164" s="46">
        <f>IF(OR(Ações!$N2164&lt;0,Ações!$M2164&lt;0),"",(22.5*Ações!$M2164*Ações!$N2164)^0.5)</f>
        <v>8.9004494268548022</v>
      </c>
      <c r="G2164" s="47">
        <f>IFERROR((Ações!$H2164-Ações!$K2164)/Ações!$H2164,0)</f>
        <v>0</v>
      </c>
      <c r="H2164" s="48">
        <f>IFERROR(Ações!$I2164/(Ações!$P2164-Table_1[[#This Row],[CAGR LUCRO 5A]]),0)</f>
        <v>0</v>
      </c>
      <c r="I2164" s="48">
        <f>IF(Ações!$S2164&lt;0,"",Ações!$O2164*(1+Ações!$S2164))</f>
        <v>0</v>
      </c>
      <c r="J2164" s="49">
        <f>IFERROR(IF(Ações!$B2164="","",(VLOOKUP(Table_1[[#This Row],[AÇÕES]],'Dados Status Invest STOCKS'!A2150:AD2765,4)/Table_1[[#This Row],[LPA]]))/100,0)</f>
        <v>0.31972222222222224</v>
      </c>
      <c r="K2164" s="64">
        <f>IFERROR(IF(Ações!$B2164="","",VLOOKUP(Table_1[[#This Row],[AÇÕES]],'Dados Status Invest STOCKS'!A2150:AD2765,2)),0)</f>
        <v>4.09</v>
      </c>
      <c r="L2164" s="65">
        <f>IFERROR(IF(Ações!$B2164="","",VLOOKUP(Table_1[[#This Row],[AÇÕES]],'Dados Status Invest STOCKS'!A2150:AD2765,3)/100),0)</f>
        <v>0</v>
      </c>
      <c r="M2164" s="66">
        <f>IFERROR(IF(Ações!$B2164="","",VLOOKUP(Table_1[[#This Row],[AÇÕES]],'Dados Status Invest STOCKS'!A2150:AD2765,28)),0)</f>
        <v>0.36</v>
      </c>
      <c r="N2164" s="66">
        <f>IFERROR(IF(Ações!$B2164="","",VLOOKUP(Table_1[[#This Row],[AÇÕES]],'Dados Status Invest STOCKS'!A2150:AD2765,27)),0)</f>
        <v>9.7799999999999994</v>
      </c>
      <c r="O2164" s="66">
        <f>IFERROR(IF(Ações!$L2164="","",Ações!$K2164*Ações!$L2164),0)</f>
        <v>0</v>
      </c>
      <c r="P2164" s="67">
        <f t="shared" si="33"/>
        <v>0.06</v>
      </c>
      <c r="Q2164" s="67">
        <f>IFERROR(Ações!$O2164/Ações!$M2164,0)</f>
        <v>0</v>
      </c>
      <c r="R2164" s="67">
        <f>IFERROR(IF(Ações!$B2164="","",VLOOKUP(Table_1[[#This Row],[AÇÕES]],'Dados Status Invest STOCKS'!A2150:AD2765,18)/100),0)</f>
        <v>3.6299999999999999E-2</v>
      </c>
      <c r="S2164" s="65">
        <f>IFERROR(IF(Ações!$B2164="","",VLOOKUP(Table_1[[#This Row],[AÇÕES]],'Dados Status Invest STOCKS'!A2150:AD2765,25)/100),0)</f>
        <v>0</v>
      </c>
      <c r="T2164" s="67">
        <f>(1-Ações!$Q2164)*Ações!$R2164</f>
        <v>3.6299999999999999E-2</v>
      </c>
      <c r="U2164" s="68">
        <f>IF(Ações!$S2164=0,Ações!$T2164,IF(Ações!$T2164=0,Ações!$S2164,AVERAGE(Ações!$S2164,Ações!$T2164)))</f>
        <v>3.6299999999999999E-2</v>
      </c>
    </row>
    <row r="2165" spans="2:21" ht="15" customHeight="1" x14ac:dyDescent="0.2">
      <c r="B2165" s="63" t="str">
        <f>IFERROR('Dados Status Invest STOCKS'!A2152,"-")</f>
        <v>HALO</v>
      </c>
      <c r="C2165" s="45">
        <f>IFERROR((Ações!$D2165-Ações!$K2165)/Ações!$D2165,0)</f>
        <v>0</v>
      </c>
      <c r="D2165" s="46">
        <f>(Ações!$O2165)/0.06</f>
        <v>0</v>
      </c>
      <c r="E2165" s="47">
        <f>IFERROR((Ações!$F2165-Ações!$K2165)/Ações!$F2165,0)</f>
        <v>-2.0323318211216246</v>
      </c>
      <c r="F2165" s="46">
        <f>IF(OR(Ações!$N2165&lt;0,Ações!$M2165&lt;0),"",(22.5*Ações!$M2165*Ações!$N2165)^0.5)</f>
        <v>11.443338673656392</v>
      </c>
      <c r="G2165" s="47">
        <f>IFERROR((Ações!$H2165-Ações!$K2165)/Ações!$H2165,0)</f>
        <v>0</v>
      </c>
      <c r="H2165" s="48">
        <f>IFERROR(Ações!$I2165/(Ações!$P2165-Table_1[[#This Row],[CAGR LUCRO 5A]]),0)</f>
        <v>0</v>
      </c>
      <c r="I2165" s="48">
        <f>IF(Ações!$S2165&lt;0,"",Ações!$O2165*(1+Ações!$S2165))</f>
        <v>0</v>
      </c>
      <c r="J2165" s="49">
        <f>IFERROR(IF(Ações!$B2165="","",(VLOOKUP(Table_1[[#This Row],[AÇÕES]],'Dados Status Invest STOCKS'!A2151:AD2766,4)/Table_1[[#This Row],[LPA]]))/100,0)</f>
        <v>4.1030927835051544E-2</v>
      </c>
      <c r="K2165" s="64">
        <f>IFERROR(IF(Ações!$B2165="","",VLOOKUP(Table_1[[#This Row],[AÇÕES]],'Dados Status Invest STOCKS'!A2151:AD2766,2)),0)</f>
        <v>34.700000000000003</v>
      </c>
      <c r="L2165" s="65">
        <f>IFERROR(IF(Ações!$B2165="","",VLOOKUP(Table_1[[#This Row],[AÇÕES]],'Dados Status Invest STOCKS'!A2151:AD2766,3)/100),0)</f>
        <v>0</v>
      </c>
      <c r="M2165" s="66">
        <f>IFERROR(IF(Ações!$B2165="","",VLOOKUP(Table_1[[#This Row],[AÇÕES]],'Dados Status Invest STOCKS'!A2151:AD2766,28)),0)</f>
        <v>2.91</v>
      </c>
      <c r="N2165" s="66">
        <f>IFERROR(IF(Ações!$B2165="","",VLOOKUP(Table_1[[#This Row],[AÇÕES]],'Dados Status Invest STOCKS'!A2151:AD2766,27)),0)</f>
        <v>2</v>
      </c>
      <c r="O2165" s="66">
        <f>IFERROR(IF(Ações!$L2165="","",Ações!$K2165*Ações!$L2165),0)</f>
        <v>0</v>
      </c>
      <c r="P2165" s="67">
        <f t="shared" si="33"/>
        <v>0.06</v>
      </c>
      <c r="Q2165" s="67">
        <f>IFERROR(Ações!$O2165/Ações!$M2165,0)</f>
        <v>0</v>
      </c>
      <c r="R2165" s="67">
        <f>IFERROR(IF(Ações!$B2165="","",VLOOKUP(Table_1[[#This Row],[AÇÕES]],'Dados Status Invest STOCKS'!A2151:AD2766,18)/100),0)</f>
        <v>1.4524000000000001</v>
      </c>
      <c r="S2165" s="65">
        <f>IFERROR(IF(Ações!$B2165="","",VLOOKUP(Table_1[[#This Row],[AÇÕES]],'Dados Status Invest STOCKS'!A2151:AD2766,25)/100),0)</f>
        <v>0</v>
      </c>
      <c r="T2165" s="67">
        <f>(1-Ações!$Q2165)*Ações!$R2165</f>
        <v>1.4524000000000001</v>
      </c>
      <c r="U2165" s="68">
        <f>IF(Ações!$S2165=0,Ações!$T2165,IF(Ações!$T2165=0,Ações!$S2165,AVERAGE(Ações!$S2165,Ações!$T2165)))</f>
        <v>1.4524000000000001</v>
      </c>
    </row>
    <row r="2166" spans="2:21" ht="15" customHeight="1" x14ac:dyDescent="0.2">
      <c r="B2166" s="63" t="str">
        <f>IFERROR('Dados Status Invest STOCKS'!A2153,"-")</f>
        <v>HAPP</v>
      </c>
      <c r="C2166" s="45">
        <f>IFERROR((Ações!$D2166-Ações!$K2166)/Ações!$D2166,0)</f>
        <v>0</v>
      </c>
      <c r="D2166" s="46">
        <f>(Ações!$O2166)/0.06</f>
        <v>0</v>
      </c>
      <c r="E2166" s="47">
        <f>IFERROR((Ações!$F2166-Ações!$K2166)/Ações!$F2166,0)</f>
        <v>0.92813759258182715</v>
      </c>
      <c r="F2166" s="46">
        <f>IF(OR(Ações!$N2166&lt;0,Ações!$M2166&lt;0),"",(22.5*Ações!$M2166*Ações!$N2166)^0.5)</f>
        <v>5.5661925945838417</v>
      </c>
      <c r="G2166" s="47">
        <f>IFERROR((Ações!$H2166-Ações!$K2166)/Ações!$H2166,0)</f>
        <v>0</v>
      </c>
      <c r="H2166" s="48">
        <f>IFERROR(Ações!$I2166/(Ações!$P2166-Table_1[[#This Row],[CAGR LUCRO 5A]]),0)</f>
        <v>0</v>
      </c>
      <c r="I2166" s="48">
        <f>IF(Ações!$S2166&lt;0,"",Ações!$O2166*(1+Ações!$S2166))</f>
        <v>0</v>
      </c>
      <c r="J2166" s="49">
        <f>IFERROR(IF(Ações!$B2166="","",(VLOOKUP(Table_1[[#This Row],[AÇÕES]],'Dados Status Invest STOCKS'!A2152:AD2767,4)/Table_1[[#This Row],[LPA]]))/100,0)</f>
        <v>1.9555555555555555E-2</v>
      </c>
      <c r="K2166" s="64">
        <f>IFERROR(IF(Ações!$B2166="","",VLOOKUP(Table_1[[#This Row],[AÇÕES]],'Dados Status Invest STOCKS'!A2152:AD2767,2)),0)</f>
        <v>0.4</v>
      </c>
      <c r="L2166" s="65">
        <f>IFERROR(IF(Ações!$B2166="","",VLOOKUP(Table_1[[#This Row],[AÇÕES]],'Dados Status Invest STOCKS'!A2152:AD2767,3)/100),0)</f>
        <v>0</v>
      </c>
      <c r="M2166" s="66">
        <f>IFERROR(IF(Ações!$B2166="","",VLOOKUP(Table_1[[#This Row],[AÇÕES]],'Dados Status Invest STOCKS'!A2152:AD2767,28)),0)</f>
        <v>0.45</v>
      </c>
      <c r="N2166" s="66">
        <f>IFERROR(IF(Ações!$B2166="","",VLOOKUP(Table_1[[#This Row],[AÇÕES]],'Dados Status Invest STOCKS'!A2152:AD2767,27)),0)</f>
        <v>3.06</v>
      </c>
      <c r="O2166" s="66">
        <f>IFERROR(IF(Ações!$L2166="","",Ações!$K2166*Ações!$L2166),0)</f>
        <v>0</v>
      </c>
      <c r="P2166" s="67">
        <f t="shared" si="33"/>
        <v>0.06</v>
      </c>
      <c r="Q2166" s="67">
        <f>IFERROR(Ações!$O2166/Ações!$M2166,0)</f>
        <v>0</v>
      </c>
      <c r="R2166" s="67">
        <f>IFERROR(IF(Ações!$B2166="","",VLOOKUP(Table_1[[#This Row],[AÇÕES]],'Dados Status Invest STOCKS'!A2152:AD2767,18)/100),0)</f>
        <v>0.1487</v>
      </c>
      <c r="S2166" s="65">
        <f>IFERROR(IF(Ações!$B2166="","",VLOOKUP(Table_1[[#This Row],[AÇÕES]],'Dados Status Invest STOCKS'!A2152:AD2767,25)/100),0)</f>
        <v>0</v>
      </c>
      <c r="T2166" s="67">
        <f>(1-Ações!$Q2166)*Ações!$R2166</f>
        <v>0.1487</v>
      </c>
      <c r="U2166" s="68">
        <f>IF(Ações!$S2166=0,Ações!$T2166,IF(Ações!$T2166=0,Ações!$S2166,AVERAGE(Ações!$S2166,Ações!$T2166)))</f>
        <v>0.1487</v>
      </c>
    </row>
    <row r="2167" spans="2:21" ht="15" customHeight="1" x14ac:dyDescent="0.2">
      <c r="B2167" s="63" t="str">
        <f>IFERROR('Dados Status Invest STOCKS'!A2154,"-")</f>
        <v>HARP</v>
      </c>
      <c r="C2167" s="45">
        <f>IFERROR((Ações!$D2167-Ações!$K2167)/Ações!$D2167,0)</f>
        <v>0</v>
      </c>
      <c r="D2167" s="46">
        <f>(Ações!$O2167)/0.06</f>
        <v>0</v>
      </c>
      <c r="E2167" s="47">
        <f>IFERROR((Ações!$F2167-Ações!$K2167)/Ações!$F2167,0)</f>
        <v>0</v>
      </c>
      <c r="F2167" s="46" t="str">
        <f>IF(OR(Ações!$N2167&lt;0,Ações!$M2167&lt;0),"",(22.5*Ações!$M2167*Ações!$N2167)^0.5)</f>
        <v/>
      </c>
      <c r="G2167" s="47">
        <f>IFERROR((Ações!$H2167-Ações!$K2167)/Ações!$H2167,0)</f>
        <v>0</v>
      </c>
      <c r="H2167" s="48">
        <f>IFERROR(Ações!$I2167/(Ações!$P2167-Table_1[[#This Row],[CAGR LUCRO 5A]]),0)</f>
        <v>0</v>
      </c>
      <c r="I2167" s="48">
        <f>IF(Ações!$S2167&lt;0,"",Ações!$O2167*(1+Ações!$S2167))</f>
        <v>0</v>
      </c>
      <c r="J2167" s="49">
        <f>IFERROR(IF(Ações!$B2167="","",(VLOOKUP(Table_1[[#This Row],[AÇÕES]],'Dados Status Invest STOCKS'!A2153:AD2768,4)/Table_1[[#This Row],[LPA]]))/100,0)</f>
        <v>5.1692307692307697E-3</v>
      </c>
      <c r="K2167" s="64">
        <f>IFERROR(IF(Ações!$B2167="","",VLOOKUP(Table_1[[#This Row],[AÇÕES]],'Dados Status Invest STOCKS'!A2153:AD2768,2)),0)</f>
        <v>5.48</v>
      </c>
      <c r="L2167" s="65">
        <f>IFERROR(IF(Ações!$B2167="","",VLOOKUP(Table_1[[#This Row],[AÇÕES]],'Dados Status Invest STOCKS'!A2153:AD2768,3)/100),0)</f>
        <v>0</v>
      </c>
      <c r="M2167" s="66">
        <f>IFERROR(IF(Ações!$B2167="","",VLOOKUP(Table_1[[#This Row],[AÇÕES]],'Dados Status Invest STOCKS'!A2153:AD2768,28)),0)</f>
        <v>-3.25</v>
      </c>
      <c r="N2167" s="66">
        <f>IFERROR(IF(Ações!$B2167="","",VLOOKUP(Table_1[[#This Row],[AÇÕES]],'Dados Status Invest STOCKS'!A2153:AD2768,27)),0)</f>
        <v>2.35</v>
      </c>
      <c r="O2167" s="66">
        <f>IFERROR(IF(Ações!$L2167="","",Ações!$K2167*Ações!$L2167),0)</f>
        <v>0</v>
      </c>
      <c r="P2167" s="67">
        <f t="shared" si="33"/>
        <v>0.06</v>
      </c>
      <c r="Q2167" s="67">
        <f>IFERROR(Ações!$O2167/Ações!$M2167,0)</f>
        <v>0</v>
      </c>
      <c r="R2167" s="67">
        <f>IFERROR(IF(Ações!$B2167="","",VLOOKUP(Table_1[[#This Row],[AÇÕES]],'Dados Status Invest STOCKS'!A2153:AD2768,18)/100),0)</f>
        <v>-1.3840000000000001</v>
      </c>
      <c r="S2167" s="65">
        <f>IFERROR(IF(Ações!$B2167="","",VLOOKUP(Table_1[[#This Row],[AÇÕES]],'Dados Status Invest STOCKS'!A2153:AD2768,25)/100),0)</f>
        <v>0</v>
      </c>
      <c r="T2167" s="67">
        <f>(1-Ações!$Q2167)*Ações!$R2167</f>
        <v>-1.3840000000000001</v>
      </c>
      <c r="U2167" s="68">
        <f>IF(Ações!$S2167=0,Ações!$T2167,IF(Ações!$T2167=0,Ações!$S2167,AVERAGE(Ações!$S2167,Ações!$T2167)))</f>
        <v>-1.3840000000000001</v>
      </c>
    </row>
    <row r="2168" spans="2:21" ht="15" customHeight="1" x14ac:dyDescent="0.2">
      <c r="B2168" s="63" t="str">
        <f>IFERROR('Dados Status Invest STOCKS'!A2155,"-")</f>
        <v>HAS</v>
      </c>
      <c r="C2168" s="45">
        <f>IFERROR((Ações!$D2168-Ações!$K2168)/Ações!$D2168,0)</f>
        <v>-1.150537634408602</v>
      </c>
      <c r="D2168" s="46">
        <f>(Ações!$O2168)/0.06</f>
        <v>45.295650000000002</v>
      </c>
      <c r="E2168" s="47">
        <f>IFERROR((Ações!$F2168-Ações!$K2168)/Ações!$F2168,0)</f>
        <v>-1.4272556862951205</v>
      </c>
      <c r="F2168" s="46">
        <f>IF(OR(Ações!$N2168&lt;0,Ações!$M2168&lt;0),"",(22.5*Ações!$M2168*Ações!$N2168)^0.5)</f>
        <v>40.131742424170923</v>
      </c>
      <c r="G2168" s="47">
        <f>IFERROR((Ações!$H2168-Ações!$K2168)/Ações!$H2168,0)</f>
        <v>0</v>
      </c>
      <c r="H2168" s="48">
        <f>IFERROR(Ações!$I2168/(Ações!$P2168-Table_1[[#This Row],[CAGR LUCRO 5A]]),0)</f>
        <v>0</v>
      </c>
      <c r="I2168" s="48" t="str">
        <f>IF(Ações!$S2168&lt;0,"",Ações!$O2168*(1+Ações!$S2168))</f>
        <v/>
      </c>
      <c r="J2168" s="49">
        <f>IFERROR(IF(Ações!$B2168="","",(VLOOKUP(Table_1[[#This Row],[AÇÕES]],'Dados Status Invest STOCKS'!A2154:AD2769,4)/Table_1[[#This Row],[LPA]]))/100,0)</f>
        <v>9.0978593272171254E-2</v>
      </c>
      <c r="K2168" s="64">
        <f>IFERROR(IF(Ações!$B2168="","",VLOOKUP(Table_1[[#This Row],[AÇÕES]],'Dados Status Invest STOCKS'!A2154:AD2769,2)),0)</f>
        <v>97.41</v>
      </c>
      <c r="L2168" s="65">
        <f>IFERROR(IF(Ações!$B2168="","",VLOOKUP(Table_1[[#This Row],[AÇÕES]],'Dados Status Invest STOCKS'!A2154:AD2769,3)/100),0)</f>
        <v>2.7900000000000001E-2</v>
      </c>
      <c r="M2168" s="66">
        <f>IFERROR(IF(Ações!$B2168="","",VLOOKUP(Table_1[[#This Row],[AÇÕES]],'Dados Status Invest STOCKS'!A2154:AD2769,28)),0)</f>
        <v>3.27</v>
      </c>
      <c r="N2168" s="66">
        <f>IFERROR(IF(Ações!$B2168="","",VLOOKUP(Table_1[[#This Row],[AÇÕES]],'Dados Status Invest STOCKS'!A2154:AD2769,27)),0)</f>
        <v>21.89</v>
      </c>
      <c r="O2168" s="66">
        <f>IFERROR(IF(Ações!$L2168="","",Ações!$K2168*Ações!$L2168),0)</f>
        <v>2.7177389999999999</v>
      </c>
      <c r="P2168" s="67">
        <f t="shared" si="33"/>
        <v>0.06</v>
      </c>
      <c r="Q2168" s="67">
        <f>IFERROR(Ações!$O2168/Ações!$M2168,0)</f>
        <v>0.83111284403669716</v>
      </c>
      <c r="R2168" s="67">
        <f>IFERROR(IF(Ações!$B2168="","",VLOOKUP(Table_1[[#This Row],[AÇÕES]],'Dados Status Invest STOCKS'!A2154:AD2769,18)/100),0)</f>
        <v>0.14960000000000001</v>
      </c>
      <c r="S2168" s="65">
        <f>IFERROR(IF(Ações!$B2168="","",VLOOKUP(Table_1[[#This Row],[AÇÕES]],'Dados Status Invest STOCKS'!A2154:AD2769,25)/100),0)</f>
        <v>-0.1321</v>
      </c>
      <c r="T2168" s="67">
        <f>(1-Ações!$Q2168)*Ações!$R2168</f>
        <v>2.5265518532110107E-2</v>
      </c>
      <c r="U2168" s="68">
        <f>IF(Ações!$S2168=0,Ações!$T2168,IF(Ações!$T2168=0,Ações!$S2168,AVERAGE(Ações!$S2168,Ações!$T2168)))</f>
        <v>-5.3417240733944944E-2</v>
      </c>
    </row>
    <row r="2169" spans="2:21" ht="15" customHeight="1" x14ac:dyDescent="0.2">
      <c r="B2169" s="63" t="str">
        <f>IFERROR('Dados Status Invest STOCKS'!A2156,"-")</f>
        <v>HAYN</v>
      </c>
      <c r="C2169" s="45">
        <f>IFERROR((Ações!$D2169-Ações!$K2169)/Ações!$D2169,0)</f>
        <v>-1.4390243902439019</v>
      </c>
      <c r="D2169" s="46">
        <f>(Ações!$O2169)/0.06</f>
        <v>14.657500000000002</v>
      </c>
      <c r="E2169" s="47">
        <f>IFERROR((Ações!$F2169-Ações!$K2169)/Ações!$F2169,0)</f>
        <v>0</v>
      </c>
      <c r="F2169" s="46" t="str">
        <f>IF(OR(Ações!$N2169&lt;0,Ações!$M2169&lt;0),"",(22.5*Ações!$M2169*Ações!$N2169)^0.5)</f>
        <v/>
      </c>
      <c r="G2169" s="47">
        <f>IFERROR((Ações!$H2169-Ações!$K2169)/Ações!$H2169,0)</f>
        <v>-1.4390243902439019</v>
      </c>
      <c r="H2169" s="48">
        <f>IFERROR(Ações!$I2169/(Ações!$P2169-Table_1[[#This Row],[CAGR LUCRO 5A]]),0)</f>
        <v>14.657500000000002</v>
      </c>
      <c r="I2169" s="48">
        <f>IF(Ações!$S2169&lt;0,"",Ações!$O2169*(1+Ações!$S2169))</f>
        <v>0.87945000000000007</v>
      </c>
      <c r="J2169" s="49">
        <f>IFERROR(IF(Ações!$B2169="","",(VLOOKUP(Table_1[[#This Row],[AÇÕES]],'Dados Status Invest STOCKS'!A2155:AD2770,4)/Table_1[[#This Row],[LPA]]))/100,0)</f>
        <v>0.74985507246376826</v>
      </c>
      <c r="K2169" s="64">
        <f>IFERROR(IF(Ações!$B2169="","",VLOOKUP(Table_1[[#This Row],[AÇÕES]],'Dados Status Invest STOCKS'!A2155:AD2770,2)),0)</f>
        <v>35.75</v>
      </c>
      <c r="L2169" s="65">
        <f>IFERROR(IF(Ações!$B2169="","",VLOOKUP(Table_1[[#This Row],[AÇÕES]],'Dados Status Invest STOCKS'!A2155:AD2770,3)/100),0)</f>
        <v>2.46E-2</v>
      </c>
      <c r="M2169" s="66">
        <f>IFERROR(IF(Ações!$B2169="","",VLOOKUP(Table_1[[#This Row],[AÇÕES]],'Dados Status Invest STOCKS'!A2155:AD2770,28)),0)</f>
        <v>-0.69</v>
      </c>
      <c r="N2169" s="66">
        <f>IFERROR(IF(Ações!$B2169="","",VLOOKUP(Table_1[[#This Row],[AÇÕES]],'Dados Status Invest STOCKS'!A2155:AD2770,27)),0)</f>
        <v>27.32</v>
      </c>
      <c r="O2169" s="66">
        <f>IFERROR(IF(Ações!$L2169="","",Ações!$K2169*Ações!$L2169),0)</f>
        <v>0.87945000000000007</v>
      </c>
      <c r="P2169" s="67">
        <f t="shared" si="33"/>
        <v>0.06</v>
      </c>
      <c r="Q2169" s="67">
        <f>IFERROR(Ações!$O2169/Ações!$M2169,0)</f>
        <v>-1.2745652173913045</v>
      </c>
      <c r="R2169" s="67">
        <f>IFERROR(IF(Ações!$B2169="","",VLOOKUP(Table_1[[#This Row],[AÇÕES]],'Dados Status Invest STOCKS'!A2155:AD2770,18)/100),0)</f>
        <v>-2.53E-2</v>
      </c>
      <c r="S2169" s="65">
        <f>IFERROR(IF(Ações!$B2169="","",VLOOKUP(Table_1[[#This Row],[AÇÕES]],'Dados Status Invest STOCKS'!A2155:AD2770,25)/100),0)</f>
        <v>0</v>
      </c>
      <c r="T2169" s="67">
        <f>(1-Ações!$Q2169)*Ações!$R2169</f>
        <v>-5.75465E-2</v>
      </c>
      <c r="U2169" s="68">
        <f>IF(Ações!$S2169=0,Ações!$T2169,IF(Ações!$T2169=0,Ações!$S2169,AVERAGE(Ações!$S2169,Ações!$T2169)))</f>
        <v>-5.75465E-2</v>
      </c>
    </row>
    <row r="2170" spans="2:21" ht="15" customHeight="1" x14ac:dyDescent="0.2">
      <c r="B2170" s="63" t="str">
        <f>IFERROR('Dados Status Invest STOCKS'!A2157,"-")</f>
        <v>HBAN</v>
      </c>
      <c r="C2170" s="45">
        <f>IFERROR((Ações!$D2170-Ações!$K2170)/Ações!$D2170,0)</f>
        <v>-0.55038759689922467</v>
      </c>
      <c r="D2170" s="46">
        <f>(Ações!$O2170)/0.06</f>
        <v>10.087800000000001</v>
      </c>
      <c r="E2170" s="47">
        <f>IFERROR((Ações!$F2170-Ações!$K2170)/Ações!$F2170,0)</f>
        <v>-3.0516371480891945E-2</v>
      </c>
      <c r="F2170" s="46">
        <f>IF(OR(Ações!$N2170&lt;0,Ações!$M2170&lt;0),"",(22.5*Ações!$M2170*Ações!$N2170)^0.5)</f>
        <v>15.176857382211905</v>
      </c>
      <c r="G2170" s="47">
        <f>IFERROR((Ações!$H2170-Ações!$K2170)/Ações!$H2170,0)</f>
        <v>0.58638498245603599</v>
      </c>
      <c r="H2170" s="48">
        <f>IFERROR(Ações!$I2170/(Ações!$P2170-Table_1[[#This Row],[CAGR LUCRO 5A]]),0)</f>
        <v>37.812940383233531</v>
      </c>
      <c r="I2170" s="48">
        <f>IF(Ações!$S2170&lt;0,"",Ações!$O2170*(1+Ações!$S2170))</f>
        <v>0.63147610440000002</v>
      </c>
      <c r="J2170" s="49">
        <f>IFERROR(IF(Ações!$B2170="","",(VLOOKUP(Table_1[[#This Row],[AÇÕES]],'Dados Status Invest STOCKS'!A2156:AD2771,4)/Table_1[[#This Row],[LPA]]))/100,0)</f>
        <v>0.2706578947368421</v>
      </c>
      <c r="K2170" s="64">
        <f>IFERROR(IF(Ações!$B2170="","",VLOOKUP(Table_1[[#This Row],[AÇÕES]],'Dados Status Invest STOCKS'!A2156:AD2771,2)),0)</f>
        <v>15.64</v>
      </c>
      <c r="L2170" s="65">
        <f>IFERROR(IF(Ações!$B2170="","",VLOOKUP(Table_1[[#This Row],[AÇÕES]],'Dados Status Invest STOCKS'!A2156:AD2771,3)/100),0)</f>
        <v>3.8699999999999998E-2</v>
      </c>
      <c r="M2170" s="66">
        <f>IFERROR(IF(Ações!$B2170="","",VLOOKUP(Table_1[[#This Row],[AÇÕES]],'Dados Status Invest STOCKS'!A2156:AD2771,28)),0)</f>
        <v>0.76</v>
      </c>
      <c r="N2170" s="66">
        <f>IFERROR(IF(Ações!$B2170="","",VLOOKUP(Table_1[[#This Row],[AÇÕES]],'Dados Status Invest STOCKS'!A2156:AD2771,27)),0)</f>
        <v>13.47</v>
      </c>
      <c r="O2170" s="66">
        <f>IFERROR(IF(Ações!$L2170="","",Ações!$K2170*Ações!$L2170),0)</f>
        <v>0.60526800000000003</v>
      </c>
      <c r="P2170" s="67">
        <f t="shared" si="33"/>
        <v>0.06</v>
      </c>
      <c r="Q2170" s="67">
        <f>IFERROR(Ações!$O2170/Ações!$M2170,0)</f>
        <v>0.79640526315789473</v>
      </c>
      <c r="R2170" s="67">
        <f>IFERROR(IF(Ações!$B2170="","",VLOOKUP(Table_1[[#This Row],[AÇÕES]],'Dados Status Invest STOCKS'!A2156:AD2771,18)/100),0)</f>
        <v>5.6500000000000002E-2</v>
      </c>
      <c r="S2170" s="65">
        <f>IFERROR(IF(Ações!$B2170="","",VLOOKUP(Table_1[[#This Row],[AÇÕES]],'Dados Status Invest STOCKS'!A2156:AD2771,25)/100),0)</f>
        <v>4.3299999999999998E-2</v>
      </c>
      <c r="T2170" s="67">
        <f>(1-Ações!$Q2170)*Ações!$R2170</f>
        <v>1.1503102631578948E-2</v>
      </c>
      <c r="U2170" s="68">
        <f>IF(Ações!$S2170=0,Ações!$T2170,IF(Ações!$T2170=0,Ações!$S2170,AVERAGE(Ações!$S2170,Ações!$T2170)))</f>
        <v>2.7401551315789474E-2</v>
      </c>
    </row>
    <row r="2171" spans="2:21" ht="15" customHeight="1" x14ac:dyDescent="0.2">
      <c r="B2171" s="63" t="str">
        <f>IFERROR('Dados Status Invest STOCKS'!A2158,"-")</f>
        <v>HBANN</v>
      </c>
      <c r="C2171" s="45">
        <f>IFERROR((Ações!$D2171-Ações!$K2171)/Ações!$D2171,0)</f>
        <v>-0.36674259681093402</v>
      </c>
      <c r="D2171" s="46">
        <f>(Ações!$O2171)/0.06</f>
        <v>18.357516666666665</v>
      </c>
      <c r="E2171" s="47">
        <f>IFERROR((Ações!$F2171-Ações!$K2171)/Ações!$F2171,0)</f>
        <v>-0.65317492074524153</v>
      </c>
      <c r="F2171" s="46">
        <f>IF(OR(Ações!$N2171&lt;0,Ações!$M2171&lt;0),"",(22.5*Ações!$M2171*Ações!$N2171)^0.5)</f>
        <v>15.176857382211905</v>
      </c>
      <c r="G2171" s="47">
        <f>IFERROR((Ações!$H2171-Ações!$K2171)/Ações!$H2171,0)</f>
        <v>0.63537810526306593</v>
      </c>
      <c r="H2171" s="48">
        <f>IFERROR(Ações!$I2171/(Ações!$P2171-Table_1[[#This Row],[CAGR LUCRO 5A]]),0)</f>
        <v>68.811007682634724</v>
      </c>
      <c r="I2171" s="48">
        <f>IF(Ações!$S2171&lt;0,"",Ações!$O2171*(1+Ações!$S2171))</f>
        <v>1.1491438282999999</v>
      </c>
      <c r="J2171" s="49">
        <f>IFERROR(IF(Ações!$B2171="","",(VLOOKUP(Table_1[[#This Row],[AÇÕES]],'Dados Status Invest STOCKS'!A2157:AD2772,4)/Table_1[[#This Row],[LPA]]))/100,0)</f>
        <v>0.43407894736842112</v>
      </c>
      <c r="K2171" s="64">
        <f>IFERROR(IF(Ações!$B2171="","",VLOOKUP(Table_1[[#This Row],[AÇÕES]],'Dados Status Invest STOCKS'!A2157:AD2772,2)),0)</f>
        <v>25.09</v>
      </c>
      <c r="L2171" s="65">
        <f>IFERROR(IF(Ações!$B2171="","",VLOOKUP(Table_1[[#This Row],[AÇÕES]],'Dados Status Invest STOCKS'!A2157:AD2772,3)/100),0)</f>
        <v>4.3899999999999995E-2</v>
      </c>
      <c r="M2171" s="66">
        <f>IFERROR(IF(Ações!$B2171="","",VLOOKUP(Table_1[[#This Row],[AÇÕES]],'Dados Status Invest STOCKS'!A2157:AD2772,28)),0)</f>
        <v>0.76</v>
      </c>
      <c r="N2171" s="66">
        <f>IFERROR(IF(Ações!$B2171="","",VLOOKUP(Table_1[[#This Row],[AÇÕES]],'Dados Status Invest STOCKS'!A2157:AD2772,27)),0)</f>
        <v>13.47</v>
      </c>
      <c r="O2171" s="66">
        <f>IFERROR(IF(Ações!$L2171="","",Ações!$K2171*Ações!$L2171),0)</f>
        <v>1.101451</v>
      </c>
      <c r="P2171" s="67">
        <f t="shared" si="33"/>
        <v>0.06</v>
      </c>
      <c r="Q2171" s="67">
        <f>IFERROR(Ações!$O2171/Ações!$M2171,0)</f>
        <v>1.4492776315789473</v>
      </c>
      <c r="R2171" s="67">
        <f>IFERROR(IF(Ações!$B2171="","",VLOOKUP(Table_1[[#This Row],[AÇÕES]],'Dados Status Invest STOCKS'!A2157:AD2772,18)/100),0)</f>
        <v>5.6500000000000002E-2</v>
      </c>
      <c r="S2171" s="65">
        <f>IFERROR(IF(Ações!$B2171="","",VLOOKUP(Table_1[[#This Row],[AÇÕES]],'Dados Status Invest STOCKS'!A2157:AD2772,25)/100),0)</f>
        <v>4.3299999999999998E-2</v>
      </c>
      <c r="T2171" s="67">
        <f>(1-Ações!$Q2171)*Ações!$R2171</f>
        <v>-2.5384186184210521E-2</v>
      </c>
      <c r="U2171" s="68">
        <f>IF(Ações!$S2171=0,Ações!$T2171,IF(Ações!$T2171=0,Ações!$S2171,AVERAGE(Ações!$S2171,Ações!$T2171)))</f>
        <v>8.9579069078947384E-3</v>
      </c>
    </row>
    <row r="2172" spans="2:21" ht="15" customHeight="1" x14ac:dyDescent="0.2">
      <c r="B2172" s="63" t="str">
        <f>IFERROR('Dados Status Invest STOCKS'!A2159,"-")</f>
        <v>HBANO</v>
      </c>
      <c r="C2172" s="45">
        <f>IFERROR((Ações!$D2172-Ações!$K2172)/Ações!$D2172,0)</f>
        <v>-0.92307692307692291</v>
      </c>
      <c r="D2172" s="46">
        <f>(Ações!$O2172)/0.06</f>
        <v>13.010400000000001</v>
      </c>
      <c r="E2172" s="47">
        <f>IFERROR((Ações!$F2172-Ações!$K2172)/Ações!$F2172,0)</f>
        <v>-0.64856263519513524</v>
      </c>
      <c r="F2172" s="46">
        <f>IF(OR(Ações!$N2172&lt;0,Ações!$M2172&lt;0),"",(22.5*Ações!$M2172*Ações!$N2172)^0.5)</f>
        <v>15.176857382211905</v>
      </c>
      <c r="G2172" s="47">
        <f>IFERROR((Ações!$H2172-Ações!$K2172)/Ações!$H2172,0)</f>
        <v>0.48695829554642928</v>
      </c>
      <c r="H2172" s="48">
        <f>IFERROR(Ações!$I2172/(Ações!$P2172-Table_1[[#This Row],[CAGR LUCRO 5A]]),0)</f>
        <v>48.767965221556878</v>
      </c>
      <c r="I2172" s="48">
        <f>IF(Ações!$S2172&lt;0,"",Ações!$O2172*(1+Ações!$S2172))</f>
        <v>0.81442501919999988</v>
      </c>
      <c r="J2172" s="49">
        <f>IFERROR(IF(Ações!$B2172="","",(VLOOKUP(Table_1[[#This Row],[AÇÕES]],'Dados Status Invest STOCKS'!A2158:AD2773,4)/Table_1[[#This Row],[LPA]]))/100,0)</f>
        <v>0.43289473684210528</v>
      </c>
      <c r="K2172" s="64">
        <f>IFERROR(IF(Ações!$B2172="","",VLOOKUP(Table_1[[#This Row],[AÇÕES]],'Dados Status Invest STOCKS'!A2158:AD2773,2)),0)</f>
        <v>25.02</v>
      </c>
      <c r="L2172" s="65">
        <f>IFERROR(IF(Ações!$B2172="","",VLOOKUP(Table_1[[#This Row],[AÇÕES]],'Dados Status Invest STOCKS'!A2158:AD2773,3)/100),0)</f>
        <v>3.1200000000000002E-2</v>
      </c>
      <c r="M2172" s="66">
        <f>IFERROR(IF(Ações!$B2172="","",VLOOKUP(Table_1[[#This Row],[AÇÕES]],'Dados Status Invest STOCKS'!A2158:AD2773,28)),0)</f>
        <v>0.76</v>
      </c>
      <c r="N2172" s="66">
        <f>IFERROR(IF(Ações!$B2172="","",VLOOKUP(Table_1[[#This Row],[AÇÕES]],'Dados Status Invest STOCKS'!A2158:AD2773,27)),0)</f>
        <v>13.47</v>
      </c>
      <c r="O2172" s="66">
        <f>IFERROR(IF(Ações!$L2172="","",Ações!$K2172*Ações!$L2172),0)</f>
        <v>0.78062399999999998</v>
      </c>
      <c r="P2172" s="67">
        <f t="shared" si="33"/>
        <v>0.06</v>
      </c>
      <c r="Q2172" s="67">
        <f>IFERROR(Ações!$O2172/Ações!$M2172,0)</f>
        <v>1.0271368421052631</v>
      </c>
      <c r="R2172" s="67">
        <f>IFERROR(IF(Ações!$B2172="","",VLOOKUP(Table_1[[#This Row],[AÇÕES]],'Dados Status Invest STOCKS'!A2158:AD2773,18)/100),0)</f>
        <v>5.6500000000000002E-2</v>
      </c>
      <c r="S2172" s="65">
        <f>IFERROR(IF(Ações!$B2172="","",VLOOKUP(Table_1[[#This Row],[AÇÕES]],'Dados Status Invest STOCKS'!A2158:AD2773,25)/100),0)</f>
        <v>4.3299999999999998E-2</v>
      </c>
      <c r="T2172" s="67">
        <f>(1-Ações!$Q2172)*Ações!$R2172</f>
        <v>-1.5332315789473667E-3</v>
      </c>
      <c r="U2172" s="68">
        <f>IF(Ações!$S2172=0,Ações!$T2172,IF(Ações!$T2172=0,Ações!$S2172,AVERAGE(Ações!$S2172,Ações!$T2172)))</f>
        <v>2.0883384210526316E-2</v>
      </c>
    </row>
    <row r="2173" spans="2:21" ht="15" customHeight="1" x14ac:dyDescent="0.2">
      <c r="B2173" s="63" t="str">
        <f>IFERROR('Dados Status Invest STOCKS'!A2160,"-")</f>
        <v>HBB</v>
      </c>
      <c r="C2173" s="45">
        <f>IFERROR((Ações!$D2173-Ações!$K2173)/Ações!$D2173,0)</f>
        <v>-0.99335548172757493</v>
      </c>
      <c r="D2173" s="46">
        <f>(Ações!$O2173)/0.06</f>
        <v>6.5818666666666656</v>
      </c>
      <c r="E2173" s="47">
        <f>IFERROR((Ações!$F2173-Ações!$K2173)/Ações!$F2173,0)</f>
        <v>0.22068294125024912</v>
      </c>
      <c r="F2173" s="46">
        <f>IF(OR(Ações!$N2173&lt;0,Ações!$M2173&lt;0),"",(22.5*Ações!$M2173*Ações!$N2173)^0.5)</f>
        <v>16.835253190849254</v>
      </c>
      <c r="G2173" s="47">
        <f>IFERROR((Ações!$H2173-Ações!$K2173)/Ações!$H2173,0)</f>
        <v>4.5295501784383712</v>
      </c>
      <c r="H2173" s="48">
        <f>IFERROR(Ações!$I2173/(Ações!$P2173-Table_1[[#This Row],[CAGR LUCRO 5A]]),0)</f>
        <v>-3.717187555555554</v>
      </c>
      <c r="I2173" s="48">
        <f>IF(Ações!$S2173&lt;0,"",Ações!$O2173*(1+Ações!$S2173))</f>
        <v>0.46836563199999992</v>
      </c>
      <c r="J2173" s="49">
        <f>IFERROR(IF(Ações!$B2173="","",(VLOOKUP(Table_1[[#This Row],[AÇÕES]],'Dados Status Invest STOCKS'!A2159:AD2774,4)/Table_1[[#This Row],[LPA]]))/100,0)</f>
        <v>3.3115577889447231E-2</v>
      </c>
      <c r="K2173" s="64">
        <f>IFERROR(IF(Ações!$B2173="","",VLOOKUP(Table_1[[#This Row],[AÇÕES]],'Dados Status Invest STOCKS'!A2159:AD2774,2)),0)</f>
        <v>13.12</v>
      </c>
      <c r="L2173" s="65">
        <f>IFERROR(IF(Ações!$B2173="","",VLOOKUP(Table_1[[#This Row],[AÇÕES]],'Dados Status Invest STOCKS'!A2159:AD2774,3)/100),0)</f>
        <v>3.0099999999999998E-2</v>
      </c>
      <c r="M2173" s="66">
        <f>IFERROR(IF(Ações!$B2173="","",VLOOKUP(Table_1[[#This Row],[AÇÕES]],'Dados Status Invest STOCKS'!A2159:AD2774,28)),0)</f>
        <v>1.99</v>
      </c>
      <c r="N2173" s="66">
        <f>IFERROR(IF(Ações!$B2173="","",VLOOKUP(Table_1[[#This Row],[AÇÕES]],'Dados Status Invest STOCKS'!A2159:AD2774,27)),0)</f>
        <v>6.33</v>
      </c>
      <c r="O2173" s="66">
        <f>IFERROR(IF(Ações!$L2173="","",Ações!$K2173*Ações!$L2173),0)</f>
        <v>0.39491199999999993</v>
      </c>
      <c r="P2173" s="67">
        <f t="shared" si="33"/>
        <v>0.06</v>
      </c>
      <c r="Q2173" s="67">
        <f>IFERROR(Ações!$O2173/Ações!$M2173,0)</f>
        <v>0.19844824120603011</v>
      </c>
      <c r="R2173" s="67">
        <f>IFERROR(IF(Ações!$B2173="","",VLOOKUP(Table_1[[#This Row],[AÇÕES]],'Dados Status Invest STOCKS'!A2159:AD2774,18)/100),0)</f>
        <v>0.31469999999999998</v>
      </c>
      <c r="S2173" s="65">
        <f>IFERROR(IF(Ações!$B2173="","",VLOOKUP(Table_1[[#This Row],[AÇÕES]],'Dados Status Invest STOCKS'!A2159:AD2774,25)/100),0)</f>
        <v>0.18600000000000003</v>
      </c>
      <c r="T2173" s="67">
        <f>(1-Ações!$Q2173)*Ações!$R2173</f>
        <v>0.25224833849246231</v>
      </c>
      <c r="U2173" s="68">
        <f>IF(Ações!$S2173=0,Ações!$T2173,IF(Ações!$T2173=0,Ações!$S2173,AVERAGE(Ações!$S2173,Ações!$T2173)))</f>
        <v>0.21912416924623118</v>
      </c>
    </row>
    <row r="2174" spans="2:21" ht="15" customHeight="1" x14ac:dyDescent="0.2">
      <c r="B2174" s="63" t="str">
        <f>IFERROR('Dados Status Invest STOCKS'!A2161,"-")</f>
        <v>HBCP</v>
      </c>
      <c r="C2174" s="45">
        <f>IFERROR((Ações!$D2174-Ações!$K2174)/Ações!$D2174,0)</f>
        <v>-1.8846153846153848</v>
      </c>
      <c r="D2174" s="46">
        <f>(Ações!$O2174)/0.06</f>
        <v>15.1736</v>
      </c>
      <c r="E2174" s="47">
        <f>IFERROR((Ações!$F2174-Ações!$K2174)/Ações!$F2174,0)</f>
        <v>0.39389734829795264</v>
      </c>
      <c r="F2174" s="46">
        <f>IF(OR(Ações!$N2174&lt;0,Ações!$M2174&lt;0),"",(22.5*Ações!$M2174*Ações!$N2174)^0.5)</f>
        <v>72.215490028109627</v>
      </c>
      <c r="G2174" s="47">
        <f>IFERROR((Ações!$H2174-Ações!$K2174)/Ações!$H2174,0)</f>
        <v>4.5923399226471853</v>
      </c>
      <c r="H2174" s="48">
        <f>IFERROR(Ações!$I2174/(Ações!$P2174-Table_1[[#This Row],[CAGR LUCRO 5A]]),0)</f>
        <v>-12.184258990654206</v>
      </c>
      <c r="I2174" s="48">
        <f>IF(Ações!$S2174&lt;0,"",Ações!$O2174*(1+Ações!$S2174))</f>
        <v>1.0429725696000001</v>
      </c>
      <c r="J2174" s="49">
        <f>IFERROR(IF(Ações!$B2174="","",(VLOOKUP(Table_1[[#This Row],[AÇÕES]],'Dados Status Invest STOCKS'!A2160:AD2775,4)/Table_1[[#This Row],[LPA]]))/100,0)</f>
        <v>1.3275261324041811E-2</v>
      </c>
      <c r="K2174" s="64">
        <f>IFERROR(IF(Ações!$B2174="","",VLOOKUP(Table_1[[#This Row],[AÇÕES]],'Dados Status Invest STOCKS'!A2160:AD2775,2)),0)</f>
        <v>43.77</v>
      </c>
      <c r="L2174" s="65">
        <f>IFERROR(IF(Ações!$B2174="","",VLOOKUP(Table_1[[#This Row],[AÇÕES]],'Dados Status Invest STOCKS'!A2160:AD2775,3)/100),0)</f>
        <v>2.0799999999999999E-2</v>
      </c>
      <c r="M2174" s="66">
        <f>IFERROR(IF(Ações!$B2174="","",VLOOKUP(Table_1[[#This Row],[AÇÕES]],'Dados Status Invest STOCKS'!A2160:AD2775,28)),0)</f>
        <v>5.74</v>
      </c>
      <c r="N2174" s="66">
        <f>IFERROR(IF(Ações!$B2174="","",VLOOKUP(Table_1[[#This Row],[AÇÕES]],'Dados Status Invest STOCKS'!A2160:AD2775,27)),0)</f>
        <v>40.380000000000003</v>
      </c>
      <c r="O2174" s="66">
        <f>IFERROR(IF(Ações!$L2174="","",Ações!$K2174*Ações!$L2174),0)</f>
        <v>0.910416</v>
      </c>
      <c r="P2174" s="67">
        <f t="shared" si="33"/>
        <v>0.06</v>
      </c>
      <c r="Q2174" s="67">
        <f>IFERROR(Ações!$O2174/Ações!$M2174,0)</f>
        <v>0.15860905923344948</v>
      </c>
      <c r="R2174" s="67">
        <f>IFERROR(IF(Ações!$B2174="","",VLOOKUP(Table_1[[#This Row],[AÇÕES]],'Dados Status Invest STOCKS'!A2160:AD2775,18)/100),0)</f>
        <v>0.14230000000000001</v>
      </c>
      <c r="S2174" s="65">
        <f>IFERROR(IF(Ações!$B2174="","",VLOOKUP(Table_1[[#This Row],[AÇÕES]],'Dados Status Invest STOCKS'!A2160:AD2775,25)/100),0)</f>
        <v>0.14560000000000001</v>
      </c>
      <c r="T2174" s="67">
        <f>(1-Ações!$Q2174)*Ações!$R2174</f>
        <v>0.11972993087108015</v>
      </c>
      <c r="U2174" s="68">
        <f>IF(Ações!$S2174=0,Ações!$T2174,IF(Ações!$T2174=0,Ações!$S2174,AVERAGE(Ações!$S2174,Ações!$T2174)))</f>
        <v>0.13266496543554007</v>
      </c>
    </row>
    <row r="2175" spans="2:21" ht="15" customHeight="1" x14ac:dyDescent="0.2">
      <c r="B2175" s="63" t="str">
        <f>IFERROR('Dados Status Invest STOCKS'!A2162,"-")</f>
        <v>HBI</v>
      </c>
      <c r="C2175" s="45">
        <f>IFERROR((Ações!$D2175-Ações!$K2175)/Ações!$D2175,0)</f>
        <v>-0.63043478260869545</v>
      </c>
      <c r="D2175" s="46">
        <f>(Ações!$O2175)/0.06</f>
        <v>9.991200000000001</v>
      </c>
      <c r="E2175" s="47">
        <f>IFERROR((Ações!$F2175-Ações!$K2175)/Ações!$F2175,0)</f>
        <v>0</v>
      </c>
      <c r="F2175" s="46" t="str">
        <f>IF(OR(Ações!$N2175&lt;0,Ações!$M2175&lt;0),"",(22.5*Ações!$M2175*Ações!$N2175)^0.5)</f>
        <v/>
      </c>
      <c r="G2175" s="47">
        <f>IFERROR((Ações!$H2175-Ações!$K2175)/Ações!$H2175,0)</f>
        <v>-0.63043478260869545</v>
      </c>
      <c r="H2175" s="48">
        <f>IFERROR(Ações!$I2175/(Ações!$P2175-Table_1[[#This Row],[CAGR LUCRO 5A]]),0)</f>
        <v>9.991200000000001</v>
      </c>
      <c r="I2175" s="48">
        <f>IF(Ações!$S2175&lt;0,"",Ações!$O2175*(1+Ações!$S2175))</f>
        <v>0.599472</v>
      </c>
      <c r="J2175" s="49">
        <f>IFERROR(IF(Ações!$B2175="","",(VLOOKUP(Table_1[[#This Row],[AÇÕES]],'Dados Status Invest STOCKS'!A2161:AD2776,4)/Table_1[[#This Row],[LPA]]))/100,0)</f>
        <v>0.15048076923076922</v>
      </c>
      <c r="K2175" s="64">
        <f>IFERROR(IF(Ações!$B2175="","",VLOOKUP(Table_1[[#This Row],[AÇÕES]],'Dados Status Invest STOCKS'!A2161:AD2776,2)),0)</f>
        <v>16.29</v>
      </c>
      <c r="L2175" s="65">
        <f>IFERROR(IF(Ações!$B2175="","",VLOOKUP(Table_1[[#This Row],[AÇÕES]],'Dados Status Invest STOCKS'!A2161:AD2776,3)/100),0)</f>
        <v>3.6799999999999999E-2</v>
      </c>
      <c r="M2175" s="66">
        <f>IFERROR(IF(Ações!$B2175="","",VLOOKUP(Table_1[[#This Row],[AÇÕES]],'Dados Status Invest STOCKS'!A2161:AD2776,28)),0)</f>
        <v>-1.04</v>
      </c>
      <c r="N2175" s="66">
        <f>IFERROR(IF(Ações!$B2175="","",VLOOKUP(Table_1[[#This Row],[AÇÕES]],'Dados Status Invest STOCKS'!A2161:AD2776,27)),0)</f>
        <v>1.61</v>
      </c>
      <c r="O2175" s="66">
        <f>IFERROR(IF(Ações!$L2175="","",Ações!$K2175*Ações!$L2175),0)</f>
        <v>0.599472</v>
      </c>
      <c r="P2175" s="67">
        <f t="shared" si="33"/>
        <v>0.06</v>
      </c>
      <c r="Q2175" s="67">
        <f>IFERROR(Ações!$O2175/Ações!$M2175,0)</f>
        <v>-0.57641538461538455</v>
      </c>
      <c r="R2175" s="67">
        <f>IFERROR(IF(Ações!$B2175="","",VLOOKUP(Table_1[[#This Row],[AÇÕES]],'Dados Status Invest STOCKS'!A2161:AD2776,18)/100),0)</f>
        <v>-0.64650000000000007</v>
      </c>
      <c r="S2175" s="65">
        <f>IFERROR(IF(Ações!$B2175="","",VLOOKUP(Table_1[[#This Row],[AÇÕES]],'Dados Status Invest STOCKS'!A2161:AD2776,25)/100),0)</f>
        <v>0</v>
      </c>
      <c r="T2175" s="67">
        <f>(1-Ações!$Q2175)*Ações!$R2175</f>
        <v>-1.0191525461538462</v>
      </c>
      <c r="U2175" s="68">
        <f>IF(Ações!$S2175=0,Ações!$T2175,IF(Ações!$T2175=0,Ações!$S2175,AVERAGE(Ações!$S2175,Ações!$T2175)))</f>
        <v>-1.0191525461538462</v>
      </c>
    </row>
    <row r="2176" spans="2:21" ht="15" customHeight="1" x14ac:dyDescent="0.2">
      <c r="B2176" s="63" t="str">
        <f>IFERROR('Dados Status Invest STOCKS'!A2163,"-")</f>
        <v>HBIO</v>
      </c>
      <c r="C2176" s="45">
        <f>IFERROR((Ações!$D2176-Ações!$K2176)/Ações!$D2176,0)</f>
        <v>0</v>
      </c>
      <c r="D2176" s="46">
        <f>(Ações!$O2176)/0.06</f>
        <v>0</v>
      </c>
      <c r="E2176" s="47">
        <f>IFERROR((Ações!$F2176-Ações!$K2176)/Ações!$F2176,0)</f>
        <v>0</v>
      </c>
      <c r="F2176" s="46" t="str">
        <f>IF(OR(Ações!$N2176&lt;0,Ações!$M2176&lt;0),"",(22.5*Ações!$M2176*Ações!$N2176)^0.5)</f>
        <v/>
      </c>
      <c r="G2176" s="47">
        <f>IFERROR((Ações!$H2176-Ações!$K2176)/Ações!$H2176,0)</f>
        <v>0</v>
      </c>
      <c r="H2176" s="48">
        <f>IFERROR(Ações!$I2176/(Ações!$P2176-Table_1[[#This Row],[CAGR LUCRO 5A]]),0)</f>
        <v>0</v>
      </c>
      <c r="I2176" s="48">
        <f>IF(Ações!$S2176&lt;0,"",Ações!$O2176*(1+Ações!$S2176))</f>
        <v>0</v>
      </c>
      <c r="J2176" s="49">
        <f>IFERROR(IF(Ações!$B2176="","",(VLOOKUP(Table_1[[#This Row],[AÇÕES]],'Dados Status Invest STOCKS'!A2162:AD2777,4)/Table_1[[#This Row],[LPA]]))/100,0)</f>
        <v>25.922000000000004</v>
      </c>
      <c r="K2176" s="64">
        <f>IFERROR(IF(Ações!$B2176="","",VLOOKUP(Table_1[[#This Row],[AÇÕES]],'Dados Status Invest STOCKS'!A2162:AD2777,2)),0)</f>
        <v>5.92</v>
      </c>
      <c r="L2176" s="65">
        <f>IFERROR(IF(Ações!$B2176="","",VLOOKUP(Table_1[[#This Row],[AÇÕES]],'Dados Status Invest STOCKS'!A2162:AD2777,3)/100),0)</f>
        <v>0</v>
      </c>
      <c r="M2176" s="66">
        <f>IFERROR(IF(Ações!$B2176="","",VLOOKUP(Table_1[[#This Row],[AÇÕES]],'Dados Status Invest STOCKS'!A2162:AD2777,28)),0)</f>
        <v>-0.05</v>
      </c>
      <c r="N2176" s="66">
        <f>IFERROR(IF(Ações!$B2176="","",VLOOKUP(Table_1[[#This Row],[AÇÕES]],'Dados Status Invest STOCKS'!A2162:AD2777,27)),0)</f>
        <v>1.88</v>
      </c>
      <c r="O2176" s="66">
        <f>IFERROR(IF(Ações!$L2176="","",Ações!$K2176*Ações!$L2176),0)</f>
        <v>0</v>
      </c>
      <c r="P2176" s="67">
        <f t="shared" si="33"/>
        <v>0.06</v>
      </c>
      <c r="Q2176" s="67">
        <f>IFERROR(Ações!$O2176/Ações!$M2176,0)</f>
        <v>0</v>
      </c>
      <c r="R2176" s="67">
        <f>IFERROR(IF(Ações!$B2176="","",VLOOKUP(Table_1[[#This Row],[AÇÕES]],'Dados Status Invest STOCKS'!A2162:AD2777,18)/100),0)</f>
        <v>-2.4199999999999999E-2</v>
      </c>
      <c r="S2176" s="65">
        <f>IFERROR(IF(Ações!$B2176="","",VLOOKUP(Table_1[[#This Row],[AÇÕES]],'Dados Status Invest STOCKS'!A2162:AD2777,25)/100),0)</f>
        <v>0</v>
      </c>
      <c r="T2176" s="67">
        <f>(1-Ações!$Q2176)*Ações!$R2176</f>
        <v>-2.4199999999999999E-2</v>
      </c>
      <c r="U2176" s="68">
        <f>IF(Ações!$S2176=0,Ações!$T2176,IF(Ações!$T2176=0,Ações!$S2176,AVERAGE(Ações!$S2176,Ações!$T2176)))</f>
        <v>-2.4199999999999999E-2</v>
      </c>
    </row>
    <row r="2177" spans="2:21" ht="15" customHeight="1" x14ac:dyDescent="0.2">
      <c r="B2177" s="63" t="str">
        <f>IFERROR('Dados Status Invest STOCKS'!A2164,"-")</f>
        <v>HBM</v>
      </c>
      <c r="C2177" s="45">
        <f>IFERROR((Ações!$D2177-Ações!$K2177)/Ações!$D2177,0)</f>
        <v>-26.272727272727266</v>
      </c>
      <c r="D2177" s="46">
        <f>(Ações!$O2177)/0.06</f>
        <v>0.26876666666666671</v>
      </c>
      <c r="E2177" s="47">
        <f>IFERROR((Ações!$F2177-Ações!$K2177)/Ações!$F2177,0)</f>
        <v>0</v>
      </c>
      <c r="F2177" s="46" t="str">
        <f>IF(OR(Ações!$N2177&lt;0,Ações!$M2177&lt;0),"",(22.5*Ações!$M2177*Ações!$N2177)^0.5)</f>
        <v/>
      </c>
      <c r="G2177" s="47">
        <f>IFERROR((Ações!$H2177-Ações!$K2177)/Ações!$H2177,0)</f>
        <v>-26.272727272727266</v>
      </c>
      <c r="H2177" s="48">
        <f>IFERROR(Ações!$I2177/(Ações!$P2177-Table_1[[#This Row],[CAGR LUCRO 5A]]),0)</f>
        <v>0.26876666666666671</v>
      </c>
      <c r="I2177" s="48">
        <f>IF(Ações!$S2177&lt;0,"",Ações!$O2177*(1+Ações!$S2177))</f>
        <v>1.6126000000000001E-2</v>
      </c>
      <c r="J2177" s="49">
        <f>IFERROR(IF(Ações!$B2177="","",(VLOOKUP(Table_1[[#This Row],[AÇÕES]],'Dados Status Invest STOCKS'!A2163:AD2778,4)/Table_1[[#This Row],[LPA]]))/100,0)</f>
        <v>0.77258064516129021</v>
      </c>
      <c r="K2177" s="64">
        <f>IFERROR(IF(Ações!$B2177="","",VLOOKUP(Table_1[[#This Row],[AÇÕES]],'Dados Status Invest STOCKS'!A2163:AD2778,2)),0)</f>
        <v>7.33</v>
      </c>
      <c r="L2177" s="65">
        <f>IFERROR(IF(Ações!$B2177="","",VLOOKUP(Table_1[[#This Row],[AÇÕES]],'Dados Status Invest STOCKS'!A2163:AD2778,3)/100),0)</f>
        <v>2.2000000000000001E-3</v>
      </c>
      <c r="M2177" s="66">
        <f>IFERROR(IF(Ações!$B2177="","",VLOOKUP(Table_1[[#This Row],[AÇÕES]],'Dados Status Invest STOCKS'!A2163:AD2778,28)),0)</f>
        <v>-0.31</v>
      </c>
      <c r="N2177" s="66">
        <f>IFERROR(IF(Ações!$B2177="","",VLOOKUP(Table_1[[#This Row],[AÇÕES]],'Dados Status Invest STOCKS'!A2163:AD2778,27)),0)</f>
        <v>6.34</v>
      </c>
      <c r="O2177" s="66">
        <f>IFERROR(IF(Ações!$L2177="","",Ações!$K2177*Ações!$L2177),0)</f>
        <v>1.6126000000000001E-2</v>
      </c>
      <c r="P2177" s="67">
        <f t="shared" si="33"/>
        <v>0.06</v>
      </c>
      <c r="Q2177" s="67">
        <f>IFERROR(Ações!$O2177/Ações!$M2177,0)</f>
        <v>-5.2019354838709682E-2</v>
      </c>
      <c r="R2177" s="67">
        <f>IFERROR(IF(Ações!$B2177="","",VLOOKUP(Table_1[[#This Row],[AÇÕES]],'Dados Status Invest STOCKS'!A2163:AD2778,18)/100),0)</f>
        <v>-4.8300000000000003E-2</v>
      </c>
      <c r="S2177" s="65">
        <f>IFERROR(IF(Ações!$B2177="","",VLOOKUP(Table_1[[#This Row],[AÇÕES]],'Dados Status Invest STOCKS'!A2163:AD2778,25)/100),0)</f>
        <v>0</v>
      </c>
      <c r="T2177" s="67">
        <f>(1-Ações!$Q2177)*Ações!$R2177</f>
        <v>-5.0812534838709685E-2</v>
      </c>
      <c r="U2177" s="68">
        <f>IF(Ações!$S2177=0,Ações!$T2177,IF(Ações!$T2177=0,Ações!$S2177,AVERAGE(Ações!$S2177,Ações!$T2177)))</f>
        <v>-5.0812534838709685E-2</v>
      </c>
    </row>
    <row r="2178" spans="2:21" ht="15" customHeight="1" x14ac:dyDescent="0.2">
      <c r="B2178" s="63" t="str">
        <f>IFERROR('Dados Status Invest STOCKS'!A2165,"-")</f>
        <v>HBMD</v>
      </c>
      <c r="C2178" s="45">
        <f>IFERROR((Ações!$D2178-Ações!$K2178)/Ações!$D2178,0)</f>
        <v>0</v>
      </c>
      <c r="D2178" s="46">
        <f>(Ações!$O2178)/0.06</f>
        <v>0</v>
      </c>
      <c r="E2178" s="47">
        <f>IFERROR((Ações!$F2178-Ações!$K2178)/Ações!$F2178,0)</f>
        <v>-6.4476399411878438E-2</v>
      </c>
      <c r="F2178" s="46">
        <f>IF(OR(Ações!$N2178&lt;0,Ações!$M2178&lt;0),"",(22.5*Ações!$M2178*Ações!$N2178)^0.5)</f>
        <v>21.888695712627555</v>
      </c>
      <c r="G2178" s="47">
        <f>IFERROR((Ações!$H2178-Ações!$K2178)/Ações!$H2178,0)</f>
        <v>0</v>
      </c>
      <c r="H2178" s="48">
        <f>IFERROR(Ações!$I2178/(Ações!$P2178-Table_1[[#This Row],[CAGR LUCRO 5A]]),0)</f>
        <v>0</v>
      </c>
      <c r="I2178" s="48">
        <f>IF(Ações!$S2178&lt;0,"",Ações!$O2178*(1+Ações!$S2178))</f>
        <v>0</v>
      </c>
      <c r="J2178" s="49">
        <f>IFERROR(IF(Ações!$B2178="","",(VLOOKUP(Table_1[[#This Row],[AÇÕES]],'Dados Status Invest STOCKS'!A2164:AD2779,4)/Table_1[[#This Row],[LPA]]))/100,0)</f>
        <v>0.13769230769230767</v>
      </c>
      <c r="K2178" s="64">
        <f>IFERROR(IF(Ações!$B2178="","",VLOOKUP(Table_1[[#This Row],[AÇÕES]],'Dados Status Invest STOCKS'!A2164:AD2779,2)),0)</f>
        <v>23.3</v>
      </c>
      <c r="L2178" s="65">
        <f>IFERROR(IF(Ações!$B2178="","",VLOOKUP(Table_1[[#This Row],[AÇÕES]],'Dados Status Invest STOCKS'!A2164:AD2779,3)/100),0)</f>
        <v>0</v>
      </c>
      <c r="M2178" s="66">
        <f>IFERROR(IF(Ações!$B2178="","",VLOOKUP(Table_1[[#This Row],[AÇÕES]],'Dados Status Invest STOCKS'!A2164:AD2779,28)),0)</f>
        <v>1.3</v>
      </c>
      <c r="N2178" s="66">
        <f>IFERROR(IF(Ações!$B2178="","",VLOOKUP(Table_1[[#This Row],[AÇÕES]],'Dados Status Invest STOCKS'!A2164:AD2779,27)),0)</f>
        <v>16.38</v>
      </c>
      <c r="O2178" s="66">
        <f>IFERROR(IF(Ações!$L2178="","",Ações!$K2178*Ações!$L2178),0)</f>
        <v>0</v>
      </c>
      <c r="P2178" s="67">
        <f t="shared" si="33"/>
        <v>0.06</v>
      </c>
      <c r="Q2178" s="67">
        <f>IFERROR(Ações!$O2178/Ações!$M2178,0)</f>
        <v>0</v>
      </c>
      <c r="R2178" s="67">
        <f>IFERROR(IF(Ações!$B2178="","",VLOOKUP(Table_1[[#This Row],[AÇÕES]],'Dados Status Invest STOCKS'!A2164:AD2779,18)/100),0)</f>
        <v>7.9500000000000001E-2</v>
      </c>
      <c r="S2178" s="65">
        <f>IFERROR(IF(Ações!$B2178="","",VLOOKUP(Table_1[[#This Row],[AÇÕES]],'Dados Status Invest STOCKS'!A2164:AD2779,25)/100),0)</f>
        <v>0</v>
      </c>
      <c r="T2178" s="67">
        <f>(1-Ações!$Q2178)*Ações!$R2178</f>
        <v>7.9500000000000001E-2</v>
      </c>
      <c r="U2178" s="68">
        <f>IF(Ações!$S2178=0,Ações!$T2178,IF(Ações!$T2178=0,Ações!$S2178,AVERAGE(Ações!$S2178,Ações!$T2178)))</f>
        <v>7.9500000000000001E-2</v>
      </c>
    </row>
    <row r="2179" spans="2:21" ht="15" customHeight="1" x14ac:dyDescent="0.2">
      <c r="B2179" s="63" t="str">
        <f>IFERROR('Dados Status Invest STOCKS'!A2166,"-")</f>
        <v>HBNC</v>
      </c>
      <c r="C2179" s="45">
        <f>IFERROR((Ações!$D2179-Ações!$K2179)/Ações!$D2179,0)</f>
        <v>-1.3904382470119523</v>
      </c>
      <c r="D2179" s="46">
        <f>(Ações!$O2179)/0.06</f>
        <v>9.3162833333333328</v>
      </c>
      <c r="E2179" s="47">
        <f>IFERROR((Ações!$F2179-Ações!$K2179)/Ações!$F2179,0)</f>
        <v>0.17926353574512269</v>
      </c>
      <c r="F2179" s="46">
        <f>IF(OR(Ações!$N2179&lt;0,Ações!$M2179&lt;0),"",(22.5*Ações!$M2179*Ações!$N2179)^0.5)</f>
        <v>27.134166653870171</v>
      </c>
      <c r="G2179" s="47">
        <f>IFERROR((Ações!$H2179-Ações!$K2179)/Ações!$H2179,0)</f>
        <v>7.6870217356355708</v>
      </c>
      <c r="H2179" s="48">
        <f>IFERROR(Ações!$I2179/(Ações!$P2179-Table_1[[#This Row],[CAGR LUCRO 5A]]),0)</f>
        <v>-3.3303316304957904</v>
      </c>
      <c r="I2179" s="48">
        <f>IF(Ações!$S2179&lt;0,"",Ações!$O2179*(1+Ações!$S2179))</f>
        <v>0.71202490259999995</v>
      </c>
      <c r="J2179" s="49">
        <f>IFERROR(IF(Ações!$B2179="","",(VLOOKUP(Table_1[[#This Row],[AÇÕES]],'Dados Status Invest STOCKS'!A2165:AD2780,4)/Table_1[[#This Row],[LPA]]))/100,0)</f>
        <v>5.5074626865671654E-2</v>
      </c>
      <c r="K2179" s="64">
        <f>IFERROR(IF(Ações!$B2179="","",VLOOKUP(Table_1[[#This Row],[AÇÕES]],'Dados Status Invest STOCKS'!A2165:AD2780,2)),0)</f>
        <v>22.27</v>
      </c>
      <c r="L2179" s="65">
        <f>IFERROR(IF(Ações!$B2179="","",VLOOKUP(Table_1[[#This Row],[AÇÕES]],'Dados Status Invest STOCKS'!A2165:AD2780,3)/100),0)</f>
        <v>2.5099999999999997E-2</v>
      </c>
      <c r="M2179" s="66">
        <f>IFERROR(IF(Ações!$B2179="","",VLOOKUP(Table_1[[#This Row],[AÇÕES]],'Dados Status Invest STOCKS'!A2165:AD2780,28)),0)</f>
        <v>2.0099999999999998</v>
      </c>
      <c r="N2179" s="66">
        <f>IFERROR(IF(Ações!$B2179="","",VLOOKUP(Table_1[[#This Row],[AÇÕES]],'Dados Status Invest STOCKS'!A2165:AD2780,27)),0)</f>
        <v>16.28</v>
      </c>
      <c r="O2179" s="66">
        <f>IFERROR(IF(Ações!$L2179="","",Ações!$K2179*Ações!$L2179),0)</f>
        <v>0.55897699999999995</v>
      </c>
      <c r="P2179" s="67">
        <f t="shared" si="33"/>
        <v>0.06</v>
      </c>
      <c r="Q2179" s="67">
        <f>IFERROR(Ações!$O2179/Ações!$M2179,0)</f>
        <v>0.27809800995024875</v>
      </c>
      <c r="R2179" s="67">
        <f>IFERROR(IF(Ações!$B2179="","",VLOOKUP(Table_1[[#This Row],[AÇÕES]],'Dados Status Invest STOCKS'!A2165:AD2780,18)/100),0)</f>
        <v>0.12359999999999999</v>
      </c>
      <c r="S2179" s="65">
        <f>IFERROR(IF(Ações!$B2179="","",VLOOKUP(Table_1[[#This Row],[AÇÕES]],'Dados Status Invest STOCKS'!A2165:AD2780,25)/100),0)</f>
        <v>0.27379999999999999</v>
      </c>
      <c r="T2179" s="67">
        <f>(1-Ações!$Q2179)*Ações!$R2179</f>
        <v>8.9227085970149236E-2</v>
      </c>
      <c r="U2179" s="68">
        <f>IF(Ações!$S2179=0,Ações!$T2179,IF(Ações!$T2179=0,Ações!$S2179,AVERAGE(Ações!$S2179,Ações!$T2179)))</f>
        <v>0.18151354298507461</v>
      </c>
    </row>
    <row r="2180" spans="2:21" ht="15" customHeight="1" x14ac:dyDescent="0.2">
      <c r="B2180" s="63" t="str">
        <f>IFERROR('Dados Status Invest STOCKS'!A2167,"-")</f>
        <v>HBP</v>
      </c>
      <c r="C2180" s="45">
        <f>IFERROR((Ações!$D2180-Ações!$K2180)/Ações!$D2180,0)</f>
        <v>0</v>
      </c>
      <c r="D2180" s="46">
        <f>(Ações!$O2180)/0.06</f>
        <v>0</v>
      </c>
      <c r="E2180" s="47">
        <f>IFERROR((Ações!$F2180-Ações!$K2180)/Ações!$F2180,0)</f>
        <v>0.12858225542598126</v>
      </c>
      <c r="F2180" s="46">
        <f>IF(OR(Ações!$N2180&lt;0,Ações!$M2180&lt;0),"",(22.5*Ações!$M2180*Ações!$N2180)^0.5)</f>
        <v>10.396850484641972</v>
      </c>
      <c r="G2180" s="47">
        <f>IFERROR((Ações!$H2180-Ações!$K2180)/Ações!$H2180,0)</f>
        <v>0</v>
      </c>
      <c r="H2180" s="48">
        <f>IFERROR(Ações!$I2180/(Ações!$P2180-Table_1[[#This Row],[CAGR LUCRO 5A]]),0)</f>
        <v>0</v>
      </c>
      <c r="I2180" s="48">
        <f>IF(Ações!$S2180&lt;0,"",Ações!$O2180*(1+Ações!$S2180))</f>
        <v>0</v>
      </c>
      <c r="J2180" s="49">
        <f>IFERROR(IF(Ações!$B2180="","",(VLOOKUP(Table_1[[#This Row],[AÇÕES]],'Dados Status Invest STOCKS'!A2166:AD2781,4)/Table_1[[#This Row],[LPA]]))/100,0)</f>
        <v>3.8627450980392157E-2</v>
      </c>
      <c r="K2180" s="64">
        <f>IFERROR(IF(Ações!$B2180="","",VLOOKUP(Table_1[[#This Row],[AÇÕES]],'Dados Status Invest STOCKS'!A2166:AD2781,2)),0)</f>
        <v>9.06</v>
      </c>
      <c r="L2180" s="65">
        <f>IFERROR(IF(Ações!$B2180="","",VLOOKUP(Table_1[[#This Row],[AÇÕES]],'Dados Status Invest STOCKS'!A2166:AD2781,3)/100),0)</f>
        <v>0</v>
      </c>
      <c r="M2180" s="66">
        <f>IFERROR(IF(Ações!$B2180="","",VLOOKUP(Table_1[[#This Row],[AÇÕES]],'Dados Status Invest STOCKS'!A2166:AD2781,28)),0)</f>
        <v>1.53</v>
      </c>
      <c r="N2180" s="66">
        <f>IFERROR(IF(Ações!$B2180="","",VLOOKUP(Table_1[[#This Row],[AÇÕES]],'Dados Status Invest STOCKS'!A2166:AD2781,27)),0)</f>
        <v>3.14</v>
      </c>
      <c r="O2180" s="66">
        <f>IFERROR(IF(Ações!$L2180="","",Ações!$K2180*Ações!$L2180),0)</f>
        <v>0</v>
      </c>
      <c r="P2180" s="67">
        <f t="shared" si="33"/>
        <v>0.06</v>
      </c>
      <c r="Q2180" s="67">
        <f>IFERROR(Ações!$O2180/Ações!$M2180,0)</f>
        <v>0</v>
      </c>
      <c r="R2180" s="67">
        <f>IFERROR(IF(Ações!$B2180="","",VLOOKUP(Table_1[[#This Row],[AÇÕES]],'Dados Status Invest STOCKS'!A2166:AD2781,18)/100),0)</f>
        <v>0.48840000000000006</v>
      </c>
      <c r="S2180" s="65">
        <f>IFERROR(IF(Ações!$B2180="","",VLOOKUP(Table_1[[#This Row],[AÇÕES]],'Dados Status Invest STOCKS'!A2166:AD2781,25)/100),0)</f>
        <v>0</v>
      </c>
      <c r="T2180" s="67">
        <f>(1-Ações!$Q2180)*Ações!$R2180</f>
        <v>0.48840000000000006</v>
      </c>
      <c r="U2180" s="68">
        <f>IF(Ações!$S2180=0,Ações!$T2180,IF(Ações!$T2180=0,Ações!$S2180,AVERAGE(Ações!$S2180,Ações!$T2180)))</f>
        <v>0.48840000000000006</v>
      </c>
    </row>
    <row r="2181" spans="2:21" ht="15" customHeight="1" x14ac:dyDescent="0.2">
      <c r="B2181" s="63" t="str">
        <f>IFERROR('Dados Status Invest STOCKS'!A2168,"-")</f>
        <v>HBT</v>
      </c>
      <c r="C2181" s="45">
        <f>IFERROR((Ações!$D2181-Ações!$K2181)/Ações!$D2181,0)</f>
        <v>-0.89274447949526825</v>
      </c>
      <c r="D2181" s="46">
        <f>(Ações!$O2181)/0.06</f>
        <v>9.9907833333333329</v>
      </c>
      <c r="E2181" s="47">
        <f>IFERROR((Ações!$F2181-Ações!$K2181)/Ações!$F2181,0)</f>
        <v>0.19908823438645257</v>
      </c>
      <c r="F2181" s="46">
        <f>IF(OR(Ações!$N2181&lt;0,Ações!$M2181&lt;0),"",(22.5*Ações!$M2181*Ações!$N2181)^0.5)</f>
        <v>23.610590843941196</v>
      </c>
      <c r="G2181" s="47">
        <f>IFERROR((Ações!$H2181-Ações!$K2181)/Ações!$H2181,0)</f>
        <v>-0.89274447949526825</v>
      </c>
      <c r="H2181" s="48">
        <f>IFERROR(Ações!$I2181/(Ações!$P2181-Table_1[[#This Row],[CAGR LUCRO 5A]]),0)</f>
        <v>9.9907833333333329</v>
      </c>
      <c r="I2181" s="48">
        <f>IF(Ações!$S2181&lt;0,"",Ações!$O2181*(1+Ações!$S2181))</f>
        <v>0.59944699999999995</v>
      </c>
      <c r="J2181" s="49">
        <f>IFERROR(IF(Ações!$B2181="","",(VLOOKUP(Table_1[[#This Row],[AÇÕES]],'Dados Status Invest STOCKS'!A2167:AD2782,4)/Table_1[[#This Row],[LPA]]))/100,0)</f>
        <v>5.2263157894736845E-2</v>
      </c>
      <c r="K2181" s="64">
        <f>IFERROR(IF(Ações!$B2181="","",VLOOKUP(Table_1[[#This Row],[AÇÕES]],'Dados Status Invest STOCKS'!A2167:AD2782,2)),0)</f>
        <v>18.91</v>
      </c>
      <c r="L2181" s="65">
        <f>IFERROR(IF(Ações!$B2181="","",VLOOKUP(Table_1[[#This Row],[AÇÕES]],'Dados Status Invest STOCKS'!A2167:AD2782,3)/100),0)</f>
        <v>3.1699999999999999E-2</v>
      </c>
      <c r="M2181" s="66">
        <f>IFERROR(IF(Ações!$B2181="","",VLOOKUP(Table_1[[#This Row],[AÇÕES]],'Dados Status Invest STOCKS'!A2167:AD2782,28)),0)</f>
        <v>1.9</v>
      </c>
      <c r="N2181" s="66">
        <f>IFERROR(IF(Ações!$B2181="","",VLOOKUP(Table_1[[#This Row],[AÇÕES]],'Dados Status Invest STOCKS'!A2167:AD2782,27)),0)</f>
        <v>13.04</v>
      </c>
      <c r="O2181" s="66">
        <f>IFERROR(IF(Ações!$L2181="","",Ações!$K2181*Ações!$L2181),0)</f>
        <v>0.59944699999999995</v>
      </c>
      <c r="P2181" s="67">
        <f t="shared" si="33"/>
        <v>0.06</v>
      </c>
      <c r="Q2181" s="67">
        <f>IFERROR(Ações!$O2181/Ações!$M2181,0)</f>
        <v>0.31549842105263159</v>
      </c>
      <c r="R2181" s="67">
        <f>IFERROR(IF(Ações!$B2181="","",VLOOKUP(Table_1[[#This Row],[AÇÕES]],'Dados Status Invest STOCKS'!A2167:AD2782,18)/100),0)</f>
        <v>0.14599999999999999</v>
      </c>
      <c r="S2181" s="65">
        <f>IFERROR(IF(Ações!$B2181="","",VLOOKUP(Table_1[[#This Row],[AÇÕES]],'Dados Status Invest STOCKS'!A2167:AD2782,25)/100),0)</f>
        <v>0</v>
      </c>
      <c r="T2181" s="67">
        <f>(1-Ações!$Q2181)*Ações!$R2181</f>
        <v>9.9937230526315785E-2</v>
      </c>
      <c r="U2181" s="68">
        <f>IF(Ações!$S2181=0,Ações!$T2181,IF(Ações!$T2181=0,Ações!$S2181,AVERAGE(Ações!$S2181,Ações!$T2181)))</f>
        <v>9.9937230526315785E-2</v>
      </c>
    </row>
    <row r="2182" spans="2:21" ht="15" customHeight="1" x14ac:dyDescent="0.2">
      <c r="B2182" s="63" t="str">
        <f>IFERROR('Dados Status Invest STOCKS'!A2169,"-")</f>
        <v>HCA</v>
      </c>
      <c r="C2182" s="45">
        <f>IFERROR((Ações!$D2182-Ações!$K2182)/Ações!$D2182,0)</f>
        <v>-6.5949367088607582</v>
      </c>
      <c r="D2182" s="46">
        <f>(Ações!$O2182)/0.06</f>
        <v>32.074000000000005</v>
      </c>
      <c r="E2182" s="47">
        <f>IFERROR((Ações!$F2182-Ações!$K2182)/Ações!$F2182,0)</f>
        <v>0</v>
      </c>
      <c r="F2182" s="46" t="str">
        <f>IF(OR(Ações!$N2182&lt;0,Ações!$M2182&lt;0),"",(22.5*Ações!$M2182*Ações!$N2182)^0.5)</f>
        <v/>
      </c>
      <c r="G2182" s="47">
        <f>IFERROR((Ações!$H2182-Ações!$K2182)/Ações!$H2182,0)</f>
        <v>7.7918890605382201</v>
      </c>
      <c r="H2182" s="48">
        <f>IFERROR(Ações!$I2182/(Ações!$P2182-Table_1[[#This Row],[CAGR LUCRO 5A]]),0)</f>
        <v>-35.866310216306161</v>
      </c>
      <c r="I2182" s="48">
        <f>IF(Ações!$S2182&lt;0,"",Ações!$O2182*(1+Ações!$S2182))</f>
        <v>2.1555652440000004</v>
      </c>
      <c r="J2182" s="49">
        <f>IFERROR(IF(Ações!$B2182="","",(VLOOKUP(Table_1[[#This Row],[AÇÕES]],'Dados Status Invest STOCKS'!A2168:AD2783,4)/Table_1[[#This Row],[LPA]]))/100,0)</f>
        <v>5.4640151515151511E-3</v>
      </c>
      <c r="K2182" s="64">
        <f>IFERROR(IF(Ações!$B2182="","",VLOOKUP(Table_1[[#This Row],[AÇÕES]],'Dados Status Invest STOCKS'!A2168:AD2783,2)),0)</f>
        <v>243.6</v>
      </c>
      <c r="L2182" s="65">
        <f>IFERROR(IF(Ações!$B2182="","",VLOOKUP(Table_1[[#This Row],[AÇÕES]],'Dados Status Invest STOCKS'!A2168:AD2783,3)/100),0)</f>
        <v>7.9000000000000008E-3</v>
      </c>
      <c r="M2182" s="66">
        <f>IFERROR(IF(Ações!$B2182="","",VLOOKUP(Table_1[[#This Row],[AÇÕES]],'Dados Status Invest STOCKS'!A2168:AD2783,28)),0)</f>
        <v>21.12</v>
      </c>
      <c r="N2182" s="66">
        <f>IFERROR(IF(Ações!$B2182="","",VLOOKUP(Table_1[[#This Row],[AÇÕES]],'Dados Status Invest STOCKS'!A2168:AD2783,27)),0)</f>
        <v>-2.23</v>
      </c>
      <c r="O2182" s="66">
        <f>IFERROR(IF(Ações!$L2182="","",Ações!$K2182*Ações!$L2182),0)</f>
        <v>1.9244400000000002</v>
      </c>
      <c r="P2182" s="67">
        <f t="shared" si="33"/>
        <v>0.06</v>
      </c>
      <c r="Q2182" s="67">
        <f>IFERROR(Ações!$O2182/Ações!$M2182,0)</f>
        <v>9.111931818181819E-2</v>
      </c>
      <c r="R2182" s="67">
        <f>IFERROR(IF(Ações!$B2182="","",VLOOKUP(Table_1[[#This Row],[AÇÕES]],'Dados Status Invest STOCKS'!A2168:AD2783,18)/100),0)</f>
        <v>-9.4504000000000001</v>
      </c>
      <c r="S2182" s="65">
        <f>IFERROR(IF(Ações!$B2182="","",VLOOKUP(Table_1[[#This Row],[AÇÕES]],'Dados Status Invest STOCKS'!A2168:AD2783,25)/100),0)</f>
        <v>0.1201</v>
      </c>
      <c r="T2182" s="67">
        <f>(1-Ações!$Q2182)*Ações!$R2182</f>
        <v>-8.5892859954545457</v>
      </c>
      <c r="U2182" s="68">
        <f>IF(Ações!$S2182=0,Ações!$T2182,IF(Ações!$T2182=0,Ações!$S2182,AVERAGE(Ações!$S2182,Ações!$T2182)))</f>
        <v>-4.2345929977272725</v>
      </c>
    </row>
    <row r="2183" spans="2:21" ht="15" customHeight="1" x14ac:dyDescent="0.2">
      <c r="B2183" s="63" t="str">
        <f>IFERROR('Dados Status Invest STOCKS'!A2170,"-")</f>
        <v>HCAT</v>
      </c>
      <c r="C2183" s="45">
        <f>IFERROR((Ações!$D2183-Ações!$K2183)/Ações!$D2183,0)</f>
        <v>0</v>
      </c>
      <c r="D2183" s="46">
        <f>(Ações!$O2183)/0.06</f>
        <v>0</v>
      </c>
      <c r="E2183" s="47">
        <f>IFERROR((Ações!$F2183-Ações!$K2183)/Ações!$F2183,0)</f>
        <v>0</v>
      </c>
      <c r="F2183" s="46" t="str">
        <f>IF(OR(Ações!$N2183&lt;0,Ações!$M2183&lt;0),"",(22.5*Ações!$M2183*Ações!$N2183)^0.5)</f>
        <v/>
      </c>
      <c r="G2183" s="47">
        <f>IFERROR((Ações!$H2183-Ações!$K2183)/Ações!$H2183,0)</f>
        <v>0</v>
      </c>
      <c r="H2183" s="48">
        <f>IFERROR(Ações!$I2183/(Ações!$P2183-Table_1[[#This Row],[CAGR LUCRO 5A]]),0)</f>
        <v>0</v>
      </c>
      <c r="I2183" s="48">
        <f>IF(Ações!$S2183&lt;0,"",Ações!$O2183*(1+Ações!$S2183))</f>
        <v>0</v>
      </c>
      <c r="J2183" s="49">
        <f>IFERROR(IF(Ações!$B2183="","",(VLOOKUP(Table_1[[#This Row],[AÇÕES]],'Dados Status Invest STOCKS'!A2169:AD2784,4)/Table_1[[#This Row],[LPA]]))/100,0)</f>
        <v>3.7773851590106003E-2</v>
      </c>
      <c r="K2183" s="64">
        <f>IFERROR(IF(Ações!$B2183="","",VLOOKUP(Table_1[[#This Row],[AÇÕES]],'Dados Status Invest STOCKS'!A2169:AD2784,2)),0)</f>
        <v>30.23</v>
      </c>
      <c r="L2183" s="65">
        <f>IFERROR(IF(Ações!$B2183="","",VLOOKUP(Table_1[[#This Row],[AÇÕES]],'Dados Status Invest STOCKS'!A2169:AD2784,3)/100),0)</f>
        <v>0</v>
      </c>
      <c r="M2183" s="66">
        <f>IFERROR(IF(Ações!$B2183="","",VLOOKUP(Table_1[[#This Row],[AÇÕES]],'Dados Status Invest STOCKS'!A2169:AD2784,28)),0)</f>
        <v>-2.83</v>
      </c>
      <c r="N2183" s="66">
        <f>IFERROR(IF(Ações!$B2183="","",VLOOKUP(Table_1[[#This Row],[AÇÕES]],'Dados Status Invest STOCKS'!A2169:AD2784,27)),0)</f>
        <v>10.55</v>
      </c>
      <c r="O2183" s="66">
        <f>IFERROR(IF(Ações!$L2183="","",Ações!$K2183*Ações!$L2183),0)</f>
        <v>0</v>
      </c>
      <c r="P2183" s="67">
        <f t="shared" si="33"/>
        <v>0.06</v>
      </c>
      <c r="Q2183" s="67">
        <f>IFERROR(Ações!$O2183/Ações!$M2183,0)</f>
        <v>0</v>
      </c>
      <c r="R2183" s="67">
        <f>IFERROR(IF(Ações!$B2183="","",VLOOKUP(Table_1[[#This Row],[AÇÕES]],'Dados Status Invest STOCKS'!A2169:AD2784,18)/100),0)</f>
        <v>-0.2681</v>
      </c>
      <c r="S2183" s="65">
        <f>IFERROR(IF(Ações!$B2183="","",VLOOKUP(Table_1[[#This Row],[AÇÕES]],'Dados Status Invest STOCKS'!A2169:AD2784,25)/100),0)</f>
        <v>0</v>
      </c>
      <c r="T2183" s="67">
        <f>(1-Ações!$Q2183)*Ações!$R2183</f>
        <v>-0.2681</v>
      </c>
      <c r="U2183" s="68">
        <f>IF(Ações!$S2183=0,Ações!$T2183,IF(Ações!$T2183=0,Ações!$S2183,AVERAGE(Ações!$S2183,Ações!$T2183)))</f>
        <v>-0.2681</v>
      </c>
    </row>
    <row r="2184" spans="2:21" ht="15" customHeight="1" x14ac:dyDescent="0.2">
      <c r="B2184" s="63" t="str">
        <f>IFERROR('Dados Status Invest STOCKS'!A2171,"-")</f>
        <v>HCC</v>
      </c>
      <c r="C2184" s="45">
        <f>IFERROR((Ações!$D2184-Ações!$K2184)/Ações!$D2184,0)</f>
        <v>-6.8947368421052628</v>
      </c>
      <c r="D2184" s="46">
        <f>(Ações!$O2184)/0.06</f>
        <v>3.3402000000000003</v>
      </c>
      <c r="E2184" s="47">
        <f>IFERROR((Ações!$F2184-Ações!$K2184)/Ações!$F2184,0)</f>
        <v>0</v>
      </c>
      <c r="F2184" s="46" t="str">
        <f>IF(OR(Ações!$N2184&lt;0,Ações!$M2184&lt;0),"",(22.5*Ações!$M2184*Ações!$N2184)^0.5)</f>
        <v/>
      </c>
      <c r="G2184" s="47">
        <f>IFERROR((Ações!$H2184-Ações!$K2184)/Ações!$H2184,0)</f>
        <v>-6.8947368421052628</v>
      </c>
      <c r="H2184" s="48">
        <f>IFERROR(Ações!$I2184/(Ações!$P2184-Table_1[[#This Row],[CAGR LUCRO 5A]]),0)</f>
        <v>3.3402000000000003</v>
      </c>
      <c r="I2184" s="48">
        <f>IF(Ações!$S2184&lt;0,"",Ações!$O2184*(1+Ações!$S2184))</f>
        <v>0.20041200000000001</v>
      </c>
      <c r="J2184" s="49">
        <f>IFERROR(IF(Ações!$B2184="","",(VLOOKUP(Table_1[[#This Row],[AÇÕES]],'Dados Status Invest STOCKS'!A2170:AD2785,4)/Table_1[[#This Row],[LPA]]))/100,0)</f>
        <v>1.5509756097560978</v>
      </c>
      <c r="K2184" s="64">
        <f>IFERROR(IF(Ações!$B2184="","",VLOOKUP(Table_1[[#This Row],[AÇÕES]],'Dados Status Invest STOCKS'!A2170:AD2785,2)),0)</f>
        <v>26.37</v>
      </c>
      <c r="L2184" s="65">
        <f>IFERROR(IF(Ações!$B2184="","",VLOOKUP(Table_1[[#This Row],[AÇÕES]],'Dados Status Invest STOCKS'!A2170:AD2785,3)/100),0)</f>
        <v>7.6E-3</v>
      </c>
      <c r="M2184" s="66">
        <f>IFERROR(IF(Ações!$B2184="","",VLOOKUP(Table_1[[#This Row],[AÇÕES]],'Dados Status Invest STOCKS'!A2170:AD2785,28)),0)</f>
        <v>-0.41</v>
      </c>
      <c r="N2184" s="66">
        <f>IFERROR(IF(Ações!$B2184="","",VLOOKUP(Table_1[[#This Row],[AÇÕES]],'Dados Status Invest STOCKS'!A2170:AD2785,27)),0)</f>
        <v>14.3</v>
      </c>
      <c r="O2184" s="66">
        <f>IFERROR(IF(Ações!$L2184="","",Ações!$K2184*Ações!$L2184),0)</f>
        <v>0.20041200000000001</v>
      </c>
      <c r="P2184" s="67">
        <f t="shared" si="33"/>
        <v>0.06</v>
      </c>
      <c r="Q2184" s="67">
        <f>IFERROR(Ações!$O2184/Ações!$M2184,0)</f>
        <v>-0.488809756097561</v>
      </c>
      <c r="R2184" s="67">
        <f>IFERROR(IF(Ações!$B2184="","",VLOOKUP(Table_1[[#This Row],[AÇÕES]],'Dados Status Invest STOCKS'!A2170:AD2785,18)/100),0)</f>
        <v>-2.8999999999999998E-2</v>
      </c>
      <c r="S2184" s="65">
        <f>IFERROR(IF(Ações!$B2184="","",VLOOKUP(Table_1[[#This Row],[AÇÕES]],'Dados Status Invest STOCKS'!A2170:AD2785,25)/100),0)</f>
        <v>0</v>
      </c>
      <c r="T2184" s="67">
        <f>(1-Ações!$Q2184)*Ações!$R2184</f>
        <v>-4.3175482926829267E-2</v>
      </c>
      <c r="U2184" s="68">
        <f>IF(Ações!$S2184=0,Ações!$T2184,IF(Ações!$T2184=0,Ações!$S2184,AVERAGE(Ações!$S2184,Ações!$T2184)))</f>
        <v>-4.3175482926829267E-2</v>
      </c>
    </row>
    <row r="2185" spans="2:21" ht="15" customHeight="1" x14ac:dyDescent="0.2">
      <c r="B2185" s="63" t="str">
        <f>IFERROR('Dados Status Invest STOCKS'!A2172,"-")</f>
        <v>HCCI</v>
      </c>
      <c r="C2185" s="45">
        <f>IFERROR((Ações!$D2185-Ações!$K2185)/Ações!$D2185,0)</f>
        <v>0</v>
      </c>
      <c r="D2185" s="46">
        <f>(Ações!$O2185)/0.06</f>
        <v>0</v>
      </c>
      <c r="E2185" s="47">
        <f>IFERROR((Ações!$F2185-Ações!$K2185)/Ações!$F2185,0)</f>
        <v>-0.20214285466782361</v>
      </c>
      <c r="F2185" s="46">
        <f>IF(OR(Ações!$N2185&lt;0,Ações!$M2185&lt;0),"",(22.5*Ações!$M2185*Ações!$N2185)^0.5)</f>
        <v>24.439691078244014</v>
      </c>
      <c r="G2185" s="47">
        <f>IFERROR((Ações!$H2185-Ações!$K2185)/Ações!$H2185,0)</f>
        <v>0</v>
      </c>
      <c r="H2185" s="48">
        <f>IFERROR(Ações!$I2185/(Ações!$P2185-Table_1[[#This Row],[CAGR LUCRO 5A]]),0)</f>
        <v>0</v>
      </c>
      <c r="I2185" s="48">
        <f>IF(Ações!$S2185&lt;0,"",Ações!$O2185*(1+Ações!$S2185))</f>
        <v>0</v>
      </c>
      <c r="J2185" s="49">
        <f>IFERROR(IF(Ações!$B2185="","",(VLOOKUP(Table_1[[#This Row],[AÇÕES]],'Dados Status Invest STOCKS'!A2171:AD2786,4)/Table_1[[#This Row],[LPA]]))/100,0)</f>
        <v>7.4120603015075379E-2</v>
      </c>
      <c r="K2185" s="64">
        <f>IFERROR(IF(Ações!$B2185="","",VLOOKUP(Table_1[[#This Row],[AÇÕES]],'Dados Status Invest STOCKS'!A2171:AD2786,2)),0)</f>
        <v>29.38</v>
      </c>
      <c r="L2185" s="65">
        <f>IFERROR(IF(Ações!$B2185="","",VLOOKUP(Table_1[[#This Row],[AÇÕES]],'Dados Status Invest STOCKS'!A2171:AD2786,3)/100),0)</f>
        <v>0</v>
      </c>
      <c r="M2185" s="66">
        <f>IFERROR(IF(Ações!$B2185="","",VLOOKUP(Table_1[[#This Row],[AÇÕES]],'Dados Status Invest STOCKS'!A2171:AD2786,28)),0)</f>
        <v>1.99</v>
      </c>
      <c r="N2185" s="66">
        <f>IFERROR(IF(Ações!$B2185="","",VLOOKUP(Table_1[[#This Row],[AÇÕES]],'Dados Status Invest STOCKS'!A2171:AD2786,27)),0)</f>
        <v>13.34</v>
      </c>
      <c r="O2185" s="66">
        <f>IFERROR(IF(Ações!$L2185="","",Ações!$K2185*Ações!$L2185),0)</f>
        <v>0</v>
      </c>
      <c r="P2185" s="67">
        <f t="shared" si="33"/>
        <v>0.06</v>
      </c>
      <c r="Q2185" s="67">
        <f>IFERROR(Ações!$O2185/Ações!$M2185,0)</f>
        <v>0</v>
      </c>
      <c r="R2185" s="67">
        <f>IFERROR(IF(Ações!$B2185="","",VLOOKUP(Table_1[[#This Row],[AÇÕES]],'Dados Status Invest STOCKS'!A2171:AD2786,18)/100),0)</f>
        <v>0.14929999999999999</v>
      </c>
      <c r="S2185" s="65">
        <f>IFERROR(IF(Ações!$B2185="","",VLOOKUP(Table_1[[#This Row],[AÇÕES]],'Dados Status Invest STOCKS'!A2171:AD2786,25)/100),0)</f>
        <v>0.57040000000000002</v>
      </c>
      <c r="T2185" s="67">
        <f>(1-Ações!$Q2185)*Ações!$R2185</f>
        <v>0.14929999999999999</v>
      </c>
      <c r="U2185" s="68">
        <f>IF(Ações!$S2185=0,Ações!$T2185,IF(Ações!$T2185=0,Ações!$S2185,AVERAGE(Ações!$S2185,Ações!$T2185)))</f>
        <v>0.35985</v>
      </c>
    </row>
    <row r="2186" spans="2:21" ht="15" customHeight="1" x14ac:dyDescent="0.2">
      <c r="B2186" s="63" t="str">
        <f>IFERROR('Dados Status Invest STOCKS'!A2173,"-")</f>
        <v>HCDI</v>
      </c>
      <c r="C2186" s="45">
        <f>IFERROR((Ações!$D2186-Ações!$K2186)/Ações!$D2186,0)</f>
        <v>0</v>
      </c>
      <c r="D2186" s="46">
        <f>(Ações!$O2186)/0.06</f>
        <v>0</v>
      </c>
      <c r="E2186" s="47">
        <f>IFERROR((Ações!$F2186-Ações!$K2186)/Ações!$F2186,0)</f>
        <v>-0.1221021225799033</v>
      </c>
      <c r="F2186" s="46">
        <f>IF(OR(Ações!$N2186&lt;0,Ações!$M2186&lt;0),"",(22.5*Ações!$M2186*Ações!$N2186)^0.5)</f>
        <v>1.9695177074603822</v>
      </c>
      <c r="G2186" s="47">
        <f>IFERROR((Ações!$H2186-Ações!$K2186)/Ações!$H2186,0)</f>
        <v>0</v>
      </c>
      <c r="H2186" s="48">
        <f>IFERROR(Ações!$I2186/(Ações!$P2186-Table_1[[#This Row],[CAGR LUCRO 5A]]),0)</f>
        <v>0</v>
      </c>
      <c r="I2186" s="48">
        <f>IF(Ações!$S2186&lt;0,"",Ações!$O2186*(1+Ações!$S2186))</f>
        <v>0</v>
      </c>
      <c r="J2186" s="49">
        <f>IFERROR(IF(Ações!$B2186="","",(VLOOKUP(Table_1[[#This Row],[AÇÕES]],'Dados Status Invest STOCKS'!A2172:AD2787,4)/Table_1[[#This Row],[LPA]]))/100,0)</f>
        <v>15.1</v>
      </c>
      <c r="K2186" s="64">
        <f>IFERROR(IF(Ações!$B2186="","",VLOOKUP(Table_1[[#This Row],[AÇÕES]],'Dados Status Invest STOCKS'!A2172:AD2787,2)),0)</f>
        <v>2.21</v>
      </c>
      <c r="L2186" s="65">
        <f>IFERROR(IF(Ações!$B2186="","",VLOOKUP(Table_1[[#This Row],[AÇÕES]],'Dados Status Invest STOCKS'!A2172:AD2787,3)/100),0)</f>
        <v>0</v>
      </c>
      <c r="M2186" s="66">
        <f>IFERROR(IF(Ações!$B2186="","",VLOOKUP(Table_1[[#This Row],[AÇÕES]],'Dados Status Invest STOCKS'!A2172:AD2787,28)),0)</f>
        <v>0.04</v>
      </c>
      <c r="N2186" s="66">
        <f>IFERROR(IF(Ações!$B2186="","",VLOOKUP(Table_1[[#This Row],[AÇÕES]],'Dados Status Invest STOCKS'!A2172:AD2787,27)),0)</f>
        <v>4.3099999999999996</v>
      </c>
      <c r="O2186" s="66">
        <f>IFERROR(IF(Ações!$L2186="","",Ações!$K2186*Ações!$L2186),0)</f>
        <v>0</v>
      </c>
      <c r="P2186" s="67">
        <f t="shared" si="33"/>
        <v>0.06</v>
      </c>
      <c r="Q2186" s="67">
        <f>IFERROR(Ações!$O2186/Ações!$M2186,0)</f>
        <v>0</v>
      </c>
      <c r="R2186" s="67">
        <f>IFERROR(IF(Ações!$B2186="","",VLOOKUP(Table_1[[#This Row],[AÇÕES]],'Dados Status Invest STOCKS'!A2172:AD2787,18)/100),0)</f>
        <v>8.5000000000000006E-3</v>
      </c>
      <c r="S2186" s="65">
        <f>IFERROR(IF(Ações!$B2186="","",VLOOKUP(Table_1[[#This Row],[AÇÕES]],'Dados Status Invest STOCKS'!A2172:AD2787,25)/100),0)</f>
        <v>0</v>
      </c>
      <c r="T2186" s="67">
        <f>(1-Ações!$Q2186)*Ações!$R2186</f>
        <v>8.5000000000000006E-3</v>
      </c>
      <c r="U2186" s="68">
        <f>IF(Ações!$S2186=0,Ações!$T2186,IF(Ações!$T2186=0,Ações!$S2186,AVERAGE(Ações!$S2186,Ações!$T2186)))</f>
        <v>8.5000000000000006E-3</v>
      </c>
    </row>
    <row r="2187" spans="2:21" ht="15" customHeight="1" x14ac:dyDescent="0.2">
      <c r="B2187" s="63" t="str">
        <f>IFERROR('Dados Status Invest STOCKS'!A2174,"-")</f>
        <v>HCHC</v>
      </c>
      <c r="C2187" s="45">
        <f>IFERROR((Ações!$D2187-Ações!$K2187)/Ações!$D2187,0)</f>
        <v>0</v>
      </c>
      <c r="D2187" s="46">
        <f>(Ações!$O2187)/0.06</f>
        <v>0</v>
      </c>
      <c r="E2187" s="47">
        <f>IFERROR((Ações!$F2187-Ações!$K2187)/Ações!$F2187,0)</f>
        <v>0</v>
      </c>
      <c r="F2187" s="46" t="str">
        <f>IF(OR(Ações!$N2187&lt;0,Ações!$M2187&lt;0),"",(22.5*Ações!$M2187*Ações!$N2187)^0.5)</f>
        <v/>
      </c>
      <c r="G2187" s="47">
        <f>IFERROR((Ações!$H2187-Ações!$K2187)/Ações!$H2187,0)</f>
        <v>0</v>
      </c>
      <c r="H2187" s="48">
        <f>IFERROR(Ações!$I2187/(Ações!$P2187-Table_1[[#This Row],[CAGR LUCRO 5A]]),0)</f>
        <v>0</v>
      </c>
      <c r="I2187" s="48">
        <f>IF(Ações!$S2187&lt;0,"",Ações!$O2187*(1+Ações!$S2187))</f>
        <v>0</v>
      </c>
      <c r="J2187" s="49">
        <f>IFERROR(IF(Ações!$B2187="","",(VLOOKUP(Table_1[[#This Row],[AÇÕES]],'Dados Status Invest STOCKS'!A2173:AD2788,4)/Table_1[[#This Row],[LPA]]))/100,0)</f>
        <v>0.17434782608695648</v>
      </c>
      <c r="K2187" s="64">
        <f>IFERROR(IF(Ações!$B2187="","",VLOOKUP(Table_1[[#This Row],[AÇÕES]],'Dados Status Invest STOCKS'!A2173:AD2788,2)),0)</f>
        <v>3.68</v>
      </c>
      <c r="L2187" s="65">
        <f>IFERROR(IF(Ações!$B2187="","",VLOOKUP(Table_1[[#This Row],[AÇÕES]],'Dados Status Invest STOCKS'!A2173:AD2788,3)/100),0)</f>
        <v>0</v>
      </c>
      <c r="M2187" s="66">
        <f>IFERROR(IF(Ações!$B2187="","",VLOOKUP(Table_1[[#This Row],[AÇÕES]],'Dados Status Invest STOCKS'!A2173:AD2788,28)),0)</f>
        <v>-0.46</v>
      </c>
      <c r="N2187" s="66">
        <f>IFERROR(IF(Ações!$B2187="","",VLOOKUP(Table_1[[#This Row],[AÇÕES]],'Dados Status Invest STOCKS'!A2173:AD2788,27)),0)</f>
        <v>6.27</v>
      </c>
      <c r="O2187" s="66">
        <f>IFERROR(IF(Ações!$L2187="","",Ações!$K2187*Ações!$L2187),0)</f>
        <v>0</v>
      </c>
      <c r="P2187" s="67">
        <f t="shared" si="33"/>
        <v>0.06</v>
      </c>
      <c r="Q2187" s="67">
        <f>IFERROR(Ações!$O2187/Ações!$M2187,0)</f>
        <v>0</v>
      </c>
      <c r="R2187" s="67">
        <f>IFERROR(IF(Ações!$B2187="","",VLOOKUP(Table_1[[#This Row],[AÇÕES]],'Dados Status Invest STOCKS'!A2173:AD2788,18)/100),0)</f>
        <v>-7.3099999999999998E-2</v>
      </c>
      <c r="S2187" s="65">
        <f>IFERROR(IF(Ações!$B2187="","",VLOOKUP(Table_1[[#This Row],[AÇÕES]],'Dados Status Invest STOCKS'!A2173:AD2788,25)/100),0)</f>
        <v>0</v>
      </c>
      <c r="T2187" s="67">
        <f>(1-Ações!$Q2187)*Ações!$R2187</f>
        <v>-7.3099999999999998E-2</v>
      </c>
      <c r="U2187" s="68">
        <f>IF(Ações!$S2187=0,Ações!$T2187,IF(Ações!$T2187=0,Ações!$S2187,AVERAGE(Ações!$S2187,Ações!$T2187)))</f>
        <v>-7.3099999999999998E-2</v>
      </c>
    </row>
    <row r="2188" spans="2:21" ht="15" customHeight="1" x14ac:dyDescent="0.2">
      <c r="B2188" s="63" t="str">
        <f>IFERROR('Dados Status Invest STOCKS'!A2175,"-")</f>
        <v>HCI</v>
      </c>
      <c r="C2188" s="45">
        <f>IFERROR((Ações!$D2188-Ações!$K2188)/Ações!$D2188,0)</f>
        <v>-1.6315789473684212</v>
      </c>
      <c r="D2188" s="46">
        <f>(Ações!$O2188)/0.06</f>
        <v>26.812799999999999</v>
      </c>
      <c r="E2188" s="47">
        <f>IFERROR((Ações!$F2188-Ações!$K2188)/Ações!$F2188,0)</f>
        <v>-3.2050985547315953</v>
      </c>
      <c r="F2188" s="46">
        <f>IF(OR(Ações!$N2188&lt;0,Ações!$M2188&lt;0),"",(22.5*Ações!$M2188*Ações!$N2188)^0.5)</f>
        <v>16.779630508446843</v>
      </c>
      <c r="G2188" s="47">
        <f>IFERROR((Ações!$H2188-Ações!$K2188)/Ações!$H2188,0)</f>
        <v>0</v>
      </c>
      <c r="H2188" s="48">
        <f>IFERROR(Ações!$I2188/(Ações!$P2188-Table_1[[#This Row],[CAGR LUCRO 5A]]),0)</f>
        <v>0</v>
      </c>
      <c r="I2188" s="48" t="str">
        <f>IF(Ações!$S2188&lt;0,"",Ações!$O2188*(1+Ações!$S2188))</f>
        <v/>
      </c>
      <c r="J2188" s="49">
        <f>IFERROR(IF(Ações!$B2188="","",(VLOOKUP(Table_1[[#This Row],[AÇÕES]],'Dados Status Invest STOCKS'!A2174:AD2789,4)/Table_1[[#This Row],[LPA]]))/100,0)</f>
        <v>3.6120454545454548</v>
      </c>
      <c r="K2188" s="64">
        <f>IFERROR(IF(Ações!$B2188="","",VLOOKUP(Table_1[[#This Row],[AÇÕES]],'Dados Status Invest STOCKS'!A2174:AD2789,2)),0)</f>
        <v>70.56</v>
      </c>
      <c r="L2188" s="65">
        <f>IFERROR(IF(Ações!$B2188="","",VLOOKUP(Table_1[[#This Row],[AÇÕES]],'Dados Status Invest STOCKS'!A2174:AD2789,3)/100),0)</f>
        <v>2.2799999999999997E-2</v>
      </c>
      <c r="M2188" s="66">
        <f>IFERROR(IF(Ações!$B2188="","",VLOOKUP(Table_1[[#This Row],[AÇÕES]],'Dados Status Invest STOCKS'!A2174:AD2789,28)),0)</f>
        <v>0.44</v>
      </c>
      <c r="N2188" s="66">
        <f>IFERROR(IF(Ações!$B2188="","",VLOOKUP(Table_1[[#This Row],[AÇÕES]],'Dados Status Invest STOCKS'!A2174:AD2789,27)),0)</f>
        <v>28.44</v>
      </c>
      <c r="O2188" s="66">
        <f>IFERROR(IF(Ações!$L2188="","",Ações!$K2188*Ações!$L2188),0)</f>
        <v>1.608768</v>
      </c>
      <c r="P2188" s="67">
        <f t="shared" si="33"/>
        <v>0.06</v>
      </c>
      <c r="Q2188" s="67">
        <f>IFERROR(Ações!$O2188/Ações!$M2188,0)</f>
        <v>3.656290909090909</v>
      </c>
      <c r="R2188" s="67">
        <f>IFERROR(IF(Ações!$B2188="","",VLOOKUP(Table_1[[#This Row],[AÇÕES]],'Dados Status Invest STOCKS'!A2174:AD2789,18)/100),0)</f>
        <v>1.5600000000000001E-2</v>
      </c>
      <c r="S2188" s="65">
        <f>IFERROR(IF(Ações!$B2188="","",VLOOKUP(Table_1[[#This Row],[AÇÕES]],'Dados Status Invest STOCKS'!A2174:AD2789,25)/100),0)</f>
        <v>-0.15079999999999999</v>
      </c>
      <c r="T2188" s="67">
        <f>(1-Ações!$Q2188)*Ações!$R2188</f>
        <v>-4.1438138181818185E-2</v>
      </c>
      <c r="U2188" s="68">
        <f>IF(Ações!$S2188=0,Ações!$T2188,IF(Ações!$T2188=0,Ações!$S2188,AVERAGE(Ações!$S2188,Ações!$T2188)))</f>
        <v>-9.6119069090909087E-2</v>
      </c>
    </row>
    <row r="2189" spans="2:21" ht="15" customHeight="1" x14ac:dyDescent="0.2">
      <c r="B2189" s="63" t="str">
        <f>IFERROR('Dados Status Invest STOCKS'!A2176,"-")</f>
        <v>HCKT</v>
      </c>
      <c r="C2189" s="45">
        <f>IFERROR((Ações!$D2189-Ações!$K2189)/Ações!$D2189,0)</f>
        <v>-1.8985507246376812</v>
      </c>
      <c r="D2189" s="46">
        <f>(Ações!$O2189)/0.06</f>
        <v>6.6688499999999999</v>
      </c>
      <c r="E2189" s="47">
        <f>IFERROR((Ações!$F2189-Ações!$K2189)/Ações!$F2189,0)</f>
        <v>-1.2116719282139063</v>
      </c>
      <c r="F2189" s="46">
        <f>IF(OR(Ações!$N2189&lt;0,Ações!$M2189&lt;0),"",(22.5*Ações!$M2189*Ações!$N2189)^0.5)</f>
        <v>8.7399942791743293</v>
      </c>
      <c r="G2189" s="47">
        <f>IFERROR((Ações!$H2189-Ações!$K2189)/Ações!$H2189,0)</f>
        <v>0</v>
      </c>
      <c r="H2189" s="48">
        <f>IFERROR(Ações!$I2189/(Ações!$P2189-Table_1[[#This Row],[CAGR LUCRO 5A]]),0)</f>
        <v>0</v>
      </c>
      <c r="I2189" s="48" t="str">
        <f>IF(Ações!$S2189&lt;0,"",Ações!$O2189*(1+Ações!$S2189))</f>
        <v/>
      </c>
      <c r="J2189" s="49">
        <f>IFERROR(IF(Ações!$B2189="","",(VLOOKUP(Table_1[[#This Row],[AÇÕES]],'Dados Status Invest STOCKS'!A2175:AD2790,4)/Table_1[[#This Row],[LPA]]))/100,0)</f>
        <v>0.39600000000000002</v>
      </c>
      <c r="K2189" s="64">
        <f>IFERROR(IF(Ações!$B2189="","",VLOOKUP(Table_1[[#This Row],[AÇÕES]],'Dados Status Invest STOCKS'!A2175:AD2790,2)),0)</f>
        <v>19.329999999999998</v>
      </c>
      <c r="L2189" s="65">
        <f>IFERROR(IF(Ações!$B2189="","",VLOOKUP(Table_1[[#This Row],[AÇÕES]],'Dados Status Invest STOCKS'!A2175:AD2790,3)/100),0)</f>
        <v>2.07E-2</v>
      </c>
      <c r="M2189" s="66">
        <f>IFERROR(IF(Ações!$B2189="","",VLOOKUP(Table_1[[#This Row],[AÇÕES]],'Dados Status Invest STOCKS'!A2175:AD2790,28)),0)</f>
        <v>0.7</v>
      </c>
      <c r="N2189" s="66">
        <f>IFERROR(IF(Ações!$B2189="","",VLOOKUP(Table_1[[#This Row],[AÇÕES]],'Dados Status Invest STOCKS'!A2175:AD2790,27)),0)</f>
        <v>4.8499999999999996</v>
      </c>
      <c r="O2189" s="66">
        <f>IFERROR(IF(Ações!$L2189="","",Ações!$K2189*Ações!$L2189),0)</f>
        <v>0.40013099999999996</v>
      </c>
      <c r="P2189" s="67">
        <f t="shared" si="33"/>
        <v>0.06</v>
      </c>
      <c r="Q2189" s="67">
        <f>IFERROR(Ações!$O2189/Ações!$M2189,0)</f>
        <v>0.57161571428571423</v>
      </c>
      <c r="R2189" s="67">
        <f>IFERROR(IF(Ações!$B2189="","",VLOOKUP(Table_1[[#This Row],[AÇÕES]],'Dados Status Invest STOCKS'!A2175:AD2790,18)/100),0)</f>
        <v>0.1439</v>
      </c>
      <c r="S2189" s="65">
        <f>IFERROR(IF(Ações!$B2189="","",VLOOKUP(Table_1[[#This Row],[AÇÕES]],'Dados Status Invest STOCKS'!A2175:AD2790,25)/100),0)</f>
        <v>-0.16899999999999998</v>
      </c>
      <c r="T2189" s="67">
        <f>(1-Ações!$Q2189)*Ações!$R2189</f>
        <v>6.164449871428572E-2</v>
      </c>
      <c r="U2189" s="68">
        <f>IF(Ações!$S2189=0,Ações!$T2189,IF(Ações!$T2189=0,Ações!$S2189,AVERAGE(Ações!$S2189,Ações!$T2189)))</f>
        <v>-5.3677750642857132E-2</v>
      </c>
    </row>
    <row r="2190" spans="2:21" ht="15" customHeight="1" x14ac:dyDescent="0.2">
      <c r="B2190" s="63" t="str">
        <f>IFERROR('Dados Status Invest STOCKS'!A2177,"-")</f>
        <v>HCM</v>
      </c>
      <c r="C2190" s="45">
        <f>IFERROR((Ações!$D2190-Ações!$K2190)/Ações!$D2190,0)</f>
        <v>0</v>
      </c>
      <c r="D2190" s="46">
        <f>(Ações!$O2190)/0.06</f>
        <v>0</v>
      </c>
      <c r="E2190" s="47">
        <f>IFERROR((Ações!$F2190-Ações!$K2190)/Ações!$F2190,0)</f>
        <v>-10.27091307221742</v>
      </c>
      <c r="F2190" s="46">
        <f>IF(OR(Ações!$N2190&lt;0,Ações!$M2190&lt;0),"",(22.5*Ações!$M2190*Ações!$N2190)^0.5)</f>
        <v>2.4647515087732472</v>
      </c>
      <c r="G2190" s="47">
        <f>IFERROR((Ações!$H2190-Ações!$K2190)/Ações!$H2190,0)</f>
        <v>0</v>
      </c>
      <c r="H2190" s="48">
        <f>IFERROR(Ações!$I2190/(Ações!$P2190-Table_1[[#This Row],[CAGR LUCRO 5A]]),0)</f>
        <v>0</v>
      </c>
      <c r="I2190" s="48">
        <f>IF(Ações!$S2190&lt;0,"",Ações!$O2190*(1+Ações!$S2190))</f>
        <v>0</v>
      </c>
      <c r="J2190" s="49">
        <f>IFERROR(IF(Ações!$B2190="","",(VLOOKUP(Table_1[[#This Row],[AÇÕES]],'Dados Status Invest STOCKS'!A2176:AD2791,4)/Table_1[[#This Row],[LPA]]))/100,0)</f>
        <v>33.385555555555563</v>
      </c>
      <c r="K2190" s="64">
        <f>IFERROR(IF(Ações!$B2190="","",VLOOKUP(Table_1[[#This Row],[AÇÕES]],'Dados Status Invest STOCKS'!A2176:AD2791,2)),0)</f>
        <v>27.78</v>
      </c>
      <c r="L2190" s="65">
        <f>IFERROR(IF(Ações!$B2190="","",VLOOKUP(Table_1[[#This Row],[AÇÕES]],'Dados Status Invest STOCKS'!A2176:AD2791,3)/100),0)</f>
        <v>0</v>
      </c>
      <c r="M2190" s="66">
        <f>IFERROR(IF(Ações!$B2190="","",VLOOKUP(Table_1[[#This Row],[AÇÕES]],'Dados Status Invest STOCKS'!A2176:AD2791,28)),0)</f>
        <v>0.09</v>
      </c>
      <c r="N2190" s="66">
        <f>IFERROR(IF(Ações!$B2190="","",VLOOKUP(Table_1[[#This Row],[AÇÕES]],'Dados Status Invest STOCKS'!A2176:AD2791,27)),0)</f>
        <v>3</v>
      </c>
      <c r="O2190" s="66">
        <f>IFERROR(IF(Ações!$L2190="","",Ações!$K2190*Ações!$L2190),0)</f>
        <v>0</v>
      </c>
      <c r="P2190" s="67">
        <f t="shared" si="33"/>
        <v>0.06</v>
      </c>
      <c r="Q2190" s="67">
        <f>IFERROR(Ações!$O2190/Ações!$M2190,0)</f>
        <v>0</v>
      </c>
      <c r="R2190" s="67">
        <f>IFERROR(IF(Ações!$B2190="","",VLOOKUP(Table_1[[#This Row],[AÇÕES]],'Dados Status Invest STOCKS'!A2176:AD2791,18)/100),0)</f>
        <v>3.0800000000000001E-2</v>
      </c>
      <c r="S2190" s="65">
        <f>IFERROR(IF(Ações!$B2190="","",VLOOKUP(Table_1[[#This Row],[AÇÕES]],'Dados Status Invest STOCKS'!A2176:AD2791,25)/100),0)</f>
        <v>0</v>
      </c>
      <c r="T2190" s="67">
        <f>(1-Ações!$Q2190)*Ações!$R2190</f>
        <v>3.0800000000000001E-2</v>
      </c>
      <c r="U2190" s="68">
        <f>IF(Ações!$S2190=0,Ações!$T2190,IF(Ações!$T2190=0,Ações!$S2190,AVERAGE(Ações!$S2190,Ações!$T2190)))</f>
        <v>3.0800000000000001E-2</v>
      </c>
    </row>
    <row r="2191" spans="2:21" ht="15" customHeight="1" x14ac:dyDescent="0.2">
      <c r="B2191" s="63" t="str">
        <f>IFERROR('Dados Status Invest STOCKS'!A2178,"-")</f>
        <v>HCSG</v>
      </c>
      <c r="C2191" s="45">
        <f>IFERROR((Ações!$D2191-Ações!$K2191)/Ações!$D2191,0)</f>
        <v>-0.29589632829373635</v>
      </c>
      <c r="D2191" s="46">
        <f>(Ações!$O2191)/0.06</f>
        <v>13.897716666666669</v>
      </c>
      <c r="E2191" s="47">
        <f>IFERROR((Ações!$F2191-Ações!$K2191)/Ações!$F2191,0)</f>
        <v>-0.52701711096793769</v>
      </c>
      <c r="F2191" s="46">
        <f>IF(OR(Ações!$N2191&lt;0,Ações!$M2191&lt;0),"",(22.5*Ações!$M2191*Ações!$N2191)^0.5)</f>
        <v>11.794235880293389</v>
      </c>
      <c r="G2191" s="47">
        <f>IFERROR((Ações!$H2191-Ações!$K2191)/Ações!$H2191,0)</f>
        <v>2.0118424407892528</v>
      </c>
      <c r="H2191" s="48">
        <f>IFERROR(Ações!$I2191/(Ações!$P2191-Table_1[[#This Row],[CAGR LUCRO 5A]]),0)</f>
        <v>-17.799213863723608</v>
      </c>
      <c r="I2191" s="48">
        <f>IF(Ações!$S2191&lt;0,"",Ações!$O2191*(1+Ações!$S2191))</f>
        <v>0.92733904230000019</v>
      </c>
      <c r="J2191" s="49">
        <f>IFERROR(IF(Ações!$B2191="","",(VLOOKUP(Table_1[[#This Row],[AÇÕES]],'Dados Status Invest STOCKS'!A2177:AD2792,4)/Table_1[[#This Row],[LPA]]))/100,0)</f>
        <v>0.1953125</v>
      </c>
      <c r="K2191" s="64">
        <f>IFERROR(IF(Ações!$B2191="","",VLOOKUP(Table_1[[#This Row],[AÇÕES]],'Dados Status Invest STOCKS'!A2177:AD2792,2)),0)</f>
        <v>18.010000000000002</v>
      </c>
      <c r="L2191" s="65">
        <f>IFERROR(IF(Ações!$B2191="","",VLOOKUP(Table_1[[#This Row],[AÇÕES]],'Dados Status Invest STOCKS'!A2177:AD2792,3)/100),0)</f>
        <v>4.6300000000000001E-2</v>
      </c>
      <c r="M2191" s="66">
        <f>IFERROR(IF(Ações!$B2191="","",VLOOKUP(Table_1[[#This Row],[AÇÕES]],'Dados Status Invest STOCKS'!A2177:AD2792,28)),0)</f>
        <v>0.96</v>
      </c>
      <c r="N2191" s="66">
        <f>IFERROR(IF(Ações!$B2191="","",VLOOKUP(Table_1[[#This Row],[AÇÕES]],'Dados Status Invest STOCKS'!A2177:AD2792,27)),0)</f>
        <v>6.44</v>
      </c>
      <c r="O2191" s="66">
        <f>IFERROR(IF(Ações!$L2191="","",Ações!$K2191*Ações!$L2191),0)</f>
        <v>0.83386300000000013</v>
      </c>
      <c r="P2191" s="67">
        <f t="shared" ref="P2191:P2254" si="34">$U$6</f>
        <v>0.06</v>
      </c>
      <c r="Q2191" s="67">
        <f>IFERROR(Ações!$O2191/Ações!$M2191,0)</f>
        <v>0.86860729166666684</v>
      </c>
      <c r="R2191" s="67">
        <f>IFERROR(IF(Ações!$B2191="","",VLOOKUP(Table_1[[#This Row],[AÇÕES]],'Dados Status Invest STOCKS'!A2177:AD2792,18)/100),0)</f>
        <v>0.1489</v>
      </c>
      <c r="S2191" s="65">
        <f>IFERROR(IF(Ações!$B2191="","",VLOOKUP(Table_1[[#This Row],[AÇÕES]],'Dados Status Invest STOCKS'!A2177:AD2792,25)/100),0)</f>
        <v>0.11210000000000001</v>
      </c>
      <c r="T2191" s="67">
        <f>(1-Ações!$Q2191)*Ações!$R2191</f>
        <v>1.956437427083331E-2</v>
      </c>
      <c r="U2191" s="68">
        <f>IF(Ações!$S2191=0,Ações!$T2191,IF(Ações!$T2191=0,Ações!$S2191,AVERAGE(Ações!$S2191,Ações!$T2191)))</f>
        <v>6.5832187135416664E-2</v>
      </c>
    </row>
    <row r="2192" spans="2:21" ht="15" customHeight="1" x14ac:dyDescent="0.2">
      <c r="B2192" s="63" t="str">
        <f>IFERROR('Dados Status Invest STOCKS'!A2179,"-")</f>
        <v>HD</v>
      </c>
      <c r="C2192" s="45">
        <f>IFERROR((Ações!$D2192-Ações!$K2192)/Ações!$D2192,0)</f>
        <v>-2.2967032967032965</v>
      </c>
      <c r="D2192" s="46">
        <f>(Ações!$O2192)/0.06</f>
        <v>110.35570000000001</v>
      </c>
      <c r="E2192" s="47">
        <f>IFERROR((Ações!$F2192-Ações!$K2192)/Ações!$F2192,0)</f>
        <v>-18.732790684159777</v>
      </c>
      <c r="F2192" s="46">
        <f>IF(OR(Ações!$N2192&lt;0,Ações!$M2192&lt;0),"",(22.5*Ações!$M2192*Ações!$N2192)^0.5)</f>
        <v>18.436824563899286</v>
      </c>
      <c r="G2192" s="47">
        <f>IFERROR((Ações!$H2192-Ações!$K2192)/Ações!$H2192,0)</f>
        <v>4.3671606466505519</v>
      </c>
      <c r="H2192" s="48">
        <f>IFERROR(Ações!$I2192/(Ações!$P2192-Table_1[[#This Row],[CAGR LUCRO 5A]]),0)</f>
        <v>-108.04652292485547</v>
      </c>
      <c r="I2192" s="48">
        <f>IF(Ações!$S2192&lt;0,"",Ações!$O2192*(1+Ações!$S2192))</f>
        <v>7.4768193863999999</v>
      </c>
      <c r="J2192" s="49">
        <f>IFERROR(IF(Ações!$B2192="","",(VLOOKUP(Table_1[[#This Row],[AÇÕES]],'Dados Status Invest STOCKS'!A2178:AD2793,4)/Table_1[[#This Row],[LPA]]))/100,0)</f>
        <v>1.5596330275229357E-2</v>
      </c>
      <c r="K2192" s="64">
        <f>IFERROR(IF(Ações!$B2192="","",VLOOKUP(Table_1[[#This Row],[AÇÕES]],'Dados Status Invest STOCKS'!A2178:AD2793,2)),0)</f>
        <v>363.81</v>
      </c>
      <c r="L2192" s="65">
        <f>IFERROR(IF(Ações!$B2192="","",VLOOKUP(Table_1[[#This Row],[AÇÕES]],'Dados Status Invest STOCKS'!A2178:AD2793,3)/100),0)</f>
        <v>1.8200000000000001E-2</v>
      </c>
      <c r="M2192" s="66">
        <f>IFERROR(IF(Ações!$B2192="","",VLOOKUP(Table_1[[#This Row],[AÇÕES]],'Dados Status Invest STOCKS'!A2178:AD2793,28)),0)</f>
        <v>15.26</v>
      </c>
      <c r="N2192" s="66">
        <f>IFERROR(IF(Ações!$B2192="","",VLOOKUP(Table_1[[#This Row],[AÇÕES]],'Dados Status Invest STOCKS'!A2178:AD2793,27)),0)</f>
        <v>0.99</v>
      </c>
      <c r="O2192" s="66">
        <f>IFERROR(IF(Ações!$L2192="","",Ações!$K2192*Ações!$L2192),0)</f>
        <v>6.6213420000000003</v>
      </c>
      <c r="P2192" s="67">
        <f t="shared" si="34"/>
        <v>0.06</v>
      </c>
      <c r="Q2192" s="67">
        <f>IFERROR(Ações!$O2192/Ações!$M2192,0)</f>
        <v>0.43390183486238537</v>
      </c>
      <c r="R2192" s="67">
        <f>IFERROR(IF(Ações!$B2192="","",VLOOKUP(Table_1[[#This Row],[AÇÕES]],'Dados Status Invest STOCKS'!A2178:AD2793,18)/100),0)</f>
        <v>15.399000000000001</v>
      </c>
      <c r="S2192" s="65">
        <f>IFERROR(IF(Ações!$B2192="","",VLOOKUP(Table_1[[#This Row],[AÇÕES]],'Dados Status Invest STOCKS'!A2178:AD2793,25)/100),0)</f>
        <v>0.12920000000000001</v>
      </c>
      <c r="T2192" s="67">
        <f>(1-Ações!$Q2192)*Ações!$R2192</f>
        <v>8.7173456449541291</v>
      </c>
      <c r="U2192" s="68">
        <f>IF(Ações!$S2192=0,Ações!$T2192,IF(Ações!$T2192=0,Ações!$S2192,AVERAGE(Ações!$S2192,Ações!$T2192)))</f>
        <v>4.423272822477065</v>
      </c>
    </row>
    <row r="2193" spans="2:21" ht="15" customHeight="1" x14ac:dyDescent="0.2">
      <c r="B2193" s="63" t="str">
        <f>IFERROR('Dados Status Invest STOCKS'!A2180,"-")</f>
        <v>HDB</v>
      </c>
      <c r="C2193" s="45">
        <f>IFERROR((Ações!$D2193-Ações!$K2193)/Ações!$D2193,0)</f>
        <v>-5.382978723404257</v>
      </c>
      <c r="D2193" s="46">
        <f>(Ações!$O2193)/0.06</f>
        <v>10.568733333333331</v>
      </c>
      <c r="E2193" s="47">
        <f>IFERROR((Ações!$F2193-Ações!$K2193)/Ações!$F2193,0)</f>
        <v>-1.5016088332661974</v>
      </c>
      <c r="F2193" s="46">
        <f>IF(OR(Ações!$N2193&lt;0,Ações!$M2193&lt;0),"",(22.5*Ações!$M2193*Ações!$N2193)^0.5)</f>
        <v>26.96664606509308</v>
      </c>
      <c r="G2193" s="47">
        <f>IFERROR((Ações!$H2193-Ações!$K2193)/Ações!$H2193,0)</f>
        <v>13.536476187778003</v>
      </c>
      <c r="H2193" s="48">
        <f>IFERROR(Ações!$I2193/(Ações!$P2193-Table_1[[#This Row],[CAGR LUCRO 5A]]),0)</f>
        <v>-5.3810974463276811</v>
      </c>
      <c r="I2193" s="48">
        <f>IF(Ações!$S2193&lt;0,"",Ações!$O2193*(1+Ações!$S2193))</f>
        <v>0.76196339839999971</v>
      </c>
      <c r="J2193" s="49">
        <f>IFERROR(IF(Ações!$B2193="","",(VLOOKUP(Table_1[[#This Row],[AÇÕES]],'Dados Status Invest STOCKS'!A2179:AD2794,4)/Table_1[[#This Row],[LPA]]))/100,0)</f>
        <v>0.16905000000000001</v>
      </c>
      <c r="K2193" s="64">
        <f>IFERROR(IF(Ações!$B2193="","",VLOOKUP(Table_1[[#This Row],[AÇÕES]],'Dados Status Invest STOCKS'!A2179:AD2794,2)),0)</f>
        <v>67.459999999999994</v>
      </c>
      <c r="L2193" s="65">
        <f>IFERROR(IF(Ações!$B2193="","",VLOOKUP(Table_1[[#This Row],[AÇÕES]],'Dados Status Invest STOCKS'!A2179:AD2794,3)/100),0)</f>
        <v>9.3999999999999986E-3</v>
      </c>
      <c r="M2193" s="66">
        <f>IFERROR(IF(Ações!$B2193="","",VLOOKUP(Table_1[[#This Row],[AÇÕES]],'Dados Status Invest STOCKS'!A2179:AD2794,28)),0)</f>
        <v>2</v>
      </c>
      <c r="N2193" s="66">
        <f>IFERROR(IF(Ações!$B2193="","",VLOOKUP(Table_1[[#This Row],[AÇÕES]],'Dados Status Invest STOCKS'!A2179:AD2794,27)),0)</f>
        <v>16.16</v>
      </c>
      <c r="O2193" s="66">
        <f>IFERROR(IF(Ações!$L2193="","",Ações!$K2193*Ações!$L2193),0)</f>
        <v>0.6341239999999998</v>
      </c>
      <c r="P2193" s="67">
        <f t="shared" si="34"/>
        <v>0.06</v>
      </c>
      <c r="Q2193" s="67">
        <f>IFERROR(Ações!$O2193/Ações!$M2193,0)</f>
        <v>0.3170619999999999</v>
      </c>
      <c r="R2193" s="67">
        <f>IFERROR(IF(Ações!$B2193="","",VLOOKUP(Table_1[[#This Row],[AÇÕES]],'Dados Status Invest STOCKS'!A2179:AD2794,18)/100),0)</f>
        <v>0.1235</v>
      </c>
      <c r="S2193" s="65">
        <f>IFERROR(IF(Ações!$B2193="","",VLOOKUP(Table_1[[#This Row],[AÇÕES]],'Dados Status Invest STOCKS'!A2179:AD2794,25)/100),0)</f>
        <v>0.2016</v>
      </c>
      <c r="T2193" s="67">
        <f>(1-Ações!$Q2193)*Ações!$R2193</f>
        <v>8.4342843000000001E-2</v>
      </c>
      <c r="U2193" s="68">
        <f>IF(Ações!$S2193=0,Ações!$T2193,IF(Ações!$T2193=0,Ações!$S2193,AVERAGE(Ações!$S2193,Ações!$T2193)))</f>
        <v>0.1429714215</v>
      </c>
    </row>
    <row r="2194" spans="2:21" ht="15" customHeight="1" x14ac:dyDescent="0.2">
      <c r="B2194" s="63" t="str">
        <f>IFERROR('Dados Status Invest STOCKS'!A2181,"-")</f>
        <v>HDSN</v>
      </c>
      <c r="C2194" s="45">
        <f>IFERROR((Ações!$D2194-Ações!$K2194)/Ações!$D2194,0)</f>
        <v>0</v>
      </c>
      <c r="D2194" s="46">
        <f>(Ações!$O2194)/0.06</f>
        <v>0</v>
      </c>
      <c r="E2194" s="47">
        <f>IFERROR((Ações!$F2194-Ações!$K2194)/Ações!$F2194,0)</f>
        <v>0.13862600692531971</v>
      </c>
      <c r="F2194" s="46">
        <f>IF(OR(Ações!$N2194&lt;0,Ações!$M2194&lt;0),"",(22.5*Ações!$M2194*Ações!$N2194)^0.5)</f>
        <v>4.0516663238721913</v>
      </c>
      <c r="G2194" s="47">
        <f>IFERROR((Ações!$H2194-Ações!$K2194)/Ações!$H2194,0)</f>
        <v>0</v>
      </c>
      <c r="H2194" s="48">
        <f>IFERROR(Ações!$I2194/(Ações!$P2194-Table_1[[#This Row],[CAGR LUCRO 5A]]),0)</f>
        <v>0</v>
      </c>
      <c r="I2194" s="48">
        <f>IF(Ações!$S2194&lt;0,"",Ações!$O2194*(1+Ações!$S2194))</f>
        <v>0</v>
      </c>
      <c r="J2194" s="49">
        <f>IFERROR(IF(Ações!$B2194="","",(VLOOKUP(Table_1[[#This Row],[AÇÕES]],'Dados Status Invest STOCKS'!A2180:AD2795,4)/Table_1[[#This Row],[LPA]]))/100,0)</f>
        <v>0.15083333333333335</v>
      </c>
      <c r="K2194" s="64">
        <f>IFERROR(IF(Ações!$B2194="","",VLOOKUP(Table_1[[#This Row],[AÇÕES]],'Dados Status Invest STOCKS'!A2180:AD2795,2)),0)</f>
        <v>3.49</v>
      </c>
      <c r="L2194" s="65">
        <f>IFERROR(IF(Ações!$B2194="","",VLOOKUP(Table_1[[#This Row],[AÇÕES]],'Dados Status Invest STOCKS'!A2180:AD2795,3)/100),0)</f>
        <v>0</v>
      </c>
      <c r="M2194" s="66">
        <f>IFERROR(IF(Ações!$B2194="","",VLOOKUP(Table_1[[#This Row],[AÇÕES]],'Dados Status Invest STOCKS'!A2180:AD2795,28)),0)</f>
        <v>0.48</v>
      </c>
      <c r="N2194" s="66">
        <f>IFERROR(IF(Ações!$B2194="","",VLOOKUP(Table_1[[#This Row],[AÇÕES]],'Dados Status Invest STOCKS'!A2180:AD2795,27)),0)</f>
        <v>1.52</v>
      </c>
      <c r="O2194" s="66">
        <f>IFERROR(IF(Ações!$L2194="","",Ações!$K2194*Ações!$L2194),0)</f>
        <v>0</v>
      </c>
      <c r="P2194" s="67">
        <f t="shared" si="34"/>
        <v>0.06</v>
      </c>
      <c r="Q2194" s="67">
        <f>IFERROR(Ações!$O2194/Ações!$M2194,0)</f>
        <v>0</v>
      </c>
      <c r="R2194" s="67">
        <f>IFERROR(IF(Ações!$B2194="","",VLOOKUP(Table_1[[#This Row],[AÇÕES]],'Dados Status Invest STOCKS'!A2180:AD2795,18)/100),0)</f>
        <v>0.31850000000000001</v>
      </c>
      <c r="S2194" s="65">
        <f>IFERROR(IF(Ações!$B2194="","",VLOOKUP(Table_1[[#This Row],[AÇÕES]],'Dados Status Invest STOCKS'!A2180:AD2795,25)/100),0)</f>
        <v>0</v>
      </c>
      <c r="T2194" s="67">
        <f>(1-Ações!$Q2194)*Ações!$R2194</f>
        <v>0.31850000000000001</v>
      </c>
      <c r="U2194" s="68">
        <f>IF(Ações!$S2194=0,Ações!$T2194,IF(Ações!$T2194=0,Ações!$S2194,AVERAGE(Ações!$S2194,Ações!$T2194)))</f>
        <v>0.31850000000000001</v>
      </c>
    </row>
    <row r="2195" spans="2:21" ht="15" customHeight="1" x14ac:dyDescent="0.2">
      <c r="B2195" s="63" t="str">
        <f>IFERROR('Dados Status Invest STOCKS'!A2182,"-")</f>
        <v>HE</v>
      </c>
      <c r="C2195" s="45">
        <f>IFERROR((Ações!$D2195-Ações!$K2195)/Ações!$D2195,0)</f>
        <v>-0.85185185185185153</v>
      </c>
      <c r="D2195" s="46">
        <f>(Ações!$O2195)/0.06</f>
        <v>22.696200000000005</v>
      </c>
      <c r="E2195" s="47">
        <f>IFERROR((Ações!$F2195-Ações!$K2195)/Ações!$F2195,0)</f>
        <v>-0.27339696646198253</v>
      </c>
      <c r="F2195" s="46">
        <f>IF(OR(Ações!$N2195&lt;0,Ações!$M2195&lt;0),"",(22.5*Ações!$M2195*Ações!$N2195)^0.5)</f>
        <v>33.006203962285639</v>
      </c>
      <c r="G2195" s="47">
        <f>IFERROR((Ações!$H2195-Ações!$K2195)/Ações!$H2195,0)</f>
        <v>0.57194561052364346</v>
      </c>
      <c r="H2195" s="48">
        <f>IFERROR(Ações!$I2195/(Ações!$P2195-Table_1[[#This Row],[CAGR LUCRO 5A]]),0)</f>
        <v>98.188456965517261</v>
      </c>
      <c r="I2195" s="48">
        <f>IF(Ações!$S2195&lt;0,"",Ações!$O2195*(1+Ações!$S2195))</f>
        <v>1.4237326260000003</v>
      </c>
      <c r="J2195" s="49">
        <f>IFERROR(IF(Ações!$B2195="","",(VLOOKUP(Table_1[[#This Row],[AÇÕES]],'Dados Status Invest STOCKS'!A2181:AD2796,4)/Table_1[[#This Row],[LPA]]))/100,0)</f>
        <v>8.5450450450450438E-2</v>
      </c>
      <c r="K2195" s="64">
        <f>IFERROR(IF(Ações!$B2195="","",VLOOKUP(Table_1[[#This Row],[AÇÕES]],'Dados Status Invest STOCKS'!A2181:AD2796,2)),0)</f>
        <v>42.03</v>
      </c>
      <c r="L2195" s="65">
        <f>IFERROR(IF(Ações!$B2195="","",VLOOKUP(Table_1[[#This Row],[AÇÕES]],'Dados Status Invest STOCKS'!A2181:AD2796,3)/100),0)</f>
        <v>3.2400000000000005E-2</v>
      </c>
      <c r="M2195" s="66">
        <f>IFERROR(IF(Ações!$B2195="","",VLOOKUP(Table_1[[#This Row],[AÇÕES]],'Dados Status Invest STOCKS'!A2181:AD2796,28)),0)</f>
        <v>2.2200000000000002</v>
      </c>
      <c r="N2195" s="66">
        <f>IFERROR(IF(Ações!$B2195="","",VLOOKUP(Table_1[[#This Row],[AÇÕES]],'Dados Status Invest STOCKS'!A2181:AD2796,27)),0)</f>
        <v>21.81</v>
      </c>
      <c r="O2195" s="66">
        <f>IFERROR(IF(Ações!$L2195="","",Ações!$K2195*Ações!$L2195),0)</f>
        <v>1.3617720000000002</v>
      </c>
      <c r="P2195" s="67">
        <f t="shared" si="34"/>
        <v>0.06</v>
      </c>
      <c r="Q2195" s="67">
        <f>IFERROR(Ações!$O2195/Ações!$M2195,0)</f>
        <v>0.61341081081081084</v>
      </c>
      <c r="R2195" s="67">
        <f>IFERROR(IF(Ações!$B2195="","",VLOOKUP(Table_1[[#This Row],[AÇÕES]],'Dados Status Invest STOCKS'!A2181:AD2796,18)/100),0)</f>
        <v>0.1016</v>
      </c>
      <c r="S2195" s="65">
        <f>IFERROR(IF(Ações!$B2195="","",VLOOKUP(Table_1[[#This Row],[AÇÕES]],'Dados Status Invest STOCKS'!A2181:AD2796,25)/100),0)</f>
        <v>4.5499999999999999E-2</v>
      </c>
      <c r="T2195" s="67">
        <f>(1-Ações!$Q2195)*Ações!$R2195</f>
        <v>3.9277461621621615E-2</v>
      </c>
      <c r="U2195" s="68">
        <f>IF(Ações!$S2195=0,Ações!$T2195,IF(Ações!$T2195=0,Ações!$S2195,AVERAGE(Ações!$S2195,Ações!$T2195)))</f>
        <v>4.2388730810810807E-2</v>
      </c>
    </row>
    <row r="2196" spans="2:21" ht="15" customHeight="1" x14ac:dyDescent="0.2">
      <c r="B2196" s="63" t="str">
        <f>IFERROR('Dados Status Invest STOCKS'!A2183,"-")</f>
        <v>HEAR</v>
      </c>
      <c r="C2196" s="45">
        <f>IFERROR((Ações!$D2196-Ações!$K2196)/Ações!$D2196,0)</f>
        <v>0</v>
      </c>
      <c r="D2196" s="46">
        <f>(Ações!$O2196)/0.06</f>
        <v>0</v>
      </c>
      <c r="E2196" s="47">
        <f>IFERROR((Ações!$F2196-Ações!$K2196)/Ações!$F2196,0)</f>
        <v>5.4096889405707673E-3</v>
      </c>
      <c r="F2196" s="46">
        <f>IF(OR(Ações!$N2196&lt;0,Ações!$M2196&lt;0),"",(22.5*Ações!$M2196*Ações!$N2196)^0.5)</f>
        <v>18.570460414324678</v>
      </c>
      <c r="G2196" s="47">
        <f>IFERROR((Ações!$H2196-Ações!$K2196)/Ações!$H2196,0)</f>
        <v>0</v>
      </c>
      <c r="H2196" s="48">
        <f>IFERROR(Ações!$I2196/(Ações!$P2196-Table_1[[#This Row],[CAGR LUCRO 5A]]),0)</f>
        <v>0</v>
      </c>
      <c r="I2196" s="48">
        <f>IF(Ações!$S2196&lt;0,"",Ações!$O2196*(1+Ações!$S2196))</f>
        <v>0</v>
      </c>
      <c r="J2196" s="49">
        <f>IFERROR(IF(Ações!$B2196="","",(VLOOKUP(Table_1[[#This Row],[AÇÕES]],'Dados Status Invest STOCKS'!A2182:AD2797,4)/Table_1[[#This Row],[LPA]]))/100,0)</f>
        <v>5.4565217391304335E-2</v>
      </c>
      <c r="K2196" s="64">
        <f>IFERROR(IF(Ações!$B2196="","",VLOOKUP(Table_1[[#This Row],[AÇÕES]],'Dados Status Invest STOCKS'!A2182:AD2797,2)),0)</f>
        <v>18.47</v>
      </c>
      <c r="L2196" s="65">
        <f>IFERROR(IF(Ações!$B2196="","",VLOOKUP(Table_1[[#This Row],[AÇÕES]],'Dados Status Invest STOCKS'!A2182:AD2797,3)/100),0)</f>
        <v>0</v>
      </c>
      <c r="M2196" s="66">
        <f>IFERROR(IF(Ações!$B2196="","",VLOOKUP(Table_1[[#This Row],[AÇÕES]],'Dados Status Invest STOCKS'!A2182:AD2797,28)),0)</f>
        <v>1.84</v>
      </c>
      <c r="N2196" s="66">
        <f>IFERROR(IF(Ações!$B2196="","",VLOOKUP(Table_1[[#This Row],[AÇÕES]],'Dados Status Invest STOCKS'!A2182:AD2797,27)),0)</f>
        <v>8.33</v>
      </c>
      <c r="O2196" s="66">
        <f>IFERROR(IF(Ações!$L2196="","",Ações!$K2196*Ações!$L2196),0)</f>
        <v>0</v>
      </c>
      <c r="P2196" s="67">
        <f t="shared" si="34"/>
        <v>0.06</v>
      </c>
      <c r="Q2196" s="67">
        <f>IFERROR(Ações!$O2196/Ações!$M2196,0)</f>
        <v>0</v>
      </c>
      <c r="R2196" s="67">
        <f>IFERROR(IF(Ações!$B2196="","",VLOOKUP(Table_1[[#This Row],[AÇÕES]],'Dados Status Invest STOCKS'!A2182:AD2797,18)/100),0)</f>
        <v>0.22070000000000001</v>
      </c>
      <c r="S2196" s="65">
        <f>IFERROR(IF(Ações!$B2196="","",VLOOKUP(Table_1[[#This Row],[AÇÕES]],'Dados Status Invest STOCKS'!A2182:AD2797,25)/100),0)</f>
        <v>0</v>
      </c>
      <c r="T2196" s="67">
        <f>(1-Ações!$Q2196)*Ações!$R2196</f>
        <v>0.22070000000000001</v>
      </c>
      <c r="U2196" s="68">
        <f>IF(Ações!$S2196=0,Ações!$T2196,IF(Ações!$T2196=0,Ações!$S2196,AVERAGE(Ações!$S2196,Ações!$T2196)))</f>
        <v>0.22070000000000001</v>
      </c>
    </row>
    <row r="2197" spans="2:21" ht="15" customHeight="1" x14ac:dyDescent="0.2">
      <c r="B2197" s="63" t="str">
        <f>IFERROR('Dados Status Invest STOCKS'!A2184,"-")</f>
        <v>HEC</v>
      </c>
      <c r="C2197" s="45">
        <f>IFERROR((Ações!$D2197-Ações!$K2197)/Ações!$D2197,0)</f>
        <v>0</v>
      </c>
      <c r="D2197" s="46">
        <f>(Ações!$O2197)/0.06</f>
        <v>0</v>
      </c>
      <c r="E2197" s="47">
        <f>IFERROR((Ações!$F2197-Ações!$K2197)/Ações!$F2197,0)</f>
        <v>0</v>
      </c>
      <c r="F2197" s="46">
        <f>IF(OR(Ações!$N2197&lt;0,Ações!$M2197&lt;0),"",(22.5*Ações!$M2197*Ações!$N2197)^0.5)</f>
        <v>0</v>
      </c>
      <c r="G2197" s="47">
        <f>IFERROR((Ações!$H2197-Ações!$K2197)/Ações!$H2197,0)</f>
        <v>0</v>
      </c>
      <c r="H2197" s="48">
        <f>IFERROR(Ações!$I2197/(Ações!$P2197-Table_1[[#This Row],[CAGR LUCRO 5A]]),0)</f>
        <v>0</v>
      </c>
      <c r="I2197" s="48">
        <f>IF(Ações!$S2197&lt;0,"",Ações!$O2197*(1+Ações!$S2197))</f>
        <v>0</v>
      </c>
      <c r="J2197" s="49">
        <f>IFERROR(IF(Ações!$B2197="","",(VLOOKUP(Table_1[[#This Row],[AÇÕES]],'Dados Status Invest STOCKS'!A2183:AD2798,4)/Table_1[[#This Row],[LPA]]))/100,0)</f>
        <v>0</v>
      </c>
      <c r="K2197" s="64">
        <f>IFERROR(IF(Ações!$B2197="","",VLOOKUP(Table_1[[#This Row],[AÇÕES]],'Dados Status Invest STOCKS'!A2183:AD2798,2)),0)</f>
        <v>8.52</v>
      </c>
      <c r="L2197" s="65">
        <f>IFERROR(IF(Ações!$B2197="","",VLOOKUP(Table_1[[#This Row],[AÇÕES]],'Dados Status Invest STOCKS'!A2183:AD2798,3)/100),0)</f>
        <v>0</v>
      </c>
      <c r="M2197" s="66">
        <f>IFERROR(IF(Ações!$B2197="","",VLOOKUP(Table_1[[#This Row],[AÇÕES]],'Dados Status Invest STOCKS'!A2183:AD2798,28)),0)</f>
        <v>0</v>
      </c>
      <c r="N2197" s="66">
        <f>IFERROR(IF(Ações!$B2197="","",VLOOKUP(Table_1[[#This Row],[AÇÕES]],'Dados Status Invest STOCKS'!A2183:AD2798,27)),0)</f>
        <v>0.1</v>
      </c>
      <c r="O2197" s="66">
        <f>IFERROR(IF(Ações!$L2197="","",Ações!$K2197*Ações!$L2197),0)</f>
        <v>0</v>
      </c>
      <c r="P2197" s="67">
        <f t="shared" si="34"/>
        <v>0.06</v>
      </c>
      <c r="Q2197" s="67">
        <f>IFERROR(Ações!$O2197/Ações!$M2197,0)</f>
        <v>0</v>
      </c>
      <c r="R2197" s="67">
        <f>IFERROR(IF(Ações!$B2197="","",VLOOKUP(Table_1[[#This Row],[AÇÕES]],'Dados Status Invest STOCKS'!A2183:AD2798,18)/100),0)</f>
        <v>-2.5600000000000001E-2</v>
      </c>
      <c r="S2197" s="65">
        <f>IFERROR(IF(Ações!$B2197="","",VLOOKUP(Table_1[[#This Row],[AÇÕES]],'Dados Status Invest STOCKS'!A2183:AD2798,25)/100),0)</f>
        <v>0</v>
      </c>
      <c r="T2197" s="67">
        <f>(1-Ações!$Q2197)*Ações!$R2197</f>
        <v>-2.5600000000000001E-2</v>
      </c>
      <c r="U2197" s="68">
        <f>IF(Ações!$S2197=0,Ações!$T2197,IF(Ações!$T2197=0,Ações!$S2197,AVERAGE(Ações!$S2197,Ações!$T2197)))</f>
        <v>-2.5600000000000001E-2</v>
      </c>
    </row>
    <row r="2198" spans="2:21" ht="15" customHeight="1" x14ac:dyDescent="0.2">
      <c r="B2198" s="63" t="str">
        <f>IFERROR('Dados Status Invest STOCKS'!A2185,"-")</f>
        <v>HECCU</v>
      </c>
      <c r="C2198" s="45">
        <f>IFERROR((Ações!$D2198-Ações!$K2198)/Ações!$D2198,0)</f>
        <v>0</v>
      </c>
      <c r="D2198" s="46">
        <f>(Ações!$O2198)/0.06</f>
        <v>0</v>
      </c>
      <c r="E2198" s="47">
        <f>IFERROR((Ações!$F2198-Ações!$K2198)/Ações!$F2198,0)</f>
        <v>0</v>
      </c>
      <c r="F2198" s="46">
        <f>IF(OR(Ações!$N2198&lt;0,Ações!$M2198&lt;0),"",(22.5*Ações!$M2198*Ações!$N2198)^0.5)</f>
        <v>0</v>
      </c>
      <c r="G2198" s="47">
        <f>IFERROR((Ações!$H2198-Ações!$K2198)/Ações!$H2198,0)</f>
        <v>0</v>
      </c>
      <c r="H2198" s="48">
        <f>IFERROR(Ações!$I2198/(Ações!$P2198-Table_1[[#This Row],[CAGR LUCRO 5A]]),0)</f>
        <v>0</v>
      </c>
      <c r="I2198" s="48">
        <f>IF(Ações!$S2198&lt;0,"",Ações!$O2198*(1+Ações!$S2198))</f>
        <v>0</v>
      </c>
      <c r="J2198" s="49">
        <f>IFERROR(IF(Ações!$B2198="","",(VLOOKUP(Table_1[[#This Row],[AÇÕES]],'Dados Status Invest STOCKS'!A2184:AD2799,4)/Table_1[[#This Row],[LPA]]))/100,0)</f>
        <v>0</v>
      </c>
      <c r="K2198" s="64">
        <f>IFERROR(IF(Ações!$B2198="","",VLOOKUP(Table_1[[#This Row],[AÇÕES]],'Dados Status Invest STOCKS'!A2184:AD2799,2)),0)</f>
        <v>9.08</v>
      </c>
      <c r="L2198" s="65">
        <f>IFERROR(IF(Ações!$B2198="","",VLOOKUP(Table_1[[#This Row],[AÇÕES]],'Dados Status Invest STOCKS'!A2184:AD2799,3)/100),0)</f>
        <v>0</v>
      </c>
      <c r="M2198" s="66">
        <f>IFERROR(IF(Ações!$B2198="","",VLOOKUP(Table_1[[#This Row],[AÇÕES]],'Dados Status Invest STOCKS'!A2184:AD2799,28)),0)</f>
        <v>0</v>
      </c>
      <c r="N2198" s="66">
        <f>IFERROR(IF(Ações!$B2198="","",VLOOKUP(Table_1[[#This Row],[AÇÕES]],'Dados Status Invest STOCKS'!A2184:AD2799,27)),0)</f>
        <v>0.1</v>
      </c>
      <c r="O2198" s="66">
        <f>IFERROR(IF(Ações!$L2198="","",Ações!$K2198*Ações!$L2198),0)</f>
        <v>0</v>
      </c>
      <c r="P2198" s="67">
        <f t="shared" si="34"/>
        <v>0.06</v>
      </c>
      <c r="Q2198" s="67">
        <f>IFERROR(Ações!$O2198/Ações!$M2198,0)</f>
        <v>0</v>
      </c>
      <c r="R2198" s="67">
        <f>IFERROR(IF(Ações!$B2198="","",VLOOKUP(Table_1[[#This Row],[AÇÕES]],'Dados Status Invest STOCKS'!A2184:AD2799,18)/100),0)</f>
        <v>-2.5600000000000001E-2</v>
      </c>
      <c r="S2198" s="65">
        <f>IFERROR(IF(Ações!$B2198="","",VLOOKUP(Table_1[[#This Row],[AÇÕES]],'Dados Status Invest STOCKS'!A2184:AD2799,25)/100),0)</f>
        <v>0</v>
      </c>
      <c r="T2198" s="67">
        <f>(1-Ações!$Q2198)*Ações!$R2198</f>
        <v>-2.5600000000000001E-2</v>
      </c>
      <c r="U2198" s="68">
        <f>IF(Ações!$S2198=0,Ações!$T2198,IF(Ações!$T2198=0,Ações!$S2198,AVERAGE(Ações!$S2198,Ações!$T2198)))</f>
        <v>-2.5600000000000001E-2</v>
      </c>
    </row>
    <row r="2199" spans="2:21" ht="15" customHeight="1" x14ac:dyDescent="0.2">
      <c r="B2199" s="63" t="str">
        <f>IFERROR('Dados Status Invest STOCKS'!A2186,"-")</f>
        <v>HECCW</v>
      </c>
      <c r="C2199" s="45">
        <f>IFERROR((Ações!$D2199-Ações!$K2199)/Ações!$D2199,0)</f>
        <v>0</v>
      </c>
      <c r="D2199" s="46">
        <f>(Ações!$O2199)/0.06</f>
        <v>0</v>
      </c>
      <c r="E2199" s="47">
        <f>IFERROR((Ações!$F2199-Ações!$K2199)/Ações!$F2199,0)</f>
        <v>0</v>
      </c>
      <c r="F2199" s="46">
        <f>IF(OR(Ações!$N2199&lt;0,Ações!$M2199&lt;0),"",(22.5*Ações!$M2199*Ações!$N2199)^0.5)</f>
        <v>0</v>
      </c>
      <c r="G2199" s="47">
        <f>IFERROR((Ações!$H2199-Ações!$K2199)/Ações!$H2199,0)</f>
        <v>0</v>
      </c>
      <c r="H2199" s="48">
        <f>IFERROR(Ações!$I2199/(Ações!$P2199-Table_1[[#This Row],[CAGR LUCRO 5A]]),0)</f>
        <v>0</v>
      </c>
      <c r="I2199" s="48">
        <f>IF(Ações!$S2199&lt;0,"",Ações!$O2199*(1+Ações!$S2199))</f>
        <v>0</v>
      </c>
      <c r="J2199" s="49">
        <f>IFERROR(IF(Ações!$B2199="","",(VLOOKUP(Table_1[[#This Row],[AÇÕES]],'Dados Status Invest STOCKS'!A2185:AD2800,4)/Table_1[[#This Row],[LPA]]))/100,0)</f>
        <v>0</v>
      </c>
      <c r="K2199" s="64">
        <f>IFERROR(IF(Ações!$B2199="","",VLOOKUP(Table_1[[#This Row],[AÇÕES]],'Dados Status Invest STOCKS'!A2185:AD2800,2)),0)</f>
        <v>1.35</v>
      </c>
      <c r="L2199" s="65">
        <f>IFERROR(IF(Ações!$B2199="","",VLOOKUP(Table_1[[#This Row],[AÇÕES]],'Dados Status Invest STOCKS'!A2185:AD2800,3)/100),0)</f>
        <v>0</v>
      </c>
      <c r="M2199" s="66">
        <f>IFERROR(IF(Ações!$B2199="","",VLOOKUP(Table_1[[#This Row],[AÇÕES]],'Dados Status Invest STOCKS'!A2185:AD2800,28)),0)</f>
        <v>0</v>
      </c>
      <c r="N2199" s="66">
        <f>IFERROR(IF(Ações!$B2199="","",VLOOKUP(Table_1[[#This Row],[AÇÕES]],'Dados Status Invest STOCKS'!A2185:AD2800,27)),0)</f>
        <v>0.1</v>
      </c>
      <c r="O2199" s="66">
        <f>IFERROR(IF(Ações!$L2199="","",Ações!$K2199*Ações!$L2199),0)</f>
        <v>0</v>
      </c>
      <c r="P2199" s="67">
        <f t="shared" si="34"/>
        <v>0.06</v>
      </c>
      <c r="Q2199" s="67">
        <f>IFERROR(Ações!$O2199/Ações!$M2199,0)</f>
        <v>0</v>
      </c>
      <c r="R2199" s="67">
        <f>IFERROR(IF(Ações!$B2199="","",VLOOKUP(Table_1[[#This Row],[AÇÕES]],'Dados Status Invest STOCKS'!A2185:AD2800,18)/100),0)</f>
        <v>-2.5600000000000001E-2</v>
      </c>
      <c r="S2199" s="65">
        <f>IFERROR(IF(Ações!$B2199="","",VLOOKUP(Table_1[[#This Row],[AÇÕES]],'Dados Status Invest STOCKS'!A2185:AD2800,25)/100),0)</f>
        <v>0</v>
      </c>
      <c r="T2199" s="67">
        <f>(1-Ações!$Q2199)*Ações!$R2199</f>
        <v>-2.5600000000000001E-2</v>
      </c>
      <c r="U2199" s="68">
        <f>IF(Ações!$S2199=0,Ações!$T2199,IF(Ações!$T2199=0,Ações!$S2199,AVERAGE(Ações!$S2199,Ações!$T2199)))</f>
        <v>-2.5600000000000001E-2</v>
      </c>
    </row>
    <row r="2200" spans="2:21" ht="15" customHeight="1" x14ac:dyDescent="0.2">
      <c r="B2200" s="63" t="str">
        <f>IFERROR('Dados Status Invest STOCKS'!A2187,"-")</f>
        <v>HEES</v>
      </c>
      <c r="C2200" s="45">
        <f>IFERROR((Ações!$D2200-Ações!$K2200)/Ações!$D2200,0)</f>
        <v>-1.3346303501945527</v>
      </c>
      <c r="D2200" s="46">
        <f>(Ações!$O2200)/0.06</f>
        <v>18.332666666666665</v>
      </c>
      <c r="E2200" s="47">
        <f>IFERROR((Ações!$F2200-Ações!$K2200)/Ações!$F2200,0)</f>
        <v>-2.4368032574702525</v>
      </c>
      <c r="F2200" s="46">
        <f>IF(OR(Ações!$N2200&lt;0,Ações!$M2200&lt;0),"",(22.5*Ações!$M2200*Ações!$N2200)^0.5)</f>
        <v>12.453433261554821</v>
      </c>
      <c r="G2200" s="47">
        <f>IFERROR((Ações!$H2200-Ações!$K2200)/Ações!$H2200,0)</f>
        <v>-1.3346303501945527</v>
      </c>
      <c r="H2200" s="48">
        <f>IFERROR(Ações!$I2200/(Ações!$P2200-Table_1[[#This Row],[CAGR LUCRO 5A]]),0)</f>
        <v>18.332666666666665</v>
      </c>
      <c r="I2200" s="48">
        <f>IF(Ações!$S2200&lt;0,"",Ações!$O2200*(1+Ações!$S2200))</f>
        <v>1.0999599999999998</v>
      </c>
      <c r="J2200" s="49">
        <f>IFERROR(IF(Ações!$B2200="","",(VLOOKUP(Table_1[[#This Row],[AÇÕES]],'Dados Status Invest STOCKS'!A2186:AD2801,4)/Table_1[[#This Row],[LPA]]))/100,0)</f>
        <v>0.46250000000000002</v>
      </c>
      <c r="K2200" s="64">
        <f>IFERROR(IF(Ações!$B2200="","",VLOOKUP(Table_1[[#This Row],[AÇÕES]],'Dados Status Invest STOCKS'!A2186:AD2801,2)),0)</f>
        <v>42.8</v>
      </c>
      <c r="L2200" s="65">
        <f>IFERROR(IF(Ações!$B2200="","",VLOOKUP(Table_1[[#This Row],[AÇÕES]],'Dados Status Invest STOCKS'!A2186:AD2801,3)/100),0)</f>
        <v>2.5699999999999997E-2</v>
      </c>
      <c r="M2200" s="66">
        <f>IFERROR(IF(Ações!$B2200="","",VLOOKUP(Table_1[[#This Row],[AÇÕES]],'Dados Status Invest STOCKS'!A2186:AD2801,28)),0)</f>
        <v>0.96</v>
      </c>
      <c r="N2200" s="66">
        <f>IFERROR(IF(Ações!$B2200="","",VLOOKUP(Table_1[[#This Row],[AÇÕES]],'Dados Status Invest STOCKS'!A2186:AD2801,27)),0)</f>
        <v>7.18</v>
      </c>
      <c r="O2200" s="66">
        <f>IFERROR(IF(Ações!$L2200="","",Ações!$K2200*Ações!$L2200),0)</f>
        <v>1.0999599999999998</v>
      </c>
      <c r="P2200" s="67">
        <f t="shared" si="34"/>
        <v>0.06</v>
      </c>
      <c r="Q2200" s="67">
        <f>IFERROR(Ações!$O2200/Ações!$M2200,0)</f>
        <v>1.1457916666666665</v>
      </c>
      <c r="R2200" s="67">
        <f>IFERROR(IF(Ações!$B2200="","",VLOOKUP(Table_1[[#This Row],[AÇÕES]],'Dados Status Invest STOCKS'!A2186:AD2801,18)/100),0)</f>
        <v>0.1343</v>
      </c>
      <c r="S2200" s="65">
        <f>IFERROR(IF(Ações!$B2200="","",VLOOKUP(Table_1[[#This Row],[AÇÕES]],'Dados Status Invest STOCKS'!A2186:AD2801,25)/100),0)</f>
        <v>0</v>
      </c>
      <c r="T2200" s="67">
        <f>(1-Ações!$Q2200)*Ações!$R2200</f>
        <v>-1.9579820833333317E-2</v>
      </c>
      <c r="U2200" s="68">
        <f>IF(Ações!$S2200=0,Ações!$T2200,IF(Ações!$T2200=0,Ações!$S2200,AVERAGE(Ações!$S2200,Ações!$T2200)))</f>
        <v>-1.9579820833333317E-2</v>
      </c>
    </row>
    <row r="2201" spans="2:21" ht="15" customHeight="1" x14ac:dyDescent="0.2">
      <c r="B2201" s="63" t="str">
        <f>IFERROR('Dados Status Invest STOCKS'!A2188,"-")</f>
        <v>HEI</v>
      </c>
      <c r="C2201" s="45">
        <f>IFERROR((Ações!$D2201-Ações!$K2201)/Ações!$D2201,0)</f>
        <v>-49</v>
      </c>
      <c r="D2201" s="46">
        <f>(Ações!$O2201)/0.06</f>
        <v>2.9025999999999996</v>
      </c>
      <c r="E2201" s="47">
        <f>IFERROR((Ações!$F2201-Ações!$K2201)/Ações!$F2201,0)</f>
        <v>-4.0024607693307388</v>
      </c>
      <c r="F2201" s="46">
        <f>IF(OR(Ações!$N2201&lt;0,Ações!$M2201&lt;0),"",(22.5*Ações!$M2201*Ações!$N2201)^0.5)</f>
        <v>29.011721768967799</v>
      </c>
      <c r="G2201" s="47">
        <f>IFERROR((Ações!$H2201-Ações!$K2201)/Ações!$H2201,0)</f>
        <v>61.242721278954441</v>
      </c>
      <c r="H2201" s="48">
        <f>IFERROR(Ações!$I2201/(Ações!$P2201-Table_1[[#This Row],[CAGR LUCRO 5A]]),0)</f>
        <v>-2.4090877191283289</v>
      </c>
      <c r="I2201" s="48">
        <f>IF(Ações!$S2201&lt;0,"",Ações!$O2201*(1+Ações!$S2201))</f>
        <v>0.19899064559999999</v>
      </c>
      <c r="J2201" s="49">
        <f>IFERROR(IF(Ações!$B2201="","",(VLOOKUP(Table_1[[#This Row],[AÇÕES]],'Dados Status Invest STOCKS'!A2187:AD2802,4)/Table_1[[#This Row],[LPA]]))/100,0)</f>
        <v>0.28861607142857143</v>
      </c>
      <c r="K2201" s="64">
        <f>IFERROR(IF(Ações!$B2201="","",VLOOKUP(Table_1[[#This Row],[AÇÕES]],'Dados Status Invest STOCKS'!A2187:AD2802,2)),0)</f>
        <v>145.13</v>
      </c>
      <c r="L2201" s="65">
        <f>IFERROR(IF(Ações!$B2201="","",VLOOKUP(Table_1[[#This Row],[AÇÕES]],'Dados Status Invest STOCKS'!A2187:AD2802,3)/100),0)</f>
        <v>1.1999999999999999E-3</v>
      </c>
      <c r="M2201" s="66">
        <f>IFERROR(IF(Ações!$B2201="","",VLOOKUP(Table_1[[#This Row],[AÇÕES]],'Dados Status Invest STOCKS'!A2187:AD2802,28)),0)</f>
        <v>2.2400000000000002</v>
      </c>
      <c r="N2201" s="66">
        <f>IFERROR(IF(Ações!$B2201="","",VLOOKUP(Table_1[[#This Row],[AÇÕES]],'Dados Status Invest STOCKS'!A2187:AD2802,27)),0)</f>
        <v>16.7</v>
      </c>
      <c r="O2201" s="66">
        <f>IFERROR(IF(Ações!$L2201="","",Ações!$K2201*Ações!$L2201),0)</f>
        <v>0.17415599999999998</v>
      </c>
      <c r="P2201" s="67">
        <f t="shared" si="34"/>
        <v>0.06</v>
      </c>
      <c r="Q2201" s="67">
        <f>IFERROR(Ações!$O2201/Ações!$M2201,0)</f>
        <v>7.7748214285714268E-2</v>
      </c>
      <c r="R2201" s="67">
        <f>IFERROR(IF(Ações!$B2201="","",VLOOKUP(Table_1[[#This Row],[AÇÕES]],'Dados Status Invest STOCKS'!A2187:AD2802,18)/100),0)</f>
        <v>0.13439999999999999</v>
      </c>
      <c r="S2201" s="65">
        <f>IFERROR(IF(Ações!$B2201="","",VLOOKUP(Table_1[[#This Row],[AÇÕES]],'Dados Status Invest STOCKS'!A2187:AD2802,25)/100),0)</f>
        <v>0.1426</v>
      </c>
      <c r="T2201" s="67">
        <f>(1-Ações!$Q2201)*Ações!$R2201</f>
        <v>0.12395064</v>
      </c>
      <c r="U2201" s="68">
        <f>IF(Ações!$S2201=0,Ações!$T2201,IF(Ações!$T2201=0,Ações!$S2201,AVERAGE(Ações!$S2201,Ações!$T2201)))</f>
        <v>0.13327532</v>
      </c>
    </row>
    <row r="2202" spans="2:21" ht="15" customHeight="1" x14ac:dyDescent="0.2">
      <c r="B2202" s="63" t="str">
        <f>IFERROR('Dados Status Invest STOCKS'!A2189,"-")</f>
        <v>HEI-A</v>
      </c>
      <c r="C2202" s="45">
        <f>IFERROR((Ações!$D2202-Ações!$K2202)/Ações!$D2202,0)</f>
        <v>-39</v>
      </c>
      <c r="D2202" s="46">
        <f>(Ações!$O2202)/0.06</f>
        <v>3.0237500000000002</v>
      </c>
      <c r="E2202" s="47">
        <f>IFERROR((Ações!$F2202-Ações!$K2202)/Ações!$F2202,0)</f>
        <v>-3.1690045479952653</v>
      </c>
      <c r="F2202" s="46">
        <f>IF(OR(Ações!$N2202&lt;0,Ações!$M2202&lt;0),"",(22.5*Ações!$M2202*Ações!$N2202)^0.5)</f>
        <v>29.011721768967799</v>
      </c>
      <c r="G2202" s="47">
        <f>IFERROR((Ações!$H2202-Ações!$K2202)/Ações!$H2202,0)</f>
        <v>49.194177023163547</v>
      </c>
      <c r="H2202" s="48">
        <f>IFERROR(Ações!$I2202/(Ações!$P2202-Table_1[[#This Row],[CAGR LUCRO 5A]]),0)</f>
        <v>-2.5096392857142855</v>
      </c>
      <c r="I2202" s="48">
        <f>IF(Ações!$S2202&lt;0,"",Ações!$O2202*(1+Ações!$S2202))</f>
        <v>0.20729620500000001</v>
      </c>
      <c r="J2202" s="49">
        <f>IFERROR(IF(Ações!$B2202="","",(VLOOKUP(Table_1[[#This Row],[AÇÕES]],'Dados Status Invest STOCKS'!A2188:AD2803,4)/Table_1[[#This Row],[LPA]]))/100,0)</f>
        <v>0.24053571428571427</v>
      </c>
      <c r="K2202" s="64">
        <f>IFERROR(IF(Ações!$B2202="","",VLOOKUP(Table_1[[#This Row],[AÇÕES]],'Dados Status Invest STOCKS'!A2188:AD2803,2)),0)</f>
        <v>120.95</v>
      </c>
      <c r="L2202" s="65">
        <f>IFERROR(IF(Ações!$B2202="","",VLOOKUP(Table_1[[#This Row],[AÇÕES]],'Dados Status Invest STOCKS'!A2188:AD2803,3)/100),0)</f>
        <v>1.5E-3</v>
      </c>
      <c r="M2202" s="66">
        <f>IFERROR(IF(Ações!$B2202="","",VLOOKUP(Table_1[[#This Row],[AÇÕES]],'Dados Status Invest STOCKS'!A2188:AD2803,28)),0)</f>
        <v>2.2400000000000002</v>
      </c>
      <c r="N2202" s="66">
        <f>IFERROR(IF(Ações!$B2202="","",VLOOKUP(Table_1[[#This Row],[AÇÕES]],'Dados Status Invest STOCKS'!A2188:AD2803,27)),0)</f>
        <v>16.7</v>
      </c>
      <c r="O2202" s="66">
        <f>IFERROR(IF(Ações!$L2202="","",Ações!$K2202*Ações!$L2202),0)</f>
        <v>0.181425</v>
      </c>
      <c r="P2202" s="67">
        <f t="shared" si="34"/>
        <v>0.06</v>
      </c>
      <c r="Q2202" s="67">
        <f>IFERROR(Ações!$O2202/Ações!$M2202,0)</f>
        <v>8.099330357142856E-2</v>
      </c>
      <c r="R2202" s="67">
        <f>IFERROR(IF(Ações!$B2202="","",VLOOKUP(Table_1[[#This Row],[AÇÕES]],'Dados Status Invest STOCKS'!A2188:AD2803,18)/100),0)</f>
        <v>0.13439999999999999</v>
      </c>
      <c r="S2202" s="65">
        <f>IFERROR(IF(Ações!$B2202="","",VLOOKUP(Table_1[[#This Row],[AÇÕES]],'Dados Status Invest STOCKS'!A2188:AD2803,25)/100),0)</f>
        <v>0.1426</v>
      </c>
      <c r="T2202" s="67">
        <f>(1-Ações!$Q2202)*Ações!$R2202</f>
        <v>0.1235145</v>
      </c>
      <c r="U2202" s="68">
        <f>IF(Ações!$S2202=0,Ações!$T2202,IF(Ações!$T2202=0,Ações!$S2202,AVERAGE(Ações!$S2202,Ações!$T2202)))</f>
        <v>0.13305725000000002</v>
      </c>
    </row>
    <row r="2203" spans="2:21" ht="15" customHeight="1" x14ac:dyDescent="0.2">
      <c r="B2203" s="63" t="str">
        <f>IFERROR('Dados Status Invest STOCKS'!A2190,"-")</f>
        <v>HELE</v>
      </c>
      <c r="C2203" s="45">
        <f>IFERROR((Ações!$D2203-Ações!$K2203)/Ações!$D2203,0)</f>
        <v>0</v>
      </c>
      <c r="D2203" s="46">
        <f>(Ações!$O2203)/0.06</f>
        <v>0</v>
      </c>
      <c r="E2203" s="47">
        <f>IFERROR((Ações!$F2203-Ações!$K2203)/Ações!$F2203,0)</f>
        <v>-1.0943188230029006</v>
      </c>
      <c r="F2203" s="46">
        <f>IF(OR(Ações!$N2203&lt;0,Ações!$M2203&lt;0),"",(22.5*Ações!$M2203*Ações!$N2203)^0.5)</f>
        <v>103.86193239103535</v>
      </c>
      <c r="G2203" s="47">
        <f>IFERROR((Ações!$H2203-Ações!$K2203)/Ações!$H2203,0)</f>
        <v>0</v>
      </c>
      <c r="H2203" s="48">
        <f>IFERROR(Ações!$I2203/(Ações!$P2203-Table_1[[#This Row],[CAGR LUCRO 5A]]),0)</f>
        <v>0</v>
      </c>
      <c r="I2203" s="48">
        <f>IF(Ações!$S2203&lt;0,"",Ações!$O2203*(1+Ações!$S2203))</f>
        <v>0</v>
      </c>
      <c r="J2203" s="49">
        <f>IFERROR(IF(Ações!$B2203="","",(VLOOKUP(Table_1[[#This Row],[AÇÕES]],'Dados Status Invest STOCKS'!A2189:AD2804,4)/Table_1[[#This Row],[LPA]]))/100,0)</f>
        <v>2.9824355971896956E-2</v>
      </c>
      <c r="K2203" s="64">
        <f>IFERROR(IF(Ações!$B2203="","",VLOOKUP(Table_1[[#This Row],[AÇÕES]],'Dados Status Invest STOCKS'!A2189:AD2804,2)),0)</f>
        <v>217.52</v>
      </c>
      <c r="L2203" s="65">
        <f>IFERROR(IF(Ações!$B2203="","",VLOOKUP(Table_1[[#This Row],[AÇÕES]],'Dados Status Invest STOCKS'!A2189:AD2804,3)/100),0)</f>
        <v>0</v>
      </c>
      <c r="M2203" s="66">
        <f>IFERROR(IF(Ações!$B2203="","",VLOOKUP(Table_1[[#This Row],[AÇÕES]],'Dados Status Invest STOCKS'!A2189:AD2804,28)),0)</f>
        <v>8.5399999999999991</v>
      </c>
      <c r="N2203" s="66">
        <f>IFERROR(IF(Ações!$B2203="","",VLOOKUP(Table_1[[#This Row],[AÇÕES]],'Dados Status Invest STOCKS'!A2189:AD2804,27)),0)</f>
        <v>56.14</v>
      </c>
      <c r="O2203" s="66">
        <f>IFERROR(IF(Ações!$L2203="","",Ações!$K2203*Ações!$L2203),0)</f>
        <v>0</v>
      </c>
      <c r="P2203" s="67">
        <f t="shared" si="34"/>
        <v>0.06</v>
      </c>
      <c r="Q2203" s="67">
        <f>IFERROR(Ações!$O2203/Ações!$M2203,0)</f>
        <v>0</v>
      </c>
      <c r="R2203" s="67">
        <f>IFERROR(IF(Ações!$B2203="","",VLOOKUP(Table_1[[#This Row],[AÇÕES]],'Dados Status Invest STOCKS'!A2189:AD2804,18)/100),0)</f>
        <v>0.15210000000000001</v>
      </c>
      <c r="S2203" s="65">
        <f>IFERROR(IF(Ações!$B2203="","",VLOOKUP(Table_1[[#This Row],[AÇÕES]],'Dados Status Invest STOCKS'!A2189:AD2804,25)/100),0)</f>
        <v>0.20199999999999999</v>
      </c>
      <c r="T2203" s="67">
        <f>(1-Ações!$Q2203)*Ações!$R2203</f>
        <v>0.15210000000000001</v>
      </c>
      <c r="U2203" s="68">
        <f>IF(Ações!$S2203=0,Ações!$T2203,IF(Ações!$T2203=0,Ações!$S2203,AVERAGE(Ações!$S2203,Ações!$T2203)))</f>
        <v>0.17704999999999999</v>
      </c>
    </row>
    <row r="2204" spans="2:21" ht="15" customHeight="1" x14ac:dyDescent="0.2">
      <c r="B2204" s="63" t="str">
        <f>IFERROR('Dados Status Invest STOCKS'!A2191,"-")</f>
        <v>HEP</v>
      </c>
      <c r="C2204" s="45">
        <f>IFERROR((Ações!$D2204-Ações!$K2204)/Ações!$D2204,0)</f>
        <v>0.23469387755102042</v>
      </c>
      <c r="D2204" s="46">
        <f>(Ações!$O2204)/0.06</f>
        <v>23.363199999999999</v>
      </c>
      <c r="E2204" s="47">
        <f>IFERROR((Ações!$F2204-Ações!$K2204)/Ações!$F2204,0)</f>
        <v>0</v>
      </c>
      <c r="F2204" s="46">
        <f>IF(OR(Ações!$N2204&lt;0,Ações!$M2204&lt;0),"",(22.5*Ações!$M2204*Ações!$N2204)^0.5)</f>
        <v>0</v>
      </c>
      <c r="G2204" s="47">
        <f>IFERROR((Ações!$H2204-Ações!$K2204)/Ações!$H2204,0)</f>
        <v>1.7305483559485693</v>
      </c>
      <c r="H2204" s="48">
        <f>IFERROR(Ações!$I2204/(Ações!$P2204-Table_1[[#This Row],[CAGR LUCRO 5A]]),0)</f>
        <v>-24.47476591304348</v>
      </c>
      <c r="I2204" s="48">
        <f>IF(Ações!$S2204&lt;0,"",Ações!$O2204*(1+Ações!$S2204))</f>
        <v>1.5761749248000001</v>
      </c>
      <c r="J2204" s="49">
        <f>IFERROR(IF(Ações!$B2204="","",(VLOOKUP(Table_1[[#This Row],[AÇÕES]],'Dados Status Invest STOCKS'!A2190:AD2805,4)/Table_1[[#This Row],[LPA]]))/100,0)</f>
        <v>4.08133971291866E-2</v>
      </c>
      <c r="K2204" s="64">
        <f>IFERROR(IF(Ações!$B2204="","",VLOOKUP(Table_1[[#This Row],[AÇÕES]],'Dados Status Invest STOCKS'!A2190:AD2805,2)),0)</f>
        <v>17.88</v>
      </c>
      <c r="L2204" s="65">
        <f>IFERROR(IF(Ações!$B2204="","",VLOOKUP(Table_1[[#This Row],[AÇÕES]],'Dados Status Invest STOCKS'!A2190:AD2805,3)/100),0)</f>
        <v>7.8399999999999997E-2</v>
      </c>
      <c r="M2204" s="66">
        <f>IFERROR(IF(Ações!$B2204="","",VLOOKUP(Table_1[[#This Row],[AÇÕES]],'Dados Status Invest STOCKS'!A2190:AD2805,28)),0)</f>
        <v>2.09</v>
      </c>
      <c r="N2204" s="66">
        <f>IFERROR(IF(Ações!$B2204="","",VLOOKUP(Table_1[[#This Row],[AÇÕES]],'Dados Status Invest STOCKS'!A2190:AD2805,27)),0)</f>
        <v>0</v>
      </c>
      <c r="O2204" s="66">
        <f>IFERROR(IF(Ações!$L2204="","",Ações!$K2204*Ações!$L2204),0)</f>
        <v>1.4017919999999999</v>
      </c>
      <c r="P2204" s="67">
        <f t="shared" si="34"/>
        <v>0.06</v>
      </c>
      <c r="Q2204" s="67">
        <f>IFERROR(Ações!$O2204/Ações!$M2204,0)</f>
        <v>0.67071387559808615</v>
      </c>
      <c r="R2204" s="67">
        <f>IFERROR(IF(Ações!$B2204="","",VLOOKUP(Table_1[[#This Row],[AÇÕES]],'Dados Status Invest STOCKS'!A2190:AD2805,18)/100),0)</f>
        <v>0</v>
      </c>
      <c r="S2204" s="65">
        <f>IFERROR(IF(Ações!$B2204="","",VLOOKUP(Table_1[[#This Row],[AÇÕES]],'Dados Status Invest STOCKS'!A2190:AD2805,25)/100),0)</f>
        <v>0.1244</v>
      </c>
      <c r="T2204" s="67">
        <f>(1-Ações!$Q2204)*Ações!$R2204</f>
        <v>0</v>
      </c>
      <c r="U2204" s="68">
        <f>IF(Ações!$S2204=0,Ações!$T2204,IF(Ações!$T2204=0,Ações!$S2204,AVERAGE(Ações!$S2204,Ações!$T2204)))</f>
        <v>0.1244</v>
      </c>
    </row>
    <row r="2205" spans="2:21" ht="15" customHeight="1" x14ac:dyDescent="0.2">
      <c r="B2205" s="63" t="str">
        <f>IFERROR('Dados Status Invest STOCKS'!A2192,"-")</f>
        <v>HEPA</v>
      </c>
      <c r="C2205" s="45">
        <f>IFERROR((Ações!$D2205-Ações!$K2205)/Ações!$D2205,0)</f>
        <v>0</v>
      </c>
      <c r="D2205" s="46">
        <f>(Ações!$O2205)/0.06</f>
        <v>0</v>
      </c>
      <c r="E2205" s="47">
        <f>IFERROR((Ações!$F2205-Ações!$K2205)/Ações!$F2205,0)</f>
        <v>0</v>
      </c>
      <c r="F2205" s="46" t="str">
        <f>IF(OR(Ações!$N2205&lt;0,Ações!$M2205&lt;0),"",(22.5*Ações!$M2205*Ações!$N2205)^0.5)</f>
        <v/>
      </c>
      <c r="G2205" s="47">
        <f>IFERROR((Ações!$H2205-Ações!$K2205)/Ações!$H2205,0)</f>
        <v>0</v>
      </c>
      <c r="H2205" s="48">
        <f>IFERROR(Ações!$I2205/(Ações!$P2205-Table_1[[#This Row],[CAGR LUCRO 5A]]),0)</f>
        <v>0</v>
      </c>
      <c r="I2205" s="48">
        <f>IF(Ações!$S2205&lt;0,"",Ações!$O2205*(1+Ações!$S2205))</f>
        <v>0</v>
      </c>
      <c r="J2205" s="49">
        <f>IFERROR(IF(Ações!$B2205="","",(VLOOKUP(Table_1[[#This Row],[AÇÕES]],'Dados Status Invest STOCKS'!A2191:AD2806,4)/Table_1[[#This Row],[LPA]]))/100,0)</f>
        <v>7.2972972972972977E-2</v>
      </c>
      <c r="K2205" s="64">
        <f>IFERROR(IF(Ações!$B2205="","",VLOOKUP(Table_1[[#This Row],[AÇÕES]],'Dados Status Invest STOCKS'!A2191:AD2806,2)),0)</f>
        <v>0.94</v>
      </c>
      <c r="L2205" s="65">
        <f>IFERROR(IF(Ações!$B2205="","",VLOOKUP(Table_1[[#This Row],[AÇÕES]],'Dados Status Invest STOCKS'!A2191:AD2806,3)/100),0)</f>
        <v>0</v>
      </c>
      <c r="M2205" s="66">
        <f>IFERROR(IF(Ações!$B2205="","",VLOOKUP(Table_1[[#This Row],[AÇÕES]],'Dados Status Invest STOCKS'!A2191:AD2806,28)),0)</f>
        <v>-0.37</v>
      </c>
      <c r="N2205" s="66">
        <f>IFERROR(IF(Ações!$B2205="","",VLOOKUP(Table_1[[#This Row],[AÇÕES]],'Dados Status Invest STOCKS'!A2191:AD2806,27)),0)</f>
        <v>1.35</v>
      </c>
      <c r="O2205" s="66">
        <f>IFERROR(IF(Ações!$L2205="","",Ações!$K2205*Ações!$L2205),0)</f>
        <v>0</v>
      </c>
      <c r="P2205" s="67">
        <f t="shared" si="34"/>
        <v>0.06</v>
      </c>
      <c r="Q2205" s="67">
        <f>IFERROR(Ações!$O2205/Ações!$M2205,0)</f>
        <v>0</v>
      </c>
      <c r="R2205" s="67">
        <f>IFERROR(IF(Ações!$B2205="","",VLOOKUP(Table_1[[#This Row],[AÇÕES]],'Dados Status Invest STOCKS'!A2191:AD2806,18)/100),0)</f>
        <v>-0.27229999999999999</v>
      </c>
      <c r="S2205" s="65">
        <f>IFERROR(IF(Ações!$B2205="","",VLOOKUP(Table_1[[#This Row],[AÇÕES]],'Dados Status Invest STOCKS'!A2191:AD2806,25)/100),0)</f>
        <v>0</v>
      </c>
      <c r="T2205" s="67">
        <f>(1-Ações!$Q2205)*Ações!$R2205</f>
        <v>-0.27229999999999999</v>
      </c>
      <c r="U2205" s="68">
        <f>IF(Ações!$S2205=0,Ações!$T2205,IF(Ações!$T2205=0,Ações!$S2205,AVERAGE(Ações!$S2205,Ações!$T2205)))</f>
        <v>-0.27229999999999999</v>
      </c>
    </row>
    <row r="2206" spans="2:21" ht="15" customHeight="1" x14ac:dyDescent="0.2">
      <c r="B2206" s="63" t="str">
        <f>IFERROR('Dados Status Invest STOCKS'!A2193,"-")</f>
        <v>HES</v>
      </c>
      <c r="C2206" s="45">
        <f>IFERROR((Ações!$D2206-Ações!$K2206)/Ações!$D2206,0)</f>
        <v>-4.3097345132743365</v>
      </c>
      <c r="D2206" s="46">
        <f>(Ações!$O2206)/0.06</f>
        <v>16.712699999999998</v>
      </c>
      <c r="E2206" s="47">
        <f>IFERROR((Ações!$F2206-Ações!$K2206)/Ações!$F2206,0)</f>
        <v>-4.49514242596244</v>
      </c>
      <c r="F2206" s="46">
        <f>IF(OR(Ações!$N2206&lt;0,Ações!$M2206&lt;0),"",(22.5*Ações!$M2206*Ações!$N2206)^0.5)</f>
        <v>16.148808005546414</v>
      </c>
      <c r="G2206" s="47">
        <f>IFERROR((Ações!$H2206-Ações!$K2206)/Ações!$H2206,0)</f>
        <v>-4.3097345132743365</v>
      </c>
      <c r="H2206" s="48">
        <f>IFERROR(Ações!$I2206/(Ações!$P2206-Table_1[[#This Row],[CAGR LUCRO 5A]]),0)</f>
        <v>16.712699999999998</v>
      </c>
      <c r="I2206" s="48">
        <f>IF(Ações!$S2206&lt;0,"",Ações!$O2206*(1+Ações!$S2206))</f>
        <v>1.0027619999999999</v>
      </c>
      <c r="J2206" s="49">
        <f>IFERROR(IF(Ações!$B2206="","",(VLOOKUP(Table_1[[#This Row],[AÇÕES]],'Dados Status Invest STOCKS'!A2192:AD2807,4)/Table_1[[#This Row],[LPA]]))/100,0)</f>
        <v>2.1800000000000002</v>
      </c>
      <c r="K2206" s="64">
        <f>IFERROR(IF(Ações!$B2206="","",VLOOKUP(Table_1[[#This Row],[AÇÕES]],'Dados Status Invest STOCKS'!A2192:AD2807,2)),0)</f>
        <v>88.74</v>
      </c>
      <c r="L2206" s="65">
        <f>IFERROR(IF(Ações!$B2206="","",VLOOKUP(Table_1[[#This Row],[AÇÕES]],'Dados Status Invest STOCKS'!A2192:AD2807,3)/100),0)</f>
        <v>1.1299999999999999E-2</v>
      </c>
      <c r="M2206" s="66">
        <f>IFERROR(IF(Ações!$B2206="","",VLOOKUP(Table_1[[#This Row],[AÇÕES]],'Dados Status Invest STOCKS'!A2192:AD2807,28)),0)</f>
        <v>0.64</v>
      </c>
      <c r="N2206" s="66">
        <f>IFERROR(IF(Ações!$B2206="","",VLOOKUP(Table_1[[#This Row],[AÇÕES]],'Dados Status Invest STOCKS'!A2192:AD2807,27)),0)</f>
        <v>18.11</v>
      </c>
      <c r="O2206" s="66">
        <f>IFERROR(IF(Ações!$L2206="","",Ações!$K2206*Ações!$L2206),0)</f>
        <v>1.0027619999999999</v>
      </c>
      <c r="P2206" s="67">
        <f t="shared" si="34"/>
        <v>0.06</v>
      </c>
      <c r="Q2206" s="67">
        <f>IFERROR(Ações!$O2206/Ações!$M2206,0)</f>
        <v>1.5668156249999998</v>
      </c>
      <c r="R2206" s="67">
        <f>IFERROR(IF(Ações!$B2206="","",VLOOKUP(Table_1[[#This Row],[AÇÕES]],'Dados Status Invest STOCKS'!A2192:AD2807,18)/100),0)</f>
        <v>3.5099999999999999E-2</v>
      </c>
      <c r="S2206" s="65">
        <f>IFERROR(IF(Ações!$B2206="","",VLOOKUP(Table_1[[#This Row],[AÇÕES]],'Dados Status Invest STOCKS'!A2192:AD2807,25)/100),0)</f>
        <v>0</v>
      </c>
      <c r="T2206" s="67">
        <f>(1-Ações!$Q2206)*Ações!$R2206</f>
        <v>-1.9895228437499992E-2</v>
      </c>
      <c r="U2206" s="68">
        <f>IF(Ações!$S2206=0,Ações!$T2206,IF(Ações!$T2206=0,Ações!$S2206,AVERAGE(Ações!$S2206,Ações!$T2206)))</f>
        <v>-1.9895228437499992E-2</v>
      </c>
    </row>
    <row r="2207" spans="2:21" ht="15" customHeight="1" x14ac:dyDescent="0.2">
      <c r="B2207" s="63" t="str">
        <f>IFERROR('Dados Status Invest STOCKS'!A2194,"-")</f>
        <v>HESM</v>
      </c>
      <c r="C2207" s="45">
        <f>IFERROR((Ações!$D2207-Ações!$K2207)/Ações!$D2207,0)</f>
        <v>0.11111111111111122</v>
      </c>
      <c r="D2207" s="46">
        <f>(Ações!$O2207)/0.06</f>
        <v>31.882500000000004</v>
      </c>
      <c r="E2207" s="47">
        <f>IFERROR((Ações!$F2207-Ações!$K2207)/Ações!$F2207,0)</f>
        <v>0</v>
      </c>
      <c r="F2207" s="46">
        <f>IF(OR(Ações!$N2207&lt;0,Ações!$M2207&lt;0),"",(22.5*Ações!$M2207*Ações!$N2207)^0.5)</f>
        <v>0</v>
      </c>
      <c r="G2207" s="47">
        <f>IFERROR((Ações!$H2207-Ações!$K2207)/Ações!$H2207,0)</f>
        <v>0.11111111111111122</v>
      </c>
      <c r="H2207" s="48">
        <f>IFERROR(Ações!$I2207/(Ações!$P2207-Table_1[[#This Row],[CAGR LUCRO 5A]]),0)</f>
        <v>31.882500000000004</v>
      </c>
      <c r="I2207" s="48">
        <f>IF(Ações!$S2207&lt;0,"",Ações!$O2207*(1+Ações!$S2207))</f>
        <v>1.9129500000000002</v>
      </c>
      <c r="J2207" s="49">
        <f>IFERROR(IF(Ações!$B2207="","",(VLOOKUP(Table_1[[#This Row],[AÇÕES]],'Dados Status Invest STOCKS'!A2193:AD2808,4)/Table_1[[#This Row],[LPA]]))/100,0)</f>
        <v>7.0199004975124379E-2</v>
      </c>
      <c r="K2207" s="64">
        <f>IFERROR(IF(Ações!$B2207="","",VLOOKUP(Table_1[[#This Row],[AÇÕES]],'Dados Status Invest STOCKS'!A2193:AD2808,2)),0)</f>
        <v>28.34</v>
      </c>
      <c r="L2207" s="65">
        <f>IFERROR(IF(Ações!$B2207="","",VLOOKUP(Table_1[[#This Row],[AÇÕES]],'Dados Status Invest STOCKS'!A2193:AD2808,3)/100),0)</f>
        <v>6.7500000000000004E-2</v>
      </c>
      <c r="M2207" s="66">
        <f>IFERROR(IF(Ações!$B2207="","",VLOOKUP(Table_1[[#This Row],[AÇÕES]],'Dados Status Invest STOCKS'!A2193:AD2808,28)),0)</f>
        <v>2.0099999999999998</v>
      </c>
      <c r="N2207" s="66">
        <f>IFERROR(IF(Ações!$B2207="","",VLOOKUP(Table_1[[#This Row],[AÇÕES]],'Dados Status Invest STOCKS'!A2193:AD2808,27)),0)</f>
        <v>0</v>
      </c>
      <c r="O2207" s="66">
        <f>IFERROR(IF(Ações!$L2207="","",Ações!$K2207*Ações!$L2207),0)</f>
        <v>1.9129500000000002</v>
      </c>
      <c r="P2207" s="67">
        <f t="shared" si="34"/>
        <v>0.06</v>
      </c>
      <c r="Q2207" s="67">
        <f>IFERROR(Ações!$O2207/Ações!$M2207,0)</f>
        <v>0.95171641791044792</v>
      </c>
      <c r="R2207" s="67">
        <f>IFERROR(IF(Ações!$B2207="","",VLOOKUP(Table_1[[#This Row],[AÇÕES]],'Dados Status Invest STOCKS'!A2193:AD2808,18)/100),0)</f>
        <v>0</v>
      </c>
      <c r="S2207" s="65">
        <f>IFERROR(IF(Ações!$B2207="","",VLOOKUP(Table_1[[#This Row],[AÇÕES]],'Dados Status Invest STOCKS'!A2193:AD2808,25)/100),0)</f>
        <v>0</v>
      </c>
      <c r="T2207" s="67">
        <f>(1-Ações!$Q2207)*Ações!$R2207</f>
        <v>0</v>
      </c>
      <c r="U2207" s="68">
        <f>IF(Ações!$S2207=0,Ações!$T2207,IF(Ações!$T2207=0,Ações!$S2207,AVERAGE(Ações!$S2207,Ações!$T2207)))</f>
        <v>0</v>
      </c>
    </row>
    <row r="2208" spans="2:21" ht="15" customHeight="1" x14ac:dyDescent="0.2">
      <c r="B2208" s="63" t="str">
        <f>IFERROR('Dados Status Invest STOCKS'!A2195,"-")</f>
        <v>HEXO</v>
      </c>
      <c r="C2208" s="45">
        <f>IFERROR((Ações!$D2208-Ações!$K2208)/Ações!$D2208,0)</f>
        <v>0</v>
      </c>
      <c r="D2208" s="46">
        <f>(Ações!$O2208)/0.06</f>
        <v>0</v>
      </c>
      <c r="E2208" s="47">
        <f>IFERROR((Ações!$F2208-Ações!$K2208)/Ações!$F2208,0)</f>
        <v>0</v>
      </c>
      <c r="F2208" s="46" t="str">
        <f>IF(OR(Ações!$N2208&lt;0,Ações!$M2208&lt;0),"",(22.5*Ações!$M2208*Ações!$N2208)^0.5)</f>
        <v/>
      </c>
      <c r="G2208" s="47">
        <f>IFERROR((Ações!$H2208-Ações!$K2208)/Ações!$H2208,0)</f>
        <v>0</v>
      </c>
      <c r="H2208" s="48">
        <f>IFERROR(Ações!$I2208/(Ações!$P2208-Table_1[[#This Row],[CAGR LUCRO 5A]]),0)</f>
        <v>0</v>
      </c>
      <c r="I2208" s="48">
        <f>IF(Ações!$S2208&lt;0,"",Ações!$O2208*(1+Ações!$S2208))</f>
        <v>0</v>
      </c>
      <c r="J2208" s="49">
        <f>IFERROR(IF(Ações!$B2208="","",(VLOOKUP(Table_1[[#This Row],[AÇÕES]],'Dados Status Invest STOCKS'!A2194:AD2809,4)/Table_1[[#This Row],[LPA]]))/100,0)</f>
        <v>2.8372093023255815E-2</v>
      </c>
      <c r="K2208" s="64">
        <f>IFERROR(IF(Ações!$B2208="","",VLOOKUP(Table_1[[#This Row],[AÇÕES]],'Dados Status Invest STOCKS'!A2194:AD2809,2)),0)</f>
        <v>0.53</v>
      </c>
      <c r="L2208" s="65">
        <f>IFERROR(IF(Ações!$B2208="","",VLOOKUP(Table_1[[#This Row],[AÇÕES]],'Dados Status Invest STOCKS'!A2194:AD2809,3)/100),0)</f>
        <v>0</v>
      </c>
      <c r="M2208" s="66">
        <f>IFERROR(IF(Ações!$B2208="","",VLOOKUP(Table_1[[#This Row],[AÇÕES]],'Dados Status Invest STOCKS'!A2194:AD2809,28)),0)</f>
        <v>-0.43</v>
      </c>
      <c r="N2208" s="66">
        <f>IFERROR(IF(Ações!$B2208="","",VLOOKUP(Table_1[[#This Row],[AÇÕES]],'Dados Status Invest STOCKS'!A2194:AD2809,27)),0)</f>
        <v>1.18</v>
      </c>
      <c r="O2208" s="66">
        <f>IFERROR(IF(Ações!$L2208="","",Ações!$K2208*Ações!$L2208),0)</f>
        <v>0</v>
      </c>
      <c r="P2208" s="67">
        <f t="shared" si="34"/>
        <v>0.06</v>
      </c>
      <c r="Q2208" s="67">
        <f>IFERROR(Ações!$O2208/Ações!$M2208,0)</f>
        <v>0</v>
      </c>
      <c r="R2208" s="67">
        <f>IFERROR(IF(Ações!$B2208="","",VLOOKUP(Table_1[[#This Row],[AÇÕES]],'Dados Status Invest STOCKS'!A2194:AD2809,18)/100),0)</f>
        <v>-0.36840000000000006</v>
      </c>
      <c r="S2208" s="65">
        <f>IFERROR(IF(Ações!$B2208="","",VLOOKUP(Table_1[[#This Row],[AÇÕES]],'Dados Status Invest STOCKS'!A2194:AD2809,25)/100),0)</f>
        <v>0</v>
      </c>
      <c r="T2208" s="67">
        <f>(1-Ações!$Q2208)*Ações!$R2208</f>
        <v>-0.36840000000000006</v>
      </c>
      <c r="U2208" s="68">
        <f>IF(Ações!$S2208=0,Ações!$T2208,IF(Ações!$T2208=0,Ações!$S2208,AVERAGE(Ações!$S2208,Ações!$T2208)))</f>
        <v>-0.36840000000000006</v>
      </c>
    </row>
    <row r="2209" spans="2:21" ht="15" customHeight="1" x14ac:dyDescent="0.2">
      <c r="B2209" s="63" t="str">
        <f>IFERROR('Dados Status Invest STOCKS'!A2196,"-")</f>
        <v>HFBL</v>
      </c>
      <c r="C2209" s="45">
        <f>IFERROR((Ações!$D2209-Ações!$K2209)/Ações!$D2209,0)</f>
        <v>-1.2988505747126438</v>
      </c>
      <c r="D2209" s="46">
        <f>(Ações!$O2209)/0.06</f>
        <v>8.8174499999999991</v>
      </c>
      <c r="E2209" s="47">
        <f>IFERROR((Ações!$F2209-Ações!$K2209)/Ações!$F2209,0)</f>
        <v>0.16296338587369019</v>
      </c>
      <c r="F2209" s="46">
        <f>IF(OR(Ações!$N2209&lt;0,Ações!$M2209&lt;0),"",(22.5*Ações!$M2209*Ações!$N2209)^0.5)</f>
        <v>24.21638391667922</v>
      </c>
      <c r="G2209" s="47">
        <f>IFERROR((Ações!$H2209-Ações!$K2209)/Ações!$H2209,0)</f>
        <v>2.2922739481064696</v>
      </c>
      <c r="H2209" s="48">
        <f>IFERROR(Ações!$I2209/(Ações!$P2209-Table_1[[#This Row],[CAGR LUCRO 5A]]),0)</f>
        <v>-15.685528621621623</v>
      </c>
      <c r="I2209" s="48">
        <f>IF(Ações!$S2209&lt;0,"",Ações!$O2209*(1+Ações!$S2209))</f>
        <v>0.58036455899999995</v>
      </c>
      <c r="J2209" s="49">
        <f>IFERROR(IF(Ações!$B2209="","",(VLOOKUP(Table_1[[#This Row],[AÇÕES]],'Dados Status Invest STOCKS'!A2195:AD2810,4)/Table_1[[#This Row],[LPA]]))/100,0)</f>
        <v>7.6319018404907984E-2</v>
      </c>
      <c r="K2209" s="64">
        <f>IFERROR(IF(Ações!$B2209="","",VLOOKUP(Table_1[[#This Row],[AÇÕES]],'Dados Status Invest STOCKS'!A2195:AD2810,2)),0)</f>
        <v>20.27</v>
      </c>
      <c r="L2209" s="65">
        <f>IFERROR(IF(Ações!$B2209="","",VLOOKUP(Table_1[[#This Row],[AÇÕES]],'Dados Status Invest STOCKS'!A2195:AD2810,3)/100),0)</f>
        <v>2.6099999999999998E-2</v>
      </c>
      <c r="M2209" s="66">
        <f>IFERROR(IF(Ações!$B2209="","",VLOOKUP(Table_1[[#This Row],[AÇÕES]],'Dados Status Invest STOCKS'!A2195:AD2810,28)),0)</f>
        <v>1.63</v>
      </c>
      <c r="N2209" s="66">
        <f>IFERROR(IF(Ações!$B2209="","",VLOOKUP(Table_1[[#This Row],[AÇÕES]],'Dados Status Invest STOCKS'!A2195:AD2810,27)),0)</f>
        <v>15.99</v>
      </c>
      <c r="O2209" s="66">
        <f>IFERROR(IF(Ações!$L2209="","",Ações!$K2209*Ações!$L2209),0)</f>
        <v>0.52904699999999993</v>
      </c>
      <c r="P2209" s="67">
        <f t="shared" si="34"/>
        <v>0.06</v>
      </c>
      <c r="Q2209" s="67">
        <f>IFERROR(Ações!$O2209/Ações!$M2209,0)</f>
        <v>0.32456871165644169</v>
      </c>
      <c r="R2209" s="67">
        <f>IFERROR(IF(Ações!$B2209="","",VLOOKUP(Table_1[[#This Row],[AÇÕES]],'Dados Status Invest STOCKS'!A2195:AD2810,18)/100),0)</f>
        <v>0.10189999999999999</v>
      </c>
      <c r="S2209" s="65">
        <f>IFERROR(IF(Ações!$B2209="","",VLOOKUP(Table_1[[#This Row],[AÇÕES]],'Dados Status Invest STOCKS'!A2195:AD2810,25)/100),0)</f>
        <v>9.6999999999999989E-2</v>
      </c>
      <c r="T2209" s="67">
        <f>(1-Ações!$Q2209)*Ações!$R2209</f>
        <v>6.8826448282208574E-2</v>
      </c>
      <c r="U2209" s="68">
        <f>IF(Ações!$S2209=0,Ações!$T2209,IF(Ações!$T2209=0,Ações!$S2209,AVERAGE(Ações!$S2209,Ações!$T2209)))</f>
        <v>8.2913224141104275E-2</v>
      </c>
    </row>
    <row r="2210" spans="2:21" ht="15" customHeight="1" x14ac:dyDescent="0.2">
      <c r="B2210" s="63" t="str">
        <f>IFERROR('Dados Status Invest STOCKS'!A2197,"-")</f>
        <v>HFC</v>
      </c>
      <c r="C2210" s="45">
        <f>IFERROR((Ações!$D2210-Ações!$K2210)/Ações!$D2210,0)</f>
        <v>-4.7692307692307692</v>
      </c>
      <c r="D2210" s="46">
        <f>(Ações!$O2210)/0.06</f>
        <v>5.85</v>
      </c>
      <c r="E2210" s="47">
        <f>IFERROR((Ações!$F2210-Ações!$K2210)/Ações!$F2210,0)</f>
        <v>0.30216369445240926</v>
      </c>
      <c r="F2210" s="46">
        <f>IF(OR(Ações!$N2210&lt;0,Ações!$M2210&lt;0),"",(22.5*Ações!$M2210*Ações!$N2210)^0.5)</f>
        <v>48.363777768077632</v>
      </c>
      <c r="G2210" s="47">
        <f>IFERROR((Ações!$H2210-Ações!$K2210)/Ações!$H2210,0)</f>
        <v>-4.7692307692307692</v>
      </c>
      <c r="H2210" s="48">
        <f>IFERROR(Ações!$I2210/(Ações!$P2210-Table_1[[#This Row],[CAGR LUCRO 5A]]),0)</f>
        <v>5.85</v>
      </c>
      <c r="I2210" s="48">
        <f>IF(Ações!$S2210&lt;0,"",Ações!$O2210*(1+Ações!$S2210))</f>
        <v>0.35099999999999998</v>
      </c>
      <c r="J2210" s="49">
        <f>IFERROR(IF(Ações!$B2210="","",(VLOOKUP(Table_1[[#This Row],[AÇÕES]],'Dados Status Invest STOCKS'!A2196:AD2811,4)/Table_1[[#This Row],[LPA]]))/100,0)</f>
        <v>3.8711864406779657E-2</v>
      </c>
      <c r="K2210" s="64">
        <f>IFERROR(IF(Ações!$B2210="","",VLOOKUP(Table_1[[#This Row],[AÇÕES]],'Dados Status Invest STOCKS'!A2196:AD2811,2)),0)</f>
        <v>33.75</v>
      </c>
      <c r="L2210" s="65">
        <f>IFERROR(IF(Ações!$B2210="","",VLOOKUP(Table_1[[#This Row],[AÇÕES]],'Dados Status Invest STOCKS'!A2196:AD2811,3)/100),0)</f>
        <v>1.04E-2</v>
      </c>
      <c r="M2210" s="66">
        <f>IFERROR(IF(Ações!$B2210="","",VLOOKUP(Table_1[[#This Row],[AÇÕES]],'Dados Status Invest STOCKS'!A2196:AD2811,28)),0)</f>
        <v>2.95</v>
      </c>
      <c r="N2210" s="66">
        <f>IFERROR(IF(Ações!$B2210="","",VLOOKUP(Table_1[[#This Row],[AÇÕES]],'Dados Status Invest STOCKS'!A2196:AD2811,27)),0)</f>
        <v>35.24</v>
      </c>
      <c r="O2210" s="66">
        <f>IFERROR(IF(Ações!$L2210="","",Ações!$K2210*Ações!$L2210),0)</f>
        <v>0.35099999999999998</v>
      </c>
      <c r="P2210" s="67">
        <f t="shared" si="34"/>
        <v>0.06</v>
      </c>
      <c r="Q2210" s="67">
        <f>IFERROR(Ações!$O2210/Ações!$M2210,0)</f>
        <v>0.11898305084745761</v>
      </c>
      <c r="R2210" s="67">
        <f>IFERROR(IF(Ações!$B2210="","",VLOOKUP(Table_1[[#This Row],[AÇÕES]],'Dados Status Invest STOCKS'!A2196:AD2811,18)/100),0)</f>
        <v>8.3800000000000013E-2</v>
      </c>
      <c r="S2210" s="65">
        <f>IFERROR(IF(Ações!$B2210="","",VLOOKUP(Table_1[[#This Row],[AÇÕES]],'Dados Status Invest STOCKS'!A2196:AD2811,25)/100),0)</f>
        <v>0</v>
      </c>
      <c r="T2210" s="67">
        <f>(1-Ações!$Q2210)*Ações!$R2210</f>
        <v>7.3829220338983065E-2</v>
      </c>
      <c r="U2210" s="68">
        <f>IF(Ações!$S2210=0,Ações!$T2210,IF(Ações!$T2210=0,Ações!$S2210,AVERAGE(Ações!$S2210,Ações!$T2210)))</f>
        <v>7.3829220338983065E-2</v>
      </c>
    </row>
    <row r="2211" spans="2:21" ht="15" customHeight="1" x14ac:dyDescent="0.2">
      <c r="B2211" s="63" t="str">
        <f>IFERROR('Dados Status Invest STOCKS'!A2198,"-")</f>
        <v>HFFG</v>
      </c>
      <c r="C2211" s="45">
        <f>IFERROR((Ações!$D2211-Ações!$K2211)/Ações!$D2211,0)</f>
        <v>0</v>
      </c>
      <c r="D2211" s="46">
        <f>(Ações!$O2211)/0.06</f>
        <v>0</v>
      </c>
      <c r="E2211" s="47">
        <f>IFERROR((Ações!$F2211-Ações!$K2211)/Ações!$F2211,0)</f>
        <v>-0.29987319753517866</v>
      </c>
      <c r="F2211" s="46">
        <f>IF(OR(Ações!$N2211&lt;0,Ações!$M2211&lt;0),"",(22.5*Ações!$M2211*Ações!$N2211)^0.5)</f>
        <v>5.7236352085016744</v>
      </c>
      <c r="G2211" s="47">
        <f>IFERROR((Ações!$H2211-Ações!$K2211)/Ações!$H2211,0)</f>
        <v>0</v>
      </c>
      <c r="H2211" s="48">
        <f>IFERROR(Ações!$I2211/(Ações!$P2211-Table_1[[#This Row],[CAGR LUCRO 5A]]),0)</f>
        <v>0</v>
      </c>
      <c r="I2211" s="48">
        <f>IF(Ações!$S2211&lt;0,"",Ações!$O2211*(1+Ações!$S2211))</f>
        <v>0</v>
      </c>
      <c r="J2211" s="49">
        <f>IFERROR(IF(Ações!$B2211="","",(VLOOKUP(Table_1[[#This Row],[AÇÕES]],'Dados Status Invest STOCKS'!A2197:AD2812,4)/Table_1[[#This Row],[LPA]]))/100,0)</f>
        <v>0.94714285714285706</v>
      </c>
      <c r="K2211" s="64">
        <f>IFERROR(IF(Ações!$B2211="","",VLOOKUP(Table_1[[#This Row],[AÇÕES]],'Dados Status Invest STOCKS'!A2197:AD2812,2)),0)</f>
        <v>7.44</v>
      </c>
      <c r="L2211" s="65">
        <f>IFERROR(IF(Ações!$B2211="","",VLOOKUP(Table_1[[#This Row],[AÇÕES]],'Dados Status Invest STOCKS'!A2197:AD2812,3)/100),0)</f>
        <v>0</v>
      </c>
      <c r="M2211" s="66">
        <f>IFERROR(IF(Ações!$B2211="","",VLOOKUP(Table_1[[#This Row],[AÇÕES]],'Dados Status Invest STOCKS'!A2197:AD2812,28)),0)</f>
        <v>0.28000000000000003</v>
      </c>
      <c r="N2211" s="66">
        <f>IFERROR(IF(Ações!$B2211="","",VLOOKUP(Table_1[[#This Row],[AÇÕES]],'Dados Status Invest STOCKS'!A2197:AD2812,27)),0)</f>
        <v>5.2</v>
      </c>
      <c r="O2211" s="66">
        <f>IFERROR(IF(Ações!$L2211="","",Ações!$K2211*Ações!$L2211),0)</f>
        <v>0</v>
      </c>
      <c r="P2211" s="67">
        <f t="shared" si="34"/>
        <v>0.06</v>
      </c>
      <c r="Q2211" s="67">
        <f>IFERROR(Ações!$O2211/Ações!$M2211,0)</f>
        <v>0</v>
      </c>
      <c r="R2211" s="67">
        <f>IFERROR(IF(Ações!$B2211="","",VLOOKUP(Table_1[[#This Row],[AÇÕES]],'Dados Status Invest STOCKS'!A2197:AD2812,18)/100),0)</f>
        <v>5.4000000000000006E-2</v>
      </c>
      <c r="S2211" s="65">
        <f>IFERROR(IF(Ações!$B2211="","",VLOOKUP(Table_1[[#This Row],[AÇÕES]],'Dados Status Invest STOCKS'!A2197:AD2812,25)/100),0)</f>
        <v>0</v>
      </c>
      <c r="T2211" s="67">
        <f>(1-Ações!$Q2211)*Ações!$R2211</f>
        <v>5.4000000000000006E-2</v>
      </c>
      <c r="U2211" s="68">
        <f>IF(Ações!$S2211=0,Ações!$T2211,IF(Ações!$T2211=0,Ações!$S2211,AVERAGE(Ações!$S2211,Ações!$T2211)))</f>
        <v>5.4000000000000006E-2</v>
      </c>
    </row>
    <row r="2212" spans="2:21" ht="15" customHeight="1" x14ac:dyDescent="0.2">
      <c r="B2212" s="63" t="str">
        <f>IFERROR('Dados Status Invest STOCKS'!A2199,"-")</f>
        <v>HFWA</v>
      </c>
      <c r="C2212" s="45">
        <f>IFERROR((Ações!$D2212-Ações!$K2212)/Ações!$D2212,0)</f>
        <v>-0.89873417721518967</v>
      </c>
      <c r="D2212" s="46">
        <f>(Ações!$O2212)/0.06</f>
        <v>13.482666666666669</v>
      </c>
      <c r="E2212" s="47">
        <f>IFERROR((Ações!$F2212-Ações!$K2212)/Ações!$F2212,0)</f>
        <v>0.35704789935839526</v>
      </c>
      <c r="F2212" s="46">
        <f>IF(OR(Ações!$N2212&lt;0,Ações!$M2212&lt;0),"",(22.5*Ações!$M2212*Ações!$N2212)^0.5)</f>
        <v>39.816340866533679</v>
      </c>
      <c r="G2212" s="47">
        <f>IFERROR((Ações!$H2212-Ações!$K2212)/Ações!$H2212,0)</f>
        <v>0.58257612238626111</v>
      </c>
      <c r="H2212" s="48">
        <f>IFERROR(Ações!$I2212/(Ações!$P2212-Table_1[[#This Row],[CAGR LUCRO 5A]]),0)</f>
        <v>61.328547246376822</v>
      </c>
      <c r="I2212" s="48">
        <f>IF(Ações!$S2212&lt;0,"",Ações!$O2212*(1+Ações!$S2212))</f>
        <v>0.84633395200000017</v>
      </c>
      <c r="J2212" s="49">
        <f>IFERROR(IF(Ações!$B2212="","",(VLOOKUP(Table_1[[#This Row],[AÇÕES]],'Dados Status Invest STOCKS'!A2198:AD2813,4)/Table_1[[#This Row],[LPA]]))/100,0)</f>
        <v>3.0068493150684928E-2</v>
      </c>
      <c r="K2212" s="64">
        <f>IFERROR(IF(Ações!$B2212="","",VLOOKUP(Table_1[[#This Row],[AÇÕES]],'Dados Status Invest STOCKS'!A2198:AD2813,2)),0)</f>
        <v>25.6</v>
      </c>
      <c r="L2212" s="65">
        <f>IFERROR(IF(Ações!$B2212="","",VLOOKUP(Table_1[[#This Row],[AÇÕES]],'Dados Status Invest STOCKS'!A2198:AD2813,3)/100),0)</f>
        <v>3.1600000000000003E-2</v>
      </c>
      <c r="M2212" s="66">
        <f>IFERROR(IF(Ações!$B2212="","",VLOOKUP(Table_1[[#This Row],[AÇÕES]],'Dados Status Invest STOCKS'!A2198:AD2813,28)),0)</f>
        <v>2.92</v>
      </c>
      <c r="N2212" s="66">
        <f>IFERROR(IF(Ações!$B2212="","",VLOOKUP(Table_1[[#This Row],[AÇÕES]],'Dados Status Invest STOCKS'!A2198:AD2813,27)),0)</f>
        <v>24.13</v>
      </c>
      <c r="O2212" s="66">
        <f>IFERROR(IF(Ações!$L2212="","",Ações!$K2212*Ações!$L2212),0)</f>
        <v>0.80896000000000012</v>
      </c>
      <c r="P2212" s="67">
        <f t="shared" si="34"/>
        <v>0.06</v>
      </c>
      <c r="Q2212" s="67">
        <f>IFERROR(Ações!$O2212/Ações!$M2212,0)</f>
        <v>0.27704109589041098</v>
      </c>
      <c r="R2212" s="67">
        <f>IFERROR(IF(Ações!$B2212="","",VLOOKUP(Table_1[[#This Row],[AÇÕES]],'Dados Status Invest STOCKS'!A2198:AD2813,18)/100),0)</f>
        <v>0.1208</v>
      </c>
      <c r="S2212" s="65">
        <f>IFERROR(IF(Ações!$B2212="","",VLOOKUP(Table_1[[#This Row],[AÇÕES]],'Dados Status Invest STOCKS'!A2198:AD2813,25)/100),0)</f>
        <v>4.6199999999999998E-2</v>
      </c>
      <c r="T2212" s="67">
        <f>(1-Ações!$Q2212)*Ações!$R2212</f>
        <v>8.7333435616438346E-2</v>
      </c>
      <c r="U2212" s="68">
        <f>IF(Ações!$S2212=0,Ações!$T2212,IF(Ações!$T2212=0,Ações!$S2212,AVERAGE(Ações!$S2212,Ações!$T2212)))</f>
        <v>6.6766717808219175E-2</v>
      </c>
    </row>
    <row r="2213" spans="2:21" ht="15" customHeight="1" x14ac:dyDescent="0.2">
      <c r="B2213" s="63" t="str">
        <f>IFERROR('Dados Status Invest STOCKS'!A2200,"-")</f>
        <v>HGBL</v>
      </c>
      <c r="C2213" s="45">
        <f>IFERROR((Ações!$D2213-Ações!$K2213)/Ações!$D2213,0)</f>
        <v>0</v>
      </c>
      <c r="D2213" s="46">
        <f>(Ações!$O2213)/0.06</f>
        <v>0</v>
      </c>
      <c r="E2213" s="47">
        <f>IFERROR((Ações!$F2213-Ações!$K2213)/Ações!$F2213,0)</f>
        <v>0.19416798285207734</v>
      </c>
      <c r="F2213" s="46">
        <f>IF(OR(Ações!$N2213&lt;0,Ações!$M2213&lt;0),"",(22.5*Ações!$M2213*Ações!$N2213)^0.5)</f>
        <v>2.1096208190098995</v>
      </c>
      <c r="G2213" s="47">
        <f>IFERROR((Ações!$H2213-Ações!$K2213)/Ações!$H2213,0)</f>
        <v>0</v>
      </c>
      <c r="H2213" s="48">
        <f>IFERROR(Ações!$I2213/(Ações!$P2213-Table_1[[#This Row],[CAGR LUCRO 5A]]),0)</f>
        <v>0</v>
      </c>
      <c r="I2213" s="48">
        <f>IF(Ações!$S2213&lt;0,"",Ações!$O2213*(1+Ações!$S2213))</f>
        <v>0</v>
      </c>
      <c r="J2213" s="49">
        <f>IFERROR(IF(Ações!$B2213="","",(VLOOKUP(Table_1[[#This Row],[AÇÕES]],'Dados Status Invest STOCKS'!A2199:AD2814,4)/Table_1[[#This Row],[LPA]]))/100,0)</f>
        <v>0.32130434782608697</v>
      </c>
      <c r="K2213" s="64">
        <f>IFERROR(IF(Ações!$B2213="","",VLOOKUP(Table_1[[#This Row],[AÇÕES]],'Dados Status Invest STOCKS'!A2199:AD2814,2)),0)</f>
        <v>1.7</v>
      </c>
      <c r="L2213" s="65">
        <f>IFERROR(IF(Ações!$B2213="","",VLOOKUP(Table_1[[#This Row],[AÇÕES]],'Dados Status Invest STOCKS'!A2199:AD2814,3)/100),0)</f>
        <v>0</v>
      </c>
      <c r="M2213" s="66">
        <f>IFERROR(IF(Ações!$B2213="","",VLOOKUP(Table_1[[#This Row],[AÇÕES]],'Dados Status Invest STOCKS'!A2199:AD2814,28)),0)</f>
        <v>0.23</v>
      </c>
      <c r="N2213" s="66">
        <f>IFERROR(IF(Ações!$B2213="","",VLOOKUP(Table_1[[#This Row],[AÇÕES]],'Dados Status Invest STOCKS'!A2199:AD2814,27)),0)</f>
        <v>0.86</v>
      </c>
      <c r="O2213" s="66">
        <f>IFERROR(IF(Ações!$L2213="","",Ações!$K2213*Ações!$L2213),0)</f>
        <v>0</v>
      </c>
      <c r="P2213" s="67">
        <f t="shared" si="34"/>
        <v>0.06</v>
      </c>
      <c r="Q2213" s="67">
        <f>IFERROR(Ações!$O2213/Ações!$M2213,0)</f>
        <v>0</v>
      </c>
      <c r="R2213" s="67">
        <f>IFERROR(IF(Ações!$B2213="","",VLOOKUP(Table_1[[#This Row],[AÇÕES]],'Dados Status Invest STOCKS'!A2199:AD2814,18)/100),0)</f>
        <v>0.26629999999999998</v>
      </c>
      <c r="S2213" s="65">
        <f>IFERROR(IF(Ações!$B2213="","",VLOOKUP(Table_1[[#This Row],[AÇÕES]],'Dados Status Invest STOCKS'!A2199:AD2814,25)/100),0)</f>
        <v>0</v>
      </c>
      <c r="T2213" s="67">
        <f>(1-Ações!$Q2213)*Ações!$R2213</f>
        <v>0.26629999999999998</v>
      </c>
      <c r="U2213" s="68">
        <f>IF(Ações!$S2213=0,Ações!$T2213,IF(Ações!$T2213=0,Ações!$S2213,AVERAGE(Ações!$S2213,Ações!$T2213)))</f>
        <v>0.26629999999999998</v>
      </c>
    </row>
    <row r="2214" spans="2:21" ht="15" customHeight="1" x14ac:dyDescent="0.2">
      <c r="B2214" s="63" t="str">
        <f>IFERROR('Dados Status Invest STOCKS'!A2201,"-")</f>
        <v>HGEN</v>
      </c>
      <c r="C2214" s="45">
        <f>IFERROR((Ações!$D2214-Ações!$K2214)/Ações!$D2214,0)</f>
        <v>0</v>
      </c>
      <c r="D2214" s="46">
        <f>(Ações!$O2214)/0.06</f>
        <v>0</v>
      </c>
      <c r="E2214" s="47">
        <f>IFERROR((Ações!$F2214-Ações!$K2214)/Ações!$F2214,0)</f>
        <v>0</v>
      </c>
      <c r="F2214" s="46" t="str">
        <f>IF(OR(Ações!$N2214&lt;0,Ações!$M2214&lt;0),"",(22.5*Ações!$M2214*Ações!$N2214)^0.5)</f>
        <v/>
      </c>
      <c r="G2214" s="47">
        <f>IFERROR((Ações!$H2214-Ações!$K2214)/Ações!$H2214,0)</f>
        <v>0</v>
      </c>
      <c r="H2214" s="48">
        <f>IFERROR(Ações!$I2214/(Ações!$P2214-Table_1[[#This Row],[CAGR LUCRO 5A]]),0)</f>
        <v>0</v>
      </c>
      <c r="I2214" s="48">
        <f>IF(Ações!$S2214&lt;0,"",Ações!$O2214*(1+Ações!$S2214))</f>
        <v>0</v>
      </c>
      <c r="J2214" s="49">
        <f>IFERROR(IF(Ações!$B2214="","",(VLOOKUP(Table_1[[#This Row],[AÇÕES]],'Dados Status Invest STOCKS'!A2200:AD2815,4)/Table_1[[#This Row],[LPA]]))/100,0)</f>
        <v>1.8428184281842818E-3</v>
      </c>
      <c r="K2214" s="64">
        <f>IFERROR(IF(Ações!$B2214="","",VLOOKUP(Table_1[[#This Row],[AÇÕES]],'Dados Status Invest STOCKS'!A2200:AD2815,2)),0)</f>
        <v>2.52</v>
      </c>
      <c r="L2214" s="65">
        <f>IFERROR(IF(Ações!$B2214="","",VLOOKUP(Table_1[[#This Row],[AÇÕES]],'Dados Status Invest STOCKS'!A2200:AD2815,3)/100),0)</f>
        <v>0</v>
      </c>
      <c r="M2214" s="66">
        <f>IFERROR(IF(Ações!$B2214="","",VLOOKUP(Table_1[[#This Row],[AÇÕES]],'Dados Status Invest STOCKS'!A2200:AD2815,28)),0)</f>
        <v>-3.69</v>
      </c>
      <c r="N2214" s="66">
        <f>IFERROR(IF(Ações!$B2214="","",VLOOKUP(Table_1[[#This Row],[AÇÕES]],'Dados Status Invest STOCKS'!A2200:AD2815,27)),0)</f>
        <v>-0.28000000000000003</v>
      </c>
      <c r="O2214" s="66">
        <f>IFERROR(IF(Ações!$L2214="","",Ações!$K2214*Ações!$L2214),0)</f>
        <v>0</v>
      </c>
      <c r="P2214" s="67">
        <f t="shared" si="34"/>
        <v>0.06</v>
      </c>
      <c r="Q2214" s="67">
        <f>IFERROR(Ações!$O2214/Ações!$M2214,0)</f>
        <v>0</v>
      </c>
      <c r="R2214" s="67">
        <f>IFERROR(IF(Ações!$B2214="","",VLOOKUP(Table_1[[#This Row],[AÇÕES]],'Dados Status Invest STOCKS'!A2200:AD2815,18)/100),0)</f>
        <v>-13.341900000000001</v>
      </c>
      <c r="S2214" s="65">
        <f>IFERROR(IF(Ações!$B2214="","",VLOOKUP(Table_1[[#This Row],[AÇÕES]],'Dados Status Invest STOCKS'!A2200:AD2815,25)/100),0)</f>
        <v>0</v>
      </c>
      <c r="T2214" s="67">
        <f>(1-Ações!$Q2214)*Ações!$R2214</f>
        <v>-13.341900000000001</v>
      </c>
      <c r="U2214" s="68">
        <f>IF(Ações!$S2214=0,Ações!$T2214,IF(Ações!$T2214=0,Ações!$S2214,AVERAGE(Ações!$S2214,Ações!$T2214)))</f>
        <v>-13.341900000000001</v>
      </c>
    </row>
    <row r="2215" spans="2:21" ht="15" customHeight="1" x14ac:dyDescent="0.2">
      <c r="B2215" s="63" t="str">
        <f>IFERROR('Dados Status Invest STOCKS'!A2202,"-")</f>
        <v>HGH</v>
      </c>
      <c r="C2215" s="45">
        <f>IFERROR((Ações!$D2215-Ações!$K2215)/Ações!$D2215,0)</f>
        <v>0</v>
      </c>
      <c r="D2215" s="46">
        <f>(Ações!$O2215)/0.06</f>
        <v>0</v>
      </c>
      <c r="E2215" s="47">
        <f>IFERROR((Ações!$F2215-Ações!$K2215)/Ações!$F2215,0)</f>
        <v>0.70423676140997693</v>
      </c>
      <c r="F2215" s="46">
        <f>IF(OR(Ações!$N2215&lt;0,Ações!$M2215&lt;0),"",(22.5*Ações!$M2215*Ações!$N2215)^0.5)</f>
        <v>86.386665637701284</v>
      </c>
      <c r="G2215" s="47">
        <f>IFERROR((Ações!$H2215-Ações!$K2215)/Ações!$H2215,0)</f>
        <v>0</v>
      </c>
      <c r="H2215" s="48">
        <f>IFERROR(Ações!$I2215/(Ações!$P2215-Table_1[[#This Row],[CAGR LUCRO 5A]]),0)</f>
        <v>0</v>
      </c>
      <c r="I2215" s="48">
        <f>IF(Ações!$S2215&lt;0,"",Ações!$O2215*(1+Ações!$S2215))</f>
        <v>0</v>
      </c>
      <c r="J2215" s="49">
        <f>IFERROR(IF(Ações!$B2215="","",(VLOOKUP(Table_1[[#This Row],[AÇÕES]],'Dados Status Invest STOCKS'!A2201:AD2816,4)/Table_1[[#This Row],[LPA]]))/100,0)</f>
        <v>6.3765822784810121E-3</v>
      </c>
      <c r="K2215" s="64">
        <f>IFERROR(IF(Ações!$B2215="","",VLOOKUP(Table_1[[#This Row],[AÇÕES]],'Dados Status Invest STOCKS'!A2201:AD2816,2)),0)</f>
        <v>25.55</v>
      </c>
      <c r="L2215" s="65">
        <f>IFERROR(IF(Ações!$B2215="","",VLOOKUP(Table_1[[#This Row],[AÇÕES]],'Dados Status Invest STOCKS'!A2201:AD2816,3)/100),0)</f>
        <v>0</v>
      </c>
      <c r="M2215" s="66">
        <f>IFERROR(IF(Ações!$B2215="","",VLOOKUP(Table_1[[#This Row],[AÇÕES]],'Dados Status Invest STOCKS'!A2201:AD2816,28)),0)</f>
        <v>6.32</v>
      </c>
      <c r="N2215" s="66">
        <f>IFERROR(IF(Ações!$B2215="","",VLOOKUP(Table_1[[#This Row],[AÇÕES]],'Dados Status Invest STOCKS'!A2201:AD2816,27)),0)</f>
        <v>52.48</v>
      </c>
      <c r="O2215" s="66">
        <f>IFERROR(IF(Ações!$L2215="","",Ações!$K2215*Ações!$L2215),0)</f>
        <v>0</v>
      </c>
      <c r="P2215" s="67">
        <f t="shared" si="34"/>
        <v>0.06</v>
      </c>
      <c r="Q2215" s="67">
        <f>IFERROR(Ações!$O2215/Ações!$M2215,0)</f>
        <v>0</v>
      </c>
      <c r="R2215" s="67">
        <f>IFERROR(IF(Ações!$B2215="","",VLOOKUP(Table_1[[#This Row],[AÇÕES]],'Dados Status Invest STOCKS'!A2201:AD2816,18)/100),0)</f>
        <v>0.12050000000000001</v>
      </c>
      <c r="S2215" s="65">
        <f>IFERROR(IF(Ações!$B2215="","",VLOOKUP(Table_1[[#This Row],[AÇÕES]],'Dados Status Invest STOCKS'!A2201:AD2816,25)/100),0)</f>
        <v>6.5000000000000006E-3</v>
      </c>
      <c r="T2215" s="67">
        <f>(1-Ações!$Q2215)*Ações!$R2215</f>
        <v>0.12050000000000001</v>
      </c>
      <c r="U2215" s="68">
        <f>IF(Ações!$S2215=0,Ações!$T2215,IF(Ações!$T2215=0,Ações!$S2215,AVERAGE(Ações!$S2215,Ações!$T2215)))</f>
        <v>6.3500000000000001E-2</v>
      </c>
    </row>
    <row r="2216" spans="2:21" ht="15" customHeight="1" x14ac:dyDescent="0.2">
      <c r="B2216" s="63" t="str">
        <f>IFERROR('Dados Status Invest STOCKS'!A2203,"-")</f>
        <v>HGSH</v>
      </c>
      <c r="C2216" s="45">
        <f>IFERROR((Ações!$D2216-Ações!$K2216)/Ações!$D2216,0)</f>
        <v>0</v>
      </c>
      <c r="D2216" s="46">
        <f>(Ações!$O2216)/0.06</f>
        <v>0</v>
      </c>
      <c r="E2216" s="47">
        <f>IFERROR((Ações!$F2216-Ações!$K2216)/Ações!$F2216,0)</f>
        <v>0.7263940515015006</v>
      </c>
      <c r="F2216" s="46">
        <f>IF(OR(Ações!$N2216&lt;0,Ações!$M2216&lt;0),"",(22.5*Ações!$M2216*Ações!$N2216)^0.5)</f>
        <v>6.4691575958543472</v>
      </c>
      <c r="G2216" s="47">
        <f>IFERROR((Ações!$H2216-Ações!$K2216)/Ações!$H2216,0)</f>
        <v>0</v>
      </c>
      <c r="H2216" s="48">
        <f>IFERROR(Ações!$I2216/(Ações!$P2216-Table_1[[#This Row],[CAGR LUCRO 5A]]),0)</f>
        <v>0</v>
      </c>
      <c r="I2216" s="48">
        <f>IF(Ações!$S2216&lt;0,"",Ações!$O2216*(1+Ações!$S2216))</f>
        <v>0</v>
      </c>
      <c r="J2216" s="49">
        <f>IFERROR(IF(Ações!$B2216="","",(VLOOKUP(Table_1[[#This Row],[AÇÕES]],'Dados Status Invest STOCKS'!A2202:AD2817,4)/Table_1[[#This Row],[LPA]]))/100,0)</f>
        <v>0.28439999999999999</v>
      </c>
      <c r="K2216" s="64">
        <f>IFERROR(IF(Ações!$B2216="","",VLOOKUP(Table_1[[#This Row],[AÇÕES]],'Dados Status Invest STOCKS'!A2202:AD2817,2)),0)</f>
        <v>1.77</v>
      </c>
      <c r="L2216" s="65">
        <f>IFERROR(IF(Ações!$B2216="","",VLOOKUP(Table_1[[#This Row],[AÇÕES]],'Dados Status Invest STOCKS'!A2202:AD2817,3)/100),0)</f>
        <v>0</v>
      </c>
      <c r="M2216" s="66">
        <f>IFERROR(IF(Ações!$B2216="","",VLOOKUP(Table_1[[#This Row],[AÇÕES]],'Dados Status Invest STOCKS'!A2202:AD2817,28)),0)</f>
        <v>0.25</v>
      </c>
      <c r="N2216" s="66">
        <f>IFERROR(IF(Ações!$B2216="","",VLOOKUP(Table_1[[#This Row],[AÇÕES]],'Dados Status Invest STOCKS'!A2202:AD2817,27)),0)</f>
        <v>7.44</v>
      </c>
      <c r="O2216" s="66">
        <f>IFERROR(IF(Ações!$L2216="","",Ações!$K2216*Ações!$L2216),0)</f>
        <v>0</v>
      </c>
      <c r="P2216" s="67">
        <f t="shared" si="34"/>
        <v>0.06</v>
      </c>
      <c r="Q2216" s="67">
        <f>IFERROR(Ações!$O2216/Ações!$M2216,0)</f>
        <v>0</v>
      </c>
      <c r="R2216" s="67">
        <f>IFERROR(IF(Ações!$B2216="","",VLOOKUP(Table_1[[#This Row],[AÇÕES]],'Dados Status Invest STOCKS'!A2202:AD2817,18)/100),0)</f>
        <v>3.3399999999999999E-2</v>
      </c>
      <c r="S2216" s="65">
        <f>IFERROR(IF(Ações!$B2216="","",VLOOKUP(Table_1[[#This Row],[AÇÕES]],'Dados Status Invest STOCKS'!A2202:AD2817,25)/100),0)</f>
        <v>4.9000000000000002E-2</v>
      </c>
      <c r="T2216" s="67">
        <f>(1-Ações!$Q2216)*Ações!$R2216</f>
        <v>3.3399999999999999E-2</v>
      </c>
      <c r="U2216" s="68">
        <f>IF(Ações!$S2216=0,Ações!$T2216,IF(Ações!$T2216=0,Ações!$S2216,AVERAGE(Ações!$S2216,Ações!$T2216)))</f>
        <v>4.1200000000000001E-2</v>
      </c>
    </row>
    <row r="2217" spans="2:21" ht="15" customHeight="1" x14ac:dyDescent="0.2">
      <c r="B2217" s="63" t="str">
        <f>IFERROR('Dados Status Invest STOCKS'!A2204,"-")</f>
        <v>HGV</v>
      </c>
      <c r="C2217" s="45">
        <f>IFERROR((Ações!$D2217-Ações!$K2217)/Ações!$D2217,0)</f>
        <v>0</v>
      </c>
      <c r="D2217" s="46">
        <f>(Ações!$O2217)/0.06</f>
        <v>0</v>
      </c>
      <c r="E2217" s="47">
        <f>IFERROR((Ações!$F2217-Ações!$K2217)/Ações!$F2217,0)</f>
        <v>0</v>
      </c>
      <c r="F2217" s="46" t="str">
        <f>IF(OR(Ações!$N2217&lt;0,Ações!$M2217&lt;0),"",(22.5*Ações!$M2217*Ações!$N2217)^0.5)</f>
        <v/>
      </c>
      <c r="G2217" s="47">
        <f>IFERROR((Ações!$H2217-Ações!$K2217)/Ações!$H2217,0)</f>
        <v>0</v>
      </c>
      <c r="H2217" s="48">
        <f>IFERROR(Ações!$I2217/(Ações!$P2217-Table_1[[#This Row],[CAGR LUCRO 5A]]),0)</f>
        <v>0</v>
      </c>
      <c r="I2217" s="48">
        <f>IF(Ações!$S2217&lt;0,"",Ações!$O2217*(1+Ações!$S2217))</f>
        <v>0</v>
      </c>
      <c r="J2217" s="49">
        <f>IFERROR(IF(Ações!$B2217="","",(VLOOKUP(Table_1[[#This Row],[AÇÕES]],'Dados Status Invest STOCKS'!A2203:AD2818,4)/Table_1[[#This Row],[LPA]]))/100,0)</f>
        <v>2.4306818181818182</v>
      </c>
      <c r="K2217" s="64">
        <f>IFERROR(IF(Ações!$B2217="","",VLOOKUP(Table_1[[#This Row],[AÇÕES]],'Dados Status Invest STOCKS'!A2203:AD2818,2)),0)</f>
        <v>47.94</v>
      </c>
      <c r="L2217" s="65">
        <f>IFERROR(IF(Ações!$B2217="","",VLOOKUP(Table_1[[#This Row],[AÇÕES]],'Dados Status Invest STOCKS'!A2203:AD2818,3)/100),0)</f>
        <v>0</v>
      </c>
      <c r="M2217" s="66">
        <f>IFERROR(IF(Ações!$B2217="","",VLOOKUP(Table_1[[#This Row],[AÇÕES]],'Dados Status Invest STOCKS'!A2203:AD2818,28)),0)</f>
        <v>-0.44</v>
      </c>
      <c r="N2217" s="66">
        <f>IFERROR(IF(Ações!$B2217="","",VLOOKUP(Table_1[[#This Row],[AÇÕES]],'Dados Status Invest STOCKS'!A2203:AD2818,27)),0)</f>
        <v>15.8</v>
      </c>
      <c r="O2217" s="66">
        <f>IFERROR(IF(Ações!$L2217="","",Ações!$K2217*Ações!$L2217),0)</f>
        <v>0</v>
      </c>
      <c r="P2217" s="67">
        <f t="shared" si="34"/>
        <v>0.06</v>
      </c>
      <c r="Q2217" s="67">
        <f>IFERROR(Ações!$O2217/Ações!$M2217,0)</f>
        <v>0</v>
      </c>
      <c r="R2217" s="67">
        <f>IFERROR(IF(Ações!$B2217="","",VLOOKUP(Table_1[[#This Row],[AÇÕES]],'Dados Status Invest STOCKS'!A2203:AD2818,18)/100),0)</f>
        <v>-2.7999999999999997E-2</v>
      </c>
      <c r="S2217" s="65">
        <f>IFERROR(IF(Ações!$B2217="","",VLOOKUP(Table_1[[#This Row],[AÇÕES]],'Dados Status Invest STOCKS'!A2203:AD2818,25)/100),0)</f>
        <v>0</v>
      </c>
      <c r="T2217" s="67">
        <f>(1-Ações!$Q2217)*Ações!$R2217</f>
        <v>-2.7999999999999997E-2</v>
      </c>
      <c r="U2217" s="68">
        <f>IF(Ações!$S2217=0,Ações!$T2217,IF(Ações!$T2217=0,Ações!$S2217,AVERAGE(Ações!$S2217,Ações!$T2217)))</f>
        <v>-2.7999999999999997E-2</v>
      </c>
    </row>
    <row r="2218" spans="2:21" ht="15" customHeight="1" x14ac:dyDescent="0.2">
      <c r="B2218" s="63" t="str">
        <f>IFERROR('Dados Status Invest STOCKS'!A2205,"-")</f>
        <v>HHR</v>
      </c>
      <c r="C2218" s="45">
        <f>IFERROR((Ações!$D2218-Ações!$K2218)/Ações!$D2218,0)</f>
        <v>-0.19760479041916154</v>
      </c>
      <c r="D2218" s="46">
        <f>(Ações!$O2218)/0.06</f>
        <v>30.235350000000004</v>
      </c>
      <c r="E2218" s="47">
        <f>IFERROR((Ações!$F2218-Ações!$K2218)/Ações!$F2218,0)</f>
        <v>-7.1283608084967884</v>
      </c>
      <c r="F2218" s="46">
        <f>IF(OR(Ações!$N2218&lt;0,Ações!$M2218&lt;0),"",(22.5*Ações!$M2218*Ações!$N2218)^0.5)</f>
        <v>4.4547727214752495</v>
      </c>
      <c r="G2218" s="47">
        <f>IFERROR((Ações!$H2218-Ações!$K2218)/Ações!$H2218,0)</f>
        <v>-0.19760479041916154</v>
      </c>
      <c r="H2218" s="48">
        <f>IFERROR(Ações!$I2218/(Ações!$P2218-Table_1[[#This Row],[CAGR LUCRO 5A]]),0)</f>
        <v>30.235350000000004</v>
      </c>
      <c r="I2218" s="48">
        <f>IF(Ações!$S2218&lt;0,"",Ações!$O2218*(1+Ações!$S2218))</f>
        <v>1.8141210000000001</v>
      </c>
      <c r="J2218" s="49">
        <f>IFERROR(IF(Ações!$B2218="","",(VLOOKUP(Table_1[[#This Row],[AÇÕES]],'Dados Status Invest STOCKS'!A2204:AD2819,4)/Table_1[[#This Row],[LPA]]))/100,0)</f>
        <v>0.44711111111111118</v>
      </c>
      <c r="K2218" s="64">
        <f>IFERROR(IF(Ações!$B2218="","",VLOOKUP(Table_1[[#This Row],[AÇÕES]],'Dados Status Invest STOCKS'!A2204:AD2819,2)),0)</f>
        <v>36.21</v>
      </c>
      <c r="L2218" s="65">
        <f>IFERROR(IF(Ações!$B2218="","",VLOOKUP(Table_1[[#This Row],[AÇÕES]],'Dados Status Invest STOCKS'!A2204:AD2819,3)/100),0)</f>
        <v>5.0099999999999999E-2</v>
      </c>
      <c r="M2218" s="66">
        <f>IFERROR(IF(Ações!$B2218="","",VLOOKUP(Table_1[[#This Row],[AÇÕES]],'Dados Status Invest STOCKS'!A2204:AD2819,28)),0)</f>
        <v>0.9</v>
      </c>
      <c r="N2218" s="66">
        <f>IFERROR(IF(Ações!$B2218="","",VLOOKUP(Table_1[[#This Row],[AÇÕES]],'Dados Status Invest STOCKS'!A2204:AD2819,27)),0)</f>
        <v>0.98</v>
      </c>
      <c r="O2218" s="66">
        <f>IFERROR(IF(Ações!$L2218="","",Ações!$K2218*Ações!$L2218),0)</f>
        <v>1.8141210000000001</v>
      </c>
      <c r="P2218" s="67">
        <f t="shared" si="34"/>
        <v>0.06</v>
      </c>
      <c r="Q2218" s="67">
        <f>IFERROR(Ações!$O2218/Ações!$M2218,0)</f>
        <v>2.0156900000000002</v>
      </c>
      <c r="R2218" s="67">
        <f>IFERROR(IF(Ações!$B2218="","",VLOOKUP(Table_1[[#This Row],[AÇÕES]],'Dados Status Invest STOCKS'!A2204:AD2819,18)/100),0)</f>
        <v>0.92069999999999996</v>
      </c>
      <c r="S2218" s="65">
        <f>IFERROR(IF(Ações!$B2218="","",VLOOKUP(Table_1[[#This Row],[AÇÕES]],'Dados Status Invest STOCKS'!A2204:AD2819,25)/100),0)</f>
        <v>0</v>
      </c>
      <c r="T2218" s="67">
        <f>(1-Ações!$Q2218)*Ações!$R2218</f>
        <v>-0.93514578300000017</v>
      </c>
      <c r="U2218" s="68">
        <f>IF(Ações!$S2218=0,Ações!$T2218,IF(Ações!$T2218=0,Ações!$S2218,AVERAGE(Ações!$S2218,Ações!$T2218)))</f>
        <v>-0.93514578300000017</v>
      </c>
    </row>
    <row r="2219" spans="2:21" ht="15" customHeight="1" x14ac:dyDescent="0.2">
      <c r="B2219" s="63" t="str">
        <f>IFERROR('Dados Status Invest STOCKS'!A2206,"-")</f>
        <v>HI</v>
      </c>
      <c r="C2219" s="45">
        <f>IFERROR((Ações!$D2219-Ações!$K2219)/Ações!$D2219,0)</f>
        <v>-2.3149171270718227</v>
      </c>
      <c r="D2219" s="46">
        <f>(Ações!$O2219)/0.06</f>
        <v>14.374416666666669</v>
      </c>
      <c r="E2219" s="47">
        <f>IFERROR((Ações!$F2219-Ações!$K2219)/Ações!$F2219,0)</f>
        <v>-0.32383521677033106</v>
      </c>
      <c r="F2219" s="46">
        <f>IF(OR(Ações!$N2219&lt;0,Ações!$M2219&lt;0),"",(22.5*Ações!$M2219*Ações!$N2219)^0.5)</f>
        <v>35.993905734165615</v>
      </c>
      <c r="G2219" s="47">
        <f>IFERROR((Ações!$H2219-Ações!$K2219)/Ações!$H2219,0)</f>
        <v>6.2967798971180597</v>
      </c>
      <c r="H2219" s="48">
        <f>IFERROR(Ações!$I2219/(Ações!$P2219-Table_1[[#This Row],[CAGR LUCRO 5A]]),0)</f>
        <v>-8.99603172597865</v>
      </c>
      <c r="I2219" s="48">
        <f>IF(Ações!$S2219&lt;0,"",Ações!$O2219*(1+Ações!$S2219))</f>
        <v>1.0111539660000002</v>
      </c>
      <c r="J2219" s="49">
        <f>IFERROR(IF(Ações!$B2219="","",(VLOOKUP(Table_1[[#This Row],[AÇÕES]],'Dados Status Invest STOCKS'!A2205:AD2820,4)/Table_1[[#This Row],[LPA]]))/100,0)</f>
        <v>4.0057971014492752E-2</v>
      </c>
      <c r="K2219" s="64">
        <f>IFERROR(IF(Ações!$B2219="","",VLOOKUP(Table_1[[#This Row],[AÇÕES]],'Dados Status Invest STOCKS'!A2205:AD2820,2)),0)</f>
        <v>47.65</v>
      </c>
      <c r="L2219" s="65">
        <f>IFERROR(IF(Ações!$B2219="","",VLOOKUP(Table_1[[#This Row],[AÇÕES]],'Dados Status Invest STOCKS'!A2205:AD2820,3)/100),0)</f>
        <v>1.8100000000000002E-2</v>
      </c>
      <c r="M2219" s="66">
        <f>IFERROR(IF(Ações!$B2219="","",VLOOKUP(Table_1[[#This Row],[AÇÕES]],'Dados Status Invest STOCKS'!A2205:AD2820,28)),0)</f>
        <v>3.45</v>
      </c>
      <c r="N2219" s="66">
        <f>IFERROR(IF(Ações!$B2219="","",VLOOKUP(Table_1[[#This Row],[AÇÕES]],'Dados Status Invest STOCKS'!A2205:AD2820,27)),0)</f>
        <v>16.690000000000001</v>
      </c>
      <c r="O2219" s="66">
        <f>IFERROR(IF(Ações!$L2219="","",Ações!$K2219*Ações!$L2219),0)</f>
        <v>0.86246500000000004</v>
      </c>
      <c r="P2219" s="67">
        <f t="shared" si="34"/>
        <v>0.06</v>
      </c>
      <c r="Q2219" s="67">
        <f>IFERROR(Ações!$O2219/Ações!$M2219,0)</f>
        <v>0.24998985507246377</v>
      </c>
      <c r="R2219" s="67">
        <f>IFERROR(IF(Ações!$B2219="","",VLOOKUP(Table_1[[#This Row],[AÇÕES]],'Dados Status Invest STOCKS'!A2205:AD2820,18)/100),0)</f>
        <v>0.20660000000000001</v>
      </c>
      <c r="S2219" s="65">
        <f>IFERROR(IF(Ações!$B2219="","",VLOOKUP(Table_1[[#This Row],[AÇÕES]],'Dados Status Invest STOCKS'!A2205:AD2820,25)/100),0)</f>
        <v>0.1724</v>
      </c>
      <c r="T2219" s="67">
        <f>(1-Ações!$Q2219)*Ações!$R2219</f>
        <v>0.15495209594202899</v>
      </c>
      <c r="U2219" s="68">
        <f>IF(Ações!$S2219=0,Ações!$T2219,IF(Ações!$T2219=0,Ações!$S2219,AVERAGE(Ações!$S2219,Ações!$T2219)))</f>
        <v>0.16367604797101448</v>
      </c>
    </row>
    <row r="2220" spans="2:21" ht="15" customHeight="1" x14ac:dyDescent="0.2">
      <c r="B2220" s="63" t="str">
        <f>IFERROR('Dados Status Invest STOCKS'!A2207,"-")</f>
        <v>HIBB</v>
      </c>
      <c r="C2220" s="45">
        <f>IFERROR((Ações!$D2220-Ações!$K2220)/Ações!$D2220,0)</f>
        <v>-4.0847457627118642</v>
      </c>
      <c r="D2220" s="46">
        <f>(Ações!$O2220)/0.06</f>
        <v>12.511933333333333</v>
      </c>
      <c r="E2220" s="47">
        <f>IFERROR((Ações!$F2220-Ações!$K2220)/Ações!$F2220,0)</f>
        <v>0.21831295785951771</v>
      </c>
      <c r="F2220" s="46">
        <f>IF(OR(Ações!$N2220&lt;0,Ações!$M2220&lt;0),"",(22.5*Ações!$M2220*Ações!$N2220)^0.5)</f>
        <v>81.388070378895208</v>
      </c>
      <c r="G2220" s="47">
        <f>IFERROR((Ações!$H2220-Ações!$K2220)/Ações!$H2220,0)</f>
        <v>-3.1601245353409291</v>
      </c>
      <c r="H2220" s="48">
        <f>IFERROR(Ações!$I2220/(Ações!$P2220-Table_1[[#This Row],[CAGR LUCRO 5A]]),0)</f>
        <v>15.292811419354837</v>
      </c>
      <c r="I2220" s="48">
        <f>IF(Ações!$S2220&lt;0,"",Ações!$O2220*(1+Ações!$S2220))</f>
        <v>0.75852344639999991</v>
      </c>
      <c r="J2220" s="49">
        <f>IFERROR(IF(Ações!$B2220="","",(VLOOKUP(Table_1[[#This Row],[AÇÕES]],'Dados Status Invest STOCKS'!A2206:AD2821,4)/Table_1[[#This Row],[LPA]]))/100,0)</f>
        <v>3.6542835481425322E-3</v>
      </c>
      <c r="K2220" s="64">
        <f>IFERROR(IF(Ações!$B2220="","",VLOOKUP(Table_1[[#This Row],[AÇÕES]],'Dados Status Invest STOCKS'!A2206:AD2821,2)),0)</f>
        <v>63.62</v>
      </c>
      <c r="L2220" s="65">
        <f>IFERROR(IF(Ações!$B2220="","",VLOOKUP(Table_1[[#This Row],[AÇÕES]],'Dados Status Invest STOCKS'!A2206:AD2821,3)/100),0)</f>
        <v>1.18E-2</v>
      </c>
      <c r="M2220" s="66">
        <f>IFERROR(IF(Ações!$B2220="","",VLOOKUP(Table_1[[#This Row],[AÇÕES]],'Dados Status Invest STOCKS'!A2206:AD2821,28)),0)</f>
        <v>13.19</v>
      </c>
      <c r="N2220" s="66">
        <f>IFERROR(IF(Ações!$B2220="","",VLOOKUP(Table_1[[#This Row],[AÇÕES]],'Dados Status Invest STOCKS'!A2206:AD2821,27)),0)</f>
        <v>22.32</v>
      </c>
      <c r="O2220" s="66">
        <f>IFERROR(IF(Ações!$L2220="","",Ações!$K2220*Ações!$L2220),0)</f>
        <v>0.75071599999999994</v>
      </c>
      <c r="P2220" s="67">
        <f t="shared" si="34"/>
        <v>0.06</v>
      </c>
      <c r="Q2220" s="67">
        <f>IFERROR(Ações!$O2220/Ações!$M2220,0)</f>
        <v>5.6915542077331308E-2</v>
      </c>
      <c r="R2220" s="67">
        <f>IFERROR(IF(Ações!$B2220="","",VLOOKUP(Table_1[[#This Row],[AÇÕES]],'Dados Status Invest STOCKS'!A2206:AD2821,18)/100),0)</f>
        <v>0.59109999999999996</v>
      </c>
      <c r="S2220" s="65">
        <f>IFERROR(IF(Ações!$B2220="","",VLOOKUP(Table_1[[#This Row],[AÇÕES]],'Dados Status Invest STOCKS'!A2206:AD2821,25)/100),0)</f>
        <v>1.04E-2</v>
      </c>
      <c r="T2220" s="67">
        <f>(1-Ações!$Q2220)*Ações!$R2220</f>
        <v>0.55745722307808943</v>
      </c>
      <c r="U2220" s="68">
        <f>IF(Ações!$S2220=0,Ações!$T2220,IF(Ações!$T2220=0,Ações!$S2220,AVERAGE(Ações!$S2220,Ações!$T2220)))</f>
        <v>0.2839286115390447</v>
      </c>
    </row>
    <row r="2221" spans="2:21" ht="15" customHeight="1" x14ac:dyDescent="0.2">
      <c r="B2221" s="63" t="str">
        <f>IFERROR('Dados Status Invest STOCKS'!A2208,"-")</f>
        <v>HIFS</v>
      </c>
      <c r="C2221" s="45">
        <f>IFERROR((Ações!$D2221-Ações!$K2221)/Ações!$D2221,0)</f>
        <v>-7</v>
      </c>
      <c r="D2221" s="46">
        <f>(Ações!$O2221)/0.06</f>
        <v>47.341250000000002</v>
      </c>
      <c r="E2221" s="47">
        <f>IFERROR((Ações!$F2221-Ações!$K2221)/Ações!$F2221,0)</f>
        <v>-0.13728415270147284</v>
      </c>
      <c r="F2221" s="46">
        <f>IF(OR(Ações!$N2221&lt;0,Ações!$M2221&lt;0),"",(22.5*Ações!$M2221*Ações!$N2221)^0.5)</f>
        <v>333.01264165193493</v>
      </c>
      <c r="G2221" s="47">
        <f>IFERROR((Ações!$H2221-Ações!$K2221)/Ações!$H2221,0)</f>
        <v>17.7985927880387</v>
      </c>
      <c r="H2221" s="48">
        <f>IFERROR(Ações!$I2221/(Ações!$P2221-Table_1[[#This Row],[CAGR LUCRO 5A]]),0)</f>
        <v>-22.545340837696333</v>
      </c>
      <c r="I2221" s="48">
        <f>IF(Ações!$S2221&lt;0,"",Ações!$O2221*(1+Ações!$S2221))</f>
        <v>3.4449280800000004</v>
      </c>
      <c r="J2221" s="49">
        <f>IFERROR(IF(Ações!$B2221="","",(VLOOKUP(Table_1[[#This Row],[AÇÕES]],'Dados Status Invest STOCKS'!A2207:AD2822,4)/Table_1[[#This Row],[LPA]]))/100,0)</f>
        <v>3.6510400496740144E-3</v>
      </c>
      <c r="K2221" s="64">
        <f>IFERROR(IF(Ações!$B2221="","",VLOOKUP(Table_1[[#This Row],[AÇÕES]],'Dados Status Invest STOCKS'!A2207:AD2822,2)),0)</f>
        <v>378.73</v>
      </c>
      <c r="L2221" s="65">
        <f>IFERROR(IF(Ações!$B2221="","",VLOOKUP(Table_1[[#This Row],[AÇÕES]],'Dados Status Invest STOCKS'!A2207:AD2822,3)/100),0)</f>
        <v>7.4999999999999997E-3</v>
      </c>
      <c r="M2221" s="66">
        <f>IFERROR(IF(Ações!$B2221="","",VLOOKUP(Table_1[[#This Row],[AÇÕES]],'Dados Status Invest STOCKS'!A2207:AD2822,28)),0)</f>
        <v>32.21</v>
      </c>
      <c r="N2221" s="66">
        <f>IFERROR(IF(Ações!$B2221="","",VLOOKUP(Table_1[[#This Row],[AÇÕES]],'Dados Status Invest STOCKS'!A2207:AD2822,27)),0)</f>
        <v>153.02000000000001</v>
      </c>
      <c r="O2221" s="66">
        <f>IFERROR(IF(Ações!$L2221="","",Ações!$K2221*Ações!$L2221),0)</f>
        <v>2.8404750000000001</v>
      </c>
      <c r="P2221" s="67">
        <f t="shared" si="34"/>
        <v>0.06</v>
      </c>
      <c r="Q2221" s="67">
        <f>IFERROR(Ações!$O2221/Ações!$M2221,0)</f>
        <v>8.8186122322260169E-2</v>
      </c>
      <c r="R2221" s="67">
        <f>IFERROR(IF(Ações!$B2221="","",VLOOKUP(Table_1[[#This Row],[AÇÕES]],'Dados Status Invest STOCKS'!A2207:AD2822,18)/100),0)</f>
        <v>0.21050000000000002</v>
      </c>
      <c r="S2221" s="65">
        <f>IFERROR(IF(Ações!$B2221="","",VLOOKUP(Table_1[[#This Row],[AÇÕES]],'Dados Status Invest STOCKS'!A2207:AD2822,25)/100),0)</f>
        <v>0.21280000000000002</v>
      </c>
      <c r="T2221" s="67">
        <f>(1-Ações!$Q2221)*Ações!$R2221</f>
        <v>0.19193682125116424</v>
      </c>
      <c r="U2221" s="68">
        <f>IF(Ações!$S2221=0,Ações!$T2221,IF(Ações!$T2221=0,Ações!$S2221,AVERAGE(Ações!$S2221,Ações!$T2221)))</f>
        <v>0.20236841062558214</v>
      </c>
    </row>
    <row r="2222" spans="2:21" ht="15" customHeight="1" x14ac:dyDescent="0.2">
      <c r="B2222" s="63" t="str">
        <f>IFERROR('Dados Status Invest STOCKS'!A2209,"-")</f>
        <v>HIG</v>
      </c>
      <c r="C2222" s="45">
        <f>IFERROR((Ações!$D2222-Ações!$K2222)/Ações!$D2222,0)</f>
        <v>-1.9556650246305425</v>
      </c>
      <c r="D2222" s="46">
        <f>(Ações!$O2222)/0.06</f>
        <v>23.879566666666662</v>
      </c>
      <c r="E2222" s="47">
        <f>IFERROR((Ações!$F2222-Ações!$K2222)/Ações!$F2222,0)</f>
        <v>0.18297575813370512</v>
      </c>
      <c r="F2222" s="46">
        <f>IF(OR(Ações!$N2222&lt;0,Ações!$M2222&lt;0),"",(22.5*Ações!$M2222*Ações!$N2222)^0.5)</f>
        <v>86.386665637701284</v>
      </c>
      <c r="G2222" s="47">
        <f>IFERROR((Ações!$H2222-Ações!$K2222)/Ações!$H2222,0)</f>
        <v>-1.6184480678545126</v>
      </c>
      <c r="H2222" s="48">
        <f>IFERROR(Ações!$I2222/(Ações!$P2222-Table_1[[#This Row],[CAGR LUCRO 5A]]),0)</f>
        <v>26.954897775700932</v>
      </c>
      <c r="I2222" s="48">
        <f>IF(Ações!$S2222&lt;0,"",Ações!$O2222*(1+Ações!$S2222))</f>
        <v>1.4420870309999998</v>
      </c>
      <c r="J2222" s="49">
        <f>IFERROR(IF(Ações!$B2222="","",(VLOOKUP(Table_1[[#This Row],[AÇÕES]],'Dados Status Invest STOCKS'!A2208:AD2823,4)/Table_1[[#This Row],[LPA]]))/100,0)</f>
        <v>1.7658227848101265E-2</v>
      </c>
      <c r="K2222" s="64">
        <f>IFERROR(IF(Ações!$B2222="","",VLOOKUP(Table_1[[#This Row],[AÇÕES]],'Dados Status Invest STOCKS'!A2208:AD2823,2)),0)</f>
        <v>70.58</v>
      </c>
      <c r="L2222" s="65">
        <f>IFERROR(IF(Ações!$B2222="","",VLOOKUP(Table_1[[#This Row],[AÇÕES]],'Dados Status Invest STOCKS'!A2208:AD2823,3)/100),0)</f>
        <v>2.0299999999999999E-2</v>
      </c>
      <c r="M2222" s="66">
        <f>IFERROR(IF(Ações!$B2222="","",VLOOKUP(Table_1[[#This Row],[AÇÕES]],'Dados Status Invest STOCKS'!A2208:AD2823,28)),0)</f>
        <v>6.32</v>
      </c>
      <c r="N2222" s="66">
        <f>IFERROR(IF(Ações!$B2222="","",VLOOKUP(Table_1[[#This Row],[AÇÕES]],'Dados Status Invest STOCKS'!A2208:AD2823,27)),0)</f>
        <v>52.48</v>
      </c>
      <c r="O2222" s="66">
        <f>IFERROR(IF(Ações!$L2222="","",Ações!$K2222*Ações!$L2222),0)</f>
        <v>1.4327739999999998</v>
      </c>
      <c r="P2222" s="67">
        <f t="shared" si="34"/>
        <v>0.06</v>
      </c>
      <c r="Q2222" s="67">
        <f>IFERROR(Ações!$O2222/Ações!$M2222,0)</f>
        <v>0.22670474683544301</v>
      </c>
      <c r="R2222" s="67">
        <f>IFERROR(IF(Ações!$B2222="","",VLOOKUP(Table_1[[#This Row],[AÇÕES]],'Dados Status Invest STOCKS'!A2208:AD2823,18)/100),0)</f>
        <v>0.12050000000000001</v>
      </c>
      <c r="S2222" s="65">
        <f>IFERROR(IF(Ações!$B2222="","",VLOOKUP(Table_1[[#This Row],[AÇÕES]],'Dados Status Invest STOCKS'!A2208:AD2823,25)/100),0)</f>
        <v>6.5000000000000006E-3</v>
      </c>
      <c r="T2222" s="67">
        <f>(1-Ações!$Q2222)*Ações!$R2222</f>
        <v>9.3182078006329119E-2</v>
      </c>
      <c r="U2222" s="68">
        <f>IF(Ações!$S2222=0,Ações!$T2222,IF(Ações!$T2222=0,Ações!$S2222,AVERAGE(Ações!$S2222,Ações!$T2222)))</f>
        <v>4.9841039003164563E-2</v>
      </c>
    </row>
    <row r="2223" spans="2:21" ht="15" customHeight="1" x14ac:dyDescent="0.2">
      <c r="B2223" s="63" t="str">
        <f>IFERROR('Dados Status Invest STOCKS'!A2210,"-")</f>
        <v>HIGA</v>
      </c>
      <c r="C2223" s="45">
        <f>IFERROR((Ações!$D2223-Ações!$K2223)/Ações!$D2223,0)</f>
        <v>0</v>
      </c>
      <c r="D2223" s="46">
        <f>(Ações!$O2223)/0.06</f>
        <v>0</v>
      </c>
      <c r="E2223" s="47">
        <f>IFERROR((Ações!$F2223-Ações!$K2223)/Ações!$F2223,0)</f>
        <v>0</v>
      </c>
      <c r="F2223" s="46" t="str">
        <f>IF(OR(Ações!$N2223&lt;0,Ações!$M2223&lt;0),"",(22.5*Ações!$M2223*Ações!$N2223)^0.5)</f>
        <v/>
      </c>
      <c r="G2223" s="47">
        <f>IFERROR((Ações!$H2223-Ações!$K2223)/Ações!$H2223,0)</f>
        <v>0</v>
      </c>
      <c r="H2223" s="48">
        <f>IFERROR(Ações!$I2223/(Ações!$P2223-Table_1[[#This Row],[CAGR LUCRO 5A]]),0)</f>
        <v>0</v>
      </c>
      <c r="I2223" s="48">
        <f>IF(Ações!$S2223&lt;0,"",Ações!$O2223*(1+Ações!$S2223))</f>
        <v>0</v>
      </c>
      <c r="J2223" s="49">
        <f>IFERROR(IF(Ações!$B2223="","",(VLOOKUP(Table_1[[#This Row],[AÇÕES]],'Dados Status Invest STOCKS'!A2209:AD2824,4)/Table_1[[#This Row],[LPA]]))/100,0)</f>
        <v>2.4339999999999997</v>
      </c>
      <c r="K2223" s="64">
        <f>IFERROR(IF(Ações!$B2223="","",VLOOKUP(Table_1[[#This Row],[AÇÕES]],'Dados Status Invest STOCKS'!A2209:AD2824,2)),0)</f>
        <v>9.81</v>
      </c>
      <c r="L2223" s="65">
        <f>IFERROR(IF(Ações!$B2223="","",VLOOKUP(Table_1[[#This Row],[AÇÕES]],'Dados Status Invest STOCKS'!A2209:AD2824,3)/100),0)</f>
        <v>0</v>
      </c>
      <c r="M2223" s="66">
        <f>IFERROR(IF(Ações!$B2223="","",VLOOKUP(Table_1[[#This Row],[AÇÕES]],'Dados Status Invest STOCKS'!A2209:AD2824,28)),0)</f>
        <v>0.2</v>
      </c>
      <c r="N2223" s="66">
        <f>IFERROR(IF(Ações!$B2223="","",VLOOKUP(Table_1[[#This Row],[AÇÕES]],'Dados Status Invest STOCKS'!A2209:AD2824,27)),0)</f>
        <v>-0.57999999999999996</v>
      </c>
      <c r="O2223" s="66">
        <f>IFERROR(IF(Ações!$L2223="","",Ações!$K2223*Ações!$L2223),0)</f>
        <v>0</v>
      </c>
      <c r="P2223" s="67">
        <f t="shared" si="34"/>
        <v>0.06</v>
      </c>
      <c r="Q2223" s="67">
        <f>IFERROR(Ações!$O2223/Ações!$M2223,0)</f>
        <v>0</v>
      </c>
      <c r="R2223" s="67">
        <f>IFERROR(IF(Ações!$B2223="","",VLOOKUP(Table_1[[#This Row],[AÇÕES]],'Dados Status Invest STOCKS'!A2209:AD2824,18)/100),0)</f>
        <v>-0.3448</v>
      </c>
      <c r="S2223" s="65">
        <f>IFERROR(IF(Ações!$B2223="","",VLOOKUP(Table_1[[#This Row],[AÇÕES]],'Dados Status Invest STOCKS'!A2209:AD2824,25)/100),0)</f>
        <v>0</v>
      </c>
      <c r="T2223" s="67">
        <f>(1-Ações!$Q2223)*Ações!$R2223</f>
        <v>-0.3448</v>
      </c>
      <c r="U2223" s="68">
        <f>IF(Ações!$S2223=0,Ações!$T2223,IF(Ações!$T2223=0,Ações!$S2223,AVERAGE(Ações!$S2223,Ações!$T2223)))</f>
        <v>-0.3448</v>
      </c>
    </row>
    <row r="2224" spans="2:21" ht="15" customHeight="1" x14ac:dyDescent="0.2">
      <c r="B2224" s="63" t="str">
        <f>IFERROR('Dados Status Invest STOCKS'!A2211,"-")</f>
        <v>HIGA.U</v>
      </c>
      <c r="C2224" s="45">
        <f>IFERROR((Ações!$D2224-Ações!$K2224)/Ações!$D2224,0)</f>
        <v>0</v>
      </c>
      <c r="D2224" s="46">
        <f>(Ações!$O2224)/0.06</f>
        <v>0</v>
      </c>
      <c r="E2224" s="47">
        <f>IFERROR((Ações!$F2224-Ações!$K2224)/Ações!$F2224,0)</f>
        <v>0</v>
      </c>
      <c r="F2224" s="46" t="str">
        <f>IF(OR(Ações!$N2224&lt;0,Ações!$M2224&lt;0),"",(22.5*Ações!$M2224*Ações!$N2224)^0.5)</f>
        <v/>
      </c>
      <c r="G2224" s="47">
        <f>IFERROR((Ações!$H2224-Ações!$K2224)/Ações!$H2224,0)</f>
        <v>0</v>
      </c>
      <c r="H2224" s="48">
        <f>IFERROR(Ações!$I2224/(Ações!$P2224-Table_1[[#This Row],[CAGR LUCRO 5A]]),0)</f>
        <v>0</v>
      </c>
      <c r="I2224" s="48">
        <f>IF(Ações!$S2224&lt;0,"",Ações!$O2224*(1+Ações!$S2224))</f>
        <v>0</v>
      </c>
      <c r="J2224" s="49">
        <f>IFERROR(IF(Ações!$B2224="","",(VLOOKUP(Table_1[[#This Row],[AÇÕES]],'Dados Status Invest STOCKS'!A2210:AD2825,4)/Table_1[[#This Row],[LPA]]))/100,0)</f>
        <v>2.4609999999999999</v>
      </c>
      <c r="K2224" s="64">
        <f>IFERROR(IF(Ações!$B2224="","",VLOOKUP(Table_1[[#This Row],[AÇÕES]],'Dados Status Invest STOCKS'!A2210:AD2825,2)),0)</f>
        <v>9.92</v>
      </c>
      <c r="L2224" s="65">
        <f>IFERROR(IF(Ações!$B2224="","",VLOOKUP(Table_1[[#This Row],[AÇÕES]],'Dados Status Invest STOCKS'!A2210:AD2825,3)/100),0)</f>
        <v>0</v>
      </c>
      <c r="M2224" s="66">
        <f>IFERROR(IF(Ações!$B2224="","",VLOOKUP(Table_1[[#This Row],[AÇÕES]],'Dados Status Invest STOCKS'!A2210:AD2825,28)),0)</f>
        <v>0.2</v>
      </c>
      <c r="N2224" s="66">
        <f>IFERROR(IF(Ações!$B2224="","",VLOOKUP(Table_1[[#This Row],[AÇÕES]],'Dados Status Invest STOCKS'!A2210:AD2825,27)),0)</f>
        <v>-0.57999999999999996</v>
      </c>
      <c r="O2224" s="66">
        <f>IFERROR(IF(Ações!$L2224="","",Ações!$K2224*Ações!$L2224),0)</f>
        <v>0</v>
      </c>
      <c r="P2224" s="67">
        <f t="shared" si="34"/>
        <v>0.06</v>
      </c>
      <c r="Q2224" s="67">
        <f>IFERROR(Ações!$O2224/Ações!$M2224,0)</f>
        <v>0</v>
      </c>
      <c r="R2224" s="67">
        <f>IFERROR(IF(Ações!$B2224="","",VLOOKUP(Table_1[[#This Row],[AÇÕES]],'Dados Status Invest STOCKS'!A2210:AD2825,18)/100),0)</f>
        <v>-0.3448</v>
      </c>
      <c r="S2224" s="65">
        <f>IFERROR(IF(Ações!$B2224="","",VLOOKUP(Table_1[[#This Row],[AÇÕES]],'Dados Status Invest STOCKS'!A2210:AD2825,25)/100),0)</f>
        <v>0</v>
      </c>
      <c r="T2224" s="67">
        <f>(1-Ações!$Q2224)*Ações!$R2224</f>
        <v>-0.3448</v>
      </c>
      <c r="U2224" s="68">
        <f>IF(Ações!$S2224=0,Ações!$T2224,IF(Ações!$T2224=0,Ações!$S2224,AVERAGE(Ações!$S2224,Ações!$T2224)))</f>
        <v>-0.3448</v>
      </c>
    </row>
    <row r="2225" spans="2:21" ht="15" customHeight="1" x14ac:dyDescent="0.2">
      <c r="B2225" s="63" t="str">
        <f>IFERROR('Dados Status Invest STOCKS'!A2212,"-")</f>
        <v>HIGA.WS</v>
      </c>
      <c r="C2225" s="45">
        <f>IFERROR((Ações!$D2225-Ações!$K2225)/Ações!$D2225,0)</f>
        <v>0</v>
      </c>
      <c r="D2225" s="46">
        <f>(Ações!$O2225)/0.06</f>
        <v>0</v>
      </c>
      <c r="E2225" s="47">
        <f>IFERROR((Ações!$F2225-Ações!$K2225)/Ações!$F2225,0)</f>
        <v>0</v>
      </c>
      <c r="F2225" s="46" t="str">
        <f>IF(OR(Ações!$N2225&lt;0,Ações!$M2225&lt;0),"",(22.5*Ações!$M2225*Ações!$N2225)^0.5)</f>
        <v/>
      </c>
      <c r="G2225" s="47">
        <f>IFERROR((Ações!$H2225-Ações!$K2225)/Ações!$H2225,0)</f>
        <v>0</v>
      </c>
      <c r="H2225" s="48">
        <f>IFERROR(Ações!$I2225/(Ações!$P2225-Table_1[[#This Row],[CAGR LUCRO 5A]]),0)</f>
        <v>0</v>
      </c>
      <c r="I2225" s="48">
        <f>IF(Ações!$S2225&lt;0,"",Ações!$O2225*(1+Ações!$S2225))</f>
        <v>0</v>
      </c>
      <c r="J2225" s="49">
        <f>IFERROR(IF(Ações!$B2225="","",(VLOOKUP(Table_1[[#This Row],[AÇÕES]],'Dados Status Invest STOCKS'!A2211:AD2826,4)/Table_1[[#This Row],[LPA]]))/100,0)</f>
        <v>9.8999999999999991E-2</v>
      </c>
      <c r="K2225" s="64">
        <f>IFERROR(IF(Ações!$B2225="","",VLOOKUP(Table_1[[#This Row],[AÇÕES]],'Dados Status Invest STOCKS'!A2211:AD2826,2)),0)</f>
        <v>0.4</v>
      </c>
      <c r="L2225" s="65">
        <f>IFERROR(IF(Ações!$B2225="","",VLOOKUP(Table_1[[#This Row],[AÇÕES]],'Dados Status Invest STOCKS'!A2211:AD2826,3)/100),0)</f>
        <v>0</v>
      </c>
      <c r="M2225" s="66">
        <f>IFERROR(IF(Ações!$B2225="","",VLOOKUP(Table_1[[#This Row],[AÇÕES]],'Dados Status Invest STOCKS'!A2211:AD2826,28)),0)</f>
        <v>0.2</v>
      </c>
      <c r="N2225" s="66">
        <f>IFERROR(IF(Ações!$B2225="","",VLOOKUP(Table_1[[#This Row],[AÇÕES]],'Dados Status Invest STOCKS'!A2211:AD2826,27)),0)</f>
        <v>-0.57999999999999996</v>
      </c>
      <c r="O2225" s="66">
        <f>IFERROR(IF(Ações!$L2225="","",Ações!$K2225*Ações!$L2225),0)</f>
        <v>0</v>
      </c>
      <c r="P2225" s="67">
        <f t="shared" si="34"/>
        <v>0.06</v>
      </c>
      <c r="Q2225" s="67">
        <f>IFERROR(Ações!$O2225/Ações!$M2225,0)</f>
        <v>0</v>
      </c>
      <c r="R2225" s="67">
        <f>IFERROR(IF(Ações!$B2225="","",VLOOKUP(Table_1[[#This Row],[AÇÕES]],'Dados Status Invest STOCKS'!A2211:AD2826,18)/100),0)</f>
        <v>-0.3448</v>
      </c>
      <c r="S2225" s="65">
        <f>IFERROR(IF(Ações!$B2225="","",VLOOKUP(Table_1[[#This Row],[AÇÕES]],'Dados Status Invest STOCKS'!A2211:AD2826,25)/100),0)</f>
        <v>0</v>
      </c>
      <c r="T2225" s="67">
        <f>(1-Ações!$Q2225)*Ações!$R2225</f>
        <v>-0.3448</v>
      </c>
      <c r="U2225" s="68">
        <f>IF(Ações!$S2225=0,Ações!$T2225,IF(Ações!$T2225=0,Ações!$S2225,AVERAGE(Ações!$S2225,Ações!$T2225)))</f>
        <v>-0.3448</v>
      </c>
    </row>
    <row r="2226" spans="2:21" ht="15" customHeight="1" x14ac:dyDescent="0.2">
      <c r="B2226" s="63" t="str">
        <f>IFERROR('Dados Status Invest STOCKS'!A2213,"-")</f>
        <v>HIHO</v>
      </c>
      <c r="C2226" s="45">
        <f>IFERROR((Ações!$D2226-Ações!$K2226)/Ações!$D2226,0)</f>
        <v>-0.1834319526627218</v>
      </c>
      <c r="D2226" s="46">
        <f>(Ações!$O2226)/0.06</f>
        <v>2.2899500000000002</v>
      </c>
      <c r="E2226" s="47">
        <f>IFERROR((Ações!$F2226-Ações!$K2226)/Ações!$F2226,0)</f>
        <v>0.99902665666509749</v>
      </c>
      <c r="F2226" s="46">
        <f>IF(OR(Ações!$N2226&lt;0,Ações!$M2226&lt;0),"",(22.5*Ações!$M2226*Ações!$N2226)^0.5)</f>
        <v>2784.2179658747982</v>
      </c>
      <c r="G2226" s="47">
        <f>IFERROR((Ações!$H2226-Ações!$K2226)/Ações!$H2226,0)</f>
        <v>-0.1834319526627218</v>
      </c>
      <c r="H2226" s="48">
        <f>IFERROR(Ações!$I2226/(Ações!$P2226-Table_1[[#This Row],[CAGR LUCRO 5A]]),0)</f>
        <v>2.2899500000000002</v>
      </c>
      <c r="I2226" s="48">
        <f>IF(Ações!$S2226&lt;0,"",Ações!$O2226*(1+Ações!$S2226))</f>
        <v>0.13739699999999999</v>
      </c>
      <c r="J2226" s="49">
        <f>IFERROR(IF(Ações!$B2226="","",(VLOOKUP(Table_1[[#This Row],[AÇÕES]],'Dados Status Invest STOCKS'!A2212:AD2827,4)/Table_1[[#This Row],[LPA]]))/100,0)</f>
        <v>1.4532771399505885E-6</v>
      </c>
      <c r="K2226" s="64">
        <f>IFERROR(IF(Ações!$B2226="","",VLOOKUP(Table_1[[#This Row],[AÇÕES]],'Dados Status Invest STOCKS'!A2212:AD2827,2)),0)</f>
        <v>2.71</v>
      </c>
      <c r="L2226" s="65">
        <f>IFERROR(IF(Ações!$B2226="","",VLOOKUP(Table_1[[#This Row],[AÇÕES]],'Dados Status Invest STOCKS'!A2212:AD2827,3)/100),0)</f>
        <v>5.0700000000000002E-2</v>
      </c>
      <c r="M2226" s="66">
        <f>IFERROR(IF(Ações!$B2226="","",VLOOKUP(Table_1[[#This Row],[AÇÕES]],'Dados Status Invest STOCKS'!A2212:AD2827,28)),0)</f>
        <v>137.62</v>
      </c>
      <c r="N2226" s="66">
        <f>IFERROR(IF(Ações!$B2226="","",VLOOKUP(Table_1[[#This Row],[AÇÕES]],'Dados Status Invest STOCKS'!A2212:AD2827,27)),0)</f>
        <v>2503.4699999999998</v>
      </c>
      <c r="O2226" s="66">
        <f>IFERROR(IF(Ações!$L2226="","",Ações!$K2226*Ações!$L2226),0)</f>
        <v>0.13739699999999999</v>
      </c>
      <c r="P2226" s="67">
        <f t="shared" si="34"/>
        <v>0.06</v>
      </c>
      <c r="Q2226" s="67">
        <f>IFERROR(Ações!$O2226/Ações!$M2226,0)</f>
        <v>9.98379595988955E-4</v>
      </c>
      <c r="R2226" s="67">
        <f>IFERROR(IF(Ações!$B2226="","",VLOOKUP(Table_1[[#This Row],[AÇÕES]],'Dados Status Invest STOCKS'!A2212:AD2827,18)/100),0)</f>
        <v>5.5E-2</v>
      </c>
      <c r="S2226" s="65">
        <f>IFERROR(IF(Ações!$B2226="","",VLOOKUP(Table_1[[#This Row],[AÇÕES]],'Dados Status Invest STOCKS'!A2212:AD2827,25)/100),0)</f>
        <v>0</v>
      </c>
      <c r="T2226" s="67">
        <f>(1-Ações!$Q2226)*Ações!$R2226</f>
        <v>5.4945089122220611E-2</v>
      </c>
      <c r="U2226" s="68">
        <f>IF(Ações!$S2226=0,Ações!$T2226,IF(Ações!$T2226=0,Ações!$S2226,AVERAGE(Ações!$S2226,Ações!$T2226)))</f>
        <v>5.4945089122220611E-2</v>
      </c>
    </row>
    <row r="2227" spans="2:21" ht="15" customHeight="1" x14ac:dyDescent="0.2">
      <c r="B2227" s="63" t="str">
        <f>IFERROR('Dados Status Invest STOCKS'!A2214,"-")</f>
        <v>HII</v>
      </c>
      <c r="C2227" s="45">
        <f>IFERROR((Ações!$D2227-Ações!$K2227)/Ações!$D2227,0)</f>
        <v>-1.5531914893617018</v>
      </c>
      <c r="D2227" s="46">
        <f>(Ações!$O2227)/0.06</f>
        <v>76.629583333333343</v>
      </c>
      <c r="E2227" s="47">
        <f>IFERROR((Ações!$F2227-Ações!$K2227)/Ações!$F2227,0)</f>
        <v>-0.36137762037936394</v>
      </c>
      <c r="F2227" s="46">
        <f>IF(OR(Ações!$N2227&lt;0,Ações!$M2227&lt;0),"",(22.5*Ações!$M2227*Ações!$N2227)^0.5)</f>
        <v>143.71471740917838</v>
      </c>
      <c r="G2227" s="47">
        <f>IFERROR((Ações!$H2227-Ações!$K2227)/Ações!$H2227,0)</f>
        <v>3.095407850718412</v>
      </c>
      <c r="H2227" s="48">
        <f>IFERROR(Ações!$I2227/(Ações!$P2227-Table_1[[#This Row],[CAGR LUCRO 5A]]),0)</f>
        <v>-93.370844216757732</v>
      </c>
      <c r="I2227" s="48">
        <f>IF(Ações!$S2227&lt;0,"",Ações!$O2227*(1+Ações!$S2227))</f>
        <v>5.1260593475</v>
      </c>
      <c r="J2227" s="49">
        <f>IFERROR(IF(Ações!$B2227="","",(VLOOKUP(Table_1[[#This Row],[AÇÕES]],'Dados Status Invest STOCKS'!A2213:AD2828,4)/Table_1[[#This Row],[LPA]]))/100,0)</f>
        <v>6.9345238095238097E-3</v>
      </c>
      <c r="K2227" s="64">
        <f>IFERROR(IF(Ações!$B2227="","",VLOOKUP(Table_1[[#This Row],[AÇÕES]],'Dados Status Invest STOCKS'!A2213:AD2828,2)),0)</f>
        <v>195.65</v>
      </c>
      <c r="L2227" s="65">
        <f>IFERROR(IF(Ações!$B2227="","",VLOOKUP(Table_1[[#This Row],[AÇÕES]],'Dados Status Invest STOCKS'!A2213:AD2828,3)/100),0)</f>
        <v>2.35E-2</v>
      </c>
      <c r="M2227" s="66">
        <f>IFERROR(IF(Ações!$B2227="","",VLOOKUP(Table_1[[#This Row],[AÇÕES]],'Dados Status Invest STOCKS'!A2213:AD2828,28)),0)</f>
        <v>16.8</v>
      </c>
      <c r="N2227" s="66">
        <f>IFERROR(IF(Ações!$B2227="","",VLOOKUP(Table_1[[#This Row],[AÇÕES]],'Dados Status Invest STOCKS'!A2213:AD2828,27)),0)</f>
        <v>54.64</v>
      </c>
      <c r="O2227" s="66">
        <f>IFERROR(IF(Ações!$L2227="","",Ações!$K2227*Ações!$L2227),0)</f>
        <v>4.5977750000000004</v>
      </c>
      <c r="P2227" s="67">
        <f t="shared" si="34"/>
        <v>0.06</v>
      </c>
      <c r="Q2227" s="67">
        <f>IFERROR(Ações!$O2227/Ações!$M2227,0)</f>
        <v>0.27367708333333335</v>
      </c>
      <c r="R2227" s="67">
        <f>IFERROR(IF(Ações!$B2227="","",VLOOKUP(Table_1[[#This Row],[AÇÕES]],'Dados Status Invest STOCKS'!A2213:AD2828,18)/100),0)</f>
        <v>0.30740000000000001</v>
      </c>
      <c r="S2227" s="65">
        <f>IFERROR(IF(Ações!$B2227="","",VLOOKUP(Table_1[[#This Row],[AÇÕES]],'Dados Status Invest STOCKS'!A2213:AD2828,25)/100),0)</f>
        <v>0.1149</v>
      </c>
      <c r="T2227" s="67">
        <f>(1-Ações!$Q2227)*Ações!$R2227</f>
        <v>0.22327166458333336</v>
      </c>
      <c r="U2227" s="68">
        <f>IF(Ações!$S2227=0,Ações!$T2227,IF(Ações!$T2227=0,Ações!$S2227,AVERAGE(Ações!$S2227,Ações!$T2227)))</f>
        <v>0.16908583229166668</v>
      </c>
    </row>
    <row r="2228" spans="2:21" ht="15" customHeight="1" x14ac:dyDescent="0.2">
      <c r="B2228" s="63" t="str">
        <f>IFERROR('Dados Status Invest STOCKS'!A2215,"-")</f>
        <v>HIL</v>
      </c>
      <c r="C2228" s="45">
        <f>IFERROR((Ações!$D2228-Ações!$K2228)/Ações!$D2228,0)</f>
        <v>0</v>
      </c>
      <c r="D2228" s="46">
        <f>(Ações!$O2228)/0.06</f>
        <v>0</v>
      </c>
      <c r="E2228" s="47">
        <f>IFERROR((Ações!$F2228-Ações!$K2228)/Ações!$F2228,0)</f>
        <v>0</v>
      </c>
      <c r="F2228" s="46" t="str">
        <f>IF(OR(Ações!$N2228&lt;0,Ações!$M2228&lt;0),"",(22.5*Ações!$M2228*Ações!$N2228)^0.5)</f>
        <v/>
      </c>
      <c r="G2228" s="47">
        <f>IFERROR((Ações!$H2228-Ações!$K2228)/Ações!$H2228,0)</f>
        <v>0</v>
      </c>
      <c r="H2228" s="48">
        <f>IFERROR(Ações!$I2228/(Ações!$P2228-Table_1[[#This Row],[CAGR LUCRO 5A]]),0)</f>
        <v>0</v>
      </c>
      <c r="I2228" s="48">
        <f>IF(Ações!$S2228&lt;0,"",Ações!$O2228*(1+Ações!$S2228))</f>
        <v>0</v>
      </c>
      <c r="J2228" s="49">
        <f>IFERROR(IF(Ações!$B2228="","",(VLOOKUP(Table_1[[#This Row],[AÇÕES]],'Dados Status Invest STOCKS'!A2214:AD2829,4)/Table_1[[#This Row],[LPA]]))/100,0)</f>
        <v>4.2842857142857138</v>
      </c>
      <c r="K2228" s="64">
        <f>IFERROR(IF(Ações!$B2228="","",VLOOKUP(Table_1[[#This Row],[AÇÕES]],'Dados Status Invest STOCKS'!A2214:AD2829,2)),0)</f>
        <v>1.95</v>
      </c>
      <c r="L2228" s="65">
        <f>IFERROR(IF(Ações!$B2228="","",VLOOKUP(Table_1[[#This Row],[AÇÕES]],'Dados Status Invest STOCKS'!A2214:AD2829,3)/100),0)</f>
        <v>0</v>
      </c>
      <c r="M2228" s="66">
        <f>IFERROR(IF(Ações!$B2228="","",VLOOKUP(Table_1[[#This Row],[AÇÕES]],'Dados Status Invest STOCKS'!A2214:AD2829,28)),0)</f>
        <v>-7.0000000000000007E-2</v>
      </c>
      <c r="N2228" s="66">
        <f>IFERROR(IF(Ações!$B2228="","",VLOOKUP(Table_1[[#This Row],[AÇÕES]],'Dados Status Invest STOCKS'!A2214:AD2829,27)),0)</f>
        <v>1.88</v>
      </c>
      <c r="O2228" s="66">
        <f>IFERROR(IF(Ações!$L2228="","",Ações!$K2228*Ações!$L2228),0)</f>
        <v>0</v>
      </c>
      <c r="P2228" s="67">
        <f t="shared" si="34"/>
        <v>0.06</v>
      </c>
      <c r="Q2228" s="67">
        <f>IFERROR(Ações!$O2228/Ações!$M2228,0)</f>
        <v>0</v>
      </c>
      <c r="R2228" s="67">
        <f>IFERROR(IF(Ações!$B2228="","",VLOOKUP(Table_1[[#This Row],[AÇÕES]],'Dados Status Invest STOCKS'!A2214:AD2829,18)/100),0)</f>
        <v>-3.4599999999999999E-2</v>
      </c>
      <c r="S2228" s="65">
        <f>IFERROR(IF(Ações!$B2228="","",VLOOKUP(Table_1[[#This Row],[AÇÕES]],'Dados Status Invest STOCKS'!A2214:AD2829,25)/100),0)</f>
        <v>0</v>
      </c>
      <c r="T2228" s="67">
        <f>(1-Ações!$Q2228)*Ações!$R2228</f>
        <v>-3.4599999999999999E-2</v>
      </c>
      <c r="U2228" s="68">
        <f>IF(Ações!$S2228=0,Ações!$T2228,IF(Ações!$T2228=0,Ações!$S2228,AVERAGE(Ações!$S2228,Ações!$T2228)))</f>
        <v>-3.4599999999999999E-2</v>
      </c>
    </row>
    <row r="2229" spans="2:21" ht="15" customHeight="1" x14ac:dyDescent="0.2">
      <c r="B2229" s="63" t="str">
        <f>IFERROR('Dados Status Invest STOCKS'!A2216,"-")</f>
        <v>HIMS</v>
      </c>
      <c r="C2229" s="45">
        <f>IFERROR((Ações!$D2229-Ações!$K2229)/Ações!$D2229,0)</f>
        <v>0</v>
      </c>
      <c r="D2229" s="46">
        <f>(Ações!$O2229)/0.06</f>
        <v>0</v>
      </c>
      <c r="E2229" s="47">
        <f>IFERROR((Ações!$F2229-Ações!$K2229)/Ações!$F2229,0)</f>
        <v>0</v>
      </c>
      <c r="F2229" s="46" t="str">
        <f>IF(OR(Ações!$N2229&lt;0,Ações!$M2229&lt;0),"",(22.5*Ações!$M2229*Ações!$N2229)^0.5)</f>
        <v/>
      </c>
      <c r="G2229" s="47">
        <f>IFERROR((Ações!$H2229-Ações!$K2229)/Ações!$H2229,0)</f>
        <v>0</v>
      </c>
      <c r="H2229" s="48">
        <f>IFERROR(Ações!$I2229/(Ações!$P2229-Table_1[[#This Row],[CAGR LUCRO 5A]]),0)</f>
        <v>0</v>
      </c>
      <c r="I2229" s="48">
        <f>IF(Ações!$S2229&lt;0,"",Ações!$O2229*(1+Ações!$S2229))</f>
        <v>0</v>
      </c>
      <c r="J2229" s="49">
        <f>IFERROR(IF(Ações!$B2229="","",(VLOOKUP(Table_1[[#This Row],[AÇÕES]],'Dados Status Invest STOCKS'!A2215:AD2830,4)/Table_1[[#This Row],[LPA]]))/100,0)</f>
        <v>0.14280701754385969</v>
      </c>
      <c r="K2229" s="64">
        <f>IFERROR(IF(Ações!$B2229="","",VLOOKUP(Table_1[[#This Row],[AÇÕES]],'Dados Status Invest STOCKS'!A2215:AD2830,2)),0)</f>
        <v>4.63</v>
      </c>
      <c r="L2229" s="65">
        <f>IFERROR(IF(Ações!$B2229="","",VLOOKUP(Table_1[[#This Row],[AÇÕES]],'Dados Status Invest STOCKS'!A2215:AD2830,3)/100),0)</f>
        <v>0</v>
      </c>
      <c r="M2229" s="66">
        <f>IFERROR(IF(Ações!$B2229="","",VLOOKUP(Table_1[[#This Row],[AÇÕES]],'Dados Status Invest STOCKS'!A2215:AD2830,28)),0)</f>
        <v>-0.56999999999999995</v>
      </c>
      <c r="N2229" s="66">
        <f>IFERROR(IF(Ações!$B2229="","",VLOOKUP(Table_1[[#This Row],[AÇÕES]],'Dados Status Invest STOCKS'!A2215:AD2830,27)),0)</f>
        <v>1.74</v>
      </c>
      <c r="O2229" s="66">
        <f>IFERROR(IF(Ações!$L2229="","",Ações!$K2229*Ações!$L2229),0)</f>
        <v>0</v>
      </c>
      <c r="P2229" s="67">
        <f t="shared" si="34"/>
        <v>0.06</v>
      </c>
      <c r="Q2229" s="67">
        <f>IFERROR(Ações!$O2229/Ações!$M2229,0)</f>
        <v>0</v>
      </c>
      <c r="R2229" s="67">
        <f>IFERROR(IF(Ações!$B2229="","",VLOOKUP(Table_1[[#This Row],[AÇÕES]],'Dados Status Invest STOCKS'!A2215:AD2830,18)/100),0)</f>
        <v>-0.32590000000000002</v>
      </c>
      <c r="S2229" s="65">
        <f>IFERROR(IF(Ações!$B2229="","",VLOOKUP(Table_1[[#This Row],[AÇÕES]],'Dados Status Invest STOCKS'!A2215:AD2830,25)/100),0)</f>
        <v>0</v>
      </c>
      <c r="T2229" s="67">
        <f>(1-Ações!$Q2229)*Ações!$R2229</f>
        <v>-0.32590000000000002</v>
      </c>
      <c r="U2229" s="68">
        <f>IF(Ações!$S2229=0,Ações!$T2229,IF(Ações!$T2229=0,Ações!$S2229,AVERAGE(Ações!$S2229,Ações!$T2229)))</f>
        <v>-0.32590000000000002</v>
      </c>
    </row>
    <row r="2230" spans="2:21" ht="15" customHeight="1" x14ac:dyDescent="0.2">
      <c r="B2230" s="63" t="str">
        <f>IFERROR('Dados Status Invest STOCKS'!A2217,"-")</f>
        <v>HIMX</v>
      </c>
      <c r="C2230" s="45">
        <f>IFERROR((Ações!$D2230-Ações!$K2230)/Ações!$D2230,0)</f>
        <v>-0.20481927710843359</v>
      </c>
      <c r="D2230" s="46">
        <f>(Ações!$O2230)/0.06</f>
        <v>9.063600000000001</v>
      </c>
      <c r="E2230" s="47">
        <f>IFERROR((Ações!$F2230-Ações!$K2230)/Ações!$F2230,0)</f>
        <v>-9.750129426305959E-2</v>
      </c>
      <c r="F2230" s="46">
        <f>IF(OR(Ações!$N2230&lt;0,Ações!$M2230&lt;0),"",(22.5*Ações!$M2230*Ações!$N2230)^0.5)</f>
        <v>9.9498743710661994</v>
      </c>
      <c r="G2230" s="47">
        <f>IFERROR((Ações!$H2230-Ações!$K2230)/Ações!$H2230,0)</f>
        <v>2.3020764132843685</v>
      </c>
      <c r="H2230" s="48">
        <f>IFERROR(Ações!$I2230/(Ações!$P2230-Table_1[[#This Row],[CAGR LUCRO 5A]]),0)</f>
        <v>-8.3866045714285704</v>
      </c>
      <c r="I2230" s="48">
        <f>IF(Ações!$S2230&lt;0,"",Ações!$O2230*(1+Ações!$S2230))</f>
        <v>0.61641543600000004</v>
      </c>
      <c r="J2230" s="49">
        <f>IFERROR(IF(Ações!$B2230="","",(VLOOKUP(Table_1[[#This Row],[AÇÕES]],'Dados Status Invest STOCKS'!A2216:AD2831,4)/Table_1[[#This Row],[LPA]]))/100,0)</f>
        <v>6.9680000000000006E-2</v>
      </c>
      <c r="K2230" s="64">
        <f>IFERROR(IF(Ações!$B2230="","",VLOOKUP(Table_1[[#This Row],[AÇÕES]],'Dados Status Invest STOCKS'!A2216:AD2831,2)),0)</f>
        <v>10.92</v>
      </c>
      <c r="L2230" s="65">
        <f>IFERROR(IF(Ações!$B2230="","",VLOOKUP(Table_1[[#This Row],[AÇÕES]],'Dados Status Invest STOCKS'!A2216:AD2831,3)/100),0)</f>
        <v>4.9800000000000004E-2</v>
      </c>
      <c r="M2230" s="66">
        <f>IFERROR(IF(Ações!$B2230="","",VLOOKUP(Table_1[[#This Row],[AÇÕES]],'Dados Status Invest STOCKS'!A2216:AD2831,28)),0)</f>
        <v>1.25</v>
      </c>
      <c r="N2230" s="66">
        <f>IFERROR(IF(Ações!$B2230="","",VLOOKUP(Table_1[[#This Row],[AÇÕES]],'Dados Status Invest STOCKS'!A2216:AD2831,27)),0)</f>
        <v>3.52</v>
      </c>
      <c r="O2230" s="66">
        <f>IFERROR(IF(Ações!$L2230="","",Ações!$K2230*Ações!$L2230),0)</f>
        <v>0.54381600000000008</v>
      </c>
      <c r="P2230" s="67">
        <f t="shared" si="34"/>
        <v>0.06</v>
      </c>
      <c r="Q2230" s="67">
        <f>IFERROR(Ações!$O2230/Ações!$M2230,0)</f>
        <v>0.43505280000000007</v>
      </c>
      <c r="R2230" s="67">
        <f>IFERROR(IF(Ações!$B2230="","",VLOOKUP(Table_1[[#This Row],[AÇÕES]],'Dados Status Invest STOCKS'!A2216:AD2831,18)/100),0)</f>
        <v>0.35560000000000003</v>
      </c>
      <c r="S2230" s="65">
        <f>IFERROR(IF(Ações!$B2230="","",VLOOKUP(Table_1[[#This Row],[AÇÕES]],'Dados Status Invest STOCKS'!A2216:AD2831,25)/100),0)</f>
        <v>0.13350000000000001</v>
      </c>
      <c r="T2230" s="67">
        <f>(1-Ações!$Q2230)*Ações!$R2230</f>
        <v>0.20089522432000001</v>
      </c>
      <c r="U2230" s="68">
        <f>IF(Ações!$S2230=0,Ações!$T2230,IF(Ações!$T2230=0,Ações!$S2230,AVERAGE(Ações!$S2230,Ações!$T2230)))</f>
        <v>0.16719761216000001</v>
      </c>
    </row>
    <row r="2231" spans="2:21" ht="15" customHeight="1" x14ac:dyDescent="0.2">
      <c r="B2231" s="63" t="str">
        <f>IFERROR('Dados Status Invest STOCKS'!A2218,"-")</f>
        <v>HJLI</v>
      </c>
      <c r="C2231" s="45">
        <f>IFERROR((Ações!$D2231-Ações!$K2231)/Ações!$D2231,0)</f>
        <v>0</v>
      </c>
      <c r="D2231" s="46">
        <f>(Ações!$O2231)/0.06</f>
        <v>0</v>
      </c>
      <c r="E2231" s="47">
        <f>IFERROR((Ações!$F2231-Ações!$K2231)/Ações!$F2231,0)</f>
        <v>0</v>
      </c>
      <c r="F2231" s="46" t="str">
        <f>IF(OR(Ações!$N2231&lt;0,Ações!$M2231&lt;0),"",(22.5*Ações!$M2231*Ações!$N2231)^0.5)</f>
        <v/>
      </c>
      <c r="G2231" s="47">
        <f>IFERROR((Ações!$H2231-Ações!$K2231)/Ações!$H2231,0)</f>
        <v>0</v>
      </c>
      <c r="H2231" s="48">
        <f>IFERROR(Ações!$I2231/(Ações!$P2231-Table_1[[#This Row],[CAGR LUCRO 5A]]),0)</f>
        <v>0</v>
      </c>
      <c r="I2231" s="48">
        <f>IF(Ações!$S2231&lt;0,"",Ações!$O2231*(1+Ações!$S2231))</f>
        <v>0</v>
      </c>
      <c r="J2231" s="49">
        <f>IFERROR(IF(Ações!$B2231="","",(VLOOKUP(Table_1[[#This Row],[AÇÕES]],'Dados Status Invest STOCKS'!A2217:AD2832,4)/Table_1[[#This Row],[LPA]]))/100,0)</f>
        <v>7.0578512396694201E-2</v>
      </c>
      <c r="K2231" s="64">
        <f>IFERROR(IF(Ações!$B2231="","",VLOOKUP(Table_1[[#This Row],[AÇÕES]],'Dados Status Invest STOCKS'!A2217:AD2832,2)),0)</f>
        <v>10.38</v>
      </c>
      <c r="L2231" s="65">
        <f>IFERROR(IF(Ações!$B2231="","",VLOOKUP(Table_1[[#This Row],[AÇÕES]],'Dados Status Invest STOCKS'!A2217:AD2832,3)/100),0)</f>
        <v>0</v>
      </c>
      <c r="M2231" s="66">
        <f>IFERROR(IF(Ações!$B2231="","",VLOOKUP(Table_1[[#This Row],[AÇÕES]],'Dados Status Invest STOCKS'!A2217:AD2832,28)),0)</f>
        <v>-1.21</v>
      </c>
      <c r="N2231" s="66">
        <f>IFERROR(IF(Ações!$B2231="","",VLOOKUP(Table_1[[#This Row],[AÇÕES]],'Dados Status Invest STOCKS'!A2217:AD2832,27)),0)</f>
        <v>4.32</v>
      </c>
      <c r="O2231" s="66">
        <f>IFERROR(IF(Ações!$L2231="","",Ações!$K2231*Ações!$L2231),0)</f>
        <v>0</v>
      </c>
      <c r="P2231" s="67">
        <f t="shared" si="34"/>
        <v>0.06</v>
      </c>
      <c r="Q2231" s="67">
        <f>IFERROR(Ações!$O2231/Ações!$M2231,0)</f>
        <v>0</v>
      </c>
      <c r="R2231" s="67">
        <f>IFERROR(IF(Ações!$B2231="","",VLOOKUP(Table_1[[#This Row],[AÇÕES]],'Dados Status Invest STOCKS'!A2217:AD2832,18)/100),0)</f>
        <v>-0.28139999999999998</v>
      </c>
      <c r="S2231" s="65">
        <f>IFERROR(IF(Ações!$B2231="","",VLOOKUP(Table_1[[#This Row],[AÇÕES]],'Dados Status Invest STOCKS'!A2217:AD2832,25)/100),0)</f>
        <v>0</v>
      </c>
      <c r="T2231" s="67">
        <f>(1-Ações!$Q2231)*Ações!$R2231</f>
        <v>-0.28139999999999998</v>
      </c>
      <c r="U2231" s="68">
        <f>IF(Ações!$S2231=0,Ações!$T2231,IF(Ações!$T2231=0,Ações!$S2231,AVERAGE(Ações!$S2231,Ações!$T2231)))</f>
        <v>-0.28139999999999998</v>
      </c>
    </row>
    <row r="2232" spans="2:21" ht="15" customHeight="1" x14ac:dyDescent="0.2">
      <c r="B2232" s="63" t="str">
        <f>IFERROR('Dados Status Invest STOCKS'!A2219,"-")</f>
        <v>HJLIW</v>
      </c>
      <c r="C2232" s="45">
        <f>IFERROR((Ações!$D2232-Ações!$K2232)/Ações!$D2232,0)</f>
        <v>0</v>
      </c>
      <c r="D2232" s="46">
        <f>(Ações!$O2232)/0.06</f>
        <v>0</v>
      </c>
      <c r="E2232" s="47">
        <f>IFERROR((Ações!$F2232-Ações!$K2232)/Ações!$F2232,0)</f>
        <v>0</v>
      </c>
      <c r="F2232" s="46" t="str">
        <f>IF(OR(Ações!$N2232&lt;0,Ações!$M2232&lt;0),"",(22.5*Ações!$M2232*Ações!$N2232)^0.5)</f>
        <v/>
      </c>
      <c r="G2232" s="47">
        <f>IFERROR((Ações!$H2232-Ações!$K2232)/Ações!$H2232,0)</f>
        <v>0</v>
      </c>
      <c r="H2232" s="48">
        <f>IFERROR(Ações!$I2232/(Ações!$P2232-Table_1[[#This Row],[CAGR LUCRO 5A]]),0)</f>
        <v>0</v>
      </c>
      <c r="I2232" s="48">
        <f>IF(Ações!$S2232&lt;0,"",Ações!$O2232*(1+Ações!$S2232))</f>
        <v>0</v>
      </c>
      <c r="J2232" s="49">
        <f>IFERROR(IF(Ações!$B2232="","",(VLOOKUP(Table_1[[#This Row],[AÇÕES]],'Dados Status Invest STOCKS'!A2218:AD2833,4)/Table_1[[#This Row],[LPA]]))/100,0)</f>
        <v>3.8016528925619835E-3</v>
      </c>
      <c r="K2232" s="64">
        <f>IFERROR(IF(Ações!$B2232="","",VLOOKUP(Table_1[[#This Row],[AÇÕES]],'Dados Status Invest STOCKS'!A2218:AD2833,2)),0)</f>
        <v>0.56000000000000005</v>
      </c>
      <c r="L2232" s="65">
        <f>IFERROR(IF(Ações!$B2232="","",VLOOKUP(Table_1[[#This Row],[AÇÕES]],'Dados Status Invest STOCKS'!A2218:AD2833,3)/100),0)</f>
        <v>0</v>
      </c>
      <c r="M2232" s="66">
        <f>IFERROR(IF(Ações!$B2232="","",VLOOKUP(Table_1[[#This Row],[AÇÕES]],'Dados Status Invest STOCKS'!A2218:AD2833,28)),0)</f>
        <v>-1.21</v>
      </c>
      <c r="N2232" s="66">
        <f>IFERROR(IF(Ações!$B2232="","",VLOOKUP(Table_1[[#This Row],[AÇÕES]],'Dados Status Invest STOCKS'!A2218:AD2833,27)),0)</f>
        <v>4.32</v>
      </c>
      <c r="O2232" s="66">
        <f>IFERROR(IF(Ações!$L2232="","",Ações!$K2232*Ações!$L2232),0)</f>
        <v>0</v>
      </c>
      <c r="P2232" s="67">
        <f t="shared" si="34"/>
        <v>0.06</v>
      </c>
      <c r="Q2232" s="67">
        <f>IFERROR(Ações!$O2232/Ações!$M2232,0)</f>
        <v>0</v>
      </c>
      <c r="R2232" s="67">
        <f>IFERROR(IF(Ações!$B2232="","",VLOOKUP(Table_1[[#This Row],[AÇÕES]],'Dados Status Invest STOCKS'!A2218:AD2833,18)/100),0)</f>
        <v>-0.28139999999999998</v>
      </c>
      <c r="S2232" s="65">
        <f>IFERROR(IF(Ações!$B2232="","",VLOOKUP(Table_1[[#This Row],[AÇÕES]],'Dados Status Invest STOCKS'!A2218:AD2833,25)/100),0)</f>
        <v>0</v>
      </c>
      <c r="T2232" s="67">
        <f>(1-Ações!$Q2232)*Ações!$R2232</f>
        <v>-0.28139999999999998</v>
      </c>
      <c r="U2232" s="68">
        <f>IF(Ações!$S2232=0,Ações!$T2232,IF(Ações!$T2232=0,Ações!$S2232,AVERAGE(Ações!$S2232,Ações!$T2232)))</f>
        <v>-0.28139999999999998</v>
      </c>
    </row>
    <row r="2233" spans="2:21" ht="15" customHeight="1" x14ac:dyDescent="0.2">
      <c r="B2233" s="63" t="str">
        <f>IFERROR('Dados Status Invest STOCKS'!A2220,"-")</f>
        <v>HKIB</v>
      </c>
      <c r="C2233" s="45">
        <f>IFERROR((Ações!$D2233-Ações!$K2233)/Ações!$D2233,0)</f>
        <v>0</v>
      </c>
      <c r="D2233" s="46">
        <f>(Ações!$O2233)/0.06</f>
        <v>0</v>
      </c>
      <c r="E2233" s="47">
        <f>IFERROR((Ações!$F2233-Ações!$K2233)/Ações!$F2233,0)</f>
        <v>8.7797074747016802E-3</v>
      </c>
      <c r="F2233" s="46">
        <f>IF(OR(Ações!$N2233&lt;0,Ações!$M2233&lt;0),"",(22.5*Ações!$M2233*Ações!$N2233)^0.5)</f>
        <v>4.3380871360543232</v>
      </c>
      <c r="G2233" s="47">
        <f>IFERROR((Ações!$H2233-Ações!$K2233)/Ações!$H2233,0)</f>
        <v>0</v>
      </c>
      <c r="H2233" s="48">
        <f>IFERROR(Ações!$I2233/(Ações!$P2233-Table_1[[#This Row],[CAGR LUCRO 5A]]),0)</f>
        <v>0</v>
      </c>
      <c r="I2233" s="48">
        <f>IF(Ações!$S2233&lt;0,"",Ações!$O2233*(1+Ações!$S2233))</f>
        <v>0</v>
      </c>
      <c r="J2233" s="49">
        <f>IFERROR(IF(Ações!$B2233="","",(VLOOKUP(Table_1[[#This Row],[AÇÕES]],'Dados Status Invest STOCKS'!A2219:AD2834,4)/Table_1[[#This Row],[LPA]]))/100,0)</f>
        <v>1.4517647058823528</v>
      </c>
      <c r="K2233" s="64">
        <f>IFERROR(IF(Ações!$B2233="","",VLOOKUP(Table_1[[#This Row],[AÇÕES]],'Dados Status Invest STOCKS'!A2219:AD2834,2)),0)</f>
        <v>4.3</v>
      </c>
      <c r="L2233" s="65">
        <f>IFERROR(IF(Ações!$B2233="","",VLOOKUP(Table_1[[#This Row],[AÇÕES]],'Dados Status Invest STOCKS'!A2219:AD2834,3)/100),0)</f>
        <v>0</v>
      </c>
      <c r="M2233" s="66">
        <f>IFERROR(IF(Ações!$B2233="","",VLOOKUP(Table_1[[#This Row],[AÇÕES]],'Dados Status Invest STOCKS'!A2219:AD2834,28)),0)</f>
        <v>0.17</v>
      </c>
      <c r="N2233" s="66">
        <f>IFERROR(IF(Ações!$B2233="","",VLOOKUP(Table_1[[#This Row],[AÇÕES]],'Dados Status Invest STOCKS'!A2219:AD2834,27)),0)</f>
        <v>4.92</v>
      </c>
      <c r="O2233" s="66">
        <f>IFERROR(IF(Ações!$L2233="","",Ações!$K2233*Ações!$L2233),0)</f>
        <v>0</v>
      </c>
      <c r="P2233" s="67">
        <f t="shared" si="34"/>
        <v>0.06</v>
      </c>
      <c r="Q2233" s="67">
        <f>IFERROR(Ações!$O2233/Ações!$M2233,0)</f>
        <v>0</v>
      </c>
      <c r="R2233" s="67">
        <f>IFERROR(IF(Ações!$B2233="","",VLOOKUP(Table_1[[#This Row],[AÇÕES]],'Dados Status Invest STOCKS'!A2219:AD2834,18)/100),0)</f>
        <v>3.39E-2</v>
      </c>
      <c r="S2233" s="65">
        <f>IFERROR(IF(Ações!$B2233="","",VLOOKUP(Table_1[[#This Row],[AÇÕES]],'Dados Status Invest STOCKS'!A2219:AD2834,25)/100),0)</f>
        <v>0</v>
      </c>
      <c r="T2233" s="67">
        <f>(1-Ações!$Q2233)*Ações!$R2233</f>
        <v>3.39E-2</v>
      </c>
      <c r="U2233" s="68">
        <f>IF(Ações!$S2233=0,Ações!$T2233,IF(Ações!$T2233=0,Ações!$S2233,AVERAGE(Ações!$S2233,Ações!$T2233)))</f>
        <v>3.39E-2</v>
      </c>
    </row>
    <row r="2234" spans="2:21" ht="15" customHeight="1" x14ac:dyDescent="0.2">
      <c r="B2234" s="63" t="str">
        <f>IFERROR('Dados Status Invest STOCKS'!A2221,"-")</f>
        <v>HL</v>
      </c>
      <c r="C2234" s="45">
        <f>IFERROR((Ações!$D2234-Ações!$K2234)/Ações!$D2234,0)</f>
        <v>-7.3333333333333321</v>
      </c>
      <c r="D2234" s="46">
        <f>(Ações!$O2234)/0.06</f>
        <v>0.62040000000000006</v>
      </c>
      <c r="E2234" s="47">
        <f>IFERROR((Ações!$F2234-Ações!$K2234)/Ações!$F2234,0)</f>
        <v>-2.0275880561241708</v>
      </c>
      <c r="F2234" s="46">
        <f>IF(OR(Ações!$N2234&lt;0,Ações!$M2234&lt;0),"",(22.5*Ações!$M2234*Ações!$N2234)^0.5)</f>
        <v>1.7076299364909249</v>
      </c>
      <c r="G2234" s="47">
        <f>IFERROR((Ações!$H2234-Ações!$K2234)/Ações!$H2234,0)</f>
        <v>-7.3333333333333321</v>
      </c>
      <c r="H2234" s="48">
        <f>IFERROR(Ações!$I2234/(Ações!$P2234-Table_1[[#This Row],[CAGR LUCRO 5A]]),0)</f>
        <v>0.62040000000000006</v>
      </c>
      <c r="I2234" s="48">
        <f>IF(Ações!$S2234&lt;0,"",Ações!$O2234*(1+Ações!$S2234))</f>
        <v>3.7224E-2</v>
      </c>
      <c r="J2234" s="49">
        <f>IFERROR(IF(Ações!$B2234="","",(VLOOKUP(Table_1[[#This Row],[AÇÕES]],'Dados Status Invest STOCKS'!A2220:AD2835,4)/Table_1[[#This Row],[LPA]]))/100,0)</f>
        <v>29.645</v>
      </c>
      <c r="K2234" s="64">
        <f>IFERROR(IF(Ações!$B2234="","",VLOOKUP(Table_1[[#This Row],[AÇÕES]],'Dados Status Invest STOCKS'!A2220:AD2835,2)),0)</f>
        <v>5.17</v>
      </c>
      <c r="L2234" s="65">
        <f>IFERROR(IF(Ações!$B2234="","",VLOOKUP(Table_1[[#This Row],[AÇÕES]],'Dados Status Invest STOCKS'!A2220:AD2835,3)/100),0)</f>
        <v>7.1999999999999998E-3</v>
      </c>
      <c r="M2234" s="66">
        <f>IFERROR(IF(Ações!$B2234="","",VLOOKUP(Table_1[[#This Row],[AÇÕES]],'Dados Status Invest STOCKS'!A2220:AD2835,28)),0)</f>
        <v>0.04</v>
      </c>
      <c r="N2234" s="66">
        <f>IFERROR(IF(Ações!$B2234="","",VLOOKUP(Table_1[[#This Row],[AÇÕES]],'Dados Status Invest STOCKS'!A2220:AD2835,27)),0)</f>
        <v>3.24</v>
      </c>
      <c r="O2234" s="66">
        <f>IFERROR(IF(Ações!$L2234="","",Ações!$K2234*Ações!$L2234),0)</f>
        <v>3.7224E-2</v>
      </c>
      <c r="P2234" s="67">
        <f t="shared" si="34"/>
        <v>0.06</v>
      </c>
      <c r="Q2234" s="67">
        <f>IFERROR(Ações!$O2234/Ações!$M2234,0)</f>
        <v>0.93059999999999998</v>
      </c>
      <c r="R2234" s="67">
        <f>IFERROR(IF(Ações!$B2234="","",VLOOKUP(Table_1[[#This Row],[AÇÕES]],'Dados Status Invest STOCKS'!A2220:AD2835,18)/100),0)</f>
        <v>1.3500000000000002E-2</v>
      </c>
      <c r="S2234" s="65">
        <f>IFERROR(IF(Ações!$B2234="","",VLOOKUP(Table_1[[#This Row],[AÇÕES]],'Dados Status Invest STOCKS'!A2220:AD2835,25)/100),0)</f>
        <v>0</v>
      </c>
      <c r="T2234" s="67">
        <f>(1-Ações!$Q2234)*Ações!$R2234</f>
        <v>9.3690000000000038E-4</v>
      </c>
      <c r="U2234" s="68">
        <f>IF(Ações!$S2234=0,Ações!$T2234,IF(Ações!$T2234=0,Ações!$S2234,AVERAGE(Ações!$S2234,Ações!$T2234)))</f>
        <v>9.3690000000000038E-4</v>
      </c>
    </row>
    <row r="2235" spans="2:21" ht="15" customHeight="1" x14ac:dyDescent="0.2">
      <c r="B2235" s="63" t="str">
        <f>IFERROR('Dados Status Invest STOCKS'!A2222,"-")</f>
        <v>HLF</v>
      </c>
      <c r="C2235" s="45">
        <f>IFERROR((Ações!$D2235-Ações!$K2235)/Ações!$D2235,0)</f>
        <v>0</v>
      </c>
      <c r="D2235" s="46">
        <f>(Ações!$O2235)/0.06</f>
        <v>0</v>
      </c>
      <c r="E2235" s="47">
        <f>IFERROR((Ações!$F2235-Ações!$K2235)/Ações!$F2235,0)</f>
        <v>0</v>
      </c>
      <c r="F2235" s="46" t="str">
        <f>IF(OR(Ações!$N2235&lt;0,Ações!$M2235&lt;0),"",(22.5*Ações!$M2235*Ações!$N2235)^0.5)</f>
        <v/>
      </c>
      <c r="G2235" s="47">
        <f>IFERROR((Ações!$H2235-Ações!$K2235)/Ações!$H2235,0)</f>
        <v>0</v>
      </c>
      <c r="H2235" s="48">
        <f>IFERROR(Ações!$I2235/(Ações!$P2235-Table_1[[#This Row],[CAGR LUCRO 5A]]),0)</f>
        <v>0</v>
      </c>
      <c r="I2235" s="48">
        <f>IF(Ações!$S2235&lt;0,"",Ações!$O2235*(1+Ações!$S2235))</f>
        <v>0</v>
      </c>
      <c r="J2235" s="49">
        <f>IFERROR(IF(Ações!$B2235="","",(VLOOKUP(Table_1[[#This Row],[AÇÕES]],'Dados Status Invest STOCKS'!A2221:AD2836,4)/Table_1[[#This Row],[LPA]]))/100,0)</f>
        <v>2.3457076566125293E-2</v>
      </c>
      <c r="K2235" s="64">
        <f>IFERROR(IF(Ações!$B2235="","",VLOOKUP(Table_1[[#This Row],[AÇÕES]],'Dados Status Invest STOCKS'!A2221:AD2836,2)),0)</f>
        <v>43.54</v>
      </c>
      <c r="L2235" s="65">
        <f>IFERROR(IF(Ações!$B2235="","",VLOOKUP(Table_1[[#This Row],[AÇÕES]],'Dados Status Invest STOCKS'!A2221:AD2836,3)/100),0)</f>
        <v>0</v>
      </c>
      <c r="M2235" s="66">
        <f>IFERROR(IF(Ações!$B2235="","",VLOOKUP(Table_1[[#This Row],[AÇÕES]],'Dados Status Invest STOCKS'!A2221:AD2836,28)),0)</f>
        <v>4.3099999999999996</v>
      </c>
      <c r="N2235" s="66">
        <f>IFERROR(IF(Ações!$B2235="","",VLOOKUP(Table_1[[#This Row],[AÇÕES]],'Dados Status Invest STOCKS'!A2221:AD2836,27)),0)</f>
        <v>-11.89</v>
      </c>
      <c r="O2235" s="66">
        <f>IFERROR(IF(Ações!$L2235="","",Ações!$K2235*Ações!$L2235),0)</f>
        <v>0</v>
      </c>
      <c r="P2235" s="67">
        <f t="shared" si="34"/>
        <v>0.06</v>
      </c>
      <c r="Q2235" s="67">
        <f>IFERROR(Ações!$O2235/Ações!$M2235,0)</f>
        <v>0</v>
      </c>
      <c r="R2235" s="67">
        <f>IFERROR(IF(Ações!$B2235="","",VLOOKUP(Table_1[[#This Row],[AÇÕES]],'Dados Status Invest STOCKS'!A2221:AD2836,18)/100),0)</f>
        <v>-0.36210000000000003</v>
      </c>
      <c r="S2235" s="65">
        <f>IFERROR(IF(Ações!$B2235="","",VLOOKUP(Table_1[[#This Row],[AÇÕES]],'Dados Status Invest STOCKS'!A2221:AD2836,25)/100),0)</f>
        <v>1.9E-2</v>
      </c>
      <c r="T2235" s="67">
        <f>(1-Ações!$Q2235)*Ações!$R2235</f>
        <v>-0.36210000000000003</v>
      </c>
      <c r="U2235" s="68">
        <f>IF(Ações!$S2235=0,Ações!$T2235,IF(Ações!$T2235=0,Ações!$S2235,AVERAGE(Ações!$S2235,Ações!$T2235)))</f>
        <v>-0.17155000000000001</v>
      </c>
    </row>
    <row r="2236" spans="2:21" ht="15" customHeight="1" x14ac:dyDescent="0.2">
      <c r="B2236" s="63" t="str">
        <f>IFERROR('Dados Status Invest STOCKS'!A2223,"-")</f>
        <v>HLG</v>
      </c>
      <c r="C2236" s="45">
        <f>IFERROR((Ações!$D2236-Ações!$K2236)/Ações!$D2236,0)</f>
        <v>0</v>
      </c>
      <c r="D2236" s="46">
        <f>(Ações!$O2236)/0.06</f>
        <v>0</v>
      </c>
      <c r="E2236" s="47">
        <f>IFERROR((Ações!$F2236-Ações!$K2236)/Ações!$F2236,0)</f>
        <v>0.61263535634155997</v>
      </c>
      <c r="F2236" s="46">
        <f>IF(OR(Ações!$N2236&lt;0,Ações!$M2236&lt;0),"",(22.5*Ações!$M2236*Ações!$N2236)^0.5)</f>
        <v>28.009784004879439</v>
      </c>
      <c r="G2236" s="47">
        <f>IFERROR((Ações!$H2236-Ações!$K2236)/Ações!$H2236,0)</f>
        <v>0</v>
      </c>
      <c r="H2236" s="48">
        <f>IFERROR(Ações!$I2236/(Ações!$P2236-Table_1[[#This Row],[CAGR LUCRO 5A]]),0)</f>
        <v>0</v>
      </c>
      <c r="I2236" s="48">
        <f>IF(Ações!$S2236&lt;0,"",Ações!$O2236*(1+Ações!$S2236))</f>
        <v>0</v>
      </c>
      <c r="J2236" s="49">
        <f>IFERROR(IF(Ações!$B2236="","",(VLOOKUP(Table_1[[#This Row],[AÇÕES]],'Dados Status Invest STOCKS'!A2222:AD2837,4)/Table_1[[#This Row],[LPA]]))/100,0)</f>
        <v>1.7661290322580646E-2</v>
      </c>
      <c r="K2236" s="64">
        <f>IFERROR(IF(Ações!$B2236="","",VLOOKUP(Table_1[[#This Row],[AÇÕES]],'Dados Status Invest STOCKS'!A2222:AD2837,2)),0)</f>
        <v>10.85</v>
      </c>
      <c r="L2236" s="65">
        <f>IFERROR(IF(Ações!$B2236="","",VLOOKUP(Table_1[[#This Row],[AÇÕES]],'Dados Status Invest STOCKS'!A2222:AD2837,3)/100),0)</f>
        <v>0</v>
      </c>
      <c r="M2236" s="66">
        <f>IFERROR(IF(Ações!$B2236="","",VLOOKUP(Table_1[[#This Row],[AÇÕES]],'Dados Status Invest STOCKS'!A2222:AD2837,28)),0)</f>
        <v>2.48</v>
      </c>
      <c r="N2236" s="66">
        <f>IFERROR(IF(Ações!$B2236="","",VLOOKUP(Table_1[[#This Row],[AÇÕES]],'Dados Status Invest STOCKS'!A2222:AD2837,27)),0)</f>
        <v>14.06</v>
      </c>
      <c r="O2236" s="66">
        <f>IFERROR(IF(Ações!$L2236="","",Ações!$K2236*Ações!$L2236),0)</f>
        <v>0</v>
      </c>
      <c r="P2236" s="67">
        <f t="shared" si="34"/>
        <v>0.06</v>
      </c>
      <c r="Q2236" s="67">
        <f>IFERROR(Ações!$O2236/Ações!$M2236,0)</f>
        <v>0</v>
      </c>
      <c r="R2236" s="67">
        <f>IFERROR(IF(Ações!$B2236="","",VLOOKUP(Table_1[[#This Row],[AÇÕES]],'Dados Status Invest STOCKS'!A2222:AD2837,18)/100),0)</f>
        <v>0.1764</v>
      </c>
      <c r="S2236" s="65">
        <f>IFERROR(IF(Ações!$B2236="","",VLOOKUP(Table_1[[#This Row],[AÇÕES]],'Dados Status Invest STOCKS'!A2222:AD2837,25)/100),0)</f>
        <v>0.19020000000000001</v>
      </c>
      <c r="T2236" s="67">
        <f>(1-Ações!$Q2236)*Ações!$R2236</f>
        <v>0.1764</v>
      </c>
      <c r="U2236" s="68">
        <f>IF(Ações!$S2236=0,Ações!$T2236,IF(Ações!$T2236=0,Ações!$S2236,AVERAGE(Ações!$S2236,Ações!$T2236)))</f>
        <v>0.18330000000000002</v>
      </c>
    </row>
    <row r="2237" spans="2:21" ht="15" customHeight="1" x14ac:dyDescent="0.2">
      <c r="B2237" s="63" t="str">
        <f>IFERROR('Dados Status Invest STOCKS'!A2224,"-")</f>
        <v>HLI</v>
      </c>
      <c r="C2237" s="45">
        <f>IFERROR((Ações!$D2237-Ações!$K2237)/Ações!$D2237,0)</f>
        <v>-2.7974683544303796</v>
      </c>
      <c r="D2237" s="46">
        <f>(Ações!$O2237)/0.06</f>
        <v>26.875800000000002</v>
      </c>
      <c r="E2237" s="47">
        <f>IFERROR((Ações!$F2237-Ações!$K2237)/Ações!$F2237,0)</f>
        <v>-0.89877426703254293</v>
      </c>
      <c r="F2237" s="46">
        <f>IF(OR(Ações!$N2237&lt;0,Ações!$M2237&lt;0),"",(22.5*Ações!$M2237*Ações!$N2237)^0.5)</f>
        <v>53.750465114266689</v>
      </c>
      <c r="G2237" s="47">
        <f>IFERROR((Ações!$H2237-Ações!$K2237)/Ações!$H2237,0)</f>
        <v>14.595874355368023</v>
      </c>
      <c r="H2237" s="48">
        <f>IFERROR(Ações!$I2237/(Ações!$P2237-Table_1[[#This Row],[CAGR LUCRO 5A]]),0)</f>
        <v>-7.5066889655172435</v>
      </c>
      <c r="I2237" s="48">
        <f>IF(Ações!$S2237&lt;0,"",Ações!$O2237*(1+Ações!$S2237))</f>
        <v>2.1769398000000004</v>
      </c>
      <c r="J2237" s="49">
        <f>IFERROR(IF(Ações!$B2237="","",(VLOOKUP(Table_1[[#This Row],[AÇÕES]],'Dados Status Invest STOCKS'!A2223:AD2838,4)/Table_1[[#This Row],[LPA]]))/100,0)</f>
        <v>2.7491803278688526E-2</v>
      </c>
      <c r="K2237" s="64">
        <f>IFERROR(IF(Ações!$B2237="","",VLOOKUP(Table_1[[#This Row],[AÇÕES]],'Dados Status Invest STOCKS'!A2223:AD2838,2)),0)</f>
        <v>102.06</v>
      </c>
      <c r="L2237" s="65">
        <f>IFERROR(IF(Ações!$B2237="","",VLOOKUP(Table_1[[#This Row],[AÇÕES]],'Dados Status Invest STOCKS'!A2223:AD2838,3)/100),0)</f>
        <v>1.5800000000000002E-2</v>
      </c>
      <c r="M2237" s="66">
        <f>IFERROR(IF(Ações!$B2237="","",VLOOKUP(Table_1[[#This Row],[AÇÕES]],'Dados Status Invest STOCKS'!A2223:AD2838,28)),0)</f>
        <v>6.1</v>
      </c>
      <c r="N2237" s="66">
        <f>IFERROR(IF(Ações!$B2237="","",VLOOKUP(Table_1[[#This Row],[AÇÕES]],'Dados Status Invest STOCKS'!A2223:AD2838,27)),0)</f>
        <v>21.05</v>
      </c>
      <c r="O2237" s="66">
        <f>IFERROR(IF(Ações!$L2237="","",Ações!$K2237*Ações!$L2237),0)</f>
        <v>1.6125480000000001</v>
      </c>
      <c r="P2237" s="67">
        <f t="shared" si="34"/>
        <v>0.06</v>
      </c>
      <c r="Q2237" s="67">
        <f>IFERROR(Ações!$O2237/Ações!$M2237,0)</f>
        <v>0.26435213114754103</v>
      </c>
      <c r="R2237" s="67">
        <f>IFERROR(IF(Ações!$B2237="","",VLOOKUP(Table_1[[#This Row],[AÇÕES]],'Dados Status Invest STOCKS'!A2223:AD2838,18)/100),0)</f>
        <v>0.2898</v>
      </c>
      <c r="S2237" s="65">
        <f>IFERROR(IF(Ações!$B2237="","",VLOOKUP(Table_1[[#This Row],[AÇÕES]],'Dados Status Invest STOCKS'!A2223:AD2838,25)/100),0)</f>
        <v>0.35</v>
      </c>
      <c r="T2237" s="67">
        <f>(1-Ações!$Q2237)*Ações!$R2237</f>
        <v>0.21319075239344262</v>
      </c>
      <c r="U2237" s="68">
        <f>IF(Ações!$S2237=0,Ações!$T2237,IF(Ações!$T2237=0,Ações!$S2237,AVERAGE(Ações!$S2237,Ações!$T2237)))</f>
        <v>0.28159537619672131</v>
      </c>
    </row>
    <row r="2238" spans="2:21" ht="15" customHeight="1" x14ac:dyDescent="0.2">
      <c r="B2238" s="63" t="str">
        <f>IFERROR('Dados Status Invest STOCKS'!A2225,"-")</f>
        <v>HLIO</v>
      </c>
      <c r="C2238" s="45">
        <f>IFERROR((Ações!$D2238-Ações!$K2238)/Ações!$D2238,0)</f>
        <v>-12.636363636363633</v>
      </c>
      <c r="D2238" s="46">
        <f>(Ações!$O2238)/0.06</f>
        <v>6.0074666666666676</v>
      </c>
      <c r="E2238" s="47">
        <f>IFERROR((Ações!$F2238-Ações!$K2238)/Ações!$F2238,0)</f>
        <v>-1.5713449719107839</v>
      </c>
      <c r="F2238" s="46">
        <f>IF(OR(Ações!$N2238&lt;0,Ações!$M2238&lt;0),"",(22.5*Ações!$M2238*Ações!$N2238)^0.5)</f>
        <v>31.858813537230166</v>
      </c>
      <c r="G2238" s="47">
        <f>IFERROR((Ações!$H2238-Ações!$K2238)/Ações!$H2238,0)</f>
        <v>0</v>
      </c>
      <c r="H2238" s="48">
        <f>IFERROR(Ações!$I2238/(Ações!$P2238-Table_1[[#This Row],[CAGR LUCRO 5A]]),0)</f>
        <v>0</v>
      </c>
      <c r="I2238" s="48" t="str">
        <f>IF(Ações!$S2238&lt;0,"",Ações!$O2238*(1+Ações!$S2238))</f>
        <v/>
      </c>
      <c r="J2238" s="49">
        <f>IFERROR(IF(Ações!$B2238="","",(VLOOKUP(Table_1[[#This Row],[AÇÕES]],'Dados Status Invest STOCKS'!A2224:AD2839,4)/Table_1[[#This Row],[LPA]]))/100,0)</f>
        <v>0.16648648648648648</v>
      </c>
      <c r="K2238" s="64">
        <f>IFERROR(IF(Ações!$B2238="","",VLOOKUP(Table_1[[#This Row],[AÇÕES]],'Dados Status Invest STOCKS'!A2224:AD2839,2)),0)</f>
        <v>81.92</v>
      </c>
      <c r="L2238" s="65">
        <f>IFERROR(IF(Ações!$B2238="","",VLOOKUP(Table_1[[#This Row],[AÇÕES]],'Dados Status Invest STOCKS'!A2224:AD2839,3)/100),0)</f>
        <v>4.4000000000000003E-3</v>
      </c>
      <c r="M2238" s="66">
        <f>IFERROR(IF(Ações!$B2238="","",VLOOKUP(Table_1[[#This Row],[AÇÕES]],'Dados Status Invest STOCKS'!A2224:AD2839,28)),0)</f>
        <v>2.2200000000000002</v>
      </c>
      <c r="N2238" s="66">
        <f>IFERROR(IF(Ações!$B2238="","",VLOOKUP(Table_1[[#This Row],[AÇÕES]],'Dados Status Invest STOCKS'!A2224:AD2839,27)),0)</f>
        <v>20.32</v>
      </c>
      <c r="O2238" s="66">
        <f>IFERROR(IF(Ações!$L2238="","",Ações!$K2238*Ações!$L2238),0)</f>
        <v>0.36044800000000005</v>
      </c>
      <c r="P2238" s="67">
        <f t="shared" si="34"/>
        <v>0.06</v>
      </c>
      <c r="Q2238" s="67">
        <f>IFERROR(Ações!$O2238/Ações!$M2238,0)</f>
        <v>0.16236396396396396</v>
      </c>
      <c r="R2238" s="67">
        <f>IFERROR(IF(Ações!$B2238="","",VLOOKUP(Table_1[[#This Row],[AÇÕES]],'Dados Status Invest STOCKS'!A2224:AD2839,18)/100),0)</f>
        <v>0.1091</v>
      </c>
      <c r="S2238" s="65">
        <f>IFERROR(IF(Ações!$B2238="","",VLOOKUP(Table_1[[#This Row],[AÇÕES]],'Dados Status Invest STOCKS'!A2224:AD2839,25)/100),0)</f>
        <v>-0.15570000000000001</v>
      </c>
      <c r="T2238" s="67">
        <f>(1-Ações!$Q2238)*Ações!$R2238</f>
        <v>9.138609153153153E-2</v>
      </c>
      <c r="U2238" s="68">
        <f>IF(Ações!$S2238=0,Ações!$T2238,IF(Ações!$T2238=0,Ações!$S2238,AVERAGE(Ações!$S2238,Ações!$T2238)))</f>
        <v>-3.2156954234234238E-2</v>
      </c>
    </row>
    <row r="2239" spans="2:21" ht="15" customHeight="1" x14ac:dyDescent="0.2">
      <c r="B2239" s="63" t="str">
        <f>IFERROR('Dados Status Invest STOCKS'!A2226,"-")</f>
        <v>HLIT</v>
      </c>
      <c r="C2239" s="45">
        <f>IFERROR((Ações!$D2239-Ações!$K2239)/Ações!$D2239,0)</f>
        <v>0</v>
      </c>
      <c r="D2239" s="46">
        <f>(Ações!$O2239)/0.06</f>
        <v>0</v>
      </c>
      <c r="E2239" s="47">
        <f>IFERROR((Ações!$F2239-Ações!$K2239)/Ações!$F2239,0)</f>
        <v>0</v>
      </c>
      <c r="F2239" s="46">
        <f>IF(OR(Ações!$N2239&lt;0,Ações!$M2239&lt;0),"",(22.5*Ações!$M2239*Ações!$N2239)^0.5)</f>
        <v>0</v>
      </c>
      <c r="G2239" s="47">
        <f>IFERROR((Ações!$H2239-Ações!$K2239)/Ações!$H2239,0)</f>
        <v>0</v>
      </c>
      <c r="H2239" s="48">
        <f>IFERROR(Ações!$I2239/(Ações!$P2239-Table_1[[#This Row],[CAGR LUCRO 5A]]),0)</f>
        <v>0</v>
      </c>
      <c r="I2239" s="48">
        <f>IF(Ações!$S2239&lt;0,"",Ações!$O2239*(1+Ações!$S2239))</f>
        <v>0</v>
      </c>
      <c r="J2239" s="49">
        <f>IFERROR(IF(Ações!$B2239="","",(VLOOKUP(Table_1[[#This Row],[AÇÕES]],'Dados Status Invest STOCKS'!A2225:AD2840,4)/Table_1[[#This Row],[LPA]]))/100,0)</f>
        <v>0</v>
      </c>
      <c r="K2239" s="64">
        <f>IFERROR(IF(Ações!$B2239="","",VLOOKUP(Table_1[[#This Row],[AÇÕES]],'Dados Status Invest STOCKS'!A2225:AD2840,2)),0)</f>
        <v>10.73</v>
      </c>
      <c r="L2239" s="65">
        <f>IFERROR(IF(Ações!$B2239="","",VLOOKUP(Table_1[[#This Row],[AÇÕES]],'Dados Status Invest STOCKS'!A2225:AD2840,3)/100),0)</f>
        <v>0</v>
      </c>
      <c r="M2239" s="66">
        <f>IFERROR(IF(Ações!$B2239="","",VLOOKUP(Table_1[[#This Row],[AÇÕES]],'Dados Status Invest STOCKS'!A2225:AD2840,28)),0)</f>
        <v>0</v>
      </c>
      <c r="N2239" s="66">
        <f>IFERROR(IF(Ações!$B2239="","",VLOOKUP(Table_1[[#This Row],[AÇÕES]],'Dados Status Invest STOCKS'!A2225:AD2840,27)),0)</f>
        <v>2.61</v>
      </c>
      <c r="O2239" s="66">
        <f>IFERROR(IF(Ações!$L2239="","",Ações!$K2239*Ações!$L2239),0)</f>
        <v>0</v>
      </c>
      <c r="P2239" s="67">
        <f t="shared" si="34"/>
        <v>0.06</v>
      </c>
      <c r="Q2239" s="67">
        <f>IFERROR(Ações!$O2239/Ações!$M2239,0)</f>
        <v>0</v>
      </c>
      <c r="R2239" s="67">
        <f>IFERROR(IF(Ações!$B2239="","",VLOOKUP(Table_1[[#This Row],[AÇÕES]],'Dados Status Invest STOCKS'!A2225:AD2840,18)/100),0)</f>
        <v>-2.0000000000000001E-4</v>
      </c>
      <c r="S2239" s="65">
        <f>IFERROR(IF(Ações!$B2239="","",VLOOKUP(Table_1[[#This Row],[AÇÕES]],'Dados Status Invest STOCKS'!A2225:AD2840,25)/100),0)</f>
        <v>0</v>
      </c>
      <c r="T2239" s="67">
        <f>(1-Ações!$Q2239)*Ações!$R2239</f>
        <v>-2.0000000000000001E-4</v>
      </c>
      <c r="U2239" s="68">
        <f>IF(Ações!$S2239=0,Ações!$T2239,IF(Ações!$T2239=0,Ações!$S2239,AVERAGE(Ações!$S2239,Ações!$T2239)))</f>
        <v>-2.0000000000000001E-4</v>
      </c>
    </row>
    <row r="2240" spans="2:21" ht="15" customHeight="1" x14ac:dyDescent="0.2">
      <c r="B2240" s="63" t="str">
        <f>IFERROR('Dados Status Invest STOCKS'!A2227,"-")</f>
        <v>HLNE</v>
      </c>
      <c r="C2240" s="45">
        <f>IFERROR((Ações!$D2240-Ações!$K2240)/Ações!$D2240,0)</f>
        <v>-2.7267080745341623</v>
      </c>
      <c r="D2240" s="46">
        <f>(Ações!$O2240)/0.06</f>
        <v>22.741249999999997</v>
      </c>
      <c r="E2240" s="47">
        <f>IFERROR((Ações!$F2240-Ações!$K2240)/Ações!$F2240,0)</f>
        <v>-2.0871275039901342</v>
      </c>
      <c r="F2240" s="46">
        <f>IF(OR(Ações!$N2240&lt;0,Ações!$M2240&lt;0),"",(22.5*Ações!$M2240*Ações!$N2240)^0.5)</f>
        <v>27.452704784774852</v>
      </c>
      <c r="G2240" s="47">
        <f>IFERROR((Ações!$H2240-Ações!$K2240)/Ações!$H2240,0)</f>
        <v>-2.7267080745341623</v>
      </c>
      <c r="H2240" s="48">
        <f>IFERROR(Ações!$I2240/(Ações!$P2240-Table_1[[#This Row],[CAGR LUCRO 5A]]),0)</f>
        <v>22.741249999999997</v>
      </c>
      <c r="I2240" s="48">
        <f>IF(Ações!$S2240&lt;0,"",Ações!$O2240*(1+Ações!$S2240))</f>
        <v>1.3644749999999999</v>
      </c>
      <c r="J2240" s="49">
        <f>IFERROR(IF(Ações!$B2240="","",(VLOOKUP(Table_1[[#This Row],[AÇÕES]],'Dados Status Invest STOCKS'!A2226:AD2841,4)/Table_1[[#This Row],[LPA]]))/100,0)</f>
        <v>4.9902912621359222E-2</v>
      </c>
      <c r="K2240" s="64">
        <f>IFERROR(IF(Ações!$B2240="","",VLOOKUP(Table_1[[#This Row],[AÇÕES]],'Dados Status Invest STOCKS'!A2226:AD2841,2)),0)</f>
        <v>84.75</v>
      </c>
      <c r="L2240" s="65">
        <f>IFERROR(IF(Ações!$B2240="","",VLOOKUP(Table_1[[#This Row],[AÇÕES]],'Dados Status Invest STOCKS'!A2226:AD2841,3)/100),0)</f>
        <v>1.61E-2</v>
      </c>
      <c r="M2240" s="66">
        <f>IFERROR(IF(Ações!$B2240="","",VLOOKUP(Table_1[[#This Row],[AÇÕES]],'Dados Status Invest STOCKS'!A2226:AD2841,28)),0)</f>
        <v>4.12</v>
      </c>
      <c r="N2240" s="66">
        <f>IFERROR(IF(Ações!$B2240="","",VLOOKUP(Table_1[[#This Row],[AÇÕES]],'Dados Status Invest STOCKS'!A2226:AD2841,27)),0)</f>
        <v>8.1300000000000008</v>
      </c>
      <c r="O2240" s="66">
        <f>IFERROR(IF(Ações!$L2240="","",Ações!$K2240*Ações!$L2240),0)</f>
        <v>1.3644749999999999</v>
      </c>
      <c r="P2240" s="67">
        <f t="shared" si="34"/>
        <v>0.06</v>
      </c>
      <c r="Q2240" s="67">
        <f>IFERROR(Ações!$O2240/Ações!$M2240,0)</f>
        <v>0.33118325242718444</v>
      </c>
      <c r="R2240" s="67">
        <f>IFERROR(IF(Ações!$B2240="","",VLOOKUP(Table_1[[#This Row],[AÇÕES]],'Dados Status Invest STOCKS'!A2226:AD2841,18)/100),0)</f>
        <v>0.50719999999999998</v>
      </c>
      <c r="S2240" s="65">
        <f>IFERROR(IF(Ações!$B2240="","",VLOOKUP(Table_1[[#This Row],[AÇÕES]],'Dados Status Invest STOCKS'!A2226:AD2841,25)/100),0)</f>
        <v>0</v>
      </c>
      <c r="T2240" s="67">
        <f>(1-Ações!$Q2240)*Ações!$R2240</f>
        <v>0.33922385436893199</v>
      </c>
      <c r="U2240" s="68">
        <f>IF(Ações!$S2240=0,Ações!$T2240,IF(Ações!$T2240=0,Ações!$S2240,AVERAGE(Ações!$S2240,Ações!$T2240)))</f>
        <v>0.33922385436893199</v>
      </c>
    </row>
    <row r="2241" spans="2:21" ht="15" customHeight="1" x14ac:dyDescent="0.2">
      <c r="B2241" s="63" t="str">
        <f>IFERROR('Dados Status Invest STOCKS'!A2228,"-")</f>
        <v>HLT</v>
      </c>
      <c r="C2241" s="45">
        <f>IFERROR((Ações!$D2241-Ações!$K2241)/Ações!$D2241,0)</f>
        <v>0</v>
      </c>
      <c r="D2241" s="46">
        <f>(Ações!$O2241)/0.06</f>
        <v>0</v>
      </c>
      <c r="E2241" s="47">
        <f>IFERROR((Ações!$F2241-Ações!$K2241)/Ações!$F2241,0)</f>
        <v>0</v>
      </c>
      <c r="F2241" s="46" t="str">
        <f>IF(OR(Ações!$N2241&lt;0,Ações!$M2241&lt;0),"",(22.5*Ações!$M2241*Ações!$N2241)^0.5)</f>
        <v/>
      </c>
      <c r="G2241" s="47">
        <f>IFERROR((Ações!$H2241-Ações!$K2241)/Ações!$H2241,0)</f>
        <v>0</v>
      </c>
      <c r="H2241" s="48">
        <f>IFERROR(Ações!$I2241/(Ações!$P2241-Table_1[[#This Row],[CAGR LUCRO 5A]]),0)</f>
        <v>0</v>
      </c>
      <c r="I2241" s="48">
        <f>IF(Ações!$S2241&lt;0,"",Ações!$O2241*(1+Ações!$S2241))</f>
        <v>0</v>
      </c>
      <c r="J2241" s="49">
        <f>IFERROR(IF(Ações!$B2241="","",(VLOOKUP(Table_1[[#This Row],[AÇÕES]],'Dados Status Invest STOCKS'!A2227:AD2842,4)/Table_1[[#This Row],[LPA]]))/100,0)</f>
        <v>71.712142857142851</v>
      </c>
      <c r="K2241" s="64">
        <f>IFERROR(IF(Ações!$B2241="","",VLOOKUP(Table_1[[#This Row],[AÇÕES]],'Dados Status Invest STOCKS'!A2227:AD2842,2)),0)</f>
        <v>140.47999999999999</v>
      </c>
      <c r="L2241" s="65">
        <f>IFERROR(IF(Ações!$B2241="","",VLOOKUP(Table_1[[#This Row],[AÇÕES]],'Dados Status Invest STOCKS'!A2227:AD2842,3)/100),0)</f>
        <v>0</v>
      </c>
      <c r="M2241" s="66">
        <f>IFERROR(IF(Ações!$B2241="","",VLOOKUP(Table_1[[#This Row],[AÇÕES]],'Dados Status Invest STOCKS'!A2227:AD2842,28)),0)</f>
        <v>0.14000000000000001</v>
      </c>
      <c r="N2241" s="66">
        <f>IFERROR(IF(Ações!$B2241="","",VLOOKUP(Table_1[[#This Row],[AÇÕES]],'Dados Status Invest STOCKS'!A2227:AD2842,27)),0)</f>
        <v>-4.05</v>
      </c>
      <c r="O2241" s="66">
        <f>IFERROR(IF(Ações!$L2241="","",Ações!$K2241*Ações!$L2241),0)</f>
        <v>0</v>
      </c>
      <c r="P2241" s="67">
        <f t="shared" si="34"/>
        <v>0.06</v>
      </c>
      <c r="Q2241" s="67">
        <f>IFERROR(Ações!$O2241/Ações!$M2241,0)</f>
        <v>0</v>
      </c>
      <c r="R2241" s="67">
        <f>IFERROR(IF(Ações!$B2241="","",VLOOKUP(Table_1[[#This Row],[AÇÕES]],'Dados Status Invest STOCKS'!A2227:AD2842,18)/100),0)</f>
        <v>-3.4599999999999999E-2</v>
      </c>
      <c r="S2241" s="65">
        <f>IFERROR(IF(Ações!$B2241="","",VLOOKUP(Table_1[[#This Row],[AÇÕES]],'Dados Status Invest STOCKS'!A2227:AD2842,25)/100),0)</f>
        <v>0</v>
      </c>
      <c r="T2241" s="67">
        <f>(1-Ações!$Q2241)*Ações!$R2241</f>
        <v>-3.4599999999999999E-2</v>
      </c>
      <c r="U2241" s="68">
        <f>IF(Ações!$S2241=0,Ações!$T2241,IF(Ações!$T2241=0,Ações!$S2241,AVERAGE(Ações!$S2241,Ações!$T2241)))</f>
        <v>-3.4599999999999999E-2</v>
      </c>
    </row>
    <row r="2242" spans="2:21" ht="15" customHeight="1" x14ac:dyDescent="0.2">
      <c r="B2242" s="63" t="str">
        <f>IFERROR('Dados Status Invest STOCKS'!A2229,"-")</f>
        <v>HLX</v>
      </c>
      <c r="C2242" s="45">
        <f>IFERROR((Ações!$D2242-Ações!$K2242)/Ações!$D2242,0)</f>
        <v>0</v>
      </c>
      <c r="D2242" s="46">
        <f>(Ações!$O2242)/0.06</f>
        <v>0</v>
      </c>
      <c r="E2242" s="47">
        <f>IFERROR((Ações!$F2242-Ações!$K2242)/Ações!$F2242,0)</f>
        <v>0</v>
      </c>
      <c r="F2242" s="46" t="str">
        <f>IF(OR(Ações!$N2242&lt;0,Ações!$M2242&lt;0),"",(22.5*Ações!$M2242*Ações!$N2242)^0.5)</f>
        <v/>
      </c>
      <c r="G2242" s="47">
        <f>IFERROR((Ações!$H2242-Ações!$K2242)/Ações!$H2242,0)</f>
        <v>0</v>
      </c>
      <c r="H2242" s="48">
        <f>IFERROR(Ações!$I2242/(Ações!$P2242-Table_1[[#This Row],[CAGR LUCRO 5A]]),0)</f>
        <v>0</v>
      </c>
      <c r="I2242" s="48">
        <f>IF(Ações!$S2242&lt;0,"",Ações!$O2242*(1+Ações!$S2242))</f>
        <v>0</v>
      </c>
      <c r="J2242" s="49">
        <f>IFERROR(IF(Ações!$B2242="","",(VLOOKUP(Table_1[[#This Row],[AÇÕES]],'Dados Status Invest STOCKS'!A2228:AD2843,4)/Table_1[[#This Row],[LPA]]))/100,0)</f>
        <v>0.7823809523809524</v>
      </c>
      <c r="K2242" s="64">
        <f>IFERROR(IF(Ações!$B2242="","",VLOOKUP(Table_1[[#This Row],[AÇÕES]],'Dados Status Invest STOCKS'!A2228:AD2843,2)),0)</f>
        <v>3.44</v>
      </c>
      <c r="L2242" s="65">
        <f>IFERROR(IF(Ações!$B2242="","",VLOOKUP(Table_1[[#This Row],[AÇÕES]],'Dados Status Invest STOCKS'!A2228:AD2843,3)/100),0)</f>
        <v>0</v>
      </c>
      <c r="M2242" s="66">
        <f>IFERROR(IF(Ações!$B2242="","",VLOOKUP(Table_1[[#This Row],[AÇÕES]],'Dados Status Invest STOCKS'!A2228:AD2843,28)),0)</f>
        <v>-0.21</v>
      </c>
      <c r="N2242" s="66">
        <f>IFERROR(IF(Ações!$B2242="","",VLOOKUP(Table_1[[#This Row],[AÇÕES]],'Dados Status Invest STOCKS'!A2228:AD2843,27)),0)</f>
        <v>11.07</v>
      </c>
      <c r="O2242" s="66">
        <f>IFERROR(IF(Ações!$L2242="","",Ações!$K2242*Ações!$L2242),0)</f>
        <v>0</v>
      </c>
      <c r="P2242" s="67">
        <f t="shared" si="34"/>
        <v>0.06</v>
      </c>
      <c r="Q2242" s="67">
        <f>IFERROR(Ações!$O2242/Ações!$M2242,0)</f>
        <v>0</v>
      </c>
      <c r="R2242" s="67">
        <f>IFERROR(IF(Ações!$B2242="","",VLOOKUP(Table_1[[#This Row],[AÇÕES]],'Dados Status Invest STOCKS'!A2228:AD2843,18)/100),0)</f>
        <v>-1.89E-2</v>
      </c>
      <c r="S2242" s="65">
        <f>IFERROR(IF(Ações!$B2242="","",VLOOKUP(Table_1[[#This Row],[AÇÕES]],'Dados Status Invest STOCKS'!A2228:AD2843,25)/100),0)</f>
        <v>0</v>
      </c>
      <c r="T2242" s="67">
        <f>(1-Ações!$Q2242)*Ações!$R2242</f>
        <v>-1.89E-2</v>
      </c>
      <c r="U2242" s="68">
        <f>IF(Ações!$S2242=0,Ações!$T2242,IF(Ações!$T2242=0,Ações!$S2242,AVERAGE(Ações!$S2242,Ações!$T2242)))</f>
        <v>-1.89E-2</v>
      </c>
    </row>
    <row r="2243" spans="2:21" ht="15" customHeight="1" x14ac:dyDescent="0.2">
      <c r="B2243" s="63" t="str">
        <f>IFERROR('Dados Status Invest STOCKS'!A2230,"-")</f>
        <v>HMC</v>
      </c>
      <c r="C2243" s="45">
        <f>IFERROR((Ações!$D2243-Ações!$K2243)/Ações!$D2243,0)</f>
        <v>-0.51515151515151525</v>
      </c>
      <c r="D2243" s="46">
        <f>(Ações!$O2243)/0.06</f>
        <v>19.489799999999999</v>
      </c>
      <c r="E2243" s="47">
        <f>IFERROR((Ações!$F2243-Ações!$K2243)/Ações!$F2243,0)</f>
        <v>0.61744553835343974</v>
      </c>
      <c r="F2243" s="46">
        <f>IF(OR(Ações!$N2243&lt;0,Ações!$M2243&lt;0),"",(22.5*Ações!$M2243*Ações!$N2243)^0.5)</f>
        <v>77.191623574064039</v>
      </c>
      <c r="G2243" s="47">
        <f>IFERROR((Ações!$H2243-Ações!$K2243)/Ações!$H2243,0)</f>
        <v>3.3917542492997272</v>
      </c>
      <c r="H2243" s="48">
        <f>IFERROR(Ações!$I2243/(Ações!$P2243-Table_1[[#This Row],[CAGR LUCRO 5A]]),0)</f>
        <v>-12.34658619657349</v>
      </c>
      <c r="I2243" s="48">
        <f>IF(Ações!$S2243&lt;0,"",Ações!$O2243*(1+Ações!$S2243))</f>
        <v>1.3692364092</v>
      </c>
      <c r="J2243" s="49">
        <f>IFERROR(IF(Ações!$B2243="","",(VLOOKUP(Table_1[[#This Row],[AÇÕES]],'Dados Status Invest STOCKS'!A2229:AD2844,4)/Table_1[[#This Row],[LPA]]))/100,0)</f>
        <v>1.0882917466410749E-2</v>
      </c>
      <c r="K2243" s="64">
        <f>IFERROR(IF(Ações!$B2243="","",VLOOKUP(Table_1[[#This Row],[AÇÕES]],'Dados Status Invest STOCKS'!A2229:AD2844,2)),0)</f>
        <v>29.53</v>
      </c>
      <c r="L2243" s="65">
        <f>IFERROR(IF(Ações!$B2243="","",VLOOKUP(Table_1[[#This Row],[AÇÕES]],'Dados Status Invest STOCKS'!A2229:AD2844,3)/100),0)</f>
        <v>3.9599999999999996E-2</v>
      </c>
      <c r="M2243" s="66">
        <f>IFERROR(IF(Ações!$B2243="","",VLOOKUP(Table_1[[#This Row],[AÇÕES]],'Dados Status Invest STOCKS'!A2229:AD2844,28)),0)</f>
        <v>5.21</v>
      </c>
      <c r="N2243" s="66">
        <f>IFERROR(IF(Ações!$B2243="","",VLOOKUP(Table_1[[#This Row],[AÇÕES]],'Dados Status Invest STOCKS'!A2229:AD2844,27)),0)</f>
        <v>50.83</v>
      </c>
      <c r="O2243" s="66">
        <f>IFERROR(IF(Ações!$L2243="","",Ações!$K2243*Ações!$L2243),0)</f>
        <v>1.1693879999999999</v>
      </c>
      <c r="P2243" s="67">
        <f t="shared" si="34"/>
        <v>0.06</v>
      </c>
      <c r="Q2243" s="67">
        <f>IFERROR(Ações!$O2243/Ações!$M2243,0)</f>
        <v>0.22445067178502875</v>
      </c>
      <c r="R2243" s="67">
        <f>IFERROR(IF(Ações!$B2243="","",VLOOKUP(Table_1[[#This Row],[AÇÕES]],'Dados Status Invest STOCKS'!A2229:AD2844,18)/100),0)</f>
        <v>0.10249999999999999</v>
      </c>
      <c r="S2243" s="65">
        <f>IFERROR(IF(Ações!$B2243="","",VLOOKUP(Table_1[[#This Row],[AÇÕES]],'Dados Status Invest STOCKS'!A2229:AD2844,25)/100),0)</f>
        <v>0.1709</v>
      </c>
      <c r="T2243" s="67">
        <f>(1-Ações!$Q2243)*Ações!$R2243</f>
        <v>7.9493806142034551E-2</v>
      </c>
      <c r="U2243" s="68">
        <f>IF(Ações!$S2243=0,Ações!$T2243,IF(Ações!$T2243=0,Ações!$S2243,AVERAGE(Ações!$S2243,Ações!$T2243)))</f>
        <v>0.12519690307101727</v>
      </c>
    </row>
    <row r="2244" spans="2:21" ht="15" customHeight="1" x14ac:dyDescent="0.2">
      <c r="B2244" s="63" t="str">
        <f>IFERROR('Dados Status Invest STOCKS'!A2231,"-")</f>
        <v>HMHC</v>
      </c>
      <c r="C2244" s="45">
        <f>IFERROR((Ações!$D2244-Ações!$K2244)/Ações!$D2244,0)</f>
        <v>0</v>
      </c>
      <c r="D2244" s="46">
        <f>(Ações!$O2244)/0.06</f>
        <v>0</v>
      </c>
      <c r="E2244" s="47">
        <f>IFERROR((Ações!$F2244-Ações!$K2244)/Ações!$F2244,0)</f>
        <v>-0.82574935317038523</v>
      </c>
      <c r="F2244" s="46">
        <f>IF(OR(Ações!$N2244&lt;0,Ações!$M2244&lt;0),"",(22.5*Ações!$M2244*Ações!$N2244)^0.5)</f>
        <v>9.557719393244394</v>
      </c>
      <c r="G2244" s="47">
        <f>IFERROR((Ações!$H2244-Ações!$K2244)/Ações!$H2244,0)</f>
        <v>0</v>
      </c>
      <c r="H2244" s="48">
        <f>IFERROR(Ações!$I2244/(Ações!$P2244-Table_1[[#This Row],[CAGR LUCRO 5A]]),0)</f>
        <v>0</v>
      </c>
      <c r="I2244" s="48">
        <f>IF(Ações!$S2244&lt;0,"",Ações!$O2244*(1+Ações!$S2244))</f>
        <v>0</v>
      </c>
      <c r="J2244" s="49">
        <f>IFERROR(IF(Ações!$B2244="","",(VLOOKUP(Table_1[[#This Row],[AÇÕES]],'Dados Status Invest STOCKS'!A2230:AD2845,4)/Table_1[[#This Row],[LPA]]))/100,0)</f>
        <v>8.9142857142857149E-2</v>
      </c>
      <c r="K2244" s="64">
        <f>IFERROR(IF(Ações!$B2244="","",VLOOKUP(Table_1[[#This Row],[AÇÕES]],'Dados Status Invest STOCKS'!A2230:AD2845,2)),0)</f>
        <v>17.45</v>
      </c>
      <c r="L2244" s="65">
        <f>IFERROR(IF(Ações!$B2244="","",VLOOKUP(Table_1[[#This Row],[AÇÕES]],'Dados Status Invest STOCKS'!A2230:AD2845,3)/100),0)</f>
        <v>0</v>
      </c>
      <c r="M2244" s="66">
        <f>IFERROR(IF(Ações!$B2244="","",VLOOKUP(Table_1[[#This Row],[AÇÕES]],'Dados Status Invest STOCKS'!A2230:AD2845,28)),0)</f>
        <v>1.4</v>
      </c>
      <c r="N2244" s="66">
        <f>IFERROR(IF(Ações!$B2244="","",VLOOKUP(Table_1[[#This Row],[AÇÕES]],'Dados Status Invest STOCKS'!A2230:AD2845,27)),0)</f>
        <v>2.9</v>
      </c>
      <c r="O2244" s="66">
        <f>IFERROR(IF(Ações!$L2244="","",Ações!$K2244*Ações!$L2244),0)</f>
        <v>0</v>
      </c>
      <c r="P2244" s="67">
        <f t="shared" si="34"/>
        <v>0.06</v>
      </c>
      <c r="Q2244" s="67">
        <f>IFERROR(Ações!$O2244/Ações!$M2244,0)</f>
        <v>0</v>
      </c>
      <c r="R2244" s="67">
        <f>IFERROR(IF(Ações!$B2244="","",VLOOKUP(Table_1[[#This Row],[AÇÕES]],'Dados Status Invest STOCKS'!A2230:AD2845,18)/100),0)</f>
        <v>0.48310000000000003</v>
      </c>
      <c r="S2244" s="65">
        <f>IFERROR(IF(Ações!$B2244="","",VLOOKUP(Table_1[[#This Row],[AÇÕES]],'Dados Status Invest STOCKS'!A2230:AD2845,25)/100),0)</f>
        <v>0</v>
      </c>
      <c r="T2244" s="67">
        <f>(1-Ações!$Q2244)*Ações!$R2244</f>
        <v>0.48310000000000003</v>
      </c>
      <c r="U2244" s="68">
        <f>IF(Ações!$S2244=0,Ações!$T2244,IF(Ações!$T2244=0,Ações!$S2244,AVERAGE(Ações!$S2244,Ações!$T2244)))</f>
        <v>0.48310000000000003</v>
      </c>
    </row>
    <row r="2245" spans="2:21" ht="15" customHeight="1" x14ac:dyDescent="0.2">
      <c r="B2245" s="63" t="str">
        <f>IFERROR('Dados Status Invest STOCKS'!A2232,"-")</f>
        <v>HMLP</v>
      </c>
      <c r="C2245" s="45">
        <f>IFERROR((Ações!$D2245-Ações!$K2245)/Ações!$D2245,0)</f>
        <v>0.71537001897533203</v>
      </c>
      <c r="D2245" s="46">
        <f>(Ações!$O2245)/0.06</f>
        <v>15.00193333333333</v>
      </c>
      <c r="E2245" s="47">
        <f>IFERROR((Ações!$F2245-Ações!$K2245)/Ações!$F2245,0)</f>
        <v>0.80856098126589293</v>
      </c>
      <c r="F2245" s="46">
        <f>IF(OR(Ações!$N2245&lt;0,Ações!$M2245&lt;0),"",(22.5*Ações!$M2245*Ações!$N2245)^0.5)</f>
        <v>22.304752856734368</v>
      </c>
      <c r="G2245" s="47">
        <f>IFERROR((Ações!$H2245-Ações!$K2245)/Ações!$H2245,0)</f>
        <v>1.1250555778360731</v>
      </c>
      <c r="H2245" s="48">
        <f>IFERROR(Ações!$I2245/(Ações!$P2245-Table_1[[#This Row],[CAGR LUCRO 5A]]),0)</f>
        <v>-34.144818439024398</v>
      </c>
      <c r="I2245" s="48">
        <f>IF(Ações!$S2245&lt;0,"",Ações!$O2245*(1+Ações!$S2245))</f>
        <v>0.97995628919999977</v>
      </c>
      <c r="J2245" s="49">
        <f>IFERROR(IF(Ações!$B2245="","",(VLOOKUP(Table_1[[#This Row],[AÇÕES]],'Dados Status Invest STOCKS'!A2231:AD2846,4)/Table_1[[#This Row],[LPA]]))/100,0)</f>
        <v>1.9527027027027029E-2</v>
      </c>
      <c r="K2245" s="64">
        <f>IFERROR(IF(Ações!$B2245="","",VLOOKUP(Table_1[[#This Row],[AÇÕES]],'Dados Status Invest STOCKS'!A2231:AD2846,2)),0)</f>
        <v>4.2699999999999996</v>
      </c>
      <c r="L2245" s="65">
        <f>IFERROR(IF(Ações!$B2245="","",VLOOKUP(Table_1[[#This Row],[AÇÕES]],'Dados Status Invest STOCKS'!A2231:AD2846,3)/100),0)</f>
        <v>0.21079999999999999</v>
      </c>
      <c r="M2245" s="66">
        <f>IFERROR(IF(Ações!$B2245="","",VLOOKUP(Table_1[[#This Row],[AÇÕES]],'Dados Status Invest STOCKS'!A2231:AD2846,28)),0)</f>
        <v>1.48</v>
      </c>
      <c r="N2245" s="66">
        <f>IFERROR(IF(Ações!$B2245="","",VLOOKUP(Table_1[[#This Row],[AÇÕES]],'Dados Status Invest STOCKS'!A2231:AD2846,27)),0)</f>
        <v>14.94</v>
      </c>
      <c r="O2245" s="66">
        <f>IFERROR(IF(Ações!$L2245="","",Ações!$K2245*Ações!$L2245),0)</f>
        <v>0.90011599999999981</v>
      </c>
      <c r="P2245" s="67">
        <f t="shared" si="34"/>
        <v>0.06</v>
      </c>
      <c r="Q2245" s="67">
        <f>IFERROR(Ações!$O2245/Ações!$M2245,0)</f>
        <v>0.60818648648648632</v>
      </c>
      <c r="R2245" s="67">
        <f>IFERROR(IF(Ações!$B2245="","",VLOOKUP(Table_1[[#This Row],[AÇÕES]],'Dados Status Invest STOCKS'!A2231:AD2846,18)/100),0)</f>
        <v>9.8699999999999996E-2</v>
      </c>
      <c r="S2245" s="65">
        <f>IFERROR(IF(Ações!$B2245="","",VLOOKUP(Table_1[[#This Row],[AÇÕES]],'Dados Status Invest STOCKS'!A2231:AD2846,25)/100),0)</f>
        <v>8.8699999999999987E-2</v>
      </c>
      <c r="T2245" s="67">
        <f>(1-Ações!$Q2245)*Ações!$R2245</f>
        <v>3.8671993783783797E-2</v>
      </c>
      <c r="U2245" s="68">
        <f>IF(Ações!$S2245=0,Ações!$T2245,IF(Ações!$T2245=0,Ações!$S2245,AVERAGE(Ações!$S2245,Ações!$T2245)))</f>
        <v>6.3685996891891888E-2</v>
      </c>
    </row>
    <row r="2246" spans="2:21" ht="15" customHeight="1" x14ac:dyDescent="0.2">
      <c r="B2246" s="63" t="str">
        <f>IFERROR('Dados Status Invest STOCKS'!A2233,"-")</f>
        <v>HMN</v>
      </c>
      <c r="C2246" s="45">
        <f>IFERROR((Ações!$D2246-Ações!$K2246)/Ações!$D2246,0)</f>
        <v>-0.85758513931888536</v>
      </c>
      <c r="D2246" s="46">
        <f>(Ações!$O2246)/0.06</f>
        <v>20.634316666666667</v>
      </c>
      <c r="E2246" s="47">
        <f>IFERROR((Ações!$F2246-Ações!$K2246)/Ações!$F2246,0)</f>
        <v>0.35456973407799708</v>
      </c>
      <c r="F2246" s="46">
        <f>IF(OR(Ações!$N2246&lt;0,Ações!$M2246&lt;0),"",(22.5*Ações!$M2246*Ações!$N2246)^0.5)</f>
        <v>59.386740944422939</v>
      </c>
      <c r="G2246" s="47">
        <f>IFERROR((Ações!$H2246-Ações!$K2246)/Ações!$H2246,0)</f>
        <v>1.3921876225586323</v>
      </c>
      <c r="H2246" s="48">
        <f>IFERROR(Ações!$I2246/(Ações!$P2246-Table_1[[#This Row],[CAGR LUCRO 5A]]),0)</f>
        <v>-97.733833999999973</v>
      </c>
      <c r="I2246" s="48">
        <f>IF(Ações!$S2246&lt;0,"",Ações!$O2246*(1+Ações!$S2246))</f>
        <v>1.3291801423999998</v>
      </c>
      <c r="J2246" s="49">
        <f>IFERROR(IF(Ações!$B2246="","",(VLOOKUP(Table_1[[#This Row],[AÇÕES]],'Dados Status Invest STOCKS'!A2232:AD2847,4)/Table_1[[#This Row],[LPA]]))/100,0)</f>
        <v>2.9309392265193367E-2</v>
      </c>
      <c r="K2246" s="64">
        <f>IFERROR(IF(Ações!$B2246="","",VLOOKUP(Table_1[[#This Row],[AÇÕES]],'Dados Status Invest STOCKS'!A2232:AD2847,2)),0)</f>
        <v>38.33</v>
      </c>
      <c r="L2246" s="65">
        <f>IFERROR(IF(Ações!$B2246="","",VLOOKUP(Table_1[[#This Row],[AÇÕES]],'Dados Status Invest STOCKS'!A2232:AD2847,3)/100),0)</f>
        <v>3.2300000000000002E-2</v>
      </c>
      <c r="M2246" s="66">
        <f>IFERROR(IF(Ações!$B2246="","",VLOOKUP(Table_1[[#This Row],[AÇÕES]],'Dados Status Invest STOCKS'!A2232:AD2847,28)),0)</f>
        <v>3.62</v>
      </c>
      <c r="N2246" s="66">
        <f>IFERROR(IF(Ações!$B2246="","",VLOOKUP(Table_1[[#This Row],[AÇÕES]],'Dados Status Invest STOCKS'!A2232:AD2847,27)),0)</f>
        <v>43.3</v>
      </c>
      <c r="O2246" s="66">
        <f>IFERROR(IF(Ações!$L2246="","",Ações!$K2246*Ações!$L2246),0)</f>
        <v>1.238059</v>
      </c>
      <c r="P2246" s="67">
        <f t="shared" si="34"/>
        <v>0.06</v>
      </c>
      <c r="Q2246" s="67">
        <f>IFERROR(Ações!$O2246/Ações!$M2246,0)</f>
        <v>0.34200524861878451</v>
      </c>
      <c r="R2246" s="67">
        <f>IFERROR(IF(Ações!$B2246="","",VLOOKUP(Table_1[[#This Row],[AÇÕES]],'Dados Status Invest STOCKS'!A2232:AD2847,18)/100),0)</f>
        <v>8.3599999999999994E-2</v>
      </c>
      <c r="S2246" s="65">
        <f>IFERROR(IF(Ações!$B2246="","",VLOOKUP(Table_1[[#This Row],[AÇÕES]],'Dados Status Invest STOCKS'!A2232:AD2847,25)/100),0)</f>
        <v>7.3599999999999999E-2</v>
      </c>
      <c r="T2246" s="67">
        <f>(1-Ações!$Q2246)*Ações!$R2246</f>
        <v>5.5008361215469606E-2</v>
      </c>
      <c r="U2246" s="68">
        <f>IF(Ações!$S2246=0,Ações!$T2246,IF(Ações!$T2246=0,Ações!$S2246,AVERAGE(Ações!$S2246,Ações!$T2246)))</f>
        <v>6.4304180607734795E-2</v>
      </c>
    </row>
    <row r="2247" spans="2:21" ht="15" customHeight="1" x14ac:dyDescent="0.2">
      <c r="B2247" s="63" t="str">
        <f>IFERROR('Dados Status Invest STOCKS'!A2234,"-")</f>
        <v>HMNF</v>
      </c>
      <c r="C2247" s="45">
        <f>IFERROR((Ações!$D2247-Ações!$K2247)/Ações!$D2247,0)</f>
        <v>0</v>
      </c>
      <c r="D2247" s="46">
        <f>(Ações!$O2247)/0.06</f>
        <v>0</v>
      </c>
      <c r="E2247" s="47">
        <f>IFERROR((Ações!$F2247-Ações!$K2247)/Ações!$F2247,0)</f>
        <v>0.40807380586232705</v>
      </c>
      <c r="F2247" s="46">
        <f>IF(OR(Ações!$N2247&lt;0,Ações!$M2247&lt;0),"",(22.5*Ações!$M2247*Ações!$N2247)^0.5)</f>
        <v>41.508553335427145</v>
      </c>
      <c r="G2247" s="47">
        <f>IFERROR((Ações!$H2247-Ações!$K2247)/Ações!$H2247,0)</f>
        <v>0</v>
      </c>
      <c r="H2247" s="48">
        <f>IFERROR(Ações!$I2247/(Ações!$P2247-Table_1[[#This Row],[CAGR LUCRO 5A]]),0)</f>
        <v>0</v>
      </c>
      <c r="I2247" s="48">
        <f>IF(Ações!$S2247&lt;0,"",Ações!$O2247*(1+Ações!$S2247))</f>
        <v>0</v>
      </c>
      <c r="J2247" s="49">
        <f>IFERROR(IF(Ações!$B2247="","",(VLOOKUP(Table_1[[#This Row],[AÇÕES]],'Dados Status Invest STOCKS'!A2233:AD2848,4)/Table_1[[#This Row],[LPA]]))/100,0)</f>
        <v>2.4E-2</v>
      </c>
      <c r="K2247" s="64">
        <f>IFERROR(IF(Ações!$B2247="","",VLOOKUP(Table_1[[#This Row],[AÇÕES]],'Dados Status Invest STOCKS'!A2233:AD2848,2)),0)</f>
        <v>24.57</v>
      </c>
      <c r="L2247" s="65">
        <f>IFERROR(IF(Ações!$B2247="","",VLOOKUP(Table_1[[#This Row],[AÇÕES]],'Dados Status Invest STOCKS'!A2233:AD2848,3)/100),0)</f>
        <v>0</v>
      </c>
      <c r="M2247" s="66">
        <f>IFERROR(IF(Ações!$B2247="","",VLOOKUP(Table_1[[#This Row],[AÇÕES]],'Dados Status Invest STOCKS'!A2233:AD2848,28)),0)</f>
        <v>3.2</v>
      </c>
      <c r="N2247" s="66">
        <f>IFERROR(IF(Ações!$B2247="","",VLOOKUP(Table_1[[#This Row],[AÇÕES]],'Dados Status Invest STOCKS'!A2233:AD2848,27)),0)</f>
        <v>23.93</v>
      </c>
      <c r="O2247" s="66">
        <f>IFERROR(IF(Ações!$L2247="","",Ações!$K2247*Ações!$L2247),0)</f>
        <v>0</v>
      </c>
      <c r="P2247" s="67">
        <f t="shared" si="34"/>
        <v>0.06</v>
      </c>
      <c r="Q2247" s="67">
        <f>IFERROR(Ações!$O2247/Ações!$M2247,0)</f>
        <v>0</v>
      </c>
      <c r="R2247" s="67">
        <f>IFERROR(IF(Ações!$B2247="","",VLOOKUP(Table_1[[#This Row],[AÇÕES]],'Dados Status Invest STOCKS'!A2233:AD2848,18)/100),0)</f>
        <v>0.1336</v>
      </c>
      <c r="S2247" s="65">
        <f>IFERROR(IF(Ações!$B2247="","",VLOOKUP(Table_1[[#This Row],[AÇÕES]],'Dados Status Invest STOCKS'!A2233:AD2848,25)/100),0)</f>
        <v>0.29320000000000002</v>
      </c>
      <c r="T2247" s="67">
        <f>(1-Ações!$Q2247)*Ações!$R2247</f>
        <v>0.1336</v>
      </c>
      <c r="U2247" s="68">
        <f>IF(Ações!$S2247=0,Ações!$T2247,IF(Ações!$T2247=0,Ações!$S2247,AVERAGE(Ações!$S2247,Ações!$T2247)))</f>
        <v>0.21340000000000001</v>
      </c>
    </row>
    <row r="2248" spans="2:21" ht="15" customHeight="1" x14ac:dyDescent="0.2">
      <c r="B2248" s="63" t="str">
        <f>IFERROR('Dados Status Invest STOCKS'!A2235,"-")</f>
        <v>HMST</v>
      </c>
      <c r="C2248" s="45">
        <f>IFERROR((Ações!$D2248-Ações!$K2248)/Ações!$D2248,0)</f>
        <v>-2.1413612565445028</v>
      </c>
      <c r="D2248" s="46">
        <f>(Ações!$O2248)/0.06</f>
        <v>16.6934</v>
      </c>
      <c r="E2248" s="47">
        <f>IFERROR((Ações!$F2248-Ações!$K2248)/Ações!$F2248,0)</f>
        <v>0.20382227066005923</v>
      </c>
      <c r="F2248" s="46">
        <f>IF(OR(Ações!$N2248&lt;0,Ações!$M2248&lt;0),"",(22.5*Ações!$M2248*Ações!$N2248)^0.5)</f>
        <v>65.864690844184494</v>
      </c>
      <c r="G2248" s="47">
        <f>IFERROR((Ações!$H2248-Ações!$K2248)/Ações!$H2248,0)</f>
        <v>4.7252969685625308</v>
      </c>
      <c r="H2248" s="48">
        <f>IFERROR(Ações!$I2248/(Ações!$P2248-Table_1[[#This Row],[CAGR LUCRO 5A]]),0)</f>
        <v>-14.076730108374385</v>
      </c>
      <c r="I2248" s="48">
        <f>IF(Ações!$S2248&lt;0,"",Ações!$O2248*(1+Ações!$S2248))</f>
        <v>1.1430304847999999</v>
      </c>
      <c r="J2248" s="49">
        <f>IFERROR(IF(Ações!$B2248="","",(VLOOKUP(Table_1[[#This Row],[AÇÕES]],'Dados Status Invest STOCKS'!A2234:AD2849,4)/Table_1[[#This Row],[LPA]]))/100,0)</f>
        <v>1.7009009009009007E-2</v>
      </c>
      <c r="K2248" s="64">
        <f>IFERROR(IF(Ações!$B2248="","",VLOOKUP(Table_1[[#This Row],[AÇÕES]],'Dados Status Invest STOCKS'!A2234:AD2849,2)),0)</f>
        <v>52.44</v>
      </c>
      <c r="L2248" s="65">
        <f>IFERROR(IF(Ações!$B2248="","",VLOOKUP(Table_1[[#This Row],[AÇÕES]],'Dados Status Invest STOCKS'!A2234:AD2849,3)/100),0)</f>
        <v>1.9099999999999999E-2</v>
      </c>
      <c r="M2248" s="66">
        <f>IFERROR(IF(Ações!$B2248="","",VLOOKUP(Table_1[[#This Row],[AÇÕES]],'Dados Status Invest STOCKS'!A2234:AD2849,28)),0)</f>
        <v>5.55</v>
      </c>
      <c r="N2248" s="66">
        <f>IFERROR(IF(Ações!$B2248="","",VLOOKUP(Table_1[[#This Row],[AÇÕES]],'Dados Status Invest STOCKS'!A2234:AD2849,27)),0)</f>
        <v>34.74</v>
      </c>
      <c r="O2248" s="66">
        <f>IFERROR(IF(Ações!$L2248="","",Ações!$K2248*Ações!$L2248),0)</f>
        <v>1.0016039999999999</v>
      </c>
      <c r="P2248" s="67">
        <f t="shared" si="34"/>
        <v>0.06</v>
      </c>
      <c r="Q2248" s="67">
        <f>IFERROR(Ações!$O2248/Ações!$M2248,0)</f>
        <v>0.18046918918918919</v>
      </c>
      <c r="R2248" s="67">
        <f>IFERROR(IF(Ações!$B2248="","",VLOOKUP(Table_1[[#This Row],[AÇÕES]],'Dados Status Invest STOCKS'!A2234:AD2849,18)/100),0)</f>
        <v>0.15990000000000001</v>
      </c>
      <c r="S2248" s="65">
        <f>IFERROR(IF(Ações!$B2248="","",VLOOKUP(Table_1[[#This Row],[AÇÕES]],'Dados Status Invest STOCKS'!A2234:AD2849,25)/100),0)</f>
        <v>0.14119999999999999</v>
      </c>
      <c r="T2248" s="67">
        <f>(1-Ações!$Q2248)*Ações!$R2248</f>
        <v>0.13104297664864867</v>
      </c>
      <c r="U2248" s="68">
        <f>IF(Ações!$S2248=0,Ações!$T2248,IF(Ações!$T2248=0,Ações!$S2248,AVERAGE(Ações!$S2248,Ações!$T2248)))</f>
        <v>0.13612148832432433</v>
      </c>
    </row>
    <row r="2249" spans="2:21" ht="15" customHeight="1" x14ac:dyDescent="0.2">
      <c r="B2249" s="63" t="str">
        <f>IFERROR('Dados Status Invest STOCKS'!A2236,"-")</f>
        <v>HMSY</v>
      </c>
      <c r="C2249" s="45">
        <f>IFERROR((Ações!$D2249-Ações!$K2249)/Ações!$D2249,0)</f>
        <v>0</v>
      </c>
      <c r="D2249" s="46">
        <f>(Ações!$O2249)/0.06</f>
        <v>0</v>
      </c>
      <c r="E2249" s="47">
        <f>IFERROR((Ações!$F2249-Ações!$K2249)/Ações!$F2249,0)</f>
        <v>-1.6814531490792044</v>
      </c>
      <c r="F2249" s="46">
        <f>IF(OR(Ações!$N2249&lt;0,Ações!$M2249&lt;0),"",(22.5*Ações!$M2249*Ações!$N2249)^0.5)</f>
        <v>13.79102969324626</v>
      </c>
      <c r="G2249" s="47">
        <f>IFERROR((Ações!$H2249-Ações!$K2249)/Ações!$H2249,0)</f>
        <v>0</v>
      </c>
      <c r="H2249" s="48">
        <f>IFERROR(Ações!$I2249/(Ações!$P2249-Table_1[[#This Row],[CAGR LUCRO 5A]]),0)</f>
        <v>0</v>
      </c>
      <c r="I2249" s="48">
        <f>IF(Ações!$S2249&lt;0,"",Ações!$O2249*(1+Ações!$S2249))</f>
        <v>0</v>
      </c>
      <c r="J2249" s="49">
        <f>IFERROR(IF(Ações!$B2249="","",(VLOOKUP(Table_1[[#This Row],[AÇÕES]],'Dados Status Invest STOCKS'!A2235:AD2850,4)/Table_1[[#This Row],[LPA]]))/100,0)</f>
        <v>0.59151898734177211</v>
      </c>
      <c r="K2249" s="64">
        <f>IFERROR(IF(Ações!$B2249="","",VLOOKUP(Table_1[[#This Row],[AÇÕES]],'Dados Status Invest STOCKS'!A2235:AD2850,2)),0)</f>
        <v>36.979999999999997</v>
      </c>
      <c r="L2249" s="65">
        <f>IFERROR(IF(Ações!$B2249="","",VLOOKUP(Table_1[[#This Row],[AÇÕES]],'Dados Status Invest STOCKS'!A2235:AD2850,3)/100),0)</f>
        <v>0</v>
      </c>
      <c r="M2249" s="66">
        <f>IFERROR(IF(Ações!$B2249="","",VLOOKUP(Table_1[[#This Row],[AÇÕES]],'Dados Status Invest STOCKS'!A2235:AD2850,28)),0)</f>
        <v>0.79</v>
      </c>
      <c r="N2249" s="66">
        <f>IFERROR(IF(Ações!$B2249="","",VLOOKUP(Table_1[[#This Row],[AÇÕES]],'Dados Status Invest STOCKS'!A2235:AD2850,27)),0)</f>
        <v>10.7</v>
      </c>
      <c r="O2249" s="66">
        <f>IFERROR(IF(Ações!$L2249="","",Ações!$K2249*Ações!$L2249),0)</f>
        <v>0</v>
      </c>
      <c r="P2249" s="67">
        <f t="shared" si="34"/>
        <v>0.06</v>
      </c>
      <c r="Q2249" s="67">
        <f>IFERROR(Ações!$O2249/Ações!$M2249,0)</f>
        <v>0</v>
      </c>
      <c r="R2249" s="67">
        <f>IFERROR(IF(Ações!$B2249="","",VLOOKUP(Table_1[[#This Row],[AÇÕES]],'Dados Status Invest STOCKS'!A2235:AD2850,18)/100),0)</f>
        <v>7.400000000000001E-2</v>
      </c>
      <c r="S2249" s="65">
        <f>IFERROR(IF(Ações!$B2249="","",VLOOKUP(Table_1[[#This Row],[AÇÕES]],'Dados Status Invest STOCKS'!A2235:AD2850,25)/100),0)</f>
        <v>0.2339</v>
      </c>
      <c r="T2249" s="67">
        <f>(1-Ações!$Q2249)*Ações!$R2249</f>
        <v>7.400000000000001E-2</v>
      </c>
      <c r="U2249" s="68">
        <f>IF(Ações!$S2249=0,Ações!$T2249,IF(Ações!$T2249=0,Ações!$S2249,AVERAGE(Ações!$S2249,Ações!$T2249)))</f>
        <v>0.15395</v>
      </c>
    </row>
    <row r="2250" spans="2:21" ht="15" customHeight="1" x14ac:dyDescent="0.2">
      <c r="B2250" s="63" t="str">
        <f>IFERROR('Dados Status Invest STOCKS'!A2237,"-")</f>
        <v>HMTV</v>
      </c>
      <c r="C2250" s="45">
        <f>IFERROR((Ações!$D2250-Ações!$K2250)/Ações!$D2250,0)</f>
        <v>0</v>
      </c>
      <c r="D2250" s="46">
        <f>(Ações!$O2250)/0.06</f>
        <v>0</v>
      </c>
      <c r="E2250" s="47">
        <f>IFERROR((Ações!$F2250-Ações!$K2250)/Ações!$F2250,0)</f>
        <v>0.19333205547781601</v>
      </c>
      <c r="F2250" s="46">
        <f>IF(OR(Ações!$N2250&lt;0,Ações!$M2250&lt;0),"",(22.5*Ações!$M2250*Ações!$N2250)^0.5)</f>
        <v>8.6652755293758545</v>
      </c>
      <c r="G2250" s="47">
        <f>IFERROR((Ações!$H2250-Ações!$K2250)/Ações!$H2250,0)</f>
        <v>0</v>
      </c>
      <c r="H2250" s="48">
        <f>IFERROR(Ações!$I2250/(Ações!$P2250-Table_1[[#This Row],[CAGR LUCRO 5A]]),0)</f>
        <v>0</v>
      </c>
      <c r="I2250" s="48">
        <f>IF(Ações!$S2250&lt;0,"",Ações!$O2250*(1+Ações!$S2250))</f>
        <v>0</v>
      </c>
      <c r="J2250" s="49">
        <f>IFERROR(IF(Ações!$B2250="","",(VLOOKUP(Table_1[[#This Row],[AÇÕES]],'Dados Status Invest STOCKS'!A2236:AD2851,4)/Table_1[[#This Row],[LPA]]))/100,0)</f>
        <v>0.23851851851851852</v>
      </c>
      <c r="K2250" s="64">
        <f>IFERROR(IF(Ações!$B2250="","",VLOOKUP(Table_1[[#This Row],[AÇÕES]],'Dados Status Invest STOCKS'!A2236:AD2851,2)),0)</f>
        <v>6.99</v>
      </c>
      <c r="L2250" s="65">
        <f>IFERROR(IF(Ações!$B2250="","",VLOOKUP(Table_1[[#This Row],[AÇÕES]],'Dados Status Invest STOCKS'!A2236:AD2851,3)/100),0)</f>
        <v>0</v>
      </c>
      <c r="M2250" s="66">
        <f>IFERROR(IF(Ações!$B2250="","",VLOOKUP(Table_1[[#This Row],[AÇÕES]],'Dados Status Invest STOCKS'!A2236:AD2851,28)),0)</f>
        <v>0.54</v>
      </c>
      <c r="N2250" s="66">
        <f>IFERROR(IF(Ações!$B2250="","",VLOOKUP(Table_1[[#This Row],[AÇÕES]],'Dados Status Invest STOCKS'!A2236:AD2851,27)),0)</f>
        <v>6.18</v>
      </c>
      <c r="O2250" s="66">
        <f>IFERROR(IF(Ações!$L2250="","",Ações!$K2250*Ações!$L2250),0)</f>
        <v>0</v>
      </c>
      <c r="P2250" s="67">
        <f t="shared" si="34"/>
        <v>0.06</v>
      </c>
      <c r="Q2250" s="67">
        <f>IFERROR(Ações!$O2250/Ações!$M2250,0)</f>
        <v>0</v>
      </c>
      <c r="R2250" s="67">
        <f>IFERROR(IF(Ações!$B2250="","",VLOOKUP(Table_1[[#This Row],[AÇÕES]],'Dados Status Invest STOCKS'!A2236:AD2851,18)/100),0)</f>
        <v>8.7899999999999992E-2</v>
      </c>
      <c r="S2250" s="65">
        <f>IFERROR(IF(Ações!$B2250="","",VLOOKUP(Table_1[[#This Row],[AÇÕES]],'Dados Status Invest STOCKS'!A2236:AD2851,25)/100),0)</f>
        <v>0</v>
      </c>
      <c r="T2250" s="67">
        <f>(1-Ações!$Q2250)*Ações!$R2250</f>
        <v>8.7899999999999992E-2</v>
      </c>
      <c r="U2250" s="68">
        <f>IF(Ações!$S2250=0,Ações!$T2250,IF(Ações!$T2250=0,Ações!$S2250,AVERAGE(Ações!$S2250,Ações!$T2250)))</f>
        <v>8.7899999999999992E-2</v>
      </c>
    </row>
    <row r="2251" spans="2:21" ht="15" customHeight="1" x14ac:dyDescent="0.2">
      <c r="B2251" s="63" t="str">
        <f>IFERROR('Dados Status Invest STOCKS'!A2238,"-")</f>
        <v>HMY</v>
      </c>
      <c r="C2251" s="45">
        <f>IFERROR((Ações!$D2251-Ações!$K2251)/Ações!$D2251,0)</f>
        <v>-2.296703296703297</v>
      </c>
      <c r="D2251" s="46">
        <f>(Ações!$O2251)/0.06</f>
        <v>1.2193999999999998</v>
      </c>
      <c r="E2251" s="47">
        <f>IFERROR((Ações!$F2251-Ações!$K2251)/Ações!$F2251,0)</f>
        <v>0</v>
      </c>
      <c r="F2251" s="46" t="str">
        <f>IF(OR(Ações!$N2251&lt;0,Ações!$M2251&lt;0),"",(22.5*Ações!$M2251*Ações!$N2251)^0.5)</f>
        <v/>
      </c>
      <c r="G2251" s="47">
        <f>IFERROR((Ações!$H2251-Ações!$K2251)/Ações!$H2251,0)</f>
        <v>14.438670793288807</v>
      </c>
      <c r="H2251" s="48">
        <f>IFERROR(Ações!$I2251/(Ações!$P2251-Table_1[[#This Row],[CAGR LUCRO 5A]]),0)</f>
        <v>-0.29913672727272728</v>
      </c>
      <c r="I2251" s="48">
        <f>IF(Ações!$S2251&lt;0,"",Ações!$O2251*(1+Ações!$S2251))</f>
        <v>0.10266372479999999</v>
      </c>
      <c r="J2251" s="49">
        <f>IFERROR(IF(Ações!$B2251="","",(VLOOKUP(Table_1[[#This Row],[AÇÕES]],'Dados Status Invest STOCKS'!A2237:AD2852,4)/Table_1[[#This Row],[LPA]]))/100,0)</f>
        <v>0.14826923076923076</v>
      </c>
      <c r="K2251" s="64">
        <f>IFERROR(IF(Ações!$B2251="","",VLOOKUP(Table_1[[#This Row],[AÇÕES]],'Dados Status Invest STOCKS'!A2237:AD2852,2)),0)</f>
        <v>4.0199999999999996</v>
      </c>
      <c r="L2251" s="65">
        <f>IFERROR(IF(Ações!$B2251="","",VLOOKUP(Table_1[[#This Row],[AÇÕES]],'Dados Status Invest STOCKS'!A2237:AD2852,3)/100),0)</f>
        <v>1.8200000000000001E-2</v>
      </c>
      <c r="M2251" s="66">
        <f>IFERROR(IF(Ações!$B2251="","",VLOOKUP(Table_1[[#This Row],[AÇÕES]],'Dados Status Invest STOCKS'!A2237:AD2852,28)),0)</f>
        <v>-0.52</v>
      </c>
      <c r="N2251" s="66">
        <f>IFERROR(IF(Ações!$B2251="","",VLOOKUP(Table_1[[#This Row],[AÇÕES]],'Dados Status Invest STOCKS'!A2237:AD2852,27)),0)</f>
        <v>3.26</v>
      </c>
      <c r="O2251" s="66">
        <f>IFERROR(IF(Ações!$L2251="","",Ações!$K2251*Ações!$L2251),0)</f>
        <v>7.3163999999999993E-2</v>
      </c>
      <c r="P2251" s="67">
        <f t="shared" si="34"/>
        <v>0.06</v>
      </c>
      <c r="Q2251" s="67">
        <f>IFERROR(Ações!$O2251/Ações!$M2251,0)</f>
        <v>-0.14069999999999999</v>
      </c>
      <c r="R2251" s="67">
        <f>IFERROR(IF(Ações!$B2251="","",VLOOKUP(Table_1[[#This Row],[AÇÕES]],'Dados Status Invest STOCKS'!A2237:AD2852,18)/100),0)</f>
        <v>-0.1598</v>
      </c>
      <c r="S2251" s="65">
        <f>IFERROR(IF(Ações!$B2251="","",VLOOKUP(Table_1[[#This Row],[AÇÕES]],'Dados Status Invest STOCKS'!A2237:AD2852,25)/100),0)</f>
        <v>0.4032</v>
      </c>
      <c r="T2251" s="67">
        <f>(1-Ações!$Q2251)*Ações!$R2251</f>
        <v>-0.18228385999999999</v>
      </c>
      <c r="U2251" s="68">
        <f>IF(Ações!$S2251=0,Ações!$T2251,IF(Ações!$T2251=0,Ações!$S2251,AVERAGE(Ações!$S2251,Ações!$T2251)))</f>
        <v>0.11045807000000001</v>
      </c>
    </row>
    <row r="2252" spans="2:21" ht="15" customHeight="1" x14ac:dyDescent="0.2">
      <c r="B2252" s="63" t="str">
        <f>IFERROR('Dados Status Invest STOCKS'!A2239,"-")</f>
        <v>HNGR</v>
      </c>
      <c r="C2252" s="45">
        <f>IFERROR((Ações!$D2252-Ações!$K2252)/Ações!$D2252,0)</f>
        <v>0</v>
      </c>
      <c r="D2252" s="46">
        <f>(Ações!$O2252)/0.06</f>
        <v>0</v>
      </c>
      <c r="E2252" s="47">
        <f>IFERROR((Ações!$F2252-Ações!$K2252)/Ações!$F2252,0)</f>
        <v>-1.3825918762293035</v>
      </c>
      <c r="F2252" s="46">
        <f>IF(OR(Ações!$N2252&lt;0,Ações!$M2252&lt;0),"",(22.5*Ações!$M2252*Ações!$N2252)^0.5)</f>
        <v>7.6974995940240234</v>
      </c>
      <c r="G2252" s="47">
        <f>IFERROR((Ações!$H2252-Ações!$K2252)/Ações!$H2252,0)</f>
        <v>0</v>
      </c>
      <c r="H2252" s="48">
        <f>IFERROR(Ações!$I2252/(Ações!$P2252-Table_1[[#This Row],[CAGR LUCRO 5A]]),0)</f>
        <v>0</v>
      </c>
      <c r="I2252" s="48">
        <f>IF(Ações!$S2252&lt;0,"",Ações!$O2252*(1+Ações!$S2252))</f>
        <v>0</v>
      </c>
      <c r="J2252" s="49">
        <f>IFERROR(IF(Ações!$B2252="","",(VLOOKUP(Table_1[[#This Row],[AÇÕES]],'Dados Status Invest STOCKS'!A2238:AD2853,4)/Table_1[[#This Row],[LPA]]))/100,0)</f>
        <v>0.14149122807017545</v>
      </c>
      <c r="K2252" s="64">
        <f>IFERROR(IF(Ações!$B2252="","",VLOOKUP(Table_1[[#This Row],[AÇÕES]],'Dados Status Invest STOCKS'!A2238:AD2853,2)),0)</f>
        <v>18.34</v>
      </c>
      <c r="L2252" s="65">
        <f>IFERROR(IF(Ações!$B2252="","",VLOOKUP(Table_1[[#This Row],[AÇÕES]],'Dados Status Invest STOCKS'!A2238:AD2853,3)/100),0)</f>
        <v>0</v>
      </c>
      <c r="M2252" s="66">
        <f>IFERROR(IF(Ações!$B2252="","",VLOOKUP(Table_1[[#This Row],[AÇÕES]],'Dados Status Invest STOCKS'!A2238:AD2853,28)),0)</f>
        <v>1.1399999999999999</v>
      </c>
      <c r="N2252" s="66">
        <f>IFERROR(IF(Ações!$B2252="","",VLOOKUP(Table_1[[#This Row],[AÇÕES]],'Dados Status Invest STOCKS'!A2238:AD2853,27)),0)</f>
        <v>2.31</v>
      </c>
      <c r="O2252" s="66">
        <f>IFERROR(IF(Ações!$L2252="","",Ações!$K2252*Ações!$L2252),0)</f>
        <v>0</v>
      </c>
      <c r="P2252" s="67">
        <f t="shared" si="34"/>
        <v>0.06</v>
      </c>
      <c r="Q2252" s="67">
        <f>IFERROR(Ações!$O2252/Ações!$M2252,0)</f>
        <v>0</v>
      </c>
      <c r="R2252" s="67">
        <f>IFERROR(IF(Ações!$B2252="","",VLOOKUP(Table_1[[#This Row],[AÇÕES]],'Dados Status Invest STOCKS'!A2238:AD2853,18)/100),0)</f>
        <v>0.49170000000000003</v>
      </c>
      <c r="S2252" s="65">
        <f>IFERROR(IF(Ações!$B2252="","",VLOOKUP(Table_1[[#This Row],[AÇÕES]],'Dados Status Invest STOCKS'!A2238:AD2853,25)/100),0)</f>
        <v>0</v>
      </c>
      <c r="T2252" s="67">
        <f>(1-Ações!$Q2252)*Ações!$R2252</f>
        <v>0.49170000000000003</v>
      </c>
      <c r="U2252" s="68">
        <f>IF(Ações!$S2252=0,Ações!$T2252,IF(Ações!$T2252=0,Ações!$S2252,AVERAGE(Ações!$S2252,Ações!$T2252)))</f>
        <v>0.49170000000000003</v>
      </c>
    </row>
    <row r="2253" spans="2:21" ht="15" customHeight="1" x14ac:dyDescent="0.2">
      <c r="B2253" s="63" t="str">
        <f>IFERROR('Dados Status Invest STOCKS'!A2240,"-")</f>
        <v>HNI</v>
      </c>
      <c r="C2253" s="45">
        <f>IFERROR((Ações!$D2253-Ações!$K2253)/Ações!$D2253,0)</f>
        <v>-1.0338983050847455</v>
      </c>
      <c r="D2253" s="46">
        <f>(Ações!$O2253)/0.06</f>
        <v>20.60575</v>
      </c>
      <c r="E2253" s="47">
        <f>IFERROR((Ações!$F2253-Ações!$K2253)/Ações!$F2253,0)</f>
        <v>-0.64916273510223954</v>
      </c>
      <c r="F2253" s="46">
        <f>IF(OR(Ações!$N2253&lt;0,Ações!$M2253&lt;0),"",(22.5*Ações!$M2253*Ações!$N2253)^0.5)</f>
        <v>25.412895348621731</v>
      </c>
      <c r="G2253" s="47">
        <f>IFERROR((Ações!$H2253-Ações!$K2253)/Ações!$H2253,0)</f>
        <v>0</v>
      </c>
      <c r="H2253" s="48">
        <f>IFERROR(Ações!$I2253/(Ações!$P2253-Table_1[[#This Row],[CAGR LUCRO 5A]]),0)</f>
        <v>0</v>
      </c>
      <c r="I2253" s="48" t="str">
        <f>IF(Ações!$S2253&lt;0,"",Ações!$O2253*(1+Ações!$S2253))</f>
        <v/>
      </c>
      <c r="J2253" s="49">
        <f>IFERROR(IF(Ações!$B2253="","",(VLOOKUP(Table_1[[#This Row],[AÇÕES]],'Dados Status Invest STOCKS'!A2239:AD2854,4)/Table_1[[#This Row],[LPA]]))/100,0)</f>
        <v>0.10812182741116752</v>
      </c>
      <c r="K2253" s="64">
        <f>IFERROR(IF(Ações!$B2253="","",VLOOKUP(Table_1[[#This Row],[AÇÕES]],'Dados Status Invest STOCKS'!A2239:AD2854,2)),0)</f>
        <v>41.91</v>
      </c>
      <c r="L2253" s="65">
        <f>IFERROR(IF(Ações!$B2253="","",VLOOKUP(Table_1[[#This Row],[AÇÕES]],'Dados Status Invest STOCKS'!A2239:AD2854,3)/100),0)</f>
        <v>2.9500000000000002E-2</v>
      </c>
      <c r="M2253" s="66">
        <f>IFERROR(IF(Ações!$B2253="","",VLOOKUP(Table_1[[#This Row],[AÇÕES]],'Dados Status Invest STOCKS'!A2239:AD2854,28)),0)</f>
        <v>1.97</v>
      </c>
      <c r="N2253" s="66">
        <f>IFERROR(IF(Ações!$B2253="","",VLOOKUP(Table_1[[#This Row],[AÇÕES]],'Dados Status Invest STOCKS'!A2239:AD2854,27)),0)</f>
        <v>14.57</v>
      </c>
      <c r="O2253" s="66">
        <f>IFERROR(IF(Ações!$L2253="","",Ações!$K2253*Ações!$L2253),0)</f>
        <v>1.236345</v>
      </c>
      <c r="P2253" s="67">
        <f t="shared" si="34"/>
        <v>0.06</v>
      </c>
      <c r="Q2253" s="67">
        <f>IFERROR(Ações!$O2253/Ações!$M2253,0)</f>
        <v>0.6275862944162437</v>
      </c>
      <c r="R2253" s="67">
        <f>IFERROR(IF(Ações!$B2253="","",VLOOKUP(Table_1[[#This Row],[AÇÕES]],'Dados Status Invest STOCKS'!A2239:AD2854,18)/100),0)</f>
        <v>0.13500000000000001</v>
      </c>
      <c r="S2253" s="65">
        <f>IFERROR(IF(Ações!$B2253="","",VLOOKUP(Table_1[[#This Row],[AÇÕES]],'Dados Status Invest STOCKS'!A2239:AD2854,25)/100),0)</f>
        <v>-0.16850000000000001</v>
      </c>
      <c r="T2253" s="67">
        <f>(1-Ações!$Q2253)*Ações!$R2253</f>
        <v>5.0275850253807104E-2</v>
      </c>
      <c r="U2253" s="68">
        <f>IF(Ações!$S2253=0,Ações!$T2253,IF(Ações!$T2253=0,Ações!$S2253,AVERAGE(Ações!$S2253,Ações!$T2253)))</f>
        <v>-5.9112074873096457E-2</v>
      </c>
    </row>
    <row r="2254" spans="2:21" ht="15" customHeight="1" x14ac:dyDescent="0.2">
      <c r="B2254" s="63" t="str">
        <f>IFERROR('Dados Status Invest STOCKS'!A2241,"-")</f>
        <v>HNNA</v>
      </c>
      <c r="C2254" s="45">
        <f>IFERROR((Ações!$D2254-Ações!$K2254)/Ações!$D2254,0)</f>
        <v>0.2</v>
      </c>
      <c r="D2254" s="46">
        <f>(Ações!$O2254)/0.06</f>
        <v>13.75</v>
      </c>
      <c r="E2254" s="47">
        <f>IFERROR((Ações!$F2254-Ações!$K2254)/Ações!$F2254,0)</f>
        <v>0.33367466880312013</v>
      </c>
      <c r="F2254" s="46">
        <f>IF(OR(Ações!$N2254&lt;0,Ações!$M2254&lt;0),"",(22.5*Ações!$M2254*Ações!$N2254)^0.5)</f>
        <v>16.508452380523138</v>
      </c>
      <c r="G2254" s="47">
        <f>IFERROR((Ações!$H2254-Ações!$K2254)/Ações!$H2254,0)</f>
        <v>0</v>
      </c>
      <c r="H2254" s="48">
        <f>IFERROR(Ações!$I2254/(Ações!$P2254-Table_1[[#This Row],[CAGR LUCRO 5A]]),0)</f>
        <v>0</v>
      </c>
      <c r="I2254" s="48" t="str">
        <f>IF(Ações!$S2254&lt;0,"",Ações!$O2254*(1+Ações!$S2254))</f>
        <v/>
      </c>
      <c r="J2254" s="49">
        <f>IFERROR(IF(Ações!$B2254="","",(VLOOKUP(Table_1[[#This Row],[AÇÕES]],'Dados Status Invest STOCKS'!A2240:AD2855,4)/Table_1[[#This Row],[LPA]]))/100,0)</f>
        <v>9.5700934579439248E-2</v>
      </c>
      <c r="K2254" s="64">
        <f>IFERROR(IF(Ações!$B2254="","",VLOOKUP(Table_1[[#This Row],[AÇÕES]],'Dados Status Invest STOCKS'!A2240:AD2855,2)),0)</f>
        <v>11</v>
      </c>
      <c r="L2254" s="65">
        <f>IFERROR(IF(Ações!$B2254="","",VLOOKUP(Table_1[[#This Row],[AÇÕES]],'Dados Status Invest STOCKS'!A2240:AD2855,3)/100),0)</f>
        <v>7.4999999999999997E-2</v>
      </c>
      <c r="M2254" s="66">
        <f>IFERROR(IF(Ações!$B2254="","",VLOOKUP(Table_1[[#This Row],[AÇÕES]],'Dados Status Invest STOCKS'!A2240:AD2855,28)),0)</f>
        <v>1.07</v>
      </c>
      <c r="N2254" s="66">
        <f>IFERROR(IF(Ações!$B2254="","",VLOOKUP(Table_1[[#This Row],[AÇÕES]],'Dados Status Invest STOCKS'!A2240:AD2855,27)),0)</f>
        <v>11.32</v>
      </c>
      <c r="O2254" s="66">
        <f>IFERROR(IF(Ações!$L2254="","",Ações!$K2254*Ações!$L2254),0)</f>
        <v>0.82499999999999996</v>
      </c>
      <c r="P2254" s="67">
        <f t="shared" si="34"/>
        <v>0.06</v>
      </c>
      <c r="Q2254" s="67">
        <f>IFERROR(Ações!$O2254/Ações!$M2254,0)</f>
        <v>0.77102803738317749</v>
      </c>
      <c r="R2254" s="67">
        <f>IFERROR(IF(Ações!$B2254="","",VLOOKUP(Table_1[[#This Row],[AÇÕES]],'Dados Status Invest STOCKS'!A2240:AD2855,18)/100),0)</f>
        <v>9.4899999999999998E-2</v>
      </c>
      <c r="S2254" s="65">
        <f>IFERROR(IF(Ações!$B2254="","",VLOOKUP(Table_1[[#This Row],[AÇÕES]],'Dados Status Invest STOCKS'!A2240:AD2855,25)/100),0)</f>
        <v>-0.11269999999999999</v>
      </c>
      <c r="T2254" s="67">
        <f>(1-Ações!$Q2254)*Ações!$R2254</f>
        <v>2.1729439252336457E-2</v>
      </c>
      <c r="U2254" s="68">
        <f>IF(Ações!$S2254=0,Ações!$T2254,IF(Ações!$T2254=0,Ações!$S2254,AVERAGE(Ações!$S2254,Ações!$T2254)))</f>
        <v>-4.5485280373831767E-2</v>
      </c>
    </row>
    <row r="2255" spans="2:21" ht="15" customHeight="1" x14ac:dyDescent="0.2">
      <c r="B2255" s="63" t="str">
        <f>IFERROR('Dados Status Invest STOCKS'!A2242,"-")</f>
        <v>HNP</v>
      </c>
      <c r="C2255" s="45">
        <f>IFERROR((Ações!$D2255-Ações!$K2255)/Ações!$D2255,0)</f>
        <v>0.33184855233853011</v>
      </c>
      <c r="D2255" s="46">
        <f>(Ações!$O2255)/0.06</f>
        <v>32.52256666666667</v>
      </c>
      <c r="E2255" s="47">
        <f>IFERROR((Ações!$F2255-Ações!$K2255)/Ações!$F2255,0)</f>
        <v>0.68940895964108251</v>
      </c>
      <c r="F2255" s="46">
        <f>IF(OR(Ações!$N2255&lt;0,Ações!$M2255&lt;0),"",(22.5*Ações!$M2255*Ações!$N2255)^0.5)</f>
        <v>69.963383280113035</v>
      </c>
      <c r="G2255" s="47">
        <f>IFERROR((Ações!$H2255-Ações!$K2255)/Ações!$H2255,0)</f>
        <v>0</v>
      </c>
      <c r="H2255" s="48">
        <f>IFERROR(Ações!$I2255/(Ações!$P2255-Table_1[[#This Row],[CAGR LUCRO 5A]]),0)</f>
        <v>0</v>
      </c>
      <c r="I2255" s="48" t="str">
        <f>IF(Ações!$S2255&lt;0,"",Ações!$O2255*(1+Ações!$S2255))</f>
        <v/>
      </c>
      <c r="J2255" s="49">
        <f>IFERROR(IF(Ações!$B2255="","",(VLOOKUP(Table_1[[#This Row],[AÇÕES]],'Dados Status Invest STOCKS'!A2241:AD2856,4)/Table_1[[#This Row],[LPA]]))/100,0)</f>
        <v>1.5026315789473686E-2</v>
      </c>
      <c r="K2255" s="64">
        <f>IFERROR(IF(Ações!$B2255="","",VLOOKUP(Table_1[[#This Row],[AÇÕES]],'Dados Status Invest STOCKS'!A2241:AD2856,2)),0)</f>
        <v>21.73</v>
      </c>
      <c r="L2255" s="65">
        <f>IFERROR(IF(Ações!$B2255="","",VLOOKUP(Table_1[[#This Row],[AÇÕES]],'Dados Status Invest STOCKS'!A2241:AD2856,3)/100),0)</f>
        <v>8.9800000000000005E-2</v>
      </c>
      <c r="M2255" s="66">
        <f>IFERROR(IF(Ações!$B2255="","",VLOOKUP(Table_1[[#This Row],[AÇÕES]],'Dados Status Invest STOCKS'!A2241:AD2856,28)),0)</f>
        <v>3.8</v>
      </c>
      <c r="N2255" s="66">
        <f>IFERROR(IF(Ações!$B2255="","",VLOOKUP(Table_1[[#This Row],[AÇÕES]],'Dados Status Invest STOCKS'!A2241:AD2856,27)),0)</f>
        <v>57.25</v>
      </c>
      <c r="O2255" s="66">
        <f>IFERROR(IF(Ações!$L2255="","",Ações!$K2255*Ações!$L2255),0)</f>
        <v>1.951354</v>
      </c>
      <c r="P2255" s="67">
        <f t="shared" ref="P2255:P2318" si="35">$U$6</f>
        <v>0.06</v>
      </c>
      <c r="Q2255" s="67">
        <f>IFERROR(Ações!$O2255/Ações!$M2255,0)</f>
        <v>0.51351421052631585</v>
      </c>
      <c r="R2255" s="67">
        <f>IFERROR(IF(Ações!$B2255="","",VLOOKUP(Table_1[[#This Row],[AÇÕES]],'Dados Status Invest STOCKS'!A2241:AD2856,18)/100),0)</f>
        <v>6.6500000000000004E-2</v>
      </c>
      <c r="S2255" s="65">
        <f>IFERROR(IF(Ações!$B2255="","",VLOOKUP(Table_1[[#This Row],[AÇÕES]],'Dados Status Invest STOCKS'!A2241:AD2856,25)/100),0)</f>
        <v>-0.28899999999999998</v>
      </c>
      <c r="T2255" s="67">
        <f>(1-Ações!$Q2255)*Ações!$R2255</f>
        <v>3.2351304999999997E-2</v>
      </c>
      <c r="U2255" s="68">
        <f>IF(Ações!$S2255=0,Ações!$T2255,IF(Ações!$T2255=0,Ações!$S2255,AVERAGE(Ações!$S2255,Ações!$T2255)))</f>
        <v>-0.12832434749999999</v>
      </c>
    </row>
    <row r="2256" spans="2:21" ht="15" customHeight="1" x14ac:dyDescent="0.2">
      <c r="B2256" s="63" t="str">
        <f>IFERROR('Dados Status Invest STOCKS'!A2243,"-")</f>
        <v>HNRG</v>
      </c>
      <c r="C2256" s="45">
        <f>IFERROR((Ações!$D2256-Ações!$K2256)/Ações!$D2256,0)</f>
        <v>0</v>
      </c>
      <c r="D2256" s="46">
        <f>(Ações!$O2256)/0.06</f>
        <v>0</v>
      </c>
      <c r="E2256" s="47">
        <f>IFERROR((Ações!$F2256-Ações!$K2256)/Ações!$F2256,0)</f>
        <v>0</v>
      </c>
      <c r="F2256" s="46" t="str">
        <f>IF(OR(Ações!$N2256&lt;0,Ações!$M2256&lt;0),"",(22.5*Ações!$M2256*Ações!$N2256)^0.5)</f>
        <v/>
      </c>
      <c r="G2256" s="47">
        <f>IFERROR((Ações!$H2256-Ações!$K2256)/Ações!$H2256,0)</f>
        <v>0</v>
      </c>
      <c r="H2256" s="48">
        <f>IFERROR(Ações!$I2256/(Ações!$P2256-Table_1[[#This Row],[CAGR LUCRO 5A]]),0)</f>
        <v>0</v>
      </c>
      <c r="I2256" s="48">
        <f>IF(Ações!$S2256&lt;0,"",Ações!$O2256*(1+Ações!$S2256))</f>
        <v>0</v>
      </c>
      <c r="J2256" s="49">
        <f>IFERROR(IF(Ações!$B2256="","",(VLOOKUP(Table_1[[#This Row],[AÇÕES]],'Dados Status Invest STOCKS'!A2242:AD2857,4)/Table_1[[#This Row],[LPA]]))/100,0)</f>
        <v>48.765000000000001</v>
      </c>
      <c r="K2256" s="64">
        <f>IFERROR(IF(Ações!$B2256="","",VLOOKUP(Table_1[[#This Row],[AÇÕES]],'Dados Status Invest STOCKS'!A2242:AD2857,2)),0)</f>
        <v>2.38</v>
      </c>
      <c r="L2256" s="65">
        <f>IFERROR(IF(Ações!$B2256="","",VLOOKUP(Table_1[[#This Row],[AÇÕES]],'Dados Status Invest STOCKS'!A2242:AD2857,3)/100),0)</f>
        <v>0</v>
      </c>
      <c r="M2256" s="66">
        <f>IFERROR(IF(Ações!$B2256="","",VLOOKUP(Table_1[[#This Row],[AÇÕES]],'Dados Status Invest STOCKS'!A2242:AD2857,28)),0)</f>
        <v>-0.02</v>
      </c>
      <c r="N2256" s="66">
        <f>IFERROR(IF(Ações!$B2256="","",VLOOKUP(Table_1[[#This Row],[AÇÕES]],'Dados Status Invest STOCKS'!A2242:AD2857,27)),0)</f>
        <v>6.21</v>
      </c>
      <c r="O2256" s="66">
        <f>IFERROR(IF(Ações!$L2256="","",Ações!$K2256*Ações!$L2256),0)</f>
        <v>0</v>
      </c>
      <c r="P2256" s="67">
        <f t="shared" si="35"/>
        <v>0.06</v>
      </c>
      <c r="Q2256" s="67">
        <f>IFERROR(Ações!$O2256/Ações!$M2256,0)</f>
        <v>0</v>
      </c>
      <c r="R2256" s="67">
        <f>IFERROR(IF(Ações!$B2256="","",VLOOKUP(Table_1[[#This Row],[AÇÕES]],'Dados Status Invest STOCKS'!A2242:AD2857,18)/100),0)</f>
        <v>-3.9000000000000003E-3</v>
      </c>
      <c r="S2256" s="65">
        <f>IFERROR(IF(Ações!$B2256="","",VLOOKUP(Table_1[[#This Row],[AÇÕES]],'Dados Status Invest STOCKS'!A2242:AD2857,25)/100),0)</f>
        <v>0</v>
      </c>
      <c r="T2256" s="67">
        <f>(1-Ações!$Q2256)*Ações!$R2256</f>
        <v>-3.9000000000000003E-3</v>
      </c>
      <c r="U2256" s="68">
        <f>IF(Ações!$S2256=0,Ações!$T2256,IF(Ações!$T2256=0,Ações!$S2256,AVERAGE(Ações!$S2256,Ações!$T2256)))</f>
        <v>-3.9000000000000003E-3</v>
      </c>
    </row>
    <row r="2257" spans="2:21" ht="15" customHeight="1" x14ac:dyDescent="0.2">
      <c r="B2257" s="63" t="str">
        <f>IFERROR('Dados Status Invest STOCKS'!A2244,"-")</f>
        <v>HNST</v>
      </c>
      <c r="C2257" s="45">
        <f>IFERROR((Ações!$D2257-Ações!$K2257)/Ações!$D2257,0)</f>
        <v>0</v>
      </c>
      <c r="D2257" s="46">
        <f>(Ações!$O2257)/0.06</f>
        <v>0</v>
      </c>
      <c r="E2257" s="47">
        <f>IFERROR((Ações!$F2257-Ações!$K2257)/Ações!$F2257,0)</f>
        <v>0</v>
      </c>
      <c r="F2257" s="46" t="str">
        <f>IF(OR(Ações!$N2257&lt;0,Ações!$M2257&lt;0),"",(22.5*Ações!$M2257*Ações!$N2257)^0.5)</f>
        <v/>
      </c>
      <c r="G2257" s="47">
        <f>IFERROR((Ações!$H2257-Ações!$K2257)/Ações!$H2257,0)</f>
        <v>0</v>
      </c>
      <c r="H2257" s="48">
        <f>IFERROR(Ações!$I2257/(Ações!$P2257-Table_1[[#This Row],[CAGR LUCRO 5A]]),0)</f>
        <v>0</v>
      </c>
      <c r="I2257" s="48">
        <f>IF(Ações!$S2257&lt;0,"",Ações!$O2257*(1+Ações!$S2257))</f>
        <v>0</v>
      </c>
      <c r="J2257" s="49">
        <f>IFERROR(IF(Ações!$B2257="","",(VLOOKUP(Table_1[[#This Row],[AÇÕES]],'Dados Status Invest STOCKS'!A2243:AD2858,4)/Table_1[[#This Row],[LPA]]))/100,0)</f>
        <v>0.83666666666666656</v>
      </c>
      <c r="K2257" s="64">
        <f>IFERROR(IF(Ações!$B2257="","",VLOOKUP(Table_1[[#This Row],[AÇÕES]],'Dados Status Invest STOCKS'!A2243:AD2858,2)),0)</f>
        <v>6.05</v>
      </c>
      <c r="L2257" s="65">
        <f>IFERROR(IF(Ações!$B2257="","",VLOOKUP(Table_1[[#This Row],[AÇÕES]],'Dados Status Invest STOCKS'!A2243:AD2858,3)/100),0)</f>
        <v>0</v>
      </c>
      <c r="M2257" s="66">
        <f>IFERROR(IF(Ações!$B2257="","",VLOOKUP(Table_1[[#This Row],[AÇÕES]],'Dados Status Invest STOCKS'!A2243:AD2858,28)),0)</f>
        <v>-0.27</v>
      </c>
      <c r="N2257" s="66">
        <f>IFERROR(IF(Ações!$B2257="","",VLOOKUP(Table_1[[#This Row],[AÇÕES]],'Dados Status Invest STOCKS'!A2243:AD2858,27)),0)</f>
        <v>1.97</v>
      </c>
      <c r="O2257" s="66">
        <f>IFERROR(IF(Ações!$L2257="","",Ações!$K2257*Ações!$L2257),0)</f>
        <v>0</v>
      </c>
      <c r="P2257" s="67">
        <f t="shared" si="35"/>
        <v>0.06</v>
      </c>
      <c r="Q2257" s="67">
        <f>IFERROR(Ações!$O2257/Ações!$M2257,0)</f>
        <v>0</v>
      </c>
      <c r="R2257" s="67">
        <f>IFERROR(IF(Ações!$B2257="","",VLOOKUP(Table_1[[#This Row],[AÇÕES]],'Dados Status Invest STOCKS'!A2243:AD2858,18)/100),0)</f>
        <v>-0.1356</v>
      </c>
      <c r="S2257" s="65">
        <f>IFERROR(IF(Ações!$B2257="","",VLOOKUP(Table_1[[#This Row],[AÇÕES]],'Dados Status Invest STOCKS'!A2243:AD2858,25)/100),0)</f>
        <v>0</v>
      </c>
      <c r="T2257" s="67">
        <f>(1-Ações!$Q2257)*Ações!$R2257</f>
        <v>-0.1356</v>
      </c>
      <c r="U2257" s="68">
        <f>IF(Ações!$S2257=0,Ações!$T2257,IF(Ações!$T2257=0,Ações!$S2257,AVERAGE(Ações!$S2257,Ações!$T2257)))</f>
        <v>-0.1356</v>
      </c>
    </row>
    <row r="2258" spans="2:21" ht="15" customHeight="1" x14ac:dyDescent="0.2">
      <c r="B2258" s="63" t="str">
        <f>IFERROR('Dados Status Invest STOCKS'!A2245,"-")</f>
        <v>HOFT</v>
      </c>
      <c r="C2258" s="45">
        <f>IFERROR((Ações!$D2258-Ações!$K2258)/Ações!$D2258,0)</f>
        <v>-0.80722891566265054</v>
      </c>
      <c r="D2258" s="46">
        <f>(Ações!$O2258)/0.06</f>
        <v>12.3504</v>
      </c>
      <c r="E2258" s="47">
        <f>IFERROR((Ações!$F2258-Ações!$K2258)/Ações!$F2258,0)</f>
        <v>0.30078708354499412</v>
      </c>
      <c r="F2258" s="46">
        <f>IF(OR(Ações!$N2258&lt;0,Ações!$M2258&lt;0),"",(22.5*Ações!$M2258*Ações!$N2258)^0.5)</f>
        <v>31.921607102400095</v>
      </c>
      <c r="G2258" s="47">
        <f>IFERROR((Ações!$H2258-Ações!$K2258)/Ações!$H2258,0)</f>
        <v>-0.80722891566265054</v>
      </c>
      <c r="H2258" s="48">
        <f>IFERROR(Ações!$I2258/(Ações!$P2258-Table_1[[#This Row],[CAGR LUCRO 5A]]),0)</f>
        <v>12.3504</v>
      </c>
      <c r="I2258" s="48">
        <f>IF(Ações!$S2258&lt;0,"",Ações!$O2258*(1+Ações!$S2258))</f>
        <v>0.74102400000000002</v>
      </c>
      <c r="J2258" s="49">
        <f>IFERROR(IF(Ações!$B2258="","",(VLOOKUP(Table_1[[#This Row],[AÇÕES]],'Dados Status Invest STOCKS'!A2244:AD2859,4)/Table_1[[#This Row],[LPA]]))/100,0)</f>
        <v>5.4554455445544547E-2</v>
      </c>
      <c r="K2258" s="64">
        <f>IFERROR(IF(Ações!$B2258="","",VLOOKUP(Table_1[[#This Row],[AÇÕES]],'Dados Status Invest STOCKS'!A2244:AD2859,2)),0)</f>
        <v>22.32</v>
      </c>
      <c r="L2258" s="65">
        <f>IFERROR(IF(Ações!$B2258="","",VLOOKUP(Table_1[[#This Row],[AÇÕES]],'Dados Status Invest STOCKS'!A2244:AD2859,3)/100),0)</f>
        <v>3.32E-2</v>
      </c>
      <c r="M2258" s="66">
        <f>IFERROR(IF(Ações!$B2258="","",VLOOKUP(Table_1[[#This Row],[AÇÕES]],'Dados Status Invest STOCKS'!A2244:AD2859,28)),0)</f>
        <v>2.02</v>
      </c>
      <c r="N2258" s="66">
        <f>IFERROR(IF(Ações!$B2258="","",VLOOKUP(Table_1[[#This Row],[AÇÕES]],'Dados Status Invest STOCKS'!A2244:AD2859,27)),0)</f>
        <v>22.42</v>
      </c>
      <c r="O2258" s="66">
        <f>IFERROR(IF(Ações!$L2258="","",Ações!$K2258*Ações!$L2258),0)</f>
        <v>0.74102400000000002</v>
      </c>
      <c r="P2258" s="67">
        <f t="shared" si="35"/>
        <v>0.06</v>
      </c>
      <c r="Q2258" s="67">
        <f>IFERROR(Ações!$O2258/Ações!$M2258,0)</f>
        <v>0.36684356435643567</v>
      </c>
      <c r="R2258" s="67">
        <f>IFERROR(IF(Ações!$B2258="","",VLOOKUP(Table_1[[#This Row],[AÇÕES]],'Dados Status Invest STOCKS'!A2244:AD2859,18)/100),0)</f>
        <v>9.0200000000000002E-2</v>
      </c>
      <c r="S2258" s="65">
        <f>IFERROR(IF(Ações!$B2258="","",VLOOKUP(Table_1[[#This Row],[AÇÕES]],'Dados Status Invest STOCKS'!A2244:AD2859,25)/100),0)</f>
        <v>0</v>
      </c>
      <c r="T2258" s="67">
        <f>(1-Ações!$Q2258)*Ações!$R2258</f>
        <v>5.711071049504951E-2</v>
      </c>
      <c r="U2258" s="68">
        <f>IF(Ações!$S2258=0,Ações!$T2258,IF(Ações!$T2258=0,Ações!$S2258,AVERAGE(Ações!$S2258,Ações!$T2258)))</f>
        <v>5.711071049504951E-2</v>
      </c>
    </row>
    <row r="2259" spans="2:21" ht="15" customHeight="1" x14ac:dyDescent="0.2">
      <c r="B2259" s="63" t="str">
        <f>IFERROR('Dados Status Invest STOCKS'!A2246,"-")</f>
        <v>HOFV</v>
      </c>
      <c r="C2259" s="45">
        <f>IFERROR((Ações!$D2259-Ações!$K2259)/Ações!$D2259,0)</f>
        <v>0</v>
      </c>
      <c r="D2259" s="46">
        <f>(Ações!$O2259)/0.06</f>
        <v>0</v>
      </c>
      <c r="E2259" s="47">
        <f>IFERROR((Ações!$F2259-Ações!$K2259)/Ações!$F2259,0)</f>
        <v>0</v>
      </c>
      <c r="F2259" s="46" t="str">
        <f>IF(OR(Ações!$N2259&lt;0,Ações!$M2259&lt;0),"",(22.5*Ações!$M2259*Ações!$N2259)^0.5)</f>
        <v/>
      </c>
      <c r="G2259" s="47">
        <f>IFERROR((Ações!$H2259-Ações!$K2259)/Ações!$H2259,0)</f>
        <v>0</v>
      </c>
      <c r="H2259" s="48">
        <f>IFERROR(Ações!$I2259/(Ações!$P2259-Table_1[[#This Row],[CAGR LUCRO 5A]]),0)</f>
        <v>0</v>
      </c>
      <c r="I2259" s="48">
        <f>IF(Ações!$S2259&lt;0,"",Ações!$O2259*(1+Ações!$S2259))</f>
        <v>0</v>
      </c>
      <c r="J2259" s="49">
        <f>IFERROR(IF(Ações!$B2259="","",(VLOOKUP(Table_1[[#This Row],[AÇÕES]],'Dados Status Invest STOCKS'!A2245:AD2860,4)/Table_1[[#This Row],[LPA]]))/100,0)</f>
        <v>8.8524590163934439E-3</v>
      </c>
      <c r="K2259" s="64">
        <f>IFERROR(IF(Ações!$B2259="","",VLOOKUP(Table_1[[#This Row],[AÇÕES]],'Dados Status Invest STOCKS'!A2245:AD2860,2)),0)</f>
        <v>1.33</v>
      </c>
      <c r="L2259" s="65">
        <f>IFERROR(IF(Ações!$B2259="","",VLOOKUP(Table_1[[#This Row],[AÇÕES]],'Dados Status Invest STOCKS'!A2245:AD2860,3)/100),0)</f>
        <v>0</v>
      </c>
      <c r="M2259" s="66">
        <f>IFERROR(IF(Ações!$B2259="","",VLOOKUP(Table_1[[#This Row],[AÇÕES]],'Dados Status Invest STOCKS'!A2245:AD2860,28)),0)</f>
        <v>-1.22</v>
      </c>
      <c r="N2259" s="66">
        <f>IFERROR(IF(Ações!$B2259="","",VLOOKUP(Table_1[[#This Row],[AÇÕES]],'Dados Status Invest STOCKS'!A2245:AD2860,27)),0)</f>
        <v>2</v>
      </c>
      <c r="O2259" s="66">
        <f>IFERROR(IF(Ações!$L2259="","",Ações!$K2259*Ações!$L2259),0)</f>
        <v>0</v>
      </c>
      <c r="P2259" s="67">
        <f t="shared" si="35"/>
        <v>0.06</v>
      </c>
      <c r="Q2259" s="67">
        <f>IFERROR(Ações!$O2259/Ações!$M2259,0)</f>
        <v>0</v>
      </c>
      <c r="R2259" s="67">
        <f>IFERROR(IF(Ações!$B2259="","",VLOOKUP(Table_1[[#This Row],[AÇÕES]],'Dados Status Invest STOCKS'!A2245:AD2860,18)/100),0)</f>
        <v>-0.60980000000000001</v>
      </c>
      <c r="S2259" s="65">
        <f>IFERROR(IF(Ações!$B2259="","",VLOOKUP(Table_1[[#This Row],[AÇÕES]],'Dados Status Invest STOCKS'!A2245:AD2860,25)/100),0)</f>
        <v>0</v>
      </c>
      <c r="T2259" s="67">
        <f>(1-Ações!$Q2259)*Ações!$R2259</f>
        <v>-0.60980000000000001</v>
      </c>
      <c r="U2259" s="68">
        <f>IF(Ações!$S2259=0,Ações!$T2259,IF(Ações!$T2259=0,Ações!$S2259,AVERAGE(Ações!$S2259,Ações!$T2259)))</f>
        <v>-0.60980000000000001</v>
      </c>
    </row>
    <row r="2260" spans="2:21" ht="15" customHeight="1" x14ac:dyDescent="0.2">
      <c r="B2260" s="63" t="str">
        <f>IFERROR('Dados Status Invest STOCKS'!A2247,"-")</f>
        <v>HOG</v>
      </c>
      <c r="C2260" s="45">
        <f>IFERROR((Ações!$D2260-Ações!$K2260)/Ações!$D2260,0)</f>
        <v>-2.4482758620689657</v>
      </c>
      <c r="D2260" s="46">
        <f>(Ações!$O2260)/0.06</f>
        <v>9.9962999999999997</v>
      </c>
      <c r="E2260" s="47">
        <f>IFERROR((Ações!$F2260-Ações!$K2260)/Ações!$F2260,0)</f>
        <v>-3.0421526916803898E-3</v>
      </c>
      <c r="F2260" s="46">
        <f>IF(OR(Ações!$N2260&lt;0,Ações!$M2260&lt;0),"",(22.5*Ações!$M2260*Ações!$N2260)^0.5)</f>
        <v>34.365455038453945</v>
      </c>
      <c r="G2260" s="47">
        <f>IFERROR((Ações!$H2260-Ações!$K2260)/Ações!$H2260,0)</f>
        <v>0</v>
      </c>
      <c r="H2260" s="48">
        <f>IFERROR(Ações!$I2260/(Ações!$P2260-Table_1[[#This Row],[CAGR LUCRO 5A]]),0)</f>
        <v>0</v>
      </c>
      <c r="I2260" s="48" t="str">
        <f>IF(Ações!$S2260&lt;0,"",Ações!$O2260*(1+Ações!$S2260))</f>
        <v/>
      </c>
      <c r="J2260" s="49">
        <f>IFERROR(IF(Ações!$B2260="","",(VLOOKUP(Table_1[[#This Row],[AÇÕES]],'Dados Status Invest STOCKS'!A2246:AD2861,4)/Table_1[[#This Row],[LPA]]))/100,0)</f>
        <v>2.8786127167630061E-2</v>
      </c>
      <c r="K2260" s="64">
        <f>IFERROR(IF(Ações!$B2260="","",VLOOKUP(Table_1[[#This Row],[AÇÕES]],'Dados Status Invest STOCKS'!A2246:AD2861,2)),0)</f>
        <v>34.47</v>
      </c>
      <c r="L2260" s="65">
        <f>IFERROR(IF(Ações!$B2260="","",VLOOKUP(Table_1[[#This Row],[AÇÕES]],'Dados Status Invest STOCKS'!A2246:AD2861,3)/100),0)</f>
        <v>1.7399999999999999E-2</v>
      </c>
      <c r="M2260" s="66">
        <f>IFERROR(IF(Ações!$B2260="","",VLOOKUP(Table_1[[#This Row],[AÇÕES]],'Dados Status Invest STOCKS'!A2246:AD2861,28)),0)</f>
        <v>3.46</v>
      </c>
      <c r="N2260" s="66">
        <f>IFERROR(IF(Ações!$B2260="","",VLOOKUP(Table_1[[#This Row],[AÇÕES]],'Dados Status Invest STOCKS'!A2246:AD2861,27)),0)</f>
        <v>15.17</v>
      </c>
      <c r="O2260" s="66">
        <f>IFERROR(IF(Ações!$L2260="","",Ações!$K2260*Ações!$L2260),0)</f>
        <v>0.59977799999999992</v>
      </c>
      <c r="P2260" s="67">
        <f t="shared" si="35"/>
        <v>0.06</v>
      </c>
      <c r="Q2260" s="67">
        <f>IFERROR(Ações!$O2260/Ações!$M2260,0)</f>
        <v>0.17334624277456645</v>
      </c>
      <c r="R2260" s="67">
        <f>IFERROR(IF(Ações!$B2260="","",VLOOKUP(Table_1[[#This Row],[AÇÕES]],'Dados Status Invest STOCKS'!A2246:AD2861,18)/100),0)</f>
        <v>0.22800000000000001</v>
      </c>
      <c r="S2260" s="65">
        <f>IFERROR(IF(Ações!$B2260="","",VLOOKUP(Table_1[[#This Row],[AÇÕES]],'Dados Status Invest STOCKS'!A2246:AD2861,25)/100),0)</f>
        <v>-0.71989999999999998</v>
      </c>
      <c r="T2260" s="67">
        <f>(1-Ações!$Q2260)*Ações!$R2260</f>
        <v>0.18847705664739886</v>
      </c>
      <c r="U2260" s="68">
        <f>IF(Ações!$S2260=0,Ações!$T2260,IF(Ações!$T2260=0,Ações!$S2260,AVERAGE(Ações!$S2260,Ações!$T2260)))</f>
        <v>-0.26571147167630055</v>
      </c>
    </row>
    <row r="2261" spans="2:21" ht="15" customHeight="1" x14ac:dyDescent="0.2">
      <c r="B2261" s="63" t="str">
        <f>IFERROR('Dados Status Invest STOCKS'!A2248,"-")</f>
        <v>HOL</v>
      </c>
      <c r="C2261" s="45">
        <f>IFERROR((Ações!$D2261-Ações!$K2261)/Ações!$D2261,0)</f>
        <v>0</v>
      </c>
      <c r="D2261" s="46">
        <f>(Ações!$O2261)/0.06</f>
        <v>0</v>
      </c>
      <c r="E2261" s="47">
        <f>IFERROR((Ações!$F2261-Ações!$K2261)/Ações!$F2261,0)</f>
        <v>0</v>
      </c>
      <c r="F2261" s="46" t="str">
        <f>IF(OR(Ações!$N2261&lt;0,Ações!$M2261&lt;0),"",(22.5*Ações!$M2261*Ações!$N2261)^0.5)</f>
        <v/>
      </c>
      <c r="G2261" s="47">
        <f>IFERROR((Ações!$H2261-Ações!$K2261)/Ações!$H2261,0)</f>
        <v>0</v>
      </c>
      <c r="H2261" s="48">
        <f>IFERROR(Ações!$I2261/(Ações!$P2261-Table_1[[#This Row],[CAGR LUCRO 5A]]),0)</f>
        <v>0</v>
      </c>
      <c r="I2261" s="48">
        <f>IF(Ações!$S2261&lt;0,"",Ações!$O2261*(1+Ações!$S2261))</f>
        <v>0</v>
      </c>
      <c r="J2261" s="49">
        <f>IFERROR(IF(Ações!$B2261="","",(VLOOKUP(Table_1[[#This Row],[AÇÕES]],'Dados Status Invest STOCKS'!A2247:AD2862,4)/Table_1[[#This Row],[LPA]]))/100,0)</f>
        <v>0.42648148148148146</v>
      </c>
      <c r="K2261" s="64">
        <f>IFERROR(IF(Ações!$B2261="","",VLOOKUP(Table_1[[#This Row],[AÇÕES]],'Dados Status Invest STOCKS'!A2247:AD2862,2)),0)</f>
        <v>12.35</v>
      </c>
      <c r="L2261" s="65">
        <f>IFERROR(IF(Ações!$B2261="","",VLOOKUP(Table_1[[#This Row],[AÇÕES]],'Dados Status Invest STOCKS'!A2247:AD2862,3)/100),0)</f>
        <v>0</v>
      </c>
      <c r="M2261" s="66">
        <f>IFERROR(IF(Ações!$B2261="","",VLOOKUP(Table_1[[#This Row],[AÇÕES]],'Dados Status Invest STOCKS'!A2247:AD2862,28)),0)</f>
        <v>-0.54</v>
      </c>
      <c r="N2261" s="66">
        <f>IFERROR(IF(Ações!$B2261="","",VLOOKUP(Table_1[[#This Row],[AÇÕES]],'Dados Status Invest STOCKS'!A2247:AD2862,27)),0)</f>
        <v>0.13</v>
      </c>
      <c r="O2261" s="66">
        <f>IFERROR(IF(Ações!$L2261="","",Ações!$K2261*Ações!$L2261),0)</f>
        <v>0</v>
      </c>
      <c r="P2261" s="67">
        <f t="shared" si="35"/>
        <v>0.06</v>
      </c>
      <c r="Q2261" s="67">
        <f>IFERROR(Ações!$O2261/Ações!$M2261,0)</f>
        <v>0</v>
      </c>
      <c r="R2261" s="67">
        <f>IFERROR(IF(Ações!$B2261="","",VLOOKUP(Table_1[[#This Row],[AÇÕES]],'Dados Status Invest STOCKS'!A2247:AD2862,18)/100),0)</f>
        <v>-4.0224000000000002</v>
      </c>
      <c r="S2261" s="65">
        <f>IFERROR(IF(Ações!$B2261="","",VLOOKUP(Table_1[[#This Row],[AÇÕES]],'Dados Status Invest STOCKS'!A2247:AD2862,25)/100),0)</f>
        <v>0</v>
      </c>
      <c r="T2261" s="67">
        <f>(1-Ações!$Q2261)*Ações!$R2261</f>
        <v>-4.0224000000000002</v>
      </c>
      <c r="U2261" s="68">
        <f>IF(Ações!$S2261=0,Ações!$T2261,IF(Ações!$T2261=0,Ações!$S2261,AVERAGE(Ações!$S2261,Ações!$T2261)))</f>
        <v>-4.0224000000000002</v>
      </c>
    </row>
    <row r="2262" spans="2:21" ht="15" customHeight="1" x14ac:dyDescent="0.2">
      <c r="B2262" s="63" t="str">
        <f>IFERROR('Dados Status Invest STOCKS'!A2249,"-")</f>
        <v>HOLI</v>
      </c>
      <c r="C2262" s="45">
        <f>IFERROR((Ações!$D2262-Ações!$K2262)/Ações!$D2262,0)</f>
        <v>0</v>
      </c>
      <c r="D2262" s="46">
        <f>(Ações!$O2262)/0.06</f>
        <v>0</v>
      </c>
      <c r="E2262" s="47">
        <f>IFERROR((Ações!$F2262-Ações!$K2262)/Ações!$F2262,0)</f>
        <v>0.40659986120425634</v>
      </c>
      <c r="F2262" s="46">
        <f>IF(OR(Ações!$N2262&lt;0,Ações!$M2262&lt;0),"",(22.5*Ações!$M2262*Ações!$N2262)^0.5)</f>
        <v>21.570604998469562</v>
      </c>
      <c r="G2262" s="47">
        <f>IFERROR((Ações!$H2262-Ações!$K2262)/Ações!$H2262,0)</f>
        <v>0</v>
      </c>
      <c r="H2262" s="48">
        <f>IFERROR(Ações!$I2262/(Ações!$P2262-Table_1[[#This Row],[CAGR LUCRO 5A]]),0)</f>
        <v>0</v>
      </c>
      <c r="I2262" s="48" t="str">
        <f>IF(Ações!$S2262&lt;0,"",Ações!$O2262*(1+Ações!$S2262))</f>
        <v/>
      </c>
      <c r="J2262" s="49">
        <f>IFERROR(IF(Ações!$B2262="","",(VLOOKUP(Table_1[[#This Row],[AÇÕES]],'Dados Status Invest STOCKS'!A2248:AD2863,4)/Table_1[[#This Row],[LPA]]))/100,0)</f>
        <v>9.8245614035087719E-2</v>
      </c>
      <c r="K2262" s="64">
        <f>IFERROR(IF(Ações!$B2262="","",VLOOKUP(Table_1[[#This Row],[AÇÕES]],'Dados Status Invest STOCKS'!A2248:AD2863,2)),0)</f>
        <v>12.8</v>
      </c>
      <c r="L2262" s="65">
        <f>IFERROR(IF(Ações!$B2262="","",VLOOKUP(Table_1[[#This Row],[AÇÕES]],'Dados Status Invest STOCKS'!A2248:AD2863,3)/100),0)</f>
        <v>0</v>
      </c>
      <c r="M2262" s="66">
        <f>IFERROR(IF(Ações!$B2262="","",VLOOKUP(Table_1[[#This Row],[AÇÕES]],'Dados Status Invest STOCKS'!A2248:AD2863,28)),0)</f>
        <v>1.1399999999999999</v>
      </c>
      <c r="N2262" s="66">
        <f>IFERROR(IF(Ações!$B2262="","",VLOOKUP(Table_1[[#This Row],[AÇÕES]],'Dados Status Invest STOCKS'!A2248:AD2863,27)),0)</f>
        <v>18.14</v>
      </c>
      <c r="O2262" s="66">
        <f>IFERROR(IF(Ações!$L2262="","",Ações!$K2262*Ações!$L2262),0)</f>
        <v>0</v>
      </c>
      <c r="P2262" s="67">
        <f t="shared" si="35"/>
        <v>0.06</v>
      </c>
      <c r="Q2262" s="67">
        <f>IFERROR(Ações!$O2262/Ações!$M2262,0)</f>
        <v>0</v>
      </c>
      <c r="R2262" s="67">
        <f>IFERROR(IF(Ações!$B2262="","",VLOOKUP(Table_1[[#This Row],[AÇÕES]],'Dados Status Invest STOCKS'!A2248:AD2863,18)/100),0)</f>
        <v>6.3E-2</v>
      </c>
      <c r="S2262" s="65">
        <f>IFERROR(IF(Ações!$B2262="","",VLOOKUP(Table_1[[#This Row],[AÇÕES]],'Dados Status Invest STOCKS'!A2248:AD2863,25)/100),0)</f>
        <v>-3.8300000000000001E-2</v>
      </c>
      <c r="T2262" s="67">
        <f>(1-Ações!$Q2262)*Ações!$R2262</f>
        <v>6.3E-2</v>
      </c>
      <c r="U2262" s="68">
        <f>IF(Ações!$S2262=0,Ações!$T2262,IF(Ações!$T2262=0,Ações!$S2262,AVERAGE(Ações!$S2262,Ações!$T2262)))</f>
        <v>1.235E-2</v>
      </c>
    </row>
    <row r="2263" spans="2:21" ht="15" customHeight="1" x14ac:dyDescent="0.2">
      <c r="B2263" s="63" t="str">
        <f>IFERROR('Dados Status Invest STOCKS'!A2250,"-")</f>
        <v>HOLUU</v>
      </c>
      <c r="C2263" s="45">
        <f>IFERROR((Ações!$D2263-Ações!$K2263)/Ações!$D2263,0)</f>
        <v>0</v>
      </c>
      <c r="D2263" s="46">
        <f>(Ações!$O2263)/0.06</f>
        <v>0</v>
      </c>
      <c r="E2263" s="47">
        <f>IFERROR((Ações!$F2263-Ações!$K2263)/Ações!$F2263,0)</f>
        <v>0</v>
      </c>
      <c r="F2263" s="46" t="str">
        <f>IF(OR(Ações!$N2263&lt;0,Ações!$M2263&lt;0),"",(22.5*Ações!$M2263*Ações!$N2263)^0.5)</f>
        <v/>
      </c>
      <c r="G2263" s="47">
        <f>IFERROR((Ações!$H2263-Ações!$K2263)/Ações!$H2263,0)</f>
        <v>0</v>
      </c>
      <c r="H2263" s="48">
        <f>IFERROR(Ações!$I2263/(Ações!$P2263-Table_1[[#This Row],[CAGR LUCRO 5A]]),0)</f>
        <v>0</v>
      </c>
      <c r="I2263" s="48">
        <f>IF(Ações!$S2263&lt;0,"",Ações!$O2263*(1+Ações!$S2263))</f>
        <v>0</v>
      </c>
      <c r="J2263" s="49">
        <f>IFERROR(IF(Ações!$B2263="","",(VLOOKUP(Table_1[[#This Row],[AÇÕES]],'Dados Status Invest STOCKS'!A2249:AD2864,4)/Table_1[[#This Row],[LPA]]))/100,0)</f>
        <v>0.47203703703703698</v>
      </c>
      <c r="K2263" s="64">
        <f>IFERROR(IF(Ações!$B2263="","",VLOOKUP(Table_1[[#This Row],[AÇÕES]],'Dados Status Invest STOCKS'!A2249:AD2864,2)),0)</f>
        <v>13.67</v>
      </c>
      <c r="L2263" s="65">
        <f>IFERROR(IF(Ações!$B2263="","",VLOOKUP(Table_1[[#This Row],[AÇÕES]],'Dados Status Invest STOCKS'!A2249:AD2864,3)/100),0)</f>
        <v>0</v>
      </c>
      <c r="M2263" s="66">
        <f>IFERROR(IF(Ações!$B2263="","",VLOOKUP(Table_1[[#This Row],[AÇÕES]],'Dados Status Invest STOCKS'!A2249:AD2864,28)),0)</f>
        <v>-0.54</v>
      </c>
      <c r="N2263" s="66">
        <f>IFERROR(IF(Ações!$B2263="","",VLOOKUP(Table_1[[#This Row],[AÇÕES]],'Dados Status Invest STOCKS'!A2249:AD2864,27)),0)</f>
        <v>0.13</v>
      </c>
      <c r="O2263" s="66">
        <f>IFERROR(IF(Ações!$L2263="","",Ações!$K2263*Ações!$L2263),0)</f>
        <v>0</v>
      </c>
      <c r="P2263" s="67">
        <f t="shared" si="35"/>
        <v>0.06</v>
      </c>
      <c r="Q2263" s="67">
        <f>IFERROR(Ações!$O2263/Ações!$M2263,0)</f>
        <v>0</v>
      </c>
      <c r="R2263" s="67">
        <f>IFERROR(IF(Ações!$B2263="","",VLOOKUP(Table_1[[#This Row],[AÇÕES]],'Dados Status Invest STOCKS'!A2249:AD2864,18)/100),0)</f>
        <v>-4.0224000000000002</v>
      </c>
      <c r="S2263" s="65">
        <f>IFERROR(IF(Ações!$B2263="","",VLOOKUP(Table_1[[#This Row],[AÇÕES]],'Dados Status Invest STOCKS'!A2249:AD2864,25)/100),0)</f>
        <v>0</v>
      </c>
      <c r="T2263" s="67">
        <f>(1-Ações!$Q2263)*Ações!$R2263</f>
        <v>-4.0224000000000002</v>
      </c>
      <c r="U2263" s="68">
        <f>IF(Ações!$S2263=0,Ações!$T2263,IF(Ações!$T2263=0,Ações!$S2263,AVERAGE(Ações!$S2263,Ações!$T2263)))</f>
        <v>-4.0224000000000002</v>
      </c>
    </row>
    <row r="2264" spans="2:21" ht="15" customHeight="1" x14ac:dyDescent="0.2">
      <c r="B2264" s="63" t="str">
        <f>IFERROR('Dados Status Invest STOCKS'!A2251,"-")</f>
        <v>HOLUW</v>
      </c>
      <c r="C2264" s="45">
        <f>IFERROR((Ações!$D2264-Ações!$K2264)/Ações!$D2264,0)</f>
        <v>0</v>
      </c>
      <c r="D2264" s="46">
        <f>(Ações!$O2264)/0.06</f>
        <v>0</v>
      </c>
      <c r="E2264" s="47">
        <f>IFERROR((Ações!$F2264-Ações!$K2264)/Ações!$F2264,0)</f>
        <v>0</v>
      </c>
      <c r="F2264" s="46" t="str">
        <f>IF(OR(Ações!$N2264&lt;0,Ações!$M2264&lt;0),"",(22.5*Ações!$M2264*Ações!$N2264)^0.5)</f>
        <v/>
      </c>
      <c r="G2264" s="47">
        <f>IFERROR((Ações!$H2264-Ações!$K2264)/Ações!$H2264,0)</f>
        <v>0</v>
      </c>
      <c r="H2264" s="48">
        <f>IFERROR(Ações!$I2264/(Ações!$P2264-Table_1[[#This Row],[CAGR LUCRO 5A]]),0)</f>
        <v>0</v>
      </c>
      <c r="I2264" s="48">
        <f>IF(Ações!$S2264&lt;0,"",Ações!$O2264*(1+Ações!$S2264))</f>
        <v>0</v>
      </c>
      <c r="J2264" s="49">
        <f>IFERROR(IF(Ações!$B2264="","",(VLOOKUP(Table_1[[#This Row],[AÇÕES]],'Dados Status Invest STOCKS'!A2250:AD2865,4)/Table_1[[#This Row],[LPA]]))/100,0)</f>
        <v>0.12777777777777777</v>
      </c>
      <c r="K2264" s="64">
        <f>IFERROR(IF(Ações!$B2264="","",VLOOKUP(Table_1[[#This Row],[AÇÕES]],'Dados Status Invest STOCKS'!A2250:AD2865,2)),0)</f>
        <v>3.7</v>
      </c>
      <c r="L2264" s="65">
        <f>IFERROR(IF(Ações!$B2264="","",VLOOKUP(Table_1[[#This Row],[AÇÕES]],'Dados Status Invest STOCKS'!A2250:AD2865,3)/100),0)</f>
        <v>0</v>
      </c>
      <c r="M2264" s="66">
        <f>IFERROR(IF(Ações!$B2264="","",VLOOKUP(Table_1[[#This Row],[AÇÕES]],'Dados Status Invest STOCKS'!A2250:AD2865,28)),0)</f>
        <v>-0.54</v>
      </c>
      <c r="N2264" s="66">
        <f>IFERROR(IF(Ações!$B2264="","",VLOOKUP(Table_1[[#This Row],[AÇÕES]],'Dados Status Invest STOCKS'!A2250:AD2865,27)),0)</f>
        <v>0.13</v>
      </c>
      <c r="O2264" s="66">
        <f>IFERROR(IF(Ações!$L2264="","",Ações!$K2264*Ações!$L2264),0)</f>
        <v>0</v>
      </c>
      <c r="P2264" s="67">
        <f t="shared" si="35"/>
        <v>0.06</v>
      </c>
      <c r="Q2264" s="67">
        <f>IFERROR(Ações!$O2264/Ações!$M2264,0)</f>
        <v>0</v>
      </c>
      <c r="R2264" s="67">
        <f>IFERROR(IF(Ações!$B2264="","",VLOOKUP(Table_1[[#This Row],[AÇÕES]],'Dados Status Invest STOCKS'!A2250:AD2865,18)/100),0)</f>
        <v>-4.0224000000000002</v>
      </c>
      <c r="S2264" s="65">
        <f>IFERROR(IF(Ações!$B2264="","",VLOOKUP(Table_1[[#This Row],[AÇÕES]],'Dados Status Invest STOCKS'!A2250:AD2865,25)/100),0)</f>
        <v>0</v>
      </c>
      <c r="T2264" s="67">
        <f>(1-Ações!$Q2264)*Ações!$R2264</f>
        <v>-4.0224000000000002</v>
      </c>
      <c r="U2264" s="68">
        <f>IF(Ações!$S2264=0,Ações!$T2264,IF(Ações!$T2264=0,Ações!$S2264,AVERAGE(Ações!$S2264,Ações!$T2264)))</f>
        <v>-4.0224000000000002</v>
      </c>
    </row>
    <row r="2265" spans="2:21" ht="15" customHeight="1" x14ac:dyDescent="0.2">
      <c r="B2265" s="63" t="str">
        <f>IFERROR('Dados Status Invest STOCKS'!A2252,"-")</f>
        <v>HOLX</v>
      </c>
      <c r="C2265" s="45">
        <f>IFERROR((Ações!$D2265-Ações!$K2265)/Ações!$D2265,0)</f>
        <v>0</v>
      </c>
      <c r="D2265" s="46">
        <f>(Ações!$O2265)/0.06</f>
        <v>0</v>
      </c>
      <c r="E2265" s="47">
        <f>IFERROR((Ações!$F2265-Ações!$K2265)/Ações!$F2265,0)</f>
        <v>-0.33755383616958745</v>
      </c>
      <c r="F2265" s="46">
        <f>IF(OR(Ações!$N2265&lt;0,Ações!$M2265&lt;0),"",(22.5*Ações!$M2265*Ações!$N2265)^0.5)</f>
        <v>52.999735848398338</v>
      </c>
      <c r="G2265" s="47">
        <f>IFERROR((Ações!$H2265-Ações!$K2265)/Ações!$H2265,0)</f>
        <v>0</v>
      </c>
      <c r="H2265" s="48">
        <f>IFERROR(Ações!$I2265/(Ações!$P2265-Table_1[[#This Row],[CAGR LUCRO 5A]]),0)</f>
        <v>0</v>
      </c>
      <c r="I2265" s="48">
        <f>IF(Ações!$S2265&lt;0,"",Ações!$O2265*(1+Ações!$S2265))</f>
        <v>0</v>
      </c>
      <c r="J2265" s="49">
        <f>IFERROR(IF(Ações!$B2265="","",(VLOOKUP(Table_1[[#This Row],[AÇÕES]],'Dados Status Invest STOCKS'!A2251:AD2866,4)/Table_1[[#This Row],[LPA]]))/100,0)</f>
        <v>1.2795698924731182E-2</v>
      </c>
      <c r="K2265" s="64">
        <f>IFERROR(IF(Ações!$B2265="","",VLOOKUP(Table_1[[#This Row],[AÇÕES]],'Dados Status Invest STOCKS'!A2251:AD2866,2)),0)</f>
        <v>70.89</v>
      </c>
      <c r="L2265" s="65">
        <f>IFERROR(IF(Ações!$B2265="","",VLOOKUP(Table_1[[#This Row],[AÇÕES]],'Dados Status Invest STOCKS'!A2251:AD2866,3)/100),0)</f>
        <v>0</v>
      </c>
      <c r="M2265" s="66">
        <f>IFERROR(IF(Ações!$B2265="","",VLOOKUP(Table_1[[#This Row],[AÇÕES]],'Dados Status Invest STOCKS'!A2251:AD2866,28)),0)</f>
        <v>7.44</v>
      </c>
      <c r="N2265" s="66">
        <f>IFERROR(IF(Ações!$B2265="","",VLOOKUP(Table_1[[#This Row],[AÇÕES]],'Dados Status Invest STOCKS'!A2251:AD2866,27)),0)</f>
        <v>16.78</v>
      </c>
      <c r="O2265" s="66">
        <f>IFERROR(IF(Ações!$L2265="","",Ações!$K2265*Ações!$L2265),0)</f>
        <v>0</v>
      </c>
      <c r="P2265" s="67">
        <f t="shared" si="35"/>
        <v>0.06</v>
      </c>
      <c r="Q2265" s="67">
        <f>IFERROR(Ações!$O2265/Ações!$M2265,0)</f>
        <v>0</v>
      </c>
      <c r="R2265" s="67">
        <f>IFERROR(IF(Ações!$B2265="","",VLOOKUP(Table_1[[#This Row],[AÇÕES]],'Dados Status Invest STOCKS'!A2251:AD2866,18)/100),0)</f>
        <v>0.44359999999999999</v>
      </c>
      <c r="S2265" s="65">
        <f>IFERROR(IF(Ações!$B2265="","",VLOOKUP(Table_1[[#This Row],[AÇÕES]],'Dados Status Invest STOCKS'!A2251:AD2866,25)/100),0)</f>
        <v>0.41420000000000001</v>
      </c>
      <c r="T2265" s="67">
        <f>(1-Ações!$Q2265)*Ações!$R2265</f>
        <v>0.44359999999999999</v>
      </c>
      <c r="U2265" s="68">
        <f>IF(Ações!$S2265=0,Ações!$T2265,IF(Ações!$T2265=0,Ações!$S2265,AVERAGE(Ações!$S2265,Ações!$T2265)))</f>
        <v>0.4289</v>
      </c>
    </row>
    <row r="2266" spans="2:21" ht="15" customHeight="1" x14ac:dyDescent="0.2">
      <c r="B2266" s="63" t="str">
        <f>IFERROR('Dados Status Invest STOCKS'!A2253,"-")</f>
        <v>HOMB</v>
      </c>
      <c r="C2266" s="45">
        <f>IFERROR((Ações!$D2266-Ações!$K2266)/Ações!$D2266,0)</f>
        <v>-1.6315789473684215</v>
      </c>
      <c r="D2266" s="46">
        <f>(Ações!$O2266)/0.06</f>
        <v>9.3289999999999988</v>
      </c>
      <c r="E2266" s="47">
        <f>IFERROR((Ações!$F2266-Ações!$K2266)/Ações!$F2266,0)</f>
        <v>0.10445584438063282</v>
      </c>
      <c r="F2266" s="46">
        <f>IF(OR(Ações!$N2266&lt;0,Ações!$M2266&lt;0),"",(22.5*Ações!$M2266*Ações!$N2266)^0.5)</f>
        <v>27.413500323745598</v>
      </c>
      <c r="G2266" s="47">
        <f>IFERROR((Ações!$H2266-Ações!$K2266)/Ações!$H2266,0)</f>
        <v>2.2813653329220109</v>
      </c>
      <c r="H2266" s="48">
        <f>IFERROR(Ações!$I2266/(Ações!$P2266-Table_1[[#This Row],[CAGR LUCRO 5A]]),0)</f>
        <v>-19.159250971786832</v>
      </c>
      <c r="I2266" s="48">
        <f>IF(Ações!$S2266&lt;0,"",Ações!$O2266*(1+Ações!$S2266))</f>
        <v>0.61118010599999995</v>
      </c>
      <c r="J2266" s="49">
        <f>IFERROR(IF(Ações!$B2266="","",(VLOOKUP(Table_1[[#This Row],[AÇÕES]],'Dados Status Invest STOCKS'!A2252:AD2867,4)/Table_1[[#This Row],[LPA]]))/100,0)</f>
        <v>6.1399999999999996E-2</v>
      </c>
      <c r="K2266" s="64">
        <f>IFERROR(IF(Ações!$B2266="","",VLOOKUP(Table_1[[#This Row],[AÇÕES]],'Dados Status Invest STOCKS'!A2252:AD2867,2)),0)</f>
        <v>24.55</v>
      </c>
      <c r="L2266" s="65">
        <f>IFERROR(IF(Ações!$B2266="","",VLOOKUP(Table_1[[#This Row],[AÇÕES]],'Dados Status Invest STOCKS'!A2252:AD2867,3)/100),0)</f>
        <v>2.2799999999999997E-2</v>
      </c>
      <c r="M2266" s="66">
        <f>IFERROR(IF(Ações!$B2266="","",VLOOKUP(Table_1[[#This Row],[AÇÕES]],'Dados Status Invest STOCKS'!A2252:AD2867,28)),0)</f>
        <v>2</v>
      </c>
      <c r="N2266" s="66">
        <f>IFERROR(IF(Ações!$B2266="","",VLOOKUP(Table_1[[#This Row],[AÇÕES]],'Dados Status Invest STOCKS'!A2252:AD2867,27)),0)</f>
        <v>16.7</v>
      </c>
      <c r="O2266" s="66">
        <f>IFERROR(IF(Ações!$L2266="","",Ações!$K2266*Ações!$L2266),0)</f>
        <v>0.5597399999999999</v>
      </c>
      <c r="P2266" s="67">
        <f t="shared" si="35"/>
        <v>0.06</v>
      </c>
      <c r="Q2266" s="67">
        <f>IFERROR(Ações!$O2266/Ações!$M2266,0)</f>
        <v>0.27986999999999995</v>
      </c>
      <c r="R2266" s="67">
        <f>IFERROR(IF(Ações!$B2266="","",VLOOKUP(Table_1[[#This Row],[AÇÕES]],'Dados Status Invest STOCKS'!A2252:AD2867,18)/100),0)</f>
        <v>0.1197</v>
      </c>
      <c r="S2266" s="65">
        <f>IFERROR(IF(Ações!$B2266="","",VLOOKUP(Table_1[[#This Row],[AÇÕES]],'Dados Status Invest STOCKS'!A2252:AD2867,25)/100),0)</f>
        <v>9.1899999999999996E-2</v>
      </c>
      <c r="T2266" s="67">
        <f>(1-Ações!$Q2266)*Ações!$R2266</f>
        <v>8.6199561000000008E-2</v>
      </c>
      <c r="U2266" s="68">
        <f>IF(Ações!$S2266=0,Ações!$T2266,IF(Ações!$T2266=0,Ações!$S2266,AVERAGE(Ações!$S2266,Ações!$T2266)))</f>
        <v>8.9049780500000009E-2</v>
      </c>
    </row>
    <row r="2267" spans="2:21" ht="15" customHeight="1" x14ac:dyDescent="0.2">
      <c r="B2267" s="63" t="str">
        <f>IFERROR('Dados Status Invest STOCKS'!A2254,"-")</f>
        <v>HOME</v>
      </c>
      <c r="C2267" s="45">
        <f>IFERROR((Ações!$D2267-Ações!$K2267)/Ações!$D2267,0)</f>
        <v>0</v>
      </c>
      <c r="D2267" s="46">
        <f>(Ações!$O2267)/0.06</f>
        <v>0</v>
      </c>
      <c r="E2267" s="47">
        <f>IFERROR((Ações!$F2267-Ações!$K2267)/Ações!$F2267,0)</f>
        <v>0.62542531245064736</v>
      </c>
      <c r="F2267" s="46">
        <f>IF(OR(Ações!$N2267&lt;0,Ações!$M2267&lt;0),"",(22.5*Ações!$M2267*Ações!$N2267)^0.5)</f>
        <v>27.551247703144043</v>
      </c>
      <c r="G2267" s="47">
        <f>IFERROR((Ações!$H2267-Ações!$K2267)/Ações!$H2267,0)</f>
        <v>0</v>
      </c>
      <c r="H2267" s="48">
        <f>IFERROR(Ações!$I2267/(Ações!$P2267-Table_1[[#This Row],[CAGR LUCRO 5A]]),0)</f>
        <v>0</v>
      </c>
      <c r="I2267" s="48">
        <f>IF(Ações!$S2267&lt;0,"",Ações!$O2267*(1+Ações!$S2267))</f>
        <v>0</v>
      </c>
      <c r="J2267" s="49">
        <f>IFERROR(IF(Ações!$B2267="","",(VLOOKUP(Table_1[[#This Row],[AÇÕES]],'Dados Status Invest STOCKS'!A2253:AD2868,4)/Table_1[[#This Row],[LPA]]))/100,0)</f>
        <v>6.2962962962962964E-3</v>
      </c>
      <c r="K2267" s="64">
        <f>IFERROR(IF(Ações!$B2267="","",VLOOKUP(Table_1[[#This Row],[AÇÕES]],'Dados Status Invest STOCKS'!A2253:AD2868,2)),0)</f>
        <v>10.32</v>
      </c>
      <c r="L2267" s="65">
        <f>IFERROR(IF(Ações!$B2267="","",VLOOKUP(Table_1[[#This Row],[AÇÕES]],'Dados Status Invest STOCKS'!A2253:AD2868,3)/100),0)</f>
        <v>0</v>
      </c>
      <c r="M2267" s="66">
        <f>IFERROR(IF(Ações!$B2267="","",VLOOKUP(Table_1[[#This Row],[AÇÕES]],'Dados Status Invest STOCKS'!A2253:AD2868,28)),0)</f>
        <v>4.05</v>
      </c>
      <c r="N2267" s="66">
        <f>IFERROR(IF(Ações!$B2267="","",VLOOKUP(Table_1[[#This Row],[AÇÕES]],'Dados Status Invest STOCKS'!A2253:AD2868,27)),0)</f>
        <v>8.33</v>
      </c>
      <c r="O2267" s="66">
        <f>IFERROR(IF(Ações!$L2267="","",Ações!$K2267*Ações!$L2267),0)</f>
        <v>0</v>
      </c>
      <c r="P2267" s="67">
        <f t="shared" si="35"/>
        <v>0.06</v>
      </c>
      <c r="Q2267" s="67">
        <f>IFERROR(Ações!$O2267/Ações!$M2267,0)</f>
        <v>0</v>
      </c>
      <c r="R2267" s="67">
        <f>IFERROR(IF(Ações!$B2267="","",VLOOKUP(Table_1[[#This Row],[AÇÕES]],'Dados Status Invest STOCKS'!A2253:AD2868,18)/100),0)</f>
        <v>0.48609999999999998</v>
      </c>
      <c r="S2267" s="65">
        <f>IFERROR(IF(Ações!$B2267="","",VLOOKUP(Table_1[[#This Row],[AÇÕES]],'Dados Status Invest STOCKS'!A2253:AD2868,25)/100),0)</f>
        <v>0</v>
      </c>
      <c r="T2267" s="67">
        <f>(1-Ações!$Q2267)*Ações!$R2267</f>
        <v>0.48609999999999998</v>
      </c>
      <c r="U2267" s="68">
        <f>IF(Ações!$S2267=0,Ações!$T2267,IF(Ações!$T2267=0,Ações!$S2267,AVERAGE(Ações!$S2267,Ações!$T2267)))</f>
        <v>0.48609999999999998</v>
      </c>
    </row>
    <row r="2268" spans="2:21" ht="15" customHeight="1" x14ac:dyDescent="0.2">
      <c r="B2268" s="63" t="str">
        <f>IFERROR('Dados Status Invest STOCKS'!A2255,"-")</f>
        <v>HON</v>
      </c>
      <c r="C2268" s="45">
        <f>IFERROR((Ações!$D2268-Ações!$K2268)/Ações!$D2268,0)</f>
        <v>-2.2608695652173916</v>
      </c>
      <c r="D2268" s="46">
        <f>(Ações!$O2268)/0.06</f>
        <v>62.697999999999993</v>
      </c>
      <c r="E2268" s="47">
        <f>IFERROR((Ações!$F2268-Ações!$K2268)/Ações!$F2268,0)</f>
        <v>-2.0025814203717514</v>
      </c>
      <c r="F2268" s="46">
        <f>IF(OR(Ações!$N2268&lt;0,Ações!$M2268&lt;0),"",(22.5*Ações!$M2268*Ações!$N2268)^0.5)</f>
        <v>68.091409149759855</v>
      </c>
      <c r="G2268" s="47">
        <f>IFERROR((Ações!$H2268-Ações!$K2268)/Ações!$H2268,0)</f>
        <v>-2.2320796123677291</v>
      </c>
      <c r="H2268" s="48">
        <f>IFERROR(Ações!$I2268/(Ações!$P2268-Table_1[[#This Row],[CAGR LUCRO 5A]]),0)</f>
        <v>63.25648638655462</v>
      </c>
      <c r="I2268" s="48">
        <f>IF(Ações!$S2268&lt;0,"",Ações!$O2268*(1+Ações!$S2268))</f>
        <v>3.7637609399999996</v>
      </c>
      <c r="J2268" s="49">
        <f>IFERROR(IF(Ações!$B2268="","",(VLOOKUP(Table_1[[#This Row],[AÇÕES]],'Dados Status Invest STOCKS'!A2254:AD2869,4)/Table_1[[#This Row],[LPA]]))/100,0)</f>
        <v>3.2352201257861632E-2</v>
      </c>
      <c r="K2268" s="64">
        <f>IFERROR(IF(Ações!$B2268="","",VLOOKUP(Table_1[[#This Row],[AÇÕES]],'Dados Status Invest STOCKS'!A2254:AD2869,2)),0)</f>
        <v>204.45</v>
      </c>
      <c r="L2268" s="65">
        <f>IFERROR(IF(Ações!$B2268="","",VLOOKUP(Table_1[[#This Row],[AÇÕES]],'Dados Status Invest STOCKS'!A2254:AD2869,3)/100),0)</f>
        <v>1.84E-2</v>
      </c>
      <c r="M2268" s="66">
        <f>IFERROR(IF(Ações!$B2268="","",VLOOKUP(Table_1[[#This Row],[AÇÕES]],'Dados Status Invest STOCKS'!A2254:AD2869,28)),0)</f>
        <v>7.95</v>
      </c>
      <c r="N2268" s="66">
        <f>IFERROR(IF(Ações!$B2268="","",VLOOKUP(Table_1[[#This Row],[AÇÕES]],'Dados Status Invest STOCKS'!A2254:AD2869,27)),0)</f>
        <v>25.92</v>
      </c>
      <c r="O2268" s="66">
        <f>IFERROR(IF(Ações!$L2268="","",Ações!$K2268*Ações!$L2268),0)</f>
        <v>3.7618799999999997</v>
      </c>
      <c r="P2268" s="67">
        <f t="shared" si="35"/>
        <v>0.06</v>
      </c>
      <c r="Q2268" s="67">
        <f>IFERROR(Ações!$O2268/Ações!$M2268,0)</f>
        <v>0.47319245283018863</v>
      </c>
      <c r="R2268" s="67">
        <f>IFERROR(IF(Ações!$B2268="","",VLOOKUP(Table_1[[#This Row],[AÇÕES]],'Dados Status Invest STOCKS'!A2254:AD2869,18)/100),0)</f>
        <v>0.30670000000000003</v>
      </c>
      <c r="S2268" s="65">
        <f>IFERROR(IF(Ações!$B2268="","",VLOOKUP(Table_1[[#This Row],[AÇÕES]],'Dados Status Invest STOCKS'!A2254:AD2869,25)/100),0)</f>
        <v>5.0000000000000001E-4</v>
      </c>
      <c r="T2268" s="67">
        <f>(1-Ações!$Q2268)*Ações!$R2268</f>
        <v>0.16157187471698117</v>
      </c>
      <c r="U2268" s="68">
        <f>IF(Ações!$S2268=0,Ações!$T2268,IF(Ações!$T2268=0,Ações!$S2268,AVERAGE(Ações!$S2268,Ações!$T2268)))</f>
        <v>8.1035937358490587E-2</v>
      </c>
    </row>
    <row r="2269" spans="2:21" ht="15" customHeight="1" x14ac:dyDescent="0.2">
      <c r="B2269" s="63" t="str">
        <f>IFERROR('Dados Status Invest STOCKS'!A2256,"-")</f>
        <v>HONE</v>
      </c>
      <c r="C2269" s="45">
        <f>IFERROR((Ações!$D2269-Ações!$K2269)/Ações!$D2269,0)</f>
        <v>-3.3795620437956204</v>
      </c>
      <c r="D2269" s="46">
        <f>(Ações!$O2269)/0.06</f>
        <v>3.3450833333333336</v>
      </c>
      <c r="E2269" s="47">
        <f>IFERROR((Ações!$F2269-Ações!$K2269)/Ações!$F2269,0)</f>
        <v>0.2222053603142535</v>
      </c>
      <c r="F2269" s="46">
        <f>IF(OR(Ações!$N2269&lt;0,Ações!$M2269&lt;0),"",(22.5*Ações!$M2269*Ações!$N2269)^0.5)</f>
        <v>18.835305943891644</v>
      </c>
      <c r="G2269" s="47">
        <f>IFERROR((Ações!$H2269-Ações!$K2269)/Ações!$H2269,0)</f>
        <v>22.640565086651886</v>
      </c>
      <c r="H2269" s="48">
        <f>IFERROR(Ações!$I2269/(Ações!$P2269-Table_1[[#This Row],[CAGR LUCRO 5A]]),0)</f>
        <v>-0.67696938325498091</v>
      </c>
      <c r="I2269" s="48">
        <f>IF(Ações!$S2269&lt;0,"",Ações!$O2269*(1+Ações!$S2269))</f>
        <v>0.30240222350000001</v>
      </c>
      <c r="J2269" s="49">
        <f>IFERROR(IF(Ações!$B2269="","",(VLOOKUP(Table_1[[#This Row],[AÇÕES]],'Dados Status Invest STOCKS'!A2255:AD2870,4)/Table_1[[#This Row],[LPA]]))/100,0)</f>
        <v>0.10378151260504202</v>
      </c>
      <c r="K2269" s="64">
        <f>IFERROR(IF(Ações!$B2269="","",VLOOKUP(Table_1[[#This Row],[AÇÕES]],'Dados Status Invest STOCKS'!A2255:AD2870,2)),0)</f>
        <v>14.65</v>
      </c>
      <c r="L2269" s="65">
        <f>IFERROR(IF(Ações!$B2269="","",VLOOKUP(Table_1[[#This Row],[AÇÕES]],'Dados Status Invest STOCKS'!A2255:AD2870,3)/100),0)</f>
        <v>1.37E-2</v>
      </c>
      <c r="M2269" s="66">
        <f>IFERROR(IF(Ações!$B2269="","",VLOOKUP(Table_1[[#This Row],[AÇÕES]],'Dados Status Invest STOCKS'!A2255:AD2870,28)),0)</f>
        <v>1.19</v>
      </c>
      <c r="N2269" s="66">
        <f>IFERROR(IF(Ações!$B2269="","",VLOOKUP(Table_1[[#This Row],[AÇÕES]],'Dados Status Invest STOCKS'!A2255:AD2870,27)),0)</f>
        <v>13.25</v>
      </c>
      <c r="O2269" s="66">
        <f>IFERROR(IF(Ações!$L2269="","",Ações!$K2269*Ações!$L2269),0)</f>
        <v>0.20070500000000002</v>
      </c>
      <c r="P2269" s="67">
        <f t="shared" si="35"/>
        <v>0.06</v>
      </c>
      <c r="Q2269" s="67">
        <f>IFERROR(Ações!$O2269/Ações!$M2269,0)</f>
        <v>0.16865966386554623</v>
      </c>
      <c r="R2269" s="67">
        <f>IFERROR(IF(Ações!$B2269="","",VLOOKUP(Table_1[[#This Row],[AÇÕES]],'Dados Status Invest STOCKS'!A2255:AD2870,18)/100),0)</f>
        <v>8.9499999999999996E-2</v>
      </c>
      <c r="S2269" s="65">
        <f>IFERROR(IF(Ações!$B2269="","",VLOOKUP(Table_1[[#This Row],[AÇÕES]],'Dados Status Invest STOCKS'!A2255:AD2870,25)/100),0)</f>
        <v>0.50670000000000004</v>
      </c>
      <c r="T2269" s="67">
        <f>(1-Ações!$Q2269)*Ações!$R2269</f>
        <v>7.4404960084033606E-2</v>
      </c>
      <c r="U2269" s="68">
        <f>IF(Ações!$S2269=0,Ações!$T2269,IF(Ações!$T2269=0,Ações!$S2269,AVERAGE(Ações!$S2269,Ações!$T2269)))</f>
        <v>0.29055248004201684</v>
      </c>
    </row>
    <row r="2270" spans="2:21" ht="15" customHeight="1" x14ac:dyDescent="0.2">
      <c r="B2270" s="63" t="str">
        <f>IFERROR('Dados Status Invest STOCKS'!A2257,"-")</f>
        <v>HOOD</v>
      </c>
      <c r="C2270" s="45">
        <f>IFERROR((Ações!$D2270-Ações!$K2270)/Ações!$D2270,0)</f>
        <v>0</v>
      </c>
      <c r="D2270" s="46">
        <f>(Ações!$O2270)/0.06</f>
        <v>0</v>
      </c>
      <c r="E2270" s="47">
        <f>IFERROR((Ações!$F2270-Ações!$K2270)/Ações!$F2270,0)</f>
        <v>0</v>
      </c>
      <c r="F2270" s="46" t="str">
        <f>IF(OR(Ações!$N2270&lt;0,Ações!$M2270&lt;0),"",(22.5*Ações!$M2270*Ações!$N2270)^0.5)</f>
        <v/>
      </c>
      <c r="G2270" s="47">
        <f>IFERROR((Ações!$H2270-Ações!$K2270)/Ações!$H2270,0)</f>
        <v>0</v>
      </c>
      <c r="H2270" s="48">
        <f>IFERROR(Ações!$I2270/(Ações!$P2270-Table_1[[#This Row],[CAGR LUCRO 5A]]),0)</f>
        <v>0</v>
      </c>
      <c r="I2270" s="48">
        <f>IF(Ações!$S2270&lt;0,"",Ações!$O2270*(1+Ações!$S2270))</f>
        <v>0</v>
      </c>
      <c r="J2270" s="49">
        <f>IFERROR(IF(Ações!$B2270="","",(VLOOKUP(Table_1[[#This Row],[AÇÕES]],'Dados Status Invest STOCKS'!A2256:AD2871,4)/Table_1[[#This Row],[LPA]]))/100,0)</f>
        <v>2.5663716814159292E-2</v>
      </c>
      <c r="K2270" s="64">
        <f>IFERROR(IF(Ações!$B2270="","",VLOOKUP(Table_1[[#This Row],[AÇÕES]],'Dados Status Invest STOCKS'!A2256:AD2871,2)),0)</f>
        <v>13.12</v>
      </c>
      <c r="L2270" s="65">
        <f>IFERROR(IF(Ações!$B2270="","",VLOOKUP(Table_1[[#This Row],[AÇÕES]],'Dados Status Invest STOCKS'!A2256:AD2871,3)/100),0)</f>
        <v>0</v>
      </c>
      <c r="M2270" s="66">
        <f>IFERROR(IF(Ações!$B2270="","",VLOOKUP(Table_1[[#This Row],[AÇÕES]],'Dados Status Invest STOCKS'!A2256:AD2871,28)),0)</f>
        <v>-2.2599999999999998</v>
      </c>
      <c r="N2270" s="66">
        <f>IFERROR(IF(Ações!$B2270="","",VLOOKUP(Table_1[[#This Row],[AÇÕES]],'Dados Status Invest STOCKS'!A2256:AD2871,27)),0)</f>
        <v>-2.31</v>
      </c>
      <c r="O2270" s="66">
        <f>IFERROR(IF(Ações!$L2270="","",Ações!$K2270*Ações!$L2270),0)</f>
        <v>0</v>
      </c>
      <c r="P2270" s="67">
        <f t="shared" si="35"/>
        <v>0.06</v>
      </c>
      <c r="Q2270" s="67">
        <f>IFERROR(Ações!$O2270/Ações!$M2270,0)</f>
        <v>0</v>
      </c>
      <c r="R2270" s="67">
        <f>IFERROR(IF(Ações!$B2270="","",VLOOKUP(Table_1[[#This Row],[AÇÕES]],'Dados Status Invest STOCKS'!A2256:AD2871,18)/100),0)</f>
        <v>-0.97809999999999997</v>
      </c>
      <c r="S2270" s="65">
        <f>IFERROR(IF(Ações!$B2270="","",VLOOKUP(Table_1[[#This Row],[AÇÕES]],'Dados Status Invest STOCKS'!A2256:AD2871,25)/100),0)</f>
        <v>0</v>
      </c>
      <c r="T2270" s="67">
        <f>(1-Ações!$Q2270)*Ações!$R2270</f>
        <v>-0.97809999999999997</v>
      </c>
      <c r="U2270" s="68">
        <f>IF(Ações!$S2270=0,Ações!$T2270,IF(Ações!$T2270=0,Ações!$S2270,AVERAGE(Ações!$S2270,Ações!$T2270)))</f>
        <v>-0.97809999999999997</v>
      </c>
    </row>
    <row r="2271" spans="2:21" ht="15" customHeight="1" x14ac:dyDescent="0.2">
      <c r="B2271" s="63" t="str">
        <f>IFERROR('Dados Status Invest STOCKS'!A2258,"-")</f>
        <v>HOOK</v>
      </c>
      <c r="C2271" s="45">
        <f>IFERROR((Ações!$D2271-Ações!$K2271)/Ações!$D2271,0)</f>
        <v>0</v>
      </c>
      <c r="D2271" s="46">
        <f>(Ações!$O2271)/0.06</f>
        <v>0</v>
      </c>
      <c r="E2271" s="47">
        <f>IFERROR((Ações!$F2271-Ações!$K2271)/Ações!$F2271,0)</f>
        <v>0</v>
      </c>
      <c r="F2271" s="46" t="str">
        <f>IF(OR(Ações!$N2271&lt;0,Ações!$M2271&lt;0),"",(22.5*Ações!$M2271*Ações!$N2271)^0.5)</f>
        <v/>
      </c>
      <c r="G2271" s="47">
        <f>IFERROR((Ações!$H2271-Ações!$K2271)/Ações!$H2271,0)</f>
        <v>0</v>
      </c>
      <c r="H2271" s="48">
        <f>IFERROR(Ações!$I2271/(Ações!$P2271-Table_1[[#This Row],[CAGR LUCRO 5A]]),0)</f>
        <v>0</v>
      </c>
      <c r="I2271" s="48">
        <f>IF(Ações!$S2271&lt;0,"",Ações!$O2271*(1+Ações!$S2271))</f>
        <v>0</v>
      </c>
      <c r="J2271" s="49">
        <f>IFERROR(IF(Ações!$B2271="","",(VLOOKUP(Table_1[[#This Row],[AÇÕES]],'Dados Status Invest STOCKS'!A2257:AD2872,4)/Table_1[[#This Row],[LPA]]))/100,0)</f>
        <v>3.0044843049327357E-3</v>
      </c>
      <c r="K2271" s="64">
        <f>IFERROR(IF(Ações!$B2271="","",VLOOKUP(Table_1[[#This Row],[AÇÕES]],'Dados Status Invest STOCKS'!A2257:AD2872,2)),0)</f>
        <v>1.49</v>
      </c>
      <c r="L2271" s="65">
        <f>IFERROR(IF(Ações!$B2271="","",VLOOKUP(Table_1[[#This Row],[AÇÕES]],'Dados Status Invest STOCKS'!A2257:AD2872,3)/100),0)</f>
        <v>0</v>
      </c>
      <c r="M2271" s="66">
        <f>IFERROR(IF(Ações!$B2271="","",VLOOKUP(Table_1[[#This Row],[AÇÕES]],'Dados Status Invest STOCKS'!A2257:AD2872,28)),0)</f>
        <v>-2.23</v>
      </c>
      <c r="N2271" s="66">
        <f>IFERROR(IF(Ações!$B2271="","",VLOOKUP(Table_1[[#This Row],[AÇÕES]],'Dados Status Invest STOCKS'!A2257:AD2872,27)),0)</f>
        <v>3.61</v>
      </c>
      <c r="O2271" s="66">
        <f>IFERROR(IF(Ações!$L2271="","",Ações!$K2271*Ações!$L2271),0)</f>
        <v>0</v>
      </c>
      <c r="P2271" s="67">
        <f t="shared" si="35"/>
        <v>0.06</v>
      </c>
      <c r="Q2271" s="67">
        <f>IFERROR(Ações!$O2271/Ações!$M2271,0)</f>
        <v>0</v>
      </c>
      <c r="R2271" s="67">
        <f>IFERROR(IF(Ações!$B2271="","",VLOOKUP(Table_1[[#This Row],[AÇÕES]],'Dados Status Invest STOCKS'!A2257:AD2872,18)/100),0)</f>
        <v>-0.61899999999999999</v>
      </c>
      <c r="S2271" s="65">
        <f>IFERROR(IF(Ações!$B2271="","",VLOOKUP(Table_1[[#This Row],[AÇÕES]],'Dados Status Invest STOCKS'!A2257:AD2872,25)/100),0)</f>
        <v>0</v>
      </c>
      <c r="T2271" s="67">
        <f>(1-Ações!$Q2271)*Ações!$R2271</f>
        <v>-0.61899999999999999</v>
      </c>
      <c r="U2271" s="68">
        <f>IF(Ações!$S2271=0,Ações!$T2271,IF(Ações!$T2271=0,Ações!$S2271,AVERAGE(Ações!$S2271,Ações!$T2271)))</f>
        <v>-0.61899999999999999</v>
      </c>
    </row>
    <row r="2272" spans="2:21" ht="15" customHeight="1" x14ac:dyDescent="0.2">
      <c r="B2272" s="63" t="str">
        <f>IFERROR('Dados Status Invest STOCKS'!A2259,"-")</f>
        <v>HOPE</v>
      </c>
      <c r="C2272" s="45">
        <f>IFERROR((Ações!$D2272-Ações!$K2272)/Ações!$D2272,0)</f>
        <v>-0.67597765363128515</v>
      </c>
      <c r="D2272" s="46">
        <f>(Ações!$O2272)/0.06</f>
        <v>9.3378333333333323</v>
      </c>
      <c r="E2272" s="47">
        <f>IFERROR((Ações!$F2272-Ações!$K2272)/Ações!$F2272,0)</f>
        <v>0.35372967686320039</v>
      </c>
      <c r="F2272" s="46">
        <f>IF(OR(Ações!$N2272&lt;0,Ações!$M2272&lt;0),"",(22.5*Ações!$M2272*Ações!$N2272)^0.5)</f>
        <v>24.21587289362083</v>
      </c>
      <c r="G2272" s="47">
        <f>IFERROR((Ações!$H2272-Ações!$K2272)/Ações!$H2272,0)</f>
        <v>0.4244508346538689</v>
      </c>
      <c r="H2272" s="48">
        <f>IFERROR(Ações!$I2272/(Ações!$P2272-Table_1[[#This Row],[CAGR LUCRO 5A]]),0)</f>
        <v>27.19142158878504</v>
      </c>
      <c r="I2272" s="48">
        <f>IF(Ações!$S2272&lt;0,"",Ações!$O2272*(1+Ações!$S2272))</f>
        <v>0.58189642199999991</v>
      </c>
      <c r="J2272" s="49">
        <f>IFERROR(IF(Ações!$B2272="","",(VLOOKUP(Table_1[[#This Row],[AÇÕES]],'Dados Status Invest STOCKS'!A2258:AD2873,4)/Table_1[[#This Row],[LPA]]))/100,0)</f>
        <v>6.8741721854304647E-2</v>
      </c>
      <c r="K2272" s="64">
        <f>IFERROR(IF(Ações!$B2272="","",VLOOKUP(Table_1[[#This Row],[AÇÕES]],'Dados Status Invest STOCKS'!A2258:AD2873,2)),0)</f>
        <v>15.65</v>
      </c>
      <c r="L2272" s="65">
        <f>IFERROR(IF(Ações!$B2272="","",VLOOKUP(Table_1[[#This Row],[AÇÕES]],'Dados Status Invest STOCKS'!A2258:AD2873,3)/100),0)</f>
        <v>3.5799999999999998E-2</v>
      </c>
      <c r="M2272" s="66">
        <f>IFERROR(IF(Ações!$B2272="","",VLOOKUP(Table_1[[#This Row],[AÇÕES]],'Dados Status Invest STOCKS'!A2258:AD2873,28)),0)</f>
        <v>1.51</v>
      </c>
      <c r="N2272" s="66">
        <f>IFERROR(IF(Ações!$B2272="","",VLOOKUP(Table_1[[#This Row],[AÇÕES]],'Dados Status Invest STOCKS'!A2258:AD2873,27)),0)</f>
        <v>17.260000000000002</v>
      </c>
      <c r="O2272" s="66">
        <f>IFERROR(IF(Ações!$L2272="","",Ações!$K2272*Ações!$L2272),0)</f>
        <v>0.56026999999999993</v>
      </c>
      <c r="P2272" s="67">
        <f t="shared" si="35"/>
        <v>0.06</v>
      </c>
      <c r="Q2272" s="67">
        <f>IFERROR(Ações!$O2272/Ações!$M2272,0)</f>
        <v>0.37103973509933769</v>
      </c>
      <c r="R2272" s="67">
        <f>IFERROR(IF(Ações!$B2272="","",VLOOKUP(Table_1[[#This Row],[AÇÕES]],'Dados Status Invest STOCKS'!A2258:AD2873,18)/100),0)</f>
        <v>8.7400000000000005E-2</v>
      </c>
      <c r="S2272" s="65">
        <f>IFERROR(IF(Ações!$B2272="","",VLOOKUP(Table_1[[#This Row],[AÇÕES]],'Dados Status Invest STOCKS'!A2258:AD2873,25)/100),0)</f>
        <v>3.8599999999999995E-2</v>
      </c>
      <c r="T2272" s="67">
        <f>(1-Ações!$Q2272)*Ações!$R2272</f>
        <v>5.4971127152317882E-2</v>
      </c>
      <c r="U2272" s="68">
        <f>IF(Ações!$S2272=0,Ações!$T2272,IF(Ações!$T2272=0,Ações!$S2272,AVERAGE(Ações!$S2272,Ações!$T2272)))</f>
        <v>4.6785563576158942E-2</v>
      </c>
    </row>
    <row r="2273" spans="2:21" ht="15" customHeight="1" x14ac:dyDescent="0.2">
      <c r="B2273" s="63" t="str">
        <f>IFERROR('Dados Status Invest STOCKS'!A2260,"-")</f>
        <v>HOTH</v>
      </c>
      <c r="C2273" s="45">
        <f>IFERROR((Ações!$D2273-Ações!$K2273)/Ações!$D2273,0)</f>
        <v>0</v>
      </c>
      <c r="D2273" s="46">
        <f>(Ações!$O2273)/0.06</f>
        <v>0</v>
      </c>
      <c r="E2273" s="47">
        <f>IFERROR((Ações!$F2273-Ações!$K2273)/Ações!$F2273,0)</f>
        <v>0</v>
      </c>
      <c r="F2273" s="46" t="str">
        <f>IF(OR(Ações!$N2273&lt;0,Ações!$M2273&lt;0),"",(22.5*Ações!$M2273*Ações!$N2273)^0.5)</f>
        <v/>
      </c>
      <c r="G2273" s="47">
        <f>IFERROR((Ações!$H2273-Ações!$K2273)/Ações!$H2273,0)</f>
        <v>0</v>
      </c>
      <c r="H2273" s="48">
        <f>IFERROR(Ações!$I2273/(Ações!$P2273-Table_1[[#This Row],[CAGR LUCRO 5A]]),0)</f>
        <v>0</v>
      </c>
      <c r="I2273" s="48">
        <f>IF(Ações!$S2273&lt;0,"",Ações!$O2273*(1+Ações!$S2273))</f>
        <v>0</v>
      </c>
      <c r="J2273" s="49">
        <f>IFERROR(IF(Ações!$B2273="","",(VLOOKUP(Table_1[[#This Row],[AÇÕES]],'Dados Status Invest STOCKS'!A2259:AD2874,4)/Table_1[[#This Row],[LPA]]))/100,0)</f>
        <v>2.5000000000000001E-2</v>
      </c>
      <c r="K2273" s="64">
        <f>IFERROR(IF(Ações!$B2273="","",VLOOKUP(Table_1[[#This Row],[AÇÕES]],'Dados Status Invest STOCKS'!A2259:AD2874,2)),0)</f>
        <v>0.57999999999999996</v>
      </c>
      <c r="L2273" s="65">
        <f>IFERROR(IF(Ações!$B2273="","",VLOOKUP(Table_1[[#This Row],[AÇÕES]],'Dados Status Invest STOCKS'!A2259:AD2874,3)/100),0)</f>
        <v>0</v>
      </c>
      <c r="M2273" s="66">
        <f>IFERROR(IF(Ações!$B2273="","",VLOOKUP(Table_1[[#This Row],[AÇÕES]],'Dados Status Invest STOCKS'!A2259:AD2874,28)),0)</f>
        <v>-0.48</v>
      </c>
      <c r="N2273" s="66">
        <f>IFERROR(IF(Ações!$B2273="","",VLOOKUP(Table_1[[#This Row],[AÇÕES]],'Dados Status Invest STOCKS'!A2259:AD2874,27)),0)</f>
        <v>0.56000000000000005</v>
      </c>
      <c r="O2273" s="66">
        <f>IFERROR(IF(Ações!$L2273="","",Ações!$K2273*Ações!$L2273),0)</f>
        <v>0</v>
      </c>
      <c r="P2273" s="67">
        <f t="shared" si="35"/>
        <v>0.06</v>
      </c>
      <c r="Q2273" s="67">
        <f>IFERROR(Ações!$O2273/Ações!$M2273,0)</f>
        <v>0</v>
      </c>
      <c r="R2273" s="67">
        <f>IFERROR(IF(Ações!$B2273="","",VLOOKUP(Table_1[[#This Row],[AÇÕES]],'Dados Status Invest STOCKS'!A2259:AD2874,18)/100),0)</f>
        <v>-0.86849999999999994</v>
      </c>
      <c r="S2273" s="65">
        <f>IFERROR(IF(Ações!$B2273="","",VLOOKUP(Table_1[[#This Row],[AÇÕES]],'Dados Status Invest STOCKS'!A2259:AD2874,25)/100),0)</f>
        <v>0</v>
      </c>
      <c r="T2273" s="67">
        <f>(1-Ações!$Q2273)*Ações!$R2273</f>
        <v>-0.86849999999999994</v>
      </c>
      <c r="U2273" s="68">
        <f>IF(Ações!$S2273=0,Ações!$T2273,IF(Ações!$T2273=0,Ações!$S2273,AVERAGE(Ações!$S2273,Ações!$T2273)))</f>
        <v>-0.86849999999999994</v>
      </c>
    </row>
    <row r="2274" spans="2:21" ht="15" customHeight="1" x14ac:dyDescent="0.2">
      <c r="B2274" s="63" t="str">
        <f>IFERROR('Dados Status Invest STOCKS'!A2261,"-")</f>
        <v>HOV</v>
      </c>
      <c r="C2274" s="45">
        <f>IFERROR((Ações!$D2274-Ações!$K2274)/Ações!$D2274,0)</f>
        <v>0</v>
      </c>
      <c r="D2274" s="46">
        <f>(Ações!$O2274)/0.06</f>
        <v>0</v>
      </c>
      <c r="E2274" s="47">
        <f>IFERROR((Ações!$F2274-Ações!$K2274)/Ações!$F2274,0)</f>
        <v>0.57770479344494585</v>
      </c>
      <c r="F2274" s="46">
        <f>IF(OR(Ações!$N2274&lt;0,Ações!$M2274&lt;0),"",(22.5*Ações!$M2274*Ações!$N2274)^0.5)</f>
        <v>247.24410407530448</v>
      </c>
      <c r="G2274" s="47">
        <f>IFERROR((Ações!$H2274-Ações!$K2274)/Ações!$H2274,0)</f>
        <v>0</v>
      </c>
      <c r="H2274" s="48">
        <f>IFERROR(Ações!$I2274/(Ações!$P2274-Table_1[[#This Row],[CAGR LUCRO 5A]]),0)</f>
        <v>0</v>
      </c>
      <c r="I2274" s="48">
        <f>IF(Ações!$S2274&lt;0,"",Ações!$O2274*(1+Ações!$S2274))</f>
        <v>0</v>
      </c>
      <c r="J2274" s="49">
        <f>IFERROR(IF(Ações!$B2274="","",(VLOOKUP(Table_1[[#This Row],[AÇÕES]],'Dados Status Invest STOCKS'!A2260:AD2875,4)/Table_1[[#This Row],[LPA]]))/100,0)</f>
        <v>1.1011629103632809E-4</v>
      </c>
      <c r="K2274" s="64">
        <f>IFERROR(IF(Ações!$B2274="","",VLOOKUP(Table_1[[#This Row],[AÇÕES]],'Dados Status Invest STOCKS'!A2260:AD2875,2)),0)</f>
        <v>104.41</v>
      </c>
      <c r="L2274" s="65">
        <f>IFERROR(IF(Ações!$B2274="","",VLOOKUP(Table_1[[#This Row],[AÇÕES]],'Dados Status Invest STOCKS'!A2260:AD2875,3)/100),0)</f>
        <v>0</v>
      </c>
      <c r="M2274" s="66">
        <f>IFERROR(IF(Ações!$B2274="","",VLOOKUP(Table_1[[#This Row],[AÇÕES]],'Dados Status Invest STOCKS'!A2260:AD2875,28)),0)</f>
        <v>97.17</v>
      </c>
      <c r="N2274" s="66">
        <f>IFERROR(IF(Ações!$B2274="","",VLOOKUP(Table_1[[#This Row],[AÇÕES]],'Dados Status Invest STOCKS'!A2260:AD2875,27)),0)</f>
        <v>27.96</v>
      </c>
      <c r="O2274" s="66">
        <f>IFERROR(IF(Ações!$L2274="","",Ações!$K2274*Ações!$L2274),0)</f>
        <v>0</v>
      </c>
      <c r="P2274" s="67">
        <f t="shared" si="35"/>
        <v>0.06</v>
      </c>
      <c r="Q2274" s="67">
        <f>IFERROR(Ações!$O2274/Ações!$M2274,0)</f>
        <v>0</v>
      </c>
      <c r="R2274" s="67">
        <f>IFERROR(IF(Ações!$B2274="","",VLOOKUP(Table_1[[#This Row],[AÇÕES]],'Dados Status Invest STOCKS'!A2260:AD2875,18)/100),0)</f>
        <v>3.4752999999999998</v>
      </c>
      <c r="S2274" s="65">
        <f>IFERROR(IF(Ações!$B2274="","",VLOOKUP(Table_1[[#This Row],[AÇÕES]],'Dados Status Invest STOCKS'!A2260:AD2875,25)/100),0)</f>
        <v>0</v>
      </c>
      <c r="T2274" s="67">
        <f>(1-Ações!$Q2274)*Ações!$R2274</f>
        <v>3.4752999999999998</v>
      </c>
      <c r="U2274" s="68">
        <f>IF(Ações!$S2274=0,Ações!$T2274,IF(Ações!$T2274=0,Ações!$S2274,AVERAGE(Ações!$S2274,Ações!$T2274)))</f>
        <v>3.4752999999999998</v>
      </c>
    </row>
    <row r="2275" spans="2:21" ht="15" customHeight="1" x14ac:dyDescent="0.2">
      <c r="B2275" s="63" t="str">
        <f>IFERROR('Dados Status Invest STOCKS'!A2262,"-")</f>
        <v>HOVNP</v>
      </c>
      <c r="C2275" s="45">
        <f>IFERROR((Ações!$D2275-Ações!$K2275)/Ações!$D2275,0)</f>
        <v>-1.7777777777777777</v>
      </c>
      <c r="D2275" s="46">
        <f>(Ações!$O2275)/0.06</f>
        <v>7.9380000000000006</v>
      </c>
      <c r="E2275" s="47">
        <f>IFERROR((Ações!$F2275-Ações!$K2275)/Ações!$F2275,0)</f>
        <v>0.91081688243904846</v>
      </c>
      <c r="F2275" s="46">
        <f>IF(OR(Ações!$N2275&lt;0,Ações!$M2275&lt;0),"",(22.5*Ações!$M2275*Ações!$N2275)^0.5)</f>
        <v>247.24410407530448</v>
      </c>
      <c r="G2275" s="47">
        <f>IFERROR((Ações!$H2275-Ações!$K2275)/Ações!$H2275,0)</f>
        <v>-1.7777777777777777</v>
      </c>
      <c r="H2275" s="48">
        <f>IFERROR(Ações!$I2275/(Ações!$P2275-Table_1[[#This Row],[CAGR LUCRO 5A]]),0)</f>
        <v>7.9380000000000006</v>
      </c>
      <c r="I2275" s="48">
        <f>IF(Ações!$S2275&lt;0,"",Ações!$O2275*(1+Ações!$S2275))</f>
        <v>0.47628000000000004</v>
      </c>
      <c r="J2275" s="49">
        <f>IFERROR(IF(Ações!$B2275="","",(VLOOKUP(Table_1[[#This Row],[AÇÕES]],'Dados Status Invest STOCKS'!A2261:AD2876,4)/Table_1[[#This Row],[LPA]]))/100,0)</f>
        <v>2.3669856951734075E-5</v>
      </c>
      <c r="K2275" s="64">
        <f>IFERROR(IF(Ações!$B2275="","",VLOOKUP(Table_1[[#This Row],[AÇÕES]],'Dados Status Invest STOCKS'!A2261:AD2876,2)),0)</f>
        <v>22.05</v>
      </c>
      <c r="L2275" s="65">
        <f>IFERROR(IF(Ações!$B2275="","",VLOOKUP(Table_1[[#This Row],[AÇÕES]],'Dados Status Invest STOCKS'!A2261:AD2876,3)/100),0)</f>
        <v>2.1600000000000001E-2</v>
      </c>
      <c r="M2275" s="66">
        <f>IFERROR(IF(Ações!$B2275="","",VLOOKUP(Table_1[[#This Row],[AÇÕES]],'Dados Status Invest STOCKS'!A2261:AD2876,28)),0)</f>
        <v>97.17</v>
      </c>
      <c r="N2275" s="66">
        <f>IFERROR(IF(Ações!$B2275="","",VLOOKUP(Table_1[[#This Row],[AÇÕES]],'Dados Status Invest STOCKS'!A2261:AD2876,27)),0)</f>
        <v>27.96</v>
      </c>
      <c r="O2275" s="66">
        <f>IFERROR(IF(Ações!$L2275="","",Ações!$K2275*Ações!$L2275),0)</f>
        <v>0.47628000000000004</v>
      </c>
      <c r="P2275" s="67">
        <f t="shared" si="35"/>
        <v>0.06</v>
      </c>
      <c r="Q2275" s="67">
        <f>IFERROR(Ações!$O2275/Ações!$M2275,0)</f>
        <v>4.9015128125964808E-3</v>
      </c>
      <c r="R2275" s="67">
        <f>IFERROR(IF(Ações!$B2275="","",VLOOKUP(Table_1[[#This Row],[AÇÕES]],'Dados Status Invest STOCKS'!A2261:AD2876,18)/100),0)</f>
        <v>3.4752999999999998</v>
      </c>
      <c r="S2275" s="65">
        <f>IFERROR(IF(Ações!$B2275="","",VLOOKUP(Table_1[[#This Row],[AÇÕES]],'Dados Status Invest STOCKS'!A2261:AD2876,25)/100),0)</f>
        <v>0</v>
      </c>
      <c r="T2275" s="67">
        <f>(1-Ações!$Q2275)*Ações!$R2275</f>
        <v>3.4582657725223833</v>
      </c>
      <c r="U2275" s="68">
        <f>IF(Ações!$S2275=0,Ações!$T2275,IF(Ações!$T2275=0,Ações!$S2275,AVERAGE(Ações!$S2275,Ações!$T2275)))</f>
        <v>3.4582657725223833</v>
      </c>
    </row>
    <row r="2276" spans="2:21" ht="15" customHeight="1" x14ac:dyDescent="0.2">
      <c r="B2276" s="63" t="str">
        <f>IFERROR('Dados Status Invest STOCKS'!A2263,"-")</f>
        <v>HP</v>
      </c>
      <c r="C2276" s="45">
        <f>IFERROR((Ações!$D2276-Ações!$K2276)/Ações!$D2276,0)</f>
        <v>-0.6853932584269663</v>
      </c>
      <c r="D2276" s="46">
        <f>(Ações!$O2276)/0.06</f>
        <v>16.654866666666667</v>
      </c>
      <c r="E2276" s="47">
        <f>IFERROR((Ações!$F2276-Ações!$K2276)/Ações!$F2276,0)</f>
        <v>0</v>
      </c>
      <c r="F2276" s="46" t="str">
        <f>IF(OR(Ações!$N2276&lt;0,Ações!$M2276&lt;0),"",(22.5*Ações!$M2276*Ações!$N2276)^0.5)</f>
        <v/>
      </c>
      <c r="G2276" s="47">
        <f>IFERROR((Ações!$H2276-Ações!$K2276)/Ações!$H2276,0)</f>
        <v>-0.6853932584269663</v>
      </c>
      <c r="H2276" s="48">
        <f>IFERROR(Ações!$I2276/(Ações!$P2276-Table_1[[#This Row],[CAGR LUCRO 5A]]),0)</f>
        <v>16.654866666666667</v>
      </c>
      <c r="I2276" s="48">
        <f>IF(Ações!$S2276&lt;0,"",Ações!$O2276*(1+Ações!$S2276))</f>
        <v>0.99929199999999996</v>
      </c>
      <c r="J2276" s="49">
        <f>IFERROR(IF(Ações!$B2276="","",(VLOOKUP(Table_1[[#This Row],[AÇÕES]],'Dados Status Invest STOCKS'!A2262:AD2877,4)/Table_1[[#This Row],[LPA]]))/100,0)</f>
        <v>3.079470198675497E-2</v>
      </c>
      <c r="K2276" s="64">
        <f>IFERROR(IF(Ações!$B2276="","",VLOOKUP(Table_1[[#This Row],[AÇÕES]],'Dados Status Invest STOCKS'!A2262:AD2877,2)),0)</f>
        <v>28.07</v>
      </c>
      <c r="L2276" s="65">
        <f>IFERROR(IF(Ações!$B2276="","",VLOOKUP(Table_1[[#This Row],[AÇÕES]],'Dados Status Invest STOCKS'!A2262:AD2877,3)/100),0)</f>
        <v>3.56E-2</v>
      </c>
      <c r="M2276" s="66">
        <f>IFERROR(IF(Ações!$B2276="","",VLOOKUP(Table_1[[#This Row],[AÇÕES]],'Dados Status Invest STOCKS'!A2262:AD2877,28)),0)</f>
        <v>-3.02</v>
      </c>
      <c r="N2276" s="66">
        <f>IFERROR(IF(Ações!$B2276="","",VLOOKUP(Table_1[[#This Row],[AÇÕES]],'Dados Status Invest STOCKS'!A2262:AD2877,27)),0)</f>
        <v>26.97</v>
      </c>
      <c r="O2276" s="66">
        <f>IFERROR(IF(Ações!$L2276="","",Ações!$K2276*Ações!$L2276),0)</f>
        <v>0.99929199999999996</v>
      </c>
      <c r="P2276" s="67">
        <f t="shared" si="35"/>
        <v>0.06</v>
      </c>
      <c r="Q2276" s="67">
        <f>IFERROR(Ações!$O2276/Ações!$M2276,0)</f>
        <v>-0.33089139072847679</v>
      </c>
      <c r="R2276" s="67">
        <f>IFERROR(IF(Ações!$B2276="","",VLOOKUP(Table_1[[#This Row],[AÇÕES]],'Dados Status Invest STOCKS'!A2262:AD2877,18)/100),0)</f>
        <v>-0.11199999999999999</v>
      </c>
      <c r="S2276" s="65">
        <f>IFERROR(IF(Ações!$B2276="","",VLOOKUP(Table_1[[#This Row],[AÇÕES]],'Dados Status Invest STOCKS'!A2262:AD2877,25)/100),0)</f>
        <v>0</v>
      </c>
      <c r="T2276" s="67">
        <f>(1-Ações!$Q2276)*Ações!$R2276</f>
        <v>-0.14905983576158938</v>
      </c>
      <c r="U2276" s="68">
        <f>IF(Ações!$S2276=0,Ações!$T2276,IF(Ações!$T2276=0,Ações!$S2276,AVERAGE(Ações!$S2276,Ações!$T2276)))</f>
        <v>-0.14905983576158938</v>
      </c>
    </row>
    <row r="2277" spans="2:21" ht="15" customHeight="1" x14ac:dyDescent="0.2">
      <c r="B2277" s="63" t="str">
        <f>IFERROR('Dados Status Invest STOCKS'!A2264,"-")</f>
        <v>HPE</v>
      </c>
      <c r="C2277" s="45">
        <f>IFERROR((Ações!$D2277-Ações!$K2277)/Ações!$D2277,0)</f>
        <v>-1.0134228187919463</v>
      </c>
      <c r="D2277" s="46">
        <f>(Ações!$O2277)/0.06</f>
        <v>7.9963333333333342</v>
      </c>
      <c r="E2277" s="47">
        <f>IFERROR((Ações!$F2277-Ações!$K2277)/Ações!$F2277,0)</f>
        <v>0.46937460362065547</v>
      </c>
      <c r="F2277" s="46">
        <f>IF(OR(Ações!$N2277&lt;0,Ações!$M2277&lt;0),"",(22.5*Ações!$M2277*Ações!$N2277)^0.5)</f>
        <v>30.341555662160765</v>
      </c>
      <c r="G2277" s="47">
        <f>IFERROR((Ações!$H2277-Ações!$K2277)/Ações!$H2277,0)</f>
        <v>-0.44292330317832751</v>
      </c>
      <c r="H2277" s="48">
        <f>IFERROR(Ações!$I2277/(Ações!$P2277-Table_1[[#This Row],[CAGR LUCRO 5A]]),0)</f>
        <v>11.157904210526317</v>
      </c>
      <c r="I2277" s="48">
        <f>IF(Ações!$S2277&lt;0,"",Ações!$O2277*(1+Ações!$S2277))</f>
        <v>0.48760041400000004</v>
      </c>
      <c r="J2277" s="49">
        <f>IFERROR(IF(Ações!$B2277="","",(VLOOKUP(Table_1[[#This Row],[AÇÕES]],'Dados Status Invest STOCKS'!A2263:AD2878,4)/Table_1[[#This Row],[LPA]]))/100,0)</f>
        <v>2.2943396226415093E-2</v>
      </c>
      <c r="K2277" s="64">
        <f>IFERROR(IF(Ações!$B2277="","",VLOOKUP(Table_1[[#This Row],[AÇÕES]],'Dados Status Invest STOCKS'!A2263:AD2878,2)),0)</f>
        <v>16.100000000000001</v>
      </c>
      <c r="L2277" s="65">
        <f>IFERROR(IF(Ações!$B2277="","",VLOOKUP(Table_1[[#This Row],[AÇÕES]],'Dados Status Invest STOCKS'!A2263:AD2878,3)/100),0)</f>
        <v>2.98E-2</v>
      </c>
      <c r="M2277" s="66">
        <f>IFERROR(IF(Ações!$B2277="","",VLOOKUP(Table_1[[#This Row],[AÇÕES]],'Dados Status Invest STOCKS'!A2263:AD2878,28)),0)</f>
        <v>2.65</v>
      </c>
      <c r="N2277" s="66">
        <f>IFERROR(IF(Ações!$B2277="","",VLOOKUP(Table_1[[#This Row],[AÇÕES]],'Dados Status Invest STOCKS'!A2263:AD2878,27)),0)</f>
        <v>15.44</v>
      </c>
      <c r="O2277" s="66">
        <f>IFERROR(IF(Ações!$L2277="","",Ações!$K2277*Ações!$L2277),0)</f>
        <v>0.47978000000000004</v>
      </c>
      <c r="P2277" s="67">
        <f t="shared" si="35"/>
        <v>0.06</v>
      </c>
      <c r="Q2277" s="67">
        <f>IFERROR(Ações!$O2277/Ações!$M2277,0)</f>
        <v>0.1810490566037736</v>
      </c>
      <c r="R2277" s="67">
        <f>IFERROR(IF(Ações!$B2277="","",VLOOKUP(Table_1[[#This Row],[AÇÕES]],'Dados Status Invest STOCKS'!A2263:AD2878,18)/100),0)</f>
        <v>0.1716</v>
      </c>
      <c r="S2277" s="65">
        <f>IFERROR(IF(Ações!$B2277="","",VLOOKUP(Table_1[[#This Row],[AÇÕES]],'Dados Status Invest STOCKS'!A2263:AD2878,25)/100),0)</f>
        <v>1.6299999999999999E-2</v>
      </c>
      <c r="T2277" s="67">
        <f>(1-Ações!$Q2277)*Ações!$R2277</f>
        <v>0.14053198188679245</v>
      </c>
      <c r="U2277" s="68">
        <f>IF(Ações!$S2277=0,Ações!$T2277,IF(Ações!$T2277=0,Ações!$S2277,AVERAGE(Ações!$S2277,Ações!$T2277)))</f>
        <v>7.8415990943396227E-2</v>
      </c>
    </row>
    <row r="2278" spans="2:21" ht="15" customHeight="1" x14ac:dyDescent="0.2">
      <c r="B2278" s="63" t="str">
        <f>IFERROR('Dados Status Invest STOCKS'!A2265,"-")</f>
        <v>HPK</v>
      </c>
      <c r="C2278" s="45">
        <f>IFERROR((Ações!$D2278-Ações!$K2278)/Ações!$D2278,0)</f>
        <v>-6.8947368421052637</v>
      </c>
      <c r="D2278" s="46">
        <f>(Ações!$O2278)/0.06</f>
        <v>2.103933333333333</v>
      </c>
      <c r="E2278" s="47">
        <f>IFERROR((Ações!$F2278-Ações!$K2278)/Ações!$F2278,0)</f>
        <v>-3.1728268388702108</v>
      </c>
      <c r="F2278" s="46">
        <f>IF(OR(Ações!$N2278&lt;0,Ações!$M2278&lt;0),"",(22.5*Ações!$M2278*Ações!$N2278)^0.5)</f>
        <v>3.9805150420517195</v>
      </c>
      <c r="G2278" s="47">
        <f>IFERROR((Ações!$H2278-Ações!$K2278)/Ações!$H2278,0)</f>
        <v>-6.8947368421052637</v>
      </c>
      <c r="H2278" s="48">
        <f>IFERROR(Ações!$I2278/(Ações!$P2278-Table_1[[#This Row],[CAGR LUCRO 5A]]),0)</f>
        <v>2.103933333333333</v>
      </c>
      <c r="I2278" s="48">
        <f>IF(Ações!$S2278&lt;0,"",Ações!$O2278*(1+Ações!$S2278))</f>
        <v>0.12623599999999999</v>
      </c>
      <c r="J2278" s="49">
        <f>IFERROR(IF(Ações!$B2278="","",(VLOOKUP(Table_1[[#This Row],[AÇÕES]],'Dados Status Invest STOCKS'!A2264:AD2879,4)/Table_1[[#This Row],[LPA]]))/100,0)</f>
        <v>8.4507142857142856</v>
      </c>
      <c r="K2278" s="64">
        <f>IFERROR(IF(Ações!$B2278="","",VLOOKUP(Table_1[[#This Row],[AÇÕES]],'Dados Status Invest STOCKS'!A2264:AD2879,2)),0)</f>
        <v>16.61</v>
      </c>
      <c r="L2278" s="65">
        <f>IFERROR(IF(Ações!$B2278="","",VLOOKUP(Table_1[[#This Row],[AÇÕES]],'Dados Status Invest STOCKS'!A2264:AD2879,3)/100),0)</f>
        <v>7.6E-3</v>
      </c>
      <c r="M2278" s="66">
        <f>IFERROR(IF(Ações!$B2278="","",VLOOKUP(Table_1[[#This Row],[AÇÕES]],'Dados Status Invest STOCKS'!A2264:AD2879,28)),0)</f>
        <v>0.14000000000000001</v>
      </c>
      <c r="N2278" s="66">
        <f>IFERROR(IF(Ações!$B2278="","",VLOOKUP(Table_1[[#This Row],[AÇÕES]],'Dados Status Invest STOCKS'!A2264:AD2879,27)),0)</f>
        <v>5.03</v>
      </c>
      <c r="O2278" s="66">
        <f>IFERROR(IF(Ações!$L2278="","",Ações!$K2278*Ações!$L2278),0)</f>
        <v>0.12623599999999999</v>
      </c>
      <c r="P2278" s="67">
        <f t="shared" si="35"/>
        <v>0.06</v>
      </c>
      <c r="Q2278" s="67">
        <f>IFERROR(Ações!$O2278/Ações!$M2278,0)</f>
        <v>0.90168571428571409</v>
      </c>
      <c r="R2278" s="67">
        <f>IFERROR(IF(Ações!$B2278="","",VLOOKUP(Table_1[[#This Row],[AÇÕES]],'Dados Status Invest STOCKS'!A2264:AD2879,18)/100),0)</f>
        <v>2.7799999999999998E-2</v>
      </c>
      <c r="S2278" s="65">
        <f>IFERROR(IF(Ações!$B2278="","",VLOOKUP(Table_1[[#This Row],[AÇÕES]],'Dados Status Invest STOCKS'!A2264:AD2879,25)/100),0)</f>
        <v>0</v>
      </c>
      <c r="T2278" s="67">
        <f>(1-Ações!$Q2278)*Ações!$R2278</f>
        <v>2.7331371428571481E-3</v>
      </c>
      <c r="U2278" s="68">
        <f>IF(Ações!$S2278=0,Ações!$T2278,IF(Ações!$T2278=0,Ações!$S2278,AVERAGE(Ações!$S2278,Ações!$T2278)))</f>
        <v>2.7331371428571481E-3</v>
      </c>
    </row>
    <row r="2279" spans="2:21" ht="15" customHeight="1" x14ac:dyDescent="0.2">
      <c r="B2279" s="63" t="str">
        <f>IFERROR('Dados Status Invest STOCKS'!A2266,"-")</f>
        <v>HPKEW</v>
      </c>
      <c r="C2279" s="45">
        <f>IFERROR((Ações!$D2279-Ações!$K2279)/Ações!$D2279,0)</f>
        <v>0</v>
      </c>
      <c r="D2279" s="46">
        <f>(Ações!$O2279)/0.06</f>
        <v>0</v>
      </c>
      <c r="E2279" s="47">
        <f>IFERROR((Ações!$F2279-Ações!$K2279)/Ações!$F2279,0)</f>
        <v>-0.79876220146361887</v>
      </c>
      <c r="F2279" s="46">
        <f>IF(OR(Ações!$N2279&lt;0,Ações!$M2279&lt;0),"",(22.5*Ações!$M2279*Ações!$N2279)^0.5)</f>
        <v>3.9805150420517195</v>
      </c>
      <c r="G2279" s="47">
        <f>IFERROR((Ações!$H2279-Ações!$K2279)/Ações!$H2279,0)</f>
        <v>0</v>
      </c>
      <c r="H2279" s="48">
        <f>IFERROR(Ações!$I2279/(Ações!$P2279-Table_1[[#This Row],[CAGR LUCRO 5A]]),0)</f>
        <v>0</v>
      </c>
      <c r="I2279" s="48">
        <f>IF(Ações!$S2279&lt;0,"",Ações!$O2279*(1+Ações!$S2279))</f>
        <v>0</v>
      </c>
      <c r="J2279" s="49">
        <f>IFERROR(IF(Ações!$B2279="","",(VLOOKUP(Table_1[[#This Row],[AÇÕES]],'Dados Status Invest STOCKS'!A2265:AD2880,4)/Table_1[[#This Row],[LPA]]))/100,0)</f>
        <v>3.6564285714285711</v>
      </c>
      <c r="K2279" s="64">
        <f>IFERROR(IF(Ações!$B2279="","",VLOOKUP(Table_1[[#This Row],[AÇÕES]],'Dados Status Invest STOCKS'!A2265:AD2880,2)),0)</f>
        <v>7.16</v>
      </c>
      <c r="L2279" s="65">
        <f>IFERROR(IF(Ações!$B2279="","",VLOOKUP(Table_1[[#This Row],[AÇÕES]],'Dados Status Invest STOCKS'!A2265:AD2880,3)/100),0)</f>
        <v>0</v>
      </c>
      <c r="M2279" s="66">
        <f>IFERROR(IF(Ações!$B2279="","",VLOOKUP(Table_1[[#This Row],[AÇÕES]],'Dados Status Invest STOCKS'!A2265:AD2880,28)),0)</f>
        <v>0.14000000000000001</v>
      </c>
      <c r="N2279" s="66">
        <f>IFERROR(IF(Ações!$B2279="","",VLOOKUP(Table_1[[#This Row],[AÇÕES]],'Dados Status Invest STOCKS'!A2265:AD2880,27)),0)</f>
        <v>5.03</v>
      </c>
      <c r="O2279" s="66">
        <f>IFERROR(IF(Ações!$L2279="","",Ações!$K2279*Ações!$L2279),0)</f>
        <v>0</v>
      </c>
      <c r="P2279" s="67">
        <f t="shared" si="35"/>
        <v>0.06</v>
      </c>
      <c r="Q2279" s="67">
        <f>IFERROR(Ações!$O2279/Ações!$M2279,0)</f>
        <v>0</v>
      </c>
      <c r="R2279" s="67">
        <f>IFERROR(IF(Ações!$B2279="","",VLOOKUP(Table_1[[#This Row],[AÇÕES]],'Dados Status Invest STOCKS'!A2265:AD2880,18)/100),0)</f>
        <v>2.7799999999999998E-2</v>
      </c>
      <c r="S2279" s="65">
        <f>IFERROR(IF(Ações!$B2279="","",VLOOKUP(Table_1[[#This Row],[AÇÕES]],'Dados Status Invest STOCKS'!A2265:AD2880,25)/100),0)</f>
        <v>0</v>
      </c>
      <c r="T2279" s="67">
        <f>(1-Ações!$Q2279)*Ações!$R2279</f>
        <v>2.7799999999999998E-2</v>
      </c>
      <c r="U2279" s="68">
        <f>IF(Ações!$S2279=0,Ações!$T2279,IF(Ações!$T2279=0,Ações!$S2279,AVERAGE(Ações!$S2279,Ações!$T2279)))</f>
        <v>2.7799999999999998E-2</v>
      </c>
    </row>
    <row r="2280" spans="2:21" ht="15" customHeight="1" x14ac:dyDescent="0.2">
      <c r="B2280" s="63" t="str">
        <f>IFERROR('Dados Status Invest STOCKS'!A2267,"-")</f>
        <v>HPP</v>
      </c>
      <c r="C2280" s="45">
        <f>IFERROR((Ações!$D2280-Ações!$K2280)/Ações!$D2280,0)</f>
        <v>-0.41176470588235276</v>
      </c>
      <c r="D2280" s="46">
        <f>(Ações!$O2280)/0.06</f>
        <v>16.674166666666668</v>
      </c>
      <c r="E2280" s="47">
        <f>IFERROR((Ações!$F2280-Ações!$K2280)/Ações!$F2280,0)</f>
        <v>0</v>
      </c>
      <c r="F2280" s="46" t="str">
        <f>IF(OR(Ações!$N2280&lt;0,Ações!$M2280&lt;0),"",(22.5*Ações!$M2280*Ações!$N2280)^0.5)</f>
        <v/>
      </c>
      <c r="G2280" s="47">
        <f>IFERROR((Ações!$H2280-Ações!$K2280)/Ações!$H2280,0)</f>
        <v>-0.41176470588235276</v>
      </c>
      <c r="H2280" s="48">
        <f>IFERROR(Ações!$I2280/(Ações!$P2280-Table_1[[#This Row],[CAGR LUCRO 5A]]),0)</f>
        <v>16.674166666666668</v>
      </c>
      <c r="I2280" s="48">
        <f>IF(Ações!$S2280&lt;0,"",Ações!$O2280*(1+Ações!$S2280))</f>
        <v>1.0004500000000001</v>
      </c>
      <c r="J2280" s="49">
        <f>IFERROR(IF(Ações!$B2280="","",(VLOOKUP(Table_1[[#This Row],[AÇÕES]],'Dados Status Invest STOCKS'!A2266:AD2881,4)/Table_1[[#This Row],[LPA]]))/100,0)</f>
        <v>48.955714285714286</v>
      </c>
      <c r="K2280" s="64">
        <f>IFERROR(IF(Ações!$B2280="","",VLOOKUP(Table_1[[#This Row],[AÇÕES]],'Dados Status Invest STOCKS'!A2266:AD2881,2)),0)</f>
        <v>23.54</v>
      </c>
      <c r="L2280" s="65">
        <f>IFERROR(IF(Ações!$B2280="","",VLOOKUP(Table_1[[#This Row],[AÇÕES]],'Dados Status Invest STOCKS'!A2266:AD2881,3)/100),0)</f>
        <v>4.2500000000000003E-2</v>
      </c>
      <c r="M2280" s="66">
        <f>IFERROR(IF(Ações!$B2280="","",VLOOKUP(Table_1[[#This Row],[AÇÕES]],'Dados Status Invest STOCKS'!A2266:AD2881,28)),0)</f>
        <v>-7.0000000000000007E-2</v>
      </c>
      <c r="N2280" s="66">
        <f>IFERROR(IF(Ações!$B2280="","",VLOOKUP(Table_1[[#This Row],[AÇÕES]],'Dados Status Invest STOCKS'!A2266:AD2881,27)),0)</f>
        <v>22.21</v>
      </c>
      <c r="O2280" s="66">
        <f>IFERROR(IF(Ações!$L2280="","",Ações!$K2280*Ações!$L2280),0)</f>
        <v>1.0004500000000001</v>
      </c>
      <c r="P2280" s="67">
        <f t="shared" si="35"/>
        <v>0.06</v>
      </c>
      <c r="Q2280" s="67">
        <f>IFERROR(Ações!$O2280/Ações!$M2280,0)</f>
        <v>-14.292142857142856</v>
      </c>
      <c r="R2280" s="67">
        <f>IFERROR(IF(Ações!$B2280="","",VLOOKUP(Table_1[[#This Row],[AÇÕES]],'Dados Status Invest STOCKS'!A2266:AD2881,18)/100),0)</f>
        <v>-3.0999999999999999E-3</v>
      </c>
      <c r="S2280" s="65">
        <f>IFERROR(IF(Ações!$B2280="","",VLOOKUP(Table_1[[#This Row],[AÇÕES]],'Dados Status Invest STOCKS'!A2266:AD2881,25)/100),0)</f>
        <v>0</v>
      </c>
      <c r="T2280" s="67">
        <f>(1-Ações!$Q2280)*Ações!$R2280</f>
        <v>-4.7405642857142855E-2</v>
      </c>
      <c r="U2280" s="68">
        <f>IF(Ações!$S2280=0,Ações!$T2280,IF(Ações!$T2280=0,Ações!$S2280,AVERAGE(Ações!$S2280,Ações!$T2280)))</f>
        <v>-4.7405642857142855E-2</v>
      </c>
    </row>
    <row r="2281" spans="2:21" ht="15" customHeight="1" x14ac:dyDescent="0.2">
      <c r="B2281" s="63" t="str">
        <f>IFERROR('Dados Status Invest STOCKS'!A2268,"-")</f>
        <v>HPQ</v>
      </c>
      <c r="C2281" s="45">
        <f>IFERROR((Ações!$D2281-Ações!$K2281)/Ações!$D2281,0)</f>
        <v>-1.5641025641025645</v>
      </c>
      <c r="D2281" s="46">
        <f>(Ações!$O2281)/0.06</f>
        <v>13.891799999999996</v>
      </c>
      <c r="E2281" s="47">
        <f>IFERROR((Ações!$F2281-Ações!$K2281)/Ações!$F2281,0)</f>
        <v>0</v>
      </c>
      <c r="F2281" s="46" t="str">
        <f>IF(OR(Ações!$N2281&lt;0,Ações!$M2281&lt;0),"",(22.5*Ações!$M2281*Ações!$N2281)^0.5)</f>
        <v/>
      </c>
      <c r="G2281" s="47">
        <f>IFERROR((Ações!$H2281-Ações!$K2281)/Ações!$H2281,0)</f>
        <v>6.3317355769671835</v>
      </c>
      <c r="H2281" s="48">
        <f>IFERROR(Ações!$I2281/(Ações!$P2281-Table_1[[#This Row],[CAGR LUCRO 5A]]),0)</f>
        <v>-6.6807514149569824</v>
      </c>
      <c r="I2281" s="48">
        <f>IF(Ações!$S2281&lt;0,"",Ações!$O2281*(1+Ações!$S2281))</f>
        <v>1.0094615387999999</v>
      </c>
      <c r="J2281" s="49">
        <f>IFERROR(IF(Ações!$B2281="","",(VLOOKUP(Table_1[[#This Row],[AÇÕES]],'Dados Status Invest STOCKS'!A2267:AD2882,4)/Table_1[[#This Row],[LPA]]))/100,0)</f>
        <v>9.8668885191347758E-3</v>
      </c>
      <c r="K2281" s="64">
        <f>IFERROR(IF(Ações!$B2281="","",VLOOKUP(Table_1[[#This Row],[AÇÕES]],'Dados Status Invest STOCKS'!A2267:AD2882,2)),0)</f>
        <v>35.619999999999997</v>
      </c>
      <c r="L2281" s="65">
        <f>IFERROR(IF(Ações!$B2281="","",VLOOKUP(Table_1[[#This Row],[AÇÕES]],'Dados Status Invest STOCKS'!A2267:AD2882,3)/100),0)</f>
        <v>2.3399999999999997E-2</v>
      </c>
      <c r="M2281" s="66">
        <f>IFERROR(IF(Ações!$B2281="","",VLOOKUP(Table_1[[#This Row],[AÇÕES]],'Dados Status Invest STOCKS'!A2267:AD2882,28)),0)</f>
        <v>6.01</v>
      </c>
      <c r="N2281" s="66">
        <f>IFERROR(IF(Ações!$B2281="","",VLOOKUP(Table_1[[#This Row],[AÇÕES]],'Dados Status Invest STOCKS'!A2267:AD2882,27)),0)</f>
        <v>-1.52</v>
      </c>
      <c r="O2281" s="66">
        <f>IFERROR(IF(Ações!$L2281="","",Ações!$K2281*Ações!$L2281),0)</f>
        <v>0.8335079999999998</v>
      </c>
      <c r="P2281" s="67">
        <f t="shared" si="35"/>
        <v>0.06</v>
      </c>
      <c r="Q2281" s="67">
        <f>IFERROR(Ações!$O2281/Ações!$M2281,0)</f>
        <v>0.13868685524126453</v>
      </c>
      <c r="R2281" s="67">
        <f>IFERROR(IF(Ações!$B2281="","",VLOOKUP(Table_1[[#This Row],[AÇÕES]],'Dados Status Invest STOCKS'!A2267:AD2882,18)/100),0)</f>
        <v>-3.9412000000000003</v>
      </c>
      <c r="S2281" s="65">
        <f>IFERROR(IF(Ações!$B2281="","",VLOOKUP(Table_1[[#This Row],[AÇÕES]],'Dados Status Invest STOCKS'!A2267:AD2882,25)/100),0)</f>
        <v>0.21109999999999998</v>
      </c>
      <c r="T2281" s="67">
        <f>(1-Ações!$Q2281)*Ações!$R2281</f>
        <v>-3.3946073661231284</v>
      </c>
      <c r="U2281" s="68">
        <f>IF(Ações!$S2281=0,Ações!$T2281,IF(Ações!$T2281=0,Ações!$S2281,AVERAGE(Ações!$S2281,Ações!$T2281)))</f>
        <v>-1.5917536830615642</v>
      </c>
    </row>
    <row r="2282" spans="2:21" ht="15" customHeight="1" x14ac:dyDescent="0.2">
      <c r="B2282" s="63" t="str">
        <f>IFERROR('Dados Status Invest STOCKS'!A2269,"-")</f>
        <v>HPR</v>
      </c>
      <c r="C2282" s="45">
        <f>IFERROR((Ações!$D2282-Ações!$K2282)/Ações!$D2282,0)</f>
        <v>0</v>
      </c>
      <c r="D2282" s="46">
        <f>(Ações!$O2282)/0.06</f>
        <v>0</v>
      </c>
      <c r="E2282" s="47">
        <f>IFERROR((Ações!$F2282-Ações!$K2282)/Ações!$F2282,0)</f>
        <v>0</v>
      </c>
      <c r="F2282" s="46" t="str">
        <f>IF(OR(Ações!$N2282&lt;0,Ações!$M2282&lt;0),"",(22.5*Ações!$M2282*Ações!$N2282)^0.5)</f>
        <v/>
      </c>
      <c r="G2282" s="47">
        <f>IFERROR((Ações!$H2282-Ações!$K2282)/Ações!$H2282,0)</f>
        <v>0</v>
      </c>
      <c r="H2282" s="48">
        <f>IFERROR(Ações!$I2282/(Ações!$P2282-Table_1[[#This Row],[CAGR LUCRO 5A]]),0)</f>
        <v>0</v>
      </c>
      <c r="I2282" s="48">
        <f>IF(Ações!$S2282&lt;0,"",Ações!$O2282*(1+Ações!$S2282))</f>
        <v>0</v>
      </c>
      <c r="J2282" s="49">
        <f>IFERROR(IF(Ações!$B2282="","",(VLOOKUP(Table_1[[#This Row],[AÇÕES]],'Dados Status Invest STOCKS'!A2268:AD2883,4)/Table_1[[#This Row],[LPA]]))/100,0)</f>
        <v>7.2963408850461486E-7</v>
      </c>
      <c r="K2282" s="64">
        <f>IFERROR(IF(Ações!$B2282="","",VLOOKUP(Table_1[[#This Row],[AÇÕES]],'Dados Status Invest STOCKS'!A2268:AD2883,2)),0)</f>
        <v>4.7300000000000004</v>
      </c>
      <c r="L2282" s="65">
        <f>IFERROR(IF(Ações!$B2282="","",VLOOKUP(Table_1[[#This Row],[AÇÕES]],'Dados Status Invest STOCKS'!A2268:AD2883,3)/100),0)</f>
        <v>0</v>
      </c>
      <c r="M2282" s="66">
        <f>IFERROR(IF(Ações!$B2282="","",VLOOKUP(Table_1[[#This Row],[AÇÕES]],'Dados Status Invest STOCKS'!A2268:AD2883,28)),0)</f>
        <v>-274.11</v>
      </c>
      <c r="N2282" s="66">
        <f>IFERROR(IF(Ações!$B2282="","",VLOOKUP(Table_1[[#This Row],[AÇÕES]],'Dados Status Invest STOCKS'!A2268:AD2883,27)),0)</f>
        <v>-18.059999999999999</v>
      </c>
      <c r="O2282" s="66">
        <f>IFERROR(IF(Ações!$L2282="","",Ações!$K2282*Ações!$L2282),0)</f>
        <v>0</v>
      </c>
      <c r="P2282" s="67">
        <f t="shared" si="35"/>
        <v>0.06</v>
      </c>
      <c r="Q2282" s="67">
        <f>IFERROR(Ações!$O2282/Ações!$M2282,0)</f>
        <v>0</v>
      </c>
      <c r="R2282" s="67">
        <f>IFERROR(IF(Ações!$B2282="","",VLOOKUP(Table_1[[#This Row],[AÇÕES]],'Dados Status Invest STOCKS'!A2268:AD2883,18)/100),0)</f>
        <v>-15.1791</v>
      </c>
      <c r="S2282" s="65">
        <f>IFERROR(IF(Ações!$B2282="","",VLOOKUP(Table_1[[#This Row],[AÇÕES]],'Dados Status Invest STOCKS'!A2268:AD2883,25)/100),0)</f>
        <v>0</v>
      </c>
      <c r="T2282" s="67">
        <f>(1-Ações!$Q2282)*Ações!$R2282</f>
        <v>-15.1791</v>
      </c>
      <c r="U2282" s="68">
        <f>IF(Ações!$S2282=0,Ações!$T2282,IF(Ações!$T2282=0,Ações!$S2282,AVERAGE(Ações!$S2282,Ações!$T2282)))</f>
        <v>-15.1791</v>
      </c>
    </row>
    <row r="2283" spans="2:21" ht="15" customHeight="1" x14ac:dyDescent="0.2">
      <c r="B2283" s="63" t="str">
        <f>IFERROR('Dados Status Invest STOCKS'!A2270,"-")</f>
        <v>HPX</v>
      </c>
      <c r="C2283" s="45">
        <f>IFERROR((Ações!$D2283-Ações!$K2283)/Ações!$D2283,0)</f>
        <v>0</v>
      </c>
      <c r="D2283" s="46">
        <f>(Ações!$O2283)/0.06</f>
        <v>0</v>
      </c>
      <c r="E2283" s="47">
        <f>IFERROR((Ações!$F2283-Ações!$K2283)/Ações!$F2283,0)</f>
        <v>0</v>
      </c>
      <c r="F2283" s="46" t="str">
        <f>IF(OR(Ações!$N2283&lt;0,Ações!$M2283&lt;0),"",(22.5*Ações!$M2283*Ações!$N2283)^0.5)</f>
        <v/>
      </c>
      <c r="G2283" s="47">
        <f>IFERROR((Ações!$H2283-Ações!$K2283)/Ações!$H2283,0)</f>
        <v>0</v>
      </c>
      <c r="H2283" s="48">
        <f>IFERROR(Ações!$I2283/(Ações!$P2283-Table_1[[#This Row],[CAGR LUCRO 5A]]),0)</f>
        <v>0</v>
      </c>
      <c r="I2283" s="48">
        <f>IF(Ações!$S2283&lt;0,"",Ações!$O2283*(1+Ações!$S2283))</f>
        <v>0</v>
      </c>
      <c r="J2283" s="49">
        <f>IFERROR(IF(Ações!$B2283="","",(VLOOKUP(Table_1[[#This Row],[AÇÕES]],'Dados Status Invest STOCKS'!A2269:AD2884,4)/Table_1[[#This Row],[LPA]]))/100,0)</f>
        <v>5.953846153846154</v>
      </c>
      <c r="K2283" s="64">
        <f>IFERROR(IF(Ações!$B2283="","",VLOOKUP(Table_1[[#This Row],[AÇÕES]],'Dados Status Invest STOCKS'!A2269:AD2884,2)),0)</f>
        <v>9.86</v>
      </c>
      <c r="L2283" s="65">
        <f>IFERROR(IF(Ações!$B2283="","",VLOOKUP(Table_1[[#This Row],[AÇÕES]],'Dados Status Invest STOCKS'!A2269:AD2884,3)/100),0)</f>
        <v>0</v>
      </c>
      <c r="M2283" s="66">
        <f>IFERROR(IF(Ações!$B2283="","",VLOOKUP(Table_1[[#This Row],[AÇÕES]],'Dados Status Invest STOCKS'!A2269:AD2884,28)),0)</f>
        <v>0.13</v>
      </c>
      <c r="N2283" s="66">
        <f>IFERROR(IF(Ações!$B2283="","",VLOOKUP(Table_1[[#This Row],[AÇÕES]],'Dados Status Invest STOCKS'!A2269:AD2884,27)),0)</f>
        <v>-0.67</v>
      </c>
      <c r="O2283" s="66">
        <f>IFERROR(IF(Ações!$L2283="","",Ações!$K2283*Ações!$L2283),0)</f>
        <v>0</v>
      </c>
      <c r="P2283" s="67">
        <f t="shared" si="35"/>
        <v>0.06</v>
      </c>
      <c r="Q2283" s="67">
        <f>IFERROR(Ações!$O2283/Ações!$M2283,0)</f>
        <v>0</v>
      </c>
      <c r="R2283" s="67">
        <f>IFERROR(IF(Ações!$B2283="","",VLOOKUP(Table_1[[#This Row],[AÇÕES]],'Dados Status Invest STOCKS'!A2269:AD2884,18)/100),0)</f>
        <v>-0.18909999999999999</v>
      </c>
      <c r="S2283" s="65">
        <f>IFERROR(IF(Ações!$B2283="","",VLOOKUP(Table_1[[#This Row],[AÇÕES]],'Dados Status Invest STOCKS'!A2269:AD2884,25)/100),0)</f>
        <v>0</v>
      </c>
      <c r="T2283" s="67">
        <f>(1-Ações!$Q2283)*Ações!$R2283</f>
        <v>-0.18909999999999999</v>
      </c>
      <c r="U2283" s="68">
        <f>IF(Ações!$S2283=0,Ações!$T2283,IF(Ações!$T2283=0,Ações!$S2283,AVERAGE(Ações!$S2283,Ações!$T2283)))</f>
        <v>-0.18909999999999999</v>
      </c>
    </row>
    <row r="2284" spans="2:21" ht="15" customHeight="1" x14ac:dyDescent="0.2">
      <c r="B2284" s="63" t="str">
        <f>IFERROR('Dados Status Invest STOCKS'!A2271,"-")</f>
        <v>HPX.U</v>
      </c>
      <c r="C2284" s="45">
        <f>IFERROR((Ações!$D2284-Ações!$K2284)/Ações!$D2284,0)</f>
        <v>0</v>
      </c>
      <c r="D2284" s="46">
        <f>(Ações!$O2284)/0.06</f>
        <v>0</v>
      </c>
      <c r="E2284" s="47">
        <f>IFERROR((Ações!$F2284-Ações!$K2284)/Ações!$F2284,0)</f>
        <v>0</v>
      </c>
      <c r="F2284" s="46" t="str">
        <f>IF(OR(Ações!$N2284&lt;0,Ações!$M2284&lt;0),"",(22.5*Ações!$M2284*Ações!$N2284)^0.5)</f>
        <v/>
      </c>
      <c r="G2284" s="47">
        <f>IFERROR((Ações!$H2284-Ações!$K2284)/Ações!$H2284,0)</f>
        <v>0</v>
      </c>
      <c r="H2284" s="48">
        <f>IFERROR(Ações!$I2284/(Ações!$P2284-Table_1[[#This Row],[CAGR LUCRO 5A]]),0)</f>
        <v>0</v>
      </c>
      <c r="I2284" s="48">
        <f>IF(Ações!$S2284&lt;0,"",Ações!$O2284*(1+Ações!$S2284))</f>
        <v>0</v>
      </c>
      <c r="J2284" s="49">
        <f>IFERROR(IF(Ações!$B2284="","",(VLOOKUP(Table_1[[#This Row],[AÇÕES]],'Dados Status Invest STOCKS'!A2270:AD2885,4)/Table_1[[#This Row],[LPA]]))/100,0)</f>
        <v>6.063076923076923</v>
      </c>
      <c r="K2284" s="64">
        <f>IFERROR(IF(Ações!$B2284="","",VLOOKUP(Table_1[[#This Row],[AÇÕES]],'Dados Status Invest STOCKS'!A2270:AD2885,2)),0)</f>
        <v>10.039999999999999</v>
      </c>
      <c r="L2284" s="65">
        <f>IFERROR(IF(Ações!$B2284="","",VLOOKUP(Table_1[[#This Row],[AÇÕES]],'Dados Status Invest STOCKS'!A2270:AD2885,3)/100),0)</f>
        <v>0</v>
      </c>
      <c r="M2284" s="66">
        <f>IFERROR(IF(Ações!$B2284="","",VLOOKUP(Table_1[[#This Row],[AÇÕES]],'Dados Status Invest STOCKS'!A2270:AD2885,28)),0)</f>
        <v>0.13</v>
      </c>
      <c r="N2284" s="66">
        <f>IFERROR(IF(Ações!$B2284="","",VLOOKUP(Table_1[[#This Row],[AÇÕES]],'Dados Status Invest STOCKS'!A2270:AD2885,27)),0)</f>
        <v>-0.67</v>
      </c>
      <c r="O2284" s="66">
        <f>IFERROR(IF(Ações!$L2284="","",Ações!$K2284*Ações!$L2284),0)</f>
        <v>0</v>
      </c>
      <c r="P2284" s="67">
        <f t="shared" si="35"/>
        <v>0.06</v>
      </c>
      <c r="Q2284" s="67">
        <f>IFERROR(Ações!$O2284/Ações!$M2284,0)</f>
        <v>0</v>
      </c>
      <c r="R2284" s="67">
        <f>IFERROR(IF(Ações!$B2284="","",VLOOKUP(Table_1[[#This Row],[AÇÕES]],'Dados Status Invest STOCKS'!A2270:AD2885,18)/100),0)</f>
        <v>-0.18909999999999999</v>
      </c>
      <c r="S2284" s="65">
        <f>IFERROR(IF(Ações!$B2284="","",VLOOKUP(Table_1[[#This Row],[AÇÕES]],'Dados Status Invest STOCKS'!A2270:AD2885,25)/100),0)</f>
        <v>0</v>
      </c>
      <c r="T2284" s="67">
        <f>(1-Ações!$Q2284)*Ações!$R2284</f>
        <v>-0.18909999999999999</v>
      </c>
      <c r="U2284" s="68">
        <f>IF(Ações!$S2284=0,Ações!$T2284,IF(Ações!$T2284=0,Ações!$S2284,AVERAGE(Ações!$S2284,Ações!$T2284)))</f>
        <v>-0.18909999999999999</v>
      </c>
    </row>
    <row r="2285" spans="2:21" ht="15" customHeight="1" x14ac:dyDescent="0.2">
      <c r="B2285" s="63" t="str">
        <f>IFERROR('Dados Status Invest STOCKS'!A2272,"-")</f>
        <v>HPX.WS</v>
      </c>
      <c r="C2285" s="45">
        <f>IFERROR((Ações!$D2285-Ações!$K2285)/Ações!$D2285,0)</f>
        <v>0</v>
      </c>
      <c r="D2285" s="46">
        <f>(Ações!$O2285)/0.06</f>
        <v>0</v>
      </c>
      <c r="E2285" s="47">
        <f>IFERROR((Ações!$F2285-Ações!$K2285)/Ações!$F2285,0)</f>
        <v>0</v>
      </c>
      <c r="F2285" s="46" t="str">
        <f>IF(OR(Ações!$N2285&lt;0,Ações!$M2285&lt;0),"",(22.5*Ações!$M2285*Ações!$N2285)^0.5)</f>
        <v/>
      </c>
      <c r="G2285" s="47">
        <f>IFERROR((Ações!$H2285-Ações!$K2285)/Ações!$H2285,0)</f>
        <v>0</v>
      </c>
      <c r="H2285" s="48">
        <f>IFERROR(Ações!$I2285/(Ações!$P2285-Table_1[[#This Row],[CAGR LUCRO 5A]]),0)</f>
        <v>0</v>
      </c>
      <c r="I2285" s="48">
        <f>IF(Ações!$S2285&lt;0,"",Ações!$O2285*(1+Ações!$S2285))</f>
        <v>0</v>
      </c>
      <c r="J2285" s="49">
        <f>IFERROR(IF(Ações!$B2285="","",(VLOOKUP(Table_1[[#This Row],[AÇÕES]],'Dados Status Invest STOCKS'!A2271:AD2886,4)/Table_1[[#This Row],[LPA]]))/100,0)</f>
        <v>0.25384615384615383</v>
      </c>
      <c r="K2285" s="64">
        <f>IFERROR(IF(Ações!$B2285="","",VLOOKUP(Table_1[[#This Row],[AÇÕES]],'Dados Status Invest STOCKS'!A2271:AD2886,2)),0)</f>
        <v>0.42</v>
      </c>
      <c r="L2285" s="65">
        <f>IFERROR(IF(Ações!$B2285="","",VLOOKUP(Table_1[[#This Row],[AÇÕES]],'Dados Status Invest STOCKS'!A2271:AD2886,3)/100),0)</f>
        <v>0</v>
      </c>
      <c r="M2285" s="66">
        <f>IFERROR(IF(Ações!$B2285="","",VLOOKUP(Table_1[[#This Row],[AÇÕES]],'Dados Status Invest STOCKS'!A2271:AD2886,28)),0)</f>
        <v>0.13</v>
      </c>
      <c r="N2285" s="66">
        <f>IFERROR(IF(Ações!$B2285="","",VLOOKUP(Table_1[[#This Row],[AÇÕES]],'Dados Status Invest STOCKS'!A2271:AD2886,27)),0)</f>
        <v>-0.67</v>
      </c>
      <c r="O2285" s="66">
        <f>IFERROR(IF(Ações!$L2285="","",Ações!$K2285*Ações!$L2285),0)</f>
        <v>0</v>
      </c>
      <c r="P2285" s="67">
        <f t="shared" si="35"/>
        <v>0.06</v>
      </c>
      <c r="Q2285" s="67">
        <f>IFERROR(Ações!$O2285/Ações!$M2285,0)</f>
        <v>0</v>
      </c>
      <c r="R2285" s="67">
        <f>IFERROR(IF(Ações!$B2285="","",VLOOKUP(Table_1[[#This Row],[AÇÕES]],'Dados Status Invest STOCKS'!A2271:AD2886,18)/100),0)</f>
        <v>-0.18909999999999999</v>
      </c>
      <c r="S2285" s="65">
        <f>IFERROR(IF(Ações!$B2285="","",VLOOKUP(Table_1[[#This Row],[AÇÕES]],'Dados Status Invest STOCKS'!A2271:AD2886,25)/100),0)</f>
        <v>0</v>
      </c>
      <c r="T2285" s="67">
        <f>(1-Ações!$Q2285)*Ações!$R2285</f>
        <v>-0.18909999999999999</v>
      </c>
      <c r="U2285" s="68">
        <f>IF(Ações!$S2285=0,Ações!$T2285,IF(Ações!$T2285=0,Ações!$S2285,AVERAGE(Ações!$S2285,Ações!$T2285)))</f>
        <v>-0.18909999999999999</v>
      </c>
    </row>
    <row r="2286" spans="2:21" ht="15" customHeight="1" x14ac:dyDescent="0.2">
      <c r="B2286" s="63" t="str">
        <f>IFERROR('Dados Status Invest STOCKS'!A2273,"-")</f>
        <v>HQI</v>
      </c>
      <c r="C2286" s="45">
        <f>IFERROR((Ações!$D2286-Ações!$K2286)/Ações!$D2286,0)</f>
        <v>-3.8</v>
      </c>
      <c r="D2286" s="46">
        <f>(Ações!$O2286)/0.06</f>
        <v>3.8416666666666672</v>
      </c>
      <c r="E2286" s="47">
        <f>IFERROR((Ações!$F2286-Ações!$K2286)/Ações!$F2286,0)</f>
        <v>-1.3962201462992847</v>
      </c>
      <c r="F2286" s="46">
        <f>IF(OR(Ações!$N2286&lt;0,Ações!$M2286&lt;0),"",(22.5*Ações!$M2286*Ações!$N2286)^0.5)</f>
        <v>7.6954532030283955</v>
      </c>
      <c r="G2286" s="47">
        <f>IFERROR((Ações!$H2286-Ações!$K2286)/Ações!$H2286,0)</f>
        <v>14.765523705381549</v>
      </c>
      <c r="H2286" s="48">
        <f>IFERROR(Ações!$I2286/(Ações!$P2286-Table_1[[#This Row],[CAGR LUCRO 5A]]),0)</f>
        <v>-1.3395785292782572</v>
      </c>
      <c r="I2286" s="48">
        <f>IF(Ações!$S2286&lt;0,"",Ações!$O2286*(1+Ações!$S2286))</f>
        <v>0.29510915000000004</v>
      </c>
      <c r="J2286" s="49">
        <f>IFERROR(IF(Ações!$B2286="","",(VLOOKUP(Table_1[[#This Row],[AÇÕES]],'Dados Status Invest STOCKS'!A2272:AD2887,4)/Table_1[[#This Row],[LPA]]))/100,0)</f>
        <v>0.28749999999999998</v>
      </c>
      <c r="K2286" s="64">
        <f>IFERROR(IF(Ações!$B2286="","",VLOOKUP(Table_1[[#This Row],[AÇÕES]],'Dados Status Invest STOCKS'!A2272:AD2887,2)),0)</f>
        <v>18.440000000000001</v>
      </c>
      <c r="L2286" s="65">
        <f>IFERROR(IF(Ações!$B2286="","",VLOOKUP(Table_1[[#This Row],[AÇÕES]],'Dados Status Invest STOCKS'!A2272:AD2887,3)/100),0)</f>
        <v>1.2500000000000001E-2</v>
      </c>
      <c r="M2286" s="66">
        <f>IFERROR(IF(Ações!$B2286="","",VLOOKUP(Table_1[[#This Row],[AÇÕES]],'Dados Status Invest STOCKS'!A2272:AD2887,28)),0)</f>
        <v>0.8</v>
      </c>
      <c r="N2286" s="66">
        <f>IFERROR(IF(Ações!$B2286="","",VLOOKUP(Table_1[[#This Row],[AÇÕES]],'Dados Status Invest STOCKS'!A2272:AD2887,27)),0)</f>
        <v>3.29</v>
      </c>
      <c r="O2286" s="66">
        <f>IFERROR(IF(Ações!$L2286="","",Ações!$K2286*Ações!$L2286),0)</f>
        <v>0.23050000000000004</v>
      </c>
      <c r="P2286" s="67">
        <f t="shared" si="35"/>
        <v>0.06</v>
      </c>
      <c r="Q2286" s="67">
        <f>IFERROR(Ações!$O2286/Ações!$M2286,0)</f>
        <v>0.28812500000000002</v>
      </c>
      <c r="R2286" s="67">
        <f>IFERROR(IF(Ações!$B2286="","",VLOOKUP(Table_1[[#This Row],[AÇÕES]],'Dados Status Invest STOCKS'!A2272:AD2887,18)/100),0)</f>
        <v>0.24399999999999999</v>
      </c>
      <c r="S2286" s="65">
        <f>IFERROR(IF(Ações!$B2286="","",VLOOKUP(Table_1[[#This Row],[AÇÕES]],'Dados Status Invest STOCKS'!A2272:AD2887,25)/100),0)</f>
        <v>0.28029999999999999</v>
      </c>
      <c r="T2286" s="67">
        <f>(1-Ações!$Q2286)*Ações!$R2286</f>
        <v>0.1736975</v>
      </c>
      <c r="U2286" s="68">
        <f>IF(Ações!$S2286=0,Ações!$T2286,IF(Ações!$T2286=0,Ações!$S2286,AVERAGE(Ações!$S2286,Ações!$T2286)))</f>
        <v>0.22699875</v>
      </c>
    </row>
    <row r="2287" spans="2:21" ht="15" customHeight="1" x14ac:dyDescent="0.2">
      <c r="B2287" s="63" t="str">
        <f>IFERROR('Dados Status Invest STOCKS'!A2274,"-")</f>
        <v>HQY</v>
      </c>
      <c r="C2287" s="45">
        <f>IFERROR((Ações!$D2287-Ações!$K2287)/Ações!$D2287,0)</f>
        <v>0</v>
      </c>
      <c r="D2287" s="46">
        <f>(Ações!$O2287)/0.06</f>
        <v>0</v>
      </c>
      <c r="E2287" s="47">
        <f>IFERROR((Ações!$F2287-Ações!$K2287)/Ações!$F2287,0)</f>
        <v>0</v>
      </c>
      <c r="F2287" s="46" t="str">
        <f>IF(OR(Ações!$N2287&lt;0,Ações!$M2287&lt;0),"",(22.5*Ações!$M2287*Ações!$N2287)^0.5)</f>
        <v/>
      </c>
      <c r="G2287" s="47">
        <f>IFERROR((Ações!$H2287-Ações!$K2287)/Ações!$H2287,0)</f>
        <v>0</v>
      </c>
      <c r="H2287" s="48">
        <f>IFERROR(Ações!$I2287/(Ações!$P2287-Table_1[[#This Row],[CAGR LUCRO 5A]]),0)</f>
        <v>0</v>
      </c>
      <c r="I2287" s="48" t="str">
        <f>IF(Ações!$S2287&lt;0,"",Ações!$O2287*(1+Ações!$S2287))</f>
        <v/>
      </c>
      <c r="J2287" s="49">
        <f>IFERROR(IF(Ações!$B2287="","",(VLOOKUP(Table_1[[#This Row],[AÇÕES]],'Dados Status Invest STOCKS'!A2273:AD2888,4)/Table_1[[#This Row],[LPA]]))/100,0)</f>
        <v>100.41285714285713</v>
      </c>
      <c r="K2287" s="64">
        <f>IFERROR(IF(Ações!$B2287="","",VLOOKUP(Table_1[[#This Row],[AÇÕES]],'Dados Status Invest STOCKS'!A2273:AD2888,2)),0)</f>
        <v>51.32</v>
      </c>
      <c r="L2287" s="65">
        <f>IFERROR(IF(Ações!$B2287="","",VLOOKUP(Table_1[[#This Row],[AÇÕES]],'Dados Status Invest STOCKS'!A2273:AD2888,3)/100),0)</f>
        <v>0</v>
      </c>
      <c r="M2287" s="66">
        <f>IFERROR(IF(Ações!$B2287="","",VLOOKUP(Table_1[[#This Row],[AÇÕES]],'Dados Status Invest STOCKS'!A2273:AD2888,28)),0)</f>
        <v>-7.0000000000000007E-2</v>
      </c>
      <c r="N2287" s="66">
        <f>IFERROR(IF(Ações!$B2287="","",VLOOKUP(Table_1[[#This Row],[AÇÕES]],'Dados Status Invest STOCKS'!A2273:AD2888,27)),0)</f>
        <v>22.39</v>
      </c>
      <c r="O2287" s="66">
        <f>IFERROR(IF(Ações!$L2287="","",Ações!$K2287*Ações!$L2287),0)</f>
        <v>0</v>
      </c>
      <c r="P2287" s="67">
        <f t="shared" si="35"/>
        <v>0.06</v>
      </c>
      <c r="Q2287" s="67">
        <f>IFERROR(Ações!$O2287/Ações!$M2287,0)</f>
        <v>0</v>
      </c>
      <c r="R2287" s="67">
        <f>IFERROR(IF(Ações!$B2287="","",VLOOKUP(Table_1[[#This Row],[AÇÕES]],'Dados Status Invest STOCKS'!A2273:AD2888,18)/100),0)</f>
        <v>-3.3E-3</v>
      </c>
      <c r="S2287" s="65">
        <f>IFERROR(IF(Ações!$B2287="","",VLOOKUP(Table_1[[#This Row],[AÇÕES]],'Dados Status Invest STOCKS'!A2273:AD2888,25)/100),0)</f>
        <v>-0.11869999999999999</v>
      </c>
      <c r="T2287" s="67">
        <f>(1-Ações!$Q2287)*Ações!$R2287</f>
        <v>-3.3E-3</v>
      </c>
      <c r="U2287" s="68">
        <f>IF(Ações!$S2287=0,Ações!$T2287,IF(Ações!$T2287=0,Ações!$S2287,AVERAGE(Ações!$S2287,Ações!$T2287)))</f>
        <v>-6.0999999999999992E-2</v>
      </c>
    </row>
    <row r="2288" spans="2:21" ht="15" customHeight="1" x14ac:dyDescent="0.2">
      <c r="B2288" s="63" t="str">
        <f>IFERROR('Dados Status Invest STOCKS'!A2275,"-")</f>
        <v>HRB</v>
      </c>
      <c r="C2288" s="45">
        <f>IFERROR((Ações!$D2288-Ações!$K2288)/Ações!$D2288,0)</f>
        <v>-0.20967741935483858</v>
      </c>
      <c r="D2288" s="46">
        <f>(Ações!$O2288)/0.06</f>
        <v>18.128800000000002</v>
      </c>
      <c r="E2288" s="47">
        <f>IFERROR((Ações!$F2288-Ações!$K2288)/Ações!$F2288,0)</f>
        <v>0</v>
      </c>
      <c r="F2288" s="46" t="str">
        <f>IF(OR(Ações!$N2288&lt;0,Ações!$M2288&lt;0),"",(22.5*Ações!$M2288*Ações!$N2288)^0.5)</f>
        <v/>
      </c>
      <c r="G2288" s="47">
        <f>IFERROR((Ações!$H2288-Ações!$K2288)/Ações!$H2288,0)</f>
        <v>1.6087123336186291</v>
      </c>
      <c r="H2288" s="48">
        <f>IFERROR(Ações!$I2288/(Ações!$P2288-Table_1[[#This Row],[CAGR LUCRO 5A]]),0)</f>
        <v>-36.026869818181801</v>
      </c>
      <c r="I2288" s="48">
        <f>IF(Ações!$S2288&lt;0,"",Ações!$O2288*(1+Ações!$S2288))</f>
        <v>1.188886704</v>
      </c>
      <c r="J2288" s="49">
        <f>IFERROR(IF(Ações!$B2288="","",(VLOOKUP(Table_1[[#This Row],[AÇÕES]],'Dados Status Invest STOCKS'!A2274:AD2889,4)/Table_1[[#This Row],[LPA]]))/100,0)</f>
        <v>2.4779661016949152E-2</v>
      </c>
      <c r="K2288" s="64">
        <f>IFERROR(IF(Ações!$B2288="","",VLOOKUP(Table_1[[#This Row],[AÇÕES]],'Dados Status Invest STOCKS'!A2274:AD2889,2)),0)</f>
        <v>21.93</v>
      </c>
      <c r="L2288" s="65">
        <f>IFERROR(IF(Ações!$B2288="","",VLOOKUP(Table_1[[#This Row],[AÇÕES]],'Dados Status Invest STOCKS'!A2274:AD2889,3)/100),0)</f>
        <v>4.9599999999999998E-2</v>
      </c>
      <c r="M2288" s="66">
        <f>IFERROR(IF(Ações!$B2288="","",VLOOKUP(Table_1[[#This Row],[AÇÕES]],'Dados Status Invest STOCKS'!A2274:AD2889,28)),0)</f>
        <v>-2.95</v>
      </c>
      <c r="N2288" s="66">
        <f>IFERROR(IF(Ações!$B2288="","",VLOOKUP(Table_1[[#This Row],[AÇÕES]],'Dados Status Invest STOCKS'!A2274:AD2889,27)),0)</f>
        <v>0.09</v>
      </c>
      <c r="O2288" s="66">
        <f>IFERROR(IF(Ações!$L2288="","",Ações!$K2288*Ações!$L2288),0)</f>
        <v>1.087728</v>
      </c>
      <c r="P2288" s="67">
        <f t="shared" si="35"/>
        <v>0.06</v>
      </c>
      <c r="Q2288" s="67">
        <f>IFERROR(Ações!$O2288/Ações!$M2288,0)</f>
        <v>-0.3687213559322034</v>
      </c>
      <c r="R2288" s="67">
        <f>IFERROR(IF(Ações!$B2288="","",VLOOKUP(Table_1[[#This Row],[AÇÕES]],'Dados Status Invest STOCKS'!A2274:AD2889,18)/100),0)</f>
        <v>-33.404899999999998</v>
      </c>
      <c r="S2288" s="65">
        <f>IFERROR(IF(Ações!$B2288="","",VLOOKUP(Table_1[[#This Row],[AÇÕES]],'Dados Status Invest STOCKS'!A2274:AD2889,25)/100),0)</f>
        <v>9.3000000000000013E-2</v>
      </c>
      <c r="T2288" s="67">
        <f>(1-Ações!$Q2288)*Ações!$R2288</f>
        <v>-45.722000022779653</v>
      </c>
      <c r="U2288" s="68">
        <f>IF(Ações!$S2288=0,Ações!$T2288,IF(Ações!$T2288=0,Ações!$S2288,AVERAGE(Ações!$S2288,Ações!$T2288)))</f>
        <v>-22.814500011389825</v>
      </c>
    </row>
    <row r="2289" spans="2:21" ht="15" customHeight="1" x14ac:dyDescent="0.2">
      <c r="B2289" s="63" t="str">
        <f>IFERROR('Dados Status Invest STOCKS'!A2276,"-")</f>
        <v>HRC</v>
      </c>
      <c r="C2289" s="45">
        <f>IFERROR((Ações!$D2289-Ações!$K2289)/Ações!$D2289,0)</f>
        <v>-8.6774193548387082</v>
      </c>
      <c r="D2289" s="46">
        <f>(Ações!$O2289)/0.06</f>
        <v>16.115866666666669</v>
      </c>
      <c r="E2289" s="47">
        <f>IFERROR((Ações!$F2289-Ações!$K2289)/Ações!$F2289,0)</f>
        <v>-2.178414966991169</v>
      </c>
      <c r="F2289" s="46">
        <f>IF(OR(Ações!$N2289&lt;0,Ações!$M2289&lt;0),"",(22.5*Ações!$M2289*Ações!$N2289)^0.5)</f>
        <v>49.068482756245885</v>
      </c>
      <c r="G2289" s="47">
        <f>IFERROR((Ações!$H2289-Ações!$K2289)/Ações!$H2289,0)</f>
        <v>13.493332210337181</v>
      </c>
      <c r="H2289" s="48">
        <f>IFERROR(Ações!$I2289/(Ações!$P2289-Table_1[[#This Row],[CAGR LUCRO 5A]]),0)</f>
        <v>-12.483458966292135</v>
      </c>
      <c r="I2289" s="48">
        <f>IF(Ações!$S2289&lt;0,"",Ações!$O2289*(1+Ações!$S2289))</f>
        <v>1.111027848</v>
      </c>
      <c r="J2289" s="49">
        <f>IFERROR(IF(Ações!$B2289="","",(VLOOKUP(Table_1[[#This Row],[AÇÕES]],'Dados Status Invest STOCKS'!A2275:AD2890,4)/Table_1[[#This Row],[LPA]]))/100,0)</f>
        <v>0.11023936170212767</v>
      </c>
      <c r="K2289" s="64">
        <f>IFERROR(IF(Ações!$B2289="","",VLOOKUP(Table_1[[#This Row],[AÇÕES]],'Dados Status Invest STOCKS'!A2275:AD2890,2)),0)</f>
        <v>155.96</v>
      </c>
      <c r="L2289" s="65">
        <f>IFERROR(IF(Ações!$B2289="","",VLOOKUP(Table_1[[#This Row],[AÇÕES]],'Dados Status Invest STOCKS'!A2275:AD2890,3)/100),0)</f>
        <v>6.1999999999999998E-3</v>
      </c>
      <c r="M2289" s="66">
        <f>IFERROR(IF(Ações!$B2289="","",VLOOKUP(Table_1[[#This Row],[AÇÕES]],'Dados Status Invest STOCKS'!A2275:AD2890,28)),0)</f>
        <v>3.76</v>
      </c>
      <c r="N2289" s="66">
        <f>IFERROR(IF(Ações!$B2289="","",VLOOKUP(Table_1[[#This Row],[AÇÕES]],'Dados Status Invest STOCKS'!A2275:AD2890,27)),0)</f>
        <v>28.46</v>
      </c>
      <c r="O2289" s="66">
        <f>IFERROR(IF(Ações!$L2289="","",Ações!$K2289*Ações!$L2289),0)</f>
        <v>0.96695200000000003</v>
      </c>
      <c r="P2289" s="67">
        <f t="shared" si="35"/>
        <v>0.06</v>
      </c>
      <c r="Q2289" s="67">
        <f>IFERROR(Ações!$O2289/Ações!$M2289,0)</f>
        <v>0.257168085106383</v>
      </c>
      <c r="R2289" s="67">
        <f>IFERROR(IF(Ações!$B2289="","",VLOOKUP(Table_1[[#This Row],[AÇÕES]],'Dados Status Invest STOCKS'!A2275:AD2890,18)/100),0)</f>
        <v>0.13220000000000001</v>
      </c>
      <c r="S2289" s="65">
        <f>IFERROR(IF(Ações!$B2289="","",VLOOKUP(Table_1[[#This Row],[AÇÕES]],'Dados Status Invest STOCKS'!A2275:AD2890,25)/100),0)</f>
        <v>0.14899999999999999</v>
      </c>
      <c r="T2289" s="67">
        <f>(1-Ações!$Q2289)*Ações!$R2289</f>
        <v>9.8202379148936175E-2</v>
      </c>
      <c r="U2289" s="68">
        <f>IF(Ações!$S2289=0,Ações!$T2289,IF(Ações!$T2289=0,Ações!$S2289,AVERAGE(Ações!$S2289,Ações!$T2289)))</f>
        <v>0.12360118957446808</v>
      </c>
    </row>
    <row r="2290" spans="2:21" ht="15" customHeight="1" x14ac:dyDescent="0.2">
      <c r="B2290" s="63" t="str">
        <f>IFERROR('Dados Status Invest STOCKS'!A2277,"-")</f>
        <v>HRI</v>
      </c>
      <c r="C2290" s="45">
        <f>IFERROR((Ações!$D2290-Ações!$K2290)/Ações!$D2290,0)</f>
        <v>-18.35483870967742</v>
      </c>
      <c r="D2290" s="46">
        <f>(Ações!$O2290)/0.06</f>
        <v>8.2775166666666671</v>
      </c>
      <c r="E2290" s="47">
        <f>IFERROR((Ações!$F2290-Ações!$K2290)/Ações!$F2290,0)</f>
        <v>-1.4244343640735686</v>
      </c>
      <c r="F2290" s="46">
        <f>IF(OR(Ações!$N2290&lt;0,Ações!$M2290&lt;0),"",(22.5*Ações!$M2290*Ações!$N2290)^0.5)</f>
        <v>66.081392993792136</v>
      </c>
      <c r="G2290" s="47">
        <f>IFERROR((Ações!$H2290-Ações!$K2290)/Ações!$H2290,0)</f>
        <v>0</v>
      </c>
      <c r="H2290" s="48">
        <f>IFERROR(Ações!$I2290/(Ações!$P2290-Table_1[[#This Row],[CAGR LUCRO 5A]]),0)</f>
        <v>0</v>
      </c>
      <c r="I2290" s="48" t="str">
        <f>IF(Ações!$S2290&lt;0,"",Ações!$O2290*(1+Ações!$S2290))</f>
        <v/>
      </c>
      <c r="J2290" s="49">
        <f>IFERROR(IF(Ações!$B2290="","",(VLOOKUP(Table_1[[#This Row],[AÇÕES]],'Dados Status Invest STOCKS'!A2276:AD2891,4)/Table_1[[#This Row],[LPA]]))/100,0)</f>
        <v>3.9968404423380725E-2</v>
      </c>
      <c r="K2290" s="64">
        <f>IFERROR(IF(Ações!$B2290="","",VLOOKUP(Table_1[[#This Row],[AÇÕES]],'Dados Status Invest STOCKS'!A2276:AD2891,2)),0)</f>
        <v>160.21</v>
      </c>
      <c r="L2290" s="65">
        <f>IFERROR(IF(Ações!$B2290="","",VLOOKUP(Table_1[[#This Row],[AÇÕES]],'Dados Status Invest STOCKS'!A2276:AD2891,3)/100),0)</f>
        <v>3.0999999999999999E-3</v>
      </c>
      <c r="M2290" s="66">
        <f>IFERROR(IF(Ações!$B2290="","",VLOOKUP(Table_1[[#This Row],[AÇÕES]],'Dados Status Invest STOCKS'!A2276:AD2891,28)),0)</f>
        <v>6.33</v>
      </c>
      <c r="N2290" s="66">
        <f>IFERROR(IF(Ações!$B2290="","",VLOOKUP(Table_1[[#This Row],[AÇÕES]],'Dados Status Invest STOCKS'!A2276:AD2891,27)),0)</f>
        <v>30.66</v>
      </c>
      <c r="O2290" s="66">
        <f>IFERROR(IF(Ações!$L2290="","",Ações!$K2290*Ações!$L2290),0)</f>
        <v>0.49665100000000001</v>
      </c>
      <c r="P2290" s="67">
        <f t="shared" si="35"/>
        <v>0.06</v>
      </c>
      <c r="Q2290" s="67">
        <f>IFERROR(Ações!$O2290/Ações!$M2290,0)</f>
        <v>7.8459873617693521E-2</v>
      </c>
      <c r="R2290" s="67">
        <f>IFERROR(IF(Ações!$B2290="","",VLOOKUP(Table_1[[#This Row],[AÇÕES]],'Dados Status Invest STOCKS'!A2276:AD2891,18)/100),0)</f>
        <v>0.20660000000000001</v>
      </c>
      <c r="S2290" s="65">
        <f>IFERROR(IF(Ações!$B2290="","",VLOOKUP(Table_1[[#This Row],[AÇÕES]],'Dados Status Invest STOCKS'!A2276:AD2891,25)/100),0)</f>
        <v>-7.9100000000000004E-2</v>
      </c>
      <c r="T2290" s="67">
        <f>(1-Ações!$Q2290)*Ações!$R2290</f>
        <v>0.1903901901105845</v>
      </c>
      <c r="U2290" s="68">
        <f>IF(Ações!$S2290=0,Ações!$T2290,IF(Ações!$T2290=0,Ações!$S2290,AVERAGE(Ações!$S2290,Ações!$T2290)))</f>
        <v>5.5645095055292249E-2</v>
      </c>
    </row>
    <row r="2291" spans="2:21" ht="15" customHeight="1" x14ac:dyDescent="0.2">
      <c r="B2291" s="63" t="str">
        <f>IFERROR('Dados Status Invest STOCKS'!A2278,"-")</f>
        <v>HRL</v>
      </c>
      <c r="C2291" s="45">
        <f>IFERROR((Ações!$D2291-Ações!$K2291)/Ações!$D2291,0)</f>
        <v>-1.955665024630542</v>
      </c>
      <c r="D2291" s="46">
        <f>(Ações!$O2291)/0.06</f>
        <v>16.581716666666665</v>
      </c>
      <c r="E2291" s="47">
        <f>IFERROR((Ações!$F2291-Ações!$K2291)/Ações!$F2291,0)</f>
        <v>-1.2237565421490604</v>
      </c>
      <c r="F2291" s="46">
        <f>IF(OR(Ações!$N2291&lt;0,Ações!$M2291&lt;0),"",(22.5*Ações!$M2291*Ações!$N2291)^0.5)</f>
        <v>22.039283109938037</v>
      </c>
      <c r="G2291" s="47">
        <f>IFERROR((Ações!$H2291-Ações!$K2291)/Ações!$H2291,0)</f>
        <v>-1.7372719307970566</v>
      </c>
      <c r="H2291" s="48">
        <f>IFERROR(Ações!$I2291/(Ações!$P2291-Table_1[[#This Row],[CAGR LUCRO 5A]]),0)</f>
        <v>17.904688039426521</v>
      </c>
      <c r="I2291" s="48">
        <f>IF(Ações!$S2291&lt;0,"",Ações!$O2291*(1+Ações!$S2291))</f>
        <v>0.99908159259999985</v>
      </c>
      <c r="J2291" s="49">
        <f>IFERROR(IF(Ações!$B2291="","",(VLOOKUP(Table_1[[#This Row],[AÇÕES]],'Dados Status Invest STOCKS'!A2277:AD2892,4)/Table_1[[#This Row],[LPA]]))/100,0)</f>
        <v>0.17416666666666669</v>
      </c>
      <c r="K2291" s="64">
        <f>IFERROR(IF(Ações!$B2291="","",VLOOKUP(Table_1[[#This Row],[AÇÕES]],'Dados Status Invest STOCKS'!A2277:AD2892,2)),0)</f>
        <v>49.01</v>
      </c>
      <c r="L2291" s="65">
        <f>IFERROR(IF(Ações!$B2291="","",VLOOKUP(Table_1[[#This Row],[AÇÕES]],'Dados Status Invest STOCKS'!A2277:AD2892,3)/100),0)</f>
        <v>2.0299999999999999E-2</v>
      </c>
      <c r="M2291" s="66">
        <f>IFERROR(IF(Ações!$B2291="","",VLOOKUP(Table_1[[#This Row],[AÇÕES]],'Dados Status Invest STOCKS'!A2277:AD2892,28)),0)</f>
        <v>1.68</v>
      </c>
      <c r="N2291" s="66">
        <f>IFERROR(IF(Ações!$B2291="","",VLOOKUP(Table_1[[#This Row],[AÇÕES]],'Dados Status Invest STOCKS'!A2277:AD2892,27)),0)</f>
        <v>12.85</v>
      </c>
      <c r="O2291" s="66">
        <f>IFERROR(IF(Ações!$L2291="","",Ações!$K2291*Ações!$L2291),0)</f>
        <v>0.99490299999999987</v>
      </c>
      <c r="P2291" s="67">
        <f t="shared" si="35"/>
        <v>0.06</v>
      </c>
      <c r="Q2291" s="67">
        <f>IFERROR(Ações!$O2291/Ações!$M2291,0)</f>
        <v>0.59220416666666664</v>
      </c>
      <c r="R2291" s="67">
        <f>IFERROR(IF(Ações!$B2291="","",VLOOKUP(Table_1[[#This Row],[AÇÕES]],'Dados Status Invest STOCKS'!A2277:AD2892,18)/100),0)</f>
        <v>0.1303</v>
      </c>
      <c r="S2291" s="65">
        <f>IFERROR(IF(Ações!$B2291="","",VLOOKUP(Table_1[[#This Row],[AÇÕES]],'Dados Status Invest STOCKS'!A2277:AD2892,25)/100),0)</f>
        <v>4.1999999999999997E-3</v>
      </c>
      <c r="T2291" s="67">
        <f>(1-Ações!$Q2291)*Ações!$R2291</f>
        <v>5.3135797083333339E-2</v>
      </c>
      <c r="U2291" s="68">
        <f>IF(Ações!$S2291=0,Ações!$T2291,IF(Ações!$T2291=0,Ações!$S2291,AVERAGE(Ações!$S2291,Ações!$T2291)))</f>
        <v>2.8667898541666671E-2</v>
      </c>
    </row>
    <row r="2292" spans="2:21" ht="15" customHeight="1" x14ac:dyDescent="0.2">
      <c r="B2292" s="63" t="str">
        <f>IFERROR('Dados Status Invest STOCKS'!A2279,"-")</f>
        <v>HRMY</v>
      </c>
      <c r="C2292" s="45">
        <f>IFERROR((Ações!$D2292-Ações!$K2292)/Ações!$D2292,0)</f>
        <v>0</v>
      </c>
      <c r="D2292" s="46">
        <f>(Ações!$O2292)/0.06</f>
        <v>0</v>
      </c>
      <c r="E2292" s="47">
        <f>IFERROR((Ações!$F2292-Ações!$K2292)/Ações!$F2292,0)</f>
        <v>-9.2645023526232659</v>
      </c>
      <c r="F2292" s="46">
        <f>IF(OR(Ações!$N2292&lt;0,Ações!$M2292&lt;0),"",(22.5*Ações!$M2292*Ações!$N2292)^0.5)</f>
        <v>3.4205262752974139</v>
      </c>
      <c r="G2292" s="47">
        <f>IFERROR((Ações!$H2292-Ações!$K2292)/Ações!$H2292,0)</f>
        <v>0</v>
      </c>
      <c r="H2292" s="48">
        <f>IFERROR(Ações!$I2292/(Ações!$P2292-Table_1[[#This Row],[CAGR LUCRO 5A]]),0)</f>
        <v>0</v>
      </c>
      <c r="I2292" s="48">
        <f>IF(Ações!$S2292&lt;0,"",Ações!$O2292*(1+Ações!$S2292))</f>
        <v>0</v>
      </c>
      <c r="J2292" s="49">
        <f>IFERROR(IF(Ações!$B2292="","",(VLOOKUP(Table_1[[#This Row],[AÇÕES]],'Dados Status Invest STOCKS'!A2278:AD2893,4)/Table_1[[#This Row],[LPA]]))/100,0)</f>
        <v>8.7919999999999998</v>
      </c>
      <c r="K2292" s="64">
        <f>IFERROR(IF(Ações!$B2292="","",VLOOKUP(Table_1[[#This Row],[AÇÕES]],'Dados Status Invest STOCKS'!A2278:AD2893,2)),0)</f>
        <v>35.11</v>
      </c>
      <c r="L2292" s="65">
        <f>IFERROR(IF(Ações!$B2292="","",VLOOKUP(Table_1[[#This Row],[AÇÕES]],'Dados Status Invest STOCKS'!A2278:AD2893,3)/100),0)</f>
        <v>0</v>
      </c>
      <c r="M2292" s="66">
        <f>IFERROR(IF(Ações!$B2292="","",VLOOKUP(Table_1[[#This Row],[AÇÕES]],'Dados Status Invest STOCKS'!A2278:AD2893,28)),0)</f>
        <v>0.2</v>
      </c>
      <c r="N2292" s="66">
        <f>IFERROR(IF(Ações!$B2292="","",VLOOKUP(Table_1[[#This Row],[AÇÕES]],'Dados Status Invest STOCKS'!A2278:AD2893,27)),0)</f>
        <v>2.6</v>
      </c>
      <c r="O2292" s="66">
        <f>IFERROR(IF(Ações!$L2292="","",Ações!$K2292*Ações!$L2292),0)</f>
        <v>0</v>
      </c>
      <c r="P2292" s="67">
        <f t="shared" si="35"/>
        <v>0.06</v>
      </c>
      <c r="Q2292" s="67">
        <f>IFERROR(Ações!$O2292/Ações!$M2292,0)</f>
        <v>0</v>
      </c>
      <c r="R2292" s="67">
        <f>IFERROR(IF(Ações!$B2292="","",VLOOKUP(Table_1[[#This Row],[AÇÕES]],'Dados Status Invest STOCKS'!A2278:AD2893,18)/100),0)</f>
        <v>7.6799999999999993E-2</v>
      </c>
      <c r="S2292" s="65">
        <f>IFERROR(IF(Ações!$B2292="","",VLOOKUP(Table_1[[#This Row],[AÇÕES]],'Dados Status Invest STOCKS'!A2278:AD2893,25)/100),0)</f>
        <v>0</v>
      </c>
      <c r="T2292" s="67">
        <f>(1-Ações!$Q2292)*Ações!$R2292</f>
        <v>7.6799999999999993E-2</v>
      </c>
      <c r="U2292" s="68">
        <f>IF(Ações!$S2292=0,Ações!$T2292,IF(Ações!$T2292=0,Ações!$S2292,AVERAGE(Ações!$S2292,Ações!$T2292)))</f>
        <v>7.6799999999999993E-2</v>
      </c>
    </row>
    <row r="2293" spans="2:21" ht="15" customHeight="1" x14ac:dyDescent="0.2">
      <c r="B2293" s="63" t="str">
        <f>IFERROR('Dados Status Invest STOCKS'!A2280,"-")</f>
        <v>HROW</v>
      </c>
      <c r="C2293" s="45">
        <f>IFERROR((Ações!$D2293-Ações!$K2293)/Ações!$D2293,0)</f>
        <v>0</v>
      </c>
      <c r="D2293" s="46">
        <f>(Ações!$O2293)/0.06</f>
        <v>0</v>
      </c>
      <c r="E2293" s="47">
        <f>IFERROR((Ações!$F2293-Ações!$K2293)/Ações!$F2293,0)</f>
        <v>0</v>
      </c>
      <c r="F2293" s="46" t="str">
        <f>IF(OR(Ações!$N2293&lt;0,Ações!$M2293&lt;0),"",(22.5*Ações!$M2293*Ações!$N2293)^0.5)</f>
        <v/>
      </c>
      <c r="G2293" s="47">
        <f>IFERROR((Ações!$H2293-Ações!$K2293)/Ações!$H2293,0)</f>
        <v>0</v>
      </c>
      <c r="H2293" s="48">
        <f>IFERROR(Ações!$I2293/(Ações!$P2293-Table_1[[#This Row],[CAGR LUCRO 5A]]),0)</f>
        <v>0</v>
      </c>
      <c r="I2293" s="48">
        <f>IF(Ações!$S2293&lt;0,"",Ações!$O2293*(1+Ações!$S2293))</f>
        <v>0</v>
      </c>
      <c r="J2293" s="49">
        <f>IFERROR(IF(Ações!$B2293="","",(VLOOKUP(Table_1[[#This Row],[AÇÕES]],'Dados Status Invest STOCKS'!A2279:AD2894,4)/Table_1[[#This Row],[LPA]]))/100,0)</f>
        <v>0.64171428571428579</v>
      </c>
      <c r="K2293" s="64">
        <f>IFERROR(IF(Ações!$B2293="","",VLOOKUP(Table_1[[#This Row],[AÇÕES]],'Dados Status Invest STOCKS'!A2279:AD2894,2)),0)</f>
        <v>7.88</v>
      </c>
      <c r="L2293" s="65">
        <f>IFERROR(IF(Ações!$B2293="","",VLOOKUP(Table_1[[#This Row],[AÇÕES]],'Dados Status Invest STOCKS'!A2279:AD2894,3)/100),0)</f>
        <v>0</v>
      </c>
      <c r="M2293" s="66">
        <f>IFERROR(IF(Ações!$B2293="","",VLOOKUP(Table_1[[#This Row],[AÇÕES]],'Dados Status Invest STOCKS'!A2279:AD2894,28)),0)</f>
        <v>-0.35</v>
      </c>
      <c r="N2293" s="66">
        <f>IFERROR(IF(Ações!$B2293="","",VLOOKUP(Table_1[[#This Row],[AÇÕES]],'Dados Status Invest STOCKS'!A2279:AD2894,27)),0)</f>
        <v>0.62</v>
      </c>
      <c r="O2293" s="66">
        <f>IFERROR(IF(Ações!$L2293="","",Ações!$K2293*Ações!$L2293),0)</f>
        <v>0</v>
      </c>
      <c r="P2293" s="67">
        <f t="shared" si="35"/>
        <v>0.06</v>
      </c>
      <c r="Q2293" s="67">
        <f>IFERROR(Ações!$O2293/Ações!$M2293,0)</f>
        <v>0</v>
      </c>
      <c r="R2293" s="67">
        <f>IFERROR(IF(Ações!$B2293="","",VLOOKUP(Table_1[[#This Row],[AÇÕES]],'Dados Status Invest STOCKS'!A2279:AD2894,18)/100),0)</f>
        <v>-0.56909999999999994</v>
      </c>
      <c r="S2293" s="65">
        <f>IFERROR(IF(Ações!$B2293="","",VLOOKUP(Table_1[[#This Row],[AÇÕES]],'Dados Status Invest STOCKS'!A2279:AD2894,25)/100),0)</f>
        <v>0</v>
      </c>
      <c r="T2293" s="67">
        <f>(1-Ações!$Q2293)*Ações!$R2293</f>
        <v>-0.56909999999999994</v>
      </c>
      <c r="U2293" s="68">
        <f>IF(Ações!$S2293=0,Ações!$T2293,IF(Ações!$T2293=0,Ações!$S2293,AVERAGE(Ações!$S2293,Ações!$T2293)))</f>
        <v>-0.56909999999999994</v>
      </c>
    </row>
    <row r="2294" spans="2:21" ht="15" customHeight="1" x14ac:dyDescent="0.2">
      <c r="B2294" s="63" t="str">
        <f>IFERROR('Dados Status Invest STOCKS'!A2281,"-")</f>
        <v>HRTG</v>
      </c>
      <c r="C2294" s="45">
        <f>IFERROR((Ações!$D2294-Ações!$K2294)/Ações!$D2294,0)</f>
        <v>-0.52671755725190827</v>
      </c>
      <c r="D2294" s="46">
        <f>(Ações!$O2294)/0.06</f>
        <v>4.0217000000000001</v>
      </c>
      <c r="E2294" s="47">
        <f>IFERROR((Ações!$F2294-Ações!$K2294)/Ações!$F2294,0)</f>
        <v>0</v>
      </c>
      <c r="F2294" s="46" t="str">
        <f>IF(OR(Ações!$N2294&lt;0,Ações!$M2294&lt;0),"",(22.5*Ações!$M2294*Ações!$N2294)^0.5)</f>
        <v/>
      </c>
      <c r="G2294" s="47">
        <f>IFERROR((Ações!$H2294-Ações!$K2294)/Ações!$H2294,0)</f>
        <v>0</v>
      </c>
      <c r="H2294" s="48">
        <f>IFERROR(Ações!$I2294/(Ações!$P2294-Table_1[[#This Row],[CAGR LUCRO 5A]]),0)</f>
        <v>0</v>
      </c>
      <c r="I2294" s="48" t="str">
        <f>IF(Ações!$S2294&lt;0,"",Ações!$O2294*(1+Ações!$S2294))</f>
        <v/>
      </c>
      <c r="J2294" s="49">
        <f>IFERROR(IF(Ações!$B2294="","",(VLOOKUP(Table_1[[#This Row],[AÇÕES]],'Dados Status Invest STOCKS'!A2280:AD2895,4)/Table_1[[#This Row],[LPA]]))/100,0)</f>
        <v>9.2469135802469127E-2</v>
      </c>
      <c r="K2294" s="64">
        <f>IFERROR(IF(Ações!$B2294="","",VLOOKUP(Table_1[[#This Row],[AÇÕES]],'Dados Status Invest STOCKS'!A2280:AD2895,2)),0)</f>
        <v>6.14</v>
      </c>
      <c r="L2294" s="65">
        <f>IFERROR(IF(Ações!$B2294="","",VLOOKUP(Table_1[[#This Row],[AÇÕES]],'Dados Status Invest STOCKS'!A2280:AD2895,3)/100),0)</f>
        <v>3.9300000000000002E-2</v>
      </c>
      <c r="M2294" s="66">
        <f>IFERROR(IF(Ações!$B2294="","",VLOOKUP(Table_1[[#This Row],[AÇÕES]],'Dados Status Invest STOCKS'!A2280:AD2895,28)),0)</f>
        <v>-0.81</v>
      </c>
      <c r="N2294" s="66">
        <f>IFERROR(IF(Ações!$B2294="","",VLOOKUP(Table_1[[#This Row],[AÇÕES]],'Dados Status Invest STOCKS'!A2280:AD2895,27)),0)</f>
        <v>14.53</v>
      </c>
      <c r="O2294" s="66">
        <f>IFERROR(IF(Ações!$L2294="","",Ações!$K2294*Ações!$L2294),0)</f>
        <v>0.24130199999999999</v>
      </c>
      <c r="P2294" s="67">
        <f t="shared" si="35"/>
        <v>0.06</v>
      </c>
      <c r="Q2294" s="67">
        <f>IFERROR(Ações!$O2294/Ações!$M2294,0)</f>
        <v>-0.29790370370370367</v>
      </c>
      <c r="R2294" s="67">
        <f>IFERROR(IF(Ações!$B2294="","",VLOOKUP(Table_1[[#This Row],[AÇÕES]],'Dados Status Invest STOCKS'!A2280:AD2895,18)/100),0)</f>
        <v>-5.6100000000000004E-2</v>
      </c>
      <c r="S2294" s="65">
        <f>IFERROR(IF(Ações!$B2294="","",VLOOKUP(Table_1[[#This Row],[AÇÕES]],'Dados Status Invest STOCKS'!A2280:AD2895,25)/100),0)</f>
        <v>-0.36799999999999999</v>
      </c>
      <c r="T2294" s="67">
        <f>(1-Ações!$Q2294)*Ações!$R2294</f>
        <v>-7.2812397777777774E-2</v>
      </c>
      <c r="U2294" s="68">
        <f>IF(Ações!$S2294=0,Ações!$T2294,IF(Ações!$T2294=0,Ações!$S2294,AVERAGE(Ações!$S2294,Ações!$T2294)))</f>
        <v>-0.22040619888888888</v>
      </c>
    </row>
    <row r="2295" spans="2:21" ht="15" customHeight="1" x14ac:dyDescent="0.2">
      <c r="B2295" s="63" t="str">
        <f>IFERROR('Dados Status Invest STOCKS'!A2282,"-")</f>
        <v>HRTX</v>
      </c>
      <c r="C2295" s="45">
        <f>IFERROR((Ações!$D2295-Ações!$K2295)/Ações!$D2295,0)</f>
        <v>0</v>
      </c>
      <c r="D2295" s="46">
        <f>(Ações!$O2295)/0.06</f>
        <v>0</v>
      </c>
      <c r="E2295" s="47">
        <f>IFERROR((Ações!$F2295-Ações!$K2295)/Ações!$F2295,0)</f>
        <v>0</v>
      </c>
      <c r="F2295" s="46" t="str">
        <f>IF(OR(Ações!$N2295&lt;0,Ações!$M2295&lt;0),"",(22.5*Ações!$M2295*Ações!$N2295)^0.5)</f>
        <v/>
      </c>
      <c r="G2295" s="47">
        <f>IFERROR((Ações!$H2295-Ações!$K2295)/Ações!$H2295,0)</f>
        <v>0</v>
      </c>
      <c r="H2295" s="48">
        <f>IFERROR(Ações!$I2295/(Ações!$P2295-Table_1[[#This Row],[CAGR LUCRO 5A]]),0)</f>
        <v>0</v>
      </c>
      <c r="I2295" s="48">
        <f>IF(Ações!$S2295&lt;0,"",Ações!$O2295*(1+Ações!$S2295))</f>
        <v>0</v>
      </c>
      <c r="J2295" s="49">
        <f>IFERROR(IF(Ações!$B2295="","",(VLOOKUP(Table_1[[#This Row],[AÇÕES]],'Dados Status Invest STOCKS'!A2281:AD2896,4)/Table_1[[#This Row],[LPA]]))/100,0)</f>
        <v>1.7008928571428571E-2</v>
      </c>
      <c r="K2295" s="64">
        <f>IFERROR(IF(Ações!$B2295="","",VLOOKUP(Table_1[[#This Row],[AÇÕES]],'Dados Status Invest STOCKS'!A2281:AD2896,2)),0)</f>
        <v>8.5299999999999994</v>
      </c>
      <c r="L2295" s="65">
        <f>IFERROR(IF(Ações!$B2295="","",VLOOKUP(Table_1[[#This Row],[AÇÕES]],'Dados Status Invest STOCKS'!A2281:AD2896,3)/100),0)</f>
        <v>0</v>
      </c>
      <c r="M2295" s="66">
        <f>IFERROR(IF(Ações!$B2295="","",VLOOKUP(Table_1[[#This Row],[AÇÕES]],'Dados Status Invest STOCKS'!A2281:AD2896,28)),0)</f>
        <v>-2.2400000000000002</v>
      </c>
      <c r="N2295" s="66">
        <f>IFERROR(IF(Ações!$B2295="","",VLOOKUP(Table_1[[#This Row],[AÇÕES]],'Dados Status Invest STOCKS'!A2281:AD2896,27)),0)</f>
        <v>1.17</v>
      </c>
      <c r="O2295" s="66">
        <f>IFERROR(IF(Ações!$L2295="","",Ações!$K2295*Ações!$L2295),0)</f>
        <v>0</v>
      </c>
      <c r="P2295" s="67">
        <f t="shared" si="35"/>
        <v>0.06</v>
      </c>
      <c r="Q2295" s="67">
        <f>IFERROR(Ações!$O2295/Ações!$M2295,0)</f>
        <v>0</v>
      </c>
      <c r="R2295" s="67">
        <f>IFERROR(IF(Ações!$B2295="","",VLOOKUP(Table_1[[#This Row],[AÇÕES]],'Dados Status Invest STOCKS'!A2281:AD2896,18)/100),0)</f>
        <v>-1.9212</v>
      </c>
      <c r="S2295" s="65">
        <f>IFERROR(IF(Ações!$B2295="","",VLOOKUP(Table_1[[#This Row],[AÇÕES]],'Dados Status Invest STOCKS'!A2281:AD2896,25)/100),0)</f>
        <v>0</v>
      </c>
      <c r="T2295" s="67">
        <f>(1-Ações!$Q2295)*Ações!$R2295</f>
        <v>-1.9212</v>
      </c>
      <c r="U2295" s="68">
        <f>IF(Ações!$S2295=0,Ações!$T2295,IF(Ações!$T2295=0,Ações!$S2295,AVERAGE(Ações!$S2295,Ações!$T2295)))</f>
        <v>-1.9212</v>
      </c>
    </row>
    <row r="2296" spans="2:21" ht="15" customHeight="1" x14ac:dyDescent="0.2">
      <c r="B2296" s="63" t="str">
        <f>IFERROR('Dados Status Invest STOCKS'!A2283,"-")</f>
        <v>HRZN</v>
      </c>
      <c r="C2296" s="45">
        <f>IFERROR((Ações!$D2296-Ações!$K2296)/Ações!$D2296,0)</f>
        <v>0.31113662456946051</v>
      </c>
      <c r="D2296" s="46">
        <f>(Ações!$O2296)/0.06</f>
        <v>20.831416666666669</v>
      </c>
      <c r="E2296" s="47">
        <f>IFERROR((Ações!$F2296-Ações!$K2296)/Ações!$F2296,0)</f>
        <v>0.24210245363718197</v>
      </c>
      <c r="F2296" s="46">
        <f>IF(OR(Ações!$N2296&lt;0,Ações!$M2296&lt;0),"",(22.5*Ações!$M2296*Ações!$N2296)^0.5)</f>
        <v>18.933957589473998</v>
      </c>
      <c r="G2296" s="47">
        <f>IFERROR((Ações!$H2296-Ações!$K2296)/Ações!$H2296,0)</f>
        <v>0</v>
      </c>
      <c r="H2296" s="48">
        <f>IFERROR(Ações!$I2296/(Ações!$P2296-Table_1[[#This Row],[CAGR LUCRO 5A]]),0)</f>
        <v>0</v>
      </c>
      <c r="I2296" s="48" t="str">
        <f>IF(Ações!$S2296&lt;0,"",Ações!$O2296*(1+Ações!$S2296))</f>
        <v/>
      </c>
      <c r="J2296" s="49">
        <f>IFERROR(IF(Ações!$B2296="","",(VLOOKUP(Table_1[[#This Row],[AÇÕES]],'Dados Status Invest STOCKS'!A2282:AD2897,4)/Table_1[[#This Row],[LPA]]))/100,0)</f>
        <v>7.6642335766423347E-2</v>
      </c>
      <c r="K2296" s="64">
        <f>IFERROR(IF(Ações!$B2296="","",VLOOKUP(Table_1[[#This Row],[AÇÕES]],'Dados Status Invest STOCKS'!A2282:AD2897,2)),0)</f>
        <v>14.35</v>
      </c>
      <c r="L2296" s="65">
        <f>IFERROR(IF(Ações!$B2296="","",VLOOKUP(Table_1[[#This Row],[AÇÕES]],'Dados Status Invest STOCKS'!A2282:AD2897,3)/100),0)</f>
        <v>8.7100000000000011E-2</v>
      </c>
      <c r="M2296" s="66">
        <f>IFERROR(IF(Ações!$B2296="","",VLOOKUP(Table_1[[#This Row],[AÇÕES]],'Dados Status Invest STOCKS'!A2282:AD2897,28)),0)</f>
        <v>1.37</v>
      </c>
      <c r="N2296" s="66">
        <f>IFERROR(IF(Ações!$B2296="","",VLOOKUP(Table_1[[#This Row],[AÇÕES]],'Dados Status Invest STOCKS'!A2282:AD2897,27)),0)</f>
        <v>11.63</v>
      </c>
      <c r="O2296" s="66">
        <f>IFERROR(IF(Ações!$L2296="","",Ações!$K2296*Ações!$L2296),0)</f>
        <v>1.2498850000000001</v>
      </c>
      <c r="P2296" s="67">
        <f t="shared" si="35"/>
        <v>0.06</v>
      </c>
      <c r="Q2296" s="67">
        <f>IFERROR(Ações!$O2296/Ações!$M2296,0)</f>
        <v>0.91232481751824823</v>
      </c>
      <c r="R2296" s="67">
        <f>IFERROR(IF(Ações!$B2296="","",VLOOKUP(Table_1[[#This Row],[AÇÕES]],'Dados Status Invest STOCKS'!A2282:AD2897,18)/100),0)</f>
        <v>0.11749999999999999</v>
      </c>
      <c r="S2296" s="65">
        <f>IFERROR(IF(Ações!$B2296="","",VLOOKUP(Table_1[[#This Row],[AÇÕES]],'Dados Status Invest STOCKS'!A2282:AD2897,25)/100),0)</f>
        <v>-0.11699999999999999</v>
      </c>
      <c r="T2296" s="67">
        <f>(1-Ações!$Q2296)*Ações!$R2296</f>
        <v>1.0301833941605831E-2</v>
      </c>
      <c r="U2296" s="68">
        <f>IF(Ações!$S2296=0,Ações!$T2296,IF(Ações!$T2296=0,Ações!$S2296,AVERAGE(Ações!$S2296,Ações!$T2296)))</f>
        <v>-5.3349083029197081E-2</v>
      </c>
    </row>
    <row r="2297" spans="2:21" ht="15" customHeight="1" x14ac:dyDescent="0.2">
      <c r="B2297" s="63" t="str">
        <f>IFERROR('Dados Status Invest STOCKS'!A2284,"-")</f>
        <v>HSAQ</v>
      </c>
      <c r="C2297" s="45">
        <f>IFERROR((Ações!$D2297-Ações!$K2297)/Ações!$D2297,0)</f>
        <v>0</v>
      </c>
      <c r="D2297" s="46">
        <f>(Ações!$O2297)/0.06</f>
        <v>0</v>
      </c>
      <c r="E2297" s="47">
        <f>IFERROR((Ações!$F2297-Ações!$K2297)/Ações!$F2297,0)</f>
        <v>0</v>
      </c>
      <c r="F2297" s="46">
        <f>IF(OR(Ações!$N2297&lt;0,Ações!$M2297&lt;0),"",(22.5*Ações!$M2297*Ações!$N2297)^0.5)</f>
        <v>0</v>
      </c>
      <c r="G2297" s="47">
        <f>IFERROR((Ações!$H2297-Ações!$K2297)/Ações!$H2297,0)</f>
        <v>0</v>
      </c>
      <c r="H2297" s="48">
        <f>IFERROR(Ações!$I2297/(Ações!$P2297-Table_1[[#This Row],[CAGR LUCRO 5A]]),0)</f>
        <v>0</v>
      </c>
      <c r="I2297" s="48">
        <f>IF(Ações!$S2297&lt;0,"",Ações!$O2297*(1+Ações!$S2297))</f>
        <v>0</v>
      </c>
      <c r="J2297" s="49">
        <f>IFERROR(IF(Ações!$B2297="","",(VLOOKUP(Table_1[[#This Row],[AÇÕES]],'Dados Status Invest STOCKS'!A2283:AD2898,4)/Table_1[[#This Row],[LPA]]))/100,0)</f>
        <v>0</v>
      </c>
      <c r="K2297" s="64">
        <f>IFERROR(IF(Ações!$B2297="","",VLOOKUP(Table_1[[#This Row],[AÇÕES]],'Dados Status Invest STOCKS'!A2283:AD2898,2)),0)</f>
        <v>9.84</v>
      </c>
      <c r="L2297" s="65">
        <f>IFERROR(IF(Ações!$B2297="","",VLOOKUP(Table_1[[#This Row],[AÇÕES]],'Dados Status Invest STOCKS'!A2283:AD2898,3)/100),0)</f>
        <v>0</v>
      </c>
      <c r="M2297" s="66">
        <f>IFERROR(IF(Ações!$B2297="","",VLOOKUP(Table_1[[#This Row],[AÇÕES]],'Dados Status Invest STOCKS'!A2283:AD2898,28)),0)</f>
        <v>0</v>
      </c>
      <c r="N2297" s="66">
        <f>IFERROR(IF(Ações!$B2297="","",VLOOKUP(Table_1[[#This Row],[AÇÕES]],'Dados Status Invest STOCKS'!A2283:AD2898,27)),0)</f>
        <v>0.24</v>
      </c>
      <c r="O2297" s="66">
        <f>IFERROR(IF(Ações!$L2297="","",Ações!$K2297*Ações!$L2297),0)</f>
        <v>0</v>
      </c>
      <c r="P2297" s="67">
        <f t="shared" si="35"/>
        <v>0.06</v>
      </c>
      <c r="Q2297" s="67">
        <f>IFERROR(Ações!$O2297/Ações!$M2297,0)</f>
        <v>0</v>
      </c>
      <c r="R2297" s="67">
        <f>IFERROR(IF(Ações!$B2297="","",VLOOKUP(Table_1[[#This Row],[AÇÕES]],'Dados Status Invest STOCKS'!A2283:AD2898,18)/100),0)</f>
        <v>-1.32E-2</v>
      </c>
      <c r="S2297" s="65">
        <f>IFERROR(IF(Ações!$B2297="","",VLOOKUP(Table_1[[#This Row],[AÇÕES]],'Dados Status Invest STOCKS'!A2283:AD2898,25)/100),0)</f>
        <v>0</v>
      </c>
      <c r="T2297" s="67">
        <f>(1-Ações!$Q2297)*Ações!$R2297</f>
        <v>-1.32E-2</v>
      </c>
      <c r="U2297" s="68">
        <f>IF(Ações!$S2297=0,Ações!$T2297,IF(Ações!$T2297=0,Ações!$S2297,AVERAGE(Ações!$S2297,Ações!$T2297)))</f>
        <v>-1.32E-2</v>
      </c>
    </row>
    <row r="2298" spans="2:21" ht="15" customHeight="1" x14ac:dyDescent="0.2">
      <c r="B2298" s="63" t="str">
        <f>IFERROR('Dados Status Invest STOCKS'!A2285,"-")</f>
        <v>HSBC</v>
      </c>
      <c r="C2298" s="45">
        <f>IFERROR((Ações!$D2298-Ações!$K2298)/Ações!$D2298,0)</f>
        <v>-0.84615384615384603</v>
      </c>
      <c r="D2298" s="46">
        <f>(Ações!$O2298)/0.06</f>
        <v>18.162083333333335</v>
      </c>
      <c r="E2298" s="47">
        <f>IFERROR((Ações!$F2298-Ações!$K2298)/Ações!$F2298,0)</f>
        <v>0.36990000971638098</v>
      </c>
      <c r="F2298" s="46">
        <f>IF(OR(Ações!$N2298&lt;0,Ações!$M2298&lt;0),"",(22.5*Ações!$M2298*Ações!$N2298)^0.5)</f>
        <v>53.213776411752619</v>
      </c>
      <c r="G2298" s="47">
        <f>IFERROR((Ações!$H2298-Ações!$K2298)/Ações!$H2298,0)</f>
        <v>0</v>
      </c>
      <c r="H2298" s="48">
        <f>IFERROR(Ações!$I2298/(Ações!$P2298-Table_1[[#This Row],[CAGR LUCRO 5A]]),0)</f>
        <v>0</v>
      </c>
      <c r="I2298" s="48" t="str">
        <f>IF(Ações!$S2298&lt;0,"",Ações!$O2298*(1+Ações!$S2298))</f>
        <v/>
      </c>
      <c r="J2298" s="49">
        <f>IFERROR(IF(Ações!$B2298="","",(VLOOKUP(Table_1[[#This Row],[AÇÕES]],'Dados Status Invest STOCKS'!A2284:AD2899,4)/Table_1[[#This Row],[LPA]]))/100,0)</f>
        <v>5.5406504065040656E-2</v>
      </c>
      <c r="K2298" s="64">
        <f>IFERROR(IF(Ações!$B2298="","",VLOOKUP(Table_1[[#This Row],[AÇÕES]],'Dados Status Invest STOCKS'!A2284:AD2899,2)),0)</f>
        <v>33.53</v>
      </c>
      <c r="L2298" s="65">
        <f>IFERROR(IF(Ações!$B2298="","",VLOOKUP(Table_1[[#This Row],[AÇÕES]],'Dados Status Invest STOCKS'!A2284:AD2899,3)/100),0)</f>
        <v>3.2500000000000001E-2</v>
      </c>
      <c r="M2298" s="66">
        <f>IFERROR(IF(Ações!$B2298="","",VLOOKUP(Table_1[[#This Row],[AÇÕES]],'Dados Status Invest STOCKS'!A2284:AD2899,28)),0)</f>
        <v>2.46</v>
      </c>
      <c r="N2298" s="66">
        <f>IFERROR(IF(Ações!$B2298="","",VLOOKUP(Table_1[[#This Row],[AÇÕES]],'Dados Status Invest STOCKS'!A2284:AD2899,27)),0)</f>
        <v>51.16</v>
      </c>
      <c r="O2298" s="66">
        <f>IFERROR(IF(Ações!$L2298="","",Ações!$K2298*Ações!$L2298),0)</f>
        <v>1.0897250000000001</v>
      </c>
      <c r="P2298" s="67">
        <f t="shared" si="35"/>
        <v>0.06</v>
      </c>
      <c r="Q2298" s="67">
        <f>IFERROR(Ações!$O2298/Ações!$M2298,0)</f>
        <v>0.44297764227642278</v>
      </c>
      <c r="R2298" s="67">
        <f>IFERROR(IF(Ações!$B2298="","",VLOOKUP(Table_1[[#This Row],[AÇÕES]],'Dados Status Invest STOCKS'!A2284:AD2899,18)/100),0)</f>
        <v>4.8099999999999997E-2</v>
      </c>
      <c r="S2298" s="65">
        <f>IFERROR(IF(Ações!$B2298="","",VLOOKUP(Table_1[[#This Row],[AÇÕES]],'Dados Status Invest STOCKS'!A2284:AD2899,25)/100),0)</f>
        <v>-0.13470000000000001</v>
      </c>
      <c r="T2298" s="67">
        <f>(1-Ações!$Q2298)*Ações!$R2298</f>
        <v>2.6792775406504064E-2</v>
      </c>
      <c r="U2298" s="68">
        <f>IF(Ações!$S2298=0,Ações!$T2298,IF(Ações!$T2298=0,Ações!$S2298,AVERAGE(Ações!$S2298,Ações!$T2298)))</f>
        <v>-5.3953612296747971E-2</v>
      </c>
    </row>
    <row r="2299" spans="2:21" ht="15" customHeight="1" x14ac:dyDescent="0.2">
      <c r="B2299" s="63" t="str">
        <f>IFERROR('Dados Status Invest STOCKS'!A2286,"-")</f>
        <v>HSC</v>
      </c>
      <c r="C2299" s="45">
        <f>IFERROR((Ações!$D2299-Ações!$K2299)/Ações!$D2299,0)</f>
        <v>0</v>
      </c>
      <c r="D2299" s="46">
        <f>(Ações!$O2299)/0.06</f>
        <v>0</v>
      </c>
      <c r="E2299" s="47">
        <f>IFERROR((Ações!$F2299-Ações!$K2299)/Ações!$F2299,0)</f>
        <v>-1.6621875222559552</v>
      </c>
      <c r="F2299" s="46">
        <f>IF(OR(Ações!$N2299&lt;0,Ações!$M2299&lt;0),"",(22.5*Ações!$M2299*Ações!$N2299)^0.5)</f>
        <v>6.1265406225699675</v>
      </c>
      <c r="G2299" s="47">
        <f>IFERROR((Ações!$H2299-Ações!$K2299)/Ações!$H2299,0)</f>
        <v>0</v>
      </c>
      <c r="H2299" s="48">
        <f>IFERROR(Ações!$I2299/(Ações!$P2299-Table_1[[#This Row],[CAGR LUCRO 5A]]),0)</f>
        <v>0</v>
      </c>
      <c r="I2299" s="48">
        <f>IF(Ações!$S2299&lt;0,"",Ações!$O2299*(1+Ações!$S2299))</f>
        <v>0</v>
      </c>
      <c r="J2299" s="49">
        <f>IFERROR(IF(Ações!$B2299="","",(VLOOKUP(Table_1[[#This Row],[AÇÕES]],'Dados Status Invest STOCKS'!A2285:AD2900,4)/Table_1[[#This Row],[LPA]]))/100,0)</f>
        <v>4.5984210526315792</v>
      </c>
      <c r="K2299" s="64">
        <f>IFERROR(IF(Ações!$B2299="","",VLOOKUP(Table_1[[#This Row],[AÇÕES]],'Dados Status Invest STOCKS'!A2285:AD2900,2)),0)</f>
        <v>16.309999999999999</v>
      </c>
      <c r="L2299" s="65">
        <f>IFERROR(IF(Ações!$B2299="","",VLOOKUP(Table_1[[#This Row],[AÇÕES]],'Dados Status Invest STOCKS'!A2285:AD2900,3)/100),0)</f>
        <v>0</v>
      </c>
      <c r="M2299" s="66">
        <f>IFERROR(IF(Ações!$B2299="","",VLOOKUP(Table_1[[#This Row],[AÇÕES]],'Dados Status Invest STOCKS'!A2285:AD2900,28)),0)</f>
        <v>0.19</v>
      </c>
      <c r="N2299" s="66">
        <f>IFERROR(IF(Ações!$B2299="","",VLOOKUP(Table_1[[#This Row],[AÇÕES]],'Dados Status Invest STOCKS'!A2285:AD2900,27)),0)</f>
        <v>8.7799999999999994</v>
      </c>
      <c r="O2299" s="66">
        <f>IFERROR(IF(Ações!$L2299="","",Ações!$K2299*Ações!$L2299),0)</f>
        <v>0</v>
      </c>
      <c r="P2299" s="67">
        <f t="shared" si="35"/>
        <v>0.06</v>
      </c>
      <c r="Q2299" s="67">
        <f>IFERROR(Ações!$O2299/Ações!$M2299,0)</f>
        <v>0</v>
      </c>
      <c r="R2299" s="67">
        <f>IFERROR(IF(Ações!$B2299="","",VLOOKUP(Table_1[[#This Row],[AÇÕES]],'Dados Status Invest STOCKS'!A2285:AD2900,18)/100),0)</f>
        <v>2.1299999999999999E-2</v>
      </c>
      <c r="S2299" s="65">
        <f>IFERROR(IF(Ações!$B2299="","",VLOOKUP(Table_1[[#This Row],[AÇÕES]],'Dados Status Invest STOCKS'!A2285:AD2900,25)/100),0)</f>
        <v>0</v>
      </c>
      <c r="T2299" s="67">
        <f>(1-Ações!$Q2299)*Ações!$R2299</f>
        <v>2.1299999999999999E-2</v>
      </c>
      <c r="U2299" s="68">
        <f>IF(Ações!$S2299=0,Ações!$T2299,IF(Ações!$T2299=0,Ações!$S2299,AVERAGE(Ações!$S2299,Ações!$T2299)))</f>
        <v>2.1299999999999999E-2</v>
      </c>
    </row>
    <row r="2300" spans="2:21" ht="15" customHeight="1" x14ac:dyDescent="0.2">
      <c r="B2300" s="63" t="str">
        <f>IFERROR('Dados Status Invest STOCKS'!A2287,"-")</f>
        <v>HSDT</v>
      </c>
      <c r="C2300" s="45">
        <f>IFERROR((Ações!$D2300-Ações!$K2300)/Ações!$D2300,0)</f>
        <v>0</v>
      </c>
      <c r="D2300" s="46">
        <f>(Ações!$O2300)/0.06</f>
        <v>0</v>
      </c>
      <c r="E2300" s="47">
        <f>IFERROR((Ações!$F2300-Ações!$K2300)/Ações!$F2300,0)</f>
        <v>0</v>
      </c>
      <c r="F2300" s="46" t="str">
        <f>IF(OR(Ações!$N2300&lt;0,Ações!$M2300&lt;0),"",(22.5*Ações!$M2300*Ações!$N2300)^0.5)</f>
        <v/>
      </c>
      <c r="G2300" s="47">
        <f>IFERROR((Ações!$H2300-Ações!$K2300)/Ações!$H2300,0)</f>
        <v>0</v>
      </c>
      <c r="H2300" s="48">
        <f>IFERROR(Ações!$I2300/(Ações!$P2300-Table_1[[#This Row],[CAGR LUCRO 5A]]),0)</f>
        <v>0</v>
      </c>
      <c r="I2300" s="48">
        <f>IF(Ações!$S2300&lt;0,"",Ações!$O2300*(1+Ações!$S2300))</f>
        <v>0</v>
      </c>
      <c r="J2300" s="49">
        <f>IFERROR(IF(Ações!$B2300="","",(VLOOKUP(Table_1[[#This Row],[AÇÕES]],'Dados Status Invest STOCKS'!A2286:AD2901,4)/Table_1[[#This Row],[LPA]]))/100,0)</f>
        <v>2.0547945205479454E-3</v>
      </c>
      <c r="K2300" s="64">
        <f>IFERROR(IF(Ações!$B2300="","",VLOOKUP(Table_1[[#This Row],[AÇÕES]],'Dados Status Invest STOCKS'!A2286:AD2901,2)),0)</f>
        <v>3.94</v>
      </c>
      <c r="L2300" s="65">
        <f>IFERROR(IF(Ações!$B2300="","",VLOOKUP(Table_1[[#This Row],[AÇÕES]],'Dados Status Invest STOCKS'!A2286:AD2901,3)/100),0)</f>
        <v>0</v>
      </c>
      <c r="M2300" s="66">
        <f>IFERROR(IF(Ações!$B2300="","",VLOOKUP(Table_1[[#This Row],[AÇÕES]],'Dados Status Invest STOCKS'!A2286:AD2901,28)),0)</f>
        <v>-4.38</v>
      </c>
      <c r="N2300" s="66">
        <f>IFERROR(IF(Ações!$B2300="","",VLOOKUP(Table_1[[#This Row],[AÇÕES]],'Dados Status Invest STOCKS'!A2286:AD2901,27)),0)</f>
        <v>1.33</v>
      </c>
      <c r="O2300" s="66">
        <f>IFERROR(IF(Ações!$L2300="","",Ações!$K2300*Ações!$L2300),0)</f>
        <v>0</v>
      </c>
      <c r="P2300" s="67">
        <f t="shared" si="35"/>
        <v>0.06</v>
      </c>
      <c r="Q2300" s="67">
        <f>IFERROR(Ações!$O2300/Ações!$M2300,0)</f>
        <v>0</v>
      </c>
      <c r="R2300" s="67">
        <f>IFERROR(IF(Ações!$B2300="","",VLOOKUP(Table_1[[#This Row],[AÇÕES]],'Dados Status Invest STOCKS'!A2286:AD2901,18)/100),0)</f>
        <v>-3.2887</v>
      </c>
      <c r="S2300" s="65">
        <f>IFERROR(IF(Ações!$B2300="","",VLOOKUP(Table_1[[#This Row],[AÇÕES]],'Dados Status Invest STOCKS'!A2286:AD2901,25)/100),0)</f>
        <v>0</v>
      </c>
      <c r="T2300" s="67">
        <f>(1-Ações!$Q2300)*Ações!$R2300</f>
        <v>-3.2887</v>
      </c>
      <c r="U2300" s="68">
        <f>IF(Ações!$S2300=0,Ações!$T2300,IF(Ações!$T2300=0,Ações!$S2300,AVERAGE(Ações!$S2300,Ações!$T2300)))</f>
        <v>-3.2887</v>
      </c>
    </row>
    <row r="2301" spans="2:21" ht="15" customHeight="1" x14ac:dyDescent="0.2">
      <c r="B2301" s="63" t="str">
        <f>IFERROR('Dados Status Invest STOCKS'!A2288,"-")</f>
        <v>HSIC</v>
      </c>
      <c r="C2301" s="45">
        <f>IFERROR((Ações!$D2301-Ações!$K2301)/Ações!$D2301,0)</f>
        <v>0</v>
      </c>
      <c r="D2301" s="46">
        <f>(Ações!$O2301)/0.06</f>
        <v>0</v>
      </c>
      <c r="E2301" s="47">
        <f>IFERROR((Ações!$F2301-Ações!$K2301)/Ações!$F2301,0)</f>
        <v>-0.47688769805553449</v>
      </c>
      <c r="F2301" s="46">
        <f>IF(OR(Ações!$N2301&lt;0,Ações!$M2301&lt;0),"",(22.5*Ações!$M2301*Ações!$N2301)^0.5)</f>
        <v>50.362664742842981</v>
      </c>
      <c r="G2301" s="47">
        <f>IFERROR((Ações!$H2301-Ações!$K2301)/Ações!$H2301,0)</f>
        <v>0</v>
      </c>
      <c r="H2301" s="48">
        <f>IFERROR(Ações!$I2301/(Ações!$P2301-Table_1[[#This Row],[CAGR LUCRO 5A]]),0)</f>
        <v>0</v>
      </c>
      <c r="I2301" s="48" t="str">
        <f>IF(Ações!$S2301&lt;0,"",Ações!$O2301*(1+Ações!$S2301))</f>
        <v/>
      </c>
      <c r="J2301" s="49">
        <f>IFERROR(IF(Ações!$B2301="","",(VLOOKUP(Table_1[[#This Row],[AÇÕES]],'Dados Status Invest STOCKS'!A2287:AD2902,4)/Table_1[[#This Row],[LPA]]))/100,0)</f>
        <v>3.641592920353983E-2</v>
      </c>
      <c r="K2301" s="64">
        <f>IFERROR(IF(Ações!$B2301="","",VLOOKUP(Table_1[[#This Row],[AÇÕES]],'Dados Status Invest STOCKS'!A2287:AD2902,2)),0)</f>
        <v>74.38</v>
      </c>
      <c r="L2301" s="65">
        <f>IFERROR(IF(Ações!$B2301="","",VLOOKUP(Table_1[[#This Row],[AÇÕES]],'Dados Status Invest STOCKS'!A2287:AD2902,3)/100),0)</f>
        <v>0</v>
      </c>
      <c r="M2301" s="66">
        <f>IFERROR(IF(Ações!$B2301="","",VLOOKUP(Table_1[[#This Row],[AÇÕES]],'Dados Status Invest STOCKS'!A2287:AD2902,28)),0)</f>
        <v>4.5199999999999996</v>
      </c>
      <c r="N2301" s="66">
        <f>IFERROR(IF(Ações!$B2301="","",VLOOKUP(Table_1[[#This Row],[AÇÕES]],'Dados Status Invest STOCKS'!A2287:AD2902,27)),0)</f>
        <v>24.94</v>
      </c>
      <c r="O2301" s="66">
        <f>IFERROR(IF(Ações!$L2301="","",Ações!$K2301*Ações!$L2301),0)</f>
        <v>0</v>
      </c>
      <c r="P2301" s="67">
        <f t="shared" si="35"/>
        <v>0.06</v>
      </c>
      <c r="Q2301" s="67">
        <f>IFERROR(Ações!$O2301/Ações!$M2301,0)</f>
        <v>0</v>
      </c>
      <c r="R2301" s="67">
        <f>IFERROR(IF(Ações!$B2301="","",VLOOKUP(Table_1[[#This Row],[AÇÕES]],'Dados Status Invest STOCKS'!A2287:AD2902,18)/100),0)</f>
        <v>0.1812</v>
      </c>
      <c r="S2301" s="65">
        <f>IFERROR(IF(Ações!$B2301="","",VLOOKUP(Table_1[[#This Row],[AÇÕES]],'Dados Status Invest STOCKS'!A2287:AD2902,25)/100),0)</f>
        <v>-3.3599999999999998E-2</v>
      </c>
      <c r="T2301" s="67">
        <f>(1-Ações!$Q2301)*Ações!$R2301</f>
        <v>0.1812</v>
      </c>
      <c r="U2301" s="68">
        <f>IF(Ações!$S2301=0,Ações!$T2301,IF(Ações!$T2301=0,Ações!$S2301,AVERAGE(Ações!$S2301,Ações!$T2301)))</f>
        <v>7.3800000000000004E-2</v>
      </c>
    </row>
    <row r="2302" spans="2:21" ht="15" customHeight="1" x14ac:dyDescent="0.2">
      <c r="B2302" s="63" t="str">
        <f>IFERROR('Dados Status Invest STOCKS'!A2289,"-")</f>
        <v>HSII</v>
      </c>
      <c r="C2302" s="45">
        <f>IFERROR((Ações!$D2302-Ações!$K2302)/Ações!$D2302,0)</f>
        <v>-3.37956204379562</v>
      </c>
      <c r="D2302" s="46">
        <f>(Ações!$O2302)/0.06</f>
        <v>9.9758833333333339</v>
      </c>
      <c r="E2302" s="47">
        <f>IFERROR((Ações!$F2302-Ações!$K2302)/Ações!$F2302,0)</f>
        <v>-0.2388719216988443</v>
      </c>
      <c r="F2302" s="46">
        <f>IF(OR(Ações!$N2302&lt;0,Ações!$M2302&lt;0),"",(22.5*Ações!$M2302*Ações!$N2302)^0.5)</f>
        <v>35.265953836526243</v>
      </c>
      <c r="G2302" s="47">
        <f>IFERROR((Ações!$H2302-Ações!$K2302)/Ações!$H2302,0)</f>
        <v>-3.37956204379562</v>
      </c>
      <c r="H2302" s="48">
        <f>IFERROR(Ações!$I2302/(Ações!$P2302-Table_1[[#This Row],[CAGR LUCRO 5A]]),0)</f>
        <v>9.9758833333333339</v>
      </c>
      <c r="I2302" s="48">
        <f>IF(Ações!$S2302&lt;0,"",Ações!$O2302*(1+Ações!$S2302))</f>
        <v>0.598553</v>
      </c>
      <c r="J2302" s="49">
        <f>IFERROR(IF(Ações!$B2302="","",(VLOOKUP(Table_1[[#This Row],[AÇÕES]],'Dados Status Invest STOCKS'!A2288:AD2903,4)/Table_1[[#This Row],[LPA]]))/100,0)</f>
        <v>3.8925373134328353E-2</v>
      </c>
      <c r="K2302" s="64">
        <f>IFERROR(IF(Ações!$B2302="","",VLOOKUP(Table_1[[#This Row],[AÇÕES]],'Dados Status Invest STOCKS'!A2288:AD2903,2)),0)</f>
        <v>43.69</v>
      </c>
      <c r="L2302" s="65">
        <f>IFERROR(IF(Ações!$B2302="","",VLOOKUP(Table_1[[#This Row],[AÇÕES]],'Dados Status Invest STOCKS'!A2288:AD2903,3)/100),0)</f>
        <v>1.37E-2</v>
      </c>
      <c r="M2302" s="66">
        <f>IFERROR(IF(Ações!$B2302="","",VLOOKUP(Table_1[[#This Row],[AÇÕES]],'Dados Status Invest STOCKS'!A2288:AD2903,28)),0)</f>
        <v>3.35</v>
      </c>
      <c r="N2302" s="66">
        <f>IFERROR(IF(Ações!$B2302="","",VLOOKUP(Table_1[[#This Row],[AÇÕES]],'Dados Status Invest STOCKS'!A2288:AD2903,27)),0)</f>
        <v>16.5</v>
      </c>
      <c r="O2302" s="66">
        <f>IFERROR(IF(Ações!$L2302="","",Ações!$K2302*Ações!$L2302),0)</f>
        <v>0.598553</v>
      </c>
      <c r="P2302" s="67">
        <f t="shared" si="35"/>
        <v>0.06</v>
      </c>
      <c r="Q2302" s="67">
        <f>IFERROR(Ações!$O2302/Ações!$M2302,0)</f>
        <v>0.17867253731343283</v>
      </c>
      <c r="R2302" s="67">
        <f>IFERROR(IF(Ações!$B2302="","",VLOOKUP(Table_1[[#This Row],[AÇÕES]],'Dados Status Invest STOCKS'!A2288:AD2903,18)/100),0)</f>
        <v>0.20300000000000001</v>
      </c>
      <c r="S2302" s="65">
        <f>IFERROR(IF(Ações!$B2302="","",VLOOKUP(Table_1[[#This Row],[AÇÕES]],'Dados Status Invest STOCKS'!A2288:AD2903,25)/100),0)</f>
        <v>0</v>
      </c>
      <c r="T2302" s="67">
        <f>(1-Ações!$Q2302)*Ações!$R2302</f>
        <v>0.16672947492537316</v>
      </c>
      <c r="U2302" s="68">
        <f>IF(Ações!$S2302=0,Ações!$T2302,IF(Ações!$T2302=0,Ações!$S2302,AVERAGE(Ações!$S2302,Ações!$T2302)))</f>
        <v>0.16672947492537316</v>
      </c>
    </row>
    <row r="2303" spans="2:21" ht="15" customHeight="1" x14ac:dyDescent="0.2">
      <c r="B2303" s="63" t="str">
        <f>IFERROR('Dados Status Invest STOCKS'!A2290,"-")</f>
        <v>HSKA</v>
      </c>
      <c r="C2303" s="45">
        <f>IFERROR((Ações!$D2303-Ações!$K2303)/Ações!$D2303,0)</f>
        <v>0</v>
      </c>
      <c r="D2303" s="46">
        <f>(Ações!$O2303)/0.06</f>
        <v>0</v>
      </c>
      <c r="E2303" s="47">
        <f>IFERROR((Ações!$F2303-Ações!$K2303)/Ações!$F2303,0)</f>
        <v>-11.304861290757559</v>
      </c>
      <c r="F2303" s="46">
        <f>IF(OR(Ações!$N2303&lt;0,Ações!$M2303&lt;0),"",(22.5*Ações!$M2303*Ações!$N2303)^0.5)</f>
        <v>12.461741451338172</v>
      </c>
      <c r="G2303" s="47">
        <f>IFERROR((Ações!$H2303-Ações!$K2303)/Ações!$H2303,0)</f>
        <v>0</v>
      </c>
      <c r="H2303" s="48">
        <f>IFERROR(Ações!$I2303/(Ações!$P2303-Table_1[[#This Row],[CAGR LUCRO 5A]]),0)</f>
        <v>0</v>
      </c>
      <c r="I2303" s="48">
        <f>IF(Ações!$S2303&lt;0,"",Ações!$O2303*(1+Ações!$S2303))</f>
        <v>0</v>
      </c>
      <c r="J2303" s="49">
        <f>IFERROR(IF(Ações!$B2303="","",(VLOOKUP(Table_1[[#This Row],[AÇÕES]],'Dados Status Invest STOCKS'!A2289:AD2904,4)/Table_1[[#This Row],[LPA]]))/100,0)</f>
        <v>51.634705882352939</v>
      </c>
      <c r="K2303" s="64">
        <f>IFERROR(IF(Ações!$B2303="","",VLOOKUP(Table_1[[#This Row],[AÇÕES]],'Dados Status Invest STOCKS'!A2289:AD2904,2)),0)</f>
        <v>153.34</v>
      </c>
      <c r="L2303" s="65">
        <f>IFERROR(IF(Ações!$B2303="","",VLOOKUP(Table_1[[#This Row],[AÇÕES]],'Dados Status Invest STOCKS'!A2289:AD2904,3)/100),0)</f>
        <v>0</v>
      </c>
      <c r="M2303" s="66">
        <f>IFERROR(IF(Ações!$B2303="","",VLOOKUP(Table_1[[#This Row],[AÇÕES]],'Dados Status Invest STOCKS'!A2289:AD2904,28)),0)</f>
        <v>0.17</v>
      </c>
      <c r="N2303" s="66">
        <f>IFERROR(IF(Ações!$B2303="","",VLOOKUP(Table_1[[#This Row],[AÇÕES]],'Dados Status Invest STOCKS'!A2289:AD2904,27)),0)</f>
        <v>40.6</v>
      </c>
      <c r="O2303" s="66">
        <f>IFERROR(IF(Ações!$L2303="","",Ações!$K2303*Ações!$L2303),0)</f>
        <v>0</v>
      </c>
      <c r="P2303" s="67">
        <f t="shared" si="35"/>
        <v>0.06</v>
      </c>
      <c r="Q2303" s="67">
        <f>IFERROR(Ações!$O2303/Ações!$M2303,0)</f>
        <v>0</v>
      </c>
      <c r="R2303" s="67">
        <f>IFERROR(IF(Ações!$B2303="","",VLOOKUP(Table_1[[#This Row],[AÇÕES]],'Dados Status Invest STOCKS'!A2289:AD2904,18)/100),0)</f>
        <v>4.3E-3</v>
      </c>
      <c r="S2303" s="65">
        <f>IFERROR(IF(Ações!$B2303="","",VLOOKUP(Table_1[[#This Row],[AÇÕES]],'Dados Status Invest STOCKS'!A2289:AD2904,25)/100),0)</f>
        <v>0</v>
      </c>
      <c r="T2303" s="67">
        <f>(1-Ações!$Q2303)*Ações!$R2303</f>
        <v>4.3E-3</v>
      </c>
      <c r="U2303" s="68">
        <f>IF(Ações!$S2303=0,Ações!$T2303,IF(Ações!$T2303=0,Ações!$S2303,AVERAGE(Ações!$S2303,Ações!$T2303)))</f>
        <v>4.3E-3</v>
      </c>
    </row>
    <row r="2304" spans="2:21" ht="15" customHeight="1" x14ac:dyDescent="0.2">
      <c r="B2304" s="63" t="str">
        <f>IFERROR('Dados Status Invest STOCKS'!A2291,"-")</f>
        <v>HSON</v>
      </c>
      <c r="C2304" s="45">
        <f>IFERROR((Ações!$D2304-Ações!$K2304)/Ações!$D2304,0)</f>
        <v>0</v>
      </c>
      <c r="D2304" s="46">
        <f>(Ações!$O2304)/0.06</f>
        <v>0</v>
      </c>
      <c r="E2304" s="47">
        <f>IFERROR((Ações!$F2304-Ações!$K2304)/Ações!$F2304,0)</f>
        <v>-0.66767888737182823</v>
      </c>
      <c r="F2304" s="46">
        <f>IF(OR(Ações!$N2304&lt;0,Ações!$M2304&lt;0),"",(22.5*Ações!$M2304*Ações!$N2304)^0.5)</f>
        <v>16.250130768704601</v>
      </c>
      <c r="G2304" s="47">
        <f>IFERROR((Ações!$H2304-Ações!$K2304)/Ações!$H2304,0)</f>
        <v>0</v>
      </c>
      <c r="H2304" s="48">
        <f>IFERROR(Ações!$I2304/(Ações!$P2304-Table_1[[#This Row],[CAGR LUCRO 5A]]),0)</f>
        <v>0</v>
      </c>
      <c r="I2304" s="48">
        <f>IF(Ações!$S2304&lt;0,"",Ações!$O2304*(1+Ações!$S2304))</f>
        <v>0</v>
      </c>
      <c r="J2304" s="49">
        <f>IFERROR(IF(Ações!$B2304="","",(VLOOKUP(Table_1[[#This Row],[AÇÕES]],'Dados Status Invest STOCKS'!A2290:AD2905,4)/Table_1[[#This Row],[LPA]]))/100,0)</f>
        <v>0.3564367816091954</v>
      </c>
      <c r="K2304" s="64">
        <f>IFERROR(IF(Ações!$B2304="","",VLOOKUP(Table_1[[#This Row],[AÇÕES]],'Dados Status Invest STOCKS'!A2290:AD2905,2)),0)</f>
        <v>27.1</v>
      </c>
      <c r="L2304" s="65">
        <f>IFERROR(IF(Ações!$B2304="","",VLOOKUP(Table_1[[#This Row],[AÇÕES]],'Dados Status Invest STOCKS'!A2290:AD2905,3)/100),0)</f>
        <v>0</v>
      </c>
      <c r="M2304" s="66">
        <f>IFERROR(IF(Ações!$B2304="","",VLOOKUP(Table_1[[#This Row],[AÇÕES]],'Dados Status Invest STOCKS'!A2290:AD2905,28)),0)</f>
        <v>0.87</v>
      </c>
      <c r="N2304" s="66">
        <f>IFERROR(IF(Ações!$B2304="","",VLOOKUP(Table_1[[#This Row],[AÇÕES]],'Dados Status Invest STOCKS'!A2290:AD2905,27)),0)</f>
        <v>13.49</v>
      </c>
      <c r="O2304" s="66">
        <f>IFERROR(IF(Ações!$L2304="","",Ações!$K2304*Ações!$L2304),0)</f>
        <v>0</v>
      </c>
      <c r="P2304" s="67">
        <f t="shared" si="35"/>
        <v>0.06</v>
      </c>
      <c r="Q2304" s="67">
        <f>IFERROR(Ações!$O2304/Ações!$M2304,0)</f>
        <v>0</v>
      </c>
      <c r="R2304" s="67">
        <f>IFERROR(IF(Ações!$B2304="","",VLOOKUP(Table_1[[#This Row],[AÇÕES]],'Dados Status Invest STOCKS'!A2290:AD2905,18)/100),0)</f>
        <v>6.480000000000001E-2</v>
      </c>
      <c r="S2304" s="65">
        <f>IFERROR(IF(Ações!$B2304="","",VLOOKUP(Table_1[[#This Row],[AÇÕES]],'Dados Status Invest STOCKS'!A2290:AD2905,25)/100),0)</f>
        <v>0</v>
      </c>
      <c r="T2304" s="67">
        <f>(1-Ações!$Q2304)*Ações!$R2304</f>
        <v>6.480000000000001E-2</v>
      </c>
      <c r="U2304" s="68">
        <f>IF(Ações!$S2304=0,Ações!$T2304,IF(Ações!$T2304=0,Ações!$S2304,AVERAGE(Ações!$S2304,Ações!$T2304)))</f>
        <v>6.480000000000001E-2</v>
      </c>
    </row>
    <row r="2305" spans="2:21" ht="15" customHeight="1" x14ac:dyDescent="0.2">
      <c r="B2305" s="63" t="str">
        <f>IFERROR('Dados Status Invest STOCKS'!A2292,"-")</f>
        <v>HSTM</v>
      </c>
      <c r="C2305" s="45">
        <f>IFERROR((Ações!$D2305-Ações!$K2305)/Ações!$D2305,0)</f>
        <v>0</v>
      </c>
      <c r="D2305" s="46">
        <f>(Ações!$O2305)/0.06</f>
        <v>0</v>
      </c>
      <c r="E2305" s="47">
        <f>IFERROR((Ações!$F2305-Ações!$K2305)/Ações!$F2305,0)</f>
        <v>-2.3752601461584155</v>
      </c>
      <c r="F2305" s="46">
        <f>IF(OR(Ações!$N2305&lt;0,Ações!$M2305&lt;0),"",(22.5*Ações!$M2305*Ações!$N2305)^0.5)</f>
        <v>7.4897930545509732</v>
      </c>
      <c r="G2305" s="47">
        <f>IFERROR((Ações!$H2305-Ações!$K2305)/Ações!$H2305,0)</f>
        <v>0</v>
      </c>
      <c r="H2305" s="48">
        <f>IFERROR(Ações!$I2305/(Ações!$P2305-Table_1[[#This Row],[CAGR LUCRO 5A]]),0)</f>
        <v>0</v>
      </c>
      <c r="I2305" s="48">
        <f>IF(Ações!$S2305&lt;0,"",Ações!$O2305*(1+Ações!$S2305))</f>
        <v>0</v>
      </c>
      <c r="J2305" s="49">
        <f>IFERROR(IF(Ações!$B2305="","",(VLOOKUP(Table_1[[#This Row],[AÇÕES]],'Dados Status Invest STOCKS'!A2291:AD2906,4)/Table_1[[#This Row],[LPA]]))/100,0)</f>
        <v>4.8313043478260873</v>
      </c>
      <c r="K2305" s="64">
        <f>IFERROR(IF(Ações!$B2305="","",VLOOKUP(Table_1[[#This Row],[AÇÕES]],'Dados Status Invest STOCKS'!A2291:AD2906,2)),0)</f>
        <v>25.28</v>
      </c>
      <c r="L2305" s="65">
        <f>IFERROR(IF(Ações!$B2305="","",VLOOKUP(Table_1[[#This Row],[AÇÕES]],'Dados Status Invest STOCKS'!A2291:AD2906,3)/100),0)</f>
        <v>0</v>
      </c>
      <c r="M2305" s="66">
        <f>IFERROR(IF(Ações!$B2305="","",VLOOKUP(Table_1[[#This Row],[AÇÕES]],'Dados Status Invest STOCKS'!A2291:AD2906,28)),0)</f>
        <v>0.23</v>
      </c>
      <c r="N2305" s="66">
        <f>IFERROR(IF(Ações!$B2305="","",VLOOKUP(Table_1[[#This Row],[AÇÕES]],'Dados Status Invest STOCKS'!A2291:AD2906,27)),0)</f>
        <v>10.84</v>
      </c>
      <c r="O2305" s="66">
        <f>IFERROR(IF(Ações!$L2305="","",Ações!$K2305*Ações!$L2305),0)</f>
        <v>0</v>
      </c>
      <c r="P2305" s="67">
        <f t="shared" si="35"/>
        <v>0.06</v>
      </c>
      <c r="Q2305" s="67">
        <f>IFERROR(Ações!$O2305/Ações!$M2305,0)</f>
        <v>0</v>
      </c>
      <c r="R2305" s="67">
        <f>IFERROR(IF(Ações!$B2305="","",VLOOKUP(Table_1[[#This Row],[AÇÕES]],'Dados Status Invest STOCKS'!A2291:AD2906,18)/100),0)</f>
        <v>2.0899999999999998E-2</v>
      </c>
      <c r="S2305" s="65">
        <f>IFERROR(IF(Ações!$B2305="","",VLOOKUP(Table_1[[#This Row],[AÇÕES]],'Dados Status Invest STOCKS'!A2291:AD2906,25)/100),0)</f>
        <v>0.1033</v>
      </c>
      <c r="T2305" s="67">
        <f>(1-Ações!$Q2305)*Ações!$R2305</f>
        <v>2.0899999999999998E-2</v>
      </c>
      <c r="U2305" s="68">
        <f>IF(Ações!$S2305=0,Ações!$T2305,IF(Ações!$T2305=0,Ações!$S2305,AVERAGE(Ações!$S2305,Ações!$T2305)))</f>
        <v>6.2100000000000002E-2</v>
      </c>
    </row>
    <row r="2306" spans="2:21" ht="15" customHeight="1" x14ac:dyDescent="0.2">
      <c r="B2306" s="63" t="str">
        <f>IFERROR('Dados Status Invest STOCKS'!A2293,"-")</f>
        <v>HSTO</v>
      </c>
      <c r="C2306" s="45">
        <f>IFERROR((Ações!$D2306-Ações!$K2306)/Ações!$D2306,0)</f>
        <v>0</v>
      </c>
      <c r="D2306" s="46">
        <f>(Ações!$O2306)/0.06</f>
        <v>0</v>
      </c>
      <c r="E2306" s="47">
        <f>IFERROR((Ações!$F2306-Ações!$K2306)/Ações!$F2306,0)</f>
        <v>0</v>
      </c>
      <c r="F2306" s="46" t="str">
        <f>IF(OR(Ações!$N2306&lt;0,Ações!$M2306&lt;0),"",(22.5*Ações!$M2306*Ações!$N2306)^0.5)</f>
        <v/>
      </c>
      <c r="G2306" s="47">
        <f>IFERROR((Ações!$H2306-Ações!$K2306)/Ações!$H2306,0)</f>
        <v>0</v>
      </c>
      <c r="H2306" s="48">
        <f>IFERROR(Ações!$I2306/(Ações!$P2306-Table_1[[#This Row],[CAGR LUCRO 5A]]),0)</f>
        <v>0</v>
      </c>
      <c r="I2306" s="48">
        <f>IF(Ações!$S2306&lt;0,"",Ações!$O2306*(1+Ações!$S2306))</f>
        <v>0</v>
      </c>
      <c r="J2306" s="49">
        <f>IFERROR(IF(Ações!$B2306="","",(VLOOKUP(Table_1[[#This Row],[AÇÕES]],'Dados Status Invest STOCKS'!A2292:AD2907,4)/Table_1[[#This Row],[LPA]]))/100,0)</f>
        <v>2.4193548387096774E-2</v>
      </c>
      <c r="K2306" s="64">
        <f>IFERROR(IF(Ações!$B2306="","",VLOOKUP(Table_1[[#This Row],[AÇÕES]],'Dados Status Invest STOCKS'!A2292:AD2907,2)),0)</f>
        <v>0.24</v>
      </c>
      <c r="L2306" s="65">
        <f>IFERROR(IF(Ações!$B2306="","",VLOOKUP(Table_1[[#This Row],[AÇÕES]],'Dados Status Invest STOCKS'!A2292:AD2907,3)/100),0)</f>
        <v>0</v>
      </c>
      <c r="M2306" s="66">
        <f>IFERROR(IF(Ações!$B2306="","",VLOOKUP(Table_1[[#This Row],[AÇÕES]],'Dados Status Invest STOCKS'!A2292:AD2907,28)),0)</f>
        <v>-0.31</v>
      </c>
      <c r="N2306" s="66">
        <f>IFERROR(IF(Ações!$B2306="","",VLOOKUP(Table_1[[#This Row],[AÇÕES]],'Dados Status Invest STOCKS'!A2292:AD2907,27)),0)</f>
        <v>0.43</v>
      </c>
      <c r="O2306" s="66">
        <f>IFERROR(IF(Ações!$L2306="","",Ações!$K2306*Ações!$L2306),0)</f>
        <v>0</v>
      </c>
      <c r="P2306" s="67">
        <f t="shared" si="35"/>
        <v>0.06</v>
      </c>
      <c r="Q2306" s="67">
        <f>IFERROR(Ações!$O2306/Ações!$M2306,0)</f>
        <v>0</v>
      </c>
      <c r="R2306" s="67">
        <f>IFERROR(IF(Ações!$B2306="","",VLOOKUP(Table_1[[#This Row],[AÇÕES]],'Dados Status Invest STOCKS'!A2292:AD2907,18)/100),0)</f>
        <v>-0.7208</v>
      </c>
      <c r="S2306" s="65">
        <f>IFERROR(IF(Ações!$B2306="","",VLOOKUP(Table_1[[#This Row],[AÇÕES]],'Dados Status Invest STOCKS'!A2292:AD2907,25)/100),0)</f>
        <v>0</v>
      </c>
      <c r="T2306" s="67">
        <f>(1-Ações!$Q2306)*Ações!$R2306</f>
        <v>-0.7208</v>
      </c>
      <c r="U2306" s="68">
        <f>IF(Ações!$S2306=0,Ações!$T2306,IF(Ações!$T2306=0,Ações!$S2306,AVERAGE(Ações!$S2306,Ações!$T2306)))</f>
        <v>-0.7208</v>
      </c>
    </row>
    <row r="2307" spans="2:21" ht="15" customHeight="1" x14ac:dyDescent="0.2">
      <c r="B2307" s="63" t="str">
        <f>IFERROR('Dados Status Invest STOCKS'!A2294,"-")</f>
        <v>HSY</v>
      </c>
      <c r="C2307" s="45">
        <f>IFERROR((Ações!$D2307-Ações!$K2307)/Ações!$D2307,0)</f>
        <v>-2.5087719298245608</v>
      </c>
      <c r="D2307" s="46">
        <f>(Ações!$O2307)/0.06</f>
        <v>56.977200000000003</v>
      </c>
      <c r="E2307" s="47">
        <f>IFERROR((Ações!$F2307-Ações!$K2307)/Ações!$F2307,0)</f>
        <v>-3.8046754653487413</v>
      </c>
      <c r="F2307" s="46">
        <f>IF(OR(Ações!$N2307&lt;0,Ações!$M2307&lt;0),"",(22.5*Ações!$M2307*Ações!$N2307)^0.5)</f>
        <v>41.60947007593343</v>
      </c>
      <c r="G2307" s="47">
        <f>IFERROR((Ações!$H2307-Ações!$K2307)/Ações!$H2307,0)</f>
        <v>7.8398253213840992</v>
      </c>
      <c r="H2307" s="48">
        <f>IFERROR(Ações!$I2307/(Ações!$P2307-Table_1[[#This Row],[CAGR LUCRO 5A]]),0)</f>
        <v>-29.228816615384616</v>
      </c>
      <c r="I2307" s="48">
        <f>IF(Ações!$S2307&lt;0,"",Ações!$O2307*(1+Ações!$S2307))</f>
        <v>4.1037258528000002</v>
      </c>
      <c r="J2307" s="49">
        <f>IFERROR(IF(Ações!$B2307="","",(VLOOKUP(Table_1[[#This Row],[AÇÕES]],'Dados Status Invest STOCKS'!A2293:AD2908,4)/Table_1[[#This Row],[LPA]]))/100,0)</f>
        <v>4.116212338593974E-2</v>
      </c>
      <c r="K2307" s="64">
        <f>IFERROR(IF(Ações!$B2307="","",VLOOKUP(Table_1[[#This Row],[AÇÕES]],'Dados Status Invest STOCKS'!A2293:AD2908,2)),0)</f>
        <v>199.92</v>
      </c>
      <c r="L2307" s="65">
        <f>IFERROR(IF(Ações!$B2307="","",VLOOKUP(Table_1[[#This Row],[AÇÕES]],'Dados Status Invest STOCKS'!A2293:AD2908,3)/100),0)</f>
        <v>1.7100000000000001E-2</v>
      </c>
      <c r="M2307" s="66">
        <f>IFERROR(IF(Ações!$B2307="","",VLOOKUP(Table_1[[#This Row],[AÇÕES]],'Dados Status Invest STOCKS'!A2293:AD2908,28)),0)</f>
        <v>6.97</v>
      </c>
      <c r="N2307" s="66">
        <f>IFERROR(IF(Ações!$B2307="","",VLOOKUP(Table_1[[#This Row],[AÇÕES]],'Dados Status Invest STOCKS'!A2293:AD2908,27)),0)</f>
        <v>11.04</v>
      </c>
      <c r="O2307" s="66">
        <f>IFERROR(IF(Ações!$L2307="","",Ações!$K2307*Ações!$L2307),0)</f>
        <v>3.4186320000000001</v>
      </c>
      <c r="P2307" s="67">
        <f t="shared" si="35"/>
        <v>0.06</v>
      </c>
      <c r="Q2307" s="67">
        <f>IFERROR(Ações!$O2307/Ações!$M2307,0)</f>
        <v>0.49047804878048784</v>
      </c>
      <c r="R2307" s="67">
        <f>IFERROR(IF(Ações!$B2307="","",VLOOKUP(Table_1[[#This Row],[AÇÕES]],'Dados Status Invest STOCKS'!A2293:AD2908,18)/100),0)</f>
        <v>0.63139999999999996</v>
      </c>
      <c r="S2307" s="65">
        <f>IFERROR(IF(Ações!$B2307="","",VLOOKUP(Table_1[[#This Row],[AÇÕES]],'Dados Status Invest STOCKS'!A2293:AD2908,25)/100),0)</f>
        <v>0.20039999999999999</v>
      </c>
      <c r="T2307" s="67">
        <f>(1-Ações!$Q2307)*Ações!$R2307</f>
        <v>0.32171215999999997</v>
      </c>
      <c r="U2307" s="68">
        <f>IF(Ações!$S2307=0,Ações!$T2307,IF(Ações!$T2307=0,Ações!$S2307,AVERAGE(Ações!$S2307,Ações!$T2307)))</f>
        <v>0.26105607999999997</v>
      </c>
    </row>
    <row r="2308" spans="2:21" ht="15" customHeight="1" x14ac:dyDescent="0.2">
      <c r="B2308" s="63" t="str">
        <f>IFERROR('Dados Status Invest STOCKS'!A2295,"-")</f>
        <v>HTBI</v>
      </c>
      <c r="C2308" s="45">
        <f>IFERROR((Ações!$D2308-Ações!$K2308)/Ações!$D2308,0)</f>
        <v>-4.7692307692307692</v>
      </c>
      <c r="D2308" s="46">
        <f>(Ações!$O2308)/0.06</f>
        <v>5.505066666666667</v>
      </c>
      <c r="E2308" s="47">
        <f>IFERROR((Ações!$F2308-Ações!$K2308)/Ações!$F2308,0)</f>
        <v>-0.21487359086960553</v>
      </c>
      <c r="F2308" s="46">
        <f>IF(OR(Ações!$N2308&lt;0,Ações!$M2308&lt;0),"",(22.5*Ações!$M2308*Ações!$N2308)^0.5)</f>
        <v>26.142637586900065</v>
      </c>
      <c r="G2308" s="47">
        <f>IFERROR((Ações!$H2308-Ações!$K2308)/Ações!$H2308,0)</f>
        <v>1.6934388080777516</v>
      </c>
      <c r="H2308" s="48">
        <f>IFERROR(Ações!$I2308/(Ações!$P2308-Table_1[[#This Row],[CAGR LUCRO 5A]]),0)</f>
        <v>-45.800724779220786</v>
      </c>
      <c r="I2308" s="48">
        <f>IF(Ações!$S2308&lt;0,"",Ações!$O2308*(1+Ações!$S2308))</f>
        <v>0.35266558079999999</v>
      </c>
      <c r="J2308" s="49">
        <f>IFERROR(IF(Ações!$B2308="","",(VLOOKUP(Table_1[[#This Row],[AÇÕES]],'Dados Status Invest STOCKS'!A2294:AD2909,4)/Table_1[[#This Row],[LPA]]))/100,0)</f>
        <v>0.20271999999999998</v>
      </c>
      <c r="K2308" s="64">
        <f>IFERROR(IF(Ações!$B2308="","",VLOOKUP(Table_1[[#This Row],[AÇÕES]],'Dados Status Invest STOCKS'!A2294:AD2909,2)),0)</f>
        <v>31.76</v>
      </c>
      <c r="L2308" s="65">
        <f>IFERROR(IF(Ações!$B2308="","",VLOOKUP(Table_1[[#This Row],[AÇÕES]],'Dados Status Invest STOCKS'!A2294:AD2909,3)/100),0)</f>
        <v>1.04E-2</v>
      </c>
      <c r="M2308" s="66">
        <f>IFERROR(IF(Ações!$B2308="","",VLOOKUP(Table_1[[#This Row],[AÇÕES]],'Dados Status Invest STOCKS'!A2294:AD2909,28)),0)</f>
        <v>1.25</v>
      </c>
      <c r="N2308" s="66">
        <f>IFERROR(IF(Ações!$B2308="","",VLOOKUP(Table_1[[#This Row],[AÇÕES]],'Dados Status Invest STOCKS'!A2294:AD2909,27)),0)</f>
        <v>24.3</v>
      </c>
      <c r="O2308" s="66">
        <f>IFERROR(IF(Ações!$L2308="","",Ações!$K2308*Ações!$L2308),0)</f>
        <v>0.33030399999999999</v>
      </c>
      <c r="P2308" s="67">
        <f t="shared" si="35"/>
        <v>0.06</v>
      </c>
      <c r="Q2308" s="67">
        <f>IFERROR(Ações!$O2308/Ações!$M2308,0)</f>
        <v>0.26424320000000001</v>
      </c>
      <c r="R2308" s="67">
        <f>IFERROR(IF(Ações!$B2308="","",VLOOKUP(Table_1[[#This Row],[AÇÕES]],'Dados Status Invest STOCKS'!A2294:AD2909,18)/100),0)</f>
        <v>5.16E-2</v>
      </c>
      <c r="S2308" s="65">
        <f>IFERROR(IF(Ações!$B2308="","",VLOOKUP(Table_1[[#This Row],[AÇÕES]],'Dados Status Invest STOCKS'!A2294:AD2909,25)/100),0)</f>
        <v>6.7699999999999996E-2</v>
      </c>
      <c r="T2308" s="67">
        <f>(1-Ações!$Q2308)*Ações!$R2308</f>
        <v>3.7965050879999997E-2</v>
      </c>
      <c r="U2308" s="68">
        <f>IF(Ações!$S2308=0,Ações!$T2308,IF(Ações!$T2308=0,Ações!$S2308,AVERAGE(Ações!$S2308,Ações!$T2308)))</f>
        <v>5.283252544E-2</v>
      </c>
    </row>
    <row r="2309" spans="2:21" ht="15" customHeight="1" x14ac:dyDescent="0.2">
      <c r="B2309" s="63" t="str">
        <f>IFERROR('Dados Status Invest STOCKS'!A2296,"-")</f>
        <v>HTBK</v>
      </c>
      <c r="C2309" s="45">
        <f>IFERROR((Ações!$D2309-Ações!$K2309)/Ações!$D2309,0)</f>
        <v>-0.45631067961165045</v>
      </c>
      <c r="D2309" s="46">
        <f>(Ações!$O2309)/0.06</f>
        <v>8.6588666666666665</v>
      </c>
      <c r="E2309" s="47">
        <f>IFERROR((Ações!$F2309-Ações!$K2309)/Ações!$F2309,0)</f>
        <v>1.8925811283881128E-2</v>
      </c>
      <c r="F2309" s="46">
        <f>IF(OR(Ações!$N2309&lt;0,Ações!$M2309&lt;0),"",(22.5*Ações!$M2309*Ações!$N2309)^0.5)</f>
        <v>12.853258341759103</v>
      </c>
      <c r="G2309" s="47">
        <f>IFERROR((Ações!$H2309-Ações!$K2309)/Ações!$H2309,0)</f>
        <v>3.9525246901860327</v>
      </c>
      <c r="H2309" s="48">
        <f>IFERROR(Ações!$I2309/(Ações!$P2309-Table_1[[#This Row],[CAGR LUCRO 5A]]),0)</f>
        <v>-4.2709211008174393</v>
      </c>
      <c r="I2309" s="48">
        <f>IF(Ações!$S2309&lt;0,"",Ações!$O2309*(1+Ações!$S2309))</f>
        <v>0.62697121759999996</v>
      </c>
      <c r="J2309" s="49">
        <f>IFERROR(IF(Ações!$B2309="","",(VLOOKUP(Table_1[[#This Row],[AÇÕES]],'Dados Status Invest STOCKS'!A2295:AD2910,4)/Table_1[[#This Row],[LPA]]))/100,0)</f>
        <v>0.22346666666666667</v>
      </c>
      <c r="K2309" s="64">
        <f>IFERROR(IF(Ações!$B2309="","",VLOOKUP(Table_1[[#This Row],[AÇÕES]],'Dados Status Invest STOCKS'!A2295:AD2910,2)),0)</f>
        <v>12.61</v>
      </c>
      <c r="L2309" s="65">
        <f>IFERROR(IF(Ações!$B2309="","",VLOOKUP(Table_1[[#This Row],[AÇÕES]],'Dados Status Invest STOCKS'!A2295:AD2910,3)/100),0)</f>
        <v>4.1200000000000001E-2</v>
      </c>
      <c r="M2309" s="66">
        <f>IFERROR(IF(Ações!$B2309="","",VLOOKUP(Table_1[[#This Row],[AÇÕES]],'Dados Status Invest STOCKS'!A2295:AD2910,28)),0)</f>
        <v>0.75</v>
      </c>
      <c r="N2309" s="66">
        <f>IFERROR(IF(Ações!$B2309="","",VLOOKUP(Table_1[[#This Row],[AÇÕES]],'Dados Status Invest STOCKS'!A2295:AD2910,27)),0)</f>
        <v>9.7899999999999991</v>
      </c>
      <c r="O2309" s="66">
        <f>IFERROR(IF(Ações!$L2309="","",Ações!$K2309*Ações!$L2309),0)</f>
        <v>0.51953199999999999</v>
      </c>
      <c r="P2309" s="67">
        <f t="shared" si="35"/>
        <v>0.06</v>
      </c>
      <c r="Q2309" s="67">
        <f>IFERROR(Ações!$O2309/Ações!$M2309,0)</f>
        <v>0.69270933333333329</v>
      </c>
      <c r="R2309" s="67">
        <f>IFERROR(IF(Ações!$B2309="","",VLOOKUP(Table_1[[#This Row],[AÇÕES]],'Dados Status Invest STOCKS'!A2295:AD2910,18)/100),0)</f>
        <v>7.690000000000001E-2</v>
      </c>
      <c r="S2309" s="65">
        <f>IFERROR(IF(Ações!$B2309="","",VLOOKUP(Table_1[[#This Row],[AÇÕES]],'Dados Status Invest STOCKS'!A2295:AD2910,25)/100),0)</f>
        <v>0.20679999999999998</v>
      </c>
      <c r="T2309" s="67">
        <f>(1-Ações!$Q2309)*Ações!$R2309</f>
        <v>2.3630652266666673E-2</v>
      </c>
      <c r="U2309" s="68">
        <f>IF(Ações!$S2309=0,Ações!$T2309,IF(Ações!$T2309=0,Ações!$S2309,AVERAGE(Ações!$S2309,Ações!$T2309)))</f>
        <v>0.11521532613333332</v>
      </c>
    </row>
    <row r="2310" spans="2:21" ht="15" customHeight="1" x14ac:dyDescent="0.2">
      <c r="B2310" s="63" t="str">
        <f>IFERROR('Dados Status Invest STOCKS'!A2297,"-")</f>
        <v>HTBX</v>
      </c>
      <c r="C2310" s="45">
        <f>IFERROR((Ações!$D2310-Ações!$K2310)/Ações!$D2310,0)</f>
        <v>0</v>
      </c>
      <c r="D2310" s="46">
        <f>(Ações!$O2310)/0.06</f>
        <v>0</v>
      </c>
      <c r="E2310" s="47">
        <f>IFERROR((Ações!$F2310-Ações!$K2310)/Ações!$F2310,0)</f>
        <v>0</v>
      </c>
      <c r="F2310" s="46" t="str">
        <f>IF(OR(Ações!$N2310&lt;0,Ações!$M2310&lt;0),"",(22.5*Ações!$M2310*Ações!$N2310)^0.5)</f>
        <v/>
      </c>
      <c r="G2310" s="47">
        <f>IFERROR((Ações!$H2310-Ações!$K2310)/Ações!$H2310,0)</f>
        <v>0</v>
      </c>
      <c r="H2310" s="48">
        <f>IFERROR(Ações!$I2310/(Ações!$P2310-Table_1[[#This Row],[CAGR LUCRO 5A]]),0)</f>
        <v>0</v>
      </c>
      <c r="I2310" s="48">
        <f>IF(Ações!$S2310&lt;0,"",Ações!$O2310*(1+Ações!$S2310))</f>
        <v>0</v>
      </c>
      <c r="J2310" s="49">
        <f>IFERROR(IF(Ações!$B2310="","",(VLOOKUP(Table_1[[#This Row],[AÇÕES]],'Dados Status Invest STOCKS'!A2296:AD2911,4)/Table_1[[#This Row],[LPA]]))/100,0)</f>
        <v>2.1909090909090909E-2</v>
      </c>
      <c r="K2310" s="64">
        <f>IFERROR(IF(Ações!$B2310="","",VLOOKUP(Table_1[[#This Row],[AÇÕES]],'Dados Status Invest STOCKS'!A2296:AD2911,2)),0)</f>
        <v>2.65</v>
      </c>
      <c r="L2310" s="65">
        <f>IFERROR(IF(Ações!$B2310="","",VLOOKUP(Table_1[[#This Row],[AÇÕES]],'Dados Status Invest STOCKS'!A2296:AD2911,3)/100),0)</f>
        <v>0</v>
      </c>
      <c r="M2310" s="66">
        <f>IFERROR(IF(Ações!$B2310="","",VLOOKUP(Table_1[[#This Row],[AÇÕES]],'Dados Status Invest STOCKS'!A2296:AD2911,28)),0)</f>
        <v>-1.1000000000000001</v>
      </c>
      <c r="N2310" s="66">
        <f>IFERROR(IF(Ações!$B2310="","",VLOOKUP(Table_1[[#This Row],[AÇÕES]],'Dados Status Invest STOCKS'!A2296:AD2911,27)),0)</f>
        <v>4.92</v>
      </c>
      <c r="O2310" s="66">
        <f>IFERROR(IF(Ações!$L2310="","",Ações!$K2310*Ações!$L2310),0)</f>
        <v>0</v>
      </c>
      <c r="P2310" s="67">
        <f t="shared" si="35"/>
        <v>0.06</v>
      </c>
      <c r="Q2310" s="67">
        <f>IFERROR(Ações!$O2310/Ações!$M2310,0)</f>
        <v>0</v>
      </c>
      <c r="R2310" s="67">
        <f>IFERROR(IF(Ações!$B2310="","",VLOOKUP(Table_1[[#This Row],[AÇÕES]],'Dados Status Invest STOCKS'!A2296:AD2911,18)/100),0)</f>
        <v>-0.22390000000000002</v>
      </c>
      <c r="S2310" s="65">
        <f>IFERROR(IF(Ações!$B2310="","",VLOOKUP(Table_1[[#This Row],[AÇÕES]],'Dados Status Invest STOCKS'!A2296:AD2911,25)/100),0)</f>
        <v>0</v>
      </c>
      <c r="T2310" s="67">
        <f>(1-Ações!$Q2310)*Ações!$R2310</f>
        <v>-0.22390000000000002</v>
      </c>
      <c r="U2310" s="68">
        <f>IF(Ações!$S2310=0,Ações!$T2310,IF(Ações!$T2310=0,Ações!$S2310,AVERAGE(Ações!$S2310,Ações!$T2310)))</f>
        <v>-0.22390000000000002</v>
      </c>
    </row>
    <row r="2311" spans="2:21" ht="15" customHeight="1" x14ac:dyDescent="0.2">
      <c r="B2311" s="63" t="str">
        <f>IFERROR('Dados Status Invest STOCKS'!A2298,"-")</f>
        <v>HTFA</v>
      </c>
      <c r="C2311" s="45">
        <f>IFERROR((Ações!$D2311-Ações!$K2311)/Ações!$D2311,0)</f>
        <v>0</v>
      </c>
      <c r="D2311" s="46">
        <f>(Ações!$O2311)/0.06</f>
        <v>0</v>
      </c>
      <c r="E2311" s="47">
        <f>IFERROR((Ações!$F2311-Ações!$K2311)/Ações!$F2311,0)</f>
        <v>-0.32830127463587966</v>
      </c>
      <c r="F2311" s="46">
        <f>IF(OR(Ações!$N2311&lt;0,Ações!$M2311&lt;0),"",(22.5*Ações!$M2311*Ações!$N2311)^0.5)</f>
        <v>18.933957589473998</v>
      </c>
      <c r="G2311" s="47">
        <f>IFERROR((Ações!$H2311-Ações!$K2311)/Ações!$H2311,0)</f>
        <v>0</v>
      </c>
      <c r="H2311" s="48">
        <f>IFERROR(Ações!$I2311/(Ações!$P2311-Table_1[[#This Row],[CAGR LUCRO 5A]]),0)</f>
        <v>0</v>
      </c>
      <c r="I2311" s="48" t="str">
        <f>IF(Ações!$S2311&lt;0,"",Ações!$O2311*(1+Ações!$S2311))</f>
        <v/>
      </c>
      <c r="J2311" s="49">
        <f>IFERROR(IF(Ações!$B2311="","",(VLOOKUP(Table_1[[#This Row],[AÇÕES]],'Dados Status Invest STOCKS'!A2297:AD2912,4)/Table_1[[#This Row],[LPA]]))/100,0)</f>
        <v>0.13437956204379561</v>
      </c>
      <c r="K2311" s="64">
        <f>IFERROR(IF(Ações!$B2311="","",VLOOKUP(Table_1[[#This Row],[AÇÕES]],'Dados Status Invest STOCKS'!A2297:AD2912,2)),0)</f>
        <v>25.15</v>
      </c>
      <c r="L2311" s="65">
        <f>IFERROR(IF(Ações!$B2311="","",VLOOKUP(Table_1[[#This Row],[AÇÕES]],'Dados Status Invest STOCKS'!A2297:AD2912,3)/100),0)</f>
        <v>0</v>
      </c>
      <c r="M2311" s="66">
        <f>IFERROR(IF(Ações!$B2311="","",VLOOKUP(Table_1[[#This Row],[AÇÕES]],'Dados Status Invest STOCKS'!A2297:AD2912,28)),0)</f>
        <v>1.37</v>
      </c>
      <c r="N2311" s="66">
        <f>IFERROR(IF(Ações!$B2311="","",VLOOKUP(Table_1[[#This Row],[AÇÕES]],'Dados Status Invest STOCKS'!A2297:AD2912,27)),0)</f>
        <v>11.63</v>
      </c>
      <c r="O2311" s="66">
        <f>IFERROR(IF(Ações!$L2311="","",Ações!$K2311*Ações!$L2311),0)</f>
        <v>0</v>
      </c>
      <c r="P2311" s="67">
        <f t="shared" si="35"/>
        <v>0.06</v>
      </c>
      <c r="Q2311" s="67">
        <f>IFERROR(Ações!$O2311/Ações!$M2311,0)</f>
        <v>0</v>
      </c>
      <c r="R2311" s="67">
        <f>IFERROR(IF(Ações!$B2311="","",VLOOKUP(Table_1[[#This Row],[AÇÕES]],'Dados Status Invest STOCKS'!A2297:AD2912,18)/100),0)</f>
        <v>0.11749999999999999</v>
      </c>
      <c r="S2311" s="65">
        <f>IFERROR(IF(Ações!$B2311="","",VLOOKUP(Table_1[[#This Row],[AÇÕES]],'Dados Status Invest STOCKS'!A2297:AD2912,25)/100),0)</f>
        <v>-0.11699999999999999</v>
      </c>
      <c r="T2311" s="67">
        <f>(1-Ações!$Q2311)*Ações!$R2311</f>
        <v>0.11749999999999999</v>
      </c>
      <c r="U2311" s="68">
        <f>IF(Ações!$S2311=0,Ações!$T2311,IF(Ações!$T2311=0,Ações!$S2311,AVERAGE(Ações!$S2311,Ações!$T2311)))</f>
        <v>2.5000000000000022E-4</v>
      </c>
    </row>
    <row r="2312" spans="2:21" ht="15" customHeight="1" x14ac:dyDescent="0.2">
      <c r="B2312" s="63" t="str">
        <f>IFERROR('Dados Status Invest STOCKS'!A2299,"-")</f>
        <v>HTGM</v>
      </c>
      <c r="C2312" s="45">
        <f>IFERROR((Ações!$D2312-Ações!$K2312)/Ações!$D2312,0)</f>
        <v>0</v>
      </c>
      <c r="D2312" s="46">
        <f>(Ações!$O2312)/0.06</f>
        <v>0</v>
      </c>
      <c r="E2312" s="47">
        <f>IFERROR((Ações!$F2312-Ações!$K2312)/Ações!$F2312,0)</f>
        <v>0</v>
      </c>
      <c r="F2312" s="46" t="str">
        <f>IF(OR(Ações!$N2312&lt;0,Ações!$M2312&lt;0),"",(22.5*Ações!$M2312*Ações!$N2312)^0.5)</f>
        <v/>
      </c>
      <c r="G2312" s="47">
        <f>IFERROR((Ações!$H2312-Ações!$K2312)/Ações!$H2312,0)</f>
        <v>0</v>
      </c>
      <c r="H2312" s="48">
        <f>IFERROR(Ações!$I2312/(Ações!$P2312-Table_1[[#This Row],[CAGR LUCRO 5A]]),0)</f>
        <v>0</v>
      </c>
      <c r="I2312" s="48">
        <f>IF(Ações!$S2312&lt;0,"",Ações!$O2312*(1+Ações!$S2312))</f>
        <v>0</v>
      </c>
      <c r="J2312" s="49">
        <f>IFERROR(IF(Ações!$B2312="","",(VLOOKUP(Table_1[[#This Row],[AÇÕES]],'Dados Status Invest STOCKS'!A2298:AD2913,4)/Table_1[[#This Row],[LPA]]))/100,0)</f>
        <v>7.6279069767441858E-3</v>
      </c>
      <c r="K2312" s="64">
        <f>IFERROR(IF(Ações!$B2312="","",VLOOKUP(Table_1[[#This Row],[AÇÕES]],'Dados Status Invest STOCKS'!A2298:AD2913,2)),0)</f>
        <v>3.51</v>
      </c>
      <c r="L2312" s="65">
        <f>IFERROR(IF(Ações!$B2312="","",VLOOKUP(Table_1[[#This Row],[AÇÕES]],'Dados Status Invest STOCKS'!A2298:AD2913,3)/100),0)</f>
        <v>0</v>
      </c>
      <c r="M2312" s="66">
        <f>IFERROR(IF(Ações!$B2312="","",VLOOKUP(Table_1[[#This Row],[AÇÕES]],'Dados Status Invest STOCKS'!A2298:AD2913,28)),0)</f>
        <v>-2.15</v>
      </c>
      <c r="N2312" s="66">
        <f>IFERROR(IF(Ações!$B2312="","",VLOOKUP(Table_1[[#This Row],[AÇÕES]],'Dados Status Invest STOCKS'!A2298:AD2913,27)),0)</f>
        <v>1.97</v>
      </c>
      <c r="O2312" s="66">
        <f>IFERROR(IF(Ações!$L2312="","",Ações!$K2312*Ações!$L2312),0)</f>
        <v>0</v>
      </c>
      <c r="P2312" s="67">
        <f t="shared" si="35"/>
        <v>0.06</v>
      </c>
      <c r="Q2312" s="67">
        <f>IFERROR(Ações!$O2312/Ações!$M2312,0)</f>
        <v>0</v>
      </c>
      <c r="R2312" s="67">
        <f>IFERROR(IF(Ações!$B2312="","",VLOOKUP(Table_1[[#This Row],[AÇÕES]],'Dados Status Invest STOCKS'!A2298:AD2913,18)/100),0)</f>
        <v>-1.0911999999999999</v>
      </c>
      <c r="S2312" s="65">
        <f>IFERROR(IF(Ações!$B2312="","",VLOOKUP(Table_1[[#This Row],[AÇÕES]],'Dados Status Invest STOCKS'!A2298:AD2913,25)/100),0)</f>
        <v>0</v>
      </c>
      <c r="T2312" s="67">
        <f>(1-Ações!$Q2312)*Ações!$R2312</f>
        <v>-1.0911999999999999</v>
      </c>
      <c r="U2312" s="68">
        <f>IF(Ações!$S2312=0,Ações!$T2312,IF(Ações!$T2312=0,Ações!$S2312,AVERAGE(Ações!$S2312,Ações!$T2312)))</f>
        <v>-1.0911999999999999</v>
      </c>
    </row>
    <row r="2313" spans="2:21" ht="15" customHeight="1" x14ac:dyDescent="0.2">
      <c r="B2313" s="63" t="str">
        <f>IFERROR('Dados Status Invest STOCKS'!A2300,"-")</f>
        <v>HTH</v>
      </c>
      <c r="C2313" s="45">
        <f>IFERROR((Ações!$D2313-Ações!$K2313)/Ações!$D2313,0)</f>
        <v>-3.4776119402985075</v>
      </c>
      <c r="D2313" s="46">
        <f>(Ações!$O2313)/0.06</f>
        <v>8.004266666666668</v>
      </c>
      <c r="E2313" s="47">
        <f>IFERROR((Ações!$F2313-Ações!$K2313)/Ações!$F2313,0)</f>
        <v>0.42098635269530033</v>
      </c>
      <c r="F2313" s="46">
        <f>IF(OR(Ações!$N2313&lt;0,Ações!$M2313&lt;0),"",(22.5*Ações!$M2313*Ações!$N2313)^0.5)</f>
        <v>61.898368314520212</v>
      </c>
      <c r="G2313" s="47">
        <f>IFERROR((Ações!$H2313-Ações!$K2313)/Ações!$H2313,0)</f>
        <v>7.6968720160468589</v>
      </c>
      <c r="H2313" s="48">
        <f>IFERROR(Ações!$I2313/(Ações!$P2313-Table_1[[#This Row],[CAGR LUCRO 5A]]),0)</f>
        <v>-5.3517522679425849</v>
      </c>
      <c r="I2313" s="48">
        <f>IF(Ações!$S2313&lt;0,"",Ações!$O2313*(1+Ações!$S2313))</f>
        <v>0.55925811199999997</v>
      </c>
      <c r="J2313" s="49">
        <f>IFERROR(IF(Ações!$B2313="","",(VLOOKUP(Table_1[[#This Row],[AÇÕES]],'Dados Status Invest STOCKS'!A2299:AD2914,4)/Table_1[[#This Row],[LPA]]))/100,0)</f>
        <v>1.2154696132596685E-2</v>
      </c>
      <c r="K2313" s="64">
        <f>IFERROR(IF(Ações!$B2313="","",VLOOKUP(Table_1[[#This Row],[AÇÕES]],'Dados Status Invest STOCKS'!A2299:AD2914,2)),0)</f>
        <v>35.840000000000003</v>
      </c>
      <c r="L2313" s="65">
        <f>IFERROR(IF(Ações!$B2313="","",VLOOKUP(Table_1[[#This Row],[AÇÕES]],'Dados Status Invest STOCKS'!A2299:AD2914,3)/100),0)</f>
        <v>1.34E-2</v>
      </c>
      <c r="M2313" s="66">
        <f>IFERROR(IF(Ações!$B2313="","",VLOOKUP(Table_1[[#This Row],[AÇÕES]],'Dados Status Invest STOCKS'!A2299:AD2914,28)),0)</f>
        <v>5.43</v>
      </c>
      <c r="N2313" s="66">
        <f>IFERROR(IF(Ações!$B2313="","",VLOOKUP(Table_1[[#This Row],[AÇÕES]],'Dados Status Invest STOCKS'!A2299:AD2914,27)),0)</f>
        <v>31.36</v>
      </c>
      <c r="O2313" s="66">
        <f>IFERROR(IF(Ações!$L2313="","",Ações!$K2313*Ações!$L2313),0)</f>
        <v>0.48025600000000007</v>
      </c>
      <c r="P2313" s="67">
        <f t="shared" si="35"/>
        <v>0.06</v>
      </c>
      <c r="Q2313" s="67">
        <f>IFERROR(Ações!$O2313/Ações!$M2313,0)</f>
        <v>8.8444935543278105E-2</v>
      </c>
      <c r="R2313" s="67">
        <f>IFERROR(IF(Ações!$B2313="","",VLOOKUP(Table_1[[#This Row],[AÇÕES]],'Dados Status Invest STOCKS'!A2299:AD2914,18)/100),0)</f>
        <v>0.17309999999999998</v>
      </c>
      <c r="S2313" s="65">
        <f>IFERROR(IF(Ações!$B2313="","",VLOOKUP(Table_1[[#This Row],[AÇÕES]],'Dados Status Invest STOCKS'!A2299:AD2914,25)/100),0)</f>
        <v>0.16449999999999998</v>
      </c>
      <c r="T2313" s="67">
        <f>(1-Ações!$Q2313)*Ações!$R2313</f>
        <v>0.15779018165745853</v>
      </c>
      <c r="U2313" s="68">
        <f>IF(Ações!$S2313=0,Ações!$T2313,IF(Ações!$T2313=0,Ações!$S2313,AVERAGE(Ações!$S2313,Ações!$T2313)))</f>
        <v>0.16114509082872924</v>
      </c>
    </row>
    <row r="2314" spans="2:21" ht="15" customHeight="1" x14ac:dyDescent="0.2">
      <c r="B2314" s="63" t="str">
        <f>IFERROR('Dados Status Invest STOCKS'!A2301,"-")</f>
        <v>HTHT</v>
      </c>
      <c r="C2314" s="45">
        <f>IFERROR((Ações!$D2314-Ações!$K2314)/Ações!$D2314,0)</f>
        <v>0</v>
      </c>
      <c r="D2314" s="46">
        <f>(Ações!$O2314)/0.06</f>
        <v>0</v>
      </c>
      <c r="E2314" s="47">
        <f>IFERROR((Ações!$F2314-Ações!$K2314)/Ações!$F2314,0)</f>
        <v>-6.9409399948422905</v>
      </c>
      <c r="F2314" s="46">
        <f>IF(OR(Ações!$N2314&lt;0,Ações!$M2314&lt;0),"",(22.5*Ações!$M2314*Ações!$N2314)^0.5)</f>
        <v>4.8709598643388556</v>
      </c>
      <c r="G2314" s="47">
        <f>IFERROR((Ações!$H2314-Ações!$K2314)/Ações!$H2314,0)</f>
        <v>0</v>
      </c>
      <c r="H2314" s="48">
        <f>IFERROR(Ações!$I2314/(Ações!$P2314-Table_1[[#This Row],[CAGR LUCRO 5A]]),0)</f>
        <v>0</v>
      </c>
      <c r="I2314" s="48">
        <f>IF(Ações!$S2314&lt;0,"",Ações!$O2314*(1+Ações!$S2314))</f>
        <v>0</v>
      </c>
      <c r="J2314" s="49">
        <f>IFERROR(IF(Ações!$B2314="","",(VLOOKUP(Table_1[[#This Row],[AÇÕES]],'Dados Status Invest STOCKS'!A2300:AD2915,4)/Table_1[[#This Row],[LPA]]))/100,0)</f>
        <v>10.616315789473685</v>
      </c>
      <c r="K2314" s="64">
        <f>IFERROR(IF(Ações!$B2314="","",VLOOKUP(Table_1[[#This Row],[AÇÕES]],'Dados Status Invest STOCKS'!A2300:AD2915,2)),0)</f>
        <v>38.68</v>
      </c>
      <c r="L2314" s="65">
        <f>IFERROR(IF(Ações!$B2314="","",VLOOKUP(Table_1[[#This Row],[AÇÕES]],'Dados Status Invest STOCKS'!A2300:AD2915,3)/100),0)</f>
        <v>0</v>
      </c>
      <c r="M2314" s="66">
        <f>IFERROR(IF(Ações!$B2314="","",VLOOKUP(Table_1[[#This Row],[AÇÕES]],'Dados Status Invest STOCKS'!A2300:AD2915,28)),0)</f>
        <v>0.19</v>
      </c>
      <c r="N2314" s="66">
        <f>IFERROR(IF(Ações!$B2314="","",VLOOKUP(Table_1[[#This Row],[AÇÕES]],'Dados Status Invest STOCKS'!A2300:AD2915,27)),0)</f>
        <v>5.55</v>
      </c>
      <c r="O2314" s="66">
        <f>IFERROR(IF(Ações!$L2314="","",Ações!$K2314*Ações!$L2314),0)</f>
        <v>0</v>
      </c>
      <c r="P2314" s="67">
        <f t="shared" si="35"/>
        <v>0.06</v>
      </c>
      <c r="Q2314" s="67">
        <f>IFERROR(Ações!$O2314/Ações!$M2314,0)</f>
        <v>0</v>
      </c>
      <c r="R2314" s="67">
        <f>IFERROR(IF(Ações!$B2314="","",VLOOKUP(Table_1[[#This Row],[AÇÕES]],'Dados Status Invest STOCKS'!A2300:AD2915,18)/100),0)</f>
        <v>3.4500000000000003E-2</v>
      </c>
      <c r="S2314" s="65">
        <f>IFERROR(IF(Ações!$B2314="","",VLOOKUP(Table_1[[#This Row],[AÇÕES]],'Dados Status Invest STOCKS'!A2300:AD2915,25)/100),0)</f>
        <v>0</v>
      </c>
      <c r="T2314" s="67">
        <f>(1-Ações!$Q2314)*Ações!$R2314</f>
        <v>3.4500000000000003E-2</v>
      </c>
      <c r="U2314" s="68">
        <f>IF(Ações!$S2314=0,Ações!$T2314,IF(Ações!$T2314=0,Ações!$S2314,AVERAGE(Ações!$S2314,Ações!$T2314)))</f>
        <v>3.4500000000000003E-2</v>
      </c>
    </row>
    <row r="2315" spans="2:21" ht="15" customHeight="1" x14ac:dyDescent="0.2">
      <c r="B2315" s="63" t="str">
        <f>IFERROR('Dados Status Invest STOCKS'!A2302,"-")</f>
        <v>HTLD</v>
      </c>
      <c r="C2315" s="45">
        <f>IFERROR((Ações!$D2315-Ações!$K2315)/Ações!$D2315,0)</f>
        <v>-0.67130919220055718</v>
      </c>
      <c r="D2315" s="46">
        <f>(Ações!$O2315)/0.06</f>
        <v>9.6570999999999998</v>
      </c>
      <c r="E2315" s="47">
        <f>IFERROR((Ações!$F2315-Ações!$K2315)/Ações!$F2315,0)</f>
        <v>-0.15289096540965494</v>
      </c>
      <c r="F2315" s="46">
        <f>IF(OR(Ações!$N2315&lt;0,Ações!$M2315&lt;0),"",(22.5*Ações!$M2315*Ações!$N2315)^0.5)</f>
        <v>13.999589279689602</v>
      </c>
      <c r="G2315" s="47">
        <f>IFERROR((Ações!$H2315-Ações!$K2315)/Ações!$H2315,0)</f>
        <v>0</v>
      </c>
      <c r="H2315" s="48">
        <f>IFERROR(Ações!$I2315/(Ações!$P2315-Table_1[[#This Row],[CAGR LUCRO 5A]]),0)</f>
        <v>0</v>
      </c>
      <c r="I2315" s="48" t="str">
        <f>IF(Ações!$S2315&lt;0,"",Ações!$O2315*(1+Ações!$S2315))</f>
        <v/>
      </c>
      <c r="J2315" s="49">
        <f>IFERROR(IF(Ações!$B2315="","",(VLOOKUP(Table_1[[#This Row],[AÇÕES]],'Dados Status Invest STOCKS'!A2301:AD2916,4)/Table_1[[#This Row],[LPA]]))/100,0)</f>
        <v>0.17134020618556703</v>
      </c>
      <c r="K2315" s="64">
        <f>IFERROR(IF(Ações!$B2315="","",VLOOKUP(Table_1[[#This Row],[AÇÕES]],'Dados Status Invest STOCKS'!A2301:AD2916,2)),0)</f>
        <v>16.14</v>
      </c>
      <c r="L2315" s="65">
        <f>IFERROR(IF(Ações!$B2315="","",VLOOKUP(Table_1[[#This Row],[AÇÕES]],'Dados Status Invest STOCKS'!A2301:AD2916,3)/100),0)</f>
        <v>3.5900000000000001E-2</v>
      </c>
      <c r="M2315" s="66">
        <f>IFERROR(IF(Ações!$B2315="","",VLOOKUP(Table_1[[#This Row],[AÇÕES]],'Dados Status Invest STOCKS'!A2301:AD2916,28)),0)</f>
        <v>0.97</v>
      </c>
      <c r="N2315" s="66">
        <f>IFERROR(IF(Ações!$B2315="","",VLOOKUP(Table_1[[#This Row],[AÇÕES]],'Dados Status Invest STOCKS'!A2301:AD2916,27)),0)</f>
        <v>8.98</v>
      </c>
      <c r="O2315" s="66">
        <f>IFERROR(IF(Ações!$L2315="","",Ações!$K2315*Ações!$L2315),0)</f>
        <v>0.579426</v>
      </c>
      <c r="P2315" s="67">
        <f t="shared" si="35"/>
        <v>0.06</v>
      </c>
      <c r="Q2315" s="67">
        <f>IFERROR(Ações!$O2315/Ações!$M2315,0)</f>
        <v>0.59734639175257731</v>
      </c>
      <c r="R2315" s="67">
        <f>IFERROR(IF(Ações!$B2315="","",VLOOKUP(Table_1[[#This Row],[AÇÕES]],'Dados Status Invest STOCKS'!A2301:AD2916,18)/100),0)</f>
        <v>0.1081</v>
      </c>
      <c r="S2315" s="65">
        <f>IFERROR(IF(Ações!$B2315="","",VLOOKUP(Table_1[[#This Row],[AÇÕES]],'Dados Status Invest STOCKS'!A2301:AD2916,25)/100),0)</f>
        <v>-6.1999999999999998E-3</v>
      </c>
      <c r="T2315" s="67">
        <f>(1-Ações!$Q2315)*Ações!$R2315</f>
        <v>4.3526855051546395E-2</v>
      </c>
      <c r="U2315" s="68">
        <f>IF(Ações!$S2315=0,Ações!$T2315,IF(Ações!$T2315=0,Ações!$S2315,AVERAGE(Ações!$S2315,Ações!$T2315)))</f>
        <v>1.8663427525773199E-2</v>
      </c>
    </row>
    <row r="2316" spans="2:21" ht="15" customHeight="1" x14ac:dyDescent="0.2">
      <c r="B2316" s="63" t="str">
        <f>IFERROR('Dados Status Invest STOCKS'!A2303,"-")</f>
        <v>HTLF</v>
      </c>
      <c r="C2316" s="45">
        <f>IFERROR((Ações!$D2316-Ações!$K2316)/Ações!$D2316,0)</f>
        <v>-2.278688524590164</v>
      </c>
      <c r="D2316" s="46">
        <f>(Ações!$O2316)/0.06</f>
        <v>15.978950000000001</v>
      </c>
      <c r="E2316" s="47">
        <f>IFERROR((Ações!$F2316-Ações!$K2316)/Ações!$F2316,0)</f>
        <v>0.29543771932538304</v>
      </c>
      <c r="F2316" s="46">
        <f>IF(OR(Ações!$N2316&lt;0,Ações!$M2316&lt;0),"",(22.5*Ações!$M2316*Ações!$N2316)^0.5)</f>
        <v>74.358224158461454</v>
      </c>
      <c r="G2316" s="47">
        <f>IFERROR((Ações!$H2316-Ações!$K2316)/Ações!$H2316,0)</f>
        <v>6.7311984849701396</v>
      </c>
      <c r="H2316" s="48">
        <f>IFERROR(Ações!$I2316/(Ações!$P2316-Table_1[[#This Row],[CAGR LUCRO 5A]]),0)</f>
        <v>-9.1411944879227054</v>
      </c>
      <c r="I2316" s="48">
        <f>IF(Ações!$S2316&lt;0,"",Ações!$O2316*(1+Ações!$S2316))</f>
        <v>1.1353363554000002</v>
      </c>
      <c r="J2316" s="49">
        <f>IFERROR(IF(Ações!$B2316="","",(VLOOKUP(Table_1[[#This Row],[AÇÕES]],'Dados Status Invest STOCKS'!A2302:AD2917,4)/Table_1[[#This Row],[LPA]]))/100,0)</f>
        <v>2.2907949790794975E-2</v>
      </c>
      <c r="K2316" s="64">
        <f>IFERROR(IF(Ações!$B2316="","",VLOOKUP(Table_1[[#This Row],[AÇÕES]],'Dados Status Invest STOCKS'!A2302:AD2917,2)),0)</f>
        <v>52.39</v>
      </c>
      <c r="L2316" s="65">
        <f>IFERROR(IF(Ações!$B2316="","",VLOOKUP(Table_1[[#This Row],[AÇÕES]],'Dados Status Invest STOCKS'!A2302:AD2917,3)/100),0)</f>
        <v>1.83E-2</v>
      </c>
      <c r="M2316" s="66">
        <f>IFERROR(IF(Ações!$B2316="","",VLOOKUP(Table_1[[#This Row],[AÇÕES]],'Dados Status Invest STOCKS'!A2302:AD2917,28)),0)</f>
        <v>4.78</v>
      </c>
      <c r="N2316" s="66">
        <f>IFERROR(IF(Ações!$B2316="","",VLOOKUP(Table_1[[#This Row],[AÇÕES]],'Dados Status Invest STOCKS'!A2302:AD2917,27)),0)</f>
        <v>51.41</v>
      </c>
      <c r="O2316" s="66">
        <f>IFERROR(IF(Ações!$L2316="","",Ações!$K2316*Ações!$L2316),0)</f>
        <v>0.95873700000000006</v>
      </c>
      <c r="P2316" s="67">
        <f t="shared" si="35"/>
        <v>0.06</v>
      </c>
      <c r="Q2316" s="67">
        <f>IFERROR(Ações!$O2316/Ações!$M2316,0)</f>
        <v>0.20057259414225942</v>
      </c>
      <c r="R2316" s="67">
        <f>IFERROR(IF(Ações!$B2316="","",VLOOKUP(Table_1[[#This Row],[AÇÕES]],'Dados Status Invest STOCKS'!A2302:AD2917,18)/100),0)</f>
        <v>9.3000000000000013E-2</v>
      </c>
      <c r="S2316" s="65">
        <f>IFERROR(IF(Ações!$B2316="","",VLOOKUP(Table_1[[#This Row],[AÇÕES]],'Dados Status Invest STOCKS'!A2302:AD2917,25)/100),0)</f>
        <v>0.18420000000000003</v>
      </c>
      <c r="T2316" s="67">
        <f>(1-Ações!$Q2316)*Ações!$R2316</f>
        <v>7.4346748744769889E-2</v>
      </c>
      <c r="U2316" s="68">
        <f>IF(Ações!$S2316=0,Ações!$T2316,IF(Ações!$T2316=0,Ações!$S2316,AVERAGE(Ações!$S2316,Ações!$T2316)))</f>
        <v>0.12927337437238495</v>
      </c>
    </row>
    <row r="2317" spans="2:21" ht="15" customHeight="1" x14ac:dyDescent="0.2">
      <c r="B2317" s="63" t="str">
        <f>IFERROR('Dados Status Invest STOCKS'!A2304,"-")</f>
        <v>HTLFP</v>
      </c>
      <c r="C2317" s="45">
        <f>IFERROR((Ações!$D2317-Ações!$K2317)/Ações!$D2317,0)</f>
        <v>6.9767441860465199E-2</v>
      </c>
      <c r="D2317" s="46">
        <f>(Ações!$O2317)/0.06</f>
        <v>29.154000000000003</v>
      </c>
      <c r="E2317" s="47">
        <f>IFERROR((Ações!$F2317-Ações!$K2317)/Ações!$F2317,0)</f>
        <v>0.63527907898653146</v>
      </c>
      <c r="F2317" s="46">
        <f>IF(OR(Ações!$N2317&lt;0,Ações!$M2317&lt;0),"",(22.5*Ações!$M2317*Ações!$N2317)^0.5)</f>
        <v>74.358224158461454</v>
      </c>
      <c r="G2317" s="47">
        <f>IFERROR((Ações!$H2317-Ações!$K2317)/Ações!$H2317,0)</f>
        <v>2.6260609655031559</v>
      </c>
      <c r="H2317" s="48">
        <f>IFERROR(Ações!$I2317/(Ações!$P2317-Table_1[[#This Row],[CAGR LUCRO 5A]]),0)</f>
        <v>-16.678341449275361</v>
      </c>
      <c r="I2317" s="48">
        <f>IF(Ações!$S2317&lt;0,"",Ações!$O2317*(1+Ações!$S2317))</f>
        <v>2.0714500080000002</v>
      </c>
      <c r="J2317" s="49">
        <f>IFERROR(IF(Ações!$B2317="","",(VLOOKUP(Table_1[[#This Row],[AÇÕES]],'Dados Status Invest STOCKS'!A2303:AD2918,4)/Table_1[[#This Row],[LPA]]))/100,0)</f>
        <v>1.1861924686192469E-2</v>
      </c>
      <c r="K2317" s="64">
        <f>IFERROR(IF(Ações!$B2317="","",VLOOKUP(Table_1[[#This Row],[AÇÕES]],'Dados Status Invest STOCKS'!A2303:AD2918,2)),0)</f>
        <v>27.12</v>
      </c>
      <c r="L2317" s="65">
        <f>IFERROR(IF(Ações!$B2317="","",VLOOKUP(Table_1[[#This Row],[AÇÕES]],'Dados Status Invest STOCKS'!A2303:AD2918,3)/100),0)</f>
        <v>6.4500000000000002E-2</v>
      </c>
      <c r="M2317" s="66">
        <f>IFERROR(IF(Ações!$B2317="","",VLOOKUP(Table_1[[#This Row],[AÇÕES]],'Dados Status Invest STOCKS'!A2303:AD2918,28)),0)</f>
        <v>4.78</v>
      </c>
      <c r="N2317" s="66">
        <f>IFERROR(IF(Ações!$B2317="","",VLOOKUP(Table_1[[#This Row],[AÇÕES]],'Dados Status Invest STOCKS'!A2303:AD2918,27)),0)</f>
        <v>51.41</v>
      </c>
      <c r="O2317" s="66">
        <f>IFERROR(IF(Ações!$L2317="","",Ações!$K2317*Ações!$L2317),0)</f>
        <v>1.7492400000000001</v>
      </c>
      <c r="P2317" s="67">
        <f t="shared" si="35"/>
        <v>0.06</v>
      </c>
      <c r="Q2317" s="67">
        <f>IFERROR(Ações!$O2317/Ações!$M2317,0)</f>
        <v>0.36594979079497908</v>
      </c>
      <c r="R2317" s="67">
        <f>IFERROR(IF(Ações!$B2317="","",VLOOKUP(Table_1[[#This Row],[AÇÕES]],'Dados Status Invest STOCKS'!A2303:AD2918,18)/100),0)</f>
        <v>9.3000000000000013E-2</v>
      </c>
      <c r="S2317" s="65">
        <f>IFERROR(IF(Ações!$B2317="","",VLOOKUP(Table_1[[#This Row],[AÇÕES]],'Dados Status Invest STOCKS'!A2303:AD2918,25)/100),0)</f>
        <v>0.18420000000000003</v>
      </c>
      <c r="T2317" s="67">
        <f>(1-Ações!$Q2317)*Ações!$R2317</f>
        <v>5.8966669456066947E-2</v>
      </c>
      <c r="U2317" s="68">
        <f>IF(Ações!$S2317=0,Ações!$T2317,IF(Ações!$T2317=0,Ações!$S2317,AVERAGE(Ações!$S2317,Ações!$T2317)))</f>
        <v>0.12158333472803348</v>
      </c>
    </row>
    <row r="2318" spans="2:21" ht="15" customHeight="1" x14ac:dyDescent="0.2">
      <c r="B2318" s="63" t="str">
        <f>IFERROR('Dados Status Invest STOCKS'!A2305,"-")</f>
        <v>HTOO</v>
      </c>
      <c r="C2318" s="45">
        <f>IFERROR((Ações!$D2318-Ações!$K2318)/Ações!$D2318,0)</f>
        <v>0</v>
      </c>
      <c r="D2318" s="46">
        <f>(Ações!$O2318)/0.06</f>
        <v>0</v>
      </c>
      <c r="E2318" s="47">
        <f>IFERROR((Ações!$F2318-Ações!$K2318)/Ações!$F2318,0)</f>
        <v>0</v>
      </c>
      <c r="F2318" s="46" t="str">
        <f>IF(OR(Ações!$N2318&lt;0,Ações!$M2318&lt;0),"",(22.5*Ações!$M2318*Ações!$N2318)^0.5)</f>
        <v/>
      </c>
      <c r="G2318" s="47">
        <f>IFERROR((Ações!$H2318-Ações!$K2318)/Ações!$H2318,0)</f>
        <v>0</v>
      </c>
      <c r="H2318" s="48">
        <f>IFERROR(Ações!$I2318/(Ações!$P2318-Table_1[[#This Row],[CAGR LUCRO 5A]]),0)</f>
        <v>0</v>
      </c>
      <c r="I2318" s="48">
        <f>IF(Ações!$S2318&lt;0,"",Ações!$O2318*(1+Ações!$S2318))</f>
        <v>0</v>
      </c>
      <c r="J2318" s="49">
        <f>IFERROR(IF(Ações!$B2318="","",(VLOOKUP(Table_1[[#This Row],[AÇÕES]],'Dados Status Invest STOCKS'!A2304:AD2919,4)/Table_1[[#This Row],[LPA]]))/100,0)</f>
        <v>17.270000000000003</v>
      </c>
      <c r="K2318" s="64">
        <f>IFERROR(IF(Ações!$B2318="","",VLOOKUP(Table_1[[#This Row],[AÇÕES]],'Dados Status Invest STOCKS'!A2304:AD2919,2)),0)</f>
        <v>5.89</v>
      </c>
      <c r="L2318" s="65">
        <f>IFERROR(IF(Ações!$B2318="","",VLOOKUP(Table_1[[#This Row],[AÇÕES]],'Dados Status Invest STOCKS'!A2304:AD2919,3)/100),0)</f>
        <v>0</v>
      </c>
      <c r="M2318" s="66">
        <f>IFERROR(IF(Ações!$B2318="","",VLOOKUP(Table_1[[#This Row],[AÇÕES]],'Dados Status Invest STOCKS'!A2304:AD2919,28)),0)</f>
        <v>-0.06</v>
      </c>
      <c r="N2318" s="66">
        <f>IFERROR(IF(Ações!$B2318="","",VLOOKUP(Table_1[[#This Row],[AÇÕES]],'Dados Status Invest STOCKS'!A2304:AD2919,27)),0)</f>
        <v>0.38</v>
      </c>
      <c r="O2318" s="66">
        <f>IFERROR(IF(Ações!$L2318="","",Ações!$K2318*Ações!$L2318),0)</f>
        <v>0</v>
      </c>
      <c r="P2318" s="67">
        <f t="shared" si="35"/>
        <v>0.06</v>
      </c>
      <c r="Q2318" s="67">
        <f>IFERROR(Ações!$O2318/Ações!$M2318,0)</f>
        <v>0</v>
      </c>
      <c r="R2318" s="67">
        <f>IFERROR(IF(Ações!$B2318="","",VLOOKUP(Table_1[[#This Row],[AÇÕES]],'Dados Status Invest STOCKS'!A2304:AD2919,18)/100),0)</f>
        <v>-0.1492</v>
      </c>
      <c r="S2318" s="65">
        <f>IFERROR(IF(Ações!$B2318="","",VLOOKUP(Table_1[[#This Row],[AÇÕES]],'Dados Status Invest STOCKS'!A2304:AD2919,25)/100),0)</f>
        <v>0</v>
      </c>
      <c r="T2318" s="67">
        <f>(1-Ações!$Q2318)*Ações!$R2318</f>
        <v>-0.1492</v>
      </c>
      <c r="U2318" s="68">
        <f>IF(Ações!$S2318=0,Ações!$T2318,IF(Ações!$T2318=0,Ações!$S2318,AVERAGE(Ações!$S2318,Ações!$T2318)))</f>
        <v>-0.1492</v>
      </c>
    </row>
    <row r="2319" spans="2:21" ht="15" customHeight="1" x14ac:dyDescent="0.2">
      <c r="B2319" s="63" t="str">
        <f>IFERROR('Dados Status Invest STOCKS'!A2306,"-")</f>
        <v>HTOOW</v>
      </c>
      <c r="C2319" s="45">
        <f>IFERROR((Ações!$D2319-Ações!$K2319)/Ações!$D2319,0)</f>
        <v>0</v>
      </c>
      <c r="D2319" s="46">
        <f>(Ações!$O2319)/0.06</f>
        <v>0</v>
      </c>
      <c r="E2319" s="47">
        <f>IFERROR((Ações!$F2319-Ações!$K2319)/Ações!$F2319,0)</f>
        <v>0</v>
      </c>
      <c r="F2319" s="46" t="str">
        <f>IF(OR(Ações!$N2319&lt;0,Ações!$M2319&lt;0),"",(22.5*Ações!$M2319*Ações!$N2319)^0.5)</f>
        <v/>
      </c>
      <c r="G2319" s="47">
        <f>IFERROR((Ações!$H2319-Ações!$K2319)/Ações!$H2319,0)</f>
        <v>0</v>
      </c>
      <c r="H2319" s="48">
        <f>IFERROR(Ações!$I2319/(Ações!$P2319-Table_1[[#This Row],[CAGR LUCRO 5A]]),0)</f>
        <v>0</v>
      </c>
      <c r="I2319" s="48">
        <f>IF(Ações!$S2319&lt;0,"",Ações!$O2319*(1+Ações!$S2319))</f>
        <v>0</v>
      </c>
      <c r="J2319" s="49">
        <f>IFERROR(IF(Ações!$B2319="","",(VLOOKUP(Table_1[[#This Row],[AÇÕES]],'Dados Status Invest STOCKS'!A2305:AD2920,4)/Table_1[[#This Row],[LPA]]))/100,0)</f>
        <v>3.4883333333333333</v>
      </c>
      <c r="K2319" s="64">
        <f>IFERROR(IF(Ações!$B2319="","",VLOOKUP(Table_1[[#This Row],[AÇÕES]],'Dados Status Invest STOCKS'!A2305:AD2920,2)),0)</f>
        <v>1.19</v>
      </c>
      <c r="L2319" s="65">
        <f>IFERROR(IF(Ações!$B2319="","",VLOOKUP(Table_1[[#This Row],[AÇÕES]],'Dados Status Invest STOCKS'!A2305:AD2920,3)/100),0)</f>
        <v>0</v>
      </c>
      <c r="M2319" s="66">
        <f>IFERROR(IF(Ações!$B2319="","",VLOOKUP(Table_1[[#This Row],[AÇÕES]],'Dados Status Invest STOCKS'!A2305:AD2920,28)),0)</f>
        <v>-0.06</v>
      </c>
      <c r="N2319" s="66">
        <f>IFERROR(IF(Ações!$B2319="","",VLOOKUP(Table_1[[#This Row],[AÇÕES]],'Dados Status Invest STOCKS'!A2305:AD2920,27)),0)</f>
        <v>0.38</v>
      </c>
      <c r="O2319" s="66">
        <f>IFERROR(IF(Ações!$L2319="","",Ações!$K2319*Ações!$L2319),0)</f>
        <v>0</v>
      </c>
      <c r="P2319" s="67">
        <f t="shared" ref="P2319:P2382" si="36">$U$6</f>
        <v>0.06</v>
      </c>
      <c r="Q2319" s="67">
        <f>IFERROR(Ações!$O2319/Ações!$M2319,0)</f>
        <v>0</v>
      </c>
      <c r="R2319" s="67">
        <f>IFERROR(IF(Ações!$B2319="","",VLOOKUP(Table_1[[#This Row],[AÇÕES]],'Dados Status Invest STOCKS'!A2305:AD2920,18)/100),0)</f>
        <v>-0.1492</v>
      </c>
      <c r="S2319" s="65">
        <f>IFERROR(IF(Ações!$B2319="","",VLOOKUP(Table_1[[#This Row],[AÇÕES]],'Dados Status Invest STOCKS'!A2305:AD2920,25)/100),0)</f>
        <v>0</v>
      </c>
      <c r="T2319" s="67">
        <f>(1-Ações!$Q2319)*Ações!$R2319</f>
        <v>-0.1492</v>
      </c>
      <c r="U2319" s="68">
        <f>IF(Ações!$S2319=0,Ações!$T2319,IF(Ações!$T2319=0,Ações!$S2319,AVERAGE(Ações!$S2319,Ações!$T2319)))</f>
        <v>-0.1492</v>
      </c>
    </row>
    <row r="2320" spans="2:21" ht="15" customHeight="1" x14ac:dyDescent="0.2">
      <c r="B2320" s="63" t="str">
        <f>IFERROR('Dados Status Invest STOCKS'!A2307,"-")</f>
        <v>HUBB</v>
      </c>
      <c r="C2320" s="45">
        <f>IFERROR((Ações!$D2320-Ações!$K2320)/Ações!$D2320,0)</f>
        <v>-1.9268292682926835</v>
      </c>
      <c r="D2320" s="46">
        <f>(Ações!$O2320)/0.06</f>
        <v>66.365333333333325</v>
      </c>
      <c r="E2320" s="47">
        <f>IFERROR((Ações!$F2320-Ações!$K2320)/Ações!$F2320,0)</f>
        <v>-1.5113997471952794</v>
      </c>
      <c r="F2320" s="46">
        <f>IF(OR(Ações!$N2320&lt;0,Ações!$M2320&lt;0),"",(22.5*Ações!$M2320*Ações!$N2320)^0.5)</f>
        <v>77.343322271544551</v>
      </c>
      <c r="G2320" s="47">
        <f>IFERROR((Ações!$H2320-Ações!$K2320)/Ações!$H2320,0)</f>
        <v>0.48377975533020656</v>
      </c>
      <c r="H2320" s="48">
        <f>IFERROR(Ações!$I2320/(Ações!$P2320-Table_1[[#This Row],[CAGR LUCRO 5A]]),0)</f>
        <v>376.27350342342345</v>
      </c>
      <c r="I2320" s="48">
        <f>IF(Ações!$S2320&lt;0,"",Ações!$O2320*(1+Ações!$S2320))</f>
        <v>4.1766358879999999</v>
      </c>
      <c r="J2320" s="49">
        <f>IFERROR(IF(Ações!$B2320="","",(VLOOKUP(Table_1[[#This Row],[AÇÕES]],'Dados Status Invest STOCKS'!A2306:AD2921,4)/Table_1[[#This Row],[LPA]]))/100,0)</f>
        <v>4.3658170914542736E-2</v>
      </c>
      <c r="K2320" s="64">
        <f>IFERROR(IF(Ações!$B2320="","",VLOOKUP(Table_1[[#This Row],[AÇÕES]],'Dados Status Invest STOCKS'!A2306:AD2921,2)),0)</f>
        <v>194.24</v>
      </c>
      <c r="L2320" s="65">
        <f>IFERROR(IF(Ações!$B2320="","",VLOOKUP(Table_1[[#This Row],[AÇÕES]],'Dados Status Invest STOCKS'!A2306:AD2921,3)/100),0)</f>
        <v>2.0499999999999997E-2</v>
      </c>
      <c r="M2320" s="66">
        <f>IFERROR(IF(Ações!$B2320="","",VLOOKUP(Table_1[[#This Row],[AÇÕES]],'Dados Status Invest STOCKS'!A2306:AD2921,28)),0)</f>
        <v>6.67</v>
      </c>
      <c r="N2320" s="66">
        <f>IFERROR(IF(Ações!$B2320="","",VLOOKUP(Table_1[[#This Row],[AÇÕES]],'Dados Status Invest STOCKS'!A2306:AD2921,27)),0)</f>
        <v>39.86</v>
      </c>
      <c r="O2320" s="66">
        <f>IFERROR(IF(Ações!$L2320="","",Ações!$K2320*Ações!$L2320),0)</f>
        <v>3.9819199999999997</v>
      </c>
      <c r="P2320" s="67">
        <f t="shared" si="36"/>
        <v>0.06</v>
      </c>
      <c r="Q2320" s="67">
        <f>IFERROR(Ações!$O2320/Ações!$M2320,0)</f>
        <v>0.59698950524737626</v>
      </c>
      <c r="R2320" s="67">
        <f>IFERROR(IF(Ações!$B2320="","",VLOOKUP(Table_1[[#This Row],[AÇÕES]],'Dados Status Invest STOCKS'!A2306:AD2921,18)/100),0)</f>
        <v>0.1673</v>
      </c>
      <c r="S2320" s="65">
        <f>IFERROR(IF(Ações!$B2320="","",VLOOKUP(Table_1[[#This Row],[AÇÕES]],'Dados Status Invest STOCKS'!A2306:AD2921,25)/100),0)</f>
        <v>4.8899999999999999E-2</v>
      </c>
      <c r="T2320" s="67">
        <f>(1-Ações!$Q2320)*Ações!$R2320</f>
        <v>6.7423655772113955E-2</v>
      </c>
      <c r="U2320" s="68">
        <f>IF(Ações!$S2320=0,Ações!$T2320,IF(Ações!$T2320=0,Ações!$S2320,AVERAGE(Ações!$S2320,Ações!$T2320)))</f>
        <v>5.8161827886056977E-2</v>
      </c>
    </row>
    <row r="2321" spans="2:21" ht="15" customHeight="1" x14ac:dyDescent="0.2">
      <c r="B2321" s="63" t="str">
        <f>IFERROR('Dados Status Invest STOCKS'!A2308,"-")</f>
        <v>HUBG</v>
      </c>
      <c r="C2321" s="45">
        <f>IFERROR((Ações!$D2321-Ações!$K2321)/Ações!$D2321,0)</f>
        <v>0</v>
      </c>
      <c r="D2321" s="46">
        <f>(Ações!$O2321)/0.06</f>
        <v>0</v>
      </c>
      <c r="E2321" s="47">
        <f>IFERROR((Ações!$F2321-Ações!$K2321)/Ações!$F2321,0)</f>
        <v>-0.56912262781091238</v>
      </c>
      <c r="F2321" s="46">
        <f>IF(OR(Ações!$N2321&lt;0,Ações!$M2321&lt;0),"",(22.5*Ações!$M2321*Ações!$N2321)^0.5)</f>
        <v>50.760851056695266</v>
      </c>
      <c r="G2321" s="47">
        <f>IFERROR((Ações!$H2321-Ações!$K2321)/Ações!$H2321,0)</f>
        <v>0</v>
      </c>
      <c r="H2321" s="48">
        <f>IFERROR(Ações!$I2321/(Ações!$P2321-Table_1[[#This Row],[CAGR LUCRO 5A]]),0)</f>
        <v>0</v>
      </c>
      <c r="I2321" s="48">
        <f>IF(Ações!$S2321&lt;0,"",Ações!$O2321*(1+Ações!$S2321))</f>
        <v>0</v>
      </c>
      <c r="J2321" s="49">
        <f>IFERROR(IF(Ações!$B2321="","",(VLOOKUP(Table_1[[#This Row],[AÇÕES]],'Dados Status Invest STOCKS'!A2307:AD2922,4)/Table_1[[#This Row],[LPA]]))/100,0)</f>
        <v>7.9683544303797468E-2</v>
      </c>
      <c r="K2321" s="64">
        <f>IFERROR(IF(Ações!$B2321="","",VLOOKUP(Table_1[[#This Row],[AÇÕES]],'Dados Status Invest STOCKS'!A2307:AD2922,2)),0)</f>
        <v>79.650000000000006</v>
      </c>
      <c r="L2321" s="65">
        <f>IFERROR(IF(Ações!$B2321="","",VLOOKUP(Table_1[[#This Row],[AÇÕES]],'Dados Status Invest STOCKS'!A2307:AD2922,3)/100),0)</f>
        <v>0</v>
      </c>
      <c r="M2321" s="66">
        <f>IFERROR(IF(Ações!$B2321="","",VLOOKUP(Table_1[[#This Row],[AÇÕES]],'Dados Status Invest STOCKS'!A2307:AD2922,28)),0)</f>
        <v>3.16</v>
      </c>
      <c r="N2321" s="66">
        <f>IFERROR(IF(Ações!$B2321="","",VLOOKUP(Table_1[[#This Row],[AÇÕES]],'Dados Status Invest STOCKS'!A2307:AD2922,27)),0)</f>
        <v>36.24</v>
      </c>
      <c r="O2321" s="66">
        <f>IFERROR(IF(Ações!$L2321="","",Ações!$K2321*Ações!$L2321),0)</f>
        <v>0</v>
      </c>
      <c r="P2321" s="67">
        <f t="shared" si="36"/>
        <v>0.06</v>
      </c>
      <c r="Q2321" s="67">
        <f>IFERROR(Ações!$O2321/Ações!$M2321,0)</f>
        <v>0</v>
      </c>
      <c r="R2321" s="67">
        <f>IFERROR(IF(Ações!$B2321="","",VLOOKUP(Table_1[[#This Row],[AÇÕES]],'Dados Status Invest STOCKS'!A2307:AD2922,18)/100),0)</f>
        <v>8.7300000000000003E-2</v>
      </c>
      <c r="S2321" s="65">
        <f>IFERROR(IF(Ações!$B2321="","",VLOOKUP(Table_1[[#This Row],[AÇÕES]],'Dados Status Invest STOCKS'!A2307:AD2922,25)/100),0)</f>
        <v>7.3000000000000001E-3</v>
      </c>
      <c r="T2321" s="67">
        <f>(1-Ações!$Q2321)*Ações!$R2321</f>
        <v>8.7300000000000003E-2</v>
      </c>
      <c r="U2321" s="68">
        <f>IF(Ações!$S2321=0,Ações!$T2321,IF(Ações!$T2321=0,Ações!$S2321,AVERAGE(Ações!$S2321,Ações!$T2321)))</f>
        <v>4.7300000000000002E-2</v>
      </c>
    </row>
    <row r="2322" spans="2:21" ht="15" customHeight="1" x14ac:dyDescent="0.2">
      <c r="B2322" s="63" t="str">
        <f>IFERROR('Dados Status Invest STOCKS'!A2309,"-")</f>
        <v>HUBS</v>
      </c>
      <c r="C2322" s="45">
        <f>IFERROR((Ações!$D2322-Ações!$K2322)/Ações!$D2322,0)</f>
        <v>0</v>
      </c>
      <c r="D2322" s="46">
        <f>(Ações!$O2322)/0.06</f>
        <v>0</v>
      </c>
      <c r="E2322" s="47">
        <f>IFERROR((Ações!$F2322-Ações!$K2322)/Ações!$F2322,0)</f>
        <v>0</v>
      </c>
      <c r="F2322" s="46" t="str">
        <f>IF(OR(Ações!$N2322&lt;0,Ações!$M2322&lt;0),"",(22.5*Ações!$M2322*Ações!$N2322)^0.5)</f>
        <v/>
      </c>
      <c r="G2322" s="47">
        <f>IFERROR((Ações!$H2322-Ações!$K2322)/Ações!$H2322,0)</f>
        <v>0</v>
      </c>
      <c r="H2322" s="48">
        <f>IFERROR(Ações!$I2322/(Ações!$P2322-Table_1[[#This Row],[CAGR LUCRO 5A]]),0)</f>
        <v>0</v>
      </c>
      <c r="I2322" s="48">
        <f>IF(Ações!$S2322&lt;0,"",Ações!$O2322*(1+Ações!$S2322))</f>
        <v>0</v>
      </c>
      <c r="J2322" s="49">
        <f>IFERROR(IF(Ações!$B2322="","",(VLOOKUP(Table_1[[#This Row],[AÇÕES]],'Dados Status Invest STOCKS'!A2308:AD2923,4)/Table_1[[#This Row],[LPA]]))/100,0)</f>
        <v>1.7534969325153376</v>
      </c>
      <c r="K2322" s="64">
        <f>IFERROR(IF(Ações!$B2322="","",VLOOKUP(Table_1[[#This Row],[AÇÕES]],'Dados Status Invest STOCKS'!A2308:AD2923,2)),0)</f>
        <v>465.07</v>
      </c>
      <c r="L2322" s="65">
        <f>IFERROR(IF(Ações!$B2322="","",VLOOKUP(Table_1[[#This Row],[AÇÕES]],'Dados Status Invest STOCKS'!A2308:AD2923,3)/100),0)</f>
        <v>0</v>
      </c>
      <c r="M2322" s="66">
        <f>IFERROR(IF(Ações!$B2322="","",VLOOKUP(Table_1[[#This Row],[AÇÕES]],'Dados Status Invest STOCKS'!A2308:AD2923,28)),0)</f>
        <v>-1.63</v>
      </c>
      <c r="N2322" s="66">
        <f>IFERROR(IF(Ações!$B2322="","",VLOOKUP(Table_1[[#This Row],[AÇÕES]],'Dados Status Invest STOCKS'!A2308:AD2923,27)),0)</f>
        <v>17.61</v>
      </c>
      <c r="O2322" s="66">
        <f>IFERROR(IF(Ações!$L2322="","",Ações!$K2322*Ações!$L2322),0)</f>
        <v>0</v>
      </c>
      <c r="P2322" s="67">
        <f t="shared" si="36"/>
        <v>0.06</v>
      </c>
      <c r="Q2322" s="67">
        <f>IFERROR(Ações!$O2322/Ações!$M2322,0)</f>
        <v>0</v>
      </c>
      <c r="R2322" s="67">
        <f>IFERROR(IF(Ações!$B2322="","",VLOOKUP(Table_1[[#This Row],[AÇÕES]],'Dados Status Invest STOCKS'!A2308:AD2923,18)/100),0)</f>
        <v>-9.2399999999999996E-2</v>
      </c>
      <c r="S2322" s="65">
        <f>IFERROR(IF(Ações!$B2322="","",VLOOKUP(Table_1[[#This Row],[AÇÕES]],'Dados Status Invest STOCKS'!A2308:AD2923,25)/100),0)</f>
        <v>0</v>
      </c>
      <c r="T2322" s="67">
        <f>(1-Ações!$Q2322)*Ações!$R2322</f>
        <v>-9.2399999999999996E-2</v>
      </c>
      <c r="U2322" s="68">
        <f>IF(Ações!$S2322=0,Ações!$T2322,IF(Ações!$T2322=0,Ações!$S2322,AVERAGE(Ações!$S2322,Ações!$T2322)))</f>
        <v>-9.2399999999999996E-2</v>
      </c>
    </row>
    <row r="2323" spans="2:21" ht="15" customHeight="1" x14ac:dyDescent="0.2">
      <c r="B2323" s="63" t="str">
        <f>IFERROR('Dados Status Invest STOCKS'!A2310,"-")</f>
        <v>HUGE</v>
      </c>
      <c r="C2323" s="45">
        <f>IFERROR((Ações!$D2323-Ações!$K2323)/Ações!$D2323,0)</f>
        <v>0</v>
      </c>
      <c r="D2323" s="46">
        <f>(Ações!$O2323)/0.06</f>
        <v>0</v>
      </c>
      <c r="E2323" s="47">
        <f>IFERROR((Ações!$F2323-Ações!$K2323)/Ações!$F2323,0)</f>
        <v>0</v>
      </c>
      <c r="F2323" s="46" t="str">
        <f>IF(OR(Ações!$N2323&lt;0,Ações!$M2323&lt;0),"",(22.5*Ações!$M2323*Ações!$N2323)^0.5)</f>
        <v/>
      </c>
      <c r="G2323" s="47">
        <f>IFERROR((Ações!$H2323-Ações!$K2323)/Ações!$H2323,0)</f>
        <v>0</v>
      </c>
      <c r="H2323" s="48">
        <f>IFERROR(Ações!$I2323/(Ações!$P2323-Table_1[[#This Row],[CAGR LUCRO 5A]]),0)</f>
        <v>0</v>
      </c>
      <c r="I2323" s="48">
        <f>IF(Ações!$S2323&lt;0,"",Ações!$O2323*(1+Ações!$S2323))</f>
        <v>0</v>
      </c>
      <c r="J2323" s="49">
        <f>IFERROR(IF(Ações!$B2323="","",(VLOOKUP(Table_1[[#This Row],[AÇÕES]],'Dados Status Invest STOCKS'!A2309:AD2924,4)/Table_1[[#This Row],[LPA]]))/100,0)</f>
        <v>0</v>
      </c>
      <c r="K2323" s="64">
        <f>IFERROR(IF(Ações!$B2323="","",VLOOKUP(Table_1[[#This Row],[AÇÕES]],'Dados Status Invest STOCKS'!A2309:AD2924,2)),0)</f>
        <v>0.88</v>
      </c>
      <c r="L2323" s="65">
        <f>IFERROR(IF(Ações!$B2323="","",VLOOKUP(Table_1[[#This Row],[AÇÕES]],'Dados Status Invest STOCKS'!A2309:AD2924,3)/100),0)</f>
        <v>0</v>
      </c>
      <c r="M2323" s="66">
        <f>IFERROR(IF(Ações!$B2323="","",VLOOKUP(Table_1[[#This Row],[AÇÕES]],'Dados Status Invest STOCKS'!A2309:AD2924,28)),0)</f>
        <v>-464.8</v>
      </c>
      <c r="N2323" s="66">
        <f>IFERROR(IF(Ações!$B2323="","",VLOOKUP(Table_1[[#This Row],[AÇÕES]],'Dados Status Invest STOCKS'!A2309:AD2924,27)),0)</f>
        <v>1.44</v>
      </c>
      <c r="O2323" s="66">
        <f>IFERROR(IF(Ações!$L2323="","",Ações!$K2323*Ações!$L2323),0)</f>
        <v>0</v>
      </c>
      <c r="P2323" s="67">
        <f t="shared" si="36"/>
        <v>0.06</v>
      </c>
      <c r="Q2323" s="67">
        <f>IFERROR(Ações!$O2323/Ações!$M2323,0)</f>
        <v>0</v>
      </c>
      <c r="R2323" s="67">
        <f>IFERROR(IF(Ações!$B2323="","",VLOOKUP(Table_1[[#This Row],[AÇÕES]],'Dados Status Invest STOCKS'!A2309:AD2924,18)/100),0)</f>
        <v>-322.41200000000003</v>
      </c>
      <c r="S2323" s="65">
        <f>IFERROR(IF(Ações!$B2323="","",VLOOKUP(Table_1[[#This Row],[AÇÕES]],'Dados Status Invest STOCKS'!A2309:AD2924,25)/100),0)</f>
        <v>0</v>
      </c>
      <c r="T2323" s="67">
        <f>(1-Ações!$Q2323)*Ações!$R2323</f>
        <v>-322.41200000000003</v>
      </c>
      <c r="U2323" s="68">
        <f>IF(Ações!$S2323=0,Ações!$T2323,IF(Ações!$T2323=0,Ações!$S2323,AVERAGE(Ações!$S2323,Ações!$T2323)))</f>
        <v>-322.41200000000003</v>
      </c>
    </row>
    <row r="2324" spans="2:21" ht="15" customHeight="1" x14ac:dyDescent="0.2">
      <c r="B2324" s="63" t="str">
        <f>IFERROR('Dados Status Invest STOCKS'!A2311,"-")</f>
        <v>HUIZ</v>
      </c>
      <c r="C2324" s="45">
        <f>IFERROR((Ações!$D2324-Ações!$K2324)/Ações!$D2324,0)</f>
        <v>0</v>
      </c>
      <c r="D2324" s="46">
        <f>(Ações!$O2324)/0.06</f>
        <v>0</v>
      </c>
      <c r="E2324" s="47">
        <f>IFERROR((Ações!$F2324-Ações!$K2324)/Ações!$F2324,0)</f>
        <v>0</v>
      </c>
      <c r="F2324" s="46" t="str">
        <f>IF(OR(Ações!$N2324&lt;0,Ações!$M2324&lt;0),"",(22.5*Ações!$M2324*Ações!$N2324)^0.5)</f>
        <v/>
      </c>
      <c r="G2324" s="47">
        <f>IFERROR((Ações!$H2324-Ações!$K2324)/Ações!$H2324,0)</f>
        <v>0</v>
      </c>
      <c r="H2324" s="48">
        <f>IFERROR(Ações!$I2324/(Ações!$P2324-Table_1[[#This Row],[CAGR LUCRO 5A]]),0)</f>
        <v>0</v>
      </c>
      <c r="I2324" s="48">
        <f>IF(Ações!$S2324&lt;0,"",Ações!$O2324*(1+Ações!$S2324))</f>
        <v>0</v>
      </c>
      <c r="J2324" s="49">
        <f>IFERROR(IF(Ações!$B2324="","",(VLOOKUP(Table_1[[#This Row],[AÇÕES]],'Dados Status Invest STOCKS'!A2310:AD2925,4)/Table_1[[#This Row],[LPA]]))/100,0)</f>
        <v>0.33388888888888885</v>
      </c>
      <c r="K2324" s="64">
        <f>IFERROR(IF(Ações!$B2324="","",VLOOKUP(Table_1[[#This Row],[AÇÕES]],'Dados Status Invest STOCKS'!A2310:AD2925,2)),0)</f>
        <v>1.1100000000000001</v>
      </c>
      <c r="L2324" s="65">
        <f>IFERROR(IF(Ações!$B2324="","",VLOOKUP(Table_1[[#This Row],[AÇÕES]],'Dados Status Invest STOCKS'!A2310:AD2925,3)/100),0)</f>
        <v>0</v>
      </c>
      <c r="M2324" s="66">
        <f>IFERROR(IF(Ações!$B2324="","",VLOOKUP(Table_1[[#This Row],[AÇÕES]],'Dados Status Invest STOCKS'!A2310:AD2925,28)),0)</f>
        <v>-0.18</v>
      </c>
      <c r="N2324" s="66">
        <f>IFERROR(IF(Ações!$B2324="","",VLOOKUP(Table_1[[#This Row],[AÇÕES]],'Dados Status Invest STOCKS'!A2310:AD2925,27)),0)</f>
        <v>1.24</v>
      </c>
      <c r="O2324" s="66">
        <f>IFERROR(IF(Ações!$L2324="","",Ações!$K2324*Ações!$L2324),0)</f>
        <v>0</v>
      </c>
      <c r="P2324" s="67">
        <f t="shared" si="36"/>
        <v>0.06</v>
      </c>
      <c r="Q2324" s="67">
        <f>IFERROR(Ações!$O2324/Ações!$M2324,0)</f>
        <v>0</v>
      </c>
      <c r="R2324" s="67">
        <f>IFERROR(IF(Ações!$B2324="","",VLOOKUP(Table_1[[#This Row],[AÇÕES]],'Dados Status Invest STOCKS'!A2310:AD2925,18)/100),0)</f>
        <v>-0.14910000000000001</v>
      </c>
      <c r="S2324" s="65">
        <f>IFERROR(IF(Ações!$B2324="","",VLOOKUP(Table_1[[#This Row],[AÇÕES]],'Dados Status Invest STOCKS'!A2310:AD2925,25)/100),0)</f>
        <v>0</v>
      </c>
      <c r="T2324" s="67">
        <f>(1-Ações!$Q2324)*Ações!$R2324</f>
        <v>-0.14910000000000001</v>
      </c>
      <c r="U2324" s="68">
        <f>IF(Ações!$S2324=0,Ações!$T2324,IF(Ações!$T2324=0,Ações!$S2324,AVERAGE(Ações!$S2324,Ações!$T2324)))</f>
        <v>-0.14910000000000001</v>
      </c>
    </row>
    <row r="2325" spans="2:21" ht="15" customHeight="1" x14ac:dyDescent="0.2">
      <c r="B2325" s="63" t="str">
        <f>IFERROR('Dados Status Invest STOCKS'!A2312,"-")</f>
        <v>HUM</v>
      </c>
      <c r="C2325" s="45">
        <f>IFERROR((Ações!$D2325-Ações!$K2325)/Ações!$D2325,0)</f>
        <v>-7.1081081081081079</v>
      </c>
      <c r="D2325" s="46">
        <f>(Ações!$O2325)/0.06</f>
        <v>46.75566666666667</v>
      </c>
      <c r="E2325" s="47">
        <f>IFERROR((Ações!$F2325-Ações!$K2325)/Ações!$F2325,0)</f>
        <v>-0.55806508374185093</v>
      </c>
      <c r="F2325" s="46">
        <f>IF(OR(Ações!$N2325&lt;0,Ações!$M2325&lt;0),"",(22.5*Ações!$M2325*Ações!$N2325)^0.5)</f>
        <v>243.31461115189938</v>
      </c>
      <c r="G2325" s="47">
        <f>IFERROR((Ações!$H2325-Ações!$K2325)/Ações!$H2325,0)</f>
        <v>18.16178375707284</v>
      </c>
      <c r="H2325" s="48">
        <f>IFERROR(Ações!$I2325/(Ações!$P2325-Table_1[[#This Row],[CAGR LUCRO 5A]]),0)</f>
        <v>-22.089778391699088</v>
      </c>
      <c r="I2325" s="48">
        <f>IF(Ações!$S2325&lt;0,"",Ações!$O2325*(1+Ações!$S2325))</f>
        <v>3.406243828</v>
      </c>
      <c r="J2325" s="49">
        <f>IFERROR(IF(Ações!$B2325="","",(VLOOKUP(Table_1[[#This Row],[AÇÕES]],'Dados Status Invest STOCKS'!A2311:AD2926,4)/Table_1[[#This Row],[LPA]]))/100,0)</f>
        <v>8.7548076923076919E-3</v>
      </c>
      <c r="K2325" s="64">
        <f>IFERROR(IF(Ações!$B2325="","",VLOOKUP(Table_1[[#This Row],[AÇÕES]],'Dados Status Invest STOCKS'!A2311:AD2926,2)),0)</f>
        <v>379.1</v>
      </c>
      <c r="L2325" s="65">
        <f>IFERROR(IF(Ações!$B2325="","",VLOOKUP(Table_1[[#This Row],[AÇÕES]],'Dados Status Invest STOCKS'!A2311:AD2926,3)/100),0)</f>
        <v>7.4000000000000003E-3</v>
      </c>
      <c r="M2325" s="66">
        <f>IFERROR(IF(Ações!$B2325="","",VLOOKUP(Table_1[[#This Row],[AÇÕES]],'Dados Status Invest STOCKS'!A2311:AD2926,28)),0)</f>
        <v>20.8</v>
      </c>
      <c r="N2325" s="66">
        <f>IFERROR(IF(Ações!$B2325="","",VLOOKUP(Table_1[[#This Row],[AÇÕES]],'Dados Status Invest STOCKS'!A2311:AD2926,27)),0)</f>
        <v>126.5</v>
      </c>
      <c r="O2325" s="66">
        <f>IFERROR(IF(Ações!$L2325="","",Ações!$K2325*Ações!$L2325),0)</f>
        <v>2.8053400000000002</v>
      </c>
      <c r="P2325" s="67">
        <f t="shared" si="36"/>
        <v>0.06</v>
      </c>
      <c r="Q2325" s="67">
        <f>IFERROR(Ações!$O2325/Ações!$M2325,0)</f>
        <v>0.13487211538461538</v>
      </c>
      <c r="R2325" s="67">
        <f>IFERROR(IF(Ações!$B2325="","",VLOOKUP(Table_1[[#This Row],[AÇÕES]],'Dados Status Invest STOCKS'!A2311:AD2926,18)/100),0)</f>
        <v>0.16440000000000002</v>
      </c>
      <c r="S2325" s="65">
        <f>IFERROR(IF(Ações!$B2325="","",VLOOKUP(Table_1[[#This Row],[AÇÕES]],'Dados Status Invest STOCKS'!A2311:AD2926,25)/100),0)</f>
        <v>0.21420000000000003</v>
      </c>
      <c r="T2325" s="67">
        <f>(1-Ações!$Q2325)*Ações!$R2325</f>
        <v>0.14222702423076924</v>
      </c>
      <c r="U2325" s="68">
        <f>IF(Ações!$S2325=0,Ações!$T2325,IF(Ações!$T2325=0,Ações!$S2325,AVERAGE(Ações!$S2325,Ações!$T2325)))</f>
        <v>0.17821351211538464</v>
      </c>
    </row>
    <row r="2326" spans="2:21" ht="15" customHeight="1" x14ac:dyDescent="0.2">
      <c r="B2326" s="63" t="str">
        <f>IFERROR('Dados Status Invest STOCKS'!A2313,"-")</f>
        <v>HUN</v>
      </c>
      <c r="C2326" s="45">
        <f>IFERROR((Ações!$D2326-Ações!$K2326)/Ações!$D2326,0)</f>
        <v>-1.9411764705882344</v>
      </c>
      <c r="D2326" s="46">
        <f>(Ações!$O2326)/0.06</f>
        <v>12.080200000000003</v>
      </c>
      <c r="E2326" s="47">
        <f>IFERROR((Ações!$F2326-Ações!$K2326)/Ações!$F2326,0)</f>
        <v>5.5610054787802871E-2</v>
      </c>
      <c r="F2326" s="46">
        <f>IF(OR(Ações!$N2326&lt;0,Ações!$M2326&lt;0),"",(22.5*Ações!$M2326*Ações!$N2326)^0.5)</f>
        <v>37.622170989989399</v>
      </c>
      <c r="G2326" s="47">
        <f>IFERROR((Ações!$H2326-Ações!$K2326)/Ações!$H2326,0)</f>
        <v>17.92325580550337</v>
      </c>
      <c r="H2326" s="48">
        <f>IFERROR(Ações!$I2326/(Ações!$P2326-Table_1[[#This Row],[CAGR LUCRO 5A]]),0)</f>
        <v>-2.0994778078368226</v>
      </c>
      <c r="I2326" s="48">
        <f>IF(Ações!$S2326&lt;0,"",Ações!$O2326*(1+Ações!$S2326))</f>
        <v>1.1733981468000001</v>
      </c>
      <c r="J2326" s="49">
        <f>IFERROR(IF(Ações!$B2326="","",(VLOOKUP(Table_1[[#This Row],[AÇÕES]],'Dados Status Invest STOCKS'!A2312:AD2927,4)/Table_1[[#This Row],[LPA]]))/100,0)</f>
        <v>2.6969696969696966E-2</v>
      </c>
      <c r="K2326" s="64">
        <f>IFERROR(IF(Ações!$B2326="","",VLOOKUP(Table_1[[#This Row],[AÇÕES]],'Dados Status Invest STOCKS'!A2312:AD2927,2)),0)</f>
        <v>35.53</v>
      </c>
      <c r="L2326" s="65">
        <f>IFERROR(IF(Ações!$B2326="","",VLOOKUP(Table_1[[#This Row],[AÇÕES]],'Dados Status Invest STOCKS'!A2312:AD2927,3)/100),0)</f>
        <v>2.0400000000000001E-2</v>
      </c>
      <c r="M2326" s="66">
        <f>IFERROR(IF(Ações!$B2326="","",VLOOKUP(Table_1[[#This Row],[AÇÕES]],'Dados Status Invest STOCKS'!A2312:AD2927,28)),0)</f>
        <v>3.63</v>
      </c>
      <c r="N2326" s="66">
        <f>IFERROR(IF(Ações!$B2326="","",VLOOKUP(Table_1[[#This Row],[AÇÕES]],'Dados Status Invest STOCKS'!A2312:AD2927,27)),0)</f>
        <v>17.329999999999998</v>
      </c>
      <c r="O2326" s="66">
        <f>IFERROR(IF(Ações!$L2326="","",Ações!$K2326*Ações!$L2326),0)</f>
        <v>0.72481200000000012</v>
      </c>
      <c r="P2326" s="67">
        <f t="shared" si="36"/>
        <v>0.06</v>
      </c>
      <c r="Q2326" s="67">
        <f>IFERROR(Ações!$O2326/Ações!$M2326,0)</f>
        <v>0.19967272727272731</v>
      </c>
      <c r="R2326" s="67">
        <f>IFERROR(IF(Ações!$B2326="","",VLOOKUP(Table_1[[#This Row],[AÇÕES]],'Dados Status Invest STOCKS'!A2312:AD2927,18)/100),0)</f>
        <v>0.20929999999999999</v>
      </c>
      <c r="S2326" s="65">
        <f>IFERROR(IF(Ações!$B2326="","",VLOOKUP(Table_1[[#This Row],[AÇÕES]],'Dados Status Invest STOCKS'!A2312:AD2927,25)/100),0)</f>
        <v>0.61890000000000001</v>
      </c>
      <c r="T2326" s="67">
        <f>(1-Ações!$Q2326)*Ações!$R2326</f>
        <v>0.16750849818181815</v>
      </c>
      <c r="U2326" s="68">
        <f>IF(Ações!$S2326=0,Ações!$T2326,IF(Ações!$T2326=0,Ações!$S2326,AVERAGE(Ações!$S2326,Ações!$T2326)))</f>
        <v>0.39320424909090906</v>
      </c>
    </row>
    <row r="2327" spans="2:21" ht="15" customHeight="1" x14ac:dyDescent="0.2">
      <c r="B2327" s="63" t="str">
        <f>IFERROR('Dados Status Invest STOCKS'!A2314,"-")</f>
        <v>HURC</v>
      </c>
      <c r="C2327" s="45">
        <f>IFERROR((Ações!$D2327-Ações!$K2327)/Ações!$D2327,0)</f>
        <v>-2.278688524590164</v>
      </c>
      <c r="D2327" s="46">
        <f>(Ações!$O2327)/0.06</f>
        <v>9.3360500000000002</v>
      </c>
      <c r="E2327" s="47">
        <f>IFERROR((Ações!$F2327-Ações!$K2327)/Ações!$F2327,0)</f>
        <v>-6.41904325215122E-2</v>
      </c>
      <c r="F2327" s="46">
        <f>IF(OR(Ações!$N2327&lt;0,Ações!$M2327&lt;0),"",(22.5*Ações!$M2327*Ações!$N2327)^0.5)</f>
        <v>28.76364893402782</v>
      </c>
      <c r="G2327" s="47">
        <f>IFERROR((Ações!$H2327-Ações!$K2327)/Ações!$H2327,0)</f>
        <v>0</v>
      </c>
      <c r="H2327" s="48">
        <f>IFERROR(Ações!$I2327/(Ações!$P2327-Table_1[[#This Row],[CAGR LUCRO 5A]]),0)</f>
        <v>0</v>
      </c>
      <c r="I2327" s="48" t="str">
        <f>IF(Ações!$S2327&lt;0,"",Ações!$O2327*(1+Ações!$S2327))</f>
        <v/>
      </c>
      <c r="J2327" s="49">
        <f>IFERROR(IF(Ações!$B2327="","",(VLOOKUP(Table_1[[#This Row],[AÇÕES]],'Dados Status Invest STOCKS'!A2313:AD2928,4)/Table_1[[#This Row],[LPA]]))/100,0)</f>
        <v>0.29343137254901963</v>
      </c>
      <c r="K2327" s="64">
        <f>IFERROR(IF(Ações!$B2327="","",VLOOKUP(Table_1[[#This Row],[AÇÕES]],'Dados Status Invest STOCKS'!A2313:AD2928,2)),0)</f>
        <v>30.61</v>
      </c>
      <c r="L2327" s="65">
        <f>IFERROR(IF(Ações!$B2327="","",VLOOKUP(Table_1[[#This Row],[AÇÕES]],'Dados Status Invest STOCKS'!A2313:AD2928,3)/100),0)</f>
        <v>1.83E-2</v>
      </c>
      <c r="M2327" s="66">
        <f>IFERROR(IF(Ações!$B2327="","",VLOOKUP(Table_1[[#This Row],[AÇÕES]],'Dados Status Invest STOCKS'!A2313:AD2928,28)),0)</f>
        <v>1.02</v>
      </c>
      <c r="N2327" s="66">
        <f>IFERROR(IF(Ações!$B2327="","",VLOOKUP(Table_1[[#This Row],[AÇÕES]],'Dados Status Invest STOCKS'!A2313:AD2928,27)),0)</f>
        <v>36.049999999999997</v>
      </c>
      <c r="O2327" s="66">
        <f>IFERROR(IF(Ações!$L2327="","",Ações!$K2327*Ações!$L2327),0)</f>
        <v>0.56016299999999997</v>
      </c>
      <c r="P2327" s="67">
        <f t="shared" si="36"/>
        <v>0.06</v>
      </c>
      <c r="Q2327" s="67">
        <f>IFERROR(Ações!$O2327/Ações!$M2327,0)</f>
        <v>0.54917941176470586</v>
      </c>
      <c r="R2327" s="67">
        <f>IFERROR(IF(Ações!$B2327="","",VLOOKUP(Table_1[[#This Row],[AÇÕES]],'Dados Status Invest STOCKS'!A2313:AD2928,18)/100),0)</f>
        <v>2.8399999999999998E-2</v>
      </c>
      <c r="S2327" s="65">
        <f>IFERROR(IF(Ações!$B2327="","",VLOOKUP(Table_1[[#This Row],[AÇÕES]],'Dados Status Invest STOCKS'!A2313:AD2928,25)/100),0)</f>
        <v>-0.12640000000000001</v>
      </c>
      <c r="T2327" s="67">
        <f>(1-Ações!$Q2327)*Ações!$R2327</f>
        <v>1.2803304705882352E-2</v>
      </c>
      <c r="U2327" s="68">
        <f>IF(Ações!$S2327=0,Ações!$T2327,IF(Ações!$T2327=0,Ações!$S2327,AVERAGE(Ações!$S2327,Ações!$T2327)))</f>
        <v>-5.6798347647058829E-2</v>
      </c>
    </row>
    <row r="2328" spans="2:21" ht="15" customHeight="1" x14ac:dyDescent="0.2">
      <c r="B2328" s="63" t="str">
        <f>IFERROR('Dados Status Invest STOCKS'!A2315,"-")</f>
        <v>HURN</v>
      </c>
      <c r="C2328" s="45">
        <f>IFERROR((Ações!$D2328-Ações!$K2328)/Ações!$D2328,0)</f>
        <v>0</v>
      </c>
      <c r="D2328" s="46">
        <f>(Ações!$O2328)/0.06</f>
        <v>0</v>
      </c>
      <c r="E2328" s="47">
        <f>IFERROR((Ações!$F2328-Ações!$K2328)/Ações!$F2328,0)</f>
        <v>-0.86145347640206449</v>
      </c>
      <c r="F2328" s="46">
        <f>IF(OR(Ações!$N2328&lt;0,Ações!$M2328&lt;0),"",(22.5*Ações!$M2328*Ações!$N2328)^0.5)</f>
        <v>25.420995259824114</v>
      </c>
      <c r="G2328" s="47">
        <f>IFERROR((Ações!$H2328-Ações!$K2328)/Ações!$H2328,0)</f>
        <v>0</v>
      </c>
      <c r="H2328" s="48">
        <f>IFERROR(Ações!$I2328/(Ações!$P2328-Table_1[[#This Row],[CAGR LUCRO 5A]]),0)</f>
        <v>0</v>
      </c>
      <c r="I2328" s="48">
        <f>IF(Ações!$S2328&lt;0,"",Ações!$O2328*(1+Ações!$S2328))</f>
        <v>0</v>
      </c>
      <c r="J2328" s="49">
        <f>IFERROR(IF(Ações!$B2328="","",(VLOOKUP(Table_1[[#This Row],[AÇÕES]],'Dados Status Invest STOCKS'!A2314:AD2929,4)/Table_1[[#This Row],[LPA]]))/100,0)</f>
        <v>0.34076271186440676</v>
      </c>
      <c r="K2328" s="64">
        <f>IFERROR(IF(Ações!$B2328="","",VLOOKUP(Table_1[[#This Row],[AÇÕES]],'Dados Status Invest STOCKS'!A2314:AD2929,2)),0)</f>
        <v>47.32</v>
      </c>
      <c r="L2328" s="65">
        <f>IFERROR(IF(Ações!$B2328="","",VLOOKUP(Table_1[[#This Row],[AÇÕES]],'Dados Status Invest STOCKS'!A2314:AD2929,3)/100),0)</f>
        <v>0</v>
      </c>
      <c r="M2328" s="66">
        <f>IFERROR(IF(Ações!$B2328="","",VLOOKUP(Table_1[[#This Row],[AÇÕES]],'Dados Status Invest STOCKS'!A2314:AD2929,28)),0)</f>
        <v>1.18</v>
      </c>
      <c r="N2328" s="66">
        <f>IFERROR(IF(Ações!$B2328="","",VLOOKUP(Table_1[[#This Row],[AÇÕES]],'Dados Status Invest STOCKS'!A2314:AD2929,27)),0)</f>
        <v>24.34</v>
      </c>
      <c r="O2328" s="66">
        <f>IFERROR(IF(Ações!$L2328="","",Ações!$K2328*Ações!$L2328),0)</f>
        <v>0</v>
      </c>
      <c r="P2328" s="67">
        <f t="shared" si="36"/>
        <v>0.06</v>
      </c>
      <c r="Q2328" s="67">
        <f>IFERROR(Ações!$O2328/Ações!$M2328,0)</f>
        <v>0</v>
      </c>
      <c r="R2328" s="67">
        <f>IFERROR(IF(Ações!$B2328="","",VLOOKUP(Table_1[[#This Row],[AÇÕES]],'Dados Status Invest STOCKS'!A2314:AD2929,18)/100),0)</f>
        <v>4.8399999999999999E-2</v>
      </c>
      <c r="S2328" s="65">
        <f>IFERROR(IF(Ações!$B2328="","",VLOOKUP(Table_1[[#This Row],[AÇÕES]],'Dados Status Invest STOCKS'!A2314:AD2929,25)/100),0)</f>
        <v>0</v>
      </c>
      <c r="T2328" s="67">
        <f>(1-Ações!$Q2328)*Ações!$R2328</f>
        <v>4.8399999999999999E-2</v>
      </c>
      <c r="U2328" s="68">
        <f>IF(Ações!$S2328=0,Ações!$T2328,IF(Ações!$T2328=0,Ações!$S2328,AVERAGE(Ações!$S2328,Ações!$T2328)))</f>
        <v>4.8399999999999999E-2</v>
      </c>
    </row>
    <row r="2329" spans="2:21" ht="15" customHeight="1" x14ac:dyDescent="0.2">
      <c r="B2329" s="63" t="str">
        <f>IFERROR('Dados Status Invest STOCKS'!A2316,"-")</f>
        <v>HUSN</v>
      </c>
      <c r="C2329" s="45">
        <f>IFERROR((Ações!$D2329-Ações!$K2329)/Ações!$D2329,0)</f>
        <v>0</v>
      </c>
      <c r="D2329" s="46">
        <f>(Ações!$O2329)/0.06</f>
        <v>0</v>
      </c>
      <c r="E2329" s="47">
        <f>IFERROR((Ações!$F2329-Ações!$K2329)/Ações!$F2329,0)</f>
        <v>0.59262436077598801</v>
      </c>
      <c r="F2329" s="46">
        <f>IF(OR(Ações!$N2329&lt;0,Ações!$M2329&lt;0),"",(22.5*Ações!$M2329*Ações!$N2329)^0.5)</f>
        <v>5.5722526863020123</v>
      </c>
      <c r="G2329" s="47">
        <f>IFERROR((Ações!$H2329-Ações!$K2329)/Ações!$H2329,0)</f>
        <v>0</v>
      </c>
      <c r="H2329" s="48">
        <f>IFERROR(Ações!$I2329/(Ações!$P2329-Table_1[[#This Row],[CAGR LUCRO 5A]]),0)</f>
        <v>0</v>
      </c>
      <c r="I2329" s="48">
        <f>IF(Ações!$S2329&lt;0,"",Ações!$O2329*(1+Ações!$S2329))</f>
        <v>0</v>
      </c>
      <c r="J2329" s="49">
        <f>IFERROR(IF(Ações!$B2329="","",(VLOOKUP(Table_1[[#This Row],[AÇÕES]],'Dados Status Invest STOCKS'!A2315:AD2930,4)/Table_1[[#This Row],[LPA]]))/100,0)</f>
        <v>1.1956521739130435E-2</v>
      </c>
      <c r="K2329" s="64">
        <f>IFERROR(IF(Ações!$B2329="","",VLOOKUP(Table_1[[#This Row],[AÇÕES]],'Dados Status Invest STOCKS'!A2315:AD2930,2)),0)</f>
        <v>2.27</v>
      </c>
      <c r="L2329" s="65">
        <f>IFERROR(IF(Ações!$B2329="","",VLOOKUP(Table_1[[#This Row],[AÇÕES]],'Dados Status Invest STOCKS'!A2315:AD2930,3)/100),0)</f>
        <v>0</v>
      </c>
      <c r="M2329" s="66">
        <f>IFERROR(IF(Ações!$B2329="","",VLOOKUP(Table_1[[#This Row],[AÇÕES]],'Dados Status Invest STOCKS'!A2315:AD2930,28)),0)</f>
        <v>1.38</v>
      </c>
      <c r="N2329" s="66">
        <f>IFERROR(IF(Ações!$B2329="","",VLOOKUP(Table_1[[#This Row],[AÇÕES]],'Dados Status Invest STOCKS'!A2315:AD2930,27)),0)</f>
        <v>1</v>
      </c>
      <c r="O2329" s="66">
        <f>IFERROR(IF(Ações!$L2329="","",Ações!$K2329*Ações!$L2329),0)</f>
        <v>0</v>
      </c>
      <c r="P2329" s="67">
        <f t="shared" si="36"/>
        <v>0.06</v>
      </c>
      <c r="Q2329" s="67">
        <f>IFERROR(Ações!$O2329/Ações!$M2329,0)</f>
        <v>0</v>
      </c>
      <c r="R2329" s="67">
        <f>IFERROR(IF(Ações!$B2329="","",VLOOKUP(Table_1[[#This Row],[AÇÕES]],'Dados Status Invest STOCKS'!A2315:AD2930,18)/100),0)</f>
        <v>1.3763999999999998</v>
      </c>
      <c r="S2329" s="65">
        <f>IFERROR(IF(Ações!$B2329="","",VLOOKUP(Table_1[[#This Row],[AÇÕES]],'Dados Status Invest STOCKS'!A2315:AD2930,25)/100),0)</f>
        <v>0</v>
      </c>
      <c r="T2329" s="67">
        <f>(1-Ações!$Q2329)*Ações!$R2329</f>
        <v>1.3763999999999998</v>
      </c>
      <c r="U2329" s="68">
        <f>IF(Ações!$S2329=0,Ações!$T2329,IF(Ações!$T2329=0,Ações!$S2329,AVERAGE(Ações!$S2329,Ações!$T2329)))</f>
        <v>1.3763999999999998</v>
      </c>
    </row>
    <row r="2330" spans="2:21" ht="15" customHeight="1" x14ac:dyDescent="0.2">
      <c r="B2330" s="63" t="str">
        <f>IFERROR('Dados Status Invest STOCKS'!A2317,"-")</f>
        <v>HUYA</v>
      </c>
      <c r="C2330" s="45">
        <f>IFERROR((Ações!$D2330-Ações!$K2330)/Ações!$D2330,0)</f>
        <v>0</v>
      </c>
      <c r="D2330" s="46">
        <f>(Ações!$O2330)/0.06</f>
        <v>0</v>
      </c>
      <c r="E2330" s="47">
        <f>IFERROR((Ações!$F2330-Ações!$K2330)/Ações!$F2330,0)</f>
        <v>0.25884814900715991</v>
      </c>
      <c r="F2330" s="46">
        <f>IF(OR(Ações!$N2330&lt;0,Ações!$M2330&lt;0),"",(22.5*Ações!$M2330*Ações!$N2330)^0.5)</f>
        <v>9.2558630067649545</v>
      </c>
      <c r="G2330" s="47">
        <f>IFERROR((Ações!$H2330-Ações!$K2330)/Ações!$H2330,0)</f>
        <v>0</v>
      </c>
      <c r="H2330" s="48">
        <f>IFERROR(Ações!$I2330/(Ações!$P2330-Table_1[[#This Row],[CAGR LUCRO 5A]]),0)</f>
        <v>0</v>
      </c>
      <c r="I2330" s="48">
        <f>IF(Ações!$S2330&lt;0,"",Ações!$O2330*(1+Ações!$S2330))</f>
        <v>0</v>
      </c>
      <c r="J2330" s="49">
        <f>IFERROR(IF(Ações!$B2330="","",(VLOOKUP(Table_1[[#This Row],[AÇÕES]],'Dados Status Invest STOCKS'!A2316:AD2931,4)/Table_1[[#This Row],[LPA]]))/100,0)</f>
        <v>0.20947368421052634</v>
      </c>
      <c r="K2330" s="64">
        <f>IFERROR(IF(Ações!$B2330="","",VLOOKUP(Table_1[[#This Row],[AÇÕES]],'Dados Status Invest STOCKS'!A2316:AD2931,2)),0)</f>
        <v>6.86</v>
      </c>
      <c r="L2330" s="65">
        <f>IFERROR(IF(Ações!$B2330="","",VLOOKUP(Table_1[[#This Row],[AÇÕES]],'Dados Status Invest STOCKS'!A2316:AD2931,3)/100),0)</f>
        <v>0</v>
      </c>
      <c r="M2330" s="66">
        <f>IFERROR(IF(Ações!$B2330="","",VLOOKUP(Table_1[[#This Row],[AÇÕES]],'Dados Status Invest STOCKS'!A2316:AD2931,28)),0)</f>
        <v>0.56999999999999995</v>
      </c>
      <c r="N2330" s="66">
        <f>IFERROR(IF(Ações!$B2330="","",VLOOKUP(Table_1[[#This Row],[AÇÕES]],'Dados Status Invest STOCKS'!A2316:AD2931,27)),0)</f>
        <v>6.68</v>
      </c>
      <c r="O2330" s="66">
        <f>IFERROR(IF(Ações!$L2330="","",Ações!$K2330*Ações!$L2330),0)</f>
        <v>0</v>
      </c>
      <c r="P2330" s="67">
        <f t="shared" si="36"/>
        <v>0.06</v>
      </c>
      <c r="Q2330" s="67">
        <f>IFERROR(Ações!$O2330/Ações!$M2330,0)</f>
        <v>0</v>
      </c>
      <c r="R2330" s="67">
        <f>IFERROR(IF(Ações!$B2330="","",VLOOKUP(Table_1[[#This Row],[AÇÕES]],'Dados Status Invest STOCKS'!A2316:AD2931,18)/100),0)</f>
        <v>8.5999999999999993E-2</v>
      </c>
      <c r="S2330" s="65">
        <f>IFERROR(IF(Ações!$B2330="","",VLOOKUP(Table_1[[#This Row],[AÇÕES]],'Dados Status Invest STOCKS'!A2316:AD2931,25)/100),0)</f>
        <v>0</v>
      </c>
      <c r="T2330" s="67">
        <f>(1-Ações!$Q2330)*Ações!$R2330</f>
        <v>8.5999999999999993E-2</v>
      </c>
      <c r="U2330" s="68">
        <f>IF(Ações!$S2330=0,Ações!$T2330,IF(Ações!$T2330=0,Ações!$S2330,AVERAGE(Ações!$S2330,Ações!$T2330)))</f>
        <v>8.5999999999999993E-2</v>
      </c>
    </row>
    <row r="2331" spans="2:21" ht="15" customHeight="1" x14ac:dyDescent="0.2">
      <c r="B2331" s="63" t="str">
        <f>IFERROR('Dados Status Invest STOCKS'!A2318,"-")</f>
        <v>HVBC</v>
      </c>
      <c r="C2331" s="45">
        <f>IFERROR((Ações!$D2331-Ações!$K2331)/Ações!$D2331,0)</f>
        <v>0</v>
      </c>
      <c r="D2331" s="46">
        <f>(Ações!$O2331)/0.06</f>
        <v>0</v>
      </c>
      <c r="E2331" s="47">
        <f>IFERROR((Ações!$F2331-Ações!$K2331)/Ações!$F2331,0)</f>
        <v>0.39060289512837348</v>
      </c>
      <c r="F2331" s="46">
        <f>IF(OR(Ações!$N2331&lt;0,Ações!$M2331&lt;0),"",(22.5*Ações!$M2331*Ações!$N2331)^0.5)</f>
        <v>34.1156855419908</v>
      </c>
      <c r="G2331" s="47">
        <f>IFERROR((Ações!$H2331-Ações!$K2331)/Ações!$H2331,0)</f>
        <v>0</v>
      </c>
      <c r="H2331" s="48">
        <f>IFERROR(Ações!$I2331/(Ações!$P2331-Table_1[[#This Row],[CAGR LUCRO 5A]]),0)</f>
        <v>0</v>
      </c>
      <c r="I2331" s="48">
        <f>IF(Ações!$S2331&lt;0,"",Ações!$O2331*(1+Ações!$S2331))</f>
        <v>0</v>
      </c>
      <c r="J2331" s="49">
        <f>IFERROR(IF(Ações!$B2331="","",(VLOOKUP(Table_1[[#This Row],[AÇÕES]],'Dados Status Invest STOCKS'!A2317:AD2932,4)/Table_1[[#This Row],[LPA]]))/100,0)</f>
        <v>2.9320754716981132E-2</v>
      </c>
      <c r="K2331" s="64">
        <f>IFERROR(IF(Ações!$B2331="","",VLOOKUP(Table_1[[#This Row],[AÇÕES]],'Dados Status Invest STOCKS'!A2317:AD2932,2)),0)</f>
        <v>20.79</v>
      </c>
      <c r="L2331" s="65">
        <f>IFERROR(IF(Ações!$B2331="","",VLOOKUP(Table_1[[#This Row],[AÇÕES]],'Dados Status Invest STOCKS'!A2317:AD2932,3)/100),0)</f>
        <v>0</v>
      </c>
      <c r="M2331" s="66">
        <f>IFERROR(IF(Ações!$B2331="","",VLOOKUP(Table_1[[#This Row],[AÇÕES]],'Dados Status Invest STOCKS'!A2317:AD2932,28)),0)</f>
        <v>2.65</v>
      </c>
      <c r="N2331" s="66">
        <f>IFERROR(IF(Ações!$B2331="","",VLOOKUP(Table_1[[#This Row],[AÇÕES]],'Dados Status Invest STOCKS'!A2317:AD2932,27)),0)</f>
        <v>19.52</v>
      </c>
      <c r="O2331" s="66">
        <f>IFERROR(IF(Ações!$L2331="","",Ações!$K2331*Ações!$L2331),0)</f>
        <v>0</v>
      </c>
      <c r="P2331" s="67">
        <f t="shared" si="36"/>
        <v>0.06</v>
      </c>
      <c r="Q2331" s="67">
        <f>IFERROR(Ações!$O2331/Ações!$M2331,0)</f>
        <v>0</v>
      </c>
      <c r="R2331" s="67">
        <f>IFERROR(IF(Ações!$B2331="","",VLOOKUP(Table_1[[#This Row],[AÇÕES]],'Dados Status Invest STOCKS'!A2317:AD2932,18)/100),0)</f>
        <v>0.13570000000000002</v>
      </c>
      <c r="S2331" s="65">
        <f>IFERROR(IF(Ações!$B2331="","",VLOOKUP(Table_1[[#This Row],[AÇÕES]],'Dados Status Invest STOCKS'!A2317:AD2932,25)/100),0)</f>
        <v>0.41249999999999998</v>
      </c>
      <c r="T2331" s="67">
        <f>(1-Ações!$Q2331)*Ações!$R2331</f>
        <v>0.13570000000000002</v>
      </c>
      <c r="U2331" s="68">
        <f>IF(Ações!$S2331=0,Ações!$T2331,IF(Ações!$T2331=0,Ações!$S2331,AVERAGE(Ações!$S2331,Ações!$T2331)))</f>
        <v>0.27410000000000001</v>
      </c>
    </row>
    <row r="2332" spans="2:21" ht="15" customHeight="1" x14ac:dyDescent="0.2">
      <c r="B2332" s="63" t="str">
        <f>IFERROR('Dados Status Invest STOCKS'!A2319,"-")</f>
        <v>HVT</v>
      </c>
      <c r="C2332" s="45">
        <f>IFERROR((Ações!$D2332-Ações!$K2332)/Ações!$D2332,0)</f>
        <v>0.39879759519038072</v>
      </c>
      <c r="D2332" s="46">
        <f>(Ações!$O2332)/0.06</f>
        <v>49.517433333333329</v>
      </c>
      <c r="E2332" s="47">
        <f>IFERROR((Ações!$F2332-Ações!$K2332)/Ações!$F2332,0)</f>
        <v>0.31692077799245716</v>
      </c>
      <c r="F2332" s="46">
        <f>IF(OR(Ações!$N2332&lt;0,Ações!$M2332&lt;0),"",(22.5*Ações!$M2332*Ações!$N2332)^0.5)</f>
        <v>43.582060529534402</v>
      </c>
      <c r="G2332" s="47">
        <f>IFERROR((Ações!$H2332-Ações!$K2332)/Ações!$H2332,0)</f>
        <v>1.8882006123846005</v>
      </c>
      <c r="H2332" s="48">
        <f>IFERROR(Ações!$I2332/(Ações!$P2332-Table_1[[#This Row],[CAGR LUCRO 5A]]),0)</f>
        <v>-33.517202741028129</v>
      </c>
      <c r="I2332" s="48">
        <f>IF(Ações!$S2332&lt;0,"",Ações!$O2332*(1+Ações!$S2332))</f>
        <v>3.4556236025999998</v>
      </c>
      <c r="J2332" s="49">
        <f>IFERROR(IF(Ações!$B2332="","",(VLOOKUP(Table_1[[#This Row],[AÇÕES]],'Dados Status Invest STOCKS'!A2318:AD2933,4)/Table_1[[#This Row],[LPA]]))/100,0)</f>
        <v>1.1182170542635659E-2</v>
      </c>
      <c r="K2332" s="64">
        <f>IFERROR(IF(Ações!$B2332="","",VLOOKUP(Table_1[[#This Row],[AÇÕES]],'Dados Status Invest STOCKS'!A2318:AD2933,2)),0)</f>
        <v>29.77</v>
      </c>
      <c r="L2332" s="65">
        <f>IFERROR(IF(Ações!$B2332="","",VLOOKUP(Table_1[[#This Row],[AÇÕES]],'Dados Status Invest STOCKS'!A2318:AD2933,3)/100),0)</f>
        <v>9.98E-2</v>
      </c>
      <c r="M2332" s="66">
        <f>IFERROR(IF(Ações!$B2332="","",VLOOKUP(Table_1[[#This Row],[AÇÕES]],'Dados Status Invest STOCKS'!A2318:AD2933,28)),0)</f>
        <v>5.16</v>
      </c>
      <c r="N2332" s="66">
        <f>IFERROR(IF(Ações!$B2332="","",VLOOKUP(Table_1[[#This Row],[AÇÕES]],'Dados Status Invest STOCKS'!A2318:AD2933,27)),0)</f>
        <v>16.36</v>
      </c>
      <c r="O2332" s="66">
        <f>IFERROR(IF(Ações!$L2332="","",Ações!$K2332*Ações!$L2332),0)</f>
        <v>2.9710459999999999</v>
      </c>
      <c r="P2332" s="67">
        <f t="shared" si="36"/>
        <v>0.06</v>
      </c>
      <c r="Q2332" s="67">
        <f>IFERROR(Ações!$O2332/Ações!$M2332,0)</f>
        <v>0.57578410852713169</v>
      </c>
      <c r="R2332" s="67">
        <f>IFERROR(IF(Ações!$B2332="","",VLOOKUP(Table_1[[#This Row],[AÇÕES]],'Dados Status Invest STOCKS'!A2318:AD2933,18)/100),0)</f>
        <v>0.31530000000000002</v>
      </c>
      <c r="S2332" s="65">
        <f>IFERROR(IF(Ações!$B2332="","",VLOOKUP(Table_1[[#This Row],[AÇÕES]],'Dados Status Invest STOCKS'!A2318:AD2933,25)/100),0)</f>
        <v>0.16309999999999999</v>
      </c>
      <c r="T2332" s="67">
        <f>(1-Ações!$Q2332)*Ações!$R2332</f>
        <v>0.13375527058139539</v>
      </c>
      <c r="U2332" s="68">
        <f>IF(Ações!$S2332=0,Ações!$T2332,IF(Ações!$T2332=0,Ações!$S2332,AVERAGE(Ações!$S2332,Ações!$T2332)))</f>
        <v>0.14842763529069769</v>
      </c>
    </row>
    <row r="2333" spans="2:21" ht="15" customHeight="1" x14ac:dyDescent="0.2">
      <c r="B2333" s="63" t="str">
        <f>IFERROR('Dados Status Invest STOCKS'!A2320,"-")</f>
        <v>HVT-A</v>
      </c>
      <c r="C2333" s="45">
        <f>IFERROR((Ações!$D2333-Ações!$K2333)/Ações!$D2333,0)</f>
        <v>-0.93548387096774177</v>
      </c>
      <c r="D2333" s="46">
        <f>(Ações!$O2333)/0.06</f>
        <v>14.854166666666668</v>
      </c>
      <c r="E2333" s="47">
        <f>IFERROR((Ações!$F2333-Ações!$K2333)/Ações!$F2333,0)</f>
        <v>0.34032490316705216</v>
      </c>
      <c r="F2333" s="46">
        <f>IF(OR(Ações!$N2333&lt;0,Ações!$M2333&lt;0),"",(22.5*Ações!$M2333*Ações!$N2333)^0.5)</f>
        <v>43.582060529534402</v>
      </c>
      <c r="G2333" s="47">
        <f>IFERROR((Ações!$H2333-Ações!$K2333)/Ações!$H2333,0)</f>
        <v>3.8594329392252629</v>
      </c>
      <c r="H2333" s="48">
        <f>IFERROR(Ações!$I2333/(Ações!$P2333-Table_1[[#This Row],[CAGR LUCRO 5A]]),0)</f>
        <v>-10.054441076624638</v>
      </c>
      <c r="I2333" s="48">
        <f>IF(Ações!$S2333&lt;0,"",Ações!$O2333*(1+Ações!$S2333))</f>
        <v>1.0366128750000001</v>
      </c>
      <c r="J2333" s="49">
        <f>IFERROR(IF(Ações!$B2333="","",(VLOOKUP(Table_1[[#This Row],[AÇÕES]],'Dados Status Invest STOCKS'!A2319:AD2934,4)/Table_1[[#This Row],[LPA]]))/100,0)</f>
        <v>1.0794573643410852E-2</v>
      </c>
      <c r="K2333" s="64">
        <f>IFERROR(IF(Ações!$B2333="","",VLOOKUP(Table_1[[#This Row],[AÇÕES]],'Dados Status Invest STOCKS'!A2319:AD2934,2)),0)</f>
        <v>28.75</v>
      </c>
      <c r="L2333" s="65">
        <f>IFERROR(IF(Ações!$B2333="","",VLOOKUP(Table_1[[#This Row],[AÇÕES]],'Dados Status Invest STOCKS'!A2319:AD2934,3)/100),0)</f>
        <v>3.1E-2</v>
      </c>
      <c r="M2333" s="66">
        <f>IFERROR(IF(Ações!$B2333="","",VLOOKUP(Table_1[[#This Row],[AÇÕES]],'Dados Status Invest STOCKS'!A2319:AD2934,28)),0)</f>
        <v>5.16</v>
      </c>
      <c r="N2333" s="66">
        <f>IFERROR(IF(Ações!$B2333="","",VLOOKUP(Table_1[[#This Row],[AÇÕES]],'Dados Status Invest STOCKS'!A2319:AD2934,27)),0)</f>
        <v>16.36</v>
      </c>
      <c r="O2333" s="66">
        <f>IFERROR(IF(Ações!$L2333="","",Ações!$K2333*Ações!$L2333),0)</f>
        <v>0.89124999999999999</v>
      </c>
      <c r="P2333" s="67">
        <f t="shared" si="36"/>
        <v>0.06</v>
      </c>
      <c r="Q2333" s="67">
        <f>IFERROR(Ações!$O2333/Ações!$M2333,0)</f>
        <v>0.17272286821705427</v>
      </c>
      <c r="R2333" s="67">
        <f>IFERROR(IF(Ações!$B2333="","",VLOOKUP(Table_1[[#This Row],[AÇÕES]],'Dados Status Invest STOCKS'!A2319:AD2934,18)/100),0)</f>
        <v>0.31530000000000002</v>
      </c>
      <c r="S2333" s="65">
        <f>IFERROR(IF(Ações!$B2333="","",VLOOKUP(Table_1[[#This Row],[AÇÕES]],'Dados Status Invest STOCKS'!A2319:AD2934,25)/100),0)</f>
        <v>0.16309999999999999</v>
      </c>
      <c r="T2333" s="67">
        <f>(1-Ações!$Q2333)*Ações!$R2333</f>
        <v>0.2608404796511628</v>
      </c>
      <c r="U2333" s="68">
        <f>IF(Ações!$S2333=0,Ações!$T2333,IF(Ações!$T2333=0,Ações!$S2333,AVERAGE(Ações!$S2333,Ações!$T2333)))</f>
        <v>0.21197023982558139</v>
      </c>
    </row>
    <row r="2334" spans="2:21" ht="15" customHeight="1" x14ac:dyDescent="0.2">
      <c r="B2334" s="63" t="str">
        <f>IFERROR('Dados Status Invest STOCKS'!A2321,"-")</f>
        <v>HWBK</v>
      </c>
      <c r="C2334" s="45">
        <f>IFERROR((Ações!$D2334-Ações!$K2334)/Ações!$D2334,0)</f>
        <v>-1.6548672566371683</v>
      </c>
      <c r="D2334" s="46">
        <f>(Ações!$O2334)/0.06</f>
        <v>9.6803333333333317</v>
      </c>
      <c r="E2334" s="47">
        <f>IFERROR((Ações!$F2334-Ações!$K2334)/Ações!$F2334,0)</f>
        <v>0.34748787437618667</v>
      </c>
      <c r="F2334" s="46">
        <f>IF(OR(Ações!$N2334&lt;0,Ações!$M2334&lt;0),"",(22.5*Ações!$M2334*Ações!$N2334)^0.5)</f>
        <v>39.386241252498316</v>
      </c>
      <c r="G2334" s="47">
        <f>IFERROR((Ações!$H2334-Ações!$K2334)/Ações!$H2334,0)</f>
        <v>2.8786323556450903</v>
      </c>
      <c r="H2334" s="48">
        <f>IFERROR(Ações!$I2334/(Ações!$P2334-Table_1[[#This Row],[CAGR LUCRO 5A]]),0)</f>
        <v>-13.680164680851062</v>
      </c>
      <c r="I2334" s="48">
        <f>IF(Ações!$S2334&lt;0,"",Ações!$O2334*(1+Ações!$S2334))</f>
        <v>0.6429677399999999</v>
      </c>
      <c r="J2334" s="49">
        <f>IFERROR(IF(Ações!$B2334="","",(VLOOKUP(Table_1[[#This Row],[AÇÕES]],'Dados Status Invest STOCKS'!A2320:AD2935,4)/Table_1[[#This Row],[LPA]]))/100,0)</f>
        <v>2.3871951219512196E-2</v>
      </c>
      <c r="K2334" s="64">
        <f>IFERROR(IF(Ações!$B2334="","",VLOOKUP(Table_1[[#This Row],[AÇÕES]],'Dados Status Invest STOCKS'!A2320:AD2935,2)),0)</f>
        <v>25.7</v>
      </c>
      <c r="L2334" s="65">
        <f>IFERROR(IF(Ações!$B2334="","",VLOOKUP(Table_1[[#This Row],[AÇÕES]],'Dados Status Invest STOCKS'!A2320:AD2935,3)/100),0)</f>
        <v>2.2599999999999999E-2</v>
      </c>
      <c r="M2334" s="66">
        <f>IFERROR(IF(Ações!$B2334="","",VLOOKUP(Table_1[[#This Row],[AÇÕES]],'Dados Status Invest STOCKS'!A2320:AD2935,28)),0)</f>
        <v>3.28</v>
      </c>
      <c r="N2334" s="66">
        <f>IFERROR(IF(Ações!$B2334="","",VLOOKUP(Table_1[[#This Row],[AÇÕES]],'Dados Status Invest STOCKS'!A2320:AD2935,27)),0)</f>
        <v>21.02</v>
      </c>
      <c r="O2334" s="66">
        <f>IFERROR(IF(Ações!$L2334="","",Ações!$K2334*Ações!$L2334),0)</f>
        <v>0.58081999999999989</v>
      </c>
      <c r="P2334" s="67">
        <f t="shared" si="36"/>
        <v>0.06</v>
      </c>
      <c r="Q2334" s="67">
        <f>IFERROR(Ações!$O2334/Ações!$M2334,0)</f>
        <v>0.17707926829268292</v>
      </c>
      <c r="R2334" s="67">
        <f>IFERROR(IF(Ações!$B2334="","",VLOOKUP(Table_1[[#This Row],[AÇÕES]],'Dados Status Invest STOCKS'!A2320:AD2935,18)/100),0)</f>
        <v>0.15609999999999999</v>
      </c>
      <c r="S2334" s="65">
        <f>IFERROR(IF(Ações!$B2334="","",VLOOKUP(Table_1[[#This Row],[AÇÕES]],'Dados Status Invest STOCKS'!A2320:AD2935,25)/100),0)</f>
        <v>0.107</v>
      </c>
      <c r="T2334" s="67">
        <f>(1-Ações!$Q2334)*Ações!$R2334</f>
        <v>0.12845792621951219</v>
      </c>
      <c r="U2334" s="68">
        <f>IF(Ações!$S2334=0,Ações!$T2334,IF(Ações!$T2334=0,Ações!$S2334,AVERAGE(Ações!$S2334,Ações!$T2334)))</f>
        <v>0.11772896310975609</v>
      </c>
    </row>
    <row r="2335" spans="2:21" ht="15" customHeight="1" x14ac:dyDescent="0.2">
      <c r="B2335" s="63" t="str">
        <f>IFERROR('Dados Status Invest STOCKS'!A2322,"-")</f>
        <v>HWC</v>
      </c>
      <c r="C2335" s="45">
        <f>IFERROR((Ações!$D2335-Ações!$K2335)/Ações!$D2335,0)</f>
        <v>-2.0303030303030303</v>
      </c>
      <c r="D2335" s="46">
        <f>(Ações!$O2335)/0.06</f>
        <v>17.958600000000001</v>
      </c>
      <c r="E2335" s="47">
        <f>IFERROR((Ações!$F2335-Ações!$K2335)/Ações!$F2335,0)</f>
        <v>0.20160894413007216</v>
      </c>
      <c r="F2335" s="46">
        <f>IF(OR(Ações!$N2335&lt;0,Ações!$M2335&lt;0),"",(22.5*Ações!$M2335*Ações!$N2335)^0.5)</f>
        <v>68.162086235677961</v>
      </c>
      <c r="G2335" s="47">
        <f>IFERROR((Ações!$H2335-Ações!$K2335)/Ações!$H2335,0)</f>
        <v>-2.0303030303030303</v>
      </c>
      <c r="H2335" s="48">
        <f>IFERROR(Ações!$I2335/(Ações!$P2335-Table_1[[#This Row],[CAGR LUCRO 5A]]),0)</f>
        <v>17.958600000000001</v>
      </c>
      <c r="I2335" s="48">
        <f>IF(Ações!$S2335&lt;0,"",Ações!$O2335*(1+Ações!$S2335))</f>
        <v>1.0775159999999999</v>
      </c>
      <c r="J2335" s="49">
        <f>IFERROR(IF(Ações!$B2335="","",(VLOOKUP(Table_1[[#This Row],[AÇÕES]],'Dados Status Invest STOCKS'!A2321:AD2936,4)/Table_1[[#This Row],[LPA]]))/100,0)</f>
        <v>2.2287449392712547E-2</v>
      </c>
      <c r="K2335" s="64">
        <f>IFERROR(IF(Ações!$B2335="","",VLOOKUP(Table_1[[#This Row],[AÇÕES]],'Dados Status Invest STOCKS'!A2321:AD2936,2)),0)</f>
        <v>54.42</v>
      </c>
      <c r="L2335" s="65">
        <f>IFERROR(IF(Ações!$B2335="","",VLOOKUP(Table_1[[#This Row],[AÇÕES]],'Dados Status Invest STOCKS'!A2321:AD2936,3)/100),0)</f>
        <v>1.9799999999999998E-2</v>
      </c>
      <c r="M2335" s="66">
        <f>IFERROR(IF(Ações!$B2335="","",VLOOKUP(Table_1[[#This Row],[AÇÕES]],'Dados Status Invest STOCKS'!A2321:AD2936,28)),0)</f>
        <v>4.9400000000000004</v>
      </c>
      <c r="N2335" s="66">
        <f>IFERROR(IF(Ações!$B2335="","",VLOOKUP(Table_1[[#This Row],[AÇÕES]],'Dados Status Invest STOCKS'!A2321:AD2936,27)),0)</f>
        <v>41.8</v>
      </c>
      <c r="O2335" s="66">
        <f>IFERROR(IF(Ações!$L2335="","",Ações!$K2335*Ações!$L2335),0)</f>
        <v>1.0775159999999999</v>
      </c>
      <c r="P2335" s="67">
        <f t="shared" si="36"/>
        <v>0.06</v>
      </c>
      <c r="Q2335" s="67">
        <f>IFERROR(Ações!$O2335/Ações!$M2335,0)</f>
        <v>0.21812064777327933</v>
      </c>
      <c r="R2335" s="67">
        <f>IFERROR(IF(Ações!$B2335="","",VLOOKUP(Table_1[[#This Row],[AÇÕES]],'Dados Status Invest STOCKS'!A2321:AD2936,18)/100),0)</f>
        <v>0.1182</v>
      </c>
      <c r="S2335" s="65">
        <f>IFERROR(IF(Ações!$B2335="","",VLOOKUP(Table_1[[#This Row],[AÇÕES]],'Dados Status Invest STOCKS'!A2321:AD2936,25)/100),0)</f>
        <v>0</v>
      </c>
      <c r="T2335" s="67">
        <f>(1-Ações!$Q2335)*Ações!$R2335</f>
        <v>9.2418139433198376E-2</v>
      </c>
      <c r="U2335" s="68">
        <f>IF(Ações!$S2335=0,Ações!$T2335,IF(Ações!$T2335=0,Ações!$S2335,AVERAGE(Ações!$S2335,Ações!$T2335)))</f>
        <v>9.2418139433198376E-2</v>
      </c>
    </row>
    <row r="2336" spans="2:21" ht="15" customHeight="1" x14ac:dyDescent="0.2">
      <c r="B2336" s="63" t="str">
        <f>IFERROR('Dados Status Invest STOCKS'!A2323,"-")</f>
        <v>HWCC</v>
      </c>
      <c r="C2336" s="45">
        <f>IFERROR((Ações!$D2336-Ações!$K2336)/Ações!$D2336,0)</f>
        <v>0</v>
      </c>
      <c r="D2336" s="46">
        <f>(Ações!$O2336)/0.06</f>
        <v>0</v>
      </c>
      <c r="E2336" s="47">
        <f>IFERROR((Ações!$F2336-Ações!$K2336)/Ações!$F2336,0)</f>
        <v>0</v>
      </c>
      <c r="F2336" s="46" t="str">
        <f>IF(OR(Ações!$N2336&lt;0,Ações!$M2336&lt;0),"",(22.5*Ações!$M2336*Ações!$N2336)^0.5)</f>
        <v/>
      </c>
      <c r="G2336" s="47">
        <f>IFERROR((Ações!$H2336-Ações!$K2336)/Ações!$H2336,0)</f>
        <v>0</v>
      </c>
      <c r="H2336" s="48">
        <f>IFERROR(Ações!$I2336/(Ações!$P2336-Table_1[[#This Row],[CAGR LUCRO 5A]]),0)</f>
        <v>0</v>
      </c>
      <c r="I2336" s="48">
        <f>IF(Ações!$S2336&lt;0,"",Ações!$O2336*(1+Ações!$S2336))</f>
        <v>0</v>
      </c>
      <c r="J2336" s="49">
        <f>IFERROR(IF(Ações!$B2336="","",(VLOOKUP(Table_1[[#This Row],[AÇÕES]],'Dados Status Invest STOCKS'!A2322:AD2937,4)/Table_1[[#This Row],[LPA]]))/100,0)</f>
        <v>8.9610389610389612E-2</v>
      </c>
      <c r="K2336" s="64">
        <f>IFERROR(IF(Ações!$B2336="","",VLOOKUP(Table_1[[#This Row],[AÇÕES]],'Dados Status Invest STOCKS'!A2322:AD2937,2)),0)</f>
        <v>5.3</v>
      </c>
      <c r="L2336" s="65">
        <f>IFERROR(IF(Ações!$B2336="","",VLOOKUP(Table_1[[#This Row],[AÇÕES]],'Dados Status Invest STOCKS'!A2322:AD2937,3)/100),0)</f>
        <v>0</v>
      </c>
      <c r="M2336" s="66">
        <f>IFERROR(IF(Ações!$B2336="","",VLOOKUP(Table_1[[#This Row],[AÇÕES]],'Dados Status Invest STOCKS'!A2322:AD2937,28)),0)</f>
        <v>-0.77</v>
      </c>
      <c r="N2336" s="66">
        <f>IFERROR(IF(Ações!$B2336="","",VLOOKUP(Table_1[[#This Row],[AÇÕES]],'Dados Status Invest STOCKS'!A2322:AD2937,27)),0)</f>
        <v>5.46</v>
      </c>
      <c r="O2336" s="66">
        <f>IFERROR(IF(Ações!$L2336="","",Ações!$K2336*Ações!$L2336),0)</f>
        <v>0</v>
      </c>
      <c r="P2336" s="67">
        <f t="shared" si="36"/>
        <v>0.06</v>
      </c>
      <c r="Q2336" s="67">
        <f>IFERROR(Ações!$O2336/Ações!$M2336,0)</f>
        <v>0</v>
      </c>
      <c r="R2336" s="67">
        <f>IFERROR(IF(Ações!$B2336="","",VLOOKUP(Table_1[[#This Row],[AÇÕES]],'Dados Status Invest STOCKS'!A2322:AD2937,18)/100),0)</f>
        <v>-0.14069999999999999</v>
      </c>
      <c r="S2336" s="65">
        <f>IFERROR(IF(Ações!$B2336="","",VLOOKUP(Table_1[[#This Row],[AÇÕES]],'Dados Status Invest STOCKS'!A2322:AD2937,25)/100),0)</f>
        <v>0</v>
      </c>
      <c r="T2336" s="67">
        <f>(1-Ações!$Q2336)*Ações!$R2336</f>
        <v>-0.14069999999999999</v>
      </c>
      <c r="U2336" s="68">
        <f>IF(Ações!$S2336=0,Ações!$T2336,IF(Ações!$T2336=0,Ações!$S2336,AVERAGE(Ações!$S2336,Ações!$T2336)))</f>
        <v>-0.14069999999999999</v>
      </c>
    </row>
    <row r="2337" spans="2:21" ht="15" customHeight="1" x14ac:dyDescent="0.2">
      <c r="B2337" s="63" t="str">
        <f>IFERROR('Dados Status Invest STOCKS'!A2324,"-")</f>
        <v>HWCPL</v>
      </c>
      <c r="C2337" s="45">
        <f>IFERROR((Ações!$D2337-Ações!$K2337)/Ações!$D2337,0)</f>
        <v>-1.0134228187919461</v>
      </c>
      <c r="D2337" s="46">
        <f>(Ações!$O2337)/0.06</f>
        <v>12.416666666666668</v>
      </c>
      <c r="E2337" s="47">
        <f>IFERROR((Ações!$F2337-Ações!$K2337)/Ações!$F2337,0)</f>
        <v>0.63322718859338123</v>
      </c>
      <c r="F2337" s="46">
        <f>IF(OR(Ações!$N2337&lt;0,Ações!$M2337&lt;0),"",(22.5*Ações!$M2337*Ações!$N2337)^0.5)</f>
        <v>68.162086235677961</v>
      </c>
      <c r="G2337" s="47">
        <f>IFERROR((Ações!$H2337-Ações!$K2337)/Ações!$H2337,0)</f>
        <v>-1.0134228187919461</v>
      </c>
      <c r="H2337" s="48">
        <f>IFERROR(Ações!$I2337/(Ações!$P2337-Table_1[[#This Row],[CAGR LUCRO 5A]]),0)</f>
        <v>12.416666666666668</v>
      </c>
      <c r="I2337" s="48">
        <f>IF(Ações!$S2337&lt;0,"",Ações!$O2337*(1+Ações!$S2337))</f>
        <v>0.745</v>
      </c>
      <c r="J2337" s="49">
        <f>IFERROR(IF(Ações!$B2337="","",(VLOOKUP(Table_1[[#This Row],[AÇÕES]],'Dados Status Invest STOCKS'!A2323:AD2938,4)/Table_1[[#This Row],[LPA]]))/100,0)</f>
        <v>1.0242914979757083E-2</v>
      </c>
      <c r="K2337" s="64">
        <f>IFERROR(IF(Ações!$B2337="","",VLOOKUP(Table_1[[#This Row],[AÇÕES]],'Dados Status Invest STOCKS'!A2323:AD2938,2)),0)</f>
        <v>25</v>
      </c>
      <c r="L2337" s="65">
        <f>IFERROR(IF(Ações!$B2337="","",VLOOKUP(Table_1[[#This Row],[AÇÕES]],'Dados Status Invest STOCKS'!A2323:AD2938,3)/100),0)</f>
        <v>2.98E-2</v>
      </c>
      <c r="M2337" s="66">
        <f>IFERROR(IF(Ações!$B2337="","",VLOOKUP(Table_1[[#This Row],[AÇÕES]],'Dados Status Invest STOCKS'!A2323:AD2938,28)),0)</f>
        <v>4.9400000000000004</v>
      </c>
      <c r="N2337" s="66">
        <f>IFERROR(IF(Ações!$B2337="","",VLOOKUP(Table_1[[#This Row],[AÇÕES]],'Dados Status Invest STOCKS'!A2323:AD2938,27)),0)</f>
        <v>41.8</v>
      </c>
      <c r="O2337" s="66">
        <f>IFERROR(IF(Ações!$L2337="","",Ações!$K2337*Ações!$L2337),0)</f>
        <v>0.745</v>
      </c>
      <c r="P2337" s="67">
        <f t="shared" si="36"/>
        <v>0.06</v>
      </c>
      <c r="Q2337" s="67">
        <f>IFERROR(Ações!$O2337/Ações!$M2337,0)</f>
        <v>0.15080971659919026</v>
      </c>
      <c r="R2337" s="67">
        <f>IFERROR(IF(Ações!$B2337="","",VLOOKUP(Table_1[[#This Row],[AÇÕES]],'Dados Status Invest STOCKS'!A2323:AD2938,18)/100),0)</f>
        <v>0.1182</v>
      </c>
      <c r="S2337" s="65">
        <f>IFERROR(IF(Ações!$B2337="","",VLOOKUP(Table_1[[#This Row],[AÇÕES]],'Dados Status Invest STOCKS'!A2323:AD2938,25)/100),0)</f>
        <v>0</v>
      </c>
      <c r="T2337" s="67">
        <f>(1-Ações!$Q2337)*Ações!$R2337</f>
        <v>0.10037429149797571</v>
      </c>
      <c r="U2337" s="68">
        <f>IF(Ações!$S2337=0,Ações!$T2337,IF(Ações!$T2337=0,Ações!$S2337,AVERAGE(Ações!$S2337,Ações!$T2337)))</f>
        <v>0.10037429149797571</v>
      </c>
    </row>
    <row r="2338" spans="2:21" ht="15" customHeight="1" x14ac:dyDescent="0.2">
      <c r="B2338" s="63" t="str">
        <f>IFERROR('Dados Status Invest STOCKS'!A2325,"-")</f>
        <v>HWCPZ</v>
      </c>
      <c r="C2338" s="45">
        <f>IFERROR((Ações!$D2338-Ações!$K2338)/Ações!$D2338,0)</f>
        <v>-6.0070671378091731E-2</v>
      </c>
      <c r="D2338" s="46">
        <f>(Ações!$O2338)/0.06</f>
        <v>26.036000000000005</v>
      </c>
      <c r="E2338" s="47">
        <f>IFERROR((Ações!$F2338-Ações!$K2338)/Ações!$F2338,0)</f>
        <v>0.5950828162070928</v>
      </c>
      <c r="F2338" s="46">
        <f>IF(OR(Ações!$N2338&lt;0,Ações!$M2338&lt;0),"",(22.5*Ações!$M2338*Ações!$N2338)^0.5)</f>
        <v>68.162086235677961</v>
      </c>
      <c r="G2338" s="47">
        <f>IFERROR((Ações!$H2338-Ações!$K2338)/Ações!$H2338,0)</f>
        <v>-6.0070671378091731E-2</v>
      </c>
      <c r="H2338" s="48">
        <f>IFERROR(Ações!$I2338/(Ações!$P2338-Table_1[[#This Row],[CAGR LUCRO 5A]]),0)</f>
        <v>26.036000000000005</v>
      </c>
      <c r="I2338" s="48">
        <f>IF(Ações!$S2338&lt;0,"",Ações!$O2338*(1+Ações!$S2338))</f>
        <v>1.5621600000000002</v>
      </c>
      <c r="J2338" s="49">
        <f>IFERROR(IF(Ações!$B2338="","",(VLOOKUP(Table_1[[#This Row],[AÇÕES]],'Dados Status Invest STOCKS'!A2324:AD2939,4)/Table_1[[#This Row],[LPA]]))/100,0)</f>
        <v>1.131578947368421E-2</v>
      </c>
      <c r="K2338" s="64">
        <f>IFERROR(IF(Ações!$B2338="","",VLOOKUP(Table_1[[#This Row],[AÇÕES]],'Dados Status Invest STOCKS'!A2324:AD2939,2)),0)</f>
        <v>27.6</v>
      </c>
      <c r="L2338" s="65">
        <f>IFERROR(IF(Ações!$B2338="","",VLOOKUP(Table_1[[#This Row],[AÇÕES]],'Dados Status Invest STOCKS'!A2324:AD2939,3)/100),0)</f>
        <v>5.6600000000000004E-2</v>
      </c>
      <c r="M2338" s="66">
        <f>IFERROR(IF(Ações!$B2338="","",VLOOKUP(Table_1[[#This Row],[AÇÕES]],'Dados Status Invest STOCKS'!A2324:AD2939,28)),0)</f>
        <v>4.9400000000000004</v>
      </c>
      <c r="N2338" s="66">
        <f>IFERROR(IF(Ações!$B2338="","",VLOOKUP(Table_1[[#This Row],[AÇÕES]],'Dados Status Invest STOCKS'!A2324:AD2939,27)),0)</f>
        <v>41.8</v>
      </c>
      <c r="O2338" s="66">
        <f>IFERROR(IF(Ações!$L2338="","",Ações!$K2338*Ações!$L2338),0)</f>
        <v>1.5621600000000002</v>
      </c>
      <c r="P2338" s="67">
        <f t="shared" si="36"/>
        <v>0.06</v>
      </c>
      <c r="Q2338" s="67">
        <f>IFERROR(Ações!$O2338/Ações!$M2338,0)</f>
        <v>0.3162267206477733</v>
      </c>
      <c r="R2338" s="67">
        <f>IFERROR(IF(Ações!$B2338="","",VLOOKUP(Table_1[[#This Row],[AÇÕES]],'Dados Status Invest STOCKS'!A2324:AD2939,18)/100),0)</f>
        <v>0.1182</v>
      </c>
      <c r="S2338" s="65">
        <f>IFERROR(IF(Ações!$B2338="","",VLOOKUP(Table_1[[#This Row],[AÇÕES]],'Dados Status Invest STOCKS'!A2324:AD2939,25)/100),0)</f>
        <v>0</v>
      </c>
      <c r="T2338" s="67">
        <f>(1-Ações!$Q2338)*Ações!$R2338</f>
        <v>8.082200161943319E-2</v>
      </c>
      <c r="U2338" s="68">
        <f>IF(Ações!$S2338=0,Ações!$T2338,IF(Ações!$T2338=0,Ações!$S2338,AVERAGE(Ações!$S2338,Ações!$T2338)))</f>
        <v>8.082200161943319E-2</v>
      </c>
    </row>
    <row r="2339" spans="2:21" ht="15" customHeight="1" x14ac:dyDescent="0.2">
      <c r="B2339" s="63" t="str">
        <f>IFERROR('Dados Status Invest STOCKS'!A2326,"-")</f>
        <v>HWKN</v>
      </c>
      <c r="C2339" s="45">
        <f>IFERROR((Ações!$D2339-Ações!$K2339)/Ações!$D2339,0)</f>
        <v>-2.0927835051546393</v>
      </c>
      <c r="D2339" s="46">
        <f>(Ações!$O2339)/0.06</f>
        <v>12.477433333333334</v>
      </c>
      <c r="E2339" s="47">
        <f>IFERROR((Ações!$F2339-Ações!$K2339)/Ações!$F2339,0)</f>
        <v>-0.47450246214856823</v>
      </c>
      <c r="F2339" s="46">
        <f>IF(OR(Ações!$N2339&lt;0,Ações!$M2339&lt;0),"",(22.5*Ações!$M2339*Ações!$N2339)^0.5)</f>
        <v>26.171539885914239</v>
      </c>
      <c r="G2339" s="47">
        <f>IFERROR((Ações!$H2339-Ações!$K2339)/Ações!$H2339,0)</f>
        <v>6.1239828675034378</v>
      </c>
      <c r="H2339" s="48">
        <f>IFERROR(Ações!$I2339/(Ações!$P2339-Table_1[[#This Row],[CAGR LUCRO 5A]]),0)</f>
        <v>-7.5312507863247875</v>
      </c>
      <c r="I2339" s="48">
        <f>IF(Ações!$S2339&lt;0,"",Ações!$O2339*(1+Ações!$S2339))</f>
        <v>0.88115634200000004</v>
      </c>
      <c r="J2339" s="49">
        <f>IFERROR(IF(Ações!$B2339="","",(VLOOKUP(Table_1[[#This Row],[AÇÕES]],'Dados Status Invest STOCKS'!A2325:AD2940,4)/Table_1[[#This Row],[LPA]]))/100,0)</f>
        <v>7.5486725663716822E-2</v>
      </c>
      <c r="K2339" s="64">
        <f>IFERROR(IF(Ações!$B2339="","",VLOOKUP(Table_1[[#This Row],[AÇÕES]],'Dados Status Invest STOCKS'!A2325:AD2940,2)),0)</f>
        <v>38.590000000000003</v>
      </c>
      <c r="L2339" s="65">
        <f>IFERROR(IF(Ações!$B2339="","",VLOOKUP(Table_1[[#This Row],[AÇÕES]],'Dados Status Invest STOCKS'!A2325:AD2940,3)/100),0)</f>
        <v>1.9400000000000001E-2</v>
      </c>
      <c r="M2339" s="66">
        <f>IFERROR(IF(Ações!$B2339="","",VLOOKUP(Table_1[[#This Row],[AÇÕES]],'Dados Status Invest STOCKS'!A2325:AD2940,28)),0)</f>
        <v>2.2599999999999998</v>
      </c>
      <c r="N2339" s="66">
        <f>IFERROR(IF(Ações!$B2339="","",VLOOKUP(Table_1[[#This Row],[AÇÕES]],'Dados Status Invest STOCKS'!A2325:AD2940,27)),0)</f>
        <v>13.47</v>
      </c>
      <c r="O2339" s="66">
        <f>IFERROR(IF(Ações!$L2339="","",Ações!$K2339*Ações!$L2339),0)</f>
        <v>0.74864600000000003</v>
      </c>
      <c r="P2339" s="67">
        <f t="shared" si="36"/>
        <v>0.06</v>
      </c>
      <c r="Q2339" s="67">
        <f>IFERROR(Ações!$O2339/Ações!$M2339,0)</f>
        <v>0.33125929203539828</v>
      </c>
      <c r="R2339" s="67">
        <f>IFERROR(IF(Ações!$B2339="","",VLOOKUP(Table_1[[#This Row],[AÇÕES]],'Dados Status Invest STOCKS'!A2325:AD2940,18)/100),0)</f>
        <v>0.16800000000000001</v>
      </c>
      <c r="S2339" s="65">
        <f>IFERROR(IF(Ações!$B2339="","",VLOOKUP(Table_1[[#This Row],[AÇÕES]],'Dados Status Invest STOCKS'!A2325:AD2940,25)/100),0)</f>
        <v>0.17699999999999999</v>
      </c>
      <c r="T2339" s="67">
        <f>(1-Ações!$Q2339)*Ações!$R2339</f>
        <v>0.1123484389380531</v>
      </c>
      <c r="U2339" s="68">
        <f>IF(Ações!$S2339=0,Ações!$T2339,IF(Ações!$T2339=0,Ações!$S2339,AVERAGE(Ações!$S2339,Ações!$T2339)))</f>
        <v>0.14467421946902653</v>
      </c>
    </row>
    <row r="2340" spans="2:21" ht="15" customHeight="1" x14ac:dyDescent="0.2">
      <c r="B2340" s="63" t="str">
        <f>IFERROR('Dados Status Invest STOCKS'!A2327,"-")</f>
        <v>HWM</v>
      </c>
      <c r="C2340" s="45">
        <f>IFERROR((Ações!$D2340-Ações!$K2340)/Ações!$D2340,0)</f>
        <v>-49.000000000000007</v>
      </c>
      <c r="D2340" s="46">
        <f>(Ações!$O2340)/0.06</f>
        <v>0.65639999999999998</v>
      </c>
      <c r="E2340" s="47">
        <f>IFERROR((Ações!$F2340-Ações!$K2340)/Ações!$F2340,0)</f>
        <v>-1.9200339914159947</v>
      </c>
      <c r="F2340" s="46">
        <f>IF(OR(Ações!$N2340&lt;0,Ações!$M2340&lt;0),"",(22.5*Ações!$M2340*Ações!$N2340)^0.5)</f>
        <v>11.239595188439841</v>
      </c>
      <c r="G2340" s="47">
        <f>IFERROR((Ações!$H2340-Ações!$K2340)/Ações!$H2340,0)</f>
        <v>-49.000000000000007</v>
      </c>
      <c r="H2340" s="48">
        <f>IFERROR(Ações!$I2340/(Ações!$P2340-Table_1[[#This Row],[CAGR LUCRO 5A]]),0)</f>
        <v>0.65639999999999998</v>
      </c>
      <c r="I2340" s="48">
        <f>IF(Ações!$S2340&lt;0,"",Ações!$O2340*(1+Ações!$S2340))</f>
        <v>3.9383999999999995E-2</v>
      </c>
      <c r="J2340" s="49">
        <f>IFERROR(IF(Ações!$B2340="","",(VLOOKUP(Table_1[[#This Row],[AÇÕES]],'Dados Status Invest STOCKS'!A2326:AD2941,4)/Table_1[[#This Row],[LPA]]))/100,0)</f>
        <v>0.72910447761194019</v>
      </c>
      <c r="K2340" s="64">
        <f>IFERROR(IF(Ações!$B2340="","",VLOOKUP(Table_1[[#This Row],[AÇÕES]],'Dados Status Invest STOCKS'!A2326:AD2941,2)),0)</f>
        <v>32.82</v>
      </c>
      <c r="L2340" s="65">
        <f>IFERROR(IF(Ações!$B2340="","",VLOOKUP(Table_1[[#This Row],[AÇÕES]],'Dados Status Invest STOCKS'!A2326:AD2941,3)/100),0)</f>
        <v>1.1999999999999999E-3</v>
      </c>
      <c r="M2340" s="66">
        <f>IFERROR(IF(Ações!$B2340="","",VLOOKUP(Table_1[[#This Row],[AÇÕES]],'Dados Status Invest STOCKS'!A2326:AD2941,28)),0)</f>
        <v>0.67</v>
      </c>
      <c r="N2340" s="66">
        <f>IFERROR(IF(Ações!$B2340="","",VLOOKUP(Table_1[[#This Row],[AÇÕES]],'Dados Status Invest STOCKS'!A2326:AD2941,27)),0)</f>
        <v>8.3800000000000008</v>
      </c>
      <c r="O2340" s="66">
        <f>IFERROR(IF(Ações!$L2340="","",Ações!$K2340*Ações!$L2340),0)</f>
        <v>3.9383999999999995E-2</v>
      </c>
      <c r="P2340" s="67">
        <f t="shared" si="36"/>
        <v>0.06</v>
      </c>
      <c r="Q2340" s="67">
        <f>IFERROR(Ações!$O2340/Ações!$M2340,0)</f>
        <v>5.8782089552238799E-2</v>
      </c>
      <c r="R2340" s="67">
        <f>IFERROR(IF(Ações!$B2340="","",VLOOKUP(Table_1[[#This Row],[AÇÕES]],'Dados Status Invest STOCKS'!A2326:AD2941,18)/100),0)</f>
        <v>8.0199999999999994E-2</v>
      </c>
      <c r="S2340" s="65">
        <f>IFERROR(IF(Ações!$B2340="","",VLOOKUP(Table_1[[#This Row],[AÇÕES]],'Dados Status Invest STOCKS'!A2326:AD2941,25)/100),0)</f>
        <v>0</v>
      </c>
      <c r="T2340" s="67">
        <f>(1-Ações!$Q2340)*Ações!$R2340</f>
        <v>7.5485676417910444E-2</v>
      </c>
      <c r="U2340" s="68">
        <f>IF(Ações!$S2340=0,Ações!$T2340,IF(Ações!$T2340=0,Ações!$S2340,AVERAGE(Ações!$S2340,Ações!$T2340)))</f>
        <v>7.5485676417910444E-2</v>
      </c>
    </row>
    <row r="2341" spans="2:21" ht="15" customHeight="1" x14ac:dyDescent="0.2">
      <c r="B2341" s="63" t="str">
        <f>IFERROR('Dados Status Invest STOCKS'!A2328,"-")</f>
        <v>HX</v>
      </c>
      <c r="C2341" s="45">
        <f>IFERROR((Ações!$D2341-Ações!$K2341)/Ações!$D2341,0)</f>
        <v>0</v>
      </c>
      <c r="D2341" s="46">
        <f>(Ações!$O2341)/0.06</f>
        <v>0</v>
      </c>
      <c r="E2341" s="47">
        <f>IFERROR((Ações!$F2341-Ações!$K2341)/Ações!$F2341,0)</f>
        <v>0</v>
      </c>
      <c r="F2341" s="46" t="str">
        <f>IF(OR(Ações!$N2341&lt;0,Ações!$M2341&lt;0),"",(22.5*Ações!$M2341*Ações!$N2341)^0.5)</f>
        <v/>
      </c>
      <c r="G2341" s="47">
        <f>IFERROR((Ações!$H2341-Ações!$K2341)/Ações!$H2341,0)</f>
        <v>0</v>
      </c>
      <c r="H2341" s="48">
        <f>IFERROR(Ações!$I2341/(Ações!$P2341-Table_1[[#This Row],[CAGR LUCRO 5A]]),0)</f>
        <v>0</v>
      </c>
      <c r="I2341" s="48">
        <f>IF(Ações!$S2341&lt;0,"",Ações!$O2341*(1+Ações!$S2341))</f>
        <v>0</v>
      </c>
      <c r="J2341" s="49">
        <f>IFERROR(IF(Ações!$B2341="","",(VLOOKUP(Table_1[[#This Row],[AÇÕES]],'Dados Status Invest STOCKS'!A2327:AD2942,4)/Table_1[[#This Row],[LPA]]))/100,0)</f>
        <v>0.09</v>
      </c>
      <c r="K2341" s="64">
        <f>IFERROR(IF(Ações!$B2341="","",VLOOKUP(Table_1[[#This Row],[AÇÕES]],'Dados Status Invest STOCKS'!A2327:AD2942,2)),0)</f>
        <v>2.2400000000000002</v>
      </c>
      <c r="L2341" s="65">
        <f>IFERROR(IF(Ações!$B2341="","",VLOOKUP(Table_1[[#This Row],[AÇÕES]],'Dados Status Invest STOCKS'!A2327:AD2942,3)/100),0)</f>
        <v>0</v>
      </c>
      <c r="M2341" s="66">
        <f>IFERROR(IF(Ações!$B2341="","",VLOOKUP(Table_1[[#This Row],[AÇÕES]],'Dados Status Invest STOCKS'!A2327:AD2942,28)),0)</f>
        <v>-0.5</v>
      </c>
      <c r="N2341" s="66">
        <f>IFERROR(IF(Ações!$B2341="","",VLOOKUP(Table_1[[#This Row],[AÇÕES]],'Dados Status Invest STOCKS'!A2327:AD2942,27)),0)</f>
        <v>0.55000000000000004</v>
      </c>
      <c r="O2341" s="66">
        <f>IFERROR(IF(Ações!$L2341="","",Ações!$K2341*Ações!$L2341),0)</f>
        <v>0</v>
      </c>
      <c r="P2341" s="67">
        <f t="shared" si="36"/>
        <v>0.06</v>
      </c>
      <c r="Q2341" s="67">
        <f>IFERROR(Ações!$O2341/Ações!$M2341,0)</f>
        <v>0</v>
      </c>
      <c r="R2341" s="67">
        <f>IFERROR(IF(Ações!$B2341="","",VLOOKUP(Table_1[[#This Row],[AÇÕES]],'Dados Status Invest STOCKS'!A2327:AD2942,18)/100),0)</f>
        <v>-0.89840000000000009</v>
      </c>
      <c r="S2341" s="65">
        <f>IFERROR(IF(Ações!$B2341="","",VLOOKUP(Table_1[[#This Row],[AÇÕES]],'Dados Status Invest STOCKS'!A2327:AD2942,25)/100),0)</f>
        <v>0</v>
      </c>
      <c r="T2341" s="67">
        <f>(1-Ações!$Q2341)*Ações!$R2341</f>
        <v>-0.89840000000000009</v>
      </c>
      <c r="U2341" s="68">
        <f>IF(Ações!$S2341=0,Ações!$T2341,IF(Ações!$T2341=0,Ações!$S2341,AVERAGE(Ações!$S2341,Ações!$T2341)))</f>
        <v>-0.89840000000000009</v>
      </c>
    </row>
    <row r="2342" spans="2:21" ht="15" customHeight="1" x14ac:dyDescent="0.2">
      <c r="B2342" s="63" t="str">
        <f>IFERROR('Dados Status Invest STOCKS'!A2329,"-")</f>
        <v>HXL</v>
      </c>
      <c r="C2342" s="45">
        <f>IFERROR((Ações!$D2342-Ações!$K2342)/Ações!$D2342,0)</f>
        <v>0</v>
      </c>
      <c r="D2342" s="46">
        <f>(Ações!$O2342)/0.06</f>
        <v>0</v>
      </c>
      <c r="E2342" s="47">
        <f>IFERROR((Ações!$F2342-Ações!$K2342)/Ações!$F2342,0)</f>
        <v>0</v>
      </c>
      <c r="F2342" s="46" t="str">
        <f>IF(OR(Ações!$N2342&lt;0,Ações!$M2342&lt;0),"",(22.5*Ações!$M2342*Ações!$N2342)^0.5)</f>
        <v/>
      </c>
      <c r="G2342" s="47">
        <f>IFERROR((Ações!$H2342-Ações!$K2342)/Ações!$H2342,0)</f>
        <v>0</v>
      </c>
      <c r="H2342" s="48">
        <f>IFERROR(Ações!$I2342/(Ações!$P2342-Table_1[[#This Row],[CAGR LUCRO 5A]]),0)</f>
        <v>0</v>
      </c>
      <c r="I2342" s="48" t="str">
        <f>IF(Ações!$S2342&lt;0,"",Ações!$O2342*(1+Ações!$S2342))</f>
        <v/>
      </c>
      <c r="J2342" s="49">
        <f>IFERROR(IF(Ações!$B2342="","",(VLOOKUP(Table_1[[#This Row],[AÇÕES]],'Dados Status Invest STOCKS'!A2328:AD2943,4)/Table_1[[#This Row],[LPA]]))/100,0)</f>
        <v>7.7238461538461536</v>
      </c>
      <c r="K2342" s="64">
        <f>IFERROR(IF(Ações!$B2342="","",VLOOKUP(Table_1[[#This Row],[AÇÕES]],'Dados Status Invest STOCKS'!A2328:AD2943,2)),0)</f>
        <v>53.14</v>
      </c>
      <c r="L2342" s="65">
        <f>IFERROR(IF(Ações!$B2342="","",VLOOKUP(Table_1[[#This Row],[AÇÕES]],'Dados Status Invest STOCKS'!A2328:AD2943,3)/100),0)</f>
        <v>0</v>
      </c>
      <c r="M2342" s="66">
        <f>IFERROR(IF(Ações!$B2342="","",VLOOKUP(Table_1[[#This Row],[AÇÕES]],'Dados Status Invest STOCKS'!A2328:AD2943,28)),0)</f>
        <v>-0.26</v>
      </c>
      <c r="N2342" s="66">
        <f>IFERROR(IF(Ações!$B2342="","",VLOOKUP(Table_1[[#This Row],[AÇÕES]],'Dados Status Invest STOCKS'!A2328:AD2943,27)),0)</f>
        <v>17.809999999999999</v>
      </c>
      <c r="O2342" s="66">
        <f>IFERROR(IF(Ações!$L2342="","",Ações!$K2342*Ações!$L2342),0)</f>
        <v>0</v>
      </c>
      <c r="P2342" s="67">
        <f t="shared" si="36"/>
        <v>0.06</v>
      </c>
      <c r="Q2342" s="67">
        <f>IFERROR(Ações!$O2342/Ações!$M2342,0)</f>
        <v>0</v>
      </c>
      <c r="R2342" s="67">
        <f>IFERROR(IF(Ações!$B2342="","",VLOOKUP(Table_1[[#This Row],[AÇÕES]],'Dados Status Invest STOCKS'!A2328:AD2943,18)/100),0)</f>
        <v>-1.49E-2</v>
      </c>
      <c r="S2342" s="65">
        <f>IFERROR(IF(Ações!$B2342="","",VLOOKUP(Table_1[[#This Row],[AÇÕES]],'Dados Status Invest STOCKS'!A2328:AD2943,25)/100),0)</f>
        <v>-0.33140000000000003</v>
      </c>
      <c r="T2342" s="67">
        <f>(1-Ações!$Q2342)*Ações!$R2342</f>
        <v>-1.49E-2</v>
      </c>
      <c r="U2342" s="68">
        <f>IF(Ações!$S2342=0,Ações!$T2342,IF(Ações!$T2342=0,Ações!$S2342,AVERAGE(Ações!$S2342,Ações!$T2342)))</f>
        <v>-0.17315000000000003</v>
      </c>
    </row>
    <row r="2343" spans="2:21" ht="15" customHeight="1" x14ac:dyDescent="0.2">
      <c r="B2343" s="63" t="str">
        <f>IFERROR('Dados Status Invest STOCKS'!A2330,"-")</f>
        <v>HY</v>
      </c>
      <c r="C2343" s="45">
        <f>IFERROR((Ações!$D2343-Ações!$K2343)/Ações!$D2343,0)</f>
        <v>-0.96721311475409821</v>
      </c>
      <c r="D2343" s="46">
        <f>(Ações!$O2343)/0.06</f>
        <v>21.395750000000003</v>
      </c>
      <c r="E2343" s="47">
        <f>IFERROR((Ações!$F2343-Ações!$K2343)/Ações!$F2343,0)</f>
        <v>0</v>
      </c>
      <c r="F2343" s="46" t="str">
        <f>IF(OR(Ações!$N2343&lt;0,Ações!$M2343&lt;0),"",(22.5*Ações!$M2343*Ações!$N2343)^0.5)</f>
        <v/>
      </c>
      <c r="G2343" s="47">
        <f>IFERROR((Ações!$H2343-Ações!$K2343)/Ações!$H2343,0)</f>
        <v>0</v>
      </c>
      <c r="H2343" s="48">
        <f>IFERROR(Ações!$I2343/(Ações!$P2343-Table_1[[#This Row],[CAGR LUCRO 5A]]),0)</f>
        <v>0</v>
      </c>
      <c r="I2343" s="48" t="str">
        <f>IF(Ações!$S2343&lt;0,"",Ações!$O2343*(1+Ações!$S2343))</f>
        <v/>
      </c>
      <c r="J2343" s="49">
        <f>IFERROR(IF(Ações!$B2343="","",(VLOOKUP(Table_1[[#This Row],[AÇÕES]],'Dados Status Invest STOCKS'!A2329:AD2944,4)/Table_1[[#This Row],[LPA]]))/100,0)</f>
        <v>3.7232142857142853E-2</v>
      </c>
      <c r="K2343" s="64">
        <f>IFERROR(IF(Ações!$B2343="","",VLOOKUP(Table_1[[#This Row],[AÇÕES]],'Dados Status Invest STOCKS'!A2329:AD2944,2)),0)</f>
        <v>42.09</v>
      </c>
      <c r="L2343" s="65">
        <f>IFERROR(IF(Ações!$B2343="","",VLOOKUP(Table_1[[#This Row],[AÇÕES]],'Dados Status Invest STOCKS'!A2329:AD2944,3)/100),0)</f>
        <v>3.0499999999999999E-2</v>
      </c>
      <c r="M2343" s="66">
        <f>IFERROR(IF(Ações!$B2343="","",VLOOKUP(Table_1[[#This Row],[AÇÕES]],'Dados Status Invest STOCKS'!A2329:AD2944,28)),0)</f>
        <v>-3.36</v>
      </c>
      <c r="N2343" s="66">
        <f>IFERROR(IF(Ações!$B2343="","",VLOOKUP(Table_1[[#This Row],[AÇÕES]],'Dados Status Invest STOCKS'!A2329:AD2944,27)),0)</f>
        <v>28.29</v>
      </c>
      <c r="O2343" s="66">
        <f>IFERROR(IF(Ações!$L2343="","",Ações!$K2343*Ações!$L2343),0)</f>
        <v>1.2837450000000001</v>
      </c>
      <c r="P2343" s="67">
        <f t="shared" si="36"/>
        <v>0.06</v>
      </c>
      <c r="Q2343" s="67">
        <f>IFERROR(Ações!$O2343/Ações!$M2343,0)</f>
        <v>-0.38206696428571435</v>
      </c>
      <c r="R2343" s="67">
        <f>IFERROR(IF(Ações!$B2343="","",VLOOKUP(Table_1[[#This Row],[AÇÕES]],'Dados Status Invest STOCKS'!A2329:AD2944,18)/100),0)</f>
        <v>-0.11890000000000001</v>
      </c>
      <c r="S2343" s="65">
        <f>IFERROR(IF(Ações!$B2343="","",VLOOKUP(Table_1[[#This Row],[AÇÕES]],'Dados Status Invest STOCKS'!A2329:AD2944,25)/100),0)</f>
        <v>-0.13059999999999999</v>
      </c>
      <c r="T2343" s="67">
        <f>(1-Ações!$Q2343)*Ações!$R2343</f>
        <v>-0.16432776205357144</v>
      </c>
      <c r="U2343" s="68">
        <f>IF(Ações!$S2343=0,Ações!$T2343,IF(Ações!$T2343=0,Ações!$S2343,AVERAGE(Ações!$S2343,Ações!$T2343)))</f>
        <v>-0.1474638810267857</v>
      </c>
    </row>
    <row r="2344" spans="2:21" ht="15" customHeight="1" x14ac:dyDescent="0.2">
      <c r="B2344" s="63" t="str">
        <f>IFERROR('Dados Status Invest STOCKS'!A2331,"-")</f>
        <v>HYFM</v>
      </c>
      <c r="C2344" s="45">
        <f>IFERROR((Ações!$D2344-Ações!$K2344)/Ações!$D2344,0)</f>
        <v>0</v>
      </c>
      <c r="D2344" s="46">
        <f>(Ações!$O2344)/0.06</f>
        <v>0</v>
      </c>
      <c r="E2344" s="47">
        <f>IFERROR((Ações!$F2344-Ações!$K2344)/Ações!$F2344,0)</f>
        <v>-0.89859456745596467</v>
      </c>
      <c r="F2344" s="46">
        <f>IF(OR(Ações!$N2344&lt;0,Ações!$M2344&lt;0),"",(22.5*Ações!$M2344*Ações!$N2344)^0.5)</f>
        <v>10.444567966172656</v>
      </c>
      <c r="G2344" s="47">
        <f>IFERROR((Ações!$H2344-Ações!$K2344)/Ações!$H2344,0)</f>
        <v>0</v>
      </c>
      <c r="H2344" s="48">
        <f>IFERROR(Ações!$I2344/(Ações!$P2344-Table_1[[#This Row],[CAGR LUCRO 5A]]),0)</f>
        <v>0</v>
      </c>
      <c r="I2344" s="48">
        <f>IF(Ações!$S2344&lt;0,"",Ações!$O2344*(1+Ações!$S2344))</f>
        <v>0</v>
      </c>
      <c r="J2344" s="49">
        <f>IFERROR(IF(Ações!$B2344="","",(VLOOKUP(Table_1[[#This Row],[AÇÕES]],'Dados Status Invest STOCKS'!A2330:AD2945,4)/Table_1[[#This Row],[LPA]]))/100,0)</f>
        <v>1.7235294117647058</v>
      </c>
      <c r="K2344" s="64">
        <f>IFERROR(IF(Ações!$B2344="","",VLOOKUP(Table_1[[#This Row],[AÇÕES]],'Dados Status Invest STOCKS'!A2330:AD2945,2)),0)</f>
        <v>19.829999999999998</v>
      </c>
      <c r="L2344" s="65">
        <f>IFERROR(IF(Ações!$B2344="","",VLOOKUP(Table_1[[#This Row],[AÇÕES]],'Dados Status Invest STOCKS'!A2330:AD2945,3)/100),0)</f>
        <v>0</v>
      </c>
      <c r="M2344" s="66">
        <f>IFERROR(IF(Ações!$B2344="","",VLOOKUP(Table_1[[#This Row],[AÇÕES]],'Dados Status Invest STOCKS'!A2330:AD2945,28)),0)</f>
        <v>0.34</v>
      </c>
      <c r="N2344" s="66">
        <f>IFERROR(IF(Ações!$B2344="","",VLOOKUP(Table_1[[#This Row],[AÇÕES]],'Dados Status Invest STOCKS'!A2330:AD2945,27)),0)</f>
        <v>14.26</v>
      </c>
      <c r="O2344" s="66">
        <f>IFERROR(IF(Ações!$L2344="","",Ações!$K2344*Ações!$L2344),0)</f>
        <v>0</v>
      </c>
      <c r="P2344" s="67">
        <f t="shared" si="36"/>
        <v>0.06</v>
      </c>
      <c r="Q2344" s="67">
        <f>IFERROR(Ações!$O2344/Ações!$M2344,0)</f>
        <v>0</v>
      </c>
      <c r="R2344" s="67">
        <f>IFERROR(IF(Ações!$B2344="","",VLOOKUP(Table_1[[#This Row],[AÇÕES]],'Dados Status Invest STOCKS'!A2330:AD2945,18)/100),0)</f>
        <v>2.3700000000000002E-2</v>
      </c>
      <c r="S2344" s="65">
        <f>IFERROR(IF(Ações!$B2344="","",VLOOKUP(Table_1[[#This Row],[AÇÕES]],'Dados Status Invest STOCKS'!A2330:AD2945,25)/100),0)</f>
        <v>0</v>
      </c>
      <c r="T2344" s="67">
        <f>(1-Ações!$Q2344)*Ações!$R2344</f>
        <v>2.3700000000000002E-2</v>
      </c>
      <c r="U2344" s="68">
        <f>IF(Ações!$S2344=0,Ações!$T2344,IF(Ações!$T2344=0,Ações!$S2344,AVERAGE(Ações!$S2344,Ações!$T2344)))</f>
        <v>2.3700000000000002E-2</v>
      </c>
    </row>
    <row r="2345" spans="2:21" ht="15" customHeight="1" x14ac:dyDescent="0.2">
      <c r="B2345" s="63" t="str">
        <f>IFERROR('Dados Status Invest STOCKS'!A2332,"-")</f>
        <v>HYLN</v>
      </c>
      <c r="C2345" s="45">
        <f>IFERROR((Ações!$D2345-Ações!$K2345)/Ações!$D2345,0)</f>
        <v>0</v>
      </c>
      <c r="D2345" s="46">
        <f>(Ações!$O2345)/0.06</f>
        <v>0</v>
      </c>
      <c r="E2345" s="47">
        <f>IFERROR((Ações!$F2345-Ações!$K2345)/Ações!$F2345,0)</f>
        <v>0</v>
      </c>
      <c r="F2345" s="46" t="str">
        <f>IF(OR(Ações!$N2345&lt;0,Ações!$M2345&lt;0),"",(22.5*Ações!$M2345*Ações!$N2345)^0.5)</f>
        <v/>
      </c>
      <c r="G2345" s="47">
        <f>IFERROR((Ações!$H2345-Ações!$K2345)/Ações!$H2345,0)</f>
        <v>0</v>
      </c>
      <c r="H2345" s="48">
        <f>IFERROR(Ações!$I2345/(Ações!$P2345-Table_1[[#This Row],[CAGR LUCRO 5A]]),0)</f>
        <v>0</v>
      </c>
      <c r="I2345" s="48">
        <f>IF(Ações!$S2345&lt;0,"",Ações!$O2345*(1+Ações!$S2345))</f>
        <v>0</v>
      </c>
      <c r="J2345" s="49">
        <f>IFERROR(IF(Ações!$B2345="","",(VLOOKUP(Table_1[[#This Row],[AÇÕES]],'Dados Status Invest STOCKS'!A2331:AD2946,4)/Table_1[[#This Row],[LPA]]))/100,0)</f>
        <v>0.12655172413793103</v>
      </c>
      <c r="K2345" s="64">
        <f>IFERROR(IF(Ações!$B2345="","",VLOOKUP(Table_1[[#This Row],[AÇÕES]],'Dados Status Invest STOCKS'!A2331:AD2946,2)),0)</f>
        <v>4.24</v>
      </c>
      <c r="L2345" s="65">
        <f>IFERROR(IF(Ações!$B2345="","",VLOOKUP(Table_1[[#This Row],[AÇÕES]],'Dados Status Invest STOCKS'!A2331:AD2946,3)/100),0)</f>
        <v>0</v>
      </c>
      <c r="M2345" s="66">
        <f>IFERROR(IF(Ações!$B2345="","",VLOOKUP(Table_1[[#This Row],[AÇÕES]],'Dados Status Invest STOCKS'!A2331:AD2946,28)),0)</f>
        <v>-0.57999999999999996</v>
      </c>
      <c r="N2345" s="66">
        <f>IFERROR(IF(Ações!$B2345="","",VLOOKUP(Table_1[[#This Row],[AÇÕES]],'Dados Status Invest STOCKS'!A2331:AD2946,27)),0)</f>
        <v>3.36</v>
      </c>
      <c r="O2345" s="66">
        <f>IFERROR(IF(Ações!$L2345="","",Ações!$K2345*Ações!$L2345),0)</f>
        <v>0</v>
      </c>
      <c r="P2345" s="67">
        <f t="shared" si="36"/>
        <v>0.06</v>
      </c>
      <c r="Q2345" s="67">
        <f>IFERROR(Ações!$O2345/Ações!$M2345,0)</f>
        <v>0</v>
      </c>
      <c r="R2345" s="67">
        <f>IFERROR(IF(Ações!$B2345="","",VLOOKUP(Table_1[[#This Row],[AÇÕES]],'Dados Status Invest STOCKS'!A2331:AD2946,18)/100),0)</f>
        <v>-0.17309999999999998</v>
      </c>
      <c r="S2345" s="65">
        <f>IFERROR(IF(Ações!$B2345="","",VLOOKUP(Table_1[[#This Row],[AÇÕES]],'Dados Status Invest STOCKS'!A2331:AD2946,25)/100),0)</f>
        <v>0</v>
      </c>
      <c r="T2345" s="67">
        <f>(1-Ações!$Q2345)*Ações!$R2345</f>
        <v>-0.17309999999999998</v>
      </c>
      <c r="U2345" s="68">
        <f>IF(Ações!$S2345=0,Ações!$T2345,IF(Ações!$T2345=0,Ações!$S2345,AVERAGE(Ações!$S2345,Ações!$T2345)))</f>
        <v>-0.17309999999999998</v>
      </c>
    </row>
    <row r="2346" spans="2:21" ht="15" customHeight="1" x14ac:dyDescent="0.2">
      <c r="B2346" s="63" t="str">
        <f>IFERROR('Dados Status Invest STOCKS'!A2333,"-")</f>
        <v>HYMC</v>
      </c>
      <c r="C2346" s="45">
        <f>IFERROR((Ações!$D2346-Ações!$K2346)/Ações!$D2346,0)</f>
        <v>0</v>
      </c>
      <c r="D2346" s="46">
        <f>(Ações!$O2346)/0.06</f>
        <v>0</v>
      </c>
      <c r="E2346" s="47">
        <f>IFERROR((Ações!$F2346-Ações!$K2346)/Ações!$F2346,0)</f>
        <v>0</v>
      </c>
      <c r="F2346" s="46" t="str">
        <f>IF(OR(Ações!$N2346&lt;0,Ações!$M2346&lt;0),"",(22.5*Ações!$M2346*Ações!$N2346)^0.5)</f>
        <v/>
      </c>
      <c r="G2346" s="47">
        <f>IFERROR((Ações!$H2346-Ações!$K2346)/Ações!$H2346,0)</f>
        <v>0</v>
      </c>
      <c r="H2346" s="48">
        <f>IFERROR(Ações!$I2346/(Ações!$P2346-Table_1[[#This Row],[CAGR LUCRO 5A]]),0)</f>
        <v>0</v>
      </c>
      <c r="I2346" s="48">
        <f>IF(Ações!$S2346&lt;0,"",Ações!$O2346*(1+Ações!$S2346))</f>
        <v>0</v>
      </c>
      <c r="J2346" s="49">
        <f>IFERROR(IF(Ações!$B2346="","",(VLOOKUP(Table_1[[#This Row],[AÇÕES]],'Dados Status Invest STOCKS'!A2332:AD2947,4)/Table_1[[#This Row],[LPA]]))/100,0)</f>
        <v>4.4000000000000003E-3</v>
      </c>
      <c r="K2346" s="64">
        <f>IFERROR(IF(Ações!$B2346="","",VLOOKUP(Table_1[[#This Row],[AÇÕES]],'Dados Status Invest STOCKS'!A2332:AD2947,2)),0)</f>
        <v>0.44</v>
      </c>
      <c r="L2346" s="65">
        <f>IFERROR(IF(Ações!$B2346="","",VLOOKUP(Table_1[[#This Row],[AÇÕES]],'Dados Status Invest STOCKS'!A2332:AD2947,3)/100),0)</f>
        <v>0</v>
      </c>
      <c r="M2346" s="66">
        <f>IFERROR(IF(Ações!$B2346="","",VLOOKUP(Table_1[[#This Row],[AÇÕES]],'Dados Status Invest STOCKS'!A2332:AD2947,28)),0)</f>
        <v>-1</v>
      </c>
      <c r="N2346" s="66">
        <f>IFERROR(IF(Ações!$B2346="","",VLOOKUP(Table_1[[#This Row],[AÇÕES]],'Dados Status Invest STOCKS'!A2332:AD2947,27)),0)</f>
        <v>-0.36</v>
      </c>
      <c r="O2346" s="66">
        <f>IFERROR(IF(Ações!$L2346="","",Ações!$K2346*Ações!$L2346),0)</f>
        <v>0</v>
      </c>
      <c r="P2346" s="67">
        <f t="shared" si="36"/>
        <v>0.06</v>
      </c>
      <c r="Q2346" s="67">
        <f>IFERROR(Ações!$O2346/Ações!$M2346,0)</f>
        <v>0</v>
      </c>
      <c r="R2346" s="67">
        <f>IFERROR(IF(Ações!$B2346="","",VLOOKUP(Table_1[[#This Row],[AÇÕES]],'Dados Status Invest STOCKS'!A2332:AD2947,18)/100),0)</f>
        <v>-2.7933999999999997</v>
      </c>
      <c r="S2346" s="65">
        <f>IFERROR(IF(Ações!$B2346="","",VLOOKUP(Table_1[[#This Row],[AÇÕES]],'Dados Status Invest STOCKS'!A2332:AD2947,25)/100),0)</f>
        <v>0</v>
      </c>
      <c r="T2346" s="67">
        <f>(1-Ações!$Q2346)*Ações!$R2346</f>
        <v>-2.7933999999999997</v>
      </c>
      <c r="U2346" s="68">
        <f>IF(Ações!$S2346=0,Ações!$T2346,IF(Ações!$T2346=0,Ações!$S2346,AVERAGE(Ações!$S2346,Ações!$T2346)))</f>
        <v>-2.7933999999999997</v>
      </c>
    </row>
    <row r="2347" spans="2:21" ht="15" customHeight="1" x14ac:dyDescent="0.2">
      <c r="B2347" s="63" t="str">
        <f>IFERROR('Dados Status Invest STOCKS'!A2334,"-")</f>
        <v>HYMCW</v>
      </c>
      <c r="C2347" s="45">
        <f>IFERROR((Ações!$D2347-Ações!$K2347)/Ações!$D2347,0)</f>
        <v>0</v>
      </c>
      <c r="D2347" s="46">
        <f>(Ações!$O2347)/0.06</f>
        <v>0</v>
      </c>
      <c r="E2347" s="47">
        <f>IFERROR((Ações!$F2347-Ações!$K2347)/Ações!$F2347,0)</f>
        <v>0</v>
      </c>
      <c r="F2347" s="46" t="str">
        <f>IF(OR(Ações!$N2347&lt;0,Ações!$M2347&lt;0),"",(22.5*Ações!$M2347*Ações!$N2347)^0.5)</f>
        <v/>
      </c>
      <c r="G2347" s="47">
        <f>IFERROR((Ações!$H2347-Ações!$K2347)/Ações!$H2347,0)</f>
        <v>0</v>
      </c>
      <c r="H2347" s="48">
        <f>IFERROR(Ações!$I2347/(Ações!$P2347-Table_1[[#This Row],[CAGR LUCRO 5A]]),0)</f>
        <v>0</v>
      </c>
      <c r="I2347" s="48">
        <f>IF(Ações!$S2347&lt;0,"",Ações!$O2347*(1+Ações!$S2347))</f>
        <v>0</v>
      </c>
      <c r="J2347" s="49">
        <f>IFERROR(IF(Ações!$B2347="","",(VLOOKUP(Table_1[[#This Row],[AÇÕES]],'Dados Status Invest STOCKS'!A2333:AD2948,4)/Table_1[[#This Row],[LPA]]))/100,0)</f>
        <v>5.9999999999999995E-4</v>
      </c>
      <c r="K2347" s="64">
        <f>IFERROR(IF(Ações!$B2347="","",VLOOKUP(Table_1[[#This Row],[AÇÕES]],'Dados Status Invest STOCKS'!A2333:AD2948,2)),0)</f>
        <v>0.06</v>
      </c>
      <c r="L2347" s="65">
        <f>IFERROR(IF(Ações!$B2347="","",VLOOKUP(Table_1[[#This Row],[AÇÕES]],'Dados Status Invest STOCKS'!A2333:AD2948,3)/100),0)</f>
        <v>0</v>
      </c>
      <c r="M2347" s="66">
        <f>IFERROR(IF(Ações!$B2347="","",VLOOKUP(Table_1[[#This Row],[AÇÕES]],'Dados Status Invest STOCKS'!A2333:AD2948,28)),0)</f>
        <v>-1</v>
      </c>
      <c r="N2347" s="66">
        <f>IFERROR(IF(Ações!$B2347="","",VLOOKUP(Table_1[[#This Row],[AÇÕES]],'Dados Status Invest STOCKS'!A2333:AD2948,27)),0)</f>
        <v>-0.36</v>
      </c>
      <c r="O2347" s="66">
        <f>IFERROR(IF(Ações!$L2347="","",Ações!$K2347*Ações!$L2347),0)</f>
        <v>0</v>
      </c>
      <c r="P2347" s="67">
        <f t="shared" si="36"/>
        <v>0.06</v>
      </c>
      <c r="Q2347" s="67">
        <f>IFERROR(Ações!$O2347/Ações!$M2347,0)</f>
        <v>0</v>
      </c>
      <c r="R2347" s="67">
        <f>IFERROR(IF(Ações!$B2347="","",VLOOKUP(Table_1[[#This Row],[AÇÕES]],'Dados Status Invest STOCKS'!A2333:AD2948,18)/100),0)</f>
        <v>-2.7933999999999997</v>
      </c>
      <c r="S2347" s="65">
        <f>IFERROR(IF(Ações!$B2347="","",VLOOKUP(Table_1[[#This Row],[AÇÕES]],'Dados Status Invest STOCKS'!A2333:AD2948,25)/100),0)</f>
        <v>0</v>
      </c>
      <c r="T2347" s="67">
        <f>(1-Ações!$Q2347)*Ações!$R2347</f>
        <v>-2.7933999999999997</v>
      </c>
      <c r="U2347" s="68">
        <f>IF(Ações!$S2347=0,Ações!$T2347,IF(Ações!$T2347=0,Ações!$S2347,AVERAGE(Ações!$S2347,Ações!$T2347)))</f>
        <v>-2.7933999999999997</v>
      </c>
    </row>
    <row r="2348" spans="2:21" ht="15" customHeight="1" x14ac:dyDescent="0.2">
      <c r="B2348" s="63" t="str">
        <f>IFERROR('Dados Status Invest STOCKS'!A2335,"-")</f>
        <v>HYMCZ</v>
      </c>
      <c r="C2348" s="45">
        <f>IFERROR((Ações!$D2348-Ações!$K2348)/Ações!$D2348,0)</f>
        <v>0</v>
      </c>
      <c r="D2348" s="46">
        <f>(Ações!$O2348)/0.06</f>
        <v>0</v>
      </c>
      <c r="E2348" s="47">
        <f>IFERROR((Ações!$F2348-Ações!$K2348)/Ações!$F2348,0)</f>
        <v>0</v>
      </c>
      <c r="F2348" s="46" t="str">
        <f>IF(OR(Ações!$N2348&lt;0,Ações!$M2348&lt;0),"",(22.5*Ações!$M2348*Ações!$N2348)^0.5)</f>
        <v/>
      </c>
      <c r="G2348" s="47">
        <f>IFERROR((Ações!$H2348-Ações!$K2348)/Ações!$H2348,0)</f>
        <v>0</v>
      </c>
      <c r="H2348" s="48">
        <f>IFERROR(Ações!$I2348/(Ações!$P2348-Table_1[[#This Row],[CAGR LUCRO 5A]]),0)</f>
        <v>0</v>
      </c>
      <c r="I2348" s="48">
        <f>IF(Ações!$S2348&lt;0,"",Ações!$O2348*(1+Ações!$S2348))</f>
        <v>0</v>
      </c>
      <c r="J2348" s="49">
        <f>IFERROR(IF(Ações!$B2348="","",(VLOOKUP(Table_1[[#This Row],[AÇÕES]],'Dados Status Invest STOCKS'!A2334:AD2949,4)/Table_1[[#This Row],[LPA]]))/100,0)</f>
        <v>1.5E-3</v>
      </c>
      <c r="K2348" s="64">
        <f>IFERROR(IF(Ações!$B2348="","",VLOOKUP(Table_1[[#This Row],[AÇÕES]],'Dados Status Invest STOCKS'!A2334:AD2949,2)),0)</f>
        <v>0.15</v>
      </c>
      <c r="L2348" s="65">
        <f>IFERROR(IF(Ações!$B2348="","",VLOOKUP(Table_1[[#This Row],[AÇÕES]],'Dados Status Invest STOCKS'!A2334:AD2949,3)/100),0)</f>
        <v>0</v>
      </c>
      <c r="M2348" s="66">
        <f>IFERROR(IF(Ações!$B2348="","",VLOOKUP(Table_1[[#This Row],[AÇÕES]],'Dados Status Invest STOCKS'!A2334:AD2949,28)),0)</f>
        <v>-1</v>
      </c>
      <c r="N2348" s="66">
        <f>IFERROR(IF(Ações!$B2348="","",VLOOKUP(Table_1[[#This Row],[AÇÕES]],'Dados Status Invest STOCKS'!A2334:AD2949,27)),0)</f>
        <v>-0.36</v>
      </c>
      <c r="O2348" s="66">
        <f>IFERROR(IF(Ações!$L2348="","",Ações!$K2348*Ações!$L2348),0)</f>
        <v>0</v>
      </c>
      <c r="P2348" s="67">
        <f t="shared" si="36"/>
        <v>0.06</v>
      </c>
      <c r="Q2348" s="67">
        <f>IFERROR(Ações!$O2348/Ações!$M2348,0)</f>
        <v>0</v>
      </c>
      <c r="R2348" s="67">
        <f>IFERROR(IF(Ações!$B2348="","",VLOOKUP(Table_1[[#This Row],[AÇÕES]],'Dados Status Invest STOCKS'!A2334:AD2949,18)/100),0)</f>
        <v>-2.7933999999999997</v>
      </c>
      <c r="S2348" s="65">
        <f>IFERROR(IF(Ações!$B2348="","",VLOOKUP(Table_1[[#This Row],[AÇÕES]],'Dados Status Invest STOCKS'!A2334:AD2949,25)/100),0)</f>
        <v>0</v>
      </c>
      <c r="T2348" s="67">
        <f>(1-Ações!$Q2348)*Ações!$R2348</f>
        <v>-2.7933999999999997</v>
      </c>
      <c r="U2348" s="68">
        <f>IF(Ações!$S2348=0,Ações!$T2348,IF(Ações!$T2348=0,Ações!$S2348,AVERAGE(Ações!$S2348,Ações!$T2348)))</f>
        <v>-2.7933999999999997</v>
      </c>
    </row>
    <row r="2349" spans="2:21" ht="15" customHeight="1" x14ac:dyDescent="0.2">
      <c r="B2349" s="63" t="str">
        <f>IFERROR('Dados Status Invest STOCKS'!A2336,"-")</f>
        <v>HYRE</v>
      </c>
      <c r="C2349" s="45">
        <f>IFERROR((Ações!$D2349-Ações!$K2349)/Ações!$D2349,0)</f>
        <v>0</v>
      </c>
      <c r="D2349" s="46">
        <f>(Ações!$O2349)/0.06</f>
        <v>0</v>
      </c>
      <c r="E2349" s="47">
        <f>IFERROR((Ações!$F2349-Ações!$K2349)/Ações!$F2349,0)</f>
        <v>0</v>
      </c>
      <c r="F2349" s="46" t="str">
        <f>IF(OR(Ações!$N2349&lt;0,Ações!$M2349&lt;0),"",(22.5*Ações!$M2349*Ações!$N2349)^0.5)</f>
        <v/>
      </c>
      <c r="G2349" s="47">
        <f>IFERROR((Ações!$H2349-Ações!$K2349)/Ações!$H2349,0)</f>
        <v>0</v>
      </c>
      <c r="H2349" s="48">
        <f>IFERROR(Ações!$I2349/(Ações!$P2349-Table_1[[#This Row],[CAGR LUCRO 5A]]),0)</f>
        <v>0</v>
      </c>
      <c r="I2349" s="48">
        <f>IF(Ações!$S2349&lt;0,"",Ações!$O2349*(1+Ações!$S2349))</f>
        <v>0</v>
      </c>
      <c r="J2349" s="49">
        <f>IFERROR(IF(Ações!$B2349="","",(VLOOKUP(Table_1[[#This Row],[AÇÕES]],'Dados Status Invest STOCKS'!A2335:AD2950,4)/Table_1[[#This Row],[LPA]]))/100,0)</f>
        <v>2.0687022900763359E-2</v>
      </c>
      <c r="K2349" s="64">
        <f>IFERROR(IF(Ações!$B2349="","",VLOOKUP(Table_1[[#This Row],[AÇÕES]],'Dados Status Invest STOCKS'!A2335:AD2950,2)),0)</f>
        <v>3.55</v>
      </c>
      <c r="L2349" s="65">
        <f>IFERROR(IF(Ações!$B2349="","",VLOOKUP(Table_1[[#This Row],[AÇÕES]],'Dados Status Invest STOCKS'!A2335:AD2950,3)/100),0)</f>
        <v>0</v>
      </c>
      <c r="M2349" s="66">
        <f>IFERROR(IF(Ações!$B2349="","",VLOOKUP(Table_1[[#This Row],[AÇÕES]],'Dados Status Invest STOCKS'!A2335:AD2950,28)),0)</f>
        <v>-1.31</v>
      </c>
      <c r="N2349" s="66">
        <f>IFERROR(IF(Ações!$B2349="","",VLOOKUP(Table_1[[#This Row],[AÇÕES]],'Dados Status Invest STOCKS'!A2335:AD2950,27)),0)</f>
        <v>0.36</v>
      </c>
      <c r="O2349" s="66">
        <f>IFERROR(IF(Ações!$L2349="","",Ações!$K2349*Ações!$L2349),0)</f>
        <v>0</v>
      </c>
      <c r="P2349" s="67">
        <f t="shared" si="36"/>
        <v>0.06</v>
      </c>
      <c r="Q2349" s="67">
        <f>IFERROR(Ações!$O2349/Ações!$M2349,0)</f>
        <v>0</v>
      </c>
      <c r="R2349" s="67">
        <f>IFERROR(IF(Ações!$B2349="","",VLOOKUP(Table_1[[#This Row],[AÇÕES]],'Dados Status Invest STOCKS'!A2335:AD2950,18)/100),0)</f>
        <v>-3.6697000000000002</v>
      </c>
      <c r="S2349" s="65">
        <f>IFERROR(IF(Ações!$B2349="","",VLOOKUP(Table_1[[#This Row],[AÇÕES]],'Dados Status Invest STOCKS'!A2335:AD2950,25)/100),0)</f>
        <v>0</v>
      </c>
      <c r="T2349" s="67">
        <f>(1-Ações!$Q2349)*Ações!$R2349</f>
        <v>-3.6697000000000002</v>
      </c>
      <c r="U2349" s="68">
        <f>IF(Ações!$S2349=0,Ações!$T2349,IF(Ações!$T2349=0,Ações!$S2349,AVERAGE(Ações!$S2349,Ações!$T2349)))</f>
        <v>-3.6697000000000002</v>
      </c>
    </row>
    <row r="2350" spans="2:21" ht="15" customHeight="1" x14ac:dyDescent="0.2">
      <c r="B2350" s="63" t="str">
        <f>IFERROR('Dados Status Invest STOCKS'!A2337,"-")</f>
        <v>HZAC</v>
      </c>
      <c r="C2350" s="45">
        <f>IFERROR((Ações!$D2350-Ações!$K2350)/Ações!$D2350,0)</f>
        <v>0</v>
      </c>
      <c r="D2350" s="46">
        <f>(Ações!$O2350)/0.06</f>
        <v>0</v>
      </c>
      <c r="E2350" s="47">
        <f>IFERROR((Ações!$F2350-Ações!$K2350)/Ações!$F2350,0)</f>
        <v>0</v>
      </c>
      <c r="F2350" s="46" t="str">
        <f>IF(OR(Ações!$N2350&lt;0,Ações!$M2350&lt;0),"",(22.5*Ações!$M2350*Ações!$N2350)^0.5)</f>
        <v/>
      </c>
      <c r="G2350" s="47">
        <f>IFERROR((Ações!$H2350-Ações!$K2350)/Ações!$H2350,0)</f>
        <v>0</v>
      </c>
      <c r="H2350" s="48">
        <f>IFERROR(Ações!$I2350/(Ações!$P2350-Table_1[[#This Row],[CAGR LUCRO 5A]]),0)</f>
        <v>0</v>
      </c>
      <c r="I2350" s="48">
        <f>IF(Ações!$S2350&lt;0,"",Ações!$O2350*(1+Ações!$S2350))</f>
        <v>0</v>
      </c>
      <c r="J2350" s="49">
        <f>IFERROR(IF(Ações!$B2350="","",(VLOOKUP(Table_1[[#This Row],[AÇÕES]],'Dados Status Invest STOCKS'!A2336:AD2951,4)/Table_1[[#This Row],[LPA]]))/100,0)</f>
        <v>4.1569767441860465E-2</v>
      </c>
      <c r="K2350" s="64">
        <f>IFERROR(IF(Ações!$B2350="","",VLOOKUP(Table_1[[#This Row],[AÇÕES]],'Dados Status Invest STOCKS'!A2336:AD2951,2)),0)</f>
        <v>12.29</v>
      </c>
      <c r="L2350" s="65">
        <f>IFERROR(IF(Ações!$B2350="","",VLOOKUP(Table_1[[#This Row],[AÇÕES]],'Dados Status Invest STOCKS'!A2336:AD2951,3)/100),0)</f>
        <v>0</v>
      </c>
      <c r="M2350" s="66">
        <f>IFERROR(IF(Ações!$B2350="","",VLOOKUP(Table_1[[#This Row],[AÇÕES]],'Dados Status Invest STOCKS'!A2336:AD2951,28)),0)</f>
        <v>-1.72</v>
      </c>
      <c r="N2350" s="66">
        <f>IFERROR(IF(Ações!$B2350="","",VLOOKUP(Table_1[[#This Row],[AÇÕES]],'Dados Status Invest STOCKS'!A2336:AD2951,27)),0)</f>
        <v>7.0000000000000007E-2</v>
      </c>
      <c r="O2350" s="66">
        <f>IFERROR(IF(Ações!$L2350="","",Ações!$K2350*Ações!$L2350),0)</f>
        <v>0</v>
      </c>
      <c r="P2350" s="67">
        <f t="shared" si="36"/>
        <v>0.06</v>
      </c>
      <c r="Q2350" s="67">
        <f>IFERROR(Ações!$O2350/Ações!$M2350,0)</f>
        <v>0</v>
      </c>
      <c r="R2350" s="67">
        <f>IFERROR(IF(Ações!$B2350="","",VLOOKUP(Table_1[[#This Row],[AÇÕES]],'Dados Status Invest STOCKS'!A2336:AD2951,18)/100),0)</f>
        <v>-23.372</v>
      </c>
      <c r="S2350" s="65">
        <f>IFERROR(IF(Ações!$B2350="","",VLOOKUP(Table_1[[#This Row],[AÇÕES]],'Dados Status Invest STOCKS'!A2336:AD2951,25)/100),0)</f>
        <v>0</v>
      </c>
      <c r="T2350" s="67">
        <f>(1-Ações!$Q2350)*Ações!$R2350</f>
        <v>-23.372</v>
      </c>
      <c r="U2350" s="68">
        <f>IF(Ações!$S2350=0,Ações!$T2350,IF(Ações!$T2350=0,Ações!$S2350,AVERAGE(Ações!$S2350,Ações!$T2350)))</f>
        <v>-23.372</v>
      </c>
    </row>
    <row r="2351" spans="2:21" ht="15" customHeight="1" x14ac:dyDescent="0.2">
      <c r="B2351" s="63" t="str">
        <f>IFERROR('Dados Status Invest STOCKS'!A2338,"-")</f>
        <v>HZAC.WS</v>
      </c>
      <c r="C2351" s="45">
        <f>IFERROR((Ações!$D2351-Ações!$K2351)/Ações!$D2351,0)</f>
        <v>0</v>
      </c>
      <c r="D2351" s="46">
        <f>(Ações!$O2351)/0.06</f>
        <v>0</v>
      </c>
      <c r="E2351" s="47">
        <f>IFERROR((Ações!$F2351-Ações!$K2351)/Ações!$F2351,0)</f>
        <v>0</v>
      </c>
      <c r="F2351" s="46" t="str">
        <f>IF(OR(Ações!$N2351&lt;0,Ações!$M2351&lt;0),"",(22.5*Ações!$M2351*Ações!$N2351)^0.5)</f>
        <v/>
      </c>
      <c r="G2351" s="47">
        <f>IFERROR((Ações!$H2351-Ações!$K2351)/Ações!$H2351,0)</f>
        <v>0</v>
      </c>
      <c r="H2351" s="48">
        <f>IFERROR(Ações!$I2351/(Ações!$P2351-Table_1[[#This Row],[CAGR LUCRO 5A]]),0)</f>
        <v>0</v>
      </c>
      <c r="I2351" s="48">
        <f>IF(Ações!$S2351&lt;0,"",Ações!$O2351*(1+Ações!$S2351))</f>
        <v>0</v>
      </c>
      <c r="J2351" s="49">
        <f>IFERROR(IF(Ações!$B2351="","",(VLOOKUP(Table_1[[#This Row],[AÇÕES]],'Dados Status Invest STOCKS'!A2337:AD2952,4)/Table_1[[#This Row],[LPA]]))/100,0)</f>
        <v>8.8953488372093027E-3</v>
      </c>
      <c r="K2351" s="64">
        <f>IFERROR(IF(Ações!$B2351="","",VLOOKUP(Table_1[[#This Row],[AÇÕES]],'Dados Status Invest STOCKS'!A2337:AD2952,2)),0)</f>
        <v>2.63</v>
      </c>
      <c r="L2351" s="65">
        <f>IFERROR(IF(Ações!$B2351="","",VLOOKUP(Table_1[[#This Row],[AÇÕES]],'Dados Status Invest STOCKS'!A2337:AD2952,3)/100),0)</f>
        <v>0</v>
      </c>
      <c r="M2351" s="66">
        <f>IFERROR(IF(Ações!$B2351="","",VLOOKUP(Table_1[[#This Row],[AÇÕES]],'Dados Status Invest STOCKS'!A2337:AD2952,28)),0)</f>
        <v>-1.72</v>
      </c>
      <c r="N2351" s="66">
        <f>IFERROR(IF(Ações!$B2351="","",VLOOKUP(Table_1[[#This Row],[AÇÕES]],'Dados Status Invest STOCKS'!A2337:AD2952,27)),0)</f>
        <v>7.0000000000000007E-2</v>
      </c>
      <c r="O2351" s="66">
        <f>IFERROR(IF(Ações!$L2351="","",Ações!$K2351*Ações!$L2351),0)</f>
        <v>0</v>
      </c>
      <c r="P2351" s="67">
        <f t="shared" si="36"/>
        <v>0.06</v>
      </c>
      <c r="Q2351" s="67">
        <f>IFERROR(Ações!$O2351/Ações!$M2351,0)</f>
        <v>0</v>
      </c>
      <c r="R2351" s="67">
        <f>IFERROR(IF(Ações!$B2351="","",VLOOKUP(Table_1[[#This Row],[AÇÕES]],'Dados Status Invest STOCKS'!A2337:AD2952,18)/100),0)</f>
        <v>-23.372</v>
      </c>
      <c r="S2351" s="65">
        <f>IFERROR(IF(Ações!$B2351="","",VLOOKUP(Table_1[[#This Row],[AÇÕES]],'Dados Status Invest STOCKS'!A2337:AD2952,25)/100),0)</f>
        <v>0</v>
      </c>
      <c r="T2351" s="67">
        <f>(1-Ações!$Q2351)*Ações!$R2351</f>
        <v>-23.372</v>
      </c>
      <c r="U2351" s="68">
        <f>IF(Ações!$S2351=0,Ações!$T2351,IF(Ações!$T2351=0,Ações!$S2351,AVERAGE(Ações!$S2351,Ações!$T2351)))</f>
        <v>-23.372</v>
      </c>
    </row>
    <row r="2352" spans="2:21" ht="15" customHeight="1" x14ac:dyDescent="0.2">
      <c r="B2352" s="63" t="str">
        <f>IFERROR('Dados Status Invest STOCKS'!A2339,"-")</f>
        <v>HZN</v>
      </c>
      <c r="C2352" s="45">
        <f>IFERROR((Ações!$D2352-Ações!$K2352)/Ações!$D2352,0)</f>
        <v>0</v>
      </c>
      <c r="D2352" s="46">
        <f>(Ações!$O2352)/0.06</f>
        <v>0</v>
      </c>
      <c r="E2352" s="47">
        <f>IFERROR((Ações!$F2352-Ações!$K2352)/Ações!$F2352,0)</f>
        <v>0</v>
      </c>
      <c r="F2352" s="46" t="str">
        <f>IF(OR(Ações!$N2352&lt;0,Ações!$M2352&lt;0),"",(22.5*Ações!$M2352*Ações!$N2352)^0.5)</f>
        <v/>
      </c>
      <c r="G2352" s="47">
        <f>IFERROR((Ações!$H2352-Ações!$K2352)/Ações!$H2352,0)</f>
        <v>0</v>
      </c>
      <c r="H2352" s="48">
        <f>IFERROR(Ações!$I2352/(Ações!$P2352-Table_1[[#This Row],[CAGR LUCRO 5A]]),0)</f>
        <v>0</v>
      </c>
      <c r="I2352" s="48">
        <f>IF(Ações!$S2352&lt;0,"",Ações!$O2352*(1+Ações!$S2352))</f>
        <v>0</v>
      </c>
      <c r="J2352" s="49">
        <f>IFERROR(IF(Ações!$B2352="","",(VLOOKUP(Table_1[[#This Row],[AÇÕES]],'Dados Status Invest STOCKS'!A2338:AD2953,4)/Table_1[[#This Row],[LPA]]))/100,0)</f>
        <v>0.13051282051282051</v>
      </c>
      <c r="K2352" s="64">
        <f>IFERROR(IF(Ações!$B2352="","",VLOOKUP(Table_1[[#This Row],[AÇÕES]],'Dados Status Invest STOCKS'!A2338:AD2953,2)),0)</f>
        <v>7.98</v>
      </c>
      <c r="L2352" s="65">
        <f>IFERROR(IF(Ações!$B2352="","",VLOOKUP(Table_1[[#This Row],[AÇÕES]],'Dados Status Invest STOCKS'!A2338:AD2953,3)/100),0)</f>
        <v>0</v>
      </c>
      <c r="M2352" s="66">
        <f>IFERROR(IF(Ações!$B2352="","",VLOOKUP(Table_1[[#This Row],[AÇÕES]],'Dados Status Invest STOCKS'!A2338:AD2953,28)),0)</f>
        <v>-0.78</v>
      </c>
      <c r="N2352" s="66">
        <f>IFERROR(IF(Ações!$B2352="","",VLOOKUP(Table_1[[#This Row],[AÇÕES]],'Dados Status Invest STOCKS'!A2338:AD2953,27)),0)</f>
        <v>-0.73</v>
      </c>
      <c r="O2352" s="66">
        <f>IFERROR(IF(Ações!$L2352="","",Ações!$K2352*Ações!$L2352),0)</f>
        <v>0</v>
      </c>
      <c r="P2352" s="67">
        <f t="shared" si="36"/>
        <v>0.06</v>
      </c>
      <c r="Q2352" s="67">
        <f>IFERROR(Ações!$O2352/Ações!$M2352,0)</f>
        <v>0</v>
      </c>
      <c r="R2352" s="67">
        <f>IFERROR(IF(Ações!$B2352="","",VLOOKUP(Table_1[[#This Row],[AÇÕES]],'Dados Status Invest STOCKS'!A2338:AD2953,18)/100),0)</f>
        <v>-1.0808</v>
      </c>
      <c r="S2352" s="65">
        <f>IFERROR(IF(Ações!$B2352="","",VLOOKUP(Table_1[[#This Row],[AÇÕES]],'Dados Status Invest STOCKS'!A2338:AD2953,25)/100),0)</f>
        <v>0</v>
      </c>
      <c r="T2352" s="67">
        <f>(1-Ações!$Q2352)*Ações!$R2352</f>
        <v>-1.0808</v>
      </c>
      <c r="U2352" s="68">
        <f>IF(Ações!$S2352=0,Ações!$T2352,IF(Ações!$T2352=0,Ações!$S2352,AVERAGE(Ações!$S2352,Ações!$T2352)))</f>
        <v>-1.0808</v>
      </c>
    </row>
    <row r="2353" spans="2:21" ht="15" customHeight="1" x14ac:dyDescent="0.2">
      <c r="B2353" s="63" t="str">
        <f>IFERROR('Dados Status Invest STOCKS'!A2340,"-")</f>
        <v>HZNP</v>
      </c>
      <c r="C2353" s="45">
        <f>IFERROR((Ações!$D2353-Ações!$K2353)/Ações!$D2353,0)</f>
        <v>0</v>
      </c>
      <c r="D2353" s="46">
        <f>(Ações!$O2353)/0.06</f>
        <v>0</v>
      </c>
      <c r="E2353" s="47">
        <f>IFERROR((Ações!$F2353-Ações!$K2353)/Ações!$F2353,0)</f>
        <v>-1.6517093832803638</v>
      </c>
      <c r="F2353" s="46">
        <f>IF(OR(Ações!$N2353&lt;0,Ações!$M2353&lt;0),"",(22.5*Ações!$M2353*Ações!$N2353)^0.5)</f>
        <v>32.752457923032281</v>
      </c>
      <c r="G2353" s="47">
        <f>IFERROR((Ações!$H2353-Ações!$K2353)/Ações!$H2353,0)</f>
        <v>0</v>
      </c>
      <c r="H2353" s="48">
        <f>IFERROR(Ações!$I2353/(Ações!$P2353-Table_1[[#This Row],[CAGR LUCRO 5A]]),0)</f>
        <v>0</v>
      </c>
      <c r="I2353" s="48">
        <f>IF(Ações!$S2353&lt;0,"",Ações!$O2353*(1+Ações!$S2353))</f>
        <v>0</v>
      </c>
      <c r="J2353" s="49">
        <f>IFERROR(IF(Ações!$B2353="","",(VLOOKUP(Table_1[[#This Row],[AÇÕES]],'Dados Status Invest STOCKS'!A2339:AD2954,4)/Table_1[[#This Row],[LPA]]))/100,0)</f>
        <v>0.14691358024691359</v>
      </c>
      <c r="K2353" s="64">
        <f>IFERROR(IF(Ações!$B2353="","",VLOOKUP(Table_1[[#This Row],[AÇÕES]],'Dados Status Invest STOCKS'!A2339:AD2954,2)),0)</f>
        <v>86.85</v>
      </c>
      <c r="L2353" s="65">
        <f>IFERROR(IF(Ações!$B2353="","",VLOOKUP(Table_1[[#This Row],[AÇÕES]],'Dados Status Invest STOCKS'!A2339:AD2954,3)/100),0)</f>
        <v>0</v>
      </c>
      <c r="M2353" s="66">
        <f>IFERROR(IF(Ações!$B2353="","",VLOOKUP(Table_1[[#This Row],[AÇÕES]],'Dados Status Invest STOCKS'!A2339:AD2954,28)),0)</f>
        <v>2.4300000000000002</v>
      </c>
      <c r="N2353" s="66">
        <f>IFERROR(IF(Ações!$B2353="","",VLOOKUP(Table_1[[#This Row],[AÇÕES]],'Dados Status Invest STOCKS'!A2339:AD2954,27)),0)</f>
        <v>19.62</v>
      </c>
      <c r="O2353" s="66">
        <f>IFERROR(IF(Ações!$L2353="","",Ações!$K2353*Ações!$L2353),0)</f>
        <v>0</v>
      </c>
      <c r="P2353" s="67">
        <f t="shared" si="36"/>
        <v>0.06</v>
      </c>
      <c r="Q2353" s="67">
        <f>IFERROR(Ações!$O2353/Ações!$M2353,0)</f>
        <v>0</v>
      </c>
      <c r="R2353" s="67">
        <f>IFERROR(IF(Ações!$B2353="","",VLOOKUP(Table_1[[#This Row],[AÇÕES]],'Dados Status Invest STOCKS'!A2339:AD2954,18)/100),0)</f>
        <v>0.124</v>
      </c>
      <c r="S2353" s="65">
        <f>IFERROR(IF(Ações!$B2353="","",VLOOKUP(Table_1[[#This Row],[AÇÕES]],'Dados Status Invest STOCKS'!A2339:AD2954,25)/100),0)</f>
        <v>0.58040000000000003</v>
      </c>
      <c r="T2353" s="67">
        <f>(1-Ações!$Q2353)*Ações!$R2353</f>
        <v>0.124</v>
      </c>
      <c r="U2353" s="68">
        <f>IF(Ações!$S2353=0,Ações!$T2353,IF(Ações!$T2353=0,Ações!$S2353,AVERAGE(Ações!$S2353,Ações!$T2353)))</f>
        <v>0.35220000000000001</v>
      </c>
    </row>
    <row r="2354" spans="2:21" ht="15" customHeight="1" x14ac:dyDescent="0.2">
      <c r="B2354" s="63" t="str">
        <f>IFERROR('Dados Status Invest STOCKS'!A2341,"-")</f>
        <v>HZO</v>
      </c>
      <c r="C2354" s="45">
        <f>IFERROR((Ações!$D2354-Ações!$K2354)/Ações!$D2354,0)</f>
        <v>0</v>
      </c>
      <c r="D2354" s="46">
        <f>(Ações!$O2354)/0.06</f>
        <v>0</v>
      </c>
      <c r="E2354" s="47">
        <f>IFERROR((Ações!$F2354-Ações!$K2354)/Ações!$F2354,0)</f>
        <v>0.31758642889756061</v>
      </c>
      <c r="F2354" s="46">
        <f>IF(OR(Ações!$N2354&lt;0,Ações!$M2354&lt;0),"",(22.5*Ações!$M2354*Ações!$N2354)^0.5)</f>
        <v>65.883801119850389</v>
      </c>
      <c r="G2354" s="47">
        <f>IFERROR((Ações!$H2354-Ações!$K2354)/Ações!$H2354,0)</f>
        <v>0</v>
      </c>
      <c r="H2354" s="48">
        <f>IFERROR(Ações!$I2354/(Ações!$P2354-Table_1[[#This Row],[CAGR LUCRO 5A]]),0)</f>
        <v>0</v>
      </c>
      <c r="I2354" s="48">
        <f>IF(Ações!$S2354&lt;0,"",Ações!$O2354*(1+Ações!$S2354))</f>
        <v>0</v>
      </c>
      <c r="J2354" s="49">
        <f>IFERROR(IF(Ações!$B2354="","",(VLOOKUP(Table_1[[#This Row],[AÇÕES]],'Dados Status Invest STOCKS'!A2340:AD2955,4)/Table_1[[#This Row],[LPA]]))/100,0)</f>
        <v>8.9421720733427364E-3</v>
      </c>
      <c r="K2354" s="64">
        <f>IFERROR(IF(Ações!$B2354="","",VLOOKUP(Table_1[[#This Row],[AÇÕES]],'Dados Status Invest STOCKS'!A2340:AD2955,2)),0)</f>
        <v>44.96</v>
      </c>
      <c r="L2354" s="65">
        <f>IFERROR(IF(Ações!$B2354="","",VLOOKUP(Table_1[[#This Row],[AÇÕES]],'Dados Status Invest STOCKS'!A2340:AD2955,3)/100),0)</f>
        <v>0</v>
      </c>
      <c r="M2354" s="66">
        <f>IFERROR(IF(Ações!$B2354="","",VLOOKUP(Table_1[[#This Row],[AÇÕES]],'Dados Status Invest STOCKS'!A2340:AD2955,28)),0)</f>
        <v>7.09</v>
      </c>
      <c r="N2354" s="66">
        <f>IFERROR(IF(Ações!$B2354="","",VLOOKUP(Table_1[[#This Row],[AÇÕES]],'Dados Status Invest STOCKS'!A2340:AD2955,27)),0)</f>
        <v>27.21</v>
      </c>
      <c r="O2354" s="66">
        <f>IFERROR(IF(Ações!$L2354="","",Ações!$K2354*Ações!$L2354),0)</f>
        <v>0</v>
      </c>
      <c r="P2354" s="67">
        <f t="shared" si="36"/>
        <v>0.06</v>
      </c>
      <c r="Q2354" s="67">
        <f>IFERROR(Ações!$O2354/Ações!$M2354,0)</f>
        <v>0</v>
      </c>
      <c r="R2354" s="67">
        <f>IFERROR(IF(Ações!$B2354="","",VLOOKUP(Table_1[[#This Row],[AÇÕES]],'Dados Status Invest STOCKS'!A2340:AD2955,18)/100),0)</f>
        <v>0.26050000000000001</v>
      </c>
      <c r="S2354" s="65">
        <f>IFERROR(IF(Ações!$B2354="","",VLOOKUP(Table_1[[#This Row],[AÇÕES]],'Dados Status Invest STOCKS'!A2340:AD2955,25)/100),0)</f>
        <v>0.46990000000000004</v>
      </c>
      <c r="T2354" s="67">
        <f>(1-Ações!$Q2354)*Ações!$R2354</f>
        <v>0.26050000000000001</v>
      </c>
      <c r="U2354" s="68">
        <f>IF(Ações!$S2354=0,Ações!$T2354,IF(Ações!$T2354=0,Ações!$S2354,AVERAGE(Ações!$S2354,Ações!$T2354)))</f>
        <v>0.36520000000000002</v>
      </c>
    </row>
    <row r="2355" spans="2:21" ht="15" customHeight="1" x14ac:dyDescent="0.2">
      <c r="B2355" s="63" t="str">
        <f>IFERROR('Dados Status Invest STOCKS'!A2342,"-")</f>
        <v>HZON</v>
      </c>
      <c r="C2355" s="45">
        <f>IFERROR((Ações!$D2355-Ações!$K2355)/Ações!$D2355,0)</f>
        <v>0</v>
      </c>
      <c r="D2355" s="46">
        <f>(Ações!$O2355)/0.06</f>
        <v>0</v>
      </c>
      <c r="E2355" s="47">
        <f>IFERROR((Ações!$F2355-Ações!$K2355)/Ações!$F2355,0)</f>
        <v>0</v>
      </c>
      <c r="F2355" s="46" t="str">
        <f>IF(OR(Ações!$N2355&lt;0,Ações!$M2355&lt;0),"",(22.5*Ações!$M2355*Ações!$N2355)^0.5)</f>
        <v/>
      </c>
      <c r="G2355" s="47">
        <f>IFERROR((Ações!$H2355-Ações!$K2355)/Ações!$H2355,0)</f>
        <v>0</v>
      </c>
      <c r="H2355" s="48">
        <f>IFERROR(Ações!$I2355/(Ações!$P2355-Table_1[[#This Row],[CAGR LUCRO 5A]]),0)</f>
        <v>0</v>
      </c>
      <c r="I2355" s="48">
        <f>IF(Ações!$S2355&lt;0,"",Ações!$O2355*(1+Ações!$S2355))</f>
        <v>0</v>
      </c>
      <c r="J2355" s="49">
        <f>IFERROR(IF(Ações!$B2355="","",(VLOOKUP(Table_1[[#This Row],[AÇÕES]],'Dados Status Invest STOCKS'!A2341:AD2956,4)/Table_1[[#This Row],[LPA]]))/100,0)</f>
        <v>0.9609375</v>
      </c>
      <c r="K2355" s="64">
        <f>IFERROR(IF(Ações!$B2355="","",VLOOKUP(Table_1[[#This Row],[AÇÕES]],'Dados Status Invest STOCKS'!A2341:AD2956,2)),0)</f>
        <v>9.7899999999999991</v>
      </c>
      <c r="L2355" s="65">
        <f>IFERROR(IF(Ações!$B2355="","",VLOOKUP(Table_1[[#This Row],[AÇÕES]],'Dados Status Invest STOCKS'!A2341:AD2956,3)/100),0)</f>
        <v>0</v>
      </c>
      <c r="M2355" s="66">
        <f>IFERROR(IF(Ações!$B2355="","",VLOOKUP(Table_1[[#This Row],[AÇÕES]],'Dados Status Invest STOCKS'!A2341:AD2956,28)),0)</f>
        <v>0.32</v>
      </c>
      <c r="N2355" s="66">
        <f>IFERROR(IF(Ações!$B2355="","",VLOOKUP(Table_1[[#This Row],[AÇÕES]],'Dados Status Invest STOCKS'!A2341:AD2956,27)),0)</f>
        <v>-0.55000000000000004</v>
      </c>
      <c r="O2355" s="66">
        <f>IFERROR(IF(Ações!$L2355="","",Ações!$K2355*Ações!$L2355),0)</f>
        <v>0</v>
      </c>
      <c r="P2355" s="67">
        <f t="shared" si="36"/>
        <v>0.06</v>
      </c>
      <c r="Q2355" s="67">
        <f>IFERROR(Ações!$O2355/Ações!$M2355,0)</f>
        <v>0</v>
      </c>
      <c r="R2355" s="67">
        <f>IFERROR(IF(Ações!$B2355="","",VLOOKUP(Table_1[[#This Row],[AÇÕES]],'Dados Status Invest STOCKS'!A2341:AD2956,18)/100),0)</f>
        <v>-0.57989999999999997</v>
      </c>
      <c r="S2355" s="65">
        <f>IFERROR(IF(Ações!$B2355="","",VLOOKUP(Table_1[[#This Row],[AÇÕES]],'Dados Status Invest STOCKS'!A2341:AD2956,25)/100),0)</f>
        <v>0</v>
      </c>
      <c r="T2355" s="67">
        <f>(1-Ações!$Q2355)*Ações!$R2355</f>
        <v>-0.57989999999999997</v>
      </c>
      <c r="U2355" s="68">
        <f>IF(Ações!$S2355=0,Ações!$T2355,IF(Ações!$T2355=0,Ações!$S2355,AVERAGE(Ações!$S2355,Ações!$T2355)))</f>
        <v>-0.57989999999999997</v>
      </c>
    </row>
    <row r="2356" spans="2:21" ht="15" customHeight="1" x14ac:dyDescent="0.2">
      <c r="B2356" s="63" t="str">
        <f>IFERROR('Dados Status Invest STOCKS'!A2343,"-")</f>
        <v>IAA</v>
      </c>
      <c r="C2356" s="45">
        <f>IFERROR((Ações!$D2356-Ações!$K2356)/Ações!$D2356,0)</f>
        <v>0</v>
      </c>
      <c r="D2356" s="46">
        <f>(Ações!$O2356)/0.06</f>
        <v>0</v>
      </c>
      <c r="E2356" s="47">
        <f>IFERROR((Ações!$F2356-Ações!$K2356)/Ações!$F2356,0)</f>
        <v>-3.400866598209495</v>
      </c>
      <c r="F2356" s="46">
        <f>IF(OR(Ações!$N2356&lt;0,Ações!$M2356&lt;0),"",(22.5*Ações!$M2356*Ações!$N2356)^0.5)</f>
        <v>10.220714260754971</v>
      </c>
      <c r="G2356" s="47">
        <f>IFERROR((Ações!$H2356-Ações!$K2356)/Ações!$H2356,0)</f>
        <v>0</v>
      </c>
      <c r="H2356" s="48">
        <f>IFERROR(Ações!$I2356/(Ações!$P2356-Table_1[[#This Row],[CAGR LUCRO 5A]]),0)</f>
        <v>0</v>
      </c>
      <c r="I2356" s="48">
        <f>IF(Ações!$S2356&lt;0,"",Ações!$O2356*(1+Ações!$S2356))</f>
        <v>0</v>
      </c>
      <c r="J2356" s="49">
        <f>IFERROR(IF(Ações!$B2356="","",(VLOOKUP(Table_1[[#This Row],[AÇÕES]],'Dados Status Invest STOCKS'!A2342:AD2957,4)/Table_1[[#This Row],[LPA]]))/100,0)</f>
        <v>0.10033018867924527</v>
      </c>
      <c r="K2356" s="64">
        <f>IFERROR(IF(Ações!$B2356="","",VLOOKUP(Table_1[[#This Row],[AÇÕES]],'Dados Status Invest STOCKS'!A2342:AD2957,2)),0)</f>
        <v>44.98</v>
      </c>
      <c r="L2356" s="65">
        <f>IFERROR(IF(Ações!$B2356="","",VLOOKUP(Table_1[[#This Row],[AÇÕES]],'Dados Status Invest STOCKS'!A2342:AD2957,3)/100),0)</f>
        <v>0</v>
      </c>
      <c r="M2356" s="66">
        <f>IFERROR(IF(Ações!$B2356="","",VLOOKUP(Table_1[[#This Row],[AÇÕES]],'Dados Status Invest STOCKS'!A2342:AD2957,28)),0)</f>
        <v>2.12</v>
      </c>
      <c r="N2356" s="66">
        <f>IFERROR(IF(Ações!$B2356="","",VLOOKUP(Table_1[[#This Row],[AÇÕES]],'Dados Status Invest STOCKS'!A2342:AD2957,27)),0)</f>
        <v>2.19</v>
      </c>
      <c r="O2356" s="66">
        <f>IFERROR(IF(Ações!$L2356="","",Ações!$K2356*Ações!$L2356),0)</f>
        <v>0</v>
      </c>
      <c r="P2356" s="67">
        <f t="shared" si="36"/>
        <v>0.06</v>
      </c>
      <c r="Q2356" s="67">
        <f>IFERROR(Ações!$O2356/Ações!$M2356,0)</f>
        <v>0</v>
      </c>
      <c r="R2356" s="67">
        <f>IFERROR(IF(Ações!$B2356="","",VLOOKUP(Table_1[[#This Row],[AÇÕES]],'Dados Status Invest STOCKS'!A2342:AD2957,18)/100),0)</f>
        <v>0.96609999999999996</v>
      </c>
      <c r="S2356" s="65">
        <f>IFERROR(IF(Ações!$B2356="","",VLOOKUP(Table_1[[#This Row],[AÇÕES]],'Dados Status Invest STOCKS'!A2342:AD2957,25)/100),0)</f>
        <v>0</v>
      </c>
      <c r="T2356" s="67">
        <f>(1-Ações!$Q2356)*Ações!$R2356</f>
        <v>0.96609999999999996</v>
      </c>
      <c r="U2356" s="68">
        <f>IF(Ações!$S2356=0,Ações!$T2356,IF(Ações!$T2356=0,Ações!$S2356,AVERAGE(Ações!$S2356,Ações!$T2356)))</f>
        <v>0.96609999999999996</v>
      </c>
    </row>
    <row r="2357" spans="2:21" ht="15" customHeight="1" x14ac:dyDescent="0.2">
      <c r="B2357" s="63" t="str">
        <f>IFERROR('Dados Status Invest STOCKS'!A2344,"-")</f>
        <v>IAC</v>
      </c>
      <c r="C2357" s="45">
        <f>IFERROR((Ações!$D2357-Ações!$K2357)/Ações!$D2357,0)</f>
        <v>0</v>
      </c>
      <c r="D2357" s="46">
        <f>(Ações!$O2357)/0.06</f>
        <v>0</v>
      </c>
      <c r="E2357" s="47">
        <f>IFERROR((Ações!$F2357-Ações!$K2357)/Ações!$F2357,0)</f>
        <v>0.13572756446263834</v>
      </c>
      <c r="F2357" s="46">
        <f>IF(OR(Ações!$N2357&lt;0,Ações!$M2357&lt;0),"",(22.5*Ações!$M2357*Ações!$N2357)^0.5)</f>
        <v>148.70311109724639</v>
      </c>
      <c r="G2357" s="47">
        <f>IFERROR((Ações!$H2357-Ações!$K2357)/Ações!$H2357,0)</f>
        <v>0</v>
      </c>
      <c r="H2357" s="48">
        <f>IFERROR(Ações!$I2357/(Ações!$P2357-Table_1[[#This Row],[CAGR LUCRO 5A]]),0)</f>
        <v>0</v>
      </c>
      <c r="I2357" s="48">
        <f>IF(Ações!$S2357&lt;0,"",Ações!$O2357*(1+Ações!$S2357))</f>
        <v>0</v>
      </c>
      <c r="J2357" s="49">
        <f>IFERROR(IF(Ações!$B2357="","",(VLOOKUP(Table_1[[#This Row],[AÇÕES]],'Dados Status Invest STOCKS'!A2343:AD2958,4)/Table_1[[#This Row],[LPA]]))/100,0)</f>
        <v>8.6240786240786224E-3</v>
      </c>
      <c r="K2357" s="64">
        <f>IFERROR(IF(Ações!$B2357="","",VLOOKUP(Table_1[[#This Row],[AÇÕES]],'Dados Status Invest STOCKS'!A2343:AD2958,2)),0)</f>
        <v>128.52000000000001</v>
      </c>
      <c r="L2357" s="65">
        <f>IFERROR(IF(Ações!$B2357="","",VLOOKUP(Table_1[[#This Row],[AÇÕES]],'Dados Status Invest STOCKS'!A2343:AD2958,3)/100),0)</f>
        <v>0</v>
      </c>
      <c r="M2357" s="66">
        <f>IFERROR(IF(Ações!$B2357="","",VLOOKUP(Table_1[[#This Row],[AÇÕES]],'Dados Status Invest STOCKS'!A2343:AD2958,28)),0)</f>
        <v>12.21</v>
      </c>
      <c r="N2357" s="66">
        <f>IFERROR(IF(Ações!$B2357="","",VLOOKUP(Table_1[[#This Row],[AÇÕES]],'Dados Status Invest STOCKS'!A2343:AD2958,27)),0)</f>
        <v>80.489999999999995</v>
      </c>
      <c r="O2357" s="66">
        <f>IFERROR(IF(Ações!$L2357="","",Ações!$K2357*Ações!$L2357),0)</f>
        <v>0</v>
      </c>
      <c r="P2357" s="67">
        <f t="shared" si="36"/>
        <v>0.06</v>
      </c>
      <c r="Q2357" s="67">
        <f>IFERROR(Ações!$O2357/Ações!$M2357,0)</f>
        <v>0</v>
      </c>
      <c r="R2357" s="67">
        <f>IFERROR(IF(Ações!$B2357="","",VLOOKUP(Table_1[[#This Row],[AÇÕES]],'Dados Status Invest STOCKS'!A2343:AD2958,18)/100),0)</f>
        <v>0.1517</v>
      </c>
      <c r="S2357" s="65">
        <f>IFERROR(IF(Ações!$B2357="","",VLOOKUP(Table_1[[#This Row],[AÇÕES]],'Dados Status Invest STOCKS'!A2343:AD2958,25)/100),0)</f>
        <v>0</v>
      </c>
      <c r="T2357" s="67">
        <f>(1-Ações!$Q2357)*Ações!$R2357</f>
        <v>0.1517</v>
      </c>
      <c r="U2357" s="68">
        <f>IF(Ações!$S2357=0,Ações!$T2357,IF(Ações!$T2357=0,Ações!$S2357,AVERAGE(Ações!$S2357,Ações!$T2357)))</f>
        <v>0.1517</v>
      </c>
    </row>
    <row r="2358" spans="2:21" ht="15" customHeight="1" x14ac:dyDescent="0.2">
      <c r="B2358" s="63" t="str">
        <f>IFERROR('Dados Status Invest STOCKS'!A2345,"-")</f>
        <v>IAG</v>
      </c>
      <c r="C2358" s="45">
        <f>IFERROR((Ações!$D2358-Ações!$K2358)/Ações!$D2358,0)</f>
        <v>0</v>
      </c>
      <c r="D2358" s="46">
        <f>(Ações!$O2358)/0.06</f>
        <v>0</v>
      </c>
      <c r="E2358" s="47">
        <f>IFERROR((Ações!$F2358-Ações!$K2358)/Ações!$F2358,0)</f>
        <v>0.39421265940581635</v>
      </c>
      <c r="F2358" s="46">
        <f>IF(OR(Ações!$N2358&lt;0,Ações!$M2358&lt;0),"",(22.5*Ações!$M2358*Ações!$N2358)^0.5)</f>
        <v>4.1433681950799404</v>
      </c>
      <c r="G2358" s="47">
        <f>IFERROR((Ações!$H2358-Ações!$K2358)/Ações!$H2358,0)</f>
        <v>0</v>
      </c>
      <c r="H2358" s="48">
        <f>IFERROR(Ações!$I2358/(Ações!$P2358-Table_1[[#This Row],[CAGR LUCRO 5A]]),0)</f>
        <v>0</v>
      </c>
      <c r="I2358" s="48">
        <f>IF(Ações!$S2358&lt;0,"",Ações!$O2358*(1+Ações!$S2358))</f>
        <v>0</v>
      </c>
      <c r="J2358" s="49">
        <f>IFERROR(IF(Ações!$B2358="","",(VLOOKUP(Table_1[[#This Row],[AÇÕES]],'Dados Status Invest STOCKS'!A2344:AD2959,4)/Table_1[[#This Row],[LPA]]))/100,0)</f>
        <v>1.2857142857142856</v>
      </c>
      <c r="K2358" s="64">
        <f>IFERROR(IF(Ações!$B2358="","",VLOOKUP(Table_1[[#This Row],[AÇÕES]],'Dados Status Invest STOCKS'!A2344:AD2959,2)),0)</f>
        <v>2.5099999999999998</v>
      </c>
      <c r="L2358" s="65">
        <f>IFERROR(IF(Ações!$B2358="","",VLOOKUP(Table_1[[#This Row],[AÇÕES]],'Dados Status Invest STOCKS'!A2344:AD2959,3)/100),0)</f>
        <v>0</v>
      </c>
      <c r="M2358" s="66">
        <f>IFERROR(IF(Ações!$B2358="","",VLOOKUP(Table_1[[#This Row],[AÇÕES]],'Dados Status Invest STOCKS'!A2344:AD2959,28)),0)</f>
        <v>0.14000000000000001</v>
      </c>
      <c r="N2358" s="66">
        <f>IFERROR(IF(Ações!$B2358="","",VLOOKUP(Table_1[[#This Row],[AÇÕES]],'Dados Status Invest STOCKS'!A2344:AD2959,27)),0)</f>
        <v>5.45</v>
      </c>
      <c r="O2358" s="66">
        <f>IFERROR(IF(Ações!$L2358="","",Ações!$K2358*Ações!$L2358),0)</f>
        <v>0</v>
      </c>
      <c r="P2358" s="67">
        <f t="shared" si="36"/>
        <v>0.06</v>
      </c>
      <c r="Q2358" s="67">
        <f>IFERROR(Ações!$O2358/Ações!$M2358,0)</f>
        <v>0</v>
      </c>
      <c r="R2358" s="67">
        <f>IFERROR(IF(Ações!$B2358="","",VLOOKUP(Table_1[[#This Row],[AÇÕES]],'Dados Status Invest STOCKS'!A2344:AD2959,18)/100),0)</f>
        <v>2.5600000000000001E-2</v>
      </c>
      <c r="S2358" s="65">
        <f>IFERROR(IF(Ações!$B2358="","",VLOOKUP(Table_1[[#This Row],[AÇÕES]],'Dados Status Invest STOCKS'!A2344:AD2959,25)/100),0)</f>
        <v>0</v>
      </c>
      <c r="T2358" s="67">
        <f>(1-Ações!$Q2358)*Ações!$R2358</f>
        <v>2.5600000000000001E-2</v>
      </c>
      <c r="U2358" s="68">
        <f>IF(Ações!$S2358=0,Ações!$T2358,IF(Ações!$T2358=0,Ações!$S2358,AVERAGE(Ações!$S2358,Ações!$T2358)))</f>
        <v>2.5600000000000001E-2</v>
      </c>
    </row>
    <row r="2359" spans="2:21" ht="15" customHeight="1" x14ac:dyDescent="0.2">
      <c r="B2359" s="63" t="str">
        <f>IFERROR('Dados Status Invest STOCKS'!A2346,"-")</f>
        <v>IART</v>
      </c>
      <c r="C2359" s="45">
        <f>IFERROR((Ações!$D2359-Ações!$K2359)/Ações!$D2359,0)</f>
        <v>0</v>
      </c>
      <c r="D2359" s="46">
        <f>(Ações!$O2359)/0.06</f>
        <v>0</v>
      </c>
      <c r="E2359" s="47">
        <f>IFERROR((Ações!$F2359-Ações!$K2359)/Ações!$F2359,0)</f>
        <v>-1.018776876838676</v>
      </c>
      <c r="F2359" s="46">
        <f>IF(OR(Ações!$N2359&lt;0,Ações!$M2359&lt;0),"",(22.5*Ações!$M2359*Ações!$N2359)^0.5)</f>
        <v>33.307296497914692</v>
      </c>
      <c r="G2359" s="47">
        <f>IFERROR((Ações!$H2359-Ações!$K2359)/Ações!$H2359,0)</f>
        <v>0</v>
      </c>
      <c r="H2359" s="48">
        <f>IFERROR(Ações!$I2359/(Ações!$P2359-Table_1[[#This Row],[CAGR LUCRO 5A]]),0)</f>
        <v>0</v>
      </c>
      <c r="I2359" s="48">
        <f>IF(Ações!$S2359&lt;0,"",Ações!$O2359*(1+Ações!$S2359))</f>
        <v>0</v>
      </c>
      <c r="J2359" s="49">
        <f>IFERROR(IF(Ações!$B2359="","",(VLOOKUP(Table_1[[#This Row],[AÇÕES]],'Dados Status Invest STOCKS'!A2345:AD2960,4)/Table_1[[#This Row],[LPA]]))/100,0)</f>
        <v>0.1027734375</v>
      </c>
      <c r="K2359" s="64">
        <f>IFERROR(IF(Ações!$B2359="","",VLOOKUP(Table_1[[#This Row],[AÇÕES]],'Dados Status Invest STOCKS'!A2345:AD2960,2)),0)</f>
        <v>67.239999999999995</v>
      </c>
      <c r="L2359" s="65">
        <f>IFERROR(IF(Ações!$B2359="","",VLOOKUP(Table_1[[#This Row],[AÇÕES]],'Dados Status Invest STOCKS'!A2345:AD2960,3)/100),0)</f>
        <v>0</v>
      </c>
      <c r="M2359" s="66">
        <f>IFERROR(IF(Ações!$B2359="","",VLOOKUP(Table_1[[#This Row],[AÇÕES]],'Dados Status Invest STOCKS'!A2345:AD2960,28)),0)</f>
        <v>2.56</v>
      </c>
      <c r="N2359" s="66">
        <f>IFERROR(IF(Ações!$B2359="","",VLOOKUP(Table_1[[#This Row],[AÇÕES]],'Dados Status Invest STOCKS'!A2345:AD2960,27)),0)</f>
        <v>19.260000000000002</v>
      </c>
      <c r="O2359" s="66">
        <f>IFERROR(IF(Ações!$L2359="","",Ações!$K2359*Ações!$L2359),0)</f>
        <v>0</v>
      </c>
      <c r="P2359" s="67">
        <f t="shared" si="36"/>
        <v>0.06</v>
      </c>
      <c r="Q2359" s="67">
        <f>IFERROR(Ações!$O2359/Ações!$M2359,0)</f>
        <v>0</v>
      </c>
      <c r="R2359" s="67">
        <f>IFERROR(IF(Ações!$B2359="","",VLOOKUP(Table_1[[#This Row],[AÇÕES]],'Dados Status Invest STOCKS'!A2345:AD2960,18)/100),0)</f>
        <v>0.1326</v>
      </c>
      <c r="S2359" s="65">
        <f>IFERROR(IF(Ações!$B2359="","",VLOOKUP(Table_1[[#This Row],[AÇÕES]],'Dados Status Invest STOCKS'!A2345:AD2960,25)/100),0)</f>
        <v>0</v>
      </c>
      <c r="T2359" s="67">
        <f>(1-Ações!$Q2359)*Ações!$R2359</f>
        <v>0.1326</v>
      </c>
      <c r="U2359" s="68">
        <f>IF(Ações!$S2359=0,Ações!$T2359,IF(Ações!$T2359=0,Ações!$S2359,AVERAGE(Ações!$S2359,Ações!$T2359)))</f>
        <v>0.1326</v>
      </c>
    </row>
    <row r="2360" spans="2:21" ht="15" customHeight="1" x14ac:dyDescent="0.2">
      <c r="B2360" s="63" t="str">
        <f>IFERROR('Dados Status Invest STOCKS'!A2347,"-")</f>
        <v>IBA</v>
      </c>
      <c r="C2360" s="45">
        <f>IFERROR((Ações!$D2360-Ações!$K2360)/Ações!$D2360,0)</f>
        <v>-1.0134228187919463</v>
      </c>
      <c r="D2360" s="46">
        <f>(Ações!$O2360)/0.06</f>
        <v>20.557033333333333</v>
      </c>
      <c r="E2360" s="47">
        <f>IFERROR((Ações!$F2360-Ações!$K2360)/Ações!$F2360,0)</f>
        <v>0.45557040392516818</v>
      </c>
      <c r="F2360" s="46">
        <f>IF(OR(Ações!$N2360&lt;0,Ações!$M2360&lt;0),"",(22.5*Ações!$M2360*Ações!$N2360)^0.5)</f>
        <v>76.024522359565012</v>
      </c>
      <c r="G2360" s="47">
        <f>IFERROR((Ações!$H2360-Ações!$K2360)/Ações!$H2360,0)</f>
        <v>0</v>
      </c>
      <c r="H2360" s="48">
        <f>IFERROR(Ações!$I2360/(Ações!$P2360-Table_1[[#This Row],[CAGR LUCRO 5A]]),0)</f>
        <v>0</v>
      </c>
      <c r="I2360" s="48" t="str">
        <f>IF(Ações!$S2360&lt;0,"",Ações!$O2360*(1+Ações!$S2360))</f>
        <v/>
      </c>
      <c r="J2360" s="49">
        <f>IFERROR(IF(Ações!$B2360="","",(VLOOKUP(Table_1[[#This Row],[AÇÕES]],'Dados Status Invest STOCKS'!A2346:AD2961,4)/Table_1[[#This Row],[LPA]]))/100,0)</f>
        <v>1.3988970588235294E-2</v>
      </c>
      <c r="K2360" s="64">
        <f>IFERROR(IF(Ações!$B2360="","",VLOOKUP(Table_1[[#This Row],[AÇÕES]],'Dados Status Invest STOCKS'!A2346:AD2961,2)),0)</f>
        <v>41.39</v>
      </c>
      <c r="L2360" s="65">
        <f>IFERROR(IF(Ações!$B2360="","",VLOOKUP(Table_1[[#This Row],[AÇÕES]],'Dados Status Invest STOCKS'!A2346:AD2961,3)/100),0)</f>
        <v>2.98E-2</v>
      </c>
      <c r="M2360" s="66">
        <f>IFERROR(IF(Ações!$B2360="","",VLOOKUP(Table_1[[#This Row],[AÇÕES]],'Dados Status Invest STOCKS'!A2346:AD2961,28)),0)</f>
        <v>5.44</v>
      </c>
      <c r="N2360" s="66">
        <f>IFERROR(IF(Ações!$B2360="","",VLOOKUP(Table_1[[#This Row],[AÇÕES]],'Dados Status Invest STOCKS'!A2346:AD2961,27)),0)</f>
        <v>47.22</v>
      </c>
      <c r="O2360" s="66">
        <f>IFERROR(IF(Ações!$L2360="","",Ações!$K2360*Ações!$L2360),0)</f>
        <v>1.233422</v>
      </c>
      <c r="P2360" s="67">
        <f t="shared" si="36"/>
        <v>0.06</v>
      </c>
      <c r="Q2360" s="67">
        <f>IFERROR(Ações!$O2360/Ações!$M2360,0)</f>
        <v>0.22673198529411764</v>
      </c>
      <c r="R2360" s="67">
        <f>IFERROR(IF(Ações!$B2360="","",VLOOKUP(Table_1[[#This Row],[AÇÕES]],'Dados Status Invest STOCKS'!A2346:AD2961,18)/100),0)</f>
        <v>0.1152</v>
      </c>
      <c r="S2360" s="65">
        <f>IFERROR(IF(Ações!$B2360="","",VLOOKUP(Table_1[[#This Row],[AÇÕES]],'Dados Status Invest STOCKS'!A2346:AD2961,25)/100),0)</f>
        <v>-3.7200000000000004E-2</v>
      </c>
      <c r="T2360" s="67">
        <f>(1-Ações!$Q2360)*Ações!$R2360</f>
        <v>8.9080475294117639E-2</v>
      </c>
      <c r="U2360" s="68">
        <f>IF(Ações!$S2360=0,Ações!$T2360,IF(Ações!$T2360=0,Ações!$S2360,AVERAGE(Ações!$S2360,Ações!$T2360)))</f>
        <v>2.5940237647058818E-2</v>
      </c>
    </row>
    <row r="2361" spans="2:21" ht="15" customHeight="1" x14ac:dyDescent="0.2">
      <c r="B2361" s="63" t="str">
        <f>IFERROR('Dados Status Invest STOCKS'!A2348,"-")</f>
        <v>IBCP</v>
      </c>
      <c r="C2361" s="45">
        <f>IFERROR((Ações!$D2361-Ações!$K2361)/Ações!$D2361,0)</f>
        <v>-0.80180180180180161</v>
      </c>
      <c r="D2361" s="46">
        <f>(Ações!$O2361)/0.06</f>
        <v>14.013750000000002</v>
      </c>
      <c r="E2361" s="47">
        <f>IFERROR((Ações!$F2361-Ações!$K2361)/Ações!$F2361,0)</f>
        <v>0.31045666080332762</v>
      </c>
      <c r="F2361" s="46">
        <f>IF(OR(Ações!$N2361&lt;0,Ações!$M2361&lt;0),"",(22.5*Ações!$M2361*Ações!$N2361)^0.5)</f>
        <v>36.618437978701387</v>
      </c>
      <c r="G2361" s="47">
        <f>IFERROR((Ações!$H2361-Ações!$K2361)/Ações!$H2361,0)</f>
        <v>5.1315418420617336</v>
      </c>
      <c r="H2361" s="48">
        <f>IFERROR(Ações!$I2361/(Ações!$P2361-Table_1[[#This Row],[CAGR LUCRO 5A]]),0)</f>
        <v>-6.1115198551153176</v>
      </c>
      <c r="I2361" s="48">
        <f>IF(Ações!$S2361&lt;0,"",Ações!$O2361*(1+Ações!$S2361))</f>
        <v>1.0334580075000002</v>
      </c>
      <c r="J2361" s="49">
        <f>IFERROR(IF(Ações!$B2361="","",(VLOOKUP(Table_1[[#This Row],[AÇÕES]],'Dados Status Invest STOCKS'!A2347:AD2962,4)/Table_1[[#This Row],[LPA]]))/100,0)</f>
        <v>2.5141955835962144E-2</v>
      </c>
      <c r="K2361" s="64">
        <f>IFERROR(IF(Ações!$B2361="","",VLOOKUP(Table_1[[#This Row],[AÇÕES]],'Dados Status Invest STOCKS'!A2347:AD2962,2)),0)</f>
        <v>25.25</v>
      </c>
      <c r="L2361" s="65">
        <f>IFERROR(IF(Ações!$B2361="","",VLOOKUP(Table_1[[#This Row],[AÇÕES]],'Dados Status Invest STOCKS'!A2347:AD2962,3)/100),0)</f>
        <v>3.3300000000000003E-2</v>
      </c>
      <c r="M2361" s="66">
        <f>IFERROR(IF(Ações!$B2361="","",VLOOKUP(Table_1[[#This Row],[AÇÕES]],'Dados Status Invest STOCKS'!A2347:AD2962,28)),0)</f>
        <v>3.17</v>
      </c>
      <c r="N2361" s="66">
        <f>IFERROR(IF(Ações!$B2361="","",VLOOKUP(Table_1[[#This Row],[AÇÕES]],'Dados Status Invest STOCKS'!A2347:AD2962,27)),0)</f>
        <v>18.8</v>
      </c>
      <c r="O2361" s="66">
        <f>IFERROR(IF(Ações!$L2361="","",Ações!$K2361*Ações!$L2361),0)</f>
        <v>0.84082500000000004</v>
      </c>
      <c r="P2361" s="67">
        <f t="shared" si="36"/>
        <v>0.06</v>
      </c>
      <c r="Q2361" s="67">
        <f>IFERROR(Ações!$O2361/Ações!$M2361,0)</f>
        <v>0.26524447949526814</v>
      </c>
      <c r="R2361" s="67">
        <f>IFERROR(IF(Ações!$B2361="","",VLOOKUP(Table_1[[#This Row],[AÇÕES]],'Dados Status Invest STOCKS'!A2347:AD2962,18)/100),0)</f>
        <v>0.16839999999999999</v>
      </c>
      <c r="S2361" s="65">
        <f>IFERROR(IF(Ações!$B2361="","",VLOOKUP(Table_1[[#This Row],[AÇÕES]],'Dados Status Invest STOCKS'!A2347:AD2962,25)/100),0)</f>
        <v>0.2291</v>
      </c>
      <c r="T2361" s="67">
        <f>(1-Ações!$Q2361)*Ações!$R2361</f>
        <v>0.12373282965299683</v>
      </c>
      <c r="U2361" s="68">
        <f>IF(Ações!$S2361=0,Ações!$T2361,IF(Ações!$T2361=0,Ações!$S2361,AVERAGE(Ações!$S2361,Ações!$T2361)))</f>
        <v>0.17641641482649842</v>
      </c>
    </row>
    <row r="2362" spans="2:21" ht="15" customHeight="1" x14ac:dyDescent="0.2">
      <c r="B2362" s="63" t="str">
        <f>IFERROR('Dados Status Invest STOCKS'!A2349,"-")</f>
        <v>IBEX</v>
      </c>
      <c r="C2362" s="45">
        <f>IFERROR((Ações!$D2362-Ações!$K2362)/Ações!$D2362,0)</f>
        <v>0</v>
      </c>
      <c r="D2362" s="46">
        <f>(Ações!$O2362)/0.06</f>
        <v>0</v>
      </c>
      <c r="E2362" s="47">
        <f>IFERROR((Ações!$F2362-Ações!$K2362)/Ações!$F2362,0)</f>
        <v>-2.5907623190205169</v>
      </c>
      <c r="F2362" s="46">
        <f>IF(OR(Ações!$N2362&lt;0,Ações!$M2362&lt;0),"",(22.5*Ações!$M2362*Ações!$N2362)^0.5)</f>
        <v>3.8404101343476325</v>
      </c>
      <c r="G2362" s="47">
        <f>IFERROR((Ações!$H2362-Ações!$K2362)/Ações!$H2362,0)</f>
        <v>0</v>
      </c>
      <c r="H2362" s="48">
        <f>IFERROR(Ações!$I2362/(Ações!$P2362-Table_1[[#This Row],[CAGR LUCRO 5A]]),0)</f>
        <v>0</v>
      </c>
      <c r="I2362" s="48">
        <f>IF(Ações!$S2362&lt;0,"",Ações!$O2362*(1+Ações!$S2362))</f>
        <v>0</v>
      </c>
      <c r="J2362" s="49">
        <f>IFERROR(IF(Ações!$B2362="","",(VLOOKUP(Table_1[[#This Row],[AÇÕES]],'Dados Status Invest STOCKS'!A2348:AD2963,4)/Table_1[[#This Row],[LPA]]))/100,0)</f>
        <v>5.964666666666667</v>
      </c>
      <c r="K2362" s="64">
        <f>IFERROR(IF(Ações!$B2362="","",VLOOKUP(Table_1[[#This Row],[AÇÕES]],'Dados Status Invest STOCKS'!A2348:AD2963,2)),0)</f>
        <v>13.79</v>
      </c>
      <c r="L2362" s="65">
        <f>IFERROR(IF(Ações!$B2362="","",VLOOKUP(Table_1[[#This Row],[AÇÕES]],'Dados Status Invest STOCKS'!A2348:AD2963,3)/100),0)</f>
        <v>0</v>
      </c>
      <c r="M2362" s="66">
        <f>IFERROR(IF(Ações!$B2362="","",VLOOKUP(Table_1[[#This Row],[AÇÕES]],'Dados Status Invest STOCKS'!A2348:AD2963,28)),0)</f>
        <v>0.15</v>
      </c>
      <c r="N2362" s="66">
        <f>IFERROR(IF(Ações!$B2362="","",VLOOKUP(Table_1[[#This Row],[AÇÕES]],'Dados Status Invest STOCKS'!A2348:AD2963,27)),0)</f>
        <v>4.37</v>
      </c>
      <c r="O2362" s="66">
        <f>IFERROR(IF(Ações!$L2362="","",Ações!$K2362*Ações!$L2362),0)</f>
        <v>0</v>
      </c>
      <c r="P2362" s="67">
        <f t="shared" si="36"/>
        <v>0.06</v>
      </c>
      <c r="Q2362" s="67">
        <f>IFERROR(Ações!$O2362/Ações!$M2362,0)</f>
        <v>0</v>
      </c>
      <c r="R2362" s="67">
        <f>IFERROR(IF(Ações!$B2362="","",VLOOKUP(Table_1[[#This Row],[AÇÕES]],'Dados Status Invest STOCKS'!A2348:AD2963,18)/100),0)</f>
        <v>3.5299999999999998E-2</v>
      </c>
      <c r="S2362" s="65">
        <f>IFERROR(IF(Ações!$B2362="","",VLOOKUP(Table_1[[#This Row],[AÇÕES]],'Dados Status Invest STOCKS'!A2348:AD2963,25)/100),0)</f>
        <v>0</v>
      </c>
      <c r="T2362" s="67">
        <f>(1-Ações!$Q2362)*Ações!$R2362</f>
        <v>3.5299999999999998E-2</v>
      </c>
      <c r="U2362" s="68">
        <f>IF(Ações!$S2362=0,Ações!$T2362,IF(Ações!$T2362=0,Ações!$S2362,AVERAGE(Ações!$S2362,Ações!$T2362)))</f>
        <v>3.5299999999999998E-2</v>
      </c>
    </row>
    <row r="2363" spans="2:21" ht="15" customHeight="1" x14ac:dyDescent="0.2">
      <c r="B2363" s="63" t="str">
        <f>IFERROR('Dados Status Invest STOCKS'!A2350,"-")</f>
        <v>IBKR</v>
      </c>
      <c r="C2363" s="45">
        <f>IFERROR((Ações!$D2363-Ações!$K2363)/Ações!$D2363,0)</f>
        <v>-9.1694915254237284</v>
      </c>
      <c r="D2363" s="46">
        <f>(Ações!$O2363)/0.06</f>
        <v>6.6866666666666665</v>
      </c>
      <c r="E2363" s="47">
        <f>IFERROR((Ações!$F2363-Ações!$K2363)/Ações!$F2363,0)</f>
        <v>-0.64992322674434022</v>
      </c>
      <c r="F2363" s="46">
        <f>IF(OR(Ações!$N2363&lt;0,Ações!$M2363&lt;0),"",(22.5*Ações!$M2363*Ações!$N2363)^0.5)</f>
        <v>41.21403887026846</v>
      </c>
      <c r="G2363" s="47">
        <f>IFERROR((Ações!$H2363-Ações!$K2363)/Ações!$H2363,0)</f>
        <v>34.198840740712164</v>
      </c>
      <c r="H2363" s="48">
        <f>IFERROR(Ações!$I2363/(Ações!$P2363-Table_1[[#This Row],[CAGR LUCRO 5A]]),0)</f>
        <v>-2.0482642912470954</v>
      </c>
      <c r="I2363" s="48">
        <f>IF(Ações!$S2363&lt;0,"",Ações!$O2363*(1+Ações!$S2363))</f>
        <v>0.52886184000000003</v>
      </c>
      <c r="J2363" s="49">
        <f>IFERROR(IF(Ações!$B2363="","",(VLOOKUP(Table_1[[#This Row],[AÇÕES]],'Dados Status Invest STOCKS'!A2349:AD2964,4)/Table_1[[#This Row],[LPA]]))/100,0)</f>
        <v>6.7295597484276715E-2</v>
      </c>
      <c r="K2363" s="64">
        <f>IFERROR(IF(Ações!$B2363="","",VLOOKUP(Table_1[[#This Row],[AÇÕES]],'Dados Status Invest STOCKS'!A2349:AD2964,2)),0)</f>
        <v>68</v>
      </c>
      <c r="L2363" s="65">
        <f>IFERROR(IF(Ações!$B2363="","",VLOOKUP(Table_1[[#This Row],[AÇÕES]],'Dados Status Invest STOCKS'!A2349:AD2964,3)/100),0)</f>
        <v>5.8999999999999999E-3</v>
      </c>
      <c r="M2363" s="66">
        <f>IFERROR(IF(Ações!$B2363="","",VLOOKUP(Table_1[[#This Row],[AÇÕES]],'Dados Status Invest STOCKS'!A2349:AD2964,28)),0)</f>
        <v>3.18</v>
      </c>
      <c r="N2363" s="66">
        <f>IFERROR(IF(Ações!$B2363="","",VLOOKUP(Table_1[[#This Row],[AÇÕES]],'Dados Status Invest STOCKS'!A2349:AD2964,27)),0)</f>
        <v>23.74</v>
      </c>
      <c r="O2363" s="66">
        <f>IFERROR(IF(Ações!$L2363="","",Ações!$K2363*Ações!$L2363),0)</f>
        <v>0.4012</v>
      </c>
      <c r="P2363" s="67">
        <f t="shared" si="36"/>
        <v>0.06</v>
      </c>
      <c r="Q2363" s="67">
        <f>IFERROR(Ações!$O2363/Ações!$M2363,0)</f>
        <v>0.1261635220125786</v>
      </c>
      <c r="R2363" s="67">
        <f>IFERROR(IF(Ações!$B2363="","",VLOOKUP(Table_1[[#This Row],[AÇÕES]],'Dados Status Invest STOCKS'!A2349:AD2964,18)/100),0)</f>
        <v>0.1338</v>
      </c>
      <c r="S2363" s="65">
        <f>IFERROR(IF(Ações!$B2363="","",VLOOKUP(Table_1[[#This Row],[AÇÕES]],'Dados Status Invest STOCKS'!A2349:AD2964,25)/100),0)</f>
        <v>0.31819999999999998</v>
      </c>
      <c r="T2363" s="67">
        <f>(1-Ações!$Q2363)*Ações!$R2363</f>
        <v>0.11691932075471698</v>
      </c>
      <c r="U2363" s="68">
        <f>IF(Ações!$S2363=0,Ações!$T2363,IF(Ações!$T2363=0,Ações!$S2363,AVERAGE(Ações!$S2363,Ações!$T2363)))</f>
        <v>0.21755966037735847</v>
      </c>
    </row>
    <row r="2364" spans="2:21" ht="15" customHeight="1" x14ac:dyDescent="0.2">
      <c r="B2364" s="63" t="str">
        <f>IFERROR('Dados Status Invest STOCKS'!A2351,"-")</f>
        <v>IBM</v>
      </c>
      <c r="C2364" s="45">
        <f>IFERROR((Ações!$D2364-Ações!$K2364)/Ações!$D2364,0)</f>
        <v>0.37106918238993708</v>
      </c>
      <c r="D2364" s="46">
        <f>(Ações!$O2364)/0.06</f>
        <v>204.82379999999998</v>
      </c>
      <c r="E2364" s="47">
        <f>IFERROR((Ações!$F2364-Ações!$K2364)/Ações!$F2364,0)</f>
        <v>-1.3670449860465246</v>
      </c>
      <c r="F2364" s="46">
        <f>IF(OR(Ações!$N2364&lt;0,Ações!$M2364&lt;0),"",(22.5*Ações!$M2364*Ações!$N2364)^0.5)</f>
        <v>54.42228633565481</v>
      </c>
      <c r="G2364" s="47">
        <f>IFERROR((Ações!$H2364-Ações!$K2364)/Ações!$H2364,0)</f>
        <v>0</v>
      </c>
      <c r="H2364" s="48">
        <f>IFERROR(Ações!$I2364/(Ações!$P2364-Table_1[[#This Row],[CAGR LUCRO 5A]]),0)</f>
        <v>0</v>
      </c>
      <c r="I2364" s="48" t="str">
        <f>IF(Ações!$S2364&lt;0,"",Ações!$O2364*(1+Ações!$S2364))</f>
        <v/>
      </c>
      <c r="J2364" s="49">
        <f>IFERROR(IF(Ações!$B2364="","",(VLOOKUP(Table_1[[#This Row],[AÇÕES]],'Dados Status Invest STOCKS'!A2350:AD2965,4)/Table_1[[#This Row],[LPA]]))/100,0)</f>
        <v>4.549905838041432E-2</v>
      </c>
      <c r="K2364" s="64">
        <f>IFERROR(IF(Ações!$B2364="","",VLOOKUP(Table_1[[#This Row],[AÇÕES]],'Dados Status Invest STOCKS'!A2350:AD2965,2)),0)</f>
        <v>128.82</v>
      </c>
      <c r="L2364" s="65">
        <f>IFERROR(IF(Ações!$B2364="","",VLOOKUP(Table_1[[#This Row],[AÇÕES]],'Dados Status Invest STOCKS'!A2350:AD2965,3)/100),0)</f>
        <v>9.5399999999999985E-2</v>
      </c>
      <c r="M2364" s="66">
        <f>IFERROR(IF(Ações!$B2364="","",VLOOKUP(Table_1[[#This Row],[AÇÕES]],'Dados Status Invest STOCKS'!A2350:AD2965,28)),0)</f>
        <v>5.31</v>
      </c>
      <c r="N2364" s="66">
        <f>IFERROR(IF(Ações!$B2364="","",VLOOKUP(Table_1[[#This Row],[AÇÕES]],'Dados Status Invest STOCKS'!A2350:AD2965,27)),0)</f>
        <v>24.79</v>
      </c>
      <c r="O2364" s="66">
        <f>IFERROR(IF(Ações!$L2364="","",Ações!$K2364*Ações!$L2364),0)</f>
        <v>12.289427999999997</v>
      </c>
      <c r="P2364" s="67">
        <f t="shared" si="36"/>
        <v>0.06</v>
      </c>
      <c r="Q2364" s="67">
        <f>IFERROR(Ações!$O2364/Ações!$M2364,0)</f>
        <v>2.3143932203389825</v>
      </c>
      <c r="R2364" s="67">
        <f>IFERROR(IF(Ações!$B2364="","",VLOOKUP(Table_1[[#This Row],[AÇÕES]],'Dados Status Invest STOCKS'!A2350:AD2965,18)/100),0)</f>
        <v>0.21440000000000001</v>
      </c>
      <c r="S2364" s="65">
        <f>IFERROR(IF(Ações!$B2364="","",VLOOKUP(Table_1[[#This Row],[AÇÕES]],'Dados Status Invest STOCKS'!A2350:AD2965,25)/100),0)</f>
        <v>-0.1578</v>
      </c>
      <c r="T2364" s="67">
        <f>(1-Ações!$Q2364)*Ações!$R2364</f>
        <v>-0.28180590644067788</v>
      </c>
      <c r="U2364" s="68">
        <f>IF(Ações!$S2364=0,Ações!$T2364,IF(Ações!$T2364=0,Ações!$S2364,AVERAGE(Ações!$S2364,Ações!$T2364)))</f>
        <v>-0.21980295322033894</v>
      </c>
    </row>
    <row r="2365" spans="2:21" ht="15" customHeight="1" x14ac:dyDescent="0.2">
      <c r="B2365" s="63" t="str">
        <f>IFERROR('Dados Status Invest STOCKS'!A2352,"-")</f>
        <v>IBN</v>
      </c>
      <c r="C2365" s="45">
        <f>IFERROR((Ações!$D2365-Ações!$K2365)/Ações!$D2365,0)</f>
        <v>-12.043478260869565</v>
      </c>
      <c r="D2365" s="46">
        <f>(Ações!$O2365)/0.06</f>
        <v>1.6169</v>
      </c>
      <c r="E2365" s="47">
        <f>IFERROR((Ações!$F2365-Ações!$K2365)/Ações!$F2365,0)</f>
        <v>-0.9391351158021416</v>
      </c>
      <c r="F2365" s="46">
        <f>IF(OR(Ações!$N2365&lt;0,Ações!$M2365&lt;0),"",(22.5*Ações!$M2365*Ações!$N2365)^0.5)</f>
        <v>10.875982714219438</v>
      </c>
      <c r="G2365" s="47">
        <f>IFERROR((Ações!$H2365-Ações!$K2365)/Ações!$H2365,0)</f>
        <v>9.0003160618691123</v>
      </c>
      <c r="H2365" s="48">
        <f>IFERROR(Ações!$I2365/(Ações!$P2365-Table_1[[#This Row],[CAGR LUCRO 5A]]),0)</f>
        <v>-2.6361458518518512</v>
      </c>
      <c r="I2365" s="48">
        <f>IF(Ações!$S2365&lt;0,"",Ações!$O2365*(1+Ações!$S2365))</f>
        <v>0.10676390700000001</v>
      </c>
      <c r="J2365" s="49">
        <f>IFERROR(IF(Ações!$B2365="","",(VLOOKUP(Table_1[[#This Row],[AÇÕES]],'Dados Status Invest STOCKS'!A2351:AD2966,4)/Table_1[[#This Row],[LPA]]))/100,0)</f>
        <v>0.34602564102564104</v>
      </c>
      <c r="K2365" s="64">
        <f>IFERROR(IF(Ações!$B2365="","",VLOOKUP(Table_1[[#This Row],[AÇÕES]],'Dados Status Invest STOCKS'!A2351:AD2966,2)),0)</f>
        <v>21.09</v>
      </c>
      <c r="L2365" s="65">
        <f>IFERROR(IF(Ações!$B2365="","",VLOOKUP(Table_1[[#This Row],[AÇÕES]],'Dados Status Invest STOCKS'!A2351:AD2966,3)/100),0)</f>
        <v>4.5999999999999999E-3</v>
      </c>
      <c r="M2365" s="66">
        <f>IFERROR(IF(Ações!$B2365="","",VLOOKUP(Table_1[[#This Row],[AÇÕES]],'Dados Status Invest STOCKS'!A2351:AD2966,28)),0)</f>
        <v>0.78</v>
      </c>
      <c r="N2365" s="66">
        <f>IFERROR(IF(Ações!$B2365="","",VLOOKUP(Table_1[[#This Row],[AÇÕES]],'Dados Status Invest STOCKS'!A2351:AD2966,27)),0)</f>
        <v>6.74</v>
      </c>
      <c r="O2365" s="66">
        <f>IFERROR(IF(Ações!$L2365="","",Ações!$K2365*Ações!$L2365),0)</f>
        <v>9.7014000000000003E-2</v>
      </c>
      <c r="P2365" s="67">
        <f t="shared" si="36"/>
        <v>0.06</v>
      </c>
      <c r="Q2365" s="67">
        <f>IFERROR(Ações!$O2365/Ações!$M2365,0)</f>
        <v>0.12437692307692308</v>
      </c>
      <c r="R2365" s="67">
        <f>IFERROR(IF(Ações!$B2365="","",VLOOKUP(Table_1[[#This Row],[AÇÕES]],'Dados Status Invest STOCKS'!A2351:AD2966,18)/100),0)</f>
        <v>0.1159</v>
      </c>
      <c r="S2365" s="65">
        <f>IFERROR(IF(Ações!$B2365="","",VLOOKUP(Table_1[[#This Row],[AÇÕES]],'Dados Status Invest STOCKS'!A2351:AD2966,25)/100),0)</f>
        <v>0.10050000000000001</v>
      </c>
      <c r="T2365" s="67">
        <f>(1-Ações!$Q2365)*Ações!$R2365</f>
        <v>0.10148471461538462</v>
      </c>
      <c r="U2365" s="68">
        <f>IF(Ações!$S2365=0,Ações!$T2365,IF(Ações!$T2365=0,Ações!$S2365,AVERAGE(Ações!$S2365,Ações!$T2365)))</f>
        <v>0.10099235730769232</v>
      </c>
    </row>
    <row r="2366" spans="2:21" ht="15" customHeight="1" x14ac:dyDescent="0.2">
      <c r="B2366" s="63" t="str">
        <f>IFERROR('Dados Status Invest STOCKS'!A2353,"-")</f>
        <v>IBOC</v>
      </c>
      <c r="C2366" s="45">
        <f>IFERROR((Ações!$D2366-Ações!$K2366)/Ações!$D2366,0)</f>
        <v>-1.2727272727272725</v>
      </c>
      <c r="D2366" s="46">
        <f>(Ações!$O2366)/0.06</f>
        <v>19.157600000000002</v>
      </c>
      <c r="E2366" s="47">
        <f>IFERROR((Ações!$F2366-Ações!$K2366)/Ações!$F2366,0)</f>
        <v>0.2255969755635738</v>
      </c>
      <c r="F2366" s="46">
        <f>IF(OR(Ações!$N2366&lt;0,Ações!$M2366&lt;0),"",(22.5*Ações!$M2366*Ações!$N2366)^0.5)</f>
        <v>56.223953969816101</v>
      </c>
      <c r="G2366" s="47">
        <f>IFERROR((Ações!$H2366-Ações!$K2366)/Ações!$H2366,0)</f>
        <v>0.3160572300026776</v>
      </c>
      <c r="H2366" s="48">
        <f>IFERROR(Ações!$I2366/(Ações!$P2366-Table_1[[#This Row],[CAGR LUCRO 5A]]),0)</f>
        <v>63.660297191489363</v>
      </c>
      <c r="I2366" s="48">
        <f>IF(Ações!$S2366&lt;0,"",Ações!$O2366*(1+Ações!$S2366))</f>
        <v>1.1968135871999999</v>
      </c>
      <c r="J2366" s="49">
        <f>IFERROR(IF(Ações!$B2366="","",(VLOOKUP(Table_1[[#This Row],[AÇÕES]],'Dados Status Invest STOCKS'!A2352:AD2967,4)/Table_1[[#This Row],[LPA]]))/100,0)</f>
        <v>2.8943298969072169E-2</v>
      </c>
      <c r="K2366" s="64">
        <f>IFERROR(IF(Ações!$B2366="","",VLOOKUP(Table_1[[#This Row],[AÇÕES]],'Dados Status Invest STOCKS'!A2352:AD2967,2)),0)</f>
        <v>43.54</v>
      </c>
      <c r="L2366" s="65">
        <f>IFERROR(IF(Ações!$B2366="","",VLOOKUP(Table_1[[#This Row],[AÇÕES]],'Dados Status Invest STOCKS'!A2352:AD2967,3)/100),0)</f>
        <v>2.64E-2</v>
      </c>
      <c r="M2366" s="66">
        <f>IFERROR(IF(Ações!$B2366="","",VLOOKUP(Table_1[[#This Row],[AÇÕES]],'Dados Status Invest STOCKS'!A2352:AD2967,28)),0)</f>
        <v>3.88</v>
      </c>
      <c r="N2366" s="66">
        <f>IFERROR(IF(Ações!$B2366="","",VLOOKUP(Table_1[[#This Row],[AÇÕES]],'Dados Status Invest STOCKS'!A2352:AD2967,27)),0)</f>
        <v>36.21</v>
      </c>
      <c r="O2366" s="66">
        <f>IFERROR(IF(Ações!$L2366="","",Ações!$K2366*Ações!$L2366),0)</f>
        <v>1.149456</v>
      </c>
      <c r="P2366" s="67">
        <f t="shared" si="36"/>
        <v>0.06</v>
      </c>
      <c r="Q2366" s="67">
        <f>IFERROR(Ações!$O2366/Ações!$M2366,0)</f>
        <v>0.29625154639175261</v>
      </c>
      <c r="R2366" s="67">
        <f>IFERROR(IF(Ações!$B2366="","",VLOOKUP(Table_1[[#This Row],[AÇÕES]],'Dados Status Invest STOCKS'!A2352:AD2967,18)/100),0)</f>
        <v>0.10710000000000001</v>
      </c>
      <c r="S2366" s="65">
        <f>IFERROR(IF(Ações!$B2366="","",VLOOKUP(Table_1[[#This Row],[AÇÕES]],'Dados Status Invest STOCKS'!A2352:AD2967,25)/100),0)</f>
        <v>4.1200000000000001E-2</v>
      </c>
      <c r="T2366" s="67">
        <f>(1-Ações!$Q2366)*Ações!$R2366</f>
        <v>7.5371459381443309E-2</v>
      </c>
      <c r="U2366" s="68">
        <f>IF(Ações!$S2366=0,Ações!$T2366,IF(Ações!$T2366=0,Ações!$S2366,AVERAGE(Ações!$S2366,Ações!$T2366)))</f>
        <v>5.8285729690721655E-2</v>
      </c>
    </row>
    <row r="2367" spans="2:21" ht="15" customHeight="1" x14ac:dyDescent="0.2">
      <c r="B2367" s="63" t="str">
        <f>IFERROR('Dados Status Invest STOCKS'!A2354,"-")</f>
        <v>IBP</v>
      </c>
      <c r="C2367" s="45">
        <f>IFERROR((Ações!$D2367-Ações!$K2367)/Ações!$D2367,0)</f>
        <v>-4.6074766355140175</v>
      </c>
      <c r="D2367" s="46">
        <f>(Ações!$O2367)/0.06</f>
        <v>20.028616666666672</v>
      </c>
      <c r="E2367" s="47">
        <f>IFERROR((Ações!$F2367-Ações!$K2367)/Ações!$F2367,0)</f>
        <v>-2.27652052472888</v>
      </c>
      <c r="F2367" s="46">
        <f>IF(OR(Ações!$N2367&lt;0,Ações!$M2367&lt;0),"",(22.5*Ações!$M2367*Ações!$N2367)^0.5)</f>
        <v>34.277215464503534</v>
      </c>
      <c r="G2367" s="47">
        <f>IFERROR((Ações!$H2367-Ações!$K2367)/Ações!$H2367,0)</f>
        <v>18.065731895045747</v>
      </c>
      <c r="H2367" s="48">
        <f>IFERROR(Ações!$I2367/(Ações!$P2367-Table_1[[#This Row],[CAGR LUCRO 5A]]),0)</f>
        <v>-6.5810245168918922</v>
      </c>
      <c r="I2367" s="48">
        <f>IF(Ações!$S2367&lt;0,"",Ações!$O2367*(1+Ações!$S2367))</f>
        <v>1.5583866056000002</v>
      </c>
      <c r="J2367" s="49">
        <f>IFERROR(IF(Ações!$B2367="","",(VLOOKUP(Table_1[[#This Row],[AÇÕES]],'Dados Status Invest STOCKS'!A2353:AD2968,4)/Table_1[[#This Row],[LPA]]))/100,0)</f>
        <v>7.2050632911392409E-2</v>
      </c>
      <c r="K2367" s="64">
        <f>IFERROR(IF(Ações!$B2367="","",VLOOKUP(Table_1[[#This Row],[AÇÕES]],'Dados Status Invest STOCKS'!A2353:AD2968,2)),0)</f>
        <v>112.31</v>
      </c>
      <c r="L2367" s="65">
        <f>IFERROR(IF(Ações!$B2367="","",VLOOKUP(Table_1[[#This Row],[AÇÕES]],'Dados Status Invest STOCKS'!A2353:AD2968,3)/100),0)</f>
        <v>1.0700000000000001E-2</v>
      </c>
      <c r="M2367" s="66">
        <f>IFERROR(IF(Ações!$B2367="","",VLOOKUP(Table_1[[#This Row],[AÇÕES]],'Dados Status Invest STOCKS'!A2353:AD2968,28)),0)</f>
        <v>3.95</v>
      </c>
      <c r="N2367" s="66">
        <f>IFERROR(IF(Ações!$B2367="","",VLOOKUP(Table_1[[#This Row],[AÇÕES]],'Dados Status Invest STOCKS'!A2353:AD2968,27)),0)</f>
        <v>13.22</v>
      </c>
      <c r="O2367" s="66">
        <f>IFERROR(IF(Ações!$L2367="","",Ações!$K2367*Ações!$L2367),0)</f>
        <v>1.2017170000000001</v>
      </c>
      <c r="P2367" s="67">
        <f t="shared" si="36"/>
        <v>0.06</v>
      </c>
      <c r="Q2367" s="67">
        <f>IFERROR(Ações!$O2367/Ações!$M2367,0)</f>
        <v>0.3042321518987342</v>
      </c>
      <c r="R2367" s="67">
        <f>IFERROR(IF(Ações!$B2367="","",VLOOKUP(Table_1[[#This Row],[AÇÕES]],'Dados Status Invest STOCKS'!A2353:AD2968,18)/100),0)</f>
        <v>0.29849999999999999</v>
      </c>
      <c r="S2367" s="65">
        <f>IFERROR(IF(Ações!$B2367="","",VLOOKUP(Table_1[[#This Row],[AÇÕES]],'Dados Status Invest STOCKS'!A2353:AD2968,25)/100),0)</f>
        <v>0.29680000000000001</v>
      </c>
      <c r="T2367" s="67">
        <f>(1-Ações!$Q2367)*Ações!$R2367</f>
        <v>0.20768670265822783</v>
      </c>
      <c r="U2367" s="68">
        <f>IF(Ações!$S2367=0,Ações!$T2367,IF(Ações!$T2367=0,Ações!$S2367,AVERAGE(Ações!$S2367,Ações!$T2367)))</f>
        <v>0.25224335132911391</v>
      </c>
    </row>
    <row r="2368" spans="2:21" ht="15" customHeight="1" x14ac:dyDescent="0.2">
      <c r="B2368" s="63" t="str">
        <f>IFERROR('Dados Status Invest STOCKS'!A2355,"-")</f>
        <v>IBTX</v>
      </c>
      <c r="C2368" s="45">
        <f>IFERROR((Ações!$D2368-Ações!$K2368)/Ações!$D2368,0)</f>
        <v>-2.4883720930232553</v>
      </c>
      <c r="D2368" s="46">
        <f>(Ações!$O2368)/0.06</f>
        <v>21.94146666666667</v>
      </c>
      <c r="E2368" s="47">
        <f>IFERROR((Ações!$F2368-Ações!$K2368)/Ações!$F2368,0)</f>
        <v>9.6026625603025301E-2</v>
      </c>
      <c r="F2368" s="46">
        <f>IF(OR(Ações!$N2368&lt;0,Ações!$M2368&lt;0),"",(22.5*Ações!$M2368*Ações!$N2368)^0.5)</f>
        <v>84.670635405670595</v>
      </c>
      <c r="G2368" s="47">
        <f>IFERROR((Ações!$H2368-Ações!$K2368)/Ações!$H2368,0)</f>
        <v>15.034541699190633</v>
      </c>
      <c r="H2368" s="48">
        <f>IFERROR(Ações!$I2368/(Ações!$P2368-Table_1[[#This Row],[CAGR LUCRO 5A]]),0)</f>
        <v>-5.4536871698784468</v>
      </c>
      <c r="I2368" s="48">
        <f>IF(Ações!$S2368&lt;0,"",Ações!$O2368*(1+Ações!$S2368))</f>
        <v>1.8395286824000001</v>
      </c>
      <c r="J2368" s="49">
        <f>IFERROR(IF(Ações!$B2368="","",(VLOOKUP(Table_1[[#This Row],[AÇÕES]],'Dados Status Invest STOCKS'!A2354:AD2969,4)/Table_1[[#This Row],[LPA]]))/100,0)</f>
        <v>2.6941838649155721E-2</v>
      </c>
      <c r="K2368" s="64">
        <f>IFERROR(IF(Ações!$B2368="","",VLOOKUP(Table_1[[#This Row],[AÇÕES]],'Dados Status Invest STOCKS'!A2354:AD2969,2)),0)</f>
        <v>76.540000000000006</v>
      </c>
      <c r="L2368" s="65">
        <f>IFERROR(IF(Ações!$B2368="","",VLOOKUP(Table_1[[#This Row],[AÇÕES]],'Dados Status Invest STOCKS'!A2354:AD2969,3)/100),0)</f>
        <v>1.72E-2</v>
      </c>
      <c r="M2368" s="66">
        <f>IFERROR(IF(Ações!$B2368="","",VLOOKUP(Table_1[[#This Row],[AÇÕES]],'Dados Status Invest STOCKS'!A2354:AD2969,28)),0)</f>
        <v>5.33</v>
      </c>
      <c r="N2368" s="66">
        <f>IFERROR(IF(Ações!$B2368="","",VLOOKUP(Table_1[[#This Row],[AÇÕES]],'Dados Status Invest STOCKS'!A2354:AD2969,27)),0)</f>
        <v>59.78</v>
      </c>
      <c r="O2368" s="66">
        <f>IFERROR(IF(Ações!$L2368="","",Ações!$K2368*Ações!$L2368),0)</f>
        <v>1.3164880000000001</v>
      </c>
      <c r="P2368" s="67">
        <f t="shared" si="36"/>
        <v>0.06</v>
      </c>
      <c r="Q2368" s="67">
        <f>IFERROR(Ações!$O2368/Ações!$M2368,0)</f>
        <v>0.24699587242026269</v>
      </c>
      <c r="R2368" s="67">
        <f>IFERROR(IF(Ações!$B2368="","",VLOOKUP(Table_1[[#This Row],[AÇÕES]],'Dados Status Invest STOCKS'!A2354:AD2969,18)/100),0)</f>
        <v>8.9200000000000002E-2</v>
      </c>
      <c r="S2368" s="65">
        <f>IFERROR(IF(Ações!$B2368="","",VLOOKUP(Table_1[[#This Row],[AÇÕES]],'Dados Status Invest STOCKS'!A2354:AD2969,25)/100),0)</f>
        <v>0.39729999999999999</v>
      </c>
      <c r="T2368" s="67">
        <f>(1-Ações!$Q2368)*Ações!$R2368</f>
        <v>6.7167968180112572E-2</v>
      </c>
      <c r="U2368" s="68">
        <f>IF(Ações!$S2368=0,Ações!$T2368,IF(Ações!$T2368=0,Ações!$S2368,AVERAGE(Ações!$S2368,Ações!$T2368)))</f>
        <v>0.23223398409005627</v>
      </c>
    </row>
    <row r="2369" spans="2:21" ht="15" customHeight="1" x14ac:dyDescent="0.2">
      <c r="B2369" s="63" t="str">
        <f>IFERROR('Dados Status Invest STOCKS'!A2356,"-")</f>
        <v>ICAD</v>
      </c>
      <c r="C2369" s="45">
        <f>IFERROR((Ações!$D2369-Ações!$K2369)/Ações!$D2369,0)</f>
        <v>0</v>
      </c>
      <c r="D2369" s="46">
        <f>(Ações!$O2369)/0.06</f>
        <v>0</v>
      </c>
      <c r="E2369" s="47">
        <f>IFERROR((Ações!$F2369-Ações!$K2369)/Ações!$F2369,0)</f>
        <v>0</v>
      </c>
      <c r="F2369" s="46" t="str">
        <f>IF(OR(Ações!$N2369&lt;0,Ações!$M2369&lt;0),"",(22.5*Ações!$M2369*Ações!$N2369)^0.5)</f>
        <v/>
      </c>
      <c r="G2369" s="47">
        <f>IFERROR((Ações!$H2369-Ações!$K2369)/Ações!$H2369,0)</f>
        <v>0</v>
      </c>
      <c r="H2369" s="48">
        <f>IFERROR(Ações!$I2369/(Ações!$P2369-Table_1[[#This Row],[CAGR LUCRO 5A]]),0)</f>
        <v>0</v>
      </c>
      <c r="I2369" s="48">
        <f>IF(Ações!$S2369&lt;0,"",Ações!$O2369*(1+Ações!$S2369))</f>
        <v>0</v>
      </c>
      <c r="J2369" s="49">
        <f>IFERROR(IF(Ações!$B2369="","",(VLOOKUP(Table_1[[#This Row],[AÇÕES]],'Dados Status Invest STOCKS'!A2355:AD2970,4)/Table_1[[#This Row],[LPA]]))/100,0)</f>
        <v>0.39</v>
      </c>
      <c r="K2369" s="64">
        <f>IFERROR(IF(Ações!$B2369="","",VLOOKUP(Table_1[[#This Row],[AÇÕES]],'Dados Status Invest STOCKS'!A2355:AD2970,2)),0)</f>
        <v>4.7300000000000004</v>
      </c>
      <c r="L2369" s="65">
        <f>IFERROR(IF(Ações!$B2369="","",VLOOKUP(Table_1[[#This Row],[AÇÕES]],'Dados Status Invest STOCKS'!A2355:AD2970,3)/100),0)</f>
        <v>0</v>
      </c>
      <c r="M2369" s="66">
        <f>IFERROR(IF(Ações!$B2369="","",VLOOKUP(Table_1[[#This Row],[AÇÕES]],'Dados Status Invest STOCKS'!A2355:AD2970,28)),0)</f>
        <v>-0.35</v>
      </c>
      <c r="N2369" s="66">
        <f>IFERROR(IF(Ações!$B2369="","",VLOOKUP(Table_1[[#This Row],[AÇÕES]],'Dados Status Invest STOCKS'!A2355:AD2970,27)),0)</f>
        <v>1.98</v>
      </c>
      <c r="O2369" s="66">
        <f>IFERROR(IF(Ações!$L2369="","",Ações!$K2369*Ações!$L2369),0)</f>
        <v>0</v>
      </c>
      <c r="P2369" s="67">
        <f t="shared" si="36"/>
        <v>0.06</v>
      </c>
      <c r="Q2369" s="67">
        <f>IFERROR(Ações!$O2369/Ações!$M2369,0)</f>
        <v>0</v>
      </c>
      <c r="R2369" s="67">
        <f>IFERROR(IF(Ações!$B2369="","",VLOOKUP(Table_1[[#This Row],[AÇÕES]],'Dados Status Invest STOCKS'!A2355:AD2970,18)/100),0)</f>
        <v>-0.17469999999999999</v>
      </c>
      <c r="S2369" s="65">
        <f>IFERROR(IF(Ações!$B2369="","",VLOOKUP(Table_1[[#This Row],[AÇÕES]],'Dados Status Invest STOCKS'!A2355:AD2970,25)/100),0)</f>
        <v>0</v>
      </c>
      <c r="T2369" s="67">
        <f>(1-Ações!$Q2369)*Ações!$R2369</f>
        <v>-0.17469999999999999</v>
      </c>
      <c r="U2369" s="68">
        <f>IF(Ações!$S2369=0,Ações!$T2369,IF(Ações!$T2369=0,Ações!$S2369,AVERAGE(Ações!$S2369,Ações!$T2369)))</f>
        <v>-0.17469999999999999</v>
      </c>
    </row>
    <row r="2370" spans="2:21" ht="15" customHeight="1" x14ac:dyDescent="0.2">
      <c r="B2370" s="63" t="str">
        <f>IFERROR('Dados Status Invest STOCKS'!A2357,"-")</f>
        <v>ICBK</v>
      </c>
      <c r="C2370" s="45">
        <f>IFERROR((Ações!$D2370-Ações!$K2370)/Ações!$D2370,0)</f>
        <v>-4.3097345132743357</v>
      </c>
      <c r="D2370" s="46">
        <f>(Ações!$O2370)/0.06</f>
        <v>6.6387499999999999</v>
      </c>
      <c r="E2370" s="47">
        <f>IFERROR((Ações!$F2370-Ações!$K2370)/Ações!$F2370,0)</f>
        <v>0.22626590147994929</v>
      </c>
      <c r="F2370" s="46">
        <f>IF(OR(Ações!$N2370&lt;0,Ações!$M2370&lt;0),"",(22.5*Ações!$M2370*Ações!$N2370)^0.5)</f>
        <v>45.558286842241998</v>
      </c>
      <c r="G2370" s="47">
        <f>IFERROR((Ações!$H2370-Ações!$K2370)/Ações!$H2370,0)</f>
        <v>0</v>
      </c>
      <c r="H2370" s="48">
        <f>IFERROR(Ações!$I2370/(Ações!$P2370-Table_1[[#This Row],[CAGR LUCRO 5A]]),0)</f>
        <v>0</v>
      </c>
      <c r="I2370" s="48" t="str">
        <f>IF(Ações!$S2370&lt;0,"",Ações!$O2370*(1+Ações!$S2370))</f>
        <v/>
      </c>
      <c r="J2370" s="49">
        <f>IFERROR(IF(Ações!$B2370="","",(VLOOKUP(Table_1[[#This Row],[AÇÕES]],'Dados Status Invest STOCKS'!A2356:AD2971,4)/Table_1[[#This Row],[LPA]]))/100,0)</f>
        <v>3.5015772870662459E-2</v>
      </c>
      <c r="K2370" s="64">
        <f>IFERROR(IF(Ações!$B2370="","",VLOOKUP(Table_1[[#This Row],[AÇÕES]],'Dados Status Invest STOCKS'!A2356:AD2971,2)),0)</f>
        <v>35.25</v>
      </c>
      <c r="L2370" s="65">
        <f>IFERROR(IF(Ações!$B2370="","",VLOOKUP(Table_1[[#This Row],[AÇÕES]],'Dados Status Invest STOCKS'!A2356:AD2971,3)/100),0)</f>
        <v>1.1299999999999999E-2</v>
      </c>
      <c r="M2370" s="66">
        <f>IFERROR(IF(Ações!$B2370="","",VLOOKUP(Table_1[[#This Row],[AÇÕES]],'Dados Status Invest STOCKS'!A2356:AD2971,28)),0)</f>
        <v>3.17</v>
      </c>
      <c r="N2370" s="66">
        <f>IFERROR(IF(Ações!$B2370="","",VLOOKUP(Table_1[[#This Row],[AÇÕES]],'Dados Status Invest STOCKS'!A2356:AD2971,27)),0)</f>
        <v>29.1</v>
      </c>
      <c r="O2370" s="66">
        <f>IFERROR(IF(Ações!$L2370="","",Ações!$K2370*Ações!$L2370),0)</f>
        <v>0.39832499999999998</v>
      </c>
      <c r="P2370" s="67">
        <f t="shared" si="36"/>
        <v>0.06</v>
      </c>
      <c r="Q2370" s="67">
        <f>IFERROR(Ações!$O2370/Ações!$M2370,0)</f>
        <v>0.12565457413249212</v>
      </c>
      <c r="R2370" s="67">
        <f>IFERROR(IF(Ações!$B2370="","",VLOOKUP(Table_1[[#This Row],[AÇÕES]],'Dados Status Invest STOCKS'!A2356:AD2971,18)/100),0)</f>
        <v>0.1091</v>
      </c>
      <c r="S2370" s="65">
        <f>IFERROR(IF(Ações!$B2370="","",VLOOKUP(Table_1[[#This Row],[AÇÕES]],'Dados Status Invest STOCKS'!A2356:AD2971,25)/100),0)</f>
        <v>-0.12179999999999999</v>
      </c>
      <c r="T2370" s="67">
        <f>(1-Ações!$Q2370)*Ações!$R2370</f>
        <v>9.5391085962145114E-2</v>
      </c>
      <c r="U2370" s="68">
        <f>IF(Ações!$S2370=0,Ações!$T2370,IF(Ações!$T2370=0,Ações!$S2370,AVERAGE(Ações!$S2370,Ações!$T2370)))</f>
        <v>-1.3204457018927439E-2</v>
      </c>
    </row>
    <row r="2371" spans="2:21" ht="15" customHeight="1" x14ac:dyDescent="0.2">
      <c r="B2371" s="63" t="str">
        <f>IFERROR('Dados Status Invest STOCKS'!A2358,"-")</f>
        <v>ICCC</v>
      </c>
      <c r="C2371" s="45">
        <f>IFERROR((Ações!$D2371-Ações!$K2371)/Ações!$D2371,0)</f>
        <v>0</v>
      </c>
      <c r="D2371" s="46">
        <f>(Ações!$O2371)/0.06</f>
        <v>0</v>
      </c>
      <c r="E2371" s="47">
        <f>IFERROR((Ações!$F2371-Ações!$K2371)/Ações!$F2371,0)</f>
        <v>0</v>
      </c>
      <c r="F2371" s="46">
        <f>IF(OR(Ações!$N2371&lt;0,Ações!$M2371&lt;0),"",(22.5*Ações!$M2371*Ações!$N2371)^0.5)</f>
        <v>0</v>
      </c>
      <c r="G2371" s="47">
        <f>IFERROR((Ações!$H2371-Ações!$K2371)/Ações!$H2371,0)</f>
        <v>0</v>
      </c>
      <c r="H2371" s="48">
        <f>IFERROR(Ações!$I2371/(Ações!$P2371-Table_1[[#This Row],[CAGR LUCRO 5A]]),0)</f>
        <v>0</v>
      </c>
      <c r="I2371" s="48">
        <f>IF(Ações!$S2371&lt;0,"",Ações!$O2371*(1+Ações!$S2371))</f>
        <v>0</v>
      </c>
      <c r="J2371" s="49">
        <f>IFERROR(IF(Ações!$B2371="","",(VLOOKUP(Table_1[[#This Row],[AÇÕES]],'Dados Status Invest STOCKS'!A2357:AD2972,4)/Table_1[[#This Row],[LPA]]))/100,0)</f>
        <v>0</v>
      </c>
      <c r="K2371" s="64">
        <f>IFERROR(IF(Ações!$B2371="","",VLOOKUP(Table_1[[#This Row],[AÇÕES]],'Dados Status Invest STOCKS'!A2357:AD2972,2)),0)</f>
        <v>8.5500000000000007</v>
      </c>
      <c r="L2371" s="65">
        <f>IFERROR(IF(Ações!$B2371="","",VLOOKUP(Table_1[[#This Row],[AÇÕES]],'Dados Status Invest STOCKS'!A2357:AD2972,3)/100),0)</f>
        <v>0</v>
      </c>
      <c r="M2371" s="66">
        <f>IFERROR(IF(Ações!$B2371="","",VLOOKUP(Table_1[[#This Row],[AÇÕES]],'Dados Status Invest STOCKS'!A2357:AD2972,28)),0)</f>
        <v>0</v>
      </c>
      <c r="N2371" s="66">
        <f>IFERROR(IF(Ações!$B2371="","",VLOOKUP(Table_1[[#This Row],[AÇÕES]],'Dados Status Invest STOCKS'!A2357:AD2972,27)),0)</f>
        <v>4.1900000000000004</v>
      </c>
      <c r="O2371" s="66">
        <f>IFERROR(IF(Ações!$L2371="","",Ações!$K2371*Ações!$L2371),0)</f>
        <v>0</v>
      </c>
      <c r="P2371" s="67">
        <f t="shared" si="36"/>
        <v>0.06</v>
      </c>
      <c r="Q2371" s="67">
        <f>IFERROR(Ações!$O2371/Ações!$M2371,0)</f>
        <v>0</v>
      </c>
      <c r="R2371" s="67">
        <f>IFERROR(IF(Ações!$B2371="","",VLOOKUP(Table_1[[#This Row],[AÇÕES]],'Dados Status Invest STOCKS'!A2357:AD2972,18)/100),0)</f>
        <v>1.1000000000000001E-3</v>
      </c>
      <c r="S2371" s="65">
        <f>IFERROR(IF(Ações!$B2371="","",VLOOKUP(Table_1[[#This Row],[AÇÕES]],'Dados Status Invest STOCKS'!A2357:AD2972,25)/100),0)</f>
        <v>0</v>
      </c>
      <c r="T2371" s="67">
        <f>(1-Ações!$Q2371)*Ações!$R2371</f>
        <v>1.1000000000000001E-3</v>
      </c>
      <c r="U2371" s="68">
        <f>IF(Ações!$S2371=0,Ações!$T2371,IF(Ações!$T2371=0,Ações!$S2371,AVERAGE(Ações!$S2371,Ações!$T2371)))</f>
        <v>1.1000000000000001E-3</v>
      </c>
    </row>
    <row r="2372" spans="2:21" ht="15" customHeight="1" x14ac:dyDescent="0.2">
      <c r="B2372" s="63" t="str">
        <f>IFERROR('Dados Status Invest STOCKS'!A2359,"-")</f>
        <v>ICCH</v>
      </c>
      <c r="C2372" s="45">
        <f>IFERROR((Ações!$D2372-Ações!$K2372)/Ações!$D2372,0)</f>
        <v>0</v>
      </c>
      <c r="D2372" s="46">
        <f>(Ações!$O2372)/0.06</f>
        <v>0</v>
      </c>
      <c r="E2372" s="47">
        <f>IFERROR((Ações!$F2372-Ações!$K2372)/Ações!$F2372,0)</f>
        <v>0.47361069574891468</v>
      </c>
      <c r="F2372" s="46">
        <f>IF(OR(Ações!$N2372&lt;0,Ações!$M2372&lt;0),"",(22.5*Ações!$M2372*Ações!$N2372)^0.5)</f>
        <v>31.345621703836091</v>
      </c>
      <c r="G2372" s="47">
        <f>IFERROR((Ações!$H2372-Ações!$K2372)/Ações!$H2372,0)</f>
        <v>0</v>
      </c>
      <c r="H2372" s="48">
        <f>IFERROR(Ações!$I2372/(Ações!$P2372-Table_1[[#This Row],[CAGR LUCRO 5A]]),0)</f>
        <v>0</v>
      </c>
      <c r="I2372" s="48">
        <f>IF(Ações!$S2372&lt;0,"",Ações!$O2372*(1+Ações!$S2372))</f>
        <v>0</v>
      </c>
      <c r="J2372" s="49">
        <f>IFERROR(IF(Ações!$B2372="","",(VLOOKUP(Table_1[[#This Row],[AÇÕES]],'Dados Status Invest STOCKS'!A2358:AD2973,4)/Table_1[[#This Row],[LPA]]))/100,0)</f>
        <v>4.3571428571428567E-2</v>
      </c>
      <c r="K2372" s="64">
        <f>IFERROR(IF(Ações!$B2372="","",VLOOKUP(Table_1[[#This Row],[AÇÕES]],'Dados Status Invest STOCKS'!A2358:AD2973,2)),0)</f>
        <v>16.5</v>
      </c>
      <c r="L2372" s="65">
        <f>IFERROR(IF(Ações!$B2372="","",VLOOKUP(Table_1[[#This Row],[AÇÕES]],'Dados Status Invest STOCKS'!A2358:AD2973,3)/100),0)</f>
        <v>0</v>
      </c>
      <c r="M2372" s="66">
        <f>IFERROR(IF(Ações!$B2372="","",VLOOKUP(Table_1[[#This Row],[AÇÕES]],'Dados Status Invest STOCKS'!A2358:AD2973,28)),0)</f>
        <v>1.96</v>
      </c>
      <c r="N2372" s="66">
        <f>IFERROR(IF(Ações!$B2372="","",VLOOKUP(Table_1[[#This Row],[AÇÕES]],'Dados Status Invest STOCKS'!A2358:AD2973,27)),0)</f>
        <v>22.28</v>
      </c>
      <c r="O2372" s="66">
        <f>IFERROR(IF(Ações!$L2372="","",Ações!$K2372*Ações!$L2372),0)</f>
        <v>0</v>
      </c>
      <c r="P2372" s="67">
        <f t="shared" si="36"/>
        <v>0.06</v>
      </c>
      <c r="Q2372" s="67">
        <f>IFERROR(Ações!$O2372/Ações!$M2372,0)</f>
        <v>0</v>
      </c>
      <c r="R2372" s="67">
        <f>IFERROR(IF(Ações!$B2372="","",VLOOKUP(Table_1[[#This Row],[AÇÕES]],'Dados Status Invest STOCKS'!A2358:AD2973,18)/100),0)</f>
        <v>8.8200000000000001E-2</v>
      </c>
      <c r="S2372" s="65">
        <f>IFERROR(IF(Ações!$B2372="","",VLOOKUP(Table_1[[#This Row],[AÇÕES]],'Dados Status Invest STOCKS'!A2358:AD2973,25)/100),0)</f>
        <v>0.1038</v>
      </c>
      <c r="T2372" s="67">
        <f>(1-Ações!$Q2372)*Ações!$R2372</f>
        <v>8.8200000000000001E-2</v>
      </c>
      <c r="U2372" s="68">
        <f>IF(Ações!$S2372=0,Ações!$T2372,IF(Ações!$T2372=0,Ações!$S2372,AVERAGE(Ações!$S2372,Ações!$T2372)))</f>
        <v>9.6000000000000002E-2</v>
      </c>
    </row>
    <row r="2373" spans="2:21" ht="15" customHeight="1" x14ac:dyDescent="0.2">
      <c r="B2373" s="63" t="str">
        <f>IFERROR('Dados Status Invest STOCKS'!A2360,"-")</f>
        <v>ICD</v>
      </c>
      <c r="C2373" s="45">
        <f>IFERROR((Ações!$D2373-Ações!$K2373)/Ações!$D2373,0)</f>
        <v>0</v>
      </c>
      <c r="D2373" s="46">
        <f>(Ações!$O2373)/0.06</f>
        <v>0</v>
      </c>
      <c r="E2373" s="47">
        <f>IFERROR((Ações!$F2373-Ações!$K2373)/Ações!$F2373,0)</f>
        <v>0</v>
      </c>
      <c r="F2373" s="46" t="str">
        <f>IF(OR(Ações!$N2373&lt;0,Ações!$M2373&lt;0),"",(22.5*Ações!$M2373*Ações!$N2373)^0.5)</f>
        <v/>
      </c>
      <c r="G2373" s="47">
        <f>IFERROR((Ações!$H2373-Ações!$K2373)/Ações!$H2373,0)</f>
        <v>0</v>
      </c>
      <c r="H2373" s="48">
        <f>IFERROR(Ações!$I2373/(Ações!$P2373-Table_1[[#This Row],[CAGR LUCRO 5A]]),0)</f>
        <v>0</v>
      </c>
      <c r="I2373" s="48">
        <f>IF(Ações!$S2373&lt;0,"",Ações!$O2373*(1+Ações!$S2373))</f>
        <v>0</v>
      </c>
      <c r="J2373" s="49">
        <f>IFERROR(IF(Ações!$B2373="","",(VLOOKUP(Table_1[[#This Row],[AÇÕES]],'Dados Status Invest STOCKS'!A2359:AD2974,4)/Table_1[[#This Row],[LPA]]))/100,0)</f>
        <v>5.1282051282051282E-4</v>
      </c>
      <c r="K2373" s="64">
        <f>IFERROR(IF(Ações!$B2373="","",VLOOKUP(Table_1[[#This Row],[AÇÕES]],'Dados Status Invest STOCKS'!A2359:AD2974,2)),0)</f>
        <v>3.44</v>
      </c>
      <c r="L2373" s="65">
        <f>IFERROR(IF(Ações!$B2373="","",VLOOKUP(Table_1[[#This Row],[AÇÕES]],'Dados Status Invest STOCKS'!A2359:AD2974,3)/100),0)</f>
        <v>0</v>
      </c>
      <c r="M2373" s="66">
        <f>IFERROR(IF(Ações!$B2373="","",VLOOKUP(Table_1[[#This Row],[AÇÕES]],'Dados Status Invest STOCKS'!A2359:AD2974,28)),0)</f>
        <v>-8.19</v>
      </c>
      <c r="N2373" s="66">
        <f>IFERROR(IF(Ações!$B2373="","",VLOOKUP(Table_1[[#This Row],[AÇÕES]],'Dados Status Invest STOCKS'!A2359:AD2974,27)),0)</f>
        <v>22.91</v>
      </c>
      <c r="O2373" s="66">
        <f>IFERROR(IF(Ações!$L2373="","",Ações!$K2373*Ações!$L2373),0)</f>
        <v>0</v>
      </c>
      <c r="P2373" s="67">
        <f t="shared" si="36"/>
        <v>0.06</v>
      </c>
      <c r="Q2373" s="67">
        <f>IFERROR(Ações!$O2373/Ações!$M2373,0)</f>
        <v>0</v>
      </c>
      <c r="R2373" s="67">
        <f>IFERROR(IF(Ações!$B2373="","",VLOOKUP(Table_1[[#This Row],[AÇÕES]],'Dados Status Invest STOCKS'!A2359:AD2974,18)/100),0)</f>
        <v>-0.35749999999999998</v>
      </c>
      <c r="S2373" s="65">
        <f>IFERROR(IF(Ações!$B2373="","",VLOOKUP(Table_1[[#This Row],[AÇÕES]],'Dados Status Invest STOCKS'!A2359:AD2974,25)/100),0)</f>
        <v>0</v>
      </c>
      <c r="T2373" s="67">
        <f>(1-Ações!$Q2373)*Ações!$R2373</f>
        <v>-0.35749999999999998</v>
      </c>
      <c r="U2373" s="68">
        <f>IF(Ações!$S2373=0,Ações!$T2373,IF(Ações!$T2373=0,Ações!$S2373,AVERAGE(Ações!$S2373,Ações!$T2373)))</f>
        <v>-0.35749999999999998</v>
      </c>
    </row>
    <row r="2374" spans="2:21" ht="15" customHeight="1" x14ac:dyDescent="0.2">
      <c r="B2374" s="63" t="str">
        <f>IFERROR('Dados Status Invest STOCKS'!A2361,"-")</f>
        <v>ICE</v>
      </c>
      <c r="C2374" s="45">
        <f>IFERROR((Ações!$D2374-Ações!$K2374)/Ações!$D2374,0)</f>
        <v>-4.7142857142857135</v>
      </c>
      <c r="D2374" s="46">
        <f>(Ações!$O2374)/0.06</f>
        <v>21.931000000000001</v>
      </c>
      <c r="E2374" s="47">
        <f>IFERROR((Ações!$F2374-Ações!$K2374)/Ações!$F2374,0)</f>
        <v>-0.832736297799198</v>
      </c>
      <c r="F2374" s="46">
        <f>IF(OR(Ações!$N2374&lt;0,Ações!$M2374&lt;0),"",(22.5*Ações!$M2374*Ações!$N2374)^0.5)</f>
        <v>68.37863153061781</v>
      </c>
      <c r="G2374" s="47">
        <f>IFERROR((Ações!$H2374-Ações!$K2374)/Ações!$H2374,0)</f>
        <v>4.795721187025535</v>
      </c>
      <c r="H2374" s="48">
        <f>IFERROR(Ações!$I2374/(Ações!$P2374-Table_1[[#This Row],[CAGR LUCRO 5A]]),0)</f>
        <v>-33.016123636363631</v>
      </c>
      <c r="I2374" s="48">
        <f>IF(Ações!$S2374&lt;0,"",Ações!$O2374*(1+Ações!$S2374))</f>
        <v>1.4527094400000002</v>
      </c>
      <c r="J2374" s="49">
        <f>IFERROR(IF(Ações!$B2374="","",(VLOOKUP(Table_1[[#This Row],[AÇÕES]],'Dados Status Invest STOCKS'!A2360:AD2975,4)/Table_1[[#This Row],[LPA]]))/100,0)</f>
        <v>4.2541436464088402E-2</v>
      </c>
      <c r="K2374" s="64">
        <f>IFERROR(IF(Ações!$B2374="","",VLOOKUP(Table_1[[#This Row],[AÇÕES]],'Dados Status Invest STOCKS'!A2360:AD2975,2)),0)</f>
        <v>125.32</v>
      </c>
      <c r="L2374" s="65">
        <f>IFERROR(IF(Ações!$B2374="","",VLOOKUP(Table_1[[#This Row],[AÇÕES]],'Dados Status Invest STOCKS'!A2360:AD2975,3)/100),0)</f>
        <v>1.0500000000000001E-2</v>
      </c>
      <c r="M2374" s="66">
        <f>IFERROR(IF(Ações!$B2374="","",VLOOKUP(Table_1[[#This Row],[AÇÕES]],'Dados Status Invest STOCKS'!A2360:AD2975,28)),0)</f>
        <v>5.43</v>
      </c>
      <c r="N2374" s="66">
        <f>IFERROR(IF(Ações!$B2374="","",VLOOKUP(Table_1[[#This Row],[AÇÕES]],'Dados Status Invest STOCKS'!A2360:AD2975,27)),0)</f>
        <v>38.270000000000003</v>
      </c>
      <c r="O2374" s="66">
        <f>IFERROR(IF(Ações!$L2374="","",Ações!$K2374*Ações!$L2374),0)</f>
        <v>1.31586</v>
      </c>
      <c r="P2374" s="67">
        <f t="shared" si="36"/>
        <v>0.06</v>
      </c>
      <c r="Q2374" s="67">
        <f>IFERROR(Ações!$O2374/Ações!$M2374,0)</f>
        <v>0.24233149171270721</v>
      </c>
      <c r="R2374" s="67">
        <f>IFERROR(IF(Ações!$B2374="","",VLOOKUP(Table_1[[#This Row],[AÇÕES]],'Dados Status Invest STOCKS'!A2360:AD2975,18)/100),0)</f>
        <v>0.14180000000000001</v>
      </c>
      <c r="S2374" s="65">
        <f>IFERROR(IF(Ações!$B2374="","",VLOOKUP(Table_1[[#This Row],[AÇÕES]],'Dados Status Invest STOCKS'!A2360:AD2975,25)/100),0)</f>
        <v>0.10400000000000001</v>
      </c>
      <c r="T2374" s="67">
        <f>(1-Ações!$Q2374)*Ações!$R2374</f>
        <v>0.10743739447513813</v>
      </c>
      <c r="U2374" s="68">
        <f>IF(Ações!$S2374=0,Ações!$T2374,IF(Ações!$T2374=0,Ações!$S2374,AVERAGE(Ações!$S2374,Ações!$T2374)))</f>
        <v>0.10571869723756908</v>
      </c>
    </row>
    <row r="2375" spans="2:21" ht="15" customHeight="1" x14ac:dyDescent="0.2">
      <c r="B2375" s="63" t="str">
        <f>IFERROR('Dados Status Invest STOCKS'!A2362,"-")</f>
        <v>ICFI</v>
      </c>
      <c r="C2375" s="45">
        <f>IFERROR((Ações!$D2375-Ações!$K2375)/Ações!$D2375,0)</f>
        <v>-9.7142857142857117</v>
      </c>
      <c r="D2375" s="46">
        <f>(Ações!$O2375)/0.06</f>
        <v>9.3996000000000013</v>
      </c>
      <c r="E2375" s="47">
        <f>IFERROR((Ações!$F2375-Ações!$K2375)/Ações!$F2375,0)</f>
        <v>-0.68079796108282764</v>
      </c>
      <c r="F2375" s="46">
        <f>IF(OR(Ações!$N2375&lt;0,Ações!$M2375&lt;0),"",(22.5*Ações!$M2375*Ações!$N2375)^0.5)</f>
        <v>59.917968924188344</v>
      </c>
      <c r="G2375" s="47">
        <f>IFERROR((Ações!$H2375-Ações!$K2375)/Ações!$H2375,0)</f>
        <v>2.5034077241747976</v>
      </c>
      <c r="H2375" s="48">
        <f>IFERROR(Ações!$I2375/(Ações!$P2375-Table_1[[#This Row],[CAGR LUCRO 5A]]),0)</f>
        <v>-66.987815999999938</v>
      </c>
      <c r="I2375" s="48">
        <f>IF(Ações!$S2375&lt;0,"",Ações!$O2375*(1+Ações!$S2375))</f>
        <v>0.60289034399999997</v>
      </c>
      <c r="J2375" s="49">
        <f>IFERROR(IF(Ações!$B2375="","",(VLOOKUP(Table_1[[#This Row],[AÇÕES]],'Dados Status Invest STOCKS'!A2361:AD2976,4)/Table_1[[#This Row],[LPA]]))/100,0)</f>
        <v>6.9422572178477693E-2</v>
      </c>
      <c r="K2375" s="64">
        <f>IFERROR(IF(Ações!$B2375="","",VLOOKUP(Table_1[[#This Row],[AÇÕES]],'Dados Status Invest STOCKS'!A2361:AD2976,2)),0)</f>
        <v>100.71</v>
      </c>
      <c r="L2375" s="65">
        <f>IFERROR(IF(Ações!$B2375="","",VLOOKUP(Table_1[[#This Row],[AÇÕES]],'Dados Status Invest STOCKS'!A2361:AD2976,3)/100),0)</f>
        <v>5.6000000000000008E-3</v>
      </c>
      <c r="M2375" s="66">
        <f>IFERROR(IF(Ações!$B2375="","",VLOOKUP(Table_1[[#This Row],[AÇÕES]],'Dados Status Invest STOCKS'!A2361:AD2976,28)),0)</f>
        <v>3.81</v>
      </c>
      <c r="N2375" s="66">
        <f>IFERROR(IF(Ações!$B2375="","",VLOOKUP(Table_1[[#This Row],[AÇÕES]],'Dados Status Invest STOCKS'!A2361:AD2976,27)),0)</f>
        <v>41.88</v>
      </c>
      <c r="O2375" s="66">
        <f>IFERROR(IF(Ações!$L2375="","",Ações!$K2375*Ações!$L2375),0)</f>
        <v>0.56397600000000003</v>
      </c>
      <c r="P2375" s="67">
        <f t="shared" si="36"/>
        <v>0.06</v>
      </c>
      <c r="Q2375" s="67">
        <f>IFERROR(Ações!$O2375/Ações!$M2375,0)</f>
        <v>0.1480251968503937</v>
      </c>
      <c r="R2375" s="67">
        <f>IFERROR(IF(Ações!$B2375="","",VLOOKUP(Table_1[[#This Row],[AÇÕES]],'Dados Status Invest STOCKS'!A2361:AD2976,18)/100),0)</f>
        <v>9.0899999999999995E-2</v>
      </c>
      <c r="S2375" s="65">
        <f>IFERROR(IF(Ações!$B2375="","",VLOOKUP(Table_1[[#This Row],[AÇÕES]],'Dados Status Invest STOCKS'!A2361:AD2976,25)/100),0)</f>
        <v>6.9000000000000006E-2</v>
      </c>
      <c r="T2375" s="67">
        <f>(1-Ações!$Q2375)*Ações!$R2375</f>
        <v>7.74445096062992E-2</v>
      </c>
      <c r="U2375" s="68">
        <f>IF(Ações!$S2375=0,Ações!$T2375,IF(Ações!$T2375=0,Ações!$S2375,AVERAGE(Ações!$S2375,Ações!$T2375)))</f>
        <v>7.3222254803149603E-2</v>
      </c>
    </row>
    <row r="2376" spans="2:21" ht="15" customHeight="1" x14ac:dyDescent="0.2">
      <c r="B2376" s="63" t="str">
        <f>IFERROR('Dados Status Invest STOCKS'!A2363,"-")</f>
        <v>ICHR</v>
      </c>
      <c r="C2376" s="45">
        <f>IFERROR((Ações!$D2376-Ações!$K2376)/Ações!$D2376,0)</f>
        <v>0</v>
      </c>
      <c r="D2376" s="46">
        <f>(Ações!$O2376)/0.06</f>
        <v>0</v>
      </c>
      <c r="E2376" s="47">
        <f>IFERROR((Ações!$F2376-Ações!$K2376)/Ações!$F2376,0)</f>
        <v>-0.38527347924072169</v>
      </c>
      <c r="F2376" s="46">
        <f>IF(OR(Ações!$N2376&lt;0,Ações!$M2376&lt;0),"",(22.5*Ações!$M2376*Ações!$N2376)^0.5)</f>
        <v>30.290047870546527</v>
      </c>
      <c r="G2376" s="47">
        <f>IFERROR((Ações!$H2376-Ações!$K2376)/Ações!$H2376,0)</f>
        <v>0</v>
      </c>
      <c r="H2376" s="48">
        <f>IFERROR(Ações!$I2376/(Ações!$P2376-Table_1[[#This Row],[CAGR LUCRO 5A]]),0)</f>
        <v>0</v>
      </c>
      <c r="I2376" s="48">
        <f>IF(Ações!$S2376&lt;0,"",Ações!$O2376*(1+Ações!$S2376))</f>
        <v>0</v>
      </c>
      <c r="J2376" s="49">
        <f>IFERROR(IF(Ações!$B2376="","",(VLOOKUP(Table_1[[#This Row],[AÇÕES]],'Dados Status Invest STOCKS'!A2362:AD2977,4)/Table_1[[#This Row],[LPA]]))/100,0)</f>
        <v>7.2157676348547722E-2</v>
      </c>
      <c r="K2376" s="64">
        <f>IFERROR(IF(Ações!$B2376="","",VLOOKUP(Table_1[[#This Row],[AÇÕES]],'Dados Status Invest STOCKS'!A2362:AD2977,2)),0)</f>
        <v>41.96</v>
      </c>
      <c r="L2376" s="65">
        <f>IFERROR(IF(Ações!$B2376="","",VLOOKUP(Table_1[[#This Row],[AÇÕES]],'Dados Status Invest STOCKS'!A2362:AD2977,3)/100),0)</f>
        <v>0</v>
      </c>
      <c r="M2376" s="66">
        <f>IFERROR(IF(Ações!$B2376="","",VLOOKUP(Table_1[[#This Row],[AÇÕES]],'Dados Status Invest STOCKS'!A2362:AD2977,28)),0)</f>
        <v>2.41</v>
      </c>
      <c r="N2376" s="66">
        <f>IFERROR(IF(Ações!$B2376="","",VLOOKUP(Table_1[[#This Row],[AÇÕES]],'Dados Status Invest STOCKS'!A2362:AD2977,27)),0)</f>
        <v>16.920000000000002</v>
      </c>
      <c r="O2376" s="66">
        <f>IFERROR(IF(Ações!$L2376="","",Ações!$K2376*Ações!$L2376),0)</f>
        <v>0</v>
      </c>
      <c r="P2376" s="67">
        <f t="shared" si="36"/>
        <v>0.06</v>
      </c>
      <c r="Q2376" s="67">
        <f>IFERROR(Ações!$O2376/Ações!$M2376,0)</f>
        <v>0</v>
      </c>
      <c r="R2376" s="67">
        <f>IFERROR(IF(Ações!$B2376="","",VLOOKUP(Table_1[[#This Row],[AÇÕES]],'Dados Status Invest STOCKS'!A2362:AD2977,18)/100),0)</f>
        <v>0.1426</v>
      </c>
      <c r="S2376" s="65">
        <f>IFERROR(IF(Ações!$B2376="","",VLOOKUP(Table_1[[#This Row],[AÇÕES]],'Dados Status Invest STOCKS'!A2362:AD2977,25)/100),0)</f>
        <v>0</v>
      </c>
      <c r="T2376" s="67">
        <f>(1-Ações!$Q2376)*Ações!$R2376</f>
        <v>0.1426</v>
      </c>
      <c r="U2376" s="68">
        <f>IF(Ações!$S2376=0,Ações!$T2376,IF(Ações!$T2376=0,Ações!$S2376,AVERAGE(Ações!$S2376,Ações!$T2376)))</f>
        <v>0.1426</v>
      </c>
    </row>
    <row r="2377" spans="2:21" ht="15" customHeight="1" x14ac:dyDescent="0.2">
      <c r="B2377" s="63" t="str">
        <f>IFERROR('Dados Status Invest STOCKS'!A2364,"-")</f>
        <v>ICL</v>
      </c>
      <c r="C2377" s="45">
        <f>IFERROR((Ações!$D2377-Ações!$K2377)/Ações!$D2377,0)</f>
        <v>-1.205882352941176</v>
      </c>
      <c r="D2377" s="46">
        <f>(Ações!$O2377)/0.06</f>
        <v>4.3792000000000009</v>
      </c>
      <c r="E2377" s="47">
        <f>IFERROR((Ações!$F2377-Ações!$K2377)/Ações!$F2377,0)</f>
        <v>-0.98365235370050563</v>
      </c>
      <c r="F2377" s="46">
        <f>IF(OR(Ações!$N2377&lt;0,Ações!$M2377&lt;0),"",(22.5*Ações!$M2377*Ações!$N2377)^0.5)</f>
        <v>4.8698049242243782</v>
      </c>
      <c r="G2377" s="47">
        <f>IFERROR((Ações!$H2377-Ações!$K2377)/Ações!$H2377,0)</f>
        <v>0</v>
      </c>
      <c r="H2377" s="48">
        <f>IFERROR(Ações!$I2377/(Ações!$P2377-Table_1[[#This Row],[CAGR LUCRO 5A]]),0)</f>
        <v>0</v>
      </c>
      <c r="I2377" s="48" t="str">
        <f>IF(Ações!$S2377&lt;0,"",Ações!$O2377*(1+Ações!$S2377))</f>
        <v/>
      </c>
      <c r="J2377" s="49">
        <f>IFERROR(IF(Ações!$B2377="","",(VLOOKUP(Table_1[[#This Row],[AÇÕES]],'Dados Status Invest STOCKS'!A2363:AD2978,4)/Table_1[[#This Row],[LPA]]))/100,0)</f>
        <v>1.0180645161290323</v>
      </c>
      <c r="K2377" s="64">
        <f>IFERROR(IF(Ações!$B2377="","",VLOOKUP(Table_1[[#This Row],[AÇÕES]],'Dados Status Invest STOCKS'!A2363:AD2978,2)),0)</f>
        <v>9.66</v>
      </c>
      <c r="L2377" s="65">
        <f>IFERROR(IF(Ações!$B2377="","",VLOOKUP(Table_1[[#This Row],[AÇÕES]],'Dados Status Invest STOCKS'!A2363:AD2978,3)/100),0)</f>
        <v>2.7200000000000002E-2</v>
      </c>
      <c r="M2377" s="66">
        <f>IFERROR(IF(Ações!$B2377="","",VLOOKUP(Table_1[[#This Row],[AÇÕES]],'Dados Status Invest STOCKS'!A2363:AD2978,28)),0)</f>
        <v>0.31</v>
      </c>
      <c r="N2377" s="66">
        <f>IFERROR(IF(Ações!$B2377="","",VLOOKUP(Table_1[[#This Row],[AÇÕES]],'Dados Status Invest STOCKS'!A2363:AD2978,27)),0)</f>
        <v>3.4</v>
      </c>
      <c r="O2377" s="66">
        <f>IFERROR(IF(Ações!$L2377="","",Ações!$K2377*Ações!$L2377),0)</f>
        <v>0.26275200000000004</v>
      </c>
      <c r="P2377" s="67">
        <f t="shared" si="36"/>
        <v>0.06</v>
      </c>
      <c r="Q2377" s="67">
        <f>IFERROR(Ações!$O2377/Ações!$M2377,0)</f>
        <v>0.84758709677419364</v>
      </c>
      <c r="R2377" s="67">
        <f>IFERROR(IF(Ações!$B2377="","",VLOOKUP(Table_1[[#This Row],[AÇÕES]],'Dados Status Invest STOCKS'!A2363:AD2978,18)/100),0)</f>
        <v>0.09</v>
      </c>
      <c r="S2377" s="65">
        <f>IFERROR(IF(Ações!$B2377="","",VLOOKUP(Table_1[[#This Row],[AÇÕES]],'Dados Status Invest STOCKS'!A2363:AD2978,25)/100),0)</f>
        <v>-0.53560000000000008</v>
      </c>
      <c r="T2377" s="67">
        <f>(1-Ações!$Q2377)*Ações!$R2377</f>
        <v>1.3717161290322572E-2</v>
      </c>
      <c r="U2377" s="68">
        <f>IF(Ações!$S2377=0,Ações!$T2377,IF(Ações!$T2377=0,Ações!$S2377,AVERAGE(Ações!$S2377,Ações!$T2377)))</f>
        <v>-0.26094141935483878</v>
      </c>
    </row>
    <row r="2378" spans="2:21" ht="15" customHeight="1" x14ac:dyDescent="0.2">
      <c r="B2378" s="63" t="str">
        <f>IFERROR('Dados Status Invest STOCKS'!A2365,"-")</f>
        <v>ICLK</v>
      </c>
      <c r="C2378" s="45">
        <f>IFERROR((Ações!$D2378-Ações!$K2378)/Ações!$D2378,0)</f>
        <v>0</v>
      </c>
      <c r="D2378" s="46">
        <f>(Ações!$O2378)/0.06</f>
        <v>0</v>
      </c>
      <c r="E2378" s="47">
        <f>IFERROR((Ações!$F2378-Ações!$K2378)/Ações!$F2378,0)</f>
        <v>0</v>
      </c>
      <c r="F2378" s="46" t="str">
        <f>IF(OR(Ações!$N2378&lt;0,Ações!$M2378&lt;0),"",(22.5*Ações!$M2378*Ações!$N2378)^0.5)</f>
        <v/>
      </c>
      <c r="G2378" s="47">
        <f>IFERROR((Ações!$H2378-Ações!$K2378)/Ações!$H2378,0)</f>
        <v>0</v>
      </c>
      <c r="H2378" s="48">
        <f>IFERROR(Ações!$I2378/(Ações!$P2378-Table_1[[#This Row],[CAGR LUCRO 5A]]),0)</f>
        <v>0</v>
      </c>
      <c r="I2378" s="48">
        <f>IF(Ações!$S2378&lt;0,"",Ações!$O2378*(1+Ações!$S2378))</f>
        <v>0</v>
      </c>
      <c r="J2378" s="49">
        <f>IFERROR(IF(Ações!$B2378="","",(VLOOKUP(Table_1[[#This Row],[AÇÕES]],'Dados Status Invest STOCKS'!A2364:AD2979,4)/Table_1[[#This Row],[LPA]]))/100,0)</f>
        <v>2.9066666666666667</v>
      </c>
      <c r="K2378" s="64">
        <f>IFERROR(IF(Ações!$B2378="","",VLOOKUP(Table_1[[#This Row],[AÇÕES]],'Dados Status Invest STOCKS'!A2364:AD2979,2)),0)</f>
        <v>4.08</v>
      </c>
      <c r="L2378" s="65">
        <f>IFERROR(IF(Ações!$B2378="","",VLOOKUP(Table_1[[#This Row],[AÇÕES]],'Dados Status Invest STOCKS'!A2364:AD2979,3)/100),0)</f>
        <v>0</v>
      </c>
      <c r="M2378" s="66">
        <f>IFERROR(IF(Ações!$B2378="","",VLOOKUP(Table_1[[#This Row],[AÇÕES]],'Dados Status Invest STOCKS'!A2364:AD2979,28)),0)</f>
        <v>-0.12</v>
      </c>
      <c r="N2378" s="66">
        <f>IFERROR(IF(Ações!$B2378="","",VLOOKUP(Table_1[[#This Row],[AÇÕES]],'Dados Status Invest STOCKS'!A2364:AD2979,27)),0)</f>
        <v>3.28</v>
      </c>
      <c r="O2378" s="66">
        <f>IFERROR(IF(Ações!$L2378="","",Ações!$K2378*Ações!$L2378),0)</f>
        <v>0</v>
      </c>
      <c r="P2378" s="67">
        <f t="shared" si="36"/>
        <v>0.06</v>
      </c>
      <c r="Q2378" s="67">
        <f>IFERROR(Ações!$O2378/Ações!$M2378,0)</f>
        <v>0</v>
      </c>
      <c r="R2378" s="67">
        <f>IFERROR(IF(Ações!$B2378="","",VLOOKUP(Table_1[[#This Row],[AÇÕES]],'Dados Status Invest STOCKS'!A2364:AD2979,18)/100),0)</f>
        <v>-3.5699999999999996E-2</v>
      </c>
      <c r="S2378" s="65">
        <f>IFERROR(IF(Ações!$B2378="","",VLOOKUP(Table_1[[#This Row],[AÇÕES]],'Dados Status Invest STOCKS'!A2364:AD2979,25)/100),0)</f>
        <v>0</v>
      </c>
      <c r="T2378" s="67">
        <f>(1-Ações!$Q2378)*Ações!$R2378</f>
        <v>-3.5699999999999996E-2</v>
      </c>
      <c r="U2378" s="68">
        <f>IF(Ações!$S2378=0,Ações!$T2378,IF(Ações!$T2378=0,Ações!$S2378,AVERAGE(Ações!$S2378,Ações!$T2378)))</f>
        <v>-3.5699999999999996E-2</v>
      </c>
    </row>
    <row r="2379" spans="2:21" ht="15" customHeight="1" x14ac:dyDescent="0.2">
      <c r="B2379" s="63" t="str">
        <f>IFERROR('Dados Status Invest STOCKS'!A2366,"-")</f>
        <v>ICLR</v>
      </c>
      <c r="C2379" s="45">
        <f>IFERROR((Ações!$D2379-Ações!$K2379)/Ações!$D2379,0)</f>
        <v>0</v>
      </c>
      <c r="D2379" s="46">
        <f>(Ações!$O2379)/0.06</f>
        <v>0</v>
      </c>
      <c r="E2379" s="47">
        <f>IFERROR((Ações!$F2379-Ações!$K2379)/Ações!$F2379,0)</f>
        <v>-4.1155566187529162</v>
      </c>
      <c r="F2379" s="46">
        <f>IF(OR(Ações!$N2379&lt;0,Ações!$M2379&lt;0),"",(22.5*Ações!$M2379*Ações!$N2379)^0.5)</f>
        <v>50.053204193138328</v>
      </c>
      <c r="G2379" s="47">
        <f>IFERROR((Ações!$H2379-Ações!$K2379)/Ações!$H2379,0)</f>
        <v>0</v>
      </c>
      <c r="H2379" s="48">
        <f>IFERROR(Ações!$I2379/(Ações!$P2379-Table_1[[#This Row],[CAGR LUCRO 5A]]),0)</f>
        <v>0</v>
      </c>
      <c r="I2379" s="48">
        <f>IF(Ações!$S2379&lt;0,"",Ações!$O2379*(1+Ações!$S2379))</f>
        <v>0</v>
      </c>
      <c r="J2379" s="49">
        <f>IFERROR(IF(Ações!$B2379="","",(VLOOKUP(Table_1[[#This Row],[AÇÕES]],'Dados Status Invest STOCKS'!A2365:AD2980,4)/Table_1[[#This Row],[LPA]]))/100,0)</f>
        <v>0.12814317673378078</v>
      </c>
      <c r="K2379" s="64">
        <f>IFERROR(IF(Ações!$B2379="","",VLOOKUP(Table_1[[#This Row],[AÇÕES]],'Dados Status Invest STOCKS'!A2365:AD2980,2)),0)</f>
        <v>256.05</v>
      </c>
      <c r="L2379" s="65">
        <f>IFERROR(IF(Ações!$B2379="","",VLOOKUP(Table_1[[#This Row],[AÇÕES]],'Dados Status Invest STOCKS'!A2365:AD2980,3)/100),0)</f>
        <v>0</v>
      </c>
      <c r="M2379" s="66">
        <f>IFERROR(IF(Ações!$B2379="","",VLOOKUP(Table_1[[#This Row],[AÇÕES]],'Dados Status Invest STOCKS'!A2365:AD2980,28)),0)</f>
        <v>4.47</v>
      </c>
      <c r="N2379" s="66">
        <f>IFERROR(IF(Ações!$B2379="","",VLOOKUP(Table_1[[#This Row],[AÇÕES]],'Dados Status Invest STOCKS'!A2365:AD2980,27)),0)</f>
        <v>24.91</v>
      </c>
      <c r="O2379" s="66">
        <f>IFERROR(IF(Ações!$L2379="","",Ações!$K2379*Ações!$L2379),0)</f>
        <v>0</v>
      </c>
      <c r="P2379" s="67">
        <f t="shared" si="36"/>
        <v>0.06</v>
      </c>
      <c r="Q2379" s="67">
        <f>IFERROR(Ações!$O2379/Ações!$M2379,0)</f>
        <v>0</v>
      </c>
      <c r="R2379" s="67">
        <f>IFERROR(IF(Ações!$B2379="","",VLOOKUP(Table_1[[#This Row],[AÇÕES]],'Dados Status Invest STOCKS'!A2365:AD2980,18)/100),0)</f>
        <v>0.1794</v>
      </c>
      <c r="S2379" s="65">
        <f>IFERROR(IF(Ações!$B2379="","",VLOOKUP(Table_1[[#This Row],[AÇÕES]],'Dados Status Invest STOCKS'!A2365:AD2980,25)/100),0)</f>
        <v>6.7699999999999996E-2</v>
      </c>
      <c r="T2379" s="67">
        <f>(1-Ações!$Q2379)*Ações!$R2379</f>
        <v>0.1794</v>
      </c>
      <c r="U2379" s="68">
        <f>IF(Ações!$S2379=0,Ações!$T2379,IF(Ações!$T2379=0,Ações!$S2379,AVERAGE(Ações!$S2379,Ações!$T2379)))</f>
        <v>0.12354999999999999</v>
      </c>
    </row>
    <row r="2380" spans="2:21" ht="15" customHeight="1" x14ac:dyDescent="0.2">
      <c r="B2380" s="63" t="str">
        <f>IFERROR('Dados Status Invest STOCKS'!A2367,"-")</f>
        <v>ICMB</v>
      </c>
      <c r="C2380" s="45">
        <f>IFERROR((Ações!$D2380-Ações!$K2380)/Ações!$D2380,0)</f>
        <v>0.51140065146579805</v>
      </c>
      <c r="D2380" s="46">
        <f>(Ações!$O2380)/0.06</f>
        <v>10.4994</v>
      </c>
      <c r="E2380" s="47">
        <f>IFERROR((Ações!$F2380-Ações!$K2380)/Ações!$F2380,0)</f>
        <v>0</v>
      </c>
      <c r="F2380" s="46" t="str">
        <f>IF(OR(Ações!$N2380&lt;0,Ações!$M2380&lt;0),"",(22.5*Ações!$M2380*Ações!$N2380)^0.5)</f>
        <v/>
      </c>
      <c r="G2380" s="47">
        <f>IFERROR((Ações!$H2380-Ações!$K2380)/Ações!$H2380,0)</f>
        <v>0.51140065146579805</v>
      </c>
      <c r="H2380" s="48">
        <f>IFERROR(Ações!$I2380/(Ações!$P2380-Table_1[[#This Row],[CAGR LUCRO 5A]]),0)</f>
        <v>10.4994</v>
      </c>
      <c r="I2380" s="48">
        <f>IF(Ações!$S2380&lt;0,"",Ações!$O2380*(1+Ações!$S2380))</f>
        <v>0.62996399999999997</v>
      </c>
      <c r="J2380" s="49">
        <f>IFERROR(IF(Ações!$B2380="","",(VLOOKUP(Table_1[[#This Row],[AÇÕES]],'Dados Status Invest STOCKS'!A2366:AD2981,4)/Table_1[[#This Row],[LPA]]))/100,0)</f>
        <v>3.1015384615384614</v>
      </c>
      <c r="K2380" s="64">
        <f>IFERROR(IF(Ações!$B2380="","",VLOOKUP(Table_1[[#This Row],[AÇÕES]],'Dados Status Invest STOCKS'!A2366:AD2981,2)),0)</f>
        <v>5.13</v>
      </c>
      <c r="L2380" s="65">
        <f>IFERROR(IF(Ações!$B2380="","",VLOOKUP(Table_1[[#This Row],[AÇÕES]],'Dados Status Invest STOCKS'!A2366:AD2981,3)/100),0)</f>
        <v>0.12279999999999999</v>
      </c>
      <c r="M2380" s="66">
        <f>IFERROR(IF(Ações!$B2380="","",VLOOKUP(Table_1[[#This Row],[AÇÕES]],'Dados Status Invest STOCKS'!A2366:AD2981,28)),0)</f>
        <v>-0.13</v>
      </c>
      <c r="N2380" s="66">
        <f>IFERROR(IF(Ações!$B2380="","",VLOOKUP(Table_1[[#This Row],[AÇÕES]],'Dados Status Invest STOCKS'!A2366:AD2981,27)),0)</f>
        <v>7</v>
      </c>
      <c r="O2380" s="66">
        <f>IFERROR(IF(Ações!$L2380="","",Ações!$K2380*Ações!$L2380),0)</f>
        <v>0.62996399999999997</v>
      </c>
      <c r="P2380" s="67">
        <f t="shared" si="36"/>
        <v>0.06</v>
      </c>
      <c r="Q2380" s="67">
        <f>IFERROR(Ações!$O2380/Ações!$M2380,0)</f>
        <v>-4.845876923076923</v>
      </c>
      <c r="R2380" s="67">
        <f>IFERROR(IF(Ações!$B2380="","",VLOOKUP(Table_1[[#This Row],[AÇÕES]],'Dados Status Invest STOCKS'!A2366:AD2981,18)/100),0)</f>
        <v>-1.8200000000000001E-2</v>
      </c>
      <c r="S2380" s="65">
        <f>IFERROR(IF(Ações!$B2380="","",VLOOKUP(Table_1[[#This Row],[AÇÕES]],'Dados Status Invest STOCKS'!A2366:AD2981,25)/100),0)</f>
        <v>0</v>
      </c>
      <c r="T2380" s="67">
        <f>(1-Ações!$Q2380)*Ações!$R2380</f>
        <v>-0.10639496</v>
      </c>
      <c r="U2380" s="68">
        <f>IF(Ações!$S2380=0,Ações!$T2380,IF(Ações!$T2380=0,Ações!$S2380,AVERAGE(Ações!$S2380,Ações!$T2380)))</f>
        <v>-0.10639496</v>
      </c>
    </row>
    <row r="2381" spans="2:21" ht="15" customHeight="1" x14ac:dyDescent="0.2">
      <c r="B2381" s="63" t="str">
        <f>IFERROR('Dados Status Invest STOCKS'!A2368,"-")</f>
        <v>ICON</v>
      </c>
      <c r="C2381" s="45">
        <f>IFERROR((Ações!$D2381-Ações!$K2381)/Ações!$D2381,0)</f>
        <v>0</v>
      </c>
      <c r="D2381" s="46">
        <f>(Ações!$O2381)/0.06</f>
        <v>0</v>
      </c>
      <c r="E2381" s="47">
        <f>IFERROR((Ações!$F2381-Ações!$K2381)/Ações!$F2381,0)</f>
        <v>0</v>
      </c>
      <c r="F2381" s="46" t="str">
        <f>IF(OR(Ações!$N2381&lt;0,Ações!$M2381&lt;0),"",(22.5*Ações!$M2381*Ações!$N2381)^0.5)</f>
        <v/>
      </c>
      <c r="G2381" s="47">
        <f>IFERROR((Ações!$H2381-Ações!$K2381)/Ações!$H2381,0)</f>
        <v>0</v>
      </c>
      <c r="H2381" s="48">
        <f>IFERROR(Ações!$I2381/(Ações!$P2381-Table_1[[#This Row],[CAGR LUCRO 5A]]),0)</f>
        <v>0</v>
      </c>
      <c r="I2381" s="48">
        <f>IF(Ações!$S2381&lt;0,"",Ações!$O2381*(1+Ações!$S2381))</f>
        <v>0</v>
      </c>
      <c r="J2381" s="49">
        <f>IFERROR(IF(Ações!$B2381="","",(VLOOKUP(Table_1[[#This Row],[AÇÕES]],'Dados Status Invest STOCKS'!A2367:AD2982,4)/Table_1[[#This Row],[LPA]]))/100,0)</f>
        <v>1.9606299212598426E-2</v>
      </c>
      <c r="K2381" s="64">
        <f>IFERROR(IF(Ações!$B2381="","",VLOOKUP(Table_1[[#This Row],[AÇÕES]],'Dados Status Invest STOCKS'!A2367:AD2982,2)),0)</f>
        <v>3.15</v>
      </c>
      <c r="L2381" s="65">
        <f>IFERROR(IF(Ações!$B2381="","",VLOOKUP(Table_1[[#This Row],[AÇÕES]],'Dados Status Invest STOCKS'!A2367:AD2982,3)/100),0)</f>
        <v>0</v>
      </c>
      <c r="M2381" s="66">
        <f>IFERROR(IF(Ações!$B2381="","",VLOOKUP(Table_1[[#This Row],[AÇÕES]],'Dados Status Invest STOCKS'!A2367:AD2982,28)),0)</f>
        <v>1.27</v>
      </c>
      <c r="N2381" s="66">
        <f>IFERROR(IF(Ações!$B2381="","",VLOOKUP(Table_1[[#This Row],[AÇÕES]],'Dados Status Invest STOCKS'!A2367:AD2982,27)),0)</f>
        <v>-19.03</v>
      </c>
      <c r="O2381" s="66">
        <f>IFERROR(IF(Ações!$L2381="","",Ações!$K2381*Ações!$L2381),0)</f>
        <v>0</v>
      </c>
      <c r="P2381" s="67">
        <f t="shared" si="36"/>
        <v>0.06</v>
      </c>
      <c r="Q2381" s="67">
        <f>IFERROR(Ações!$O2381/Ações!$M2381,0)</f>
        <v>0</v>
      </c>
      <c r="R2381" s="67">
        <f>IFERROR(IF(Ações!$B2381="","",VLOOKUP(Table_1[[#This Row],[AÇÕES]],'Dados Status Invest STOCKS'!A2367:AD2982,18)/100),0)</f>
        <v>-6.6500000000000004E-2</v>
      </c>
      <c r="S2381" s="65">
        <f>IFERROR(IF(Ações!$B2381="","",VLOOKUP(Table_1[[#This Row],[AÇÕES]],'Dados Status Invest STOCKS'!A2367:AD2982,25)/100),0)</f>
        <v>0</v>
      </c>
      <c r="T2381" s="67">
        <f>(1-Ações!$Q2381)*Ações!$R2381</f>
        <v>-6.6500000000000004E-2</v>
      </c>
      <c r="U2381" s="68">
        <f>IF(Ações!$S2381=0,Ações!$T2381,IF(Ações!$T2381=0,Ações!$S2381,AVERAGE(Ações!$S2381,Ações!$T2381)))</f>
        <v>-6.6500000000000004E-2</v>
      </c>
    </row>
    <row r="2382" spans="2:21" ht="15" customHeight="1" x14ac:dyDescent="0.2">
      <c r="B2382" s="63" t="str">
        <f>IFERROR('Dados Status Invest STOCKS'!A2369,"-")</f>
        <v>ICPT</v>
      </c>
      <c r="C2382" s="45">
        <f>IFERROR((Ações!$D2382-Ações!$K2382)/Ações!$D2382,0)</f>
        <v>0</v>
      </c>
      <c r="D2382" s="46">
        <f>(Ações!$O2382)/0.06</f>
        <v>0</v>
      </c>
      <c r="E2382" s="47">
        <f>IFERROR((Ações!$F2382-Ações!$K2382)/Ações!$F2382,0)</f>
        <v>0</v>
      </c>
      <c r="F2382" s="46" t="str">
        <f>IF(OR(Ações!$N2382&lt;0,Ações!$M2382&lt;0),"",(22.5*Ações!$M2382*Ações!$N2382)^0.5)</f>
        <v/>
      </c>
      <c r="G2382" s="47">
        <f>IFERROR((Ações!$H2382-Ações!$K2382)/Ações!$H2382,0)</f>
        <v>0</v>
      </c>
      <c r="H2382" s="48">
        <f>IFERROR(Ações!$I2382/(Ações!$P2382-Table_1[[#This Row],[CAGR LUCRO 5A]]),0)</f>
        <v>0</v>
      </c>
      <c r="I2382" s="48">
        <f>IF(Ações!$S2382&lt;0,"",Ações!$O2382*(1+Ações!$S2382))</f>
        <v>0</v>
      </c>
      <c r="J2382" s="49">
        <f>IFERROR(IF(Ações!$B2382="","",(VLOOKUP(Table_1[[#This Row],[AÇÕES]],'Dados Status Invest STOCKS'!A2368:AD2983,4)/Table_1[[#This Row],[LPA]]))/100,0)</f>
        <v>1.1845730027548209E-2</v>
      </c>
      <c r="K2382" s="64">
        <f>IFERROR(IF(Ações!$B2382="","",VLOOKUP(Table_1[[#This Row],[AÇÕES]],'Dados Status Invest STOCKS'!A2368:AD2983,2)),0)</f>
        <v>15.61</v>
      </c>
      <c r="L2382" s="65">
        <f>IFERROR(IF(Ações!$B2382="","",VLOOKUP(Table_1[[#This Row],[AÇÕES]],'Dados Status Invest STOCKS'!A2368:AD2983,3)/100),0)</f>
        <v>0</v>
      </c>
      <c r="M2382" s="66">
        <f>IFERROR(IF(Ações!$B2382="","",VLOOKUP(Table_1[[#This Row],[AÇÕES]],'Dados Status Invest STOCKS'!A2368:AD2983,28)),0)</f>
        <v>-3.63</v>
      </c>
      <c r="N2382" s="66">
        <f>IFERROR(IF(Ações!$B2382="","",VLOOKUP(Table_1[[#This Row],[AÇÕES]],'Dados Status Invest STOCKS'!A2368:AD2983,27)),0)</f>
        <v>-5.28</v>
      </c>
      <c r="O2382" s="66">
        <f>IFERROR(IF(Ações!$L2382="","",Ações!$K2382*Ações!$L2382),0)</f>
        <v>0</v>
      </c>
      <c r="P2382" s="67">
        <f t="shared" si="36"/>
        <v>0.06</v>
      </c>
      <c r="Q2382" s="67">
        <f>IFERROR(Ações!$O2382/Ações!$M2382,0)</f>
        <v>0</v>
      </c>
      <c r="R2382" s="67">
        <f>IFERROR(IF(Ações!$B2382="","",VLOOKUP(Table_1[[#This Row],[AÇÕES]],'Dados Status Invest STOCKS'!A2368:AD2983,18)/100),0)</f>
        <v>-0.6876000000000001</v>
      </c>
      <c r="S2382" s="65">
        <f>IFERROR(IF(Ações!$B2382="","",VLOOKUP(Table_1[[#This Row],[AÇÕES]],'Dados Status Invest STOCKS'!A2368:AD2983,25)/100),0)</f>
        <v>0</v>
      </c>
      <c r="T2382" s="67">
        <f>(1-Ações!$Q2382)*Ações!$R2382</f>
        <v>-0.6876000000000001</v>
      </c>
      <c r="U2382" s="68">
        <f>IF(Ações!$S2382=0,Ações!$T2382,IF(Ações!$T2382=0,Ações!$S2382,AVERAGE(Ações!$S2382,Ações!$T2382)))</f>
        <v>-0.6876000000000001</v>
      </c>
    </row>
    <row r="2383" spans="2:21" ht="15" customHeight="1" x14ac:dyDescent="0.2">
      <c r="B2383" s="63" t="str">
        <f>IFERROR('Dados Status Invest STOCKS'!A2370,"-")</f>
        <v>ICUI</v>
      </c>
      <c r="C2383" s="45">
        <f>IFERROR((Ações!$D2383-Ações!$K2383)/Ações!$D2383,0)</f>
        <v>0</v>
      </c>
      <c r="D2383" s="46">
        <f>(Ações!$O2383)/0.06</f>
        <v>0</v>
      </c>
      <c r="E2383" s="47">
        <f>IFERROR((Ações!$F2383-Ações!$K2383)/Ações!$F2383,0)</f>
        <v>-1.2892213372128818</v>
      </c>
      <c r="F2383" s="46">
        <f>IF(OR(Ações!$N2383&lt;0,Ações!$M2383&lt;0),"",(22.5*Ações!$M2383*Ações!$N2383)^0.5)</f>
        <v>93.136472447693663</v>
      </c>
      <c r="G2383" s="47">
        <f>IFERROR((Ações!$H2383-Ações!$K2383)/Ações!$H2383,0)</f>
        <v>0</v>
      </c>
      <c r="H2383" s="48">
        <f>IFERROR(Ações!$I2383/(Ações!$P2383-Table_1[[#This Row],[CAGR LUCRO 5A]]),0)</f>
        <v>0</v>
      </c>
      <c r="I2383" s="48">
        <f>IF(Ações!$S2383&lt;0,"",Ações!$O2383*(1+Ações!$S2383))</f>
        <v>0</v>
      </c>
      <c r="J2383" s="49">
        <f>IFERROR(IF(Ações!$B2383="","",(VLOOKUP(Table_1[[#This Row],[AÇÕES]],'Dados Status Invest STOCKS'!A2369:AD2984,4)/Table_1[[#This Row],[LPA]]))/100,0)</f>
        <v>8.0407766990291257E-2</v>
      </c>
      <c r="K2383" s="64">
        <f>IFERROR(IF(Ações!$B2383="","",VLOOKUP(Table_1[[#This Row],[AÇÕES]],'Dados Status Invest STOCKS'!A2369:AD2984,2)),0)</f>
        <v>213.21</v>
      </c>
      <c r="L2383" s="65">
        <f>IFERROR(IF(Ações!$B2383="","",VLOOKUP(Table_1[[#This Row],[AÇÕES]],'Dados Status Invest STOCKS'!A2369:AD2984,3)/100),0)</f>
        <v>0</v>
      </c>
      <c r="M2383" s="66">
        <f>IFERROR(IF(Ações!$B2383="","",VLOOKUP(Table_1[[#This Row],[AÇÕES]],'Dados Status Invest STOCKS'!A2369:AD2984,28)),0)</f>
        <v>5.15</v>
      </c>
      <c r="N2383" s="66">
        <f>IFERROR(IF(Ações!$B2383="","",VLOOKUP(Table_1[[#This Row],[AÇÕES]],'Dados Status Invest STOCKS'!A2369:AD2984,27)),0)</f>
        <v>74.86</v>
      </c>
      <c r="O2383" s="66">
        <f>IFERROR(IF(Ações!$L2383="","",Ações!$K2383*Ações!$L2383),0)</f>
        <v>0</v>
      </c>
      <c r="P2383" s="67">
        <f t="shared" ref="P2383:P2446" si="37">$U$6</f>
        <v>0.06</v>
      </c>
      <c r="Q2383" s="67">
        <f>IFERROR(Ações!$O2383/Ações!$M2383,0)</f>
        <v>0</v>
      </c>
      <c r="R2383" s="67">
        <f>IFERROR(IF(Ações!$B2383="","",VLOOKUP(Table_1[[#This Row],[AÇÕES]],'Dados Status Invest STOCKS'!A2369:AD2984,18)/100),0)</f>
        <v>6.88E-2</v>
      </c>
      <c r="S2383" s="65">
        <f>IFERROR(IF(Ações!$B2383="","",VLOOKUP(Table_1[[#This Row],[AÇÕES]],'Dados Status Invest STOCKS'!A2369:AD2984,25)/100),0)</f>
        <v>0.14069999999999999</v>
      </c>
      <c r="T2383" s="67">
        <f>(1-Ações!$Q2383)*Ações!$R2383</f>
        <v>6.88E-2</v>
      </c>
      <c r="U2383" s="68">
        <f>IF(Ações!$S2383=0,Ações!$T2383,IF(Ações!$T2383=0,Ações!$S2383,AVERAGE(Ações!$S2383,Ações!$T2383)))</f>
        <v>0.10475</v>
      </c>
    </row>
    <row r="2384" spans="2:21" ht="15" customHeight="1" x14ac:dyDescent="0.2">
      <c r="B2384" s="63" t="str">
        <f>IFERROR('Dados Status Invest STOCKS'!A2371,"-")</f>
        <v>IDA</v>
      </c>
      <c r="C2384" s="45">
        <f>IFERROR((Ações!$D2384-Ações!$K2384)/Ações!$D2384,0)</f>
        <v>-1.2556390977443606</v>
      </c>
      <c r="D2384" s="46">
        <f>(Ações!$O2384)/0.06</f>
        <v>48.030733333333345</v>
      </c>
      <c r="E2384" s="47">
        <f>IFERROR((Ações!$F2384-Ações!$K2384)/Ações!$F2384,0)</f>
        <v>-0.41185571952493533</v>
      </c>
      <c r="F2384" s="46">
        <f>IF(OR(Ações!$N2384&lt;0,Ações!$M2384&lt;0),"",(22.5*Ações!$M2384*Ações!$N2384)^0.5)</f>
        <v>76.735886324457084</v>
      </c>
      <c r="G2384" s="47">
        <f>IFERROR((Ações!$H2384-Ações!$K2384)/Ações!$H2384,0)</f>
        <v>0.29545150719181446</v>
      </c>
      <c r="H2384" s="48">
        <f>IFERROR(Ações!$I2384/(Ações!$P2384-Table_1[[#This Row],[CAGR LUCRO 5A]]),0)</f>
        <v>153.77224010256415</v>
      </c>
      <c r="I2384" s="48">
        <f>IF(Ações!$S2384&lt;0,"",Ações!$O2384*(1+Ações!$S2384))</f>
        <v>2.9985586820000005</v>
      </c>
      <c r="J2384" s="49">
        <f>IFERROR(IF(Ações!$B2384="","",(VLOOKUP(Table_1[[#This Row],[AÇÕES]],'Dados Status Invest STOCKS'!A2370:AD2985,4)/Table_1[[#This Row],[LPA]]))/100,0)</f>
        <v>4.4181818181818183E-2</v>
      </c>
      <c r="K2384" s="64">
        <f>IFERROR(IF(Ações!$B2384="","",VLOOKUP(Table_1[[#This Row],[AÇÕES]],'Dados Status Invest STOCKS'!A2370:AD2985,2)),0)</f>
        <v>108.34</v>
      </c>
      <c r="L2384" s="65">
        <f>IFERROR(IF(Ações!$B2384="","",VLOOKUP(Table_1[[#This Row],[AÇÕES]],'Dados Status Invest STOCKS'!A2370:AD2985,3)/100),0)</f>
        <v>2.6600000000000002E-2</v>
      </c>
      <c r="M2384" s="66">
        <f>IFERROR(IF(Ações!$B2384="","",VLOOKUP(Table_1[[#This Row],[AÇÕES]],'Dados Status Invest STOCKS'!A2370:AD2985,28)),0)</f>
        <v>4.95</v>
      </c>
      <c r="N2384" s="66">
        <f>IFERROR(IF(Ações!$B2384="","",VLOOKUP(Table_1[[#This Row],[AÇÕES]],'Dados Status Invest STOCKS'!A2370:AD2985,27)),0)</f>
        <v>52.87</v>
      </c>
      <c r="O2384" s="66">
        <f>IFERROR(IF(Ações!$L2384="","",Ações!$K2384*Ações!$L2384),0)</f>
        <v>2.8818440000000005</v>
      </c>
      <c r="P2384" s="67">
        <f t="shared" si="37"/>
        <v>0.06</v>
      </c>
      <c r="Q2384" s="67">
        <f>IFERROR(Ações!$O2384/Ações!$M2384,0)</f>
        <v>0.58219070707070719</v>
      </c>
      <c r="R2384" s="67">
        <f>IFERROR(IF(Ações!$B2384="","",VLOOKUP(Table_1[[#This Row],[AÇÕES]],'Dados Status Invest STOCKS'!A2370:AD2985,18)/100),0)</f>
        <v>9.3699999999999992E-2</v>
      </c>
      <c r="S2384" s="65">
        <f>IFERROR(IF(Ações!$B2384="","",VLOOKUP(Table_1[[#This Row],[AÇÕES]],'Dados Status Invest STOCKS'!A2370:AD2985,25)/100),0)</f>
        <v>4.0500000000000001E-2</v>
      </c>
      <c r="T2384" s="67">
        <f>(1-Ações!$Q2384)*Ações!$R2384</f>
        <v>3.9148730747474735E-2</v>
      </c>
      <c r="U2384" s="68">
        <f>IF(Ações!$S2384=0,Ações!$T2384,IF(Ações!$T2384=0,Ações!$S2384,AVERAGE(Ações!$S2384,Ações!$T2384)))</f>
        <v>3.9824365373737368E-2</v>
      </c>
    </row>
    <row r="2385" spans="2:21" ht="15" customHeight="1" x14ac:dyDescent="0.2">
      <c r="B2385" s="63" t="str">
        <f>IFERROR('Dados Status Invest STOCKS'!A2372,"-")</f>
        <v>IDCC</v>
      </c>
      <c r="C2385" s="45">
        <f>IFERROR((Ações!$D2385-Ações!$K2385)/Ações!$D2385,0)</f>
        <v>-1.9411764705882346</v>
      </c>
      <c r="D2385" s="46">
        <f>(Ações!$O2385)/0.06</f>
        <v>23.327400000000004</v>
      </c>
      <c r="E2385" s="47">
        <f>IFERROR((Ações!$F2385-Ações!$K2385)/Ações!$F2385,0)</f>
        <v>-1.9050493684551899</v>
      </c>
      <c r="F2385" s="46">
        <f>IF(OR(Ações!$N2385&lt;0,Ações!$M2385&lt;0),"",(22.5*Ações!$M2385*Ações!$N2385)^0.5)</f>
        <v>23.617498809145729</v>
      </c>
      <c r="G2385" s="47">
        <f>IFERROR((Ações!$H2385-Ações!$K2385)/Ações!$H2385,0)</f>
        <v>0</v>
      </c>
      <c r="H2385" s="48">
        <f>IFERROR(Ações!$I2385/(Ações!$P2385-Table_1[[#This Row],[CAGR LUCRO 5A]]),0)</f>
        <v>0</v>
      </c>
      <c r="I2385" s="48" t="str">
        <f>IF(Ações!$S2385&lt;0,"",Ações!$O2385*(1+Ações!$S2385))</f>
        <v/>
      </c>
      <c r="J2385" s="49">
        <f>IFERROR(IF(Ações!$B2385="","",(VLOOKUP(Table_1[[#This Row],[AÇÕES]],'Dados Status Invest STOCKS'!A2371:AD2986,4)/Table_1[[#This Row],[LPA]]))/100,0)</f>
        <v>0.62514285714285711</v>
      </c>
      <c r="K2385" s="64">
        <f>IFERROR(IF(Ações!$B2385="","",VLOOKUP(Table_1[[#This Row],[AÇÕES]],'Dados Status Invest STOCKS'!A2371:AD2986,2)),0)</f>
        <v>68.61</v>
      </c>
      <c r="L2385" s="65">
        <f>IFERROR(IF(Ações!$B2385="","",VLOOKUP(Table_1[[#This Row],[AÇÕES]],'Dados Status Invest STOCKS'!A2371:AD2986,3)/100),0)</f>
        <v>2.0400000000000001E-2</v>
      </c>
      <c r="M2385" s="66">
        <f>IFERROR(IF(Ações!$B2385="","",VLOOKUP(Table_1[[#This Row],[AÇÕES]],'Dados Status Invest STOCKS'!A2371:AD2986,28)),0)</f>
        <v>1.05</v>
      </c>
      <c r="N2385" s="66">
        <f>IFERROR(IF(Ações!$B2385="","",VLOOKUP(Table_1[[#This Row],[AÇÕES]],'Dados Status Invest STOCKS'!A2371:AD2986,27)),0)</f>
        <v>23.61</v>
      </c>
      <c r="O2385" s="66">
        <f>IFERROR(IF(Ações!$L2385="","",Ações!$K2385*Ações!$L2385),0)</f>
        <v>1.3996440000000001</v>
      </c>
      <c r="P2385" s="67">
        <f t="shared" si="37"/>
        <v>0.06</v>
      </c>
      <c r="Q2385" s="67">
        <f>IFERROR(Ações!$O2385/Ações!$M2385,0)</f>
        <v>1.3329942857142858</v>
      </c>
      <c r="R2385" s="67">
        <f>IFERROR(IF(Ações!$B2385="","",VLOOKUP(Table_1[[#This Row],[AÇÕES]],'Dados Status Invest STOCKS'!A2371:AD2986,18)/100),0)</f>
        <v>4.4299999999999999E-2</v>
      </c>
      <c r="S2385" s="65">
        <f>IFERROR(IF(Ações!$B2385="","",VLOOKUP(Table_1[[#This Row],[AÇÕES]],'Dados Status Invest STOCKS'!A2371:AD2986,25)/100),0)</f>
        <v>-0.17780000000000001</v>
      </c>
      <c r="T2385" s="67">
        <f>(1-Ações!$Q2385)*Ações!$R2385</f>
        <v>-1.475164685714286E-2</v>
      </c>
      <c r="U2385" s="68">
        <f>IF(Ações!$S2385=0,Ações!$T2385,IF(Ações!$T2385=0,Ações!$S2385,AVERAGE(Ações!$S2385,Ações!$T2385)))</f>
        <v>-9.6275823428571439E-2</v>
      </c>
    </row>
    <row r="2386" spans="2:21" ht="15" customHeight="1" x14ac:dyDescent="0.2">
      <c r="B2386" s="63" t="str">
        <f>IFERROR('Dados Status Invest STOCKS'!A2373,"-")</f>
        <v>IDEX</v>
      </c>
      <c r="C2386" s="45">
        <f>IFERROR((Ações!$D2386-Ações!$K2386)/Ações!$D2386,0)</f>
        <v>0</v>
      </c>
      <c r="D2386" s="46">
        <f>(Ações!$O2386)/0.06</f>
        <v>0</v>
      </c>
      <c r="E2386" s="47">
        <f>IFERROR((Ações!$F2386-Ações!$K2386)/Ações!$F2386,0)</f>
        <v>0</v>
      </c>
      <c r="F2386" s="46" t="str">
        <f>IF(OR(Ações!$N2386&lt;0,Ações!$M2386&lt;0),"",(22.5*Ações!$M2386*Ações!$N2386)^0.5)</f>
        <v/>
      </c>
      <c r="G2386" s="47">
        <f>IFERROR((Ações!$H2386-Ações!$K2386)/Ações!$H2386,0)</f>
        <v>0</v>
      </c>
      <c r="H2386" s="48">
        <f>IFERROR(Ações!$I2386/(Ações!$P2386-Table_1[[#This Row],[CAGR LUCRO 5A]]),0)</f>
        <v>0</v>
      </c>
      <c r="I2386" s="48">
        <f>IF(Ações!$S2386&lt;0,"",Ações!$O2386*(1+Ações!$S2386))</f>
        <v>0</v>
      </c>
      <c r="J2386" s="49">
        <f>IFERROR(IF(Ações!$B2386="","",(VLOOKUP(Table_1[[#This Row],[AÇÕES]],'Dados Status Invest STOCKS'!A2372:AD2987,4)/Table_1[[#This Row],[LPA]]))/100,0)</f>
        <v>0.18304347826086956</v>
      </c>
      <c r="K2386" s="64">
        <f>IFERROR(IF(Ações!$B2386="","",VLOOKUP(Table_1[[#This Row],[AÇÕES]],'Dados Status Invest STOCKS'!A2372:AD2987,2)),0)</f>
        <v>0.98</v>
      </c>
      <c r="L2386" s="65">
        <f>IFERROR(IF(Ações!$B2386="","",VLOOKUP(Table_1[[#This Row],[AÇÕES]],'Dados Status Invest STOCKS'!A2372:AD2987,3)/100),0)</f>
        <v>0</v>
      </c>
      <c r="M2386" s="66">
        <f>IFERROR(IF(Ações!$B2386="","",VLOOKUP(Table_1[[#This Row],[AÇÕES]],'Dados Status Invest STOCKS'!A2372:AD2987,28)),0)</f>
        <v>-0.23</v>
      </c>
      <c r="N2386" s="66">
        <f>IFERROR(IF(Ações!$B2386="","",VLOOKUP(Table_1[[#This Row],[AÇÕES]],'Dados Status Invest STOCKS'!A2372:AD2987,27)),0)</f>
        <v>1.06</v>
      </c>
      <c r="O2386" s="66">
        <f>IFERROR(IF(Ações!$L2386="","",Ações!$K2386*Ações!$L2386),0)</f>
        <v>0</v>
      </c>
      <c r="P2386" s="67">
        <f t="shared" si="37"/>
        <v>0.06</v>
      </c>
      <c r="Q2386" s="67">
        <f>IFERROR(Ações!$O2386/Ações!$M2386,0)</f>
        <v>0</v>
      </c>
      <c r="R2386" s="67">
        <f>IFERROR(IF(Ações!$B2386="","",VLOOKUP(Table_1[[#This Row],[AÇÕES]],'Dados Status Invest STOCKS'!A2372:AD2987,18)/100),0)</f>
        <v>-0.21929999999999999</v>
      </c>
      <c r="S2386" s="65">
        <f>IFERROR(IF(Ações!$B2386="","",VLOOKUP(Table_1[[#This Row],[AÇÕES]],'Dados Status Invest STOCKS'!A2372:AD2987,25)/100),0)</f>
        <v>0</v>
      </c>
      <c r="T2386" s="67">
        <f>(1-Ações!$Q2386)*Ações!$R2386</f>
        <v>-0.21929999999999999</v>
      </c>
      <c r="U2386" s="68">
        <f>IF(Ações!$S2386=0,Ações!$T2386,IF(Ações!$T2386=0,Ações!$S2386,AVERAGE(Ações!$S2386,Ações!$T2386)))</f>
        <v>-0.21929999999999999</v>
      </c>
    </row>
    <row r="2387" spans="2:21" ht="15" customHeight="1" x14ac:dyDescent="0.2">
      <c r="B2387" s="63" t="str">
        <f>IFERROR('Dados Status Invest STOCKS'!A2374,"-")</f>
        <v>IDN</v>
      </c>
      <c r="C2387" s="45">
        <f>IFERROR((Ações!$D2387-Ações!$K2387)/Ações!$D2387,0)</f>
        <v>0</v>
      </c>
      <c r="D2387" s="46">
        <f>(Ações!$O2387)/0.06</f>
        <v>0</v>
      </c>
      <c r="E2387" s="47">
        <f>IFERROR((Ações!$F2387-Ações!$K2387)/Ações!$F2387,0)</f>
        <v>0</v>
      </c>
      <c r="F2387" s="46" t="str">
        <f>IF(OR(Ações!$N2387&lt;0,Ações!$M2387&lt;0),"",(22.5*Ações!$M2387*Ações!$N2387)^0.5)</f>
        <v/>
      </c>
      <c r="G2387" s="47">
        <f>IFERROR((Ações!$H2387-Ações!$K2387)/Ações!$H2387,0)</f>
        <v>0</v>
      </c>
      <c r="H2387" s="48">
        <f>IFERROR(Ações!$I2387/(Ações!$P2387-Table_1[[#This Row],[CAGR LUCRO 5A]]),0)</f>
        <v>0</v>
      </c>
      <c r="I2387" s="48">
        <f>IF(Ações!$S2387&lt;0,"",Ações!$O2387*(1+Ações!$S2387))</f>
        <v>0</v>
      </c>
      <c r="J2387" s="49">
        <f>IFERROR(IF(Ações!$B2387="","",(VLOOKUP(Table_1[[#This Row],[AÇÕES]],'Dados Status Invest STOCKS'!A2373:AD2988,4)/Table_1[[#This Row],[LPA]]))/100,0)</f>
        <v>6.6524999999999999</v>
      </c>
      <c r="K2387" s="64">
        <f>IFERROR(IF(Ações!$B2387="","",VLOOKUP(Table_1[[#This Row],[AÇÕES]],'Dados Status Invest STOCKS'!A2373:AD2988,2)),0)</f>
        <v>4.2300000000000004</v>
      </c>
      <c r="L2387" s="65">
        <f>IFERROR(IF(Ações!$B2387="","",VLOOKUP(Table_1[[#This Row],[AÇÕES]],'Dados Status Invest STOCKS'!A2373:AD2988,3)/100),0)</f>
        <v>0</v>
      </c>
      <c r="M2387" s="66">
        <f>IFERROR(IF(Ações!$B2387="","",VLOOKUP(Table_1[[#This Row],[AÇÕES]],'Dados Status Invest STOCKS'!A2373:AD2988,28)),0)</f>
        <v>-0.08</v>
      </c>
      <c r="N2387" s="66">
        <f>IFERROR(IF(Ações!$B2387="","",VLOOKUP(Table_1[[#This Row],[AÇÕES]],'Dados Status Invest STOCKS'!A2373:AD2988,27)),0)</f>
        <v>1.1599999999999999</v>
      </c>
      <c r="O2387" s="66">
        <f>IFERROR(IF(Ações!$L2387="","",Ações!$K2387*Ações!$L2387),0)</f>
        <v>0</v>
      </c>
      <c r="P2387" s="67">
        <f t="shared" si="37"/>
        <v>0.06</v>
      </c>
      <c r="Q2387" s="67">
        <f>IFERROR(Ações!$O2387/Ações!$M2387,0)</f>
        <v>0</v>
      </c>
      <c r="R2387" s="67">
        <f>IFERROR(IF(Ações!$B2387="","",VLOOKUP(Table_1[[#This Row],[AÇÕES]],'Dados Status Invest STOCKS'!A2373:AD2988,18)/100),0)</f>
        <v>-6.8400000000000002E-2</v>
      </c>
      <c r="S2387" s="65">
        <f>IFERROR(IF(Ações!$B2387="","",VLOOKUP(Table_1[[#This Row],[AÇÕES]],'Dados Status Invest STOCKS'!A2373:AD2988,25)/100),0)</f>
        <v>0</v>
      </c>
      <c r="T2387" s="67">
        <f>(1-Ações!$Q2387)*Ações!$R2387</f>
        <v>-6.8400000000000002E-2</v>
      </c>
      <c r="U2387" s="68">
        <f>IF(Ações!$S2387=0,Ações!$T2387,IF(Ações!$T2387=0,Ações!$S2387,AVERAGE(Ações!$S2387,Ações!$T2387)))</f>
        <v>-6.8400000000000002E-2</v>
      </c>
    </row>
    <row r="2388" spans="2:21" ht="15" customHeight="1" x14ac:dyDescent="0.2">
      <c r="B2388" s="63" t="str">
        <f>IFERROR('Dados Status Invest STOCKS'!A2375,"-")</f>
        <v>IDRA</v>
      </c>
      <c r="C2388" s="45">
        <f>IFERROR((Ações!$D2388-Ações!$K2388)/Ações!$D2388,0)</f>
        <v>0</v>
      </c>
      <c r="D2388" s="46">
        <f>(Ações!$O2388)/0.06</f>
        <v>0</v>
      </c>
      <c r="E2388" s="47">
        <f>IFERROR((Ações!$F2388-Ações!$K2388)/Ações!$F2388,0)</f>
        <v>0.78147923954158793</v>
      </c>
      <c r="F2388" s="46">
        <f>IF(OR(Ações!$N2388&lt;0,Ações!$M2388&lt;0),"",(22.5*Ações!$M2388*Ações!$N2388)^0.5)</f>
        <v>2.6084478143140988</v>
      </c>
      <c r="G2388" s="47">
        <f>IFERROR((Ações!$H2388-Ações!$K2388)/Ações!$H2388,0)</f>
        <v>0</v>
      </c>
      <c r="H2388" s="48">
        <f>IFERROR(Ações!$I2388/(Ações!$P2388-Table_1[[#This Row],[CAGR LUCRO 5A]]),0)</f>
        <v>0</v>
      </c>
      <c r="I2388" s="48">
        <f>IF(Ações!$S2388&lt;0,"",Ações!$O2388*(1+Ações!$S2388))</f>
        <v>0</v>
      </c>
      <c r="J2388" s="49">
        <f>IFERROR(IF(Ações!$B2388="","",(VLOOKUP(Table_1[[#This Row],[AÇÕES]],'Dados Status Invest STOCKS'!A2374:AD2989,4)/Table_1[[#This Row],[LPA]]))/100,0)</f>
        <v>2.4583333333333336E-2</v>
      </c>
      <c r="K2388" s="64">
        <f>IFERROR(IF(Ações!$B2388="","",VLOOKUP(Table_1[[#This Row],[AÇÕES]],'Dados Status Invest STOCKS'!A2374:AD2989,2)),0)</f>
        <v>0.56999999999999995</v>
      </c>
      <c r="L2388" s="65">
        <f>IFERROR(IF(Ações!$B2388="","",VLOOKUP(Table_1[[#This Row],[AÇÕES]],'Dados Status Invest STOCKS'!A2374:AD2989,3)/100),0)</f>
        <v>0</v>
      </c>
      <c r="M2388" s="66">
        <f>IFERROR(IF(Ações!$B2388="","",VLOOKUP(Table_1[[#This Row],[AÇÕES]],'Dados Status Invest STOCKS'!A2374:AD2989,28)),0)</f>
        <v>0.48</v>
      </c>
      <c r="N2388" s="66">
        <f>IFERROR(IF(Ações!$B2388="","",VLOOKUP(Table_1[[#This Row],[AÇÕES]],'Dados Status Invest STOCKS'!A2374:AD2989,27)),0)</f>
        <v>0.63</v>
      </c>
      <c r="O2388" s="66">
        <f>IFERROR(IF(Ações!$L2388="","",Ações!$K2388*Ações!$L2388),0)</f>
        <v>0</v>
      </c>
      <c r="P2388" s="67">
        <f t="shared" si="37"/>
        <v>0.06</v>
      </c>
      <c r="Q2388" s="67">
        <f>IFERROR(Ações!$O2388/Ações!$M2388,0)</f>
        <v>0</v>
      </c>
      <c r="R2388" s="67">
        <f>IFERROR(IF(Ações!$B2388="","",VLOOKUP(Table_1[[#This Row],[AÇÕES]],'Dados Status Invest STOCKS'!A2374:AD2989,18)/100),0)</f>
        <v>0.77269999999999994</v>
      </c>
      <c r="S2388" s="65">
        <f>IFERROR(IF(Ações!$B2388="","",VLOOKUP(Table_1[[#This Row],[AÇÕES]],'Dados Status Invest STOCKS'!A2374:AD2989,25)/100),0)</f>
        <v>0</v>
      </c>
      <c r="T2388" s="67">
        <f>(1-Ações!$Q2388)*Ações!$R2388</f>
        <v>0.77269999999999994</v>
      </c>
      <c r="U2388" s="68">
        <f>IF(Ações!$S2388=0,Ações!$T2388,IF(Ações!$T2388=0,Ações!$S2388,AVERAGE(Ações!$S2388,Ações!$T2388)))</f>
        <v>0.77269999999999994</v>
      </c>
    </row>
    <row r="2389" spans="2:21" ht="15" customHeight="1" x14ac:dyDescent="0.2">
      <c r="B2389" s="63" t="str">
        <f>IFERROR('Dados Status Invest STOCKS'!A2376,"-")</f>
        <v>IDT</v>
      </c>
      <c r="C2389" s="45">
        <f>IFERROR((Ações!$D2389-Ações!$K2389)/Ações!$D2389,0)</f>
        <v>0</v>
      </c>
      <c r="D2389" s="46">
        <f>(Ações!$O2389)/0.06</f>
        <v>0</v>
      </c>
      <c r="E2389" s="47">
        <f>IFERROR((Ações!$F2389-Ações!$K2389)/Ações!$F2389,0)</f>
        <v>-0.66787099536332106</v>
      </c>
      <c r="F2389" s="46">
        <f>IF(OR(Ações!$N2389&lt;0,Ações!$M2389&lt;0),"",(22.5*Ações!$M2389*Ações!$N2389)^0.5)</f>
        <v>21.81223853711489</v>
      </c>
      <c r="G2389" s="47">
        <f>IFERROR((Ações!$H2389-Ações!$K2389)/Ações!$H2389,0)</f>
        <v>0</v>
      </c>
      <c r="H2389" s="48">
        <f>IFERROR(Ações!$I2389/(Ações!$P2389-Table_1[[#This Row],[CAGR LUCRO 5A]]),0)</f>
        <v>0</v>
      </c>
      <c r="I2389" s="48">
        <f>IF(Ações!$S2389&lt;0,"",Ações!$O2389*(1+Ações!$S2389))</f>
        <v>0</v>
      </c>
      <c r="J2389" s="49">
        <f>IFERROR(IF(Ações!$B2389="","",(VLOOKUP(Table_1[[#This Row],[AÇÕES]],'Dados Status Invest STOCKS'!A2375:AD2990,4)/Table_1[[#This Row],[LPA]]))/100,0)</f>
        <v>3.2822822822822818E-2</v>
      </c>
      <c r="K2389" s="64">
        <f>IFERROR(IF(Ações!$B2389="","",VLOOKUP(Table_1[[#This Row],[AÇÕES]],'Dados Status Invest STOCKS'!A2375:AD2990,2)),0)</f>
        <v>36.380000000000003</v>
      </c>
      <c r="L2389" s="65">
        <f>IFERROR(IF(Ações!$B2389="","",VLOOKUP(Table_1[[#This Row],[AÇÕES]],'Dados Status Invest STOCKS'!A2375:AD2990,3)/100),0)</f>
        <v>0</v>
      </c>
      <c r="M2389" s="66">
        <f>IFERROR(IF(Ações!$B2389="","",VLOOKUP(Table_1[[#This Row],[AÇÕES]],'Dados Status Invest STOCKS'!A2375:AD2990,28)),0)</f>
        <v>3.33</v>
      </c>
      <c r="N2389" s="66">
        <f>IFERROR(IF(Ações!$B2389="","",VLOOKUP(Table_1[[#This Row],[AÇÕES]],'Dados Status Invest STOCKS'!A2375:AD2990,27)),0)</f>
        <v>6.35</v>
      </c>
      <c r="O2389" s="66">
        <f>IFERROR(IF(Ações!$L2389="","",Ações!$K2389*Ações!$L2389),0)</f>
        <v>0</v>
      </c>
      <c r="P2389" s="67">
        <f t="shared" si="37"/>
        <v>0.06</v>
      </c>
      <c r="Q2389" s="67">
        <f>IFERROR(Ações!$O2389/Ações!$M2389,0)</f>
        <v>0</v>
      </c>
      <c r="R2389" s="67">
        <f>IFERROR(IF(Ações!$B2389="","",VLOOKUP(Table_1[[#This Row],[AÇÕES]],'Dados Status Invest STOCKS'!A2375:AD2990,18)/100),0)</f>
        <v>0.52390000000000003</v>
      </c>
      <c r="S2389" s="65">
        <f>IFERROR(IF(Ações!$B2389="","",VLOOKUP(Table_1[[#This Row],[AÇÕES]],'Dados Status Invest STOCKS'!A2375:AD2990,25)/100),0)</f>
        <v>0.32619999999999999</v>
      </c>
      <c r="T2389" s="67">
        <f>(1-Ações!$Q2389)*Ações!$R2389</f>
        <v>0.52390000000000003</v>
      </c>
      <c r="U2389" s="68">
        <f>IF(Ações!$S2389=0,Ações!$T2389,IF(Ações!$T2389=0,Ações!$S2389,AVERAGE(Ações!$S2389,Ações!$T2389)))</f>
        <v>0.42505000000000004</v>
      </c>
    </row>
    <row r="2390" spans="2:21" ht="15" customHeight="1" x14ac:dyDescent="0.2">
      <c r="B2390" s="63" t="str">
        <f>IFERROR('Dados Status Invest STOCKS'!A2377,"-")</f>
        <v>IDXG</v>
      </c>
      <c r="C2390" s="45">
        <f>IFERROR((Ações!$D2390-Ações!$K2390)/Ações!$D2390,0)</f>
        <v>0</v>
      </c>
      <c r="D2390" s="46">
        <f>(Ações!$O2390)/0.06</f>
        <v>0</v>
      </c>
      <c r="E2390" s="47">
        <f>IFERROR((Ações!$F2390-Ações!$K2390)/Ações!$F2390,0)</f>
        <v>0</v>
      </c>
      <c r="F2390" s="46" t="str">
        <f>IF(OR(Ações!$N2390&lt;0,Ações!$M2390&lt;0),"",(22.5*Ações!$M2390*Ações!$N2390)^0.5)</f>
        <v/>
      </c>
      <c r="G2390" s="47">
        <f>IFERROR((Ações!$H2390-Ações!$K2390)/Ações!$H2390,0)</f>
        <v>0</v>
      </c>
      <c r="H2390" s="48">
        <f>IFERROR(Ações!$I2390/(Ações!$P2390-Table_1[[#This Row],[CAGR LUCRO 5A]]),0)</f>
        <v>0</v>
      </c>
      <c r="I2390" s="48">
        <f>IF(Ações!$S2390&lt;0,"",Ações!$O2390*(1+Ações!$S2390))</f>
        <v>0</v>
      </c>
      <c r="J2390" s="49">
        <f>IFERROR(IF(Ações!$B2390="","",(VLOOKUP(Table_1[[#This Row],[AÇÕES]],'Dados Status Invest STOCKS'!A2376:AD2991,4)/Table_1[[#This Row],[LPA]]))/100,0)</f>
        <v>3.060344827586207E-3</v>
      </c>
      <c r="K2390" s="64">
        <f>IFERROR(IF(Ações!$B2390="","",VLOOKUP(Table_1[[#This Row],[AÇÕES]],'Dados Status Invest STOCKS'!A2376:AD2991,2)),0)</f>
        <v>6.6</v>
      </c>
      <c r="L2390" s="65">
        <f>IFERROR(IF(Ações!$B2390="","",VLOOKUP(Table_1[[#This Row],[AÇÕES]],'Dados Status Invest STOCKS'!A2376:AD2991,3)/100),0)</f>
        <v>0</v>
      </c>
      <c r="M2390" s="66">
        <f>IFERROR(IF(Ações!$B2390="","",VLOOKUP(Table_1[[#This Row],[AÇÕES]],'Dados Status Invest STOCKS'!A2376:AD2991,28)),0)</f>
        <v>-4.6399999999999997</v>
      </c>
      <c r="N2390" s="66">
        <f>IFERROR(IF(Ações!$B2390="","",VLOOKUP(Table_1[[#This Row],[AÇÕES]],'Dados Status Invest STOCKS'!A2376:AD2991,27)),0)</f>
        <v>-9.26</v>
      </c>
      <c r="O2390" s="66">
        <f>IFERROR(IF(Ações!$L2390="","",Ações!$K2390*Ações!$L2390),0)</f>
        <v>0</v>
      </c>
      <c r="P2390" s="67">
        <f t="shared" si="37"/>
        <v>0.06</v>
      </c>
      <c r="Q2390" s="67">
        <f>IFERROR(Ações!$O2390/Ações!$M2390,0)</f>
        <v>0</v>
      </c>
      <c r="R2390" s="67">
        <f>IFERROR(IF(Ações!$B2390="","",VLOOKUP(Table_1[[#This Row],[AÇÕES]],'Dados Status Invest STOCKS'!A2376:AD2991,18)/100),0)</f>
        <v>-0.50090000000000001</v>
      </c>
      <c r="S2390" s="65">
        <f>IFERROR(IF(Ações!$B2390="","",VLOOKUP(Table_1[[#This Row],[AÇÕES]],'Dados Status Invest STOCKS'!A2376:AD2991,25)/100),0)</f>
        <v>0</v>
      </c>
      <c r="T2390" s="67">
        <f>(1-Ações!$Q2390)*Ações!$R2390</f>
        <v>-0.50090000000000001</v>
      </c>
      <c r="U2390" s="68">
        <f>IF(Ações!$S2390=0,Ações!$T2390,IF(Ações!$T2390=0,Ações!$S2390,AVERAGE(Ações!$S2390,Ações!$T2390)))</f>
        <v>-0.50090000000000001</v>
      </c>
    </row>
    <row r="2391" spans="2:21" ht="15" customHeight="1" x14ac:dyDescent="0.2">
      <c r="B2391" s="63" t="str">
        <f>IFERROR('Dados Status Invest STOCKS'!A2378,"-")</f>
        <v>IDXX</v>
      </c>
      <c r="C2391" s="45">
        <f>IFERROR((Ações!$D2391-Ações!$K2391)/Ações!$D2391,0)</f>
        <v>0</v>
      </c>
      <c r="D2391" s="46">
        <f>(Ações!$O2391)/0.06</f>
        <v>0</v>
      </c>
      <c r="E2391" s="47">
        <f>IFERROR((Ações!$F2391-Ações!$K2391)/Ações!$F2391,0)</f>
        <v>-11.099320658661888</v>
      </c>
      <c r="F2391" s="46">
        <f>IF(OR(Ações!$N2391&lt;0,Ações!$M2391&lt;0),"",(22.5*Ações!$M2391*Ações!$N2391)^0.5)</f>
        <v>42.287498152527299</v>
      </c>
      <c r="G2391" s="47">
        <f>IFERROR((Ações!$H2391-Ações!$K2391)/Ações!$H2391,0)</f>
        <v>0</v>
      </c>
      <c r="H2391" s="48">
        <f>IFERROR(Ações!$I2391/(Ações!$P2391-Table_1[[#This Row],[CAGR LUCRO 5A]]),0)</f>
        <v>0</v>
      </c>
      <c r="I2391" s="48">
        <f>IF(Ações!$S2391&lt;0,"",Ações!$O2391*(1+Ações!$S2391))</f>
        <v>0</v>
      </c>
      <c r="J2391" s="49">
        <f>IFERROR(IF(Ações!$B2391="","",(VLOOKUP(Table_1[[#This Row],[AÇÕES]],'Dados Status Invest STOCKS'!A2377:AD2992,4)/Table_1[[#This Row],[LPA]]))/100,0)</f>
        <v>6.4188129899216129E-2</v>
      </c>
      <c r="K2391" s="64">
        <f>IFERROR(IF(Ações!$B2391="","",VLOOKUP(Table_1[[#This Row],[AÇÕES]],'Dados Status Invest STOCKS'!A2377:AD2992,2)),0)</f>
        <v>511.65</v>
      </c>
      <c r="L2391" s="65">
        <f>IFERROR(IF(Ações!$B2391="","",VLOOKUP(Table_1[[#This Row],[AÇÕES]],'Dados Status Invest STOCKS'!A2377:AD2992,3)/100),0)</f>
        <v>0</v>
      </c>
      <c r="M2391" s="66">
        <f>IFERROR(IF(Ações!$B2391="","",VLOOKUP(Table_1[[#This Row],[AÇÕES]],'Dados Status Invest STOCKS'!A2377:AD2992,28)),0)</f>
        <v>8.93</v>
      </c>
      <c r="N2391" s="66">
        <f>IFERROR(IF(Ações!$B2391="","",VLOOKUP(Table_1[[#This Row],[AÇÕES]],'Dados Status Invest STOCKS'!A2377:AD2992,27)),0)</f>
        <v>8.9</v>
      </c>
      <c r="O2391" s="66">
        <f>IFERROR(IF(Ações!$L2391="","",Ações!$K2391*Ações!$L2391),0)</f>
        <v>0</v>
      </c>
      <c r="P2391" s="67">
        <f t="shared" si="37"/>
        <v>0.06</v>
      </c>
      <c r="Q2391" s="67">
        <f>IFERROR(Ações!$O2391/Ações!$M2391,0)</f>
        <v>0</v>
      </c>
      <c r="R2391" s="67">
        <f>IFERROR(IF(Ações!$B2391="","",VLOOKUP(Table_1[[#This Row],[AÇÕES]],'Dados Status Invest STOCKS'!A2377:AD2992,18)/100),0)</f>
        <v>1.0027999999999999</v>
      </c>
      <c r="S2391" s="65">
        <f>IFERROR(IF(Ações!$B2391="","",VLOOKUP(Table_1[[#This Row],[AÇÕES]],'Dados Status Invest STOCKS'!A2377:AD2992,25)/100),0)</f>
        <v>0.24809999999999999</v>
      </c>
      <c r="T2391" s="67">
        <f>(1-Ações!$Q2391)*Ações!$R2391</f>
        <v>1.0027999999999999</v>
      </c>
      <c r="U2391" s="68">
        <f>IF(Ações!$S2391=0,Ações!$T2391,IF(Ações!$T2391=0,Ações!$S2391,AVERAGE(Ações!$S2391,Ações!$T2391)))</f>
        <v>0.62544999999999995</v>
      </c>
    </row>
    <row r="2392" spans="2:21" ht="15" customHeight="1" x14ac:dyDescent="0.2">
      <c r="B2392" s="63" t="str">
        <f>IFERROR('Dados Status Invest STOCKS'!A2379,"-")</f>
        <v>IDYA</v>
      </c>
      <c r="C2392" s="45">
        <f>IFERROR((Ações!$D2392-Ações!$K2392)/Ações!$D2392,0)</f>
        <v>0</v>
      </c>
      <c r="D2392" s="46">
        <f>(Ações!$O2392)/0.06</f>
        <v>0</v>
      </c>
      <c r="E2392" s="47">
        <f>IFERROR((Ações!$F2392-Ações!$K2392)/Ações!$F2392,0)</f>
        <v>0</v>
      </c>
      <c r="F2392" s="46" t="str">
        <f>IF(OR(Ações!$N2392&lt;0,Ações!$M2392&lt;0),"",(22.5*Ações!$M2392*Ações!$N2392)^0.5)</f>
        <v/>
      </c>
      <c r="G2392" s="47">
        <f>IFERROR((Ações!$H2392-Ações!$K2392)/Ações!$H2392,0)</f>
        <v>0</v>
      </c>
      <c r="H2392" s="48">
        <f>IFERROR(Ações!$I2392/(Ações!$P2392-Table_1[[#This Row],[CAGR LUCRO 5A]]),0)</f>
        <v>0</v>
      </c>
      <c r="I2392" s="48">
        <f>IF(Ações!$S2392&lt;0,"",Ações!$O2392*(1+Ações!$S2392))</f>
        <v>0</v>
      </c>
      <c r="J2392" s="49">
        <f>IFERROR(IF(Ações!$B2392="","",(VLOOKUP(Table_1[[#This Row],[AÇÕES]],'Dados Status Invest STOCKS'!A2378:AD2993,4)/Table_1[[#This Row],[LPA]]))/100,0)</f>
        <v>0.18347368421052632</v>
      </c>
      <c r="K2392" s="64">
        <f>IFERROR(IF(Ações!$B2392="","",VLOOKUP(Table_1[[#This Row],[AÇÕES]],'Dados Status Invest STOCKS'!A2378:AD2993,2)),0)</f>
        <v>16.61</v>
      </c>
      <c r="L2392" s="65">
        <f>IFERROR(IF(Ações!$B2392="","",VLOOKUP(Table_1[[#This Row],[AÇÕES]],'Dados Status Invest STOCKS'!A2378:AD2993,3)/100),0)</f>
        <v>0</v>
      </c>
      <c r="M2392" s="66">
        <f>IFERROR(IF(Ações!$B2392="","",VLOOKUP(Table_1[[#This Row],[AÇÕES]],'Dados Status Invest STOCKS'!A2378:AD2993,28)),0)</f>
        <v>-0.95</v>
      </c>
      <c r="N2392" s="66">
        <f>IFERROR(IF(Ações!$B2392="","",VLOOKUP(Table_1[[#This Row],[AÇÕES]],'Dados Status Invest STOCKS'!A2378:AD2993,27)),0)</f>
        <v>8.25</v>
      </c>
      <c r="O2392" s="66">
        <f>IFERROR(IF(Ações!$L2392="","",Ações!$K2392*Ações!$L2392),0)</f>
        <v>0</v>
      </c>
      <c r="P2392" s="67">
        <f t="shared" si="37"/>
        <v>0.06</v>
      </c>
      <c r="Q2392" s="67">
        <f>IFERROR(Ações!$O2392/Ações!$M2392,0)</f>
        <v>0</v>
      </c>
      <c r="R2392" s="67">
        <f>IFERROR(IF(Ações!$B2392="","",VLOOKUP(Table_1[[#This Row],[AÇÕES]],'Dados Status Invest STOCKS'!A2378:AD2993,18)/100),0)</f>
        <v>-0.11550000000000001</v>
      </c>
      <c r="S2392" s="65">
        <f>IFERROR(IF(Ações!$B2392="","",VLOOKUP(Table_1[[#This Row],[AÇÕES]],'Dados Status Invest STOCKS'!A2378:AD2993,25)/100),0)</f>
        <v>0</v>
      </c>
      <c r="T2392" s="67">
        <f>(1-Ações!$Q2392)*Ações!$R2392</f>
        <v>-0.11550000000000001</v>
      </c>
      <c r="U2392" s="68">
        <f>IF(Ações!$S2392=0,Ações!$T2392,IF(Ações!$T2392=0,Ações!$S2392,AVERAGE(Ações!$S2392,Ações!$T2392)))</f>
        <v>-0.11550000000000001</v>
      </c>
    </row>
    <row r="2393" spans="2:21" ht="15" customHeight="1" x14ac:dyDescent="0.2">
      <c r="B2393" s="63" t="str">
        <f>IFERROR('Dados Status Invest STOCKS'!A2380,"-")</f>
        <v>IEA</v>
      </c>
      <c r="C2393" s="45">
        <f>IFERROR((Ações!$D2393-Ações!$K2393)/Ações!$D2393,0)</f>
        <v>0</v>
      </c>
      <c r="D2393" s="46">
        <f>(Ações!$O2393)/0.06</f>
        <v>0</v>
      </c>
      <c r="E2393" s="47">
        <f>IFERROR((Ações!$F2393-Ações!$K2393)/Ações!$F2393,0)</f>
        <v>0</v>
      </c>
      <c r="F2393" s="46" t="str">
        <f>IF(OR(Ações!$N2393&lt;0,Ações!$M2393&lt;0),"",(22.5*Ações!$M2393*Ações!$N2393)^0.5)</f>
        <v/>
      </c>
      <c r="G2393" s="47">
        <f>IFERROR((Ações!$H2393-Ações!$K2393)/Ações!$H2393,0)</f>
        <v>0</v>
      </c>
      <c r="H2393" s="48">
        <f>IFERROR(Ações!$I2393/(Ações!$P2393-Table_1[[#This Row],[CAGR LUCRO 5A]]),0)</f>
        <v>0</v>
      </c>
      <c r="I2393" s="48">
        <f>IF(Ações!$S2393&lt;0,"",Ações!$O2393*(1+Ações!$S2393))</f>
        <v>0</v>
      </c>
      <c r="J2393" s="49">
        <f>IFERROR(IF(Ações!$B2393="","",(VLOOKUP(Table_1[[#This Row],[AÇÕES]],'Dados Status Invest STOCKS'!A2379:AD2994,4)/Table_1[[#This Row],[LPA]]))/100,0)</f>
        <v>1.420408163265306E-2</v>
      </c>
      <c r="K2393" s="64">
        <f>IFERROR(IF(Ações!$B2393="","",VLOOKUP(Table_1[[#This Row],[AÇÕES]],'Dados Status Invest STOCKS'!A2379:AD2994,2)),0)</f>
        <v>8.49</v>
      </c>
      <c r="L2393" s="65">
        <f>IFERROR(IF(Ações!$B2393="","",VLOOKUP(Table_1[[#This Row],[AÇÕES]],'Dados Status Invest STOCKS'!A2379:AD2994,3)/100),0)</f>
        <v>0</v>
      </c>
      <c r="M2393" s="66">
        <f>IFERROR(IF(Ações!$B2393="","",VLOOKUP(Table_1[[#This Row],[AÇÕES]],'Dados Status Invest STOCKS'!A2379:AD2994,28)),0)</f>
        <v>-2.4500000000000002</v>
      </c>
      <c r="N2393" s="66">
        <f>IFERROR(IF(Ações!$B2393="","",VLOOKUP(Table_1[[#This Row],[AÇÕES]],'Dados Status Invest STOCKS'!A2379:AD2994,27)),0)</f>
        <v>0.34</v>
      </c>
      <c r="O2393" s="66">
        <f>IFERROR(IF(Ações!$L2393="","",Ações!$K2393*Ações!$L2393),0)</f>
        <v>0</v>
      </c>
      <c r="P2393" s="67">
        <f t="shared" si="37"/>
        <v>0.06</v>
      </c>
      <c r="Q2393" s="67">
        <f>IFERROR(Ações!$O2393/Ações!$M2393,0)</f>
        <v>0</v>
      </c>
      <c r="R2393" s="67">
        <f>IFERROR(IF(Ações!$B2393="","",VLOOKUP(Table_1[[#This Row],[AÇÕES]],'Dados Status Invest STOCKS'!A2379:AD2994,18)/100),0)</f>
        <v>-7.1569000000000003</v>
      </c>
      <c r="S2393" s="65">
        <f>IFERROR(IF(Ações!$B2393="","",VLOOKUP(Table_1[[#This Row],[AÇÕES]],'Dados Status Invest STOCKS'!A2379:AD2994,25)/100),0)</f>
        <v>0</v>
      </c>
      <c r="T2393" s="67">
        <f>(1-Ações!$Q2393)*Ações!$R2393</f>
        <v>-7.1569000000000003</v>
      </c>
      <c r="U2393" s="68">
        <f>IF(Ações!$S2393=0,Ações!$T2393,IF(Ações!$T2393=0,Ações!$S2393,AVERAGE(Ações!$S2393,Ações!$T2393)))</f>
        <v>-7.1569000000000003</v>
      </c>
    </row>
    <row r="2394" spans="2:21" ht="15" customHeight="1" x14ac:dyDescent="0.2">
      <c r="B2394" s="63" t="str">
        <f>IFERROR('Dados Status Invest STOCKS'!A2381,"-")</f>
        <v>IEAWW</v>
      </c>
      <c r="C2394" s="45">
        <f>IFERROR((Ações!$D2394-Ações!$K2394)/Ações!$D2394,0)</f>
        <v>0</v>
      </c>
      <c r="D2394" s="46">
        <f>(Ações!$O2394)/0.06</f>
        <v>0</v>
      </c>
      <c r="E2394" s="47">
        <f>IFERROR((Ações!$F2394-Ações!$K2394)/Ações!$F2394,0)</f>
        <v>0</v>
      </c>
      <c r="F2394" s="46" t="str">
        <f>IF(OR(Ações!$N2394&lt;0,Ações!$M2394&lt;0),"",(22.5*Ações!$M2394*Ações!$N2394)^0.5)</f>
        <v/>
      </c>
      <c r="G2394" s="47">
        <f>IFERROR((Ações!$H2394-Ações!$K2394)/Ações!$H2394,0)</f>
        <v>0</v>
      </c>
      <c r="H2394" s="48">
        <f>IFERROR(Ações!$I2394/(Ações!$P2394-Table_1[[#This Row],[CAGR LUCRO 5A]]),0)</f>
        <v>0</v>
      </c>
      <c r="I2394" s="48">
        <f>IF(Ações!$S2394&lt;0,"",Ações!$O2394*(1+Ações!$S2394))</f>
        <v>0</v>
      </c>
      <c r="J2394" s="49">
        <f>IFERROR(IF(Ações!$B2394="","",(VLOOKUP(Table_1[[#This Row],[AÇÕES]],'Dados Status Invest STOCKS'!A2380:AD2995,4)/Table_1[[#This Row],[LPA]]))/100,0)</f>
        <v>2.2448979591836735E-3</v>
      </c>
      <c r="K2394" s="64">
        <f>IFERROR(IF(Ações!$B2394="","",VLOOKUP(Table_1[[#This Row],[AÇÕES]],'Dados Status Invest STOCKS'!A2380:AD2995,2)),0)</f>
        <v>1.35</v>
      </c>
      <c r="L2394" s="65">
        <f>IFERROR(IF(Ações!$B2394="","",VLOOKUP(Table_1[[#This Row],[AÇÕES]],'Dados Status Invest STOCKS'!A2380:AD2995,3)/100),0)</f>
        <v>0</v>
      </c>
      <c r="M2394" s="66">
        <f>IFERROR(IF(Ações!$B2394="","",VLOOKUP(Table_1[[#This Row],[AÇÕES]],'Dados Status Invest STOCKS'!A2380:AD2995,28)),0)</f>
        <v>-2.4500000000000002</v>
      </c>
      <c r="N2394" s="66">
        <f>IFERROR(IF(Ações!$B2394="","",VLOOKUP(Table_1[[#This Row],[AÇÕES]],'Dados Status Invest STOCKS'!A2380:AD2995,27)),0)</f>
        <v>0.34</v>
      </c>
      <c r="O2394" s="66">
        <f>IFERROR(IF(Ações!$L2394="","",Ações!$K2394*Ações!$L2394),0)</f>
        <v>0</v>
      </c>
      <c r="P2394" s="67">
        <f t="shared" si="37"/>
        <v>0.06</v>
      </c>
      <c r="Q2394" s="67">
        <f>IFERROR(Ações!$O2394/Ações!$M2394,0)</f>
        <v>0</v>
      </c>
      <c r="R2394" s="67">
        <f>IFERROR(IF(Ações!$B2394="","",VLOOKUP(Table_1[[#This Row],[AÇÕES]],'Dados Status Invest STOCKS'!A2380:AD2995,18)/100),0)</f>
        <v>-7.1569000000000003</v>
      </c>
      <c r="S2394" s="65">
        <f>IFERROR(IF(Ações!$B2394="","",VLOOKUP(Table_1[[#This Row],[AÇÕES]],'Dados Status Invest STOCKS'!A2380:AD2995,25)/100),0)</f>
        <v>0</v>
      </c>
      <c r="T2394" s="67">
        <f>(1-Ações!$Q2394)*Ações!$R2394</f>
        <v>-7.1569000000000003</v>
      </c>
      <c r="U2394" s="68">
        <f>IF(Ações!$S2394=0,Ações!$T2394,IF(Ações!$T2394=0,Ações!$S2394,AVERAGE(Ações!$S2394,Ações!$T2394)))</f>
        <v>-7.1569000000000003</v>
      </c>
    </row>
    <row r="2395" spans="2:21" ht="15" customHeight="1" x14ac:dyDescent="0.2">
      <c r="B2395" s="63" t="str">
        <f>IFERROR('Dados Status Invest STOCKS'!A2382,"-")</f>
        <v>IEC</v>
      </c>
      <c r="C2395" s="45">
        <f>IFERROR((Ações!$D2395-Ações!$K2395)/Ações!$D2395,0)</f>
        <v>0</v>
      </c>
      <c r="D2395" s="46">
        <f>(Ações!$O2395)/0.06</f>
        <v>0</v>
      </c>
      <c r="E2395" s="47">
        <f>IFERROR((Ações!$F2395-Ações!$K2395)/Ações!$F2395,0)</f>
        <v>-1.6188668501220487</v>
      </c>
      <c r="F2395" s="46">
        <f>IF(OR(Ações!$N2395&lt;0,Ações!$M2395&lt;0),"",(22.5*Ações!$M2395*Ações!$N2395)^0.5)</f>
        <v>5.8574951984615407</v>
      </c>
      <c r="G2395" s="47">
        <f>IFERROR((Ações!$H2395-Ações!$K2395)/Ações!$H2395,0)</f>
        <v>0</v>
      </c>
      <c r="H2395" s="48">
        <f>IFERROR(Ações!$I2395/(Ações!$P2395-Table_1[[#This Row],[CAGR LUCRO 5A]]),0)</f>
        <v>0</v>
      </c>
      <c r="I2395" s="48">
        <f>IF(Ações!$S2395&lt;0,"",Ações!$O2395*(1+Ações!$S2395))</f>
        <v>0</v>
      </c>
      <c r="J2395" s="49">
        <f>IFERROR(IF(Ações!$B2395="","",(VLOOKUP(Table_1[[#This Row],[AÇÕES]],'Dados Status Invest STOCKS'!A2381:AD2996,4)/Table_1[[#This Row],[LPA]]))/100,0)</f>
        <v>1.0205128205128204</v>
      </c>
      <c r="K2395" s="64">
        <f>IFERROR(IF(Ações!$B2395="","",VLOOKUP(Table_1[[#This Row],[AÇÕES]],'Dados Status Invest STOCKS'!A2381:AD2996,2)),0)</f>
        <v>15.34</v>
      </c>
      <c r="L2395" s="65">
        <f>IFERROR(IF(Ações!$B2395="","",VLOOKUP(Table_1[[#This Row],[AÇÕES]],'Dados Status Invest STOCKS'!A2381:AD2996,3)/100),0)</f>
        <v>0</v>
      </c>
      <c r="M2395" s="66">
        <f>IFERROR(IF(Ações!$B2395="","",VLOOKUP(Table_1[[#This Row],[AÇÕES]],'Dados Status Invest STOCKS'!A2381:AD2996,28)),0)</f>
        <v>0.39</v>
      </c>
      <c r="N2395" s="66">
        <f>IFERROR(IF(Ações!$B2395="","",VLOOKUP(Table_1[[#This Row],[AÇÕES]],'Dados Status Invest STOCKS'!A2381:AD2996,27)),0)</f>
        <v>3.91</v>
      </c>
      <c r="O2395" s="66">
        <f>IFERROR(IF(Ações!$L2395="","",Ações!$K2395*Ações!$L2395),0)</f>
        <v>0</v>
      </c>
      <c r="P2395" s="67">
        <f t="shared" si="37"/>
        <v>0.06</v>
      </c>
      <c r="Q2395" s="67">
        <f>IFERROR(Ações!$O2395/Ações!$M2395,0)</f>
        <v>0</v>
      </c>
      <c r="R2395" s="67">
        <f>IFERROR(IF(Ações!$B2395="","",VLOOKUP(Table_1[[#This Row],[AÇÕES]],'Dados Status Invest STOCKS'!A2381:AD2996,18)/100),0)</f>
        <v>9.8599999999999993E-2</v>
      </c>
      <c r="S2395" s="65">
        <f>IFERROR(IF(Ações!$B2395="","",VLOOKUP(Table_1[[#This Row],[AÇÕES]],'Dados Status Invest STOCKS'!A2381:AD2996,25)/100),0)</f>
        <v>0</v>
      </c>
      <c r="T2395" s="67">
        <f>(1-Ações!$Q2395)*Ações!$R2395</f>
        <v>9.8599999999999993E-2</v>
      </c>
      <c r="U2395" s="68">
        <f>IF(Ações!$S2395=0,Ações!$T2395,IF(Ações!$T2395=0,Ações!$S2395,AVERAGE(Ações!$S2395,Ações!$T2395)))</f>
        <v>9.8599999999999993E-2</v>
      </c>
    </row>
    <row r="2396" spans="2:21" ht="15" customHeight="1" x14ac:dyDescent="0.2">
      <c r="B2396" s="63" t="str">
        <f>IFERROR('Dados Status Invest STOCKS'!A2383,"-")</f>
        <v>IEP</v>
      </c>
      <c r="C2396" s="45">
        <f>IFERROR((Ações!$D2396-Ações!$K2396)/Ações!$D2396,0)</f>
        <v>0.61315280464216626</v>
      </c>
      <c r="D2396" s="46">
        <f>(Ações!$O2396)/0.06</f>
        <v>133.33429999999998</v>
      </c>
      <c r="E2396" s="47">
        <f>IFERROR((Ações!$F2396-Ações!$K2396)/Ações!$F2396,0)</f>
        <v>0</v>
      </c>
      <c r="F2396" s="46">
        <f>IF(OR(Ações!$N2396&lt;0,Ações!$M2396&lt;0),"",(22.5*Ações!$M2396*Ações!$N2396)^0.5)</f>
        <v>0</v>
      </c>
      <c r="G2396" s="47">
        <f>IFERROR((Ações!$H2396-Ações!$K2396)/Ações!$H2396,0)</f>
        <v>0.61315280464216626</v>
      </c>
      <c r="H2396" s="48">
        <f>IFERROR(Ações!$I2396/(Ações!$P2396-Table_1[[#This Row],[CAGR LUCRO 5A]]),0)</f>
        <v>133.33429999999998</v>
      </c>
      <c r="I2396" s="48">
        <f>IF(Ações!$S2396&lt;0,"",Ações!$O2396*(1+Ações!$S2396))</f>
        <v>8.0000579999999992</v>
      </c>
      <c r="J2396" s="49">
        <f>IFERROR(IF(Ações!$B2396="","",(VLOOKUP(Table_1[[#This Row],[AÇÕES]],'Dados Status Invest STOCKS'!A2382:AD2997,4)/Table_1[[#This Row],[LPA]]))/100,0)</f>
        <v>66.53</v>
      </c>
      <c r="K2396" s="64">
        <f>IFERROR(IF(Ações!$B2396="","",VLOOKUP(Table_1[[#This Row],[AÇÕES]],'Dados Status Invest STOCKS'!A2382:AD2997,2)),0)</f>
        <v>51.58</v>
      </c>
      <c r="L2396" s="65">
        <f>IFERROR(IF(Ações!$B2396="","",VLOOKUP(Table_1[[#This Row],[AÇÕES]],'Dados Status Invest STOCKS'!A2382:AD2997,3)/100),0)</f>
        <v>0.15509999999999999</v>
      </c>
      <c r="M2396" s="66">
        <f>IFERROR(IF(Ações!$B2396="","",VLOOKUP(Table_1[[#This Row],[AÇÕES]],'Dados Status Invest STOCKS'!A2382:AD2997,28)),0)</f>
        <v>0.09</v>
      </c>
      <c r="N2396" s="66">
        <f>IFERROR(IF(Ações!$B2396="","",VLOOKUP(Table_1[[#This Row],[AÇÕES]],'Dados Status Invest STOCKS'!A2382:AD2997,27)),0)</f>
        <v>0</v>
      </c>
      <c r="O2396" s="66">
        <f>IFERROR(IF(Ações!$L2396="","",Ações!$K2396*Ações!$L2396),0)</f>
        <v>8.0000579999999992</v>
      </c>
      <c r="P2396" s="67">
        <f t="shared" si="37"/>
        <v>0.06</v>
      </c>
      <c r="Q2396" s="67">
        <f>IFERROR(Ações!$O2396/Ações!$M2396,0)</f>
        <v>88.889533333333333</v>
      </c>
      <c r="R2396" s="67">
        <f>IFERROR(IF(Ações!$B2396="","",VLOOKUP(Table_1[[#This Row],[AÇÕES]],'Dados Status Invest STOCKS'!A2382:AD2997,18)/100),0)</f>
        <v>0</v>
      </c>
      <c r="S2396" s="65">
        <f>IFERROR(IF(Ações!$B2396="","",VLOOKUP(Table_1[[#This Row],[AÇÕES]],'Dados Status Invest STOCKS'!A2382:AD2997,25)/100),0)</f>
        <v>0</v>
      </c>
      <c r="T2396" s="67">
        <f>(1-Ações!$Q2396)*Ações!$R2396</f>
        <v>0</v>
      </c>
      <c r="U2396" s="68">
        <f>IF(Ações!$S2396=0,Ações!$T2396,IF(Ações!$T2396=0,Ações!$S2396,AVERAGE(Ações!$S2396,Ações!$T2396)))</f>
        <v>0</v>
      </c>
    </row>
    <row r="2397" spans="2:21" ht="15" customHeight="1" x14ac:dyDescent="0.2">
      <c r="B2397" s="63" t="str">
        <f>IFERROR('Dados Status Invest STOCKS'!A2384,"-")</f>
        <v>IESC</v>
      </c>
      <c r="C2397" s="45">
        <f>IFERROR((Ações!$D2397-Ações!$K2397)/Ações!$D2397,0)</f>
        <v>0</v>
      </c>
      <c r="D2397" s="46">
        <f>(Ações!$O2397)/0.06</f>
        <v>0</v>
      </c>
      <c r="E2397" s="47">
        <f>IFERROR((Ações!$F2397-Ações!$K2397)/Ações!$F2397,0)</f>
        <v>-0.4335703991698156</v>
      </c>
      <c r="F2397" s="46">
        <f>IF(OR(Ações!$N2397&lt;0,Ações!$M2397&lt;0),"",(22.5*Ações!$M2397*Ações!$N2397)^0.5)</f>
        <v>34.794245213828106</v>
      </c>
      <c r="G2397" s="47">
        <f>IFERROR((Ações!$H2397-Ações!$K2397)/Ações!$H2397,0)</f>
        <v>0</v>
      </c>
      <c r="H2397" s="48">
        <f>IFERROR(Ações!$I2397/(Ações!$P2397-Table_1[[#This Row],[CAGR LUCRO 5A]]),0)</f>
        <v>0</v>
      </c>
      <c r="I2397" s="48" t="str">
        <f>IF(Ações!$S2397&lt;0,"",Ações!$O2397*(1+Ações!$S2397))</f>
        <v/>
      </c>
      <c r="J2397" s="49">
        <f>IFERROR(IF(Ações!$B2397="","",(VLOOKUP(Table_1[[#This Row],[AÇÕES]],'Dados Status Invest STOCKS'!A2383:AD2998,4)/Table_1[[#This Row],[LPA]]))/100,0)</f>
        <v>4.8105590062111798E-2</v>
      </c>
      <c r="K2397" s="64">
        <f>IFERROR(IF(Ações!$B2397="","",VLOOKUP(Table_1[[#This Row],[AÇÕES]],'Dados Status Invest STOCKS'!A2383:AD2998,2)),0)</f>
        <v>49.88</v>
      </c>
      <c r="L2397" s="65">
        <f>IFERROR(IF(Ações!$B2397="","",VLOOKUP(Table_1[[#This Row],[AÇÕES]],'Dados Status Invest STOCKS'!A2383:AD2998,3)/100),0)</f>
        <v>0</v>
      </c>
      <c r="M2397" s="66">
        <f>IFERROR(IF(Ações!$B2397="","",VLOOKUP(Table_1[[#This Row],[AÇÕES]],'Dados Status Invest STOCKS'!A2383:AD2998,28)),0)</f>
        <v>3.22</v>
      </c>
      <c r="N2397" s="66">
        <f>IFERROR(IF(Ações!$B2397="","",VLOOKUP(Table_1[[#This Row],[AÇÕES]],'Dados Status Invest STOCKS'!A2383:AD2998,27)),0)</f>
        <v>16.71</v>
      </c>
      <c r="O2397" s="66">
        <f>IFERROR(IF(Ações!$L2397="","",Ações!$K2397*Ações!$L2397),0)</f>
        <v>0</v>
      </c>
      <c r="P2397" s="67">
        <f t="shared" si="37"/>
        <v>0.06</v>
      </c>
      <c r="Q2397" s="67">
        <f>IFERROR(Ações!$O2397/Ações!$M2397,0)</f>
        <v>0</v>
      </c>
      <c r="R2397" s="67">
        <f>IFERROR(IF(Ações!$B2397="","",VLOOKUP(Table_1[[#This Row],[AÇÕES]],'Dados Status Invest STOCKS'!A2383:AD2998,18)/100),0)</f>
        <v>0.19269999999999998</v>
      </c>
      <c r="S2397" s="65">
        <f>IFERROR(IF(Ações!$B2397="","",VLOOKUP(Table_1[[#This Row],[AÇÕES]],'Dados Status Invest STOCKS'!A2383:AD2998,25)/100),0)</f>
        <v>-0.11210000000000001</v>
      </c>
      <c r="T2397" s="67">
        <f>(1-Ações!$Q2397)*Ações!$R2397</f>
        <v>0.19269999999999998</v>
      </c>
      <c r="U2397" s="68">
        <f>IF(Ações!$S2397=0,Ações!$T2397,IF(Ações!$T2397=0,Ações!$S2397,AVERAGE(Ações!$S2397,Ações!$T2397)))</f>
        <v>4.0299999999999989E-2</v>
      </c>
    </row>
    <row r="2398" spans="2:21" ht="15" customHeight="1" x14ac:dyDescent="0.2">
      <c r="B2398" s="63" t="str">
        <f>IFERROR('Dados Status Invest STOCKS'!A2385,"-")</f>
        <v>IEX</v>
      </c>
      <c r="C2398" s="45">
        <f>IFERROR((Ações!$D2398-Ações!$K2398)/Ações!$D2398,0)</f>
        <v>-5.1224489795918364</v>
      </c>
      <c r="D2398" s="46">
        <f>(Ações!$O2398)/0.06</f>
        <v>36.031333333333336</v>
      </c>
      <c r="E2398" s="47">
        <f>IFERROR((Ações!$F2398-Ações!$K2398)/Ações!$F2398,0)</f>
        <v>-2.2586291531056126</v>
      </c>
      <c r="F2398" s="46">
        <f>IF(OR(Ações!$N2398&lt;0,Ações!$M2398&lt;0),"",(22.5*Ações!$M2398*Ações!$N2398)^0.5)</f>
        <v>67.697178670901778</v>
      </c>
      <c r="G2398" s="47">
        <f>IFERROR((Ações!$H2398-Ações!$K2398)/Ações!$H2398,0)</f>
        <v>0.96147949553547374</v>
      </c>
      <c r="H2398" s="48">
        <f>IFERROR(Ações!$I2398/(Ações!$P2398-Table_1[[#This Row],[CAGR LUCRO 5A]]),0)</f>
        <v>5726.8201200000349</v>
      </c>
      <c r="I2398" s="48">
        <f>IF(Ações!$S2398&lt;0,"",Ações!$O2398*(1+Ações!$S2398))</f>
        <v>2.2907280480000001</v>
      </c>
      <c r="J2398" s="49">
        <f>IFERROR(IF(Ações!$B2398="","",(VLOOKUP(Table_1[[#This Row],[AÇÕES]],'Dados Status Invest STOCKS'!A2384:AD2999,4)/Table_1[[#This Row],[LPA]]))/100,0)</f>
        <v>6.8397887323943668E-2</v>
      </c>
      <c r="K2398" s="64">
        <f>IFERROR(IF(Ações!$B2398="","",VLOOKUP(Table_1[[#This Row],[AÇÕES]],'Dados Status Invest STOCKS'!A2384:AD2999,2)),0)</f>
        <v>220.6</v>
      </c>
      <c r="L2398" s="65">
        <f>IFERROR(IF(Ações!$B2398="","",VLOOKUP(Table_1[[#This Row],[AÇÕES]],'Dados Status Invest STOCKS'!A2384:AD2999,3)/100),0)</f>
        <v>9.7999999999999997E-3</v>
      </c>
      <c r="M2398" s="66">
        <f>IFERROR(IF(Ações!$B2398="","",VLOOKUP(Table_1[[#This Row],[AÇÕES]],'Dados Status Invest STOCKS'!A2384:AD2999,28)),0)</f>
        <v>5.68</v>
      </c>
      <c r="N2398" s="66">
        <f>IFERROR(IF(Ações!$B2398="","",VLOOKUP(Table_1[[#This Row],[AÇÕES]],'Dados Status Invest STOCKS'!A2384:AD2999,27)),0)</f>
        <v>35.86</v>
      </c>
      <c r="O2398" s="66">
        <f>IFERROR(IF(Ações!$L2398="","",Ações!$K2398*Ações!$L2398),0)</f>
        <v>2.16188</v>
      </c>
      <c r="P2398" s="67">
        <f t="shared" si="37"/>
        <v>0.06</v>
      </c>
      <c r="Q2398" s="67">
        <f>IFERROR(Ações!$O2398/Ações!$M2398,0)</f>
        <v>0.38061267605633803</v>
      </c>
      <c r="R2398" s="67">
        <f>IFERROR(IF(Ações!$B2398="","",VLOOKUP(Table_1[[#This Row],[AÇÕES]],'Dados Status Invest STOCKS'!A2384:AD2999,18)/100),0)</f>
        <v>0.15839999999999999</v>
      </c>
      <c r="S2398" s="65">
        <f>IFERROR(IF(Ações!$B2398="","",VLOOKUP(Table_1[[#This Row],[AÇÕES]],'Dados Status Invest STOCKS'!A2384:AD2999,25)/100),0)</f>
        <v>5.96E-2</v>
      </c>
      <c r="T2398" s="67">
        <f>(1-Ações!$Q2398)*Ações!$R2398</f>
        <v>9.811095211267605E-2</v>
      </c>
      <c r="U2398" s="68">
        <f>IF(Ações!$S2398=0,Ações!$T2398,IF(Ações!$T2398=0,Ações!$S2398,AVERAGE(Ações!$S2398,Ações!$T2398)))</f>
        <v>7.8855476056338025E-2</v>
      </c>
    </row>
    <row r="2399" spans="2:21" ht="15" customHeight="1" x14ac:dyDescent="0.2">
      <c r="B2399" s="63" t="str">
        <f>IFERROR('Dados Status Invest STOCKS'!A2386,"-")</f>
        <v>IFF</v>
      </c>
      <c r="C2399" s="45">
        <f>IFERROR((Ações!$D2399-Ações!$K2399)/Ações!$D2399,0)</f>
        <v>-1.6315789473684212</v>
      </c>
      <c r="D2399" s="46">
        <f>(Ações!$O2399)/0.06</f>
        <v>51.915599999999998</v>
      </c>
      <c r="E2399" s="47">
        <f>IFERROR((Ações!$F2399-Ações!$K2399)/Ações!$F2399,0)</f>
        <v>-2.1875609020551652</v>
      </c>
      <c r="F2399" s="46">
        <f>IF(OR(Ações!$N2399&lt;0,Ações!$M2399&lt;0),"",(22.5*Ações!$M2399*Ações!$N2399)^0.5)</f>
        <v>42.86035755800458</v>
      </c>
      <c r="G2399" s="47">
        <f>IFERROR((Ações!$H2399-Ações!$K2399)/Ações!$H2399,0)</f>
        <v>0</v>
      </c>
      <c r="H2399" s="48">
        <f>IFERROR(Ações!$I2399/(Ações!$P2399-Table_1[[#This Row],[CAGR LUCRO 5A]]),0)</f>
        <v>0</v>
      </c>
      <c r="I2399" s="48" t="str">
        <f>IF(Ações!$S2399&lt;0,"",Ações!$O2399*(1+Ações!$S2399))</f>
        <v/>
      </c>
      <c r="J2399" s="49">
        <f>IFERROR(IF(Ações!$B2399="","",(VLOOKUP(Table_1[[#This Row],[AÇÕES]],'Dados Status Invest STOCKS'!A2385:AD3000,4)/Table_1[[#This Row],[LPA]]))/100,0)</f>
        <v>1.4501030927835052</v>
      </c>
      <c r="K2399" s="64">
        <f>IFERROR(IF(Ações!$B2399="","",VLOOKUP(Table_1[[#This Row],[AÇÕES]],'Dados Status Invest STOCKS'!A2385:AD3000,2)),0)</f>
        <v>136.62</v>
      </c>
      <c r="L2399" s="65">
        <f>IFERROR(IF(Ações!$B2399="","",VLOOKUP(Table_1[[#This Row],[AÇÕES]],'Dados Status Invest STOCKS'!A2385:AD3000,3)/100),0)</f>
        <v>2.2799999999999997E-2</v>
      </c>
      <c r="M2399" s="66">
        <f>IFERROR(IF(Ações!$B2399="","",VLOOKUP(Table_1[[#This Row],[AÇÕES]],'Dados Status Invest STOCKS'!A2385:AD3000,28)),0)</f>
        <v>0.97</v>
      </c>
      <c r="N2399" s="66">
        <f>IFERROR(IF(Ações!$B2399="","",VLOOKUP(Table_1[[#This Row],[AÇÕES]],'Dados Status Invest STOCKS'!A2385:AD3000,27)),0)</f>
        <v>84.17</v>
      </c>
      <c r="O2399" s="66">
        <f>IFERROR(IF(Ações!$L2399="","",Ações!$K2399*Ações!$L2399),0)</f>
        <v>3.1149359999999997</v>
      </c>
      <c r="P2399" s="67">
        <f t="shared" si="37"/>
        <v>0.06</v>
      </c>
      <c r="Q2399" s="67">
        <f>IFERROR(Ações!$O2399/Ações!$M2399,0)</f>
        <v>3.2112742268041234</v>
      </c>
      <c r="R2399" s="67">
        <f>IFERROR(IF(Ações!$B2399="","",VLOOKUP(Table_1[[#This Row],[AÇÕES]],'Dados Status Invest STOCKS'!A2385:AD3000,18)/100),0)</f>
        <v>1.15E-2</v>
      </c>
      <c r="S2399" s="65">
        <f>IFERROR(IF(Ações!$B2399="","",VLOOKUP(Table_1[[#This Row],[AÇÕES]],'Dados Status Invest STOCKS'!A2385:AD3000,25)/100),0)</f>
        <v>-2.8300000000000002E-2</v>
      </c>
      <c r="T2399" s="67">
        <f>(1-Ações!$Q2399)*Ações!$R2399</f>
        <v>-2.5429653608247418E-2</v>
      </c>
      <c r="U2399" s="68">
        <f>IF(Ações!$S2399=0,Ações!$T2399,IF(Ações!$T2399=0,Ações!$S2399,AVERAGE(Ações!$S2399,Ações!$T2399)))</f>
        <v>-2.686482680412371E-2</v>
      </c>
    </row>
    <row r="2400" spans="2:21" ht="15" customHeight="1" x14ac:dyDescent="0.2">
      <c r="B2400" s="63" t="str">
        <f>IFERROR('Dados Status Invest STOCKS'!A2387,"-")</f>
        <v>IFFT</v>
      </c>
      <c r="C2400" s="45">
        <f>IFERROR((Ações!$D2400-Ações!$K2400)/Ações!$D2400,0)</f>
        <v>0</v>
      </c>
      <c r="D2400" s="46">
        <f>(Ações!$O2400)/0.06</f>
        <v>0</v>
      </c>
      <c r="E2400" s="47">
        <f>IFERROR((Ações!$F2400-Ações!$K2400)/Ações!$F2400,0)</f>
        <v>-0.43301643843887716</v>
      </c>
      <c r="F2400" s="46">
        <f>IF(OR(Ações!$N2400&lt;0,Ações!$M2400&lt;0),"",(22.5*Ações!$M2400*Ações!$N2400)^0.5)</f>
        <v>33.188733027941879</v>
      </c>
      <c r="G2400" s="47">
        <f>IFERROR((Ações!$H2400-Ações!$K2400)/Ações!$H2400,0)</f>
        <v>0</v>
      </c>
      <c r="H2400" s="48">
        <f>IFERROR(Ações!$I2400/(Ações!$P2400-Table_1[[#This Row],[CAGR LUCRO 5A]]),0)</f>
        <v>0</v>
      </c>
      <c r="I2400" s="48">
        <f>IF(Ações!$S2400&lt;0,"",Ações!$O2400*(1+Ações!$S2400))</f>
        <v>0</v>
      </c>
      <c r="J2400" s="49">
        <f>IFERROR(IF(Ações!$B2400="","",(VLOOKUP(Table_1[[#This Row],[AÇÕES]],'Dados Status Invest STOCKS'!A2386:AD3001,4)/Table_1[[#This Row],[LPA]]))/100,0)</f>
        <v>1.5294642857142855</v>
      </c>
      <c r="K2400" s="64">
        <f>IFERROR(IF(Ações!$B2400="","",VLOOKUP(Table_1[[#This Row],[AÇÕES]],'Dados Status Invest STOCKS'!A2386:AD3001,2)),0)</f>
        <v>47.56</v>
      </c>
      <c r="L2400" s="65">
        <f>IFERROR(IF(Ações!$B2400="","",VLOOKUP(Table_1[[#This Row],[AÇÕES]],'Dados Status Invest STOCKS'!A2386:AD3001,3)/100),0)</f>
        <v>0</v>
      </c>
      <c r="M2400" s="66">
        <f>IFERROR(IF(Ações!$B2400="","",VLOOKUP(Table_1[[#This Row],[AÇÕES]],'Dados Status Invest STOCKS'!A2386:AD3001,28)),0)</f>
        <v>0.56000000000000005</v>
      </c>
      <c r="N2400" s="66">
        <f>IFERROR(IF(Ações!$B2400="","",VLOOKUP(Table_1[[#This Row],[AÇÕES]],'Dados Status Invest STOCKS'!A2386:AD3001,27)),0)</f>
        <v>87.42</v>
      </c>
      <c r="O2400" s="66">
        <f>IFERROR(IF(Ações!$L2400="","",Ações!$K2400*Ações!$L2400),0)</f>
        <v>0</v>
      </c>
      <c r="P2400" s="67">
        <f t="shared" si="37"/>
        <v>0.06</v>
      </c>
      <c r="Q2400" s="67">
        <f>IFERROR(Ações!$O2400/Ações!$M2400,0)</f>
        <v>0</v>
      </c>
      <c r="R2400" s="67">
        <f>IFERROR(IF(Ações!$B2400="","",VLOOKUP(Table_1[[#This Row],[AÇÕES]],'Dados Status Invest STOCKS'!A2386:AD3001,18)/100),0)</f>
        <v>6.4000000000000003E-3</v>
      </c>
      <c r="S2400" s="65">
        <f>IFERROR(IF(Ações!$B2400="","",VLOOKUP(Table_1[[#This Row],[AÇÕES]],'Dados Status Invest STOCKS'!A2386:AD3001,25)/100),0)</f>
        <v>0</v>
      </c>
      <c r="T2400" s="67">
        <f>(1-Ações!$Q2400)*Ações!$R2400</f>
        <v>6.4000000000000003E-3</v>
      </c>
      <c r="U2400" s="68">
        <f>IF(Ações!$S2400=0,Ações!$T2400,IF(Ações!$T2400=0,Ações!$S2400,AVERAGE(Ações!$S2400,Ações!$T2400)))</f>
        <v>6.4000000000000003E-3</v>
      </c>
    </row>
    <row r="2401" spans="2:21" ht="15" customHeight="1" x14ac:dyDescent="0.2">
      <c r="B2401" s="63" t="str">
        <f>IFERROR('Dados Status Invest STOCKS'!A2388,"-")</f>
        <v>IFMK</v>
      </c>
      <c r="C2401" s="45">
        <f>IFERROR((Ações!$D2401-Ações!$K2401)/Ações!$D2401,0)</f>
        <v>0</v>
      </c>
      <c r="D2401" s="46">
        <f>(Ações!$O2401)/0.06</f>
        <v>0</v>
      </c>
      <c r="E2401" s="47">
        <f>IFERROR((Ações!$F2401-Ações!$K2401)/Ações!$F2401,0)</f>
        <v>0.94076511222409076</v>
      </c>
      <c r="F2401" s="46">
        <f>IF(OR(Ações!$N2401&lt;0,Ações!$M2401&lt;0),"",(22.5*Ações!$M2401*Ações!$N2401)^0.5)</f>
        <v>0.50645829048402402</v>
      </c>
      <c r="G2401" s="47">
        <f>IFERROR((Ações!$H2401-Ações!$K2401)/Ações!$H2401,0)</f>
        <v>0</v>
      </c>
      <c r="H2401" s="48">
        <f>IFERROR(Ações!$I2401/(Ações!$P2401-Table_1[[#This Row],[CAGR LUCRO 5A]]),0)</f>
        <v>0</v>
      </c>
      <c r="I2401" s="48">
        <f>IF(Ações!$S2401&lt;0,"",Ações!$O2401*(1+Ações!$S2401))</f>
        <v>0</v>
      </c>
      <c r="J2401" s="49">
        <f>IFERROR(IF(Ações!$B2401="","",(VLOOKUP(Table_1[[#This Row],[AÇÕES]],'Dados Status Invest STOCKS'!A2387:AD3002,4)/Table_1[[#This Row],[LPA]]))/100,0)</f>
        <v>0.73</v>
      </c>
      <c r="K2401" s="64">
        <f>IFERROR(IF(Ações!$B2401="","",VLOOKUP(Table_1[[#This Row],[AÇÕES]],'Dados Status Invest STOCKS'!A2387:AD3002,2)),0)</f>
        <v>0.03</v>
      </c>
      <c r="L2401" s="65">
        <f>IFERROR(IF(Ações!$B2401="","",VLOOKUP(Table_1[[#This Row],[AÇÕES]],'Dados Status Invest STOCKS'!A2387:AD3002,3)/100),0)</f>
        <v>0</v>
      </c>
      <c r="M2401" s="66">
        <f>IFERROR(IF(Ações!$B2401="","",VLOOKUP(Table_1[[#This Row],[AÇÕES]],'Dados Status Invest STOCKS'!A2387:AD3002,28)),0)</f>
        <v>0.02</v>
      </c>
      <c r="N2401" s="66">
        <f>IFERROR(IF(Ações!$B2401="","",VLOOKUP(Table_1[[#This Row],[AÇÕES]],'Dados Status Invest STOCKS'!A2387:AD3002,27)),0)</f>
        <v>0.56999999999999995</v>
      </c>
      <c r="O2401" s="66">
        <f>IFERROR(IF(Ações!$L2401="","",Ações!$K2401*Ações!$L2401),0)</f>
        <v>0</v>
      </c>
      <c r="P2401" s="67">
        <f t="shared" si="37"/>
        <v>0.06</v>
      </c>
      <c r="Q2401" s="67">
        <f>IFERROR(Ações!$O2401/Ações!$M2401,0)</f>
        <v>0</v>
      </c>
      <c r="R2401" s="67">
        <f>IFERROR(IF(Ações!$B2401="","",VLOOKUP(Table_1[[#This Row],[AÇÕES]],'Dados Status Invest STOCKS'!A2387:AD3002,18)/100),0)</f>
        <v>3.61E-2</v>
      </c>
      <c r="S2401" s="65">
        <f>IFERROR(IF(Ações!$B2401="","",VLOOKUP(Table_1[[#This Row],[AÇÕES]],'Dados Status Invest STOCKS'!A2387:AD3002,25)/100),0)</f>
        <v>0</v>
      </c>
      <c r="T2401" s="67">
        <f>(1-Ações!$Q2401)*Ações!$R2401</f>
        <v>3.61E-2</v>
      </c>
      <c r="U2401" s="68">
        <f>IF(Ações!$S2401=0,Ações!$T2401,IF(Ações!$T2401=0,Ações!$S2401,AVERAGE(Ações!$S2401,Ações!$T2401)))</f>
        <v>3.61E-2</v>
      </c>
    </row>
    <row r="2402" spans="2:21" ht="15" customHeight="1" x14ac:dyDescent="0.2">
      <c r="B2402" s="63" t="str">
        <f>IFERROR('Dados Status Invest STOCKS'!A2389,"-")</f>
        <v>IFRX</v>
      </c>
      <c r="C2402" s="45">
        <f>IFERROR((Ações!$D2402-Ações!$K2402)/Ações!$D2402,0)</f>
        <v>0</v>
      </c>
      <c r="D2402" s="46">
        <f>(Ações!$O2402)/0.06</f>
        <v>0</v>
      </c>
      <c r="E2402" s="47">
        <f>IFERROR((Ações!$F2402-Ações!$K2402)/Ações!$F2402,0)</f>
        <v>0</v>
      </c>
      <c r="F2402" s="46" t="str">
        <f>IF(OR(Ações!$N2402&lt;0,Ações!$M2402&lt;0),"",(22.5*Ações!$M2402*Ações!$N2402)^0.5)</f>
        <v/>
      </c>
      <c r="G2402" s="47">
        <f>IFERROR((Ações!$H2402-Ações!$K2402)/Ações!$H2402,0)</f>
        <v>0</v>
      </c>
      <c r="H2402" s="48">
        <f>IFERROR(Ações!$I2402/(Ações!$P2402-Table_1[[#This Row],[CAGR LUCRO 5A]]),0)</f>
        <v>0</v>
      </c>
      <c r="I2402" s="48">
        <f>IF(Ações!$S2402&lt;0,"",Ações!$O2402*(1+Ações!$S2402))</f>
        <v>0</v>
      </c>
      <c r="J2402" s="49">
        <f>IFERROR(IF(Ações!$B2402="","",(VLOOKUP(Table_1[[#This Row],[AÇÕES]],'Dados Status Invest STOCKS'!A2388:AD3003,4)/Table_1[[#This Row],[LPA]]))/100,0)</f>
        <v>3.5714285714285719E-2</v>
      </c>
      <c r="K2402" s="64">
        <f>IFERROR(IF(Ações!$B2402="","",VLOOKUP(Table_1[[#This Row],[AÇÕES]],'Dados Status Invest STOCKS'!A2388:AD3003,2)),0)</f>
        <v>3.43</v>
      </c>
      <c r="L2402" s="65">
        <f>IFERROR(IF(Ações!$B2402="","",VLOOKUP(Table_1[[#This Row],[AÇÕES]],'Dados Status Invest STOCKS'!A2388:AD3003,3)/100),0)</f>
        <v>0</v>
      </c>
      <c r="M2402" s="66">
        <f>IFERROR(IF(Ações!$B2402="","",VLOOKUP(Table_1[[#This Row],[AÇÕES]],'Dados Status Invest STOCKS'!A2388:AD3003,28)),0)</f>
        <v>-0.98</v>
      </c>
      <c r="N2402" s="66">
        <f>IFERROR(IF(Ações!$B2402="","",VLOOKUP(Table_1[[#This Row],[AÇÕES]],'Dados Status Invest STOCKS'!A2388:AD3003,27)),0)</f>
        <v>3.37</v>
      </c>
      <c r="O2402" s="66">
        <f>IFERROR(IF(Ações!$L2402="","",Ações!$K2402*Ações!$L2402),0)</f>
        <v>0</v>
      </c>
      <c r="P2402" s="67">
        <f t="shared" si="37"/>
        <v>0.06</v>
      </c>
      <c r="Q2402" s="67">
        <f>IFERROR(Ações!$O2402/Ações!$M2402,0)</f>
        <v>0</v>
      </c>
      <c r="R2402" s="67">
        <f>IFERROR(IF(Ações!$B2402="","",VLOOKUP(Table_1[[#This Row],[AÇÕES]],'Dados Status Invest STOCKS'!A2388:AD3003,18)/100),0)</f>
        <v>-0.29089999999999999</v>
      </c>
      <c r="S2402" s="65">
        <f>IFERROR(IF(Ações!$B2402="","",VLOOKUP(Table_1[[#This Row],[AÇÕES]],'Dados Status Invest STOCKS'!A2388:AD3003,25)/100),0)</f>
        <v>0</v>
      </c>
      <c r="T2402" s="67">
        <f>(1-Ações!$Q2402)*Ações!$R2402</f>
        <v>-0.29089999999999999</v>
      </c>
      <c r="U2402" s="68">
        <f>IF(Ações!$S2402=0,Ações!$T2402,IF(Ações!$T2402=0,Ações!$S2402,AVERAGE(Ações!$S2402,Ações!$T2402)))</f>
        <v>-0.29089999999999999</v>
      </c>
    </row>
    <row r="2403" spans="2:21" ht="15" customHeight="1" x14ac:dyDescent="0.2">
      <c r="B2403" s="63" t="str">
        <f>IFERROR('Dados Status Invest STOCKS'!A2390,"-")</f>
        <v>IFS</v>
      </c>
      <c r="C2403" s="45">
        <f>IFERROR((Ações!$D2403-Ações!$K2403)/Ações!$D2403,0)</f>
        <v>0.10714285714285711</v>
      </c>
      <c r="D2403" s="46">
        <f>(Ações!$O2403)/0.06</f>
        <v>34.72</v>
      </c>
      <c r="E2403" s="47">
        <f>IFERROR((Ações!$F2403-Ações!$K2403)/Ações!$F2403,0)</f>
        <v>0.11127837931032264</v>
      </c>
      <c r="F2403" s="46">
        <f>IF(OR(Ações!$N2403&lt;0,Ações!$M2403&lt;0),"",(22.5*Ações!$M2403*Ações!$N2403)^0.5)</f>
        <v>34.881563898426343</v>
      </c>
      <c r="G2403" s="47">
        <f>IFERROR((Ações!$H2403-Ações!$K2403)/Ações!$H2403,0)</f>
        <v>0.10714285714285711</v>
      </c>
      <c r="H2403" s="48">
        <f>IFERROR(Ações!$I2403/(Ações!$P2403-Table_1[[#This Row],[CAGR LUCRO 5A]]),0)</f>
        <v>34.72</v>
      </c>
      <c r="I2403" s="48">
        <f>IF(Ações!$S2403&lt;0,"",Ações!$O2403*(1+Ações!$S2403))</f>
        <v>2.0831999999999997</v>
      </c>
      <c r="J2403" s="49">
        <f>IFERROR(IF(Ações!$B2403="","",(VLOOKUP(Table_1[[#This Row],[AÇÕES]],'Dados Status Invest STOCKS'!A2389:AD3004,4)/Table_1[[#This Row],[LPA]]))/100,0)</f>
        <v>4.8031496062992118E-2</v>
      </c>
      <c r="K2403" s="64">
        <f>IFERROR(IF(Ações!$B2403="","",VLOOKUP(Table_1[[#This Row],[AÇÕES]],'Dados Status Invest STOCKS'!A2389:AD3004,2)),0)</f>
        <v>31</v>
      </c>
      <c r="L2403" s="65">
        <f>IFERROR(IF(Ações!$B2403="","",VLOOKUP(Table_1[[#This Row],[AÇÕES]],'Dados Status Invest STOCKS'!A2389:AD3004,3)/100),0)</f>
        <v>6.7199999999999996E-2</v>
      </c>
      <c r="M2403" s="66">
        <f>IFERROR(IF(Ações!$B2403="","",VLOOKUP(Table_1[[#This Row],[AÇÕES]],'Dados Status Invest STOCKS'!A2389:AD3004,28)),0)</f>
        <v>2.54</v>
      </c>
      <c r="N2403" s="66">
        <f>IFERROR(IF(Ações!$B2403="","",VLOOKUP(Table_1[[#This Row],[AÇÕES]],'Dados Status Invest STOCKS'!A2389:AD3004,27)),0)</f>
        <v>21.29</v>
      </c>
      <c r="O2403" s="66">
        <f>IFERROR(IF(Ações!$L2403="","",Ações!$K2403*Ações!$L2403),0)</f>
        <v>2.0831999999999997</v>
      </c>
      <c r="P2403" s="67">
        <f t="shared" si="37"/>
        <v>0.06</v>
      </c>
      <c r="Q2403" s="67">
        <f>IFERROR(Ações!$O2403/Ações!$M2403,0)</f>
        <v>0.8201574803149605</v>
      </c>
      <c r="R2403" s="67">
        <f>IFERROR(IF(Ações!$B2403="","",VLOOKUP(Table_1[[#This Row],[AÇÕES]],'Dados Status Invest STOCKS'!A2389:AD3004,18)/100),0)</f>
        <v>0.11939999999999999</v>
      </c>
      <c r="S2403" s="65">
        <f>IFERROR(IF(Ações!$B2403="","",VLOOKUP(Table_1[[#This Row],[AÇÕES]],'Dados Status Invest STOCKS'!A2389:AD3004,25)/100),0)</f>
        <v>0</v>
      </c>
      <c r="T2403" s="67">
        <f>(1-Ações!$Q2403)*Ações!$R2403</f>
        <v>2.1473196850393714E-2</v>
      </c>
      <c r="U2403" s="68">
        <f>IF(Ações!$S2403=0,Ações!$T2403,IF(Ações!$T2403=0,Ações!$S2403,AVERAGE(Ações!$S2403,Ações!$T2403)))</f>
        <v>2.1473196850393714E-2</v>
      </c>
    </row>
    <row r="2404" spans="2:21" ht="15" customHeight="1" x14ac:dyDescent="0.2">
      <c r="B2404" s="63" t="str">
        <f>IFERROR('Dados Status Invest STOCKS'!A2391,"-")</f>
        <v>IGAC</v>
      </c>
      <c r="C2404" s="45">
        <f>IFERROR((Ações!$D2404-Ações!$K2404)/Ações!$D2404,0)</f>
        <v>0</v>
      </c>
      <c r="D2404" s="46">
        <f>(Ações!$O2404)/0.06</f>
        <v>0</v>
      </c>
      <c r="E2404" s="47">
        <f>IFERROR((Ações!$F2404-Ações!$K2404)/Ações!$F2404,0)</f>
        <v>0</v>
      </c>
      <c r="F2404" s="46" t="str">
        <f>IF(OR(Ações!$N2404&lt;0,Ações!$M2404&lt;0),"",(22.5*Ações!$M2404*Ações!$N2404)^0.5)</f>
        <v/>
      </c>
      <c r="G2404" s="47">
        <f>IFERROR((Ações!$H2404-Ações!$K2404)/Ações!$H2404,0)</f>
        <v>0</v>
      </c>
      <c r="H2404" s="48">
        <f>IFERROR(Ações!$I2404/(Ações!$P2404-Table_1[[#This Row],[CAGR LUCRO 5A]]),0)</f>
        <v>0</v>
      </c>
      <c r="I2404" s="48">
        <f>IF(Ações!$S2404&lt;0,"",Ações!$O2404*(1+Ações!$S2404))</f>
        <v>0</v>
      </c>
      <c r="J2404" s="49">
        <f>IFERROR(IF(Ações!$B2404="","",(VLOOKUP(Table_1[[#This Row],[AÇÕES]],'Dados Status Invest STOCKS'!A2390:AD3005,4)/Table_1[[#This Row],[LPA]]))/100,0)</f>
        <v>0</v>
      </c>
      <c r="K2404" s="64">
        <f>IFERROR(IF(Ações!$B2404="","",VLOOKUP(Table_1[[#This Row],[AÇÕES]],'Dados Status Invest STOCKS'!A2390:AD3005,2)),0)</f>
        <v>9.8000000000000007</v>
      </c>
      <c r="L2404" s="65">
        <f>IFERROR(IF(Ações!$B2404="","",VLOOKUP(Table_1[[#This Row],[AÇÕES]],'Dados Status Invest STOCKS'!A2390:AD3005,3)/100),0)</f>
        <v>0</v>
      </c>
      <c r="M2404" s="66">
        <f>IFERROR(IF(Ações!$B2404="","",VLOOKUP(Table_1[[#This Row],[AÇÕES]],'Dados Status Invest STOCKS'!A2390:AD3005,28)),0)</f>
        <v>0</v>
      </c>
      <c r="N2404" s="66">
        <f>IFERROR(IF(Ações!$B2404="","",VLOOKUP(Table_1[[#This Row],[AÇÕES]],'Dados Status Invest STOCKS'!A2390:AD3005,27)),0)</f>
        <v>-0.78</v>
      </c>
      <c r="O2404" s="66">
        <f>IFERROR(IF(Ações!$L2404="","",Ações!$K2404*Ações!$L2404),0)</f>
        <v>0</v>
      </c>
      <c r="P2404" s="67">
        <f t="shared" si="37"/>
        <v>0.06</v>
      </c>
      <c r="Q2404" s="67">
        <f>IFERROR(Ações!$O2404/Ações!$M2404,0)</f>
        <v>0</v>
      </c>
      <c r="R2404" s="67">
        <f>IFERROR(IF(Ações!$B2404="","",VLOOKUP(Table_1[[#This Row],[AÇÕES]],'Dados Status Invest STOCKS'!A2390:AD3005,18)/100),0)</f>
        <v>-8.9999999999999998E-4</v>
      </c>
      <c r="S2404" s="65">
        <f>IFERROR(IF(Ações!$B2404="","",VLOOKUP(Table_1[[#This Row],[AÇÕES]],'Dados Status Invest STOCKS'!A2390:AD3005,25)/100),0)</f>
        <v>0</v>
      </c>
      <c r="T2404" s="67">
        <f>(1-Ações!$Q2404)*Ações!$R2404</f>
        <v>-8.9999999999999998E-4</v>
      </c>
      <c r="U2404" s="68">
        <f>IF(Ações!$S2404=0,Ações!$T2404,IF(Ações!$T2404=0,Ações!$S2404,AVERAGE(Ações!$S2404,Ações!$T2404)))</f>
        <v>-8.9999999999999998E-4</v>
      </c>
    </row>
    <row r="2405" spans="2:21" ht="15" customHeight="1" x14ac:dyDescent="0.2">
      <c r="B2405" s="63" t="str">
        <f>IFERROR('Dados Status Invest STOCKS'!A2392,"-")</f>
        <v>IGACU</v>
      </c>
      <c r="C2405" s="45">
        <f>IFERROR((Ações!$D2405-Ações!$K2405)/Ações!$D2405,0)</f>
        <v>0</v>
      </c>
      <c r="D2405" s="46">
        <f>(Ações!$O2405)/0.06</f>
        <v>0</v>
      </c>
      <c r="E2405" s="47">
        <f>IFERROR((Ações!$F2405-Ações!$K2405)/Ações!$F2405,0)</f>
        <v>0</v>
      </c>
      <c r="F2405" s="46" t="str">
        <f>IF(OR(Ações!$N2405&lt;0,Ações!$M2405&lt;0),"",(22.5*Ações!$M2405*Ações!$N2405)^0.5)</f>
        <v/>
      </c>
      <c r="G2405" s="47">
        <f>IFERROR((Ações!$H2405-Ações!$K2405)/Ações!$H2405,0)</f>
        <v>0</v>
      </c>
      <c r="H2405" s="48">
        <f>IFERROR(Ações!$I2405/(Ações!$P2405-Table_1[[#This Row],[CAGR LUCRO 5A]]),0)</f>
        <v>0</v>
      </c>
      <c r="I2405" s="48">
        <f>IF(Ações!$S2405&lt;0,"",Ações!$O2405*(1+Ações!$S2405))</f>
        <v>0</v>
      </c>
      <c r="J2405" s="49">
        <f>IFERROR(IF(Ações!$B2405="","",(VLOOKUP(Table_1[[#This Row],[AÇÕES]],'Dados Status Invest STOCKS'!A2391:AD3006,4)/Table_1[[#This Row],[LPA]]))/100,0)</f>
        <v>0</v>
      </c>
      <c r="K2405" s="64">
        <f>IFERROR(IF(Ações!$B2405="","",VLOOKUP(Table_1[[#This Row],[AÇÕES]],'Dados Status Invest STOCKS'!A2391:AD3006,2)),0)</f>
        <v>9.98</v>
      </c>
      <c r="L2405" s="65">
        <f>IFERROR(IF(Ações!$B2405="","",VLOOKUP(Table_1[[#This Row],[AÇÕES]],'Dados Status Invest STOCKS'!A2391:AD3006,3)/100),0)</f>
        <v>0</v>
      </c>
      <c r="M2405" s="66">
        <f>IFERROR(IF(Ações!$B2405="","",VLOOKUP(Table_1[[#This Row],[AÇÕES]],'Dados Status Invest STOCKS'!A2391:AD3006,28)),0)</f>
        <v>0</v>
      </c>
      <c r="N2405" s="66">
        <f>IFERROR(IF(Ações!$B2405="","",VLOOKUP(Table_1[[#This Row],[AÇÕES]],'Dados Status Invest STOCKS'!A2391:AD3006,27)),0)</f>
        <v>-0.78</v>
      </c>
      <c r="O2405" s="66">
        <f>IFERROR(IF(Ações!$L2405="","",Ações!$K2405*Ações!$L2405),0)</f>
        <v>0</v>
      </c>
      <c r="P2405" s="67">
        <f t="shared" si="37"/>
        <v>0.06</v>
      </c>
      <c r="Q2405" s="67">
        <f>IFERROR(Ações!$O2405/Ações!$M2405,0)</f>
        <v>0</v>
      </c>
      <c r="R2405" s="67">
        <f>IFERROR(IF(Ações!$B2405="","",VLOOKUP(Table_1[[#This Row],[AÇÕES]],'Dados Status Invest STOCKS'!A2391:AD3006,18)/100),0)</f>
        <v>-8.9999999999999998E-4</v>
      </c>
      <c r="S2405" s="65">
        <f>IFERROR(IF(Ações!$B2405="","",VLOOKUP(Table_1[[#This Row],[AÇÕES]],'Dados Status Invest STOCKS'!A2391:AD3006,25)/100),0)</f>
        <v>0</v>
      </c>
      <c r="T2405" s="67">
        <f>(1-Ações!$Q2405)*Ações!$R2405</f>
        <v>-8.9999999999999998E-4</v>
      </c>
      <c r="U2405" s="68">
        <f>IF(Ações!$S2405=0,Ações!$T2405,IF(Ações!$T2405=0,Ações!$S2405,AVERAGE(Ações!$S2405,Ações!$T2405)))</f>
        <v>-8.9999999999999998E-4</v>
      </c>
    </row>
    <row r="2406" spans="2:21" ht="15" customHeight="1" x14ac:dyDescent="0.2">
      <c r="B2406" s="63" t="str">
        <f>IFERROR('Dados Status Invest STOCKS'!A2393,"-")</f>
        <v>IGACW</v>
      </c>
      <c r="C2406" s="45">
        <f>IFERROR((Ações!$D2406-Ações!$K2406)/Ações!$D2406,0)</f>
        <v>0</v>
      </c>
      <c r="D2406" s="46">
        <f>(Ações!$O2406)/0.06</f>
        <v>0</v>
      </c>
      <c r="E2406" s="47">
        <f>IFERROR((Ações!$F2406-Ações!$K2406)/Ações!$F2406,0)</f>
        <v>0</v>
      </c>
      <c r="F2406" s="46" t="str">
        <f>IF(OR(Ações!$N2406&lt;0,Ações!$M2406&lt;0),"",(22.5*Ações!$M2406*Ações!$N2406)^0.5)</f>
        <v/>
      </c>
      <c r="G2406" s="47">
        <f>IFERROR((Ações!$H2406-Ações!$K2406)/Ações!$H2406,0)</f>
        <v>0</v>
      </c>
      <c r="H2406" s="48">
        <f>IFERROR(Ações!$I2406/(Ações!$P2406-Table_1[[#This Row],[CAGR LUCRO 5A]]),0)</f>
        <v>0</v>
      </c>
      <c r="I2406" s="48">
        <f>IF(Ações!$S2406&lt;0,"",Ações!$O2406*(1+Ações!$S2406))</f>
        <v>0</v>
      </c>
      <c r="J2406" s="49">
        <f>IFERROR(IF(Ações!$B2406="","",(VLOOKUP(Table_1[[#This Row],[AÇÕES]],'Dados Status Invest STOCKS'!A2392:AD3007,4)/Table_1[[#This Row],[LPA]]))/100,0)</f>
        <v>0</v>
      </c>
      <c r="K2406" s="64">
        <f>IFERROR(IF(Ações!$B2406="","",VLOOKUP(Table_1[[#This Row],[AÇÕES]],'Dados Status Invest STOCKS'!A2392:AD3007,2)),0)</f>
        <v>0.4</v>
      </c>
      <c r="L2406" s="65">
        <f>IFERROR(IF(Ações!$B2406="","",VLOOKUP(Table_1[[#This Row],[AÇÕES]],'Dados Status Invest STOCKS'!A2392:AD3007,3)/100),0)</f>
        <v>0</v>
      </c>
      <c r="M2406" s="66">
        <f>IFERROR(IF(Ações!$B2406="","",VLOOKUP(Table_1[[#This Row],[AÇÕES]],'Dados Status Invest STOCKS'!A2392:AD3007,28)),0)</f>
        <v>0</v>
      </c>
      <c r="N2406" s="66">
        <f>IFERROR(IF(Ações!$B2406="","",VLOOKUP(Table_1[[#This Row],[AÇÕES]],'Dados Status Invest STOCKS'!A2392:AD3007,27)),0)</f>
        <v>-0.78</v>
      </c>
      <c r="O2406" s="66">
        <f>IFERROR(IF(Ações!$L2406="","",Ações!$K2406*Ações!$L2406),0)</f>
        <v>0</v>
      </c>
      <c r="P2406" s="67">
        <f t="shared" si="37"/>
        <v>0.06</v>
      </c>
      <c r="Q2406" s="67">
        <f>IFERROR(Ações!$O2406/Ações!$M2406,0)</f>
        <v>0</v>
      </c>
      <c r="R2406" s="67">
        <f>IFERROR(IF(Ações!$B2406="","",VLOOKUP(Table_1[[#This Row],[AÇÕES]],'Dados Status Invest STOCKS'!A2392:AD3007,18)/100),0)</f>
        <v>-8.9999999999999998E-4</v>
      </c>
      <c r="S2406" s="65">
        <f>IFERROR(IF(Ações!$B2406="","",VLOOKUP(Table_1[[#This Row],[AÇÕES]],'Dados Status Invest STOCKS'!A2392:AD3007,25)/100),0)</f>
        <v>0</v>
      </c>
      <c r="T2406" s="67">
        <f>(1-Ações!$Q2406)*Ações!$R2406</f>
        <v>-8.9999999999999998E-4</v>
      </c>
      <c r="U2406" s="68">
        <f>IF(Ações!$S2406=0,Ações!$T2406,IF(Ações!$T2406=0,Ações!$S2406,AVERAGE(Ações!$S2406,Ações!$T2406)))</f>
        <v>-8.9999999999999998E-4</v>
      </c>
    </row>
    <row r="2407" spans="2:21" ht="15" customHeight="1" x14ac:dyDescent="0.2">
      <c r="B2407" s="63" t="str">
        <f>IFERROR('Dados Status Invest STOCKS'!A2394,"-")</f>
        <v>IGIC</v>
      </c>
      <c r="C2407" s="45">
        <f>IFERROR((Ações!$D2407-Ações!$K2407)/Ações!$D2407,0)</f>
        <v>-0.44230769230769229</v>
      </c>
      <c r="D2407" s="46">
        <f>(Ações!$O2407)/0.06</f>
        <v>5.505066666666667</v>
      </c>
      <c r="E2407" s="47">
        <f>IFERROR((Ações!$F2407-Ações!$K2407)/Ações!$F2407,0)</f>
        <v>0.35643066442403826</v>
      </c>
      <c r="F2407" s="46">
        <f>IF(OR(Ações!$N2407&lt;0,Ações!$M2407&lt;0),"",(22.5*Ações!$M2407*Ações!$N2407)^0.5)</f>
        <v>12.337443008986911</v>
      </c>
      <c r="G2407" s="47">
        <f>IFERROR((Ações!$H2407-Ações!$K2407)/Ações!$H2407,0)</f>
        <v>-0.44230769230769229</v>
      </c>
      <c r="H2407" s="48">
        <f>IFERROR(Ações!$I2407/(Ações!$P2407-Table_1[[#This Row],[CAGR LUCRO 5A]]),0)</f>
        <v>5.505066666666667</v>
      </c>
      <c r="I2407" s="48">
        <f>IF(Ações!$S2407&lt;0,"",Ações!$O2407*(1+Ações!$S2407))</f>
        <v>0.33030399999999999</v>
      </c>
      <c r="J2407" s="49">
        <f>IFERROR(IF(Ações!$B2407="","",(VLOOKUP(Table_1[[#This Row],[AÇÕES]],'Dados Status Invest STOCKS'!A2393:AD3008,4)/Table_1[[#This Row],[LPA]]))/100,0)</f>
        <v>0.11878048780487806</v>
      </c>
      <c r="K2407" s="64">
        <f>IFERROR(IF(Ações!$B2407="","",VLOOKUP(Table_1[[#This Row],[AÇÕES]],'Dados Status Invest STOCKS'!A2393:AD3008,2)),0)</f>
        <v>7.94</v>
      </c>
      <c r="L2407" s="65">
        <f>IFERROR(IF(Ações!$B2407="","",VLOOKUP(Table_1[[#This Row],[AÇÕES]],'Dados Status Invest STOCKS'!A2393:AD3008,3)/100),0)</f>
        <v>4.1599999999999998E-2</v>
      </c>
      <c r="M2407" s="66">
        <f>IFERROR(IF(Ações!$B2407="","",VLOOKUP(Table_1[[#This Row],[AÇÕES]],'Dados Status Invest STOCKS'!A2393:AD3008,28)),0)</f>
        <v>0.82</v>
      </c>
      <c r="N2407" s="66">
        <f>IFERROR(IF(Ações!$B2407="","",VLOOKUP(Table_1[[#This Row],[AÇÕES]],'Dados Status Invest STOCKS'!A2393:AD3008,27)),0)</f>
        <v>8.25</v>
      </c>
      <c r="O2407" s="66">
        <f>IFERROR(IF(Ações!$L2407="","",Ações!$K2407*Ações!$L2407),0)</f>
        <v>0.33030399999999999</v>
      </c>
      <c r="P2407" s="67">
        <f t="shared" si="37"/>
        <v>0.06</v>
      </c>
      <c r="Q2407" s="67">
        <f>IFERROR(Ações!$O2407/Ações!$M2407,0)</f>
        <v>0.40280975609756098</v>
      </c>
      <c r="R2407" s="67">
        <f>IFERROR(IF(Ações!$B2407="","",VLOOKUP(Table_1[[#This Row],[AÇÕES]],'Dados Status Invest STOCKS'!A2393:AD3008,18)/100),0)</f>
        <v>9.8900000000000002E-2</v>
      </c>
      <c r="S2407" s="65">
        <f>IFERROR(IF(Ações!$B2407="","",VLOOKUP(Table_1[[#This Row],[AÇÕES]],'Dados Status Invest STOCKS'!A2393:AD3008,25)/100),0)</f>
        <v>0</v>
      </c>
      <c r="T2407" s="67">
        <f>(1-Ações!$Q2407)*Ações!$R2407</f>
        <v>5.9062115121951218E-2</v>
      </c>
      <c r="U2407" s="68">
        <f>IF(Ações!$S2407=0,Ações!$T2407,IF(Ações!$T2407=0,Ações!$S2407,AVERAGE(Ações!$S2407,Ações!$T2407)))</f>
        <v>5.9062115121951218E-2</v>
      </c>
    </row>
    <row r="2408" spans="2:21" ht="15" customHeight="1" x14ac:dyDescent="0.2">
      <c r="B2408" s="63" t="str">
        <f>IFERROR('Dados Status Invest STOCKS'!A2395,"-")</f>
        <v>IGICW</v>
      </c>
      <c r="C2408" s="45">
        <f>IFERROR((Ações!$D2408-Ações!$K2408)/Ações!$D2408,0)</f>
        <v>0</v>
      </c>
      <c r="D2408" s="46">
        <f>(Ações!$O2408)/0.06</f>
        <v>0</v>
      </c>
      <c r="E2408" s="47">
        <f>IFERROR((Ações!$F2408-Ações!$K2408)/Ações!$F2408,0)</f>
        <v>0.94650431215615427</v>
      </c>
      <c r="F2408" s="46">
        <f>IF(OR(Ações!$N2408&lt;0,Ações!$M2408&lt;0),"",(22.5*Ações!$M2408*Ações!$N2408)^0.5)</f>
        <v>12.337443008986911</v>
      </c>
      <c r="G2408" s="47">
        <f>IFERROR((Ações!$H2408-Ações!$K2408)/Ações!$H2408,0)</f>
        <v>0</v>
      </c>
      <c r="H2408" s="48">
        <f>IFERROR(Ações!$I2408/(Ações!$P2408-Table_1[[#This Row],[CAGR LUCRO 5A]]),0)</f>
        <v>0</v>
      </c>
      <c r="I2408" s="48">
        <f>IF(Ações!$S2408&lt;0,"",Ações!$O2408*(1+Ações!$S2408))</f>
        <v>0</v>
      </c>
      <c r="J2408" s="49">
        <f>IFERROR(IF(Ações!$B2408="","",(VLOOKUP(Table_1[[#This Row],[AÇÕES]],'Dados Status Invest STOCKS'!A2394:AD3009,4)/Table_1[[#This Row],[LPA]]))/100,0)</f>
        <v>9.8780487804878067E-3</v>
      </c>
      <c r="K2408" s="64">
        <f>IFERROR(IF(Ações!$B2408="","",VLOOKUP(Table_1[[#This Row],[AÇÕES]],'Dados Status Invest STOCKS'!A2394:AD3009,2)),0)</f>
        <v>0.66</v>
      </c>
      <c r="L2408" s="65">
        <f>IFERROR(IF(Ações!$B2408="","",VLOOKUP(Table_1[[#This Row],[AÇÕES]],'Dados Status Invest STOCKS'!A2394:AD3009,3)/100),0)</f>
        <v>0</v>
      </c>
      <c r="M2408" s="66">
        <f>IFERROR(IF(Ações!$B2408="","",VLOOKUP(Table_1[[#This Row],[AÇÕES]],'Dados Status Invest STOCKS'!A2394:AD3009,28)),0)</f>
        <v>0.82</v>
      </c>
      <c r="N2408" s="66">
        <f>IFERROR(IF(Ações!$B2408="","",VLOOKUP(Table_1[[#This Row],[AÇÕES]],'Dados Status Invest STOCKS'!A2394:AD3009,27)),0)</f>
        <v>8.25</v>
      </c>
      <c r="O2408" s="66">
        <f>IFERROR(IF(Ações!$L2408="","",Ações!$K2408*Ações!$L2408),0)</f>
        <v>0</v>
      </c>
      <c r="P2408" s="67">
        <f t="shared" si="37"/>
        <v>0.06</v>
      </c>
      <c r="Q2408" s="67">
        <f>IFERROR(Ações!$O2408/Ações!$M2408,0)</f>
        <v>0</v>
      </c>
      <c r="R2408" s="67">
        <f>IFERROR(IF(Ações!$B2408="","",VLOOKUP(Table_1[[#This Row],[AÇÕES]],'Dados Status Invest STOCKS'!A2394:AD3009,18)/100),0)</f>
        <v>9.8900000000000002E-2</v>
      </c>
      <c r="S2408" s="65">
        <f>IFERROR(IF(Ações!$B2408="","",VLOOKUP(Table_1[[#This Row],[AÇÕES]],'Dados Status Invest STOCKS'!A2394:AD3009,25)/100),0)</f>
        <v>0</v>
      </c>
      <c r="T2408" s="67">
        <f>(1-Ações!$Q2408)*Ações!$R2408</f>
        <v>9.8900000000000002E-2</v>
      </c>
      <c r="U2408" s="68">
        <f>IF(Ações!$S2408=0,Ações!$T2408,IF(Ações!$T2408=0,Ações!$S2408,AVERAGE(Ações!$S2408,Ações!$T2408)))</f>
        <v>9.8900000000000002E-2</v>
      </c>
    </row>
    <row r="2409" spans="2:21" ht="15" customHeight="1" x14ac:dyDescent="0.2">
      <c r="B2409" s="63" t="str">
        <f>IFERROR('Dados Status Invest STOCKS'!A2396,"-")</f>
        <v>IGMS</v>
      </c>
      <c r="C2409" s="45">
        <f>IFERROR((Ações!$D2409-Ações!$K2409)/Ações!$D2409,0)</f>
        <v>0</v>
      </c>
      <c r="D2409" s="46">
        <f>(Ações!$O2409)/0.06</f>
        <v>0</v>
      </c>
      <c r="E2409" s="47">
        <f>IFERROR((Ações!$F2409-Ações!$K2409)/Ações!$F2409,0)</f>
        <v>0</v>
      </c>
      <c r="F2409" s="46" t="str">
        <f>IF(OR(Ações!$N2409&lt;0,Ações!$M2409&lt;0),"",(22.5*Ações!$M2409*Ações!$N2409)^0.5)</f>
        <v/>
      </c>
      <c r="G2409" s="47">
        <f>IFERROR((Ações!$H2409-Ações!$K2409)/Ações!$H2409,0)</f>
        <v>0</v>
      </c>
      <c r="H2409" s="48">
        <f>IFERROR(Ações!$I2409/(Ações!$P2409-Table_1[[#This Row],[CAGR LUCRO 5A]]),0)</f>
        <v>0</v>
      </c>
      <c r="I2409" s="48">
        <f>IF(Ações!$S2409&lt;0,"",Ações!$O2409*(1+Ações!$S2409))</f>
        <v>0</v>
      </c>
      <c r="J2409" s="49">
        <f>IFERROR(IF(Ações!$B2409="","",(VLOOKUP(Table_1[[#This Row],[AÇÕES]],'Dados Status Invest STOCKS'!A2395:AD3010,4)/Table_1[[#This Row],[LPA]]))/100,0)</f>
        <v>1.0815850815850816E-2</v>
      </c>
      <c r="K2409" s="64">
        <f>IFERROR(IF(Ações!$B2409="","",VLOOKUP(Table_1[[#This Row],[AÇÕES]],'Dados Status Invest STOCKS'!A2395:AD3010,2)),0)</f>
        <v>19.89</v>
      </c>
      <c r="L2409" s="65">
        <f>IFERROR(IF(Ações!$B2409="","",VLOOKUP(Table_1[[#This Row],[AÇÕES]],'Dados Status Invest STOCKS'!A2395:AD3010,3)/100),0)</f>
        <v>0</v>
      </c>
      <c r="M2409" s="66">
        <f>IFERROR(IF(Ações!$B2409="","",VLOOKUP(Table_1[[#This Row],[AÇÕES]],'Dados Status Invest STOCKS'!A2395:AD3010,28)),0)</f>
        <v>-4.29</v>
      </c>
      <c r="N2409" s="66">
        <f>IFERROR(IF(Ações!$B2409="","",VLOOKUP(Table_1[[#This Row],[AÇÕES]],'Dados Status Invest STOCKS'!A2395:AD3010,27)),0)</f>
        <v>8.8000000000000007</v>
      </c>
      <c r="O2409" s="66">
        <f>IFERROR(IF(Ações!$L2409="","",Ações!$K2409*Ações!$L2409),0)</f>
        <v>0</v>
      </c>
      <c r="P2409" s="67">
        <f t="shared" si="37"/>
        <v>0.06</v>
      </c>
      <c r="Q2409" s="67">
        <f>IFERROR(Ações!$O2409/Ações!$M2409,0)</f>
        <v>0</v>
      </c>
      <c r="R2409" s="67">
        <f>IFERROR(IF(Ações!$B2409="","",VLOOKUP(Table_1[[#This Row],[AÇÕES]],'Dados Status Invest STOCKS'!A2395:AD3010,18)/100),0)</f>
        <v>-0.48719999999999997</v>
      </c>
      <c r="S2409" s="65">
        <f>IFERROR(IF(Ações!$B2409="","",VLOOKUP(Table_1[[#This Row],[AÇÕES]],'Dados Status Invest STOCKS'!A2395:AD3010,25)/100),0)</f>
        <v>0</v>
      </c>
      <c r="T2409" s="67">
        <f>(1-Ações!$Q2409)*Ações!$R2409</f>
        <v>-0.48719999999999997</v>
      </c>
      <c r="U2409" s="68">
        <f>IF(Ações!$S2409=0,Ações!$T2409,IF(Ações!$T2409=0,Ações!$S2409,AVERAGE(Ações!$S2409,Ações!$T2409)))</f>
        <v>-0.48719999999999997</v>
      </c>
    </row>
    <row r="2410" spans="2:21" ht="15" customHeight="1" x14ac:dyDescent="0.2">
      <c r="B2410" s="63" t="str">
        <f>IFERROR('Dados Status Invest STOCKS'!A2397,"-")</f>
        <v>IGT</v>
      </c>
      <c r="C2410" s="45">
        <f>IFERROR((Ações!$D2410-Ações!$K2410)/Ações!$D2410,0)</f>
        <v>-6.8947368421052628</v>
      </c>
      <c r="D2410" s="46">
        <f>(Ações!$O2410)/0.06</f>
        <v>3.3250000000000002</v>
      </c>
      <c r="E2410" s="47">
        <f>IFERROR((Ações!$F2410-Ações!$K2410)/Ações!$F2410,0)</f>
        <v>-3.8214672276618908</v>
      </c>
      <c r="F2410" s="46">
        <f>IF(OR(Ações!$N2410&lt;0,Ações!$M2410&lt;0),"",(22.5*Ações!$M2410*Ações!$N2410)^0.5)</f>
        <v>5.4444007934758076</v>
      </c>
      <c r="G2410" s="47">
        <f>IFERROR((Ações!$H2410-Ações!$K2410)/Ações!$H2410,0)</f>
        <v>-6.8947368421052628</v>
      </c>
      <c r="H2410" s="48">
        <f>IFERROR(Ações!$I2410/(Ações!$P2410-Table_1[[#This Row],[CAGR LUCRO 5A]]),0)</f>
        <v>3.3250000000000002</v>
      </c>
      <c r="I2410" s="48">
        <f>IF(Ações!$S2410&lt;0,"",Ações!$O2410*(1+Ações!$S2410))</f>
        <v>0.19950000000000001</v>
      </c>
      <c r="J2410" s="49">
        <f>IFERROR(IF(Ações!$B2410="","",(VLOOKUP(Table_1[[#This Row],[AÇÕES]],'Dados Status Invest STOCKS'!A2396:AD3011,4)/Table_1[[#This Row],[LPA]]))/100,0)</f>
        <v>13.686428571428571</v>
      </c>
      <c r="K2410" s="64">
        <f>IFERROR(IF(Ações!$B2410="","",VLOOKUP(Table_1[[#This Row],[AÇÕES]],'Dados Status Invest STOCKS'!A2396:AD3011,2)),0)</f>
        <v>26.25</v>
      </c>
      <c r="L2410" s="65">
        <f>IFERROR(IF(Ações!$B2410="","",VLOOKUP(Table_1[[#This Row],[AÇÕES]],'Dados Status Invest STOCKS'!A2396:AD3011,3)/100),0)</f>
        <v>7.6E-3</v>
      </c>
      <c r="M2410" s="66">
        <f>IFERROR(IF(Ações!$B2410="","",VLOOKUP(Table_1[[#This Row],[AÇÕES]],'Dados Status Invest STOCKS'!A2396:AD3011,28)),0)</f>
        <v>0.14000000000000001</v>
      </c>
      <c r="N2410" s="66">
        <f>IFERROR(IF(Ações!$B2410="","",VLOOKUP(Table_1[[#This Row],[AÇÕES]],'Dados Status Invest STOCKS'!A2396:AD3011,27)),0)</f>
        <v>9.41</v>
      </c>
      <c r="O2410" s="66">
        <f>IFERROR(IF(Ações!$L2410="","",Ações!$K2410*Ações!$L2410),0)</f>
        <v>0.19950000000000001</v>
      </c>
      <c r="P2410" s="67">
        <f t="shared" si="37"/>
        <v>0.06</v>
      </c>
      <c r="Q2410" s="67">
        <f>IFERROR(Ações!$O2410/Ações!$M2410,0)</f>
        <v>1.425</v>
      </c>
      <c r="R2410" s="67">
        <f>IFERROR(IF(Ações!$B2410="","",VLOOKUP(Table_1[[#This Row],[AÇÕES]],'Dados Status Invest STOCKS'!A2396:AD3011,18)/100),0)</f>
        <v>1.46E-2</v>
      </c>
      <c r="S2410" s="65">
        <f>IFERROR(IF(Ações!$B2410="","",VLOOKUP(Table_1[[#This Row],[AÇÕES]],'Dados Status Invest STOCKS'!A2396:AD3011,25)/100),0)</f>
        <v>0</v>
      </c>
      <c r="T2410" s="67">
        <f>(1-Ações!$Q2410)*Ações!$R2410</f>
        <v>-6.2050000000000004E-3</v>
      </c>
      <c r="U2410" s="68">
        <f>IF(Ações!$S2410=0,Ações!$T2410,IF(Ações!$T2410=0,Ações!$S2410,AVERAGE(Ações!$S2410,Ações!$T2410)))</f>
        <v>-6.2050000000000004E-3</v>
      </c>
    </row>
    <row r="2411" spans="2:21" ht="15" customHeight="1" x14ac:dyDescent="0.2">
      <c r="B2411" s="63" t="str">
        <f>IFERROR('Dados Status Invest STOCKS'!A2398,"-")</f>
        <v>IH</v>
      </c>
      <c r="C2411" s="45">
        <f>IFERROR((Ações!$D2411-Ações!$K2411)/Ações!$D2411,0)</f>
        <v>0</v>
      </c>
      <c r="D2411" s="46">
        <f>(Ações!$O2411)/0.06</f>
        <v>0</v>
      </c>
      <c r="E2411" s="47">
        <f>IFERROR((Ações!$F2411-Ações!$K2411)/Ações!$F2411,0)</f>
        <v>-0.89915936211854364</v>
      </c>
      <c r="F2411" s="46">
        <f>IF(OR(Ações!$N2411&lt;0,Ações!$M2411&lt;0),"",(22.5*Ações!$M2411*Ações!$N2411)^0.5)</f>
        <v>1.3111064030047295</v>
      </c>
      <c r="G2411" s="47">
        <f>IFERROR((Ações!$H2411-Ações!$K2411)/Ações!$H2411,0)</f>
        <v>0</v>
      </c>
      <c r="H2411" s="48">
        <f>IFERROR(Ações!$I2411/(Ações!$P2411-Table_1[[#This Row],[CAGR LUCRO 5A]]),0)</f>
        <v>0</v>
      </c>
      <c r="I2411" s="48">
        <f>IF(Ações!$S2411&lt;0,"",Ações!$O2411*(1+Ações!$S2411))</f>
        <v>0</v>
      </c>
      <c r="J2411" s="49">
        <f>IFERROR(IF(Ações!$B2411="","",(VLOOKUP(Table_1[[#This Row],[AÇÕES]],'Dados Status Invest STOCKS'!A2397:AD3012,4)/Table_1[[#This Row],[LPA]]))/100,0)</f>
        <v>14.0425</v>
      </c>
      <c r="K2411" s="64">
        <f>IFERROR(IF(Ações!$B2411="","",VLOOKUP(Table_1[[#This Row],[AÇÕES]],'Dados Status Invest STOCKS'!A2397:AD3012,2)),0)</f>
        <v>2.4900000000000002</v>
      </c>
      <c r="L2411" s="65">
        <f>IFERROR(IF(Ações!$B2411="","",VLOOKUP(Table_1[[#This Row],[AÇÕES]],'Dados Status Invest STOCKS'!A2397:AD3012,3)/100),0)</f>
        <v>0</v>
      </c>
      <c r="M2411" s="66">
        <f>IFERROR(IF(Ações!$B2411="","",VLOOKUP(Table_1[[#This Row],[AÇÕES]],'Dados Status Invest STOCKS'!A2397:AD3012,28)),0)</f>
        <v>0.04</v>
      </c>
      <c r="N2411" s="66">
        <f>IFERROR(IF(Ações!$B2411="","",VLOOKUP(Table_1[[#This Row],[AÇÕES]],'Dados Status Invest STOCKS'!A2397:AD3012,27)),0)</f>
        <v>1.91</v>
      </c>
      <c r="O2411" s="66">
        <f>IFERROR(IF(Ações!$L2411="","",Ações!$K2411*Ações!$L2411),0)</f>
        <v>0</v>
      </c>
      <c r="P2411" s="67">
        <f t="shared" si="37"/>
        <v>0.06</v>
      </c>
      <c r="Q2411" s="67">
        <f>IFERROR(Ações!$O2411/Ações!$M2411,0)</f>
        <v>0</v>
      </c>
      <c r="R2411" s="67">
        <f>IFERROR(IF(Ações!$B2411="","",VLOOKUP(Table_1[[#This Row],[AÇÕES]],'Dados Status Invest STOCKS'!A2397:AD3012,18)/100),0)</f>
        <v>2.3199999999999998E-2</v>
      </c>
      <c r="S2411" s="65">
        <f>IFERROR(IF(Ações!$B2411="","",VLOOKUP(Table_1[[#This Row],[AÇÕES]],'Dados Status Invest STOCKS'!A2397:AD3012,25)/100),0)</f>
        <v>0</v>
      </c>
      <c r="T2411" s="67">
        <f>(1-Ações!$Q2411)*Ações!$R2411</f>
        <v>2.3199999999999998E-2</v>
      </c>
      <c r="U2411" s="68">
        <f>IF(Ações!$S2411=0,Ações!$T2411,IF(Ações!$T2411=0,Ações!$S2411,AVERAGE(Ações!$S2411,Ações!$T2411)))</f>
        <v>2.3199999999999998E-2</v>
      </c>
    </row>
    <row r="2412" spans="2:21" ht="15" customHeight="1" x14ac:dyDescent="0.2">
      <c r="B2412" s="63" t="str">
        <f>IFERROR('Dados Status Invest STOCKS'!A2399,"-")</f>
        <v>IHC</v>
      </c>
      <c r="C2412" s="45">
        <f>IFERROR((Ações!$D2412-Ações!$K2412)/Ações!$D2412,0)</f>
        <v>-6.7922077922077913</v>
      </c>
      <c r="D2412" s="46">
        <f>(Ações!$O2412)/0.06</f>
        <v>7.2867666666666677</v>
      </c>
      <c r="E2412" s="47">
        <f>IFERROR((Ações!$F2412-Ações!$K2412)/Ações!$F2412,0)</f>
        <v>0.23557908529879909</v>
      </c>
      <c r="F2412" s="46">
        <f>IF(OR(Ações!$N2412&lt;0,Ações!$M2412&lt;0),"",(22.5*Ações!$M2412*Ações!$N2412)^0.5)</f>
        <v>74.278449095279313</v>
      </c>
      <c r="G2412" s="47">
        <f>IFERROR((Ações!$H2412-Ações!$K2412)/Ações!$H2412,0)</f>
        <v>0</v>
      </c>
      <c r="H2412" s="48">
        <f>IFERROR(Ações!$I2412/(Ações!$P2412-Table_1[[#This Row],[CAGR LUCRO 5A]]),0)</f>
        <v>0</v>
      </c>
      <c r="I2412" s="48" t="str">
        <f>IF(Ações!$S2412&lt;0,"",Ações!$O2412*(1+Ações!$S2412))</f>
        <v/>
      </c>
      <c r="J2412" s="49">
        <f>IFERROR(IF(Ações!$B2412="","",(VLOOKUP(Table_1[[#This Row],[AÇÕES]],'Dados Status Invest STOCKS'!A2398:AD3013,4)/Table_1[[#This Row],[LPA]]))/100,0)</f>
        <v>1.3185975609756101E-2</v>
      </c>
      <c r="K2412" s="64">
        <f>IFERROR(IF(Ações!$B2412="","",VLOOKUP(Table_1[[#This Row],[AÇÕES]],'Dados Status Invest STOCKS'!A2398:AD3013,2)),0)</f>
        <v>56.78</v>
      </c>
      <c r="L2412" s="65">
        <f>IFERROR(IF(Ações!$B2412="","",VLOOKUP(Table_1[[#This Row],[AÇÕES]],'Dados Status Invest STOCKS'!A2398:AD3013,3)/100),0)</f>
        <v>7.7000000000000002E-3</v>
      </c>
      <c r="M2412" s="66">
        <f>IFERROR(IF(Ações!$B2412="","",VLOOKUP(Table_1[[#This Row],[AÇÕES]],'Dados Status Invest STOCKS'!A2398:AD3013,28)),0)</f>
        <v>6.56</v>
      </c>
      <c r="N2412" s="66">
        <f>IFERROR(IF(Ações!$B2412="","",VLOOKUP(Table_1[[#This Row],[AÇÕES]],'Dados Status Invest STOCKS'!A2398:AD3013,27)),0)</f>
        <v>37.380000000000003</v>
      </c>
      <c r="O2412" s="66">
        <f>IFERROR(IF(Ações!$L2412="","",Ações!$K2412*Ações!$L2412),0)</f>
        <v>0.43720600000000004</v>
      </c>
      <c r="P2412" s="67">
        <f t="shared" si="37"/>
        <v>0.06</v>
      </c>
      <c r="Q2412" s="67">
        <f>IFERROR(Ações!$O2412/Ações!$M2412,0)</f>
        <v>6.6647256097560989E-2</v>
      </c>
      <c r="R2412" s="67">
        <f>IFERROR(IF(Ações!$B2412="","",VLOOKUP(Table_1[[#This Row],[AÇÕES]],'Dados Status Invest STOCKS'!A2398:AD3013,18)/100),0)</f>
        <v>0.17550000000000002</v>
      </c>
      <c r="S2412" s="65">
        <f>IFERROR(IF(Ações!$B2412="","",VLOOKUP(Table_1[[#This Row],[AÇÕES]],'Dados Status Invest STOCKS'!A2398:AD3013,25)/100),0)</f>
        <v>-8.8100000000000012E-2</v>
      </c>
      <c r="T2412" s="67">
        <f>(1-Ações!$Q2412)*Ações!$R2412</f>
        <v>0.16380340655487807</v>
      </c>
      <c r="U2412" s="68">
        <f>IF(Ações!$S2412=0,Ações!$T2412,IF(Ações!$T2412=0,Ações!$S2412,AVERAGE(Ações!$S2412,Ações!$T2412)))</f>
        <v>3.7851703277439031E-2</v>
      </c>
    </row>
    <row r="2413" spans="2:21" ht="15" customHeight="1" x14ac:dyDescent="0.2">
      <c r="B2413" s="63" t="str">
        <f>IFERROR('Dados Status Invest STOCKS'!A2400,"-")</f>
        <v>IHRT</v>
      </c>
      <c r="C2413" s="45">
        <f>IFERROR((Ações!$D2413-Ações!$K2413)/Ações!$D2413,0)</f>
        <v>0</v>
      </c>
      <c r="D2413" s="46">
        <f>(Ações!$O2413)/0.06</f>
        <v>0</v>
      </c>
      <c r="E2413" s="47">
        <f>IFERROR((Ações!$F2413-Ações!$K2413)/Ações!$F2413,0)</f>
        <v>0</v>
      </c>
      <c r="F2413" s="46" t="str">
        <f>IF(OR(Ações!$N2413&lt;0,Ações!$M2413&lt;0),"",(22.5*Ações!$M2413*Ações!$N2413)^0.5)</f>
        <v/>
      </c>
      <c r="G2413" s="47">
        <f>IFERROR((Ações!$H2413-Ações!$K2413)/Ações!$H2413,0)</f>
        <v>0</v>
      </c>
      <c r="H2413" s="48">
        <f>IFERROR(Ações!$I2413/(Ações!$P2413-Table_1[[#This Row],[CAGR LUCRO 5A]]),0)</f>
        <v>0</v>
      </c>
      <c r="I2413" s="48">
        <f>IF(Ações!$S2413&lt;0,"",Ações!$O2413*(1+Ações!$S2413))</f>
        <v>0</v>
      </c>
      <c r="J2413" s="49">
        <f>IFERROR(IF(Ações!$B2413="","",(VLOOKUP(Table_1[[#This Row],[AÇÕES]],'Dados Status Invest STOCKS'!A2399:AD3014,4)/Table_1[[#This Row],[LPA]]))/100,0)</f>
        <v>5.5978835978835982E-2</v>
      </c>
      <c r="K2413" s="64">
        <f>IFERROR(IF(Ações!$B2413="","",VLOOKUP(Table_1[[#This Row],[AÇÕES]],'Dados Status Invest STOCKS'!A2399:AD3014,2)),0)</f>
        <v>19.940000000000001</v>
      </c>
      <c r="L2413" s="65">
        <f>IFERROR(IF(Ações!$B2413="","",VLOOKUP(Table_1[[#This Row],[AÇÕES]],'Dados Status Invest STOCKS'!A2399:AD3014,3)/100),0)</f>
        <v>0</v>
      </c>
      <c r="M2413" s="66">
        <f>IFERROR(IF(Ações!$B2413="","",VLOOKUP(Table_1[[#This Row],[AÇÕES]],'Dados Status Invest STOCKS'!A2399:AD3014,28)),0)</f>
        <v>-1.89</v>
      </c>
      <c r="N2413" s="66">
        <f>IFERROR(IF(Ações!$B2413="","",VLOOKUP(Table_1[[#This Row],[AÇÕES]],'Dados Status Invest STOCKS'!A2399:AD3014,27)),0)</f>
        <v>5.57</v>
      </c>
      <c r="O2413" s="66">
        <f>IFERROR(IF(Ações!$L2413="","",Ações!$K2413*Ações!$L2413),0)</f>
        <v>0</v>
      </c>
      <c r="P2413" s="67">
        <f t="shared" si="37"/>
        <v>0.06</v>
      </c>
      <c r="Q2413" s="67">
        <f>IFERROR(Ações!$O2413/Ações!$M2413,0)</f>
        <v>0</v>
      </c>
      <c r="R2413" s="67">
        <f>IFERROR(IF(Ações!$B2413="","",VLOOKUP(Table_1[[#This Row],[AÇÕES]],'Dados Status Invest STOCKS'!A2399:AD3014,18)/100),0)</f>
        <v>-0.33850000000000002</v>
      </c>
      <c r="S2413" s="65">
        <f>IFERROR(IF(Ações!$B2413="","",VLOOKUP(Table_1[[#This Row],[AÇÕES]],'Dados Status Invest STOCKS'!A2399:AD3014,25)/100),0)</f>
        <v>0</v>
      </c>
      <c r="T2413" s="67">
        <f>(1-Ações!$Q2413)*Ações!$R2413</f>
        <v>-0.33850000000000002</v>
      </c>
      <c r="U2413" s="68">
        <f>IF(Ações!$S2413=0,Ações!$T2413,IF(Ações!$T2413=0,Ações!$S2413,AVERAGE(Ações!$S2413,Ações!$T2413)))</f>
        <v>-0.33850000000000002</v>
      </c>
    </row>
    <row r="2414" spans="2:21" ht="15" customHeight="1" x14ac:dyDescent="0.2">
      <c r="B2414" s="63" t="str">
        <f>IFERROR('Dados Status Invest STOCKS'!A2401,"-")</f>
        <v>III</v>
      </c>
      <c r="C2414" s="45">
        <f>IFERROR((Ações!$D2414-Ações!$K2414)/Ações!$D2414,0)</f>
        <v>-3.166666666666667</v>
      </c>
      <c r="D2414" s="46">
        <f>(Ações!$O2414)/0.06</f>
        <v>1.5047999999999999</v>
      </c>
      <c r="E2414" s="47">
        <f>IFERROR((Ações!$F2414-Ações!$K2414)/Ações!$F2414,0)</f>
        <v>-0.79430542823141614</v>
      </c>
      <c r="F2414" s="46">
        <f>IF(OR(Ações!$N2414&lt;0,Ações!$M2414&lt;0),"",(22.5*Ações!$M2414*Ações!$N2414)^0.5)</f>
        <v>3.4943883584970918</v>
      </c>
      <c r="G2414" s="47">
        <f>IFERROR((Ações!$H2414-Ações!$K2414)/Ações!$H2414,0)</f>
        <v>0</v>
      </c>
      <c r="H2414" s="48">
        <f>IFERROR(Ações!$I2414/(Ações!$P2414-Table_1[[#This Row],[CAGR LUCRO 5A]]),0)</f>
        <v>0</v>
      </c>
      <c r="I2414" s="48" t="str">
        <f>IF(Ações!$S2414&lt;0,"",Ações!$O2414*(1+Ações!$S2414))</f>
        <v/>
      </c>
      <c r="J2414" s="49">
        <f>IFERROR(IF(Ações!$B2414="","",(VLOOKUP(Table_1[[#This Row],[AÇÕES]],'Dados Status Invest STOCKS'!A2400:AD3015,4)/Table_1[[#This Row],[LPA]]))/100,0)</f>
        <v>0.84925925925925927</v>
      </c>
      <c r="K2414" s="64">
        <f>IFERROR(IF(Ações!$B2414="","",VLOOKUP(Table_1[[#This Row],[AÇÕES]],'Dados Status Invest STOCKS'!A2400:AD3015,2)),0)</f>
        <v>6.27</v>
      </c>
      <c r="L2414" s="65">
        <f>IFERROR(IF(Ações!$B2414="","",VLOOKUP(Table_1[[#This Row],[AÇÕES]],'Dados Status Invest STOCKS'!A2400:AD3015,3)/100),0)</f>
        <v>1.44E-2</v>
      </c>
      <c r="M2414" s="66">
        <f>IFERROR(IF(Ações!$B2414="","",VLOOKUP(Table_1[[#This Row],[AÇÕES]],'Dados Status Invest STOCKS'!A2400:AD3015,28)),0)</f>
        <v>0.27</v>
      </c>
      <c r="N2414" s="66">
        <f>IFERROR(IF(Ações!$B2414="","",VLOOKUP(Table_1[[#This Row],[AÇÕES]],'Dados Status Invest STOCKS'!A2400:AD3015,27)),0)</f>
        <v>2.0099999999999998</v>
      </c>
      <c r="O2414" s="66">
        <f>IFERROR(IF(Ações!$L2414="","",Ações!$K2414*Ações!$L2414),0)</f>
        <v>9.0287999999999993E-2</v>
      </c>
      <c r="P2414" s="67">
        <f t="shared" si="37"/>
        <v>0.06</v>
      </c>
      <c r="Q2414" s="67">
        <f>IFERROR(Ações!$O2414/Ações!$M2414,0)</f>
        <v>0.33439999999999998</v>
      </c>
      <c r="R2414" s="67">
        <f>IFERROR(IF(Ações!$B2414="","",VLOOKUP(Table_1[[#This Row],[AÇÕES]],'Dados Status Invest STOCKS'!A2400:AD3015,18)/100),0)</f>
        <v>0.1363</v>
      </c>
      <c r="S2414" s="65">
        <f>IFERROR(IF(Ações!$B2414="","",VLOOKUP(Table_1[[#This Row],[AÇÕES]],'Dados Status Invest STOCKS'!A2400:AD3015,25)/100),0)</f>
        <v>-0.1066</v>
      </c>
      <c r="T2414" s="67">
        <f>(1-Ações!$Q2414)*Ações!$R2414</f>
        <v>9.0721280000000001E-2</v>
      </c>
      <c r="U2414" s="68">
        <f>IF(Ações!$S2414=0,Ações!$T2414,IF(Ações!$T2414=0,Ações!$S2414,AVERAGE(Ações!$S2414,Ações!$T2414)))</f>
        <v>-7.9393599999999995E-3</v>
      </c>
    </row>
    <row r="2415" spans="2:21" ht="15" customHeight="1" x14ac:dyDescent="0.2">
      <c r="B2415" s="63" t="str">
        <f>IFERROR('Dados Status Invest STOCKS'!A2402,"-")</f>
        <v>IIIN</v>
      </c>
      <c r="C2415" s="45">
        <f>IFERROR((Ações!$D2415-Ações!$K2415)/Ações!$D2415,0)</f>
        <v>-0.14068441064638776</v>
      </c>
      <c r="D2415" s="46">
        <f>(Ações!$O2415)/0.06</f>
        <v>35.355966666666667</v>
      </c>
      <c r="E2415" s="47">
        <f>IFERROR((Ações!$F2415-Ações!$K2415)/Ações!$F2415,0)</f>
        <v>-0.41783177798287097</v>
      </c>
      <c r="F2415" s="46">
        <f>IF(OR(Ações!$N2415&lt;0,Ações!$M2415&lt;0),"",(22.5*Ações!$M2415*Ações!$N2415)^0.5)</f>
        <v>28.44484136007793</v>
      </c>
      <c r="G2415" s="47">
        <f>IFERROR((Ações!$H2415-Ações!$K2415)/Ações!$H2415,0)</f>
        <v>0</v>
      </c>
      <c r="H2415" s="48">
        <f>IFERROR(Ações!$I2415/(Ações!$P2415-Table_1[[#This Row],[CAGR LUCRO 5A]]),0)</f>
        <v>0</v>
      </c>
      <c r="I2415" s="48" t="str">
        <f>IF(Ações!$S2415&lt;0,"",Ações!$O2415*(1+Ações!$S2415))</f>
        <v/>
      </c>
      <c r="J2415" s="49">
        <f>IFERROR(IF(Ações!$B2415="","",(VLOOKUP(Table_1[[#This Row],[AÇÕES]],'Dados Status Invest STOCKS'!A2401:AD3016,4)/Table_1[[#This Row],[LPA]]))/100,0)</f>
        <v>6.3531746031746036E-2</v>
      </c>
      <c r="K2415" s="64">
        <f>IFERROR(IF(Ações!$B2415="","",VLOOKUP(Table_1[[#This Row],[AÇÕES]],'Dados Status Invest STOCKS'!A2401:AD3016,2)),0)</f>
        <v>40.33</v>
      </c>
      <c r="L2415" s="65">
        <f>IFERROR(IF(Ações!$B2415="","",VLOOKUP(Table_1[[#This Row],[AÇÕES]],'Dados Status Invest STOCKS'!A2401:AD3016,3)/100),0)</f>
        <v>5.2600000000000001E-2</v>
      </c>
      <c r="M2415" s="66">
        <f>IFERROR(IF(Ações!$B2415="","",VLOOKUP(Table_1[[#This Row],[AÇÕES]],'Dados Status Invest STOCKS'!A2401:AD3016,28)),0)</f>
        <v>2.52</v>
      </c>
      <c r="N2415" s="66">
        <f>IFERROR(IF(Ações!$B2415="","",VLOOKUP(Table_1[[#This Row],[AÇÕES]],'Dados Status Invest STOCKS'!A2401:AD3016,27)),0)</f>
        <v>14.27</v>
      </c>
      <c r="O2415" s="66">
        <f>IFERROR(IF(Ações!$L2415="","",Ações!$K2415*Ações!$L2415),0)</f>
        <v>2.1213579999999999</v>
      </c>
      <c r="P2415" s="67">
        <f t="shared" si="37"/>
        <v>0.06</v>
      </c>
      <c r="Q2415" s="67">
        <f>IFERROR(Ações!$O2415/Ações!$M2415,0)</f>
        <v>0.84180873015873015</v>
      </c>
      <c r="R2415" s="67">
        <f>IFERROR(IF(Ações!$B2415="","",VLOOKUP(Table_1[[#This Row],[AÇÕES]],'Dados Status Invest STOCKS'!A2401:AD3016,18)/100),0)</f>
        <v>0.17649999999999999</v>
      </c>
      <c r="S2415" s="65">
        <f>IFERROR(IF(Ações!$B2415="","",VLOOKUP(Table_1[[#This Row],[AÇÕES]],'Dados Status Invest STOCKS'!A2401:AD3016,25)/100),0)</f>
        <v>-2.6200000000000001E-2</v>
      </c>
      <c r="T2415" s="67">
        <f>(1-Ações!$Q2415)*Ações!$R2415</f>
        <v>2.7920759126984128E-2</v>
      </c>
      <c r="U2415" s="68">
        <f>IF(Ações!$S2415=0,Ações!$T2415,IF(Ações!$T2415=0,Ações!$S2415,AVERAGE(Ações!$S2415,Ações!$T2415)))</f>
        <v>8.6037956349206343E-4</v>
      </c>
    </row>
    <row r="2416" spans="2:21" ht="15" customHeight="1" x14ac:dyDescent="0.2">
      <c r="B2416" s="63" t="str">
        <f>IFERROR('Dados Status Invest STOCKS'!A2403,"-")</f>
        <v>IIIV</v>
      </c>
      <c r="C2416" s="45">
        <f>IFERROR((Ações!$D2416-Ações!$K2416)/Ações!$D2416,0)</f>
        <v>0</v>
      </c>
      <c r="D2416" s="46">
        <f>(Ações!$O2416)/0.06</f>
        <v>0</v>
      </c>
      <c r="E2416" s="47">
        <f>IFERROR((Ações!$F2416-Ações!$K2416)/Ações!$F2416,0)</f>
        <v>0</v>
      </c>
      <c r="F2416" s="46" t="str">
        <f>IF(OR(Ações!$N2416&lt;0,Ações!$M2416&lt;0),"",(22.5*Ações!$M2416*Ações!$N2416)^0.5)</f>
        <v/>
      </c>
      <c r="G2416" s="47">
        <f>IFERROR((Ações!$H2416-Ações!$K2416)/Ações!$H2416,0)</f>
        <v>0</v>
      </c>
      <c r="H2416" s="48">
        <f>IFERROR(Ações!$I2416/(Ações!$P2416-Table_1[[#This Row],[CAGR LUCRO 5A]]),0)</f>
        <v>0</v>
      </c>
      <c r="I2416" s="48">
        <f>IF(Ações!$S2416&lt;0,"",Ações!$O2416*(1+Ações!$S2416))</f>
        <v>0</v>
      </c>
      <c r="J2416" s="49">
        <f>IFERROR(IF(Ações!$B2416="","",(VLOOKUP(Table_1[[#This Row],[AÇÕES]],'Dados Status Invest STOCKS'!A2402:AD3017,4)/Table_1[[#This Row],[LPA]]))/100,0)</f>
        <v>5.2659999999999991</v>
      </c>
      <c r="K2416" s="64">
        <f>IFERROR(IF(Ações!$B2416="","",VLOOKUP(Table_1[[#This Row],[AÇÕES]],'Dados Status Invest STOCKS'!A2402:AD3017,2)),0)</f>
        <v>21.3</v>
      </c>
      <c r="L2416" s="65">
        <f>IFERROR(IF(Ações!$B2416="","",VLOOKUP(Table_1[[#This Row],[AÇÕES]],'Dados Status Invest STOCKS'!A2402:AD3017,3)/100),0)</f>
        <v>0</v>
      </c>
      <c r="M2416" s="66">
        <f>IFERROR(IF(Ações!$B2416="","",VLOOKUP(Table_1[[#This Row],[AÇÕES]],'Dados Status Invest STOCKS'!A2402:AD3017,28)),0)</f>
        <v>-0.2</v>
      </c>
      <c r="N2416" s="66">
        <f>IFERROR(IF(Ações!$B2416="","",VLOOKUP(Table_1[[#This Row],[AÇÕES]],'Dados Status Invest STOCKS'!A2402:AD3017,27)),0)</f>
        <v>9.2899999999999991</v>
      </c>
      <c r="O2416" s="66">
        <f>IFERROR(IF(Ações!$L2416="","",Ações!$K2416*Ações!$L2416),0)</f>
        <v>0</v>
      </c>
      <c r="P2416" s="67">
        <f t="shared" si="37"/>
        <v>0.06</v>
      </c>
      <c r="Q2416" s="67">
        <f>IFERROR(Ações!$O2416/Ações!$M2416,0)</f>
        <v>0</v>
      </c>
      <c r="R2416" s="67">
        <f>IFERROR(IF(Ações!$B2416="","",VLOOKUP(Table_1[[#This Row],[AÇÕES]],'Dados Status Invest STOCKS'!A2402:AD3017,18)/100),0)</f>
        <v>-2.18E-2</v>
      </c>
      <c r="S2416" s="65">
        <f>IFERROR(IF(Ações!$B2416="","",VLOOKUP(Table_1[[#This Row],[AÇÕES]],'Dados Status Invest STOCKS'!A2402:AD3017,25)/100),0)</f>
        <v>0</v>
      </c>
      <c r="T2416" s="67">
        <f>(1-Ações!$Q2416)*Ações!$R2416</f>
        <v>-2.18E-2</v>
      </c>
      <c r="U2416" s="68">
        <f>IF(Ações!$S2416=0,Ações!$T2416,IF(Ações!$T2416=0,Ações!$S2416,AVERAGE(Ações!$S2416,Ações!$T2416)))</f>
        <v>-2.18E-2</v>
      </c>
    </row>
    <row r="2417" spans="2:21" ht="15" customHeight="1" x14ac:dyDescent="0.2">
      <c r="B2417" s="63" t="str">
        <f>IFERROR('Dados Status Invest STOCKS'!A2404,"-")</f>
        <v>IIN</v>
      </c>
      <c r="C2417" s="45">
        <f>IFERROR((Ações!$D2417-Ações!$K2417)/Ações!$D2417,0)</f>
        <v>0</v>
      </c>
      <c r="D2417" s="46">
        <f>(Ações!$O2417)/0.06</f>
        <v>0</v>
      </c>
      <c r="E2417" s="47">
        <f>IFERROR((Ações!$F2417-Ações!$K2417)/Ações!$F2417,0)</f>
        <v>-1.9229204913299665</v>
      </c>
      <c r="F2417" s="46">
        <f>IF(OR(Ações!$N2417&lt;0,Ações!$M2417&lt;0),"",(22.5*Ações!$M2417*Ações!$N2417)^0.5)</f>
        <v>5.0121103339810871</v>
      </c>
      <c r="G2417" s="47">
        <f>IFERROR((Ações!$H2417-Ações!$K2417)/Ações!$H2417,0)</f>
        <v>0</v>
      </c>
      <c r="H2417" s="48">
        <f>IFERROR(Ações!$I2417/(Ações!$P2417-Table_1[[#This Row],[CAGR LUCRO 5A]]),0)</f>
        <v>0</v>
      </c>
      <c r="I2417" s="48">
        <f>IF(Ações!$S2417&lt;0,"",Ações!$O2417*(1+Ações!$S2417))</f>
        <v>0</v>
      </c>
      <c r="J2417" s="49">
        <f>IFERROR(IF(Ações!$B2417="","",(VLOOKUP(Table_1[[#This Row],[AÇÕES]],'Dados Status Invest STOCKS'!A2403:AD3018,4)/Table_1[[#This Row],[LPA]]))/100,0)</f>
        <v>12.631818181818181</v>
      </c>
      <c r="K2417" s="64">
        <f>IFERROR(IF(Ações!$B2417="","",VLOOKUP(Table_1[[#This Row],[AÇÕES]],'Dados Status Invest STOCKS'!A2403:AD3018,2)),0)</f>
        <v>14.65</v>
      </c>
      <c r="L2417" s="65">
        <f>IFERROR(IF(Ações!$B2417="","",VLOOKUP(Table_1[[#This Row],[AÇÕES]],'Dados Status Invest STOCKS'!A2403:AD3018,3)/100),0)</f>
        <v>0</v>
      </c>
      <c r="M2417" s="66">
        <f>IFERROR(IF(Ações!$B2417="","",VLOOKUP(Table_1[[#This Row],[AÇÕES]],'Dados Status Invest STOCKS'!A2403:AD3018,28)),0)</f>
        <v>0.11</v>
      </c>
      <c r="N2417" s="66">
        <f>IFERROR(IF(Ações!$B2417="","",VLOOKUP(Table_1[[#This Row],[AÇÕES]],'Dados Status Invest STOCKS'!A2403:AD3018,27)),0)</f>
        <v>10.15</v>
      </c>
      <c r="O2417" s="66">
        <f>IFERROR(IF(Ações!$L2417="","",Ações!$K2417*Ações!$L2417),0)</f>
        <v>0</v>
      </c>
      <c r="P2417" s="67">
        <f t="shared" si="37"/>
        <v>0.06</v>
      </c>
      <c r="Q2417" s="67">
        <f>IFERROR(Ações!$O2417/Ações!$M2417,0)</f>
        <v>0</v>
      </c>
      <c r="R2417" s="67">
        <f>IFERROR(IF(Ações!$B2417="","",VLOOKUP(Table_1[[#This Row],[AÇÕES]],'Dados Status Invest STOCKS'!A2403:AD3018,18)/100),0)</f>
        <v>1.04E-2</v>
      </c>
      <c r="S2417" s="65">
        <f>IFERROR(IF(Ações!$B2417="","",VLOOKUP(Table_1[[#This Row],[AÇÕES]],'Dados Status Invest STOCKS'!A2403:AD3018,25)/100),0)</f>
        <v>0</v>
      </c>
      <c r="T2417" s="67">
        <f>(1-Ações!$Q2417)*Ações!$R2417</f>
        <v>1.04E-2</v>
      </c>
      <c r="U2417" s="68">
        <f>IF(Ações!$S2417=0,Ações!$T2417,IF(Ações!$T2417=0,Ações!$S2417,AVERAGE(Ações!$S2417,Ações!$T2417)))</f>
        <v>1.04E-2</v>
      </c>
    </row>
    <row r="2418" spans="2:21" ht="15" customHeight="1" x14ac:dyDescent="0.2">
      <c r="B2418" s="63" t="str">
        <f>IFERROR('Dados Status Invest STOCKS'!A2405,"-")</f>
        <v>IIVI</v>
      </c>
      <c r="C2418" s="45">
        <f>IFERROR((Ações!$D2418-Ações!$K2418)/Ações!$D2418,0)</f>
        <v>0</v>
      </c>
      <c r="D2418" s="46">
        <f>(Ações!$O2418)/0.06</f>
        <v>0</v>
      </c>
      <c r="E2418" s="47">
        <f>IFERROR((Ações!$F2418-Ações!$K2418)/Ações!$F2418,0)</f>
        <v>-0.45512054392263779</v>
      </c>
      <c r="F2418" s="46">
        <f>IF(OR(Ações!$N2418&lt;0,Ações!$M2418&lt;0),"",(22.5*Ações!$M2418*Ações!$N2418)^0.5)</f>
        <v>43.824547915523326</v>
      </c>
      <c r="G2418" s="47">
        <f>IFERROR((Ações!$H2418-Ações!$K2418)/Ações!$H2418,0)</f>
        <v>0</v>
      </c>
      <c r="H2418" s="48">
        <f>IFERROR(Ações!$I2418/(Ações!$P2418-Table_1[[#This Row],[CAGR LUCRO 5A]]),0)</f>
        <v>0</v>
      </c>
      <c r="I2418" s="48">
        <f>IF(Ações!$S2418&lt;0,"",Ações!$O2418*(1+Ações!$S2418))</f>
        <v>0</v>
      </c>
      <c r="J2418" s="49">
        <f>IFERROR(IF(Ações!$B2418="","",(VLOOKUP(Table_1[[#This Row],[AÇÕES]],'Dados Status Invest STOCKS'!A2404:AD3019,4)/Table_1[[#This Row],[LPA]]))/100,0)</f>
        <v>9.2977099236641228E-2</v>
      </c>
      <c r="K2418" s="64">
        <f>IFERROR(IF(Ações!$B2418="","",VLOOKUP(Table_1[[#This Row],[AÇÕES]],'Dados Status Invest STOCKS'!A2404:AD3019,2)),0)</f>
        <v>63.77</v>
      </c>
      <c r="L2418" s="65">
        <f>IFERROR(IF(Ações!$B2418="","",VLOOKUP(Table_1[[#This Row],[AÇÕES]],'Dados Status Invest STOCKS'!A2404:AD3019,3)/100),0)</f>
        <v>0</v>
      </c>
      <c r="M2418" s="66">
        <f>IFERROR(IF(Ações!$B2418="","",VLOOKUP(Table_1[[#This Row],[AÇÕES]],'Dados Status Invest STOCKS'!A2404:AD3019,28)),0)</f>
        <v>2.62</v>
      </c>
      <c r="N2418" s="66">
        <f>IFERROR(IF(Ações!$B2418="","",VLOOKUP(Table_1[[#This Row],[AÇÕES]],'Dados Status Invest STOCKS'!A2404:AD3019,27)),0)</f>
        <v>32.58</v>
      </c>
      <c r="O2418" s="66">
        <f>IFERROR(IF(Ações!$L2418="","",Ações!$K2418*Ações!$L2418),0)</f>
        <v>0</v>
      </c>
      <c r="P2418" s="67">
        <f t="shared" si="37"/>
        <v>0.06</v>
      </c>
      <c r="Q2418" s="67">
        <f>IFERROR(Ações!$O2418/Ações!$M2418,0)</f>
        <v>0</v>
      </c>
      <c r="R2418" s="67">
        <f>IFERROR(IF(Ações!$B2418="","",VLOOKUP(Table_1[[#This Row],[AÇÕES]],'Dados Status Invest STOCKS'!A2404:AD3019,18)/100),0)</f>
        <v>8.0399999999999985E-2</v>
      </c>
      <c r="S2418" s="65">
        <f>IFERROR(IF(Ações!$B2418="","",VLOOKUP(Table_1[[#This Row],[AÇÕES]],'Dados Status Invest STOCKS'!A2404:AD3019,25)/100),0)</f>
        <v>0.35359999999999997</v>
      </c>
      <c r="T2418" s="67">
        <f>(1-Ações!$Q2418)*Ações!$R2418</f>
        <v>8.0399999999999985E-2</v>
      </c>
      <c r="U2418" s="68">
        <f>IF(Ações!$S2418=0,Ações!$T2418,IF(Ações!$T2418=0,Ações!$S2418,AVERAGE(Ações!$S2418,Ações!$T2418)))</f>
        <v>0.21699999999999997</v>
      </c>
    </row>
    <row r="2419" spans="2:21" ht="15" customHeight="1" x14ac:dyDescent="0.2">
      <c r="B2419" s="63" t="str">
        <f>IFERROR('Dados Status Invest STOCKS'!A2406,"-")</f>
        <v>IIVIP</v>
      </c>
      <c r="C2419" s="45">
        <f>IFERROR((Ações!$D2419-Ações!$K2419)/Ações!$D2419,0)</f>
        <v>-0.32743362831858402</v>
      </c>
      <c r="D2419" s="46">
        <f>(Ações!$O2419)/0.06</f>
        <v>200.10793333333334</v>
      </c>
      <c r="E2419" s="47">
        <f>IFERROR((Ações!$F2419-Ações!$K2419)/Ações!$F2419,0)</f>
        <v>-5.0612148358502465</v>
      </c>
      <c r="F2419" s="46">
        <f>IF(OR(Ações!$N2419&lt;0,Ações!$M2419&lt;0),"",(22.5*Ações!$M2419*Ações!$N2419)^0.5)</f>
        <v>43.824547915523326</v>
      </c>
      <c r="G2419" s="47">
        <f>IFERROR((Ações!$H2419-Ações!$K2419)/Ações!$H2419,0)</f>
        <v>5.7987405594259291</v>
      </c>
      <c r="H2419" s="48">
        <f>IFERROR(Ações!$I2419/(Ações!$P2419-Table_1[[#This Row],[CAGR LUCRO 5A]]),0)</f>
        <v>-55.35410733514987</v>
      </c>
      <c r="I2419" s="48">
        <f>IF(Ações!$S2419&lt;0,"",Ações!$O2419*(1+Ações!$S2419))</f>
        <v>16.251965913599999</v>
      </c>
      <c r="J2419" s="49">
        <f>IFERROR(IF(Ações!$B2419="","",(VLOOKUP(Table_1[[#This Row],[AÇÕES]],'Dados Status Invest STOCKS'!A2405:AD3020,4)/Table_1[[#This Row],[LPA]]))/100,0)</f>
        <v>0.38725190839694656</v>
      </c>
      <c r="K2419" s="64">
        <f>IFERROR(IF(Ações!$B2419="","",VLOOKUP(Table_1[[#This Row],[AÇÕES]],'Dados Status Invest STOCKS'!A2405:AD3020,2)),0)</f>
        <v>265.63</v>
      </c>
      <c r="L2419" s="65">
        <f>IFERROR(IF(Ações!$B2419="","",VLOOKUP(Table_1[[#This Row],[AÇÕES]],'Dados Status Invest STOCKS'!A2405:AD3020,3)/100),0)</f>
        <v>4.5199999999999997E-2</v>
      </c>
      <c r="M2419" s="66">
        <f>IFERROR(IF(Ações!$B2419="","",VLOOKUP(Table_1[[#This Row],[AÇÕES]],'Dados Status Invest STOCKS'!A2405:AD3020,28)),0)</f>
        <v>2.62</v>
      </c>
      <c r="N2419" s="66">
        <f>IFERROR(IF(Ações!$B2419="","",VLOOKUP(Table_1[[#This Row],[AÇÕES]],'Dados Status Invest STOCKS'!A2405:AD3020,27)),0)</f>
        <v>32.58</v>
      </c>
      <c r="O2419" s="66">
        <f>IFERROR(IF(Ações!$L2419="","",Ações!$K2419*Ações!$L2419),0)</f>
        <v>12.006475999999999</v>
      </c>
      <c r="P2419" s="67">
        <f t="shared" si="37"/>
        <v>0.06</v>
      </c>
      <c r="Q2419" s="67">
        <f>IFERROR(Ações!$O2419/Ações!$M2419,0)</f>
        <v>4.5826244274809156</v>
      </c>
      <c r="R2419" s="67">
        <f>IFERROR(IF(Ações!$B2419="","",VLOOKUP(Table_1[[#This Row],[AÇÕES]],'Dados Status Invest STOCKS'!A2405:AD3020,18)/100),0)</f>
        <v>8.0399999999999985E-2</v>
      </c>
      <c r="S2419" s="65">
        <f>IFERROR(IF(Ações!$B2419="","",VLOOKUP(Table_1[[#This Row],[AÇÕES]],'Dados Status Invest STOCKS'!A2405:AD3020,25)/100),0)</f>
        <v>0.35359999999999997</v>
      </c>
      <c r="T2419" s="67">
        <f>(1-Ações!$Q2419)*Ações!$R2419</f>
        <v>-0.28804300396946558</v>
      </c>
      <c r="U2419" s="68">
        <f>IF(Ações!$S2419=0,Ações!$T2419,IF(Ações!$T2419=0,Ações!$S2419,AVERAGE(Ações!$S2419,Ações!$T2419)))</f>
        <v>3.2778498015267193E-2</v>
      </c>
    </row>
    <row r="2420" spans="2:21" ht="15" customHeight="1" x14ac:dyDescent="0.2">
      <c r="B2420" s="63" t="str">
        <f>IFERROR('Dados Status Invest STOCKS'!A2407,"-")</f>
        <v>IKNX</v>
      </c>
      <c r="C2420" s="45">
        <f>IFERROR((Ações!$D2420-Ações!$K2420)/Ações!$D2420,0)</f>
        <v>0</v>
      </c>
      <c r="D2420" s="46">
        <f>(Ações!$O2420)/0.06</f>
        <v>0</v>
      </c>
      <c r="E2420" s="47">
        <f>IFERROR((Ações!$F2420-Ações!$K2420)/Ações!$F2420,0)</f>
        <v>0</v>
      </c>
      <c r="F2420" s="46" t="str">
        <f>IF(OR(Ações!$N2420&lt;0,Ações!$M2420&lt;0),"",(22.5*Ações!$M2420*Ações!$N2420)^0.5)</f>
        <v/>
      </c>
      <c r="G2420" s="47">
        <f>IFERROR((Ações!$H2420-Ações!$K2420)/Ações!$H2420,0)</f>
        <v>0</v>
      </c>
      <c r="H2420" s="48">
        <f>IFERROR(Ações!$I2420/(Ações!$P2420-Table_1[[#This Row],[CAGR LUCRO 5A]]),0)</f>
        <v>0</v>
      </c>
      <c r="I2420" s="48">
        <f>IF(Ações!$S2420&lt;0,"",Ações!$O2420*(1+Ações!$S2420))</f>
        <v>0</v>
      </c>
      <c r="J2420" s="49">
        <f>IFERROR(IF(Ações!$B2420="","",(VLOOKUP(Table_1[[#This Row],[AÇÕES]],'Dados Status Invest STOCKS'!A2406:AD3021,4)/Table_1[[#This Row],[LPA]]))/100,0)</f>
        <v>7.0513636363636358</v>
      </c>
      <c r="K2420" s="64">
        <f>IFERROR(IF(Ações!$B2420="","",VLOOKUP(Table_1[[#This Row],[AÇÕES]],'Dados Status Invest STOCKS'!A2406:AD3021,2)),0)</f>
        <v>33.9</v>
      </c>
      <c r="L2420" s="65">
        <f>IFERROR(IF(Ações!$B2420="","",VLOOKUP(Table_1[[#This Row],[AÇÕES]],'Dados Status Invest STOCKS'!A2406:AD3021,3)/100),0)</f>
        <v>0</v>
      </c>
      <c r="M2420" s="66">
        <f>IFERROR(IF(Ações!$B2420="","",VLOOKUP(Table_1[[#This Row],[AÇÕES]],'Dados Status Invest STOCKS'!A2406:AD3021,28)),0)</f>
        <v>-0.22</v>
      </c>
      <c r="N2420" s="66">
        <f>IFERROR(IF(Ações!$B2420="","",VLOOKUP(Table_1[[#This Row],[AÇÕES]],'Dados Status Invest STOCKS'!A2406:AD3021,27)),0)</f>
        <v>5.14</v>
      </c>
      <c r="O2420" s="66">
        <f>IFERROR(IF(Ações!$L2420="","",Ações!$K2420*Ações!$L2420),0)</f>
        <v>0</v>
      </c>
      <c r="P2420" s="67">
        <f t="shared" si="37"/>
        <v>0.06</v>
      </c>
      <c r="Q2420" s="67">
        <f>IFERROR(Ações!$O2420/Ações!$M2420,0)</f>
        <v>0</v>
      </c>
      <c r="R2420" s="67">
        <f>IFERROR(IF(Ações!$B2420="","",VLOOKUP(Table_1[[#This Row],[AÇÕES]],'Dados Status Invest STOCKS'!A2406:AD3021,18)/100),0)</f>
        <v>-4.2500000000000003E-2</v>
      </c>
      <c r="S2420" s="65">
        <f>IFERROR(IF(Ações!$B2420="","",VLOOKUP(Table_1[[#This Row],[AÇÕES]],'Dados Status Invest STOCKS'!A2406:AD3021,25)/100),0)</f>
        <v>0</v>
      </c>
      <c r="T2420" s="67">
        <f>(1-Ações!$Q2420)*Ações!$R2420</f>
        <v>-4.2500000000000003E-2</v>
      </c>
      <c r="U2420" s="68">
        <f>IF(Ações!$S2420=0,Ações!$T2420,IF(Ações!$T2420=0,Ações!$S2420,AVERAGE(Ações!$S2420,Ações!$T2420)))</f>
        <v>-4.2500000000000003E-2</v>
      </c>
    </row>
    <row r="2421" spans="2:21" ht="15" customHeight="1" x14ac:dyDescent="0.2">
      <c r="B2421" s="63" t="str">
        <f>IFERROR('Dados Status Invest STOCKS'!A2408,"-")</f>
        <v>ILMN</v>
      </c>
      <c r="C2421" s="45">
        <f>IFERROR((Ações!$D2421-Ações!$K2421)/Ações!$D2421,0)</f>
        <v>0</v>
      </c>
      <c r="D2421" s="46">
        <f>(Ações!$O2421)/0.06</f>
        <v>0</v>
      </c>
      <c r="E2421" s="47">
        <f>IFERROR((Ações!$F2421-Ações!$K2421)/Ações!$F2421,0)</f>
        <v>-5.0316621952784475</v>
      </c>
      <c r="F2421" s="46">
        <f>IF(OR(Ações!$N2421&lt;0,Ações!$M2421&lt;0),"",(22.5*Ações!$M2421*Ações!$N2421)^0.5)</f>
        <v>60.507367320021451</v>
      </c>
      <c r="G2421" s="47">
        <f>IFERROR((Ações!$H2421-Ações!$K2421)/Ações!$H2421,0)</f>
        <v>0</v>
      </c>
      <c r="H2421" s="48">
        <f>IFERROR(Ações!$I2421/(Ações!$P2421-Table_1[[#This Row],[CAGR LUCRO 5A]]),0)</f>
        <v>0</v>
      </c>
      <c r="I2421" s="48">
        <f>IF(Ações!$S2421&lt;0,"",Ações!$O2421*(1+Ações!$S2421))</f>
        <v>0</v>
      </c>
      <c r="J2421" s="49">
        <f>IFERROR(IF(Ações!$B2421="","",(VLOOKUP(Table_1[[#This Row],[AÇÕES]],'Dados Status Invest STOCKS'!A2407:AD3022,4)/Table_1[[#This Row],[LPA]]))/100,0)</f>
        <v>0.15128309572301427</v>
      </c>
      <c r="K2421" s="64">
        <f>IFERROR(IF(Ações!$B2421="","",VLOOKUP(Table_1[[#This Row],[AÇÕES]],'Dados Status Invest STOCKS'!A2407:AD3022,2)),0)</f>
        <v>364.96</v>
      </c>
      <c r="L2421" s="65">
        <f>IFERROR(IF(Ações!$B2421="","",VLOOKUP(Table_1[[#This Row],[AÇÕES]],'Dados Status Invest STOCKS'!A2407:AD3022,3)/100),0)</f>
        <v>0</v>
      </c>
      <c r="M2421" s="66">
        <f>IFERROR(IF(Ações!$B2421="","",VLOOKUP(Table_1[[#This Row],[AÇÕES]],'Dados Status Invest STOCKS'!A2407:AD3022,28)),0)</f>
        <v>4.91</v>
      </c>
      <c r="N2421" s="66">
        <f>IFERROR(IF(Ações!$B2421="","",VLOOKUP(Table_1[[#This Row],[AÇÕES]],'Dados Status Invest STOCKS'!A2407:AD3022,27)),0)</f>
        <v>33.14</v>
      </c>
      <c r="O2421" s="66">
        <f>IFERROR(IF(Ações!$L2421="","",Ações!$K2421*Ações!$L2421),0)</f>
        <v>0</v>
      </c>
      <c r="P2421" s="67">
        <f t="shared" si="37"/>
        <v>0.06</v>
      </c>
      <c r="Q2421" s="67">
        <f>IFERROR(Ações!$O2421/Ações!$M2421,0)</f>
        <v>0</v>
      </c>
      <c r="R2421" s="67">
        <f>IFERROR(IF(Ações!$B2421="","",VLOOKUP(Table_1[[#This Row],[AÇÕES]],'Dados Status Invest STOCKS'!A2407:AD3022,18)/100),0)</f>
        <v>0.14829999999999999</v>
      </c>
      <c r="S2421" s="65">
        <f>IFERROR(IF(Ações!$B2421="","",VLOOKUP(Table_1[[#This Row],[AÇÕES]],'Dados Status Invest STOCKS'!A2407:AD3022,25)/100),0)</f>
        <v>7.2599999999999998E-2</v>
      </c>
      <c r="T2421" s="67">
        <f>(1-Ações!$Q2421)*Ações!$R2421</f>
        <v>0.14829999999999999</v>
      </c>
      <c r="U2421" s="68">
        <f>IF(Ações!$S2421=0,Ações!$T2421,IF(Ações!$T2421=0,Ações!$S2421,AVERAGE(Ações!$S2421,Ações!$T2421)))</f>
        <v>0.11044999999999999</v>
      </c>
    </row>
    <row r="2422" spans="2:21" ht="15" customHeight="1" x14ac:dyDescent="0.2">
      <c r="B2422" s="63" t="str">
        <f>IFERROR('Dados Status Invest STOCKS'!A2409,"-")</f>
        <v>IMAB</v>
      </c>
      <c r="C2422" s="45">
        <f>IFERROR((Ações!$D2422-Ações!$K2422)/Ações!$D2422,0)</f>
        <v>0</v>
      </c>
      <c r="D2422" s="46">
        <f>(Ações!$O2422)/0.06</f>
        <v>0</v>
      </c>
      <c r="E2422" s="47">
        <f>IFERROR((Ações!$F2422-Ações!$K2422)/Ações!$F2422,0)</f>
        <v>0</v>
      </c>
      <c r="F2422" s="46" t="str">
        <f>IF(OR(Ações!$N2422&lt;0,Ações!$M2422&lt;0),"",(22.5*Ações!$M2422*Ações!$N2422)^0.5)</f>
        <v/>
      </c>
      <c r="G2422" s="47">
        <f>IFERROR((Ações!$H2422-Ações!$K2422)/Ações!$H2422,0)</f>
        <v>0</v>
      </c>
      <c r="H2422" s="48">
        <f>IFERROR(Ações!$I2422/(Ações!$P2422-Table_1[[#This Row],[CAGR LUCRO 5A]]),0)</f>
        <v>0</v>
      </c>
      <c r="I2422" s="48">
        <f>IF(Ações!$S2422&lt;0,"",Ações!$O2422*(1+Ações!$S2422))</f>
        <v>0</v>
      </c>
      <c r="J2422" s="49">
        <f>IFERROR(IF(Ações!$B2422="","",(VLOOKUP(Table_1[[#This Row],[AÇÕES]],'Dados Status Invest STOCKS'!A2408:AD3023,4)/Table_1[[#This Row],[LPA]]))/100,0)</f>
        <v>0.2230701754385965</v>
      </c>
      <c r="K2422" s="64">
        <f>IFERROR(IF(Ações!$B2422="","",VLOOKUP(Table_1[[#This Row],[AÇÕES]],'Dados Status Invest STOCKS'!A2408:AD3023,2)),0)</f>
        <v>28.9</v>
      </c>
      <c r="L2422" s="65">
        <f>IFERROR(IF(Ações!$B2422="","",VLOOKUP(Table_1[[#This Row],[AÇÕES]],'Dados Status Invest STOCKS'!A2408:AD3023,3)/100),0)</f>
        <v>0</v>
      </c>
      <c r="M2422" s="66">
        <f>IFERROR(IF(Ações!$B2422="","",VLOOKUP(Table_1[[#This Row],[AÇÕES]],'Dados Status Invest STOCKS'!A2408:AD3023,28)),0)</f>
        <v>-1.1399999999999999</v>
      </c>
      <c r="N2422" s="66">
        <f>IFERROR(IF(Ações!$B2422="","",VLOOKUP(Table_1[[#This Row],[AÇÕES]],'Dados Status Invest STOCKS'!A2408:AD3023,27)),0)</f>
        <v>11.05</v>
      </c>
      <c r="O2422" s="66">
        <f>IFERROR(IF(Ações!$L2422="","",Ações!$K2422*Ações!$L2422),0)</f>
        <v>0</v>
      </c>
      <c r="P2422" s="67">
        <f t="shared" si="37"/>
        <v>0.06</v>
      </c>
      <c r="Q2422" s="67">
        <f>IFERROR(Ações!$O2422/Ações!$M2422,0)</f>
        <v>0</v>
      </c>
      <c r="R2422" s="67">
        <f>IFERROR(IF(Ações!$B2422="","",VLOOKUP(Table_1[[#This Row],[AÇÕES]],'Dados Status Invest STOCKS'!A2408:AD3023,18)/100),0)</f>
        <v>-0.10279999999999999</v>
      </c>
      <c r="S2422" s="65">
        <f>IFERROR(IF(Ações!$B2422="","",VLOOKUP(Table_1[[#This Row],[AÇÕES]],'Dados Status Invest STOCKS'!A2408:AD3023,25)/100),0)</f>
        <v>0</v>
      </c>
      <c r="T2422" s="67">
        <f>(1-Ações!$Q2422)*Ações!$R2422</f>
        <v>-0.10279999999999999</v>
      </c>
      <c r="U2422" s="68">
        <f>IF(Ações!$S2422=0,Ações!$T2422,IF(Ações!$T2422=0,Ações!$S2422,AVERAGE(Ações!$S2422,Ações!$T2422)))</f>
        <v>-0.10279999999999999</v>
      </c>
    </row>
    <row r="2423" spans="2:21" ht="15" customHeight="1" x14ac:dyDescent="0.2">
      <c r="B2423" s="63" t="str">
        <f>IFERROR('Dados Status Invest STOCKS'!A2410,"-")</f>
        <v>IMAC</v>
      </c>
      <c r="C2423" s="45">
        <f>IFERROR((Ações!$D2423-Ações!$K2423)/Ações!$D2423,0)</f>
        <v>0</v>
      </c>
      <c r="D2423" s="46">
        <f>(Ações!$O2423)/0.06</f>
        <v>0</v>
      </c>
      <c r="E2423" s="47">
        <f>IFERROR((Ações!$F2423-Ações!$K2423)/Ações!$F2423,0)</f>
        <v>0</v>
      </c>
      <c r="F2423" s="46" t="str">
        <f>IF(OR(Ações!$N2423&lt;0,Ações!$M2423&lt;0),"",(22.5*Ações!$M2423*Ações!$N2423)^0.5)</f>
        <v/>
      </c>
      <c r="G2423" s="47">
        <f>IFERROR((Ações!$H2423-Ações!$K2423)/Ações!$H2423,0)</f>
        <v>0</v>
      </c>
      <c r="H2423" s="48">
        <f>IFERROR(Ações!$I2423/(Ações!$P2423-Table_1[[#This Row],[CAGR LUCRO 5A]]),0)</f>
        <v>0</v>
      </c>
      <c r="I2423" s="48">
        <f>IF(Ações!$S2423&lt;0,"",Ações!$O2423*(1+Ações!$S2423))</f>
        <v>0</v>
      </c>
      <c r="J2423" s="49">
        <f>IFERROR(IF(Ações!$B2423="","",(VLOOKUP(Table_1[[#This Row],[AÇÕES]],'Dados Status Invest STOCKS'!A2409:AD3024,4)/Table_1[[#This Row],[LPA]]))/100,0)</f>
        <v>0.30095238095238097</v>
      </c>
      <c r="K2423" s="64">
        <f>IFERROR(IF(Ações!$B2423="","",VLOOKUP(Table_1[[#This Row],[AÇÕES]],'Dados Status Invest STOCKS'!A2409:AD3024,2)),0)</f>
        <v>1.33</v>
      </c>
      <c r="L2423" s="65">
        <f>IFERROR(IF(Ações!$B2423="","",VLOOKUP(Table_1[[#This Row],[AÇÕES]],'Dados Status Invest STOCKS'!A2409:AD3024,3)/100),0)</f>
        <v>0</v>
      </c>
      <c r="M2423" s="66">
        <f>IFERROR(IF(Ações!$B2423="","",VLOOKUP(Table_1[[#This Row],[AÇÕES]],'Dados Status Invest STOCKS'!A2409:AD3024,28)),0)</f>
        <v>-0.21</v>
      </c>
      <c r="N2423" s="66">
        <f>IFERROR(IF(Ações!$B2423="","",VLOOKUP(Table_1[[#This Row],[AÇÕES]],'Dados Status Invest STOCKS'!A2409:AD3024,27)),0)</f>
        <v>0.92</v>
      </c>
      <c r="O2423" s="66">
        <f>IFERROR(IF(Ações!$L2423="","",Ações!$K2423*Ações!$L2423),0)</f>
        <v>0</v>
      </c>
      <c r="P2423" s="67">
        <f t="shared" si="37"/>
        <v>0.06</v>
      </c>
      <c r="Q2423" s="67">
        <f>IFERROR(Ações!$O2423/Ações!$M2423,0)</f>
        <v>0</v>
      </c>
      <c r="R2423" s="67">
        <f>IFERROR(IF(Ações!$B2423="","",VLOOKUP(Table_1[[#This Row],[AÇÕES]],'Dados Status Invest STOCKS'!A2409:AD3024,18)/100),0)</f>
        <v>-0.22889999999999999</v>
      </c>
      <c r="S2423" s="65">
        <f>IFERROR(IF(Ações!$B2423="","",VLOOKUP(Table_1[[#This Row],[AÇÕES]],'Dados Status Invest STOCKS'!A2409:AD3024,25)/100),0)</f>
        <v>0</v>
      </c>
      <c r="T2423" s="67">
        <f>(1-Ações!$Q2423)*Ações!$R2423</f>
        <v>-0.22889999999999999</v>
      </c>
      <c r="U2423" s="68">
        <f>IF(Ações!$S2423=0,Ações!$T2423,IF(Ações!$T2423=0,Ações!$S2423,AVERAGE(Ações!$S2423,Ações!$T2423)))</f>
        <v>-0.22889999999999999</v>
      </c>
    </row>
    <row r="2424" spans="2:21" ht="15" customHeight="1" x14ac:dyDescent="0.2">
      <c r="B2424" s="63" t="str">
        <f>IFERROR('Dados Status Invest STOCKS'!A2411,"-")</f>
        <v>IMACW</v>
      </c>
      <c r="C2424" s="45">
        <f>IFERROR((Ações!$D2424-Ações!$K2424)/Ações!$D2424,0)</f>
        <v>0</v>
      </c>
      <c r="D2424" s="46">
        <f>(Ações!$O2424)/0.06</f>
        <v>0</v>
      </c>
      <c r="E2424" s="47">
        <f>IFERROR((Ações!$F2424-Ações!$K2424)/Ações!$F2424,0)</f>
        <v>0</v>
      </c>
      <c r="F2424" s="46" t="str">
        <f>IF(OR(Ações!$N2424&lt;0,Ações!$M2424&lt;0),"",(22.5*Ações!$M2424*Ações!$N2424)^0.5)</f>
        <v/>
      </c>
      <c r="G2424" s="47">
        <f>IFERROR((Ações!$H2424-Ações!$K2424)/Ações!$H2424,0)</f>
        <v>0</v>
      </c>
      <c r="H2424" s="48">
        <f>IFERROR(Ações!$I2424/(Ações!$P2424-Table_1[[#This Row],[CAGR LUCRO 5A]]),0)</f>
        <v>0</v>
      </c>
      <c r="I2424" s="48">
        <f>IF(Ações!$S2424&lt;0,"",Ações!$O2424*(1+Ações!$S2424))</f>
        <v>0</v>
      </c>
      <c r="J2424" s="49">
        <f>IFERROR(IF(Ações!$B2424="","",(VLOOKUP(Table_1[[#This Row],[AÇÕES]],'Dados Status Invest STOCKS'!A2410:AD3025,4)/Table_1[[#This Row],[LPA]]))/100,0)</f>
        <v>7.2380952380952379E-2</v>
      </c>
      <c r="K2424" s="64">
        <f>IFERROR(IF(Ações!$B2424="","",VLOOKUP(Table_1[[#This Row],[AÇÕES]],'Dados Status Invest STOCKS'!A2410:AD3025,2)),0)</f>
        <v>0.32</v>
      </c>
      <c r="L2424" s="65">
        <f>IFERROR(IF(Ações!$B2424="","",VLOOKUP(Table_1[[#This Row],[AÇÕES]],'Dados Status Invest STOCKS'!A2410:AD3025,3)/100),0)</f>
        <v>0</v>
      </c>
      <c r="M2424" s="66">
        <f>IFERROR(IF(Ações!$B2424="","",VLOOKUP(Table_1[[#This Row],[AÇÕES]],'Dados Status Invest STOCKS'!A2410:AD3025,28)),0)</f>
        <v>-0.21</v>
      </c>
      <c r="N2424" s="66">
        <f>IFERROR(IF(Ações!$B2424="","",VLOOKUP(Table_1[[#This Row],[AÇÕES]],'Dados Status Invest STOCKS'!A2410:AD3025,27)),0)</f>
        <v>0.92</v>
      </c>
      <c r="O2424" s="66">
        <f>IFERROR(IF(Ações!$L2424="","",Ações!$K2424*Ações!$L2424),0)</f>
        <v>0</v>
      </c>
      <c r="P2424" s="67">
        <f t="shared" si="37"/>
        <v>0.06</v>
      </c>
      <c r="Q2424" s="67">
        <f>IFERROR(Ações!$O2424/Ações!$M2424,0)</f>
        <v>0</v>
      </c>
      <c r="R2424" s="67">
        <f>IFERROR(IF(Ações!$B2424="","",VLOOKUP(Table_1[[#This Row],[AÇÕES]],'Dados Status Invest STOCKS'!A2410:AD3025,18)/100),0)</f>
        <v>-0.22889999999999999</v>
      </c>
      <c r="S2424" s="65">
        <f>IFERROR(IF(Ações!$B2424="","",VLOOKUP(Table_1[[#This Row],[AÇÕES]],'Dados Status Invest STOCKS'!A2410:AD3025,25)/100),0)</f>
        <v>0</v>
      </c>
      <c r="T2424" s="67">
        <f>(1-Ações!$Q2424)*Ações!$R2424</f>
        <v>-0.22889999999999999</v>
      </c>
      <c r="U2424" s="68">
        <f>IF(Ações!$S2424=0,Ações!$T2424,IF(Ações!$T2424=0,Ações!$S2424,AVERAGE(Ações!$S2424,Ações!$T2424)))</f>
        <v>-0.22889999999999999</v>
      </c>
    </row>
    <row r="2425" spans="2:21" ht="15" customHeight="1" x14ac:dyDescent="0.2">
      <c r="B2425" s="63" t="str">
        <f>IFERROR('Dados Status Invest STOCKS'!A2412,"-")</f>
        <v>IMAX</v>
      </c>
      <c r="C2425" s="45">
        <f>IFERROR((Ações!$D2425-Ações!$K2425)/Ações!$D2425,0)</f>
        <v>0</v>
      </c>
      <c r="D2425" s="46">
        <f>(Ações!$O2425)/0.06</f>
        <v>0</v>
      </c>
      <c r="E2425" s="47">
        <f>IFERROR((Ações!$F2425-Ações!$K2425)/Ações!$F2425,0)</f>
        <v>0</v>
      </c>
      <c r="F2425" s="46" t="str">
        <f>IF(OR(Ações!$N2425&lt;0,Ações!$M2425&lt;0),"",(22.5*Ações!$M2425*Ações!$N2425)^0.5)</f>
        <v/>
      </c>
      <c r="G2425" s="47">
        <f>IFERROR((Ações!$H2425-Ações!$K2425)/Ações!$H2425,0)</f>
        <v>0</v>
      </c>
      <c r="H2425" s="48">
        <f>IFERROR(Ações!$I2425/(Ações!$P2425-Table_1[[#This Row],[CAGR LUCRO 5A]]),0)</f>
        <v>0</v>
      </c>
      <c r="I2425" s="48">
        <f>IF(Ações!$S2425&lt;0,"",Ações!$O2425*(1+Ações!$S2425))</f>
        <v>0</v>
      </c>
      <c r="J2425" s="49">
        <f>IFERROR(IF(Ações!$B2425="","",(VLOOKUP(Table_1[[#This Row],[AÇÕES]],'Dados Status Invest STOCKS'!A2411:AD3026,4)/Table_1[[#This Row],[LPA]]))/100,0)</f>
        <v>0.2078021978021978</v>
      </c>
      <c r="K2425" s="64">
        <f>IFERROR(IF(Ações!$B2425="","",VLOOKUP(Table_1[[#This Row],[AÇÕES]],'Dados Status Invest STOCKS'!A2411:AD3026,2)),0)</f>
        <v>17.18</v>
      </c>
      <c r="L2425" s="65">
        <f>IFERROR(IF(Ações!$B2425="","",VLOOKUP(Table_1[[#This Row],[AÇÕES]],'Dados Status Invest STOCKS'!A2411:AD3026,3)/100),0)</f>
        <v>0</v>
      </c>
      <c r="M2425" s="66">
        <f>IFERROR(IF(Ações!$B2425="","",VLOOKUP(Table_1[[#This Row],[AÇÕES]],'Dados Status Invest STOCKS'!A2411:AD3026,28)),0)</f>
        <v>-0.91</v>
      </c>
      <c r="N2425" s="66">
        <f>IFERROR(IF(Ações!$B2425="","",VLOOKUP(Table_1[[#This Row],[AÇÕES]],'Dados Status Invest STOCKS'!A2411:AD3026,27)),0)</f>
        <v>5.7</v>
      </c>
      <c r="O2425" s="66">
        <f>IFERROR(IF(Ações!$L2425="","",Ações!$K2425*Ações!$L2425),0)</f>
        <v>0</v>
      </c>
      <c r="P2425" s="67">
        <f t="shared" si="37"/>
        <v>0.06</v>
      </c>
      <c r="Q2425" s="67">
        <f>IFERROR(Ações!$O2425/Ações!$M2425,0)</f>
        <v>0</v>
      </c>
      <c r="R2425" s="67">
        <f>IFERROR(IF(Ações!$B2425="","",VLOOKUP(Table_1[[#This Row],[AÇÕES]],'Dados Status Invest STOCKS'!A2411:AD3026,18)/100),0)</f>
        <v>-0.1593</v>
      </c>
      <c r="S2425" s="65">
        <f>IFERROR(IF(Ações!$B2425="","",VLOOKUP(Table_1[[#This Row],[AÇÕES]],'Dados Status Invest STOCKS'!A2411:AD3026,25)/100),0)</f>
        <v>0</v>
      </c>
      <c r="T2425" s="67">
        <f>(1-Ações!$Q2425)*Ações!$R2425</f>
        <v>-0.1593</v>
      </c>
      <c r="U2425" s="68">
        <f>IF(Ações!$S2425=0,Ações!$T2425,IF(Ações!$T2425=0,Ações!$S2425,AVERAGE(Ações!$S2425,Ações!$T2425)))</f>
        <v>-0.1593</v>
      </c>
    </row>
    <row r="2426" spans="2:21" ht="15" customHeight="1" x14ac:dyDescent="0.2">
      <c r="B2426" s="63" t="str">
        <f>IFERROR('Dados Status Invest STOCKS'!A2413,"-")</f>
        <v>IMBI</v>
      </c>
      <c r="C2426" s="45">
        <f>IFERROR((Ações!$D2426-Ações!$K2426)/Ações!$D2426,0)</f>
        <v>0</v>
      </c>
      <c r="D2426" s="46">
        <f>(Ações!$O2426)/0.06</f>
        <v>0</v>
      </c>
      <c r="E2426" s="47">
        <f>IFERROR((Ações!$F2426-Ações!$K2426)/Ações!$F2426,0)</f>
        <v>0</v>
      </c>
      <c r="F2426" s="46" t="str">
        <f>IF(OR(Ações!$N2426&lt;0,Ações!$M2426&lt;0),"",(22.5*Ações!$M2426*Ações!$N2426)^0.5)</f>
        <v/>
      </c>
      <c r="G2426" s="47">
        <f>IFERROR((Ações!$H2426-Ações!$K2426)/Ações!$H2426,0)</f>
        <v>0</v>
      </c>
      <c r="H2426" s="48">
        <f>IFERROR(Ações!$I2426/(Ações!$P2426-Table_1[[#This Row],[CAGR LUCRO 5A]]),0)</f>
        <v>0</v>
      </c>
      <c r="I2426" s="48">
        <f>IF(Ações!$S2426&lt;0,"",Ações!$O2426*(1+Ações!$S2426))</f>
        <v>0</v>
      </c>
      <c r="J2426" s="49">
        <f>IFERROR(IF(Ações!$B2426="","",(VLOOKUP(Table_1[[#This Row],[AÇÕES]],'Dados Status Invest STOCKS'!A2412:AD3027,4)/Table_1[[#This Row],[LPA]]))/100,0)</f>
        <v>6.1758241758241759E-2</v>
      </c>
      <c r="K2426" s="64">
        <f>IFERROR(IF(Ações!$B2426="","",VLOOKUP(Table_1[[#This Row],[AÇÕES]],'Dados Status Invest STOCKS'!A2412:AD3027,2)),0)</f>
        <v>5.13</v>
      </c>
      <c r="L2426" s="65">
        <f>IFERROR(IF(Ações!$B2426="","",VLOOKUP(Table_1[[#This Row],[AÇÕES]],'Dados Status Invest STOCKS'!A2412:AD3027,3)/100),0)</f>
        <v>0</v>
      </c>
      <c r="M2426" s="66">
        <f>IFERROR(IF(Ações!$B2426="","",VLOOKUP(Table_1[[#This Row],[AÇÕES]],'Dados Status Invest STOCKS'!A2412:AD3027,28)),0)</f>
        <v>-0.91</v>
      </c>
      <c r="N2426" s="66">
        <f>IFERROR(IF(Ações!$B2426="","",VLOOKUP(Table_1[[#This Row],[AÇÕES]],'Dados Status Invest STOCKS'!A2412:AD3027,27)),0)</f>
        <v>3.4</v>
      </c>
      <c r="O2426" s="66">
        <f>IFERROR(IF(Ações!$L2426="","",Ações!$K2426*Ações!$L2426),0)</f>
        <v>0</v>
      </c>
      <c r="P2426" s="67">
        <f t="shared" si="37"/>
        <v>0.06</v>
      </c>
      <c r="Q2426" s="67">
        <f>IFERROR(Ações!$O2426/Ações!$M2426,0)</f>
        <v>0</v>
      </c>
      <c r="R2426" s="67">
        <f>IFERROR(IF(Ações!$B2426="","",VLOOKUP(Table_1[[#This Row],[AÇÕES]],'Dados Status Invest STOCKS'!A2412:AD3027,18)/100),0)</f>
        <v>-0.2681</v>
      </c>
      <c r="S2426" s="65">
        <f>IFERROR(IF(Ações!$B2426="","",VLOOKUP(Table_1[[#This Row],[AÇÕES]],'Dados Status Invest STOCKS'!A2412:AD3027,25)/100),0)</f>
        <v>0</v>
      </c>
      <c r="T2426" s="67">
        <f>(1-Ações!$Q2426)*Ações!$R2426</f>
        <v>-0.2681</v>
      </c>
      <c r="U2426" s="68">
        <f>IF(Ações!$S2426=0,Ações!$T2426,IF(Ações!$T2426=0,Ações!$S2426,AVERAGE(Ações!$S2426,Ações!$T2426)))</f>
        <v>-0.2681</v>
      </c>
    </row>
    <row r="2427" spans="2:21" ht="15" customHeight="1" x14ac:dyDescent="0.2">
      <c r="B2427" s="63" t="str">
        <f>IFERROR('Dados Status Invest STOCKS'!A2414,"-")</f>
        <v>IMGN</v>
      </c>
      <c r="C2427" s="45">
        <f>IFERROR((Ações!$D2427-Ações!$K2427)/Ações!$D2427,0)</f>
        <v>0</v>
      </c>
      <c r="D2427" s="46">
        <f>(Ações!$O2427)/0.06</f>
        <v>0</v>
      </c>
      <c r="E2427" s="47">
        <f>IFERROR((Ações!$F2427-Ações!$K2427)/Ações!$F2427,0)</f>
        <v>0</v>
      </c>
      <c r="F2427" s="46" t="str">
        <f>IF(OR(Ações!$N2427&lt;0,Ações!$M2427&lt;0),"",(22.5*Ações!$M2427*Ações!$N2427)^0.5)</f>
        <v/>
      </c>
      <c r="G2427" s="47">
        <f>IFERROR((Ações!$H2427-Ações!$K2427)/Ações!$H2427,0)</f>
        <v>0</v>
      </c>
      <c r="H2427" s="48">
        <f>IFERROR(Ações!$I2427/(Ações!$P2427-Table_1[[#This Row],[CAGR LUCRO 5A]]),0)</f>
        <v>0</v>
      </c>
      <c r="I2427" s="48">
        <f>IF(Ações!$S2427&lt;0,"",Ações!$O2427*(1+Ações!$S2427))</f>
        <v>0</v>
      </c>
      <c r="J2427" s="49">
        <f>IFERROR(IF(Ações!$B2427="","",(VLOOKUP(Table_1[[#This Row],[AÇÕES]],'Dados Status Invest STOCKS'!A2413:AD3028,4)/Table_1[[#This Row],[LPA]]))/100,0)</f>
        <v>0.53</v>
      </c>
      <c r="K2427" s="64">
        <f>IFERROR(IF(Ações!$B2427="","",VLOOKUP(Table_1[[#This Row],[AÇÕES]],'Dados Status Invest STOCKS'!A2413:AD3028,2)),0)</f>
        <v>5.45</v>
      </c>
      <c r="L2427" s="65">
        <f>IFERROR(IF(Ações!$B2427="","",VLOOKUP(Table_1[[#This Row],[AÇÕES]],'Dados Status Invest STOCKS'!A2413:AD3028,3)/100),0)</f>
        <v>0</v>
      </c>
      <c r="M2427" s="66">
        <f>IFERROR(IF(Ações!$B2427="","",VLOOKUP(Table_1[[#This Row],[AÇÕES]],'Dados Status Invest STOCKS'!A2413:AD3028,28)),0)</f>
        <v>-0.32</v>
      </c>
      <c r="N2427" s="66">
        <f>IFERROR(IF(Ações!$B2427="","",VLOOKUP(Table_1[[#This Row],[AÇÕES]],'Dados Status Invest STOCKS'!A2413:AD3028,27)),0)</f>
        <v>0.35</v>
      </c>
      <c r="O2427" s="66">
        <f>IFERROR(IF(Ações!$L2427="","",Ações!$K2427*Ações!$L2427),0)</f>
        <v>0</v>
      </c>
      <c r="P2427" s="67">
        <f t="shared" si="37"/>
        <v>0.06</v>
      </c>
      <c r="Q2427" s="67">
        <f>IFERROR(Ações!$O2427/Ações!$M2427,0)</f>
        <v>0</v>
      </c>
      <c r="R2427" s="67">
        <f>IFERROR(IF(Ações!$B2427="","",VLOOKUP(Table_1[[#This Row],[AÇÕES]],'Dados Status Invest STOCKS'!A2413:AD3028,18)/100),0)</f>
        <v>-0.91760000000000008</v>
      </c>
      <c r="S2427" s="65">
        <f>IFERROR(IF(Ações!$B2427="","",VLOOKUP(Table_1[[#This Row],[AÇÕES]],'Dados Status Invest STOCKS'!A2413:AD3028,25)/100),0)</f>
        <v>0</v>
      </c>
      <c r="T2427" s="67">
        <f>(1-Ações!$Q2427)*Ações!$R2427</f>
        <v>-0.91760000000000008</v>
      </c>
      <c r="U2427" s="68">
        <f>IF(Ações!$S2427=0,Ações!$T2427,IF(Ações!$T2427=0,Ações!$S2427,AVERAGE(Ações!$S2427,Ações!$T2427)))</f>
        <v>-0.91760000000000008</v>
      </c>
    </row>
    <row r="2428" spans="2:21" ht="15" customHeight="1" x14ac:dyDescent="0.2">
      <c r="B2428" s="63" t="str">
        <f>IFERROR('Dados Status Invest STOCKS'!A2415,"-")</f>
        <v>IMKTA</v>
      </c>
      <c r="C2428" s="45">
        <f>IFERROR((Ações!$D2428-Ações!$K2428)/Ações!$D2428,0)</f>
        <v>-6.3170731707317076</v>
      </c>
      <c r="D2428" s="46">
        <f>(Ações!$O2428)/0.06</f>
        <v>10.948366666666665</v>
      </c>
      <c r="E2428" s="47">
        <f>IFERROR((Ações!$F2428-Ações!$K2428)/Ações!$F2428,0)</f>
        <v>0.35271802428119808</v>
      </c>
      <c r="F2428" s="46">
        <f>IF(OR(Ações!$N2428&lt;0,Ações!$M2428&lt;0),"",(22.5*Ações!$M2428*Ações!$N2428)^0.5)</f>
        <v>123.76368106193353</v>
      </c>
      <c r="G2428" s="47">
        <f>IFERROR((Ações!$H2428-Ações!$K2428)/Ações!$H2428,0)</f>
        <v>27.718942598295886</v>
      </c>
      <c r="H2428" s="48">
        <f>IFERROR(Ações!$I2428/(Ações!$P2428-Table_1[[#This Row],[CAGR LUCRO 5A]]),0)</f>
        <v>-2.9982473934095486</v>
      </c>
      <c r="I2428" s="48">
        <f>IF(Ações!$S2428&lt;0,"",Ações!$O2428*(1+Ações!$S2428))</f>
        <v>0.8916787747999998</v>
      </c>
      <c r="J2428" s="49">
        <f>IFERROR(IF(Ações!$B2428="","",(VLOOKUP(Table_1[[#This Row],[AÇÕES]],'Dados Status Invest STOCKS'!A2414:AD3029,4)/Table_1[[#This Row],[LPA]]))/100,0)</f>
        <v>4.6311787072243343E-3</v>
      </c>
      <c r="K2428" s="64">
        <f>IFERROR(IF(Ações!$B2428="","",VLOOKUP(Table_1[[#This Row],[AÇÕES]],'Dados Status Invest STOCKS'!A2414:AD3029,2)),0)</f>
        <v>80.11</v>
      </c>
      <c r="L2428" s="65">
        <f>IFERROR(IF(Ações!$B2428="","",VLOOKUP(Table_1[[#This Row],[AÇÕES]],'Dados Status Invest STOCKS'!A2414:AD3029,3)/100),0)</f>
        <v>8.199999999999999E-3</v>
      </c>
      <c r="M2428" s="66">
        <f>IFERROR(IF(Ações!$B2428="","",VLOOKUP(Table_1[[#This Row],[AÇÕES]],'Dados Status Invest STOCKS'!A2414:AD3029,28)),0)</f>
        <v>13.15</v>
      </c>
      <c r="N2428" s="66">
        <f>IFERROR(IF(Ações!$B2428="","",VLOOKUP(Table_1[[#This Row],[AÇÕES]],'Dados Status Invest STOCKS'!A2414:AD3029,27)),0)</f>
        <v>51.77</v>
      </c>
      <c r="O2428" s="66">
        <f>IFERROR(IF(Ações!$L2428="","",Ações!$K2428*Ações!$L2428),0)</f>
        <v>0.65690199999999987</v>
      </c>
      <c r="P2428" s="67">
        <f t="shared" si="37"/>
        <v>0.06</v>
      </c>
      <c r="Q2428" s="67">
        <f>IFERROR(Ações!$O2428/Ações!$M2428,0)</f>
        <v>4.9954524714828884E-2</v>
      </c>
      <c r="R2428" s="67">
        <f>IFERROR(IF(Ações!$B2428="","",VLOOKUP(Table_1[[#This Row],[AÇÕES]],'Dados Status Invest STOCKS'!A2414:AD3029,18)/100),0)</f>
        <v>0.254</v>
      </c>
      <c r="S2428" s="65">
        <f>IFERROR(IF(Ações!$B2428="","",VLOOKUP(Table_1[[#This Row],[AÇÕES]],'Dados Status Invest STOCKS'!A2414:AD3029,25)/100),0)</f>
        <v>0.3574</v>
      </c>
      <c r="T2428" s="67">
        <f>(1-Ações!$Q2428)*Ações!$R2428</f>
        <v>0.24131155072243346</v>
      </c>
      <c r="U2428" s="68">
        <f>IF(Ações!$S2428=0,Ações!$T2428,IF(Ações!$T2428=0,Ações!$S2428,AVERAGE(Ações!$S2428,Ações!$T2428)))</f>
        <v>0.29935577536121671</v>
      </c>
    </row>
    <row r="2429" spans="2:21" ht="15" customHeight="1" x14ac:dyDescent="0.2">
      <c r="B2429" s="63" t="str">
        <f>IFERROR('Dados Status Invest STOCKS'!A2416,"-")</f>
        <v>IMMP</v>
      </c>
      <c r="C2429" s="45">
        <f>IFERROR((Ações!$D2429-Ações!$K2429)/Ações!$D2429,0)</f>
        <v>0</v>
      </c>
      <c r="D2429" s="46">
        <f>(Ações!$O2429)/0.06</f>
        <v>0</v>
      </c>
      <c r="E2429" s="47">
        <f>IFERROR((Ações!$F2429-Ações!$K2429)/Ações!$F2429,0)</f>
        <v>0</v>
      </c>
      <c r="F2429" s="46" t="str">
        <f>IF(OR(Ações!$N2429&lt;0,Ações!$M2429&lt;0),"",(22.5*Ações!$M2429*Ações!$N2429)^0.5)</f>
        <v/>
      </c>
      <c r="G2429" s="47">
        <f>IFERROR((Ações!$H2429-Ações!$K2429)/Ações!$H2429,0)</f>
        <v>0</v>
      </c>
      <c r="H2429" s="48">
        <f>IFERROR(Ações!$I2429/(Ações!$P2429-Table_1[[#This Row],[CAGR LUCRO 5A]]),0)</f>
        <v>0</v>
      </c>
      <c r="I2429" s="48">
        <f>IF(Ações!$S2429&lt;0,"",Ações!$O2429*(1+Ações!$S2429))</f>
        <v>0</v>
      </c>
      <c r="J2429" s="49">
        <f>IFERROR(IF(Ações!$B2429="","",(VLOOKUP(Table_1[[#This Row],[AÇÕES]],'Dados Status Invest STOCKS'!A2415:AD3030,4)/Table_1[[#This Row],[LPA]]))/100,0)</f>
        <v>59.1</v>
      </c>
      <c r="K2429" s="64">
        <f>IFERROR(IF(Ações!$B2429="","",VLOOKUP(Table_1[[#This Row],[AÇÕES]],'Dados Status Invest STOCKS'!A2415:AD3030,2)),0)</f>
        <v>2.67</v>
      </c>
      <c r="L2429" s="65">
        <f>IFERROR(IF(Ações!$B2429="","",VLOOKUP(Table_1[[#This Row],[AÇÕES]],'Dados Status Invest STOCKS'!A2415:AD3030,3)/100),0)</f>
        <v>0</v>
      </c>
      <c r="M2429" s="66">
        <f>IFERROR(IF(Ações!$B2429="","",VLOOKUP(Table_1[[#This Row],[AÇÕES]],'Dados Status Invest STOCKS'!A2415:AD3030,28)),0)</f>
        <v>-0.02</v>
      </c>
      <c r="N2429" s="66">
        <f>IFERROR(IF(Ações!$B2429="","",VLOOKUP(Table_1[[#This Row],[AÇÕES]],'Dados Status Invest STOCKS'!A2415:AD3030,27)),0)</f>
        <v>0.59</v>
      </c>
      <c r="O2429" s="66">
        <f>IFERROR(IF(Ações!$L2429="","",Ações!$K2429*Ações!$L2429),0)</f>
        <v>0</v>
      </c>
      <c r="P2429" s="67">
        <f t="shared" si="37"/>
        <v>0.06</v>
      </c>
      <c r="Q2429" s="67">
        <f>IFERROR(Ações!$O2429/Ações!$M2429,0)</f>
        <v>0</v>
      </c>
      <c r="R2429" s="67">
        <f>IFERROR(IF(Ações!$B2429="","",VLOOKUP(Table_1[[#This Row],[AÇÕES]],'Dados Status Invest STOCKS'!A2415:AD3030,18)/100),0)</f>
        <v>-3.8100000000000002E-2</v>
      </c>
      <c r="S2429" s="65">
        <f>IFERROR(IF(Ações!$B2429="","",VLOOKUP(Table_1[[#This Row],[AÇÕES]],'Dados Status Invest STOCKS'!A2415:AD3030,25)/100),0)</f>
        <v>0</v>
      </c>
      <c r="T2429" s="67">
        <f>(1-Ações!$Q2429)*Ações!$R2429</f>
        <v>-3.8100000000000002E-2</v>
      </c>
      <c r="U2429" s="68">
        <f>IF(Ações!$S2429=0,Ações!$T2429,IF(Ações!$T2429=0,Ações!$S2429,AVERAGE(Ações!$S2429,Ações!$T2429)))</f>
        <v>-3.8100000000000002E-2</v>
      </c>
    </row>
    <row r="2430" spans="2:21" ht="15" customHeight="1" x14ac:dyDescent="0.2">
      <c r="B2430" s="63" t="str">
        <f>IFERROR('Dados Status Invest STOCKS'!A2417,"-")</f>
        <v>IMMR</v>
      </c>
      <c r="C2430" s="45">
        <f>IFERROR((Ações!$D2430-Ações!$K2430)/Ações!$D2430,0)</f>
        <v>0</v>
      </c>
      <c r="D2430" s="46">
        <f>(Ações!$O2430)/0.06</f>
        <v>0</v>
      </c>
      <c r="E2430" s="47">
        <f>IFERROR((Ações!$F2430-Ações!$K2430)/Ações!$F2430,0)</f>
        <v>0.28916623093815369</v>
      </c>
      <c r="F2430" s="46">
        <f>IF(OR(Ações!$N2430&lt;0,Ações!$M2430&lt;0),"",(22.5*Ações!$M2430*Ações!$N2430)^0.5)</f>
        <v>7.1887411971777091</v>
      </c>
      <c r="G2430" s="47">
        <f>IFERROR((Ações!$H2430-Ações!$K2430)/Ações!$H2430,0)</f>
        <v>0</v>
      </c>
      <c r="H2430" s="48">
        <f>IFERROR(Ações!$I2430/(Ações!$P2430-Table_1[[#This Row],[CAGR LUCRO 5A]]),0)</f>
        <v>0</v>
      </c>
      <c r="I2430" s="48">
        <f>IF(Ações!$S2430&lt;0,"",Ações!$O2430*(1+Ações!$S2430))</f>
        <v>0</v>
      </c>
      <c r="J2430" s="49">
        <f>IFERROR(IF(Ações!$B2430="","",(VLOOKUP(Table_1[[#This Row],[AÇÕES]],'Dados Status Invest STOCKS'!A2416:AD3031,4)/Table_1[[#This Row],[LPA]]))/100,0)</f>
        <v>0.15120689655172415</v>
      </c>
      <c r="K2430" s="64">
        <f>IFERROR(IF(Ações!$B2430="","",VLOOKUP(Table_1[[#This Row],[AÇÕES]],'Dados Status Invest STOCKS'!A2416:AD3031,2)),0)</f>
        <v>5.1100000000000003</v>
      </c>
      <c r="L2430" s="65">
        <f>IFERROR(IF(Ações!$B2430="","",VLOOKUP(Table_1[[#This Row],[AÇÕES]],'Dados Status Invest STOCKS'!A2416:AD3031,3)/100),0)</f>
        <v>0</v>
      </c>
      <c r="M2430" s="66">
        <f>IFERROR(IF(Ações!$B2430="","",VLOOKUP(Table_1[[#This Row],[AÇÕES]],'Dados Status Invest STOCKS'!A2416:AD3031,28)),0)</f>
        <v>0.57999999999999996</v>
      </c>
      <c r="N2430" s="66">
        <f>IFERROR(IF(Ações!$B2430="","",VLOOKUP(Table_1[[#This Row],[AÇÕES]],'Dados Status Invest STOCKS'!A2416:AD3031,27)),0)</f>
        <v>3.96</v>
      </c>
      <c r="O2430" s="66">
        <f>IFERROR(IF(Ações!$L2430="","",Ações!$K2430*Ações!$L2430),0)</f>
        <v>0</v>
      </c>
      <c r="P2430" s="67">
        <f t="shared" si="37"/>
        <v>0.06</v>
      </c>
      <c r="Q2430" s="67">
        <f>IFERROR(Ações!$O2430/Ações!$M2430,0)</f>
        <v>0</v>
      </c>
      <c r="R2430" s="67">
        <f>IFERROR(IF(Ações!$B2430="","",VLOOKUP(Table_1[[#This Row],[AÇÕES]],'Dados Status Invest STOCKS'!A2416:AD3031,18)/100),0)</f>
        <v>0.14710000000000001</v>
      </c>
      <c r="S2430" s="65">
        <f>IFERROR(IF(Ações!$B2430="","",VLOOKUP(Table_1[[#This Row],[AÇÕES]],'Dados Status Invest STOCKS'!A2416:AD3031,25)/100),0)</f>
        <v>0.13570000000000002</v>
      </c>
      <c r="T2430" s="67">
        <f>(1-Ações!$Q2430)*Ações!$R2430</f>
        <v>0.14710000000000001</v>
      </c>
      <c r="U2430" s="68">
        <f>IF(Ações!$S2430=0,Ações!$T2430,IF(Ações!$T2430=0,Ações!$S2430,AVERAGE(Ações!$S2430,Ações!$T2430)))</f>
        <v>0.14140000000000003</v>
      </c>
    </row>
    <row r="2431" spans="2:21" ht="15" customHeight="1" x14ac:dyDescent="0.2">
      <c r="B2431" s="63" t="str">
        <f>IFERROR('Dados Status Invest STOCKS'!A2418,"-")</f>
        <v>IMNM</v>
      </c>
      <c r="C2431" s="45">
        <f>IFERROR((Ações!$D2431-Ações!$K2431)/Ações!$D2431,0)</f>
        <v>0</v>
      </c>
      <c r="D2431" s="46">
        <f>(Ações!$O2431)/0.06</f>
        <v>0</v>
      </c>
      <c r="E2431" s="47">
        <f>IFERROR((Ações!$F2431-Ações!$K2431)/Ações!$F2431,0)</f>
        <v>0</v>
      </c>
      <c r="F2431" s="46" t="str">
        <f>IF(OR(Ações!$N2431&lt;0,Ações!$M2431&lt;0),"",(22.5*Ações!$M2431*Ações!$N2431)^0.5)</f>
        <v/>
      </c>
      <c r="G2431" s="47">
        <f>IFERROR((Ações!$H2431-Ações!$K2431)/Ações!$H2431,0)</f>
        <v>0</v>
      </c>
      <c r="H2431" s="48">
        <f>IFERROR(Ações!$I2431/(Ações!$P2431-Table_1[[#This Row],[CAGR LUCRO 5A]]),0)</f>
        <v>0</v>
      </c>
      <c r="I2431" s="48">
        <f>IF(Ações!$S2431&lt;0,"",Ações!$O2431*(1+Ações!$S2431))</f>
        <v>0</v>
      </c>
      <c r="J2431" s="49">
        <f>IFERROR(IF(Ações!$B2431="","",(VLOOKUP(Table_1[[#This Row],[AÇÕES]],'Dados Status Invest STOCKS'!A2417:AD3032,4)/Table_1[[#This Row],[LPA]]))/100,0)</f>
        <v>3.0982658959537574E-2</v>
      </c>
      <c r="K2431" s="64">
        <f>IFERROR(IF(Ações!$B2431="","",VLOOKUP(Table_1[[#This Row],[AÇÕES]],'Dados Status Invest STOCKS'!A2417:AD3032,2)),0)</f>
        <v>9.27</v>
      </c>
      <c r="L2431" s="65">
        <f>IFERROR(IF(Ações!$B2431="","",VLOOKUP(Table_1[[#This Row],[AÇÕES]],'Dados Status Invest STOCKS'!A2417:AD3032,3)/100),0)</f>
        <v>0</v>
      </c>
      <c r="M2431" s="66">
        <f>IFERROR(IF(Ações!$B2431="","",VLOOKUP(Table_1[[#This Row],[AÇÕES]],'Dados Status Invest STOCKS'!A2417:AD3032,28)),0)</f>
        <v>-1.73</v>
      </c>
      <c r="N2431" s="66">
        <f>IFERROR(IF(Ações!$B2431="","",VLOOKUP(Table_1[[#This Row],[AÇÕES]],'Dados Status Invest STOCKS'!A2417:AD3032,27)),0)</f>
        <v>4.53</v>
      </c>
      <c r="O2431" s="66">
        <f>IFERROR(IF(Ações!$L2431="","",Ações!$K2431*Ações!$L2431),0)</f>
        <v>0</v>
      </c>
      <c r="P2431" s="67">
        <f t="shared" si="37"/>
        <v>0.06</v>
      </c>
      <c r="Q2431" s="67">
        <f>IFERROR(Ações!$O2431/Ações!$M2431,0)</f>
        <v>0</v>
      </c>
      <c r="R2431" s="67">
        <f>IFERROR(IF(Ações!$B2431="","",VLOOKUP(Table_1[[#This Row],[AÇÕES]],'Dados Status Invest STOCKS'!A2417:AD3032,18)/100),0)</f>
        <v>-0.38200000000000001</v>
      </c>
      <c r="S2431" s="65">
        <f>IFERROR(IF(Ações!$B2431="","",VLOOKUP(Table_1[[#This Row],[AÇÕES]],'Dados Status Invest STOCKS'!A2417:AD3032,25)/100),0)</f>
        <v>0</v>
      </c>
      <c r="T2431" s="67">
        <f>(1-Ações!$Q2431)*Ações!$R2431</f>
        <v>-0.38200000000000001</v>
      </c>
      <c r="U2431" s="68">
        <f>IF(Ações!$S2431=0,Ações!$T2431,IF(Ações!$T2431=0,Ações!$S2431,AVERAGE(Ações!$S2431,Ações!$T2431)))</f>
        <v>-0.38200000000000001</v>
      </c>
    </row>
    <row r="2432" spans="2:21" ht="15" customHeight="1" x14ac:dyDescent="0.2">
      <c r="B2432" s="63" t="str">
        <f>IFERROR('Dados Status Invest STOCKS'!A2419,"-")</f>
        <v>IMOS</v>
      </c>
      <c r="C2432" s="45">
        <f>IFERROR((Ações!$D2432-Ações!$K2432)/Ações!$D2432,0)</f>
        <v>0.5768688293370946</v>
      </c>
      <c r="D2432" s="46">
        <f>(Ações!$O2432)/0.06</f>
        <v>79.07713333333335</v>
      </c>
      <c r="E2432" s="47">
        <f>IFERROR((Ações!$F2432-Ações!$K2432)/Ações!$F2432,0)</f>
        <v>-19.0077896692246</v>
      </c>
      <c r="F2432" s="46">
        <f>IF(OR(Ações!$N2432&lt;0,Ações!$M2432&lt;0),"",(22.5*Ações!$M2432*Ações!$N2432)^0.5)</f>
        <v>1.6723486478602481</v>
      </c>
      <c r="G2432" s="47">
        <f>IFERROR((Ações!$H2432-Ações!$K2432)/Ações!$H2432,0)</f>
        <v>1.9943925404557745</v>
      </c>
      <c r="H2432" s="48">
        <f>IFERROR(Ações!$I2432/(Ações!$P2432-Table_1[[#This Row],[CAGR LUCRO 5A]]),0)</f>
        <v>-33.648683632183911</v>
      </c>
      <c r="I2432" s="48">
        <f>IF(Ações!$S2432&lt;0,"",Ações!$O2432*(1+Ações!$S2432))</f>
        <v>5.8548709520000006</v>
      </c>
      <c r="J2432" s="49">
        <f>IFERROR(IF(Ações!$B2432="","",(VLOOKUP(Table_1[[#This Row],[AÇÕES]],'Dados Status Invest STOCKS'!A2418:AD3033,4)/Table_1[[#This Row],[LPA]]))/100,0)</f>
        <v>28.724545454545456</v>
      </c>
      <c r="K2432" s="64">
        <f>IFERROR(IF(Ações!$B2432="","",VLOOKUP(Table_1[[#This Row],[AÇÕES]],'Dados Status Invest STOCKS'!A2418:AD3033,2)),0)</f>
        <v>33.46</v>
      </c>
      <c r="L2432" s="65">
        <f>IFERROR(IF(Ações!$B2432="","",VLOOKUP(Table_1[[#This Row],[AÇÕES]],'Dados Status Invest STOCKS'!A2418:AD3033,3)/100),0)</f>
        <v>0.14180000000000001</v>
      </c>
      <c r="M2432" s="66">
        <f>IFERROR(IF(Ações!$B2432="","",VLOOKUP(Table_1[[#This Row],[AÇÕES]],'Dados Status Invest STOCKS'!A2418:AD3033,28)),0)</f>
        <v>0.11</v>
      </c>
      <c r="N2432" s="66">
        <f>IFERROR(IF(Ações!$B2432="","",VLOOKUP(Table_1[[#This Row],[AÇÕES]],'Dados Status Invest STOCKS'!A2418:AD3033,27)),0)</f>
        <v>1.1299999999999999</v>
      </c>
      <c r="O2432" s="66">
        <f>IFERROR(IF(Ações!$L2432="","",Ações!$K2432*Ações!$L2432),0)</f>
        <v>4.7446280000000005</v>
      </c>
      <c r="P2432" s="67">
        <f t="shared" si="37"/>
        <v>0.06</v>
      </c>
      <c r="Q2432" s="67">
        <f>IFERROR(Ações!$O2432/Ações!$M2432,0)</f>
        <v>43.132981818181825</v>
      </c>
      <c r="R2432" s="67">
        <f>IFERROR(IF(Ações!$B2432="","",VLOOKUP(Table_1[[#This Row],[AÇÕES]],'Dados Status Invest STOCKS'!A2418:AD3033,18)/100),0)</f>
        <v>9.3299999999999994E-2</v>
      </c>
      <c r="S2432" s="65">
        <f>IFERROR(IF(Ações!$B2432="","",VLOOKUP(Table_1[[#This Row],[AÇÕES]],'Dados Status Invest STOCKS'!A2418:AD3033,25)/100),0)</f>
        <v>0.23399999999999999</v>
      </c>
      <c r="T2432" s="67">
        <f>(1-Ações!$Q2432)*Ações!$R2432</f>
        <v>-3.9310072036363639</v>
      </c>
      <c r="U2432" s="68">
        <f>IF(Ações!$S2432=0,Ações!$T2432,IF(Ações!$T2432=0,Ações!$S2432,AVERAGE(Ações!$S2432,Ações!$T2432)))</f>
        <v>-1.848503601818182</v>
      </c>
    </row>
    <row r="2433" spans="2:21" ht="15" customHeight="1" x14ac:dyDescent="0.2">
      <c r="B2433" s="63" t="str">
        <f>IFERROR('Dados Status Invest STOCKS'!A2420,"-")</f>
        <v>IMRA</v>
      </c>
      <c r="C2433" s="45">
        <f>IFERROR((Ações!$D2433-Ações!$K2433)/Ações!$D2433,0)</f>
        <v>0</v>
      </c>
      <c r="D2433" s="46">
        <f>(Ações!$O2433)/0.06</f>
        <v>0</v>
      </c>
      <c r="E2433" s="47">
        <f>IFERROR((Ações!$F2433-Ações!$K2433)/Ações!$F2433,0)</f>
        <v>0</v>
      </c>
      <c r="F2433" s="46" t="str">
        <f>IF(OR(Ações!$N2433&lt;0,Ações!$M2433&lt;0),"",(22.5*Ações!$M2433*Ações!$N2433)^0.5)</f>
        <v/>
      </c>
      <c r="G2433" s="47">
        <f>IFERROR((Ações!$H2433-Ações!$K2433)/Ações!$H2433,0)</f>
        <v>0</v>
      </c>
      <c r="H2433" s="48">
        <f>IFERROR(Ações!$I2433/(Ações!$P2433-Table_1[[#This Row],[CAGR LUCRO 5A]]),0)</f>
        <v>0</v>
      </c>
      <c r="I2433" s="48">
        <f>IF(Ações!$S2433&lt;0,"",Ações!$O2433*(1+Ações!$S2433))</f>
        <v>0</v>
      </c>
      <c r="J2433" s="49">
        <f>IFERROR(IF(Ações!$B2433="","",(VLOOKUP(Table_1[[#This Row],[AÇÕES]],'Dados Status Invest STOCKS'!A2419:AD3034,4)/Table_1[[#This Row],[LPA]]))/100,0)</f>
        <v>4.5945945945945945E-3</v>
      </c>
      <c r="K2433" s="64">
        <f>IFERROR(IF(Ações!$B2433="","",VLOOKUP(Table_1[[#This Row],[AÇÕES]],'Dados Status Invest STOCKS'!A2419:AD3034,2)),0)</f>
        <v>1.57</v>
      </c>
      <c r="L2433" s="65">
        <f>IFERROR(IF(Ações!$B2433="","",VLOOKUP(Table_1[[#This Row],[AÇÕES]],'Dados Status Invest STOCKS'!A2419:AD3034,3)/100),0)</f>
        <v>0</v>
      </c>
      <c r="M2433" s="66">
        <f>IFERROR(IF(Ações!$B2433="","",VLOOKUP(Table_1[[#This Row],[AÇÕES]],'Dados Status Invest STOCKS'!A2419:AD3034,28)),0)</f>
        <v>-1.85</v>
      </c>
      <c r="N2433" s="66">
        <f>IFERROR(IF(Ações!$B2433="","",VLOOKUP(Table_1[[#This Row],[AÇÕES]],'Dados Status Invest STOCKS'!A2419:AD3034,27)),0)</f>
        <v>3.78</v>
      </c>
      <c r="O2433" s="66">
        <f>IFERROR(IF(Ações!$L2433="","",Ações!$K2433*Ações!$L2433),0)</f>
        <v>0</v>
      </c>
      <c r="P2433" s="67">
        <f t="shared" si="37"/>
        <v>0.06</v>
      </c>
      <c r="Q2433" s="67">
        <f>IFERROR(Ações!$O2433/Ações!$M2433,0)</f>
        <v>0</v>
      </c>
      <c r="R2433" s="67">
        <f>IFERROR(IF(Ações!$B2433="","",VLOOKUP(Table_1[[#This Row],[AÇÕES]],'Dados Status Invest STOCKS'!A2419:AD3034,18)/100),0)</f>
        <v>-0.4889</v>
      </c>
      <c r="S2433" s="65">
        <f>IFERROR(IF(Ações!$B2433="","",VLOOKUP(Table_1[[#This Row],[AÇÕES]],'Dados Status Invest STOCKS'!A2419:AD3034,25)/100),0)</f>
        <v>0</v>
      </c>
      <c r="T2433" s="67">
        <f>(1-Ações!$Q2433)*Ações!$R2433</f>
        <v>-0.4889</v>
      </c>
      <c r="U2433" s="68">
        <f>IF(Ações!$S2433=0,Ações!$T2433,IF(Ações!$T2433=0,Ações!$S2433,AVERAGE(Ações!$S2433,Ações!$T2433)))</f>
        <v>-0.4889</v>
      </c>
    </row>
    <row r="2434" spans="2:21" ht="15" customHeight="1" x14ac:dyDescent="0.2">
      <c r="B2434" s="63" t="str">
        <f>IFERROR('Dados Status Invest STOCKS'!A2421,"-")</f>
        <v>IMTX</v>
      </c>
      <c r="C2434" s="45">
        <f>IFERROR((Ações!$D2434-Ações!$K2434)/Ações!$D2434,0)</f>
        <v>0</v>
      </c>
      <c r="D2434" s="46">
        <f>(Ações!$O2434)/0.06</f>
        <v>0</v>
      </c>
      <c r="E2434" s="47">
        <f>IFERROR((Ações!$F2434-Ações!$K2434)/Ações!$F2434,0)</f>
        <v>-0.5174068652090329</v>
      </c>
      <c r="F2434" s="46">
        <f>IF(OR(Ações!$N2434&lt;0,Ações!$M2434&lt;0),"",(22.5*Ações!$M2434*Ações!$N2434)^0.5)</f>
        <v>6.6231412486825318</v>
      </c>
      <c r="G2434" s="47">
        <f>IFERROR((Ações!$H2434-Ações!$K2434)/Ações!$H2434,0)</f>
        <v>0</v>
      </c>
      <c r="H2434" s="48">
        <f>IFERROR(Ações!$I2434/(Ações!$P2434-Table_1[[#This Row],[CAGR LUCRO 5A]]),0)</f>
        <v>0</v>
      </c>
      <c r="I2434" s="48">
        <f>IF(Ações!$S2434&lt;0,"",Ações!$O2434*(1+Ações!$S2434))</f>
        <v>0</v>
      </c>
      <c r="J2434" s="49">
        <f>IFERROR(IF(Ações!$B2434="","",(VLOOKUP(Table_1[[#This Row],[AÇÕES]],'Dados Status Invest STOCKS'!A2420:AD3035,4)/Table_1[[#This Row],[LPA]]))/100,0)</f>
        <v>1.6823963890028721E-4</v>
      </c>
      <c r="K2434" s="64">
        <f>IFERROR(IF(Ações!$B2434="","",VLOOKUP(Table_1[[#This Row],[AÇÕES]],'Dados Status Invest STOCKS'!A2420:AD3035,2)),0)</f>
        <v>10.050000000000001</v>
      </c>
      <c r="L2434" s="65">
        <f>IFERROR(IF(Ações!$B2434="","",VLOOKUP(Table_1[[#This Row],[AÇÕES]],'Dados Status Invest STOCKS'!A2420:AD3035,3)/100),0)</f>
        <v>0</v>
      </c>
      <c r="M2434" s="66">
        <f>IFERROR(IF(Ações!$B2434="","",VLOOKUP(Table_1[[#This Row],[AÇÕES]],'Dados Status Invest STOCKS'!A2420:AD3035,28)),0)</f>
        <v>24.37</v>
      </c>
      <c r="N2434" s="66">
        <f>IFERROR(IF(Ações!$B2434="","",VLOOKUP(Table_1[[#This Row],[AÇÕES]],'Dados Status Invest STOCKS'!A2420:AD3035,27)),0)</f>
        <v>0.08</v>
      </c>
      <c r="O2434" s="66">
        <f>IFERROR(IF(Ações!$L2434="","",Ações!$K2434*Ações!$L2434),0)</f>
        <v>0</v>
      </c>
      <c r="P2434" s="67">
        <f t="shared" si="37"/>
        <v>0.06</v>
      </c>
      <c r="Q2434" s="67">
        <f>IFERROR(Ações!$O2434/Ações!$M2434,0)</f>
        <v>0</v>
      </c>
      <c r="R2434" s="67">
        <f>IFERROR(IF(Ações!$B2434="","",VLOOKUP(Table_1[[#This Row],[AÇÕES]],'Dados Status Invest STOCKS'!A2420:AD3035,18)/100),0)</f>
        <v>306.60000000000002</v>
      </c>
      <c r="S2434" s="65">
        <f>IFERROR(IF(Ações!$B2434="","",VLOOKUP(Table_1[[#This Row],[AÇÕES]],'Dados Status Invest STOCKS'!A2420:AD3035,25)/100),0)</f>
        <v>0</v>
      </c>
      <c r="T2434" s="67">
        <f>(1-Ações!$Q2434)*Ações!$R2434</f>
        <v>306.60000000000002</v>
      </c>
      <c r="U2434" s="68">
        <f>IF(Ações!$S2434=0,Ações!$T2434,IF(Ações!$T2434=0,Ações!$S2434,AVERAGE(Ações!$S2434,Ações!$T2434)))</f>
        <v>306.60000000000002</v>
      </c>
    </row>
    <row r="2435" spans="2:21" ht="15" customHeight="1" x14ac:dyDescent="0.2">
      <c r="B2435" s="63" t="str">
        <f>IFERROR('Dados Status Invest STOCKS'!A2422,"-")</f>
        <v>IMTXW</v>
      </c>
      <c r="C2435" s="45">
        <f>IFERROR((Ações!$D2435-Ações!$K2435)/Ações!$D2435,0)</f>
        <v>0</v>
      </c>
      <c r="D2435" s="46">
        <f>(Ações!$O2435)/0.06</f>
        <v>0</v>
      </c>
      <c r="E2435" s="47">
        <f>IFERROR((Ações!$F2435-Ações!$K2435)/Ações!$F2435,0)</f>
        <v>0.60290745716420335</v>
      </c>
      <c r="F2435" s="46">
        <f>IF(OR(Ações!$N2435&lt;0,Ações!$M2435&lt;0),"",(22.5*Ações!$M2435*Ações!$N2435)^0.5)</f>
        <v>6.6231412486825318</v>
      </c>
      <c r="G2435" s="47">
        <f>IFERROR((Ações!$H2435-Ações!$K2435)/Ações!$H2435,0)</f>
        <v>0</v>
      </c>
      <c r="H2435" s="48">
        <f>IFERROR(Ações!$I2435/(Ações!$P2435-Table_1[[#This Row],[CAGR LUCRO 5A]]),0)</f>
        <v>0</v>
      </c>
      <c r="I2435" s="48">
        <f>IF(Ações!$S2435&lt;0,"",Ações!$O2435*(1+Ações!$S2435))</f>
        <v>0</v>
      </c>
      <c r="J2435" s="49">
        <f>IFERROR(IF(Ações!$B2435="","",(VLOOKUP(Table_1[[#This Row],[AÇÕES]],'Dados Status Invest STOCKS'!A2421:AD3036,4)/Table_1[[#This Row],[LPA]]))/100,0)</f>
        <v>4.5137464095199016E-5</v>
      </c>
      <c r="K2435" s="64">
        <f>IFERROR(IF(Ações!$B2435="","",VLOOKUP(Table_1[[#This Row],[AÇÕES]],'Dados Status Invest STOCKS'!A2421:AD3036,2)),0)</f>
        <v>2.63</v>
      </c>
      <c r="L2435" s="65">
        <f>IFERROR(IF(Ações!$B2435="","",VLOOKUP(Table_1[[#This Row],[AÇÕES]],'Dados Status Invest STOCKS'!A2421:AD3036,3)/100),0)</f>
        <v>0</v>
      </c>
      <c r="M2435" s="66">
        <f>IFERROR(IF(Ações!$B2435="","",VLOOKUP(Table_1[[#This Row],[AÇÕES]],'Dados Status Invest STOCKS'!A2421:AD3036,28)),0)</f>
        <v>24.37</v>
      </c>
      <c r="N2435" s="66">
        <f>IFERROR(IF(Ações!$B2435="","",VLOOKUP(Table_1[[#This Row],[AÇÕES]],'Dados Status Invest STOCKS'!A2421:AD3036,27)),0)</f>
        <v>0.08</v>
      </c>
      <c r="O2435" s="66">
        <f>IFERROR(IF(Ações!$L2435="","",Ações!$K2435*Ações!$L2435),0)</f>
        <v>0</v>
      </c>
      <c r="P2435" s="67">
        <f t="shared" si="37"/>
        <v>0.06</v>
      </c>
      <c r="Q2435" s="67">
        <f>IFERROR(Ações!$O2435/Ações!$M2435,0)</f>
        <v>0</v>
      </c>
      <c r="R2435" s="67">
        <f>IFERROR(IF(Ações!$B2435="","",VLOOKUP(Table_1[[#This Row],[AÇÕES]],'Dados Status Invest STOCKS'!A2421:AD3036,18)/100),0)</f>
        <v>306.60000000000002</v>
      </c>
      <c r="S2435" s="65">
        <f>IFERROR(IF(Ações!$B2435="","",VLOOKUP(Table_1[[#This Row],[AÇÕES]],'Dados Status Invest STOCKS'!A2421:AD3036,25)/100),0)</f>
        <v>0</v>
      </c>
      <c r="T2435" s="67">
        <f>(1-Ações!$Q2435)*Ações!$R2435</f>
        <v>306.60000000000002</v>
      </c>
      <c r="U2435" s="68">
        <f>IF(Ações!$S2435=0,Ações!$T2435,IF(Ações!$T2435=0,Ações!$S2435,AVERAGE(Ações!$S2435,Ações!$T2435)))</f>
        <v>306.60000000000002</v>
      </c>
    </row>
    <row r="2436" spans="2:21" ht="15" customHeight="1" x14ac:dyDescent="0.2">
      <c r="B2436" s="63" t="str">
        <f>IFERROR('Dados Status Invest STOCKS'!A2423,"-")</f>
        <v>IMUX</v>
      </c>
      <c r="C2436" s="45">
        <f>IFERROR((Ações!$D2436-Ações!$K2436)/Ações!$D2436,0)</f>
        <v>0</v>
      </c>
      <c r="D2436" s="46">
        <f>(Ações!$O2436)/0.06</f>
        <v>0</v>
      </c>
      <c r="E2436" s="47">
        <f>IFERROR((Ações!$F2436-Ações!$K2436)/Ações!$F2436,0)</f>
        <v>0</v>
      </c>
      <c r="F2436" s="46" t="str">
        <f>IF(OR(Ações!$N2436&lt;0,Ações!$M2436&lt;0),"",(22.5*Ações!$M2436*Ações!$N2436)^0.5)</f>
        <v/>
      </c>
      <c r="G2436" s="47">
        <f>IFERROR((Ações!$H2436-Ações!$K2436)/Ações!$H2436,0)</f>
        <v>0</v>
      </c>
      <c r="H2436" s="48">
        <f>IFERROR(Ações!$I2436/(Ações!$P2436-Table_1[[#This Row],[CAGR LUCRO 5A]]),0)</f>
        <v>0</v>
      </c>
      <c r="I2436" s="48">
        <f>IF(Ações!$S2436&lt;0,"",Ações!$O2436*(1+Ações!$S2436))</f>
        <v>0</v>
      </c>
      <c r="J2436" s="49">
        <f>IFERROR(IF(Ações!$B2436="","",(VLOOKUP(Table_1[[#This Row],[AÇÕES]],'Dados Status Invest STOCKS'!A2422:AD3037,4)/Table_1[[#This Row],[LPA]]))/100,0)</f>
        <v>1.0126582278481013E-2</v>
      </c>
      <c r="K2436" s="64">
        <f>IFERROR(IF(Ações!$B2436="","",VLOOKUP(Table_1[[#This Row],[AÇÕES]],'Dados Status Invest STOCKS'!A2422:AD3037,2)),0)</f>
        <v>10.11</v>
      </c>
      <c r="L2436" s="65">
        <f>IFERROR(IF(Ações!$B2436="","",VLOOKUP(Table_1[[#This Row],[AÇÕES]],'Dados Status Invest STOCKS'!A2422:AD3037,3)/100),0)</f>
        <v>0</v>
      </c>
      <c r="M2436" s="66">
        <f>IFERROR(IF(Ações!$B2436="","",VLOOKUP(Table_1[[#This Row],[AÇÕES]],'Dados Status Invest STOCKS'!A2422:AD3037,28)),0)</f>
        <v>-3.16</v>
      </c>
      <c r="N2436" s="66">
        <f>IFERROR(IF(Ações!$B2436="","",VLOOKUP(Table_1[[#This Row],[AÇÕES]],'Dados Status Invest STOCKS'!A2422:AD3037,27)),0)</f>
        <v>5.54</v>
      </c>
      <c r="O2436" s="66">
        <f>IFERROR(IF(Ações!$L2436="","",Ações!$K2436*Ações!$L2436),0)</f>
        <v>0</v>
      </c>
      <c r="P2436" s="67">
        <f t="shared" si="37"/>
        <v>0.06</v>
      </c>
      <c r="Q2436" s="67">
        <f>IFERROR(Ações!$O2436/Ações!$M2436,0)</f>
        <v>0</v>
      </c>
      <c r="R2436" s="67">
        <f>IFERROR(IF(Ações!$B2436="","",VLOOKUP(Table_1[[#This Row],[AÇÕES]],'Dados Status Invest STOCKS'!A2422:AD3037,18)/100),0)</f>
        <v>-0.56999999999999995</v>
      </c>
      <c r="S2436" s="65">
        <f>IFERROR(IF(Ações!$B2436="","",VLOOKUP(Table_1[[#This Row],[AÇÕES]],'Dados Status Invest STOCKS'!A2422:AD3037,25)/100),0)</f>
        <v>0</v>
      </c>
      <c r="T2436" s="67">
        <f>(1-Ações!$Q2436)*Ações!$R2436</f>
        <v>-0.56999999999999995</v>
      </c>
      <c r="U2436" s="68">
        <f>IF(Ações!$S2436=0,Ações!$T2436,IF(Ações!$T2436=0,Ações!$S2436,AVERAGE(Ações!$S2436,Ações!$T2436)))</f>
        <v>-0.56999999999999995</v>
      </c>
    </row>
    <row r="2437" spans="2:21" ht="15" customHeight="1" x14ac:dyDescent="0.2">
      <c r="B2437" s="63" t="str">
        <f>IFERROR('Dados Status Invest STOCKS'!A2424,"-")</f>
        <v>IMV</v>
      </c>
      <c r="C2437" s="45">
        <f>IFERROR((Ações!$D2437-Ações!$K2437)/Ações!$D2437,0)</f>
        <v>0</v>
      </c>
      <c r="D2437" s="46">
        <f>(Ações!$O2437)/0.06</f>
        <v>0</v>
      </c>
      <c r="E2437" s="47">
        <f>IFERROR((Ações!$F2437-Ações!$K2437)/Ações!$F2437,0)</f>
        <v>0</v>
      </c>
      <c r="F2437" s="46" t="str">
        <f>IF(OR(Ações!$N2437&lt;0,Ações!$M2437&lt;0),"",(22.5*Ações!$M2437*Ações!$N2437)^0.5)</f>
        <v/>
      </c>
      <c r="G2437" s="47">
        <f>IFERROR((Ações!$H2437-Ações!$K2437)/Ações!$H2437,0)</f>
        <v>0</v>
      </c>
      <c r="H2437" s="48">
        <f>IFERROR(Ações!$I2437/(Ações!$P2437-Table_1[[#This Row],[CAGR LUCRO 5A]]),0)</f>
        <v>0</v>
      </c>
      <c r="I2437" s="48">
        <f>IF(Ações!$S2437&lt;0,"",Ações!$O2437*(1+Ações!$S2437))</f>
        <v>0</v>
      </c>
      <c r="J2437" s="49">
        <f>IFERROR(IF(Ações!$B2437="","",(VLOOKUP(Table_1[[#This Row],[AÇÕES]],'Dados Status Invest STOCKS'!A2423:AD3038,4)/Table_1[[#This Row],[LPA]]))/100,0)</f>
        <v>9.6764705882352933E-2</v>
      </c>
      <c r="K2437" s="64">
        <f>IFERROR(IF(Ações!$B2437="","",VLOOKUP(Table_1[[#This Row],[AÇÕES]],'Dados Status Invest STOCKS'!A2423:AD3038,2)),0)</f>
        <v>1.1200000000000001</v>
      </c>
      <c r="L2437" s="65">
        <f>IFERROR(IF(Ações!$B2437="","",VLOOKUP(Table_1[[#This Row],[AÇÕES]],'Dados Status Invest STOCKS'!A2423:AD3038,3)/100),0)</f>
        <v>0</v>
      </c>
      <c r="M2437" s="66">
        <f>IFERROR(IF(Ações!$B2437="","",VLOOKUP(Table_1[[#This Row],[AÇÕES]],'Dados Status Invest STOCKS'!A2423:AD3038,28)),0)</f>
        <v>-0.34</v>
      </c>
      <c r="N2437" s="66">
        <f>IFERROR(IF(Ações!$B2437="","",VLOOKUP(Table_1[[#This Row],[AÇÕES]],'Dados Status Invest STOCKS'!A2423:AD3038,27)),0)</f>
        <v>0.24</v>
      </c>
      <c r="O2437" s="66">
        <f>IFERROR(IF(Ações!$L2437="","",Ações!$K2437*Ações!$L2437),0)</f>
        <v>0</v>
      </c>
      <c r="P2437" s="67">
        <f t="shared" si="37"/>
        <v>0.06</v>
      </c>
      <c r="Q2437" s="67">
        <f>IFERROR(Ações!$O2437/Ações!$M2437,0)</f>
        <v>0</v>
      </c>
      <c r="R2437" s="67">
        <f>IFERROR(IF(Ações!$B2437="","",VLOOKUP(Table_1[[#This Row],[AÇÕES]],'Dados Status Invest STOCKS'!A2423:AD3038,18)/100),0)</f>
        <v>-1.4213</v>
      </c>
      <c r="S2437" s="65">
        <f>IFERROR(IF(Ações!$B2437="","",VLOOKUP(Table_1[[#This Row],[AÇÕES]],'Dados Status Invest STOCKS'!A2423:AD3038,25)/100),0)</f>
        <v>0</v>
      </c>
      <c r="T2437" s="67">
        <f>(1-Ações!$Q2437)*Ações!$R2437</f>
        <v>-1.4213</v>
      </c>
      <c r="U2437" s="68">
        <f>IF(Ações!$S2437=0,Ações!$T2437,IF(Ações!$T2437=0,Ações!$S2437,AVERAGE(Ações!$S2437,Ações!$T2437)))</f>
        <v>-1.4213</v>
      </c>
    </row>
    <row r="2438" spans="2:21" ht="15" customHeight="1" x14ac:dyDescent="0.2">
      <c r="B2438" s="63" t="str">
        <f>IFERROR('Dados Status Invest STOCKS'!A2425,"-")</f>
        <v>IMVT</v>
      </c>
      <c r="C2438" s="45">
        <f>IFERROR((Ações!$D2438-Ações!$K2438)/Ações!$D2438,0)</f>
        <v>0</v>
      </c>
      <c r="D2438" s="46">
        <f>(Ações!$O2438)/0.06</f>
        <v>0</v>
      </c>
      <c r="E2438" s="47">
        <f>IFERROR((Ações!$F2438-Ações!$K2438)/Ações!$F2438,0)</f>
        <v>0</v>
      </c>
      <c r="F2438" s="46" t="str">
        <f>IF(OR(Ações!$N2438&lt;0,Ações!$M2438&lt;0),"",(22.5*Ações!$M2438*Ações!$N2438)^0.5)</f>
        <v/>
      </c>
      <c r="G2438" s="47">
        <f>IFERROR((Ações!$H2438-Ações!$K2438)/Ações!$H2438,0)</f>
        <v>0</v>
      </c>
      <c r="H2438" s="48">
        <f>IFERROR(Ações!$I2438/(Ações!$P2438-Table_1[[#This Row],[CAGR LUCRO 5A]]),0)</f>
        <v>0</v>
      </c>
      <c r="I2438" s="48">
        <f>IF(Ações!$S2438&lt;0,"",Ações!$O2438*(1+Ações!$S2438))</f>
        <v>0</v>
      </c>
      <c r="J2438" s="49">
        <f>IFERROR(IF(Ações!$B2438="","",(VLOOKUP(Table_1[[#This Row],[AÇÕES]],'Dados Status Invest STOCKS'!A2424:AD3039,4)/Table_1[[#This Row],[LPA]]))/100,0)</f>
        <v>5.6126126126126129E-2</v>
      </c>
      <c r="K2438" s="64">
        <f>IFERROR(IF(Ações!$B2438="","",VLOOKUP(Table_1[[#This Row],[AÇÕES]],'Dados Status Invest STOCKS'!A2424:AD3039,2)),0)</f>
        <v>6.94</v>
      </c>
      <c r="L2438" s="65">
        <f>IFERROR(IF(Ações!$B2438="","",VLOOKUP(Table_1[[#This Row],[AÇÕES]],'Dados Status Invest STOCKS'!A2424:AD3039,3)/100),0)</f>
        <v>0</v>
      </c>
      <c r="M2438" s="66">
        <f>IFERROR(IF(Ações!$B2438="","",VLOOKUP(Table_1[[#This Row],[AÇÕES]],'Dados Status Invest STOCKS'!A2424:AD3039,28)),0)</f>
        <v>-1.1100000000000001</v>
      </c>
      <c r="N2438" s="66">
        <f>IFERROR(IF(Ações!$B2438="","",VLOOKUP(Table_1[[#This Row],[AÇÕES]],'Dados Status Invest STOCKS'!A2424:AD3039,27)),0)</f>
        <v>4.66</v>
      </c>
      <c r="O2438" s="66">
        <f>IFERROR(IF(Ações!$L2438="","",Ações!$K2438*Ações!$L2438),0)</f>
        <v>0</v>
      </c>
      <c r="P2438" s="67">
        <f t="shared" si="37"/>
        <v>0.06</v>
      </c>
      <c r="Q2438" s="67">
        <f>IFERROR(Ações!$O2438/Ações!$M2438,0)</f>
        <v>0</v>
      </c>
      <c r="R2438" s="67">
        <f>IFERROR(IF(Ações!$B2438="","",VLOOKUP(Table_1[[#This Row],[AÇÕES]],'Dados Status Invest STOCKS'!A2424:AD3039,18)/100),0)</f>
        <v>-0.23879999999999998</v>
      </c>
      <c r="S2438" s="65">
        <f>IFERROR(IF(Ações!$B2438="","",VLOOKUP(Table_1[[#This Row],[AÇÕES]],'Dados Status Invest STOCKS'!A2424:AD3039,25)/100),0)</f>
        <v>0</v>
      </c>
      <c r="T2438" s="67">
        <f>(1-Ações!$Q2438)*Ações!$R2438</f>
        <v>-0.23879999999999998</v>
      </c>
      <c r="U2438" s="68">
        <f>IF(Ações!$S2438=0,Ações!$T2438,IF(Ações!$T2438=0,Ações!$S2438,AVERAGE(Ações!$S2438,Ações!$T2438)))</f>
        <v>-0.23879999999999998</v>
      </c>
    </row>
    <row r="2439" spans="2:21" ht="15" customHeight="1" x14ac:dyDescent="0.2">
      <c r="B2439" s="63" t="str">
        <f>IFERROR('Dados Status Invest STOCKS'!A2426,"-")</f>
        <v>IMXI</v>
      </c>
      <c r="C2439" s="45">
        <f>IFERROR((Ações!$D2439-Ações!$K2439)/Ações!$D2439,0)</f>
        <v>0</v>
      </c>
      <c r="D2439" s="46">
        <f>(Ações!$O2439)/0.06</f>
        <v>0</v>
      </c>
      <c r="E2439" s="47">
        <f>IFERROR((Ações!$F2439-Ações!$K2439)/Ações!$F2439,0)</f>
        <v>-0.72634545733681943</v>
      </c>
      <c r="F2439" s="46">
        <f>IF(OR(Ações!$N2439&lt;0,Ações!$M2439&lt;0),"",(22.5*Ações!$M2439*Ações!$N2439)^0.5)</f>
        <v>9.2970963208950348</v>
      </c>
      <c r="G2439" s="47">
        <f>IFERROR((Ações!$H2439-Ações!$K2439)/Ações!$H2439,0)</f>
        <v>0</v>
      </c>
      <c r="H2439" s="48">
        <f>IFERROR(Ações!$I2439/(Ações!$P2439-Table_1[[#This Row],[CAGR LUCRO 5A]]),0)</f>
        <v>0</v>
      </c>
      <c r="I2439" s="48">
        <f>IF(Ações!$S2439&lt;0,"",Ações!$O2439*(1+Ações!$S2439))</f>
        <v>0</v>
      </c>
      <c r="J2439" s="49">
        <f>IFERROR(IF(Ações!$B2439="","",(VLOOKUP(Table_1[[#This Row],[AÇÕES]],'Dados Status Invest STOCKS'!A2425:AD3040,4)/Table_1[[#This Row],[LPA]]))/100,0)</f>
        <v>0.12767857142857142</v>
      </c>
      <c r="K2439" s="64">
        <f>IFERROR(IF(Ações!$B2439="","",VLOOKUP(Table_1[[#This Row],[AÇÕES]],'Dados Status Invest STOCKS'!A2425:AD3040,2)),0)</f>
        <v>16.05</v>
      </c>
      <c r="L2439" s="65">
        <f>IFERROR(IF(Ações!$B2439="","",VLOOKUP(Table_1[[#This Row],[AÇÕES]],'Dados Status Invest STOCKS'!A2425:AD3040,3)/100),0)</f>
        <v>0</v>
      </c>
      <c r="M2439" s="66">
        <f>IFERROR(IF(Ações!$B2439="","",VLOOKUP(Table_1[[#This Row],[AÇÕES]],'Dados Status Invest STOCKS'!A2425:AD3040,28)),0)</f>
        <v>1.1200000000000001</v>
      </c>
      <c r="N2439" s="66">
        <f>IFERROR(IF(Ações!$B2439="","",VLOOKUP(Table_1[[#This Row],[AÇÕES]],'Dados Status Invest STOCKS'!A2425:AD3040,27)),0)</f>
        <v>3.43</v>
      </c>
      <c r="O2439" s="66">
        <f>IFERROR(IF(Ações!$L2439="","",Ações!$K2439*Ações!$L2439),0)</f>
        <v>0</v>
      </c>
      <c r="P2439" s="67">
        <f t="shared" si="37"/>
        <v>0.06</v>
      </c>
      <c r="Q2439" s="67">
        <f>IFERROR(Ações!$O2439/Ações!$M2439,0)</f>
        <v>0</v>
      </c>
      <c r="R2439" s="67">
        <f>IFERROR(IF(Ações!$B2439="","",VLOOKUP(Table_1[[#This Row],[AÇÕES]],'Dados Status Invest STOCKS'!A2425:AD3040,18)/100),0)</f>
        <v>0.32740000000000002</v>
      </c>
      <c r="S2439" s="65">
        <f>IFERROR(IF(Ações!$B2439="","",VLOOKUP(Table_1[[#This Row],[AÇÕES]],'Dados Status Invest STOCKS'!A2425:AD3040,25)/100),0)</f>
        <v>0</v>
      </c>
      <c r="T2439" s="67">
        <f>(1-Ações!$Q2439)*Ações!$R2439</f>
        <v>0.32740000000000002</v>
      </c>
      <c r="U2439" s="68">
        <f>IF(Ações!$S2439=0,Ações!$T2439,IF(Ações!$T2439=0,Ações!$S2439,AVERAGE(Ações!$S2439,Ações!$T2439)))</f>
        <v>0.32740000000000002</v>
      </c>
    </row>
    <row r="2440" spans="2:21" ht="15" customHeight="1" x14ac:dyDescent="0.2">
      <c r="B2440" s="63" t="str">
        <f>IFERROR('Dados Status Invest STOCKS'!A2427,"-")</f>
        <v>INBK</v>
      </c>
      <c r="C2440" s="45">
        <f>IFERROR((Ações!$D2440-Ações!$K2440)/Ações!$D2440,0)</f>
        <v>-11.5</v>
      </c>
      <c r="D2440" s="46">
        <f>(Ações!$O2440)/0.06</f>
        <v>3.9912000000000001</v>
      </c>
      <c r="E2440" s="47">
        <f>IFERROR((Ações!$F2440-Ações!$K2440)/Ações!$F2440,0)</f>
        <v>0.21205317264254939</v>
      </c>
      <c r="F2440" s="46">
        <f>IF(OR(Ações!$N2440&lt;0,Ações!$M2440&lt;0),"",(22.5*Ações!$M2440*Ações!$N2440)^0.5)</f>
        <v>63.316455207157645</v>
      </c>
      <c r="G2440" s="47">
        <f>IFERROR((Ações!$H2440-Ações!$K2440)/Ações!$H2440,0)</f>
        <v>35.394034866624658</v>
      </c>
      <c r="H2440" s="48">
        <f>IFERROR(Ações!$I2440/(Ações!$P2440-Table_1[[#This Row],[CAGR LUCRO 5A]]),0)</f>
        <v>-1.4505422290076335</v>
      </c>
      <c r="I2440" s="48">
        <f>IF(Ações!$S2440&lt;0,"",Ações!$O2440*(1+Ações!$S2440))</f>
        <v>0.30403365119999998</v>
      </c>
      <c r="J2440" s="49">
        <f>IFERROR(IF(Ações!$B2440="","",(VLOOKUP(Table_1[[#This Row],[AÇÕES]],'Dados Status Invest STOCKS'!A2426:AD3041,4)/Table_1[[#This Row],[LPA]]))/100,0)</f>
        <v>2.2194092827004221E-2</v>
      </c>
      <c r="K2440" s="64">
        <f>IFERROR(IF(Ações!$B2440="","",VLOOKUP(Table_1[[#This Row],[AÇÕES]],'Dados Status Invest STOCKS'!A2426:AD3041,2)),0)</f>
        <v>49.89</v>
      </c>
      <c r="L2440" s="65">
        <f>IFERROR(IF(Ações!$B2440="","",VLOOKUP(Table_1[[#This Row],[AÇÕES]],'Dados Status Invest STOCKS'!A2426:AD3041,3)/100),0)</f>
        <v>4.7999999999999996E-3</v>
      </c>
      <c r="M2440" s="66">
        <f>IFERROR(IF(Ações!$B2440="","",VLOOKUP(Table_1[[#This Row],[AÇÕES]],'Dados Status Invest STOCKS'!A2426:AD3041,28)),0)</f>
        <v>4.74</v>
      </c>
      <c r="N2440" s="66">
        <f>IFERROR(IF(Ações!$B2440="","",VLOOKUP(Table_1[[#This Row],[AÇÕES]],'Dados Status Invest STOCKS'!A2426:AD3041,27)),0)</f>
        <v>37.590000000000003</v>
      </c>
      <c r="O2440" s="66">
        <f>IFERROR(IF(Ações!$L2440="","",Ações!$K2440*Ações!$L2440),0)</f>
        <v>0.23947199999999999</v>
      </c>
      <c r="P2440" s="67">
        <f t="shared" si="37"/>
        <v>0.06</v>
      </c>
      <c r="Q2440" s="67">
        <f>IFERROR(Ações!$O2440/Ações!$M2440,0)</f>
        <v>5.0521518987341765E-2</v>
      </c>
      <c r="R2440" s="67">
        <f>IFERROR(IF(Ações!$B2440="","",VLOOKUP(Table_1[[#This Row],[AÇÕES]],'Dados Status Invest STOCKS'!A2426:AD3041,18)/100),0)</f>
        <v>0.12609999999999999</v>
      </c>
      <c r="S2440" s="65">
        <f>IFERROR(IF(Ações!$B2440="","",VLOOKUP(Table_1[[#This Row],[AÇÕES]],'Dados Status Invest STOCKS'!A2426:AD3041,25)/100),0)</f>
        <v>0.26960000000000001</v>
      </c>
      <c r="T2440" s="67">
        <f>(1-Ações!$Q2440)*Ações!$R2440</f>
        <v>0.11972923645569619</v>
      </c>
      <c r="U2440" s="68">
        <f>IF(Ações!$S2440=0,Ações!$T2440,IF(Ações!$T2440=0,Ações!$S2440,AVERAGE(Ações!$S2440,Ações!$T2440)))</f>
        <v>0.19466461822784809</v>
      </c>
    </row>
    <row r="2441" spans="2:21" ht="15" customHeight="1" x14ac:dyDescent="0.2">
      <c r="B2441" s="63" t="str">
        <f>IFERROR('Dados Status Invest STOCKS'!A2428,"-")</f>
        <v>INBKL</v>
      </c>
      <c r="C2441" s="45">
        <f>IFERROR((Ações!$D2441-Ações!$K2441)/Ações!$D2441,0)</f>
        <v>-0.3452914798206278</v>
      </c>
      <c r="D2441" s="46">
        <f>(Ações!$O2441)/0.06</f>
        <v>18.769166666666667</v>
      </c>
      <c r="E2441" s="47">
        <f>IFERROR((Ações!$F2441-Ações!$K2441)/Ações!$F2441,0)</f>
        <v>0.60120951311333681</v>
      </c>
      <c r="F2441" s="46">
        <f>IF(OR(Ações!$N2441&lt;0,Ações!$M2441&lt;0),"",(22.5*Ações!$M2441*Ações!$N2441)^0.5)</f>
        <v>63.316455207157645</v>
      </c>
      <c r="G2441" s="47">
        <f>IFERROR((Ações!$H2441-Ações!$K2441)/Ações!$H2441,0)</f>
        <v>4.7016001650178998</v>
      </c>
      <c r="H2441" s="48">
        <f>IFERROR(Ações!$I2441/(Ações!$P2441-Table_1[[#This Row],[CAGR LUCRO 5A]]),0)</f>
        <v>-6.8213742366412218</v>
      </c>
      <c r="I2441" s="48">
        <f>IF(Ações!$S2441&lt;0,"",Ações!$O2441*(1+Ações!$S2441))</f>
        <v>1.4297600400000001</v>
      </c>
      <c r="J2441" s="49">
        <f>IFERROR(IF(Ações!$B2441="","",(VLOOKUP(Table_1[[#This Row],[AÇÕES]],'Dados Status Invest STOCKS'!A2427:AD3042,4)/Table_1[[#This Row],[LPA]]))/100,0)</f>
        <v>1.1223628691983123E-2</v>
      </c>
      <c r="K2441" s="64">
        <f>IFERROR(IF(Ações!$B2441="","",VLOOKUP(Table_1[[#This Row],[AÇÕES]],'Dados Status Invest STOCKS'!A2427:AD3042,2)),0)</f>
        <v>25.25</v>
      </c>
      <c r="L2441" s="65">
        <f>IFERROR(IF(Ações!$B2441="","",VLOOKUP(Table_1[[#This Row],[AÇÕES]],'Dados Status Invest STOCKS'!A2427:AD3042,3)/100),0)</f>
        <v>4.4600000000000001E-2</v>
      </c>
      <c r="M2441" s="66">
        <f>IFERROR(IF(Ações!$B2441="","",VLOOKUP(Table_1[[#This Row],[AÇÕES]],'Dados Status Invest STOCKS'!A2427:AD3042,28)),0)</f>
        <v>4.74</v>
      </c>
      <c r="N2441" s="66">
        <f>IFERROR(IF(Ações!$B2441="","",VLOOKUP(Table_1[[#This Row],[AÇÕES]],'Dados Status Invest STOCKS'!A2427:AD3042,27)),0)</f>
        <v>37.590000000000003</v>
      </c>
      <c r="O2441" s="66">
        <f>IFERROR(IF(Ações!$L2441="","",Ações!$K2441*Ações!$L2441),0)</f>
        <v>1.12615</v>
      </c>
      <c r="P2441" s="67">
        <f t="shared" si="37"/>
        <v>0.06</v>
      </c>
      <c r="Q2441" s="67">
        <f>IFERROR(Ações!$O2441/Ações!$M2441,0)</f>
        <v>0.237584388185654</v>
      </c>
      <c r="R2441" s="67">
        <f>IFERROR(IF(Ações!$B2441="","",VLOOKUP(Table_1[[#This Row],[AÇÕES]],'Dados Status Invest STOCKS'!A2427:AD3042,18)/100),0)</f>
        <v>0.12609999999999999</v>
      </c>
      <c r="S2441" s="65">
        <f>IFERROR(IF(Ações!$B2441="","",VLOOKUP(Table_1[[#This Row],[AÇÕES]],'Dados Status Invest STOCKS'!A2427:AD3042,25)/100),0)</f>
        <v>0.26960000000000001</v>
      </c>
      <c r="T2441" s="67">
        <f>(1-Ações!$Q2441)*Ações!$R2441</f>
        <v>9.6140608649789031E-2</v>
      </c>
      <c r="U2441" s="68">
        <f>IF(Ações!$S2441=0,Ações!$T2441,IF(Ações!$T2441=0,Ações!$S2441,AVERAGE(Ações!$S2441,Ações!$T2441)))</f>
        <v>0.18287030432489451</v>
      </c>
    </row>
    <row r="2442" spans="2:21" ht="15" customHeight="1" x14ac:dyDescent="0.2">
      <c r="B2442" s="63" t="str">
        <f>IFERROR('Dados Status Invest STOCKS'!A2429,"-")</f>
        <v>INBKZ</v>
      </c>
      <c r="C2442" s="45">
        <f>IFERROR((Ações!$D2442-Ações!$K2442)/Ações!$D2442,0)</f>
        <v>-8.403361344537643E-3</v>
      </c>
      <c r="D2442" s="46">
        <f>(Ações!$O2442)/0.06</f>
        <v>25.009833333333336</v>
      </c>
      <c r="E2442" s="47">
        <f>IFERROR((Ações!$F2442-Ações!$K2442)/Ações!$F2442,0)</f>
        <v>0.60168332359280607</v>
      </c>
      <c r="F2442" s="46">
        <f>IF(OR(Ações!$N2442&lt;0,Ações!$M2442&lt;0),"",(22.5*Ações!$M2442*Ações!$N2442)^0.5)</f>
        <v>63.316455207157645</v>
      </c>
      <c r="G2442" s="47">
        <f>IFERROR((Ações!$H2442-Ações!$K2442)/Ações!$H2442,0)</f>
        <v>3.7746448295764425</v>
      </c>
      <c r="H2442" s="48">
        <f>IFERROR(Ações!$I2442/(Ações!$P2442-Table_1[[#This Row],[CAGR LUCRO 5A]]),0)</f>
        <v>-9.0894516412213751</v>
      </c>
      <c r="I2442" s="48">
        <f>IF(Ações!$S2442&lt;0,"",Ações!$O2442*(1+Ações!$S2442))</f>
        <v>1.9051490640000002</v>
      </c>
      <c r="J2442" s="49">
        <f>IFERROR(IF(Ações!$B2442="","",(VLOOKUP(Table_1[[#This Row],[AÇÕES]],'Dados Status Invest STOCKS'!A2428:AD3043,4)/Table_1[[#This Row],[LPA]]))/100,0)</f>
        <v>1.1223628691983123E-2</v>
      </c>
      <c r="K2442" s="64">
        <f>IFERROR(IF(Ações!$B2442="","",VLOOKUP(Table_1[[#This Row],[AÇÕES]],'Dados Status Invest STOCKS'!A2428:AD3043,2)),0)</f>
        <v>25.22</v>
      </c>
      <c r="L2442" s="65">
        <f>IFERROR(IF(Ações!$B2442="","",VLOOKUP(Table_1[[#This Row],[AÇÕES]],'Dados Status Invest STOCKS'!A2428:AD3043,3)/100),0)</f>
        <v>5.9500000000000004E-2</v>
      </c>
      <c r="M2442" s="66">
        <f>IFERROR(IF(Ações!$B2442="","",VLOOKUP(Table_1[[#This Row],[AÇÕES]],'Dados Status Invest STOCKS'!A2428:AD3043,28)),0)</f>
        <v>4.74</v>
      </c>
      <c r="N2442" s="66">
        <f>IFERROR(IF(Ações!$B2442="","",VLOOKUP(Table_1[[#This Row],[AÇÕES]],'Dados Status Invest STOCKS'!A2428:AD3043,27)),0)</f>
        <v>37.590000000000003</v>
      </c>
      <c r="O2442" s="66">
        <f>IFERROR(IF(Ações!$L2442="","",Ações!$K2442*Ações!$L2442),0)</f>
        <v>1.5005900000000001</v>
      </c>
      <c r="P2442" s="67">
        <f t="shared" si="37"/>
        <v>0.06</v>
      </c>
      <c r="Q2442" s="67">
        <f>IFERROR(Ações!$O2442/Ações!$M2442,0)</f>
        <v>0.3165801687763713</v>
      </c>
      <c r="R2442" s="67">
        <f>IFERROR(IF(Ações!$B2442="","",VLOOKUP(Table_1[[#This Row],[AÇÕES]],'Dados Status Invest STOCKS'!A2428:AD3043,18)/100),0)</f>
        <v>0.12609999999999999</v>
      </c>
      <c r="S2442" s="65">
        <f>IFERROR(IF(Ações!$B2442="","",VLOOKUP(Table_1[[#This Row],[AÇÕES]],'Dados Status Invest STOCKS'!A2428:AD3043,25)/100),0)</f>
        <v>0.26960000000000001</v>
      </c>
      <c r="T2442" s="67">
        <f>(1-Ações!$Q2442)*Ações!$R2442</f>
        <v>8.6179240717299571E-2</v>
      </c>
      <c r="U2442" s="68">
        <f>IF(Ações!$S2442=0,Ações!$T2442,IF(Ações!$T2442=0,Ações!$S2442,AVERAGE(Ações!$S2442,Ações!$T2442)))</f>
        <v>0.1778896203586498</v>
      </c>
    </row>
    <row r="2443" spans="2:21" ht="15" customHeight="1" x14ac:dyDescent="0.2">
      <c r="B2443" s="63" t="str">
        <f>IFERROR('Dados Status Invest STOCKS'!A2430,"-")</f>
        <v>INBX</v>
      </c>
      <c r="C2443" s="45">
        <f>IFERROR((Ações!$D2443-Ações!$K2443)/Ações!$D2443,0)</f>
        <v>0</v>
      </c>
      <c r="D2443" s="46">
        <f>(Ações!$O2443)/0.06</f>
        <v>0</v>
      </c>
      <c r="E2443" s="47">
        <f>IFERROR((Ações!$F2443-Ações!$K2443)/Ações!$F2443,0)</f>
        <v>0</v>
      </c>
      <c r="F2443" s="46" t="str">
        <f>IF(OR(Ações!$N2443&lt;0,Ações!$M2443&lt;0),"",(22.5*Ações!$M2443*Ações!$N2443)^0.5)</f>
        <v/>
      </c>
      <c r="G2443" s="47">
        <f>IFERROR((Ações!$H2443-Ações!$K2443)/Ações!$H2443,0)</f>
        <v>0</v>
      </c>
      <c r="H2443" s="48">
        <f>IFERROR(Ações!$I2443/(Ações!$P2443-Table_1[[#This Row],[CAGR LUCRO 5A]]),0)</f>
        <v>0</v>
      </c>
      <c r="I2443" s="48">
        <f>IF(Ações!$S2443&lt;0,"",Ações!$O2443*(1+Ações!$S2443))</f>
        <v>0</v>
      </c>
      <c r="J2443" s="49">
        <f>IFERROR(IF(Ações!$B2443="","",(VLOOKUP(Table_1[[#This Row],[AÇÕES]],'Dados Status Invest STOCKS'!A2429:AD3044,4)/Table_1[[#This Row],[LPA]]))/100,0)</f>
        <v>6.0922330097087384E-2</v>
      </c>
      <c r="K2443" s="64">
        <f>IFERROR(IF(Ações!$B2443="","",VLOOKUP(Table_1[[#This Row],[AÇÕES]],'Dados Status Invest STOCKS'!A2429:AD3044,2)),0)</f>
        <v>25.87</v>
      </c>
      <c r="L2443" s="65">
        <f>IFERROR(IF(Ações!$B2443="","",VLOOKUP(Table_1[[#This Row],[AÇÕES]],'Dados Status Invest STOCKS'!A2429:AD3044,3)/100),0)</f>
        <v>0</v>
      </c>
      <c r="M2443" s="66">
        <f>IFERROR(IF(Ações!$B2443="","",VLOOKUP(Table_1[[#This Row],[AÇÕES]],'Dados Status Invest STOCKS'!A2429:AD3044,28)),0)</f>
        <v>-2.06</v>
      </c>
      <c r="N2443" s="66">
        <f>IFERROR(IF(Ações!$B2443="","",VLOOKUP(Table_1[[#This Row],[AÇÕES]],'Dados Status Invest STOCKS'!A2429:AD3044,27)),0)</f>
        <v>0.74</v>
      </c>
      <c r="O2443" s="66">
        <f>IFERROR(IF(Ações!$L2443="","",Ações!$K2443*Ações!$L2443),0)</f>
        <v>0</v>
      </c>
      <c r="P2443" s="67">
        <f t="shared" si="37"/>
        <v>0.06</v>
      </c>
      <c r="Q2443" s="67">
        <f>IFERROR(Ações!$O2443/Ações!$M2443,0)</f>
        <v>0</v>
      </c>
      <c r="R2443" s="67">
        <f>IFERROR(IF(Ações!$B2443="","",VLOOKUP(Table_1[[#This Row],[AÇÕES]],'Dados Status Invest STOCKS'!A2429:AD3044,18)/100),0)</f>
        <v>-2.7739999999999996</v>
      </c>
      <c r="S2443" s="65">
        <f>IFERROR(IF(Ações!$B2443="","",VLOOKUP(Table_1[[#This Row],[AÇÕES]],'Dados Status Invest STOCKS'!A2429:AD3044,25)/100),0)</f>
        <v>0</v>
      </c>
      <c r="T2443" s="67">
        <f>(1-Ações!$Q2443)*Ações!$R2443</f>
        <v>-2.7739999999999996</v>
      </c>
      <c r="U2443" s="68">
        <f>IF(Ações!$S2443=0,Ações!$T2443,IF(Ações!$T2443=0,Ações!$S2443,AVERAGE(Ações!$S2443,Ações!$T2443)))</f>
        <v>-2.7739999999999996</v>
      </c>
    </row>
    <row r="2444" spans="2:21" ht="15" customHeight="1" x14ac:dyDescent="0.2">
      <c r="B2444" s="63" t="str">
        <f>IFERROR('Dados Status Invest STOCKS'!A2431,"-")</f>
        <v>INCY</v>
      </c>
      <c r="C2444" s="45">
        <f>IFERROR((Ações!$D2444-Ações!$K2444)/Ações!$D2444,0)</f>
        <v>0</v>
      </c>
      <c r="D2444" s="46">
        <f>(Ações!$O2444)/0.06</f>
        <v>0</v>
      </c>
      <c r="E2444" s="47">
        <f>IFERROR((Ações!$F2444-Ações!$K2444)/Ações!$F2444,0)</f>
        <v>-1.7047008757800013</v>
      </c>
      <c r="F2444" s="46">
        <f>IF(OR(Ações!$N2444&lt;0,Ações!$M2444&lt;0),"",(22.5*Ações!$M2444*Ações!$N2444)^0.5)</f>
        <v>27.855205976621317</v>
      </c>
      <c r="G2444" s="47">
        <f>IFERROR((Ações!$H2444-Ações!$K2444)/Ações!$H2444,0)</f>
        <v>0</v>
      </c>
      <c r="H2444" s="48">
        <f>IFERROR(Ações!$I2444/(Ações!$P2444-Table_1[[#This Row],[CAGR LUCRO 5A]]),0)</f>
        <v>0</v>
      </c>
      <c r="I2444" s="48">
        <f>IF(Ações!$S2444&lt;0,"",Ações!$O2444*(1+Ações!$S2444))</f>
        <v>0</v>
      </c>
      <c r="J2444" s="49">
        <f>IFERROR(IF(Ações!$B2444="","",(VLOOKUP(Table_1[[#This Row],[AÇÕES]],'Dados Status Invest STOCKS'!A2430:AD3045,4)/Table_1[[#This Row],[LPA]]))/100,0)</f>
        <v>0.12863636363636363</v>
      </c>
      <c r="K2444" s="64">
        <f>IFERROR(IF(Ações!$B2444="","",VLOOKUP(Table_1[[#This Row],[AÇÕES]],'Dados Status Invest STOCKS'!A2430:AD3045,2)),0)</f>
        <v>75.34</v>
      </c>
      <c r="L2444" s="65">
        <f>IFERROR(IF(Ações!$B2444="","",VLOOKUP(Table_1[[#This Row],[AÇÕES]],'Dados Status Invest STOCKS'!A2430:AD3045,3)/100),0)</f>
        <v>0</v>
      </c>
      <c r="M2444" s="66">
        <f>IFERROR(IF(Ações!$B2444="","",VLOOKUP(Table_1[[#This Row],[AÇÕES]],'Dados Status Invest STOCKS'!A2430:AD3045,28)),0)</f>
        <v>2.42</v>
      </c>
      <c r="N2444" s="66">
        <f>IFERROR(IF(Ações!$B2444="","",VLOOKUP(Table_1[[#This Row],[AÇÕES]],'Dados Status Invest STOCKS'!A2430:AD3045,27)),0)</f>
        <v>14.25</v>
      </c>
      <c r="O2444" s="66">
        <f>IFERROR(IF(Ações!$L2444="","",Ações!$K2444*Ações!$L2444),0)</f>
        <v>0</v>
      </c>
      <c r="P2444" s="67">
        <f t="shared" si="37"/>
        <v>0.06</v>
      </c>
      <c r="Q2444" s="67">
        <f>IFERROR(Ações!$O2444/Ações!$M2444,0)</f>
        <v>0</v>
      </c>
      <c r="R2444" s="67">
        <f>IFERROR(IF(Ações!$B2444="","",VLOOKUP(Table_1[[#This Row],[AÇÕES]],'Dados Status Invest STOCKS'!A2430:AD3045,18)/100),0)</f>
        <v>0.16980000000000001</v>
      </c>
      <c r="S2444" s="65">
        <f>IFERROR(IF(Ações!$B2444="","",VLOOKUP(Table_1[[#This Row],[AÇÕES]],'Dados Status Invest STOCKS'!A2430:AD3045,25)/100),0)</f>
        <v>0</v>
      </c>
      <c r="T2444" s="67">
        <f>(1-Ações!$Q2444)*Ações!$R2444</f>
        <v>0.16980000000000001</v>
      </c>
      <c r="U2444" s="68">
        <f>IF(Ações!$S2444=0,Ações!$T2444,IF(Ações!$T2444=0,Ações!$S2444,AVERAGE(Ações!$S2444,Ações!$T2444)))</f>
        <v>0.16980000000000001</v>
      </c>
    </row>
    <row r="2445" spans="2:21" ht="15" customHeight="1" x14ac:dyDescent="0.2">
      <c r="B2445" s="63" t="str">
        <f>IFERROR('Dados Status Invest STOCKS'!A2432,"-")</f>
        <v>INDB</v>
      </c>
      <c r="C2445" s="45">
        <f>IFERROR((Ações!$D2445-Ações!$K2445)/Ações!$D2445,0)</f>
        <v>-1.6086956521739133</v>
      </c>
      <c r="D2445" s="46">
        <f>(Ações!$O2445)/0.06</f>
        <v>32.012166666666666</v>
      </c>
      <c r="E2445" s="47">
        <f>IFERROR((Ações!$F2445-Ações!$K2445)/Ações!$F2445,0)</f>
        <v>-0.60374635162139345</v>
      </c>
      <c r="F2445" s="46">
        <f>IF(OR(Ações!$N2445&lt;0,Ações!$M2445&lt;0),"",(22.5*Ações!$M2445*Ações!$N2445)^0.5)</f>
        <v>52.071825395313347</v>
      </c>
      <c r="G2445" s="47">
        <f>IFERROR((Ações!$H2445-Ações!$K2445)/Ações!$H2445,0)</f>
        <v>3.7941537705723416</v>
      </c>
      <c r="H2445" s="48">
        <f>IFERROR(Ações!$I2445/(Ações!$P2445-Table_1[[#This Row],[CAGR LUCRO 5A]]),0)</f>
        <v>-29.887403076923075</v>
      </c>
      <c r="I2445" s="48">
        <f>IF(Ações!$S2445&lt;0,"",Ações!$O2445*(1+Ações!$S2445))</f>
        <v>2.175802944</v>
      </c>
      <c r="J2445" s="49">
        <f>IFERROR(IF(Ações!$B2445="","",(VLOOKUP(Table_1[[#This Row],[AÇÕES]],'Dados Status Invest STOCKS'!A2431:AD3046,4)/Table_1[[#This Row],[LPA]]))/100,0)</f>
        <v>7.9046153846153849E-2</v>
      </c>
      <c r="K2445" s="64">
        <f>IFERROR(IF(Ações!$B2445="","",VLOOKUP(Table_1[[#This Row],[AÇÕES]],'Dados Status Invest STOCKS'!A2431:AD3046,2)),0)</f>
        <v>83.51</v>
      </c>
      <c r="L2445" s="65">
        <f>IFERROR(IF(Ações!$B2445="","",VLOOKUP(Table_1[[#This Row],[AÇÕES]],'Dados Status Invest STOCKS'!A2431:AD3046,3)/100),0)</f>
        <v>2.3E-2</v>
      </c>
      <c r="M2445" s="66">
        <f>IFERROR(IF(Ações!$B2445="","",VLOOKUP(Table_1[[#This Row],[AÇÕES]],'Dados Status Invest STOCKS'!A2431:AD3046,28)),0)</f>
        <v>3.25</v>
      </c>
      <c r="N2445" s="66">
        <f>IFERROR(IF(Ações!$B2445="","",VLOOKUP(Table_1[[#This Row],[AÇÕES]],'Dados Status Invest STOCKS'!A2431:AD3046,27)),0)</f>
        <v>37.08</v>
      </c>
      <c r="O2445" s="66">
        <f>IFERROR(IF(Ações!$L2445="","",Ações!$K2445*Ações!$L2445),0)</f>
        <v>1.92073</v>
      </c>
      <c r="P2445" s="67">
        <f t="shared" si="37"/>
        <v>0.06</v>
      </c>
      <c r="Q2445" s="67">
        <f>IFERROR(Ações!$O2445/Ações!$M2445,0)</f>
        <v>0.5909938461538462</v>
      </c>
      <c r="R2445" s="67">
        <f>IFERROR(IF(Ações!$B2445="","",VLOOKUP(Table_1[[#This Row],[AÇÕES]],'Dados Status Invest STOCKS'!A2431:AD3046,18)/100),0)</f>
        <v>8.77E-2</v>
      </c>
      <c r="S2445" s="65">
        <f>IFERROR(IF(Ações!$B2445="","",VLOOKUP(Table_1[[#This Row],[AÇÕES]],'Dados Status Invest STOCKS'!A2431:AD3046,25)/100),0)</f>
        <v>0.1328</v>
      </c>
      <c r="T2445" s="67">
        <f>(1-Ações!$Q2445)*Ações!$R2445</f>
        <v>3.5869839692307691E-2</v>
      </c>
      <c r="U2445" s="68">
        <f>IF(Ações!$S2445=0,Ações!$T2445,IF(Ações!$T2445=0,Ações!$S2445,AVERAGE(Ações!$S2445,Ações!$T2445)))</f>
        <v>8.433491984615385E-2</v>
      </c>
    </row>
    <row r="2446" spans="2:21" ht="15" customHeight="1" x14ac:dyDescent="0.2">
      <c r="B2446" s="63" t="str">
        <f>IFERROR('Dados Status Invest STOCKS'!A2433,"-")</f>
        <v>INFI</v>
      </c>
      <c r="C2446" s="45">
        <f>IFERROR((Ações!$D2446-Ações!$K2446)/Ações!$D2446,0)</f>
        <v>0</v>
      </c>
      <c r="D2446" s="46">
        <f>(Ações!$O2446)/0.06</f>
        <v>0</v>
      </c>
      <c r="E2446" s="47">
        <f>IFERROR((Ações!$F2446-Ações!$K2446)/Ações!$F2446,0)</f>
        <v>0</v>
      </c>
      <c r="F2446" s="46" t="str">
        <f>IF(OR(Ações!$N2446&lt;0,Ações!$M2446&lt;0),"",(22.5*Ações!$M2446*Ações!$N2446)^0.5)</f>
        <v/>
      </c>
      <c r="G2446" s="47">
        <f>IFERROR((Ações!$H2446-Ações!$K2446)/Ações!$H2446,0)</f>
        <v>0</v>
      </c>
      <c r="H2446" s="48">
        <f>IFERROR(Ações!$I2446/(Ações!$P2446-Table_1[[#This Row],[CAGR LUCRO 5A]]),0)</f>
        <v>0</v>
      </c>
      <c r="I2446" s="48">
        <f>IF(Ações!$S2446&lt;0,"",Ações!$O2446*(1+Ações!$S2446))</f>
        <v>0</v>
      </c>
      <c r="J2446" s="49">
        <f>IFERROR(IF(Ações!$B2446="","",(VLOOKUP(Table_1[[#This Row],[AÇÕES]],'Dados Status Invest STOCKS'!A2432:AD3047,4)/Table_1[[#This Row],[LPA]]))/100,0)</f>
        <v>4.8000000000000001E-2</v>
      </c>
      <c r="K2446" s="64">
        <f>IFERROR(IF(Ações!$B2446="","",VLOOKUP(Table_1[[#This Row],[AÇÕES]],'Dados Status Invest STOCKS'!A2432:AD3047,2)),0)</f>
        <v>1.19</v>
      </c>
      <c r="L2446" s="65">
        <f>IFERROR(IF(Ações!$B2446="","",VLOOKUP(Table_1[[#This Row],[AÇÕES]],'Dados Status Invest STOCKS'!A2432:AD3047,3)/100),0)</f>
        <v>0</v>
      </c>
      <c r="M2446" s="66">
        <f>IFERROR(IF(Ações!$B2446="","",VLOOKUP(Table_1[[#This Row],[AÇÕES]],'Dados Status Invest STOCKS'!A2432:AD3047,28)),0)</f>
        <v>-0.5</v>
      </c>
      <c r="N2446" s="66">
        <f>IFERROR(IF(Ações!$B2446="","",VLOOKUP(Table_1[[#This Row],[AÇÕES]],'Dados Status Invest STOCKS'!A2432:AD3047,27)),0)</f>
        <v>0.36</v>
      </c>
      <c r="O2446" s="66">
        <f>IFERROR(IF(Ações!$L2446="","",Ações!$K2446*Ações!$L2446),0)</f>
        <v>0</v>
      </c>
      <c r="P2446" s="67">
        <f t="shared" si="37"/>
        <v>0.06</v>
      </c>
      <c r="Q2446" s="67">
        <f>IFERROR(Ações!$O2446/Ações!$M2446,0)</f>
        <v>0</v>
      </c>
      <c r="R2446" s="67">
        <f>IFERROR(IF(Ações!$B2446="","",VLOOKUP(Table_1[[#This Row],[AÇÕES]],'Dados Status Invest STOCKS'!A2432:AD3047,18)/100),0)</f>
        <v>-1.3754</v>
      </c>
      <c r="S2446" s="65">
        <f>IFERROR(IF(Ações!$B2446="","",VLOOKUP(Table_1[[#This Row],[AÇÕES]],'Dados Status Invest STOCKS'!A2432:AD3047,25)/100),0)</f>
        <v>0</v>
      </c>
      <c r="T2446" s="67">
        <f>(1-Ações!$Q2446)*Ações!$R2446</f>
        <v>-1.3754</v>
      </c>
      <c r="U2446" s="68">
        <f>IF(Ações!$S2446=0,Ações!$T2446,IF(Ações!$T2446=0,Ações!$S2446,AVERAGE(Ações!$S2446,Ações!$T2446)))</f>
        <v>-1.3754</v>
      </c>
    </row>
    <row r="2447" spans="2:21" ht="15" customHeight="1" x14ac:dyDescent="0.2">
      <c r="B2447" s="63" t="str">
        <f>IFERROR('Dados Status Invest STOCKS'!A2434,"-")</f>
        <v>INFN</v>
      </c>
      <c r="C2447" s="45">
        <f>IFERROR((Ações!$D2447-Ações!$K2447)/Ações!$D2447,0)</f>
        <v>0</v>
      </c>
      <c r="D2447" s="46">
        <f>(Ações!$O2447)/0.06</f>
        <v>0</v>
      </c>
      <c r="E2447" s="47">
        <f>IFERROR((Ações!$F2447-Ações!$K2447)/Ações!$F2447,0)</f>
        <v>0</v>
      </c>
      <c r="F2447" s="46" t="str">
        <f>IF(OR(Ações!$N2447&lt;0,Ações!$M2447&lt;0),"",(22.5*Ações!$M2447*Ações!$N2447)^0.5)</f>
        <v/>
      </c>
      <c r="G2447" s="47">
        <f>IFERROR((Ações!$H2447-Ações!$K2447)/Ações!$H2447,0)</f>
        <v>0</v>
      </c>
      <c r="H2447" s="48">
        <f>IFERROR(Ações!$I2447/(Ações!$P2447-Table_1[[#This Row],[CAGR LUCRO 5A]]),0)</f>
        <v>0</v>
      </c>
      <c r="I2447" s="48">
        <f>IF(Ações!$S2447&lt;0,"",Ações!$O2447*(1+Ações!$S2447))</f>
        <v>0</v>
      </c>
      <c r="J2447" s="49">
        <f>IFERROR(IF(Ações!$B2447="","",(VLOOKUP(Table_1[[#This Row],[AÇÕES]],'Dados Status Invest STOCKS'!A2433:AD3048,4)/Table_1[[#This Row],[LPA]]))/100,0)</f>
        <v>0.17499999999999999</v>
      </c>
      <c r="K2447" s="64">
        <f>IFERROR(IF(Ações!$B2447="","",VLOOKUP(Table_1[[#This Row],[AÇÕES]],'Dados Status Invest STOCKS'!A2433:AD3048,2)),0)</f>
        <v>8.58</v>
      </c>
      <c r="L2447" s="65">
        <f>IFERROR(IF(Ações!$B2447="","",VLOOKUP(Table_1[[#This Row],[AÇÕES]],'Dados Status Invest STOCKS'!A2433:AD3048,3)/100),0)</f>
        <v>0</v>
      </c>
      <c r="M2447" s="66">
        <f>IFERROR(IF(Ações!$B2447="","",VLOOKUP(Table_1[[#This Row],[AÇÕES]],'Dados Status Invest STOCKS'!A2433:AD3048,28)),0)</f>
        <v>-0.7</v>
      </c>
      <c r="N2447" s="66">
        <f>IFERROR(IF(Ações!$B2447="","",VLOOKUP(Table_1[[#This Row],[AÇÕES]],'Dados Status Invest STOCKS'!A2433:AD3048,27)),0)</f>
        <v>1.61</v>
      </c>
      <c r="O2447" s="66">
        <f>IFERROR(IF(Ações!$L2447="","",Ações!$K2447*Ações!$L2447),0)</f>
        <v>0</v>
      </c>
      <c r="P2447" s="67">
        <f t="shared" ref="P2447:P2510" si="38">$U$6</f>
        <v>0.06</v>
      </c>
      <c r="Q2447" s="67">
        <f>IFERROR(Ações!$O2447/Ações!$M2447,0)</f>
        <v>0</v>
      </c>
      <c r="R2447" s="67">
        <f>IFERROR(IF(Ações!$B2447="","",VLOOKUP(Table_1[[#This Row],[AÇÕES]],'Dados Status Invest STOCKS'!A2433:AD3048,18)/100),0)</f>
        <v>-0.43390000000000001</v>
      </c>
      <c r="S2447" s="65">
        <f>IFERROR(IF(Ações!$B2447="","",VLOOKUP(Table_1[[#This Row],[AÇÕES]],'Dados Status Invest STOCKS'!A2433:AD3048,25)/100),0)</f>
        <v>0</v>
      </c>
      <c r="T2447" s="67">
        <f>(1-Ações!$Q2447)*Ações!$R2447</f>
        <v>-0.43390000000000001</v>
      </c>
      <c r="U2447" s="68">
        <f>IF(Ações!$S2447=0,Ações!$T2447,IF(Ações!$T2447=0,Ações!$S2447,AVERAGE(Ações!$S2447,Ações!$T2447)))</f>
        <v>-0.43390000000000001</v>
      </c>
    </row>
    <row r="2448" spans="2:21" ht="15" customHeight="1" x14ac:dyDescent="0.2">
      <c r="B2448" s="63" t="str">
        <f>IFERROR('Dados Status Invest STOCKS'!A2435,"-")</f>
        <v>INFO</v>
      </c>
      <c r="C2448" s="45">
        <f>IFERROR((Ações!$D2448-Ações!$K2448)/Ações!$D2448,0)</f>
        <v>-7.8235294117647047</v>
      </c>
      <c r="D2448" s="46">
        <f>(Ações!$O2448)/0.06</f>
        <v>13.356333333333334</v>
      </c>
      <c r="E2448" s="47">
        <f>IFERROR((Ações!$F2448-Ações!$K2448)/Ações!$F2448,0)</f>
        <v>-3.2095111780247585</v>
      </c>
      <c r="F2448" s="46">
        <f>IF(OR(Ações!$N2448&lt;0,Ações!$M2448&lt;0),"",(22.5*Ações!$M2448*Ações!$N2448)^0.5)</f>
        <v>27.996124731826725</v>
      </c>
      <c r="G2448" s="47">
        <f>IFERROR((Ações!$H2448-Ações!$K2448)/Ações!$H2448,0)</f>
        <v>27.574704700244606</v>
      </c>
      <c r="H2448" s="48">
        <f>IFERROR(Ações!$I2448/(Ações!$P2448-Table_1[[#This Row],[CAGR LUCRO 5A]]),0)</f>
        <v>-4.4346682805816933</v>
      </c>
      <c r="I2448" s="48">
        <f>IF(Ações!$S2448&lt;0,"",Ações!$O2448*(1+Ações!$S2448))</f>
        <v>1.036825444</v>
      </c>
      <c r="J2448" s="49">
        <f>IFERROR(IF(Ações!$B2448="","",(VLOOKUP(Table_1[[#This Row],[AÇÕES]],'Dados Status Invest STOCKS'!A2434:AD3049,4)/Table_1[[#This Row],[LPA]]))/100,0)</f>
        <v>0.48544871794871797</v>
      </c>
      <c r="K2448" s="64">
        <f>IFERROR(IF(Ações!$B2448="","",VLOOKUP(Table_1[[#This Row],[AÇÕES]],'Dados Status Invest STOCKS'!A2434:AD3049,2)),0)</f>
        <v>117.85</v>
      </c>
      <c r="L2448" s="65">
        <f>IFERROR(IF(Ações!$B2448="","",VLOOKUP(Table_1[[#This Row],[AÇÕES]],'Dados Status Invest STOCKS'!A2434:AD3049,3)/100),0)</f>
        <v>6.8000000000000005E-3</v>
      </c>
      <c r="M2448" s="66">
        <f>IFERROR(IF(Ações!$B2448="","",VLOOKUP(Table_1[[#This Row],[AÇÕES]],'Dados Status Invest STOCKS'!A2434:AD3049,28)),0)</f>
        <v>1.56</v>
      </c>
      <c r="N2448" s="66">
        <f>IFERROR(IF(Ações!$B2448="","",VLOOKUP(Table_1[[#This Row],[AÇÕES]],'Dados Status Invest STOCKS'!A2434:AD3049,27)),0)</f>
        <v>22.33</v>
      </c>
      <c r="O2448" s="66">
        <f>IFERROR(IF(Ações!$L2448="","",Ações!$K2448*Ações!$L2448),0)</f>
        <v>0.80137999999999998</v>
      </c>
      <c r="P2448" s="67">
        <f t="shared" si="38"/>
        <v>0.06</v>
      </c>
      <c r="Q2448" s="67">
        <f>IFERROR(Ações!$O2448/Ações!$M2448,0)</f>
        <v>0.51370512820512815</v>
      </c>
      <c r="R2448" s="67">
        <f>IFERROR(IF(Ações!$B2448="","",VLOOKUP(Table_1[[#This Row],[AÇÕES]],'Dados Status Invest STOCKS'!A2434:AD3049,18)/100),0)</f>
        <v>6.9699999999999998E-2</v>
      </c>
      <c r="S2448" s="65">
        <f>IFERROR(IF(Ações!$B2448="","",VLOOKUP(Table_1[[#This Row],[AÇÕES]],'Dados Status Invest STOCKS'!A2434:AD3049,25)/100),0)</f>
        <v>0.29380000000000001</v>
      </c>
      <c r="T2448" s="67">
        <f>(1-Ações!$Q2448)*Ações!$R2448</f>
        <v>3.389475256410257E-2</v>
      </c>
      <c r="U2448" s="68">
        <f>IF(Ações!$S2448=0,Ações!$T2448,IF(Ações!$T2448=0,Ações!$S2448,AVERAGE(Ações!$S2448,Ações!$T2448)))</f>
        <v>0.16384737628205129</v>
      </c>
    </row>
    <row r="2449" spans="2:21" ht="15" customHeight="1" x14ac:dyDescent="0.2">
      <c r="B2449" s="63" t="str">
        <f>IFERROR('Dados Status Invest STOCKS'!A2436,"-")</f>
        <v>INFY</v>
      </c>
      <c r="C2449" s="45">
        <f>IFERROR((Ações!$D2449-Ações!$K2449)/Ações!$D2449,0)</f>
        <v>-1.7027027027027022</v>
      </c>
      <c r="D2449" s="46">
        <f>(Ações!$O2449)/0.06</f>
        <v>8.4878000000000018</v>
      </c>
      <c r="E2449" s="47">
        <f>IFERROR((Ações!$F2449-Ações!$K2449)/Ações!$F2449,0)</f>
        <v>-2.9011574488457699</v>
      </c>
      <c r="F2449" s="46">
        <f>IF(OR(Ações!$N2449&lt;0,Ações!$M2449&lt;0),"",(22.5*Ações!$M2449*Ações!$N2449)^0.5)</f>
        <v>5.8803061144807751</v>
      </c>
      <c r="G2449" s="47">
        <f>IFERROR((Ações!$H2449-Ações!$K2449)/Ações!$H2449,0)</f>
        <v>0.58398844431406582</v>
      </c>
      <c r="H2449" s="48">
        <f>IFERROR(Ações!$I2449/(Ações!$P2449-Table_1[[#This Row],[CAGR LUCRO 5A]]),0)</f>
        <v>55.142699010309322</v>
      </c>
      <c r="I2449" s="48">
        <f>IF(Ações!$S2449&lt;0,"",Ações!$O2449*(1+Ações!$S2449))</f>
        <v>0.53488418040000008</v>
      </c>
      <c r="J2449" s="49">
        <f>IFERROR(IF(Ações!$B2449="","",(VLOOKUP(Table_1[[#This Row],[AÇÕES]],'Dados Status Invest STOCKS'!A2435:AD3050,4)/Table_1[[#This Row],[LPA]]))/100,0)</f>
        <v>0.49808823529411755</v>
      </c>
      <c r="K2449" s="64">
        <f>IFERROR(IF(Ações!$B2449="","",VLOOKUP(Table_1[[#This Row],[AÇÕES]],'Dados Status Invest STOCKS'!A2435:AD3050,2)),0)</f>
        <v>22.94</v>
      </c>
      <c r="L2449" s="65">
        <f>IFERROR(IF(Ações!$B2449="","",VLOOKUP(Table_1[[#This Row],[AÇÕES]],'Dados Status Invest STOCKS'!A2435:AD3050,3)/100),0)</f>
        <v>2.2200000000000001E-2</v>
      </c>
      <c r="M2449" s="66">
        <f>IFERROR(IF(Ações!$B2449="","",VLOOKUP(Table_1[[#This Row],[AÇÕES]],'Dados Status Invest STOCKS'!A2435:AD3050,28)),0)</f>
        <v>0.68</v>
      </c>
      <c r="N2449" s="66">
        <f>IFERROR(IF(Ações!$B2449="","",VLOOKUP(Table_1[[#This Row],[AÇÕES]],'Dados Status Invest STOCKS'!A2435:AD3050,27)),0)</f>
        <v>2.2599999999999998</v>
      </c>
      <c r="O2449" s="66">
        <f>IFERROR(IF(Ações!$L2449="","",Ações!$K2449*Ações!$L2449),0)</f>
        <v>0.50926800000000005</v>
      </c>
      <c r="P2449" s="67">
        <f t="shared" si="38"/>
        <v>0.06</v>
      </c>
      <c r="Q2449" s="67">
        <f>IFERROR(Ações!$O2449/Ações!$M2449,0)</f>
        <v>0.74892352941176477</v>
      </c>
      <c r="R2449" s="67">
        <f>IFERROR(IF(Ações!$B2449="","",VLOOKUP(Table_1[[#This Row],[AÇÕES]],'Dados Status Invest STOCKS'!A2435:AD3050,18)/100),0)</f>
        <v>0.29960000000000003</v>
      </c>
      <c r="S2449" s="65">
        <f>IFERROR(IF(Ações!$B2449="","",VLOOKUP(Table_1[[#This Row],[AÇÕES]],'Dados Status Invest STOCKS'!A2435:AD3050,25)/100),0)</f>
        <v>5.0300000000000004E-2</v>
      </c>
      <c r="T2449" s="67">
        <f>(1-Ações!$Q2449)*Ações!$R2449</f>
        <v>7.5222510588235286E-2</v>
      </c>
      <c r="U2449" s="68">
        <f>IF(Ações!$S2449=0,Ações!$T2449,IF(Ações!$T2449=0,Ações!$S2449,AVERAGE(Ações!$S2449,Ações!$T2449)))</f>
        <v>6.2761255294117649E-2</v>
      </c>
    </row>
    <row r="2450" spans="2:21" ht="15" customHeight="1" x14ac:dyDescent="0.2">
      <c r="B2450" s="63" t="str">
        <f>IFERROR('Dados Status Invest STOCKS'!A2437,"-")</f>
        <v>ING</v>
      </c>
      <c r="C2450" s="45">
        <f>IFERROR((Ações!$D2450-Ações!$K2450)/Ações!$D2450,0)</f>
        <v>-0.19999999999999987</v>
      </c>
      <c r="D2450" s="46">
        <f>(Ações!$O2450)/0.06</f>
        <v>11.950000000000001</v>
      </c>
      <c r="E2450" s="47">
        <f>IFERROR((Ações!$F2450-Ações!$K2450)/Ações!$F2450,0)</f>
        <v>0.33049379826787462</v>
      </c>
      <c r="F2450" s="46">
        <f>IF(OR(Ações!$N2450&lt;0,Ações!$M2450&lt;0),"",(22.5*Ações!$M2450*Ações!$N2450)^0.5)</f>
        <v>21.418770973144092</v>
      </c>
      <c r="G2450" s="47">
        <f>IFERROR((Ações!$H2450-Ações!$K2450)/Ações!$H2450,0)</f>
        <v>0</v>
      </c>
      <c r="H2450" s="48">
        <f>IFERROR(Ações!$I2450/(Ações!$P2450-Table_1[[#This Row],[CAGR LUCRO 5A]]),0)</f>
        <v>0</v>
      </c>
      <c r="I2450" s="48" t="str">
        <f>IF(Ações!$S2450&lt;0,"",Ações!$O2450*(1+Ações!$S2450))</f>
        <v/>
      </c>
      <c r="J2450" s="49">
        <f>IFERROR(IF(Ações!$B2450="","",(VLOOKUP(Table_1[[#This Row],[AÇÕES]],'Dados Status Invest STOCKS'!A2436:AD3051,4)/Table_1[[#This Row],[LPA]]))/100,0)</f>
        <v>0.10869565217391304</v>
      </c>
      <c r="K2450" s="64">
        <f>IFERROR(IF(Ações!$B2450="","",VLOOKUP(Table_1[[#This Row],[AÇÕES]],'Dados Status Invest STOCKS'!A2436:AD3051,2)),0)</f>
        <v>14.34</v>
      </c>
      <c r="L2450" s="65">
        <f>IFERROR(IF(Ações!$B2450="","",VLOOKUP(Table_1[[#This Row],[AÇÕES]],'Dados Status Invest STOCKS'!A2436:AD3051,3)/100),0)</f>
        <v>0.05</v>
      </c>
      <c r="M2450" s="66">
        <f>IFERROR(IF(Ações!$B2450="","",VLOOKUP(Table_1[[#This Row],[AÇÕES]],'Dados Status Invest STOCKS'!A2436:AD3051,28)),0)</f>
        <v>1.1499999999999999</v>
      </c>
      <c r="N2450" s="66">
        <f>IFERROR(IF(Ações!$B2450="","",VLOOKUP(Table_1[[#This Row],[AÇÕES]],'Dados Status Invest STOCKS'!A2436:AD3051,27)),0)</f>
        <v>17.73</v>
      </c>
      <c r="O2450" s="66">
        <f>IFERROR(IF(Ações!$L2450="","",Ações!$K2450*Ações!$L2450),0)</f>
        <v>0.71700000000000008</v>
      </c>
      <c r="P2450" s="67">
        <f t="shared" si="38"/>
        <v>0.06</v>
      </c>
      <c r="Q2450" s="67">
        <f>IFERROR(Ações!$O2450/Ações!$M2450,0)</f>
        <v>0.62347826086956537</v>
      </c>
      <c r="R2450" s="67">
        <f>IFERROR(IF(Ações!$B2450="","",VLOOKUP(Table_1[[#This Row],[AÇÕES]],'Dados Status Invest STOCKS'!A2436:AD3051,18)/100),0)</f>
        <v>6.4699999999999994E-2</v>
      </c>
      <c r="S2450" s="65">
        <f>IFERROR(IF(Ações!$B2450="","",VLOOKUP(Table_1[[#This Row],[AÇÕES]],'Dados Status Invest STOCKS'!A2436:AD3051,25)/100),0)</f>
        <v>-0.1245</v>
      </c>
      <c r="T2450" s="67">
        <f>(1-Ações!$Q2450)*Ações!$R2450</f>
        <v>2.4360956521739117E-2</v>
      </c>
      <c r="U2450" s="68">
        <f>IF(Ações!$S2450=0,Ações!$T2450,IF(Ações!$T2450=0,Ações!$S2450,AVERAGE(Ações!$S2450,Ações!$T2450)))</f>
        <v>-5.0069521739130443E-2</v>
      </c>
    </row>
    <row r="2451" spans="2:21" ht="15" customHeight="1" x14ac:dyDescent="0.2">
      <c r="B2451" s="63" t="str">
        <f>IFERROR('Dados Status Invest STOCKS'!A2438,"-")</f>
        <v>INGN</v>
      </c>
      <c r="C2451" s="45">
        <f>IFERROR((Ações!$D2451-Ações!$K2451)/Ações!$D2451,0)</f>
        <v>0</v>
      </c>
      <c r="D2451" s="46">
        <f>(Ações!$O2451)/0.06</f>
        <v>0</v>
      </c>
      <c r="E2451" s="47">
        <f>IFERROR((Ações!$F2451-Ações!$K2451)/Ações!$F2451,0)</f>
        <v>-1.246516108404967</v>
      </c>
      <c r="F2451" s="46">
        <f>IF(OR(Ações!$N2451&lt;0,Ações!$M2451&lt;0),"",(22.5*Ações!$M2451*Ações!$N2451)^0.5)</f>
        <v>13.910427743243556</v>
      </c>
      <c r="G2451" s="47">
        <f>IFERROR((Ações!$H2451-Ações!$K2451)/Ações!$H2451,0)</f>
        <v>0</v>
      </c>
      <c r="H2451" s="48">
        <f>IFERROR(Ações!$I2451/(Ações!$P2451-Table_1[[#This Row],[CAGR LUCRO 5A]]),0)</f>
        <v>0</v>
      </c>
      <c r="I2451" s="48">
        <f>IF(Ações!$S2451&lt;0,"",Ações!$O2451*(1+Ações!$S2451))</f>
        <v>0</v>
      </c>
      <c r="J2451" s="49">
        <f>IFERROR(IF(Ações!$B2451="","",(VLOOKUP(Table_1[[#This Row],[AÇÕES]],'Dados Status Invest STOCKS'!A2437:AD3052,4)/Table_1[[#This Row],[LPA]]))/100,0)</f>
        <v>1.2434000000000001</v>
      </c>
      <c r="K2451" s="64">
        <f>IFERROR(IF(Ações!$B2451="","",VLOOKUP(Table_1[[#This Row],[AÇÕES]],'Dados Status Invest STOCKS'!A2437:AD3052,2)),0)</f>
        <v>31.25</v>
      </c>
      <c r="L2451" s="65">
        <f>IFERROR(IF(Ações!$B2451="","",VLOOKUP(Table_1[[#This Row],[AÇÕES]],'Dados Status Invest STOCKS'!A2437:AD3052,3)/100),0)</f>
        <v>0</v>
      </c>
      <c r="M2451" s="66">
        <f>IFERROR(IF(Ações!$B2451="","",VLOOKUP(Table_1[[#This Row],[AÇÕES]],'Dados Status Invest STOCKS'!A2437:AD3052,28)),0)</f>
        <v>0.5</v>
      </c>
      <c r="N2451" s="66">
        <f>IFERROR(IF(Ações!$B2451="","",VLOOKUP(Table_1[[#This Row],[AÇÕES]],'Dados Status Invest STOCKS'!A2437:AD3052,27)),0)</f>
        <v>17.2</v>
      </c>
      <c r="O2451" s="66">
        <f>IFERROR(IF(Ações!$L2451="","",Ações!$K2451*Ações!$L2451),0)</f>
        <v>0</v>
      </c>
      <c r="P2451" s="67">
        <f t="shared" si="38"/>
        <v>0.06</v>
      </c>
      <c r="Q2451" s="67">
        <f>IFERROR(Ações!$O2451/Ações!$M2451,0)</f>
        <v>0</v>
      </c>
      <c r="R2451" s="67">
        <f>IFERROR(IF(Ações!$B2451="","",VLOOKUP(Table_1[[#This Row],[AÇÕES]],'Dados Status Invest STOCKS'!A2437:AD3052,18)/100),0)</f>
        <v>2.92E-2</v>
      </c>
      <c r="S2451" s="65">
        <f>IFERROR(IF(Ações!$B2451="","",VLOOKUP(Table_1[[#This Row],[AÇÕES]],'Dados Status Invest STOCKS'!A2437:AD3052,25)/100),0)</f>
        <v>0</v>
      </c>
      <c r="T2451" s="67">
        <f>(1-Ações!$Q2451)*Ações!$R2451</f>
        <v>2.92E-2</v>
      </c>
      <c r="U2451" s="68">
        <f>IF(Ações!$S2451=0,Ações!$T2451,IF(Ações!$T2451=0,Ações!$S2451,AVERAGE(Ações!$S2451,Ações!$T2451)))</f>
        <v>2.92E-2</v>
      </c>
    </row>
    <row r="2452" spans="2:21" ht="15" customHeight="1" x14ac:dyDescent="0.2">
      <c r="B2452" s="63" t="str">
        <f>IFERROR('Dados Status Invest STOCKS'!A2439,"-")</f>
        <v>INGR</v>
      </c>
      <c r="C2452" s="45">
        <f>IFERROR((Ações!$D2452-Ações!$K2452)/Ações!$D2452,0)</f>
        <v>-1.247191011235955</v>
      </c>
      <c r="D2452" s="46">
        <f>(Ações!$O2452)/0.06</f>
        <v>42.938049999999997</v>
      </c>
      <c r="E2452" s="47">
        <f>IFERROR((Ações!$F2452-Ações!$K2452)/Ações!$F2452,0)</f>
        <v>-0.89731892081381837</v>
      </c>
      <c r="F2452" s="46">
        <f>IF(OR(Ações!$N2452&lt;0,Ações!$M2452&lt;0),"",(22.5*Ações!$M2452*Ações!$N2452)^0.5)</f>
        <v>50.855973100511996</v>
      </c>
      <c r="G2452" s="47">
        <f>IFERROR((Ações!$H2452-Ações!$K2452)/Ações!$H2452,0)</f>
        <v>0</v>
      </c>
      <c r="H2452" s="48">
        <f>IFERROR(Ações!$I2452/(Ações!$P2452-Table_1[[#This Row],[CAGR LUCRO 5A]]),0)</f>
        <v>0</v>
      </c>
      <c r="I2452" s="48" t="str">
        <f>IF(Ações!$S2452&lt;0,"",Ações!$O2452*(1+Ações!$S2452))</f>
        <v/>
      </c>
      <c r="J2452" s="49">
        <f>IFERROR(IF(Ações!$B2452="","",(VLOOKUP(Table_1[[#This Row],[AÇÕES]],'Dados Status Invest STOCKS'!A2438:AD3053,4)/Table_1[[#This Row],[LPA]]))/100,0)</f>
        <v>0.15689516129032255</v>
      </c>
      <c r="K2452" s="64">
        <f>IFERROR(IF(Ações!$B2452="","",VLOOKUP(Table_1[[#This Row],[AÇÕES]],'Dados Status Invest STOCKS'!A2438:AD3053,2)),0)</f>
        <v>96.49</v>
      </c>
      <c r="L2452" s="65">
        <f>IFERROR(IF(Ações!$B2452="","",VLOOKUP(Table_1[[#This Row],[AÇÕES]],'Dados Status Invest STOCKS'!A2438:AD3053,3)/100),0)</f>
        <v>2.6699999999999998E-2</v>
      </c>
      <c r="M2452" s="66">
        <f>IFERROR(IF(Ações!$B2452="","",VLOOKUP(Table_1[[#This Row],[AÇÕES]],'Dados Status Invest STOCKS'!A2438:AD3053,28)),0)</f>
        <v>2.48</v>
      </c>
      <c r="N2452" s="66">
        <f>IFERROR(IF(Ações!$B2452="","",VLOOKUP(Table_1[[#This Row],[AÇÕES]],'Dados Status Invest STOCKS'!A2438:AD3053,27)),0)</f>
        <v>46.35</v>
      </c>
      <c r="O2452" s="66">
        <f>IFERROR(IF(Ações!$L2452="","",Ações!$K2452*Ações!$L2452),0)</f>
        <v>2.5762829999999997</v>
      </c>
      <c r="P2452" s="67">
        <f t="shared" si="38"/>
        <v>0.06</v>
      </c>
      <c r="Q2452" s="67">
        <f>IFERROR(Ações!$O2452/Ações!$M2452,0)</f>
        <v>1.0388237903225805</v>
      </c>
      <c r="R2452" s="67">
        <f>IFERROR(IF(Ações!$B2452="","",VLOOKUP(Table_1[[#This Row],[AÇÕES]],'Dados Status Invest STOCKS'!A2438:AD3053,18)/100),0)</f>
        <v>5.3499999999999999E-2</v>
      </c>
      <c r="S2452" s="65">
        <f>IFERROR(IF(Ações!$B2452="","",VLOOKUP(Table_1[[#This Row],[AÇÕES]],'Dados Status Invest STOCKS'!A2438:AD3053,25)/100),0)</f>
        <v>-2.8399999999999998E-2</v>
      </c>
      <c r="T2452" s="67">
        <f>(1-Ações!$Q2452)*Ações!$R2452</f>
        <v>-2.0770727822580588E-3</v>
      </c>
      <c r="U2452" s="68">
        <f>IF(Ações!$S2452=0,Ações!$T2452,IF(Ações!$T2452=0,Ações!$S2452,AVERAGE(Ações!$S2452,Ações!$T2452)))</f>
        <v>-1.5238536391129029E-2</v>
      </c>
    </row>
    <row r="2453" spans="2:21" ht="15" customHeight="1" x14ac:dyDescent="0.2">
      <c r="B2453" s="63" t="str">
        <f>IFERROR('Dados Status Invest STOCKS'!A2440,"-")</f>
        <v>INM</v>
      </c>
      <c r="C2453" s="45">
        <f>IFERROR((Ações!$D2453-Ações!$K2453)/Ações!$D2453,0)</f>
        <v>0</v>
      </c>
      <c r="D2453" s="46">
        <f>(Ações!$O2453)/0.06</f>
        <v>0</v>
      </c>
      <c r="E2453" s="47">
        <f>IFERROR((Ações!$F2453-Ações!$K2453)/Ações!$F2453,0)</f>
        <v>0</v>
      </c>
      <c r="F2453" s="46" t="str">
        <f>IF(OR(Ações!$N2453&lt;0,Ações!$M2453&lt;0),"",(22.5*Ações!$M2453*Ações!$N2453)^0.5)</f>
        <v/>
      </c>
      <c r="G2453" s="47">
        <f>IFERROR((Ações!$H2453-Ações!$K2453)/Ações!$H2453,0)</f>
        <v>0</v>
      </c>
      <c r="H2453" s="48">
        <f>IFERROR(Ações!$I2453/(Ações!$P2453-Table_1[[#This Row],[CAGR LUCRO 5A]]),0)</f>
        <v>0</v>
      </c>
      <c r="I2453" s="48">
        <f>IF(Ações!$S2453&lt;0,"",Ações!$O2453*(1+Ações!$S2453))</f>
        <v>0</v>
      </c>
      <c r="J2453" s="49">
        <f>IFERROR(IF(Ações!$B2453="","",(VLOOKUP(Table_1[[#This Row],[AÇÕES]],'Dados Status Invest STOCKS'!A2439:AD3054,4)/Table_1[[#This Row],[LPA]]))/100,0)</f>
        <v>1.7560975609756099E-2</v>
      </c>
      <c r="K2453" s="64">
        <f>IFERROR(IF(Ações!$B2453="","",VLOOKUP(Table_1[[#This Row],[AÇÕES]],'Dados Status Invest STOCKS'!A2439:AD3054,2)),0)</f>
        <v>1.18</v>
      </c>
      <c r="L2453" s="65">
        <f>IFERROR(IF(Ações!$B2453="","",VLOOKUP(Table_1[[#This Row],[AÇÕES]],'Dados Status Invest STOCKS'!A2439:AD3054,3)/100),0)</f>
        <v>0</v>
      </c>
      <c r="M2453" s="66">
        <f>IFERROR(IF(Ações!$B2453="","",VLOOKUP(Table_1[[#This Row],[AÇÕES]],'Dados Status Invest STOCKS'!A2439:AD3054,28)),0)</f>
        <v>-0.82</v>
      </c>
      <c r="N2453" s="66">
        <f>IFERROR(IF(Ações!$B2453="","",VLOOKUP(Table_1[[#This Row],[AÇÕES]],'Dados Status Invest STOCKS'!A2439:AD3054,27)),0)</f>
        <v>1.08</v>
      </c>
      <c r="O2453" s="66">
        <f>IFERROR(IF(Ações!$L2453="","",Ações!$K2453*Ações!$L2453),0)</f>
        <v>0</v>
      </c>
      <c r="P2453" s="67">
        <f t="shared" si="38"/>
        <v>0.06</v>
      </c>
      <c r="Q2453" s="67">
        <f>IFERROR(Ações!$O2453/Ações!$M2453,0)</f>
        <v>0</v>
      </c>
      <c r="R2453" s="67">
        <f>IFERROR(IF(Ações!$B2453="","",VLOOKUP(Table_1[[#This Row],[AÇÕES]],'Dados Status Invest STOCKS'!A2439:AD3054,18)/100),0)</f>
        <v>-0.76049999999999995</v>
      </c>
      <c r="S2453" s="65">
        <f>IFERROR(IF(Ações!$B2453="","",VLOOKUP(Table_1[[#This Row],[AÇÕES]],'Dados Status Invest STOCKS'!A2439:AD3054,25)/100),0)</f>
        <v>0</v>
      </c>
      <c r="T2453" s="67">
        <f>(1-Ações!$Q2453)*Ações!$R2453</f>
        <v>-0.76049999999999995</v>
      </c>
      <c r="U2453" s="68">
        <f>IF(Ações!$S2453=0,Ações!$T2453,IF(Ações!$T2453=0,Ações!$S2453,AVERAGE(Ações!$S2453,Ações!$T2453)))</f>
        <v>-0.76049999999999995</v>
      </c>
    </row>
    <row r="2454" spans="2:21" ht="15" customHeight="1" x14ac:dyDescent="0.2">
      <c r="B2454" s="63" t="str">
        <f>IFERROR('Dados Status Invest STOCKS'!A2441,"-")</f>
        <v>INMB</v>
      </c>
      <c r="C2454" s="45">
        <f>IFERROR((Ações!$D2454-Ações!$K2454)/Ações!$D2454,0)</f>
        <v>0</v>
      </c>
      <c r="D2454" s="46">
        <f>(Ações!$O2454)/0.06</f>
        <v>0</v>
      </c>
      <c r="E2454" s="47">
        <f>IFERROR((Ações!$F2454-Ações!$K2454)/Ações!$F2454,0)</f>
        <v>0</v>
      </c>
      <c r="F2454" s="46" t="str">
        <f>IF(OR(Ações!$N2454&lt;0,Ações!$M2454&lt;0),"",(22.5*Ações!$M2454*Ações!$N2454)^0.5)</f>
        <v/>
      </c>
      <c r="G2454" s="47">
        <f>IFERROR((Ações!$H2454-Ações!$K2454)/Ações!$H2454,0)</f>
        <v>0</v>
      </c>
      <c r="H2454" s="48">
        <f>IFERROR(Ações!$I2454/(Ações!$P2454-Table_1[[#This Row],[CAGR LUCRO 5A]]),0)</f>
        <v>0</v>
      </c>
      <c r="I2454" s="48">
        <f>IF(Ações!$S2454&lt;0,"",Ações!$O2454*(1+Ações!$S2454))</f>
        <v>0</v>
      </c>
      <c r="J2454" s="49">
        <f>IFERROR(IF(Ações!$B2454="","",(VLOOKUP(Table_1[[#This Row],[AÇÕES]],'Dados Status Invest STOCKS'!A2440:AD3055,4)/Table_1[[#This Row],[LPA]]))/100,0)</f>
        <v>4.9328358208955224E-2</v>
      </c>
      <c r="K2454" s="64">
        <f>IFERROR(IF(Ações!$B2454="","",VLOOKUP(Table_1[[#This Row],[AÇÕES]],'Dados Status Invest STOCKS'!A2440:AD3055,2)),0)</f>
        <v>8.85</v>
      </c>
      <c r="L2454" s="65">
        <f>IFERROR(IF(Ações!$B2454="","",VLOOKUP(Table_1[[#This Row],[AÇÕES]],'Dados Status Invest STOCKS'!A2440:AD3055,3)/100),0)</f>
        <v>0</v>
      </c>
      <c r="M2454" s="66">
        <f>IFERROR(IF(Ações!$B2454="","",VLOOKUP(Table_1[[#This Row],[AÇÕES]],'Dados Status Invest STOCKS'!A2440:AD3055,28)),0)</f>
        <v>-1.34</v>
      </c>
      <c r="N2454" s="66">
        <f>IFERROR(IF(Ações!$B2454="","",VLOOKUP(Table_1[[#This Row],[AÇÕES]],'Dados Status Invest STOCKS'!A2440:AD3055,27)),0)</f>
        <v>4.95</v>
      </c>
      <c r="O2454" s="66">
        <f>IFERROR(IF(Ações!$L2454="","",Ações!$K2454*Ações!$L2454),0)</f>
        <v>0</v>
      </c>
      <c r="P2454" s="67">
        <f t="shared" si="38"/>
        <v>0.06</v>
      </c>
      <c r="Q2454" s="67">
        <f>IFERROR(Ações!$O2454/Ações!$M2454,0)</f>
        <v>0</v>
      </c>
      <c r="R2454" s="67">
        <f>IFERROR(IF(Ações!$B2454="","",VLOOKUP(Table_1[[#This Row],[AÇÕES]],'Dados Status Invest STOCKS'!A2440:AD3055,18)/100),0)</f>
        <v>-0.27050000000000002</v>
      </c>
      <c r="S2454" s="65">
        <f>IFERROR(IF(Ações!$B2454="","",VLOOKUP(Table_1[[#This Row],[AÇÕES]],'Dados Status Invest STOCKS'!A2440:AD3055,25)/100),0)</f>
        <v>0</v>
      </c>
      <c r="T2454" s="67">
        <f>(1-Ações!$Q2454)*Ações!$R2454</f>
        <v>-0.27050000000000002</v>
      </c>
      <c r="U2454" s="68">
        <f>IF(Ações!$S2454=0,Ações!$T2454,IF(Ações!$T2454=0,Ações!$S2454,AVERAGE(Ações!$S2454,Ações!$T2454)))</f>
        <v>-0.27050000000000002</v>
      </c>
    </row>
    <row r="2455" spans="2:21" ht="15" customHeight="1" x14ac:dyDescent="0.2">
      <c r="B2455" s="63" t="str">
        <f>IFERROR('Dados Status Invest STOCKS'!A2442,"-")</f>
        <v>INMD</v>
      </c>
      <c r="C2455" s="45">
        <f>IFERROR((Ações!$D2455-Ações!$K2455)/Ações!$D2455,0)</f>
        <v>0</v>
      </c>
      <c r="D2455" s="46">
        <f>(Ações!$O2455)/0.06</f>
        <v>0</v>
      </c>
      <c r="E2455" s="47">
        <f>IFERROR((Ações!$F2455-Ações!$K2455)/Ações!$F2455,0)</f>
        <v>-0.74766497269293397</v>
      </c>
      <c r="F2455" s="46">
        <f>IF(OR(Ações!$N2455&lt;0,Ações!$M2455&lt;0),"",(22.5*Ações!$M2455*Ações!$N2455)^0.5)</f>
        <v>25.525487262734085</v>
      </c>
      <c r="G2455" s="47">
        <f>IFERROR((Ações!$H2455-Ações!$K2455)/Ações!$H2455,0)</f>
        <v>0</v>
      </c>
      <c r="H2455" s="48">
        <f>IFERROR(Ações!$I2455/(Ações!$P2455-Table_1[[#This Row],[CAGR LUCRO 5A]]),0)</f>
        <v>0</v>
      </c>
      <c r="I2455" s="48">
        <f>IF(Ações!$S2455&lt;0,"",Ações!$O2455*(1+Ações!$S2455))</f>
        <v>0</v>
      </c>
      <c r="J2455" s="49">
        <f>IFERROR(IF(Ações!$B2455="","",(VLOOKUP(Table_1[[#This Row],[AÇÕES]],'Dados Status Invest STOCKS'!A2441:AD3056,4)/Table_1[[#This Row],[LPA]]))/100,0)</f>
        <v>3.9970059880239522E-2</v>
      </c>
      <c r="K2455" s="64">
        <f>IFERROR(IF(Ações!$B2455="","",VLOOKUP(Table_1[[#This Row],[AÇÕES]],'Dados Status Invest STOCKS'!A2441:AD3056,2)),0)</f>
        <v>44.61</v>
      </c>
      <c r="L2455" s="65">
        <f>IFERROR(IF(Ações!$B2455="","",VLOOKUP(Table_1[[#This Row],[AÇÕES]],'Dados Status Invest STOCKS'!A2441:AD3056,3)/100),0)</f>
        <v>0</v>
      </c>
      <c r="M2455" s="66">
        <f>IFERROR(IF(Ações!$B2455="","",VLOOKUP(Table_1[[#This Row],[AÇÕES]],'Dados Status Invest STOCKS'!A2441:AD3056,28)),0)</f>
        <v>3.34</v>
      </c>
      <c r="N2455" s="66">
        <f>IFERROR(IF(Ações!$B2455="","",VLOOKUP(Table_1[[#This Row],[AÇÕES]],'Dados Status Invest STOCKS'!A2441:AD3056,27)),0)</f>
        <v>8.67</v>
      </c>
      <c r="O2455" s="66">
        <f>IFERROR(IF(Ações!$L2455="","",Ações!$K2455*Ações!$L2455),0)</f>
        <v>0</v>
      </c>
      <c r="P2455" s="67">
        <f t="shared" si="38"/>
        <v>0.06</v>
      </c>
      <c r="Q2455" s="67">
        <f>IFERROR(Ações!$O2455/Ações!$M2455,0)</f>
        <v>0</v>
      </c>
      <c r="R2455" s="67">
        <f>IFERROR(IF(Ações!$B2455="","",VLOOKUP(Table_1[[#This Row],[AÇÕES]],'Dados Status Invest STOCKS'!A2441:AD3056,18)/100),0)</f>
        <v>0.38520000000000004</v>
      </c>
      <c r="S2455" s="65">
        <f>IFERROR(IF(Ações!$B2455="","",VLOOKUP(Table_1[[#This Row],[AÇÕES]],'Dados Status Invest STOCKS'!A2441:AD3056,25)/100),0)</f>
        <v>0</v>
      </c>
      <c r="T2455" s="67">
        <f>(1-Ações!$Q2455)*Ações!$R2455</f>
        <v>0.38520000000000004</v>
      </c>
      <c r="U2455" s="68">
        <f>IF(Ações!$S2455=0,Ações!$T2455,IF(Ações!$T2455=0,Ações!$S2455,AVERAGE(Ações!$S2455,Ações!$T2455)))</f>
        <v>0.38520000000000004</v>
      </c>
    </row>
    <row r="2456" spans="2:21" ht="15" customHeight="1" x14ac:dyDescent="0.2">
      <c r="B2456" s="63" t="str">
        <f>IFERROR('Dados Status Invest STOCKS'!A2443,"-")</f>
        <v>INO</v>
      </c>
      <c r="C2456" s="45">
        <f>IFERROR((Ações!$D2456-Ações!$K2456)/Ações!$D2456,0)</f>
        <v>0</v>
      </c>
      <c r="D2456" s="46">
        <f>(Ações!$O2456)/0.06</f>
        <v>0</v>
      </c>
      <c r="E2456" s="47">
        <f>IFERROR((Ações!$F2456-Ações!$K2456)/Ações!$F2456,0)</f>
        <v>0</v>
      </c>
      <c r="F2456" s="46" t="str">
        <f>IF(OR(Ações!$N2456&lt;0,Ações!$M2456&lt;0),"",(22.5*Ações!$M2456*Ações!$N2456)^0.5)</f>
        <v/>
      </c>
      <c r="G2456" s="47">
        <f>IFERROR((Ações!$H2456-Ações!$K2456)/Ações!$H2456,0)</f>
        <v>0</v>
      </c>
      <c r="H2456" s="48">
        <f>IFERROR(Ações!$I2456/(Ações!$P2456-Table_1[[#This Row],[CAGR LUCRO 5A]]),0)</f>
        <v>0</v>
      </c>
      <c r="I2456" s="48">
        <f>IF(Ações!$S2456&lt;0,"",Ações!$O2456*(1+Ações!$S2456))</f>
        <v>0</v>
      </c>
      <c r="J2456" s="49">
        <f>IFERROR(IF(Ações!$B2456="","",(VLOOKUP(Table_1[[#This Row],[AÇÕES]],'Dados Status Invest STOCKS'!A2442:AD3057,4)/Table_1[[#This Row],[LPA]]))/100,0)</f>
        <v>3.552380952380952E-2</v>
      </c>
      <c r="K2456" s="64">
        <f>IFERROR(IF(Ações!$B2456="","",VLOOKUP(Table_1[[#This Row],[AÇÕES]],'Dados Status Invest STOCKS'!A2442:AD3057,2)),0)</f>
        <v>3.92</v>
      </c>
      <c r="L2456" s="65">
        <f>IFERROR(IF(Ações!$B2456="","",VLOOKUP(Table_1[[#This Row],[AÇÕES]],'Dados Status Invest STOCKS'!A2442:AD3057,3)/100),0)</f>
        <v>0</v>
      </c>
      <c r="M2456" s="66">
        <f>IFERROR(IF(Ações!$B2456="","",VLOOKUP(Table_1[[#This Row],[AÇÕES]],'Dados Status Invest STOCKS'!A2442:AD3057,28)),0)</f>
        <v>-1.05</v>
      </c>
      <c r="N2456" s="66">
        <f>IFERROR(IF(Ações!$B2456="","",VLOOKUP(Table_1[[#This Row],[AÇÕES]],'Dados Status Invest STOCKS'!A2442:AD3057,27)),0)</f>
        <v>2.16</v>
      </c>
      <c r="O2456" s="66">
        <f>IFERROR(IF(Ações!$L2456="","",Ações!$K2456*Ações!$L2456),0)</f>
        <v>0</v>
      </c>
      <c r="P2456" s="67">
        <f t="shared" si="38"/>
        <v>0.06</v>
      </c>
      <c r="Q2456" s="67">
        <f>IFERROR(Ações!$O2456/Ações!$M2456,0)</f>
        <v>0</v>
      </c>
      <c r="R2456" s="67">
        <f>IFERROR(IF(Ações!$B2456="","",VLOOKUP(Table_1[[#This Row],[AÇÕES]],'Dados Status Invest STOCKS'!A2442:AD3057,18)/100),0)</f>
        <v>-0.4874</v>
      </c>
      <c r="S2456" s="65">
        <f>IFERROR(IF(Ações!$B2456="","",VLOOKUP(Table_1[[#This Row],[AÇÕES]],'Dados Status Invest STOCKS'!A2442:AD3057,25)/100),0)</f>
        <v>0</v>
      </c>
      <c r="T2456" s="67">
        <f>(1-Ações!$Q2456)*Ações!$R2456</f>
        <v>-0.4874</v>
      </c>
      <c r="U2456" s="68">
        <f>IF(Ações!$S2456=0,Ações!$T2456,IF(Ações!$T2456=0,Ações!$S2456,AVERAGE(Ações!$S2456,Ações!$T2456)))</f>
        <v>-0.4874</v>
      </c>
    </row>
    <row r="2457" spans="2:21" ht="15" customHeight="1" x14ac:dyDescent="0.2">
      <c r="B2457" s="63" t="str">
        <f>IFERROR('Dados Status Invest STOCKS'!A2444,"-")</f>
        <v>INOD</v>
      </c>
      <c r="C2457" s="45">
        <f>IFERROR((Ações!$D2457-Ações!$K2457)/Ações!$D2457,0)</f>
        <v>0</v>
      </c>
      <c r="D2457" s="46">
        <f>(Ações!$O2457)/0.06</f>
        <v>0</v>
      </c>
      <c r="E2457" s="47">
        <f>IFERROR((Ações!$F2457-Ações!$K2457)/Ações!$F2457,0)</f>
        <v>-5.5036509928884758</v>
      </c>
      <c r="F2457" s="46">
        <f>IF(OR(Ações!$N2457&lt;0,Ações!$M2457&lt;0),"",(22.5*Ações!$M2457*Ações!$N2457)^0.5)</f>
        <v>0.87335559768057813</v>
      </c>
      <c r="G2457" s="47">
        <f>IFERROR((Ações!$H2457-Ações!$K2457)/Ações!$H2457,0)</f>
        <v>0</v>
      </c>
      <c r="H2457" s="48">
        <f>IFERROR(Ações!$I2457/(Ações!$P2457-Table_1[[#This Row],[CAGR LUCRO 5A]]),0)</f>
        <v>0</v>
      </c>
      <c r="I2457" s="48">
        <f>IF(Ações!$S2457&lt;0,"",Ações!$O2457*(1+Ações!$S2457))</f>
        <v>0</v>
      </c>
      <c r="J2457" s="49">
        <f>IFERROR(IF(Ações!$B2457="","",(VLOOKUP(Table_1[[#This Row],[AÇÕES]],'Dados Status Invest STOCKS'!A2443:AD3058,4)/Table_1[[#This Row],[LPA]]))/100,0)</f>
        <v>75.603333333333339</v>
      </c>
      <c r="K2457" s="64">
        <f>IFERROR(IF(Ações!$B2457="","",VLOOKUP(Table_1[[#This Row],[AÇÕES]],'Dados Status Invest STOCKS'!A2443:AD3058,2)),0)</f>
        <v>5.68</v>
      </c>
      <c r="L2457" s="65">
        <f>IFERROR(IF(Ações!$B2457="","",VLOOKUP(Table_1[[#This Row],[AÇÕES]],'Dados Status Invest STOCKS'!A2443:AD3058,3)/100),0)</f>
        <v>0</v>
      </c>
      <c r="M2457" s="66">
        <f>IFERROR(IF(Ações!$B2457="","",VLOOKUP(Table_1[[#This Row],[AÇÕES]],'Dados Status Invest STOCKS'!A2443:AD3058,28)),0)</f>
        <v>0.03</v>
      </c>
      <c r="N2457" s="66">
        <f>IFERROR(IF(Ações!$B2457="","",VLOOKUP(Table_1[[#This Row],[AÇÕES]],'Dados Status Invest STOCKS'!A2443:AD3058,27)),0)</f>
        <v>1.1299999999999999</v>
      </c>
      <c r="O2457" s="66">
        <f>IFERROR(IF(Ações!$L2457="","",Ações!$K2457*Ações!$L2457),0)</f>
        <v>0</v>
      </c>
      <c r="P2457" s="67">
        <f t="shared" si="38"/>
        <v>0.06</v>
      </c>
      <c r="Q2457" s="67">
        <f>IFERROR(Ações!$O2457/Ações!$M2457,0)</f>
        <v>0</v>
      </c>
      <c r="R2457" s="67">
        <f>IFERROR(IF(Ações!$B2457="","",VLOOKUP(Table_1[[#This Row],[AÇÕES]],'Dados Status Invest STOCKS'!A2443:AD3058,18)/100),0)</f>
        <v>2.2099999999999998E-2</v>
      </c>
      <c r="S2457" s="65">
        <f>IFERROR(IF(Ações!$B2457="","",VLOOKUP(Table_1[[#This Row],[AÇÕES]],'Dados Status Invest STOCKS'!A2443:AD3058,25)/100),0)</f>
        <v>0</v>
      </c>
      <c r="T2457" s="67">
        <f>(1-Ações!$Q2457)*Ações!$R2457</f>
        <v>2.2099999999999998E-2</v>
      </c>
      <c r="U2457" s="68">
        <f>IF(Ações!$S2457=0,Ações!$T2457,IF(Ações!$T2457=0,Ações!$S2457,AVERAGE(Ações!$S2457,Ações!$T2457)))</f>
        <v>2.2099999999999998E-2</v>
      </c>
    </row>
    <row r="2458" spans="2:21" ht="15" customHeight="1" x14ac:dyDescent="0.2">
      <c r="B2458" s="63" t="str">
        <f>IFERROR('Dados Status Invest STOCKS'!A2445,"-")</f>
        <v>INOV</v>
      </c>
      <c r="C2458" s="45">
        <f>IFERROR((Ações!$D2458-Ações!$K2458)/Ações!$D2458,0)</f>
        <v>0</v>
      </c>
      <c r="D2458" s="46">
        <f>(Ações!$O2458)/0.06</f>
        <v>0</v>
      </c>
      <c r="E2458" s="47">
        <f>IFERROR((Ações!$F2458-Ações!$K2458)/Ações!$F2458,0)</f>
        <v>-5.8847666079587535</v>
      </c>
      <c r="F2458" s="46">
        <f>IF(OR(Ações!$N2458&lt;0,Ações!$M2458&lt;0),"",(22.5*Ações!$M2458*Ações!$N2458)^0.5)</f>
        <v>5.9638913470988051</v>
      </c>
      <c r="G2458" s="47">
        <f>IFERROR((Ações!$H2458-Ações!$K2458)/Ações!$H2458,0)</f>
        <v>0</v>
      </c>
      <c r="H2458" s="48">
        <f>IFERROR(Ações!$I2458/(Ações!$P2458-Table_1[[#This Row],[CAGR LUCRO 5A]]),0)</f>
        <v>0</v>
      </c>
      <c r="I2458" s="48" t="str">
        <f>IF(Ações!$S2458&lt;0,"",Ações!$O2458*(1+Ações!$S2458))</f>
        <v/>
      </c>
      <c r="J2458" s="49">
        <f>IFERROR(IF(Ações!$B2458="","",(VLOOKUP(Table_1[[#This Row],[AÇÕES]],'Dados Status Invest STOCKS'!A2444:AD3059,4)/Table_1[[#This Row],[LPA]]))/100,0)</f>
        <v>3.95</v>
      </c>
      <c r="K2458" s="64">
        <f>IFERROR(IF(Ações!$B2458="","",VLOOKUP(Table_1[[#This Row],[AÇÕES]],'Dados Status Invest STOCKS'!A2444:AD3059,2)),0)</f>
        <v>41.06</v>
      </c>
      <c r="L2458" s="65">
        <f>IFERROR(IF(Ações!$B2458="","",VLOOKUP(Table_1[[#This Row],[AÇÕES]],'Dados Status Invest STOCKS'!A2444:AD3059,3)/100),0)</f>
        <v>0</v>
      </c>
      <c r="M2458" s="66">
        <f>IFERROR(IF(Ações!$B2458="","",VLOOKUP(Table_1[[#This Row],[AÇÕES]],'Dados Status Invest STOCKS'!A2444:AD3059,28)),0)</f>
        <v>0.32</v>
      </c>
      <c r="N2458" s="66">
        <f>IFERROR(IF(Ações!$B2458="","",VLOOKUP(Table_1[[#This Row],[AÇÕES]],'Dados Status Invest STOCKS'!A2444:AD3059,27)),0)</f>
        <v>4.9400000000000004</v>
      </c>
      <c r="O2458" s="66">
        <f>IFERROR(IF(Ações!$L2458="","",Ações!$K2458*Ações!$L2458),0)</f>
        <v>0</v>
      </c>
      <c r="P2458" s="67">
        <f t="shared" si="38"/>
        <v>0.06</v>
      </c>
      <c r="Q2458" s="67">
        <f>IFERROR(Ações!$O2458/Ações!$M2458,0)</f>
        <v>0</v>
      </c>
      <c r="R2458" s="67">
        <f>IFERROR(IF(Ações!$B2458="","",VLOOKUP(Table_1[[#This Row],[AÇÕES]],'Dados Status Invest STOCKS'!A2444:AD3059,18)/100),0)</f>
        <v>6.5700000000000008E-2</v>
      </c>
      <c r="S2458" s="65">
        <f>IFERROR(IF(Ações!$B2458="","",VLOOKUP(Table_1[[#This Row],[AÇÕES]],'Dados Status Invest STOCKS'!A2444:AD3059,25)/100),0)</f>
        <v>-0.19309999999999999</v>
      </c>
      <c r="T2458" s="67">
        <f>(1-Ações!$Q2458)*Ações!$R2458</f>
        <v>6.5700000000000008E-2</v>
      </c>
      <c r="U2458" s="68">
        <f>IF(Ações!$S2458=0,Ações!$T2458,IF(Ações!$T2458=0,Ações!$S2458,AVERAGE(Ações!$S2458,Ações!$T2458)))</f>
        <v>-6.3699999999999993E-2</v>
      </c>
    </row>
    <row r="2459" spans="2:21" ht="15" customHeight="1" x14ac:dyDescent="0.2">
      <c r="B2459" s="63" t="str">
        <f>IFERROR('Dados Status Invest STOCKS'!A2446,"-")</f>
        <v>INPX</v>
      </c>
      <c r="C2459" s="45">
        <f>IFERROR((Ações!$D2459-Ações!$K2459)/Ações!$D2459,0)</f>
        <v>0</v>
      </c>
      <c r="D2459" s="46">
        <f>(Ações!$O2459)/0.06</f>
        <v>0</v>
      </c>
      <c r="E2459" s="47">
        <f>IFERROR((Ações!$F2459-Ações!$K2459)/Ações!$F2459,0)</f>
        <v>0</v>
      </c>
      <c r="F2459" s="46" t="str">
        <f>IF(OR(Ações!$N2459&lt;0,Ações!$M2459&lt;0),"",(22.5*Ações!$M2459*Ações!$N2459)^0.5)</f>
        <v/>
      </c>
      <c r="G2459" s="47">
        <f>IFERROR((Ações!$H2459-Ações!$K2459)/Ações!$H2459,0)</f>
        <v>0</v>
      </c>
      <c r="H2459" s="48">
        <f>IFERROR(Ações!$I2459/(Ações!$P2459-Table_1[[#This Row],[CAGR LUCRO 5A]]),0)</f>
        <v>0</v>
      </c>
      <c r="I2459" s="48">
        <f>IF(Ações!$S2459&lt;0,"",Ações!$O2459*(1+Ações!$S2459))</f>
        <v>0</v>
      </c>
      <c r="J2459" s="49">
        <f>IFERROR(IF(Ações!$B2459="","",(VLOOKUP(Table_1[[#This Row],[AÇÕES]],'Dados Status Invest STOCKS'!A2445:AD3060,4)/Table_1[[#This Row],[LPA]]))/100,0)</f>
        <v>4.0312500000000001E-2</v>
      </c>
      <c r="K2459" s="64">
        <f>IFERROR(IF(Ações!$B2459="","",VLOOKUP(Table_1[[#This Row],[AÇÕES]],'Dados Status Invest STOCKS'!A2445:AD3060,2)),0)</f>
        <v>0.41</v>
      </c>
      <c r="L2459" s="65">
        <f>IFERROR(IF(Ações!$B2459="","",VLOOKUP(Table_1[[#This Row],[AÇÕES]],'Dados Status Invest STOCKS'!A2445:AD3060,3)/100),0)</f>
        <v>0</v>
      </c>
      <c r="M2459" s="66">
        <f>IFERROR(IF(Ações!$B2459="","",VLOOKUP(Table_1[[#This Row],[AÇÕES]],'Dados Status Invest STOCKS'!A2445:AD3060,28)),0)</f>
        <v>-0.32</v>
      </c>
      <c r="N2459" s="66">
        <f>IFERROR(IF(Ações!$B2459="","",VLOOKUP(Table_1[[#This Row],[AÇÕES]],'Dados Status Invest STOCKS'!A2445:AD3060,27)),0)</f>
        <v>0.98</v>
      </c>
      <c r="O2459" s="66">
        <f>IFERROR(IF(Ações!$L2459="","",Ações!$K2459*Ações!$L2459),0)</f>
        <v>0</v>
      </c>
      <c r="P2459" s="67">
        <f t="shared" si="38"/>
        <v>0.06</v>
      </c>
      <c r="Q2459" s="67">
        <f>IFERROR(Ações!$O2459/Ações!$M2459,0)</f>
        <v>0</v>
      </c>
      <c r="R2459" s="67">
        <f>IFERROR(IF(Ações!$B2459="","",VLOOKUP(Table_1[[#This Row],[AÇÕES]],'Dados Status Invest STOCKS'!A2445:AD3060,18)/100),0)</f>
        <v>-0.32450000000000001</v>
      </c>
      <c r="S2459" s="65">
        <f>IFERROR(IF(Ações!$B2459="","",VLOOKUP(Table_1[[#This Row],[AÇÕES]],'Dados Status Invest STOCKS'!A2445:AD3060,25)/100),0)</f>
        <v>0</v>
      </c>
      <c r="T2459" s="67">
        <f>(1-Ações!$Q2459)*Ações!$R2459</f>
        <v>-0.32450000000000001</v>
      </c>
      <c r="U2459" s="68">
        <f>IF(Ações!$S2459=0,Ações!$T2459,IF(Ações!$T2459=0,Ações!$S2459,AVERAGE(Ações!$S2459,Ações!$T2459)))</f>
        <v>-0.32450000000000001</v>
      </c>
    </row>
    <row r="2460" spans="2:21" ht="15" customHeight="1" x14ac:dyDescent="0.2">
      <c r="B2460" s="63" t="str">
        <f>IFERROR('Dados Status Invest STOCKS'!A2447,"-")</f>
        <v>INSE</v>
      </c>
      <c r="C2460" s="45">
        <f>IFERROR((Ações!$D2460-Ações!$K2460)/Ações!$D2460,0)</f>
        <v>0</v>
      </c>
      <c r="D2460" s="46">
        <f>(Ações!$O2460)/0.06</f>
        <v>0</v>
      </c>
      <c r="E2460" s="47">
        <f>IFERROR((Ações!$F2460-Ações!$K2460)/Ações!$F2460,0)</f>
        <v>0</v>
      </c>
      <c r="F2460" s="46" t="str">
        <f>IF(OR(Ações!$N2460&lt;0,Ações!$M2460&lt;0),"",(22.5*Ações!$M2460*Ações!$N2460)^0.5)</f>
        <v/>
      </c>
      <c r="G2460" s="47">
        <f>IFERROR((Ações!$H2460-Ações!$K2460)/Ações!$H2460,0)</f>
        <v>0</v>
      </c>
      <c r="H2460" s="48">
        <f>IFERROR(Ações!$I2460/(Ações!$P2460-Table_1[[#This Row],[CAGR LUCRO 5A]]),0)</f>
        <v>0</v>
      </c>
      <c r="I2460" s="48">
        <f>IF(Ações!$S2460&lt;0,"",Ações!$O2460*(1+Ações!$S2460))</f>
        <v>0</v>
      </c>
      <c r="J2460" s="49">
        <f>IFERROR(IF(Ações!$B2460="","",(VLOOKUP(Table_1[[#This Row],[AÇÕES]],'Dados Status Invest STOCKS'!A2446:AD3061,4)/Table_1[[#This Row],[LPA]]))/100,0)</f>
        <v>9.9557522123893807E-2</v>
      </c>
      <c r="K2460" s="64">
        <f>IFERROR(IF(Ações!$B2460="","",VLOOKUP(Table_1[[#This Row],[AÇÕES]],'Dados Status Invest STOCKS'!A2446:AD3061,2)),0)</f>
        <v>12.72</v>
      </c>
      <c r="L2460" s="65">
        <f>IFERROR(IF(Ações!$B2460="","",VLOOKUP(Table_1[[#This Row],[AÇÕES]],'Dados Status Invest STOCKS'!A2446:AD3061,3)/100),0)</f>
        <v>0</v>
      </c>
      <c r="M2460" s="66">
        <f>IFERROR(IF(Ações!$B2460="","",VLOOKUP(Table_1[[#This Row],[AÇÕES]],'Dados Status Invest STOCKS'!A2446:AD3061,28)),0)</f>
        <v>-1.1299999999999999</v>
      </c>
      <c r="N2460" s="66">
        <f>IFERROR(IF(Ações!$B2460="","",VLOOKUP(Table_1[[#This Row],[AÇÕES]],'Dados Status Invest STOCKS'!A2446:AD3061,27)),0)</f>
        <v>-4.22</v>
      </c>
      <c r="O2460" s="66">
        <f>IFERROR(IF(Ações!$L2460="","",Ações!$K2460*Ações!$L2460),0)</f>
        <v>0</v>
      </c>
      <c r="P2460" s="67">
        <f t="shared" si="38"/>
        <v>0.06</v>
      </c>
      <c r="Q2460" s="67">
        <f>IFERROR(Ações!$O2460/Ações!$M2460,0)</f>
        <v>0</v>
      </c>
      <c r="R2460" s="67">
        <f>IFERROR(IF(Ações!$B2460="","",VLOOKUP(Table_1[[#This Row],[AÇÕES]],'Dados Status Invest STOCKS'!A2446:AD3061,18)/100),0)</f>
        <v>-0.26800000000000002</v>
      </c>
      <c r="S2460" s="65">
        <f>IFERROR(IF(Ações!$B2460="","",VLOOKUP(Table_1[[#This Row],[AÇÕES]],'Dados Status Invest STOCKS'!A2446:AD3061,25)/100),0)</f>
        <v>0</v>
      </c>
      <c r="T2460" s="67">
        <f>(1-Ações!$Q2460)*Ações!$R2460</f>
        <v>-0.26800000000000002</v>
      </c>
      <c r="U2460" s="68">
        <f>IF(Ações!$S2460=0,Ações!$T2460,IF(Ações!$T2460=0,Ações!$S2460,AVERAGE(Ações!$S2460,Ações!$T2460)))</f>
        <v>-0.26800000000000002</v>
      </c>
    </row>
    <row r="2461" spans="2:21" ht="15" customHeight="1" x14ac:dyDescent="0.2">
      <c r="B2461" s="63" t="str">
        <f>IFERROR('Dados Status Invest STOCKS'!A2448,"-")</f>
        <v>INSG</v>
      </c>
      <c r="C2461" s="45">
        <f>IFERROR((Ações!$D2461-Ações!$K2461)/Ações!$D2461,0)</f>
        <v>0</v>
      </c>
      <c r="D2461" s="46">
        <f>(Ações!$O2461)/0.06</f>
        <v>0</v>
      </c>
      <c r="E2461" s="47">
        <f>IFERROR((Ações!$F2461-Ações!$K2461)/Ações!$F2461,0)</f>
        <v>0</v>
      </c>
      <c r="F2461" s="46" t="str">
        <f>IF(OR(Ações!$N2461&lt;0,Ações!$M2461&lt;0),"",(22.5*Ações!$M2461*Ações!$N2461)^0.5)</f>
        <v/>
      </c>
      <c r="G2461" s="47">
        <f>IFERROR((Ações!$H2461-Ações!$K2461)/Ações!$H2461,0)</f>
        <v>0</v>
      </c>
      <c r="H2461" s="48">
        <f>IFERROR(Ações!$I2461/(Ações!$P2461-Table_1[[#This Row],[CAGR LUCRO 5A]]),0)</f>
        <v>0</v>
      </c>
      <c r="I2461" s="48">
        <f>IF(Ações!$S2461&lt;0,"",Ações!$O2461*(1+Ações!$S2461))</f>
        <v>0</v>
      </c>
      <c r="J2461" s="49">
        <f>IFERROR(IF(Ações!$B2461="","",(VLOOKUP(Table_1[[#This Row],[AÇÕES]],'Dados Status Invest STOCKS'!A2447:AD3062,4)/Table_1[[#This Row],[LPA]]))/100,0)</f>
        <v>0.19479166666666667</v>
      </c>
      <c r="K2461" s="64">
        <f>IFERROR(IF(Ações!$B2461="","",VLOOKUP(Table_1[[#This Row],[AÇÕES]],'Dados Status Invest STOCKS'!A2447:AD3062,2)),0)</f>
        <v>4.46</v>
      </c>
      <c r="L2461" s="65">
        <f>IFERROR(IF(Ações!$B2461="","",VLOOKUP(Table_1[[#This Row],[AÇÕES]],'Dados Status Invest STOCKS'!A2447:AD3062,3)/100),0)</f>
        <v>0</v>
      </c>
      <c r="M2461" s="66">
        <f>IFERROR(IF(Ações!$B2461="","",VLOOKUP(Table_1[[#This Row],[AÇÕES]],'Dados Status Invest STOCKS'!A2447:AD3062,28)),0)</f>
        <v>-0.48</v>
      </c>
      <c r="N2461" s="66">
        <f>IFERROR(IF(Ações!$B2461="","",VLOOKUP(Table_1[[#This Row],[AÇÕES]],'Dados Status Invest STOCKS'!A2447:AD3062,27)),0)</f>
        <v>-0.15</v>
      </c>
      <c r="O2461" s="66">
        <f>IFERROR(IF(Ações!$L2461="","",Ações!$K2461*Ações!$L2461),0)</f>
        <v>0</v>
      </c>
      <c r="P2461" s="67">
        <f t="shared" si="38"/>
        <v>0.06</v>
      </c>
      <c r="Q2461" s="67">
        <f>IFERROR(Ações!$O2461/Ações!$M2461,0)</f>
        <v>0</v>
      </c>
      <c r="R2461" s="67">
        <f>IFERROR(IF(Ações!$B2461="","",VLOOKUP(Table_1[[#This Row],[AÇÕES]],'Dados Status Invest STOCKS'!A2447:AD3062,18)/100),0)</f>
        <v>-3.2708999999999997</v>
      </c>
      <c r="S2461" s="65">
        <f>IFERROR(IF(Ações!$B2461="","",VLOOKUP(Table_1[[#This Row],[AÇÕES]],'Dados Status Invest STOCKS'!A2447:AD3062,25)/100),0)</f>
        <v>0</v>
      </c>
      <c r="T2461" s="67">
        <f>(1-Ações!$Q2461)*Ações!$R2461</f>
        <v>-3.2708999999999997</v>
      </c>
      <c r="U2461" s="68">
        <f>IF(Ações!$S2461=0,Ações!$T2461,IF(Ações!$T2461=0,Ações!$S2461,AVERAGE(Ações!$S2461,Ações!$T2461)))</f>
        <v>-3.2708999999999997</v>
      </c>
    </row>
    <row r="2462" spans="2:21" ht="15" customHeight="1" x14ac:dyDescent="0.2">
      <c r="B2462" s="63" t="str">
        <f>IFERROR('Dados Status Invest STOCKS'!A2449,"-")</f>
        <v>INSM</v>
      </c>
      <c r="C2462" s="45">
        <f>IFERROR((Ações!$D2462-Ações!$K2462)/Ações!$D2462,0)</f>
        <v>0</v>
      </c>
      <c r="D2462" s="46">
        <f>(Ações!$O2462)/0.06</f>
        <v>0</v>
      </c>
      <c r="E2462" s="47">
        <f>IFERROR((Ações!$F2462-Ações!$K2462)/Ações!$F2462,0)</f>
        <v>0</v>
      </c>
      <c r="F2462" s="46" t="str">
        <f>IF(OR(Ações!$N2462&lt;0,Ações!$M2462&lt;0),"",(22.5*Ações!$M2462*Ações!$N2462)^0.5)</f>
        <v/>
      </c>
      <c r="G2462" s="47">
        <f>IFERROR((Ações!$H2462-Ações!$K2462)/Ações!$H2462,0)</f>
        <v>0</v>
      </c>
      <c r="H2462" s="48">
        <f>IFERROR(Ações!$I2462/(Ações!$P2462-Table_1[[#This Row],[CAGR LUCRO 5A]]),0)</f>
        <v>0</v>
      </c>
      <c r="I2462" s="48">
        <f>IF(Ações!$S2462&lt;0,"",Ações!$O2462*(1+Ações!$S2462))</f>
        <v>0</v>
      </c>
      <c r="J2462" s="49">
        <f>IFERROR(IF(Ações!$B2462="","",(VLOOKUP(Table_1[[#This Row],[AÇÕES]],'Dados Status Invest STOCKS'!A2448:AD3063,4)/Table_1[[#This Row],[LPA]]))/100,0)</f>
        <v>1.7402234636871509E-2</v>
      </c>
      <c r="K2462" s="64">
        <f>IFERROR(IF(Ações!$B2462="","",VLOOKUP(Table_1[[#This Row],[AÇÕES]],'Dados Status Invest STOCKS'!A2448:AD3063,2)),0)</f>
        <v>22.3</v>
      </c>
      <c r="L2462" s="65">
        <f>IFERROR(IF(Ações!$B2462="","",VLOOKUP(Table_1[[#This Row],[AÇÕES]],'Dados Status Invest STOCKS'!A2448:AD3063,3)/100),0)</f>
        <v>0</v>
      </c>
      <c r="M2462" s="66">
        <f>IFERROR(IF(Ações!$B2462="","",VLOOKUP(Table_1[[#This Row],[AÇÕES]],'Dados Status Invest STOCKS'!A2448:AD3063,28)),0)</f>
        <v>-3.58</v>
      </c>
      <c r="N2462" s="66">
        <f>IFERROR(IF(Ações!$B2462="","",VLOOKUP(Table_1[[#This Row],[AÇÕES]],'Dados Status Invest STOCKS'!A2448:AD3063,27)),0)</f>
        <v>4.26</v>
      </c>
      <c r="O2462" s="66">
        <f>IFERROR(IF(Ações!$L2462="","",Ações!$K2462*Ações!$L2462),0)</f>
        <v>0</v>
      </c>
      <c r="P2462" s="67">
        <f t="shared" si="38"/>
        <v>0.06</v>
      </c>
      <c r="Q2462" s="67">
        <f>IFERROR(Ações!$O2462/Ações!$M2462,0)</f>
        <v>0</v>
      </c>
      <c r="R2462" s="67">
        <f>IFERROR(IF(Ações!$B2462="","",VLOOKUP(Table_1[[#This Row],[AÇÕES]],'Dados Status Invest STOCKS'!A2448:AD3063,18)/100),0)</f>
        <v>-0.8395999999999999</v>
      </c>
      <c r="S2462" s="65">
        <f>IFERROR(IF(Ações!$B2462="","",VLOOKUP(Table_1[[#This Row],[AÇÕES]],'Dados Status Invest STOCKS'!A2448:AD3063,25)/100),0)</f>
        <v>0</v>
      </c>
      <c r="T2462" s="67">
        <f>(1-Ações!$Q2462)*Ações!$R2462</f>
        <v>-0.8395999999999999</v>
      </c>
      <c r="U2462" s="68">
        <f>IF(Ações!$S2462=0,Ações!$T2462,IF(Ações!$T2462=0,Ações!$S2462,AVERAGE(Ações!$S2462,Ações!$T2462)))</f>
        <v>-0.8395999999999999</v>
      </c>
    </row>
    <row r="2463" spans="2:21" ht="15" customHeight="1" x14ac:dyDescent="0.2">
      <c r="B2463" s="63" t="str">
        <f>IFERROR('Dados Status Invest STOCKS'!A2450,"-")</f>
        <v>INSP</v>
      </c>
      <c r="C2463" s="45">
        <f>IFERROR((Ações!$D2463-Ações!$K2463)/Ações!$D2463,0)</f>
        <v>0</v>
      </c>
      <c r="D2463" s="46">
        <f>(Ações!$O2463)/0.06</f>
        <v>0</v>
      </c>
      <c r="E2463" s="47">
        <f>IFERROR((Ações!$F2463-Ações!$K2463)/Ações!$F2463,0)</f>
        <v>0</v>
      </c>
      <c r="F2463" s="46" t="str">
        <f>IF(OR(Ações!$N2463&lt;0,Ações!$M2463&lt;0),"",(22.5*Ações!$M2463*Ações!$N2463)^0.5)</f>
        <v/>
      </c>
      <c r="G2463" s="47">
        <f>IFERROR((Ações!$H2463-Ações!$K2463)/Ações!$H2463,0)</f>
        <v>0</v>
      </c>
      <c r="H2463" s="48">
        <f>IFERROR(Ações!$I2463/(Ações!$P2463-Table_1[[#This Row],[CAGR LUCRO 5A]]),0)</f>
        <v>0</v>
      </c>
      <c r="I2463" s="48">
        <f>IF(Ações!$S2463&lt;0,"",Ações!$O2463*(1+Ações!$S2463))</f>
        <v>0</v>
      </c>
      <c r="J2463" s="49">
        <f>IFERROR(IF(Ações!$B2463="","",(VLOOKUP(Table_1[[#This Row],[AÇÕES]],'Dados Status Invest STOCKS'!A2449:AD3064,4)/Table_1[[#This Row],[LPA]]))/100,0)</f>
        <v>0.71040697674418607</v>
      </c>
      <c r="K2463" s="64">
        <f>IFERROR(IF(Ações!$B2463="","",VLOOKUP(Table_1[[#This Row],[AÇÕES]],'Dados Status Invest STOCKS'!A2449:AD3064,2)),0)</f>
        <v>210.52</v>
      </c>
      <c r="L2463" s="65">
        <f>IFERROR(IF(Ações!$B2463="","",VLOOKUP(Table_1[[#This Row],[AÇÕES]],'Dados Status Invest STOCKS'!A2449:AD3064,3)/100),0)</f>
        <v>0</v>
      </c>
      <c r="M2463" s="66">
        <f>IFERROR(IF(Ações!$B2463="","",VLOOKUP(Table_1[[#This Row],[AÇÕES]],'Dados Status Invest STOCKS'!A2449:AD3064,28)),0)</f>
        <v>-1.72</v>
      </c>
      <c r="N2463" s="66">
        <f>IFERROR(IF(Ações!$B2463="","",VLOOKUP(Table_1[[#This Row],[AÇÕES]],'Dados Status Invest STOCKS'!A2449:AD3064,27)),0)</f>
        <v>8.0500000000000007</v>
      </c>
      <c r="O2463" s="66">
        <f>IFERROR(IF(Ações!$L2463="","",Ações!$K2463*Ações!$L2463),0)</f>
        <v>0</v>
      </c>
      <c r="P2463" s="67">
        <f t="shared" si="38"/>
        <v>0.06</v>
      </c>
      <c r="Q2463" s="67">
        <f>IFERROR(Ações!$O2463/Ações!$M2463,0)</f>
        <v>0</v>
      </c>
      <c r="R2463" s="67">
        <f>IFERROR(IF(Ações!$B2463="","",VLOOKUP(Table_1[[#This Row],[AÇÕES]],'Dados Status Invest STOCKS'!A2449:AD3064,18)/100),0)</f>
        <v>-0.214</v>
      </c>
      <c r="S2463" s="65">
        <f>IFERROR(IF(Ações!$B2463="","",VLOOKUP(Table_1[[#This Row],[AÇÕES]],'Dados Status Invest STOCKS'!A2449:AD3064,25)/100),0)</f>
        <v>0</v>
      </c>
      <c r="T2463" s="67">
        <f>(1-Ações!$Q2463)*Ações!$R2463</f>
        <v>-0.214</v>
      </c>
      <c r="U2463" s="68">
        <f>IF(Ações!$S2463=0,Ações!$T2463,IF(Ações!$T2463=0,Ações!$S2463,AVERAGE(Ações!$S2463,Ações!$T2463)))</f>
        <v>-0.214</v>
      </c>
    </row>
    <row r="2464" spans="2:21" ht="15" customHeight="1" x14ac:dyDescent="0.2">
      <c r="B2464" s="63" t="str">
        <f>IFERROR('Dados Status Invest STOCKS'!A2451,"-")</f>
        <v>INSW</v>
      </c>
      <c r="C2464" s="45">
        <f>IFERROR((Ações!$D2464-Ações!$K2464)/Ações!$D2464,0)</f>
        <v>0.38775510204081637</v>
      </c>
      <c r="D2464" s="46">
        <f>(Ações!$O2464)/0.06</f>
        <v>22.670666666666669</v>
      </c>
      <c r="E2464" s="47">
        <f>IFERROR((Ações!$F2464-Ações!$K2464)/Ações!$F2464,0)</f>
        <v>0</v>
      </c>
      <c r="F2464" s="46" t="str">
        <f>IF(OR(Ações!$N2464&lt;0,Ações!$M2464&lt;0),"",(22.5*Ações!$M2464*Ações!$N2464)^0.5)</f>
        <v/>
      </c>
      <c r="G2464" s="47">
        <f>IFERROR((Ações!$H2464-Ações!$K2464)/Ações!$H2464,0)</f>
        <v>0.38775510204081637</v>
      </c>
      <c r="H2464" s="48">
        <f>IFERROR(Ações!$I2464/(Ações!$P2464-Table_1[[#This Row],[CAGR LUCRO 5A]]),0)</f>
        <v>22.670666666666669</v>
      </c>
      <c r="I2464" s="48">
        <f>IF(Ações!$S2464&lt;0,"",Ações!$O2464*(1+Ações!$S2464))</f>
        <v>1.3602400000000001</v>
      </c>
      <c r="J2464" s="49">
        <f>IFERROR(IF(Ações!$B2464="","",(VLOOKUP(Table_1[[#This Row],[AÇÕES]],'Dados Status Invest STOCKS'!A2450:AD3065,4)/Table_1[[#This Row],[LPA]]))/100,0)</f>
        <v>7.6112412177985955E-3</v>
      </c>
      <c r="K2464" s="64">
        <f>IFERROR(IF(Ações!$B2464="","",VLOOKUP(Table_1[[#This Row],[AÇÕES]],'Dados Status Invest STOCKS'!A2450:AD3065,2)),0)</f>
        <v>13.88</v>
      </c>
      <c r="L2464" s="65">
        <f>IFERROR(IF(Ações!$B2464="","",VLOOKUP(Table_1[[#This Row],[AÇÕES]],'Dados Status Invest STOCKS'!A2450:AD3065,3)/100),0)</f>
        <v>9.8000000000000004E-2</v>
      </c>
      <c r="M2464" s="66">
        <f>IFERROR(IF(Ações!$B2464="","",VLOOKUP(Table_1[[#This Row],[AÇÕES]],'Dados Status Invest STOCKS'!A2450:AD3065,28)),0)</f>
        <v>-4.2699999999999996</v>
      </c>
      <c r="N2464" s="66">
        <f>IFERROR(IF(Ações!$B2464="","",VLOOKUP(Table_1[[#This Row],[AÇÕES]],'Dados Status Invest STOCKS'!A2450:AD3065,27)),0)</f>
        <v>23.97</v>
      </c>
      <c r="O2464" s="66">
        <f>IFERROR(IF(Ações!$L2464="","",Ações!$K2464*Ações!$L2464),0)</f>
        <v>1.3602400000000001</v>
      </c>
      <c r="P2464" s="67">
        <f t="shared" si="38"/>
        <v>0.06</v>
      </c>
      <c r="Q2464" s="67">
        <f>IFERROR(Ações!$O2464/Ações!$M2464,0)</f>
        <v>-0.31855737704918041</v>
      </c>
      <c r="R2464" s="67">
        <f>IFERROR(IF(Ações!$B2464="","",VLOOKUP(Table_1[[#This Row],[AÇÕES]],'Dados Status Invest STOCKS'!A2450:AD3065,18)/100),0)</f>
        <v>-0.17809999999999998</v>
      </c>
      <c r="S2464" s="65">
        <f>IFERROR(IF(Ações!$B2464="","",VLOOKUP(Table_1[[#This Row],[AÇÕES]],'Dados Status Invest STOCKS'!A2450:AD3065,25)/100),0)</f>
        <v>0</v>
      </c>
      <c r="T2464" s="67">
        <f>(1-Ações!$Q2464)*Ações!$R2464</f>
        <v>-0.23483506885245903</v>
      </c>
      <c r="U2464" s="68">
        <f>IF(Ações!$S2464=0,Ações!$T2464,IF(Ações!$T2464=0,Ações!$S2464,AVERAGE(Ações!$S2464,Ações!$T2464)))</f>
        <v>-0.23483506885245903</v>
      </c>
    </row>
    <row r="2465" spans="2:21" ht="15" customHeight="1" x14ac:dyDescent="0.2">
      <c r="B2465" s="63" t="str">
        <f>IFERROR('Dados Status Invest STOCKS'!A2452,"-")</f>
        <v>INT</v>
      </c>
      <c r="C2465" s="45">
        <f>IFERROR((Ações!$D2465-Ações!$K2465)/Ações!$D2465,0)</f>
        <v>-2.4090909090909087</v>
      </c>
      <c r="D2465" s="46">
        <f>(Ações!$O2465)/0.06</f>
        <v>7.999200000000001</v>
      </c>
      <c r="E2465" s="47">
        <f>IFERROR((Ações!$F2465-Ações!$K2465)/Ações!$F2465,0)</f>
        <v>-0.11806976282947682</v>
      </c>
      <c r="F2465" s="46">
        <f>IF(OR(Ações!$N2465&lt;0,Ações!$M2465&lt;0),"",(22.5*Ações!$M2465*Ações!$N2465)^0.5)</f>
        <v>24.390249076218961</v>
      </c>
      <c r="G2465" s="47">
        <f>IFERROR((Ações!$H2465-Ações!$K2465)/Ações!$H2465,0)</f>
        <v>0</v>
      </c>
      <c r="H2465" s="48">
        <f>IFERROR(Ações!$I2465/(Ações!$P2465-Table_1[[#This Row],[CAGR LUCRO 5A]]),0)</f>
        <v>0</v>
      </c>
      <c r="I2465" s="48" t="str">
        <f>IF(Ações!$S2465&lt;0,"",Ações!$O2465*(1+Ações!$S2465))</f>
        <v/>
      </c>
      <c r="J2465" s="49">
        <f>IFERROR(IF(Ações!$B2465="","",(VLOOKUP(Table_1[[#This Row],[AÇÕES]],'Dados Status Invest STOCKS'!A2451:AD3066,4)/Table_1[[#This Row],[LPA]]))/100,0)</f>
        <v>0.36195402298850576</v>
      </c>
      <c r="K2465" s="64">
        <f>IFERROR(IF(Ações!$B2465="","",VLOOKUP(Table_1[[#This Row],[AÇÕES]],'Dados Status Invest STOCKS'!A2451:AD3066,2)),0)</f>
        <v>27.27</v>
      </c>
      <c r="L2465" s="65">
        <f>IFERROR(IF(Ações!$B2465="","",VLOOKUP(Table_1[[#This Row],[AÇÕES]],'Dados Status Invest STOCKS'!A2451:AD3066,3)/100),0)</f>
        <v>1.7600000000000001E-2</v>
      </c>
      <c r="M2465" s="66">
        <f>IFERROR(IF(Ações!$B2465="","",VLOOKUP(Table_1[[#This Row],[AÇÕES]],'Dados Status Invest STOCKS'!A2451:AD3066,28)),0)</f>
        <v>0.87</v>
      </c>
      <c r="N2465" s="66">
        <f>IFERROR(IF(Ações!$B2465="","",VLOOKUP(Table_1[[#This Row],[AÇÕES]],'Dados Status Invest STOCKS'!A2451:AD3066,27)),0)</f>
        <v>30.39</v>
      </c>
      <c r="O2465" s="66">
        <f>IFERROR(IF(Ações!$L2465="","",Ações!$K2465*Ações!$L2465),0)</f>
        <v>0.47995200000000005</v>
      </c>
      <c r="P2465" s="67">
        <f t="shared" si="38"/>
        <v>0.06</v>
      </c>
      <c r="Q2465" s="67">
        <f>IFERROR(Ações!$O2465/Ações!$M2465,0)</f>
        <v>0.55166896551724143</v>
      </c>
      <c r="R2465" s="67">
        <f>IFERROR(IF(Ações!$B2465="","",VLOOKUP(Table_1[[#This Row],[AÇÕES]],'Dados Status Invest STOCKS'!A2451:AD3066,18)/100),0)</f>
        <v>2.8500000000000001E-2</v>
      </c>
      <c r="S2465" s="65">
        <f>IFERROR(IF(Ações!$B2465="","",VLOOKUP(Table_1[[#This Row],[AÇÕES]],'Dados Status Invest STOCKS'!A2451:AD3066,25)/100),0)</f>
        <v>-8.8800000000000004E-2</v>
      </c>
      <c r="T2465" s="67">
        <f>(1-Ações!$Q2465)*Ações!$R2465</f>
        <v>1.277743448275862E-2</v>
      </c>
      <c r="U2465" s="68">
        <f>IF(Ações!$S2465=0,Ações!$T2465,IF(Ações!$T2465=0,Ações!$S2465,AVERAGE(Ações!$S2465,Ações!$T2465)))</f>
        <v>-3.8011282758620694E-2</v>
      </c>
    </row>
    <row r="2466" spans="2:21" ht="15" customHeight="1" x14ac:dyDescent="0.2">
      <c r="B2466" s="63" t="str">
        <f>IFERROR('Dados Status Invest STOCKS'!A2453,"-")</f>
        <v>INTA</v>
      </c>
      <c r="C2466" s="45">
        <f>IFERROR((Ações!$D2466-Ações!$K2466)/Ações!$D2466,0)</f>
        <v>0</v>
      </c>
      <c r="D2466" s="46">
        <f>(Ações!$O2466)/0.06</f>
        <v>0</v>
      </c>
      <c r="E2466" s="47">
        <f>IFERROR((Ações!$F2466-Ações!$K2466)/Ações!$F2466,0)</f>
        <v>0</v>
      </c>
      <c r="F2466" s="46" t="str">
        <f>IF(OR(Ações!$N2466&lt;0,Ações!$M2466&lt;0),"",(22.5*Ações!$M2466*Ações!$N2466)^0.5)</f>
        <v/>
      </c>
      <c r="G2466" s="47">
        <f>IFERROR((Ações!$H2466-Ações!$K2466)/Ações!$H2466,0)</f>
        <v>0</v>
      </c>
      <c r="H2466" s="48">
        <f>IFERROR(Ações!$I2466/(Ações!$P2466-Table_1[[#This Row],[CAGR LUCRO 5A]]),0)</f>
        <v>0</v>
      </c>
      <c r="I2466" s="48">
        <f>IF(Ações!$S2466&lt;0,"",Ações!$O2466*(1+Ações!$S2466))</f>
        <v>0</v>
      </c>
      <c r="J2466" s="49">
        <f>IFERROR(IF(Ações!$B2466="","",(VLOOKUP(Table_1[[#This Row],[AÇÕES]],'Dados Status Invest STOCKS'!A2452:AD3067,4)/Table_1[[#This Row],[LPA]]))/100,0)</f>
        <v>0.42358208955223881</v>
      </c>
      <c r="K2466" s="64">
        <f>IFERROR(IF(Ações!$B2466="","",VLOOKUP(Table_1[[#This Row],[AÇÕES]],'Dados Status Invest STOCKS'!A2452:AD3067,2)),0)</f>
        <v>19.100000000000001</v>
      </c>
      <c r="L2466" s="65">
        <f>IFERROR(IF(Ações!$B2466="","",VLOOKUP(Table_1[[#This Row],[AÇÕES]],'Dados Status Invest STOCKS'!A2452:AD3067,3)/100),0)</f>
        <v>0</v>
      </c>
      <c r="M2466" s="66">
        <f>IFERROR(IF(Ações!$B2466="","",VLOOKUP(Table_1[[#This Row],[AÇÕES]],'Dados Status Invest STOCKS'!A2452:AD3067,28)),0)</f>
        <v>-0.67</v>
      </c>
      <c r="N2466" s="66">
        <f>IFERROR(IF(Ações!$B2466="","",VLOOKUP(Table_1[[#This Row],[AÇÕES]],'Dados Status Invest STOCKS'!A2452:AD3067,27)),0)</f>
        <v>4.3499999999999996</v>
      </c>
      <c r="O2466" s="66">
        <f>IFERROR(IF(Ações!$L2466="","",Ações!$K2466*Ações!$L2466),0)</f>
        <v>0</v>
      </c>
      <c r="P2466" s="67">
        <f t="shared" si="38"/>
        <v>0.06</v>
      </c>
      <c r="Q2466" s="67">
        <f>IFERROR(Ações!$O2466/Ações!$M2466,0)</f>
        <v>0</v>
      </c>
      <c r="R2466" s="67">
        <f>IFERROR(IF(Ações!$B2466="","",VLOOKUP(Table_1[[#This Row],[AÇÕES]],'Dados Status Invest STOCKS'!A2452:AD3067,18)/100),0)</f>
        <v>-0.15460000000000002</v>
      </c>
      <c r="S2466" s="65">
        <f>IFERROR(IF(Ações!$B2466="","",VLOOKUP(Table_1[[#This Row],[AÇÕES]],'Dados Status Invest STOCKS'!A2452:AD3067,25)/100),0)</f>
        <v>0</v>
      </c>
      <c r="T2466" s="67">
        <f>(1-Ações!$Q2466)*Ações!$R2466</f>
        <v>-0.15460000000000002</v>
      </c>
      <c r="U2466" s="68">
        <f>IF(Ações!$S2466=0,Ações!$T2466,IF(Ações!$T2466=0,Ações!$S2466,AVERAGE(Ações!$S2466,Ações!$T2466)))</f>
        <v>-0.15460000000000002</v>
      </c>
    </row>
    <row r="2467" spans="2:21" ht="15" customHeight="1" x14ac:dyDescent="0.2">
      <c r="B2467" s="63" t="str">
        <f>IFERROR('Dados Status Invest STOCKS'!A2454,"-")</f>
        <v>INTC</v>
      </c>
      <c r="C2467" s="45">
        <f>IFERROR((Ações!$D2467-Ações!$K2467)/Ações!$D2467,0)</f>
        <v>-1.2388059701492538</v>
      </c>
      <c r="D2467" s="46">
        <f>(Ações!$O2467)/0.06</f>
        <v>23.199866666666665</v>
      </c>
      <c r="E2467" s="47">
        <f>IFERROR((Ações!$F2467-Ações!$K2467)/Ações!$F2467,0)</f>
        <v>-2.1268982765851079E-2</v>
      </c>
      <c r="F2467" s="46">
        <f>IF(OR(Ações!$N2467&lt;0,Ações!$M2467&lt;0),"",(22.5*Ações!$M2467*Ações!$N2467)^0.5)</f>
        <v>50.858295783480592</v>
      </c>
      <c r="G2467" s="47">
        <f>IFERROR((Ações!$H2467-Ações!$K2467)/Ações!$H2467,0)</f>
        <v>3.2649270263657346</v>
      </c>
      <c r="H2467" s="48">
        <f>IFERROR(Ações!$I2467/(Ações!$P2467-Table_1[[#This Row],[CAGR LUCRO 5A]]),0)</f>
        <v>-22.932306160583941</v>
      </c>
      <c r="I2467" s="48">
        <f>IF(Ações!$S2467&lt;0,"",Ações!$O2467*(1+Ações!$S2467))</f>
        <v>1.570862972</v>
      </c>
      <c r="J2467" s="49">
        <f>IFERROR(IF(Ações!$B2467="","",(VLOOKUP(Table_1[[#This Row],[AÇÕES]],'Dados Status Invest STOCKS'!A2453:AD3068,4)/Table_1[[#This Row],[LPA]]))/100,0)</f>
        <v>1.9287090558766859E-2</v>
      </c>
      <c r="K2467" s="64">
        <f>IFERROR(IF(Ações!$B2467="","",VLOOKUP(Table_1[[#This Row],[AÇÕES]],'Dados Status Invest STOCKS'!A2453:AD3068,2)),0)</f>
        <v>51.94</v>
      </c>
      <c r="L2467" s="65">
        <f>IFERROR(IF(Ações!$B2467="","",VLOOKUP(Table_1[[#This Row],[AÇÕES]],'Dados Status Invest STOCKS'!A2453:AD3068,3)/100),0)</f>
        <v>2.6800000000000001E-2</v>
      </c>
      <c r="M2467" s="66">
        <f>IFERROR(IF(Ações!$B2467="","",VLOOKUP(Table_1[[#This Row],[AÇÕES]],'Dados Status Invest STOCKS'!A2453:AD3068,28)),0)</f>
        <v>5.19</v>
      </c>
      <c r="N2467" s="66">
        <f>IFERROR(IF(Ações!$B2467="","",VLOOKUP(Table_1[[#This Row],[AÇÕES]],'Dados Status Invest STOCKS'!A2453:AD3068,27)),0)</f>
        <v>22.15</v>
      </c>
      <c r="O2467" s="66">
        <f>IFERROR(IF(Ações!$L2467="","",Ações!$K2467*Ações!$L2467),0)</f>
        <v>1.3919919999999999</v>
      </c>
      <c r="P2467" s="67">
        <f t="shared" si="38"/>
        <v>0.06</v>
      </c>
      <c r="Q2467" s="67">
        <f>IFERROR(Ações!$O2467/Ações!$M2467,0)</f>
        <v>0.26820655105973024</v>
      </c>
      <c r="R2467" s="67">
        <f>IFERROR(IF(Ações!$B2467="","",VLOOKUP(Table_1[[#This Row],[AÇÕES]],'Dados Status Invest STOCKS'!A2453:AD3068,18)/100),0)</f>
        <v>0.23420000000000002</v>
      </c>
      <c r="S2467" s="65">
        <f>IFERROR(IF(Ações!$B2467="","",VLOOKUP(Table_1[[#This Row],[AÇÕES]],'Dados Status Invest STOCKS'!A2453:AD3068,25)/100),0)</f>
        <v>0.1285</v>
      </c>
      <c r="T2467" s="67">
        <f>(1-Ações!$Q2467)*Ações!$R2467</f>
        <v>0.17138602574181119</v>
      </c>
      <c r="U2467" s="68">
        <f>IF(Ações!$S2467=0,Ações!$T2467,IF(Ações!$T2467=0,Ações!$S2467,AVERAGE(Ações!$S2467,Ações!$T2467)))</f>
        <v>0.14994301287090561</v>
      </c>
    </row>
    <row r="2468" spans="2:21" ht="15" customHeight="1" x14ac:dyDescent="0.2">
      <c r="B2468" s="63" t="str">
        <f>IFERROR('Dados Status Invest STOCKS'!A2455,"-")</f>
        <v>INTG</v>
      </c>
      <c r="C2468" s="45">
        <f>IFERROR((Ações!$D2468-Ações!$K2468)/Ações!$D2468,0)</f>
        <v>0</v>
      </c>
      <c r="D2468" s="46">
        <f>(Ações!$O2468)/0.06</f>
        <v>0</v>
      </c>
      <c r="E2468" s="47">
        <f>IFERROR((Ações!$F2468-Ações!$K2468)/Ações!$F2468,0)</f>
        <v>0</v>
      </c>
      <c r="F2468" s="46" t="str">
        <f>IF(OR(Ações!$N2468&lt;0,Ações!$M2468&lt;0),"",(22.5*Ações!$M2468*Ações!$N2468)^0.5)</f>
        <v/>
      </c>
      <c r="G2468" s="47">
        <f>IFERROR((Ações!$H2468-Ações!$K2468)/Ações!$H2468,0)</f>
        <v>0</v>
      </c>
      <c r="H2468" s="48">
        <f>IFERROR(Ações!$I2468/(Ações!$P2468-Table_1[[#This Row],[CAGR LUCRO 5A]]),0)</f>
        <v>0</v>
      </c>
      <c r="I2468" s="48">
        <f>IF(Ações!$S2468&lt;0,"",Ações!$O2468*(1+Ações!$S2468))</f>
        <v>0</v>
      </c>
      <c r="J2468" s="49">
        <f>IFERROR(IF(Ações!$B2468="","",(VLOOKUP(Table_1[[#This Row],[AÇÕES]],'Dados Status Invest STOCKS'!A2454:AD3069,4)/Table_1[[#This Row],[LPA]]))/100,0)</f>
        <v>0.1774404761904762</v>
      </c>
      <c r="K2468" s="64">
        <f>IFERROR(IF(Ações!$B2468="","",VLOOKUP(Table_1[[#This Row],[AÇÕES]],'Dados Status Invest STOCKS'!A2454:AD3069,2)),0)</f>
        <v>50.13</v>
      </c>
      <c r="L2468" s="65">
        <f>IFERROR(IF(Ações!$B2468="","",VLOOKUP(Table_1[[#This Row],[AÇÕES]],'Dados Status Invest STOCKS'!A2454:AD3069,3)/100),0)</f>
        <v>0</v>
      </c>
      <c r="M2468" s="66">
        <f>IFERROR(IF(Ações!$B2468="","",VLOOKUP(Table_1[[#This Row],[AÇÕES]],'Dados Status Invest STOCKS'!A2454:AD3069,28)),0)</f>
        <v>1.68</v>
      </c>
      <c r="N2468" s="66">
        <f>IFERROR(IF(Ações!$B2468="","",VLOOKUP(Table_1[[#This Row],[AÇÕES]],'Dados Status Invest STOCKS'!A2454:AD3069,27)),0)</f>
        <v>-24.93</v>
      </c>
      <c r="O2468" s="66">
        <f>IFERROR(IF(Ações!$L2468="","",Ações!$K2468*Ações!$L2468),0)</f>
        <v>0</v>
      </c>
      <c r="P2468" s="67">
        <f t="shared" si="38"/>
        <v>0.06</v>
      </c>
      <c r="Q2468" s="67">
        <f>IFERROR(Ações!$O2468/Ações!$M2468,0)</f>
        <v>0</v>
      </c>
      <c r="R2468" s="67">
        <f>IFERROR(IF(Ações!$B2468="","",VLOOKUP(Table_1[[#This Row],[AÇÕES]],'Dados Status Invest STOCKS'!A2454:AD3069,18)/100),0)</f>
        <v>-6.7500000000000004E-2</v>
      </c>
      <c r="S2468" s="65">
        <f>IFERROR(IF(Ações!$B2468="","",VLOOKUP(Table_1[[#This Row],[AÇÕES]],'Dados Status Invest STOCKS'!A2454:AD3069,25)/100),0)</f>
        <v>0</v>
      </c>
      <c r="T2468" s="67">
        <f>(1-Ações!$Q2468)*Ações!$R2468</f>
        <v>-6.7500000000000004E-2</v>
      </c>
      <c r="U2468" s="68">
        <f>IF(Ações!$S2468=0,Ações!$T2468,IF(Ações!$T2468=0,Ações!$S2468,AVERAGE(Ações!$S2468,Ações!$T2468)))</f>
        <v>-6.7500000000000004E-2</v>
      </c>
    </row>
    <row r="2469" spans="2:21" ht="15" customHeight="1" x14ac:dyDescent="0.2">
      <c r="B2469" s="63" t="str">
        <f>IFERROR('Dados Status Invest STOCKS'!A2456,"-")</f>
        <v>INTU</v>
      </c>
      <c r="C2469" s="45">
        <f>IFERROR((Ações!$D2469-Ações!$K2469)/Ações!$D2469,0)</f>
        <v>-9</v>
      </c>
      <c r="D2469" s="46">
        <f>(Ações!$O2469)/0.06</f>
        <v>53.467999999999996</v>
      </c>
      <c r="E2469" s="47">
        <f>IFERROR((Ações!$F2469-Ações!$K2469)/Ações!$F2469,0)</f>
        <v>-6.0727888849458171</v>
      </c>
      <c r="F2469" s="46">
        <f>IF(OR(Ações!$N2469&lt;0,Ações!$M2469&lt;0),"",(22.5*Ações!$M2469*Ações!$N2469)^0.5)</f>
        <v>75.596770764365317</v>
      </c>
      <c r="G2469" s="47">
        <f>IFERROR((Ações!$H2469-Ações!$K2469)/Ações!$H2469,0)</f>
        <v>15.44655063472916</v>
      </c>
      <c r="H2469" s="48">
        <f>IFERROR(Ações!$I2469/(Ações!$P2469-Table_1[[#This Row],[CAGR LUCRO 5A]]),0)</f>
        <v>-37.010911013916505</v>
      </c>
      <c r="I2469" s="48">
        <f>IF(Ações!$S2469&lt;0,"",Ações!$O2469*(1+Ações!$S2469))</f>
        <v>3.723297648</v>
      </c>
      <c r="J2469" s="49">
        <f>IFERROR(IF(Ações!$B2469="","",(VLOOKUP(Table_1[[#This Row],[AÇÕES]],'Dados Status Invest STOCKS'!A2455:AD3070,4)/Table_1[[#This Row],[LPA]]))/100,0)</f>
        <v>9.7929634641407318E-2</v>
      </c>
      <c r="K2469" s="64">
        <f>IFERROR(IF(Ações!$B2469="","",VLOOKUP(Table_1[[#This Row],[AÇÕES]],'Dados Status Invest STOCKS'!A2455:AD3070,2)),0)</f>
        <v>534.67999999999995</v>
      </c>
      <c r="L2469" s="65">
        <f>IFERROR(IF(Ações!$B2469="","",VLOOKUP(Table_1[[#This Row],[AÇÕES]],'Dados Status Invest STOCKS'!A2455:AD3070,3)/100),0)</f>
        <v>6.0000000000000001E-3</v>
      </c>
      <c r="M2469" s="66">
        <f>IFERROR(IF(Ações!$B2469="","",VLOOKUP(Table_1[[#This Row],[AÇÕES]],'Dados Status Invest STOCKS'!A2455:AD3070,28)),0)</f>
        <v>7.39</v>
      </c>
      <c r="N2469" s="66">
        <f>IFERROR(IF(Ações!$B2469="","",VLOOKUP(Table_1[[#This Row],[AÇÕES]],'Dados Status Invest STOCKS'!A2455:AD3070,27)),0)</f>
        <v>34.369999999999997</v>
      </c>
      <c r="O2469" s="66">
        <f>IFERROR(IF(Ações!$L2469="","",Ações!$K2469*Ações!$L2469),0)</f>
        <v>3.2080799999999998</v>
      </c>
      <c r="P2469" s="67">
        <f t="shared" si="38"/>
        <v>0.06</v>
      </c>
      <c r="Q2469" s="67">
        <f>IFERROR(Ações!$O2469/Ações!$M2469,0)</f>
        <v>0.43411096075778077</v>
      </c>
      <c r="R2469" s="67">
        <f>IFERROR(IF(Ações!$B2469="","",VLOOKUP(Table_1[[#This Row],[AÇÕES]],'Dados Status Invest STOCKS'!A2455:AD3070,18)/100),0)</f>
        <v>0.21489999999999998</v>
      </c>
      <c r="S2469" s="65">
        <f>IFERROR(IF(Ações!$B2469="","",VLOOKUP(Table_1[[#This Row],[AÇÕES]],'Dados Status Invest STOCKS'!A2455:AD3070,25)/100),0)</f>
        <v>0.16059999999999999</v>
      </c>
      <c r="T2469" s="67">
        <f>(1-Ações!$Q2469)*Ações!$R2469</f>
        <v>0.12160955453315291</v>
      </c>
      <c r="U2469" s="68">
        <f>IF(Ações!$S2469=0,Ações!$T2469,IF(Ações!$T2469=0,Ações!$S2469,AVERAGE(Ações!$S2469,Ações!$T2469)))</f>
        <v>0.14110477726657644</v>
      </c>
    </row>
    <row r="2470" spans="2:21" ht="15" customHeight="1" x14ac:dyDescent="0.2">
      <c r="B2470" s="63" t="str">
        <f>IFERROR('Dados Status Invest STOCKS'!A2457,"-")</f>
        <v>INTZ</v>
      </c>
      <c r="C2470" s="45">
        <f>IFERROR((Ações!$D2470-Ações!$K2470)/Ações!$D2470,0)</f>
        <v>0</v>
      </c>
      <c r="D2470" s="46">
        <f>(Ações!$O2470)/0.06</f>
        <v>0</v>
      </c>
      <c r="E2470" s="47">
        <f>IFERROR((Ações!$F2470-Ações!$K2470)/Ações!$F2470,0)</f>
        <v>0</v>
      </c>
      <c r="F2470" s="46" t="str">
        <f>IF(OR(Ações!$N2470&lt;0,Ações!$M2470&lt;0),"",(22.5*Ações!$M2470*Ações!$N2470)^0.5)</f>
        <v/>
      </c>
      <c r="G2470" s="47">
        <f>IFERROR((Ações!$H2470-Ações!$K2470)/Ações!$H2470,0)</f>
        <v>0</v>
      </c>
      <c r="H2470" s="48">
        <f>IFERROR(Ações!$I2470/(Ações!$P2470-Table_1[[#This Row],[CAGR LUCRO 5A]]),0)</f>
        <v>0</v>
      </c>
      <c r="I2470" s="48">
        <f>IF(Ações!$S2470&lt;0,"",Ações!$O2470*(1+Ações!$S2470))</f>
        <v>0</v>
      </c>
      <c r="J2470" s="49">
        <f>IFERROR(IF(Ações!$B2470="","",(VLOOKUP(Table_1[[#This Row],[AÇÕES]],'Dados Status Invest STOCKS'!A2456:AD3071,4)/Table_1[[#This Row],[LPA]]))/100,0)</f>
        <v>3.6000000000000004E-2</v>
      </c>
      <c r="K2470" s="64">
        <f>IFERROR(IF(Ações!$B2470="","",VLOOKUP(Table_1[[#This Row],[AÇÕES]],'Dados Status Invest STOCKS'!A2456:AD3071,2)),0)</f>
        <v>3.62</v>
      </c>
      <c r="L2470" s="65">
        <f>IFERROR(IF(Ações!$B2470="","",VLOOKUP(Table_1[[#This Row],[AÇÕES]],'Dados Status Invest STOCKS'!A2456:AD3071,3)/100),0)</f>
        <v>0</v>
      </c>
      <c r="M2470" s="66">
        <f>IFERROR(IF(Ações!$B2470="","",VLOOKUP(Table_1[[#This Row],[AÇÕES]],'Dados Status Invest STOCKS'!A2456:AD3071,28)),0)</f>
        <v>-1</v>
      </c>
      <c r="N2470" s="66">
        <f>IFERROR(IF(Ações!$B2470="","",VLOOKUP(Table_1[[#This Row],[AÇÕES]],'Dados Status Invest STOCKS'!A2456:AD3071,27)),0)</f>
        <v>0.36</v>
      </c>
      <c r="O2470" s="66">
        <f>IFERROR(IF(Ações!$L2470="","",Ações!$K2470*Ações!$L2470),0)</f>
        <v>0</v>
      </c>
      <c r="P2470" s="67">
        <f t="shared" si="38"/>
        <v>0.06</v>
      </c>
      <c r="Q2470" s="67">
        <f>IFERROR(Ações!$O2470/Ações!$M2470,0)</f>
        <v>0</v>
      </c>
      <c r="R2470" s="67">
        <f>IFERROR(IF(Ações!$B2470="","",VLOOKUP(Table_1[[#This Row],[AÇÕES]],'Dados Status Invest STOCKS'!A2456:AD3071,18)/100),0)</f>
        <v>-2.7856999999999998</v>
      </c>
      <c r="S2470" s="65">
        <f>IFERROR(IF(Ações!$B2470="","",VLOOKUP(Table_1[[#This Row],[AÇÕES]],'Dados Status Invest STOCKS'!A2456:AD3071,25)/100),0)</f>
        <v>0</v>
      </c>
      <c r="T2470" s="67">
        <f>(1-Ações!$Q2470)*Ações!$R2470</f>
        <v>-2.7856999999999998</v>
      </c>
      <c r="U2470" s="68">
        <f>IF(Ações!$S2470=0,Ações!$T2470,IF(Ações!$T2470=0,Ações!$S2470,AVERAGE(Ações!$S2470,Ações!$T2470)))</f>
        <v>-2.7856999999999998</v>
      </c>
    </row>
    <row r="2471" spans="2:21" ht="15" customHeight="1" x14ac:dyDescent="0.2">
      <c r="B2471" s="63" t="str">
        <f>IFERROR('Dados Status Invest STOCKS'!A2458,"-")</f>
        <v>INVA</v>
      </c>
      <c r="C2471" s="45">
        <f>IFERROR((Ações!$D2471-Ações!$K2471)/Ações!$D2471,0)</f>
        <v>0</v>
      </c>
      <c r="D2471" s="46">
        <f>(Ações!$O2471)/0.06</f>
        <v>0</v>
      </c>
      <c r="E2471" s="47">
        <f>IFERROR((Ações!$F2471-Ações!$K2471)/Ações!$F2471,0)</f>
        <v>0.33688093594909119</v>
      </c>
      <c r="F2471" s="46">
        <f>IF(OR(Ações!$N2471&lt;0,Ações!$M2471&lt;0),"",(22.5*Ações!$M2471*Ações!$N2471)^0.5)</f>
        <v>24.098236449997746</v>
      </c>
      <c r="G2471" s="47">
        <f>IFERROR((Ações!$H2471-Ações!$K2471)/Ações!$H2471,0)</f>
        <v>0</v>
      </c>
      <c r="H2471" s="48">
        <f>IFERROR(Ações!$I2471/(Ações!$P2471-Table_1[[#This Row],[CAGR LUCRO 5A]]),0)</f>
        <v>0</v>
      </c>
      <c r="I2471" s="48">
        <f>IF(Ações!$S2471&lt;0,"",Ações!$O2471*(1+Ações!$S2471))</f>
        <v>0</v>
      </c>
      <c r="J2471" s="49">
        <f>IFERROR(IF(Ações!$B2471="","",(VLOOKUP(Table_1[[#This Row],[AÇÕES]],'Dados Status Invest STOCKS'!A2457:AD3072,4)/Table_1[[#This Row],[LPA]]))/100,0)</f>
        <v>8.0674157303370769E-3</v>
      </c>
      <c r="K2471" s="64">
        <f>IFERROR(IF(Ações!$B2471="","",VLOOKUP(Table_1[[#This Row],[AÇÕES]],'Dados Status Invest STOCKS'!A2457:AD3072,2)),0)</f>
        <v>15.98</v>
      </c>
      <c r="L2471" s="65">
        <f>IFERROR(IF(Ações!$B2471="","",VLOOKUP(Table_1[[#This Row],[AÇÕES]],'Dados Status Invest STOCKS'!A2457:AD3072,3)/100),0)</f>
        <v>0</v>
      </c>
      <c r="M2471" s="66">
        <f>IFERROR(IF(Ações!$B2471="","",VLOOKUP(Table_1[[#This Row],[AÇÕES]],'Dados Status Invest STOCKS'!A2457:AD3072,28)),0)</f>
        <v>4.45</v>
      </c>
      <c r="N2471" s="66">
        <f>IFERROR(IF(Ações!$B2471="","",VLOOKUP(Table_1[[#This Row],[AÇÕES]],'Dados Status Invest STOCKS'!A2457:AD3072,27)),0)</f>
        <v>5.8</v>
      </c>
      <c r="O2471" s="66">
        <f>IFERROR(IF(Ações!$L2471="","",Ações!$K2471*Ações!$L2471),0)</f>
        <v>0</v>
      </c>
      <c r="P2471" s="67">
        <f t="shared" si="38"/>
        <v>0.06</v>
      </c>
      <c r="Q2471" s="67">
        <f>IFERROR(Ações!$O2471/Ações!$M2471,0)</f>
        <v>0</v>
      </c>
      <c r="R2471" s="67">
        <f>IFERROR(IF(Ações!$B2471="","",VLOOKUP(Table_1[[#This Row],[AÇÕES]],'Dados Status Invest STOCKS'!A2457:AD3072,18)/100),0)</f>
        <v>0.7681</v>
      </c>
      <c r="S2471" s="65">
        <f>IFERROR(IF(Ações!$B2471="","",VLOOKUP(Table_1[[#This Row],[AÇÕES]],'Dados Status Invest STOCKS'!A2457:AD3072,25)/100),0)</f>
        <v>0</v>
      </c>
      <c r="T2471" s="67">
        <f>(1-Ações!$Q2471)*Ações!$R2471</f>
        <v>0.7681</v>
      </c>
      <c r="U2471" s="68">
        <f>IF(Ações!$S2471=0,Ações!$T2471,IF(Ações!$T2471=0,Ações!$S2471,AVERAGE(Ações!$S2471,Ações!$T2471)))</f>
        <v>0.7681</v>
      </c>
    </row>
    <row r="2472" spans="2:21" ht="15" customHeight="1" x14ac:dyDescent="0.2">
      <c r="B2472" s="63" t="str">
        <f>IFERROR('Dados Status Invest STOCKS'!A2459,"-")</f>
        <v>INVE</v>
      </c>
      <c r="C2472" s="45">
        <f>IFERROR((Ações!$D2472-Ações!$K2472)/Ações!$D2472,0)</f>
        <v>0</v>
      </c>
      <c r="D2472" s="46">
        <f>(Ações!$O2472)/0.06</f>
        <v>0</v>
      </c>
      <c r="E2472" s="47">
        <f>IFERROR((Ações!$F2472-Ações!$K2472)/Ações!$F2472,0)</f>
        <v>-4.9385278881519419</v>
      </c>
      <c r="F2472" s="46">
        <f>IF(OR(Ações!$N2472&lt;0,Ações!$M2472&lt;0),"",(22.5*Ações!$M2472*Ações!$N2472)^0.5)</f>
        <v>3.1674516570896549</v>
      </c>
      <c r="G2472" s="47">
        <f>IFERROR((Ações!$H2472-Ações!$K2472)/Ações!$H2472,0)</f>
        <v>0</v>
      </c>
      <c r="H2472" s="48">
        <f>IFERROR(Ações!$I2472/(Ações!$P2472-Table_1[[#This Row],[CAGR LUCRO 5A]]),0)</f>
        <v>0</v>
      </c>
      <c r="I2472" s="48">
        <f>IF(Ações!$S2472&lt;0,"",Ações!$O2472*(1+Ações!$S2472))</f>
        <v>0</v>
      </c>
      <c r="J2472" s="49">
        <f>IFERROR(IF(Ações!$B2472="","",(VLOOKUP(Table_1[[#This Row],[AÇÕES]],'Dados Status Invest STOCKS'!A2458:AD3073,4)/Table_1[[#This Row],[LPA]]))/100,0)</f>
        <v>11.302307692307693</v>
      </c>
      <c r="K2472" s="64">
        <f>IFERROR(IF(Ações!$B2472="","",VLOOKUP(Table_1[[#This Row],[AÇÕES]],'Dados Status Invest STOCKS'!A2458:AD3073,2)),0)</f>
        <v>18.809999999999999</v>
      </c>
      <c r="L2472" s="65">
        <f>IFERROR(IF(Ações!$B2472="","",VLOOKUP(Table_1[[#This Row],[AÇÕES]],'Dados Status Invest STOCKS'!A2458:AD3073,3)/100),0)</f>
        <v>0</v>
      </c>
      <c r="M2472" s="66">
        <f>IFERROR(IF(Ações!$B2472="","",VLOOKUP(Table_1[[#This Row],[AÇÕES]],'Dados Status Invest STOCKS'!A2458:AD3073,28)),0)</f>
        <v>0.13</v>
      </c>
      <c r="N2472" s="66">
        <f>IFERROR(IF(Ações!$B2472="","",VLOOKUP(Table_1[[#This Row],[AÇÕES]],'Dados Status Invest STOCKS'!A2458:AD3073,27)),0)</f>
        <v>3.43</v>
      </c>
      <c r="O2472" s="66">
        <f>IFERROR(IF(Ações!$L2472="","",Ações!$K2472*Ações!$L2472),0)</f>
        <v>0</v>
      </c>
      <c r="P2472" s="67">
        <f t="shared" si="38"/>
        <v>0.06</v>
      </c>
      <c r="Q2472" s="67">
        <f>IFERROR(Ações!$O2472/Ações!$M2472,0)</f>
        <v>0</v>
      </c>
      <c r="R2472" s="67">
        <f>IFERROR(IF(Ações!$B2472="","",VLOOKUP(Table_1[[#This Row],[AÇÕES]],'Dados Status Invest STOCKS'!A2458:AD3073,18)/100),0)</f>
        <v>3.73E-2</v>
      </c>
      <c r="S2472" s="65">
        <f>IFERROR(IF(Ações!$B2472="","",VLOOKUP(Table_1[[#This Row],[AÇÕES]],'Dados Status Invest STOCKS'!A2458:AD3073,25)/100),0)</f>
        <v>0</v>
      </c>
      <c r="T2472" s="67">
        <f>(1-Ações!$Q2472)*Ações!$R2472</f>
        <v>3.73E-2</v>
      </c>
      <c r="U2472" s="68">
        <f>IF(Ações!$S2472=0,Ações!$T2472,IF(Ações!$T2472=0,Ações!$S2472,AVERAGE(Ações!$S2472,Ações!$T2472)))</f>
        <v>3.73E-2</v>
      </c>
    </row>
    <row r="2473" spans="2:21" ht="15" customHeight="1" x14ac:dyDescent="0.2">
      <c r="B2473" s="63" t="str">
        <f>IFERROR('Dados Status Invest STOCKS'!A2460,"-")</f>
        <v>INVO</v>
      </c>
      <c r="C2473" s="45">
        <f>IFERROR((Ações!$D2473-Ações!$K2473)/Ações!$D2473,0)</f>
        <v>0</v>
      </c>
      <c r="D2473" s="46">
        <f>(Ações!$O2473)/0.06</f>
        <v>0</v>
      </c>
      <c r="E2473" s="47">
        <f>IFERROR((Ações!$F2473-Ações!$K2473)/Ações!$F2473,0)</f>
        <v>0</v>
      </c>
      <c r="F2473" s="46" t="str">
        <f>IF(OR(Ações!$N2473&lt;0,Ações!$M2473&lt;0),"",(22.5*Ações!$M2473*Ações!$N2473)^0.5)</f>
        <v/>
      </c>
      <c r="G2473" s="47">
        <f>IFERROR((Ações!$H2473-Ações!$K2473)/Ações!$H2473,0)</f>
        <v>0</v>
      </c>
      <c r="H2473" s="48">
        <f>IFERROR(Ações!$I2473/(Ações!$P2473-Table_1[[#This Row],[CAGR LUCRO 5A]]),0)</f>
        <v>0</v>
      </c>
      <c r="I2473" s="48">
        <f>IF(Ações!$S2473&lt;0,"",Ações!$O2473*(1+Ações!$S2473))</f>
        <v>0</v>
      </c>
      <c r="J2473" s="49">
        <f>IFERROR(IF(Ações!$B2473="","",(VLOOKUP(Table_1[[#This Row],[AÇÕES]],'Dados Status Invest STOCKS'!A2459:AD3074,4)/Table_1[[#This Row],[LPA]]))/100,0)</f>
        <v>3.9545454545454543E-2</v>
      </c>
      <c r="K2473" s="64">
        <f>IFERROR(IF(Ações!$B2473="","",VLOOKUP(Table_1[[#This Row],[AÇÕES]],'Dados Status Invest STOCKS'!A2459:AD3074,2)),0)</f>
        <v>3.06</v>
      </c>
      <c r="L2473" s="65">
        <f>IFERROR(IF(Ações!$B2473="","",VLOOKUP(Table_1[[#This Row],[AÇÕES]],'Dados Status Invest STOCKS'!A2459:AD3074,3)/100),0)</f>
        <v>0</v>
      </c>
      <c r="M2473" s="66">
        <f>IFERROR(IF(Ações!$B2473="","",VLOOKUP(Table_1[[#This Row],[AÇÕES]],'Dados Status Invest STOCKS'!A2459:AD3074,28)),0)</f>
        <v>-0.88</v>
      </c>
      <c r="N2473" s="66">
        <f>IFERROR(IF(Ações!$B2473="","",VLOOKUP(Table_1[[#This Row],[AÇÕES]],'Dados Status Invest STOCKS'!A2459:AD3074,27)),0)</f>
        <v>0.22</v>
      </c>
      <c r="O2473" s="66">
        <f>IFERROR(IF(Ações!$L2473="","",Ações!$K2473*Ações!$L2473),0)</f>
        <v>0</v>
      </c>
      <c r="P2473" s="67">
        <f t="shared" si="38"/>
        <v>0.06</v>
      </c>
      <c r="Q2473" s="67">
        <f>IFERROR(Ações!$O2473/Ações!$M2473,0)</f>
        <v>0</v>
      </c>
      <c r="R2473" s="67">
        <f>IFERROR(IF(Ações!$B2473="","",VLOOKUP(Table_1[[#This Row],[AÇÕES]],'Dados Status Invest STOCKS'!A2459:AD3074,18)/100),0)</f>
        <v>-3.9773000000000001</v>
      </c>
      <c r="S2473" s="65">
        <f>IFERROR(IF(Ações!$B2473="","",VLOOKUP(Table_1[[#This Row],[AÇÕES]],'Dados Status Invest STOCKS'!A2459:AD3074,25)/100),0)</f>
        <v>0</v>
      </c>
      <c r="T2473" s="67">
        <f>(1-Ações!$Q2473)*Ações!$R2473</f>
        <v>-3.9773000000000001</v>
      </c>
      <c r="U2473" s="68">
        <f>IF(Ações!$S2473=0,Ações!$T2473,IF(Ações!$T2473=0,Ações!$S2473,AVERAGE(Ações!$S2473,Ações!$T2473)))</f>
        <v>-3.9773000000000001</v>
      </c>
    </row>
    <row r="2474" spans="2:21" ht="15" customHeight="1" x14ac:dyDescent="0.2">
      <c r="B2474" s="63" t="str">
        <f>IFERROR('Dados Status Invest STOCKS'!A2461,"-")</f>
        <v>INZY</v>
      </c>
      <c r="C2474" s="45">
        <f>IFERROR((Ações!$D2474-Ações!$K2474)/Ações!$D2474,0)</f>
        <v>0</v>
      </c>
      <c r="D2474" s="46">
        <f>(Ações!$O2474)/0.06</f>
        <v>0</v>
      </c>
      <c r="E2474" s="47">
        <f>IFERROR((Ações!$F2474-Ações!$K2474)/Ações!$F2474,0)</f>
        <v>0</v>
      </c>
      <c r="F2474" s="46" t="str">
        <f>IF(OR(Ações!$N2474&lt;0,Ações!$M2474&lt;0),"",(22.5*Ações!$M2474*Ações!$N2474)^0.5)</f>
        <v/>
      </c>
      <c r="G2474" s="47">
        <f>IFERROR((Ações!$H2474-Ações!$K2474)/Ações!$H2474,0)</f>
        <v>0</v>
      </c>
      <c r="H2474" s="48">
        <f>IFERROR(Ações!$I2474/(Ações!$P2474-Table_1[[#This Row],[CAGR LUCRO 5A]]),0)</f>
        <v>0</v>
      </c>
      <c r="I2474" s="48">
        <f>IF(Ações!$S2474&lt;0,"",Ações!$O2474*(1+Ações!$S2474))</f>
        <v>0</v>
      </c>
      <c r="J2474" s="49">
        <f>IFERROR(IF(Ações!$B2474="","",(VLOOKUP(Table_1[[#This Row],[AÇÕES]],'Dados Status Invest STOCKS'!A2460:AD3075,4)/Table_1[[#This Row],[LPA]]))/100,0)</f>
        <v>1.57487922705314E-2</v>
      </c>
      <c r="K2474" s="64">
        <f>IFERROR(IF(Ações!$B2474="","",VLOOKUP(Table_1[[#This Row],[AÇÕES]],'Dados Status Invest STOCKS'!A2460:AD3075,2)),0)</f>
        <v>6.75</v>
      </c>
      <c r="L2474" s="65">
        <f>IFERROR(IF(Ações!$B2474="","",VLOOKUP(Table_1[[#This Row],[AÇÕES]],'Dados Status Invest STOCKS'!A2460:AD3075,3)/100),0)</f>
        <v>0</v>
      </c>
      <c r="M2474" s="66">
        <f>IFERROR(IF(Ações!$B2474="","",VLOOKUP(Table_1[[#This Row],[AÇÕES]],'Dados Status Invest STOCKS'!A2460:AD3075,28)),0)</f>
        <v>-2.0699999999999998</v>
      </c>
      <c r="N2474" s="66">
        <f>IFERROR(IF(Ações!$B2474="","",VLOOKUP(Table_1[[#This Row],[AÇÕES]],'Dados Status Invest STOCKS'!A2460:AD3075,27)),0)</f>
        <v>5.32</v>
      </c>
      <c r="O2474" s="66">
        <f>IFERROR(IF(Ações!$L2474="","",Ações!$K2474*Ações!$L2474),0)</f>
        <v>0</v>
      </c>
      <c r="P2474" s="67">
        <f t="shared" si="38"/>
        <v>0.06</v>
      </c>
      <c r="Q2474" s="67">
        <f>IFERROR(Ações!$O2474/Ações!$M2474,0)</f>
        <v>0</v>
      </c>
      <c r="R2474" s="67">
        <f>IFERROR(IF(Ações!$B2474="","",VLOOKUP(Table_1[[#This Row],[AÇÕES]],'Dados Status Invest STOCKS'!A2460:AD3075,18)/100),0)</f>
        <v>-0.38890000000000002</v>
      </c>
      <c r="S2474" s="65">
        <f>IFERROR(IF(Ações!$B2474="","",VLOOKUP(Table_1[[#This Row],[AÇÕES]],'Dados Status Invest STOCKS'!A2460:AD3075,25)/100),0)</f>
        <v>0</v>
      </c>
      <c r="T2474" s="67">
        <f>(1-Ações!$Q2474)*Ações!$R2474</f>
        <v>-0.38890000000000002</v>
      </c>
      <c r="U2474" s="68">
        <f>IF(Ações!$S2474=0,Ações!$T2474,IF(Ações!$T2474=0,Ações!$S2474,AVERAGE(Ações!$S2474,Ações!$T2474)))</f>
        <v>-0.38890000000000002</v>
      </c>
    </row>
    <row r="2475" spans="2:21" ht="15" customHeight="1" x14ac:dyDescent="0.2">
      <c r="B2475" s="63" t="str">
        <f>IFERROR('Dados Status Invest STOCKS'!A2462,"-")</f>
        <v>IO</v>
      </c>
      <c r="C2475" s="45">
        <f>IFERROR((Ações!$D2475-Ações!$K2475)/Ações!$D2475,0)</f>
        <v>0</v>
      </c>
      <c r="D2475" s="46">
        <f>(Ações!$O2475)/0.06</f>
        <v>0</v>
      </c>
      <c r="E2475" s="47">
        <f>IFERROR((Ações!$F2475-Ações!$K2475)/Ações!$F2475,0)</f>
        <v>0</v>
      </c>
      <c r="F2475" s="46" t="str">
        <f>IF(OR(Ações!$N2475&lt;0,Ações!$M2475&lt;0),"",(22.5*Ações!$M2475*Ações!$N2475)^0.5)</f>
        <v/>
      </c>
      <c r="G2475" s="47">
        <f>IFERROR((Ações!$H2475-Ações!$K2475)/Ações!$H2475,0)</f>
        <v>0</v>
      </c>
      <c r="H2475" s="48">
        <f>IFERROR(Ações!$I2475/(Ações!$P2475-Table_1[[#This Row],[CAGR LUCRO 5A]]),0)</f>
        <v>0</v>
      </c>
      <c r="I2475" s="48">
        <f>IF(Ações!$S2475&lt;0,"",Ações!$O2475*(1+Ações!$S2475))</f>
        <v>0</v>
      </c>
      <c r="J2475" s="49">
        <f>IFERROR(IF(Ações!$B2475="","",(VLOOKUP(Table_1[[#This Row],[AÇÕES]],'Dados Status Invest STOCKS'!A2461:AD3076,4)/Table_1[[#This Row],[LPA]]))/100,0)</f>
        <v>4.1999999999999997E-3</v>
      </c>
      <c r="K2475" s="64">
        <f>IFERROR(IF(Ações!$B2475="","",VLOOKUP(Table_1[[#This Row],[AÇÕES]],'Dados Status Invest STOCKS'!A2461:AD3076,2)),0)</f>
        <v>0.94</v>
      </c>
      <c r="L2475" s="65">
        <f>IFERROR(IF(Ações!$B2475="","",VLOOKUP(Table_1[[#This Row],[AÇÕES]],'Dados Status Invest STOCKS'!A2461:AD3076,3)/100),0)</f>
        <v>0</v>
      </c>
      <c r="M2475" s="66">
        <f>IFERROR(IF(Ações!$B2475="","",VLOOKUP(Table_1[[#This Row],[AÇÕES]],'Dados Status Invest STOCKS'!A2461:AD3076,28)),0)</f>
        <v>-1.5</v>
      </c>
      <c r="N2475" s="66">
        <f>IFERROR(IF(Ações!$B2475="","",VLOOKUP(Table_1[[#This Row],[AÇÕES]],'Dados Status Invest STOCKS'!A2461:AD3076,27)),0)</f>
        <v>-2.2400000000000002</v>
      </c>
      <c r="O2475" s="66">
        <f>IFERROR(IF(Ações!$L2475="","",Ações!$K2475*Ações!$L2475),0)</f>
        <v>0</v>
      </c>
      <c r="P2475" s="67">
        <f t="shared" si="38"/>
        <v>0.06</v>
      </c>
      <c r="Q2475" s="67">
        <f>IFERROR(Ações!$O2475/Ações!$M2475,0)</f>
        <v>0</v>
      </c>
      <c r="R2475" s="67">
        <f>IFERROR(IF(Ações!$B2475="","",VLOOKUP(Table_1[[#This Row],[AÇÕES]],'Dados Status Invest STOCKS'!A2461:AD3076,18)/100),0)</f>
        <v>-0.66790000000000005</v>
      </c>
      <c r="S2475" s="65">
        <f>IFERROR(IF(Ações!$B2475="","",VLOOKUP(Table_1[[#This Row],[AÇÕES]],'Dados Status Invest STOCKS'!A2461:AD3076,25)/100),0)</f>
        <v>0</v>
      </c>
      <c r="T2475" s="67">
        <f>(1-Ações!$Q2475)*Ações!$R2475</f>
        <v>-0.66790000000000005</v>
      </c>
      <c r="U2475" s="68">
        <f>IF(Ações!$S2475=0,Ações!$T2475,IF(Ações!$T2475=0,Ações!$S2475,AVERAGE(Ações!$S2475,Ações!$T2475)))</f>
        <v>-0.66790000000000005</v>
      </c>
    </row>
    <row r="2476" spans="2:21" ht="15" customHeight="1" x14ac:dyDescent="0.2">
      <c r="B2476" s="63" t="str">
        <f>IFERROR('Dados Status Invest STOCKS'!A2463,"-")</f>
        <v>IONS</v>
      </c>
      <c r="C2476" s="45">
        <f>IFERROR((Ações!$D2476-Ações!$K2476)/Ações!$D2476,0)</f>
        <v>0</v>
      </c>
      <c r="D2476" s="46">
        <f>(Ações!$O2476)/0.06</f>
        <v>0</v>
      </c>
      <c r="E2476" s="47">
        <f>IFERROR((Ações!$F2476-Ações!$K2476)/Ações!$F2476,0)</f>
        <v>0</v>
      </c>
      <c r="F2476" s="46" t="str">
        <f>IF(OR(Ações!$N2476&lt;0,Ações!$M2476&lt;0),"",(22.5*Ações!$M2476*Ações!$N2476)^0.5)</f>
        <v/>
      </c>
      <c r="G2476" s="47">
        <f>IFERROR((Ações!$H2476-Ações!$K2476)/Ações!$H2476,0)</f>
        <v>0</v>
      </c>
      <c r="H2476" s="48">
        <f>IFERROR(Ações!$I2476/(Ações!$P2476-Table_1[[#This Row],[CAGR LUCRO 5A]]),0)</f>
        <v>0</v>
      </c>
      <c r="I2476" s="48">
        <f>IF(Ações!$S2476&lt;0,"",Ações!$O2476*(1+Ações!$S2476))</f>
        <v>0</v>
      </c>
      <c r="J2476" s="49">
        <f>IFERROR(IF(Ações!$B2476="","",(VLOOKUP(Table_1[[#This Row],[AÇÕES]],'Dados Status Invest STOCKS'!A2462:AD3077,4)/Table_1[[#This Row],[LPA]]))/100,0)</f>
        <v>1.6574712643678161E-2</v>
      </c>
      <c r="K2476" s="64">
        <f>IFERROR(IF(Ações!$B2476="","",VLOOKUP(Table_1[[#This Row],[AÇÕES]],'Dados Status Invest STOCKS'!A2462:AD3077,2)),0)</f>
        <v>31.4</v>
      </c>
      <c r="L2476" s="65">
        <f>IFERROR(IF(Ações!$B2476="","",VLOOKUP(Table_1[[#This Row],[AÇÕES]],'Dados Status Invest STOCKS'!A2462:AD3077,3)/100),0)</f>
        <v>0</v>
      </c>
      <c r="M2476" s="66">
        <f>IFERROR(IF(Ações!$B2476="","",VLOOKUP(Table_1[[#This Row],[AÇÕES]],'Dados Status Invest STOCKS'!A2462:AD3077,28)),0)</f>
        <v>-4.3499999999999996</v>
      </c>
      <c r="N2476" s="66">
        <f>IFERROR(IF(Ações!$B2476="","",VLOOKUP(Table_1[[#This Row],[AÇÕES]],'Dados Status Invest STOCKS'!A2462:AD3077,27)),0)</f>
        <v>3.76</v>
      </c>
      <c r="O2476" s="66">
        <f>IFERROR(IF(Ações!$L2476="","",Ações!$K2476*Ações!$L2476),0)</f>
        <v>0</v>
      </c>
      <c r="P2476" s="67">
        <f t="shared" si="38"/>
        <v>0.06</v>
      </c>
      <c r="Q2476" s="67">
        <f>IFERROR(Ações!$O2476/Ações!$M2476,0)</f>
        <v>0</v>
      </c>
      <c r="R2476" s="67">
        <f>IFERROR(IF(Ações!$B2476="","",VLOOKUP(Table_1[[#This Row],[AÇÕES]],'Dados Status Invest STOCKS'!A2462:AD3077,18)/100),0)</f>
        <v>-1.1588000000000001</v>
      </c>
      <c r="S2476" s="65">
        <f>IFERROR(IF(Ações!$B2476="","",VLOOKUP(Table_1[[#This Row],[AÇÕES]],'Dados Status Invest STOCKS'!A2462:AD3077,25)/100),0)</f>
        <v>0</v>
      </c>
      <c r="T2476" s="67">
        <f>(1-Ações!$Q2476)*Ações!$R2476</f>
        <v>-1.1588000000000001</v>
      </c>
      <c r="U2476" s="68">
        <f>IF(Ações!$S2476=0,Ações!$T2476,IF(Ações!$T2476=0,Ações!$S2476,AVERAGE(Ações!$S2476,Ações!$T2476)))</f>
        <v>-1.1588000000000001</v>
      </c>
    </row>
    <row r="2477" spans="2:21" ht="15" customHeight="1" x14ac:dyDescent="0.2">
      <c r="B2477" s="63" t="str">
        <f>IFERROR('Dados Status Invest STOCKS'!A2464,"-")</f>
        <v>IOSP</v>
      </c>
      <c r="C2477" s="45">
        <f>IFERROR((Ações!$D2477-Ações!$K2477)/Ações!$D2477,0)</f>
        <v>-3.918032786885246</v>
      </c>
      <c r="D2477" s="46">
        <f>(Ações!$O2477)/0.06</f>
        <v>19.292266666666666</v>
      </c>
      <c r="E2477" s="47">
        <f>IFERROR((Ações!$F2477-Ações!$K2477)/Ações!$F2477,0)</f>
        <v>-0.63425992901297612</v>
      </c>
      <c r="F2477" s="46">
        <f>IF(OR(Ações!$N2477&lt;0,Ações!$M2477&lt;0),"",(22.5*Ações!$M2477*Ações!$N2477)^0.5)</f>
        <v>58.05686005977244</v>
      </c>
      <c r="G2477" s="47">
        <f>IFERROR((Ações!$H2477-Ações!$K2477)/Ações!$H2477,0)</f>
        <v>0</v>
      </c>
      <c r="H2477" s="48">
        <f>IFERROR(Ações!$I2477/(Ações!$P2477-Table_1[[#This Row],[CAGR LUCRO 5A]]),0)</f>
        <v>0</v>
      </c>
      <c r="I2477" s="48" t="str">
        <f>IF(Ações!$S2477&lt;0,"",Ações!$O2477*(1+Ações!$S2477))</f>
        <v/>
      </c>
      <c r="J2477" s="49">
        <f>IFERROR(IF(Ações!$B2477="","",(VLOOKUP(Table_1[[#This Row],[AÇÕES]],'Dados Status Invest STOCKS'!A2463:AD3078,4)/Table_1[[#This Row],[LPA]]))/100,0)</f>
        <v>6.8467741935483856E-2</v>
      </c>
      <c r="K2477" s="64">
        <f>IFERROR(IF(Ações!$B2477="","",VLOOKUP(Table_1[[#This Row],[AÇÕES]],'Dados Status Invest STOCKS'!A2463:AD3078,2)),0)</f>
        <v>94.88</v>
      </c>
      <c r="L2477" s="65">
        <f>IFERROR(IF(Ações!$B2477="","",VLOOKUP(Table_1[[#This Row],[AÇÕES]],'Dados Status Invest STOCKS'!A2463:AD3078,3)/100),0)</f>
        <v>1.2199999999999999E-2</v>
      </c>
      <c r="M2477" s="66">
        <f>IFERROR(IF(Ações!$B2477="","",VLOOKUP(Table_1[[#This Row],[AÇÕES]],'Dados Status Invest STOCKS'!A2463:AD3078,28)),0)</f>
        <v>3.72</v>
      </c>
      <c r="N2477" s="66">
        <f>IFERROR(IF(Ações!$B2477="","",VLOOKUP(Table_1[[#This Row],[AÇÕES]],'Dados Status Invest STOCKS'!A2463:AD3078,27)),0)</f>
        <v>40.270000000000003</v>
      </c>
      <c r="O2477" s="66">
        <f>IFERROR(IF(Ações!$L2477="","",Ações!$K2477*Ações!$L2477),0)</f>
        <v>1.1575359999999999</v>
      </c>
      <c r="P2477" s="67">
        <f t="shared" si="38"/>
        <v>0.06</v>
      </c>
      <c r="Q2477" s="67">
        <f>IFERROR(Ações!$O2477/Ações!$M2477,0)</f>
        <v>0.31116559139784944</v>
      </c>
      <c r="R2477" s="67">
        <f>IFERROR(IF(Ações!$B2477="","",VLOOKUP(Table_1[[#This Row],[AÇÕES]],'Dados Status Invest STOCKS'!A2463:AD3078,18)/100),0)</f>
        <v>9.2499999999999999E-2</v>
      </c>
      <c r="S2477" s="65">
        <f>IFERROR(IF(Ações!$B2477="","",VLOOKUP(Table_1[[#This Row],[AÇÕES]],'Dados Status Invest STOCKS'!A2463:AD3078,25)/100),0)</f>
        <v>-0.2482</v>
      </c>
      <c r="T2477" s="67">
        <f>(1-Ações!$Q2477)*Ações!$R2477</f>
        <v>6.3717182795698921E-2</v>
      </c>
      <c r="U2477" s="68">
        <f>IF(Ações!$S2477=0,Ações!$T2477,IF(Ações!$T2477=0,Ações!$S2477,AVERAGE(Ações!$S2477,Ações!$T2477)))</f>
        <v>-9.2241408602150549E-2</v>
      </c>
    </row>
    <row r="2478" spans="2:21" ht="15" customHeight="1" x14ac:dyDescent="0.2">
      <c r="B2478" s="63" t="str">
        <f>IFERROR('Dados Status Invest STOCKS'!A2465,"-")</f>
        <v>IOVA</v>
      </c>
      <c r="C2478" s="45">
        <f>IFERROR((Ações!$D2478-Ações!$K2478)/Ações!$D2478,0)</f>
        <v>0</v>
      </c>
      <c r="D2478" s="46">
        <f>(Ações!$O2478)/0.06</f>
        <v>0</v>
      </c>
      <c r="E2478" s="47">
        <f>IFERROR((Ações!$F2478-Ações!$K2478)/Ações!$F2478,0)</f>
        <v>0</v>
      </c>
      <c r="F2478" s="46" t="str">
        <f>IF(OR(Ações!$N2478&lt;0,Ações!$M2478&lt;0),"",(22.5*Ações!$M2478*Ações!$N2478)^0.5)</f>
        <v/>
      </c>
      <c r="G2478" s="47">
        <f>IFERROR((Ações!$H2478-Ações!$K2478)/Ações!$H2478,0)</f>
        <v>0</v>
      </c>
      <c r="H2478" s="48">
        <f>IFERROR(Ações!$I2478/(Ações!$P2478-Table_1[[#This Row],[CAGR LUCRO 5A]]),0)</f>
        <v>0</v>
      </c>
      <c r="I2478" s="48">
        <f>IF(Ações!$S2478&lt;0,"",Ações!$O2478*(1+Ações!$S2478))</f>
        <v>0</v>
      </c>
      <c r="J2478" s="49">
        <f>IFERROR(IF(Ações!$B2478="","",(VLOOKUP(Table_1[[#This Row],[AÇÕES]],'Dados Status Invest STOCKS'!A2464:AD3079,4)/Table_1[[#This Row],[LPA]]))/100,0)</f>
        <v>3.7474747474747473E-2</v>
      </c>
      <c r="K2478" s="64">
        <f>IFERROR(IF(Ações!$B2478="","",VLOOKUP(Table_1[[#This Row],[AÇÕES]],'Dados Status Invest STOCKS'!A2464:AD3079,2)),0)</f>
        <v>14.73</v>
      </c>
      <c r="L2478" s="65">
        <f>IFERROR(IF(Ações!$B2478="","",VLOOKUP(Table_1[[#This Row],[AÇÕES]],'Dados Status Invest STOCKS'!A2464:AD3079,3)/100),0)</f>
        <v>0</v>
      </c>
      <c r="M2478" s="66">
        <f>IFERROR(IF(Ações!$B2478="","",VLOOKUP(Table_1[[#This Row],[AÇÕES]],'Dados Status Invest STOCKS'!A2464:AD3079,28)),0)</f>
        <v>-1.98</v>
      </c>
      <c r="N2478" s="66">
        <f>IFERROR(IF(Ações!$B2478="","",VLOOKUP(Table_1[[#This Row],[AÇÕES]],'Dados Status Invest STOCKS'!A2464:AD3079,27)),0)</f>
        <v>4.45</v>
      </c>
      <c r="O2478" s="66">
        <f>IFERROR(IF(Ações!$L2478="","",Ações!$K2478*Ações!$L2478),0)</f>
        <v>0</v>
      </c>
      <c r="P2478" s="67">
        <f t="shared" si="38"/>
        <v>0.06</v>
      </c>
      <c r="Q2478" s="67">
        <f>IFERROR(Ações!$O2478/Ações!$M2478,0)</f>
        <v>0</v>
      </c>
      <c r="R2478" s="67">
        <f>IFERROR(IF(Ações!$B2478="","",VLOOKUP(Table_1[[#This Row],[AÇÕES]],'Dados Status Invest STOCKS'!A2464:AD3079,18)/100),0)</f>
        <v>-0.44579999999999997</v>
      </c>
      <c r="S2478" s="65">
        <f>IFERROR(IF(Ações!$B2478="","",VLOOKUP(Table_1[[#This Row],[AÇÕES]],'Dados Status Invest STOCKS'!A2464:AD3079,25)/100),0)</f>
        <v>0</v>
      </c>
      <c r="T2478" s="67">
        <f>(1-Ações!$Q2478)*Ações!$R2478</f>
        <v>-0.44579999999999997</v>
      </c>
      <c r="U2478" s="68">
        <f>IF(Ações!$S2478=0,Ações!$T2478,IF(Ações!$T2478=0,Ações!$S2478,AVERAGE(Ações!$S2478,Ações!$T2478)))</f>
        <v>-0.44579999999999997</v>
      </c>
    </row>
    <row r="2479" spans="2:21" ht="15" customHeight="1" x14ac:dyDescent="0.2">
      <c r="B2479" s="63" t="str">
        <f>IFERROR('Dados Status Invest STOCKS'!A2466,"-")</f>
        <v>IP</v>
      </c>
      <c r="C2479" s="45">
        <f>IFERROR((Ações!$D2479-Ações!$K2479)/Ações!$D2479,0)</f>
        <v>-0.44927536231884047</v>
      </c>
      <c r="D2479" s="46">
        <f>(Ações!$O2479)/0.06</f>
        <v>33.278700000000001</v>
      </c>
      <c r="E2479" s="47">
        <f>IFERROR((Ações!$F2479-Ações!$K2479)/Ações!$F2479,0)</f>
        <v>5.310065518073874E-2</v>
      </c>
      <c r="F2479" s="46">
        <f>IF(OR(Ações!$N2479&lt;0,Ações!$M2479&lt;0),"",(22.5*Ações!$M2479*Ações!$N2479)^0.5)</f>
        <v>50.934664031482527</v>
      </c>
      <c r="G2479" s="47">
        <f>IFERROR((Ações!$H2479-Ações!$K2479)/Ações!$H2479,0)</f>
        <v>0</v>
      </c>
      <c r="H2479" s="48">
        <f>IFERROR(Ações!$I2479/(Ações!$P2479-Table_1[[#This Row],[CAGR LUCRO 5A]]),0)</f>
        <v>0</v>
      </c>
      <c r="I2479" s="48" t="str">
        <f>IF(Ações!$S2479&lt;0,"",Ações!$O2479*(1+Ações!$S2479))</f>
        <v/>
      </c>
      <c r="J2479" s="49">
        <f>IFERROR(IF(Ações!$B2479="","",(VLOOKUP(Table_1[[#This Row],[AÇÕES]],'Dados Status Invest STOCKS'!A2465:AD3080,4)/Table_1[[#This Row],[LPA]]))/100,0)</f>
        <v>2.2392241379310347E-2</v>
      </c>
      <c r="K2479" s="64">
        <f>IFERROR(IF(Ações!$B2479="","",VLOOKUP(Table_1[[#This Row],[AÇÕES]],'Dados Status Invest STOCKS'!A2465:AD3080,2)),0)</f>
        <v>48.23</v>
      </c>
      <c r="L2479" s="65">
        <f>IFERROR(IF(Ações!$B2479="","",VLOOKUP(Table_1[[#This Row],[AÇÕES]],'Dados Status Invest STOCKS'!A2465:AD3080,3)/100),0)</f>
        <v>4.1399999999999999E-2</v>
      </c>
      <c r="M2479" s="66">
        <f>IFERROR(IF(Ações!$B2479="","",VLOOKUP(Table_1[[#This Row],[AÇÕES]],'Dados Status Invest STOCKS'!A2465:AD3080,28)),0)</f>
        <v>4.6399999999999997</v>
      </c>
      <c r="N2479" s="66">
        <f>IFERROR(IF(Ações!$B2479="","",VLOOKUP(Table_1[[#This Row],[AÇÕES]],'Dados Status Invest STOCKS'!A2465:AD3080,27)),0)</f>
        <v>24.85</v>
      </c>
      <c r="O2479" s="66">
        <f>IFERROR(IF(Ações!$L2479="","",Ações!$K2479*Ações!$L2479),0)</f>
        <v>1.9967219999999999</v>
      </c>
      <c r="P2479" s="67">
        <f t="shared" si="38"/>
        <v>0.06</v>
      </c>
      <c r="Q2479" s="67">
        <f>IFERROR(Ações!$O2479/Ações!$M2479,0)</f>
        <v>0.43032801724137931</v>
      </c>
      <c r="R2479" s="67">
        <f>IFERROR(IF(Ações!$B2479="","",VLOOKUP(Table_1[[#This Row],[AÇÕES]],'Dados Status Invest STOCKS'!A2465:AD3080,18)/100),0)</f>
        <v>0.18690000000000001</v>
      </c>
      <c r="S2479" s="65">
        <f>IFERROR(IF(Ações!$B2479="","",VLOOKUP(Table_1[[#This Row],[AÇÕES]],'Dados Status Invest STOCKS'!A2465:AD3080,25)/100),0)</f>
        <v>-0.12470000000000001</v>
      </c>
      <c r="T2479" s="67">
        <f>(1-Ações!$Q2479)*Ações!$R2479</f>
        <v>0.10647169357758622</v>
      </c>
      <c r="U2479" s="68">
        <f>IF(Ações!$S2479=0,Ações!$T2479,IF(Ações!$T2479=0,Ações!$S2479,AVERAGE(Ações!$S2479,Ações!$T2479)))</f>
        <v>-9.1141532112068921E-3</v>
      </c>
    </row>
    <row r="2480" spans="2:21" ht="15" customHeight="1" x14ac:dyDescent="0.2">
      <c r="B2480" s="63" t="str">
        <f>IFERROR('Dados Status Invest STOCKS'!A2467,"-")</f>
        <v>IPAR</v>
      </c>
      <c r="C2480" s="45">
        <f>IFERROR((Ações!$D2480-Ações!$K2480)/Ações!$D2480,0)</f>
        <v>-4.5045871559633026</v>
      </c>
      <c r="D2480" s="46">
        <f>(Ações!$O2480)/0.06</f>
        <v>16.7315</v>
      </c>
      <c r="E2480" s="47">
        <f>IFERROR((Ações!$F2480-Ações!$K2480)/Ações!$F2480,0)</f>
        <v>-1.5029012935876849</v>
      </c>
      <c r="F2480" s="46">
        <f>IF(OR(Ações!$N2480&lt;0,Ações!$M2480&lt;0),"",(22.5*Ações!$M2480*Ações!$N2480)^0.5)</f>
        <v>36.797296096316643</v>
      </c>
      <c r="G2480" s="47">
        <f>IFERROR((Ações!$H2480-Ações!$K2480)/Ações!$H2480,0)</f>
        <v>-0.17462048362806917</v>
      </c>
      <c r="H2480" s="48">
        <f>IFERROR(Ações!$I2480/(Ações!$P2480-Table_1[[#This Row],[CAGR LUCRO 5A]]),0)</f>
        <v>78.408304029850768</v>
      </c>
      <c r="I2480" s="48">
        <f>IF(Ações!$S2480&lt;0,"",Ações!$O2480*(1+Ações!$S2480))</f>
        <v>1.0506712739999999</v>
      </c>
      <c r="J2480" s="49">
        <f>IFERROR(IF(Ações!$B2480="","",(VLOOKUP(Table_1[[#This Row],[AÇÕES]],'Dados Status Invest STOCKS'!A2466:AD3081,4)/Table_1[[#This Row],[LPA]]))/100,0)</f>
        <v>8.6717791411042952E-2</v>
      </c>
      <c r="K2480" s="64">
        <f>IFERROR(IF(Ações!$B2480="","",VLOOKUP(Table_1[[#This Row],[AÇÕES]],'Dados Status Invest STOCKS'!A2466:AD3081,2)),0)</f>
        <v>92.1</v>
      </c>
      <c r="L2480" s="65">
        <f>IFERROR(IF(Ações!$B2480="","",VLOOKUP(Table_1[[#This Row],[AÇÕES]],'Dados Status Invest STOCKS'!A2466:AD3081,3)/100),0)</f>
        <v>1.09E-2</v>
      </c>
      <c r="M2480" s="66">
        <f>IFERROR(IF(Ações!$B2480="","",VLOOKUP(Table_1[[#This Row],[AÇÕES]],'Dados Status Invest STOCKS'!A2466:AD3081,28)),0)</f>
        <v>3.26</v>
      </c>
      <c r="N2480" s="66">
        <f>IFERROR(IF(Ações!$B2480="","",VLOOKUP(Table_1[[#This Row],[AÇÕES]],'Dados Status Invest STOCKS'!A2466:AD3081,27)),0)</f>
        <v>18.46</v>
      </c>
      <c r="O2480" s="66">
        <f>IFERROR(IF(Ações!$L2480="","",Ações!$K2480*Ações!$L2480),0)</f>
        <v>1.0038899999999999</v>
      </c>
      <c r="P2480" s="67">
        <f t="shared" si="38"/>
        <v>0.06</v>
      </c>
      <c r="Q2480" s="67">
        <f>IFERROR(Ações!$O2480/Ações!$M2480,0)</f>
        <v>0.30794171779141105</v>
      </c>
      <c r="R2480" s="67">
        <f>IFERROR(IF(Ações!$B2480="","",VLOOKUP(Table_1[[#This Row],[AÇÕES]],'Dados Status Invest STOCKS'!A2466:AD3081,18)/100),0)</f>
        <v>0.17649999999999999</v>
      </c>
      <c r="S2480" s="65">
        <f>IFERROR(IF(Ações!$B2480="","",VLOOKUP(Table_1[[#This Row],[AÇÕES]],'Dados Status Invest STOCKS'!A2466:AD3081,25)/100),0)</f>
        <v>4.6600000000000003E-2</v>
      </c>
      <c r="T2480" s="67">
        <f>(1-Ações!$Q2480)*Ações!$R2480</f>
        <v>0.12214828680981596</v>
      </c>
      <c r="U2480" s="68">
        <f>IF(Ações!$S2480=0,Ações!$T2480,IF(Ações!$T2480=0,Ações!$S2480,AVERAGE(Ações!$S2480,Ações!$T2480)))</f>
        <v>8.4374143404907981E-2</v>
      </c>
    </row>
    <row r="2481" spans="2:21" ht="15" customHeight="1" x14ac:dyDescent="0.2">
      <c r="B2481" s="63" t="str">
        <f>IFERROR('Dados Status Invest STOCKS'!A2468,"-")</f>
        <v>IPDN</v>
      </c>
      <c r="C2481" s="45">
        <f>IFERROR((Ações!$D2481-Ações!$K2481)/Ações!$D2481,0)</f>
        <v>0</v>
      </c>
      <c r="D2481" s="46">
        <f>(Ações!$O2481)/0.06</f>
        <v>0</v>
      </c>
      <c r="E2481" s="47">
        <f>IFERROR((Ações!$F2481-Ações!$K2481)/Ações!$F2481,0)</f>
        <v>0</v>
      </c>
      <c r="F2481" s="46" t="str">
        <f>IF(OR(Ações!$N2481&lt;0,Ações!$M2481&lt;0),"",(22.5*Ações!$M2481*Ações!$N2481)^0.5)</f>
        <v/>
      </c>
      <c r="G2481" s="47">
        <f>IFERROR((Ações!$H2481-Ações!$K2481)/Ações!$H2481,0)</f>
        <v>0</v>
      </c>
      <c r="H2481" s="48">
        <f>IFERROR(Ações!$I2481/(Ações!$P2481-Table_1[[#This Row],[CAGR LUCRO 5A]]),0)</f>
        <v>0</v>
      </c>
      <c r="I2481" s="48">
        <f>IF(Ações!$S2481&lt;0,"",Ações!$O2481*(1+Ações!$S2481))</f>
        <v>0</v>
      </c>
      <c r="J2481" s="49">
        <f>IFERROR(IF(Ações!$B2481="","",(VLOOKUP(Table_1[[#This Row],[AÇÕES]],'Dados Status Invest STOCKS'!A2467:AD3082,4)/Table_1[[#This Row],[LPA]]))/100,0)</f>
        <v>0.91299999999999992</v>
      </c>
      <c r="K2481" s="64">
        <f>IFERROR(IF(Ações!$B2481="","",VLOOKUP(Table_1[[#This Row],[AÇÕES]],'Dados Status Invest STOCKS'!A2467:AD3082,2)),0)</f>
        <v>0.89</v>
      </c>
      <c r="L2481" s="65">
        <f>IFERROR(IF(Ações!$B2481="","",VLOOKUP(Table_1[[#This Row],[AÇÕES]],'Dados Status Invest STOCKS'!A2467:AD3082,3)/100),0)</f>
        <v>0</v>
      </c>
      <c r="M2481" s="66">
        <f>IFERROR(IF(Ações!$B2481="","",VLOOKUP(Table_1[[#This Row],[AÇÕES]],'Dados Status Invest STOCKS'!A2467:AD3082,28)),0)</f>
        <v>-0.1</v>
      </c>
      <c r="N2481" s="66">
        <f>IFERROR(IF(Ações!$B2481="","",VLOOKUP(Table_1[[#This Row],[AÇÕES]],'Dados Status Invest STOCKS'!A2467:AD3082,27)),0)</f>
        <v>0.24</v>
      </c>
      <c r="O2481" s="66">
        <f>IFERROR(IF(Ações!$L2481="","",Ações!$K2481*Ações!$L2481),0)</f>
        <v>0</v>
      </c>
      <c r="P2481" s="67">
        <f t="shared" si="38"/>
        <v>0.06</v>
      </c>
      <c r="Q2481" s="67">
        <f>IFERROR(Ações!$O2481/Ações!$M2481,0)</f>
        <v>0</v>
      </c>
      <c r="R2481" s="67">
        <f>IFERROR(IF(Ações!$B2481="","",VLOOKUP(Table_1[[#This Row],[AÇÕES]],'Dados Status Invest STOCKS'!A2467:AD3082,18)/100),0)</f>
        <v>-0.40610000000000002</v>
      </c>
      <c r="S2481" s="65">
        <f>IFERROR(IF(Ações!$B2481="","",VLOOKUP(Table_1[[#This Row],[AÇÕES]],'Dados Status Invest STOCKS'!A2467:AD3082,25)/100),0)</f>
        <v>0</v>
      </c>
      <c r="T2481" s="67">
        <f>(1-Ações!$Q2481)*Ações!$R2481</f>
        <v>-0.40610000000000002</v>
      </c>
      <c r="U2481" s="68">
        <f>IF(Ações!$S2481=0,Ações!$T2481,IF(Ações!$T2481=0,Ações!$S2481,AVERAGE(Ações!$S2481,Ações!$T2481)))</f>
        <v>-0.40610000000000002</v>
      </c>
    </row>
    <row r="2482" spans="2:21" ht="15" customHeight="1" x14ac:dyDescent="0.2">
      <c r="B2482" s="63" t="str">
        <f>IFERROR('Dados Status Invest STOCKS'!A2469,"-")</f>
        <v>IPG</v>
      </c>
      <c r="C2482" s="45">
        <f>IFERROR((Ações!$D2482-Ações!$K2482)/Ações!$D2482,0)</f>
        <v>-0.98019801980198029</v>
      </c>
      <c r="D2482" s="46">
        <f>(Ações!$O2482)/0.06</f>
        <v>17.983049999999999</v>
      </c>
      <c r="E2482" s="47">
        <f>IFERROR((Ações!$F2482-Ações!$K2482)/Ações!$F2482,0)</f>
        <v>-0.97217987104480741</v>
      </c>
      <c r="F2482" s="46">
        <f>IF(OR(Ações!$N2482&lt;0,Ações!$M2482&lt;0),"",(22.5*Ações!$M2482*Ações!$N2482)^0.5)</f>
        <v>18.056162382964992</v>
      </c>
      <c r="G2482" s="47">
        <f>IFERROR((Ações!$H2482-Ações!$K2482)/Ações!$H2482,0)</f>
        <v>0</v>
      </c>
      <c r="H2482" s="48">
        <f>IFERROR(Ações!$I2482/(Ações!$P2482-Table_1[[#This Row],[CAGR LUCRO 5A]]),0)</f>
        <v>0</v>
      </c>
      <c r="I2482" s="48" t="str">
        <f>IF(Ações!$S2482&lt;0,"",Ações!$O2482*(1+Ações!$S2482))</f>
        <v/>
      </c>
      <c r="J2482" s="49">
        <f>IFERROR(IF(Ações!$B2482="","",(VLOOKUP(Table_1[[#This Row],[AÇÕES]],'Dados Status Invest STOCKS'!A2468:AD3083,4)/Table_1[[#This Row],[LPA]]))/100,0)</f>
        <v>0.11016666666666666</v>
      </c>
      <c r="K2482" s="64">
        <f>IFERROR(IF(Ações!$B2482="","",VLOOKUP(Table_1[[#This Row],[AÇÕES]],'Dados Status Invest STOCKS'!A2468:AD3083,2)),0)</f>
        <v>35.61</v>
      </c>
      <c r="L2482" s="65">
        <f>IFERROR(IF(Ações!$B2482="","",VLOOKUP(Table_1[[#This Row],[AÇÕES]],'Dados Status Invest STOCKS'!A2468:AD3083,3)/100),0)</f>
        <v>3.0299999999999997E-2</v>
      </c>
      <c r="M2482" s="66">
        <f>IFERROR(IF(Ações!$B2482="","",VLOOKUP(Table_1[[#This Row],[AÇÕES]],'Dados Status Invest STOCKS'!A2468:AD3083,28)),0)</f>
        <v>1.8</v>
      </c>
      <c r="N2482" s="66">
        <f>IFERROR(IF(Ações!$B2482="","",VLOOKUP(Table_1[[#This Row],[AÇÕES]],'Dados Status Invest STOCKS'!A2468:AD3083,27)),0)</f>
        <v>8.0500000000000007</v>
      </c>
      <c r="O2482" s="66">
        <f>IFERROR(IF(Ações!$L2482="","",Ações!$K2482*Ações!$L2482),0)</f>
        <v>1.0789829999999998</v>
      </c>
      <c r="P2482" s="67">
        <f t="shared" si="38"/>
        <v>0.06</v>
      </c>
      <c r="Q2482" s="67">
        <f>IFERROR(Ações!$O2482/Ações!$M2482,0)</f>
        <v>0.59943499999999983</v>
      </c>
      <c r="R2482" s="67">
        <f>IFERROR(IF(Ações!$B2482="","",VLOOKUP(Table_1[[#This Row],[AÇÕES]],'Dados Status Invest STOCKS'!A2468:AD3083,18)/100),0)</f>
        <v>0.223</v>
      </c>
      <c r="S2482" s="65">
        <f>IFERROR(IF(Ações!$B2482="","",VLOOKUP(Table_1[[#This Row],[AÇÕES]],'Dados Status Invest STOCKS'!A2468:AD3083,25)/100),0)</f>
        <v>-5.04E-2</v>
      </c>
      <c r="T2482" s="67">
        <f>(1-Ações!$Q2482)*Ações!$R2482</f>
        <v>8.9325995000000033E-2</v>
      </c>
      <c r="U2482" s="68">
        <f>IF(Ações!$S2482=0,Ações!$T2482,IF(Ações!$T2482=0,Ações!$S2482,AVERAGE(Ações!$S2482,Ações!$T2482)))</f>
        <v>1.9462997500000016E-2</v>
      </c>
    </row>
    <row r="2483" spans="2:21" ht="15" customHeight="1" x14ac:dyDescent="0.2">
      <c r="B2483" s="63" t="str">
        <f>IFERROR('Dados Status Invest STOCKS'!A2470,"-")</f>
        <v>IPGP</v>
      </c>
      <c r="C2483" s="45">
        <f>IFERROR((Ações!$D2483-Ações!$K2483)/Ações!$D2483,0)</f>
        <v>0</v>
      </c>
      <c r="D2483" s="46">
        <f>(Ações!$O2483)/0.06</f>
        <v>0</v>
      </c>
      <c r="E2483" s="47">
        <f>IFERROR((Ações!$F2483-Ações!$K2483)/Ações!$F2483,0)</f>
        <v>-1.0369204548140685</v>
      </c>
      <c r="F2483" s="46">
        <f>IF(OR(Ações!$N2483&lt;0,Ações!$M2483&lt;0),"",(22.5*Ações!$M2483*Ações!$N2483)^0.5)</f>
        <v>75.501230122429135</v>
      </c>
      <c r="G2483" s="47">
        <f>IFERROR((Ações!$H2483-Ações!$K2483)/Ações!$H2483,0)</f>
        <v>0</v>
      </c>
      <c r="H2483" s="48">
        <f>IFERROR(Ações!$I2483/(Ações!$P2483-Table_1[[#This Row],[CAGR LUCRO 5A]]),0)</f>
        <v>0</v>
      </c>
      <c r="I2483" s="48" t="str">
        <f>IF(Ações!$S2483&lt;0,"",Ações!$O2483*(1+Ações!$S2483))</f>
        <v/>
      </c>
      <c r="J2483" s="49">
        <f>IFERROR(IF(Ações!$B2483="","",(VLOOKUP(Table_1[[#This Row],[AÇÕES]],'Dados Status Invest STOCKS'!A2469:AD3084,4)/Table_1[[#This Row],[LPA]]))/100,0)</f>
        <v>6.3306288032454361E-2</v>
      </c>
      <c r="K2483" s="64">
        <f>IFERROR(IF(Ações!$B2483="","",VLOOKUP(Table_1[[#This Row],[AÇÕES]],'Dados Status Invest STOCKS'!A2469:AD3084,2)),0)</f>
        <v>153.79</v>
      </c>
      <c r="L2483" s="65">
        <f>IFERROR(IF(Ações!$B2483="","",VLOOKUP(Table_1[[#This Row],[AÇÕES]],'Dados Status Invest STOCKS'!A2469:AD3084,3)/100),0)</f>
        <v>0</v>
      </c>
      <c r="M2483" s="66">
        <f>IFERROR(IF(Ações!$B2483="","",VLOOKUP(Table_1[[#This Row],[AÇÕES]],'Dados Status Invest STOCKS'!A2469:AD3084,28)),0)</f>
        <v>4.93</v>
      </c>
      <c r="N2483" s="66">
        <f>IFERROR(IF(Ações!$B2483="","",VLOOKUP(Table_1[[#This Row],[AÇÕES]],'Dados Status Invest STOCKS'!A2469:AD3084,27)),0)</f>
        <v>51.39</v>
      </c>
      <c r="O2483" s="66">
        <f>IFERROR(IF(Ações!$L2483="","",Ações!$K2483*Ações!$L2483),0)</f>
        <v>0</v>
      </c>
      <c r="P2483" s="67">
        <f t="shared" si="38"/>
        <v>0.06</v>
      </c>
      <c r="Q2483" s="67">
        <f>IFERROR(Ações!$O2483/Ações!$M2483,0)</f>
        <v>0</v>
      </c>
      <c r="R2483" s="67">
        <f>IFERROR(IF(Ações!$B2483="","",VLOOKUP(Table_1[[#This Row],[AÇÕES]],'Dados Status Invest STOCKS'!A2469:AD3084,18)/100),0)</f>
        <v>9.5899999999999999E-2</v>
      </c>
      <c r="S2483" s="65">
        <f>IFERROR(IF(Ações!$B2483="","",VLOOKUP(Table_1[[#This Row],[AÇÕES]],'Dados Status Invest STOCKS'!A2469:AD3084,25)/100),0)</f>
        <v>-0.08</v>
      </c>
      <c r="T2483" s="67">
        <f>(1-Ações!$Q2483)*Ações!$R2483</f>
        <v>9.5899999999999999E-2</v>
      </c>
      <c r="U2483" s="68">
        <f>IF(Ações!$S2483=0,Ações!$T2483,IF(Ações!$T2483=0,Ações!$S2483,AVERAGE(Ações!$S2483,Ações!$T2483)))</f>
        <v>7.9499999999999987E-3</v>
      </c>
    </row>
    <row r="2484" spans="2:21" ht="15" customHeight="1" x14ac:dyDescent="0.2">
      <c r="B2484" s="63" t="str">
        <f>IFERROR('Dados Status Invest STOCKS'!A2471,"-")</f>
        <v>IPHI</v>
      </c>
      <c r="C2484" s="45">
        <f>IFERROR((Ações!$D2484-Ações!$K2484)/Ações!$D2484,0)</f>
        <v>0</v>
      </c>
      <c r="D2484" s="46">
        <f>(Ações!$O2484)/0.06</f>
        <v>0</v>
      </c>
      <c r="E2484" s="47">
        <f>IFERROR((Ações!$F2484-Ações!$K2484)/Ações!$F2484,0)</f>
        <v>0</v>
      </c>
      <c r="F2484" s="46" t="str">
        <f>IF(OR(Ações!$N2484&lt;0,Ações!$M2484&lt;0),"",(22.5*Ações!$M2484*Ações!$N2484)^0.5)</f>
        <v/>
      </c>
      <c r="G2484" s="47">
        <f>IFERROR((Ações!$H2484-Ações!$K2484)/Ações!$H2484,0)</f>
        <v>0</v>
      </c>
      <c r="H2484" s="48">
        <f>IFERROR(Ações!$I2484/(Ações!$P2484-Table_1[[#This Row],[CAGR LUCRO 5A]]),0)</f>
        <v>0</v>
      </c>
      <c r="I2484" s="48">
        <f>IF(Ações!$S2484&lt;0,"",Ações!$O2484*(1+Ações!$S2484))</f>
        <v>0</v>
      </c>
      <c r="J2484" s="49">
        <f>IFERROR(IF(Ações!$B2484="","",(VLOOKUP(Table_1[[#This Row],[AÇÕES]],'Dados Status Invest STOCKS'!A2470:AD3085,4)/Table_1[[#This Row],[LPA]]))/100,0)</f>
        <v>1.394234234234234</v>
      </c>
      <c r="K2484" s="64">
        <f>IFERROR(IF(Ações!$B2484="","",VLOOKUP(Table_1[[#This Row],[AÇÕES]],'Dados Status Invest STOCKS'!A2470:AD3085,2)),0)</f>
        <v>172.27</v>
      </c>
      <c r="L2484" s="65">
        <f>IFERROR(IF(Ações!$B2484="","",VLOOKUP(Table_1[[#This Row],[AÇÕES]],'Dados Status Invest STOCKS'!A2470:AD3085,3)/100),0)</f>
        <v>0</v>
      </c>
      <c r="M2484" s="66">
        <f>IFERROR(IF(Ações!$B2484="","",VLOOKUP(Table_1[[#This Row],[AÇÕES]],'Dados Status Invest STOCKS'!A2470:AD3085,28)),0)</f>
        <v>-1.1100000000000001</v>
      </c>
      <c r="N2484" s="66">
        <f>IFERROR(IF(Ações!$B2484="","",VLOOKUP(Table_1[[#This Row],[AÇÕES]],'Dados Status Invest STOCKS'!A2470:AD3085,27)),0)</f>
        <v>6.59</v>
      </c>
      <c r="O2484" s="66">
        <f>IFERROR(IF(Ações!$L2484="","",Ações!$K2484*Ações!$L2484),0)</f>
        <v>0</v>
      </c>
      <c r="P2484" s="67">
        <f t="shared" si="38"/>
        <v>0.06</v>
      </c>
      <c r="Q2484" s="67">
        <f>IFERROR(Ações!$O2484/Ações!$M2484,0)</f>
        <v>0</v>
      </c>
      <c r="R2484" s="67">
        <f>IFERROR(IF(Ações!$B2484="","",VLOOKUP(Table_1[[#This Row],[AÇÕES]],'Dados Status Invest STOCKS'!A2470:AD3085,18)/100),0)</f>
        <v>-0.16889999999999999</v>
      </c>
      <c r="S2484" s="65">
        <f>IFERROR(IF(Ações!$B2484="","",VLOOKUP(Table_1[[#This Row],[AÇÕES]],'Dados Status Invest STOCKS'!A2470:AD3085,25)/100),0)</f>
        <v>0</v>
      </c>
      <c r="T2484" s="67">
        <f>(1-Ações!$Q2484)*Ações!$R2484</f>
        <v>-0.16889999999999999</v>
      </c>
      <c r="U2484" s="68">
        <f>IF(Ações!$S2484=0,Ações!$T2484,IF(Ações!$T2484=0,Ações!$S2484,AVERAGE(Ações!$S2484,Ações!$T2484)))</f>
        <v>-0.16889999999999999</v>
      </c>
    </row>
    <row r="2485" spans="2:21" ht="15" customHeight="1" x14ac:dyDescent="0.2">
      <c r="B2485" s="63" t="str">
        <f>IFERROR('Dados Status Invest STOCKS'!A2472,"-")</f>
        <v>IPI</v>
      </c>
      <c r="C2485" s="45">
        <f>IFERROR((Ações!$D2485-Ações!$K2485)/Ações!$D2485,0)</f>
        <v>0</v>
      </c>
      <c r="D2485" s="46">
        <f>(Ações!$O2485)/0.06</f>
        <v>0</v>
      </c>
      <c r="E2485" s="47">
        <f>IFERROR((Ações!$F2485-Ações!$K2485)/Ações!$F2485,0)</f>
        <v>-2.5698540872237442E-3</v>
      </c>
      <c r="F2485" s="46">
        <f>IF(OR(Ações!$N2485&lt;0,Ações!$M2485&lt;0),"",(22.5*Ações!$M2485*Ações!$N2485)^0.5)</f>
        <v>37.174467043926803</v>
      </c>
      <c r="G2485" s="47">
        <f>IFERROR((Ações!$H2485-Ações!$K2485)/Ações!$H2485,0)</f>
        <v>0</v>
      </c>
      <c r="H2485" s="48">
        <f>IFERROR(Ações!$I2485/(Ações!$P2485-Table_1[[#This Row],[CAGR LUCRO 5A]]),0)</f>
        <v>0</v>
      </c>
      <c r="I2485" s="48">
        <f>IF(Ações!$S2485&lt;0,"",Ações!$O2485*(1+Ações!$S2485))</f>
        <v>0</v>
      </c>
      <c r="J2485" s="49">
        <f>IFERROR(IF(Ações!$B2485="","",(VLOOKUP(Table_1[[#This Row],[AÇÕES]],'Dados Status Invest STOCKS'!A2471:AD3086,4)/Table_1[[#This Row],[LPA]]))/100,0)</f>
        <v>0.10547872340425531</v>
      </c>
      <c r="K2485" s="64">
        <f>IFERROR(IF(Ações!$B2485="","",VLOOKUP(Table_1[[#This Row],[AÇÕES]],'Dados Status Invest STOCKS'!A2471:AD3086,2)),0)</f>
        <v>37.270000000000003</v>
      </c>
      <c r="L2485" s="65">
        <f>IFERROR(IF(Ações!$B2485="","",VLOOKUP(Table_1[[#This Row],[AÇÕES]],'Dados Status Invest STOCKS'!A2471:AD3086,3)/100),0)</f>
        <v>0</v>
      </c>
      <c r="M2485" s="66">
        <f>IFERROR(IF(Ações!$B2485="","",VLOOKUP(Table_1[[#This Row],[AÇÕES]],'Dados Status Invest STOCKS'!A2471:AD3086,28)),0)</f>
        <v>1.88</v>
      </c>
      <c r="N2485" s="66">
        <f>IFERROR(IF(Ações!$B2485="","",VLOOKUP(Table_1[[#This Row],[AÇÕES]],'Dados Status Invest STOCKS'!A2471:AD3086,27)),0)</f>
        <v>32.67</v>
      </c>
      <c r="O2485" s="66">
        <f>IFERROR(IF(Ações!$L2485="","",Ações!$K2485*Ações!$L2485),0)</f>
        <v>0</v>
      </c>
      <c r="P2485" s="67">
        <f t="shared" si="38"/>
        <v>0.06</v>
      </c>
      <c r="Q2485" s="67">
        <f>IFERROR(Ações!$O2485/Ações!$M2485,0)</f>
        <v>0</v>
      </c>
      <c r="R2485" s="67">
        <f>IFERROR(IF(Ações!$B2485="","",VLOOKUP(Table_1[[#This Row],[AÇÕES]],'Dados Status Invest STOCKS'!A2471:AD3086,18)/100),0)</f>
        <v>5.7500000000000002E-2</v>
      </c>
      <c r="S2485" s="65">
        <f>IFERROR(IF(Ações!$B2485="","",VLOOKUP(Table_1[[#This Row],[AÇÕES]],'Dados Status Invest STOCKS'!A2471:AD3086,25)/100),0)</f>
        <v>0</v>
      </c>
      <c r="T2485" s="67">
        <f>(1-Ações!$Q2485)*Ações!$R2485</f>
        <v>5.7500000000000002E-2</v>
      </c>
      <c r="U2485" s="68">
        <f>IF(Ações!$S2485=0,Ações!$T2485,IF(Ações!$T2485=0,Ações!$S2485,AVERAGE(Ações!$S2485,Ações!$T2485)))</f>
        <v>5.7500000000000002E-2</v>
      </c>
    </row>
    <row r="2486" spans="2:21" ht="15" customHeight="1" x14ac:dyDescent="0.2">
      <c r="B2486" s="63" t="str">
        <f>IFERROR('Dados Status Invest STOCKS'!A2473,"-")</f>
        <v>IPOD</v>
      </c>
      <c r="C2486" s="45">
        <f>IFERROR((Ações!$D2486-Ações!$K2486)/Ações!$D2486,0)</f>
        <v>0</v>
      </c>
      <c r="D2486" s="46">
        <f>(Ações!$O2486)/0.06</f>
        <v>0</v>
      </c>
      <c r="E2486" s="47">
        <f>IFERROR((Ações!$F2486-Ações!$K2486)/Ações!$F2486,0)</f>
        <v>0</v>
      </c>
      <c r="F2486" s="46" t="str">
        <f>IF(OR(Ações!$N2486&lt;0,Ações!$M2486&lt;0),"",(22.5*Ações!$M2486*Ações!$N2486)^0.5)</f>
        <v/>
      </c>
      <c r="G2486" s="47">
        <f>IFERROR((Ações!$H2486-Ações!$K2486)/Ações!$H2486,0)</f>
        <v>0</v>
      </c>
      <c r="H2486" s="48">
        <f>IFERROR(Ações!$I2486/(Ações!$P2486-Table_1[[#This Row],[CAGR LUCRO 5A]]),0)</f>
        <v>0</v>
      </c>
      <c r="I2486" s="48">
        <f>IF(Ações!$S2486&lt;0,"",Ações!$O2486*(1+Ações!$S2486))</f>
        <v>0</v>
      </c>
      <c r="J2486" s="49">
        <f>IFERROR(IF(Ações!$B2486="","",(VLOOKUP(Table_1[[#This Row],[AÇÕES]],'Dados Status Invest STOCKS'!A2472:AD3087,4)/Table_1[[#This Row],[LPA]]))/100,0)</f>
        <v>0.36307692307692307</v>
      </c>
      <c r="K2486" s="64">
        <f>IFERROR(IF(Ações!$B2486="","",VLOOKUP(Table_1[[#This Row],[AÇÕES]],'Dados Status Invest STOCKS'!A2472:AD3087,2)),0)</f>
        <v>9.85</v>
      </c>
      <c r="L2486" s="65">
        <f>IFERROR(IF(Ações!$B2486="","",VLOOKUP(Table_1[[#This Row],[AÇÕES]],'Dados Status Invest STOCKS'!A2472:AD3087,3)/100),0)</f>
        <v>0</v>
      </c>
      <c r="M2486" s="66">
        <f>IFERROR(IF(Ações!$B2486="","",VLOOKUP(Table_1[[#This Row],[AÇÕES]],'Dados Status Invest STOCKS'!A2472:AD3087,28)),0)</f>
        <v>0.52</v>
      </c>
      <c r="N2486" s="66">
        <f>IFERROR(IF(Ações!$B2486="","",VLOOKUP(Table_1[[#This Row],[AÇÕES]],'Dados Status Invest STOCKS'!A2472:AD3087,27)),0)</f>
        <v>-0.8</v>
      </c>
      <c r="O2486" s="66">
        <f>IFERROR(IF(Ações!$L2486="","",Ações!$K2486*Ações!$L2486),0)</f>
        <v>0</v>
      </c>
      <c r="P2486" s="67">
        <f t="shared" si="38"/>
        <v>0.06</v>
      </c>
      <c r="Q2486" s="67">
        <f>IFERROR(Ações!$O2486/Ações!$M2486,0)</f>
        <v>0</v>
      </c>
      <c r="R2486" s="67">
        <f>IFERROR(IF(Ações!$B2486="","",VLOOKUP(Table_1[[#This Row],[AÇÕES]],'Dados Status Invest STOCKS'!A2472:AD3087,18)/100),0)</f>
        <v>-0.65370000000000006</v>
      </c>
      <c r="S2486" s="65">
        <f>IFERROR(IF(Ações!$B2486="","",VLOOKUP(Table_1[[#This Row],[AÇÕES]],'Dados Status Invest STOCKS'!A2472:AD3087,25)/100),0)</f>
        <v>0</v>
      </c>
      <c r="T2486" s="67">
        <f>(1-Ações!$Q2486)*Ações!$R2486</f>
        <v>-0.65370000000000006</v>
      </c>
      <c r="U2486" s="68">
        <f>IF(Ações!$S2486=0,Ações!$T2486,IF(Ações!$T2486=0,Ações!$S2486,AVERAGE(Ações!$S2486,Ações!$T2486)))</f>
        <v>-0.65370000000000006</v>
      </c>
    </row>
    <row r="2487" spans="2:21" ht="15" customHeight="1" x14ac:dyDescent="0.2">
      <c r="B2487" s="63" t="str">
        <f>IFERROR('Dados Status Invest STOCKS'!A2474,"-")</f>
        <v>IPOD.U</v>
      </c>
      <c r="C2487" s="45">
        <f>IFERROR((Ações!$D2487-Ações!$K2487)/Ações!$D2487,0)</f>
        <v>0</v>
      </c>
      <c r="D2487" s="46">
        <f>(Ações!$O2487)/0.06</f>
        <v>0</v>
      </c>
      <c r="E2487" s="47">
        <f>IFERROR((Ações!$F2487-Ações!$K2487)/Ações!$F2487,0)</f>
        <v>0</v>
      </c>
      <c r="F2487" s="46" t="str">
        <f>IF(OR(Ações!$N2487&lt;0,Ações!$M2487&lt;0),"",(22.5*Ações!$M2487*Ações!$N2487)^0.5)</f>
        <v/>
      </c>
      <c r="G2487" s="47">
        <f>IFERROR((Ações!$H2487-Ações!$K2487)/Ações!$H2487,0)</f>
        <v>0</v>
      </c>
      <c r="H2487" s="48">
        <f>IFERROR(Ações!$I2487/(Ações!$P2487-Table_1[[#This Row],[CAGR LUCRO 5A]]),0)</f>
        <v>0</v>
      </c>
      <c r="I2487" s="48">
        <f>IF(Ações!$S2487&lt;0,"",Ações!$O2487*(1+Ações!$S2487))</f>
        <v>0</v>
      </c>
      <c r="J2487" s="49">
        <f>IFERROR(IF(Ações!$B2487="","",(VLOOKUP(Table_1[[#This Row],[AÇÕES]],'Dados Status Invest STOCKS'!A2473:AD3088,4)/Table_1[[#This Row],[LPA]]))/100,0)</f>
        <v>0.37019230769230765</v>
      </c>
      <c r="K2487" s="64">
        <f>IFERROR(IF(Ações!$B2487="","",VLOOKUP(Table_1[[#This Row],[AÇÕES]],'Dados Status Invest STOCKS'!A2473:AD3088,2)),0)</f>
        <v>10.039999999999999</v>
      </c>
      <c r="L2487" s="65">
        <f>IFERROR(IF(Ações!$B2487="","",VLOOKUP(Table_1[[#This Row],[AÇÕES]],'Dados Status Invest STOCKS'!A2473:AD3088,3)/100),0)</f>
        <v>0</v>
      </c>
      <c r="M2487" s="66">
        <f>IFERROR(IF(Ações!$B2487="","",VLOOKUP(Table_1[[#This Row],[AÇÕES]],'Dados Status Invest STOCKS'!A2473:AD3088,28)),0)</f>
        <v>0.52</v>
      </c>
      <c r="N2487" s="66">
        <f>IFERROR(IF(Ações!$B2487="","",VLOOKUP(Table_1[[#This Row],[AÇÕES]],'Dados Status Invest STOCKS'!A2473:AD3088,27)),0)</f>
        <v>-0.8</v>
      </c>
      <c r="O2487" s="66">
        <f>IFERROR(IF(Ações!$L2487="","",Ações!$K2487*Ações!$L2487),0)</f>
        <v>0</v>
      </c>
      <c r="P2487" s="67">
        <f t="shared" si="38"/>
        <v>0.06</v>
      </c>
      <c r="Q2487" s="67">
        <f>IFERROR(Ações!$O2487/Ações!$M2487,0)</f>
        <v>0</v>
      </c>
      <c r="R2487" s="67">
        <f>IFERROR(IF(Ações!$B2487="","",VLOOKUP(Table_1[[#This Row],[AÇÕES]],'Dados Status Invest STOCKS'!A2473:AD3088,18)/100),0)</f>
        <v>-0.65370000000000006</v>
      </c>
      <c r="S2487" s="65">
        <f>IFERROR(IF(Ações!$B2487="","",VLOOKUP(Table_1[[#This Row],[AÇÕES]],'Dados Status Invest STOCKS'!A2473:AD3088,25)/100),0)</f>
        <v>0</v>
      </c>
      <c r="T2487" s="67">
        <f>(1-Ações!$Q2487)*Ações!$R2487</f>
        <v>-0.65370000000000006</v>
      </c>
      <c r="U2487" s="68">
        <f>IF(Ações!$S2487=0,Ações!$T2487,IF(Ações!$T2487=0,Ações!$S2487,AVERAGE(Ações!$S2487,Ações!$T2487)))</f>
        <v>-0.65370000000000006</v>
      </c>
    </row>
    <row r="2488" spans="2:21" ht="15" customHeight="1" x14ac:dyDescent="0.2">
      <c r="B2488" s="63" t="str">
        <f>IFERROR('Dados Status Invest STOCKS'!A2475,"-")</f>
        <v>IPOD.WS</v>
      </c>
      <c r="C2488" s="45">
        <f>IFERROR((Ações!$D2488-Ações!$K2488)/Ações!$D2488,0)</f>
        <v>0</v>
      </c>
      <c r="D2488" s="46">
        <f>(Ações!$O2488)/0.06</f>
        <v>0</v>
      </c>
      <c r="E2488" s="47">
        <f>IFERROR((Ações!$F2488-Ações!$K2488)/Ações!$F2488,0)</f>
        <v>0</v>
      </c>
      <c r="F2488" s="46" t="str">
        <f>IF(OR(Ações!$N2488&lt;0,Ações!$M2488&lt;0),"",(22.5*Ações!$M2488*Ações!$N2488)^0.5)</f>
        <v/>
      </c>
      <c r="G2488" s="47">
        <f>IFERROR((Ações!$H2488-Ações!$K2488)/Ações!$H2488,0)</f>
        <v>0</v>
      </c>
      <c r="H2488" s="48">
        <f>IFERROR(Ações!$I2488/(Ações!$P2488-Table_1[[#This Row],[CAGR LUCRO 5A]]),0)</f>
        <v>0</v>
      </c>
      <c r="I2488" s="48">
        <f>IF(Ações!$S2488&lt;0,"",Ações!$O2488*(1+Ações!$S2488))</f>
        <v>0</v>
      </c>
      <c r="J2488" s="49">
        <f>IFERROR(IF(Ações!$B2488="","",(VLOOKUP(Table_1[[#This Row],[AÇÕES]],'Dados Status Invest STOCKS'!A2474:AD3089,4)/Table_1[[#This Row],[LPA]]))/100,0)</f>
        <v>3.6153846153846148E-2</v>
      </c>
      <c r="K2488" s="64">
        <f>IFERROR(IF(Ações!$B2488="","",VLOOKUP(Table_1[[#This Row],[AÇÕES]],'Dados Status Invest STOCKS'!A2474:AD3089,2)),0)</f>
        <v>0.98</v>
      </c>
      <c r="L2488" s="65">
        <f>IFERROR(IF(Ações!$B2488="","",VLOOKUP(Table_1[[#This Row],[AÇÕES]],'Dados Status Invest STOCKS'!A2474:AD3089,3)/100),0)</f>
        <v>0</v>
      </c>
      <c r="M2488" s="66">
        <f>IFERROR(IF(Ações!$B2488="","",VLOOKUP(Table_1[[#This Row],[AÇÕES]],'Dados Status Invest STOCKS'!A2474:AD3089,28)),0)</f>
        <v>0.52</v>
      </c>
      <c r="N2488" s="66">
        <f>IFERROR(IF(Ações!$B2488="","",VLOOKUP(Table_1[[#This Row],[AÇÕES]],'Dados Status Invest STOCKS'!A2474:AD3089,27)),0)</f>
        <v>-0.8</v>
      </c>
      <c r="O2488" s="66">
        <f>IFERROR(IF(Ações!$L2488="","",Ações!$K2488*Ações!$L2488),0)</f>
        <v>0</v>
      </c>
      <c r="P2488" s="67">
        <f t="shared" si="38"/>
        <v>0.06</v>
      </c>
      <c r="Q2488" s="67">
        <f>IFERROR(Ações!$O2488/Ações!$M2488,0)</f>
        <v>0</v>
      </c>
      <c r="R2488" s="67">
        <f>IFERROR(IF(Ações!$B2488="","",VLOOKUP(Table_1[[#This Row],[AÇÕES]],'Dados Status Invest STOCKS'!A2474:AD3089,18)/100),0)</f>
        <v>-0.65370000000000006</v>
      </c>
      <c r="S2488" s="65">
        <f>IFERROR(IF(Ações!$B2488="","",VLOOKUP(Table_1[[#This Row],[AÇÕES]],'Dados Status Invest STOCKS'!A2474:AD3089,25)/100),0)</f>
        <v>0</v>
      </c>
      <c r="T2488" s="67">
        <f>(1-Ações!$Q2488)*Ações!$R2488</f>
        <v>-0.65370000000000006</v>
      </c>
      <c r="U2488" s="68">
        <f>IF(Ações!$S2488=0,Ações!$T2488,IF(Ações!$T2488=0,Ações!$S2488,AVERAGE(Ações!$S2488,Ações!$T2488)))</f>
        <v>-0.65370000000000006</v>
      </c>
    </row>
    <row r="2489" spans="2:21" ht="15" customHeight="1" x14ac:dyDescent="0.2">
      <c r="B2489" s="63" t="str">
        <f>IFERROR('Dados Status Invest STOCKS'!A2476,"-")</f>
        <v>IPOE</v>
      </c>
      <c r="C2489" s="45">
        <f>IFERROR((Ações!$D2489-Ações!$K2489)/Ações!$D2489,0)</f>
        <v>0</v>
      </c>
      <c r="D2489" s="46">
        <f>(Ações!$O2489)/0.06</f>
        <v>0</v>
      </c>
      <c r="E2489" s="47">
        <f>IFERROR((Ações!$F2489-Ações!$K2489)/Ações!$F2489,0)</f>
        <v>0</v>
      </c>
      <c r="F2489" s="46" t="str">
        <f>IF(OR(Ações!$N2489&lt;0,Ações!$M2489&lt;0),"",(22.5*Ações!$M2489*Ações!$N2489)^0.5)</f>
        <v/>
      </c>
      <c r="G2489" s="47">
        <f>IFERROR((Ações!$H2489-Ações!$K2489)/Ações!$H2489,0)</f>
        <v>0</v>
      </c>
      <c r="H2489" s="48">
        <f>IFERROR(Ações!$I2489/(Ações!$P2489-Table_1[[#This Row],[CAGR LUCRO 5A]]),0)</f>
        <v>0</v>
      </c>
      <c r="I2489" s="48">
        <f>IF(Ações!$S2489&lt;0,"",Ações!$O2489*(1+Ações!$S2489))</f>
        <v>0</v>
      </c>
      <c r="J2489" s="49">
        <f>IFERROR(IF(Ações!$B2489="","",(VLOOKUP(Table_1[[#This Row],[AÇÕES]],'Dados Status Invest STOCKS'!A2475:AD3090,4)/Table_1[[#This Row],[LPA]]))/100,0)</f>
        <v>81.103999999999999</v>
      </c>
      <c r="K2489" s="64">
        <f>IFERROR(IF(Ações!$B2489="","",VLOOKUP(Table_1[[#This Row],[AÇÕES]],'Dados Status Invest STOCKS'!A2475:AD3090,2)),0)</f>
        <v>20.149999999999999</v>
      </c>
      <c r="L2489" s="65">
        <f>IFERROR(IF(Ações!$B2489="","",VLOOKUP(Table_1[[#This Row],[AÇÕES]],'Dados Status Invest STOCKS'!A2475:AD3090,3)/100),0)</f>
        <v>0</v>
      </c>
      <c r="M2489" s="66">
        <f>IFERROR(IF(Ações!$B2489="","",VLOOKUP(Table_1[[#This Row],[AÇÕES]],'Dados Status Invest STOCKS'!A2475:AD3090,28)),0)</f>
        <v>-0.05</v>
      </c>
      <c r="N2489" s="66">
        <f>IFERROR(IF(Ações!$B2489="","",VLOOKUP(Table_1[[#This Row],[AÇÕES]],'Dados Status Invest STOCKS'!A2475:AD3090,27)),0)</f>
        <v>0.2</v>
      </c>
      <c r="O2489" s="66">
        <f>IFERROR(IF(Ações!$L2489="","",Ações!$K2489*Ações!$L2489),0)</f>
        <v>0</v>
      </c>
      <c r="P2489" s="67">
        <f t="shared" si="38"/>
        <v>0.06</v>
      </c>
      <c r="Q2489" s="67">
        <f>IFERROR(Ações!$O2489/Ações!$M2489,0)</f>
        <v>0</v>
      </c>
      <c r="R2489" s="67">
        <f>IFERROR(IF(Ações!$B2489="","",VLOOKUP(Table_1[[#This Row],[AÇÕES]],'Dados Status Invest STOCKS'!A2475:AD3090,18)/100),0)</f>
        <v>-0.25</v>
      </c>
      <c r="S2489" s="65">
        <f>IFERROR(IF(Ações!$B2489="","",VLOOKUP(Table_1[[#This Row],[AÇÕES]],'Dados Status Invest STOCKS'!A2475:AD3090,25)/100),0)</f>
        <v>0</v>
      </c>
      <c r="T2489" s="67">
        <f>(1-Ações!$Q2489)*Ações!$R2489</f>
        <v>-0.25</v>
      </c>
      <c r="U2489" s="68">
        <f>IF(Ações!$S2489=0,Ações!$T2489,IF(Ações!$T2489=0,Ações!$S2489,AVERAGE(Ações!$S2489,Ações!$T2489)))</f>
        <v>-0.25</v>
      </c>
    </row>
    <row r="2490" spans="2:21" ht="15" customHeight="1" x14ac:dyDescent="0.2">
      <c r="B2490" s="63" t="str">
        <f>IFERROR('Dados Status Invest STOCKS'!A2477,"-")</f>
        <v>IPOE.U</v>
      </c>
      <c r="C2490" s="45">
        <f>IFERROR((Ações!$D2490-Ações!$K2490)/Ações!$D2490,0)</f>
        <v>0</v>
      </c>
      <c r="D2490" s="46">
        <f>(Ações!$O2490)/0.06</f>
        <v>0</v>
      </c>
      <c r="E2490" s="47">
        <f>IFERROR((Ações!$F2490-Ações!$K2490)/Ações!$F2490,0)</f>
        <v>0</v>
      </c>
      <c r="F2490" s="46" t="str">
        <f>IF(OR(Ações!$N2490&lt;0,Ações!$M2490&lt;0),"",(22.5*Ações!$M2490*Ações!$N2490)^0.5)</f>
        <v/>
      </c>
      <c r="G2490" s="47">
        <f>IFERROR((Ações!$H2490-Ações!$K2490)/Ações!$H2490,0)</f>
        <v>0</v>
      </c>
      <c r="H2490" s="48">
        <f>IFERROR(Ações!$I2490/(Ações!$P2490-Table_1[[#This Row],[CAGR LUCRO 5A]]),0)</f>
        <v>0</v>
      </c>
      <c r="I2490" s="48">
        <f>IF(Ações!$S2490&lt;0,"",Ações!$O2490*(1+Ações!$S2490))</f>
        <v>0</v>
      </c>
      <c r="J2490" s="49">
        <f>IFERROR(IF(Ações!$B2490="","",(VLOOKUP(Table_1[[#This Row],[AÇÕES]],'Dados Status Invest STOCKS'!A2476:AD3091,4)/Table_1[[#This Row],[LPA]]))/100,0)</f>
        <v>88.47</v>
      </c>
      <c r="K2490" s="64">
        <f>IFERROR(IF(Ações!$B2490="","",VLOOKUP(Table_1[[#This Row],[AÇÕES]],'Dados Status Invest STOCKS'!A2476:AD3091,2)),0)</f>
        <v>21.98</v>
      </c>
      <c r="L2490" s="65">
        <f>IFERROR(IF(Ações!$B2490="","",VLOOKUP(Table_1[[#This Row],[AÇÕES]],'Dados Status Invest STOCKS'!A2476:AD3091,3)/100),0)</f>
        <v>0</v>
      </c>
      <c r="M2490" s="66">
        <f>IFERROR(IF(Ações!$B2490="","",VLOOKUP(Table_1[[#This Row],[AÇÕES]],'Dados Status Invest STOCKS'!A2476:AD3091,28)),0)</f>
        <v>-0.05</v>
      </c>
      <c r="N2490" s="66">
        <f>IFERROR(IF(Ações!$B2490="","",VLOOKUP(Table_1[[#This Row],[AÇÕES]],'Dados Status Invest STOCKS'!A2476:AD3091,27)),0)</f>
        <v>0.2</v>
      </c>
      <c r="O2490" s="66">
        <f>IFERROR(IF(Ações!$L2490="","",Ações!$K2490*Ações!$L2490),0)</f>
        <v>0</v>
      </c>
      <c r="P2490" s="67">
        <f t="shared" si="38"/>
        <v>0.06</v>
      </c>
      <c r="Q2490" s="67">
        <f>IFERROR(Ações!$O2490/Ações!$M2490,0)</f>
        <v>0</v>
      </c>
      <c r="R2490" s="67">
        <f>IFERROR(IF(Ações!$B2490="","",VLOOKUP(Table_1[[#This Row],[AÇÕES]],'Dados Status Invest STOCKS'!A2476:AD3091,18)/100),0)</f>
        <v>-0.25</v>
      </c>
      <c r="S2490" s="65">
        <f>IFERROR(IF(Ações!$B2490="","",VLOOKUP(Table_1[[#This Row],[AÇÕES]],'Dados Status Invest STOCKS'!A2476:AD3091,25)/100),0)</f>
        <v>0</v>
      </c>
      <c r="T2490" s="67">
        <f>(1-Ações!$Q2490)*Ações!$R2490</f>
        <v>-0.25</v>
      </c>
      <c r="U2490" s="68">
        <f>IF(Ações!$S2490=0,Ações!$T2490,IF(Ações!$T2490=0,Ações!$S2490,AVERAGE(Ações!$S2490,Ações!$T2490)))</f>
        <v>-0.25</v>
      </c>
    </row>
    <row r="2491" spans="2:21" ht="15" customHeight="1" x14ac:dyDescent="0.2">
      <c r="B2491" s="63" t="str">
        <f>IFERROR('Dados Status Invest STOCKS'!A2478,"-")</f>
        <v>IPOE.WS</v>
      </c>
      <c r="C2491" s="45">
        <f>IFERROR((Ações!$D2491-Ações!$K2491)/Ações!$D2491,0)</f>
        <v>0</v>
      </c>
      <c r="D2491" s="46">
        <f>(Ações!$O2491)/0.06</f>
        <v>0</v>
      </c>
      <c r="E2491" s="47">
        <f>IFERROR((Ações!$F2491-Ações!$K2491)/Ações!$F2491,0)</f>
        <v>0</v>
      </c>
      <c r="F2491" s="46" t="str">
        <f>IF(OR(Ações!$N2491&lt;0,Ações!$M2491&lt;0),"",(22.5*Ações!$M2491*Ações!$N2491)^0.5)</f>
        <v/>
      </c>
      <c r="G2491" s="47">
        <f>IFERROR((Ações!$H2491-Ações!$K2491)/Ações!$H2491,0)</f>
        <v>0</v>
      </c>
      <c r="H2491" s="48">
        <f>IFERROR(Ações!$I2491/(Ações!$P2491-Table_1[[#This Row],[CAGR LUCRO 5A]]),0)</f>
        <v>0</v>
      </c>
      <c r="I2491" s="48">
        <f>IF(Ações!$S2491&lt;0,"",Ações!$O2491*(1+Ações!$S2491))</f>
        <v>0</v>
      </c>
      <c r="J2491" s="49">
        <f>IFERROR(IF(Ações!$B2491="","",(VLOOKUP(Table_1[[#This Row],[AÇÕES]],'Dados Status Invest STOCKS'!A2477:AD3092,4)/Table_1[[#This Row],[LPA]]))/100,0)</f>
        <v>28.98</v>
      </c>
      <c r="K2491" s="64">
        <f>IFERROR(IF(Ações!$B2491="","",VLOOKUP(Table_1[[#This Row],[AÇÕES]],'Dados Status Invest STOCKS'!A2477:AD3092,2)),0)</f>
        <v>7.2</v>
      </c>
      <c r="L2491" s="65">
        <f>IFERROR(IF(Ações!$B2491="","",VLOOKUP(Table_1[[#This Row],[AÇÕES]],'Dados Status Invest STOCKS'!A2477:AD3092,3)/100),0)</f>
        <v>0</v>
      </c>
      <c r="M2491" s="66">
        <f>IFERROR(IF(Ações!$B2491="","",VLOOKUP(Table_1[[#This Row],[AÇÕES]],'Dados Status Invest STOCKS'!A2477:AD3092,28)),0)</f>
        <v>-0.05</v>
      </c>
      <c r="N2491" s="66">
        <f>IFERROR(IF(Ações!$B2491="","",VLOOKUP(Table_1[[#This Row],[AÇÕES]],'Dados Status Invest STOCKS'!A2477:AD3092,27)),0)</f>
        <v>0.2</v>
      </c>
      <c r="O2491" s="66">
        <f>IFERROR(IF(Ações!$L2491="","",Ações!$K2491*Ações!$L2491),0)</f>
        <v>0</v>
      </c>
      <c r="P2491" s="67">
        <f t="shared" si="38"/>
        <v>0.06</v>
      </c>
      <c r="Q2491" s="67">
        <f>IFERROR(Ações!$O2491/Ações!$M2491,0)</f>
        <v>0</v>
      </c>
      <c r="R2491" s="67">
        <f>IFERROR(IF(Ações!$B2491="","",VLOOKUP(Table_1[[#This Row],[AÇÕES]],'Dados Status Invest STOCKS'!A2477:AD3092,18)/100),0)</f>
        <v>-0.25</v>
      </c>
      <c r="S2491" s="65">
        <f>IFERROR(IF(Ações!$B2491="","",VLOOKUP(Table_1[[#This Row],[AÇÕES]],'Dados Status Invest STOCKS'!A2477:AD3092,25)/100),0)</f>
        <v>0</v>
      </c>
      <c r="T2491" s="67">
        <f>(1-Ações!$Q2491)*Ações!$R2491</f>
        <v>-0.25</v>
      </c>
      <c r="U2491" s="68">
        <f>IF(Ações!$S2491=0,Ações!$T2491,IF(Ações!$T2491=0,Ações!$S2491,AVERAGE(Ações!$S2491,Ações!$T2491)))</f>
        <v>-0.25</v>
      </c>
    </row>
    <row r="2492" spans="2:21" ht="15" customHeight="1" x14ac:dyDescent="0.2">
      <c r="B2492" s="63" t="str">
        <f>IFERROR('Dados Status Invest STOCKS'!A2479,"-")</f>
        <v>IPOF</v>
      </c>
      <c r="C2492" s="45">
        <f>IFERROR((Ações!$D2492-Ações!$K2492)/Ações!$D2492,0)</f>
        <v>0</v>
      </c>
      <c r="D2492" s="46">
        <f>(Ações!$O2492)/0.06</f>
        <v>0</v>
      </c>
      <c r="E2492" s="47">
        <f>IFERROR((Ações!$F2492-Ações!$K2492)/Ações!$F2492,0)</f>
        <v>0</v>
      </c>
      <c r="F2492" s="46" t="str">
        <f>IF(OR(Ações!$N2492&lt;0,Ações!$M2492&lt;0),"",(22.5*Ações!$M2492*Ações!$N2492)^0.5)</f>
        <v/>
      </c>
      <c r="G2492" s="47">
        <f>IFERROR((Ações!$H2492-Ações!$K2492)/Ações!$H2492,0)</f>
        <v>0</v>
      </c>
      <c r="H2492" s="48">
        <f>IFERROR(Ações!$I2492/(Ações!$P2492-Table_1[[#This Row],[CAGR LUCRO 5A]]),0)</f>
        <v>0</v>
      </c>
      <c r="I2492" s="48">
        <f>IF(Ações!$S2492&lt;0,"",Ações!$O2492*(1+Ações!$S2492))</f>
        <v>0</v>
      </c>
      <c r="J2492" s="49">
        <f>IFERROR(IF(Ações!$B2492="","",(VLOOKUP(Table_1[[#This Row],[AÇÕES]],'Dados Status Invest STOCKS'!A2478:AD3093,4)/Table_1[[#This Row],[LPA]]))/100,0)</f>
        <v>0.72864864864864876</v>
      </c>
      <c r="K2492" s="64">
        <f>IFERROR(IF(Ações!$B2492="","",VLOOKUP(Table_1[[#This Row],[AÇÕES]],'Dados Status Invest STOCKS'!A2478:AD3093,2)),0)</f>
        <v>9.92</v>
      </c>
      <c r="L2492" s="65">
        <f>IFERROR(IF(Ações!$B2492="","",VLOOKUP(Table_1[[#This Row],[AÇÕES]],'Dados Status Invest STOCKS'!A2478:AD3093,3)/100),0)</f>
        <v>0</v>
      </c>
      <c r="M2492" s="66">
        <f>IFERROR(IF(Ações!$B2492="","",VLOOKUP(Table_1[[#This Row],[AÇÕES]],'Dados Status Invest STOCKS'!A2478:AD3093,28)),0)</f>
        <v>0.37</v>
      </c>
      <c r="N2492" s="66">
        <f>IFERROR(IF(Ações!$B2492="","",VLOOKUP(Table_1[[#This Row],[AÇÕES]],'Dados Status Invest STOCKS'!A2478:AD3093,27)),0)</f>
        <v>-0.81</v>
      </c>
      <c r="O2492" s="66">
        <f>IFERROR(IF(Ações!$L2492="","",Ações!$K2492*Ações!$L2492),0)</f>
        <v>0</v>
      </c>
      <c r="P2492" s="67">
        <f t="shared" si="38"/>
        <v>0.06</v>
      </c>
      <c r="Q2492" s="67">
        <f>IFERROR(Ações!$O2492/Ações!$M2492,0)</f>
        <v>0</v>
      </c>
      <c r="R2492" s="67">
        <f>IFERROR(IF(Ações!$B2492="","",VLOOKUP(Table_1[[#This Row],[AÇÕES]],'Dados Status Invest STOCKS'!A2478:AD3093,18)/100),0)</f>
        <v>-0.45429999999999998</v>
      </c>
      <c r="S2492" s="65">
        <f>IFERROR(IF(Ações!$B2492="","",VLOOKUP(Table_1[[#This Row],[AÇÕES]],'Dados Status Invest STOCKS'!A2478:AD3093,25)/100),0)</f>
        <v>0</v>
      </c>
      <c r="T2492" s="67">
        <f>(1-Ações!$Q2492)*Ações!$R2492</f>
        <v>-0.45429999999999998</v>
      </c>
      <c r="U2492" s="68">
        <f>IF(Ações!$S2492=0,Ações!$T2492,IF(Ações!$T2492=0,Ações!$S2492,AVERAGE(Ações!$S2492,Ações!$T2492)))</f>
        <v>-0.45429999999999998</v>
      </c>
    </row>
    <row r="2493" spans="2:21" ht="15" customHeight="1" x14ac:dyDescent="0.2">
      <c r="B2493" s="63" t="str">
        <f>IFERROR('Dados Status Invest STOCKS'!A2480,"-")</f>
        <v>IPOF.U</v>
      </c>
      <c r="C2493" s="45">
        <f>IFERROR((Ações!$D2493-Ações!$K2493)/Ações!$D2493,0)</f>
        <v>0</v>
      </c>
      <c r="D2493" s="46">
        <f>(Ações!$O2493)/0.06</f>
        <v>0</v>
      </c>
      <c r="E2493" s="47">
        <f>IFERROR((Ações!$F2493-Ações!$K2493)/Ações!$F2493,0)</f>
        <v>0</v>
      </c>
      <c r="F2493" s="46" t="str">
        <f>IF(OR(Ações!$N2493&lt;0,Ações!$M2493&lt;0),"",(22.5*Ações!$M2493*Ações!$N2493)^0.5)</f>
        <v/>
      </c>
      <c r="G2493" s="47">
        <f>IFERROR((Ações!$H2493-Ações!$K2493)/Ações!$H2493,0)</f>
        <v>0</v>
      </c>
      <c r="H2493" s="48">
        <f>IFERROR(Ações!$I2493/(Ações!$P2493-Table_1[[#This Row],[CAGR LUCRO 5A]]),0)</f>
        <v>0</v>
      </c>
      <c r="I2493" s="48">
        <f>IF(Ações!$S2493&lt;0,"",Ações!$O2493*(1+Ações!$S2493))</f>
        <v>0</v>
      </c>
      <c r="J2493" s="49">
        <f>IFERROR(IF(Ações!$B2493="","",(VLOOKUP(Table_1[[#This Row],[AÇÕES]],'Dados Status Invest STOCKS'!A2479:AD3094,4)/Table_1[[#This Row],[LPA]]))/100,0)</f>
        <v>0.74540540540540534</v>
      </c>
      <c r="K2493" s="64">
        <f>IFERROR(IF(Ações!$B2493="","",VLOOKUP(Table_1[[#This Row],[AÇÕES]],'Dados Status Invest STOCKS'!A2479:AD3094,2)),0)</f>
        <v>10.15</v>
      </c>
      <c r="L2493" s="65">
        <f>IFERROR(IF(Ações!$B2493="","",VLOOKUP(Table_1[[#This Row],[AÇÕES]],'Dados Status Invest STOCKS'!A2479:AD3094,3)/100),0)</f>
        <v>0</v>
      </c>
      <c r="M2493" s="66">
        <f>IFERROR(IF(Ações!$B2493="","",VLOOKUP(Table_1[[#This Row],[AÇÕES]],'Dados Status Invest STOCKS'!A2479:AD3094,28)),0)</f>
        <v>0.37</v>
      </c>
      <c r="N2493" s="66">
        <f>IFERROR(IF(Ações!$B2493="","",VLOOKUP(Table_1[[#This Row],[AÇÕES]],'Dados Status Invest STOCKS'!A2479:AD3094,27)),0)</f>
        <v>-0.81</v>
      </c>
      <c r="O2493" s="66">
        <f>IFERROR(IF(Ações!$L2493="","",Ações!$K2493*Ações!$L2493),0)</f>
        <v>0</v>
      </c>
      <c r="P2493" s="67">
        <f t="shared" si="38"/>
        <v>0.06</v>
      </c>
      <c r="Q2493" s="67">
        <f>IFERROR(Ações!$O2493/Ações!$M2493,0)</f>
        <v>0</v>
      </c>
      <c r="R2493" s="67">
        <f>IFERROR(IF(Ações!$B2493="","",VLOOKUP(Table_1[[#This Row],[AÇÕES]],'Dados Status Invest STOCKS'!A2479:AD3094,18)/100),0)</f>
        <v>-0.45429999999999998</v>
      </c>
      <c r="S2493" s="65">
        <f>IFERROR(IF(Ações!$B2493="","",VLOOKUP(Table_1[[#This Row],[AÇÕES]],'Dados Status Invest STOCKS'!A2479:AD3094,25)/100),0)</f>
        <v>0</v>
      </c>
      <c r="T2493" s="67">
        <f>(1-Ações!$Q2493)*Ações!$R2493</f>
        <v>-0.45429999999999998</v>
      </c>
      <c r="U2493" s="68">
        <f>IF(Ações!$S2493=0,Ações!$T2493,IF(Ações!$T2493=0,Ações!$S2493,AVERAGE(Ações!$S2493,Ações!$T2493)))</f>
        <v>-0.45429999999999998</v>
      </c>
    </row>
    <row r="2494" spans="2:21" ht="15" customHeight="1" x14ac:dyDescent="0.2">
      <c r="B2494" s="63" t="str">
        <f>IFERROR('Dados Status Invest STOCKS'!A2481,"-")</f>
        <v>IPOF.WS</v>
      </c>
      <c r="C2494" s="45">
        <f>IFERROR((Ações!$D2494-Ações!$K2494)/Ações!$D2494,0)</f>
        <v>0</v>
      </c>
      <c r="D2494" s="46">
        <f>(Ações!$O2494)/0.06</f>
        <v>0</v>
      </c>
      <c r="E2494" s="47">
        <f>IFERROR((Ações!$F2494-Ações!$K2494)/Ações!$F2494,0)</f>
        <v>0</v>
      </c>
      <c r="F2494" s="46" t="str">
        <f>IF(OR(Ações!$N2494&lt;0,Ações!$M2494&lt;0),"",(22.5*Ações!$M2494*Ações!$N2494)^0.5)</f>
        <v/>
      </c>
      <c r="G2494" s="47">
        <f>IFERROR((Ações!$H2494-Ações!$K2494)/Ações!$H2494,0)</f>
        <v>0</v>
      </c>
      <c r="H2494" s="48">
        <f>IFERROR(Ações!$I2494/(Ações!$P2494-Table_1[[#This Row],[CAGR LUCRO 5A]]),0)</f>
        <v>0</v>
      </c>
      <c r="I2494" s="48">
        <f>IF(Ações!$S2494&lt;0,"",Ações!$O2494*(1+Ações!$S2494))</f>
        <v>0</v>
      </c>
      <c r="J2494" s="49">
        <f>IFERROR(IF(Ações!$B2494="","",(VLOOKUP(Table_1[[#This Row],[AÇÕES]],'Dados Status Invest STOCKS'!A2480:AD3095,4)/Table_1[[#This Row],[LPA]]))/100,0)</f>
        <v>7.7027027027027031E-2</v>
      </c>
      <c r="K2494" s="64">
        <f>IFERROR(IF(Ações!$B2494="","",VLOOKUP(Table_1[[#This Row],[AÇÕES]],'Dados Status Invest STOCKS'!A2480:AD3095,2)),0)</f>
        <v>1.05</v>
      </c>
      <c r="L2494" s="65">
        <f>IFERROR(IF(Ações!$B2494="","",VLOOKUP(Table_1[[#This Row],[AÇÕES]],'Dados Status Invest STOCKS'!A2480:AD3095,3)/100),0)</f>
        <v>0</v>
      </c>
      <c r="M2494" s="66">
        <f>IFERROR(IF(Ações!$B2494="","",VLOOKUP(Table_1[[#This Row],[AÇÕES]],'Dados Status Invest STOCKS'!A2480:AD3095,28)),0)</f>
        <v>0.37</v>
      </c>
      <c r="N2494" s="66">
        <f>IFERROR(IF(Ações!$B2494="","",VLOOKUP(Table_1[[#This Row],[AÇÕES]],'Dados Status Invest STOCKS'!A2480:AD3095,27)),0)</f>
        <v>-0.81</v>
      </c>
      <c r="O2494" s="66">
        <f>IFERROR(IF(Ações!$L2494="","",Ações!$K2494*Ações!$L2494),0)</f>
        <v>0</v>
      </c>
      <c r="P2494" s="67">
        <f t="shared" si="38"/>
        <v>0.06</v>
      </c>
      <c r="Q2494" s="67">
        <f>IFERROR(Ações!$O2494/Ações!$M2494,0)</f>
        <v>0</v>
      </c>
      <c r="R2494" s="67">
        <f>IFERROR(IF(Ações!$B2494="","",VLOOKUP(Table_1[[#This Row],[AÇÕES]],'Dados Status Invest STOCKS'!A2480:AD3095,18)/100),0)</f>
        <v>-0.45429999999999998</v>
      </c>
      <c r="S2494" s="65">
        <f>IFERROR(IF(Ações!$B2494="","",VLOOKUP(Table_1[[#This Row],[AÇÕES]],'Dados Status Invest STOCKS'!A2480:AD3095,25)/100),0)</f>
        <v>0</v>
      </c>
      <c r="T2494" s="67">
        <f>(1-Ações!$Q2494)*Ações!$R2494</f>
        <v>-0.45429999999999998</v>
      </c>
      <c r="U2494" s="68">
        <f>IF(Ações!$S2494=0,Ações!$T2494,IF(Ações!$T2494=0,Ações!$S2494,AVERAGE(Ações!$S2494,Ações!$T2494)))</f>
        <v>-0.45429999999999998</v>
      </c>
    </row>
    <row r="2495" spans="2:21" ht="15" customHeight="1" x14ac:dyDescent="0.2">
      <c r="B2495" s="63" t="str">
        <f>IFERROR('Dados Status Invest STOCKS'!A2482,"-")</f>
        <v>IPV</v>
      </c>
      <c r="C2495" s="45">
        <f>IFERROR((Ações!$D2495-Ações!$K2495)/Ações!$D2495,0)</f>
        <v>0</v>
      </c>
      <c r="D2495" s="46">
        <f>(Ações!$O2495)/0.06</f>
        <v>0</v>
      </c>
      <c r="E2495" s="47">
        <f>IFERROR((Ações!$F2495-Ações!$K2495)/Ações!$F2495,0)</f>
        <v>0</v>
      </c>
      <c r="F2495" s="46" t="str">
        <f>IF(OR(Ações!$N2495&lt;0,Ações!$M2495&lt;0),"",(22.5*Ações!$M2495*Ações!$N2495)^0.5)</f>
        <v/>
      </c>
      <c r="G2495" s="47">
        <f>IFERROR((Ações!$H2495-Ações!$K2495)/Ações!$H2495,0)</f>
        <v>0</v>
      </c>
      <c r="H2495" s="48">
        <f>IFERROR(Ações!$I2495/(Ações!$P2495-Table_1[[#This Row],[CAGR LUCRO 5A]]),0)</f>
        <v>0</v>
      </c>
      <c r="I2495" s="48">
        <f>IF(Ações!$S2495&lt;0,"",Ações!$O2495*(1+Ações!$S2495))</f>
        <v>0</v>
      </c>
      <c r="J2495" s="49">
        <f>IFERROR(IF(Ações!$B2495="","",(VLOOKUP(Table_1[[#This Row],[AÇÕES]],'Dados Status Invest STOCKS'!A2481:AD3096,4)/Table_1[[#This Row],[LPA]]))/100,0)</f>
        <v>1.4314247669773634E-4</v>
      </c>
      <c r="K2495" s="64">
        <f>IFERROR(IF(Ações!$B2495="","",VLOOKUP(Table_1[[#This Row],[AÇÕES]],'Dados Status Invest STOCKS'!A2481:AD3096,2)),0)</f>
        <v>13.04</v>
      </c>
      <c r="L2495" s="65">
        <f>IFERROR(IF(Ações!$B2495="","",VLOOKUP(Table_1[[#This Row],[AÇÕES]],'Dados Status Invest STOCKS'!A2481:AD3096,3)/100),0)</f>
        <v>0</v>
      </c>
      <c r="M2495" s="66">
        <f>IFERROR(IF(Ações!$B2495="","",VLOOKUP(Table_1[[#This Row],[AÇÕES]],'Dados Status Invest STOCKS'!A2481:AD3096,28)),0)</f>
        <v>-30.04</v>
      </c>
      <c r="N2495" s="66">
        <f>IFERROR(IF(Ações!$B2495="","",VLOOKUP(Table_1[[#This Row],[AÇÕES]],'Dados Status Invest STOCKS'!A2481:AD3096,27)),0)</f>
        <v>161</v>
      </c>
      <c r="O2495" s="66">
        <f>IFERROR(IF(Ações!$L2495="","",Ações!$K2495*Ações!$L2495),0)</f>
        <v>0</v>
      </c>
      <c r="P2495" s="67">
        <f t="shared" si="38"/>
        <v>0.06</v>
      </c>
      <c r="Q2495" s="67">
        <f>IFERROR(Ações!$O2495/Ações!$M2495,0)</f>
        <v>0</v>
      </c>
      <c r="R2495" s="67">
        <f>IFERROR(IF(Ações!$B2495="","",VLOOKUP(Table_1[[#This Row],[AÇÕES]],'Dados Status Invest STOCKS'!A2481:AD3096,18)/100),0)</f>
        <v>-0.18659999999999999</v>
      </c>
      <c r="S2495" s="65">
        <f>IFERROR(IF(Ações!$B2495="","",VLOOKUP(Table_1[[#This Row],[AÇÕES]],'Dados Status Invest STOCKS'!A2481:AD3096,25)/100),0)</f>
        <v>0</v>
      </c>
      <c r="T2495" s="67">
        <f>(1-Ações!$Q2495)*Ações!$R2495</f>
        <v>-0.18659999999999999</v>
      </c>
      <c r="U2495" s="68">
        <f>IF(Ações!$S2495=0,Ações!$T2495,IF(Ações!$T2495=0,Ações!$S2495,AVERAGE(Ações!$S2495,Ações!$T2495)))</f>
        <v>-0.18659999999999999</v>
      </c>
    </row>
    <row r="2496" spans="2:21" ht="15" customHeight="1" x14ac:dyDescent="0.2">
      <c r="B2496" s="63" t="str">
        <f>IFERROR('Dados Status Invest STOCKS'!A2483,"-")</f>
        <v>IPWR</v>
      </c>
      <c r="C2496" s="45">
        <f>IFERROR((Ações!$D2496-Ações!$K2496)/Ações!$D2496,0)</f>
        <v>0</v>
      </c>
      <c r="D2496" s="46">
        <f>(Ações!$O2496)/0.06</f>
        <v>0</v>
      </c>
      <c r="E2496" s="47">
        <f>IFERROR((Ações!$F2496-Ações!$K2496)/Ações!$F2496,0)</f>
        <v>0</v>
      </c>
      <c r="F2496" s="46" t="str">
        <f>IF(OR(Ações!$N2496&lt;0,Ações!$M2496&lt;0),"",(22.5*Ações!$M2496*Ações!$N2496)^0.5)</f>
        <v/>
      </c>
      <c r="G2496" s="47">
        <f>IFERROR((Ações!$H2496-Ações!$K2496)/Ações!$H2496,0)</f>
        <v>0</v>
      </c>
      <c r="H2496" s="48">
        <f>IFERROR(Ações!$I2496/(Ações!$P2496-Table_1[[#This Row],[CAGR LUCRO 5A]]),0)</f>
        <v>0</v>
      </c>
      <c r="I2496" s="48">
        <f>IF(Ações!$S2496&lt;0,"",Ações!$O2496*(1+Ações!$S2496))</f>
        <v>0</v>
      </c>
      <c r="J2496" s="49">
        <f>IFERROR(IF(Ações!$B2496="","",(VLOOKUP(Table_1[[#This Row],[AÇÕES]],'Dados Status Invest STOCKS'!A2482:AD3097,4)/Table_1[[#This Row],[LPA]]))/100,0)</f>
        <v>0.14499999999999999</v>
      </c>
      <c r="K2496" s="64">
        <f>IFERROR(IF(Ações!$B2496="","",VLOOKUP(Table_1[[#This Row],[AÇÕES]],'Dados Status Invest STOCKS'!A2482:AD3097,2)),0)</f>
        <v>8.39</v>
      </c>
      <c r="L2496" s="65">
        <f>IFERROR(IF(Ações!$B2496="","",VLOOKUP(Table_1[[#This Row],[AÇÕES]],'Dados Status Invest STOCKS'!A2482:AD3097,3)/100),0)</f>
        <v>0</v>
      </c>
      <c r="M2496" s="66">
        <f>IFERROR(IF(Ações!$B2496="","",VLOOKUP(Table_1[[#This Row],[AÇÕES]],'Dados Status Invest STOCKS'!A2482:AD3097,28)),0)</f>
        <v>-0.76</v>
      </c>
      <c r="N2496" s="66">
        <f>IFERROR(IF(Ações!$B2496="","",VLOOKUP(Table_1[[#This Row],[AÇÕES]],'Dados Status Invest STOCKS'!A2482:AD3097,27)),0)</f>
        <v>4.29</v>
      </c>
      <c r="O2496" s="66">
        <f>IFERROR(IF(Ações!$L2496="","",Ações!$K2496*Ações!$L2496),0)</f>
        <v>0</v>
      </c>
      <c r="P2496" s="67">
        <f t="shared" si="38"/>
        <v>0.06</v>
      </c>
      <c r="Q2496" s="67">
        <f>IFERROR(Ações!$O2496/Ações!$M2496,0)</f>
        <v>0</v>
      </c>
      <c r="R2496" s="67">
        <f>IFERROR(IF(Ações!$B2496="","",VLOOKUP(Table_1[[#This Row],[AÇÕES]],'Dados Status Invest STOCKS'!A2482:AD3097,18)/100),0)</f>
        <v>-0.17730000000000001</v>
      </c>
      <c r="S2496" s="65">
        <f>IFERROR(IF(Ações!$B2496="","",VLOOKUP(Table_1[[#This Row],[AÇÕES]],'Dados Status Invest STOCKS'!A2482:AD3097,25)/100),0)</f>
        <v>0</v>
      </c>
      <c r="T2496" s="67">
        <f>(1-Ações!$Q2496)*Ações!$R2496</f>
        <v>-0.17730000000000001</v>
      </c>
      <c r="U2496" s="68">
        <f>IF(Ações!$S2496=0,Ações!$T2496,IF(Ações!$T2496=0,Ações!$S2496,AVERAGE(Ações!$S2496,Ações!$T2496)))</f>
        <v>-0.17730000000000001</v>
      </c>
    </row>
    <row r="2497" spans="2:21" ht="15" customHeight="1" x14ac:dyDescent="0.2">
      <c r="B2497" s="63" t="str">
        <f>IFERROR('Dados Status Invest STOCKS'!A2484,"-")</f>
        <v>IQ</v>
      </c>
      <c r="C2497" s="45">
        <f>IFERROR((Ações!$D2497-Ações!$K2497)/Ações!$D2497,0)</f>
        <v>0</v>
      </c>
      <c r="D2497" s="46">
        <f>(Ações!$O2497)/0.06</f>
        <v>0</v>
      </c>
      <c r="E2497" s="47">
        <f>IFERROR((Ações!$F2497-Ações!$K2497)/Ações!$F2497,0)</f>
        <v>0</v>
      </c>
      <c r="F2497" s="46" t="str">
        <f>IF(OR(Ações!$N2497&lt;0,Ações!$M2497&lt;0),"",(22.5*Ações!$M2497*Ações!$N2497)^0.5)</f>
        <v/>
      </c>
      <c r="G2497" s="47">
        <f>IFERROR((Ações!$H2497-Ações!$K2497)/Ações!$H2497,0)</f>
        <v>0</v>
      </c>
      <c r="H2497" s="48">
        <f>IFERROR(Ações!$I2497/(Ações!$P2497-Table_1[[#This Row],[CAGR LUCRO 5A]]),0)</f>
        <v>0</v>
      </c>
      <c r="I2497" s="48">
        <f>IF(Ações!$S2497&lt;0,"",Ações!$O2497*(1+Ações!$S2497))</f>
        <v>0</v>
      </c>
      <c r="J2497" s="49">
        <f>IFERROR(IF(Ações!$B2497="","",(VLOOKUP(Table_1[[#This Row],[AÇÕES]],'Dados Status Invest STOCKS'!A2483:AD3098,4)/Table_1[[#This Row],[LPA]]))/100,0)</f>
        <v>3.4504504504504506E-2</v>
      </c>
      <c r="K2497" s="64">
        <f>IFERROR(IF(Ações!$B2497="","",VLOOKUP(Table_1[[#This Row],[AÇÕES]],'Dados Status Invest STOCKS'!A2483:AD3098,2)),0)</f>
        <v>4.25</v>
      </c>
      <c r="L2497" s="65">
        <f>IFERROR(IF(Ações!$B2497="","",VLOOKUP(Table_1[[#This Row],[AÇÕES]],'Dados Status Invest STOCKS'!A2483:AD3098,3)/100),0)</f>
        <v>0</v>
      </c>
      <c r="M2497" s="66">
        <f>IFERROR(IF(Ações!$B2497="","",VLOOKUP(Table_1[[#This Row],[AÇÕES]],'Dados Status Invest STOCKS'!A2483:AD3098,28)),0)</f>
        <v>-1.1100000000000001</v>
      </c>
      <c r="N2497" s="66">
        <f>IFERROR(IF(Ações!$B2497="","",VLOOKUP(Table_1[[#This Row],[AÇÕES]],'Dados Status Invest STOCKS'!A2483:AD3098,27)),0)</f>
        <v>1.59</v>
      </c>
      <c r="O2497" s="66">
        <f>IFERROR(IF(Ações!$L2497="","",Ações!$K2497*Ações!$L2497),0)</f>
        <v>0</v>
      </c>
      <c r="P2497" s="67">
        <f t="shared" si="38"/>
        <v>0.06</v>
      </c>
      <c r="Q2497" s="67">
        <f>IFERROR(Ações!$O2497/Ações!$M2497,0)</f>
        <v>0</v>
      </c>
      <c r="R2497" s="67">
        <f>IFERROR(IF(Ações!$B2497="","",VLOOKUP(Table_1[[#This Row],[AÇÕES]],'Dados Status Invest STOCKS'!A2483:AD3098,18)/100),0)</f>
        <v>-0.6986</v>
      </c>
      <c r="S2497" s="65">
        <f>IFERROR(IF(Ações!$B2497="","",VLOOKUP(Table_1[[#This Row],[AÇÕES]],'Dados Status Invest STOCKS'!A2483:AD3098,25)/100),0)</f>
        <v>0</v>
      </c>
      <c r="T2497" s="67">
        <f>(1-Ações!$Q2497)*Ações!$R2497</f>
        <v>-0.6986</v>
      </c>
      <c r="U2497" s="68">
        <f>IF(Ações!$S2497=0,Ações!$T2497,IF(Ações!$T2497=0,Ações!$S2497,AVERAGE(Ações!$S2497,Ações!$T2497)))</f>
        <v>-0.6986</v>
      </c>
    </row>
    <row r="2498" spans="2:21" ht="15" customHeight="1" x14ac:dyDescent="0.2">
      <c r="B2498" s="63" t="str">
        <f>IFERROR('Dados Status Invest STOCKS'!A2485,"-")</f>
        <v>IQV</v>
      </c>
      <c r="C2498" s="45">
        <f>IFERROR((Ações!$D2498-Ações!$K2498)/Ações!$D2498,0)</f>
        <v>0</v>
      </c>
      <c r="D2498" s="46">
        <f>(Ações!$O2498)/0.06</f>
        <v>0</v>
      </c>
      <c r="E2498" s="47">
        <f>IFERROR((Ações!$F2498-Ações!$K2498)/Ações!$F2498,0)</f>
        <v>-3.6448423687314317</v>
      </c>
      <c r="F2498" s="46">
        <f>IF(OR(Ações!$N2498&lt;0,Ações!$M2498&lt;0),"",(22.5*Ações!$M2498*Ações!$N2498)^0.5)</f>
        <v>52.466796643210458</v>
      </c>
      <c r="G2498" s="47">
        <f>IFERROR((Ações!$H2498-Ações!$K2498)/Ações!$H2498,0)</f>
        <v>0</v>
      </c>
      <c r="H2498" s="48">
        <f>IFERROR(Ações!$I2498/(Ações!$P2498-Table_1[[#This Row],[CAGR LUCRO 5A]]),0)</f>
        <v>0</v>
      </c>
      <c r="I2498" s="48" t="str">
        <f>IF(Ações!$S2498&lt;0,"",Ações!$O2498*(1+Ações!$S2498))</f>
        <v/>
      </c>
      <c r="J2498" s="49">
        <f>IFERROR(IF(Ações!$B2498="","",(VLOOKUP(Table_1[[#This Row],[AÇÕES]],'Dados Status Invest STOCKS'!A2484:AD3099,4)/Table_1[[#This Row],[LPA]]))/100,0)</f>
        <v>0.15137157107231922</v>
      </c>
      <c r="K2498" s="64">
        <f>IFERROR(IF(Ações!$B2498="","",VLOOKUP(Table_1[[#This Row],[AÇÕES]],'Dados Status Invest STOCKS'!A2484:AD3099,2)),0)</f>
        <v>243.7</v>
      </c>
      <c r="L2498" s="65">
        <f>IFERROR(IF(Ações!$B2498="","",VLOOKUP(Table_1[[#This Row],[AÇÕES]],'Dados Status Invest STOCKS'!A2484:AD3099,3)/100),0)</f>
        <v>0</v>
      </c>
      <c r="M2498" s="66">
        <f>IFERROR(IF(Ações!$B2498="","",VLOOKUP(Table_1[[#This Row],[AÇÕES]],'Dados Status Invest STOCKS'!A2484:AD3099,28)),0)</f>
        <v>4.01</v>
      </c>
      <c r="N2498" s="66">
        <f>IFERROR(IF(Ações!$B2498="","",VLOOKUP(Table_1[[#This Row],[AÇÕES]],'Dados Status Invest STOCKS'!A2484:AD3099,27)),0)</f>
        <v>30.51</v>
      </c>
      <c r="O2498" s="66">
        <f>IFERROR(IF(Ações!$L2498="","",Ações!$K2498*Ações!$L2498),0)</f>
        <v>0</v>
      </c>
      <c r="P2498" s="67">
        <f t="shared" si="38"/>
        <v>0.06</v>
      </c>
      <c r="Q2498" s="67">
        <f>IFERROR(Ações!$O2498/Ações!$M2498,0)</f>
        <v>0</v>
      </c>
      <c r="R2498" s="67">
        <f>IFERROR(IF(Ações!$B2498="","",VLOOKUP(Table_1[[#This Row],[AÇÕES]],'Dados Status Invest STOCKS'!A2484:AD3099,18)/100),0)</f>
        <v>0.13159999999999999</v>
      </c>
      <c r="S2498" s="65">
        <f>IFERROR(IF(Ações!$B2498="","",VLOOKUP(Table_1[[#This Row],[AÇÕES]],'Dados Status Invest STOCKS'!A2484:AD3099,25)/100),0)</f>
        <v>-6.3299999999999995E-2</v>
      </c>
      <c r="T2498" s="67">
        <f>(1-Ações!$Q2498)*Ações!$R2498</f>
        <v>0.13159999999999999</v>
      </c>
      <c r="U2498" s="68">
        <f>IF(Ações!$S2498=0,Ações!$T2498,IF(Ações!$T2498=0,Ações!$S2498,AVERAGE(Ações!$S2498,Ações!$T2498)))</f>
        <v>3.415E-2</v>
      </c>
    </row>
    <row r="2499" spans="2:21" ht="15" customHeight="1" x14ac:dyDescent="0.2">
      <c r="B2499" s="63" t="str">
        <f>IFERROR('Dados Status Invest STOCKS'!A2486,"-")</f>
        <v>IR</v>
      </c>
      <c r="C2499" s="45">
        <f>IFERROR((Ações!$D2499-Ações!$K2499)/Ações!$D2499,0)</f>
        <v>-148.99999999999997</v>
      </c>
      <c r="D2499" s="46">
        <f>(Ações!$O2499)/0.06</f>
        <v>0.38106666666666666</v>
      </c>
      <c r="E2499" s="47">
        <f>IFERROR((Ações!$F2499-Ações!$K2499)/Ações!$F2499,0)</f>
        <v>-1.5769580669021226</v>
      </c>
      <c r="F2499" s="46">
        <f>IF(OR(Ações!$N2499&lt;0,Ações!$M2499&lt;0),"",(22.5*Ações!$M2499*Ações!$N2499)^0.5)</f>
        <v>22.181191356642682</v>
      </c>
      <c r="G2499" s="47">
        <f>IFERROR((Ações!$H2499-Ações!$K2499)/Ações!$H2499,0)</f>
        <v>-148.99999999999997</v>
      </c>
      <c r="H2499" s="48">
        <f>IFERROR(Ações!$I2499/(Ações!$P2499-Table_1[[#This Row],[CAGR LUCRO 5A]]),0)</f>
        <v>0.38106666666666666</v>
      </c>
      <c r="I2499" s="48">
        <f>IF(Ações!$S2499&lt;0,"",Ações!$O2499*(1+Ações!$S2499))</f>
        <v>2.2863999999999999E-2</v>
      </c>
      <c r="J2499" s="49">
        <f>IFERROR(IF(Ações!$B2499="","",(VLOOKUP(Table_1[[#This Row],[AÇÕES]],'Dados Status Invest STOCKS'!A2485:AD3100,4)/Table_1[[#This Row],[LPA]]))/100,0)</f>
        <v>0.53718446601941738</v>
      </c>
      <c r="K2499" s="64">
        <f>IFERROR(IF(Ações!$B2499="","",VLOOKUP(Table_1[[#This Row],[AÇÕES]],'Dados Status Invest STOCKS'!A2485:AD3100,2)),0)</f>
        <v>57.16</v>
      </c>
      <c r="L2499" s="65">
        <f>IFERROR(IF(Ações!$B2499="","",VLOOKUP(Table_1[[#This Row],[AÇÕES]],'Dados Status Invest STOCKS'!A2485:AD3100,3)/100),0)</f>
        <v>4.0000000000000002E-4</v>
      </c>
      <c r="M2499" s="66">
        <f>IFERROR(IF(Ações!$B2499="","",VLOOKUP(Table_1[[#This Row],[AÇÕES]],'Dados Status Invest STOCKS'!A2485:AD3100,28)),0)</f>
        <v>1.03</v>
      </c>
      <c r="N2499" s="66">
        <f>IFERROR(IF(Ações!$B2499="","",VLOOKUP(Table_1[[#This Row],[AÇÕES]],'Dados Status Invest STOCKS'!A2485:AD3100,27)),0)</f>
        <v>21.23</v>
      </c>
      <c r="O2499" s="66">
        <f>IFERROR(IF(Ações!$L2499="","",Ações!$K2499*Ações!$L2499),0)</f>
        <v>2.2863999999999999E-2</v>
      </c>
      <c r="P2499" s="67">
        <f t="shared" si="38"/>
        <v>0.06</v>
      </c>
      <c r="Q2499" s="67">
        <f>IFERROR(Ações!$O2499/Ações!$M2499,0)</f>
        <v>2.2198058252427183E-2</v>
      </c>
      <c r="R2499" s="67">
        <f>IFERROR(IF(Ações!$B2499="","",VLOOKUP(Table_1[[#This Row],[AÇÕES]],'Dados Status Invest STOCKS'!A2485:AD3100,18)/100),0)</f>
        <v>4.87E-2</v>
      </c>
      <c r="S2499" s="65">
        <f>IFERROR(IF(Ações!$B2499="","",VLOOKUP(Table_1[[#This Row],[AÇÕES]],'Dados Status Invest STOCKS'!A2485:AD3100,25)/100),0)</f>
        <v>0</v>
      </c>
      <c r="T2499" s="67">
        <f>(1-Ações!$Q2499)*Ações!$R2499</f>
        <v>4.7618954563106795E-2</v>
      </c>
      <c r="U2499" s="68">
        <f>IF(Ações!$S2499=0,Ações!$T2499,IF(Ações!$T2499=0,Ações!$S2499,AVERAGE(Ações!$S2499,Ações!$T2499)))</f>
        <v>4.7618954563106795E-2</v>
      </c>
    </row>
    <row r="2500" spans="2:21" ht="15" customHeight="1" x14ac:dyDescent="0.2">
      <c r="B2500" s="63" t="str">
        <f>IFERROR('Dados Status Invest STOCKS'!A2487,"-")</f>
        <v>IRBT</v>
      </c>
      <c r="C2500" s="45">
        <f>IFERROR((Ações!$D2500-Ações!$K2500)/Ações!$D2500,0)</f>
        <v>0</v>
      </c>
      <c r="D2500" s="46">
        <f>(Ações!$O2500)/0.06</f>
        <v>0</v>
      </c>
      <c r="E2500" s="47">
        <f>IFERROR((Ações!$F2500-Ações!$K2500)/Ações!$F2500,0)</f>
        <v>-0.26334937386666585</v>
      </c>
      <c r="F2500" s="46">
        <f>IF(OR(Ações!$N2500&lt;0,Ações!$M2500&lt;0),"",(22.5*Ações!$M2500*Ações!$N2500)^0.5)</f>
        <v>51.893800207731942</v>
      </c>
      <c r="G2500" s="47">
        <f>IFERROR((Ações!$H2500-Ações!$K2500)/Ações!$H2500,0)</f>
        <v>0</v>
      </c>
      <c r="H2500" s="48">
        <f>IFERROR(Ações!$I2500/(Ações!$P2500-Table_1[[#This Row],[CAGR LUCRO 5A]]),0)</f>
        <v>0</v>
      </c>
      <c r="I2500" s="48">
        <f>IF(Ações!$S2500&lt;0,"",Ações!$O2500*(1+Ações!$S2500))</f>
        <v>0</v>
      </c>
      <c r="J2500" s="49">
        <f>IFERROR(IF(Ações!$B2500="","",(VLOOKUP(Table_1[[#This Row],[AÇÕES]],'Dados Status Invest STOCKS'!A2486:AD3101,4)/Table_1[[#This Row],[LPA]]))/100,0)</f>
        <v>3.8450363196125908E-2</v>
      </c>
      <c r="K2500" s="64">
        <f>IFERROR(IF(Ações!$B2500="","",VLOOKUP(Table_1[[#This Row],[AÇÕES]],'Dados Status Invest STOCKS'!A2486:AD3101,2)),0)</f>
        <v>65.56</v>
      </c>
      <c r="L2500" s="65">
        <f>IFERROR(IF(Ações!$B2500="","",VLOOKUP(Table_1[[#This Row],[AÇÕES]],'Dados Status Invest STOCKS'!A2486:AD3101,3)/100),0)</f>
        <v>0</v>
      </c>
      <c r="M2500" s="66">
        <f>IFERROR(IF(Ações!$B2500="","",VLOOKUP(Table_1[[#This Row],[AÇÕES]],'Dados Status Invest STOCKS'!A2486:AD3101,28)),0)</f>
        <v>4.13</v>
      </c>
      <c r="N2500" s="66">
        <f>IFERROR(IF(Ações!$B2500="","",VLOOKUP(Table_1[[#This Row],[AÇÕES]],'Dados Status Invest STOCKS'!A2486:AD3101,27)),0)</f>
        <v>28.98</v>
      </c>
      <c r="O2500" s="66">
        <f>IFERROR(IF(Ações!$L2500="","",Ações!$K2500*Ações!$L2500),0)</f>
        <v>0</v>
      </c>
      <c r="P2500" s="67">
        <f t="shared" si="38"/>
        <v>0.06</v>
      </c>
      <c r="Q2500" s="67">
        <f>IFERROR(Ações!$O2500/Ações!$M2500,0)</f>
        <v>0</v>
      </c>
      <c r="R2500" s="67">
        <f>IFERROR(IF(Ações!$B2500="","",VLOOKUP(Table_1[[#This Row],[AÇÕES]],'Dados Status Invest STOCKS'!A2486:AD3101,18)/100),0)</f>
        <v>0.1424</v>
      </c>
      <c r="S2500" s="65">
        <f>IFERROR(IF(Ações!$B2500="","",VLOOKUP(Table_1[[#This Row],[AÇÕES]],'Dados Status Invest STOCKS'!A2486:AD3101,25)/100),0)</f>
        <v>0.2722</v>
      </c>
      <c r="T2500" s="67">
        <f>(1-Ações!$Q2500)*Ações!$R2500</f>
        <v>0.1424</v>
      </c>
      <c r="U2500" s="68">
        <f>IF(Ações!$S2500=0,Ações!$T2500,IF(Ações!$T2500=0,Ações!$S2500,AVERAGE(Ações!$S2500,Ações!$T2500)))</f>
        <v>0.20729999999999998</v>
      </c>
    </row>
    <row r="2501" spans="2:21" ht="15" customHeight="1" x14ac:dyDescent="0.2">
      <c r="B2501" s="63" t="str">
        <f>IFERROR('Dados Status Invest STOCKS'!A2488,"-")</f>
        <v>IRCP</v>
      </c>
      <c r="C2501" s="45">
        <f>IFERROR((Ações!$D2501-Ações!$K2501)/Ações!$D2501,0)</f>
        <v>0</v>
      </c>
      <c r="D2501" s="46">
        <f>(Ações!$O2501)/0.06</f>
        <v>0</v>
      </c>
      <c r="E2501" s="47">
        <f>IFERROR((Ações!$F2501-Ações!$K2501)/Ações!$F2501,0)</f>
        <v>0.97684105670020327</v>
      </c>
      <c r="F2501" s="46">
        <f>IF(OR(Ações!$N2501&lt;0,Ações!$M2501&lt;0),"",(22.5*Ações!$M2501*Ações!$N2501)^0.5)</f>
        <v>91.109511029310212</v>
      </c>
      <c r="G2501" s="47">
        <f>IFERROR((Ações!$H2501-Ações!$K2501)/Ações!$H2501,0)</f>
        <v>0</v>
      </c>
      <c r="H2501" s="48">
        <f>IFERROR(Ações!$I2501/(Ações!$P2501-Table_1[[#This Row],[CAGR LUCRO 5A]]),0)</f>
        <v>0</v>
      </c>
      <c r="I2501" s="48">
        <f>IF(Ações!$S2501&lt;0,"",Ações!$O2501*(1+Ações!$S2501))</f>
        <v>0</v>
      </c>
      <c r="J2501" s="49">
        <f>IFERROR(IF(Ações!$B2501="","",(VLOOKUP(Table_1[[#This Row],[AÇÕES]],'Dados Status Invest STOCKS'!A2487:AD3102,4)/Table_1[[#This Row],[LPA]]))/100,0)</f>
        <v>7.437709185570844E-6</v>
      </c>
      <c r="K2501" s="64">
        <f>IFERROR(IF(Ações!$B2501="","",VLOOKUP(Table_1[[#This Row],[AÇÕES]],'Dados Status Invest STOCKS'!A2487:AD3102,2)),0)</f>
        <v>2.11</v>
      </c>
      <c r="L2501" s="65">
        <f>IFERROR(IF(Ações!$B2501="","",VLOOKUP(Table_1[[#This Row],[AÇÕES]],'Dados Status Invest STOCKS'!A2487:AD3102,3)/100),0)</f>
        <v>0</v>
      </c>
      <c r="M2501" s="66">
        <f>IFERROR(IF(Ações!$B2501="","",VLOOKUP(Table_1[[#This Row],[AÇÕES]],'Dados Status Invest STOCKS'!A2487:AD3102,28)),0)</f>
        <v>53.78</v>
      </c>
      <c r="N2501" s="66">
        <f>IFERROR(IF(Ações!$B2501="","",VLOOKUP(Table_1[[#This Row],[AÇÕES]],'Dados Status Invest STOCKS'!A2487:AD3102,27)),0)</f>
        <v>6.86</v>
      </c>
      <c r="O2501" s="66">
        <f>IFERROR(IF(Ações!$L2501="","",Ações!$K2501*Ações!$L2501),0)</f>
        <v>0</v>
      </c>
      <c r="P2501" s="67">
        <f t="shared" si="38"/>
        <v>0.06</v>
      </c>
      <c r="Q2501" s="67">
        <f>IFERROR(Ações!$O2501/Ações!$M2501,0)</f>
        <v>0</v>
      </c>
      <c r="R2501" s="67">
        <f>IFERROR(IF(Ações!$B2501="","",VLOOKUP(Table_1[[#This Row],[AÇÕES]],'Dados Status Invest STOCKS'!A2487:AD3102,18)/100),0)</f>
        <v>7.8388</v>
      </c>
      <c r="S2501" s="65">
        <f>IFERROR(IF(Ações!$B2501="","",VLOOKUP(Table_1[[#This Row],[AÇÕES]],'Dados Status Invest STOCKS'!A2487:AD3102,25)/100),0)</f>
        <v>0</v>
      </c>
      <c r="T2501" s="67">
        <f>(1-Ações!$Q2501)*Ações!$R2501</f>
        <v>7.8388</v>
      </c>
      <c r="U2501" s="68">
        <f>IF(Ações!$S2501=0,Ações!$T2501,IF(Ações!$T2501=0,Ações!$S2501,AVERAGE(Ações!$S2501,Ações!$T2501)))</f>
        <v>7.8388</v>
      </c>
    </row>
    <row r="2502" spans="2:21" ht="15" customHeight="1" x14ac:dyDescent="0.2">
      <c r="B2502" s="63" t="str">
        <f>IFERROR('Dados Status Invest STOCKS'!A2489,"-")</f>
        <v>IRDM</v>
      </c>
      <c r="C2502" s="45">
        <f>IFERROR((Ações!$D2502-Ações!$K2502)/Ações!$D2502,0)</f>
        <v>0</v>
      </c>
      <c r="D2502" s="46">
        <f>(Ações!$O2502)/0.06</f>
        <v>0</v>
      </c>
      <c r="E2502" s="47">
        <f>IFERROR((Ações!$F2502-Ações!$K2502)/Ações!$F2502,0)</f>
        <v>0</v>
      </c>
      <c r="F2502" s="46" t="str">
        <f>IF(OR(Ações!$N2502&lt;0,Ações!$M2502&lt;0),"",(22.5*Ações!$M2502*Ações!$N2502)^0.5)</f>
        <v/>
      </c>
      <c r="G2502" s="47">
        <f>IFERROR((Ações!$H2502-Ações!$K2502)/Ações!$H2502,0)</f>
        <v>0</v>
      </c>
      <c r="H2502" s="48">
        <f>IFERROR(Ações!$I2502/(Ações!$P2502-Table_1[[#This Row],[CAGR LUCRO 5A]]),0)</f>
        <v>0</v>
      </c>
      <c r="I2502" s="48">
        <f>IF(Ações!$S2502&lt;0,"",Ações!$O2502*(1+Ações!$S2502))</f>
        <v>0</v>
      </c>
      <c r="J2502" s="49">
        <f>IFERROR(IF(Ações!$B2502="","",(VLOOKUP(Table_1[[#This Row],[AÇÕES]],'Dados Status Invest STOCKS'!A2488:AD3103,4)/Table_1[[#This Row],[LPA]]))/100,0)</f>
        <v>47.106666666666669</v>
      </c>
      <c r="K2502" s="64">
        <f>IFERROR(IF(Ações!$B2502="","",VLOOKUP(Table_1[[#This Row],[AÇÕES]],'Dados Status Invest STOCKS'!A2488:AD3103,2)),0)</f>
        <v>36.43</v>
      </c>
      <c r="L2502" s="65">
        <f>IFERROR(IF(Ações!$B2502="","",VLOOKUP(Table_1[[#This Row],[AÇÕES]],'Dados Status Invest STOCKS'!A2488:AD3103,3)/100),0)</f>
        <v>0</v>
      </c>
      <c r="M2502" s="66">
        <f>IFERROR(IF(Ações!$B2502="","",VLOOKUP(Table_1[[#This Row],[AÇÕES]],'Dados Status Invest STOCKS'!A2488:AD3103,28)),0)</f>
        <v>-0.09</v>
      </c>
      <c r="N2502" s="66">
        <f>IFERROR(IF(Ações!$B2502="","",VLOOKUP(Table_1[[#This Row],[AÇÕES]],'Dados Status Invest STOCKS'!A2488:AD3103,27)),0)</f>
        <v>10</v>
      </c>
      <c r="O2502" s="66">
        <f>IFERROR(IF(Ações!$L2502="","",Ações!$K2502*Ações!$L2502),0)</f>
        <v>0</v>
      </c>
      <c r="P2502" s="67">
        <f t="shared" si="38"/>
        <v>0.06</v>
      </c>
      <c r="Q2502" s="67">
        <f>IFERROR(Ações!$O2502/Ações!$M2502,0)</f>
        <v>0</v>
      </c>
      <c r="R2502" s="67">
        <f>IFERROR(IF(Ações!$B2502="","",VLOOKUP(Table_1[[#This Row],[AÇÕES]],'Dados Status Invest STOCKS'!A2488:AD3103,18)/100),0)</f>
        <v>-8.6E-3</v>
      </c>
      <c r="S2502" s="65">
        <f>IFERROR(IF(Ações!$B2502="","",VLOOKUP(Table_1[[#This Row],[AÇÕES]],'Dados Status Invest STOCKS'!A2488:AD3103,25)/100),0)</f>
        <v>0</v>
      </c>
      <c r="T2502" s="67">
        <f>(1-Ações!$Q2502)*Ações!$R2502</f>
        <v>-8.6E-3</v>
      </c>
      <c r="U2502" s="68">
        <f>IF(Ações!$S2502=0,Ações!$T2502,IF(Ações!$T2502=0,Ações!$S2502,AVERAGE(Ações!$S2502,Ações!$T2502)))</f>
        <v>-8.6E-3</v>
      </c>
    </row>
    <row r="2503" spans="2:21" ht="15" customHeight="1" x14ac:dyDescent="0.2">
      <c r="B2503" s="63" t="str">
        <f>IFERROR('Dados Status Invest STOCKS'!A2490,"-")</f>
        <v>IRIX</v>
      </c>
      <c r="C2503" s="45">
        <f>IFERROR((Ações!$D2503-Ações!$K2503)/Ações!$D2503,0)</f>
        <v>0</v>
      </c>
      <c r="D2503" s="46">
        <f>(Ações!$O2503)/0.06</f>
        <v>0</v>
      </c>
      <c r="E2503" s="47">
        <f>IFERROR((Ações!$F2503-Ações!$K2503)/Ações!$F2503,0)</f>
        <v>0</v>
      </c>
      <c r="F2503" s="46" t="str">
        <f>IF(OR(Ações!$N2503&lt;0,Ações!$M2503&lt;0),"",(22.5*Ações!$M2503*Ações!$N2503)^0.5)</f>
        <v/>
      </c>
      <c r="G2503" s="47">
        <f>IFERROR((Ações!$H2503-Ações!$K2503)/Ações!$H2503,0)</f>
        <v>0</v>
      </c>
      <c r="H2503" s="48">
        <f>IFERROR(Ações!$I2503/(Ações!$P2503-Table_1[[#This Row],[CAGR LUCRO 5A]]),0)</f>
        <v>0</v>
      </c>
      <c r="I2503" s="48">
        <f>IF(Ações!$S2503&lt;0,"",Ações!$O2503*(1+Ações!$S2503))</f>
        <v>0</v>
      </c>
      <c r="J2503" s="49">
        <f>IFERROR(IF(Ações!$B2503="","",(VLOOKUP(Table_1[[#This Row],[AÇÕES]],'Dados Status Invest STOCKS'!A2489:AD3104,4)/Table_1[[#This Row],[LPA]]))/100,0)</f>
        <v>2.0618750000000001</v>
      </c>
      <c r="K2503" s="64">
        <f>IFERROR(IF(Ações!$B2503="","",VLOOKUP(Table_1[[#This Row],[AÇÕES]],'Dados Status Invest STOCKS'!A2489:AD3104,2)),0)</f>
        <v>5.23</v>
      </c>
      <c r="L2503" s="65">
        <f>IFERROR(IF(Ações!$B2503="","",VLOOKUP(Table_1[[#This Row],[AÇÕES]],'Dados Status Invest STOCKS'!A2489:AD3104,3)/100),0)</f>
        <v>0</v>
      </c>
      <c r="M2503" s="66">
        <f>IFERROR(IF(Ações!$B2503="","",VLOOKUP(Table_1[[#This Row],[AÇÕES]],'Dados Status Invest STOCKS'!A2489:AD3104,28)),0)</f>
        <v>-0.16</v>
      </c>
      <c r="N2503" s="66">
        <f>IFERROR(IF(Ações!$B2503="","",VLOOKUP(Table_1[[#This Row],[AÇÕES]],'Dados Status Invest STOCKS'!A2489:AD3104,27)),0)</f>
        <v>1.69</v>
      </c>
      <c r="O2503" s="66">
        <f>IFERROR(IF(Ações!$L2503="","",Ações!$K2503*Ações!$L2503),0)</f>
        <v>0</v>
      </c>
      <c r="P2503" s="67">
        <f t="shared" si="38"/>
        <v>0.06</v>
      </c>
      <c r="Q2503" s="67">
        <f>IFERROR(Ações!$O2503/Ações!$M2503,0)</f>
        <v>0</v>
      </c>
      <c r="R2503" s="67">
        <f>IFERROR(IF(Ações!$B2503="","",VLOOKUP(Table_1[[#This Row],[AÇÕES]],'Dados Status Invest STOCKS'!A2489:AD3104,18)/100),0)</f>
        <v>-9.3599999999999989E-2</v>
      </c>
      <c r="S2503" s="65">
        <f>IFERROR(IF(Ações!$B2503="","",VLOOKUP(Table_1[[#This Row],[AÇÕES]],'Dados Status Invest STOCKS'!A2489:AD3104,25)/100),0)</f>
        <v>0</v>
      </c>
      <c r="T2503" s="67">
        <f>(1-Ações!$Q2503)*Ações!$R2503</f>
        <v>-9.3599999999999989E-2</v>
      </c>
      <c r="U2503" s="68">
        <f>IF(Ações!$S2503=0,Ações!$T2503,IF(Ações!$T2503=0,Ações!$S2503,AVERAGE(Ações!$S2503,Ações!$T2503)))</f>
        <v>-9.3599999999999989E-2</v>
      </c>
    </row>
    <row r="2504" spans="2:21" ht="15" customHeight="1" x14ac:dyDescent="0.2">
      <c r="B2504" s="63" t="str">
        <f>IFERROR('Dados Status Invest STOCKS'!A2491,"-")</f>
        <v>IRMD</v>
      </c>
      <c r="C2504" s="45">
        <f>IFERROR((Ações!$D2504-Ações!$K2504)/Ações!$D2504,0)</f>
        <v>0</v>
      </c>
      <c r="D2504" s="46">
        <f>(Ações!$O2504)/0.06</f>
        <v>0</v>
      </c>
      <c r="E2504" s="47">
        <f>IFERROR((Ações!$F2504-Ações!$K2504)/Ações!$F2504,0)</f>
        <v>-4.0597094440098545</v>
      </c>
      <c r="F2504" s="46">
        <f>IF(OR(Ações!$N2504&lt;0,Ações!$M2504&lt;0),"",(22.5*Ações!$M2504*Ações!$N2504)^0.5)</f>
        <v>7.7870084114504463</v>
      </c>
      <c r="G2504" s="47">
        <f>IFERROR((Ações!$H2504-Ações!$K2504)/Ações!$H2504,0)</f>
        <v>0</v>
      </c>
      <c r="H2504" s="48">
        <f>IFERROR(Ações!$I2504/(Ações!$P2504-Table_1[[#This Row],[CAGR LUCRO 5A]]),0)</f>
        <v>0</v>
      </c>
      <c r="I2504" s="48" t="str">
        <f>IF(Ações!$S2504&lt;0,"",Ações!$O2504*(1+Ações!$S2504))</f>
        <v/>
      </c>
      <c r="J2504" s="49">
        <f>IFERROR(IF(Ações!$B2504="","",(VLOOKUP(Table_1[[#This Row],[AÇÕES]],'Dados Status Invest STOCKS'!A2490:AD3105,4)/Table_1[[#This Row],[LPA]]))/100,0)</f>
        <v>1.6348979591836734</v>
      </c>
      <c r="K2504" s="64">
        <f>IFERROR(IF(Ações!$B2504="","",VLOOKUP(Table_1[[#This Row],[AÇÕES]],'Dados Status Invest STOCKS'!A2490:AD3105,2)),0)</f>
        <v>39.4</v>
      </c>
      <c r="L2504" s="65">
        <f>IFERROR(IF(Ações!$B2504="","",VLOOKUP(Table_1[[#This Row],[AÇÕES]],'Dados Status Invest STOCKS'!A2490:AD3105,3)/100),0)</f>
        <v>0</v>
      </c>
      <c r="M2504" s="66">
        <f>IFERROR(IF(Ações!$B2504="","",VLOOKUP(Table_1[[#This Row],[AÇÕES]],'Dados Status Invest STOCKS'!A2490:AD3105,28)),0)</f>
        <v>0.49</v>
      </c>
      <c r="N2504" s="66">
        <f>IFERROR(IF(Ações!$B2504="","",VLOOKUP(Table_1[[#This Row],[AÇÕES]],'Dados Status Invest STOCKS'!A2490:AD3105,27)),0)</f>
        <v>5.5</v>
      </c>
      <c r="O2504" s="66">
        <f>IFERROR(IF(Ações!$L2504="","",Ações!$K2504*Ações!$L2504),0)</f>
        <v>0</v>
      </c>
      <c r="P2504" s="67">
        <f t="shared" si="38"/>
        <v>0.06</v>
      </c>
      <c r="Q2504" s="67">
        <f>IFERROR(Ações!$O2504/Ações!$M2504,0)</f>
        <v>0</v>
      </c>
      <c r="R2504" s="67">
        <f>IFERROR(IF(Ações!$B2504="","",VLOOKUP(Table_1[[#This Row],[AÇÕES]],'Dados Status Invest STOCKS'!A2490:AD3105,18)/100),0)</f>
        <v>8.9399999999999993E-2</v>
      </c>
      <c r="S2504" s="65">
        <f>IFERROR(IF(Ações!$B2504="","",VLOOKUP(Table_1[[#This Row],[AÇÕES]],'Dados Status Invest STOCKS'!A2490:AD3105,25)/100),0)</f>
        <v>-0.28889999999999999</v>
      </c>
      <c r="T2504" s="67">
        <f>(1-Ações!$Q2504)*Ações!$R2504</f>
        <v>8.9399999999999993E-2</v>
      </c>
      <c r="U2504" s="68">
        <f>IF(Ações!$S2504=0,Ações!$T2504,IF(Ações!$T2504=0,Ações!$S2504,AVERAGE(Ações!$S2504,Ações!$T2504)))</f>
        <v>-9.9750000000000005E-2</v>
      </c>
    </row>
    <row r="2505" spans="2:21" ht="15" customHeight="1" x14ac:dyDescent="0.2">
      <c r="B2505" s="63" t="str">
        <f>IFERROR('Dados Status Invest STOCKS'!A2492,"-")</f>
        <v>IROQ</v>
      </c>
      <c r="C2505" s="45">
        <f>IFERROR((Ações!$D2505-Ações!$K2505)/Ações!$D2505,0)</f>
        <v>-3.8387096774193545</v>
      </c>
      <c r="D2505" s="46">
        <f>(Ações!$O2505)/0.06</f>
        <v>5.4167333333333341</v>
      </c>
      <c r="E2505" s="47">
        <f>IFERROR((Ações!$F2505-Ações!$K2505)/Ações!$F2505,0)</f>
        <v>0.203456785257005</v>
      </c>
      <c r="F2505" s="46">
        <f>IF(OR(Ações!$N2505&lt;0,Ações!$M2505&lt;0),"",(22.5*Ações!$M2505*Ações!$N2505)^0.5)</f>
        <v>32.904680518126902</v>
      </c>
      <c r="G2505" s="47">
        <f>IFERROR((Ações!$H2505-Ações!$K2505)/Ações!$H2505,0)</f>
        <v>2.8145904974952694</v>
      </c>
      <c r="H2505" s="48">
        <f>IFERROR(Ações!$I2505/(Ações!$P2505-Table_1[[#This Row],[CAGR LUCRO 5A]]),0)</f>
        <v>-14.444030229508204</v>
      </c>
      <c r="I2505" s="48">
        <f>IF(Ações!$S2505&lt;0,"",Ações!$O2505*(1+Ações!$S2505))</f>
        <v>0.35243433760000004</v>
      </c>
      <c r="J2505" s="49">
        <f>IFERROR(IF(Ações!$B2505="","",(VLOOKUP(Table_1[[#This Row],[AÇÕES]],'Dados Status Invest STOCKS'!A2491:AD3106,4)/Table_1[[#This Row],[LPA]]))/100,0)</f>
        <v>7.9340659340659328E-2</v>
      </c>
      <c r="K2505" s="64">
        <f>IFERROR(IF(Ações!$B2505="","",VLOOKUP(Table_1[[#This Row],[AÇÕES]],'Dados Status Invest STOCKS'!A2491:AD3106,2)),0)</f>
        <v>26.21</v>
      </c>
      <c r="L2505" s="65">
        <f>IFERROR(IF(Ações!$B2505="","",VLOOKUP(Table_1[[#This Row],[AÇÕES]],'Dados Status Invest STOCKS'!A2491:AD3106,3)/100),0)</f>
        <v>1.24E-2</v>
      </c>
      <c r="M2505" s="66">
        <f>IFERROR(IF(Ações!$B2505="","",VLOOKUP(Table_1[[#This Row],[AÇÕES]],'Dados Status Invest STOCKS'!A2491:AD3106,28)),0)</f>
        <v>1.82</v>
      </c>
      <c r="N2505" s="66">
        <f>IFERROR(IF(Ações!$B2505="","",VLOOKUP(Table_1[[#This Row],[AÇÕES]],'Dados Status Invest STOCKS'!A2491:AD3106,27)),0)</f>
        <v>26.44</v>
      </c>
      <c r="O2505" s="66">
        <f>IFERROR(IF(Ações!$L2505="","",Ações!$K2505*Ações!$L2505),0)</f>
        <v>0.32500400000000002</v>
      </c>
      <c r="P2505" s="67">
        <f t="shared" si="38"/>
        <v>0.06</v>
      </c>
      <c r="Q2505" s="67">
        <f>IFERROR(Ações!$O2505/Ações!$M2505,0)</f>
        <v>0.17857362637362637</v>
      </c>
      <c r="R2505" s="67">
        <f>IFERROR(IF(Ações!$B2505="","",VLOOKUP(Table_1[[#This Row],[AÇÕES]],'Dados Status Invest STOCKS'!A2491:AD3106,18)/100),0)</f>
        <v>6.8699999999999997E-2</v>
      </c>
      <c r="S2505" s="65">
        <f>IFERROR(IF(Ações!$B2505="","",VLOOKUP(Table_1[[#This Row],[AÇÕES]],'Dados Status Invest STOCKS'!A2491:AD3106,25)/100),0)</f>
        <v>8.4399999999999989E-2</v>
      </c>
      <c r="T2505" s="67">
        <f>(1-Ações!$Q2505)*Ações!$R2505</f>
        <v>5.6431991868131866E-2</v>
      </c>
      <c r="U2505" s="68">
        <f>IF(Ações!$S2505=0,Ações!$T2505,IF(Ações!$T2505=0,Ações!$S2505,AVERAGE(Ações!$S2505,Ações!$T2505)))</f>
        <v>7.0415995934065931E-2</v>
      </c>
    </row>
    <row r="2506" spans="2:21" ht="15" customHeight="1" x14ac:dyDescent="0.2">
      <c r="B2506" s="63" t="str">
        <f>IFERROR('Dados Status Invest STOCKS'!A2493,"-")</f>
        <v>IRS</v>
      </c>
      <c r="C2506" s="45">
        <f>IFERROR((Ações!$D2506-Ações!$K2506)/Ações!$D2506,0)</f>
        <v>0</v>
      </c>
      <c r="D2506" s="46">
        <f>(Ações!$O2506)/0.06</f>
        <v>0</v>
      </c>
      <c r="E2506" s="47">
        <f>IFERROR((Ações!$F2506-Ações!$K2506)/Ações!$F2506,0)</f>
        <v>0.89713753165835564</v>
      </c>
      <c r="F2506" s="46">
        <f>IF(OR(Ações!$N2506&lt;0,Ações!$M2506&lt;0),"",(22.5*Ações!$M2506*Ações!$N2506)^0.5)</f>
        <v>38.692441122265734</v>
      </c>
      <c r="G2506" s="47">
        <f>IFERROR((Ações!$H2506-Ações!$K2506)/Ações!$H2506,0)</f>
        <v>0</v>
      </c>
      <c r="H2506" s="48">
        <f>IFERROR(Ações!$I2506/(Ações!$P2506-Table_1[[#This Row],[CAGR LUCRO 5A]]),0)</f>
        <v>0</v>
      </c>
      <c r="I2506" s="48">
        <f>IF(Ações!$S2506&lt;0,"",Ações!$O2506*(1+Ações!$S2506))</f>
        <v>0</v>
      </c>
      <c r="J2506" s="49">
        <f>IFERROR(IF(Ações!$B2506="","",(VLOOKUP(Table_1[[#This Row],[AÇÕES]],'Dados Status Invest STOCKS'!A2492:AD3107,4)/Table_1[[#This Row],[LPA]]))/100,0)</f>
        <v>2.7631578947368424E-3</v>
      </c>
      <c r="K2506" s="64">
        <f>IFERROR(IF(Ações!$B2506="","",VLOOKUP(Table_1[[#This Row],[AÇÕES]],'Dados Status Invest STOCKS'!A2492:AD3107,2)),0)</f>
        <v>3.98</v>
      </c>
      <c r="L2506" s="65">
        <f>IFERROR(IF(Ações!$B2506="","",VLOOKUP(Table_1[[#This Row],[AÇÕES]],'Dados Status Invest STOCKS'!A2492:AD3107,3)/100),0)</f>
        <v>0</v>
      </c>
      <c r="M2506" s="66">
        <f>IFERROR(IF(Ações!$B2506="","",VLOOKUP(Table_1[[#This Row],[AÇÕES]],'Dados Status Invest STOCKS'!A2492:AD3107,28)),0)</f>
        <v>3.8</v>
      </c>
      <c r="N2506" s="66">
        <f>IFERROR(IF(Ações!$B2506="","",VLOOKUP(Table_1[[#This Row],[AÇÕES]],'Dados Status Invest STOCKS'!A2492:AD3107,27)),0)</f>
        <v>17.510000000000002</v>
      </c>
      <c r="O2506" s="66">
        <f>IFERROR(IF(Ações!$L2506="","",Ações!$K2506*Ações!$L2506),0)</f>
        <v>0</v>
      </c>
      <c r="P2506" s="67">
        <f t="shared" si="38"/>
        <v>0.06</v>
      </c>
      <c r="Q2506" s="67">
        <f>IFERROR(Ações!$O2506/Ações!$M2506,0)</f>
        <v>0</v>
      </c>
      <c r="R2506" s="67">
        <f>IFERROR(IF(Ações!$B2506="","",VLOOKUP(Table_1[[#This Row],[AÇÕES]],'Dados Status Invest STOCKS'!A2492:AD3107,18)/100),0)</f>
        <v>0.2167</v>
      </c>
      <c r="S2506" s="65">
        <f>IFERROR(IF(Ações!$B2506="","",VLOOKUP(Table_1[[#This Row],[AÇÕES]],'Dados Status Invest STOCKS'!A2492:AD3107,25)/100),0)</f>
        <v>0</v>
      </c>
      <c r="T2506" s="67">
        <f>(1-Ações!$Q2506)*Ações!$R2506</f>
        <v>0.2167</v>
      </c>
      <c r="U2506" s="68">
        <f>IF(Ações!$S2506=0,Ações!$T2506,IF(Ações!$T2506=0,Ações!$S2506,AVERAGE(Ações!$S2506,Ações!$T2506)))</f>
        <v>0.2167</v>
      </c>
    </row>
    <row r="2507" spans="2:21" ht="15" customHeight="1" x14ac:dyDescent="0.2">
      <c r="B2507" s="63" t="str">
        <f>IFERROR('Dados Status Invest STOCKS'!A2494,"-")</f>
        <v>IRTC</v>
      </c>
      <c r="C2507" s="45">
        <f>IFERROR((Ações!$D2507-Ações!$K2507)/Ações!$D2507,0)</f>
        <v>0</v>
      </c>
      <c r="D2507" s="46">
        <f>(Ações!$O2507)/0.06</f>
        <v>0</v>
      </c>
      <c r="E2507" s="47">
        <f>IFERROR((Ações!$F2507-Ações!$K2507)/Ações!$F2507,0)</f>
        <v>0</v>
      </c>
      <c r="F2507" s="46" t="str">
        <f>IF(OR(Ações!$N2507&lt;0,Ações!$M2507&lt;0),"",(22.5*Ações!$M2507*Ações!$N2507)^0.5)</f>
        <v/>
      </c>
      <c r="G2507" s="47">
        <f>IFERROR((Ações!$H2507-Ações!$K2507)/Ações!$H2507,0)</f>
        <v>0</v>
      </c>
      <c r="H2507" s="48">
        <f>IFERROR(Ações!$I2507/(Ações!$P2507-Table_1[[#This Row],[CAGR LUCRO 5A]]),0)</f>
        <v>0</v>
      </c>
      <c r="I2507" s="48">
        <f>IF(Ações!$S2507&lt;0,"",Ações!$O2507*(1+Ações!$S2507))</f>
        <v>0</v>
      </c>
      <c r="J2507" s="49">
        <f>IFERROR(IF(Ações!$B2507="","",(VLOOKUP(Table_1[[#This Row],[AÇÕES]],'Dados Status Invest STOCKS'!A2493:AD3108,4)/Table_1[[#This Row],[LPA]]))/100,0)</f>
        <v>0.17617977528089887</v>
      </c>
      <c r="K2507" s="64">
        <f>IFERROR(IF(Ações!$B2507="","",VLOOKUP(Table_1[[#This Row],[AÇÕES]],'Dados Status Invest STOCKS'!A2493:AD3108,2)),0)</f>
        <v>125.51</v>
      </c>
      <c r="L2507" s="65">
        <f>IFERROR(IF(Ações!$B2507="","",VLOOKUP(Table_1[[#This Row],[AÇÕES]],'Dados Status Invest STOCKS'!A2493:AD3108,3)/100),0)</f>
        <v>0</v>
      </c>
      <c r="M2507" s="66">
        <f>IFERROR(IF(Ações!$B2507="","",VLOOKUP(Table_1[[#This Row],[AÇÕES]],'Dados Status Invest STOCKS'!A2493:AD3108,28)),0)</f>
        <v>-2.67</v>
      </c>
      <c r="N2507" s="66">
        <f>IFERROR(IF(Ações!$B2507="","",VLOOKUP(Table_1[[#This Row],[AÇÕES]],'Dados Status Invest STOCKS'!A2493:AD3108,27)),0)</f>
        <v>10.050000000000001</v>
      </c>
      <c r="O2507" s="66">
        <f>IFERROR(IF(Ações!$L2507="","",Ações!$K2507*Ações!$L2507),0)</f>
        <v>0</v>
      </c>
      <c r="P2507" s="67">
        <f t="shared" si="38"/>
        <v>0.06</v>
      </c>
      <c r="Q2507" s="67">
        <f>IFERROR(Ações!$O2507/Ações!$M2507,0)</f>
        <v>0</v>
      </c>
      <c r="R2507" s="67">
        <f>IFERROR(IF(Ações!$B2507="","",VLOOKUP(Table_1[[#This Row],[AÇÕES]],'Dados Status Invest STOCKS'!A2493:AD3108,18)/100),0)</f>
        <v>-0.26539999999999997</v>
      </c>
      <c r="S2507" s="65">
        <f>IFERROR(IF(Ações!$B2507="","",VLOOKUP(Table_1[[#This Row],[AÇÕES]],'Dados Status Invest STOCKS'!A2493:AD3108,25)/100),0)</f>
        <v>0</v>
      </c>
      <c r="T2507" s="67">
        <f>(1-Ações!$Q2507)*Ações!$R2507</f>
        <v>-0.26539999999999997</v>
      </c>
      <c r="U2507" s="68">
        <f>IF(Ações!$S2507=0,Ações!$T2507,IF(Ações!$T2507=0,Ações!$S2507,AVERAGE(Ações!$S2507,Ações!$T2507)))</f>
        <v>-0.26539999999999997</v>
      </c>
    </row>
    <row r="2508" spans="2:21" ht="15" customHeight="1" x14ac:dyDescent="0.2">
      <c r="B2508" s="63" t="str">
        <f>IFERROR('Dados Status Invest STOCKS'!A2495,"-")</f>
        <v>IRWD</v>
      </c>
      <c r="C2508" s="45">
        <f>IFERROR((Ações!$D2508-Ações!$K2508)/Ações!$D2508,0)</f>
        <v>0</v>
      </c>
      <c r="D2508" s="46">
        <f>(Ações!$O2508)/0.06</f>
        <v>0</v>
      </c>
      <c r="E2508" s="47">
        <f>IFERROR((Ações!$F2508-Ações!$K2508)/Ações!$F2508,0)</f>
        <v>0.30280762693782226</v>
      </c>
      <c r="F2508" s="46">
        <f>IF(OR(Ações!$N2508&lt;0,Ações!$M2508&lt;0),"",(22.5*Ações!$M2508*Ações!$N2508)^0.5)</f>
        <v>16.064432763094999</v>
      </c>
      <c r="G2508" s="47">
        <f>IFERROR((Ações!$H2508-Ações!$K2508)/Ações!$H2508,0)</f>
        <v>0</v>
      </c>
      <c r="H2508" s="48">
        <f>IFERROR(Ações!$I2508/(Ações!$P2508-Table_1[[#This Row],[CAGR LUCRO 5A]]),0)</f>
        <v>0</v>
      </c>
      <c r="I2508" s="48">
        <f>IF(Ações!$S2508&lt;0,"",Ações!$O2508*(1+Ações!$S2508))</f>
        <v>0</v>
      </c>
      <c r="J2508" s="49">
        <f>IFERROR(IF(Ações!$B2508="","",(VLOOKUP(Table_1[[#This Row],[AÇÕES]],'Dados Status Invest STOCKS'!A2494:AD3109,4)/Table_1[[#This Row],[LPA]]))/100,0)</f>
        <v>1.0679012345679011E-2</v>
      </c>
      <c r="K2508" s="64">
        <f>IFERROR(IF(Ações!$B2508="","",VLOOKUP(Table_1[[#This Row],[AÇÕES]],'Dados Status Invest STOCKS'!A2494:AD3109,2)),0)</f>
        <v>11.2</v>
      </c>
      <c r="L2508" s="65">
        <f>IFERROR(IF(Ações!$B2508="","",VLOOKUP(Table_1[[#This Row],[AÇÕES]],'Dados Status Invest STOCKS'!A2494:AD3109,3)/100),0)</f>
        <v>0</v>
      </c>
      <c r="M2508" s="66">
        <f>IFERROR(IF(Ações!$B2508="","",VLOOKUP(Table_1[[#This Row],[AÇÕES]],'Dados Status Invest STOCKS'!A2494:AD3109,28)),0)</f>
        <v>3.24</v>
      </c>
      <c r="N2508" s="66">
        <f>IFERROR(IF(Ações!$B2508="","",VLOOKUP(Table_1[[#This Row],[AÇÕES]],'Dados Status Invest STOCKS'!A2494:AD3109,27)),0)</f>
        <v>3.54</v>
      </c>
      <c r="O2508" s="66">
        <f>IFERROR(IF(Ações!$L2508="","",Ações!$K2508*Ações!$L2508),0)</f>
        <v>0</v>
      </c>
      <c r="P2508" s="67">
        <f t="shared" si="38"/>
        <v>0.06</v>
      </c>
      <c r="Q2508" s="67">
        <f>IFERROR(Ações!$O2508/Ações!$M2508,0)</f>
        <v>0</v>
      </c>
      <c r="R2508" s="67">
        <f>IFERROR(IF(Ações!$B2508="","",VLOOKUP(Table_1[[#This Row],[AÇÕES]],'Dados Status Invest STOCKS'!A2494:AD3109,18)/100),0)</f>
        <v>0.91439999999999999</v>
      </c>
      <c r="S2508" s="65">
        <f>IFERROR(IF(Ações!$B2508="","",VLOOKUP(Table_1[[#This Row],[AÇÕES]],'Dados Status Invest STOCKS'!A2494:AD3109,25)/100),0)</f>
        <v>0</v>
      </c>
      <c r="T2508" s="67">
        <f>(1-Ações!$Q2508)*Ações!$R2508</f>
        <v>0.91439999999999999</v>
      </c>
      <c r="U2508" s="68">
        <f>IF(Ações!$S2508=0,Ações!$T2508,IF(Ações!$T2508=0,Ações!$S2508,AVERAGE(Ações!$S2508,Ações!$T2508)))</f>
        <v>0.91439999999999999</v>
      </c>
    </row>
    <row r="2509" spans="2:21" ht="15" customHeight="1" x14ac:dyDescent="0.2">
      <c r="B2509" s="63" t="str">
        <f>IFERROR('Dados Status Invest STOCKS'!A2496,"-")</f>
        <v>ISBC</v>
      </c>
      <c r="C2509" s="45">
        <f>IFERROR((Ações!$D2509-Ações!$K2509)/Ações!$D2509,0)</f>
        <v>-0.73410404624277437</v>
      </c>
      <c r="D2509" s="46">
        <f>(Ações!$O2509)/0.06</f>
        <v>9.3247000000000018</v>
      </c>
      <c r="E2509" s="47">
        <f>IFERROR((Ações!$F2509-Ações!$K2509)/Ações!$F2509,0)</f>
        <v>7.8898226841037866E-2</v>
      </c>
      <c r="F2509" s="46">
        <f>IF(OR(Ações!$N2509&lt;0,Ações!$M2509&lt;0),"",(22.5*Ações!$M2509*Ações!$N2509)^0.5)</f>
        <v>17.555063372144232</v>
      </c>
      <c r="G2509" s="47">
        <f>IFERROR((Ações!$H2509-Ações!$K2509)/Ações!$H2509,0)</f>
        <v>0.46401127298155809</v>
      </c>
      <c r="H2509" s="48">
        <f>IFERROR(Ações!$I2509/(Ações!$P2509-Table_1[[#This Row],[CAGR LUCRO 5A]]),0)</f>
        <v>30.168544943005184</v>
      </c>
      <c r="I2509" s="48">
        <f>IF(Ações!$S2509&lt;0,"",Ações!$O2509*(1+Ações!$S2509))</f>
        <v>0.58225291739999996</v>
      </c>
      <c r="J2509" s="49">
        <f>IFERROR(IF(Ações!$B2509="","",(VLOOKUP(Table_1[[#This Row],[AÇÕES]],'Dados Status Invest STOCKS'!A2495:AD3110,4)/Table_1[[#This Row],[LPA]]))/100,0)</f>
        <v>0.11445378151260505</v>
      </c>
      <c r="K2509" s="64">
        <f>IFERROR(IF(Ações!$B2509="","",VLOOKUP(Table_1[[#This Row],[AÇÕES]],'Dados Status Invest STOCKS'!A2495:AD3110,2)),0)</f>
        <v>16.170000000000002</v>
      </c>
      <c r="L2509" s="65">
        <f>IFERROR(IF(Ações!$B2509="","",VLOOKUP(Table_1[[#This Row],[AÇÕES]],'Dados Status Invest STOCKS'!A2495:AD3110,3)/100),0)</f>
        <v>3.4599999999999999E-2</v>
      </c>
      <c r="M2509" s="66">
        <f>IFERROR(IF(Ações!$B2509="","",VLOOKUP(Table_1[[#This Row],[AÇÕES]],'Dados Status Invest STOCKS'!A2495:AD3110,28)),0)</f>
        <v>1.19</v>
      </c>
      <c r="N2509" s="66">
        <f>IFERROR(IF(Ações!$B2509="","",VLOOKUP(Table_1[[#This Row],[AÇÕES]],'Dados Status Invest STOCKS'!A2495:AD3110,27)),0)</f>
        <v>11.51</v>
      </c>
      <c r="O2509" s="66">
        <f>IFERROR(IF(Ações!$L2509="","",Ações!$K2509*Ações!$L2509),0)</f>
        <v>0.55948200000000003</v>
      </c>
      <c r="P2509" s="67">
        <f t="shared" si="38"/>
        <v>0.06</v>
      </c>
      <c r="Q2509" s="67">
        <f>IFERROR(Ações!$O2509/Ações!$M2509,0)</f>
        <v>0.47015294117647066</v>
      </c>
      <c r="R2509" s="67">
        <f>IFERROR(IF(Ações!$B2509="","",VLOOKUP(Table_1[[#This Row],[AÇÕES]],'Dados Status Invest STOCKS'!A2495:AD3110,18)/100),0)</f>
        <v>0.10310000000000001</v>
      </c>
      <c r="S2509" s="65">
        <f>IFERROR(IF(Ações!$B2509="","",VLOOKUP(Table_1[[#This Row],[AÇÕES]],'Dados Status Invest STOCKS'!A2495:AD3110,25)/100),0)</f>
        <v>4.07E-2</v>
      </c>
      <c r="T2509" s="67">
        <f>(1-Ações!$Q2509)*Ações!$R2509</f>
        <v>5.462723176470588E-2</v>
      </c>
      <c r="U2509" s="68">
        <f>IF(Ações!$S2509=0,Ações!$T2509,IF(Ações!$T2509=0,Ações!$S2509,AVERAGE(Ações!$S2509,Ações!$T2509)))</f>
        <v>4.766361588235294E-2</v>
      </c>
    </row>
    <row r="2510" spans="2:21" ht="15" customHeight="1" x14ac:dyDescent="0.2">
      <c r="B2510" s="63" t="str">
        <f>IFERROR('Dados Status Invest STOCKS'!A2497,"-")</f>
        <v>ISEE</v>
      </c>
      <c r="C2510" s="45">
        <f>IFERROR((Ações!$D2510-Ações!$K2510)/Ações!$D2510,0)</f>
        <v>0</v>
      </c>
      <c r="D2510" s="46">
        <f>(Ações!$O2510)/0.06</f>
        <v>0</v>
      </c>
      <c r="E2510" s="47">
        <f>IFERROR((Ações!$F2510-Ações!$K2510)/Ações!$F2510,0)</f>
        <v>0</v>
      </c>
      <c r="F2510" s="46" t="str">
        <f>IF(OR(Ações!$N2510&lt;0,Ações!$M2510&lt;0),"",(22.5*Ações!$M2510*Ações!$N2510)^0.5)</f>
        <v/>
      </c>
      <c r="G2510" s="47">
        <f>IFERROR((Ações!$H2510-Ações!$K2510)/Ações!$H2510,0)</f>
        <v>0</v>
      </c>
      <c r="H2510" s="48">
        <f>IFERROR(Ações!$I2510/(Ações!$P2510-Table_1[[#This Row],[CAGR LUCRO 5A]]),0)</f>
        <v>0</v>
      </c>
      <c r="I2510" s="48">
        <f>IF(Ações!$S2510&lt;0,"",Ações!$O2510*(1+Ações!$S2510))</f>
        <v>0</v>
      </c>
      <c r="J2510" s="49">
        <f>IFERROR(IF(Ações!$B2510="","",(VLOOKUP(Table_1[[#This Row],[AÇÕES]],'Dados Status Invest STOCKS'!A2496:AD3111,4)/Table_1[[#This Row],[LPA]]))/100,0)</f>
        <v>0.14634408602150537</v>
      </c>
      <c r="K2510" s="64">
        <f>IFERROR(IF(Ações!$B2510="","",VLOOKUP(Table_1[[#This Row],[AÇÕES]],'Dados Status Invest STOCKS'!A2496:AD3111,2)),0)</f>
        <v>12.69</v>
      </c>
      <c r="L2510" s="65">
        <f>IFERROR(IF(Ações!$B2510="","",VLOOKUP(Table_1[[#This Row],[AÇÕES]],'Dados Status Invest STOCKS'!A2496:AD3111,3)/100),0)</f>
        <v>0</v>
      </c>
      <c r="M2510" s="66">
        <f>IFERROR(IF(Ações!$B2510="","",VLOOKUP(Table_1[[#This Row],[AÇÕES]],'Dados Status Invest STOCKS'!A2496:AD3111,28)),0)</f>
        <v>-0.93</v>
      </c>
      <c r="N2510" s="66">
        <f>IFERROR(IF(Ações!$B2510="","",VLOOKUP(Table_1[[#This Row],[AÇÕES]],'Dados Status Invest STOCKS'!A2496:AD3111,27)),0)</f>
        <v>1.98</v>
      </c>
      <c r="O2510" s="66">
        <f>IFERROR(IF(Ações!$L2510="","",Ações!$K2510*Ações!$L2510),0)</f>
        <v>0</v>
      </c>
      <c r="P2510" s="67">
        <f t="shared" si="38"/>
        <v>0.06</v>
      </c>
      <c r="Q2510" s="67">
        <f>IFERROR(Ações!$O2510/Ações!$M2510,0)</f>
        <v>0</v>
      </c>
      <c r="R2510" s="67">
        <f>IFERROR(IF(Ações!$B2510="","",VLOOKUP(Table_1[[#This Row],[AÇÕES]],'Dados Status Invest STOCKS'!A2496:AD3111,18)/100),0)</f>
        <v>-0.47210000000000002</v>
      </c>
      <c r="S2510" s="65">
        <f>IFERROR(IF(Ações!$B2510="","",VLOOKUP(Table_1[[#This Row],[AÇÕES]],'Dados Status Invest STOCKS'!A2496:AD3111,25)/100),0)</f>
        <v>0</v>
      </c>
      <c r="T2510" s="67">
        <f>(1-Ações!$Q2510)*Ações!$R2510</f>
        <v>-0.47210000000000002</v>
      </c>
      <c r="U2510" s="68">
        <f>IF(Ações!$S2510=0,Ações!$T2510,IF(Ações!$T2510=0,Ações!$S2510,AVERAGE(Ações!$S2510,Ações!$T2510)))</f>
        <v>-0.47210000000000002</v>
      </c>
    </row>
    <row r="2511" spans="2:21" ht="15" customHeight="1" x14ac:dyDescent="0.2">
      <c r="B2511" s="63" t="str">
        <f>IFERROR('Dados Status Invest STOCKS'!A2498,"-")</f>
        <v>ISIG</v>
      </c>
      <c r="C2511" s="45">
        <f>IFERROR((Ações!$D2511-Ações!$K2511)/Ações!$D2511,0)</f>
        <v>0</v>
      </c>
      <c r="D2511" s="46">
        <f>(Ações!$O2511)/0.06</f>
        <v>0</v>
      </c>
      <c r="E2511" s="47">
        <f>IFERROR((Ações!$F2511-Ações!$K2511)/Ações!$F2511,0)</f>
        <v>0</v>
      </c>
      <c r="F2511" s="46" t="str">
        <f>IF(OR(Ações!$N2511&lt;0,Ações!$M2511&lt;0),"",(22.5*Ações!$M2511*Ações!$N2511)^0.5)</f>
        <v/>
      </c>
      <c r="G2511" s="47">
        <f>IFERROR((Ações!$H2511-Ações!$K2511)/Ações!$H2511,0)</f>
        <v>0</v>
      </c>
      <c r="H2511" s="48">
        <f>IFERROR(Ações!$I2511/(Ações!$P2511-Table_1[[#This Row],[CAGR LUCRO 5A]]),0)</f>
        <v>0</v>
      </c>
      <c r="I2511" s="48">
        <f>IF(Ações!$S2511&lt;0,"",Ações!$O2511*(1+Ações!$S2511))</f>
        <v>0</v>
      </c>
      <c r="J2511" s="49">
        <f>IFERROR(IF(Ações!$B2511="","",(VLOOKUP(Table_1[[#This Row],[AÇÕES]],'Dados Status Invest STOCKS'!A2497:AD3112,4)/Table_1[[#This Row],[LPA]]))/100,0)</f>
        <v>4.0854271356783919E-2</v>
      </c>
      <c r="K2511" s="64">
        <f>IFERROR(IF(Ações!$B2511="","",VLOOKUP(Table_1[[#This Row],[AÇÕES]],'Dados Status Invest STOCKS'!A2497:AD3112,2)),0)</f>
        <v>16.16</v>
      </c>
      <c r="L2511" s="65">
        <f>IFERROR(IF(Ações!$B2511="","",VLOOKUP(Table_1[[#This Row],[AÇÕES]],'Dados Status Invest STOCKS'!A2497:AD3112,3)/100),0)</f>
        <v>0</v>
      </c>
      <c r="M2511" s="66">
        <f>IFERROR(IF(Ações!$B2511="","",VLOOKUP(Table_1[[#This Row],[AÇÕES]],'Dados Status Invest STOCKS'!A2497:AD3112,28)),0)</f>
        <v>-1.99</v>
      </c>
      <c r="N2511" s="66">
        <f>IFERROR(IF(Ações!$B2511="","",VLOOKUP(Table_1[[#This Row],[AÇÕES]],'Dados Status Invest STOCKS'!A2497:AD3112,27)),0)</f>
        <v>2.44</v>
      </c>
      <c r="O2511" s="66">
        <f>IFERROR(IF(Ações!$L2511="","",Ações!$K2511*Ações!$L2511),0)</f>
        <v>0</v>
      </c>
      <c r="P2511" s="67">
        <f t="shared" ref="P2511:P2574" si="39">$U$6</f>
        <v>0.06</v>
      </c>
      <c r="Q2511" s="67">
        <f>IFERROR(Ações!$O2511/Ações!$M2511,0)</f>
        <v>0</v>
      </c>
      <c r="R2511" s="67">
        <f>IFERROR(IF(Ações!$B2511="","",VLOOKUP(Table_1[[#This Row],[AÇÕES]],'Dados Status Invest STOCKS'!A2497:AD3112,18)/100),0)</f>
        <v>-0.81279999999999997</v>
      </c>
      <c r="S2511" s="65">
        <f>IFERROR(IF(Ações!$B2511="","",VLOOKUP(Table_1[[#This Row],[AÇÕES]],'Dados Status Invest STOCKS'!A2497:AD3112,25)/100),0)</f>
        <v>0</v>
      </c>
      <c r="T2511" s="67">
        <f>(1-Ações!$Q2511)*Ações!$R2511</f>
        <v>-0.81279999999999997</v>
      </c>
      <c r="U2511" s="68">
        <f>IF(Ações!$S2511=0,Ações!$T2511,IF(Ações!$T2511=0,Ações!$S2511,AVERAGE(Ações!$S2511,Ações!$T2511)))</f>
        <v>-0.81279999999999997</v>
      </c>
    </row>
    <row r="2512" spans="2:21" ht="15" customHeight="1" x14ac:dyDescent="0.2">
      <c r="B2512" s="63" t="str">
        <f>IFERROR('Dados Status Invest STOCKS'!A2499,"-")</f>
        <v>ISNS</v>
      </c>
      <c r="C2512" s="45">
        <f>IFERROR((Ações!$D2512-Ações!$K2512)/Ações!$D2512,0)</f>
        <v>-2.2258064516129026</v>
      </c>
      <c r="D2512" s="46">
        <f>(Ações!$O2512)/0.06</f>
        <v>1.9964000000000004</v>
      </c>
      <c r="E2512" s="47">
        <f>IFERROR((Ações!$F2512-Ações!$K2512)/Ações!$F2512,0)</f>
        <v>-5.9323725120482673E-2</v>
      </c>
      <c r="F2512" s="46">
        <f>IF(OR(Ações!$N2512&lt;0,Ações!$M2512&lt;0),"",(22.5*Ações!$M2512*Ações!$N2512)^0.5)</f>
        <v>6.0793502942337518</v>
      </c>
      <c r="G2512" s="47">
        <f>IFERROR((Ações!$H2512-Ações!$K2512)/Ações!$H2512,0)</f>
        <v>-2.2258064516129026</v>
      </c>
      <c r="H2512" s="48">
        <f>IFERROR(Ações!$I2512/(Ações!$P2512-Table_1[[#This Row],[CAGR LUCRO 5A]]),0)</f>
        <v>1.9964000000000004</v>
      </c>
      <c r="I2512" s="48">
        <f>IF(Ações!$S2512&lt;0,"",Ações!$O2512*(1+Ações!$S2512))</f>
        <v>0.11978400000000002</v>
      </c>
      <c r="J2512" s="49">
        <f>IFERROR(IF(Ações!$B2512="","",(VLOOKUP(Table_1[[#This Row],[AÇÕES]],'Dados Status Invest STOCKS'!A2498:AD3113,4)/Table_1[[#This Row],[LPA]]))/100,0)</f>
        <v>0.34790697674418608</v>
      </c>
      <c r="K2512" s="64">
        <f>IFERROR(IF(Ações!$B2512="","",VLOOKUP(Table_1[[#This Row],[AÇÕES]],'Dados Status Invest STOCKS'!A2498:AD3113,2)),0)</f>
        <v>6.44</v>
      </c>
      <c r="L2512" s="65">
        <f>IFERROR(IF(Ações!$B2512="","",VLOOKUP(Table_1[[#This Row],[AÇÕES]],'Dados Status Invest STOCKS'!A2498:AD3113,3)/100),0)</f>
        <v>1.8600000000000002E-2</v>
      </c>
      <c r="M2512" s="66">
        <f>IFERROR(IF(Ações!$B2512="","",VLOOKUP(Table_1[[#This Row],[AÇÕES]],'Dados Status Invest STOCKS'!A2498:AD3113,28)),0)</f>
        <v>0.43</v>
      </c>
      <c r="N2512" s="66">
        <f>IFERROR(IF(Ações!$B2512="","",VLOOKUP(Table_1[[#This Row],[AÇÕES]],'Dados Status Invest STOCKS'!A2498:AD3113,27)),0)</f>
        <v>3.82</v>
      </c>
      <c r="O2512" s="66">
        <f>IFERROR(IF(Ações!$L2512="","",Ações!$K2512*Ações!$L2512),0)</f>
        <v>0.11978400000000002</v>
      </c>
      <c r="P2512" s="67">
        <f t="shared" si="39"/>
        <v>0.06</v>
      </c>
      <c r="Q2512" s="67">
        <f>IFERROR(Ações!$O2512/Ações!$M2512,0)</f>
        <v>0.27856744186046517</v>
      </c>
      <c r="R2512" s="67">
        <f>IFERROR(IF(Ações!$B2512="","",VLOOKUP(Table_1[[#This Row],[AÇÕES]],'Dados Status Invest STOCKS'!A2498:AD3113,18)/100),0)</f>
        <v>0.11259999999999999</v>
      </c>
      <c r="S2512" s="65">
        <f>IFERROR(IF(Ações!$B2512="","",VLOOKUP(Table_1[[#This Row],[AÇÕES]],'Dados Status Invest STOCKS'!A2498:AD3113,25)/100),0)</f>
        <v>0</v>
      </c>
      <c r="T2512" s="67">
        <f>(1-Ações!$Q2512)*Ações!$R2512</f>
        <v>8.1233306046511619E-2</v>
      </c>
      <c r="U2512" s="68">
        <f>IF(Ações!$S2512=0,Ações!$T2512,IF(Ações!$T2512=0,Ações!$S2512,AVERAGE(Ações!$S2512,Ações!$T2512)))</f>
        <v>8.1233306046511619E-2</v>
      </c>
    </row>
    <row r="2513" spans="2:21" ht="15" customHeight="1" x14ac:dyDescent="0.2">
      <c r="B2513" s="63" t="str">
        <f>IFERROR('Dados Status Invest STOCKS'!A2500,"-")</f>
        <v>ISRG</v>
      </c>
      <c r="C2513" s="45">
        <f>IFERROR((Ações!$D2513-Ações!$K2513)/Ações!$D2513,0)</f>
        <v>0</v>
      </c>
      <c r="D2513" s="46">
        <f>(Ações!$O2513)/0.06</f>
        <v>0</v>
      </c>
      <c r="E2513" s="47">
        <f>IFERROR((Ações!$F2513-Ações!$K2513)/Ações!$F2513,0)</f>
        <v>-3.6649574210177667</v>
      </c>
      <c r="F2513" s="46">
        <f>IF(OR(Ações!$N2513&lt;0,Ações!$M2513&lt;0),"",(22.5*Ações!$M2513*Ações!$N2513)^0.5)</f>
        <v>58.302782952445767</v>
      </c>
      <c r="G2513" s="47">
        <f>IFERROR((Ações!$H2513-Ações!$K2513)/Ações!$H2513,0)</f>
        <v>0</v>
      </c>
      <c r="H2513" s="48">
        <f>IFERROR(Ações!$I2513/(Ações!$P2513-Table_1[[#This Row],[CAGR LUCRO 5A]]),0)</f>
        <v>0</v>
      </c>
      <c r="I2513" s="48">
        <f>IF(Ações!$S2513&lt;0,"",Ações!$O2513*(1+Ações!$S2513))</f>
        <v>0</v>
      </c>
      <c r="J2513" s="49">
        <f>IFERROR(IF(Ações!$B2513="","",(VLOOKUP(Table_1[[#This Row],[AÇÕES]],'Dados Status Invest STOCKS'!A2499:AD3114,4)/Table_1[[#This Row],[LPA]]))/100,0)</f>
        <v>0.12160676532769556</v>
      </c>
      <c r="K2513" s="64">
        <f>IFERROR(IF(Ações!$B2513="","",VLOOKUP(Table_1[[#This Row],[AÇÕES]],'Dados Status Invest STOCKS'!A2499:AD3114,2)),0)</f>
        <v>271.98</v>
      </c>
      <c r="L2513" s="65">
        <f>IFERROR(IF(Ações!$B2513="","",VLOOKUP(Table_1[[#This Row],[AÇÕES]],'Dados Status Invest STOCKS'!A2499:AD3114,3)/100),0)</f>
        <v>0</v>
      </c>
      <c r="M2513" s="66">
        <f>IFERROR(IF(Ações!$B2513="","",VLOOKUP(Table_1[[#This Row],[AÇÕES]],'Dados Status Invest STOCKS'!A2499:AD3114,28)),0)</f>
        <v>4.7300000000000004</v>
      </c>
      <c r="N2513" s="66">
        <f>IFERROR(IF(Ações!$B2513="","",VLOOKUP(Table_1[[#This Row],[AÇÕES]],'Dados Status Invest STOCKS'!A2499:AD3114,27)),0)</f>
        <v>31.94</v>
      </c>
      <c r="O2513" s="66">
        <f>IFERROR(IF(Ações!$L2513="","",Ações!$K2513*Ações!$L2513),0)</f>
        <v>0</v>
      </c>
      <c r="P2513" s="67">
        <f t="shared" si="39"/>
        <v>0.06</v>
      </c>
      <c r="Q2513" s="67">
        <f>IFERROR(Ações!$O2513/Ações!$M2513,0)</f>
        <v>0</v>
      </c>
      <c r="R2513" s="67">
        <f>IFERROR(IF(Ações!$B2513="","",VLOOKUP(Table_1[[#This Row],[AÇÕES]],'Dados Status Invest STOCKS'!A2499:AD3114,18)/100),0)</f>
        <v>0.14800000000000002</v>
      </c>
      <c r="S2513" s="65">
        <f>IFERROR(IF(Ações!$B2513="","",VLOOKUP(Table_1[[#This Row],[AÇÕES]],'Dados Status Invest STOCKS'!A2499:AD3114,25)/100),0)</f>
        <v>0.1249</v>
      </c>
      <c r="T2513" s="67">
        <f>(1-Ações!$Q2513)*Ações!$R2513</f>
        <v>0.14800000000000002</v>
      </c>
      <c r="U2513" s="68">
        <f>IF(Ações!$S2513=0,Ações!$T2513,IF(Ações!$T2513=0,Ações!$S2513,AVERAGE(Ações!$S2513,Ações!$T2513)))</f>
        <v>0.13645000000000002</v>
      </c>
    </row>
    <row r="2514" spans="2:21" ht="15" customHeight="1" x14ac:dyDescent="0.2">
      <c r="B2514" s="63" t="str">
        <f>IFERROR('Dados Status Invest STOCKS'!A2501,"-")</f>
        <v>ISSC</v>
      </c>
      <c r="C2514" s="45">
        <f>IFERROR((Ações!$D2514-Ações!$K2514)/Ações!$D2514,0)</f>
        <v>0</v>
      </c>
      <c r="D2514" s="46">
        <f>(Ações!$O2514)/0.06</f>
        <v>0</v>
      </c>
      <c r="E2514" s="47">
        <f>IFERROR((Ações!$F2514-Ações!$K2514)/Ações!$F2514,0)</f>
        <v>-1.1180977746293741</v>
      </c>
      <c r="F2514" s="46">
        <f>IF(OR(Ações!$N2514&lt;0,Ações!$M2514&lt;0),"",(22.5*Ações!$M2514*Ações!$N2514)^0.5)</f>
        <v>3.0546276368814578</v>
      </c>
      <c r="G2514" s="47">
        <f>IFERROR((Ações!$H2514-Ações!$K2514)/Ações!$H2514,0)</f>
        <v>0</v>
      </c>
      <c r="H2514" s="48">
        <f>IFERROR(Ações!$I2514/(Ações!$P2514-Table_1[[#This Row],[CAGR LUCRO 5A]]),0)</f>
        <v>0</v>
      </c>
      <c r="I2514" s="48">
        <f>IF(Ações!$S2514&lt;0,"",Ações!$O2514*(1+Ações!$S2514))</f>
        <v>0</v>
      </c>
      <c r="J2514" s="49">
        <f>IFERROR(IF(Ações!$B2514="","",(VLOOKUP(Table_1[[#This Row],[AÇÕES]],'Dados Status Invest STOCKS'!A2500:AD3115,4)/Table_1[[#This Row],[LPA]]))/100,0)</f>
        <v>0.75965517241379321</v>
      </c>
      <c r="K2514" s="64">
        <f>IFERROR(IF(Ações!$B2514="","",VLOOKUP(Table_1[[#This Row],[AÇÕES]],'Dados Status Invest STOCKS'!A2500:AD3115,2)),0)</f>
        <v>6.47</v>
      </c>
      <c r="L2514" s="65">
        <f>IFERROR(IF(Ações!$B2514="","",VLOOKUP(Table_1[[#This Row],[AÇÕES]],'Dados Status Invest STOCKS'!A2500:AD3115,3)/100),0)</f>
        <v>0</v>
      </c>
      <c r="M2514" s="66">
        <f>IFERROR(IF(Ações!$B2514="","",VLOOKUP(Table_1[[#This Row],[AÇÕES]],'Dados Status Invest STOCKS'!A2500:AD3115,28)),0)</f>
        <v>0.28999999999999998</v>
      </c>
      <c r="N2514" s="66">
        <f>IFERROR(IF(Ações!$B2514="","",VLOOKUP(Table_1[[#This Row],[AÇÕES]],'Dados Status Invest STOCKS'!A2500:AD3115,27)),0)</f>
        <v>1.43</v>
      </c>
      <c r="O2514" s="66">
        <f>IFERROR(IF(Ações!$L2514="","",Ações!$K2514*Ações!$L2514),0)</f>
        <v>0</v>
      </c>
      <c r="P2514" s="67">
        <f t="shared" si="39"/>
        <v>0.06</v>
      </c>
      <c r="Q2514" s="67">
        <f>IFERROR(Ações!$O2514/Ações!$M2514,0)</f>
        <v>0</v>
      </c>
      <c r="R2514" s="67">
        <f>IFERROR(IF(Ações!$B2514="","",VLOOKUP(Table_1[[#This Row],[AÇÕES]],'Dados Status Invest STOCKS'!A2500:AD3115,18)/100),0)</f>
        <v>0.20600000000000002</v>
      </c>
      <c r="S2514" s="65">
        <f>IFERROR(IF(Ações!$B2514="","",VLOOKUP(Table_1[[#This Row],[AÇÕES]],'Dados Status Invest STOCKS'!A2500:AD3115,25)/100),0)</f>
        <v>0.20579999999999998</v>
      </c>
      <c r="T2514" s="67">
        <f>(1-Ações!$Q2514)*Ações!$R2514</f>
        <v>0.20600000000000002</v>
      </c>
      <c r="U2514" s="68">
        <f>IF(Ações!$S2514=0,Ações!$T2514,IF(Ações!$T2514=0,Ações!$S2514,AVERAGE(Ações!$S2514,Ações!$T2514)))</f>
        <v>0.2059</v>
      </c>
    </row>
    <row r="2515" spans="2:21" ht="15" customHeight="1" x14ac:dyDescent="0.2">
      <c r="B2515" s="63" t="str">
        <f>IFERROR('Dados Status Invest STOCKS'!A2502,"-")</f>
        <v>ISTR</v>
      </c>
      <c r="C2515" s="45">
        <f>IFERROR((Ações!$D2515-Ações!$K2515)/Ações!$D2515,0)</f>
        <v>-2.5714285714285716</v>
      </c>
      <c r="D2515" s="46">
        <f>(Ações!$O2515)/0.06</f>
        <v>5.18</v>
      </c>
      <c r="E2515" s="47">
        <f>IFERROR((Ações!$F2515-Ações!$K2515)/Ações!$F2515,0)</f>
        <v>-0.11030037688341653</v>
      </c>
      <c r="F2515" s="46">
        <f>IF(OR(Ações!$N2515&lt;0,Ações!$M2515&lt;0),"",(22.5*Ações!$M2515*Ações!$N2515)^0.5)</f>
        <v>16.662157723416257</v>
      </c>
      <c r="G2515" s="47">
        <f>IFERROR((Ações!$H2515-Ações!$K2515)/Ações!$H2515,0)</f>
        <v>5.3947242505564912</v>
      </c>
      <c r="H2515" s="48">
        <f>IFERROR(Ações!$I2515/(Ações!$P2515-Table_1[[#This Row],[CAGR LUCRO 5A]]),0)</f>
        <v>-4.2095928994082845</v>
      </c>
      <c r="I2515" s="48">
        <f>IF(Ações!$S2515&lt;0,"",Ações!$O2515*(1+Ações!$S2515))</f>
        <v>0.35571059999999999</v>
      </c>
      <c r="J2515" s="49">
        <f>IFERROR(IF(Ações!$B2515="","",(VLOOKUP(Table_1[[#This Row],[AÇÕES]],'Dados Status Invest STOCKS'!A2501:AD3116,4)/Table_1[[#This Row],[LPA]]))/100,0)</f>
        <v>0.63240740740740731</v>
      </c>
      <c r="K2515" s="64">
        <f>IFERROR(IF(Ações!$B2515="","",VLOOKUP(Table_1[[#This Row],[AÇÕES]],'Dados Status Invest STOCKS'!A2501:AD3116,2)),0)</f>
        <v>18.5</v>
      </c>
      <c r="L2515" s="65">
        <f>IFERROR(IF(Ações!$B2515="","",VLOOKUP(Table_1[[#This Row],[AÇÕES]],'Dados Status Invest STOCKS'!A2501:AD3116,3)/100),0)</f>
        <v>1.6799999999999999E-2</v>
      </c>
      <c r="M2515" s="66">
        <f>IFERROR(IF(Ações!$B2515="","",VLOOKUP(Table_1[[#This Row],[AÇÕES]],'Dados Status Invest STOCKS'!A2501:AD3116,28)),0)</f>
        <v>0.54</v>
      </c>
      <c r="N2515" s="66">
        <f>IFERROR(IF(Ações!$B2515="","",VLOOKUP(Table_1[[#This Row],[AÇÕES]],'Dados Status Invest STOCKS'!A2501:AD3116,27)),0)</f>
        <v>22.85</v>
      </c>
      <c r="O2515" s="66">
        <f>IFERROR(IF(Ações!$L2515="","",Ações!$K2515*Ações!$L2515),0)</f>
        <v>0.31079999999999997</v>
      </c>
      <c r="P2515" s="67">
        <f t="shared" si="39"/>
        <v>0.06</v>
      </c>
      <c r="Q2515" s="67">
        <f>IFERROR(Ações!$O2515/Ações!$M2515,0)</f>
        <v>0.57555555555555549</v>
      </c>
      <c r="R2515" s="67">
        <f>IFERROR(IF(Ações!$B2515="","",VLOOKUP(Table_1[[#This Row],[AÇÕES]],'Dados Status Invest STOCKS'!A2501:AD3116,18)/100),0)</f>
        <v>2.3700000000000002E-2</v>
      </c>
      <c r="S2515" s="65">
        <f>IFERROR(IF(Ações!$B2515="","",VLOOKUP(Table_1[[#This Row],[AÇÕES]],'Dados Status Invest STOCKS'!A2501:AD3116,25)/100),0)</f>
        <v>0.14449999999999999</v>
      </c>
      <c r="T2515" s="67">
        <f>(1-Ações!$Q2515)*Ações!$R2515</f>
        <v>1.0059333333333337E-2</v>
      </c>
      <c r="U2515" s="68">
        <f>IF(Ações!$S2515=0,Ações!$T2515,IF(Ações!$T2515=0,Ações!$S2515,AVERAGE(Ações!$S2515,Ações!$T2515)))</f>
        <v>7.7279666666666663E-2</v>
      </c>
    </row>
    <row r="2516" spans="2:21" ht="15" customHeight="1" x14ac:dyDescent="0.2">
      <c r="B2516" s="63" t="str">
        <f>IFERROR('Dados Status Invest STOCKS'!A2503,"-")</f>
        <v>IT</v>
      </c>
      <c r="C2516" s="45">
        <f>IFERROR((Ações!$D2516-Ações!$K2516)/Ações!$D2516,0)</f>
        <v>0</v>
      </c>
      <c r="D2516" s="46">
        <f>(Ações!$O2516)/0.06</f>
        <v>0</v>
      </c>
      <c r="E2516" s="47">
        <f>IFERROR((Ações!$F2516-Ações!$K2516)/Ações!$F2516,0)</f>
        <v>-9.2518429610915423</v>
      </c>
      <c r="F2516" s="46">
        <f>IF(OR(Ações!$N2516&lt;0,Ações!$M2516&lt;0),"",(22.5*Ações!$M2516*Ações!$N2516)^0.5)</f>
        <v>27.997892777850268</v>
      </c>
      <c r="G2516" s="47">
        <f>IFERROR((Ações!$H2516-Ações!$K2516)/Ações!$H2516,0)</f>
        <v>0</v>
      </c>
      <c r="H2516" s="48">
        <f>IFERROR(Ações!$I2516/(Ações!$P2516-Table_1[[#This Row],[CAGR LUCRO 5A]]),0)</f>
        <v>0</v>
      </c>
      <c r="I2516" s="48">
        <f>IF(Ações!$S2516&lt;0,"",Ações!$O2516*(1+Ações!$S2516))</f>
        <v>0</v>
      </c>
      <c r="J2516" s="49">
        <f>IFERROR(IF(Ações!$B2516="","",(VLOOKUP(Table_1[[#This Row],[AÇÕES]],'Dados Status Invest STOCKS'!A2502:AD3117,4)/Table_1[[#This Row],[LPA]]))/100,0)</f>
        <v>3.9217289719626167E-2</v>
      </c>
      <c r="K2516" s="64">
        <f>IFERROR(IF(Ações!$B2516="","",VLOOKUP(Table_1[[#This Row],[AÇÕES]],'Dados Status Invest STOCKS'!A2502:AD3117,2)),0)</f>
        <v>287.02999999999997</v>
      </c>
      <c r="L2516" s="65">
        <f>IFERROR(IF(Ações!$B2516="","",VLOOKUP(Table_1[[#This Row],[AÇÕES]],'Dados Status Invest STOCKS'!A2502:AD3117,3)/100),0)</f>
        <v>0</v>
      </c>
      <c r="M2516" s="66">
        <f>IFERROR(IF(Ações!$B2516="","",VLOOKUP(Table_1[[#This Row],[AÇÕES]],'Dados Status Invest STOCKS'!A2502:AD3117,28)),0)</f>
        <v>8.56</v>
      </c>
      <c r="N2516" s="66">
        <f>IFERROR(IF(Ações!$B2516="","",VLOOKUP(Table_1[[#This Row],[AÇÕES]],'Dados Status Invest STOCKS'!A2502:AD3117,27)),0)</f>
        <v>4.07</v>
      </c>
      <c r="O2516" s="66">
        <f>IFERROR(IF(Ações!$L2516="","",Ações!$K2516*Ações!$L2516),0)</f>
        <v>0</v>
      </c>
      <c r="P2516" s="67">
        <f t="shared" si="39"/>
        <v>0.06</v>
      </c>
      <c r="Q2516" s="67">
        <f>IFERROR(Ações!$O2516/Ações!$M2516,0)</f>
        <v>0</v>
      </c>
      <c r="R2516" s="67">
        <f>IFERROR(IF(Ações!$B2516="","",VLOOKUP(Table_1[[#This Row],[AÇÕES]],'Dados Status Invest STOCKS'!A2502:AD3117,18)/100),0)</f>
        <v>2.1040000000000001</v>
      </c>
      <c r="S2516" s="65">
        <f>IFERROR(IF(Ações!$B2516="","",VLOOKUP(Table_1[[#This Row],[AÇÕES]],'Dados Status Invest STOCKS'!A2502:AD3117,25)/100),0)</f>
        <v>8.72E-2</v>
      </c>
      <c r="T2516" s="67">
        <f>(1-Ações!$Q2516)*Ações!$R2516</f>
        <v>2.1040000000000001</v>
      </c>
      <c r="U2516" s="68">
        <f>IF(Ações!$S2516=0,Ações!$T2516,IF(Ações!$T2516=0,Ações!$S2516,AVERAGE(Ações!$S2516,Ações!$T2516)))</f>
        <v>1.0956000000000001</v>
      </c>
    </row>
    <row r="2517" spans="2:21" ht="15" customHeight="1" x14ac:dyDescent="0.2">
      <c r="B2517" s="63" t="str">
        <f>IFERROR('Dados Status Invest STOCKS'!A2504,"-")</f>
        <v>ITAC</v>
      </c>
      <c r="C2517" s="45">
        <f>IFERROR((Ações!$D2517-Ações!$K2517)/Ações!$D2517,0)</f>
        <v>0</v>
      </c>
      <c r="D2517" s="46">
        <f>(Ações!$O2517)/0.06</f>
        <v>0</v>
      </c>
      <c r="E2517" s="47">
        <f>IFERROR((Ações!$F2517-Ações!$K2517)/Ações!$F2517,0)</f>
        <v>0</v>
      </c>
      <c r="F2517" s="46" t="str">
        <f>IF(OR(Ações!$N2517&lt;0,Ações!$M2517&lt;0),"",(22.5*Ações!$M2517*Ações!$N2517)^0.5)</f>
        <v/>
      </c>
      <c r="G2517" s="47">
        <f>IFERROR((Ações!$H2517-Ações!$K2517)/Ações!$H2517,0)</f>
        <v>0</v>
      </c>
      <c r="H2517" s="48">
        <f>IFERROR(Ações!$I2517/(Ações!$P2517-Table_1[[#This Row],[CAGR LUCRO 5A]]),0)</f>
        <v>0</v>
      </c>
      <c r="I2517" s="48">
        <f>IF(Ações!$S2517&lt;0,"",Ações!$O2517*(1+Ações!$S2517))</f>
        <v>0</v>
      </c>
      <c r="J2517" s="49">
        <f>IFERROR(IF(Ações!$B2517="","",(VLOOKUP(Table_1[[#This Row],[AÇÕES]],'Dados Status Invest STOCKS'!A2503:AD3118,4)/Table_1[[#This Row],[LPA]]))/100,0)</f>
        <v>0</v>
      </c>
      <c r="K2517" s="64">
        <f>IFERROR(IF(Ações!$B2517="","",VLOOKUP(Table_1[[#This Row],[AÇÕES]],'Dados Status Invest STOCKS'!A2503:AD3118,2)),0)</f>
        <v>8.1999999999999993</v>
      </c>
      <c r="L2517" s="65">
        <f>IFERROR(IF(Ações!$B2517="","",VLOOKUP(Table_1[[#This Row],[AÇÕES]],'Dados Status Invest STOCKS'!A2503:AD3118,3)/100),0)</f>
        <v>0</v>
      </c>
      <c r="M2517" s="66">
        <f>IFERROR(IF(Ações!$B2517="","",VLOOKUP(Table_1[[#This Row],[AÇÕES]],'Dados Status Invest STOCKS'!A2503:AD3118,28)),0)</f>
        <v>0</v>
      </c>
      <c r="N2517" s="66">
        <f>IFERROR(IF(Ações!$B2517="","",VLOOKUP(Table_1[[#This Row],[AÇÕES]],'Dados Status Invest STOCKS'!A2503:AD3118,27)),0)</f>
        <v>-1.61</v>
      </c>
      <c r="O2517" s="66">
        <f>IFERROR(IF(Ações!$L2517="","",Ações!$K2517*Ações!$L2517),0)</f>
        <v>0</v>
      </c>
      <c r="P2517" s="67">
        <f t="shared" si="39"/>
        <v>0.06</v>
      </c>
      <c r="Q2517" s="67">
        <f>IFERROR(Ações!$O2517/Ações!$M2517,0)</f>
        <v>0</v>
      </c>
      <c r="R2517" s="67">
        <f>IFERROR(IF(Ações!$B2517="","",VLOOKUP(Table_1[[#This Row],[AÇÕES]],'Dados Status Invest STOCKS'!A2503:AD3118,18)/100),0)</f>
        <v>-2.3E-3</v>
      </c>
      <c r="S2517" s="65">
        <f>IFERROR(IF(Ações!$B2517="","",VLOOKUP(Table_1[[#This Row],[AÇÕES]],'Dados Status Invest STOCKS'!A2503:AD3118,25)/100),0)</f>
        <v>0</v>
      </c>
      <c r="T2517" s="67">
        <f>(1-Ações!$Q2517)*Ações!$R2517</f>
        <v>-2.3E-3</v>
      </c>
      <c r="U2517" s="68">
        <f>IF(Ações!$S2517=0,Ações!$T2517,IF(Ações!$T2517=0,Ações!$S2517,AVERAGE(Ações!$S2517,Ações!$T2517)))</f>
        <v>-2.3E-3</v>
      </c>
    </row>
    <row r="2518" spans="2:21" ht="15" customHeight="1" x14ac:dyDescent="0.2">
      <c r="B2518" s="63" t="str">
        <f>IFERROR('Dados Status Invest STOCKS'!A2505,"-")</f>
        <v>ITACU</v>
      </c>
      <c r="C2518" s="45">
        <f>IFERROR((Ações!$D2518-Ações!$K2518)/Ações!$D2518,0)</f>
        <v>0</v>
      </c>
      <c r="D2518" s="46">
        <f>(Ações!$O2518)/0.06</f>
        <v>0</v>
      </c>
      <c r="E2518" s="47">
        <f>IFERROR((Ações!$F2518-Ações!$K2518)/Ações!$F2518,0)</f>
        <v>0</v>
      </c>
      <c r="F2518" s="46" t="str">
        <f>IF(OR(Ações!$N2518&lt;0,Ações!$M2518&lt;0),"",(22.5*Ações!$M2518*Ações!$N2518)^0.5)</f>
        <v/>
      </c>
      <c r="G2518" s="47">
        <f>IFERROR((Ações!$H2518-Ações!$K2518)/Ações!$H2518,0)</f>
        <v>0</v>
      </c>
      <c r="H2518" s="48">
        <f>IFERROR(Ações!$I2518/(Ações!$P2518-Table_1[[#This Row],[CAGR LUCRO 5A]]),0)</f>
        <v>0</v>
      </c>
      <c r="I2518" s="48">
        <f>IF(Ações!$S2518&lt;0,"",Ações!$O2518*(1+Ações!$S2518))</f>
        <v>0</v>
      </c>
      <c r="J2518" s="49">
        <f>IFERROR(IF(Ações!$B2518="","",(VLOOKUP(Table_1[[#This Row],[AÇÕES]],'Dados Status Invest STOCKS'!A2504:AD3119,4)/Table_1[[#This Row],[LPA]]))/100,0)</f>
        <v>0</v>
      </c>
      <c r="K2518" s="64">
        <f>IFERROR(IF(Ações!$B2518="","",VLOOKUP(Table_1[[#This Row],[AÇÕES]],'Dados Status Invest STOCKS'!A2504:AD3119,2)),0)</f>
        <v>9.94</v>
      </c>
      <c r="L2518" s="65">
        <f>IFERROR(IF(Ações!$B2518="","",VLOOKUP(Table_1[[#This Row],[AÇÕES]],'Dados Status Invest STOCKS'!A2504:AD3119,3)/100),0)</f>
        <v>0</v>
      </c>
      <c r="M2518" s="66">
        <f>IFERROR(IF(Ações!$B2518="","",VLOOKUP(Table_1[[#This Row],[AÇÕES]],'Dados Status Invest STOCKS'!A2504:AD3119,28)),0)</f>
        <v>0</v>
      </c>
      <c r="N2518" s="66">
        <f>IFERROR(IF(Ações!$B2518="","",VLOOKUP(Table_1[[#This Row],[AÇÕES]],'Dados Status Invest STOCKS'!A2504:AD3119,27)),0)</f>
        <v>-1.61</v>
      </c>
      <c r="O2518" s="66">
        <f>IFERROR(IF(Ações!$L2518="","",Ações!$K2518*Ações!$L2518),0)</f>
        <v>0</v>
      </c>
      <c r="P2518" s="67">
        <f t="shared" si="39"/>
        <v>0.06</v>
      </c>
      <c r="Q2518" s="67">
        <f>IFERROR(Ações!$O2518/Ações!$M2518,0)</f>
        <v>0</v>
      </c>
      <c r="R2518" s="67">
        <f>IFERROR(IF(Ações!$B2518="","",VLOOKUP(Table_1[[#This Row],[AÇÕES]],'Dados Status Invest STOCKS'!A2504:AD3119,18)/100),0)</f>
        <v>-2.3E-3</v>
      </c>
      <c r="S2518" s="65">
        <f>IFERROR(IF(Ações!$B2518="","",VLOOKUP(Table_1[[#This Row],[AÇÕES]],'Dados Status Invest STOCKS'!A2504:AD3119,25)/100),0)</f>
        <v>0</v>
      </c>
      <c r="T2518" s="67">
        <f>(1-Ações!$Q2518)*Ações!$R2518</f>
        <v>-2.3E-3</v>
      </c>
      <c r="U2518" s="68">
        <f>IF(Ações!$S2518=0,Ações!$T2518,IF(Ações!$T2518=0,Ações!$S2518,AVERAGE(Ações!$S2518,Ações!$T2518)))</f>
        <v>-2.3E-3</v>
      </c>
    </row>
    <row r="2519" spans="2:21" ht="15" customHeight="1" x14ac:dyDescent="0.2">
      <c r="B2519" s="63" t="str">
        <f>IFERROR('Dados Status Invest STOCKS'!A2506,"-")</f>
        <v>ITACW</v>
      </c>
      <c r="C2519" s="45">
        <f>IFERROR((Ações!$D2519-Ações!$K2519)/Ações!$D2519,0)</f>
        <v>0</v>
      </c>
      <c r="D2519" s="46">
        <f>(Ações!$O2519)/0.06</f>
        <v>0</v>
      </c>
      <c r="E2519" s="47">
        <f>IFERROR((Ações!$F2519-Ações!$K2519)/Ações!$F2519,0)</f>
        <v>0</v>
      </c>
      <c r="F2519" s="46" t="str">
        <f>IF(OR(Ações!$N2519&lt;0,Ações!$M2519&lt;0),"",(22.5*Ações!$M2519*Ações!$N2519)^0.5)</f>
        <v/>
      </c>
      <c r="G2519" s="47">
        <f>IFERROR((Ações!$H2519-Ações!$K2519)/Ações!$H2519,0)</f>
        <v>0</v>
      </c>
      <c r="H2519" s="48">
        <f>IFERROR(Ações!$I2519/(Ações!$P2519-Table_1[[#This Row],[CAGR LUCRO 5A]]),0)</f>
        <v>0</v>
      </c>
      <c r="I2519" s="48">
        <f>IF(Ações!$S2519&lt;0,"",Ações!$O2519*(1+Ações!$S2519))</f>
        <v>0</v>
      </c>
      <c r="J2519" s="49">
        <f>IFERROR(IF(Ações!$B2519="","",(VLOOKUP(Table_1[[#This Row],[AÇÕES]],'Dados Status Invest STOCKS'!A2505:AD3120,4)/Table_1[[#This Row],[LPA]]))/100,0)</f>
        <v>0</v>
      </c>
      <c r="K2519" s="64">
        <f>IFERROR(IF(Ações!$B2519="","",VLOOKUP(Table_1[[#This Row],[AÇÕES]],'Dados Status Invest STOCKS'!A2505:AD3120,2)),0)</f>
        <v>0.87</v>
      </c>
      <c r="L2519" s="65">
        <f>IFERROR(IF(Ações!$B2519="","",VLOOKUP(Table_1[[#This Row],[AÇÕES]],'Dados Status Invest STOCKS'!A2505:AD3120,3)/100),0)</f>
        <v>0</v>
      </c>
      <c r="M2519" s="66">
        <f>IFERROR(IF(Ações!$B2519="","",VLOOKUP(Table_1[[#This Row],[AÇÕES]],'Dados Status Invest STOCKS'!A2505:AD3120,28)),0)</f>
        <v>0</v>
      </c>
      <c r="N2519" s="66">
        <f>IFERROR(IF(Ações!$B2519="","",VLOOKUP(Table_1[[#This Row],[AÇÕES]],'Dados Status Invest STOCKS'!A2505:AD3120,27)),0)</f>
        <v>-1.61</v>
      </c>
      <c r="O2519" s="66">
        <f>IFERROR(IF(Ações!$L2519="","",Ações!$K2519*Ações!$L2519),0)</f>
        <v>0</v>
      </c>
      <c r="P2519" s="67">
        <f t="shared" si="39"/>
        <v>0.06</v>
      </c>
      <c r="Q2519" s="67">
        <f>IFERROR(Ações!$O2519/Ações!$M2519,0)</f>
        <v>0</v>
      </c>
      <c r="R2519" s="67">
        <f>IFERROR(IF(Ações!$B2519="","",VLOOKUP(Table_1[[#This Row],[AÇÕES]],'Dados Status Invest STOCKS'!A2505:AD3120,18)/100),0)</f>
        <v>-2.3E-3</v>
      </c>
      <c r="S2519" s="65">
        <f>IFERROR(IF(Ações!$B2519="","",VLOOKUP(Table_1[[#This Row],[AÇÕES]],'Dados Status Invest STOCKS'!A2505:AD3120,25)/100),0)</f>
        <v>0</v>
      </c>
      <c r="T2519" s="67">
        <f>(1-Ações!$Q2519)*Ações!$R2519</f>
        <v>-2.3E-3</v>
      </c>
      <c r="U2519" s="68">
        <f>IF(Ações!$S2519=0,Ações!$T2519,IF(Ações!$T2519=0,Ações!$S2519,AVERAGE(Ações!$S2519,Ações!$T2519)))</f>
        <v>-2.3E-3</v>
      </c>
    </row>
    <row r="2520" spans="2:21" ht="15" customHeight="1" x14ac:dyDescent="0.2">
      <c r="B2520" s="63" t="str">
        <f>IFERROR('Dados Status Invest STOCKS'!A2507,"-")</f>
        <v>ITCI</v>
      </c>
      <c r="C2520" s="45">
        <f>IFERROR((Ações!$D2520-Ações!$K2520)/Ações!$D2520,0)</f>
        <v>0</v>
      </c>
      <c r="D2520" s="46">
        <f>(Ações!$O2520)/0.06</f>
        <v>0</v>
      </c>
      <c r="E2520" s="47">
        <f>IFERROR((Ações!$F2520-Ações!$K2520)/Ações!$F2520,0)</f>
        <v>0</v>
      </c>
      <c r="F2520" s="46" t="str">
        <f>IF(OR(Ações!$N2520&lt;0,Ações!$M2520&lt;0),"",(22.5*Ações!$M2520*Ações!$N2520)^0.5)</f>
        <v/>
      </c>
      <c r="G2520" s="47">
        <f>IFERROR((Ações!$H2520-Ações!$K2520)/Ações!$H2520,0)</f>
        <v>0</v>
      </c>
      <c r="H2520" s="48">
        <f>IFERROR(Ações!$I2520/(Ações!$P2520-Table_1[[#This Row],[CAGR LUCRO 5A]]),0)</f>
        <v>0</v>
      </c>
      <c r="I2520" s="48">
        <f>IF(Ações!$S2520&lt;0,"",Ações!$O2520*(1+Ações!$S2520))</f>
        <v>0</v>
      </c>
      <c r="J2520" s="49">
        <f>IFERROR(IF(Ações!$B2520="","",(VLOOKUP(Table_1[[#This Row],[AÇÕES]],'Dados Status Invest STOCKS'!A2506:AD3121,4)/Table_1[[#This Row],[LPA]]))/100,0)</f>
        <v>4.3836477987421379E-2</v>
      </c>
      <c r="K2520" s="64">
        <f>IFERROR(IF(Ações!$B2520="","",VLOOKUP(Table_1[[#This Row],[AÇÕES]],'Dados Status Invest STOCKS'!A2506:AD3121,2)),0)</f>
        <v>44.34</v>
      </c>
      <c r="L2520" s="65">
        <f>IFERROR(IF(Ações!$B2520="","",VLOOKUP(Table_1[[#This Row],[AÇÕES]],'Dados Status Invest STOCKS'!A2506:AD3121,3)/100),0)</f>
        <v>0</v>
      </c>
      <c r="M2520" s="66">
        <f>IFERROR(IF(Ações!$B2520="","",VLOOKUP(Table_1[[#This Row],[AÇÕES]],'Dados Status Invest STOCKS'!A2506:AD3121,28)),0)</f>
        <v>-3.18</v>
      </c>
      <c r="N2520" s="66">
        <f>IFERROR(IF(Ações!$B2520="","",VLOOKUP(Table_1[[#This Row],[AÇÕES]],'Dados Status Invest STOCKS'!A2506:AD3121,27)),0)</f>
        <v>5.98</v>
      </c>
      <c r="O2520" s="66">
        <f>IFERROR(IF(Ações!$L2520="","",Ações!$K2520*Ações!$L2520),0)</f>
        <v>0</v>
      </c>
      <c r="P2520" s="67">
        <f t="shared" si="39"/>
        <v>0.06</v>
      </c>
      <c r="Q2520" s="67">
        <f>IFERROR(Ações!$O2520/Ações!$M2520,0)</f>
        <v>0</v>
      </c>
      <c r="R2520" s="67">
        <f>IFERROR(IF(Ações!$B2520="","",VLOOKUP(Table_1[[#This Row],[AÇÕES]],'Dados Status Invest STOCKS'!A2506:AD3121,18)/100),0)</f>
        <v>-0.5323</v>
      </c>
      <c r="S2520" s="65">
        <f>IFERROR(IF(Ações!$B2520="","",VLOOKUP(Table_1[[#This Row],[AÇÕES]],'Dados Status Invest STOCKS'!A2506:AD3121,25)/100),0)</f>
        <v>0</v>
      </c>
      <c r="T2520" s="67">
        <f>(1-Ações!$Q2520)*Ações!$R2520</f>
        <v>-0.5323</v>
      </c>
      <c r="U2520" s="68">
        <f>IF(Ações!$S2520=0,Ações!$T2520,IF(Ações!$T2520=0,Ações!$S2520,AVERAGE(Ações!$S2520,Ações!$T2520)))</f>
        <v>-0.5323</v>
      </c>
    </row>
    <row r="2521" spans="2:21" ht="15" customHeight="1" x14ac:dyDescent="0.2">
      <c r="B2521" s="63" t="str">
        <f>IFERROR('Dados Status Invest STOCKS'!A2508,"-")</f>
        <v>ITGR</v>
      </c>
      <c r="C2521" s="45">
        <f>IFERROR((Ações!$D2521-Ações!$K2521)/Ações!$D2521,0)</f>
        <v>0</v>
      </c>
      <c r="D2521" s="46">
        <f>(Ações!$O2521)/0.06</f>
        <v>0</v>
      </c>
      <c r="E2521" s="47">
        <f>IFERROR((Ações!$F2521-Ações!$K2521)/Ações!$F2521,0)</f>
        <v>-0.55632611907260232</v>
      </c>
      <c r="F2521" s="46">
        <f>IF(OR(Ações!$N2521&lt;0,Ações!$M2521&lt;0),"",(22.5*Ações!$M2521*Ações!$N2521)^0.5)</f>
        <v>51.229622778232518</v>
      </c>
      <c r="G2521" s="47">
        <f>IFERROR((Ações!$H2521-Ações!$K2521)/Ações!$H2521,0)</f>
        <v>0</v>
      </c>
      <c r="H2521" s="48">
        <f>IFERROR(Ações!$I2521/(Ações!$P2521-Table_1[[#This Row],[CAGR LUCRO 5A]]),0)</f>
        <v>0</v>
      </c>
      <c r="I2521" s="48">
        <f>IF(Ações!$S2521&lt;0,"",Ações!$O2521*(1+Ações!$S2521))</f>
        <v>0</v>
      </c>
      <c r="J2521" s="49">
        <f>IFERROR(IF(Ações!$B2521="","",(VLOOKUP(Table_1[[#This Row],[AÇÕES]],'Dados Status Invest STOCKS'!A2507:AD3122,4)/Table_1[[#This Row],[LPA]]))/100,0)</f>
        <v>9.2901023890784973E-2</v>
      </c>
      <c r="K2521" s="64">
        <f>IFERROR(IF(Ações!$B2521="","",VLOOKUP(Table_1[[#This Row],[AÇÕES]],'Dados Status Invest STOCKS'!A2507:AD3122,2)),0)</f>
        <v>79.73</v>
      </c>
      <c r="L2521" s="65">
        <f>IFERROR(IF(Ações!$B2521="","",VLOOKUP(Table_1[[#This Row],[AÇÕES]],'Dados Status Invest STOCKS'!A2507:AD3122,3)/100),0)</f>
        <v>0</v>
      </c>
      <c r="M2521" s="66">
        <f>IFERROR(IF(Ações!$B2521="","",VLOOKUP(Table_1[[#This Row],[AÇÕES]],'Dados Status Invest STOCKS'!A2507:AD3122,28)),0)</f>
        <v>2.93</v>
      </c>
      <c r="N2521" s="66">
        <f>IFERROR(IF(Ações!$B2521="","",VLOOKUP(Table_1[[#This Row],[AÇÕES]],'Dados Status Invest STOCKS'!A2507:AD3122,27)),0)</f>
        <v>39.81</v>
      </c>
      <c r="O2521" s="66">
        <f>IFERROR(IF(Ações!$L2521="","",Ações!$K2521*Ações!$L2521),0)</f>
        <v>0</v>
      </c>
      <c r="P2521" s="67">
        <f t="shared" si="39"/>
        <v>0.06</v>
      </c>
      <c r="Q2521" s="67">
        <f>IFERROR(Ações!$O2521/Ações!$M2521,0)</f>
        <v>0</v>
      </c>
      <c r="R2521" s="67">
        <f>IFERROR(IF(Ações!$B2521="","",VLOOKUP(Table_1[[#This Row],[AÇÕES]],'Dados Status Invest STOCKS'!A2507:AD3122,18)/100),0)</f>
        <v>7.3599999999999999E-2</v>
      </c>
      <c r="S2521" s="65">
        <f>IFERROR(IF(Ações!$B2521="","",VLOOKUP(Table_1[[#This Row],[AÇÕES]],'Dados Status Invest STOCKS'!A2507:AD3122,25)/100),0)</f>
        <v>0</v>
      </c>
      <c r="T2521" s="67">
        <f>(1-Ações!$Q2521)*Ações!$R2521</f>
        <v>7.3599999999999999E-2</v>
      </c>
      <c r="U2521" s="68">
        <f>IF(Ações!$S2521=0,Ações!$T2521,IF(Ações!$T2521=0,Ações!$S2521,AVERAGE(Ações!$S2521,Ações!$T2521)))</f>
        <v>7.3599999999999999E-2</v>
      </c>
    </row>
    <row r="2522" spans="2:21" ht="15" customHeight="1" x14ac:dyDescent="0.2">
      <c r="B2522" s="63" t="str">
        <f>IFERROR('Dados Status Invest STOCKS'!A2509,"-")</f>
        <v>ITI</v>
      </c>
      <c r="C2522" s="45">
        <f>IFERROR((Ações!$D2522-Ações!$K2522)/Ações!$D2522,0)</f>
        <v>0</v>
      </c>
      <c r="D2522" s="46">
        <f>(Ações!$O2522)/0.06</f>
        <v>0</v>
      </c>
      <c r="E2522" s="47">
        <f>IFERROR((Ações!$F2522-Ações!$K2522)/Ações!$F2522,0)</f>
        <v>0</v>
      </c>
      <c r="F2522" s="46" t="str">
        <f>IF(OR(Ações!$N2522&lt;0,Ações!$M2522&lt;0),"",(22.5*Ações!$M2522*Ações!$N2522)^0.5)</f>
        <v/>
      </c>
      <c r="G2522" s="47">
        <f>IFERROR((Ações!$H2522-Ações!$K2522)/Ações!$H2522,0)</f>
        <v>0</v>
      </c>
      <c r="H2522" s="48">
        <f>IFERROR(Ações!$I2522/(Ações!$P2522-Table_1[[#This Row],[CAGR LUCRO 5A]]),0)</f>
        <v>0</v>
      </c>
      <c r="I2522" s="48">
        <f>IF(Ações!$S2522&lt;0,"",Ações!$O2522*(1+Ações!$S2522))</f>
        <v>0</v>
      </c>
      <c r="J2522" s="49">
        <f>IFERROR(IF(Ações!$B2522="","",(VLOOKUP(Table_1[[#This Row],[AÇÕES]],'Dados Status Invest STOCKS'!A2508:AD3123,4)/Table_1[[#This Row],[LPA]]))/100,0)</f>
        <v>15.187999999999999</v>
      </c>
      <c r="K2522" s="64">
        <f>IFERROR(IF(Ações!$B2522="","",VLOOKUP(Table_1[[#This Row],[AÇÕES]],'Dados Status Invest STOCKS'!A2508:AD3123,2)),0)</f>
        <v>3.88</v>
      </c>
      <c r="L2522" s="65">
        <f>IFERROR(IF(Ações!$B2522="","",VLOOKUP(Table_1[[#This Row],[AÇÕES]],'Dados Status Invest STOCKS'!A2508:AD3123,3)/100),0)</f>
        <v>0</v>
      </c>
      <c r="M2522" s="66">
        <f>IFERROR(IF(Ações!$B2522="","",VLOOKUP(Table_1[[#This Row],[AÇÕES]],'Dados Status Invest STOCKS'!A2508:AD3123,28)),0)</f>
        <v>-0.05</v>
      </c>
      <c r="N2522" s="66">
        <f>IFERROR(IF(Ações!$B2522="","",VLOOKUP(Table_1[[#This Row],[AÇÕES]],'Dados Status Invest STOCKS'!A2508:AD3123,27)),0)</f>
        <v>1.9</v>
      </c>
      <c r="O2522" s="66">
        <f>IFERROR(IF(Ações!$L2522="","",Ações!$K2522*Ações!$L2522),0)</f>
        <v>0</v>
      </c>
      <c r="P2522" s="67">
        <f t="shared" si="39"/>
        <v>0.06</v>
      </c>
      <c r="Q2522" s="67">
        <f>IFERROR(Ações!$O2522/Ações!$M2522,0)</f>
        <v>0</v>
      </c>
      <c r="R2522" s="67">
        <f>IFERROR(IF(Ações!$B2522="","",VLOOKUP(Table_1[[#This Row],[AÇÕES]],'Dados Status Invest STOCKS'!A2508:AD3123,18)/100),0)</f>
        <v>-2.69E-2</v>
      </c>
      <c r="S2522" s="65">
        <f>IFERROR(IF(Ações!$B2522="","",VLOOKUP(Table_1[[#This Row],[AÇÕES]],'Dados Status Invest STOCKS'!A2508:AD3123,25)/100),0)</f>
        <v>0</v>
      </c>
      <c r="T2522" s="67">
        <f>(1-Ações!$Q2522)*Ações!$R2522</f>
        <v>-2.69E-2</v>
      </c>
      <c r="U2522" s="68">
        <f>IF(Ações!$S2522=0,Ações!$T2522,IF(Ações!$T2522=0,Ações!$S2522,AVERAGE(Ações!$S2522,Ações!$T2522)))</f>
        <v>-2.69E-2</v>
      </c>
    </row>
    <row r="2523" spans="2:21" ht="15" customHeight="1" x14ac:dyDescent="0.2">
      <c r="B2523" s="63" t="str">
        <f>IFERROR('Dados Status Invest STOCKS'!A2510,"-")</f>
        <v>ITIC</v>
      </c>
      <c r="C2523" s="45">
        <f>IFERROR((Ações!$D2523-Ações!$K2523)/Ações!$D2523,0)</f>
        <v>0.41577409931840315</v>
      </c>
      <c r="D2523" s="46">
        <f>(Ações!$O2523)/0.06</f>
        <v>330.31743333333333</v>
      </c>
      <c r="E2523" s="47">
        <f>IFERROR((Ações!$F2523-Ações!$K2523)/Ações!$F2523,0)</f>
        <v>0.83386179420400164</v>
      </c>
      <c r="F2523" s="46">
        <f>IF(OR(Ações!$N2523&lt;0,Ações!$M2523&lt;0),"",(22.5*Ações!$M2523*Ações!$N2523)^0.5)</f>
        <v>1161.5630437044731</v>
      </c>
      <c r="G2523" s="47">
        <f>IFERROR((Ações!$H2523-Ações!$K2523)/Ações!$H2523,0)</f>
        <v>6.2598831252533476</v>
      </c>
      <c r="H2523" s="48">
        <f>IFERROR(Ações!$I2523/(Ações!$P2523-Table_1[[#This Row],[CAGR LUCRO 5A]]),0)</f>
        <v>-36.689028140849601</v>
      </c>
      <c r="I2523" s="48">
        <f>IF(Ações!$S2523&lt;0,"",Ações!$O2523*(1+Ações!$S2523))</f>
        <v>45.688846743799999</v>
      </c>
      <c r="J2523" s="49">
        <f>IFERROR(IF(Ações!$B2523="","",(VLOOKUP(Table_1[[#This Row],[AÇÕES]],'Dados Status Invest STOCKS'!A2509:AD3124,4)/Table_1[[#This Row],[LPA]]))/100,0)</f>
        <v>9.0708824672800307E-6</v>
      </c>
      <c r="K2523" s="64">
        <f>IFERROR(IF(Ações!$B2523="","",VLOOKUP(Table_1[[#This Row],[AÇÕES]],'Dados Status Invest STOCKS'!A2509:AD3124,2)),0)</f>
        <v>192.98</v>
      </c>
      <c r="L2523" s="65">
        <f>IFERROR(IF(Ações!$B2523="","",VLOOKUP(Table_1[[#This Row],[AÇÕES]],'Dados Status Invest STOCKS'!A2509:AD3124,3)/100),0)</f>
        <v>0.1027</v>
      </c>
      <c r="M2523" s="66">
        <f>IFERROR(IF(Ações!$B2523="","",VLOOKUP(Table_1[[#This Row],[AÇÕES]],'Dados Status Invest STOCKS'!A2509:AD3124,28)),0)</f>
        <v>463.02</v>
      </c>
      <c r="N2523" s="66">
        <f>IFERROR(IF(Ações!$B2523="","",VLOOKUP(Table_1[[#This Row],[AÇÕES]],'Dados Status Invest STOCKS'!A2509:AD3124,27)),0)</f>
        <v>129.51</v>
      </c>
      <c r="O2523" s="66">
        <f>IFERROR(IF(Ações!$L2523="","",Ações!$K2523*Ações!$L2523),0)</f>
        <v>19.819046</v>
      </c>
      <c r="P2523" s="67">
        <f t="shared" si="39"/>
        <v>0.06</v>
      </c>
      <c r="Q2523" s="67">
        <f>IFERROR(Ações!$O2523/Ações!$M2523,0)</f>
        <v>4.2803865923718203E-2</v>
      </c>
      <c r="R2523" s="67">
        <f>IFERROR(IF(Ações!$B2523="","",VLOOKUP(Table_1[[#This Row],[AÇÕES]],'Dados Status Invest STOCKS'!A2509:AD3124,18)/100),0)</f>
        <v>3.5751999999999997</v>
      </c>
      <c r="S2523" s="65">
        <f>IFERROR(IF(Ações!$B2523="","",VLOOKUP(Table_1[[#This Row],[AÇÕES]],'Dados Status Invest STOCKS'!A2509:AD3124,25)/100),0)</f>
        <v>1.3052999999999999</v>
      </c>
      <c r="T2523" s="67">
        <f>(1-Ações!$Q2523)*Ações!$R2523</f>
        <v>3.4221676185495222</v>
      </c>
      <c r="U2523" s="68">
        <f>IF(Ações!$S2523=0,Ações!$T2523,IF(Ações!$T2523=0,Ações!$S2523,AVERAGE(Ações!$S2523,Ações!$T2523)))</f>
        <v>2.3637338092747608</v>
      </c>
    </row>
    <row r="2524" spans="2:21" ht="15" customHeight="1" x14ac:dyDescent="0.2">
      <c r="B2524" s="63" t="str">
        <f>IFERROR('Dados Status Invest STOCKS'!A2511,"-")</f>
        <v>ITOS</v>
      </c>
      <c r="C2524" s="45">
        <f>IFERROR((Ações!$D2524-Ações!$K2524)/Ações!$D2524,0)</f>
        <v>0</v>
      </c>
      <c r="D2524" s="46">
        <f>(Ações!$O2524)/0.06</f>
        <v>0</v>
      </c>
      <c r="E2524" s="47">
        <f>IFERROR((Ações!$F2524-Ações!$K2524)/Ações!$F2524,0)</f>
        <v>-2.6755635003781491</v>
      </c>
      <c r="F2524" s="46">
        <f>IF(OR(Ações!$N2524&lt;0,Ações!$M2524&lt;0),"",(22.5*Ações!$M2524*Ações!$N2524)^0.5)</f>
        <v>9.984863544385572</v>
      </c>
      <c r="G2524" s="47">
        <f>IFERROR((Ações!$H2524-Ações!$K2524)/Ações!$H2524,0)</f>
        <v>0</v>
      </c>
      <c r="H2524" s="48">
        <f>IFERROR(Ações!$I2524/(Ações!$P2524-Table_1[[#This Row],[CAGR LUCRO 5A]]),0)</f>
        <v>0</v>
      </c>
      <c r="I2524" s="48">
        <f>IF(Ações!$S2524&lt;0,"",Ações!$O2524*(1+Ações!$S2524))</f>
        <v>0</v>
      </c>
      <c r="J2524" s="49">
        <f>IFERROR(IF(Ações!$B2524="","",(VLOOKUP(Table_1[[#This Row],[AÇÕES]],'Dados Status Invest STOCKS'!A2510:AD3125,4)/Table_1[[#This Row],[LPA]]))/100,0)</f>
        <v>2.0904761904761902</v>
      </c>
      <c r="K2524" s="64">
        <f>IFERROR(IF(Ações!$B2524="","",VLOOKUP(Table_1[[#This Row],[AÇÕES]],'Dados Status Invest STOCKS'!A2510:AD3125,2)),0)</f>
        <v>36.700000000000003</v>
      </c>
      <c r="L2524" s="65">
        <f>IFERROR(IF(Ações!$B2524="","",VLOOKUP(Table_1[[#This Row],[AÇÕES]],'Dados Status Invest STOCKS'!A2510:AD3125,3)/100),0)</f>
        <v>0</v>
      </c>
      <c r="M2524" s="66">
        <f>IFERROR(IF(Ações!$B2524="","",VLOOKUP(Table_1[[#This Row],[AÇÕES]],'Dados Status Invest STOCKS'!A2510:AD3125,28)),0)</f>
        <v>0.42</v>
      </c>
      <c r="N2524" s="66">
        <f>IFERROR(IF(Ações!$B2524="","",VLOOKUP(Table_1[[#This Row],[AÇÕES]],'Dados Status Invest STOCKS'!A2510:AD3125,27)),0)</f>
        <v>10.55</v>
      </c>
      <c r="O2524" s="66">
        <f>IFERROR(IF(Ações!$L2524="","",Ações!$K2524*Ações!$L2524),0)</f>
        <v>0</v>
      </c>
      <c r="P2524" s="67">
        <f t="shared" si="39"/>
        <v>0.06</v>
      </c>
      <c r="Q2524" s="67">
        <f>IFERROR(Ações!$O2524/Ações!$M2524,0)</f>
        <v>0</v>
      </c>
      <c r="R2524" s="67">
        <f>IFERROR(IF(Ações!$B2524="","",VLOOKUP(Table_1[[#This Row],[AÇÕES]],'Dados Status Invest STOCKS'!A2510:AD3125,18)/100),0)</f>
        <v>3.9599999999999996E-2</v>
      </c>
      <c r="S2524" s="65">
        <f>IFERROR(IF(Ações!$B2524="","",VLOOKUP(Table_1[[#This Row],[AÇÕES]],'Dados Status Invest STOCKS'!A2510:AD3125,25)/100),0)</f>
        <v>0</v>
      </c>
      <c r="T2524" s="67">
        <f>(1-Ações!$Q2524)*Ações!$R2524</f>
        <v>3.9599999999999996E-2</v>
      </c>
      <c r="U2524" s="68">
        <f>IF(Ações!$S2524=0,Ações!$T2524,IF(Ações!$T2524=0,Ações!$S2524,AVERAGE(Ações!$S2524,Ações!$T2524)))</f>
        <v>3.9599999999999996E-2</v>
      </c>
    </row>
    <row r="2525" spans="2:21" ht="15" customHeight="1" x14ac:dyDescent="0.2">
      <c r="B2525" s="63" t="str">
        <f>IFERROR('Dados Status Invest STOCKS'!A2512,"-")</f>
        <v>ITRI</v>
      </c>
      <c r="C2525" s="45">
        <f>IFERROR((Ações!$D2525-Ações!$K2525)/Ações!$D2525,0)</f>
        <v>0</v>
      </c>
      <c r="D2525" s="46">
        <f>(Ações!$O2525)/0.06</f>
        <v>0</v>
      </c>
      <c r="E2525" s="47">
        <f>IFERROR((Ações!$F2525-Ações!$K2525)/Ações!$F2525,0)</f>
        <v>0</v>
      </c>
      <c r="F2525" s="46" t="str">
        <f>IF(OR(Ações!$N2525&lt;0,Ações!$M2525&lt;0),"",(22.5*Ações!$M2525*Ações!$N2525)^0.5)</f>
        <v/>
      </c>
      <c r="G2525" s="47">
        <f>IFERROR((Ações!$H2525-Ações!$K2525)/Ações!$H2525,0)</f>
        <v>0</v>
      </c>
      <c r="H2525" s="48">
        <f>IFERROR(Ações!$I2525/(Ações!$P2525-Table_1[[#This Row],[CAGR LUCRO 5A]]),0)</f>
        <v>0</v>
      </c>
      <c r="I2525" s="48">
        <f>IF(Ações!$S2525&lt;0,"",Ações!$O2525*(1+Ações!$S2525))</f>
        <v>0</v>
      </c>
      <c r="J2525" s="49">
        <f>IFERROR(IF(Ações!$B2525="","",(VLOOKUP(Table_1[[#This Row],[AÇÕES]],'Dados Status Invest STOCKS'!A2511:AD3126,4)/Table_1[[#This Row],[LPA]]))/100,0)</f>
        <v>1613.7049999999999</v>
      </c>
      <c r="K2525" s="64">
        <f>IFERROR(IF(Ações!$B2525="","",VLOOKUP(Table_1[[#This Row],[AÇÕES]],'Dados Status Invest STOCKS'!A2511:AD3126,2)),0)</f>
        <v>61.95</v>
      </c>
      <c r="L2525" s="65">
        <f>IFERROR(IF(Ações!$B2525="","",VLOOKUP(Table_1[[#This Row],[AÇÕES]],'Dados Status Invest STOCKS'!A2511:AD3126,3)/100),0)</f>
        <v>0</v>
      </c>
      <c r="M2525" s="66">
        <f>IFERROR(IF(Ações!$B2525="","",VLOOKUP(Table_1[[#This Row],[AÇÕES]],'Dados Status Invest STOCKS'!A2511:AD3126,28)),0)</f>
        <v>-0.02</v>
      </c>
      <c r="N2525" s="66">
        <f>IFERROR(IF(Ações!$B2525="","",VLOOKUP(Table_1[[#This Row],[AÇÕES]],'Dados Status Invest STOCKS'!A2511:AD3126,27)),0)</f>
        <v>25.92</v>
      </c>
      <c r="O2525" s="66">
        <f>IFERROR(IF(Ações!$L2525="","",Ações!$K2525*Ações!$L2525),0)</f>
        <v>0</v>
      </c>
      <c r="P2525" s="67">
        <f t="shared" si="39"/>
        <v>0.06</v>
      </c>
      <c r="Q2525" s="67">
        <f>IFERROR(Ações!$O2525/Ações!$M2525,0)</f>
        <v>0</v>
      </c>
      <c r="R2525" s="67">
        <f>IFERROR(IF(Ações!$B2525="","",VLOOKUP(Table_1[[#This Row],[AÇÕES]],'Dados Status Invest STOCKS'!A2511:AD3126,18)/100),0)</f>
        <v>-7.000000000000001E-4</v>
      </c>
      <c r="S2525" s="65">
        <f>IFERROR(IF(Ações!$B2525="","",VLOOKUP(Table_1[[#This Row],[AÇÕES]],'Dados Status Invest STOCKS'!A2511:AD3126,25)/100),0)</f>
        <v>0</v>
      </c>
      <c r="T2525" s="67">
        <f>(1-Ações!$Q2525)*Ações!$R2525</f>
        <v>-7.000000000000001E-4</v>
      </c>
      <c r="U2525" s="68">
        <f>IF(Ações!$S2525=0,Ações!$T2525,IF(Ações!$T2525=0,Ações!$S2525,AVERAGE(Ações!$S2525,Ações!$T2525)))</f>
        <v>-7.000000000000001E-4</v>
      </c>
    </row>
    <row r="2526" spans="2:21" ht="15" customHeight="1" x14ac:dyDescent="0.2">
      <c r="B2526" s="63" t="str">
        <f>IFERROR('Dados Status Invest STOCKS'!A2513,"-")</f>
        <v>ITRM</v>
      </c>
      <c r="C2526" s="45">
        <f>IFERROR((Ações!$D2526-Ações!$K2526)/Ações!$D2526,0)</f>
        <v>0</v>
      </c>
      <c r="D2526" s="46">
        <f>(Ações!$O2526)/0.06</f>
        <v>0</v>
      </c>
      <c r="E2526" s="47">
        <f>IFERROR((Ações!$F2526-Ações!$K2526)/Ações!$F2526,0)</f>
        <v>0</v>
      </c>
      <c r="F2526" s="46" t="str">
        <f>IF(OR(Ações!$N2526&lt;0,Ações!$M2526&lt;0),"",(22.5*Ações!$M2526*Ações!$N2526)^0.5)</f>
        <v/>
      </c>
      <c r="G2526" s="47">
        <f>IFERROR((Ações!$H2526-Ações!$K2526)/Ações!$H2526,0)</f>
        <v>0</v>
      </c>
      <c r="H2526" s="48">
        <f>IFERROR(Ações!$I2526/(Ações!$P2526-Table_1[[#This Row],[CAGR LUCRO 5A]]),0)</f>
        <v>0</v>
      </c>
      <c r="I2526" s="48">
        <f>IF(Ações!$S2526&lt;0,"",Ações!$O2526*(1+Ações!$S2526))</f>
        <v>0</v>
      </c>
      <c r="J2526" s="49">
        <f>IFERROR(IF(Ações!$B2526="","",(VLOOKUP(Table_1[[#This Row],[AÇÕES]],'Dados Status Invest STOCKS'!A2512:AD3127,4)/Table_1[[#This Row],[LPA]]))/100,0)</f>
        <v>1.1296296296296296E-2</v>
      </c>
      <c r="K2526" s="64">
        <f>IFERROR(IF(Ações!$B2526="","",VLOOKUP(Table_1[[#This Row],[AÇÕES]],'Dados Status Invest STOCKS'!A2512:AD3127,2)),0)</f>
        <v>0.33</v>
      </c>
      <c r="L2526" s="65">
        <f>IFERROR(IF(Ações!$B2526="","",VLOOKUP(Table_1[[#This Row],[AÇÕES]],'Dados Status Invest STOCKS'!A2512:AD3127,3)/100),0)</f>
        <v>0</v>
      </c>
      <c r="M2526" s="66">
        <f>IFERROR(IF(Ações!$B2526="","",VLOOKUP(Table_1[[#This Row],[AÇÕES]],'Dados Status Invest STOCKS'!A2512:AD3127,28)),0)</f>
        <v>-0.54</v>
      </c>
      <c r="N2526" s="66">
        <f>IFERROR(IF(Ações!$B2526="","",VLOOKUP(Table_1[[#This Row],[AÇÕES]],'Dados Status Invest STOCKS'!A2512:AD3127,27)),0)</f>
        <v>0.28999999999999998</v>
      </c>
      <c r="O2526" s="66">
        <f>IFERROR(IF(Ações!$L2526="","",Ações!$K2526*Ações!$L2526),0)</f>
        <v>0</v>
      </c>
      <c r="P2526" s="67">
        <f t="shared" si="39"/>
        <v>0.06</v>
      </c>
      <c r="Q2526" s="67">
        <f>IFERROR(Ações!$O2526/Ações!$M2526,0)</f>
        <v>0</v>
      </c>
      <c r="R2526" s="67">
        <f>IFERROR(IF(Ações!$B2526="","",VLOOKUP(Table_1[[#This Row],[AÇÕES]],'Dados Status Invest STOCKS'!A2512:AD3127,18)/100),0)</f>
        <v>-1.8793</v>
      </c>
      <c r="S2526" s="65">
        <f>IFERROR(IF(Ações!$B2526="","",VLOOKUP(Table_1[[#This Row],[AÇÕES]],'Dados Status Invest STOCKS'!A2512:AD3127,25)/100),0)</f>
        <v>0</v>
      </c>
      <c r="T2526" s="67">
        <f>(1-Ações!$Q2526)*Ações!$R2526</f>
        <v>-1.8793</v>
      </c>
      <c r="U2526" s="68">
        <f>IF(Ações!$S2526=0,Ações!$T2526,IF(Ações!$T2526=0,Ações!$S2526,AVERAGE(Ações!$S2526,Ações!$T2526)))</f>
        <v>-1.8793</v>
      </c>
    </row>
    <row r="2527" spans="2:21" ht="15" customHeight="1" x14ac:dyDescent="0.2">
      <c r="B2527" s="63" t="str">
        <f>IFERROR('Dados Status Invest STOCKS'!A2514,"-")</f>
        <v>ITRN</v>
      </c>
      <c r="C2527" s="45">
        <f>IFERROR((Ações!$D2527-Ações!$K2527)/Ações!$D2527,0)</f>
        <v>-0.38568129330254042</v>
      </c>
      <c r="D2527" s="46">
        <f>(Ações!$O2527)/0.06</f>
        <v>17.334433333333333</v>
      </c>
      <c r="E2527" s="47">
        <f>IFERROR((Ações!$F2527-Ações!$K2527)/Ações!$F2527,0)</f>
        <v>-0.54982095780749407</v>
      </c>
      <c r="F2527" s="46">
        <f>IF(OR(Ações!$N2527&lt;0,Ações!$M2527&lt;0),"",(22.5*Ações!$M2527*Ações!$N2527)^0.5)</f>
        <v>15.498564449651457</v>
      </c>
      <c r="G2527" s="47">
        <f>IFERROR((Ações!$H2527-Ações!$K2527)/Ações!$H2527,0)</f>
        <v>0</v>
      </c>
      <c r="H2527" s="48">
        <f>IFERROR(Ações!$I2527/(Ações!$P2527-Table_1[[#This Row],[CAGR LUCRO 5A]]),0)</f>
        <v>0</v>
      </c>
      <c r="I2527" s="48" t="str">
        <f>IF(Ações!$S2527&lt;0,"",Ações!$O2527*(1+Ações!$S2527))</f>
        <v/>
      </c>
      <c r="J2527" s="49">
        <f>IFERROR(IF(Ações!$B2527="","",(VLOOKUP(Table_1[[#This Row],[AÇÕES]],'Dados Status Invest STOCKS'!A2513:AD3128,4)/Table_1[[#This Row],[LPA]]))/100,0)</f>
        <v>9.166666666666666E-2</v>
      </c>
      <c r="K2527" s="64">
        <f>IFERROR(IF(Ações!$B2527="","",VLOOKUP(Table_1[[#This Row],[AÇÕES]],'Dados Status Invest STOCKS'!A2513:AD3128,2)),0)</f>
        <v>24.02</v>
      </c>
      <c r="L2527" s="65">
        <f>IFERROR(IF(Ações!$B2527="","",VLOOKUP(Table_1[[#This Row],[AÇÕES]],'Dados Status Invest STOCKS'!A2513:AD3128,3)/100),0)</f>
        <v>4.3299999999999998E-2</v>
      </c>
      <c r="M2527" s="66">
        <f>IFERROR(IF(Ações!$B2527="","",VLOOKUP(Table_1[[#This Row],[AÇÕES]],'Dados Status Invest STOCKS'!A2513:AD3128,28)),0)</f>
        <v>1.62</v>
      </c>
      <c r="N2527" s="66">
        <f>IFERROR(IF(Ações!$B2527="","",VLOOKUP(Table_1[[#This Row],[AÇÕES]],'Dados Status Invest STOCKS'!A2513:AD3128,27)),0)</f>
        <v>6.59</v>
      </c>
      <c r="O2527" s="66">
        <f>IFERROR(IF(Ações!$L2527="","",Ações!$K2527*Ações!$L2527),0)</f>
        <v>1.0400659999999999</v>
      </c>
      <c r="P2527" s="67">
        <f t="shared" si="39"/>
        <v>0.06</v>
      </c>
      <c r="Q2527" s="67">
        <f>IFERROR(Ações!$O2527/Ações!$M2527,0)</f>
        <v>0.64201604938271595</v>
      </c>
      <c r="R2527" s="67">
        <f>IFERROR(IF(Ações!$B2527="","",VLOOKUP(Table_1[[#This Row],[AÇÕES]],'Dados Status Invest STOCKS'!A2513:AD3128,18)/100),0)</f>
        <v>0.24539999999999998</v>
      </c>
      <c r="S2527" s="65">
        <f>IFERROR(IF(Ações!$B2527="","",VLOOKUP(Table_1[[#This Row],[AÇÕES]],'Dados Status Invest STOCKS'!A2513:AD3128,25)/100),0)</f>
        <v>-8.3800000000000013E-2</v>
      </c>
      <c r="T2527" s="67">
        <f>(1-Ações!$Q2527)*Ações!$R2527</f>
        <v>8.7849261481481505E-2</v>
      </c>
      <c r="U2527" s="68">
        <f>IF(Ações!$S2527=0,Ações!$T2527,IF(Ações!$T2527=0,Ações!$S2527,AVERAGE(Ações!$S2527,Ações!$T2527)))</f>
        <v>2.024630740740746E-3</v>
      </c>
    </row>
    <row r="2528" spans="2:21" ht="15" customHeight="1" x14ac:dyDescent="0.2">
      <c r="B2528" s="63" t="str">
        <f>IFERROR('Dados Status Invest STOCKS'!A2515,"-")</f>
        <v>ITT</v>
      </c>
      <c r="C2528" s="45">
        <f>IFERROR((Ações!$D2528-Ações!$K2528)/Ações!$D2528,0)</f>
        <v>-5.4516129032258061</v>
      </c>
      <c r="D2528" s="46">
        <f>(Ações!$O2528)/0.06</f>
        <v>14.725000000000001</v>
      </c>
      <c r="E2528" s="47">
        <f>IFERROR((Ações!$F2528-Ações!$K2528)/Ações!$F2528,0)</f>
        <v>-3.5946829173634076</v>
      </c>
      <c r="F2528" s="46">
        <f>IF(OR(Ações!$N2528&lt;0,Ações!$M2528&lt;0),"",(22.5*Ações!$M2528*Ações!$N2528)^0.5)</f>
        <v>20.676073128135332</v>
      </c>
      <c r="G2528" s="47">
        <f>IFERROR((Ações!$H2528-Ações!$K2528)/Ações!$H2528,0)</f>
        <v>0</v>
      </c>
      <c r="H2528" s="48">
        <f>IFERROR(Ações!$I2528/(Ações!$P2528-Table_1[[#This Row],[CAGR LUCRO 5A]]),0)</f>
        <v>0</v>
      </c>
      <c r="I2528" s="48" t="str">
        <f>IF(Ações!$S2528&lt;0,"",Ações!$O2528*(1+Ações!$S2528))</f>
        <v/>
      </c>
      <c r="J2528" s="49">
        <f>IFERROR(IF(Ações!$B2528="","",(VLOOKUP(Table_1[[#This Row],[AÇÕES]],'Dados Status Invest STOCKS'!A2514:AD3129,4)/Table_1[[#This Row],[LPA]]))/100,0)</f>
        <v>1.6486842105263155</v>
      </c>
      <c r="K2528" s="64">
        <f>IFERROR(IF(Ações!$B2528="","",VLOOKUP(Table_1[[#This Row],[AÇÕES]],'Dados Status Invest STOCKS'!A2514:AD3129,2)),0)</f>
        <v>95</v>
      </c>
      <c r="L2528" s="65">
        <f>IFERROR(IF(Ações!$B2528="","",VLOOKUP(Table_1[[#This Row],[AÇÕES]],'Dados Status Invest STOCKS'!A2514:AD3129,3)/100),0)</f>
        <v>9.300000000000001E-3</v>
      </c>
      <c r="M2528" s="66">
        <f>IFERROR(IF(Ações!$B2528="","",VLOOKUP(Table_1[[#This Row],[AÇÕES]],'Dados Status Invest STOCKS'!A2514:AD3129,28)),0)</f>
        <v>0.76</v>
      </c>
      <c r="N2528" s="66">
        <f>IFERROR(IF(Ações!$B2528="","",VLOOKUP(Table_1[[#This Row],[AÇÕES]],'Dados Status Invest STOCKS'!A2514:AD3129,27)),0)</f>
        <v>25</v>
      </c>
      <c r="O2528" s="66">
        <f>IFERROR(IF(Ações!$L2528="","",Ações!$K2528*Ações!$L2528),0)</f>
        <v>0.88350000000000006</v>
      </c>
      <c r="P2528" s="67">
        <f t="shared" si="39"/>
        <v>0.06</v>
      </c>
      <c r="Q2528" s="67">
        <f>IFERROR(Ações!$O2528/Ações!$M2528,0)</f>
        <v>1.1625000000000001</v>
      </c>
      <c r="R2528" s="67">
        <f>IFERROR(IF(Ações!$B2528="","",VLOOKUP(Table_1[[#This Row],[AÇÕES]],'Dados Status Invest STOCKS'!A2514:AD3129,18)/100),0)</f>
        <v>3.0299999999999997E-2</v>
      </c>
      <c r="S2528" s="65">
        <f>IFERROR(IF(Ações!$B2528="","",VLOOKUP(Table_1[[#This Row],[AÇÕES]],'Dados Status Invest STOCKS'!A2514:AD3129,25)/100),0)</f>
        <v>-0.27089999999999997</v>
      </c>
      <c r="T2528" s="67">
        <f>(1-Ações!$Q2528)*Ações!$R2528</f>
        <v>-4.9237500000000019E-3</v>
      </c>
      <c r="U2528" s="68">
        <f>IF(Ações!$S2528=0,Ações!$T2528,IF(Ações!$T2528=0,Ações!$S2528,AVERAGE(Ações!$S2528,Ações!$T2528)))</f>
        <v>-0.13791187499999999</v>
      </c>
    </row>
    <row r="2529" spans="2:21" ht="15" customHeight="1" x14ac:dyDescent="0.2">
      <c r="B2529" s="63" t="str">
        <f>IFERROR('Dados Status Invest STOCKS'!A2516,"-")</f>
        <v>ITUB</v>
      </c>
      <c r="C2529" s="45">
        <f>IFERROR((Ações!$D2529-Ações!$K2529)/Ações!$D2529,0)</f>
        <v>-0.74418604651162801</v>
      </c>
      <c r="D2529" s="46">
        <f>(Ações!$O2529)/0.06</f>
        <v>2.4079999999999999</v>
      </c>
      <c r="E2529" s="47">
        <f>IFERROR((Ações!$F2529-Ações!$K2529)/Ações!$F2529,0)</f>
        <v>0.29544976433891529</v>
      </c>
      <c r="F2529" s="46">
        <f>IF(OR(Ações!$N2529&lt;0,Ações!$M2529&lt;0),"",(22.5*Ações!$M2529*Ações!$N2529)^0.5)</f>
        <v>5.96124986894527</v>
      </c>
      <c r="G2529" s="47">
        <f>IFERROR((Ações!$H2529-Ações!$K2529)/Ações!$H2529,0)</f>
        <v>0</v>
      </c>
      <c r="H2529" s="48">
        <f>IFERROR(Ações!$I2529/(Ações!$P2529-Table_1[[#This Row],[CAGR LUCRO 5A]]),0)</f>
        <v>0</v>
      </c>
      <c r="I2529" s="48" t="str">
        <f>IF(Ações!$S2529&lt;0,"",Ações!$O2529*(1+Ações!$S2529))</f>
        <v/>
      </c>
      <c r="J2529" s="49">
        <f>IFERROR(IF(Ações!$B2529="","",(VLOOKUP(Table_1[[#This Row],[AÇÕES]],'Dados Status Invest STOCKS'!A2515:AD3130,4)/Table_1[[#This Row],[LPA]]))/100,0)</f>
        <v>0.14924528301886791</v>
      </c>
      <c r="K2529" s="64">
        <f>IFERROR(IF(Ações!$B2529="","",VLOOKUP(Table_1[[#This Row],[AÇÕES]],'Dados Status Invest STOCKS'!A2515:AD3130,2)),0)</f>
        <v>4.2</v>
      </c>
      <c r="L2529" s="65">
        <f>IFERROR(IF(Ações!$B2529="","",VLOOKUP(Table_1[[#This Row],[AÇÕES]],'Dados Status Invest STOCKS'!A2515:AD3130,3)/100),0)</f>
        <v>3.44E-2</v>
      </c>
      <c r="M2529" s="66">
        <f>IFERROR(IF(Ações!$B2529="","",VLOOKUP(Table_1[[#This Row],[AÇÕES]],'Dados Status Invest STOCKS'!A2515:AD3130,28)),0)</f>
        <v>0.53</v>
      </c>
      <c r="N2529" s="66">
        <f>IFERROR(IF(Ações!$B2529="","",VLOOKUP(Table_1[[#This Row],[AÇÕES]],'Dados Status Invest STOCKS'!A2515:AD3130,27)),0)</f>
        <v>2.98</v>
      </c>
      <c r="O2529" s="66">
        <f>IFERROR(IF(Ações!$L2529="","",Ações!$K2529*Ações!$L2529),0)</f>
        <v>0.14448</v>
      </c>
      <c r="P2529" s="67">
        <f t="shared" si="39"/>
        <v>0.06</v>
      </c>
      <c r="Q2529" s="67">
        <f>IFERROR(Ações!$O2529/Ações!$M2529,0)</f>
        <v>0.27260377358490562</v>
      </c>
      <c r="R2529" s="67">
        <f>IFERROR(IF(Ações!$B2529="","",VLOOKUP(Table_1[[#This Row],[AÇÕES]],'Dados Status Invest STOCKS'!A2515:AD3130,18)/100),0)</f>
        <v>0.17800000000000002</v>
      </c>
      <c r="S2529" s="65">
        <f>IFERROR(IF(Ações!$B2529="","",VLOOKUP(Table_1[[#This Row],[AÇÕES]],'Dados Status Invest STOCKS'!A2515:AD3130,25)/100),0)</f>
        <v>-0.18079999999999999</v>
      </c>
      <c r="T2529" s="67">
        <f>(1-Ações!$Q2529)*Ações!$R2529</f>
        <v>0.1294765283018868</v>
      </c>
      <c r="U2529" s="68">
        <f>IF(Ações!$S2529=0,Ações!$T2529,IF(Ações!$T2529=0,Ações!$S2529,AVERAGE(Ações!$S2529,Ações!$T2529)))</f>
        <v>-2.5661735849056594E-2</v>
      </c>
    </row>
    <row r="2530" spans="2:21" ht="15" customHeight="1" x14ac:dyDescent="0.2">
      <c r="B2530" s="63" t="str">
        <f>IFERROR('Dados Status Invest STOCKS'!A2517,"-")</f>
        <v>ITW</v>
      </c>
      <c r="C2530" s="45">
        <f>IFERROR((Ações!$D2530-Ações!$K2530)/Ações!$D2530,0)</f>
        <v>-2.0303030303030307</v>
      </c>
      <c r="D2530" s="46">
        <f>(Ações!$O2530)/0.06</f>
        <v>78.510299999999987</v>
      </c>
      <c r="E2530" s="47">
        <f>IFERROR((Ações!$F2530-Ações!$K2530)/Ações!$F2530,0)</f>
        <v>-4.099927092328266</v>
      </c>
      <c r="F2530" s="46">
        <f>IF(OR(Ações!$N2530&lt;0,Ações!$M2530&lt;0),"",(22.5*Ações!$M2530*Ações!$N2530)^0.5)</f>
        <v>46.649686494123408</v>
      </c>
      <c r="G2530" s="47">
        <f>IFERROR((Ações!$H2530-Ações!$K2530)/Ações!$H2530,0)</f>
        <v>-0.91891496239322334</v>
      </c>
      <c r="H2530" s="48">
        <f>IFERROR(Ações!$I2530/(Ações!$P2530-Table_1[[#This Row],[CAGR LUCRO 5A]]),0)</f>
        <v>123.98152323711339</v>
      </c>
      <c r="I2530" s="48">
        <f>IF(Ações!$S2530&lt;0,"",Ações!$O2530*(1+Ações!$S2530))</f>
        <v>4.8104831016</v>
      </c>
      <c r="J2530" s="49">
        <f>IFERROR(IF(Ações!$B2530="","",(VLOOKUP(Table_1[[#This Row],[AÇÕES]],'Dados Status Invest STOCKS'!A2516:AD3131,4)/Table_1[[#This Row],[LPA]]))/100,0)</f>
        <v>3.1507479861910243E-2</v>
      </c>
      <c r="K2530" s="64">
        <f>IFERROR(IF(Ações!$B2530="","",VLOOKUP(Table_1[[#This Row],[AÇÕES]],'Dados Status Invest STOCKS'!A2516:AD3131,2)),0)</f>
        <v>237.91</v>
      </c>
      <c r="L2530" s="65">
        <f>IFERROR(IF(Ações!$B2530="","",VLOOKUP(Table_1[[#This Row],[AÇÕES]],'Dados Status Invest STOCKS'!A2516:AD3131,3)/100),0)</f>
        <v>1.9799999999999998E-2</v>
      </c>
      <c r="M2530" s="66">
        <f>IFERROR(IF(Ações!$B2530="","",VLOOKUP(Table_1[[#This Row],[AÇÕES]],'Dados Status Invest STOCKS'!A2516:AD3131,28)),0)</f>
        <v>8.69</v>
      </c>
      <c r="N2530" s="66">
        <f>IFERROR(IF(Ações!$B2530="","",VLOOKUP(Table_1[[#This Row],[AÇÕES]],'Dados Status Invest STOCKS'!A2516:AD3131,27)),0)</f>
        <v>11.13</v>
      </c>
      <c r="O2530" s="66">
        <f>IFERROR(IF(Ações!$L2530="","",Ações!$K2530*Ações!$L2530),0)</f>
        <v>4.7106179999999993</v>
      </c>
      <c r="P2530" s="67">
        <f t="shared" si="39"/>
        <v>0.06</v>
      </c>
      <c r="Q2530" s="67">
        <f>IFERROR(Ações!$O2530/Ações!$M2530,0)</f>
        <v>0.54207341772151896</v>
      </c>
      <c r="R2530" s="67">
        <f>IFERROR(IF(Ações!$B2530="","",VLOOKUP(Table_1[[#This Row],[AÇÕES]],'Dados Status Invest STOCKS'!A2516:AD3131,18)/100),0)</f>
        <v>0.78090000000000004</v>
      </c>
      <c r="S2530" s="65">
        <f>IFERROR(IF(Ações!$B2530="","",VLOOKUP(Table_1[[#This Row],[AÇÕES]],'Dados Status Invest STOCKS'!A2516:AD3131,25)/100),0)</f>
        <v>2.12E-2</v>
      </c>
      <c r="T2530" s="67">
        <f>(1-Ações!$Q2530)*Ações!$R2530</f>
        <v>0.35759486810126584</v>
      </c>
      <c r="U2530" s="68">
        <f>IF(Ações!$S2530=0,Ações!$T2530,IF(Ações!$T2530=0,Ações!$S2530,AVERAGE(Ações!$S2530,Ações!$T2530)))</f>
        <v>0.18939743405063292</v>
      </c>
    </row>
    <row r="2531" spans="2:21" ht="15" customHeight="1" x14ac:dyDescent="0.2">
      <c r="B2531" s="63" t="str">
        <f>IFERROR('Dados Status Invest STOCKS'!A2518,"-")</f>
        <v>IVA</v>
      </c>
      <c r="C2531" s="45">
        <f>IFERROR((Ações!$D2531-Ações!$K2531)/Ações!$D2531,0)</f>
        <v>0</v>
      </c>
      <c r="D2531" s="46">
        <f>(Ações!$O2531)/0.06</f>
        <v>0</v>
      </c>
      <c r="E2531" s="47">
        <f>IFERROR((Ações!$F2531-Ações!$K2531)/Ações!$F2531,0)</f>
        <v>0</v>
      </c>
      <c r="F2531" s="46" t="str">
        <f>IF(OR(Ações!$N2531&lt;0,Ações!$M2531&lt;0),"",(22.5*Ações!$M2531*Ações!$N2531)^0.5)</f>
        <v/>
      </c>
      <c r="G2531" s="47">
        <f>IFERROR((Ações!$H2531-Ações!$K2531)/Ações!$H2531,0)</f>
        <v>0</v>
      </c>
      <c r="H2531" s="48">
        <f>IFERROR(Ações!$I2531/(Ações!$P2531-Table_1[[#This Row],[CAGR LUCRO 5A]]),0)</f>
        <v>0</v>
      </c>
      <c r="I2531" s="48">
        <f>IF(Ações!$S2531&lt;0,"",Ações!$O2531*(1+Ações!$S2531))</f>
        <v>0</v>
      </c>
      <c r="J2531" s="49">
        <f>IFERROR(IF(Ações!$B2531="","",(VLOOKUP(Table_1[[#This Row],[AÇÕES]],'Dados Status Invest STOCKS'!A2517:AD3132,4)/Table_1[[#This Row],[LPA]]))/100,0)</f>
        <v>0.15367816091954023</v>
      </c>
      <c r="K2531" s="64">
        <f>IFERROR(IF(Ações!$B2531="","",VLOOKUP(Table_1[[#This Row],[AÇÕES]],'Dados Status Invest STOCKS'!A2517:AD3132,2)),0)</f>
        <v>11.6</v>
      </c>
      <c r="L2531" s="65">
        <f>IFERROR(IF(Ações!$B2531="","",VLOOKUP(Table_1[[#This Row],[AÇÕES]],'Dados Status Invest STOCKS'!A2517:AD3132,3)/100),0)</f>
        <v>0</v>
      </c>
      <c r="M2531" s="66">
        <f>IFERROR(IF(Ações!$B2531="","",VLOOKUP(Table_1[[#This Row],[AÇÕES]],'Dados Status Invest STOCKS'!A2517:AD3132,28)),0)</f>
        <v>-0.87</v>
      </c>
      <c r="N2531" s="66">
        <f>IFERROR(IF(Ações!$B2531="","",VLOOKUP(Table_1[[#This Row],[AÇÕES]],'Dados Status Invest STOCKS'!A2517:AD3132,27)),0)</f>
        <v>2.62</v>
      </c>
      <c r="O2531" s="66">
        <f>IFERROR(IF(Ações!$L2531="","",Ações!$K2531*Ações!$L2531),0)</f>
        <v>0</v>
      </c>
      <c r="P2531" s="67">
        <f t="shared" si="39"/>
        <v>0.06</v>
      </c>
      <c r="Q2531" s="67">
        <f>IFERROR(Ações!$O2531/Ações!$M2531,0)</f>
        <v>0</v>
      </c>
      <c r="R2531" s="67">
        <f>IFERROR(IF(Ações!$B2531="","",VLOOKUP(Table_1[[#This Row],[AÇÕES]],'Dados Status Invest STOCKS'!A2517:AD3132,18)/100),0)</f>
        <v>-0.33140000000000003</v>
      </c>
      <c r="S2531" s="65">
        <f>IFERROR(IF(Ações!$B2531="","",VLOOKUP(Table_1[[#This Row],[AÇÕES]],'Dados Status Invest STOCKS'!A2517:AD3132,25)/100),0)</f>
        <v>0</v>
      </c>
      <c r="T2531" s="67">
        <f>(1-Ações!$Q2531)*Ações!$R2531</f>
        <v>-0.33140000000000003</v>
      </c>
      <c r="U2531" s="68">
        <f>IF(Ações!$S2531=0,Ações!$T2531,IF(Ações!$T2531=0,Ações!$S2531,AVERAGE(Ações!$S2531,Ações!$T2531)))</f>
        <v>-0.33140000000000003</v>
      </c>
    </row>
    <row r="2532" spans="2:21" ht="15" customHeight="1" x14ac:dyDescent="0.2">
      <c r="B2532" s="63" t="str">
        <f>IFERROR('Dados Status Invest STOCKS'!A2519,"-")</f>
        <v>IVAC</v>
      </c>
      <c r="C2532" s="45">
        <f>IFERROR((Ações!$D2532-Ações!$K2532)/Ações!$D2532,0)</f>
        <v>0</v>
      </c>
      <c r="D2532" s="46">
        <f>(Ações!$O2532)/0.06</f>
        <v>0</v>
      </c>
      <c r="E2532" s="47">
        <f>IFERROR((Ações!$F2532-Ações!$K2532)/Ações!$F2532,0)</f>
        <v>0</v>
      </c>
      <c r="F2532" s="46" t="str">
        <f>IF(OR(Ações!$N2532&lt;0,Ações!$M2532&lt;0),"",(22.5*Ações!$M2532*Ações!$N2532)^0.5)</f>
        <v/>
      </c>
      <c r="G2532" s="47">
        <f>IFERROR((Ações!$H2532-Ações!$K2532)/Ações!$H2532,0)</f>
        <v>0</v>
      </c>
      <c r="H2532" s="48">
        <f>IFERROR(Ações!$I2532/(Ações!$P2532-Table_1[[#This Row],[CAGR LUCRO 5A]]),0)</f>
        <v>0</v>
      </c>
      <c r="I2532" s="48">
        <f>IF(Ações!$S2532&lt;0,"",Ações!$O2532*(1+Ações!$S2532))</f>
        <v>0</v>
      </c>
      <c r="J2532" s="49">
        <f>IFERROR(IF(Ações!$B2532="","",(VLOOKUP(Table_1[[#This Row],[AÇÕES]],'Dados Status Invest STOCKS'!A2518:AD3133,4)/Table_1[[#This Row],[LPA]]))/100,0)</f>
        <v>0.22770833333333332</v>
      </c>
      <c r="K2532" s="64">
        <f>IFERROR(IF(Ações!$B2532="","",VLOOKUP(Table_1[[#This Row],[AÇÕES]],'Dados Status Invest STOCKS'!A2518:AD3133,2)),0)</f>
        <v>5.28</v>
      </c>
      <c r="L2532" s="65">
        <f>IFERROR(IF(Ações!$B2532="","",VLOOKUP(Table_1[[#This Row],[AÇÕES]],'Dados Status Invest STOCKS'!A2518:AD3133,3)/100),0)</f>
        <v>0</v>
      </c>
      <c r="M2532" s="66">
        <f>IFERROR(IF(Ações!$B2532="","",VLOOKUP(Table_1[[#This Row],[AÇÕES]],'Dados Status Invest STOCKS'!A2518:AD3133,28)),0)</f>
        <v>-0.48</v>
      </c>
      <c r="N2532" s="66">
        <f>IFERROR(IF(Ações!$B2532="","",VLOOKUP(Table_1[[#This Row],[AÇÕES]],'Dados Status Invest STOCKS'!A2518:AD3133,27)),0)</f>
        <v>3.73</v>
      </c>
      <c r="O2532" s="66">
        <f>IFERROR(IF(Ações!$L2532="","",Ações!$K2532*Ações!$L2532),0)</f>
        <v>0</v>
      </c>
      <c r="P2532" s="67">
        <f t="shared" si="39"/>
        <v>0.06</v>
      </c>
      <c r="Q2532" s="67">
        <f>IFERROR(Ações!$O2532/Ações!$M2532,0)</f>
        <v>0</v>
      </c>
      <c r="R2532" s="67">
        <f>IFERROR(IF(Ações!$B2532="","",VLOOKUP(Table_1[[#This Row],[AÇÕES]],'Dados Status Invest STOCKS'!A2518:AD3133,18)/100),0)</f>
        <v>-0.12939999999999999</v>
      </c>
      <c r="S2532" s="65">
        <f>IFERROR(IF(Ações!$B2532="","",VLOOKUP(Table_1[[#This Row],[AÇÕES]],'Dados Status Invest STOCKS'!A2518:AD3133,25)/100),0)</f>
        <v>0</v>
      </c>
      <c r="T2532" s="67">
        <f>(1-Ações!$Q2532)*Ações!$R2532</f>
        <v>-0.12939999999999999</v>
      </c>
      <c r="U2532" s="68">
        <f>IF(Ações!$S2532=0,Ações!$T2532,IF(Ações!$T2532=0,Ações!$S2532,AVERAGE(Ações!$S2532,Ações!$T2532)))</f>
        <v>-0.12939999999999999</v>
      </c>
    </row>
    <row r="2533" spans="2:21" ht="15" customHeight="1" x14ac:dyDescent="0.2">
      <c r="B2533" s="63" t="str">
        <f>IFERROR('Dados Status Invest STOCKS'!A2520,"-")</f>
        <v>IVC</v>
      </c>
      <c r="C2533" s="45">
        <f>IFERROR((Ações!$D2533-Ações!$K2533)/Ações!$D2533,0)</f>
        <v>0</v>
      </c>
      <c r="D2533" s="46">
        <f>(Ações!$O2533)/0.06</f>
        <v>0</v>
      </c>
      <c r="E2533" s="47">
        <f>IFERROR((Ações!$F2533-Ações!$K2533)/Ações!$F2533,0)</f>
        <v>0</v>
      </c>
      <c r="F2533" s="46" t="str">
        <f>IF(OR(Ações!$N2533&lt;0,Ações!$M2533&lt;0),"",(22.5*Ações!$M2533*Ações!$N2533)^0.5)</f>
        <v/>
      </c>
      <c r="G2533" s="47">
        <f>IFERROR((Ações!$H2533-Ações!$K2533)/Ações!$H2533,0)</f>
        <v>0</v>
      </c>
      <c r="H2533" s="48">
        <f>IFERROR(Ações!$I2533/(Ações!$P2533-Table_1[[#This Row],[CAGR LUCRO 5A]]),0)</f>
        <v>0</v>
      </c>
      <c r="I2533" s="48">
        <f>IF(Ações!$S2533&lt;0,"",Ações!$O2533*(1+Ações!$S2533))</f>
        <v>0</v>
      </c>
      <c r="J2533" s="49">
        <f>IFERROR(IF(Ações!$B2533="","",(VLOOKUP(Table_1[[#This Row],[AÇÕES]],'Dados Status Invest STOCKS'!A2519:AD3134,4)/Table_1[[#This Row],[LPA]]))/100,0)</f>
        <v>1.18E-2</v>
      </c>
      <c r="K2533" s="64">
        <f>IFERROR(IF(Ações!$B2533="","",VLOOKUP(Table_1[[#This Row],[AÇÕES]],'Dados Status Invest STOCKS'!A2519:AD3134,2)),0)</f>
        <v>2.66</v>
      </c>
      <c r="L2533" s="65">
        <f>IFERROR(IF(Ações!$B2533="","",VLOOKUP(Table_1[[#This Row],[AÇÕES]],'Dados Status Invest STOCKS'!A2519:AD3134,3)/100),0)</f>
        <v>0</v>
      </c>
      <c r="M2533" s="66">
        <f>IFERROR(IF(Ações!$B2533="","",VLOOKUP(Table_1[[#This Row],[AÇÕES]],'Dados Status Invest STOCKS'!A2519:AD3134,28)),0)</f>
        <v>-1.5</v>
      </c>
      <c r="N2533" s="66">
        <f>IFERROR(IF(Ações!$B2533="","",VLOOKUP(Table_1[[#This Row],[AÇÕES]],'Dados Status Invest STOCKS'!A2519:AD3134,27)),0)</f>
        <v>6.85</v>
      </c>
      <c r="O2533" s="66">
        <f>IFERROR(IF(Ações!$L2533="","",Ações!$K2533*Ações!$L2533),0)</f>
        <v>0</v>
      </c>
      <c r="P2533" s="67">
        <f t="shared" si="39"/>
        <v>0.06</v>
      </c>
      <c r="Q2533" s="67">
        <f>IFERROR(Ações!$O2533/Ações!$M2533,0)</f>
        <v>0</v>
      </c>
      <c r="R2533" s="67">
        <f>IFERROR(IF(Ações!$B2533="","",VLOOKUP(Table_1[[#This Row],[AÇÕES]],'Dados Status Invest STOCKS'!A2519:AD3134,18)/100),0)</f>
        <v>-0.2195</v>
      </c>
      <c r="S2533" s="65">
        <f>IFERROR(IF(Ações!$B2533="","",VLOOKUP(Table_1[[#This Row],[AÇÕES]],'Dados Status Invest STOCKS'!A2519:AD3134,25)/100),0)</f>
        <v>0</v>
      </c>
      <c r="T2533" s="67">
        <f>(1-Ações!$Q2533)*Ações!$R2533</f>
        <v>-0.2195</v>
      </c>
      <c r="U2533" s="68">
        <f>IF(Ações!$S2533=0,Ações!$T2533,IF(Ações!$T2533=0,Ações!$S2533,AVERAGE(Ações!$S2533,Ações!$T2533)))</f>
        <v>-0.2195</v>
      </c>
    </row>
    <row r="2534" spans="2:21" ht="15" customHeight="1" x14ac:dyDescent="0.2">
      <c r="B2534" s="63" t="str">
        <f>IFERROR('Dados Status Invest STOCKS'!A2521,"-")</f>
        <v>IVZ</v>
      </c>
      <c r="C2534" s="45">
        <f>IFERROR((Ações!$D2534-Ações!$K2534)/Ações!$D2534,0)</f>
        <v>-0.94805194805194781</v>
      </c>
      <c r="D2534" s="46">
        <f>(Ações!$O2534)/0.06</f>
        <v>11.072600000000001</v>
      </c>
      <c r="E2534" s="47">
        <f>IFERROR((Ações!$F2534-Ações!$K2534)/Ações!$F2534,0)</f>
        <v>0.50201653869550478</v>
      </c>
      <c r="F2534" s="46">
        <f>IF(OR(Ações!$N2534&lt;0,Ações!$M2534&lt;0),"",(22.5*Ações!$M2534*Ações!$N2534)^0.5)</f>
        <v>43.314691502999302</v>
      </c>
      <c r="G2534" s="47">
        <f>IFERROR((Ações!$H2534-Ações!$K2534)/Ações!$H2534,0)</f>
        <v>0</v>
      </c>
      <c r="H2534" s="48">
        <f>IFERROR(Ações!$I2534/(Ações!$P2534-Table_1[[#This Row],[CAGR LUCRO 5A]]),0)</f>
        <v>0</v>
      </c>
      <c r="I2534" s="48" t="str">
        <f>IF(Ações!$S2534&lt;0,"",Ações!$O2534*(1+Ações!$S2534))</f>
        <v/>
      </c>
      <c r="J2534" s="49">
        <f>IFERROR(IF(Ações!$B2534="","",(VLOOKUP(Table_1[[#This Row],[AÇÕES]],'Dados Status Invest STOCKS'!A2520:AD3135,4)/Table_1[[#This Row],[LPA]]))/100,0)</f>
        <v>3.3137254901960782E-2</v>
      </c>
      <c r="K2534" s="64">
        <f>IFERROR(IF(Ações!$B2534="","",VLOOKUP(Table_1[[#This Row],[AÇÕES]],'Dados Status Invest STOCKS'!A2520:AD3135,2)),0)</f>
        <v>21.57</v>
      </c>
      <c r="L2534" s="65">
        <f>IFERROR(IF(Ações!$B2534="","",VLOOKUP(Table_1[[#This Row],[AÇÕES]],'Dados Status Invest STOCKS'!A2520:AD3135,3)/100),0)</f>
        <v>3.0800000000000001E-2</v>
      </c>
      <c r="M2534" s="66">
        <f>IFERROR(IF(Ações!$B2534="","",VLOOKUP(Table_1[[#This Row],[AÇÕES]],'Dados Status Invest STOCKS'!A2520:AD3135,28)),0)</f>
        <v>2.5499999999999998</v>
      </c>
      <c r="N2534" s="66">
        <f>IFERROR(IF(Ações!$B2534="","",VLOOKUP(Table_1[[#This Row],[AÇÕES]],'Dados Status Invest STOCKS'!A2520:AD3135,27)),0)</f>
        <v>32.700000000000003</v>
      </c>
      <c r="O2534" s="66">
        <f>IFERROR(IF(Ações!$L2534="","",Ações!$K2534*Ações!$L2534),0)</f>
        <v>0.66435600000000006</v>
      </c>
      <c r="P2534" s="67">
        <f t="shared" si="39"/>
        <v>0.06</v>
      </c>
      <c r="Q2534" s="67">
        <f>IFERROR(Ações!$O2534/Ações!$M2534,0)</f>
        <v>0.26053176470588241</v>
      </c>
      <c r="R2534" s="67">
        <f>IFERROR(IF(Ações!$B2534="","",VLOOKUP(Table_1[[#This Row],[AÇÕES]],'Dados Status Invest STOCKS'!A2520:AD3135,18)/100),0)</f>
        <v>7.8100000000000003E-2</v>
      </c>
      <c r="S2534" s="65">
        <f>IFERROR(IF(Ações!$B2534="","",VLOOKUP(Table_1[[#This Row],[AÇÕES]],'Dados Status Invest STOCKS'!A2520:AD3135,25)/100),0)</f>
        <v>-2.4300000000000002E-2</v>
      </c>
      <c r="T2534" s="67">
        <f>(1-Ações!$Q2534)*Ações!$R2534</f>
        <v>5.7752469176470582E-2</v>
      </c>
      <c r="U2534" s="68">
        <f>IF(Ações!$S2534=0,Ações!$T2534,IF(Ações!$T2534=0,Ações!$S2534,AVERAGE(Ações!$S2534,Ações!$T2534)))</f>
        <v>1.672623458823529E-2</v>
      </c>
    </row>
    <row r="2535" spans="2:21" ht="15" customHeight="1" x14ac:dyDescent="0.2">
      <c r="B2535" s="63" t="str">
        <f>IFERROR('Dados Status Invest STOCKS'!A2522,"-")</f>
        <v>IX</v>
      </c>
      <c r="C2535" s="45">
        <f>IFERROR((Ações!$D2535-Ações!$K2535)/Ações!$D2535,0)</f>
        <v>-2.8961038961038961</v>
      </c>
      <c r="D2535" s="46">
        <f>(Ações!$O2535)/0.06</f>
        <v>27.768766666666668</v>
      </c>
      <c r="E2535" s="47">
        <f>IFERROR((Ações!$F2535-Ações!$K2535)/Ações!$F2535,0)</f>
        <v>0.26405115289492476</v>
      </c>
      <c r="F2535" s="46">
        <f>IF(OR(Ações!$N2535&lt;0,Ações!$M2535&lt;0),"",(22.5*Ações!$M2535*Ações!$N2535)^0.5)</f>
        <v>147.00749980868324</v>
      </c>
      <c r="G2535" s="47">
        <f>IFERROR((Ações!$H2535-Ações!$K2535)/Ações!$H2535,0)</f>
        <v>0</v>
      </c>
      <c r="H2535" s="48">
        <f>IFERROR(Ações!$I2535/(Ações!$P2535-Table_1[[#This Row],[CAGR LUCRO 5A]]),0)</f>
        <v>0</v>
      </c>
      <c r="I2535" s="48" t="str">
        <f>IF(Ações!$S2535&lt;0,"",Ações!$O2535*(1+Ações!$S2535))</f>
        <v/>
      </c>
      <c r="J2535" s="49">
        <f>IFERROR(IF(Ações!$B2535="","",(VLOOKUP(Table_1[[#This Row],[AÇÕES]],'Dados Status Invest STOCKS'!A2521:AD3136,4)/Table_1[[#This Row],[LPA]]))/100,0)</f>
        <v>1.6493827160493829E-2</v>
      </c>
      <c r="K2535" s="64">
        <f>IFERROR(IF(Ações!$B2535="","",VLOOKUP(Table_1[[#This Row],[AÇÕES]],'Dados Status Invest STOCKS'!A2521:AD3136,2)),0)</f>
        <v>108.19</v>
      </c>
      <c r="L2535" s="65">
        <f>IFERROR(IF(Ações!$B2535="","",VLOOKUP(Table_1[[#This Row],[AÇÕES]],'Dados Status Invest STOCKS'!A2521:AD3136,3)/100),0)</f>
        <v>1.54E-2</v>
      </c>
      <c r="M2535" s="66">
        <f>IFERROR(IF(Ações!$B2535="","",VLOOKUP(Table_1[[#This Row],[AÇÕES]],'Dados Status Invest STOCKS'!A2521:AD3136,28)),0)</f>
        <v>8.1</v>
      </c>
      <c r="N2535" s="66">
        <f>IFERROR(IF(Ações!$B2535="","",VLOOKUP(Table_1[[#This Row],[AÇÕES]],'Dados Status Invest STOCKS'!A2521:AD3136,27)),0)</f>
        <v>118.58</v>
      </c>
      <c r="O2535" s="66">
        <f>IFERROR(IF(Ações!$L2535="","",Ações!$K2535*Ações!$L2535),0)</f>
        <v>1.666126</v>
      </c>
      <c r="P2535" s="67">
        <f t="shared" si="39"/>
        <v>0.06</v>
      </c>
      <c r="Q2535" s="67">
        <f>IFERROR(Ações!$O2535/Ações!$M2535,0)</f>
        <v>0.20569456790123458</v>
      </c>
      <c r="R2535" s="67">
        <f>IFERROR(IF(Ações!$B2535="","",VLOOKUP(Table_1[[#This Row],[AÇÕES]],'Dados Status Invest STOCKS'!A2521:AD3136,18)/100),0)</f>
        <v>6.83E-2</v>
      </c>
      <c r="S2535" s="65">
        <f>IFERROR(IF(Ações!$B2535="","",VLOOKUP(Table_1[[#This Row],[AÇÕES]],'Dados Status Invest STOCKS'!A2521:AD3136,25)/100),0)</f>
        <v>-4.2199999999999994E-2</v>
      </c>
      <c r="T2535" s="67">
        <f>(1-Ações!$Q2535)*Ações!$R2535</f>
        <v>5.4251061012345683E-2</v>
      </c>
      <c r="U2535" s="68">
        <f>IF(Ações!$S2535=0,Ações!$T2535,IF(Ações!$T2535=0,Ações!$S2535,AVERAGE(Ações!$S2535,Ações!$T2535)))</f>
        <v>6.0255305061728444E-3</v>
      </c>
    </row>
    <row r="2536" spans="2:21" ht="15" customHeight="1" x14ac:dyDescent="0.2">
      <c r="B2536" s="63" t="str">
        <f>IFERROR('Dados Status Invest STOCKS'!A2523,"-")</f>
        <v>IZEA</v>
      </c>
      <c r="C2536" s="45">
        <f>IFERROR((Ações!$D2536-Ações!$K2536)/Ações!$D2536,0)</f>
        <v>0</v>
      </c>
      <c r="D2536" s="46">
        <f>(Ações!$O2536)/0.06</f>
        <v>0</v>
      </c>
      <c r="E2536" s="47">
        <f>IFERROR((Ações!$F2536-Ações!$K2536)/Ações!$F2536,0)</f>
        <v>0</v>
      </c>
      <c r="F2536" s="46" t="str">
        <f>IF(OR(Ações!$N2536&lt;0,Ações!$M2536&lt;0),"",(22.5*Ações!$M2536*Ações!$N2536)^0.5)</f>
        <v/>
      </c>
      <c r="G2536" s="47">
        <f>IFERROR((Ações!$H2536-Ações!$K2536)/Ações!$H2536,0)</f>
        <v>0</v>
      </c>
      <c r="H2536" s="48">
        <f>IFERROR(Ações!$I2536/(Ações!$P2536-Table_1[[#This Row],[CAGR LUCRO 5A]]),0)</f>
        <v>0</v>
      </c>
      <c r="I2536" s="48">
        <f>IF(Ações!$S2536&lt;0,"",Ações!$O2536*(1+Ações!$S2536))</f>
        <v>0</v>
      </c>
      <c r="J2536" s="49">
        <f>IFERROR(IF(Ações!$B2536="","",(VLOOKUP(Table_1[[#This Row],[AÇÕES]],'Dados Status Invest STOCKS'!A2522:AD3137,4)/Table_1[[#This Row],[LPA]]))/100,0)</f>
        <v>1.9914285714285711</v>
      </c>
      <c r="K2536" s="64">
        <f>IFERROR(IF(Ações!$B2536="","",VLOOKUP(Table_1[[#This Row],[AÇÕES]],'Dados Status Invest STOCKS'!A2522:AD3137,2)),0)</f>
        <v>1.04</v>
      </c>
      <c r="L2536" s="65">
        <f>IFERROR(IF(Ações!$B2536="","",VLOOKUP(Table_1[[#This Row],[AÇÕES]],'Dados Status Invest STOCKS'!A2522:AD3137,3)/100),0)</f>
        <v>0</v>
      </c>
      <c r="M2536" s="66">
        <f>IFERROR(IF(Ações!$B2536="","",VLOOKUP(Table_1[[#This Row],[AÇÕES]],'Dados Status Invest STOCKS'!A2522:AD3137,28)),0)</f>
        <v>-7.0000000000000007E-2</v>
      </c>
      <c r="N2536" s="66">
        <f>IFERROR(IF(Ações!$B2536="","",VLOOKUP(Table_1[[#This Row],[AÇÕES]],'Dados Status Invest STOCKS'!A2522:AD3137,27)),0)</f>
        <v>1.19</v>
      </c>
      <c r="O2536" s="66">
        <f>IFERROR(IF(Ações!$L2536="","",Ações!$K2536*Ações!$L2536),0)</f>
        <v>0</v>
      </c>
      <c r="P2536" s="67">
        <f t="shared" si="39"/>
        <v>0.06</v>
      </c>
      <c r="Q2536" s="67">
        <f>IFERROR(Ações!$O2536/Ações!$M2536,0)</f>
        <v>0</v>
      </c>
      <c r="R2536" s="67">
        <f>IFERROR(IF(Ações!$B2536="","",VLOOKUP(Table_1[[#This Row],[AÇÕES]],'Dados Status Invest STOCKS'!A2522:AD3137,18)/100),0)</f>
        <v>-6.25E-2</v>
      </c>
      <c r="S2536" s="65">
        <f>IFERROR(IF(Ações!$B2536="","",VLOOKUP(Table_1[[#This Row],[AÇÕES]],'Dados Status Invest STOCKS'!A2522:AD3137,25)/100),0)</f>
        <v>0</v>
      </c>
      <c r="T2536" s="67">
        <f>(1-Ações!$Q2536)*Ações!$R2536</f>
        <v>-6.25E-2</v>
      </c>
      <c r="U2536" s="68">
        <f>IF(Ações!$S2536=0,Ações!$T2536,IF(Ações!$T2536=0,Ações!$S2536,AVERAGE(Ações!$S2536,Ações!$T2536)))</f>
        <v>-6.25E-2</v>
      </c>
    </row>
    <row r="2537" spans="2:21" ht="15" customHeight="1" x14ac:dyDescent="0.2">
      <c r="B2537" s="63" t="str">
        <f>IFERROR('Dados Status Invest STOCKS'!A2524,"-")</f>
        <v>J</v>
      </c>
      <c r="C2537" s="45">
        <f>IFERROR((Ações!$D2537-Ações!$K2537)/Ações!$D2537,0)</f>
        <v>-8.3749999999999982</v>
      </c>
      <c r="D2537" s="46">
        <f>(Ações!$O2537)/0.06</f>
        <v>14.093866666666669</v>
      </c>
      <c r="E2537" s="47">
        <f>IFERROR((Ações!$F2537-Ações!$K2537)/Ações!$F2537,0)</f>
        <v>-1.0107128733584605</v>
      </c>
      <c r="F2537" s="46">
        <f>IF(OR(Ações!$N2537&lt;0,Ações!$M2537&lt;0),"",(22.5*Ações!$M2537*Ações!$N2537)^0.5)</f>
        <v>65.713012410024234</v>
      </c>
      <c r="G2537" s="47">
        <f>IFERROR((Ações!$H2537-Ações!$K2537)/Ações!$H2537,0)</f>
        <v>6.9277999636957714</v>
      </c>
      <c r="H2537" s="48">
        <f>IFERROR(Ações!$I2537/(Ações!$P2537-Table_1[[#This Row],[CAGR LUCRO 5A]]),0)</f>
        <v>-22.28988845933014</v>
      </c>
      <c r="I2537" s="48">
        <f>IF(Ações!$S2537&lt;0,"",Ações!$O2537*(1+Ações!$S2537))</f>
        <v>0.93171733759999997</v>
      </c>
      <c r="J2537" s="49">
        <f>IFERROR(IF(Ações!$B2537="","",(VLOOKUP(Table_1[[#This Row],[AÇÕES]],'Dados Status Invest STOCKS'!A2523:AD3138,4)/Table_1[[#This Row],[LPA]]))/100,0)</f>
        <v>8.257500000000001E-2</v>
      </c>
      <c r="K2537" s="64">
        <f>IFERROR(IF(Ações!$B2537="","",VLOOKUP(Table_1[[#This Row],[AÇÕES]],'Dados Status Invest STOCKS'!A2523:AD3138,2)),0)</f>
        <v>132.13</v>
      </c>
      <c r="L2537" s="65">
        <f>IFERROR(IF(Ações!$B2537="","",VLOOKUP(Table_1[[#This Row],[AÇÕES]],'Dados Status Invest STOCKS'!A2523:AD3138,3)/100),0)</f>
        <v>6.4000000000000003E-3</v>
      </c>
      <c r="M2537" s="66">
        <f>IFERROR(IF(Ações!$B2537="","",VLOOKUP(Table_1[[#This Row],[AÇÕES]],'Dados Status Invest STOCKS'!A2523:AD3138,28)),0)</f>
        <v>4</v>
      </c>
      <c r="N2537" s="66">
        <f>IFERROR(IF(Ações!$B2537="","",VLOOKUP(Table_1[[#This Row],[AÇÕES]],'Dados Status Invest STOCKS'!A2523:AD3138,27)),0)</f>
        <v>47.98</v>
      </c>
      <c r="O2537" s="66">
        <f>IFERROR(IF(Ações!$L2537="","",Ações!$K2537*Ações!$L2537),0)</f>
        <v>0.84563200000000005</v>
      </c>
      <c r="P2537" s="67">
        <f t="shared" si="39"/>
        <v>0.06</v>
      </c>
      <c r="Q2537" s="67">
        <f>IFERROR(Ações!$O2537/Ações!$M2537,0)</f>
        <v>0.21140800000000001</v>
      </c>
      <c r="R2537" s="67">
        <f>IFERROR(IF(Ações!$B2537="","",VLOOKUP(Table_1[[#This Row],[AÇÕES]],'Dados Status Invest STOCKS'!A2523:AD3138,18)/100),0)</f>
        <v>8.3400000000000002E-2</v>
      </c>
      <c r="S2537" s="65">
        <f>IFERROR(IF(Ações!$B2537="","",VLOOKUP(Table_1[[#This Row],[AÇÕES]],'Dados Status Invest STOCKS'!A2523:AD3138,25)/100),0)</f>
        <v>0.1018</v>
      </c>
      <c r="T2537" s="67">
        <f>(1-Ações!$Q2537)*Ações!$R2537</f>
        <v>6.5768572799999994E-2</v>
      </c>
      <c r="U2537" s="68">
        <f>IF(Ações!$S2537=0,Ações!$T2537,IF(Ações!$T2537=0,Ações!$S2537,AVERAGE(Ações!$S2537,Ações!$T2537)))</f>
        <v>8.3784286399999991E-2</v>
      </c>
    </row>
    <row r="2538" spans="2:21" ht="15" customHeight="1" x14ac:dyDescent="0.2">
      <c r="B2538" s="63" t="str">
        <f>IFERROR('Dados Status Invest STOCKS'!A2525,"-")</f>
        <v>JACK</v>
      </c>
      <c r="C2538" s="45">
        <f>IFERROR((Ações!$D2538-Ações!$K2538)/Ações!$D2538,0)</f>
        <v>-2.0612244897959187</v>
      </c>
      <c r="D2538" s="46">
        <f>(Ações!$O2538)/0.06</f>
        <v>28.717266666666664</v>
      </c>
      <c r="E2538" s="47">
        <f>IFERROR((Ações!$F2538-Ações!$K2538)/Ações!$F2538,0)</f>
        <v>0</v>
      </c>
      <c r="F2538" s="46" t="str">
        <f>IF(OR(Ações!$N2538&lt;0,Ações!$M2538&lt;0),"",(22.5*Ações!$M2538*Ações!$N2538)^0.5)</f>
        <v/>
      </c>
      <c r="G2538" s="47">
        <f>IFERROR((Ações!$H2538-Ações!$K2538)/Ações!$H2538,0)</f>
        <v>0</v>
      </c>
      <c r="H2538" s="48">
        <f>IFERROR(Ações!$I2538/(Ações!$P2538-Table_1[[#This Row],[CAGR LUCRO 5A]]),0)</f>
        <v>0</v>
      </c>
      <c r="I2538" s="48" t="str">
        <f>IF(Ações!$S2538&lt;0,"",Ações!$O2538*(1+Ações!$S2538))</f>
        <v/>
      </c>
      <c r="J2538" s="49">
        <f>IFERROR(IF(Ações!$B2538="","",(VLOOKUP(Table_1[[#This Row],[AÇÕES]],'Dados Status Invest STOCKS'!A2524:AD3139,4)/Table_1[[#This Row],[LPA]]))/100,0)</f>
        <v>1.2610778443113773E-2</v>
      </c>
      <c r="K2538" s="64">
        <f>IFERROR(IF(Ações!$B2538="","",VLOOKUP(Table_1[[#This Row],[AÇÕES]],'Dados Status Invest STOCKS'!A2524:AD3139,2)),0)</f>
        <v>87.91</v>
      </c>
      <c r="L2538" s="65">
        <f>IFERROR(IF(Ações!$B2538="","",VLOOKUP(Table_1[[#This Row],[AÇÕES]],'Dados Status Invest STOCKS'!A2524:AD3139,3)/100),0)</f>
        <v>1.9599999999999999E-2</v>
      </c>
      <c r="M2538" s="66">
        <f>IFERROR(IF(Ações!$B2538="","",VLOOKUP(Table_1[[#This Row],[AÇÕES]],'Dados Status Invest STOCKS'!A2524:AD3139,28)),0)</f>
        <v>8.35</v>
      </c>
      <c r="N2538" s="66">
        <f>IFERROR(IF(Ações!$B2538="","",VLOOKUP(Table_1[[#This Row],[AÇÕES]],'Dados Status Invest STOCKS'!A2524:AD3139,27)),0)</f>
        <v>-37.15</v>
      </c>
      <c r="O2538" s="66">
        <f>IFERROR(IF(Ações!$L2538="","",Ações!$K2538*Ações!$L2538),0)</f>
        <v>1.7230359999999998</v>
      </c>
      <c r="P2538" s="67">
        <f t="shared" si="39"/>
        <v>0.06</v>
      </c>
      <c r="Q2538" s="67">
        <f>IFERROR(Ações!$O2538/Ações!$M2538,0)</f>
        <v>0.20635161676646704</v>
      </c>
      <c r="R2538" s="67">
        <f>IFERROR(IF(Ações!$B2538="","",VLOOKUP(Table_1[[#This Row],[AÇÕES]],'Dados Status Invest STOCKS'!A2524:AD3139,18)/100),0)</f>
        <v>-0.2248</v>
      </c>
      <c r="S2538" s="65">
        <f>IFERROR(IF(Ações!$B2538="","",VLOOKUP(Table_1[[#This Row],[AÇÕES]],'Dados Status Invest STOCKS'!A2524:AD3139,25)/100),0)</f>
        <v>-3.78E-2</v>
      </c>
      <c r="T2538" s="67">
        <f>(1-Ações!$Q2538)*Ações!$R2538</f>
        <v>-0.1784121565508982</v>
      </c>
      <c r="U2538" s="68">
        <f>IF(Ações!$S2538=0,Ações!$T2538,IF(Ações!$T2538=0,Ações!$S2538,AVERAGE(Ações!$S2538,Ações!$T2538)))</f>
        <v>-0.1081060782754491</v>
      </c>
    </row>
    <row r="2539" spans="2:21" ht="15" customHeight="1" x14ac:dyDescent="0.2">
      <c r="B2539" s="63" t="str">
        <f>IFERROR('Dados Status Invest STOCKS'!A2526,"-")</f>
        <v>JAGX</v>
      </c>
      <c r="C2539" s="45">
        <f>IFERROR((Ações!$D2539-Ações!$K2539)/Ações!$D2539,0)</f>
        <v>0</v>
      </c>
      <c r="D2539" s="46">
        <f>(Ações!$O2539)/0.06</f>
        <v>0</v>
      </c>
      <c r="E2539" s="47">
        <f>IFERROR((Ações!$F2539-Ações!$K2539)/Ações!$F2539,0)</f>
        <v>0</v>
      </c>
      <c r="F2539" s="46" t="str">
        <f>IF(OR(Ações!$N2539&lt;0,Ações!$M2539&lt;0),"",(22.5*Ações!$M2539*Ações!$N2539)^0.5)</f>
        <v/>
      </c>
      <c r="G2539" s="47">
        <f>IFERROR((Ações!$H2539-Ações!$K2539)/Ações!$H2539,0)</f>
        <v>0</v>
      </c>
      <c r="H2539" s="48">
        <f>IFERROR(Ações!$I2539/(Ações!$P2539-Table_1[[#This Row],[CAGR LUCRO 5A]]),0)</f>
        <v>0</v>
      </c>
      <c r="I2539" s="48">
        <f>IF(Ações!$S2539&lt;0,"",Ações!$O2539*(1+Ações!$S2539))</f>
        <v>0</v>
      </c>
      <c r="J2539" s="49">
        <f>IFERROR(IF(Ações!$B2539="","",(VLOOKUP(Table_1[[#This Row],[AÇÕES]],'Dados Status Invest STOCKS'!A2525:AD3140,4)/Table_1[[#This Row],[LPA]]))/100,0)</f>
        <v>7.4509803921568628E-3</v>
      </c>
      <c r="K2539" s="64">
        <f>IFERROR(IF(Ações!$B2539="","",VLOOKUP(Table_1[[#This Row],[AÇÕES]],'Dados Status Invest STOCKS'!A2525:AD3140,2)),0)</f>
        <v>0.78</v>
      </c>
      <c r="L2539" s="65">
        <f>IFERROR(IF(Ações!$B2539="","",VLOOKUP(Table_1[[#This Row],[AÇÕES]],'Dados Status Invest STOCKS'!A2525:AD3140,3)/100),0)</f>
        <v>0</v>
      </c>
      <c r="M2539" s="66">
        <f>IFERROR(IF(Ações!$B2539="","",VLOOKUP(Table_1[[#This Row],[AÇÕES]],'Dados Status Invest STOCKS'!A2525:AD3140,28)),0)</f>
        <v>-1.02</v>
      </c>
      <c r="N2539" s="66">
        <f>IFERROR(IF(Ações!$B2539="","",VLOOKUP(Table_1[[#This Row],[AÇÕES]],'Dados Status Invest STOCKS'!A2525:AD3140,27)),0)</f>
        <v>0.47</v>
      </c>
      <c r="O2539" s="66">
        <f>IFERROR(IF(Ações!$L2539="","",Ações!$K2539*Ações!$L2539),0)</f>
        <v>0</v>
      </c>
      <c r="P2539" s="67">
        <f t="shared" si="39"/>
        <v>0.06</v>
      </c>
      <c r="Q2539" s="67">
        <f>IFERROR(Ações!$O2539/Ações!$M2539,0)</f>
        <v>0</v>
      </c>
      <c r="R2539" s="67">
        <f>IFERROR(IF(Ações!$B2539="","",VLOOKUP(Table_1[[#This Row],[AÇÕES]],'Dados Status Invest STOCKS'!A2525:AD3140,18)/100),0)</f>
        <v>-2.1831</v>
      </c>
      <c r="S2539" s="65">
        <f>IFERROR(IF(Ações!$B2539="","",VLOOKUP(Table_1[[#This Row],[AÇÕES]],'Dados Status Invest STOCKS'!A2525:AD3140,25)/100),0)</f>
        <v>0</v>
      </c>
      <c r="T2539" s="67">
        <f>(1-Ações!$Q2539)*Ações!$R2539</f>
        <v>-2.1831</v>
      </c>
      <c r="U2539" s="68">
        <f>IF(Ações!$S2539=0,Ações!$T2539,IF(Ações!$T2539=0,Ações!$S2539,AVERAGE(Ações!$S2539,Ações!$T2539)))</f>
        <v>-2.1831</v>
      </c>
    </row>
    <row r="2540" spans="2:21" ht="15" customHeight="1" x14ac:dyDescent="0.2">
      <c r="B2540" s="63" t="str">
        <f>IFERROR('Dados Status Invest STOCKS'!A2527,"-")</f>
        <v>JAKK</v>
      </c>
      <c r="C2540" s="45">
        <f>IFERROR((Ações!$D2540-Ações!$K2540)/Ações!$D2540,0)</f>
        <v>0</v>
      </c>
      <c r="D2540" s="46">
        <f>(Ações!$O2540)/0.06</f>
        <v>0</v>
      </c>
      <c r="E2540" s="47">
        <f>IFERROR((Ações!$F2540-Ações!$K2540)/Ações!$F2540,0)</f>
        <v>0</v>
      </c>
      <c r="F2540" s="46" t="str">
        <f>IF(OR(Ações!$N2540&lt;0,Ações!$M2540&lt;0),"",(22.5*Ações!$M2540*Ações!$N2540)^0.5)</f>
        <v/>
      </c>
      <c r="G2540" s="47">
        <f>IFERROR((Ações!$H2540-Ações!$K2540)/Ações!$H2540,0)</f>
        <v>0</v>
      </c>
      <c r="H2540" s="48">
        <f>IFERROR(Ações!$I2540/(Ações!$P2540-Table_1[[#This Row],[CAGR LUCRO 5A]]),0)</f>
        <v>0</v>
      </c>
      <c r="I2540" s="48">
        <f>IF(Ações!$S2540&lt;0,"",Ações!$O2540*(1+Ações!$S2540))</f>
        <v>0</v>
      </c>
      <c r="J2540" s="49">
        <f>IFERROR(IF(Ações!$B2540="","",(VLOOKUP(Table_1[[#This Row],[AÇÕES]],'Dados Status Invest STOCKS'!A2526:AD3141,4)/Table_1[[#This Row],[LPA]]))/100,0)</f>
        <v>3.5490196078431374E-2</v>
      </c>
      <c r="K2540" s="64">
        <f>IFERROR(IF(Ações!$B2540="","",VLOOKUP(Table_1[[#This Row],[AÇÕES]],'Dados Status Invest STOCKS'!A2526:AD3141,2)),0)</f>
        <v>8.3000000000000007</v>
      </c>
      <c r="L2540" s="65">
        <f>IFERROR(IF(Ações!$B2540="","",VLOOKUP(Table_1[[#This Row],[AÇÕES]],'Dados Status Invest STOCKS'!A2526:AD3141,3)/100),0)</f>
        <v>0</v>
      </c>
      <c r="M2540" s="66">
        <f>IFERROR(IF(Ações!$B2540="","",VLOOKUP(Table_1[[#This Row],[AÇÕES]],'Dados Status Invest STOCKS'!A2526:AD3141,28)),0)</f>
        <v>-1.53</v>
      </c>
      <c r="N2540" s="66">
        <f>IFERROR(IF(Ações!$B2540="","",VLOOKUP(Table_1[[#This Row],[AÇÕES]],'Dados Status Invest STOCKS'!A2526:AD3141,27)),0)</f>
        <v>6.28</v>
      </c>
      <c r="O2540" s="66">
        <f>IFERROR(IF(Ações!$L2540="","",Ações!$K2540*Ações!$L2540),0)</f>
        <v>0</v>
      </c>
      <c r="P2540" s="67">
        <f t="shared" si="39"/>
        <v>0.06</v>
      </c>
      <c r="Q2540" s="67">
        <f>IFERROR(Ações!$O2540/Ações!$M2540,0)</f>
        <v>0</v>
      </c>
      <c r="R2540" s="67">
        <f>IFERROR(IF(Ações!$B2540="","",VLOOKUP(Table_1[[#This Row],[AÇÕES]],'Dados Status Invest STOCKS'!A2526:AD3141,18)/100),0)</f>
        <v>-0.24309999999999998</v>
      </c>
      <c r="S2540" s="65">
        <f>IFERROR(IF(Ações!$B2540="","",VLOOKUP(Table_1[[#This Row],[AÇÕES]],'Dados Status Invest STOCKS'!A2526:AD3141,25)/100),0)</f>
        <v>0</v>
      </c>
      <c r="T2540" s="67">
        <f>(1-Ações!$Q2540)*Ações!$R2540</f>
        <v>-0.24309999999999998</v>
      </c>
      <c r="U2540" s="68">
        <f>IF(Ações!$S2540=0,Ações!$T2540,IF(Ações!$T2540=0,Ações!$S2540,AVERAGE(Ações!$S2540,Ações!$T2540)))</f>
        <v>-0.24309999999999998</v>
      </c>
    </row>
    <row r="2541" spans="2:21" ht="15" customHeight="1" x14ac:dyDescent="0.2">
      <c r="B2541" s="63" t="str">
        <f>IFERROR('Dados Status Invest STOCKS'!A2528,"-")</f>
        <v>JAMF</v>
      </c>
      <c r="C2541" s="45">
        <f>IFERROR((Ações!$D2541-Ações!$K2541)/Ações!$D2541,0)</f>
        <v>0</v>
      </c>
      <c r="D2541" s="46">
        <f>(Ações!$O2541)/0.06</f>
        <v>0</v>
      </c>
      <c r="E2541" s="47">
        <f>IFERROR((Ações!$F2541-Ações!$K2541)/Ações!$F2541,0)</f>
        <v>0</v>
      </c>
      <c r="F2541" s="46" t="str">
        <f>IF(OR(Ações!$N2541&lt;0,Ações!$M2541&lt;0),"",(22.5*Ações!$M2541*Ações!$N2541)^0.5)</f>
        <v/>
      </c>
      <c r="G2541" s="47">
        <f>IFERROR((Ações!$H2541-Ações!$K2541)/Ações!$H2541,0)</f>
        <v>0</v>
      </c>
      <c r="H2541" s="48">
        <f>IFERROR(Ações!$I2541/(Ações!$P2541-Table_1[[#This Row],[CAGR LUCRO 5A]]),0)</f>
        <v>0</v>
      </c>
      <c r="I2541" s="48">
        <f>IF(Ações!$S2541&lt;0,"",Ações!$O2541*(1+Ações!$S2541))</f>
        <v>0</v>
      </c>
      <c r="J2541" s="49">
        <f>IFERROR(IF(Ações!$B2541="","",(VLOOKUP(Table_1[[#This Row],[AÇÕES]],'Dados Status Invest STOCKS'!A2527:AD3142,4)/Table_1[[#This Row],[LPA]]))/100,0)</f>
        <v>1.3969387755102043</v>
      </c>
      <c r="K2541" s="64">
        <f>IFERROR(IF(Ações!$B2541="","",VLOOKUP(Table_1[[#This Row],[AÇÕES]],'Dados Status Invest STOCKS'!A2527:AD3142,2)),0)</f>
        <v>33.630000000000003</v>
      </c>
      <c r="L2541" s="65">
        <f>IFERROR(IF(Ações!$B2541="","",VLOOKUP(Table_1[[#This Row],[AÇÕES]],'Dados Status Invest STOCKS'!A2527:AD3142,3)/100),0)</f>
        <v>0</v>
      </c>
      <c r="M2541" s="66">
        <f>IFERROR(IF(Ações!$B2541="","",VLOOKUP(Table_1[[#This Row],[AÇÕES]],'Dados Status Invest STOCKS'!A2527:AD3142,28)),0)</f>
        <v>-0.49</v>
      </c>
      <c r="N2541" s="66">
        <f>IFERROR(IF(Ações!$B2541="","",VLOOKUP(Table_1[[#This Row],[AÇÕES]],'Dados Status Invest STOCKS'!A2527:AD3142,27)),0)</f>
        <v>6.27</v>
      </c>
      <c r="O2541" s="66">
        <f>IFERROR(IF(Ações!$L2541="","",Ações!$K2541*Ações!$L2541),0)</f>
        <v>0</v>
      </c>
      <c r="P2541" s="67">
        <f t="shared" si="39"/>
        <v>0.06</v>
      </c>
      <c r="Q2541" s="67">
        <f>IFERROR(Ações!$O2541/Ações!$M2541,0)</f>
        <v>0</v>
      </c>
      <c r="R2541" s="67">
        <f>IFERROR(IF(Ações!$B2541="","",VLOOKUP(Table_1[[#This Row],[AÇÕES]],'Dados Status Invest STOCKS'!A2527:AD3142,18)/100),0)</f>
        <v>-7.8299999999999995E-2</v>
      </c>
      <c r="S2541" s="65">
        <f>IFERROR(IF(Ações!$B2541="","",VLOOKUP(Table_1[[#This Row],[AÇÕES]],'Dados Status Invest STOCKS'!A2527:AD3142,25)/100),0)</f>
        <v>0</v>
      </c>
      <c r="T2541" s="67">
        <f>(1-Ações!$Q2541)*Ações!$R2541</f>
        <v>-7.8299999999999995E-2</v>
      </c>
      <c r="U2541" s="68">
        <f>IF(Ações!$S2541=0,Ações!$T2541,IF(Ações!$T2541=0,Ações!$S2541,AVERAGE(Ações!$S2541,Ações!$T2541)))</f>
        <v>-7.8299999999999995E-2</v>
      </c>
    </row>
    <row r="2542" spans="2:21" ht="15" customHeight="1" x14ac:dyDescent="0.2">
      <c r="B2542" s="63" t="str">
        <f>IFERROR('Dados Status Invest STOCKS'!A2529,"-")</f>
        <v>JAN</v>
      </c>
      <c r="C2542" s="45">
        <f>IFERROR((Ações!$D2542-Ações!$K2542)/Ações!$D2542,0)</f>
        <v>0</v>
      </c>
      <c r="D2542" s="46">
        <f>(Ações!$O2542)/0.06</f>
        <v>0</v>
      </c>
      <c r="E2542" s="47">
        <f>IFERROR((Ações!$F2542-Ações!$K2542)/Ações!$F2542,0)</f>
        <v>0</v>
      </c>
      <c r="F2542" s="46" t="str">
        <f>IF(OR(Ações!$N2542&lt;0,Ações!$M2542&lt;0),"",(22.5*Ações!$M2542*Ações!$N2542)^0.5)</f>
        <v/>
      </c>
      <c r="G2542" s="47">
        <f>IFERROR((Ações!$H2542-Ações!$K2542)/Ações!$H2542,0)</f>
        <v>0</v>
      </c>
      <c r="H2542" s="48">
        <f>IFERROR(Ações!$I2542/(Ações!$P2542-Table_1[[#This Row],[CAGR LUCRO 5A]]),0)</f>
        <v>0</v>
      </c>
      <c r="I2542" s="48">
        <f>IF(Ações!$S2542&lt;0,"",Ações!$O2542*(1+Ações!$S2542))</f>
        <v>0</v>
      </c>
      <c r="J2542" s="49">
        <f>IFERROR(IF(Ações!$B2542="","",(VLOOKUP(Table_1[[#This Row],[AÇÕES]],'Dados Status Invest STOCKS'!A2528:AD3143,4)/Table_1[[#This Row],[LPA]]))/100,0)</f>
        <v>3.321917808219178E-3</v>
      </c>
      <c r="K2542" s="64">
        <f>IFERROR(IF(Ações!$B2542="","",VLOOKUP(Table_1[[#This Row],[AÇÕES]],'Dados Status Invest STOCKS'!A2528:AD3143,2)),0)</f>
        <v>2.84</v>
      </c>
      <c r="L2542" s="65">
        <f>IFERROR(IF(Ações!$B2542="","",VLOOKUP(Table_1[[#This Row],[AÇÕES]],'Dados Status Invest STOCKS'!A2528:AD3143,3)/100),0)</f>
        <v>0</v>
      </c>
      <c r="M2542" s="66">
        <f>IFERROR(IF(Ações!$B2542="","",VLOOKUP(Table_1[[#This Row],[AÇÕES]],'Dados Status Invest STOCKS'!A2528:AD3143,28)),0)</f>
        <v>-2.92</v>
      </c>
      <c r="N2542" s="66">
        <f>IFERROR(IF(Ações!$B2542="","",VLOOKUP(Table_1[[#This Row],[AÇÕES]],'Dados Status Invest STOCKS'!A2528:AD3143,27)),0)</f>
        <v>1.27</v>
      </c>
      <c r="O2542" s="66">
        <f>IFERROR(IF(Ações!$L2542="","",Ações!$K2542*Ações!$L2542),0)</f>
        <v>0</v>
      </c>
      <c r="P2542" s="67">
        <f t="shared" si="39"/>
        <v>0.06</v>
      </c>
      <c r="Q2542" s="67">
        <f>IFERROR(Ações!$O2542/Ações!$M2542,0)</f>
        <v>0</v>
      </c>
      <c r="R2542" s="67">
        <f>IFERROR(IF(Ações!$B2542="","",VLOOKUP(Table_1[[#This Row],[AÇÕES]],'Dados Status Invest STOCKS'!A2528:AD3143,18)/100),0)</f>
        <v>-2.2928999999999999</v>
      </c>
      <c r="S2542" s="65">
        <f>IFERROR(IF(Ações!$B2542="","",VLOOKUP(Table_1[[#This Row],[AÇÕES]],'Dados Status Invest STOCKS'!A2528:AD3143,25)/100),0)</f>
        <v>0</v>
      </c>
      <c r="T2542" s="67">
        <f>(1-Ações!$Q2542)*Ações!$R2542</f>
        <v>-2.2928999999999999</v>
      </c>
      <c r="U2542" s="68">
        <f>IF(Ações!$S2542=0,Ações!$T2542,IF(Ações!$T2542=0,Ações!$S2542,AVERAGE(Ações!$S2542,Ações!$T2542)))</f>
        <v>-2.2928999999999999</v>
      </c>
    </row>
    <row r="2543" spans="2:21" ht="15" customHeight="1" x14ac:dyDescent="0.2">
      <c r="B2543" s="63" t="str">
        <f>IFERROR('Dados Status Invest STOCKS'!A2530,"-")</f>
        <v>JAX</v>
      </c>
      <c r="C2543" s="45">
        <f>IFERROR((Ações!$D2543-Ações!$K2543)/Ações!$D2543,0)</f>
        <v>0</v>
      </c>
      <c r="D2543" s="46">
        <f>(Ações!$O2543)/0.06</f>
        <v>0</v>
      </c>
      <c r="E2543" s="47">
        <f>IFERROR((Ações!$F2543-Ações!$K2543)/Ações!$F2543,0)</f>
        <v>-0.47212727036321728</v>
      </c>
      <c r="F2543" s="46">
        <f>IF(OR(Ações!$N2543&lt;0,Ações!$M2543&lt;0),"",(22.5*Ações!$M2543*Ações!$N2543)^0.5)</f>
        <v>9.5100473184942675</v>
      </c>
      <c r="G2543" s="47">
        <f>IFERROR((Ações!$H2543-Ações!$K2543)/Ações!$H2543,0)</f>
        <v>0</v>
      </c>
      <c r="H2543" s="48">
        <f>IFERROR(Ações!$I2543/(Ações!$P2543-Table_1[[#This Row],[CAGR LUCRO 5A]]),0)</f>
        <v>0</v>
      </c>
      <c r="I2543" s="48">
        <f>IF(Ações!$S2543&lt;0,"",Ações!$O2543*(1+Ações!$S2543))</f>
        <v>0</v>
      </c>
      <c r="J2543" s="49">
        <f>IFERROR(IF(Ações!$B2543="","",(VLOOKUP(Table_1[[#This Row],[AÇÕES]],'Dados Status Invest STOCKS'!A2529:AD3144,4)/Table_1[[#This Row],[LPA]]))/100,0)</f>
        <v>0.52019230769230762</v>
      </c>
      <c r="K2543" s="64">
        <f>IFERROR(IF(Ações!$B2543="","",VLOOKUP(Table_1[[#This Row],[AÇÕES]],'Dados Status Invest STOCKS'!A2529:AD3144,2)),0)</f>
        <v>14</v>
      </c>
      <c r="L2543" s="65">
        <f>IFERROR(IF(Ações!$B2543="","",VLOOKUP(Table_1[[#This Row],[AÇÕES]],'Dados Status Invest STOCKS'!A2529:AD3144,3)/100),0)</f>
        <v>0</v>
      </c>
      <c r="M2543" s="66">
        <f>IFERROR(IF(Ações!$B2543="","",VLOOKUP(Table_1[[#This Row],[AÇÕES]],'Dados Status Invest STOCKS'!A2529:AD3144,28)),0)</f>
        <v>0.52</v>
      </c>
      <c r="N2543" s="66">
        <f>IFERROR(IF(Ações!$B2543="","",VLOOKUP(Table_1[[#This Row],[AÇÕES]],'Dados Status Invest STOCKS'!A2529:AD3144,27)),0)</f>
        <v>7.73</v>
      </c>
      <c r="O2543" s="66">
        <f>IFERROR(IF(Ações!$L2543="","",Ações!$K2543*Ações!$L2543),0)</f>
        <v>0</v>
      </c>
      <c r="P2543" s="67">
        <f t="shared" si="39"/>
        <v>0.06</v>
      </c>
      <c r="Q2543" s="67">
        <f>IFERROR(Ações!$O2543/Ações!$M2543,0)</f>
        <v>0</v>
      </c>
      <c r="R2543" s="67">
        <f>IFERROR(IF(Ações!$B2543="","",VLOOKUP(Table_1[[#This Row],[AÇÕES]],'Dados Status Invest STOCKS'!A2529:AD3144,18)/100),0)</f>
        <v>6.6900000000000001E-2</v>
      </c>
      <c r="S2543" s="65">
        <f>IFERROR(IF(Ações!$B2543="","",VLOOKUP(Table_1[[#This Row],[AÇÕES]],'Dados Status Invest STOCKS'!A2529:AD3144,25)/100),0)</f>
        <v>0</v>
      </c>
      <c r="T2543" s="67">
        <f>(1-Ações!$Q2543)*Ações!$R2543</f>
        <v>6.6900000000000001E-2</v>
      </c>
      <c r="U2543" s="68">
        <f>IF(Ações!$S2543=0,Ações!$T2543,IF(Ações!$T2543=0,Ações!$S2543,AVERAGE(Ações!$S2543,Ações!$T2543)))</f>
        <v>6.6900000000000001E-2</v>
      </c>
    </row>
    <row r="2544" spans="2:21" ht="15" customHeight="1" x14ac:dyDescent="0.2">
      <c r="B2544" s="63" t="str">
        <f>IFERROR('Dados Status Invest STOCKS'!A2531,"-")</f>
        <v>JAZZ</v>
      </c>
      <c r="C2544" s="45">
        <f>IFERROR((Ações!$D2544-Ações!$K2544)/Ações!$D2544,0)</f>
        <v>0</v>
      </c>
      <c r="D2544" s="46">
        <f>(Ações!$O2544)/0.06</f>
        <v>0</v>
      </c>
      <c r="E2544" s="47">
        <f>IFERROR((Ações!$F2544-Ações!$K2544)/Ações!$F2544,0)</f>
        <v>0</v>
      </c>
      <c r="F2544" s="46" t="str">
        <f>IF(OR(Ações!$N2544&lt;0,Ações!$M2544&lt;0),"",(22.5*Ações!$M2544*Ações!$N2544)^0.5)</f>
        <v/>
      </c>
      <c r="G2544" s="47">
        <f>IFERROR((Ações!$H2544-Ações!$K2544)/Ações!$H2544,0)</f>
        <v>0</v>
      </c>
      <c r="H2544" s="48">
        <f>IFERROR(Ações!$I2544/(Ações!$P2544-Table_1[[#This Row],[CAGR LUCRO 5A]]),0)</f>
        <v>0</v>
      </c>
      <c r="I2544" s="48" t="str">
        <f>IF(Ações!$S2544&lt;0,"",Ações!$O2544*(1+Ações!$S2544))</f>
        <v/>
      </c>
      <c r="J2544" s="49">
        <f>IFERROR(IF(Ações!$B2544="","",(VLOOKUP(Table_1[[#This Row],[AÇÕES]],'Dados Status Invest STOCKS'!A2530:AD3145,4)/Table_1[[#This Row],[LPA]]))/100,0)</f>
        <v>0.197824427480916</v>
      </c>
      <c r="K2544" s="64">
        <f>IFERROR(IF(Ações!$B2544="","",VLOOKUP(Table_1[[#This Row],[AÇÕES]],'Dados Status Invest STOCKS'!A2530:AD3145,2)),0)</f>
        <v>135.66999999999999</v>
      </c>
      <c r="L2544" s="65">
        <f>IFERROR(IF(Ações!$B2544="","",VLOOKUP(Table_1[[#This Row],[AÇÕES]],'Dados Status Invest STOCKS'!A2530:AD3145,3)/100),0)</f>
        <v>0</v>
      </c>
      <c r="M2544" s="66">
        <f>IFERROR(IF(Ações!$B2544="","",VLOOKUP(Table_1[[#This Row],[AÇÕES]],'Dados Status Invest STOCKS'!A2530:AD3145,28)),0)</f>
        <v>-2.62</v>
      </c>
      <c r="N2544" s="66">
        <f>IFERROR(IF(Ações!$B2544="","",VLOOKUP(Table_1[[#This Row],[AÇÕES]],'Dados Status Invest STOCKS'!A2530:AD3145,27)),0)</f>
        <v>64.069999999999993</v>
      </c>
      <c r="O2544" s="66">
        <f>IFERROR(IF(Ações!$L2544="","",Ações!$K2544*Ações!$L2544),0)</f>
        <v>0</v>
      </c>
      <c r="P2544" s="67">
        <f t="shared" si="39"/>
        <v>0.06</v>
      </c>
      <c r="Q2544" s="67">
        <f>IFERROR(Ações!$O2544/Ações!$M2544,0)</f>
        <v>0</v>
      </c>
      <c r="R2544" s="67">
        <f>IFERROR(IF(Ações!$B2544="","",VLOOKUP(Table_1[[#This Row],[AÇÕES]],'Dados Status Invest STOCKS'!A2530:AD3145,18)/100),0)</f>
        <v>-4.0899999999999999E-2</v>
      </c>
      <c r="S2544" s="65">
        <f>IFERROR(IF(Ações!$B2544="","",VLOOKUP(Table_1[[#This Row],[AÇÕES]],'Dados Status Invest STOCKS'!A2530:AD3145,25)/100),0)</f>
        <v>-6.25E-2</v>
      </c>
      <c r="T2544" s="67">
        <f>(1-Ações!$Q2544)*Ações!$R2544</f>
        <v>-4.0899999999999999E-2</v>
      </c>
      <c r="U2544" s="68">
        <f>IF(Ações!$S2544=0,Ações!$T2544,IF(Ações!$T2544=0,Ações!$S2544,AVERAGE(Ações!$S2544,Ações!$T2544)))</f>
        <v>-5.1699999999999996E-2</v>
      </c>
    </row>
    <row r="2545" spans="2:21" ht="15" customHeight="1" x14ac:dyDescent="0.2">
      <c r="B2545" s="63" t="str">
        <f>IFERROR('Dados Status Invest STOCKS'!A2532,"-")</f>
        <v>JBHT</v>
      </c>
      <c r="C2545" s="45">
        <f>IFERROR((Ações!$D2545-Ações!$K2545)/Ações!$D2545,0)</f>
        <v>-9.3448275862068968</v>
      </c>
      <c r="D2545" s="46">
        <f>(Ações!$O2545)/0.06</f>
        <v>19.591433333333331</v>
      </c>
      <c r="E2545" s="47">
        <f>IFERROR((Ações!$F2545-Ações!$K2545)/Ações!$F2545,0)</f>
        <v>-2.2014860831020715</v>
      </c>
      <c r="F2545" s="46">
        <f>IF(OR(Ações!$N2545&lt;0,Ações!$M2545&lt;0),"",(22.5*Ações!$M2545*Ações!$N2545)^0.5)</f>
        <v>63.304976107727896</v>
      </c>
      <c r="G2545" s="47">
        <f>IFERROR((Ações!$H2545-Ações!$K2545)/Ações!$H2545,0)</f>
        <v>-3.2670080273088518</v>
      </c>
      <c r="H2545" s="48">
        <f>IFERROR(Ações!$I2545/(Ações!$P2545-Table_1[[#This Row],[CAGR LUCRO 5A]]),0)</f>
        <v>47.496981187499998</v>
      </c>
      <c r="I2545" s="48">
        <f>IF(Ações!$S2545&lt;0,"",Ações!$O2545*(1+Ações!$S2545))</f>
        <v>1.2159227183999999</v>
      </c>
      <c r="J2545" s="49">
        <f>IFERROR(IF(Ações!$B2545="","",(VLOOKUP(Table_1[[#This Row],[AÇÕES]],'Dados Status Invest STOCKS'!A2531:AD3146,4)/Table_1[[#This Row],[LPA]]))/100,0)</f>
        <v>4.9437499999999995E-2</v>
      </c>
      <c r="K2545" s="64">
        <f>IFERROR(IF(Ações!$B2545="","",VLOOKUP(Table_1[[#This Row],[AÇÕES]],'Dados Status Invest STOCKS'!A2531:AD3146,2)),0)</f>
        <v>202.67</v>
      </c>
      <c r="L2545" s="65">
        <f>IFERROR(IF(Ações!$B2545="","",VLOOKUP(Table_1[[#This Row],[AÇÕES]],'Dados Status Invest STOCKS'!A2531:AD3146,3)/100),0)</f>
        <v>5.7999999999999996E-3</v>
      </c>
      <c r="M2545" s="66">
        <f>IFERROR(IF(Ações!$B2545="","",VLOOKUP(Table_1[[#This Row],[AÇÕES]],'Dados Status Invest STOCKS'!A2531:AD3146,28)),0)</f>
        <v>6.4</v>
      </c>
      <c r="N2545" s="66">
        <f>IFERROR(IF(Ações!$B2545="","",VLOOKUP(Table_1[[#This Row],[AÇÕES]],'Dados Status Invest STOCKS'!A2531:AD3146,27)),0)</f>
        <v>27.83</v>
      </c>
      <c r="O2545" s="66">
        <f>IFERROR(IF(Ações!$L2545="","",Ações!$K2545*Ações!$L2545),0)</f>
        <v>1.1754859999999998</v>
      </c>
      <c r="P2545" s="67">
        <f t="shared" si="39"/>
        <v>0.06</v>
      </c>
      <c r="Q2545" s="67">
        <f>IFERROR(Ações!$O2545/Ações!$M2545,0)</f>
        <v>0.18366968749999996</v>
      </c>
      <c r="R2545" s="67">
        <f>IFERROR(IF(Ações!$B2545="","",VLOOKUP(Table_1[[#This Row],[AÇÕES]],'Dados Status Invest STOCKS'!A2531:AD3146,18)/100),0)</f>
        <v>0.23019999999999999</v>
      </c>
      <c r="S2545" s="65">
        <f>IFERROR(IF(Ações!$B2545="","",VLOOKUP(Table_1[[#This Row],[AÇÕES]],'Dados Status Invest STOCKS'!A2531:AD3146,25)/100),0)</f>
        <v>3.44E-2</v>
      </c>
      <c r="T2545" s="67">
        <f>(1-Ações!$Q2545)*Ações!$R2545</f>
        <v>0.18791923793750001</v>
      </c>
      <c r="U2545" s="68">
        <f>IF(Ações!$S2545=0,Ações!$T2545,IF(Ações!$T2545=0,Ações!$S2545,AVERAGE(Ações!$S2545,Ações!$T2545)))</f>
        <v>0.11115961896875001</v>
      </c>
    </row>
    <row r="2546" spans="2:21" ht="15" customHeight="1" x14ac:dyDescent="0.2">
      <c r="B2546" s="63" t="str">
        <f>IFERROR('Dados Status Invest STOCKS'!A2533,"-")</f>
        <v>JBL</v>
      </c>
      <c r="C2546" s="45">
        <f>IFERROR((Ações!$D2546-Ações!$K2546)/Ações!$D2546,0)</f>
        <v>-10.76470588235294</v>
      </c>
      <c r="D2546" s="46">
        <f>(Ações!$O2546)/0.06</f>
        <v>5.2844500000000005</v>
      </c>
      <c r="E2546" s="47">
        <f>IFERROR((Ações!$F2546-Ações!$K2546)/Ações!$F2546,0)</f>
        <v>-0.47458942508241964</v>
      </c>
      <c r="F2546" s="46">
        <f>IF(OR(Ações!$N2546&lt;0,Ações!$M2546&lt;0),"",(22.5*Ações!$M2546*Ações!$N2546)^0.5)</f>
        <v>42.160888273374887</v>
      </c>
      <c r="G2546" s="47">
        <f>IFERROR((Ações!$H2546-Ações!$K2546)/Ações!$H2546,0)</f>
        <v>27.174779566040417</v>
      </c>
      <c r="H2546" s="48">
        <f>IFERROR(Ações!$I2546/(Ações!$P2546-Table_1[[#This Row],[CAGR LUCRO 5A]]),0)</f>
        <v>-2.37518714696877</v>
      </c>
      <c r="I2546" s="48">
        <f>IF(Ações!$S2546&lt;0,"",Ações!$O2546*(1+Ações!$S2546))</f>
        <v>0.38786806110000005</v>
      </c>
      <c r="J2546" s="49">
        <f>IFERROR(IF(Ações!$B2546="","",(VLOOKUP(Table_1[[#This Row],[AÇÕES]],'Dados Status Invest STOCKS'!A2532:AD3147,4)/Table_1[[#This Row],[LPA]]))/100,0)</f>
        <v>2.3540856031128404E-2</v>
      </c>
      <c r="K2546" s="64">
        <f>IFERROR(IF(Ações!$B2546="","",VLOOKUP(Table_1[[#This Row],[AÇÕES]],'Dados Status Invest STOCKS'!A2532:AD3147,2)),0)</f>
        <v>62.17</v>
      </c>
      <c r="L2546" s="65">
        <f>IFERROR(IF(Ações!$B2546="","",VLOOKUP(Table_1[[#This Row],[AÇÕES]],'Dados Status Invest STOCKS'!A2532:AD3147,3)/100),0)</f>
        <v>5.1000000000000004E-3</v>
      </c>
      <c r="M2546" s="66">
        <f>IFERROR(IF(Ações!$B2546="","",VLOOKUP(Table_1[[#This Row],[AÇÕES]],'Dados Status Invest STOCKS'!A2532:AD3147,28)),0)</f>
        <v>5.14</v>
      </c>
      <c r="N2546" s="66">
        <f>IFERROR(IF(Ações!$B2546="","",VLOOKUP(Table_1[[#This Row],[AÇÕES]],'Dados Status Invest STOCKS'!A2532:AD3147,27)),0)</f>
        <v>15.37</v>
      </c>
      <c r="O2546" s="66">
        <f>IFERROR(IF(Ações!$L2546="","",Ações!$K2546*Ações!$L2546),0)</f>
        <v>0.31706700000000004</v>
      </c>
      <c r="P2546" s="67">
        <f t="shared" si="39"/>
        <v>0.06</v>
      </c>
      <c r="Q2546" s="67">
        <f>IFERROR(Ações!$O2546/Ações!$M2546,0)</f>
        <v>6.1686186770428031E-2</v>
      </c>
      <c r="R2546" s="67">
        <f>IFERROR(IF(Ações!$B2546="","",VLOOKUP(Table_1[[#This Row],[AÇÕES]],'Dados Status Invest STOCKS'!A2532:AD3147,18)/100),0)</f>
        <v>0.33409999999999995</v>
      </c>
      <c r="S2546" s="65">
        <f>IFERROR(IF(Ações!$B2546="","",VLOOKUP(Table_1[[#This Row],[AÇÕES]],'Dados Status Invest STOCKS'!A2532:AD3147,25)/100),0)</f>
        <v>0.22329999999999997</v>
      </c>
      <c r="T2546" s="67">
        <f>(1-Ações!$Q2546)*Ações!$R2546</f>
        <v>0.31349064499999996</v>
      </c>
      <c r="U2546" s="68">
        <f>IF(Ações!$S2546=0,Ações!$T2546,IF(Ações!$T2546=0,Ações!$S2546,AVERAGE(Ações!$S2546,Ações!$T2546)))</f>
        <v>0.26839532249999998</v>
      </c>
    </row>
    <row r="2547" spans="2:21" ht="15" customHeight="1" x14ac:dyDescent="0.2">
      <c r="B2547" s="63" t="str">
        <f>IFERROR('Dados Status Invest STOCKS'!A2534,"-")</f>
        <v>JBLU</v>
      </c>
      <c r="C2547" s="45">
        <f>IFERROR((Ações!$D2547-Ações!$K2547)/Ações!$D2547,0)</f>
        <v>0</v>
      </c>
      <c r="D2547" s="46">
        <f>(Ações!$O2547)/0.06</f>
        <v>0</v>
      </c>
      <c r="E2547" s="47">
        <f>IFERROR((Ações!$F2547-Ações!$K2547)/Ações!$F2547,0)</f>
        <v>0</v>
      </c>
      <c r="F2547" s="46" t="str">
        <f>IF(OR(Ações!$N2547&lt;0,Ações!$M2547&lt;0),"",(22.5*Ações!$M2547*Ações!$N2547)^0.5)</f>
        <v/>
      </c>
      <c r="G2547" s="47">
        <f>IFERROR((Ações!$H2547-Ações!$K2547)/Ações!$H2547,0)</f>
        <v>0</v>
      </c>
      <c r="H2547" s="48">
        <f>IFERROR(Ações!$I2547/(Ações!$P2547-Table_1[[#This Row],[CAGR LUCRO 5A]]),0)</f>
        <v>0</v>
      </c>
      <c r="I2547" s="48">
        <f>IF(Ações!$S2547&lt;0,"",Ações!$O2547*(1+Ações!$S2547))</f>
        <v>0</v>
      </c>
      <c r="J2547" s="49">
        <f>IFERROR(IF(Ações!$B2547="","",(VLOOKUP(Table_1[[#This Row],[AÇÕES]],'Dados Status Invest STOCKS'!A2533:AD3148,4)/Table_1[[#This Row],[LPA]]))/100,0)</f>
        <v>7.6716417910447754E-2</v>
      </c>
      <c r="K2547" s="64">
        <f>IFERROR(IF(Ações!$B2547="","",VLOOKUP(Table_1[[#This Row],[AÇÕES]],'Dados Status Invest STOCKS'!A2533:AD3148,2)),0)</f>
        <v>13.77</v>
      </c>
      <c r="L2547" s="65">
        <f>IFERROR(IF(Ações!$B2547="","",VLOOKUP(Table_1[[#This Row],[AÇÕES]],'Dados Status Invest STOCKS'!A2533:AD3148,3)/100),0)</f>
        <v>0</v>
      </c>
      <c r="M2547" s="66">
        <f>IFERROR(IF(Ações!$B2547="","",VLOOKUP(Table_1[[#This Row],[AÇÕES]],'Dados Status Invest STOCKS'!A2533:AD3148,28)),0)</f>
        <v>-1.34</v>
      </c>
      <c r="N2547" s="66">
        <f>IFERROR(IF(Ações!$B2547="","",VLOOKUP(Table_1[[#This Row],[AÇÕES]],'Dados Status Invest STOCKS'!A2533:AD3148,27)),0)</f>
        <v>12.42</v>
      </c>
      <c r="O2547" s="66">
        <f>IFERROR(IF(Ações!$L2547="","",Ações!$K2547*Ações!$L2547),0)</f>
        <v>0</v>
      </c>
      <c r="P2547" s="67">
        <f t="shared" si="39"/>
        <v>0.06</v>
      </c>
      <c r="Q2547" s="67">
        <f>IFERROR(Ações!$O2547/Ações!$M2547,0)</f>
        <v>0</v>
      </c>
      <c r="R2547" s="67">
        <f>IFERROR(IF(Ações!$B2547="","",VLOOKUP(Table_1[[#This Row],[AÇÕES]],'Dados Status Invest STOCKS'!A2533:AD3148,18)/100),0)</f>
        <v>-0.1079</v>
      </c>
      <c r="S2547" s="65">
        <f>IFERROR(IF(Ações!$B2547="","",VLOOKUP(Table_1[[#This Row],[AÇÕES]],'Dados Status Invest STOCKS'!A2533:AD3148,25)/100),0)</f>
        <v>0</v>
      </c>
      <c r="T2547" s="67">
        <f>(1-Ações!$Q2547)*Ações!$R2547</f>
        <v>-0.1079</v>
      </c>
      <c r="U2547" s="68">
        <f>IF(Ações!$S2547=0,Ações!$T2547,IF(Ações!$T2547=0,Ações!$S2547,AVERAGE(Ações!$S2547,Ações!$T2547)))</f>
        <v>-0.1079</v>
      </c>
    </row>
    <row r="2548" spans="2:21" ht="15" customHeight="1" x14ac:dyDescent="0.2">
      <c r="B2548" s="63" t="str">
        <f>IFERROR('Dados Status Invest STOCKS'!A2535,"-")</f>
        <v>JBSS</v>
      </c>
      <c r="C2548" s="45">
        <f>IFERROR((Ações!$D2548-Ações!$K2548)/Ações!$D2548,0)</f>
        <v>5.5118110236220458E-2</v>
      </c>
      <c r="D2548" s="46">
        <f>(Ações!$O2548)/0.06</f>
        <v>91.598749999999995</v>
      </c>
      <c r="E2548" s="47">
        <f>IFERROR((Ações!$F2548-Ações!$K2548)/Ações!$F2548,0)</f>
        <v>-0.70321908570108216</v>
      </c>
      <c r="F2548" s="46">
        <f>IF(OR(Ações!$N2548&lt;0,Ações!$M2548&lt;0),"",(22.5*Ações!$M2548*Ações!$N2548)^0.5)</f>
        <v>50.815541421891787</v>
      </c>
      <c r="G2548" s="47">
        <f>IFERROR((Ações!$H2548-Ações!$K2548)/Ações!$H2548,0)</f>
        <v>2.165247023426693</v>
      </c>
      <c r="H2548" s="48">
        <f>IFERROR(Ações!$I2548/(Ações!$P2548-Table_1[[#This Row],[CAGR LUCRO 5A]]),0)</f>
        <v>-74.276096192443916</v>
      </c>
      <c r="I2548" s="48">
        <f>IF(Ações!$S2548&lt;0,"",Ações!$O2548*(1+Ações!$S2548))</f>
        <v>6.2911853474999999</v>
      </c>
      <c r="J2548" s="49">
        <f>IFERROR(IF(Ações!$B2548="","",(VLOOKUP(Table_1[[#This Row],[AÇÕES]],'Dados Status Invest STOCKS'!A2534:AD3149,4)/Table_1[[#This Row],[LPA]]))/100,0)</f>
        <v>2.5996533795493937E-2</v>
      </c>
      <c r="K2548" s="64">
        <f>IFERROR(IF(Ações!$B2548="","",VLOOKUP(Table_1[[#This Row],[AÇÕES]],'Dados Status Invest STOCKS'!A2534:AD3149,2)),0)</f>
        <v>86.55</v>
      </c>
      <c r="L2548" s="65">
        <f>IFERROR(IF(Ações!$B2548="","",VLOOKUP(Table_1[[#This Row],[AÇÕES]],'Dados Status Invest STOCKS'!A2534:AD3149,3)/100),0)</f>
        <v>6.3500000000000001E-2</v>
      </c>
      <c r="M2548" s="66">
        <f>IFERROR(IF(Ações!$B2548="","",VLOOKUP(Table_1[[#This Row],[AÇÕES]],'Dados Status Invest STOCKS'!A2534:AD3149,28)),0)</f>
        <v>5.77</v>
      </c>
      <c r="N2548" s="66">
        <f>IFERROR(IF(Ações!$B2548="","",VLOOKUP(Table_1[[#This Row],[AÇÕES]],'Dados Status Invest STOCKS'!A2534:AD3149,27)),0)</f>
        <v>19.89</v>
      </c>
      <c r="O2548" s="66">
        <f>IFERROR(IF(Ações!$L2548="","",Ações!$K2548*Ações!$L2548),0)</f>
        <v>5.4959249999999997</v>
      </c>
      <c r="P2548" s="67">
        <f t="shared" si="39"/>
        <v>0.06</v>
      </c>
      <c r="Q2548" s="67">
        <f>IFERROR(Ações!$O2548/Ações!$M2548,0)</f>
        <v>0.95250000000000001</v>
      </c>
      <c r="R2548" s="67">
        <f>IFERROR(IF(Ações!$B2548="","",VLOOKUP(Table_1[[#This Row],[AÇÕES]],'Dados Status Invest STOCKS'!A2534:AD3149,18)/100),0)</f>
        <v>0.28999999999999998</v>
      </c>
      <c r="S2548" s="65">
        <f>IFERROR(IF(Ações!$B2548="","",VLOOKUP(Table_1[[#This Row],[AÇÕES]],'Dados Status Invest STOCKS'!A2534:AD3149,25)/100),0)</f>
        <v>0.1447</v>
      </c>
      <c r="T2548" s="67">
        <f>(1-Ações!$Q2548)*Ações!$R2548</f>
        <v>1.3774999999999996E-2</v>
      </c>
      <c r="U2548" s="68">
        <f>IF(Ações!$S2548=0,Ações!$T2548,IF(Ações!$T2548=0,Ações!$S2548,AVERAGE(Ações!$S2548,Ações!$T2548)))</f>
        <v>7.9237499999999988E-2</v>
      </c>
    </row>
    <row r="2549" spans="2:21" ht="15" customHeight="1" x14ac:dyDescent="0.2">
      <c r="B2549" s="63" t="str">
        <f>IFERROR('Dados Status Invest STOCKS'!A2536,"-")</f>
        <v>JBT</v>
      </c>
      <c r="C2549" s="45">
        <f>IFERROR((Ações!$D2549-Ações!$K2549)/Ações!$D2549,0)</f>
        <v>-20.428571428571423</v>
      </c>
      <c r="D2549" s="46">
        <f>(Ações!$O2549)/0.06</f>
        <v>6.5753333333333348</v>
      </c>
      <c r="E2549" s="47">
        <f>IFERROR((Ações!$F2549-Ações!$K2549)/Ações!$F2549,0)</f>
        <v>-2.2819597058777554</v>
      </c>
      <c r="F2549" s="46">
        <f>IF(OR(Ações!$N2549&lt;0,Ações!$M2549&lt;0),"",(22.5*Ações!$M2549*Ações!$N2549)^0.5)</f>
        <v>42.931666634315519</v>
      </c>
      <c r="G2549" s="47">
        <f>IFERROR((Ações!$H2549-Ações!$K2549)/Ações!$H2549,0)</f>
        <v>26.789309159112214</v>
      </c>
      <c r="H2549" s="48">
        <f>IFERROR(Ações!$I2549/(Ações!$P2549-Table_1[[#This Row],[CAGR LUCRO 5A]]),0)</f>
        <v>-5.4635042424242446</v>
      </c>
      <c r="I2549" s="48">
        <f>IF(Ações!$S2549&lt;0,"",Ações!$O2549*(1+Ações!$S2549))</f>
        <v>0.45073910000000011</v>
      </c>
      <c r="J2549" s="49">
        <f>IFERROR(IF(Ações!$B2549="","",(VLOOKUP(Table_1[[#This Row],[AÇÕES]],'Dados Status Invest STOCKS'!A2535:AD3150,4)/Table_1[[#This Row],[LPA]]))/100,0)</f>
        <v>0.10404891304347826</v>
      </c>
      <c r="K2549" s="64">
        <f>IFERROR(IF(Ações!$B2549="","",VLOOKUP(Table_1[[#This Row],[AÇÕES]],'Dados Status Invest STOCKS'!A2535:AD3150,2)),0)</f>
        <v>140.9</v>
      </c>
      <c r="L2549" s="65">
        <f>IFERROR(IF(Ações!$B2549="","",VLOOKUP(Table_1[[#This Row],[AÇÕES]],'Dados Status Invest STOCKS'!A2535:AD3150,3)/100),0)</f>
        <v>2.8000000000000004E-3</v>
      </c>
      <c r="M2549" s="66">
        <f>IFERROR(IF(Ações!$B2549="","",VLOOKUP(Table_1[[#This Row],[AÇÕES]],'Dados Status Invest STOCKS'!A2535:AD3150,28)),0)</f>
        <v>3.68</v>
      </c>
      <c r="N2549" s="66">
        <f>IFERROR(IF(Ações!$B2549="","",VLOOKUP(Table_1[[#This Row],[AÇÕES]],'Dados Status Invest STOCKS'!A2535:AD3150,27)),0)</f>
        <v>22.26</v>
      </c>
      <c r="O2549" s="66">
        <f>IFERROR(IF(Ações!$L2549="","",Ações!$K2549*Ações!$L2549),0)</f>
        <v>0.39452000000000009</v>
      </c>
      <c r="P2549" s="67">
        <f t="shared" si="39"/>
        <v>0.06</v>
      </c>
      <c r="Q2549" s="67">
        <f>IFERROR(Ações!$O2549/Ações!$M2549,0)</f>
        <v>0.10720652173913045</v>
      </c>
      <c r="R2549" s="67">
        <f>IFERROR(IF(Ações!$B2549="","",VLOOKUP(Table_1[[#This Row],[AÇÕES]],'Dados Status Invest STOCKS'!A2535:AD3150,18)/100),0)</f>
        <v>0.1653</v>
      </c>
      <c r="S2549" s="65">
        <f>IFERROR(IF(Ações!$B2549="","",VLOOKUP(Table_1[[#This Row],[AÇÕES]],'Dados Status Invest STOCKS'!A2535:AD3150,25)/100),0)</f>
        <v>0.14249999999999999</v>
      </c>
      <c r="T2549" s="67">
        <f>(1-Ações!$Q2549)*Ações!$R2549</f>
        <v>0.14757876195652173</v>
      </c>
      <c r="U2549" s="68">
        <f>IF(Ações!$S2549=0,Ações!$T2549,IF(Ações!$T2549=0,Ações!$S2549,AVERAGE(Ações!$S2549,Ações!$T2549)))</f>
        <v>0.14503938097826086</v>
      </c>
    </row>
    <row r="2550" spans="2:21" ht="15" customHeight="1" x14ac:dyDescent="0.2">
      <c r="B2550" s="63" t="str">
        <f>IFERROR('Dados Status Invest STOCKS'!A2537,"-")</f>
        <v>JCI</v>
      </c>
      <c r="C2550" s="45">
        <f>IFERROR((Ações!$D2550-Ações!$K2550)/Ações!$D2550,0)</f>
        <v>-2.8461538461538458</v>
      </c>
      <c r="D2550" s="46">
        <f>(Ações!$O2550)/0.06</f>
        <v>19.185400000000005</v>
      </c>
      <c r="E2550" s="47">
        <f>IFERROR((Ações!$F2550-Ações!$K2550)/Ações!$F2550,0)</f>
        <v>-1.045507704330795</v>
      </c>
      <c r="F2550" s="46">
        <f>IF(OR(Ações!$N2550&lt;0,Ações!$M2550&lt;0),"",(22.5*Ações!$M2550*Ações!$N2550)^0.5)</f>
        <v>36.074173587207788</v>
      </c>
      <c r="G2550" s="47">
        <f>IFERROR((Ações!$H2550-Ações!$K2550)/Ações!$H2550,0)</f>
        <v>-2.8461538461538458</v>
      </c>
      <c r="H2550" s="48">
        <f>IFERROR(Ações!$I2550/(Ações!$P2550-Table_1[[#This Row],[CAGR LUCRO 5A]]),0)</f>
        <v>19.185400000000005</v>
      </c>
      <c r="I2550" s="48">
        <f>IF(Ações!$S2550&lt;0,"",Ações!$O2550*(1+Ações!$S2550))</f>
        <v>1.1511240000000003</v>
      </c>
      <c r="J2550" s="49">
        <f>IFERROR(IF(Ações!$B2550="","",(VLOOKUP(Table_1[[#This Row],[AÇÕES]],'Dados Status Invest STOCKS'!A2536:AD3151,4)/Table_1[[#This Row],[LPA]]))/100,0)</f>
        <v>0.13685344827586207</v>
      </c>
      <c r="K2550" s="64">
        <f>IFERROR(IF(Ações!$B2550="","",VLOOKUP(Table_1[[#This Row],[AÇÕES]],'Dados Status Invest STOCKS'!A2536:AD3151,2)),0)</f>
        <v>73.790000000000006</v>
      </c>
      <c r="L2550" s="65">
        <f>IFERROR(IF(Ações!$B2550="","",VLOOKUP(Table_1[[#This Row],[AÇÕES]],'Dados Status Invest STOCKS'!A2536:AD3151,3)/100),0)</f>
        <v>1.5600000000000001E-2</v>
      </c>
      <c r="M2550" s="66">
        <f>IFERROR(IF(Ações!$B2550="","",VLOOKUP(Table_1[[#This Row],[AÇÕES]],'Dados Status Invest STOCKS'!A2536:AD3151,28)),0)</f>
        <v>2.3199999999999998</v>
      </c>
      <c r="N2550" s="66">
        <f>IFERROR(IF(Ações!$B2550="","",VLOOKUP(Table_1[[#This Row],[AÇÕES]],'Dados Status Invest STOCKS'!A2536:AD3151,27)),0)</f>
        <v>24.93</v>
      </c>
      <c r="O2550" s="66">
        <f>IFERROR(IF(Ações!$L2550="","",Ações!$K2550*Ações!$L2550),0)</f>
        <v>1.1511240000000003</v>
      </c>
      <c r="P2550" s="67">
        <f t="shared" si="39"/>
        <v>0.06</v>
      </c>
      <c r="Q2550" s="67">
        <f>IFERROR(Ações!$O2550/Ações!$M2550,0)</f>
        <v>0.49617413793103465</v>
      </c>
      <c r="R2550" s="67">
        <f>IFERROR(IF(Ações!$B2550="","",VLOOKUP(Table_1[[#This Row],[AÇÕES]],'Dados Status Invest STOCKS'!A2536:AD3151,18)/100),0)</f>
        <v>9.3200000000000005E-2</v>
      </c>
      <c r="S2550" s="65">
        <f>IFERROR(IF(Ações!$B2550="","",VLOOKUP(Table_1[[#This Row],[AÇÕES]],'Dados Status Invest STOCKS'!A2536:AD3151,25)/100),0)</f>
        <v>0</v>
      </c>
      <c r="T2550" s="67">
        <f>(1-Ações!$Q2550)*Ações!$R2550</f>
        <v>4.6956570344827565E-2</v>
      </c>
      <c r="U2550" s="68">
        <f>IF(Ações!$S2550=0,Ações!$T2550,IF(Ações!$T2550=0,Ações!$S2550,AVERAGE(Ações!$S2550,Ações!$T2550)))</f>
        <v>4.6956570344827565E-2</v>
      </c>
    </row>
    <row r="2551" spans="2:21" ht="15" customHeight="1" x14ac:dyDescent="0.2">
      <c r="B2551" s="63" t="str">
        <f>IFERROR('Dados Status Invest STOCKS'!A2538,"-")</f>
        <v>JCOM</v>
      </c>
      <c r="C2551" s="45">
        <f>IFERROR((Ações!$D2551-Ações!$K2551)/Ações!$D2551,0)</f>
        <v>0</v>
      </c>
      <c r="D2551" s="46">
        <f>(Ações!$O2551)/0.06</f>
        <v>0</v>
      </c>
      <c r="E2551" s="47">
        <f>IFERROR((Ações!$F2551-Ações!$K2551)/Ações!$F2551,0)</f>
        <v>-1.7673694526695225</v>
      </c>
      <c r="F2551" s="46">
        <f>IF(OR(Ações!$N2551&lt;0,Ações!$M2551&lt;0),"",(22.5*Ações!$M2551*Ações!$N2551)^0.5)</f>
        <v>51.615804265747911</v>
      </c>
      <c r="G2551" s="47">
        <f>IFERROR((Ações!$H2551-Ações!$K2551)/Ações!$H2551,0)</f>
        <v>0</v>
      </c>
      <c r="H2551" s="48">
        <f>IFERROR(Ações!$I2551/(Ações!$P2551-Table_1[[#This Row],[CAGR LUCRO 5A]]),0)</f>
        <v>0</v>
      </c>
      <c r="I2551" s="48">
        <f>IF(Ações!$S2551&lt;0,"",Ações!$O2551*(1+Ações!$S2551))</f>
        <v>0</v>
      </c>
      <c r="J2551" s="49">
        <f>IFERROR(IF(Ações!$B2551="","",(VLOOKUP(Table_1[[#This Row],[AÇÕES]],'Dados Status Invest STOCKS'!A2537:AD3152,4)/Table_1[[#This Row],[LPA]]))/100,0)</f>
        <v>7.3446712018140584E-2</v>
      </c>
      <c r="K2551" s="64">
        <f>IFERROR(IF(Ações!$B2551="","",VLOOKUP(Table_1[[#This Row],[AÇÕES]],'Dados Status Invest STOCKS'!A2537:AD3152,2)),0)</f>
        <v>142.84</v>
      </c>
      <c r="L2551" s="65">
        <f>IFERROR(IF(Ações!$B2551="","",VLOOKUP(Table_1[[#This Row],[AÇÕES]],'Dados Status Invest STOCKS'!A2537:AD3152,3)/100),0)</f>
        <v>0</v>
      </c>
      <c r="M2551" s="66">
        <f>IFERROR(IF(Ações!$B2551="","",VLOOKUP(Table_1[[#This Row],[AÇÕES]],'Dados Status Invest STOCKS'!A2537:AD3152,28)),0)</f>
        <v>4.41</v>
      </c>
      <c r="N2551" s="66">
        <f>IFERROR(IF(Ações!$B2551="","",VLOOKUP(Table_1[[#This Row],[AÇÕES]],'Dados Status Invest STOCKS'!A2537:AD3152,27)),0)</f>
        <v>26.85</v>
      </c>
      <c r="O2551" s="66">
        <f>IFERROR(IF(Ações!$L2551="","",Ações!$K2551*Ações!$L2551),0)</f>
        <v>0</v>
      </c>
      <c r="P2551" s="67">
        <f t="shared" si="39"/>
        <v>0.06</v>
      </c>
      <c r="Q2551" s="67">
        <f>IFERROR(Ações!$O2551/Ações!$M2551,0)</f>
        <v>0</v>
      </c>
      <c r="R2551" s="67">
        <f>IFERROR(IF(Ações!$B2551="","",VLOOKUP(Table_1[[#This Row],[AÇÕES]],'Dados Status Invest STOCKS'!A2537:AD3152,18)/100),0)</f>
        <v>0.16420000000000001</v>
      </c>
      <c r="S2551" s="65">
        <f>IFERROR(IF(Ações!$B2551="","",VLOOKUP(Table_1[[#This Row],[AÇÕES]],'Dados Status Invest STOCKS'!A2537:AD3152,25)/100),0)</f>
        <v>2.4300000000000002E-2</v>
      </c>
      <c r="T2551" s="67">
        <f>(1-Ações!$Q2551)*Ações!$R2551</f>
        <v>0.16420000000000001</v>
      </c>
      <c r="U2551" s="68">
        <f>IF(Ações!$S2551=0,Ações!$T2551,IF(Ações!$T2551=0,Ações!$S2551,AVERAGE(Ações!$S2551,Ações!$T2551)))</f>
        <v>9.425E-2</v>
      </c>
    </row>
    <row r="2552" spans="2:21" ht="15" customHeight="1" x14ac:dyDescent="0.2">
      <c r="B2552" s="63" t="str">
        <f>IFERROR('Dados Status Invest STOCKS'!A2539,"-")</f>
        <v>JCS</v>
      </c>
      <c r="C2552" s="45">
        <f>IFERROR((Ações!$D2552-Ações!$K2552)/Ações!$D2552,0)</f>
        <v>0.9626284646527562</v>
      </c>
      <c r="D2552" s="46">
        <f>(Ações!$O2552)/0.06</f>
        <v>58.333166666666678</v>
      </c>
      <c r="E2552" s="47">
        <f>IFERROR((Ações!$F2552-Ações!$K2552)/Ações!$F2552,0)</f>
        <v>0</v>
      </c>
      <c r="F2552" s="46" t="str">
        <f>IF(OR(Ações!$N2552&lt;0,Ações!$M2552&lt;0),"",(22.5*Ações!$M2552*Ações!$N2552)^0.5)</f>
        <v/>
      </c>
      <c r="G2552" s="47">
        <f>IFERROR((Ações!$H2552-Ações!$K2552)/Ações!$H2552,0)</f>
        <v>0.9626284646527562</v>
      </c>
      <c r="H2552" s="48">
        <f>IFERROR(Ações!$I2552/(Ações!$P2552-Table_1[[#This Row],[CAGR LUCRO 5A]]),0)</f>
        <v>58.333166666666678</v>
      </c>
      <c r="I2552" s="48">
        <f>IF(Ações!$S2552&lt;0,"",Ações!$O2552*(1+Ações!$S2552))</f>
        <v>3.4999900000000004</v>
      </c>
      <c r="J2552" s="49">
        <f>IFERROR(IF(Ações!$B2552="","",(VLOOKUP(Table_1[[#This Row],[AÇÕES]],'Dados Status Invest STOCKS'!A2538:AD3153,4)/Table_1[[#This Row],[LPA]]))/100,0)</f>
        <v>0.13799999999999998</v>
      </c>
      <c r="K2552" s="64">
        <f>IFERROR(IF(Ações!$B2552="","",VLOOKUP(Table_1[[#This Row],[AÇÕES]],'Dados Status Invest STOCKS'!A2538:AD3153,2)),0)</f>
        <v>2.1800000000000002</v>
      </c>
      <c r="L2552" s="65">
        <f>IFERROR(IF(Ações!$B2552="","",VLOOKUP(Table_1[[#This Row],[AÇÕES]],'Dados Status Invest STOCKS'!A2538:AD3153,3)/100),0)</f>
        <v>1.6055000000000001</v>
      </c>
      <c r="M2552" s="66">
        <f>IFERROR(IF(Ações!$B2552="","",VLOOKUP(Table_1[[#This Row],[AÇÕES]],'Dados Status Invest STOCKS'!A2538:AD3153,28)),0)</f>
        <v>-0.4</v>
      </c>
      <c r="N2552" s="66">
        <f>IFERROR(IF(Ações!$B2552="","",VLOOKUP(Table_1[[#This Row],[AÇÕES]],'Dados Status Invest STOCKS'!A2538:AD3153,27)),0)</f>
        <v>4.5199999999999996</v>
      </c>
      <c r="O2552" s="66">
        <f>IFERROR(IF(Ações!$L2552="","",Ações!$K2552*Ações!$L2552),0)</f>
        <v>3.4999900000000004</v>
      </c>
      <c r="P2552" s="67">
        <f t="shared" si="39"/>
        <v>0.06</v>
      </c>
      <c r="Q2552" s="67">
        <f>IFERROR(Ações!$O2552/Ações!$M2552,0)</f>
        <v>-8.7499750000000009</v>
      </c>
      <c r="R2552" s="67">
        <f>IFERROR(IF(Ações!$B2552="","",VLOOKUP(Table_1[[#This Row],[AÇÕES]],'Dados Status Invest STOCKS'!A2538:AD3153,18)/100),0)</f>
        <v>-8.7499999999999994E-2</v>
      </c>
      <c r="S2552" s="65">
        <f>IFERROR(IF(Ações!$B2552="","",VLOOKUP(Table_1[[#This Row],[AÇÕES]],'Dados Status Invest STOCKS'!A2538:AD3153,25)/100),0)</f>
        <v>0</v>
      </c>
      <c r="T2552" s="67">
        <f>(1-Ações!$Q2552)*Ações!$R2552</f>
        <v>-0.85312281249999999</v>
      </c>
      <c r="U2552" s="68">
        <f>IF(Ações!$S2552=0,Ações!$T2552,IF(Ações!$T2552=0,Ações!$S2552,AVERAGE(Ações!$S2552,Ações!$T2552)))</f>
        <v>-0.85312281249999999</v>
      </c>
    </row>
    <row r="2553" spans="2:21" ht="15" customHeight="1" x14ac:dyDescent="0.2">
      <c r="B2553" s="63" t="str">
        <f>IFERROR('Dados Status Invest STOCKS'!A2540,"-")</f>
        <v>JCTCF</v>
      </c>
      <c r="C2553" s="45">
        <f>IFERROR((Ações!$D2553-Ações!$K2553)/Ações!$D2553,0)</f>
        <v>0</v>
      </c>
      <c r="D2553" s="46">
        <f>(Ações!$O2553)/0.06</f>
        <v>0</v>
      </c>
      <c r="E2553" s="47">
        <f>IFERROR((Ações!$F2553-Ações!$K2553)/Ações!$F2553,0)</f>
        <v>0.24925470216380741</v>
      </c>
      <c r="F2553" s="46">
        <f>IF(OR(Ações!$N2553&lt;0,Ações!$M2553&lt;0),"",(22.5*Ações!$M2553*Ações!$N2553)^0.5)</f>
        <v>10.363035269649524</v>
      </c>
      <c r="G2553" s="47">
        <f>IFERROR((Ações!$H2553-Ações!$K2553)/Ações!$H2553,0)</f>
        <v>0</v>
      </c>
      <c r="H2553" s="48">
        <f>IFERROR(Ações!$I2553/(Ações!$P2553-Table_1[[#This Row],[CAGR LUCRO 5A]]),0)</f>
        <v>0</v>
      </c>
      <c r="I2553" s="48">
        <f>IF(Ações!$S2553&lt;0,"",Ações!$O2553*(1+Ações!$S2553))</f>
        <v>0</v>
      </c>
      <c r="J2553" s="49">
        <f>IFERROR(IF(Ações!$B2553="","",(VLOOKUP(Table_1[[#This Row],[AÇÕES]],'Dados Status Invest STOCKS'!A2539:AD3154,4)/Table_1[[#This Row],[LPA]]))/100,0)</f>
        <v>0.14256756756756758</v>
      </c>
      <c r="K2553" s="64">
        <f>IFERROR(IF(Ações!$B2553="","",VLOOKUP(Table_1[[#This Row],[AÇÕES]],'Dados Status Invest STOCKS'!A2539:AD3154,2)),0)</f>
        <v>7.78</v>
      </c>
      <c r="L2553" s="65">
        <f>IFERROR(IF(Ações!$B2553="","",VLOOKUP(Table_1[[#This Row],[AÇÕES]],'Dados Status Invest STOCKS'!A2539:AD3154,3)/100),0)</f>
        <v>0</v>
      </c>
      <c r="M2553" s="66">
        <f>IFERROR(IF(Ações!$B2553="","",VLOOKUP(Table_1[[#This Row],[AÇÕES]],'Dados Status Invest STOCKS'!A2539:AD3154,28)),0)</f>
        <v>0.74</v>
      </c>
      <c r="N2553" s="66">
        <f>IFERROR(IF(Ações!$B2553="","",VLOOKUP(Table_1[[#This Row],[AÇÕES]],'Dados Status Invest STOCKS'!A2539:AD3154,27)),0)</f>
        <v>6.45</v>
      </c>
      <c r="O2553" s="66">
        <f>IFERROR(IF(Ações!$L2553="","",Ações!$K2553*Ações!$L2553),0)</f>
        <v>0</v>
      </c>
      <c r="P2553" s="67">
        <f t="shared" si="39"/>
        <v>0.06</v>
      </c>
      <c r="Q2553" s="67">
        <f>IFERROR(Ações!$O2553/Ações!$M2553,0)</f>
        <v>0</v>
      </c>
      <c r="R2553" s="67">
        <f>IFERROR(IF(Ações!$B2553="","",VLOOKUP(Table_1[[#This Row],[AÇÕES]],'Dados Status Invest STOCKS'!A2539:AD3154,18)/100),0)</f>
        <v>0.1143</v>
      </c>
      <c r="S2553" s="65">
        <f>IFERROR(IF(Ações!$B2553="","",VLOOKUP(Table_1[[#This Row],[AÇÕES]],'Dados Status Invest STOCKS'!A2539:AD3154,25)/100),0)</f>
        <v>0.10210000000000001</v>
      </c>
      <c r="T2553" s="67">
        <f>(1-Ações!$Q2553)*Ações!$R2553</f>
        <v>0.1143</v>
      </c>
      <c r="U2553" s="68">
        <f>IF(Ações!$S2553=0,Ações!$T2553,IF(Ações!$T2553=0,Ações!$S2553,AVERAGE(Ações!$S2553,Ações!$T2553)))</f>
        <v>0.1082</v>
      </c>
    </row>
    <row r="2554" spans="2:21" ht="15" customHeight="1" x14ac:dyDescent="0.2">
      <c r="B2554" s="63" t="str">
        <f>IFERROR('Dados Status Invest STOCKS'!A2541,"-")</f>
        <v>JD</v>
      </c>
      <c r="C2554" s="45">
        <f>IFERROR((Ações!$D2554-Ações!$K2554)/Ações!$D2554,0)</f>
        <v>0</v>
      </c>
      <c r="D2554" s="46">
        <f>(Ações!$O2554)/0.06</f>
        <v>0</v>
      </c>
      <c r="E2554" s="47">
        <f>IFERROR((Ações!$F2554-Ações!$K2554)/Ações!$F2554,0)</f>
        <v>-0.57832180635252595</v>
      </c>
      <c r="F2554" s="46">
        <f>IF(OR(Ações!$N2554&lt;0,Ações!$M2554&lt;0),"",(22.5*Ações!$M2554*Ações!$N2554)^0.5)</f>
        <v>45.453341461327128</v>
      </c>
      <c r="G2554" s="47">
        <f>IFERROR((Ações!$H2554-Ações!$K2554)/Ações!$H2554,0)</f>
        <v>0</v>
      </c>
      <c r="H2554" s="48">
        <f>IFERROR(Ações!$I2554/(Ações!$P2554-Table_1[[#This Row],[CAGR LUCRO 5A]]),0)</f>
        <v>0</v>
      </c>
      <c r="I2554" s="48">
        <f>IF(Ações!$S2554&lt;0,"",Ações!$O2554*(1+Ações!$S2554))</f>
        <v>0</v>
      </c>
      <c r="J2554" s="49">
        <f>IFERROR(IF(Ações!$B2554="","",(VLOOKUP(Table_1[[#This Row],[AÇÕES]],'Dados Status Invest STOCKS'!A2540:AD3155,4)/Table_1[[#This Row],[LPA]]))/100,0)</f>
        <v>5.2075471698113204E-2</v>
      </c>
      <c r="K2554" s="64">
        <f>IFERROR(IF(Ações!$B2554="","",VLOOKUP(Table_1[[#This Row],[AÇÕES]],'Dados Status Invest STOCKS'!A2540:AD3155,2)),0)</f>
        <v>71.739999999999995</v>
      </c>
      <c r="L2554" s="65">
        <f>IFERROR(IF(Ações!$B2554="","",VLOOKUP(Table_1[[#This Row],[AÇÕES]],'Dados Status Invest STOCKS'!A2540:AD3155,3)/100),0)</f>
        <v>0</v>
      </c>
      <c r="M2554" s="66">
        <f>IFERROR(IF(Ações!$B2554="","",VLOOKUP(Table_1[[#This Row],[AÇÕES]],'Dados Status Invest STOCKS'!A2540:AD3155,28)),0)</f>
        <v>3.71</v>
      </c>
      <c r="N2554" s="66">
        <f>IFERROR(IF(Ações!$B2554="","",VLOOKUP(Table_1[[#This Row],[AÇÕES]],'Dados Status Invest STOCKS'!A2540:AD3155,27)),0)</f>
        <v>24.75</v>
      </c>
      <c r="O2554" s="66">
        <f>IFERROR(IF(Ações!$L2554="","",Ações!$K2554*Ações!$L2554),0)</f>
        <v>0</v>
      </c>
      <c r="P2554" s="67">
        <f t="shared" si="39"/>
        <v>0.06</v>
      </c>
      <c r="Q2554" s="67">
        <f>IFERROR(Ações!$O2554/Ações!$M2554,0)</f>
        <v>0</v>
      </c>
      <c r="R2554" s="67">
        <f>IFERROR(IF(Ações!$B2554="","",VLOOKUP(Table_1[[#This Row],[AÇÕES]],'Dados Status Invest STOCKS'!A2540:AD3155,18)/100),0)</f>
        <v>0.15</v>
      </c>
      <c r="S2554" s="65">
        <f>IFERROR(IF(Ações!$B2554="","",VLOOKUP(Table_1[[#This Row],[AÇÕES]],'Dados Status Invest STOCKS'!A2540:AD3155,25)/100),0)</f>
        <v>0</v>
      </c>
      <c r="T2554" s="67">
        <f>(1-Ações!$Q2554)*Ações!$R2554</f>
        <v>0.15</v>
      </c>
      <c r="U2554" s="68">
        <f>IF(Ações!$S2554=0,Ações!$T2554,IF(Ações!$T2554=0,Ações!$S2554,AVERAGE(Ações!$S2554,Ações!$T2554)))</f>
        <v>0.15</v>
      </c>
    </row>
    <row r="2555" spans="2:21" ht="15" customHeight="1" x14ac:dyDescent="0.2">
      <c r="B2555" s="63" t="str">
        <f>IFERROR('Dados Status Invest STOCKS'!A2542,"-")</f>
        <v>JE</v>
      </c>
      <c r="C2555" s="45">
        <f>IFERROR((Ações!$D2555-Ações!$K2555)/Ações!$D2555,0)</f>
        <v>0</v>
      </c>
      <c r="D2555" s="46">
        <f>(Ações!$O2555)/0.06</f>
        <v>0</v>
      </c>
      <c r="E2555" s="47">
        <f>IFERROR((Ações!$F2555-Ações!$K2555)/Ações!$F2555,0)</f>
        <v>0</v>
      </c>
      <c r="F2555" s="46" t="str">
        <f>IF(OR(Ações!$N2555&lt;0,Ações!$M2555&lt;0),"",(22.5*Ações!$M2555*Ações!$N2555)^0.5)</f>
        <v/>
      </c>
      <c r="G2555" s="47">
        <f>IFERROR((Ações!$H2555-Ações!$K2555)/Ações!$H2555,0)</f>
        <v>0</v>
      </c>
      <c r="H2555" s="48">
        <f>IFERROR(Ações!$I2555/(Ações!$P2555-Table_1[[#This Row],[CAGR LUCRO 5A]]),0)</f>
        <v>0</v>
      </c>
      <c r="I2555" s="48">
        <f>IF(Ações!$S2555&lt;0,"",Ações!$O2555*(1+Ações!$S2555))</f>
        <v>0</v>
      </c>
      <c r="J2555" s="49">
        <f>IFERROR(IF(Ações!$B2555="","",(VLOOKUP(Table_1[[#This Row],[AÇÕES]],'Dados Status Invest STOCKS'!A2541:AD3156,4)/Table_1[[#This Row],[LPA]]))/100,0)</f>
        <v>2.666666666666667E-3</v>
      </c>
      <c r="K2555" s="64">
        <f>IFERROR(IF(Ações!$B2555="","",VLOOKUP(Table_1[[#This Row],[AÇÕES]],'Dados Status Invest STOCKS'!A2541:AD3156,2)),0)</f>
        <v>1.74</v>
      </c>
      <c r="L2555" s="65">
        <f>IFERROR(IF(Ações!$B2555="","",VLOOKUP(Table_1[[#This Row],[AÇÕES]],'Dados Status Invest STOCKS'!A2541:AD3156,3)/100),0)</f>
        <v>0</v>
      </c>
      <c r="M2555" s="66">
        <f>IFERROR(IF(Ações!$B2555="","",VLOOKUP(Table_1[[#This Row],[AÇÕES]],'Dados Status Invest STOCKS'!A2541:AD3156,28)),0)</f>
        <v>-2.5499999999999998</v>
      </c>
      <c r="N2555" s="66">
        <f>IFERROR(IF(Ações!$B2555="","",VLOOKUP(Table_1[[#This Row],[AÇÕES]],'Dados Status Invest STOCKS'!A2541:AD3156,27)),0)</f>
        <v>-3.45</v>
      </c>
      <c r="O2555" s="66">
        <f>IFERROR(IF(Ações!$L2555="","",Ações!$K2555*Ações!$L2555),0)</f>
        <v>0</v>
      </c>
      <c r="P2555" s="67">
        <f t="shared" si="39"/>
        <v>0.06</v>
      </c>
      <c r="Q2555" s="67">
        <f>IFERROR(Ações!$O2555/Ações!$M2555,0)</f>
        <v>0</v>
      </c>
      <c r="R2555" s="67">
        <f>IFERROR(IF(Ações!$B2555="","",VLOOKUP(Table_1[[#This Row],[AÇÕES]],'Dados Status Invest STOCKS'!A2541:AD3156,18)/100),0)</f>
        <v>-0.7390000000000001</v>
      </c>
      <c r="S2555" s="65">
        <f>IFERROR(IF(Ações!$B2555="","",VLOOKUP(Table_1[[#This Row],[AÇÕES]],'Dados Status Invest STOCKS'!A2541:AD3156,25)/100),0)</f>
        <v>0</v>
      </c>
      <c r="T2555" s="67">
        <f>(1-Ações!$Q2555)*Ações!$R2555</f>
        <v>-0.7390000000000001</v>
      </c>
      <c r="U2555" s="68">
        <f>IF(Ações!$S2555=0,Ações!$T2555,IF(Ações!$T2555=0,Ações!$S2555,AVERAGE(Ações!$S2555,Ações!$T2555)))</f>
        <v>-0.7390000000000001</v>
      </c>
    </row>
    <row r="2556" spans="2:21" ht="15" customHeight="1" x14ac:dyDescent="0.2">
      <c r="B2556" s="63" t="str">
        <f>IFERROR('Dados Status Invest STOCKS'!A2543,"-")</f>
        <v>JEF</v>
      </c>
      <c r="C2556" s="45">
        <f>IFERROR((Ações!$D2556-Ações!$K2556)/Ações!$D2556,0)</f>
        <v>-1.3166023166023164</v>
      </c>
      <c r="D2556" s="46">
        <f>(Ações!$O2556)/0.06</f>
        <v>15.004733333333334</v>
      </c>
      <c r="E2556" s="47">
        <f>IFERROR((Ações!$F2556-Ações!$K2556)/Ações!$F2556,0)</f>
        <v>0.56864333973165238</v>
      </c>
      <c r="F2556" s="46">
        <f>IF(OR(Ações!$N2556&lt;0,Ações!$M2556&lt;0),"",(22.5*Ações!$M2556*Ações!$N2556)^0.5)</f>
        <v>80.582968113615664</v>
      </c>
      <c r="G2556" s="47">
        <f>IFERROR((Ações!$H2556-Ações!$K2556)/Ações!$H2556,0)</f>
        <v>6.860866067315615</v>
      </c>
      <c r="H2556" s="48">
        <f>IFERROR(Ações!$I2556/(Ações!$P2556-Table_1[[#This Row],[CAGR LUCRO 5A]]),0)</f>
        <v>-5.9308640738007385</v>
      </c>
      <c r="I2556" s="48">
        <f>IF(Ações!$S2556&lt;0,"",Ações!$O2556*(1+Ações!$S2556))</f>
        <v>1.1250849147999999</v>
      </c>
      <c r="J2556" s="49">
        <f>IFERROR(IF(Ações!$B2556="","",(VLOOKUP(Table_1[[#This Row],[AÇÕES]],'Dados Status Invest STOCKS'!A2542:AD3157,4)/Table_1[[#This Row],[LPA]]))/100,0)</f>
        <v>7.5775480059084195E-3</v>
      </c>
      <c r="K2556" s="64">
        <f>IFERROR(IF(Ações!$B2556="","",VLOOKUP(Table_1[[#This Row],[AÇÕES]],'Dados Status Invest STOCKS'!A2542:AD3157,2)),0)</f>
        <v>34.76</v>
      </c>
      <c r="L2556" s="65">
        <f>IFERROR(IF(Ações!$B2556="","",VLOOKUP(Table_1[[#This Row],[AÇÕES]],'Dados Status Invest STOCKS'!A2542:AD3157,3)/100),0)</f>
        <v>2.5899999999999999E-2</v>
      </c>
      <c r="M2556" s="66">
        <f>IFERROR(IF(Ações!$B2556="","",VLOOKUP(Table_1[[#This Row],[AÇÕES]],'Dados Status Invest STOCKS'!A2542:AD3157,28)),0)</f>
        <v>6.77</v>
      </c>
      <c r="N2556" s="66">
        <f>IFERROR(IF(Ações!$B2556="","",VLOOKUP(Table_1[[#This Row],[AÇÕES]],'Dados Status Invest STOCKS'!A2542:AD3157,27)),0)</f>
        <v>42.63</v>
      </c>
      <c r="O2556" s="66">
        <f>IFERROR(IF(Ações!$L2556="","",Ações!$K2556*Ações!$L2556),0)</f>
        <v>0.90028399999999997</v>
      </c>
      <c r="P2556" s="67">
        <f t="shared" si="39"/>
        <v>0.06</v>
      </c>
      <c r="Q2556" s="67">
        <f>IFERROR(Ações!$O2556/Ações!$M2556,0)</f>
        <v>0.13298138847858199</v>
      </c>
      <c r="R2556" s="67">
        <f>IFERROR(IF(Ações!$B2556="","",VLOOKUP(Table_1[[#This Row],[AÇÕES]],'Dados Status Invest STOCKS'!A2542:AD3157,18)/100),0)</f>
        <v>0.15890000000000001</v>
      </c>
      <c r="S2556" s="65">
        <f>IFERROR(IF(Ações!$B2556="","",VLOOKUP(Table_1[[#This Row],[AÇÕES]],'Dados Status Invest STOCKS'!A2542:AD3157,25)/100),0)</f>
        <v>0.24969999999999998</v>
      </c>
      <c r="T2556" s="67">
        <f>(1-Ações!$Q2556)*Ações!$R2556</f>
        <v>0.13776925737075332</v>
      </c>
      <c r="U2556" s="68">
        <f>IF(Ações!$S2556=0,Ações!$T2556,IF(Ações!$T2556=0,Ações!$S2556,AVERAGE(Ações!$S2556,Ações!$T2556)))</f>
        <v>0.19373462868537666</v>
      </c>
    </row>
    <row r="2557" spans="2:21" ht="15" customHeight="1" x14ac:dyDescent="0.2">
      <c r="B2557" s="63" t="str">
        <f>IFERROR('Dados Status Invest STOCKS'!A2544,"-")</f>
        <v>JELD</v>
      </c>
      <c r="C2557" s="45">
        <f>IFERROR((Ações!$D2557-Ações!$K2557)/Ações!$D2557,0)</f>
        <v>0</v>
      </c>
      <c r="D2557" s="46">
        <f>(Ações!$O2557)/0.06</f>
        <v>0</v>
      </c>
      <c r="E2557" s="47">
        <f>IFERROR((Ações!$F2557-Ações!$K2557)/Ações!$F2557,0)</f>
        <v>-0.29262153076595093</v>
      </c>
      <c r="F2557" s="46">
        <f>IF(OR(Ações!$N2557&lt;0,Ações!$M2557&lt;0),"",(22.5*Ações!$M2557*Ações!$N2557)^0.5)</f>
        <v>19.472056902135431</v>
      </c>
      <c r="G2557" s="47">
        <f>IFERROR((Ações!$H2557-Ações!$K2557)/Ações!$H2557,0)</f>
        <v>0</v>
      </c>
      <c r="H2557" s="48">
        <f>IFERROR(Ações!$I2557/(Ações!$P2557-Table_1[[#This Row],[CAGR LUCRO 5A]]),0)</f>
        <v>0</v>
      </c>
      <c r="I2557" s="48">
        <f>IF(Ações!$S2557&lt;0,"",Ações!$O2557*(1+Ações!$S2557))</f>
        <v>0</v>
      </c>
      <c r="J2557" s="49">
        <f>IFERROR(IF(Ações!$B2557="","",(VLOOKUP(Table_1[[#This Row],[AÇÕES]],'Dados Status Invest STOCKS'!A2543:AD3158,4)/Table_1[[#This Row],[LPA]]))/100,0)</f>
        <v>7.2956989247311824E-2</v>
      </c>
      <c r="K2557" s="64">
        <f>IFERROR(IF(Ações!$B2557="","",VLOOKUP(Table_1[[#This Row],[AÇÕES]],'Dados Status Invest STOCKS'!A2543:AD3158,2)),0)</f>
        <v>25.17</v>
      </c>
      <c r="L2557" s="65">
        <f>IFERROR(IF(Ações!$B2557="","",VLOOKUP(Table_1[[#This Row],[AÇÕES]],'Dados Status Invest STOCKS'!A2543:AD3158,3)/100),0)</f>
        <v>0</v>
      </c>
      <c r="M2557" s="66">
        <f>IFERROR(IF(Ações!$B2557="","",VLOOKUP(Table_1[[#This Row],[AÇÕES]],'Dados Status Invest STOCKS'!A2543:AD3158,28)),0)</f>
        <v>1.86</v>
      </c>
      <c r="N2557" s="66">
        <f>IFERROR(IF(Ações!$B2557="","",VLOOKUP(Table_1[[#This Row],[AÇÕES]],'Dados Status Invest STOCKS'!A2543:AD3158,27)),0)</f>
        <v>9.06</v>
      </c>
      <c r="O2557" s="66">
        <f>IFERROR(IF(Ações!$L2557="","",Ações!$K2557*Ações!$L2557),0)</f>
        <v>0</v>
      </c>
      <c r="P2557" s="67">
        <f t="shared" si="39"/>
        <v>0.06</v>
      </c>
      <c r="Q2557" s="67">
        <f>IFERROR(Ações!$O2557/Ações!$M2557,0)</f>
        <v>0</v>
      </c>
      <c r="R2557" s="67">
        <f>IFERROR(IF(Ações!$B2557="","",VLOOKUP(Table_1[[#This Row],[AÇÕES]],'Dados Status Invest STOCKS'!A2543:AD3158,18)/100),0)</f>
        <v>0.20469999999999999</v>
      </c>
      <c r="S2557" s="65">
        <f>IFERROR(IF(Ações!$B2557="","",VLOOKUP(Table_1[[#This Row],[AÇÕES]],'Dados Status Invest STOCKS'!A2543:AD3158,25)/100),0)</f>
        <v>0</v>
      </c>
      <c r="T2557" s="67">
        <f>(1-Ações!$Q2557)*Ações!$R2557</f>
        <v>0.20469999999999999</v>
      </c>
      <c r="U2557" s="68">
        <f>IF(Ações!$S2557=0,Ações!$T2557,IF(Ações!$T2557=0,Ações!$S2557,AVERAGE(Ações!$S2557,Ações!$T2557)))</f>
        <v>0.20469999999999999</v>
      </c>
    </row>
    <row r="2558" spans="2:21" ht="15" customHeight="1" x14ac:dyDescent="0.2">
      <c r="B2558" s="63" t="str">
        <f>IFERROR('Dados Status Invest STOCKS'!A2545,"-")</f>
        <v>JFIN</v>
      </c>
      <c r="C2558" s="45">
        <f>IFERROR((Ações!$D2558-Ações!$K2558)/Ações!$D2558,0)</f>
        <v>0</v>
      </c>
      <c r="D2558" s="46">
        <f>(Ações!$O2558)/0.06</f>
        <v>0</v>
      </c>
      <c r="E2558" s="47">
        <f>IFERROR((Ações!$F2558-Ações!$K2558)/Ações!$F2558,0)</f>
        <v>0</v>
      </c>
      <c r="F2558" s="46" t="str">
        <f>IF(OR(Ações!$N2558&lt;0,Ações!$M2558&lt;0),"",(22.5*Ações!$M2558*Ações!$N2558)^0.5)</f>
        <v/>
      </c>
      <c r="G2558" s="47">
        <f>IFERROR((Ações!$H2558-Ações!$K2558)/Ações!$H2558,0)</f>
        <v>0</v>
      </c>
      <c r="H2558" s="48">
        <f>IFERROR(Ações!$I2558/(Ações!$P2558-Table_1[[#This Row],[CAGR LUCRO 5A]]),0)</f>
        <v>0</v>
      </c>
      <c r="I2558" s="48">
        <f>IF(Ações!$S2558&lt;0,"",Ações!$O2558*(1+Ações!$S2558))</f>
        <v>0</v>
      </c>
      <c r="J2558" s="49">
        <f>IFERROR(IF(Ações!$B2558="","",(VLOOKUP(Table_1[[#This Row],[AÇÕES]],'Dados Status Invest STOCKS'!A2544:AD3159,4)/Table_1[[#This Row],[LPA]]))/100,0)</f>
        <v>1.4247787610619471E-2</v>
      </c>
      <c r="K2558" s="64">
        <f>IFERROR(IF(Ações!$B2558="","",VLOOKUP(Table_1[[#This Row],[AÇÕES]],'Dados Status Invest STOCKS'!A2544:AD3159,2)),0)</f>
        <v>1.82</v>
      </c>
      <c r="L2558" s="65">
        <f>IFERROR(IF(Ações!$B2558="","",VLOOKUP(Table_1[[#This Row],[AÇÕES]],'Dados Status Invest STOCKS'!A2544:AD3159,3)/100),0)</f>
        <v>0</v>
      </c>
      <c r="M2558" s="66">
        <f>IFERROR(IF(Ações!$B2558="","",VLOOKUP(Table_1[[#This Row],[AÇÕES]],'Dados Status Invest STOCKS'!A2544:AD3159,28)),0)</f>
        <v>1.1299999999999999</v>
      </c>
      <c r="N2558" s="66">
        <f>IFERROR(IF(Ações!$B2558="","",VLOOKUP(Table_1[[#This Row],[AÇÕES]],'Dados Status Invest STOCKS'!A2544:AD3159,27)),0)</f>
        <v>-0.66</v>
      </c>
      <c r="O2558" s="66">
        <f>IFERROR(IF(Ações!$L2558="","",Ações!$K2558*Ações!$L2558),0)</f>
        <v>0</v>
      </c>
      <c r="P2558" s="67">
        <f t="shared" si="39"/>
        <v>0.06</v>
      </c>
      <c r="Q2558" s="67">
        <f>IFERROR(Ações!$O2558/Ações!$M2558,0)</f>
        <v>0</v>
      </c>
      <c r="R2558" s="67">
        <f>IFERROR(IF(Ações!$B2558="","",VLOOKUP(Table_1[[#This Row],[AÇÕES]],'Dados Status Invest STOCKS'!A2544:AD3159,18)/100),0)</f>
        <v>-1.7084999999999999</v>
      </c>
      <c r="S2558" s="65">
        <f>IFERROR(IF(Ações!$B2558="","",VLOOKUP(Table_1[[#This Row],[AÇÕES]],'Dados Status Invest STOCKS'!A2544:AD3159,25)/100),0)</f>
        <v>0</v>
      </c>
      <c r="T2558" s="67">
        <f>(1-Ações!$Q2558)*Ações!$R2558</f>
        <v>-1.7084999999999999</v>
      </c>
      <c r="U2558" s="68">
        <f>IF(Ações!$S2558=0,Ações!$T2558,IF(Ações!$T2558=0,Ações!$S2558,AVERAGE(Ações!$S2558,Ações!$T2558)))</f>
        <v>-1.7084999999999999</v>
      </c>
    </row>
    <row r="2559" spans="2:21" ht="15" customHeight="1" x14ac:dyDescent="0.2">
      <c r="B2559" s="63" t="str">
        <f>IFERROR('Dados Status Invest STOCKS'!A2546,"-")</f>
        <v>JFU</v>
      </c>
      <c r="C2559" s="45">
        <f>IFERROR((Ações!$D2559-Ações!$K2559)/Ações!$D2559,0)</f>
        <v>0</v>
      </c>
      <c r="D2559" s="46">
        <f>(Ações!$O2559)/0.06</f>
        <v>0</v>
      </c>
      <c r="E2559" s="47">
        <f>IFERROR((Ações!$F2559-Ações!$K2559)/Ações!$F2559,0)</f>
        <v>0</v>
      </c>
      <c r="F2559" s="46" t="str">
        <f>IF(OR(Ações!$N2559&lt;0,Ações!$M2559&lt;0),"",(22.5*Ações!$M2559*Ações!$N2559)^0.5)</f>
        <v/>
      </c>
      <c r="G2559" s="47">
        <f>IFERROR((Ações!$H2559-Ações!$K2559)/Ações!$H2559,0)</f>
        <v>0</v>
      </c>
      <c r="H2559" s="48">
        <f>IFERROR(Ações!$I2559/(Ações!$P2559-Table_1[[#This Row],[CAGR LUCRO 5A]]),0)</f>
        <v>0</v>
      </c>
      <c r="I2559" s="48">
        <f>IF(Ações!$S2559&lt;0,"",Ações!$O2559*(1+Ações!$S2559))</f>
        <v>0</v>
      </c>
      <c r="J2559" s="49">
        <f>IFERROR(IF(Ações!$B2559="","",(VLOOKUP(Table_1[[#This Row],[AÇÕES]],'Dados Status Invest STOCKS'!A2545:AD3160,4)/Table_1[[#This Row],[LPA]]))/100,0)</f>
        <v>1.0860215053763439E-2</v>
      </c>
      <c r="K2559" s="64">
        <f>IFERROR(IF(Ações!$B2559="","",VLOOKUP(Table_1[[#This Row],[AÇÕES]],'Dados Status Invest STOCKS'!A2545:AD3160,2)),0)</f>
        <v>0.94</v>
      </c>
      <c r="L2559" s="65">
        <f>IFERROR(IF(Ações!$B2559="","",VLOOKUP(Table_1[[#This Row],[AÇÕES]],'Dados Status Invest STOCKS'!A2545:AD3160,3)/100),0)</f>
        <v>0</v>
      </c>
      <c r="M2559" s="66">
        <f>IFERROR(IF(Ações!$B2559="","",VLOOKUP(Table_1[[#This Row],[AÇÕES]],'Dados Status Invest STOCKS'!A2545:AD3160,28)),0)</f>
        <v>-0.93</v>
      </c>
      <c r="N2559" s="66">
        <f>IFERROR(IF(Ações!$B2559="","",VLOOKUP(Table_1[[#This Row],[AÇÕES]],'Dados Status Invest STOCKS'!A2545:AD3160,27)),0)</f>
        <v>2.4300000000000002</v>
      </c>
      <c r="O2559" s="66">
        <f>IFERROR(IF(Ações!$L2559="","",Ações!$K2559*Ações!$L2559),0)</f>
        <v>0</v>
      </c>
      <c r="P2559" s="67">
        <f t="shared" si="39"/>
        <v>0.06</v>
      </c>
      <c r="Q2559" s="67">
        <f>IFERROR(Ações!$O2559/Ações!$M2559,0)</f>
        <v>0</v>
      </c>
      <c r="R2559" s="67">
        <f>IFERROR(IF(Ações!$B2559="","",VLOOKUP(Table_1[[#This Row],[AÇÕES]],'Dados Status Invest STOCKS'!A2545:AD3160,18)/100),0)</f>
        <v>-0.38179999999999997</v>
      </c>
      <c r="S2559" s="65">
        <f>IFERROR(IF(Ações!$B2559="","",VLOOKUP(Table_1[[#This Row],[AÇÕES]],'Dados Status Invest STOCKS'!A2545:AD3160,25)/100),0)</f>
        <v>0</v>
      </c>
      <c r="T2559" s="67">
        <f>(1-Ações!$Q2559)*Ações!$R2559</f>
        <v>-0.38179999999999997</v>
      </c>
      <c r="U2559" s="68">
        <f>IF(Ações!$S2559=0,Ações!$T2559,IF(Ações!$T2559=0,Ações!$S2559,AVERAGE(Ações!$S2559,Ações!$T2559)))</f>
        <v>-0.38179999999999997</v>
      </c>
    </row>
    <row r="2560" spans="2:21" ht="15" customHeight="1" x14ac:dyDescent="0.2">
      <c r="B2560" s="63" t="str">
        <f>IFERROR('Dados Status Invest STOCKS'!A2547,"-")</f>
        <v>JG</v>
      </c>
      <c r="C2560" s="45">
        <f>IFERROR((Ações!$D2560-Ações!$K2560)/Ações!$D2560,0)</f>
        <v>0</v>
      </c>
      <c r="D2560" s="46">
        <f>(Ações!$O2560)/0.06</f>
        <v>0</v>
      </c>
      <c r="E2560" s="47">
        <f>IFERROR((Ações!$F2560-Ações!$K2560)/Ações!$F2560,0)</f>
        <v>0</v>
      </c>
      <c r="F2560" s="46" t="str">
        <f>IF(OR(Ações!$N2560&lt;0,Ações!$M2560&lt;0),"",(22.5*Ações!$M2560*Ações!$N2560)^0.5)</f>
        <v/>
      </c>
      <c r="G2560" s="47">
        <f>IFERROR((Ações!$H2560-Ações!$K2560)/Ações!$H2560,0)</f>
        <v>0</v>
      </c>
      <c r="H2560" s="48">
        <f>IFERROR(Ações!$I2560/(Ações!$P2560-Table_1[[#This Row],[CAGR LUCRO 5A]]),0)</f>
        <v>0</v>
      </c>
      <c r="I2560" s="48">
        <f>IF(Ações!$S2560&lt;0,"",Ações!$O2560*(1+Ações!$S2560))</f>
        <v>0</v>
      </c>
      <c r="J2560" s="49">
        <f>IFERROR(IF(Ações!$B2560="","",(VLOOKUP(Table_1[[#This Row],[AÇÕES]],'Dados Status Invest STOCKS'!A2546:AD3161,4)/Table_1[[#This Row],[LPA]]))/100,0)</f>
        <v>0.11148148148148147</v>
      </c>
      <c r="K2560" s="64">
        <f>IFERROR(IF(Ações!$B2560="","",VLOOKUP(Table_1[[#This Row],[AÇÕES]],'Dados Status Invest STOCKS'!A2546:AD3161,2)),0)</f>
        <v>0.82</v>
      </c>
      <c r="L2560" s="65">
        <f>IFERROR(IF(Ações!$B2560="","",VLOOKUP(Table_1[[#This Row],[AÇÕES]],'Dados Status Invest STOCKS'!A2546:AD3161,3)/100),0)</f>
        <v>0</v>
      </c>
      <c r="M2560" s="66">
        <f>IFERROR(IF(Ações!$B2560="","",VLOOKUP(Table_1[[#This Row],[AÇÕES]],'Dados Status Invest STOCKS'!A2546:AD3161,28)),0)</f>
        <v>-0.27</v>
      </c>
      <c r="N2560" s="66">
        <f>IFERROR(IF(Ações!$B2560="","",VLOOKUP(Table_1[[#This Row],[AÇÕES]],'Dados Status Invest STOCKS'!A2546:AD3161,27)),0)</f>
        <v>0.36</v>
      </c>
      <c r="O2560" s="66">
        <f>IFERROR(IF(Ações!$L2560="","",Ações!$K2560*Ações!$L2560),0)</f>
        <v>0</v>
      </c>
      <c r="P2560" s="67">
        <f t="shared" si="39"/>
        <v>0.06</v>
      </c>
      <c r="Q2560" s="67">
        <f>IFERROR(Ações!$O2560/Ações!$M2560,0)</f>
        <v>0</v>
      </c>
      <c r="R2560" s="67">
        <f>IFERROR(IF(Ações!$B2560="","",VLOOKUP(Table_1[[#This Row],[AÇÕES]],'Dados Status Invest STOCKS'!A2546:AD3161,18)/100),0)</f>
        <v>-0.75849999999999995</v>
      </c>
      <c r="S2560" s="65">
        <f>IFERROR(IF(Ações!$B2560="","",VLOOKUP(Table_1[[#This Row],[AÇÕES]],'Dados Status Invest STOCKS'!A2546:AD3161,25)/100),0)</f>
        <v>0</v>
      </c>
      <c r="T2560" s="67">
        <f>(1-Ações!$Q2560)*Ações!$R2560</f>
        <v>-0.75849999999999995</v>
      </c>
      <c r="U2560" s="68">
        <f>IF(Ações!$S2560=0,Ações!$T2560,IF(Ações!$T2560=0,Ações!$S2560,AVERAGE(Ações!$S2560,Ações!$T2560)))</f>
        <v>-0.75849999999999995</v>
      </c>
    </row>
    <row r="2561" spans="2:21" ht="15" customHeight="1" x14ac:dyDescent="0.2">
      <c r="B2561" s="63" t="str">
        <f>IFERROR('Dados Status Invest STOCKS'!A2548,"-")</f>
        <v>JHG</v>
      </c>
      <c r="C2561" s="45">
        <f>IFERROR((Ações!$D2561-Ações!$K2561)/Ações!$D2561,0)</f>
        <v>-0.44578313253012036</v>
      </c>
      <c r="D2561" s="46">
        <f>(Ações!$O2561)/0.06</f>
        <v>24.983000000000001</v>
      </c>
      <c r="E2561" s="47">
        <f>IFERROR((Ações!$F2561-Ações!$K2561)/Ações!$F2561,0)</f>
        <v>0.26775287097989847</v>
      </c>
      <c r="F2561" s="46">
        <f>IF(OR(Ações!$N2561&lt;0,Ações!$M2561&lt;0),"",(22.5*Ações!$M2561*Ações!$N2561)^0.5)</f>
        <v>49.327608902114847</v>
      </c>
      <c r="G2561" s="47">
        <f>IFERROR((Ações!$H2561-Ações!$K2561)/Ações!$H2561,0)</f>
        <v>0</v>
      </c>
      <c r="H2561" s="48">
        <f>IFERROR(Ações!$I2561/(Ações!$P2561-Table_1[[#This Row],[CAGR LUCRO 5A]]),0)</f>
        <v>0</v>
      </c>
      <c r="I2561" s="48" t="str">
        <f>IF(Ações!$S2561&lt;0,"",Ações!$O2561*(1+Ações!$S2561))</f>
        <v/>
      </c>
      <c r="J2561" s="49">
        <f>IFERROR(IF(Ações!$B2561="","",(VLOOKUP(Table_1[[#This Row],[AÇÕES]],'Dados Status Invest STOCKS'!A2547:AD3162,4)/Table_1[[#This Row],[LPA]]))/100,0)</f>
        <v>2.2947103274559191E-2</v>
      </c>
      <c r="K2561" s="64">
        <f>IFERROR(IF(Ações!$B2561="","",VLOOKUP(Table_1[[#This Row],[AÇÕES]],'Dados Status Invest STOCKS'!A2547:AD3162,2)),0)</f>
        <v>36.119999999999997</v>
      </c>
      <c r="L2561" s="65">
        <f>IFERROR(IF(Ações!$B2561="","",VLOOKUP(Table_1[[#This Row],[AÇÕES]],'Dados Status Invest STOCKS'!A2547:AD3162,3)/100),0)</f>
        <v>4.1500000000000002E-2</v>
      </c>
      <c r="M2561" s="66">
        <f>IFERROR(IF(Ações!$B2561="","",VLOOKUP(Table_1[[#This Row],[AÇÕES]],'Dados Status Invest STOCKS'!A2547:AD3162,28)),0)</f>
        <v>3.97</v>
      </c>
      <c r="N2561" s="66">
        <f>IFERROR(IF(Ações!$B2561="","",VLOOKUP(Table_1[[#This Row],[AÇÕES]],'Dados Status Invest STOCKS'!A2547:AD3162,27)),0)</f>
        <v>27.24</v>
      </c>
      <c r="O2561" s="66">
        <f>IFERROR(IF(Ações!$L2561="","",Ações!$K2561*Ações!$L2561),0)</f>
        <v>1.49898</v>
      </c>
      <c r="P2561" s="67">
        <f t="shared" si="39"/>
        <v>0.06</v>
      </c>
      <c r="Q2561" s="67">
        <f>IFERROR(Ações!$O2561/Ações!$M2561,0)</f>
        <v>0.37757682619647354</v>
      </c>
      <c r="R2561" s="67">
        <f>IFERROR(IF(Ações!$B2561="","",VLOOKUP(Table_1[[#This Row],[AÇÕES]],'Dados Status Invest STOCKS'!A2547:AD3162,18)/100),0)</f>
        <v>0.14560000000000001</v>
      </c>
      <c r="S2561" s="65">
        <f>IFERROR(IF(Ações!$B2561="","",VLOOKUP(Table_1[[#This Row],[AÇÕES]],'Dados Status Invest STOCKS'!A2547:AD3162,25)/100),0)</f>
        <v>-0.12820000000000001</v>
      </c>
      <c r="T2561" s="67">
        <f>(1-Ações!$Q2561)*Ações!$R2561</f>
        <v>9.0624814105793455E-2</v>
      </c>
      <c r="U2561" s="68">
        <f>IF(Ações!$S2561=0,Ações!$T2561,IF(Ações!$T2561=0,Ações!$S2561,AVERAGE(Ações!$S2561,Ações!$T2561)))</f>
        <v>-1.8787592947103277E-2</v>
      </c>
    </row>
    <row r="2562" spans="2:21" ht="15" customHeight="1" x14ac:dyDescent="0.2">
      <c r="B2562" s="63" t="str">
        <f>IFERROR('Dados Status Invest STOCKS'!A2549,"-")</f>
        <v>JHX</v>
      </c>
      <c r="C2562" s="45">
        <f>IFERROR((Ações!$D2562-Ações!$K2562)/Ações!$D2562,0)</f>
        <v>-6.1428571428571423</v>
      </c>
      <c r="D2562" s="46">
        <f>(Ações!$O2562)/0.06</f>
        <v>4.8258000000000001</v>
      </c>
      <c r="E2562" s="47">
        <f>IFERROR((Ações!$F2562-Ações!$K2562)/Ações!$F2562,0)</f>
        <v>-3.8523794034266694</v>
      </c>
      <c r="F2562" s="46">
        <f>IF(OR(Ações!$N2562&lt;0,Ações!$M2562&lt;0),"",(22.5*Ações!$M2562*Ações!$N2562)^0.5)</f>
        <v>7.1037314138416008</v>
      </c>
      <c r="G2562" s="47">
        <f>IFERROR((Ações!$H2562-Ações!$K2562)/Ações!$H2562,0)</f>
        <v>-4.3269878816892415</v>
      </c>
      <c r="H2562" s="48">
        <f>IFERROR(Ações!$I2562/(Ações!$P2562-Table_1[[#This Row],[CAGR LUCRO 5A]]),0)</f>
        <v>6.4708238061674006</v>
      </c>
      <c r="I2562" s="48">
        <f>IF(Ações!$S2562&lt;0,"",Ações!$O2562*(1+Ações!$S2562))</f>
        <v>0.29377540079999998</v>
      </c>
      <c r="J2562" s="49">
        <f>IFERROR(IF(Ações!$B2562="","",(VLOOKUP(Table_1[[#This Row],[AÇÕES]],'Dados Status Invest STOCKS'!A2548:AD3163,4)/Table_1[[#This Row],[LPA]]))/100,0)</f>
        <v>0.48738095238095236</v>
      </c>
      <c r="K2562" s="64">
        <f>IFERROR(IF(Ações!$B2562="","",VLOOKUP(Table_1[[#This Row],[AÇÕES]],'Dados Status Invest STOCKS'!A2548:AD3163,2)),0)</f>
        <v>34.47</v>
      </c>
      <c r="L2562" s="65">
        <f>IFERROR(IF(Ações!$B2562="","",VLOOKUP(Table_1[[#This Row],[AÇÕES]],'Dados Status Invest STOCKS'!A2548:AD3163,3)/100),0)</f>
        <v>8.3999999999999995E-3</v>
      </c>
      <c r="M2562" s="66">
        <f>IFERROR(IF(Ações!$B2562="","",VLOOKUP(Table_1[[#This Row],[AÇÕES]],'Dados Status Invest STOCKS'!A2548:AD3163,28)),0)</f>
        <v>0.84</v>
      </c>
      <c r="N2562" s="66">
        <f>IFERROR(IF(Ações!$B2562="","",VLOOKUP(Table_1[[#This Row],[AÇÕES]],'Dados Status Invest STOCKS'!A2548:AD3163,27)),0)</f>
        <v>2.67</v>
      </c>
      <c r="O2562" s="66">
        <f>IFERROR(IF(Ações!$L2562="","",Ações!$K2562*Ações!$L2562),0)</f>
        <v>0.28954799999999997</v>
      </c>
      <c r="P2562" s="67">
        <f t="shared" si="39"/>
        <v>0.06</v>
      </c>
      <c r="Q2562" s="67">
        <f>IFERROR(Ações!$O2562/Ações!$M2562,0)</f>
        <v>0.34470000000000001</v>
      </c>
      <c r="R2562" s="67">
        <f>IFERROR(IF(Ações!$B2562="","",VLOOKUP(Table_1[[#This Row],[AÇÕES]],'Dados Status Invest STOCKS'!A2548:AD3163,18)/100),0)</f>
        <v>0.31579999999999997</v>
      </c>
      <c r="S2562" s="65">
        <f>IFERROR(IF(Ações!$B2562="","",VLOOKUP(Table_1[[#This Row],[AÇÕES]],'Dados Status Invest STOCKS'!A2548:AD3163,25)/100),0)</f>
        <v>1.46E-2</v>
      </c>
      <c r="T2562" s="67">
        <f>(1-Ações!$Q2562)*Ações!$R2562</f>
        <v>0.20694373999999999</v>
      </c>
      <c r="U2562" s="68">
        <f>IF(Ações!$S2562=0,Ações!$T2562,IF(Ações!$T2562=0,Ações!$S2562,AVERAGE(Ações!$S2562,Ações!$T2562)))</f>
        <v>0.11077186999999999</v>
      </c>
    </row>
    <row r="2563" spans="2:21" ht="15" customHeight="1" x14ac:dyDescent="0.2">
      <c r="B2563" s="63" t="str">
        <f>IFERROR('Dados Status Invest STOCKS'!A2550,"-")</f>
        <v>JIH</v>
      </c>
      <c r="C2563" s="45">
        <f>IFERROR((Ações!$D2563-Ações!$K2563)/Ações!$D2563,0)</f>
        <v>0</v>
      </c>
      <c r="D2563" s="46">
        <f>(Ações!$O2563)/0.06</f>
        <v>0</v>
      </c>
      <c r="E2563" s="47">
        <f>IFERROR((Ações!$F2563-Ações!$K2563)/Ações!$F2563,0)</f>
        <v>0</v>
      </c>
      <c r="F2563" s="46" t="str">
        <f>IF(OR(Ações!$N2563&lt;0,Ações!$M2563&lt;0),"",(22.5*Ações!$M2563*Ações!$N2563)^0.5)</f>
        <v/>
      </c>
      <c r="G2563" s="47">
        <f>IFERROR((Ações!$H2563-Ações!$K2563)/Ações!$H2563,0)</f>
        <v>0</v>
      </c>
      <c r="H2563" s="48">
        <f>IFERROR(Ações!$I2563/(Ações!$P2563-Table_1[[#This Row],[CAGR LUCRO 5A]]),0)</f>
        <v>0</v>
      </c>
      <c r="I2563" s="48">
        <f>IF(Ações!$S2563&lt;0,"",Ações!$O2563*(1+Ações!$S2563))</f>
        <v>0</v>
      </c>
      <c r="J2563" s="49">
        <f>IFERROR(IF(Ações!$B2563="","",(VLOOKUP(Table_1[[#This Row],[AÇÕES]],'Dados Status Invest STOCKS'!A2549:AD3164,4)/Table_1[[#This Row],[LPA]]))/100,0)</f>
        <v>7.103786318107551E-8</v>
      </c>
      <c r="K2563" s="64">
        <f>IFERROR(IF(Ações!$B2563="","",VLOOKUP(Table_1[[#This Row],[AÇÕES]],'Dados Status Invest STOCKS'!A2549:AD3164,2)),0)</f>
        <v>13.19</v>
      </c>
      <c r="L2563" s="65">
        <f>IFERROR(IF(Ações!$B2563="","",VLOOKUP(Table_1[[#This Row],[AÇÕES]],'Dados Status Invest STOCKS'!A2549:AD3164,3)/100),0)</f>
        <v>0</v>
      </c>
      <c r="M2563" s="66">
        <f>IFERROR(IF(Ações!$B2563="","",VLOOKUP(Table_1[[#This Row],[AÇÕES]],'Dados Status Invest STOCKS'!A2549:AD3164,28)),0)</f>
        <v>-1407.7</v>
      </c>
      <c r="N2563" s="66">
        <f>IFERROR(IF(Ações!$B2563="","",VLOOKUP(Table_1[[#This Row],[AÇÕES]],'Dados Status Invest STOCKS'!A2549:AD3164,27)),0)</f>
        <v>115.94</v>
      </c>
      <c r="O2563" s="66">
        <f>IFERROR(IF(Ações!$L2563="","",Ações!$K2563*Ações!$L2563),0)</f>
        <v>0</v>
      </c>
      <c r="P2563" s="67">
        <f t="shared" si="39"/>
        <v>0.06</v>
      </c>
      <c r="Q2563" s="67">
        <f>IFERROR(Ações!$O2563/Ações!$M2563,0)</f>
        <v>0</v>
      </c>
      <c r="R2563" s="67">
        <f>IFERROR(IF(Ações!$B2563="","",VLOOKUP(Table_1[[#This Row],[AÇÕES]],'Dados Status Invest STOCKS'!A2549:AD3164,18)/100),0)</f>
        <v>-12.141400000000001</v>
      </c>
      <c r="S2563" s="65">
        <f>IFERROR(IF(Ações!$B2563="","",VLOOKUP(Table_1[[#This Row],[AÇÕES]],'Dados Status Invest STOCKS'!A2549:AD3164,25)/100),0)</f>
        <v>0</v>
      </c>
      <c r="T2563" s="67">
        <f>(1-Ações!$Q2563)*Ações!$R2563</f>
        <v>-12.141400000000001</v>
      </c>
      <c r="U2563" s="68">
        <f>IF(Ações!$S2563=0,Ações!$T2563,IF(Ações!$T2563=0,Ações!$S2563,AVERAGE(Ações!$S2563,Ações!$T2563)))</f>
        <v>-12.141400000000001</v>
      </c>
    </row>
    <row r="2564" spans="2:21" ht="15" customHeight="1" x14ac:dyDescent="0.2">
      <c r="B2564" s="63" t="str">
        <f>IFERROR('Dados Status Invest STOCKS'!A2551,"-")</f>
        <v>JILL</v>
      </c>
      <c r="C2564" s="45">
        <f>IFERROR((Ações!$D2564-Ações!$K2564)/Ações!$D2564,0)</f>
        <v>0</v>
      </c>
      <c r="D2564" s="46">
        <f>(Ações!$O2564)/0.06</f>
        <v>0</v>
      </c>
      <c r="E2564" s="47">
        <f>IFERROR((Ações!$F2564-Ações!$K2564)/Ações!$F2564,0)</f>
        <v>0</v>
      </c>
      <c r="F2564" s="46" t="str">
        <f>IF(OR(Ações!$N2564&lt;0,Ações!$M2564&lt;0),"",(22.5*Ações!$M2564*Ações!$N2564)^0.5)</f>
        <v/>
      </c>
      <c r="G2564" s="47">
        <f>IFERROR((Ações!$H2564-Ações!$K2564)/Ações!$H2564,0)</f>
        <v>0</v>
      </c>
      <c r="H2564" s="48">
        <f>IFERROR(Ações!$I2564/(Ações!$P2564-Table_1[[#This Row],[CAGR LUCRO 5A]]),0)</f>
        <v>0</v>
      </c>
      <c r="I2564" s="48">
        <f>IF(Ações!$S2564&lt;0,"",Ações!$O2564*(1+Ações!$S2564))</f>
        <v>0</v>
      </c>
      <c r="J2564" s="49">
        <f>IFERROR(IF(Ações!$B2564="","",(VLOOKUP(Table_1[[#This Row],[AÇÕES]],'Dados Status Invest STOCKS'!A2550:AD3165,4)/Table_1[[#This Row],[LPA]]))/100,0)</f>
        <v>4.5485519591141393E-3</v>
      </c>
      <c r="K2564" s="64">
        <f>IFERROR(IF(Ações!$B2564="","",VLOOKUP(Table_1[[#This Row],[AÇÕES]],'Dados Status Invest STOCKS'!A2550:AD3165,2)),0)</f>
        <v>15.68</v>
      </c>
      <c r="L2564" s="65">
        <f>IFERROR(IF(Ações!$B2564="","",VLOOKUP(Table_1[[#This Row],[AÇÕES]],'Dados Status Invest STOCKS'!A2550:AD3165,3)/100),0)</f>
        <v>0</v>
      </c>
      <c r="M2564" s="66">
        <f>IFERROR(IF(Ações!$B2564="","",VLOOKUP(Table_1[[#This Row],[AÇÕES]],'Dados Status Invest STOCKS'!A2550:AD3165,28)),0)</f>
        <v>-5.87</v>
      </c>
      <c r="N2564" s="66">
        <f>IFERROR(IF(Ações!$B2564="","",VLOOKUP(Table_1[[#This Row],[AÇÕES]],'Dados Status Invest STOCKS'!A2550:AD3165,27)),0)</f>
        <v>-4.8899999999999997</v>
      </c>
      <c r="O2564" s="66">
        <f>IFERROR(IF(Ações!$L2564="","",Ações!$K2564*Ações!$L2564),0)</f>
        <v>0</v>
      </c>
      <c r="P2564" s="67">
        <f t="shared" si="39"/>
        <v>0.06</v>
      </c>
      <c r="Q2564" s="67">
        <f>IFERROR(Ações!$O2564/Ações!$M2564,0)</f>
        <v>0</v>
      </c>
      <c r="R2564" s="67">
        <f>IFERROR(IF(Ações!$B2564="","",VLOOKUP(Table_1[[#This Row],[AÇÕES]],'Dados Status Invest STOCKS'!A2550:AD3165,18)/100),0)</f>
        <v>-1.2004000000000001</v>
      </c>
      <c r="S2564" s="65">
        <f>IFERROR(IF(Ações!$B2564="","",VLOOKUP(Table_1[[#This Row],[AÇÕES]],'Dados Status Invest STOCKS'!A2550:AD3165,25)/100),0)</f>
        <v>0</v>
      </c>
      <c r="T2564" s="67">
        <f>(1-Ações!$Q2564)*Ações!$R2564</f>
        <v>-1.2004000000000001</v>
      </c>
      <c r="U2564" s="68">
        <f>IF(Ações!$S2564=0,Ações!$T2564,IF(Ações!$T2564=0,Ações!$S2564,AVERAGE(Ações!$S2564,Ações!$T2564)))</f>
        <v>-1.2004000000000001</v>
      </c>
    </row>
    <row r="2565" spans="2:21" ht="15" customHeight="1" x14ac:dyDescent="0.2">
      <c r="B2565" s="63" t="str">
        <f>IFERROR('Dados Status Invest STOCKS'!A2552,"-")</f>
        <v>JJSF</v>
      </c>
      <c r="C2565" s="45">
        <f>IFERROR((Ações!$D2565-Ações!$K2565)/Ações!$D2565,0)</f>
        <v>-2.7037037037037028</v>
      </c>
      <c r="D2565" s="46">
        <f>(Ações!$O2565)/0.06</f>
        <v>41.220900000000007</v>
      </c>
      <c r="E2565" s="47">
        <f>IFERROR((Ações!$F2565-Ações!$K2565)/Ações!$F2565,0)</f>
        <v>-1.8344256993297565</v>
      </c>
      <c r="F2565" s="46">
        <f>IF(OR(Ações!$N2565&lt;0,Ações!$M2565&lt;0),"",(22.5*Ações!$M2565*Ações!$N2565)^0.5)</f>
        <v>53.862763111448345</v>
      </c>
      <c r="G2565" s="47">
        <f>IFERROR((Ações!$H2565-Ações!$K2565)/Ações!$H2565,0)</f>
        <v>0</v>
      </c>
      <c r="H2565" s="48">
        <f>IFERROR(Ações!$I2565/(Ações!$P2565-Table_1[[#This Row],[CAGR LUCRO 5A]]),0)</f>
        <v>0</v>
      </c>
      <c r="I2565" s="48" t="str">
        <f>IF(Ações!$S2565&lt;0,"",Ações!$O2565*(1+Ações!$S2565))</f>
        <v/>
      </c>
      <c r="J2565" s="49">
        <f>IFERROR(IF(Ações!$B2565="","",(VLOOKUP(Table_1[[#This Row],[AÇÕES]],'Dados Status Invest STOCKS'!A2551:AD3166,4)/Table_1[[#This Row],[LPA]]))/100,0)</f>
        <v>0.18006872852233677</v>
      </c>
      <c r="K2565" s="64">
        <f>IFERROR(IF(Ações!$B2565="","",VLOOKUP(Table_1[[#This Row],[AÇÕES]],'Dados Status Invest STOCKS'!A2551:AD3166,2)),0)</f>
        <v>152.66999999999999</v>
      </c>
      <c r="L2565" s="65">
        <f>IFERROR(IF(Ações!$B2565="","",VLOOKUP(Table_1[[#This Row],[AÇÕES]],'Dados Status Invest STOCKS'!A2551:AD3166,3)/100),0)</f>
        <v>1.6200000000000003E-2</v>
      </c>
      <c r="M2565" s="66">
        <f>IFERROR(IF(Ações!$B2565="","",VLOOKUP(Table_1[[#This Row],[AÇÕES]],'Dados Status Invest STOCKS'!A2551:AD3166,28)),0)</f>
        <v>2.91</v>
      </c>
      <c r="N2565" s="66">
        <f>IFERROR(IF(Ações!$B2565="","",VLOOKUP(Table_1[[#This Row],[AÇÕES]],'Dados Status Invest STOCKS'!A2551:AD3166,27)),0)</f>
        <v>44.31</v>
      </c>
      <c r="O2565" s="66">
        <f>IFERROR(IF(Ações!$L2565="","",Ações!$K2565*Ações!$L2565),0)</f>
        <v>2.4732540000000003</v>
      </c>
      <c r="P2565" s="67">
        <f t="shared" si="39"/>
        <v>0.06</v>
      </c>
      <c r="Q2565" s="67">
        <f>IFERROR(Ações!$O2565/Ações!$M2565,0)</f>
        <v>0.84991546391752582</v>
      </c>
      <c r="R2565" s="67">
        <f>IFERROR(IF(Ações!$B2565="","",VLOOKUP(Table_1[[#This Row],[AÇÕES]],'Dados Status Invest STOCKS'!A2551:AD3166,18)/100),0)</f>
        <v>6.5799999999999997E-2</v>
      </c>
      <c r="S2565" s="65">
        <f>IFERROR(IF(Ações!$B2565="","",VLOOKUP(Table_1[[#This Row],[AÇÕES]],'Dados Status Invest STOCKS'!A2551:AD3166,25)/100),0)</f>
        <v>-6.0499999999999998E-2</v>
      </c>
      <c r="T2565" s="67">
        <f>(1-Ações!$Q2565)*Ações!$R2565</f>
        <v>9.8755624742268011E-3</v>
      </c>
      <c r="U2565" s="68">
        <f>IF(Ações!$S2565=0,Ações!$T2565,IF(Ações!$T2565=0,Ações!$S2565,AVERAGE(Ações!$S2565,Ações!$T2565)))</f>
        <v>-2.5312218762886599E-2</v>
      </c>
    </row>
    <row r="2566" spans="2:21" ht="15" customHeight="1" x14ac:dyDescent="0.2">
      <c r="B2566" s="63" t="str">
        <f>IFERROR('Dados Status Invest STOCKS'!A2553,"-")</f>
        <v>JKHY</v>
      </c>
      <c r="C2566" s="45">
        <f>IFERROR((Ações!$D2566-Ações!$K2566)/Ações!$D2566,0)</f>
        <v>-4.3097345132743365</v>
      </c>
      <c r="D2566" s="46">
        <f>(Ações!$O2566)/0.06</f>
        <v>30.739766666666664</v>
      </c>
      <c r="E2566" s="47">
        <f>IFERROR((Ações!$F2566-Ações!$K2566)/Ações!$F2566,0)</f>
        <v>-2.7999843562160018</v>
      </c>
      <c r="F2566" s="46">
        <f>IF(OR(Ações!$N2566&lt;0,Ações!$M2566&lt;0),"",(22.5*Ações!$M2566*Ações!$N2566)^0.5)</f>
        <v>42.952808406436006</v>
      </c>
      <c r="G2566" s="47">
        <f>IFERROR((Ações!$H2566-Ações!$K2566)/Ações!$H2566,0)</f>
        <v>-0.19302764185817875</v>
      </c>
      <c r="H2566" s="48">
        <f>IFERROR(Ações!$I2566/(Ações!$P2566-Table_1[[#This Row],[CAGR LUCRO 5A]]),0)</f>
        <v>136.81158279432623</v>
      </c>
      <c r="I2566" s="48">
        <f>IF(Ações!$S2566&lt;0,"",Ações!$O2566*(1+Ações!$S2566))</f>
        <v>1.9290433173999999</v>
      </c>
      <c r="J2566" s="49">
        <f>IFERROR(IF(Ações!$B2566="","",(VLOOKUP(Table_1[[#This Row],[AÇÕES]],'Dados Status Invest STOCKS'!A2552:AD3167,4)/Table_1[[#This Row],[LPA]]))/100,0)</f>
        <v>8.6183908045977017E-2</v>
      </c>
      <c r="K2566" s="64">
        <f>IFERROR(IF(Ações!$B2566="","",VLOOKUP(Table_1[[#This Row],[AÇÕES]],'Dados Status Invest STOCKS'!A2552:AD3167,2)),0)</f>
        <v>163.22</v>
      </c>
      <c r="L2566" s="65">
        <f>IFERROR(IF(Ações!$B2566="","",VLOOKUP(Table_1[[#This Row],[AÇÕES]],'Dados Status Invest STOCKS'!A2552:AD3167,3)/100),0)</f>
        <v>1.1299999999999999E-2</v>
      </c>
      <c r="M2566" s="66">
        <f>IFERROR(IF(Ações!$B2566="","",VLOOKUP(Table_1[[#This Row],[AÇÕES]],'Dados Status Invest STOCKS'!A2552:AD3167,28)),0)</f>
        <v>4.3499999999999996</v>
      </c>
      <c r="N2566" s="66">
        <f>IFERROR(IF(Ações!$B2566="","",VLOOKUP(Table_1[[#This Row],[AÇÕES]],'Dados Status Invest STOCKS'!A2552:AD3167,27)),0)</f>
        <v>18.850000000000001</v>
      </c>
      <c r="O2566" s="66">
        <f>IFERROR(IF(Ações!$L2566="","",Ações!$K2566*Ações!$L2566),0)</f>
        <v>1.8443859999999999</v>
      </c>
      <c r="P2566" s="67">
        <f t="shared" si="39"/>
        <v>0.06</v>
      </c>
      <c r="Q2566" s="67">
        <f>IFERROR(Ações!$O2566/Ações!$M2566,0)</f>
        <v>0.42399678160919541</v>
      </c>
      <c r="R2566" s="67">
        <f>IFERROR(IF(Ações!$B2566="","",VLOOKUP(Table_1[[#This Row],[AÇÕES]],'Dados Status Invest STOCKS'!A2552:AD3167,18)/100),0)</f>
        <v>0.23100000000000001</v>
      </c>
      <c r="S2566" s="65">
        <f>IFERROR(IF(Ações!$B2566="","",VLOOKUP(Table_1[[#This Row],[AÇÕES]],'Dados Status Invest STOCKS'!A2552:AD3167,25)/100),0)</f>
        <v>4.5899999999999996E-2</v>
      </c>
      <c r="T2566" s="67">
        <f>(1-Ações!$Q2566)*Ações!$R2566</f>
        <v>0.13305674344827587</v>
      </c>
      <c r="U2566" s="68">
        <f>IF(Ações!$S2566=0,Ações!$T2566,IF(Ações!$T2566=0,Ações!$S2566,AVERAGE(Ações!$S2566,Ações!$T2566)))</f>
        <v>8.9478371724137931E-2</v>
      </c>
    </row>
    <row r="2567" spans="2:21" ht="15" customHeight="1" x14ac:dyDescent="0.2">
      <c r="B2567" s="63" t="str">
        <f>IFERROR('Dados Status Invest STOCKS'!A2554,"-")</f>
        <v>JKS</v>
      </c>
      <c r="C2567" s="45">
        <f>IFERROR((Ações!$D2567-Ações!$K2567)/Ações!$D2567,0)</f>
        <v>0</v>
      </c>
      <c r="D2567" s="46">
        <f>(Ações!$O2567)/0.06</f>
        <v>0</v>
      </c>
      <c r="E2567" s="47">
        <f>IFERROR((Ações!$F2567-Ações!$K2567)/Ações!$F2567,0)</f>
        <v>0</v>
      </c>
      <c r="F2567" s="46" t="str">
        <f>IF(OR(Ações!$N2567&lt;0,Ações!$M2567&lt;0),"",(22.5*Ações!$M2567*Ações!$N2567)^0.5)</f>
        <v/>
      </c>
      <c r="G2567" s="47">
        <f>IFERROR((Ações!$H2567-Ações!$K2567)/Ações!$H2567,0)</f>
        <v>0</v>
      </c>
      <c r="H2567" s="48">
        <f>IFERROR(Ações!$I2567/(Ações!$P2567-Table_1[[#This Row],[CAGR LUCRO 5A]]),0)</f>
        <v>0</v>
      </c>
      <c r="I2567" s="48" t="str">
        <f>IF(Ações!$S2567&lt;0,"",Ações!$O2567*(1+Ações!$S2567))</f>
        <v/>
      </c>
      <c r="J2567" s="49">
        <f>IFERROR(IF(Ações!$B2567="","",(VLOOKUP(Table_1[[#This Row],[AÇÕES]],'Dados Status Invest STOCKS'!A2553:AD3168,4)/Table_1[[#This Row],[LPA]]))/100,0)</f>
        <v>29.237500000000004</v>
      </c>
      <c r="K2567" s="64">
        <f>IFERROR(IF(Ações!$B2567="","",VLOOKUP(Table_1[[#This Row],[AÇÕES]],'Dados Status Invest STOCKS'!A2553:AD3168,2)),0)</f>
        <v>41.16</v>
      </c>
      <c r="L2567" s="65">
        <f>IFERROR(IF(Ações!$B2567="","",VLOOKUP(Table_1[[#This Row],[AÇÕES]],'Dados Status Invest STOCKS'!A2553:AD3168,3)/100),0)</f>
        <v>0</v>
      </c>
      <c r="M2567" s="66">
        <f>IFERROR(IF(Ações!$B2567="","",VLOOKUP(Table_1[[#This Row],[AÇÕES]],'Dados Status Invest STOCKS'!A2553:AD3168,28)),0)</f>
        <v>-0.12</v>
      </c>
      <c r="N2567" s="66">
        <f>IFERROR(IF(Ações!$B2567="","",VLOOKUP(Table_1[[#This Row],[AÇÕES]],'Dados Status Invest STOCKS'!A2553:AD3168,27)),0)</f>
        <v>44.99</v>
      </c>
      <c r="O2567" s="66">
        <f>IFERROR(IF(Ações!$L2567="","",Ações!$K2567*Ações!$L2567),0)</f>
        <v>0</v>
      </c>
      <c r="P2567" s="67">
        <f t="shared" si="39"/>
        <v>0.06</v>
      </c>
      <c r="Q2567" s="67">
        <f>IFERROR(Ações!$O2567/Ações!$M2567,0)</f>
        <v>0</v>
      </c>
      <c r="R2567" s="67">
        <f>IFERROR(IF(Ações!$B2567="","",VLOOKUP(Table_1[[#This Row],[AÇÕES]],'Dados Status Invest STOCKS'!A2553:AD3168,18)/100),0)</f>
        <v>-2.5999999999999999E-3</v>
      </c>
      <c r="S2567" s="65">
        <f>IFERROR(IF(Ações!$B2567="","",VLOOKUP(Table_1[[#This Row],[AÇÕES]],'Dados Status Invest STOCKS'!A2553:AD3168,25)/100),0)</f>
        <v>-0.1971</v>
      </c>
      <c r="T2567" s="67">
        <f>(1-Ações!$Q2567)*Ações!$R2567</f>
        <v>-2.5999999999999999E-3</v>
      </c>
      <c r="U2567" s="68">
        <f>IF(Ações!$S2567=0,Ações!$T2567,IF(Ações!$T2567=0,Ações!$S2567,AVERAGE(Ações!$S2567,Ações!$T2567)))</f>
        <v>-9.9849999999999994E-2</v>
      </c>
    </row>
    <row r="2568" spans="2:21" ht="15" customHeight="1" x14ac:dyDescent="0.2">
      <c r="B2568" s="63" t="str">
        <f>IFERROR('Dados Status Invest STOCKS'!A2555,"-")</f>
        <v>JLL</v>
      </c>
      <c r="C2568" s="45">
        <f>IFERROR((Ações!$D2568-Ações!$K2568)/Ações!$D2568,0)</f>
        <v>0</v>
      </c>
      <c r="D2568" s="46">
        <f>(Ações!$O2568)/0.06</f>
        <v>0</v>
      </c>
      <c r="E2568" s="47">
        <f>IFERROR((Ações!$F2568-Ações!$K2568)/Ações!$F2568,0)</f>
        <v>-0.23321014421670741</v>
      </c>
      <c r="F2568" s="46">
        <f>IF(OR(Ações!$N2568&lt;0,Ações!$M2568&lt;0),"",(22.5*Ações!$M2568*Ações!$N2568)^0.5)</f>
        <v>202.19587161957585</v>
      </c>
      <c r="G2568" s="47">
        <f>IFERROR((Ações!$H2568-Ações!$K2568)/Ações!$H2568,0)</f>
        <v>0</v>
      </c>
      <c r="H2568" s="48">
        <f>IFERROR(Ações!$I2568/(Ações!$P2568-Table_1[[#This Row],[CAGR LUCRO 5A]]),0)</f>
        <v>0</v>
      </c>
      <c r="I2568" s="48" t="str">
        <f>IF(Ações!$S2568&lt;0,"",Ações!$O2568*(1+Ações!$S2568))</f>
        <v/>
      </c>
      <c r="J2568" s="49">
        <f>IFERROR(IF(Ações!$B2568="","",(VLOOKUP(Table_1[[#This Row],[AÇÕES]],'Dados Status Invest STOCKS'!A2554:AD3169,4)/Table_1[[#This Row],[LPA]]))/100,0)</f>
        <v>1.0166028097062581E-2</v>
      </c>
      <c r="K2568" s="64">
        <f>IFERROR(IF(Ações!$B2568="","",VLOOKUP(Table_1[[#This Row],[AÇÕES]],'Dados Status Invest STOCKS'!A2554:AD3169,2)),0)</f>
        <v>249.35</v>
      </c>
      <c r="L2568" s="65">
        <f>IFERROR(IF(Ações!$B2568="","",VLOOKUP(Table_1[[#This Row],[AÇÕES]],'Dados Status Invest STOCKS'!A2554:AD3169,3)/100),0)</f>
        <v>0</v>
      </c>
      <c r="M2568" s="66">
        <f>IFERROR(IF(Ações!$B2568="","",VLOOKUP(Table_1[[#This Row],[AÇÕES]],'Dados Status Invest STOCKS'!A2554:AD3169,28)),0)</f>
        <v>15.66</v>
      </c>
      <c r="N2568" s="66">
        <f>IFERROR(IF(Ações!$B2568="","",VLOOKUP(Table_1[[#This Row],[AÇÕES]],'Dados Status Invest STOCKS'!A2554:AD3169,27)),0)</f>
        <v>116.03</v>
      </c>
      <c r="O2568" s="66">
        <f>IFERROR(IF(Ações!$L2568="","",Ações!$K2568*Ações!$L2568),0)</f>
        <v>0</v>
      </c>
      <c r="P2568" s="67">
        <f t="shared" si="39"/>
        <v>0.06</v>
      </c>
      <c r="Q2568" s="67">
        <f>IFERROR(Ações!$O2568/Ações!$M2568,0)</f>
        <v>0</v>
      </c>
      <c r="R2568" s="67">
        <f>IFERROR(IF(Ações!$B2568="","",VLOOKUP(Table_1[[#This Row],[AÇÕES]],'Dados Status Invest STOCKS'!A2554:AD3169,18)/100),0)</f>
        <v>0.13500000000000001</v>
      </c>
      <c r="S2568" s="65">
        <f>IFERROR(IF(Ações!$B2568="","",VLOOKUP(Table_1[[#This Row],[AÇÕES]],'Dados Status Invest STOCKS'!A2554:AD3169,25)/100),0)</f>
        <v>-1.6899999999999998E-2</v>
      </c>
      <c r="T2568" s="67">
        <f>(1-Ações!$Q2568)*Ações!$R2568</f>
        <v>0.13500000000000001</v>
      </c>
      <c r="U2568" s="68">
        <f>IF(Ações!$S2568=0,Ações!$T2568,IF(Ações!$T2568=0,Ações!$S2568,AVERAGE(Ações!$S2568,Ações!$T2568)))</f>
        <v>5.9050000000000005E-2</v>
      </c>
    </row>
    <row r="2569" spans="2:21" ht="15" customHeight="1" x14ac:dyDescent="0.2">
      <c r="B2569" s="63" t="str">
        <f>IFERROR('Dados Status Invest STOCKS'!A2556,"-")</f>
        <v>JMIA</v>
      </c>
      <c r="C2569" s="45">
        <f>IFERROR((Ações!$D2569-Ações!$K2569)/Ações!$D2569,0)</f>
        <v>0</v>
      </c>
      <c r="D2569" s="46">
        <f>(Ações!$O2569)/0.06</f>
        <v>0</v>
      </c>
      <c r="E2569" s="47">
        <f>IFERROR((Ações!$F2569-Ações!$K2569)/Ações!$F2569,0)</f>
        <v>0</v>
      </c>
      <c r="F2569" s="46" t="str">
        <f>IF(OR(Ações!$N2569&lt;0,Ações!$M2569&lt;0),"",(22.5*Ações!$M2569*Ações!$N2569)^0.5)</f>
        <v/>
      </c>
      <c r="G2569" s="47">
        <f>IFERROR((Ações!$H2569-Ações!$K2569)/Ações!$H2569,0)</f>
        <v>0</v>
      </c>
      <c r="H2569" s="48">
        <f>IFERROR(Ações!$I2569/(Ações!$P2569-Table_1[[#This Row],[CAGR LUCRO 5A]]),0)</f>
        <v>0</v>
      </c>
      <c r="I2569" s="48">
        <f>IF(Ações!$S2569&lt;0,"",Ações!$O2569*(1+Ações!$S2569))</f>
        <v>0</v>
      </c>
      <c r="J2569" s="49">
        <f>IFERROR(IF(Ações!$B2569="","",(VLOOKUP(Table_1[[#This Row],[AÇÕES]],'Dados Status Invest STOCKS'!A2555:AD3170,4)/Table_1[[#This Row],[LPA]]))/100,0)</f>
        <v>2.7906976744186046E-2</v>
      </c>
      <c r="K2569" s="64">
        <f>IFERROR(IF(Ações!$B2569="","",VLOOKUP(Table_1[[#This Row],[AÇÕES]],'Dados Status Invest STOCKS'!A2555:AD3170,2)),0)</f>
        <v>8.2799999999999994</v>
      </c>
      <c r="L2569" s="65">
        <f>IFERROR(IF(Ações!$B2569="","",VLOOKUP(Table_1[[#This Row],[AÇÕES]],'Dados Status Invest STOCKS'!A2555:AD3170,3)/100),0)</f>
        <v>0</v>
      </c>
      <c r="M2569" s="66">
        <f>IFERROR(IF(Ações!$B2569="","",VLOOKUP(Table_1[[#This Row],[AÇÕES]],'Dados Status Invest STOCKS'!A2555:AD3170,28)),0)</f>
        <v>-1.72</v>
      </c>
      <c r="N2569" s="66">
        <f>IFERROR(IF(Ações!$B2569="","",VLOOKUP(Table_1[[#This Row],[AÇÕES]],'Dados Status Invest STOCKS'!A2555:AD3170,27)),0)</f>
        <v>5.51</v>
      </c>
      <c r="O2569" s="66">
        <f>IFERROR(IF(Ações!$L2569="","",Ações!$K2569*Ações!$L2569),0)</f>
        <v>0</v>
      </c>
      <c r="P2569" s="67">
        <f t="shared" si="39"/>
        <v>0.06</v>
      </c>
      <c r="Q2569" s="67">
        <f>IFERROR(Ações!$O2569/Ações!$M2569,0)</f>
        <v>0</v>
      </c>
      <c r="R2569" s="67">
        <f>IFERROR(IF(Ações!$B2569="","",VLOOKUP(Table_1[[#This Row],[AÇÕES]],'Dados Status Invest STOCKS'!A2555:AD3170,18)/100),0)</f>
        <v>-0.313</v>
      </c>
      <c r="S2569" s="65">
        <f>IFERROR(IF(Ações!$B2569="","",VLOOKUP(Table_1[[#This Row],[AÇÕES]],'Dados Status Invest STOCKS'!A2555:AD3170,25)/100),0)</f>
        <v>0</v>
      </c>
      <c r="T2569" s="67">
        <f>(1-Ações!$Q2569)*Ações!$R2569</f>
        <v>-0.313</v>
      </c>
      <c r="U2569" s="68">
        <f>IF(Ações!$S2569=0,Ações!$T2569,IF(Ações!$T2569=0,Ações!$S2569,AVERAGE(Ações!$S2569,Ações!$T2569)))</f>
        <v>-0.313</v>
      </c>
    </row>
    <row r="2570" spans="2:21" ht="15" customHeight="1" x14ac:dyDescent="0.2">
      <c r="B2570" s="63" t="str">
        <f>IFERROR('Dados Status Invest STOCKS'!A2557,"-")</f>
        <v>JMP</v>
      </c>
      <c r="C2570" s="45">
        <f>IFERROR((Ações!$D2570-Ações!$K2570)/Ações!$D2570,0)</f>
        <v>0</v>
      </c>
      <c r="D2570" s="46">
        <f>(Ações!$O2570)/0.06</f>
        <v>0</v>
      </c>
      <c r="E2570" s="47">
        <f>IFERROR((Ações!$F2570-Ações!$K2570)/Ações!$F2570,0)</f>
        <v>0.44515093418568868</v>
      </c>
      <c r="F2570" s="46">
        <f>IF(OR(Ações!$N2570&lt;0,Ações!$M2570&lt;0),"",(22.5*Ações!$M2570*Ações!$N2570)^0.5)</f>
        <v>13.499166640944914</v>
      </c>
      <c r="G2570" s="47">
        <f>IFERROR((Ações!$H2570-Ações!$K2570)/Ações!$H2570,0)</f>
        <v>0</v>
      </c>
      <c r="H2570" s="48">
        <f>IFERROR(Ações!$I2570/(Ações!$P2570-Table_1[[#This Row],[CAGR LUCRO 5A]]),0)</f>
        <v>0</v>
      </c>
      <c r="I2570" s="48">
        <f>IF(Ações!$S2570&lt;0,"",Ações!$O2570*(1+Ações!$S2570))</f>
        <v>0</v>
      </c>
      <c r="J2570" s="49">
        <f>IFERROR(IF(Ações!$B2570="","",(VLOOKUP(Table_1[[#This Row],[AÇÕES]],'Dados Status Invest STOCKS'!A2556:AD3171,4)/Table_1[[#This Row],[LPA]]))/100,0)</f>
        <v>2.3651685393258428E-2</v>
      </c>
      <c r="K2570" s="64">
        <f>IFERROR(IF(Ações!$B2570="","",VLOOKUP(Table_1[[#This Row],[AÇÕES]],'Dados Status Invest STOCKS'!A2556:AD3171,2)),0)</f>
        <v>7.49</v>
      </c>
      <c r="L2570" s="65">
        <f>IFERROR(IF(Ações!$B2570="","",VLOOKUP(Table_1[[#This Row],[AÇÕES]],'Dados Status Invest STOCKS'!A2556:AD3171,3)/100),0)</f>
        <v>0</v>
      </c>
      <c r="M2570" s="66">
        <f>IFERROR(IF(Ações!$B2570="","",VLOOKUP(Table_1[[#This Row],[AÇÕES]],'Dados Status Invest STOCKS'!A2556:AD3171,28)),0)</f>
        <v>1.78</v>
      </c>
      <c r="N2570" s="66">
        <f>IFERROR(IF(Ações!$B2570="","",VLOOKUP(Table_1[[#This Row],[AÇÕES]],'Dados Status Invest STOCKS'!A2556:AD3171,27)),0)</f>
        <v>4.55</v>
      </c>
      <c r="O2570" s="66">
        <f>IFERROR(IF(Ações!$L2570="","",Ações!$K2570*Ações!$L2570),0)</f>
        <v>0</v>
      </c>
      <c r="P2570" s="67">
        <f t="shared" si="39"/>
        <v>0.06</v>
      </c>
      <c r="Q2570" s="67">
        <f>IFERROR(Ações!$O2570/Ações!$M2570,0)</f>
        <v>0</v>
      </c>
      <c r="R2570" s="67">
        <f>IFERROR(IF(Ações!$B2570="","",VLOOKUP(Table_1[[#This Row],[AÇÕES]],'Dados Status Invest STOCKS'!A2556:AD3171,18)/100),0)</f>
        <v>0.39159999999999995</v>
      </c>
      <c r="S2570" s="65">
        <f>IFERROR(IF(Ações!$B2570="","",VLOOKUP(Table_1[[#This Row],[AÇÕES]],'Dados Status Invest STOCKS'!A2556:AD3171,25)/100),0)</f>
        <v>0</v>
      </c>
      <c r="T2570" s="67">
        <f>(1-Ações!$Q2570)*Ações!$R2570</f>
        <v>0.39159999999999995</v>
      </c>
      <c r="U2570" s="68">
        <f>IF(Ações!$S2570=0,Ações!$T2570,IF(Ações!$T2570=0,Ações!$S2570,AVERAGE(Ações!$S2570,Ações!$T2570)))</f>
        <v>0.39159999999999995</v>
      </c>
    </row>
    <row r="2571" spans="2:21" ht="15" customHeight="1" x14ac:dyDescent="0.2">
      <c r="B2571" s="63" t="str">
        <f>IFERROR('Dados Status Invest STOCKS'!A2558,"-")</f>
        <v>JMPNL</v>
      </c>
      <c r="C2571" s="45">
        <f>IFERROR((Ações!$D2571-Ações!$K2571)/Ações!$D2571,0)</f>
        <v>-0.1090573012939</v>
      </c>
      <c r="D2571" s="46">
        <f>(Ações!$O2571)/0.06</f>
        <v>22.649866666666671</v>
      </c>
      <c r="E2571" s="47">
        <f>IFERROR((Ações!$F2571-Ações!$K2571)/Ações!$F2571,0)</f>
        <v>-0.86085561191662219</v>
      </c>
      <c r="F2571" s="46">
        <f>IF(OR(Ações!$N2571&lt;0,Ações!$M2571&lt;0),"",(22.5*Ações!$M2571*Ações!$N2571)^0.5)</f>
        <v>13.499166640944914</v>
      </c>
      <c r="G2571" s="47">
        <f>IFERROR((Ações!$H2571-Ações!$K2571)/Ações!$H2571,0)</f>
        <v>-0.1090573012939</v>
      </c>
      <c r="H2571" s="48">
        <f>IFERROR(Ações!$I2571/(Ações!$P2571-Table_1[[#This Row],[CAGR LUCRO 5A]]),0)</f>
        <v>22.649866666666671</v>
      </c>
      <c r="I2571" s="48">
        <f>IF(Ações!$S2571&lt;0,"",Ações!$O2571*(1+Ações!$S2571))</f>
        <v>1.3589920000000002</v>
      </c>
      <c r="J2571" s="49">
        <f>IFERROR(IF(Ações!$B2571="","",(VLOOKUP(Table_1[[#This Row],[AÇÕES]],'Dados Status Invest STOCKS'!A2557:AD3172,4)/Table_1[[#This Row],[LPA]]))/100,0)</f>
        <v>7.9213483146067409E-2</v>
      </c>
      <c r="K2571" s="64">
        <f>IFERROR(IF(Ações!$B2571="","",VLOOKUP(Table_1[[#This Row],[AÇÕES]],'Dados Status Invest STOCKS'!A2557:AD3172,2)),0)</f>
        <v>25.12</v>
      </c>
      <c r="L2571" s="65">
        <f>IFERROR(IF(Ações!$B2571="","",VLOOKUP(Table_1[[#This Row],[AÇÕES]],'Dados Status Invest STOCKS'!A2557:AD3172,3)/100),0)</f>
        <v>5.4100000000000002E-2</v>
      </c>
      <c r="M2571" s="66">
        <f>IFERROR(IF(Ações!$B2571="","",VLOOKUP(Table_1[[#This Row],[AÇÕES]],'Dados Status Invest STOCKS'!A2557:AD3172,28)),0)</f>
        <v>1.78</v>
      </c>
      <c r="N2571" s="66">
        <f>IFERROR(IF(Ações!$B2571="","",VLOOKUP(Table_1[[#This Row],[AÇÕES]],'Dados Status Invest STOCKS'!A2557:AD3172,27)),0)</f>
        <v>4.55</v>
      </c>
      <c r="O2571" s="66">
        <f>IFERROR(IF(Ações!$L2571="","",Ações!$K2571*Ações!$L2571),0)</f>
        <v>1.3589920000000002</v>
      </c>
      <c r="P2571" s="67">
        <f t="shared" si="39"/>
        <v>0.06</v>
      </c>
      <c r="Q2571" s="67">
        <f>IFERROR(Ações!$O2571/Ações!$M2571,0)</f>
        <v>0.76347865168539331</v>
      </c>
      <c r="R2571" s="67">
        <f>IFERROR(IF(Ações!$B2571="","",VLOOKUP(Table_1[[#This Row],[AÇÕES]],'Dados Status Invest STOCKS'!A2557:AD3172,18)/100),0)</f>
        <v>0.39159999999999995</v>
      </c>
      <c r="S2571" s="65">
        <f>IFERROR(IF(Ações!$B2571="","",VLOOKUP(Table_1[[#This Row],[AÇÕES]],'Dados Status Invest STOCKS'!A2557:AD3172,25)/100),0)</f>
        <v>0</v>
      </c>
      <c r="T2571" s="67">
        <f>(1-Ações!$Q2571)*Ações!$R2571</f>
        <v>9.262175999999997E-2</v>
      </c>
      <c r="U2571" s="68">
        <f>IF(Ações!$S2571=0,Ações!$T2571,IF(Ações!$T2571=0,Ações!$S2571,AVERAGE(Ações!$S2571,Ações!$T2571)))</f>
        <v>9.262175999999997E-2</v>
      </c>
    </row>
    <row r="2572" spans="2:21" ht="15" customHeight="1" x14ac:dyDescent="0.2">
      <c r="B2572" s="63" t="str">
        <f>IFERROR('Dados Status Invest STOCKS'!A2559,"-")</f>
        <v>JMPNZ</v>
      </c>
      <c r="C2572" s="45">
        <f>IFERROR((Ações!$D2572-Ações!$K2572)/Ações!$D2572,0)</f>
        <v>-0.1787819253438114</v>
      </c>
      <c r="D2572" s="46">
        <f>(Ações!$O2572)/0.06</f>
        <v>21.488283333333332</v>
      </c>
      <c r="E2572" s="47">
        <f>IFERROR((Ações!$F2572-Ações!$K2572)/Ações!$F2572,0)</f>
        <v>-0.87641212778057465</v>
      </c>
      <c r="F2572" s="46">
        <f>IF(OR(Ações!$N2572&lt;0,Ações!$M2572&lt;0),"",(22.5*Ações!$M2572*Ações!$N2572)^0.5)</f>
        <v>13.499166640944914</v>
      </c>
      <c r="G2572" s="47">
        <f>IFERROR((Ações!$H2572-Ações!$K2572)/Ações!$H2572,0)</f>
        <v>-0.1787819253438114</v>
      </c>
      <c r="H2572" s="48">
        <f>IFERROR(Ações!$I2572/(Ações!$P2572-Table_1[[#This Row],[CAGR LUCRO 5A]]),0)</f>
        <v>21.488283333333332</v>
      </c>
      <c r="I2572" s="48">
        <f>IF(Ações!$S2572&lt;0,"",Ações!$O2572*(1+Ações!$S2572))</f>
        <v>1.2892969999999999</v>
      </c>
      <c r="J2572" s="49">
        <f>IFERROR(IF(Ações!$B2572="","",(VLOOKUP(Table_1[[#This Row],[AÇÕES]],'Dados Status Invest STOCKS'!A2558:AD3173,4)/Table_1[[#This Row],[LPA]]))/100,0)</f>
        <v>7.9887640449438205E-2</v>
      </c>
      <c r="K2572" s="64">
        <f>IFERROR(IF(Ações!$B2572="","",VLOOKUP(Table_1[[#This Row],[AÇÕES]],'Dados Status Invest STOCKS'!A2558:AD3173,2)),0)</f>
        <v>25.33</v>
      </c>
      <c r="L2572" s="65">
        <f>IFERROR(IF(Ações!$B2572="","",VLOOKUP(Table_1[[#This Row],[AÇÕES]],'Dados Status Invest STOCKS'!A2558:AD3173,3)/100),0)</f>
        <v>5.0900000000000001E-2</v>
      </c>
      <c r="M2572" s="66">
        <f>IFERROR(IF(Ações!$B2572="","",VLOOKUP(Table_1[[#This Row],[AÇÕES]],'Dados Status Invest STOCKS'!A2558:AD3173,28)),0)</f>
        <v>1.78</v>
      </c>
      <c r="N2572" s="66">
        <f>IFERROR(IF(Ações!$B2572="","",VLOOKUP(Table_1[[#This Row],[AÇÕES]],'Dados Status Invest STOCKS'!A2558:AD3173,27)),0)</f>
        <v>4.55</v>
      </c>
      <c r="O2572" s="66">
        <f>IFERROR(IF(Ações!$L2572="","",Ações!$K2572*Ações!$L2572),0)</f>
        <v>1.2892969999999999</v>
      </c>
      <c r="P2572" s="67">
        <f t="shared" si="39"/>
        <v>0.06</v>
      </c>
      <c r="Q2572" s="67">
        <f>IFERROR(Ações!$O2572/Ações!$M2572,0)</f>
        <v>0.72432415730337074</v>
      </c>
      <c r="R2572" s="67">
        <f>IFERROR(IF(Ações!$B2572="","",VLOOKUP(Table_1[[#This Row],[AÇÕES]],'Dados Status Invest STOCKS'!A2558:AD3173,18)/100),0)</f>
        <v>0.39159999999999995</v>
      </c>
      <c r="S2572" s="65">
        <f>IFERROR(IF(Ações!$B2572="","",VLOOKUP(Table_1[[#This Row],[AÇÕES]],'Dados Status Invest STOCKS'!A2558:AD3173,25)/100),0)</f>
        <v>0</v>
      </c>
      <c r="T2572" s="67">
        <f>(1-Ações!$Q2572)*Ações!$R2572</f>
        <v>0.10795466000000001</v>
      </c>
      <c r="U2572" s="68">
        <f>IF(Ações!$S2572=0,Ações!$T2572,IF(Ações!$T2572=0,Ações!$S2572,AVERAGE(Ações!$S2572,Ações!$T2572)))</f>
        <v>0.10795466000000001</v>
      </c>
    </row>
    <row r="2573" spans="2:21" ht="15" customHeight="1" x14ac:dyDescent="0.2">
      <c r="B2573" s="63" t="str">
        <f>IFERROR('Dados Status Invest STOCKS'!A2560,"-")</f>
        <v>JNCE</v>
      </c>
      <c r="C2573" s="45">
        <f>IFERROR((Ações!$D2573-Ações!$K2573)/Ações!$D2573,0)</f>
        <v>0</v>
      </c>
      <c r="D2573" s="46">
        <f>(Ações!$O2573)/0.06</f>
        <v>0</v>
      </c>
      <c r="E2573" s="47">
        <f>IFERROR((Ações!$F2573-Ações!$K2573)/Ações!$F2573,0)</f>
        <v>0</v>
      </c>
      <c r="F2573" s="46" t="str">
        <f>IF(OR(Ações!$N2573&lt;0,Ações!$M2573&lt;0),"",(22.5*Ações!$M2573*Ações!$N2573)^0.5)</f>
        <v/>
      </c>
      <c r="G2573" s="47">
        <f>IFERROR((Ações!$H2573-Ações!$K2573)/Ações!$H2573,0)</f>
        <v>0</v>
      </c>
      <c r="H2573" s="48">
        <f>IFERROR(Ações!$I2573/(Ações!$P2573-Table_1[[#This Row],[CAGR LUCRO 5A]]),0)</f>
        <v>0</v>
      </c>
      <c r="I2573" s="48">
        <f>IF(Ações!$S2573&lt;0,"",Ações!$O2573*(1+Ações!$S2573))</f>
        <v>0</v>
      </c>
      <c r="J2573" s="49">
        <f>IFERROR(IF(Ações!$B2573="","",(VLOOKUP(Table_1[[#This Row],[AÇÕES]],'Dados Status Invest STOCKS'!A2559:AD3174,4)/Table_1[[#This Row],[LPA]]))/100,0)</f>
        <v>0.27428571428571424</v>
      </c>
      <c r="K2573" s="64">
        <f>IFERROR(IF(Ações!$B2573="","",VLOOKUP(Table_1[[#This Row],[AÇÕES]],'Dados Status Invest STOCKS'!A2559:AD3174,2)),0)</f>
        <v>6.6</v>
      </c>
      <c r="L2573" s="65">
        <f>IFERROR(IF(Ações!$B2573="","",VLOOKUP(Table_1[[#This Row],[AÇÕES]],'Dados Status Invest STOCKS'!A2559:AD3174,3)/100),0)</f>
        <v>0</v>
      </c>
      <c r="M2573" s="66">
        <f>IFERROR(IF(Ações!$B2573="","",VLOOKUP(Table_1[[#This Row],[AÇÕES]],'Dados Status Invest STOCKS'!A2559:AD3174,28)),0)</f>
        <v>-0.49</v>
      </c>
      <c r="N2573" s="66">
        <f>IFERROR(IF(Ações!$B2573="","",VLOOKUP(Table_1[[#This Row],[AÇÕES]],'Dados Status Invest STOCKS'!A2559:AD3174,27)),0)</f>
        <v>4.91</v>
      </c>
      <c r="O2573" s="66">
        <f>IFERROR(IF(Ações!$L2573="","",Ações!$K2573*Ações!$L2573),0)</f>
        <v>0</v>
      </c>
      <c r="P2573" s="67">
        <f t="shared" si="39"/>
        <v>0.06</v>
      </c>
      <c r="Q2573" s="67">
        <f>IFERROR(Ações!$O2573/Ações!$M2573,0)</f>
        <v>0</v>
      </c>
      <c r="R2573" s="67">
        <f>IFERROR(IF(Ações!$B2573="","",VLOOKUP(Table_1[[#This Row],[AÇÕES]],'Dados Status Invest STOCKS'!A2559:AD3174,18)/100),0)</f>
        <v>-0.10009999999999999</v>
      </c>
      <c r="S2573" s="65">
        <f>IFERROR(IF(Ações!$B2573="","",VLOOKUP(Table_1[[#This Row],[AÇÕES]],'Dados Status Invest STOCKS'!A2559:AD3174,25)/100),0)</f>
        <v>0</v>
      </c>
      <c r="T2573" s="67">
        <f>(1-Ações!$Q2573)*Ações!$R2573</f>
        <v>-0.10009999999999999</v>
      </c>
      <c r="U2573" s="68">
        <f>IF(Ações!$S2573=0,Ações!$T2573,IF(Ações!$T2573=0,Ações!$S2573,AVERAGE(Ações!$S2573,Ações!$T2573)))</f>
        <v>-0.10009999999999999</v>
      </c>
    </row>
    <row r="2574" spans="2:21" ht="15" customHeight="1" x14ac:dyDescent="0.2">
      <c r="B2574" s="63" t="str">
        <f>IFERROR('Dados Status Invest STOCKS'!A2561,"-")</f>
        <v>JNJ</v>
      </c>
      <c r="C2574" s="45">
        <f>IFERROR((Ações!$D2574-Ações!$K2574)/Ações!$D2574,0)</f>
        <v>-1.3346303501945527</v>
      </c>
      <c r="D2574" s="46">
        <f>(Ações!$O2574)/0.06</f>
        <v>69.805483333333328</v>
      </c>
      <c r="E2574" s="47">
        <f>IFERROR((Ações!$F2574-Ações!$K2574)/Ações!$F2574,0)</f>
        <v>-1.5646785396320704</v>
      </c>
      <c r="F2574" s="46">
        <f>IF(OR(Ações!$N2574&lt;0,Ações!$M2574&lt;0),"",(22.5*Ações!$M2574*Ações!$N2574)^0.5)</f>
        <v>63.544026076414134</v>
      </c>
      <c r="G2574" s="47">
        <f>IFERROR((Ações!$H2574-Ações!$K2574)/Ações!$H2574,0)</f>
        <v>0</v>
      </c>
      <c r="H2574" s="48">
        <f>IFERROR(Ações!$I2574/(Ações!$P2574-Table_1[[#This Row],[CAGR LUCRO 5A]]),0)</f>
        <v>0</v>
      </c>
      <c r="I2574" s="48" t="str">
        <f>IF(Ações!$S2574&lt;0,"",Ações!$O2574*(1+Ações!$S2574))</f>
        <v/>
      </c>
      <c r="J2574" s="49">
        <f>IFERROR(IF(Ações!$B2574="","",(VLOOKUP(Table_1[[#This Row],[AÇÕES]],'Dados Status Invest STOCKS'!A2560:AD3175,4)/Table_1[[#This Row],[LPA]]))/100,0)</f>
        <v>3.5346097201767304E-2</v>
      </c>
      <c r="K2574" s="64">
        <f>IFERROR(IF(Ações!$B2574="","",VLOOKUP(Table_1[[#This Row],[AÇÕES]],'Dados Status Invest STOCKS'!A2560:AD3175,2)),0)</f>
        <v>162.97</v>
      </c>
      <c r="L2574" s="65">
        <f>IFERROR(IF(Ações!$B2574="","",VLOOKUP(Table_1[[#This Row],[AÇÕES]],'Dados Status Invest STOCKS'!A2560:AD3175,3)/100),0)</f>
        <v>2.5699999999999997E-2</v>
      </c>
      <c r="M2574" s="66">
        <f>IFERROR(IF(Ações!$B2574="","",VLOOKUP(Table_1[[#This Row],[AÇÕES]],'Dados Status Invest STOCKS'!A2560:AD3175,28)),0)</f>
        <v>6.79</v>
      </c>
      <c r="N2574" s="66">
        <f>IFERROR(IF(Ações!$B2574="","",VLOOKUP(Table_1[[#This Row],[AÇÕES]],'Dados Status Invest STOCKS'!A2560:AD3175,27)),0)</f>
        <v>26.43</v>
      </c>
      <c r="O2574" s="66">
        <f>IFERROR(IF(Ações!$L2574="","",Ações!$K2574*Ações!$L2574),0)</f>
        <v>4.1883289999999995</v>
      </c>
      <c r="P2574" s="67">
        <f t="shared" si="39"/>
        <v>0.06</v>
      </c>
      <c r="Q2574" s="67">
        <f>IFERROR(Ações!$O2574/Ações!$M2574,0)</f>
        <v>0.61683784977908684</v>
      </c>
      <c r="R2574" s="67">
        <f>IFERROR(IF(Ações!$B2574="","",VLOOKUP(Table_1[[#This Row],[AÇÕES]],'Dados Status Invest STOCKS'!A2560:AD3175,18)/100),0)</f>
        <v>0.25700000000000001</v>
      </c>
      <c r="S2574" s="65">
        <f>IFERROR(IF(Ações!$B2574="","",VLOOKUP(Table_1[[#This Row],[AÇÕES]],'Dados Status Invest STOCKS'!A2560:AD3175,25)/100),0)</f>
        <v>-9.1999999999999998E-3</v>
      </c>
      <c r="T2574" s="67">
        <f>(1-Ações!$Q2574)*Ações!$R2574</f>
        <v>9.8472672606774683E-2</v>
      </c>
      <c r="U2574" s="68">
        <f>IF(Ações!$S2574=0,Ações!$T2574,IF(Ações!$T2574=0,Ações!$S2574,AVERAGE(Ações!$S2574,Ações!$T2574)))</f>
        <v>4.4636336303387342E-2</v>
      </c>
    </row>
    <row r="2575" spans="2:21" ht="15" customHeight="1" x14ac:dyDescent="0.2">
      <c r="B2575" s="63" t="str">
        <f>IFERROR('Dados Status Invest STOCKS'!A2562,"-")</f>
        <v>JNPR</v>
      </c>
      <c r="C2575" s="45">
        <f>IFERROR((Ações!$D2575-Ações!$K2575)/Ações!$D2575,0)</f>
        <v>-1.4193548387096773</v>
      </c>
      <c r="D2575" s="46">
        <f>(Ações!$O2575)/0.06</f>
        <v>13.346533333333333</v>
      </c>
      <c r="E2575" s="47">
        <f>IFERROR((Ações!$F2575-Ações!$K2575)/Ações!$F2575,0)</f>
        <v>-1.733713037663301</v>
      </c>
      <c r="F2575" s="46">
        <f>IF(OR(Ações!$N2575&lt;0,Ações!$M2575&lt;0),"",(22.5*Ações!$M2575*Ações!$N2575)^0.5)</f>
        <v>11.811773787200634</v>
      </c>
      <c r="G2575" s="47">
        <f>IFERROR((Ações!$H2575-Ações!$K2575)/Ações!$H2575,0)</f>
        <v>0</v>
      </c>
      <c r="H2575" s="48">
        <f>IFERROR(Ações!$I2575/(Ações!$P2575-Table_1[[#This Row],[CAGR LUCRO 5A]]),0)</f>
        <v>0</v>
      </c>
      <c r="I2575" s="48" t="str">
        <f>IF(Ações!$S2575&lt;0,"",Ações!$O2575*(1+Ações!$S2575))</f>
        <v/>
      </c>
      <c r="J2575" s="49">
        <f>IFERROR(IF(Ações!$B2575="","",(VLOOKUP(Table_1[[#This Row],[AÇÕES]],'Dados Status Invest STOCKS'!A2561:AD3176,4)/Table_1[[#This Row],[LPA]]))/100,0)</f>
        <v>1.5156521739130435</v>
      </c>
      <c r="K2575" s="64">
        <f>IFERROR(IF(Ações!$B2575="","",VLOOKUP(Table_1[[#This Row],[AÇÕES]],'Dados Status Invest STOCKS'!A2561:AD3176,2)),0)</f>
        <v>32.29</v>
      </c>
      <c r="L2575" s="65">
        <f>IFERROR(IF(Ações!$B2575="","",VLOOKUP(Table_1[[#This Row],[AÇÕES]],'Dados Status Invest STOCKS'!A2561:AD3176,3)/100),0)</f>
        <v>2.4799999999999999E-2</v>
      </c>
      <c r="M2575" s="66">
        <f>IFERROR(IF(Ações!$B2575="","",VLOOKUP(Table_1[[#This Row],[AÇÕES]],'Dados Status Invest STOCKS'!A2561:AD3176,28)),0)</f>
        <v>0.46</v>
      </c>
      <c r="N2575" s="66">
        <f>IFERROR(IF(Ações!$B2575="","",VLOOKUP(Table_1[[#This Row],[AÇÕES]],'Dados Status Invest STOCKS'!A2561:AD3176,27)),0)</f>
        <v>13.48</v>
      </c>
      <c r="O2575" s="66">
        <f>IFERROR(IF(Ações!$L2575="","",Ações!$K2575*Ações!$L2575),0)</f>
        <v>0.80079199999999995</v>
      </c>
      <c r="P2575" s="67">
        <f t="shared" ref="P2575:P2638" si="40">$U$6</f>
        <v>0.06</v>
      </c>
      <c r="Q2575" s="67">
        <f>IFERROR(Ações!$O2575/Ações!$M2575,0)</f>
        <v>1.7408521739130434</v>
      </c>
      <c r="R2575" s="67">
        <f>IFERROR(IF(Ações!$B2575="","",VLOOKUP(Table_1[[#This Row],[AÇÕES]],'Dados Status Invest STOCKS'!A2561:AD3176,18)/100),0)</f>
        <v>3.44E-2</v>
      </c>
      <c r="S2575" s="65">
        <f>IFERROR(IF(Ações!$B2575="","",VLOOKUP(Table_1[[#This Row],[AÇÕES]],'Dados Status Invest STOCKS'!A2561:AD3176,25)/100),0)</f>
        <v>-0.1646</v>
      </c>
      <c r="T2575" s="67">
        <f>(1-Ações!$Q2575)*Ações!$R2575</f>
        <v>-2.5485314782608692E-2</v>
      </c>
      <c r="U2575" s="68">
        <f>IF(Ações!$S2575=0,Ações!$T2575,IF(Ações!$T2575=0,Ações!$S2575,AVERAGE(Ações!$S2575,Ações!$T2575)))</f>
        <v>-9.5042657391304339E-2</v>
      </c>
    </row>
    <row r="2576" spans="2:21" ht="15" customHeight="1" x14ac:dyDescent="0.2">
      <c r="B2576" s="63" t="str">
        <f>IFERROR('Dados Status Invest STOCKS'!A2563,"-")</f>
        <v>JOBS</v>
      </c>
      <c r="C2576" s="45">
        <f>IFERROR((Ações!$D2576-Ações!$K2576)/Ações!$D2576,0)</f>
        <v>0</v>
      </c>
      <c r="D2576" s="46">
        <f>(Ações!$O2576)/0.06</f>
        <v>0</v>
      </c>
      <c r="E2576" s="47">
        <f>IFERROR((Ações!$F2576-Ações!$K2576)/Ações!$F2576,0)</f>
        <v>-0.44466615870619958</v>
      </c>
      <c r="F2576" s="46">
        <f>IF(OR(Ações!$N2576&lt;0,Ações!$M2576&lt;0),"",(22.5*Ações!$M2576*Ações!$N2576)^0.5)</f>
        <v>34.603150145615352</v>
      </c>
      <c r="G2576" s="47">
        <f>IFERROR((Ações!$H2576-Ações!$K2576)/Ações!$H2576,0)</f>
        <v>0</v>
      </c>
      <c r="H2576" s="48">
        <f>IFERROR(Ações!$I2576/(Ações!$P2576-Table_1[[#This Row],[CAGR LUCRO 5A]]),0)</f>
        <v>0</v>
      </c>
      <c r="I2576" s="48">
        <f>IF(Ações!$S2576&lt;0,"",Ações!$O2576*(1+Ações!$S2576))</f>
        <v>0</v>
      </c>
      <c r="J2576" s="49">
        <f>IFERROR(IF(Ações!$B2576="","",(VLOOKUP(Table_1[[#This Row],[AÇÕES]],'Dados Status Invest STOCKS'!A2562:AD3177,4)/Table_1[[#This Row],[LPA]]))/100,0)</f>
        <v>0.15093406593406594</v>
      </c>
      <c r="K2576" s="64">
        <f>IFERROR(IF(Ações!$B2576="","",VLOOKUP(Table_1[[#This Row],[AÇÕES]],'Dados Status Invest STOCKS'!A2562:AD3177,2)),0)</f>
        <v>49.99</v>
      </c>
      <c r="L2576" s="65">
        <f>IFERROR(IF(Ações!$B2576="","",VLOOKUP(Table_1[[#This Row],[AÇÕES]],'Dados Status Invest STOCKS'!A2562:AD3177,3)/100),0)</f>
        <v>0</v>
      </c>
      <c r="M2576" s="66">
        <f>IFERROR(IF(Ações!$B2576="","",VLOOKUP(Table_1[[#This Row],[AÇÕES]],'Dados Status Invest STOCKS'!A2562:AD3177,28)),0)</f>
        <v>1.82</v>
      </c>
      <c r="N2576" s="66">
        <f>IFERROR(IF(Ações!$B2576="","",VLOOKUP(Table_1[[#This Row],[AÇÕES]],'Dados Status Invest STOCKS'!A2562:AD3177,27)),0)</f>
        <v>29.24</v>
      </c>
      <c r="O2576" s="66">
        <f>IFERROR(IF(Ações!$L2576="","",Ações!$K2576*Ações!$L2576),0)</f>
        <v>0</v>
      </c>
      <c r="P2576" s="67">
        <f t="shared" si="40"/>
        <v>0.06</v>
      </c>
      <c r="Q2576" s="67">
        <f>IFERROR(Ações!$O2576/Ações!$M2576,0)</f>
        <v>0</v>
      </c>
      <c r="R2576" s="67">
        <f>IFERROR(IF(Ações!$B2576="","",VLOOKUP(Table_1[[#This Row],[AÇÕES]],'Dados Status Invest STOCKS'!A2562:AD3177,18)/100),0)</f>
        <v>6.2199999999999998E-2</v>
      </c>
      <c r="S2576" s="65">
        <f>IFERROR(IF(Ações!$B2576="","",VLOOKUP(Table_1[[#This Row],[AÇÕES]],'Dados Status Invest STOCKS'!A2562:AD3177,25)/100),0)</f>
        <v>0.1195</v>
      </c>
      <c r="T2576" s="67">
        <f>(1-Ações!$Q2576)*Ações!$R2576</f>
        <v>6.2199999999999998E-2</v>
      </c>
      <c r="U2576" s="68">
        <f>IF(Ações!$S2576=0,Ações!$T2576,IF(Ações!$T2576=0,Ações!$S2576,AVERAGE(Ações!$S2576,Ações!$T2576)))</f>
        <v>9.085E-2</v>
      </c>
    </row>
    <row r="2577" spans="2:21" ht="15" customHeight="1" x14ac:dyDescent="0.2">
      <c r="B2577" s="63" t="str">
        <f>IFERROR('Dados Status Invest STOCKS'!A2564,"-")</f>
        <v>JOE</v>
      </c>
      <c r="C2577" s="45">
        <f>IFERROR((Ações!$D2577-Ações!$K2577)/Ações!$D2577,0)</f>
        <v>-7.695652173913043</v>
      </c>
      <c r="D2577" s="46">
        <f>(Ações!$O2577)/0.06</f>
        <v>5.3613</v>
      </c>
      <c r="E2577" s="47">
        <f>IFERROR((Ações!$F2577-Ações!$K2577)/Ações!$F2577,0)</f>
        <v>-2.0432002314031736</v>
      </c>
      <c r="F2577" s="46">
        <f>IF(OR(Ações!$N2577&lt;0,Ações!$M2577&lt;0),"",(22.5*Ações!$M2577*Ações!$N2577)^0.5)</f>
        <v>15.31939946603652</v>
      </c>
      <c r="G2577" s="47">
        <f>IFERROR((Ações!$H2577-Ações!$K2577)/Ações!$H2577,0)</f>
        <v>-7.695652173913043</v>
      </c>
      <c r="H2577" s="48">
        <f>IFERROR(Ações!$I2577/(Ações!$P2577-Table_1[[#This Row],[CAGR LUCRO 5A]]),0)</f>
        <v>5.3613</v>
      </c>
      <c r="I2577" s="48">
        <f>IF(Ações!$S2577&lt;0,"",Ações!$O2577*(1+Ações!$S2577))</f>
        <v>0.32167799999999996</v>
      </c>
      <c r="J2577" s="49">
        <f>IFERROR(IF(Ações!$B2577="","",(VLOOKUP(Table_1[[#This Row],[AÇÕES]],'Dados Status Invest STOCKS'!A2563:AD3178,4)/Table_1[[#This Row],[LPA]]))/100,0)</f>
        <v>0.41499999999999998</v>
      </c>
      <c r="K2577" s="64">
        <f>IFERROR(IF(Ações!$B2577="","",VLOOKUP(Table_1[[#This Row],[AÇÕES]],'Dados Status Invest STOCKS'!A2563:AD3178,2)),0)</f>
        <v>46.62</v>
      </c>
      <c r="L2577" s="65">
        <f>IFERROR(IF(Ações!$B2577="","",VLOOKUP(Table_1[[#This Row],[AÇÕES]],'Dados Status Invest STOCKS'!A2563:AD3178,3)/100),0)</f>
        <v>6.8999999999999999E-3</v>
      </c>
      <c r="M2577" s="66">
        <f>IFERROR(IF(Ações!$B2577="","",VLOOKUP(Table_1[[#This Row],[AÇÕES]],'Dados Status Invest STOCKS'!A2563:AD3178,28)),0)</f>
        <v>1.06</v>
      </c>
      <c r="N2577" s="66">
        <f>IFERROR(IF(Ações!$B2577="","",VLOOKUP(Table_1[[#This Row],[AÇÕES]],'Dados Status Invest STOCKS'!A2563:AD3178,27)),0)</f>
        <v>9.84</v>
      </c>
      <c r="O2577" s="66">
        <f>IFERROR(IF(Ações!$L2577="","",Ações!$K2577*Ações!$L2577),0)</f>
        <v>0.32167799999999996</v>
      </c>
      <c r="P2577" s="67">
        <f t="shared" si="40"/>
        <v>0.06</v>
      </c>
      <c r="Q2577" s="67">
        <f>IFERROR(Ações!$O2577/Ações!$M2577,0)</f>
        <v>0.30346981132075468</v>
      </c>
      <c r="R2577" s="67">
        <f>IFERROR(IF(Ações!$B2577="","",VLOOKUP(Table_1[[#This Row],[AÇÕES]],'Dados Status Invest STOCKS'!A2563:AD3178,18)/100),0)</f>
        <v>0.1076</v>
      </c>
      <c r="S2577" s="65">
        <f>IFERROR(IF(Ações!$B2577="","",VLOOKUP(Table_1[[#This Row],[AÇÕES]],'Dados Status Invest STOCKS'!A2563:AD3178,25)/100),0)</f>
        <v>0</v>
      </c>
      <c r="T2577" s="67">
        <f>(1-Ações!$Q2577)*Ações!$R2577</f>
        <v>7.4946648301886798E-2</v>
      </c>
      <c r="U2577" s="68">
        <f>IF(Ações!$S2577=0,Ações!$T2577,IF(Ações!$T2577=0,Ações!$S2577,AVERAGE(Ações!$S2577,Ações!$T2577)))</f>
        <v>7.4946648301886798E-2</v>
      </c>
    </row>
    <row r="2578" spans="2:21" ht="15" customHeight="1" x14ac:dyDescent="0.2">
      <c r="B2578" s="63" t="str">
        <f>IFERROR('Dados Status Invest STOCKS'!A2565,"-")</f>
        <v>JOUT</v>
      </c>
      <c r="C2578" s="45">
        <f>IFERROR((Ações!$D2578-Ações!$K2578)/Ações!$D2578,0)</f>
        <v>-4.1282051282051277</v>
      </c>
      <c r="D2578" s="46">
        <f>(Ações!$O2578)/0.06</f>
        <v>17.0352</v>
      </c>
      <c r="E2578" s="47">
        <f>IFERROR((Ações!$F2578-Ações!$K2578)/Ações!$F2578,0)</f>
        <v>8.5425511828595604E-2</v>
      </c>
      <c r="F2578" s="46">
        <f>IF(OR(Ações!$N2578&lt;0,Ações!$M2578&lt;0),"",(22.5*Ações!$M2578*Ações!$N2578)^0.5)</f>
        <v>95.519830401859494</v>
      </c>
      <c r="G2578" s="47">
        <f>IFERROR((Ações!$H2578-Ações!$K2578)/Ações!$H2578,0)</f>
        <v>21.324266387400058</v>
      </c>
      <c r="H2578" s="48">
        <f>IFERROR(Ações!$I2578/(Ações!$P2578-Table_1[[#This Row],[CAGR LUCRO 5A]]),0)</f>
        <v>-4.2983101251889932</v>
      </c>
      <c r="I2578" s="48">
        <f>IF(Ações!$S2578&lt;0,"",Ações!$O2578*(1+Ações!$S2578))</f>
        <v>1.4214511584</v>
      </c>
      <c r="J2578" s="49">
        <f>IFERROR(IF(Ações!$B2578="","",(VLOOKUP(Table_1[[#This Row],[AÇÕES]],'Dados Status Invest STOCKS'!A2564:AD3179,4)/Table_1[[#This Row],[LPA]]))/100,0)</f>
        <v>1.0594713656387665E-2</v>
      </c>
      <c r="K2578" s="64">
        <f>IFERROR(IF(Ações!$B2578="","",VLOOKUP(Table_1[[#This Row],[AÇÕES]],'Dados Status Invest STOCKS'!A2564:AD3179,2)),0)</f>
        <v>87.36</v>
      </c>
      <c r="L2578" s="65">
        <f>IFERROR(IF(Ações!$B2578="","",VLOOKUP(Table_1[[#This Row],[AÇÕES]],'Dados Status Invest STOCKS'!A2564:AD3179,3)/100),0)</f>
        <v>1.1699999999999999E-2</v>
      </c>
      <c r="M2578" s="66">
        <f>IFERROR(IF(Ações!$B2578="","",VLOOKUP(Table_1[[#This Row],[AÇÕES]],'Dados Status Invest STOCKS'!A2564:AD3179,28)),0)</f>
        <v>9.08</v>
      </c>
      <c r="N2578" s="66">
        <f>IFERROR(IF(Ações!$B2578="","",VLOOKUP(Table_1[[#This Row],[AÇÕES]],'Dados Status Invest STOCKS'!A2564:AD3179,27)),0)</f>
        <v>44.66</v>
      </c>
      <c r="O2578" s="66">
        <f>IFERROR(IF(Ações!$L2578="","",Ações!$K2578*Ações!$L2578),0)</f>
        <v>1.0221119999999999</v>
      </c>
      <c r="P2578" s="67">
        <f t="shared" si="40"/>
        <v>0.06</v>
      </c>
      <c r="Q2578" s="67">
        <f>IFERROR(Ações!$O2578/Ações!$M2578,0)</f>
        <v>0.11256740088105725</v>
      </c>
      <c r="R2578" s="67">
        <f>IFERROR(IF(Ações!$B2578="","",VLOOKUP(Table_1[[#This Row],[AÇÕES]],'Dados Status Invest STOCKS'!A2564:AD3179,18)/100),0)</f>
        <v>0.2034</v>
      </c>
      <c r="S2578" s="65">
        <f>IFERROR(IF(Ações!$B2578="","",VLOOKUP(Table_1[[#This Row],[AÇÕES]],'Dados Status Invest STOCKS'!A2564:AD3179,25)/100),0)</f>
        <v>0.39069999999999999</v>
      </c>
      <c r="T2578" s="67">
        <f>(1-Ações!$Q2578)*Ações!$R2578</f>
        <v>0.18050379066079297</v>
      </c>
      <c r="U2578" s="68">
        <f>IF(Ações!$S2578=0,Ações!$T2578,IF(Ações!$T2578=0,Ações!$S2578,AVERAGE(Ações!$S2578,Ações!$T2578)))</f>
        <v>0.28560189533039648</v>
      </c>
    </row>
    <row r="2579" spans="2:21" ht="15" customHeight="1" x14ac:dyDescent="0.2">
      <c r="B2579" s="63" t="str">
        <f>IFERROR('Dados Status Invest STOCKS'!A2566,"-")</f>
        <v>JP</v>
      </c>
      <c r="C2579" s="45">
        <f>IFERROR((Ações!$D2579-Ações!$K2579)/Ações!$D2579,0)</f>
        <v>0</v>
      </c>
      <c r="D2579" s="46">
        <f>(Ações!$O2579)/0.06</f>
        <v>0</v>
      </c>
      <c r="E2579" s="47">
        <f>IFERROR((Ações!$F2579-Ações!$K2579)/Ações!$F2579,0)</f>
        <v>0.31641407297533669</v>
      </c>
      <c r="F2579" s="46">
        <f>IF(OR(Ações!$N2579&lt;0,Ações!$M2579&lt;0),"",(22.5*Ações!$M2579*Ações!$N2579)^0.5)</f>
        <v>1.0971554128745844</v>
      </c>
      <c r="G2579" s="47">
        <f>IFERROR((Ações!$H2579-Ações!$K2579)/Ações!$H2579,0)</f>
        <v>0</v>
      </c>
      <c r="H2579" s="48">
        <f>IFERROR(Ações!$I2579/(Ações!$P2579-Table_1[[#This Row],[CAGR LUCRO 5A]]),0)</f>
        <v>0</v>
      </c>
      <c r="I2579" s="48">
        <f>IF(Ações!$S2579&lt;0,"",Ações!$O2579*(1+Ações!$S2579))</f>
        <v>0</v>
      </c>
      <c r="J2579" s="49">
        <f>IFERROR(IF(Ações!$B2579="","",(VLOOKUP(Table_1[[#This Row],[AÇÕES]],'Dados Status Invest STOCKS'!A2565:AD3180,4)/Table_1[[#This Row],[LPA]]))/100,0)</f>
        <v>63.09</v>
      </c>
      <c r="K2579" s="64">
        <f>IFERROR(IF(Ações!$B2579="","",VLOOKUP(Table_1[[#This Row],[AÇÕES]],'Dados Status Invest STOCKS'!A2565:AD3180,2)),0)</f>
        <v>0.75</v>
      </c>
      <c r="L2579" s="65">
        <f>IFERROR(IF(Ações!$B2579="","",VLOOKUP(Table_1[[#This Row],[AÇÕES]],'Dados Status Invest STOCKS'!A2565:AD3180,3)/100),0)</f>
        <v>0</v>
      </c>
      <c r="M2579" s="66">
        <f>IFERROR(IF(Ações!$B2579="","",VLOOKUP(Table_1[[#This Row],[AÇÕES]],'Dados Status Invest STOCKS'!A2565:AD3180,28)),0)</f>
        <v>0.01</v>
      </c>
      <c r="N2579" s="66">
        <f>IFERROR(IF(Ações!$B2579="","",VLOOKUP(Table_1[[#This Row],[AÇÕES]],'Dados Status Invest STOCKS'!A2565:AD3180,27)),0)</f>
        <v>5.35</v>
      </c>
      <c r="O2579" s="66">
        <f>IFERROR(IF(Ações!$L2579="","",Ações!$K2579*Ações!$L2579),0)</f>
        <v>0</v>
      </c>
      <c r="P2579" s="67">
        <f t="shared" si="40"/>
        <v>0.06</v>
      </c>
      <c r="Q2579" s="67">
        <f>IFERROR(Ações!$O2579/Ações!$M2579,0)</f>
        <v>0</v>
      </c>
      <c r="R2579" s="67">
        <f>IFERROR(IF(Ações!$B2579="","",VLOOKUP(Table_1[[#This Row],[AÇÕES]],'Dados Status Invest STOCKS'!A2565:AD3180,18)/100),0)</f>
        <v>2.2000000000000001E-3</v>
      </c>
      <c r="S2579" s="65">
        <f>IFERROR(IF(Ações!$B2579="","",VLOOKUP(Table_1[[#This Row],[AÇÕES]],'Dados Status Invest STOCKS'!A2565:AD3180,25)/100),0)</f>
        <v>0</v>
      </c>
      <c r="T2579" s="67">
        <f>(1-Ações!$Q2579)*Ações!$R2579</f>
        <v>2.2000000000000001E-3</v>
      </c>
      <c r="U2579" s="68">
        <f>IF(Ações!$S2579=0,Ações!$T2579,IF(Ações!$T2579=0,Ações!$S2579,AVERAGE(Ações!$S2579,Ações!$T2579)))</f>
        <v>2.2000000000000001E-3</v>
      </c>
    </row>
    <row r="2580" spans="2:21" ht="15" customHeight="1" x14ac:dyDescent="0.2">
      <c r="B2580" s="63" t="str">
        <f>IFERROR('Dados Status Invest STOCKS'!A2567,"-")</f>
        <v>JPM</v>
      </c>
      <c r="C2580" s="45">
        <f>IFERROR((Ações!$D2580-Ações!$K2580)/Ações!$D2580,0)</f>
        <v>-1.2900763358778626</v>
      </c>
      <c r="D2580" s="46">
        <f>(Ações!$O2580)/0.06</f>
        <v>63.29483333333333</v>
      </c>
      <c r="E2580" s="47">
        <f>IFERROR((Ações!$F2580-Ações!$K2580)/Ações!$F2580,0)</f>
        <v>0.23977379610191193</v>
      </c>
      <c r="F2580" s="46">
        <f>IF(OR(Ações!$N2580&lt;0,Ações!$M2580&lt;0),"",(22.5*Ações!$M2580*Ações!$N2580)^0.5)</f>
        <v>190.66693473174627</v>
      </c>
      <c r="G2580" s="47">
        <f>IFERROR((Ações!$H2580-Ações!$K2580)/Ações!$H2580,0)</f>
        <v>0.6951210659728978</v>
      </c>
      <c r="H2580" s="48">
        <f>IFERROR(Ações!$I2580/(Ações!$P2580-Table_1[[#This Row],[CAGR LUCRO 5A]]),0)</f>
        <v>475.43461952380966</v>
      </c>
      <c r="I2580" s="48">
        <f>IF(Ações!$S2580&lt;0,"",Ações!$O2580*(1+Ações!$S2580))</f>
        <v>3.9936508040000001</v>
      </c>
      <c r="J2580" s="49">
        <f>IFERROR(IF(Ações!$B2580="","",(VLOOKUP(Table_1[[#This Row],[AÇÕES]],'Dados Status Invest STOCKS'!A2566:AD3181,4)/Table_1[[#This Row],[LPA]]))/100,0)</f>
        <v>5.3902439024390248E-3</v>
      </c>
      <c r="K2580" s="64">
        <f>IFERROR(IF(Ações!$B2580="","",VLOOKUP(Table_1[[#This Row],[AÇÕES]],'Dados Status Invest STOCKS'!A2566:AD3181,2)),0)</f>
        <v>144.94999999999999</v>
      </c>
      <c r="L2580" s="65">
        <f>IFERROR(IF(Ações!$B2580="","",VLOOKUP(Table_1[[#This Row],[AÇÕES]],'Dados Status Invest STOCKS'!A2566:AD3181,3)/100),0)</f>
        <v>2.6200000000000001E-2</v>
      </c>
      <c r="M2580" s="66">
        <f>IFERROR(IF(Ações!$B2580="","",VLOOKUP(Table_1[[#This Row],[AÇÕES]],'Dados Status Invest STOCKS'!A2566:AD3181,28)),0)</f>
        <v>16.399999999999999</v>
      </c>
      <c r="N2580" s="66">
        <f>IFERROR(IF(Ações!$B2580="","",VLOOKUP(Table_1[[#This Row],[AÇÕES]],'Dados Status Invest STOCKS'!A2566:AD3181,27)),0)</f>
        <v>98.52</v>
      </c>
      <c r="O2580" s="66">
        <f>IFERROR(IF(Ações!$L2580="","",Ações!$K2580*Ações!$L2580),0)</f>
        <v>3.7976899999999998</v>
      </c>
      <c r="P2580" s="67">
        <f t="shared" si="40"/>
        <v>0.06</v>
      </c>
      <c r="Q2580" s="67">
        <f>IFERROR(Ações!$O2580/Ações!$M2580,0)</f>
        <v>0.23156646341463416</v>
      </c>
      <c r="R2580" s="67">
        <f>IFERROR(IF(Ações!$B2580="","",VLOOKUP(Table_1[[#This Row],[AÇÕES]],'Dados Status Invest STOCKS'!A2566:AD3181,18)/100),0)</f>
        <v>0.16639999999999999</v>
      </c>
      <c r="S2580" s="65">
        <f>IFERROR(IF(Ações!$B2580="","",VLOOKUP(Table_1[[#This Row],[AÇÕES]],'Dados Status Invest STOCKS'!A2566:AD3181,25)/100),0)</f>
        <v>5.16E-2</v>
      </c>
      <c r="T2580" s="67">
        <f>(1-Ações!$Q2580)*Ações!$R2580</f>
        <v>0.12786734048780488</v>
      </c>
      <c r="U2580" s="68">
        <f>IF(Ações!$S2580=0,Ações!$T2580,IF(Ações!$T2580=0,Ações!$S2580,AVERAGE(Ações!$S2580,Ações!$T2580)))</f>
        <v>8.9733670243902441E-2</v>
      </c>
    </row>
    <row r="2581" spans="2:21" ht="15" customHeight="1" x14ac:dyDescent="0.2">
      <c r="B2581" s="63" t="str">
        <f>IFERROR('Dados Status Invest STOCKS'!A2568,"-")</f>
        <v>JRJC</v>
      </c>
      <c r="C2581" s="45">
        <f>IFERROR((Ações!$D2581-Ações!$K2581)/Ações!$D2581,0)</f>
        <v>0</v>
      </c>
      <c r="D2581" s="46">
        <f>(Ações!$O2581)/0.06</f>
        <v>0</v>
      </c>
      <c r="E2581" s="47">
        <f>IFERROR((Ações!$F2581-Ações!$K2581)/Ações!$F2581,0)</f>
        <v>0</v>
      </c>
      <c r="F2581" s="46" t="str">
        <f>IF(OR(Ações!$N2581&lt;0,Ações!$M2581&lt;0),"",(22.5*Ações!$M2581*Ações!$N2581)^0.5)</f>
        <v/>
      </c>
      <c r="G2581" s="47">
        <f>IFERROR((Ações!$H2581-Ações!$K2581)/Ações!$H2581,0)</f>
        <v>0</v>
      </c>
      <c r="H2581" s="48">
        <f>IFERROR(Ações!$I2581/(Ações!$P2581-Table_1[[#This Row],[CAGR LUCRO 5A]]),0)</f>
        <v>0</v>
      </c>
      <c r="I2581" s="48">
        <f>IF(Ações!$S2581&lt;0,"",Ações!$O2581*(1+Ações!$S2581))</f>
        <v>0</v>
      </c>
      <c r="J2581" s="49">
        <f>IFERROR(IF(Ações!$B2581="","",(VLOOKUP(Table_1[[#This Row],[AÇÕES]],'Dados Status Invest STOCKS'!A2567:AD3182,4)/Table_1[[#This Row],[LPA]]))/100,0)</f>
        <v>2.1296296296296298E-3</v>
      </c>
      <c r="K2581" s="64">
        <f>IFERROR(IF(Ações!$B2581="","",VLOOKUP(Table_1[[#This Row],[AÇÕES]],'Dados Status Invest STOCKS'!A2567:AD3182,2)),0)</f>
        <v>3.99</v>
      </c>
      <c r="L2581" s="65">
        <f>IFERROR(IF(Ações!$B2581="","",VLOOKUP(Table_1[[#This Row],[AÇÕES]],'Dados Status Invest STOCKS'!A2567:AD3182,3)/100),0)</f>
        <v>0</v>
      </c>
      <c r="M2581" s="66">
        <f>IFERROR(IF(Ações!$B2581="","",VLOOKUP(Table_1[[#This Row],[AÇÕES]],'Dados Status Invest STOCKS'!A2567:AD3182,28)),0)</f>
        <v>-4.32</v>
      </c>
      <c r="N2581" s="66">
        <f>IFERROR(IF(Ações!$B2581="","",VLOOKUP(Table_1[[#This Row],[AÇÕES]],'Dados Status Invest STOCKS'!A2567:AD3182,27)),0)</f>
        <v>1.9</v>
      </c>
      <c r="O2581" s="66">
        <f>IFERROR(IF(Ações!$L2581="","",Ações!$K2581*Ações!$L2581),0)</f>
        <v>0</v>
      </c>
      <c r="P2581" s="67">
        <f t="shared" si="40"/>
        <v>0.06</v>
      </c>
      <c r="Q2581" s="67">
        <f>IFERROR(Ações!$O2581/Ações!$M2581,0)</f>
        <v>0</v>
      </c>
      <c r="R2581" s="67">
        <f>IFERROR(IF(Ações!$B2581="","",VLOOKUP(Table_1[[#This Row],[AÇÕES]],'Dados Status Invest STOCKS'!A2567:AD3182,18)/100),0)</f>
        <v>-2.2759</v>
      </c>
      <c r="S2581" s="65">
        <f>IFERROR(IF(Ações!$B2581="","",VLOOKUP(Table_1[[#This Row],[AÇÕES]],'Dados Status Invest STOCKS'!A2567:AD3182,25)/100),0)</f>
        <v>0</v>
      </c>
      <c r="T2581" s="67">
        <f>(1-Ações!$Q2581)*Ações!$R2581</f>
        <v>-2.2759</v>
      </c>
      <c r="U2581" s="68">
        <f>IF(Ações!$S2581=0,Ações!$T2581,IF(Ações!$T2581=0,Ações!$S2581,AVERAGE(Ações!$S2581,Ações!$T2581)))</f>
        <v>-2.2759</v>
      </c>
    </row>
    <row r="2582" spans="2:21" ht="15" customHeight="1" x14ac:dyDescent="0.2">
      <c r="B2582" s="63" t="str">
        <f>IFERROR('Dados Status Invest STOCKS'!A2569,"-")</f>
        <v>JRSH</v>
      </c>
      <c r="C2582" s="45">
        <f>IFERROR((Ações!$D2582-Ações!$K2582)/Ações!$D2582,0)</f>
        <v>-0.94805194805194792</v>
      </c>
      <c r="D2582" s="46">
        <f>(Ações!$O2582)/0.06</f>
        <v>3.3366666666666669</v>
      </c>
      <c r="E2582" s="47">
        <f>IFERROR((Ações!$F2582-Ações!$K2582)/Ações!$F2582,0)</f>
        <v>0.19772343148405291</v>
      </c>
      <c r="F2582" s="46">
        <f>IF(OR(Ações!$N2582&lt;0,Ações!$M2582&lt;0),"",(22.5*Ações!$M2582*Ações!$N2582)^0.5)</f>
        <v>8.1019442111137732</v>
      </c>
      <c r="G2582" s="47">
        <f>IFERROR((Ações!$H2582-Ações!$K2582)/Ações!$H2582,0)</f>
        <v>-0.94805194805194792</v>
      </c>
      <c r="H2582" s="48">
        <f>IFERROR(Ações!$I2582/(Ações!$P2582-Table_1[[#This Row],[CAGR LUCRO 5A]]),0)</f>
        <v>3.3366666666666669</v>
      </c>
      <c r="I2582" s="48">
        <f>IF(Ações!$S2582&lt;0,"",Ações!$O2582*(1+Ações!$S2582))</f>
        <v>0.20020000000000002</v>
      </c>
      <c r="J2582" s="49">
        <f>IFERROR(IF(Ações!$B2582="","",(VLOOKUP(Table_1[[#This Row],[AÇÕES]],'Dados Status Invest STOCKS'!A2568:AD3183,4)/Table_1[[#This Row],[LPA]]))/100,0)</f>
        <v>0.19327586206896555</v>
      </c>
      <c r="K2582" s="64">
        <f>IFERROR(IF(Ações!$B2582="","",VLOOKUP(Table_1[[#This Row],[AÇÕES]],'Dados Status Invest STOCKS'!A2568:AD3183,2)),0)</f>
        <v>6.5</v>
      </c>
      <c r="L2582" s="65">
        <f>IFERROR(IF(Ações!$B2582="","",VLOOKUP(Table_1[[#This Row],[AÇÕES]],'Dados Status Invest STOCKS'!A2568:AD3183,3)/100),0)</f>
        <v>3.0800000000000001E-2</v>
      </c>
      <c r="M2582" s="66">
        <f>IFERROR(IF(Ações!$B2582="","",VLOOKUP(Table_1[[#This Row],[AÇÕES]],'Dados Status Invest STOCKS'!A2568:AD3183,28)),0)</f>
        <v>0.57999999999999996</v>
      </c>
      <c r="N2582" s="66">
        <f>IFERROR(IF(Ações!$B2582="","",VLOOKUP(Table_1[[#This Row],[AÇÕES]],'Dados Status Invest STOCKS'!A2568:AD3183,27)),0)</f>
        <v>5.03</v>
      </c>
      <c r="O2582" s="66">
        <f>IFERROR(IF(Ações!$L2582="","",Ações!$K2582*Ações!$L2582),0)</f>
        <v>0.20020000000000002</v>
      </c>
      <c r="P2582" s="67">
        <f t="shared" si="40"/>
        <v>0.06</v>
      </c>
      <c r="Q2582" s="67">
        <f>IFERROR(Ações!$O2582/Ações!$M2582,0)</f>
        <v>0.34517241379310348</v>
      </c>
      <c r="R2582" s="67">
        <f>IFERROR(IF(Ações!$B2582="","",VLOOKUP(Table_1[[#This Row],[AÇÕES]],'Dados Status Invest STOCKS'!A2568:AD3183,18)/100),0)</f>
        <v>0.1153</v>
      </c>
      <c r="S2582" s="65">
        <f>IFERROR(IF(Ações!$B2582="","",VLOOKUP(Table_1[[#This Row],[AÇÕES]],'Dados Status Invest STOCKS'!A2568:AD3183,25)/100),0)</f>
        <v>0</v>
      </c>
      <c r="T2582" s="67">
        <f>(1-Ações!$Q2582)*Ações!$R2582</f>
        <v>7.5501620689655172E-2</v>
      </c>
      <c r="U2582" s="68">
        <f>IF(Ações!$S2582=0,Ações!$T2582,IF(Ações!$T2582=0,Ações!$S2582,AVERAGE(Ações!$S2582,Ações!$T2582)))</f>
        <v>7.5501620689655172E-2</v>
      </c>
    </row>
    <row r="2583" spans="2:21" ht="15" customHeight="1" x14ac:dyDescent="0.2">
      <c r="B2583" s="63" t="str">
        <f>IFERROR('Dados Status Invest STOCKS'!A2570,"-")</f>
        <v>JRVR</v>
      </c>
      <c r="C2583" s="45">
        <f>IFERROR((Ações!$D2583-Ações!$K2583)/Ações!$D2583,0)</f>
        <v>-0.39211136890951248</v>
      </c>
      <c r="D2583" s="46">
        <f>(Ações!$O2583)/0.06</f>
        <v>19.998400000000004</v>
      </c>
      <c r="E2583" s="47">
        <f>IFERROR((Ações!$F2583-Ações!$K2583)/Ações!$F2583,0)</f>
        <v>0</v>
      </c>
      <c r="F2583" s="46" t="str">
        <f>IF(OR(Ações!$N2583&lt;0,Ações!$M2583&lt;0),"",(22.5*Ações!$M2583*Ações!$N2583)^0.5)</f>
        <v/>
      </c>
      <c r="G2583" s="47">
        <f>IFERROR((Ações!$H2583-Ações!$K2583)/Ações!$H2583,0)</f>
        <v>0</v>
      </c>
      <c r="H2583" s="48">
        <f>IFERROR(Ações!$I2583/(Ações!$P2583-Table_1[[#This Row],[CAGR LUCRO 5A]]),0)</f>
        <v>0</v>
      </c>
      <c r="I2583" s="48" t="str">
        <f>IF(Ações!$S2583&lt;0,"",Ações!$O2583*(1+Ações!$S2583))</f>
        <v/>
      </c>
      <c r="J2583" s="49">
        <f>IFERROR(IF(Ações!$B2583="","",(VLOOKUP(Table_1[[#This Row],[AÇÕES]],'Dados Status Invest STOCKS'!A2569:AD3184,4)/Table_1[[#This Row],[LPA]]))/100,0)</f>
        <v>2.4088235294117646E-2</v>
      </c>
      <c r="K2583" s="64">
        <f>IFERROR(IF(Ações!$B2583="","",VLOOKUP(Table_1[[#This Row],[AÇÕES]],'Dados Status Invest STOCKS'!A2569:AD3184,2)),0)</f>
        <v>27.84</v>
      </c>
      <c r="L2583" s="65">
        <f>IFERROR(IF(Ações!$B2583="","",VLOOKUP(Table_1[[#This Row],[AÇÕES]],'Dados Status Invest STOCKS'!A2569:AD3184,3)/100),0)</f>
        <v>4.3099999999999999E-2</v>
      </c>
      <c r="M2583" s="66">
        <f>IFERROR(IF(Ações!$B2583="","",VLOOKUP(Table_1[[#This Row],[AÇÕES]],'Dados Status Invest STOCKS'!A2569:AD3184,28)),0)</f>
        <v>-3.4</v>
      </c>
      <c r="N2583" s="66">
        <f>IFERROR(IF(Ações!$B2583="","",VLOOKUP(Table_1[[#This Row],[AÇÕES]],'Dados Status Invest STOCKS'!A2569:AD3184,27)),0)</f>
        <v>21.82</v>
      </c>
      <c r="O2583" s="66">
        <f>IFERROR(IF(Ações!$L2583="","",Ações!$K2583*Ações!$L2583),0)</f>
        <v>1.1999040000000001</v>
      </c>
      <c r="P2583" s="67">
        <f t="shared" si="40"/>
        <v>0.06</v>
      </c>
      <c r="Q2583" s="67">
        <f>IFERROR(Ações!$O2583/Ações!$M2583,0)</f>
        <v>-0.3529129411764706</v>
      </c>
      <c r="R2583" s="67">
        <f>IFERROR(IF(Ações!$B2583="","",VLOOKUP(Table_1[[#This Row],[AÇÕES]],'Dados Status Invest STOCKS'!A2569:AD3184,18)/100),0)</f>
        <v>-0.15579999999999999</v>
      </c>
      <c r="S2583" s="65">
        <f>IFERROR(IF(Ações!$B2583="","",VLOOKUP(Table_1[[#This Row],[AÇÕES]],'Dados Status Invest STOCKS'!A2569:AD3184,25)/100),0)</f>
        <v>-0.38200000000000001</v>
      </c>
      <c r="T2583" s="67">
        <f>(1-Ações!$Q2583)*Ações!$R2583</f>
        <v>-0.21078383623529412</v>
      </c>
      <c r="U2583" s="68">
        <f>IF(Ações!$S2583=0,Ações!$T2583,IF(Ações!$T2583=0,Ações!$S2583,AVERAGE(Ações!$S2583,Ações!$T2583)))</f>
        <v>-0.29639191811764709</v>
      </c>
    </row>
    <row r="2584" spans="2:21" ht="15" customHeight="1" x14ac:dyDescent="0.2">
      <c r="B2584" s="63" t="str">
        <f>IFERROR('Dados Status Invest STOCKS'!A2571,"-")</f>
        <v>JSM</v>
      </c>
      <c r="C2584" s="45">
        <f>IFERROR((Ações!$D2584-Ações!$K2584)/Ações!$D2584,0)</f>
        <v>-0.33333333333333326</v>
      </c>
      <c r="D2584" s="46">
        <f>(Ações!$O2584)/0.06</f>
        <v>18.765000000000001</v>
      </c>
      <c r="E2584" s="47">
        <f>IFERROR((Ações!$F2584-Ações!$K2584)/Ações!$F2584,0)</f>
        <v>0.46052291035206427</v>
      </c>
      <c r="F2584" s="46">
        <f>IF(OR(Ações!$N2584&lt;0,Ações!$M2584&lt;0),"",(22.5*Ações!$M2584*Ações!$N2584)^0.5)</f>
        <v>46.378243821861133</v>
      </c>
      <c r="G2584" s="47">
        <f>IFERROR((Ações!$H2584-Ações!$K2584)/Ações!$H2584,0)</f>
        <v>0</v>
      </c>
      <c r="H2584" s="48">
        <f>IFERROR(Ações!$I2584/(Ações!$P2584-Table_1[[#This Row],[CAGR LUCRO 5A]]),0)</f>
        <v>0</v>
      </c>
      <c r="I2584" s="48" t="str">
        <f>IF(Ações!$S2584&lt;0,"",Ações!$O2584*(1+Ações!$S2584))</f>
        <v/>
      </c>
      <c r="J2584" s="49">
        <f>IFERROR(IF(Ações!$B2584="","",(VLOOKUP(Table_1[[#This Row],[AÇÕES]],'Dados Status Invest STOCKS'!A2570:AD3185,4)/Table_1[[#This Row],[LPA]]))/100,0)</f>
        <v>7.8091872791519433E-3</v>
      </c>
      <c r="K2584" s="64">
        <f>IFERROR(IF(Ações!$B2584="","",VLOOKUP(Table_1[[#This Row],[AÇÕES]],'Dados Status Invest STOCKS'!A2570:AD3185,2)),0)</f>
        <v>25.02</v>
      </c>
      <c r="L2584" s="65">
        <f>IFERROR(IF(Ações!$B2584="","",VLOOKUP(Table_1[[#This Row],[AÇÕES]],'Dados Status Invest STOCKS'!A2570:AD3185,3)/100),0)</f>
        <v>4.4999999999999998E-2</v>
      </c>
      <c r="M2584" s="66">
        <f>IFERROR(IF(Ações!$B2584="","",VLOOKUP(Table_1[[#This Row],[AÇÕES]],'Dados Status Invest STOCKS'!A2570:AD3185,28)),0)</f>
        <v>5.66</v>
      </c>
      <c r="N2584" s="66">
        <f>IFERROR(IF(Ações!$B2584="","",VLOOKUP(Table_1[[#This Row],[AÇÕES]],'Dados Status Invest STOCKS'!A2570:AD3185,27)),0)</f>
        <v>16.89</v>
      </c>
      <c r="O2584" s="66">
        <f>IFERROR(IF(Ações!$L2584="","",Ações!$K2584*Ações!$L2584),0)</f>
        <v>1.1258999999999999</v>
      </c>
      <c r="P2584" s="67">
        <f t="shared" si="40"/>
        <v>0.06</v>
      </c>
      <c r="Q2584" s="67">
        <f>IFERROR(Ações!$O2584/Ações!$M2584,0)</f>
        <v>0.19892226148409892</v>
      </c>
      <c r="R2584" s="67">
        <f>IFERROR(IF(Ações!$B2584="","",VLOOKUP(Table_1[[#This Row],[AÇÕES]],'Dados Status Invest STOCKS'!A2570:AD3185,18)/100),0)</f>
        <v>0.33529999999999999</v>
      </c>
      <c r="S2584" s="65">
        <f>IFERROR(IF(Ações!$B2584="","",VLOOKUP(Table_1[[#This Row],[AÇÕES]],'Dados Status Invest STOCKS'!A2570:AD3185,25)/100),0)</f>
        <v>-0.1598</v>
      </c>
      <c r="T2584" s="67">
        <f>(1-Ações!$Q2584)*Ações!$R2584</f>
        <v>0.26860136572438165</v>
      </c>
      <c r="U2584" s="68">
        <f>IF(Ações!$S2584=0,Ações!$T2584,IF(Ações!$T2584=0,Ações!$S2584,AVERAGE(Ações!$S2584,Ações!$T2584)))</f>
        <v>5.4400682862190824E-2</v>
      </c>
    </row>
    <row r="2585" spans="2:21" ht="15" customHeight="1" x14ac:dyDescent="0.2">
      <c r="B2585" s="63" t="str">
        <f>IFERROR('Dados Status Invest STOCKS'!A2572,"-")</f>
        <v>JT</v>
      </c>
      <c r="C2585" s="45">
        <f>IFERROR((Ações!$D2585-Ações!$K2585)/Ações!$D2585,0)</f>
        <v>0</v>
      </c>
      <c r="D2585" s="46">
        <f>(Ações!$O2585)/0.06</f>
        <v>0</v>
      </c>
      <c r="E2585" s="47">
        <f>IFERROR((Ações!$F2585-Ações!$K2585)/Ações!$F2585,0)</f>
        <v>0</v>
      </c>
      <c r="F2585" s="46" t="str">
        <f>IF(OR(Ações!$N2585&lt;0,Ações!$M2585&lt;0),"",(22.5*Ações!$M2585*Ações!$N2585)^0.5)</f>
        <v/>
      </c>
      <c r="G2585" s="47">
        <f>IFERROR((Ações!$H2585-Ações!$K2585)/Ações!$H2585,0)</f>
        <v>0</v>
      </c>
      <c r="H2585" s="48">
        <f>IFERROR(Ações!$I2585/(Ações!$P2585-Table_1[[#This Row],[CAGR LUCRO 5A]]),0)</f>
        <v>0</v>
      </c>
      <c r="I2585" s="48">
        <f>IF(Ações!$S2585&lt;0,"",Ações!$O2585*(1+Ações!$S2585))</f>
        <v>0</v>
      </c>
      <c r="J2585" s="49">
        <f>IFERROR(IF(Ações!$B2585="","",(VLOOKUP(Table_1[[#This Row],[AÇÕES]],'Dados Status Invest STOCKS'!A2571:AD3186,4)/Table_1[[#This Row],[LPA]]))/100,0)</f>
        <v>1.0784313725490198E-3</v>
      </c>
      <c r="K2585" s="64">
        <f>IFERROR(IF(Ações!$B2585="","",VLOOKUP(Table_1[[#This Row],[AÇÕES]],'Dados Status Invest STOCKS'!A2571:AD3186,2)),0)</f>
        <v>1.01</v>
      </c>
      <c r="L2585" s="65">
        <f>IFERROR(IF(Ações!$B2585="","",VLOOKUP(Table_1[[#This Row],[AÇÕES]],'Dados Status Invest STOCKS'!A2571:AD3186,3)/100),0)</f>
        <v>0</v>
      </c>
      <c r="M2585" s="66">
        <f>IFERROR(IF(Ações!$B2585="","",VLOOKUP(Table_1[[#This Row],[AÇÕES]],'Dados Status Invest STOCKS'!A2571:AD3186,28)),0)</f>
        <v>-3.06</v>
      </c>
      <c r="N2585" s="66">
        <f>IFERROR(IF(Ações!$B2585="","",VLOOKUP(Table_1[[#This Row],[AÇÕES]],'Dados Status Invest STOCKS'!A2571:AD3186,27)),0)</f>
        <v>7.23</v>
      </c>
      <c r="O2585" s="66">
        <f>IFERROR(IF(Ações!$L2585="","",Ações!$K2585*Ações!$L2585),0)</f>
        <v>0</v>
      </c>
      <c r="P2585" s="67">
        <f t="shared" si="40"/>
        <v>0.06</v>
      </c>
      <c r="Q2585" s="67">
        <f>IFERROR(Ações!$O2585/Ações!$M2585,0)</f>
        <v>0</v>
      </c>
      <c r="R2585" s="67">
        <f>IFERROR(IF(Ações!$B2585="","",VLOOKUP(Table_1[[#This Row],[AÇÕES]],'Dados Status Invest STOCKS'!A2571:AD3186,18)/100),0)</f>
        <v>-0.42359999999999998</v>
      </c>
      <c r="S2585" s="65">
        <f>IFERROR(IF(Ações!$B2585="","",VLOOKUP(Table_1[[#This Row],[AÇÕES]],'Dados Status Invest STOCKS'!A2571:AD3186,25)/100),0)</f>
        <v>0</v>
      </c>
      <c r="T2585" s="67">
        <f>(1-Ações!$Q2585)*Ações!$R2585</f>
        <v>-0.42359999999999998</v>
      </c>
      <c r="U2585" s="68">
        <f>IF(Ações!$S2585=0,Ações!$T2585,IF(Ações!$T2585=0,Ações!$S2585,AVERAGE(Ações!$S2585,Ações!$T2585)))</f>
        <v>-0.42359999999999998</v>
      </c>
    </row>
    <row r="2586" spans="2:21" ht="15" customHeight="1" x14ac:dyDescent="0.2">
      <c r="B2586" s="63" t="str">
        <f>IFERROR('Dados Status Invest STOCKS'!A2573,"-")</f>
        <v>JUPW</v>
      </c>
      <c r="C2586" s="45">
        <f>IFERROR((Ações!$D2586-Ações!$K2586)/Ações!$D2586,0)</f>
        <v>0</v>
      </c>
      <c r="D2586" s="46">
        <f>(Ações!$O2586)/0.06</f>
        <v>0</v>
      </c>
      <c r="E2586" s="47">
        <f>IFERROR((Ações!$F2586-Ações!$K2586)/Ações!$F2586,0)</f>
        <v>0</v>
      </c>
      <c r="F2586" s="46" t="str">
        <f>IF(OR(Ações!$N2586&lt;0,Ações!$M2586&lt;0),"",(22.5*Ações!$M2586*Ações!$N2586)^0.5)</f>
        <v/>
      </c>
      <c r="G2586" s="47">
        <f>IFERROR((Ações!$H2586-Ações!$K2586)/Ações!$H2586,0)</f>
        <v>0</v>
      </c>
      <c r="H2586" s="48">
        <f>IFERROR(Ações!$I2586/(Ações!$P2586-Table_1[[#This Row],[CAGR LUCRO 5A]]),0)</f>
        <v>0</v>
      </c>
      <c r="I2586" s="48">
        <f>IF(Ações!$S2586&lt;0,"",Ações!$O2586*(1+Ações!$S2586))</f>
        <v>0</v>
      </c>
      <c r="J2586" s="49">
        <f>IFERROR(IF(Ações!$B2586="","",(VLOOKUP(Table_1[[#This Row],[AÇÕES]],'Dados Status Invest STOCKS'!A2572:AD3187,4)/Table_1[[#This Row],[LPA]]))/100,0)</f>
        <v>1.5373134328358209E-2</v>
      </c>
      <c r="K2586" s="64">
        <f>IFERROR(IF(Ações!$B2586="","",VLOOKUP(Table_1[[#This Row],[AÇÕES]],'Dados Status Invest STOCKS'!A2572:AD3187,2)),0)</f>
        <v>0.69</v>
      </c>
      <c r="L2586" s="65">
        <f>IFERROR(IF(Ações!$B2586="","",VLOOKUP(Table_1[[#This Row],[AÇÕES]],'Dados Status Invest STOCKS'!A2572:AD3187,3)/100),0)</f>
        <v>0</v>
      </c>
      <c r="M2586" s="66">
        <f>IFERROR(IF(Ações!$B2586="","",VLOOKUP(Table_1[[#This Row],[AÇÕES]],'Dados Status Invest STOCKS'!A2572:AD3187,28)),0)</f>
        <v>-0.67</v>
      </c>
      <c r="N2586" s="66">
        <f>IFERROR(IF(Ações!$B2586="","",VLOOKUP(Table_1[[#This Row],[AÇÕES]],'Dados Status Invest STOCKS'!A2572:AD3187,27)),0)</f>
        <v>1.25</v>
      </c>
      <c r="O2586" s="66">
        <f>IFERROR(IF(Ações!$L2586="","",Ações!$K2586*Ações!$L2586),0)</f>
        <v>0</v>
      </c>
      <c r="P2586" s="67">
        <f t="shared" si="40"/>
        <v>0.06</v>
      </c>
      <c r="Q2586" s="67">
        <f>IFERROR(Ações!$O2586/Ações!$M2586,0)</f>
        <v>0</v>
      </c>
      <c r="R2586" s="67">
        <f>IFERROR(IF(Ações!$B2586="","",VLOOKUP(Table_1[[#This Row],[AÇÕES]],'Dados Status Invest STOCKS'!A2572:AD3187,18)/100),0)</f>
        <v>-0.53739999999999999</v>
      </c>
      <c r="S2586" s="65">
        <f>IFERROR(IF(Ações!$B2586="","",VLOOKUP(Table_1[[#This Row],[AÇÕES]],'Dados Status Invest STOCKS'!A2572:AD3187,25)/100),0)</f>
        <v>0</v>
      </c>
      <c r="T2586" s="67">
        <f>(1-Ações!$Q2586)*Ações!$R2586</f>
        <v>-0.53739999999999999</v>
      </c>
      <c r="U2586" s="68">
        <f>IF(Ações!$S2586=0,Ações!$T2586,IF(Ações!$T2586=0,Ações!$S2586,AVERAGE(Ações!$S2586,Ações!$T2586)))</f>
        <v>-0.53739999999999999</v>
      </c>
    </row>
    <row r="2587" spans="2:21" ht="15" customHeight="1" x14ac:dyDescent="0.2">
      <c r="B2587" s="63" t="str">
        <f>IFERROR('Dados Status Invest STOCKS'!A2574,"-")</f>
        <v>JUPWW</v>
      </c>
      <c r="C2587" s="45">
        <f>IFERROR((Ações!$D2587-Ações!$K2587)/Ações!$D2587,0)</f>
        <v>0</v>
      </c>
      <c r="D2587" s="46">
        <f>(Ações!$O2587)/0.06</f>
        <v>0</v>
      </c>
      <c r="E2587" s="47">
        <f>IFERROR((Ações!$F2587-Ações!$K2587)/Ações!$F2587,0)</f>
        <v>0</v>
      </c>
      <c r="F2587" s="46" t="str">
        <f>IF(OR(Ações!$N2587&lt;0,Ações!$M2587&lt;0),"",(22.5*Ações!$M2587*Ações!$N2587)^0.5)</f>
        <v/>
      </c>
      <c r="G2587" s="47">
        <f>IFERROR((Ações!$H2587-Ações!$K2587)/Ações!$H2587,0)</f>
        <v>0</v>
      </c>
      <c r="H2587" s="48">
        <f>IFERROR(Ações!$I2587/(Ações!$P2587-Table_1[[#This Row],[CAGR LUCRO 5A]]),0)</f>
        <v>0</v>
      </c>
      <c r="I2587" s="48">
        <f>IF(Ações!$S2587&lt;0,"",Ações!$O2587*(1+Ações!$S2587))</f>
        <v>0</v>
      </c>
      <c r="J2587" s="49">
        <f>IFERROR(IF(Ações!$B2587="","",(VLOOKUP(Table_1[[#This Row],[AÇÕES]],'Dados Status Invest STOCKS'!A2573:AD3188,4)/Table_1[[#This Row],[LPA]]))/100,0)</f>
        <v>1.8507462686567163E-2</v>
      </c>
      <c r="K2587" s="64">
        <f>IFERROR(IF(Ações!$B2587="","",VLOOKUP(Table_1[[#This Row],[AÇÕES]],'Dados Status Invest STOCKS'!A2573:AD3188,2)),0)</f>
        <v>0.83</v>
      </c>
      <c r="L2587" s="65">
        <f>IFERROR(IF(Ações!$B2587="","",VLOOKUP(Table_1[[#This Row],[AÇÕES]],'Dados Status Invest STOCKS'!A2573:AD3188,3)/100),0)</f>
        <v>0</v>
      </c>
      <c r="M2587" s="66">
        <f>IFERROR(IF(Ações!$B2587="","",VLOOKUP(Table_1[[#This Row],[AÇÕES]],'Dados Status Invest STOCKS'!A2573:AD3188,28)),0)</f>
        <v>-0.67</v>
      </c>
      <c r="N2587" s="66">
        <f>IFERROR(IF(Ações!$B2587="","",VLOOKUP(Table_1[[#This Row],[AÇÕES]],'Dados Status Invest STOCKS'!A2573:AD3188,27)),0)</f>
        <v>1.25</v>
      </c>
      <c r="O2587" s="66">
        <f>IFERROR(IF(Ações!$L2587="","",Ações!$K2587*Ações!$L2587),0)</f>
        <v>0</v>
      </c>
      <c r="P2587" s="67">
        <f t="shared" si="40"/>
        <v>0.06</v>
      </c>
      <c r="Q2587" s="67">
        <f>IFERROR(Ações!$O2587/Ações!$M2587,0)</f>
        <v>0</v>
      </c>
      <c r="R2587" s="67">
        <f>IFERROR(IF(Ações!$B2587="","",VLOOKUP(Table_1[[#This Row],[AÇÕES]],'Dados Status Invest STOCKS'!A2573:AD3188,18)/100),0)</f>
        <v>-0.53739999999999999</v>
      </c>
      <c r="S2587" s="65">
        <f>IFERROR(IF(Ações!$B2587="","",VLOOKUP(Table_1[[#This Row],[AÇÕES]],'Dados Status Invest STOCKS'!A2573:AD3188,25)/100),0)</f>
        <v>0</v>
      </c>
      <c r="T2587" s="67">
        <f>(1-Ações!$Q2587)*Ações!$R2587</f>
        <v>-0.53739999999999999</v>
      </c>
      <c r="U2587" s="68">
        <f>IF(Ações!$S2587=0,Ações!$T2587,IF(Ações!$T2587=0,Ações!$S2587,AVERAGE(Ações!$S2587,Ações!$T2587)))</f>
        <v>-0.53739999999999999</v>
      </c>
    </row>
    <row r="2588" spans="2:21" ht="15" customHeight="1" x14ac:dyDescent="0.2">
      <c r="B2588" s="63" t="str">
        <f>IFERROR('Dados Status Invest STOCKS'!A2575,"-")</f>
        <v>JVA</v>
      </c>
      <c r="C2588" s="45">
        <f>IFERROR((Ações!$D2588-Ações!$K2588)/Ações!$D2588,0)</f>
        <v>0</v>
      </c>
      <c r="D2588" s="46">
        <f>(Ações!$O2588)/0.06</f>
        <v>0</v>
      </c>
      <c r="E2588" s="47">
        <f>IFERROR((Ações!$F2588-Ações!$K2588)/Ações!$F2588,0)</f>
        <v>-0.42222222222222239</v>
      </c>
      <c r="F2588" s="46">
        <f>IF(OR(Ações!$N2588&lt;0,Ações!$M2588&lt;0),"",(22.5*Ações!$M2588*Ações!$N2588)^0.5)</f>
        <v>3.15</v>
      </c>
      <c r="G2588" s="47">
        <f>IFERROR((Ações!$H2588-Ações!$K2588)/Ações!$H2588,0)</f>
        <v>0</v>
      </c>
      <c r="H2588" s="48">
        <f>IFERROR(Ações!$I2588/(Ações!$P2588-Table_1[[#This Row],[CAGR LUCRO 5A]]),0)</f>
        <v>0</v>
      </c>
      <c r="I2588" s="48">
        <f>IF(Ações!$S2588&lt;0,"",Ações!$O2588*(1+Ações!$S2588))</f>
        <v>0</v>
      </c>
      <c r="J2588" s="49">
        <f>IFERROR(IF(Ações!$B2588="","",(VLOOKUP(Table_1[[#This Row],[AÇÕES]],'Dados Status Invest STOCKS'!A2574:AD3189,4)/Table_1[[#This Row],[LPA]]))/100,0)</f>
        <v>5.445555555555555</v>
      </c>
      <c r="K2588" s="64">
        <f>IFERROR(IF(Ações!$B2588="","",VLOOKUP(Table_1[[#This Row],[AÇÕES]],'Dados Status Invest STOCKS'!A2574:AD3189,2)),0)</f>
        <v>4.4800000000000004</v>
      </c>
      <c r="L2588" s="65">
        <f>IFERROR(IF(Ações!$B2588="","",VLOOKUP(Table_1[[#This Row],[AÇÕES]],'Dados Status Invest STOCKS'!A2574:AD3189,3)/100),0)</f>
        <v>0</v>
      </c>
      <c r="M2588" s="66">
        <f>IFERROR(IF(Ações!$B2588="","",VLOOKUP(Table_1[[#This Row],[AÇÕES]],'Dados Status Invest STOCKS'!A2574:AD3189,28)),0)</f>
        <v>0.09</v>
      </c>
      <c r="N2588" s="66">
        <f>IFERROR(IF(Ações!$B2588="","",VLOOKUP(Table_1[[#This Row],[AÇÕES]],'Dados Status Invest STOCKS'!A2574:AD3189,27)),0)</f>
        <v>4.9000000000000004</v>
      </c>
      <c r="O2588" s="66">
        <f>IFERROR(IF(Ações!$L2588="","",Ações!$K2588*Ações!$L2588),0)</f>
        <v>0</v>
      </c>
      <c r="P2588" s="67">
        <f t="shared" si="40"/>
        <v>0.06</v>
      </c>
      <c r="Q2588" s="67">
        <f>IFERROR(Ações!$O2588/Ações!$M2588,0)</f>
        <v>0</v>
      </c>
      <c r="R2588" s="67">
        <f>IFERROR(IF(Ações!$B2588="","",VLOOKUP(Table_1[[#This Row],[AÇÕES]],'Dados Status Invest STOCKS'!A2574:AD3189,18)/100),0)</f>
        <v>1.8700000000000001E-2</v>
      </c>
      <c r="S2588" s="65">
        <f>IFERROR(IF(Ações!$B2588="","",VLOOKUP(Table_1[[#This Row],[AÇÕES]],'Dados Status Invest STOCKS'!A2574:AD3189,25)/100),0)</f>
        <v>0</v>
      </c>
      <c r="T2588" s="67">
        <f>(1-Ações!$Q2588)*Ações!$R2588</f>
        <v>1.8700000000000001E-2</v>
      </c>
      <c r="U2588" s="68">
        <f>IF(Ações!$S2588=0,Ações!$T2588,IF(Ações!$T2588=0,Ações!$S2588,AVERAGE(Ações!$S2588,Ações!$T2588)))</f>
        <v>1.8700000000000001E-2</v>
      </c>
    </row>
    <row r="2589" spans="2:21" ht="15" customHeight="1" x14ac:dyDescent="0.2">
      <c r="B2589" s="63" t="str">
        <f>IFERROR('Dados Status Invest STOCKS'!A2576,"-")</f>
        <v>JW-A</v>
      </c>
      <c r="C2589" s="45">
        <f>IFERROR((Ações!$D2589-Ações!$K2589)/Ações!$D2589,0)</f>
        <v>-1.3166023166023166</v>
      </c>
      <c r="D2589" s="46">
        <f>(Ações!$O2589)/0.06</f>
        <v>22.981933333333334</v>
      </c>
      <c r="E2589" s="47">
        <f>IFERROR((Ações!$F2589-Ações!$K2589)/Ações!$F2589,0)</f>
        <v>-0.62872927951834745</v>
      </c>
      <c r="F2589" s="46">
        <f>IF(OR(Ações!$N2589&lt;0,Ações!$M2589&lt;0),"",(22.5*Ações!$M2589*Ações!$N2589)^0.5)</f>
        <v>32.688059746641436</v>
      </c>
      <c r="G2589" s="47">
        <f>IFERROR((Ações!$H2589-Ações!$K2589)/Ações!$H2589,0)</f>
        <v>0</v>
      </c>
      <c r="H2589" s="48">
        <f>IFERROR(Ações!$I2589/(Ações!$P2589-Table_1[[#This Row],[CAGR LUCRO 5A]]),0)</f>
        <v>0</v>
      </c>
      <c r="I2589" s="48" t="str">
        <f>IF(Ações!$S2589&lt;0,"",Ações!$O2589*(1+Ações!$S2589))</f>
        <v/>
      </c>
      <c r="J2589" s="49">
        <f>IFERROR(IF(Ações!$B2589="","",(VLOOKUP(Table_1[[#This Row],[AÇÕES]],'Dados Status Invest STOCKS'!A2575:AD3190,4)/Table_1[[#This Row],[LPA]]))/100,0)</f>
        <v>9.3096234309623438E-2</v>
      </c>
      <c r="K2589" s="64">
        <f>IFERROR(IF(Ações!$B2589="","",VLOOKUP(Table_1[[#This Row],[AÇÕES]],'Dados Status Invest STOCKS'!A2575:AD3190,2)),0)</f>
        <v>53.24</v>
      </c>
      <c r="L2589" s="65">
        <f>IFERROR(IF(Ações!$B2589="","",VLOOKUP(Table_1[[#This Row],[AÇÕES]],'Dados Status Invest STOCKS'!A2575:AD3190,3)/100),0)</f>
        <v>2.5899999999999999E-2</v>
      </c>
      <c r="M2589" s="66">
        <f>IFERROR(IF(Ações!$B2589="","",VLOOKUP(Table_1[[#This Row],[AÇÕES]],'Dados Status Invest STOCKS'!A2575:AD3190,28)),0)</f>
        <v>2.39</v>
      </c>
      <c r="N2589" s="66">
        <f>IFERROR(IF(Ações!$B2589="","",VLOOKUP(Table_1[[#This Row],[AÇÕES]],'Dados Status Invest STOCKS'!A2575:AD3190,27)),0)</f>
        <v>19.87</v>
      </c>
      <c r="O2589" s="66">
        <f>IFERROR(IF(Ações!$L2589="","",Ações!$K2589*Ações!$L2589),0)</f>
        <v>1.378916</v>
      </c>
      <c r="P2589" s="67">
        <f t="shared" si="40"/>
        <v>0.06</v>
      </c>
      <c r="Q2589" s="67">
        <f>IFERROR(Ações!$O2589/Ações!$M2589,0)</f>
        <v>0.57695230125523012</v>
      </c>
      <c r="R2589" s="67">
        <f>IFERROR(IF(Ações!$B2589="","",VLOOKUP(Table_1[[#This Row],[AÇÕES]],'Dados Status Invest STOCKS'!A2575:AD3190,18)/100),0)</f>
        <v>0.12039999999999999</v>
      </c>
      <c r="S2589" s="65">
        <f>IFERROR(IF(Ações!$B2589="","",VLOOKUP(Table_1[[#This Row],[AÇÕES]],'Dados Status Invest STOCKS'!A2575:AD3190,25)/100),0)</f>
        <v>-0.748</v>
      </c>
      <c r="T2589" s="67">
        <f>(1-Ações!$Q2589)*Ações!$R2589</f>
        <v>5.093494292887029E-2</v>
      </c>
      <c r="U2589" s="68">
        <f>IF(Ações!$S2589=0,Ações!$T2589,IF(Ações!$T2589=0,Ações!$S2589,AVERAGE(Ações!$S2589,Ações!$T2589)))</f>
        <v>-0.34853252853556488</v>
      </c>
    </row>
    <row r="2590" spans="2:21" ht="15" customHeight="1" x14ac:dyDescent="0.2">
      <c r="B2590" s="63" t="str">
        <f>IFERROR('Dados Status Invest STOCKS'!A2577,"-")</f>
        <v>JW-B</v>
      </c>
      <c r="C2590" s="45">
        <f>IFERROR((Ações!$D2590-Ações!$K2590)/Ações!$D2590,0)</f>
        <v>-1.2641509433962266</v>
      </c>
      <c r="D2590" s="46">
        <f>(Ações!$O2590)/0.06</f>
        <v>22.918083333333332</v>
      </c>
      <c r="E2590" s="47">
        <f>IFERROR((Ações!$F2590-Ações!$K2590)/Ações!$F2590,0)</f>
        <v>-0.58742979553356589</v>
      </c>
      <c r="F2590" s="46">
        <f>IF(OR(Ações!$N2590&lt;0,Ações!$M2590&lt;0),"",(22.5*Ações!$M2590*Ações!$N2590)^0.5)</f>
        <v>32.688059746641436</v>
      </c>
      <c r="G2590" s="47">
        <f>IFERROR((Ações!$H2590-Ações!$K2590)/Ações!$H2590,0)</f>
        <v>0</v>
      </c>
      <c r="H2590" s="48">
        <f>IFERROR(Ações!$I2590/(Ações!$P2590-Table_1[[#This Row],[CAGR LUCRO 5A]]),0)</f>
        <v>0</v>
      </c>
      <c r="I2590" s="48" t="str">
        <f>IF(Ações!$S2590&lt;0,"",Ações!$O2590*(1+Ações!$S2590))</f>
        <v/>
      </c>
      <c r="J2590" s="49">
        <f>IFERROR(IF(Ações!$B2590="","",(VLOOKUP(Table_1[[#This Row],[AÇÕES]],'Dados Status Invest STOCKS'!A2576:AD3191,4)/Table_1[[#This Row],[LPA]]))/100,0)</f>
        <v>9.0711297071129696E-2</v>
      </c>
      <c r="K2590" s="64">
        <f>IFERROR(IF(Ações!$B2590="","",VLOOKUP(Table_1[[#This Row],[AÇÕES]],'Dados Status Invest STOCKS'!A2576:AD3191,2)),0)</f>
        <v>51.89</v>
      </c>
      <c r="L2590" s="65">
        <f>IFERROR(IF(Ações!$B2590="","",VLOOKUP(Table_1[[#This Row],[AÇÕES]],'Dados Status Invest STOCKS'!A2576:AD3191,3)/100),0)</f>
        <v>2.6499999999999999E-2</v>
      </c>
      <c r="M2590" s="66">
        <f>IFERROR(IF(Ações!$B2590="","",VLOOKUP(Table_1[[#This Row],[AÇÕES]],'Dados Status Invest STOCKS'!A2576:AD3191,28)),0)</f>
        <v>2.39</v>
      </c>
      <c r="N2590" s="66">
        <f>IFERROR(IF(Ações!$B2590="","",VLOOKUP(Table_1[[#This Row],[AÇÕES]],'Dados Status Invest STOCKS'!A2576:AD3191,27)),0)</f>
        <v>19.87</v>
      </c>
      <c r="O2590" s="66">
        <f>IFERROR(IF(Ações!$L2590="","",Ações!$K2590*Ações!$L2590),0)</f>
        <v>1.3750849999999999</v>
      </c>
      <c r="P2590" s="67">
        <f t="shared" si="40"/>
        <v>0.06</v>
      </c>
      <c r="Q2590" s="67">
        <f>IFERROR(Ações!$O2590/Ações!$M2590,0)</f>
        <v>0.57534937238493711</v>
      </c>
      <c r="R2590" s="67">
        <f>IFERROR(IF(Ações!$B2590="","",VLOOKUP(Table_1[[#This Row],[AÇÕES]],'Dados Status Invest STOCKS'!A2576:AD3191,18)/100),0)</f>
        <v>0.12039999999999999</v>
      </c>
      <c r="S2590" s="65">
        <f>IFERROR(IF(Ações!$B2590="","",VLOOKUP(Table_1[[#This Row],[AÇÕES]],'Dados Status Invest STOCKS'!A2576:AD3191,25)/100),0)</f>
        <v>-0.748</v>
      </c>
      <c r="T2590" s="67">
        <f>(1-Ações!$Q2590)*Ações!$R2590</f>
        <v>5.1127935564853566E-2</v>
      </c>
      <c r="U2590" s="68">
        <f>IF(Ações!$S2590=0,Ações!$T2590,IF(Ações!$T2590=0,Ações!$S2590,AVERAGE(Ações!$S2590,Ações!$T2590)))</f>
        <v>-0.34843603221757324</v>
      </c>
    </row>
    <row r="2591" spans="2:21" ht="15" customHeight="1" x14ac:dyDescent="0.2">
      <c r="B2591" s="63" t="str">
        <f>IFERROR('Dados Status Invest STOCKS'!A2578,"-")</f>
        <v>JWN</v>
      </c>
      <c r="C2591" s="45">
        <f>IFERROR((Ações!$D2591-Ações!$K2591)/Ações!$D2591,0)</f>
        <v>0</v>
      </c>
      <c r="D2591" s="46">
        <f>(Ações!$O2591)/0.06</f>
        <v>0</v>
      </c>
      <c r="E2591" s="47">
        <f>IFERROR((Ações!$F2591-Ações!$K2591)/Ações!$F2591,0)</f>
        <v>-11.000095237717312</v>
      </c>
      <c r="F2591" s="46">
        <f>IF(OR(Ações!$N2591&lt;0,Ações!$M2591&lt;0),"",(22.5*Ações!$M2591*Ações!$N2591)^0.5)</f>
        <v>1.88248505970167</v>
      </c>
      <c r="G2591" s="47">
        <f>IFERROR((Ações!$H2591-Ações!$K2591)/Ações!$H2591,0)</f>
        <v>0</v>
      </c>
      <c r="H2591" s="48">
        <f>IFERROR(Ações!$I2591/(Ações!$P2591-Table_1[[#This Row],[CAGR LUCRO 5A]]),0)</f>
        <v>0</v>
      </c>
      <c r="I2591" s="48">
        <f>IF(Ações!$S2591&lt;0,"",Ações!$O2591*(1+Ações!$S2591))</f>
        <v>0</v>
      </c>
      <c r="J2591" s="49">
        <f>IFERROR(IF(Ações!$B2591="","",(VLOOKUP(Table_1[[#This Row],[AÇÕES]],'Dados Status Invest STOCKS'!A2577:AD3192,4)/Table_1[[#This Row],[LPA]]))/100,0)</f>
        <v>46.428571428571423</v>
      </c>
      <c r="K2591" s="64">
        <f>IFERROR(IF(Ações!$B2591="","",VLOOKUP(Table_1[[#This Row],[AÇÕES]],'Dados Status Invest STOCKS'!A2577:AD3192,2)),0)</f>
        <v>22.59</v>
      </c>
      <c r="L2591" s="65">
        <f>IFERROR(IF(Ações!$B2591="","",VLOOKUP(Table_1[[#This Row],[AÇÕES]],'Dados Status Invest STOCKS'!A2577:AD3192,3)/100),0)</f>
        <v>0</v>
      </c>
      <c r="M2591" s="66">
        <f>IFERROR(IF(Ações!$B2591="","",VLOOKUP(Table_1[[#This Row],[AÇÕES]],'Dados Status Invest STOCKS'!A2577:AD3192,28)),0)</f>
        <v>7.0000000000000007E-2</v>
      </c>
      <c r="N2591" s="66">
        <f>IFERROR(IF(Ações!$B2591="","",VLOOKUP(Table_1[[#This Row],[AÇÕES]],'Dados Status Invest STOCKS'!A2577:AD3192,27)),0)</f>
        <v>2.25</v>
      </c>
      <c r="O2591" s="66">
        <f>IFERROR(IF(Ações!$L2591="","",Ações!$K2591*Ações!$L2591),0)</f>
        <v>0</v>
      </c>
      <c r="P2591" s="67">
        <f t="shared" si="40"/>
        <v>0.06</v>
      </c>
      <c r="Q2591" s="67">
        <f>IFERROR(Ações!$O2591/Ações!$M2591,0)</f>
        <v>0</v>
      </c>
      <c r="R2591" s="67">
        <f>IFERROR(IF(Ações!$B2591="","",VLOOKUP(Table_1[[#This Row],[AÇÕES]],'Dados Status Invest STOCKS'!A2577:AD3192,18)/100),0)</f>
        <v>3.0600000000000002E-2</v>
      </c>
      <c r="S2591" s="65">
        <f>IFERROR(IF(Ações!$B2591="","",VLOOKUP(Table_1[[#This Row],[AÇÕES]],'Dados Status Invest STOCKS'!A2577:AD3192,25)/100),0)</f>
        <v>0</v>
      </c>
      <c r="T2591" s="67">
        <f>(1-Ações!$Q2591)*Ações!$R2591</f>
        <v>3.0600000000000002E-2</v>
      </c>
      <c r="U2591" s="68">
        <f>IF(Ações!$S2591=0,Ações!$T2591,IF(Ações!$T2591=0,Ações!$S2591,AVERAGE(Ações!$S2591,Ações!$T2591)))</f>
        <v>3.0600000000000002E-2</v>
      </c>
    </row>
    <row r="2592" spans="2:21" ht="15" customHeight="1" x14ac:dyDescent="0.2">
      <c r="B2592" s="63" t="str">
        <f>IFERROR('Dados Status Invest STOCKS'!A2579,"-")</f>
        <v>JWS</v>
      </c>
      <c r="C2592" s="45">
        <f>IFERROR((Ações!$D2592-Ações!$K2592)/Ações!$D2592,0)</f>
        <v>0</v>
      </c>
      <c r="D2592" s="46">
        <f>(Ações!$O2592)/0.06</f>
        <v>0</v>
      </c>
      <c r="E2592" s="47">
        <f>IFERROR((Ações!$F2592-Ações!$K2592)/Ações!$F2592,0)</f>
        <v>0</v>
      </c>
      <c r="F2592" s="46" t="str">
        <f>IF(OR(Ações!$N2592&lt;0,Ações!$M2592&lt;0),"",(22.5*Ações!$M2592*Ações!$N2592)^0.5)</f>
        <v/>
      </c>
      <c r="G2592" s="47">
        <f>IFERROR((Ações!$H2592-Ações!$K2592)/Ações!$H2592,0)</f>
        <v>0</v>
      </c>
      <c r="H2592" s="48">
        <f>IFERROR(Ações!$I2592/(Ações!$P2592-Table_1[[#This Row],[CAGR LUCRO 5A]]),0)</f>
        <v>0</v>
      </c>
      <c r="I2592" s="48">
        <f>IF(Ações!$S2592&lt;0,"",Ações!$O2592*(1+Ações!$S2592))</f>
        <v>0</v>
      </c>
      <c r="J2592" s="49">
        <f>IFERROR(IF(Ações!$B2592="","",(VLOOKUP(Table_1[[#This Row],[AÇÕES]],'Dados Status Invest STOCKS'!A2578:AD3193,4)/Table_1[[#This Row],[LPA]]))/100,0)</f>
        <v>5.0768637166703896E-8</v>
      </c>
      <c r="K2592" s="64">
        <f>IFERROR(IF(Ações!$B2592="","",VLOOKUP(Table_1[[#This Row],[AÇÕES]],'Dados Status Invest STOCKS'!A2578:AD3193,2)),0)</f>
        <v>14.75</v>
      </c>
      <c r="L2592" s="65">
        <f>IFERROR(IF(Ações!$B2592="","",VLOOKUP(Table_1[[#This Row],[AÇÕES]],'Dados Status Invest STOCKS'!A2578:AD3193,3)/100),0)</f>
        <v>0</v>
      </c>
      <c r="M2592" s="66">
        <f>IFERROR(IF(Ações!$B2592="","",VLOOKUP(Table_1[[#This Row],[AÇÕES]],'Dados Status Invest STOCKS'!A2578:AD3193,28)),0)</f>
        <v>-1969.72</v>
      </c>
      <c r="N2592" s="66">
        <f>IFERROR(IF(Ações!$B2592="","",VLOOKUP(Table_1[[#This Row],[AÇÕES]],'Dados Status Invest STOCKS'!A2578:AD3193,27)),0)</f>
        <v>57.97</v>
      </c>
      <c r="O2592" s="66">
        <f>IFERROR(IF(Ações!$L2592="","",Ações!$K2592*Ações!$L2592),0)</f>
        <v>0</v>
      </c>
      <c r="P2592" s="67">
        <f t="shared" si="40"/>
        <v>0.06</v>
      </c>
      <c r="Q2592" s="67">
        <f>IFERROR(Ações!$O2592/Ações!$M2592,0)</f>
        <v>0</v>
      </c>
      <c r="R2592" s="67">
        <f>IFERROR(IF(Ações!$B2592="","",VLOOKUP(Table_1[[#This Row],[AÇÕES]],'Dados Status Invest STOCKS'!A2578:AD3193,18)/100),0)</f>
        <v>-33.977600000000002</v>
      </c>
      <c r="S2592" s="65">
        <f>IFERROR(IF(Ações!$B2592="","",VLOOKUP(Table_1[[#This Row],[AÇÕES]],'Dados Status Invest STOCKS'!A2578:AD3193,25)/100),0)</f>
        <v>0</v>
      </c>
      <c r="T2592" s="67">
        <f>(1-Ações!$Q2592)*Ações!$R2592</f>
        <v>-33.977600000000002</v>
      </c>
      <c r="U2592" s="68">
        <f>IF(Ações!$S2592=0,Ações!$T2592,IF(Ações!$T2592=0,Ações!$S2592,AVERAGE(Ações!$S2592,Ações!$T2592)))</f>
        <v>-33.977600000000002</v>
      </c>
    </row>
    <row r="2593" spans="2:21" ht="15" customHeight="1" x14ac:dyDescent="0.2">
      <c r="B2593" s="63" t="str">
        <f>IFERROR('Dados Status Invest STOCKS'!A2580,"-")</f>
        <v>JYNT</v>
      </c>
      <c r="C2593" s="45">
        <f>IFERROR((Ações!$D2593-Ações!$K2593)/Ações!$D2593,0)</f>
        <v>0</v>
      </c>
      <c r="D2593" s="46">
        <f>(Ações!$O2593)/0.06</f>
        <v>0</v>
      </c>
      <c r="E2593" s="47">
        <f>IFERROR((Ações!$F2593-Ações!$K2593)/Ações!$F2593,0)</f>
        <v>-6.090666565662108</v>
      </c>
      <c r="F2593" s="46">
        <f>IF(OR(Ações!$N2593&lt;0,Ações!$M2593&lt;0),"",(22.5*Ações!$M2593*Ações!$N2593)^0.5)</f>
        <v>7.4464085302916327</v>
      </c>
      <c r="G2593" s="47">
        <f>IFERROR((Ações!$H2593-Ações!$K2593)/Ações!$H2593,0)</f>
        <v>0</v>
      </c>
      <c r="H2593" s="48">
        <f>IFERROR(Ações!$I2593/(Ações!$P2593-Table_1[[#This Row],[CAGR LUCRO 5A]]),0)</f>
        <v>0</v>
      </c>
      <c r="I2593" s="48">
        <f>IF(Ações!$S2593&lt;0,"",Ações!$O2593*(1+Ações!$S2593))</f>
        <v>0</v>
      </c>
      <c r="J2593" s="49">
        <f>IFERROR(IF(Ações!$B2593="","",(VLOOKUP(Table_1[[#This Row],[AÇÕES]],'Dados Status Invest STOCKS'!A2579:AD3194,4)/Table_1[[#This Row],[LPA]]))/100,0)</f>
        <v>0.3550819672131148</v>
      </c>
      <c r="K2593" s="64">
        <f>IFERROR(IF(Ações!$B2593="","",VLOOKUP(Table_1[[#This Row],[AÇÕES]],'Dados Status Invest STOCKS'!A2579:AD3194,2)),0)</f>
        <v>52.8</v>
      </c>
      <c r="L2593" s="65">
        <f>IFERROR(IF(Ações!$B2593="","",VLOOKUP(Table_1[[#This Row],[AÇÕES]],'Dados Status Invest STOCKS'!A2579:AD3194,3)/100),0)</f>
        <v>0</v>
      </c>
      <c r="M2593" s="66">
        <f>IFERROR(IF(Ações!$B2593="","",VLOOKUP(Table_1[[#This Row],[AÇÕES]],'Dados Status Invest STOCKS'!A2579:AD3194,28)),0)</f>
        <v>1.22</v>
      </c>
      <c r="N2593" s="66">
        <f>IFERROR(IF(Ações!$B2593="","",VLOOKUP(Table_1[[#This Row],[AÇÕES]],'Dados Status Invest STOCKS'!A2579:AD3194,27)),0)</f>
        <v>2.02</v>
      </c>
      <c r="O2593" s="66">
        <f>IFERROR(IF(Ações!$L2593="","",Ações!$K2593*Ações!$L2593),0)</f>
        <v>0</v>
      </c>
      <c r="P2593" s="67">
        <f t="shared" si="40"/>
        <v>0.06</v>
      </c>
      <c r="Q2593" s="67">
        <f>IFERROR(Ações!$O2593/Ações!$M2593,0)</f>
        <v>0</v>
      </c>
      <c r="R2593" s="67">
        <f>IFERROR(IF(Ações!$B2593="","",VLOOKUP(Table_1[[#This Row],[AÇÕES]],'Dados Status Invest STOCKS'!A2579:AD3194,18)/100),0)</f>
        <v>0.6048</v>
      </c>
      <c r="S2593" s="65">
        <f>IFERROR(IF(Ações!$B2593="","",VLOOKUP(Table_1[[#This Row],[AÇÕES]],'Dados Status Invest STOCKS'!A2579:AD3194,25)/100),0)</f>
        <v>0</v>
      </c>
      <c r="T2593" s="67">
        <f>(1-Ações!$Q2593)*Ações!$R2593</f>
        <v>0.6048</v>
      </c>
      <c r="U2593" s="68">
        <f>IF(Ações!$S2593=0,Ações!$T2593,IF(Ações!$T2593=0,Ações!$S2593,AVERAGE(Ações!$S2593,Ações!$T2593)))</f>
        <v>0.6048</v>
      </c>
    </row>
    <row r="2594" spans="2:21" ht="15" customHeight="1" x14ac:dyDescent="0.2">
      <c r="B2594" s="63" t="str">
        <f>IFERROR('Dados Status Invest STOCKS'!A2581,"-")</f>
        <v>K</v>
      </c>
      <c r="C2594" s="45">
        <f>IFERROR((Ações!$D2594-Ações!$K2594)/Ações!$D2594,0)</f>
        <v>-0.71919770773638958</v>
      </c>
      <c r="D2594" s="46">
        <f>(Ações!$O2594)/0.06</f>
        <v>38.506333333333338</v>
      </c>
      <c r="E2594" s="47">
        <f>IFERROR((Ações!$F2594-Ações!$K2594)/Ações!$F2594,0)</f>
        <v>-1.1204303426231563</v>
      </c>
      <c r="F2594" s="46">
        <f>IF(OR(Ações!$N2594&lt;0,Ações!$M2594&lt;0),"",(22.5*Ações!$M2594*Ações!$N2594)^0.5)</f>
        <v>31.220077674470957</v>
      </c>
      <c r="G2594" s="47">
        <f>IFERROR((Ações!$H2594-Ações!$K2594)/Ações!$H2594,0)</f>
        <v>3.3111504310419808</v>
      </c>
      <c r="H2594" s="48">
        <f>IFERROR(Ações!$I2594/(Ações!$P2594-Table_1[[#This Row],[CAGR LUCRO 5A]]),0)</f>
        <v>-28.64374344086022</v>
      </c>
      <c r="I2594" s="48">
        <f>IF(Ações!$S2594&lt;0,"",Ações!$O2594*(1+Ações!$S2594))</f>
        <v>2.6638681400000004</v>
      </c>
      <c r="J2594" s="49">
        <f>IFERROR(IF(Ações!$B2594="","",(VLOOKUP(Table_1[[#This Row],[AÇÕES]],'Dados Status Invest STOCKS'!A2580:AD3195,4)/Table_1[[#This Row],[LPA]]))/100,0)</f>
        <v>4.5564304461942255E-2</v>
      </c>
      <c r="K2594" s="64">
        <f>IFERROR(IF(Ações!$B2594="","",VLOOKUP(Table_1[[#This Row],[AÇÕES]],'Dados Status Invest STOCKS'!A2580:AD3195,2)),0)</f>
        <v>66.2</v>
      </c>
      <c r="L2594" s="65">
        <f>IFERROR(IF(Ações!$B2594="","",VLOOKUP(Table_1[[#This Row],[AÇÕES]],'Dados Status Invest STOCKS'!A2580:AD3195,3)/100),0)</f>
        <v>3.49E-2</v>
      </c>
      <c r="M2594" s="66">
        <f>IFERROR(IF(Ações!$B2594="","",VLOOKUP(Table_1[[#This Row],[AÇÕES]],'Dados Status Invest STOCKS'!A2580:AD3195,28)),0)</f>
        <v>3.81</v>
      </c>
      <c r="N2594" s="66">
        <f>IFERROR(IF(Ações!$B2594="","",VLOOKUP(Table_1[[#This Row],[AÇÕES]],'Dados Status Invest STOCKS'!A2580:AD3195,27)),0)</f>
        <v>11.37</v>
      </c>
      <c r="O2594" s="66">
        <f>IFERROR(IF(Ações!$L2594="","",Ações!$K2594*Ações!$L2594),0)</f>
        <v>2.3103800000000003</v>
      </c>
      <c r="P2594" s="67">
        <f t="shared" si="40"/>
        <v>0.06</v>
      </c>
      <c r="Q2594" s="67">
        <f>IFERROR(Ações!$O2594/Ações!$M2594,0)</f>
        <v>0.60639895013123368</v>
      </c>
      <c r="R2594" s="67">
        <f>IFERROR(IF(Ações!$B2594="","",VLOOKUP(Table_1[[#This Row],[AÇÕES]],'Dados Status Invest STOCKS'!A2580:AD3195,18)/100),0)</f>
        <v>0.33529999999999999</v>
      </c>
      <c r="S2594" s="65">
        <f>IFERROR(IF(Ações!$B2594="","",VLOOKUP(Table_1[[#This Row],[AÇÕES]],'Dados Status Invest STOCKS'!A2580:AD3195,25)/100),0)</f>
        <v>0.153</v>
      </c>
      <c r="T2594" s="67">
        <f>(1-Ações!$Q2594)*Ações!$R2594</f>
        <v>0.13197443202099735</v>
      </c>
      <c r="U2594" s="68">
        <f>IF(Ações!$S2594=0,Ações!$T2594,IF(Ações!$T2594=0,Ações!$S2594,AVERAGE(Ações!$S2594,Ações!$T2594)))</f>
        <v>0.14248721601049869</v>
      </c>
    </row>
    <row r="2595" spans="2:21" ht="15" customHeight="1" x14ac:dyDescent="0.2">
      <c r="B2595" s="63" t="str">
        <f>IFERROR('Dados Status Invest STOCKS'!A2582,"-")</f>
        <v>KAI</v>
      </c>
      <c r="C2595" s="45">
        <f>IFERROR((Ações!$D2595-Ações!$K2595)/Ações!$D2595,0)</f>
        <v>-11.76595744680851</v>
      </c>
      <c r="D2595" s="46">
        <f>(Ações!$O2595)/0.06</f>
        <v>16.686566666666668</v>
      </c>
      <c r="E2595" s="47">
        <f>IFERROR((Ações!$F2595-Ações!$K2595)/Ações!$F2595,0)</f>
        <v>-1.6942898780147835</v>
      </c>
      <c r="F2595" s="46">
        <f>IF(OR(Ações!$N2595&lt;0,Ações!$M2595&lt;0),"",(22.5*Ações!$M2595*Ações!$N2595)^0.5)</f>
        <v>79.063504539072895</v>
      </c>
      <c r="G2595" s="47">
        <f>IFERROR((Ações!$H2595-Ações!$K2595)/Ações!$H2595,0)</f>
        <v>8.6063878173925019</v>
      </c>
      <c r="H2595" s="48">
        <f>IFERROR(Ações!$I2595/(Ações!$P2595-Table_1[[#This Row],[CAGR LUCRO 5A]]),0)</f>
        <v>-28.005408758269713</v>
      </c>
      <c r="I2595" s="48">
        <f>IF(Ações!$S2595&lt;0,"",Ações!$O2595*(1+Ações!$S2595))</f>
        <v>1.1006125641999998</v>
      </c>
      <c r="J2595" s="49">
        <f>IFERROR(IF(Ações!$B2595="","",(VLOOKUP(Table_1[[#This Row],[AÇÕES]],'Dados Status Invest STOCKS'!A2581:AD3196,4)/Table_1[[#This Row],[LPA]]))/100,0)</f>
        <v>5.7775947281713341E-2</v>
      </c>
      <c r="K2595" s="64">
        <f>IFERROR(IF(Ações!$B2595="","",VLOOKUP(Table_1[[#This Row],[AÇÕES]],'Dados Status Invest STOCKS'!A2581:AD3196,2)),0)</f>
        <v>213.02</v>
      </c>
      <c r="L2595" s="65">
        <f>IFERROR(IF(Ações!$B2595="","",VLOOKUP(Table_1[[#This Row],[AÇÕES]],'Dados Status Invest STOCKS'!A2581:AD3196,3)/100),0)</f>
        <v>4.6999999999999993E-3</v>
      </c>
      <c r="M2595" s="66">
        <f>IFERROR(IF(Ações!$B2595="","",VLOOKUP(Table_1[[#This Row],[AÇÕES]],'Dados Status Invest STOCKS'!A2581:AD3196,28)),0)</f>
        <v>6.07</v>
      </c>
      <c r="N2595" s="66">
        <f>IFERROR(IF(Ações!$B2595="","",VLOOKUP(Table_1[[#This Row],[AÇÕES]],'Dados Status Invest STOCKS'!A2581:AD3196,27)),0)</f>
        <v>45.77</v>
      </c>
      <c r="O2595" s="66">
        <f>IFERROR(IF(Ações!$L2595="","",Ações!$K2595*Ações!$L2595),0)</f>
        <v>1.0011939999999999</v>
      </c>
      <c r="P2595" s="67">
        <f t="shared" si="40"/>
        <v>0.06</v>
      </c>
      <c r="Q2595" s="67">
        <f>IFERROR(Ações!$O2595/Ações!$M2595,0)</f>
        <v>0.16494135090609552</v>
      </c>
      <c r="R2595" s="67">
        <f>IFERROR(IF(Ações!$B2595="","",VLOOKUP(Table_1[[#This Row],[AÇÕES]],'Dados Status Invest STOCKS'!A2581:AD3196,18)/100),0)</f>
        <v>0.13269999999999998</v>
      </c>
      <c r="S2595" s="65">
        <f>IFERROR(IF(Ações!$B2595="","",VLOOKUP(Table_1[[#This Row],[AÇÕES]],'Dados Status Invest STOCKS'!A2581:AD3196,25)/100),0)</f>
        <v>9.9299999999999999E-2</v>
      </c>
      <c r="T2595" s="67">
        <f>(1-Ações!$Q2595)*Ações!$R2595</f>
        <v>0.11081228273476111</v>
      </c>
      <c r="U2595" s="68">
        <f>IF(Ações!$S2595=0,Ações!$T2595,IF(Ações!$T2595=0,Ações!$S2595,AVERAGE(Ações!$S2595,Ações!$T2595)))</f>
        <v>0.10505614136738056</v>
      </c>
    </row>
    <row r="2596" spans="2:21" ht="15" customHeight="1" x14ac:dyDescent="0.2">
      <c r="B2596" s="63" t="str">
        <f>IFERROR('Dados Status Invest STOCKS'!A2583,"-")</f>
        <v>KALA</v>
      </c>
      <c r="C2596" s="45">
        <f>IFERROR((Ações!$D2596-Ações!$K2596)/Ações!$D2596,0)</f>
        <v>0</v>
      </c>
      <c r="D2596" s="46">
        <f>(Ações!$O2596)/0.06</f>
        <v>0</v>
      </c>
      <c r="E2596" s="47">
        <f>IFERROR((Ações!$F2596-Ações!$K2596)/Ações!$F2596,0)</f>
        <v>0</v>
      </c>
      <c r="F2596" s="46" t="str">
        <f>IF(OR(Ações!$N2596&lt;0,Ações!$M2596&lt;0),"",(22.5*Ações!$M2596*Ações!$N2596)^0.5)</f>
        <v/>
      </c>
      <c r="G2596" s="47">
        <f>IFERROR((Ações!$H2596-Ações!$K2596)/Ações!$H2596,0)</f>
        <v>0</v>
      </c>
      <c r="H2596" s="48">
        <f>IFERROR(Ações!$I2596/(Ações!$P2596-Table_1[[#This Row],[CAGR LUCRO 5A]]),0)</f>
        <v>0</v>
      </c>
      <c r="I2596" s="48">
        <f>IF(Ações!$S2596&lt;0,"",Ações!$O2596*(1+Ações!$S2596))</f>
        <v>0</v>
      </c>
      <c r="J2596" s="49">
        <f>IFERROR(IF(Ações!$B2596="","",(VLOOKUP(Table_1[[#This Row],[AÇÕES]],'Dados Status Invest STOCKS'!A2582:AD3197,4)/Table_1[[#This Row],[LPA]]))/100,0)</f>
        <v>2.4352331606217617E-3</v>
      </c>
      <c r="K2596" s="64">
        <f>IFERROR(IF(Ações!$B2596="","",VLOOKUP(Table_1[[#This Row],[AÇÕES]],'Dados Status Invest STOCKS'!A2582:AD3197,2)),0)</f>
        <v>0.86</v>
      </c>
      <c r="L2596" s="65">
        <f>IFERROR(IF(Ações!$B2596="","",VLOOKUP(Table_1[[#This Row],[AÇÕES]],'Dados Status Invest STOCKS'!A2582:AD3197,3)/100),0)</f>
        <v>0</v>
      </c>
      <c r="M2596" s="66">
        <f>IFERROR(IF(Ações!$B2596="","",VLOOKUP(Table_1[[#This Row],[AÇÕES]],'Dados Status Invest STOCKS'!A2582:AD3197,28)),0)</f>
        <v>-1.93</v>
      </c>
      <c r="N2596" s="66">
        <f>IFERROR(IF(Ações!$B2596="","",VLOOKUP(Table_1[[#This Row],[AÇÕES]],'Dados Status Invest STOCKS'!A2582:AD3197,27)),0)</f>
        <v>0.94</v>
      </c>
      <c r="O2596" s="66">
        <f>IFERROR(IF(Ações!$L2596="","",Ações!$K2596*Ações!$L2596),0)</f>
        <v>0</v>
      </c>
      <c r="P2596" s="67">
        <f t="shared" si="40"/>
        <v>0.06</v>
      </c>
      <c r="Q2596" s="67">
        <f>IFERROR(Ações!$O2596/Ações!$M2596,0)</f>
        <v>0</v>
      </c>
      <c r="R2596" s="67">
        <f>IFERROR(IF(Ações!$B2596="","",VLOOKUP(Table_1[[#This Row],[AÇÕES]],'Dados Status Invest STOCKS'!A2582:AD3197,18)/100),0)</f>
        <v>-2.0522</v>
      </c>
      <c r="S2596" s="65">
        <f>IFERROR(IF(Ações!$B2596="","",VLOOKUP(Table_1[[#This Row],[AÇÕES]],'Dados Status Invest STOCKS'!A2582:AD3197,25)/100),0)</f>
        <v>0</v>
      </c>
      <c r="T2596" s="67">
        <f>(1-Ações!$Q2596)*Ações!$R2596</f>
        <v>-2.0522</v>
      </c>
      <c r="U2596" s="68">
        <f>IF(Ações!$S2596=0,Ações!$T2596,IF(Ações!$T2596=0,Ações!$S2596,AVERAGE(Ações!$S2596,Ações!$T2596)))</f>
        <v>-2.0522</v>
      </c>
    </row>
    <row r="2597" spans="2:21" ht="15" customHeight="1" x14ac:dyDescent="0.2">
      <c r="B2597" s="63" t="str">
        <f>IFERROR('Dados Status Invest STOCKS'!A2584,"-")</f>
        <v>KALU</v>
      </c>
      <c r="C2597" s="45">
        <f>IFERROR((Ações!$D2597-Ações!$K2597)/Ações!$D2597,0)</f>
        <v>-1.0066889632107021</v>
      </c>
      <c r="D2597" s="46">
        <f>(Ações!$O2597)/0.06</f>
        <v>48.886500000000005</v>
      </c>
      <c r="E2597" s="47">
        <f>IFERROR((Ações!$F2597-Ações!$K2597)/Ações!$F2597,0)</f>
        <v>0</v>
      </c>
      <c r="F2597" s="46" t="str">
        <f>IF(OR(Ações!$N2597&lt;0,Ações!$M2597&lt;0),"",(22.5*Ações!$M2597*Ações!$N2597)^0.5)</f>
        <v/>
      </c>
      <c r="G2597" s="47">
        <f>IFERROR((Ações!$H2597-Ações!$K2597)/Ações!$H2597,0)</f>
        <v>-1.0066889632107021</v>
      </c>
      <c r="H2597" s="48">
        <f>IFERROR(Ações!$I2597/(Ações!$P2597-Table_1[[#This Row],[CAGR LUCRO 5A]]),0)</f>
        <v>48.886500000000005</v>
      </c>
      <c r="I2597" s="48">
        <f>IF(Ações!$S2597&lt;0,"",Ações!$O2597*(1+Ações!$S2597))</f>
        <v>2.9331900000000002</v>
      </c>
      <c r="J2597" s="49">
        <f>IFERROR(IF(Ações!$B2597="","",(VLOOKUP(Table_1[[#This Row],[AÇÕES]],'Dados Status Invest STOCKS'!A2583:AD3198,4)/Table_1[[#This Row],[LPA]]))/100,0)</f>
        <v>1.209111111111111</v>
      </c>
      <c r="K2597" s="64">
        <f>IFERROR(IF(Ações!$B2597="","",VLOOKUP(Table_1[[#This Row],[AÇÕES]],'Dados Status Invest STOCKS'!A2583:AD3198,2)),0)</f>
        <v>98.1</v>
      </c>
      <c r="L2597" s="65">
        <f>IFERROR(IF(Ações!$B2597="","",VLOOKUP(Table_1[[#This Row],[AÇÕES]],'Dados Status Invest STOCKS'!A2583:AD3198,3)/100),0)</f>
        <v>2.9900000000000003E-2</v>
      </c>
      <c r="M2597" s="66">
        <f>IFERROR(IF(Ações!$B2597="","",VLOOKUP(Table_1[[#This Row],[AÇÕES]],'Dados Status Invest STOCKS'!A2583:AD3198,28)),0)</f>
        <v>-0.9</v>
      </c>
      <c r="N2597" s="66">
        <f>IFERROR(IF(Ações!$B2597="","",VLOOKUP(Table_1[[#This Row],[AÇÕES]],'Dados Status Invest STOCKS'!A2583:AD3198,27)),0)</f>
        <v>45.45</v>
      </c>
      <c r="O2597" s="66">
        <f>IFERROR(IF(Ações!$L2597="","",Ações!$K2597*Ações!$L2597),0)</f>
        <v>2.9331900000000002</v>
      </c>
      <c r="P2597" s="67">
        <f t="shared" si="40"/>
        <v>0.06</v>
      </c>
      <c r="Q2597" s="67">
        <f>IFERROR(Ações!$O2597/Ações!$M2597,0)</f>
        <v>-3.2591000000000001</v>
      </c>
      <c r="R2597" s="67">
        <f>IFERROR(IF(Ações!$B2597="","",VLOOKUP(Table_1[[#This Row],[AÇÕES]],'Dados Status Invest STOCKS'!A2583:AD3198,18)/100),0)</f>
        <v>-1.9799999999999998E-2</v>
      </c>
      <c r="S2597" s="65">
        <f>IFERROR(IF(Ações!$B2597="","",VLOOKUP(Table_1[[#This Row],[AÇÕES]],'Dados Status Invest STOCKS'!A2583:AD3198,25)/100),0)</f>
        <v>0</v>
      </c>
      <c r="T2597" s="67">
        <f>(1-Ações!$Q2597)*Ações!$R2597</f>
        <v>-8.4330179999999991E-2</v>
      </c>
      <c r="U2597" s="68">
        <f>IF(Ações!$S2597=0,Ações!$T2597,IF(Ações!$T2597=0,Ações!$S2597,AVERAGE(Ações!$S2597,Ações!$T2597)))</f>
        <v>-8.4330179999999991E-2</v>
      </c>
    </row>
    <row r="2598" spans="2:21" ht="15" customHeight="1" x14ac:dyDescent="0.2">
      <c r="B2598" s="63" t="str">
        <f>IFERROR('Dados Status Invest STOCKS'!A2585,"-")</f>
        <v>KALV</v>
      </c>
      <c r="C2598" s="45">
        <f>IFERROR((Ações!$D2598-Ações!$K2598)/Ações!$D2598,0)</f>
        <v>0</v>
      </c>
      <c r="D2598" s="46">
        <f>(Ações!$O2598)/0.06</f>
        <v>0</v>
      </c>
      <c r="E2598" s="47">
        <f>IFERROR((Ações!$F2598-Ações!$K2598)/Ações!$F2598,0)</f>
        <v>0</v>
      </c>
      <c r="F2598" s="46" t="str">
        <f>IF(OR(Ações!$N2598&lt;0,Ações!$M2598&lt;0),"",(22.5*Ações!$M2598*Ações!$N2598)^0.5)</f>
        <v/>
      </c>
      <c r="G2598" s="47">
        <f>IFERROR((Ações!$H2598-Ações!$K2598)/Ações!$H2598,0)</f>
        <v>0</v>
      </c>
      <c r="H2598" s="48">
        <f>IFERROR(Ações!$I2598/(Ações!$P2598-Table_1[[#This Row],[CAGR LUCRO 5A]]),0)</f>
        <v>0</v>
      </c>
      <c r="I2598" s="48">
        <f>IF(Ações!$S2598&lt;0,"",Ações!$O2598*(1+Ações!$S2598))</f>
        <v>0</v>
      </c>
      <c r="J2598" s="49">
        <f>IFERROR(IF(Ações!$B2598="","",(VLOOKUP(Table_1[[#This Row],[AÇÕES]],'Dados Status Invest STOCKS'!A2584:AD3199,4)/Table_1[[#This Row],[LPA]]))/100,0)</f>
        <v>1.9112903225806454E-2</v>
      </c>
      <c r="K2598" s="64">
        <f>IFERROR(IF(Ações!$B2598="","",VLOOKUP(Table_1[[#This Row],[AÇÕES]],'Dados Status Invest STOCKS'!A2584:AD3199,2)),0)</f>
        <v>11.69</v>
      </c>
      <c r="L2598" s="65">
        <f>IFERROR(IF(Ações!$B2598="","",VLOOKUP(Table_1[[#This Row],[AÇÕES]],'Dados Status Invest STOCKS'!A2584:AD3199,3)/100),0)</f>
        <v>0</v>
      </c>
      <c r="M2598" s="66">
        <f>IFERROR(IF(Ações!$B2598="","",VLOOKUP(Table_1[[#This Row],[AÇÕES]],'Dados Status Invest STOCKS'!A2584:AD3199,28)),0)</f>
        <v>-2.48</v>
      </c>
      <c r="N2598" s="66">
        <f>IFERROR(IF(Ações!$B2598="","",VLOOKUP(Table_1[[#This Row],[AÇÕES]],'Dados Status Invest STOCKS'!A2584:AD3199,27)),0)</f>
        <v>9.3000000000000007</v>
      </c>
      <c r="O2598" s="66">
        <f>IFERROR(IF(Ações!$L2598="","",Ações!$K2598*Ações!$L2598),0)</f>
        <v>0</v>
      </c>
      <c r="P2598" s="67">
        <f t="shared" si="40"/>
        <v>0.06</v>
      </c>
      <c r="Q2598" s="67">
        <f>IFERROR(Ações!$O2598/Ações!$M2598,0)</f>
        <v>0</v>
      </c>
      <c r="R2598" s="67">
        <f>IFERROR(IF(Ações!$B2598="","",VLOOKUP(Table_1[[#This Row],[AÇÕES]],'Dados Status Invest STOCKS'!A2584:AD3199,18)/100),0)</f>
        <v>-0.2671</v>
      </c>
      <c r="S2598" s="65">
        <f>IFERROR(IF(Ações!$B2598="","",VLOOKUP(Table_1[[#This Row],[AÇÕES]],'Dados Status Invest STOCKS'!A2584:AD3199,25)/100),0)</f>
        <v>0</v>
      </c>
      <c r="T2598" s="67">
        <f>(1-Ações!$Q2598)*Ações!$R2598</f>
        <v>-0.2671</v>
      </c>
      <c r="U2598" s="68">
        <f>IF(Ações!$S2598=0,Ações!$T2598,IF(Ações!$T2598=0,Ações!$S2598,AVERAGE(Ações!$S2598,Ações!$T2598)))</f>
        <v>-0.2671</v>
      </c>
    </row>
    <row r="2599" spans="2:21" ht="15" customHeight="1" x14ac:dyDescent="0.2">
      <c r="B2599" s="63" t="str">
        <f>IFERROR('Dados Status Invest STOCKS'!A2586,"-")</f>
        <v>KAMN</v>
      </c>
      <c r="C2599" s="45">
        <f>IFERROR((Ações!$D2599-Ações!$K2599)/Ações!$D2599,0)</f>
        <v>-2.2085561497326198</v>
      </c>
      <c r="D2599" s="46">
        <f>(Ações!$O2599)/0.06</f>
        <v>13.329983333333336</v>
      </c>
      <c r="E2599" s="47">
        <f>IFERROR((Ações!$F2599-Ações!$K2599)/Ações!$F2599,0)</f>
        <v>0</v>
      </c>
      <c r="F2599" s="46" t="str">
        <f>IF(OR(Ações!$N2599&lt;0,Ações!$M2599&lt;0),"",(22.5*Ações!$M2599*Ações!$N2599)^0.5)</f>
        <v/>
      </c>
      <c r="G2599" s="47">
        <f>IFERROR((Ações!$H2599-Ações!$K2599)/Ações!$H2599,0)</f>
        <v>-2.2085561497326198</v>
      </c>
      <c r="H2599" s="48">
        <f>IFERROR(Ações!$I2599/(Ações!$P2599-Table_1[[#This Row],[CAGR LUCRO 5A]]),0)</f>
        <v>13.329983333333336</v>
      </c>
      <c r="I2599" s="48">
        <f>IF(Ações!$S2599&lt;0,"",Ações!$O2599*(1+Ações!$S2599))</f>
        <v>0.79979900000000015</v>
      </c>
      <c r="J2599" s="49">
        <f>IFERROR(IF(Ações!$B2599="","",(VLOOKUP(Table_1[[#This Row],[AÇÕES]],'Dados Status Invest STOCKS'!A2585:AD3200,4)/Table_1[[#This Row],[LPA]]))/100,0)</f>
        <v>0.13211111111111112</v>
      </c>
      <c r="K2599" s="64">
        <f>IFERROR(IF(Ações!$B2599="","",VLOOKUP(Table_1[[#This Row],[AÇÕES]],'Dados Status Invest STOCKS'!A2585:AD3200,2)),0)</f>
        <v>42.77</v>
      </c>
      <c r="L2599" s="65">
        <f>IFERROR(IF(Ações!$B2599="","",VLOOKUP(Table_1[[#This Row],[AÇÕES]],'Dados Status Invest STOCKS'!A2585:AD3200,3)/100),0)</f>
        <v>1.8700000000000001E-2</v>
      </c>
      <c r="M2599" s="66">
        <f>IFERROR(IF(Ações!$B2599="","",VLOOKUP(Table_1[[#This Row],[AÇÕES]],'Dados Status Invest STOCKS'!A2585:AD3200,28)),0)</f>
        <v>-1.8</v>
      </c>
      <c r="N2599" s="66">
        <f>IFERROR(IF(Ações!$B2599="","",VLOOKUP(Table_1[[#This Row],[AÇÕES]],'Dados Status Invest STOCKS'!A2585:AD3200,27)),0)</f>
        <v>27.98</v>
      </c>
      <c r="O2599" s="66">
        <f>IFERROR(IF(Ações!$L2599="","",Ações!$K2599*Ações!$L2599),0)</f>
        <v>0.79979900000000015</v>
      </c>
      <c r="P2599" s="67">
        <f t="shared" si="40"/>
        <v>0.06</v>
      </c>
      <c r="Q2599" s="67">
        <f>IFERROR(Ações!$O2599/Ações!$M2599,0)</f>
        <v>-0.44433277777777785</v>
      </c>
      <c r="R2599" s="67">
        <f>IFERROR(IF(Ações!$B2599="","",VLOOKUP(Table_1[[#This Row],[AÇÕES]],'Dados Status Invest STOCKS'!A2585:AD3200,18)/100),0)</f>
        <v>-6.4299999999999996E-2</v>
      </c>
      <c r="S2599" s="65">
        <f>IFERROR(IF(Ações!$B2599="","",VLOOKUP(Table_1[[#This Row],[AÇÕES]],'Dados Status Invest STOCKS'!A2585:AD3200,25)/100),0)</f>
        <v>0</v>
      </c>
      <c r="T2599" s="67">
        <f>(1-Ações!$Q2599)*Ações!$R2599</f>
        <v>-9.2870597611111119E-2</v>
      </c>
      <c r="U2599" s="68">
        <f>IF(Ações!$S2599=0,Ações!$T2599,IF(Ações!$T2599=0,Ações!$S2599,AVERAGE(Ações!$S2599,Ações!$T2599)))</f>
        <v>-9.2870597611111119E-2</v>
      </c>
    </row>
    <row r="2600" spans="2:21" ht="15" customHeight="1" x14ac:dyDescent="0.2">
      <c r="B2600" s="63" t="str">
        <f>IFERROR('Dados Status Invest STOCKS'!A2587,"-")</f>
        <v>KAR</v>
      </c>
      <c r="C2600" s="45">
        <f>IFERROR((Ações!$D2600-Ações!$K2600)/Ações!$D2600,0)</f>
        <v>0</v>
      </c>
      <c r="D2600" s="46">
        <f>(Ações!$O2600)/0.06</f>
        <v>0</v>
      </c>
      <c r="E2600" s="47">
        <f>IFERROR((Ações!$F2600-Ações!$K2600)/Ações!$F2600,0)</f>
        <v>-0.52459955909093936</v>
      </c>
      <c r="F2600" s="46">
        <f>IF(OR(Ações!$N2600&lt;0,Ações!$M2600&lt;0),"",(22.5*Ações!$M2600*Ações!$N2600)^0.5)</f>
        <v>10.094453922823165</v>
      </c>
      <c r="G2600" s="47">
        <f>IFERROR((Ações!$H2600-Ações!$K2600)/Ações!$H2600,0)</f>
        <v>0</v>
      </c>
      <c r="H2600" s="48">
        <f>IFERROR(Ações!$I2600/(Ações!$P2600-Table_1[[#This Row],[CAGR LUCRO 5A]]),0)</f>
        <v>0</v>
      </c>
      <c r="I2600" s="48" t="str">
        <f>IF(Ações!$S2600&lt;0,"",Ações!$O2600*(1+Ações!$S2600))</f>
        <v/>
      </c>
      <c r="J2600" s="49">
        <f>IFERROR(IF(Ações!$B2600="","",(VLOOKUP(Table_1[[#This Row],[AÇÕES]],'Dados Status Invest STOCKS'!A2586:AD3201,4)/Table_1[[#This Row],[LPA]]))/100,0)</f>
        <v>1.1375675675675678</v>
      </c>
      <c r="K2600" s="64">
        <f>IFERROR(IF(Ações!$B2600="","",VLOOKUP(Table_1[[#This Row],[AÇÕES]],'Dados Status Invest STOCKS'!A2586:AD3201,2)),0)</f>
        <v>15.39</v>
      </c>
      <c r="L2600" s="65">
        <f>IFERROR(IF(Ações!$B2600="","",VLOOKUP(Table_1[[#This Row],[AÇÕES]],'Dados Status Invest STOCKS'!A2586:AD3201,3)/100),0)</f>
        <v>0</v>
      </c>
      <c r="M2600" s="66">
        <f>IFERROR(IF(Ações!$B2600="","",VLOOKUP(Table_1[[#This Row],[AÇÕES]],'Dados Status Invest STOCKS'!A2586:AD3201,28)),0)</f>
        <v>0.37</v>
      </c>
      <c r="N2600" s="66">
        <f>IFERROR(IF(Ações!$B2600="","",VLOOKUP(Table_1[[#This Row],[AÇÕES]],'Dados Status Invest STOCKS'!A2586:AD3201,27)),0)</f>
        <v>12.24</v>
      </c>
      <c r="O2600" s="66">
        <f>IFERROR(IF(Ações!$L2600="","",Ações!$K2600*Ações!$L2600),0)</f>
        <v>0</v>
      </c>
      <c r="P2600" s="67">
        <f t="shared" si="40"/>
        <v>0.06</v>
      </c>
      <c r="Q2600" s="67">
        <f>IFERROR(Ações!$O2600/Ações!$M2600,0)</f>
        <v>0</v>
      </c>
      <c r="R2600" s="67">
        <f>IFERROR(IF(Ações!$B2600="","",VLOOKUP(Table_1[[#This Row],[AÇÕES]],'Dados Status Invest STOCKS'!A2586:AD3201,18)/100),0)</f>
        <v>2.9900000000000003E-2</v>
      </c>
      <c r="S2600" s="65">
        <f>IFERROR(IF(Ações!$B2600="","",VLOOKUP(Table_1[[#This Row],[AÇÕES]],'Dados Status Invest STOCKS'!A2586:AD3201,25)/100),0)</f>
        <v>-0.70250000000000001</v>
      </c>
      <c r="T2600" s="67">
        <f>(1-Ações!$Q2600)*Ações!$R2600</f>
        <v>2.9900000000000003E-2</v>
      </c>
      <c r="U2600" s="68">
        <f>IF(Ações!$S2600=0,Ações!$T2600,IF(Ações!$T2600=0,Ações!$S2600,AVERAGE(Ações!$S2600,Ações!$T2600)))</f>
        <v>-0.33629999999999999</v>
      </c>
    </row>
    <row r="2601" spans="2:21" ht="15" customHeight="1" x14ac:dyDescent="0.2">
      <c r="B2601" s="63" t="str">
        <f>IFERROR('Dados Status Invest STOCKS'!A2588,"-")</f>
        <v>KB</v>
      </c>
      <c r="C2601" s="45">
        <f>IFERROR((Ações!$D2601-Ações!$K2601)/Ações!$D2601,0)</f>
        <v>-4.5555555555555554</v>
      </c>
      <c r="D2601" s="46">
        <f>(Ações!$O2601)/0.06</f>
        <v>8.8596000000000004</v>
      </c>
      <c r="E2601" s="47">
        <f>IFERROR((Ações!$F2601-Ações!$K2601)/Ações!$F2601,0)</f>
        <v>0.68555265215554495</v>
      </c>
      <c r="F2601" s="46">
        <f>IF(OR(Ações!$N2601&lt;0,Ações!$M2601&lt;0),"",(22.5*Ações!$M2601*Ações!$N2601)^0.5)</f>
        <v>156.52859004028625</v>
      </c>
      <c r="G2601" s="47">
        <f>IFERROR((Ações!$H2601-Ações!$K2601)/Ações!$H2601,0)</f>
        <v>9.9126981871461339</v>
      </c>
      <c r="H2601" s="48">
        <f>IFERROR(Ações!$I2601/(Ações!$P2601-Table_1[[#This Row],[CAGR LUCRO 5A]]),0)</f>
        <v>-5.5224578423383539</v>
      </c>
      <c r="I2601" s="48">
        <f>IF(Ações!$S2601&lt;0,"",Ações!$O2601*(1+Ações!$S2601))</f>
        <v>0.62348549040000012</v>
      </c>
      <c r="J2601" s="49">
        <f>IFERROR(IF(Ações!$B2601="","",(VLOOKUP(Table_1[[#This Row],[AÇÕES]],'Dados Status Invest STOCKS'!A2587:AD3202,4)/Table_1[[#This Row],[LPA]]))/100,0)</f>
        <v>4.63627546071775E-3</v>
      </c>
      <c r="K2601" s="64">
        <f>IFERROR(IF(Ações!$B2601="","",VLOOKUP(Table_1[[#This Row],[AÇÕES]],'Dados Status Invest STOCKS'!A2587:AD3202,2)),0)</f>
        <v>49.22</v>
      </c>
      <c r="L2601" s="65">
        <f>IFERROR(IF(Ações!$B2601="","",VLOOKUP(Table_1[[#This Row],[AÇÕES]],'Dados Status Invest STOCKS'!A2587:AD3202,3)/100),0)</f>
        <v>1.0800000000000001E-2</v>
      </c>
      <c r="M2601" s="66">
        <f>IFERROR(IF(Ações!$B2601="","",VLOOKUP(Table_1[[#This Row],[AÇÕES]],'Dados Status Invest STOCKS'!A2587:AD3202,28)),0)</f>
        <v>10.31</v>
      </c>
      <c r="N2601" s="66">
        <f>IFERROR(IF(Ações!$B2601="","",VLOOKUP(Table_1[[#This Row],[AÇÕES]],'Dados Status Invest STOCKS'!A2587:AD3202,27)),0)</f>
        <v>105.62</v>
      </c>
      <c r="O2601" s="66">
        <f>IFERROR(IF(Ações!$L2601="","",Ações!$K2601*Ações!$L2601),0)</f>
        <v>0.53157600000000005</v>
      </c>
      <c r="P2601" s="67">
        <f t="shared" si="40"/>
        <v>0.06</v>
      </c>
      <c r="Q2601" s="67">
        <f>IFERROR(Ações!$O2601/Ações!$M2601,0)</f>
        <v>5.1559262851600389E-2</v>
      </c>
      <c r="R2601" s="67">
        <f>IFERROR(IF(Ações!$B2601="","",VLOOKUP(Table_1[[#This Row],[AÇÕES]],'Dados Status Invest STOCKS'!A2587:AD3202,18)/100),0)</f>
        <v>9.7599999999999992E-2</v>
      </c>
      <c r="S2601" s="65">
        <f>IFERROR(IF(Ações!$B2601="","",VLOOKUP(Table_1[[#This Row],[AÇÕES]],'Dados Status Invest STOCKS'!A2587:AD3202,25)/100),0)</f>
        <v>0.1729</v>
      </c>
      <c r="T2601" s="67">
        <f>(1-Ações!$Q2601)*Ações!$R2601</f>
        <v>9.2567815945683793E-2</v>
      </c>
      <c r="U2601" s="68">
        <f>IF(Ações!$S2601=0,Ações!$T2601,IF(Ações!$T2601=0,Ações!$S2601,AVERAGE(Ações!$S2601,Ações!$T2601)))</f>
        <v>0.1327339079728419</v>
      </c>
    </row>
    <row r="2602" spans="2:21" ht="15" customHeight="1" x14ac:dyDescent="0.2">
      <c r="B2602" s="63" t="str">
        <f>IFERROR('Dados Status Invest STOCKS'!A2589,"-")</f>
        <v>KBAL</v>
      </c>
      <c r="C2602" s="45">
        <f>IFERROR((Ações!$D2602-Ações!$K2602)/Ações!$D2602,0)</f>
        <v>-0.67130919220055696</v>
      </c>
      <c r="D2602" s="46">
        <f>(Ações!$O2602)/0.06</f>
        <v>6.0012833333333333</v>
      </c>
      <c r="E2602" s="47">
        <f>IFERROR((Ações!$F2602-Ações!$K2602)/Ações!$F2602,0)</f>
        <v>0</v>
      </c>
      <c r="F2602" s="46" t="str">
        <f>IF(OR(Ações!$N2602&lt;0,Ações!$M2602&lt;0),"",(22.5*Ações!$M2602*Ações!$N2602)^0.5)</f>
        <v/>
      </c>
      <c r="G2602" s="47">
        <f>IFERROR((Ações!$H2602-Ações!$K2602)/Ações!$H2602,0)</f>
        <v>0</v>
      </c>
      <c r="H2602" s="48">
        <f>IFERROR(Ações!$I2602/(Ações!$P2602-Table_1[[#This Row],[CAGR LUCRO 5A]]),0)</f>
        <v>0</v>
      </c>
      <c r="I2602" s="48" t="str">
        <f>IF(Ações!$S2602&lt;0,"",Ações!$O2602*(1+Ações!$S2602))</f>
        <v/>
      </c>
      <c r="J2602" s="49">
        <f>IFERROR(IF(Ações!$B2602="","",(VLOOKUP(Table_1[[#This Row],[AÇÕES]],'Dados Status Invest STOCKS'!A2588:AD3203,4)/Table_1[[#This Row],[LPA]]))/100,0)</f>
        <v>15.185</v>
      </c>
      <c r="K2602" s="64">
        <f>IFERROR(IF(Ações!$B2602="","",VLOOKUP(Table_1[[#This Row],[AÇÕES]],'Dados Status Invest STOCKS'!A2588:AD3203,2)),0)</f>
        <v>10.029999999999999</v>
      </c>
      <c r="L2602" s="65">
        <f>IFERROR(IF(Ações!$B2602="","",VLOOKUP(Table_1[[#This Row],[AÇÕES]],'Dados Status Invest STOCKS'!A2588:AD3203,3)/100),0)</f>
        <v>3.5900000000000001E-2</v>
      </c>
      <c r="M2602" s="66">
        <f>IFERROR(IF(Ações!$B2602="","",VLOOKUP(Table_1[[#This Row],[AÇÕES]],'Dados Status Invest STOCKS'!A2588:AD3203,28)),0)</f>
        <v>-0.08</v>
      </c>
      <c r="N2602" s="66">
        <f>IFERROR(IF(Ações!$B2602="","",VLOOKUP(Table_1[[#This Row],[AÇÕES]],'Dados Status Invest STOCKS'!A2588:AD3203,27)),0)</f>
        <v>6.3</v>
      </c>
      <c r="O2602" s="66">
        <f>IFERROR(IF(Ações!$L2602="","",Ações!$K2602*Ações!$L2602),0)</f>
        <v>0.36007699999999998</v>
      </c>
      <c r="P2602" s="67">
        <f t="shared" si="40"/>
        <v>0.06</v>
      </c>
      <c r="Q2602" s="67">
        <f>IFERROR(Ações!$O2602/Ações!$M2602,0)</f>
        <v>-4.5009625</v>
      </c>
      <c r="R2602" s="67">
        <f>IFERROR(IF(Ações!$B2602="","",VLOOKUP(Table_1[[#This Row],[AÇÕES]],'Dados Status Invest STOCKS'!A2588:AD3203,18)/100),0)</f>
        <v>-1.3100000000000001E-2</v>
      </c>
      <c r="S2602" s="65">
        <f>IFERROR(IF(Ações!$B2602="","",VLOOKUP(Table_1[[#This Row],[AÇÕES]],'Dados Status Invest STOCKS'!A2588:AD3203,25)/100),0)</f>
        <v>-0.18909999999999999</v>
      </c>
      <c r="T2602" s="67">
        <f>(1-Ações!$Q2602)*Ações!$R2602</f>
        <v>-7.2062608750000007E-2</v>
      </c>
      <c r="U2602" s="68">
        <f>IF(Ações!$S2602=0,Ações!$T2602,IF(Ações!$T2602=0,Ações!$S2602,AVERAGE(Ações!$S2602,Ações!$T2602)))</f>
        <v>-0.13058130437499998</v>
      </c>
    </row>
    <row r="2603" spans="2:21" ht="15" customHeight="1" x14ac:dyDescent="0.2">
      <c r="B2603" s="63" t="str">
        <f>IFERROR('Dados Status Invest STOCKS'!A2590,"-")</f>
        <v>KBH</v>
      </c>
      <c r="C2603" s="45">
        <f>IFERROR((Ações!$D2603-Ações!$K2603)/Ações!$D2603,0)</f>
        <v>-3.2553191489361701</v>
      </c>
      <c r="D2603" s="46">
        <f>(Ações!$O2603)/0.06</f>
        <v>10.03215</v>
      </c>
      <c r="E2603" s="47">
        <f>IFERROR((Ações!$F2603-Ações!$K2603)/Ações!$F2603,0)</f>
        <v>0.33750001584739153</v>
      </c>
      <c r="F2603" s="46">
        <f>IF(OR(Ações!$N2603&lt;0,Ações!$M2603&lt;0),"",(22.5*Ações!$M2603*Ações!$N2603)^0.5)</f>
        <v>64.437737390445363</v>
      </c>
      <c r="G2603" s="47">
        <f>IFERROR((Ações!$H2603-Ações!$K2603)/Ações!$H2603,0)</f>
        <v>13.450098933329363</v>
      </c>
      <c r="H2603" s="48">
        <f>IFERROR(Ações!$I2603/(Ações!$P2603-Table_1[[#This Row],[CAGR LUCRO 5A]]),0)</f>
        <v>-3.4288884151528571</v>
      </c>
      <c r="I2603" s="48">
        <f>IF(Ações!$S2603&lt;0,"",Ações!$O2603*(1+Ações!$S2603))</f>
        <v>0.77390011529999991</v>
      </c>
      <c r="J2603" s="49">
        <f>IFERROR(IF(Ações!$B2603="","",(VLOOKUP(Table_1[[#This Row],[AÇÕES]],'Dados Status Invest STOCKS'!A2589:AD3204,4)/Table_1[[#This Row],[LPA]]))/100,0)</f>
        <v>1.323943661971831E-2</v>
      </c>
      <c r="K2603" s="64">
        <f>IFERROR(IF(Ações!$B2603="","",VLOOKUP(Table_1[[#This Row],[AÇÕES]],'Dados Status Invest STOCKS'!A2589:AD3204,2)),0)</f>
        <v>42.69</v>
      </c>
      <c r="L2603" s="65">
        <f>IFERROR(IF(Ações!$B2603="","",VLOOKUP(Table_1[[#This Row],[AÇÕES]],'Dados Status Invest STOCKS'!A2589:AD3204,3)/100),0)</f>
        <v>1.41E-2</v>
      </c>
      <c r="M2603" s="66">
        <f>IFERROR(IF(Ações!$B2603="","",VLOOKUP(Table_1[[#This Row],[AÇÕES]],'Dados Status Invest STOCKS'!A2589:AD3204,28)),0)</f>
        <v>5.68</v>
      </c>
      <c r="N2603" s="66">
        <f>IFERROR(IF(Ações!$B2603="","",VLOOKUP(Table_1[[#This Row],[AÇÕES]],'Dados Status Invest STOCKS'!A2589:AD3204,27)),0)</f>
        <v>32.49</v>
      </c>
      <c r="O2603" s="66">
        <f>IFERROR(IF(Ações!$L2603="","",Ações!$K2603*Ações!$L2603),0)</f>
        <v>0.60192899999999994</v>
      </c>
      <c r="P2603" s="67">
        <f t="shared" si="40"/>
        <v>0.06</v>
      </c>
      <c r="Q2603" s="67">
        <f>IFERROR(Ações!$O2603/Ações!$M2603,0)</f>
        <v>0.10597341549295775</v>
      </c>
      <c r="R2603" s="67">
        <f>IFERROR(IF(Ações!$B2603="","",VLOOKUP(Table_1[[#This Row],[AÇÕES]],'Dados Status Invest STOCKS'!A2589:AD3204,18)/100),0)</f>
        <v>0.17480000000000001</v>
      </c>
      <c r="S2603" s="65">
        <f>IFERROR(IF(Ações!$B2603="","",VLOOKUP(Table_1[[#This Row],[AÇÕES]],'Dados Status Invest STOCKS'!A2589:AD3204,25)/100),0)</f>
        <v>0.28570000000000001</v>
      </c>
      <c r="T2603" s="67">
        <f>(1-Ações!$Q2603)*Ações!$R2603</f>
        <v>0.156275846971831</v>
      </c>
      <c r="U2603" s="68">
        <f>IF(Ações!$S2603=0,Ações!$T2603,IF(Ações!$T2603=0,Ações!$S2603,AVERAGE(Ações!$S2603,Ações!$T2603)))</f>
        <v>0.22098792348591551</v>
      </c>
    </row>
    <row r="2604" spans="2:21" ht="15" customHeight="1" x14ac:dyDescent="0.2">
      <c r="B2604" s="63" t="str">
        <f>IFERROR('Dados Status Invest STOCKS'!A2591,"-")</f>
        <v>KBNT</v>
      </c>
      <c r="C2604" s="45">
        <f>IFERROR((Ações!$D2604-Ações!$K2604)/Ações!$D2604,0)</f>
        <v>0</v>
      </c>
      <c r="D2604" s="46">
        <f>(Ações!$O2604)/0.06</f>
        <v>0</v>
      </c>
      <c r="E2604" s="47">
        <f>IFERROR((Ações!$F2604-Ações!$K2604)/Ações!$F2604,0)</f>
        <v>0</v>
      </c>
      <c r="F2604" s="46" t="str">
        <f>IF(OR(Ações!$N2604&lt;0,Ações!$M2604&lt;0),"",(22.5*Ações!$M2604*Ações!$N2604)^0.5)</f>
        <v/>
      </c>
      <c r="G2604" s="47">
        <f>IFERROR((Ações!$H2604-Ações!$K2604)/Ações!$H2604,0)</f>
        <v>0</v>
      </c>
      <c r="H2604" s="48">
        <f>IFERROR(Ações!$I2604/(Ações!$P2604-Table_1[[#This Row],[CAGR LUCRO 5A]]),0)</f>
        <v>0</v>
      </c>
      <c r="I2604" s="48">
        <f>IF(Ações!$S2604&lt;0,"",Ações!$O2604*(1+Ações!$S2604))</f>
        <v>0</v>
      </c>
      <c r="J2604" s="49">
        <f>IFERROR(IF(Ações!$B2604="","",(VLOOKUP(Table_1[[#This Row],[AÇÕES]],'Dados Status Invest STOCKS'!A2590:AD3205,4)/Table_1[[#This Row],[LPA]]))/100,0)</f>
        <v>6.7678571428571421E-2</v>
      </c>
      <c r="K2604" s="64">
        <f>IFERROR(IF(Ações!$B2604="","",VLOOKUP(Table_1[[#This Row],[AÇÕES]],'Dados Status Invest STOCKS'!A2590:AD3205,2)),0)</f>
        <v>2.14</v>
      </c>
      <c r="L2604" s="65">
        <f>IFERROR(IF(Ações!$B2604="","",VLOOKUP(Table_1[[#This Row],[AÇÕES]],'Dados Status Invest STOCKS'!A2590:AD3205,3)/100),0)</f>
        <v>0</v>
      </c>
      <c r="M2604" s="66">
        <f>IFERROR(IF(Ações!$B2604="","",VLOOKUP(Table_1[[#This Row],[AÇÕES]],'Dados Status Invest STOCKS'!A2590:AD3205,28)),0)</f>
        <v>-0.56000000000000005</v>
      </c>
      <c r="N2604" s="66">
        <f>IFERROR(IF(Ações!$B2604="","",VLOOKUP(Table_1[[#This Row],[AÇÕES]],'Dados Status Invest STOCKS'!A2590:AD3205,27)),0)</f>
        <v>2.09</v>
      </c>
      <c r="O2604" s="66">
        <f>IFERROR(IF(Ações!$L2604="","",Ações!$K2604*Ações!$L2604),0)</f>
        <v>0</v>
      </c>
      <c r="P2604" s="67">
        <f t="shared" si="40"/>
        <v>0.06</v>
      </c>
      <c r="Q2604" s="67">
        <f>IFERROR(Ações!$O2604/Ações!$M2604,0)</f>
        <v>0</v>
      </c>
      <c r="R2604" s="67">
        <f>IFERROR(IF(Ações!$B2604="","",VLOOKUP(Table_1[[#This Row],[AÇÕES]],'Dados Status Invest STOCKS'!A2590:AD3205,18)/100),0)</f>
        <v>-0.2681</v>
      </c>
      <c r="S2604" s="65">
        <f>IFERROR(IF(Ações!$B2604="","",VLOOKUP(Table_1[[#This Row],[AÇÕES]],'Dados Status Invest STOCKS'!A2590:AD3205,25)/100),0)</f>
        <v>0</v>
      </c>
      <c r="T2604" s="67">
        <f>(1-Ações!$Q2604)*Ações!$R2604</f>
        <v>-0.2681</v>
      </c>
      <c r="U2604" s="68">
        <f>IF(Ações!$S2604=0,Ações!$T2604,IF(Ações!$T2604=0,Ações!$S2604,AVERAGE(Ações!$S2604,Ações!$T2604)))</f>
        <v>-0.2681</v>
      </c>
    </row>
    <row r="2605" spans="2:21" ht="15" customHeight="1" x14ac:dyDescent="0.2">
      <c r="B2605" s="63" t="str">
        <f>IFERROR('Dados Status Invest STOCKS'!A2592,"-")</f>
        <v>KBNTW</v>
      </c>
      <c r="C2605" s="45">
        <f>IFERROR((Ações!$D2605-Ações!$K2605)/Ações!$D2605,0)</f>
        <v>0</v>
      </c>
      <c r="D2605" s="46">
        <f>(Ações!$O2605)/0.06</f>
        <v>0</v>
      </c>
      <c r="E2605" s="47">
        <f>IFERROR((Ações!$F2605-Ações!$K2605)/Ações!$F2605,0)</f>
        <v>0</v>
      </c>
      <c r="F2605" s="46" t="str">
        <f>IF(OR(Ações!$N2605&lt;0,Ações!$M2605&lt;0),"",(22.5*Ações!$M2605*Ações!$N2605)^0.5)</f>
        <v/>
      </c>
      <c r="G2605" s="47">
        <f>IFERROR((Ações!$H2605-Ações!$K2605)/Ações!$H2605,0)</f>
        <v>0</v>
      </c>
      <c r="H2605" s="48">
        <f>IFERROR(Ações!$I2605/(Ações!$P2605-Table_1[[#This Row],[CAGR LUCRO 5A]]),0)</f>
        <v>0</v>
      </c>
      <c r="I2605" s="48">
        <f>IF(Ações!$S2605&lt;0,"",Ações!$O2605*(1+Ações!$S2605))</f>
        <v>0</v>
      </c>
      <c r="J2605" s="49">
        <f>IFERROR(IF(Ações!$B2605="","",(VLOOKUP(Table_1[[#This Row],[AÇÕES]],'Dados Status Invest STOCKS'!A2591:AD3206,4)/Table_1[[#This Row],[LPA]]))/100,0)</f>
        <v>1.7321428571428571E-2</v>
      </c>
      <c r="K2605" s="64">
        <f>IFERROR(IF(Ações!$B2605="","",VLOOKUP(Table_1[[#This Row],[AÇÕES]],'Dados Status Invest STOCKS'!A2591:AD3206,2)),0)</f>
        <v>0.54</v>
      </c>
      <c r="L2605" s="65">
        <f>IFERROR(IF(Ações!$B2605="","",VLOOKUP(Table_1[[#This Row],[AÇÕES]],'Dados Status Invest STOCKS'!A2591:AD3206,3)/100),0)</f>
        <v>0</v>
      </c>
      <c r="M2605" s="66">
        <f>IFERROR(IF(Ações!$B2605="","",VLOOKUP(Table_1[[#This Row],[AÇÕES]],'Dados Status Invest STOCKS'!A2591:AD3206,28)),0)</f>
        <v>-0.56000000000000005</v>
      </c>
      <c r="N2605" s="66">
        <f>IFERROR(IF(Ações!$B2605="","",VLOOKUP(Table_1[[#This Row],[AÇÕES]],'Dados Status Invest STOCKS'!A2591:AD3206,27)),0)</f>
        <v>2.09</v>
      </c>
      <c r="O2605" s="66">
        <f>IFERROR(IF(Ações!$L2605="","",Ações!$K2605*Ações!$L2605),0)</f>
        <v>0</v>
      </c>
      <c r="P2605" s="67">
        <f t="shared" si="40"/>
        <v>0.06</v>
      </c>
      <c r="Q2605" s="67">
        <f>IFERROR(Ações!$O2605/Ações!$M2605,0)</f>
        <v>0</v>
      </c>
      <c r="R2605" s="67">
        <f>IFERROR(IF(Ações!$B2605="","",VLOOKUP(Table_1[[#This Row],[AÇÕES]],'Dados Status Invest STOCKS'!A2591:AD3206,18)/100),0)</f>
        <v>-0.2681</v>
      </c>
      <c r="S2605" s="65">
        <f>IFERROR(IF(Ações!$B2605="","",VLOOKUP(Table_1[[#This Row],[AÇÕES]],'Dados Status Invest STOCKS'!A2591:AD3206,25)/100),0)</f>
        <v>0</v>
      </c>
      <c r="T2605" s="67">
        <f>(1-Ações!$Q2605)*Ações!$R2605</f>
        <v>-0.2681</v>
      </c>
      <c r="U2605" s="68">
        <f>IF(Ações!$S2605=0,Ações!$T2605,IF(Ações!$T2605=0,Ações!$S2605,AVERAGE(Ações!$S2605,Ações!$T2605)))</f>
        <v>-0.2681</v>
      </c>
    </row>
    <row r="2606" spans="2:21" ht="15" customHeight="1" x14ac:dyDescent="0.2">
      <c r="B2606" s="63" t="str">
        <f>IFERROR('Dados Status Invest STOCKS'!A2593,"-")</f>
        <v>KBR</v>
      </c>
      <c r="C2606" s="45">
        <f>IFERROR((Ações!$D2606-Ações!$K2606)/Ações!$D2606,0)</f>
        <v>-5.1224489795918373</v>
      </c>
      <c r="D2606" s="46">
        <f>(Ações!$O2606)/0.06</f>
        <v>7.3287666666666658</v>
      </c>
      <c r="E2606" s="47">
        <f>IFERROR((Ações!$F2606-Ações!$K2606)/Ações!$F2606,0)</f>
        <v>0</v>
      </c>
      <c r="F2606" s="46" t="str">
        <f>IF(OR(Ações!$N2606&lt;0,Ações!$M2606&lt;0),"",(22.5*Ações!$M2606*Ações!$N2606)^0.5)</f>
        <v/>
      </c>
      <c r="G2606" s="47">
        <f>IFERROR((Ações!$H2606-Ações!$K2606)/Ações!$H2606,0)</f>
        <v>-5.1224489795918373</v>
      </c>
      <c r="H2606" s="48">
        <f>IFERROR(Ações!$I2606/(Ações!$P2606-Table_1[[#This Row],[CAGR LUCRO 5A]]),0)</f>
        <v>7.3287666666666658</v>
      </c>
      <c r="I2606" s="48">
        <f>IF(Ações!$S2606&lt;0,"",Ações!$O2606*(1+Ações!$S2606))</f>
        <v>0.43972599999999995</v>
      </c>
      <c r="J2606" s="49">
        <f>IFERROR(IF(Ações!$B2606="","",(VLOOKUP(Table_1[[#This Row],[AÇÕES]],'Dados Status Invest STOCKS'!A2592:AD3207,4)/Table_1[[#This Row],[LPA]]))/100,0)</f>
        <v>9.2295454545454554</v>
      </c>
      <c r="K2606" s="64">
        <f>IFERROR(IF(Ações!$B2606="","",VLOOKUP(Table_1[[#This Row],[AÇÕES]],'Dados Status Invest STOCKS'!A2592:AD3207,2)),0)</f>
        <v>44.87</v>
      </c>
      <c r="L2606" s="65">
        <f>IFERROR(IF(Ações!$B2606="","",VLOOKUP(Table_1[[#This Row],[AÇÕES]],'Dados Status Invest STOCKS'!A2592:AD3207,3)/100),0)</f>
        <v>9.7999999999999997E-3</v>
      </c>
      <c r="M2606" s="66">
        <f>IFERROR(IF(Ações!$B2606="","",VLOOKUP(Table_1[[#This Row],[AÇÕES]],'Dados Status Invest STOCKS'!A2592:AD3207,28)),0)</f>
        <v>-0.22</v>
      </c>
      <c r="N2606" s="66">
        <f>IFERROR(IF(Ações!$B2606="","",VLOOKUP(Table_1[[#This Row],[AÇÕES]],'Dados Status Invest STOCKS'!A2592:AD3207,27)),0)</f>
        <v>10.59</v>
      </c>
      <c r="O2606" s="66">
        <f>IFERROR(IF(Ações!$L2606="","",Ações!$K2606*Ações!$L2606),0)</f>
        <v>0.43972599999999995</v>
      </c>
      <c r="P2606" s="67">
        <f t="shared" si="40"/>
        <v>0.06</v>
      </c>
      <c r="Q2606" s="67">
        <f>IFERROR(Ações!$O2606/Ações!$M2606,0)</f>
        <v>-1.9987545454545452</v>
      </c>
      <c r="R2606" s="67">
        <f>IFERROR(IF(Ações!$B2606="","",VLOOKUP(Table_1[[#This Row],[AÇÕES]],'Dados Status Invest STOCKS'!A2592:AD3207,18)/100),0)</f>
        <v>-2.0899999999999998E-2</v>
      </c>
      <c r="S2606" s="65">
        <f>IFERROR(IF(Ações!$B2606="","",VLOOKUP(Table_1[[#This Row],[AÇÕES]],'Dados Status Invest STOCKS'!A2592:AD3207,25)/100),0)</f>
        <v>0</v>
      </c>
      <c r="T2606" s="67">
        <f>(1-Ações!$Q2606)*Ações!$R2606</f>
        <v>-6.2673969999999996E-2</v>
      </c>
      <c r="U2606" s="68">
        <f>IF(Ações!$S2606=0,Ações!$T2606,IF(Ações!$T2606=0,Ações!$S2606,AVERAGE(Ações!$S2606,Ações!$T2606)))</f>
        <v>-6.2673969999999996E-2</v>
      </c>
    </row>
    <row r="2607" spans="2:21" ht="15" customHeight="1" x14ac:dyDescent="0.2">
      <c r="B2607" s="63" t="str">
        <f>IFERROR('Dados Status Invest STOCKS'!A2594,"-")</f>
        <v>KBSF</v>
      </c>
      <c r="C2607" s="45">
        <f>IFERROR((Ações!$D2607-Ações!$K2607)/Ações!$D2607,0)</f>
        <v>0</v>
      </c>
      <c r="D2607" s="46">
        <f>(Ações!$O2607)/0.06</f>
        <v>0</v>
      </c>
      <c r="E2607" s="47">
        <f>IFERROR((Ações!$F2607-Ações!$K2607)/Ações!$F2607,0)</f>
        <v>0</v>
      </c>
      <c r="F2607" s="46" t="str">
        <f>IF(OR(Ações!$N2607&lt;0,Ações!$M2607&lt;0),"",(22.5*Ações!$M2607*Ações!$N2607)^0.5)</f>
        <v/>
      </c>
      <c r="G2607" s="47">
        <f>IFERROR((Ações!$H2607-Ações!$K2607)/Ações!$H2607,0)</f>
        <v>0</v>
      </c>
      <c r="H2607" s="48">
        <f>IFERROR(Ações!$I2607/(Ações!$P2607-Table_1[[#This Row],[CAGR LUCRO 5A]]),0)</f>
        <v>0</v>
      </c>
      <c r="I2607" s="48">
        <f>IF(Ações!$S2607&lt;0,"",Ações!$O2607*(1+Ações!$S2607))</f>
        <v>0</v>
      </c>
      <c r="J2607" s="49">
        <f>IFERROR(IF(Ações!$B2607="","",(VLOOKUP(Table_1[[#This Row],[AÇÕES]],'Dados Status Invest STOCKS'!A2593:AD3208,4)/Table_1[[#This Row],[LPA]]))/100,0)</f>
        <v>2.3013698630136984E-3</v>
      </c>
      <c r="K2607" s="64">
        <f>IFERROR(IF(Ações!$B2607="","",VLOOKUP(Table_1[[#This Row],[AÇÕES]],'Dados Status Invest STOCKS'!A2593:AD3208,2)),0)</f>
        <v>3.07</v>
      </c>
      <c r="L2607" s="65">
        <f>IFERROR(IF(Ações!$B2607="","",VLOOKUP(Table_1[[#This Row],[AÇÕES]],'Dados Status Invest STOCKS'!A2593:AD3208,3)/100),0)</f>
        <v>0</v>
      </c>
      <c r="M2607" s="66">
        <f>IFERROR(IF(Ações!$B2607="","",VLOOKUP(Table_1[[#This Row],[AÇÕES]],'Dados Status Invest STOCKS'!A2593:AD3208,28)),0)</f>
        <v>-3.65</v>
      </c>
      <c r="N2607" s="66">
        <f>IFERROR(IF(Ações!$B2607="","",VLOOKUP(Table_1[[#This Row],[AÇÕES]],'Dados Status Invest STOCKS'!A2593:AD3208,27)),0)</f>
        <v>11.84</v>
      </c>
      <c r="O2607" s="66">
        <f>IFERROR(IF(Ações!$L2607="","",Ações!$K2607*Ações!$L2607),0)</f>
        <v>0</v>
      </c>
      <c r="P2607" s="67">
        <f t="shared" si="40"/>
        <v>0.06</v>
      </c>
      <c r="Q2607" s="67">
        <f>IFERROR(Ações!$O2607/Ações!$M2607,0)</f>
        <v>0</v>
      </c>
      <c r="R2607" s="67">
        <f>IFERROR(IF(Ações!$B2607="","",VLOOKUP(Table_1[[#This Row],[AÇÕES]],'Dados Status Invest STOCKS'!A2593:AD3208,18)/100),0)</f>
        <v>-0.308</v>
      </c>
      <c r="S2607" s="65">
        <f>IFERROR(IF(Ações!$B2607="","",VLOOKUP(Table_1[[#This Row],[AÇÕES]],'Dados Status Invest STOCKS'!A2593:AD3208,25)/100),0)</f>
        <v>0</v>
      </c>
      <c r="T2607" s="67">
        <f>(1-Ações!$Q2607)*Ações!$R2607</f>
        <v>-0.308</v>
      </c>
      <c r="U2607" s="68">
        <f>IF(Ações!$S2607=0,Ações!$T2607,IF(Ações!$T2607=0,Ações!$S2607,AVERAGE(Ações!$S2607,Ações!$T2607)))</f>
        <v>-0.308</v>
      </c>
    </row>
    <row r="2608" spans="2:21" ht="15" customHeight="1" x14ac:dyDescent="0.2">
      <c r="B2608" s="63" t="str">
        <f>IFERROR('Dados Status Invest STOCKS'!A2595,"-")</f>
        <v>KC</v>
      </c>
      <c r="C2608" s="45">
        <f>IFERROR((Ações!$D2608-Ações!$K2608)/Ações!$D2608,0)</f>
        <v>0</v>
      </c>
      <c r="D2608" s="46">
        <f>(Ações!$O2608)/0.06</f>
        <v>0</v>
      </c>
      <c r="E2608" s="47">
        <f>IFERROR((Ações!$F2608-Ações!$K2608)/Ações!$F2608,0)</f>
        <v>0</v>
      </c>
      <c r="F2608" s="46" t="str">
        <f>IF(OR(Ações!$N2608&lt;0,Ações!$M2608&lt;0),"",(22.5*Ações!$M2608*Ações!$N2608)^0.5)</f>
        <v/>
      </c>
      <c r="G2608" s="47">
        <f>IFERROR((Ações!$H2608-Ações!$K2608)/Ações!$H2608,0)</f>
        <v>0</v>
      </c>
      <c r="H2608" s="48">
        <f>IFERROR(Ações!$I2608/(Ações!$P2608-Table_1[[#This Row],[CAGR LUCRO 5A]]),0)</f>
        <v>0</v>
      </c>
      <c r="I2608" s="48">
        <f>IF(Ações!$S2608&lt;0,"",Ações!$O2608*(1+Ações!$S2608))</f>
        <v>0</v>
      </c>
      <c r="J2608" s="49">
        <f>IFERROR(IF(Ações!$B2608="","",(VLOOKUP(Table_1[[#This Row],[AÇÕES]],'Dados Status Invest STOCKS'!A2594:AD3209,4)/Table_1[[#This Row],[LPA]]))/100,0)</f>
        <v>0.35781818181818181</v>
      </c>
      <c r="K2608" s="64">
        <f>IFERROR(IF(Ações!$B2608="","",VLOOKUP(Table_1[[#This Row],[AÇÕES]],'Dados Status Invest STOCKS'!A2594:AD3209,2)),0)</f>
        <v>10.91</v>
      </c>
      <c r="L2608" s="65">
        <f>IFERROR(IF(Ações!$B2608="","",VLOOKUP(Table_1[[#This Row],[AÇÕES]],'Dados Status Invest STOCKS'!A2594:AD3209,3)/100),0)</f>
        <v>0</v>
      </c>
      <c r="M2608" s="66">
        <f>IFERROR(IF(Ações!$B2608="","",VLOOKUP(Table_1[[#This Row],[AÇÕES]],'Dados Status Invest STOCKS'!A2594:AD3209,28)),0)</f>
        <v>-0.55000000000000004</v>
      </c>
      <c r="N2608" s="66">
        <f>IFERROR(IF(Ações!$B2608="","",VLOOKUP(Table_1[[#This Row],[AÇÕES]],'Dados Status Invest STOCKS'!A2594:AD3209,27)),0)</f>
        <v>5</v>
      </c>
      <c r="O2608" s="66">
        <f>IFERROR(IF(Ações!$L2608="","",Ações!$K2608*Ações!$L2608),0)</f>
        <v>0</v>
      </c>
      <c r="P2608" s="67">
        <f t="shared" si="40"/>
        <v>0.06</v>
      </c>
      <c r="Q2608" s="67">
        <f>IFERROR(Ações!$O2608/Ações!$M2608,0)</f>
        <v>0</v>
      </c>
      <c r="R2608" s="67">
        <f>IFERROR(IF(Ações!$B2608="","",VLOOKUP(Table_1[[#This Row],[AÇÕES]],'Dados Status Invest STOCKS'!A2594:AD3209,18)/100),0)</f>
        <v>-0.1108</v>
      </c>
      <c r="S2608" s="65">
        <f>IFERROR(IF(Ações!$B2608="","",VLOOKUP(Table_1[[#This Row],[AÇÕES]],'Dados Status Invest STOCKS'!A2594:AD3209,25)/100),0)</f>
        <v>0</v>
      </c>
      <c r="T2608" s="67">
        <f>(1-Ações!$Q2608)*Ações!$R2608</f>
        <v>-0.1108</v>
      </c>
      <c r="U2608" s="68">
        <f>IF(Ações!$S2608=0,Ações!$T2608,IF(Ações!$T2608=0,Ações!$S2608,AVERAGE(Ações!$S2608,Ações!$T2608)))</f>
        <v>-0.1108</v>
      </c>
    </row>
    <row r="2609" spans="2:21" ht="15" customHeight="1" x14ac:dyDescent="0.2">
      <c r="B2609" s="63" t="str">
        <f>IFERROR('Dados Status Invest STOCKS'!A2596,"-")</f>
        <v>KDMN</v>
      </c>
      <c r="C2609" s="45">
        <f>IFERROR((Ações!$D2609-Ações!$K2609)/Ações!$D2609,0)</f>
        <v>0</v>
      </c>
      <c r="D2609" s="46">
        <f>(Ações!$O2609)/0.06</f>
        <v>0</v>
      </c>
      <c r="E2609" s="47">
        <f>IFERROR((Ações!$F2609-Ações!$K2609)/Ações!$F2609,0)</f>
        <v>0</v>
      </c>
      <c r="F2609" s="46" t="str">
        <f>IF(OR(Ações!$N2609&lt;0,Ações!$M2609&lt;0),"",(22.5*Ações!$M2609*Ações!$N2609)^0.5)</f>
        <v/>
      </c>
      <c r="G2609" s="47">
        <f>IFERROR((Ações!$H2609-Ações!$K2609)/Ações!$H2609,0)</f>
        <v>0</v>
      </c>
      <c r="H2609" s="48">
        <f>IFERROR(Ações!$I2609/(Ações!$P2609-Table_1[[#This Row],[CAGR LUCRO 5A]]),0)</f>
        <v>0</v>
      </c>
      <c r="I2609" s="48">
        <f>IF(Ações!$S2609&lt;0,"",Ações!$O2609*(1+Ações!$S2609))</f>
        <v>0</v>
      </c>
      <c r="J2609" s="49">
        <f>IFERROR(IF(Ações!$B2609="","",(VLOOKUP(Table_1[[#This Row],[AÇÕES]],'Dados Status Invest STOCKS'!A2595:AD3210,4)/Table_1[[#This Row],[LPA]]))/100,0)</f>
        <v>0.25606557377049177</v>
      </c>
      <c r="K2609" s="64">
        <f>IFERROR(IF(Ações!$B2609="","",VLOOKUP(Table_1[[#This Row],[AÇÕES]],'Dados Status Invest STOCKS'!A2595:AD3210,2)),0)</f>
        <v>9.5</v>
      </c>
      <c r="L2609" s="65">
        <f>IFERROR(IF(Ações!$B2609="","",VLOOKUP(Table_1[[#This Row],[AÇÕES]],'Dados Status Invest STOCKS'!A2595:AD3210,3)/100),0)</f>
        <v>0</v>
      </c>
      <c r="M2609" s="66">
        <f>IFERROR(IF(Ações!$B2609="","",VLOOKUP(Table_1[[#This Row],[AÇÕES]],'Dados Status Invest STOCKS'!A2595:AD3210,28)),0)</f>
        <v>-0.61</v>
      </c>
      <c r="N2609" s="66">
        <f>IFERROR(IF(Ações!$B2609="","",VLOOKUP(Table_1[[#This Row],[AÇÕES]],'Dados Status Invest STOCKS'!A2595:AD3210,27)),0)</f>
        <v>0.08</v>
      </c>
      <c r="O2609" s="66">
        <f>IFERROR(IF(Ações!$L2609="","",Ações!$K2609*Ações!$L2609),0)</f>
        <v>0</v>
      </c>
      <c r="P2609" s="67">
        <f t="shared" si="40"/>
        <v>0.06</v>
      </c>
      <c r="Q2609" s="67">
        <f>IFERROR(Ações!$O2609/Ações!$M2609,0)</f>
        <v>0</v>
      </c>
      <c r="R2609" s="67">
        <f>IFERROR(IF(Ações!$B2609="","",VLOOKUP(Table_1[[#This Row],[AÇÕES]],'Dados Status Invest STOCKS'!A2595:AD3210,18)/100),0)</f>
        <v>-8.0848999999999993</v>
      </c>
      <c r="S2609" s="65">
        <f>IFERROR(IF(Ações!$B2609="","",VLOOKUP(Table_1[[#This Row],[AÇÕES]],'Dados Status Invest STOCKS'!A2595:AD3210,25)/100),0)</f>
        <v>0</v>
      </c>
      <c r="T2609" s="67">
        <f>(1-Ações!$Q2609)*Ações!$R2609</f>
        <v>-8.0848999999999993</v>
      </c>
      <c r="U2609" s="68">
        <f>IF(Ações!$S2609=0,Ações!$T2609,IF(Ações!$T2609=0,Ações!$S2609,AVERAGE(Ações!$S2609,Ações!$T2609)))</f>
        <v>-8.0848999999999993</v>
      </c>
    </row>
    <row r="2610" spans="2:21" ht="15" customHeight="1" x14ac:dyDescent="0.2">
      <c r="B2610" s="63" t="str">
        <f>IFERROR('Dados Status Invest STOCKS'!A2597,"-")</f>
        <v>KDNY</v>
      </c>
      <c r="C2610" s="45">
        <f>IFERROR((Ações!$D2610-Ações!$K2610)/Ações!$D2610,0)</f>
        <v>0</v>
      </c>
      <c r="D2610" s="46">
        <f>(Ações!$O2610)/0.06</f>
        <v>0</v>
      </c>
      <c r="E2610" s="47">
        <f>IFERROR((Ações!$F2610-Ações!$K2610)/Ações!$F2610,0)</f>
        <v>0</v>
      </c>
      <c r="F2610" s="46" t="str">
        <f>IF(OR(Ações!$N2610&lt;0,Ações!$M2610&lt;0),"",(22.5*Ações!$M2610*Ações!$N2610)^0.5)</f>
        <v/>
      </c>
      <c r="G2610" s="47">
        <f>IFERROR((Ações!$H2610-Ações!$K2610)/Ações!$H2610,0)</f>
        <v>0</v>
      </c>
      <c r="H2610" s="48">
        <f>IFERROR(Ações!$I2610/(Ações!$P2610-Table_1[[#This Row],[CAGR LUCRO 5A]]),0)</f>
        <v>0</v>
      </c>
      <c r="I2610" s="48">
        <f>IF(Ações!$S2610&lt;0,"",Ações!$O2610*(1+Ações!$S2610))</f>
        <v>0</v>
      </c>
      <c r="J2610" s="49">
        <f>IFERROR(IF(Ações!$B2610="","",(VLOOKUP(Table_1[[#This Row],[AÇÕES]],'Dados Status Invest STOCKS'!A2596:AD3211,4)/Table_1[[#This Row],[LPA]]))/100,0)</f>
        <v>1.4285714285714285E-2</v>
      </c>
      <c r="K2610" s="64">
        <f>IFERROR(IF(Ações!$B2610="","",VLOOKUP(Table_1[[#This Row],[AÇÕES]],'Dados Status Invest STOCKS'!A2596:AD3211,2)),0)</f>
        <v>12.35</v>
      </c>
      <c r="L2610" s="65">
        <f>IFERROR(IF(Ações!$B2610="","",VLOOKUP(Table_1[[#This Row],[AÇÕES]],'Dados Status Invest STOCKS'!A2596:AD3211,3)/100),0)</f>
        <v>0</v>
      </c>
      <c r="M2610" s="66">
        <f>IFERROR(IF(Ações!$B2610="","",VLOOKUP(Table_1[[#This Row],[AÇÕES]],'Dados Status Invest STOCKS'!A2596:AD3211,28)),0)</f>
        <v>-2.94</v>
      </c>
      <c r="N2610" s="66">
        <f>IFERROR(IF(Ações!$B2610="","",VLOOKUP(Table_1[[#This Row],[AÇÕES]],'Dados Status Invest STOCKS'!A2596:AD3211,27)),0)</f>
        <v>4.9400000000000004</v>
      </c>
      <c r="O2610" s="66">
        <f>IFERROR(IF(Ações!$L2610="","",Ações!$K2610*Ações!$L2610),0)</f>
        <v>0</v>
      </c>
      <c r="P2610" s="67">
        <f t="shared" si="40"/>
        <v>0.06</v>
      </c>
      <c r="Q2610" s="67">
        <f>IFERROR(Ações!$O2610/Ações!$M2610,0)</f>
        <v>0</v>
      </c>
      <c r="R2610" s="67">
        <f>IFERROR(IF(Ações!$B2610="","",VLOOKUP(Table_1[[#This Row],[AÇÕES]],'Dados Status Invest STOCKS'!A2596:AD3211,18)/100),0)</f>
        <v>-0.59450000000000003</v>
      </c>
      <c r="S2610" s="65">
        <f>IFERROR(IF(Ações!$B2610="","",VLOOKUP(Table_1[[#This Row],[AÇÕES]],'Dados Status Invest STOCKS'!A2596:AD3211,25)/100),0)</f>
        <v>0</v>
      </c>
      <c r="T2610" s="67">
        <f>(1-Ações!$Q2610)*Ações!$R2610</f>
        <v>-0.59450000000000003</v>
      </c>
      <c r="U2610" s="68">
        <f>IF(Ações!$S2610=0,Ações!$T2610,IF(Ações!$T2610=0,Ações!$S2610,AVERAGE(Ações!$S2610,Ações!$T2610)))</f>
        <v>-0.59450000000000003</v>
      </c>
    </row>
    <row r="2611" spans="2:21" ht="15" customHeight="1" x14ac:dyDescent="0.2">
      <c r="B2611" s="63" t="str">
        <f>IFERROR('Dados Status Invest STOCKS'!A2598,"-")</f>
        <v>KDP</v>
      </c>
      <c r="C2611" s="45">
        <f>IFERROR((Ações!$D2611-Ações!$K2611)/Ações!$D2611,0)</f>
        <v>-1.5423728813559321</v>
      </c>
      <c r="D2611" s="46">
        <f>(Ações!$O2611)/0.06</f>
        <v>15.013533333333335</v>
      </c>
      <c r="E2611" s="47">
        <f>IFERROR((Ações!$F2611-Ações!$K2611)/Ações!$F2611,0)</f>
        <v>-0.75614572323663998</v>
      </c>
      <c r="F2611" s="46">
        <f>IF(OR(Ações!$N2611&lt;0,Ações!$M2611&lt;0),"",(22.5*Ações!$M2611*Ações!$N2611)^0.5)</f>
        <v>21.735098343462816</v>
      </c>
      <c r="G2611" s="47">
        <f>IFERROR((Ações!$H2611-Ações!$K2611)/Ações!$H2611,0)</f>
        <v>3.1406579258998355</v>
      </c>
      <c r="H2611" s="48">
        <f>IFERROR(Ações!$I2611/(Ações!$P2611-Table_1[[#This Row],[CAGR LUCRO 5A]]),0)</f>
        <v>-17.830966609929078</v>
      </c>
      <c r="I2611" s="48">
        <f>IF(Ações!$S2611&lt;0,"",Ações!$O2611*(1+Ações!$S2611))</f>
        <v>1.0056665168000001</v>
      </c>
      <c r="J2611" s="49">
        <f>IFERROR(IF(Ações!$B2611="","",(VLOOKUP(Table_1[[#This Row],[AÇÕES]],'Dados Status Invest STOCKS'!A2597:AD3212,4)/Table_1[[#This Row],[LPA]]))/100,0)</f>
        <v>0.25631147540983606</v>
      </c>
      <c r="K2611" s="64">
        <f>IFERROR(IF(Ações!$B2611="","",VLOOKUP(Table_1[[#This Row],[AÇÕES]],'Dados Status Invest STOCKS'!A2597:AD3212,2)),0)</f>
        <v>38.17</v>
      </c>
      <c r="L2611" s="65">
        <f>IFERROR(IF(Ações!$B2611="","",VLOOKUP(Table_1[[#This Row],[AÇÕES]],'Dados Status Invest STOCKS'!A2597:AD3212,3)/100),0)</f>
        <v>2.3599999999999999E-2</v>
      </c>
      <c r="M2611" s="66">
        <f>IFERROR(IF(Ações!$B2611="","",VLOOKUP(Table_1[[#This Row],[AÇÕES]],'Dados Status Invest STOCKS'!A2597:AD3212,28)),0)</f>
        <v>1.22</v>
      </c>
      <c r="N2611" s="66">
        <f>IFERROR(IF(Ações!$B2611="","",VLOOKUP(Table_1[[#This Row],[AÇÕES]],'Dados Status Invest STOCKS'!A2597:AD3212,27)),0)</f>
        <v>17.21</v>
      </c>
      <c r="O2611" s="66">
        <f>IFERROR(IF(Ações!$L2611="","",Ações!$K2611*Ações!$L2611),0)</f>
        <v>0.90081200000000006</v>
      </c>
      <c r="P2611" s="67">
        <f t="shared" si="40"/>
        <v>0.06</v>
      </c>
      <c r="Q2611" s="67">
        <f>IFERROR(Ações!$O2611/Ações!$M2611,0)</f>
        <v>0.73837049180327874</v>
      </c>
      <c r="R2611" s="67">
        <f>IFERROR(IF(Ações!$B2611="","",VLOOKUP(Table_1[[#This Row],[AÇÕES]],'Dados Status Invest STOCKS'!A2597:AD3212,18)/100),0)</f>
        <v>7.0900000000000005E-2</v>
      </c>
      <c r="S2611" s="65">
        <f>IFERROR(IF(Ações!$B2611="","",VLOOKUP(Table_1[[#This Row],[AÇÕES]],'Dados Status Invest STOCKS'!A2597:AD3212,25)/100),0)</f>
        <v>0.1164</v>
      </c>
      <c r="T2611" s="67">
        <f>(1-Ações!$Q2611)*Ações!$R2611</f>
        <v>1.8549532131147538E-2</v>
      </c>
      <c r="U2611" s="68">
        <f>IF(Ações!$S2611=0,Ações!$T2611,IF(Ações!$T2611=0,Ações!$S2611,AVERAGE(Ações!$S2611,Ações!$T2611)))</f>
        <v>6.7474766065573774E-2</v>
      </c>
    </row>
    <row r="2612" spans="2:21" ht="15" customHeight="1" x14ac:dyDescent="0.2">
      <c r="B2612" s="63" t="str">
        <f>IFERROR('Dados Status Invest STOCKS'!A2599,"-")</f>
        <v>KE</v>
      </c>
      <c r="C2612" s="45">
        <f>IFERROR((Ações!$D2612-Ações!$K2612)/Ações!$D2612,0)</f>
        <v>0</v>
      </c>
      <c r="D2612" s="46">
        <f>(Ações!$O2612)/0.06</f>
        <v>0</v>
      </c>
      <c r="E2612" s="47">
        <f>IFERROR((Ações!$F2612-Ações!$K2612)/Ações!$F2612,0)</f>
        <v>0.22086913643053244</v>
      </c>
      <c r="F2612" s="46">
        <f>IF(OR(Ações!$N2612&lt;0,Ações!$M2612&lt;0),"",(22.5*Ações!$M2612*Ações!$N2612)^0.5)</f>
        <v>25.810811688127902</v>
      </c>
      <c r="G2612" s="47">
        <f>IFERROR((Ações!$H2612-Ações!$K2612)/Ações!$H2612,0)</f>
        <v>0</v>
      </c>
      <c r="H2612" s="48">
        <f>IFERROR(Ações!$I2612/(Ações!$P2612-Table_1[[#This Row],[CAGR LUCRO 5A]]),0)</f>
        <v>0</v>
      </c>
      <c r="I2612" s="48">
        <f>IF(Ações!$S2612&lt;0,"",Ações!$O2612*(1+Ações!$S2612))</f>
        <v>0</v>
      </c>
      <c r="J2612" s="49">
        <f>IFERROR(IF(Ações!$B2612="","",(VLOOKUP(Table_1[[#This Row],[AÇÕES]],'Dados Status Invest STOCKS'!A2598:AD3213,4)/Table_1[[#This Row],[LPA]]))/100,0)</f>
        <v>7.0177514792899409E-2</v>
      </c>
      <c r="K2612" s="64">
        <f>IFERROR(IF(Ações!$B2612="","",VLOOKUP(Table_1[[#This Row],[AÇÕES]],'Dados Status Invest STOCKS'!A2598:AD3213,2)),0)</f>
        <v>20.11</v>
      </c>
      <c r="L2612" s="65">
        <f>IFERROR(IF(Ações!$B2612="","",VLOOKUP(Table_1[[#This Row],[AÇÕES]],'Dados Status Invest STOCKS'!A2598:AD3213,3)/100),0)</f>
        <v>0</v>
      </c>
      <c r="M2612" s="66">
        <f>IFERROR(IF(Ações!$B2612="","",VLOOKUP(Table_1[[#This Row],[AÇÕES]],'Dados Status Invest STOCKS'!A2598:AD3213,28)),0)</f>
        <v>1.69</v>
      </c>
      <c r="N2612" s="66">
        <f>IFERROR(IF(Ações!$B2612="","",VLOOKUP(Table_1[[#This Row],[AÇÕES]],'Dados Status Invest STOCKS'!A2598:AD3213,27)),0)</f>
        <v>17.52</v>
      </c>
      <c r="O2612" s="66">
        <f>IFERROR(IF(Ações!$L2612="","",Ações!$K2612*Ações!$L2612),0)</f>
        <v>0</v>
      </c>
      <c r="P2612" s="67">
        <f t="shared" si="40"/>
        <v>0.06</v>
      </c>
      <c r="Q2612" s="67">
        <f>IFERROR(Ações!$O2612/Ações!$M2612,0)</f>
        <v>0</v>
      </c>
      <c r="R2612" s="67">
        <f>IFERROR(IF(Ações!$B2612="","",VLOOKUP(Table_1[[#This Row],[AÇÕES]],'Dados Status Invest STOCKS'!A2598:AD3213,18)/100),0)</f>
        <v>9.6699999999999994E-2</v>
      </c>
      <c r="S2612" s="65">
        <f>IFERROR(IF(Ações!$B2612="","",VLOOKUP(Table_1[[#This Row],[AÇÕES]],'Dados Status Invest STOCKS'!A2598:AD3213,25)/100),0)</f>
        <v>0.20569999999999999</v>
      </c>
      <c r="T2612" s="67">
        <f>(1-Ações!$Q2612)*Ações!$R2612</f>
        <v>9.6699999999999994E-2</v>
      </c>
      <c r="U2612" s="68">
        <f>IF(Ações!$S2612=0,Ações!$T2612,IF(Ações!$T2612=0,Ações!$S2612,AVERAGE(Ações!$S2612,Ações!$T2612)))</f>
        <v>0.1512</v>
      </c>
    </row>
    <row r="2613" spans="2:21" ht="15" customHeight="1" x14ac:dyDescent="0.2">
      <c r="B2613" s="63" t="str">
        <f>IFERROR('Dados Status Invest STOCKS'!A2600,"-")</f>
        <v>KELYA</v>
      </c>
      <c r="C2613" s="45">
        <f>IFERROR((Ações!$D2613-Ações!$K2613)/Ações!$D2613,0)</f>
        <v>-9.526315789473685</v>
      </c>
      <c r="D2613" s="46">
        <f>(Ações!$O2613)/0.06</f>
        <v>1.6643999999999997</v>
      </c>
      <c r="E2613" s="47">
        <f>IFERROR((Ações!$F2613-Ações!$K2613)/Ações!$F2613,0)</f>
        <v>0.56471935499700299</v>
      </c>
      <c r="F2613" s="46">
        <f>IF(OR(Ações!$N2613&lt;0,Ações!$M2613&lt;0),"",(22.5*Ações!$M2613*Ações!$N2613)^0.5)</f>
        <v>40.249894409799388</v>
      </c>
      <c r="G2613" s="47">
        <f>IFERROR((Ações!$H2613-Ações!$K2613)/Ações!$H2613,0)</f>
        <v>-9.526315789473685</v>
      </c>
      <c r="H2613" s="48">
        <f>IFERROR(Ações!$I2613/(Ações!$P2613-Table_1[[#This Row],[CAGR LUCRO 5A]]),0)</f>
        <v>1.6643999999999997</v>
      </c>
      <c r="I2613" s="48">
        <f>IF(Ações!$S2613&lt;0,"",Ações!$O2613*(1+Ações!$S2613))</f>
        <v>9.9863999999999981E-2</v>
      </c>
      <c r="J2613" s="49">
        <f>IFERROR(IF(Ações!$B2613="","",(VLOOKUP(Table_1[[#This Row],[AÇÕES]],'Dados Status Invest STOCKS'!A2599:AD3214,4)/Table_1[[#This Row],[LPA]]))/100,0)</f>
        <v>3.3684210526315789E-2</v>
      </c>
      <c r="K2613" s="64">
        <f>IFERROR(IF(Ações!$B2613="","",VLOOKUP(Table_1[[#This Row],[AÇÕES]],'Dados Status Invest STOCKS'!A2599:AD3214,2)),0)</f>
        <v>17.52</v>
      </c>
      <c r="L2613" s="65">
        <f>IFERROR(IF(Ações!$B2613="","",VLOOKUP(Table_1[[#This Row],[AÇÕES]],'Dados Status Invest STOCKS'!A2599:AD3214,3)/100),0)</f>
        <v>5.6999999999999993E-3</v>
      </c>
      <c r="M2613" s="66">
        <f>IFERROR(IF(Ações!$B2613="","",VLOOKUP(Table_1[[#This Row],[AÇÕES]],'Dados Status Invest STOCKS'!A2599:AD3214,28)),0)</f>
        <v>2.2799999999999998</v>
      </c>
      <c r="N2613" s="66">
        <f>IFERROR(IF(Ações!$B2613="","",VLOOKUP(Table_1[[#This Row],[AÇÕES]],'Dados Status Invest STOCKS'!A2599:AD3214,27)),0)</f>
        <v>31.58</v>
      </c>
      <c r="O2613" s="66">
        <f>IFERROR(IF(Ações!$L2613="","",Ações!$K2613*Ações!$L2613),0)</f>
        <v>9.9863999999999981E-2</v>
      </c>
      <c r="P2613" s="67">
        <f t="shared" si="40"/>
        <v>0.06</v>
      </c>
      <c r="Q2613" s="67">
        <f>IFERROR(Ações!$O2613/Ações!$M2613,0)</f>
        <v>4.3799999999999999E-2</v>
      </c>
      <c r="R2613" s="67">
        <f>IFERROR(IF(Ações!$B2613="","",VLOOKUP(Table_1[[#This Row],[AÇÕES]],'Dados Status Invest STOCKS'!A2599:AD3214,18)/100),0)</f>
        <v>7.22E-2</v>
      </c>
      <c r="S2613" s="65">
        <f>IFERROR(IF(Ações!$B2613="","",VLOOKUP(Table_1[[#This Row],[AÇÕES]],'Dados Status Invest STOCKS'!A2599:AD3214,25)/100),0)</f>
        <v>0</v>
      </c>
      <c r="T2613" s="67">
        <f>(1-Ações!$Q2613)*Ações!$R2613</f>
        <v>6.9037639999999997E-2</v>
      </c>
      <c r="U2613" s="68">
        <f>IF(Ações!$S2613=0,Ações!$T2613,IF(Ações!$T2613=0,Ações!$S2613,AVERAGE(Ações!$S2613,Ações!$T2613)))</f>
        <v>6.9037639999999997E-2</v>
      </c>
    </row>
    <row r="2614" spans="2:21" ht="15" customHeight="1" x14ac:dyDescent="0.2">
      <c r="B2614" s="63" t="str">
        <f>IFERROR('Dados Status Invest STOCKS'!A2601,"-")</f>
        <v>KELYB</v>
      </c>
      <c r="C2614" s="45">
        <f>IFERROR((Ações!$D2614-Ações!$K2614)/Ações!$D2614,0)</f>
        <v>-9</v>
      </c>
      <c r="D2614" s="46">
        <f>(Ações!$O2614)/0.06</f>
        <v>1.671</v>
      </c>
      <c r="E2614" s="47">
        <f>IFERROR((Ações!$F2614-Ações!$K2614)/Ações!$F2614,0)</f>
        <v>0.58484363139268947</v>
      </c>
      <c r="F2614" s="46">
        <f>IF(OR(Ações!$N2614&lt;0,Ações!$M2614&lt;0),"",(22.5*Ações!$M2614*Ações!$N2614)^0.5)</f>
        <v>40.249894409799388</v>
      </c>
      <c r="G2614" s="47">
        <f>IFERROR((Ações!$H2614-Ações!$K2614)/Ações!$H2614,0)</f>
        <v>-9</v>
      </c>
      <c r="H2614" s="48">
        <f>IFERROR(Ações!$I2614/(Ações!$P2614-Table_1[[#This Row],[CAGR LUCRO 5A]]),0)</f>
        <v>1.671</v>
      </c>
      <c r="I2614" s="48">
        <f>IF(Ações!$S2614&lt;0,"",Ações!$O2614*(1+Ações!$S2614))</f>
        <v>0.10026</v>
      </c>
      <c r="J2614" s="49">
        <f>IFERROR(IF(Ações!$B2614="","",(VLOOKUP(Table_1[[#This Row],[AÇÕES]],'Dados Status Invest STOCKS'!A2600:AD3215,4)/Table_1[[#This Row],[LPA]]))/100,0)</f>
        <v>3.2149122807017545E-2</v>
      </c>
      <c r="K2614" s="64">
        <f>IFERROR(IF(Ações!$B2614="","",VLOOKUP(Table_1[[#This Row],[AÇÕES]],'Dados Status Invest STOCKS'!A2600:AD3215,2)),0)</f>
        <v>16.71</v>
      </c>
      <c r="L2614" s="65">
        <f>IFERROR(IF(Ações!$B2614="","",VLOOKUP(Table_1[[#This Row],[AÇÕES]],'Dados Status Invest STOCKS'!A2600:AD3215,3)/100),0)</f>
        <v>6.0000000000000001E-3</v>
      </c>
      <c r="M2614" s="66">
        <f>IFERROR(IF(Ações!$B2614="","",VLOOKUP(Table_1[[#This Row],[AÇÕES]],'Dados Status Invest STOCKS'!A2600:AD3215,28)),0)</f>
        <v>2.2799999999999998</v>
      </c>
      <c r="N2614" s="66">
        <f>IFERROR(IF(Ações!$B2614="","",VLOOKUP(Table_1[[#This Row],[AÇÕES]],'Dados Status Invest STOCKS'!A2600:AD3215,27)),0)</f>
        <v>31.58</v>
      </c>
      <c r="O2614" s="66">
        <f>IFERROR(IF(Ações!$L2614="","",Ações!$K2614*Ações!$L2614),0)</f>
        <v>0.10026</v>
      </c>
      <c r="P2614" s="67">
        <f t="shared" si="40"/>
        <v>0.06</v>
      </c>
      <c r="Q2614" s="67">
        <f>IFERROR(Ações!$O2614/Ações!$M2614,0)</f>
        <v>4.3973684210526318E-2</v>
      </c>
      <c r="R2614" s="67">
        <f>IFERROR(IF(Ações!$B2614="","",VLOOKUP(Table_1[[#This Row],[AÇÕES]],'Dados Status Invest STOCKS'!A2600:AD3215,18)/100),0)</f>
        <v>7.22E-2</v>
      </c>
      <c r="S2614" s="65">
        <f>IFERROR(IF(Ações!$B2614="","",VLOOKUP(Table_1[[#This Row],[AÇÕES]],'Dados Status Invest STOCKS'!A2600:AD3215,25)/100),0)</f>
        <v>0</v>
      </c>
      <c r="T2614" s="67">
        <f>(1-Ações!$Q2614)*Ações!$R2614</f>
        <v>6.9025100000000006E-2</v>
      </c>
      <c r="U2614" s="68">
        <f>IF(Ações!$S2614=0,Ações!$T2614,IF(Ações!$T2614=0,Ações!$S2614,AVERAGE(Ações!$S2614,Ações!$T2614)))</f>
        <v>6.9025100000000006E-2</v>
      </c>
    </row>
    <row r="2615" spans="2:21" ht="15" customHeight="1" x14ac:dyDescent="0.2">
      <c r="B2615" s="63" t="str">
        <f>IFERROR('Dados Status Invest STOCKS'!A2602,"-")</f>
        <v>KEN</v>
      </c>
      <c r="C2615" s="45">
        <f>IFERROR((Ações!$D2615-Ações!$K2615)/Ações!$D2615,0)</f>
        <v>0.60962914769030585</v>
      </c>
      <c r="D2615" s="46">
        <f>(Ações!$O2615)/0.06</f>
        <v>122.67821666666667</v>
      </c>
      <c r="E2615" s="47">
        <f>IFERROR((Ações!$F2615-Ações!$K2615)/Ações!$F2615,0)</f>
        <v>0.46508842823946561</v>
      </c>
      <c r="F2615" s="46">
        <f>IF(OR(Ações!$N2615&lt;0,Ações!$M2615&lt;0),"",(22.5*Ações!$M2615*Ações!$N2615)^0.5)</f>
        <v>89.528816589967278</v>
      </c>
      <c r="G2615" s="47">
        <f>IFERROR((Ações!$H2615-Ações!$K2615)/Ações!$H2615,0)</f>
        <v>2.820705143763877</v>
      </c>
      <c r="H2615" s="48">
        <f>IFERROR(Ações!$I2615/(Ações!$P2615-Table_1[[#This Row],[CAGR LUCRO 5A]]),0)</f>
        <v>-26.302995937606216</v>
      </c>
      <c r="I2615" s="48">
        <f>IF(Ações!$S2615&lt;0,"",Ações!$O2615*(1+Ações!$S2615))</f>
        <v>10.8342040267</v>
      </c>
      <c r="J2615" s="49">
        <f>IFERROR(IF(Ações!$B2615="","",(VLOOKUP(Table_1[[#This Row],[AÇÕES]],'Dados Status Invest STOCKS'!A2601:AD3216,4)/Table_1[[#This Row],[LPA]]))/100,0)</f>
        <v>4.3565300285986659E-3</v>
      </c>
      <c r="K2615" s="64">
        <f>IFERROR(IF(Ações!$B2615="","",VLOOKUP(Table_1[[#This Row],[AÇÕES]],'Dados Status Invest STOCKS'!A2601:AD3216,2)),0)</f>
        <v>47.89</v>
      </c>
      <c r="L2615" s="65">
        <f>IFERROR(IF(Ações!$B2615="","",VLOOKUP(Table_1[[#This Row],[AÇÕES]],'Dados Status Invest STOCKS'!A2601:AD3216,3)/100),0)</f>
        <v>0.1537</v>
      </c>
      <c r="M2615" s="66">
        <f>IFERROR(IF(Ações!$B2615="","",VLOOKUP(Table_1[[#This Row],[AÇÕES]],'Dados Status Invest STOCKS'!A2601:AD3216,28)),0)</f>
        <v>10.49</v>
      </c>
      <c r="N2615" s="66">
        <f>IFERROR(IF(Ações!$B2615="","",VLOOKUP(Table_1[[#This Row],[AÇÕES]],'Dados Status Invest STOCKS'!A2601:AD3216,27)),0)</f>
        <v>33.96</v>
      </c>
      <c r="O2615" s="66">
        <f>IFERROR(IF(Ações!$L2615="","",Ações!$K2615*Ações!$L2615),0)</f>
        <v>7.3606930000000004</v>
      </c>
      <c r="P2615" s="67">
        <f t="shared" si="40"/>
        <v>0.06</v>
      </c>
      <c r="Q2615" s="67">
        <f>IFERROR(Ações!$O2615/Ações!$M2615,0)</f>
        <v>0.70168665395614871</v>
      </c>
      <c r="R2615" s="67">
        <f>IFERROR(IF(Ações!$B2615="","",VLOOKUP(Table_1[[#This Row],[AÇÕES]],'Dados Status Invest STOCKS'!A2601:AD3216,18)/100),0)</f>
        <v>0.30879999999999996</v>
      </c>
      <c r="S2615" s="65">
        <f>IFERROR(IF(Ações!$B2615="","",VLOOKUP(Table_1[[#This Row],[AÇÕES]],'Dados Status Invest STOCKS'!A2601:AD3216,25)/100),0)</f>
        <v>0.47189999999999999</v>
      </c>
      <c r="T2615" s="67">
        <f>(1-Ações!$Q2615)*Ações!$R2615</f>
        <v>9.211916125834127E-2</v>
      </c>
      <c r="U2615" s="68">
        <f>IF(Ações!$S2615=0,Ações!$T2615,IF(Ações!$T2615=0,Ações!$S2615,AVERAGE(Ações!$S2615,Ações!$T2615)))</f>
        <v>0.28200958062917064</v>
      </c>
    </row>
    <row r="2616" spans="2:21" ht="15" customHeight="1" x14ac:dyDescent="0.2">
      <c r="B2616" s="63" t="str">
        <f>IFERROR('Dados Status Invest STOCKS'!A2603,"-")</f>
        <v>KEP</v>
      </c>
      <c r="C2616" s="45">
        <f>IFERROR((Ações!$D2616-Ações!$K2616)/Ações!$D2616,0)</f>
        <v>0</v>
      </c>
      <c r="D2616" s="46">
        <f>(Ações!$O2616)/0.06</f>
        <v>0</v>
      </c>
      <c r="E2616" s="47">
        <f>IFERROR((Ações!$F2616-Ações!$K2616)/Ações!$F2616,0)</f>
        <v>0.68598847220216008</v>
      </c>
      <c r="F2616" s="46">
        <f>IF(OR(Ações!$N2616&lt;0,Ações!$M2616&lt;0),"",(22.5*Ações!$M2616*Ações!$N2616)^0.5)</f>
        <v>27.737835171476522</v>
      </c>
      <c r="G2616" s="47">
        <f>IFERROR((Ações!$H2616-Ações!$K2616)/Ações!$H2616,0)</f>
        <v>0</v>
      </c>
      <c r="H2616" s="48">
        <f>IFERROR(Ações!$I2616/(Ações!$P2616-Table_1[[#This Row],[CAGR LUCRO 5A]]),0)</f>
        <v>0</v>
      </c>
      <c r="I2616" s="48" t="str">
        <f>IF(Ações!$S2616&lt;0,"",Ações!$O2616*(1+Ações!$S2616))</f>
        <v/>
      </c>
      <c r="J2616" s="49">
        <f>IFERROR(IF(Ações!$B2616="","",(VLOOKUP(Table_1[[#This Row],[AÇÕES]],'Dados Status Invest STOCKS'!A2602:AD3217,4)/Table_1[[#This Row],[LPA]]))/100,0)</f>
        <v>0.17814285714285716</v>
      </c>
      <c r="K2616" s="64">
        <f>IFERROR(IF(Ações!$B2616="","",VLOOKUP(Table_1[[#This Row],[AÇÕES]],'Dados Status Invest STOCKS'!A2602:AD3217,2)),0)</f>
        <v>8.7100000000000009</v>
      </c>
      <c r="L2616" s="65">
        <f>IFERROR(IF(Ações!$B2616="","",VLOOKUP(Table_1[[#This Row],[AÇÕES]],'Dados Status Invest STOCKS'!A2602:AD3217,3)/100),0)</f>
        <v>0</v>
      </c>
      <c r="M2616" s="66">
        <f>IFERROR(IF(Ações!$B2616="","",VLOOKUP(Table_1[[#This Row],[AÇÕES]],'Dados Status Invest STOCKS'!A2602:AD3217,28)),0)</f>
        <v>0.7</v>
      </c>
      <c r="N2616" s="66">
        <f>IFERROR(IF(Ações!$B2616="","",VLOOKUP(Table_1[[#This Row],[AÇÕES]],'Dados Status Invest STOCKS'!A2602:AD3217,27)),0)</f>
        <v>48.85</v>
      </c>
      <c r="O2616" s="66">
        <f>IFERROR(IF(Ações!$L2616="","",Ações!$K2616*Ações!$L2616),0)</f>
        <v>0</v>
      </c>
      <c r="P2616" s="67">
        <f t="shared" si="40"/>
        <v>0.06</v>
      </c>
      <c r="Q2616" s="67">
        <f>IFERROR(Ações!$O2616/Ações!$M2616,0)</f>
        <v>0</v>
      </c>
      <c r="R2616" s="67">
        <f>IFERROR(IF(Ações!$B2616="","",VLOOKUP(Table_1[[#This Row],[AÇÕES]],'Dados Status Invest STOCKS'!A2602:AD3217,18)/100),0)</f>
        <v>1.4199999999999999E-2</v>
      </c>
      <c r="S2616" s="65">
        <f>IFERROR(IF(Ações!$B2616="","",VLOOKUP(Table_1[[#This Row],[AÇÕES]],'Dados Status Invest STOCKS'!A2602:AD3217,25)/100),0)</f>
        <v>-0.30599999999999999</v>
      </c>
      <c r="T2616" s="67">
        <f>(1-Ações!$Q2616)*Ações!$R2616</f>
        <v>1.4199999999999999E-2</v>
      </c>
      <c r="U2616" s="68">
        <f>IF(Ações!$S2616=0,Ações!$T2616,IF(Ações!$T2616=0,Ações!$S2616,AVERAGE(Ações!$S2616,Ações!$T2616)))</f>
        <v>-0.1459</v>
      </c>
    </row>
    <row r="2617" spans="2:21" ht="15" customHeight="1" x14ac:dyDescent="0.2">
      <c r="B2617" s="63" t="str">
        <f>IFERROR('Dados Status Invest STOCKS'!A2604,"-")</f>
        <v>KEQU</v>
      </c>
      <c r="C2617" s="45">
        <f>IFERROR((Ações!$D2617-Ações!$K2617)/Ações!$D2617,0)</f>
        <v>0</v>
      </c>
      <c r="D2617" s="46">
        <f>(Ações!$O2617)/0.06</f>
        <v>0</v>
      </c>
      <c r="E2617" s="47">
        <f>IFERROR((Ações!$F2617-Ações!$K2617)/Ações!$F2617,0)</f>
        <v>0</v>
      </c>
      <c r="F2617" s="46" t="str">
        <f>IF(OR(Ações!$N2617&lt;0,Ações!$M2617&lt;0),"",(22.5*Ações!$M2617*Ações!$N2617)^0.5)</f>
        <v/>
      </c>
      <c r="G2617" s="47">
        <f>IFERROR((Ações!$H2617-Ações!$K2617)/Ações!$H2617,0)</f>
        <v>0</v>
      </c>
      <c r="H2617" s="48">
        <f>IFERROR(Ações!$I2617/(Ações!$P2617-Table_1[[#This Row],[CAGR LUCRO 5A]]),0)</f>
        <v>0</v>
      </c>
      <c r="I2617" s="48">
        <f>IF(Ações!$S2617&lt;0,"",Ações!$O2617*(1+Ações!$S2617))</f>
        <v>0</v>
      </c>
      <c r="J2617" s="49">
        <f>IFERROR(IF(Ações!$B2617="","",(VLOOKUP(Table_1[[#This Row],[AÇÕES]],'Dados Status Invest STOCKS'!A2603:AD3218,4)/Table_1[[#This Row],[LPA]]))/100,0)</f>
        <v>1.8212927756653993E-2</v>
      </c>
      <c r="K2617" s="64">
        <f>IFERROR(IF(Ações!$B2617="","",VLOOKUP(Table_1[[#This Row],[AÇÕES]],'Dados Status Invest STOCKS'!A2603:AD3218,2)),0)</f>
        <v>12.75</v>
      </c>
      <c r="L2617" s="65">
        <f>IFERROR(IF(Ações!$B2617="","",VLOOKUP(Table_1[[#This Row],[AÇÕES]],'Dados Status Invest STOCKS'!A2603:AD3218,3)/100),0)</f>
        <v>0</v>
      </c>
      <c r="M2617" s="66">
        <f>IFERROR(IF(Ações!$B2617="","",VLOOKUP(Table_1[[#This Row],[AÇÕES]],'Dados Status Invest STOCKS'!A2603:AD3218,28)),0)</f>
        <v>-2.63</v>
      </c>
      <c r="N2617" s="66">
        <f>IFERROR(IF(Ações!$B2617="","",VLOOKUP(Table_1[[#This Row],[AÇÕES]],'Dados Status Invest STOCKS'!A2603:AD3218,27)),0)</f>
        <v>13.26</v>
      </c>
      <c r="O2617" s="66">
        <f>IFERROR(IF(Ações!$L2617="","",Ações!$K2617*Ações!$L2617),0)</f>
        <v>0</v>
      </c>
      <c r="P2617" s="67">
        <f t="shared" si="40"/>
        <v>0.06</v>
      </c>
      <c r="Q2617" s="67">
        <f>IFERROR(Ações!$O2617/Ações!$M2617,0)</f>
        <v>0</v>
      </c>
      <c r="R2617" s="67">
        <f>IFERROR(IF(Ações!$B2617="","",VLOOKUP(Table_1[[#This Row],[AÇÕES]],'Dados Status Invest STOCKS'!A2603:AD3218,18)/100),0)</f>
        <v>-0.19829999999999998</v>
      </c>
      <c r="S2617" s="65">
        <f>IFERROR(IF(Ações!$B2617="","",VLOOKUP(Table_1[[#This Row],[AÇÕES]],'Dados Status Invest STOCKS'!A2603:AD3218,25)/100),0)</f>
        <v>0</v>
      </c>
      <c r="T2617" s="67">
        <f>(1-Ações!$Q2617)*Ações!$R2617</f>
        <v>-0.19829999999999998</v>
      </c>
      <c r="U2617" s="68">
        <f>IF(Ações!$S2617=0,Ações!$T2617,IF(Ações!$T2617=0,Ações!$S2617,AVERAGE(Ações!$S2617,Ações!$T2617)))</f>
        <v>-0.19829999999999998</v>
      </c>
    </row>
    <row r="2618" spans="2:21" ht="15" customHeight="1" x14ac:dyDescent="0.2">
      <c r="B2618" s="63" t="str">
        <f>IFERROR('Dados Status Invest STOCKS'!A2605,"-")</f>
        <v>KERN</v>
      </c>
      <c r="C2618" s="45">
        <f>IFERROR((Ações!$D2618-Ações!$K2618)/Ações!$D2618,0)</f>
        <v>0</v>
      </c>
      <c r="D2618" s="46">
        <f>(Ações!$O2618)/0.06</f>
        <v>0</v>
      </c>
      <c r="E2618" s="47">
        <f>IFERROR((Ações!$F2618-Ações!$K2618)/Ações!$F2618,0)</f>
        <v>0</v>
      </c>
      <c r="F2618" s="46" t="str">
        <f>IF(OR(Ações!$N2618&lt;0,Ações!$M2618&lt;0),"",(22.5*Ações!$M2618*Ações!$N2618)^0.5)</f>
        <v/>
      </c>
      <c r="G2618" s="47">
        <f>IFERROR((Ações!$H2618-Ações!$K2618)/Ações!$H2618,0)</f>
        <v>0</v>
      </c>
      <c r="H2618" s="48">
        <f>IFERROR(Ações!$I2618/(Ações!$P2618-Table_1[[#This Row],[CAGR LUCRO 5A]]),0)</f>
        <v>0</v>
      </c>
      <c r="I2618" s="48">
        <f>IF(Ações!$S2618&lt;0,"",Ações!$O2618*(1+Ações!$S2618))</f>
        <v>0</v>
      </c>
      <c r="J2618" s="49">
        <f>IFERROR(IF(Ações!$B2618="","",(VLOOKUP(Table_1[[#This Row],[AÇÕES]],'Dados Status Invest STOCKS'!A2604:AD3219,4)/Table_1[[#This Row],[LPA]]))/100,0)</f>
        <v>3.212121212121212E-2</v>
      </c>
      <c r="K2618" s="64">
        <f>IFERROR(IF(Ações!$B2618="","",VLOOKUP(Table_1[[#This Row],[AÇÕES]],'Dados Status Invest STOCKS'!A2604:AD3219,2)),0)</f>
        <v>1.4</v>
      </c>
      <c r="L2618" s="65">
        <f>IFERROR(IF(Ações!$B2618="","",VLOOKUP(Table_1[[#This Row],[AÇÕES]],'Dados Status Invest STOCKS'!A2604:AD3219,3)/100),0)</f>
        <v>0</v>
      </c>
      <c r="M2618" s="66">
        <f>IFERROR(IF(Ações!$B2618="","",VLOOKUP(Table_1[[#This Row],[AÇÕES]],'Dados Status Invest STOCKS'!A2604:AD3219,28)),0)</f>
        <v>-0.66</v>
      </c>
      <c r="N2618" s="66">
        <f>IFERROR(IF(Ações!$B2618="","",VLOOKUP(Table_1[[#This Row],[AÇÕES]],'Dados Status Invest STOCKS'!A2604:AD3219,27)),0)</f>
        <v>2.02</v>
      </c>
      <c r="O2618" s="66">
        <f>IFERROR(IF(Ações!$L2618="","",Ações!$K2618*Ações!$L2618),0)</f>
        <v>0</v>
      </c>
      <c r="P2618" s="67">
        <f t="shared" si="40"/>
        <v>0.06</v>
      </c>
      <c r="Q2618" s="67">
        <f>IFERROR(Ações!$O2618/Ações!$M2618,0)</f>
        <v>0</v>
      </c>
      <c r="R2618" s="67">
        <f>IFERROR(IF(Ações!$B2618="","",VLOOKUP(Table_1[[#This Row],[AÇÕES]],'Dados Status Invest STOCKS'!A2604:AD3219,18)/100),0)</f>
        <v>-0.32770000000000005</v>
      </c>
      <c r="S2618" s="65">
        <f>IFERROR(IF(Ações!$B2618="","",VLOOKUP(Table_1[[#This Row],[AÇÕES]],'Dados Status Invest STOCKS'!A2604:AD3219,25)/100),0)</f>
        <v>0</v>
      </c>
      <c r="T2618" s="67">
        <f>(1-Ações!$Q2618)*Ações!$R2618</f>
        <v>-0.32770000000000005</v>
      </c>
      <c r="U2618" s="68">
        <f>IF(Ações!$S2618=0,Ações!$T2618,IF(Ações!$T2618=0,Ações!$S2618,AVERAGE(Ações!$S2618,Ações!$T2618)))</f>
        <v>-0.32770000000000005</v>
      </c>
    </row>
    <row r="2619" spans="2:21" ht="15" customHeight="1" x14ac:dyDescent="0.2">
      <c r="B2619" s="63" t="str">
        <f>IFERROR('Dados Status Invest STOCKS'!A2606,"-")</f>
        <v>KERNW</v>
      </c>
      <c r="C2619" s="45">
        <f>IFERROR((Ações!$D2619-Ações!$K2619)/Ações!$D2619,0)</f>
        <v>0</v>
      </c>
      <c r="D2619" s="46">
        <f>(Ações!$O2619)/0.06</f>
        <v>0</v>
      </c>
      <c r="E2619" s="47">
        <f>IFERROR((Ações!$F2619-Ações!$K2619)/Ações!$F2619,0)</f>
        <v>0</v>
      </c>
      <c r="F2619" s="46" t="str">
        <f>IF(OR(Ações!$N2619&lt;0,Ações!$M2619&lt;0),"",(22.5*Ações!$M2619*Ações!$N2619)^0.5)</f>
        <v/>
      </c>
      <c r="G2619" s="47">
        <f>IFERROR((Ações!$H2619-Ações!$K2619)/Ações!$H2619,0)</f>
        <v>0</v>
      </c>
      <c r="H2619" s="48">
        <f>IFERROR(Ações!$I2619/(Ações!$P2619-Table_1[[#This Row],[CAGR LUCRO 5A]]),0)</f>
        <v>0</v>
      </c>
      <c r="I2619" s="48">
        <f>IF(Ações!$S2619&lt;0,"",Ações!$O2619*(1+Ações!$S2619))</f>
        <v>0</v>
      </c>
      <c r="J2619" s="49">
        <f>IFERROR(IF(Ações!$B2619="","",(VLOOKUP(Table_1[[#This Row],[AÇÕES]],'Dados Status Invest STOCKS'!A2605:AD3220,4)/Table_1[[#This Row],[LPA]]))/100,0)</f>
        <v>3.4848484848484852E-3</v>
      </c>
      <c r="K2619" s="64">
        <f>IFERROR(IF(Ações!$B2619="","",VLOOKUP(Table_1[[#This Row],[AÇÕES]],'Dados Status Invest STOCKS'!A2605:AD3220,2)),0)</f>
        <v>0.15</v>
      </c>
      <c r="L2619" s="65">
        <f>IFERROR(IF(Ações!$B2619="","",VLOOKUP(Table_1[[#This Row],[AÇÕES]],'Dados Status Invest STOCKS'!A2605:AD3220,3)/100),0)</f>
        <v>0</v>
      </c>
      <c r="M2619" s="66">
        <f>IFERROR(IF(Ações!$B2619="","",VLOOKUP(Table_1[[#This Row],[AÇÕES]],'Dados Status Invest STOCKS'!A2605:AD3220,28)),0)</f>
        <v>-0.66</v>
      </c>
      <c r="N2619" s="66">
        <f>IFERROR(IF(Ações!$B2619="","",VLOOKUP(Table_1[[#This Row],[AÇÕES]],'Dados Status Invest STOCKS'!A2605:AD3220,27)),0)</f>
        <v>2.02</v>
      </c>
      <c r="O2619" s="66">
        <f>IFERROR(IF(Ações!$L2619="","",Ações!$K2619*Ações!$L2619),0)</f>
        <v>0</v>
      </c>
      <c r="P2619" s="67">
        <f t="shared" si="40"/>
        <v>0.06</v>
      </c>
      <c r="Q2619" s="67">
        <f>IFERROR(Ações!$O2619/Ações!$M2619,0)</f>
        <v>0</v>
      </c>
      <c r="R2619" s="67">
        <f>IFERROR(IF(Ações!$B2619="","",VLOOKUP(Table_1[[#This Row],[AÇÕES]],'Dados Status Invest STOCKS'!A2605:AD3220,18)/100),0)</f>
        <v>-0.32770000000000005</v>
      </c>
      <c r="S2619" s="65">
        <f>IFERROR(IF(Ações!$B2619="","",VLOOKUP(Table_1[[#This Row],[AÇÕES]],'Dados Status Invest STOCKS'!A2605:AD3220,25)/100),0)</f>
        <v>0</v>
      </c>
      <c r="T2619" s="67">
        <f>(1-Ações!$Q2619)*Ações!$R2619</f>
        <v>-0.32770000000000005</v>
      </c>
      <c r="U2619" s="68">
        <f>IF(Ações!$S2619=0,Ações!$T2619,IF(Ações!$T2619=0,Ações!$S2619,AVERAGE(Ações!$S2619,Ações!$T2619)))</f>
        <v>-0.32770000000000005</v>
      </c>
    </row>
    <row r="2620" spans="2:21" ht="15" customHeight="1" x14ac:dyDescent="0.2">
      <c r="B2620" s="63" t="str">
        <f>IFERROR('Dados Status Invest STOCKS'!A2607,"-")</f>
        <v>KEX</v>
      </c>
      <c r="C2620" s="45">
        <f>IFERROR((Ações!$D2620-Ações!$K2620)/Ações!$D2620,0)</f>
        <v>0</v>
      </c>
      <c r="D2620" s="46">
        <f>(Ações!$O2620)/0.06</f>
        <v>0</v>
      </c>
      <c r="E2620" s="47">
        <f>IFERROR((Ações!$F2620-Ações!$K2620)/Ações!$F2620,0)</f>
        <v>0</v>
      </c>
      <c r="F2620" s="46" t="str">
        <f>IF(OR(Ações!$N2620&lt;0,Ações!$M2620&lt;0),"",(22.5*Ações!$M2620*Ações!$N2620)^0.5)</f>
        <v/>
      </c>
      <c r="G2620" s="47">
        <f>IFERROR((Ações!$H2620-Ações!$K2620)/Ações!$H2620,0)</f>
        <v>0</v>
      </c>
      <c r="H2620" s="48">
        <f>IFERROR(Ações!$I2620/(Ações!$P2620-Table_1[[#This Row],[CAGR LUCRO 5A]]),0)</f>
        <v>0</v>
      </c>
      <c r="I2620" s="48">
        <f>IF(Ações!$S2620&lt;0,"",Ações!$O2620*(1+Ações!$S2620))</f>
        <v>0</v>
      </c>
      <c r="J2620" s="49">
        <f>IFERROR(IF(Ações!$B2620="","",(VLOOKUP(Table_1[[#This Row],[AÇÕES]],'Dados Status Invest STOCKS'!A2606:AD3221,4)/Table_1[[#This Row],[LPA]]))/100,0)</f>
        <v>4.1020408163265305E-2</v>
      </c>
      <c r="K2620" s="64">
        <f>IFERROR(IF(Ações!$B2620="","",VLOOKUP(Table_1[[#This Row],[AÇÕES]],'Dados Status Invest STOCKS'!A2606:AD3221,2)),0)</f>
        <v>63.04</v>
      </c>
      <c r="L2620" s="65">
        <f>IFERROR(IF(Ações!$B2620="","",VLOOKUP(Table_1[[#This Row],[AÇÕES]],'Dados Status Invest STOCKS'!A2606:AD3221,3)/100),0)</f>
        <v>0</v>
      </c>
      <c r="M2620" s="66">
        <f>IFERROR(IF(Ações!$B2620="","",VLOOKUP(Table_1[[#This Row],[AÇÕES]],'Dados Status Invest STOCKS'!A2606:AD3221,28)),0)</f>
        <v>-3.92</v>
      </c>
      <c r="N2620" s="66">
        <f>IFERROR(IF(Ações!$B2620="","",VLOOKUP(Table_1[[#This Row],[AÇÕES]],'Dados Status Invest STOCKS'!A2606:AD3221,27)),0)</f>
        <v>47.31</v>
      </c>
      <c r="O2620" s="66">
        <f>IFERROR(IF(Ações!$L2620="","",Ações!$K2620*Ações!$L2620),0)</f>
        <v>0</v>
      </c>
      <c r="P2620" s="67">
        <f t="shared" si="40"/>
        <v>0.06</v>
      </c>
      <c r="Q2620" s="67">
        <f>IFERROR(Ações!$O2620/Ações!$M2620,0)</f>
        <v>0</v>
      </c>
      <c r="R2620" s="67">
        <f>IFERROR(IF(Ações!$B2620="","",VLOOKUP(Table_1[[#This Row],[AÇÕES]],'Dados Status Invest STOCKS'!A2606:AD3221,18)/100),0)</f>
        <v>-8.2899999999999988E-2</v>
      </c>
      <c r="S2620" s="65">
        <f>IFERROR(IF(Ações!$B2620="","",VLOOKUP(Table_1[[#This Row],[AÇÕES]],'Dados Status Invest STOCKS'!A2606:AD3221,25)/100),0)</f>
        <v>0</v>
      </c>
      <c r="T2620" s="67">
        <f>(1-Ações!$Q2620)*Ações!$R2620</f>
        <v>-8.2899999999999988E-2</v>
      </c>
      <c r="U2620" s="68">
        <f>IF(Ações!$S2620=0,Ações!$T2620,IF(Ações!$T2620=0,Ações!$S2620,AVERAGE(Ações!$S2620,Ações!$T2620)))</f>
        <v>-8.2899999999999988E-2</v>
      </c>
    </row>
    <row r="2621" spans="2:21" ht="15" customHeight="1" x14ac:dyDescent="0.2">
      <c r="B2621" s="63" t="str">
        <f>IFERROR('Dados Status Invest STOCKS'!A2608,"-")</f>
        <v>KEY</v>
      </c>
      <c r="C2621" s="45">
        <f>IFERROR((Ações!$D2621-Ações!$K2621)/Ações!$D2621,0)</f>
        <v>-1</v>
      </c>
      <c r="D2621" s="46">
        <f>(Ações!$O2621)/0.06</f>
        <v>12.494999999999999</v>
      </c>
      <c r="E2621" s="47">
        <f>IFERROR((Ações!$F2621-Ações!$K2621)/Ações!$F2621,0)</f>
        <v>0.2551998061972946</v>
      </c>
      <c r="F2621" s="46">
        <f>IF(OR(Ações!$N2621&lt;0,Ações!$M2621&lt;0),"",(22.5*Ações!$M2621*Ações!$N2621)^0.5)</f>
        <v>33.552622848296075</v>
      </c>
      <c r="G2621" s="47">
        <f>IFERROR((Ações!$H2621-Ações!$K2621)/Ações!$H2621,0)</f>
        <v>1.7680491551459294</v>
      </c>
      <c r="H2621" s="48">
        <f>IFERROR(Ações!$I2621/(Ações!$P2621-Table_1[[#This Row],[CAGR LUCRO 5A]]),0)</f>
        <v>-32.536979999999986</v>
      </c>
      <c r="I2621" s="48">
        <f>IF(Ações!$S2621&lt;0,"",Ações!$O2621*(1+Ações!$S2621))</f>
        <v>0.81342449999999988</v>
      </c>
      <c r="J2621" s="49">
        <f>IFERROR(IF(Ações!$B2621="","",(VLOOKUP(Table_1[[#This Row],[AÇÕES]],'Dados Status Invest STOCKS'!A2607:AD3222,4)/Table_1[[#This Row],[LPA]]))/100,0)</f>
        <v>3.5375939849624061E-2</v>
      </c>
      <c r="K2621" s="64">
        <f>IFERROR(IF(Ações!$B2621="","",VLOOKUP(Table_1[[#This Row],[AÇÕES]],'Dados Status Invest STOCKS'!A2607:AD3222,2)),0)</f>
        <v>24.99</v>
      </c>
      <c r="L2621" s="65">
        <f>IFERROR(IF(Ações!$B2621="","",VLOOKUP(Table_1[[#This Row],[AÇÕES]],'Dados Status Invest STOCKS'!A2607:AD3222,3)/100),0)</f>
        <v>0.03</v>
      </c>
      <c r="M2621" s="66">
        <f>IFERROR(IF(Ações!$B2621="","",VLOOKUP(Table_1[[#This Row],[AÇÕES]],'Dados Status Invest STOCKS'!A2607:AD3222,28)),0)</f>
        <v>2.66</v>
      </c>
      <c r="N2621" s="66">
        <f>IFERROR(IF(Ações!$B2621="","",VLOOKUP(Table_1[[#This Row],[AÇÕES]],'Dados Status Invest STOCKS'!A2607:AD3222,27)),0)</f>
        <v>18.809999999999999</v>
      </c>
      <c r="O2621" s="66">
        <f>IFERROR(IF(Ações!$L2621="","",Ações!$K2621*Ações!$L2621),0)</f>
        <v>0.74969999999999992</v>
      </c>
      <c r="P2621" s="67">
        <f t="shared" si="40"/>
        <v>0.06</v>
      </c>
      <c r="Q2621" s="67">
        <f>IFERROR(Ações!$O2621/Ações!$M2621,0)</f>
        <v>0.28184210526315784</v>
      </c>
      <c r="R2621" s="67">
        <f>IFERROR(IF(Ações!$B2621="","",VLOOKUP(Table_1[[#This Row],[AÇÕES]],'Dados Status Invest STOCKS'!A2607:AD3222,18)/100),0)</f>
        <v>0.14119999999999999</v>
      </c>
      <c r="S2621" s="65">
        <f>IFERROR(IF(Ações!$B2621="","",VLOOKUP(Table_1[[#This Row],[AÇÕES]],'Dados Status Invest STOCKS'!A2607:AD3222,25)/100),0)</f>
        <v>8.5000000000000006E-2</v>
      </c>
      <c r="T2621" s="67">
        <f>(1-Ações!$Q2621)*Ações!$R2621</f>
        <v>0.1014038947368421</v>
      </c>
      <c r="U2621" s="68">
        <f>IF(Ações!$S2621=0,Ações!$T2621,IF(Ações!$T2621=0,Ações!$S2621,AVERAGE(Ações!$S2621,Ações!$T2621)))</f>
        <v>9.3201947368421051E-2</v>
      </c>
    </row>
    <row r="2622" spans="2:21" ht="15" customHeight="1" x14ac:dyDescent="0.2">
      <c r="B2622" s="63" t="str">
        <f>IFERROR('Dados Status Invest STOCKS'!A2609,"-")</f>
        <v>KEYS</v>
      </c>
      <c r="C2622" s="45">
        <f>IFERROR((Ações!$D2622-Ações!$K2622)/Ações!$D2622,0)</f>
        <v>0</v>
      </c>
      <c r="D2622" s="46">
        <f>(Ações!$O2622)/0.06</f>
        <v>0</v>
      </c>
      <c r="E2622" s="47">
        <f>IFERROR((Ações!$F2622-Ações!$K2622)/Ações!$F2622,0)</f>
        <v>-2.6809433055944076</v>
      </c>
      <c r="F2622" s="46">
        <f>IF(OR(Ações!$N2622&lt;0,Ações!$M2622&lt;0),"",(22.5*Ações!$M2622*Ações!$N2622)^0.5)</f>
        <v>47.639962216609703</v>
      </c>
      <c r="G2622" s="47">
        <f>IFERROR((Ações!$H2622-Ações!$K2622)/Ações!$H2622,0)</f>
        <v>0</v>
      </c>
      <c r="H2622" s="48">
        <f>IFERROR(Ações!$I2622/(Ações!$P2622-Table_1[[#This Row],[CAGR LUCRO 5A]]),0)</f>
        <v>0</v>
      </c>
      <c r="I2622" s="48">
        <f>IF(Ações!$S2622&lt;0,"",Ações!$O2622*(1+Ações!$S2622))</f>
        <v>0</v>
      </c>
      <c r="J2622" s="49">
        <f>IFERROR(IF(Ações!$B2622="","",(VLOOKUP(Table_1[[#This Row],[AÇÕES]],'Dados Status Invest STOCKS'!A2608:AD3223,4)/Table_1[[#This Row],[LPA]]))/100,0)</f>
        <v>7.3545081967213127E-2</v>
      </c>
      <c r="K2622" s="64">
        <f>IFERROR(IF(Ações!$B2622="","",VLOOKUP(Table_1[[#This Row],[AÇÕES]],'Dados Status Invest STOCKS'!A2608:AD3223,2)),0)</f>
        <v>175.36</v>
      </c>
      <c r="L2622" s="65">
        <f>IFERROR(IF(Ações!$B2622="","",VLOOKUP(Table_1[[#This Row],[AÇÕES]],'Dados Status Invest STOCKS'!A2608:AD3223,3)/100),0)</f>
        <v>0</v>
      </c>
      <c r="M2622" s="66">
        <f>IFERROR(IF(Ações!$B2622="","",VLOOKUP(Table_1[[#This Row],[AÇÕES]],'Dados Status Invest STOCKS'!A2608:AD3223,28)),0)</f>
        <v>4.88</v>
      </c>
      <c r="N2622" s="66">
        <f>IFERROR(IF(Ações!$B2622="","",VLOOKUP(Table_1[[#This Row],[AÇÕES]],'Dados Status Invest STOCKS'!A2608:AD3223,27)),0)</f>
        <v>20.67</v>
      </c>
      <c r="O2622" s="66">
        <f>IFERROR(IF(Ações!$L2622="","",Ações!$K2622*Ações!$L2622),0)</f>
        <v>0</v>
      </c>
      <c r="P2622" s="67">
        <f t="shared" si="40"/>
        <v>0.06</v>
      </c>
      <c r="Q2622" s="67">
        <f>IFERROR(Ações!$O2622/Ações!$M2622,0)</f>
        <v>0</v>
      </c>
      <c r="R2622" s="67">
        <f>IFERROR(IF(Ações!$B2622="","",VLOOKUP(Table_1[[#This Row],[AÇÕES]],'Dados Status Invest STOCKS'!A2608:AD3223,18)/100),0)</f>
        <v>0.23629999999999998</v>
      </c>
      <c r="S2622" s="65">
        <f>IFERROR(IF(Ações!$B2622="","",VLOOKUP(Table_1[[#This Row],[AÇÕES]],'Dados Status Invest STOCKS'!A2608:AD3223,25)/100),0)</f>
        <v>0.21690000000000001</v>
      </c>
      <c r="T2622" s="67">
        <f>(1-Ações!$Q2622)*Ações!$R2622</f>
        <v>0.23629999999999998</v>
      </c>
      <c r="U2622" s="68">
        <f>IF(Ações!$S2622=0,Ações!$T2622,IF(Ações!$T2622=0,Ações!$S2622,AVERAGE(Ações!$S2622,Ações!$T2622)))</f>
        <v>0.2266</v>
      </c>
    </row>
    <row r="2623" spans="2:21" ht="15" customHeight="1" x14ac:dyDescent="0.2">
      <c r="B2623" s="63" t="str">
        <f>IFERROR('Dados Status Invest STOCKS'!A2610,"-")</f>
        <v>KFFB</v>
      </c>
      <c r="C2623" s="45">
        <f>IFERROR((Ações!$D2623-Ações!$K2623)/Ações!$D2623,0)</f>
        <v>-9.0909090909090898E-2</v>
      </c>
      <c r="D2623" s="46">
        <f>(Ações!$O2623)/0.06</f>
        <v>6.746666666666667</v>
      </c>
      <c r="E2623" s="47">
        <f>IFERROR((Ações!$F2623-Ações!$K2623)/Ações!$F2623,0)</f>
        <v>-0.20378645466899636</v>
      </c>
      <c r="F2623" s="46">
        <f>IF(OR(Ações!$N2623&lt;0,Ações!$M2623&lt;0),"",(22.5*Ações!$M2623*Ações!$N2623)^0.5)</f>
        <v>6.1140412167403646</v>
      </c>
      <c r="G2623" s="47">
        <f>IFERROR((Ações!$H2623-Ações!$K2623)/Ações!$H2623,0)</f>
        <v>0.63786814551752502</v>
      </c>
      <c r="H2623" s="48">
        <f>IFERROR(Ações!$I2623/(Ações!$P2623-Table_1[[#This Row],[CAGR LUCRO 5A]]),0)</f>
        <v>20.324088888888891</v>
      </c>
      <c r="I2623" s="48">
        <f>IF(Ações!$S2623&lt;0,"",Ações!$O2623*(1+Ações!$S2623))</f>
        <v>0.42070863999999997</v>
      </c>
      <c r="J2623" s="49">
        <f>IFERROR(IF(Ações!$B2623="","",(VLOOKUP(Table_1[[#This Row],[AÇÕES]],'Dados Status Invest STOCKS'!A2609:AD3224,4)/Table_1[[#This Row],[LPA]]))/100,0)</f>
        <v>1.0926923076923076</v>
      </c>
      <c r="K2623" s="64">
        <f>IFERROR(IF(Ações!$B2623="","",VLOOKUP(Table_1[[#This Row],[AÇÕES]],'Dados Status Invest STOCKS'!A2609:AD3224,2)),0)</f>
        <v>7.36</v>
      </c>
      <c r="L2623" s="65">
        <f>IFERROR(IF(Ações!$B2623="","",VLOOKUP(Table_1[[#This Row],[AÇÕES]],'Dados Status Invest STOCKS'!A2609:AD3224,3)/100),0)</f>
        <v>5.5E-2</v>
      </c>
      <c r="M2623" s="66">
        <f>IFERROR(IF(Ações!$B2623="","",VLOOKUP(Table_1[[#This Row],[AÇÕES]],'Dados Status Invest STOCKS'!A2609:AD3224,28)),0)</f>
        <v>0.26</v>
      </c>
      <c r="N2623" s="66">
        <f>IFERROR(IF(Ações!$B2623="","",VLOOKUP(Table_1[[#This Row],[AÇÕES]],'Dados Status Invest STOCKS'!A2609:AD3224,27)),0)</f>
        <v>6.39</v>
      </c>
      <c r="O2623" s="66">
        <f>IFERROR(IF(Ações!$L2623="","",Ações!$K2623*Ações!$L2623),0)</f>
        <v>0.40479999999999999</v>
      </c>
      <c r="P2623" s="67">
        <f t="shared" si="40"/>
        <v>0.06</v>
      </c>
      <c r="Q2623" s="67">
        <f>IFERROR(Ações!$O2623/Ações!$M2623,0)</f>
        <v>1.5569230769230769</v>
      </c>
      <c r="R2623" s="67">
        <f>IFERROR(IF(Ações!$B2623="","",VLOOKUP(Table_1[[#This Row],[AÇÕES]],'Dados Status Invest STOCKS'!A2609:AD3224,18)/100),0)</f>
        <v>0.04</v>
      </c>
      <c r="S2623" s="65">
        <f>IFERROR(IF(Ações!$B2623="","",VLOOKUP(Table_1[[#This Row],[AÇÕES]],'Dados Status Invest STOCKS'!A2609:AD3224,25)/100),0)</f>
        <v>3.9300000000000002E-2</v>
      </c>
      <c r="T2623" s="67">
        <f>(1-Ações!$Q2623)*Ações!$R2623</f>
        <v>-2.2276923076923076E-2</v>
      </c>
      <c r="U2623" s="68">
        <f>IF(Ações!$S2623=0,Ações!$T2623,IF(Ações!$T2623=0,Ações!$S2623,AVERAGE(Ações!$S2623,Ações!$T2623)))</f>
        <v>8.5115384615384627E-3</v>
      </c>
    </row>
    <row r="2624" spans="2:21" ht="15" customHeight="1" x14ac:dyDescent="0.2">
      <c r="B2624" s="63" t="str">
        <f>IFERROR('Dados Status Invest STOCKS'!A2611,"-")</f>
        <v>KFRC</v>
      </c>
      <c r="C2624" s="45">
        <f>IFERROR((Ações!$D2624-Ações!$K2624)/Ações!$D2624,0)</f>
        <v>-3.2857142857142856</v>
      </c>
      <c r="D2624" s="46">
        <f>(Ações!$O2624)/0.06</f>
        <v>16.377666666666666</v>
      </c>
      <c r="E2624" s="47">
        <f>IFERROR((Ações!$F2624-Ações!$K2624)/Ações!$F2624,0)</f>
        <v>-1.6945280870052315</v>
      </c>
      <c r="F2624" s="46">
        <f>IF(OR(Ações!$N2624&lt;0,Ações!$M2624&lt;0),"",(22.5*Ações!$M2624*Ações!$N2624)^0.5)</f>
        <v>26.049088275791917</v>
      </c>
      <c r="G2624" s="47">
        <f>IFERROR((Ações!$H2624-Ações!$K2624)/Ações!$H2624,0)</f>
        <v>0.68187786817560359</v>
      </c>
      <c r="H2624" s="48">
        <f>IFERROR(Ações!$I2624/(Ações!$P2624-Table_1[[#This Row],[CAGR LUCRO 5A]]),0)</f>
        <v>220.63853148936184</v>
      </c>
      <c r="I2624" s="48">
        <f>IF(Ações!$S2624&lt;0,"",Ações!$O2624*(1+Ações!$S2624))</f>
        <v>1.0370010979999997</v>
      </c>
      <c r="J2624" s="49">
        <f>IFERROR(IF(Ações!$B2624="","",(VLOOKUP(Table_1[[#This Row],[AÇÕES]],'Dados Status Invest STOCKS'!A2610:AD3225,4)/Table_1[[#This Row],[LPA]]))/100,0)</f>
        <v>6.067647058823529E-2</v>
      </c>
      <c r="K2624" s="64">
        <f>IFERROR(IF(Ações!$B2624="","",VLOOKUP(Table_1[[#This Row],[AÇÕES]],'Dados Status Invest STOCKS'!A2610:AD3225,2)),0)</f>
        <v>70.19</v>
      </c>
      <c r="L2624" s="65">
        <f>IFERROR(IF(Ações!$B2624="","",VLOOKUP(Table_1[[#This Row],[AÇÕES]],'Dados Status Invest STOCKS'!A2610:AD3225,3)/100),0)</f>
        <v>1.3999999999999999E-2</v>
      </c>
      <c r="M2624" s="66">
        <f>IFERROR(IF(Ações!$B2624="","",VLOOKUP(Table_1[[#This Row],[AÇÕES]],'Dados Status Invest STOCKS'!A2610:AD3225,28)),0)</f>
        <v>3.4</v>
      </c>
      <c r="N2624" s="66">
        <f>IFERROR(IF(Ações!$B2624="","",VLOOKUP(Table_1[[#This Row],[AÇÕES]],'Dados Status Invest STOCKS'!A2610:AD3225,27)),0)</f>
        <v>8.8699999999999992</v>
      </c>
      <c r="O2624" s="66">
        <f>IFERROR(IF(Ações!$L2624="","",Ações!$K2624*Ações!$L2624),0)</f>
        <v>0.98265999999999987</v>
      </c>
      <c r="P2624" s="67">
        <f t="shared" si="40"/>
        <v>0.06</v>
      </c>
      <c r="Q2624" s="67">
        <f>IFERROR(Ações!$O2624/Ações!$M2624,0)</f>
        <v>0.28901764705882349</v>
      </c>
      <c r="R2624" s="67">
        <f>IFERROR(IF(Ações!$B2624="","",VLOOKUP(Table_1[[#This Row],[AÇÕES]],'Dados Status Invest STOCKS'!A2610:AD3225,18)/100),0)</f>
        <v>0.38380000000000003</v>
      </c>
      <c r="S2624" s="65">
        <f>IFERROR(IF(Ações!$B2624="","",VLOOKUP(Table_1[[#This Row],[AÇÕES]],'Dados Status Invest STOCKS'!A2610:AD3225,25)/100),0)</f>
        <v>5.5300000000000002E-2</v>
      </c>
      <c r="T2624" s="67">
        <f>(1-Ações!$Q2624)*Ações!$R2624</f>
        <v>0.27287502705882355</v>
      </c>
      <c r="U2624" s="68">
        <f>IF(Ações!$S2624=0,Ações!$T2624,IF(Ações!$T2624=0,Ações!$S2624,AVERAGE(Ações!$S2624,Ações!$T2624)))</f>
        <v>0.16408751352941178</v>
      </c>
    </row>
    <row r="2625" spans="2:21" ht="15" customHeight="1" x14ac:dyDescent="0.2">
      <c r="B2625" s="63" t="str">
        <f>IFERROR('Dados Status Invest STOCKS'!A2612,"-")</f>
        <v>KFS</v>
      </c>
      <c r="C2625" s="45">
        <f>IFERROR((Ações!$D2625-Ações!$K2625)/Ações!$D2625,0)</f>
        <v>0</v>
      </c>
      <c r="D2625" s="46">
        <f>(Ações!$O2625)/0.06</f>
        <v>0</v>
      </c>
      <c r="E2625" s="47">
        <f>IFERROR((Ações!$F2625-Ações!$K2625)/Ações!$F2625,0)</f>
        <v>0</v>
      </c>
      <c r="F2625" s="46" t="str">
        <f>IF(OR(Ações!$N2625&lt;0,Ações!$M2625&lt;0),"",(22.5*Ações!$M2625*Ações!$N2625)^0.5)</f>
        <v/>
      </c>
      <c r="G2625" s="47">
        <f>IFERROR((Ações!$H2625-Ações!$K2625)/Ações!$H2625,0)</f>
        <v>0</v>
      </c>
      <c r="H2625" s="48">
        <f>IFERROR(Ações!$I2625/(Ações!$P2625-Table_1[[#This Row],[CAGR LUCRO 5A]]),0)</f>
        <v>0</v>
      </c>
      <c r="I2625" s="48">
        <f>IF(Ações!$S2625&lt;0,"",Ações!$O2625*(1+Ações!$S2625))</f>
        <v>0</v>
      </c>
      <c r="J2625" s="49">
        <f>IFERROR(IF(Ações!$B2625="","",(VLOOKUP(Table_1[[#This Row],[AÇÕES]],'Dados Status Invest STOCKS'!A2611:AD3226,4)/Table_1[[#This Row],[LPA]]))/100,0)</f>
        <v>0</v>
      </c>
      <c r="K2625" s="64">
        <f>IFERROR(IF(Ações!$B2625="","",VLOOKUP(Table_1[[#This Row],[AÇÕES]],'Dados Status Invest STOCKS'!A2611:AD3226,2)),0)</f>
        <v>5.26</v>
      </c>
      <c r="L2625" s="65">
        <f>IFERROR(IF(Ações!$B2625="","",VLOOKUP(Table_1[[#This Row],[AÇÕES]],'Dados Status Invest STOCKS'!A2611:AD3226,3)/100),0)</f>
        <v>0</v>
      </c>
      <c r="M2625" s="66">
        <f>IFERROR(IF(Ações!$B2625="","",VLOOKUP(Table_1[[#This Row],[AÇÕES]],'Dados Status Invest STOCKS'!A2611:AD3226,28)),0)</f>
        <v>-1969.72</v>
      </c>
      <c r="N2625" s="66">
        <f>IFERROR(IF(Ações!$B2625="","",VLOOKUP(Table_1[[#This Row],[AÇÕES]],'Dados Status Invest STOCKS'!A2611:AD3226,27)),0)</f>
        <v>57.97</v>
      </c>
      <c r="O2625" s="66">
        <f>IFERROR(IF(Ações!$L2625="","",Ações!$K2625*Ações!$L2625),0)</f>
        <v>0</v>
      </c>
      <c r="P2625" s="67">
        <f t="shared" si="40"/>
        <v>0.06</v>
      </c>
      <c r="Q2625" s="67">
        <f>IFERROR(Ações!$O2625/Ações!$M2625,0)</f>
        <v>0</v>
      </c>
      <c r="R2625" s="67">
        <f>IFERROR(IF(Ações!$B2625="","",VLOOKUP(Table_1[[#This Row],[AÇÕES]],'Dados Status Invest STOCKS'!A2611:AD3226,18)/100),0)</f>
        <v>-33.977600000000002</v>
      </c>
      <c r="S2625" s="65">
        <f>IFERROR(IF(Ações!$B2625="","",VLOOKUP(Table_1[[#This Row],[AÇÕES]],'Dados Status Invest STOCKS'!A2611:AD3226,25)/100),0)</f>
        <v>0</v>
      </c>
      <c r="T2625" s="67">
        <f>(1-Ações!$Q2625)*Ações!$R2625</f>
        <v>-33.977600000000002</v>
      </c>
      <c r="U2625" s="68">
        <f>IF(Ações!$S2625=0,Ações!$T2625,IF(Ações!$T2625=0,Ações!$S2625,AVERAGE(Ações!$S2625,Ações!$T2625)))</f>
        <v>-33.977600000000002</v>
      </c>
    </row>
    <row r="2626" spans="2:21" ht="15" customHeight="1" x14ac:dyDescent="0.2">
      <c r="B2626" s="63" t="str">
        <f>IFERROR('Dados Status Invest STOCKS'!A2613,"-")</f>
        <v>KFY</v>
      </c>
      <c r="C2626" s="45">
        <f>IFERROR((Ações!$D2626-Ações!$K2626)/Ações!$D2626,0)</f>
        <v>-8.0909090909090899</v>
      </c>
      <c r="D2626" s="46">
        <f>(Ações!$O2626)/0.06</f>
        <v>7.6890000000000009</v>
      </c>
      <c r="E2626" s="47">
        <f>IFERROR((Ações!$F2626-Ações!$K2626)/Ações!$F2626,0)</f>
        <v>-0.27279322012257307</v>
      </c>
      <c r="F2626" s="46">
        <f>IF(OR(Ações!$N2626&lt;0,Ações!$M2626&lt;0),"",(22.5*Ações!$M2626*Ações!$N2626)^0.5)</f>
        <v>54.918582920537922</v>
      </c>
      <c r="G2626" s="47">
        <f>IFERROR((Ações!$H2626-Ações!$K2626)/Ações!$H2626,0)</f>
        <v>29.123894134957439</v>
      </c>
      <c r="H2626" s="48">
        <f>IFERROR(Ações!$I2626/(Ações!$P2626-Table_1[[#This Row],[CAGR LUCRO 5A]]),0)</f>
        <v>-2.4854310596026492</v>
      </c>
      <c r="I2626" s="48">
        <f>IF(Ações!$S2626&lt;0,"",Ações!$O2626*(1+Ações!$S2626))</f>
        <v>0.60048014400000005</v>
      </c>
      <c r="J2626" s="49">
        <f>IFERROR(IF(Ações!$B2626="","",(VLOOKUP(Table_1[[#This Row],[AÇÕES]],'Dados Status Invest STOCKS'!A2612:AD3227,4)/Table_1[[#This Row],[LPA]]))/100,0)</f>
        <v>2.878296146044625E-2</v>
      </c>
      <c r="K2626" s="64">
        <f>IFERROR(IF(Ações!$B2626="","",VLOOKUP(Table_1[[#This Row],[AÇÕES]],'Dados Status Invest STOCKS'!A2612:AD3227,2)),0)</f>
        <v>69.900000000000006</v>
      </c>
      <c r="L2626" s="65">
        <f>IFERROR(IF(Ações!$B2626="","",VLOOKUP(Table_1[[#This Row],[AÇÕES]],'Dados Status Invest STOCKS'!A2612:AD3227,3)/100),0)</f>
        <v>6.6E-3</v>
      </c>
      <c r="M2626" s="66">
        <f>IFERROR(IF(Ações!$B2626="","",VLOOKUP(Table_1[[#This Row],[AÇÕES]],'Dados Status Invest STOCKS'!A2612:AD3227,28)),0)</f>
        <v>4.93</v>
      </c>
      <c r="N2626" s="66">
        <f>IFERROR(IF(Ações!$B2626="","",VLOOKUP(Table_1[[#This Row],[AÇÕES]],'Dados Status Invest STOCKS'!A2612:AD3227,27)),0)</f>
        <v>27.19</v>
      </c>
      <c r="O2626" s="66">
        <f>IFERROR(IF(Ações!$L2626="","",Ações!$K2626*Ações!$L2626),0)</f>
        <v>0.46134000000000003</v>
      </c>
      <c r="P2626" s="67">
        <f t="shared" si="40"/>
        <v>0.06</v>
      </c>
      <c r="Q2626" s="67">
        <f>IFERROR(Ações!$O2626/Ações!$M2626,0)</f>
        <v>9.3578093306288038E-2</v>
      </c>
      <c r="R2626" s="67">
        <f>IFERROR(IF(Ações!$B2626="","",VLOOKUP(Table_1[[#This Row],[AÇÕES]],'Dados Status Invest STOCKS'!A2612:AD3227,18)/100),0)</f>
        <v>0.1812</v>
      </c>
      <c r="S2626" s="65">
        <f>IFERROR(IF(Ações!$B2626="","",VLOOKUP(Table_1[[#This Row],[AÇÕES]],'Dados Status Invest STOCKS'!A2612:AD3227,25)/100),0)</f>
        <v>0.30159999999999998</v>
      </c>
      <c r="T2626" s="67">
        <f>(1-Ações!$Q2626)*Ações!$R2626</f>
        <v>0.1642436494929006</v>
      </c>
      <c r="U2626" s="68">
        <f>IF(Ações!$S2626=0,Ações!$T2626,IF(Ações!$T2626=0,Ações!$S2626,AVERAGE(Ações!$S2626,Ações!$T2626)))</f>
        <v>0.23292182474645029</v>
      </c>
    </row>
    <row r="2627" spans="2:21" ht="15" customHeight="1" x14ac:dyDescent="0.2">
      <c r="B2627" s="63" t="str">
        <f>IFERROR('Dados Status Invest STOCKS'!A2614,"-")</f>
        <v>KGC</v>
      </c>
      <c r="C2627" s="45">
        <f>IFERROR((Ações!$D2627-Ações!$K2627)/Ações!$D2627,0)</f>
        <v>-1.247191011235955</v>
      </c>
      <c r="D2627" s="46">
        <f>(Ações!$O2627)/0.06</f>
        <v>2.5009000000000001</v>
      </c>
      <c r="E2627" s="47">
        <f>IFERROR((Ações!$F2627-Ações!$K2627)/Ações!$F2627,0)</f>
        <v>0.5022112247113506</v>
      </c>
      <c r="F2627" s="46">
        <f>IF(OR(Ações!$N2627&lt;0,Ações!$M2627&lt;0),"",(22.5*Ações!$M2627*Ações!$N2627)^0.5)</f>
        <v>11.289929140610228</v>
      </c>
      <c r="G2627" s="47">
        <f>IFERROR((Ações!$H2627-Ações!$K2627)/Ações!$H2627,0)</f>
        <v>-1.247191011235955</v>
      </c>
      <c r="H2627" s="48">
        <f>IFERROR(Ações!$I2627/(Ações!$P2627-Table_1[[#This Row],[CAGR LUCRO 5A]]),0)</f>
        <v>2.5009000000000001</v>
      </c>
      <c r="I2627" s="48">
        <f>IF(Ações!$S2627&lt;0,"",Ações!$O2627*(1+Ações!$S2627))</f>
        <v>0.15005399999999999</v>
      </c>
      <c r="J2627" s="49">
        <f>IFERROR(IF(Ações!$B2627="","",(VLOOKUP(Table_1[[#This Row],[AÇÕES]],'Dados Status Invest STOCKS'!A2613:AD3228,4)/Table_1[[#This Row],[LPA]]))/100,0)</f>
        <v>5.281553398058253E-2</v>
      </c>
      <c r="K2627" s="64">
        <f>IFERROR(IF(Ações!$B2627="","",VLOOKUP(Table_1[[#This Row],[AÇÕES]],'Dados Status Invest STOCKS'!A2613:AD3228,2)),0)</f>
        <v>5.62</v>
      </c>
      <c r="L2627" s="65">
        <f>IFERROR(IF(Ações!$B2627="","",VLOOKUP(Table_1[[#This Row],[AÇÕES]],'Dados Status Invest STOCKS'!A2613:AD3228,3)/100),0)</f>
        <v>2.6699999999999998E-2</v>
      </c>
      <c r="M2627" s="66">
        <f>IFERROR(IF(Ações!$B2627="","",VLOOKUP(Table_1[[#This Row],[AÇÕES]],'Dados Status Invest STOCKS'!A2613:AD3228,28)),0)</f>
        <v>1.03</v>
      </c>
      <c r="N2627" s="66">
        <f>IFERROR(IF(Ações!$B2627="","",VLOOKUP(Table_1[[#This Row],[AÇÕES]],'Dados Status Invest STOCKS'!A2613:AD3228,27)),0)</f>
        <v>5.5</v>
      </c>
      <c r="O2627" s="66">
        <f>IFERROR(IF(Ações!$L2627="","",Ações!$K2627*Ações!$L2627),0)</f>
        <v>0.15005399999999999</v>
      </c>
      <c r="P2627" s="67">
        <f t="shared" si="40"/>
        <v>0.06</v>
      </c>
      <c r="Q2627" s="67">
        <f>IFERROR(Ações!$O2627/Ações!$M2627,0)</f>
        <v>0.14568349514563106</v>
      </c>
      <c r="R2627" s="67">
        <f>IFERROR(IF(Ações!$B2627="","",VLOOKUP(Table_1[[#This Row],[AÇÕES]],'Dados Status Invest STOCKS'!A2613:AD3228,18)/100),0)</f>
        <v>0.18770000000000001</v>
      </c>
      <c r="S2627" s="65">
        <f>IFERROR(IF(Ações!$B2627="","",VLOOKUP(Table_1[[#This Row],[AÇÕES]],'Dados Status Invest STOCKS'!A2613:AD3228,25)/100),0)</f>
        <v>0</v>
      </c>
      <c r="T2627" s="67">
        <f>(1-Ações!$Q2627)*Ações!$R2627</f>
        <v>0.16035520796116506</v>
      </c>
      <c r="U2627" s="68">
        <f>IF(Ações!$S2627=0,Ações!$T2627,IF(Ações!$T2627=0,Ações!$S2627,AVERAGE(Ações!$S2627,Ações!$T2627)))</f>
        <v>0.16035520796116506</v>
      </c>
    </row>
    <row r="2628" spans="2:21" ht="15" customHeight="1" x14ac:dyDescent="0.2">
      <c r="B2628" s="63" t="str">
        <f>IFERROR('Dados Status Invest STOCKS'!A2615,"-")</f>
        <v>KHC</v>
      </c>
      <c r="C2628" s="45">
        <f>IFERROR((Ações!$D2628-Ações!$K2628)/Ações!$D2628,0)</f>
        <v>-0.36674259681093407</v>
      </c>
      <c r="D2628" s="46">
        <f>(Ações!$O2628)/0.06</f>
        <v>26.625349999999997</v>
      </c>
      <c r="E2628" s="47">
        <f>IFERROR((Ações!$F2628-Ações!$K2628)/Ações!$F2628,0)</f>
        <v>0.12533034577958535</v>
      </c>
      <c r="F2628" s="46">
        <f>IF(OR(Ações!$N2628&lt;0,Ações!$M2628&lt;0),"",(22.5*Ações!$M2628*Ações!$N2628)^0.5)</f>
        <v>41.604278626122095</v>
      </c>
      <c r="G2628" s="47">
        <f>IFERROR((Ações!$H2628-Ações!$K2628)/Ações!$H2628,0)</f>
        <v>-0.36674259681093407</v>
      </c>
      <c r="H2628" s="48">
        <f>IFERROR(Ações!$I2628/(Ações!$P2628-Table_1[[#This Row],[CAGR LUCRO 5A]]),0)</f>
        <v>26.625349999999997</v>
      </c>
      <c r="I2628" s="48">
        <f>IF(Ações!$S2628&lt;0,"",Ações!$O2628*(1+Ações!$S2628))</f>
        <v>1.5975209999999997</v>
      </c>
      <c r="J2628" s="49">
        <f>IFERROR(IF(Ações!$B2628="","",(VLOOKUP(Table_1[[#This Row],[AÇÕES]],'Dados Status Invest STOCKS'!A2614:AD3229,4)/Table_1[[#This Row],[LPA]]))/100,0)</f>
        <v>0.10308510638297871</v>
      </c>
      <c r="K2628" s="64">
        <f>IFERROR(IF(Ações!$B2628="","",VLOOKUP(Table_1[[#This Row],[AÇÕES]],'Dados Status Invest STOCKS'!A2614:AD3229,2)),0)</f>
        <v>36.39</v>
      </c>
      <c r="L2628" s="65">
        <f>IFERROR(IF(Ações!$B2628="","",VLOOKUP(Table_1[[#This Row],[AÇÕES]],'Dados Status Invest STOCKS'!A2614:AD3229,3)/100),0)</f>
        <v>4.3899999999999995E-2</v>
      </c>
      <c r="M2628" s="66">
        <f>IFERROR(IF(Ações!$B2628="","",VLOOKUP(Table_1[[#This Row],[AÇÕES]],'Dados Status Invest STOCKS'!A2614:AD3229,28)),0)</f>
        <v>1.88</v>
      </c>
      <c r="N2628" s="66">
        <f>IFERROR(IF(Ações!$B2628="","",VLOOKUP(Table_1[[#This Row],[AÇÕES]],'Dados Status Invest STOCKS'!A2614:AD3229,27)),0)</f>
        <v>40.92</v>
      </c>
      <c r="O2628" s="66">
        <f>IFERROR(IF(Ações!$L2628="","",Ações!$K2628*Ações!$L2628),0)</f>
        <v>1.5975209999999997</v>
      </c>
      <c r="P2628" s="67">
        <f t="shared" si="40"/>
        <v>0.06</v>
      </c>
      <c r="Q2628" s="67">
        <f>IFERROR(Ações!$O2628/Ações!$M2628,0)</f>
        <v>0.84974521276595738</v>
      </c>
      <c r="R2628" s="67">
        <f>IFERROR(IF(Ações!$B2628="","",VLOOKUP(Table_1[[#This Row],[AÇÕES]],'Dados Status Invest STOCKS'!A2614:AD3229,18)/100),0)</f>
        <v>4.5899999999999996E-2</v>
      </c>
      <c r="S2628" s="65">
        <f>IFERROR(IF(Ações!$B2628="","",VLOOKUP(Table_1[[#This Row],[AÇÕES]],'Dados Status Invest STOCKS'!A2614:AD3229,25)/100),0)</f>
        <v>0</v>
      </c>
      <c r="T2628" s="67">
        <f>(1-Ações!$Q2628)*Ações!$R2628</f>
        <v>6.896694734042556E-3</v>
      </c>
      <c r="U2628" s="68">
        <f>IF(Ações!$S2628=0,Ações!$T2628,IF(Ações!$T2628=0,Ações!$S2628,AVERAGE(Ações!$S2628,Ações!$T2628)))</f>
        <v>6.896694734042556E-3</v>
      </c>
    </row>
    <row r="2629" spans="2:21" ht="15" customHeight="1" x14ac:dyDescent="0.2">
      <c r="B2629" s="63" t="str">
        <f>IFERROR('Dados Status Invest STOCKS'!A2616,"-")</f>
        <v>KIDS</v>
      </c>
      <c r="C2629" s="45">
        <f>IFERROR((Ações!$D2629-Ações!$K2629)/Ações!$D2629,0)</f>
        <v>0</v>
      </c>
      <c r="D2629" s="46">
        <f>(Ações!$O2629)/0.06</f>
        <v>0</v>
      </c>
      <c r="E2629" s="47">
        <f>IFERROR((Ações!$F2629-Ações!$K2629)/Ações!$F2629,0)</f>
        <v>0</v>
      </c>
      <c r="F2629" s="46" t="str">
        <f>IF(OR(Ações!$N2629&lt;0,Ações!$M2629&lt;0),"",(22.5*Ações!$M2629*Ações!$N2629)^0.5)</f>
        <v/>
      </c>
      <c r="G2629" s="47">
        <f>IFERROR((Ações!$H2629-Ações!$K2629)/Ações!$H2629,0)</f>
        <v>0</v>
      </c>
      <c r="H2629" s="48">
        <f>IFERROR(Ações!$I2629/(Ações!$P2629-Table_1[[#This Row],[CAGR LUCRO 5A]]),0)</f>
        <v>0</v>
      </c>
      <c r="I2629" s="48">
        <f>IF(Ações!$S2629&lt;0,"",Ações!$O2629*(1+Ações!$S2629))</f>
        <v>0</v>
      </c>
      <c r="J2629" s="49">
        <f>IFERROR(IF(Ações!$B2629="","",(VLOOKUP(Table_1[[#This Row],[AÇÕES]],'Dados Status Invest STOCKS'!A2615:AD3230,4)/Table_1[[#This Row],[LPA]]))/100,0)</f>
        <v>0.21181818181818179</v>
      </c>
      <c r="K2629" s="64">
        <f>IFERROR(IF(Ações!$B2629="","",VLOOKUP(Table_1[[#This Row],[AÇÕES]],'Dados Status Invest STOCKS'!A2615:AD3230,2)),0)</f>
        <v>50.3</v>
      </c>
      <c r="L2629" s="65">
        <f>IFERROR(IF(Ações!$B2629="","",VLOOKUP(Table_1[[#This Row],[AÇÕES]],'Dados Status Invest STOCKS'!A2615:AD3230,3)/100),0)</f>
        <v>0</v>
      </c>
      <c r="M2629" s="66">
        <f>IFERROR(IF(Ações!$B2629="","",VLOOKUP(Table_1[[#This Row],[AÇÕES]],'Dados Status Invest STOCKS'!A2615:AD3230,28)),0)</f>
        <v>-1.54</v>
      </c>
      <c r="N2629" s="66">
        <f>IFERROR(IF(Ações!$B2629="","",VLOOKUP(Table_1[[#This Row],[AÇÕES]],'Dados Status Invest STOCKS'!A2615:AD3230,27)),0)</f>
        <v>11.24</v>
      </c>
      <c r="O2629" s="66">
        <f>IFERROR(IF(Ações!$L2629="","",Ações!$K2629*Ações!$L2629),0)</f>
        <v>0</v>
      </c>
      <c r="P2629" s="67">
        <f t="shared" si="40"/>
        <v>0.06</v>
      </c>
      <c r="Q2629" s="67">
        <f>IFERROR(Ações!$O2629/Ações!$M2629,0)</f>
        <v>0</v>
      </c>
      <c r="R2629" s="67">
        <f>IFERROR(IF(Ações!$B2629="","",VLOOKUP(Table_1[[#This Row],[AÇÕES]],'Dados Status Invest STOCKS'!A2615:AD3230,18)/100),0)</f>
        <v>-0.13720000000000002</v>
      </c>
      <c r="S2629" s="65">
        <f>IFERROR(IF(Ações!$B2629="","",VLOOKUP(Table_1[[#This Row],[AÇÕES]],'Dados Status Invest STOCKS'!A2615:AD3230,25)/100),0)</f>
        <v>0</v>
      </c>
      <c r="T2629" s="67">
        <f>(1-Ações!$Q2629)*Ações!$R2629</f>
        <v>-0.13720000000000002</v>
      </c>
      <c r="U2629" s="68">
        <f>IF(Ações!$S2629=0,Ações!$T2629,IF(Ações!$T2629=0,Ações!$S2629,AVERAGE(Ações!$S2629,Ações!$T2629)))</f>
        <v>-0.13720000000000002</v>
      </c>
    </row>
    <row r="2630" spans="2:21" ht="15" customHeight="1" x14ac:dyDescent="0.2">
      <c r="B2630" s="63" t="str">
        <f>IFERROR('Dados Status Invest STOCKS'!A2617,"-")</f>
        <v>KIN</v>
      </c>
      <c r="C2630" s="45">
        <f>IFERROR((Ações!$D2630-Ações!$K2630)/Ações!$D2630,0)</f>
        <v>0</v>
      </c>
      <c r="D2630" s="46">
        <f>(Ações!$O2630)/0.06</f>
        <v>0</v>
      </c>
      <c r="E2630" s="47">
        <f>IFERROR((Ações!$F2630-Ações!$K2630)/Ações!$F2630,0)</f>
        <v>0</v>
      </c>
      <c r="F2630" s="46" t="str">
        <f>IF(OR(Ações!$N2630&lt;0,Ações!$M2630&lt;0),"",(22.5*Ações!$M2630*Ações!$N2630)^0.5)</f>
        <v/>
      </c>
      <c r="G2630" s="47">
        <f>IFERROR((Ações!$H2630-Ações!$K2630)/Ações!$H2630,0)</f>
        <v>0</v>
      </c>
      <c r="H2630" s="48">
        <f>IFERROR(Ações!$I2630/(Ações!$P2630-Table_1[[#This Row],[CAGR LUCRO 5A]]),0)</f>
        <v>0</v>
      </c>
      <c r="I2630" s="48">
        <f>IF(Ações!$S2630&lt;0,"",Ações!$O2630*(1+Ações!$S2630))</f>
        <v>0</v>
      </c>
      <c r="J2630" s="49">
        <f>IFERROR(IF(Ações!$B2630="","",(VLOOKUP(Table_1[[#This Row],[AÇÕES]],'Dados Status Invest STOCKS'!A2616:AD3231,4)/Table_1[[#This Row],[LPA]]))/100,0)</f>
        <v>0.10891304347826086</v>
      </c>
      <c r="K2630" s="64">
        <f>IFERROR(IF(Ações!$B2630="","",VLOOKUP(Table_1[[#This Row],[AÇÕES]],'Dados Status Invest STOCKS'!A2616:AD3231,2)),0)</f>
        <v>9.25</v>
      </c>
      <c r="L2630" s="65">
        <f>IFERROR(IF(Ações!$B2630="","",VLOOKUP(Table_1[[#This Row],[AÇÕES]],'Dados Status Invest STOCKS'!A2616:AD3231,3)/100),0)</f>
        <v>0</v>
      </c>
      <c r="M2630" s="66">
        <f>IFERROR(IF(Ações!$B2630="","",VLOOKUP(Table_1[[#This Row],[AÇÕES]],'Dados Status Invest STOCKS'!A2616:AD3231,28)),0)</f>
        <v>-0.92</v>
      </c>
      <c r="N2630" s="66">
        <f>IFERROR(IF(Ações!$B2630="","",VLOOKUP(Table_1[[#This Row],[AÇÕES]],'Dados Status Invest STOCKS'!A2616:AD3231,27)),0)</f>
        <v>1.75</v>
      </c>
      <c r="O2630" s="66">
        <f>IFERROR(IF(Ações!$L2630="","",Ações!$K2630*Ações!$L2630),0)</f>
        <v>0</v>
      </c>
      <c r="P2630" s="67">
        <f t="shared" si="40"/>
        <v>0.06</v>
      </c>
      <c r="Q2630" s="67">
        <f>IFERROR(Ações!$O2630/Ações!$M2630,0)</f>
        <v>0</v>
      </c>
      <c r="R2630" s="67">
        <f>IFERROR(IF(Ações!$B2630="","",VLOOKUP(Table_1[[#This Row],[AÇÕES]],'Dados Status Invest STOCKS'!A2616:AD3231,18)/100),0)</f>
        <v>-0.52590000000000003</v>
      </c>
      <c r="S2630" s="65">
        <f>IFERROR(IF(Ações!$B2630="","",VLOOKUP(Table_1[[#This Row],[AÇÕES]],'Dados Status Invest STOCKS'!A2616:AD3231,25)/100),0)</f>
        <v>0</v>
      </c>
      <c r="T2630" s="67">
        <f>(1-Ações!$Q2630)*Ações!$R2630</f>
        <v>-0.52590000000000003</v>
      </c>
      <c r="U2630" s="68">
        <f>IF(Ações!$S2630=0,Ações!$T2630,IF(Ações!$T2630=0,Ações!$S2630,AVERAGE(Ações!$S2630,Ações!$T2630)))</f>
        <v>-0.52590000000000003</v>
      </c>
    </row>
    <row r="2631" spans="2:21" ht="15" customHeight="1" x14ac:dyDescent="0.2">
      <c r="B2631" s="63" t="str">
        <f>IFERROR('Dados Status Invest STOCKS'!A2618,"-")</f>
        <v>KINS</v>
      </c>
      <c r="C2631" s="45">
        <f>IFERROR((Ações!$D2631-Ações!$K2631)/Ações!$D2631,0)</f>
        <v>-0.91693290734824262</v>
      </c>
      <c r="D2631" s="46">
        <f>(Ações!$O2631)/0.06</f>
        <v>2.6709333333333336</v>
      </c>
      <c r="E2631" s="47">
        <f>IFERROR((Ações!$F2631-Ações!$K2631)/Ações!$F2631,0)</f>
        <v>0</v>
      </c>
      <c r="F2631" s="46" t="str">
        <f>IF(OR(Ações!$N2631&lt;0,Ações!$M2631&lt;0),"",(22.5*Ações!$M2631*Ações!$N2631)^0.5)</f>
        <v/>
      </c>
      <c r="G2631" s="47">
        <f>IFERROR((Ações!$H2631-Ações!$K2631)/Ações!$H2631,0)</f>
        <v>0</v>
      </c>
      <c r="H2631" s="48">
        <f>IFERROR(Ações!$I2631/(Ações!$P2631-Table_1[[#This Row],[CAGR LUCRO 5A]]),0)</f>
        <v>0</v>
      </c>
      <c r="I2631" s="48" t="str">
        <f>IF(Ações!$S2631&lt;0,"",Ações!$O2631*(1+Ações!$S2631))</f>
        <v/>
      </c>
      <c r="J2631" s="49">
        <f>IFERROR(IF(Ações!$B2631="","",(VLOOKUP(Table_1[[#This Row],[AÇÕES]],'Dados Status Invest STOCKS'!A2617:AD3232,4)/Table_1[[#This Row],[LPA]]))/100,0)</f>
        <v>0.12968253968253968</v>
      </c>
      <c r="K2631" s="64">
        <f>IFERROR(IF(Ações!$B2631="","",VLOOKUP(Table_1[[#This Row],[AÇÕES]],'Dados Status Invest STOCKS'!A2617:AD3232,2)),0)</f>
        <v>5.12</v>
      </c>
      <c r="L2631" s="65">
        <f>IFERROR(IF(Ações!$B2631="","",VLOOKUP(Table_1[[#This Row],[AÇÕES]],'Dados Status Invest STOCKS'!A2617:AD3232,3)/100),0)</f>
        <v>3.1300000000000001E-2</v>
      </c>
      <c r="M2631" s="66">
        <f>IFERROR(IF(Ações!$B2631="","",VLOOKUP(Table_1[[#This Row],[AÇÕES]],'Dados Status Invest STOCKS'!A2617:AD3232,28)),0)</f>
        <v>-0.63</v>
      </c>
      <c r="N2631" s="66">
        <f>IFERROR(IF(Ações!$B2631="","",VLOOKUP(Table_1[[#This Row],[AÇÕES]],'Dados Status Invest STOCKS'!A2617:AD3232,27)),0)</f>
        <v>7.42</v>
      </c>
      <c r="O2631" s="66">
        <f>IFERROR(IF(Ações!$L2631="","",Ações!$K2631*Ações!$L2631),0)</f>
        <v>0.16025600000000001</v>
      </c>
      <c r="P2631" s="67">
        <f t="shared" si="40"/>
        <v>0.06</v>
      </c>
      <c r="Q2631" s="67">
        <f>IFERROR(Ações!$O2631/Ações!$M2631,0)</f>
        <v>-0.2543746031746032</v>
      </c>
      <c r="R2631" s="67">
        <f>IFERROR(IF(Ações!$B2631="","",VLOOKUP(Table_1[[#This Row],[AÇÕES]],'Dados Status Invest STOCKS'!A2617:AD3232,18)/100),0)</f>
        <v>-8.4399999999999989E-2</v>
      </c>
      <c r="S2631" s="65">
        <f>IFERROR(IF(Ações!$B2631="","",VLOOKUP(Table_1[[#This Row],[AÇÕES]],'Dados Status Invest STOCKS'!A2617:AD3232,25)/100),0)</f>
        <v>-0.32549999999999996</v>
      </c>
      <c r="T2631" s="67">
        <f>(1-Ações!$Q2631)*Ações!$R2631</f>
        <v>-0.1058692165079365</v>
      </c>
      <c r="U2631" s="68">
        <f>IF(Ações!$S2631=0,Ações!$T2631,IF(Ações!$T2631=0,Ações!$S2631,AVERAGE(Ações!$S2631,Ações!$T2631)))</f>
        <v>-0.21568460825396824</v>
      </c>
    </row>
    <row r="2632" spans="2:21" ht="15" customHeight="1" x14ac:dyDescent="0.2">
      <c r="B2632" s="63" t="str">
        <f>IFERROR('Dados Status Invest STOCKS'!A2619,"-")</f>
        <v>KIRK</v>
      </c>
      <c r="C2632" s="45">
        <f>IFERROR((Ações!$D2632-Ações!$K2632)/Ações!$D2632,0)</f>
        <v>0</v>
      </c>
      <c r="D2632" s="46">
        <f>(Ações!$O2632)/0.06</f>
        <v>0</v>
      </c>
      <c r="E2632" s="47">
        <f>IFERROR((Ações!$F2632-Ações!$K2632)/Ações!$F2632,0)</f>
        <v>5.943690113727277E-2</v>
      </c>
      <c r="F2632" s="46">
        <f>IF(OR(Ações!$N2632&lt;0,Ações!$M2632&lt;0),"",(22.5*Ações!$M2632*Ações!$N2632)^0.5)</f>
        <v>17.744689346393191</v>
      </c>
      <c r="G2632" s="47">
        <f>IFERROR((Ações!$H2632-Ações!$K2632)/Ações!$H2632,0)</f>
        <v>0</v>
      </c>
      <c r="H2632" s="48">
        <f>IFERROR(Ações!$I2632/(Ações!$P2632-Table_1[[#This Row],[CAGR LUCRO 5A]]),0)</f>
        <v>0</v>
      </c>
      <c r="I2632" s="48">
        <f>IF(Ações!$S2632&lt;0,"",Ações!$O2632*(1+Ações!$S2632))</f>
        <v>0</v>
      </c>
      <c r="J2632" s="49">
        <f>IFERROR(IF(Ações!$B2632="","",(VLOOKUP(Table_1[[#This Row],[AÇÕES]],'Dados Status Invest STOCKS'!A2618:AD3233,4)/Table_1[[#This Row],[LPA]]))/100,0)</f>
        <v>2.9495798319327728E-2</v>
      </c>
      <c r="K2632" s="64">
        <f>IFERROR(IF(Ações!$B2632="","",VLOOKUP(Table_1[[#This Row],[AÇÕES]],'Dados Status Invest STOCKS'!A2618:AD3233,2)),0)</f>
        <v>16.690000000000001</v>
      </c>
      <c r="L2632" s="65">
        <f>IFERROR(IF(Ações!$B2632="","",VLOOKUP(Table_1[[#This Row],[AÇÕES]],'Dados Status Invest STOCKS'!A2618:AD3233,3)/100),0)</f>
        <v>0</v>
      </c>
      <c r="M2632" s="66">
        <f>IFERROR(IF(Ações!$B2632="","",VLOOKUP(Table_1[[#This Row],[AÇÕES]],'Dados Status Invest STOCKS'!A2618:AD3233,28)),0)</f>
        <v>2.38</v>
      </c>
      <c r="N2632" s="66">
        <f>IFERROR(IF(Ações!$B2632="","",VLOOKUP(Table_1[[#This Row],[AÇÕES]],'Dados Status Invest STOCKS'!A2618:AD3233,27)),0)</f>
        <v>5.88</v>
      </c>
      <c r="O2632" s="66">
        <f>IFERROR(IF(Ações!$L2632="","",Ações!$K2632*Ações!$L2632),0)</f>
        <v>0</v>
      </c>
      <c r="P2632" s="67">
        <f t="shared" si="40"/>
        <v>0.06</v>
      </c>
      <c r="Q2632" s="67">
        <f>IFERROR(Ações!$O2632/Ações!$M2632,0)</f>
        <v>0</v>
      </c>
      <c r="R2632" s="67">
        <f>IFERROR(IF(Ações!$B2632="","",VLOOKUP(Table_1[[#This Row],[AÇÕES]],'Dados Status Invest STOCKS'!A2618:AD3233,18)/100),0)</f>
        <v>0.4047</v>
      </c>
      <c r="S2632" s="65">
        <f>IFERROR(IF(Ações!$B2632="","",VLOOKUP(Table_1[[#This Row],[AÇÕES]],'Dados Status Invest STOCKS'!A2618:AD3233,25)/100),0)</f>
        <v>8.0000000000000004E-4</v>
      </c>
      <c r="T2632" s="67">
        <f>(1-Ações!$Q2632)*Ações!$R2632</f>
        <v>0.4047</v>
      </c>
      <c r="U2632" s="68">
        <f>IF(Ações!$S2632=0,Ações!$T2632,IF(Ações!$T2632=0,Ações!$S2632,AVERAGE(Ações!$S2632,Ações!$T2632)))</f>
        <v>0.20275000000000001</v>
      </c>
    </row>
    <row r="2633" spans="2:21" ht="15" customHeight="1" x14ac:dyDescent="0.2">
      <c r="B2633" s="63" t="str">
        <f>IFERROR('Dados Status Invest STOCKS'!A2620,"-")</f>
        <v>KKR</v>
      </c>
      <c r="C2633" s="45">
        <f>IFERROR((Ações!$D2633-Ações!$K2633)/Ações!$D2633,0)</f>
        <v>-5.8965517241379315</v>
      </c>
      <c r="D2633" s="46">
        <f>(Ações!$O2633)/0.06</f>
        <v>9.4844499999999989</v>
      </c>
      <c r="E2633" s="47">
        <f>IFERROR((Ações!$F2633-Ações!$K2633)/Ações!$F2633,0)</f>
        <v>0.16659124489686794</v>
      </c>
      <c r="F2633" s="46">
        <f>IF(OR(Ações!$N2633&lt;0,Ações!$M2633&lt;0),"",(22.5*Ações!$M2633*Ações!$N2633)^0.5)</f>
        <v>78.484896636231866</v>
      </c>
      <c r="G2633" s="47">
        <f>IFERROR((Ações!$H2633-Ações!$K2633)/Ações!$H2633,0)</f>
        <v>24.057852672457138</v>
      </c>
      <c r="H2633" s="48">
        <f>IFERROR(Ações!$I2633/(Ações!$P2633-Table_1[[#This Row],[CAGR LUCRO 5A]]),0)</f>
        <v>-2.8367776015037589</v>
      </c>
      <c r="I2633" s="48">
        <f>IF(Ações!$S2633&lt;0,"",Ações!$O2633*(1+Ações!$S2633))</f>
        <v>0.75458284199999992</v>
      </c>
      <c r="J2633" s="49">
        <f>IFERROR(IF(Ações!$B2633="","",(VLOOKUP(Table_1[[#This Row],[AÇÕES]],'Dados Status Invest STOCKS'!A2619:AD3234,4)/Table_1[[#This Row],[LPA]]))/100,0)</f>
        <v>7.3150105708245242E-3</v>
      </c>
      <c r="K2633" s="64">
        <f>IFERROR(IF(Ações!$B2633="","",VLOOKUP(Table_1[[#This Row],[AÇÕES]],'Dados Status Invest STOCKS'!A2619:AD3234,2)),0)</f>
        <v>65.41</v>
      </c>
      <c r="L2633" s="65">
        <f>IFERROR(IF(Ações!$B2633="","",VLOOKUP(Table_1[[#This Row],[AÇÕES]],'Dados Status Invest STOCKS'!A2619:AD3234,3)/100),0)</f>
        <v>8.6999999999999994E-3</v>
      </c>
      <c r="M2633" s="66">
        <f>IFERROR(IF(Ações!$B2633="","",VLOOKUP(Table_1[[#This Row],[AÇÕES]],'Dados Status Invest STOCKS'!A2619:AD3234,28)),0)</f>
        <v>9.4600000000000009</v>
      </c>
      <c r="N2633" s="66">
        <f>IFERROR(IF(Ações!$B2633="","",VLOOKUP(Table_1[[#This Row],[AÇÕES]],'Dados Status Invest STOCKS'!A2619:AD3234,27)),0)</f>
        <v>28.94</v>
      </c>
      <c r="O2633" s="66">
        <f>IFERROR(IF(Ações!$L2633="","",Ações!$K2633*Ações!$L2633),0)</f>
        <v>0.56906699999999988</v>
      </c>
      <c r="P2633" s="67">
        <f t="shared" si="40"/>
        <v>0.06</v>
      </c>
      <c r="Q2633" s="67">
        <f>IFERROR(Ações!$O2633/Ações!$M2633,0)</f>
        <v>6.0155073995771649E-2</v>
      </c>
      <c r="R2633" s="67">
        <f>IFERROR(IF(Ações!$B2633="","",VLOOKUP(Table_1[[#This Row],[AÇÕES]],'Dados Status Invest STOCKS'!A2619:AD3234,18)/100),0)</f>
        <v>0.32679999999999998</v>
      </c>
      <c r="S2633" s="65">
        <f>IFERROR(IF(Ações!$B2633="","",VLOOKUP(Table_1[[#This Row],[AÇÕES]],'Dados Status Invest STOCKS'!A2619:AD3234,25)/100),0)</f>
        <v>0.32600000000000001</v>
      </c>
      <c r="T2633" s="67">
        <f>(1-Ações!$Q2633)*Ações!$R2633</f>
        <v>0.30714132181818177</v>
      </c>
      <c r="U2633" s="68">
        <f>IF(Ações!$S2633=0,Ações!$T2633,IF(Ações!$T2633=0,Ações!$S2633,AVERAGE(Ações!$S2633,Ações!$T2633)))</f>
        <v>0.31657066090909092</v>
      </c>
    </row>
    <row r="2634" spans="2:21" ht="15" customHeight="1" x14ac:dyDescent="0.2">
      <c r="B2634" s="63" t="str">
        <f>IFERROR('Dados Status Invest STOCKS'!A2621,"-")</f>
        <v>KL</v>
      </c>
      <c r="C2634" s="45">
        <f>IFERROR((Ações!$D2634-Ações!$K2634)/Ações!$D2634,0)</f>
        <v>-2.1088082901554412</v>
      </c>
      <c r="D2634" s="46">
        <f>(Ações!$O2634)/0.06</f>
        <v>12.779816666666663</v>
      </c>
      <c r="E2634" s="47">
        <f>IFERROR((Ações!$F2634-Ações!$K2634)/Ações!$F2634,0)</f>
        <v>-4.730885616301643E-2</v>
      </c>
      <c r="F2634" s="46">
        <f>IF(OR(Ações!$N2634&lt;0,Ações!$M2634&lt;0),"",(22.5*Ações!$M2634*Ações!$N2634)^0.5)</f>
        <v>37.935323248919339</v>
      </c>
      <c r="G2634" s="47">
        <f>IFERROR((Ações!$H2634-Ações!$K2634)/Ações!$H2634,0)</f>
        <v>-2.1088082901554412</v>
      </c>
      <c r="H2634" s="48">
        <f>IFERROR(Ações!$I2634/(Ações!$P2634-Table_1[[#This Row],[CAGR LUCRO 5A]]),0)</f>
        <v>12.779816666666663</v>
      </c>
      <c r="I2634" s="48">
        <f>IF(Ações!$S2634&lt;0,"",Ações!$O2634*(1+Ações!$S2634))</f>
        <v>0.76678899999999983</v>
      </c>
      <c r="J2634" s="49">
        <f>IFERROR(IF(Ações!$B2634="","",(VLOOKUP(Table_1[[#This Row],[AÇÕES]],'Dados Status Invest STOCKS'!A2620:AD3235,4)/Table_1[[#This Row],[LPA]]))/100,0)</f>
        <v>3.8369905956112851E-2</v>
      </c>
      <c r="K2634" s="64">
        <f>IFERROR(IF(Ações!$B2634="","",VLOOKUP(Table_1[[#This Row],[AÇÕES]],'Dados Status Invest STOCKS'!A2620:AD3235,2)),0)</f>
        <v>39.729999999999997</v>
      </c>
      <c r="L2634" s="65">
        <f>IFERROR(IF(Ações!$B2634="","",VLOOKUP(Table_1[[#This Row],[AÇÕES]],'Dados Status Invest STOCKS'!A2620:AD3235,3)/100),0)</f>
        <v>1.9299999999999998E-2</v>
      </c>
      <c r="M2634" s="66">
        <f>IFERROR(IF(Ações!$B2634="","",VLOOKUP(Table_1[[#This Row],[AÇÕES]],'Dados Status Invest STOCKS'!A2620:AD3235,28)),0)</f>
        <v>3.19</v>
      </c>
      <c r="N2634" s="66">
        <f>IFERROR(IF(Ações!$B2634="","",VLOOKUP(Table_1[[#This Row],[AÇÕES]],'Dados Status Invest STOCKS'!A2620:AD3235,27)),0)</f>
        <v>20.05</v>
      </c>
      <c r="O2634" s="66">
        <f>IFERROR(IF(Ações!$L2634="","",Ações!$K2634*Ações!$L2634),0)</f>
        <v>0.76678899999999983</v>
      </c>
      <c r="P2634" s="67">
        <f t="shared" si="40"/>
        <v>0.06</v>
      </c>
      <c r="Q2634" s="67">
        <f>IFERROR(Ações!$O2634/Ações!$M2634,0)</f>
        <v>0.24037272727272721</v>
      </c>
      <c r="R2634" s="67">
        <f>IFERROR(IF(Ações!$B2634="","",VLOOKUP(Table_1[[#This Row],[AÇÕES]],'Dados Status Invest STOCKS'!A2620:AD3235,18)/100),0)</f>
        <v>0.1588</v>
      </c>
      <c r="S2634" s="65">
        <f>IFERROR(IF(Ações!$B2634="","",VLOOKUP(Table_1[[#This Row],[AÇÕES]],'Dados Status Invest STOCKS'!A2620:AD3235,25)/100),0)</f>
        <v>0</v>
      </c>
      <c r="T2634" s="67">
        <f>(1-Ações!$Q2634)*Ações!$R2634</f>
        <v>0.12062881090909092</v>
      </c>
      <c r="U2634" s="68">
        <f>IF(Ações!$S2634=0,Ações!$T2634,IF(Ações!$T2634=0,Ações!$S2634,AVERAGE(Ações!$S2634,Ações!$T2634)))</f>
        <v>0.12062881090909092</v>
      </c>
    </row>
    <row r="2635" spans="2:21" ht="15" customHeight="1" x14ac:dyDescent="0.2">
      <c r="B2635" s="63" t="str">
        <f>IFERROR('Dados Status Invest STOCKS'!A2622,"-")</f>
        <v>KLAC</v>
      </c>
      <c r="C2635" s="45">
        <f>IFERROR((Ações!$D2635-Ações!$K2635)/Ações!$D2635,0)</f>
        <v>-5</v>
      </c>
      <c r="D2635" s="46">
        <f>(Ações!$O2635)/0.06</f>
        <v>65.183333333333337</v>
      </c>
      <c r="E2635" s="47">
        <f>IFERROR((Ações!$F2635-Ações!$K2635)/Ações!$F2635,0)</f>
        <v>-2.8536521770800345</v>
      </c>
      <c r="F2635" s="46">
        <f>IF(OR(Ações!$N2635&lt;0,Ações!$M2635&lt;0),"",(22.5*Ações!$M2635*Ações!$N2635)^0.5)</f>
        <v>101.48814216449132</v>
      </c>
      <c r="G2635" s="47">
        <f>IFERROR((Ações!$H2635-Ações!$K2635)/Ações!$H2635,0)</f>
        <v>15.626288659793815</v>
      </c>
      <c r="H2635" s="48">
        <f>IFERROR(Ações!$I2635/(Ações!$P2635-Table_1[[#This Row],[CAGR LUCRO 5A]]),0)</f>
        <v>-26.739524229074892</v>
      </c>
      <c r="I2635" s="48">
        <f>IF(Ações!$S2635&lt;0,"",Ações!$O2635*(1+Ações!$S2635))</f>
        <v>4.8558976000000005</v>
      </c>
      <c r="J2635" s="49">
        <f>IFERROR(IF(Ações!$B2635="","",(VLOOKUP(Table_1[[#This Row],[AÇÕES]],'Dados Status Invest STOCKS'!A2621:AD3236,4)/Table_1[[#This Row],[LPA]]))/100,0)</f>
        <v>1.2096774193548387E-2</v>
      </c>
      <c r="K2635" s="64">
        <f>IFERROR(IF(Ações!$B2635="","",VLOOKUP(Table_1[[#This Row],[AÇÕES]],'Dados Status Invest STOCKS'!A2621:AD3236,2)),0)</f>
        <v>391.1</v>
      </c>
      <c r="L2635" s="65">
        <f>IFERROR(IF(Ações!$B2635="","",VLOOKUP(Table_1[[#This Row],[AÇÕES]],'Dados Status Invest STOCKS'!A2621:AD3236,3)/100),0)</f>
        <v>0.01</v>
      </c>
      <c r="M2635" s="66">
        <f>IFERROR(IF(Ações!$B2635="","",VLOOKUP(Table_1[[#This Row],[AÇÕES]],'Dados Status Invest STOCKS'!A2621:AD3236,28)),0)</f>
        <v>17.98</v>
      </c>
      <c r="N2635" s="66">
        <f>IFERROR(IF(Ações!$B2635="","",VLOOKUP(Table_1[[#This Row],[AÇÕES]],'Dados Status Invest STOCKS'!A2621:AD3236,27)),0)</f>
        <v>25.46</v>
      </c>
      <c r="O2635" s="66">
        <f>IFERROR(IF(Ações!$L2635="","",Ações!$K2635*Ações!$L2635),0)</f>
        <v>3.9110000000000005</v>
      </c>
      <c r="P2635" s="67">
        <f t="shared" si="40"/>
        <v>0.06</v>
      </c>
      <c r="Q2635" s="67">
        <f>IFERROR(Ações!$O2635/Ações!$M2635,0)</f>
        <v>0.21751946607341494</v>
      </c>
      <c r="R2635" s="67">
        <f>IFERROR(IF(Ações!$B2635="","",VLOOKUP(Table_1[[#This Row],[AÇÕES]],'Dados Status Invest STOCKS'!A2621:AD3236,18)/100),0)</f>
        <v>0.70609999999999995</v>
      </c>
      <c r="S2635" s="65">
        <f>IFERROR(IF(Ações!$B2635="","",VLOOKUP(Table_1[[#This Row],[AÇÕES]],'Dados Status Invest STOCKS'!A2621:AD3236,25)/100),0)</f>
        <v>0.24160000000000001</v>
      </c>
      <c r="T2635" s="67">
        <f>(1-Ações!$Q2635)*Ações!$R2635</f>
        <v>0.55250950500556162</v>
      </c>
      <c r="U2635" s="68">
        <f>IF(Ações!$S2635=0,Ações!$T2635,IF(Ações!$T2635=0,Ações!$S2635,AVERAGE(Ações!$S2635,Ações!$T2635)))</f>
        <v>0.39705475250278083</v>
      </c>
    </row>
    <row r="2636" spans="2:21" ht="15" customHeight="1" x14ac:dyDescent="0.2">
      <c r="B2636" s="63" t="str">
        <f>IFERROR('Dados Status Invest STOCKS'!A2623,"-")</f>
        <v>KLDO</v>
      </c>
      <c r="C2636" s="45">
        <f>IFERROR((Ações!$D2636-Ações!$K2636)/Ações!$D2636,0)</f>
        <v>0</v>
      </c>
      <c r="D2636" s="46">
        <f>(Ações!$O2636)/0.06</f>
        <v>0</v>
      </c>
      <c r="E2636" s="47">
        <f>IFERROR((Ações!$F2636-Ações!$K2636)/Ações!$F2636,0)</f>
        <v>0</v>
      </c>
      <c r="F2636" s="46" t="str">
        <f>IF(OR(Ações!$N2636&lt;0,Ações!$M2636&lt;0),"",(22.5*Ações!$M2636*Ações!$N2636)^0.5)</f>
        <v/>
      </c>
      <c r="G2636" s="47">
        <f>IFERROR((Ações!$H2636-Ações!$K2636)/Ações!$H2636,0)</f>
        <v>0</v>
      </c>
      <c r="H2636" s="48">
        <f>IFERROR(Ações!$I2636/(Ações!$P2636-Table_1[[#This Row],[CAGR LUCRO 5A]]),0)</f>
        <v>0</v>
      </c>
      <c r="I2636" s="48">
        <f>IF(Ações!$S2636&lt;0,"",Ações!$O2636*(1+Ações!$S2636))</f>
        <v>0</v>
      </c>
      <c r="J2636" s="49">
        <f>IFERROR(IF(Ações!$B2636="","",(VLOOKUP(Table_1[[#This Row],[AÇÕES]],'Dados Status Invest STOCKS'!A2622:AD3237,4)/Table_1[[#This Row],[LPA]]))/100,0)</f>
        <v>4.6919431279620859E-3</v>
      </c>
      <c r="K2636" s="64">
        <f>IFERROR(IF(Ações!$B2636="","",VLOOKUP(Table_1[[#This Row],[AÇÕES]],'Dados Status Invest STOCKS'!A2622:AD3237,2)),0)</f>
        <v>2.1</v>
      </c>
      <c r="L2636" s="65">
        <f>IFERROR(IF(Ações!$B2636="","",VLOOKUP(Table_1[[#This Row],[AÇÕES]],'Dados Status Invest STOCKS'!A2622:AD3237,3)/100),0)</f>
        <v>0</v>
      </c>
      <c r="M2636" s="66">
        <f>IFERROR(IF(Ações!$B2636="","",VLOOKUP(Table_1[[#This Row],[AÇÕES]],'Dados Status Invest STOCKS'!A2622:AD3237,28)),0)</f>
        <v>-2.11</v>
      </c>
      <c r="N2636" s="66">
        <f>IFERROR(IF(Ações!$B2636="","",VLOOKUP(Table_1[[#This Row],[AÇÕES]],'Dados Status Invest STOCKS'!A2622:AD3237,27)),0)</f>
        <v>0.69</v>
      </c>
      <c r="O2636" s="66">
        <f>IFERROR(IF(Ações!$L2636="","",Ações!$K2636*Ações!$L2636),0)</f>
        <v>0</v>
      </c>
      <c r="P2636" s="67">
        <f t="shared" si="40"/>
        <v>0.06</v>
      </c>
      <c r="Q2636" s="67">
        <f>IFERROR(Ações!$O2636/Ações!$M2636,0)</f>
        <v>0</v>
      </c>
      <c r="R2636" s="67">
        <f>IFERROR(IF(Ações!$B2636="","",VLOOKUP(Table_1[[#This Row],[AÇÕES]],'Dados Status Invest STOCKS'!A2622:AD3237,18)/100),0)</f>
        <v>-3.0832999999999999</v>
      </c>
      <c r="S2636" s="65">
        <f>IFERROR(IF(Ações!$B2636="","",VLOOKUP(Table_1[[#This Row],[AÇÕES]],'Dados Status Invest STOCKS'!A2622:AD3237,25)/100),0)</f>
        <v>0</v>
      </c>
      <c r="T2636" s="67">
        <f>(1-Ações!$Q2636)*Ações!$R2636</f>
        <v>-3.0832999999999999</v>
      </c>
      <c r="U2636" s="68">
        <f>IF(Ações!$S2636=0,Ações!$T2636,IF(Ações!$T2636=0,Ações!$S2636,AVERAGE(Ações!$S2636,Ações!$T2636)))</f>
        <v>-3.0832999999999999</v>
      </c>
    </row>
    <row r="2637" spans="2:21" ht="15" customHeight="1" x14ac:dyDescent="0.2">
      <c r="B2637" s="63" t="str">
        <f>IFERROR('Dados Status Invest STOCKS'!A2624,"-")</f>
        <v>KLIC</v>
      </c>
      <c r="C2637" s="45">
        <f>IFERROR((Ações!$D2637-Ações!$K2637)/Ações!$D2637,0)</f>
        <v>-4.5555555555555554</v>
      </c>
      <c r="D2637" s="46">
        <f>(Ações!$O2637)/0.06</f>
        <v>9.81</v>
      </c>
      <c r="E2637" s="47">
        <f>IFERROR((Ações!$F2637-Ações!$K2637)/Ações!$F2637,0)</f>
        <v>-0.45678592832254233</v>
      </c>
      <c r="F2637" s="46">
        <f>IF(OR(Ações!$N2637&lt;0,Ações!$M2637&lt;0),"",(22.5*Ações!$M2637*Ações!$N2637)^0.5)</f>
        <v>37.411124682372225</v>
      </c>
      <c r="G2637" s="47">
        <f>IFERROR((Ações!$H2637-Ações!$K2637)/Ações!$H2637,0)</f>
        <v>-4.4085538359127971</v>
      </c>
      <c r="H2637" s="48">
        <f>IFERROR(Ações!$I2637/(Ações!$P2637-Table_1[[#This Row],[CAGR LUCRO 5A]]),0)</f>
        <v>10.07663076923077</v>
      </c>
      <c r="I2637" s="48">
        <f>IF(Ações!$S2637&lt;0,"",Ações!$O2637*(1+Ações!$S2637))</f>
        <v>0.58948290000000003</v>
      </c>
      <c r="J2637" s="49">
        <f>IFERROR(IF(Ações!$B2637="","",(VLOOKUP(Table_1[[#This Row],[AÇÕES]],'Dados Status Invest STOCKS'!A2623:AD3238,4)/Table_1[[#This Row],[LPA]]))/100,0)</f>
        <v>3.4185463659147867E-2</v>
      </c>
      <c r="K2637" s="64">
        <f>IFERROR(IF(Ações!$B2637="","",VLOOKUP(Table_1[[#This Row],[AÇÕES]],'Dados Status Invest STOCKS'!A2623:AD3238,2)),0)</f>
        <v>54.5</v>
      </c>
      <c r="L2637" s="65">
        <f>IFERROR(IF(Ações!$B2637="","",VLOOKUP(Table_1[[#This Row],[AÇÕES]],'Dados Status Invest STOCKS'!A2623:AD3238,3)/100),0)</f>
        <v>1.0800000000000001E-2</v>
      </c>
      <c r="M2637" s="66">
        <f>IFERROR(IF(Ações!$B2637="","",VLOOKUP(Table_1[[#This Row],[AÇÕES]],'Dados Status Invest STOCKS'!A2623:AD3238,28)),0)</f>
        <v>3.99</v>
      </c>
      <c r="N2637" s="66">
        <f>IFERROR(IF(Ações!$B2637="","",VLOOKUP(Table_1[[#This Row],[AÇÕES]],'Dados Status Invest STOCKS'!A2623:AD3238,27)),0)</f>
        <v>15.59</v>
      </c>
      <c r="O2637" s="66">
        <f>IFERROR(IF(Ações!$L2637="","",Ações!$K2637*Ações!$L2637),0)</f>
        <v>0.58860000000000001</v>
      </c>
      <c r="P2637" s="67">
        <f t="shared" si="40"/>
        <v>0.06</v>
      </c>
      <c r="Q2637" s="67">
        <f>IFERROR(Ações!$O2637/Ações!$M2637,0)</f>
        <v>0.14751879699248119</v>
      </c>
      <c r="R2637" s="67">
        <f>IFERROR(IF(Ações!$B2637="","",VLOOKUP(Table_1[[#This Row],[AÇÕES]],'Dados Status Invest STOCKS'!A2623:AD3238,18)/100),0)</f>
        <v>0.25609999999999999</v>
      </c>
      <c r="S2637" s="65">
        <f>IFERROR(IF(Ações!$B2637="","",VLOOKUP(Table_1[[#This Row],[AÇÕES]],'Dados Status Invest STOCKS'!A2623:AD3238,25)/100),0)</f>
        <v>1.5E-3</v>
      </c>
      <c r="T2637" s="67">
        <f>(1-Ações!$Q2637)*Ações!$R2637</f>
        <v>0.21832043609022558</v>
      </c>
      <c r="U2637" s="68">
        <f>IF(Ações!$S2637=0,Ações!$T2637,IF(Ações!$T2637=0,Ações!$S2637,AVERAGE(Ações!$S2637,Ações!$T2637)))</f>
        <v>0.10991021804511279</v>
      </c>
    </row>
    <row r="2638" spans="2:21" ht="15" customHeight="1" x14ac:dyDescent="0.2">
      <c r="B2638" s="63" t="str">
        <f>IFERROR('Dados Status Invest STOCKS'!A2625,"-")</f>
        <v>KLTR</v>
      </c>
      <c r="C2638" s="45">
        <f>IFERROR((Ações!$D2638-Ações!$K2638)/Ações!$D2638,0)</f>
        <v>0</v>
      </c>
      <c r="D2638" s="46">
        <f>(Ações!$O2638)/0.06</f>
        <v>0</v>
      </c>
      <c r="E2638" s="47">
        <f>IFERROR((Ações!$F2638-Ações!$K2638)/Ações!$F2638,0)</f>
        <v>0</v>
      </c>
      <c r="F2638" s="46" t="str">
        <f>IF(OR(Ações!$N2638&lt;0,Ações!$M2638&lt;0),"",(22.5*Ações!$M2638*Ações!$N2638)^0.5)</f>
        <v/>
      </c>
      <c r="G2638" s="47">
        <f>IFERROR((Ações!$H2638-Ações!$K2638)/Ações!$H2638,0)</f>
        <v>0</v>
      </c>
      <c r="H2638" s="48">
        <f>IFERROR(Ações!$I2638/(Ações!$P2638-Table_1[[#This Row],[CAGR LUCRO 5A]]),0)</f>
        <v>0</v>
      </c>
      <c r="I2638" s="48">
        <f>IF(Ações!$S2638&lt;0,"",Ações!$O2638*(1+Ações!$S2638))</f>
        <v>0</v>
      </c>
      <c r="J2638" s="49">
        <f>IFERROR(IF(Ações!$B2638="","",(VLOOKUP(Table_1[[#This Row],[AÇÕES]],'Dados Status Invest STOCKS'!A2624:AD3239,4)/Table_1[[#This Row],[LPA]]))/100,0)</f>
        <v>0.25189189189189187</v>
      </c>
      <c r="K2638" s="64">
        <f>IFERROR(IF(Ações!$B2638="","",VLOOKUP(Table_1[[#This Row],[AÇÕES]],'Dados Status Invest STOCKS'!A2624:AD3239,2)),0)</f>
        <v>3.42</v>
      </c>
      <c r="L2638" s="65">
        <f>IFERROR(IF(Ações!$B2638="","",VLOOKUP(Table_1[[#This Row],[AÇÕES]],'Dados Status Invest STOCKS'!A2624:AD3239,3)/100),0)</f>
        <v>0</v>
      </c>
      <c r="M2638" s="66">
        <f>IFERROR(IF(Ações!$B2638="","",VLOOKUP(Table_1[[#This Row],[AÇÕES]],'Dados Status Invest STOCKS'!A2624:AD3239,28)),0)</f>
        <v>-0.37</v>
      </c>
      <c r="N2638" s="66">
        <f>IFERROR(IF(Ações!$B2638="","",VLOOKUP(Table_1[[#This Row],[AÇÕES]],'Dados Status Invest STOCKS'!A2624:AD3239,27)),0)</f>
        <v>-2.12</v>
      </c>
      <c r="O2638" s="66">
        <f>IFERROR(IF(Ações!$L2638="","",Ações!$K2638*Ações!$L2638),0)</f>
        <v>0</v>
      </c>
      <c r="P2638" s="67">
        <f t="shared" si="40"/>
        <v>0.06</v>
      </c>
      <c r="Q2638" s="67">
        <f>IFERROR(Ações!$O2638/Ações!$M2638,0)</f>
        <v>0</v>
      </c>
      <c r="R2638" s="67">
        <f>IFERROR(IF(Ações!$B2638="","",VLOOKUP(Table_1[[#This Row],[AÇÕES]],'Dados Status Invest STOCKS'!A2624:AD3239,18)/100),0)</f>
        <v>-0.17329999999999998</v>
      </c>
      <c r="S2638" s="65">
        <f>IFERROR(IF(Ações!$B2638="","",VLOOKUP(Table_1[[#This Row],[AÇÕES]],'Dados Status Invest STOCKS'!A2624:AD3239,25)/100),0)</f>
        <v>0</v>
      </c>
      <c r="T2638" s="67">
        <f>(1-Ações!$Q2638)*Ações!$R2638</f>
        <v>-0.17329999999999998</v>
      </c>
      <c r="U2638" s="68">
        <f>IF(Ações!$S2638=0,Ações!$T2638,IF(Ações!$T2638=0,Ações!$S2638,AVERAGE(Ações!$S2638,Ações!$T2638)))</f>
        <v>-0.17329999999999998</v>
      </c>
    </row>
    <row r="2639" spans="2:21" ht="15" customHeight="1" x14ac:dyDescent="0.2">
      <c r="B2639" s="63" t="str">
        <f>IFERROR('Dados Status Invest STOCKS'!A2626,"-")</f>
        <v>KLXE</v>
      </c>
      <c r="C2639" s="45">
        <f>IFERROR((Ações!$D2639-Ações!$K2639)/Ações!$D2639,0)</f>
        <v>0</v>
      </c>
      <c r="D2639" s="46">
        <f>(Ações!$O2639)/0.06</f>
        <v>0</v>
      </c>
      <c r="E2639" s="47">
        <f>IFERROR((Ações!$F2639-Ações!$K2639)/Ações!$F2639,0)</f>
        <v>0</v>
      </c>
      <c r="F2639" s="46" t="str">
        <f>IF(OR(Ações!$N2639&lt;0,Ações!$M2639&lt;0),"",(22.5*Ações!$M2639*Ações!$N2639)^0.5)</f>
        <v/>
      </c>
      <c r="G2639" s="47">
        <f>IFERROR((Ações!$H2639-Ações!$K2639)/Ações!$H2639,0)</f>
        <v>0</v>
      </c>
      <c r="H2639" s="48">
        <f>IFERROR(Ações!$I2639/(Ações!$P2639-Table_1[[#This Row],[CAGR LUCRO 5A]]),0)</f>
        <v>0</v>
      </c>
      <c r="I2639" s="48">
        <f>IF(Ações!$S2639&lt;0,"",Ações!$O2639*(1+Ações!$S2639))</f>
        <v>0</v>
      </c>
      <c r="J2639" s="49">
        <f>IFERROR(IF(Ações!$B2639="","",(VLOOKUP(Table_1[[#This Row],[AÇÕES]],'Dados Status Invest STOCKS'!A2625:AD3240,4)/Table_1[[#This Row],[LPA]]))/100,0)</f>
        <v>4.2870456663560109E-4</v>
      </c>
      <c r="K2639" s="64">
        <f>IFERROR(IF(Ações!$B2639="","",VLOOKUP(Table_1[[#This Row],[AÇÕES]],'Dados Status Invest STOCKS'!A2625:AD3240,2)),0)</f>
        <v>4.96</v>
      </c>
      <c r="L2639" s="65">
        <f>IFERROR(IF(Ações!$B2639="","",VLOOKUP(Table_1[[#This Row],[AÇÕES]],'Dados Status Invest STOCKS'!A2625:AD3240,3)/100),0)</f>
        <v>0</v>
      </c>
      <c r="M2639" s="66">
        <f>IFERROR(IF(Ações!$B2639="","",VLOOKUP(Table_1[[#This Row],[AÇÕES]],'Dados Status Invest STOCKS'!A2625:AD3240,28)),0)</f>
        <v>-10.73</v>
      </c>
      <c r="N2639" s="66">
        <f>IFERROR(IF(Ações!$B2639="","",VLOOKUP(Table_1[[#This Row],[AÇÕES]],'Dados Status Invest STOCKS'!A2625:AD3240,27)),0)</f>
        <v>-3.99</v>
      </c>
      <c r="O2639" s="66">
        <f>IFERROR(IF(Ações!$L2639="","",Ações!$K2639*Ações!$L2639),0)</f>
        <v>0</v>
      </c>
      <c r="P2639" s="67">
        <f t="shared" ref="P2639:P2702" si="41">$U$6</f>
        <v>0.06</v>
      </c>
      <c r="Q2639" s="67">
        <f>IFERROR(Ações!$O2639/Ações!$M2639,0)</f>
        <v>0</v>
      </c>
      <c r="R2639" s="67">
        <f>IFERROR(IF(Ações!$B2639="","",VLOOKUP(Table_1[[#This Row],[AÇÕES]],'Dados Status Invest STOCKS'!A2625:AD3240,18)/100),0)</f>
        <v>-2.6877</v>
      </c>
      <c r="S2639" s="65">
        <f>IFERROR(IF(Ações!$B2639="","",VLOOKUP(Table_1[[#This Row],[AÇÕES]],'Dados Status Invest STOCKS'!A2625:AD3240,25)/100),0)</f>
        <v>0</v>
      </c>
      <c r="T2639" s="67">
        <f>(1-Ações!$Q2639)*Ações!$R2639</f>
        <v>-2.6877</v>
      </c>
      <c r="U2639" s="68">
        <f>IF(Ações!$S2639=0,Ações!$T2639,IF(Ações!$T2639=0,Ações!$S2639,AVERAGE(Ações!$S2639,Ações!$T2639)))</f>
        <v>-2.6877</v>
      </c>
    </row>
    <row r="2640" spans="2:21" ht="15" customHeight="1" x14ac:dyDescent="0.2">
      <c r="B2640" s="63" t="str">
        <f>IFERROR('Dados Status Invest STOCKS'!A2627,"-")</f>
        <v>KMB</v>
      </c>
      <c r="C2640" s="45">
        <f>IFERROR((Ações!$D2640-Ações!$K2640)/Ações!$D2640,0)</f>
        <v>-0.86335403726708049</v>
      </c>
      <c r="D2640" s="46">
        <f>(Ações!$O2640)/0.06</f>
        <v>76.099333333333348</v>
      </c>
      <c r="E2640" s="47">
        <f>IFERROR((Ações!$F2640-Ações!$K2640)/Ações!$F2640,0)</f>
        <v>-9.3382747258601064</v>
      </c>
      <c r="F2640" s="46">
        <f>IF(OR(Ações!$N2640&lt;0,Ações!$M2640&lt;0),"",(22.5*Ações!$M2640*Ações!$N2640)^0.5)</f>
        <v>13.716021653526214</v>
      </c>
      <c r="G2640" s="47">
        <f>IFERROR((Ações!$H2640-Ações!$K2640)/Ações!$H2640,0)</f>
        <v>4.2407298071044153</v>
      </c>
      <c r="H2640" s="48">
        <f>IFERROR(Ações!$I2640/(Ações!$P2640-Table_1[[#This Row],[CAGR LUCRO 5A]]),0)</f>
        <v>-43.755576194331979</v>
      </c>
      <c r="I2640" s="48">
        <f>IF(Ações!$S2640&lt;0,"",Ações!$O2640*(1+Ações!$S2640))</f>
        <v>5.4038136600000009</v>
      </c>
      <c r="J2640" s="49">
        <f>IFERROR(IF(Ações!$B2640="","",(VLOOKUP(Table_1[[#This Row],[AÇÕES]],'Dados Status Invest STOCKS'!A2626:AD3241,4)/Table_1[[#This Row],[LPA]]))/100,0)</f>
        <v>4.0337268128161893E-2</v>
      </c>
      <c r="K2640" s="64">
        <f>IFERROR(IF(Ações!$B2640="","",VLOOKUP(Table_1[[#This Row],[AÇÕES]],'Dados Status Invest STOCKS'!A2626:AD3241,2)),0)</f>
        <v>141.80000000000001</v>
      </c>
      <c r="L2640" s="65">
        <f>IFERROR(IF(Ações!$B2640="","",VLOOKUP(Table_1[[#This Row],[AÇÕES]],'Dados Status Invest STOCKS'!A2626:AD3241,3)/100),0)</f>
        <v>3.2199999999999999E-2</v>
      </c>
      <c r="M2640" s="66">
        <f>IFERROR(IF(Ações!$B2640="","",VLOOKUP(Table_1[[#This Row],[AÇÕES]],'Dados Status Invest STOCKS'!A2626:AD3241,28)),0)</f>
        <v>5.93</v>
      </c>
      <c r="N2640" s="66">
        <f>IFERROR(IF(Ações!$B2640="","",VLOOKUP(Table_1[[#This Row],[AÇÕES]],'Dados Status Invest STOCKS'!A2626:AD3241,27)),0)</f>
        <v>1.41</v>
      </c>
      <c r="O2640" s="66">
        <f>IFERROR(IF(Ações!$L2640="","",Ações!$K2640*Ações!$L2640),0)</f>
        <v>4.5659600000000005</v>
      </c>
      <c r="P2640" s="67">
        <f t="shared" si="41"/>
        <v>0.06</v>
      </c>
      <c r="Q2640" s="67">
        <f>IFERROR(Ações!$O2640/Ações!$M2640,0)</f>
        <v>0.76997639123102879</v>
      </c>
      <c r="R2640" s="67">
        <f>IFERROR(IF(Ações!$B2640="","",VLOOKUP(Table_1[[#This Row],[AÇÕES]],'Dados Status Invest STOCKS'!A2626:AD3241,18)/100),0)</f>
        <v>4.2110000000000003</v>
      </c>
      <c r="S2640" s="65">
        <f>IFERROR(IF(Ações!$B2640="","",VLOOKUP(Table_1[[#This Row],[AÇÕES]],'Dados Status Invest STOCKS'!A2626:AD3241,25)/100),0)</f>
        <v>0.18350000000000002</v>
      </c>
      <c r="T2640" s="67">
        <f>(1-Ações!$Q2640)*Ações!$R2640</f>
        <v>0.96862941652613788</v>
      </c>
      <c r="U2640" s="68">
        <f>IF(Ações!$S2640=0,Ações!$T2640,IF(Ações!$T2640=0,Ações!$S2640,AVERAGE(Ações!$S2640,Ações!$T2640)))</f>
        <v>0.57606470826306899</v>
      </c>
    </row>
    <row r="2641" spans="2:21" ht="15" customHeight="1" x14ac:dyDescent="0.2">
      <c r="B2641" s="63" t="str">
        <f>IFERROR('Dados Status Invest STOCKS'!A2628,"-")</f>
        <v>KMDA</v>
      </c>
      <c r="C2641" s="45">
        <f>IFERROR((Ações!$D2641-Ações!$K2641)/Ações!$D2641,0)</f>
        <v>0</v>
      </c>
      <c r="D2641" s="46">
        <f>(Ações!$O2641)/0.06</f>
        <v>0</v>
      </c>
      <c r="E2641" s="47">
        <f>IFERROR((Ações!$F2641-Ações!$K2641)/Ações!$F2641,0)</f>
        <v>-0.23480399356281648</v>
      </c>
      <c r="F2641" s="46">
        <f>IF(OR(Ações!$N2641&lt;0,Ações!$M2641&lt;0),"",(22.5*Ações!$M2641*Ações!$N2641)^0.5)</f>
        <v>4.972449094762057</v>
      </c>
      <c r="G2641" s="47">
        <f>IFERROR((Ações!$H2641-Ações!$K2641)/Ações!$H2641,0)</f>
        <v>0</v>
      </c>
      <c r="H2641" s="48">
        <f>IFERROR(Ações!$I2641/(Ações!$P2641-Table_1[[#This Row],[CAGR LUCRO 5A]]),0)</f>
        <v>0</v>
      </c>
      <c r="I2641" s="48">
        <f>IF(Ações!$S2641&lt;0,"",Ações!$O2641*(1+Ações!$S2641))</f>
        <v>0</v>
      </c>
      <c r="J2641" s="49">
        <f>IFERROR(IF(Ações!$B2641="","",(VLOOKUP(Table_1[[#This Row],[AÇÕES]],'Dados Status Invest STOCKS'!A2627:AD3242,4)/Table_1[[#This Row],[LPA]]))/100,0)</f>
        <v>0.84259259259259256</v>
      </c>
      <c r="K2641" s="64">
        <f>IFERROR(IF(Ações!$B2641="","",VLOOKUP(Table_1[[#This Row],[AÇÕES]],'Dados Status Invest STOCKS'!A2627:AD3242,2)),0)</f>
        <v>6.14</v>
      </c>
      <c r="L2641" s="65">
        <f>IFERROR(IF(Ações!$B2641="","",VLOOKUP(Table_1[[#This Row],[AÇÕES]],'Dados Status Invest STOCKS'!A2627:AD3242,3)/100),0)</f>
        <v>0</v>
      </c>
      <c r="M2641" s="66">
        <f>IFERROR(IF(Ações!$B2641="","",VLOOKUP(Table_1[[#This Row],[AÇÕES]],'Dados Status Invest STOCKS'!A2627:AD3242,28)),0)</f>
        <v>0.27</v>
      </c>
      <c r="N2641" s="66">
        <f>IFERROR(IF(Ações!$B2641="","",VLOOKUP(Table_1[[#This Row],[AÇÕES]],'Dados Status Invest STOCKS'!A2627:AD3242,27)),0)</f>
        <v>4.07</v>
      </c>
      <c r="O2641" s="66">
        <f>IFERROR(IF(Ações!$L2641="","",Ações!$K2641*Ações!$L2641),0)</f>
        <v>0</v>
      </c>
      <c r="P2641" s="67">
        <f t="shared" si="41"/>
        <v>0.06</v>
      </c>
      <c r="Q2641" s="67">
        <f>IFERROR(Ações!$O2641/Ações!$M2641,0)</f>
        <v>0</v>
      </c>
      <c r="R2641" s="67">
        <f>IFERROR(IF(Ações!$B2641="","",VLOOKUP(Table_1[[#This Row],[AÇÕES]],'Dados Status Invest STOCKS'!A2627:AD3242,18)/100),0)</f>
        <v>6.6299999999999998E-2</v>
      </c>
      <c r="S2641" s="65">
        <f>IFERROR(IF(Ações!$B2641="","",VLOOKUP(Table_1[[#This Row],[AÇÕES]],'Dados Status Invest STOCKS'!A2627:AD3242,25)/100),0)</f>
        <v>0</v>
      </c>
      <c r="T2641" s="67">
        <f>(1-Ações!$Q2641)*Ações!$R2641</f>
        <v>6.6299999999999998E-2</v>
      </c>
      <c r="U2641" s="68">
        <f>IF(Ações!$S2641=0,Ações!$T2641,IF(Ações!$T2641=0,Ações!$S2641,AVERAGE(Ações!$S2641,Ações!$T2641)))</f>
        <v>6.6299999999999998E-2</v>
      </c>
    </row>
    <row r="2642" spans="2:21" ht="15" customHeight="1" x14ac:dyDescent="0.2">
      <c r="B2642" s="63" t="str">
        <f>IFERROR('Dados Status Invest STOCKS'!A2629,"-")</f>
        <v>KMI</v>
      </c>
      <c r="C2642" s="45">
        <f>IFERROR((Ações!$D2642-Ações!$K2642)/Ações!$D2642,0)</f>
        <v>3.0694668820678683E-2</v>
      </c>
      <c r="D2642" s="46">
        <f>(Ações!$O2642)/0.06</f>
        <v>17.86846666666667</v>
      </c>
      <c r="E2642" s="47">
        <f>IFERROR((Ações!$F2642-Ações!$K2642)/Ações!$F2642,0)</f>
        <v>-0.13335592644544331</v>
      </c>
      <c r="F2642" s="46">
        <f>IF(OR(Ações!$N2642&lt;0,Ações!$M2642&lt;0),"",(22.5*Ações!$M2642*Ações!$N2642)^0.5)</f>
        <v>15.28204829203206</v>
      </c>
      <c r="G2642" s="47">
        <f>IFERROR((Ações!$H2642-Ações!$K2642)/Ações!$H2642,0)</f>
        <v>0</v>
      </c>
      <c r="H2642" s="48">
        <f>IFERROR(Ações!$I2642/(Ações!$P2642-Table_1[[#This Row],[CAGR LUCRO 5A]]),0)</f>
        <v>0</v>
      </c>
      <c r="I2642" s="48" t="str">
        <f>IF(Ações!$S2642&lt;0,"",Ações!$O2642*(1+Ações!$S2642))</f>
        <v/>
      </c>
      <c r="J2642" s="49">
        <f>IFERROR(IF(Ações!$B2642="","",(VLOOKUP(Table_1[[#This Row],[AÇÕES]],'Dados Status Invest STOCKS'!A2628:AD3243,4)/Table_1[[#This Row],[LPA]]))/100,0)</f>
        <v>0.29064935064935066</v>
      </c>
      <c r="K2642" s="64">
        <f>IFERROR(IF(Ações!$B2642="","",VLOOKUP(Table_1[[#This Row],[AÇÕES]],'Dados Status Invest STOCKS'!A2628:AD3243,2)),0)</f>
        <v>17.32</v>
      </c>
      <c r="L2642" s="65">
        <f>IFERROR(IF(Ações!$B2642="","",VLOOKUP(Table_1[[#This Row],[AÇÕES]],'Dados Status Invest STOCKS'!A2628:AD3243,3)/100),0)</f>
        <v>6.1900000000000004E-2</v>
      </c>
      <c r="M2642" s="66">
        <f>IFERROR(IF(Ações!$B2642="","",VLOOKUP(Table_1[[#This Row],[AÇÕES]],'Dados Status Invest STOCKS'!A2628:AD3243,28)),0)</f>
        <v>0.77</v>
      </c>
      <c r="N2642" s="66">
        <f>IFERROR(IF(Ações!$B2642="","",VLOOKUP(Table_1[[#This Row],[AÇÕES]],'Dados Status Invest STOCKS'!A2628:AD3243,27)),0)</f>
        <v>13.48</v>
      </c>
      <c r="O2642" s="66">
        <f>IFERROR(IF(Ações!$L2642="","",Ações!$K2642*Ações!$L2642),0)</f>
        <v>1.0721080000000001</v>
      </c>
      <c r="P2642" s="67">
        <f t="shared" si="41"/>
        <v>0.06</v>
      </c>
      <c r="Q2642" s="67">
        <f>IFERROR(Ações!$O2642/Ações!$M2642,0)</f>
        <v>1.392348051948052</v>
      </c>
      <c r="R2642" s="67">
        <f>IFERROR(IF(Ações!$B2642="","",VLOOKUP(Table_1[[#This Row],[AÇÕES]],'Dados Status Invest STOCKS'!A2628:AD3243,18)/100),0)</f>
        <v>5.74E-2</v>
      </c>
      <c r="S2642" s="65">
        <f>IFERROR(IF(Ações!$B2642="","",VLOOKUP(Table_1[[#This Row],[AÇÕES]],'Dados Status Invest STOCKS'!A2628:AD3243,25)/100),0)</f>
        <v>-0.12119999999999999</v>
      </c>
      <c r="T2642" s="67">
        <f>(1-Ações!$Q2642)*Ações!$R2642</f>
        <v>-2.2520778181818184E-2</v>
      </c>
      <c r="U2642" s="68">
        <f>IF(Ações!$S2642=0,Ações!$T2642,IF(Ações!$T2642=0,Ações!$S2642,AVERAGE(Ações!$S2642,Ações!$T2642)))</f>
        <v>-7.1860389090909083E-2</v>
      </c>
    </row>
    <row r="2643" spans="2:21" ht="15" customHeight="1" x14ac:dyDescent="0.2">
      <c r="B2643" s="63" t="str">
        <f>IFERROR('Dados Status Invest STOCKS'!A2630,"-")</f>
        <v>KMPR</v>
      </c>
      <c r="C2643" s="45">
        <f>IFERROR((Ações!$D2643-Ações!$K2643)/Ações!$D2643,0)</f>
        <v>-1.9126213592233008</v>
      </c>
      <c r="D2643" s="46">
        <f>(Ações!$O2643)/0.06</f>
        <v>20.675533333333334</v>
      </c>
      <c r="E2643" s="47">
        <f>IFERROR((Ações!$F2643-Ações!$K2643)/Ações!$F2643,0)</f>
        <v>-0.37875601060271152</v>
      </c>
      <c r="F2643" s="46">
        <f>IF(OR(Ações!$N2643&lt;0,Ações!$M2643&lt;0),"",(22.5*Ações!$M2643*Ações!$N2643)^0.5)</f>
        <v>43.677053472046396</v>
      </c>
      <c r="G2643" s="47">
        <f>IFERROR((Ações!$H2643-Ações!$K2643)/Ações!$H2643,0)</f>
        <v>11.915674198186048</v>
      </c>
      <c r="H2643" s="48">
        <f>IFERROR(Ações!$I2643/(Ações!$P2643-Table_1[[#This Row],[CAGR LUCRO 5A]]),0)</f>
        <v>-5.5168374308943084</v>
      </c>
      <c r="I2643" s="48">
        <f>IF(Ações!$S2643&lt;0,"",Ações!$O2643*(1+Ações!$S2643))</f>
        <v>1.6964275099999999</v>
      </c>
      <c r="J2643" s="49">
        <f>IFERROR(IF(Ações!$B2643="","",(VLOOKUP(Table_1[[#This Row],[AÇÕES]],'Dados Status Invest STOCKS'!A2629:AD3244,4)/Table_1[[#This Row],[LPA]]))/100,0)</f>
        <v>0.35607692307692301</v>
      </c>
      <c r="K2643" s="64">
        <f>IFERROR(IF(Ações!$B2643="","",VLOOKUP(Table_1[[#This Row],[AÇÕES]],'Dados Status Invest STOCKS'!A2629:AD3244,2)),0)</f>
        <v>60.22</v>
      </c>
      <c r="L2643" s="65">
        <f>IFERROR(IF(Ações!$B2643="","",VLOOKUP(Table_1[[#This Row],[AÇÕES]],'Dados Status Invest STOCKS'!A2629:AD3244,3)/100),0)</f>
        <v>2.06E-2</v>
      </c>
      <c r="M2643" s="66">
        <f>IFERROR(IF(Ações!$B2643="","",VLOOKUP(Table_1[[#This Row],[AÇÕES]],'Dados Status Invest STOCKS'!A2629:AD3244,28)),0)</f>
        <v>1.3</v>
      </c>
      <c r="N2643" s="66">
        <f>IFERROR(IF(Ações!$B2643="","",VLOOKUP(Table_1[[#This Row],[AÇÕES]],'Dados Status Invest STOCKS'!A2629:AD3244,27)),0)</f>
        <v>65.22</v>
      </c>
      <c r="O2643" s="66">
        <f>IFERROR(IF(Ações!$L2643="","",Ações!$K2643*Ações!$L2643),0)</f>
        <v>1.240532</v>
      </c>
      <c r="P2643" s="67">
        <f t="shared" si="41"/>
        <v>0.06</v>
      </c>
      <c r="Q2643" s="67">
        <f>IFERROR(Ações!$O2643/Ações!$M2643,0)</f>
        <v>0.95425538461538451</v>
      </c>
      <c r="R2643" s="67">
        <f>IFERROR(IF(Ações!$B2643="","",VLOOKUP(Table_1[[#This Row],[AÇÕES]],'Dados Status Invest STOCKS'!A2629:AD3244,18)/100),0)</f>
        <v>1.9900000000000001E-2</v>
      </c>
      <c r="S2643" s="65">
        <f>IFERROR(IF(Ações!$B2643="","",VLOOKUP(Table_1[[#This Row],[AÇÕES]],'Dados Status Invest STOCKS'!A2629:AD3244,25)/100),0)</f>
        <v>0.36749999999999999</v>
      </c>
      <c r="T2643" s="67">
        <f>(1-Ações!$Q2643)*Ações!$R2643</f>
        <v>9.1031784615384838E-4</v>
      </c>
      <c r="U2643" s="68">
        <f>IF(Ações!$S2643=0,Ações!$T2643,IF(Ações!$T2643=0,Ações!$S2643,AVERAGE(Ações!$S2643,Ações!$T2643)))</f>
        <v>0.18420515892307693</v>
      </c>
    </row>
    <row r="2644" spans="2:21" ht="15" customHeight="1" x14ac:dyDescent="0.2">
      <c r="B2644" s="63" t="str">
        <f>IFERROR('Dados Status Invest STOCKS'!A2631,"-")</f>
        <v>KMT</v>
      </c>
      <c r="C2644" s="45">
        <f>IFERROR((Ações!$D2644-Ações!$K2644)/Ações!$D2644,0)</f>
        <v>-1.6785714285714284</v>
      </c>
      <c r="D2644" s="46">
        <f>(Ações!$O2644)/0.06</f>
        <v>13.316800000000002</v>
      </c>
      <c r="E2644" s="47">
        <f>IFERROR((Ações!$F2644-Ações!$K2644)/Ações!$F2644,0)</f>
        <v>-0.63223190417122477</v>
      </c>
      <c r="F2644" s="46">
        <f>IF(OR(Ações!$N2644&lt;0,Ações!$M2644&lt;0),"",(22.5*Ações!$M2644*Ações!$N2644)^0.5)</f>
        <v>21.853512303517711</v>
      </c>
      <c r="G2644" s="47">
        <f>IFERROR((Ações!$H2644-Ações!$K2644)/Ações!$H2644,0)</f>
        <v>-1.6785714285714284</v>
      </c>
      <c r="H2644" s="48">
        <f>IFERROR(Ações!$I2644/(Ações!$P2644-Table_1[[#This Row],[CAGR LUCRO 5A]]),0)</f>
        <v>13.316800000000002</v>
      </c>
      <c r="I2644" s="48">
        <f>IF(Ações!$S2644&lt;0,"",Ações!$O2644*(1+Ações!$S2644))</f>
        <v>0.79900800000000016</v>
      </c>
      <c r="J2644" s="49">
        <f>IFERROR(IF(Ações!$B2644="","",(VLOOKUP(Table_1[[#This Row],[AÇÕES]],'Dados Status Invest STOCKS'!A2630:AD3245,4)/Table_1[[#This Row],[LPA]]))/100,0)</f>
        <v>0.19828358208955221</v>
      </c>
      <c r="K2644" s="64">
        <f>IFERROR(IF(Ações!$B2644="","",VLOOKUP(Table_1[[#This Row],[AÇÕES]],'Dados Status Invest STOCKS'!A2630:AD3245,2)),0)</f>
        <v>35.67</v>
      </c>
      <c r="L2644" s="65">
        <f>IFERROR(IF(Ações!$B2644="","",VLOOKUP(Table_1[[#This Row],[AÇÕES]],'Dados Status Invest STOCKS'!A2630:AD3245,3)/100),0)</f>
        <v>2.2400000000000003E-2</v>
      </c>
      <c r="M2644" s="66">
        <f>IFERROR(IF(Ações!$B2644="","",VLOOKUP(Table_1[[#This Row],[AÇÕES]],'Dados Status Invest STOCKS'!A2630:AD3245,28)),0)</f>
        <v>1.34</v>
      </c>
      <c r="N2644" s="66">
        <f>IFERROR(IF(Ações!$B2644="","",VLOOKUP(Table_1[[#This Row],[AÇÕES]],'Dados Status Invest STOCKS'!A2630:AD3245,27)),0)</f>
        <v>15.84</v>
      </c>
      <c r="O2644" s="66">
        <f>IFERROR(IF(Ações!$L2644="","",Ações!$K2644*Ações!$L2644),0)</f>
        <v>0.79900800000000016</v>
      </c>
      <c r="P2644" s="67">
        <f t="shared" si="41"/>
        <v>0.06</v>
      </c>
      <c r="Q2644" s="67">
        <f>IFERROR(Ações!$O2644/Ações!$M2644,0)</f>
        <v>0.59627462686567168</v>
      </c>
      <c r="R2644" s="67">
        <f>IFERROR(IF(Ações!$B2644="","",VLOOKUP(Table_1[[#This Row],[AÇÕES]],'Dados Status Invest STOCKS'!A2630:AD3245,18)/100),0)</f>
        <v>8.48E-2</v>
      </c>
      <c r="S2644" s="65">
        <f>IFERROR(IF(Ações!$B2644="","",VLOOKUP(Table_1[[#This Row],[AÇÕES]],'Dados Status Invest STOCKS'!A2630:AD3245,25)/100),0)</f>
        <v>0</v>
      </c>
      <c r="T2644" s="67">
        <f>(1-Ações!$Q2644)*Ações!$R2644</f>
        <v>3.4235911641791045E-2</v>
      </c>
      <c r="U2644" s="68">
        <f>IF(Ações!$S2644=0,Ações!$T2644,IF(Ações!$T2644=0,Ações!$S2644,AVERAGE(Ações!$S2644,Ações!$T2644)))</f>
        <v>3.4235911641791045E-2</v>
      </c>
    </row>
    <row r="2645" spans="2:21" ht="15" customHeight="1" x14ac:dyDescent="0.2">
      <c r="B2645" s="63" t="str">
        <f>IFERROR('Dados Status Invest STOCKS'!A2632,"-")</f>
        <v>KMX</v>
      </c>
      <c r="C2645" s="45">
        <f>IFERROR((Ações!$D2645-Ações!$K2645)/Ações!$D2645,0)</f>
        <v>0</v>
      </c>
      <c r="D2645" s="46">
        <f>(Ações!$O2645)/0.06</f>
        <v>0</v>
      </c>
      <c r="E2645" s="47">
        <f>IFERROR((Ações!$F2645-Ações!$K2645)/Ações!$F2645,0)</f>
        <v>-0.53985027256360218</v>
      </c>
      <c r="F2645" s="46">
        <f>IF(OR(Ações!$N2645&lt;0,Ações!$M2645&lt;0),"",(22.5*Ações!$M2645*Ações!$N2645)^0.5)</f>
        <v>72.682391265009983</v>
      </c>
      <c r="G2645" s="47">
        <f>IFERROR((Ações!$H2645-Ações!$K2645)/Ações!$H2645,0)</f>
        <v>0</v>
      </c>
      <c r="H2645" s="48">
        <f>IFERROR(Ações!$I2645/(Ações!$P2645-Table_1[[#This Row],[CAGR LUCRO 5A]]),0)</f>
        <v>0</v>
      </c>
      <c r="I2645" s="48">
        <f>IF(Ações!$S2645&lt;0,"",Ações!$O2645*(1+Ações!$S2645))</f>
        <v>0</v>
      </c>
      <c r="J2645" s="49">
        <f>IFERROR(IF(Ações!$B2645="","",(VLOOKUP(Table_1[[#This Row],[AÇÕES]],'Dados Status Invest STOCKS'!A2631:AD3246,4)/Table_1[[#This Row],[LPA]]))/100,0)</f>
        <v>2.0269179004037685E-2</v>
      </c>
      <c r="K2645" s="64">
        <f>IFERROR(IF(Ações!$B2645="","",VLOOKUP(Table_1[[#This Row],[AÇÕES]],'Dados Status Invest STOCKS'!A2631:AD3246,2)),0)</f>
        <v>111.92</v>
      </c>
      <c r="L2645" s="65">
        <f>IFERROR(IF(Ações!$B2645="","",VLOOKUP(Table_1[[#This Row],[AÇÕES]],'Dados Status Invest STOCKS'!A2631:AD3246,3)/100),0)</f>
        <v>0</v>
      </c>
      <c r="M2645" s="66">
        <f>IFERROR(IF(Ações!$B2645="","",VLOOKUP(Table_1[[#This Row],[AÇÕES]],'Dados Status Invest STOCKS'!A2631:AD3246,28)),0)</f>
        <v>7.43</v>
      </c>
      <c r="N2645" s="66">
        <f>IFERROR(IF(Ações!$B2645="","",VLOOKUP(Table_1[[#This Row],[AÇÕES]],'Dados Status Invest STOCKS'!A2631:AD3246,27)),0)</f>
        <v>31.6</v>
      </c>
      <c r="O2645" s="66">
        <f>IFERROR(IF(Ações!$L2645="","",Ações!$K2645*Ações!$L2645),0)</f>
        <v>0</v>
      </c>
      <c r="P2645" s="67">
        <f t="shared" si="41"/>
        <v>0.06</v>
      </c>
      <c r="Q2645" s="67">
        <f>IFERROR(Ações!$O2645/Ações!$M2645,0)</f>
        <v>0</v>
      </c>
      <c r="R2645" s="67">
        <f>IFERROR(IF(Ações!$B2645="","",VLOOKUP(Table_1[[#This Row],[AÇÕES]],'Dados Status Invest STOCKS'!A2631:AD3246,18)/100),0)</f>
        <v>0.2351</v>
      </c>
      <c r="S2645" s="65">
        <f>IFERROR(IF(Ações!$B2645="","",VLOOKUP(Table_1[[#This Row],[AÇÕES]],'Dados Status Invest STOCKS'!A2631:AD3246,25)/100),0)</f>
        <v>3.6799999999999999E-2</v>
      </c>
      <c r="T2645" s="67">
        <f>(1-Ações!$Q2645)*Ações!$R2645</f>
        <v>0.2351</v>
      </c>
      <c r="U2645" s="68">
        <f>IF(Ações!$S2645=0,Ações!$T2645,IF(Ações!$T2645=0,Ações!$S2645,AVERAGE(Ações!$S2645,Ações!$T2645)))</f>
        <v>0.13595000000000002</v>
      </c>
    </row>
    <row r="2646" spans="2:21" ht="15" customHeight="1" x14ac:dyDescent="0.2">
      <c r="B2646" s="63" t="str">
        <f>IFERROR('Dados Status Invest STOCKS'!A2633,"-")</f>
        <v>KN</v>
      </c>
      <c r="C2646" s="45">
        <f>IFERROR((Ações!$D2646-Ações!$K2646)/Ações!$D2646,0)</f>
        <v>0</v>
      </c>
      <c r="D2646" s="46">
        <f>(Ações!$O2646)/0.06</f>
        <v>0</v>
      </c>
      <c r="E2646" s="47">
        <f>IFERROR((Ações!$F2646-Ações!$K2646)/Ações!$F2646,0)</f>
        <v>-0.22551909245554294</v>
      </c>
      <c r="F2646" s="46">
        <f>IF(OR(Ações!$N2646&lt;0,Ações!$M2646&lt;0),"",(22.5*Ações!$M2646*Ações!$N2646)^0.5)</f>
        <v>17.780220752285388</v>
      </c>
      <c r="G2646" s="47">
        <f>IFERROR((Ações!$H2646-Ações!$K2646)/Ações!$H2646,0)</f>
        <v>0</v>
      </c>
      <c r="H2646" s="48">
        <f>IFERROR(Ações!$I2646/(Ações!$P2646-Table_1[[#This Row],[CAGR LUCRO 5A]]),0)</f>
        <v>0</v>
      </c>
      <c r="I2646" s="48">
        <f>IF(Ações!$S2646&lt;0,"",Ações!$O2646*(1+Ações!$S2646))</f>
        <v>0</v>
      </c>
      <c r="J2646" s="49">
        <f>IFERROR(IF(Ações!$B2646="","",(VLOOKUP(Table_1[[#This Row],[AÇÕES]],'Dados Status Invest STOCKS'!A2632:AD3247,4)/Table_1[[#This Row],[LPA]]))/100,0)</f>
        <v>0.24231578947368423</v>
      </c>
      <c r="K2646" s="64">
        <f>IFERROR(IF(Ações!$B2646="","",VLOOKUP(Table_1[[#This Row],[AÇÕES]],'Dados Status Invest STOCKS'!A2632:AD3247,2)),0)</f>
        <v>21.79</v>
      </c>
      <c r="L2646" s="65">
        <f>IFERROR(IF(Ações!$B2646="","",VLOOKUP(Table_1[[#This Row],[AÇÕES]],'Dados Status Invest STOCKS'!A2632:AD3247,3)/100),0)</f>
        <v>0</v>
      </c>
      <c r="M2646" s="66">
        <f>IFERROR(IF(Ações!$B2646="","",VLOOKUP(Table_1[[#This Row],[AÇÕES]],'Dados Status Invest STOCKS'!A2632:AD3247,28)),0)</f>
        <v>0.95</v>
      </c>
      <c r="N2646" s="66">
        <f>IFERROR(IF(Ações!$B2646="","",VLOOKUP(Table_1[[#This Row],[AÇÕES]],'Dados Status Invest STOCKS'!A2632:AD3247,27)),0)</f>
        <v>14.79</v>
      </c>
      <c r="O2646" s="66">
        <f>IFERROR(IF(Ações!$L2646="","",Ações!$K2646*Ações!$L2646),0)</f>
        <v>0</v>
      </c>
      <c r="P2646" s="67">
        <f t="shared" si="41"/>
        <v>0.06</v>
      </c>
      <c r="Q2646" s="67">
        <f>IFERROR(Ações!$O2646/Ações!$M2646,0)</f>
        <v>0</v>
      </c>
      <c r="R2646" s="67">
        <f>IFERROR(IF(Ações!$B2646="","",VLOOKUP(Table_1[[#This Row],[AÇÕES]],'Dados Status Invest STOCKS'!A2632:AD3247,18)/100),0)</f>
        <v>6.4000000000000001E-2</v>
      </c>
      <c r="S2646" s="65">
        <f>IFERROR(IF(Ações!$B2646="","",VLOOKUP(Table_1[[#This Row],[AÇÕES]],'Dados Status Invest STOCKS'!A2632:AD3247,25)/100),0)</f>
        <v>0</v>
      </c>
      <c r="T2646" s="67">
        <f>(1-Ações!$Q2646)*Ações!$R2646</f>
        <v>6.4000000000000001E-2</v>
      </c>
      <c r="U2646" s="68">
        <f>IF(Ações!$S2646=0,Ações!$T2646,IF(Ações!$T2646=0,Ações!$S2646,AVERAGE(Ações!$S2646,Ações!$T2646)))</f>
        <v>6.4000000000000001E-2</v>
      </c>
    </row>
    <row r="2647" spans="2:21" ht="15" customHeight="1" x14ac:dyDescent="0.2">
      <c r="B2647" s="63" t="str">
        <f>IFERROR('Dados Status Invest STOCKS'!A2634,"-")</f>
        <v>KNDI</v>
      </c>
      <c r="C2647" s="45">
        <f>IFERROR((Ações!$D2647-Ações!$K2647)/Ações!$D2647,0)</f>
        <v>0</v>
      </c>
      <c r="D2647" s="46">
        <f>(Ações!$O2647)/0.06</f>
        <v>0</v>
      </c>
      <c r="E2647" s="47">
        <f>IFERROR((Ações!$F2647-Ações!$K2647)/Ações!$F2647,0)</f>
        <v>0.42495837383307267</v>
      </c>
      <c r="F2647" s="46">
        <f>IF(OR(Ações!$N2647&lt;0,Ações!$M2647&lt;0),"",(22.5*Ações!$M2647*Ações!$N2647)^0.5)</f>
        <v>5.0778932639432277</v>
      </c>
      <c r="G2647" s="47">
        <f>IFERROR((Ações!$H2647-Ações!$K2647)/Ações!$H2647,0)</f>
        <v>0</v>
      </c>
      <c r="H2647" s="48">
        <f>IFERROR(Ações!$I2647/(Ações!$P2647-Table_1[[#This Row],[CAGR LUCRO 5A]]),0)</f>
        <v>0</v>
      </c>
      <c r="I2647" s="48">
        <f>IF(Ações!$S2647&lt;0,"",Ações!$O2647*(1+Ações!$S2647))</f>
        <v>0</v>
      </c>
      <c r="J2647" s="49">
        <f>IFERROR(IF(Ações!$B2647="","",(VLOOKUP(Table_1[[#This Row],[AÇÕES]],'Dados Status Invest STOCKS'!A2633:AD3248,4)/Table_1[[#This Row],[LPA]]))/100,0)</f>
        <v>0.74149999999999994</v>
      </c>
      <c r="K2647" s="64">
        <f>IFERROR(IF(Ações!$B2647="","",VLOOKUP(Table_1[[#This Row],[AÇÕES]],'Dados Status Invest STOCKS'!A2633:AD3248,2)),0)</f>
        <v>2.92</v>
      </c>
      <c r="L2647" s="65">
        <f>IFERROR(IF(Ações!$B2647="","",VLOOKUP(Table_1[[#This Row],[AÇÕES]],'Dados Status Invest STOCKS'!A2633:AD3248,3)/100),0)</f>
        <v>0</v>
      </c>
      <c r="M2647" s="66">
        <f>IFERROR(IF(Ações!$B2647="","",VLOOKUP(Table_1[[#This Row],[AÇÕES]],'Dados Status Invest STOCKS'!A2633:AD3248,28)),0)</f>
        <v>0.2</v>
      </c>
      <c r="N2647" s="66">
        <f>IFERROR(IF(Ações!$B2647="","",VLOOKUP(Table_1[[#This Row],[AÇÕES]],'Dados Status Invest STOCKS'!A2633:AD3248,27)),0)</f>
        <v>5.73</v>
      </c>
      <c r="O2647" s="66">
        <f>IFERROR(IF(Ações!$L2647="","",Ações!$K2647*Ações!$L2647),0)</f>
        <v>0</v>
      </c>
      <c r="P2647" s="67">
        <f t="shared" si="41"/>
        <v>0.06</v>
      </c>
      <c r="Q2647" s="67">
        <f>IFERROR(Ações!$O2647/Ações!$M2647,0)</f>
        <v>0</v>
      </c>
      <c r="R2647" s="67">
        <f>IFERROR(IF(Ações!$B2647="","",VLOOKUP(Table_1[[#This Row],[AÇÕES]],'Dados Status Invest STOCKS'!A2633:AD3248,18)/100),0)</f>
        <v>3.44E-2</v>
      </c>
      <c r="S2647" s="65">
        <f>IFERROR(IF(Ações!$B2647="","",VLOOKUP(Table_1[[#This Row],[AÇÕES]],'Dados Status Invest STOCKS'!A2633:AD3248,25)/100),0)</f>
        <v>0</v>
      </c>
      <c r="T2647" s="67">
        <f>(1-Ações!$Q2647)*Ações!$R2647</f>
        <v>3.44E-2</v>
      </c>
      <c r="U2647" s="68">
        <f>IF(Ações!$S2647=0,Ações!$T2647,IF(Ações!$T2647=0,Ações!$S2647,AVERAGE(Ações!$S2647,Ações!$T2647)))</f>
        <v>3.44E-2</v>
      </c>
    </row>
    <row r="2648" spans="2:21" ht="15" customHeight="1" x14ac:dyDescent="0.2">
      <c r="B2648" s="63" t="str">
        <f>IFERROR('Dados Status Invest STOCKS'!A2635,"-")</f>
        <v>KNL</v>
      </c>
      <c r="C2648" s="45">
        <f>IFERROR((Ações!$D2648-Ações!$K2648)/Ações!$D2648,0)</f>
        <v>-11.5</v>
      </c>
      <c r="D2648" s="46">
        <f>(Ações!$O2648)/0.06</f>
        <v>1.9847999999999999</v>
      </c>
      <c r="E2648" s="47">
        <f>IFERROR((Ações!$F2648-Ações!$K2648)/Ações!$F2648,0)</f>
        <v>0</v>
      </c>
      <c r="F2648" s="46" t="str">
        <f>IF(OR(Ações!$N2648&lt;0,Ações!$M2648&lt;0),"",(22.5*Ações!$M2648*Ações!$N2648)^0.5)</f>
        <v/>
      </c>
      <c r="G2648" s="47">
        <f>IFERROR((Ações!$H2648-Ações!$K2648)/Ações!$H2648,0)</f>
        <v>0</v>
      </c>
      <c r="H2648" s="48">
        <f>IFERROR(Ações!$I2648/(Ações!$P2648-Table_1[[#This Row],[CAGR LUCRO 5A]]),0)</f>
        <v>0</v>
      </c>
      <c r="I2648" s="48" t="str">
        <f>IF(Ações!$S2648&lt;0,"",Ações!$O2648*(1+Ações!$S2648))</f>
        <v/>
      </c>
      <c r="J2648" s="49">
        <f>IFERROR(IF(Ações!$B2648="","",(VLOOKUP(Table_1[[#This Row],[AÇÕES]],'Dados Status Invest STOCKS'!A2634:AD3249,4)/Table_1[[#This Row],[LPA]]))/100,0)</f>
        <v>6.1194999999999995</v>
      </c>
      <c r="K2648" s="64">
        <f>IFERROR(IF(Ações!$B2648="","",VLOOKUP(Table_1[[#This Row],[AÇÕES]],'Dados Status Invest STOCKS'!A2634:AD3249,2)),0)</f>
        <v>24.81</v>
      </c>
      <c r="L2648" s="65">
        <f>IFERROR(IF(Ações!$B2648="","",VLOOKUP(Table_1[[#This Row],[AÇÕES]],'Dados Status Invest STOCKS'!A2634:AD3249,3)/100),0)</f>
        <v>4.7999999999999996E-3</v>
      </c>
      <c r="M2648" s="66">
        <f>IFERROR(IF(Ações!$B2648="","",VLOOKUP(Table_1[[#This Row],[AÇÕES]],'Dados Status Invest STOCKS'!A2634:AD3249,28)),0)</f>
        <v>-0.2</v>
      </c>
      <c r="N2648" s="66">
        <f>IFERROR(IF(Ações!$B2648="","",VLOOKUP(Table_1[[#This Row],[AÇÕES]],'Dados Status Invest STOCKS'!A2634:AD3249,27)),0)</f>
        <v>8.59</v>
      </c>
      <c r="O2648" s="66">
        <f>IFERROR(IF(Ações!$L2648="","",Ações!$K2648*Ações!$L2648),0)</f>
        <v>0.11908799999999999</v>
      </c>
      <c r="P2648" s="67">
        <f t="shared" si="41"/>
        <v>0.06</v>
      </c>
      <c r="Q2648" s="67">
        <f>IFERROR(Ações!$O2648/Ações!$M2648,0)</f>
        <v>-0.59543999999999986</v>
      </c>
      <c r="R2648" s="67">
        <f>IFERROR(IF(Ações!$B2648="","",VLOOKUP(Table_1[[#This Row],[AÇÕES]],'Dados Status Invest STOCKS'!A2634:AD3249,18)/100),0)</f>
        <v>-2.3599999999999999E-2</v>
      </c>
      <c r="S2648" s="65">
        <f>IFERROR(IF(Ações!$B2648="","",VLOOKUP(Table_1[[#This Row],[AÇÕES]],'Dados Status Invest STOCKS'!A2634:AD3249,25)/100),0)</f>
        <v>-0.41810000000000003</v>
      </c>
      <c r="T2648" s="67">
        <f>(1-Ações!$Q2648)*Ações!$R2648</f>
        <v>-3.7652383999999997E-2</v>
      </c>
      <c r="U2648" s="68">
        <f>IF(Ações!$S2648=0,Ações!$T2648,IF(Ações!$T2648=0,Ações!$S2648,AVERAGE(Ações!$S2648,Ações!$T2648)))</f>
        <v>-0.22787619200000001</v>
      </c>
    </row>
    <row r="2649" spans="2:21" ht="15" customHeight="1" x14ac:dyDescent="0.2">
      <c r="B2649" s="63" t="str">
        <f>IFERROR('Dados Status Invest STOCKS'!A2636,"-")</f>
        <v>KNOP</v>
      </c>
      <c r="C2649" s="45">
        <f>IFERROR((Ações!$D2649-Ações!$K2649)/Ações!$D2649,0)</f>
        <v>0.54648526077097515</v>
      </c>
      <c r="D2649" s="46">
        <f>(Ações!$O2649)/0.06</f>
        <v>34.662600000000005</v>
      </c>
      <c r="E2649" s="47">
        <f>IFERROR((Ações!$F2649-Ações!$K2649)/Ações!$F2649,0)</f>
        <v>0.44280537282256138</v>
      </c>
      <c r="F2649" s="46">
        <f>IF(OR(Ações!$N2649&lt;0,Ações!$M2649&lt;0),"",(22.5*Ações!$M2649*Ações!$N2649)^0.5)</f>
        <v>28.212763069220994</v>
      </c>
      <c r="G2649" s="47">
        <f>IFERROR((Ações!$H2649-Ações!$K2649)/Ações!$H2649,0)</f>
        <v>1.943028061232291</v>
      </c>
      <c r="H2649" s="48">
        <f>IFERROR(Ações!$I2649/(Ações!$P2649-Table_1[[#This Row],[CAGR LUCRO 5A]]),0)</f>
        <v>-16.669705437458639</v>
      </c>
      <c r="I2649" s="48">
        <f>IF(Ações!$S2649&lt;0,"",Ações!$O2649*(1+Ações!$S2649))</f>
        <v>2.5187924916000002</v>
      </c>
      <c r="J2649" s="49">
        <f>IFERROR(IF(Ações!$B2649="","",(VLOOKUP(Table_1[[#This Row],[AÇÕES]],'Dados Status Invest STOCKS'!A2635:AD3250,4)/Table_1[[#This Row],[LPA]]))/100,0)</f>
        <v>5.0625000000000003E-2</v>
      </c>
      <c r="K2649" s="64">
        <f>IFERROR(IF(Ações!$B2649="","",VLOOKUP(Table_1[[#This Row],[AÇÕES]],'Dados Status Invest STOCKS'!A2635:AD3250,2)),0)</f>
        <v>15.72</v>
      </c>
      <c r="L2649" s="65">
        <f>IFERROR(IF(Ações!$B2649="","",VLOOKUP(Table_1[[#This Row],[AÇÕES]],'Dados Status Invest STOCKS'!A2635:AD3250,3)/100),0)</f>
        <v>0.1323</v>
      </c>
      <c r="M2649" s="66">
        <f>IFERROR(IF(Ações!$B2649="","",VLOOKUP(Table_1[[#This Row],[AÇÕES]],'Dados Status Invest STOCKS'!A2635:AD3250,28)),0)</f>
        <v>1.76</v>
      </c>
      <c r="N2649" s="66">
        <f>IFERROR(IF(Ações!$B2649="","",VLOOKUP(Table_1[[#This Row],[AÇÕES]],'Dados Status Invest STOCKS'!A2635:AD3250,27)),0)</f>
        <v>20.100000000000001</v>
      </c>
      <c r="O2649" s="66">
        <f>IFERROR(IF(Ações!$L2649="","",Ações!$K2649*Ações!$L2649),0)</f>
        <v>2.0797560000000002</v>
      </c>
      <c r="P2649" s="67">
        <f t="shared" si="41"/>
        <v>0.06</v>
      </c>
      <c r="Q2649" s="67">
        <f>IFERROR(Ações!$O2649/Ações!$M2649,0)</f>
        <v>1.1816795454545455</v>
      </c>
      <c r="R2649" s="67">
        <f>IFERROR(IF(Ações!$B2649="","",VLOOKUP(Table_1[[#This Row],[AÇÕES]],'Dados Status Invest STOCKS'!A2635:AD3250,18)/100),0)</f>
        <v>8.7799999999999989E-2</v>
      </c>
      <c r="S2649" s="65">
        <f>IFERROR(IF(Ações!$B2649="","",VLOOKUP(Table_1[[#This Row],[AÇÕES]],'Dados Status Invest STOCKS'!A2635:AD3250,25)/100),0)</f>
        <v>0.21109999999999998</v>
      </c>
      <c r="T2649" s="67">
        <f>(1-Ações!$Q2649)*Ações!$R2649</f>
        <v>-1.5951464090909088E-2</v>
      </c>
      <c r="U2649" s="68">
        <f>IF(Ações!$S2649=0,Ações!$T2649,IF(Ações!$T2649=0,Ações!$S2649,AVERAGE(Ações!$S2649,Ações!$T2649)))</f>
        <v>9.7574267954545449E-2</v>
      </c>
    </row>
    <row r="2650" spans="2:21" ht="15" customHeight="1" x14ac:dyDescent="0.2">
      <c r="B2650" s="63" t="str">
        <f>IFERROR('Dados Status Invest STOCKS'!A2637,"-")</f>
        <v>KNSA</v>
      </c>
      <c r="C2650" s="45">
        <f>IFERROR((Ações!$D2650-Ações!$K2650)/Ações!$D2650,0)</f>
        <v>0</v>
      </c>
      <c r="D2650" s="46">
        <f>(Ações!$O2650)/0.06</f>
        <v>0</v>
      </c>
      <c r="E2650" s="47">
        <f>IFERROR((Ações!$F2650-Ações!$K2650)/Ações!$F2650,0)</f>
        <v>0</v>
      </c>
      <c r="F2650" s="46" t="str">
        <f>IF(OR(Ações!$N2650&lt;0,Ações!$M2650&lt;0),"",(22.5*Ações!$M2650*Ações!$N2650)^0.5)</f>
        <v/>
      </c>
      <c r="G2650" s="47">
        <f>IFERROR((Ações!$H2650-Ações!$K2650)/Ações!$H2650,0)</f>
        <v>0</v>
      </c>
      <c r="H2650" s="48">
        <f>IFERROR(Ações!$I2650/(Ações!$P2650-Table_1[[#This Row],[CAGR LUCRO 5A]]),0)</f>
        <v>0</v>
      </c>
      <c r="I2650" s="48">
        <f>IF(Ações!$S2650&lt;0,"",Ações!$O2650*(1+Ações!$S2650))</f>
        <v>0</v>
      </c>
      <c r="J2650" s="49">
        <f>IFERROR(IF(Ações!$B2650="","",(VLOOKUP(Table_1[[#This Row],[AÇÕES]],'Dados Status Invest STOCKS'!A2636:AD3251,4)/Table_1[[#This Row],[LPA]]))/100,0)</f>
        <v>1.6574803149606299E-2</v>
      </c>
      <c r="K2650" s="64">
        <f>IFERROR(IF(Ações!$B2650="","",VLOOKUP(Table_1[[#This Row],[AÇÕES]],'Dados Status Invest STOCKS'!A2636:AD3251,2)),0)</f>
        <v>10.7</v>
      </c>
      <c r="L2650" s="65">
        <f>IFERROR(IF(Ações!$B2650="","",VLOOKUP(Table_1[[#This Row],[AÇÕES]],'Dados Status Invest STOCKS'!A2636:AD3251,3)/100),0)</f>
        <v>0</v>
      </c>
      <c r="M2650" s="66">
        <f>IFERROR(IF(Ações!$B2650="","",VLOOKUP(Table_1[[#This Row],[AÇÕES]],'Dados Status Invest STOCKS'!A2636:AD3251,28)),0)</f>
        <v>-2.54</v>
      </c>
      <c r="N2650" s="66">
        <f>IFERROR(IF(Ações!$B2650="","",VLOOKUP(Table_1[[#This Row],[AÇÕES]],'Dados Status Invest STOCKS'!A2636:AD3251,27)),0)</f>
        <v>3.11</v>
      </c>
      <c r="O2650" s="66">
        <f>IFERROR(IF(Ações!$L2650="","",Ações!$K2650*Ações!$L2650),0)</f>
        <v>0</v>
      </c>
      <c r="P2650" s="67">
        <f t="shared" si="41"/>
        <v>0.06</v>
      </c>
      <c r="Q2650" s="67">
        <f>IFERROR(Ações!$O2650/Ações!$M2650,0)</f>
        <v>0</v>
      </c>
      <c r="R2650" s="67">
        <f>IFERROR(IF(Ações!$B2650="","",VLOOKUP(Table_1[[#This Row],[AÇÕES]],'Dados Status Invest STOCKS'!A2636:AD3251,18)/100),0)</f>
        <v>-0.81870000000000009</v>
      </c>
      <c r="S2650" s="65">
        <f>IFERROR(IF(Ações!$B2650="","",VLOOKUP(Table_1[[#This Row],[AÇÕES]],'Dados Status Invest STOCKS'!A2636:AD3251,25)/100),0)</f>
        <v>0</v>
      </c>
      <c r="T2650" s="67">
        <f>(1-Ações!$Q2650)*Ações!$R2650</f>
        <v>-0.81870000000000009</v>
      </c>
      <c r="U2650" s="68">
        <f>IF(Ações!$S2650=0,Ações!$T2650,IF(Ações!$T2650=0,Ações!$S2650,AVERAGE(Ações!$S2650,Ações!$T2650)))</f>
        <v>-0.81870000000000009</v>
      </c>
    </row>
    <row r="2651" spans="2:21" ht="15" customHeight="1" x14ac:dyDescent="0.2">
      <c r="B2651" s="63" t="str">
        <f>IFERROR('Dados Status Invest STOCKS'!A2638,"-")</f>
        <v>KNSL</v>
      </c>
      <c r="C2651" s="45">
        <f>IFERROR((Ações!$D2651-Ações!$K2651)/Ações!$D2651,0)</f>
        <v>-25.086956521739125</v>
      </c>
      <c r="D2651" s="46">
        <f>(Ações!$O2651)/0.06</f>
        <v>7.3983333333333343</v>
      </c>
      <c r="E2651" s="47">
        <f>IFERROR((Ações!$F2651-Ações!$K2651)/Ações!$F2651,0)</f>
        <v>-2.0279748968069802</v>
      </c>
      <c r="F2651" s="46">
        <f>IF(OR(Ações!$N2651&lt;0,Ações!$M2651&lt;0),"",(22.5*Ações!$M2651*Ações!$N2651)^0.5)</f>
        <v>63.738969633968829</v>
      </c>
      <c r="G2651" s="47">
        <f>IFERROR((Ações!$H2651-Ações!$K2651)/Ações!$H2651,0)</f>
        <v>85.976487088524053</v>
      </c>
      <c r="H2651" s="48">
        <f>IFERROR(Ações!$I2651/(Ações!$P2651-Table_1[[#This Row],[CAGR LUCRO 5A]]),0)</f>
        <v>-2.2712165048543689</v>
      </c>
      <c r="I2651" s="48">
        <f>IF(Ações!$S2651&lt;0,"",Ações!$O2651*(1+Ações!$S2651))</f>
        <v>0.58483825</v>
      </c>
      <c r="J2651" s="49">
        <f>IFERROR(IF(Ações!$B2651="","",(VLOOKUP(Table_1[[#This Row],[AÇÕES]],'Dados Status Invest STOCKS'!A2637:AD3252,4)/Table_1[[#This Row],[LPA]]))/100,0)</f>
        <v>4.9439999999999998E-2</v>
      </c>
      <c r="K2651" s="64">
        <f>IFERROR(IF(Ações!$B2651="","",VLOOKUP(Table_1[[#This Row],[AÇÕES]],'Dados Status Invest STOCKS'!A2637:AD3252,2)),0)</f>
        <v>193</v>
      </c>
      <c r="L2651" s="65">
        <f>IFERROR(IF(Ações!$B2651="","",VLOOKUP(Table_1[[#This Row],[AÇÕES]],'Dados Status Invest STOCKS'!A2637:AD3252,3)/100),0)</f>
        <v>2.3E-3</v>
      </c>
      <c r="M2651" s="66">
        <f>IFERROR(IF(Ações!$B2651="","",VLOOKUP(Table_1[[#This Row],[AÇÕES]],'Dados Status Invest STOCKS'!A2637:AD3252,28)),0)</f>
        <v>6.25</v>
      </c>
      <c r="N2651" s="66">
        <f>IFERROR(IF(Ações!$B2651="","",VLOOKUP(Table_1[[#This Row],[AÇÕES]],'Dados Status Invest STOCKS'!A2637:AD3252,27)),0)</f>
        <v>28.89</v>
      </c>
      <c r="O2651" s="66">
        <f>IFERROR(IF(Ações!$L2651="","",Ações!$K2651*Ações!$L2651),0)</f>
        <v>0.44390000000000002</v>
      </c>
      <c r="P2651" s="67">
        <f t="shared" si="41"/>
        <v>0.06</v>
      </c>
      <c r="Q2651" s="67">
        <f>IFERROR(Ações!$O2651/Ações!$M2651,0)</f>
        <v>7.1024000000000004E-2</v>
      </c>
      <c r="R2651" s="67">
        <f>IFERROR(IF(Ações!$B2651="","",VLOOKUP(Table_1[[#This Row],[AÇÕES]],'Dados Status Invest STOCKS'!A2637:AD3252,18)/100),0)</f>
        <v>0.2162</v>
      </c>
      <c r="S2651" s="65">
        <f>IFERROR(IF(Ações!$B2651="","",VLOOKUP(Table_1[[#This Row],[AÇÕES]],'Dados Status Invest STOCKS'!A2637:AD3252,25)/100),0)</f>
        <v>0.3175</v>
      </c>
      <c r="T2651" s="67">
        <f>(1-Ações!$Q2651)*Ações!$R2651</f>
        <v>0.2008446112</v>
      </c>
      <c r="U2651" s="68">
        <f>IF(Ações!$S2651=0,Ações!$T2651,IF(Ações!$T2651=0,Ações!$S2651,AVERAGE(Ações!$S2651,Ações!$T2651)))</f>
        <v>0.25917230559999999</v>
      </c>
    </row>
    <row r="2652" spans="2:21" ht="15" customHeight="1" x14ac:dyDescent="0.2">
      <c r="B2652" s="63" t="str">
        <f>IFERROR('Dados Status Invest STOCKS'!A2639,"-")</f>
        <v>KNTE</v>
      </c>
      <c r="C2652" s="45">
        <f>IFERROR((Ações!$D2652-Ações!$K2652)/Ações!$D2652,0)</f>
        <v>0</v>
      </c>
      <c r="D2652" s="46">
        <f>(Ações!$O2652)/0.06</f>
        <v>0</v>
      </c>
      <c r="E2652" s="47">
        <f>IFERROR((Ações!$F2652-Ações!$K2652)/Ações!$F2652,0)</f>
        <v>0</v>
      </c>
      <c r="F2652" s="46" t="str">
        <f>IF(OR(Ações!$N2652&lt;0,Ações!$M2652&lt;0),"",(22.5*Ações!$M2652*Ações!$N2652)^0.5)</f>
        <v/>
      </c>
      <c r="G2652" s="47">
        <f>IFERROR((Ações!$H2652-Ações!$K2652)/Ações!$H2652,0)</f>
        <v>0</v>
      </c>
      <c r="H2652" s="48">
        <f>IFERROR(Ações!$I2652/(Ações!$P2652-Table_1[[#This Row],[CAGR LUCRO 5A]]),0)</f>
        <v>0</v>
      </c>
      <c r="I2652" s="48">
        <f>IF(Ações!$S2652&lt;0,"",Ações!$O2652*(1+Ações!$S2652))</f>
        <v>0</v>
      </c>
      <c r="J2652" s="49">
        <f>IFERROR(IF(Ações!$B2652="","",(VLOOKUP(Table_1[[#This Row],[AÇÕES]],'Dados Status Invest STOCKS'!A2638:AD3253,4)/Table_1[[#This Row],[LPA]]))/100,0)</f>
        <v>3.9604519774011297E-2</v>
      </c>
      <c r="K2652" s="64">
        <f>IFERROR(IF(Ações!$B2652="","",VLOOKUP(Table_1[[#This Row],[AÇÕES]],'Dados Status Invest STOCKS'!A2638:AD3253,2)),0)</f>
        <v>12.41</v>
      </c>
      <c r="L2652" s="65">
        <f>IFERROR(IF(Ações!$B2652="","",VLOOKUP(Table_1[[#This Row],[AÇÕES]],'Dados Status Invest STOCKS'!A2638:AD3253,3)/100),0)</f>
        <v>0</v>
      </c>
      <c r="M2652" s="66">
        <f>IFERROR(IF(Ações!$B2652="","",VLOOKUP(Table_1[[#This Row],[AÇÕES]],'Dados Status Invest STOCKS'!A2638:AD3253,28)),0)</f>
        <v>-1.77</v>
      </c>
      <c r="N2652" s="66">
        <f>IFERROR(IF(Ações!$B2652="","",VLOOKUP(Table_1[[#This Row],[AÇÕES]],'Dados Status Invest STOCKS'!A2638:AD3253,27)),0)</f>
        <v>7.8</v>
      </c>
      <c r="O2652" s="66">
        <f>IFERROR(IF(Ações!$L2652="","",Ações!$K2652*Ações!$L2652),0)</f>
        <v>0</v>
      </c>
      <c r="P2652" s="67">
        <f t="shared" si="41"/>
        <v>0.06</v>
      </c>
      <c r="Q2652" s="67">
        <f>IFERROR(Ações!$O2652/Ações!$M2652,0)</f>
        <v>0</v>
      </c>
      <c r="R2652" s="67">
        <f>IFERROR(IF(Ações!$B2652="","",VLOOKUP(Table_1[[#This Row],[AÇÕES]],'Dados Status Invest STOCKS'!A2638:AD3253,18)/100),0)</f>
        <v>-0.22670000000000001</v>
      </c>
      <c r="S2652" s="65">
        <f>IFERROR(IF(Ações!$B2652="","",VLOOKUP(Table_1[[#This Row],[AÇÕES]],'Dados Status Invest STOCKS'!A2638:AD3253,25)/100),0)</f>
        <v>0</v>
      </c>
      <c r="T2652" s="67">
        <f>(1-Ações!$Q2652)*Ações!$R2652</f>
        <v>-0.22670000000000001</v>
      </c>
      <c r="U2652" s="68">
        <f>IF(Ações!$S2652=0,Ações!$T2652,IF(Ações!$T2652=0,Ações!$S2652,AVERAGE(Ações!$S2652,Ações!$T2652)))</f>
        <v>-0.22670000000000001</v>
      </c>
    </row>
    <row r="2653" spans="2:21" ht="15" customHeight="1" x14ac:dyDescent="0.2">
      <c r="B2653" s="63" t="str">
        <f>IFERROR('Dados Status Invest STOCKS'!A2640,"-")</f>
        <v>KNX</v>
      </c>
      <c r="C2653" s="45">
        <f>IFERROR((Ações!$D2653-Ações!$K2653)/Ações!$D2653,0)</f>
        <v>-8.0909090909090899</v>
      </c>
      <c r="D2653" s="46">
        <f>(Ações!$O2653)/0.06</f>
        <v>6.2876000000000003</v>
      </c>
      <c r="E2653" s="47">
        <f>IFERROR((Ações!$F2653-Ações!$K2653)/Ações!$F2653,0)</f>
        <v>-3.8642735228393774E-3</v>
      </c>
      <c r="F2653" s="46">
        <f>IF(OR(Ações!$N2653&lt;0,Ações!$M2653&lt;0),"",(22.5*Ações!$M2653*Ações!$N2653)^0.5)</f>
        <v>56.939968387767834</v>
      </c>
      <c r="G2653" s="47">
        <f>IFERROR((Ações!$H2653-Ações!$K2653)/Ações!$H2653,0)</f>
        <v>27.597938630294543</v>
      </c>
      <c r="H2653" s="48">
        <f>IFERROR(Ações!$I2653/(Ações!$P2653-Table_1[[#This Row],[CAGR LUCRO 5A]]),0)</f>
        <v>-2.1490387204253434</v>
      </c>
      <c r="I2653" s="48">
        <f>IF(Ações!$S2653&lt;0,"",Ações!$O2653*(1+Ações!$S2653))</f>
        <v>0.48503803919999999</v>
      </c>
      <c r="J2653" s="49">
        <f>IFERROR(IF(Ações!$B2653="","",(VLOOKUP(Table_1[[#This Row],[AÇÕES]],'Dados Status Invest STOCKS'!A2639:AD3254,4)/Table_1[[#This Row],[LPA]]))/100,0)</f>
        <v>3.9552631578947367E-2</v>
      </c>
      <c r="K2653" s="64">
        <f>IFERROR(IF(Ações!$B2653="","",VLOOKUP(Table_1[[#This Row],[AÇÕES]],'Dados Status Invest STOCKS'!A2639:AD3254,2)),0)</f>
        <v>57.16</v>
      </c>
      <c r="L2653" s="65">
        <f>IFERROR(IF(Ações!$B2653="","",VLOOKUP(Table_1[[#This Row],[AÇÕES]],'Dados Status Invest STOCKS'!A2639:AD3254,3)/100),0)</f>
        <v>6.6E-3</v>
      </c>
      <c r="M2653" s="66">
        <f>IFERROR(IF(Ações!$B2653="","",VLOOKUP(Table_1[[#This Row],[AÇÕES]],'Dados Status Invest STOCKS'!A2639:AD3254,28)),0)</f>
        <v>3.8</v>
      </c>
      <c r="N2653" s="66">
        <f>IFERROR(IF(Ações!$B2653="","",VLOOKUP(Table_1[[#This Row],[AÇÕES]],'Dados Status Invest STOCKS'!A2639:AD3254,27)),0)</f>
        <v>37.92</v>
      </c>
      <c r="O2653" s="66">
        <f>IFERROR(IF(Ações!$L2653="","",Ações!$K2653*Ações!$L2653),0)</f>
        <v>0.37725599999999998</v>
      </c>
      <c r="P2653" s="67">
        <f t="shared" si="41"/>
        <v>0.06</v>
      </c>
      <c r="Q2653" s="67">
        <f>IFERROR(Ações!$O2653/Ações!$M2653,0)</f>
        <v>9.9277894736842107E-2</v>
      </c>
      <c r="R2653" s="67">
        <f>IFERROR(IF(Ações!$B2653="","",VLOOKUP(Table_1[[#This Row],[AÇÕES]],'Dados Status Invest STOCKS'!A2639:AD3254,18)/100),0)</f>
        <v>0.1003</v>
      </c>
      <c r="S2653" s="65">
        <f>IFERROR(IF(Ações!$B2653="","",VLOOKUP(Table_1[[#This Row],[AÇÕES]],'Dados Status Invest STOCKS'!A2639:AD3254,25)/100),0)</f>
        <v>0.28570000000000001</v>
      </c>
      <c r="T2653" s="67">
        <f>(1-Ações!$Q2653)*Ações!$R2653</f>
        <v>9.0342427157894742E-2</v>
      </c>
      <c r="U2653" s="68">
        <f>IF(Ações!$S2653=0,Ações!$T2653,IF(Ações!$T2653=0,Ações!$S2653,AVERAGE(Ações!$S2653,Ações!$T2653)))</f>
        <v>0.18802121357894738</v>
      </c>
    </row>
    <row r="2654" spans="2:21" ht="15" customHeight="1" x14ac:dyDescent="0.2">
      <c r="B2654" s="63" t="str">
        <f>IFERROR('Dados Status Invest STOCKS'!A2641,"-")</f>
        <v>KO</v>
      </c>
      <c r="C2654" s="45">
        <f>IFERROR((Ações!$D2654-Ações!$K2654)/Ações!$D2654,0)</f>
        <v>-1.142857142857143</v>
      </c>
      <c r="D2654" s="46">
        <f>(Ações!$O2654)/0.06</f>
        <v>27.981333333333332</v>
      </c>
      <c r="E2654" s="47">
        <f>IFERROR((Ações!$F2654-Ações!$K2654)/Ações!$F2654,0)</f>
        <v>-2.8992529021869813</v>
      </c>
      <c r="F2654" s="46">
        <f>IF(OR(Ações!$N2654&lt;0,Ações!$M2654&lt;0),"",(22.5*Ações!$M2654*Ações!$N2654)^0.5)</f>
        <v>15.377304705311657</v>
      </c>
      <c r="G2654" s="47">
        <f>IFERROR((Ações!$H2654-Ações!$K2654)/Ações!$H2654,0)</f>
        <v>-0.74948752385664819</v>
      </c>
      <c r="H2654" s="48">
        <f>IFERROR(Ações!$I2654/(Ações!$P2654-Table_1[[#This Row],[CAGR LUCRO 5A]]),0)</f>
        <v>34.272893737373735</v>
      </c>
      <c r="I2654" s="48">
        <f>IF(Ações!$S2654&lt;0,"",Ações!$O2654*(1+Ações!$S2654))</f>
        <v>1.6965082399999998</v>
      </c>
      <c r="J2654" s="49">
        <f>IFERROR(IF(Ações!$B2654="","",(VLOOKUP(Table_1[[#This Row],[AÇÕES]],'Dados Status Invest STOCKS'!A2640:AD3255,4)/Table_1[[#This Row],[LPA]]))/100,0)</f>
        <v>0.17139037433155077</v>
      </c>
      <c r="K2654" s="64">
        <f>IFERROR(IF(Ações!$B2654="","",VLOOKUP(Table_1[[#This Row],[AÇÕES]],'Dados Status Invest STOCKS'!A2640:AD3255,2)),0)</f>
        <v>59.96</v>
      </c>
      <c r="L2654" s="65">
        <f>IFERROR(IF(Ações!$B2654="","",VLOOKUP(Table_1[[#This Row],[AÇÕES]],'Dados Status Invest STOCKS'!A2640:AD3255,3)/100),0)</f>
        <v>2.7999999999999997E-2</v>
      </c>
      <c r="M2654" s="66">
        <f>IFERROR(IF(Ações!$B2654="","",VLOOKUP(Table_1[[#This Row],[AÇÕES]],'Dados Status Invest STOCKS'!A2640:AD3255,28)),0)</f>
        <v>1.87</v>
      </c>
      <c r="N2654" s="66">
        <f>IFERROR(IF(Ações!$B2654="","",VLOOKUP(Table_1[[#This Row],[AÇÕES]],'Dados Status Invest STOCKS'!A2640:AD3255,27)),0)</f>
        <v>5.62</v>
      </c>
      <c r="O2654" s="66">
        <f>IFERROR(IF(Ações!$L2654="","",Ações!$K2654*Ações!$L2654),0)</f>
        <v>1.6788799999999999</v>
      </c>
      <c r="P2654" s="67">
        <f t="shared" si="41"/>
        <v>0.06</v>
      </c>
      <c r="Q2654" s="67">
        <f>IFERROR(Ações!$O2654/Ações!$M2654,0)</f>
        <v>0.89779679144385016</v>
      </c>
      <c r="R2654" s="67">
        <f>IFERROR(IF(Ações!$B2654="","",VLOOKUP(Table_1[[#This Row],[AÇÕES]],'Dados Status Invest STOCKS'!A2640:AD3255,18)/100),0)</f>
        <v>0.33310000000000001</v>
      </c>
      <c r="S2654" s="65">
        <f>IFERROR(IF(Ações!$B2654="","",VLOOKUP(Table_1[[#This Row],[AÇÕES]],'Dados Status Invest STOCKS'!A2640:AD3255,25)/100),0)</f>
        <v>1.0500000000000001E-2</v>
      </c>
      <c r="T2654" s="67">
        <f>(1-Ações!$Q2654)*Ações!$R2654</f>
        <v>3.4043888770053508E-2</v>
      </c>
      <c r="U2654" s="68">
        <f>IF(Ações!$S2654=0,Ações!$T2654,IF(Ações!$T2654=0,Ações!$S2654,AVERAGE(Ações!$S2654,Ações!$T2654)))</f>
        <v>2.2271944385026755E-2</v>
      </c>
    </row>
    <row r="2655" spans="2:21" ht="15" customHeight="1" x14ac:dyDescent="0.2">
      <c r="B2655" s="63" t="str">
        <f>IFERROR('Dados Status Invest STOCKS'!A2642,"-")</f>
        <v>KOD</v>
      </c>
      <c r="C2655" s="45">
        <f>IFERROR((Ações!$D2655-Ações!$K2655)/Ações!$D2655,0)</f>
        <v>0</v>
      </c>
      <c r="D2655" s="46">
        <f>(Ações!$O2655)/0.06</f>
        <v>0</v>
      </c>
      <c r="E2655" s="47">
        <f>IFERROR((Ações!$F2655-Ações!$K2655)/Ações!$F2655,0)</f>
        <v>0</v>
      </c>
      <c r="F2655" s="46" t="str">
        <f>IF(OR(Ações!$N2655&lt;0,Ações!$M2655&lt;0),"",(22.5*Ações!$M2655*Ações!$N2655)^0.5)</f>
        <v/>
      </c>
      <c r="G2655" s="47">
        <f>IFERROR((Ações!$H2655-Ações!$K2655)/Ações!$H2655,0)</f>
        <v>0</v>
      </c>
      <c r="H2655" s="48">
        <f>IFERROR(Ações!$I2655/(Ações!$P2655-Table_1[[#This Row],[CAGR LUCRO 5A]]),0)</f>
        <v>0</v>
      </c>
      <c r="I2655" s="48">
        <f>IF(Ações!$S2655&lt;0,"",Ações!$O2655*(1+Ações!$S2655))</f>
        <v>0</v>
      </c>
      <c r="J2655" s="49">
        <f>IFERROR(IF(Ações!$B2655="","",(VLOOKUP(Table_1[[#This Row],[AÇÕES]],'Dados Status Invest STOCKS'!A2641:AD3256,4)/Table_1[[#This Row],[LPA]]))/100,0)</f>
        <v>3.4201877934272304E-2</v>
      </c>
      <c r="K2655" s="64">
        <f>IFERROR(IF(Ações!$B2655="","",VLOOKUP(Table_1[[#This Row],[AÇÕES]],'Dados Status Invest STOCKS'!A2641:AD3256,2)),0)</f>
        <v>62.1</v>
      </c>
      <c r="L2655" s="65">
        <f>IFERROR(IF(Ações!$B2655="","",VLOOKUP(Table_1[[#This Row],[AÇÕES]],'Dados Status Invest STOCKS'!A2641:AD3256,3)/100),0)</f>
        <v>0</v>
      </c>
      <c r="M2655" s="66">
        <f>IFERROR(IF(Ações!$B2655="","",VLOOKUP(Table_1[[#This Row],[AÇÕES]],'Dados Status Invest STOCKS'!A2641:AD3256,28)),0)</f>
        <v>-4.26</v>
      </c>
      <c r="N2655" s="66">
        <f>IFERROR(IF(Ações!$B2655="","",VLOOKUP(Table_1[[#This Row],[AÇÕES]],'Dados Status Invest STOCKS'!A2641:AD3256,27)),0)</f>
        <v>14.04</v>
      </c>
      <c r="O2655" s="66">
        <f>IFERROR(IF(Ações!$L2655="","",Ações!$K2655*Ações!$L2655),0)</f>
        <v>0</v>
      </c>
      <c r="P2655" s="67">
        <f t="shared" si="41"/>
        <v>0.06</v>
      </c>
      <c r="Q2655" s="67">
        <f>IFERROR(Ações!$O2655/Ações!$M2655,0)</f>
        <v>0</v>
      </c>
      <c r="R2655" s="67">
        <f>IFERROR(IF(Ações!$B2655="","",VLOOKUP(Table_1[[#This Row],[AÇÕES]],'Dados Status Invest STOCKS'!A2641:AD3256,18)/100),0)</f>
        <v>-0.30349999999999999</v>
      </c>
      <c r="S2655" s="65">
        <f>IFERROR(IF(Ações!$B2655="","",VLOOKUP(Table_1[[#This Row],[AÇÕES]],'Dados Status Invest STOCKS'!A2641:AD3256,25)/100),0)</f>
        <v>0</v>
      </c>
      <c r="T2655" s="67">
        <f>(1-Ações!$Q2655)*Ações!$R2655</f>
        <v>-0.30349999999999999</v>
      </c>
      <c r="U2655" s="68">
        <f>IF(Ações!$S2655=0,Ações!$T2655,IF(Ações!$T2655=0,Ações!$S2655,AVERAGE(Ações!$S2655,Ações!$T2655)))</f>
        <v>-0.30349999999999999</v>
      </c>
    </row>
    <row r="2656" spans="2:21" ht="15" customHeight="1" x14ac:dyDescent="0.2">
      <c r="B2656" s="63" t="str">
        <f>IFERROR('Dados Status Invest STOCKS'!A2643,"-")</f>
        <v>KODK</v>
      </c>
      <c r="C2656" s="45">
        <f>IFERROR((Ações!$D2656-Ações!$K2656)/Ações!$D2656,0)</f>
        <v>0</v>
      </c>
      <c r="D2656" s="46">
        <f>(Ações!$O2656)/0.06</f>
        <v>0</v>
      </c>
      <c r="E2656" s="47">
        <f>IFERROR((Ações!$F2656-Ações!$K2656)/Ações!$F2656,0)</f>
        <v>0.24416859209030187</v>
      </c>
      <c r="F2656" s="46">
        <f>IF(OR(Ações!$N2656&lt;0,Ações!$M2656&lt;0),"",(22.5*Ações!$M2656*Ações!$N2656)^0.5)</f>
        <v>5.133419912689785</v>
      </c>
      <c r="G2656" s="47">
        <f>IFERROR((Ações!$H2656-Ações!$K2656)/Ações!$H2656,0)</f>
        <v>0</v>
      </c>
      <c r="H2656" s="48">
        <f>IFERROR(Ações!$I2656/(Ações!$P2656-Table_1[[#This Row],[CAGR LUCRO 5A]]),0)</f>
        <v>0</v>
      </c>
      <c r="I2656" s="48">
        <f>IF(Ações!$S2656&lt;0,"",Ações!$O2656*(1+Ações!$S2656))</f>
        <v>0</v>
      </c>
      <c r="J2656" s="49">
        <f>IFERROR(IF(Ações!$B2656="","",(VLOOKUP(Table_1[[#This Row],[AÇÕES]],'Dados Status Invest STOCKS'!A2642:AD3257,4)/Table_1[[#This Row],[LPA]]))/100,0)</f>
        <v>9.5312499999999994E-2</v>
      </c>
      <c r="K2656" s="64">
        <f>IFERROR(IF(Ações!$B2656="","",VLOOKUP(Table_1[[#This Row],[AÇÕES]],'Dados Status Invest STOCKS'!A2642:AD3257,2)),0)</f>
        <v>3.88</v>
      </c>
      <c r="L2656" s="65">
        <f>IFERROR(IF(Ações!$B2656="","",VLOOKUP(Table_1[[#This Row],[AÇÕES]],'Dados Status Invest STOCKS'!A2642:AD3257,3)/100),0)</f>
        <v>0</v>
      </c>
      <c r="M2656" s="66">
        <f>IFERROR(IF(Ações!$B2656="","",VLOOKUP(Table_1[[#This Row],[AÇÕES]],'Dados Status Invest STOCKS'!A2642:AD3257,28)),0)</f>
        <v>0.64</v>
      </c>
      <c r="N2656" s="66">
        <f>IFERROR(IF(Ações!$B2656="","",VLOOKUP(Table_1[[#This Row],[AÇÕES]],'Dados Status Invest STOCKS'!A2642:AD3257,27)),0)</f>
        <v>1.83</v>
      </c>
      <c r="O2656" s="66">
        <f>IFERROR(IF(Ações!$L2656="","",Ações!$K2656*Ações!$L2656),0)</f>
        <v>0</v>
      </c>
      <c r="P2656" s="67">
        <f t="shared" si="41"/>
        <v>0.06</v>
      </c>
      <c r="Q2656" s="67">
        <f>IFERROR(Ações!$O2656/Ações!$M2656,0)</f>
        <v>0</v>
      </c>
      <c r="R2656" s="67">
        <f>IFERROR(IF(Ações!$B2656="","",VLOOKUP(Table_1[[#This Row],[AÇÕES]],'Dados Status Invest STOCKS'!A2642:AD3257,18)/100),0)</f>
        <v>0.34720000000000001</v>
      </c>
      <c r="S2656" s="65">
        <f>IFERROR(IF(Ações!$B2656="","",VLOOKUP(Table_1[[#This Row],[AÇÕES]],'Dados Status Invest STOCKS'!A2642:AD3257,25)/100),0)</f>
        <v>0</v>
      </c>
      <c r="T2656" s="67">
        <f>(1-Ações!$Q2656)*Ações!$R2656</f>
        <v>0.34720000000000001</v>
      </c>
      <c r="U2656" s="68">
        <f>IF(Ações!$S2656=0,Ações!$T2656,IF(Ações!$T2656=0,Ações!$S2656,AVERAGE(Ações!$S2656,Ações!$T2656)))</f>
        <v>0.34720000000000001</v>
      </c>
    </row>
    <row r="2657" spans="2:21" ht="15" customHeight="1" x14ac:dyDescent="0.2">
      <c r="B2657" s="63" t="str">
        <f>IFERROR('Dados Status Invest STOCKS'!A2644,"-")</f>
        <v>KOF</v>
      </c>
      <c r="C2657" s="45">
        <f>IFERROR((Ações!$D2657-Ações!$K2657)/Ações!$D2657,0)</f>
        <v>0.13669064748201457</v>
      </c>
      <c r="D2657" s="46">
        <f>(Ações!$O2657)/0.06</f>
        <v>61.067333333333345</v>
      </c>
      <c r="E2657" s="47">
        <f>IFERROR((Ações!$F2657-Ações!$K2657)/Ações!$F2657,0)</f>
        <v>-0.21298571594219035</v>
      </c>
      <c r="F2657" s="46">
        <f>IF(OR(Ações!$N2657&lt;0,Ações!$M2657&lt;0),"",(22.5*Ações!$M2657*Ações!$N2657)^0.5)</f>
        <v>43.463001507028942</v>
      </c>
      <c r="G2657" s="47">
        <f>IFERROR((Ações!$H2657-Ações!$K2657)/Ações!$H2657,0)</f>
        <v>0</v>
      </c>
      <c r="H2657" s="48">
        <f>IFERROR(Ações!$I2657/(Ações!$P2657-Table_1[[#This Row],[CAGR LUCRO 5A]]),0)</f>
        <v>0</v>
      </c>
      <c r="I2657" s="48" t="str">
        <f>IF(Ações!$S2657&lt;0,"",Ações!$O2657*(1+Ações!$S2657))</f>
        <v/>
      </c>
      <c r="J2657" s="49">
        <f>IFERROR(IF(Ações!$B2657="","",(VLOOKUP(Table_1[[#This Row],[AÇÕES]],'Dados Status Invest STOCKS'!A2643:AD3258,4)/Table_1[[#This Row],[LPA]]))/100,0)</f>
        <v>6.0610169491525416E-2</v>
      </c>
      <c r="K2657" s="64">
        <f>IFERROR(IF(Ações!$B2657="","",VLOOKUP(Table_1[[#This Row],[AÇÕES]],'Dados Status Invest STOCKS'!A2643:AD3258,2)),0)</f>
        <v>52.72</v>
      </c>
      <c r="L2657" s="65">
        <f>IFERROR(IF(Ações!$B2657="","",VLOOKUP(Table_1[[#This Row],[AÇÕES]],'Dados Status Invest STOCKS'!A2643:AD3258,3)/100),0)</f>
        <v>6.9500000000000006E-2</v>
      </c>
      <c r="M2657" s="66">
        <f>IFERROR(IF(Ações!$B2657="","",VLOOKUP(Table_1[[#This Row],[AÇÕES]],'Dados Status Invest STOCKS'!A2643:AD3258,28)),0)</f>
        <v>2.95</v>
      </c>
      <c r="N2657" s="66">
        <f>IFERROR(IF(Ações!$B2657="","",VLOOKUP(Table_1[[#This Row],[AÇÕES]],'Dados Status Invest STOCKS'!A2643:AD3258,27)),0)</f>
        <v>28.46</v>
      </c>
      <c r="O2657" s="66">
        <f>IFERROR(IF(Ações!$L2657="","",Ações!$K2657*Ações!$L2657),0)</f>
        <v>3.6640400000000004</v>
      </c>
      <c r="P2657" s="67">
        <f t="shared" si="41"/>
        <v>0.06</v>
      </c>
      <c r="Q2657" s="67">
        <f>IFERROR(Ações!$O2657/Ações!$M2657,0)</f>
        <v>1.2420474576271188</v>
      </c>
      <c r="R2657" s="67">
        <f>IFERROR(IF(Ações!$B2657="","",VLOOKUP(Table_1[[#This Row],[AÇÕES]],'Dados Status Invest STOCKS'!A2643:AD3258,18)/100),0)</f>
        <v>0.1036</v>
      </c>
      <c r="S2657" s="65">
        <f>IFERROR(IF(Ações!$B2657="","",VLOOKUP(Table_1[[#This Row],[AÇÕES]],'Dados Status Invest STOCKS'!A2643:AD3258,25)/100),0)</f>
        <v>-2.6600000000000002E-2</v>
      </c>
      <c r="T2657" s="67">
        <f>(1-Ações!$Q2657)*Ações!$R2657</f>
        <v>-2.5076116610169504E-2</v>
      </c>
      <c r="U2657" s="68">
        <f>IF(Ações!$S2657=0,Ações!$T2657,IF(Ações!$T2657=0,Ações!$S2657,AVERAGE(Ações!$S2657,Ações!$T2657)))</f>
        <v>-2.5838058305084753E-2</v>
      </c>
    </row>
    <row r="2658" spans="2:21" ht="15" customHeight="1" x14ac:dyDescent="0.2">
      <c r="B2658" s="63" t="str">
        <f>IFERROR('Dados Status Invest STOCKS'!A2645,"-")</f>
        <v>KOP</v>
      </c>
      <c r="C2658" s="45">
        <f>IFERROR((Ações!$D2658-Ações!$K2658)/Ações!$D2658,0)</f>
        <v>0</v>
      </c>
      <c r="D2658" s="46">
        <f>(Ações!$O2658)/0.06</f>
        <v>0</v>
      </c>
      <c r="E2658" s="47">
        <f>IFERROR((Ações!$F2658-Ações!$K2658)/Ações!$F2658,0)</f>
        <v>0.23992782465536464</v>
      </c>
      <c r="F2658" s="46">
        <f>IF(OR(Ações!$N2658&lt;0,Ações!$M2658&lt;0),"",(22.5*Ações!$M2658*Ações!$N2658)^0.5)</f>
        <v>40.035671594217078</v>
      </c>
      <c r="G2658" s="47">
        <f>IFERROR((Ações!$H2658-Ações!$K2658)/Ações!$H2658,0)</f>
        <v>0</v>
      </c>
      <c r="H2658" s="48">
        <f>IFERROR(Ações!$I2658/(Ações!$P2658-Table_1[[#This Row],[CAGR LUCRO 5A]]),0)</f>
        <v>0</v>
      </c>
      <c r="I2658" s="48">
        <f>IF(Ações!$S2658&lt;0,"",Ações!$O2658*(1+Ações!$S2658))</f>
        <v>0</v>
      </c>
      <c r="J2658" s="49">
        <f>IFERROR(IF(Ações!$B2658="","",(VLOOKUP(Table_1[[#This Row],[AÇÕES]],'Dados Status Invest STOCKS'!A2644:AD3259,4)/Table_1[[#This Row],[LPA]]))/100,0)</f>
        <v>2.073107049608355E-2</v>
      </c>
      <c r="K2658" s="64">
        <f>IFERROR(IF(Ações!$B2658="","",VLOOKUP(Table_1[[#This Row],[AÇÕES]],'Dados Status Invest STOCKS'!A2644:AD3259,2)),0)</f>
        <v>30.43</v>
      </c>
      <c r="L2658" s="65">
        <f>IFERROR(IF(Ações!$B2658="","",VLOOKUP(Table_1[[#This Row],[AÇÕES]],'Dados Status Invest STOCKS'!A2644:AD3259,3)/100),0)</f>
        <v>0</v>
      </c>
      <c r="M2658" s="66">
        <f>IFERROR(IF(Ações!$B2658="","",VLOOKUP(Table_1[[#This Row],[AÇÕES]],'Dados Status Invest STOCKS'!A2644:AD3259,28)),0)</f>
        <v>3.83</v>
      </c>
      <c r="N2658" s="66">
        <f>IFERROR(IF(Ações!$B2658="","",VLOOKUP(Table_1[[#This Row],[AÇÕES]],'Dados Status Invest STOCKS'!A2644:AD3259,27)),0)</f>
        <v>18.600000000000001</v>
      </c>
      <c r="O2658" s="66">
        <f>IFERROR(IF(Ações!$L2658="","",Ações!$K2658*Ações!$L2658),0)</f>
        <v>0</v>
      </c>
      <c r="P2658" s="67">
        <f t="shared" si="41"/>
        <v>0.06</v>
      </c>
      <c r="Q2658" s="67">
        <f>IFERROR(Ações!$O2658/Ações!$M2658,0)</f>
        <v>0</v>
      </c>
      <c r="R2658" s="67">
        <f>IFERROR(IF(Ações!$B2658="","",VLOOKUP(Table_1[[#This Row],[AÇÕES]],'Dados Status Invest STOCKS'!A2644:AD3259,18)/100),0)</f>
        <v>0.2059</v>
      </c>
      <c r="S2658" s="65">
        <f>IFERROR(IF(Ações!$B2658="","",VLOOKUP(Table_1[[#This Row],[AÇÕES]],'Dados Status Invest STOCKS'!A2644:AD3259,25)/100),0)</f>
        <v>0</v>
      </c>
      <c r="T2658" s="67">
        <f>(1-Ações!$Q2658)*Ações!$R2658</f>
        <v>0.2059</v>
      </c>
      <c r="U2658" s="68">
        <f>IF(Ações!$S2658=0,Ações!$T2658,IF(Ações!$T2658=0,Ações!$S2658,AVERAGE(Ações!$S2658,Ações!$T2658)))</f>
        <v>0.2059</v>
      </c>
    </row>
    <row r="2659" spans="2:21" ht="15" customHeight="1" x14ac:dyDescent="0.2">
      <c r="B2659" s="63" t="str">
        <f>IFERROR('Dados Status Invest STOCKS'!A2646,"-")</f>
        <v>KOPN</v>
      </c>
      <c r="C2659" s="45">
        <f>IFERROR((Ações!$D2659-Ações!$K2659)/Ações!$D2659,0)</f>
        <v>0</v>
      </c>
      <c r="D2659" s="46">
        <f>(Ações!$O2659)/0.06</f>
        <v>0</v>
      </c>
      <c r="E2659" s="47">
        <f>IFERROR((Ações!$F2659-Ações!$K2659)/Ações!$F2659,0)</f>
        <v>0</v>
      </c>
      <c r="F2659" s="46" t="str">
        <f>IF(OR(Ações!$N2659&lt;0,Ações!$M2659&lt;0),"",(22.5*Ações!$M2659*Ações!$N2659)^0.5)</f>
        <v/>
      </c>
      <c r="G2659" s="47">
        <f>IFERROR((Ações!$H2659-Ações!$K2659)/Ações!$H2659,0)</f>
        <v>0</v>
      </c>
      <c r="H2659" s="48">
        <f>IFERROR(Ações!$I2659/(Ações!$P2659-Table_1[[#This Row],[CAGR LUCRO 5A]]),0)</f>
        <v>0</v>
      </c>
      <c r="I2659" s="48">
        <f>IF(Ações!$S2659&lt;0,"",Ações!$O2659*(1+Ações!$S2659))</f>
        <v>0</v>
      </c>
      <c r="J2659" s="49">
        <f>IFERROR(IF(Ações!$B2659="","",(VLOOKUP(Table_1[[#This Row],[AÇÕES]],'Dados Status Invest STOCKS'!A2645:AD3260,4)/Table_1[[#This Row],[LPA]]))/100,0)</f>
        <v>3.2979999999999996</v>
      </c>
      <c r="K2659" s="64">
        <f>IFERROR(IF(Ações!$B2659="","",VLOOKUP(Table_1[[#This Row],[AÇÕES]],'Dados Status Invest STOCKS'!A2645:AD3260,2)),0)</f>
        <v>3.17</v>
      </c>
      <c r="L2659" s="65">
        <f>IFERROR(IF(Ações!$B2659="","",VLOOKUP(Table_1[[#This Row],[AÇÕES]],'Dados Status Invest STOCKS'!A2645:AD3260,3)/100),0)</f>
        <v>0</v>
      </c>
      <c r="M2659" s="66">
        <f>IFERROR(IF(Ações!$B2659="","",VLOOKUP(Table_1[[#This Row],[AÇÕES]],'Dados Status Invest STOCKS'!A2645:AD3260,28)),0)</f>
        <v>-0.1</v>
      </c>
      <c r="N2659" s="66">
        <f>IFERROR(IF(Ações!$B2659="","",VLOOKUP(Table_1[[#This Row],[AÇÕES]],'Dados Status Invest STOCKS'!A2645:AD3260,27)),0)</f>
        <v>0.47</v>
      </c>
      <c r="O2659" s="66">
        <f>IFERROR(IF(Ações!$L2659="","",Ações!$K2659*Ações!$L2659),0)</f>
        <v>0</v>
      </c>
      <c r="P2659" s="67">
        <f t="shared" si="41"/>
        <v>0.06</v>
      </c>
      <c r="Q2659" s="67">
        <f>IFERROR(Ações!$O2659/Ações!$M2659,0)</f>
        <v>0</v>
      </c>
      <c r="R2659" s="67">
        <f>IFERROR(IF(Ações!$B2659="","",VLOOKUP(Table_1[[#This Row],[AÇÕES]],'Dados Status Invest STOCKS'!A2645:AD3260,18)/100),0)</f>
        <v>-0.2059</v>
      </c>
      <c r="S2659" s="65">
        <f>IFERROR(IF(Ações!$B2659="","",VLOOKUP(Table_1[[#This Row],[AÇÕES]],'Dados Status Invest STOCKS'!A2645:AD3260,25)/100),0)</f>
        <v>0</v>
      </c>
      <c r="T2659" s="67">
        <f>(1-Ações!$Q2659)*Ações!$R2659</f>
        <v>-0.2059</v>
      </c>
      <c r="U2659" s="68">
        <f>IF(Ações!$S2659=0,Ações!$T2659,IF(Ações!$T2659=0,Ações!$S2659,AVERAGE(Ações!$S2659,Ações!$T2659)))</f>
        <v>-0.2059</v>
      </c>
    </row>
    <row r="2660" spans="2:21" ht="15" customHeight="1" x14ac:dyDescent="0.2">
      <c r="B2660" s="63" t="str">
        <f>IFERROR('Dados Status Invest STOCKS'!A2647,"-")</f>
        <v>KOR</v>
      </c>
      <c r="C2660" s="45">
        <f>IFERROR((Ações!$D2660-Ações!$K2660)/Ações!$D2660,0)</f>
        <v>0</v>
      </c>
      <c r="D2660" s="46">
        <f>(Ações!$O2660)/0.06</f>
        <v>0</v>
      </c>
      <c r="E2660" s="47">
        <f>IFERROR((Ações!$F2660-Ações!$K2660)/Ações!$F2660,0)</f>
        <v>0</v>
      </c>
      <c r="F2660" s="46" t="str">
        <f>IF(OR(Ações!$N2660&lt;0,Ações!$M2660&lt;0),"",(22.5*Ações!$M2660*Ações!$N2660)^0.5)</f>
        <v/>
      </c>
      <c r="G2660" s="47">
        <f>IFERROR((Ações!$H2660-Ações!$K2660)/Ações!$H2660,0)</f>
        <v>0</v>
      </c>
      <c r="H2660" s="48">
        <f>IFERROR(Ações!$I2660/(Ações!$P2660-Table_1[[#This Row],[CAGR LUCRO 5A]]),0)</f>
        <v>0</v>
      </c>
      <c r="I2660" s="48">
        <f>IF(Ações!$S2660&lt;0,"",Ações!$O2660*(1+Ações!$S2660))</f>
        <v>0</v>
      </c>
      <c r="J2660" s="49">
        <f>IFERROR(IF(Ações!$B2660="","",(VLOOKUP(Table_1[[#This Row],[AÇÕES]],'Dados Status Invest STOCKS'!A2646:AD3261,4)/Table_1[[#This Row],[LPA]]))/100,0)</f>
        <v>1.25125</v>
      </c>
      <c r="K2660" s="64">
        <f>IFERROR(IF(Ações!$B2660="","",VLOOKUP(Table_1[[#This Row],[AÇÕES]],'Dados Status Invest STOCKS'!A2646:AD3261,2)),0)</f>
        <v>3.23</v>
      </c>
      <c r="L2660" s="65">
        <f>IFERROR(IF(Ações!$B2660="","",VLOOKUP(Table_1[[#This Row],[AÇÕES]],'Dados Status Invest STOCKS'!A2646:AD3261,3)/100),0)</f>
        <v>0</v>
      </c>
      <c r="M2660" s="66">
        <f>IFERROR(IF(Ações!$B2660="","",VLOOKUP(Table_1[[#This Row],[AÇÕES]],'Dados Status Invest STOCKS'!A2646:AD3261,28)),0)</f>
        <v>-0.16</v>
      </c>
      <c r="N2660" s="66">
        <f>IFERROR(IF(Ações!$B2660="","",VLOOKUP(Table_1[[#This Row],[AÇÕES]],'Dados Status Invest STOCKS'!A2646:AD3261,27)),0)</f>
        <v>-0.04</v>
      </c>
      <c r="O2660" s="66">
        <f>IFERROR(IF(Ações!$L2660="","",Ações!$K2660*Ações!$L2660),0)</f>
        <v>0</v>
      </c>
      <c r="P2660" s="67">
        <f t="shared" si="41"/>
        <v>0.06</v>
      </c>
      <c r="Q2660" s="67">
        <f>IFERROR(Ações!$O2660/Ações!$M2660,0)</f>
        <v>0</v>
      </c>
      <c r="R2660" s="67">
        <f>IFERROR(IF(Ações!$B2660="","",VLOOKUP(Table_1[[#This Row],[AÇÕES]],'Dados Status Invest STOCKS'!A2646:AD3261,18)/100),0)</f>
        <v>-3.6242999999999999</v>
      </c>
      <c r="S2660" s="65">
        <f>IFERROR(IF(Ações!$B2660="","",VLOOKUP(Table_1[[#This Row],[AÇÕES]],'Dados Status Invest STOCKS'!A2646:AD3261,25)/100),0)</f>
        <v>0</v>
      </c>
      <c r="T2660" s="67">
        <f>(1-Ações!$Q2660)*Ações!$R2660</f>
        <v>-3.6242999999999999</v>
      </c>
      <c r="U2660" s="68">
        <f>IF(Ações!$S2660=0,Ações!$T2660,IF(Ações!$T2660=0,Ações!$S2660,AVERAGE(Ações!$S2660,Ações!$T2660)))</f>
        <v>-3.6242999999999999</v>
      </c>
    </row>
    <row r="2661" spans="2:21" ht="15" customHeight="1" x14ac:dyDescent="0.2">
      <c r="B2661" s="63" t="str">
        <f>IFERROR('Dados Status Invest STOCKS'!A2648,"-")</f>
        <v>KOS</v>
      </c>
      <c r="C2661" s="45">
        <f>IFERROR((Ações!$D2661-Ações!$K2661)/Ações!$D2661,0)</f>
        <v>0</v>
      </c>
      <c r="D2661" s="46">
        <f>(Ações!$O2661)/0.06</f>
        <v>0</v>
      </c>
      <c r="E2661" s="47">
        <f>IFERROR((Ações!$F2661-Ações!$K2661)/Ações!$F2661,0)</f>
        <v>0</v>
      </c>
      <c r="F2661" s="46" t="str">
        <f>IF(OR(Ações!$N2661&lt;0,Ações!$M2661&lt;0),"",(22.5*Ações!$M2661*Ações!$N2661)^0.5)</f>
        <v/>
      </c>
      <c r="G2661" s="47">
        <f>IFERROR((Ações!$H2661-Ações!$K2661)/Ações!$H2661,0)</f>
        <v>0</v>
      </c>
      <c r="H2661" s="48">
        <f>IFERROR(Ações!$I2661/(Ações!$P2661-Table_1[[#This Row],[CAGR LUCRO 5A]]),0)</f>
        <v>0</v>
      </c>
      <c r="I2661" s="48">
        <f>IF(Ações!$S2661&lt;0,"",Ações!$O2661*(1+Ações!$S2661))</f>
        <v>0</v>
      </c>
      <c r="J2661" s="49">
        <f>IFERROR(IF(Ações!$B2661="","",(VLOOKUP(Table_1[[#This Row],[AÇÕES]],'Dados Status Invest STOCKS'!A2647:AD3262,4)/Table_1[[#This Row],[LPA]]))/100,0)</f>
        <v>0.307027027027027</v>
      </c>
      <c r="K2661" s="64">
        <f>IFERROR(IF(Ações!$B2661="","",VLOOKUP(Table_1[[#This Row],[AÇÕES]],'Dados Status Invest STOCKS'!A2647:AD3262,2)),0)</f>
        <v>4.24</v>
      </c>
      <c r="L2661" s="65">
        <f>IFERROR(IF(Ações!$B2661="","",VLOOKUP(Table_1[[#This Row],[AÇÕES]],'Dados Status Invest STOCKS'!A2647:AD3262,3)/100),0)</f>
        <v>0</v>
      </c>
      <c r="M2661" s="66">
        <f>IFERROR(IF(Ações!$B2661="","",VLOOKUP(Table_1[[#This Row],[AÇÕES]],'Dados Status Invest STOCKS'!A2647:AD3262,28)),0)</f>
        <v>-0.37</v>
      </c>
      <c r="N2661" s="66">
        <f>IFERROR(IF(Ações!$B2661="","",VLOOKUP(Table_1[[#This Row],[AÇÕES]],'Dados Status Invest STOCKS'!A2647:AD3262,27)),0)</f>
        <v>0.63</v>
      </c>
      <c r="O2661" s="66">
        <f>IFERROR(IF(Ações!$L2661="","",Ações!$K2661*Ações!$L2661),0)</f>
        <v>0</v>
      </c>
      <c r="P2661" s="67">
        <f t="shared" si="41"/>
        <v>0.06</v>
      </c>
      <c r="Q2661" s="67">
        <f>IFERROR(Ações!$O2661/Ações!$M2661,0)</f>
        <v>0</v>
      </c>
      <c r="R2661" s="67">
        <f>IFERROR(IF(Ações!$B2661="","",VLOOKUP(Table_1[[#This Row],[AÇÕES]],'Dados Status Invest STOCKS'!A2647:AD3262,18)/100),0)</f>
        <v>-0.58799999999999997</v>
      </c>
      <c r="S2661" s="65">
        <f>IFERROR(IF(Ações!$B2661="","",VLOOKUP(Table_1[[#This Row],[AÇÕES]],'Dados Status Invest STOCKS'!A2647:AD3262,25)/100),0)</f>
        <v>0</v>
      </c>
      <c r="T2661" s="67">
        <f>(1-Ações!$Q2661)*Ações!$R2661</f>
        <v>-0.58799999999999997</v>
      </c>
      <c r="U2661" s="68">
        <f>IF(Ações!$S2661=0,Ações!$T2661,IF(Ações!$T2661=0,Ações!$S2661,AVERAGE(Ações!$S2661,Ações!$T2661)))</f>
        <v>-0.58799999999999997</v>
      </c>
    </row>
    <row r="2662" spans="2:21" ht="15" customHeight="1" x14ac:dyDescent="0.2">
      <c r="B2662" s="63" t="str">
        <f>IFERROR('Dados Status Invest STOCKS'!A2649,"-")</f>
        <v>KOSS</v>
      </c>
      <c r="C2662" s="45">
        <f>IFERROR((Ações!$D2662-Ações!$K2662)/Ações!$D2662,0)</f>
        <v>0</v>
      </c>
      <c r="D2662" s="46">
        <f>(Ações!$O2662)/0.06</f>
        <v>0</v>
      </c>
      <c r="E2662" s="47">
        <f>IFERROR((Ações!$F2662-Ações!$K2662)/Ações!$F2662,0)</f>
        <v>-5.5168875137096398</v>
      </c>
      <c r="F2662" s="46">
        <f>IF(OR(Ações!$N2662&lt;0,Ações!$M2662&lt;0),"",(22.5*Ações!$M2662*Ações!$N2662)^0.5)</f>
        <v>1.2459935794377111</v>
      </c>
      <c r="G2662" s="47">
        <f>IFERROR((Ações!$H2662-Ações!$K2662)/Ações!$H2662,0)</f>
        <v>0</v>
      </c>
      <c r="H2662" s="48">
        <f>IFERROR(Ações!$I2662/(Ações!$P2662-Table_1[[#This Row],[CAGR LUCRO 5A]]),0)</f>
        <v>0</v>
      </c>
      <c r="I2662" s="48" t="str">
        <f>IF(Ações!$S2662&lt;0,"",Ações!$O2662*(1+Ações!$S2662))</f>
        <v/>
      </c>
      <c r="J2662" s="49">
        <f>IFERROR(IF(Ações!$B2662="","",(VLOOKUP(Table_1[[#This Row],[AÇÕES]],'Dados Status Invest STOCKS'!A2648:AD3263,4)/Table_1[[#This Row],[LPA]]))/100,0)</f>
        <v>92.286666666666676</v>
      </c>
      <c r="K2662" s="64">
        <f>IFERROR(IF(Ações!$B2662="","",VLOOKUP(Table_1[[#This Row],[AÇÕES]],'Dados Status Invest STOCKS'!A2648:AD3263,2)),0)</f>
        <v>8.1199999999999992</v>
      </c>
      <c r="L2662" s="65">
        <f>IFERROR(IF(Ações!$B2662="","",VLOOKUP(Table_1[[#This Row],[AÇÕES]],'Dados Status Invest STOCKS'!A2648:AD3263,3)/100),0)</f>
        <v>0</v>
      </c>
      <c r="M2662" s="66">
        <f>IFERROR(IF(Ações!$B2662="","",VLOOKUP(Table_1[[#This Row],[AÇÕES]],'Dados Status Invest STOCKS'!A2648:AD3263,28)),0)</f>
        <v>0.03</v>
      </c>
      <c r="N2662" s="66">
        <f>IFERROR(IF(Ações!$B2662="","",VLOOKUP(Table_1[[#This Row],[AÇÕES]],'Dados Status Invest STOCKS'!A2648:AD3263,27)),0)</f>
        <v>2.2999999999999998</v>
      </c>
      <c r="O2662" s="66">
        <f>IFERROR(IF(Ações!$L2662="","",Ações!$K2662*Ações!$L2662),0)</f>
        <v>0</v>
      </c>
      <c r="P2662" s="67">
        <f t="shared" si="41"/>
        <v>0.06</v>
      </c>
      <c r="Q2662" s="67">
        <f>IFERROR(Ações!$O2662/Ações!$M2662,0)</f>
        <v>0</v>
      </c>
      <c r="R2662" s="67">
        <f>IFERROR(IF(Ações!$B2662="","",VLOOKUP(Table_1[[#This Row],[AÇÕES]],'Dados Status Invest STOCKS'!A2648:AD3263,18)/100),0)</f>
        <v>1.2800000000000001E-2</v>
      </c>
      <c r="S2662" s="65">
        <f>IFERROR(IF(Ações!$B2662="","",VLOOKUP(Table_1[[#This Row],[AÇÕES]],'Dados Status Invest STOCKS'!A2648:AD3263,25)/100),0)</f>
        <v>-0.18679999999999999</v>
      </c>
      <c r="T2662" s="67">
        <f>(1-Ações!$Q2662)*Ações!$R2662</f>
        <v>1.2800000000000001E-2</v>
      </c>
      <c r="U2662" s="68">
        <f>IF(Ações!$S2662=0,Ações!$T2662,IF(Ações!$T2662=0,Ações!$S2662,AVERAGE(Ações!$S2662,Ações!$T2662)))</f>
        <v>-8.6999999999999994E-2</v>
      </c>
    </row>
    <row r="2663" spans="2:21" ht="15" customHeight="1" x14ac:dyDescent="0.2">
      <c r="B2663" s="63" t="str">
        <f>IFERROR('Dados Status Invest STOCKS'!A2650,"-")</f>
        <v>KPTI</v>
      </c>
      <c r="C2663" s="45">
        <f>IFERROR((Ações!$D2663-Ações!$K2663)/Ações!$D2663,0)</f>
        <v>0</v>
      </c>
      <c r="D2663" s="46">
        <f>(Ações!$O2663)/0.06</f>
        <v>0</v>
      </c>
      <c r="E2663" s="47">
        <f>IFERROR((Ações!$F2663-Ações!$K2663)/Ações!$F2663,0)</f>
        <v>0</v>
      </c>
      <c r="F2663" s="46" t="str">
        <f>IF(OR(Ações!$N2663&lt;0,Ações!$M2663&lt;0),"",(22.5*Ações!$M2663*Ações!$N2663)^0.5)</f>
        <v/>
      </c>
      <c r="G2663" s="47">
        <f>IFERROR((Ações!$H2663-Ações!$K2663)/Ações!$H2663,0)</f>
        <v>0</v>
      </c>
      <c r="H2663" s="48">
        <f>IFERROR(Ações!$I2663/(Ações!$P2663-Table_1[[#This Row],[CAGR LUCRO 5A]]),0)</f>
        <v>0</v>
      </c>
      <c r="I2663" s="48">
        <f>IF(Ações!$S2663&lt;0,"",Ações!$O2663*(1+Ações!$S2663))</f>
        <v>0</v>
      </c>
      <c r="J2663" s="49">
        <f>IFERROR(IF(Ações!$B2663="","",(VLOOKUP(Table_1[[#This Row],[AÇÕES]],'Dados Status Invest STOCKS'!A2649:AD3264,4)/Table_1[[#This Row],[LPA]]))/100,0)</f>
        <v>1.1428571428571429E-2</v>
      </c>
      <c r="K2663" s="64">
        <f>IFERROR(IF(Ações!$B2663="","",VLOOKUP(Table_1[[#This Row],[AÇÕES]],'Dados Status Invest STOCKS'!A2649:AD3264,2)),0)</f>
        <v>8.5299999999999994</v>
      </c>
      <c r="L2663" s="65">
        <f>IFERROR(IF(Ações!$B2663="","",VLOOKUP(Table_1[[#This Row],[AÇÕES]],'Dados Status Invest STOCKS'!A2649:AD3264,3)/100),0)</f>
        <v>0</v>
      </c>
      <c r="M2663" s="66">
        <f>IFERROR(IF(Ações!$B2663="","",VLOOKUP(Table_1[[#This Row],[AÇÕES]],'Dados Status Invest STOCKS'!A2649:AD3264,28)),0)</f>
        <v>-2.73</v>
      </c>
      <c r="N2663" s="66">
        <f>IFERROR(IF(Ações!$B2663="","",VLOOKUP(Table_1[[#This Row],[AÇÕES]],'Dados Status Invest STOCKS'!A2649:AD3264,27)),0)</f>
        <v>-1.67</v>
      </c>
      <c r="O2663" s="66">
        <f>IFERROR(IF(Ações!$L2663="","",Ações!$K2663*Ações!$L2663),0)</f>
        <v>0</v>
      </c>
      <c r="P2663" s="67">
        <f t="shared" si="41"/>
        <v>0.06</v>
      </c>
      <c r="Q2663" s="67">
        <f>IFERROR(Ações!$O2663/Ações!$M2663,0)</f>
        <v>0</v>
      </c>
      <c r="R2663" s="67">
        <f>IFERROR(IF(Ações!$B2663="","",VLOOKUP(Table_1[[#This Row],[AÇÕES]],'Dados Status Invest STOCKS'!A2649:AD3264,18)/100),0)</f>
        <v>-1.6369999999999998</v>
      </c>
      <c r="S2663" s="65">
        <f>IFERROR(IF(Ações!$B2663="","",VLOOKUP(Table_1[[#This Row],[AÇÕES]],'Dados Status Invest STOCKS'!A2649:AD3264,25)/100),0)</f>
        <v>0</v>
      </c>
      <c r="T2663" s="67">
        <f>(1-Ações!$Q2663)*Ações!$R2663</f>
        <v>-1.6369999999999998</v>
      </c>
      <c r="U2663" s="68">
        <f>IF(Ações!$S2663=0,Ações!$T2663,IF(Ações!$T2663=0,Ações!$S2663,AVERAGE(Ações!$S2663,Ações!$T2663)))</f>
        <v>-1.6369999999999998</v>
      </c>
    </row>
    <row r="2664" spans="2:21" ht="15" customHeight="1" x14ac:dyDescent="0.2">
      <c r="B2664" s="63" t="str">
        <f>IFERROR('Dados Status Invest STOCKS'!A2651,"-")</f>
        <v>KR</v>
      </c>
      <c r="C2664" s="45">
        <f>IFERROR((Ações!$D2664-Ações!$K2664)/Ações!$D2664,0)</f>
        <v>-2.680981595092025</v>
      </c>
      <c r="D2664" s="46">
        <f>(Ações!$O2664)/0.06</f>
        <v>12.963933333333332</v>
      </c>
      <c r="E2664" s="47">
        <f>IFERROR((Ações!$F2664-Ações!$K2664)/Ações!$F2664,0)</f>
        <v>-1.2529468953846707</v>
      </c>
      <c r="F2664" s="46">
        <f>IF(OR(Ações!$N2664&lt;0,Ações!$M2664&lt;0),"",(22.5*Ações!$M2664*Ações!$N2664)^0.5)</f>
        <v>21.181147277709016</v>
      </c>
      <c r="G2664" s="47">
        <f>IFERROR((Ações!$H2664-Ações!$K2664)/Ações!$H2664,0)</f>
        <v>0.33302832055361015</v>
      </c>
      <c r="H2664" s="48">
        <f>IFERROR(Ações!$I2664/(Ações!$P2664-Table_1[[#This Row],[CAGR LUCRO 5A]]),0)</f>
        <v>71.54726575438599</v>
      </c>
      <c r="I2664" s="48">
        <f>IF(Ações!$S2664&lt;0,"",Ações!$O2664*(1+Ações!$S2664))</f>
        <v>0.81563882959999978</v>
      </c>
      <c r="J2664" s="49">
        <f>IFERROR(IF(Ações!$B2664="","",(VLOOKUP(Table_1[[#This Row],[AÇÕES]],'Dados Status Invest STOCKS'!A2650:AD3265,4)/Table_1[[#This Row],[LPA]]))/100,0)</f>
        <v>0.19215189873417721</v>
      </c>
      <c r="K2664" s="64">
        <f>IFERROR(IF(Ações!$B2664="","",VLOOKUP(Table_1[[#This Row],[AÇÕES]],'Dados Status Invest STOCKS'!A2650:AD3265,2)),0)</f>
        <v>47.72</v>
      </c>
      <c r="L2664" s="65">
        <f>IFERROR(IF(Ações!$B2664="","",VLOOKUP(Table_1[[#This Row],[AÇÕES]],'Dados Status Invest STOCKS'!A2650:AD3265,3)/100),0)</f>
        <v>1.6299999999999999E-2</v>
      </c>
      <c r="M2664" s="66">
        <f>IFERROR(IF(Ações!$B2664="","",VLOOKUP(Table_1[[#This Row],[AÇÕES]],'Dados Status Invest STOCKS'!A2650:AD3265,28)),0)</f>
        <v>1.58</v>
      </c>
      <c r="N2664" s="66">
        <f>IFERROR(IF(Ações!$B2664="","",VLOOKUP(Table_1[[#This Row],[AÇÕES]],'Dados Status Invest STOCKS'!A2650:AD3265,27)),0)</f>
        <v>12.62</v>
      </c>
      <c r="O2664" s="66">
        <f>IFERROR(IF(Ações!$L2664="","",Ações!$K2664*Ações!$L2664),0)</f>
        <v>0.77783599999999986</v>
      </c>
      <c r="P2664" s="67">
        <f t="shared" si="41"/>
        <v>0.06</v>
      </c>
      <c r="Q2664" s="67">
        <f>IFERROR(Ações!$O2664/Ações!$M2664,0)</f>
        <v>0.49230126582278472</v>
      </c>
      <c r="R2664" s="67">
        <f>IFERROR(IF(Ações!$B2664="","",VLOOKUP(Table_1[[#This Row],[AÇÕES]],'Dados Status Invest STOCKS'!A2650:AD3265,18)/100),0)</f>
        <v>0.12509999999999999</v>
      </c>
      <c r="S2664" s="65">
        <f>IFERROR(IF(Ações!$B2664="","",VLOOKUP(Table_1[[#This Row],[AÇÕES]],'Dados Status Invest STOCKS'!A2650:AD3265,25)/100),0)</f>
        <v>4.8600000000000004E-2</v>
      </c>
      <c r="T2664" s="67">
        <f>(1-Ações!$Q2664)*Ações!$R2664</f>
        <v>6.3513111645569623E-2</v>
      </c>
      <c r="U2664" s="68">
        <f>IF(Ações!$S2664=0,Ações!$T2664,IF(Ações!$T2664=0,Ações!$S2664,AVERAGE(Ações!$S2664,Ações!$T2664)))</f>
        <v>5.6056555822784813E-2</v>
      </c>
    </row>
    <row r="2665" spans="2:21" ht="15" customHeight="1" x14ac:dyDescent="0.2">
      <c r="B2665" s="63" t="str">
        <f>IFERROR('Dados Status Invest STOCKS'!A2652,"-")</f>
        <v>KRA</v>
      </c>
      <c r="C2665" s="45">
        <f>IFERROR((Ações!$D2665-Ações!$K2665)/Ações!$D2665,0)</f>
        <v>0</v>
      </c>
      <c r="D2665" s="46">
        <f>(Ações!$O2665)/0.06</f>
        <v>0</v>
      </c>
      <c r="E2665" s="47">
        <f>IFERROR((Ações!$F2665-Ações!$K2665)/Ações!$F2665,0)</f>
        <v>-0.15075036987616647</v>
      </c>
      <c r="F2665" s="46">
        <f>IF(OR(Ações!$N2665&lt;0,Ações!$M2665&lt;0),"",(22.5*Ações!$M2665*Ações!$N2665)^0.5)</f>
        <v>39.947847251134824</v>
      </c>
      <c r="G2665" s="47">
        <f>IFERROR((Ações!$H2665-Ações!$K2665)/Ações!$H2665,0)</f>
        <v>0</v>
      </c>
      <c r="H2665" s="48">
        <f>IFERROR(Ações!$I2665/(Ações!$P2665-Table_1[[#This Row],[CAGR LUCRO 5A]]),0)</f>
        <v>0</v>
      </c>
      <c r="I2665" s="48">
        <f>IF(Ações!$S2665&lt;0,"",Ações!$O2665*(1+Ações!$S2665))</f>
        <v>0</v>
      </c>
      <c r="J2665" s="49">
        <f>IFERROR(IF(Ações!$B2665="","",(VLOOKUP(Table_1[[#This Row],[AÇÕES]],'Dados Status Invest STOCKS'!A2651:AD3266,4)/Table_1[[#This Row],[LPA]]))/100,0)</f>
        <v>4.6869009584664535E-2</v>
      </c>
      <c r="K2665" s="64">
        <f>IFERROR(IF(Ações!$B2665="","",VLOOKUP(Table_1[[#This Row],[AÇÕES]],'Dados Status Invest STOCKS'!A2651:AD3266,2)),0)</f>
        <v>45.97</v>
      </c>
      <c r="L2665" s="65">
        <f>IFERROR(IF(Ações!$B2665="","",VLOOKUP(Table_1[[#This Row],[AÇÕES]],'Dados Status Invest STOCKS'!A2651:AD3266,3)/100),0)</f>
        <v>0</v>
      </c>
      <c r="M2665" s="66">
        <f>IFERROR(IF(Ações!$B2665="","",VLOOKUP(Table_1[[#This Row],[AÇÕES]],'Dados Status Invest STOCKS'!A2651:AD3266,28)),0)</f>
        <v>3.13</v>
      </c>
      <c r="N2665" s="66">
        <f>IFERROR(IF(Ações!$B2665="","",VLOOKUP(Table_1[[#This Row],[AÇÕES]],'Dados Status Invest STOCKS'!A2651:AD3266,27)),0)</f>
        <v>22.66</v>
      </c>
      <c r="O2665" s="66">
        <f>IFERROR(IF(Ações!$L2665="","",Ações!$K2665*Ações!$L2665),0)</f>
        <v>0</v>
      </c>
      <c r="P2665" s="67">
        <f t="shared" si="41"/>
        <v>0.06</v>
      </c>
      <c r="Q2665" s="67">
        <f>IFERROR(Ações!$O2665/Ações!$M2665,0)</f>
        <v>0</v>
      </c>
      <c r="R2665" s="67">
        <f>IFERROR(IF(Ações!$B2665="","",VLOOKUP(Table_1[[#This Row],[AÇÕES]],'Dados Status Invest STOCKS'!A2651:AD3266,18)/100),0)</f>
        <v>0.13830000000000001</v>
      </c>
      <c r="S2665" s="65">
        <f>IFERROR(IF(Ações!$B2665="","",VLOOKUP(Table_1[[#This Row],[AÇÕES]],'Dados Status Invest STOCKS'!A2651:AD3266,25)/100),0)</f>
        <v>0</v>
      </c>
      <c r="T2665" s="67">
        <f>(1-Ações!$Q2665)*Ações!$R2665</f>
        <v>0.13830000000000001</v>
      </c>
      <c r="U2665" s="68">
        <f>IF(Ações!$S2665=0,Ações!$T2665,IF(Ações!$T2665=0,Ações!$S2665,AVERAGE(Ações!$S2665,Ações!$T2665)))</f>
        <v>0.13830000000000001</v>
      </c>
    </row>
    <row r="2666" spans="2:21" ht="15" customHeight="1" x14ac:dyDescent="0.2">
      <c r="B2666" s="63" t="str">
        <f>IFERROR('Dados Status Invest STOCKS'!A2653,"-")</f>
        <v>KRBP</v>
      </c>
      <c r="C2666" s="45">
        <f>IFERROR((Ações!$D2666-Ações!$K2666)/Ações!$D2666,0)</f>
        <v>0</v>
      </c>
      <c r="D2666" s="46">
        <f>(Ações!$O2666)/0.06</f>
        <v>0</v>
      </c>
      <c r="E2666" s="47">
        <f>IFERROR((Ações!$F2666-Ações!$K2666)/Ações!$F2666,0)</f>
        <v>0</v>
      </c>
      <c r="F2666" s="46" t="str">
        <f>IF(OR(Ações!$N2666&lt;0,Ações!$M2666&lt;0),"",(22.5*Ações!$M2666*Ações!$N2666)^0.5)</f>
        <v/>
      </c>
      <c r="G2666" s="47">
        <f>IFERROR((Ações!$H2666-Ações!$K2666)/Ações!$H2666,0)</f>
        <v>0</v>
      </c>
      <c r="H2666" s="48">
        <f>IFERROR(Ações!$I2666/(Ações!$P2666-Table_1[[#This Row],[CAGR LUCRO 5A]]),0)</f>
        <v>0</v>
      </c>
      <c r="I2666" s="48">
        <f>IF(Ações!$S2666&lt;0,"",Ações!$O2666*(1+Ações!$S2666))</f>
        <v>0</v>
      </c>
      <c r="J2666" s="49">
        <f>IFERROR(IF(Ações!$B2666="","",(VLOOKUP(Table_1[[#This Row],[AÇÕES]],'Dados Status Invest STOCKS'!A2652:AD3267,4)/Table_1[[#This Row],[LPA]]))/100,0)</f>
        <v>6.3572790845518113E-7</v>
      </c>
      <c r="K2666" s="64">
        <f>IFERROR(IF(Ações!$B2666="","",VLOOKUP(Table_1[[#This Row],[AÇÕES]],'Dados Status Invest STOCKS'!A2652:AD3267,2)),0)</f>
        <v>1.1499999999999999</v>
      </c>
      <c r="L2666" s="65">
        <f>IFERROR(IF(Ações!$B2666="","",VLOOKUP(Table_1[[#This Row],[AÇÕES]],'Dados Status Invest STOCKS'!A2652:AD3267,3)/100),0)</f>
        <v>0</v>
      </c>
      <c r="M2666" s="66">
        <f>IFERROR(IF(Ações!$B2666="","",VLOOKUP(Table_1[[#This Row],[AÇÕES]],'Dados Status Invest STOCKS'!A2652:AD3267,28)),0)</f>
        <v>-157.30000000000001</v>
      </c>
      <c r="N2666" s="66">
        <f>IFERROR(IF(Ações!$B2666="","",VLOOKUP(Table_1[[#This Row],[AÇÕES]],'Dados Status Invest STOCKS'!A2652:AD3267,27)),0)</f>
        <v>0.32</v>
      </c>
      <c r="O2666" s="66">
        <f>IFERROR(IF(Ações!$L2666="","",Ações!$K2666*Ações!$L2666),0)</f>
        <v>0</v>
      </c>
      <c r="P2666" s="67">
        <f t="shared" si="41"/>
        <v>0.06</v>
      </c>
      <c r="Q2666" s="67">
        <f>IFERROR(Ações!$O2666/Ações!$M2666,0)</f>
        <v>0</v>
      </c>
      <c r="R2666" s="67">
        <f>IFERROR(IF(Ações!$B2666="","",VLOOKUP(Table_1[[#This Row],[AÇÕES]],'Dados Status Invest STOCKS'!A2652:AD3267,18)/100),0)</f>
        <v>-498.3365</v>
      </c>
      <c r="S2666" s="65">
        <f>IFERROR(IF(Ações!$B2666="","",VLOOKUP(Table_1[[#This Row],[AÇÕES]],'Dados Status Invest STOCKS'!A2652:AD3267,25)/100),0)</f>
        <v>0</v>
      </c>
      <c r="T2666" s="67">
        <f>(1-Ações!$Q2666)*Ações!$R2666</f>
        <v>-498.3365</v>
      </c>
      <c r="U2666" s="68">
        <f>IF(Ações!$S2666=0,Ações!$T2666,IF(Ações!$T2666=0,Ações!$S2666,AVERAGE(Ações!$S2666,Ações!$T2666)))</f>
        <v>-498.3365</v>
      </c>
    </row>
    <row r="2667" spans="2:21" ht="15" customHeight="1" x14ac:dyDescent="0.2">
      <c r="B2667" s="63" t="str">
        <f>IFERROR('Dados Status Invest STOCKS'!A2654,"-")</f>
        <v>KRKR</v>
      </c>
      <c r="C2667" s="45">
        <f>IFERROR((Ações!$D2667-Ações!$K2667)/Ações!$D2667,0)</f>
        <v>0</v>
      </c>
      <c r="D2667" s="46">
        <f>(Ações!$O2667)/0.06</f>
        <v>0</v>
      </c>
      <c r="E2667" s="47">
        <f>IFERROR((Ações!$F2667-Ações!$K2667)/Ações!$F2667,0)</f>
        <v>0</v>
      </c>
      <c r="F2667" s="46" t="str">
        <f>IF(OR(Ações!$N2667&lt;0,Ações!$M2667&lt;0),"",(22.5*Ações!$M2667*Ações!$N2667)^0.5)</f>
        <v/>
      </c>
      <c r="G2667" s="47">
        <f>IFERROR((Ações!$H2667-Ações!$K2667)/Ações!$H2667,0)</f>
        <v>0</v>
      </c>
      <c r="H2667" s="48">
        <f>IFERROR(Ações!$I2667/(Ações!$P2667-Table_1[[#This Row],[CAGR LUCRO 5A]]),0)</f>
        <v>0</v>
      </c>
      <c r="I2667" s="48">
        <f>IF(Ações!$S2667&lt;0,"",Ações!$O2667*(1+Ações!$S2667))</f>
        <v>0</v>
      </c>
      <c r="J2667" s="49">
        <f>IFERROR(IF(Ações!$B2667="","",(VLOOKUP(Table_1[[#This Row],[AÇÕES]],'Dados Status Invest STOCKS'!A2653:AD3268,4)/Table_1[[#This Row],[LPA]]))/100,0)</f>
        <v>1.5714285714285715E-2</v>
      </c>
      <c r="K2667" s="64">
        <f>IFERROR(IF(Ações!$B2667="","",VLOOKUP(Table_1[[#This Row],[AÇÕES]],'Dados Status Invest STOCKS'!A2653:AD3268,2)),0)</f>
        <v>0.93</v>
      </c>
      <c r="L2667" s="65">
        <f>IFERROR(IF(Ações!$B2667="","",VLOOKUP(Table_1[[#This Row],[AÇÕES]],'Dados Status Invest STOCKS'!A2653:AD3268,3)/100),0)</f>
        <v>0</v>
      </c>
      <c r="M2667" s="66">
        <f>IFERROR(IF(Ações!$B2667="","",VLOOKUP(Table_1[[#This Row],[AÇÕES]],'Dados Status Invest STOCKS'!A2653:AD3268,28)),0)</f>
        <v>-0.77</v>
      </c>
      <c r="N2667" s="66">
        <f>IFERROR(IF(Ações!$B2667="","",VLOOKUP(Table_1[[#This Row],[AÇÕES]],'Dados Status Invest STOCKS'!A2653:AD3268,27)),0)</f>
        <v>1.26</v>
      </c>
      <c r="O2667" s="66">
        <f>IFERROR(IF(Ações!$L2667="","",Ações!$K2667*Ações!$L2667),0)</f>
        <v>0</v>
      </c>
      <c r="P2667" s="67">
        <f t="shared" si="41"/>
        <v>0.06</v>
      </c>
      <c r="Q2667" s="67">
        <f>IFERROR(Ações!$O2667/Ações!$M2667,0)</f>
        <v>0</v>
      </c>
      <c r="R2667" s="67">
        <f>IFERROR(IF(Ações!$B2667="","",VLOOKUP(Table_1[[#This Row],[AÇÕES]],'Dados Status Invest STOCKS'!A2653:AD3268,18)/100),0)</f>
        <v>-0.60619999999999996</v>
      </c>
      <c r="S2667" s="65">
        <f>IFERROR(IF(Ações!$B2667="","",VLOOKUP(Table_1[[#This Row],[AÇÕES]],'Dados Status Invest STOCKS'!A2653:AD3268,25)/100),0)</f>
        <v>0</v>
      </c>
      <c r="T2667" s="67">
        <f>(1-Ações!$Q2667)*Ações!$R2667</f>
        <v>-0.60619999999999996</v>
      </c>
      <c r="U2667" s="68">
        <f>IF(Ações!$S2667=0,Ações!$T2667,IF(Ações!$T2667=0,Ações!$S2667,AVERAGE(Ações!$S2667,Ações!$T2667)))</f>
        <v>-0.60619999999999996</v>
      </c>
    </row>
    <row r="2668" spans="2:21" ht="15" customHeight="1" x14ac:dyDescent="0.2">
      <c r="B2668" s="63" t="str">
        <f>IFERROR('Dados Status Invest STOCKS'!A2655,"-")</f>
        <v>KRMD</v>
      </c>
      <c r="C2668" s="45">
        <f>IFERROR((Ações!$D2668-Ações!$K2668)/Ações!$D2668,0)</f>
        <v>0</v>
      </c>
      <c r="D2668" s="46">
        <f>(Ações!$O2668)/0.06</f>
        <v>0</v>
      </c>
      <c r="E2668" s="47">
        <f>IFERROR((Ações!$F2668-Ações!$K2668)/Ações!$F2668,0)</f>
        <v>0</v>
      </c>
      <c r="F2668" s="46" t="str">
        <f>IF(OR(Ações!$N2668&lt;0,Ações!$M2668&lt;0),"",(22.5*Ações!$M2668*Ações!$N2668)^0.5)</f>
        <v/>
      </c>
      <c r="G2668" s="47">
        <f>IFERROR((Ações!$H2668-Ações!$K2668)/Ações!$H2668,0)</f>
        <v>0</v>
      </c>
      <c r="H2668" s="48">
        <f>IFERROR(Ações!$I2668/(Ações!$P2668-Table_1[[#This Row],[CAGR LUCRO 5A]]),0)</f>
        <v>0</v>
      </c>
      <c r="I2668" s="48">
        <f>IF(Ações!$S2668&lt;0,"",Ações!$O2668*(1+Ações!$S2668))</f>
        <v>0</v>
      </c>
      <c r="J2668" s="49">
        <f>IFERROR(IF(Ações!$B2668="","",(VLOOKUP(Table_1[[#This Row],[AÇÕES]],'Dados Status Invest STOCKS'!A2654:AD3269,4)/Table_1[[#This Row],[LPA]]))/100,0)</f>
        <v>2.8510000000000004</v>
      </c>
      <c r="K2668" s="64">
        <f>IFERROR(IF(Ações!$B2668="","",VLOOKUP(Table_1[[#This Row],[AÇÕES]],'Dados Status Invest STOCKS'!A2654:AD3269,2)),0)</f>
        <v>2.77</v>
      </c>
      <c r="L2668" s="65">
        <f>IFERROR(IF(Ações!$B2668="","",VLOOKUP(Table_1[[#This Row],[AÇÕES]],'Dados Status Invest STOCKS'!A2654:AD3269,3)/100),0)</f>
        <v>0</v>
      </c>
      <c r="M2668" s="66">
        <f>IFERROR(IF(Ações!$B2668="","",VLOOKUP(Table_1[[#This Row],[AÇÕES]],'Dados Status Invest STOCKS'!A2654:AD3269,28)),0)</f>
        <v>-0.1</v>
      </c>
      <c r="N2668" s="66">
        <f>IFERROR(IF(Ações!$B2668="","",VLOOKUP(Table_1[[#This Row],[AÇÕES]],'Dados Status Invest STOCKS'!A2654:AD3269,27)),0)</f>
        <v>0.83</v>
      </c>
      <c r="O2668" s="66">
        <f>IFERROR(IF(Ações!$L2668="","",Ações!$K2668*Ações!$L2668),0)</f>
        <v>0</v>
      </c>
      <c r="P2668" s="67">
        <f t="shared" si="41"/>
        <v>0.06</v>
      </c>
      <c r="Q2668" s="67">
        <f>IFERROR(Ações!$O2668/Ações!$M2668,0)</f>
        <v>0</v>
      </c>
      <c r="R2668" s="67">
        <f>IFERROR(IF(Ações!$B2668="","",VLOOKUP(Table_1[[#This Row],[AÇÕES]],'Dados Status Invest STOCKS'!A2654:AD3269,18)/100),0)</f>
        <v>-0.1177</v>
      </c>
      <c r="S2668" s="65">
        <f>IFERROR(IF(Ações!$B2668="","",VLOOKUP(Table_1[[#This Row],[AÇÕES]],'Dados Status Invest STOCKS'!A2654:AD3269,25)/100),0)</f>
        <v>0</v>
      </c>
      <c r="T2668" s="67">
        <f>(1-Ações!$Q2668)*Ações!$R2668</f>
        <v>-0.1177</v>
      </c>
      <c r="U2668" s="68">
        <f>IF(Ações!$S2668=0,Ações!$T2668,IF(Ações!$T2668=0,Ações!$S2668,AVERAGE(Ações!$S2668,Ações!$T2668)))</f>
        <v>-0.1177</v>
      </c>
    </row>
    <row r="2669" spans="2:21" ht="15" customHeight="1" x14ac:dyDescent="0.2">
      <c r="B2669" s="63" t="str">
        <f>IFERROR('Dados Status Invest STOCKS'!A2656,"-")</f>
        <v>KRNT</v>
      </c>
      <c r="C2669" s="45">
        <f>IFERROR((Ações!$D2669-Ações!$K2669)/Ações!$D2669,0)</f>
        <v>0</v>
      </c>
      <c r="D2669" s="46">
        <f>(Ações!$O2669)/0.06</f>
        <v>0</v>
      </c>
      <c r="E2669" s="47">
        <f>IFERROR((Ações!$F2669-Ações!$K2669)/Ações!$F2669,0)</f>
        <v>-8.0593180704510559</v>
      </c>
      <c r="F2669" s="46">
        <f>IF(OR(Ações!$N2669&lt;0,Ações!$M2669&lt;0),"",(22.5*Ações!$M2669*Ações!$N2669)^0.5)</f>
        <v>10.789995366078708</v>
      </c>
      <c r="G2669" s="47">
        <f>IFERROR((Ações!$H2669-Ações!$K2669)/Ações!$H2669,0)</f>
        <v>0</v>
      </c>
      <c r="H2669" s="48">
        <f>IFERROR(Ações!$I2669/(Ações!$P2669-Table_1[[#This Row],[CAGR LUCRO 5A]]),0)</f>
        <v>0</v>
      </c>
      <c r="I2669" s="48">
        <f>IF(Ações!$S2669&lt;0,"",Ações!$O2669*(1+Ações!$S2669))</f>
        <v>0</v>
      </c>
      <c r="J2669" s="49">
        <f>IFERROR(IF(Ações!$B2669="","",(VLOOKUP(Table_1[[#This Row],[AÇÕES]],'Dados Status Invest STOCKS'!A2655:AD3270,4)/Table_1[[#This Row],[LPA]]))/100,0)</f>
        <v>4.9974999999999996</v>
      </c>
      <c r="K2669" s="64">
        <f>IFERROR(IF(Ações!$B2669="","",VLOOKUP(Table_1[[#This Row],[AÇÕES]],'Dados Status Invest STOCKS'!A2655:AD3270,2)),0)</f>
        <v>97.75</v>
      </c>
      <c r="L2669" s="65">
        <f>IFERROR(IF(Ações!$B2669="","",VLOOKUP(Table_1[[#This Row],[AÇÕES]],'Dados Status Invest STOCKS'!A2655:AD3270,3)/100),0)</f>
        <v>0</v>
      </c>
      <c r="M2669" s="66">
        <f>IFERROR(IF(Ações!$B2669="","",VLOOKUP(Table_1[[#This Row],[AÇÕES]],'Dados Status Invest STOCKS'!A2655:AD3270,28)),0)</f>
        <v>0.44</v>
      </c>
      <c r="N2669" s="66">
        <f>IFERROR(IF(Ações!$B2669="","",VLOOKUP(Table_1[[#This Row],[AÇÕES]],'Dados Status Invest STOCKS'!A2655:AD3270,27)),0)</f>
        <v>11.76</v>
      </c>
      <c r="O2669" s="66">
        <f>IFERROR(IF(Ações!$L2669="","",Ações!$K2669*Ações!$L2669),0)</f>
        <v>0</v>
      </c>
      <c r="P2669" s="67">
        <f t="shared" si="41"/>
        <v>0.06</v>
      </c>
      <c r="Q2669" s="67">
        <f>IFERROR(Ações!$O2669/Ações!$M2669,0)</f>
        <v>0</v>
      </c>
      <c r="R2669" s="67">
        <f>IFERROR(IF(Ações!$B2669="","",VLOOKUP(Table_1[[#This Row],[AÇÕES]],'Dados Status Invest STOCKS'!A2655:AD3270,18)/100),0)</f>
        <v>3.7499999999999999E-2</v>
      </c>
      <c r="S2669" s="65">
        <f>IFERROR(IF(Ações!$B2669="","",VLOOKUP(Table_1[[#This Row],[AÇÕES]],'Dados Status Invest STOCKS'!A2655:AD3270,25)/100),0)</f>
        <v>0</v>
      </c>
      <c r="T2669" s="67">
        <f>(1-Ações!$Q2669)*Ações!$R2669</f>
        <v>3.7499999999999999E-2</v>
      </c>
      <c r="U2669" s="68">
        <f>IF(Ações!$S2669=0,Ações!$T2669,IF(Ações!$T2669=0,Ações!$S2669,AVERAGE(Ações!$S2669,Ações!$T2669)))</f>
        <v>3.7499999999999999E-2</v>
      </c>
    </row>
    <row r="2670" spans="2:21" ht="15" customHeight="1" x14ac:dyDescent="0.2">
      <c r="B2670" s="63" t="str">
        <f>IFERROR('Dados Status Invest STOCKS'!A2657,"-")</f>
        <v>KRNY</v>
      </c>
      <c r="C2670" s="45">
        <f>IFERROR((Ações!$D2670-Ações!$K2670)/Ações!$D2670,0)</f>
        <v>-0.98675496688741704</v>
      </c>
      <c r="D2670" s="46">
        <f>(Ações!$O2670)/0.06</f>
        <v>6.6641333333333339</v>
      </c>
      <c r="E2670" s="47">
        <f>IFERROR((Ações!$F2670-Ações!$K2670)/Ações!$F2670,0)</f>
        <v>0.22116299578301593</v>
      </c>
      <c r="F2670" s="46">
        <f>IF(OR(Ações!$N2670&lt;0,Ações!$M2670&lt;0),"",(22.5*Ações!$M2670*Ações!$N2670)^0.5)</f>
        <v>16.999705879808626</v>
      </c>
      <c r="G2670" s="47">
        <f>IFERROR((Ações!$H2670-Ações!$K2670)/Ações!$H2670,0)</f>
        <v>7.5080669409776304</v>
      </c>
      <c r="H2670" s="48">
        <f>IFERROR(Ações!$I2670/(Ações!$P2670-Table_1[[#This Row],[CAGR LUCRO 5A]]),0)</f>
        <v>-2.0343982506748941</v>
      </c>
      <c r="I2670" s="48">
        <f>IF(Ações!$S2670&lt;0,"",Ações!$O2670*(1+Ações!$S2670))</f>
        <v>0.52751946640000003</v>
      </c>
      <c r="J2670" s="49">
        <f>IFERROR(IF(Ações!$B2670="","",(VLOOKUP(Table_1[[#This Row],[AÇÕES]],'Dados Status Invest STOCKS'!A2656:AD3271,4)/Table_1[[#This Row],[LPA]]))/100,0)</f>
        <v>0.14610526315789474</v>
      </c>
      <c r="K2670" s="64">
        <f>IFERROR(IF(Ações!$B2670="","",VLOOKUP(Table_1[[#This Row],[AÇÕES]],'Dados Status Invest STOCKS'!A2656:AD3271,2)),0)</f>
        <v>13.24</v>
      </c>
      <c r="L2670" s="65">
        <f>IFERROR(IF(Ações!$B2670="","",VLOOKUP(Table_1[[#This Row],[AÇÕES]],'Dados Status Invest STOCKS'!A2656:AD3271,3)/100),0)</f>
        <v>3.0200000000000001E-2</v>
      </c>
      <c r="M2670" s="66">
        <f>IFERROR(IF(Ações!$B2670="","",VLOOKUP(Table_1[[#This Row],[AÇÕES]],'Dados Status Invest STOCKS'!A2656:AD3271,28)),0)</f>
        <v>0.95</v>
      </c>
      <c r="N2670" s="66">
        <f>IFERROR(IF(Ações!$B2670="","",VLOOKUP(Table_1[[#This Row],[AÇÕES]],'Dados Status Invest STOCKS'!A2656:AD3271,27)),0)</f>
        <v>13.52</v>
      </c>
      <c r="O2670" s="66">
        <f>IFERROR(IF(Ações!$L2670="","",Ações!$K2670*Ações!$L2670),0)</f>
        <v>0.39984800000000004</v>
      </c>
      <c r="P2670" s="67">
        <f t="shared" si="41"/>
        <v>0.06</v>
      </c>
      <c r="Q2670" s="67">
        <f>IFERROR(Ações!$O2670/Ações!$M2670,0)</f>
        <v>0.42089263157894741</v>
      </c>
      <c r="R2670" s="67">
        <f>IFERROR(IF(Ações!$B2670="","",VLOOKUP(Table_1[[#This Row],[AÇÕES]],'Dados Status Invest STOCKS'!A2656:AD3271,18)/100),0)</f>
        <v>7.0599999999999996E-2</v>
      </c>
      <c r="S2670" s="65">
        <f>IFERROR(IF(Ações!$B2670="","",VLOOKUP(Table_1[[#This Row],[AÇÕES]],'Dados Status Invest STOCKS'!A2656:AD3271,25)/100),0)</f>
        <v>0.31929999999999997</v>
      </c>
      <c r="T2670" s="67">
        <f>(1-Ações!$Q2670)*Ações!$R2670</f>
        <v>4.0884980210526313E-2</v>
      </c>
      <c r="U2670" s="68">
        <f>IF(Ações!$S2670=0,Ações!$T2670,IF(Ações!$T2670=0,Ações!$S2670,AVERAGE(Ações!$S2670,Ações!$T2670)))</f>
        <v>0.18009249010526315</v>
      </c>
    </row>
    <row r="2671" spans="2:21" ht="15" customHeight="1" x14ac:dyDescent="0.2">
      <c r="B2671" s="63" t="str">
        <f>IFERROR('Dados Status Invest STOCKS'!A2658,"-")</f>
        <v>KRO</v>
      </c>
      <c r="C2671" s="45">
        <f>IFERROR((Ações!$D2671-Ações!$K2671)/Ações!$D2671,0)</f>
        <v>-0.22448979591836729</v>
      </c>
      <c r="D2671" s="46">
        <f>(Ações!$O2671)/0.06</f>
        <v>11.988666666666667</v>
      </c>
      <c r="E2671" s="47">
        <f>IFERROR((Ações!$F2671-Ações!$K2671)/Ações!$F2671,0)</f>
        <v>-0.30582942478964292</v>
      </c>
      <c r="F2671" s="46">
        <f>IF(OR(Ações!$N2671&lt;0,Ações!$M2671&lt;0),"",(22.5*Ações!$M2671*Ações!$N2671)^0.5)</f>
        <v>11.241897081898589</v>
      </c>
      <c r="G2671" s="47">
        <f>IFERROR((Ações!$H2671-Ações!$K2671)/Ações!$H2671,0)</f>
        <v>-0.22448979591836729</v>
      </c>
      <c r="H2671" s="48">
        <f>IFERROR(Ações!$I2671/(Ações!$P2671-Table_1[[#This Row],[CAGR LUCRO 5A]]),0)</f>
        <v>11.988666666666667</v>
      </c>
      <c r="I2671" s="48">
        <f>IF(Ações!$S2671&lt;0,"",Ações!$O2671*(1+Ações!$S2671))</f>
        <v>0.71931999999999996</v>
      </c>
      <c r="J2671" s="49">
        <f>IFERROR(IF(Ações!$B2671="","",(VLOOKUP(Table_1[[#This Row],[AÇÕES]],'Dados Status Invest STOCKS'!A2657:AD3272,4)/Table_1[[#This Row],[LPA]]))/100,0)</f>
        <v>0.23468354430379745</v>
      </c>
      <c r="K2671" s="64">
        <f>IFERROR(IF(Ações!$B2671="","",VLOOKUP(Table_1[[#This Row],[AÇÕES]],'Dados Status Invest STOCKS'!A2657:AD3272,2)),0)</f>
        <v>14.68</v>
      </c>
      <c r="L2671" s="65">
        <f>IFERROR(IF(Ações!$B2671="","",VLOOKUP(Table_1[[#This Row],[AÇÕES]],'Dados Status Invest STOCKS'!A2657:AD3272,3)/100),0)</f>
        <v>4.9000000000000002E-2</v>
      </c>
      <c r="M2671" s="66">
        <f>IFERROR(IF(Ações!$B2671="","",VLOOKUP(Table_1[[#This Row],[AÇÕES]],'Dados Status Invest STOCKS'!A2657:AD3272,28)),0)</f>
        <v>0.79</v>
      </c>
      <c r="N2671" s="66">
        <f>IFERROR(IF(Ações!$B2671="","",VLOOKUP(Table_1[[#This Row],[AÇÕES]],'Dados Status Invest STOCKS'!A2657:AD3272,27)),0)</f>
        <v>7.11</v>
      </c>
      <c r="O2671" s="66">
        <f>IFERROR(IF(Ações!$L2671="","",Ações!$K2671*Ações!$L2671),0)</f>
        <v>0.71931999999999996</v>
      </c>
      <c r="P2671" s="67">
        <f t="shared" si="41"/>
        <v>0.06</v>
      </c>
      <c r="Q2671" s="67">
        <f>IFERROR(Ações!$O2671/Ações!$M2671,0)</f>
        <v>0.91053164556962018</v>
      </c>
      <c r="R2671" s="67">
        <f>IFERROR(IF(Ações!$B2671="","",VLOOKUP(Table_1[[#This Row],[AÇÕES]],'Dados Status Invest STOCKS'!A2657:AD3272,18)/100),0)</f>
        <v>0.11130000000000001</v>
      </c>
      <c r="S2671" s="65">
        <f>IFERROR(IF(Ações!$B2671="","",VLOOKUP(Table_1[[#This Row],[AÇÕES]],'Dados Status Invest STOCKS'!A2657:AD3272,25)/100),0)</f>
        <v>0</v>
      </c>
      <c r="T2671" s="67">
        <f>(1-Ações!$Q2671)*Ações!$R2671</f>
        <v>9.9578278481012739E-3</v>
      </c>
      <c r="U2671" s="68">
        <f>IF(Ações!$S2671=0,Ações!$T2671,IF(Ações!$T2671=0,Ações!$S2671,AVERAGE(Ações!$S2671,Ações!$T2671)))</f>
        <v>9.9578278481012739E-3</v>
      </c>
    </row>
    <row r="2672" spans="2:21" ht="15" customHeight="1" x14ac:dyDescent="0.2">
      <c r="B2672" s="63" t="str">
        <f>IFERROR('Dados Status Invest STOCKS'!A2659,"-")</f>
        <v>KRON</v>
      </c>
      <c r="C2672" s="45">
        <f>IFERROR((Ações!$D2672-Ações!$K2672)/Ações!$D2672,0)</f>
        <v>0</v>
      </c>
      <c r="D2672" s="46">
        <f>(Ações!$O2672)/0.06</f>
        <v>0</v>
      </c>
      <c r="E2672" s="47">
        <f>IFERROR((Ações!$F2672-Ações!$K2672)/Ações!$F2672,0)</f>
        <v>0</v>
      </c>
      <c r="F2672" s="46" t="str">
        <f>IF(OR(Ações!$N2672&lt;0,Ações!$M2672&lt;0),"",(22.5*Ações!$M2672*Ações!$N2672)^0.5)</f>
        <v/>
      </c>
      <c r="G2672" s="47">
        <f>IFERROR((Ações!$H2672-Ações!$K2672)/Ações!$H2672,0)</f>
        <v>0</v>
      </c>
      <c r="H2672" s="48">
        <f>IFERROR(Ações!$I2672/(Ações!$P2672-Table_1[[#This Row],[CAGR LUCRO 5A]]),0)</f>
        <v>0</v>
      </c>
      <c r="I2672" s="48">
        <f>IF(Ações!$S2672&lt;0,"",Ações!$O2672*(1+Ações!$S2672))</f>
        <v>0</v>
      </c>
      <c r="J2672" s="49">
        <f>IFERROR(IF(Ações!$B2672="","",(VLOOKUP(Table_1[[#This Row],[AÇÕES]],'Dados Status Invest STOCKS'!A2658:AD3273,4)/Table_1[[#This Row],[LPA]]))/100,0)</f>
        <v>2.3194444444444441E-2</v>
      </c>
      <c r="K2672" s="64">
        <f>IFERROR(IF(Ações!$B2672="","",VLOOKUP(Table_1[[#This Row],[AÇÕES]],'Dados Status Invest STOCKS'!A2658:AD3273,2)),0)</f>
        <v>10.84</v>
      </c>
      <c r="L2672" s="65">
        <f>IFERROR(IF(Ações!$B2672="","",VLOOKUP(Table_1[[#This Row],[AÇÕES]],'Dados Status Invest STOCKS'!A2658:AD3273,3)/100),0)</f>
        <v>0</v>
      </c>
      <c r="M2672" s="66">
        <f>IFERROR(IF(Ações!$B2672="","",VLOOKUP(Table_1[[#This Row],[AÇÕES]],'Dados Status Invest STOCKS'!A2658:AD3273,28)),0)</f>
        <v>-2.16</v>
      </c>
      <c r="N2672" s="66">
        <f>IFERROR(IF(Ações!$B2672="","",VLOOKUP(Table_1[[#This Row],[AÇÕES]],'Dados Status Invest STOCKS'!A2658:AD3273,27)),0)</f>
        <v>7.08</v>
      </c>
      <c r="O2672" s="66">
        <f>IFERROR(IF(Ações!$L2672="","",Ações!$K2672*Ações!$L2672),0)</f>
        <v>0</v>
      </c>
      <c r="P2672" s="67">
        <f t="shared" si="41"/>
        <v>0.06</v>
      </c>
      <c r="Q2672" s="67">
        <f>IFERROR(Ações!$O2672/Ações!$M2672,0)</f>
        <v>0</v>
      </c>
      <c r="R2672" s="67">
        <f>IFERROR(IF(Ações!$B2672="","",VLOOKUP(Table_1[[#This Row],[AÇÕES]],'Dados Status Invest STOCKS'!A2658:AD3273,18)/100),0)</f>
        <v>-0.30549999999999999</v>
      </c>
      <c r="S2672" s="65">
        <f>IFERROR(IF(Ações!$B2672="","",VLOOKUP(Table_1[[#This Row],[AÇÕES]],'Dados Status Invest STOCKS'!A2658:AD3273,25)/100),0)</f>
        <v>0</v>
      </c>
      <c r="T2672" s="67">
        <f>(1-Ações!$Q2672)*Ações!$R2672</f>
        <v>-0.30549999999999999</v>
      </c>
      <c r="U2672" s="68">
        <f>IF(Ações!$S2672=0,Ações!$T2672,IF(Ações!$T2672=0,Ações!$S2672,AVERAGE(Ações!$S2672,Ações!$T2672)))</f>
        <v>-0.30549999999999999</v>
      </c>
    </row>
    <row r="2673" spans="2:21" ht="15" customHeight="1" x14ac:dyDescent="0.2">
      <c r="B2673" s="63" t="str">
        <f>IFERROR('Dados Status Invest STOCKS'!A2660,"-")</f>
        <v>KROS</v>
      </c>
      <c r="C2673" s="45">
        <f>IFERROR((Ações!$D2673-Ações!$K2673)/Ações!$D2673,0)</f>
        <v>0</v>
      </c>
      <c r="D2673" s="46">
        <f>(Ações!$O2673)/0.06</f>
        <v>0</v>
      </c>
      <c r="E2673" s="47">
        <f>IFERROR((Ações!$F2673-Ações!$K2673)/Ações!$F2673,0)</f>
        <v>0</v>
      </c>
      <c r="F2673" s="46" t="str">
        <f>IF(OR(Ações!$N2673&lt;0,Ações!$M2673&lt;0),"",(22.5*Ações!$M2673*Ações!$N2673)^0.5)</f>
        <v/>
      </c>
      <c r="G2673" s="47">
        <f>IFERROR((Ações!$H2673-Ações!$K2673)/Ações!$H2673,0)</f>
        <v>0</v>
      </c>
      <c r="H2673" s="48">
        <f>IFERROR(Ações!$I2673/(Ações!$P2673-Table_1[[#This Row],[CAGR LUCRO 5A]]),0)</f>
        <v>0</v>
      </c>
      <c r="I2673" s="48">
        <f>IF(Ações!$S2673&lt;0,"",Ações!$O2673*(1+Ações!$S2673))</f>
        <v>0</v>
      </c>
      <c r="J2673" s="49">
        <f>IFERROR(IF(Ações!$B2673="","",(VLOOKUP(Table_1[[#This Row],[AÇÕES]],'Dados Status Invest STOCKS'!A2659:AD3274,4)/Table_1[[#This Row],[LPA]]))/100,0)</f>
        <v>6.7303370786516853E-2</v>
      </c>
      <c r="K2673" s="64">
        <f>IFERROR(IF(Ações!$B2673="","",VLOOKUP(Table_1[[#This Row],[AÇÕES]],'Dados Status Invest STOCKS'!A2659:AD3274,2)),0)</f>
        <v>47.99</v>
      </c>
      <c r="L2673" s="65">
        <f>IFERROR(IF(Ações!$B2673="","",VLOOKUP(Table_1[[#This Row],[AÇÕES]],'Dados Status Invest STOCKS'!A2659:AD3274,3)/100),0)</f>
        <v>0</v>
      </c>
      <c r="M2673" s="66">
        <f>IFERROR(IF(Ações!$B2673="","",VLOOKUP(Table_1[[#This Row],[AÇÕES]],'Dados Status Invest STOCKS'!A2659:AD3274,28)),0)</f>
        <v>-2.67</v>
      </c>
      <c r="N2673" s="66">
        <f>IFERROR(IF(Ações!$B2673="","",VLOOKUP(Table_1[[#This Row],[AÇÕES]],'Dados Status Invest STOCKS'!A2659:AD3274,27)),0)</f>
        <v>9.34</v>
      </c>
      <c r="O2673" s="66">
        <f>IFERROR(IF(Ações!$L2673="","",Ações!$K2673*Ações!$L2673),0)</f>
        <v>0</v>
      </c>
      <c r="P2673" s="67">
        <f t="shared" si="41"/>
        <v>0.06</v>
      </c>
      <c r="Q2673" s="67">
        <f>IFERROR(Ações!$O2673/Ações!$M2673,0)</f>
        <v>0</v>
      </c>
      <c r="R2673" s="67">
        <f>IFERROR(IF(Ações!$B2673="","",VLOOKUP(Table_1[[#This Row],[AÇÕES]],'Dados Status Invest STOCKS'!A2659:AD3274,18)/100),0)</f>
        <v>-0.28600000000000003</v>
      </c>
      <c r="S2673" s="65">
        <f>IFERROR(IF(Ações!$B2673="","",VLOOKUP(Table_1[[#This Row],[AÇÕES]],'Dados Status Invest STOCKS'!A2659:AD3274,25)/100),0)</f>
        <v>0</v>
      </c>
      <c r="T2673" s="67">
        <f>(1-Ações!$Q2673)*Ações!$R2673</f>
        <v>-0.28600000000000003</v>
      </c>
      <c r="U2673" s="68">
        <f>IF(Ações!$S2673=0,Ações!$T2673,IF(Ações!$T2673=0,Ações!$S2673,AVERAGE(Ações!$S2673,Ações!$T2673)))</f>
        <v>-0.28600000000000003</v>
      </c>
    </row>
    <row r="2674" spans="2:21" ht="15" customHeight="1" x14ac:dyDescent="0.2">
      <c r="B2674" s="63" t="str">
        <f>IFERROR('Dados Status Invest STOCKS'!A2661,"-")</f>
        <v>KRP</v>
      </c>
      <c r="C2674" s="45">
        <f>IFERROR((Ações!$D2674-Ações!$K2674)/Ações!$D2674,0)</f>
        <v>0.22680412371134026</v>
      </c>
      <c r="D2674" s="46">
        <f>(Ações!$O2674)/0.06</f>
        <v>19.012</v>
      </c>
      <c r="E2674" s="47">
        <f>IFERROR((Ações!$F2674-Ações!$K2674)/Ações!$F2674,0)</f>
        <v>0</v>
      </c>
      <c r="F2674" s="46" t="str">
        <f>IF(OR(Ações!$N2674&lt;0,Ações!$M2674&lt;0),"",(22.5*Ações!$M2674*Ações!$N2674)^0.5)</f>
        <v/>
      </c>
      <c r="G2674" s="47">
        <f>IFERROR((Ações!$H2674-Ações!$K2674)/Ações!$H2674,0)</f>
        <v>0.22680412371134026</v>
      </c>
      <c r="H2674" s="48">
        <f>IFERROR(Ações!$I2674/(Ações!$P2674-Table_1[[#This Row],[CAGR LUCRO 5A]]),0)</f>
        <v>19.012</v>
      </c>
      <c r="I2674" s="48">
        <f>IF(Ações!$S2674&lt;0,"",Ações!$O2674*(1+Ações!$S2674))</f>
        <v>1.14072</v>
      </c>
      <c r="J2674" s="49">
        <f>IFERROR(IF(Ações!$B2674="","",(VLOOKUP(Table_1[[#This Row],[AÇÕES]],'Dados Status Invest STOCKS'!A2660:AD3275,4)/Table_1[[#This Row],[LPA]]))/100,0)</f>
        <v>0.10224999999999999</v>
      </c>
      <c r="K2674" s="64">
        <f>IFERROR(IF(Ações!$B2674="","",VLOOKUP(Table_1[[#This Row],[AÇÕES]],'Dados Status Invest STOCKS'!A2660:AD3275,2)),0)</f>
        <v>14.7</v>
      </c>
      <c r="L2674" s="65">
        <f>IFERROR(IF(Ações!$B2674="","",VLOOKUP(Table_1[[#This Row],[AÇÕES]],'Dados Status Invest STOCKS'!A2660:AD3275,3)/100),0)</f>
        <v>7.7600000000000002E-2</v>
      </c>
      <c r="M2674" s="66">
        <f>IFERROR(IF(Ações!$B2674="","",VLOOKUP(Table_1[[#This Row],[AÇÕES]],'Dados Status Invest STOCKS'!A2660:AD3275,28)),0)</f>
        <v>-1.2</v>
      </c>
      <c r="N2674" s="66">
        <f>IFERROR(IF(Ações!$B2674="","",VLOOKUP(Table_1[[#This Row],[AÇÕES]],'Dados Status Invest STOCKS'!A2660:AD3275,27)),0)</f>
        <v>0</v>
      </c>
      <c r="O2674" s="66">
        <f>IFERROR(IF(Ações!$L2674="","",Ações!$K2674*Ações!$L2674),0)</f>
        <v>1.14072</v>
      </c>
      <c r="P2674" s="67">
        <f t="shared" si="41"/>
        <v>0.06</v>
      </c>
      <c r="Q2674" s="67">
        <f>IFERROR(Ações!$O2674/Ações!$M2674,0)</f>
        <v>-0.9506</v>
      </c>
      <c r="R2674" s="67">
        <f>IFERROR(IF(Ações!$B2674="","",VLOOKUP(Table_1[[#This Row],[AÇÕES]],'Dados Status Invest STOCKS'!A2660:AD3275,18)/100),0)</f>
        <v>0</v>
      </c>
      <c r="S2674" s="65">
        <f>IFERROR(IF(Ações!$B2674="","",VLOOKUP(Table_1[[#This Row],[AÇÕES]],'Dados Status Invest STOCKS'!A2660:AD3275,25)/100),0)</f>
        <v>0</v>
      </c>
      <c r="T2674" s="67">
        <f>(1-Ações!$Q2674)*Ações!$R2674</f>
        <v>0</v>
      </c>
      <c r="U2674" s="68">
        <f>IF(Ações!$S2674=0,Ações!$T2674,IF(Ações!$T2674=0,Ações!$S2674,AVERAGE(Ações!$S2674,Ações!$T2674)))</f>
        <v>0</v>
      </c>
    </row>
    <row r="2675" spans="2:21" ht="15" customHeight="1" x14ac:dyDescent="0.2">
      <c r="B2675" s="63" t="str">
        <f>IFERROR('Dados Status Invest STOCKS'!A2662,"-")</f>
        <v>KRTX</v>
      </c>
      <c r="C2675" s="45">
        <f>IFERROR((Ações!$D2675-Ações!$K2675)/Ações!$D2675,0)</f>
        <v>0</v>
      </c>
      <c r="D2675" s="46">
        <f>(Ações!$O2675)/0.06</f>
        <v>0</v>
      </c>
      <c r="E2675" s="47">
        <f>IFERROR((Ações!$F2675-Ações!$K2675)/Ações!$F2675,0)</f>
        <v>0</v>
      </c>
      <c r="F2675" s="46" t="str">
        <f>IF(OR(Ações!$N2675&lt;0,Ações!$M2675&lt;0),"",(22.5*Ações!$M2675*Ações!$N2675)^0.5)</f>
        <v/>
      </c>
      <c r="G2675" s="47">
        <f>IFERROR((Ações!$H2675-Ações!$K2675)/Ações!$H2675,0)</f>
        <v>0</v>
      </c>
      <c r="H2675" s="48">
        <f>IFERROR(Ações!$I2675/(Ações!$P2675-Table_1[[#This Row],[CAGR LUCRO 5A]]),0)</f>
        <v>0</v>
      </c>
      <c r="I2675" s="48">
        <f>IF(Ações!$S2675&lt;0,"",Ações!$O2675*(1+Ações!$S2675))</f>
        <v>0</v>
      </c>
      <c r="J2675" s="49">
        <f>IFERROR(IF(Ações!$B2675="","",(VLOOKUP(Table_1[[#This Row],[AÇÕES]],'Dados Status Invest STOCKS'!A2661:AD3276,4)/Table_1[[#This Row],[LPA]]))/100,0)</f>
        <v>5.141949152542373E-2</v>
      </c>
      <c r="K2675" s="64">
        <f>IFERROR(IF(Ações!$B2675="","",VLOOKUP(Table_1[[#This Row],[AÇÕES]],'Dados Status Invest STOCKS'!A2661:AD3276,2)),0)</f>
        <v>114.58</v>
      </c>
      <c r="L2675" s="65">
        <f>IFERROR(IF(Ações!$B2675="","",VLOOKUP(Table_1[[#This Row],[AÇÕES]],'Dados Status Invest STOCKS'!A2661:AD3276,3)/100),0)</f>
        <v>0</v>
      </c>
      <c r="M2675" s="66">
        <f>IFERROR(IF(Ações!$B2675="","",VLOOKUP(Table_1[[#This Row],[AÇÕES]],'Dados Status Invest STOCKS'!A2661:AD3276,28)),0)</f>
        <v>-4.72</v>
      </c>
      <c r="N2675" s="66">
        <f>IFERROR(IF(Ações!$B2675="","",VLOOKUP(Table_1[[#This Row],[AÇÕES]],'Dados Status Invest STOCKS'!A2661:AD3276,27)),0)</f>
        <v>17.5</v>
      </c>
      <c r="O2675" s="66">
        <f>IFERROR(IF(Ações!$L2675="","",Ações!$K2675*Ações!$L2675),0)</f>
        <v>0</v>
      </c>
      <c r="P2675" s="67">
        <f t="shared" si="41"/>
        <v>0.06</v>
      </c>
      <c r="Q2675" s="67">
        <f>IFERROR(Ações!$O2675/Ações!$M2675,0)</f>
        <v>0</v>
      </c>
      <c r="R2675" s="67">
        <f>IFERROR(IF(Ações!$B2675="","",VLOOKUP(Table_1[[#This Row],[AÇÕES]],'Dados Status Invest STOCKS'!A2661:AD3276,18)/100),0)</f>
        <v>-0.26979999999999998</v>
      </c>
      <c r="S2675" s="65">
        <f>IFERROR(IF(Ações!$B2675="","",VLOOKUP(Table_1[[#This Row],[AÇÕES]],'Dados Status Invest STOCKS'!A2661:AD3276,25)/100),0)</f>
        <v>0</v>
      </c>
      <c r="T2675" s="67">
        <f>(1-Ações!$Q2675)*Ações!$R2675</f>
        <v>-0.26979999999999998</v>
      </c>
      <c r="U2675" s="68">
        <f>IF(Ações!$S2675=0,Ações!$T2675,IF(Ações!$T2675=0,Ações!$S2675,AVERAGE(Ações!$S2675,Ações!$T2675)))</f>
        <v>-0.26979999999999998</v>
      </c>
    </row>
    <row r="2676" spans="2:21" ht="15" customHeight="1" x14ac:dyDescent="0.2">
      <c r="B2676" s="63" t="str">
        <f>IFERROR('Dados Status Invest STOCKS'!A2663,"-")</f>
        <v>KRUS</v>
      </c>
      <c r="C2676" s="45">
        <f>IFERROR((Ações!$D2676-Ações!$K2676)/Ações!$D2676,0)</f>
        <v>0</v>
      </c>
      <c r="D2676" s="46">
        <f>(Ações!$O2676)/0.06</f>
        <v>0</v>
      </c>
      <c r="E2676" s="47">
        <f>IFERROR((Ações!$F2676-Ações!$K2676)/Ações!$F2676,0)</f>
        <v>0</v>
      </c>
      <c r="F2676" s="46" t="str">
        <f>IF(OR(Ações!$N2676&lt;0,Ações!$M2676&lt;0),"",(22.5*Ações!$M2676*Ações!$N2676)^0.5)</f>
        <v/>
      </c>
      <c r="G2676" s="47">
        <f>IFERROR((Ações!$H2676-Ações!$K2676)/Ações!$H2676,0)</f>
        <v>0</v>
      </c>
      <c r="H2676" s="48">
        <f>IFERROR(Ações!$I2676/(Ações!$P2676-Table_1[[#This Row],[CAGR LUCRO 5A]]),0)</f>
        <v>0</v>
      </c>
      <c r="I2676" s="48">
        <f>IF(Ações!$S2676&lt;0,"",Ações!$O2676*(1+Ações!$S2676))</f>
        <v>0</v>
      </c>
      <c r="J2676" s="49">
        <f>IFERROR(IF(Ações!$B2676="","",(VLOOKUP(Table_1[[#This Row],[AÇÕES]],'Dados Status Invest STOCKS'!A2662:AD3277,4)/Table_1[[#This Row],[LPA]]))/100,0)</f>
        <v>1.5559259259259257</v>
      </c>
      <c r="K2676" s="64">
        <f>IFERROR(IF(Ações!$B2676="","",VLOOKUP(Table_1[[#This Row],[AÇÕES]],'Dados Status Invest STOCKS'!A2662:AD3277,2)),0)</f>
        <v>45.16</v>
      </c>
      <c r="L2676" s="65">
        <f>IFERROR(IF(Ações!$B2676="","",VLOOKUP(Table_1[[#This Row],[AÇÕES]],'Dados Status Invest STOCKS'!A2662:AD3277,3)/100),0)</f>
        <v>0</v>
      </c>
      <c r="M2676" s="66">
        <f>IFERROR(IF(Ações!$B2676="","",VLOOKUP(Table_1[[#This Row],[AÇÕES]],'Dados Status Invest STOCKS'!A2662:AD3277,28)),0)</f>
        <v>-0.54</v>
      </c>
      <c r="N2676" s="66">
        <f>IFERROR(IF(Ações!$B2676="","",VLOOKUP(Table_1[[#This Row],[AÇÕES]],'Dados Status Invest STOCKS'!A2662:AD3277,27)),0)</f>
        <v>9.27</v>
      </c>
      <c r="O2676" s="66">
        <f>IFERROR(IF(Ações!$L2676="","",Ações!$K2676*Ações!$L2676),0)</f>
        <v>0</v>
      </c>
      <c r="P2676" s="67">
        <f t="shared" si="41"/>
        <v>0.06</v>
      </c>
      <c r="Q2676" s="67">
        <f>IFERROR(Ações!$O2676/Ações!$M2676,0)</f>
        <v>0</v>
      </c>
      <c r="R2676" s="67">
        <f>IFERROR(IF(Ações!$B2676="","",VLOOKUP(Table_1[[#This Row],[AÇÕES]],'Dados Status Invest STOCKS'!A2662:AD3277,18)/100),0)</f>
        <v>-5.7999999999999996E-2</v>
      </c>
      <c r="S2676" s="65">
        <f>IFERROR(IF(Ações!$B2676="","",VLOOKUP(Table_1[[#This Row],[AÇÕES]],'Dados Status Invest STOCKS'!A2662:AD3277,25)/100),0)</f>
        <v>0</v>
      </c>
      <c r="T2676" s="67">
        <f>(1-Ações!$Q2676)*Ações!$R2676</f>
        <v>-5.7999999999999996E-2</v>
      </c>
      <c r="U2676" s="68">
        <f>IF(Ações!$S2676=0,Ações!$T2676,IF(Ações!$T2676=0,Ações!$S2676,AVERAGE(Ações!$S2676,Ações!$T2676)))</f>
        <v>-5.7999999999999996E-2</v>
      </c>
    </row>
    <row r="2677" spans="2:21" ht="15" customHeight="1" x14ac:dyDescent="0.2">
      <c r="B2677" s="63" t="str">
        <f>IFERROR('Dados Status Invest STOCKS'!A2664,"-")</f>
        <v>KRYS</v>
      </c>
      <c r="C2677" s="45">
        <f>IFERROR((Ações!$D2677-Ações!$K2677)/Ações!$D2677,0)</f>
        <v>0</v>
      </c>
      <c r="D2677" s="46">
        <f>(Ações!$O2677)/0.06</f>
        <v>0</v>
      </c>
      <c r="E2677" s="47">
        <f>IFERROR((Ações!$F2677-Ações!$K2677)/Ações!$F2677,0)</f>
        <v>0</v>
      </c>
      <c r="F2677" s="46" t="str">
        <f>IF(OR(Ações!$N2677&lt;0,Ações!$M2677&lt;0),"",(22.5*Ações!$M2677*Ações!$N2677)^0.5)</f>
        <v/>
      </c>
      <c r="G2677" s="47">
        <f>IFERROR((Ações!$H2677-Ações!$K2677)/Ações!$H2677,0)</f>
        <v>0</v>
      </c>
      <c r="H2677" s="48">
        <f>IFERROR(Ações!$I2677/(Ações!$P2677-Table_1[[#This Row],[CAGR LUCRO 5A]]),0)</f>
        <v>0</v>
      </c>
      <c r="I2677" s="48">
        <f>IF(Ações!$S2677&lt;0,"",Ações!$O2677*(1+Ações!$S2677))</f>
        <v>0</v>
      </c>
      <c r="J2677" s="49">
        <f>IFERROR(IF(Ações!$B2677="","",(VLOOKUP(Table_1[[#This Row],[AÇÕES]],'Dados Status Invest STOCKS'!A2663:AD3278,4)/Table_1[[#This Row],[LPA]]))/100,0)</f>
        <v>0.10489270386266095</v>
      </c>
      <c r="K2677" s="64">
        <f>IFERROR(IF(Ações!$B2677="","",VLOOKUP(Table_1[[#This Row],[AÇÕES]],'Dados Status Invest STOCKS'!A2663:AD3278,2)),0)</f>
        <v>57.06</v>
      </c>
      <c r="L2677" s="65">
        <f>IFERROR(IF(Ações!$B2677="","",VLOOKUP(Table_1[[#This Row],[AÇÕES]],'Dados Status Invest STOCKS'!A2663:AD3278,3)/100),0)</f>
        <v>0</v>
      </c>
      <c r="M2677" s="66">
        <f>IFERROR(IF(Ações!$B2677="","",VLOOKUP(Table_1[[#This Row],[AÇÕES]],'Dados Status Invest STOCKS'!A2663:AD3278,28)),0)</f>
        <v>-2.33</v>
      </c>
      <c r="N2677" s="66">
        <f>IFERROR(IF(Ações!$B2677="","",VLOOKUP(Table_1[[#This Row],[AÇÕES]],'Dados Status Invest STOCKS'!A2663:AD3278,27)),0)</f>
        <v>16.39</v>
      </c>
      <c r="O2677" s="66">
        <f>IFERROR(IF(Ações!$L2677="","",Ações!$K2677*Ações!$L2677),0)</f>
        <v>0</v>
      </c>
      <c r="P2677" s="67">
        <f t="shared" si="41"/>
        <v>0.06</v>
      </c>
      <c r="Q2677" s="67">
        <f>IFERROR(Ações!$O2677/Ações!$M2677,0)</f>
        <v>0</v>
      </c>
      <c r="R2677" s="67">
        <f>IFERROR(IF(Ações!$B2677="","",VLOOKUP(Table_1[[#This Row],[AÇÕES]],'Dados Status Invest STOCKS'!A2663:AD3278,18)/100),0)</f>
        <v>-0.1424</v>
      </c>
      <c r="S2677" s="65">
        <f>IFERROR(IF(Ações!$B2677="","",VLOOKUP(Table_1[[#This Row],[AÇÕES]],'Dados Status Invest STOCKS'!A2663:AD3278,25)/100),0)</f>
        <v>0</v>
      </c>
      <c r="T2677" s="67">
        <f>(1-Ações!$Q2677)*Ações!$R2677</f>
        <v>-0.1424</v>
      </c>
      <c r="U2677" s="68">
        <f>IF(Ações!$S2677=0,Ações!$T2677,IF(Ações!$T2677=0,Ações!$S2677,AVERAGE(Ações!$S2677,Ações!$T2677)))</f>
        <v>-0.1424</v>
      </c>
    </row>
    <row r="2678" spans="2:21" ht="15" customHeight="1" x14ac:dyDescent="0.2">
      <c r="B2678" s="63" t="str">
        <f>IFERROR('Dados Status Invest STOCKS'!A2665,"-")</f>
        <v>KSMT</v>
      </c>
      <c r="C2678" s="45">
        <f>IFERROR((Ações!$D2678-Ações!$K2678)/Ações!$D2678,0)</f>
        <v>0</v>
      </c>
      <c r="D2678" s="46">
        <f>(Ações!$O2678)/0.06</f>
        <v>0</v>
      </c>
      <c r="E2678" s="47">
        <f>IFERROR((Ações!$F2678-Ações!$K2678)/Ações!$F2678,0)</f>
        <v>0</v>
      </c>
      <c r="F2678" s="46" t="str">
        <f>IF(OR(Ações!$N2678&lt;0,Ações!$M2678&lt;0),"",(22.5*Ações!$M2678*Ações!$N2678)^0.5)</f>
        <v/>
      </c>
      <c r="G2678" s="47">
        <f>IFERROR((Ações!$H2678-Ações!$K2678)/Ações!$H2678,0)</f>
        <v>0</v>
      </c>
      <c r="H2678" s="48">
        <f>IFERROR(Ações!$I2678/(Ações!$P2678-Table_1[[#This Row],[CAGR LUCRO 5A]]),0)</f>
        <v>0</v>
      </c>
      <c r="I2678" s="48">
        <f>IF(Ações!$S2678&lt;0,"",Ações!$O2678*(1+Ações!$S2678))</f>
        <v>0</v>
      </c>
      <c r="J2678" s="49">
        <f>IFERROR(IF(Ações!$B2678="","",(VLOOKUP(Table_1[[#This Row],[AÇÕES]],'Dados Status Invest STOCKS'!A2664:AD3279,4)/Table_1[[#This Row],[LPA]]))/100,0)</f>
        <v>8.6018181818181816</v>
      </c>
      <c r="K2678" s="64">
        <f>IFERROR(IF(Ações!$B2678="","",VLOOKUP(Table_1[[#This Row],[AÇÕES]],'Dados Status Invest STOCKS'!A2664:AD3279,2)),0)</f>
        <v>10.49</v>
      </c>
      <c r="L2678" s="65">
        <f>IFERROR(IF(Ações!$B2678="","",VLOOKUP(Table_1[[#This Row],[AÇÕES]],'Dados Status Invest STOCKS'!A2664:AD3279,3)/100),0)</f>
        <v>0</v>
      </c>
      <c r="M2678" s="66">
        <f>IFERROR(IF(Ações!$B2678="","",VLOOKUP(Table_1[[#This Row],[AÇÕES]],'Dados Status Invest STOCKS'!A2664:AD3279,28)),0)</f>
        <v>-0.11</v>
      </c>
      <c r="N2678" s="66">
        <f>IFERROR(IF(Ações!$B2678="","",VLOOKUP(Table_1[[#This Row],[AÇÕES]],'Dados Status Invest STOCKS'!A2664:AD3279,27)),0)</f>
        <v>0.16</v>
      </c>
      <c r="O2678" s="66">
        <f>IFERROR(IF(Ações!$L2678="","",Ações!$K2678*Ações!$L2678),0)</f>
        <v>0</v>
      </c>
      <c r="P2678" s="67">
        <f t="shared" si="41"/>
        <v>0.06</v>
      </c>
      <c r="Q2678" s="67">
        <f>IFERROR(Ações!$O2678/Ações!$M2678,0)</f>
        <v>0</v>
      </c>
      <c r="R2678" s="67">
        <f>IFERROR(IF(Ações!$B2678="","",VLOOKUP(Table_1[[#This Row],[AÇÕES]],'Dados Status Invest STOCKS'!A2664:AD3279,18)/100),0)</f>
        <v>-0.70400000000000007</v>
      </c>
      <c r="S2678" s="65">
        <f>IFERROR(IF(Ações!$B2678="","",VLOOKUP(Table_1[[#This Row],[AÇÕES]],'Dados Status Invest STOCKS'!A2664:AD3279,25)/100),0)</f>
        <v>0</v>
      </c>
      <c r="T2678" s="67">
        <f>(1-Ações!$Q2678)*Ações!$R2678</f>
        <v>-0.70400000000000007</v>
      </c>
      <c r="U2678" s="68">
        <f>IF(Ações!$S2678=0,Ações!$T2678,IF(Ações!$T2678=0,Ações!$S2678,AVERAGE(Ações!$S2678,Ações!$T2678)))</f>
        <v>-0.70400000000000007</v>
      </c>
    </row>
    <row r="2679" spans="2:21" ht="15" customHeight="1" x14ac:dyDescent="0.2">
      <c r="B2679" s="63" t="str">
        <f>IFERROR('Dados Status Invest STOCKS'!A2666,"-")</f>
        <v>KSMTU</v>
      </c>
      <c r="C2679" s="45">
        <f>IFERROR((Ações!$D2679-Ações!$K2679)/Ações!$D2679,0)</f>
        <v>0</v>
      </c>
      <c r="D2679" s="46">
        <f>(Ações!$O2679)/0.06</f>
        <v>0</v>
      </c>
      <c r="E2679" s="47">
        <f>IFERROR((Ações!$F2679-Ações!$K2679)/Ações!$F2679,0)</f>
        <v>0</v>
      </c>
      <c r="F2679" s="46" t="str">
        <f>IF(OR(Ações!$N2679&lt;0,Ações!$M2679&lt;0),"",(22.5*Ações!$M2679*Ações!$N2679)^0.5)</f>
        <v/>
      </c>
      <c r="G2679" s="47">
        <f>IFERROR((Ações!$H2679-Ações!$K2679)/Ações!$H2679,0)</f>
        <v>0</v>
      </c>
      <c r="H2679" s="48">
        <f>IFERROR(Ações!$I2679/(Ações!$P2679-Table_1[[#This Row],[CAGR LUCRO 5A]]),0)</f>
        <v>0</v>
      </c>
      <c r="I2679" s="48">
        <f>IF(Ações!$S2679&lt;0,"",Ações!$O2679*(1+Ações!$S2679))</f>
        <v>0</v>
      </c>
      <c r="J2679" s="49">
        <f>IFERROR(IF(Ações!$B2679="","",(VLOOKUP(Table_1[[#This Row],[AÇÕES]],'Dados Status Invest STOCKS'!A2665:AD3280,4)/Table_1[[#This Row],[LPA]]))/100,0)</f>
        <v>8.8145454545454545</v>
      </c>
      <c r="K2679" s="64">
        <f>IFERROR(IF(Ações!$B2679="","",VLOOKUP(Table_1[[#This Row],[AÇÕES]],'Dados Status Invest STOCKS'!A2665:AD3280,2)),0)</f>
        <v>10.75</v>
      </c>
      <c r="L2679" s="65">
        <f>IFERROR(IF(Ações!$B2679="","",VLOOKUP(Table_1[[#This Row],[AÇÕES]],'Dados Status Invest STOCKS'!A2665:AD3280,3)/100),0)</f>
        <v>0</v>
      </c>
      <c r="M2679" s="66">
        <f>IFERROR(IF(Ações!$B2679="","",VLOOKUP(Table_1[[#This Row],[AÇÕES]],'Dados Status Invest STOCKS'!A2665:AD3280,28)),0)</f>
        <v>-0.11</v>
      </c>
      <c r="N2679" s="66">
        <f>IFERROR(IF(Ações!$B2679="","",VLOOKUP(Table_1[[#This Row],[AÇÕES]],'Dados Status Invest STOCKS'!A2665:AD3280,27)),0)</f>
        <v>0.16</v>
      </c>
      <c r="O2679" s="66">
        <f>IFERROR(IF(Ações!$L2679="","",Ações!$K2679*Ações!$L2679),0)</f>
        <v>0</v>
      </c>
      <c r="P2679" s="67">
        <f t="shared" si="41"/>
        <v>0.06</v>
      </c>
      <c r="Q2679" s="67">
        <f>IFERROR(Ações!$O2679/Ações!$M2679,0)</f>
        <v>0</v>
      </c>
      <c r="R2679" s="67">
        <f>IFERROR(IF(Ações!$B2679="","",VLOOKUP(Table_1[[#This Row],[AÇÕES]],'Dados Status Invest STOCKS'!A2665:AD3280,18)/100),0)</f>
        <v>-0.70400000000000007</v>
      </c>
      <c r="S2679" s="65">
        <f>IFERROR(IF(Ações!$B2679="","",VLOOKUP(Table_1[[#This Row],[AÇÕES]],'Dados Status Invest STOCKS'!A2665:AD3280,25)/100),0)</f>
        <v>0</v>
      </c>
      <c r="T2679" s="67">
        <f>(1-Ações!$Q2679)*Ações!$R2679</f>
        <v>-0.70400000000000007</v>
      </c>
      <c r="U2679" s="68">
        <f>IF(Ações!$S2679=0,Ações!$T2679,IF(Ações!$T2679=0,Ações!$S2679,AVERAGE(Ações!$S2679,Ações!$T2679)))</f>
        <v>-0.70400000000000007</v>
      </c>
    </row>
    <row r="2680" spans="2:21" ht="15" customHeight="1" x14ac:dyDescent="0.2">
      <c r="B2680" s="63" t="str">
        <f>IFERROR('Dados Status Invest STOCKS'!A2667,"-")</f>
        <v>KSMTW</v>
      </c>
      <c r="C2680" s="45">
        <f>IFERROR((Ações!$D2680-Ações!$K2680)/Ações!$D2680,0)</f>
        <v>0</v>
      </c>
      <c r="D2680" s="46">
        <f>(Ações!$O2680)/0.06</f>
        <v>0</v>
      </c>
      <c r="E2680" s="47">
        <f>IFERROR((Ações!$F2680-Ações!$K2680)/Ações!$F2680,0)</f>
        <v>0</v>
      </c>
      <c r="F2680" s="46" t="str">
        <f>IF(OR(Ações!$N2680&lt;0,Ações!$M2680&lt;0),"",(22.5*Ações!$M2680*Ações!$N2680)^0.5)</f>
        <v/>
      </c>
      <c r="G2680" s="47">
        <f>IFERROR((Ações!$H2680-Ações!$K2680)/Ações!$H2680,0)</f>
        <v>0</v>
      </c>
      <c r="H2680" s="48">
        <f>IFERROR(Ações!$I2680/(Ações!$P2680-Table_1[[#This Row],[CAGR LUCRO 5A]]),0)</f>
        <v>0</v>
      </c>
      <c r="I2680" s="48">
        <f>IF(Ações!$S2680&lt;0,"",Ações!$O2680*(1+Ações!$S2680))</f>
        <v>0</v>
      </c>
      <c r="J2680" s="49">
        <f>IFERROR(IF(Ações!$B2680="","",(VLOOKUP(Table_1[[#This Row],[AÇÕES]],'Dados Status Invest STOCKS'!A2666:AD3281,4)/Table_1[[#This Row],[LPA]]))/100,0)</f>
        <v>0.59</v>
      </c>
      <c r="K2680" s="64">
        <f>IFERROR(IF(Ações!$B2680="","",VLOOKUP(Table_1[[#This Row],[AÇÕES]],'Dados Status Invest STOCKS'!A2666:AD3281,2)),0)</f>
        <v>0.72</v>
      </c>
      <c r="L2680" s="65">
        <f>IFERROR(IF(Ações!$B2680="","",VLOOKUP(Table_1[[#This Row],[AÇÕES]],'Dados Status Invest STOCKS'!A2666:AD3281,3)/100),0)</f>
        <v>0</v>
      </c>
      <c r="M2680" s="66">
        <f>IFERROR(IF(Ações!$B2680="","",VLOOKUP(Table_1[[#This Row],[AÇÕES]],'Dados Status Invest STOCKS'!A2666:AD3281,28)),0)</f>
        <v>-0.11</v>
      </c>
      <c r="N2680" s="66">
        <f>IFERROR(IF(Ações!$B2680="","",VLOOKUP(Table_1[[#This Row],[AÇÕES]],'Dados Status Invest STOCKS'!A2666:AD3281,27)),0)</f>
        <v>0.16</v>
      </c>
      <c r="O2680" s="66">
        <f>IFERROR(IF(Ações!$L2680="","",Ações!$K2680*Ações!$L2680),0)</f>
        <v>0</v>
      </c>
      <c r="P2680" s="67">
        <f t="shared" si="41"/>
        <v>0.06</v>
      </c>
      <c r="Q2680" s="67">
        <f>IFERROR(Ações!$O2680/Ações!$M2680,0)</f>
        <v>0</v>
      </c>
      <c r="R2680" s="67">
        <f>IFERROR(IF(Ações!$B2680="","",VLOOKUP(Table_1[[#This Row],[AÇÕES]],'Dados Status Invest STOCKS'!A2666:AD3281,18)/100),0)</f>
        <v>-0.70400000000000007</v>
      </c>
      <c r="S2680" s="65">
        <f>IFERROR(IF(Ações!$B2680="","",VLOOKUP(Table_1[[#This Row],[AÇÕES]],'Dados Status Invest STOCKS'!A2666:AD3281,25)/100),0)</f>
        <v>0</v>
      </c>
      <c r="T2680" s="67">
        <f>(1-Ações!$Q2680)*Ações!$R2680</f>
        <v>-0.70400000000000007</v>
      </c>
      <c r="U2680" s="68">
        <f>IF(Ações!$S2680=0,Ações!$T2680,IF(Ações!$T2680=0,Ações!$S2680,AVERAGE(Ações!$S2680,Ações!$T2680)))</f>
        <v>-0.70400000000000007</v>
      </c>
    </row>
    <row r="2681" spans="2:21" ht="15" customHeight="1" x14ac:dyDescent="0.2">
      <c r="B2681" s="63" t="str">
        <f>IFERROR('Dados Status Invest STOCKS'!A2668,"-")</f>
        <v>KSPN</v>
      </c>
      <c r="C2681" s="45">
        <f>IFERROR((Ações!$D2681-Ações!$K2681)/Ações!$D2681,0)</f>
        <v>0</v>
      </c>
      <c r="D2681" s="46">
        <f>(Ações!$O2681)/0.06</f>
        <v>0</v>
      </c>
      <c r="E2681" s="47">
        <f>IFERROR((Ações!$F2681-Ações!$K2681)/Ações!$F2681,0)</f>
        <v>0</v>
      </c>
      <c r="F2681" s="46" t="str">
        <f>IF(OR(Ações!$N2681&lt;0,Ações!$M2681&lt;0),"",(22.5*Ações!$M2681*Ações!$N2681)^0.5)</f>
        <v/>
      </c>
      <c r="G2681" s="47">
        <f>IFERROR((Ações!$H2681-Ações!$K2681)/Ações!$H2681,0)</f>
        <v>0</v>
      </c>
      <c r="H2681" s="48">
        <f>IFERROR(Ações!$I2681/(Ações!$P2681-Table_1[[#This Row],[CAGR LUCRO 5A]]),0)</f>
        <v>0</v>
      </c>
      <c r="I2681" s="48">
        <f>IF(Ações!$S2681&lt;0,"",Ações!$O2681*(1+Ações!$S2681))</f>
        <v>0</v>
      </c>
      <c r="J2681" s="49">
        <f>IFERROR(IF(Ações!$B2681="","",(VLOOKUP(Table_1[[#This Row],[AÇÕES]],'Dados Status Invest STOCKS'!A2667:AD3282,4)/Table_1[[#This Row],[LPA]]))/100,0)</f>
        <v>7.789473684210528E-2</v>
      </c>
      <c r="K2681" s="64">
        <f>IFERROR(IF(Ações!$B2681="","",VLOOKUP(Table_1[[#This Row],[AÇÕES]],'Dados Status Invest STOCKS'!A2667:AD3282,2)),0)</f>
        <v>7.01</v>
      </c>
      <c r="L2681" s="65">
        <f>IFERROR(IF(Ações!$B2681="","",VLOOKUP(Table_1[[#This Row],[AÇÕES]],'Dados Status Invest STOCKS'!A2667:AD3282,3)/100),0)</f>
        <v>0</v>
      </c>
      <c r="M2681" s="66">
        <f>IFERROR(IF(Ações!$B2681="","",VLOOKUP(Table_1[[#This Row],[AÇÕES]],'Dados Status Invest STOCKS'!A2667:AD3282,28)),0)</f>
        <v>-0.95</v>
      </c>
      <c r="N2681" s="66">
        <f>IFERROR(IF(Ações!$B2681="","",VLOOKUP(Table_1[[#This Row],[AÇÕES]],'Dados Status Invest STOCKS'!A2667:AD3282,27)),0)</f>
        <v>4.7699999999999996</v>
      </c>
      <c r="O2681" s="66">
        <f>IFERROR(IF(Ações!$L2681="","",Ações!$K2681*Ações!$L2681),0)</f>
        <v>0</v>
      </c>
      <c r="P2681" s="67">
        <f t="shared" si="41"/>
        <v>0.06</v>
      </c>
      <c r="Q2681" s="67">
        <f>IFERROR(Ações!$O2681/Ações!$M2681,0)</f>
        <v>0</v>
      </c>
      <c r="R2681" s="67">
        <f>IFERROR(IF(Ações!$B2681="","",VLOOKUP(Table_1[[#This Row],[AÇÕES]],'Dados Status Invest STOCKS'!A2667:AD3282,18)/100),0)</f>
        <v>-0.19870000000000002</v>
      </c>
      <c r="S2681" s="65">
        <f>IFERROR(IF(Ações!$B2681="","",VLOOKUP(Table_1[[#This Row],[AÇÕES]],'Dados Status Invest STOCKS'!A2667:AD3282,25)/100),0)</f>
        <v>0</v>
      </c>
      <c r="T2681" s="67">
        <f>(1-Ações!$Q2681)*Ações!$R2681</f>
        <v>-0.19870000000000002</v>
      </c>
      <c r="U2681" s="68">
        <f>IF(Ações!$S2681=0,Ações!$T2681,IF(Ações!$T2681=0,Ações!$S2681,AVERAGE(Ações!$S2681,Ações!$T2681)))</f>
        <v>-0.19870000000000002</v>
      </c>
    </row>
    <row r="2682" spans="2:21" ht="15" customHeight="1" x14ac:dyDescent="0.2">
      <c r="B2682" s="63" t="str">
        <f>IFERROR('Dados Status Invest STOCKS'!A2669,"-")</f>
        <v>KSS</v>
      </c>
      <c r="C2682" s="45">
        <f>IFERROR((Ações!$D2682-Ações!$K2682)/Ações!$D2682,0)</f>
        <v>-2.8216560509554132</v>
      </c>
      <c r="D2682" s="46">
        <f>(Ações!$O2682)/0.06</f>
        <v>16.670783333333336</v>
      </c>
      <c r="E2682" s="47">
        <f>IFERROR((Ações!$F2682-Ações!$K2682)/Ações!$F2682,0)</f>
        <v>0.15076395452917671</v>
      </c>
      <c r="F2682" s="46">
        <f>IF(OR(Ações!$N2682&lt;0,Ações!$M2682&lt;0),"",(22.5*Ações!$M2682*Ações!$N2682)^0.5)</f>
        <v>75.020367234505059</v>
      </c>
      <c r="G2682" s="47">
        <f>IFERROR((Ações!$H2682-Ações!$K2682)/Ações!$H2682,0)</f>
        <v>-2.8216560509554132</v>
      </c>
      <c r="H2682" s="48">
        <f>IFERROR(Ações!$I2682/(Ações!$P2682-Table_1[[#This Row],[CAGR LUCRO 5A]]),0)</f>
        <v>16.670783333333336</v>
      </c>
      <c r="I2682" s="48">
        <f>IF(Ações!$S2682&lt;0,"",Ações!$O2682*(1+Ações!$S2682))</f>
        <v>1.0002470000000001</v>
      </c>
      <c r="J2682" s="49">
        <f>IFERROR(IF(Ações!$B2682="","",(VLOOKUP(Table_1[[#This Row],[AÇÕES]],'Dados Status Invest STOCKS'!A2668:AD3283,4)/Table_1[[#This Row],[LPA]]))/100,0)</f>
        <v>1.2762039660056656E-2</v>
      </c>
      <c r="K2682" s="64">
        <f>IFERROR(IF(Ações!$B2682="","",VLOOKUP(Table_1[[#This Row],[AÇÕES]],'Dados Status Invest STOCKS'!A2668:AD3283,2)),0)</f>
        <v>63.71</v>
      </c>
      <c r="L2682" s="65">
        <f>IFERROR(IF(Ações!$B2682="","",VLOOKUP(Table_1[[#This Row],[AÇÕES]],'Dados Status Invest STOCKS'!A2668:AD3283,3)/100),0)</f>
        <v>1.5700000000000002E-2</v>
      </c>
      <c r="M2682" s="66">
        <f>IFERROR(IF(Ações!$B2682="","",VLOOKUP(Table_1[[#This Row],[AÇÕES]],'Dados Status Invest STOCKS'!A2668:AD3283,28)),0)</f>
        <v>7.06</v>
      </c>
      <c r="N2682" s="66">
        <f>IFERROR(IF(Ações!$B2682="","",VLOOKUP(Table_1[[#This Row],[AÇÕES]],'Dados Status Invest STOCKS'!A2668:AD3283,27)),0)</f>
        <v>35.43</v>
      </c>
      <c r="O2682" s="66">
        <f>IFERROR(IF(Ações!$L2682="","",Ações!$K2682*Ações!$L2682),0)</f>
        <v>1.0002470000000001</v>
      </c>
      <c r="P2682" s="67">
        <f t="shared" si="41"/>
        <v>0.06</v>
      </c>
      <c r="Q2682" s="67">
        <f>IFERROR(Ações!$O2682/Ações!$M2682,0)</f>
        <v>0.14167804532577907</v>
      </c>
      <c r="R2682" s="67">
        <f>IFERROR(IF(Ações!$B2682="","",VLOOKUP(Table_1[[#This Row],[AÇÕES]],'Dados Status Invest STOCKS'!A2668:AD3283,18)/100),0)</f>
        <v>0.1991</v>
      </c>
      <c r="S2682" s="65">
        <f>IFERROR(IF(Ações!$B2682="","",VLOOKUP(Table_1[[#This Row],[AÇÕES]],'Dados Status Invest STOCKS'!A2668:AD3283,25)/100),0)</f>
        <v>0</v>
      </c>
      <c r="T2682" s="67">
        <f>(1-Ações!$Q2682)*Ações!$R2682</f>
        <v>0.17089190117563738</v>
      </c>
      <c r="U2682" s="68">
        <f>IF(Ações!$S2682=0,Ações!$T2682,IF(Ações!$T2682=0,Ações!$S2682,AVERAGE(Ações!$S2682,Ações!$T2682)))</f>
        <v>0.17089190117563738</v>
      </c>
    </row>
    <row r="2683" spans="2:21" ht="15" customHeight="1" x14ac:dyDescent="0.2">
      <c r="B2683" s="63" t="str">
        <f>IFERROR('Dados Status Invest STOCKS'!A2670,"-")</f>
        <v>KSU</v>
      </c>
      <c r="C2683" s="45">
        <f>IFERROR((Ações!$D2683-Ações!$K2683)/Ações!$D2683,0)</f>
        <v>-7.1081081081081088</v>
      </c>
      <c r="D2683" s="46">
        <f>(Ações!$O2683)/0.06</f>
        <v>36.20943333333333</v>
      </c>
      <c r="E2683" s="47">
        <f>IFERROR((Ações!$F2683-Ações!$K2683)/Ações!$F2683,0)</f>
        <v>-8.1762916990258674</v>
      </c>
      <c r="F2683" s="46">
        <f>IF(OR(Ações!$N2683&lt;0,Ações!$M2683&lt;0),"",(22.5*Ações!$M2683*Ações!$N2683)^0.5)</f>
        <v>31.994405761007659</v>
      </c>
      <c r="G2683" s="47">
        <f>IFERROR((Ações!$H2683-Ações!$K2683)/Ações!$H2683,0)</f>
        <v>-0.27400993985128824</v>
      </c>
      <c r="H2683" s="48">
        <f>IFERROR(Ações!$I2683/(Ações!$P2683-Table_1[[#This Row],[CAGR LUCRO 5A]]),0)</f>
        <v>230.44561177777777</v>
      </c>
      <c r="I2683" s="48">
        <f>IF(Ações!$S2683&lt;0,"",Ações!$O2683*(1+Ações!$S2683))</f>
        <v>2.2814115565999997</v>
      </c>
      <c r="J2683" s="49">
        <f>IFERROR(IF(Ações!$B2683="","",(VLOOKUP(Table_1[[#This Row],[AÇÕES]],'Dados Status Invest STOCKS'!A2669:AD3284,4)/Table_1[[#This Row],[LPA]]))/100,0)</f>
        <v>2.6166981132075473</v>
      </c>
      <c r="K2683" s="64">
        <f>IFERROR(IF(Ações!$B2683="","",VLOOKUP(Table_1[[#This Row],[AÇÕES]],'Dados Status Invest STOCKS'!A2669:AD3284,2)),0)</f>
        <v>293.58999999999997</v>
      </c>
      <c r="L2683" s="65">
        <f>IFERROR(IF(Ações!$B2683="","",VLOOKUP(Table_1[[#This Row],[AÇÕES]],'Dados Status Invest STOCKS'!A2669:AD3284,3)/100),0)</f>
        <v>7.4000000000000003E-3</v>
      </c>
      <c r="M2683" s="66">
        <f>IFERROR(IF(Ações!$B2683="","",VLOOKUP(Table_1[[#This Row],[AÇÕES]],'Dados Status Invest STOCKS'!A2669:AD3284,28)),0)</f>
        <v>1.06</v>
      </c>
      <c r="N2683" s="66">
        <f>IFERROR(IF(Ações!$B2683="","",VLOOKUP(Table_1[[#This Row],[AÇÕES]],'Dados Status Invest STOCKS'!A2669:AD3284,27)),0)</f>
        <v>42.92</v>
      </c>
      <c r="O2683" s="66">
        <f>IFERROR(IF(Ações!$L2683="","",Ações!$K2683*Ações!$L2683),0)</f>
        <v>2.1725659999999998</v>
      </c>
      <c r="P2683" s="67">
        <f t="shared" si="41"/>
        <v>0.06</v>
      </c>
      <c r="Q2683" s="67">
        <f>IFERROR(Ações!$O2683/Ações!$M2683,0)</f>
        <v>2.0495905660377356</v>
      </c>
      <c r="R2683" s="67">
        <f>IFERROR(IF(Ações!$B2683="","",VLOOKUP(Table_1[[#This Row],[AÇÕES]],'Dados Status Invest STOCKS'!A2669:AD3284,18)/100),0)</f>
        <v>2.4700000000000003E-2</v>
      </c>
      <c r="S2683" s="65">
        <f>IFERROR(IF(Ações!$B2683="","",VLOOKUP(Table_1[[#This Row],[AÇÕES]],'Dados Status Invest STOCKS'!A2669:AD3284,25)/100),0)</f>
        <v>5.0099999999999999E-2</v>
      </c>
      <c r="T2683" s="67">
        <f>(1-Ações!$Q2683)*Ações!$R2683</f>
        <v>-2.5924886981132073E-2</v>
      </c>
      <c r="U2683" s="68">
        <f>IF(Ações!$S2683=0,Ações!$T2683,IF(Ações!$T2683=0,Ações!$S2683,AVERAGE(Ações!$S2683,Ações!$T2683)))</f>
        <v>1.2087556509433963E-2</v>
      </c>
    </row>
    <row r="2684" spans="2:21" ht="15" customHeight="1" x14ac:dyDescent="0.2">
      <c r="B2684" s="63" t="str">
        <f>IFERROR('Dados Status Invest STOCKS'!A2671,"-")</f>
        <v>KT</v>
      </c>
      <c r="C2684" s="45">
        <f>IFERROR((Ações!$D2684-Ações!$K2684)/Ações!$D2684,0)</f>
        <v>0</v>
      </c>
      <c r="D2684" s="46">
        <f>(Ações!$O2684)/0.06</f>
        <v>0</v>
      </c>
      <c r="E2684" s="47">
        <f>IFERROR((Ações!$F2684-Ações!$K2684)/Ações!$F2684,0)</f>
        <v>0.63398433535143883</v>
      </c>
      <c r="F2684" s="46">
        <f>IF(OR(Ações!$N2684&lt;0,Ações!$M2684&lt;0),"",(22.5*Ações!$M2684*Ações!$N2684)^0.5)</f>
        <v>35.46296307417078</v>
      </c>
      <c r="G2684" s="47">
        <f>IFERROR((Ações!$H2684-Ações!$K2684)/Ações!$H2684,0)</f>
        <v>0</v>
      </c>
      <c r="H2684" s="48">
        <f>IFERROR(Ações!$I2684/(Ações!$P2684-Table_1[[#This Row],[CAGR LUCRO 5A]]),0)</f>
        <v>0</v>
      </c>
      <c r="I2684" s="48">
        <f>IF(Ações!$S2684&lt;0,"",Ações!$O2684*(1+Ações!$S2684))</f>
        <v>0</v>
      </c>
      <c r="J2684" s="49">
        <f>IFERROR(IF(Ações!$B2684="","",(VLOOKUP(Table_1[[#This Row],[AÇÕES]],'Dados Status Invest STOCKS'!A2670:AD3285,4)/Table_1[[#This Row],[LPA]]))/100,0)</f>
        <v>3.7219251336898393E-2</v>
      </c>
      <c r="K2684" s="64">
        <f>IFERROR(IF(Ações!$B2684="","",VLOOKUP(Table_1[[#This Row],[AÇÕES]],'Dados Status Invest STOCKS'!A2670:AD3285,2)),0)</f>
        <v>12.98</v>
      </c>
      <c r="L2684" s="65">
        <f>IFERROR(IF(Ações!$B2684="","",VLOOKUP(Table_1[[#This Row],[AÇÕES]],'Dados Status Invest STOCKS'!A2670:AD3285,3)/100),0)</f>
        <v>0</v>
      </c>
      <c r="M2684" s="66">
        <f>IFERROR(IF(Ações!$B2684="","",VLOOKUP(Table_1[[#This Row],[AÇÕES]],'Dados Status Invest STOCKS'!A2670:AD3285,28)),0)</f>
        <v>1.87</v>
      </c>
      <c r="N2684" s="66">
        <f>IFERROR(IF(Ações!$B2684="","",VLOOKUP(Table_1[[#This Row],[AÇÕES]],'Dados Status Invest STOCKS'!A2670:AD3285,27)),0)</f>
        <v>29.89</v>
      </c>
      <c r="O2684" s="66">
        <f>IFERROR(IF(Ações!$L2684="","",Ações!$K2684*Ações!$L2684),0)</f>
        <v>0</v>
      </c>
      <c r="P2684" s="67">
        <f t="shared" si="41"/>
        <v>0.06</v>
      </c>
      <c r="Q2684" s="67">
        <f>IFERROR(Ações!$O2684/Ações!$M2684,0)</f>
        <v>0</v>
      </c>
      <c r="R2684" s="67">
        <f>IFERROR(IF(Ações!$B2684="","",VLOOKUP(Table_1[[#This Row],[AÇÕES]],'Dados Status Invest STOCKS'!A2670:AD3285,18)/100),0)</f>
        <v>6.25E-2</v>
      </c>
      <c r="S2684" s="65">
        <f>IFERROR(IF(Ações!$B2684="","",VLOOKUP(Table_1[[#This Row],[AÇÕES]],'Dados Status Invest STOCKS'!A2670:AD3285,25)/100),0)</f>
        <v>6.6600000000000006E-2</v>
      </c>
      <c r="T2684" s="67">
        <f>(1-Ações!$Q2684)*Ações!$R2684</f>
        <v>6.25E-2</v>
      </c>
      <c r="U2684" s="68">
        <f>IF(Ações!$S2684=0,Ações!$T2684,IF(Ações!$T2684=0,Ações!$S2684,AVERAGE(Ações!$S2684,Ações!$T2684)))</f>
        <v>6.4549999999999996E-2</v>
      </c>
    </row>
    <row r="2685" spans="2:21" ht="15" customHeight="1" x14ac:dyDescent="0.2">
      <c r="B2685" s="63" t="str">
        <f>IFERROR('Dados Status Invest STOCKS'!A2672,"-")</f>
        <v>KTB</v>
      </c>
      <c r="C2685" s="45">
        <f>IFERROR((Ações!$D2685-Ações!$K2685)/Ações!$D2685,0)</f>
        <v>-0.75953079178885641</v>
      </c>
      <c r="D2685" s="46">
        <f>(Ações!$O2685)/0.06</f>
        <v>27.63805</v>
      </c>
      <c r="E2685" s="47">
        <f>IFERROR((Ações!$F2685-Ações!$K2685)/Ações!$F2685,0)</f>
        <v>-2.4215525143384884</v>
      </c>
      <c r="F2685" s="46">
        <f>IF(OR(Ações!$N2685&lt;0,Ações!$M2685&lt;0),"",(22.5*Ações!$M2685*Ações!$N2685)^0.5)</f>
        <v>14.212846301849606</v>
      </c>
      <c r="G2685" s="47">
        <f>IFERROR((Ações!$H2685-Ações!$K2685)/Ações!$H2685,0)</f>
        <v>-0.75953079178885641</v>
      </c>
      <c r="H2685" s="48">
        <f>IFERROR(Ações!$I2685/(Ações!$P2685-Table_1[[#This Row],[CAGR LUCRO 5A]]),0)</f>
        <v>27.63805</v>
      </c>
      <c r="I2685" s="48">
        <f>IF(Ações!$S2685&lt;0,"",Ações!$O2685*(1+Ações!$S2685))</f>
        <v>1.658283</v>
      </c>
      <c r="J2685" s="49">
        <f>IFERROR(IF(Ações!$B2685="","",(VLOOKUP(Table_1[[#This Row],[AÇÕES]],'Dados Status Invest STOCKS'!A2671:AD3286,4)/Table_1[[#This Row],[LPA]]))/100,0)</f>
        <v>4.3343283582089553E-2</v>
      </c>
      <c r="K2685" s="64">
        <f>IFERROR(IF(Ações!$B2685="","",VLOOKUP(Table_1[[#This Row],[AÇÕES]],'Dados Status Invest STOCKS'!A2671:AD3286,2)),0)</f>
        <v>48.63</v>
      </c>
      <c r="L2685" s="65">
        <f>IFERROR(IF(Ações!$B2685="","",VLOOKUP(Table_1[[#This Row],[AÇÕES]],'Dados Status Invest STOCKS'!A2671:AD3286,3)/100),0)</f>
        <v>3.4099999999999998E-2</v>
      </c>
      <c r="M2685" s="66">
        <f>IFERROR(IF(Ações!$B2685="","",VLOOKUP(Table_1[[#This Row],[AÇÕES]],'Dados Status Invest STOCKS'!A2671:AD3286,28)),0)</f>
        <v>3.35</v>
      </c>
      <c r="N2685" s="66">
        <f>IFERROR(IF(Ações!$B2685="","",VLOOKUP(Table_1[[#This Row],[AÇÕES]],'Dados Status Invest STOCKS'!A2671:AD3286,27)),0)</f>
        <v>2.68</v>
      </c>
      <c r="O2685" s="66">
        <f>IFERROR(IF(Ações!$L2685="","",Ações!$K2685*Ações!$L2685),0)</f>
        <v>1.658283</v>
      </c>
      <c r="P2685" s="67">
        <f t="shared" si="41"/>
        <v>0.06</v>
      </c>
      <c r="Q2685" s="67">
        <f>IFERROR(Ações!$O2685/Ações!$M2685,0)</f>
        <v>0.49500985074626863</v>
      </c>
      <c r="R2685" s="67">
        <f>IFERROR(IF(Ações!$B2685="","",VLOOKUP(Table_1[[#This Row],[AÇÕES]],'Dados Status Invest STOCKS'!A2671:AD3286,18)/100),0)</f>
        <v>1.2477</v>
      </c>
      <c r="S2685" s="65">
        <f>IFERROR(IF(Ações!$B2685="","",VLOOKUP(Table_1[[#This Row],[AÇÕES]],'Dados Status Invest STOCKS'!A2671:AD3286,25)/100),0)</f>
        <v>0</v>
      </c>
      <c r="T2685" s="67">
        <f>(1-Ações!$Q2685)*Ações!$R2685</f>
        <v>0.63007620922388075</v>
      </c>
      <c r="U2685" s="68">
        <f>IF(Ações!$S2685=0,Ações!$T2685,IF(Ações!$T2685=0,Ações!$S2685,AVERAGE(Ações!$S2685,Ações!$T2685)))</f>
        <v>0.63007620922388075</v>
      </c>
    </row>
    <row r="2686" spans="2:21" ht="15" customHeight="1" x14ac:dyDescent="0.2">
      <c r="B2686" s="63" t="str">
        <f>IFERROR('Dados Status Invest STOCKS'!A2673,"-")</f>
        <v>KTCC</v>
      </c>
      <c r="C2686" s="45">
        <f>IFERROR((Ações!$D2686-Ações!$K2686)/Ações!$D2686,0)</f>
        <v>0</v>
      </c>
      <c r="D2686" s="46">
        <f>(Ações!$O2686)/0.06</f>
        <v>0</v>
      </c>
      <c r="E2686" s="47">
        <f>IFERROR((Ações!$F2686-Ações!$K2686)/Ações!$F2686,0)</f>
        <v>0.40702546517104665</v>
      </c>
      <c r="F2686" s="46">
        <f>IF(OR(Ações!$N2686&lt;0,Ações!$M2686&lt;0),"",(22.5*Ações!$M2686*Ações!$N2686)^0.5)</f>
        <v>10.169070754006976</v>
      </c>
      <c r="G2686" s="47">
        <f>IFERROR((Ações!$H2686-Ações!$K2686)/Ações!$H2686,0)</f>
        <v>0</v>
      </c>
      <c r="H2686" s="48">
        <f>IFERROR(Ações!$I2686/(Ações!$P2686-Table_1[[#This Row],[CAGR LUCRO 5A]]),0)</f>
        <v>0</v>
      </c>
      <c r="I2686" s="48" t="str">
        <f>IF(Ações!$S2686&lt;0,"",Ações!$O2686*(1+Ações!$S2686))</f>
        <v/>
      </c>
      <c r="J2686" s="49">
        <f>IFERROR(IF(Ações!$B2686="","",(VLOOKUP(Table_1[[#This Row],[AÇÕES]],'Dados Status Invest STOCKS'!A2672:AD3287,4)/Table_1[[#This Row],[LPA]]))/100,0)</f>
        <v>0.37374999999999992</v>
      </c>
      <c r="K2686" s="64">
        <f>IFERROR(IF(Ações!$B2686="","",VLOOKUP(Table_1[[#This Row],[AÇÕES]],'Dados Status Invest STOCKS'!A2672:AD3287,2)),0)</f>
        <v>6.03</v>
      </c>
      <c r="L2686" s="65">
        <f>IFERROR(IF(Ações!$B2686="","",VLOOKUP(Table_1[[#This Row],[AÇÕES]],'Dados Status Invest STOCKS'!A2672:AD3287,3)/100),0)</f>
        <v>0</v>
      </c>
      <c r="M2686" s="66">
        <f>IFERROR(IF(Ações!$B2686="","",VLOOKUP(Table_1[[#This Row],[AÇÕES]],'Dados Status Invest STOCKS'!A2672:AD3287,28)),0)</f>
        <v>0.4</v>
      </c>
      <c r="N2686" s="66">
        <f>IFERROR(IF(Ações!$B2686="","",VLOOKUP(Table_1[[#This Row],[AÇÕES]],'Dados Status Invest STOCKS'!A2672:AD3287,27)),0)</f>
        <v>11.49</v>
      </c>
      <c r="O2686" s="66">
        <f>IFERROR(IF(Ações!$L2686="","",Ações!$K2686*Ações!$L2686),0)</f>
        <v>0</v>
      </c>
      <c r="P2686" s="67">
        <f t="shared" si="41"/>
        <v>0.06</v>
      </c>
      <c r="Q2686" s="67">
        <f>IFERROR(Ações!$O2686/Ações!$M2686,0)</f>
        <v>0</v>
      </c>
      <c r="R2686" s="67">
        <f>IFERROR(IF(Ações!$B2686="","",VLOOKUP(Table_1[[#This Row],[AÇÕES]],'Dados Status Invest STOCKS'!A2672:AD3287,18)/100),0)</f>
        <v>3.5099999999999999E-2</v>
      </c>
      <c r="S2686" s="65">
        <f>IFERROR(IF(Ações!$B2686="","",VLOOKUP(Table_1[[#This Row],[AÇÕES]],'Dados Status Invest STOCKS'!A2672:AD3287,25)/100),0)</f>
        <v>-7.85E-2</v>
      </c>
      <c r="T2686" s="67">
        <f>(1-Ações!$Q2686)*Ações!$R2686</f>
        <v>3.5099999999999999E-2</v>
      </c>
      <c r="U2686" s="68">
        <f>IF(Ações!$S2686=0,Ações!$T2686,IF(Ações!$T2686=0,Ações!$S2686,AVERAGE(Ações!$S2686,Ações!$T2686)))</f>
        <v>-2.1700000000000001E-2</v>
      </c>
    </row>
    <row r="2687" spans="2:21" ht="15" customHeight="1" x14ac:dyDescent="0.2">
      <c r="B2687" s="63" t="str">
        <f>IFERROR('Dados Status Invest STOCKS'!A2674,"-")</f>
        <v>KTOS</v>
      </c>
      <c r="C2687" s="45">
        <f>IFERROR((Ações!$D2687-Ações!$K2687)/Ações!$D2687,0)</f>
        <v>0</v>
      </c>
      <c r="D2687" s="46">
        <f>(Ações!$O2687)/0.06</f>
        <v>0</v>
      </c>
      <c r="E2687" s="47">
        <f>IFERROR((Ações!$F2687-Ações!$K2687)/Ações!$F2687,0)</f>
        <v>-0.6378743868788932</v>
      </c>
      <c r="F2687" s="46">
        <f>IF(OR(Ações!$N2687&lt;0,Ações!$M2687&lt;0),"",(22.5*Ações!$M2687*Ações!$N2687)^0.5)</f>
        <v>10.379306335203717</v>
      </c>
      <c r="G2687" s="47">
        <f>IFERROR((Ações!$H2687-Ações!$K2687)/Ações!$H2687,0)</f>
        <v>0</v>
      </c>
      <c r="H2687" s="48">
        <f>IFERROR(Ações!$I2687/(Ações!$P2687-Table_1[[#This Row],[CAGR LUCRO 5A]]),0)</f>
        <v>0</v>
      </c>
      <c r="I2687" s="48">
        <f>IF(Ações!$S2687&lt;0,"",Ações!$O2687*(1+Ações!$S2687))</f>
        <v>0</v>
      </c>
      <c r="J2687" s="49">
        <f>IFERROR(IF(Ações!$B2687="","",(VLOOKUP(Table_1[[#This Row],[AÇÕES]],'Dados Status Invest STOCKS'!A2673:AD3288,4)/Table_1[[#This Row],[LPA]]))/100,0)</f>
        <v>0.42666666666666664</v>
      </c>
      <c r="K2687" s="64">
        <f>IFERROR(IF(Ações!$B2687="","",VLOOKUP(Table_1[[#This Row],[AÇÕES]],'Dados Status Invest STOCKS'!A2673:AD3288,2)),0)</f>
        <v>17</v>
      </c>
      <c r="L2687" s="65">
        <f>IFERROR(IF(Ações!$B2687="","",VLOOKUP(Table_1[[#This Row],[AÇÕES]],'Dados Status Invest STOCKS'!A2673:AD3288,3)/100),0)</f>
        <v>0</v>
      </c>
      <c r="M2687" s="66">
        <f>IFERROR(IF(Ações!$B2687="","",VLOOKUP(Table_1[[#This Row],[AÇÕES]],'Dados Status Invest STOCKS'!A2673:AD3288,28)),0)</f>
        <v>0.63</v>
      </c>
      <c r="N2687" s="66">
        <f>IFERROR(IF(Ações!$B2687="","",VLOOKUP(Table_1[[#This Row],[AÇÕES]],'Dados Status Invest STOCKS'!A2673:AD3288,27)),0)</f>
        <v>7.6</v>
      </c>
      <c r="O2687" s="66">
        <f>IFERROR(IF(Ações!$L2687="","",Ações!$K2687*Ações!$L2687),0)</f>
        <v>0</v>
      </c>
      <c r="P2687" s="67">
        <f t="shared" si="41"/>
        <v>0.06</v>
      </c>
      <c r="Q2687" s="67">
        <f>IFERROR(Ações!$O2687/Ações!$M2687,0)</f>
        <v>0</v>
      </c>
      <c r="R2687" s="67">
        <f>IFERROR(IF(Ações!$B2687="","",VLOOKUP(Table_1[[#This Row],[AÇÕES]],'Dados Status Invest STOCKS'!A2673:AD3288,18)/100),0)</f>
        <v>8.3599999999999994E-2</v>
      </c>
      <c r="S2687" s="65">
        <f>IFERROR(IF(Ações!$B2687="","",VLOOKUP(Table_1[[#This Row],[AÇÕES]],'Dados Status Invest STOCKS'!A2673:AD3288,25)/100),0)</f>
        <v>0.32079999999999997</v>
      </c>
      <c r="T2687" s="67">
        <f>(1-Ações!$Q2687)*Ações!$R2687</f>
        <v>8.3599999999999994E-2</v>
      </c>
      <c r="U2687" s="68">
        <f>IF(Ações!$S2687=0,Ações!$T2687,IF(Ações!$T2687=0,Ações!$S2687,AVERAGE(Ações!$S2687,Ações!$T2687)))</f>
        <v>0.20219999999999999</v>
      </c>
    </row>
    <row r="2688" spans="2:21" ht="15" customHeight="1" x14ac:dyDescent="0.2">
      <c r="B2688" s="63" t="str">
        <f>IFERROR('Dados Status Invest STOCKS'!A2675,"-")</f>
        <v>KTRA</v>
      </c>
      <c r="C2688" s="45">
        <f>IFERROR((Ações!$D2688-Ações!$K2688)/Ações!$D2688,0)</f>
        <v>0</v>
      </c>
      <c r="D2688" s="46">
        <f>(Ações!$O2688)/0.06</f>
        <v>0</v>
      </c>
      <c r="E2688" s="47">
        <f>IFERROR((Ações!$F2688-Ações!$K2688)/Ações!$F2688,0)</f>
        <v>0</v>
      </c>
      <c r="F2688" s="46" t="str">
        <f>IF(OR(Ações!$N2688&lt;0,Ações!$M2688&lt;0),"",(22.5*Ações!$M2688*Ações!$N2688)^0.5)</f>
        <v/>
      </c>
      <c r="G2688" s="47">
        <f>IFERROR((Ações!$H2688-Ações!$K2688)/Ações!$H2688,0)</f>
        <v>0</v>
      </c>
      <c r="H2688" s="48">
        <f>IFERROR(Ações!$I2688/(Ações!$P2688-Table_1[[#This Row],[CAGR LUCRO 5A]]),0)</f>
        <v>0</v>
      </c>
      <c r="I2688" s="48">
        <f>IF(Ações!$S2688&lt;0,"",Ações!$O2688*(1+Ações!$S2688))</f>
        <v>0</v>
      </c>
      <c r="J2688" s="49">
        <f>IFERROR(IF(Ações!$B2688="","",(VLOOKUP(Table_1[[#This Row],[AÇÕES]],'Dados Status Invest STOCKS'!A2674:AD3289,4)/Table_1[[#This Row],[LPA]]))/100,0)</f>
        <v>1.4313725490196079E-2</v>
      </c>
      <c r="K2688" s="64">
        <f>IFERROR(IF(Ações!$B2688="","",VLOOKUP(Table_1[[#This Row],[AÇÕES]],'Dados Status Invest STOCKS'!A2674:AD3289,2)),0)</f>
        <v>0.37</v>
      </c>
      <c r="L2688" s="65">
        <f>IFERROR(IF(Ações!$B2688="","",VLOOKUP(Table_1[[#This Row],[AÇÕES]],'Dados Status Invest STOCKS'!A2674:AD3289,3)/100),0)</f>
        <v>0</v>
      </c>
      <c r="M2688" s="66">
        <f>IFERROR(IF(Ações!$B2688="","",VLOOKUP(Table_1[[#This Row],[AÇÕES]],'Dados Status Invest STOCKS'!A2674:AD3289,28)),0)</f>
        <v>-0.51</v>
      </c>
      <c r="N2688" s="66">
        <f>IFERROR(IF(Ações!$B2688="","",VLOOKUP(Table_1[[#This Row],[AÇÕES]],'Dados Status Invest STOCKS'!A2674:AD3289,27)),0)</f>
        <v>0.39</v>
      </c>
      <c r="O2688" s="66">
        <f>IFERROR(IF(Ações!$L2688="","",Ações!$K2688*Ações!$L2688),0)</f>
        <v>0</v>
      </c>
      <c r="P2688" s="67">
        <f t="shared" si="41"/>
        <v>0.06</v>
      </c>
      <c r="Q2688" s="67">
        <f>IFERROR(Ações!$O2688/Ações!$M2688,0)</f>
        <v>0</v>
      </c>
      <c r="R2688" s="67">
        <f>IFERROR(IF(Ações!$B2688="","",VLOOKUP(Table_1[[#This Row],[AÇÕES]],'Dados Status Invest STOCKS'!A2674:AD3289,18)/100),0)</f>
        <v>-1.2912999999999999</v>
      </c>
      <c r="S2688" s="65">
        <f>IFERROR(IF(Ações!$B2688="","",VLOOKUP(Table_1[[#This Row],[AÇÕES]],'Dados Status Invest STOCKS'!A2674:AD3289,25)/100),0)</f>
        <v>0</v>
      </c>
      <c r="T2688" s="67">
        <f>(1-Ações!$Q2688)*Ações!$R2688</f>
        <v>-1.2912999999999999</v>
      </c>
      <c r="U2688" s="68">
        <f>IF(Ações!$S2688=0,Ações!$T2688,IF(Ações!$T2688=0,Ações!$S2688,AVERAGE(Ações!$S2688,Ações!$T2688)))</f>
        <v>-1.2912999999999999</v>
      </c>
    </row>
    <row r="2689" spans="2:21" ht="15" customHeight="1" x14ac:dyDescent="0.2">
      <c r="B2689" s="63" t="str">
        <f>IFERROR('Dados Status Invest STOCKS'!A2676,"-")</f>
        <v>KURA</v>
      </c>
      <c r="C2689" s="45">
        <f>IFERROR((Ações!$D2689-Ações!$K2689)/Ações!$D2689,0)</f>
        <v>0</v>
      </c>
      <c r="D2689" s="46">
        <f>(Ações!$O2689)/0.06</f>
        <v>0</v>
      </c>
      <c r="E2689" s="47">
        <f>IFERROR((Ações!$F2689-Ações!$K2689)/Ações!$F2689,0)</f>
        <v>0</v>
      </c>
      <c r="F2689" s="46" t="str">
        <f>IF(OR(Ações!$N2689&lt;0,Ações!$M2689&lt;0),"",(22.5*Ações!$M2689*Ações!$N2689)^0.5)</f>
        <v/>
      </c>
      <c r="G2689" s="47">
        <f>IFERROR((Ações!$H2689-Ações!$K2689)/Ações!$H2689,0)</f>
        <v>0</v>
      </c>
      <c r="H2689" s="48">
        <f>IFERROR(Ações!$I2689/(Ações!$P2689-Table_1[[#This Row],[CAGR LUCRO 5A]]),0)</f>
        <v>0</v>
      </c>
      <c r="I2689" s="48">
        <f>IF(Ações!$S2689&lt;0,"",Ações!$O2689*(1+Ações!$S2689))</f>
        <v>0</v>
      </c>
      <c r="J2689" s="49">
        <f>IFERROR(IF(Ações!$B2689="","",(VLOOKUP(Table_1[[#This Row],[AÇÕES]],'Dados Status Invest STOCKS'!A2675:AD3290,4)/Table_1[[#This Row],[LPA]]))/100,0)</f>
        <v>3.7258064516129029E-2</v>
      </c>
      <c r="K2689" s="64">
        <f>IFERROR(IF(Ações!$B2689="","",VLOOKUP(Table_1[[#This Row],[AÇÕES]],'Dados Status Invest STOCKS'!A2675:AD3290,2)),0)</f>
        <v>12.9</v>
      </c>
      <c r="L2689" s="65">
        <f>IFERROR(IF(Ações!$B2689="","",VLOOKUP(Table_1[[#This Row],[AÇÕES]],'Dados Status Invest STOCKS'!A2675:AD3290,3)/100),0)</f>
        <v>0</v>
      </c>
      <c r="M2689" s="66">
        <f>IFERROR(IF(Ações!$B2689="","",VLOOKUP(Table_1[[#This Row],[AÇÕES]],'Dados Status Invest STOCKS'!A2675:AD3290,28)),0)</f>
        <v>-1.86</v>
      </c>
      <c r="N2689" s="66">
        <f>IFERROR(IF(Ações!$B2689="","",VLOOKUP(Table_1[[#This Row],[AÇÕES]],'Dados Status Invest STOCKS'!A2675:AD3290,27)),0)</f>
        <v>8.02</v>
      </c>
      <c r="O2689" s="66">
        <f>IFERROR(IF(Ações!$L2689="","",Ações!$K2689*Ações!$L2689),0)</f>
        <v>0</v>
      </c>
      <c r="P2689" s="67">
        <f t="shared" si="41"/>
        <v>0.06</v>
      </c>
      <c r="Q2689" s="67">
        <f>IFERROR(Ações!$O2689/Ações!$M2689,0)</f>
        <v>0</v>
      </c>
      <c r="R2689" s="67">
        <f>IFERROR(IF(Ações!$B2689="","",VLOOKUP(Table_1[[#This Row],[AÇÕES]],'Dados Status Invest STOCKS'!A2675:AD3290,18)/100),0)</f>
        <v>-0.2321</v>
      </c>
      <c r="S2689" s="65">
        <f>IFERROR(IF(Ações!$B2689="","",VLOOKUP(Table_1[[#This Row],[AÇÕES]],'Dados Status Invest STOCKS'!A2675:AD3290,25)/100),0)</f>
        <v>0</v>
      </c>
      <c r="T2689" s="67">
        <f>(1-Ações!$Q2689)*Ações!$R2689</f>
        <v>-0.2321</v>
      </c>
      <c r="U2689" s="68">
        <f>IF(Ações!$S2689=0,Ações!$T2689,IF(Ações!$T2689=0,Ações!$S2689,AVERAGE(Ações!$S2689,Ações!$T2689)))</f>
        <v>-0.2321</v>
      </c>
    </row>
    <row r="2690" spans="2:21" ht="15" customHeight="1" x14ac:dyDescent="0.2">
      <c r="B2690" s="63" t="str">
        <f>IFERROR('Dados Status Invest STOCKS'!A2677,"-")</f>
        <v>KVHI</v>
      </c>
      <c r="C2690" s="45">
        <f>IFERROR((Ações!$D2690-Ações!$K2690)/Ações!$D2690,0)</f>
        <v>0</v>
      </c>
      <c r="D2690" s="46">
        <f>(Ações!$O2690)/0.06</f>
        <v>0</v>
      </c>
      <c r="E2690" s="47">
        <f>IFERROR((Ações!$F2690-Ações!$K2690)/Ações!$F2690,0)</f>
        <v>0</v>
      </c>
      <c r="F2690" s="46" t="str">
        <f>IF(OR(Ações!$N2690&lt;0,Ações!$M2690&lt;0),"",(22.5*Ações!$M2690*Ações!$N2690)^0.5)</f>
        <v/>
      </c>
      <c r="G2690" s="47">
        <f>IFERROR((Ações!$H2690-Ações!$K2690)/Ações!$H2690,0)</f>
        <v>0</v>
      </c>
      <c r="H2690" s="48">
        <f>IFERROR(Ações!$I2690/(Ações!$P2690-Table_1[[#This Row],[CAGR LUCRO 5A]]),0)</f>
        <v>0</v>
      </c>
      <c r="I2690" s="48">
        <f>IF(Ações!$S2690&lt;0,"",Ações!$O2690*(1+Ações!$S2690))</f>
        <v>0</v>
      </c>
      <c r="J2690" s="49">
        <f>IFERROR(IF(Ações!$B2690="","",(VLOOKUP(Table_1[[#This Row],[AÇÕES]],'Dados Status Invest STOCKS'!A2676:AD3291,4)/Table_1[[#This Row],[LPA]]))/100,0)</f>
        <v>0.10630434782608696</v>
      </c>
      <c r="K2690" s="64">
        <f>IFERROR(IF(Ações!$B2690="","",VLOOKUP(Table_1[[#This Row],[AÇÕES]],'Dados Status Invest STOCKS'!A2676:AD3291,2)),0)</f>
        <v>8.9600000000000009</v>
      </c>
      <c r="L2690" s="65">
        <f>IFERROR(IF(Ações!$B2690="","",VLOOKUP(Table_1[[#This Row],[AÇÕES]],'Dados Status Invest STOCKS'!A2676:AD3291,3)/100),0)</f>
        <v>0</v>
      </c>
      <c r="M2690" s="66">
        <f>IFERROR(IF(Ações!$B2690="","",VLOOKUP(Table_1[[#This Row],[AÇÕES]],'Dados Status Invest STOCKS'!A2676:AD3291,28)),0)</f>
        <v>-0.92</v>
      </c>
      <c r="N2690" s="66">
        <f>IFERROR(IF(Ações!$B2690="","",VLOOKUP(Table_1[[#This Row],[AÇÕES]],'Dados Status Invest STOCKS'!A2676:AD3291,27)),0)</f>
        <v>6.98</v>
      </c>
      <c r="O2690" s="66">
        <f>IFERROR(IF(Ações!$L2690="","",Ações!$K2690*Ações!$L2690),0)</f>
        <v>0</v>
      </c>
      <c r="P2690" s="67">
        <f t="shared" si="41"/>
        <v>0.06</v>
      </c>
      <c r="Q2690" s="67">
        <f>IFERROR(Ações!$O2690/Ações!$M2690,0)</f>
        <v>0</v>
      </c>
      <c r="R2690" s="67">
        <f>IFERROR(IF(Ações!$B2690="","",VLOOKUP(Table_1[[#This Row],[AÇÕES]],'Dados Status Invest STOCKS'!A2676:AD3291,18)/100),0)</f>
        <v>-0.13119999999999998</v>
      </c>
      <c r="S2690" s="65">
        <f>IFERROR(IF(Ações!$B2690="","",VLOOKUP(Table_1[[#This Row],[AÇÕES]],'Dados Status Invest STOCKS'!A2676:AD3291,25)/100),0)</f>
        <v>0</v>
      </c>
      <c r="T2690" s="67">
        <f>(1-Ações!$Q2690)*Ações!$R2690</f>
        <v>-0.13119999999999998</v>
      </c>
      <c r="U2690" s="68">
        <f>IF(Ações!$S2690=0,Ações!$T2690,IF(Ações!$T2690=0,Ações!$S2690,AVERAGE(Ações!$S2690,Ações!$T2690)))</f>
        <v>-0.13119999999999998</v>
      </c>
    </row>
    <row r="2691" spans="2:21" ht="15" customHeight="1" x14ac:dyDescent="0.2">
      <c r="B2691" s="63" t="str">
        <f>IFERROR('Dados Status Invest STOCKS'!A2678,"-")</f>
        <v>KW</v>
      </c>
      <c r="C2691" s="45">
        <f>IFERROR((Ações!$D2691-Ações!$K2691)/Ações!$D2691,0)</f>
        <v>-0.47058823529411759</v>
      </c>
      <c r="D2691" s="46">
        <f>(Ações!$O2691)/0.06</f>
        <v>15.0008</v>
      </c>
      <c r="E2691" s="47">
        <f>IFERROR((Ações!$F2691-Ações!$K2691)/Ações!$F2691,0)</f>
        <v>0.29414848121575898</v>
      </c>
      <c r="F2691" s="46">
        <f>IF(OR(Ações!$N2691&lt;0,Ações!$M2691&lt;0),"",(22.5*Ações!$M2691*Ações!$N2691)^0.5)</f>
        <v>31.253031852925886</v>
      </c>
      <c r="G2691" s="47">
        <f>IFERROR((Ações!$H2691-Ações!$K2691)/Ações!$H2691,0)</f>
        <v>4.1899350910559532</v>
      </c>
      <c r="H2691" s="48">
        <f>IFERROR(Ações!$I2691/(Ações!$P2691-Table_1[[#This Row],[CAGR LUCRO 5A]]),0)</f>
        <v>-6.9155012156368221</v>
      </c>
      <c r="I2691" s="48">
        <f>IF(Ações!$S2691&lt;0,"",Ações!$O2691*(1+Ações!$S2691))</f>
        <v>1.0967984927999999</v>
      </c>
      <c r="J2691" s="49">
        <f>IFERROR(IF(Ações!$B2691="","",(VLOOKUP(Table_1[[#This Row],[AÇÕES]],'Dados Status Invest STOCKS'!A2677:AD3292,4)/Table_1[[#This Row],[LPA]]))/100,0)</f>
        <v>1.9523809523809523E-2</v>
      </c>
      <c r="K2691" s="64">
        <f>IFERROR(IF(Ações!$B2691="","",VLOOKUP(Table_1[[#This Row],[AÇÕES]],'Dados Status Invest STOCKS'!A2677:AD3292,2)),0)</f>
        <v>22.06</v>
      </c>
      <c r="L2691" s="65">
        <f>IFERROR(IF(Ações!$B2691="","",VLOOKUP(Table_1[[#This Row],[AÇÕES]],'Dados Status Invest STOCKS'!A2677:AD3292,3)/100),0)</f>
        <v>4.0800000000000003E-2</v>
      </c>
      <c r="M2691" s="66">
        <f>IFERROR(IF(Ações!$B2691="","",VLOOKUP(Table_1[[#This Row],[AÇÕES]],'Dados Status Invest STOCKS'!A2677:AD3292,28)),0)</f>
        <v>3.36</v>
      </c>
      <c r="N2691" s="66">
        <f>IFERROR(IF(Ações!$B2691="","",VLOOKUP(Table_1[[#This Row],[AÇÕES]],'Dados Status Invest STOCKS'!A2677:AD3292,27)),0)</f>
        <v>12.92</v>
      </c>
      <c r="O2691" s="66">
        <f>IFERROR(IF(Ações!$L2691="","",Ações!$K2691*Ações!$L2691),0)</f>
        <v>0.90004799999999996</v>
      </c>
      <c r="P2691" s="67">
        <f t="shared" si="41"/>
        <v>0.06</v>
      </c>
      <c r="Q2691" s="67">
        <f>IFERROR(Ações!$O2691/Ações!$M2691,0)</f>
        <v>0.26787142857142859</v>
      </c>
      <c r="R2691" s="67">
        <f>IFERROR(IF(Ações!$B2691="","",VLOOKUP(Table_1[[#This Row],[AÇÕES]],'Dados Status Invest STOCKS'!A2677:AD3292,18)/100),0)</f>
        <v>0.26030000000000003</v>
      </c>
      <c r="S2691" s="65">
        <f>IFERROR(IF(Ações!$B2691="","",VLOOKUP(Table_1[[#This Row],[AÇÕES]],'Dados Status Invest STOCKS'!A2677:AD3292,25)/100),0)</f>
        <v>0.21859999999999999</v>
      </c>
      <c r="T2691" s="67">
        <f>(1-Ações!$Q2691)*Ações!$R2691</f>
        <v>0.19057306714285718</v>
      </c>
      <c r="U2691" s="68">
        <f>IF(Ações!$S2691=0,Ações!$T2691,IF(Ações!$T2691=0,Ações!$S2691,AVERAGE(Ações!$S2691,Ações!$T2691)))</f>
        <v>0.20458653357142859</v>
      </c>
    </row>
    <row r="2692" spans="2:21" ht="15" customHeight="1" x14ac:dyDescent="0.2">
      <c r="B2692" s="63" t="str">
        <f>IFERROR('Dados Status Invest STOCKS'!A2679,"-")</f>
        <v>KWR</v>
      </c>
      <c r="C2692" s="45">
        <f>IFERROR((Ações!$D2692-Ações!$K2692)/Ações!$D2692,0)</f>
        <v>-6.7922077922077921</v>
      </c>
      <c r="D2692" s="46">
        <f>(Ações!$O2692)/0.06</f>
        <v>26.9115</v>
      </c>
      <c r="E2692" s="47">
        <f>IFERROR((Ações!$F2692-Ações!$K2692)/Ações!$F2692,0)</f>
        <v>-0.72784114885675377</v>
      </c>
      <c r="F2692" s="46">
        <f>IF(OR(Ações!$N2692&lt;0,Ações!$M2692&lt;0),"",(22.5*Ações!$M2692*Ações!$N2692)^0.5)</f>
        <v>121.36532350716988</v>
      </c>
      <c r="G2692" s="47">
        <f>IFERROR((Ações!$H2692-Ações!$K2692)/Ações!$H2692,0)</f>
        <v>0</v>
      </c>
      <c r="H2692" s="48">
        <f>IFERROR(Ações!$I2692/(Ações!$P2692-Table_1[[#This Row],[CAGR LUCRO 5A]]),0)</f>
        <v>0</v>
      </c>
      <c r="I2692" s="48" t="str">
        <f>IF(Ações!$S2692&lt;0,"",Ações!$O2692*(1+Ações!$S2692))</f>
        <v/>
      </c>
      <c r="J2692" s="49">
        <f>IFERROR(IF(Ações!$B2692="","",(VLOOKUP(Table_1[[#This Row],[AÇÕES]],'Dados Status Invest STOCKS'!A2678:AD3293,4)/Table_1[[#This Row],[LPA]]))/100,0)</f>
        <v>2.9232585596221959E-2</v>
      </c>
      <c r="K2692" s="64">
        <f>IFERROR(IF(Ações!$B2692="","",VLOOKUP(Table_1[[#This Row],[AÇÕES]],'Dados Status Invest STOCKS'!A2678:AD3293,2)),0)</f>
        <v>209.7</v>
      </c>
      <c r="L2692" s="65">
        <f>IFERROR(IF(Ações!$B2692="","",VLOOKUP(Table_1[[#This Row],[AÇÕES]],'Dados Status Invest STOCKS'!A2678:AD3293,3)/100),0)</f>
        <v>7.7000000000000002E-3</v>
      </c>
      <c r="M2692" s="66">
        <f>IFERROR(IF(Ações!$B2692="","",VLOOKUP(Table_1[[#This Row],[AÇÕES]],'Dados Status Invest STOCKS'!A2678:AD3293,28)),0)</f>
        <v>8.4700000000000006</v>
      </c>
      <c r="N2692" s="66">
        <f>IFERROR(IF(Ações!$B2692="","",VLOOKUP(Table_1[[#This Row],[AÇÕES]],'Dados Status Invest STOCKS'!A2678:AD3293,27)),0)</f>
        <v>77.290000000000006</v>
      </c>
      <c r="O2692" s="66">
        <f>IFERROR(IF(Ações!$L2692="","",Ações!$K2692*Ações!$L2692),0)</f>
        <v>1.61469</v>
      </c>
      <c r="P2692" s="67">
        <f t="shared" si="41"/>
        <v>0.06</v>
      </c>
      <c r="Q2692" s="67">
        <f>IFERROR(Ações!$O2692/Ações!$M2692,0)</f>
        <v>0.1906363636363636</v>
      </c>
      <c r="R2692" s="67">
        <f>IFERROR(IF(Ações!$B2692="","",VLOOKUP(Table_1[[#This Row],[AÇÕES]],'Dados Status Invest STOCKS'!A2678:AD3293,18)/100),0)</f>
        <v>0.1096</v>
      </c>
      <c r="S2692" s="65">
        <f>IFERROR(IF(Ações!$B2692="","",VLOOKUP(Table_1[[#This Row],[AÇÕES]],'Dados Status Invest STOCKS'!A2678:AD3293,25)/100),0)</f>
        <v>-4.8099999999999997E-2</v>
      </c>
      <c r="T2692" s="67">
        <f>(1-Ações!$Q2692)*Ações!$R2692</f>
        <v>8.8706254545454555E-2</v>
      </c>
      <c r="U2692" s="68">
        <f>IF(Ações!$S2692=0,Ações!$T2692,IF(Ações!$T2692=0,Ações!$S2692,AVERAGE(Ações!$S2692,Ações!$T2692)))</f>
        <v>2.0303127272727279E-2</v>
      </c>
    </row>
    <row r="2693" spans="2:21" ht="15" customHeight="1" x14ac:dyDescent="0.2">
      <c r="B2693" s="63" t="str">
        <f>IFERROR('Dados Status Invest STOCKS'!A2680,"-")</f>
        <v>KXIN</v>
      </c>
      <c r="C2693" s="45">
        <f>IFERROR((Ações!$D2693-Ações!$K2693)/Ações!$D2693,0)</f>
        <v>0</v>
      </c>
      <c r="D2693" s="46">
        <f>(Ações!$O2693)/0.06</f>
        <v>0</v>
      </c>
      <c r="E2693" s="47">
        <f>IFERROR((Ações!$F2693-Ações!$K2693)/Ações!$F2693,0)</f>
        <v>0</v>
      </c>
      <c r="F2693" s="46" t="str">
        <f>IF(OR(Ações!$N2693&lt;0,Ações!$M2693&lt;0),"",(22.5*Ações!$M2693*Ações!$N2693)^0.5)</f>
        <v/>
      </c>
      <c r="G2693" s="47">
        <f>IFERROR((Ações!$H2693-Ações!$K2693)/Ações!$H2693,0)</f>
        <v>0</v>
      </c>
      <c r="H2693" s="48">
        <f>IFERROR(Ações!$I2693/(Ações!$P2693-Table_1[[#This Row],[CAGR LUCRO 5A]]),0)</f>
        <v>0</v>
      </c>
      <c r="I2693" s="48">
        <f>IF(Ações!$S2693&lt;0,"",Ações!$O2693*(1+Ações!$S2693))</f>
        <v>0</v>
      </c>
      <c r="J2693" s="49">
        <f>IFERROR(IF(Ações!$B2693="","",(VLOOKUP(Table_1[[#This Row],[AÇÕES]],'Dados Status Invest STOCKS'!A2679:AD3294,4)/Table_1[[#This Row],[LPA]]))/100,0)</f>
        <v>2.6290322580645162E-2</v>
      </c>
      <c r="K2693" s="64">
        <f>IFERROR(IF(Ações!$B2693="","",VLOOKUP(Table_1[[#This Row],[AÇÕES]],'Dados Status Invest STOCKS'!A2679:AD3294,2)),0)</f>
        <v>1.01</v>
      </c>
      <c r="L2693" s="65">
        <f>IFERROR(IF(Ações!$B2693="","",VLOOKUP(Table_1[[#This Row],[AÇÕES]],'Dados Status Invest STOCKS'!A2679:AD3294,3)/100),0)</f>
        <v>0</v>
      </c>
      <c r="M2693" s="66">
        <f>IFERROR(IF(Ações!$B2693="","",VLOOKUP(Table_1[[#This Row],[AÇÕES]],'Dados Status Invest STOCKS'!A2679:AD3294,28)),0)</f>
        <v>-0.62</v>
      </c>
      <c r="N2693" s="66">
        <f>IFERROR(IF(Ações!$B2693="","",VLOOKUP(Table_1[[#This Row],[AÇÕES]],'Dados Status Invest STOCKS'!A2679:AD3294,27)),0)</f>
        <v>0.01</v>
      </c>
      <c r="O2693" s="66">
        <f>IFERROR(IF(Ações!$L2693="","",Ações!$K2693*Ações!$L2693),0)</f>
        <v>0</v>
      </c>
      <c r="P2693" s="67">
        <f t="shared" si="41"/>
        <v>0.06</v>
      </c>
      <c r="Q2693" s="67">
        <f>IFERROR(Ações!$O2693/Ações!$M2693,0)</f>
        <v>0</v>
      </c>
      <c r="R2693" s="67">
        <f>IFERROR(IF(Ações!$B2693="","",VLOOKUP(Table_1[[#This Row],[AÇÕES]],'Dados Status Invest STOCKS'!A2679:AD3294,18)/100),0)</f>
        <v>-43.657200000000003</v>
      </c>
      <c r="S2693" s="65">
        <f>IFERROR(IF(Ações!$B2693="","",VLOOKUP(Table_1[[#This Row],[AÇÕES]],'Dados Status Invest STOCKS'!A2679:AD3294,25)/100),0)</f>
        <v>0</v>
      </c>
      <c r="T2693" s="67">
        <f>(1-Ações!$Q2693)*Ações!$R2693</f>
        <v>-43.657200000000003</v>
      </c>
      <c r="U2693" s="68">
        <f>IF(Ações!$S2693=0,Ações!$T2693,IF(Ações!$T2693=0,Ações!$S2693,AVERAGE(Ações!$S2693,Ações!$T2693)))</f>
        <v>-43.657200000000003</v>
      </c>
    </row>
    <row r="2694" spans="2:21" ht="15" customHeight="1" x14ac:dyDescent="0.2">
      <c r="B2694" s="63" t="str">
        <f>IFERROR('Dados Status Invest STOCKS'!A2681,"-")</f>
        <v>KYMR</v>
      </c>
      <c r="C2694" s="45">
        <f>IFERROR((Ações!$D2694-Ações!$K2694)/Ações!$D2694,0)</f>
        <v>0</v>
      </c>
      <c r="D2694" s="46">
        <f>(Ações!$O2694)/0.06</f>
        <v>0</v>
      </c>
      <c r="E2694" s="47">
        <f>IFERROR((Ações!$F2694-Ações!$K2694)/Ações!$F2694,0)</f>
        <v>0</v>
      </c>
      <c r="F2694" s="46" t="str">
        <f>IF(OR(Ações!$N2694&lt;0,Ações!$M2694&lt;0),"",(22.5*Ações!$M2694*Ações!$N2694)^0.5)</f>
        <v/>
      </c>
      <c r="G2694" s="47">
        <f>IFERROR((Ações!$H2694-Ações!$K2694)/Ações!$H2694,0)</f>
        <v>0</v>
      </c>
      <c r="H2694" s="48">
        <f>IFERROR(Ações!$I2694/(Ações!$P2694-Table_1[[#This Row],[CAGR LUCRO 5A]]),0)</f>
        <v>0</v>
      </c>
      <c r="I2694" s="48">
        <f>IF(Ações!$S2694&lt;0,"",Ações!$O2694*(1+Ações!$S2694))</f>
        <v>0</v>
      </c>
      <c r="J2694" s="49">
        <f>IFERROR(IF(Ações!$B2694="","",(VLOOKUP(Table_1[[#This Row],[AÇÕES]],'Dados Status Invest STOCKS'!A2680:AD3295,4)/Table_1[[#This Row],[LPA]]))/100,0)</f>
        <v>0.16850649350649349</v>
      </c>
      <c r="K2694" s="64">
        <f>IFERROR(IF(Ações!$B2694="","",VLOOKUP(Table_1[[#This Row],[AÇÕES]],'Dados Status Invest STOCKS'!A2680:AD3295,2)),0)</f>
        <v>39.89</v>
      </c>
      <c r="L2694" s="65">
        <f>IFERROR(IF(Ações!$B2694="","",VLOOKUP(Table_1[[#This Row],[AÇÕES]],'Dados Status Invest STOCKS'!A2680:AD3295,3)/100),0)</f>
        <v>0</v>
      </c>
      <c r="M2694" s="66">
        <f>IFERROR(IF(Ações!$B2694="","",VLOOKUP(Table_1[[#This Row],[AÇÕES]],'Dados Status Invest STOCKS'!A2680:AD3295,28)),0)</f>
        <v>-1.54</v>
      </c>
      <c r="N2694" s="66">
        <f>IFERROR(IF(Ações!$B2694="","",VLOOKUP(Table_1[[#This Row],[AÇÕES]],'Dados Status Invest STOCKS'!A2680:AD3295,27)),0)</f>
        <v>9.4</v>
      </c>
      <c r="O2694" s="66">
        <f>IFERROR(IF(Ações!$L2694="","",Ações!$K2694*Ações!$L2694),0)</f>
        <v>0</v>
      </c>
      <c r="P2694" s="67">
        <f t="shared" si="41"/>
        <v>0.06</v>
      </c>
      <c r="Q2694" s="67">
        <f>IFERROR(Ações!$O2694/Ações!$M2694,0)</f>
        <v>0</v>
      </c>
      <c r="R2694" s="67">
        <f>IFERROR(IF(Ações!$B2694="","",VLOOKUP(Table_1[[#This Row],[AÇÕES]],'Dados Status Invest STOCKS'!A2680:AD3295,18)/100),0)</f>
        <v>-0.16350000000000001</v>
      </c>
      <c r="S2694" s="65">
        <f>IFERROR(IF(Ações!$B2694="","",VLOOKUP(Table_1[[#This Row],[AÇÕES]],'Dados Status Invest STOCKS'!A2680:AD3295,25)/100),0)</f>
        <v>0</v>
      </c>
      <c r="T2694" s="67">
        <f>(1-Ações!$Q2694)*Ações!$R2694</f>
        <v>-0.16350000000000001</v>
      </c>
      <c r="U2694" s="68">
        <f>IF(Ações!$S2694=0,Ações!$T2694,IF(Ações!$T2694=0,Ações!$S2694,AVERAGE(Ações!$S2694,Ações!$T2694)))</f>
        <v>-0.16350000000000001</v>
      </c>
    </row>
    <row r="2695" spans="2:21" ht="15" customHeight="1" x14ac:dyDescent="0.2">
      <c r="B2695" s="63" t="str">
        <f>IFERROR('Dados Status Invest STOCKS'!A2682,"-")</f>
        <v>KZR</v>
      </c>
      <c r="C2695" s="45">
        <f>IFERROR((Ações!$D2695-Ações!$K2695)/Ações!$D2695,0)</f>
        <v>0</v>
      </c>
      <c r="D2695" s="46">
        <f>(Ações!$O2695)/0.06</f>
        <v>0</v>
      </c>
      <c r="E2695" s="47">
        <f>IFERROR((Ações!$F2695-Ações!$K2695)/Ações!$F2695,0)</f>
        <v>0</v>
      </c>
      <c r="F2695" s="46" t="str">
        <f>IF(OR(Ações!$N2695&lt;0,Ações!$M2695&lt;0),"",(22.5*Ações!$M2695*Ações!$N2695)^0.5)</f>
        <v/>
      </c>
      <c r="G2695" s="47">
        <f>IFERROR((Ações!$H2695-Ações!$K2695)/Ações!$H2695,0)</f>
        <v>0</v>
      </c>
      <c r="H2695" s="48">
        <f>IFERROR(Ações!$I2695/(Ações!$P2695-Table_1[[#This Row],[CAGR LUCRO 5A]]),0)</f>
        <v>0</v>
      </c>
      <c r="I2695" s="48">
        <f>IF(Ações!$S2695&lt;0,"",Ações!$O2695*(1+Ações!$S2695))</f>
        <v>0</v>
      </c>
      <c r="J2695" s="49">
        <f>IFERROR(IF(Ações!$B2695="","",(VLOOKUP(Table_1[[#This Row],[AÇÕES]],'Dados Status Invest STOCKS'!A2681:AD3296,4)/Table_1[[#This Row],[LPA]]))/100,0)</f>
        <v>0.11504761904761905</v>
      </c>
      <c r="K2695" s="64">
        <f>IFERROR(IF(Ações!$B2695="","",VLOOKUP(Table_1[[#This Row],[AÇÕES]],'Dados Status Invest STOCKS'!A2681:AD3296,2)),0)</f>
        <v>12.62</v>
      </c>
      <c r="L2695" s="65">
        <f>IFERROR(IF(Ações!$B2695="","",VLOOKUP(Table_1[[#This Row],[AÇÕES]],'Dados Status Invest STOCKS'!A2681:AD3296,3)/100),0)</f>
        <v>0</v>
      </c>
      <c r="M2695" s="66">
        <f>IFERROR(IF(Ações!$B2695="","",VLOOKUP(Table_1[[#This Row],[AÇÕES]],'Dados Status Invest STOCKS'!A2681:AD3296,28)),0)</f>
        <v>-1.05</v>
      </c>
      <c r="N2695" s="66">
        <f>IFERROR(IF(Ações!$B2695="","",VLOOKUP(Table_1[[#This Row],[AÇÕES]],'Dados Status Invest STOCKS'!A2681:AD3296,27)),0)</f>
        <v>2.4300000000000002</v>
      </c>
      <c r="O2695" s="66">
        <f>IFERROR(IF(Ações!$L2695="","",Ações!$K2695*Ações!$L2695),0)</f>
        <v>0</v>
      </c>
      <c r="P2695" s="67">
        <f t="shared" si="41"/>
        <v>0.06</v>
      </c>
      <c r="Q2695" s="67">
        <f>IFERROR(Ações!$O2695/Ações!$M2695,0)</f>
        <v>0</v>
      </c>
      <c r="R2695" s="67">
        <f>IFERROR(IF(Ações!$B2695="","",VLOOKUP(Table_1[[#This Row],[AÇÕES]],'Dados Status Invest STOCKS'!A2681:AD3296,18)/100),0)</f>
        <v>-0.4299</v>
      </c>
      <c r="S2695" s="65">
        <f>IFERROR(IF(Ações!$B2695="","",VLOOKUP(Table_1[[#This Row],[AÇÕES]],'Dados Status Invest STOCKS'!A2681:AD3296,25)/100),0)</f>
        <v>0</v>
      </c>
      <c r="T2695" s="67">
        <f>(1-Ações!$Q2695)*Ações!$R2695</f>
        <v>-0.4299</v>
      </c>
      <c r="U2695" s="68">
        <f>IF(Ações!$S2695=0,Ações!$T2695,IF(Ações!$T2695=0,Ações!$S2695,AVERAGE(Ações!$S2695,Ações!$T2695)))</f>
        <v>-0.4299</v>
      </c>
    </row>
    <row r="2696" spans="2:21" ht="15" customHeight="1" x14ac:dyDescent="0.2">
      <c r="B2696" s="63" t="str">
        <f>IFERROR('Dados Status Invest STOCKS'!A2683,"-")</f>
        <v>L</v>
      </c>
      <c r="C2696" s="45">
        <f>IFERROR((Ações!$D2696-Ações!$K2696)/Ações!$D2696,0)</f>
        <v>-12.95348837209302</v>
      </c>
      <c r="D2696" s="46">
        <f>(Ações!$O2696)/0.06</f>
        <v>4.2254666666666676</v>
      </c>
      <c r="E2696" s="47">
        <f>IFERROR((Ações!$F2696-Ações!$K2696)/Ações!$F2696,0)</f>
        <v>0.41507606212741621</v>
      </c>
      <c r="F2696" s="46">
        <f>IF(OR(Ações!$N2696&lt;0,Ações!$M2696&lt;0),"",(22.5*Ações!$M2696*Ações!$N2696)^0.5)</f>
        <v>100.79943080196435</v>
      </c>
      <c r="G2696" s="47">
        <f>IFERROR((Ações!$H2696-Ações!$K2696)/Ações!$H2696,0)</f>
        <v>-12.95348837209302</v>
      </c>
      <c r="H2696" s="48">
        <f>IFERROR(Ações!$I2696/(Ações!$P2696-Table_1[[#This Row],[CAGR LUCRO 5A]]),0)</f>
        <v>4.2254666666666676</v>
      </c>
      <c r="I2696" s="48">
        <f>IF(Ações!$S2696&lt;0,"",Ações!$O2696*(1+Ações!$S2696))</f>
        <v>0.25352800000000003</v>
      </c>
      <c r="J2696" s="49">
        <f>IFERROR(IF(Ações!$B2696="","",(VLOOKUP(Table_1[[#This Row],[AÇÕES]],'Dados Status Invest STOCKS'!A2682:AD3297,4)/Table_1[[#This Row],[LPA]]))/100,0)</f>
        <v>1.4261275272161741E-2</v>
      </c>
      <c r="K2696" s="64">
        <f>IFERROR(IF(Ações!$B2696="","",VLOOKUP(Table_1[[#This Row],[AÇÕES]],'Dados Status Invest STOCKS'!A2682:AD3297,2)),0)</f>
        <v>58.96</v>
      </c>
      <c r="L2696" s="65">
        <f>IFERROR(IF(Ações!$B2696="","",VLOOKUP(Table_1[[#This Row],[AÇÕES]],'Dados Status Invest STOCKS'!A2682:AD3297,3)/100),0)</f>
        <v>4.3E-3</v>
      </c>
      <c r="M2696" s="66">
        <f>IFERROR(IF(Ações!$B2696="","",VLOOKUP(Table_1[[#This Row],[AÇÕES]],'Dados Status Invest STOCKS'!A2682:AD3297,28)),0)</f>
        <v>6.43</v>
      </c>
      <c r="N2696" s="66">
        <f>IFERROR(IF(Ações!$B2696="","",VLOOKUP(Table_1[[#This Row],[AÇÕES]],'Dados Status Invest STOCKS'!A2682:AD3297,27)),0)</f>
        <v>70.23</v>
      </c>
      <c r="O2696" s="66">
        <f>IFERROR(IF(Ações!$L2696="","",Ações!$K2696*Ações!$L2696),0)</f>
        <v>0.25352800000000003</v>
      </c>
      <c r="P2696" s="67">
        <f t="shared" si="41"/>
        <v>0.06</v>
      </c>
      <c r="Q2696" s="67">
        <f>IFERROR(Ações!$O2696/Ações!$M2696,0)</f>
        <v>3.9428926905132201E-2</v>
      </c>
      <c r="R2696" s="67">
        <f>IFERROR(IF(Ações!$B2696="","",VLOOKUP(Table_1[[#This Row],[AÇÕES]],'Dados Status Invest STOCKS'!A2682:AD3297,18)/100),0)</f>
        <v>9.1600000000000001E-2</v>
      </c>
      <c r="S2696" s="65">
        <f>IFERROR(IF(Ações!$B2696="","",VLOOKUP(Table_1[[#This Row],[AÇÕES]],'Dados Status Invest STOCKS'!A2682:AD3297,25)/100),0)</f>
        <v>0</v>
      </c>
      <c r="T2696" s="67">
        <f>(1-Ações!$Q2696)*Ações!$R2696</f>
        <v>8.7988310295489883E-2</v>
      </c>
      <c r="U2696" s="68">
        <f>IF(Ações!$S2696=0,Ações!$T2696,IF(Ações!$T2696=0,Ações!$S2696,AVERAGE(Ações!$S2696,Ações!$T2696)))</f>
        <v>8.7988310295489883E-2</v>
      </c>
    </row>
    <row r="2697" spans="2:21" ht="15" customHeight="1" x14ac:dyDescent="0.2">
      <c r="B2697" s="63" t="str">
        <f>IFERROR('Dados Status Invest STOCKS'!A2684,"-")</f>
        <v>LAC</v>
      </c>
      <c r="C2697" s="45">
        <f>IFERROR((Ações!$D2697-Ações!$K2697)/Ações!$D2697,0)</f>
        <v>0</v>
      </c>
      <c r="D2697" s="46">
        <f>(Ações!$O2697)/0.06</f>
        <v>0</v>
      </c>
      <c r="E2697" s="47">
        <f>IFERROR((Ações!$F2697-Ações!$K2697)/Ações!$F2697,0)</f>
        <v>0</v>
      </c>
      <c r="F2697" s="46" t="str">
        <f>IF(OR(Ações!$N2697&lt;0,Ações!$M2697&lt;0),"",(22.5*Ações!$M2697*Ações!$N2697)^0.5)</f>
        <v/>
      </c>
      <c r="G2697" s="47">
        <f>IFERROR((Ações!$H2697-Ações!$K2697)/Ações!$H2697,0)</f>
        <v>0</v>
      </c>
      <c r="H2697" s="48">
        <f>IFERROR(Ações!$I2697/(Ações!$P2697-Table_1[[#This Row],[CAGR LUCRO 5A]]),0)</f>
        <v>0</v>
      </c>
      <c r="I2697" s="48">
        <f>IF(Ações!$S2697&lt;0,"",Ações!$O2697*(1+Ações!$S2697))</f>
        <v>0</v>
      </c>
      <c r="J2697" s="49">
        <f>IFERROR(IF(Ações!$B2697="","",(VLOOKUP(Table_1[[#This Row],[AÇÕES]],'Dados Status Invest STOCKS'!A2683:AD3298,4)/Table_1[[#This Row],[LPA]]))/100,0)</f>
        <v>3.4866666666666664</v>
      </c>
      <c r="K2697" s="64">
        <f>IFERROR(IF(Ações!$B2697="","",VLOOKUP(Table_1[[#This Row],[AÇÕES]],'Dados Status Invest STOCKS'!A2683:AD3298,2)),0)</f>
        <v>25.59</v>
      </c>
      <c r="L2697" s="65">
        <f>IFERROR(IF(Ações!$B2697="","",VLOOKUP(Table_1[[#This Row],[AÇÕES]],'Dados Status Invest STOCKS'!A2683:AD3298,3)/100),0)</f>
        <v>0</v>
      </c>
      <c r="M2697" s="66">
        <f>IFERROR(IF(Ações!$B2697="","",VLOOKUP(Table_1[[#This Row],[AÇÕES]],'Dados Status Invest STOCKS'!A2683:AD3298,28)),0)</f>
        <v>-0.27</v>
      </c>
      <c r="N2697" s="66">
        <f>IFERROR(IF(Ações!$B2697="","",VLOOKUP(Table_1[[#This Row],[AÇÕES]],'Dados Status Invest STOCKS'!A2683:AD3298,27)),0)</f>
        <v>4.5199999999999996</v>
      </c>
      <c r="O2697" s="66">
        <f>IFERROR(IF(Ações!$L2697="","",Ações!$K2697*Ações!$L2697),0)</f>
        <v>0</v>
      </c>
      <c r="P2697" s="67">
        <f t="shared" si="41"/>
        <v>0.06</v>
      </c>
      <c r="Q2697" s="67">
        <f>IFERROR(Ações!$O2697/Ações!$M2697,0)</f>
        <v>0</v>
      </c>
      <c r="R2697" s="67">
        <f>IFERROR(IF(Ações!$B2697="","",VLOOKUP(Table_1[[#This Row],[AÇÕES]],'Dados Status Invest STOCKS'!A2683:AD3298,18)/100),0)</f>
        <v>-6.0100000000000001E-2</v>
      </c>
      <c r="S2697" s="65">
        <f>IFERROR(IF(Ações!$B2697="","",VLOOKUP(Table_1[[#This Row],[AÇÕES]],'Dados Status Invest STOCKS'!A2683:AD3298,25)/100),0)</f>
        <v>0</v>
      </c>
      <c r="T2697" s="67">
        <f>(1-Ações!$Q2697)*Ações!$R2697</f>
        <v>-6.0100000000000001E-2</v>
      </c>
      <c r="U2697" s="68">
        <f>IF(Ações!$S2697=0,Ações!$T2697,IF(Ações!$T2697=0,Ações!$S2697,AVERAGE(Ações!$S2697,Ações!$T2697)))</f>
        <v>-6.0100000000000001E-2</v>
      </c>
    </row>
    <row r="2698" spans="2:21" ht="15" customHeight="1" x14ac:dyDescent="0.2">
      <c r="B2698" s="63" t="str">
        <f>IFERROR('Dados Status Invest STOCKS'!A2685,"-")</f>
        <v>LACQ</v>
      </c>
      <c r="C2698" s="45">
        <f>IFERROR((Ações!$D2698-Ações!$K2698)/Ações!$D2698,0)</f>
        <v>0</v>
      </c>
      <c r="D2698" s="46">
        <f>(Ações!$O2698)/0.06</f>
        <v>0</v>
      </c>
      <c r="E2698" s="47">
        <f>IFERROR((Ações!$F2698-Ações!$K2698)/Ações!$F2698,0)</f>
        <v>-7.1351875575025732</v>
      </c>
      <c r="F2698" s="46">
        <f>IF(OR(Ações!$N2698&lt;0,Ações!$M2698&lt;0),"",(22.5*Ações!$M2698*Ações!$N2698)^0.5)</f>
        <v>1.7811513130556875</v>
      </c>
      <c r="G2698" s="47">
        <f>IFERROR((Ações!$H2698-Ações!$K2698)/Ações!$H2698,0)</f>
        <v>0</v>
      </c>
      <c r="H2698" s="48">
        <f>IFERROR(Ações!$I2698/(Ações!$P2698-Table_1[[#This Row],[CAGR LUCRO 5A]]),0)</f>
        <v>0</v>
      </c>
      <c r="I2698" s="48">
        <f>IF(Ações!$S2698&lt;0,"",Ações!$O2698*(1+Ações!$S2698))</f>
        <v>0</v>
      </c>
      <c r="J2698" s="49">
        <f>IFERROR(IF(Ações!$B2698="","",(VLOOKUP(Table_1[[#This Row],[AÇÕES]],'Dados Status Invest STOCKS'!A2684:AD3299,4)/Table_1[[#This Row],[LPA]]))/100,0)</f>
        <v>0.6506382978723404</v>
      </c>
      <c r="K2698" s="64">
        <f>IFERROR(IF(Ações!$B2698="","",VLOOKUP(Table_1[[#This Row],[AÇÕES]],'Dados Status Invest STOCKS'!A2684:AD3299,2)),0)</f>
        <v>14.49</v>
      </c>
      <c r="L2698" s="65">
        <f>IFERROR(IF(Ações!$B2698="","",VLOOKUP(Table_1[[#This Row],[AÇÕES]],'Dados Status Invest STOCKS'!A2684:AD3299,3)/100),0)</f>
        <v>0</v>
      </c>
      <c r="M2698" s="66">
        <f>IFERROR(IF(Ações!$B2698="","",VLOOKUP(Table_1[[#This Row],[AÇÕES]],'Dados Status Invest STOCKS'!A2684:AD3299,28)),0)</f>
        <v>0.47</v>
      </c>
      <c r="N2698" s="66">
        <f>IFERROR(IF(Ações!$B2698="","",VLOOKUP(Table_1[[#This Row],[AÇÕES]],'Dados Status Invest STOCKS'!A2684:AD3299,27)),0)</f>
        <v>0.3</v>
      </c>
      <c r="O2698" s="66">
        <f>IFERROR(IF(Ações!$L2698="","",Ações!$K2698*Ações!$L2698),0)</f>
        <v>0</v>
      </c>
      <c r="P2698" s="67">
        <f t="shared" si="41"/>
        <v>0.06</v>
      </c>
      <c r="Q2698" s="67">
        <f>IFERROR(Ações!$O2698/Ações!$M2698,0)</f>
        <v>0</v>
      </c>
      <c r="R2698" s="67">
        <f>IFERROR(IF(Ações!$B2698="","",VLOOKUP(Table_1[[#This Row],[AÇÕES]],'Dados Status Invest STOCKS'!A2684:AD3299,18)/100),0)</f>
        <v>1.5569999999999999</v>
      </c>
      <c r="S2698" s="65">
        <f>IFERROR(IF(Ações!$B2698="","",VLOOKUP(Table_1[[#This Row],[AÇÕES]],'Dados Status Invest STOCKS'!A2684:AD3299,25)/100),0)</f>
        <v>0</v>
      </c>
      <c r="T2698" s="67">
        <f>(1-Ações!$Q2698)*Ações!$R2698</f>
        <v>1.5569999999999999</v>
      </c>
      <c r="U2698" s="68">
        <f>IF(Ações!$S2698=0,Ações!$T2698,IF(Ações!$T2698=0,Ações!$S2698,AVERAGE(Ações!$S2698,Ações!$T2698)))</f>
        <v>1.5569999999999999</v>
      </c>
    </row>
    <row r="2699" spans="2:21" ht="15" customHeight="1" x14ac:dyDescent="0.2">
      <c r="B2699" s="63" t="str">
        <f>IFERROR('Dados Status Invest STOCKS'!A2686,"-")</f>
        <v>LACQU</v>
      </c>
      <c r="C2699" s="45">
        <f>IFERROR((Ações!$D2699-Ações!$K2699)/Ações!$D2699,0)</f>
        <v>0</v>
      </c>
      <c r="D2699" s="46">
        <f>(Ações!$O2699)/0.06</f>
        <v>0</v>
      </c>
      <c r="E2699" s="47">
        <f>IFERROR((Ações!$F2699-Ações!$K2699)/Ações!$F2699,0)</f>
        <v>-6.7477976738119754</v>
      </c>
      <c r="F2699" s="46">
        <f>IF(OR(Ações!$N2699&lt;0,Ações!$M2699&lt;0),"",(22.5*Ações!$M2699*Ações!$N2699)^0.5)</f>
        <v>1.7811513130556875</v>
      </c>
      <c r="G2699" s="47">
        <f>IFERROR((Ações!$H2699-Ações!$K2699)/Ações!$H2699,0)</f>
        <v>0</v>
      </c>
      <c r="H2699" s="48">
        <f>IFERROR(Ações!$I2699/(Ações!$P2699-Table_1[[#This Row],[CAGR LUCRO 5A]]),0)</f>
        <v>0</v>
      </c>
      <c r="I2699" s="48">
        <f>IF(Ações!$S2699&lt;0,"",Ações!$O2699*(1+Ações!$S2699))</f>
        <v>0</v>
      </c>
      <c r="J2699" s="49">
        <f>IFERROR(IF(Ações!$B2699="","",(VLOOKUP(Table_1[[#This Row],[AÇÕES]],'Dados Status Invest STOCKS'!A2685:AD3300,4)/Table_1[[#This Row],[LPA]]))/100,0)</f>
        <v>0.6197872340425532</v>
      </c>
      <c r="K2699" s="64">
        <f>IFERROR(IF(Ações!$B2699="","",VLOOKUP(Table_1[[#This Row],[AÇÕES]],'Dados Status Invest STOCKS'!A2685:AD3300,2)),0)</f>
        <v>13.8</v>
      </c>
      <c r="L2699" s="65">
        <f>IFERROR(IF(Ações!$B2699="","",VLOOKUP(Table_1[[#This Row],[AÇÕES]],'Dados Status Invest STOCKS'!A2685:AD3300,3)/100),0)</f>
        <v>0</v>
      </c>
      <c r="M2699" s="66">
        <f>IFERROR(IF(Ações!$B2699="","",VLOOKUP(Table_1[[#This Row],[AÇÕES]],'Dados Status Invest STOCKS'!A2685:AD3300,28)),0)</f>
        <v>0.47</v>
      </c>
      <c r="N2699" s="66">
        <f>IFERROR(IF(Ações!$B2699="","",VLOOKUP(Table_1[[#This Row],[AÇÕES]],'Dados Status Invest STOCKS'!A2685:AD3300,27)),0)</f>
        <v>0.3</v>
      </c>
      <c r="O2699" s="66">
        <f>IFERROR(IF(Ações!$L2699="","",Ações!$K2699*Ações!$L2699),0)</f>
        <v>0</v>
      </c>
      <c r="P2699" s="67">
        <f t="shared" si="41"/>
        <v>0.06</v>
      </c>
      <c r="Q2699" s="67">
        <f>IFERROR(Ações!$O2699/Ações!$M2699,0)</f>
        <v>0</v>
      </c>
      <c r="R2699" s="67">
        <f>IFERROR(IF(Ações!$B2699="","",VLOOKUP(Table_1[[#This Row],[AÇÕES]],'Dados Status Invest STOCKS'!A2685:AD3300,18)/100),0)</f>
        <v>1.5569999999999999</v>
      </c>
      <c r="S2699" s="65">
        <f>IFERROR(IF(Ações!$B2699="","",VLOOKUP(Table_1[[#This Row],[AÇÕES]],'Dados Status Invest STOCKS'!A2685:AD3300,25)/100),0)</f>
        <v>0</v>
      </c>
      <c r="T2699" s="67">
        <f>(1-Ações!$Q2699)*Ações!$R2699</f>
        <v>1.5569999999999999</v>
      </c>
      <c r="U2699" s="68">
        <f>IF(Ações!$S2699=0,Ações!$T2699,IF(Ações!$T2699=0,Ações!$S2699,AVERAGE(Ações!$S2699,Ações!$T2699)))</f>
        <v>1.5569999999999999</v>
      </c>
    </row>
    <row r="2700" spans="2:21" ht="15" customHeight="1" x14ac:dyDescent="0.2">
      <c r="B2700" s="63" t="str">
        <f>IFERROR('Dados Status Invest STOCKS'!A2687,"-")</f>
        <v>LACQW</v>
      </c>
      <c r="C2700" s="45">
        <f>IFERROR((Ações!$D2700-Ações!$K2700)/Ações!$D2700,0)</f>
        <v>0</v>
      </c>
      <c r="D2700" s="46">
        <f>(Ações!$O2700)/0.06</f>
        <v>0</v>
      </c>
      <c r="E2700" s="47">
        <f>IFERROR((Ações!$F2700-Ações!$K2700)/Ações!$F2700,0)</f>
        <v>0.49470884736008858</v>
      </c>
      <c r="F2700" s="46">
        <f>IF(OR(Ações!$N2700&lt;0,Ações!$M2700&lt;0),"",(22.5*Ações!$M2700*Ações!$N2700)^0.5)</f>
        <v>1.7811513130556875</v>
      </c>
      <c r="G2700" s="47">
        <f>IFERROR((Ações!$H2700-Ações!$K2700)/Ações!$H2700,0)</f>
        <v>0</v>
      </c>
      <c r="H2700" s="48">
        <f>IFERROR(Ações!$I2700/(Ações!$P2700-Table_1[[#This Row],[CAGR LUCRO 5A]]),0)</f>
        <v>0</v>
      </c>
      <c r="I2700" s="48">
        <f>IF(Ações!$S2700&lt;0,"",Ações!$O2700*(1+Ações!$S2700))</f>
        <v>0</v>
      </c>
      <c r="J2700" s="49">
        <f>IFERROR(IF(Ações!$B2700="","",(VLOOKUP(Table_1[[#This Row],[AÇÕES]],'Dados Status Invest STOCKS'!A2686:AD3301,4)/Table_1[[#This Row],[LPA]]))/100,0)</f>
        <v>4.042553191489362E-2</v>
      </c>
      <c r="K2700" s="64">
        <f>IFERROR(IF(Ações!$B2700="","",VLOOKUP(Table_1[[#This Row],[AÇÕES]],'Dados Status Invest STOCKS'!A2686:AD3301,2)),0)</f>
        <v>0.9</v>
      </c>
      <c r="L2700" s="65">
        <f>IFERROR(IF(Ações!$B2700="","",VLOOKUP(Table_1[[#This Row],[AÇÕES]],'Dados Status Invest STOCKS'!A2686:AD3301,3)/100),0)</f>
        <v>0</v>
      </c>
      <c r="M2700" s="66">
        <f>IFERROR(IF(Ações!$B2700="","",VLOOKUP(Table_1[[#This Row],[AÇÕES]],'Dados Status Invest STOCKS'!A2686:AD3301,28)),0)</f>
        <v>0.47</v>
      </c>
      <c r="N2700" s="66">
        <f>IFERROR(IF(Ações!$B2700="","",VLOOKUP(Table_1[[#This Row],[AÇÕES]],'Dados Status Invest STOCKS'!A2686:AD3301,27)),0)</f>
        <v>0.3</v>
      </c>
      <c r="O2700" s="66">
        <f>IFERROR(IF(Ações!$L2700="","",Ações!$K2700*Ações!$L2700),0)</f>
        <v>0</v>
      </c>
      <c r="P2700" s="67">
        <f t="shared" si="41"/>
        <v>0.06</v>
      </c>
      <c r="Q2700" s="67">
        <f>IFERROR(Ações!$O2700/Ações!$M2700,0)</f>
        <v>0</v>
      </c>
      <c r="R2700" s="67">
        <f>IFERROR(IF(Ações!$B2700="","",VLOOKUP(Table_1[[#This Row],[AÇÕES]],'Dados Status Invest STOCKS'!A2686:AD3301,18)/100),0)</f>
        <v>1.5569999999999999</v>
      </c>
      <c r="S2700" s="65">
        <f>IFERROR(IF(Ações!$B2700="","",VLOOKUP(Table_1[[#This Row],[AÇÕES]],'Dados Status Invest STOCKS'!A2686:AD3301,25)/100),0)</f>
        <v>0</v>
      </c>
      <c r="T2700" s="67">
        <f>(1-Ações!$Q2700)*Ações!$R2700</f>
        <v>1.5569999999999999</v>
      </c>
      <c r="U2700" s="68">
        <f>IF(Ações!$S2700=0,Ações!$T2700,IF(Ações!$T2700=0,Ações!$S2700,AVERAGE(Ações!$S2700,Ações!$T2700)))</f>
        <v>1.5569999999999999</v>
      </c>
    </row>
    <row r="2701" spans="2:21" ht="15" customHeight="1" x14ac:dyDescent="0.2">
      <c r="B2701" s="63" t="str">
        <f>IFERROR('Dados Status Invest STOCKS'!A2688,"-")</f>
        <v>LAD</v>
      </c>
      <c r="C2701" s="45">
        <f>IFERROR((Ações!$D2701-Ações!$K2701)/Ações!$D2701,0)</f>
        <v>-12.33333333333333</v>
      </c>
      <c r="D2701" s="46">
        <f>(Ações!$O2701)/0.06</f>
        <v>22.934250000000006</v>
      </c>
      <c r="E2701" s="47">
        <f>IFERROR((Ações!$F2701-Ações!$K2701)/Ações!$F2701,0)</f>
        <v>6.3585451834099554E-2</v>
      </c>
      <c r="F2701" s="46">
        <f>IF(OR(Ações!$N2701&lt;0,Ações!$M2701&lt;0),"",(22.5*Ações!$M2701*Ações!$N2701)^0.5)</f>
        <v>326.55408931752794</v>
      </c>
      <c r="G2701" s="47">
        <f>IFERROR((Ações!$H2701-Ações!$K2701)/Ações!$H2701,0)</f>
        <v>28.193611893065444</v>
      </c>
      <c r="H2701" s="48">
        <f>IFERROR(Ações!$I2701/(Ações!$P2701-Table_1[[#This Row],[CAGR LUCRO 5A]]),0)</f>
        <v>-11.244920358592694</v>
      </c>
      <c r="I2701" s="48">
        <f>IF(Ações!$S2701&lt;0,"",Ações!$O2701*(1+Ações!$S2701))</f>
        <v>1.6619992290000003</v>
      </c>
      <c r="J2701" s="49">
        <f>IFERROR(IF(Ações!$B2701="","",(VLOOKUP(Table_1[[#This Row],[AÇÕES]],'Dados Status Invest STOCKS'!A2687:AD3302,4)/Table_1[[#This Row],[LPA]]))/100,0)</f>
        <v>3.0294396961063632E-3</v>
      </c>
      <c r="K2701" s="64">
        <f>IFERROR(IF(Ações!$B2701="","",VLOOKUP(Table_1[[#This Row],[AÇÕES]],'Dados Status Invest STOCKS'!A2687:AD3302,2)),0)</f>
        <v>305.79000000000002</v>
      </c>
      <c r="L2701" s="65">
        <f>IFERROR(IF(Ações!$B2701="","",VLOOKUP(Table_1[[#This Row],[AÇÕES]],'Dados Status Invest STOCKS'!A2687:AD3302,3)/100),0)</f>
        <v>4.5000000000000005E-3</v>
      </c>
      <c r="M2701" s="66">
        <f>IFERROR(IF(Ações!$B2701="","",VLOOKUP(Table_1[[#This Row],[AÇÕES]],'Dados Status Invest STOCKS'!A2687:AD3302,28)),0)</f>
        <v>31.59</v>
      </c>
      <c r="N2701" s="66">
        <f>IFERROR(IF(Ações!$B2701="","",VLOOKUP(Table_1[[#This Row],[AÇÕES]],'Dados Status Invest STOCKS'!A2687:AD3302,27)),0)</f>
        <v>150.03</v>
      </c>
      <c r="O2701" s="66">
        <f>IFERROR(IF(Ações!$L2701="","",Ações!$K2701*Ações!$L2701),0)</f>
        <v>1.3760550000000003</v>
      </c>
      <c r="P2701" s="67">
        <f t="shared" si="41"/>
        <v>0.06</v>
      </c>
      <c r="Q2701" s="67">
        <f>IFERROR(Ações!$O2701/Ações!$M2701,0)</f>
        <v>4.3559829059829067E-2</v>
      </c>
      <c r="R2701" s="67">
        <f>IFERROR(IF(Ações!$B2701="","",VLOOKUP(Table_1[[#This Row],[AÇÕES]],'Dados Status Invest STOCKS'!A2687:AD3302,18)/100),0)</f>
        <v>0.21059999999999998</v>
      </c>
      <c r="S2701" s="65">
        <f>IFERROR(IF(Ações!$B2701="","",VLOOKUP(Table_1[[#This Row],[AÇÕES]],'Dados Status Invest STOCKS'!A2687:AD3302,25)/100),0)</f>
        <v>0.20780000000000001</v>
      </c>
      <c r="T2701" s="67">
        <f>(1-Ações!$Q2701)*Ações!$R2701</f>
        <v>0.2014263</v>
      </c>
      <c r="U2701" s="68">
        <f>IF(Ações!$S2701=0,Ações!$T2701,IF(Ações!$T2701=0,Ações!$S2701,AVERAGE(Ações!$S2701,Ações!$T2701)))</f>
        <v>0.20461315000000002</v>
      </c>
    </row>
    <row r="2702" spans="2:21" ht="15" customHeight="1" x14ac:dyDescent="0.2">
      <c r="B2702" s="63" t="str">
        <f>IFERROR('Dados Status Invest STOCKS'!A2689,"-")</f>
        <v>LAIX</v>
      </c>
      <c r="C2702" s="45">
        <f>IFERROR((Ações!$D2702-Ações!$K2702)/Ações!$D2702,0)</f>
        <v>0</v>
      </c>
      <c r="D2702" s="46">
        <f>(Ações!$O2702)/0.06</f>
        <v>0</v>
      </c>
      <c r="E2702" s="47">
        <f>IFERROR((Ações!$F2702-Ações!$K2702)/Ações!$F2702,0)</f>
        <v>0</v>
      </c>
      <c r="F2702" s="46" t="str">
        <f>IF(OR(Ações!$N2702&lt;0,Ações!$M2702&lt;0),"",(22.5*Ações!$M2702*Ações!$N2702)^0.5)</f>
        <v/>
      </c>
      <c r="G2702" s="47">
        <f>IFERROR((Ações!$H2702-Ações!$K2702)/Ações!$H2702,0)</f>
        <v>0</v>
      </c>
      <c r="H2702" s="48">
        <f>IFERROR(Ações!$I2702/(Ações!$P2702-Table_1[[#This Row],[CAGR LUCRO 5A]]),0)</f>
        <v>0</v>
      </c>
      <c r="I2702" s="48">
        <f>IF(Ações!$S2702&lt;0,"",Ações!$O2702*(1+Ações!$S2702))</f>
        <v>0</v>
      </c>
      <c r="J2702" s="49">
        <f>IFERROR(IF(Ações!$B2702="","",(VLOOKUP(Table_1[[#This Row],[AÇÕES]],'Dados Status Invest STOCKS'!A2688:AD3303,4)/Table_1[[#This Row],[LPA]]))/100,0)</f>
        <v>4.8709677419354842E-2</v>
      </c>
      <c r="K2702" s="64">
        <f>IFERROR(IF(Ações!$B2702="","",VLOOKUP(Table_1[[#This Row],[AÇÕES]],'Dados Status Invest STOCKS'!A2688:AD3303,2)),0)</f>
        <v>0.47</v>
      </c>
      <c r="L2702" s="65">
        <f>IFERROR(IF(Ações!$B2702="","",VLOOKUP(Table_1[[#This Row],[AÇÕES]],'Dados Status Invest STOCKS'!A2688:AD3303,3)/100),0)</f>
        <v>0</v>
      </c>
      <c r="M2702" s="66">
        <f>IFERROR(IF(Ações!$B2702="","",VLOOKUP(Table_1[[#This Row],[AÇÕES]],'Dados Status Invest STOCKS'!A2688:AD3303,28)),0)</f>
        <v>-0.31</v>
      </c>
      <c r="N2702" s="66">
        <f>IFERROR(IF(Ações!$B2702="","",VLOOKUP(Table_1[[#This Row],[AÇÕES]],'Dados Status Invest STOCKS'!A2688:AD3303,27)),0)</f>
        <v>-2.1</v>
      </c>
      <c r="O2702" s="66">
        <f>IFERROR(IF(Ações!$L2702="","",Ações!$K2702*Ações!$L2702),0)</f>
        <v>0</v>
      </c>
      <c r="P2702" s="67">
        <f t="shared" si="41"/>
        <v>0.06</v>
      </c>
      <c r="Q2702" s="67">
        <f>IFERROR(Ações!$O2702/Ações!$M2702,0)</f>
        <v>0</v>
      </c>
      <c r="R2702" s="67">
        <f>IFERROR(IF(Ações!$B2702="","",VLOOKUP(Table_1[[#This Row],[AÇÕES]],'Dados Status Invest STOCKS'!A2688:AD3303,18)/100),0)</f>
        <v>-0.14859999999999998</v>
      </c>
      <c r="S2702" s="65">
        <f>IFERROR(IF(Ações!$B2702="","",VLOOKUP(Table_1[[#This Row],[AÇÕES]],'Dados Status Invest STOCKS'!A2688:AD3303,25)/100),0)</f>
        <v>0</v>
      </c>
      <c r="T2702" s="67">
        <f>(1-Ações!$Q2702)*Ações!$R2702</f>
        <v>-0.14859999999999998</v>
      </c>
      <c r="U2702" s="68">
        <f>IF(Ações!$S2702=0,Ações!$T2702,IF(Ações!$T2702=0,Ações!$S2702,AVERAGE(Ações!$S2702,Ações!$T2702)))</f>
        <v>-0.14859999999999998</v>
      </c>
    </row>
    <row r="2703" spans="2:21" ht="15" customHeight="1" x14ac:dyDescent="0.2">
      <c r="B2703" s="63" t="str">
        <f>IFERROR('Dados Status Invest STOCKS'!A2690,"-")</f>
        <v>LAKE</v>
      </c>
      <c r="C2703" s="45">
        <f>IFERROR((Ações!$D2703-Ações!$K2703)/Ações!$D2703,0)</f>
        <v>0</v>
      </c>
      <c r="D2703" s="46">
        <f>(Ações!$O2703)/0.06</f>
        <v>0</v>
      </c>
      <c r="E2703" s="47">
        <f>IFERROR((Ações!$F2703-Ações!$K2703)/Ações!$F2703,0)</f>
        <v>0.30262677414894262</v>
      </c>
      <c r="F2703" s="46">
        <f>IF(OR(Ações!$N2703&lt;0,Ações!$M2703&lt;0),"",(22.5*Ações!$M2703*Ações!$N2703)^0.5)</f>
        <v>29.123572926411345</v>
      </c>
      <c r="G2703" s="47">
        <f>IFERROR((Ações!$H2703-Ações!$K2703)/Ações!$H2703,0)</f>
        <v>0</v>
      </c>
      <c r="H2703" s="48">
        <f>IFERROR(Ações!$I2703/(Ações!$P2703-Table_1[[#This Row],[CAGR LUCRO 5A]]),0)</f>
        <v>0</v>
      </c>
      <c r="I2703" s="48">
        <f>IF(Ações!$S2703&lt;0,"",Ações!$O2703*(1+Ações!$S2703))</f>
        <v>0</v>
      </c>
      <c r="J2703" s="49">
        <f>IFERROR(IF(Ações!$B2703="","",(VLOOKUP(Table_1[[#This Row],[AÇÕES]],'Dados Status Invest STOCKS'!A2689:AD3304,4)/Table_1[[#This Row],[LPA]]))/100,0)</f>
        <v>3.843478260869565E-2</v>
      </c>
      <c r="K2703" s="64">
        <f>IFERROR(IF(Ações!$B2703="","",VLOOKUP(Table_1[[#This Row],[AÇÕES]],'Dados Status Invest STOCKS'!A2689:AD3304,2)),0)</f>
        <v>20.309999999999999</v>
      </c>
      <c r="L2703" s="65">
        <f>IFERROR(IF(Ações!$B2703="","",VLOOKUP(Table_1[[#This Row],[AÇÕES]],'Dados Status Invest STOCKS'!A2689:AD3304,3)/100),0)</f>
        <v>0</v>
      </c>
      <c r="M2703" s="66">
        <f>IFERROR(IF(Ações!$B2703="","",VLOOKUP(Table_1[[#This Row],[AÇÕES]],'Dados Status Invest STOCKS'!A2689:AD3304,28)),0)</f>
        <v>2.2999999999999998</v>
      </c>
      <c r="N2703" s="66">
        <f>IFERROR(IF(Ações!$B2703="","",VLOOKUP(Table_1[[#This Row],[AÇÕES]],'Dados Status Invest STOCKS'!A2689:AD3304,27)),0)</f>
        <v>16.39</v>
      </c>
      <c r="O2703" s="66">
        <f>IFERROR(IF(Ações!$L2703="","",Ações!$K2703*Ações!$L2703),0)</f>
        <v>0</v>
      </c>
      <c r="P2703" s="67">
        <f t="shared" ref="P2703:P2766" si="42">$U$6</f>
        <v>0.06</v>
      </c>
      <c r="Q2703" s="67">
        <f>IFERROR(Ações!$O2703/Ações!$M2703,0)</f>
        <v>0</v>
      </c>
      <c r="R2703" s="67">
        <f>IFERROR(IF(Ações!$B2703="","",VLOOKUP(Table_1[[#This Row],[AÇÕES]],'Dados Status Invest STOCKS'!A2689:AD3304,18)/100),0)</f>
        <v>0.14019999999999999</v>
      </c>
      <c r="S2703" s="65">
        <f>IFERROR(IF(Ações!$B2703="","",VLOOKUP(Table_1[[#This Row],[AÇÕES]],'Dados Status Invest STOCKS'!A2689:AD3304,25)/100),0)</f>
        <v>0.55559999999999998</v>
      </c>
      <c r="T2703" s="67">
        <f>(1-Ações!$Q2703)*Ações!$R2703</f>
        <v>0.14019999999999999</v>
      </c>
      <c r="U2703" s="68">
        <f>IF(Ações!$S2703=0,Ações!$T2703,IF(Ações!$T2703=0,Ações!$S2703,AVERAGE(Ações!$S2703,Ações!$T2703)))</f>
        <v>0.34789999999999999</v>
      </c>
    </row>
    <row r="2704" spans="2:21" ht="15" customHeight="1" x14ac:dyDescent="0.2">
      <c r="B2704" s="63" t="str">
        <f>IFERROR('Dados Status Invest STOCKS'!A2691,"-")</f>
        <v>LANC</v>
      </c>
      <c r="C2704" s="45">
        <f>IFERROR((Ações!$D2704-Ações!$K2704)/Ações!$D2704,0)</f>
        <v>-2.2085561497326203</v>
      </c>
      <c r="D2704" s="46">
        <f>(Ações!$O2704)/0.06</f>
        <v>50.745566666666669</v>
      </c>
      <c r="E2704" s="47">
        <f>IFERROR((Ações!$F2704-Ações!$K2704)/Ações!$F2704,0)</f>
        <v>-1.779165251484258</v>
      </c>
      <c r="F2704" s="46">
        <f>IF(OR(Ações!$N2704&lt;0,Ações!$M2704&lt;0),"",(22.5*Ações!$M2704*Ações!$N2704)^0.5)</f>
        <v>58.585936879083874</v>
      </c>
      <c r="G2704" s="47">
        <f>IFERROR((Ações!$H2704-Ações!$K2704)/Ações!$H2704,0)</f>
        <v>-0.46686922938569247</v>
      </c>
      <c r="H2704" s="48">
        <f>IFERROR(Ações!$I2704/(Ações!$P2704-Table_1[[#This Row],[CAGR LUCRO 5A]]),0)</f>
        <v>110.99830628268553</v>
      </c>
      <c r="I2704" s="48">
        <f>IF(Ações!$S2704&lt;0,"",Ações!$O2704*(1+Ações!$S2704))</f>
        <v>3.1412520678000004</v>
      </c>
      <c r="J2704" s="49">
        <f>IFERROR(IF(Ações!$B2704="","",(VLOOKUP(Table_1[[#This Row],[AÇÕES]],'Dados Status Invest STOCKS'!A2690:AD3305,4)/Table_1[[#This Row],[LPA]]))/100,0)</f>
        <v>6.6761133603238848E-2</v>
      </c>
      <c r="K2704" s="64">
        <f>IFERROR(IF(Ações!$B2704="","",VLOOKUP(Table_1[[#This Row],[AÇÕES]],'Dados Status Invest STOCKS'!A2690:AD3305,2)),0)</f>
        <v>162.82</v>
      </c>
      <c r="L2704" s="65">
        <f>IFERROR(IF(Ações!$B2704="","",VLOOKUP(Table_1[[#This Row],[AÇÕES]],'Dados Status Invest STOCKS'!A2690:AD3305,3)/100),0)</f>
        <v>1.8700000000000001E-2</v>
      </c>
      <c r="M2704" s="66">
        <f>IFERROR(IF(Ações!$B2704="","",VLOOKUP(Table_1[[#This Row],[AÇÕES]],'Dados Status Invest STOCKS'!A2690:AD3305,28)),0)</f>
        <v>4.9400000000000004</v>
      </c>
      <c r="N2704" s="66">
        <f>IFERROR(IF(Ações!$B2704="","",VLOOKUP(Table_1[[#This Row],[AÇÕES]],'Dados Status Invest STOCKS'!A2690:AD3305,27)),0)</f>
        <v>30.88</v>
      </c>
      <c r="O2704" s="66">
        <f>IFERROR(IF(Ações!$L2704="","",Ações!$K2704*Ações!$L2704),0)</f>
        <v>3.0447340000000001</v>
      </c>
      <c r="P2704" s="67">
        <f t="shared" si="42"/>
        <v>0.06</v>
      </c>
      <c r="Q2704" s="67">
        <f>IFERROR(Ações!$O2704/Ações!$M2704,0)</f>
        <v>0.61634291497975702</v>
      </c>
      <c r="R2704" s="67">
        <f>IFERROR(IF(Ações!$B2704="","",VLOOKUP(Table_1[[#This Row],[AÇÕES]],'Dados Status Invest STOCKS'!A2690:AD3305,18)/100),0)</f>
        <v>0.15990000000000001</v>
      </c>
      <c r="S2704" s="65">
        <f>IFERROR(IF(Ações!$B2704="","",VLOOKUP(Table_1[[#This Row],[AÇÕES]],'Dados Status Invest STOCKS'!A2690:AD3305,25)/100),0)</f>
        <v>3.1699999999999999E-2</v>
      </c>
      <c r="T2704" s="67">
        <f>(1-Ações!$Q2704)*Ações!$R2704</f>
        <v>6.1346767894736857E-2</v>
      </c>
      <c r="U2704" s="68">
        <f>IF(Ações!$S2704=0,Ações!$T2704,IF(Ações!$T2704=0,Ações!$S2704,AVERAGE(Ações!$S2704,Ações!$T2704)))</f>
        <v>4.6523383947368428E-2</v>
      </c>
    </row>
    <row r="2705" spans="2:21" ht="15" customHeight="1" x14ac:dyDescent="0.2">
      <c r="B2705" s="63" t="str">
        <f>IFERROR('Dados Status Invest STOCKS'!A2692,"-")</f>
        <v>LARK</v>
      </c>
      <c r="C2705" s="45">
        <f>IFERROR((Ações!$D2705-Ações!$K2705)/Ações!$D2705,0)</f>
        <v>-1.142857142857143</v>
      </c>
      <c r="D2705" s="46">
        <f>(Ações!$O2705)/0.06</f>
        <v>13.402666666666665</v>
      </c>
      <c r="E2705" s="47">
        <f>IFERROR((Ações!$F2705-Ações!$K2705)/Ações!$F2705,0)</f>
        <v>0.42549112024995345</v>
      </c>
      <c r="F2705" s="46">
        <f>IF(OR(Ações!$N2705&lt;0,Ações!$M2705&lt;0),"",(22.5*Ações!$M2705*Ações!$N2705)^0.5)</f>
        <v>49.990524102073586</v>
      </c>
      <c r="G2705" s="47">
        <f>IFERROR((Ações!$H2705-Ações!$K2705)/Ações!$H2705,0)</f>
        <v>3.2597586224309452</v>
      </c>
      <c r="H2705" s="48">
        <f>IFERROR(Ações!$I2705/(Ações!$P2705-Table_1[[#This Row],[CAGR LUCRO 5A]]),0)</f>
        <v>-12.709322011173183</v>
      </c>
      <c r="I2705" s="48">
        <f>IF(Ações!$S2705&lt;0,"",Ações!$O2705*(1+Ações!$S2705))</f>
        <v>0.90998745599999986</v>
      </c>
      <c r="J2705" s="49">
        <f>IFERROR(IF(Ações!$B2705="","",(VLOOKUP(Table_1[[#This Row],[AÇÕES]],'Dados Status Invest STOCKS'!A2691:AD3306,4)/Table_1[[#This Row],[LPA]]))/100,0)</f>
        <v>1.7048780487804879E-2</v>
      </c>
      <c r="K2705" s="64">
        <f>IFERROR(IF(Ações!$B2705="","",VLOOKUP(Table_1[[#This Row],[AÇÕES]],'Dados Status Invest STOCKS'!A2691:AD3306,2)),0)</f>
        <v>28.72</v>
      </c>
      <c r="L2705" s="65">
        <f>IFERROR(IF(Ações!$B2705="","",VLOOKUP(Table_1[[#This Row],[AÇÕES]],'Dados Status Invest STOCKS'!A2691:AD3306,3)/100),0)</f>
        <v>2.7999999999999997E-2</v>
      </c>
      <c r="M2705" s="66">
        <f>IFERROR(IF(Ações!$B2705="","",VLOOKUP(Table_1[[#This Row],[AÇÕES]],'Dados Status Invest STOCKS'!A2691:AD3306,28)),0)</f>
        <v>4.0999999999999996</v>
      </c>
      <c r="N2705" s="66">
        <f>IFERROR(IF(Ações!$B2705="","",VLOOKUP(Table_1[[#This Row],[AÇÕES]],'Dados Status Invest STOCKS'!A2691:AD3306,27)),0)</f>
        <v>27.09</v>
      </c>
      <c r="O2705" s="66">
        <f>IFERROR(IF(Ações!$L2705="","",Ações!$K2705*Ações!$L2705),0)</f>
        <v>0.80415999999999987</v>
      </c>
      <c r="P2705" s="67">
        <f t="shared" si="42"/>
        <v>0.06</v>
      </c>
      <c r="Q2705" s="67">
        <f>IFERROR(Ações!$O2705/Ações!$M2705,0)</f>
        <v>0.19613658536585366</v>
      </c>
      <c r="R2705" s="67">
        <f>IFERROR(IF(Ações!$B2705="","",VLOOKUP(Table_1[[#This Row],[AÇÕES]],'Dados Status Invest STOCKS'!A2691:AD3306,18)/100),0)</f>
        <v>0.1512</v>
      </c>
      <c r="S2705" s="65">
        <f>IFERROR(IF(Ações!$B2705="","",VLOOKUP(Table_1[[#This Row],[AÇÕES]],'Dados Status Invest STOCKS'!A2691:AD3306,25)/100),0)</f>
        <v>0.13159999999999999</v>
      </c>
      <c r="T2705" s="67">
        <f>(1-Ações!$Q2705)*Ações!$R2705</f>
        <v>0.12154414829268292</v>
      </c>
      <c r="U2705" s="68">
        <f>IF(Ações!$S2705=0,Ações!$T2705,IF(Ações!$T2705=0,Ações!$S2705,AVERAGE(Ações!$S2705,Ações!$T2705)))</f>
        <v>0.12657207414634147</v>
      </c>
    </row>
    <row r="2706" spans="2:21" ht="15" customHeight="1" x14ac:dyDescent="0.2">
      <c r="B2706" s="63" t="str">
        <f>IFERROR('Dados Status Invest STOCKS'!A2693,"-")</f>
        <v>LASR</v>
      </c>
      <c r="C2706" s="45">
        <f>IFERROR((Ações!$D2706-Ações!$K2706)/Ações!$D2706,0)</f>
        <v>0</v>
      </c>
      <c r="D2706" s="46">
        <f>(Ações!$O2706)/0.06</f>
        <v>0</v>
      </c>
      <c r="E2706" s="47">
        <f>IFERROR((Ações!$F2706-Ações!$K2706)/Ações!$F2706,0)</f>
        <v>0</v>
      </c>
      <c r="F2706" s="46" t="str">
        <f>IF(OR(Ações!$N2706&lt;0,Ações!$M2706&lt;0),"",(22.5*Ações!$M2706*Ações!$N2706)^0.5)</f>
        <v/>
      </c>
      <c r="G2706" s="47">
        <f>IFERROR((Ações!$H2706-Ações!$K2706)/Ações!$H2706,0)</f>
        <v>0</v>
      </c>
      <c r="H2706" s="48">
        <f>IFERROR(Ações!$I2706/(Ações!$P2706-Table_1[[#This Row],[CAGR LUCRO 5A]]),0)</f>
        <v>0</v>
      </c>
      <c r="I2706" s="48">
        <f>IF(Ações!$S2706&lt;0,"",Ações!$O2706*(1+Ações!$S2706))</f>
        <v>0</v>
      </c>
      <c r="J2706" s="49">
        <f>IFERROR(IF(Ações!$B2706="","",(VLOOKUP(Table_1[[#This Row],[AÇÕES]],'Dados Status Invest STOCKS'!A2692:AD3307,4)/Table_1[[#This Row],[LPA]]))/100,0)</f>
        <v>0.61931034482758629</v>
      </c>
      <c r="K2706" s="64">
        <f>IFERROR(IF(Ações!$B2706="","",VLOOKUP(Table_1[[#This Row],[AÇÕES]],'Dados Status Invest STOCKS'!A2692:AD3307,2)),0)</f>
        <v>20.8</v>
      </c>
      <c r="L2706" s="65">
        <f>IFERROR(IF(Ações!$B2706="","",VLOOKUP(Table_1[[#This Row],[AÇÕES]],'Dados Status Invest STOCKS'!A2692:AD3307,3)/100),0)</f>
        <v>0</v>
      </c>
      <c r="M2706" s="66">
        <f>IFERROR(IF(Ações!$B2706="","",VLOOKUP(Table_1[[#This Row],[AÇÕES]],'Dados Status Invest STOCKS'!A2692:AD3307,28)),0)</f>
        <v>-0.57999999999999996</v>
      </c>
      <c r="N2706" s="66">
        <f>IFERROR(IF(Ações!$B2706="","",VLOOKUP(Table_1[[#This Row],[AÇÕES]],'Dados Status Invest STOCKS'!A2692:AD3307,27)),0)</f>
        <v>6.92</v>
      </c>
      <c r="O2706" s="66">
        <f>IFERROR(IF(Ações!$L2706="","",Ações!$K2706*Ações!$L2706),0)</f>
        <v>0</v>
      </c>
      <c r="P2706" s="67">
        <f t="shared" si="42"/>
        <v>0.06</v>
      </c>
      <c r="Q2706" s="67">
        <f>IFERROR(Ações!$O2706/Ações!$M2706,0)</f>
        <v>0</v>
      </c>
      <c r="R2706" s="67">
        <f>IFERROR(IF(Ações!$B2706="","",VLOOKUP(Table_1[[#This Row],[AÇÕES]],'Dados Status Invest STOCKS'!A2692:AD3307,18)/100),0)</f>
        <v>-8.3699999999999997E-2</v>
      </c>
      <c r="S2706" s="65">
        <f>IFERROR(IF(Ações!$B2706="","",VLOOKUP(Table_1[[#This Row],[AÇÕES]],'Dados Status Invest STOCKS'!A2692:AD3307,25)/100),0)</f>
        <v>0</v>
      </c>
      <c r="T2706" s="67">
        <f>(1-Ações!$Q2706)*Ações!$R2706</f>
        <v>-8.3699999999999997E-2</v>
      </c>
      <c r="U2706" s="68">
        <f>IF(Ações!$S2706=0,Ações!$T2706,IF(Ações!$T2706=0,Ações!$S2706,AVERAGE(Ações!$S2706,Ações!$T2706)))</f>
        <v>-8.3699999999999997E-2</v>
      </c>
    </row>
    <row r="2707" spans="2:21" ht="15" customHeight="1" x14ac:dyDescent="0.2">
      <c r="B2707" s="63" t="str">
        <f>IFERROR('Dados Status Invest STOCKS'!A2694,"-")</f>
        <v>LATN</v>
      </c>
      <c r="C2707" s="45">
        <f>IFERROR((Ações!$D2707-Ações!$K2707)/Ações!$D2707,0)</f>
        <v>0</v>
      </c>
      <c r="D2707" s="46">
        <f>(Ações!$O2707)/0.06</f>
        <v>0</v>
      </c>
      <c r="E2707" s="47">
        <f>IFERROR((Ações!$F2707-Ações!$K2707)/Ações!$F2707,0)</f>
        <v>0</v>
      </c>
      <c r="F2707" s="46" t="str">
        <f>IF(OR(Ações!$N2707&lt;0,Ações!$M2707&lt;0),"",(22.5*Ações!$M2707*Ações!$N2707)^0.5)</f>
        <v/>
      </c>
      <c r="G2707" s="47">
        <f>IFERROR((Ações!$H2707-Ações!$K2707)/Ações!$H2707,0)</f>
        <v>0</v>
      </c>
      <c r="H2707" s="48">
        <f>IFERROR(Ações!$I2707/(Ações!$P2707-Table_1[[#This Row],[CAGR LUCRO 5A]]),0)</f>
        <v>0</v>
      </c>
      <c r="I2707" s="48">
        <f>IF(Ações!$S2707&lt;0,"",Ações!$O2707*(1+Ações!$S2707))</f>
        <v>0</v>
      </c>
      <c r="J2707" s="49">
        <f>IFERROR(IF(Ações!$B2707="","",(VLOOKUP(Table_1[[#This Row],[AÇÕES]],'Dados Status Invest STOCKS'!A2693:AD3308,4)/Table_1[[#This Row],[LPA]]))/100,0)</f>
        <v>1355.07</v>
      </c>
      <c r="K2707" s="64">
        <f>IFERROR(IF(Ações!$B2707="","",VLOOKUP(Table_1[[#This Row],[AÇÕES]],'Dados Status Invest STOCKS'!A2693:AD3308,2)),0)</f>
        <v>9.86</v>
      </c>
      <c r="L2707" s="65">
        <f>IFERROR(IF(Ações!$B2707="","",VLOOKUP(Table_1[[#This Row],[AÇÕES]],'Dados Status Invest STOCKS'!A2693:AD3308,3)/100),0)</f>
        <v>0</v>
      </c>
      <c r="M2707" s="66">
        <f>IFERROR(IF(Ações!$B2707="","",VLOOKUP(Table_1[[#This Row],[AÇÕES]],'Dados Status Invest STOCKS'!A2693:AD3308,28)),0)</f>
        <v>0.01</v>
      </c>
      <c r="N2707" s="66">
        <f>IFERROR(IF(Ações!$B2707="","",VLOOKUP(Table_1[[#This Row],[AÇÕES]],'Dados Status Invest STOCKS'!A2693:AD3308,27)),0)</f>
        <v>-1.55</v>
      </c>
      <c r="O2707" s="66">
        <f>IFERROR(IF(Ações!$L2707="","",Ações!$K2707*Ações!$L2707),0)</f>
        <v>0</v>
      </c>
      <c r="P2707" s="67">
        <f t="shared" si="42"/>
        <v>0.06</v>
      </c>
      <c r="Q2707" s="67">
        <f>IFERROR(Ações!$O2707/Ações!$M2707,0)</f>
        <v>0</v>
      </c>
      <c r="R2707" s="67">
        <f>IFERROR(IF(Ações!$B2707="","",VLOOKUP(Table_1[[#This Row],[AÇÕES]],'Dados Status Invest STOCKS'!A2693:AD3308,18)/100),0)</f>
        <v>-4.6999999999999993E-3</v>
      </c>
      <c r="S2707" s="65">
        <f>IFERROR(IF(Ações!$B2707="","",VLOOKUP(Table_1[[#This Row],[AÇÕES]],'Dados Status Invest STOCKS'!A2693:AD3308,25)/100),0)</f>
        <v>0</v>
      </c>
      <c r="T2707" s="67">
        <f>(1-Ações!$Q2707)*Ações!$R2707</f>
        <v>-4.6999999999999993E-3</v>
      </c>
      <c r="U2707" s="68">
        <f>IF(Ações!$S2707=0,Ações!$T2707,IF(Ações!$T2707=0,Ações!$S2707,AVERAGE(Ações!$S2707,Ações!$T2707)))</f>
        <v>-4.6999999999999993E-3</v>
      </c>
    </row>
    <row r="2708" spans="2:21" ht="15" customHeight="1" x14ac:dyDescent="0.2">
      <c r="B2708" s="63" t="str">
        <f>IFERROR('Dados Status Invest STOCKS'!A2695,"-")</f>
        <v>LATNU</v>
      </c>
      <c r="C2708" s="45">
        <f>IFERROR((Ações!$D2708-Ações!$K2708)/Ações!$D2708,0)</f>
        <v>0</v>
      </c>
      <c r="D2708" s="46">
        <f>(Ações!$O2708)/0.06</f>
        <v>0</v>
      </c>
      <c r="E2708" s="47">
        <f>IFERROR((Ações!$F2708-Ações!$K2708)/Ações!$F2708,0)</f>
        <v>0</v>
      </c>
      <c r="F2708" s="46" t="str">
        <f>IF(OR(Ações!$N2708&lt;0,Ações!$M2708&lt;0),"",(22.5*Ações!$M2708*Ações!$N2708)^0.5)</f>
        <v/>
      </c>
      <c r="G2708" s="47">
        <f>IFERROR((Ações!$H2708-Ações!$K2708)/Ações!$H2708,0)</f>
        <v>0</v>
      </c>
      <c r="H2708" s="48">
        <f>IFERROR(Ações!$I2708/(Ações!$P2708-Table_1[[#This Row],[CAGR LUCRO 5A]]),0)</f>
        <v>0</v>
      </c>
      <c r="I2708" s="48">
        <f>IF(Ações!$S2708&lt;0,"",Ações!$O2708*(1+Ações!$S2708))</f>
        <v>0</v>
      </c>
      <c r="J2708" s="49">
        <f>IFERROR(IF(Ações!$B2708="","",(VLOOKUP(Table_1[[#This Row],[AÇÕES]],'Dados Status Invest STOCKS'!A2694:AD3309,4)/Table_1[[#This Row],[LPA]]))/100,0)</f>
        <v>1506.25</v>
      </c>
      <c r="K2708" s="64">
        <f>IFERROR(IF(Ações!$B2708="","",VLOOKUP(Table_1[[#This Row],[AÇÕES]],'Dados Status Invest STOCKS'!A2694:AD3309,2)),0)</f>
        <v>10.96</v>
      </c>
      <c r="L2708" s="65">
        <f>IFERROR(IF(Ações!$B2708="","",VLOOKUP(Table_1[[#This Row],[AÇÕES]],'Dados Status Invest STOCKS'!A2694:AD3309,3)/100),0)</f>
        <v>0</v>
      </c>
      <c r="M2708" s="66">
        <f>IFERROR(IF(Ações!$B2708="","",VLOOKUP(Table_1[[#This Row],[AÇÕES]],'Dados Status Invest STOCKS'!A2694:AD3309,28)),0)</f>
        <v>0.01</v>
      </c>
      <c r="N2708" s="66">
        <f>IFERROR(IF(Ações!$B2708="","",VLOOKUP(Table_1[[#This Row],[AÇÕES]],'Dados Status Invest STOCKS'!A2694:AD3309,27)),0)</f>
        <v>-1.55</v>
      </c>
      <c r="O2708" s="66">
        <f>IFERROR(IF(Ações!$L2708="","",Ações!$K2708*Ações!$L2708),0)</f>
        <v>0</v>
      </c>
      <c r="P2708" s="67">
        <f t="shared" si="42"/>
        <v>0.06</v>
      </c>
      <c r="Q2708" s="67">
        <f>IFERROR(Ações!$O2708/Ações!$M2708,0)</f>
        <v>0</v>
      </c>
      <c r="R2708" s="67">
        <f>IFERROR(IF(Ações!$B2708="","",VLOOKUP(Table_1[[#This Row],[AÇÕES]],'Dados Status Invest STOCKS'!A2694:AD3309,18)/100),0)</f>
        <v>-4.6999999999999993E-3</v>
      </c>
      <c r="S2708" s="65">
        <f>IFERROR(IF(Ações!$B2708="","",VLOOKUP(Table_1[[#This Row],[AÇÕES]],'Dados Status Invest STOCKS'!A2694:AD3309,25)/100),0)</f>
        <v>0</v>
      </c>
      <c r="T2708" s="67">
        <f>(1-Ações!$Q2708)*Ações!$R2708</f>
        <v>-4.6999999999999993E-3</v>
      </c>
      <c r="U2708" s="68">
        <f>IF(Ações!$S2708=0,Ações!$T2708,IF(Ações!$T2708=0,Ações!$S2708,AVERAGE(Ações!$S2708,Ações!$T2708)))</f>
        <v>-4.6999999999999993E-3</v>
      </c>
    </row>
    <row r="2709" spans="2:21" ht="15" customHeight="1" x14ac:dyDescent="0.2">
      <c r="B2709" s="63" t="str">
        <f>IFERROR('Dados Status Invest STOCKS'!A2696,"-")</f>
        <v>LATNW</v>
      </c>
      <c r="C2709" s="45">
        <f>IFERROR((Ações!$D2709-Ações!$K2709)/Ações!$D2709,0)</f>
        <v>0</v>
      </c>
      <c r="D2709" s="46">
        <f>(Ações!$O2709)/0.06</f>
        <v>0</v>
      </c>
      <c r="E2709" s="47">
        <f>IFERROR((Ações!$F2709-Ações!$K2709)/Ações!$F2709,0)</f>
        <v>0</v>
      </c>
      <c r="F2709" s="46" t="str">
        <f>IF(OR(Ações!$N2709&lt;0,Ações!$M2709&lt;0),"",(22.5*Ações!$M2709*Ações!$N2709)^0.5)</f>
        <v/>
      </c>
      <c r="G2709" s="47">
        <f>IFERROR((Ações!$H2709-Ações!$K2709)/Ações!$H2709,0)</f>
        <v>0</v>
      </c>
      <c r="H2709" s="48">
        <f>IFERROR(Ações!$I2709/(Ações!$P2709-Table_1[[#This Row],[CAGR LUCRO 5A]]),0)</f>
        <v>0</v>
      </c>
      <c r="I2709" s="48">
        <f>IF(Ações!$S2709&lt;0,"",Ações!$O2709*(1+Ações!$S2709))</f>
        <v>0</v>
      </c>
      <c r="J2709" s="49">
        <f>IFERROR(IF(Ações!$B2709="","",(VLOOKUP(Table_1[[#This Row],[AÇÕES]],'Dados Status Invest STOCKS'!A2695:AD3310,4)/Table_1[[#This Row],[LPA]]))/100,0)</f>
        <v>151.16999999999999</v>
      </c>
      <c r="K2709" s="64">
        <f>IFERROR(IF(Ações!$B2709="","",VLOOKUP(Table_1[[#This Row],[AÇÕES]],'Dados Status Invest STOCKS'!A2695:AD3310,2)),0)</f>
        <v>1.1000000000000001</v>
      </c>
      <c r="L2709" s="65">
        <f>IFERROR(IF(Ações!$B2709="","",VLOOKUP(Table_1[[#This Row],[AÇÕES]],'Dados Status Invest STOCKS'!A2695:AD3310,3)/100),0)</f>
        <v>0</v>
      </c>
      <c r="M2709" s="66">
        <f>IFERROR(IF(Ações!$B2709="","",VLOOKUP(Table_1[[#This Row],[AÇÕES]],'Dados Status Invest STOCKS'!A2695:AD3310,28)),0)</f>
        <v>0.01</v>
      </c>
      <c r="N2709" s="66">
        <f>IFERROR(IF(Ações!$B2709="","",VLOOKUP(Table_1[[#This Row],[AÇÕES]],'Dados Status Invest STOCKS'!A2695:AD3310,27)),0)</f>
        <v>-1.55</v>
      </c>
      <c r="O2709" s="66">
        <f>IFERROR(IF(Ações!$L2709="","",Ações!$K2709*Ações!$L2709),0)</f>
        <v>0</v>
      </c>
      <c r="P2709" s="67">
        <f t="shared" si="42"/>
        <v>0.06</v>
      </c>
      <c r="Q2709" s="67">
        <f>IFERROR(Ações!$O2709/Ações!$M2709,0)</f>
        <v>0</v>
      </c>
      <c r="R2709" s="67">
        <f>IFERROR(IF(Ações!$B2709="","",VLOOKUP(Table_1[[#This Row],[AÇÕES]],'Dados Status Invest STOCKS'!A2695:AD3310,18)/100),0)</f>
        <v>-4.6999999999999993E-3</v>
      </c>
      <c r="S2709" s="65">
        <f>IFERROR(IF(Ações!$B2709="","",VLOOKUP(Table_1[[#This Row],[AÇÕES]],'Dados Status Invest STOCKS'!A2695:AD3310,25)/100),0)</f>
        <v>0</v>
      </c>
      <c r="T2709" s="67">
        <f>(1-Ações!$Q2709)*Ações!$R2709</f>
        <v>-4.6999999999999993E-3</v>
      </c>
      <c r="U2709" s="68">
        <f>IF(Ações!$S2709=0,Ações!$T2709,IF(Ações!$T2709=0,Ações!$S2709,AVERAGE(Ações!$S2709,Ações!$T2709)))</f>
        <v>-4.6999999999999993E-3</v>
      </c>
    </row>
    <row r="2710" spans="2:21" ht="15" customHeight="1" x14ac:dyDescent="0.2">
      <c r="B2710" s="63" t="str">
        <f>IFERROR('Dados Status Invest STOCKS'!A2697,"-")</f>
        <v>LAUR</v>
      </c>
      <c r="C2710" s="45">
        <f>IFERROR((Ações!$D2710-Ações!$K2710)/Ações!$D2710,0)</f>
        <v>0.90664384627353356</v>
      </c>
      <c r="D2710" s="46">
        <f>(Ações!$O2710)/0.06</f>
        <v>126.50478333333334</v>
      </c>
      <c r="E2710" s="47">
        <f>IFERROR((Ações!$F2710-Ações!$K2710)/Ações!$F2710,0)</f>
        <v>0.45168502755457973</v>
      </c>
      <c r="F2710" s="46">
        <f>IF(OR(Ações!$N2710&lt;0,Ações!$M2710&lt;0),"",(22.5*Ações!$M2710*Ações!$N2710)^0.5)</f>
        <v>21.53871514273774</v>
      </c>
      <c r="G2710" s="47">
        <f>IFERROR((Ações!$H2710-Ações!$K2710)/Ações!$H2710,0)</f>
        <v>0.90664384627353356</v>
      </c>
      <c r="H2710" s="48">
        <f>IFERROR(Ações!$I2710/(Ações!$P2710-Table_1[[#This Row],[CAGR LUCRO 5A]]),0)</f>
        <v>126.50478333333334</v>
      </c>
      <c r="I2710" s="48">
        <f>IF(Ações!$S2710&lt;0,"",Ações!$O2710*(1+Ações!$S2710))</f>
        <v>7.590287</v>
      </c>
      <c r="J2710" s="49">
        <f>IFERROR(IF(Ações!$B2710="","",(VLOOKUP(Table_1[[#This Row],[AÇÕES]],'Dados Status Invest STOCKS'!A2696:AD3311,4)/Table_1[[#This Row],[LPA]]))/100,0)</f>
        <v>1.3023255813953489E-2</v>
      </c>
      <c r="K2710" s="64">
        <f>IFERROR(IF(Ações!$B2710="","",VLOOKUP(Table_1[[#This Row],[AÇÕES]],'Dados Status Invest STOCKS'!A2696:AD3311,2)),0)</f>
        <v>11.81</v>
      </c>
      <c r="L2710" s="65">
        <f>IFERROR(IF(Ações!$B2710="","",VLOOKUP(Table_1[[#This Row],[AÇÕES]],'Dados Status Invest STOCKS'!A2696:AD3311,3)/100),0)</f>
        <v>0.64269999999999994</v>
      </c>
      <c r="M2710" s="66">
        <f>IFERROR(IF(Ações!$B2710="","",VLOOKUP(Table_1[[#This Row],[AÇÕES]],'Dados Status Invest STOCKS'!A2696:AD3311,28)),0)</f>
        <v>3.01</v>
      </c>
      <c r="N2710" s="66">
        <f>IFERROR(IF(Ações!$B2710="","",VLOOKUP(Table_1[[#This Row],[AÇÕES]],'Dados Status Invest STOCKS'!A2696:AD3311,27)),0)</f>
        <v>6.85</v>
      </c>
      <c r="O2710" s="66">
        <f>IFERROR(IF(Ações!$L2710="","",Ações!$K2710*Ações!$L2710),0)</f>
        <v>7.590287</v>
      </c>
      <c r="P2710" s="67">
        <f t="shared" si="42"/>
        <v>0.06</v>
      </c>
      <c r="Q2710" s="67">
        <f>IFERROR(Ações!$O2710/Ações!$M2710,0)</f>
        <v>2.5216900332225913</v>
      </c>
      <c r="R2710" s="67">
        <f>IFERROR(IF(Ações!$B2710="","",VLOOKUP(Table_1[[#This Row],[AÇÕES]],'Dados Status Invest STOCKS'!A2696:AD3311,18)/100),0)</f>
        <v>0.43979999999999997</v>
      </c>
      <c r="S2710" s="65">
        <f>IFERROR(IF(Ações!$B2710="","",VLOOKUP(Table_1[[#This Row],[AÇÕES]],'Dados Status Invest STOCKS'!A2696:AD3311,25)/100),0)</f>
        <v>0</v>
      </c>
      <c r="T2710" s="67">
        <f>(1-Ações!$Q2710)*Ações!$R2710</f>
        <v>-0.66923927661129567</v>
      </c>
      <c r="U2710" s="68">
        <f>IF(Ações!$S2710=0,Ações!$T2710,IF(Ações!$T2710=0,Ações!$S2710,AVERAGE(Ações!$S2710,Ações!$T2710)))</f>
        <v>-0.66923927661129567</v>
      </c>
    </row>
    <row r="2711" spans="2:21" ht="15" customHeight="1" x14ac:dyDescent="0.2">
      <c r="B2711" s="63" t="str">
        <f>IFERROR('Dados Status Invest STOCKS'!A2698,"-")</f>
        <v>LAWS</v>
      </c>
      <c r="C2711" s="45">
        <f>IFERROR((Ações!$D2711-Ações!$K2711)/Ações!$D2711,0)</f>
        <v>0</v>
      </c>
      <c r="D2711" s="46">
        <f>(Ações!$O2711)/0.06</f>
        <v>0</v>
      </c>
      <c r="E2711" s="47">
        <f>IFERROR((Ações!$F2711-Ações!$K2711)/Ações!$F2711,0)</f>
        <v>-1.4656207752910173</v>
      </c>
      <c r="F2711" s="46">
        <f>IF(OR(Ações!$N2711&lt;0,Ações!$M2711&lt;0),"",(22.5*Ações!$M2711*Ações!$N2711)^0.5)</f>
        <v>19.569108308760519</v>
      </c>
      <c r="G2711" s="47">
        <f>IFERROR((Ações!$H2711-Ações!$K2711)/Ações!$H2711,0)</f>
        <v>0</v>
      </c>
      <c r="H2711" s="48">
        <f>IFERROR(Ações!$I2711/(Ações!$P2711-Table_1[[#This Row],[CAGR LUCRO 5A]]),0)</f>
        <v>0</v>
      </c>
      <c r="I2711" s="48">
        <f>IF(Ações!$S2711&lt;0,"",Ações!$O2711*(1+Ações!$S2711))</f>
        <v>0</v>
      </c>
      <c r="J2711" s="49">
        <f>IFERROR(IF(Ações!$B2711="","",(VLOOKUP(Table_1[[#This Row],[AÇÕES]],'Dados Status Invest STOCKS'!A2697:AD3312,4)/Table_1[[#This Row],[LPA]]))/100,0)</f>
        <v>0.36591304347826087</v>
      </c>
      <c r="K2711" s="64">
        <f>IFERROR(IF(Ações!$B2711="","",VLOOKUP(Table_1[[#This Row],[AÇÕES]],'Dados Status Invest STOCKS'!A2697:AD3312,2)),0)</f>
        <v>48.25</v>
      </c>
      <c r="L2711" s="65">
        <f>IFERROR(IF(Ações!$B2711="","",VLOOKUP(Table_1[[#This Row],[AÇÕES]],'Dados Status Invest STOCKS'!A2697:AD3312,3)/100),0)</f>
        <v>0</v>
      </c>
      <c r="M2711" s="66">
        <f>IFERROR(IF(Ações!$B2711="","",VLOOKUP(Table_1[[#This Row],[AÇÕES]],'Dados Status Invest STOCKS'!A2697:AD3312,28)),0)</f>
        <v>1.1499999999999999</v>
      </c>
      <c r="N2711" s="66">
        <f>IFERROR(IF(Ações!$B2711="","",VLOOKUP(Table_1[[#This Row],[AÇÕES]],'Dados Status Invest STOCKS'!A2697:AD3312,27)),0)</f>
        <v>14.8</v>
      </c>
      <c r="O2711" s="66">
        <f>IFERROR(IF(Ações!$L2711="","",Ações!$K2711*Ações!$L2711),0)</f>
        <v>0</v>
      </c>
      <c r="P2711" s="67">
        <f t="shared" si="42"/>
        <v>0.06</v>
      </c>
      <c r="Q2711" s="67">
        <f>IFERROR(Ações!$O2711/Ações!$M2711,0)</f>
        <v>0</v>
      </c>
      <c r="R2711" s="67">
        <f>IFERROR(IF(Ações!$B2711="","",VLOOKUP(Table_1[[#This Row],[AÇÕES]],'Dados Status Invest STOCKS'!A2697:AD3312,18)/100),0)</f>
        <v>7.7499999999999999E-2</v>
      </c>
      <c r="S2711" s="65">
        <f>IFERROR(IF(Ações!$B2711="","",VLOOKUP(Table_1[[#This Row],[AÇÕES]],'Dados Status Invest STOCKS'!A2697:AD3312,25)/100),0)</f>
        <v>1.1943999999999999</v>
      </c>
      <c r="T2711" s="67">
        <f>(1-Ações!$Q2711)*Ações!$R2711</f>
        <v>7.7499999999999999E-2</v>
      </c>
      <c r="U2711" s="68">
        <f>IF(Ações!$S2711=0,Ações!$T2711,IF(Ações!$T2711=0,Ações!$S2711,AVERAGE(Ações!$S2711,Ações!$T2711)))</f>
        <v>0.6359499999999999</v>
      </c>
    </row>
    <row r="2712" spans="2:21" ht="15" customHeight="1" x14ac:dyDescent="0.2">
      <c r="B2712" s="63" t="str">
        <f>IFERROR('Dados Status Invest STOCKS'!A2699,"-")</f>
        <v>LAZ</v>
      </c>
      <c r="C2712" s="45">
        <f>IFERROR((Ações!$D2712-Ações!$K2712)/Ações!$D2712,0)</f>
        <v>-0.3303769401330377</v>
      </c>
      <c r="D2712" s="46">
        <f>(Ações!$O2712)/0.06</f>
        <v>31.352016666666668</v>
      </c>
      <c r="E2712" s="47">
        <f>IFERROR((Ações!$F2712-Ações!$K2712)/Ações!$F2712,0)</f>
        <v>-0.35597273017364572</v>
      </c>
      <c r="F2712" s="46">
        <f>IF(OR(Ações!$N2712&lt;0,Ações!$M2712&lt;0),"",(22.5*Ações!$M2712*Ações!$N2712)^0.5)</f>
        <v>30.760205623499981</v>
      </c>
      <c r="G2712" s="47">
        <f>IFERROR((Ações!$H2712-Ações!$K2712)/Ações!$H2712,0)</f>
        <v>0</v>
      </c>
      <c r="H2712" s="48">
        <f>IFERROR(Ações!$I2712/(Ações!$P2712-Table_1[[#This Row],[CAGR LUCRO 5A]]),0)</f>
        <v>0</v>
      </c>
      <c r="I2712" s="48" t="str">
        <f>IF(Ações!$S2712&lt;0,"",Ações!$O2712*(1+Ações!$S2712))</f>
        <v/>
      </c>
      <c r="J2712" s="49">
        <f>IFERROR(IF(Ações!$B2712="","",(VLOOKUP(Table_1[[#This Row],[AÇÕES]],'Dados Status Invest STOCKS'!A2698:AD3313,4)/Table_1[[#This Row],[LPA]]))/100,0)</f>
        <v>1.7139959432048681E-2</v>
      </c>
      <c r="K2712" s="64">
        <f>IFERROR(IF(Ações!$B2712="","",VLOOKUP(Table_1[[#This Row],[AÇÕES]],'Dados Status Invest STOCKS'!A2698:AD3313,2)),0)</f>
        <v>41.71</v>
      </c>
      <c r="L2712" s="65">
        <f>IFERROR(IF(Ações!$B2712="","",VLOOKUP(Table_1[[#This Row],[AÇÕES]],'Dados Status Invest STOCKS'!A2698:AD3313,3)/100),0)</f>
        <v>4.5100000000000001E-2</v>
      </c>
      <c r="M2712" s="66">
        <f>IFERROR(IF(Ações!$B2712="","",VLOOKUP(Table_1[[#This Row],[AÇÕES]],'Dados Status Invest STOCKS'!A2698:AD3313,28)),0)</f>
        <v>4.93</v>
      </c>
      <c r="N2712" s="66">
        <f>IFERROR(IF(Ações!$B2712="","",VLOOKUP(Table_1[[#This Row],[AÇÕES]],'Dados Status Invest STOCKS'!A2698:AD3313,27)),0)</f>
        <v>8.5299999999999994</v>
      </c>
      <c r="O2712" s="66">
        <f>IFERROR(IF(Ações!$L2712="","",Ações!$K2712*Ações!$L2712),0)</f>
        <v>1.881121</v>
      </c>
      <c r="P2712" s="67">
        <f t="shared" si="42"/>
        <v>0.06</v>
      </c>
      <c r="Q2712" s="67">
        <f>IFERROR(Ações!$O2712/Ações!$M2712,0)</f>
        <v>0.38156612576064913</v>
      </c>
      <c r="R2712" s="67">
        <f>IFERROR(IF(Ações!$B2712="","",VLOOKUP(Table_1[[#This Row],[AÇÕES]],'Dados Status Invest STOCKS'!A2698:AD3313,18)/100),0)</f>
        <v>0.57820000000000005</v>
      </c>
      <c r="S2712" s="65">
        <f>IFERROR(IF(Ações!$B2712="","",VLOOKUP(Table_1[[#This Row],[AÇÕES]],'Dados Status Invest STOCKS'!A2698:AD3313,25)/100),0)</f>
        <v>-0.1641</v>
      </c>
      <c r="T2712" s="67">
        <f>(1-Ações!$Q2712)*Ações!$R2712</f>
        <v>0.35757846608519273</v>
      </c>
      <c r="U2712" s="68">
        <f>IF(Ações!$S2712=0,Ações!$T2712,IF(Ações!$T2712=0,Ações!$S2712,AVERAGE(Ações!$S2712,Ações!$T2712)))</f>
        <v>9.6739233042596365E-2</v>
      </c>
    </row>
    <row r="2713" spans="2:21" ht="15" customHeight="1" x14ac:dyDescent="0.2">
      <c r="B2713" s="63" t="str">
        <f>IFERROR('Dados Status Invest STOCKS'!A2700,"-")</f>
        <v>LAZY</v>
      </c>
      <c r="C2713" s="45">
        <f>IFERROR((Ações!$D2713-Ações!$K2713)/Ações!$D2713,0)</f>
        <v>0</v>
      </c>
      <c r="D2713" s="46">
        <f>(Ações!$O2713)/0.06</f>
        <v>0</v>
      </c>
      <c r="E2713" s="47">
        <f>IFERROR((Ações!$F2713-Ações!$K2713)/Ações!$F2713,0)</f>
        <v>0.59149080493285644</v>
      </c>
      <c r="F2713" s="46">
        <f>IF(OR(Ações!$N2713&lt;0,Ações!$M2713&lt;0),"",(22.5*Ações!$M2713*Ações!$N2713)^0.5)</f>
        <v>42.520462720906508</v>
      </c>
      <c r="G2713" s="47">
        <f>IFERROR((Ações!$H2713-Ações!$K2713)/Ações!$H2713,0)</f>
        <v>0</v>
      </c>
      <c r="H2713" s="48">
        <f>IFERROR(Ações!$I2713/(Ações!$P2713-Table_1[[#This Row],[CAGR LUCRO 5A]]),0)</f>
        <v>0</v>
      </c>
      <c r="I2713" s="48">
        <f>IF(Ações!$S2713&lt;0,"",Ações!$O2713*(1+Ações!$S2713))</f>
        <v>0</v>
      </c>
      <c r="J2713" s="49">
        <f>IFERROR(IF(Ações!$B2713="","",(VLOOKUP(Table_1[[#This Row],[AÇÕES]],'Dados Status Invest STOCKS'!A2699:AD3314,4)/Table_1[[#This Row],[LPA]]))/100,0)</f>
        <v>6.2003780718336479E-3</v>
      </c>
      <c r="K2713" s="64">
        <f>IFERROR(IF(Ações!$B2713="","",VLOOKUP(Table_1[[#This Row],[AÇÕES]],'Dados Status Invest STOCKS'!A2699:AD3314,2)),0)</f>
        <v>17.37</v>
      </c>
      <c r="L2713" s="65">
        <f>IFERROR(IF(Ações!$B2713="","",VLOOKUP(Table_1[[#This Row],[AÇÕES]],'Dados Status Invest STOCKS'!A2699:AD3314,3)/100),0)</f>
        <v>0</v>
      </c>
      <c r="M2713" s="66">
        <f>IFERROR(IF(Ações!$B2713="","",VLOOKUP(Table_1[[#This Row],[AÇÕES]],'Dados Status Invest STOCKS'!A2699:AD3314,28)),0)</f>
        <v>5.29</v>
      </c>
      <c r="N2713" s="66">
        <f>IFERROR(IF(Ações!$B2713="","",VLOOKUP(Table_1[[#This Row],[AÇÕES]],'Dados Status Invest STOCKS'!A2699:AD3314,27)),0)</f>
        <v>15.19</v>
      </c>
      <c r="O2713" s="66">
        <f>IFERROR(IF(Ações!$L2713="","",Ações!$K2713*Ações!$L2713),0)</f>
        <v>0</v>
      </c>
      <c r="P2713" s="67">
        <f t="shared" si="42"/>
        <v>0.06</v>
      </c>
      <c r="Q2713" s="67">
        <f>IFERROR(Ações!$O2713/Ações!$M2713,0)</f>
        <v>0</v>
      </c>
      <c r="R2713" s="67">
        <f>IFERROR(IF(Ações!$B2713="","",VLOOKUP(Table_1[[#This Row],[AÇÕES]],'Dados Status Invest STOCKS'!A2699:AD3314,18)/100),0)</f>
        <v>0.34810000000000002</v>
      </c>
      <c r="S2713" s="65">
        <f>IFERROR(IF(Ações!$B2713="","",VLOOKUP(Table_1[[#This Row],[AÇÕES]],'Dados Status Invest STOCKS'!A2699:AD3314,25)/100),0)</f>
        <v>0</v>
      </c>
      <c r="T2713" s="67">
        <f>(1-Ações!$Q2713)*Ações!$R2713</f>
        <v>0.34810000000000002</v>
      </c>
      <c r="U2713" s="68">
        <f>IF(Ações!$S2713=0,Ações!$T2713,IF(Ações!$T2713=0,Ações!$S2713,AVERAGE(Ações!$S2713,Ações!$T2713)))</f>
        <v>0.34810000000000002</v>
      </c>
    </row>
    <row r="2714" spans="2:21" ht="15" customHeight="1" x14ac:dyDescent="0.2">
      <c r="B2714" s="63" t="str">
        <f>IFERROR('Dados Status Invest STOCKS'!A2701,"-")</f>
        <v>LB</v>
      </c>
      <c r="C2714" s="45">
        <f>IFERROR((Ações!$D2714-Ações!$K2714)/Ações!$D2714,0)</f>
        <v>-30.578947368421051</v>
      </c>
      <c r="D2714" s="46">
        <f>(Ações!$O2714)/0.06</f>
        <v>2.5308000000000002</v>
      </c>
      <c r="E2714" s="47">
        <f>IFERROR((Ações!$F2714-Ações!$K2714)/Ações!$F2714,0)</f>
        <v>0</v>
      </c>
      <c r="F2714" s="46" t="str">
        <f>IF(OR(Ações!$N2714&lt;0,Ações!$M2714&lt;0),"",(22.5*Ações!$M2714*Ações!$N2714)^0.5)</f>
        <v/>
      </c>
      <c r="G2714" s="47">
        <f>IFERROR((Ações!$H2714-Ações!$K2714)/Ações!$H2714,0)</f>
        <v>286.97859185075509</v>
      </c>
      <c r="H2714" s="48">
        <f>IFERROR(Ações!$I2714/(Ações!$P2714-Table_1[[#This Row],[CAGR LUCRO 5A]]),0)</f>
        <v>-0.27946147815745664</v>
      </c>
      <c r="I2714" s="48">
        <f>IF(Ações!$S2714&lt;0,"",Ações!$O2714*(1+Ações!$S2714))</f>
        <v>0.35248476240000004</v>
      </c>
      <c r="J2714" s="49">
        <f>IFERROR(IF(Ações!$B2714="","",(VLOOKUP(Table_1[[#This Row],[AÇÕES]],'Dados Status Invest STOCKS'!A2700:AD3315,4)/Table_1[[#This Row],[LPA]]))/100,0)</f>
        <v>3.0468749999999999E-2</v>
      </c>
      <c r="K2714" s="64">
        <f>IFERROR(IF(Ações!$B2714="","",VLOOKUP(Table_1[[#This Row],[AÇÕES]],'Dados Status Invest STOCKS'!A2700:AD3315,2)),0)</f>
        <v>79.92</v>
      </c>
      <c r="L2714" s="65">
        <f>IFERROR(IF(Ações!$B2714="","",VLOOKUP(Table_1[[#This Row],[AÇÕES]],'Dados Status Invest STOCKS'!A2700:AD3315,3)/100),0)</f>
        <v>1.9E-3</v>
      </c>
      <c r="M2714" s="66">
        <f>IFERROR(IF(Ações!$B2714="","",VLOOKUP(Table_1[[#This Row],[AÇÕES]],'Dados Status Invest STOCKS'!A2700:AD3315,28)),0)</f>
        <v>5.12</v>
      </c>
      <c r="N2714" s="66">
        <f>IFERROR(IF(Ações!$B2714="","",VLOOKUP(Table_1[[#This Row],[AÇÕES]],'Dados Status Invest STOCKS'!A2700:AD3315,27)),0)</f>
        <v>-1.93</v>
      </c>
      <c r="O2714" s="66">
        <f>IFERROR(IF(Ações!$L2714="","",Ações!$K2714*Ações!$L2714),0)</f>
        <v>0.15184800000000001</v>
      </c>
      <c r="P2714" s="67">
        <f t="shared" si="42"/>
        <v>0.06</v>
      </c>
      <c r="Q2714" s="67">
        <f>IFERROR(Ações!$O2714/Ações!$M2714,0)</f>
        <v>2.9657812500000002E-2</v>
      </c>
      <c r="R2714" s="67">
        <f>IFERROR(IF(Ações!$B2714="","",VLOOKUP(Table_1[[#This Row],[AÇÕES]],'Dados Status Invest STOCKS'!A2700:AD3315,18)/100),0)</f>
        <v>-2.6604000000000001</v>
      </c>
      <c r="S2714" s="65">
        <f>IFERROR(IF(Ações!$B2714="","",VLOOKUP(Table_1[[#This Row],[AÇÕES]],'Dados Status Invest STOCKS'!A2700:AD3315,25)/100),0)</f>
        <v>1.3212999999999999</v>
      </c>
      <c r="T2714" s="67">
        <f>(1-Ações!$Q2714)*Ações!$R2714</f>
        <v>-2.581498355625</v>
      </c>
      <c r="U2714" s="68">
        <f>IF(Ações!$S2714=0,Ações!$T2714,IF(Ações!$T2714=0,Ações!$S2714,AVERAGE(Ações!$S2714,Ações!$T2714)))</f>
        <v>-0.63009917781250002</v>
      </c>
    </row>
    <row r="2715" spans="2:21" ht="15" customHeight="1" x14ac:dyDescent="0.2">
      <c r="B2715" s="63" t="str">
        <f>IFERROR('Dados Status Invest STOCKS'!A2702,"-")</f>
        <v>LBAI</v>
      </c>
      <c r="C2715" s="45">
        <f>IFERROR((Ações!$D2715-Ações!$K2715)/Ações!$D2715,0)</f>
        <v>-1.2058823529411764</v>
      </c>
      <c r="D2715" s="46">
        <f>(Ações!$O2715)/0.06</f>
        <v>8.8445333333333345</v>
      </c>
      <c r="E2715" s="47">
        <f>IFERROR((Ações!$F2715-Ações!$K2715)/Ações!$F2715,0)</f>
        <v>0.23783552727192672</v>
      </c>
      <c r="F2715" s="46">
        <f>IF(OR(Ações!$N2715&lt;0,Ações!$M2715&lt;0),"",(22.5*Ações!$M2715*Ações!$N2715)^0.5)</f>
        <v>25.598149347169613</v>
      </c>
      <c r="G2715" s="47">
        <f>IFERROR((Ações!$H2715-Ações!$K2715)/Ações!$H2715,0)</f>
        <v>3.0593997684566747</v>
      </c>
      <c r="H2715" s="48">
        <f>IFERROR(Ações!$I2715/(Ações!$P2715-Table_1[[#This Row],[CAGR LUCRO 5A]]),0)</f>
        <v>-9.4736341621621634</v>
      </c>
      <c r="I2715" s="48">
        <f>IF(Ações!$S2715&lt;0,"",Ações!$O2715*(1+Ações!$S2715))</f>
        <v>0.59589158880000004</v>
      </c>
      <c r="J2715" s="49">
        <f>IFERROR(IF(Ações!$B2715="","",(VLOOKUP(Table_1[[#This Row],[AÇÕES]],'Dados Status Invest STOCKS'!A2701:AD3316,4)/Table_1[[#This Row],[LPA]]))/100,0)</f>
        <v>5.9447513812154691E-2</v>
      </c>
      <c r="K2715" s="64">
        <f>IFERROR(IF(Ações!$B2715="","",VLOOKUP(Table_1[[#This Row],[AÇÕES]],'Dados Status Invest STOCKS'!A2701:AD3316,2)),0)</f>
        <v>19.510000000000002</v>
      </c>
      <c r="L2715" s="65">
        <f>IFERROR(IF(Ações!$B2715="","",VLOOKUP(Table_1[[#This Row],[AÇÕES]],'Dados Status Invest STOCKS'!A2701:AD3316,3)/100),0)</f>
        <v>2.7200000000000002E-2</v>
      </c>
      <c r="M2715" s="66">
        <f>IFERROR(IF(Ações!$B2715="","",VLOOKUP(Table_1[[#This Row],[AÇÕES]],'Dados Status Invest STOCKS'!A2701:AD3316,28)),0)</f>
        <v>1.81</v>
      </c>
      <c r="N2715" s="66">
        <f>IFERROR(IF(Ações!$B2715="","",VLOOKUP(Table_1[[#This Row],[AÇÕES]],'Dados Status Invest STOCKS'!A2701:AD3316,27)),0)</f>
        <v>16.09</v>
      </c>
      <c r="O2715" s="66">
        <f>IFERROR(IF(Ações!$L2715="","",Ações!$K2715*Ações!$L2715),0)</f>
        <v>0.53067200000000003</v>
      </c>
      <c r="P2715" s="67">
        <f t="shared" si="42"/>
        <v>0.06</v>
      </c>
      <c r="Q2715" s="67">
        <f>IFERROR(Ações!$O2715/Ações!$M2715,0)</f>
        <v>0.29318895027624309</v>
      </c>
      <c r="R2715" s="67">
        <f>IFERROR(IF(Ações!$B2715="","",VLOOKUP(Table_1[[#This Row],[AÇÕES]],'Dados Status Invest STOCKS'!A2701:AD3316,18)/100),0)</f>
        <v>0.11269999999999999</v>
      </c>
      <c r="S2715" s="65">
        <f>IFERROR(IF(Ações!$B2715="","",VLOOKUP(Table_1[[#This Row],[AÇÕES]],'Dados Status Invest STOCKS'!A2701:AD3316,25)/100),0)</f>
        <v>0.1229</v>
      </c>
      <c r="T2715" s="67">
        <f>(1-Ações!$Q2715)*Ações!$R2715</f>
        <v>7.965760530386741E-2</v>
      </c>
      <c r="U2715" s="68">
        <f>IF(Ações!$S2715=0,Ações!$T2715,IF(Ações!$T2715=0,Ações!$S2715,AVERAGE(Ações!$S2715,Ações!$T2715)))</f>
        <v>0.1012788026519337</v>
      </c>
    </row>
    <row r="2716" spans="2:21" ht="15" customHeight="1" x14ac:dyDescent="0.2">
      <c r="B2716" s="63" t="str">
        <f>IFERROR('Dados Status Invest STOCKS'!A2703,"-")</f>
        <v>LBC</v>
      </c>
      <c r="C2716" s="45">
        <f>IFERROR((Ações!$D2716-Ações!$K2716)/Ações!$D2716,0)</f>
        <v>-1.0338983050847455</v>
      </c>
      <c r="D2716" s="46">
        <f>(Ações!$O2716)/0.06</f>
        <v>6.8636666666666679</v>
      </c>
      <c r="E2716" s="47">
        <f>IFERROR((Ações!$F2716-Ações!$K2716)/Ações!$F2716,0)</f>
        <v>0.30314994260474554</v>
      </c>
      <c r="F2716" s="46">
        <f>IF(OR(Ações!$N2716&lt;0,Ações!$M2716&lt;0),"",(22.5*Ações!$M2716*Ações!$N2716)^0.5)</f>
        <v>20.033004018369287</v>
      </c>
      <c r="G2716" s="47">
        <f>IFERROR((Ações!$H2716-Ações!$K2716)/Ações!$H2716,0)</f>
        <v>-0.18146001320455282</v>
      </c>
      <c r="H2716" s="48">
        <f>IFERROR(Ações!$I2716/(Ações!$P2716-Table_1[[#This Row],[CAGR LUCRO 5A]]),0)</f>
        <v>11.815888683473393</v>
      </c>
      <c r="I2716" s="48">
        <f>IF(Ações!$S2716&lt;0,"",Ações!$O2716*(1+Ações!$S2716))</f>
        <v>0.42182722600000006</v>
      </c>
      <c r="J2716" s="49">
        <f>IFERROR(IF(Ações!$B2716="","",(VLOOKUP(Table_1[[#This Row],[AÇÕES]],'Dados Status Invest STOCKS'!A2702:AD3317,4)/Table_1[[#This Row],[LPA]]))/100,0)</f>
        <v>7.0000000000000007E-2</v>
      </c>
      <c r="K2716" s="64">
        <f>IFERROR(IF(Ações!$B2716="","",VLOOKUP(Table_1[[#This Row],[AÇÕES]],'Dados Status Invest STOCKS'!A2702:AD3317,2)),0)</f>
        <v>13.96</v>
      </c>
      <c r="L2716" s="65">
        <f>IFERROR(IF(Ações!$B2716="","",VLOOKUP(Table_1[[#This Row],[AÇÕES]],'Dados Status Invest STOCKS'!A2702:AD3317,3)/100),0)</f>
        <v>2.9500000000000002E-2</v>
      </c>
      <c r="M2716" s="66">
        <f>IFERROR(IF(Ações!$B2716="","",VLOOKUP(Table_1[[#This Row],[AÇÕES]],'Dados Status Invest STOCKS'!A2702:AD3317,28)),0)</f>
        <v>1.41</v>
      </c>
      <c r="N2716" s="66">
        <f>IFERROR(IF(Ações!$B2716="","",VLOOKUP(Table_1[[#This Row],[AÇÕES]],'Dados Status Invest STOCKS'!A2702:AD3317,27)),0)</f>
        <v>12.65</v>
      </c>
      <c r="O2716" s="66">
        <f>IFERROR(IF(Ações!$L2716="","",Ações!$K2716*Ações!$L2716),0)</f>
        <v>0.41182000000000007</v>
      </c>
      <c r="P2716" s="67">
        <f t="shared" si="42"/>
        <v>0.06</v>
      </c>
      <c r="Q2716" s="67">
        <f>IFERROR(Ações!$O2716/Ações!$M2716,0)</f>
        <v>0.29207092198581569</v>
      </c>
      <c r="R2716" s="67">
        <f>IFERROR(IF(Ações!$B2716="","",VLOOKUP(Table_1[[#This Row],[AÇÕES]],'Dados Status Invest STOCKS'!A2702:AD3317,18)/100),0)</f>
        <v>0.11169999999999999</v>
      </c>
      <c r="S2716" s="65">
        <f>IFERROR(IF(Ações!$B2716="","",VLOOKUP(Table_1[[#This Row],[AÇÕES]],'Dados Status Invest STOCKS'!A2702:AD3317,25)/100),0)</f>
        <v>2.4300000000000002E-2</v>
      </c>
      <c r="T2716" s="67">
        <f>(1-Ações!$Q2716)*Ações!$R2716</f>
        <v>7.9075678014184372E-2</v>
      </c>
      <c r="U2716" s="68">
        <f>IF(Ações!$S2716=0,Ações!$T2716,IF(Ações!$T2716=0,Ações!$S2716,AVERAGE(Ações!$S2716,Ações!$T2716)))</f>
        <v>5.1687839007092187E-2</v>
      </c>
    </row>
    <row r="2717" spans="2:21" ht="15" customHeight="1" x14ac:dyDescent="0.2">
      <c r="B2717" s="63" t="str">
        <f>IFERROR('Dados Status Invest STOCKS'!A2704,"-")</f>
        <v>LBRDA</v>
      </c>
      <c r="C2717" s="45">
        <f>IFERROR((Ações!$D2717-Ações!$K2717)/Ações!$D2717,0)</f>
        <v>0</v>
      </c>
      <c r="D2717" s="46">
        <f>(Ações!$O2717)/0.06</f>
        <v>0</v>
      </c>
      <c r="E2717" s="47">
        <f>IFERROR((Ações!$F2717-Ações!$K2717)/Ações!$F2717,0)</f>
        <v>-1.0198938826892845</v>
      </c>
      <c r="F2717" s="46">
        <f>IF(OR(Ações!$N2717&lt;0,Ações!$M2717&lt;0),"",(22.5*Ações!$M2717*Ações!$N2717)^0.5)</f>
        <v>69.914563933418052</v>
      </c>
      <c r="G2717" s="47">
        <f>IFERROR((Ações!$H2717-Ações!$K2717)/Ações!$H2717,0)</f>
        <v>0</v>
      </c>
      <c r="H2717" s="48">
        <f>IFERROR(Ações!$I2717/(Ações!$P2717-Table_1[[#This Row],[CAGR LUCRO 5A]]),0)</f>
        <v>0</v>
      </c>
      <c r="I2717" s="48">
        <f>IF(Ações!$S2717&lt;0,"",Ações!$O2717*(1+Ações!$S2717))</f>
        <v>0</v>
      </c>
      <c r="J2717" s="49">
        <f>IFERROR(IF(Ações!$B2717="","",(VLOOKUP(Table_1[[#This Row],[AÇÕES]],'Dados Status Invest STOCKS'!A2703:AD3318,4)/Table_1[[#This Row],[LPA]]))/100,0)</f>
        <v>0.11855072463768115</v>
      </c>
      <c r="K2717" s="64">
        <f>IFERROR(IF(Ações!$B2717="","",VLOOKUP(Table_1[[#This Row],[AÇÕES]],'Dados Status Invest STOCKS'!A2703:AD3318,2)),0)</f>
        <v>141.22</v>
      </c>
      <c r="L2717" s="65">
        <f>IFERROR(IF(Ações!$B2717="","",VLOOKUP(Table_1[[#This Row],[AÇÕES]],'Dados Status Invest STOCKS'!A2703:AD3318,3)/100),0)</f>
        <v>0</v>
      </c>
      <c r="M2717" s="66">
        <f>IFERROR(IF(Ações!$B2717="","",VLOOKUP(Table_1[[#This Row],[AÇÕES]],'Dados Status Invest STOCKS'!A2703:AD3318,28)),0)</f>
        <v>3.45</v>
      </c>
      <c r="N2717" s="66">
        <f>IFERROR(IF(Ações!$B2717="","",VLOOKUP(Table_1[[#This Row],[AÇÕES]],'Dados Status Invest STOCKS'!A2703:AD3318,27)),0)</f>
        <v>62.97</v>
      </c>
      <c r="O2717" s="66">
        <f>IFERROR(IF(Ações!$L2717="","",Ações!$K2717*Ações!$L2717),0)</f>
        <v>0</v>
      </c>
      <c r="P2717" s="67">
        <f t="shared" si="42"/>
        <v>0.06</v>
      </c>
      <c r="Q2717" s="67">
        <f>IFERROR(Ações!$O2717/Ações!$M2717,0)</f>
        <v>0</v>
      </c>
      <c r="R2717" s="67">
        <f>IFERROR(IF(Ações!$B2717="","",VLOOKUP(Table_1[[#This Row],[AÇÕES]],'Dados Status Invest STOCKS'!A2703:AD3318,18)/100),0)</f>
        <v>5.4800000000000001E-2</v>
      </c>
      <c r="S2717" s="65">
        <f>IFERROR(IF(Ações!$B2717="","",VLOOKUP(Table_1[[#This Row],[AÇÕES]],'Dados Status Invest STOCKS'!A2703:AD3318,25)/100),0)</f>
        <v>0</v>
      </c>
      <c r="T2717" s="67">
        <f>(1-Ações!$Q2717)*Ações!$R2717</f>
        <v>5.4800000000000001E-2</v>
      </c>
      <c r="U2717" s="68">
        <f>IF(Ações!$S2717=0,Ações!$T2717,IF(Ações!$T2717=0,Ações!$S2717,AVERAGE(Ações!$S2717,Ações!$T2717)))</f>
        <v>5.4800000000000001E-2</v>
      </c>
    </row>
    <row r="2718" spans="2:21" ht="15" customHeight="1" x14ac:dyDescent="0.2">
      <c r="B2718" s="63" t="str">
        <f>IFERROR('Dados Status Invest STOCKS'!A2705,"-")</f>
        <v>LBRDK</v>
      </c>
      <c r="C2718" s="45">
        <f>IFERROR((Ações!$D2718-Ações!$K2718)/Ações!$D2718,0)</f>
        <v>0</v>
      </c>
      <c r="D2718" s="46">
        <f>(Ações!$O2718)/0.06</f>
        <v>0</v>
      </c>
      <c r="E2718" s="47">
        <f>IFERROR((Ações!$F2718-Ações!$K2718)/Ações!$F2718,0)</f>
        <v>-1.0460686865791118</v>
      </c>
      <c r="F2718" s="46">
        <f>IF(OR(Ações!$N2718&lt;0,Ações!$M2718&lt;0),"",(22.5*Ações!$M2718*Ações!$N2718)^0.5)</f>
        <v>69.914563933418052</v>
      </c>
      <c r="G2718" s="47">
        <f>IFERROR((Ações!$H2718-Ações!$K2718)/Ações!$H2718,0)</f>
        <v>0</v>
      </c>
      <c r="H2718" s="48">
        <f>IFERROR(Ações!$I2718/(Ações!$P2718-Table_1[[#This Row],[CAGR LUCRO 5A]]),0)</f>
        <v>0</v>
      </c>
      <c r="I2718" s="48">
        <f>IF(Ações!$S2718&lt;0,"",Ações!$O2718*(1+Ações!$S2718))</f>
        <v>0</v>
      </c>
      <c r="J2718" s="49">
        <f>IFERROR(IF(Ações!$B2718="","",(VLOOKUP(Table_1[[#This Row],[AÇÕES]],'Dados Status Invest STOCKS'!A2704:AD3319,4)/Table_1[[#This Row],[LPA]]))/100,0)</f>
        <v>0.12008695652173912</v>
      </c>
      <c r="K2718" s="64">
        <f>IFERROR(IF(Ações!$B2718="","",VLOOKUP(Table_1[[#This Row],[AÇÕES]],'Dados Status Invest STOCKS'!A2704:AD3319,2)),0)</f>
        <v>143.05000000000001</v>
      </c>
      <c r="L2718" s="65">
        <f>IFERROR(IF(Ações!$B2718="","",VLOOKUP(Table_1[[#This Row],[AÇÕES]],'Dados Status Invest STOCKS'!A2704:AD3319,3)/100),0)</f>
        <v>0</v>
      </c>
      <c r="M2718" s="66">
        <f>IFERROR(IF(Ações!$B2718="","",VLOOKUP(Table_1[[#This Row],[AÇÕES]],'Dados Status Invest STOCKS'!A2704:AD3319,28)),0)</f>
        <v>3.45</v>
      </c>
      <c r="N2718" s="66">
        <f>IFERROR(IF(Ações!$B2718="","",VLOOKUP(Table_1[[#This Row],[AÇÕES]],'Dados Status Invest STOCKS'!A2704:AD3319,27)),0)</f>
        <v>62.97</v>
      </c>
      <c r="O2718" s="66">
        <f>IFERROR(IF(Ações!$L2718="","",Ações!$K2718*Ações!$L2718),0)</f>
        <v>0</v>
      </c>
      <c r="P2718" s="67">
        <f t="shared" si="42"/>
        <v>0.06</v>
      </c>
      <c r="Q2718" s="67">
        <f>IFERROR(Ações!$O2718/Ações!$M2718,0)</f>
        <v>0</v>
      </c>
      <c r="R2718" s="67">
        <f>IFERROR(IF(Ações!$B2718="","",VLOOKUP(Table_1[[#This Row],[AÇÕES]],'Dados Status Invest STOCKS'!A2704:AD3319,18)/100),0)</f>
        <v>5.4800000000000001E-2</v>
      </c>
      <c r="S2718" s="65">
        <f>IFERROR(IF(Ações!$B2718="","",VLOOKUP(Table_1[[#This Row],[AÇÕES]],'Dados Status Invest STOCKS'!A2704:AD3319,25)/100),0)</f>
        <v>0</v>
      </c>
      <c r="T2718" s="67">
        <f>(1-Ações!$Q2718)*Ações!$R2718</f>
        <v>5.4800000000000001E-2</v>
      </c>
      <c r="U2718" s="68">
        <f>IF(Ações!$S2718=0,Ações!$T2718,IF(Ações!$T2718=0,Ações!$S2718,AVERAGE(Ações!$S2718,Ações!$T2718)))</f>
        <v>5.4800000000000001E-2</v>
      </c>
    </row>
    <row r="2719" spans="2:21" ht="15" customHeight="1" x14ac:dyDescent="0.2">
      <c r="B2719" s="63" t="str">
        <f>IFERROR('Dados Status Invest STOCKS'!A2706,"-")</f>
        <v>LBRDP</v>
      </c>
      <c r="C2719" s="45">
        <f>IFERROR((Ações!$D2719-Ações!$K2719)/Ações!$D2719,0)</f>
        <v>3.3816425120773028E-2</v>
      </c>
      <c r="D2719" s="46">
        <f>(Ações!$O2719)/0.06</f>
        <v>29.155950000000004</v>
      </c>
      <c r="E2719" s="47">
        <f>IFERROR((Ações!$F2719-Ações!$K2719)/Ações!$F2719,0)</f>
        <v>0.59707965815495578</v>
      </c>
      <c r="F2719" s="46">
        <f>IF(OR(Ações!$N2719&lt;0,Ações!$M2719&lt;0),"",(22.5*Ações!$M2719*Ações!$N2719)^0.5)</f>
        <v>69.914563933418052</v>
      </c>
      <c r="G2719" s="47">
        <f>IFERROR((Ações!$H2719-Ações!$K2719)/Ações!$H2719,0)</f>
        <v>3.3816425120773028E-2</v>
      </c>
      <c r="H2719" s="48">
        <f>IFERROR(Ações!$I2719/(Ações!$P2719-Table_1[[#This Row],[CAGR LUCRO 5A]]),0)</f>
        <v>29.155950000000004</v>
      </c>
      <c r="I2719" s="48">
        <f>IF(Ações!$S2719&lt;0,"",Ações!$O2719*(1+Ações!$S2719))</f>
        <v>1.7493570000000003</v>
      </c>
      <c r="J2719" s="49">
        <f>IFERROR(IF(Ações!$B2719="","",(VLOOKUP(Table_1[[#This Row],[AÇÕES]],'Dados Status Invest STOCKS'!A2705:AD3320,4)/Table_1[[#This Row],[LPA]]))/100,0)</f>
        <v>2.365217391304348E-2</v>
      </c>
      <c r="K2719" s="64">
        <f>IFERROR(IF(Ações!$B2719="","",VLOOKUP(Table_1[[#This Row],[AÇÕES]],'Dados Status Invest STOCKS'!A2705:AD3320,2)),0)</f>
        <v>28.17</v>
      </c>
      <c r="L2719" s="65">
        <f>IFERROR(IF(Ações!$B2719="","",VLOOKUP(Table_1[[#This Row],[AÇÕES]],'Dados Status Invest STOCKS'!A2705:AD3320,3)/100),0)</f>
        <v>6.2100000000000002E-2</v>
      </c>
      <c r="M2719" s="66">
        <f>IFERROR(IF(Ações!$B2719="","",VLOOKUP(Table_1[[#This Row],[AÇÕES]],'Dados Status Invest STOCKS'!A2705:AD3320,28)),0)</f>
        <v>3.45</v>
      </c>
      <c r="N2719" s="66">
        <f>IFERROR(IF(Ações!$B2719="","",VLOOKUP(Table_1[[#This Row],[AÇÕES]],'Dados Status Invest STOCKS'!A2705:AD3320,27)),0)</f>
        <v>62.97</v>
      </c>
      <c r="O2719" s="66">
        <f>IFERROR(IF(Ações!$L2719="","",Ações!$K2719*Ações!$L2719),0)</f>
        <v>1.7493570000000003</v>
      </c>
      <c r="P2719" s="67">
        <f t="shared" si="42"/>
        <v>0.06</v>
      </c>
      <c r="Q2719" s="67">
        <f>IFERROR(Ações!$O2719/Ações!$M2719,0)</f>
        <v>0.50706000000000007</v>
      </c>
      <c r="R2719" s="67">
        <f>IFERROR(IF(Ações!$B2719="","",VLOOKUP(Table_1[[#This Row],[AÇÕES]],'Dados Status Invest STOCKS'!A2705:AD3320,18)/100),0)</f>
        <v>5.4800000000000001E-2</v>
      </c>
      <c r="S2719" s="65">
        <f>IFERROR(IF(Ações!$B2719="","",VLOOKUP(Table_1[[#This Row],[AÇÕES]],'Dados Status Invest STOCKS'!A2705:AD3320,25)/100),0)</f>
        <v>0</v>
      </c>
      <c r="T2719" s="67">
        <f>(1-Ações!$Q2719)*Ações!$R2719</f>
        <v>2.7013111999999995E-2</v>
      </c>
      <c r="U2719" s="68">
        <f>IF(Ações!$S2719=0,Ações!$T2719,IF(Ações!$T2719=0,Ações!$S2719,AVERAGE(Ações!$S2719,Ações!$T2719)))</f>
        <v>2.7013111999999995E-2</v>
      </c>
    </row>
    <row r="2720" spans="2:21" ht="15" customHeight="1" x14ac:dyDescent="0.2">
      <c r="B2720" s="63" t="str">
        <f>IFERROR('Dados Status Invest STOCKS'!A2707,"-")</f>
        <v>LBRT</v>
      </c>
      <c r="C2720" s="45">
        <f>IFERROR((Ações!$D2720-Ações!$K2720)/Ações!$D2720,0)</f>
        <v>0</v>
      </c>
      <c r="D2720" s="46">
        <f>(Ações!$O2720)/0.06</f>
        <v>0</v>
      </c>
      <c r="E2720" s="47">
        <f>IFERROR((Ações!$F2720-Ações!$K2720)/Ações!$F2720,0)</f>
        <v>0</v>
      </c>
      <c r="F2720" s="46" t="str">
        <f>IF(OR(Ações!$N2720&lt;0,Ações!$M2720&lt;0),"",(22.5*Ações!$M2720*Ações!$N2720)^0.5)</f>
        <v/>
      </c>
      <c r="G2720" s="47">
        <f>IFERROR((Ações!$H2720-Ações!$K2720)/Ações!$H2720,0)</f>
        <v>0</v>
      </c>
      <c r="H2720" s="48">
        <f>IFERROR(Ações!$I2720/(Ações!$P2720-Table_1[[#This Row],[CAGR LUCRO 5A]]),0)</f>
        <v>0</v>
      </c>
      <c r="I2720" s="48">
        <f>IF(Ações!$S2720&lt;0,"",Ações!$O2720*(1+Ações!$S2720))</f>
        <v>0</v>
      </c>
      <c r="J2720" s="49">
        <f>IFERROR(IF(Ações!$B2720="","",(VLOOKUP(Table_1[[#This Row],[AÇÕES]],'Dados Status Invest STOCKS'!A2706:AD3321,4)/Table_1[[#This Row],[LPA]]))/100,0)</f>
        <v>0.15261363636363637</v>
      </c>
      <c r="K2720" s="64">
        <f>IFERROR(IF(Ações!$B2720="","",VLOOKUP(Table_1[[#This Row],[AÇÕES]],'Dados Status Invest STOCKS'!A2706:AD3321,2)),0)</f>
        <v>11.9</v>
      </c>
      <c r="L2720" s="65">
        <f>IFERROR(IF(Ações!$B2720="","",VLOOKUP(Table_1[[#This Row],[AÇÕES]],'Dados Status Invest STOCKS'!A2706:AD3321,3)/100),0)</f>
        <v>0</v>
      </c>
      <c r="M2720" s="66">
        <f>IFERROR(IF(Ações!$B2720="","",VLOOKUP(Table_1[[#This Row],[AÇÕES]],'Dados Status Invest STOCKS'!A2706:AD3321,28)),0)</f>
        <v>-0.88</v>
      </c>
      <c r="N2720" s="66">
        <f>IFERROR(IF(Ações!$B2720="","",VLOOKUP(Table_1[[#This Row],[AÇÕES]],'Dados Status Invest STOCKS'!A2706:AD3321,27)),0)</f>
        <v>6.49</v>
      </c>
      <c r="O2720" s="66">
        <f>IFERROR(IF(Ações!$L2720="","",Ações!$K2720*Ações!$L2720),0)</f>
        <v>0</v>
      </c>
      <c r="P2720" s="67">
        <f t="shared" si="42"/>
        <v>0.06</v>
      </c>
      <c r="Q2720" s="67">
        <f>IFERROR(Ações!$O2720/Ações!$M2720,0)</f>
        <v>0</v>
      </c>
      <c r="R2720" s="67">
        <f>IFERROR(IF(Ações!$B2720="","",VLOOKUP(Table_1[[#This Row],[AÇÕES]],'Dados Status Invest STOCKS'!A2706:AD3321,18)/100),0)</f>
        <v>-0.13619999999999999</v>
      </c>
      <c r="S2720" s="65">
        <f>IFERROR(IF(Ações!$B2720="","",VLOOKUP(Table_1[[#This Row],[AÇÕES]],'Dados Status Invest STOCKS'!A2706:AD3321,25)/100),0)</f>
        <v>0</v>
      </c>
      <c r="T2720" s="67">
        <f>(1-Ações!$Q2720)*Ações!$R2720</f>
        <v>-0.13619999999999999</v>
      </c>
      <c r="U2720" s="68">
        <f>IF(Ações!$S2720=0,Ações!$T2720,IF(Ações!$T2720=0,Ações!$S2720,AVERAGE(Ações!$S2720,Ações!$T2720)))</f>
        <v>-0.13619999999999999</v>
      </c>
    </row>
    <row r="2721" spans="2:21" ht="15" customHeight="1" x14ac:dyDescent="0.2">
      <c r="B2721" s="63" t="str">
        <f>IFERROR('Dados Status Invest STOCKS'!A2708,"-")</f>
        <v>LBTYA</v>
      </c>
      <c r="C2721" s="45">
        <f>IFERROR((Ações!$D2721-Ações!$K2721)/Ações!$D2721,0)</f>
        <v>0</v>
      </c>
      <c r="D2721" s="46">
        <f>(Ações!$O2721)/0.06</f>
        <v>0</v>
      </c>
      <c r="E2721" s="47">
        <f>IFERROR((Ações!$F2721-Ações!$K2721)/Ações!$F2721,0)</f>
        <v>0.82636099918886907</v>
      </c>
      <c r="F2721" s="46">
        <f>IF(OR(Ações!$N2721&lt;0,Ações!$M2721&lt;0),"",(22.5*Ações!$M2721*Ações!$N2721)^0.5)</f>
        <v>152.50030163904594</v>
      </c>
      <c r="G2721" s="47">
        <f>IFERROR((Ações!$H2721-Ações!$K2721)/Ações!$H2721,0)</f>
        <v>0</v>
      </c>
      <c r="H2721" s="48">
        <f>IFERROR(Ações!$I2721/(Ações!$P2721-Table_1[[#This Row],[CAGR LUCRO 5A]]),0)</f>
        <v>0</v>
      </c>
      <c r="I2721" s="48">
        <f>IF(Ações!$S2721&lt;0,"",Ações!$O2721*(1+Ações!$S2721))</f>
        <v>0</v>
      </c>
      <c r="J2721" s="49">
        <f>IFERROR(IF(Ações!$B2721="","",(VLOOKUP(Table_1[[#This Row],[AÇÕES]],'Dados Status Invest STOCKS'!A2707:AD3322,4)/Table_1[[#This Row],[LPA]]))/100,0)</f>
        <v>5.6325023084025853E-4</v>
      </c>
      <c r="K2721" s="64">
        <f>IFERROR(IF(Ações!$B2721="","",VLOOKUP(Table_1[[#This Row],[AÇÕES]],'Dados Status Invest STOCKS'!A2707:AD3322,2)),0)</f>
        <v>26.48</v>
      </c>
      <c r="L2721" s="65">
        <f>IFERROR(IF(Ações!$B2721="","",VLOOKUP(Table_1[[#This Row],[AÇÕES]],'Dados Status Invest STOCKS'!A2707:AD3322,3)/100),0)</f>
        <v>0</v>
      </c>
      <c r="M2721" s="66">
        <f>IFERROR(IF(Ações!$B2721="","",VLOOKUP(Table_1[[#This Row],[AÇÕES]],'Dados Status Invest STOCKS'!A2707:AD3322,28)),0)</f>
        <v>21.66</v>
      </c>
      <c r="N2721" s="66">
        <f>IFERROR(IF(Ações!$B2721="","",VLOOKUP(Table_1[[#This Row],[AÇÕES]],'Dados Status Invest STOCKS'!A2707:AD3322,27)),0)</f>
        <v>47.72</v>
      </c>
      <c r="O2721" s="66">
        <f>IFERROR(IF(Ações!$L2721="","",Ações!$K2721*Ações!$L2721),0)</f>
        <v>0</v>
      </c>
      <c r="P2721" s="67">
        <f t="shared" si="42"/>
        <v>0.06</v>
      </c>
      <c r="Q2721" s="67">
        <f>IFERROR(Ações!$O2721/Ações!$M2721,0)</f>
        <v>0</v>
      </c>
      <c r="R2721" s="67">
        <f>IFERROR(IF(Ações!$B2721="","",VLOOKUP(Table_1[[#This Row],[AÇÕES]],'Dados Status Invest STOCKS'!A2707:AD3322,18)/100),0)</f>
        <v>0.45390000000000003</v>
      </c>
      <c r="S2721" s="65">
        <f>IFERROR(IF(Ações!$B2721="","",VLOOKUP(Table_1[[#This Row],[AÇÕES]],'Dados Status Invest STOCKS'!A2707:AD3322,25)/100),0)</f>
        <v>0</v>
      </c>
      <c r="T2721" s="67">
        <f>(1-Ações!$Q2721)*Ações!$R2721</f>
        <v>0.45390000000000003</v>
      </c>
      <c r="U2721" s="68">
        <f>IF(Ações!$S2721=0,Ações!$T2721,IF(Ações!$T2721=0,Ações!$S2721,AVERAGE(Ações!$S2721,Ações!$T2721)))</f>
        <v>0.45390000000000003</v>
      </c>
    </row>
    <row r="2722" spans="2:21" ht="15" customHeight="1" x14ac:dyDescent="0.2">
      <c r="B2722" s="63" t="str">
        <f>IFERROR('Dados Status Invest STOCKS'!A2709,"-")</f>
        <v>LBTYB</v>
      </c>
      <c r="C2722" s="45">
        <f>IFERROR((Ações!$D2722-Ações!$K2722)/Ações!$D2722,0)</f>
        <v>0</v>
      </c>
      <c r="D2722" s="46">
        <f>(Ações!$O2722)/0.06</f>
        <v>0</v>
      </c>
      <c r="E2722" s="47">
        <f>IFERROR((Ações!$F2722-Ações!$K2722)/Ações!$F2722,0)</f>
        <v>0.8262298519072897</v>
      </c>
      <c r="F2722" s="46">
        <f>IF(OR(Ações!$N2722&lt;0,Ações!$M2722&lt;0),"",(22.5*Ações!$M2722*Ações!$N2722)^0.5)</f>
        <v>152.50030163904594</v>
      </c>
      <c r="G2722" s="47">
        <f>IFERROR((Ações!$H2722-Ações!$K2722)/Ações!$H2722,0)</f>
        <v>0</v>
      </c>
      <c r="H2722" s="48">
        <f>IFERROR(Ações!$I2722/(Ações!$P2722-Table_1[[#This Row],[CAGR LUCRO 5A]]),0)</f>
        <v>0</v>
      </c>
      <c r="I2722" s="48">
        <f>IF(Ações!$S2722&lt;0,"",Ações!$O2722*(1+Ações!$S2722))</f>
        <v>0</v>
      </c>
      <c r="J2722" s="49">
        <f>IFERROR(IF(Ações!$B2722="","",(VLOOKUP(Table_1[[#This Row],[AÇÕES]],'Dados Status Invest STOCKS'!A2708:AD3323,4)/Table_1[[#This Row],[LPA]]))/100,0)</f>
        <v>5.955678670360111E-4</v>
      </c>
      <c r="K2722" s="64">
        <f>IFERROR(IF(Ações!$B2722="","",VLOOKUP(Table_1[[#This Row],[AÇÕES]],'Dados Status Invest STOCKS'!A2708:AD3323,2)),0)</f>
        <v>26.5</v>
      </c>
      <c r="L2722" s="65">
        <f>IFERROR(IF(Ações!$B2722="","",VLOOKUP(Table_1[[#This Row],[AÇÕES]],'Dados Status Invest STOCKS'!A2708:AD3323,3)/100),0)</f>
        <v>0</v>
      </c>
      <c r="M2722" s="66">
        <f>IFERROR(IF(Ações!$B2722="","",VLOOKUP(Table_1[[#This Row],[AÇÕES]],'Dados Status Invest STOCKS'!A2708:AD3323,28)),0)</f>
        <v>21.66</v>
      </c>
      <c r="N2722" s="66">
        <f>IFERROR(IF(Ações!$B2722="","",VLOOKUP(Table_1[[#This Row],[AÇÕES]],'Dados Status Invest STOCKS'!A2708:AD3323,27)),0)</f>
        <v>47.72</v>
      </c>
      <c r="O2722" s="66">
        <f>IFERROR(IF(Ações!$L2722="","",Ações!$K2722*Ações!$L2722),0)</f>
        <v>0</v>
      </c>
      <c r="P2722" s="67">
        <f t="shared" si="42"/>
        <v>0.06</v>
      </c>
      <c r="Q2722" s="67">
        <f>IFERROR(Ações!$O2722/Ações!$M2722,0)</f>
        <v>0</v>
      </c>
      <c r="R2722" s="67">
        <f>IFERROR(IF(Ações!$B2722="","",VLOOKUP(Table_1[[#This Row],[AÇÕES]],'Dados Status Invest STOCKS'!A2708:AD3323,18)/100),0)</f>
        <v>0.45390000000000003</v>
      </c>
      <c r="S2722" s="65">
        <f>IFERROR(IF(Ações!$B2722="","",VLOOKUP(Table_1[[#This Row],[AÇÕES]],'Dados Status Invest STOCKS'!A2708:AD3323,25)/100),0)</f>
        <v>0</v>
      </c>
      <c r="T2722" s="67">
        <f>(1-Ações!$Q2722)*Ações!$R2722</f>
        <v>0.45390000000000003</v>
      </c>
      <c r="U2722" s="68">
        <f>IF(Ações!$S2722=0,Ações!$T2722,IF(Ações!$T2722=0,Ações!$S2722,AVERAGE(Ações!$S2722,Ações!$T2722)))</f>
        <v>0.45390000000000003</v>
      </c>
    </row>
    <row r="2723" spans="2:21" ht="15" customHeight="1" x14ac:dyDescent="0.2">
      <c r="B2723" s="63" t="str">
        <f>IFERROR('Dados Status Invest STOCKS'!A2710,"-")</f>
        <v>LBTYK</v>
      </c>
      <c r="C2723" s="45">
        <f>IFERROR((Ações!$D2723-Ações!$K2723)/Ações!$D2723,0)</f>
        <v>0</v>
      </c>
      <c r="D2723" s="46">
        <f>(Ações!$O2723)/0.06</f>
        <v>0</v>
      </c>
      <c r="E2723" s="47">
        <f>IFERROR((Ações!$F2723-Ações!$K2723)/Ações!$F2723,0)</f>
        <v>0.82537739457702364</v>
      </c>
      <c r="F2723" s="46">
        <f>IF(OR(Ações!$N2723&lt;0,Ações!$M2723&lt;0),"",(22.5*Ações!$M2723*Ações!$N2723)^0.5)</f>
        <v>152.50030163904594</v>
      </c>
      <c r="G2723" s="47">
        <f>IFERROR((Ações!$H2723-Ações!$K2723)/Ações!$H2723,0)</f>
        <v>0</v>
      </c>
      <c r="H2723" s="48">
        <f>IFERROR(Ações!$I2723/(Ações!$P2723-Table_1[[#This Row],[CAGR LUCRO 5A]]),0)</f>
        <v>0</v>
      </c>
      <c r="I2723" s="48">
        <f>IF(Ações!$S2723&lt;0,"",Ações!$O2723*(1+Ações!$S2723))</f>
        <v>0</v>
      </c>
      <c r="J2723" s="49">
        <f>IFERROR(IF(Ações!$B2723="","",(VLOOKUP(Table_1[[#This Row],[AÇÕES]],'Dados Status Invest STOCKS'!A2709:AD3324,4)/Table_1[[#This Row],[LPA]]))/100,0)</f>
        <v>5.678670360110803E-4</v>
      </c>
      <c r="K2723" s="64">
        <f>IFERROR(IF(Ações!$B2723="","",VLOOKUP(Table_1[[#This Row],[AÇÕES]],'Dados Status Invest STOCKS'!A2709:AD3324,2)),0)</f>
        <v>26.63</v>
      </c>
      <c r="L2723" s="65">
        <f>IFERROR(IF(Ações!$B2723="","",VLOOKUP(Table_1[[#This Row],[AÇÕES]],'Dados Status Invest STOCKS'!A2709:AD3324,3)/100),0)</f>
        <v>0</v>
      </c>
      <c r="M2723" s="66">
        <f>IFERROR(IF(Ações!$B2723="","",VLOOKUP(Table_1[[#This Row],[AÇÕES]],'Dados Status Invest STOCKS'!A2709:AD3324,28)),0)</f>
        <v>21.66</v>
      </c>
      <c r="N2723" s="66">
        <f>IFERROR(IF(Ações!$B2723="","",VLOOKUP(Table_1[[#This Row],[AÇÕES]],'Dados Status Invest STOCKS'!A2709:AD3324,27)),0)</f>
        <v>47.72</v>
      </c>
      <c r="O2723" s="66">
        <f>IFERROR(IF(Ações!$L2723="","",Ações!$K2723*Ações!$L2723),0)</f>
        <v>0</v>
      </c>
      <c r="P2723" s="67">
        <f t="shared" si="42"/>
        <v>0.06</v>
      </c>
      <c r="Q2723" s="67">
        <f>IFERROR(Ações!$O2723/Ações!$M2723,0)</f>
        <v>0</v>
      </c>
      <c r="R2723" s="67">
        <f>IFERROR(IF(Ações!$B2723="","",VLOOKUP(Table_1[[#This Row],[AÇÕES]],'Dados Status Invest STOCKS'!A2709:AD3324,18)/100),0)</f>
        <v>0.45390000000000003</v>
      </c>
      <c r="S2723" s="65">
        <f>IFERROR(IF(Ações!$B2723="","",VLOOKUP(Table_1[[#This Row],[AÇÕES]],'Dados Status Invest STOCKS'!A2709:AD3324,25)/100),0)</f>
        <v>0</v>
      </c>
      <c r="T2723" s="67">
        <f>(1-Ações!$Q2723)*Ações!$R2723</f>
        <v>0.45390000000000003</v>
      </c>
      <c r="U2723" s="68">
        <f>IF(Ações!$S2723=0,Ações!$T2723,IF(Ações!$T2723=0,Ações!$S2723,AVERAGE(Ações!$S2723,Ações!$T2723)))</f>
        <v>0.45390000000000003</v>
      </c>
    </row>
    <row r="2724" spans="2:21" ht="15" customHeight="1" x14ac:dyDescent="0.2">
      <c r="B2724" s="63" t="str">
        <f>IFERROR('Dados Status Invest STOCKS'!A2711,"-")</f>
        <v>LC</v>
      </c>
      <c r="C2724" s="45">
        <f>IFERROR((Ações!$D2724-Ações!$K2724)/Ações!$D2724,0)</f>
        <v>0</v>
      </c>
      <c r="D2724" s="46">
        <f>(Ações!$O2724)/0.06</f>
        <v>0</v>
      </c>
      <c r="E2724" s="47">
        <f>IFERROR((Ações!$F2724-Ações!$K2724)/Ações!$F2724,0)</f>
        <v>0</v>
      </c>
      <c r="F2724" s="46" t="str">
        <f>IF(OR(Ações!$N2724&lt;0,Ações!$M2724&lt;0),"",(22.5*Ações!$M2724*Ações!$N2724)^0.5)</f>
        <v/>
      </c>
      <c r="G2724" s="47">
        <f>IFERROR((Ações!$H2724-Ações!$K2724)/Ações!$H2724,0)</f>
        <v>0</v>
      </c>
      <c r="H2724" s="48">
        <f>IFERROR(Ações!$I2724/(Ações!$P2724-Table_1[[#This Row],[CAGR LUCRO 5A]]),0)</f>
        <v>0</v>
      </c>
      <c r="I2724" s="48">
        <f>IF(Ações!$S2724&lt;0,"",Ações!$O2724*(1+Ações!$S2724))</f>
        <v>0</v>
      </c>
      <c r="J2724" s="49">
        <f>IFERROR(IF(Ações!$B2724="","",(VLOOKUP(Table_1[[#This Row],[AÇÕES]],'Dados Status Invest STOCKS'!A2710:AD3325,4)/Table_1[[#This Row],[LPA]]))/100,0)</f>
        <v>1.5129729729729728</v>
      </c>
      <c r="K2724" s="64">
        <f>IFERROR(IF(Ações!$B2724="","",VLOOKUP(Table_1[[#This Row],[AÇÕES]],'Dados Status Invest STOCKS'!A2710:AD3325,2)),0)</f>
        <v>21.06</v>
      </c>
      <c r="L2724" s="65">
        <f>IFERROR(IF(Ações!$B2724="","",VLOOKUP(Table_1[[#This Row],[AÇÕES]],'Dados Status Invest STOCKS'!A2710:AD3325,3)/100),0)</f>
        <v>0</v>
      </c>
      <c r="M2724" s="66">
        <f>IFERROR(IF(Ações!$B2724="","",VLOOKUP(Table_1[[#This Row],[AÇÕES]],'Dados Status Invest STOCKS'!A2710:AD3325,28)),0)</f>
        <v>-0.37</v>
      </c>
      <c r="N2724" s="66">
        <f>IFERROR(IF(Ações!$B2724="","",VLOOKUP(Table_1[[#This Row],[AÇÕES]],'Dados Status Invest STOCKS'!A2710:AD3325,27)),0)</f>
        <v>8.06</v>
      </c>
      <c r="O2724" s="66">
        <f>IFERROR(IF(Ações!$L2724="","",Ações!$K2724*Ações!$L2724),0)</f>
        <v>0</v>
      </c>
      <c r="P2724" s="67">
        <f t="shared" si="42"/>
        <v>0.06</v>
      </c>
      <c r="Q2724" s="67">
        <f>IFERROR(Ações!$O2724/Ações!$M2724,0)</f>
        <v>0</v>
      </c>
      <c r="R2724" s="67">
        <f>IFERROR(IF(Ações!$B2724="","",VLOOKUP(Table_1[[#This Row],[AÇÕES]],'Dados Status Invest STOCKS'!A2710:AD3325,18)/100),0)</f>
        <v>-4.6199999999999998E-2</v>
      </c>
      <c r="S2724" s="65">
        <f>IFERROR(IF(Ações!$B2724="","",VLOOKUP(Table_1[[#This Row],[AÇÕES]],'Dados Status Invest STOCKS'!A2710:AD3325,25)/100),0)</f>
        <v>0</v>
      </c>
      <c r="T2724" s="67">
        <f>(1-Ações!$Q2724)*Ações!$R2724</f>
        <v>-4.6199999999999998E-2</v>
      </c>
      <c r="U2724" s="68">
        <f>IF(Ações!$S2724=0,Ações!$T2724,IF(Ações!$T2724=0,Ações!$S2724,AVERAGE(Ações!$S2724,Ações!$T2724)))</f>
        <v>-4.6199999999999998E-2</v>
      </c>
    </row>
    <row r="2725" spans="2:21" ht="15" customHeight="1" x14ac:dyDescent="0.2">
      <c r="B2725" s="63" t="str">
        <f>IFERROR('Dados Status Invest STOCKS'!A2712,"-")</f>
        <v>LCAP</v>
      </c>
      <c r="C2725" s="45">
        <f>IFERROR((Ações!$D2725-Ações!$K2725)/Ações!$D2725,0)</f>
        <v>0</v>
      </c>
      <c r="D2725" s="46">
        <f>(Ações!$O2725)/0.06</f>
        <v>0</v>
      </c>
      <c r="E2725" s="47">
        <f>IFERROR((Ações!$F2725-Ações!$K2725)/Ações!$F2725,0)</f>
        <v>0</v>
      </c>
      <c r="F2725" s="46" t="str">
        <f>IF(OR(Ações!$N2725&lt;0,Ações!$M2725&lt;0),"",(22.5*Ações!$M2725*Ações!$N2725)^0.5)</f>
        <v/>
      </c>
      <c r="G2725" s="47">
        <f>IFERROR((Ações!$H2725-Ações!$K2725)/Ações!$H2725,0)</f>
        <v>0</v>
      </c>
      <c r="H2725" s="48">
        <f>IFERROR(Ações!$I2725/(Ações!$P2725-Table_1[[#This Row],[CAGR LUCRO 5A]]),0)</f>
        <v>0</v>
      </c>
      <c r="I2725" s="48">
        <f>IF(Ações!$S2725&lt;0,"",Ações!$O2725*(1+Ações!$S2725))</f>
        <v>0</v>
      </c>
      <c r="J2725" s="49">
        <f>IFERROR(IF(Ações!$B2725="","",(VLOOKUP(Table_1[[#This Row],[AÇÕES]],'Dados Status Invest STOCKS'!A2711:AD3326,4)/Table_1[[#This Row],[LPA]]))/100,0)</f>
        <v>107.35</v>
      </c>
      <c r="K2725" s="64">
        <f>IFERROR(IF(Ações!$B2725="","",VLOOKUP(Table_1[[#This Row],[AÇÕES]],'Dados Status Invest STOCKS'!A2711:AD3326,2)),0)</f>
        <v>9.99</v>
      </c>
      <c r="L2725" s="65">
        <f>IFERROR(IF(Ações!$B2725="","",VLOOKUP(Table_1[[#This Row],[AÇÕES]],'Dados Status Invest STOCKS'!A2711:AD3326,3)/100),0)</f>
        <v>0</v>
      </c>
      <c r="M2725" s="66">
        <f>IFERROR(IF(Ações!$B2725="","",VLOOKUP(Table_1[[#This Row],[AÇÕES]],'Dados Status Invest STOCKS'!A2711:AD3326,28)),0)</f>
        <v>-0.03</v>
      </c>
      <c r="N2725" s="66">
        <f>IFERROR(IF(Ações!$B2725="","",VLOOKUP(Table_1[[#This Row],[AÇÕES]],'Dados Status Invest STOCKS'!A2711:AD3326,27)),0)</f>
        <v>-0.71</v>
      </c>
      <c r="O2725" s="66">
        <f>IFERROR(IF(Ações!$L2725="","",Ações!$K2725*Ações!$L2725),0)</f>
        <v>0</v>
      </c>
      <c r="P2725" s="67">
        <f t="shared" si="42"/>
        <v>0.06</v>
      </c>
      <c r="Q2725" s="67">
        <f>IFERROR(Ações!$O2725/Ações!$M2725,0)</f>
        <v>0</v>
      </c>
      <c r="R2725" s="67">
        <f>IFERROR(IF(Ações!$B2725="","",VLOOKUP(Table_1[[#This Row],[AÇÕES]],'Dados Status Invest STOCKS'!A2711:AD3326,18)/100),0)</f>
        <v>-4.4000000000000004E-2</v>
      </c>
      <c r="S2725" s="65">
        <f>IFERROR(IF(Ações!$B2725="","",VLOOKUP(Table_1[[#This Row],[AÇÕES]],'Dados Status Invest STOCKS'!A2711:AD3326,25)/100),0)</f>
        <v>0</v>
      </c>
      <c r="T2725" s="67">
        <f>(1-Ações!$Q2725)*Ações!$R2725</f>
        <v>-4.4000000000000004E-2</v>
      </c>
      <c r="U2725" s="68">
        <f>IF(Ações!$S2725=0,Ações!$T2725,IF(Ações!$T2725=0,Ações!$S2725,AVERAGE(Ações!$S2725,Ações!$T2725)))</f>
        <v>-4.4000000000000004E-2</v>
      </c>
    </row>
    <row r="2726" spans="2:21" ht="15" customHeight="1" x14ac:dyDescent="0.2">
      <c r="B2726" s="63" t="str">
        <f>IFERROR('Dados Status Invest STOCKS'!A2713,"-")</f>
        <v>LCAPU</v>
      </c>
      <c r="C2726" s="45">
        <f>IFERROR((Ações!$D2726-Ações!$K2726)/Ações!$D2726,0)</f>
        <v>0</v>
      </c>
      <c r="D2726" s="46">
        <f>(Ações!$O2726)/0.06</f>
        <v>0</v>
      </c>
      <c r="E2726" s="47">
        <f>IFERROR((Ações!$F2726-Ações!$K2726)/Ações!$F2726,0)</f>
        <v>0</v>
      </c>
      <c r="F2726" s="46" t="str">
        <f>IF(OR(Ações!$N2726&lt;0,Ações!$M2726&lt;0),"",(22.5*Ações!$M2726*Ações!$N2726)^0.5)</f>
        <v/>
      </c>
      <c r="G2726" s="47">
        <f>IFERROR((Ações!$H2726-Ações!$K2726)/Ações!$H2726,0)</f>
        <v>0</v>
      </c>
      <c r="H2726" s="48">
        <f>IFERROR(Ações!$I2726/(Ações!$P2726-Table_1[[#This Row],[CAGR LUCRO 5A]]),0)</f>
        <v>0</v>
      </c>
      <c r="I2726" s="48">
        <f>IF(Ações!$S2726&lt;0,"",Ações!$O2726*(1+Ações!$S2726))</f>
        <v>0</v>
      </c>
      <c r="J2726" s="49">
        <f>IFERROR(IF(Ações!$B2726="","",(VLOOKUP(Table_1[[#This Row],[AÇÕES]],'Dados Status Invest STOCKS'!A2712:AD3327,4)/Table_1[[#This Row],[LPA]]))/100,0)</f>
        <v>104.98333333333333</v>
      </c>
      <c r="K2726" s="64">
        <f>IFERROR(IF(Ações!$B2726="","",VLOOKUP(Table_1[[#This Row],[AÇÕES]],'Dados Status Invest STOCKS'!A2712:AD3327,2)),0)</f>
        <v>9.77</v>
      </c>
      <c r="L2726" s="65">
        <f>IFERROR(IF(Ações!$B2726="","",VLOOKUP(Table_1[[#This Row],[AÇÕES]],'Dados Status Invest STOCKS'!A2712:AD3327,3)/100),0)</f>
        <v>0</v>
      </c>
      <c r="M2726" s="66">
        <f>IFERROR(IF(Ações!$B2726="","",VLOOKUP(Table_1[[#This Row],[AÇÕES]],'Dados Status Invest STOCKS'!A2712:AD3327,28)),0)</f>
        <v>-0.03</v>
      </c>
      <c r="N2726" s="66">
        <f>IFERROR(IF(Ações!$B2726="","",VLOOKUP(Table_1[[#This Row],[AÇÕES]],'Dados Status Invest STOCKS'!A2712:AD3327,27)),0)</f>
        <v>-0.71</v>
      </c>
      <c r="O2726" s="66">
        <f>IFERROR(IF(Ações!$L2726="","",Ações!$K2726*Ações!$L2726),0)</f>
        <v>0</v>
      </c>
      <c r="P2726" s="67">
        <f t="shared" si="42"/>
        <v>0.06</v>
      </c>
      <c r="Q2726" s="67">
        <f>IFERROR(Ações!$O2726/Ações!$M2726,0)</f>
        <v>0</v>
      </c>
      <c r="R2726" s="67">
        <f>IFERROR(IF(Ações!$B2726="","",VLOOKUP(Table_1[[#This Row],[AÇÕES]],'Dados Status Invest STOCKS'!A2712:AD3327,18)/100),0)</f>
        <v>-4.4000000000000004E-2</v>
      </c>
      <c r="S2726" s="65">
        <f>IFERROR(IF(Ações!$B2726="","",VLOOKUP(Table_1[[#This Row],[AÇÕES]],'Dados Status Invest STOCKS'!A2712:AD3327,25)/100),0)</f>
        <v>0</v>
      </c>
      <c r="T2726" s="67">
        <f>(1-Ações!$Q2726)*Ações!$R2726</f>
        <v>-4.4000000000000004E-2</v>
      </c>
      <c r="U2726" s="68">
        <f>IF(Ações!$S2726=0,Ações!$T2726,IF(Ações!$T2726=0,Ações!$S2726,AVERAGE(Ações!$S2726,Ações!$T2726)))</f>
        <v>-4.4000000000000004E-2</v>
      </c>
    </row>
    <row r="2727" spans="2:21" ht="15" customHeight="1" x14ac:dyDescent="0.2">
      <c r="B2727" s="63" t="str">
        <f>IFERROR('Dados Status Invest STOCKS'!A2714,"-")</f>
        <v>LCAPW</v>
      </c>
      <c r="C2727" s="45">
        <f>IFERROR((Ações!$D2727-Ações!$K2727)/Ações!$D2727,0)</f>
        <v>0</v>
      </c>
      <c r="D2727" s="46">
        <f>(Ações!$O2727)/0.06</f>
        <v>0</v>
      </c>
      <c r="E2727" s="47">
        <f>IFERROR((Ações!$F2727-Ações!$K2727)/Ações!$F2727,0)</f>
        <v>0</v>
      </c>
      <c r="F2727" s="46" t="str">
        <f>IF(OR(Ações!$N2727&lt;0,Ações!$M2727&lt;0),"",(22.5*Ações!$M2727*Ações!$N2727)^0.5)</f>
        <v/>
      </c>
      <c r="G2727" s="47">
        <f>IFERROR((Ações!$H2727-Ações!$K2727)/Ações!$H2727,0)</f>
        <v>0</v>
      </c>
      <c r="H2727" s="48">
        <f>IFERROR(Ações!$I2727/(Ações!$P2727-Table_1[[#This Row],[CAGR LUCRO 5A]]),0)</f>
        <v>0</v>
      </c>
      <c r="I2727" s="48">
        <f>IF(Ações!$S2727&lt;0,"",Ações!$O2727*(1+Ações!$S2727))</f>
        <v>0</v>
      </c>
      <c r="J2727" s="49">
        <f>IFERROR(IF(Ações!$B2727="","",(VLOOKUP(Table_1[[#This Row],[AÇÕES]],'Dados Status Invest STOCKS'!A2713:AD3328,4)/Table_1[[#This Row],[LPA]]))/100,0)</f>
        <v>5.91</v>
      </c>
      <c r="K2727" s="64">
        <f>IFERROR(IF(Ações!$B2727="","",VLOOKUP(Table_1[[#This Row],[AÇÕES]],'Dados Status Invest STOCKS'!A2713:AD3328,2)),0)</f>
        <v>0.55000000000000004</v>
      </c>
      <c r="L2727" s="65">
        <f>IFERROR(IF(Ações!$B2727="","",VLOOKUP(Table_1[[#This Row],[AÇÕES]],'Dados Status Invest STOCKS'!A2713:AD3328,3)/100),0)</f>
        <v>0</v>
      </c>
      <c r="M2727" s="66">
        <f>IFERROR(IF(Ações!$B2727="","",VLOOKUP(Table_1[[#This Row],[AÇÕES]],'Dados Status Invest STOCKS'!A2713:AD3328,28)),0)</f>
        <v>-0.03</v>
      </c>
      <c r="N2727" s="66">
        <f>IFERROR(IF(Ações!$B2727="","",VLOOKUP(Table_1[[#This Row],[AÇÕES]],'Dados Status Invest STOCKS'!A2713:AD3328,27)),0)</f>
        <v>-0.71</v>
      </c>
      <c r="O2727" s="66">
        <f>IFERROR(IF(Ações!$L2727="","",Ações!$K2727*Ações!$L2727),0)</f>
        <v>0</v>
      </c>
      <c r="P2727" s="67">
        <f t="shared" si="42"/>
        <v>0.06</v>
      </c>
      <c r="Q2727" s="67">
        <f>IFERROR(Ações!$O2727/Ações!$M2727,0)</f>
        <v>0</v>
      </c>
      <c r="R2727" s="67">
        <f>IFERROR(IF(Ações!$B2727="","",VLOOKUP(Table_1[[#This Row],[AÇÕES]],'Dados Status Invest STOCKS'!A2713:AD3328,18)/100),0)</f>
        <v>-4.4000000000000004E-2</v>
      </c>
      <c r="S2727" s="65">
        <f>IFERROR(IF(Ações!$B2727="","",VLOOKUP(Table_1[[#This Row],[AÇÕES]],'Dados Status Invest STOCKS'!A2713:AD3328,25)/100),0)</f>
        <v>0</v>
      </c>
      <c r="T2727" s="67">
        <f>(1-Ações!$Q2727)*Ações!$R2727</f>
        <v>-4.4000000000000004E-2</v>
      </c>
      <c r="U2727" s="68">
        <f>IF(Ações!$S2727=0,Ações!$T2727,IF(Ações!$T2727=0,Ações!$S2727,AVERAGE(Ações!$S2727,Ações!$T2727)))</f>
        <v>-4.4000000000000004E-2</v>
      </c>
    </row>
    <row r="2728" spans="2:21" ht="15" customHeight="1" x14ac:dyDescent="0.2">
      <c r="B2728" s="63" t="str">
        <f>IFERROR('Dados Status Invest STOCKS'!A2715,"-")</f>
        <v>LCI</v>
      </c>
      <c r="C2728" s="45">
        <f>IFERROR((Ações!$D2728-Ações!$K2728)/Ações!$D2728,0)</f>
        <v>0</v>
      </c>
      <c r="D2728" s="46">
        <f>(Ações!$O2728)/0.06</f>
        <v>0</v>
      </c>
      <c r="E2728" s="47">
        <f>IFERROR((Ações!$F2728-Ações!$K2728)/Ações!$F2728,0)</f>
        <v>0</v>
      </c>
      <c r="F2728" s="46" t="str">
        <f>IF(OR(Ações!$N2728&lt;0,Ações!$M2728&lt;0),"",(22.5*Ações!$M2728*Ações!$N2728)^0.5)</f>
        <v/>
      </c>
      <c r="G2728" s="47">
        <f>IFERROR((Ações!$H2728-Ações!$K2728)/Ações!$H2728,0)</f>
        <v>0</v>
      </c>
      <c r="H2728" s="48">
        <f>IFERROR(Ações!$I2728/(Ações!$P2728-Table_1[[#This Row],[CAGR LUCRO 5A]]),0)</f>
        <v>0</v>
      </c>
      <c r="I2728" s="48">
        <f>IF(Ações!$S2728&lt;0,"",Ações!$O2728*(1+Ações!$S2728))</f>
        <v>0</v>
      </c>
      <c r="J2728" s="49">
        <f>IFERROR(IF(Ações!$B2728="","",(VLOOKUP(Table_1[[#This Row],[AÇÕES]],'Dados Status Invest STOCKS'!A2714:AD3329,4)/Table_1[[#This Row],[LPA]]))/100,0)</f>
        <v>2.040816326530612E-4</v>
      </c>
      <c r="K2728" s="64">
        <f>IFERROR(IF(Ações!$B2728="","",VLOOKUP(Table_1[[#This Row],[AÇÕES]],'Dados Status Invest STOCKS'!A2714:AD3329,2)),0)</f>
        <v>1.55</v>
      </c>
      <c r="L2728" s="65">
        <f>IFERROR(IF(Ações!$B2728="","",VLOOKUP(Table_1[[#This Row],[AÇÕES]],'Dados Status Invest STOCKS'!A2714:AD3329,3)/100),0)</f>
        <v>0</v>
      </c>
      <c r="M2728" s="66">
        <f>IFERROR(IF(Ações!$B2728="","",VLOOKUP(Table_1[[#This Row],[AÇÕES]],'Dados Status Invest STOCKS'!A2714:AD3329,28)),0)</f>
        <v>-8.82</v>
      </c>
      <c r="N2728" s="66">
        <f>IFERROR(IF(Ações!$B2728="","",VLOOKUP(Table_1[[#This Row],[AÇÕES]],'Dados Status Invest STOCKS'!A2714:AD3329,27)),0)</f>
        <v>-1.1000000000000001</v>
      </c>
      <c r="O2728" s="66">
        <f>IFERROR(IF(Ações!$L2728="","",Ações!$K2728*Ações!$L2728),0)</f>
        <v>0</v>
      </c>
      <c r="P2728" s="67">
        <f t="shared" si="42"/>
        <v>0.06</v>
      </c>
      <c r="Q2728" s="67">
        <f>IFERROR(Ações!$O2728/Ações!$M2728,0)</f>
        <v>0</v>
      </c>
      <c r="R2728" s="67">
        <f>IFERROR(IF(Ações!$B2728="","",VLOOKUP(Table_1[[#This Row],[AÇÕES]],'Dados Status Invest STOCKS'!A2714:AD3329,18)/100),0)</f>
        <v>-8.0103999999999989</v>
      </c>
      <c r="S2728" s="65">
        <f>IFERROR(IF(Ações!$B2728="","",VLOOKUP(Table_1[[#This Row],[AÇÕES]],'Dados Status Invest STOCKS'!A2714:AD3329,25)/100),0)</f>
        <v>0</v>
      </c>
      <c r="T2728" s="67">
        <f>(1-Ações!$Q2728)*Ações!$R2728</f>
        <v>-8.0103999999999989</v>
      </c>
      <c r="U2728" s="68">
        <f>IF(Ações!$S2728=0,Ações!$T2728,IF(Ações!$T2728=0,Ações!$S2728,AVERAGE(Ações!$S2728,Ações!$T2728)))</f>
        <v>-8.0103999999999989</v>
      </c>
    </row>
    <row r="2729" spans="2:21" ht="15" customHeight="1" x14ac:dyDescent="0.2">
      <c r="B2729" s="63" t="str">
        <f>IFERROR('Dados Status Invest STOCKS'!A2716,"-")</f>
        <v>LCII</v>
      </c>
      <c r="C2729" s="45">
        <f>IFERROR((Ações!$D2729-Ações!$K2729)/Ações!$D2729,0)</f>
        <v>-1.2222222222222219</v>
      </c>
      <c r="D2729" s="46">
        <f>(Ações!$O2729)/0.06</f>
        <v>57.397500000000008</v>
      </c>
      <c r="E2729" s="47">
        <f>IFERROR((Ações!$F2729-Ações!$K2729)/Ações!$F2729,0)</f>
        <v>-0.32793277963053924</v>
      </c>
      <c r="F2729" s="46">
        <f>IF(OR(Ações!$N2729&lt;0,Ações!$M2729&lt;0),"",(22.5*Ações!$M2729*Ações!$N2729)^0.5)</f>
        <v>96.05154866008148</v>
      </c>
      <c r="G2729" s="47">
        <f>IFERROR((Ações!$H2729-Ações!$K2729)/Ações!$H2729,0)</f>
        <v>4.291756601022545</v>
      </c>
      <c r="H2729" s="48">
        <f>IFERROR(Ações!$I2729/(Ações!$P2729-Table_1[[#This Row],[CAGR LUCRO 5A]]),0)</f>
        <v>-38.748308413926502</v>
      </c>
      <c r="I2729" s="48">
        <f>IF(Ações!$S2729&lt;0,"",Ações!$O2729*(1+Ações!$S2729))</f>
        <v>4.0065750900000001</v>
      </c>
      <c r="J2729" s="49">
        <f>IFERROR(IF(Ações!$B2729="","",(VLOOKUP(Table_1[[#This Row],[AÇÕES]],'Dados Status Invest STOCKS'!A2715:AD3330,4)/Table_1[[#This Row],[LPA]]))/100,0)</f>
        <v>1.262686567164179E-2</v>
      </c>
      <c r="K2729" s="64">
        <f>IFERROR(IF(Ações!$B2729="","",VLOOKUP(Table_1[[#This Row],[AÇÕES]],'Dados Status Invest STOCKS'!A2715:AD3330,2)),0)</f>
        <v>127.55</v>
      </c>
      <c r="L2729" s="65">
        <f>IFERROR(IF(Ações!$B2729="","",VLOOKUP(Table_1[[#This Row],[AÇÕES]],'Dados Status Invest STOCKS'!A2715:AD3330,3)/100),0)</f>
        <v>2.7000000000000003E-2</v>
      </c>
      <c r="M2729" s="66">
        <f>IFERROR(IF(Ações!$B2729="","",VLOOKUP(Table_1[[#This Row],[AÇÕES]],'Dados Status Invest STOCKS'!A2715:AD3330,28)),0)</f>
        <v>10.050000000000001</v>
      </c>
      <c r="N2729" s="66">
        <f>IFERROR(IF(Ações!$B2729="","",VLOOKUP(Table_1[[#This Row],[AÇÕES]],'Dados Status Invest STOCKS'!A2715:AD3330,27)),0)</f>
        <v>40.799999999999997</v>
      </c>
      <c r="O2729" s="66">
        <f>IFERROR(IF(Ações!$L2729="","",Ações!$K2729*Ações!$L2729),0)</f>
        <v>3.4438500000000003</v>
      </c>
      <c r="P2729" s="67">
        <f t="shared" si="42"/>
        <v>0.06</v>
      </c>
      <c r="Q2729" s="67">
        <f>IFERROR(Ações!$O2729/Ações!$M2729,0)</f>
        <v>0.34267164179104476</v>
      </c>
      <c r="R2729" s="67">
        <f>IFERROR(IF(Ações!$B2729="","",VLOOKUP(Table_1[[#This Row],[AÇÕES]],'Dados Status Invest STOCKS'!A2715:AD3330,18)/100),0)</f>
        <v>0.24640000000000001</v>
      </c>
      <c r="S2729" s="65">
        <f>IFERROR(IF(Ações!$B2729="","",VLOOKUP(Table_1[[#This Row],[AÇÕES]],'Dados Status Invest STOCKS'!A2715:AD3330,25)/100),0)</f>
        <v>0.16339999999999999</v>
      </c>
      <c r="T2729" s="67">
        <f>(1-Ações!$Q2729)*Ações!$R2729</f>
        <v>0.1619657074626866</v>
      </c>
      <c r="U2729" s="68">
        <f>IF(Ações!$S2729=0,Ações!$T2729,IF(Ações!$T2729=0,Ações!$S2729,AVERAGE(Ações!$S2729,Ações!$T2729)))</f>
        <v>0.16268285373134328</v>
      </c>
    </row>
    <row r="2730" spans="2:21" ht="15" customHeight="1" x14ac:dyDescent="0.2">
      <c r="B2730" s="63" t="str">
        <f>IFERROR('Dados Status Invest STOCKS'!A2717,"-")</f>
        <v>LCNB</v>
      </c>
      <c r="C2730" s="45">
        <f>IFERROR((Ações!$D2730-Ações!$K2730)/Ações!$D2730,0)</f>
        <v>-0.50753768844221081</v>
      </c>
      <c r="D2730" s="46">
        <f>(Ações!$O2730)/0.06</f>
        <v>12.84876666666667</v>
      </c>
      <c r="E2730" s="47">
        <f>IFERROR((Ações!$F2730-Ações!$K2730)/Ações!$F2730,0)</f>
        <v>0.18057063031308604</v>
      </c>
      <c r="F2730" s="46">
        <f>IF(OR(Ações!$N2730&lt;0,Ações!$M2730&lt;0),"",(22.5*Ações!$M2730*Ações!$N2730)^0.5)</f>
        <v>23.638400961147944</v>
      </c>
      <c r="G2730" s="47">
        <f>IFERROR((Ações!$H2730-Ações!$K2730)/Ações!$H2730,0)</f>
        <v>2.3119963192212851</v>
      </c>
      <c r="H2730" s="48">
        <f>IFERROR(Ações!$I2730/(Ações!$P2730-Table_1[[#This Row],[CAGR LUCRO 5A]]),0)</f>
        <v>-14.76376093150685</v>
      </c>
      <c r="I2730" s="48">
        <f>IF(Ações!$S2730&lt;0,"",Ações!$O2730*(1+Ações!$S2730))</f>
        <v>0.86220363840000014</v>
      </c>
      <c r="J2730" s="49">
        <f>IFERROR(IF(Ações!$B2730="","",(VLOOKUP(Table_1[[#This Row],[AÇÕES]],'Dados Status Invest STOCKS'!A2716:AD3331,4)/Table_1[[#This Row],[LPA]]))/100,0)</f>
        <v>8.8175675675675691E-2</v>
      </c>
      <c r="K2730" s="64">
        <f>IFERROR(IF(Ações!$B2730="","",VLOOKUP(Table_1[[#This Row],[AÇÕES]],'Dados Status Invest STOCKS'!A2716:AD3331,2)),0)</f>
        <v>19.37</v>
      </c>
      <c r="L2730" s="65">
        <f>IFERROR(IF(Ações!$B2730="","",VLOOKUP(Table_1[[#This Row],[AÇÕES]],'Dados Status Invest STOCKS'!A2716:AD3331,3)/100),0)</f>
        <v>3.9800000000000002E-2</v>
      </c>
      <c r="M2730" s="66">
        <f>IFERROR(IF(Ações!$B2730="","",VLOOKUP(Table_1[[#This Row],[AÇÕES]],'Dados Status Invest STOCKS'!A2716:AD3331,28)),0)</f>
        <v>1.48</v>
      </c>
      <c r="N2730" s="66">
        <f>IFERROR(IF(Ações!$B2730="","",VLOOKUP(Table_1[[#This Row],[AÇÕES]],'Dados Status Invest STOCKS'!A2716:AD3331,27)),0)</f>
        <v>16.78</v>
      </c>
      <c r="O2730" s="66">
        <f>IFERROR(IF(Ações!$L2730="","",Ações!$K2730*Ações!$L2730),0)</f>
        <v>0.77092600000000011</v>
      </c>
      <c r="P2730" s="67">
        <f t="shared" si="42"/>
        <v>0.06</v>
      </c>
      <c r="Q2730" s="67">
        <f>IFERROR(Ações!$O2730/Ações!$M2730,0)</f>
        <v>0.52089594594594602</v>
      </c>
      <c r="R2730" s="67">
        <f>IFERROR(IF(Ações!$B2730="","",VLOOKUP(Table_1[[#This Row],[AÇÕES]],'Dados Status Invest STOCKS'!A2716:AD3331,18)/100),0)</f>
        <v>8.8499999999999995E-2</v>
      </c>
      <c r="S2730" s="65">
        <f>IFERROR(IF(Ações!$B2730="","",VLOOKUP(Table_1[[#This Row],[AÇÕES]],'Dados Status Invest STOCKS'!A2716:AD3331,25)/100),0)</f>
        <v>0.11840000000000001</v>
      </c>
      <c r="T2730" s="67">
        <f>(1-Ações!$Q2730)*Ações!$R2730</f>
        <v>4.2400708783783776E-2</v>
      </c>
      <c r="U2730" s="68">
        <f>IF(Ações!$S2730=0,Ações!$T2730,IF(Ações!$T2730=0,Ações!$S2730,AVERAGE(Ações!$S2730,Ações!$T2730)))</f>
        <v>8.0400354391891887E-2</v>
      </c>
    </row>
    <row r="2731" spans="2:21" ht="15" customHeight="1" x14ac:dyDescent="0.2">
      <c r="B2731" s="63" t="str">
        <f>IFERROR('Dados Status Invest STOCKS'!A2718,"-")</f>
        <v>LCUT</v>
      </c>
      <c r="C2731" s="45">
        <f>IFERROR((Ações!$D2731-Ações!$K2731)/Ações!$D2731,0)</f>
        <v>-3.2253521126760565</v>
      </c>
      <c r="D2731" s="46">
        <f>(Ações!$O2731)/0.06</f>
        <v>3.533433333333333</v>
      </c>
      <c r="E2731" s="47">
        <f>IFERROR((Ações!$F2731-Ações!$K2731)/Ações!$F2731,0)</f>
        <v>0.28365101926564118</v>
      </c>
      <c r="F2731" s="46">
        <f>IF(OR(Ações!$N2731&lt;0,Ações!$M2731&lt;0),"",(22.5*Ações!$M2731*Ações!$N2731)^0.5)</f>
        <v>20.841796947480322</v>
      </c>
      <c r="G2731" s="47">
        <f>IFERROR((Ações!$H2731-Ações!$K2731)/Ações!$H2731,0)</f>
        <v>-3.2253521126760565</v>
      </c>
      <c r="H2731" s="48">
        <f>IFERROR(Ações!$I2731/(Ações!$P2731-Table_1[[#This Row],[CAGR LUCRO 5A]]),0)</f>
        <v>3.533433333333333</v>
      </c>
      <c r="I2731" s="48">
        <f>IF(Ações!$S2731&lt;0,"",Ações!$O2731*(1+Ações!$S2731))</f>
        <v>0.21200599999999997</v>
      </c>
      <c r="J2731" s="49">
        <f>IFERROR(IF(Ações!$B2731="","",(VLOOKUP(Table_1[[#This Row],[AÇÕES]],'Dados Status Invest STOCKS'!A2717:AD3332,4)/Table_1[[#This Row],[LPA]]))/100,0)</f>
        <v>5.403614457831326E-2</v>
      </c>
      <c r="K2731" s="64">
        <f>IFERROR(IF(Ações!$B2731="","",VLOOKUP(Table_1[[#This Row],[AÇÕES]],'Dados Status Invest STOCKS'!A2717:AD3332,2)),0)</f>
        <v>14.93</v>
      </c>
      <c r="L2731" s="65">
        <f>IFERROR(IF(Ações!$B2731="","",VLOOKUP(Table_1[[#This Row],[AÇÕES]],'Dados Status Invest STOCKS'!A2717:AD3332,3)/100),0)</f>
        <v>1.4199999999999999E-2</v>
      </c>
      <c r="M2731" s="66">
        <f>IFERROR(IF(Ações!$B2731="","",VLOOKUP(Table_1[[#This Row],[AÇÕES]],'Dados Status Invest STOCKS'!A2717:AD3332,28)),0)</f>
        <v>1.66</v>
      </c>
      <c r="N2731" s="66">
        <f>IFERROR(IF(Ações!$B2731="","",VLOOKUP(Table_1[[#This Row],[AÇÕES]],'Dados Status Invest STOCKS'!A2717:AD3332,27)),0)</f>
        <v>11.63</v>
      </c>
      <c r="O2731" s="66">
        <f>IFERROR(IF(Ações!$L2731="","",Ações!$K2731*Ações!$L2731),0)</f>
        <v>0.21200599999999997</v>
      </c>
      <c r="P2731" s="67">
        <f t="shared" si="42"/>
        <v>0.06</v>
      </c>
      <c r="Q2731" s="67">
        <f>IFERROR(Ações!$O2731/Ações!$M2731,0)</f>
        <v>0.12771445783132529</v>
      </c>
      <c r="R2731" s="67">
        <f>IFERROR(IF(Ações!$B2731="","",VLOOKUP(Table_1[[#This Row],[AÇÕES]],'Dados Status Invest STOCKS'!A2717:AD3332,18)/100),0)</f>
        <v>0.14319999999999999</v>
      </c>
      <c r="S2731" s="65">
        <f>IFERROR(IF(Ações!$B2731="","",VLOOKUP(Table_1[[#This Row],[AÇÕES]],'Dados Status Invest STOCKS'!A2717:AD3332,25)/100),0)</f>
        <v>0</v>
      </c>
      <c r="T2731" s="67">
        <f>(1-Ações!$Q2731)*Ações!$R2731</f>
        <v>0.12491128963855422</v>
      </c>
      <c r="U2731" s="68">
        <f>IF(Ações!$S2731=0,Ações!$T2731,IF(Ações!$T2731=0,Ações!$S2731,AVERAGE(Ações!$S2731,Ações!$T2731)))</f>
        <v>0.12491128963855422</v>
      </c>
    </row>
    <row r="2732" spans="2:21" ht="15" customHeight="1" x14ac:dyDescent="0.2">
      <c r="B2732" s="63" t="str">
        <f>IFERROR('Dados Status Invest STOCKS'!A2719,"-")</f>
        <v>LCY</v>
      </c>
      <c r="C2732" s="45">
        <f>IFERROR((Ações!$D2732-Ações!$K2732)/Ações!$D2732,0)</f>
        <v>0</v>
      </c>
      <c r="D2732" s="46">
        <f>(Ações!$O2732)/0.06</f>
        <v>0</v>
      </c>
      <c r="E2732" s="47">
        <f>IFERROR((Ações!$F2732-Ações!$K2732)/Ações!$F2732,0)</f>
        <v>0</v>
      </c>
      <c r="F2732" s="46" t="str">
        <f>IF(OR(Ações!$N2732&lt;0,Ações!$M2732&lt;0),"",(22.5*Ações!$M2732*Ações!$N2732)^0.5)</f>
        <v/>
      </c>
      <c r="G2732" s="47">
        <f>IFERROR((Ações!$H2732-Ações!$K2732)/Ações!$H2732,0)</f>
        <v>0</v>
      </c>
      <c r="H2732" s="48">
        <f>IFERROR(Ações!$I2732/(Ações!$P2732-Table_1[[#This Row],[CAGR LUCRO 5A]]),0)</f>
        <v>0</v>
      </c>
      <c r="I2732" s="48">
        <f>IF(Ações!$S2732&lt;0,"",Ações!$O2732*(1+Ações!$S2732))</f>
        <v>0</v>
      </c>
      <c r="J2732" s="49">
        <f>IFERROR(IF(Ações!$B2732="","",(VLOOKUP(Table_1[[#This Row],[AÇÕES]],'Dados Status Invest STOCKS'!A2718:AD3333,4)/Table_1[[#This Row],[LPA]]))/100,0)</f>
        <v>4.7625000000000001E-2</v>
      </c>
      <c r="K2732" s="64">
        <f>IFERROR(IF(Ações!$B2732="","",VLOOKUP(Table_1[[#This Row],[AÇÕES]],'Dados Status Invest STOCKS'!A2718:AD3333,2)),0)</f>
        <v>12.17</v>
      </c>
      <c r="L2732" s="65">
        <f>IFERROR(IF(Ações!$B2732="","",VLOOKUP(Table_1[[#This Row],[AÇÕES]],'Dados Status Invest STOCKS'!A2718:AD3333,3)/100),0)</f>
        <v>0</v>
      </c>
      <c r="M2732" s="66">
        <f>IFERROR(IF(Ações!$B2732="","",VLOOKUP(Table_1[[#This Row],[AÇÕES]],'Dados Status Invest STOCKS'!A2718:AD3333,28)),0)</f>
        <v>1.6</v>
      </c>
      <c r="N2732" s="66">
        <f>IFERROR(IF(Ações!$B2732="","",VLOOKUP(Table_1[[#This Row],[AÇÕES]],'Dados Status Invest STOCKS'!A2718:AD3333,27)),0)</f>
        <v>-7.14</v>
      </c>
      <c r="O2732" s="66">
        <f>IFERROR(IF(Ações!$L2732="","",Ações!$K2732*Ações!$L2732),0)</f>
        <v>0</v>
      </c>
      <c r="P2732" s="67">
        <f t="shared" si="42"/>
        <v>0.06</v>
      </c>
      <c r="Q2732" s="67">
        <f>IFERROR(Ações!$O2732/Ações!$M2732,0)</f>
        <v>0</v>
      </c>
      <c r="R2732" s="67">
        <f>IFERROR(IF(Ações!$B2732="","",VLOOKUP(Table_1[[#This Row],[AÇÕES]],'Dados Status Invest STOCKS'!A2718:AD3333,18)/100),0)</f>
        <v>-0.22359999999999999</v>
      </c>
      <c r="S2732" s="65">
        <f>IFERROR(IF(Ações!$B2732="","",VLOOKUP(Table_1[[#This Row],[AÇÕES]],'Dados Status Invest STOCKS'!A2718:AD3333,25)/100),0)</f>
        <v>0</v>
      </c>
      <c r="T2732" s="67">
        <f>(1-Ações!$Q2732)*Ações!$R2732</f>
        <v>-0.22359999999999999</v>
      </c>
      <c r="U2732" s="68">
        <f>IF(Ações!$S2732=0,Ações!$T2732,IF(Ações!$T2732=0,Ações!$S2732,AVERAGE(Ações!$S2732,Ações!$T2732)))</f>
        <v>-0.22359999999999999</v>
      </c>
    </row>
    <row r="2733" spans="2:21" ht="15" customHeight="1" x14ac:dyDescent="0.2">
      <c r="B2733" s="63" t="str">
        <f>IFERROR('Dados Status Invest STOCKS'!A2720,"-")</f>
        <v>LCYAU</v>
      </c>
      <c r="C2733" s="45">
        <f>IFERROR((Ações!$D2733-Ações!$K2733)/Ações!$D2733,0)</f>
        <v>0</v>
      </c>
      <c r="D2733" s="46">
        <f>(Ações!$O2733)/0.06</f>
        <v>0</v>
      </c>
      <c r="E2733" s="47">
        <f>IFERROR((Ações!$F2733-Ações!$K2733)/Ações!$F2733,0)</f>
        <v>0</v>
      </c>
      <c r="F2733" s="46" t="str">
        <f>IF(OR(Ações!$N2733&lt;0,Ações!$M2733&lt;0),"",(22.5*Ações!$M2733*Ações!$N2733)^0.5)</f>
        <v/>
      </c>
      <c r="G2733" s="47">
        <f>IFERROR((Ações!$H2733-Ações!$K2733)/Ações!$H2733,0)</f>
        <v>0</v>
      </c>
      <c r="H2733" s="48">
        <f>IFERROR(Ações!$I2733/(Ações!$P2733-Table_1[[#This Row],[CAGR LUCRO 5A]]),0)</f>
        <v>0</v>
      </c>
      <c r="I2733" s="48">
        <f>IF(Ações!$S2733&lt;0,"",Ações!$O2733*(1+Ações!$S2733))</f>
        <v>0</v>
      </c>
      <c r="J2733" s="49">
        <f>IFERROR(IF(Ações!$B2733="","",(VLOOKUP(Table_1[[#This Row],[AÇÕES]],'Dados Status Invest STOCKS'!A2719:AD3334,4)/Table_1[[#This Row],[LPA]]))/100,0)</f>
        <v>5.1437499999999997E-2</v>
      </c>
      <c r="K2733" s="64">
        <f>IFERROR(IF(Ações!$B2733="","",VLOOKUP(Table_1[[#This Row],[AÇÕES]],'Dados Status Invest STOCKS'!A2719:AD3334,2)),0)</f>
        <v>13.14</v>
      </c>
      <c r="L2733" s="65">
        <f>IFERROR(IF(Ações!$B2733="","",VLOOKUP(Table_1[[#This Row],[AÇÕES]],'Dados Status Invest STOCKS'!A2719:AD3334,3)/100),0)</f>
        <v>0</v>
      </c>
      <c r="M2733" s="66">
        <f>IFERROR(IF(Ações!$B2733="","",VLOOKUP(Table_1[[#This Row],[AÇÕES]],'Dados Status Invest STOCKS'!A2719:AD3334,28)),0)</f>
        <v>1.6</v>
      </c>
      <c r="N2733" s="66">
        <f>IFERROR(IF(Ações!$B2733="","",VLOOKUP(Table_1[[#This Row],[AÇÕES]],'Dados Status Invest STOCKS'!A2719:AD3334,27)),0)</f>
        <v>-7.14</v>
      </c>
      <c r="O2733" s="66">
        <f>IFERROR(IF(Ações!$L2733="","",Ações!$K2733*Ações!$L2733),0)</f>
        <v>0</v>
      </c>
      <c r="P2733" s="67">
        <f t="shared" si="42"/>
        <v>0.06</v>
      </c>
      <c r="Q2733" s="67">
        <f>IFERROR(Ações!$O2733/Ações!$M2733,0)</f>
        <v>0</v>
      </c>
      <c r="R2733" s="67">
        <f>IFERROR(IF(Ações!$B2733="","",VLOOKUP(Table_1[[#This Row],[AÇÕES]],'Dados Status Invest STOCKS'!A2719:AD3334,18)/100),0)</f>
        <v>-0.22359999999999999</v>
      </c>
      <c r="S2733" s="65">
        <f>IFERROR(IF(Ações!$B2733="","",VLOOKUP(Table_1[[#This Row],[AÇÕES]],'Dados Status Invest STOCKS'!A2719:AD3334,25)/100),0)</f>
        <v>0</v>
      </c>
      <c r="T2733" s="67">
        <f>(1-Ações!$Q2733)*Ações!$R2733</f>
        <v>-0.22359999999999999</v>
      </c>
      <c r="U2733" s="68">
        <f>IF(Ações!$S2733=0,Ações!$T2733,IF(Ações!$T2733=0,Ações!$S2733,AVERAGE(Ações!$S2733,Ações!$T2733)))</f>
        <v>-0.22359999999999999</v>
      </c>
    </row>
    <row r="2734" spans="2:21" ht="15" customHeight="1" x14ac:dyDescent="0.2">
      <c r="B2734" s="63" t="str">
        <f>IFERROR('Dados Status Invest STOCKS'!A2721,"-")</f>
        <v>LCYAW</v>
      </c>
      <c r="C2734" s="45">
        <f>IFERROR((Ações!$D2734-Ações!$K2734)/Ações!$D2734,0)</f>
        <v>0</v>
      </c>
      <c r="D2734" s="46">
        <f>(Ações!$O2734)/0.06</f>
        <v>0</v>
      </c>
      <c r="E2734" s="47">
        <f>IFERROR((Ações!$F2734-Ações!$K2734)/Ações!$F2734,0)</f>
        <v>0</v>
      </c>
      <c r="F2734" s="46" t="str">
        <f>IF(OR(Ações!$N2734&lt;0,Ações!$M2734&lt;0),"",(22.5*Ações!$M2734*Ações!$N2734)^0.5)</f>
        <v/>
      </c>
      <c r="G2734" s="47">
        <f>IFERROR((Ações!$H2734-Ações!$K2734)/Ações!$H2734,0)</f>
        <v>0</v>
      </c>
      <c r="H2734" s="48">
        <f>IFERROR(Ações!$I2734/(Ações!$P2734-Table_1[[#This Row],[CAGR LUCRO 5A]]),0)</f>
        <v>0</v>
      </c>
      <c r="I2734" s="48">
        <f>IF(Ações!$S2734&lt;0,"",Ações!$O2734*(1+Ações!$S2734))</f>
        <v>0</v>
      </c>
      <c r="J2734" s="49">
        <f>IFERROR(IF(Ações!$B2734="","",(VLOOKUP(Table_1[[#This Row],[AÇÕES]],'Dados Status Invest STOCKS'!A2720:AD3335,4)/Table_1[[#This Row],[LPA]]))/100,0)</f>
        <v>1.11875E-2</v>
      </c>
      <c r="K2734" s="64">
        <f>IFERROR(IF(Ações!$B2734="","",VLOOKUP(Table_1[[#This Row],[AÇÕES]],'Dados Status Invest STOCKS'!A2720:AD3335,2)),0)</f>
        <v>2.86</v>
      </c>
      <c r="L2734" s="65">
        <f>IFERROR(IF(Ações!$B2734="","",VLOOKUP(Table_1[[#This Row],[AÇÕES]],'Dados Status Invest STOCKS'!A2720:AD3335,3)/100),0)</f>
        <v>0</v>
      </c>
      <c r="M2734" s="66">
        <f>IFERROR(IF(Ações!$B2734="","",VLOOKUP(Table_1[[#This Row],[AÇÕES]],'Dados Status Invest STOCKS'!A2720:AD3335,28)),0)</f>
        <v>1.6</v>
      </c>
      <c r="N2734" s="66">
        <f>IFERROR(IF(Ações!$B2734="","",VLOOKUP(Table_1[[#This Row],[AÇÕES]],'Dados Status Invest STOCKS'!A2720:AD3335,27)),0)</f>
        <v>-7.14</v>
      </c>
      <c r="O2734" s="66">
        <f>IFERROR(IF(Ações!$L2734="","",Ações!$K2734*Ações!$L2734),0)</f>
        <v>0</v>
      </c>
      <c r="P2734" s="67">
        <f t="shared" si="42"/>
        <v>0.06</v>
      </c>
      <c r="Q2734" s="67">
        <f>IFERROR(Ações!$O2734/Ações!$M2734,0)</f>
        <v>0</v>
      </c>
      <c r="R2734" s="67">
        <f>IFERROR(IF(Ações!$B2734="","",VLOOKUP(Table_1[[#This Row],[AÇÕES]],'Dados Status Invest STOCKS'!A2720:AD3335,18)/100),0)</f>
        <v>-0.22359999999999999</v>
      </c>
      <c r="S2734" s="65">
        <f>IFERROR(IF(Ações!$B2734="","",VLOOKUP(Table_1[[#This Row],[AÇÕES]],'Dados Status Invest STOCKS'!A2720:AD3335,25)/100),0)</f>
        <v>0</v>
      </c>
      <c r="T2734" s="67">
        <f>(1-Ações!$Q2734)*Ações!$R2734</f>
        <v>-0.22359999999999999</v>
      </c>
      <c r="U2734" s="68">
        <f>IF(Ações!$S2734=0,Ações!$T2734,IF(Ações!$T2734=0,Ações!$S2734,AVERAGE(Ações!$S2734,Ações!$T2734)))</f>
        <v>-0.22359999999999999</v>
      </c>
    </row>
    <row r="2735" spans="2:21" ht="15" customHeight="1" x14ac:dyDescent="0.2">
      <c r="B2735" s="63" t="str">
        <f>IFERROR('Dados Status Invest STOCKS'!A2722,"-")</f>
        <v>LDL</v>
      </c>
      <c r="C2735" s="45">
        <f>IFERROR((Ações!$D2735-Ações!$K2735)/Ações!$D2735,0)</f>
        <v>0</v>
      </c>
      <c r="D2735" s="46">
        <f>(Ações!$O2735)/0.06</f>
        <v>0</v>
      </c>
      <c r="E2735" s="47">
        <f>IFERROR((Ações!$F2735-Ações!$K2735)/Ações!$F2735,0)</f>
        <v>0</v>
      </c>
      <c r="F2735" s="46" t="str">
        <f>IF(OR(Ações!$N2735&lt;0,Ações!$M2735&lt;0),"",(22.5*Ações!$M2735*Ações!$N2735)^0.5)</f>
        <v/>
      </c>
      <c r="G2735" s="47">
        <f>IFERROR((Ações!$H2735-Ações!$K2735)/Ações!$H2735,0)</f>
        <v>0</v>
      </c>
      <c r="H2735" s="48">
        <f>IFERROR(Ações!$I2735/(Ações!$P2735-Table_1[[#This Row],[CAGR LUCRO 5A]]),0)</f>
        <v>0</v>
      </c>
      <c r="I2735" s="48">
        <f>IF(Ações!$S2735&lt;0,"",Ações!$O2735*(1+Ações!$S2735))</f>
        <v>0</v>
      </c>
      <c r="J2735" s="49">
        <f>IFERROR(IF(Ações!$B2735="","",(VLOOKUP(Table_1[[#This Row],[AÇÕES]],'Dados Status Invest STOCKS'!A2721:AD3336,4)/Table_1[[#This Row],[LPA]]))/100,0)</f>
        <v>651.5</v>
      </c>
      <c r="K2735" s="64">
        <f>IFERROR(IF(Ações!$B2735="","",VLOOKUP(Table_1[[#This Row],[AÇÕES]],'Dados Status Invest STOCKS'!A2721:AD3336,2)),0)</f>
        <v>62.09</v>
      </c>
      <c r="L2735" s="65">
        <f>IFERROR(IF(Ações!$B2735="","",VLOOKUP(Table_1[[#This Row],[AÇÕES]],'Dados Status Invest STOCKS'!A2721:AD3336,3)/100),0)</f>
        <v>0</v>
      </c>
      <c r="M2735" s="66">
        <f>IFERROR(IF(Ações!$B2735="","",VLOOKUP(Table_1[[#This Row],[AÇÕES]],'Dados Status Invest STOCKS'!A2721:AD3336,28)),0)</f>
        <v>-0.03</v>
      </c>
      <c r="N2735" s="66">
        <f>IFERROR(IF(Ações!$B2735="","",VLOOKUP(Table_1[[#This Row],[AÇÕES]],'Dados Status Invest STOCKS'!A2721:AD3336,27)),0)</f>
        <v>15.26</v>
      </c>
      <c r="O2735" s="66">
        <f>IFERROR(IF(Ações!$L2735="","",Ações!$K2735*Ações!$L2735),0)</f>
        <v>0</v>
      </c>
      <c r="P2735" s="67">
        <f t="shared" si="42"/>
        <v>0.06</v>
      </c>
      <c r="Q2735" s="67">
        <f>IFERROR(Ações!$O2735/Ações!$M2735,0)</f>
        <v>0</v>
      </c>
      <c r="R2735" s="67">
        <f>IFERROR(IF(Ações!$B2735="","",VLOOKUP(Table_1[[#This Row],[AÇÕES]],'Dados Status Invest STOCKS'!A2721:AD3336,18)/100),0)</f>
        <v>-2.0999999999999999E-3</v>
      </c>
      <c r="S2735" s="65">
        <f>IFERROR(IF(Ações!$B2735="","",VLOOKUP(Table_1[[#This Row],[AÇÕES]],'Dados Status Invest STOCKS'!A2721:AD3336,25)/100),0)</f>
        <v>0</v>
      </c>
      <c r="T2735" s="67">
        <f>(1-Ações!$Q2735)*Ações!$R2735</f>
        <v>-2.0999999999999999E-3</v>
      </c>
      <c r="U2735" s="68">
        <f>IF(Ações!$S2735=0,Ações!$T2735,IF(Ações!$T2735=0,Ações!$S2735,AVERAGE(Ações!$S2735,Ações!$T2735)))</f>
        <v>-2.0999999999999999E-3</v>
      </c>
    </row>
    <row r="2736" spans="2:21" ht="15" customHeight="1" x14ac:dyDescent="0.2">
      <c r="B2736" s="63" t="str">
        <f>IFERROR('Dados Status Invest STOCKS'!A2723,"-")</f>
        <v>LDOS</v>
      </c>
      <c r="C2736" s="45">
        <f>IFERROR((Ações!$D2736-Ações!$K2736)/Ações!$D2736,0)</f>
        <v>-3</v>
      </c>
      <c r="D2736" s="46">
        <f>(Ações!$O2736)/0.06</f>
        <v>23.26</v>
      </c>
      <c r="E2736" s="47">
        <f>IFERROR((Ações!$F2736-Ações!$K2736)/Ações!$F2736,0)</f>
        <v>-0.5775218502514381</v>
      </c>
      <c r="F2736" s="46">
        <f>IF(OR(Ações!$N2736&lt;0,Ações!$M2736&lt;0),"",(22.5*Ações!$M2736*Ações!$N2736)^0.5)</f>
        <v>58.978580857799557</v>
      </c>
      <c r="G2736" s="47">
        <f>IFERROR((Ações!$H2736-Ações!$K2736)/Ações!$H2736,0)</f>
        <v>-3</v>
      </c>
      <c r="H2736" s="48">
        <f>IFERROR(Ações!$I2736/(Ações!$P2736-Table_1[[#This Row],[CAGR LUCRO 5A]]),0)</f>
        <v>23.26</v>
      </c>
      <c r="I2736" s="48">
        <f>IF(Ações!$S2736&lt;0,"",Ações!$O2736*(1+Ações!$S2736))</f>
        <v>1.3956</v>
      </c>
      <c r="J2736" s="49">
        <f>IFERROR(IF(Ações!$B2736="","",(VLOOKUP(Table_1[[#This Row],[AÇÕES]],'Dados Status Invest STOCKS'!A2722:AD3337,4)/Table_1[[#This Row],[LPA]]))/100,0)</f>
        <v>3.4015296367112806E-2</v>
      </c>
      <c r="K2736" s="64">
        <f>IFERROR(IF(Ações!$B2736="","",VLOOKUP(Table_1[[#This Row],[AÇÕES]],'Dados Status Invest STOCKS'!A2722:AD3337,2)),0)</f>
        <v>93.04</v>
      </c>
      <c r="L2736" s="65">
        <f>IFERROR(IF(Ações!$B2736="","",VLOOKUP(Table_1[[#This Row],[AÇÕES]],'Dados Status Invest STOCKS'!A2722:AD3337,3)/100),0)</f>
        <v>1.4999999999999999E-2</v>
      </c>
      <c r="M2736" s="66">
        <f>IFERROR(IF(Ações!$B2736="","",VLOOKUP(Table_1[[#This Row],[AÇÕES]],'Dados Status Invest STOCKS'!A2722:AD3337,28)),0)</f>
        <v>5.23</v>
      </c>
      <c r="N2736" s="66">
        <f>IFERROR(IF(Ações!$B2736="","",VLOOKUP(Table_1[[#This Row],[AÇÕES]],'Dados Status Invest STOCKS'!A2722:AD3337,27)),0)</f>
        <v>29.56</v>
      </c>
      <c r="O2736" s="66">
        <f>IFERROR(IF(Ações!$L2736="","",Ações!$K2736*Ações!$L2736),0)</f>
        <v>1.3956</v>
      </c>
      <c r="P2736" s="67">
        <f t="shared" si="42"/>
        <v>0.06</v>
      </c>
      <c r="Q2736" s="67">
        <f>IFERROR(Ações!$O2736/Ações!$M2736,0)</f>
        <v>0.26684512428298274</v>
      </c>
      <c r="R2736" s="67">
        <f>IFERROR(IF(Ações!$B2736="","",VLOOKUP(Table_1[[#This Row],[AÇÕES]],'Dados Status Invest STOCKS'!A2722:AD3337,18)/100),0)</f>
        <v>0.17699999999999999</v>
      </c>
      <c r="S2736" s="65">
        <f>IFERROR(IF(Ações!$B2736="","",VLOOKUP(Table_1[[#This Row],[AÇÕES]],'Dados Status Invest STOCKS'!A2722:AD3337,25)/100),0)</f>
        <v>0</v>
      </c>
      <c r="T2736" s="67">
        <f>(1-Ações!$Q2736)*Ações!$R2736</f>
        <v>0.12976841300191203</v>
      </c>
      <c r="U2736" s="68">
        <f>IF(Ações!$S2736=0,Ações!$T2736,IF(Ações!$T2736=0,Ações!$S2736,AVERAGE(Ações!$S2736,Ações!$T2736)))</f>
        <v>0.12976841300191203</v>
      </c>
    </row>
    <row r="2737" spans="2:21" ht="15" customHeight="1" x14ac:dyDescent="0.2">
      <c r="B2737" s="63" t="str">
        <f>IFERROR('Dados Status Invest STOCKS'!A2724,"-")</f>
        <v>LE</v>
      </c>
      <c r="C2737" s="45">
        <f>IFERROR((Ações!$D2737-Ações!$K2737)/Ações!$D2737,0)</f>
        <v>0</v>
      </c>
      <c r="D2737" s="46">
        <f>(Ações!$O2737)/0.06</f>
        <v>0</v>
      </c>
      <c r="E2737" s="47">
        <f>IFERROR((Ações!$F2737-Ações!$K2737)/Ações!$F2737,0)</f>
        <v>5.7257718931274335E-2</v>
      </c>
      <c r="F2737" s="46">
        <f>IF(OR(Ações!$N2737&lt;0,Ações!$M2737&lt;0),"",(22.5*Ações!$M2737*Ações!$N2737)^0.5)</f>
        <v>19.506921848410631</v>
      </c>
      <c r="G2737" s="47">
        <f>IFERROR((Ações!$H2737-Ações!$K2737)/Ações!$H2737,0)</f>
        <v>0</v>
      </c>
      <c r="H2737" s="48">
        <f>IFERROR(Ações!$I2737/(Ações!$P2737-Table_1[[#This Row],[CAGR LUCRO 5A]]),0)</f>
        <v>0</v>
      </c>
      <c r="I2737" s="48">
        <f>IF(Ações!$S2737&lt;0,"",Ações!$O2737*(1+Ações!$S2737))</f>
        <v>0</v>
      </c>
      <c r="J2737" s="49">
        <f>IFERROR(IF(Ações!$B2737="","",(VLOOKUP(Table_1[[#This Row],[AÇÕES]],'Dados Status Invest STOCKS'!A2723:AD3338,4)/Table_1[[#This Row],[LPA]]))/100,0)</f>
        <v>9.3357142857142875E-2</v>
      </c>
      <c r="K2737" s="64">
        <f>IFERROR(IF(Ações!$B2737="","",VLOOKUP(Table_1[[#This Row],[AÇÕES]],'Dados Status Invest STOCKS'!A2723:AD3338,2)),0)</f>
        <v>18.39</v>
      </c>
      <c r="L2737" s="65">
        <f>IFERROR(IF(Ações!$B2737="","",VLOOKUP(Table_1[[#This Row],[AÇÕES]],'Dados Status Invest STOCKS'!A2723:AD3338,3)/100),0)</f>
        <v>0</v>
      </c>
      <c r="M2737" s="66">
        <f>IFERROR(IF(Ações!$B2737="","",VLOOKUP(Table_1[[#This Row],[AÇÕES]],'Dados Status Invest STOCKS'!A2723:AD3338,28)),0)</f>
        <v>1.4</v>
      </c>
      <c r="N2737" s="66">
        <f>IFERROR(IF(Ações!$B2737="","",VLOOKUP(Table_1[[#This Row],[AÇÕES]],'Dados Status Invest STOCKS'!A2723:AD3338,27)),0)</f>
        <v>12.08</v>
      </c>
      <c r="O2737" s="66">
        <f>IFERROR(IF(Ações!$L2737="","",Ações!$K2737*Ações!$L2737),0)</f>
        <v>0</v>
      </c>
      <c r="P2737" s="67">
        <f t="shared" si="42"/>
        <v>0.06</v>
      </c>
      <c r="Q2737" s="67">
        <f>IFERROR(Ações!$O2737/Ações!$M2737,0)</f>
        <v>0</v>
      </c>
      <c r="R2737" s="67">
        <f>IFERROR(IF(Ações!$B2737="","",VLOOKUP(Table_1[[#This Row],[AÇÕES]],'Dados Status Invest STOCKS'!A2723:AD3338,18)/100),0)</f>
        <v>0.1159</v>
      </c>
      <c r="S2737" s="65">
        <f>IFERROR(IF(Ações!$B2737="","",VLOOKUP(Table_1[[#This Row],[AÇÕES]],'Dados Status Invest STOCKS'!A2723:AD3338,25)/100),0)</f>
        <v>0</v>
      </c>
      <c r="T2737" s="67">
        <f>(1-Ações!$Q2737)*Ações!$R2737</f>
        <v>0.1159</v>
      </c>
      <c r="U2737" s="68">
        <f>IF(Ações!$S2737=0,Ações!$T2737,IF(Ações!$T2737=0,Ações!$S2737,AVERAGE(Ações!$S2737,Ações!$T2737)))</f>
        <v>0.1159</v>
      </c>
    </row>
    <row r="2738" spans="2:21" ht="15" customHeight="1" x14ac:dyDescent="0.2">
      <c r="B2738" s="63" t="str">
        <f>IFERROR('Dados Status Invest STOCKS'!A2725,"-")</f>
        <v>LEA</v>
      </c>
      <c r="C2738" s="45">
        <f>IFERROR((Ações!$D2738-Ações!$K2738)/Ações!$D2738,0)</f>
        <v>-4.8823529411764701</v>
      </c>
      <c r="D2738" s="46">
        <f>(Ações!$O2738)/0.06</f>
        <v>29.523900000000001</v>
      </c>
      <c r="E2738" s="47">
        <f>IFERROR((Ações!$F2738-Ações!$K2738)/Ações!$F2738,0)</f>
        <v>-0.13592834336853368</v>
      </c>
      <c r="F2738" s="46">
        <f>IF(OR(Ações!$N2738&lt;0,Ações!$M2738&lt;0),"",(22.5*Ações!$M2738*Ações!$N2738)^0.5)</f>
        <v>152.88816500959123</v>
      </c>
      <c r="G2738" s="47">
        <f>IFERROR((Ações!$H2738-Ações!$K2738)/Ações!$H2738,0)</f>
        <v>0</v>
      </c>
      <c r="H2738" s="48">
        <f>IFERROR(Ações!$I2738/(Ações!$P2738-Table_1[[#This Row],[CAGR LUCRO 5A]]),0)</f>
        <v>0</v>
      </c>
      <c r="I2738" s="48" t="str">
        <f>IF(Ações!$S2738&lt;0,"",Ações!$O2738*(1+Ações!$S2738))</f>
        <v/>
      </c>
      <c r="J2738" s="49">
        <f>IFERROR(IF(Ações!$B2738="","",(VLOOKUP(Table_1[[#This Row],[AÇÕES]],'Dados Status Invest STOCKS'!A2724:AD3339,4)/Table_1[[#This Row],[LPA]]))/100,0)</f>
        <v>1.0837282780410741E-2</v>
      </c>
      <c r="K2738" s="64">
        <f>IFERROR(IF(Ações!$B2738="","",VLOOKUP(Table_1[[#This Row],[AÇÕES]],'Dados Status Invest STOCKS'!A2724:AD3339,2)),0)</f>
        <v>173.67</v>
      </c>
      <c r="L2738" s="65">
        <f>IFERROR(IF(Ações!$B2738="","",VLOOKUP(Table_1[[#This Row],[AÇÕES]],'Dados Status Invest STOCKS'!A2724:AD3339,3)/100),0)</f>
        <v>1.0200000000000001E-2</v>
      </c>
      <c r="M2738" s="66">
        <f>IFERROR(IF(Ações!$B2738="","",VLOOKUP(Table_1[[#This Row],[AÇÕES]],'Dados Status Invest STOCKS'!A2724:AD3339,28)),0)</f>
        <v>12.66</v>
      </c>
      <c r="N2738" s="66">
        <f>IFERROR(IF(Ações!$B2738="","",VLOOKUP(Table_1[[#This Row],[AÇÕES]],'Dados Status Invest STOCKS'!A2724:AD3339,27)),0)</f>
        <v>82.06</v>
      </c>
      <c r="O2738" s="66">
        <f>IFERROR(IF(Ações!$L2738="","",Ações!$K2738*Ações!$L2738),0)</f>
        <v>1.771434</v>
      </c>
      <c r="P2738" s="67">
        <f t="shared" si="42"/>
        <v>0.06</v>
      </c>
      <c r="Q2738" s="67">
        <f>IFERROR(Ações!$O2738/Ações!$M2738,0)</f>
        <v>0.13992369668246446</v>
      </c>
      <c r="R2738" s="67">
        <f>IFERROR(IF(Ações!$B2738="","",VLOOKUP(Table_1[[#This Row],[AÇÕES]],'Dados Status Invest STOCKS'!A2724:AD3339,18)/100),0)</f>
        <v>0.15429999999999999</v>
      </c>
      <c r="S2738" s="65">
        <f>IFERROR(IF(Ações!$B2738="","",VLOOKUP(Table_1[[#This Row],[AÇÕES]],'Dados Status Invest STOCKS'!A2724:AD3339,25)/100),0)</f>
        <v>-0.26629999999999998</v>
      </c>
      <c r="T2738" s="67">
        <f>(1-Ações!$Q2738)*Ações!$R2738</f>
        <v>0.13270977360189573</v>
      </c>
      <c r="U2738" s="68">
        <f>IF(Ações!$S2738=0,Ações!$T2738,IF(Ações!$T2738=0,Ações!$S2738,AVERAGE(Ações!$S2738,Ações!$T2738)))</f>
        <v>-6.6795113199052125E-2</v>
      </c>
    </row>
    <row r="2739" spans="2:21" ht="15" customHeight="1" x14ac:dyDescent="0.2">
      <c r="B2739" s="63" t="str">
        <f>IFERROR('Dados Status Invest STOCKS'!A2726,"-")</f>
        <v>LEAF</v>
      </c>
      <c r="C2739" s="45">
        <f>IFERROR((Ações!$D2739-Ações!$K2739)/Ações!$D2739,0)</f>
        <v>0</v>
      </c>
      <c r="D2739" s="46">
        <f>(Ações!$O2739)/0.06</f>
        <v>0</v>
      </c>
      <c r="E2739" s="47">
        <f>IFERROR((Ações!$F2739-Ações!$K2739)/Ações!$F2739,0)</f>
        <v>0</v>
      </c>
      <c r="F2739" s="46" t="str">
        <f>IF(OR(Ações!$N2739&lt;0,Ações!$M2739&lt;0),"",(22.5*Ações!$M2739*Ações!$N2739)^0.5)</f>
        <v/>
      </c>
      <c r="G2739" s="47">
        <f>IFERROR((Ações!$H2739-Ações!$K2739)/Ações!$H2739,0)</f>
        <v>0</v>
      </c>
      <c r="H2739" s="48">
        <f>IFERROR(Ações!$I2739/(Ações!$P2739-Table_1[[#This Row],[CAGR LUCRO 5A]]),0)</f>
        <v>0</v>
      </c>
      <c r="I2739" s="48">
        <f>IF(Ações!$S2739&lt;0,"",Ações!$O2739*(1+Ações!$S2739))</f>
        <v>0</v>
      </c>
      <c r="J2739" s="49">
        <f>IFERROR(IF(Ações!$B2739="","",(VLOOKUP(Table_1[[#This Row],[AÇÕES]],'Dados Status Invest STOCKS'!A2725:AD3340,4)/Table_1[[#This Row],[LPA]]))/100,0)</f>
        <v>5.6916666666666664</v>
      </c>
      <c r="K2739" s="64">
        <f>IFERROR(IF(Ações!$B2739="","",VLOOKUP(Table_1[[#This Row],[AÇÕES]],'Dados Status Invest STOCKS'!A2725:AD3340,2)),0)</f>
        <v>8.49</v>
      </c>
      <c r="L2739" s="65">
        <f>IFERROR(IF(Ações!$B2739="","",VLOOKUP(Table_1[[#This Row],[AÇÕES]],'Dados Status Invest STOCKS'!A2725:AD3340,3)/100),0)</f>
        <v>0</v>
      </c>
      <c r="M2739" s="66">
        <f>IFERROR(IF(Ações!$B2739="","",VLOOKUP(Table_1[[#This Row],[AÇÕES]],'Dados Status Invest STOCKS'!A2725:AD3340,28)),0)</f>
        <v>-0.12</v>
      </c>
      <c r="N2739" s="66">
        <f>IFERROR(IF(Ações!$B2739="","",VLOOKUP(Table_1[[#This Row],[AÇÕES]],'Dados Status Invest STOCKS'!A2725:AD3340,27)),0)</f>
        <v>2.0499999999999998</v>
      </c>
      <c r="O2739" s="66">
        <f>IFERROR(IF(Ações!$L2739="","",Ações!$K2739*Ações!$L2739),0)</f>
        <v>0</v>
      </c>
      <c r="P2739" s="67">
        <f t="shared" si="42"/>
        <v>0.06</v>
      </c>
      <c r="Q2739" s="67">
        <f>IFERROR(Ações!$O2739/Ações!$M2739,0)</f>
        <v>0</v>
      </c>
      <c r="R2739" s="67">
        <f>IFERROR(IF(Ações!$B2739="","",VLOOKUP(Table_1[[#This Row],[AÇÕES]],'Dados Status Invest STOCKS'!A2725:AD3340,18)/100),0)</f>
        <v>-6.0700000000000004E-2</v>
      </c>
      <c r="S2739" s="65">
        <f>IFERROR(IF(Ações!$B2739="","",VLOOKUP(Table_1[[#This Row],[AÇÕES]],'Dados Status Invest STOCKS'!A2725:AD3340,25)/100),0)</f>
        <v>0</v>
      </c>
      <c r="T2739" s="67">
        <f>(1-Ações!$Q2739)*Ações!$R2739</f>
        <v>-6.0700000000000004E-2</v>
      </c>
      <c r="U2739" s="68">
        <f>IF(Ações!$S2739=0,Ações!$T2739,IF(Ações!$T2739=0,Ações!$S2739,AVERAGE(Ações!$S2739,Ações!$T2739)))</f>
        <v>-6.0700000000000004E-2</v>
      </c>
    </row>
    <row r="2740" spans="2:21" ht="15" customHeight="1" x14ac:dyDescent="0.2">
      <c r="B2740" s="63" t="str">
        <f>IFERROR('Dados Status Invest STOCKS'!A2727,"-")</f>
        <v>LEAP</v>
      </c>
      <c r="C2740" s="45">
        <f>IFERROR((Ações!$D2740-Ações!$K2740)/Ações!$D2740,0)</f>
        <v>0</v>
      </c>
      <c r="D2740" s="46">
        <f>(Ações!$O2740)/0.06</f>
        <v>0</v>
      </c>
      <c r="E2740" s="47">
        <f>IFERROR((Ações!$F2740-Ações!$K2740)/Ações!$F2740,0)</f>
        <v>0</v>
      </c>
      <c r="F2740" s="46" t="str">
        <f>IF(OR(Ações!$N2740&lt;0,Ações!$M2740&lt;0),"",(22.5*Ações!$M2740*Ações!$N2740)^0.5)</f>
        <v/>
      </c>
      <c r="G2740" s="47">
        <f>IFERROR((Ações!$H2740-Ações!$K2740)/Ações!$H2740,0)</f>
        <v>0</v>
      </c>
      <c r="H2740" s="48">
        <f>IFERROR(Ações!$I2740/(Ações!$P2740-Table_1[[#This Row],[CAGR LUCRO 5A]]),0)</f>
        <v>0</v>
      </c>
      <c r="I2740" s="48">
        <f>IF(Ações!$S2740&lt;0,"",Ações!$O2740*(1+Ações!$S2740))</f>
        <v>0</v>
      </c>
      <c r="J2740" s="49">
        <f>IFERROR(IF(Ações!$B2740="","",(VLOOKUP(Table_1[[#This Row],[AÇÕES]],'Dados Status Invest STOCKS'!A2726:AD3341,4)/Table_1[[#This Row],[LPA]]))/100,0)</f>
        <v>1.9730941704035877E-2</v>
      </c>
      <c r="K2740" s="64">
        <f>IFERROR(IF(Ações!$B2740="","",VLOOKUP(Table_1[[#This Row],[AÇÕES]],'Dados Status Invest STOCKS'!A2726:AD3341,2)),0)</f>
        <v>9.82</v>
      </c>
      <c r="L2740" s="65">
        <f>IFERROR(IF(Ações!$B2740="","",VLOOKUP(Table_1[[#This Row],[AÇÕES]],'Dados Status Invest STOCKS'!A2726:AD3341,3)/100),0)</f>
        <v>0</v>
      </c>
      <c r="M2740" s="66">
        <f>IFERROR(IF(Ações!$B2740="","",VLOOKUP(Table_1[[#This Row],[AÇÕES]],'Dados Status Invest STOCKS'!A2726:AD3341,28)),0)</f>
        <v>2.23</v>
      </c>
      <c r="N2740" s="66">
        <f>IFERROR(IF(Ações!$B2740="","",VLOOKUP(Table_1[[#This Row],[AÇÕES]],'Dados Status Invest STOCKS'!A2726:AD3341,27)),0)</f>
        <v>-0.77</v>
      </c>
      <c r="O2740" s="66">
        <f>IFERROR(IF(Ações!$L2740="","",Ações!$K2740*Ações!$L2740),0)</f>
        <v>0</v>
      </c>
      <c r="P2740" s="67">
        <f t="shared" si="42"/>
        <v>0.06</v>
      </c>
      <c r="Q2740" s="67">
        <f>IFERROR(Ações!$O2740/Ações!$M2740,0)</f>
        <v>0</v>
      </c>
      <c r="R2740" s="67">
        <f>IFERROR(IF(Ações!$B2740="","",VLOOKUP(Table_1[[#This Row],[AÇÕES]],'Dados Status Invest STOCKS'!A2726:AD3341,18)/100),0)</f>
        <v>-2.8992</v>
      </c>
      <c r="S2740" s="65">
        <f>IFERROR(IF(Ações!$B2740="","",VLOOKUP(Table_1[[#This Row],[AÇÕES]],'Dados Status Invest STOCKS'!A2726:AD3341,25)/100),0)</f>
        <v>0</v>
      </c>
      <c r="T2740" s="67">
        <f>(1-Ações!$Q2740)*Ações!$R2740</f>
        <v>-2.8992</v>
      </c>
      <c r="U2740" s="68">
        <f>IF(Ações!$S2740=0,Ações!$T2740,IF(Ações!$T2740=0,Ações!$S2740,AVERAGE(Ações!$S2740,Ações!$T2740)))</f>
        <v>-2.8992</v>
      </c>
    </row>
    <row r="2741" spans="2:21" ht="15" customHeight="1" x14ac:dyDescent="0.2">
      <c r="B2741" s="63" t="str">
        <f>IFERROR('Dados Status Invest STOCKS'!A2728,"-")</f>
        <v>LEAP.U</v>
      </c>
      <c r="C2741" s="45">
        <f>IFERROR((Ações!$D2741-Ações!$K2741)/Ações!$D2741,0)</f>
        <v>0</v>
      </c>
      <c r="D2741" s="46">
        <f>(Ações!$O2741)/0.06</f>
        <v>0</v>
      </c>
      <c r="E2741" s="47">
        <f>IFERROR((Ações!$F2741-Ações!$K2741)/Ações!$F2741,0)</f>
        <v>0</v>
      </c>
      <c r="F2741" s="46" t="str">
        <f>IF(OR(Ações!$N2741&lt;0,Ações!$M2741&lt;0),"",(22.5*Ações!$M2741*Ações!$N2741)^0.5)</f>
        <v/>
      </c>
      <c r="G2741" s="47">
        <f>IFERROR((Ações!$H2741-Ações!$K2741)/Ações!$H2741,0)</f>
        <v>0</v>
      </c>
      <c r="H2741" s="48">
        <f>IFERROR(Ações!$I2741/(Ações!$P2741-Table_1[[#This Row],[CAGR LUCRO 5A]]),0)</f>
        <v>0</v>
      </c>
      <c r="I2741" s="48">
        <f>IF(Ações!$S2741&lt;0,"",Ações!$O2741*(1+Ações!$S2741))</f>
        <v>0</v>
      </c>
      <c r="J2741" s="49">
        <f>IFERROR(IF(Ações!$B2741="","",(VLOOKUP(Table_1[[#This Row],[AÇÕES]],'Dados Status Invest STOCKS'!A2727:AD3342,4)/Table_1[[#This Row],[LPA]]))/100,0)</f>
        <v>2.0089686098654708E-2</v>
      </c>
      <c r="K2741" s="64">
        <f>IFERROR(IF(Ações!$B2741="","",VLOOKUP(Table_1[[#This Row],[AÇÕES]],'Dados Status Invest STOCKS'!A2727:AD3342,2)),0)</f>
        <v>9.99</v>
      </c>
      <c r="L2741" s="65">
        <f>IFERROR(IF(Ações!$B2741="","",VLOOKUP(Table_1[[#This Row],[AÇÕES]],'Dados Status Invest STOCKS'!A2727:AD3342,3)/100),0)</f>
        <v>0</v>
      </c>
      <c r="M2741" s="66">
        <f>IFERROR(IF(Ações!$B2741="","",VLOOKUP(Table_1[[#This Row],[AÇÕES]],'Dados Status Invest STOCKS'!A2727:AD3342,28)),0)</f>
        <v>2.23</v>
      </c>
      <c r="N2741" s="66">
        <f>IFERROR(IF(Ações!$B2741="","",VLOOKUP(Table_1[[#This Row],[AÇÕES]],'Dados Status Invest STOCKS'!A2727:AD3342,27)),0)</f>
        <v>-0.77</v>
      </c>
      <c r="O2741" s="66">
        <f>IFERROR(IF(Ações!$L2741="","",Ações!$K2741*Ações!$L2741),0)</f>
        <v>0</v>
      </c>
      <c r="P2741" s="67">
        <f t="shared" si="42"/>
        <v>0.06</v>
      </c>
      <c r="Q2741" s="67">
        <f>IFERROR(Ações!$O2741/Ações!$M2741,0)</f>
        <v>0</v>
      </c>
      <c r="R2741" s="67">
        <f>IFERROR(IF(Ações!$B2741="","",VLOOKUP(Table_1[[#This Row],[AÇÕES]],'Dados Status Invest STOCKS'!A2727:AD3342,18)/100),0)</f>
        <v>-2.8992</v>
      </c>
      <c r="S2741" s="65">
        <f>IFERROR(IF(Ações!$B2741="","",VLOOKUP(Table_1[[#This Row],[AÇÕES]],'Dados Status Invest STOCKS'!A2727:AD3342,25)/100),0)</f>
        <v>0</v>
      </c>
      <c r="T2741" s="67">
        <f>(1-Ações!$Q2741)*Ações!$R2741</f>
        <v>-2.8992</v>
      </c>
      <c r="U2741" s="68">
        <f>IF(Ações!$S2741=0,Ações!$T2741,IF(Ações!$T2741=0,Ações!$S2741,AVERAGE(Ações!$S2741,Ações!$T2741)))</f>
        <v>-2.8992</v>
      </c>
    </row>
    <row r="2742" spans="2:21" ht="15" customHeight="1" x14ac:dyDescent="0.2">
      <c r="B2742" s="63" t="str">
        <f>IFERROR('Dados Status Invest STOCKS'!A2729,"-")</f>
        <v>LEAP.WS</v>
      </c>
      <c r="C2742" s="45">
        <f>IFERROR((Ações!$D2742-Ações!$K2742)/Ações!$D2742,0)</f>
        <v>0</v>
      </c>
      <c r="D2742" s="46">
        <f>(Ações!$O2742)/0.06</f>
        <v>0</v>
      </c>
      <c r="E2742" s="47">
        <f>IFERROR((Ações!$F2742-Ações!$K2742)/Ações!$F2742,0)</f>
        <v>0</v>
      </c>
      <c r="F2742" s="46" t="str">
        <f>IF(OR(Ações!$N2742&lt;0,Ações!$M2742&lt;0),"",(22.5*Ações!$M2742*Ações!$N2742)^0.5)</f>
        <v/>
      </c>
      <c r="G2742" s="47">
        <f>IFERROR((Ações!$H2742-Ações!$K2742)/Ações!$H2742,0)</f>
        <v>0</v>
      </c>
      <c r="H2742" s="48">
        <f>IFERROR(Ações!$I2742/(Ações!$P2742-Table_1[[#This Row],[CAGR LUCRO 5A]]),0)</f>
        <v>0</v>
      </c>
      <c r="I2742" s="48">
        <f>IF(Ações!$S2742&lt;0,"",Ações!$O2742*(1+Ações!$S2742))</f>
        <v>0</v>
      </c>
      <c r="J2742" s="49">
        <f>IFERROR(IF(Ações!$B2742="","",(VLOOKUP(Table_1[[#This Row],[AÇÕES]],'Dados Status Invest STOCKS'!A2728:AD3343,4)/Table_1[[#This Row],[LPA]]))/100,0)</f>
        <v>1.6143497757847532E-3</v>
      </c>
      <c r="K2742" s="64">
        <f>IFERROR(IF(Ações!$B2742="","",VLOOKUP(Table_1[[#This Row],[AÇÕES]],'Dados Status Invest STOCKS'!A2728:AD3343,2)),0)</f>
        <v>0.8</v>
      </c>
      <c r="L2742" s="65">
        <f>IFERROR(IF(Ações!$B2742="","",VLOOKUP(Table_1[[#This Row],[AÇÕES]],'Dados Status Invest STOCKS'!A2728:AD3343,3)/100),0)</f>
        <v>0</v>
      </c>
      <c r="M2742" s="66">
        <f>IFERROR(IF(Ações!$B2742="","",VLOOKUP(Table_1[[#This Row],[AÇÕES]],'Dados Status Invest STOCKS'!A2728:AD3343,28)),0)</f>
        <v>2.23</v>
      </c>
      <c r="N2742" s="66">
        <f>IFERROR(IF(Ações!$B2742="","",VLOOKUP(Table_1[[#This Row],[AÇÕES]],'Dados Status Invest STOCKS'!A2728:AD3343,27)),0)</f>
        <v>-0.77</v>
      </c>
      <c r="O2742" s="66">
        <f>IFERROR(IF(Ações!$L2742="","",Ações!$K2742*Ações!$L2742),0)</f>
        <v>0</v>
      </c>
      <c r="P2742" s="67">
        <f t="shared" si="42"/>
        <v>0.06</v>
      </c>
      <c r="Q2742" s="67">
        <f>IFERROR(Ações!$O2742/Ações!$M2742,0)</f>
        <v>0</v>
      </c>
      <c r="R2742" s="67">
        <f>IFERROR(IF(Ações!$B2742="","",VLOOKUP(Table_1[[#This Row],[AÇÕES]],'Dados Status Invest STOCKS'!A2728:AD3343,18)/100),0)</f>
        <v>-2.8992</v>
      </c>
      <c r="S2742" s="65">
        <f>IFERROR(IF(Ações!$B2742="","",VLOOKUP(Table_1[[#This Row],[AÇÕES]],'Dados Status Invest STOCKS'!A2728:AD3343,25)/100),0)</f>
        <v>0</v>
      </c>
      <c r="T2742" s="67">
        <f>(1-Ações!$Q2742)*Ações!$R2742</f>
        <v>-2.8992</v>
      </c>
      <c r="U2742" s="68">
        <f>IF(Ações!$S2742=0,Ações!$T2742,IF(Ações!$T2742=0,Ações!$S2742,AVERAGE(Ações!$S2742,Ações!$T2742)))</f>
        <v>-2.8992</v>
      </c>
    </row>
    <row r="2743" spans="2:21" ht="15" customHeight="1" x14ac:dyDescent="0.2">
      <c r="B2743" s="63" t="str">
        <f>IFERROR('Dados Status Invest STOCKS'!A2730,"-")</f>
        <v>LECO</v>
      </c>
      <c r="C2743" s="45">
        <f>IFERROR((Ações!$D2743-Ações!$K2743)/Ações!$D2743,0)</f>
        <v>-2.7974683544303796</v>
      </c>
      <c r="D2743" s="46">
        <f>(Ações!$O2743)/0.06</f>
        <v>34.907466666666672</v>
      </c>
      <c r="E2743" s="47">
        <f>IFERROR((Ações!$F2743-Ações!$K2743)/Ações!$F2743,0)</f>
        <v>-2.4484125089085835</v>
      </c>
      <c r="F2743" s="46">
        <f>IF(OR(Ações!$N2743&lt;0,Ações!$M2743&lt;0),"",(22.5*Ações!$M2743*Ações!$N2743)^0.5)</f>
        <v>38.440876680949927</v>
      </c>
      <c r="G2743" s="47">
        <f>IFERROR((Ações!$H2743-Ações!$K2743)/Ações!$H2743,0)</f>
        <v>3.3513557952009343</v>
      </c>
      <c r="H2743" s="48">
        <f>IFERROR(Ações!$I2743/(Ações!$P2743-Table_1[[#This Row],[CAGR LUCRO 5A]]),0)</f>
        <v>-56.375985408312957</v>
      </c>
      <c r="I2743" s="48">
        <f>IF(Ações!$S2743&lt;0,"",Ações!$O2743*(1+Ações!$S2743))</f>
        <v>2.3057778032000003</v>
      </c>
      <c r="J2743" s="49">
        <f>IFERROR(IF(Ações!$B2743="","",(VLOOKUP(Table_1[[#This Row],[AÇÕES]],'Dados Status Invest STOCKS'!A2729:AD3344,4)/Table_1[[#This Row],[LPA]]))/100,0)</f>
        <v>6.477876106194691E-2</v>
      </c>
      <c r="K2743" s="64">
        <f>IFERROR(IF(Ações!$B2743="","",VLOOKUP(Table_1[[#This Row],[AÇÕES]],'Dados Status Invest STOCKS'!A2729:AD3344,2)),0)</f>
        <v>132.56</v>
      </c>
      <c r="L2743" s="65">
        <f>IFERROR(IF(Ações!$B2743="","",VLOOKUP(Table_1[[#This Row],[AÇÕES]],'Dados Status Invest STOCKS'!A2729:AD3344,3)/100),0)</f>
        <v>1.5800000000000002E-2</v>
      </c>
      <c r="M2743" s="66">
        <f>IFERROR(IF(Ações!$B2743="","",VLOOKUP(Table_1[[#This Row],[AÇÕES]],'Dados Status Invest STOCKS'!A2729:AD3344,28)),0)</f>
        <v>4.5199999999999996</v>
      </c>
      <c r="N2743" s="66">
        <f>IFERROR(IF(Ações!$B2743="","",VLOOKUP(Table_1[[#This Row],[AÇÕES]],'Dados Status Invest STOCKS'!A2729:AD3344,27)),0)</f>
        <v>14.53</v>
      </c>
      <c r="O2743" s="66">
        <f>IFERROR(IF(Ações!$L2743="","",Ações!$K2743*Ações!$L2743),0)</f>
        <v>2.0944480000000003</v>
      </c>
      <c r="P2743" s="67">
        <f t="shared" si="42"/>
        <v>0.06</v>
      </c>
      <c r="Q2743" s="67">
        <f>IFERROR(Ações!$O2743/Ações!$M2743,0)</f>
        <v>0.46337345132743374</v>
      </c>
      <c r="R2743" s="67">
        <f>IFERROR(IF(Ações!$B2743="","",VLOOKUP(Table_1[[#This Row],[AÇÕES]],'Dados Status Invest STOCKS'!A2729:AD3344,18)/100),0)</f>
        <v>0.31129999999999997</v>
      </c>
      <c r="S2743" s="65">
        <f>IFERROR(IF(Ações!$B2743="","",VLOOKUP(Table_1[[#This Row],[AÇÕES]],'Dados Status Invest STOCKS'!A2729:AD3344,25)/100),0)</f>
        <v>0.1009</v>
      </c>
      <c r="T2743" s="67">
        <f>(1-Ações!$Q2743)*Ações!$R2743</f>
        <v>0.16705184460176989</v>
      </c>
      <c r="U2743" s="68">
        <f>IF(Ações!$S2743=0,Ações!$T2743,IF(Ações!$T2743=0,Ações!$S2743,AVERAGE(Ações!$S2743,Ações!$T2743)))</f>
        <v>0.13397592230088495</v>
      </c>
    </row>
    <row r="2744" spans="2:21" ht="15" customHeight="1" x14ac:dyDescent="0.2">
      <c r="B2744" s="63" t="str">
        <f>IFERROR('Dados Status Invest STOCKS'!A2731,"-")</f>
        <v>LEDS</v>
      </c>
      <c r="C2744" s="45">
        <f>IFERROR((Ações!$D2744-Ações!$K2744)/Ações!$D2744,0)</f>
        <v>0</v>
      </c>
      <c r="D2744" s="46">
        <f>(Ações!$O2744)/0.06</f>
        <v>0</v>
      </c>
      <c r="E2744" s="47">
        <f>IFERROR((Ações!$F2744-Ações!$K2744)/Ações!$F2744,0)</f>
        <v>0</v>
      </c>
      <c r="F2744" s="46" t="str">
        <f>IF(OR(Ações!$N2744&lt;0,Ações!$M2744&lt;0),"",(22.5*Ações!$M2744*Ações!$N2744)^0.5)</f>
        <v/>
      </c>
      <c r="G2744" s="47">
        <f>IFERROR((Ações!$H2744-Ações!$K2744)/Ações!$H2744,0)</f>
        <v>0</v>
      </c>
      <c r="H2744" s="48">
        <f>IFERROR(Ações!$I2744/(Ações!$P2744-Table_1[[#This Row],[CAGR LUCRO 5A]]),0)</f>
        <v>0</v>
      </c>
      <c r="I2744" s="48">
        <f>IF(Ações!$S2744&lt;0,"",Ações!$O2744*(1+Ações!$S2744))</f>
        <v>0</v>
      </c>
      <c r="J2744" s="49">
        <f>IFERROR(IF(Ações!$B2744="","",(VLOOKUP(Table_1[[#This Row],[AÇÕES]],'Dados Status Invest STOCKS'!A2730:AD3345,4)/Table_1[[#This Row],[LPA]]))/100,0)</f>
        <v>9.7000000000000017E-2</v>
      </c>
      <c r="K2744" s="64">
        <f>IFERROR(IF(Ações!$B2744="","",VLOOKUP(Table_1[[#This Row],[AÇÕES]],'Dados Status Invest STOCKS'!A2730:AD3345,2)),0)</f>
        <v>3.49</v>
      </c>
      <c r="L2744" s="65">
        <f>IFERROR(IF(Ações!$B2744="","",VLOOKUP(Table_1[[#This Row],[AÇÕES]],'Dados Status Invest STOCKS'!A2730:AD3345,3)/100),0)</f>
        <v>0</v>
      </c>
      <c r="M2744" s="66">
        <f>IFERROR(IF(Ações!$B2744="","",VLOOKUP(Table_1[[#This Row],[AÇÕES]],'Dados Status Invest STOCKS'!A2730:AD3345,28)),0)</f>
        <v>-0.6</v>
      </c>
      <c r="N2744" s="66">
        <f>IFERROR(IF(Ações!$B2744="","",VLOOKUP(Table_1[[#This Row],[AÇÕES]],'Dados Status Invest STOCKS'!A2730:AD3345,27)),0)</f>
        <v>0.92</v>
      </c>
      <c r="O2744" s="66">
        <f>IFERROR(IF(Ações!$L2744="","",Ações!$K2744*Ações!$L2744),0)</f>
        <v>0</v>
      </c>
      <c r="P2744" s="67">
        <f t="shared" si="42"/>
        <v>0.06</v>
      </c>
      <c r="Q2744" s="67">
        <f>IFERROR(Ações!$O2744/Ações!$M2744,0)</f>
        <v>0</v>
      </c>
      <c r="R2744" s="67">
        <f>IFERROR(IF(Ações!$B2744="","",VLOOKUP(Table_1[[#This Row],[AÇÕES]],'Dados Status Invest STOCKS'!A2730:AD3345,18)/100),0)</f>
        <v>-0.64840000000000009</v>
      </c>
      <c r="S2744" s="65">
        <f>IFERROR(IF(Ações!$B2744="","",VLOOKUP(Table_1[[#This Row],[AÇÕES]],'Dados Status Invest STOCKS'!A2730:AD3345,25)/100),0)</f>
        <v>0</v>
      </c>
      <c r="T2744" s="67">
        <f>(1-Ações!$Q2744)*Ações!$R2744</f>
        <v>-0.64840000000000009</v>
      </c>
      <c r="U2744" s="68">
        <f>IF(Ações!$S2744=0,Ações!$T2744,IF(Ações!$T2744=0,Ações!$S2744,AVERAGE(Ações!$S2744,Ações!$T2744)))</f>
        <v>-0.64840000000000009</v>
      </c>
    </row>
    <row r="2745" spans="2:21" ht="15" customHeight="1" x14ac:dyDescent="0.2">
      <c r="B2745" s="63" t="str">
        <f>IFERROR('Dados Status Invest STOCKS'!A2732,"-")</f>
        <v>LEE</v>
      </c>
      <c r="C2745" s="45">
        <f>IFERROR((Ações!$D2745-Ações!$K2745)/Ações!$D2745,0)</f>
        <v>0</v>
      </c>
      <c r="D2745" s="46">
        <f>(Ações!$O2745)/0.06</f>
        <v>0</v>
      </c>
      <c r="E2745" s="47">
        <f>IFERROR((Ações!$F2745-Ações!$K2745)/Ações!$F2745,0)</f>
        <v>-0.24106834726695497</v>
      </c>
      <c r="F2745" s="46">
        <f>IF(OR(Ações!$N2745&lt;0,Ações!$M2745&lt;0),"",(22.5*Ações!$M2745*Ações!$N2745)^0.5)</f>
        <v>28.411005790010321</v>
      </c>
      <c r="G2745" s="47">
        <f>IFERROR((Ações!$H2745-Ações!$K2745)/Ações!$H2745,0)</f>
        <v>0</v>
      </c>
      <c r="H2745" s="48">
        <f>IFERROR(Ações!$I2745/(Ações!$P2745-Table_1[[#This Row],[CAGR LUCRO 5A]]),0)</f>
        <v>0</v>
      </c>
      <c r="I2745" s="48" t="str">
        <f>IF(Ações!$S2745&lt;0,"",Ações!$O2745*(1+Ações!$S2745))</f>
        <v/>
      </c>
      <c r="J2745" s="49">
        <f>IFERROR(IF(Ações!$B2745="","",(VLOOKUP(Table_1[[#This Row],[AÇÕES]],'Dados Status Invest STOCKS'!A2731:AD3346,4)/Table_1[[#This Row],[LPA]]))/100,0)</f>
        <v>2.3540051679586563E-2</v>
      </c>
      <c r="K2745" s="64">
        <f>IFERROR(IF(Ações!$B2745="","",VLOOKUP(Table_1[[#This Row],[AÇÕES]],'Dados Status Invest STOCKS'!A2731:AD3346,2)),0)</f>
        <v>35.26</v>
      </c>
      <c r="L2745" s="65">
        <f>IFERROR(IF(Ações!$B2745="","",VLOOKUP(Table_1[[#This Row],[AÇÕES]],'Dados Status Invest STOCKS'!A2731:AD3346,3)/100),0)</f>
        <v>0</v>
      </c>
      <c r="M2745" s="66">
        <f>IFERROR(IF(Ações!$B2745="","",VLOOKUP(Table_1[[#This Row],[AÇÕES]],'Dados Status Invest STOCKS'!A2731:AD3346,28)),0)</f>
        <v>3.87</v>
      </c>
      <c r="N2745" s="66">
        <f>IFERROR(IF(Ações!$B2745="","",VLOOKUP(Table_1[[#This Row],[AÇÕES]],'Dados Status Invest STOCKS'!A2731:AD3346,27)),0)</f>
        <v>9.27</v>
      </c>
      <c r="O2745" s="66">
        <f>IFERROR(IF(Ações!$L2745="","",Ações!$K2745*Ações!$L2745),0)</f>
        <v>0</v>
      </c>
      <c r="P2745" s="67">
        <f t="shared" si="42"/>
        <v>0.06</v>
      </c>
      <c r="Q2745" s="67">
        <f>IFERROR(Ações!$O2745/Ações!$M2745,0)</f>
        <v>0</v>
      </c>
      <c r="R2745" s="67">
        <f>IFERROR(IF(Ações!$B2745="","",VLOOKUP(Table_1[[#This Row],[AÇÕES]],'Dados Status Invest STOCKS'!A2731:AD3346,18)/100),0)</f>
        <v>0.41759999999999997</v>
      </c>
      <c r="S2745" s="65">
        <f>IFERROR(IF(Ações!$B2745="","",VLOOKUP(Table_1[[#This Row],[AÇÕES]],'Dados Status Invest STOCKS'!A2731:AD3346,25)/100),0)</f>
        <v>-8.2100000000000006E-2</v>
      </c>
      <c r="T2745" s="67">
        <f>(1-Ações!$Q2745)*Ações!$R2745</f>
        <v>0.41759999999999997</v>
      </c>
      <c r="U2745" s="68">
        <f>IF(Ações!$S2745=0,Ações!$T2745,IF(Ações!$T2745=0,Ações!$S2745,AVERAGE(Ações!$S2745,Ações!$T2745)))</f>
        <v>0.16774999999999998</v>
      </c>
    </row>
    <row r="2746" spans="2:21" ht="15" customHeight="1" x14ac:dyDescent="0.2">
      <c r="B2746" s="63" t="str">
        <f>IFERROR('Dados Status Invest STOCKS'!A2733,"-")</f>
        <v>LEG</v>
      </c>
      <c r="C2746" s="45">
        <f>IFERROR((Ações!$D2746-Ações!$K2746)/Ações!$D2746,0)</f>
        <v>-0.4388489208633094</v>
      </c>
      <c r="D2746" s="46">
        <f>(Ações!$O2746)/0.06</f>
        <v>27.667950000000001</v>
      </c>
      <c r="E2746" s="47">
        <f>IFERROR((Ações!$F2746-Ações!$K2746)/Ações!$F2746,0)</f>
        <v>-0.40998775924849623</v>
      </c>
      <c r="F2746" s="46">
        <f>IF(OR(Ações!$N2746&lt;0,Ações!$M2746&lt;0),"",(22.5*Ações!$M2746*Ações!$N2746)^0.5)</f>
        <v>28.234287665885962</v>
      </c>
      <c r="G2746" s="47">
        <f>IFERROR((Ações!$H2746-Ações!$K2746)/Ações!$H2746,0)</f>
        <v>0</v>
      </c>
      <c r="H2746" s="48">
        <f>IFERROR(Ações!$I2746/(Ações!$P2746-Table_1[[#This Row],[CAGR LUCRO 5A]]),0)</f>
        <v>0</v>
      </c>
      <c r="I2746" s="48" t="str">
        <f>IF(Ações!$S2746&lt;0,"",Ações!$O2746*(1+Ações!$S2746))</f>
        <v/>
      </c>
      <c r="J2746" s="49">
        <f>IFERROR(IF(Ações!$B2746="","",(VLOOKUP(Table_1[[#This Row],[AÇÕES]],'Dados Status Invest STOCKS'!A2732:AD3347,4)/Table_1[[#This Row],[LPA]]))/100,0)</f>
        <v>4.4233333333333326E-2</v>
      </c>
      <c r="K2746" s="64">
        <f>IFERROR(IF(Ações!$B2746="","",VLOOKUP(Table_1[[#This Row],[AÇÕES]],'Dados Status Invest STOCKS'!A2732:AD3347,2)),0)</f>
        <v>39.81</v>
      </c>
      <c r="L2746" s="65">
        <f>IFERROR(IF(Ações!$B2746="","",VLOOKUP(Table_1[[#This Row],[AÇÕES]],'Dados Status Invest STOCKS'!A2732:AD3347,3)/100),0)</f>
        <v>4.1700000000000001E-2</v>
      </c>
      <c r="M2746" s="66">
        <f>IFERROR(IF(Ações!$B2746="","",VLOOKUP(Table_1[[#This Row],[AÇÕES]],'Dados Status Invest STOCKS'!A2732:AD3347,28)),0)</f>
        <v>3</v>
      </c>
      <c r="N2746" s="66">
        <f>IFERROR(IF(Ações!$B2746="","",VLOOKUP(Table_1[[#This Row],[AÇÕES]],'Dados Status Invest STOCKS'!A2732:AD3347,27)),0)</f>
        <v>11.81</v>
      </c>
      <c r="O2746" s="66">
        <f>IFERROR(IF(Ações!$L2746="","",Ações!$K2746*Ações!$L2746),0)</f>
        <v>1.660077</v>
      </c>
      <c r="P2746" s="67">
        <f t="shared" si="42"/>
        <v>0.06</v>
      </c>
      <c r="Q2746" s="67">
        <f>IFERROR(Ações!$O2746/Ações!$M2746,0)</f>
        <v>0.55335900000000005</v>
      </c>
      <c r="R2746" s="67">
        <f>IFERROR(IF(Ações!$B2746="","",VLOOKUP(Table_1[[#This Row],[AÇÕES]],'Dados Status Invest STOCKS'!A2732:AD3347,18)/100),0)</f>
        <v>0.25390000000000001</v>
      </c>
      <c r="S2746" s="65">
        <f>IFERROR(IF(Ações!$B2746="","",VLOOKUP(Table_1[[#This Row],[AÇÕES]],'Dados Status Invest STOCKS'!A2732:AD3347,25)/100),0)</f>
        <v>-5.2999999999999999E-2</v>
      </c>
      <c r="T2746" s="67">
        <f>(1-Ações!$Q2746)*Ações!$R2746</f>
        <v>0.1134021499</v>
      </c>
      <c r="U2746" s="68">
        <f>IF(Ações!$S2746=0,Ações!$T2746,IF(Ações!$T2746=0,Ações!$S2746,AVERAGE(Ações!$S2746,Ações!$T2746)))</f>
        <v>3.020107495E-2</v>
      </c>
    </row>
    <row r="2747" spans="2:21" ht="15" customHeight="1" x14ac:dyDescent="0.2">
      <c r="B2747" s="63" t="str">
        <f>IFERROR('Dados Status Invest STOCKS'!A2734,"-")</f>
        <v>LEGH</v>
      </c>
      <c r="C2747" s="45">
        <f>IFERROR((Ações!$D2747-Ações!$K2747)/Ações!$D2747,0)</f>
        <v>0</v>
      </c>
      <c r="D2747" s="46">
        <f>(Ações!$O2747)/0.06</f>
        <v>0</v>
      </c>
      <c r="E2747" s="47">
        <f>IFERROR((Ações!$F2747-Ações!$K2747)/Ações!$F2747,0)</f>
        <v>-4.1409255720878314E-2</v>
      </c>
      <c r="F2747" s="46">
        <f>IF(OR(Ações!$N2747&lt;0,Ações!$M2747&lt;0),"",(22.5*Ações!$M2747*Ações!$N2747)^0.5)</f>
        <v>23.026490179790752</v>
      </c>
      <c r="G2747" s="47">
        <f>IFERROR((Ações!$H2747-Ações!$K2747)/Ações!$H2747,0)</f>
        <v>0</v>
      </c>
      <c r="H2747" s="48">
        <f>IFERROR(Ações!$I2747/(Ações!$P2747-Table_1[[#This Row],[CAGR LUCRO 5A]]),0)</f>
        <v>0</v>
      </c>
      <c r="I2747" s="48">
        <f>IF(Ações!$S2747&lt;0,"",Ações!$O2747*(1+Ações!$S2747))</f>
        <v>0</v>
      </c>
      <c r="J2747" s="49">
        <f>IFERROR(IF(Ações!$B2747="","",(VLOOKUP(Table_1[[#This Row],[AÇÕES]],'Dados Status Invest STOCKS'!A2733:AD3348,4)/Table_1[[#This Row],[LPA]]))/100,0)</f>
        <v>6.44559585492228E-2</v>
      </c>
      <c r="K2747" s="64">
        <f>IFERROR(IF(Ações!$B2747="","",VLOOKUP(Table_1[[#This Row],[AÇÕES]],'Dados Status Invest STOCKS'!A2733:AD3348,2)),0)</f>
        <v>23.98</v>
      </c>
      <c r="L2747" s="65">
        <f>IFERROR(IF(Ações!$B2747="","",VLOOKUP(Table_1[[#This Row],[AÇÕES]],'Dados Status Invest STOCKS'!A2733:AD3348,3)/100),0)</f>
        <v>0</v>
      </c>
      <c r="M2747" s="66">
        <f>IFERROR(IF(Ações!$B2747="","",VLOOKUP(Table_1[[#This Row],[AÇÕES]],'Dados Status Invest STOCKS'!A2733:AD3348,28)),0)</f>
        <v>1.93</v>
      </c>
      <c r="N2747" s="66">
        <f>IFERROR(IF(Ações!$B2747="","",VLOOKUP(Table_1[[#This Row],[AÇÕES]],'Dados Status Invest STOCKS'!A2733:AD3348,27)),0)</f>
        <v>12.21</v>
      </c>
      <c r="O2747" s="66">
        <f>IFERROR(IF(Ações!$L2747="","",Ações!$K2747*Ações!$L2747),0)</f>
        <v>0</v>
      </c>
      <c r="P2747" s="67">
        <f t="shared" si="42"/>
        <v>0.06</v>
      </c>
      <c r="Q2747" s="67">
        <f>IFERROR(Ações!$O2747/Ações!$M2747,0)</f>
        <v>0</v>
      </c>
      <c r="R2747" s="67">
        <f>IFERROR(IF(Ações!$B2747="","",VLOOKUP(Table_1[[#This Row],[AÇÕES]],'Dados Status Invest STOCKS'!A2733:AD3348,18)/100),0)</f>
        <v>0.15789999999999998</v>
      </c>
      <c r="S2747" s="65">
        <f>IFERROR(IF(Ações!$B2747="","",VLOOKUP(Table_1[[#This Row],[AÇÕES]],'Dados Status Invest STOCKS'!A2733:AD3348,25)/100),0)</f>
        <v>0</v>
      </c>
      <c r="T2747" s="67">
        <f>(1-Ações!$Q2747)*Ações!$R2747</f>
        <v>0.15789999999999998</v>
      </c>
      <c r="U2747" s="68">
        <f>IF(Ações!$S2747=0,Ações!$T2747,IF(Ações!$T2747=0,Ações!$S2747,AVERAGE(Ações!$S2747,Ações!$T2747)))</f>
        <v>0.15789999999999998</v>
      </c>
    </row>
    <row r="2748" spans="2:21" ht="15" customHeight="1" x14ac:dyDescent="0.2">
      <c r="B2748" s="63" t="str">
        <f>IFERROR('Dados Status Invest STOCKS'!A2735,"-")</f>
        <v>LEGN</v>
      </c>
      <c r="C2748" s="45">
        <f>IFERROR((Ações!$D2748-Ações!$K2748)/Ações!$D2748,0)</f>
        <v>0</v>
      </c>
      <c r="D2748" s="46">
        <f>(Ações!$O2748)/0.06</f>
        <v>0</v>
      </c>
      <c r="E2748" s="47">
        <f>IFERROR((Ações!$F2748-Ações!$K2748)/Ações!$F2748,0)</f>
        <v>0</v>
      </c>
      <c r="F2748" s="46" t="str">
        <f>IF(OR(Ações!$N2748&lt;0,Ações!$M2748&lt;0),"",(22.5*Ações!$M2748*Ações!$N2748)^0.5)</f>
        <v/>
      </c>
      <c r="G2748" s="47">
        <f>IFERROR((Ações!$H2748-Ações!$K2748)/Ações!$H2748,0)</f>
        <v>0</v>
      </c>
      <c r="H2748" s="48">
        <f>IFERROR(Ações!$I2748/(Ações!$P2748-Table_1[[#This Row],[CAGR LUCRO 5A]]),0)</f>
        <v>0</v>
      </c>
      <c r="I2748" s="48">
        <f>IF(Ações!$S2748&lt;0,"",Ações!$O2748*(1+Ações!$S2748))</f>
        <v>0</v>
      </c>
      <c r="J2748" s="49">
        <f>IFERROR(IF(Ações!$B2748="","",(VLOOKUP(Table_1[[#This Row],[AÇÕES]],'Dados Status Invest STOCKS'!A2734:AD3349,4)/Table_1[[#This Row],[LPA]]))/100,0)</f>
        <v>0.10061855670103093</v>
      </c>
      <c r="K2748" s="64">
        <f>IFERROR(IF(Ações!$B2748="","",VLOOKUP(Table_1[[#This Row],[AÇÕES]],'Dados Status Invest STOCKS'!A2734:AD3349,2)),0)</f>
        <v>37.909999999999997</v>
      </c>
      <c r="L2748" s="65">
        <f>IFERROR(IF(Ações!$B2748="","",VLOOKUP(Table_1[[#This Row],[AÇÕES]],'Dados Status Invest STOCKS'!A2734:AD3349,3)/100),0)</f>
        <v>0</v>
      </c>
      <c r="M2748" s="66">
        <f>IFERROR(IF(Ações!$B2748="","",VLOOKUP(Table_1[[#This Row],[AÇÕES]],'Dados Status Invest STOCKS'!A2734:AD3349,28)),0)</f>
        <v>-1.94</v>
      </c>
      <c r="N2748" s="66">
        <f>IFERROR(IF(Ações!$B2748="","",VLOOKUP(Table_1[[#This Row],[AÇÕES]],'Dados Status Invest STOCKS'!A2734:AD3349,27)),0)</f>
        <v>2.2200000000000002</v>
      </c>
      <c r="O2748" s="66">
        <f>IFERROR(IF(Ações!$L2748="","",Ações!$K2748*Ações!$L2748),0)</f>
        <v>0</v>
      </c>
      <c r="P2748" s="67">
        <f t="shared" si="42"/>
        <v>0.06</v>
      </c>
      <c r="Q2748" s="67">
        <f>IFERROR(Ações!$O2748/Ações!$M2748,0)</f>
        <v>0</v>
      </c>
      <c r="R2748" s="67">
        <f>IFERROR(IF(Ações!$B2748="","",VLOOKUP(Table_1[[#This Row],[AÇÕES]],'Dados Status Invest STOCKS'!A2734:AD3349,18)/100),0)</f>
        <v>-0.87329999999999997</v>
      </c>
      <c r="S2748" s="65">
        <f>IFERROR(IF(Ações!$B2748="","",VLOOKUP(Table_1[[#This Row],[AÇÕES]],'Dados Status Invest STOCKS'!A2734:AD3349,25)/100),0)</f>
        <v>0</v>
      </c>
      <c r="T2748" s="67">
        <f>(1-Ações!$Q2748)*Ações!$R2748</f>
        <v>-0.87329999999999997</v>
      </c>
      <c r="U2748" s="68">
        <f>IF(Ações!$S2748=0,Ações!$T2748,IF(Ações!$T2748=0,Ações!$S2748,AVERAGE(Ações!$S2748,Ações!$T2748)))</f>
        <v>-0.87329999999999997</v>
      </c>
    </row>
    <row r="2749" spans="2:21" ht="15" customHeight="1" x14ac:dyDescent="0.2">
      <c r="B2749" s="63" t="str">
        <f>IFERROR('Dados Status Invest STOCKS'!A2736,"-")</f>
        <v>LEJU</v>
      </c>
      <c r="C2749" s="45">
        <f>IFERROR((Ações!$D2749-Ações!$K2749)/Ações!$D2749,0)</f>
        <v>0</v>
      </c>
      <c r="D2749" s="46">
        <f>(Ações!$O2749)/0.06</f>
        <v>0</v>
      </c>
      <c r="E2749" s="47">
        <f>IFERROR((Ações!$F2749-Ações!$K2749)/Ações!$F2749,0)</f>
        <v>0.78196538199128607</v>
      </c>
      <c r="F2749" s="46">
        <f>IF(OR(Ações!$N2749&lt;0,Ações!$M2749&lt;0),"",(22.5*Ações!$M2749*Ações!$N2749)^0.5)</f>
        <v>3.4856850115866753</v>
      </c>
      <c r="G2749" s="47">
        <f>IFERROR((Ações!$H2749-Ações!$K2749)/Ações!$H2749,0)</f>
        <v>0</v>
      </c>
      <c r="H2749" s="48">
        <f>IFERROR(Ações!$I2749/(Ações!$P2749-Table_1[[#This Row],[CAGR LUCRO 5A]]),0)</f>
        <v>0</v>
      </c>
      <c r="I2749" s="48" t="str">
        <f>IF(Ações!$S2749&lt;0,"",Ações!$O2749*(1+Ações!$S2749))</f>
        <v/>
      </c>
      <c r="J2749" s="49">
        <f>IFERROR(IF(Ações!$B2749="","",(VLOOKUP(Table_1[[#This Row],[AÇÕES]],'Dados Status Invest STOCKS'!A2735:AD3350,4)/Table_1[[#This Row],[LPA]]))/100,0)</f>
        <v>0.10481481481481481</v>
      </c>
      <c r="K2749" s="64">
        <f>IFERROR(IF(Ações!$B2749="","",VLOOKUP(Table_1[[#This Row],[AÇÕES]],'Dados Status Invest STOCKS'!A2735:AD3350,2)),0)</f>
        <v>0.76</v>
      </c>
      <c r="L2749" s="65">
        <f>IFERROR(IF(Ações!$B2749="","",VLOOKUP(Table_1[[#This Row],[AÇÕES]],'Dados Status Invest STOCKS'!A2735:AD3350,3)/100),0)</f>
        <v>0</v>
      </c>
      <c r="M2749" s="66">
        <f>IFERROR(IF(Ações!$B2749="","",VLOOKUP(Table_1[[#This Row],[AÇÕES]],'Dados Status Invest STOCKS'!A2735:AD3350,28)),0)</f>
        <v>0.27</v>
      </c>
      <c r="N2749" s="66">
        <f>IFERROR(IF(Ações!$B2749="","",VLOOKUP(Table_1[[#This Row],[AÇÕES]],'Dados Status Invest STOCKS'!A2735:AD3350,27)),0)</f>
        <v>2</v>
      </c>
      <c r="O2749" s="66">
        <f>IFERROR(IF(Ações!$L2749="","",Ações!$K2749*Ações!$L2749),0)</f>
        <v>0</v>
      </c>
      <c r="P2749" s="67">
        <f t="shared" si="42"/>
        <v>0.06</v>
      </c>
      <c r="Q2749" s="67">
        <f>IFERROR(Ações!$O2749/Ações!$M2749,0)</f>
        <v>0</v>
      </c>
      <c r="R2749" s="67">
        <f>IFERROR(IF(Ações!$B2749="","",VLOOKUP(Table_1[[#This Row],[AÇÕES]],'Dados Status Invest STOCKS'!A2735:AD3350,18)/100),0)</f>
        <v>0.1338</v>
      </c>
      <c r="S2749" s="65">
        <f>IFERROR(IF(Ações!$B2749="","",VLOOKUP(Table_1[[#This Row],[AÇÕES]],'Dados Status Invest STOCKS'!A2735:AD3350,25)/100),0)</f>
        <v>-0.1139</v>
      </c>
      <c r="T2749" s="67">
        <f>(1-Ações!$Q2749)*Ações!$R2749</f>
        <v>0.1338</v>
      </c>
      <c r="U2749" s="68">
        <f>IF(Ações!$S2749=0,Ações!$T2749,IF(Ações!$T2749=0,Ações!$S2749,AVERAGE(Ações!$S2749,Ações!$T2749)))</f>
        <v>9.9500000000000005E-3</v>
      </c>
    </row>
    <row r="2750" spans="2:21" ht="15" customHeight="1" x14ac:dyDescent="0.2">
      <c r="B2750" s="63" t="str">
        <f>IFERROR('Dados Status Invest STOCKS'!A2737,"-")</f>
        <v>LEN</v>
      </c>
      <c r="C2750" s="45">
        <f>IFERROR((Ações!$D2750-Ações!$K2750)/Ações!$D2750,0)</f>
        <v>-5</v>
      </c>
      <c r="D2750" s="46">
        <f>(Ações!$O2750)/0.06</f>
        <v>16.668333333333333</v>
      </c>
      <c r="E2750" s="47">
        <f>IFERROR((Ações!$F2750-Ações!$K2750)/Ações!$F2750,0)</f>
        <v>0.29280449210028786</v>
      </c>
      <c r="F2750" s="46">
        <f>IF(OR(Ações!$N2750&lt;0,Ações!$M2750&lt;0),"",(22.5*Ações!$M2750*Ações!$N2750)^0.5)</f>
        <v>141.41775348236868</v>
      </c>
      <c r="G2750" s="47">
        <f>IFERROR((Ações!$H2750-Ações!$K2750)/Ações!$H2750,0)</f>
        <v>16.483973847871155</v>
      </c>
      <c r="H2750" s="48">
        <f>IFERROR(Ações!$I2750/(Ações!$P2750-Table_1[[#This Row],[CAGR LUCRO 5A]]),0)</f>
        <v>-6.4589362512873318</v>
      </c>
      <c r="I2750" s="48">
        <f>IF(Ações!$S2750&lt;0,"",Ações!$O2750*(1+Ações!$S2750))</f>
        <v>1.25432542</v>
      </c>
      <c r="J2750" s="49">
        <f>IFERROR(IF(Ações!$B2750="","",(VLOOKUP(Table_1[[#This Row],[AÇÕES]],'Dados Status Invest STOCKS'!A2736:AD3351,4)/Table_1[[#This Row],[LPA]]))/100,0)</f>
        <v>5.6381381381381381E-3</v>
      </c>
      <c r="K2750" s="64">
        <f>IFERROR(IF(Ações!$B2750="","",VLOOKUP(Table_1[[#This Row],[AÇÕES]],'Dados Status Invest STOCKS'!A2736:AD3351,2)),0)</f>
        <v>100.01</v>
      </c>
      <c r="L2750" s="65">
        <f>IFERROR(IF(Ações!$B2750="","",VLOOKUP(Table_1[[#This Row],[AÇÕES]],'Dados Status Invest STOCKS'!A2736:AD3351,3)/100),0)</f>
        <v>0.01</v>
      </c>
      <c r="M2750" s="66">
        <f>IFERROR(IF(Ações!$B2750="","",VLOOKUP(Table_1[[#This Row],[AÇÕES]],'Dados Status Invest STOCKS'!A2736:AD3351,28)),0)</f>
        <v>13.32</v>
      </c>
      <c r="N2750" s="66">
        <f>IFERROR(IF(Ações!$B2750="","",VLOOKUP(Table_1[[#This Row],[AÇÕES]],'Dados Status Invest STOCKS'!A2736:AD3351,27)),0)</f>
        <v>66.73</v>
      </c>
      <c r="O2750" s="66">
        <f>IFERROR(IF(Ações!$L2750="","",Ações!$K2750*Ações!$L2750),0)</f>
        <v>1.0001</v>
      </c>
      <c r="P2750" s="67">
        <f t="shared" si="42"/>
        <v>0.06</v>
      </c>
      <c r="Q2750" s="67">
        <f>IFERROR(Ações!$O2750/Ações!$M2750,0)</f>
        <v>7.5082582582582574E-2</v>
      </c>
      <c r="R2750" s="67">
        <f>IFERROR(IF(Ações!$B2750="","",VLOOKUP(Table_1[[#This Row],[AÇÕES]],'Dados Status Invest STOCKS'!A2736:AD3351,18)/100),0)</f>
        <v>0.1996</v>
      </c>
      <c r="S2750" s="65">
        <f>IFERROR(IF(Ações!$B2750="","",VLOOKUP(Table_1[[#This Row],[AÇÕES]],'Dados Status Invest STOCKS'!A2736:AD3351,25)/100),0)</f>
        <v>0.25420000000000004</v>
      </c>
      <c r="T2750" s="67">
        <f>(1-Ações!$Q2750)*Ações!$R2750</f>
        <v>0.1846135165165165</v>
      </c>
      <c r="U2750" s="68">
        <f>IF(Ações!$S2750=0,Ações!$T2750,IF(Ações!$T2750=0,Ações!$S2750,AVERAGE(Ações!$S2750,Ações!$T2750)))</f>
        <v>0.21940675825825828</v>
      </c>
    </row>
    <row r="2751" spans="2:21" ht="15" customHeight="1" x14ac:dyDescent="0.2">
      <c r="B2751" s="63" t="str">
        <f>IFERROR('Dados Status Invest STOCKS'!A2738,"-")</f>
        <v>LEN.B</v>
      </c>
      <c r="C2751" s="45">
        <f>IFERROR((Ações!$D2751-Ações!$K2751)/Ações!$D2751,0)</f>
        <v>-4</v>
      </c>
      <c r="D2751" s="46">
        <f>(Ações!$O2751)/0.06</f>
        <v>16.654</v>
      </c>
      <c r="E2751" s="47">
        <f>IFERROR((Ações!$F2751-Ações!$K2751)/Ações!$F2751,0)</f>
        <v>0.41117718285362437</v>
      </c>
      <c r="F2751" s="46">
        <f>IF(OR(Ações!$N2751&lt;0,Ações!$M2751&lt;0),"",(22.5*Ações!$M2751*Ações!$N2751)^0.5)</f>
        <v>141.41775348236868</v>
      </c>
      <c r="G2751" s="47">
        <f>IFERROR((Ações!$H2751-Ações!$K2751)/Ações!$H2751,0)</f>
        <v>13.903311539892629</v>
      </c>
      <c r="H2751" s="48">
        <f>IFERROR(Ações!$I2751/(Ações!$P2751-Table_1[[#This Row],[CAGR LUCRO 5A]]),0)</f>
        <v>-6.4533821215242009</v>
      </c>
      <c r="I2751" s="48">
        <f>IF(Ações!$S2751&lt;0,"",Ações!$O2751*(1+Ações!$S2751))</f>
        <v>1.2532468080000001</v>
      </c>
      <c r="J2751" s="49">
        <f>IFERROR(IF(Ações!$B2751="","",(VLOOKUP(Table_1[[#This Row],[AÇÕES]],'Dados Status Invest STOCKS'!A2737:AD3352,4)/Table_1[[#This Row],[LPA]]))/100,0)</f>
        <v>4.6921921921921923E-3</v>
      </c>
      <c r="K2751" s="64">
        <f>IFERROR(IF(Ações!$B2751="","",VLOOKUP(Table_1[[#This Row],[AÇÕES]],'Dados Status Invest STOCKS'!A2737:AD3352,2)),0)</f>
        <v>83.27</v>
      </c>
      <c r="L2751" s="65">
        <f>IFERROR(IF(Ações!$B2751="","",VLOOKUP(Table_1[[#This Row],[AÇÕES]],'Dados Status Invest STOCKS'!A2737:AD3352,3)/100),0)</f>
        <v>1.2E-2</v>
      </c>
      <c r="M2751" s="66">
        <f>IFERROR(IF(Ações!$B2751="","",VLOOKUP(Table_1[[#This Row],[AÇÕES]],'Dados Status Invest STOCKS'!A2737:AD3352,28)),0)</f>
        <v>13.32</v>
      </c>
      <c r="N2751" s="66">
        <f>IFERROR(IF(Ações!$B2751="","",VLOOKUP(Table_1[[#This Row],[AÇÕES]],'Dados Status Invest STOCKS'!A2737:AD3352,27)),0)</f>
        <v>66.73</v>
      </c>
      <c r="O2751" s="66">
        <f>IFERROR(IF(Ações!$L2751="","",Ações!$K2751*Ações!$L2751),0)</f>
        <v>0.99924000000000002</v>
      </c>
      <c r="P2751" s="67">
        <f t="shared" si="42"/>
        <v>0.06</v>
      </c>
      <c r="Q2751" s="67">
        <f>IFERROR(Ações!$O2751/Ações!$M2751,0)</f>
        <v>7.5018018018018023E-2</v>
      </c>
      <c r="R2751" s="67">
        <f>IFERROR(IF(Ações!$B2751="","",VLOOKUP(Table_1[[#This Row],[AÇÕES]],'Dados Status Invest STOCKS'!A2737:AD3352,18)/100),0)</f>
        <v>0.1996</v>
      </c>
      <c r="S2751" s="65">
        <f>IFERROR(IF(Ações!$B2751="","",VLOOKUP(Table_1[[#This Row],[AÇÕES]],'Dados Status Invest STOCKS'!A2737:AD3352,25)/100),0)</f>
        <v>0.25420000000000004</v>
      </c>
      <c r="T2751" s="67">
        <f>(1-Ações!$Q2751)*Ações!$R2751</f>
        <v>0.18462640360360361</v>
      </c>
      <c r="U2751" s="68">
        <f>IF(Ações!$S2751=0,Ações!$T2751,IF(Ações!$T2751=0,Ações!$S2751,AVERAGE(Ações!$S2751,Ações!$T2751)))</f>
        <v>0.21941320180180182</v>
      </c>
    </row>
    <row r="2752" spans="2:21" ht="15" customHeight="1" x14ac:dyDescent="0.2">
      <c r="B2752" s="63" t="str">
        <f>IFERROR('Dados Status Invest STOCKS'!A2739,"-")</f>
        <v>LESL</v>
      </c>
      <c r="C2752" s="45">
        <f>IFERROR((Ações!$D2752-Ações!$K2752)/Ações!$D2752,0)</f>
        <v>0</v>
      </c>
      <c r="D2752" s="46">
        <f>(Ações!$O2752)/0.06</f>
        <v>0</v>
      </c>
      <c r="E2752" s="47">
        <f>IFERROR((Ações!$F2752-Ações!$K2752)/Ações!$F2752,0)</f>
        <v>0</v>
      </c>
      <c r="F2752" s="46" t="str">
        <f>IF(OR(Ações!$N2752&lt;0,Ações!$M2752&lt;0),"",(22.5*Ações!$M2752*Ações!$N2752)^0.5)</f>
        <v/>
      </c>
      <c r="G2752" s="47">
        <f>IFERROR((Ações!$H2752-Ações!$K2752)/Ações!$H2752,0)</f>
        <v>0</v>
      </c>
      <c r="H2752" s="48">
        <f>IFERROR(Ações!$I2752/(Ações!$P2752-Table_1[[#This Row],[CAGR LUCRO 5A]]),0)</f>
        <v>0</v>
      </c>
      <c r="I2752" s="48">
        <f>IF(Ações!$S2752&lt;0,"",Ações!$O2752*(1+Ações!$S2752))</f>
        <v>0</v>
      </c>
      <c r="J2752" s="49">
        <f>IFERROR(IF(Ações!$B2752="","",(VLOOKUP(Table_1[[#This Row],[AÇÕES]],'Dados Status Invest STOCKS'!A2738:AD3353,4)/Table_1[[#This Row],[LPA]]))/100,0)</f>
        <v>1.3532499999999998</v>
      </c>
      <c r="K2752" s="64">
        <f>IFERROR(IF(Ações!$B2752="","",VLOOKUP(Table_1[[#This Row],[AÇÕES]],'Dados Status Invest STOCKS'!A2738:AD3353,2)),0)</f>
        <v>21.86</v>
      </c>
      <c r="L2752" s="65">
        <f>IFERROR(IF(Ações!$B2752="","",VLOOKUP(Table_1[[#This Row],[AÇÕES]],'Dados Status Invest STOCKS'!A2738:AD3353,3)/100),0)</f>
        <v>0</v>
      </c>
      <c r="M2752" s="66">
        <f>IFERROR(IF(Ações!$B2752="","",VLOOKUP(Table_1[[#This Row],[AÇÕES]],'Dados Status Invest STOCKS'!A2738:AD3353,28)),0)</f>
        <v>0.4</v>
      </c>
      <c r="N2752" s="66">
        <f>IFERROR(IF(Ações!$B2752="","",VLOOKUP(Table_1[[#This Row],[AÇÕES]],'Dados Status Invest STOCKS'!A2738:AD3353,27)),0)</f>
        <v>-4.76</v>
      </c>
      <c r="O2752" s="66">
        <f>IFERROR(IF(Ações!$L2752="","",Ações!$K2752*Ações!$L2752),0)</f>
        <v>0</v>
      </c>
      <c r="P2752" s="67">
        <f t="shared" si="42"/>
        <v>0.06</v>
      </c>
      <c r="Q2752" s="67">
        <f>IFERROR(Ações!$O2752/Ações!$M2752,0)</f>
        <v>0</v>
      </c>
      <c r="R2752" s="67">
        <f>IFERROR(IF(Ações!$B2752="","",VLOOKUP(Table_1[[#This Row],[AÇÕES]],'Dados Status Invest STOCKS'!A2738:AD3353,18)/100),0)</f>
        <v>-8.3400000000000002E-2</v>
      </c>
      <c r="S2752" s="65">
        <f>IFERROR(IF(Ações!$B2752="","",VLOOKUP(Table_1[[#This Row],[AÇÕES]],'Dados Status Invest STOCKS'!A2738:AD3353,25)/100),0)</f>
        <v>0</v>
      </c>
      <c r="T2752" s="67">
        <f>(1-Ações!$Q2752)*Ações!$R2752</f>
        <v>-8.3400000000000002E-2</v>
      </c>
      <c r="U2752" s="68">
        <f>IF(Ações!$S2752=0,Ações!$T2752,IF(Ações!$T2752=0,Ações!$S2752,AVERAGE(Ações!$S2752,Ações!$T2752)))</f>
        <v>-8.3400000000000002E-2</v>
      </c>
    </row>
    <row r="2753" spans="2:21" ht="15" customHeight="1" x14ac:dyDescent="0.2">
      <c r="B2753" s="63" t="str">
        <f>IFERROR('Dados Status Invest STOCKS'!A2740,"-")</f>
        <v>LEV</v>
      </c>
      <c r="C2753" s="45">
        <f>IFERROR((Ações!$D2753-Ações!$K2753)/Ações!$D2753,0)</f>
        <v>0</v>
      </c>
      <c r="D2753" s="46">
        <f>(Ações!$O2753)/0.06</f>
        <v>0</v>
      </c>
      <c r="E2753" s="47">
        <f>IFERROR((Ações!$F2753-Ações!$K2753)/Ações!$F2753,0)</f>
        <v>0</v>
      </c>
      <c r="F2753" s="46" t="str">
        <f>IF(OR(Ações!$N2753&lt;0,Ações!$M2753&lt;0),"",(22.5*Ações!$M2753*Ações!$N2753)^0.5)</f>
        <v/>
      </c>
      <c r="G2753" s="47">
        <f>IFERROR((Ações!$H2753-Ações!$K2753)/Ações!$H2753,0)</f>
        <v>0</v>
      </c>
      <c r="H2753" s="48">
        <f>IFERROR(Ações!$I2753/(Ações!$P2753-Table_1[[#This Row],[CAGR LUCRO 5A]]),0)</f>
        <v>0</v>
      </c>
      <c r="I2753" s="48">
        <f>IF(Ações!$S2753&lt;0,"",Ações!$O2753*(1+Ações!$S2753))</f>
        <v>0</v>
      </c>
      <c r="J2753" s="49">
        <f>IFERROR(IF(Ações!$B2753="","",(VLOOKUP(Table_1[[#This Row],[AÇÕES]],'Dados Status Invest STOCKS'!A2739:AD3354,4)/Table_1[[#This Row],[LPA]]))/100,0)</f>
        <v>7.5436893203883498E-2</v>
      </c>
      <c r="K2753" s="64">
        <f>IFERROR(IF(Ações!$B2753="","",VLOOKUP(Table_1[[#This Row],[AÇÕES]],'Dados Status Invest STOCKS'!A2739:AD3354,2)),0)</f>
        <v>7.99</v>
      </c>
      <c r="L2753" s="65">
        <f>IFERROR(IF(Ações!$B2753="","",VLOOKUP(Table_1[[#This Row],[AÇÕES]],'Dados Status Invest STOCKS'!A2739:AD3354,3)/100),0)</f>
        <v>0</v>
      </c>
      <c r="M2753" s="66">
        <f>IFERROR(IF(Ações!$B2753="","",VLOOKUP(Table_1[[#This Row],[AÇÕES]],'Dados Status Invest STOCKS'!A2739:AD3354,28)),0)</f>
        <v>-1.03</v>
      </c>
      <c r="N2753" s="66">
        <f>IFERROR(IF(Ações!$B2753="","",VLOOKUP(Table_1[[#This Row],[AÇÕES]],'Dados Status Invest STOCKS'!A2739:AD3354,27)),0)</f>
        <v>1.07</v>
      </c>
      <c r="O2753" s="66">
        <f>IFERROR(IF(Ações!$L2753="","",Ações!$K2753*Ações!$L2753),0)</f>
        <v>0</v>
      </c>
      <c r="P2753" s="67">
        <f t="shared" si="42"/>
        <v>0.06</v>
      </c>
      <c r="Q2753" s="67">
        <f>IFERROR(Ações!$O2753/Ações!$M2753,0)</f>
        <v>0</v>
      </c>
      <c r="R2753" s="67">
        <f>IFERROR(IF(Ações!$B2753="","",VLOOKUP(Table_1[[#This Row],[AÇÕES]],'Dados Status Invest STOCKS'!A2739:AD3354,18)/100),0)</f>
        <v>-0.96349999999999991</v>
      </c>
      <c r="S2753" s="65">
        <f>IFERROR(IF(Ações!$B2753="","",VLOOKUP(Table_1[[#This Row],[AÇÕES]],'Dados Status Invest STOCKS'!A2739:AD3354,25)/100),0)</f>
        <v>0</v>
      </c>
      <c r="T2753" s="67">
        <f>(1-Ações!$Q2753)*Ações!$R2753</f>
        <v>-0.96349999999999991</v>
      </c>
      <c r="U2753" s="68">
        <f>IF(Ações!$S2753=0,Ações!$T2753,IF(Ações!$T2753=0,Ações!$S2753,AVERAGE(Ações!$S2753,Ações!$T2753)))</f>
        <v>-0.96349999999999991</v>
      </c>
    </row>
    <row r="2754" spans="2:21" ht="15" customHeight="1" x14ac:dyDescent="0.2">
      <c r="B2754" s="63" t="str">
        <f>IFERROR('Dados Status Invest STOCKS'!A2741,"-")</f>
        <v>LEVI</v>
      </c>
      <c r="C2754" s="45">
        <f>IFERROR((Ações!$D2754-Ações!$K2754)/Ações!$D2754,0)</f>
        <v>-4.0420168067226898</v>
      </c>
      <c r="D2754" s="46">
        <f>(Ações!$O2754)/0.06</f>
        <v>4.3216833333333327</v>
      </c>
      <c r="E2754" s="47">
        <f>IFERROR((Ações!$F2754-Ações!$K2754)/Ações!$F2754,0)</f>
        <v>-1.1512136743951036</v>
      </c>
      <c r="F2754" s="46">
        <f>IF(OR(Ações!$N2754&lt;0,Ações!$M2754&lt;0),"",(22.5*Ações!$M2754*Ações!$N2754)^0.5)</f>
        <v>10.12916580968048</v>
      </c>
      <c r="G2754" s="47">
        <f>IFERROR((Ações!$H2754-Ações!$K2754)/Ações!$H2754,0)</f>
        <v>-4.0420168067226898</v>
      </c>
      <c r="H2754" s="48">
        <f>IFERROR(Ações!$I2754/(Ações!$P2754-Table_1[[#This Row],[CAGR LUCRO 5A]]),0)</f>
        <v>4.3216833333333327</v>
      </c>
      <c r="I2754" s="48">
        <f>IF(Ações!$S2754&lt;0,"",Ações!$O2754*(1+Ações!$S2754))</f>
        <v>0.25930099999999995</v>
      </c>
      <c r="J2754" s="49">
        <f>IFERROR(IF(Ações!$B2754="","",(VLOOKUP(Table_1[[#This Row],[AÇÕES]],'Dados Status Invest STOCKS'!A2740:AD3355,4)/Table_1[[#This Row],[LPA]]))/100,0)</f>
        <v>0.16807017543859651</v>
      </c>
      <c r="K2754" s="64">
        <f>IFERROR(IF(Ações!$B2754="","",VLOOKUP(Table_1[[#This Row],[AÇÕES]],'Dados Status Invest STOCKS'!A2740:AD3355,2)),0)</f>
        <v>21.79</v>
      </c>
      <c r="L2754" s="65">
        <f>IFERROR(IF(Ações!$B2754="","",VLOOKUP(Table_1[[#This Row],[AÇÕES]],'Dados Status Invest STOCKS'!A2740:AD3355,3)/100),0)</f>
        <v>1.1899999999999999E-2</v>
      </c>
      <c r="M2754" s="66">
        <f>IFERROR(IF(Ações!$B2754="","",VLOOKUP(Table_1[[#This Row],[AÇÕES]],'Dados Status Invest STOCKS'!A2740:AD3355,28)),0)</f>
        <v>1.1399999999999999</v>
      </c>
      <c r="N2754" s="66">
        <f>IFERROR(IF(Ações!$B2754="","",VLOOKUP(Table_1[[#This Row],[AÇÕES]],'Dados Status Invest STOCKS'!A2740:AD3355,27)),0)</f>
        <v>4</v>
      </c>
      <c r="O2754" s="66">
        <f>IFERROR(IF(Ações!$L2754="","",Ações!$K2754*Ações!$L2754),0)</f>
        <v>0.25930099999999995</v>
      </c>
      <c r="P2754" s="67">
        <f t="shared" si="42"/>
        <v>0.06</v>
      </c>
      <c r="Q2754" s="67">
        <f>IFERROR(Ações!$O2754/Ações!$M2754,0)</f>
        <v>0.22745701754385964</v>
      </c>
      <c r="R2754" s="67">
        <f>IFERROR(IF(Ações!$B2754="","",VLOOKUP(Table_1[[#This Row],[AÇÕES]],'Dados Status Invest STOCKS'!A2740:AD3355,18)/100),0)</f>
        <v>0.28399999999999997</v>
      </c>
      <c r="S2754" s="65">
        <f>IFERROR(IF(Ações!$B2754="","",VLOOKUP(Table_1[[#This Row],[AÇÕES]],'Dados Status Invest STOCKS'!A2740:AD3355,25)/100),0)</f>
        <v>0</v>
      </c>
      <c r="T2754" s="67">
        <f>(1-Ações!$Q2754)*Ações!$R2754</f>
        <v>0.21940220701754384</v>
      </c>
      <c r="U2754" s="68">
        <f>IF(Ações!$S2754=0,Ações!$T2754,IF(Ações!$T2754=0,Ações!$S2754,AVERAGE(Ações!$S2754,Ações!$T2754)))</f>
        <v>0.21940220701754384</v>
      </c>
    </row>
    <row r="2755" spans="2:21" ht="15" customHeight="1" x14ac:dyDescent="0.2">
      <c r="B2755" s="63" t="str">
        <f>IFERROR('Dados Status Invest STOCKS'!A2742,"-")</f>
        <v>LEVL</v>
      </c>
      <c r="C2755" s="45">
        <f>IFERROR((Ações!$D2755-Ações!$K2755)/Ações!$D2755,0)</f>
        <v>-9.3448275862068986</v>
      </c>
      <c r="D2755" s="46">
        <f>(Ações!$O2755)/0.06</f>
        <v>3.9778333333333329</v>
      </c>
      <c r="E2755" s="47">
        <f>IFERROR((Ações!$F2755-Ações!$K2755)/Ações!$F2755,0)</f>
        <v>0.23227097528916596</v>
      </c>
      <c r="F2755" s="46">
        <f>IF(OR(Ações!$N2755&lt;0,Ações!$M2755&lt;0),"",(22.5*Ações!$M2755*Ações!$N2755)^0.5)</f>
        <v>53.599640857005753</v>
      </c>
      <c r="G2755" s="47">
        <f>IFERROR((Ações!$H2755-Ações!$K2755)/Ações!$H2755,0)</f>
        <v>-9.3448275862068986</v>
      </c>
      <c r="H2755" s="48">
        <f>IFERROR(Ações!$I2755/(Ações!$P2755-Table_1[[#This Row],[CAGR LUCRO 5A]]),0)</f>
        <v>3.9778333333333329</v>
      </c>
      <c r="I2755" s="48">
        <f>IF(Ações!$S2755&lt;0,"",Ações!$O2755*(1+Ações!$S2755))</f>
        <v>0.23866999999999997</v>
      </c>
      <c r="J2755" s="49">
        <f>IFERROR(IF(Ações!$B2755="","",(VLOOKUP(Table_1[[#This Row],[AÇÕES]],'Dados Status Invest STOCKS'!A2741:AD3356,4)/Table_1[[#This Row],[LPA]]))/100,0)</f>
        <v>2.3645083932853715E-2</v>
      </c>
      <c r="K2755" s="64">
        <f>IFERROR(IF(Ações!$B2755="","",VLOOKUP(Table_1[[#This Row],[AÇÕES]],'Dados Status Invest STOCKS'!A2741:AD3356,2)),0)</f>
        <v>41.15</v>
      </c>
      <c r="L2755" s="65">
        <f>IFERROR(IF(Ações!$B2755="","",VLOOKUP(Table_1[[#This Row],[AÇÕES]],'Dados Status Invest STOCKS'!A2741:AD3356,3)/100),0)</f>
        <v>5.7999999999999996E-3</v>
      </c>
      <c r="M2755" s="66">
        <f>IFERROR(IF(Ações!$B2755="","",VLOOKUP(Table_1[[#This Row],[AÇÕES]],'Dados Status Invest STOCKS'!A2741:AD3356,28)),0)</f>
        <v>4.17</v>
      </c>
      <c r="N2755" s="66">
        <f>IFERROR(IF(Ações!$B2755="","",VLOOKUP(Table_1[[#This Row],[AÇÕES]],'Dados Status Invest STOCKS'!A2741:AD3356,27)),0)</f>
        <v>30.62</v>
      </c>
      <c r="O2755" s="66">
        <f>IFERROR(IF(Ações!$L2755="","",Ações!$K2755*Ações!$L2755),0)</f>
        <v>0.23866999999999997</v>
      </c>
      <c r="P2755" s="67">
        <f t="shared" si="42"/>
        <v>0.06</v>
      </c>
      <c r="Q2755" s="67">
        <f>IFERROR(Ações!$O2755/Ações!$M2755,0)</f>
        <v>5.7235011990407668E-2</v>
      </c>
      <c r="R2755" s="67">
        <f>IFERROR(IF(Ações!$B2755="","",VLOOKUP(Table_1[[#This Row],[AÇÕES]],'Dados Status Invest STOCKS'!A2741:AD3356,18)/100),0)</f>
        <v>0.1363</v>
      </c>
      <c r="S2755" s="65">
        <f>IFERROR(IF(Ações!$B2755="","",VLOOKUP(Table_1[[#This Row],[AÇÕES]],'Dados Status Invest STOCKS'!A2741:AD3356,25)/100),0)</f>
        <v>0</v>
      </c>
      <c r="T2755" s="67">
        <f>(1-Ações!$Q2755)*Ações!$R2755</f>
        <v>0.12849886786570744</v>
      </c>
      <c r="U2755" s="68">
        <f>IF(Ações!$S2755=0,Ações!$T2755,IF(Ações!$T2755=0,Ações!$S2755,AVERAGE(Ações!$S2755,Ações!$T2755)))</f>
        <v>0.12849886786570744</v>
      </c>
    </row>
    <row r="2756" spans="2:21" ht="15" customHeight="1" x14ac:dyDescent="0.2">
      <c r="B2756" s="63" t="str">
        <f>IFERROR('Dados Status Invest STOCKS'!A2743,"-")</f>
        <v>LEVLP</v>
      </c>
      <c r="C2756" s="45">
        <f>IFERROR((Ações!$D2756-Ações!$K2756)/Ações!$D2756,0)</f>
        <v>0.11634756995581748</v>
      </c>
      <c r="D2756" s="46">
        <f>(Ações!$O2756)/0.06</f>
        <v>31.234000000000005</v>
      </c>
      <c r="E2756" s="47">
        <f>IFERROR((Ações!$F2756-Ações!$K2756)/Ações!$F2756,0)</f>
        <v>0.485071176621652</v>
      </c>
      <c r="F2756" s="46">
        <f>IF(OR(Ações!$N2756&lt;0,Ações!$M2756&lt;0),"",(22.5*Ações!$M2756*Ações!$N2756)^0.5)</f>
        <v>53.599640857005753</v>
      </c>
      <c r="G2756" s="47">
        <f>IFERROR((Ações!$H2756-Ações!$K2756)/Ações!$H2756,0)</f>
        <v>0.11634756995581748</v>
      </c>
      <c r="H2756" s="48">
        <f>IFERROR(Ações!$I2756/(Ações!$P2756-Table_1[[#This Row],[CAGR LUCRO 5A]]),0)</f>
        <v>31.234000000000005</v>
      </c>
      <c r="I2756" s="48">
        <f>IF(Ações!$S2756&lt;0,"",Ações!$O2756*(1+Ações!$S2756))</f>
        <v>1.8740400000000002</v>
      </c>
      <c r="J2756" s="49">
        <f>IFERROR(IF(Ações!$B2756="","",(VLOOKUP(Table_1[[#This Row],[AÇÕES]],'Dados Status Invest STOCKS'!A2742:AD3357,4)/Table_1[[#This Row],[LPA]]))/100,0)</f>
        <v>1.5851318944844126E-2</v>
      </c>
      <c r="K2756" s="64">
        <f>IFERROR(IF(Ações!$B2756="","",VLOOKUP(Table_1[[#This Row],[AÇÕES]],'Dados Status Invest STOCKS'!A2742:AD3357,2)),0)</f>
        <v>27.6</v>
      </c>
      <c r="L2756" s="65">
        <f>IFERROR(IF(Ações!$B2756="","",VLOOKUP(Table_1[[#This Row],[AÇÕES]],'Dados Status Invest STOCKS'!A2742:AD3357,3)/100),0)</f>
        <v>6.7900000000000002E-2</v>
      </c>
      <c r="M2756" s="66">
        <f>IFERROR(IF(Ações!$B2756="","",VLOOKUP(Table_1[[#This Row],[AÇÕES]],'Dados Status Invest STOCKS'!A2742:AD3357,28)),0)</f>
        <v>4.17</v>
      </c>
      <c r="N2756" s="66">
        <f>IFERROR(IF(Ações!$B2756="","",VLOOKUP(Table_1[[#This Row],[AÇÕES]],'Dados Status Invest STOCKS'!A2742:AD3357,27)),0)</f>
        <v>30.62</v>
      </c>
      <c r="O2756" s="66">
        <f>IFERROR(IF(Ações!$L2756="","",Ações!$K2756*Ações!$L2756),0)</f>
        <v>1.8740400000000002</v>
      </c>
      <c r="P2756" s="67">
        <f t="shared" si="42"/>
        <v>0.06</v>
      </c>
      <c r="Q2756" s="67">
        <f>IFERROR(Ações!$O2756/Ações!$M2756,0)</f>
        <v>0.44941007194244609</v>
      </c>
      <c r="R2756" s="67">
        <f>IFERROR(IF(Ações!$B2756="","",VLOOKUP(Table_1[[#This Row],[AÇÕES]],'Dados Status Invest STOCKS'!A2742:AD3357,18)/100),0)</f>
        <v>0.1363</v>
      </c>
      <c r="S2756" s="65">
        <f>IFERROR(IF(Ações!$B2756="","",VLOOKUP(Table_1[[#This Row],[AÇÕES]],'Dados Status Invest STOCKS'!A2742:AD3357,25)/100),0)</f>
        <v>0</v>
      </c>
      <c r="T2756" s="67">
        <f>(1-Ações!$Q2756)*Ações!$R2756</f>
        <v>7.5045407194244601E-2</v>
      </c>
      <c r="U2756" s="68">
        <f>IF(Ações!$S2756=0,Ações!$T2756,IF(Ações!$T2756=0,Ações!$S2756,AVERAGE(Ações!$S2756,Ações!$T2756)))</f>
        <v>7.5045407194244601E-2</v>
      </c>
    </row>
    <row r="2757" spans="2:21" ht="15" customHeight="1" x14ac:dyDescent="0.2">
      <c r="B2757" s="63" t="str">
        <f>IFERROR('Dados Status Invest STOCKS'!A2744,"-")</f>
        <v>LFC</v>
      </c>
      <c r="C2757" s="45">
        <f>IFERROR((Ações!$D2757-Ações!$K2757)/Ações!$D2757,0)</f>
        <v>0.37106918238993702</v>
      </c>
      <c r="D2757" s="46">
        <f>(Ações!$O2757)/0.06</f>
        <v>14.1351</v>
      </c>
      <c r="E2757" s="47">
        <f>IFERROR((Ações!$F2757-Ações!$K2757)/Ações!$F2757,0)</f>
        <v>0.64412202190966028</v>
      </c>
      <c r="F2757" s="46">
        <f>IF(OR(Ações!$N2757&lt;0,Ações!$M2757&lt;0),"",(22.5*Ações!$M2757*Ações!$N2757)^0.5)</f>
        <v>24.980472373436019</v>
      </c>
      <c r="G2757" s="47">
        <f>IFERROR((Ações!$H2757-Ações!$K2757)/Ações!$H2757,0)</f>
        <v>1.1047532727565716</v>
      </c>
      <c r="H2757" s="48">
        <f>IFERROR(Ações!$I2757/(Ações!$P2757-Table_1[[#This Row],[CAGR LUCRO 5A]]),0)</f>
        <v>-84.866083570093437</v>
      </c>
      <c r="I2757" s="48">
        <f>IF(Ações!$S2757&lt;0,"",Ações!$O2757*(1+Ações!$S2757))</f>
        <v>0.90806709419999987</v>
      </c>
      <c r="J2757" s="49">
        <f>IFERROR(IF(Ações!$B2757="","",(VLOOKUP(Table_1[[#This Row],[AÇÕES]],'Dados Status Invest STOCKS'!A2743:AD3358,4)/Table_1[[#This Row],[LPA]]))/100,0)</f>
        <v>1.9392523364485981E-2</v>
      </c>
      <c r="K2757" s="64">
        <f>IFERROR(IF(Ações!$B2757="","",VLOOKUP(Table_1[[#This Row],[AÇÕES]],'Dados Status Invest STOCKS'!A2743:AD3358,2)),0)</f>
        <v>8.89</v>
      </c>
      <c r="L2757" s="65">
        <f>IFERROR(IF(Ações!$B2757="","",VLOOKUP(Table_1[[#This Row],[AÇÕES]],'Dados Status Invest STOCKS'!A2743:AD3358,3)/100),0)</f>
        <v>9.5399999999999985E-2</v>
      </c>
      <c r="M2757" s="66">
        <f>IFERROR(IF(Ações!$B2757="","",VLOOKUP(Table_1[[#This Row],[AÇÕES]],'Dados Status Invest STOCKS'!A2743:AD3358,28)),0)</f>
        <v>2.14</v>
      </c>
      <c r="N2757" s="66">
        <f>IFERROR(IF(Ações!$B2757="","",VLOOKUP(Table_1[[#This Row],[AÇÕES]],'Dados Status Invest STOCKS'!A2743:AD3358,27)),0)</f>
        <v>12.96</v>
      </c>
      <c r="O2757" s="66">
        <f>IFERROR(IF(Ações!$L2757="","",Ações!$K2757*Ações!$L2757),0)</f>
        <v>0.84810599999999992</v>
      </c>
      <c r="P2757" s="67">
        <f t="shared" si="42"/>
        <v>0.06</v>
      </c>
      <c r="Q2757" s="67">
        <f>IFERROR(Ações!$O2757/Ações!$M2757,0)</f>
        <v>0.39631121495327098</v>
      </c>
      <c r="R2757" s="67">
        <f>IFERROR(IF(Ações!$B2757="","",VLOOKUP(Table_1[[#This Row],[AÇÕES]],'Dados Status Invest STOCKS'!A2743:AD3358,18)/100),0)</f>
        <v>0.16539999999999999</v>
      </c>
      <c r="S2757" s="65">
        <f>IFERROR(IF(Ações!$B2757="","",VLOOKUP(Table_1[[#This Row],[AÇÕES]],'Dados Status Invest STOCKS'!A2743:AD3358,25)/100),0)</f>
        <v>7.0699999999999999E-2</v>
      </c>
      <c r="T2757" s="67">
        <f>(1-Ações!$Q2757)*Ações!$R2757</f>
        <v>9.9850125046728966E-2</v>
      </c>
      <c r="U2757" s="68">
        <f>IF(Ações!$S2757=0,Ações!$T2757,IF(Ações!$T2757=0,Ações!$S2757,AVERAGE(Ações!$S2757,Ações!$T2757)))</f>
        <v>8.5275062523364475E-2</v>
      </c>
    </row>
    <row r="2758" spans="2:21" ht="15" customHeight="1" x14ac:dyDescent="0.2">
      <c r="B2758" s="63" t="str">
        <f>IFERROR('Dados Status Invest STOCKS'!A2745,"-")</f>
        <v>LFUS</v>
      </c>
      <c r="C2758" s="45">
        <f>IFERROR((Ações!$D2758-Ações!$K2758)/Ações!$D2758,0)</f>
        <v>-7.2191780821917799</v>
      </c>
      <c r="D2758" s="46">
        <f>(Ações!$O2758)/0.06</f>
        <v>33.729650000000007</v>
      </c>
      <c r="E2758" s="47">
        <f>IFERROR((Ações!$F2758-Ações!$K2758)/Ações!$F2758,0)</f>
        <v>-0.97780875030148084</v>
      </c>
      <c r="F2758" s="46">
        <f>IF(OR(Ações!$N2758&lt;0,Ações!$M2758&lt;0),"",(22.5*Ações!$M2758*Ações!$N2758)^0.5)</f>
        <v>140.17027680646137</v>
      </c>
      <c r="G2758" s="47">
        <f>IFERROR((Ações!$H2758-Ações!$K2758)/Ações!$H2758,0)</f>
        <v>5.9333007768702961</v>
      </c>
      <c r="H2758" s="48">
        <f>IFERROR(Ações!$I2758/(Ações!$P2758-Table_1[[#This Row],[CAGR LUCRO 5A]]),0)</f>
        <v>-56.195641121212105</v>
      </c>
      <c r="I2758" s="48">
        <f>IF(Ações!$S2758&lt;0,"",Ações!$O2758*(1+Ações!$S2758))</f>
        <v>2.2253473883999999</v>
      </c>
      <c r="J2758" s="49">
        <f>IFERROR(IF(Ações!$B2758="","",(VLOOKUP(Table_1[[#This Row],[AÇÕES]],'Dados Status Invest STOCKS'!A2744:AD3359,4)/Table_1[[#This Row],[LPA]]))/100,0)</f>
        <v>1.9881456392887381E-2</v>
      </c>
      <c r="K2758" s="64">
        <f>IFERROR(IF(Ações!$B2758="","",VLOOKUP(Table_1[[#This Row],[AÇÕES]],'Dados Status Invest STOCKS'!A2744:AD3359,2)),0)</f>
        <v>277.23</v>
      </c>
      <c r="L2758" s="65">
        <f>IFERROR(IF(Ações!$B2758="","",VLOOKUP(Table_1[[#This Row],[AÇÕES]],'Dados Status Invest STOCKS'!A2744:AD3359,3)/100),0)</f>
        <v>7.3000000000000001E-3</v>
      </c>
      <c r="M2758" s="66">
        <f>IFERROR(IF(Ações!$B2758="","",VLOOKUP(Table_1[[#This Row],[AÇÕES]],'Dados Status Invest STOCKS'!A2744:AD3359,28)),0)</f>
        <v>11.81</v>
      </c>
      <c r="N2758" s="66">
        <f>IFERROR(IF(Ações!$B2758="","",VLOOKUP(Table_1[[#This Row],[AÇÕES]],'Dados Status Invest STOCKS'!A2744:AD3359,27)),0)</f>
        <v>73.94</v>
      </c>
      <c r="O2758" s="66">
        <f>IFERROR(IF(Ações!$L2758="","",Ações!$K2758*Ações!$L2758),0)</f>
        <v>2.0237790000000002</v>
      </c>
      <c r="P2758" s="67">
        <f t="shared" si="42"/>
        <v>0.06</v>
      </c>
      <c r="Q2758" s="67">
        <f>IFERROR(Ações!$O2758/Ações!$M2758,0)</f>
        <v>0.17136147332768842</v>
      </c>
      <c r="R2758" s="67">
        <f>IFERROR(IF(Ações!$B2758="","",VLOOKUP(Table_1[[#This Row],[AÇÕES]],'Dados Status Invest STOCKS'!A2744:AD3359,18)/100),0)</f>
        <v>0.15970000000000001</v>
      </c>
      <c r="S2758" s="65">
        <f>IFERROR(IF(Ações!$B2758="","",VLOOKUP(Table_1[[#This Row],[AÇÕES]],'Dados Status Invest STOCKS'!A2744:AD3359,25)/100),0)</f>
        <v>9.9600000000000008E-2</v>
      </c>
      <c r="T2758" s="67">
        <f>(1-Ações!$Q2758)*Ações!$R2758</f>
        <v>0.13233357270956816</v>
      </c>
      <c r="U2758" s="68">
        <f>IF(Ações!$S2758=0,Ações!$T2758,IF(Ações!$T2758=0,Ações!$S2758,AVERAGE(Ações!$S2758,Ações!$T2758)))</f>
        <v>0.11596678635478408</v>
      </c>
    </row>
    <row r="2759" spans="2:21" ht="15" customHeight="1" x14ac:dyDescent="0.2">
      <c r="B2759" s="63" t="str">
        <f>IFERROR('Dados Status Invest STOCKS'!A2746,"-")</f>
        <v>LFVN</v>
      </c>
      <c r="C2759" s="45">
        <f>IFERROR((Ações!$D2759-Ações!$K2759)/Ações!$D2759,0)</f>
        <v>0</v>
      </c>
      <c r="D2759" s="46">
        <f>(Ações!$O2759)/0.06</f>
        <v>0</v>
      </c>
      <c r="E2759" s="47">
        <f>IFERROR((Ações!$F2759-Ações!$K2759)/Ações!$F2759,0)</f>
        <v>0.23060823349353043</v>
      </c>
      <c r="F2759" s="46">
        <f>IF(OR(Ações!$N2759&lt;0,Ações!$M2759&lt;0),"",(22.5*Ações!$M2759*Ações!$N2759)^0.5)</f>
        <v>8.1232998221166248</v>
      </c>
      <c r="G2759" s="47">
        <f>IFERROR((Ações!$H2759-Ações!$K2759)/Ações!$H2759,0)</f>
        <v>0</v>
      </c>
      <c r="H2759" s="48">
        <f>IFERROR(Ações!$I2759/(Ações!$P2759-Table_1[[#This Row],[CAGR LUCRO 5A]]),0)</f>
        <v>0</v>
      </c>
      <c r="I2759" s="48">
        <f>IF(Ações!$S2759&lt;0,"",Ações!$O2759*(1+Ações!$S2759))</f>
        <v>0</v>
      </c>
      <c r="J2759" s="49">
        <f>IFERROR(IF(Ações!$B2759="","",(VLOOKUP(Table_1[[#This Row],[AÇÕES]],'Dados Status Invest STOCKS'!A2745:AD3360,4)/Table_1[[#This Row],[LPA]]))/100,0)</f>
        <v>5.7884615384615375E-2</v>
      </c>
      <c r="K2759" s="64">
        <f>IFERROR(IF(Ações!$B2759="","",VLOOKUP(Table_1[[#This Row],[AÇÕES]],'Dados Status Invest STOCKS'!A2745:AD3360,2)),0)</f>
        <v>6.25</v>
      </c>
      <c r="L2759" s="65">
        <f>IFERROR(IF(Ações!$B2759="","",VLOOKUP(Table_1[[#This Row],[AÇÕES]],'Dados Status Invest STOCKS'!A2745:AD3360,3)/100),0)</f>
        <v>0</v>
      </c>
      <c r="M2759" s="66">
        <f>IFERROR(IF(Ações!$B2759="","",VLOOKUP(Table_1[[#This Row],[AÇÕES]],'Dados Status Invest STOCKS'!A2745:AD3360,28)),0)</f>
        <v>1.04</v>
      </c>
      <c r="N2759" s="66">
        <f>IFERROR(IF(Ações!$B2759="","",VLOOKUP(Table_1[[#This Row],[AÇÕES]],'Dados Status Invest STOCKS'!A2745:AD3360,27)),0)</f>
        <v>2.82</v>
      </c>
      <c r="O2759" s="66">
        <f>IFERROR(IF(Ações!$L2759="","",Ações!$K2759*Ações!$L2759),0)</f>
        <v>0</v>
      </c>
      <c r="P2759" s="67">
        <f t="shared" si="42"/>
        <v>0.06</v>
      </c>
      <c r="Q2759" s="67">
        <f>IFERROR(Ações!$O2759/Ações!$M2759,0)</f>
        <v>0</v>
      </c>
      <c r="R2759" s="67">
        <f>IFERROR(IF(Ações!$B2759="","",VLOOKUP(Table_1[[#This Row],[AÇÕES]],'Dados Status Invest STOCKS'!A2745:AD3360,18)/100),0)</f>
        <v>0.36880000000000002</v>
      </c>
      <c r="S2759" s="65">
        <f>IFERROR(IF(Ações!$B2759="","",VLOOKUP(Table_1[[#This Row],[AÇÕES]],'Dados Status Invest STOCKS'!A2745:AD3360,25)/100),0)</f>
        <v>0.1613</v>
      </c>
      <c r="T2759" s="67">
        <f>(1-Ações!$Q2759)*Ações!$R2759</f>
        <v>0.36880000000000002</v>
      </c>
      <c r="U2759" s="68">
        <f>IF(Ações!$S2759=0,Ações!$T2759,IF(Ações!$T2759=0,Ações!$S2759,AVERAGE(Ações!$S2759,Ações!$T2759)))</f>
        <v>0.26505000000000001</v>
      </c>
    </row>
    <row r="2760" spans="2:21" ht="15" customHeight="1" x14ac:dyDescent="0.2">
      <c r="B2760" s="63" t="str">
        <f>IFERROR('Dados Status Invest STOCKS'!A2747,"-")</f>
        <v>LGF.B</v>
      </c>
      <c r="C2760" s="45">
        <f>IFERROR((Ações!$D2760-Ações!$K2760)/Ações!$D2760,0)</f>
        <v>0</v>
      </c>
      <c r="D2760" s="46">
        <f>(Ações!$O2760)/0.06</f>
        <v>0</v>
      </c>
      <c r="E2760" s="47">
        <f>IFERROR((Ações!$F2760-Ações!$K2760)/Ações!$F2760,0)</f>
        <v>0</v>
      </c>
      <c r="F2760" s="46" t="str">
        <f>IF(OR(Ações!$N2760&lt;0,Ações!$M2760&lt;0),"",(22.5*Ações!$M2760*Ações!$N2760)^0.5)</f>
        <v/>
      </c>
      <c r="G2760" s="47">
        <f>IFERROR((Ações!$H2760-Ações!$K2760)/Ações!$H2760,0)</f>
        <v>0</v>
      </c>
      <c r="H2760" s="48">
        <f>IFERROR(Ações!$I2760/(Ações!$P2760-Table_1[[#This Row],[CAGR LUCRO 5A]]),0)</f>
        <v>0</v>
      </c>
      <c r="I2760" s="48">
        <f>IF(Ações!$S2760&lt;0,"",Ações!$O2760*(1+Ações!$S2760))</f>
        <v>0</v>
      </c>
      <c r="J2760" s="49">
        <f>IFERROR(IF(Ações!$B2760="","",(VLOOKUP(Table_1[[#This Row],[AÇÕES]],'Dados Status Invest STOCKS'!A2746:AD3361,4)/Table_1[[#This Row],[LPA]]))/100,0)</f>
        <v>0.5947058823529412</v>
      </c>
      <c r="K2760" s="64">
        <f>IFERROR(IF(Ações!$B2760="","",VLOOKUP(Table_1[[#This Row],[AÇÕES]],'Dados Status Invest STOCKS'!A2746:AD3361,2)),0)</f>
        <v>15.56</v>
      </c>
      <c r="L2760" s="65">
        <f>IFERROR(IF(Ações!$B2760="","",VLOOKUP(Table_1[[#This Row],[AÇÕES]],'Dados Status Invest STOCKS'!A2746:AD3361,3)/100),0)</f>
        <v>0</v>
      </c>
      <c r="M2760" s="66">
        <f>IFERROR(IF(Ações!$B2760="","",VLOOKUP(Table_1[[#This Row],[AÇÕES]],'Dados Status Invest STOCKS'!A2746:AD3361,28)),0)</f>
        <v>-0.51</v>
      </c>
      <c r="N2760" s="66">
        <f>IFERROR(IF(Ações!$B2760="","",VLOOKUP(Table_1[[#This Row],[AÇÕES]],'Dados Status Invest STOCKS'!A2746:AD3361,27)),0)</f>
        <v>12.18</v>
      </c>
      <c r="O2760" s="66">
        <f>IFERROR(IF(Ações!$L2760="","",Ações!$K2760*Ações!$L2760),0)</f>
        <v>0</v>
      </c>
      <c r="P2760" s="67">
        <f t="shared" si="42"/>
        <v>0.06</v>
      </c>
      <c r="Q2760" s="67">
        <f>IFERROR(Ações!$O2760/Ações!$M2760,0)</f>
        <v>0</v>
      </c>
      <c r="R2760" s="67">
        <f>IFERROR(IF(Ações!$B2760="","",VLOOKUP(Table_1[[#This Row],[AÇÕES]],'Dados Status Invest STOCKS'!A2746:AD3361,18)/100),0)</f>
        <v>-4.2099999999999999E-2</v>
      </c>
      <c r="S2760" s="65">
        <f>IFERROR(IF(Ações!$B2760="","",VLOOKUP(Table_1[[#This Row],[AÇÕES]],'Dados Status Invest STOCKS'!A2746:AD3361,25)/100),0)</f>
        <v>0</v>
      </c>
      <c r="T2760" s="67">
        <f>(1-Ações!$Q2760)*Ações!$R2760</f>
        <v>-4.2099999999999999E-2</v>
      </c>
      <c r="U2760" s="68">
        <f>IF(Ações!$S2760=0,Ações!$T2760,IF(Ações!$T2760=0,Ações!$S2760,AVERAGE(Ações!$S2760,Ações!$T2760)))</f>
        <v>-4.2099999999999999E-2</v>
      </c>
    </row>
    <row r="2761" spans="2:21" ht="15" customHeight="1" x14ac:dyDescent="0.2">
      <c r="B2761" s="63" t="str">
        <f>IFERROR('Dados Status Invest STOCKS'!A2748,"-")</f>
        <v>LGHL</v>
      </c>
      <c r="C2761" s="45">
        <f>IFERROR((Ações!$D2761-Ações!$K2761)/Ações!$D2761,0)</f>
        <v>0</v>
      </c>
      <c r="D2761" s="46">
        <f>(Ações!$O2761)/0.06</f>
        <v>0</v>
      </c>
      <c r="E2761" s="47">
        <f>IFERROR((Ações!$F2761-Ações!$K2761)/Ações!$F2761,0)</f>
        <v>-1.1202388648538395</v>
      </c>
      <c r="F2761" s="46">
        <f>IF(OR(Ações!$N2761&lt;0,Ações!$M2761&lt;0),"",(22.5*Ações!$M2761*Ações!$N2761)^0.5)</f>
        <v>0.49522722057657537</v>
      </c>
      <c r="G2761" s="47">
        <f>IFERROR((Ações!$H2761-Ações!$K2761)/Ações!$H2761,0)</f>
        <v>0</v>
      </c>
      <c r="H2761" s="48">
        <f>IFERROR(Ações!$I2761/(Ações!$P2761-Table_1[[#This Row],[CAGR LUCRO 5A]]),0)</f>
        <v>0</v>
      </c>
      <c r="I2761" s="48">
        <f>IF(Ações!$S2761&lt;0,"",Ações!$O2761*(1+Ações!$S2761))</f>
        <v>0</v>
      </c>
      <c r="J2761" s="49">
        <f>IFERROR(IF(Ações!$B2761="","",(VLOOKUP(Table_1[[#This Row],[AÇÕES]],'Dados Status Invest STOCKS'!A2747:AD3362,4)/Table_1[[#This Row],[LPA]]))/100,0)</f>
        <v>93.69</v>
      </c>
      <c r="K2761" s="64">
        <f>IFERROR(IF(Ações!$B2761="","",VLOOKUP(Table_1[[#This Row],[AÇÕES]],'Dados Status Invest STOCKS'!A2747:AD3362,2)),0)</f>
        <v>1.05</v>
      </c>
      <c r="L2761" s="65">
        <f>IFERROR(IF(Ações!$B2761="","",VLOOKUP(Table_1[[#This Row],[AÇÕES]],'Dados Status Invest STOCKS'!A2747:AD3362,3)/100),0)</f>
        <v>0</v>
      </c>
      <c r="M2761" s="66">
        <f>IFERROR(IF(Ações!$B2761="","",VLOOKUP(Table_1[[#This Row],[AÇÕES]],'Dados Status Invest STOCKS'!A2747:AD3362,28)),0)</f>
        <v>0.01</v>
      </c>
      <c r="N2761" s="66">
        <f>IFERROR(IF(Ações!$B2761="","",VLOOKUP(Table_1[[#This Row],[AÇÕES]],'Dados Status Invest STOCKS'!A2747:AD3362,27)),0)</f>
        <v>1.0900000000000001</v>
      </c>
      <c r="O2761" s="66">
        <f>IFERROR(IF(Ações!$L2761="","",Ações!$K2761*Ações!$L2761),0)</f>
        <v>0</v>
      </c>
      <c r="P2761" s="67">
        <f t="shared" si="42"/>
        <v>0.06</v>
      </c>
      <c r="Q2761" s="67">
        <f>IFERROR(Ações!$O2761/Ações!$M2761,0)</f>
        <v>0</v>
      </c>
      <c r="R2761" s="67">
        <f>IFERROR(IF(Ações!$B2761="","",VLOOKUP(Table_1[[#This Row],[AÇÕES]],'Dados Status Invest STOCKS'!A2747:AD3362,18)/100),0)</f>
        <v>1.03E-2</v>
      </c>
      <c r="S2761" s="65">
        <f>IFERROR(IF(Ações!$B2761="","",VLOOKUP(Table_1[[#This Row],[AÇÕES]],'Dados Status Invest STOCKS'!A2747:AD3362,25)/100),0)</f>
        <v>0</v>
      </c>
      <c r="T2761" s="67">
        <f>(1-Ações!$Q2761)*Ações!$R2761</f>
        <v>1.03E-2</v>
      </c>
      <c r="U2761" s="68">
        <f>IF(Ações!$S2761=0,Ações!$T2761,IF(Ações!$T2761=0,Ações!$S2761,AVERAGE(Ações!$S2761,Ações!$T2761)))</f>
        <v>1.03E-2</v>
      </c>
    </row>
    <row r="2762" spans="2:21" ht="15" customHeight="1" x14ac:dyDescent="0.2">
      <c r="B2762" s="63" t="str">
        <f>IFERROR('Dados Status Invest STOCKS'!A2749,"-")</f>
        <v>LGHLW</v>
      </c>
      <c r="C2762" s="45">
        <f>IFERROR((Ações!$D2762-Ações!$K2762)/Ações!$D2762,0)</f>
        <v>0</v>
      </c>
      <c r="D2762" s="46">
        <f>(Ações!$O2762)/0.06</f>
        <v>0</v>
      </c>
      <c r="E2762" s="47">
        <f>IFERROR((Ações!$F2762-Ações!$K2762)/Ações!$F2762,0)</f>
        <v>0.79807248906153905</v>
      </c>
      <c r="F2762" s="46">
        <f>IF(OR(Ações!$N2762&lt;0,Ações!$M2762&lt;0),"",(22.5*Ações!$M2762*Ações!$N2762)^0.5)</f>
        <v>0.49522722057657537</v>
      </c>
      <c r="G2762" s="47">
        <f>IFERROR((Ações!$H2762-Ações!$K2762)/Ações!$H2762,0)</f>
        <v>0</v>
      </c>
      <c r="H2762" s="48">
        <f>IFERROR(Ações!$I2762/(Ações!$P2762-Table_1[[#This Row],[CAGR LUCRO 5A]]),0)</f>
        <v>0</v>
      </c>
      <c r="I2762" s="48">
        <f>IF(Ações!$S2762&lt;0,"",Ações!$O2762*(1+Ações!$S2762))</f>
        <v>0</v>
      </c>
      <c r="J2762" s="49">
        <f>IFERROR(IF(Ações!$B2762="","",(VLOOKUP(Table_1[[#This Row],[AÇÕES]],'Dados Status Invest STOCKS'!A2748:AD3363,4)/Table_1[[#This Row],[LPA]]))/100,0)</f>
        <v>8.92</v>
      </c>
      <c r="K2762" s="64">
        <f>IFERROR(IF(Ações!$B2762="","",VLOOKUP(Table_1[[#This Row],[AÇÕES]],'Dados Status Invest STOCKS'!A2748:AD3363,2)),0)</f>
        <v>0.1</v>
      </c>
      <c r="L2762" s="65">
        <f>IFERROR(IF(Ações!$B2762="","",VLOOKUP(Table_1[[#This Row],[AÇÕES]],'Dados Status Invest STOCKS'!A2748:AD3363,3)/100),0)</f>
        <v>0</v>
      </c>
      <c r="M2762" s="66">
        <f>IFERROR(IF(Ações!$B2762="","",VLOOKUP(Table_1[[#This Row],[AÇÕES]],'Dados Status Invest STOCKS'!A2748:AD3363,28)),0)</f>
        <v>0.01</v>
      </c>
      <c r="N2762" s="66">
        <f>IFERROR(IF(Ações!$B2762="","",VLOOKUP(Table_1[[#This Row],[AÇÕES]],'Dados Status Invest STOCKS'!A2748:AD3363,27)),0)</f>
        <v>1.0900000000000001</v>
      </c>
      <c r="O2762" s="66">
        <f>IFERROR(IF(Ações!$L2762="","",Ações!$K2762*Ações!$L2762),0)</f>
        <v>0</v>
      </c>
      <c r="P2762" s="67">
        <f t="shared" si="42"/>
        <v>0.06</v>
      </c>
      <c r="Q2762" s="67">
        <f>IFERROR(Ações!$O2762/Ações!$M2762,0)</f>
        <v>0</v>
      </c>
      <c r="R2762" s="67">
        <f>IFERROR(IF(Ações!$B2762="","",VLOOKUP(Table_1[[#This Row],[AÇÕES]],'Dados Status Invest STOCKS'!A2748:AD3363,18)/100),0)</f>
        <v>1.03E-2</v>
      </c>
      <c r="S2762" s="65">
        <f>IFERROR(IF(Ações!$B2762="","",VLOOKUP(Table_1[[#This Row],[AÇÕES]],'Dados Status Invest STOCKS'!A2748:AD3363,25)/100),0)</f>
        <v>0</v>
      </c>
      <c r="T2762" s="67">
        <f>(1-Ações!$Q2762)*Ações!$R2762</f>
        <v>1.03E-2</v>
      </c>
      <c r="U2762" s="68">
        <f>IF(Ações!$S2762=0,Ações!$T2762,IF(Ações!$T2762=0,Ações!$S2762,AVERAGE(Ações!$S2762,Ações!$T2762)))</f>
        <v>1.03E-2</v>
      </c>
    </row>
    <row r="2763" spans="2:21" ht="15" customHeight="1" x14ac:dyDescent="0.2">
      <c r="B2763" s="63" t="str">
        <f>IFERROR('Dados Status Invest STOCKS'!A2750,"-")</f>
        <v>LGIH</v>
      </c>
      <c r="C2763" s="45">
        <f>IFERROR((Ações!$D2763-Ações!$K2763)/Ações!$D2763,0)</f>
        <v>0</v>
      </c>
      <c r="D2763" s="46">
        <f>(Ações!$O2763)/0.06</f>
        <v>0</v>
      </c>
      <c r="E2763" s="47">
        <f>IFERROR((Ações!$F2763-Ações!$K2763)/Ações!$F2763,0)</f>
        <v>0.15878131436970919</v>
      </c>
      <c r="F2763" s="46">
        <f>IF(OR(Ações!$N2763&lt;0,Ações!$M2763&lt;0),"",(22.5*Ações!$M2763*Ações!$N2763)^0.5)</f>
        <v>152.32662111397337</v>
      </c>
      <c r="G2763" s="47">
        <f>IFERROR((Ações!$H2763-Ações!$K2763)/Ações!$H2763,0)</f>
        <v>0</v>
      </c>
      <c r="H2763" s="48">
        <f>IFERROR(Ações!$I2763/(Ações!$P2763-Table_1[[#This Row],[CAGR LUCRO 5A]]),0)</f>
        <v>0</v>
      </c>
      <c r="I2763" s="48">
        <f>IF(Ações!$S2763&lt;0,"",Ações!$O2763*(1+Ações!$S2763))</f>
        <v>0</v>
      </c>
      <c r="J2763" s="49">
        <f>IFERROR(IF(Ações!$B2763="","",(VLOOKUP(Table_1[[#This Row],[AÇÕES]],'Dados Status Invest STOCKS'!A2749:AD3364,4)/Table_1[[#This Row],[LPA]]))/100,0)</f>
        <v>3.6552828175026681E-3</v>
      </c>
      <c r="K2763" s="64">
        <f>IFERROR(IF(Ações!$B2763="","",VLOOKUP(Table_1[[#This Row],[AÇÕES]],'Dados Status Invest STOCKS'!A2749:AD3364,2)),0)</f>
        <v>128.13999999999999</v>
      </c>
      <c r="L2763" s="65">
        <f>IFERROR(IF(Ações!$B2763="","",VLOOKUP(Table_1[[#This Row],[AÇÕES]],'Dados Status Invest STOCKS'!A2749:AD3364,3)/100),0)</f>
        <v>0</v>
      </c>
      <c r="M2763" s="66">
        <f>IFERROR(IF(Ações!$B2763="","",VLOOKUP(Table_1[[#This Row],[AÇÕES]],'Dados Status Invest STOCKS'!A2749:AD3364,28)),0)</f>
        <v>18.739999999999998</v>
      </c>
      <c r="N2763" s="66">
        <f>IFERROR(IF(Ações!$B2763="","",VLOOKUP(Table_1[[#This Row],[AÇÕES]],'Dados Status Invest STOCKS'!A2749:AD3364,27)),0)</f>
        <v>55.03</v>
      </c>
      <c r="O2763" s="66">
        <f>IFERROR(IF(Ações!$L2763="","",Ações!$K2763*Ações!$L2763),0)</f>
        <v>0</v>
      </c>
      <c r="P2763" s="67">
        <f t="shared" si="42"/>
        <v>0.06</v>
      </c>
      <c r="Q2763" s="67">
        <f>IFERROR(Ações!$O2763/Ações!$M2763,0)</f>
        <v>0</v>
      </c>
      <c r="R2763" s="67">
        <f>IFERROR(IF(Ações!$B2763="","",VLOOKUP(Table_1[[#This Row],[AÇÕES]],'Dados Status Invest STOCKS'!A2749:AD3364,18)/100),0)</f>
        <v>0.34049999999999997</v>
      </c>
      <c r="S2763" s="65">
        <f>IFERROR(IF(Ações!$B2763="","",VLOOKUP(Table_1[[#This Row],[AÇÕES]],'Dados Status Invest STOCKS'!A2749:AD3364,25)/100),0)</f>
        <v>0.43719999999999998</v>
      </c>
      <c r="T2763" s="67">
        <f>(1-Ações!$Q2763)*Ações!$R2763</f>
        <v>0.34049999999999997</v>
      </c>
      <c r="U2763" s="68">
        <f>IF(Ações!$S2763=0,Ações!$T2763,IF(Ações!$T2763=0,Ações!$S2763,AVERAGE(Ações!$S2763,Ações!$T2763)))</f>
        <v>0.38884999999999997</v>
      </c>
    </row>
    <row r="2764" spans="2:21" ht="15" customHeight="1" x14ac:dyDescent="0.2">
      <c r="B2764" s="63" t="str">
        <f>IFERROR('Dados Status Invest STOCKS'!A2751,"-")</f>
        <v>LGND</v>
      </c>
      <c r="C2764" s="45">
        <f>IFERROR((Ações!$D2764-Ações!$K2764)/Ações!$D2764,0)</f>
        <v>0</v>
      </c>
      <c r="D2764" s="46">
        <f>(Ações!$O2764)/0.06</f>
        <v>0</v>
      </c>
      <c r="E2764" s="47">
        <f>IFERROR((Ações!$F2764-Ações!$K2764)/Ações!$F2764,0)</f>
        <v>-0.76000215775791224</v>
      </c>
      <c r="F2764" s="46">
        <f>IF(OR(Ações!$N2764&lt;0,Ações!$M2764&lt;0),"",(22.5*Ações!$M2764*Ações!$N2764)^0.5)</f>
        <v>66.869236200213919</v>
      </c>
      <c r="G2764" s="47">
        <f>IFERROR((Ações!$H2764-Ações!$K2764)/Ações!$H2764,0)</f>
        <v>0</v>
      </c>
      <c r="H2764" s="48">
        <f>IFERROR(Ações!$I2764/(Ações!$P2764-Table_1[[#This Row],[CAGR LUCRO 5A]]),0)</f>
        <v>0</v>
      </c>
      <c r="I2764" s="48">
        <f>IF(Ações!$S2764&lt;0,"",Ações!$O2764*(1+Ações!$S2764))</f>
        <v>0</v>
      </c>
      <c r="J2764" s="49">
        <f>IFERROR(IF(Ações!$B2764="","",(VLOOKUP(Table_1[[#This Row],[AÇÕES]],'Dados Status Invest STOCKS'!A2750:AD3365,4)/Table_1[[#This Row],[LPA]]))/100,0)</f>
        <v>7.0391198044009784E-2</v>
      </c>
      <c r="K2764" s="64">
        <f>IFERROR(IF(Ações!$B2764="","",VLOOKUP(Table_1[[#This Row],[AÇÕES]],'Dados Status Invest STOCKS'!A2750:AD3365,2)),0)</f>
        <v>117.69</v>
      </c>
      <c r="L2764" s="65">
        <f>IFERROR(IF(Ações!$B2764="","",VLOOKUP(Table_1[[#This Row],[AÇÕES]],'Dados Status Invest STOCKS'!A2750:AD3365,3)/100),0)</f>
        <v>0</v>
      </c>
      <c r="M2764" s="66">
        <f>IFERROR(IF(Ações!$B2764="","",VLOOKUP(Table_1[[#This Row],[AÇÕES]],'Dados Status Invest STOCKS'!A2750:AD3365,28)),0)</f>
        <v>4.09</v>
      </c>
      <c r="N2764" s="66">
        <f>IFERROR(IF(Ações!$B2764="","",VLOOKUP(Table_1[[#This Row],[AÇÕES]],'Dados Status Invest STOCKS'!A2750:AD3365,27)),0)</f>
        <v>48.59</v>
      </c>
      <c r="O2764" s="66">
        <f>IFERROR(IF(Ações!$L2764="","",Ações!$K2764*Ações!$L2764),0)</f>
        <v>0</v>
      </c>
      <c r="P2764" s="67">
        <f t="shared" si="42"/>
        <v>0.06</v>
      </c>
      <c r="Q2764" s="67">
        <f>IFERROR(Ações!$O2764/Ações!$M2764,0)</f>
        <v>0</v>
      </c>
      <c r="R2764" s="67">
        <f>IFERROR(IF(Ações!$B2764="","",VLOOKUP(Table_1[[#This Row],[AÇÕES]],'Dados Status Invest STOCKS'!A2750:AD3365,18)/100),0)</f>
        <v>8.4100000000000008E-2</v>
      </c>
      <c r="S2764" s="65">
        <f>IFERROR(IF(Ações!$B2764="","",VLOOKUP(Table_1[[#This Row],[AÇÕES]],'Dados Status Invest STOCKS'!A2750:AD3365,25)/100),0)</f>
        <v>0</v>
      </c>
      <c r="T2764" s="67">
        <f>(1-Ações!$Q2764)*Ações!$R2764</f>
        <v>8.4100000000000008E-2</v>
      </c>
      <c r="U2764" s="68">
        <f>IF(Ações!$S2764=0,Ações!$T2764,IF(Ações!$T2764=0,Ações!$S2764,AVERAGE(Ações!$S2764,Ações!$T2764)))</f>
        <v>8.4100000000000008E-2</v>
      </c>
    </row>
    <row r="2765" spans="2:21" ht="15" customHeight="1" x14ac:dyDescent="0.2">
      <c r="B2765" s="63" t="str">
        <f>IFERROR('Dados Status Invest STOCKS'!A2752,"-")</f>
        <v>LH</v>
      </c>
      <c r="C2765" s="45">
        <f>IFERROR((Ações!$D2765-Ações!$K2765)/Ações!$D2765,0)</f>
        <v>0</v>
      </c>
      <c r="D2765" s="46">
        <f>(Ações!$O2765)/0.06</f>
        <v>0</v>
      </c>
      <c r="E2765" s="47">
        <f>IFERROR((Ações!$F2765-Ações!$K2765)/Ações!$F2765,0)</f>
        <v>-1.8255055857788773E-2</v>
      </c>
      <c r="F2765" s="46">
        <f>IF(OR(Ações!$N2765&lt;0,Ações!$M2765&lt;0),"",(22.5*Ações!$M2765*Ações!$N2765)^0.5)</f>
        <v>267.27095380905126</v>
      </c>
      <c r="G2765" s="47">
        <f>IFERROR((Ações!$H2765-Ações!$K2765)/Ações!$H2765,0)</f>
        <v>0</v>
      </c>
      <c r="H2765" s="48">
        <f>IFERROR(Ações!$I2765/(Ações!$P2765-Table_1[[#This Row],[CAGR LUCRO 5A]]),0)</f>
        <v>0</v>
      </c>
      <c r="I2765" s="48">
        <f>IF(Ações!$S2765&lt;0,"",Ações!$O2765*(1+Ações!$S2765))</f>
        <v>0</v>
      </c>
      <c r="J2765" s="49">
        <f>IFERROR(IF(Ações!$B2765="","",(VLOOKUP(Table_1[[#This Row],[AÇÕES]],'Dados Status Invest STOCKS'!A2751:AD3366,4)/Table_1[[#This Row],[LPA]]))/100,0)</f>
        <v>3.2663664703844819E-3</v>
      </c>
      <c r="K2765" s="64">
        <f>IFERROR(IF(Ações!$B2765="","",VLOOKUP(Table_1[[#This Row],[AÇÕES]],'Dados Status Invest STOCKS'!A2751:AD3366,2)),0)</f>
        <v>272.14999999999998</v>
      </c>
      <c r="L2765" s="65">
        <f>IFERROR(IF(Ações!$B2765="","",VLOOKUP(Table_1[[#This Row],[AÇÕES]],'Dados Status Invest STOCKS'!A2751:AD3366,3)/100),0)</f>
        <v>0</v>
      </c>
      <c r="M2765" s="66">
        <f>IFERROR(IF(Ações!$B2765="","",VLOOKUP(Table_1[[#This Row],[AÇÕES]],'Dados Status Invest STOCKS'!A2751:AD3366,28)),0)</f>
        <v>28.87</v>
      </c>
      <c r="N2765" s="66">
        <f>IFERROR(IF(Ações!$B2765="","",VLOOKUP(Table_1[[#This Row],[AÇÕES]],'Dados Status Invest STOCKS'!A2751:AD3366,27)),0)</f>
        <v>109.97</v>
      </c>
      <c r="O2765" s="66">
        <f>IFERROR(IF(Ações!$L2765="","",Ações!$K2765*Ações!$L2765),0)</f>
        <v>0</v>
      </c>
      <c r="P2765" s="67">
        <f t="shared" si="42"/>
        <v>0.06</v>
      </c>
      <c r="Q2765" s="67">
        <f>IFERROR(Ações!$O2765/Ações!$M2765,0)</f>
        <v>0</v>
      </c>
      <c r="R2765" s="67">
        <f>IFERROR(IF(Ações!$B2765="","",VLOOKUP(Table_1[[#This Row],[AÇÕES]],'Dados Status Invest STOCKS'!A2751:AD3366,18)/100),0)</f>
        <v>0.26250000000000001</v>
      </c>
      <c r="S2765" s="65">
        <f>IFERROR(IF(Ações!$B2765="","",VLOOKUP(Table_1[[#This Row],[AÇÕES]],'Dados Status Invest STOCKS'!A2751:AD3366,25)/100),0)</f>
        <v>0.2888</v>
      </c>
      <c r="T2765" s="67">
        <f>(1-Ações!$Q2765)*Ações!$R2765</f>
        <v>0.26250000000000001</v>
      </c>
      <c r="U2765" s="68">
        <f>IF(Ações!$S2765=0,Ações!$T2765,IF(Ações!$T2765=0,Ações!$S2765,AVERAGE(Ações!$S2765,Ações!$T2765)))</f>
        <v>0.27565000000000001</v>
      </c>
    </row>
    <row r="2766" spans="2:21" ht="15" customHeight="1" x14ac:dyDescent="0.2">
      <c r="B2766" s="63" t="str">
        <f>IFERROR('Dados Status Invest STOCKS'!A2753,"-")</f>
        <v>LHCG</v>
      </c>
      <c r="C2766" s="45">
        <f>IFERROR((Ações!$D2766-Ações!$K2766)/Ações!$D2766,0)</f>
        <v>0</v>
      </c>
      <c r="D2766" s="46">
        <f>(Ações!$O2766)/0.06</f>
        <v>0</v>
      </c>
      <c r="E2766" s="47">
        <f>IFERROR((Ações!$F2766-Ações!$K2766)/Ações!$F2766,0)</f>
        <v>-0.81300474794817346</v>
      </c>
      <c r="F2766" s="46">
        <f>IF(OR(Ações!$N2766&lt;0,Ações!$M2766&lt;0),"",(22.5*Ações!$M2766*Ações!$N2766)^0.5)</f>
        <v>69.067662476733645</v>
      </c>
      <c r="G2766" s="47">
        <f>IFERROR((Ações!$H2766-Ações!$K2766)/Ações!$H2766,0)</f>
        <v>0</v>
      </c>
      <c r="H2766" s="48">
        <f>IFERROR(Ações!$I2766/(Ações!$P2766-Table_1[[#This Row],[CAGR LUCRO 5A]]),0)</f>
        <v>0</v>
      </c>
      <c r="I2766" s="48">
        <f>IF(Ações!$S2766&lt;0,"",Ações!$O2766*(1+Ações!$S2766))</f>
        <v>0</v>
      </c>
      <c r="J2766" s="49">
        <f>IFERROR(IF(Ações!$B2766="","",(VLOOKUP(Table_1[[#This Row],[AÇÕES]],'Dados Status Invest STOCKS'!A2752:AD3367,4)/Table_1[[#This Row],[LPA]]))/100,0)</f>
        <v>7.3810679611650484E-2</v>
      </c>
      <c r="K2766" s="64">
        <f>IFERROR(IF(Ações!$B2766="","",VLOOKUP(Table_1[[#This Row],[AÇÕES]],'Dados Status Invest STOCKS'!A2752:AD3367,2)),0)</f>
        <v>125.22</v>
      </c>
      <c r="L2766" s="65">
        <f>IFERROR(IF(Ações!$B2766="","",VLOOKUP(Table_1[[#This Row],[AÇÕES]],'Dados Status Invest STOCKS'!A2752:AD3367,3)/100),0)</f>
        <v>0</v>
      </c>
      <c r="M2766" s="66">
        <f>IFERROR(IF(Ações!$B2766="","",VLOOKUP(Table_1[[#This Row],[AÇÕES]],'Dados Status Invest STOCKS'!A2752:AD3367,28)),0)</f>
        <v>4.12</v>
      </c>
      <c r="N2766" s="66">
        <f>IFERROR(IF(Ações!$B2766="","",VLOOKUP(Table_1[[#This Row],[AÇÕES]],'Dados Status Invest STOCKS'!A2752:AD3367,27)),0)</f>
        <v>51.46</v>
      </c>
      <c r="O2766" s="66">
        <f>IFERROR(IF(Ações!$L2766="","",Ações!$K2766*Ações!$L2766),0)</f>
        <v>0</v>
      </c>
      <c r="P2766" s="67">
        <f t="shared" si="42"/>
        <v>0.06</v>
      </c>
      <c r="Q2766" s="67">
        <f>IFERROR(Ações!$O2766/Ações!$M2766,0)</f>
        <v>0</v>
      </c>
      <c r="R2766" s="67">
        <f>IFERROR(IF(Ações!$B2766="","",VLOOKUP(Table_1[[#This Row],[AÇÕES]],'Dados Status Invest STOCKS'!A2752:AD3367,18)/100),0)</f>
        <v>0.08</v>
      </c>
      <c r="S2766" s="65">
        <f>IFERROR(IF(Ações!$B2766="","",VLOOKUP(Table_1[[#This Row],[AÇÕES]],'Dados Status Invest STOCKS'!A2752:AD3367,25)/100),0)</f>
        <v>0.28110000000000002</v>
      </c>
      <c r="T2766" s="67">
        <f>(1-Ações!$Q2766)*Ações!$R2766</f>
        <v>0.08</v>
      </c>
      <c r="U2766" s="68">
        <f>IF(Ações!$S2766=0,Ações!$T2766,IF(Ações!$T2766=0,Ações!$S2766,AVERAGE(Ações!$S2766,Ações!$T2766)))</f>
        <v>0.18055000000000002</v>
      </c>
    </row>
    <row r="2767" spans="2:21" ht="15" customHeight="1" x14ac:dyDescent="0.2">
      <c r="B2767" s="63" t="str">
        <f>IFERROR('Dados Status Invest STOCKS'!A2754,"-")</f>
        <v>LHX</v>
      </c>
      <c r="C2767" s="45">
        <f>IFERROR((Ações!$D2767-Ações!$K2767)/Ações!$D2767,0)</f>
        <v>-2.3149171270718232</v>
      </c>
      <c r="D2767" s="46">
        <f>(Ações!$O2767)/0.06</f>
        <v>67.890083333333337</v>
      </c>
      <c r="E2767" s="47">
        <f>IFERROR((Ações!$F2767-Ações!$K2767)/Ações!$F2767,0)</f>
        <v>-0.70124628532942679</v>
      </c>
      <c r="F2767" s="46">
        <f>IF(OR(Ações!$N2767&lt;0,Ações!$M2767&lt;0),"",(22.5*Ações!$M2767*Ações!$N2767)^0.5)</f>
        <v>132.2853733411219</v>
      </c>
      <c r="G2767" s="47">
        <f>IFERROR((Ações!$H2767-Ações!$K2767)/Ações!$H2767,0)</f>
        <v>10.265942974541215</v>
      </c>
      <c r="H2767" s="48">
        <f>IFERROR(Ações!$I2767/(Ações!$P2767-Table_1[[#This Row],[CAGR LUCRO 5A]]),0)</f>
        <v>-24.287868014981274</v>
      </c>
      <c r="I2767" s="48">
        <f>IF(Ações!$S2767&lt;0,"",Ações!$O2767*(1+Ações!$S2767))</f>
        <v>5.1878886080000006</v>
      </c>
      <c r="J2767" s="49">
        <f>IFERROR(IF(Ações!$B2767="","",(VLOOKUP(Table_1[[#This Row],[AÇÕES]],'Dados Status Invest STOCKS'!A2753:AD3368,4)/Table_1[[#This Row],[LPA]]))/100,0)</f>
        <v>3.8534031413612571E-2</v>
      </c>
      <c r="K2767" s="64">
        <f>IFERROR(IF(Ações!$B2767="","",VLOOKUP(Table_1[[#This Row],[AÇÕES]],'Dados Status Invest STOCKS'!A2753:AD3368,2)),0)</f>
        <v>225.05</v>
      </c>
      <c r="L2767" s="65">
        <f>IFERROR(IF(Ações!$B2767="","",VLOOKUP(Table_1[[#This Row],[AÇÕES]],'Dados Status Invest STOCKS'!A2753:AD3368,3)/100),0)</f>
        <v>1.8100000000000002E-2</v>
      </c>
      <c r="M2767" s="66">
        <f>IFERROR(IF(Ações!$B2767="","",VLOOKUP(Table_1[[#This Row],[AÇÕES]],'Dados Status Invest STOCKS'!A2753:AD3368,28)),0)</f>
        <v>7.64</v>
      </c>
      <c r="N2767" s="66">
        <f>IFERROR(IF(Ações!$B2767="","",VLOOKUP(Table_1[[#This Row],[AÇÕES]],'Dados Status Invest STOCKS'!A2753:AD3368,27)),0)</f>
        <v>101.8</v>
      </c>
      <c r="O2767" s="66">
        <f>IFERROR(IF(Ações!$L2767="","",Ações!$K2767*Ações!$L2767),0)</f>
        <v>4.0734050000000002</v>
      </c>
      <c r="P2767" s="67">
        <f t="shared" ref="P2767:P2830" si="43">$U$6</f>
        <v>0.06</v>
      </c>
      <c r="Q2767" s="67">
        <f>IFERROR(Ações!$O2767/Ações!$M2767,0)</f>
        <v>0.53316819371727753</v>
      </c>
      <c r="R2767" s="67">
        <f>IFERROR(IF(Ações!$B2767="","",VLOOKUP(Table_1[[#This Row],[AÇÕES]],'Dados Status Invest STOCKS'!A2753:AD3368,18)/100),0)</f>
        <v>7.51E-2</v>
      </c>
      <c r="S2767" s="65">
        <f>IFERROR(IF(Ações!$B2767="","",VLOOKUP(Table_1[[#This Row],[AÇÕES]],'Dados Status Invest STOCKS'!A2753:AD3368,25)/100),0)</f>
        <v>0.27360000000000001</v>
      </c>
      <c r="T2767" s="67">
        <f>(1-Ações!$Q2767)*Ações!$R2767</f>
        <v>3.5059068651832455E-2</v>
      </c>
      <c r="U2767" s="68">
        <f>IF(Ações!$S2767=0,Ações!$T2767,IF(Ações!$T2767=0,Ações!$S2767,AVERAGE(Ações!$S2767,Ações!$T2767)))</f>
        <v>0.15432953432591623</v>
      </c>
    </row>
    <row r="2768" spans="2:21" ht="15" customHeight="1" x14ac:dyDescent="0.2">
      <c r="B2768" s="63" t="str">
        <f>IFERROR('Dados Status Invest STOCKS'!A2755,"-")</f>
        <v>LI</v>
      </c>
      <c r="C2768" s="45">
        <f>IFERROR((Ações!$D2768-Ações!$K2768)/Ações!$D2768,0)</f>
        <v>0</v>
      </c>
      <c r="D2768" s="46">
        <f>(Ações!$O2768)/0.06</f>
        <v>0</v>
      </c>
      <c r="E2768" s="47">
        <f>IFERROR((Ações!$F2768-Ações!$K2768)/Ações!$F2768,0)</f>
        <v>0</v>
      </c>
      <c r="F2768" s="46" t="str">
        <f>IF(OR(Ações!$N2768&lt;0,Ações!$M2768&lt;0),"",(22.5*Ações!$M2768*Ações!$N2768)^0.5)</f>
        <v/>
      </c>
      <c r="G2768" s="47">
        <f>IFERROR((Ações!$H2768-Ações!$K2768)/Ações!$H2768,0)</f>
        <v>0</v>
      </c>
      <c r="H2768" s="48">
        <f>IFERROR(Ações!$I2768/(Ações!$P2768-Table_1[[#This Row],[CAGR LUCRO 5A]]),0)</f>
        <v>0</v>
      </c>
      <c r="I2768" s="48">
        <f>IF(Ações!$S2768&lt;0,"",Ações!$O2768*(1+Ações!$S2768))</f>
        <v>0</v>
      </c>
      <c r="J2768" s="49">
        <f>IFERROR(IF(Ações!$B2768="","",(VLOOKUP(Table_1[[#This Row],[AÇÕES]],'Dados Status Invest STOCKS'!A2754:AD3369,4)/Table_1[[#This Row],[LPA]]))/100,0)</f>
        <v>22.75090909090909</v>
      </c>
      <c r="K2768" s="64">
        <f>IFERROR(IF(Ações!$B2768="","",VLOOKUP(Table_1[[#This Row],[AÇÕES]],'Dados Status Invest STOCKS'!A2754:AD3369,2)),0)</f>
        <v>27.27</v>
      </c>
      <c r="L2768" s="65">
        <f>IFERROR(IF(Ações!$B2768="","",VLOOKUP(Table_1[[#This Row],[AÇÕES]],'Dados Status Invest STOCKS'!A2754:AD3369,3)/100),0)</f>
        <v>0</v>
      </c>
      <c r="M2768" s="66">
        <f>IFERROR(IF(Ações!$B2768="","",VLOOKUP(Table_1[[#This Row],[AÇÕES]],'Dados Status Invest STOCKS'!A2754:AD3369,28)),0)</f>
        <v>-0.11</v>
      </c>
      <c r="N2768" s="66">
        <f>IFERROR(IF(Ações!$B2768="","",VLOOKUP(Table_1[[#This Row],[AÇÕES]],'Dados Status Invest STOCKS'!A2754:AD3369,27)),0)</f>
        <v>4.3899999999999997</v>
      </c>
      <c r="O2768" s="66">
        <f>IFERROR(IF(Ações!$L2768="","",Ações!$K2768*Ações!$L2768),0)</f>
        <v>0</v>
      </c>
      <c r="P2768" s="67">
        <f t="shared" si="43"/>
        <v>0.06</v>
      </c>
      <c r="Q2768" s="67">
        <f>IFERROR(Ações!$O2768/Ações!$M2768,0)</f>
        <v>0</v>
      </c>
      <c r="R2768" s="67">
        <f>IFERROR(IF(Ações!$B2768="","",VLOOKUP(Table_1[[#This Row],[AÇÕES]],'Dados Status Invest STOCKS'!A2754:AD3369,18)/100),0)</f>
        <v>-2.4900000000000002E-2</v>
      </c>
      <c r="S2768" s="65">
        <f>IFERROR(IF(Ações!$B2768="","",VLOOKUP(Table_1[[#This Row],[AÇÕES]],'Dados Status Invest STOCKS'!A2754:AD3369,25)/100),0)</f>
        <v>0</v>
      </c>
      <c r="T2768" s="67">
        <f>(1-Ações!$Q2768)*Ações!$R2768</f>
        <v>-2.4900000000000002E-2</v>
      </c>
      <c r="U2768" s="68">
        <f>IF(Ações!$S2768=0,Ações!$T2768,IF(Ações!$T2768=0,Ações!$S2768,AVERAGE(Ações!$S2768,Ações!$T2768)))</f>
        <v>-2.4900000000000002E-2</v>
      </c>
    </row>
    <row r="2769" spans="2:21" ht="15" customHeight="1" x14ac:dyDescent="0.2">
      <c r="B2769" s="63" t="str">
        <f>IFERROR('Dados Status Invest STOCKS'!A2756,"-")</f>
        <v>LIFE</v>
      </c>
      <c r="C2769" s="45">
        <f>IFERROR((Ações!$D2769-Ações!$K2769)/Ações!$D2769,0)</f>
        <v>0</v>
      </c>
      <c r="D2769" s="46">
        <f>(Ações!$O2769)/0.06</f>
        <v>0</v>
      </c>
      <c r="E2769" s="47">
        <f>IFERROR((Ações!$F2769-Ações!$K2769)/Ações!$F2769,0)</f>
        <v>0</v>
      </c>
      <c r="F2769" s="46" t="str">
        <f>IF(OR(Ações!$N2769&lt;0,Ações!$M2769&lt;0),"",(22.5*Ações!$M2769*Ações!$N2769)^0.5)</f>
        <v/>
      </c>
      <c r="G2769" s="47">
        <f>IFERROR((Ações!$H2769-Ações!$K2769)/Ações!$H2769,0)</f>
        <v>0</v>
      </c>
      <c r="H2769" s="48">
        <f>IFERROR(Ações!$I2769/(Ações!$P2769-Table_1[[#This Row],[CAGR LUCRO 5A]]),0)</f>
        <v>0</v>
      </c>
      <c r="I2769" s="48">
        <f>IF(Ações!$S2769&lt;0,"",Ações!$O2769*(1+Ações!$S2769))</f>
        <v>0</v>
      </c>
      <c r="J2769" s="49">
        <f>IFERROR(IF(Ações!$B2769="","",(VLOOKUP(Table_1[[#This Row],[AÇÕES]],'Dados Status Invest STOCKS'!A2755:AD3370,4)/Table_1[[#This Row],[LPA]]))/100,0)</f>
        <v>5.1666666666666659E-2</v>
      </c>
      <c r="K2769" s="64">
        <f>IFERROR(IF(Ações!$B2769="","",VLOOKUP(Table_1[[#This Row],[AÇÕES]],'Dados Status Invest STOCKS'!A2755:AD3370,2)),0)</f>
        <v>6.05</v>
      </c>
      <c r="L2769" s="65">
        <f>IFERROR(IF(Ações!$B2769="","",VLOOKUP(Table_1[[#This Row],[AÇÕES]],'Dados Status Invest STOCKS'!A2755:AD3370,3)/100),0)</f>
        <v>0</v>
      </c>
      <c r="M2769" s="66">
        <f>IFERROR(IF(Ações!$B2769="","",VLOOKUP(Table_1[[#This Row],[AÇÕES]],'Dados Status Invest STOCKS'!A2755:AD3370,28)),0)</f>
        <v>-1.08</v>
      </c>
      <c r="N2769" s="66">
        <f>IFERROR(IF(Ações!$B2769="","",VLOOKUP(Table_1[[#This Row],[AÇÕES]],'Dados Status Invest STOCKS'!A2755:AD3370,27)),0)</f>
        <v>4.2300000000000004</v>
      </c>
      <c r="O2769" s="66">
        <f>IFERROR(IF(Ações!$L2769="","",Ações!$K2769*Ações!$L2769),0)</f>
        <v>0</v>
      </c>
      <c r="P2769" s="67">
        <f t="shared" si="43"/>
        <v>0.06</v>
      </c>
      <c r="Q2769" s="67">
        <f>IFERROR(Ações!$O2769/Ações!$M2769,0)</f>
        <v>0</v>
      </c>
      <c r="R2769" s="67">
        <f>IFERROR(IF(Ações!$B2769="","",VLOOKUP(Table_1[[#This Row],[AÇÕES]],'Dados Status Invest STOCKS'!A2755:AD3370,18)/100),0)</f>
        <v>-0.25629999999999997</v>
      </c>
      <c r="S2769" s="65">
        <f>IFERROR(IF(Ações!$B2769="","",VLOOKUP(Table_1[[#This Row],[AÇÕES]],'Dados Status Invest STOCKS'!A2755:AD3370,25)/100),0)</f>
        <v>0</v>
      </c>
      <c r="T2769" s="67">
        <f>(1-Ações!$Q2769)*Ações!$R2769</f>
        <v>-0.25629999999999997</v>
      </c>
      <c r="U2769" s="68">
        <f>IF(Ações!$S2769=0,Ações!$T2769,IF(Ações!$T2769=0,Ações!$S2769,AVERAGE(Ações!$S2769,Ações!$T2769)))</f>
        <v>-0.25629999999999997</v>
      </c>
    </row>
    <row r="2770" spans="2:21" ht="15" customHeight="1" x14ac:dyDescent="0.2">
      <c r="B2770" s="63" t="str">
        <f>IFERROR('Dados Status Invest STOCKS'!A2757,"-")</f>
        <v>LII</v>
      </c>
      <c r="C2770" s="45">
        <f>IFERROR((Ações!$D2770-Ações!$K2770)/Ações!$D2770,0)</f>
        <v>-3.918032786885246</v>
      </c>
      <c r="D2770" s="46">
        <f>(Ações!$O2770)/0.06</f>
        <v>58.682000000000002</v>
      </c>
      <c r="E2770" s="47">
        <f>IFERROR((Ações!$F2770-Ações!$K2770)/Ações!$F2770,0)</f>
        <v>0</v>
      </c>
      <c r="F2770" s="46" t="str">
        <f>IF(OR(Ações!$N2770&lt;0,Ações!$M2770&lt;0),"",(22.5*Ações!$M2770*Ações!$N2770)^0.5)</f>
        <v/>
      </c>
      <c r="G2770" s="47">
        <f>IFERROR((Ações!$H2770-Ações!$K2770)/Ações!$H2770,0)</f>
        <v>6.6248478554277259</v>
      </c>
      <c r="H2770" s="48">
        <f>IFERROR(Ações!$I2770/(Ações!$P2770-Table_1[[#This Row],[CAGR LUCRO 5A]]),0)</f>
        <v>-51.308054443021774</v>
      </c>
      <c r="I2770" s="48">
        <f>IF(Ações!$S2770&lt;0,"",Ações!$O2770*(1+Ações!$S2770))</f>
        <v>4.0071590520000004</v>
      </c>
      <c r="J2770" s="49">
        <f>IFERROR(IF(Ações!$B2770="","",(VLOOKUP(Table_1[[#This Row],[AÇÕES]],'Dados Status Invest STOCKS'!A2756:AD3371,4)/Table_1[[#This Row],[LPA]]))/100,0)</f>
        <v>1.5955390334572491E-2</v>
      </c>
      <c r="K2770" s="64">
        <f>IFERROR(IF(Ações!$B2770="","",VLOOKUP(Table_1[[#This Row],[AÇÕES]],'Dados Status Invest STOCKS'!A2756:AD3371,2)),0)</f>
        <v>288.60000000000002</v>
      </c>
      <c r="L2770" s="65">
        <f>IFERROR(IF(Ações!$B2770="","",VLOOKUP(Table_1[[#This Row],[AÇÕES]],'Dados Status Invest STOCKS'!A2756:AD3371,3)/100),0)</f>
        <v>1.2199999999999999E-2</v>
      </c>
      <c r="M2770" s="66">
        <f>IFERROR(IF(Ações!$B2770="","",VLOOKUP(Table_1[[#This Row],[AÇÕES]],'Dados Status Invest STOCKS'!A2756:AD3371,28)),0)</f>
        <v>13.45</v>
      </c>
      <c r="N2770" s="66">
        <f>IFERROR(IF(Ações!$B2770="","",VLOOKUP(Table_1[[#This Row],[AÇÕES]],'Dados Status Invest STOCKS'!A2756:AD3371,27)),0)</f>
        <v>-9.15</v>
      </c>
      <c r="O2770" s="66">
        <f>IFERROR(IF(Ações!$L2770="","",Ações!$K2770*Ações!$L2770),0)</f>
        <v>3.5209199999999998</v>
      </c>
      <c r="P2770" s="67">
        <f t="shared" si="43"/>
        <v>0.06</v>
      </c>
      <c r="Q2770" s="67">
        <f>IFERROR(Ações!$O2770/Ações!$M2770,0)</f>
        <v>0.26177843866171002</v>
      </c>
      <c r="R2770" s="67">
        <f>IFERROR(IF(Ações!$B2770="","",VLOOKUP(Table_1[[#This Row],[AÇÕES]],'Dados Status Invest STOCKS'!A2756:AD3371,18)/100),0)</f>
        <v>-1.4698</v>
      </c>
      <c r="S2770" s="65">
        <f>IFERROR(IF(Ações!$B2770="","",VLOOKUP(Table_1[[#This Row],[AÇÕES]],'Dados Status Invest STOCKS'!A2756:AD3371,25)/100),0)</f>
        <v>0.1381</v>
      </c>
      <c r="T2770" s="67">
        <f>(1-Ações!$Q2770)*Ações!$R2770</f>
        <v>-1.0850380508550186</v>
      </c>
      <c r="U2770" s="68">
        <f>IF(Ações!$S2770=0,Ações!$T2770,IF(Ações!$T2770=0,Ações!$S2770,AVERAGE(Ações!$S2770,Ações!$T2770)))</f>
        <v>-0.47346902542750929</v>
      </c>
    </row>
    <row r="2771" spans="2:21" ht="15" customHeight="1" x14ac:dyDescent="0.2">
      <c r="B2771" s="63" t="str">
        <f>IFERROR('Dados Status Invest STOCKS'!A2758,"-")</f>
        <v>LILA</v>
      </c>
      <c r="C2771" s="45">
        <f>IFERROR((Ações!$D2771-Ações!$K2771)/Ações!$D2771,0)</f>
        <v>0</v>
      </c>
      <c r="D2771" s="46">
        <f>(Ações!$O2771)/0.06</f>
        <v>0</v>
      </c>
      <c r="E2771" s="47">
        <f>IFERROR((Ações!$F2771-Ações!$K2771)/Ações!$F2771,0)</f>
        <v>0.18736187150544145</v>
      </c>
      <c r="F2771" s="46">
        <f>IF(OR(Ações!$N2771&lt;0,Ações!$M2771&lt;0),"",(22.5*Ações!$M2771*Ações!$N2771)^0.5)</f>
        <v>13.228520325418108</v>
      </c>
      <c r="G2771" s="47">
        <f>IFERROR((Ações!$H2771-Ações!$K2771)/Ações!$H2771,0)</f>
        <v>0</v>
      </c>
      <c r="H2771" s="48">
        <f>IFERROR(Ações!$I2771/(Ações!$P2771-Table_1[[#This Row],[CAGR LUCRO 5A]]),0)</f>
        <v>0</v>
      </c>
      <c r="I2771" s="48">
        <f>IF(Ações!$S2771&lt;0,"",Ações!$O2771*(1+Ações!$S2771))</f>
        <v>0</v>
      </c>
      <c r="J2771" s="49">
        <f>IFERROR(IF(Ações!$B2771="","",(VLOOKUP(Table_1[[#This Row],[AÇÕES]],'Dados Status Invest STOCKS'!A2757:AD3372,4)/Table_1[[#This Row],[LPA]]))/100,0)</f>
        <v>0.28868852459016392</v>
      </c>
      <c r="K2771" s="64">
        <f>IFERROR(IF(Ações!$B2771="","",VLOOKUP(Table_1[[#This Row],[AÇÕES]],'Dados Status Invest STOCKS'!A2757:AD3372,2)),0)</f>
        <v>10.75</v>
      </c>
      <c r="L2771" s="65">
        <f>IFERROR(IF(Ações!$B2771="","",VLOOKUP(Table_1[[#This Row],[AÇÕES]],'Dados Status Invest STOCKS'!A2757:AD3372,3)/100),0)</f>
        <v>0</v>
      </c>
      <c r="M2771" s="66">
        <f>IFERROR(IF(Ações!$B2771="","",VLOOKUP(Table_1[[#This Row],[AÇÕES]],'Dados Status Invest STOCKS'!A2757:AD3372,28)),0)</f>
        <v>0.61</v>
      </c>
      <c r="N2771" s="66">
        <f>IFERROR(IF(Ações!$B2771="","",VLOOKUP(Table_1[[#This Row],[AÇÕES]],'Dados Status Invest STOCKS'!A2757:AD3372,27)),0)</f>
        <v>12.75</v>
      </c>
      <c r="O2771" s="66">
        <f>IFERROR(IF(Ações!$L2771="","",Ações!$K2771*Ações!$L2771),0)</f>
        <v>0</v>
      </c>
      <c r="P2771" s="67">
        <f t="shared" si="43"/>
        <v>0.06</v>
      </c>
      <c r="Q2771" s="67">
        <f>IFERROR(Ações!$O2771/Ações!$M2771,0)</f>
        <v>0</v>
      </c>
      <c r="R2771" s="67">
        <f>IFERROR(IF(Ações!$B2771="","",VLOOKUP(Table_1[[#This Row],[AÇÕES]],'Dados Status Invest STOCKS'!A2757:AD3372,18)/100),0)</f>
        <v>4.7899999999999998E-2</v>
      </c>
      <c r="S2771" s="65">
        <f>IFERROR(IF(Ações!$B2771="","",VLOOKUP(Table_1[[#This Row],[AÇÕES]],'Dados Status Invest STOCKS'!A2757:AD3372,25)/100),0)</f>
        <v>0</v>
      </c>
      <c r="T2771" s="67">
        <f>(1-Ações!$Q2771)*Ações!$R2771</f>
        <v>4.7899999999999998E-2</v>
      </c>
      <c r="U2771" s="68">
        <f>IF(Ações!$S2771=0,Ações!$T2771,IF(Ações!$T2771=0,Ações!$S2771,AVERAGE(Ações!$S2771,Ações!$T2771)))</f>
        <v>4.7899999999999998E-2</v>
      </c>
    </row>
    <row r="2772" spans="2:21" ht="15" customHeight="1" x14ac:dyDescent="0.2">
      <c r="B2772" s="63" t="str">
        <f>IFERROR('Dados Status Invest STOCKS'!A2759,"-")</f>
        <v>LILAK</v>
      </c>
      <c r="C2772" s="45">
        <f>IFERROR((Ações!$D2772-Ações!$K2772)/Ações!$D2772,0)</f>
        <v>0</v>
      </c>
      <c r="D2772" s="46">
        <f>(Ações!$O2772)/0.06</f>
        <v>0</v>
      </c>
      <c r="E2772" s="47">
        <f>IFERROR((Ações!$F2772-Ações!$K2772)/Ações!$F2772,0)</f>
        <v>0.19794506573699852</v>
      </c>
      <c r="F2772" s="46">
        <f>IF(OR(Ações!$N2772&lt;0,Ações!$M2772&lt;0),"",(22.5*Ações!$M2772*Ações!$N2772)^0.5)</f>
        <v>13.228520325418108</v>
      </c>
      <c r="G2772" s="47">
        <f>IFERROR((Ações!$H2772-Ações!$K2772)/Ações!$H2772,0)</f>
        <v>0</v>
      </c>
      <c r="H2772" s="48">
        <f>IFERROR(Ações!$I2772/(Ações!$P2772-Table_1[[#This Row],[CAGR LUCRO 5A]]),0)</f>
        <v>0</v>
      </c>
      <c r="I2772" s="48">
        <f>IF(Ações!$S2772&lt;0,"",Ações!$O2772*(1+Ações!$S2772))</f>
        <v>0</v>
      </c>
      <c r="J2772" s="49">
        <f>IFERROR(IF(Ações!$B2772="","",(VLOOKUP(Table_1[[#This Row],[AÇÕES]],'Dados Status Invest STOCKS'!A2758:AD3373,4)/Table_1[[#This Row],[LPA]]))/100,0)</f>
        <v>0.28491803278688521</v>
      </c>
      <c r="K2772" s="64">
        <f>IFERROR(IF(Ações!$B2772="","",VLOOKUP(Table_1[[#This Row],[AÇÕES]],'Dados Status Invest STOCKS'!A2758:AD3373,2)),0)</f>
        <v>10.61</v>
      </c>
      <c r="L2772" s="65">
        <f>IFERROR(IF(Ações!$B2772="","",VLOOKUP(Table_1[[#This Row],[AÇÕES]],'Dados Status Invest STOCKS'!A2758:AD3373,3)/100),0)</f>
        <v>0</v>
      </c>
      <c r="M2772" s="66">
        <f>IFERROR(IF(Ações!$B2772="","",VLOOKUP(Table_1[[#This Row],[AÇÕES]],'Dados Status Invest STOCKS'!A2758:AD3373,28)),0)</f>
        <v>0.61</v>
      </c>
      <c r="N2772" s="66">
        <f>IFERROR(IF(Ações!$B2772="","",VLOOKUP(Table_1[[#This Row],[AÇÕES]],'Dados Status Invest STOCKS'!A2758:AD3373,27)),0)</f>
        <v>12.75</v>
      </c>
      <c r="O2772" s="66">
        <f>IFERROR(IF(Ações!$L2772="","",Ações!$K2772*Ações!$L2772),0)</f>
        <v>0</v>
      </c>
      <c r="P2772" s="67">
        <f t="shared" si="43"/>
        <v>0.06</v>
      </c>
      <c r="Q2772" s="67">
        <f>IFERROR(Ações!$O2772/Ações!$M2772,0)</f>
        <v>0</v>
      </c>
      <c r="R2772" s="67">
        <f>IFERROR(IF(Ações!$B2772="","",VLOOKUP(Table_1[[#This Row],[AÇÕES]],'Dados Status Invest STOCKS'!A2758:AD3373,18)/100),0)</f>
        <v>4.7899999999999998E-2</v>
      </c>
      <c r="S2772" s="65">
        <f>IFERROR(IF(Ações!$B2772="","",VLOOKUP(Table_1[[#This Row],[AÇÕES]],'Dados Status Invest STOCKS'!A2758:AD3373,25)/100),0)</f>
        <v>0</v>
      </c>
      <c r="T2772" s="67">
        <f>(1-Ações!$Q2772)*Ações!$R2772</f>
        <v>4.7899999999999998E-2</v>
      </c>
      <c r="U2772" s="68">
        <f>IF(Ações!$S2772=0,Ações!$T2772,IF(Ações!$T2772=0,Ações!$S2772,AVERAGE(Ações!$S2772,Ações!$T2772)))</f>
        <v>4.7899999999999998E-2</v>
      </c>
    </row>
    <row r="2773" spans="2:21" ht="15" customHeight="1" x14ac:dyDescent="0.2">
      <c r="B2773" s="63" t="str">
        <f>IFERROR('Dados Status Invest STOCKS'!A2760,"-")</f>
        <v>LIN</v>
      </c>
      <c r="C2773" s="45">
        <f>IFERROR((Ações!$D2773-Ações!$K2773)/Ações!$D2773,0)</f>
        <v>-3.4776119402985071</v>
      </c>
      <c r="D2773" s="46">
        <f>(Ações!$O2773)/0.06</f>
        <v>70.609066666666678</v>
      </c>
      <c r="E2773" s="47">
        <f>IFERROR((Ações!$F2773-Ações!$K2773)/Ações!$F2773,0)</f>
        <v>-1.7149794412725639</v>
      </c>
      <c r="F2773" s="46">
        <f>IF(OR(Ações!$N2773&lt;0,Ações!$M2773&lt;0),"",(22.5*Ações!$M2773*Ações!$N2773)^0.5)</f>
        <v>116.45023722603574</v>
      </c>
      <c r="G2773" s="47">
        <f>IFERROR((Ações!$H2773-Ações!$K2773)/Ações!$H2773,0)</f>
        <v>3.7659666782367234</v>
      </c>
      <c r="H2773" s="48">
        <f>IFERROR(Ações!$I2773/(Ações!$P2773-Table_1[[#This Row],[CAGR LUCRO 5A]]),0)</f>
        <v>-114.30361850980393</v>
      </c>
      <c r="I2773" s="48">
        <f>IF(Ações!$S2773&lt;0,"",Ações!$O2773*(1+Ações!$S2773))</f>
        <v>4.6635876352000007</v>
      </c>
      <c r="J2773" s="49">
        <f>IFERROR(IF(Ações!$B2773="","",(VLOOKUP(Table_1[[#This Row],[AÇÕES]],'Dados Status Invest STOCKS'!A2759:AD3374,4)/Table_1[[#This Row],[LPA]]))/100,0)</f>
        <v>6.5121951219512197E-2</v>
      </c>
      <c r="K2773" s="64">
        <f>IFERROR(IF(Ações!$B2773="","",VLOOKUP(Table_1[[#This Row],[AÇÕES]],'Dados Status Invest STOCKS'!A2759:AD3374,2)),0)</f>
        <v>316.16000000000003</v>
      </c>
      <c r="L2773" s="65">
        <f>IFERROR(IF(Ações!$B2773="","",VLOOKUP(Table_1[[#This Row],[AÇÕES]],'Dados Status Invest STOCKS'!A2759:AD3374,3)/100),0)</f>
        <v>1.34E-2</v>
      </c>
      <c r="M2773" s="66">
        <f>IFERROR(IF(Ações!$B2773="","",VLOOKUP(Table_1[[#This Row],[AÇÕES]],'Dados Status Invest STOCKS'!A2759:AD3374,28)),0)</f>
        <v>6.97</v>
      </c>
      <c r="N2773" s="66">
        <f>IFERROR(IF(Ações!$B2773="","",VLOOKUP(Table_1[[#This Row],[AÇÕES]],'Dados Status Invest STOCKS'!A2759:AD3374,27)),0)</f>
        <v>86.47</v>
      </c>
      <c r="O2773" s="66">
        <f>IFERROR(IF(Ações!$L2773="","",Ações!$K2773*Ações!$L2773),0)</f>
        <v>4.2365440000000003</v>
      </c>
      <c r="P2773" s="67">
        <f t="shared" si="43"/>
        <v>0.06</v>
      </c>
      <c r="Q2773" s="67">
        <f>IFERROR(Ações!$O2773/Ações!$M2773,0)</f>
        <v>0.6078255380200861</v>
      </c>
      <c r="R2773" s="67">
        <f>IFERROR(IF(Ações!$B2773="","",VLOOKUP(Table_1[[#This Row],[AÇÕES]],'Dados Status Invest STOCKS'!A2759:AD3374,18)/100),0)</f>
        <v>8.0500000000000002E-2</v>
      </c>
      <c r="S2773" s="65">
        <f>IFERROR(IF(Ações!$B2773="","",VLOOKUP(Table_1[[#This Row],[AÇÕES]],'Dados Status Invest STOCKS'!A2759:AD3374,25)/100),0)</f>
        <v>0.1008</v>
      </c>
      <c r="T2773" s="67">
        <f>(1-Ações!$Q2773)*Ações!$R2773</f>
        <v>3.157004418938307E-2</v>
      </c>
      <c r="U2773" s="68">
        <f>IF(Ações!$S2773=0,Ações!$T2773,IF(Ações!$T2773=0,Ações!$S2773,AVERAGE(Ações!$S2773,Ações!$T2773)))</f>
        <v>6.6185022094691542E-2</v>
      </c>
    </row>
    <row r="2774" spans="2:21" ht="15" customHeight="1" x14ac:dyDescent="0.2">
      <c r="B2774" s="63" t="str">
        <f>IFERROR('Dados Status Invest STOCKS'!A2761,"-")</f>
        <v>LINC</v>
      </c>
      <c r="C2774" s="45">
        <f>IFERROR((Ações!$D2774-Ações!$K2774)/Ações!$D2774,0)</f>
        <v>0</v>
      </c>
      <c r="D2774" s="46">
        <f>(Ações!$O2774)/0.06</f>
        <v>0</v>
      </c>
      <c r="E2774" s="47">
        <f>IFERROR((Ações!$F2774-Ações!$K2774)/Ações!$F2774,0)</f>
        <v>0.47720030529421553</v>
      </c>
      <c r="F2774" s="46">
        <f>IF(OR(Ações!$N2774&lt;0,Ações!$M2774&lt;0),"",(22.5*Ações!$M2774*Ações!$N2774)^0.5)</f>
        <v>13.236427010337797</v>
      </c>
      <c r="G2774" s="47">
        <f>IFERROR((Ações!$H2774-Ações!$K2774)/Ações!$H2774,0)</f>
        <v>0</v>
      </c>
      <c r="H2774" s="48">
        <f>IFERROR(Ações!$I2774/(Ações!$P2774-Table_1[[#This Row],[CAGR LUCRO 5A]]),0)</f>
        <v>0</v>
      </c>
      <c r="I2774" s="48">
        <f>IF(Ações!$S2774&lt;0,"",Ações!$O2774*(1+Ações!$S2774))</f>
        <v>0</v>
      </c>
      <c r="J2774" s="49">
        <f>IFERROR(IF(Ações!$B2774="","",(VLOOKUP(Table_1[[#This Row],[AÇÕES]],'Dados Status Invest STOCKS'!A2760:AD3375,4)/Table_1[[#This Row],[LPA]]))/100,0)</f>
        <v>1.6310679611650485E-2</v>
      </c>
      <c r="K2774" s="64">
        <f>IFERROR(IF(Ações!$B2774="","",VLOOKUP(Table_1[[#This Row],[AÇÕES]],'Dados Status Invest STOCKS'!A2760:AD3375,2)),0)</f>
        <v>6.92</v>
      </c>
      <c r="L2774" s="65">
        <f>IFERROR(IF(Ações!$B2774="","",VLOOKUP(Table_1[[#This Row],[AÇÕES]],'Dados Status Invest STOCKS'!A2760:AD3375,3)/100),0)</f>
        <v>0</v>
      </c>
      <c r="M2774" s="66">
        <f>IFERROR(IF(Ações!$B2774="","",VLOOKUP(Table_1[[#This Row],[AÇÕES]],'Dados Status Invest STOCKS'!A2760:AD3375,28)),0)</f>
        <v>2.06</v>
      </c>
      <c r="N2774" s="66">
        <f>IFERROR(IF(Ações!$B2774="","",VLOOKUP(Table_1[[#This Row],[AÇÕES]],'Dados Status Invest STOCKS'!A2760:AD3375,27)),0)</f>
        <v>3.78</v>
      </c>
      <c r="O2774" s="66">
        <f>IFERROR(IF(Ações!$L2774="","",Ações!$K2774*Ações!$L2774),0)</f>
        <v>0</v>
      </c>
      <c r="P2774" s="67">
        <f t="shared" si="43"/>
        <v>0.06</v>
      </c>
      <c r="Q2774" s="67">
        <f>IFERROR(Ações!$O2774/Ações!$M2774,0)</f>
        <v>0</v>
      </c>
      <c r="R2774" s="67">
        <f>IFERROR(IF(Ações!$B2774="","",VLOOKUP(Table_1[[#This Row],[AÇÕES]],'Dados Status Invest STOCKS'!A2760:AD3375,18)/100),0)</f>
        <v>0.54490000000000005</v>
      </c>
      <c r="S2774" s="65">
        <f>IFERROR(IF(Ações!$B2774="","",VLOOKUP(Table_1[[#This Row],[AÇÕES]],'Dados Status Invest STOCKS'!A2760:AD3375,25)/100),0)</f>
        <v>0</v>
      </c>
      <c r="T2774" s="67">
        <f>(1-Ações!$Q2774)*Ações!$R2774</f>
        <v>0.54490000000000005</v>
      </c>
      <c r="U2774" s="68">
        <f>IF(Ações!$S2774=0,Ações!$T2774,IF(Ações!$T2774=0,Ações!$S2774,AVERAGE(Ações!$S2774,Ações!$T2774)))</f>
        <v>0.54490000000000005</v>
      </c>
    </row>
    <row r="2775" spans="2:21" ht="15" customHeight="1" x14ac:dyDescent="0.2">
      <c r="B2775" s="63" t="str">
        <f>IFERROR('Dados Status Invest STOCKS'!A2762,"-")</f>
        <v>LIND</v>
      </c>
      <c r="C2775" s="45">
        <f>IFERROR((Ações!$D2775-Ações!$K2775)/Ações!$D2775,0)</f>
        <v>0</v>
      </c>
      <c r="D2775" s="46">
        <f>(Ações!$O2775)/0.06</f>
        <v>0</v>
      </c>
      <c r="E2775" s="47">
        <f>IFERROR((Ações!$F2775-Ações!$K2775)/Ações!$F2775,0)</f>
        <v>0</v>
      </c>
      <c r="F2775" s="46" t="str">
        <f>IF(OR(Ações!$N2775&lt;0,Ações!$M2775&lt;0),"",(22.5*Ações!$M2775*Ações!$N2775)^0.5)</f>
        <v/>
      </c>
      <c r="G2775" s="47">
        <f>IFERROR((Ações!$H2775-Ações!$K2775)/Ações!$H2775,0)</f>
        <v>0</v>
      </c>
      <c r="H2775" s="48">
        <f>IFERROR(Ações!$I2775/(Ações!$P2775-Table_1[[#This Row],[CAGR LUCRO 5A]]),0)</f>
        <v>0</v>
      </c>
      <c r="I2775" s="48">
        <f>IF(Ações!$S2775&lt;0,"",Ações!$O2775*(1+Ações!$S2775))</f>
        <v>0</v>
      </c>
      <c r="J2775" s="49">
        <f>IFERROR(IF(Ações!$B2775="","",(VLOOKUP(Table_1[[#This Row],[AÇÕES]],'Dados Status Invest STOCKS'!A2761:AD3376,4)/Table_1[[#This Row],[LPA]]))/100,0)</f>
        <v>2.4877049180327869E-2</v>
      </c>
      <c r="K2775" s="64">
        <f>IFERROR(IF(Ações!$B2775="","",VLOOKUP(Table_1[[#This Row],[AÇÕES]],'Dados Status Invest STOCKS'!A2761:AD3376,2)),0)</f>
        <v>14.84</v>
      </c>
      <c r="L2775" s="65">
        <f>IFERROR(IF(Ações!$B2775="","",VLOOKUP(Table_1[[#This Row],[AÇÕES]],'Dados Status Invest STOCKS'!A2761:AD3376,3)/100),0)</f>
        <v>0</v>
      </c>
      <c r="M2775" s="66">
        <f>IFERROR(IF(Ações!$B2775="","",VLOOKUP(Table_1[[#This Row],[AÇÕES]],'Dados Status Invest STOCKS'!A2761:AD3376,28)),0)</f>
        <v>-2.44</v>
      </c>
      <c r="N2775" s="66">
        <f>IFERROR(IF(Ações!$B2775="","",VLOOKUP(Table_1[[#This Row],[AÇÕES]],'Dados Status Invest STOCKS'!A2761:AD3376,27)),0)</f>
        <v>-1.1399999999999999</v>
      </c>
      <c r="O2775" s="66">
        <f>IFERROR(IF(Ações!$L2775="","",Ações!$K2775*Ações!$L2775),0)</f>
        <v>0</v>
      </c>
      <c r="P2775" s="67">
        <f t="shared" si="43"/>
        <v>0.06</v>
      </c>
      <c r="Q2775" s="67">
        <f>IFERROR(Ações!$O2775/Ações!$M2775,0)</f>
        <v>0</v>
      </c>
      <c r="R2775" s="67">
        <f>IFERROR(IF(Ações!$B2775="","",VLOOKUP(Table_1[[#This Row],[AÇÕES]],'Dados Status Invest STOCKS'!A2761:AD3376,18)/100),0)</f>
        <v>-2.1516000000000002</v>
      </c>
      <c r="S2775" s="65">
        <f>IFERROR(IF(Ações!$B2775="","",VLOOKUP(Table_1[[#This Row],[AÇÕES]],'Dados Status Invest STOCKS'!A2761:AD3376,25)/100),0)</f>
        <v>0</v>
      </c>
      <c r="T2775" s="67">
        <f>(1-Ações!$Q2775)*Ações!$R2775</f>
        <v>-2.1516000000000002</v>
      </c>
      <c r="U2775" s="68">
        <f>IF(Ações!$S2775=0,Ações!$T2775,IF(Ações!$T2775=0,Ações!$S2775,AVERAGE(Ações!$S2775,Ações!$T2775)))</f>
        <v>-2.1516000000000002</v>
      </c>
    </row>
    <row r="2776" spans="2:21" ht="15" customHeight="1" x14ac:dyDescent="0.2">
      <c r="B2776" s="63" t="str">
        <f>IFERROR('Dados Status Invest STOCKS'!A2763,"-")</f>
        <v>LINX</v>
      </c>
      <c r="C2776" s="45">
        <f>IFERROR((Ações!$D2776-Ações!$K2776)/Ações!$D2776,0)</f>
        <v>-3.545454545454545</v>
      </c>
      <c r="D2776" s="46">
        <f>(Ações!$O2776)/0.06</f>
        <v>1.6500000000000001</v>
      </c>
      <c r="E2776" s="47">
        <f>IFERROR((Ações!$F2776-Ações!$K2776)/Ações!$F2776,0)</f>
        <v>0</v>
      </c>
      <c r="F2776" s="46" t="str">
        <f>IF(OR(Ações!$N2776&lt;0,Ações!$M2776&lt;0),"",(22.5*Ações!$M2776*Ações!$N2776)^0.5)</f>
        <v/>
      </c>
      <c r="G2776" s="47">
        <f>IFERROR((Ações!$H2776-Ações!$K2776)/Ações!$H2776,0)</f>
        <v>-3.545454545454545</v>
      </c>
      <c r="H2776" s="48">
        <f>IFERROR(Ações!$I2776/(Ações!$P2776-Table_1[[#This Row],[CAGR LUCRO 5A]]),0)</f>
        <v>1.6500000000000001</v>
      </c>
      <c r="I2776" s="48">
        <f>IF(Ações!$S2776&lt;0,"",Ações!$O2776*(1+Ações!$S2776))</f>
        <v>9.9000000000000005E-2</v>
      </c>
      <c r="J2776" s="49">
        <f>IFERROR(IF(Ações!$B2776="","",(VLOOKUP(Table_1[[#This Row],[AÇÕES]],'Dados Status Invest STOCKS'!A2762:AD3377,4)/Table_1[[#This Row],[LPA]]))/100,0)</f>
        <v>9.4255555555555546</v>
      </c>
      <c r="K2776" s="64">
        <f>IFERROR(IF(Ações!$B2776="","",VLOOKUP(Table_1[[#This Row],[AÇÕES]],'Dados Status Invest STOCKS'!A2762:AD3377,2)),0)</f>
        <v>7.5</v>
      </c>
      <c r="L2776" s="65">
        <f>IFERROR(IF(Ações!$B2776="","",VLOOKUP(Table_1[[#This Row],[AÇÕES]],'Dados Status Invest STOCKS'!A2762:AD3377,3)/100),0)</f>
        <v>1.32E-2</v>
      </c>
      <c r="M2776" s="66">
        <f>IFERROR(IF(Ações!$B2776="","",VLOOKUP(Table_1[[#This Row],[AÇÕES]],'Dados Status Invest STOCKS'!A2762:AD3377,28)),0)</f>
        <v>-0.09</v>
      </c>
      <c r="N2776" s="66">
        <f>IFERROR(IF(Ações!$B2776="","",VLOOKUP(Table_1[[#This Row],[AÇÕES]],'Dados Status Invest STOCKS'!A2762:AD3377,27)),0)</f>
        <v>1.79</v>
      </c>
      <c r="O2776" s="66">
        <f>IFERROR(IF(Ações!$L2776="","",Ações!$K2776*Ações!$L2776),0)</f>
        <v>9.9000000000000005E-2</v>
      </c>
      <c r="P2776" s="67">
        <f t="shared" si="43"/>
        <v>0.06</v>
      </c>
      <c r="Q2776" s="67">
        <f>IFERROR(Ações!$O2776/Ações!$M2776,0)</f>
        <v>-1.1000000000000001</v>
      </c>
      <c r="R2776" s="67">
        <f>IFERROR(IF(Ações!$B2776="","",VLOOKUP(Table_1[[#This Row],[AÇÕES]],'Dados Status Invest STOCKS'!A2762:AD3377,18)/100),0)</f>
        <v>-4.9400000000000006E-2</v>
      </c>
      <c r="S2776" s="65">
        <f>IFERROR(IF(Ações!$B2776="","",VLOOKUP(Table_1[[#This Row],[AÇÕES]],'Dados Status Invest STOCKS'!A2762:AD3377,25)/100),0)</f>
        <v>0</v>
      </c>
      <c r="T2776" s="67">
        <f>(1-Ações!$Q2776)*Ações!$R2776</f>
        <v>-0.10374000000000001</v>
      </c>
      <c r="U2776" s="68">
        <f>IF(Ações!$S2776=0,Ações!$T2776,IF(Ações!$T2776=0,Ações!$S2776,AVERAGE(Ações!$S2776,Ações!$T2776)))</f>
        <v>-0.10374000000000001</v>
      </c>
    </row>
    <row r="2777" spans="2:21" ht="15" customHeight="1" x14ac:dyDescent="0.2">
      <c r="B2777" s="63" t="str">
        <f>IFERROR('Dados Status Invest STOCKS'!A2764,"-")</f>
        <v>LIQT</v>
      </c>
      <c r="C2777" s="45">
        <f>IFERROR((Ações!$D2777-Ações!$K2777)/Ações!$D2777,0)</f>
        <v>0</v>
      </c>
      <c r="D2777" s="46">
        <f>(Ações!$O2777)/0.06</f>
        <v>0</v>
      </c>
      <c r="E2777" s="47">
        <f>IFERROR((Ações!$F2777-Ações!$K2777)/Ações!$F2777,0)</f>
        <v>0</v>
      </c>
      <c r="F2777" s="46" t="str">
        <f>IF(OR(Ações!$N2777&lt;0,Ações!$M2777&lt;0),"",(22.5*Ações!$M2777*Ações!$N2777)^0.5)</f>
        <v/>
      </c>
      <c r="G2777" s="47">
        <f>IFERROR((Ações!$H2777-Ações!$K2777)/Ações!$H2777,0)</f>
        <v>0</v>
      </c>
      <c r="H2777" s="48">
        <f>IFERROR(Ações!$I2777/(Ações!$P2777-Table_1[[#This Row],[CAGR LUCRO 5A]]),0)</f>
        <v>0</v>
      </c>
      <c r="I2777" s="48">
        <f>IF(Ações!$S2777&lt;0,"",Ações!$O2777*(1+Ações!$S2777))</f>
        <v>0</v>
      </c>
      <c r="J2777" s="49">
        <f>IFERROR(IF(Ações!$B2777="","",(VLOOKUP(Table_1[[#This Row],[AÇÕES]],'Dados Status Invest STOCKS'!A2763:AD3378,4)/Table_1[[#This Row],[LPA]]))/100,0)</f>
        <v>0.16087719298245617</v>
      </c>
      <c r="K2777" s="64">
        <f>IFERROR(IF(Ações!$B2777="","",VLOOKUP(Table_1[[#This Row],[AÇÕES]],'Dados Status Invest STOCKS'!A2763:AD3378,2)),0)</f>
        <v>5.23</v>
      </c>
      <c r="L2777" s="65">
        <f>IFERROR(IF(Ações!$B2777="","",VLOOKUP(Table_1[[#This Row],[AÇÕES]],'Dados Status Invest STOCKS'!A2763:AD3378,3)/100),0)</f>
        <v>0</v>
      </c>
      <c r="M2777" s="66">
        <f>IFERROR(IF(Ações!$B2777="","",VLOOKUP(Table_1[[#This Row],[AÇÕES]],'Dados Status Invest STOCKS'!A2763:AD3378,28)),0)</f>
        <v>-0.56999999999999995</v>
      </c>
      <c r="N2777" s="66">
        <f>IFERROR(IF(Ações!$B2777="","",VLOOKUP(Table_1[[#This Row],[AÇÕES]],'Dados Status Invest STOCKS'!A2763:AD3378,27)),0)</f>
        <v>0.74</v>
      </c>
      <c r="O2777" s="66">
        <f>IFERROR(IF(Ações!$L2777="","",Ações!$K2777*Ações!$L2777),0)</f>
        <v>0</v>
      </c>
      <c r="P2777" s="67">
        <f t="shared" si="43"/>
        <v>0.06</v>
      </c>
      <c r="Q2777" s="67">
        <f>IFERROR(Ações!$O2777/Ações!$M2777,0)</f>
        <v>0</v>
      </c>
      <c r="R2777" s="67">
        <f>IFERROR(IF(Ações!$B2777="","",VLOOKUP(Table_1[[#This Row],[AÇÕES]],'Dados Status Invest STOCKS'!A2763:AD3378,18)/100),0)</f>
        <v>-0.77319999999999989</v>
      </c>
      <c r="S2777" s="65">
        <f>IFERROR(IF(Ações!$B2777="","",VLOOKUP(Table_1[[#This Row],[AÇÕES]],'Dados Status Invest STOCKS'!A2763:AD3378,25)/100),0)</f>
        <v>0</v>
      </c>
      <c r="T2777" s="67">
        <f>(1-Ações!$Q2777)*Ações!$R2777</f>
        <v>-0.77319999999999989</v>
      </c>
      <c r="U2777" s="68">
        <f>IF(Ações!$S2777=0,Ações!$T2777,IF(Ações!$T2777=0,Ações!$S2777,AVERAGE(Ações!$S2777,Ações!$T2777)))</f>
        <v>-0.77319999999999989</v>
      </c>
    </row>
    <row r="2778" spans="2:21" ht="15" customHeight="1" x14ac:dyDescent="0.2">
      <c r="B2778" s="63" t="str">
        <f>IFERROR('Dados Status Invest STOCKS'!A2765,"-")</f>
        <v>LITB</v>
      </c>
      <c r="C2778" s="45">
        <f>IFERROR((Ações!$D2778-Ações!$K2778)/Ações!$D2778,0)</f>
        <v>0</v>
      </c>
      <c r="D2778" s="46">
        <f>(Ações!$O2778)/0.06</f>
        <v>0</v>
      </c>
      <c r="E2778" s="47">
        <f>IFERROR((Ações!$F2778-Ações!$K2778)/Ações!$F2778,0)</f>
        <v>8.5436827536885696E-2</v>
      </c>
      <c r="F2778" s="46">
        <f>IF(OR(Ações!$N2778&lt;0,Ações!$M2778&lt;0),"",(22.5*Ações!$M2778*Ações!$N2778)^0.5)</f>
        <v>1.2683650893965823</v>
      </c>
      <c r="G2778" s="47">
        <f>IFERROR((Ações!$H2778-Ações!$K2778)/Ações!$H2778,0)</f>
        <v>0</v>
      </c>
      <c r="H2778" s="48">
        <f>IFERROR(Ações!$I2778/(Ações!$P2778-Table_1[[#This Row],[CAGR LUCRO 5A]]),0)</f>
        <v>0</v>
      </c>
      <c r="I2778" s="48">
        <f>IF(Ações!$S2778&lt;0,"",Ações!$O2778*(1+Ações!$S2778))</f>
        <v>0</v>
      </c>
      <c r="J2778" s="49">
        <f>IFERROR(IF(Ações!$B2778="","",(VLOOKUP(Table_1[[#This Row],[AÇÕES]],'Dados Status Invest STOCKS'!A2764:AD3379,4)/Table_1[[#This Row],[LPA]]))/100,0)</f>
        <v>0.67153846153846164</v>
      </c>
      <c r="K2778" s="64">
        <f>IFERROR(IF(Ações!$B2778="","",VLOOKUP(Table_1[[#This Row],[AÇÕES]],'Dados Status Invest STOCKS'!A2764:AD3379,2)),0)</f>
        <v>1.1599999999999999</v>
      </c>
      <c r="L2778" s="65">
        <f>IFERROR(IF(Ações!$B2778="","",VLOOKUP(Table_1[[#This Row],[AÇÕES]],'Dados Status Invest STOCKS'!A2764:AD3379,3)/100),0)</f>
        <v>0</v>
      </c>
      <c r="M2778" s="66">
        <f>IFERROR(IF(Ações!$B2778="","",VLOOKUP(Table_1[[#This Row],[AÇÕES]],'Dados Status Invest STOCKS'!A2764:AD3379,28)),0)</f>
        <v>0.13</v>
      </c>
      <c r="N2778" s="66">
        <f>IFERROR(IF(Ações!$B2778="","",VLOOKUP(Table_1[[#This Row],[AÇÕES]],'Dados Status Invest STOCKS'!A2764:AD3379,27)),0)</f>
        <v>0.55000000000000004</v>
      </c>
      <c r="O2778" s="66">
        <f>IFERROR(IF(Ações!$L2778="","",Ações!$K2778*Ações!$L2778),0)</f>
        <v>0</v>
      </c>
      <c r="P2778" s="67">
        <f t="shared" si="43"/>
        <v>0.06</v>
      </c>
      <c r="Q2778" s="67">
        <f>IFERROR(Ações!$O2778/Ações!$M2778,0)</f>
        <v>0</v>
      </c>
      <c r="R2778" s="67">
        <f>IFERROR(IF(Ações!$B2778="","",VLOOKUP(Table_1[[#This Row],[AÇÕES]],'Dados Status Invest STOCKS'!A2764:AD3379,18)/100),0)</f>
        <v>0.24379999999999999</v>
      </c>
      <c r="S2778" s="65">
        <f>IFERROR(IF(Ações!$B2778="","",VLOOKUP(Table_1[[#This Row],[AÇÕES]],'Dados Status Invest STOCKS'!A2764:AD3379,25)/100),0)</f>
        <v>0</v>
      </c>
      <c r="T2778" s="67">
        <f>(1-Ações!$Q2778)*Ações!$R2778</f>
        <v>0.24379999999999999</v>
      </c>
      <c r="U2778" s="68">
        <f>IF(Ações!$S2778=0,Ações!$T2778,IF(Ações!$T2778=0,Ações!$S2778,AVERAGE(Ações!$S2778,Ações!$T2778)))</f>
        <v>0.24379999999999999</v>
      </c>
    </row>
    <row r="2779" spans="2:21" ht="15" customHeight="1" x14ac:dyDescent="0.2">
      <c r="B2779" s="63" t="str">
        <f>IFERROR('Dados Status Invest STOCKS'!A2766,"-")</f>
        <v>LITE</v>
      </c>
      <c r="C2779" s="45">
        <f>IFERROR((Ações!$D2779-Ações!$K2779)/Ações!$D2779,0)</f>
        <v>0</v>
      </c>
      <c r="D2779" s="46">
        <f>(Ações!$O2779)/0.06</f>
        <v>0</v>
      </c>
      <c r="E2779" s="47">
        <f>IFERROR((Ações!$F2779-Ações!$K2779)/Ações!$F2779,0)</f>
        <v>-0.69531354354479613</v>
      </c>
      <c r="F2779" s="46">
        <f>IF(OR(Ações!$N2779&lt;0,Ações!$M2779&lt;0),"",(22.5*Ações!$M2779*Ações!$N2779)^0.5)</f>
        <v>58.113143952121533</v>
      </c>
      <c r="G2779" s="47">
        <f>IFERROR((Ações!$H2779-Ações!$K2779)/Ações!$H2779,0)</f>
        <v>0</v>
      </c>
      <c r="H2779" s="48">
        <f>IFERROR(Ações!$I2779/(Ações!$P2779-Table_1[[#This Row],[CAGR LUCRO 5A]]),0)</f>
        <v>0</v>
      </c>
      <c r="I2779" s="48">
        <f>IF(Ações!$S2779&lt;0,"",Ações!$O2779*(1+Ações!$S2779))</f>
        <v>0</v>
      </c>
      <c r="J2779" s="49">
        <f>IFERROR(IF(Ações!$B2779="","",(VLOOKUP(Table_1[[#This Row],[AÇÕES]],'Dados Status Invest STOCKS'!A2765:AD3380,4)/Table_1[[#This Row],[LPA]]))/100,0)</f>
        <v>3.2618181818181824E-2</v>
      </c>
      <c r="K2779" s="64">
        <f>IFERROR(IF(Ações!$B2779="","",VLOOKUP(Table_1[[#This Row],[AÇÕES]],'Dados Status Invest STOCKS'!A2765:AD3380,2)),0)</f>
        <v>98.52</v>
      </c>
      <c r="L2779" s="65">
        <f>IFERROR(IF(Ações!$B2779="","",VLOOKUP(Table_1[[#This Row],[AÇÕES]],'Dados Status Invest STOCKS'!A2765:AD3380,3)/100),0)</f>
        <v>0</v>
      </c>
      <c r="M2779" s="66">
        <f>IFERROR(IF(Ações!$B2779="","",VLOOKUP(Table_1[[#This Row],[AÇÕES]],'Dados Status Invest STOCKS'!A2765:AD3380,28)),0)</f>
        <v>5.5</v>
      </c>
      <c r="N2779" s="66">
        <f>IFERROR(IF(Ações!$B2779="","",VLOOKUP(Table_1[[#This Row],[AÇÕES]],'Dados Status Invest STOCKS'!A2765:AD3380,27)),0)</f>
        <v>27.29</v>
      </c>
      <c r="O2779" s="66">
        <f>IFERROR(IF(Ações!$L2779="","",Ações!$K2779*Ações!$L2779),0)</f>
        <v>0</v>
      </c>
      <c r="P2779" s="67">
        <f t="shared" si="43"/>
        <v>0.06</v>
      </c>
      <c r="Q2779" s="67">
        <f>IFERROR(Ações!$O2779/Ações!$M2779,0)</f>
        <v>0</v>
      </c>
      <c r="R2779" s="67">
        <f>IFERROR(IF(Ações!$B2779="","",VLOOKUP(Table_1[[#This Row],[AÇÕES]],'Dados Status Invest STOCKS'!A2765:AD3380,18)/100),0)</f>
        <v>0.2014</v>
      </c>
      <c r="S2779" s="65">
        <f>IFERROR(IF(Ações!$B2779="","",VLOOKUP(Table_1[[#This Row],[AÇÕES]],'Dados Status Invest STOCKS'!A2765:AD3380,25)/100),0)</f>
        <v>0</v>
      </c>
      <c r="T2779" s="67">
        <f>(1-Ações!$Q2779)*Ações!$R2779</f>
        <v>0.2014</v>
      </c>
      <c r="U2779" s="68">
        <f>IF(Ações!$S2779=0,Ações!$T2779,IF(Ações!$T2779=0,Ações!$S2779,AVERAGE(Ações!$S2779,Ações!$T2779)))</f>
        <v>0.2014</v>
      </c>
    </row>
    <row r="2780" spans="2:21" ht="15" customHeight="1" x14ac:dyDescent="0.2">
      <c r="B2780" s="63" t="str">
        <f>IFERROR('Dados Status Invest STOCKS'!A2767,"-")</f>
        <v>LIVE</v>
      </c>
      <c r="C2780" s="45">
        <f>IFERROR((Ações!$D2780-Ações!$K2780)/Ações!$D2780,0)</f>
        <v>0</v>
      </c>
      <c r="D2780" s="46">
        <f>(Ações!$O2780)/0.06</f>
        <v>0</v>
      </c>
      <c r="E2780" s="47">
        <f>IFERROR((Ações!$F2780-Ações!$K2780)/Ações!$F2780,0)</f>
        <v>0.82855290989853214</v>
      </c>
      <c r="F2780" s="46">
        <f>IF(OR(Ações!$N2780&lt;0,Ações!$M2780&lt;0),"",(22.5*Ações!$M2780*Ações!$N2780)^0.5)</f>
        <v>145.52594614019864</v>
      </c>
      <c r="G2780" s="47">
        <f>IFERROR((Ações!$H2780-Ações!$K2780)/Ações!$H2780,0)</f>
        <v>0</v>
      </c>
      <c r="H2780" s="48">
        <f>IFERROR(Ações!$I2780/(Ações!$P2780-Table_1[[#This Row],[CAGR LUCRO 5A]]),0)</f>
        <v>0</v>
      </c>
      <c r="I2780" s="48">
        <f>IF(Ações!$S2780&lt;0,"",Ações!$O2780*(1+Ações!$S2780))</f>
        <v>0</v>
      </c>
      <c r="J2780" s="49">
        <f>IFERROR(IF(Ações!$B2780="","",(VLOOKUP(Table_1[[#This Row],[AÇÕES]],'Dados Status Invest STOCKS'!A2766:AD3381,4)/Table_1[[#This Row],[LPA]]))/100,0)</f>
        <v>6.440162271805275E-4</v>
      </c>
      <c r="K2780" s="64">
        <f>IFERROR(IF(Ações!$B2780="","",VLOOKUP(Table_1[[#This Row],[AÇÕES]],'Dados Status Invest STOCKS'!A2766:AD3381,2)),0)</f>
        <v>24.95</v>
      </c>
      <c r="L2780" s="65">
        <f>IFERROR(IF(Ações!$B2780="","",VLOOKUP(Table_1[[#This Row],[AÇÕES]],'Dados Status Invest STOCKS'!A2766:AD3381,3)/100),0)</f>
        <v>0</v>
      </c>
      <c r="M2780" s="66">
        <f>IFERROR(IF(Ações!$B2780="","",VLOOKUP(Table_1[[#This Row],[AÇÕES]],'Dados Status Invest STOCKS'!A2766:AD3381,28)),0)</f>
        <v>19.72</v>
      </c>
      <c r="N2780" s="66">
        <f>IFERROR(IF(Ações!$B2780="","",VLOOKUP(Table_1[[#This Row],[AÇÕES]],'Dados Status Invest STOCKS'!A2766:AD3381,27)),0)</f>
        <v>47.73</v>
      </c>
      <c r="O2780" s="66">
        <f>IFERROR(IF(Ações!$L2780="","",Ações!$K2780*Ações!$L2780),0)</f>
        <v>0</v>
      </c>
      <c r="P2780" s="67">
        <f t="shared" si="43"/>
        <v>0.06</v>
      </c>
      <c r="Q2780" s="67">
        <f>IFERROR(Ações!$O2780/Ações!$M2780,0)</f>
        <v>0</v>
      </c>
      <c r="R2780" s="67">
        <f>IFERROR(IF(Ações!$B2780="","",VLOOKUP(Table_1[[#This Row],[AÇÕES]],'Dados Status Invest STOCKS'!A2766:AD3381,18)/100),0)</f>
        <v>0.41310000000000002</v>
      </c>
      <c r="S2780" s="65">
        <f>IFERROR(IF(Ações!$B2780="","",VLOOKUP(Table_1[[#This Row],[AÇÕES]],'Dados Status Invest STOCKS'!A2766:AD3381,25)/100),0)</f>
        <v>0.11840000000000001</v>
      </c>
      <c r="T2780" s="67">
        <f>(1-Ações!$Q2780)*Ações!$R2780</f>
        <v>0.41310000000000002</v>
      </c>
      <c r="U2780" s="68">
        <f>IF(Ações!$S2780=0,Ações!$T2780,IF(Ações!$T2780=0,Ações!$S2780,AVERAGE(Ações!$S2780,Ações!$T2780)))</f>
        <v>0.26575000000000004</v>
      </c>
    </row>
    <row r="2781" spans="2:21" ht="15" customHeight="1" x14ac:dyDescent="0.2">
      <c r="B2781" s="63" t="str">
        <f>IFERROR('Dados Status Invest STOCKS'!A2768,"-")</f>
        <v>LIVK</v>
      </c>
      <c r="C2781" s="45">
        <f>IFERROR((Ações!$D2781-Ações!$K2781)/Ações!$D2781,0)</f>
        <v>0</v>
      </c>
      <c r="D2781" s="46">
        <f>(Ações!$O2781)/0.06</f>
        <v>0</v>
      </c>
      <c r="E2781" s="47">
        <f>IFERROR((Ações!$F2781-Ações!$K2781)/Ações!$F2781,0)</f>
        <v>-14.660803650357689</v>
      </c>
      <c r="F2781" s="46">
        <f>IF(OR(Ações!$N2781&lt;0,Ações!$M2781&lt;0),"",(22.5*Ações!$M2781*Ações!$N2781)^0.5)</f>
        <v>0.66407830863535966</v>
      </c>
      <c r="G2781" s="47">
        <f>IFERROR((Ações!$H2781-Ações!$K2781)/Ações!$H2781,0)</f>
        <v>0</v>
      </c>
      <c r="H2781" s="48">
        <f>IFERROR(Ações!$I2781/(Ações!$P2781-Table_1[[#This Row],[CAGR LUCRO 5A]]),0)</f>
        <v>0</v>
      </c>
      <c r="I2781" s="48">
        <f>IF(Ações!$S2781&lt;0,"",Ações!$O2781*(1+Ações!$S2781))</f>
        <v>0</v>
      </c>
      <c r="J2781" s="49">
        <f>IFERROR(IF(Ações!$B2781="","",(VLOOKUP(Table_1[[#This Row],[AÇÕES]],'Dados Status Invest STOCKS'!A2767:AD3382,4)/Table_1[[#This Row],[LPA]]))/100,0)</f>
        <v>58.672499999999999</v>
      </c>
      <c r="K2781" s="64">
        <f>IFERROR(IF(Ações!$B2781="","",VLOOKUP(Table_1[[#This Row],[AÇÕES]],'Dados Status Invest STOCKS'!A2767:AD3382,2)),0)</f>
        <v>10.4</v>
      </c>
      <c r="L2781" s="65">
        <f>IFERROR(IF(Ações!$B2781="","",VLOOKUP(Table_1[[#This Row],[AÇÕES]],'Dados Status Invest STOCKS'!A2767:AD3382,3)/100),0)</f>
        <v>0</v>
      </c>
      <c r="M2781" s="66">
        <f>IFERROR(IF(Ações!$B2781="","",VLOOKUP(Table_1[[#This Row],[AÇÕES]],'Dados Status Invest STOCKS'!A2767:AD3382,28)),0)</f>
        <v>0.04</v>
      </c>
      <c r="N2781" s="66">
        <f>IFERROR(IF(Ações!$B2781="","",VLOOKUP(Table_1[[#This Row],[AÇÕES]],'Dados Status Invest STOCKS'!A2767:AD3382,27)),0)</f>
        <v>0.49</v>
      </c>
      <c r="O2781" s="66">
        <f>IFERROR(IF(Ações!$L2781="","",Ações!$K2781*Ações!$L2781),0)</f>
        <v>0</v>
      </c>
      <c r="P2781" s="67">
        <f t="shared" si="43"/>
        <v>0.06</v>
      </c>
      <c r="Q2781" s="67">
        <f>IFERROR(Ações!$O2781/Ações!$M2781,0)</f>
        <v>0</v>
      </c>
      <c r="R2781" s="67">
        <f>IFERROR(IF(Ações!$B2781="","",VLOOKUP(Table_1[[#This Row],[AÇÕES]],'Dados Status Invest STOCKS'!A2767:AD3382,18)/100),0)</f>
        <v>8.9800000000000005E-2</v>
      </c>
      <c r="S2781" s="65">
        <f>IFERROR(IF(Ações!$B2781="","",VLOOKUP(Table_1[[#This Row],[AÇÕES]],'Dados Status Invest STOCKS'!A2767:AD3382,25)/100),0)</f>
        <v>0</v>
      </c>
      <c r="T2781" s="67">
        <f>(1-Ações!$Q2781)*Ações!$R2781</f>
        <v>8.9800000000000005E-2</v>
      </c>
      <c r="U2781" s="68">
        <f>IF(Ações!$S2781=0,Ações!$T2781,IF(Ações!$T2781=0,Ações!$S2781,AVERAGE(Ações!$S2781,Ações!$T2781)))</f>
        <v>8.9800000000000005E-2</v>
      </c>
    </row>
    <row r="2782" spans="2:21" ht="15" customHeight="1" x14ac:dyDescent="0.2">
      <c r="B2782" s="63" t="str">
        <f>IFERROR('Dados Status Invest STOCKS'!A2769,"-")</f>
        <v>LIVKU</v>
      </c>
      <c r="C2782" s="45">
        <f>IFERROR((Ações!$D2782-Ações!$K2782)/Ações!$D2782,0)</f>
        <v>0</v>
      </c>
      <c r="D2782" s="46">
        <f>(Ações!$O2782)/0.06</f>
        <v>0</v>
      </c>
      <c r="E2782" s="47">
        <f>IFERROR((Ações!$F2782-Ações!$K2782)/Ações!$F2782,0)</f>
        <v>-15.684779273650307</v>
      </c>
      <c r="F2782" s="46">
        <f>IF(OR(Ações!$N2782&lt;0,Ações!$M2782&lt;0),"",(22.5*Ações!$M2782*Ações!$N2782)^0.5)</f>
        <v>0.66407830863535966</v>
      </c>
      <c r="G2782" s="47">
        <f>IFERROR((Ações!$H2782-Ações!$K2782)/Ações!$H2782,0)</f>
        <v>0</v>
      </c>
      <c r="H2782" s="48">
        <f>IFERROR(Ações!$I2782/(Ações!$P2782-Table_1[[#This Row],[CAGR LUCRO 5A]]),0)</f>
        <v>0</v>
      </c>
      <c r="I2782" s="48">
        <f>IF(Ações!$S2782&lt;0,"",Ações!$O2782*(1+Ações!$S2782))</f>
        <v>0</v>
      </c>
      <c r="J2782" s="49">
        <f>IFERROR(IF(Ações!$B2782="","",(VLOOKUP(Table_1[[#This Row],[AÇÕES]],'Dados Status Invest STOCKS'!A2768:AD3383,4)/Table_1[[#This Row],[LPA]]))/100,0)</f>
        <v>62.51</v>
      </c>
      <c r="K2782" s="64">
        <f>IFERROR(IF(Ações!$B2782="","",VLOOKUP(Table_1[[#This Row],[AÇÕES]],'Dados Status Invest STOCKS'!A2768:AD3383,2)),0)</f>
        <v>11.08</v>
      </c>
      <c r="L2782" s="65">
        <f>IFERROR(IF(Ações!$B2782="","",VLOOKUP(Table_1[[#This Row],[AÇÕES]],'Dados Status Invest STOCKS'!A2768:AD3383,3)/100),0)</f>
        <v>0</v>
      </c>
      <c r="M2782" s="66">
        <f>IFERROR(IF(Ações!$B2782="","",VLOOKUP(Table_1[[#This Row],[AÇÕES]],'Dados Status Invest STOCKS'!A2768:AD3383,28)),0)</f>
        <v>0.04</v>
      </c>
      <c r="N2782" s="66">
        <f>IFERROR(IF(Ações!$B2782="","",VLOOKUP(Table_1[[#This Row],[AÇÕES]],'Dados Status Invest STOCKS'!A2768:AD3383,27)),0)</f>
        <v>0.49</v>
      </c>
      <c r="O2782" s="66">
        <f>IFERROR(IF(Ações!$L2782="","",Ações!$K2782*Ações!$L2782),0)</f>
        <v>0</v>
      </c>
      <c r="P2782" s="67">
        <f t="shared" si="43"/>
        <v>0.06</v>
      </c>
      <c r="Q2782" s="67">
        <f>IFERROR(Ações!$O2782/Ações!$M2782,0)</f>
        <v>0</v>
      </c>
      <c r="R2782" s="67">
        <f>IFERROR(IF(Ações!$B2782="","",VLOOKUP(Table_1[[#This Row],[AÇÕES]],'Dados Status Invest STOCKS'!A2768:AD3383,18)/100),0)</f>
        <v>8.9800000000000005E-2</v>
      </c>
      <c r="S2782" s="65">
        <f>IFERROR(IF(Ações!$B2782="","",VLOOKUP(Table_1[[#This Row],[AÇÕES]],'Dados Status Invest STOCKS'!A2768:AD3383,25)/100),0)</f>
        <v>0</v>
      </c>
      <c r="T2782" s="67">
        <f>(1-Ações!$Q2782)*Ações!$R2782</f>
        <v>8.9800000000000005E-2</v>
      </c>
      <c r="U2782" s="68">
        <f>IF(Ações!$S2782=0,Ações!$T2782,IF(Ações!$T2782=0,Ações!$S2782,AVERAGE(Ações!$S2782,Ações!$T2782)))</f>
        <v>8.9800000000000005E-2</v>
      </c>
    </row>
    <row r="2783" spans="2:21" ht="15" customHeight="1" x14ac:dyDescent="0.2">
      <c r="B2783" s="63" t="str">
        <f>IFERROR('Dados Status Invest STOCKS'!A2770,"-")</f>
        <v>LIVKW</v>
      </c>
      <c r="C2783" s="45">
        <f>IFERROR((Ações!$D2783-Ações!$K2783)/Ações!$D2783,0)</f>
        <v>0</v>
      </c>
      <c r="D2783" s="46">
        <f>(Ações!$O2783)/0.06</f>
        <v>0</v>
      </c>
      <c r="E2783" s="47">
        <f>IFERROR((Ações!$F2783-Ações!$K2783)/Ações!$F2783,0)</f>
        <v>-0.55102189998734796</v>
      </c>
      <c r="F2783" s="46">
        <f>IF(OR(Ações!$N2783&lt;0,Ações!$M2783&lt;0),"",(22.5*Ações!$M2783*Ações!$N2783)^0.5)</f>
        <v>0.66407830863535966</v>
      </c>
      <c r="G2783" s="47">
        <f>IFERROR((Ações!$H2783-Ações!$K2783)/Ações!$H2783,0)</f>
        <v>0</v>
      </c>
      <c r="H2783" s="48">
        <f>IFERROR(Ações!$I2783/(Ações!$P2783-Table_1[[#This Row],[CAGR LUCRO 5A]]),0)</f>
        <v>0</v>
      </c>
      <c r="I2783" s="48">
        <f>IF(Ações!$S2783&lt;0,"",Ações!$O2783*(1+Ações!$S2783))</f>
        <v>0</v>
      </c>
      <c r="J2783" s="49">
        <f>IFERROR(IF(Ações!$B2783="","",(VLOOKUP(Table_1[[#This Row],[AÇÕES]],'Dados Status Invest STOCKS'!A2769:AD3384,4)/Table_1[[#This Row],[LPA]]))/100,0)</f>
        <v>5.81</v>
      </c>
      <c r="K2783" s="64">
        <f>IFERROR(IF(Ações!$B2783="","",VLOOKUP(Table_1[[#This Row],[AÇÕES]],'Dados Status Invest STOCKS'!A2769:AD3384,2)),0)</f>
        <v>1.03</v>
      </c>
      <c r="L2783" s="65">
        <f>IFERROR(IF(Ações!$B2783="","",VLOOKUP(Table_1[[#This Row],[AÇÕES]],'Dados Status Invest STOCKS'!A2769:AD3384,3)/100),0)</f>
        <v>0</v>
      </c>
      <c r="M2783" s="66">
        <f>IFERROR(IF(Ações!$B2783="","",VLOOKUP(Table_1[[#This Row],[AÇÕES]],'Dados Status Invest STOCKS'!A2769:AD3384,28)),0)</f>
        <v>0.04</v>
      </c>
      <c r="N2783" s="66">
        <f>IFERROR(IF(Ações!$B2783="","",VLOOKUP(Table_1[[#This Row],[AÇÕES]],'Dados Status Invest STOCKS'!A2769:AD3384,27)),0)</f>
        <v>0.49</v>
      </c>
      <c r="O2783" s="66">
        <f>IFERROR(IF(Ações!$L2783="","",Ações!$K2783*Ações!$L2783),0)</f>
        <v>0</v>
      </c>
      <c r="P2783" s="67">
        <f t="shared" si="43"/>
        <v>0.06</v>
      </c>
      <c r="Q2783" s="67">
        <f>IFERROR(Ações!$O2783/Ações!$M2783,0)</f>
        <v>0</v>
      </c>
      <c r="R2783" s="67">
        <f>IFERROR(IF(Ações!$B2783="","",VLOOKUP(Table_1[[#This Row],[AÇÕES]],'Dados Status Invest STOCKS'!A2769:AD3384,18)/100),0)</f>
        <v>8.9800000000000005E-2</v>
      </c>
      <c r="S2783" s="65">
        <f>IFERROR(IF(Ações!$B2783="","",VLOOKUP(Table_1[[#This Row],[AÇÕES]],'Dados Status Invest STOCKS'!A2769:AD3384,25)/100),0)</f>
        <v>0</v>
      </c>
      <c r="T2783" s="67">
        <f>(1-Ações!$Q2783)*Ações!$R2783</f>
        <v>8.9800000000000005E-2</v>
      </c>
      <c r="U2783" s="68">
        <f>IF(Ações!$S2783=0,Ações!$T2783,IF(Ações!$T2783=0,Ações!$S2783,AVERAGE(Ações!$S2783,Ações!$T2783)))</f>
        <v>8.9800000000000005E-2</v>
      </c>
    </row>
    <row r="2784" spans="2:21" ht="15" customHeight="1" x14ac:dyDescent="0.2">
      <c r="B2784" s="63" t="str">
        <f>IFERROR('Dados Status Invest STOCKS'!A2771,"-")</f>
        <v>LIVN</v>
      </c>
      <c r="C2784" s="45">
        <f>IFERROR((Ações!$D2784-Ações!$K2784)/Ações!$D2784,0)</f>
        <v>0</v>
      </c>
      <c r="D2784" s="46">
        <f>(Ações!$O2784)/0.06</f>
        <v>0</v>
      </c>
      <c r="E2784" s="47">
        <f>IFERROR((Ações!$F2784-Ações!$K2784)/Ações!$F2784,0)</f>
        <v>0</v>
      </c>
      <c r="F2784" s="46" t="str">
        <f>IF(OR(Ações!$N2784&lt;0,Ações!$M2784&lt;0),"",(22.5*Ações!$M2784*Ações!$N2784)^0.5)</f>
        <v/>
      </c>
      <c r="G2784" s="47">
        <f>IFERROR((Ações!$H2784-Ações!$K2784)/Ações!$H2784,0)</f>
        <v>0</v>
      </c>
      <c r="H2784" s="48">
        <f>IFERROR(Ações!$I2784/(Ações!$P2784-Table_1[[#This Row],[CAGR LUCRO 5A]]),0)</f>
        <v>0</v>
      </c>
      <c r="I2784" s="48">
        <f>IF(Ações!$S2784&lt;0,"",Ações!$O2784*(1+Ações!$S2784))</f>
        <v>0</v>
      </c>
      <c r="J2784" s="49">
        <f>IFERROR(IF(Ações!$B2784="","",(VLOOKUP(Table_1[[#This Row],[AÇÕES]],'Dados Status Invest STOCKS'!A2770:AD3385,4)/Table_1[[#This Row],[LPA]]))/100,0)</f>
        <v>1.364705882352941E-2</v>
      </c>
      <c r="K2784" s="64">
        <f>IFERROR(IF(Ações!$B2784="","",VLOOKUP(Table_1[[#This Row],[AÇÕES]],'Dados Status Invest STOCKS'!A2770:AD3385,2)),0)</f>
        <v>79.83</v>
      </c>
      <c r="L2784" s="65">
        <f>IFERROR(IF(Ações!$B2784="","",VLOOKUP(Table_1[[#This Row],[AÇÕES]],'Dados Status Invest STOCKS'!A2770:AD3385,3)/100),0)</f>
        <v>0</v>
      </c>
      <c r="M2784" s="66">
        <f>IFERROR(IF(Ações!$B2784="","",VLOOKUP(Table_1[[#This Row],[AÇÕES]],'Dados Status Invest STOCKS'!A2770:AD3385,28)),0)</f>
        <v>-7.65</v>
      </c>
      <c r="N2784" s="66">
        <f>IFERROR(IF(Ações!$B2784="","",VLOOKUP(Table_1[[#This Row],[AÇÕES]],'Dados Status Invest STOCKS'!A2770:AD3385,27)),0)</f>
        <v>24.66</v>
      </c>
      <c r="O2784" s="66">
        <f>IFERROR(IF(Ações!$L2784="","",Ações!$K2784*Ações!$L2784),0)</f>
        <v>0</v>
      </c>
      <c r="P2784" s="67">
        <f t="shared" si="43"/>
        <v>0.06</v>
      </c>
      <c r="Q2784" s="67">
        <f>IFERROR(Ações!$O2784/Ações!$M2784,0)</f>
        <v>0</v>
      </c>
      <c r="R2784" s="67">
        <f>IFERROR(IF(Ações!$B2784="","",VLOOKUP(Table_1[[#This Row],[AÇÕES]],'Dados Status Invest STOCKS'!A2770:AD3385,18)/100),0)</f>
        <v>-0.31019999999999998</v>
      </c>
      <c r="S2784" s="65">
        <f>IFERROR(IF(Ações!$B2784="","",VLOOKUP(Table_1[[#This Row],[AÇÕES]],'Dados Status Invest STOCKS'!A2770:AD3385,25)/100),0)</f>
        <v>0</v>
      </c>
      <c r="T2784" s="67">
        <f>(1-Ações!$Q2784)*Ações!$R2784</f>
        <v>-0.31019999999999998</v>
      </c>
      <c r="U2784" s="68">
        <f>IF(Ações!$S2784=0,Ações!$T2784,IF(Ações!$T2784=0,Ações!$S2784,AVERAGE(Ações!$S2784,Ações!$T2784)))</f>
        <v>-0.31019999999999998</v>
      </c>
    </row>
    <row r="2785" spans="2:21" ht="15" customHeight="1" x14ac:dyDescent="0.2">
      <c r="B2785" s="63" t="str">
        <f>IFERROR('Dados Status Invest STOCKS'!A2772,"-")</f>
        <v>LIVX</v>
      </c>
      <c r="C2785" s="45">
        <f>IFERROR((Ações!$D2785-Ações!$K2785)/Ações!$D2785,0)</f>
        <v>0</v>
      </c>
      <c r="D2785" s="46">
        <f>(Ações!$O2785)/0.06</f>
        <v>0</v>
      </c>
      <c r="E2785" s="47">
        <f>IFERROR((Ações!$F2785-Ações!$K2785)/Ações!$F2785,0)</f>
        <v>0</v>
      </c>
      <c r="F2785" s="46" t="str">
        <f>IF(OR(Ações!$N2785&lt;0,Ações!$M2785&lt;0),"",(22.5*Ações!$M2785*Ações!$N2785)^0.5)</f>
        <v/>
      </c>
      <c r="G2785" s="47">
        <f>IFERROR((Ações!$H2785-Ações!$K2785)/Ações!$H2785,0)</f>
        <v>0</v>
      </c>
      <c r="H2785" s="48">
        <f>IFERROR(Ações!$I2785/(Ações!$P2785-Table_1[[#This Row],[CAGR LUCRO 5A]]),0)</f>
        <v>0</v>
      </c>
      <c r="I2785" s="48">
        <f>IF(Ações!$S2785&lt;0,"",Ações!$O2785*(1+Ações!$S2785))</f>
        <v>0</v>
      </c>
      <c r="J2785" s="49">
        <f>IFERROR(IF(Ações!$B2785="","",(VLOOKUP(Table_1[[#This Row],[AÇÕES]],'Dados Status Invest STOCKS'!A2771:AD3386,4)/Table_1[[#This Row],[LPA]]))/100,0)</f>
        <v>0.10518518518518517</v>
      </c>
      <c r="K2785" s="64">
        <f>IFERROR(IF(Ações!$B2785="","",VLOOKUP(Table_1[[#This Row],[AÇÕES]],'Dados Status Invest STOCKS'!A2771:AD3386,2)),0)</f>
        <v>3.07</v>
      </c>
      <c r="L2785" s="65">
        <f>IFERROR(IF(Ações!$B2785="","",VLOOKUP(Table_1[[#This Row],[AÇÕES]],'Dados Status Invest STOCKS'!A2771:AD3386,3)/100),0)</f>
        <v>0</v>
      </c>
      <c r="M2785" s="66">
        <f>IFERROR(IF(Ações!$B2785="","",VLOOKUP(Table_1[[#This Row],[AÇÕES]],'Dados Status Invest STOCKS'!A2771:AD3386,28)),0)</f>
        <v>-0.54</v>
      </c>
      <c r="N2785" s="66">
        <f>IFERROR(IF(Ações!$B2785="","",VLOOKUP(Table_1[[#This Row],[AÇÕES]],'Dados Status Invest STOCKS'!A2771:AD3386,27)),0)</f>
        <v>0.08</v>
      </c>
      <c r="O2785" s="66">
        <f>IFERROR(IF(Ações!$L2785="","",Ações!$K2785*Ações!$L2785),0)</f>
        <v>0</v>
      </c>
      <c r="P2785" s="67">
        <f t="shared" si="43"/>
        <v>0.06</v>
      </c>
      <c r="Q2785" s="67">
        <f>IFERROR(Ações!$O2785/Ações!$M2785,0)</f>
        <v>0</v>
      </c>
      <c r="R2785" s="67">
        <f>IFERROR(IF(Ações!$B2785="","",VLOOKUP(Table_1[[#This Row],[AÇÕES]],'Dados Status Invest STOCKS'!A2771:AD3386,18)/100),0)</f>
        <v>-6.5016999999999996</v>
      </c>
      <c r="S2785" s="65">
        <f>IFERROR(IF(Ações!$B2785="","",VLOOKUP(Table_1[[#This Row],[AÇÕES]],'Dados Status Invest STOCKS'!A2771:AD3386,25)/100),0)</f>
        <v>0</v>
      </c>
      <c r="T2785" s="67">
        <f>(1-Ações!$Q2785)*Ações!$R2785</f>
        <v>-6.5016999999999996</v>
      </c>
      <c r="U2785" s="68">
        <f>IF(Ações!$S2785=0,Ações!$T2785,IF(Ações!$T2785=0,Ações!$S2785,AVERAGE(Ações!$S2785,Ações!$T2785)))</f>
        <v>-6.5016999999999996</v>
      </c>
    </row>
    <row r="2786" spans="2:21" ht="15" customHeight="1" x14ac:dyDescent="0.2">
      <c r="B2786" s="63" t="str">
        <f>IFERROR('Dados Status Invest STOCKS'!A2773,"-")</f>
        <v>LIXT</v>
      </c>
      <c r="C2786" s="45">
        <f>IFERROR((Ações!$D2786-Ações!$K2786)/Ações!$D2786,0)</f>
        <v>0</v>
      </c>
      <c r="D2786" s="46">
        <f>(Ações!$O2786)/0.06</f>
        <v>0</v>
      </c>
      <c r="E2786" s="47">
        <f>IFERROR((Ações!$F2786-Ações!$K2786)/Ações!$F2786,0)</f>
        <v>0</v>
      </c>
      <c r="F2786" s="46" t="str">
        <f>IF(OR(Ações!$N2786&lt;0,Ações!$M2786&lt;0),"",(22.5*Ações!$M2786*Ações!$N2786)^0.5)</f>
        <v/>
      </c>
      <c r="G2786" s="47">
        <f>IFERROR((Ações!$H2786-Ações!$K2786)/Ações!$H2786,0)</f>
        <v>0</v>
      </c>
      <c r="H2786" s="48">
        <f>IFERROR(Ações!$I2786/(Ações!$P2786-Table_1[[#This Row],[CAGR LUCRO 5A]]),0)</f>
        <v>0</v>
      </c>
      <c r="I2786" s="48">
        <f>IF(Ações!$S2786&lt;0,"",Ações!$O2786*(1+Ações!$S2786))</f>
        <v>0</v>
      </c>
      <c r="J2786" s="49">
        <f>IFERROR(IF(Ações!$B2786="","",(VLOOKUP(Table_1[[#This Row],[AÇÕES]],'Dados Status Invest STOCKS'!A2772:AD3387,4)/Table_1[[#This Row],[LPA]]))/100,0)</f>
        <v>0.10878048780487806</v>
      </c>
      <c r="K2786" s="64">
        <f>IFERROR(IF(Ações!$B2786="","",VLOOKUP(Table_1[[#This Row],[AÇÕES]],'Dados Status Invest STOCKS'!A2772:AD3387,2)),0)</f>
        <v>1.82</v>
      </c>
      <c r="L2786" s="65">
        <f>IFERROR(IF(Ações!$B2786="","",VLOOKUP(Table_1[[#This Row],[AÇÕES]],'Dados Status Invest STOCKS'!A2772:AD3387,3)/100),0)</f>
        <v>0</v>
      </c>
      <c r="M2786" s="66">
        <f>IFERROR(IF(Ações!$B2786="","",VLOOKUP(Table_1[[#This Row],[AÇÕES]],'Dados Status Invest STOCKS'!A2772:AD3387,28)),0)</f>
        <v>-0.41</v>
      </c>
      <c r="N2786" s="66">
        <f>IFERROR(IF(Ações!$B2786="","",VLOOKUP(Table_1[[#This Row],[AÇÕES]],'Dados Status Invest STOCKS'!A2772:AD3387,27)),0)</f>
        <v>0.44</v>
      </c>
      <c r="O2786" s="66">
        <f>IFERROR(IF(Ações!$L2786="","",Ações!$K2786*Ações!$L2786),0)</f>
        <v>0</v>
      </c>
      <c r="P2786" s="67">
        <f t="shared" si="43"/>
        <v>0.06</v>
      </c>
      <c r="Q2786" s="67">
        <f>IFERROR(Ações!$O2786/Ações!$M2786,0)</f>
        <v>0</v>
      </c>
      <c r="R2786" s="67">
        <f>IFERROR(IF(Ações!$B2786="","",VLOOKUP(Table_1[[#This Row],[AÇÕES]],'Dados Status Invest STOCKS'!A2772:AD3387,18)/100),0)</f>
        <v>-0.92280000000000006</v>
      </c>
      <c r="S2786" s="65">
        <f>IFERROR(IF(Ações!$B2786="","",VLOOKUP(Table_1[[#This Row],[AÇÕES]],'Dados Status Invest STOCKS'!A2772:AD3387,25)/100),0)</f>
        <v>0</v>
      </c>
      <c r="T2786" s="67">
        <f>(1-Ações!$Q2786)*Ações!$R2786</f>
        <v>-0.92280000000000006</v>
      </c>
      <c r="U2786" s="68">
        <f>IF(Ações!$S2786=0,Ações!$T2786,IF(Ações!$T2786=0,Ações!$S2786,AVERAGE(Ações!$S2786,Ações!$T2786)))</f>
        <v>-0.92280000000000006</v>
      </c>
    </row>
    <row r="2787" spans="2:21" ht="15" customHeight="1" x14ac:dyDescent="0.2">
      <c r="B2787" s="63" t="str">
        <f>IFERROR('Dados Status Invest STOCKS'!A2774,"-")</f>
        <v>LIXTW</v>
      </c>
      <c r="C2787" s="45">
        <f>IFERROR((Ações!$D2787-Ações!$K2787)/Ações!$D2787,0)</f>
        <v>0</v>
      </c>
      <c r="D2787" s="46">
        <f>(Ações!$O2787)/0.06</f>
        <v>0</v>
      </c>
      <c r="E2787" s="47">
        <f>IFERROR((Ações!$F2787-Ações!$K2787)/Ações!$F2787,0)</f>
        <v>0</v>
      </c>
      <c r="F2787" s="46" t="str">
        <f>IF(OR(Ações!$N2787&lt;0,Ações!$M2787&lt;0),"",(22.5*Ações!$M2787*Ações!$N2787)^0.5)</f>
        <v/>
      </c>
      <c r="G2787" s="47">
        <f>IFERROR((Ações!$H2787-Ações!$K2787)/Ações!$H2787,0)</f>
        <v>0</v>
      </c>
      <c r="H2787" s="48">
        <f>IFERROR(Ações!$I2787/(Ações!$P2787-Table_1[[#This Row],[CAGR LUCRO 5A]]),0)</f>
        <v>0</v>
      </c>
      <c r="I2787" s="48">
        <f>IF(Ações!$S2787&lt;0,"",Ações!$O2787*(1+Ações!$S2787))</f>
        <v>0</v>
      </c>
      <c r="J2787" s="49">
        <f>IFERROR(IF(Ações!$B2787="","",(VLOOKUP(Table_1[[#This Row],[AÇÕES]],'Dados Status Invest STOCKS'!A2773:AD3388,4)/Table_1[[#This Row],[LPA]]))/100,0)</f>
        <v>1.5609756097560976E-2</v>
      </c>
      <c r="K2787" s="64">
        <f>IFERROR(IF(Ações!$B2787="","",VLOOKUP(Table_1[[#This Row],[AÇÕES]],'Dados Status Invest STOCKS'!A2773:AD3388,2)),0)</f>
        <v>0.26</v>
      </c>
      <c r="L2787" s="65">
        <f>IFERROR(IF(Ações!$B2787="","",VLOOKUP(Table_1[[#This Row],[AÇÕES]],'Dados Status Invest STOCKS'!A2773:AD3388,3)/100),0)</f>
        <v>0</v>
      </c>
      <c r="M2787" s="66">
        <f>IFERROR(IF(Ações!$B2787="","",VLOOKUP(Table_1[[#This Row],[AÇÕES]],'Dados Status Invest STOCKS'!A2773:AD3388,28)),0)</f>
        <v>-0.41</v>
      </c>
      <c r="N2787" s="66">
        <f>IFERROR(IF(Ações!$B2787="","",VLOOKUP(Table_1[[#This Row],[AÇÕES]],'Dados Status Invest STOCKS'!A2773:AD3388,27)),0)</f>
        <v>0.44</v>
      </c>
      <c r="O2787" s="66">
        <f>IFERROR(IF(Ações!$L2787="","",Ações!$K2787*Ações!$L2787),0)</f>
        <v>0</v>
      </c>
      <c r="P2787" s="67">
        <f t="shared" si="43"/>
        <v>0.06</v>
      </c>
      <c r="Q2787" s="67">
        <f>IFERROR(Ações!$O2787/Ações!$M2787,0)</f>
        <v>0</v>
      </c>
      <c r="R2787" s="67">
        <f>IFERROR(IF(Ações!$B2787="","",VLOOKUP(Table_1[[#This Row],[AÇÕES]],'Dados Status Invest STOCKS'!A2773:AD3388,18)/100),0)</f>
        <v>-0.92280000000000006</v>
      </c>
      <c r="S2787" s="65">
        <f>IFERROR(IF(Ações!$B2787="","",VLOOKUP(Table_1[[#This Row],[AÇÕES]],'Dados Status Invest STOCKS'!A2773:AD3388,25)/100),0)</f>
        <v>0</v>
      </c>
      <c r="T2787" s="67">
        <f>(1-Ações!$Q2787)*Ações!$R2787</f>
        <v>-0.92280000000000006</v>
      </c>
      <c r="U2787" s="68">
        <f>IF(Ações!$S2787=0,Ações!$T2787,IF(Ações!$T2787=0,Ações!$S2787,AVERAGE(Ações!$S2787,Ações!$T2787)))</f>
        <v>-0.92280000000000006</v>
      </c>
    </row>
    <row r="2788" spans="2:21" ht="15" customHeight="1" x14ac:dyDescent="0.2">
      <c r="B2788" s="63" t="str">
        <f>IFERROR('Dados Status Invest STOCKS'!A2775,"-")</f>
        <v>LIZI</v>
      </c>
      <c r="C2788" s="45">
        <f>IFERROR((Ações!$D2788-Ações!$K2788)/Ações!$D2788,0)</f>
        <v>0</v>
      </c>
      <c r="D2788" s="46">
        <f>(Ações!$O2788)/0.06</f>
        <v>0</v>
      </c>
      <c r="E2788" s="47">
        <f>IFERROR((Ações!$F2788-Ações!$K2788)/Ações!$F2788,0)</f>
        <v>0</v>
      </c>
      <c r="F2788" s="46" t="str">
        <f>IF(OR(Ações!$N2788&lt;0,Ações!$M2788&lt;0),"",(22.5*Ações!$M2788*Ações!$N2788)^0.5)</f>
        <v/>
      </c>
      <c r="G2788" s="47">
        <f>IFERROR((Ações!$H2788-Ações!$K2788)/Ações!$H2788,0)</f>
        <v>0</v>
      </c>
      <c r="H2788" s="48">
        <f>IFERROR(Ações!$I2788/(Ações!$P2788-Table_1[[#This Row],[CAGR LUCRO 5A]]),0)</f>
        <v>0</v>
      </c>
      <c r="I2788" s="48">
        <f>IF(Ações!$S2788&lt;0,"",Ações!$O2788*(1+Ações!$S2788))</f>
        <v>0</v>
      </c>
      <c r="J2788" s="49">
        <f>IFERROR(IF(Ações!$B2788="","",(VLOOKUP(Table_1[[#This Row],[AÇÕES]],'Dados Status Invest STOCKS'!A2774:AD3389,4)/Table_1[[#This Row],[LPA]]))/100,0)</f>
        <v>8.9487179487179491E-2</v>
      </c>
      <c r="K2788" s="64">
        <f>IFERROR(IF(Ações!$B2788="","",VLOOKUP(Table_1[[#This Row],[AÇÕES]],'Dados Status Invest STOCKS'!A2774:AD3389,2)),0)</f>
        <v>1.36</v>
      </c>
      <c r="L2788" s="65">
        <f>IFERROR(IF(Ações!$B2788="","",VLOOKUP(Table_1[[#This Row],[AÇÕES]],'Dados Status Invest STOCKS'!A2774:AD3389,3)/100),0)</f>
        <v>0</v>
      </c>
      <c r="M2788" s="66">
        <f>IFERROR(IF(Ações!$B2788="","",VLOOKUP(Table_1[[#This Row],[AÇÕES]],'Dados Status Invest STOCKS'!A2774:AD3389,28)),0)</f>
        <v>-0.39</v>
      </c>
      <c r="N2788" s="66">
        <f>IFERROR(IF(Ações!$B2788="","",VLOOKUP(Table_1[[#This Row],[AÇÕES]],'Dados Status Invest STOCKS'!A2774:AD3389,27)),0)</f>
        <v>0.82</v>
      </c>
      <c r="O2788" s="66">
        <f>IFERROR(IF(Ações!$L2788="","",Ações!$K2788*Ações!$L2788),0)</f>
        <v>0</v>
      </c>
      <c r="P2788" s="67">
        <f t="shared" si="43"/>
        <v>0.06</v>
      </c>
      <c r="Q2788" s="67">
        <f>IFERROR(Ações!$O2788/Ações!$M2788,0)</f>
        <v>0</v>
      </c>
      <c r="R2788" s="67">
        <f>IFERROR(IF(Ações!$B2788="","",VLOOKUP(Table_1[[#This Row],[AÇÕES]],'Dados Status Invest STOCKS'!A2774:AD3389,18)/100),0)</f>
        <v>-0.47700000000000004</v>
      </c>
      <c r="S2788" s="65">
        <f>IFERROR(IF(Ações!$B2788="","",VLOOKUP(Table_1[[#This Row],[AÇÕES]],'Dados Status Invest STOCKS'!A2774:AD3389,25)/100),0)</f>
        <v>0</v>
      </c>
      <c r="T2788" s="67">
        <f>(1-Ações!$Q2788)*Ações!$R2788</f>
        <v>-0.47700000000000004</v>
      </c>
      <c r="U2788" s="68">
        <f>IF(Ações!$S2788=0,Ações!$T2788,IF(Ações!$T2788=0,Ações!$S2788,AVERAGE(Ações!$S2788,Ações!$T2788)))</f>
        <v>-0.47700000000000004</v>
      </c>
    </row>
    <row r="2789" spans="2:21" ht="15" customHeight="1" x14ac:dyDescent="0.2">
      <c r="B2789" s="63" t="str">
        <f>IFERROR('Dados Status Invest STOCKS'!A2776,"-")</f>
        <v>LJPC</v>
      </c>
      <c r="C2789" s="45">
        <f>IFERROR((Ações!$D2789-Ações!$K2789)/Ações!$D2789,0)</f>
        <v>0</v>
      </c>
      <c r="D2789" s="46">
        <f>(Ações!$O2789)/0.06</f>
        <v>0</v>
      </c>
      <c r="E2789" s="47">
        <f>IFERROR((Ações!$F2789-Ações!$K2789)/Ações!$F2789,0)</f>
        <v>0</v>
      </c>
      <c r="F2789" s="46" t="str">
        <f>IF(OR(Ações!$N2789&lt;0,Ações!$M2789&lt;0),"",(22.5*Ações!$M2789*Ações!$N2789)^0.5)</f>
        <v/>
      </c>
      <c r="G2789" s="47">
        <f>IFERROR((Ações!$H2789-Ações!$K2789)/Ações!$H2789,0)</f>
        <v>0</v>
      </c>
      <c r="H2789" s="48">
        <f>IFERROR(Ações!$I2789/(Ações!$P2789-Table_1[[#This Row],[CAGR LUCRO 5A]]),0)</f>
        <v>0</v>
      </c>
      <c r="I2789" s="48">
        <f>IF(Ações!$S2789&lt;0,"",Ações!$O2789*(1+Ações!$S2789))</f>
        <v>0</v>
      </c>
      <c r="J2789" s="49">
        <f>IFERROR(IF(Ações!$B2789="","",(VLOOKUP(Table_1[[#This Row],[AÇÕES]],'Dados Status Invest STOCKS'!A2775:AD3390,4)/Table_1[[#This Row],[LPA]]))/100,0)</f>
        <v>5.2648204696219869E-6</v>
      </c>
      <c r="K2789" s="64">
        <f>IFERROR(IF(Ações!$B2789="","",VLOOKUP(Table_1[[#This Row],[AÇÕES]],'Dados Status Invest STOCKS'!A2775:AD3390,2)),0)</f>
        <v>4.29</v>
      </c>
      <c r="L2789" s="65">
        <f>IFERROR(IF(Ações!$B2789="","",VLOOKUP(Table_1[[#This Row],[AÇÕES]],'Dados Status Invest STOCKS'!A2775:AD3390,3)/100),0)</f>
        <v>0</v>
      </c>
      <c r="M2789" s="66">
        <f>IFERROR(IF(Ações!$B2789="","",VLOOKUP(Table_1[[#This Row],[AÇÕES]],'Dados Status Invest STOCKS'!A2775:AD3390,28)),0)</f>
        <v>94.97</v>
      </c>
      <c r="N2789" s="66">
        <f>IFERROR(IF(Ações!$B2789="","",VLOOKUP(Table_1[[#This Row],[AÇÕES]],'Dados Status Invest STOCKS'!A2775:AD3390,27)),0)</f>
        <v>-2.4900000000000002</v>
      </c>
      <c r="O2789" s="66">
        <f>IFERROR(IF(Ações!$L2789="","",Ações!$K2789*Ações!$L2789),0)</f>
        <v>0</v>
      </c>
      <c r="P2789" s="67">
        <f t="shared" si="43"/>
        <v>0.06</v>
      </c>
      <c r="Q2789" s="67">
        <f>IFERROR(Ações!$O2789/Ações!$M2789,0)</f>
        <v>0</v>
      </c>
      <c r="R2789" s="67">
        <f>IFERROR(IF(Ações!$B2789="","",VLOOKUP(Table_1[[#This Row],[AÇÕES]],'Dados Status Invest STOCKS'!A2775:AD3390,18)/100),0)</f>
        <v>-38.210300000000004</v>
      </c>
      <c r="S2789" s="65">
        <f>IFERROR(IF(Ações!$B2789="","",VLOOKUP(Table_1[[#This Row],[AÇÕES]],'Dados Status Invest STOCKS'!A2775:AD3390,25)/100),0)</f>
        <v>0</v>
      </c>
      <c r="T2789" s="67">
        <f>(1-Ações!$Q2789)*Ações!$R2789</f>
        <v>-38.210300000000004</v>
      </c>
      <c r="U2789" s="68">
        <f>IF(Ações!$S2789=0,Ações!$T2789,IF(Ações!$T2789=0,Ações!$S2789,AVERAGE(Ações!$S2789,Ações!$T2789)))</f>
        <v>-38.210300000000004</v>
      </c>
    </row>
    <row r="2790" spans="2:21" ht="15" customHeight="1" x14ac:dyDescent="0.2">
      <c r="B2790" s="63" t="str">
        <f>IFERROR('Dados Status Invest STOCKS'!A2777,"-")</f>
        <v>LKFN</v>
      </c>
      <c r="C2790" s="45">
        <f>IFERROR((Ações!$D2790-Ações!$K2790)/Ações!$D2790,0)</f>
        <v>-2.4285714285714284</v>
      </c>
      <c r="D2790" s="46">
        <f>(Ações!$O2790)/0.06</f>
        <v>23.692083333333336</v>
      </c>
      <c r="E2790" s="47">
        <f>IFERROR((Ações!$F2790-Ações!$K2790)/Ações!$F2790,0)</f>
        <v>-0.69064145499513352</v>
      </c>
      <c r="F2790" s="46">
        <f>IF(OR(Ações!$N2790&lt;0,Ações!$M2790&lt;0),"",(22.5*Ações!$M2790*Ações!$N2790)^0.5)</f>
        <v>48.046852134140899</v>
      </c>
      <c r="G2790" s="47">
        <f>IFERROR((Ações!$H2790-Ações!$K2790)/Ações!$H2790,0)</f>
        <v>4.4019037479245098</v>
      </c>
      <c r="H2790" s="48">
        <f>IFERROR(Ações!$I2790/(Ações!$P2790-Table_1[[#This Row],[CAGR LUCRO 5A]]),0)</f>
        <v>-23.877806669150516</v>
      </c>
      <c r="I2790" s="48">
        <f>IF(Ações!$S2790&lt;0,"",Ações!$O2790*(1+Ações!$S2790))</f>
        <v>1.6022008275000001</v>
      </c>
      <c r="J2790" s="49">
        <f>IFERROR(IF(Ações!$B2790="","",(VLOOKUP(Table_1[[#This Row],[AÇÕES]],'Dados Status Invest STOCKS'!A2776:AD3391,4)/Table_1[[#This Row],[LPA]]))/100,0)</f>
        <v>5.6315789473684215E-2</v>
      </c>
      <c r="K2790" s="64">
        <f>IFERROR(IF(Ações!$B2790="","",VLOOKUP(Table_1[[#This Row],[AÇÕES]],'Dados Status Invest STOCKS'!A2776:AD3391,2)),0)</f>
        <v>81.23</v>
      </c>
      <c r="L2790" s="65">
        <f>IFERROR(IF(Ações!$B2790="","",VLOOKUP(Table_1[[#This Row],[AÇÕES]],'Dados Status Invest STOCKS'!A2776:AD3391,3)/100),0)</f>
        <v>1.7500000000000002E-2</v>
      </c>
      <c r="M2790" s="66">
        <f>IFERROR(IF(Ações!$B2790="","",VLOOKUP(Table_1[[#This Row],[AÇÕES]],'Dados Status Invest STOCKS'!A2776:AD3391,28)),0)</f>
        <v>3.8</v>
      </c>
      <c r="N2790" s="66">
        <f>IFERROR(IF(Ações!$B2790="","",VLOOKUP(Table_1[[#This Row],[AÇÕES]],'Dados Status Invest STOCKS'!A2776:AD3391,27)),0)</f>
        <v>27</v>
      </c>
      <c r="O2790" s="66">
        <f>IFERROR(IF(Ações!$L2790="","",Ações!$K2790*Ações!$L2790),0)</f>
        <v>1.4215250000000001</v>
      </c>
      <c r="P2790" s="67">
        <f t="shared" si="43"/>
        <v>0.06</v>
      </c>
      <c r="Q2790" s="67">
        <f>IFERROR(Ações!$O2790/Ações!$M2790,0)</f>
        <v>0.37408552631578951</v>
      </c>
      <c r="R2790" s="67">
        <f>IFERROR(IF(Ações!$B2790="","",VLOOKUP(Table_1[[#This Row],[AÇÕES]],'Dados Status Invest STOCKS'!A2776:AD3391,18)/100),0)</f>
        <v>0.1406</v>
      </c>
      <c r="S2790" s="65">
        <f>IFERROR(IF(Ações!$B2790="","",VLOOKUP(Table_1[[#This Row],[AÇÕES]],'Dados Status Invest STOCKS'!A2776:AD3391,25)/100),0)</f>
        <v>0.12710000000000002</v>
      </c>
      <c r="T2790" s="67">
        <f>(1-Ações!$Q2790)*Ações!$R2790</f>
        <v>8.8003575000000001E-2</v>
      </c>
      <c r="U2790" s="68">
        <f>IF(Ações!$S2790=0,Ações!$T2790,IF(Ações!$T2790=0,Ações!$S2790,AVERAGE(Ações!$S2790,Ações!$T2790)))</f>
        <v>0.10755178750000001</v>
      </c>
    </row>
    <row r="2791" spans="2:21" ht="15" customHeight="1" x14ac:dyDescent="0.2">
      <c r="B2791" s="63" t="str">
        <f>IFERROR('Dados Status Invest STOCKS'!A2778,"-")</f>
        <v>LKQ</v>
      </c>
      <c r="C2791" s="45">
        <f>IFERROR((Ações!$D2791-Ações!$K2791)/Ações!$D2791,0)</f>
        <v>-12.33333333333333</v>
      </c>
      <c r="D2791" s="46">
        <f>(Ações!$O2791)/0.06</f>
        <v>4.1467500000000008</v>
      </c>
      <c r="E2791" s="47">
        <f>IFERROR((Ações!$F2791-Ações!$K2791)/Ações!$F2791,0)</f>
        <v>-0.37476554963626479</v>
      </c>
      <c r="F2791" s="46">
        <f>IF(OR(Ações!$N2791&lt;0,Ações!$M2791&lt;0),"",(22.5*Ações!$M2791*Ações!$N2791)^0.5)</f>
        <v>40.217766596368826</v>
      </c>
      <c r="G2791" s="47">
        <f>IFERROR((Ações!$H2791-Ações!$K2791)/Ações!$H2791,0)</f>
        <v>6.2603031326435561</v>
      </c>
      <c r="H2791" s="48">
        <f>IFERROR(Ações!$I2791/(Ações!$P2791-Table_1[[#This Row],[CAGR LUCRO 5A]]),0)</f>
        <v>-10.510801108949419</v>
      </c>
      <c r="I2791" s="48">
        <f>IF(Ações!$S2791&lt;0,"",Ações!$O2791*(1+Ações!$S2791))</f>
        <v>0.27012758850000007</v>
      </c>
      <c r="J2791" s="49">
        <f>IFERROR(IF(Ações!$B2791="","",(VLOOKUP(Table_1[[#This Row],[AÇÕES]],'Dados Status Invest STOCKS'!A2777:AD3392,4)/Table_1[[#This Row],[LPA]]))/100,0)</f>
        <v>4.3830985915492962E-2</v>
      </c>
      <c r="K2791" s="64">
        <f>IFERROR(IF(Ações!$B2791="","",VLOOKUP(Table_1[[#This Row],[AÇÕES]],'Dados Status Invest STOCKS'!A2777:AD3392,2)),0)</f>
        <v>55.29</v>
      </c>
      <c r="L2791" s="65">
        <f>IFERROR(IF(Ações!$B2791="","",VLOOKUP(Table_1[[#This Row],[AÇÕES]],'Dados Status Invest STOCKS'!A2777:AD3392,3)/100),0)</f>
        <v>4.5000000000000005E-3</v>
      </c>
      <c r="M2791" s="66">
        <f>IFERROR(IF(Ações!$B2791="","",VLOOKUP(Table_1[[#This Row],[AÇÕES]],'Dados Status Invest STOCKS'!A2777:AD3392,28)),0)</f>
        <v>3.55</v>
      </c>
      <c r="N2791" s="66">
        <f>IFERROR(IF(Ações!$B2791="","",VLOOKUP(Table_1[[#This Row],[AÇÕES]],'Dados Status Invest STOCKS'!A2777:AD3392,27)),0)</f>
        <v>20.25</v>
      </c>
      <c r="O2791" s="66">
        <f>IFERROR(IF(Ações!$L2791="","",Ações!$K2791*Ações!$L2791),0)</f>
        <v>0.24880500000000003</v>
      </c>
      <c r="P2791" s="67">
        <f t="shared" si="43"/>
        <v>0.06</v>
      </c>
      <c r="Q2791" s="67">
        <f>IFERROR(Ações!$O2791/Ações!$M2791,0)</f>
        <v>7.0085915492957757E-2</v>
      </c>
      <c r="R2791" s="67">
        <f>IFERROR(IF(Ações!$B2791="","",VLOOKUP(Table_1[[#This Row],[AÇÕES]],'Dados Status Invest STOCKS'!A2777:AD3392,18)/100),0)</f>
        <v>0.17550000000000002</v>
      </c>
      <c r="S2791" s="65">
        <f>IFERROR(IF(Ações!$B2791="","",VLOOKUP(Table_1[[#This Row],[AÇÕES]],'Dados Status Invest STOCKS'!A2777:AD3392,25)/100),0)</f>
        <v>8.5699999999999998E-2</v>
      </c>
      <c r="T2791" s="67">
        <f>(1-Ações!$Q2791)*Ações!$R2791</f>
        <v>0.16319992183098594</v>
      </c>
      <c r="U2791" s="68">
        <f>IF(Ações!$S2791=0,Ações!$T2791,IF(Ações!$T2791=0,Ações!$S2791,AVERAGE(Ações!$S2791,Ações!$T2791)))</f>
        <v>0.12444996091549297</v>
      </c>
    </row>
    <row r="2792" spans="2:21" ht="15" customHeight="1" x14ac:dyDescent="0.2">
      <c r="B2792" s="63" t="str">
        <f>IFERROR('Dados Status Invest STOCKS'!A2779,"-")</f>
        <v>LL</v>
      </c>
      <c r="C2792" s="45">
        <f>IFERROR((Ações!$D2792-Ações!$K2792)/Ações!$D2792,0)</f>
        <v>0</v>
      </c>
      <c r="D2792" s="46">
        <f>(Ações!$O2792)/0.06</f>
        <v>0</v>
      </c>
      <c r="E2792" s="47">
        <f>IFERROR((Ações!$F2792-Ações!$K2792)/Ações!$F2792,0)</f>
        <v>0.30535674896409487</v>
      </c>
      <c r="F2792" s="46">
        <f>IF(OR(Ações!$N2792&lt;0,Ações!$M2792&lt;0),"",(22.5*Ações!$M2792*Ações!$N2792)^0.5)</f>
        <v>20.830836517048471</v>
      </c>
      <c r="G2792" s="47">
        <f>IFERROR((Ações!$H2792-Ações!$K2792)/Ações!$H2792,0)</f>
        <v>0</v>
      </c>
      <c r="H2792" s="48">
        <f>IFERROR(Ações!$I2792/(Ações!$P2792-Table_1[[#This Row],[CAGR LUCRO 5A]]),0)</f>
        <v>0</v>
      </c>
      <c r="I2792" s="48">
        <f>IF(Ações!$S2792&lt;0,"",Ações!$O2792*(1+Ações!$S2792))</f>
        <v>0</v>
      </c>
      <c r="J2792" s="49">
        <f>IFERROR(IF(Ações!$B2792="","",(VLOOKUP(Table_1[[#This Row],[AÇÕES]],'Dados Status Invest STOCKS'!A2778:AD3393,4)/Table_1[[#This Row],[LPA]]))/100,0)</f>
        <v>3.1395348837209305E-2</v>
      </c>
      <c r="K2792" s="64">
        <f>IFERROR(IF(Ações!$B2792="","",VLOOKUP(Table_1[[#This Row],[AÇÕES]],'Dados Status Invest STOCKS'!A2778:AD3393,2)),0)</f>
        <v>14.47</v>
      </c>
      <c r="L2792" s="65">
        <f>IFERROR(IF(Ações!$B2792="","",VLOOKUP(Table_1[[#This Row],[AÇÕES]],'Dados Status Invest STOCKS'!A2778:AD3393,3)/100),0)</f>
        <v>0</v>
      </c>
      <c r="M2792" s="66">
        <f>IFERROR(IF(Ações!$B2792="","",VLOOKUP(Table_1[[#This Row],[AÇÕES]],'Dados Status Invest STOCKS'!A2778:AD3393,28)),0)</f>
        <v>2.15</v>
      </c>
      <c r="N2792" s="66">
        <f>IFERROR(IF(Ações!$B2792="","",VLOOKUP(Table_1[[#This Row],[AÇÕES]],'Dados Status Invest STOCKS'!A2778:AD3393,27)),0)</f>
        <v>8.9700000000000006</v>
      </c>
      <c r="O2792" s="66">
        <f>IFERROR(IF(Ações!$L2792="","",Ações!$K2792*Ações!$L2792),0)</f>
        <v>0</v>
      </c>
      <c r="P2792" s="67">
        <f t="shared" si="43"/>
        <v>0.06</v>
      </c>
      <c r="Q2792" s="67">
        <f>IFERROR(Ações!$O2792/Ações!$M2792,0)</f>
        <v>0</v>
      </c>
      <c r="R2792" s="67">
        <f>IFERROR(IF(Ações!$B2792="","",VLOOKUP(Table_1[[#This Row],[AÇÕES]],'Dados Status Invest STOCKS'!A2778:AD3393,18)/100),0)</f>
        <v>0.23929999999999998</v>
      </c>
      <c r="S2792" s="65">
        <f>IFERROR(IF(Ações!$B2792="","",VLOOKUP(Table_1[[#This Row],[AÇÕES]],'Dados Status Invest STOCKS'!A2778:AD3393,25)/100),0)</f>
        <v>0</v>
      </c>
      <c r="T2792" s="67">
        <f>(1-Ações!$Q2792)*Ações!$R2792</f>
        <v>0.23929999999999998</v>
      </c>
      <c r="U2792" s="68">
        <f>IF(Ações!$S2792=0,Ações!$T2792,IF(Ações!$T2792=0,Ações!$S2792,AVERAGE(Ações!$S2792,Ações!$T2792)))</f>
        <v>0.23929999999999998</v>
      </c>
    </row>
    <row r="2793" spans="2:21" ht="15" customHeight="1" x14ac:dyDescent="0.2">
      <c r="B2793" s="63" t="str">
        <f>IFERROR('Dados Status Invest STOCKS'!A2780,"-")</f>
        <v>LLIT</v>
      </c>
      <c r="C2793" s="45">
        <f>IFERROR((Ações!$D2793-Ações!$K2793)/Ações!$D2793,0)</f>
        <v>0</v>
      </c>
      <c r="D2793" s="46">
        <f>(Ações!$O2793)/0.06</f>
        <v>0</v>
      </c>
      <c r="E2793" s="47">
        <f>IFERROR((Ações!$F2793-Ações!$K2793)/Ações!$F2793,0)</f>
        <v>-0.72479625890513766</v>
      </c>
      <c r="F2793" s="46">
        <f>IF(OR(Ações!$N2793&lt;0,Ações!$M2793&lt;0),"",(22.5*Ações!$M2793*Ações!$N2793)^0.5)</f>
        <v>5.3455589043616385</v>
      </c>
      <c r="G2793" s="47">
        <f>IFERROR((Ações!$H2793-Ações!$K2793)/Ações!$H2793,0)</f>
        <v>0</v>
      </c>
      <c r="H2793" s="48">
        <f>IFERROR(Ações!$I2793/(Ações!$P2793-Table_1[[#This Row],[CAGR LUCRO 5A]]),0)</f>
        <v>0</v>
      </c>
      <c r="I2793" s="48">
        <f>IF(Ações!$S2793&lt;0,"",Ações!$O2793*(1+Ações!$S2793))</f>
        <v>0</v>
      </c>
      <c r="J2793" s="49">
        <f>IFERROR(IF(Ações!$B2793="","",(VLOOKUP(Table_1[[#This Row],[AÇÕES]],'Dados Status Invest STOCKS'!A2779:AD3394,4)/Table_1[[#This Row],[LPA]]))/100,0)</f>
        <v>9.2300000000000007E-2</v>
      </c>
      <c r="K2793" s="64">
        <f>IFERROR(IF(Ações!$B2793="","",VLOOKUP(Table_1[[#This Row],[AÇÕES]],'Dados Status Invest STOCKS'!A2779:AD3394,2)),0)</f>
        <v>9.2200000000000006</v>
      </c>
      <c r="L2793" s="65">
        <f>IFERROR(IF(Ações!$B2793="","",VLOOKUP(Table_1[[#This Row],[AÇÕES]],'Dados Status Invest STOCKS'!A2779:AD3394,3)/100),0)</f>
        <v>0</v>
      </c>
      <c r="M2793" s="66">
        <f>IFERROR(IF(Ações!$B2793="","",VLOOKUP(Table_1[[#This Row],[AÇÕES]],'Dados Status Invest STOCKS'!A2779:AD3394,28)),0)</f>
        <v>1</v>
      </c>
      <c r="N2793" s="66">
        <f>IFERROR(IF(Ações!$B2793="","",VLOOKUP(Table_1[[#This Row],[AÇÕES]],'Dados Status Invest STOCKS'!A2779:AD3394,27)),0)</f>
        <v>1.27</v>
      </c>
      <c r="O2793" s="66">
        <f>IFERROR(IF(Ações!$L2793="","",Ações!$K2793*Ações!$L2793),0)</f>
        <v>0</v>
      </c>
      <c r="P2793" s="67">
        <f t="shared" si="43"/>
        <v>0.06</v>
      </c>
      <c r="Q2793" s="67">
        <f>IFERROR(Ações!$O2793/Ações!$M2793,0)</f>
        <v>0</v>
      </c>
      <c r="R2793" s="67">
        <f>IFERROR(IF(Ações!$B2793="","",VLOOKUP(Table_1[[#This Row],[AÇÕES]],'Dados Status Invest STOCKS'!A2779:AD3394,18)/100),0)</f>
        <v>0.78520000000000001</v>
      </c>
      <c r="S2793" s="65">
        <f>IFERROR(IF(Ações!$B2793="","",VLOOKUP(Table_1[[#This Row],[AÇÕES]],'Dados Status Invest STOCKS'!A2779:AD3394,25)/100),0)</f>
        <v>0</v>
      </c>
      <c r="T2793" s="67">
        <f>(1-Ações!$Q2793)*Ações!$R2793</f>
        <v>0.78520000000000001</v>
      </c>
      <c r="U2793" s="68">
        <f>IF(Ações!$S2793=0,Ações!$T2793,IF(Ações!$T2793=0,Ações!$S2793,AVERAGE(Ações!$S2793,Ações!$T2793)))</f>
        <v>0.78520000000000001</v>
      </c>
    </row>
    <row r="2794" spans="2:21" ht="15" customHeight="1" x14ac:dyDescent="0.2">
      <c r="B2794" s="63" t="str">
        <f>IFERROR('Dados Status Invest STOCKS'!A2781,"-")</f>
        <v>LLNW</v>
      </c>
      <c r="C2794" s="45">
        <f>IFERROR((Ações!$D2794-Ações!$K2794)/Ações!$D2794,0)</f>
        <v>0</v>
      </c>
      <c r="D2794" s="46">
        <f>(Ações!$O2794)/0.06</f>
        <v>0</v>
      </c>
      <c r="E2794" s="47">
        <f>IFERROR((Ações!$F2794-Ações!$K2794)/Ações!$F2794,0)</f>
        <v>0</v>
      </c>
      <c r="F2794" s="46" t="str">
        <f>IF(OR(Ações!$N2794&lt;0,Ações!$M2794&lt;0),"",(22.5*Ações!$M2794*Ações!$N2794)^0.5)</f>
        <v/>
      </c>
      <c r="G2794" s="47">
        <f>IFERROR((Ações!$H2794-Ações!$K2794)/Ações!$H2794,0)</f>
        <v>0</v>
      </c>
      <c r="H2794" s="48">
        <f>IFERROR(Ações!$I2794/(Ações!$P2794-Table_1[[#This Row],[CAGR LUCRO 5A]]),0)</f>
        <v>0</v>
      </c>
      <c r="I2794" s="48">
        <f>IF(Ações!$S2794&lt;0,"",Ações!$O2794*(1+Ações!$S2794))</f>
        <v>0</v>
      </c>
      <c r="J2794" s="49">
        <f>IFERROR(IF(Ações!$B2794="","",(VLOOKUP(Table_1[[#This Row],[AÇÕES]],'Dados Status Invest STOCKS'!A2780:AD3395,4)/Table_1[[#This Row],[LPA]]))/100,0)</f>
        <v>0.22395348837209306</v>
      </c>
      <c r="K2794" s="64">
        <f>IFERROR(IF(Ações!$B2794="","",VLOOKUP(Table_1[[#This Row],[AÇÕES]],'Dados Status Invest STOCKS'!A2780:AD3395,2)),0)</f>
        <v>4.1900000000000004</v>
      </c>
      <c r="L2794" s="65">
        <f>IFERROR(IF(Ações!$B2794="","",VLOOKUP(Table_1[[#This Row],[AÇÕES]],'Dados Status Invest STOCKS'!A2780:AD3395,3)/100),0)</f>
        <v>0</v>
      </c>
      <c r="M2794" s="66">
        <f>IFERROR(IF(Ações!$B2794="","",VLOOKUP(Table_1[[#This Row],[AÇÕES]],'Dados Status Invest STOCKS'!A2780:AD3395,28)),0)</f>
        <v>-0.43</v>
      </c>
      <c r="N2794" s="66">
        <f>IFERROR(IF(Ações!$B2794="","",VLOOKUP(Table_1[[#This Row],[AÇÕES]],'Dados Status Invest STOCKS'!A2780:AD3395,27)),0)</f>
        <v>1.06</v>
      </c>
      <c r="O2794" s="66">
        <f>IFERROR(IF(Ações!$L2794="","",Ações!$K2794*Ações!$L2794),0)</f>
        <v>0</v>
      </c>
      <c r="P2794" s="67">
        <f t="shared" si="43"/>
        <v>0.06</v>
      </c>
      <c r="Q2794" s="67">
        <f>IFERROR(Ações!$O2794/Ações!$M2794,0)</f>
        <v>0</v>
      </c>
      <c r="R2794" s="67">
        <f>IFERROR(IF(Ações!$B2794="","",VLOOKUP(Table_1[[#This Row],[AÇÕES]],'Dados Status Invest STOCKS'!A2780:AD3395,18)/100),0)</f>
        <v>-0.40789999999999998</v>
      </c>
      <c r="S2794" s="65">
        <f>IFERROR(IF(Ações!$B2794="","",VLOOKUP(Table_1[[#This Row],[AÇÕES]],'Dados Status Invest STOCKS'!A2780:AD3395,25)/100),0)</f>
        <v>0</v>
      </c>
      <c r="T2794" s="67">
        <f>(1-Ações!$Q2794)*Ações!$R2794</f>
        <v>-0.40789999999999998</v>
      </c>
      <c r="U2794" s="68">
        <f>IF(Ações!$S2794=0,Ações!$T2794,IF(Ações!$T2794=0,Ações!$S2794,AVERAGE(Ações!$S2794,Ações!$T2794)))</f>
        <v>-0.40789999999999998</v>
      </c>
    </row>
    <row r="2795" spans="2:21" ht="15" customHeight="1" x14ac:dyDescent="0.2">
      <c r="B2795" s="63" t="str">
        <f>IFERROR('Dados Status Invest STOCKS'!A2782,"-")</f>
        <v>LLY</v>
      </c>
      <c r="C2795" s="45">
        <f>IFERROR((Ações!$D2795-Ações!$K2795)/Ações!$D2795,0)</f>
        <v>-3.2553191489361697</v>
      </c>
      <c r="D2795" s="46">
        <f>(Ações!$O2795)/0.06</f>
        <v>56.498699999999999</v>
      </c>
      <c r="E2795" s="47">
        <f>IFERROR((Ações!$F2795-Ações!$K2795)/Ações!$F2795,0)</f>
        <v>-6.1248645398035775</v>
      </c>
      <c r="F2795" s="46">
        <f>IF(OR(Ações!$N2795&lt;0,Ações!$M2795&lt;0),"",(22.5*Ações!$M2795*Ações!$N2795)^0.5)</f>
        <v>33.74379943041388</v>
      </c>
      <c r="G2795" s="47">
        <f>IFERROR((Ações!$H2795-Ações!$K2795)/Ações!$H2795,0)</f>
        <v>9.6839653134594439</v>
      </c>
      <c r="H2795" s="48">
        <f>IFERROR(Ações!$I2795/(Ações!$P2795-Table_1[[#This Row],[CAGR LUCRO 5A]]),0)</f>
        <v>-27.685509018255573</v>
      </c>
      <c r="I2795" s="48">
        <f>IF(Ações!$S2795&lt;0,"",Ações!$O2795*(1+Ações!$S2795))</f>
        <v>4.0946867837999994</v>
      </c>
      <c r="J2795" s="49">
        <f>IFERROR(IF(Ações!$B2795="","",(VLOOKUP(Table_1[[#This Row],[AÇÕES]],'Dados Status Invest STOCKS'!A2781:AD3396,4)/Table_1[[#This Row],[LPA]]))/100,0)</f>
        <v>6.1714743589743583E-2</v>
      </c>
      <c r="K2795" s="64">
        <f>IFERROR(IF(Ações!$B2795="","",VLOOKUP(Table_1[[#This Row],[AÇÕES]],'Dados Status Invest STOCKS'!A2781:AD3396,2)),0)</f>
        <v>240.42</v>
      </c>
      <c r="L2795" s="65">
        <f>IFERROR(IF(Ações!$B2795="","",VLOOKUP(Table_1[[#This Row],[AÇÕES]],'Dados Status Invest STOCKS'!A2781:AD3396,3)/100),0)</f>
        <v>1.41E-2</v>
      </c>
      <c r="M2795" s="66">
        <f>IFERROR(IF(Ações!$B2795="","",VLOOKUP(Table_1[[#This Row],[AÇÕES]],'Dados Status Invest STOCKS'!A2781:AD3396,28)),0)</f>
        <v>6.24</v>
      </c>
      <c r="N2795" s="66">
        <f>IFERROR(IF(Ações!$B2795="","",VLOOKUP(Table_1[[#This Row],[AÇÕES]],'Dados Status Invest STOCKS'!A2781:AD3396,27)),0)</f>
        <v>8.11</v>
      </c>
      <c r="O2795" s="66">
        <f>IFERROR(IF(Ações!$L2795="","",Ações!$K2795*Ações!$L2795),0)</f>
        <v>3.3899219999999999</v>
      </c>
      <c r="P2795" s="67">
        <f t="shared" si="43"/>
        <v>0.06</v>
      </c>
      <c r="Q2795" s="67">
        <f>IFERROR(Ações!$O2795/Ações!$M2795,0)</f>
        <v>0.54325673076923076</v>
      </c>
      <c r="R2795" s="67">
        <f>IFERROR(IF(Ações!$B2795="","",VLOOKUP(Table_1[[#This Row],[AÇÕES]],'Dados Status Invest STOCKS'!A2781:AD3396,18)/100),0)</f>
        <v>0.76989999999999992</v>
      </c>
      <c r="S2795" s="65">
        <f>IFERROR(IF(Ações!$B2795="","",VLOOKUP(Table_1[[#This Row],[AÇÕES]],'Dados Status Invest STOCKS'!A2781:AD3396,25)/100),0)</f>
        <v>0.2079</v>
      </c>
      <c r="T2795" s="67">
        <f>(1-Ações!$Q2795)*Ações!$R2795</f>
        <v>0.3516466429807692</v>
      </c>
      <c r="U2795" s="68">
        <f>IF(Ações!$S2795=0,Ações!$T2795,IF(Ações!$T2795=0,Ações!$S2795,AVERAGE(Ações!$S2795,Ações!$T2795)))</f>
        <v>0.27977332149038459</v>
      </c>
    </row>
    <row r="2796" spans="2:21" ht="15" customHeight="1" x14ac:dyDescent="0.2">
      <c r="B2796" s="63" t="str">
        <f>IFERROR('Dados Status Invest STOCKS'!A2783,"-")</f>
        <v>LMAT</v>
      </c>
      <c r="C2796" s="45">
        <f>IFERROR((Ações!$D2796-Ações!$K2796)/Ações!$D2796,0)</f>
        <v>-4.9999999999999991</v>
      </c>
      <c r="D2796" s="46">
        <f>(Ações!$O2796)/0.06</f>
        <v>7.3633333333333342</v>
      </c>
      <c r="E2796" s="47">
        <f>IFERROR((Ações!$F2796-Ações!$K2796)/Ações!$F2796,0)</f>
        <v>-1.4478238746975227</v>
      </c>
      <c r="F2796" s="46">
        <f>IF(OR(Ações!$N2796&lt;0,Ações!$M2796&lt;0),"",(22.5*Ações!$M2796*Ações!$N2796)^0.5)</f>
        <v>18.048684162564317</v>
      </c>
      <c r="G2796" s="47">
        <f>IFERROR((Ações!$H2796-Ações!$K2796)/Ações!$H2796,0)</f>
        <v>14.320794831956821</v>
      </c>
      <c r="H2796" s="48">
        <f>IFERROR(Ações!$I2796/(Ações!$P2796-Table_1[[#This Row],[CAGR LUCRO 5A]]),0)</f>
        <v>-3.316618907305096</v>
      </c>
      <c r="I2796" s="48">
        <f>IF(Ações!$S2796&lt;0,"",Ações!$O2796*(1+Ações!$S2796))</f>
        <v>0.54027722000000011</v>
      </c>
      <c r="J2796" s="49">
        <f>IFERROR(IF(Ações!$B2796="","",(VLOOKUP(Table_1[[#This Row],[AÇÕES]],'Dados Status Invest STOCKS'!A2782:AD3397,4)/Table_1[[#This Row],[LPA]]))/100,0)</f>
        <v>0.2736220472440945</v>
      </c>
      <c r="K2796" s="64">
        <f>IFERROR(IF(Ações!$B2796="","",VLOOKUP(Table_1[[#This Row],[AÇÕES]],'Dados Status Invest STOCKS'!A2782:AD3397,2)),0)</f>
        <v>44.18</v>
      </c>
      <c r="L2796" s="65">
        <f>IFERROR(IF(Ações!$B2796="","",VLOOKUP(Table_1[[#This Row],[AÇÕES]],'Dados Status Invest STOCKS'!A2782:AD3397,3)/100),0)</f>
        <v>0.01</v>
      </c>
      <c r="M2796" s="66">
        <f>IFERROR(IF(Ações!$B2796="","",VLOOKUP(Table_1[[#This Row],[AÇÕES]],'Dados Status Invest STOCKS'!A2782:AD3397,28)),0)</f>
        <v>1.27</v>
      </c>
      <c r="N2796" s="66">
        <f>IFERROR(IF(Ações!$B2796="","",VLOOKUP(Table_1[[#This Row],[AÇÕES]],'Dados Status Invest STOCKS'!A2782:AD3397,27)),0)</f>
        <v>11.4</v>
      </c>
      <c r="O2796" s="66">
        <f>IFERROR(IF(Ações!$L2796="","",Ações!$K2796*Ações!$L2796),0)</f>
        <v>0.44180000000000003</v>
      </c>
      <c r="P2796" s="67">
        <f t="shared" si="43"/>
        <v>0.06</v>
      </c>
      <c r="Q2796" s="67">
        <f>IFERROR(Ações!$O2796/Ações!$M2796,0)</f>
        <v>0.34787401574803151</v>
      </c>
      <c r="R2796" s="67">
        <f>IFERROR(IF(Ações!$B2796="","",VLOOKUP(Table_1[[#This Row],[AÇÕES]],'Dados Status Invest STOCKS'!A2782:AD3397,18)/100),0)</f>
        <v>0.1115</v>
      </c>
      <c r="S2796" s="65">
        <f>IFERROR(IF(Ações!$B2796="","",VLOOKUP(Table_1[[#This Row],[AÇÕES]],'Dados Status Invest STOCKS'!A2782:AD3397,25)/100),0)</f>
        <v>0.22289999999999999</v>
      </c>
      <c r="T2796" s="67">
        <f>(1-Ações!$Q2796)*Ações!$R2796</f>
        <v>7.2712047244094483E-2</v>
      </c>
      <c r="U2796" s="68">
        <f>IF(Ações!$S2796=0,Ações!$T2796,IF(Ações!$T2796=0,Ações!$S2796,AVERAGE(Ações!$S2796,Ações!$T2796)))</f>
        <v>0.14780602362204723</v>
      </c>
    </row>
    <row r="2797" spans="2:21" ht="15" customHeight="1" x14ac:dyDescent="0.2">
      <c r="B2797" s="63" t="str">
        <f>IFERROR('Dados Status Invest STOCKS'!A2784,"-")</f>
        <v>LMB</v>
      </c>
      <c r="C2797" s="45">
        <f>IFERROR((Ações!$D2797-Ações!$K2797)/Ações!$D2797,0)</f>
        <v>0</v>
      </c>
      <c r="D2797" s="46">
        <f>(Ações!$O2797)/0.06</f>
        <v>0</v>
      </c>
      <c r="E2797" s="47">
        <f>IFERROR((Ações!$F2797-Ações!$K2797)/Ações!$F2797,0)</f>
        <v>-0.18545056840172286</v>
      </c>
      <c r="F2797" s="46">
        <f>IF(OR(Ações!$N2797&lt;0,Ações!$M2797&lt;0),"",(22.5*Ações!$M2797*Ações!$N2797)^0.5)</f>
        <v>6.9931216205640236</v>
      </c>
      <c r="G2797" s="47">
        <f>IFERROR((Ações!$H2797-Ações!$K2797)/Ações!$H2797,0)</f>
        <v>0</v>
      </c>
      <c r="H2797" s="48">
        <f>IFERROR(Ações!$I2797/(Ações!$P2797-Table_1[[#This Row],[CAGR LUCRO 5A]]),0)</f>
        <v>0</v>
      </c>
      <c r="I2797" s="48">
        <f>IF(Ações!$S2797&lt;0,"",Ações!$O2797*(1+Ações!$S2797))</f>
        <v>0</v>
      </c>
      <c r="J2797" s="49">
        <f>IFERROR(IF(Ações!$B2797="","",(VLOOKUP(Table_1[[#This Row],[AÇÕES]],'Dados Status Invest STOCKS'!A2783:AD3398,4)/Table_1[[#This Row],[LPA]]))/100,0)</f>
        <v>1.1207407407407408</v>
      </c>
      <c r="K2797" s="64">
        <f>IFERROR(IF(Ações!$B2797="","",VLOOKUP(Table_1[[#This Row],[AÇÕES]],'Dados Status Invest STOCKS'!A2783:AD3398,2)),0)</f>
        <v>8.2899999999999991</v>
      </c>
      <c r="L2797" s="65">
        <f>IFERROR(IF(Ações!$B2797="","",VLOOKUP(Table_1[[#This Row],[AÇÕES]],'Dados Status Invest STOCKS'!A2783:AD3398,3)/100),0)</f>
        <v>0</v>
      </c>
      <c r="M2797" s="66">
        <f>IFERROR(IF(Ações!$B2797="","",VLOOKUP(Table_1[[#This Row],[AÇÕES]],'Dados Status Invest STOCKS'!A2783:AD3398,28)),0)</f>
        <v>0.27</v>
      </c>
      <c r="N2797" s="66">
        <f>IFERROR(IF(Ações!$B2797="","",VLOOKUP(Table_1[[#This Row],[AÇÕES]],'Dados Status Invest STOCKS'!A2783:AD3398,27)),0)</f>
        <v>8.0500000000000007</v>
      </c>
      <c r="O2797" s="66">
        <f>IFERROR(IF(Ações!$L2797="","",Ações!$K2797*Ações!$L2797),0)</f>
        <v>0</v>
      </c>
      <c r="P2797" s="67">
        <f t="shared" si="43"/>
        <v>0.06</v>
      </c>
      <c r="Q2797" s="67">
        <f>IFERROR(Ações!$O2797/Ações!$M2797,0)</f>
        <v>0</v>
      </c>
      <c r="R2797" s="67">
        <f>IFERROR(IF(Ações!$B2797="","",VLOOKUP(Table_1[[#This Row],[AÇÕES]],'Dados Status Invest STOCKS'!A2783:AD3398,18)/100),0)</f>
        <v>3.4000000000000002E-2</v>
      </c>
      <c r="S2797" s="65">
        <f>IFERROR(IF(Ações!$B2797="","",VLOOKUP(Table_1[[#This Row],[AÇÕES]],'Dados Status Invest STOCKS'!A2783:AD3398,25)/100),0)</f>
        <v>5.8400000000000001E-2</v>
      </c>
      <c r="T2797" s="67">
        <f>(1-Ações!$Q2797)*Ações!$R2797</f>
        <v>3.4000000000000002E-2</v>
      </c>
      <c r="U2797" s="68">
        <f>IF(Ações!$S2797=0,Ações!$T2797,IF(Ações!$T2797=0,Ações!$S2797,AVERAGE(Ações!$S2797,Ações!$T2797)))</f>
        <v>4.6200000000000005E-2</v>
      </c>
    </row>
    <row r="2798" spans="2:21" ht="15" customHeight="1" x14ac:dyDescent="0.2">
      <c r="B2798" s="63" t="str">
        <f>IFERROR('Dados Status Invest STOCKS'!A2785,"-")</f>
        <v>LMFA</v>
      </c>
      <c r="C2798" s="45">
        <f>IFERROR((Ações!$D2798-Ações!$K2798)/Ações!$D2798,0)</f>
        <v>0</v>
      </c>
      <c r="D2798" s="46">
        <f>(Ações!$O2798)/0.06</f>
        <v>0</v>
      </c>
      <c r="E2798" s="47">
        <f>IFERROR((Ações!$F2798-Ações!$K2798)/Ações!$F2798,0)</f>
        <v>0.42949385573446736</v>
      </c>
      <c r="F2798" s="46">
        <f>IF(OR(Ações!$N2798&lt;0,Ações!$M2798&lt;0),"",(22.5*Ações!$M2798*Ações!$N2798)^0.5)</f>
        <v>6.4328842675739164</v>
      </c>
      <c r="G2798" s="47">
        <f>IFERROR((Ações!$H2798-Ações!$K2798)/Ações!$H2798,0)</f>
        <v>0</v>
      </c>
      <c r="H2798" s="48">
        <f>IFERROR(Ações!$I2798/(Ações!$P2798-Table_1[[#This Row],[CAGR LUCRO 5A]]),0)</f>
        <v>0</v>
      </c>
      <c r="I2798" s="48">
        <f>IF(Ações!$S2798&lt;0,"",Ações!$O2798*(1+Ações!$S2798))</f>
        <v>0</v>
      </c>
      <c r="J2798" s="49">
        <f>IFERROR(IF(Ações!$B2798="","",(VLOOKUP(Table_1[[#This Row],[AÇÕES]],'Dados Status Invest STOCKS'!A2784:AD3399,4)/Table_1[[#This Row],[LPA]]))/100,0)</f>
        <v>6.3815789473684201E-2</v>
      </c>
      <c r="K2798" s="64">
        <f>IFERROR(IF(Ações!$B2798="","",VLOOKUP(Table_1[[#This Row],[AÇÕES]],'Dados Status Invest STOCKS'!A2784:AD3399,2)),0)</f>
        <v>3.67</v>
      </c>
      <c r="L2798" s="65">
        <f>IFERROR(IF(Ações!$B2798="","",VLOOKUP(Table_1[[#This Row],[AÇÕES]],'Dados Status Invest STOCKS'!A2784:AD3399,3)/100),0)</f>
        <v>0</v>
      </c>
      <c r="M2798" s="66">
        <f>IFERROR(IF(Ações!$B2798="","",VLOOKUP(Table_1[[#This Row],[AÇÕES]],'Dados Status Invest STOCKS'!A2784:AD3399,28)),0)</f>
        <v>0.76</v>
      </c>
      <c r="N2798" s="66">
        <f>IFERROR(IF(Ações!$B2798="","",VLOOKUP(Table_1[[#This Row],[AÇÕES]],'Dados Status Invest STOCKS'!A2784:AD3399,27)),0)</f>
        <v>2.42</v>
      </c>
      <c r="O2798" s="66">
        <f>IFERROR(IF(Ações!$L2798="","",Ações!$K2798*Ações!$L2798),0)</f>
        <v>0</v>
      </c>
      <c r="P2798" s="67">
        <f t="shared" si="43"/>
        <v>0.06</v>
      </c>
      <c r="Q2798" s="67">
        <f>IFERROR(Ações!$O2798/Ações!$M2798,0)</f>
        <v>0</v>
      </c>
      <c r="R2798" s="67">
        <f>IFERROR(IF(Ações!$B2798="","",VLOOKUP(Table_1[[#This Row],[AÇÕES]],'Dados Status Invest STOCKS'!A2784:AD3399,18)/100),0)</f>
        <v>0.31269999999999998</v>
      </c>
      <c r="S2798" s="65">
        <f>IFERROR(IF(Ações!$B2798="","",VLOOKUP(Table_1[[#This Row],[AÇÕES]],'Dados Status Invest STOCKS'!A2784:AD3399,25)/100),0)</f>
        <v>0</v>
      </c>
      <c r="T2798" s="67">
        <f>(1-Ações!$Q2798)*Ações!$R2798</f>
        <v>0.31269999999999998</v>
      </c>
      <c r="U2798" s="68">
        <f>IF(Ações!$S2798=0,Ações!$T2798,IF(Ações!$T2798=0,Ações!$S2798,AVERAGE(Ações!$S2798,Ações!$T2798)))</f>
        <v>0.31269999999999998</v>
      </c>
    </row>
    <row r="2799" spans="2:21" ht="15" customHeight="1" x14ac:dyDescent="0.2">
      <c r="B2799" s="63" t="str">
        <f>IFERROR('Dados Status Invest STOCKS'!A2786,"-")</f>
        <v>LMND</v>
      </c>
      <c r="C2799" s="45">
        <f>IFERROR((Ações!$D2799-Ações!$K2799)/Ações!$D2799,0)</f>
        <v>0</v>
      </c>
      <c r="D2799" s="46">
        <f>(Ações!$O2799)/0.06</f>
        <v>0</v>
      </c>
      <c r="E2799" s="47">
        <f>IFERROR((Ações!$F2799-Ações!$K2799)/Ações!$F2799,0)</f>
        <v>0</v>
      </c>
      <c r="F2799" s="46" t="str">
        <f>IF(OR(Ações!$N2799&lt;0,Ações!$M2799&lt;0),"",(22.5*Ações!$M2799*Ações!$N2799)^0.5)</f>
        <v/>
      </c>
      <c r="G2799" s="47">
        <f>IFERROR((Ações!$H2799-Ações!$K2799)/Ações!$H2799,0)</f>
        <v>0</v>
      </c>
      <c r="H2799" s="48">
        <f>IFERROR(Ações!$I2799/(Ações!$P2799-Table_1[[#This Row],[CAGR LUCRO 5A]]),0)</f>
        <v>0</v>
      </c>
      <c r="I2799" s="48">
        <f>IF(Ações!$S2799&lt;0,"",Ações!$O2799*(1+Ações!$S2799))</f>
        <v>0</v>
      </c>
      <c r="J2799" s="49">
        <f>IFERROR(IF(Ações!$B2799="","",(VLOOKUP(Table_1[[#This Row],[AÇÕES]],'Dados Status Invest STOCKS'!A2785:AD3400,4)/Table_1[[#This Row],[LPA]]))/100,0)</f>
        <v>2.7138554216867471E-2</v>
      </c>
      <c r="K2799" s="64">
        <f>IFERROR(IF(Ações!$B2799="","",VLOOKUP(Table_1[[#This Row],[AÇÕES]],'Dados Status Invest STOCKS'!A2785:AD3400,2)),0)</f>
        <v>29.94</v>
      </c>
      <c r="L2799" s="65">
        <f>IFERROR(IF(Ações!$B2799="","",VLOOKUP(Table_1[[#This Row],[AÇÕES]],'Dados Status Invest STOCKS'!A2785:AD3400,3)/100),0)</f>
        <v>0</v>
      </c>
      <c r="M2799" s="66">
        <f>IFERROR(IF(Ações!$B2799="","",VLOOKUP(Table_1[[#This Row],[AÇÕES]],'Dados Status Invest STOCKS'!A2785:AD3400,28)),0)</f>
        <v>-3.32</v>
      </c>
      <c r="N2799" s="66">
        <f>IFERROR(IF(Ações!$B2799="","",VLOOKUP(Table_1[[#This Row],[AÇÕES]],'Dados Status Invest STOCKS'!A2785:AD3400,27)),0)</f>
        <v>17.010000000000002</v>
      </c>
      <c r="O2799" s="66">
        <f>IFERROR(IF(Ações!$L2799="","",Ações!$K2799*Ações!$L2799),0)</f>
        <v>0</v>
      </c>
      <c r="P2799" s="67">
        <f t="shared" si="43"/>
        <v>0.06</v>
      </c>
      <c r="Q2799" s="67">
        <f>IFERROR(Ações!$O2799/Ações!$M2799,0)</f>
        <v>0</v>
      </c>
      <c r="R2799" s="67">
        <f>IFERROR(IF(Ações!$B2799="","",VLOOKUP(Table_1[[#This Row],[AÇÕES]],'Dados Status Invest STOCKS'!A2785:AD3400,18)/100),0)</f>
        <v>-0.19550000000000001</v>
      </c>
      <c r="S2799" s="65">
        <f>IFERROR(IF(Ações!$B2799="","",VLOOKUP(Table_1[[#This Row],[AÇÕES]],'Dados Status Invest STOCKS'!A2785:AD3400,25)/100),0)</f>
        <v>0</v>
      </c>
      <c r="T2799" s="67">
        <f>(1-Ações!$Q2799)*Ações!$R2799</f>
        <v>-0.19550000000000001</v>
      </c>
      <c r="U2799" s="68">
        <f>IF(Ações!$S2799=0,Ações!$T2799,IF(Ações!$T2799=0,Ações!$S2799,AVERAGE(Ações!$S2799,Ações!$T2799)))</f>
        <v>-0.19550000000000001</v>
      </c>
    </row>
    <row r="2800" spans="2:21" ht="15" customHeight="1" x14ac:dyDescent="0.2">
      <c r="B2800" s="63" t="str">
        <f>IFERROR('Dados Status Invest STOCKS'!A2787,"-")</f>
        <v>LMNL</v>
      </c>
      <c r="C2800" s="45">
        <f>IFERROR((Ações!$D2800-Ações!$K2800)/Ações!$D2800,0)</f>
        <v>0</v>
      </c>
      <c r="D2800" s="46">
        <f>(Ações!$O2800)/0.06</f>
        <v>0</v>
      </c>
      <c r="E2800" s="47">
        <f>IFERROR((Ações!$F2800-Ações!$K2800)/Ações!$F2800,0)</f>
        <v>0</v>
      </c>
      <c r="F2800" s="46" t="str">
        <f>IF(OR(Ações!$N2800&lt;0,Ações!$M2800&lt;0),"",(22.5*Ações!$M2800*Ações!$N2800)^0.5)</f>
        <v/>
      </c>
      <c r="G2800" s="47">
        <f>IFERROR((Ações!$H2800-Ações!$K2800)/Ações!$H2800,0)</f>
        <v>0</v>
      </c>
      <c r="H2800" s="48">
        <f>IFERROR(Ações!$I2800/(Ações!$P2800-Table_1[[#This Row],[CAGR LUCRO 5A]]),0)</f>
        <v>0</v>
      </c>
      <c r="I2800" s="48">
        <f>IF(Ações!$S2800&lt;0,"",Ações!$O2800*(1+Ações!$S2800))</f>
        <v>0</v>
      </c>
      <c r="J2800" s="49">
        <f>IFERROR(IF(Ações!$B2800="","",(VLOOKUP(Table_1[[#This Row],[AÇÕES]],'Dados Status Invest STOCKS'!A2786:AD3401,4)/Table_1[[#This Row],[LPA]]))/100,0)</f>
        <v>1.0763888888888889E-3</v>
      </c>
      <c r="K2800" s="64">
        <f>IFERROR(IF(Ações!$B2800="","",VLOOKUP(Table_1[[#This Row],[AÇÕES]],'Dados Status Invest STOCKS'!A2786:AD3401,2)),0)</f>
        <v>0.89</v>
      </c>
      <c r="L2800" s="65">
        <f>IFERROR(IF(Ações!$B2800="","",VLOOKUP(Table_1[[#This Row],[AÇÕES]],'Dados Status Invest STOCKS'!A2786:AD3401,3)/100),0)</f>
        <v>0</v>
      </c>
      <c r="M2800" s="66">
        <f>IFERROR(IF(Ações!$B2800="","",VLOOKUP(Table_1[[#This Row],[AÇÕES]],'Dados Status Invest STOCKS'!A2786:AD3401,28)),0)</f>
        <v>-2.88</v>
      </c>
      <c r="N2800" s="66">
        <f>IFERROR(IF(Ações!$B2800="","",VLOOKUP(Table_1[[#This Row],[AÇÕES]],'Dados Status Invest STOCKS'!A2786:AD3401,27)),0)</f>
        <v>-0.95</v>
      </c>
      <c r="O2800" s="66">
        <f>IFERROR(IF(Ações!$L2800="","",Ações!$K2800*Ações!$L2800),0)</f>
        <v>0</v>
      </c>
      <c r="P2800" s="67">
        <f t="shared" si="43"/>
        <v>0.06</v>
      </c>
      <c r="Q2800" s="67">
        <f>IFERROR(Ações!$O2800/Ações!$M2800,0)</f>
        <v>0</v>
      </c>
      <c r="R2800" s="67">
        <f>IFERROR(IF(Ações!$B2800="","",VLOOKUP(Table_1[[#This Row],[AÇÕES]],'Dados Status Invest STOCKS'!A2786:AD3401,18)/100),0)</f>
        <v>-3.0312999999999999</v>
      </c>
      <c r="S2800" s="65">
        <f>IFERROR(IF(Ações!$B2800="","",VLOOKUP(Table_1[[#This Row],[AÇÕES]],'Dados Status Invest STOCKS'!A2786:AD3401,25)/100),0)</f>
        <v>0</v>
      </c>
      <c r="T2800" s="67">
        <f>(1-Ações!$Q2800)*Ações!$R2800</f>
        <v>-3.0312999999999999</v>
      </c>
      <c r="U2800" s="68">
        <f>IF(Ações!$S2800=0,Ações!$T2800,IF(Ações!$T2800=0,Ações!$S2800,AVERAGE(Ações!$S2800,Ações!$T2800)))</f>
        <v>-3.0312999999999999</v>
      </c>
    </row>
    <row r="2801" spans="2:21" ht="15" customHeight="1" x14ac:dyDescent="0.2">
      <c r="B2801" s="63" t="str">
        <f>IFERROR('Dados Status Invest STOCKS'!A2788,"-")</f>
        <v>LMNR</v>
      </c>
      <c r="C2801" s="45">
        <f>IFERROR((Ações!$D2801-Ações!$K2801)/Ações!$D2801,0)</f>
        <v>-2.225806451612903</v>
      </c>
      <c r="D2801" s="46">
        <f>(Ações!$O2801)/0.06</f>
        <v>5.0065</v>
      </c>
      <c r="E2801" s="47">
        <f>IFERROR((Ações!$F2801-Ações!$K2801)/Ações!$F2801,0)</f>
        <v>0</v>
      </c>
      <c r="F2801" s="46" t="str">
        <f>IF(OR(Ações!$N2801&lt;0,Ações!$M2801&lt;0),"",(22.5*Ações!$M2801*Ações!$N2801)^0.5)</f>
        <v/>
      </c>
      <c r="G2801" s="47">
        <f>IFERROR((Ações!$H2801-Ações!$K2801)/Ações!$H2801,0)</f>
        <v>-2.225806451612903</v>
      </c>
      <c r="H2801" s="48">
        <f>IFERROR(Ações!$I2801/(Ações!$P2801-Table_1[[#This Row],[CAGR LUCRO 5A]]),0)</f>
        <v>5.0065</v>
      </c>
      <c r="I2801" s="48">
        <f>IF(Ações!$S2801&lt;0,"",Ações!$O2801*(1+Ações!$S2801))</f>
        <v>0.30038999999999999</v>
      </c>
      <c r="J2801" s="49">
        <f>IFERROR(IF(Ações!$B2801="","",(VLOOKUP(Table_1[[#This Row],[AÇÕES]],'Dados Status Invest STOCKS'!A2787:AD3402,4)/Table_1[[#This Row],[LPA]]))/100,0)</f>
        <v>3.6871428571428577</v>
      </c>
      <c r="K2801" s="64">
        <f>IFERROR(IF(Ações!$B2801="","",VLOOKUP(Table_1[[#This Row],[AÇÕES]],'Dados Status Invest STOCKS'!A2787:AD3402,2)),0)</f>
        <v>16.149999999999999</v>
      </c>
      <c r="L2801" s="65">
        <f>IFERROR(IF(Ações!$B2801="","",VLOOKUP(Table_1[[#This Row],[AÇÕES]],'Dados Status Invest STOCKS'!A2787:AD3402,3)/100),0)</f>
        <v>1.8600000000000002E-2</v>
      </c>
      <c r="M2801" s="66">
        <f>IFERROR(IF(Ações!$B2801="","",VLOOKUP(Table_1[[#This Row],[AÇÕES]],'Dados Status Invest STOCKS'!A2787:AD3402,28)),0)</f>
        <v>-0.21</v>
      </c>
      <c r="N2801" s="66">
        <f>IFERROR(IF(Ações!$B2801="","",VLOOKUP(Table_1[[#This Row],[AÇÕES]],'Dados Status Invest STOCKS'!A2787:AD3402,27)),0)</f>
        <v>9.9700000000000006</v>
      </c>
      <c r="O2801" s="66">
        <f>IFERROR(IF(Ações!$L2801="","",Ações!$K2801*Ações!$L2801),0)</f>
        <v>0.30038999999999999</v>
      </c>
      <c r="P2801" s="67">
        <f t="shared" si="43"/>
        <v>0.06</v>
      </c>
      <c r="Q2801" s="67">
        <f>IFERROR(Ações!$O2801/Ações!$M2801,0)</f>
        <v>-1.4304285714285714</v>
      </c>
      <c r="R2801" s="67">
        <f>IFERROR(IF(Ações!$B2801="","",VLOOKUP(Table_1[[#This Row],[AÇÕES]],'Dados Status Invest STOCKS'!A2787:AD3402,18)/100),0)</f>
        <v>-2.0899999999999998E-2</v>
      </c>
      <c r="S2801" s="65">
        <f>IFERROR(IF(Ações!$B2801="","",VLOOKUP(Table_1[[#This Row],[AÇÕES]],'Dados Status Invest STOCKS'!A2787:AD3402,25)/100),0)</f>
        <v>0</v>
      </c>
      <c r="T2801" s="67">
        <f>(1-Ações!$Q2801)*Ações!$R2801</f>
        <v>-5.0795957142857132E-2</v>
      </c>
      <c r="U2801" s="68">
        <f>IF(Ações!$S2801=0,Ações!$T2801,IF(Ações!$T2801=0,Ações!$S2801,AVERAGE(Ações!$S2801,Ações!$T2801)))</f>
        <v>-5.0795957142857132E-2</v>
      </c>
    </row>
    <row r="2802" spans="2:21" ht="15" customHeight="1" x14ac:dyDescent="0.2">
      <c r="B2802" s="63" t="str">
        <f>IFERROR('Dados Status Invest STOCKS'!A2789,"-")</f>
        <v>LMNX</v>
      </c>
      <c r="C2802" s="45">
        <f>IFERROR((Ações!$D2802-Ações!$K2802)/Ações!$D2802,0)</f>
        <v>-10.111111111111107</v>
      </c>
      <c r="D2802" s="46">
        <f>(Ações!$O2802)/0.06</f>
        <v>3.3291000000000008</v>
      </c>
      <c r="E2802" s="47">
        <f>IFERROR((Ações!$F2802-Ações!$K2802)/Ações!$F2802,0)</f>
        <v>-2.4329558759925285</v>
      </c>
      <c r="F2802" s="46">
        <f>IF(OR(Ações!$N2802&lt;0,Ações!$M2802&lt;0),"",(22.5*Ações!$M2802*Ações!$N2802)^0.5)</f>
        <v>10.774970997640782</v>
      </c>
      <c r="G2802" s="47">
        <f>IFERROR((Ações!$H2802-Ações!$K2802)/Ações!$H2802,0)</f>
        <v>0</v>
      </c>
      <c r="H2802" s="48">
        <f>IFERROR(Ações!$I2802/(Ações!$P2802-Table_1[[#This Row],[CAGR LUCRO 5A]]),0)</f>
        <v>0</v>
      </c>
      <c r="I2802" s="48" t="str">
        <f>IF(Ações!$S2802&lt;0,"",Ações!$O2802*(1+Ações!$S2802))</f>
        <v/>
      </c>
      <c r="J2802" s="49">
        <f>IFERROR(IF(Ações!$B2802="","",(VLOOKUP(Table_1[[#This Row],[AÇÕES]],'Dados Status Invest STOCKS'!A2788:AD3403,4)/Table_1[[#This Row],[LPA]]))/100,0)</f>
        <v>1.4831999999999999</v>
      </c>
      <c r="K2802" s="64">
        <f>IFERROR(IF(Ações!$B2802="","",VLOOKUP(Table_1[[#This Row],[AÇÕES]],'Dados Status Invest STOCKS'!A2788:AD3403,2)),0)</f>
        <v>36.99</v>
      </c>
      <c r="L2802" s="65">
        <f>IFERROR(IF(Ações!$B2802="","",VLOOKUP(Table_1[[#This Row],[AÇÕES]],'Dados Status Invest STOCKS'!A2788:AD3403,3)/100),0)</f>
        <v>5.4000000000000003E-3</v>
      </c>
      <c r="M2802" s="66">
        <f>IFERROR(IF(Ações!$B2802="","",VLOOKUP(Table_1[[#This Row],[AÇÕES]],'Dados Status Invest STOCKS'!A2788:AD3403,28)),0)</f>
        <v>0.5</v>
      </c>
      <c r="N2802" s="66">
        <f>IFERROR(IF(Ações!$B2802="","",VLOOKUP(Table_1[[#This Row],[AÇÕES]],'Dados Status Invest STOCKS'!A2788:AD3403,27)),0)</f>
        <v>10.32</v>
      </c>
      <c r="O2802" s="66">
        <f>IFERROR(IF(Ações!$L2802="","",Ações!$K2802*Ações!$L2802),0)</f>
        <v>0.19974600000000003</v>
      </c>
      <c r="P2802" s="67">
        <f t="shared" si="43"/>
        <v>0.06</v>
      </c>
      <c r="Q2802" s="67">
        <f>IFERROR(Ações!$O2802/Ações!$M2802,0)</f>
        <v>0.39949200000000007</v>
      </c>
      <c r="R2802" s="67">
        <f>IFERROR(IF(Ações!$B2802="","",VLOOKUP(Table_1[[#This Row],[AÇÕES]],'Dados Status Invest STOCKS'!A2788:AD3403,18)/100),0)</f>
        <v>4.8399999999999999E-2</v>
      </c>
      <c r="S2802" s="65">
        <f>IFERROR(IF(Ações!$B2802="","",VLOOKUP(Table_1[[#This Row],[AÇÕES]],'Dados Status Invest STOCKS'!A2788:AD3403,25)/100),0)</f>
        <v>-0.16269999999999998</v>
      </c>
      <c r="T2802" s="67">
        <f>(1-Ações!$Q2802)*Ações!$R2802</f>
        <v>2.9064587199999995E-2</v>
      </c>
      <c r="U2802" s="68">
        <f>IF(Ações!$S2802=0,Ações!$T2802,IF(Ações!$T2802=0,Ações!$S2802,AVERAGE(Ações!$S2802,Ações!$T2802)))</f>
        <v>-6.6817706399999996E-2</v>
      </c>
    </row>
    <row r="2803" spans="2:21" ht="15" customHeight="1" x14ac:dyDescent="0.2">
      <c r="B2803" s="63" t="str">
        <f>IFERROR('Dados Status Invest STOCKS'!A2790,"-")</f>
        <v>LMPX</v>
      </c>
      <c r="C2803" s="45">
        <f>IFERROR((Ações!$D2803-Ações!$K2803)/Ações!$D2803,0)</f>
        <v>0</v>
      </c>
      <c r="D2803" s="46">
        <f>(Ações!$O2803)/0.06</f>
        <v>0</v>
      </c>
      <c r="E2803" s="47">
        <f>IFERROR((Ações!$F2803-Ações!$K2803)/Ações!$F2803,0)</f>
        <v>0</v>
      </c>
      <c r="F2803" s="46" t="str">
        <f>IF(OR(Ações!$N2803&lt;0,Ações!$M2803&lt;0),"",(22.5*Ações!$M2803*Ações!$N2803)^0.5)</f>
        <v/>
      </c>
      <c r="G2803" s="47">
        <f>IFERROR((Ações!$H2803-Ações!$K2803)/Ações!$H2803,0)</f>
        <v>0</v>
      </c>
      <c r="H2803" s="48">
        <f>IFERROR(Ações!$I2803/(Ações!$P2803-Table_1[[#This Row],[CAGR LUCRO 5A]]),0)</f>
        <v>0</v>
      </c>
      <c r="I2803" s="48">
        <f>IF(Ações!$S2803&lt;0,"",Ações!$O2803*(1+Ações!$S2803))</f>
        <v>0</v>
      </c>
      <c r="J2803" s="49">
        <f>IFERROR(IF(Ações!$B2803="","",(VLOOKUP(Table_1[[#This Row],[AÇÕES]],'Dados Status Invest STOCKS'!A2789:AD3404,4)/Table_1[[#This Row],[LPA]]))/100,0)</f>
        <v>3.8953846153846157</v>
      </c>
      <c r="K2803" s="64">
        <f>IFERROR(IF(Ações!$B2803="","",VLOOKUP(Table_1[[#This Row],[AÇÕES]],'Dados Status Invest STOCKS'!A2789:AD3404,2)),0)</f>
        <v>6.74</v>
      </c>
      <c r="L2803" s="65">
        <f>IFERROR(IF(Ações!$B2803="","",VLOOKUP(Table_1[[#This Row],[AÇÕES]],'Dados Status Invest STOCKS'!A2789:AD3404,3)/100),0)</f>
        <v>0</v>
      </c>
      <c r="M2803" s="66">
        <f>IFERROR(IF(Ações!$B2803="","",VLOOKUP(Table_1[[#This Row],[AÇÕES]],'Dados Status Invest STOCKS'!A2789:AD3404,28)),0)</f>
        <v>-0.13</v>
      </c>
      <c r="N2803" s="66">
        <f>IFERROR(IF(Ações!$B2803="","",VLOOKUP(Table_1[[#This Row],[AÇÕES]],'Dados Status Invest STOCKS'!A2789:AD3404,27)),0)</f>
        <v>3.24</v>
      </c>
      <c r="O2803" s="66">
        <f>IFERROR(IF(Ações!$L2803="","",Ações!$K2803*Ações!$L2803),0)</f>
        <v>0</v>
      </c>
      <c r="P2803" s="67">
        <f t="shared" si="43"/>
        <v>0.06</v>
      </c>
      <c r="Q2803" s="67">
        <f>IFERROR(Ações!$O2803/Ações!$M2803,0)</f>
        <v>0</v>
      </c>
      <c r="R2803" s="67">
        <f>IFERROR(IF(Ações!$B2803="","",VLOOKUP(Table_1[[#This Row],[AÇÕES]],'Dados Status Invest STOCKS'!A2789:AD3404,18)/100),0)</f>
        <v>-4.0999999999999995E-2</v>
      </c>
      <c r="S2803" s="65">
        <f>IFERROR(IF(Ações!$B2803="","",VLOOKUP(Table_1[[#This Row],[AÇÕES]],'Dados Status Invest STOCKS'!A2789:AD3404,25)/100),0)</f>
        <v>0</v>
      </c>
      <c r="T2803" s="67">
        <f>(1-Ações!$Q2803)*Ações!$R2803</f>
        <v>-4.0999999999999995E-2</v>
      </c>
      <c r="U2803" s="68">
        <f>IF(Ações!$S2803=0,Ações!$T2803,IF(Ações!$T2803=0,Ações!$S2803,AVERAGE(Ações!$S2803,Ações!$T2803)))</f>
        <v>-4.0999999999999995E-2</v>
      </c>
    </row>
    <row r="2804" spans="2:21" ht="15" customHeight="1" x14ac:dyDescent="0.2">
      <c r="B2804" s="63" t="str">
        <f>IFERROR('Dados Status Invest STOCKS'!A2791,"-")</f>
        <v>LMRK</v>
      </c>
      <c r="C2804" s="45">
        <f>IFERROR((Ações!$D2804-Ações!$K2804)/Ações!$D2804,0)</f>
        <v>-0.23711340206185569</v>
      </c>
      <c r="D2804" s="46">
        <f>(Ações!$O2804)/0.06</f>
        <v>13.329416666666665</v>
      </c>
      <c r="E2804" s="47">
        <f>IFERROR((Ações!$F2804-Ações!$K2804)/Ações!$F2804,0)</f>
        <v>-0.28002644623499012</v>
      </c>
      <c r="F2804" s="46">
        <f>IF(OR(Ações!$N2804&lt;0,Ações!$M2804&lt;0),"",(22.5*Ações!$M2804*Ações!$N2804)^0.5)</f>
        <v>12.882546332150334</v>
      </c>
      <c r="G2804" s="47">
        <f>IFERROR((Ações!$H2804-Ações!$K2804)/Ações!$H2804,0)</f>
        <v>11.142250448949259</v>
      </c>
      <c r="H2804" s="48">
        <f>IFERROR(Ações!$I2804/(Ações!$P2804-Table_1[[#This Row],[CAGR LUCRO 5A]]),0)</f>
        <v>-1.6258718992399137</v>
      </c>
      <c r="I2804" s="48">
        <f>IF(Ações!$S2804&lt;0,"",Ações!$O2804*(1+Ações!$S2804))</f>
        <v>1.6684697429999995</v>
      </c>
      <c r="J2804" s="49">
        <f>IFERROR(IF(Ações!$B2804="","",(VLOOKUP(Table_1[[#This Row],[AÇÕES]],'Dados Status Invest STOCKS'!A2790:AD3405,4)/Table_1[[#This Row],[LPA]]))/100,0)</f>
        <v>1.02325</v>
      </c>
      <c r="K2804" s="64">
        <f>IFERROR(IF(Ações!$B2804="","",VLOOKUP(Table_1[[#This Row],[AÇÕES]],'Dados Status Invest STOCKS'!A2790:AD3405,2)),0)</f>
        <v>16.489999999999998</v>
      </c>
      <c r="L2804" s="65">
        <f>IFERROR(IF(Ações!$B2804="","",VLOOKUP(Table_1[[#This Row],[AÇÕES]],'Dados Status Invest STOCKS'!A2790:AD3405,3)/100),0)</f>
        <v>4.8499999999999995E-2</v>
      </c>
      <c r="M2804" s="66">
        <f>IFERROR(IF(Ações!$B2804="","",VLOOKUP(Table_1[[#This Row],[AÇÕES]],'Dados Status Invest STOCKS'!A2790:AD3405,28)),0)</f>
        <v>0.4</v>
      </c>
      <c r="N2804" s="66">
        <f>IFERROR(IF(Ações!$B2804="","",VLOOKUP(Table_1[[#This Row],[AÇÕES]],'Dados Status Invest STOCKS'!A2790:AD3405,27)),0)</f>
        <v>18.440000000000001</v>
      </c>
      <c r="O2804" s="66">
        <f>IFERROR(IF(Ações!$L2804="","",Ações!$K2804*Ações!$L2804),0)</f>
        <v>0.79976499999999984</v>
      </c>
      <c r="P2804" s="67">
        <f t="shared" si="43"/>
        <v>0.06</v>
      </c>
      <c r="Q2804" s="67">
        <f>IFERROR(Ações!$O2804/Ações!$M2804,0)</f>
        <v>1.9994124999999996</v>
      </c>
      <c r="R2804" s="67">
        <f>IFERROR(IF(Ações!$B2804="","",VLOOKUP(Table_1[[#This Row],[AÇÕES]],'Dados Status Invest STOCKS'!A2790:AD3405,18)/100),0)</f>
        <v>2.18E-2</v>
      </c>
      <c r="S2804" s="65">
        <f>IFERROR(IF(Ações!$B2804="","",VLOOKUP(Table_1[[#This Row],[AÇÕES]],'Dados Status Invest STOCKS'!A2790:AD3405,25)/100),0)</f>
        <v>1.0862000000000001</v>
      </c>
      <c r="T2804" s="67">
        <f>(1-Ações!$Q2804)*Ações!$R2804</f>
        <v>-2.178719249999999E-2</v>
      </c>
      <c r="U2804" s="68">
        <f>IF(Ações!$S2804=0,Ações!$T2804,IF(Ações!$T2804=0,Ações!$S2804,AVERAGE(Ações!$S2804,Ações!$T2804)))</f>
        <v>0.53220640375000006</v>
      </c>
    </row>
    <row r="2805" spans="2:21" ht="15" customHeight="1" x14ac:dyDescent="0.2">
      <c r="B2805" s="63" t="str">
        <f>IFERROR('Dados Status Invest STOCKS'!A2792,"-")</f>
        <v>LMRKN</v>
      </c>
      <c r="C2805" s="45">
        <f>IFERROR((Ações!$D2805-Ações!$K2805)/Ações!$D2805,0)</f>
        <v>0.12536443148688062</v>
      </c>
      <c r="D2805" s="46">
        <f>(Ações!$O2805)/0.06</f>
        <v>29.155000000000005</v>
      </c>
      <c r="E2805" s="47">
        <f>IFERROR((Ações!$F2805-Ações!$K2805)/Ações!$F2805,0)</f>
        <v>-0.97942233953864477</v>
      </c>
      <c r="F2805" s="46">
        <f>IF(OR(Ações!$N2805&lt;0,Ações!$M2805&lt;0),"",(22.5*Ações!$M2805*Ações!$N2805)^0.5)</f>
        <v>12.882546332150334</v>
      </c>
      <c r="G2805" s="47">
        <f>IFERROR((Ações!$H2805-Ações!$K2805)/Ações!$H2805,0)</f>
        <v>8.170541498163832</v>
      </c>
      <c r="H2805" s="48">
        <f>IFERROR(Ações!$I2805/(Ações!$P2805-Table_1[[#This Row],[CAGR LUCRO 5A]]),0)</f>
        <v>-3.5562167803547067</v>
      </c>
      <c r="I2805" s="48">
        <f>IF(Ações!$S2805&lt;0,"",Ações!$O2805*(1+Ações!$S2805))</f>
        <v>3.6493896600000002</v>
      </c>
      <c r="J2805" s="49">
        <f>IFERROR(IF(Ações!$B2805="","",(VLOOKUP(Table_1[[#This Row],[AÇÕES]],'Dados Status Invest STOCKS'!A2791:AD3406,4)/Table_1[[#This Row],[LPA]]))/100,0)</f>
        <v>1.5822499999999999</v>
      </c>
      <c r="K2805" s="64">
        <f>IFERROR(IF(Ações!$B2805="","",VLOOKUP(Table_1[[#This Row],[AÇÕES]],'Dados Status Invest STOCKS'!A2791:AD3406,2)),0)</f>
        <v>25.5</v>
      </c>
      <c r="L2805" s="65">
        <f>IFERROR(IF(Ações!$B2805="","",VLOOKUP(Table_1[[#This Row],[AÇÕES]],'Dados Status Invest STOCKS'!A2791:AD3406,3)/100),0)</f>
        <v>6.8600000000000008E-2</v>
      </c>
      <c r="M2805" s="66">
        <f>IFERROR(IF(Ações!$B2805="","",VLOOKUP(Table_1[[#This Row],[AÇÕES]],'Dados Status Invest STOCKS'!A2791:AD3406,28)),0)</f>
        <v>0.4</v>
      </c>
      <c r="N2805" s="66">
        <f>IFERROR(IF(Ações!$B2805="","",VLOOKUP(Table_1[[#This Row],[AÇÕES]],'Dados Status Invest STOCKS'!A2791:AD3406,27)),0)</f>
        <v>18.440000000000001</v>
      </c>
      <c r="O2805" s="66">
        <f>IFERROR(IF(Ações!$L2805="","",Ações!$K2805*Ações!$L2805),0)</f>
        <v>1.7493000000000003</v>
      </c>
      <c r="P2805" s="67">
        <f t="shared" si="43"/>
        <v>0.06</v>
      </c>
      <c r="Q2805" s="67">
        <f>IFERROR(Ações!$O2805/Ações!$M2805,0)</f>
        <v>4.3732500000000005</v>
      </c>
      <c r="R2805" s="67">
        <f>IFERROR(IF(Ações!$B2805="","",VLOOKUP(Table_1[[#This Row],[AÇÕES]],'Dados Status Invest STOCKS'!A2791:AD3406,18)/100),0)</f>
        <v>2.18E-2</v>
      </c>
      <c r="S2805" s="65">
        <f>IFERROR(IF(Ações!$B2805="","",VLOOKUP(Table_1[[#This Row],[AÇÕES]],'Dados Status Invest STOCKS'!A2791:AD3406,25)/100),0)</f>
        <v>1.0862000000000001</v>
      </c>
      <c r="T2805" s="67">
        <f>(1-Ações!$Q2805)*Ações!$R2805</f>
        <v>-7.3536850000000015E-2</v>
      </c>
      <c r="U2805" s="68">
        <f>IF(Ações!$S2805=0,Ações!$T2805,IF(Ações!$T2805=0,Ações!$S2805,AVERAGE(Ações!$S2805,Ações!$T2805)))</f>
        <v>0.50633157500000003</v>
      </c>
    </row>
    <row r="2806" spans="2:21" ht="15" customHeight="1" x14ac:dyDescent="0.2">
      <c r="B2806" s="63" t="str">
        <f>IFERROR('Dados Status Invest STOCKS'!A2793,"-")</f>
        <v>LMRKO</v>
      </c>
      <c r="C2806" s="45">
        <f>IFERROR((Ações!$D2806-Ações!$K2806)/Ações!$D2806,0)</f>
        <v>0.23175416133162627</v>
      </c>
      <c r="D2806" s="46">
        <f>(Ações!$O2806)/0.06</f>
        <v>32.932166666666674</v>
      </c>
      <c r="E2806" s="47">
        <f>IFERROR((Ações!$F2806-Ações!$K2806)/Ações!$F2806,0)</f>
        <v>-0.96389745844422403</v>
      </c>
      <c r="F2806" s="46">
        <f>IF(OR(Ações!$N2806&lt;0,Ações!$M2806&lt;0),"",(22.5*Ações!$M2806*Ações!$N2806)^0.5)</f>
        <v>12.882546332150334</v>
      </c>
      <c r="G2806" s="47">
        <f>IFERROR((Ações!$H2806-Ações!$K2806)/Ações!$H2806,0)</f>
        <v>7.2983245425613168</v>
      </c>
      <c r="H2806" s="48">
        <f>IFERROR(Ações!$I2806/(Ações!$P2806-Table_1[[#This Row],[CAGR LUCRO 5A]]),0)</f>
        <v>-4.016941303839408</v>
      </c>
      <c r="I2806" s="48">
        <f>IF(Ações!$S2806&lt;0,"",Ações!$O2806*(1+Ações!$S2806))</f>
        <v>4.1221851660000004</v>
      </c>
      <c r="J2806" s="49">
        <f>IFERROR(IF(Ações!$B2806="","",(VLOOKUP(Table_1[[#This Row],[AÇÕES]],'Dados Status Invest STOCKS'!A2792:AD3407,4)/Table_1[[#This Row],[LPA]]))/100,0)</f>
        <v>1.56975</v>
      </c>
      <c r="K2806" s="64">
        <f>IFERROR(IF(Ações!$B2806="","",VLOOKUP(Table_1[[#This Row],[AÇÕES]],'Dados Status Invest STOCKS'!A2792:AD3407,2)),0)</f>
        <v>25.3</v>
      </c>
      <c r="L2806" s="65">
        <f>IFERROR(IF(Ações!$B2806="","",VLOOKUP(Table_1[[#This Row],[AÇÕES]],'Dados Status Invest STOCKS'!A2792:AD3407,3)/100),0)</f>
        <v>7.8100000000000003E-2</v>
      </c>
      <c r="M2806" s="66">
        <f>IFERROR(IF(Ações!$B2806="","",VLOOKUP(Table_1[[#This Row],[AÇÕES]],'Dados Status Invest STOCKS'!A2792:AD3407,28)),0)</f>
        <v>0.4</v>
      </c>
      <c r="N2806" s="66">
        <f>IFERROR(IF(Ações!$B2806="","",VLOOKUP(Table_1[[#This Row],[AÇÕES]],'Dados Status Invest STOCKS'!A2792:AD3407,27)),0)</f>
        <v>18.440000000000001</v>
      </c>
      <c r="O2806" s="66">
        <f>IFERROR(IF(Ações!$L2806="","",Ações!$K2806*Ações!$L2806),0)</f>
        <v>1.9759300000000002</v>
      </c>
      <c r="P2806" s="67">
        <f t="shared" si="43"/>
        <v>0.06</v>
      </c>
      <c r="Q2806" s="67">
        <f>IFERROR(Ações!$O2806/Ações!$M2806,0)</f>
        <v>4.9398249999999999</v>
      </c>
      <c r="R2806" s="67">
        <f>IFERROR(IF(Ações!$B2806="","",VLOOKUP(Table_1[[#This Row],[AÇÕES]],'Dados Status Invest STOCKS'!A2792:AD3407,18)/100),0)</f>
        <v>2.18E-2</v>
      </c>
      <c r="S2806" s="65">
        <f>IFERROR(IF(Ações!$B2806="","",VLOOKUP(Table_1[[#This Row],[AÇÕES]],'Dados Status Invest STOCKS'!A2792:AD3407,25)/100),0)</f>
        <v>1.0862000000000001</v>
      </c>
      <c r="T2806" s="67">
        <f>(1-Ações!$Q2806)*Ações!$R2806</f>
        <v>-8.5888184999999992E-2</v>
      </c>
      <c r="U2806" s="68">
        <f>IF(Ações!$S2806=0,Ações!$T2806,IF(Ações!$T2806=0,Ações!$S2806,AVERAGE(Ações!$S2806,Ações!$T2806)))</f>
        <v>0.50015590750000005</v>
      </c>
    </row>
    <row r="2807" spans="2:21" ht="15" customHeight="1" x14ac:dyDescent="0.2">
      <c r="B2807" s="63" t="str">
        <f>IFERROR('Dados Status Invest STOCKS'!A2794,"-")</f>
        <v>LMRKP</v>
      </c>
      <c r="C2807" s="45">
        <f>IFERROR((Ações!$D2807-Ações!$K2807)/Ações!$D2807,0)</f>
        <v>-1.8675721561969467E-2</v>
      </c>
      <c r="D2807" s="46">
        <f>(Ações!$O2807)/0.06</f>
        <v>25.003049999999998</v>
      </c>
      <c r="E2807" s="47">
        <f>IFERROR((Ações!$F2807-Ações!$K2807)/Ações!$F2807,0)</f>
        <v>-0.97709360737448159</v>
      </c>
      <c r="F2807" s="46">
        <f>IF(OR(Ações!$N2807&lt;0,Ações!$M2807&lt;0),"",(22.5*Ações!$M2807*Ações!$N2807)^0.5)</f>
        <v>12.882546332150334</v>
      </c>
      <c r="G2807" s="47">
        <f>IFERROR((Ações!$H2807-Ações!$K2807)/Ações!$H2807,0)</f>
        <v>9.3514286379293541</v>
      </c>
      <c r="H2807" s="48">
        <f>IFERROR(Ações!$I2807/(Ações!$P2807-Table_1[[#This Row],[CAGR LUCRO 5A]]),0)</f>
        <v>-3.0497776014422135</v>
      </c>
      <c r="I2807" s="48">
        <f>IF(Ações!$S2807&lt;0,"",Ações!$O2807*(1+Ações!$S2807))</f>
        <v>3.1296817745999994</v>
      </c>
      <c r="J2807" s="49">
        <f>IFERROR(IF(Ações!$B2807="","",(VLOOKUP(Table_1[[#This Row],[AÇÕES]],'Dados Status Invest STOCKS'!A2793:AD3408,4)/Table_1[[#This Row],[LPA]]))/100,0)</f>
        <v>1.5802500000000002</v>
      </c>
      <c r="K2807" s="64">
        <f>IFERROR(IF(Ações!$B2807="","",VLOOKUP(Table_1[[#This Row],[AÇÕES]],'Dados Status Invest STOCKS'!A2793:AD3408,2)),0)</f>
        <v>25.47</v>
      </c>
      <c r="L2807" s="65">
        <f>IFERROR(IF(Ações!$B2807="","",VLOOKUP(Table_1[[#This Row],[AÇÕES]],'Dados Status Invest STOCKS'!A2793:AD3408,3)/100),0)</f>
        <v>5.8899999999999994E-2</v>
      </c>
      <c r="M2807" s="66">
        <f>IFERROR(IF(Ações!$B2807="","",VLOOKUP(Table_1[[#This Row],[AÇÕES]],'Dados Status Invest STOCKS'!A2793:AD3408,28)),0)</f>
        <v>0.4</v>
      </c>
      <c r="N2807" s="66">
        <f>IFERROR(IF(Ações!$B2807="","",VLOOKUP(Table_1[[#This Row],[AÇÕES]],'Dados Status Invest STOCKS'!A2793:AD3408,27)),0)</f>
        <v>18.440000000000001</v>
      </c>
      <c r="O2807" s="66">
        <f>IFERROR(IF(Ações!$L2807="","",Ações!$K2807*Ações!$L2807),0)</f>
        <v>1.5001829999999998</v>
      </c>
      <c r="P2807" s="67">
        <f t="shared" si="43"/>
        <v>0.06</v>
      </c>
      <c r="Q2807" s="67">
        <f>IFERROR(Ações!$O2807/Ações!$M2807,0)</f>
        <v>3.7504574999999996</v>
      </c>
      <c r="R2807" s="67">
        <f>IFERROR(IF(Ações!$B2807="","",VLOOKUP(Table_1[[#This Row],[AÇÕES]],'Dados Status Invest STOCKS'!A2793:AD3408,18)/100),0)</f>
        <v>2.18E-2</v>
      </c>
      <c r="S2807" s="65">
        <f>IFERROR(IF(Ações!$B2807="","",VLOOKUP(Table_1[[#This Row],[AÇÕES]],'Dados Status Invest STOCKS'!A2793:AD3408,25)/100),0)</f>
        <v>1.0862000000000001</v>
      </c>
      <c r="T2807" s="67">
        <f>(1-Ações!$Q2807)*Ações!$R2807</f>
        <v>-5.9959973499999993E-2</v>
      </c>
      <c r="U2807" s="68">
        <f>IF(Ações!$S2807=0,Ações!$T2807,IF(Ações!$T2807=0,Ações!$S2807,AVERAGE(Ações!$S2807,Ações!$T2807)))</f>
        <v>0.51312001325000001</v>
      </c>
    </row>
    <row r="2808" spans="2:21" ht="15" customHeight="1" x14ac:dyDescent="0.2">
      <c r="B2808" s="63" t="str">
        <f>IFERROR('Dados Status Invest STOCKS'!A2795,"-")</f>
        <v>LMST</v>
      </c>
      <c r="C2808" s="45">
        <f>IFERROR((Ações!$D2808-Ações!$K2808)/Ações!$D2808,0)</f>
        <v>0</v>
      </c>
      <c r="D2808" s="46">
        <f>(Ações!$O2808)/0.06</f>
        <v>0</v>
      </c>
      <c r="E2808" s="47">
        <f>IFERROR((Ações!$F2808-Ações!$K2808)/Ações!$F2808,0)</f>
        <v>0.29501343034636673</v>
      </c>
      <c r="F2808" s="46">
        <f>IF(OR(Ações!$N2808&lt;0,Ações!$M2808&lt;0),"",(22.5*Ações!$M2808*Ações!$N2808)^0.5)</f>
        <v>27.035976031946767</v>
      </c>
      <c r="G2808" s="47">
        <f>IFERROR((Ações!$H2808-Ações!$K2808)/Ações!$H2808,0)</f>
        <v>0</v>
      </c>
      <c r="H2808" s="48">
        <f>IFERROR(Ações!$I2808/(Ações!$P2808-Table_1[[#This Row],[CAGR LUCRO 5A]]),0)</f>
        <v>0</v>
      </c>
      <c r="I2808" s="48">
        <f>IF(Ações!$S2808&lt;0,"",Ações!$O2808*(1+Ações!$S2808))</f>
        <v>0</v>
      </c>
      <c r="J2808" s="49">
        <f>IFERROR(IF(Ações!$B2808="","",(VLOOKUP(Table_1[[#This Row],[AÇÕES]],'Dados Status Invest STOCKS'!A2794:AD3409,4)/Table_1[[#This Row],[LPA]]))/100,0)</f>
        <v>5.1770833333333328E-2</v>
      </c>
      <c r="K2808" s="64">
        <f>IFERROR(IF(Ações!$B2808="","",VLOOKUP(Table_1[[#This Row],[AÇÕES]],'Dados Status Invest STOCKS'!A2794:AD3409,2)),0)</f>
        <v>19.059999999999999</v>
      </c>
      <c r="L2808" s="65">
        <f>IFERROR(IF(Ações!$B2808="","",VLOOKUP(Table_1[[#This Row],[AÇÕES]],'Dados Status Invest STOCKS'!A2794:AD3409,3)/100),0)</f>
        <v>0</v>
      </c>
      <c r="M2808" s="66">
        <f>IFERROR(IF(Ações!$B2808="","",VLOOKUP(Table_1[[#This Row],[AÇÕES]],'Dados Status Invest STOCKS'!A2794:AD3409,28)),0)</f>
        <v>1.92</v>
      </c>
      <c r="N2808" s="66">
        <f>IFERROR(IF(Ações!$B2808="","",VLOOKUP(Table_1[[#This Row],[AÇÕES]],'Dados Status Invest STOCKS'!A2794:AD3409,27)),0)</f>
        <v>16.920000000000002</v>
      </c>
      <c r="O2808" s="66">
        <f>IFERROR(IF(Ações!$L2808="","",Ações!$K2808*Ações!$L2808),0)</f>
        <v>0</v>
      </c>
      <c r="P2808" s="67">
        <f t="shared" si="43"/>
        <v>0.06</v>
      </c>
      <c r="Q2808" s="67">
        <f>IFERROR(Ações!$O2808/Ações!$M2808,0)</f>
        <v>0</v>
      </c>
      <c r="R2808" s="67">
        <f>IFERROR(IF(Ações!$B2808="","",VLOOKUP(Table_1[[#This Row],[AÇÕES]],'Dados Status Invest STOCKS'!A2794:AD3409,18)/100),0)</f>
        <v>0.1133</v>
      </c>
      <c r="S2808" s="65">
        <f>IFERROR(IF(Ações!$B2808="","",VLOOKUP(Table_1[[#This Row],[AÇÕES]],'Dados Status Invest STOCKS'!A2794:AD3409,25)/100),0)</f>
        <v>0</v>
      </c>
      <c r="T2808" s="67">
        <f>(1-Ações!$Q2808)*Ações!$R2808</f>
        <v>0.1133</v>
      </c>
      <c r="U2808" s="68">
        <f>IF(Ações!$S2808=0,Ações!$T2808,IF(Ações!$T2808=0,Ações!$S2808,AVERAGE(Ações!$S2808,Ações!$T2808)))</f>
        <v>0.1133</v>
      </c>
    </row>
    <row r="2809" spans="2:21" ht="15" customHeight="1" x14ac:dyDescent="0.2">
      <c r="B2809" s="63" t="str">
        <f>IFERROR('Dados Status Invest STOCKS'!A2796,"-")</f>
        <v>LMT</v>
      </c>
      <c r="C2809" s="45">
        <f>IFERROR((Ações!$D2809-Ações!$K2809)/Ações!$D2809,0)</f>
        <v>-1.1126760563380282</v>
      </c>
      <c r="D2809" s="46">
        <f>(Ações!$O2809)/0.06</f>
        <v>176.70953333333333</v>
      </c>
      <c r="E2809" s="47">
        <f>IFERROR((Ações!$F2809-Ações!$K2809)/Ações!$F2809,0)</f>
        <v>-1.8415119399102111</v>
      </c>
      <c r="F2809" s="46">
        <f>IF(OR(Ações!$N2809&lt;0,Ações!$M2809&lt;0),"",(22.5*Ações!$M2809*Ações!$N2809)^0.5)</f>
        <v>131.38427988157488</v>
      </c>
      <c r="G2809" s="47">
        <f>IFERROR((Ações!$H2809-Ações!$K2809)/Ações!$H2809,0)</f>
        <v>3.3672481917198369</v>
      </c>
      <c r="H2809" s="48">
        <f>IFERROR(Ações!$I2809/(Ações!$P2809-Table_1[[#This Row],[CAGR LUCRO 5A]]),0)</f>
        <v>-157.70631964397904</v>
      </c>
      <c r="I2809" s="48">
        <f>IF(Ações!$S2809&lt;0,"",Ações!$O2809*(1+Ações!$S2809))</f>
        <v>12.048762820799999</v>
      </c>
      <c r="J2809" s="49">
        <f>IFERROR(IF(Ações!$B2809="","",(VLOOKUP(Table_1[[#This Row],[AÇÕES]],'Dados Status Invest STOCKS'!A2795:AD3410,4)/Table_1[[#This Row],[LPA]]))/100,0)</f>
        <v>7.7287209831588535E-3</v>
      </c>
      <c r="K2809" s="64">
        <f>IFERROR(IF(Ações!$B2809="","",VLOOKUP(Table_1[[#This Row],[AÇÕES]],'Dados Status Invest STOCKS'!A2795:AD3410,2)),0)</f>
        <v>373.33</v>
      </c>
      <c r="L2809" s="65">
        <f>IFERROR(IF(Ações!$B2809="","",VLOOKUP(Table_1[[#This Row],[AÇÕES]],'Dados Status Invest STOCKS'!A2795:AD3410,3)/100),0)</f>
        <v>2.8399999999999998E-2</v>
      </c>
      <c r="M2809" s="66">
        <f>IFERROR(IF(Ações!$B2809="","",VLOOKUP(Table_1[[#This Row],[AÇÕES]],'Dados Status Invest STOCKS'!A2795:AD3410,28)),0)</f>
        <v>21.97</v>
      </c>
      <c r="N2809" s="66">
        <f>IFERROR(IF(Ações!$B2809="","",VLOOKUP(Table_1[[#This Row],[AÇÕES]],'Dados Status Invest STOCKS'!A2795:AD3410,27)),0)</f>
        <v>34.92</v>
      </c>
      <c r="O2809" s="66">
        <f>IFERROR(IF(Ações!$L2809="","",Ações!$K2809*Ações!$L2809),0)</f>
        <v>10.602571999999999</v>
      </c>
      <c r="P2809" s="67">
        <f t="shared" si="43"/>
        <v>0.06</v>
      </c>
      <c r="Q2809" s="67">
        <f>IFERROR(Ações!$O2809/Ações!$M2809,0)</f>
        <v>0.48259317250796535</v>
      </c>
      <c r="R2809" s="67">
        <f>IFERROR(IF(Ações!$B2809="","",VLOOKUP(Table_1[[#This Row],[AÇÕES]],'Dados Status Invest STOCKS'!A2795:AD3410,18)/100),0)</f>
        <v>0.629</v>
      </c>
      <c r="S2809" s="65">
        <f>IFERROR(IF(Ações!$B2809="","",VLOOKUP(Table_1[[#This Row],[AÇÕES]],'Dados Status Invest STOCKS'!A2795:AD3410,25)/100),0)</f>
        <v>0.13639999999999999</v>
      </c>
      <c r="T2809" s="67">
        <f>(1-Ações!$Q2809)*Ações!$R2809</f>
        <v>0.32544889449248982</v>
      </c>
      <c r="U2809" s="68">
        <f>IF(Ações!$S2809=0,Ações!$T2809,IF(Ações!$T2809=0,Ações!$S2809,AVERAGE(Ações!$S2809,Ações!$T2809)))</f>
        <v>0.23092444724624489</v>
      </c>
    </row>
    <row r="2810" spans="2:21" ht="15" customHeight="1" x14ac:dyDescent="0.2">
      <c r="B2810" s="63" t="str">
        <f>IFERROR('Dados Status Invest STOCKS'!A2797,"-")</f>
        <v>LNC</v>
      </c>
      <c r="C2810" s="45">
        <f>IFERROR((Ações!$D2810-Ações!$K2810)/Ações!$D2810,0)</f>
        <v>-1.3346303501945525</v>
      </c>
      <c r="D2810" s="46">
        <f>(Ações!$O2810)/0.06</f>
        <v>28.509866666666667</v>
      </c>
      <c r="E2810" s="47">
        <f>IFERROR((Ações!$F2810-Ações!$K2810)/Ações!$F2810,0)</f>
        <v>0.52180256946862069</v>
      </c>
      <c r="F2810" s="46">
        <f>IF(OR(Ações!$N2810&lt;0,Ações!$M2810&lt;0),"",(22.5*Ações!$M2810*Ações!$N2810)^0.5)</f>
        <v>139.18937190029993</v>
      </c>
      <c r="G2810" s="47">
        <f>IFERROR((Ações!$H2810-Ações!$K2810)/Ações!$H2810,0)</f>
        <v>0</v>
      </c>
      <c r="H2810" s="48">
        <f>IFERROR(Ações!$I2810/(Ações!$P2810-Table_1[[#This Row],[CAGR LUCRO 5A]]),0)</f>
        <v>0</v>
      </c>
      <c r="I2810" s="48" t="str">
        <f>IF(Ações!$S2810&lt;0,"",Ações!$O2810*(1+Ações!$S2810))</f>
        <v/>
      </c>
      <c r="J2810" s="49">
        <f>IFERROR(IF(Ações!$B2810="","",(VLOOKUP(Table_1[[#This Row],[AÇÕES]],'Dados Status Invest STOCKS'!A2796:AD3411,4)/Table_1[[#This Row],[LPA]]))/100,0)</f>
        <v>1.2326530612244899E-2</v>
      </c>
      <c r="K2810" s="64">
        <f>IFERROR(IF(Ações!$B2810="","",VLOOKUP(Table_1[[#This Row],[AÇÕES]],'Dados Status Invest STOCKS'!A2796:AD3411,2)),0)</f>
        <v>66.56</v>
      </c>
      <c r="L2810" s="65">
        <f>IFERROR(IF(Ações!$B2810="","",VLOOKUP(Table_1[[#This Row],[AÇÕES]],'Dados Status Invest STOCKS'!A2796:AD3411,3)/100),0)</f>
        <v>2.5699999999999997E-2</v>
      </c>
      <c r="M2810" s="66">
        <f>IFERROR(IF(Ações!$B2810="","",VLOOKUP(Table_1[[#This Row],[AÇÕES]],'Dados Status Invest STOCKS'!A2796:AD3411,28)),0)</f>
        <v>7.35</v>
      </c>
      <c r="N2810" s="66">
        <f>IFERROR(IF(Ações!$B2810="","",VLOOKUP(Table_1[[#This Row],[AÇÕES]],'Dados Status Invest STOCKS'!A2796:AD3411,27)),0)</f>
        <v>117.15</v>
      </c>
      <c r="O2810" s="66">
        <f>IFERROR(IF(Ações!$L2810="","",Ações!$K2810*Ações!$L2810),0)</f>
        <v>1.7105919999999999</v>
      </c>
      <c r="P2810" s="67">
        <f t="shared" si="43"/>
        <v>0.06</v>
      </c>
      <c r="Q2810" s="67">
        <f>IFERROR(Ações!$O2810/Ações!$M2810,0)</f>
        <v>0.23273360544217686</v>
      </c>
      <c r="R2810" s="67">
        <f>IFERROR(IF(Ações!$B2810="","",VLOOKUP(Table_1[[#This Row],[AÇÕES]],'Dados Status Invest STOCKS'!A2796:AD3411,18)/100),0)</f>
        <v>6.2699999999999992E-2</v>
      </c>
      <c r="S2810" s="65">
        <f>IFERROR(IF(Ações!$B2810="","",VLOOKUP(Table_1[[#This Row],[AÇÕES]],'Dados Status Invest STOCKS'!A2796:AD3411,25)/100),0)</f>
        <v>-0.15439999999999998</v>
      </c>
      <c r="T2810" s="67">
        <f>(1-Ações!$Q2810)*Ações!$R2810</f>
        <v>4.8107602938775501E-2</v>
      </c>
      <c r="U2810" s="68">
        <f>IF(Ações!$S2810=0,Ações!$T2810,IF(Ações!$T2810=0,Ações!$S2810,AVERAGE(Ações!$S2810,Ações!$T2810)))</f>
        <v>-5.314619853061224E-2</v>
      </c>
    </row>
    <row r="2811" spans="2:21" ht="15" customHeight="1" x14ac:dyDescent="0.2">
      <c r="B2811" s="63" t="str">
        <f>IFERROR('Dados Status Invest STOCKS'!A2798,"-")</f>
        <v>LND</v>
      </c>
      <c r="C2811" s="45">
        <f>IFERROR((Ações!$D2811-Ações!$K2811)/Ações!$D2811,0)</f>
        <v>0.37106918238993702</v>
      </c>
      <c r="D2811" s="46">
        <f>(Ações!$O2811)/0.06</f>
        <v>7.6478999999999981</v>
      </c>
      <c r="E2811" s="47">
        <f>IFERROR((Ações!$F2811-Ações!$K2811)/Ações!$F2811,0)</f>
        <v>0.11332074556493858</v>
      </c>
      <c r="F2811" s="46">
        <f>IF(OR(Ações!$N2811&lt;0,Ações!$M2811&lt;0),"",(22.5*Ações!$M2811*Ações!$N2811)^0.5)</f>
        <v>5.424735016569934</v>
      </c>
      <c r="G2811" s="47">
        <f>IFERROR((Ações!$H2811-Ações!$K2811)/Ações!$H2811,0)</f>
        <v>5.4952676844644035</v>
      </c>
      <c r="H2811" s="48">
        <f>IFERROR(Ações!$I2811/(Ações!$P2811-Table_1[[#This Row],[CAGR LUCRO 5A]]),0)</f>
        <v>-1.0700141432340744</v>
      </c>
      <c r="I2811" s="48">
        <f>IF(Ações!$S2811&lt;0,"",Ações!$O2811*(1+Ações!$S2811))</f>
        <v>0.85162425659999985</v>
      </c>
      <c r="J2811" s="49">
        <f>IFERROR(IF(Ações!$B2811="","",(VLOOKUP(Table_1[[#This Row],[AÇÕES]],'Dados Status Invest STOCKS'!A2797:AD3412,4)/Table_1[[#This Row],[LPA]]))/100,0)</f>
        <v>0.28463414634146345</v>
      </c>
      <c r="K2811" s="64">
        <f>IFERROR(IF(Ações!$B2811="","",VLOOKUP(Table_1[[#This Row],[AÇÕES]],'Dados Status Invest STOCKS'!A2797:AD3412,2)),0)</f>
        <v>4.8099999999999996</v>
      </c>
      <c r="L2811" s="65">
        <f>IFERROR(IF(Ações!$B2811="","",VLOOKUP(Table_1[[#This Row],[AÇÕES]],'Dados Status Invest STOCKS'!A2797:AD3412,3)/100),0)</f>
        <v>9.5399999999999985E-2</v>
      </c>
      <c r="M2811" s="66">
        <f>IFERROR(IF(Ações!$B2811="","",VLOOKUP(Table_1[[#This Row],[AÇÕES]],'Dados Status Invest STOCKS'!A2797:AD3412,28)),0)</f>
        <v>0.41</v>
      </c>
      <c r="N2811" s="66">
        <f>IFERROR(IF(Ações!$B2811="","",VLOOKUP(Table_1[[#This Row],[AÇÕES]],'Dados Status Invest STOCKS'!A2797:AD3412,27)),0)</f>
        <v>3.19</v>
      </c>
      <c r="O2811" s="66">
        <f>IFERROR(IF(Ações!$L2811="","",Ações!$K2811*Ações!$L2811),0)</f>
        <v>0.45887399999999989</v>
      </c>
      <c r="P2811" s="67">
        <f t="shared" si="43"/>
        <v>0.06</v>
      </c>
      <c r="Q2811" s="67">
        <f>IFERROR(Ações!$O2811/Ações!$M2811,0)</f>
        <v>1.1192048780487802</v>
      </c>
      <c r="R2811" s="67">
        <f>IFERROR(IF(Ações!$B2811="","",VLOOKUP(Table_1[[#This Row],[AÇÕES]],'Dados Status Invest STOCKS'!A2797:AD3412,18)/100),0)</f>
        <v>0.129</v>
      </c>
      <c r="S2811" s="65">
        <f>IFERROR(IF(Ações!$B2811="","",VLOOKUP(Table_1[[#This Row],[AÇÕES]],'Dados Status Invest STOCKS'!A2797:AD3412,25)/100),0)</f>
        <v>0.85589999999999999</v>
      </c>
      <c r="T2811" s="67">
        <f>(1-Ações!$Q2811)*Ações!$R2811</f>
        <v>-1.5377429268292648E-2</v>
      </c>
      <c r="U2811" s="68">
        <f>IF(Ações!$S2811=0,Ações!$T2811,IF(Ações!$T2811=0,Ações!$S2811,AVERAGE(Ações!$S2811,Ações!$T2811)))</f>
        <v>0.42026128536585367</v>
      </c>
    </row>
    <row r="2812" spans="2:21" ht="15" customHeight="1" x14ac:dyDescent="0.2">
      <c r="B2812" s="63" t="str">
        <f>IFERROR('Dados Status Invest STOCKS'!A2799,"-")</f>
        <v>LNDC</v>
      </c>
      <c r="C2812" s="45">
        <f>IFERROR((Ações!$D2812-Ações!$K2812)/Ações!$D2812,0)</f>
        <v>0</v>
      </c>
      <c r="D2812" s="46">
        <f>(Ações!$O2812)/0.06</f>
        <v>0</v>
      </c>
      <c r="E2812" s="47">
        <f>IFERROR((Ações!$F2812-Ações!$K2812)/Ações!$F2812,0)</f>
        <v>0</v>
      </c>
      <c r="F2812" s="46" t="str">
        <f>IF(OR(Ações!$N2812&lt;0,Ações!$M2812&lt;0),"",(22.5*Ações!$M2812*Ações!$N2812)^0.5)</f>
        <v/>
      </c>
      <c r="G2812" s="47">
        <f>IFERROR((Ações!$H2812-Ações!$K2812)/Ações!$H2812,0)</f>
        <v>0</v>
      </c>
      <c r="H2812" s="48">
        <f>IFERROR(Ações!$I2812/(Ações!$P2812-Table_1[[#This Row],[CAGR LUCRO 5A]]),0)</f>
        <v>0</v>
      </c>
      <c r="I2812" s="48">
        <f>IF(Ações!$S2812&lt;0,"",Ações!$O2812*(1+Ações!$S2812))</f>
        <v>0</v>
      </c>
      <c r="J2812" s="49">
        <f>IFERROR(IF(Ações!$B2812="","",(VLOOKUP(Table_1[[#This Row],[AÇÕES]],'Dados Status Invest STOCKS'!A2798:AD3413,4)/Table_1[[#This Row],[LPA]]))/100,0)</f>
        <v>3.0104712041884821E-2</v>
      </c>
      <c r="K2812" s="64">
        <f>IFERROR(IF(Ações!$B2812="","",VLOOKUP(Table_1[[#This Row],[AÇÕES]],'Dados Status Invest STOCKS'!A2798:AD3413,2)),0)</f>
        <v>10.98</v>
      </c>
      <c r="L2812" s="65">
        <f>IFERROR(IF(Ações!$B2812="","",VLOOKUP(Table_1[[#This Row],[AÇÕES]],'Dados Status Invest STOCKS'!A2798:AD3413,3)/100),0)</f>
        <v>0</v>
      </c>
      <c r="M2812" s="66">
        <f>IFERROR(IF(Ações!$B2812="","",VLOOKUP(Table_1[[#This Row],[AÇÕES]],'Dados Status Invest STOCKS'!A2798:AD3413,28)),0)</f>
        <v>-1.91</v>
      </c>
      <c r="N2812" s="66">
        <f>IFERROR(IF(Ações!$B2812="","",VLOOKUP(Table_1[[#This Row],[AÇÕES]],'Dados Status Invest STOCKS'!A2798:AD3413,27)),0)</f>
        <v>5.3</v>
      </c>
      <c r="O2812" s="66">
        <f>IFERROR(IF(Ações!$L2812="","",Ações!$K2812*Ações!$L2812),0)</f>
        <v>0</v>
      </c>
      <c r="P2812" s="67">
        <f t="shared" si="43"/>
        <v>0.06</v>
      </c>
      <c r="Q2812" s="67">
        <f>IFERROR(Ações!$O2812/Ações!$M2812,0)</f>
        <v>0</v>
      </c>
      <c r="R2812" s="67">
        <f>IFERROR(IF(Ações!$B2812="","",VLOOKUP(Table_1[[#This Row],[AÇÕES]],'Dados Status Invest STOCKS'!A2798:AD3413,18)/100),0)</f>
        <v>-0.36030000000000001</v>
      </c>
      <c r="S2812" s="65">
        <f>IFERROR(IF(Ações!$B2812="","",VLOOKUP(Table_1[[#This Row],[AÇÕES]],'Dados Status Invest STOCKS'!A2798:AD3413,25)/100),0)</f>
        <v>0</v>
      </c>
      <c r="T2812" s="67">
        <f>(1-Ações!$Q2812)*Ações!$R2812</f>
        <v>-0.36030000000000001</v>
      </c>
      <c r="U2812" s="68">
        <f>IF(Ações!$S2812=0,Ações!$T2812,IF(Ações!$T2812=0,Ações!$S2812,AVERAGE(Ações!$S2812,Ações!$T2812)))</f>
        <v>-0.36030000000000001</v>
      </c>
    </row>
    <row r="2813" spans="2:21" ht="15" customHeight="1" x14ac:dyDescent="0.2">
      <c r="B2813" s="63" t="str">
        <f>IFERROR('Dados Status Invest STOCKS'!A2800,"-")</f>
        <v>LNN</v>
      </c>
      <c r="C2813" s="45">
        <f>IFERROR((Ações!$D2813-Ações!$K2813)/Ações!$D2813,0)</f>
        <v>-5.0606060606060606</v>
      </c>
      <c r="D2813" s="46">
        <f>(Ações!$O2813)/0.06</f>
        <v>21.77505</v>
      </c>
      <c r="E2813" s="47">
        <f>IFERROR((Ações!$F2813-Ações!$K2813)/Ações!$F2813,0)</f>
        <v>-1.5077641254038463</v>
      </c>
      <c r="F2813" s="46">
        <f>IF(OR(Ações!$N2813&lt;0,Ações!$M2813&lt;0),"",(22.5*Ações!$M2813*Ações!$N2813)^0.5)</f>
        <v>52.624566506528105</v>
      </c>
      <c r="G2813" s="47">
        <f>IFERROR((Ações!$H2813-Ações!$K2813)/Ações!$H2813,0)</f>
        <v>9.7077673284569848</v>
      </c>
      <c r="H2813" s="48">
        <f>IFERROR(Ações!$I2813/(Ações!$P2813-Table_1[[#This Row],[CAGR LUCRO 5A]]),0)</f>
        <v>-15.155434799999998</v>
      </c>
      <c r="I2813" s="48">
        <f>IF(Ações!$S2813&lt;0,"",Ações!$O2813*(1+Ações!$S2813))</f>
        <v>1.5155434799999998</v>
      </c>
      <c r="J2813" s="49">
        <f>IFERROR(IF(Ações!$B2813="","",(VLOOKUP(Table_1[[#This Row],[AÇÕES]],'Dados Status Invest STOCKS'!A2799:AD3414,4)/Table_1[[#This Row],[LPA]]))/100,0)</f>
        <v>8.4506329113924056E-2</v>
      </c>
      <c r="K2813" s="64">
        <f>IFERROR(IF(Ações!$B2813="","",VLOOKUP(Table_1[[#This Row],[AÇÕES]],'Dados Status Invest STOCKS'!A2799:AD3414,2)),0)</f>
        <v>131.97</v>
      </c>
      <c r="L2813" s="65">
        <f>IFERROR(IF(Ações!$B2813="","",VLOOKUP(Table_1[[#This Row],[AÇÕES]],'Dados Status Invest STOCKS'!A2799:AD3414,3)/100),0)</f>
        <v>9.8999999999999991E-3</v>
      </c>
      <c r="M2813" s="66">
        <f>IFERROR(IF(Ações!$B2813="","",VLOOKUP(Table_1[[#This Row],[AÇÕES]],'Dados Status Invest STOCKS'!A2799:AD3414,28)),0)</f>
        <v>3.95</v>
      </c>
      <c r="N2813" s="66">
        <f>IFERROR(IF(Ações!$B2813="","",VLOOKUP(Table_1[[#This Row],[AÇÕES]],'Dados Status Invest STOCKS'!A2799:AD3414,27)),0)</f>
        <v>31.16</v>
      </c>
      <c r="O2813" s="66">
        <f>IFERROR(IF(Ações!$L2813="","",Ações!$K2813*Ações!$L2813),0)</f>
        <v>1.306503</v>
      </c>
      <c r="P2813" s="67">
        <f t="shared" si="43"/>
        <v>0.06</v>
      </c>
      <c r="Q2813" s="67">
        <f>IFERROR(Ações!$O2813/Ações!$M2813,0)</f>
        <v>0.33076025316455693</v>
      </c>
      <c r="R2813" s="67">
        <f>IFERROR(IF(Ações!$B2813="","",VLOOKUP(Table_1[[#This Row],[AÇÕES]],'Dados Status Invest STOCKS'!A2799:AD3414,18)/100),0)</f>
        <v>0.12689999999999999</v>
      </c>
      <c r="S2813" s="65">
        <f>IFERROR(IF(Ações!$B2813="","",VLOOKUP(Table_1[[#This Row],[AÇÕES]],'Dados Status Invest STOCKS'!A2799:AD3414,25)/100),0)</f>
        <v>0.16</v>
      </c>
      <c r="T2813" s="67">
        <f>(1-Ações!$Q2813)*Ações!$R2813</f>
        <v>8.4926523873417717E-2</v>
      </c>
      <c r="U2813" s="68">
        <f>IF(Ações!$S2813=0,Ações!$T2813,IF(Ações!$T2813=0,Ações!$S2813,AVERAGE(Ações!$S2813,Ações!$T2813)))</f>
        <v>0.12246326193670887</v>
      </c>
    </row>
    <row r="2814" spans="2:21" ht="15" customHeight="1" x14ac:dyDescent="0.2">
      <c r="B2814" s="63" t="str">
        <f>IFERROR('Dados Status Invest STOCKS'!A2801,"-")</f>
        <v>LNSR</v>
      </c>
      <c r="C2814" s="45">
        <f>IFERROR((Ações!$D2814-Ações!$K2814)/Ações!$D2814,0)</f>
        <v>0</v>
      </c>
      <c r="D2814" s="46">
        <f>(Ações!$O2814)/0.06</f>
        <v>0</v>
      </c>
      <c r="E2814" s="47">
        <f>IFERROR((Ações!$F2814-Ações!$K2814)/Ações!$F2814,0)</f>
        <v>0</v>
      </c>
      <c r="F2814" s="46" t="str">
        <f>IF(OR(Ações!$N2814&lt;0,Ações!$M2814&lt;0),"",(22.5*Ações!$M2814*Ações!$N2814)^0.5)</f>
        <v/>
      </c>
      <c r="G2814" s="47">
        <f>IFERROR((Ações!$H2814-Ações!$K2814)/Ações!$H2814,0)</f>
        <v>0</v>
      </c>
      <c r="H2814" s="48">
        <f>IFERROR(Ações!$I2814/(Ações!$P2814-Table_1[[#This Row],[CAGR LUCRO 5A]]),0)</f>
        <v>0</v>
      </c>
      <c r="I2814" s="48">
        <f>IF(Ações!$S2814&lt;0,"",Ações!$O2814*(1+Ações!$S2814))</f>
        <v>0</v>
      </c>
      <c r="J2814" s="49">
        <f>IFERROR(IF(Ações!$B2814="","",(VLOOKUP(Table_1[[#This Row],[AÇÕES]],'Dados Status Invest STOCKS'!A2800:AD3415,4)/Table_1[[#This Row],[LPA]]))/100,0)</f>
        <v>1.3883495145631065E-2</v>
      </c>
      <c r="K2814" s="64">
        <f>IFERROR(IF(Ações!$B2814="","",VLOOKUP(Table_1[[#This Row],[AÇÕES]],'Dados Status Invest STOCKS'!A2800:AD3415,2)),0)</f>
        <v>5.87</v>
      </c>
      <c r="L2814" s="65">
        <f>IFERROR(IF(Ações!$B2814="","",VLOOKUP(Table_1[[#This Row],[AÇÕES]],'Dados Status Invest STOCKS'!A2800:AD3415,3)/100),0)</f>
        <v>0</v>
      </c>
      <c r="M2814" s="66">
        <f>IFERROR(IF(Ações!$B2814="","",VLOOKUP(Table_1[[#This Row],[AÇÕES]],'Dados Status Invest STOCKS'!A2800:AD3415,28)),0)</f>
        <v>-2.06</v>
      </c>
      <c r="N2814" s="66">
        <f>IFERROR(IF(Ações!$B2814="","",VLOOKUP(Table_1[[#This Row],[AÇÕES]],'Dados Status Invest STOCKS'!A2800:AD3415,27)),0)</f>
        <v>5.21</v>
      </c>
      <c r="O2814" s="66">
        <f>IFERROR(IF(Ações!$L2814="","",Ações!$K2814*Ações!$L2814),0)</f>
        <v>0</v>
      </c>
      <c r="P2814" s="67">
        <f t="shared" si="43"/>
        <v>0.06</v>
      </c>
      <c r="Q2814" s="67">
        <f>IFERROR(Ações!$O2814/Ações!$M2814,0)</f>
        <v>0</v>
      </c>
      <c r="R2814" s="67">
        <f>IFERROR(IF(Ações!$B2814="","",VLOOKUP(Table_1[[#This Row],[AÇÕES]],'Dados Status Invest STOCKS'!A2800:AD3415,18)/100),0)</f>
        <v>-0.39490000000000003</v>
      </c>
      <c r="S2814" s="65">
        <f>IFERROR(IF(Ações!$B2814="","",VLOOKUP(Table_1[[#This Row],[AÇÕES]],'Dados Status Invest STOCKS'!A2800:AD3415,25)/100),0)</f>
        <v>0</v>
      </c>
      <c r="T2814" s="67">
        <f>(1-Ações!$Q2814)*Ações!$R2814</f>
        <v>-0.39490000000000003</v>
      </c>
      <c r="U2814" s="68">
        <f>IF(Ações!$S2814=0,Ações!$T2814,IF(Ações!$T2814=0,Ações!$S2814,AVERAGE(Ações!$S2814,Ações!$T2814)))</f>
        <v>-0.39490000000000003</v>
      </c>
    </row>
    <row r="2815" spans="2:21" ht="15" customHeight="1" x14ac:dyDescent="0.2">
      <c r="B2815" s="63" t="str">
        <f>IFERROR('Dados Status Invest STOCKS'!A2802,"-")</f>
        <v>LNT</v>
      </c>
      <c r="C2815" s="45">
        <f>IFERROR((Ações!$D2815-Ações!$K2815)/Ações!$D2815,0)</f>
        <v>-0.4598540145985397</v>
      </c>
      <c r="D2815" s="46">
        <f>(Ações!$O2815)/0.06</f>
        <v>40.243750000000013</v>
      </c>
      <c r="E2815" s="47">
        <f>IFERROR((Ações!$F2815-Ações!$K2815)/Ações!$F2815,0)</f>
        <v>-0.5636922256462602</v>
      </c>
      <c r="F2815" s="46">
        <f>IF(OR(Ações!$N2815&lt;0,Ações!$M2815&lt;0),"",(22.5*Ações!$M2815*Ações!$N2815)^0.5)</f>
        <v>37.571332156313012</v>
      </c>
      <c r="G2815" s="47">
        <f>IFERROR((Ações!$H2815-Ações!$K2815)/Ações!$H2815,0)</f>
        <v>1.9971860861502735</v>
      </c>
      <c r="H2815" s="48">
        <f>IFERROR(Ações!$I2815/(Ações!$P2815-Table_1[[#This Row],[CAGR LUCRO 5A]]),0)</f>
        <v>-58.915783940397375</v>
      </c>
      <c r="I2815" s="48">
        <f>IF(Ações!$S2815&lt;0,"",Ações!$O2815*(1+Ações!$S2815))</f>
        <v>2.6688850125000005</v>
      </c>
      <c r="J2815" s="49">
        <f>IFERROR(IF(Ações!$B2815="","",(VLOOKUP(Table_1[[#This Row],[AÇÕES]],'Dados Status Invest STOCKS'!A2801:AD3416,4)/Table_1[[#This Row],[LPA]]))/100,0)</f>
        <v>9.1181102362204725E-2</v>
      </c>
      <c r="K2815" s="64">
        <f>IFERROR(IF(Ações!$B2815="","",VLOOKUP(Table_1[[#This Row],[AÇÕES]],'Dados Status Invest STOCKS'!A2801:AD3416,2)),0)</f>
        <v>58.75</v>
      </c>
      <c r="L2815" s="65">
        <f>IFERROR(IF(Ações!$B2815="","",VLOOKUP(Table_1[[#This Row],[AÇÕES]],'Dados Status Invest STOCKS'!A2801:AD3416,3)/100),0)</f>
        <v>4.1100000000000005E-2</v>
      </c>
      <c r="M2815" s="66">
        <f>IFERROR(IF(Ações!$B2815="","",VLOOKUP(Table_1[[#This Row],[AÇÕES]],'Dados Status Invest STOCKS'!A2801:AD3416,28)),0)</f>
        <v>2.54</v>
      </c>
      <c r="N2815" s="66">
        <f>IFERROR(IF(Ações!$B2815="","",VLOOKUP(Table_1[[#This Row],[AÇÕES]],'Dados Status Invest STOCKS'!A2801:AD3416,27)),0)</f>
        <v>24.7</v>
      </c>
      <c r="O2815" s="66">
        <f>IFERROR(IF(Ações!$L2815="","",Ações!$K2815*Ações!$L2815),0)</f>
        <v>2.4146250000000005</v>
      </c>
      <c r="P2815" s="67">
        <f t="shared" si="43"/>
        <v>0.06</v>
      </c>
      <c r="Q2815" s="67">
        <f>IFERROR(Ações!$O2815/Ações!$M2815,0)</f>
        <v>0.95063976377952775</v>
      </c>
      <c r="R2815" s="67">
        <f>IFERROR(IF(Ações!$B2815="","",VLOOKUP(Table_1[[#This Row],[AÇÕES]],'Dados Status Invest STOCKS'!A2801:AD3416,18)/100),0)</f>
        <v>0.1027</v>
      </c>
      <c r="S2815" s="65">
        <f>IFERROR(IF(Ações!$B2815="","",VLOOKUP(Table_1[[#This Row],[AÇÕES]],'Dados Status Invest STOCKS'!A2801:AD3416,25)/100),0)</f>
        <v>0.10529999999999999</v>
      </c>
      <c r="T2815" s="67">
        <f>(1-Ações!$Q2815)*Ações!$R2815</f>
        <v>5.0692962598425E-3</v>
      </c>
      <c r="U2815" s="68">
        <f>IF(Ações!$S2815=0,Ações!$T2815,IF(Ações!$T2815=0,Ações!$S2815,AVERAGE(Ações!$S2815,Ações!$T2815)))</f>
        <v>5.5184648129921243E-2</v>
      </c>
    </row>
    <row r="2816" spans="2:21" ht="15" customHeight="1" x14ac:dyDescent="0.2">
      <c r="B2816" s="63" t="str">
        <f>IFERROR('Dados Status Invest STOCKS'!A2803,"-")</f>
        <v>LNTH</v>
      </c>
      <c r="C2816" s="45">
        <f>IFERROR((Ações!$D2816-Ações!$K2816)/Ações!$D2816,0)</f>
        <v>0</v>
      </c>
      <c r="D2816" s="46">
        <f>(Ações!$O2816)/0.06</f>
        <v>0</v>
      </c>
      <c r="E2816" s="47">
        <f>IFERROR((Ações!$F2816-Ações!$K2816)/Ações!$F2816,0)</f>
        <v>0</v>
      </c>
      <c r="F2816" s="46" t="str">
        <f>IF(OR(Ações!$N2816&lt;0,Ações!$M2816&lt;0),"",(22.5*Ações!$M2816*Ações!$N2816)^0.5)</f>
        <v/>
      </c>
      <c r="G2816" s="47">
        <f>IFERROR((Ações!$H2816-Ações!$K2816)/Ações!$H2816,0)</f>
        <v>0</v>
      </c>
      <c r="H2816" s="48">
        <f>IFERROR(Ações!$I2816/(Ações!$P2816-Table_1[[#This Row],[CAGR LUCRO 5A]]),0)</f>
        <v>0</v>
      </c>
      <c r="I2816" s="48">
        <f>IF(Ações!$S2816&lt;0,"",Ações!$O2816*(1+Ações!$S2816))</f>
        <v>0</v>
      </c>
      <c r="J2816" s="49">
        <f>IFERROR(IF(Ações!$B2816="","",(VLOOKUP(Table_1[[#This Row],[AÇÕES]],'Dados Status Invest STOCKS'!A2802:AD3417,4)/Table_1[[#This Row],[LPA]]))/100,0)</f>
        <v>1.0001960784313726</v>
      </c>
      <c r="K2816" s="64">
        <f>IFERROR(IF(Ações!$B2816="","",VLOOKUP(Table_1[[#This Row],[AÇÕES]],'Dados Status Invest STOCKS'!A2802:AD3417,2)),0)</f>
        <v>25.98</v>
      </c>
      <c r="L2816" s="65">
        <f>IFERROR(IF(Ações!$B2816="","",VLOOKUP(Table_1[[#This Row],[AÇÕES]],'Dados Status Invest STOCKS'!A2802:AD3417,3)/100),0)</f>
        <v>0</v>
      </c>
      <c r="M2816" s="66">
        <f>IFERROR(IF(Ações!$B2816="","",VLOOKUP(Table_1[[#This Row],[AÇÕES]],'Dados Status Invest STOCKS'!A2802:AD3417,28)),0)</f>
        <v>-0.51</v>
      </c>
      <c r="N2816" s="66">
        <f>IFERROR(IF(Ações!$B2816="","",VLOOKUP(Table_1[[#This Row],[AÇÕES]],'Dados Status Invest STOCKS'!A2802:AD3417,27)),0)</f>
        <v>7.38</v>
      </c>
      <c r="O2816" s="66">
        <f>IFERROR(IF(Ações!$L2816="","",Ações!$K2816*Ações!$L2816),0)</f>
        <v>0</v>
      </c>
      <c r="P2816" s="67">
        <f t="shared" si="43"/>
        <v>0.06</v>
      </c>
      <c r="Q2816" s="67">
        <f>IFERROR(Ações!$O2816/Ações!$M2816,0)</f>
        <v>0</v>
      </c>
      <c r="R2816" s="67">
        <f>IFERROR(IF(Ações!$B2816="","",VLOOKUP(Table_1[[#This Row],[AÇÕES]],'Dados Status Invest STOCKS'!A2802:AD3417,18)/100),0)</f>
        <v>-6.9000000000000006E-2</v>
      </c>
      <c r="S2816" s="65">
        <f>IFERROR(IF(Ações!$B2816="","",VLOOKUP(Table_1[[#This Row],[AÇÕES]],'Dados Status Invest STOCKS'!A2802:AD3417,25)/100),0)</f>
        <v>0</v>
      </c>
      <c r="T2816" s="67">
        <f>(1-Ações!$Q2816)*Ações!$R2816</f>
        <v>-6.9000000000000006E-2</v>
      </c>
      <c r="U2816" s="68">
        <f>IF(Ações!$S2816=0,Ações!$T2816,IF(Ações!$T2816=0,Ações!$S2816,AVERAGE(Ações!$S2816,Ações!$T2816)))</f>
        <v>-6.9000000000000006E-2</v>
      </c>
    </row>
    <row r="2817" spans="2:21" ht="15" customHeight="1" x14ac:dyDescent="0.2">
      <c r="B2817" s="63" t="str">
        <f>IFERROR('Dados Status Invest STOCKS'!A2804,"-")</f>
        <v>LOAC</v>
      </c>
      <c r="C2817" s="45">
        <f>IFERROR((Ações!$D2817-Ações!$K2817)/Ações!$D2817,0)</f>
        <v>0</v>
      </c>
      <c r="D2817" s="46">
        <f>(Ações!$O2817)/0.06</f>
        <v>0</v>
      </c>
      <c r="E2817" s="47">
        <f>IFERROR((Ações!$F2817-Ações!$K2817)/Ações!$F2817,0)</f>
        <v>0</v>
      </c>
      <c r="F2817" s="46" t="str">
        <f>IF(OR(Ações!$N2817&lt;0,Ações!$M2817&lt;0),"",(22.5*Ações!$M2817*Ações!$N2817)^0.5)</f>
        <v/>
      </c>
      <c r="G2817" s="47">
        <f>IFERROR((Ações!$H2817-Ações!$K2817)/Ações!$H2817,0)</f>
        <v>0</v>
      </c>
      <c r="H2817" s="48">
        <f>IFERROR(Ações!$I2817/(Ações!$P2817-Table_1[[#This Row],[CAGR LUCRO 5A]]),0)</f>
        <v>0</v>
      </c>
      <c r="I2817" s="48">
        <f>IF(Ações!$S2817&lt;0,"",Ações!$O2817*(1+Ações!$S2817))</f>
        <v>0</v>
      </c>
      <c r="J2817" s="49">
        <f>IFERROR(IF(Ações!$B2817="","",(VLOOKUP(Table_1[[#This Row],[AÇÕES]],'Dados Status Invest STOCKS'!A2803:AD3418,4)/Table_1[[#This Row],[LPA]]))/100,0)</f>
        <v>2.7390909090909088</v>
      </c>
      <c r="K2817" s="64">
        <f>IFERROR(IF(Ações!$B2817="","",VLOOKUP(Table_1[[#This Row],[AÇÕES]],'Dados Status Invest STOCKS'!A2803:AD3418,2)),0)</f>
        <v>13.45</v>
      </c>
      <c r="L2817" s="65">
        <f>IFERROR(IF(Ações!$B2817="","",VLOOKUP(Table_1[[#This Row],[AÇÕES]],'Dados Status Invest STOCKS'!A2803:AD3418,3)/100),0)</f>
        <v>0</v>
      </c>
      <c r="M2817" s="66">
        <f>IFERROR(IF(Ações!$B2817="","",VLOOKUP(Table_1[[#This Row],[AÇÕES]],'Dados Status Invest STOCKS'!A2803:AD3418,28)),0)</f>
        <v>-0.22</v>
      </c>
      <c r="N2817" s="66">
        <f>IFERROR(IF(Ações!$B2817="","",VLOOKUP(Table_1[[#This Row],[AÇÕES]],'Dados Status Invest STOCKS'!A2803:AD3418,27)),0)</f>
        <v>1.9</v>
      </c>
      <c r="O2817" s="66">
        <f>IFERROR(IF(Ações!$L2817="","",Ações!$K2817*Ações!$L2817),0)</f>
        <v>0</v>
      </c>
      <c r="P2817" s="67">
        <f t="shared" si="43"/>
        <v>0.06</v>
      </c>
      <c r="Q2817" s="67">
        <f>IFERROR(Ações!$O2817/Ações!$M2817,0)</f>
        <v>0</v>
      </c>
      <c r="R2817" s="67">
        <f>IFERROR(IF(Ações!$B2817="","",VLOOKUP(Table_1[[#This Row],[AÇÕES]],'Dados Status Invest STOCKS'!A2803:AD3418,18)/100),0)</f>
        <v>-0.11720000000000001</v>
      </c>
      <c r="S2817" s="65">
        <f>IFERROR(IF(Ações!$B2817="","",VLOOKUP(Table_1[[#This Row],[AÇÕES]],'Dados Status Invest STOCKS'!A2803:AD3418,25)/100),0)</f>
        <v>0</v>
      </c>
      <c r="T2817" s="67">
        <f>(1-Ações!$Q2817)*Ações!$R2817</f>
        <v>-0.11720000000000001</v>
      </c>
      <c r="U2817" s="68">
        <f>IF(Ações!$S2817=0,Ações!$T2817,IF(Ações!$T2817=0,Ações!$S2817,AVERAGE(Ações!$S2817,Ações!$T2817)))</f>
        <v>-0.11720000000000001</v>
      </c>
    </row>
    <row r="2818" spans="2:21" ht="15" customHeight="1" x14ac:dyDescent="0.2">
      <c r="B2818" s="63" t="str">
        <f>IFERROR('Dados Status Invest STOCKS'!A2805,"-")</f>
        <v>LOACR</v>
      </c>
      <c r="C2818" s="45">
        <f>IFERROR((Ações!$D2818-Ações!$K2818)/Ações!$D2818,0)</f>
        <v>0</v>
      </c>
      <c r="D2818" s="46">
        <f>(Ações!$O2818)/0.06</f>
        <v>0</v>
      </c>
      <c r="E2818" s="47">
        <f>IFERROR((Ações!$F2818-Ações!$K2818)/Ações!$F2818,0)</f>
        <v>0</v>
      </c>
      <c r="F2818" s="46" t="str">
        <f>IF(OR(Ações!$N2818&lt;0,Ações!$M2818&lt;0),"",(22.5*Ações!$M2818*Ações!$N2818)^0.5)</f>
        <v/>
      </c>
      <c r="G2818" s="47">
        <f>IFERROR((Ações!$H2818-Ações!$K2818)/Ações!$H2818,0)</f>
        <v>0</v>
      </c>
      <c r="H2818" s="48">
        <f>IFERROR(Ações!$I2818/(Ações!$P2818-Table_1[[#This Row],[CAGR LUCRO 5A]]),0)</f>
        <v>0</v>
      </c>
      <c r="I2818" s="48">
        <f>IF(Ações!$S2818&lt;0,"",Ações!$O2818*(1+Ações!$S2818))</f>
        <v>0</v>
      </c>
      <c r="J2818" s="49">
        <f>IFERROR(IF(Ações!$B2818="","",(VLOOKUP(Table_1[[#This Row],[AÇÕES]],'Dados Status Invest STOCKS'!A2804:AD3419,4)/Table_1[[#This Row],[LPA]]))/100,0)</f>
        <v>0.27090909090909088</v>
      </c>
      <c r="K2818" s="64">
        <f>IFERROR(IF(Ações!$B2818="","",VLOOKUP(Table_1[[#This Row],[AÇÕES]],'Dados Status Invest STOCKS'!A2804:AD3419,2)),0)</f>
        <v>1.33</v>
      </c>
      <c r="L2818" s="65">
        <f>IFERROR(IF(Ações!$B2818="","",VLOOKUP(Table_1[[#This Row],[AÇÕES]],'Dados Status Invest STOCKS'!A2804:AD3419,3)/100),0)</f>
        <v>0</v>
      </c>
      <c r="M2818" s="66">
        <f>IFERROR(IF(Ações!$B2818="","",VLOOKUP(Table_1[[#This Row],[AÇÕES]],'Dados Status Invest STOCKS'!A2804:AD3419,28)),0)</f>
        <v>-0.22</v>
      </c>
      <c r="N2818" s="66">
        <f>IFERROR(IF(Ações!$B2818="","",VLOOKUP(Table_1[[#This Row],[AÇÕES]],'Dados Status Invest STOCKS'!A2804:AD3419,27)),0)</f>
        <v>1.9</v>
      </c>
      <c r="O2818" s="66">
        <f>IFERROR(IF(Ações!$L2818="","",Ações!$K2818*Ações!$L2818),0)</f>
        <v>0</v>
      </c>
      <c r="P2818" s="67">
        <f t="shared" si="43"/>
        <v>0.06</v>
      </c>
      <c r="Q2818" s="67">
        <f>IFERROR(Ações!$O2818/Ações!$M2818,0)</f>
        <v>0</v>
      </c>
      <c r="R2818" s="67">
        <f>IFERROR(IF(Ações!$B2818="","",VLOOKUP(Table_1[[#This Row],[AÇÕES]],'Dados Status Invest STOCKS'!A2804:AD3419,18)/100),0)</f>
        <v>-0.11720000000000001</v>
      </c>
      <c r="S2818" s="65">
        <f>IFERROR(IF(Ações!$B2818="","",VLOOKUP(Table_1[[#This Row],[AÇÕES]],'Dados Status Invest STOCKS'!A2804:AD3419,25)/100),0)</f>
        <v>0</v>
      </c>
      <c r="T2818" s="67">
        <f>(1-Ações!$Q2818)*Ações!$R2818</f>
        <v>-0.11720000000000001</v>
      </c>
      <c r="U2818" s="68">
        <f>IF(Ações!$S2818=0,Ações!$T2818,IF(Ações!$T2818=0,Ações!$S2818,AVERAGE(Ações!$S2818,Ações!$T2818)))</f>
        <v>-0.11720000000000001</v>
      </c>
    </row>
    <row r="2819" spans="2:21" ht="15" customHeight="1" x14ac:dyDescent="0.2">
      <c r="B2819" s="63" t="str">
        <f>IFERROR('Dados Status Invest STOCKS'!A2806,"-")</f>
        <v>LOACU</v>
      </c>
      <c r="C2819" s="45">
        <f>IFERROR((Ações!$D2819-Ações!$K2819)/Ações!$D2819,0)</f>
        <v>0</v>
      </c>
      <c r="D2819" s="46">
        <f>(Ações!$O2819)/0.06</f>
        <v>0</v>
      </c>
      <c r="E2819" s="47">
        <f>IFERROR((Ações!$F2819-Ações!$K2819)/Ações!$F2819,0)</f>
        <v>0</v>
      </c>
      <c r="F2819" s="46" t="str">
        <f>IF(OR(Ações!$N2819&lt;0,Ações!$M2819&lt;0),"",(22.5*Ações!$M2819*Ações!$N2819)^0.5)</f>
        <v/>
      </c>
      <c r="G2819" s="47">
        <f>IFERROR((Ações!$H2819-Ações!$K2819)/Ações!$H2819,0)</f>
        <v>0</v>
      </c>
      <c r="H2819" s="48">
        <f>IFERROR(Ações!$I2819/(Ações!$P2819-Table_1[[#This Row],[CAGR LUCRO 5A]]),0)</f>
        <v>0</v>
      </c>
      <c r="I2819" s="48">
        <f>IF(Ações!$S2819&lt;0,"",Ações!$O2819*(1+Ações!$S2819))</f>
        <v>0</v>
      </c>
      <c r="J2819" s="49">
        <f>IFERROR(IF(Ações!$B2819="","",(VLOOKUP(Table_1[[#This Row],[AÇÕES]],'Dados Status Invest STOCKS'!A2805:AD3420,4)/Table_1[[#This Row],[LPA]]))/100,0)</f>
        <v>3.0527272727272727</v>
      </c>
      <c r="K2819" s="64">
        <f>IFERROR(IF(Ações!$B2819="","",VLOOKUP(Table_1[[#This Row],[AÇÕES]],'Dados Status Invest STOCKS'!A2805:AD3420,2)),0)</f>
        <v>14.99</v>
      </c>
      <c r="L2819" s="65">
        <f>IFERROR(IF(Ações!$B2819="","",VLOOKUP(Table_1[[#This Row],[AÇÕES]],'Dados Status Invest STOCKS'!A2805:AD3420,3)/100),0)</f>
        <v>0</v>
      </c>
      <c r="M2819" s="66">
        <f>IFERROR(IF(Ações!$B2819="","",VLOOKUP(Table_1[[#This Row],[AÇÕES]],'Dados Status Invest STOCKS'!A2805:AD3420,28)),0)</f>
        <v>-0.22</v>
      </c>
      <c r="N2819" s="66">
        <f>IFERROR(IF(Ações!$B2819="","",VLOOKUP(Table_1[[#This Row],[AÇÕES]],'Dados Status Invest STOCKS'!A2805:AD3420,27)),0)</f>
        <v>1.9</v>
      </c>
      <c r="O2819" s="66">
        <f>IFERROR(IF(Ações!$L2819="","",Ações!$K2819*Ações!$L2819),0)</f>
        <v>0</v>
      </c>
      <c r="P2819" s="67">
        <f t="shared" si="43"/>
        <v>0.06</v>
      </c>
      <c r="Q2819" s="67">
        <f>IFERROR(Ações!$O2819/Ações!$M2819,0)</f>
        <v>0</v>
      </c>
      <c r="R2819" s="67">
        <f>IFERROR(IF(Ações!$B2819="","",VLOOKUP(Table_1[[#This Row],[AÇÕES]],'Dados Status Invest STOCKS'!A2805:AD3420,18)/100),0)</f>
        <v>-0.11720000000000001</v>
      </c>
      <c r="S2819" s="65">
        <f>IFERROR(IF(Ações!$B2819="","",VLOOKUP(Table_1[[#This Row],[AÇÕES]],'Dados Status Invest STOCKS'!A2805:AD3420,25)/100),0)</f>
        <v>0</v>
      </c>
      <c r="T2819" s="67">
        <f>(1-Ações!$Q2819)*Ações!$R2819</f>
        <v>-0.11720000000000001</v>
      </c>
      <c r="U2819" s="68">
        <f>IF(Ações!$S2819=0,Ações!$T2819,IF(Ações!$T2819=0,Ações!$S2819,AVERAGE(Ações!$S2819,Ações!$T2819)))</f>
        <v>-0.11720000000000001</v>
      </c>
    </row>
    <row r="2820" spans="2:21" ht="15" customHeight="1" x14ac:dyDescent="0.2">
      <c r="B2820" s="63" t="str">
        <f>IFERROR('Dados Status Invest STOCKS'!A2807,"-")</f>
        <v>LOACW</v>
      </c>
      <c r="C2820" s="45">
        <f>IFERROR((Ações!$D2820-Ações!$K2820)/Ações!$D2820,0)</f>
        <v>0</v>
      </c>
      <c r="D2820" s="46">
        <f>(Ações!$O2820)/0.06</f>
        <v>0</v>
      </c>
      <c r="E2820" s="47">
        <f>IFERROR((Ações!$F2820-Ações!$K2820)/Ações!$F2820,0)</f>
        <v>0</v>
      </c>
      <c r="F2820" s="46" t="str">
        <f>IF(OR(Ações!$N2820&lt;0,Ações!$M2820&lt;0),"",(22.5*Ações!$M2820*Ações!$N2820)^0.5)</f>
        <v/>
      </c>
      <c r="G2820" s="47">
        <f>IFERROR((Ações!$H2820-Ações!$K2820)/Ações!$H2820,0)</f>
        <v>0</v>
      </c>
      <c r="H2820" s="48">
        <f>IFERROR(Ações!$I2820/(Ações!$P2820-Table_1[[#This Row],[CAGR LUCRO 5A]]),0)</f>
        <v>0</v>
      </c>
      <c r="I2820" s="48">
        <f>IF(Ações!$S2820&lt;0,"",Ações!$O2820*(1+Ações!$S2820))</f>
        <v>0</v>
      </c>
      <c r="J2820" s="49">
        <f>IFERROR(IF(Ações!$B2820="","",(VLOOKUP(Table_1[[#This Row],[AÇÕES]],'Dados Status Invest STOCKS'!A2806:AD3421,4)/Table_1[[#This Row],[LPA]]))/100,0)</f>
        <v>0.27500000000000002</v>
      </c>
      <c r="K2820" s="64">
        <f>IFERROR(IF(Ações!$B2820="","",VLOOKUP(Table_1[[#This Row],[AÇÕES]],'Dados Status Invest STOCKS'!A2806:AD3421,2)),0)</f>
        <v>1.35</v>
      </c>
      <c r="L2820" s="65">
        <f>IFERROR(IF(Ações!$B2820="","",VLOOKUP(Table_1[[#This Row],[AÇÕES]],'Dados Status Invest STOCKS'!A2806:AD3421,3)/100),0)</f>
        <v>0</v>
      </c>
      <c r="M2820" s="66">
        <f>IFERROR(IF(Ações!$B2820="","",VLOOKUP(Table_1[[#This Row],[AÇÕES]],'Dados Status Invest STOCKS'!A2806:AD3421,28)),0)</f>
        <v>-0.22</v>
      </c>
      <c r="N2820" s="66">
        <f>IFERROR(IF(Ações!$B2820="","",VLOOKUP(Table_1[[#This Row],[AÇÕES]],'Dados Status Invest STOCKS'!A2806:AD3421,27)),0)</f>
        <v>1.9</v>
      </c>
      <c r="O2820" s="66">
        <f>IFERROR(IF(Ações!$L2820="","",Ações!$K2820*Ações!$L2820),0)</f>
        <v>0</v>
      </c>
      <c r="P2820" s="67">
        <f t="shared" si="43"/>
        <v>0.06</v>
      </c>
      <c r="Q2820" s="67">
        <f>IFERROR(Ações!$O2820/Ações!$M2820,0)</f>
        <v>0</v>
      </c>
      <c r="R2820" s="67">
        <f>IFERROR(IF(Ações!$B2820="","",VLOOKUP(Table_1[[#This Row],[AÇÕES]],'Dados Status Invest STOCKS'!A2806:AD3421,18)/100),0)</f>
        <v>-0.11720000000000001</v>
      </c>
      <c r="S2820" s="65">
        <f>IFERROR(IF(Ações!$B2820="","",VLOOKUP(Table_1[[#This Row],[AÇÕES]],'Dados Status Invest STOCKS'!A2806:AD3421,25)/100),0)</f>
        <v>0</v>
      </c>
      <c r="T2820" s="67">
        <f>(1-Ações!$Q2820)*Ações!$R2820</f>
        <v>-0.11720000000000001</v>
      </c>
      <c r="U2820" s="68">
        <f>IF(Ações!$S2820=0,Ações!$T2820,IF(Ações!$T2820=0,Ações!$S2820,AVERAGE(Ações!$S2820,Ações!$T2820)))</f>
        <v>-0.11720000000000001</v>
      </c>
    </row>
    <row r="2821" spans="2:21" ht="15" customHeight="1" x14ac:dyDescent="0.2">
      <c r="B2821" s="63" t="str">
        <f>IFERROR('Dados Status Invest STOCKS'!A2808,"-")</f>
        <v>LOB</v>
      </c>
      <c r="C2821" s="45">
        <f>IFERROR((Ações!$D2821-Ações!$K2821)/Ações!$D2821,0)</f>
        <v>-30.578947368421055</v>
      </c>
      <c r="D2821" s="46">
        <f>(Ações!$O2821)/0.06</f>
        <v>2.0494666666666665</v>
      </c>
      <c r="E2821" s="47">
        <f>IFERROR((Ações!$F2821-Ações!$K2821)/Ações!$F2821,0)</f>
        <v>-0.74953491304437569</v>
      </c>
      <c r="F2821" s="46">
        <f>IF(OR(Ações!$N2821&lt;0,Ações!$M2821&lt;0),"",(22.5*Ações!$M2821*Ações!$N2821)^0.5)</f>
        <v>36.992688466776784</v>
      </c>
      <c r="G2821" s="47">
        <f>IFERROR((Ações!$H2821-Ações!$K2821)/Ações!$H2821,0)</f>
        <v>76.0176687471794</v>
      </c>
      <c r="H2821" s="48">
        <f>IFERROR(Ações!$I2821/(Ações!$P2821-Table_1[[#This Row],[CAGR LUCRO 5A]]),0)</f>
        <v>-0.86273008853575461</v>
      </c>
      <c r="I2821" s="48">
        <f>IF(Ações!$S2821&lt;0,"",Ações!$O2821*(1+Ações!$S2821))</f>
        <v>0.15201304159999998</v>
      </c>
      <c r="J2821" s="49">
        <f>IFERROR(IF(Ações!$B2821="","",(VLOOKUP(Table_1[[#This Row],[AÇÕES]],'Dados Status Invest STOCKS'!A2807:AD3422,4)/Table_1[[#This Row],[LPA]]))/100,0)</f>
        <v>4.4073107049608352E-2</v>
      </c>
      <c r="K2821" s="64">
        <f>IFERROR(IF(Ações!$B2821="","",VLOOKUP(Table_1[[#This Row],[AÇÕES]],'Dados Status Invest STOCKS'!A2807:AD3422,2)),0)</f>
        <v>64.72</v>
      </c>
      <c r="L2821" s="65">
        <f>IFERROR(IF(Ações!$B2821="","",VLOOKUP(Table_1[[#This Row],[AÇÕES]],'Dados Status Invest STOCKS'!A2807:AD3422,3)/100),0)</f>
        <v>1.9E-3</v>
      </c>
      <c r="M2821" s="66">
        <f>IFERROR(IF(Ações!$B2821="","",VLOOKUP(Table_1[[#This Row],[AÇÕES]],'Dados Status Invest STOCKS'!A2807:AD3422,28)),0)</f>
        <v>3.83</v>
      </c>
      <c r="N2821" s="66">
        <f>IFERROR(IF(Ações!$B2821="","",VLOOKUP(Table_1[[#This Row],[AÇÕES]],'Dados Status Invest STOCKS'!A2807:AD3422,27)),0)</f>
        <v>15.88</v>
      </c>
      <c r="O2821" s="66">
        <f>IFERROR(IF(Ações!$L2821="","",Ações!$K2821*Ações!$L2821),0)</f>
        <v>0.12296799999999999</v>
      </c>
      <c r="P2821" s="67">
        <f t="shared" si="43"/>
        <v>0.06</v>
      </c>
      <c r="Q2821" s="67">
        <f>IFERROR(Ações!$O2821/Ações!$M2821,0)</f>
        <v>3.2106527415143603E-2</v>
      </c>
      <c r="R2821" s="67">
        <f>IFERROR(IF(Ações!$B2821="","",VLOOKUP(Table_1[[#This Row],[AÇÕES]],'Dados Status Invest STOCKS'!A2807:AD3422,18)/100),0)</f>
        <v>0.2414</v>
      </c>
      <c r="S2821" s="65">
        <f>IFERROR(IF(Ações!$B2821="","",VLOOKUP(Table_1[[#This Row],[AÇÕES]],'Dados Status Invest STOCKS'!A2807:AD3422,25)/100),0)</f>
        <v>0.23620000000000002</v>
      </c>
      <c r="T2821" s="67">
        <f>(1-Ações!$Q2821)*Ações!$R2821</f>
        <v>0.23364948428198432</v>
      </c>
      <c r="U2821" s="68">
        <f>IF(Ações!$S2821=0,Ações!$T2821,IF(Ações!$T2821=0,Ações!$S2821,AVERAGE(Ações!$S2821,Ações!$T2821)))</f>
        <v>0.23492474214099218</v>
      </c>
    </row>
    <row r="2822" spans="2:21" ht="15" customHeight="1" x14ac:dyDescent="0.2">
      <c r="B2822" s="63" t="str">
        <f>IFERROR('Dados Status Invest STOCKS'!A2809,"-")</f>
        <v>LOCO</v>
      </c>
      <c r="C2822" s="45">
        <f>IFERROR((Ações!$D2822-Ações!$K2822)/Ações!$D2822,0)</f>
        <v>0</v>
      </c>
      <c r="D2822" s="46">
        <f>(Ações!$O2822)/0.06</f>
        <v>0</v>
      </c>
      <c r="E2822" s="47">
        <f>IFERROR((Ações!$F2822-Ações!$K2822)/Ações!$F2822,0)</f>
        <v>-0.13195573011753278</v>
      </c>
      <c r="F2822" s="46">
        <f>IF(OR(Ações!$N2822&lt;0,Ações!$M2822&lt;0),"",(22.5*Ações!$M2822*Ações!$N2822)^0.5)</f>
        <v>12.076444013036289</v>
      </c>
      <c r="G2822" s="47">
        <f>IFERROR((Ações!$H2822-Ações!$K2822)/Ações!$H2822,0)</f>
        <v>0</v>
      </c>
      <c r="H2822" s="48">
        <f>IFERROR(Ações!$I2822/(Ações!$P2822-Table_1[[#This Row],[CAGR LUCRO 5A]]),0)</f>
        <v>0</v>
      </c>
      <c r="I2822" s="48">
        <f>IF(Ações!$S2822&lt;0,"",Ações!$O2822*(1+Ações!$S2822))</f>
        <v>0</v>
      </c>
      <c r="J2822" s="49">
        <f>IFERROR(IF(Ações!$B2822="","",(VLOOKUP(Table_1[[#This Row],[AÇÕES]],'Dados Status Invest STOCKS'!A2808:AD3423,4)/Table_1[[#This Row],[LPA]]))/100,0)</f>
        <v>0.22564102564102564</v>
      </c>
      <c r="K2822" s="64">
        <f>IFERROR(IF(Ações!$B2822="","",VLOOKUP(Table_1[[#This Row],[AÇÕES]],'Dados Status Invest STOCKS'!A2808:AD3423,2)),0)</f>
        <v>13.67</v>
      </c>
      <c r="L2822" s="65">
        <f>IFERROR(IF(Ações!$B2822="","",VLOOKUP(Table_1[[#This Row],[AÇÕES]],'Dados Status Invest STOCKS'!A2808:AD3423,3)/100),0)</f>
        <v>0</v>
      </c>
      <c r="M2822" s="66">
        <f>IFERROR(IF(Ações!$B2822="","",VLOOKUP(Table_1[[#This Row],[AÇÕES]],'Dados Status Invest STOCKS'!A2808:AD3423,28)),0)</f>
        <v>0.78</v>
      </c>
      <c r="N2822" s="66">
        <f>IFERROR(IF(Ações!$B2822="","",VLOOKUP(Table_1[[#This Row],[AÇÕES]],'Dados Status Invest STOCKS'!A2808:AD3423,27)),0)</f>
        <v>8.31</v>
      </c>
      <c r="O2822" s="66">
        <f>IFERROR(IF(Ações!$L2822="","",Ações!$K2822*Ações!$L2822),0)</f>
        <v>0</v>
      </c>
      <c r="P2822" s="67">
        <f t="shared" si="43"/>
        <v>0.06</v>
      </c>
      <c r="Q2822" s="67">
        <f>IFERROR(Ações!$O2822/Ações!$M2822,0)</f>
        <v>0</v>
      </c>
      <c r="R2822" s="67">
        <f>IFERROR(IF(Ações!$B2822="","",VLOOKUP(Table_1[[#This Row],[AÇÕES]],'Dados Status Invest STOCKS'!A2808:AD3423,18)/100),0)</f>
        <v>9.3399999999999997E-2</v>
      </c>
      <c r="S2822" s="65">
        <f>IFERROR(IF(Ações!$B2822="","",VLOOKUP(Table_1[[#This Row],[AÇÕES]],'Dados Status Invest STOCKS'!A2808:AD3423,25)/100),0)</f>
        <v>3.4999999999999996E-3</v>
      </c>
      <c r="T2822" s="67">
        <f>(1-Ações!$Q2822)*Ações!$R2822</f>
        <v>9.3399999999999997E-2</v>
      </c>
      <c r="U2822" s="68">
        <f>IF(Ações!$S2822=0,Ações!$T2822,IF(Ações!$T2822=0,Ações!$S2822,AVERAGE(Ações!$S2822,Ações!$T2822)))</f>
        <v>4.845E-2</v>
      </c>
    </row>
    <row r="2823" spans="2:21" ht="15" customHeight="1" x14ac:dyDescent="0.2">
      <c r="B2823" s="63" t="str">
        <f>IFERROR('Dados Status Invest STOCKS'!A2810,"-")</f>
        <v>LOGC</v>
      </c>
      <c r="C2823" s="45">
        <f>IFERROR((Ações!$D2823-Ações!$K2823)/Ações!$D2823,0)</f>
        <v>0</v>
      </c>
      <c r="D2823" s="46">
        <f>(Ações!$O2823)/0.06</f>
        <v>0</v>
      </c>
      <c r="E2823" s="47">
        <f>IFERROR((Ações!$F2823-Ações!$K2823)/Ações!$F2823,0)</f>
        <v>0</v>
      </c>
      <c r="F2823" s="46" t="str">
        <f>IF(OR(Ações!$N2823&lt;0,Ações!$M2823&lt;0),"",(22.5*Ações!$M2823*Ações!$N2823)^0.5)</f>
        <v/>
      </c>
      <c r="G2823" s="47">
        <f>IFERROR((Ações!$H2823-Ações!$K2823)/Ações!$H2823,0)</f>
        <v>0</v>
      </c>
      <c r="H2823" s="48">
        <f>IFERROR(Ações!$I2823/(Ações!$P2823-Table_1[[#This Row],[CAGR LUCRO 5A]]),0)</f>
        <v>0</v>
      </c>
      <c r="I2823" s="48">
        <f>IF(Ações!$S2823&lt;0,"",Ações!$O2823*(1+Ações!$S2823))</f>
        <v>0</v>
      </c>
      <c r="J2823" s="49">
        <f>IFERROR(IF(Ações!$B2823="","",(VLOOKUP(Table_1[[#This Row],[AÇÕES]],'Dados Status Invest STOCKS'!A2809:AD3424,4)/Table_1[[#This Row],[LPA]]))/100,0)</f>
        <v>1.1913043478260872E-2</v>
      </c>
      <c r="K2823" s="64">
        <f>IFERROR(IF(Ações!$B2823="","",VLOOKUP(Table_1[[#This Row],[AÇÕES]],'Dados Status Invest STOCKS'!A2809:AD3424,2)),0)</f>
        <v>1.57</v>
      </c>
      <c r="L2823" s="65">
        <f>IFERROR(IF(Ações!$B2823="","",VLOOKUP(Table_1[[#This Row],[AÇÕES]],'Dados Status Invest STOCKS'!A2809:AD3424,3)/100),0)</f>
        <v>0</v>
      </c>
      <c r="M2823" s="66">
        <f>IFERROR(IF(Ações!$B2823="","",VLOOKUP(Table_1[[#This Row],[AÇÕES]],'Dados Status Invest STOCKS'!A2809:AD3424,28)),0)</f>
        <v>-1.1499999999999999</v>
      </c>
      <c r="N2823" s="66">
        <f>IFERROR(IF(Ações!$B2823="","",VLOOKUP(Table_1[[#This Row],[AÇÕES]],'Dados Status Invest STOCKS'!A2809:AD3424,27)),0)</f>
        <v>1.18</v>
      </c>
      <c r="O2823" s="66">
        <f>IFERROR(IF(Ações!$L2823="","",Ações!$K2823*Ações!$L2823),0)</f>
        <v>0</v>
      </c>
      <c r="P2823" s="67">
        <f t="shared" si="43"/>
        <v>0.06</v>
      </c>
      <c r="Q2823" s="67">
        <f>IFERROR(Ações!$O2823/Ações!$M2823,0)</f>
        <v>0</v>
      </c>
      <c r="R2823" s="67">
        <f>IFERROR(IF(Ações!$B2823="","",VLOOKUP(Table_1[[#This Row],[AÇÕES]],'Dados Status Invest STOCKS'!A2809:AD3424,18)/100),0)</f>
        <v>-0.97680000000000011</v>
      </c>
      <c r="S2823" s="65">
        <f>IFERROR(IF(Ações!$B2823="","",VLOOKUP(Table_1[[#This Row],[AÇÕES]],'Dados Status Invest STOCKS'!A2809:AD3424,25)/100),0)</f>
        <v>0</v>
      </c>
      <c r="T2823" s="67">
        <f>(1-Ações!$Q2823)*Ações!$R2823</f>
        <v>-0.97680000000000011</v>
      </c>
      <c r="U2823" s="68">
        <f>IF(Ações!$S2823=0,Ações!$T2823,IF(Ações!$T2823=0,Ações!$S2823,AVERAGE(Ações!$S2823,Ações!$T2823)))</f>
        <v>-0.97680000000000011</v>
      </c>
    </row>
    <row r="2824" spans="2:21" ht="15" customHeight="1" x14ac:dyDescent="0.2">
      <c r="B2824" s="63" t="str">
        <f>IFERROR('Dados Status Invest STOCKS'!A2811,"-")</f>
        <v>LOGI</v>
      </c>
      <c r="C2824" s="45">
        <f>IFERROR((Ações!$D2824-Ações!$K2824)/Ações!$D2824,0)</f>
        <v>-3.545454545454545</v>
      </c>
      <c r="D2824" s="46">
        <f>(Ações!$O2824)/0.06</f>
        <v>16.379000000000001</v>
      </c>
      <c r="E2824" s="47">
        <f>IFERROR((Ações!$F2824-Ações!$K2824)/Ações!$F2824,0)</f>
        <v>-0.80770961941823116</v>
      </c>
      <c r="F2824" s="46">
        <f>IF(OR(Ações!$N2824&lt;0,Ações!$M2824&lt;0),"",(22.5*Ações!$M2824*Ações!$N2824)^0.5)</f>
        <v>41.184711969370383</v>
      </c>
      <c r="G2824" s="47">
        <f>IFERROR((Ações!$H2824-Ações!$K2824)/Ações!$H2824,0)</f>
        <v>23.696236849798371</v>
      </c>
      <c r="H2824" s="48">
        <f>IFERROR(Ações!$I2824/(Ações!$P2824-Table_1[[#This Row],[CAGR LUCRO 5A]]),0)</f>
        <v>-3.2802794794883101</v>
      </c>
      <c r="I2824" s="48">
        <f>IF(Ações!$S2824&lt;0,"",Ações!$O2824*(1+Ações!$S2824))</f>
        <v>1.4872787160000001</v>
      </c>
      <c r="J2824" s="49">
        <f>IFERROR(IF(Ações!$B2824="","",(VLOOKUP(Table_1[[#This Row],[AÇÕES]],'Dados Status Invest STOCKS'!A2810:AD3425,4)/Table_1[[#This Row],[LPA]]))/100,0)</f>
        <v>2.3118279569892475E-2</v>
      </c>
      <c r="K2824" s="64">
        <f>IFERROR(IF(Ações!$B2824="","",VLOOKUP(Table_1[[#This Row],[AÇÕES]],'Dados Status Invest STOCKS'!A2810:AD3425,2)),0)</f>
        <v>74.45</v>
      </c>
      <c r="L2824" s="65">
        <f>IFERROR(IF(Ações!$B2824="","",VLOOKUP(Table_1[[#This Row],[AÇÕES]],'Dados Status Invest STOCKS'!A2810:AD3425,3)/100),0)</f>
        <v>1.32E-2</v>
      </c>
      <c r="M2824" s="66">
        <f>IFERROR(IF(Ações!$B2824="","",VLOOKUP(Table_1[[#This Row],[AÇÕES]],'Dados Status Invest STOCKS'!A2810:AD3425,28)),0)</f>
        <v>5.58</v>
      </c>
      <c r="N2824" s="66">
        <f>IFERROR(IF(Ações!$B2824="","",VLOOKUP(Table_1[[#This Row],[AÇÕES]],'Dados Status Invest STOCKS'!A2810:AD3425,27)),0)</f>
        <v>13.51</v>
      </c>
      <c r="O2824" s="66">
        <f>IFERROR(IF(Ações!$L2824="","",Ações!$K2824*Ações!$L2824),0)</f>
        <v>0.98274000000000006</v>
      </c>
      <c r="P2824" s="67">
        <f t="shared" si="43"/>
        <v>0.06</v>
      </c>
      <c r="Q2824" s="67">
        <f>IFERROR(Ações!$O2824/Ações!$M2824,0)</f>
        <v>0.17611827956989248</v>
      </c>
      <c r="R2824" s="67">
        <f>IFERROR(IF(Ações!$B2824="","",VLOOKUP(Table_1[[#This Row],[AÇÕES]],'Dados Status Invest STOCKS'!A2810:AD3425,18)/100),0)</f>
        <v>0.41299999999999998</v>
      </c>
      <c r="S2824" s="65">
        <f>IFERROR(IF(Ações!$B2824="","",VLOOKUP(Table_1[[#This Row],[AÇÕES]],'Dados Status Invest STOCKS'!A2810:AD3425,25)/100),0)</f>
        <v>0.51340000000000008</v>
      </c>
      <c r="T2824" s="67">
        <f>(1-Ações!$Q2824)*Ações!$R2824</f>
        <v>0.3402631505376344</v>
      </c>
      <c r="U2824" s="68">
        <f>IF(Ações!$S2824=0,Ações!$T2824,IF(Ações!$T2824=0,Ações!$S2824,AVERAGE(Ações!$S2824,Ações!$T2824)))</f>
        <v>0.42683157526881721</v>
      </c>
    </row>
    <row r="2825" spans="2:21" ht="15" customHeight="1" x14ac:dyDescent="0.2">
      <c r="B2825" s="63" t="str">
        <f>IFERROR('Dados Status Invest STOCKS'!A2812,"-")</f>
        <v>LOMA</v>
      </c>
      <c r="C2825" s="45">
        <f>IFERROR((Ações!$D2825-Ações!$K2825)/Ações!$D2825,0)</f>
        <v>0</v>
      </c>
      <c r="D2825" s="46">
        <f>(Ações!$O2825)/0.06</f>
        <v>0</v>
      </c>
      <c r="E2825" s="47">
        <f>IFERROR((Ações!$F2825-Ações!$K2825)/Ações!$F2825,0)</f>
        <v>0.5470467673307613</v>
      </c>
      <c r="F2825" s="46">
        <f>IF(OR(Ações!$N2825&lt;0,Ações!$M2825&lt;0),"",(22.5*Ações!$M2825*Ações!$N2825)^0.5)</f>
        <v>12.694467298788082</v>
      </c>
      <c r="G2825" s="47">
        <f>IFERROR((Ações!$H2825-Ações!$K2825)/Ações!$H2825,0)</f>
        <v>0</v>
      </c>
      <c r="H2825" s="48">
        <f>IFERROR(Ações!$I2825/(Ações!$P2825-Table_1[[#This Row],[CAGR LUCRO 5A]]),0)</f>
        <v>0</v>
      </c>
      <c r="I2825" s="48">
        <f>IF(Ações!$S2825&lt;0,"",Ações!$O2825*(1+Ações!$S2825))</f>
        <v>0</v>
      </c>
      <c r="J2825" s="49">
        <f>IFERROR(IF(Ações!$B2825="","",(VLOOKUP(Table_1[[#This Row],[AÇÕES]],'Dados Status Invest STOCKS'!A2811:AD3426,4)/Table_1[[#This Row],[LPA]]))/100,0)</f>
        <v>3.0217391304347828E-2</v>
      </c>
      <c r="K2825" s="64">
        <f>IFERROR(IF(Ações!$B2825="","",VLOOKUP(Table_1[[#This Row],[AÇÕES]],'Dados Status Invest STOCKS'!A2811:AD3426,2)),0)</f>
        <v>5.75</v>
      </c>
      <c r="L2825" s="65">
        <f>IFERROR(IF(Ações!$B2825="","",VLOOKUP(Table_1[[#This Row],[AÇÕES]],'Dados Status Invest STOCKS'!A2811:AD3426,3)/100),0)</f>
        <v>0</v>
      </c>
      <c r="M2825" s="66">
        <f>IFERROR(IF(Ações!$B2825="","",VLOOKUP(Table_1[[#This Row],[AÇÕES]],'Dados Status Invest STOCKS'!A2811:AD3426,28)),0)</f>
        <v>1.38</v>
      </c>
      <c r="N2825" s="66">
        <f>IFERROR(IF(Ações!$B2825="","",VLOOKUP(Table_1[[#This Row],[AÇÕES]],'Dados Status Invest STOCKS'!A2811:AD3426,27)),0)</f>
        <v>5.19</v>
      </c>
      <c r="O2825" s="66">
        <f>IFERROR(IF(Ações!$L2825="","",Ações!$K2825*Ações!$L2825),0)</f>
        <v>0</v>
      </c>
      <c r="P2825" s="67">
        <f t="shared" si="43"/>
        <v>0.06</v>
      </c>
      <c r="Q2825" s="67">
        <f>IFERROR(Ações!$O2825/Ações!$M2825,0)</f>
        <v>0</v>
      </c>
      <c r="R2825" s="67">
        <f>IFERROR(IF(Ações!$B2825="","",VLOOKUP(Table_1[[#This Row],[AÇÕES]],'Dados Status Invest STOCKS'!A2811:AD3426,18)/100),0)</f>
        <v>0.26550000000000001</v>
      </c>
      <c r="S2825" s="65">
        <f>IFERROR(IF(Ações!$B2825="","",VLOOKUP(Table_1[[#This Row],[AÇÕES]],'Dados Status Invest STOCKS'!A2811:AD3426,25)/100),0)</f>
        <v>0</v>
      </c>
      <c r="T2825" s="67">
        <f>(1-Ações!$Q2825)*Ações!$R2825</f>
        <v>0.26550000000000001</v>
      </c>
      <c r="U2825" s="68">
        <f>IF(Ações!$S2825=0,Ações!$T2825,IF(Ações!$T2825=0,Ações!$S2825,AVERAGE(Ações!$S2825,Ações!$T2825)))</f>
        <v>0.26550000000000001</v>
      </c>
    </row>
    <row r="2826" spans="2:21" ht="15" customHeight="1" x14ac:dyDescent="0.2">
      <c r="B2826" s="63" t="str">
        <f>IFERROR('Dados Status Invest STOCKS'!A2813,"-")</f>
        <v>LOOP</v>
      </c>
      <c r="C2826" s="45">
        <f>IFERROR((Ações!$D2826-Ações!$K2826)/Ações!$D2826,0)</f>
        <v>0</v>
      </c>
      <c r="D2826" s="46">
        <f>(Ações!$O2826)/0.06</f>
        <v>0</v>
      </c>
      <c r="E2826" s="47">
        <f>IFERROR((Ações!$F2826-Ações!$K2826)/Ações!$F2826,0)</f>
        <v>0</v>
      </c>
      <c r="F2826" s="46" t="str">
        <f>IF(OR(Ações!$N2826&lt;0,Ações!$M2826&lt;0),"",(22.5*Ações!$M2826*Ações!$N2826)^0.5)</f>
        <v/>
      </c>
      <c r="G2826" s="47">
        <f>IFERROR((Ações!$H2826-Ações!$K2826)/Ações!$H2826,0)</f>
        <v>0</v>
      </c>
      <c r="H2826" s="48">
        <f>IFERROR(Ações!$I2826/(Ações!$P2826-Table_1[[#This Row],[CAGR LUCRO 5A]]),0)</f>
        <v>0</v>
      </c>
      <c r="I2826" s="48">
        <f>IF(Ações!$S2826&lt;0,"",Ações!$O2826*(1+Ações!$S2826))</f>
        <v>0</v>
      </c>
      <c r="J2826" s="49">
        <f>IFERROR(IF(Ações!$B2826="","",(VLOOKUP(Table_1[[#This Row],[AÇÕES]],'Dados Status Invest STOCKS'!A2812:AD3427,4)/Table_1[[#This Row],[LPA]]))/100,0)</f>
        <v>8.935483870967742E-2</v>
      </c>
      <c r="K2826" s="64">
        <f>IFERROR(IF(Ações!$B2826="","",VLOOKUP(Table_1[[#This Row],[AÇÕES]],'Dados Status Invest STOCKS'!A2812:AD3427,2)),0)</f>
        <v>7.69</v>
      </c>
      <c r="L2826" s="65">
        <f>IFERROR(IF(Ações!$B2826="","",VLOOKUP(Table_1[[#This Row],[AÇÕES]],'Dados Status Invest STOCKS'!A2812:AD3427,3)/100),0)</f>
        <v>0</v>
      </c>
      <c r="M2826" s="66">
        <f>IFERROR(IF(Ações!$B2826="","",VLOOKUP(Table_1[[#This Row],[AÇÕES]],'Dados Status Invest STOCKS'!A2812:AD3427,28)),0)</f>
        <v>-0.93</v>
      </c>
      <c r="N2826" s="66">
        <f>IFERROR(IF(Ações!$B2826="","",VLOOKUP(Table_1[[#This Row],[AÇÕES]],'Dados Status Invest STOCKS'!A2812:AD3427,27)),0)</f>
        <v>1.26</v>
      </c>
      <c r="O2826" s="66">
        <f>IFERROR(IF(Ações!$L2826="","",Ações!$K2826*Ações!$L2826),0)</f>
        <v>0</v>
      </c>
      <c r="P2826" s="67">
        <f t="shared" si="43"/>
        <v>0.06</v>
      </c>
      <c r="Q2826" s="67">
        <f>IFERROR(Ações!$O2826/Ações!$M2826,0)</f>
        <v>0</v>
      </c>
      <c r="R2826" s="67">
        <f>IFERROR(IF(Ações!$B2826="","",VLOOKUP(Table_1[[#This Row],[AÇÕES]],'Dados Status Invest STOCKS'!A2812:AD3427,18)/100),0)</f>
        <v>-0.73640000000000005</v>
      </c>
      <c r="S2826" s="65">
        <f>IFERROR(IF(Ações!$B2826="","",VLOOKUP(Table_1[[#This Row],[AÇÕES]],'Dados Status Invest STOCKS'!A2812:AD3427,25)/100),0)</f>
        <v>0</v>
      </c>
      <c r="T2826" s="67">
        <f>(1-Ações!$Q2826)*Ações!$R2826</f>
        <v>-0.73640000000000005</v>
      </c>
      <c r="U2826" s="68">
        <f>IF(Ações!$S2826=0,Ações!$T2826,IF(Ações!$T2826=0,Ações!$S2826,AVERAGE(Ações!$S2826,Ações!$T2826)))</f>
        <v>-0.73640000000000005</v>
      </c>
    </row>
    <row r="2827" spans="2:21" ht="15" customHeight="1" x14ac:dyDescent="0.2">
      <c r="B2827" s="63" t="str">
        <f>IFERROR('Dados Status Invest STOCKS'!A2814,"-")</f>
        <v>LOPE</v>
      </c>
      <c r="C2827" s="45">
        <f>IFERROR((Ações!$D2827-Ações!$K2827)/Ações!$D2827,0)</f>
        <v>0</v>
      </c>
      <c r="D2827" s="46">
        <f>(Ações!$O2827)/0.06</f>
        <v>0</v>
      </c>
      <c r="E2827" s="47">
        <f>IFERROR((Ações!$F2827-Ações!$K2827)/Ações!$F2827,0)</f>
        <v>-0.2092149313419005</v>
      </c>
      <c r="F2827" s="46">
        <f>IF(OR(Ações!$N2827&lt;0,Ações!$M2827&lt;0),"",(22.5*Ações!$M2827*Ações!$N2827)^0.5)</f>
        <v>71.724221850083538</v>
      </c>
      <c r="G2827" s="47">
        <f>IFERROR((Ações!$H2827-Ações!$K2827)/Ações!$H2827,0)</f>
        <v>0</v>
      </c>
      <c r="H2827" s="48">
        <f>IFERROR(Ações!$I2827/(Ações!$P2827-Table_1[[#This Row],[CAGR LUCRO 5A]]),0)</f>
        <v>0</v>
      </c>
      <c r="I2827" s="48">
        <f>IF(Ações!$S2827&lt;0,"",Ações!$O2827*(1+Ações!$S2827))</f>
        <v>0</v>
      </c>
      <c r="J2827" s="49">
        <f>IFERROR(IF(Ações!$B2827="","",(VLOOKUP(Table_1[[#This Row],[AÇÕES]],'Dados Status Invest STOCKS'!A2813:AD3428,4)/Table_1[[#This Row],[LPA]]))/100,0)</f>
        <v>2.0259938837920492E-2</v>
      </c>
      <c r="K2827" s="64">
        <f>IFERROR(IF(Ações!$B2827="","",VLOOKUP(Table_1[[#This Row],[AÇÕES]],'Dados Status Invest STOCKS'!A2813:AD3428,2)),0)</f>
        <v>86.73</v>
      </c>
      <c r="L2827" s="65">
        <f>IFERROR(IF(Ações!$B2827="","",VLOOKUP(Table_1[[#This Row],[AÇÕES]],'Dados Status Invest STOCKS'!A2813:AD3428,3)/100),0)</f>
        <v>0</v>
      </c>
      <c r="M2827" s="66">
        <f>IFERROR(IF(Ações!$B2827="","",VLOOKUP(Table_1[[#This Row],[AÇÕES]],'Dados Status Invest STOCKS'!A2813:AD3428,28)),0)</f>
        <v>6.54</v>
      </c>
      <c r="N2827" s="66">
        <f>IFERROR(IF(Ações!$B2827="","",VLOOKUP(Table_1[[#This Row],[AÇÕES]],'Dados Status Invest STOCKS'!A2813:AD3428,27)),0)</f>
        <v>34.96</v>
      </c>
      <c r="O2827" s="66">
        <f>IFERROR(IF(Ações!$L2827="","",Ações!$K2827*Ações!$L2827),0)</f>
        <v>0</v>
      </c>
      <c r="P2827" s="67">
        <f t="shared" si="43"/>
        <v>0.06</v>
      </c>
      <c r="Q2827" s="67">
        <f>IFERROR(Ações!$O2827/Ações!$M2827,0)</f>
        <v>0</v>
      </c>
      <c r="R2827" s="67">
        <f>IFERROR(IF(Ações!$B2827="","",VLOOKUP(Table_1[[#This Row],[AÇÕES]],'Dados Status Invest STOCKS'!A2813:AD3428,18)/100),0)</f>
        <v>0.187</v>
      </c>
      <c r="S2827" s="65">
        <f>IFERROR(IF(Ações!$B2827="","",VLOOKUP(Table_1[[#This Row],[AÇÕES]],'Dados Status Invest STOCKS'!A2813:AD3428,25)/100),0)</f>
        <v>0.14369999999999999</v>
      </c>
      <c r="T2827" s="67">
        <f>(1-Ações!$Q2827)*Ações!$R2827</f>
        <v>0.187</v>
      </c>
      <c r="U2827" s="68">
        <f>IF(Ações!$S2827=0,Ações!$T2827,IF(Ações!$T2827=0,Ações!$S2827,AVERAGE(Ações!$S2827,Ações!$T2827)))</f>
        <v>0.16535</v>
      </c>
    </row>
    <row r="2828" spans="2:21" ht="15" customHeight="1" x14ac:dyDescent="0.2">
      <c r="B2828" s="63" t="str">
        <f>IFERROR('Dados Status Invest STOCKS'!A2815,"-")</f>
        <v>LORL</v>
      </c>
      <c r="C2828" s="45">
        <f>IFERROR((Ações!$D2828-Ações!$K2828)/Ações!$D2828,0)</f>
        <v>0</v>
      </c>
      <c r="D2828" s="46">
        <f>(Ações!$O2828)/0.06</f>
        <v>0</v>
      </c>
      <c r="E2828" s="47">
        <f>IFERROR((Ações!$F2828-Ações!$K2828)/Ações!$F2828,0)</f>
        <v>-0.61805336275661316</v>
      </c>
      <c r="F2828" s="46">
        <f>IF(OR(Ações!$N2828&lt;0,Ações!$M2828&lt;0),"",(22.5*Ações!$M2828*Ações!$N2828)^0.5)</f>
        <v>25.722266618632194</v>
      </c>
      <c r="G2828" s="47">
        <f>IFERROR((Ações!$H2828-Ações!$K2828)/Ações!$H2828,0)</f>
        <v>0</v>
      </c>
      <c r="H2828" s="48">
        <f>IFERROR(Ações!$I2828/(Ações!$P2828-Table_1[[#This Row],[CAGR LUCRO 5A]]),0)</f>
        <v>0</v>
      </c>
      <c r="I2828" s="48">
        <f>IF(Ações!$S2828&lt;0,"",Ações!$O2828*(1+Ações!$S2828))</f>
        <v>0</v>
      </c>
      <c r="J2828" s="49">
        <f>IFERROR(IF(Ações!$B2828="","",(VLOOKUP(Table_1[[#This Row],[AÇÕES]],'Dados Status Invest STOCKS'!A2814:AD3429,4)/Table_1[[#This Row],[LPA]]))/100,0)</f>
        <v>2.9257294429708224E-2</v>
      </c>
      <c r="K2828" s="64">
        <f>IFERROR(IF(Ações!$B2828="","",VLOOKUP(Table_1[[#This Row],[AÇÕES]],'Dados Status Invest STOCKS'!A2814:AD3429,2)),0)</f>
        <v>41.62</v>
      </c>
      <c r="L2828" s="65">
        <f>IFERROR(IF(Ações!$B2828="","",VLOOKUP(Table_1[[#This Row],[AÇÕES]],'Dados Status Invest STOCKS'!A2814:AD3429,3)/100),0)</f>
        <v>0</v>
      </c>
      <c r="M2828" s="66">
        <f>IFERROR(IF(Ações!$B2828="","",VLOOKUP(Table_1[[#This Row],[AÇÕES]],'Dados Status Invest STOCKS'!A2814:AD3429,28)),0)</f>
        <v>3.77</v>
      </c>
      <c r="N2828" s="66">
        <f>IFERROR(IF(Ações!$B2828="","",VLOOKUP(Table_1[[#This Row],[AÇÕES]],'Dados Status Invest STOCKS'!A2814:AD3429,27)),0)</f>
        <v>7.8</v>
      </c>
      <c r="O2828" s="66">
        <f>IFERROR(IF(Ações!$L2828="","",Ações!$K2828*Ações!$L2828),0)</f>
        <v>0</v>
      </c>
      <c r="P2828" s="67">
        <f t="shared" si="43"/>
        <v>0.06</v>
      </c>
      <c r="Q2828" s="67">
        <f>IFERROR(Ações!$O2828/Ações!$M2828,0)</f>
        <v>0</v>
      </c>
      <c r="R2828" s="67">
        <f>IFERROR(IF(Ações!$B2828="","",VLOOKUP(Table_1[[#This Row],[AÇÕES]],'Dados Status Invest STOCKS'!A2814:AD3429,18)/100),0)</f>
        <v>0.48369999999999996</v>
      </c>
      <c r="S2828" s="65">
        <f>IFERROR(IF(Ações!$B2828="","",VLOOKUP(Table_1[[#This Row],[AÇÕES]],'Dados Status Invest STOCKS'!A2814:AD3429,25)/100),0)</f>
        <v>0</v>
      </c>
      <c r="T2828" s="67">
        <f>(1-Ações!$Q2828)*Ações!$R2828</f>
        <v>0.48369999999999996</v>
      </c>
      <c r="U2828" s="68">
        <f>IF(Ações!$S2828=0,Ações!$T2828,IF(Ações!$T2828=0,Ações!$S2828,AVERAGE(Ações!$S2828,Ações!$T2828)))</f>
        <v>0.48369999999999996</v>
      </c>
    </row>
    <row r="2829" spans="2:21" ht="15" customHeight="1" x14ac:dyDescent="0.2">
      <c r="B2829" s="63" t="str">
        <f>IFERROR('Dados Status Invest STOCKS'!A2816,"-")</f>
        <v>LOVE</v>
      </c>
      <c r="C2829" s="45">
        <f>IFERROR((Ações!$D2829-Ações!$K2829)/Ações!$D2829,0)</f>
        <v>0</v>
      </c>
      <c r="D2829" s="46">
        <f>(Ações!$O2829)/0.06</f>
        <v>0</v>
      </c>
      <c r="E2829" s="47">
        <f>IFERROR((Ações!$F2829-Ações!$K2829)/Ações!$F2829,0)</f>
        <v>-1.6001202032387012</v>
      </c>
      <c r="F2829" s="46">
        <f>IF(OR(Ações!$N2829&lt;0,Ações!$M2829&lt;0),"",(22.5*Ações!$M2829*Ações!$N2829)^0.5)</f>
        <v>20.352905198030083</v>
      </c>
      <c r="G2829" s="47">
        <f>IFERROR((Ações!$H2829-Ações!$K2829)/Ações!$H2829,0)</f>
        <v>0</v>
      </c>
      <c r="H2829" s="48">
        <f>IFERROR(Ações!$I2829/(Ações!$P2829-Table_1[[#This Row],[CAGR LUCRO 5A]]),0)</f>
        <v>0</v>
      </c>
      <c r="I2829" s="48">
        <f>IF(Ações!$S2829&lt;0,"",Ações!$O2829*(1+Ações!$S2829))</f>
        <v>0</v>
      </c>
      <c r="J2829" s="49">
        <f>IFERROR(IF(Ações!$B2829="","",(VLOOKUP(Table_1[[#This Row],[AÇÕES]],'Dados Status Invest STOCKS'!A2815:AD3430,4)/Table_1[[#This Row],[LPA]]))/100,0)</f>
        <v>9.9090909090909077E-2</v>
      </c>
      <c r="K2829" s="64">
        <f>IFERROR(IF(Ações!$B2829="","",VLOOKUP(Table_1[[#This Row],[AÇÕES]],'Dados Status Invest STOCKS'!A2815:AD3430,2)),0)</f>
        <v>52.92</v>
      </c>
      <c r="L2829" s="65">
        <f>IFERROR(IF(Ações!$B2829="","",VLOOKUP(Table_1[[#This Row],[AÇÕES]],'Dados Status Invest STOCKS'!A2815:AD3430,3)/100),0)</f>
        <v>0</v>
      </c>
      <c r="M2829" s="66">
        <f>IFERROR(IF(Ações!$B2829="","",VLOOKUP(Table_1[[#This Row],[AÇÕES]],'Dados Status Invest STOCKS'!A2815:AD3430,28)),0)</f>
        <v>2.31</v>
      </c>
      <c r="N2829" s="66">
        <f>IFERROR(IF(Ações!$B2829="","",VLOOKUP(Table_1[[#This Row],[AÇÕES]],'Dados Status Invest STOCKS'!A2815:AD3430,27)),0)</f>
        <v>7.97</v>
      </c>
      <c r="O2829" s="66">
        <f>IFERROR(IF(Ações!$L2829="","",Ações!$K2829*Ações!$L2829),0)</f>
        <v>0</v>
      </c>
      <c r="P2829" s="67">
        <f t="shared" si="43"/>
        <v>0.06</v>
      </c>
      <c r="Q2829" s="67">
        <f>IFERROR(Ações!$O2829/Ações!$M2829,0)</f>
        <v>0</v>
      </c>
      <c r="R2829" s="67">
        <f>IFERROR(IF(Ações!$B2829="","",VLOOKUP(Table_1[[#This Row],[AÇÕES]],'Dados Status Invest STOCKS'!A2815:AD3430,18)/100),0)</f>
        <v>0.28989999999999999</v>
      </c>
      <c r="S2829" s="65">
        <f>IFERROR(IF(Ações!$B2829="","",VLOOKUP(Table_1[[#This Row],[AÇÕES]],'Dados Status Invest STOCKS'!A2815:AD3430,25)/100),0)</f>
        <v>0</v>
      </c>
      <c r="T2829" s="67">
        <f>(1-Ações!$Q2829)*Ações!$R2829</f>
        <v>0.28989999999999999</v>
      </c>
      <c r="U2829" s="68">
        <f>IF(Ações!$S2829=0,Ações!$T2829,IF(Ações!$T2829=0,Ações!$S2829,AVERAGE(Ações!$S2829,Ações!$T2829)))</f>
        <v>0.28989999999999999</v>
      </c>
    </row>
    <row r="2830" spans="2:21" ht="15" customHeight="1" x14ac:dyDescent="0.2">
      <c r="B2830" s="63" t="str">
        <f>IFERROR('Dados Status Invest STOCKS'!A2817,"-")</f>
        <v>LOW</v>
      </c>
      <c r="C2830" s="45">
        <f>IFERROR((Ações!$D2830-Ações!$K2830)/Ações!$D2830,0)</f>
        <v>-3.6874999999999991</v>
      </c>
      <c r="D2830" s="46">
        <f>(Ações!$O2830)/0.06</f>
        <v>49.568000000000005</v>
      </c>
      <c r="E2830" s="47">
        <f>IFERROR((Ações!$F2830-Ações!$K2830)/Ações!$F2830,0)</f>
        <v>0</v>
      </c>
      <c r="F2830" s="46" t="str">
        <f>IF(OR(Ações!$N2830&lt;0,Ações!$M2830&lt;0),"",(22.5*Ações!$M2830*Ações!$N2830)^0.5)</f>
        <v/>
      </c>
      <c r="G2830" s="47">
        <f>IFERROR((Ações!$H2830-Ações!$K2830)/Ações!$H2830,0)</f>
        <v>9.0340139652983478</v>
      </c>
      <c r="H2830" s="48">
        <f>IFERROR(Ações!$I2830/(Ações!$P2830-Table_1[[#This Row],[CAGR LUCRO 5A]]),0)</f>
        <v>-28.920786172839509</v>
      </c>
      <c r="I2830" s="48">
        <f>IF(Ações!$S2830&lt;0,"",Ações!$O2830*(1+Ações!$S2830))</f>
        <v>3.5138755200000005</v>
      </c>
      <c r="J2830" s="49">
        <f>IFERROR(IF(Ações!$B2830="","",(VLOOKUP(Table_1[[#This Row],[AÇÕES]],'Dados Status Invest STOCKS'!A2816:AD3431,4)/Table_1[[#This Row],[LPA]]))/100,0)</f>
        <v>1.5816242821985235E-2</v>
      </c>
      <c r="K2830" s="64">
        <f>IFERROR(IF(Ações!$B2830="","",VLOOKUP(Table_1[[#This Row],[AÇÕES]],'Dados Status Invest STOCKS'!A2816:AD3431,2)),0)</f>
        <v>232.35</v>
      </c>
      <c r="L2830" s="65">
        <f>IFERROR(IF(Ações!$B2830="","",VLOOKUP(Table_1[[#This Row],[AÇÕES]],'Dados Status Invest STOCKS'!A2816:AD3431,3)/100),0)</f>
        <v>1.2800000000000001E-2</v>
      </c>
      <c r="M2830" s="66">
        <f>IFERROR(IF(Ações!$B2830="","",VLOOKUP(Table_1[[#This Row],[AÇÕES]],'Dados Status Invest STOCKS'!A2816:AD3431,28)),0)</f>
        <v>12.19</v>
      </c>
      <c r="N2830" s="66">
        <f>IFERROR(IF(Ações!$B2830="","",VLOOKUP(Table_1[[#This Row],[AÇÕES]],'Dados Status Invest STOCKS'!A2816:AD3431,27)),0)</f>
        <v>-2.34</v>
      </c>
      <c r="O2830" s="66">
        <f>IFERROR(IF(Ações!$L2830="","",Ações!$K2830*Ações!$L2830),0)</f>
        <v>2.9740800000000003</v>
      </c>
      <c r="P2830" s="67">
        <f t="shared" si="43"/>
        <v>0.06</v>
      </c>
      <c r="Q2830" s="67">
        <f>IFERROR(Ações!$O2830/Ações!$M2830,0)</f>
        <v>0.24397703035274818</v>
      </c>
      <c r="R2830" s="67">
        <f>IFERROR(IF(Ações!$B2830="","",VLOOKUP(Table_1[[#This Row],[AÇÕES]],'Dados Status Invest STOCKS'!A2816:AD3431,18)/100),0)</f>
        <v>-5.2112999999999996</v>
      </c>
      <c r="S2830" s="65">
        <f>IFERROR(IF(Ações!$B2830="","",VLOOKUP(Table_1[[#This Row],[AÇÕES]],'Dados Status Invest STOCKS'!A2816:AD3431,25)/100),0)</f>
        <v>0.18149999999999999</v>
      </c>
      <c r="T2830" s="67">
        <f>(1-Ações!$Q2830)*Ações!$R2830</f>
        <v>-3.9398625017227231</v>
      </c>
      <c r="U2830" s="68">
        <f>IF(Ações!$S2830=0,Ações!$T2830,IF(Ações!$T2830=0,Ações!$S2830,AVERAGE(Ações!$S2830,Ações!$T2830)))</f>
        <v>-1.8791812508613615</v>
      </c>
    </row>
    <row r="2831" spans="2:21" ht="15" customHeight="1" x14ac:dyDescent="0.2">
      <c r="B2831" s="63" t="str">
        <f>IFERROR('Dados Status Invest STOCKS'!A2818,"-")</f>
        <v>LPCN</v>
      </c>
      <c r="C2831" s="45">
        <f>IFERROR((Ações!$D2831-Ações!$K2831)/Ações!$D2831,0)</f>
        <v>0</v>
      </c>
      <c r="D2831" s="46">
        <f>(Ações!$O2831)/0.06</f>
        <v>0</v>
      </c>
      <c r="E2831" s="47">
        <f>IFERROR((Ações!$F2831-Ações!$K2831)/Ações!$F2831,0)</f>
        <v>0</v>
      </c>
      <c r="F2831" s="46" t="str">
        <f>IF(OR(Ações!$N2831&lt;0,Ações!$M2831&lt;0),"",(22.5*Ações!$M2831*Ações!$N2831)^0.5)</f>
        <v/>
      </c>
      <c r="G2831" s="47">
        <f>IFERROR((Ações!$H2831-Ações!$K2831)/Ações!$H2831,0)</f>
        <v>0</v>
      </c>
      <c r="H2831" s="48">
        <f>IFERROR(Ações!$I2831/(Ações!$P2831-Table_1[[#This Row],[CAGR LUCRO 5A]]),0)</f>
        <v>0</v>
      </c>
      <c r="I2831" s="48">
        <f>IF(Ações!$S2831&lt;0,"",Ações!$O2831*(1+Ações!$S2831))</f>
        <v>0</v>
      </c>
      <c r="J2831" s="49">
        <f>IFERROR(IF(Ações!$B2831="","",(VLOOKUP(Table_1[[#This Row],[AÇÕES]],'Dados Status Invest STOCKS'!A2817:AD3432,4)/Table_1[[#This Row],[LPA]]))/100,0)</f>
        <v>0.22599999999999998</v>
      </c>
      <c r="K2831" s="64">
        <f>IFERROR(IF(Ações!$B2831="","",VLOOKUP(Table_1[[#This Row],[AÇÕES]],'Dados Status Invest STOCKS'!A2817:AD3432,2)),0)</f>
        <v>0.91</v>
      </c>
      <c r="L2831" s="65">
        <f>IFERROR(IF(Ações!$B2831="","",VLOOKUP(Table_1[[#This Row],[AÇÕES]],'Dados Status Invest STOCKS'!A2817:AD3432,3)/100),0)</f>
        <v>0</v>
      </c>
      <c r="M2831" s="66">
        <f>IFERROR(IF(Ações!$B2831="","",VLOOKUP(Table_1[[#This Row],[AÇÕES]],'Dados Status Invest STOCKS'!A2817:AD3432,28)),0)</f>
        <v>-0.2</v>
      </c>
      <c r="N2831" s="66">
        <f>IFERROR(IF(Ações!$B2831="","",VLOOKUP(Table_1[[#This Row],[AÇÕES]],'Dados Status Invest STOCKS'!A2817:AD3432,27)),0)</f>
        <v>0.37</v>
      </c>
      <c r="O2831" s="66">
        <f>IFERROR(IF(Ações!$L2831="","",Ações!$K2831*Ações!$L2831),0)</f>
        <v>0</v>
      </c>
      <c r="P2831" s="67">
        <f t="shared" ref="P2831:P2894" si="44">$U$6</f>
        <v>0.06</v>
      </c>
      <c r="Q2831" s="67">
        <f>IFERROR(Ações!$O2831/Ações!$M2831,0)</f>
        <v>0</v>
      </c>
      <c r="R2831" s="67">
        <f>IFERROR(IF(Ações!$B2831="","",VLOOKUP(Table_1[[#This Row],[AÇÕES]],'Dados Status Invest STOCKS'!A2817:AD3432,18)/100),0)</f>
        <v>-0.54159999999999997</v>
      </c>
      <c r="S2831" s="65">
        <f>IFERROR(IF(Ações!$B2831="","",VLOOKUP(Table_1[[#This Row],[AÇÕES]],'Dados Status Invest STOCKS'!A2817:AD3432,25)/100),0)</f>
        <v>0</v>
      </c>
      <c r="T2831" s="67">
        <f>(1-Ações!$Q2831)*Ações!$R2831</f>
        <v>-0.54159999999999997</v>
      </c>
      <c r="U2831" s="68">
        <f>IF(Ações!$S2831=0,Ações!$T2831,IF(Ações!$T2831=0,Ações!$S2831,AVERAGE(Ações!$S2831,Ações!$T2831)))</f>
        <v>-0.54159999999999997</v>
      </c>
    </row>
    <row r="2832" spans="2:21" ht="15" customHeight="1" x14ac:dyDescent="0.2">
      <c r="B2832" s="63" t="str">
        <f>IFERROR('Dados Status Invest STOCKS'!A2819,"-")</f>
        <v>LPG</v>
      </c>
      <c r="C2832" s="45">
        <f>IFERROR((Ações!$D2832-Ações!$K2832)/Ações!$D2832,0)</f>
        <v>0.77142857142857146</v>
      </c>
      <c r="D2832" s="46">
        <f>(Ações!$O2832)/0.06</f>
        <v>50.006250000000001</v>
      </c>
      <c r="E2832" s="47">
        <f>IFERROR((Ações!$F2832-Ações!$K2832)/Ações!$F2832,0)</f>
        <v>0.67871001939676645</v>
      </c>
      <c r="F2832" s="46">
        <f>IF(OR(Ações!$N2832&lt;0,Ações!$M2832&lt;0),"",(22.5*Ações!$M2832*Ações!$N2832)^0.5)</f>
        <v>35.575339070766425</v>
      </c>
      <c r="G2832" s="47">
        <f>IFERROR((Ações!$H2832-Ações!$K2832)/Ações!$H2832,0)</f>
        <v>0</v>
      </c>
      <c r="H2832" s="48">
        <f>IFERROR(Ações!$I2832/(Ações!$P2832-Table_1[[#This Row],[CAGR LUCRO 5A]]),0)</f>
        <v>0</v>
      </c>
      <c r="I2832" s="48" t="str">
        <f>IF(Ações!$S2832&lt;0,"",Ações!$O2832*(1+Ações!$S2832))</f>
        <v/>
      </c>
      <c r="J2832" s="49">
        <f>IFERROR(IF(Ações!$B2832="","",(VLOOKUP(Table_1[[#This Row],[AÇÕES]],'Dados Status Invest STOCKS'!A2818:AD3433,4)/Table_1[[#This Row],[LPA]]))/100,0)</f>
        <v>1.8473895582329314E-2</v>
      </c>
      <c r="K2832" s="64">
        <f>IFERROR(IF(Ações!$B2832="","",VLOOKUP(Table_1[[#This Row],[AÇÕES]],'Dados Status Invest STOCKS'!A2818:AD3433,2)),0)</f>
        <v>11.43</v>
      </c>
      <c r="L2832" s="65">
        <f>IFERROR(IF(Ações!$B2832="","",VLOOKUP(Table_1[[#This Row],[AÇÕES]],'Dados Status Invest STOCKS'!A2818:AD3433,3)/100),0)</f>
        <v>0.26250000000000001</v>
      </c>
      <c r="M2832" s="66">
        <f>IFERROR(IF(Ações!$B2832="","",VLOOKUP(Table_1[[#This Row],[AÇÕES]],'Dados Status Invest STOCKS'!A2818:AD3433,28)),0)</f>
        <v>2.4900000000000002</v>
      </c>
      <c r="N2832" s="66">
        <f>IFERROR(IF(Ações!$B2832="","",VLOOKUP(Table_1[[#This Row],[AÇÕES]],'Dados Status Invest STOCKS'!A2818:AD3433,27)),0)</f>
        <v>22.59</v>
      </c>
      <c r="O2832" s="66">
        <f>IFERROR(IF(Ações!$L2832="","",Ações!$K2832*Ações!$L2832),0)</f>
        <v>3.000375</v>
      </c>
      <c r="P2832" s="67">
        <f t="shared" si="44"/>
        <v>0.06</v>
      </c>
      <c r="Q2832" s="67">
        <f>IFERROR(Ações!$O2832/Ações!$M2832,0)</f>
        <v>1.2049698795180721</v>
      </c>
      <c r="R2832" s="67">
        <f>IFERROR(IF(Ações!$B2832="","",VLOOKUP(Table_1[[#This Row],[AÇÕES]],'Dados Status Invest STOCKS'!A2818:AD3433,18)/100),0)</f>
        <v>0.1101</v>
      </c>
      <c r="S2832" s="65">
        <f>IFERROR(IF(Ações!$B2832="","",VLOOKUP(Table_1[[#This Row],[AÇÕES]],'Dados Status Invest STOCKS'!A2818:AD3433,25)/100),0)</f>
        <v>-6.5199999999999994E-2</v>
      </c>
      <c r="T2832" s="67">
        <f>(1-Ações!$Q2832)*Ações!$R2832</f>
        <v>-2.2567183734939739E-2</v>
      </c>
      <c r="U2832" s="68">
        <f>IF(Ações!$S2832=0,Ações!$T2832,IF(Ações!$T2832=0,Ações!$S2832,AVERAGE(Ações!$S2832,Ações!$T2832)))</f>
        <v>-4.3883591867469866E-2</v>
      </c>
    </row>
    <row r="2833" spans="2:21" ht="15" customHeight="1" x14ac:dyDescent="0.2">
      <c r="B2833" s="63" t="str">
        <f>IFERROR('Dados Status Invest STOCKS'!A2820,"-")</f>
        <v>LPI</v>
      </c>
      <c r="C2833" s="45">
        <f>IFERROR((Ações!$D2833-Ações!$K2833)/Ações!$D2833,0)</f>
        <v>0</v>
      </c>
      <c r="D2833" s="46">
        <f>(Ações!$O2833)/0.06</f>
        <v>0</v>
      </c>
      <c r="E2833" s="47">
        <f>IFERROR((Ações!$F2833-Ações!$K2833)/Ações!$F2833,0)</f>
        <v>0</v>
      </c>
      <c r="F2833" s="46" t="str">
        <f>IF(OR(Ações!$N2833&lt;0,Ações!$M2833&lt;0),"",(22.5*Ações!$M2833*Ações!$N2833)^0.5)</f>
        <v/>
      </c>
      <c r="G2833" s="47">
        <f>IFERROR((Ações!$H2833-Ações!$K2833)/Ações!$H2833,0)</f>
        <v>0</v>
      </c>
      <c r="H2833" s="48">
        <f>IFERROR(Ações!$I2833/(Ações!$P2833-Table_1[[#This Row],[CAGR LUCRO 5A]]),0)</f>
        <v>0</v>
      </c>
      <c r="I2833" s="48">
        <f>IF(Ações!$S2833&lt;0,"",Ações!$O2833*(1+Ações!$S2833))</f>
        <v>0</v>
      </c>
      <c r="J2833" s="49">
        <f>IFERROR(IF(Ações!$B2833="","",(VLOOKUP(Table_1[[#This Row],[AÇÕES]],'Dados Status Invest STOCKS'!A2819:AD3434,4)/Table_1[[#This Row],[LPA]]))/100,0)</f>
        <v>3.4892086330935244E-3</v>
      </c>
      <c r="K2833" s="64">
        <f>IFERROR(IF(Ações!$B2833="","",VLOOKUP(Table_1[[#This Row],[AÇÕES]],'Dados Status Invest STOCKS'!A2819:AD3434,2)),0)</f>
        <v>67.45</v>
      </c>
      <c r="L2833" s="65">
        <f>IFERROR(IF(Ações!$B2833="","",VLOOKUP(Table_1[[#This Row],[AÇÕES]],'Dados Status Invest STOCKS'!A2819:AD3434,3)/100),0)</f>
        <v>0</v>
      </c>
      <c r="M2833" s="66">
        <f>IFERROR(IF(Ações!$B2833="","",VLOOKUP(Table_1[[#This Row],[AÇÕES]],'Dados Status Invest STOCKS'!A2819:AD3434,28)),0)</f>
        <v>-13.9</v>
      </c>
      <c r="N2833" s="66">
        <f>IFERROR(IF(Ações!$B2833="","",VLOOKUP(Table_1[[#This Row],[AÇÕES]],'Dados Status Invest STOCKS'!A2819:AD3434,27)),0)</f>
        <v>13.13</v>
      </c>
      <c r="O2833" s="66">
        <f>IFERROR(IF(Ações!$L2833="","",Ações!$K2833*Ações!$L2833),0)</f>
        <v>0</v>
      </c>
      <c r="P2833" s="67">
        <f t="shared" si="44"/>
        <v>0.06</v>
      </c>
      <c r="Q2833" s="67">
        <f>IFERROR(Ações!$O2833/Ações!$M2833,0)</f>
        <v>0</v>
      </c>
      <c r="R2833" s="67">
        <f>IFERROR(IF(Ações!$B2833="","",VLOOKUP(Table_1[[#This Row],[AÇÕES]],'Dados Status Invest STOCKS'!A2819:AD3434,18)/100),0)</f>
        <v>-1.0586</v>
      </c>
      <c r="S2833" s="65">
        <f>IFERROR(IF(Ações!$B2833="","",VLOOKUP(Table_1[[#This Row],[AÇÕES]],'Dados Status Invest STOCKS'!A2819:AD3434,25)/100),0)</f>
        <v>0</v>
      </c>
      <c r="T2833" s="67">
        <f>(1-Ações!$Q2833)*Ações!$R2833</f>
        <v>-1.0586</v>
      </c>
      <c r="U2833" s="68">
        <f>IF(Ações!$S2833=0,Ações!$T2833,IF(Ações!$T2833=0,Ações!$S2833,AVERAGE(Ações!$S2833,Ações!$T2833)))</f>
        <v>-1.0586</v>
      </c>
    </row>
    <row r="2834" spans="2:21" ht="15" customHeight="1" x14ac:dyDescent="0.2">
      <c r="B2834" s="63" t="str">
        <f>IFERROR('Dados Status Invest STOCKS'!A2821,"-")</f>
        <v>LPL</v>
      </c>
      <c r="C2834" s="45">
        <f>IFERROR((Ações!$D2834-Ações!$K2834)/Ações!$D2834,0)</f>
        <v>0</v>
      </c>
      <c r="D2834" s="46">
        <f>(Ações!$O2834)/0.06</f>
        <v>0</v>
      </c>
      <c r="E2834" s="47">
        <f>IFERROR((Ações!$F2834-Ações!$K2834)/Ações!$F2834,0)</f>
        <v>0.60954432017367022</v>
      </c>
      <c r="F2834" s="46">
        <f>IF(OR(Ações!$N2834&lt;0,Ações!$M2834&lt;0),"",(22.5*Ações!$M2834*Ações!$N2834)^0.5)</f>
        <v>23.434157761694784</v>
      </c>
      <c r="G2834" s="47">
        <f>IFERROR((Ações!$H2834-Ações!$K2834)/Ações!$H2834,0)</f>
        <v>0</v>
      </c>
      <c r="H2834" s="48">
        <f>IFERROR(Ações!$I2834/(Ações!$P2834-Table_1[[#This Row],[CAGR LUCRO 5A]]),0)</f>
        <v>0</v>
      </c>
      <c r="I2834" s="48">
        <f>IF(Ações!$S2834&lt;0,"",Ações!$O2834*(1+Ações!$S2834))</f>
        <v>0</v>
      </c>
      <c r="J2834" s="49">
        <f>IFERROR(IF(Ações!$B2834="","",(VLOOKUP(Table_1[[#This Row],[AÇÕES]],'Dados Status Invest STOCKS'!A2820:AD3435,4)/Table_1[[#This Row],[LPA]]))/100,0)</f>
        <v>4.5957446808510639E-2</v>
      </c>
      <c r="K2834" s="64">
        <f>IFERROR(IF(Ações!$B2834="","",VLOOKUP(Table_1[[#This Row],[AÇÕES]],'Dados Status Invest STOCKS'!A2820:AD3435,2)),0)</f>
        <v>9.15</v>
      </c>
      <c r="L2834" s="65">
        <f>IFERROR(IF(Ações!$B2834="","",VLOOKUP(Table_1[[#This Row],[AÇÕES]],'Dados Status Invest STOCKS'!A2820:AD3435,3)/100),0)</f>
        <v>0</v>
      </c>
      <c r="M2834" s="66">
        <f>IFERROR(IF(Ações!$B2834="","",VLOOKUP(Table_1[[#This Row],[AÇÕES]],'Dados Status Invest STOCKS'!A2820:AD3435,28)),0)</f>
        <v>1.41</v>
      </c>
      <c r="N2834" s="66">
        <f>IFERROR(IF(Ações!$B2834="","",VLOOKUP(Table_1[[#This Row],[AÇÕES]],'Dados Status Invest STOCKS'!A2820:AD3435,27)),0)</f>
        <v>17.309999999999999</v>
      </c>
      <c r="O2834" s="66">
        <f>IFERROR(IF(Ações!$L2834="","",Ações!$K2834*Ações!$L2834),0)</f>
        <v>0</v>
      </c>
      <c r="P2834" s="67">
        <f t="shared" si="44"/>
        <v>0.06</v>
      </c>
      <c r="Q2834" s="67">
        <f>IFERROR(Ações!$O2834/Ações!$M2834,0)</f>
        <v>0</v>
      </c>
      <c r="R2834" s="67">
        <f>IFERROR(IF(Ações!$B2834="","",VLOOKUP(Table_1[[#This Row],[AÇÕES]],'Dados Status Invest STOCKS'!A2820:AD3435,18)/100),0)</f>
        <v>8.1600000000000006E-2</v>
      </c>
      <c r="S2834" s="65">
        <f>IFERROR(IF(Ações!$B2834="","",VLOOKUP(Table_1[[#This Row],[AÇÕES]],'Dados Status Invest STOCKS'!A2820:AD3435,25)/100),0)</f>
        <v>0</v>
      </c>
      <c r="T2834" s="67">
        <f>(1-Ações!$Q2834)*Ações!$R2834</f>
        <v>8.1600000000000006E-2</v>
      </c>
      <c r="U2834" s="68">
        <f>IF(Ações!$S2834=0,Ações!$T2834,IF(Ações!$T2834=0,Ações!$S2834,AVERAGE(Ações!$S2834,Ações!$T2834)))</f>
        <v>8.1600000000000006E-2</v>
      </c>
    </row>
    <row r="2835" spans="2:21" ht="15" customHeight="1" x14ac:dyDescent="0.2">
      <c r="B2835" s="63" t="str">
        <f>IFERROR('Dados Status Invest STOCKS'!A2822,"-")</f>
        <v>LPLA</v>
      </c>
      <c r="C2835" s="45">
        <f>IFERROR((Ações!$D2835-Ações!$K2835)/Ações!$D2835,0)</f>
        <v>-8.5238095238095237</v>
      </c>
      <c r="D2835" s="46">
        <f>(Ações!$O2835)/0.06</f>
        <v>16.7685</v>
      </c>
      <c r="E2835" s="47">
        <f>IFERROR((Ações!$F2835-Ações!$K2835)/Ações!$F2835,0)</f>
        <v>-2.1181484597925175</v>
      </c>
      <c r="F2835" s="46">
        <f>IF(OR(Ações!$N2835&lt;0,Ações!$M2835&lt;0),"",(22.5*Ações!$M2835*Ações!$N2835)^0.5)</f>
        <v>51.216291353435579</v>
      </c>
      <c r="G2835" s="47">
        <f>IFERROR((Ações!$H2835-Ações!$K2835)/Ações!$H2835,0)</f>
        <v>22.79358490907283</v>
      </c>
      <c r="H2835" s="48">
        <f>IFERROR(Ações!$I2835/(Ações!$P2835-Table_1[[#This Row],[CAGR LUCRO 5A]]),0)</f>
        <v>-7.3278444398340223</v>
      </c>
      <c r="I2835" s="48">
        <f>IF(Ações!$S2835&lt;0,"",Ações!$O2835*(1+Ações!$S2835))</f>
        <v>1.2362073569999996</v>
      </c>
      <c r="J2835" s="49">
        <f>IFERROR(IF(Ações!$B2835="","",(VLOOKUP(Table_1[[#This Row],[AÇÕES]],'Dados Status Invest STOCKS'!A2821:AD3436,4)/Table_1[[#This Row],[LPA]]))/100,0)</f>
        <v>4.7785467128027684E-2</v>
      </c>
      <c r="K2835" s="64">
        <f>IFERROR(IF(Ações!$B2835="","",VLOOKUP(Table_1[[#This Row],[AÇÕES]],'Dados Status Invest STOCKS'!A2821:AD3436,2)),0)</f>
        <v>159.69999999999999</v>
      </c>
      <c r="L2835" s="65">
        <f>IFERROR(IF(Ações!$B2835="","",VLOOKUP(Table_1[[#This Row],[AÇÕES]],'Dados Status Invest STOCKS'!A2821:AD3436,3)/100),0)</f>
        <v>6.3E-3</v>
      </c>
      <c r="M2835" s="66">
        <f>IFERROR(IF(Ações!$B2835="","",VLOOKUP(Table_1[[#This Row],[AÇÕES]],'Dados Status Invest STOCKS'!A2821:AD3436,28)),0)</f>
        <v>5.78</v>
      </c>
      <c r="N2835" s="66">
        <f>IFERROR(IF(Ações!$B2835="","",VLOOKUP(Table_1[[#This Row],[AÇÕES]],'Dados Status Invest STOCKS'!A2821:AD3436,27)),0)</f>
        <v>20.170000000000002</v>
      </c>
      <c r="O2835" s="66">
        <f>IFERROR(IF(Ações!$L2835="","",Ações!$K2835*Ações!$L2835),0)</f>
        <v>1.0061099999999998</v>
      </c>
      <c r="P2835" s="67">
        <f t="shared" si="44"/>
        <v>0.06</v>
      </c>
      <c r="Q2835" s="67">
        <f>IFERROR(Ações!$O2835/Ações!$M2835,0)</f>
        <v>0.17406747404844286</v>
      </c>
      <c r="R2835" s="67">
        <f>IFERROR(IF(Ações!$B2835="","",VLOOKUP(Table_1[[#This Row],[AÇÕES]],'Dados Status Invest STOCKS'!A2821:AD3436,18)/100),0)</f>
        <v>0.28660000000000002</v>
      </c>
      <c r="S2835" s="65">
        <f>IFERROR(IF(Ações!$B2835="","",VLOOKUP(Table_1[[#This Row],[AÇÕES]],'Dados Status Invest STOCKS'!A2821:AD3436,25)/100),0)</f>
        <v>0.22870000000000001</v>
      </c>
      <c r="T2835" s="67">
        <f>(1-Ações!$Q2835)*Ações!$R2835</f>
        <v>0.23671226193771627</v>
      </c>
      <c r="U2835" s="68">
        <f>IF(Ações!$S2835=0,Ações!$T2835,IF(Ações!$T2835=0,Ações!$S2835,AVERAGE(Ações!$S2835,Ações!$T2835)))</f>
        <v>0.23270613096885814</v>
      </c>
    </row>
    <row r="2836" spans="2:21" ht="15" customHeight="1" x14ac:dyDescent="0.2">
      <c r="B2836" s="63" t="str">
        <f>IFERROR('Dados Status Invest STOCKS'!A2823,"-")</f>
        <v>LPRO</v>
      </c>
      <c r="C2836" s="45">
        <f>IFERROR((Ações!$D2836-Ações!$K2836)/Ações!$D2836,0)</f>
        <v>0</v>
      </c>
      <c r="D2836" s="46">
        <f>(Ações!$O2836)/0.06</f>
        <v>0</v>
      </c>
      <c r="E2836" s="47">
        <f>IFERROR((Ações!$F2836-Ações!$K2836)/Ações!$F2836,0)</f>
        <v>-2.8753027276698493</v>
      </c>
      <c r="F2836" s="46">
        <f>IF(OR(Ações!$N2836&lt;0,Ações!$M2836&lt;0),"",(22.5*Ações!$M2836*Ações!$N2836)^0.5)</f>
        <v>4.9080036674802923</v>
      </c>
      <c r="G2836" s="47">
        <f>IFERROR((Ações!$H2836-Ações!$K2836)/Ações!$H2836,0)</f>
        <v>0</v>
      </c>
      <c r="H2836" s="48">
        <f>IFERROR(Ações!$I2836/(Ações!$P2836-Table_1[[#This Row],[CAGR LUCRO 5A]]),0)</f>
        <v>0</v>
      </c>
      <c r="I2836" s="48">
        <f>IF(Ações!$S2836&lt;0,"",Ações!$O2836*(1+Ações!$S2836))</f>
        <v>0</v>
      </c>
      <c r="J2836" s="49">
        <f>IFERROR(IF(Ações!$B2836="","",(VLOOKUP(Table_1[[#This Row],[AÇÕES]],'Dados Status Invest STOCKS'!A2822:AD3437,4)/Table_1[[#This Row],[LPA]]))/100,0)</f>
        <v>0.16971698113207545</v>
      </c>
      <c r="K2836" s="64">
        <f>IFERROR(IF(Ações!$B2836="","",VLOOKUP(Table_1[[#This Row],[AÇÕES]],'Dados Status Invest STOCKS'!A2822:AD3437,2)),0)</f>
        <v>19.02</v>
      </c>
      <c r="L2836" s="65">
        <f>IFERROR(IF(Ações!$B2836="","",VLOOKUP(Table_1[[#This Row],[AÇÕES]],'Dados Status Invest STOCKS'!A2822:AD3437,3)/100),0)</f>
        <v>0</v>
      </c>
      <c r="M2836" s="66">
        <f>IFERROR(IF(Ações!$B2836="","",VLOOKUP(Table_1[[#This Row],[AÇÕES]],'Dados Status Invest STOCKS'!A2822:AD3437,28)),0)</f>
        <v>1.06</v>
      </c>
      <c r="N2836" s="66">
        <f>IFERROR(IF(Ações!$B2836="","",VLOOKUP(Table_1[[#This Row],[AÇÕES]],'Dados Status Invest STOCKS'!A2822:AD3437,27)),0)</f>
        <v>1.01</v>
      </c>
      <c r="O2836" s="66">
        <f>IFERROR(IF(Ações!$L2836="","",Ações!$K2836*Ações!$L2836),0)</f>
        <v>0</v>
      </c>
      <c r="P2836" s="67">
        <f t="shared" si="44"/>
        <v>0.06</v>
      </c>
      <c r="Q2836" s="67">
        <f>IFERROR(Ações!$O2836/Ações!$M2836,0)</f>
        <v>0</v>
      </c>
      <c r="R2836" s="67">
        <f>IFERROR(IF(Ações!$B2836="","",VLOOKUP(Table_1[[#This Row],[AÇÕES]],'Dados Status Invest STOCKS'!A2822:AD3437,18)/100),0)</f>
        <v>1.0459000000000001</v>
      </c>
      <c r="S2836" s="65">
        <f>IFERROR(IF(Ações!$B2836="","",VLOOKUP(Table_1[[#This Row],[AÇÕES]],'Dados Status Invest STOCKS'!A2822:AD3437,25)/100),0)</f>
        <v>0</v>
      </c>
      <c r="T2836" s="67">
        <f>(1-Ações!$Q2836)*Ações!$R2836</f>
        <v>1.0459000000000001</v>
      </c>
      <c r="U2836" s="68">
        <f>IF(Ações!$S2836=0,Ações!$T2836,IF(Ações!$T2836=0,Ações!$S2836,AVERAGE(Ações!$S2836,Ações!$T2836)))</f>
        <v>1.0459000000000001</v>
      </c>
    </row>
    <row r="2837" spans="2:21" ht="15" customHeight="1" x14ac:dyDescent="0.2">
      <c r="B2837" s="63" t="str">
        <f>IFERROR('Dados Status Invest STOCKS'!A2824,"-")</f>
        <v>LPSN</v>
      </c>
      <c r="C2837" s="45">
        <f>IFERROR((Ações!$D2837-Ações!$K2837)/Ações!$D2837,0)</f>
        <v>0</v>
      </c>
      <c r="D2837" s="46">
        <f>(Ações!$O2837)/0.06</f>
        <v>0</v>
      </c>
      <c r="E2837" s="47">
        <f>IFERROR((Ações!$F2837-Ações!$K2837)/Ações!$F2837,0)</f>
        <v>0</v>
      </c>
      <c r="F2837" s="46" t="str">
        <f>IF(OR(Ações!$N2837&lt;0,Ações!$M2837&lt;0),"",(22.5*Ações!$M2837*Ações!$N2837)^0.5)</f>
        <v/>
      </c>
      <c r="G2837" s="47">
        <f>IFERROR((Ações!$H2837-Ações!$K2837)/Ações!$H2837,0)</f>
        <v>0</v>
      </c>
      <c r="H2837" s="48">
        <f>IFERROR(Ações!$I2837/(Ações!$P2837-Table_1[[#This Row],[CAGR LUCRO 5A]]),0)</f>
        <v>0</v>
      </c>
      <c r="I2837" s="48">
        <f>IF(Ações!$S2837&lt;0,"",Ações!$O2837*(1+Ações!$S2837))</f>
        <v>0</v>
      </c>
      <c r="J2837" s="49">
        <f>IFERROR(IF(Ações!$B2837="","",(VLOOKUP(Table_1[[#This Row],[AÇÕES]],'Dados Status Invest STOCKS'!A2823:AD3438,4)/Table_1[[#This Row],[LPA]]))/100,0)</f>
        <v>0.19950819672131145</v>
      </c>
      <c r="K2837" s="64">
        <f>IFERROR(IF(Ações!$B2837="","",VLOOKUP(Table_1[[#This Row],[AÇÕES]],'Dados Status Invest STOCKS'!A2823:AD3438,2)),0)</f>
        <v>30.52</v>
      </c>
      <c r="L2837" s="65">
        <f>IFERROR(IF(Ações!$B2837="","",VLOOKUP(Table_1[[#This Row],[AÇÕES]],'Dados Status Invest STOCKS'!A2823:AD3438,3)/100),0)</f>
        <v>0</v>
      </c>
      <c r="M2837" s="66">
        <f>IFERROR(IF(Ações!$B2837="","",VLOOKUP(Table_1[[#This Row],[AÇÕES]],'Dados Status Invest STOCKS'!A2823:AD3438,28)),0)</f>
        <v>-1.22</v>
      </c>
      <c r="N2837" s="66">
        <f>IFERROR(IF(Ações!$B2837="","",VLOOKUP(Table_1[[#This Row],[AÇÕES]],'Dados Status Invest STOCKS'!A2823:AD3438,27)),0)</f>
        <v>3.61</v>
      </c>
      <c r="O2837" s="66">
        <f>IFERROR(IF(Ações!$L2837="","",Ações!$K2837*Ações!$L2837),0)</f>
        <v>0</v>
      </c>
      <c r="P2837" s="67">
        <f t="shared" si="44"/>
        <v>0.06</v>
      </c>
      <c r="Q2837" s="67">
        <f>IFERROR(Ações!$O2837/Ações!$M2837,0)</f>
        <v>0</v>
      </c>
      <c r="R2837" s="67">
        <f>IFERROR(IF(Ações!$B2837="","",VLOOKUP(Table_1[[#This Row],[AÇÕES]],'Dados Status Invest STOCKS'!A2823:AD3438,18)/100),0)</f>
        <v>-0.3372</v>
      </c>
      <c r="S2837" s="65">
        <f>IFERROR(IF(Ações!$B2837="","",VLOOKUP(Table_1[[#This Row],[AÇÕES]],'Dados Status Invest STOCKS'!A2823:AD3438,25)/100),0)</f>
        <v>0</v>
      </c>
      <c r="T2837" s="67">
        <f>(1-Ações!$Q2837)*Ações!$R2837</f>
        <v>-0.3372</v>
      </c>
      <c r="U2837" s="68">
        <f>IF(Ações!$S2837=0,Ações!$T2837,IF(Ações!$T2837=0,Ações!$S2837,AVERAGE(Ações!$S2837,Ações!$T2837)))</f>
        <v>-0.3372</v>
      </c>
    </row>
    <row r="2838" spans="2:21" ht="15" customHeight="1" x14ac:dyDescent="0.2">
      <c r="B2838" s="63" t="str">
        <f>IFERROR('Dados Status Invest STOCKS'!A2825,"-")</f>
        <v>LPTH</v>
      </c>
      <c r="C2838" s="45">
        <f>IFERROR((Ações!$D2838-Ações!$K2838)/Ações!$D2838,0)</f>
        <v>0</v>
      </c>
      <c r="D2838" s="46">
        <f>(Ações!$O2838)/0.06</f>
        <v>0</v>
      </c>
      <c r="E2838" s="47">
        <f>IFERROR((Ações!$F2838-Ações!$K2838)/Ações!$F2838,0)</f>
        <v>0</v>
      </c>
      <c r="F2838" s="46" t="str">
        <f>IF(OR(Ações!$N2838&lt;0,Ações!$M2838&lt;0),"",(22.5*Ações!$M2838*Ações!$N2838)^0.5)</f>
        <v/>
      </c>
      <c r="G2838" s="47">
        <f>IFERROR((Ações!$H2838-Ações!$K2838)/Ações!$H2838,0)</f>
        <v>0</v>
      </c>
      <c r="H2838" s="48">
        <f>IFERROR(Ações!$I2838/(Ações!$P2838-Table_1[[#This Row],[CAGR LUCRO 5A]]),0)</f>
        <v>0</v>
      </c>
      <c r="I2838" s="48">
        <f>IF(Ações!$S2838&lt;0,"",Ações!$O2838*(1+Ações!$S2838))</f>
        <v>0</v>
      </c>
      <c r="J2838" s="49">
        <f>IFERROR(IF(Ações!$B2838="","",(VLOOKUP(Table_1[[#This Row],[AÇÕES]],'Dados Status Invest STOCKS'!A2824:AD3439,4)/Table_1[[#This Row],[LPA]]))/100,0)</f>
        <v>1.1400000000000001</v>
      </c>
      <c r="K2838" s="64">
        <f>IFERROR(IF(Ações!$B2838="","",VLOOKUP(Table_1[[#This Row],[AÇÕES]],'Dados Status Invest STOCKS'!A2824:AD3439,2)),0)</f>
        <v>2.48</v>
      </c>
      <c r="L2838" s="65">
        <f>IFERROR(IF(Ações!$B2838="","",VLOOKUP(Table_1[[#This Row],[AÇÕES]],'Dados Status Invest STOCKS'!A2824:AD3439,3)/100),0)</f>
        <v>0</v>
      </c>
      <c r="M2838" s="66">
        <f>IFERROR(IF(Ações!$B2838="","",VLOOKUP(Table_1[[#This Row],[AÇÕES]],'Dados Status Invest STOCKS'!A2824:AD3439,28)),0)</f>
        <v>-0.15</v>
      </c>
      <c r="N2838" s="66">
        <f>IFERROR(IF(Ações!$B2838="","",VLOOKUP(Table_1[[#This Row],[AÇÕES]],'Dados Status Invest STOCKS'!A2824:AD3439,27)),0)</f>
        <v>1.22</v>
      </c>
      <c r="O2838" s="66">
        <f>IFERROR(IF(Ações!$L2838="","",Ações!$K2838*Ações!$L2838),0)</f>
        <v>0</v>
      </c>
      <c r="P2838" s="67">
        <f t="shared" si="44"/>
        <v>0.06</v>
      </c>
      <c r="Q2838" s="67">
        <f>IFERROR(Ações!$O2838/Ações!$M2838,0)</f>
        <v>0</v>
      </c>
      <c r="R2838" s="67">
        <f>IFERROR(IF(Ações!$B2838="","",VLOOKUP(Table_1[[#This Row],[AÇÕES]],'Dados Status Invest STOCKS'!A2824:AD3439,18)/100),0)</f>
        <v>-0.11890000000000001</v>
      </c>
      <c r="S2838" s="65">
        <f>IFERROR(IF(Ações!$B2838="","",VLOOKUP(Table_1[[#This Row],[AÇÕES]],'Dados Status Invest STOCKS'!A2824:AD3439,25)/100),0)</f>
        <v>0</v>
      </c>
      <c r="T2838" s="67">
        <f>(1-Ações!$Q2838)*Ações!$R2838</f>
        <v>-0.11890000000000001</v>
      </c>
      <c r="U2838" s="68">
        <f>IF(Ações!$S2838=0,Ações!$T2838,IF(Ações!$T2838=0,Ações!$S2838,AVERAGE(Ações!$S2838,Ações!$T2838)))</f>
        <v>-0.11890000000000001</v>
      </c>
    </row>
    <row r="2839" spans="2:21" ht="15" customHeight="1" x14ac:dyDescent="0.2">
      <c r="B2839" s="63" t="str">
        <f>IFERROR('Dados Status Invest STOCKS'!A2826,"-")</f>
        <v>LPTX</v>
      </c>
      <c r="C2839" s="45">
        <f>IFERROR((Ações!$D2839-Ações!$K2839)/Ações!$D2839,0)</f>
        <v>0</v>
      </c>
      <c r="D2839" s="46">
        <f>(Ações!$O2839)/0.06</f>
        <v>0</v>
      </c>
      <c r="E2839" s="47">
        <f>IFERROR((Ações!$F2839-Ações!$K2839)/Ações!$F2839,0)</f>
        <v>0</v>
      </c>
      <c r="F2839" s="46" t="str">
        <f>IF(OR(Ações!$N2839&lt;0,Ações!$M2839&lt;0),"",(22.5*Ações!$M2839*Ações!$N2839)^0.5)</f>
        <v/>
      </c>
      <c r="G2839" s="47">
        <f>IFERROR((Ações!$H2839-Ações!$K2839)/Ações!$H2839,0)</f>
        <v>0</v>
      </c>
      <c r="H2839" s="48">
        <f>IFERROR(Ações!$I2839/(Ações!$P2839-Table_1[[#This Row],[CAGR LUCRO 5A]]),0)</f>
        <v>0</v>
      </c>
      <c r="I2839" s="48">
        <f>IF(Ações!$S2839&lt;0,"",Ações!$O2839*(1+Ações!$S2839))</f>
        <v>0</v>
      </c>
      <c r="J2839" s="49">
        <f>IFERROR(IF(Ações!$B2839="","",(VLOOKUP(Table_1[[#This Row],[AÇÕES]],'Dados Status Invest STOCKS'!A2825:AD3440,4)/Table_1[[#This Row],[LPA]]))/100,0)</f>
        <v>0.11975609756097562</v>
      </c>
      <c r="K2839" s="64">
        <f>IFERROR(IF(Ações!$B2839="","",VLOOKUP(Table_1[[#This Row],[AÇÕES]],'Dados Status Invest STOCKS'!A2825:AD3440,2)),0)</f>
        <v>2.02</v>
      </c>
      <c r="L2839" s="65">
        <f>IFERROR(IF(Ações!$B2839="","",VLOOKUP(Table_1[[#This Row],[AÇÕES]],'Dados Status Invest STOCKS'!A2825:AD3440,3)/100),0)</f>
        <v>0</v>
      </c>
      <c r="M2839" s="66">
        <f>IFERROR(IF(Ações!$B2839="","",VLOOKUP(Table_1[[#This Row],[AÇÕES]],'Dados Status Invest STOCKS'!A2825:AD3440,28)),0)</f>
        <v>-0.41</v>
      </c>
      <c r="N2839" s="66">
        <f>IFERROR(IF(Ações!$B2839="","",VLOOKUP(Table_1[[#This Row],[AÇÕES]],'Dados Status Invest STOCKS'!A2825:AD3440,27)),0)</f>
        <v>1.32</v>
      </c>
      <c r="O2839" s="66">
        <f>IFERROR(IF(Ações!$L2839="","",Ações!$K2839*Ações!$L2839),0)</f>
        <v>0</v>
      </c>
      <c r="P2839" s="67">
        <f t="shared" si="44"/>
        <v>0.06</v>
      </c>
      <c r="Q2839" s="67">
        <f>IFERROR(Ações!$O2839/Ações!$M2839,0)</f>
        <v>0</v>
      </c>
      <c r="R2839" s="67">
        <f>IFERROR(IF(Ações!$B2839="","",VLOOKUP(Table_1[[#This Row],[AÇÕES]],'Dados Status Invest STOCKS'!A2825:AD3440,18)/100),0)</f>
        <v>-0.3125</v>
      </c>
      <c r="S2839" s="65">
        <f>IFERROR(IF(Ações!$B2839="","",VLOOKUP(Table_1[[#This Row],[AÇÕES]],'Dados Status Invest STOCKS'!A2825:AD3440,25)/100),0)</f>
        <v>0</v>
      </c>
      <c r="T2839" s="67">
        <f>(1-Ações!$Q2839)*Ações!$R2839</f>
        <v>-0.3125</v>
      </c>
      <c r="U2839" s="68">
        <f>IF(Ações!$S2839=0,Ações!$T2839,IF(Ações!$T2839=0,Ações!$S2839,AVERAGE(Ações!$S2839,Ações!$T2839)))</f>
        <v>-0.3125</v>
      </c>
    </row>
    <row r="2840" spans="2:21" ht="15" customHeight="1" x14ac:dyDescent="0.2">
      <c r="B2840" s="63" t="str">
        <f>IFERROR('Dados Status Invest STOCKS'!A2827,"-")</f>
        <v>LPX</v>
      </c>
      <c r="C2840" s="45">
        <f>IFERROR((Ações!$D2840-Ações!$K2840)/Ações!$D2840,0)</f>
        <v>-4.9405940594059405</v>
      </c>
      <c r="D2840" s="46">
        <f>(Ações!$O2840)/0.06</f>
        <v>11.347349999999999</v>
      </c>
      <c r="E2840" s="47">
        <f>IFERROR((Ações!$F2840-Ações!$K2840)/Ações!$F2840,0)</f>
        <v>0.10873060660830389</v>
      </c>
      <c r="F2840" s="46">
        <f>IF(OR(Ações!$N2840&lt;0,Ações!$M2840&lt;0),"",(22.5*Ações!$M2840*Ações!$N2840)^0.5)</f>
        <v>75.633697846925358</v>
      </c>
      <c r="G2840" s="47">
        <f>IFERROR((Ações!$H2840-Ações!$K2840)/Ações!$H2840,0)</f>
        <v>-4.9405940594059405</v>
      </c>
      <c r="H2840" s="48">
        <f>IFERROR(Ações!$I2840/(Ações!$P2840-Table_1[[#This Row],[CAGR LUCRO 5A]]),0)</f>
        <v>11.347349999999999</v>
      </c>
      <c r="I2840" s="48">
        <f>IF(Ações!$S2840&lt;0,"",Ações!$O2840*(1+Ações!$S2840))</f>
        <v>0.68084099999999992</v>
      </c>
      <c r="J2840" s="49">
        <f>IFERROR(IF(Ações!$B2840="","",(VLOOKUP(Table_1[[#This Row],[AÇÕES]],'Dados Status Invest STOCKS'!A2826:AD3441,4)/Table_1[[#This Row],[LPA]]))/100,0)</f>
        <v>2.5198776758409785E-3</v>
      </c>
      <c r="K2840" s="64">
        <f>IFERROR(IF(Ações!$B2840="","",VLOOKUP(Table_1[[#This Row],[AÇÕES]],'Dados Status Invest STOCKS'!A2826:AD3441,2)),0)</f>
        <v>67.41</v>
      </c>
      <c r="L2840" s="65">
        <f>IFERROR(IF(Ações!$B2840="","",VLOOKUP(Table_1[[#This Row],[AÇÕES]],'Dados Status Invest STOCKS'!A2826:AD3441,3)/100),0)</f>
        <v>1.01E-2</v>
      </c>
      <c r="M2840" s="66">
        <f>IFERROR(IF(Ações!$B2840="","",VLOOKUP(Table_1[[#This Row],[AÇÕES]],'Dados Status Invest STOCKS'!A2826:AD3441,28)),0)</f>
        <v>16.350000000000001</v>
      </c>
      <c r="N2840" s="66">
        <f>IFERROR(IF(Ações!$B2840="","",VLOOKUP(Table_1[[#This Row],[AÇÕES]],'Dados Status Invest STOCKS'!A2826:AD3441,27)),0)</f>
        <v>15.55</v>
      </c>
      <c r="O2840" s="66">
        <f>IFERROR(IF(Ações!$L2840="","",Ações!$K2840*Ações!$L2840),0)</f>
        <v>0.68084099999999992</v>
      </c>
      <c r="P2840" s="67">
        <f t="shared" si="44"/>
        <v>0.06</v>
      </c>
      <c r="Q2840" s="67">
        <f>IFERROR(Ações!$O2840/Ações!$M2840,0)</f>
        <v>4.1641651376146782E-2</v>
      </c>
      <c r="R2840" s="67">
        <f>IFERROR(IF(Ações!$B2840="","",VLOOKUP(Table_1[[#This Row],[AÇÕES]],'Dados Status Invest STOCKS'!A2826:AD3441,18)/100),0)</f>
        <v>1.0519000000000001</v>
      </c>
      <c r="S2840" s="65">
        <f>IFERROR(IF(Ações!$B2840="","",VLOOKUP(Table_1[[#This Row],[AÇÕES]],'Dados Status Invest STOCKS'!A2826:AD3441,25)/100),0)</f>
        <v>0</v>
      </c>
      <c r="T2840" s="67">
        <f>(1-Ações!$Q2840)*Ações!$R2840</f>
        <v>1.0080971469174311</v>
      </c>
      <c r="U2840" s="68">
        <f>IF(Ações!$S2840=0,Ações!$T2840,IF(Ações!$T2840=0,Ações!$S2840,AVERAGE(Ações!$S2840,Ações!$T2840)))</f>
        <v>1.0080971469174311</v>
      </c>
    </row>
    <row r="2841" spans="2:21" ht="15" customHeight="1" x14ac:dyDescent="0.2">
      <c r="B2841" s="63" t="str">
        <f>IFERROR('Dados Status Invest STOCKS'!A2828,"-")</f>
        <v>LQDA</v>
      </c>
      <c r="C2841" s="45">
        <f>IFERROR((Ações!$D2841-Ações!$K2841)/Ações!$D2841,0)</f>
        <v>0</v>
      </c>
      <c r="D2841" s="46">
        <f>(Ações!$O2841)/0.06</f>
        <v>0</v>
      </c>
      <c r="E2841" s="47">
        <f>IFERROR((Ações!$F2841-Ações!$K2841)/Ações!$F2841,0)</f>
        <v>0</v>
      </c>
      <c r="F2841" s="46" t="str">
        <f>IF(OR(Ações!$N2841&lt;0,Ações!$M2841&lt;0),"",(22.5*Ações!$M2841*Ações!$N2841)^0.5)</f>
        <v/>
      </c>
      <c r="G2841" s="47">
        <f>IFERROR((Ações!$H2841-Ações!$K2841)/Ações!$H2841,0)</f>
        <v>0</v>
      </c>
      <c r="H2841" s="48">
        <f>IFERROR(Ações!$I2841/(Ações!$P2841-Table_1[[#This Row],[CAGR LUCRO 5A]]),0)</f>
        <v>0</v>
      </c>
      <c r="I2841" s="48">
        <f>IF(Ações!$S2841&lt;0,"",Ações!$O2841*(1+Ações!$S2841))</f>
        <v>0</v>
      </c>
      <c r="J2841" s="49">
        <f>IFERROR(IF(Ações!$B2841="","",(VLOOKUP(Table_1[[#This Row],[AÇÕES]],'Dados Status Invest STOCKS'!A2827:AD3442,4)/Table_1[[#This Row],[LPA]]))/100,0)</f>
        <v>4.4285714285714282E-2</v>
      </c>
      <c r="K2841" s="64">
        <f>IFERROR(IF(Ações!$B2841="","",VLOOKUP(Table_1[[#This Row],[AÇÕES]],'Dados Status Invest STOCKS'!A2827:AD3442,2)),0)</f>
        <v>5.32</v>
      </c>
      <c r="L2841" s="65">
        <f>IFERROR(IF(Ações!$B2841="","",VLOOKUP(Table_1[[#This Row],[AÇÕES]],'Dados Status Invest STOCKS'!A2827:AD3442,3)/100),0)</f>
        <v>0</v>
      </c>
      <c r="M2841" s="66">
        <f>IFERROR(IF(Ações!$B2841="","",VLOOKUP(Table_1[[#This Row],[AÇÕES]],'Dados Status Invest STOCKS'!A2827:AD3442,28)),0)</f>
        <v>-1.1200000000000001</v>
      </c>
      <c r="N2841" s="66">
        <f>IFERROR(IF(Ações!$B2841="","",VLOOKUP(Table_1[[#This Row],[AÇÕES]],'Dados Status Invest STOCKS'!A2827:AD3442,27)),0)</f>
        <v>1.26</v>
      </c>
      <c r="O2841" s="66">
        <f>IFERROR(IF(Ações!$L2841="","",Ações!$K2841*Ações!$L2841),0)</f>
        <v>0</v>
      </c>
      <c r="P2841" s="67">
        <f t="shared" si="44"/>
        <v>0.06</v>
      </c>
      <c r="Q2841" s="67">
        <f>IFERROR(Ações!$O2841/Ações!$M2841,0)</f>
        <v>0</v>
      </c>
      <c r="R2841" s="67">
        <f>IFERROR(IF(Ações!$B2841="","",VLOOKUP(Table_1[[#This Row],[AÇÕES]],'Dados Status Invest STOCKS'!A2827:AD3442,18)/100),0)</f>
        <v>-0.8909999999999999</v>
      </c>
      <c r="S2841" s="65">
        <f>IFERROR(IF(Ações!$B2841="","",VLOOKUP(Table_1[[#This Row],[AÇÕES]],'Dados Status Invest STOCKS'!A2827:AD3442,25)/100),0)</f>
        <v>0</v>
      </c>
      <c r="T2841" s="67">
        <f>(1-Ações!$Q2841)*Ações!$R2841</f>
        <v>-0.8909999999999999</v>
      </c>
      <c r="U2841" s="68">
        <f>IF(Ações!$S2841=0,Ações!$T2841,IF(Ações!$T2841=0,Ações!$S2841,AVERAGE(Ações!$S2841,Ações!$T2841)))</f>
        <v>-0.8909999999999999</v>
      </c>
    </row>
    <row r="2842" spans="2:21" ht="15" customHeight="1" x14ac:dyDescent="0.2">
      <c r="B2842" s="63" t="str">
        <f>IFERROR('Dados Status Invest STOCKS'!A2829,"-")</f>
        <v>LQDT</v>
      </c>
      <c r="C2842" s="45">
        <f>IFERROR((Ações!$D2842-Ações!$K2842)/Ações!$D2842,0)</f>
        <v>0</v>
      </c>
      <c r="D2842" s="46">
        <f>(Ações!$O2842)/0.06</f>
        <v>0</v>
      </c>
      <c r="E2842" s="47">
        <f>IFERROR((Ações!$F2842-Ações!$K2842)/Ações!$F2842,0)</f>
        <v>-0.67538678823381992</v>
      </c>
      <c r="F2842" s="46">
        <f>IF(OR(Ações!$N2842&lt;0,Ações!$M2842&lt;0),"",(22.5*Ações!$M2842*Ações!$N2842)^0.5)</f>
        <v>11.095945205344156</v>
      </c>
      <c r="G2842" s="47">
        <f>IFERROR((Ações!$H2842-Ações!$K2842)/Ações!$H2842,0)</f>
        <v>0</v>
      </c>
      <c r="H2842" s="48">
        <f>IFERROR(Ações!$I2842/(Ações!$P2842-Table_1[[#This Row],[CAGR LUCRO 5A]]),0)</f>
        <v>0</v>
      </c>
      <c r="I2842" s="48">
        <f>IF(Ações!$S2842&lt;0,"",Ações!$O2842*(1+Ações!$S2842))</f>
        <v>0</v>
      </c>
      <c r="J2842" s="49">
        <f>IFERROR(IF(Ações!$B2842="","",(VLOOKUP(Table_1[[#This Row],[AÇÕES]],'Dados Status Invest STOCKS'!A2828:AD3443,4)/Table_1[[#This Row],[LPA]]))/100,0)</f>
        <v>8.9722222222222231E-2</v>
      </c>
      <c r="K2842" s="64">
        <f>IFERROR(IF(Ações!$B2842="","",VLOOKUP(Table_1[[#This Row],[AÇÕES]],'Dados Status Invest STOCKS'!A2828:AD3443,2)),0)</f>
        <v>18.59</v>
      </c>
      <c r="L2842" s="65">
        <f>IFERROR(IF(Ações!$B2842="","",VLOOKUP(Table_1[[#This Row],[AÇÕES]],'Dados Status Invest STOCKS'!A2828:AD3443,3)/100),0)</f>
        <v>0</v>
      </c>
      <c r="M2842" s="66">
        <f>IFERROR(IF(Ações!$B2842="","",VLOOKUP(Table_1[[#This Row],[AÇÕES]],'Dados Status Invest STOCKS'!A2828:AD3443,28)),0)</f>
        <v>1.44</v>
      </c>
      <c r="N2842" s="66">
        <f>IFERROR(IF(Ações!$B2842="","",VLOOKUP(Table_1[[#This Row],[AÇÕES]],'Dados Status Invest STOCKS'!A2828:AD3443,27)),0)</f>
        <v>3.8</v>
      </c>
      <c r="O2842" s="66">
        <f>IFERROR(IF(Ações!$L2842="","",Ações!$K2842*Ações!$L2842),0)</f>
        <v>0</v>
      </c>
      <c r="P2842" s="67">
        <f t="shared" si="44"/>
        <v>0.06</v>
      </c>
      <c r="Q2842" s="67">
        <f>IFERROR(Ações!$O2842/Ações!$M2842,0)</f>
        <v>0</v>
      </c>
      <c r="R2842" s="67">
        <f>IFERROR(IF(Ações!$B2842="","",VLOOKUP(Table_1[[#This Row],[AÇÕES]],'Dados Status Invest STOCKS'!A2828:AD3443,18)/100),0)</f>
        <v>0.37740000000000001</v>
      </c>
      <c r="S2842" s="65">
        <f>IFERROR(IF(Ações!$B2842="","",VLOOKUP(Table_1[[#This Row],[AÇÕES]],'Dados Status Invest STOCKS'!A2828:AD3443,25)/100),0)</f>
        <v>0</v>
      </c>
      <c r="T2842" s="67">
        <f>(1-Ações!$Q2842)*Ações!$R2842</f>
        <v>0.37740000000000001</v>
      </c>
      <c r="U2842" s="68">
        <f>IF(Ações!$S2842=0,Ações!$T2842,IF(Ações!$T2842=0,Ações!$S2842,AVERAGE(Ações!$S2842,Ações!$T2842)))</f>
        <v>0.37740000000000001</v>
      </c>
    </row>
    <row r="2843" spans="2:21" ht="15" customHeight="1" x14ac:dyDescent="0.2">
      <c r="B2843" s="63" t="str">
        <f>IFERROR('Dados Status Invest STOCKS'!A2830,"-")</f>
        <v>LRCX</v>
      </c>
      <c r="C2843" s="45">
        <f>IFERROR((Ações!$D2843-Ações!$K2843)/Ações!$D2843,0)</f>
        <v>-5.6666666666666661</v>
      </c>
      <c r="D2843" s="46">
        <f>(Ações!$O2843)/0.06</f>
        <v>93.27300000000001</v>
      </c>
      <c r="E2843" s="47">
        <f>IFERROR((Ações!$F2843-Ações!$K2843)/Ações!$F2843,0)</f>
        <v>-2.7045763900389224</v>
      </c>
      <c r="F2843" s="46">
        <f>IF(OR(Ações!$N2843&lt;0,Ações!$M2843&lt;0),"",(22.5*Ações!$M2843*Ações!$N2843)^0.5)</f>
        <v>167.85184985575822</v>
      </c>
      <c r="G2843" s="47">
        <f>IFERROR((Ações!$H2843-Ações!$K2843)/Ações!$H2843,0)</f>
        <v>24.033203709243192</v>
      </c>
      <c r="H2843" s="48">
        <f>IFERROR(Ações!$I2843/(Ações!$P2843-Table_1[[#This Row],[CAGR LUCRO 5A]]),0)</f>
        <v>-26.996678701298706</v>
      </c>
      <c r="I2843" s="48">
        <f>IF(Ações!$S2843&lt;0,"",Ações!$O2843*(1+Ações!$S2843))</f>
        <v>7.4834793360000011</v>
      </c>
      <c r="J2843" s="49">
        <f>IFERROR(IF(Ações!$B2843="","",(VLOOKUP(Table_1[[#This Row],[AÇÕES]],'Dados Status Invest STOCKS'!A2829:AD3444,4)/Table_1[[#This Row],[LPA]]))/100,0)</f>
        <v>6.7778144602178951E-3</v>
      </c>
      <c r="K2843" s="64">
        <f>IFERROR(IF(Ações!$B2843="","",VLOOKUP(Table_1[[#This Row],[AÇÕES]],'Dados Status Invest STOCKS'!A2829:AD3444,2)),0)</f>
        <v>621.82000000000005</v>
      </c>
      <c r="L2843" s="65">
        <f>IFERROR(IF(Ações!$B2843="","",VLOOKUP(Table_1[[#This Row],[AÇÕES]],'Dados Status Invest STOCKS'!A2829:AD3444,3)/100),0)</f>
        <v>9.0000000000000011E-3</v>
      </c>
      <c r="M2843" s="66">
        <f>IFERROR(IF(Ações!$B2843="","",VLOOKUP(Table_1[[#This Row],[AÇÕES]],'Dados Status Invest STOCKS'!A2829:AD3444,28)),0)</f>
        <v>30.29</v>
      </c>
      <c r="N2843" s="66">
        <f>IFERROR(IF(Ações!$B2843="","",VLOOKUP(Table_1[[#This Row],[AÇÕES]],'Dados Status Invest STOCKS'!A2829:AD3444,27)),0)</f>
        <v>41.34</v>
      </c>
      <c r="O2843" s="66">
        <f>IFERROR(IF(Ações!$L2843="","",Ações!$K2843*Ações!$L2843),0)</f>
        <v>5.5963800000000008</v>
      </c>
      <c r="P2843" s="67">
        <f t="shared" si="44"/>
        <v>0.06</v>
      </c>
      <c r="Q2843" s="67">
        <f>IFERROR(Ações!$O2843/Ações!$M2843,0)</f>
        <v>0.1847599867943216</v>
      </c>
      <c r="R2843" s="67">
        <f>IFERROR(IF(Ações!$B2843="","",VLOOKUP(Table_1[[#This Row],[AÇÕES]],'Dados Status Invest STOCKS'!A2829:AD3444,18)/100),0)</f>
        <v>0.73280000000000001</v>
      </c>
      <c r="S2843" s="65">
        <f>IFERROR(IF(Ações!$B2843="","",VLOOKUP(Table_1[[#This Row],[AÇÕES]],'Dados Status Invest STOCKS'!A2829:AD3444,25)/100),0)</f>
        <v>0.3372</v>
      </c>
      <c r="T2843" s="67">
        <f>(1-Ações!$Q2843)*Ações!$R2843</f>
        <v>0.59740788167712111</v>
      </c>
      <c r="U2843" s="68">
        <f>IF(Ações!$S2843=0,Ações!$T2843,IF(Ações!$T2843=0,Ações!$S2843,AVERAGE(Ações!$S2843,Ações!$T2843)))</f>
        <v>0.46730394083856053</v>
      </c>
    </row>
    <row r="2844" spans="2:21" ht="15" customHeight="1" x14ac:dyDescent="0.2">
      <c r="B2844" s="63" t="str">
        <f>IFERROR('Dados Status Invest STOCKS'!A2831,"-")</f>
        <v>LRMR</v>
      </c>
      <c r="C2844" s="45">
        <f>IFERROR((Ações!$D2844-Ações!$K2844)/Ações!$D2844,0)</f>
        <v>0</v>
      </c>
      <c r="D2844" s="46">
        <f>(Ações!$O2844)/0.06</f>
        <v>0</v>
      </c>
      <c r="E2844" s="47">
        <f>IFERROR((Ações!$F2844-Ações!$K2844)/Ações!$F2844,0)</f>
        <v>0</v>
      </c>
      <c r="F2844" s="46" t="str">
        <f>IF(OR(Ações!$N2844&lt;0,Ações!$M2844&lt;0),"",(22.5*Ações!$M2844*Ações!$N2844)^0.5)</f>
        <v/>
      </c>
      <c r="G2844" s="47">
        <f>IFERROR((Ações!$H2844-Ações!$K2844)/Ações!$H2844,0)</f>
        <v>0</v>
      </c>
      <c r="H2844" s="48">
        <f>IFERROR(Ações!$I2844/(Ações!$P2844-Table_1[[#This Row],[CAGR LUCRO 5A]]),0)</f>
        <v>0</v>
      </c>
      <c r="I2844" s="48">
        <f>IF(Ações!$S2844&lt;0,"",Ações!$O2844*(1+Ações!$S2844))</f>
        <v>0</v>
      </c>
      <c r="J2844" s="49">
        <f>IFERROR(IF(Ações!$B2844="","",(VLOOKUP(Table_1[[#This Row],[AÇÕES]],'Dados Status Invest STOCKS'!A2830:AD3445,4)/Table_1[[#This Row],[LPA]]))/100,0)</f>
        <v>9.1428571428571418E-3</v>
      </c>
      <c r="K2844" s="64">
        <f>IFERROR(IF(Ações!$B2844="","",VLOOKUP(Table_1[[#This Row],[AÇÕES]],'Dados Status Invest STOCKS'!A2830:AD3445,2)),0)</f>
        <v>9.0500000000000007</v>
      </c>
      <c r="L2844" s="65">
        <f>IFERROR(IF(Ações!$B2844="","",VLOOKUP(Table_1[[#This Row],[AÇÕES]],'Dados Status Invest STOCKS'!A2830:AD3445,3)/100),0)</f>
        <v>0</v>
      </c>
      <c r="M2844" s="66">
        <f>IFERROR(IF(Ações!$B2844="","",VLOOKUP(Table_1[[#This Row],[AÇÕES]],'Dados Status Invest STOCKS'!A2830:AD3445,28)),0)</f>
        <v>-3.15</v>
      </c>
      <c r="N2844" s="66">
        <f>IFERROR(IF(Ações!$B2844="","",VLOOKUP(Table_1[[#This Row],[AÇÕES]],'Dados Status Invest STOCKS'!A2830:AD3445,27)),0)</f>
        <v>4.07</v>
      </c>
      <c r="O2844" s="66">
        <f>IFERROR(IF(Ações!$L2844="","",Ações!$K2844*Ações!$L2844),0)</f>
        <v>0</v>
      </c>
      <c r="P2844" s="67">
        <f t="shared" si="44"/>
        <v>0.06</v>
      </c>
      <c r="Q2844" s="67">
        <f>IFERROR(Ações!$O2844/Ações!$M2844,0)</f>
        <v>0</v>
      </c>
      <c r="R2844" s="67">
        <f>IFERROR(IF(Ações!$B2844="","",VLOOKUP(Table_1[[#This Row],[AÇÕES]],'Dados Status Invest STOCKS'!A2830:AD3445,18)/100),0)</f>
        <v>-0.77300000000000002</v>
      </c>
      <c r="S2844" s="65">
        <f>IFERROR(IF(Ações!$B2844="","",VLOOKUP(Table_1[[#This Row],[AÇÕES]],'Dados Status Invest STOCKS'!A2830:AD3445,25)/100),0)</f>
        <v>0</v>
      </c>
      <c r="T2844" s="67">
        <f>(1-Ações!$Q2844)*Ações!$R2844</f>
        <v>-0.77300000000000002</v>
      </c>
      <c r="U2844" s="68">
        <f>IF(Ações!$S2844=0,Ações!$T2844,IF(Ações!$T2844=0,Ações!$S2844,AVERAGE(Ações!$S2844,Ações!$T2844)))</f>
        <v>-0.77300000000000002</v>
      </c>
    </row>
    <row r="2845" spans="2:21" ht="15" customHeight="1" x14ac:dyDescent="0.2">
      <c r="B2845" s="63" t="str">
        <f>IFERROR('Dados Status Invest STOCKS'!A2832,"-")</f>
        <v>LRN</v>
      </c>
      <c r="C2845" s="45">
        <f>IFERROR((Ações!$D2845-Ações!$K2845)/Ações!$D2845,0)</f>
        <v>0</v>
      </c>
      <c r="D2845" s="46">
        <f>(Ações!$O2845)/0.06</f>
        <v>0</v>
      </c>
      <c r="E2845" s="47">
        <f>IFERROR((Ações!$F2845-Ações!$K2845)/Ações!$F2845,0)</f>
        <v>-0.27184753794810174</v>
      </c>
      <c r="F2845" s="46">
        <f>IF(OR(Ações!$N2845&lt;0,Ações!$M2845&lt;0),"",(22.5*Ações!$M2845*Ações!$N2845)^0.5)</f>
        <v>21.669263946890304</v>
      </c>
      <c r="G2845" s="47">
        <f>IFERROR((Ações!$H2845-Ações!$K2845)/Ações!$H2845,0)</f>
        <v>0</v>
      </c>
      <c r="H2845" s="48">
        <f>IFERROR(Ações!$I2845/(Ações!$P2845-Table_1[[#This Row],[CAGR LUCRO 5A]]),0)</f>
        <v>0</v>
      </c>
      <c r="I2845" s="48">
        <f>IF(Ações!$S2845&lt;0,"",Ações!$O2845*(1+Ações!$S2845))</f>
        <v>0</v>
      </c>
      <c r="J2845" s="49">
        <f>IFERROR(IF(Ações!$B2845="","",(VLOOKUP(Table_1[[#This Row],[AÇÕES]],'Dados Status Invest STOCKS'!A2831:AD3446,4)/Table_1[[#This Row],[LPA]]))/100,0)</f>
        <v>0.17967741935483872</v>
      </c>
      <c r="K2845" s="64">
        <f>IFERROR(IF(Ações!$B2845="","",VLOOKUP(Table_1[[#This Row],[AÇÕES]],'Dados Status Invest STOCKS'!A2831:AD3446,2)),0)</f>
        <v>27.56</v>
      </c>
      <c r="L2845" s="65">
        <f>IFERROR(IF(Ações!$B2845="","",VLOOKUP(Table_1[[#This Row],[AÇÕES]],'Dados Status Invest STOCKS'!A2831:AD3446,3)/100),0)</f>
        <v>0</v>
      </c>
      <c r="M2845" s="66">
        <f>IFERROR(IF(Ações!$B2845="","",VLOOKUP(Table_1[[#This Row],[AÇÕES]],'Dados Status Invest STOCKS'!A2831:AD3446,28)),0)</f>
        <v>1.24</v>
      </c>
      <c r="N2845" s="66">
        <f>IFERROR(IF(Ações!$B2845="","",VLOOKUP(Table_1[[#This Row],[AÇÕES]],'Dados Status Invest STOCKS'!A2831:AD3446,27)),0)</f>
        <v>16.829999999999998</v>
      </c>
      <c r="O2845" s="66">
        <f>IFERROR(IF(Ações!$L2845="","",Ações!$K2845*Ações!$L2845),0)</f>
        <v>0</v>
      </c>
      <c r="P2845" s="67">
        <f t="shared" si="44"/>
        <v>0.06</v>
      </c>
      <c r="Q2845" s="67">
        <f>IFERROR(Ações!$O2845/Ações!$M2845,0)</f>
        <v>0</v>
      </c>
      <c r="R2845" s="67">
        <f>IFERROR(IF(Ações!$B2845="","",VLOOKUP(Table_1[[#This Row],[AÇÕES]],'Dados Status Invest STOCKS'!A2831:AD3446,18)/100),0)</f>
        <v>7.3499999999999996E-2</v>
      </c>
      <c r="S2845" s="65">
        <f>IFERROR(IF(Ações!$B2845="","",VLOOKUP(Table_1[[#This Row],[AÇÕES]],'Dados Status Invest STOCKS'!A2831:AD3446,25)/100),0)</f>
        <v>0.51219999999999999</v>
      </c>
      <c r="T2845" s="67">
        <f>(1-Ações!$Q2845)*Ações!$R2845</f>
        <v>7.3499999999999996E-2</v>
      </c>
      <c r="U2845" s="68">
        <f>IF(Ações!$S2845=0,Ações!$T2845,IF(Ações!$T2845=0,Ações!$S2845,AVERAGE(Ações!$S2845,Ações!$T2845)))</f>
        <v>0.29285</v>
      </c>
    </row>
    <row r="2846" spans="2:21" ht="15" customHeight="1" x14ac:dyDescent="0.2">
      <c r="B2846" s="63" t="str">
        <f>IFERROR('Dados Status Invest STOCKS'!A2833,"-")</f>
        <v>LSAQ</v>
      </c>
      <c r="C2846" s="45">
        <f>IFERROR((Ações!$D2846-Ações!$K2846)/Ações!$D2846,0)</f>
        <v>0</v>
      </c>
      <c r="D2846" s="46">
        <f>(Ações!$O2846)/0.06</f>
        <v>0</v>
      </c>
      <c r="E2846" s="47">
        <f>IFERROR((Ações!$F2846-Ações!$K2846)/Ações!$F2846,0)</f>
        <v>0</v>
      </c>
      <c r="F2846" s="46" t="str">
        <f>IF(OR(Ações!$N2846&lt;0,Ações!$M2846&lt;0),"",(22.5*Ações!$M2846*Ações!$N2846)^0.5)</f>
        <v/>
      </c>
      <c r="G2846" s="47">
        <f>IFERROR((Ações!$H2846-Ações!$K2846)/Ações!$H2846,0)</f>
        <v>0</v>
      </c>
      <c r="H2846" s="48">
        <f>IFERROR(Ações!$I2846/(Ações!$P2846-Table_1[[#This Row],[CAGR LUCRO 5A]]),0)</f>
        <v>0</v>
      </c>
      <c r="I2846" s="48">
        <f>IF(Ações!$S2846&lt;0,"",Ações!$O2846*(1+Ações!$S2846))</f>
        <v>0</v>
      </c>
      <c r="J2846" s="49">
        <f>IFERROR(IF(Ações!$B2846="","",(VLOOKUP(Table_1[[#This Row],[AÇÕES]],'Dados Status Invest STOCKS'!A2832:AD3447,4)/Table_1[[#This Row],[LPA]]))/100,0)</f>
        <v>26.75</v>
      </c>
      <c r="K2846" s="64">
        <f>IFERROR(IF(Ações!$B2846="","",VLOOKUP(Table_1[[#This Row],[AÇÕES]],'Dados Status Invest STOCKS'!A2832:AD3447,2)),0)</f>
        <v>9.01</v>
      </c>
      <c r="L2846" s="65">
        <f>IFERROR(IF(Ações!$B2846="","",VLOOKUP(Table_1[[#This Row],[AÇÕES]],'Dados Status Invest STOCKS'!A2832:AD3447,3)/100),0)</f>
        <v>0</v>
      </c>
      <c r="M2846" s="66">
        <f>IFERROR(IF(Ações!$B2846="","",VLOOKUP(Table_1[[#This Row],[AÇÕES]],'Dados Status Invest STOCKS'!A2832:AD3447,28)),0)</f>
        <v>-0.06</v>
      </c>
      <c r="N2846" s="66">
        <f>IFERROR(IF(Ações!$B2846="","",VLOOKUP(Table_1[[#This Row],[AÇÕES]],'Dados Status Invest STOCKS'!A2832:AD3447,27)),0)</f>
        <v>0.5</v>
      </c>
      <c r="O2846" s="66">
        <f>IFERROR(IF(Ações!$L2846="","",Ações!$K2846*Ações!$L2846),0)</f>
        <v>0</v>
      </c>
      <c r="P2846" s="67">
        <f t="shared" si="44"/>
        <v>0.06</v>
      </c>
      <c r="Q2846" s="67">
        <f>IFERROR(Ações!$O2846/Ações!$M2846,0)</f>
        <v>0</v>
      </c>
      <c r="R2846" s="67">
        <f>IFERROR(IF(Ações!$B2846="","",VLOOKUP(Table_1[[#This Row],[AÇÕES]],'Dados Status Invest STOCKS'!A2832:AD3447,18)/100),0)</f>
        <v>-0.1124</v>
      </c>
      <c r="S2846" s="65">
        <f>IFERROR(IF(Ações!$B2846="","",VLOOKUP(Table_1[[#This Row],[AÇÕES]],'Dados Status Invest STOCKS'!A2832:AD3447,25)/100),0)</f>
        <v>0</v>
      </c>
      <c r="T2846" s="67">
        <f>(1-Ações!$Q2846)*Ações!$R2846</f>
        <v>-0.1124</v>
      </c>
      <c r="U2846" s="68">
        <f>IF(Ações!$S2846=0,Ações!$T2846,IF(Ações!$T2846=0,Ações!$S2846,AVERAGE(Ações!$S2846,Ações!$T2846)))</f>
        <v>-0.1124</v>
      </c>
    </row>
    <row r="2847" spans="2:21" ht="15" customHeight="1" x14ac:dyDescent="0.2">
      <c r="B2847" s="63" t="str">
        <f>IFERROR('Dados Status Invest STOCKS'!A2834,"-")</f>
        <v>LSBK</v>
      </c>
      <c r="C2847" s="45">
        <f>IFERROR((Ações!$D2847-Ações!$K2847)/Ações!$D2847,0)</f>
        <v>-0.64383561643835618</v>
      </c>
      <c r="D2847" s="46">
        <f>(Ações!$O2847)/0.06</f>
        <v>9.0033333333333339</v>
      </c>
      <c r="E2847" s="47">
        <f>IFERROR((Ações!$F2847-Ações!$K2847)/Ações!$F2847,0)</f>
        <v>0.19541121986420815</v>
      </c>
      <c r="F2847" s="46">
        <f>IF(OR(Ações!$N2847&lt;0,Ações!$M2847&lt;0),"",(22.5*Ações!$M2847*Ações!$N2847)^0.5)</f>
        <v>18.394489664027105</v>
      </c>
      <c r="G2847" s="47">
        <f>IFERROR((Ações!$H2847-Ações!$K2847)/Ações!$H2847,0)</f>
        <v>1.1106908006934908</v>
      </c>
      <c r="H2847" s="48">
        <f>IFERROR(Ações!$I2847/(Ações!$P2847-Table_1[[#This Row],[CAGR LUCRO 5A]]),0)</f>
        <v>-133.70578139534891</v>
      </c>
      <c r="I2847" s="48">
        <f>IF(Ações!$S2847&lt;0,"",Ações!$O2847*(1+Ações!$S2847))</f>
        <v>0.57493486000000005</v>
      </c>
      <c r="J2847" s="49">
        <f>IFERROR(IF(Ações!$B2847="","",(VLOOKUP(Table_1[[#This Row],[AÇÕES]],'Dados Status Invest STOCKS'!A2833:AD3448,4)/Table_1[[#This Row],[LPA]]))/100,0)</f>
        <v>0.15161616161616162</v>
      </c>
      <c r="K2847" s="64">
        <f>IFERROR(IF(Ações!$B2847="","",VLOOKUP(Table_1[[#This Row],[AÇÕES]],'Dados Status Invest STOCKS'!A2833:AD3448,2)),0)</f>
        <v>14.8</v>
      </c>
      <c r="L2847" s="65">
        <f>IFERROR(IF(Ações!$B2847="","",VLOOKUP(Table_1[[#This Row],[AÇÕES]],'Dados Status Invest STOCKS'!A2833:AD3448,3)/100),0)</f>
        <v>3.6499999999999998E-2</v>
      </c>
      <c r="M2847" s="66">
        <f>IFERROR(IF(Ações!$B2847="","",VLOOKUP(Table_1[[#This Row],[AÇÕES]],'Dados Status Invest STOCKS'!A2833:AD3448,28)),0)</f>
        <v>0.99</v>
      </c>
      <c r="N2847" s="66">
        <f>IFERROR(IF(Ações!$B2847="","",VLOOKUP(Table_1[[#This Row],[AÇÕES]],'Dados Status Invest STOCKS'!A2833:AD3448,27)),0)</f>
        <v>15.19</v>
      </c>
      <c r="O2847" s="66">
        <f>IFERROR(IF(Ações!$L2847="","",Ações!$K2847*Ações!$L2847),0)</f>
        <v>0.54020000000000001</v>
      </c>
      <c r="P2847" s="67">
        <f t="shared" si="44"/>
        <v>0.06</v>
      </c>
      <c r="Q2847" s="67">
        <f>IFERROR(Ações!$O2847/Ações!$M2847,0)</f>
        <v>0.54565656565656573</v>
      </c>
      <c r="R2847" s="67">
        <f>IFERROR(IF(Ações!$B2847="","",VLOOKUP(Table_1[[#This Row],[AÇÕES]],'Dados Status Invest STOCKS'!A2833:AD3448,18)/100),0)</f>
        <v>6.4899999999999999E-2</v>
      </c>
      <c r="S2847" s="65">
        <f>IFERROR(IF(Ações!$B2847="","",VLOOKUP(Table_1[[#This Row],[AÇÕES]],'Dados Status Invest STOCKS'!A2833:AD3448,25)/100),0)</f>
        <v>6.4299999999999996E-2</v>
      </c>
      <c r="T2847" s="67">
        <f>(1-Ações!$Q2847)*Ações!$R2847</f>
        <v>2.9486888888888885E-2</v>
      </c>
      <c r="U2847" s="68">
        <f>IF(Ações!$S2847=0,Ações!$T2847,IF(Ações!$T2847=0,Ações!$S2847,AVERAGE(Ações!$S2847,Ações!$T2847)))</f>
        <v>4.6893444444444439E-2</v>
      </c>
    </row>
    <row r="2848" spans="2:21" ht="15" customHeight="1" x14ac:dyDescent="0.2">
      <c r="B2848" s="63" t="str">
        <f>IFERROR('Dados Status Invest STOCKS'!A2835,"-")</f>
        <v>LSCC</v>
      </c>
      <c r="C2848" s="45">
        <f>IFERROR((Ações!$D2848-Ações!$K2848)/Ações!$D2848,0)</f>
        <v>0</v>
      </c>
      <c r="D2848" s="46">
        <f>(Ações!$O2848)/0.06</f>
        <v>0</v>
      </c>
      <c r="E2848" s="47">
        <f>IFERROR((Ações!$F2848-Ações!$K2848)/Ações!$F2848,0)</f>
        <v>-8.4198565245113208</v>
      </c>
      <c r="F2848" s="46">
        <f>IF(OR(Ações!$N2848&lt;0,Ações!$M2848&lt;0),"",(22.5*Ações!$M2848*Ações!$N2848)^0.5)</f>
        <v>5.7686653569088229</v>
      </c>
      <c r="G2848" s="47">
        <f>IFERROR((Ações!$H2848-Ações!$K2848)/Ações!$H2848,0)</f>
        <v>0</v>
      </c>
      <c r="H2848" s="48">
        <f>IFERROR(Ações!$I2848/(Ações!$P2848-Table_1[[#This Row],[CAGR LUCRO 5A]]),0)</f>
        <v>0</v>
      </c>
      <c r="I2848" s="48">
        <f>IF(Ações!$S2848&lt;0,"",Ações!$O2848*(1+Ações!$S2848))</f>
        <v>0</v>
      </c>
      <c r="J2848" s="49">
        <f>IFERROR(IF(Ações!$B2848="","",(VLOOKUP(Table_1[[#This Row],[AÇÕES]],'Dados Status Invest STOCKS'!A2834:AD3449,4)/Table_1[[#This Row],[LPA]]))/100,0)</f>
        <v>2.1070588235294117</v>
      </c>
      <c r="K2848" s="64">
        <f>IFERROR(IF(Ações!$B2848="","",VLOOKUP(Table_1[[#This Row],[AÇÕES]],'Dados Status Invest STOCKS'!A2834:AD3449,2)),0)</f>
        <v>54.34</v>
      </c>
      <c r="L2848" s="65">
        <f>IFERROR(IF(Ações!$B2848="","",VLOOKUP(Table_1[[#This Row],[AÇÕES]],'Dados Status Invest STOCKS'!A2834:AD3449,3)/100),0)</f>
        <v>0</v>
      </c>
      <c r="M2848" s="66">
        <f>IFERROR(IF(Ações!$B2848="","",VLOOKUP(Table_1[[#This Row],[AÇÕES]],'Dados Status Invest STOCKS'!A2834:AD3449,28)),0)</f>
        <v>0.51</v>
      </c>
      <c r="N2848" s="66">
        <f>IFERROR(IF(Ações!$B2848="","",VLOOKUP(Table_1[[#This Row],[AÇÕES]],'Dados Status Invest STOCKS'!A2834:AD3449,27)),0)</f>
        <v>2.9</v>
      </c>
      <c r="O2848" s="66">
        <f>IFERROR(IF(Ações!$L2848="","",Ações!$K2848*Ações!$L2848),0)</f>
        <v>0</v>
      </c>
      <c r="P2848" s="67">
        <f t="shared" si="44"/>
        <v>0.06</v>
      </c>
      <c r="Q2848" s="67">
        <f>IFERROR(Ações!$O2848/Ações!$M2848,0)</f>
        <v>0</v>
      </c>
      <c r="R2848" s="67">
        <f>IFERROR(IF(Ações!$B2848="","",VLOOKUP(Table_1[[#This Row],[AÇÕES]],'Dados Status Invest STOCKS'!A2834:AD3449,18)/100),0)</f>
        <v>0.17430000000000001</v>
      </c>
      <c r="S2848" s="65">
        <f>IFERROR(IF(Ações!$B2848="","",VLOOKUP(Table_1[[#This Row],[AÇÕES]],'Dados Status Invest STOCKS'!A2834:AD3449,25)/100),0)</f>
        <v>0</v>
      </c>
      <c r="T2848" s="67">
        <f>(1-Ações!$Q2848)*Ações!$R2848</f>
        <v>0.17430000000000001</v>
      </c>
      <c r="U2848" s="68">
        <f>IF(Ações!$S2848=0,Ações!$T2848,IF(Ações!$T2848=0,Ações!$S2848,AVERAGE(Ações!$S2848,Ações!$T2848)))</f>
        <v>0.17430000000000001</v>
      </c>
    </row>
    <row r="2849" spans="2:21" ht="15" customHeight="1" x14ac:dyDescent="0.2">
      <c r="B2849" s="63" t="str">
        <f>IFERROR('Dados Status Invest STOCKS'!A2836,"-")</f>
        <v>LSPD</v>
      </c>
      <c r="C2849" s="45">
        <f>IFERROR((Ações!$D2849-Ações!$K2849)/Ações!$D2849,0)</f>
        <v>0</v>
      </c>
      <c r="D2849" s="46">
        <f>(Ações!$O2849)/0.06</f>
        <v>0</v>
      </c>
      <c r="E2849" s="47">
        <f>IFERROR((Ações!$F2849-Ações!$K2849)/Ações!$F2849,0)</f>
        <v>0</v>
      </c>
      <c r="F2849" s="46" t="str">
        <f>IF(OR(Ações!$N2849&lt;0,Ações!$M2849&lt;0),"",(22.5*Ações!$M2849*Ações!$N2849)^0.5)</f>
        <v/>
      </c>
      <c r="G2849" s="47">
        <f>IFERROR((Ações!$H2849-Ações!$K2849)/Ações!$H2849,0)</f>
        <v>0</v>
      </c>
      <c r="H2849" s="48">
        <f>IFERROR(Ações!$I2849/(Ações!$P2849-Table_1[[#This Row],[CAGR LUCRO 5A]]),0)</f>
        <v>0</v>
      </c>
      <c r="I2849" s="48">
        <f>IF(Ações!$S2849&lt;0,"",Ações!$O2849*(1+Ações!$S2849))</f>
        <v>0</v>
      </c>
      <c r="J2849" s="49">
        <f>IFERROR(IF(Ações!$B2849="","",(VLOOKUP(Table_1[[#This Row],[AÇÕES]],'Dados Status Invest STOCKS'!A2835:AD3450,4)/Table_1[[#This Row],[LPA]]))/100,0)</f>
        <v>0.37255555555555553</v>
      </c>
      <c r="K2849" s="64">
        <f>IFERROR(IF(Ações!$B2849="","",VLOOKUP(Table_1[[#This Row],[AÇÕES]],'Dados Status Invest STOCKS'!A2835:AD3450,2)),0)</f>
        <v>30.34</v>
      </c>
      <c r="L2849" s="65">
        <f>IFERROR(IF(Ações!$B2849="","",VLOOKUP(Table_1[[#This Row],[AÇÕES]],'Dados Status Invest STOCKS'!A2835:AD3450,3)/100),0)</f>
        <v>0</v>
      </c>
      <c r="M2849" s="66">
        <f>IFERROR(IF(Ações!$B2849="","",VLOOKUP(Table_1[[#This Row],[AÇÕES]],'Dados Status Invest STOCKS'!A2835:AD3450,28)),0)</f>
        <v>-0.9</v>
      </c>
      <c r="N2849" s="66">
        <f>IFERROR(IF(Ações!$B2849="","",VLOOKUP(Table_1[[#This Row],[AÇÕES]],'Dados Status Invest STOCKS'!A2835:AD3450,27)),0)</f>
        <v>14.07</v>
      </c>
      <c r="O2849" s="66">
        <f>IFERROR(IF(Ações!$L2849="","",Ações!$K2849*Ações!$L2849),0)</f>
        <v>0</v>
      </c>
      <c r="P2849" s="67">
        <f t="shared" si="44"/>
        <v>0.06</v>
      </c>
      <c r="Q2849" s="67">
        <f>IFERROR(Ações!$O2849/Ações!$M2849,0)</f>
        <v>0</v>
      </c>
      <c r="R2849" s="67">
        <f>IFERROR(IF(Ações!$B2849="","",VLOOKUP(Table_1[[#This Row],[AÇÕES]],'Dados Status Invest STOCKS'!A2835:AD3450,18)/100),0)</f>
        <v>-6.4299999999999996E-2</v>
      </c>
      <c r="S2849" s="65">
        <f>IFERROR(IF(Ações!$B2849="","",VLOOKUP(Table_1[[#This Row],[AÇÕES]],'Dados Status Invest STOCKS'!A2835:AD3450,25)/100),0)</f>
        <v>0</v>
      </c>
      <c r="T2849" s="67">
        <f>(1-Ações!$Q2849)*Ações!$R2849</f>
        <v>-6.4299999999999996E-2</v>
      </c>
      <c r="U2849" s="68">
        <f>IF(Ações!$S2849=0,Ações!$T2849,IF(Ações!$T2849=0,Ações!$S2849,AVERAGE(Ações!$S2849,Ações!$T2849)))</f>
        <v>-6.4299999999999996E-2</v>
      </c>
    </row>
    <row r="2850" spans="2:21" ht="15" customHeight="1" x14ac:dyDescent="0.2">
      <c r="B2850" s="63" t="str">
        <f>IFERROR('Dados Status Invest STOCKS'!A2837,"-")</f>
        <v>LSTR</v>
      </c>
      <c r="C2850" s="45">
        <f>IFERROR((Ações!$D2850-Ações!$K2850)/Ações!$D2850,0)</f>
        <v>-2.4482758620689653</v>
      </c>
      <c r="D2850" s="46">
        <f>(Ações!$O2850)/0.06</f>
        <v>48.914299999999997</v>
      </c>
      <c r="E2850" s="47">
        <f>IFERROR((Ações!$F2850-Ações!$K2850)/Ações!$F2850,0)</f>
        <v>-1.473970779661995</v>
      </c>
      <c r="F2850" s="46">
        <f>IF(OR(Ações!$N2850&lt;0,Ações!$M2850&lt;0),"",(22.5*Ações!$M2850*Ações!$N2850)^0.5)</f>
        <v>68.177846475229771</v>
      </c>
      <c r="G2850" s="47">
        <f>IFERROR((Ações!$H2850-Ações!$K2850)/Ações!$H2850,0)</f>
        <v>0.67283910227049715</v>
      </c>
      <c r="H2850" s="48">
        <f>IFERROR(Ações!$I2850/(Ações!$P2850-Table_1[[#This Row],[CAGR LUCRO 5A]]),0)</f>
        <v>515.55672200000072</v>
      </c>
      <c r="I2850" s="48">
        <f>IF(Ações!$S2850&lt;0,"",Ações!$O2850*(1+Ações!$S2850))</f>
        <v>3.0933403319999999</v>
      </c>
      <c r="J2850" s="49">
        <f>IFERROR(IF(Ações!$B2850="","",(VLOOKUP(Table_1[[#This Row],[AÇÕES]],'Dados Status Invest STOCKS'!A2836:AD3451,4)/Table_1[[#This Row],[LPA]]))/100,0)</f>
        <v>2.1954285714285718E-2</v>
      </c>
      <c r="K2850" s="64">
        <f>IFERROR(IF(Ações!$B2850="","",VLOOKUP(Table_1[[#This Row],[AÇÕES]],'Dados Status Invest STOCKS'!A2836:AD3451,2)),0)</f>
        <v>168.67</v>
      </c>
      <c r="L2850" s="65">
        <f>IFERROR(IF(Ações!$B2850="","",VLOOKUP(Table_1[[#This Row],[AÇÕES]],'Dados Status Invest STOCKS'!A2836:AD3451,3)/100),0)</f>
        <v>1.7399999999999999E-2</v>
      </c>
      <c r="M2850" s="66">
        <f>IFERROR(IF(Ações!$B2850="","",VLOOKUP(Table_1[[#This Row],[AÇÕES]],'Dados Status Invest STOCKS'!A2836:AD3451,28)),0)</f>
        <v>8.75</v>
      </c>
      <c r="N2850" s="66">
        <f>IFERROR(IF(Ações!$B2850="","",VLOOKUP(Table_1[[#This Row],[AÇÕES]],'Dados Status Invest STOCKS'!A2836:AD3451,27)),0)</f>
        <v>23.61</v>
      </c>
      <c r="O2850" s="66">
        <f>IFERROR(IF(Ações!$L2850="","",Ações!$K2850*Ações!$L2850),0)</f>
        <v>2.9348579999999997</v>
      </c>
      <c r="P2850" s="67">
        <f t="shared" si="44"/>
        <v>0.06</v>
      </c>
      <c r="Q2850" s="67">
        <f>IFERROR(Ações!$O2850/Ações!$M2850,0)</f>
        <v>0.33541234285714283</v>
      </c>
      <c r="R2850" s="67">
        <f>IFERROR(IF(Ações!$B2850="","",VLOOKUP(Table_1[[#This Row],[AÇÕES]],'Dados Status Invest STOCKS'!A2836:AD3451,18)/100),0)</f>
        <v>0.37040000000000001</v>
      </c>
      <c r="S2850" s="65">
        <f>IFERROR(IF(Ações!$B2850="","",VLOOKUP(Table_1[[#This Row],[AÇÕES]],'Dados Status Invest STOCKS'!A2836:AD3451,25)/100),0)</f>
        <v>5.4000000000000006E-2</v>
      </c>
      <c r="T2850" s="67">
        <f>(1-Ações!$Q2850)*Ações!$R2850</f>
        <v>0.2461632682057143</v>
      </c>
      <c r="U2850" s="68">
        <f>IF(Ações!$S2850=0,Ações!$T2850,IF(Ações!$T2850=0,Ações!$S2850,AVERAGE(Ações!$S2850,Ações!$T2850)))</f>
        <v>0.15008163410285716</v>
      </c>
    </row>
    <row r="2851" spans="2:21" ht="15" customHeight="1" x14ac:dyDescent="0.2">
      <c r="B2851" s="63" t="str">
        <f>IFERROR('Dados Status Invest STOCKS'!A2838,"-")</f>
        <v>LSXMA</v>
      </c>
      <c r="C2851" s="45">
        <f>IFERROR((Ações!$D2851-Ações!$K2851)/Ações!$D2851,0)</f>
        <v>0</v>
      </c>
      <c r="D2851" s="46">
        <f>(Ações!$O2851)/0.06</f>
        <v>0</v>
      </c>
      <c r="E2851" s="47">
        <f>IFERROR((Ações!$F2851-Ações!$K2851)/Ações!$F2851,0)</f>
        <v>0</v>
      </c>
      <c r="F2851" s="46" t="str">
        <f>IF(OR(Ações!$N2851&lt;0,Ações!$M2851&lt;0),"",(22.5*Ações!$M2851*Ações!$N2851)^0.5)</f>
        <v/>
      </c>
      <c r="G2851" s="47">
        <f>IFERROR((Ações!$H2851-Ações!$K2851)/Ações!$H2851,0)</f>
        <v>0</v>
      </c>
      <c r="H2851" s="48">
        <f>IFERROR(Ações!$I2851/(Ações!$P2851-Table_1[[#This Row],[CAGR LUCRO 5A]]),0)</f>
        <v>0</v>
      </c>
      <c r="I2851" s="48">
        <f>IF(Ações!$S2851&lt;0,"",Ações!$O2851*(1+Ações!$S2851))</f>
        <v>0</v>
      </c>
      <c r="J2851" s="49">
        <f>IFERROR(IF(Ações!$B2851="","",(VLOOKUP(Table_1[[#This Row],[AÇÕES]],'Dados Status Invest STOCKS'!A2837:AD3452,4)/Table_1[[#This Row],[LPA]]))/100,0)</f>
        <v>0.65249999999999997</v>
      </c>
      <c r="K2851" s="64">
        <f>IFERROR(IF(Ações!$B2851="","",VLOOKUP(Table_1[[#This Row],[AÇÕES]],'Dados Status Invest STOCKS'!A2837:AD3452,2)),0)</f>
        <v>45.78</v>
      </c>
      <c r="L2851" s="65">
        <f>IFERROR(IF(Ações!$B2851="","",VLOOKUP(Table_1[[#This Row],[AÇÕES]],'Dados Status Invest STOCKS'!A2837:AD3452,3)/100),0)</f>
        <v>0</v>
      </c>
      <c r="M2851" s="66">
        <f>IFERROR(IF(Ações!$B2851="","",VLOOKUP(Table_1[[#This Row],[AÇÕES]],'Dados Status Invest STOCKS'!A2837:AD3452,28)),0)</f>
        <v>-0.84</v>
      </c>
      <c r="N2851" s="66">
        <f>IFERROR(IF(Ações!$B2851="","",VLOOKUP(Table_1[[#This Row],[AÇÕES]],'Dados Status Invest STOCKS'!A2837:AD3452,27)),0)</f>
        <v>45.12</v>
      </c>
      <c r="O2851" s="66">
        <f>IFERROR(IF(Ações!$L2851="","",Ações!$K2851*Ações!$L2851),0)</f>
        <v>0</v>
      </c>
      <c r="P2851" s="67">
        <f t="shared" si="44"/>
        <v>0.06</v>
      </c>
      <c r="Q2851" s="67">
        <f>IFERROR(Ações!$O2851/Ações!$M2851,0)</f>
        <v>0</v>
      </c>
      <c r="R2851" s="67">
        <f>IFERROR(IF(Ações!$B2851="","",VLOOKUP(Table_1[[#This Row],[AÇÕES]],'Dados Status Invest STOCKS'!A2837:AD3452,18)/100),0)</f>
        <v>-1.8500000000000003E-2</v>
      </c>
      <c r="S2851" s="65">
        <f>IFERROR(IF(Ações!$B2851="","",VLOOKUP(Table_1[[#This Row],[AÇÕES]],'Dados Status Invest STOCKS'!A2837:AD3452,25)/100),0)</f>
        <v>0</v>
      </c>
      <c r="T2851" s="67">
        <f>(1-Ações!$Q2851)*Ações!$R2851</f>
        <v>-1.8500000000000003E-2</v>
      </c>
      <c r="U2851" s="68">
        <f>IF(Ações!$S2851=0,Ações!$T2851,IF(Ações!$T2851=0,Ações!$S2851,AVERAGE(Ações!$S2851,Ações!$T2851)))</f>
        <v>-1.8500000000000003E-2</v>
      </c>
    </row>
    <row r="2852" spans="2:21" ht="15" customHeight="1" x14ac:dyDescent="0.2">
      <c r="B2852" s="63" t="str">
        <f>IFERROR('Dados Status Invest STOCKS'!A2839,"-")</f>
        <v>LSXMB</v>
      </c>
      <c r="C2852" s="45">
        <f>IFERROR((Ações!$D2852-Ações!$K2852)/Ações!$D2852,0)</f>
        <v>0</v>
      </c>
      <c r="D2852" s="46">
        <f>(Ações!$O2852)/0.06</f>
        <v>0</v>
      </c>
      <c r="E2852" s="47">
        <f>IFERROR((Ações!$F2852-Ações!$K2852)/Ações!$F2852,0)</f>
        <v>0</v>
      </c>
      <c r="F2852" s="46" t="str">
        <f>IF(OR(Ações!$N2852&lt;0,Ações!$M2852&lt;0),"",(22.5*Ações!$M2852*Ações!$N2852)^0.5)</f>
        <v/>
      </c>
      <c r="G2852" s="47">
        <f>IFERROR((Ações!$H2852-Ações!$K2852)/Ações!$H2852,0)</f>
        <v>0</v>
      </c>
      <c r="H2852" s="48">
        <f>IFERROR(Ações!$I2852/(Ações!$P2852-Table_1[[#This Row],[CAGR LUCRO 5A]]),0)</f>
        <v>0</v>
      </c>
      <c r="I2852" s="48">
        <f>IF(Ações!$S2852&lt;0,"",Ações!$O2852*(1+Ações!$S2852))</f>
        <v>0</v>
      </c>
      <c r="J2852" s="49">
        <f>IFERROR(IF(Ações!$B2852="","",(VLOOKUP(Table_1[[#This Row],[AÇÕES]],'Dados Status Invest STOCKS'!A2838:AD3453,4)/Table_1[[#This Row],[LPA]]))/100,0)</f>
        <v>0.65642857142857158</v>
      </c>
      <c r="K2852" s="64">
        <f>IFERROR(IF(Ações!$B2852="","",VLOOKUP(Table_1[[#This Row],[AÇÕES]],'Dados Status Invest STOCKS'!A2838:AD3453,2)),0)</f>
        <v>46.05</v>
      </c>
      <c r="L2852" s="65">
        <f>IFERROR(IF(Ações!$B2852="","",VLOOKUP(Table_1[[#This Row],[AÇÕES]],'Dados Status Invest STOCKS'!A2838:AD3453,3)/100),0)</f>
        <v>0</v>
      </c>
      <c r="M2852" s="66">
        <f>IFERROR(IF(Ações!$B2852="","",VLOOKUP(Table_1[[#This Row],[AÇÕES]],'Dados Status Invest STOCKS'!A2838:AD3453,28)),0)</f>
        <v>-0.84</v>
      </c>
      <c r="N2852" s="66">
        <f>IFERROR(IF(Ações!$B2852="","",VLOOKUP(Table_1[[#This Row],[AÇÕES]],'Dados Status Invest STOCKS'!A2838:AD3453,27)),0)</f>
        <v>45.12</v>
      </c>
      <c r="O2852" s="66">
        <f>IFERROR(IF(Ações!$L2852="","",Ações!$K2852*Ações!$L2852),0)</f>
        <v>0</v>
      </c>
      <c r="P2852" s="67">
        <f t="shared" si="44"/>
        <v>0.06</v>
      </c>
      <c r="Q2852" s="67">
        <f>IFERROR(Ações!$O2852/Ações!$M2852,0)</f>
        <v>0</v>
      </c>
      <c r="R2852" s="67">
        <f>IFERROR(IF(Ações!$B2852="","",VLOOKUP(Table_1[[#This Row],[AÇÕES]],'Dados Status Invest STOCKS'!A2838:AD3453,18)/100),0)</f>
        <v>-1.8500000000000003E-2</v>
      </c>
      <c r="S2852" s="65">
        <f>IFERROR(IF(Ações!$B2852="","",VLOOKUP(Table_1[[#This Row],[AÇÕES]],'Dados Status Invest STOCKS'!A2838:AD3453,25)/100),0)</f>
        <v>0</v>
      </c>
      <c r="T2852" s="67">
        <f>(1-Ações!$Q2852)*Ações!$R2852</f>
        <v>-1.8500000000000003E-2</v>
      </c>
      <c r="U2852" s="68">
        <f>IF(Ações!$S2852=0,Ações!$T2852,IF(Ações!$T2852=0,Ações!$S2852,AVERAGE(Ações!$S2852,Ações!$T2852)))</f>
        <v>-1.8500000000000003E-2</v>
      </c>
    </row>
    <row r="2853" spans="2:21" ht="15" customHeight="1" x14ac:dyDescent="0.2">
      <c r="B2853" s="63" t="str">
        <f>IFERROR('Dados Status Invest STOCKS'!A2840,"-")</f>
        <v>LSXMK</v>
      </c>
      <c r="C2853" s="45">
        <f>IFERROR((Ações!$D2853-Ações!$K2853)/Ações!$D2853,0)</f>
        <v>0</v>
      </c>
      <c r="D2853" s="46">
        <f>(Ações!$O2853)/0.06</f>
        <v>0</v>
      </c>
      <c r="E2853" s="47">
        <f>IFERROR((Ações!$F2853-Ações!$K2853)/Ações!$F2853,0)</f>
        <v>0</v>
      </c>
      <c r="F2853" s="46" t="str">
        <f>IF(OR(Ações!$N2853&lt;0,Ações!$M2853&lt;0),"",(22.5*Ações!$M2853*Ações!$N2853)^0.5)</f>
        <v/>
      </c>
      <c r="G2853" s="47">
        <f>IFERROR((Ações!$H2853-Ações!$K2853)/Ações!$H2853,0)</f>
        <v>0</v>
      </c>
      <c r="H2853" s="48">
        <f>IFERROR(Ações!$I2853/(Ações!$P2853-Table_1[[#This Row],[CAGR LUCRO 5A]]),0)</f>
        <v>0</v>
      </c>
      <c r="I2853" s="48">
        <f>IF(Ações!$S2853&lt;0,"",Ações!$O2853*(1+Ações!$S2853))</f>
        <v>0</v>
      </c>
      <c r="J2853" s="49">
        <f>IFERROR(IF(Ações!$B2853="","",(VLOOKUP(Table_1[[#This Row],[AÇÕES]],'Dados Status Invest STOCKS'!A2839:AD3454,4)/Table_1[[#This Row],[LPA]]))/100,0)</f>
        <v>0.65559523809523812</v>
      </c>
      <c r="K2853" s="64">
        <f>IFERROR(IF(Ações!$B2853="","",VLOOKUP(Table_1[[#This Row],[AÇÕES]],'Dados Status Invest STOCKS'!A2839:AD3454,2)),0)</f>
        <v>45.99</v>
      </c>
      <c r="L2853" s="65">
        <f>IFERROR(IF(Ações!$B2853="","",VLOOKUP(Table_1[[#This Row],[AÇÕES]],'Dados Status Invest STOCKS'!A2839:AD3454,3)/100),0)</f>
        <v>0</v>
      </c>
      <c r="M2853" s="66">
        <f>IFERROR(IF(Ações!$B2853="","",VLOOKUP(Table_1[[#This Row],[AÇÕES]],'Dados Status Invest STOCKS'!A2839:AD3454,28)),0)</f>
        <v>-0.84</v>
      </c>
      <c r="N2853" s="66">
        <f>IFERROR(IF(Ações!$B2853="","",VLOOKUP(Table_1[[#This Row],[AÇÕES]],'Dados Status Invest STOCKS'!A2839:AD3454,27)),0)</f>
        <v>45.12</v>
      </c>
      <c r="O2853" s="66">
        <f>IFERROR(IF(Ações!$L2853="","",Ações!$K2853*Ações!$L2853),0)</f>
        <v>0</v>
      </c>
      <c r="P2853" s="67">
        <f t="shared" si="44"/>
        <v>0.06</v>
      </c>
      <c r="Q2853" s="67">
        <f>IFERROR(Ações!$O2853/Ações!$M2853,0)</f>
        <v>0</v>
      </c>
      <c r="R2853" s="67">
        <f>IFERROR(IF(Ações!$B2853="","",VLOOKUP(Table_1[[#This Row],[AÇÕES]],'Dados Status Invest STOCKS'!A2839:AD3454,18)/100),0)</f>
        <v>-1.8500000000000003E-2</v>
      </c>
      <c r="S2853" s="65">
        <f>IFERROR(IF(Ações!$B2853="","",VLOOKUP(Table_1[[#This Row],[AÇÕES]],'Dados Status Invest STOCKS'!A2839:AD3454,25)/100),0)</f>
        <v>0</v>
      </c>
      <c r="T2853" s="67">
        <f>(1-Ações!$Q2853)*Ações!$R2853</f>
        <v>-1.8500000000000003E-2</v>
      </c>
      <c r="U2853" s="68">
        <f>IF(Ações!$S2853=0,Ações!$T2853,IF(Ações!$T2853=0,Ações!$S2853,AVERAGE(Ações!$S2853,Ações!$T2853)))</f>
        <v>-1.8500000000000003E-2</v>
      </c>
    </row>
    <row r="2854" spans="2:21" ht="15" customHeight="1" x14ac:dyDescent="0.2">
      <c r="B2854" s="63" t="str">
        <f>IFERROR('Dados Status Invest STOCKS'!A2841,"-")</f>
        <v>LTBR</v>
      </c>
      <c r="C2854" s="45">
        <f>IFERROR((Ações!$D2854-Ações!$K2854)/Ações!$D2854,0)</f>
        <v>0</v>
      </c>
      <c r="D2854" s="46">
        <f>(Ações!$O2854)/0.06</f>
        <v>0</v>
      </c>
      <c r="E2854" s="47">
        <f>IFERROR((Ações!$F2854-Ações!$K2854)/Ações!$F2854,0)</f>
        <v>0</v>
      </c>
      <c r="F2854" s="46" t="str">
        <f>IF(OR(Ações!$N2854&lt;0,Ações!$M2854&lt;0),"",(22.5*Ações!$M2854*Ações!$N2854)^0.5)</f>
        <v/>
      </c>
      <c r="G2854" s="47">
        <f>IFERROR((Ações!$H2854-Ações!$K2854)/Ações!$H2854,0)</f>
        <v>0</v>
      </c>
      <c r="H2854" s="48">
        <f>IFERROR(Ações!$I2854/(Ações!$P2854-Table_1[[#This Row],[CAGR LUCRO 5A]]),0)</f>
        <v>0</v>
      </c>
      <c r="I2854" s="48">
        <f>IF(Ações!$S2854&lt;0,"",Ações!$O2854*(1+Ações!$S2854))</f>
        <v>0</v>
      </c>
      <c r="J2854" s="49">
        <f>IFERROR(IF(Ações!$B2854="","",(VLOOKUP(Table_1[[#This Row],[AÇÕES]],'Dados Status Invest STOCKS'!A2840:AD3455,4)/Table_1[[#This Row],[LPA]]))/100,0)</f>
        <v>2.2804878048780491E-2</v>
      </c>
      <c r="K2854" s="64">
        <f>IFERROR(IF(Ações!$B2854="","",VLOOKUP(Table_1[[#This Row],[AÇÕES]],'Dados Status Invest STOCKS'!A2840:AD3455,2)),0)</f>
        <v>6.13</v>
      </c>
      <c r="L2854" s="65">
        <f>IFERROR(IF(Ações!$B2854="","",VLOOKUP(Table_1[[#This Row],[AÇÕES]],'Dados Status Invest STOCKS'!A2840:AD3455,3)/100),0)</f>
        <v>0</v>
      </c>
      <c r="M2854" s="66">
        <f>IFERROR(IF(Ações!$B2854="","",VLOOKUP(Table_1[[#This Row],[AÇÕES]],'Dados Status Invest STOCKS'!A2840:AD3455,28)),0)</f>
        <v>-1.64</v>
      </c>
      <c r="N2854" s="66">
        <f>IFERROR(IF(Ações!$B2854="","",VLOOKUP(Table_1[[#This Row],[AÇÕES]],'Dados Status Invest STOCKS'!A2840:AD3455,27)),0)</f>
        <v>2.0299999999999998</v>
      </c>
      <c r="O2854" s="66">
        <f>IFERROR(IF(Ações!$L2854="","",Ações!$K2854*Ações!$L2854),0)</f>
        <v>0</v>
      </c>
      <c r="P2854" s="67">
        <f t="shared" si="44"/>
        <v>0.06</v>
      </c>
      <c r="Q2854" s="67">
        <f>IFERROR(Ações!$O2854/Ações!$M2854,0)</f>
        <v>0</v>
      </c>
      <c r="R2854" s="67">
        <f>IFERROR(IF(Ações!$B2854="","",VLOOKUP(Table_1[[#This Row],[AÇÕES]],'Dados Status Invest STOCKS'!A2840:AD3455,18)/100),0)</f>
        <v>-0.80669999999999997</v>
      </c>
      <c r="S2854" s="65">
        <f>IFERROR(IF(Ações!$B2854="","",VLOOKUP(Table_1[[#This Row],[AÇÕES]],'Dados Status Invest STOCKS'!A2840:AD3455,25)/100),0)</f>
        <v>0</v>
      </c>
      <c r="T2854" s="67">
        <f>(1-Ações!$Q2854)*Ações!$R2854</f>
        <v>-0.80669999999999997</v>
      </c>
      <c r="U2854" s="68">
        <f>IF(Ações!$S2854=0,Ações!$T2854,IF(Ações!$T2854=0,Ações!$S2854,AVERAGE(Ações!$S2854,Ações!$T2854)))</f>
        <v>-0.80669999999999997</v>
      </c>
    </row>
    <row r="2855" spans="2:21" ht="15" customHeight="1" x14ac:dyDescent="0.2">
      <c r="B2855" s="63" t="str">
        <f>IFERROR('Dados Status Invest STOCKS'!A2842,"-")</f>
        <v>LTHM</v>
      </c>
      <c r="C2855" s="45">
        <f>IFERROR((Ações!$D2855-Ações!$K2855)/Ações!$D2855,0)</f>
        <v>0</v>
      </c>
      <c r="D2855" s="46">
        <f>(Ações!$O2855)/0.06</f>
        <v>0</v>
      </c>
      <c r="E2855" s="47">
        <f>IFERROR((Ações!$F2855-Ações!$K2855)/Ações!$F2855,0)</f>
        <v>0</v>
      </c>
      <c r="F2855" s="46" t="str">
        <f>IF(OR(Ações!$N2855&lt;0,Ações!$M2855&lt;0),"",(22.5*Ações!$M2855*Ações!$N2855)^0.5)</f>
        <v/>
      </c>
      <c r="G2855" s="47">
        <f>IFERROR((Ações!$H2855-Ações!$K2855)/Ações!$H2855,0)</f>
        <v>0</v>
      </c>
      <c r="H2855" s="48">
        <f>IFERROR(Ações!$I2855/(Ações!$P2855-Table_1[[#This Row],[CAGR LUCRO 5A]]),0)</f>
        <v>0</v>
      </c>
      <c r="I2855" s="48">
        <f>IF(Ações!$S2855&lt;0,"",Ações!$O2855*(1+Ações!$S2855))</f>
        <v>0</v>
      </c>
      <c r="J2855" s="49">
        <f>IFERROR(IF(Ações!$B2855="","",(VLOOKUP(Table_1[[#This Row],[AÇÕES]],'Dados Status Invest STOCKS'!A2841:AD3456,4)/Table_1[[#This Row],[LPA]]))/100,0)</f>
        <v>44.029999999999994</v>
      </c>
      <c r="K2855" s="64">
        <f>IFERROR(IF(Ações!$B2855="","",VLOOKUP(Table_1[[#This Row],[AÇÕES]],'Dados Status Invest STOCKS'!A2841:AD3456,2)),0)</f>
        <v>22.56</v>
      </c>
      <c r="L2855" s="65">
        <f>IFERROR(IF(Ações!$B2855="","",VLOOKUP(Table_1[[#This Row],[AÇÕES]],'Dados Status Invest STOCKS'!A2841:AD3456,3)/100),0)</f>
        <v>0</v>
      </c>
      <c r="M2855" s="66">
        <f>IFERROR(IF(Ações!$B2855="","",VLOOKUP(Table_1[[#This Row],[AÇÕES]],'Dados Status Invest STOCKS'!A2841:AD3456,28)),0)</f>
        <v>-7.0000000000000007E-2</v>
      </c>
      <c r="N2855" s="66">
        <f>IFERROR(IF(Ações!$B2855="","",VLOOKUP(Table_1[[#This Row],[AÇÕES]],'Dados Status Invest STOCKS'!A2841:AD3456,27)),0)</f>
        <v>4.8600000000000003</v>
      </c>
      <c r="O2855" s="66">
        <f>IFERROR(IF(Ações!$L2855="","",Ações!$K2855*Ações!$L2855),0)</f>
        <v>0</v>
      </c>
      <c r="P2855" s="67">
        <f t="shared" si="44"/>
        <v>0.06</v>
      </c>
      <c r="Q2855" s="67">
        <f>IFERROR(Ações!$O2855/Ações!$M2855,0)</f>
        <v>0</v>
      </c>
      <c r="R2855" s="67">
        <f>IFERROR(IF(Ações!$B2855="","",VLOOKUP(Table_1[[#This Row],[AÇÕES]],'Dados Status Invest STOCKS'!A2841:AD3456,18)/100),0)</f>
        <v>-1.52E-2</v>
      </c>
      <c r="S2855" s="65">
        <f>IFERROR(IF(Ações!$B2855="","",VLOOKUP(Table_1[[#This Row],[AÇÕES]],'Dados Status Invest STOCKS'!A2841:AD3456,25)/100),0)</f>
        <v>0</v>
      </c>
      <c r="T2855" s="67">
        <f>(1-Ações!$Q2855)*Ações!$R2855</f>
        <v>-1.52E-2</v>
      </c>
      <c r="U2855" s="68">
        <f>IF(Ações!$S2855=0,Ações!$T2855,IF(Ações!$T2855=0,Ações!$S2855,AVERAGE(Ações!$S2855,Ações!$T2855)))</f>
        <v>-1.52E-2</v>
      </c>
    </row>
    <row r="2856" spans="2:21" ht="15" customHeight="1" x14ac:dyDescent="0.2">
      <c r="B2856" s="63" t="str">
        <f>IFERROR('Dados Status Invest STOCKS'!A2843,"-")</f>
        <v>LTRN</v>
      </c>
      <c r="C2856" s="45">
        <f>IFERROR((Ações!$D2856-Ações!$K2856)/Ações!$D2856,0)</f>
        <v>0</v>
      </c>
      <c r="D2856" s="46">
        <f>(Ações!$O2856)/0.06</f>
        <v>0</v>
      </c>
      <c r="E2856" s="47">
        <f>IFERROR((Ações!$F2856-Ações!$K2856)/Ações!$F2856,0)</f>
        <v>0</v>
      </c>
      <c r="F2856" s="46" t="str">
        <f>IF(OR(Ações!$N2856&lt;0,Ações!$M2856&lt;0),"",(22.5*Ações!$M2856*Ações!$N2856)^0.5)</f>
        <v/>
      </c>
      <c r="G2856" s="47">
        <f>IFERROR((Ações!$H2856-Ações!$K2856)/Ações!$H2856,0)</f>
        <v>0</v>
      </c>
      <c r="H2856" s="48">
        <f>IFERROR(Ações!$I2856/(Ações!$P2856-Table_1[[#This Row],[CAGR LUCRO 5A]]),0)</f>
        <v>0</v>
      </c>
      <c r="I2856" s="48">
        <f>IF(Ações!$S2856&lt;0,"",Ações!$O2856*(1+Ações!$S2856))</f>
        <v>0</v>
      </c>
      <c r="J2856" s="49">
        <f>IFERROR(IF(Ações!$B2856="","",(VLOOKUP(Table_1[[#This Row],[AÇÕES]],'Dados Status Invest STOCKS'!A2842:AD3457,4)/Table_1[[#This Row],[LPA]]))/100,0)</f>
        <v>5.5714285714285709E-2</v>
      </c>
      <c r="K2856" s="64">
        <f>IFERROR(IF(Ações!$B2856="","",VLOOKUP(Table_1[[#This Row],[AÇÕES]],'Dados Status Invest STOCKS'!A2842:AD3457,2)),0)</f>
        <v>6.13</v>
      </c>
      <c r="L2856" s="65">
        <f>IFERROR(IF(Ações!$B2856="","",VLOOKUP(Table_1[[#This Row],[AÇÕES]],'Dados Status Invest STOCKS'!A2842:AD3457,3)/100),0)</f>
        <v>0</v>
      </c>
      <c r="M2856" s="66">
        <f>IFERROR(IF(Ações!$B2856="","",VLOOKUP(Table_1[[#This Row],[AÇÕES]],'Dados Status Invest STOCKS'!A2842:AD3457,28)),0)</f>
        <v>-1.05</v>
      </c>
      <c r="N2856" s="66">
        <f>IFERROR(IF(Ações!$B2856="","",VLOOKUP(Table_1[[#This Row],[AÇÕES]],'Dados Status Invest STOCKS'!A2842:AD3457,27)),0)</f>
        <v>6.77</v>
      </c>
      <c r="O2856" s="66">
        <f>IFERROR(IF(Ações!$L2856="","",Ações!$K2856*Ações!$L2856),0)</f>
        <v>0</v>
      </c>
      <c r="P2856" s="67">
        <f t="shared" si="44"/>
        <v>0.06</v>
      </c>
      <c r="Q2856" s="67">
        <f>IFERROR(Ações!$O2856/Ações!$M2856,0)</f>
        <v>0</v>
      </c>
      <c r="R2856" s="67">
        <f>IFERROR(IF(Ações!$B2856="","",VLOOKUP(Table_1[[#This Row],[AÇÕES]],'Dados Status Invest STOCKS'!A2842:AD3457,18)/100),0)</f>
        <v>-0.1547</v>
      </c>
      <c r="S2856" s="65">
        <f>IFERROR(IF(Ações!$B2856="","",VLOOKUP(Table_1[[#This Row],[AÇÕES]],'Dados Status Invest STOCKS'!A2842:AD3457,25)/100),0)</f>
        <v>0</v>
      </c>
      <c r="T2856" s="67">
        <f>(1-Ações!$Q2856)*Ações!$R2856</f>
        <v>-0.1547</v>
      </c>
      <c r="U2856" s="68">
        <f>IF(Ações!$S2856=0,Ações!$T2856,IF(Ações!$T2856=0,Ações!$S2856,AVERAGE(Ações!$S2856,Ações!$T2856)))</f>
        <v>-0.1547</v>
      </c>
    </row>
    <row r="2857" spans="2:21" ht="15" customHeight="1" x14ac:dyDescent="0.2">
      <c r="B2857" s="63" t="str">
        <f>IFERROR('Dados Status Invest STOCKS'!A2844,"-")</f>
        <v>LTRPA</v>
      </c>
      <c r="C2857" s="45">
        <f>IFERROR((Ações!$D2857-Ações!$K2857)/Ações!$D2857,0)</f>
        <v>0</v>
      </c>
      <c r="D2857" s="46">
        <f>(Ações!$O2857)/0.06</f>
        <v>0</v>
      </c>
      <c r="E2857" s="47">
        <f>IFERROR((Ações!$F2857-Ações!$K2857)/Ações!$F2857,0)</f>
        <v>0</v>
      </c>
      <c r="F2857" s="46" t="str">
        <f>IF(OR(Ações!$N2857&lt;0,Ações!$M2857&lt;0),"",(22.5*Ações!$M2857*Ações!$N2857)^0.5)</f>
        <v/>
      </c>
      <c r="G2857" s="47">
        <f>IFERROR((Ações!$H2857-Ações!$K2857)/Ações!$H2857,0)</f>
        <v>0</v>
      </c>
      <c r="H2857" s="48">
        <f>IFERROR(Ações!$I2857/(Ações!$P2857-Table_1[[#This Row],[CAGR LUCRO 5A]]),0)</f>
        <v>0</v>
      </c>
      <c r="I2857" s="48">
        <f>IF(Ações!$S2857&lt;0,"",Ações!$O2857*(1+Ações!$S2857))</f>
        <v>0</v>
      </c>
      <c r="J2857" s="49">
        <f>IFERROR(IF(Ações!$B2857="","",(VLOOKUP(Table_1[[#This Row],[AÇÕES]],'Dados Status Invest STOCKS'!A2843:AD3458,4)/Table_1[[#This Row],[LPA]]))/100,0)</f>
        <v>1.2343750000000001E-2</v>
      </c>
      <c r="K2857" s="64">
        <f>IFERROR(IF(Ações!$B2857="","",VLOOKUP(Table_1[[#This Row],[AÇÕES]],'Dados Status Invest STOCKS'!A2843:AD3458,2)),0)</f>
        <v>2.0299999999999998</v>
      </c>
      <c r="L2857" s="65">
        <f>IFERROR(IF(Ações!$B2857="","",VLOOKUP(Table_1[[#This Row],[AÇÕES]],'Dados Status Invest STOCKS'!A2843:AD3458,3)/100),0)</f>
        <v>0</v>
      </c>
      <c r="M2857" s="66">
        <f>IFERROR(IF(Ações!$B2857="","",VLOOKUP(Table_1[[#This Row],[AÇÕES]],'Dados Status Invest STOCKS'!A2843:AD3458,28)),0)</f>
        <v>1.28</v>
      </c>
      <c r="N2857" s="66">
        <f>IFERROR(IF(Ações!$B2857="","",VLOOKUP(Table_1[[#This Row],[AÇÕES]],'Dados Status Invest STOCKS'!A2843:AD3458,27)),0)</f>
        <v>-3.23</v>
      </c>
      <c r="O2857" s="66">
        <f>IFERROR(IF(Ações!$L2857="","",Ações!$K2857*Ações!$L2857),0)</f>
        <v>0</v>
      </c>
      <c r="P2857" s="67">
        <f t="shared" si="44"/>
        <v>0.06</v>
      </c>
      <c r="Q2857" s="67">
        <f>IFERROR(Ações!$O2857/Ações!$M2857,0)</f>
        <v>0</v>
      </c>
      <c r="R2857" s="67">
        <f>IFERROR(IF(Ações!$B2857="","",VLOOKUP(Table_1[[#This Row],[AÇÕES]],'Dados Status Invest STOCKS'!A2843:AD3458,18)/100),0)</f>
        <v>-0.39750000000000002</v>
      </c>
      <c r="S2857" s="65">
        <f>IFERROR(IF(Ações!$B2857="","",VLOOKUP(Table_1[[#This Row],[AÇÕES]],'Dados Status Invest STOCKS'!A2843:AD3458,25)/100),0)</f>
        <v>0</v>
      </c>
      <c r="T2857" s="67">
        <f>(1-Ações!$Q2857)*Ações!$R2857</f>
        <v>-0.39750000000000002</v>
      </c>
      <c r="U2857" s="68">
        <f>IF(Ações!$S2857=0,Ações!$T2857,IF(Ações!$T2857=0,Ações!$S2857,AVERAGE(Ações!$S2857,Ações!$T2857)))</f>
        <v>-0.39750000000000002</v>
      </c>
    </row>
    <row r="2858" spans="2:21" ht="15" customHeight="1" x14ac:dyDescent="0.2">
      <c r="B2858" s="63" t="str">
        <f>IFERROR('Dados Status Invest STOCKS'!A2845,"-")</f>
        <v>LTRPB</v>
      </c>
      <c r="C2858" s="45">
        <f>IFERROR((Ações!$D2858-Ações!$K2858)/Ações!$D2858,0)</f>
        <v>0</v>
      </c>
      <c r="D2858" s="46">
        <f>(Ações!$O2858)/0.06</f>
        <v>0</v>
      </c>
      <c r="E2858" s="47">
        <f>IFERROR((Ações!$F2858-Ações!$K2858)/Ações!$F2858,0)</f>
        <v>0</v>
      </c>
      <c r="F2858" s="46" t="str">
        <f>IF(OR(Ações!$N2858&lt;0,Ações!$M2858&lt;0),"",(22.5*Ações!$M2858*Ações!$N2858)^0.5)</f>
        <v/>
      </c>
      <c r="G2858" s="47">
        <f>IFERROR((Ações!$H2858-Ações!$K2858)/Ações!$H2858,0)</f>
        <v>0</v>
      </c>
      <c r="H2858" s="48">
        <f>IFERROR(Ações!$I2858/(Ações!$P2858-Table_1[[#This Row],[CAGR LUCRO 5A]]),0)</f>
        <v>0</v>
      </c>
      <c r="I2858" s="48">
        <f>IF(Ações!$S2858&lt;0,"",Ações!$O2858*(1+Ações!$S2858))</f>
        <v>0</v>
      </c>
      <c r="J2858" s="49">
        <f>IFERROR(IF(Ações!$B2858="","",(VLOOKUP(Table_1[[#This Row],[AÇÕES]],'Dados Status Invest STOCKS'!A2844:AD3459,4)/Table_1[[#This Row],[LPA]]))/100,0)</f>
        <v>8.8515625000000001E-2</v>
      </c>
      <c r="K2858" s="64">
        <f>IFERROR(IF(Ações!$B2858="","",VLOOKUP(Table_1[[#This Row],[AÇÕES]],'Dados Status Invest STOCKS'!A2844:AD3459,2)),0)</f>
        <v>14.5</v>
      </c>
      <c r="L2858" s="65">
        <f>IFERROR(IF(Ações!$B2858="","",VLOOKUP(Table_1[[#This Row],[AÇÕES]],'Dados Status Invest STOCKS'!A2844:AD3459,3)/100),0)</f>
        <v>0</v>
      </c>
      <c r="M2858" s="66">
        <f>IFERROR(IF(Ações!$B2858="","",VLOOKUP(Table_1[[#This Row],[AÇÕES]],'Dados Status Invest STOCKS'!A2844:AD3459,28)),0)</f>
        <v>1.28</v>
      </c>
      <c r="N2858" s="66">
        <f>IFERROR(IF(Ações!$B2858="","",VLOOKUP(Table_1[[#This Row],[AÇÕES]],'Dados Status Invest STOCKS'!A2844:AD3459,27)),0)</f>
        <v>-3.23</v>
      </c>
      <c r="O2858" s="66">
        <f>IFERROR(IF(Ações!$L2858="","",Ações!$K2858*Ações!$L2858),0)</f>
        <v>0</v>
      </c>
      <c r="P2858" s="67">
        <f t="shared" si="44"/>
        <v>0.06</v>
      </c>
      <c r="Q2858" s="67">
        <f>IFERROR(Ações!$O2858/Ações!$M2858,0)</f>
        <v>0</v>
      </c>
      <c r="R2858" s="67">
        <f>IFERROR(IF(Ações!$B2858="","",VLOOKUP(Table_1[[#This Row],[AÇÕES]],'Dados Status Invest STOCKS'!A2844:AD3459,18)/100),0)</f>
        <v>-0.39750000000000002</v>
      </c>
      <c r="S2858" s="65">
        <f>IFERROR(IF(Ações!$B2858="","",VLOOKUP(Table_1[[#This Row],[AÇÕES]],'Dados Status Invest STOCKS'!A2844:AD3459,25)/100),0)</f>
        <v>0</v>
      </c>
      <c r="T2858" s="67">
        <f>(1-Ações!$Q2858)*Ações!$R2858</f>
        <v>-0.39750000000000002</v>
      </c>
      <c r="U2858" s="68">
        <f>IF(Ações!$S2858=0,Ações!$T2858,IF(Ações!$T2858=0,Ações!$S2858,AVERAGE(Ações!$S2858,Ações!$T2858)))</f>
        <v>-0.39750000000000002</v>
      </c>
    </row>
    <row r="2859" spans="2:21" ht="15" customHeight="1" x14ac:dyDescent="0.2">
      <c r="B2859" s="63" t="str">
        <f>IFERROR('Dados Status Invest STOCKS'!A2846,"-")</f>
        <v>LTRX</v>
      </c>
      <c r="C2859" s="45">
        <f>IFERROR((Ações!$D2859-Ações!$K2859)/Ações!$D2859,0)</f>
        <v>0</v>
      </c>
      <c r="D2859" s="46">
        <f>(Ações!$O2859)/0.06</f>
        <v>0</v>
      </c>
      <c r="E2859" s="47">
        <f>IFERROR((Ações!$F2859-Ações!$K2859)/Ações!$F2859,0)</f>
        <v>0</v>
      </c>
      <c r="F2859" s="46" t="str">
        <f>IF(OR(Ações!$N2859&lt;0,Ações!$M2859&lt;0),"",(22.5*Ações!$M2859*Ações!$N2859)^0.5)</f>
        <v/>
      </c>
      <c r="G2859" s="47">
        <f>IFERROR((Ações!$H2859-Ações!$K2859)/Ações!$H2859,0)</f>
        <v>0</v>
      </c>
      <c r="H2859" s="48">
        <f>IFERROR(Ações!$I2859/(Ações!$P2859-Table_1[[#This Row],[CAGR LUCRO 5A]]),0)</f>
        <v>0</v>
      </c>
      <c r="I2859" s="48">
        <f>IF(Ações!$S2859&lt;0,"",Ações!$O2859*(1+Ações!$S2859))</f>
        <v>0</v>
      </c>
      <c r="J2859" s="49">
        <f>IFERROR(IF(Ações!$B2859="","",(VLOOKUP(Table_1[[#This Row],[AÇÕES]],'Dados Status Invest STOCKS'!A2845:AD3460,4)/Table_1[[#This Row],[LPA]]))/100,0)</f>
        <v>2.3605882352941179</v>
      </c>
      <c r="K2859" s="64">
        <f>IFERROR(IF(Ações!$B2859="","",VLOOKUP(Table_1[[#This Row],[AÇÕES]],'Dados Status Invest STOCKS'!A2845:AD3460,2)),0)</f>
        <v>7.02</v>
      </c>
      <c r="L2859" s="65">
        <f>IFERROR(IF(Ações!$B2859="","",VLOOKUP(Table_1[[#This Row],[AÇÕES]],'Dados Status Invest STOCKS'!A2845:AD3460,3)/100),0)</f>
        <v>0</v>
      </c>
      <c r="M2859" s="66">
        <f>IFERROR(IF(Ações!$B2859="","",VLOOKUP(Table_1[[#This Row],[AÇÕES]],'Dados Status Invest STOCKS'!A2845:AD3460,28)),0)</f>
        <v>-0.17</v>
      </c>
      <c r="N2859" s="66">
        <f>IFERROR(IF(Ações!$B2859="","",VLOOKUP(Table_1[[#This Row],[AÇÕES]],'Dados Status Invest STOCKS'!A2845:AD3460,27)),0)</f>
        <v>1.32</v>
      </c>
      <c r="O2859" s="66">
        <f>IFERROR(IF(Ações!$L2859="","",Ações!$K2859*Ações!$L2859),0)</f>
        <v>0</v>
      </c>
      <c r="P2859" s="67">
        <f t="shared" si="44"/>
        <v>0.06</v>
      </c>
      <c r="Q2859" s="67">
        <f>IFERROR(Ações!$O2859/Ações!$M2859,0)</f>
        <v>0</v>
      </c>
      <c r="R2859" s="67">
        <f>IFERROR(IF(Ações!$B2859="","",VLOOKUP(Table_1[[#This Row],[AÇÕES]],'Dados Status Invest STOCKS'!A2845:AD3460,18)/100),0)</f>
        <v>-0.13200000000000001</v>
      </c>
      <c r="S2859" s="65">
        <f>IFERROR(IF(Ações!$B2859="","",VLOOKUP(Table_1[[#This Row],[AÇÕES]],'Dados Status Invest STOCKS'!A2845:AD3460,25)/100),0)</f>
        <v>0</v>
      </c>
      <c r="T2859" s="67">
        <f>(1-Ações!$Q2859)*Ações!$R2859</f>
        <v>-0.13200000000000001</v>
      </c>
      <c r="U2859" s="68">
        <f>IF(Ações!$S2859=0,Ações!$T2859,IF(Ações!$T2859=0,Ações!$S2859,AVERAGE(Ações!$S2859,Ações!$T2859)))</f>
        <v>-0.13200000000000001</v>
      </c>
    </row>
    <row r="2860" spans="2:21" ht="15" customHeight="1" x14ac:dyDescent="0.2">
      <c r="B2860" s="63" t="str">
        <f>IFERROR('Dados Status Invest STOCKS'!A2847,"-")</f>
        <v>LU</v>
      </c>
      <c r="C2860" s="45">
        <f>IFERROR((Ações!$D2860-Ações!$K2860)/Ações!$D2860,0)</f>
        <v>0</v>
      </c>
      <c r="D2860" s="46">
        <f>(Ações!$O2860)/0.06</f>
        <v>0</v>
      </c>
      <c r="E2860" s="47">
        <f>IFERROR((Ações!$F2860-Ações!$K2860)/Ações!$F2860,0)</f>
        <v>0.54023504476606621</v>
      </c>
      <c r="F2860" s="46">
        <f>IF(OR(Ações!$N2860&lt;0,Ações!$M2860&lt;0),"",(22.5*Ações!$M2860*Ações!$N2860)^0.5)</f>
        <v>10.092113257390645</v>
      </c>
      <c r="G2860" s="47">
        <f>IFERROR((Ações!$H2860-Ações!$K2860)/Ações!$H2860,0)</f>
        <v>0</v>
      </c>
      <c r="H2860" s="48">
        <f>IFERROR(Ações!$I2860/(Ações!$P2860-Table_1[[#This Row],[CAGR LUCRO 5A]]),0)</f>
        <v>0</v>
      </c>
      <c r="I2860" s="48">
        <f>IF(Ações!$S2860&lt;0,"",Ações!$O2860*(1+Ações!$S2860))</f>
        <v>0</v>
      </c>
      <c r="J2860" s="49">
        <f>IFERROR(IF(Ações!$B2860="","",(VLOOKUP(Table_1[[#This Row],[AÇÕES]],'Dados Status Invest STOCKS'!A2846:AD3461,4)/Table_1[[#This Row],[LPA]]))/100,0)</f>
        <v>7.4430379746835446E-2</v>
      </c>
      <c r="K2860" s="64">
        <f>IFERROR(IF(Ações!$B2860="","",VLOOKUP(Table_1[[#This Row],[AÇÕES]],'Dados Status Invest STOCKS'!A2846:AD3461,2)),0)</f>
        <v>4.6399999999999997</v>
      </c>
      <c r="L2860" s="65">
        <f>IFERROR(IF(Ações!$B2860="","",VLOOKUP(Table_1[[#This Row],[AÇÕES]],'Dados Status Invest STOCKS'!A2846:AD3461,3)/100),0)</f>
        <v>0</v>
      </c>
      <c r="M2860" s="66">
        <f>IFERROR(IF(Ações!$B2860="","",VLOOKUP(Table_1[[#This Row],[AÇÕES]],'Dados Status Invest STOCKS'!A2846:AD3461,28)),0)</f>
        <v>0.79</v>
      </c>
      <c r="N2860" s="66">
        <f>IFERROR(IF(Ações!$B2860="","",VLOOKUP(Table_1[[#This Row],[AÇÕES]],'Dados Status Invest STOCKS'!A2846:AD3461,27)),0)</f>
        <v>5.73</v>
      </c>
      <c r="O2860" s="66">
        <f>IFERROR(IF(Ações!$L2860="","",Ações!$K2860*Ações!$L2860),0)</f>
        <v>0</v>
      </c>
      <c r="P2860" s="67">
        <f t="shared" si="44"/>
        <v>0.06</v>
      </c>
      <c r="Q2860" s="67">
        <f>IFERROR(Ações!$O2860/Ações!$M2860,0)</f>
        <v>0</v>
      </c>
      <c r="R2860" s="67">
        <f>IFERROR(IF(Ações!$B2860="","",VLOOKUP(Table_1[[#This Row],[AÇÕES]],'Dados Status Invest STOCKS'!A2846:AD3461,18)/100),0)</f>
        <v>0.13780000000000001</v>
      </c>
      <c r="S2860" s="65">
        <f>IFERROR(IF(Ações!$B2860="","",VLOOKUP(Table_1[[#This Row],[AÇÕES]],'Dados Status Invest STOCKS'!A2846:AD3461,25)/100),0)</f>
        <v>0</v>
      </c>
      <c r="T2860" s="67">
        <f>(1-Ações!$Q2860)*Ações!$R2860</f>
        <v>0.13780000000000001</v>
      </c>
      <c r="U2860" s="68">
        <f>IF(Ações!$S2860=0,Ações!$T2860,IF(Ações!$T2860=0,Ações!$S2860,AVERAGE(Ações!$S2860,Ações!$T2860)))</f>
        <v>0.13780000000000001</v>
      </c>
    </row>
    <row r="2861" spans="2:21" ht="15" customHeight="1" x14ac:dyDescent="0.2">
      <c r="B2861" s="63" t="str">
        <f>IFERROR('Dados Status Invest STOCKS'!A2848,"-")</f>
        <v>LUB</v>
      </c>
      <c r="C2861" s="45">
        <f>IFERROR((Ações!$D2861-Ações!$K2861)/Ações!$D2861,0)</f>
        <v>0.9141999141999142</v>
      </c>
      <c r="D2861" s="46">
        <f>(Ações!$O2861)/0.06</f>
        <v>32.750550000000004</v>
      </c>
      <c r="E2861" s="47">
        <f>IFERROR((Ações!$F2861-Ações!$K2861)/Ações!$F2861,0)</f>
        <v>0</v>
      </c>
      <c r="F2861" s="46" t="str">
        <f>IF(OR(Ações!$N2861&lt;0,Ações!$M2861&lt;0),"",(22.5*Ações!$M2861*Ações!$N2861)^0.5)</f>
        <v/>
      </c>
      <c r="G2861" s="47">
        <f>IFERROR((Ações!$H2861-Ações!$K2861)/Ações!$H2861,0)</f>
        <v>0.9141999141999142</v>
      </c>
      <c r="H2861" s="48">
        <f>IFERROR(Ações!$I2861/(Ações!$P2861-Table_1[[#This Row],[CAGR LUCRO 5A]]),0)</f>
        <v>32.750550000000004</v>
      </c>
      <c r="I2861" s="48">
        <f>IF(Ações!$S2861&lt;0,"",Ações!$O2861*(1+Ações!$S2861))</f>
        <v>1.965033</v>
      </c>
      <c r="J2861" s="49">
        <f>IFERROR(IF(Ações!$B2861="","",(VLOOKUP(Table_1[[#This Row],[AÇÕES]],'Dados Status Invest STOCKS'!A2847:AD3462,4)/Table_1[[#This Row],[LPA]]))/100,0)</f>
        <v>4.7179487179487181E-2</v>
      </c>
      <c r="K2861" s="64">
        <f>IFERROR(IF(Ações!$B2861="","",VLOOKUP(Table_1[[#This Row],[AÇÕES]],'Dados Status Invest STOCKS'!A2847:AD3462,2)),0)</f>
        <v>2.81</v>
      </c>
      <c r="L2861" s="65">
        <f>IFERROR(IF(Ações!$B2861="","",VLOOKUP(Table_1[[#This Row],[AÇÕES]],'Dados Status Invest STOCKS'!A2847:AD3462,3)/100),0)</f>
        <v>0.69930000000000003</v>
      </c>
      <c r="M2861" s="66">
        <f>IFERROR(IF(Ações!$B2861="","",VLOOKUP(Table_1[[#This Row],[AÇÕES]],'Dados Status Invest STOCKS'!A2847:AD3462,28)),0)</f>
        <v>-0.78</v>
      </c>
      <c r="N2861" s="66">
        <f>IFERROR(IF(Ações!$B2861="","",VLOOKUP(Table_1[[#This Row],[AÇÕES]],'Dados Status Invest STOCKS'!A2847:AD3462,27)),0)</f>
        <v>2.37</v>
      </c>
      <c r="O2861" s="66">
        <f>IFERROR(IF(Ações!$L2861="","",Ações!$K2861*Ações!$L2861),0)</f>
        <v>1.965033</v>
      </c>
      <c r="P2861" s="67">
        <f t="shared" si="44"/>
        <v>0.06</v>
      </c>
      <c r="Q2861" s="67">
        <f>IFERROR(Ações!$O2861/Ações!$M2861,0)</f>
        <v>-2.5192730769230769</v>
      </c>
      <c r="R2861" s="67">
        <f>IFERROR(IF(Ações!$B2861="","",VLOOKUP(Table_1[[#This Row],[AÇÕES]],'Dados Status Invest STOCKS'!A2847:AD3462,18)/100),0)</f>
        <v>-0.32789999999999997</v>
      </c>
      <c r="S2861" s="65">
        <f>IFERROR(IF(Ações!$B2861="","",VLOOKUP(Table_1[[#This Row],[AÇÕES]],'Dados Status Invest STOCKS'!A2847:AD3462,25)/100),0)</f>
        <v>0</v>
      </c>
      <c r="T2861" s="67">
        <f>(1-Ações!$Q2861)*Ações!$R2861</f>
        <v>-1.1539696419230767</v>
      </c>
      <c r="U2861" s="68">
        <f>IF(Ações!$S2861=0,Ações!$T2861,IF(Ações!$T2861=0,Ações!$S2861,AVERAGE(Ações!$S2861,Ações!$T2861)))</f>
        <v>-1.1539696419230767</v>
      </c>
    </row>
    <row r="2862" spans="2:21" ht="15" customHeight="1" x14ac:dyDescent="0.2">
      <c r="B2862" s="63" t="str">
        <f>IFERROR('Dados Status Invest STOCKS'!A2849,"-")</f>
        <v>LULU</v>
      </c>
      <c r="C2862" s="45">
        <f>IFERROR((Ações!$D2862-Ações!$K2862)/Ações!$D2862,0)</f>
        <v>0</v>
      </c>
      <c r="D2862" s="46">
        <f>(Ações!$O2862)/0.06</f>
        <v>0</v>
      </c>
      <c r="E2862" s="47">
        <f>IFERROR((Ações!$F2862-Ações!$K2862)/Ações!$F2862,0)</f>
        <v>-4.7641158550374643</v>
      </c>
      <c r="F2862" s="46">
        <f>IF(OR(Ações!$N2862&lt;0,Ações!$M2862&lt;0),"",(22.5*Ações!$M2862*Ações!$N2862)^0.5)</f>
        <v>55.796935399715281</v>
      </c>
      <c r="G2862" s="47">
        <f>IFERROR((Ações!$H2862-Ações!$K2862)/Ações!$H2862,0)</f>
        <v>0</v>
      </c>
      <c r="H2862" s="48">
        <f>IFERROR(Ações!$I2862/(Ações!$P2862-Table_1[[#This Row],[CAGR LUCRO 5A]]),0)</f>
        <v>0</v>
      </c>
      <c r="I2862" s="48">
        <f>IF(Ações!$S2862&lt;0,"",Ações!$O2862*(1+Ações!$S2862))</f>
        <v>0</v>
      </c>
      <c r="J2862" s="49">
        <f>IFERROR(IF(Ações!$B2862="","",(VLOOKUP(Table_1[[#This Row],[AÇÕES]],'Dados Status Invest STOCKS'!A2848:AD3463,4)/Table_1[[#This Row],[LPA]]))/100,0)</f>
        <v>6.9762258543833583E-2</v>
      </c>
      <c r="K2862" s="64">
        <f>IFERROR(IF(Ações!$B2862="","",VLOOKUP(Table_1[[#This Row],[AÇÕES]],'Dados Status Invest STOCKS'!A2848:AD3463,2)),0)</f>
        <v>321.62</v>
      </c>
      <c r="L2862" s="65">
        <f>IFERROR(IF(Ações!$B2862="","",VLOOKUP(Table_1[[#This Row],[AÇÕES]],'Dados Status Invest STOCKS'!A2848:AD3463,3)/100),0)</f>
        <v>0</v>
      </c>
      <c r="M2862" s="66">
        <f>IFERROR(IF(Ações!$B2862="","",VLOOKUP(Table_1[[#This Row],[AÇÕES]],'Dados Status Invest STOCKS'!A2848:AD3463,28)),0)</f>
        <v>6.73</v>
      </c>
      <c r="N2862" s="66">
        <f>IFERROR(IF(Ações!$B2862="","",VLOOKUP(Table_1[[#This Row],[AÇÕES]],'Dados Status Invest STOCKS'!A2848:AD3463,27)),0)</f>
        <v>20.56</v>
      </c>
      <c r="O2862" s="66">
        <f>IFERROR(IF(Ações!$L2862="","",Ações!$K2862*Ações!$L2862),0)</f>
        <v>0</v>
      </c>
      <c r="P2862" s="67">
        <f t="shared" si="44"/>
        <v>0.06</v>
      </c>
      <c r="Q2862" s="67">
        <f>IFERROR(Ações!$O2862/Ações!$M2862,0)</f>
        <v>0</v>
      </c>
      <c r="R2862" s="67">
        <f>IFERROR(IF(Ações!$B2862="","",VLOOKUP(Table_1[[#This Row],[AÇÕES]],'Dados Status Invest STOCKS'!A2848:AD3463,18)/100),0)</f>
        <v>0.32750000000000001</v>
      </c>
      <c r="S2862" s="65">
        <f>IFERROR(IF(Ações!$B2862="","",VLOOKUP(Table_1[[#This Row],[AÇÕES]],'Dados Status Invest STOCKS'!A2848:AD3463,25)/100),0)</f>
        <v>0.17219999999999999</v>
      </c>
      <c r="T2862" s="67">
        <f>(1-Ações!$Q2862)*Ações!$R2862</f>
        <v>0.32750000000000001</v>
      </c>
      <c r="U2862" s="68">
        <f>IF(Ações!$S2862=0,Ações!$T2862,IF(Ações!$T2862=0,Ações!$S2862,AVERAGE(Ações!$S2862,Ações!$T2862)))</f>
        <v>0.24985000000000002</v>
      </c>
    </row>
    <row r="2863" spans="2:21" ht="15" customHeight="1" x14ac:dyDescent="0.2">
      <c r="B2863" s="63" t="str">
        <f>IFERROR('Dados Status Invest STOCKS'!A2850,"-")</f>
        <v>LUMN</v>
      </c>
      <c r="C2863" s="45">
        <f>IFERROR((Ações!$D2863-Ações!$K2863)/Ações!$D2863,0)</f>
        <v>0.26470588235294118</v>
      </c>
      <c r="D2863" s="46">
        <f>(Ações!$O2863)/0.06</f>
        <v>16.66</v>
      </c>
      <c r="E2863" s="47">
        <f>IFERROR((Ações!$F2863-Ações!$K2863)/Ações!$F2863,0)</f>
        <v>0</v>
      </c>
      <c r="F2863" s="46" t="str">
        <f>IF(OR(Ações!$N2863&lt;0,Ações!$M2863&lt;0),"",(22.5*Ações!$M2863*Ações!$N2863)^0.5)</f>
        <v/>
      </c>
      <c r="G2863" s="47">
        <f>IFERROR((Ações!$H2863-Ações!$K2863)/Ações!$H2863,0)</f>
        <v>0.26470588235294118</v>
      </c>
      <c r="H2863" s="48">
        <f>IFERROR(Ações!$I2863/(Ações!$P2863-Table_1[[#This Row],[CAGR LUCRO 5A]]),0)</f>
        <v>16.66</v>
      </c>
      <c r="I2863" s="48">
        <f>IF(Ações!$S2863&lt;0,"",Ações!$O2863*(1+Ações!$S2863))</f>
        <v>0.99960000000000004</v>
      </c>
      <c r="J2863" s="49">
        <f>IFERROR(IF(Ações!$B2863="","",(VLOOKUP(Table_1[[#This Row],[AÇÕES]],'Dados Status Invest STOCKS'!A2849:AD3464,4)/Table_1[[#This Row],[LPA]]))/100,0)</f>
        <v>0.21893333333333334</v>
      </c>
      <c r="K2863" s="64">
        <f>IFERROR(IF(Ações!$B2863="","",VLOOKUP(Table_1[[#This Row],[AÇÕES]],'Dados Status Invest STOCKS'!A2849:AD3464,2)),0)</f>
        <v>12.25</v>
      </c>
      <c r="L2863" s="65">
        <f>IFERROR(IF(Ações!$B2863="","",VLOOKUP(Table_1[[#This Row],[AÇÕES]],'Dados Status Invest STOCKS'!A2849:AD3464,3)/100),0)</f>
        <v>8.1600000000000006E-2</v>
      </c>
      <c r="M2863" s="66">
        <f>IFERROR(IF(Ações!$B2863="","",VLOOKUP(Table_1[[#This Row],[AÇÕES]],'Dados Status Invest STOCKS'!A2849:AD3464,28)),0)</f>
        <v>-0.75</v>
      </c>
      <c r="N2863" s="66">
        <f>IFERROR(IF(Ações!$B2863="","",VLOOKUP(Table_1[[#This Row],[AÇÕES]],'Dados Status Invest STOCKS'!A2849:AD3464,27)),0)</f>
        <v>10.92</v>
      </c>
      <c r="O2863" s="66">
        <f>IFERROR(IF(Ações!$L2863="","",Ações!$K2863*Ações!$L2863),0)</f>
        <v>0.99960000000000004</v>
      </c>
      <c r="P2863" s="67">
        <f t="shared" si="44"/>
        <v>0.06</v>
      </c>
      <c r="Q2863" s="67">
        <f>IFERROR(Ações!$O2863/Ações!$M2863,0)</f>
        <v>-1.3328</v>
      </c>
      <c r="R2863" s="67">
        <f>IFERROR(IF(Ações!$B2863="","",VLOOKUP(Table_1[[#This Row],[AÇÕES]],'Dados Status Invest STOCKS'!A2849:AD3464,18)/100),0)</f>
        <v>-6.83E-2</v>
      </c>
      <c r="S2863" s="65">
        <f>IFERROR(IF(Ações!$B2863="","",VLOOKUP(Table_1[[#This Row],[AÇÕES]],'Dados Status Invest STOCKS'!A2849:AD3464,25)/100),0)</f>
        <v>0</v>
      </c>
      <c r="T2863" s="67">
        <f>(1-Ações!$Q2863)*Ações!$R2863</f>
        <v>-0.15933023999999998</v>
      </c>
      <c r="U2863" s="68">
        <f>IF(Ações!$S2863=0,Ações!$T2863,IF(Ações!$T2863=0,Ações!$S2863,AVERAGE(Ações!$S2863,Ações!$T2863)))</f>
        <v>-0.15933023999999998</v>
      </c>
    </row>
    <row r="2864" spans="2:21" ht="15" customHeight="1" x14ac:dyDescent="0.2">
      <c r="B2864" s="63" t="str">
        <f>IFERROR('Dados Status Invest STOCKS'!A2851,"-")</f>
        <v>LUMO</v>
      </c>
      <c r="C2864" s="45">
        <f>IFERROR((Ações!$D2864-Ações!$K2864)/Ações!$D2864,0)</f>
        <v>0</v>
      </c>
      <c r="D2864" s="46">
        <f>(Ações!$O2864)/0.06</f>
        <v>0</v>
      </c>
      <c r="E2864" s="47">
        <f>IFERROR((Ações!$F2864-Ações!$K2864)/Ações!$F2864,0)</f>
        <v>0</v>
      </c>
      <c r="F2864" s="46" t="str">
        <f>IF(OR(Ações!$N2864&lt;0,Ações!$M2864&lt;0),"",(22.5*Ações!$M2864*Ações!$N2864)^0.5)</f>
        <v/>
      </c>
      <c r="G2864" s="47">
        <f>IFERROR((Ações!$H2864-Ações!$K2864)/Ações!$H2864,0)</f>
        <v>0</v>
      </c>
      <c r="H2864" s="48">
        <f>IFERROR(Ações!$I2864/(Ações!$P2864-Table_1[[#This Row],[CAGR LUCRO 5A]]),0)</f>
        <v>0</v>
      </c>
      <c r="I2864" s="48">
        <f>IF(Ações!$S2864&lt;0,"",Ações!$O2864*(1+Ações!$S2864))</f>
        <v>0</v>
      </c>
      <c r="J2864" s="49">
        <f>IFERROR(IF(Ações!$B2864="","",(VLOOKUP(Table_1[[#This Row],[AÇÕES]],'Dados Status Invest STOCKS'!A2850:AD3465,4)/Table_1[[#This Row],[LPA]]))/100,0)</f>
        <v>6.3496932515337426E-3</v>
      </c>
      <c r="K2864" s="64">
        <f>IFERROR(IF(Ações!$B2864="","",VLOOKUP(Table_1[[#This Row],[AÇÕES]],'Dados Status Invest STOCKS'!A2850:AD3465,2)),0)</f>
        <v>7.1</v>
      </c>
      <c r="L2864" s="65">
        <f>IFERROR(IF(Ações!$B2864="","",VLOOKUP(Table_1[[#This Row],[AÇÕES]],'Dados Status Invest STOCKS'!A2850:AD3465,3)/100),0)</f>
        <v>0</v>
      </c>
      <c r="M2864" s="66">
        <f>IFERROR(IF(Ações!$B2864="","",VLOOKUP(Table_1[[#This Row],[AÇÕES]],'Dados Status Invest STOCKS'!A2850:AD3465,28)),0)</f>
        <v>-3.26</v>
      </c>
      <c r="N2864" s="66">
        <f>IFERROR(IF(Ações!$B2864="","",VLOOKUP(Table_1[[#This Row],[AÇÕES]],'Dados Status Invest STOCKS'!A2850:AD3465,27)),0)</f>
        <v>11.26</v>
      </c>
      <c r="O2864" s="66">
        <f>IFERROR(IF(Ações!$L2864="","",Ações!$K2864*Ações!$L2864),0)</f>
        <v>0</v>
      </c>
      <c r="P2864" s="67">
        <f t="shared" si="44"/>
        <v>0.06</v>
      </c>
      <c r="Q2864" s="67">
        <f>IFERROR(Ações!$O2864/Ações!$M2864,0)</f>
        <v>0</v>
      </c>
      <c r="R2864" s="67">
        <f>IFERROR(IF(Ações!$B2864="","",VLOOKUP(Table_1[[#This Row],[AÇÕES]],'Dados Status Invest STOCKS'!A2850:AD3465,18)/100),0)</f>
        <v>-0.28899999999999998</v>
      </c>
      <c r="S2864" s="65">
        <f>IFERROR(IF(Ações!$B2864="","",VLOOKUP(Table_1[[#This Row],[AÇÕES]],'Dados Status Invest STOCKS'!A2850:AD3465,25)/100),0)</f>
        <v>0</v>
      </c>
      <c r="T2864" s="67">
        <f>(1-Ações!$Q2864)*Ações!$R2864</f>
        <v>-0.28899999999999998</v>
      </c>
      <c r="U2864" s="68">
        <f>IF(Ações!$S2864=0,Ações!$T2864,IF(Ações!$T2864=0,Ações!$S2864,AVERAGE(Ações!$S2864,Ações!$T2864)))</f>
        <v>-0.28899999999999998</v>
      </c>
    </row>
    <row r="2865" spans="2:21" ht="15" customHeight="1" x14ac:dyDescent="0.2">
      <c r="B2865" s="63" t="str">
        <f>IFERROR('Dados Status Invest STOCKS'!A2852,"-")</f>
        <v>LUNA</v>
      </c>
      <c r="C2865" s="45">
        <f>IFERROR((Ações!$D2865-Ações!$K2865)/Ações!$D2865,0)</f>
        <v>0</v>
      </c>
      <c r="D2865" s="46">
        <f>(Ações!$O2865)/0.06</f>
        <v>0</v>
      </c>
      <c r="E2865" s="47">
        <f>IFERROR((Ações!$F2865-Ações!$K2865)/Ações!$F2865,0)</f>
        <v>0</v>
      </c>
      <c r="F2865" s="46" t="str">
        <f>IF(OR(Ações!$N2865&lt;0,Ações!$M2865&lt;0),"",(22.5*Ações!$M2865*Ações!$N2865)^0.5)</f>
        <v/>
      </c>
      <c r="G2865" s="47">
        <f>IFERROR((Ações!$H2865-Ações!$K2865)/Ações!$H2865,0)</f>
        <v>0</v>
      </c>
      <c r="H2865" s="48">
        <f>IFERROR(Ações!$I2865/(Ações!$P2865-Table_1[[#This Row],[CAGR LUCRO 5A]]),0)</f>
        <v>0</v>
      </c>
      <c r="I2865" s="48">
        <f>IF(Ações!$S2865&lt;0,"",Ações!$O2865*(1+Ações!$S2865))</f>
        <v>0</v>
      </c>
      <c r="J2865" s="49">
        <f>IFERROR(IF(Ações!$B2865="","",(VLOOKUP(Table_1[[#This Row],[AÇÕES]],'Dados Status Invest STOCKS'!A2851:AD3466,4)/Table_1[[#This Row],[LPA]]))/100,0)</f>
        <v>874.45</v>
      </c>
      <c r="K2865" s="64">
        <f>IFERROR(IF(Ações!$B2865="","",VLOOKUP(Table_1[[#This Row],[AÇÕES]],'Dados Status Invest STOCKS'!A2851:AD3466,2)),0)</f>
        <v>7.02</v>
      </c>
      <c r="L2865" s="65">
        <f>IFERROR(IF(Ações!$B2865="","",VLOOKUP(Table_1[[#This Row],[AÇÕES]],'Dados Status Invest STOCKS'!A2851:AD3466,3)/100),0)</f>
        <v>0</v>
      </c>
      <c r="M2865" s="66">
        <f>IFERROR(IF(Ações!$B2865="","",VLOOKUP(Table_1[[#This Row],[AÇÕES]],'Dados Status Invest STOCKS'!A2851:AD3466,28)),0)</f>
        <v>-0.01</v>
      </c>
      <c r="N2865" s="66">
        <f>IFERROR(IF(Ações!$B2865="","",VLOOKUP(Table_1[[#This Row],[AÇÕES]],'Dados Status Invest STOCKS'!A2851:AD3466,27)),0)</f>
        <v>2.4700000000000002</v>
      </c>
      <c r="O2865" s="66">
        <f>IFERROR(IF(Ações!$L2865="","",Ações!$K2865*Ações!$L2865),0)</f>
        <v>0</v>
      </c>
      <c r="P2865" s="67">
        <f t="shared" si="44"/>
        <v>0.06</v>
      </c>
      <c r="Q2865" s="67">
        <f>IFERROR(Ações!$O2865/Ações!$M2865,0)</f>
        <v>0</v>
      </c>
      <c r="R2865" s="67">
        <f>IFERROR(IF(Ações!$B2865="","",VLOOKUP(Table_1[[#This Row],[AÇÕES]],'Dados Status Invest STOCKS'!A2851:AD3466,18)/100),0)</f>
        <v>-3.3E-3</v>
      </c>
      <c r="S2865" s="65">
        <f>IFERROR(IF(Ações!$B2865="","",VLOOKUP(Table_1[[#This Row],[AÇÕES]],'Dados Status Invest STOCKS'!A2851:AD3466,25)/100),0)</f>
        <v>8.09E-2</v>
      </c>
      <c r="T2865" s="67">
        <f>(1-Ações!$Q2865)*Ações!$R2865</f>
        <v>-3.3E-3</v>
      </c>
      <c r="U2865" s="68">
        <f>IF(Ações!$S2865=0,Ações!$T2865,IF(Ações!$T2865=0,Ações!$S2865,AVERAGE(Ações!$S2865,Ações!$T2865)))</f>
        <v>3.8800000000000001E-2</v>
      </c>
    </row>
    <row r="2866" spans="2:21" ht="15" customHeight="1" x14ac:dyDescent="0.2">
      <c r="B2866" s="63" t="str">
        <f>IFERROR('Dados Status Invest STOCKS'!A2853,"-")</f>
        <v>LUNG</v>
      </c>
      <c r="C2866" s="45">
        <f>IFERROR((Ações!$D2866-Ações!$K2866)/Ações!$D2866,0)</f>
        <v>0</v>
      </c>
      <c r="D2866" s="46">
        <f>(Ações!$O2866)/0.06</f>
        <v>0</v>
      </c>
      <c r="E2866" s="47">
        <f>IFERROR((Ações!$F2866-Ações!$K2866)/Ações!$F2866,0)</f>
        <v>0</v>
      </c>
      <c r="F2866" s="46" t="str">
        <f>IF(OR(Ações!$N2866&lt;0,Ações!$M2866&lt;0),"",(22.5*Ações!$M2866*Ações!$N2866)^0.5)</f>
        <v/>
      </c>
      <c r="G2866" s="47">
        <f>IFERROR((Ações!$H2866-Ações!$K2866)/Ações!$H2866,0)</f>
        <v>0</v>
      </c>
      <c r="H2866" s="48">
        <f>IFERROR(Ações!$I2866/(Ações!$P2866-Table_1[[#This Row],[CAGR LUCRO 5A]]),0)</f>
        <v>0</v>
      </c>
      <c r="I2866" s="48">
        <f>IF(Ações!$S2866&lt;0,"",Ações!$O2866*(1+Ações!$S2866))</f>
        <v>0</v>
      </c>
      <c r="J2866" s="49">
        <f>IFERROR(IF(Ações!$B2866="","",(VLOOKUP(Table_1[[#This Row],[AÇÕES]],'Dados Status Invest STOCKS'!A2852:AD3467,4)/Table_1[[#This Row],[LPA]]))/100,0)</f>
        <v>0.16803278688524589</v>
      </c>
      <c r="K2866" s="64">
        <f>IFERROR(IF(Ações!$B2866="","",VLOOKUP(Table_1[[#This Row],[AÇÕES]],'Dados Status Invest STOCKS'!A2852:AD3467,2)),0)</f>
        <v>25.02</v>
      </c>
      <c r="L2866" s="65">
        <f>IFERROR(IF(Ações!$B2866="","",VLOOKUP(Table_1[[#This Row],[AÇÕES]],'Dados Status Invest STOCKS'!A2852:AD3467,3)/100),0)</f>
        <v>0</v>
      </c>
      <c r="M2866" s="66">
        <f>IFERROR(IF(Ações!$B2866="","",VLOOKUP(Table_1[[#This Row],[AÇÕES]],'Dados Status Invest STOCKS'!A2852:AD3467,28)),0)</f>
        <v>-1.22</v>
      </c>
      <c r="N2866" s="66">
        <f>IFERROR(IF(Ações!$B2866="","",VLOOKUP(Table_1[[#This Row],[AÇÕES]],'Dados Status Invest STOCKS'!A2852:AD3467,27)),0)</f>
        <v>5.51</v>
      </c>
      <c r="O2866" s="66">
        <f>IFERROR(IF(Ações!$L2866="","",Ações!$K2866*Ações!$L2866),0)</f>
        <v>0</v>
      </c>
      <c r="P2866" s="67">
        <f t="shared" si="44"/>
        <v>0.06</v>
      </c>
      <c r="Q2866" s="67">
        <f>IFERROR(Ações!$O2866/Ações!$M2866,0)</f>
        <v>0</v>
      </c>
      <c r="R2866" s="67">
        <f>IFERROR(IF(Ações!$B2866="","",VLOOKUP(Table_1[[#This Row],[AÇÕES]],'Dados Status Invest STOCKS'!A2852:AD3467,18)/100),0)</f>
        <v>-0.22159999999999999</v>
      </c>
      <c r="S2866" s="65">
        <f>IFERROR(IF(Ações!$B2866="","",VLOOKUP(Table_1[[#This Row],[AÇÕES]],'Dados Status Invest STOCKS'!A2852:AD3467,25)/100),0)</f>
        <v>0</v>
      </c>
      <c r="T2866" s="67">
        <f>(1-Ações!$Q2866)*Ações!$R2866</f>
        <v>-0.22159999999999999</v>
      </c>
      <c r="U2866" s="68">
        <f>IF(Ações!$S2866=0,Ações!$T2866,IF(Ações!$T2866=0,Ações!$S2866,AVERAGE(Ações!$S2866,Ações!$T2866)))</f>
        <v>-0.22159999999999999</v>
      </c>
    </row>
    <row r="2867" spans="2:21" ht="15" customHeight="1" x14ac:dyDescent="0.2">
      <c r="B2867" s="63" t="str">
        <f>IFERROR('Dados Status Invest STOCKS'!A2854,"-")</f>
        <v>LUV</v>
      </c>
      <c r="C2867" s="45">
        <f>IFERROR((Ações!$D2867-Ações!$K2867)/Ações!$D2867,0)</f>
        <v>0</v>
      </c>
      <c r="D2867" s="46">
        <f>(Ações!$O2867)/0.06</f>
        <v>0</v>
      </c>
      <c r="E2867" s="47">
        <f>IFERROR((Ações!$F2867-Ações!$K2867)/Ações!$F2867,0)</f>
        <v>0</v>
      </c>
      <c r="F2867" s="46">
        <f>IF(OR(Ações!$N2867&lt;0,Ações!$M2867&lt;0),"",(22.5*Ações!$M2867*Ações!$N2867)^0.5)</f>
        <v>0</v>
      </c>
      <c r="G2867" s="47">
        <f>IFERROR((Ações!$H2867-Ações!$K2867)/Ações!$H2867,0)</f>
        <v>0</v>
      </c>
      <c r="H2867" s="48">
        <f>IFERROR(Ações!$I2867/(Ações!$P2867-Table_1[[#This Row],[CAGR LUCRO 5A]]),0)</f>
        <v>0</v>
      </c>
      <c r="I2867" s="48">
        <f>IF(Ações!$S2867&lt;0,"",Ações!$O2867*(1+Ações!$S2867))</f>
        <v>0</v>
      </c>
      <c r="J2867" s="49">
        <f>IFERROR(IF(Ações!$B2867="","",(VLOOKUP(Table_1[[#This Row],[AÇÕES]],'Dados Status Invest STOCKS'!A2853:AD3468,4)/Table_1[[#This Row],[LPA]]))/100,0)</f>
        <v>0</v>
      </c>
      <c r="K2867" s="64">
        <f>IFERROR(IF(Ações!$B2867="","",VLOOKUP(Table_1[[#This Row],[AÇÕES]],'Dados Status Invest STOCKS'!A2853:AD3468,2)),0)</f>
        <v>43.87</v>
      </c>
      <c r="L2867" s="65">
        <f>IFERROR(IF(Ações!$B2867="","",VLOOKUP(Table_1[[#This Row],[AÇÕES]],'Dados Status Invest STOCKS'!A2853:AD3468,3)/100),0)</f>
        <v>0</v>
      </c>
      <c r="M2867" s="66">
        <f>IFERROR(IF(Ações!$B2867="","",VLOOKUP(Table_1[[#This Row],[AÇÕES]],'Dados Status Invest STOCKS'!A2853:AD3468,28)),0)</f>
        <v>0</v>
      </c>
      <c r="N2867" s="66">
        <f>IFERROR(IF(Ações!$B2867="","",VLOOKUP(Table_1[[#This Row],[AÇÕES]],'Dados Status Invest STOCKS'!A2853:AD3468,27)),0)</f>
        <v>17.32</v>
      </c>
      <c r="O2867" s="66">
        <f>IFERROR(IF(Ações!$L2867="","",Ações!$K2867*Ações!$L2867),0)</f>
        <v>0</v>
      </c>
      <c r="P2867" s="67">
        <f t="shared" si="44"/>
        <v>0.06</v>
      </c>
      <c r="Q2867" s="67">
        <f>IFERROR(Ações!$O2867/Ações!$M2867,0)</f>
        <v>0</v>
      </c>
      <c r="R2867" s="67">
        <f>IFERROR(IF(Ações!$B2867="","",VLOOKUP(Table_1[[#This Row],[AÇÕES]],'Dados Status Invest STOCKS'!A2853:AD3468,18)/100),0)</f>
        <v>1E-4</v>
      </c>
      <c r="S2867" s="65">
        <f>IFERROR(IF(Ações!$B2867="","",VLOOKUP(Table_1[[#This Row],[AÇÕES]],'Dados Status Invest STOCKS'!A2853:AD3468,25)/100),0)</f>
        <v>0</v>
      </c>
      <c r="T2867" s="67">
        <f>(1-Ações!$Q2867)*Ações!$R2867</f>
        <v>1E-4</v>
      </c>
      <c r="U2867" s="68">
        <f>IF(Ações!$S2867=0,Ações!$T2867,IF(Ações!$T2867=0,Ações!$S2867,AVERAGE(Ações!$S2867,Ações!$T2867)))</f>
        <v>1E-4</v>
      </c>
    </row>
    <row r="2868" spans="2:21" ht="15" customHeight="1" x14ac:dyDescent="0.2">
      <c r="B2868" s="63" t="str">
        <f>IFERROR('Dados Status Invest STOCKS'!A2855,"-")</f>
        <v>LVS</v>
      </c>
      <c r="C2868" s="45">
        <f>IFERROR((Ações!$D2868-Ações!$K2868)/Ações!$D2868,0)</f>
        <v>0</v>
      </c>
      <c r="D2868" s="46">
        <f>(Ações!$O2868)/0.06</f>
        <v>0</v>
      </c>
      <c r="E2868" s="47">
        <f>IFERROR((Ações!$F2868-Ações!$K2868)/Ações!$F2868,0)</f>
        <v>0</v>
      </c>
      <c r="F2868" s="46" t="str">
        <f>IF(OR(Ações!$N2868&lt;0,Ações!$M2868&lt;0),"",(22.5*Ações!$M2868*Ações!$N2868)^0.5)</f>
        <v/>
      </c>
      <c r="G2868" s="47">
        <f>IFERROR((Ações!$H2868-Ações!$K2868)/Ações!$H2868,0)</f>
        <v>0</v>
      </c>
      <c r="H2868" s="48">
        <f>IFERROR(Ações!$I2868/(Ações!$P2868-Table_1[[#This Row],[CAGR LUCRO 5A]]),0)</f>
        <v>0</v>
      </c>
      <c r="I2868" s="48">
        <f>IF(Ações!$S2868&lt;0,"",Ações!$O2868*(1+Ações!$S2868))</f>
        <v>0</v>
      </c>
      <c r="J2868" s="49">
        <f>IFERROR(IF(Ações!$B2868="","",(VLOOKUP(Table_1[[#This Row],[AÇÕES]],'Dados Status Invest STOCKS'!A2854:AD3469,4)/Table_1[[#This Row],[LPA]]))/100,0)</f>
        <v>0.20161073825503353</v>
      </c>
      <c r="K2868" s="64">
        <f>IFERROR(IF(Ações!$B2868="","",VLOOKUP(Table_1[[#This Row],[AÇÕES]],'Dados Status Invest STOCKS'!A2854:AD3469,2)),0)</f>
        <v>44.89</v>
      </c>
      <c r="L2868" s="65">
        <f>IFERROR(IF(Ações!$B2868="","",VLOOKUP(Table_1[[#This Row],[AÇÕES]],'Dados Status Invest STOCKS'!A2854:AD3469,3)/100),0)</f>
        <v>0</v>
      </c>
      <c r="M2868" s="66">
        <f>IFERROR(IF(Ações!$B2868="","",VLOOKUP(Table_1[[#This Row],[AÇÕES]],'Dados Status Invest STOCKS'!A2854:AD3469,28)),0)</f>
        <v>-1.49</v>
      </c>
      <c r="N2868" s="66">
        <f>IFERROR(IF(Ações!$B2868="","",VLOOKUP(Table_1[[#This Row],[AÇÕES]],'Dados Status Invest STOCKS'!A2854:AD3469,27)),0)</f>
        <v>2.75</v>
      </c>
      <c r="O2868" s="66">
        <f>IFERROR(IF(Ações!$L2868="","",Ações!$K2868*Ações!$L2868),0)</f>
        <v>0</v>
      </c>
      <c r="P2868" s="67">
        <f t="shared" si="44"/>
        <v>0.06</v>
      </c>
      <c r="Q2868" s="67">
        <f>IFERROR(Ações!$O2868/Ações!$M2868,0)</f>
        <v>0</v>
      </c>
      <c r="R2868" s="67">
        <f>IFERROR(IF(Ações!$B2868="","",VLOOKUP(Table_1[[#This Row],[AÇÕES]],'Dados Status Invest STOCKS'!A2854:AD3469,18)/100),0)</f>
        <v>-0.54090000000000005</v>
      </c>
      <c r="S2868" s="65">
        <f>IFERROR(IF(Ações!$B2868="","",VLOOKUP(Table_1[[#This Row],[AÇÕES]],'Dados Status Invest STOCKS'!A2854:AD3469,25)/100),0)</f>
        <v>0</v>
      </c>
      <c r="T2868" s="67">
        <f>(1-Ações!$Q2868)*Ações!$R2868</f>
        <v>-0.54090000000000005</v>
      </c>
      <c r="U2868" s="68">
        <f>IF(Ações!$S2868=0,Ações!$T2868,IF(Ações!$T2868=0,Ações!$S2868,AVERAGE(Ações!$S2868,Ações!$T2868)))</f>
        <v>-0.54090000000000005</v>
      </c>
    </row>
    <row r="2869" spans="2:21" ht="15" customHeight="1" x14ac:dyDescent="0.2">
      <c r="B2869" s="63" t="str">
        <f>IFERROR('Dados Status Invest STOCKS'!A2856,"-")</f>
        <v>LW</v>
      </c>
      <c r="C2869" s="45">
        <f>IFERROR((Ações!$D2869-Ações!$K2869)/Ações!$D2869,0)</f>
        <v>-3.1379310344827593</v>
      </c>
      <c r="D2869" s="46">
        <f>(Ações!$O2869)/0.06</f>
        <v>15.674499999999998</v>
      </c>
      <c r="E2869" s="47">
        <f>IFERROR((Ações!$F2869-Ações!$K2869)/Ações!$F2869,0)</f>
        <v>-6.4410293184593108</v>
      </c>
      <c r="F2869" s="46">
        <f>IF(OR(Ações!$N2869&lt;0,Ações!$M2869&lt;0),"",(22.5*Ações!$M2869*Ações!$N2869)^0.5)</f>
        <v>8.7165360092183413</v>
      </c>
      <c r="G2869" s="47">
        <f>IFERROR((Ações!$H2869-Ações!$K2869)/Ações!$H2869,0)</f>
        <v>-1.3340519343371322</v>
      </c>
      <c r="H2869" s="48">
        <f>IFERROR(Ações!$I2869/(Ações!$P2869-Table_1[[#This Row],[CAGR LUCRO 5A]]),0)</f>
        <v>27.788584755043232</v>
      </c>
      <c r="I2869" s="48">
        <f>IF(Ações!$S2869&lt;0,"",Ações!$O2869*(1+Ações!$S2869))</f>
        <v>0.96426389099999998</v>
      </c>
      <c r="J2869" s="49">
        <f>IFERROR(IF(Ações!$B2869="","",(VLOOKUP(Table_1[[#This Row],[AÇÕES]],'Dados Status Invest STOCKS'!A2855:AD3470,4)/Table_1[[#This Row],[LPA]]))/100,0)</f>
        <v>0.36246268656716418</v>
      </c>
      <c r="K2869" s="64">
        <f>IFERROR(IF(Ações!$B2869="","",VLOOKUP(Table_1[[#This Row],[AÇÕES]],'Dados Status Invest STOCKS'!A2855:AD3470,2)),0)</f>
        <v>64.86</v>
      </c>
      <c r="L2869" s="65">
        <f>IFERROR(IF(Ações!$B2869="","",VLOOKUP(Table_1[[#This Row],[AÇÕES]],'Dados Status Invest STOCKS'!A2855:AD3470,3)/100),0)</f>
        <v>1.4499999999999999E-2</v>
      </c>
      <c r="M2869" s="66">
        <f>IFERROR(IF(Ações!$B2869="","",VLOOKUP(Table_1[[#This Row],[AÇÕES]],'Dados Status Invest STOCKS'!A2855:AD3470,28)),0)</f>
        <v>1.34</v>
      </c>
      <c r="N2869" s="66">
        <f>IFERROR(IF(Ações!$B2869="","",VLOOKUP(Table_1[[#This Row],[AÇÕES]],'Dados Status Invest STOCKS'!A2855:AD3470,27)),0)</f>
        <v>2.52</v>
      </c>
      <c r="O2869" s="66">
        <f>IFERROR(IF(Ações!$L2869="","",Ações!$K2869*Ações!$L2869),0)</f>
        <v>0.94046999999999992</v>
      </c>
      <c r="P2869" s="67">
        <f t="shared" si="44"/>
        <v>0.06</v>
      </c>
      <c r="Q2869" s="67">
        <f>IFERROR(Ações!$O2869/Ações!$M2869,0)</f>
        <v>0.70184328358208947</v>
      </c>
      <c r="R2869" s="67">
        <f>IFERROR(IF(Ações!$B2869="","",VLOOKUP(Table_1[[#This Row],[AÇÕES]],'Dados Status Invest STOCKS'!A2855:AD3470,18)/100),0)</f>
        <v>0.53090000000000004</v>
      </c>
      <c r="S2869" s="65">
        <f>IFERROR(IF(Ações!$B2869="","",VLOOKUP(Table_1[[#This Row],[AÇÕES]],'Dados Status Invest STOCKS'!A2855:AD3470,25)/100),0)</f>
        <v>2.53E-2</v>
      </c>
      <c r="T2869" s="67">
        <f>(1-Ações!$Q2869)*Ações!$R2869</f>
        <v>0.15829140074626871</v>
      </c>
      <c r="U2869" s="68">
        <f>IF(Ações!$S2869=0,Ações!$T2869,IF(Ações!$T2869=0,Ações!$S2869,AVERAGE(Ações!$S2869,Ações!$T2869)))</f>
        <v>9.1795700373134351E-2</v>
      </c>
    </row>
    <row r="2870" spans="2:21" ht="15" customHeight="1" x14ac:dyDescent="0.2">
      <c r="B2870" s="63" t="str">
        <f>IFERROR('Dados Status Invest STOCKS'!A2857,"-")</f>
        <v>LWAY</v>
      </c>
      <c r="C2870" s="45">
        <f>IFERROR((Ações!$D2870-Ações!$K2870)/Ações!$D2870,0)</f>
        <v>0</v>
      </c>
      <c r="D2870" s="46">
        <f>(Ações!$O2870)/0.06</f>
        <v>0</v>
      </c>
      <c r="E2870" s="47">
        <f>IFERROR((Ações!$F2870-Ações!$K2870)/Ações!$F2870,0)</f>
        <v>-0.20900274235720975</v>
      </c>
      <c r="F2870" s="46">
        <f>IF(OR(Ações!$N2870&lt;0,Ações!$M2870&lt;0),"",(22.5*Ações!$M2870*Ações!$N2870)^0.5)</f>
        <v>4.1439111959596815</v>
      </c>
      <c r="G2870" s="47">
        <f>IFERROR((Ações!$H2870-Ações!$K2870)/Ações!$H2870,0)</f>
        <v>0</v>
      </c>
      <c r="H2870" s="48">
        <f>IFERROR(Ações!$I2870/(Ações!$P2870-Table_1[[#This Row],[CAGR LUCRO 5A]]),0)</f>
        <v>0</v>
      </c>
      <c r="I2870" s="48">
        <f>IF(Ações!$S2870&lt;0,"",Ações!$O2870*(1+Ações!$S2870))</f>
        <v>0</v>
      </c>
      <c r="J2870" s="49">
        <f>IFERROR(IF(Ações!$B2870="","",(VLOOKUP(Table_1[[#This Row],[AÇÕES]],'Dados Status Invest STOCKS'!A2856:AD3471,4)/Table_1[[#This Row],[LPA]]))/100,0)</f>
        <v>0.87458333333333327</v>
      </c>
      <c r="K2870" s="64">
        <f>IFERROR(IF(Ações!$B2870="","",VLOOKUP(Table_1[[#This Row],[AÇÕES]],'Dados Status Invest STOCKS'!A2856:AD3471,2)),0)</f>
        <v>5.01</v>
      </c>
      <c r="L2870" s="65">
        <f>IFERROR(IF(Ações!$B2870="","",VLOOKUP(Table_1[[#This Row],[AÇÕES]],'Dados Status Invest STOCKS'!A2856:AD3471,3)/100),0)</f>
        <v>0</v>
      </c>
      <c r="M2870" s="66">
        <f>IFERROR(IF(Ações!$B2870="","",VLOOKUP(Table_1[[#This Row],[AÇÕES]],'Dados Status Invest STOCKS'!A2856:AD3471,28)),0)</f>
        <v>0.24</v>
      </c>
      <c r="N2870" s="66">
        <f>IFERROR(IF(Ações!$B2870="","",VLOOKUP(Table_1[[#This Row],[AÇÕES]],'Dados Status Invest STOCKS'!A2856:AD3471,27)),0)</f>
        <v>3.18</v>
      </c>
      <c r="O2870" s="66">
        <f>IFERROR(IF(Ações!$L2870="","",Ações!$K2870*Ações!$L2870),0)</f>
        <v>0</v>
      </c>
      <c r="P2870" s="67">
        <f t="shared" si="44"/>
        <v>0.06</v>
      </c>
      <c r="Q2870" s="67">
        <f>IFERROR(Ações!$O2870/Ações!$M2870,0)</f>
        <v>0</v>
      </c>
      <c r="R2870" s="67">
        <f>IFERROR(IF(Ações!$B2870="","",VLOOKUP(Table_1[[#This Row],[AÇÕES]],'Dados Status Invest STOCKS'!A2856:AD3471,18)/100),0)</f>
        <v>7.51E-2</v>
      </c>
      <c r="S2870" s="65">
        <f>IFERROR(IF(Ações!$B2870="","",VLOOKUP(Table_1[[#This Row],[AÇÕES]],'Dados Status Invest STOCKS'!A2856:AD3471,25)/100),0)</f>
        <v>0.10390000000000001</v>
      </c>
      <c r="T2870" s="67">
        <f>(1-Ações!$Q2870)*Ações!$R2870</f>
        <v>7.51E-2</v>
      </c>
      <c r="U2870" s="68">
        <f>IF(Ações!$S2870=0,Ações!$T2870,IF(Ações!$T2870=0,Ações!$S2870,AVERAGE(Ações!$S2870,Ações!$T2870)))</f>
        <v>8.9499999999999996E-2</v>
      </c>
    </row>
    <row r="2871" spans="2:21" ht="15" customHeight="1" x14ac:dyDescent="0.2">
      <c r="B2871" s="63" t="str">
        <f>IFERROR('Dados Status Invest STOCKS'!A2858,"-")</f>
        <v>LX</v>
      </c>
      <c r="C2871" s="45">
        <f>IFERROR((Ações!$D2871-Ações!$K2871)/Ações!$D2871,0)</f>
        <v>0</v>
      </c>
      <c r="D2871" s="46">
        <f>(Ações!$O2871)/0.06</f>
        <v>0</v>
      </c>
      <c r="E2871" s="47">
        <f>IFERROR((Ações!$F2871-Ações!$K2871)/Ações!$F2871,0)</f>
        <v>0.79698622082274839</v>
      </c>
      <c r="F2871" s="46">
        <f>IF(OR(Ações!$N2871&lt;0,Ações!$M2871&lt;0),"",(22.5*Ações!$M2871*Ações!$N2871)^0.5)</f>
        <v>16.402827500159844</v>
      </c>
      <c r="G2871" s="47">
        <f>IFERROR((Ações!$H2871-Ações!$K2871)/Ações!$H2871,0)</f>
        <v>0</v>
      </c>
      <c r="H2871" s="48">
        <f>IFERROR(Ações!$I2871/(Ações!$P2871-Table_1[[#This Row],[CAGR LUCRO 5A]]),0)</f>
        <v>0</v>
      </c>
      <c r="I2871" s="48">
        <f>IF(Ações!$S2871&lt;0,"",Ações!$O2871*(1+Ações!$S2871))</f>
        <v>0</v>
      </c>
      <c r="J2871" s="49">
        <f>IFERROR(IF(Ações!$B2871="","",(VLOOKUP(Table_1[[#This Row],[AÇÕES]],'Dados Status Invest STOCKS'!A2857:AD3472,4)/Table_1[[#This Row],[LPA]]))/100,0)</f>
        <v>8.6294416243654828E-3</v>
      </c>
      <c r="K2871" s="64">
        <f>IFERROR(IF(Ações!$B2871="","",VLOOKUP(Table_1[[#This Row],[AÇÕES]],'Dados Status Invest STOCKS'!A2857:AD3472,2)),0)</f>
        <v>3.33</v>
      </c>
      <c r="L2871" s="65">
        <f>IFERROR(IF(Ações!$B2871="","",VLOOKUP(Table_1[[#This Row],[AÇÕES]],'Dados Status Invest STOCKS'!A2857:AD3472,3)/100),0)</f>
        <v>0</v>
      </c>
      <c r="M2871" s="66">
        <f>IFERROR(IF(Ações!$B2871="","",VLOOKUP(Table_1[[#This Row],[AÇÕES]],'Dados Status Invest STOCKS'!A2857:AD3472,28)),0)</f>
        <v>1.97</v>
      </c>
      <c r="N2871" s="66">
        <f>IFERROR(IF(Ações!$B2871="","",VLOOKUP(Table_1[[#This Row],[AÇÕES]],'Dados Status Invest STOCKS'!A2857:AD3472,27)),0)</f>
        <v>6.07</v>
      </c>
      <c r="O2871" s="66">
        <f>IFERROR(IF(Ações!$L2871="","",Ações!$K2871*Ações!$L2871),0)</f>
        <v>0</v>
      </c>
      <c r="P2871" s="67">
        <f t="shared" si="44"/>
        <v>0.06</v>
      </c>
      <c r="Q2871" s="67">
        <f>IFERROR(Ações!$O2871/Ações!$M2871,0)</f>
        <v>0</v>
      </c>
      <c r="R2871" s="67">
        <f>IFERROR(IF(Ações!$B2871="","",VLOOKUP(Table_1[[#This Row],[AÇÕES]],'Dados Status Invest STOCKS'!A2857:AD3472,18)/100),0)</f>
        <v>0.32420000000000004</v>
      </c>
      <c r="S2871" s="65">
        <f>IFERROR(IF(Ações!$B2871="","",VLOOKUP(Table_1[[#This Row],[AÇÕES]],'Dados Status Invest STOCKS'!A2857:AD3472,25)/100),0)</f>
        <v>0</v>
      </c>
      <c r="T2871" s="67">
        <f>(1-Ações!$Q2871)*Ações!$R2871</f>
        <v>0.32420000000000004</v>
      </c>
      <c r="U2871" s="68">
        <f>IF(Ações!$S2871=0,Ações!$T2871,IF(Ações!$T2871=0,Ações!$S2871,AVERAGE(Ações!$S2871,Ações!$T2871)))</f>
        <v>0.32420000000000004</v>
      </c>
    </row>
    <row r="2872" spans="2:21" ht="15" customHeight="1" x14ac:dyDescent="0.2">
      <c r="B2872" s="63" t="str">
        <f>IFERROR('Dados Status Invest STOCKS'!A2859,"-")</f>
        <v>LXEH</v>
      </c>
      <c r="C2872" s="45">
        <f>IFERROR((Ações!$D2872-Ações!$K2872)/Ações!$D2872,0)</f>
        <v>0</v>
      </c>
      <c r="D2872" s="46">
        <f>(Ações!$O2872)/0.06</f>
        <v>0</v>
      </c>
      <c r="E2872" s="47">
        <f>IFERROR((Ações!$F2872-Ações!$K2872)/Ações!$F2872,0)</f>
        <v>0</v>
      </c>
      <c r="F2872" s="46" t="str">
        <f>IF(OR(Ações!$N2872&lt;0,Ações!$M2872&lt;0),"",(22.5*Ações!$M2872*Ações!$N2872)^0.5)</f>
        <v/>
      </c>
      <c r="G2872" s="47">
        <f>IFERROR((Ações!$H2872-Ações!$K2872)/Ações!$H2872,0)</f>
        <v>0</v>
      </c>
      <c r="H2872" s="48">
        <f>IFERROR(Ações!$I2872/(Ações!$P2872-Table_1[[#This Row],[CAGR LUCRO 5A]]),0)</f>
        <v>0</v>
      </c>
      <c r="I2872" s="48">
        <f>IF(Ações!$S2872&lt;0,"",Ações!$O2872*(1+Ações!$S2872))</f>
        <v>0</v>
      </c>
      <c r="J2872" s="49">
        <f>IFERROR(IF(Ações!$B2872="","",(VLOOKUP(Table_1[[#This Row],[AÇÕES]],'Dados Status Invest STOCKS'!A2858:AD3473,4)/Table_1[[#This Row],[LPA]]))/100,0)</f>
        <v>42.9925</v>
      </c>
      <c r="K2872" s="64">
        <f>IFERROR(IF(Ações!$B2872="","",VLOOKUP(Table_1[[#This Row],[AÇÕES]],'Dados Status Invest STOCKS'!A2858:AD3473,2)),0)</f>
        <v>6.32</v>
      </c>
      <c r="L2872" s="65">
        <f>IFERROR(IF(Ações!$B2872="","",VLOOKUP(Table_1[[#This Row],[AÇÕES]],'Dados Status Invest STOCKS'!A2858:AD3473,3)/100),0)</f>
        <v>0</v>
      </c>
      <c r="M2872" s="66">
        <f>IFERROR(IF(Ações!$B2872="","",VLOOKUP(Table_1[[#This Row],[AÇÕES]],'Dados Status Invest STOCKS'!A2858:AD3473,28)),0)</f>
        <v>-0.04</v>
      </c>
      <c r="N2872" s="66">
        <f>IFERROR(IF(Ações!$B2872="","",VLOOKUP(Table_1[[#This Row],[AÇÕES]],'Dados Status Invest STOCKS'!A2858:AD3473,27)),0)</f>
        <v>2.15</v>
      </c>
      <c r="O2872" s="66">
        <f>IFERROR(IF(Ações!$L2872="","",Ações!$K2872*Ações!$L2872),0)</f>
        <v>0</v>
      </c>
      <c r="P2872" s="67">
        <f t="shared" si="44"/>
        <v>0.06</v>
      </c>
      <c r="Q2872" s="67">
        <f>IFERROR(Ações!$O2872/Ações!$M2872,0)</f>
        <v>0</v>
      </c>
      <c r="R2872" s="67">
        <f>IFERROR(IF(Ações!$B2872="","",VLOOKUP(Table_1[[#This Row],[AÇÕES]],'Dados Status Invest STOCKS'!A2858:AD3473,18)/100),0)</f>
        <v>-1.7100000000000001E-2</v>
      </c>
      <c r="S2872" s="65">
        <f>IFERROR(IF(Ações!$B2872="","",VLOOKUP(Table_1[[#This Row],[AÇÕES]],'Dados Status Invest STOCKS'!A2858:AD3473,25)/100),0)</f>
        <v>0</v>
      </c>
      <c r="T2872" s="67">
        <f>(1-Ações!$Q2872)*Ações!$R2872</f>
        <v>-1.7100000000000001E-2</v>
      </c>
      <c r="U2872" s="68">
        <f>IF(Ações!$S2872=0,Ações!$T2872,IF(Ações!$T2872=0,Ações!$S2872,AVERAGE(Ações!$S2872,Ações!$T2872)))</f>
        <v>-1.7100000000000001E-2</v>
      </c>
    </row>
    <row r="2873" spans="2:21" ht="15" customHeight="1" x14ac:dyDescent="0.2">
      <c r="B2873" s="63" t="str">
        <f>IFERROR('Dados Status Invest STOCKS'!A2860,"-")</f>
        <v>LXFR</v>
      </c>
      <c r="C2873" s="45">
        <f>IFERROR((Ações!$D2873-Ações!$K2873)/Ações!$D2873,0)</f>
        <v>-1.0905923344947732</v>
      </c>
      <c r="D2873" s="46">
        <f>(Ações!$O2873)/0.06</f>
        <v>8.3277833333333344</v>
      </c>
      <c r="E2873" s="47">
        <f>IFERROR((Ações!$F2873-Ações!$K2873)/Ações!$F2873,0)</f>
        <v>-0.21677612482307365</v>
      </c>
      <c r="F2873" s="46">
        <f>IF(OR(Ações!$N2873&lt;0,Ações!$M2873&lt;0),"",(22.5*Ações!$M2873*Ações!$N2873)^0.5)</f>
        <v>14.308301786026181</v>
      </c>
      <c r="G2873" s="47">
        <f>IFERROR((Ações!$H2873-Ações!$K2873)/Ações!$H2873,0)</f>
        <v>0.47616745425056745</v>
      </c>
      <c r="H2873" s="48">
        <f>IFERROR(Ações!$I2873/(Ações!$P2873-Table_1[[#This Row],[CAGR LUCRO 5A]]),0)</f>
        <v>33.235811980891718</v>
      </c>
      <c r="I2873" s="48">
        <f>IF(Ações!$S2873&lt;0,"",Ações!$O2873*(1+Ações!$S2873))</f>
        <v>0.52180224809999998</v>
      </c>
      <c r="J2873" s="49">
        <f>IFERROR(IF(Ações!$B2873="","",(VLOOKUP(Table_1[[#This Row],[AÇÕES]],'Dados Status Invest STOCKS'!A2859:AD3474,4)/Table_1[[#This Row],[LPA]]))/100,0)</f>
        <v>9.555555555555556E-2</v>
      </c>
      <c r="K2873" s="64">
        <f>IFERROR(IF(Ações!$B2873="","",VLOOKUP(Table_1[[#This Row],[AÇÕES]],'Dados Status Invest STOCKS'!A2859:AD3474,2)),0)</f>
        <v>17.41</v>
      </c>
      <c r="L2873" s="65">
        <f>IFERROR(IF(Ações!$B2873="","",VLOOKUP(Table_1[[#This Row],[AÇÕES]],'Dados Status Invest STOCKS'!A2859:AD3474,3)/100),0)</f>
        <v>2.87E-2</v>
      </c>
      <c r="M2873" s="66">
        <f>IFERROR(IF(Ações!$B2873="","",VLOOKUP(Table_1[[#This Row],[AÇÕES]],'Dados Status Invest STOCKS'!A2859:AD3474,28)),0)</f>
        <v>1.35</v>
      </c>
      <c r="N2873" s="66">
        <f>IFERROR(IF(Ações!$B2873="","",VLOOKUP(Table_1[[#This Row],[AÇÕES]],'Dados Status Invest STOCKS'!A2859:AD3474,27)),0)</f>
        <v>6.74</v>
      </c>
      <c r="O2873" s="66">
        <f>IFERROR(IF(Ações!$L2873="","",Ações!$K2873*Ações!$L2873),0)</f>
        <v>0.49966700000000003</v>
      </c>
      <c r="P2873" s="67">
        <f t="shared" si="44"/>
        <v>0.06</v>
      </c>
      <c r="Q2873" s="67">
        <f>IFERROR(Ações!$O2873/Ações!$M2873,0)</f>
        <v>0.37012370370370368</v>
      </c>
      <c r="R2873" s="67">
        <f>IFERROR(IF(Ações!$B2873="","",VLOOKUP(Table_1[[#This Row],[AÇÕES]],'Dados Status Invest STOCKS'!A2859:AD3474,18)/100),0)</f>
        <v>0.20030000000000001</v>
      </c>
      <c r="S2873" s="65">
        <f>IFERROR(IF(Ações!$B2873="","",VLOOKUP(Table_1[[#This Row],[AÇÕES]],'Dados Status Invest STOCKS'!A2859:AD3474,25)/100),0)</f>
        <v>4.4299999999999999E-2</v>
      </c>
      <c r="T2873" s="67">
        <f>(1-Ações!$Q2873)*Ações!$R2873</f>
        <v>0.12616422214814815</v>
      </c>
      <c r="U2873" s="68">
        <f>IF(Ações!$S2873=0,Ações!$T2873,IF(Ações!$T2873=0,Ações!$S2873,AVERAGE(Ações!$S2873,Ações!$T2873)))</f>
        <v>8.5232111074074079E-2</v>
      </c>
    </row>
    <row r="2874" spans="2:21" ht="15" customHeight="1" x14ac:dyDescent="0.2">
      <c r="B2874" s="63" t="str">
        <f>IFERROR('Dados Status Invest STOCKS'!A2861,"-")</f>
        <v>LXP</v>
      </c>
      <c r="C2874" s="45">
        <f>IFERROR((Ações!$D2874-Ações!$K2874)/Ações!$D2874,0)</f>
        <v>-0.89274447949526814</v>
      </c>
      <c r="D2874" s="46">
        <f>(Ações!$O2874)/0.06</f>
        <v>7.3913833333333336</v>
      </c>
      <c r="E2874" s="47">
        <f>IFERROR((Ações!$F2874-Ações!$K2874)/Ações!$F2874,0)</f>
        <v>-0.24914199663570777</v>
      </c>
      <c r="F2874" s="46">
        <f>IF(OR(Ações!$N2874&lt;0,Ações!$M2874&lt;0),"",(22.5*Ações!$M2874*Ações!$N2874)^0.5)</f>
        <v>11.199687495640225</v>
      </c>
      <c r="G2874" s="47">
        <f>IFERROR((Ações!$H2874-Ações!$K2874)/Ações!$H2874,0)</f>
        <v>2.6285132633514809</v>
      </c>
      <c r="H2874" s="48">
        <f>IFERROR(Ações!$I2874/(Ações!$P2874-Table_1[[#This Row],[CAGR LUCRO 5A]]),0)</f>
        <v>-8.5906576967071047</v>
      </c>
      <c r="I2874" s="48">
        <f>IF(Ações!$S2874&lt;0,"",Ações!$O2874*(1+Ações!$S2874))</f>
        <v>0.49568094909999999</v>
      </c>
      <c r="J2874" s="49">
        <f>IFERROR(IF(Ações!$B2874="","",(VLOOKUP(Table_1[[#This Row],[AÇÕES]],'Dados Status Invest STOCKS'!A2860:AD3475,4)/Table_1[[#This Row],[LPA]]))/100,0)</f>
        <v>0.23558441558441559</v>
      </c>
      <c r="K2874" s="64">
        <f>IFERROR(IF(Ações!$B2874="","",VLOOKUP(Table_1[[#This Row],[AÇÕES]],'Dados Status Invest STOCKS'!A2860:AD3475,2)),0)</f>
        <v>13.99</v>
      </c>
      <c r="L2874" s="65">
        <f>IFERROR(IF(Ações!$B2874="","",VLOOKUP(Table_1[[#This Row],[AÇÕES]],'Dados Status Invest STOCKS'!A2860:AD3475,3)/100),0)</f>
        <v>3.1699999999999999E-2</v>
      </c>
      <c r="M2874" s="66">
        <f>IFERROR(IF(Ações!$B2874="","",VLOOKUP(Table_1[[#This Row],[AÇÕES]],'Dados Status Invest STOCKS'!A2860:AD3475,28)),0)</f>
        <v>0.77</v>
      </c>
      <c r="N2874" s="66">
        <f>IFERROR(IF(Ações!$B2874="","",VLOOKUP(Table_1[[#This Row],[AÇÕES]],'Dados Status Invest STOCKS'!A2860:AD3475,27)),0)</f>
        <v>7.24</v>
      </c>
      <c r="O2874" s="66">
        <f>IFERROR(IF(Ações!$L2874="","",Ações!$K2874*Ações!$L2874),0)</f>
        <v>0.44348300000000002</v>
      </c>
      <c r="P2874" s="67">
        <f t="shared" si="44"/>
        <v>0.06</v>
      </c>
      <c r="Q2874" s="67">
        <f>IFERROR(Ações!$O2874/Ações!$M2874,0)</f>
        <v>0.57595194805194805</v>
      </c>
      <c r="R2874" s="67">
        <f>IFERROR(IF(Ações!$B2874="","",VLOOKUP(Table_1[[#This Row],[AÇÕES]],'Dados Status Invest STOCKS'!A2860:AD3475,18)/100),0)</f>
        <v>0.1066</v>
      </c>
      <c r="S2874" s="65">
        <f>IFERROR(IF(Ações!$B2874="","",VLOOKUP(Table_1[[#This Row],[AÇÕES]],'Dados Status Invest STOCKS'!A2860:AD3475,25)/100),0)</f>
        <v>0.1177</v>
      </c>
      <c r="T2874" s="67">
        <f>(1-Ações!$Q2874)*Ações!$R2874</f>
        <v>4.5203522337662339E-2</v>
      </c>
      <c r="U2874" s="68">
        <f>IF(Ações!$S2874=0,Ações!$T2874,IF(Ações!$T2874=0,Ações!$S2874,AVERAGE(Ações!$S2874,Ações!$T2874)))</f>
        <v>8.1451761168831169E-2</v>
      </c>
    </row>
    <row r="2875" spans="2:21" ht="15" customHeight="1" x14ac:dyDescent="0.2">
      <c r="B2875" s="63" t="str">
        <f>IFERROR('Dados Status Invest STOCKS'!A2862,"-")</f>
        <v>LXRX</v>
      </c>
      <c r="C2875" s="45">
        <f>IFERROR((Ações!$D2875-Ações!$K2875)/Ações!$D2875,0)</f>
        <v>0</v>
      </c>
      <c r="D2875" s="46">
        <f>(Ações!$O2875)/0.06</f>
        <v>0</v>
      </c>
      <c r="E2875" s="47">
        <f>IFERROR((Ações!$F2875-Ações!$K2875)/Ações!$F2875,0)</f>
        <v>0</v>
      </c>
      <c r="F2875" s="46" t="str">
        <f>IF(OR(Ações!$N2875&lt;0,Ações!$M2875&lt;0),"",(22.5*Ações!$M2875*Ações!$N2875)^0.5)</f>
        <v/>
      </c>
      <c r="G2875" s="47">
        <f>IFERROR((Ações!$H2875-Ações!$K2875)/Ações!$H2875,0)</f>
        <v>0</v>
      </c>
      <c r="H2875" s="48">
        <f>IFERROR(Ações!$I2875/(Ações!$P2875-Table_1[[#This Row],[CAGR LUCRO 5A]]),0)</f>
        <v>0</v>
      </c>
      <c r="I2875" s="48">
        <f>IF(Ações!$S2875&lt;0,"",Ações!$O2875*(1+Ações!$S2875))</f>
        <v>0</v>
      </c>
      <c r="J2875" s="49">
        <f>IFERROR(IF(Ações!$B2875="","",(VLOOKUP(Table_1[[#This Row],[AÇÕES]],'Dados Status Invest STOCKS'!A2861:AD3476,4)/Table_1[[#This Row],[LPA]]))/100,0)</f>
        <v>0.15311111111111109</v>
      </c>
      <c r="K2875" s="64">
        <f>IFERROR(IF(Ações!$B2875="","",VLOOKUP(Table_1[[#This Row],[AÇÕES]],'Dados Status Invest STOCKS'!A2861:AD3476,2)),0)</f>
        <v>3.13</v>
      </c>
      <c r="L2875" s="65">
        <f>IFERROR(IF(Ações!$B2875="","",VLOOKUP(Table_1[[#This Row],[AÇÕES]],'Dados Status Invest STOCKS'!A2861:AD3476,3)/100),0)</f>
        <v>0</v>
      </c>
      <c r="M2875" s="66">
        <f>IFERROR(IF(Ações!$B2875="","",VLOOKUP(Table_1[[#This Row],[AÇÕES]],'Dados Status Invest STOCKS'!A2861:AD3476,28)),0)</f>
        <v>-0.45</v>
      </c>
      <c r="N2875" s="66">
        <f>IFERROR(IF(Ações!$B2875="","",VLOOKUP(Table_1[[#This Row],[AÇÕES]],'Dados Status Invest STOCKS'!A2861:AD3476,27)),0)</f>
        <v>0.92</v>
      </c>
      <c r="O2875" s="66">
        <f>IFERROR(IF(Ações!$L2875="","",Ações!$K2875*Ações!$L2875),0)</f>
        <v>0</v>
      </c>
      <c r="P2875" s="67">
        <f t="shared" si="44"/>
        <v>0.06</v>
      </c>
      <c r="Q2875" s="67">
        <f>IFERROR(Ações!$O2875/Ações!$M2875,0)</f>
        <v>0</v>
      </c>
      <c r="R2875" s="67">
        <f>IFERROR(IF(Ações!$B2875="","",VLOOKUP(Table_1[[#This Row],[AÇÕES]],'Dados Status Invest STOCKS'!A2861:AD3476,18)/100),0)</f>
        <v>-0.49520000000000003</v>
      </c>
      <c r="S2875" s="65">
        <f>IFERROR(IF(Ações!$B2875="","",VLOOKUP(Table_1[[#This Row],[AÇÕES]],'Dados Status Invest STOCKS'!A2861:AD3476,25)/100),0)</f>
        <v>0</v>
      </c>
      <c r="T2875" s="67">
        <f>(1-Ações!$Q2875)*Ações!$R2875</f>
        <v>-0.49520000000000003</v>
      </c>
      <c r="U2875" s="68">
        <f>IF(Ações!$S2875=0,Ações!$T2875,IF(Ações!$T2875=0,Ações!$S2875,AVERAGE(Ações!$S2875,Ações!$T2875)))</f>
        <v>-0.49520000000000003</v>
      </c>
    </row>
    <row r="2876" spans="2:21" ht="15" customHeight="1" x14ac:dyDescent="0.2">
      <c r="B2876" s="63" t="str">
        <f>IFERROR('Dados Status Invest STOCKS'!A2863,"-")</f>
        <v>LXU</v>
      </c>
      <c r="C2876" s="45">
        <f>IFERROR((Ações!$D2876-Ações!$K2876)/Ações!$D2876,0)</f>
        <v>0</v>
      </c>
      <c r="D2876" s="46">
        <f>(Ações!$O2876)/0.06</f>
        <v>0</v>
      </c>
      <c r="E2876" s="47">
        <f>IFERROR((Ações!$F2876-Ações!$K2876)/Ações!$F2876,0)</f>
        <v>0</v>
      </c>
      <c r="F2876" s="46" t="str">
        <f>IF(OR(Ações!$N2876&lt;0,Ações!$M2876&lt;0),"",(22.5*Ações!$M2876*Ações!$N2876)^0.5)</f>
        <v/>
      </c>
      <c r="G2876" s="47">
        <f>IFERROR((Ações!$H2876-Ações!$K2876)/Ações!$H2876,0)</f>
        <v>0</v>
      </c>
      <c r="H2876" s="48">
        <f>IFERROR(Ações!$I2876/(Ações!$P2876-Table_1[[#This Row],[CAGR LUCRO 5A]]),0)</f>
        <v>0</v>
      </c>
      <c r="I2876" s="48">
        <f>IF(Ações!$S2876&lt;0,"",Ações!$O2876*(1+Ações!$S2876))</f>
        <v>0</v>
      </c>
      <c r="J2876" s="49">
        <f>IFERROR(IF(Ações!$B2876="","",(VLOOKUP(Table_1[[#This Row],[AÇÕES]],'Dados Status Invest STOCKS'!A2862:AD3477,4)/Table_1[[#This Row],[LPA]]))/100,0)</f>
        <v>0.81857142857142862</v>
      </c>
      <c r="K2876" s="64">
        <f>IFERROR(IF(Ações!$B2876="","",VLOOKUP(Table_1[[#This Row],[AÇÕES]],'Dados Status Invest STOCKS'!A2862:AD3477,2)),0)</f>
        <v>10.01</v>
      </c>
      <c r="L2876" s="65">
        <f>IFERROR(IF(Ações!$B2876="","",VLOOKUP(Table_1[[#This Row],[AÇÕES]],'Dados Status Invest STOCKS'!A2862:AD3477,3)/100),0)</f>
        <v>0</v>
      </c>
      <c r="M2876" s="66">
        <f>IFERROR(IF(Ações!$B2876="","",VLOOKUP(Table_1[[#This Row],[AÇÕES]],'Dados Status Invest STOCKS'!A2862:AD3477,28)),0)</f>
        <v>-0.35</v>
      </c>
      <c r="N2876" s="66">
        <f>IFERROR(IF(Ações!$B2876="","",VLOOKUP(Table_1[[#This Row],[AÇÕES]],'Dados Status Invest STOCKS'!A2862:AD3477,27)),0)</f>
        <v>4.76</v>
      </c>
      <c r="O2876" s="66">
        <f>IFERROR(IF(Ações!$L2876="","",Ações!$K2876*Ações!$L2876),0)</f>
        <v>0</v>
      </c>
      <c r="P2876" s="67">
        <f t="shared" si="44"/>
        <v>0.06</v>
      </c>
      <c r="Q2876" s="67">
        <f>IFERROR(Ações!$O2876/Ações!$M2876,0)</f>
        <v>0</v>
      </c>
      <c r="R2876" s="67">
        <f>IFERROR(IF(Ações!$B2876="","",VLOOKUP(Table_1[[#This Row],[AÇÕES]],'Dados Status Invest STOCKS'!A2862:AD3477,18)/100),0)</f>
        <v>-7.3300000000000004E-2</v>
      </c>
      <c r="S2876" s="65">
        <f>IFERROR(IF(Ações!$B2876="","",VLOOKUP(Table_1[[#This Row],[AÇÕES]],'Dados Status Invest STOCKS'!A2862:AD3477,25)/100),0)</f>
        <v>0</v>
      </c>
      <c r="T2876" s="67">
        <f>(1-Ações!$Q2876)*Ações!$R2876</f>
        <v>-7.3300000000000004E-2</v>
      </c>
      <c r="U2876" s="68">
        <f>IF(Ações!$S2876=0,Ações!$T2876,IF(Ações!$T2876=0,Ações!$S2876,AVERAGE(Ações!$S2876,Ações!$T2876)))</f>
        <v>-7.3300000000000004E-2</v>
      </c>
    </row>
    <row r="2877" spans="2:21" ht="15" customHeight="1" x14ac:dyDescent="0.2">
      <c r="B2877" s="63" t="str">
        <f>IFERROR('Dados Status Invest STOCKS'!A2864,"-")</f>
        <v>LYB</v>
      </c>
      <c r="C2877" s="45">
        <f>IFERROR((Ações!$D2877-Ações!$K2877)/Ações!$D2877,0)</f>
        <v>-0.26315789473684204</v>
      </c>
      <c r="D2877" s="46">
        <f>(Ações!$O2877)/0.06</f>
        <v>73.933750000000003</v>
      </c>
      <c r="E2877" s="47">
        <f>IFERROR((Ações!$F2877-Ações!$K2877)/Ações!$F2877,0)</f>
        <v>0.20394110210549882</v>
      </c>
      <c r="F2877" s="46">
        <f>IF(OR(Ações!$N2877&lt;0,Ações!$M2877&lt;0),"",(22.5*Ações!$M2877*Ações!$N2877)^0.5)</f>
        <v>117.315440160279</v>
      </c>
      <c r="G2877" s="47">
        <f>IFERROR((Ações!$H2877-Ações!$K2877)/Ações!$H2877,0)</f>
        <v>0</v>
      </c>
      <c r="H2877" s="48">
        <f>IFERROR(Ações!$I2877/(Ações!$P2877-Table_1[[#This Row],[CAGR LUCRO 5A]]),0)</f>
        <v>0</v>
      </c>
      <c r="I2877" s="48" t="str">
        <f>IF(Ações!$S2877&lt;0,"",Ações!$O2877*(1+Ações!$S2877))</f>
        <v/>
      </c>
      <c r="J2877" s="49">
        <f>IFERROR(IF(Ações!$B2877="","",(VLOOKUP(Table_1[[#This Row],[AÇÕES]],'Dados Status Invest STOCKS'!A2863:AD3478,4)/Table_1[[#This Row],[LPA]]))/100,0)</f>
        <v>3.1420289855072464E-3</v>
      </c>
      <c r="K2877" s="64">
        <f>IFERROR(IF(Ações!$B2877="","",VLOOKUP(Table_1[[#This Row],[AÇÕES]],'Dados Status Invest STOCKS'!A2863:AD3478,2)),0)</f>
        <v>93.39</v>
      </c>
      <c r="L2877" s="65">
        <f>IFERROR(IF(Ações!$B2877="","",VLOOKUP(Table_1[[#This Row],[AÇÕES]],'Dados Status Invest STOCKS'!A2863:AD3478,3)/100),0)</f>
        <v>4.7500000000000001E-2</v>
      </c>
      <c r="M2877" s="66">
        <f>IFERROR(IF(Ações!$B2877="","",VLOOKUP(Table_1[[#This Row],[AÇÕES]],'Dados Status Invest STOCKS'!A2863:AD3478,28)),0)</f>
        <v>17.25</v>
      </c>
      <c r="N2877" s="66">
        <f>IFERROR(IF(Ações!$B2877="","",VLOOKUP(Table_1[[#This Row],[AÇÕES]],'Dados Status Invest STOCKS'!A2863:AD3478,27)),0)</f>
        <v>35.46</v>
      </c>
      <c r="O2877" s="66">
        <f>IFERROR(IF(Ações!$L2877="","",Ações!$K2877*Ações!$L2877),0)</f>
        <v>4.4360249999999999</v>
      </c>
      <c r="P2877" s="67">
        <f t="shared" si="44"/>
        <v>0.06</v>
      </c>
      <c r="Q2877" s="67">
        <f>IFERROR(Ações!$O2877/Ações!$M2877,0)</f>
        <v>0.25716086956521739</v>
      </c>
      <c r="R2877" s="67">
        <f>IFERROR(IF(Ações!$B2877="","",VLOOKUP(Table_1[[#This Row],[AÇÕES]],'Dados Status Invest STOCKS'!A2863:AD3478,18)/100),0)</f>
        <v>0.4864</v>
      </c>
      <c r="S2877" s="65">
        <f>IFERROR(IF(Ações!$B2877="","",VLOOKUP(Table_1[[#This Row],[AÇÕES]],'Dados Status Invest STOCKS'!A2863:AD3478,25)/100),0)</f>
        <v>-0.20440000000000003</v>
      </c>
      <c r="T2877" s="67">
        <f>(1-Ações!$Q2877)*Ações!$R2877</f>
        <v>0.36131695304347822</v>
      </c>
      <c r="U2877" s="68">
        <f>IF(Ações!$S2877=0,Ações!$T2877,IF(Ações!$T2877=0,Ações!$S2877,AVERAGE(Ações!$S2877,Ações!$T2877)))</f>
        <v>7.8458476521739096E-2</v>
      </c>
    </row>
    <row r="2878" spans="2:21" ht="15" customHeight="1" x14ac:dyDescent="0.2">
      <c r="B2878" s="63" t="str">
        <f>IFERROR('Dados Status Invest STOCKS'!A2865,"-")</f>
        <v>LYFT</v>
      </c>
      <c r="C2878" s="45">
        <f>IFERROR((Ações!$D2878-Ações!$K2878)/Ações!$D2878,0)</f>
        <v>0</v>
      </c>
      <c r="D2878" s="46">
        <f>(Ações!$O2878)/0.06</f>
        <v>0</v>
      </c>
      <c r="E2878" s="47">
        <f>IFERROR((Ações!$F2878-Ações!$K2878)/Ações!$F2878,0)</f>
        <v>0</v>
      </c>
      <c r="F2878" s="46" t="str">
        <f>IF(OR(Ações!$N2878&lt;0,Ações!$M2878&lt;0),"",(22.5*Ações!$M2878*Ações!$N2878)^0.5)</f>
        <v/>
      </c>
      <c r="G2878" s="47">
        <f>IFERROR((Ações!$H2878-Ações!$K2878)/Ações!$H2878,0)</f>
        <v>0</v>
      </c>
      <c r="H2878" s="48">
        <f>IFERROR(Ações!$I2878/(Ações!$P2878-Table_1[[#This Row],[CAGR LUCRO 5A]]),0)</f>
        <v>0</v>
      </c>
      <c r="I2878" s="48">
        <f>IF(Ações!$S2878&lt;0,"",Ações!$O2878*(1+Ações!$S2878))</f>
        <v>0</v>
      </c>
      <c r="J2878" s="49">
        <f>IFERROR(IF(Ações!$B2878="","",(VLOOKUP(Table_1[[#This Row],[AÇÕES]],'Dados Status Invest STOCKS'!A2864:AD3479,4)/Table_1[[#This Row],[LPA]]))/100,0)</f>
        <v>2.9464788732394373E-2</v>
      </c>
      <c r="K2878" s="64">
        <f>IFERROR(IF(Ações!$B2878="","",VLOOKUP(Table_1[[#This Row],[AÇÕES]],'Dados Status Invest STOCKS'!A2864:AD3479,2)),0)</f>
        <v>37.130000000000003</v>
      </c>
      <c r="L2878" s="65">
        <f>IFERROR(IF(Ações!$B2878="","",VLOOKUP(Table_1[[#This Row],[AÇÕES]],'Dados Status Invest STOCKS'!A2864:AD3479,3)/100),0)</f>
        <v>0</v>
      </c>
      <c r="M2878" s="66">
        <f>IFERROR(IF(Ações!$B2878="","",VLOOKUP(Table_1[[#This Row],[AÇÕES]],'Dados Status Invest STOCKS'!A2864:AD3479,28)),0)</f>
        <v>-3.55</v>
      </c>
      <c r="N2878" s="66">
        <f>IFERROR(IF(Ações!$B2878="","",VLOOKUP(Table_1[[#This Row],[AÇÕES]],'Dados Status Invest STOCKS'!A2864:AD3479,27)),0)</f>
        <v>4.3600000000000003</v>
      </c>
      <c r="O2878" s="66">
        <f>IFERROR(IF(Ações!$L2878="","",Ações!$K2878*Ações!$L2878),0)</f>
        <v>0</v>
      </c>
      <c r="P2878" s="67">
        <f t="shared" si="44"/>
        <v>0.06</v>
      </c>
      <c r="Q2878" s="67">
        <f>IFERROR(Ações!$O2878/Ações!$M2878,0)</f>
        <v>0</v>
      </c>
      <c r="R2878" s="67">
        <f>IFERROR(IF(Ações!$B2878="","",VLOOKUP(Table_1[[#This Row],[AÇÕES]],'Dados Status Invest STOCKS'!A2864:AD3479,18)/100),0)</f>
        <v>-0.81459999999999999</v>
      </c>
      <c r="S2878" s="65">
        <f>IFERROR(IF(Ações!$B2878="","",VLOOKUP(Table_1[[#This Row],[AÇÕES]],'Dados Status Invest STOCKS'!A2864:AD3479,25)/100),0)</f>
        <v>0</v>
      </c>
      <c r="T2878" s="67">
        <f>(1-Ações!$Q2878)*Ações!$R2878</f>
        <v>-0.81459999999999999</v>
      </c>
      <c r="U2878" s="68">
        <f>IF(Ações!$S2878=0,Ações!$T2878,IF(Ações!$T2878=0,Ações!$S2878,AVERAGE(Ações!$S2878,Ações!$T2878)))</f>
        <v>-0.81459999999999999</v>
      </c>
    </row>
    <row r="2879" spans="2:21" ht="15" customHeight="1" x14ac:dyDescent="0.2">
      <c r="B2879" s="63" t="str">
        <f>IFERROR('Dados Status Invest STOCKS'!A2866,"-")</f>
        <v>LYG</v>
      </c>
      <c r="C2879" s="45">
        <f>IFERROR((Ações!$D2879-Ações!$K2879)/Ações!$D2879,0)</f>
        <v>-0.50375939849624041</v>
      </c>
      <c r="D2879" s="46">
        <f>(Ações!$O2879)/0.06</f>
        <v>1.7689000000000004</v>
      </c>
      <c r="E2879" s="47">
        <f>IFERROR((Ações!$F2879-Ações!$K2879)/Ações!$F2879,0)</f>
        <v>0.45989151856578692</v>
      </c>
      <c r="F2879" s="46">
        <f>IF(OR(Ações!$N2879&lt;0,Ações!$M2879&lt;0),"",(22.5*Ações!$M2879*Ações!$N2879)^0.5)</f>
        <v>4.9249365478146014</v>
      </c>
      <c r="G2879" s="47">
        <f>IFERROR((Ações!$H2879-Ações!$K2879)/Ações!$H2879,0)</f>
        <v>5.3626285598678001</v>
      </c>
      <c r="H2879" s="48">
        <f>IFERROR(Ações!$I2879/(Ações!$P2879-Table_1[[#This Row],[CAGR LUCRO 5A]]),0)</f>
        <v>-0.60972415219337528</v>
      </c>
      <c r="I2879" s="48">
        <f>IF(Ações!$S2879&lt;0,"",Ações!$O2879*(1+Ações!$S2879))</f>
        <v>0.13621237560000002</v>
      </c>
      <c r="J2879" s="49">
        <f>IFERROR(IF(Ações!$B2879="","",(VLOOKUP(Table_1[[#This Row],[AÇÕES]],'Dados Status Invest STOCKS'!A2865:AD3480,4)/Table_1[[#This Row],[LPA]]))/100,0)</f>
        <v>0.33928571428571425</v>
      </c>
      <c r="K2879" s="64">
        <f>IFERROR(IF(Ações!$B2879="","",VLOOKUP(Table_1[[#This Row],[AÇÕES]],'Dados Status Invest STOCKS'!A2865:AD3480,2)),0)</f>
        <v>2.66</v>
      </c>
      <c r="L2879" s="65">
        <f>IFERROR(IF(Ações!$B2879="","",VLOOKUP(Table_1[[#This Row],[AÇÕES]],'Dados Status Invest STOCKS'!A2865:AD3480,3)/100),0)</f>
        <v>3.9900000000000005E-2</v>
      </c>
      <c r="M2879" s="66">
        <f>IFERROR(IF(Ações!$B2879="","",VLOOKUP(Table_1[[#This Row],[AÇÕES]],'Dados Status Invest STOCKS'!A2865:AD3480,28)),0)</f>
        <v>0.28000000000000003</v>
      </c>
      <c r="N2879" s="66">
        <f>IFERROR(IF(Ações!$B2879="","",VLOOKUP(Table_1[[#This Row],[AÇÕES]],'Dados Status Invest STOCKS'!A2865:AD3480,27)),0)</f>
        <v>3.85</v>
      </c>
      <c r="O2879" s="66">
        <f>IFERROR(IF(Ações!$L2879="","",Ações!$K2879*Ações!$L2879),0)</f>
        <v>0.10613400000000002</v>
      </c>
      <c r="P2879" s="67">
        <f t="shared" si="44"/>
        <v>0.06</v>
      </c>
      <c r="Q2879" s="67">
        <f>IFERROR(Ações!$O2879/Ações!$M2879,0)</f>
        <v>0.37905000000000005</v>
      </c>
      <c r="R2879" s="67">
        <f>IFERROR(IF(Ações!$B2879="","",VLOOKUP(Table_1[[#This Row],[AÇÕES]],'Dados Status Invest STOCKS'!A2865:AD3480,18)/100),0)</f>
        <v>7.2800000000000004E-2</v>
      </c>
      <c r="S2879" s="65">
        <f>IFERROR(IF(Ações!$B2879="","",VLOOKUP(Table_1[[#This Row],[AÇÕES]],'Dados Status Invest STOCKS'!A2865:AD3480,25)/100),0)</f>
        <v>0.28339999999999999</v>
      </c>
      <c r="T2879" s="67">
        <f>(1-Ações!$Q2879)*Ações!$R2879</f>
        <v>4.5205159999999994E-2</v>
      </c>
      <c r="U2879" s="68">
        <f>IF(Ações!$S2879=0,Ações!$T2879,IF(Ações!$T2879=0,Ações!$S2879,AVERAGE(Ações!$S2879,Ações!$T2879)))</f>
        <v>0.16430257999999998</v>
      </c>
    </row>
    <row r="2880" spans="2:21" ht="15" customHeight="1" x14ac:dyDescent="0.2">
      <c r="B2880" s="63" t="str">
        <f>IFERROR('Dados Status Invest STOCKS'!A2867,"-")</f>
        <v>LYL</v>
      </c>
      <c r="C2880" s="45">
        <f>IFERROR((Ações!$D2880-Ações!$K2880)/Ações!$D2880,0)</f>
        <v>0</v>
      </c>
      <c r="D2880" s="46">
        <f>(Ações!$O2880)/0.06</f>
        <v>0</v>
      </c>
      <c r="E2880" s="47">
        <f>IFERROR((Ações!$F2880-Ações!$K2880)/Ações!$F2880,0)</f>
        <v>0</v>
      </c>
      <c r="F2880" s="46" t="str">
        <f>IF(OR(Ações!$N2880&lt;0,Ações!$M2880&lt;0),"",(22.5*Ações!$M2880*Ações!$N2880)^0.5)</f>
        <v/>
      </c>
      <c r="G2880" s="47">
        <f>IFERROR((Ações!$H2880-Ações!$K2880)/Ações!$H2880,0)</f>
        <v>0</v>
      </c>
      <c r="H2880" s="48">
        <f>IFERROR(Ações!$I2880/(Ações!$P2880-Table_1[[#This Row],[CAGR LUCRO 5A]]),0)</f>
        <v>0</v>
      </c>
      <c r="I2880" s="48">
        <f>IF(Ações!$S2880&lt;0,"",Ações!$O2880*(1+Ações!$S2880))</f>
        <v>0</v>
      </c>
      <c r="J2880" s="49">
        <f>IFERROR(IF(Ações!$B2880="","",(VLOOKUP(Table_1[[#This Row],[AÇÕES]],'Dados Status Invest STOCKS'!A2866:AD3481,4)/Table_1[[#This Row],[LPA]]))/100,0)</f>
        <v>67.040000000000006</v>
      </c>
      <c r="K2880" s="64">
        <f>IFERROR(IF(Ações!$B2880="","",VLOOKUP(Table_1[[#This Row],[AÇÕES]],'Dados Status Invest STOCKS'!A2866:AD3481,2)),0)</f>
        <v>0.91</v>
      </c>
      <c r="L2880" s="65">
        <f>IFERROR(IF(Ações!$B2880="","",VLOOKUP(Table_1[[#This Row],[AÇÕES]],'Dados Status Invest STOCKS'!A2866:AD3481,3)/100),0)</f>
        <v>0</v>
      </c>
      <c r="M2880" s="66">
        <f>IFERROR(IF(Ações!$B2880="","",VLOOKUP(Table_1[[#This Row],[AÇÕES]],'Dados Status Invest STOCKS'!A2866:AD3481,28)),0)</f>
        <v>-0.01</v>
      </c>
      <c r="N2880" s="66">
        <f>IFERROR(IF(Ações!$B2880="","",VLOOKUP(Table_1[[#This Row],[AÇÕES]],'Dados Status Invest STOCKS'!A2866:AD3481,27)),0)</f>
        <v>0.46</v>
      </c>
      <c r="O2880" s="66">
        <f>IFERROR(IF(Ações!$L2880="","",Ações!$K2880*Ações!$L2880),0)</f>
        <v>0</v>
      </c>
      <c r="P2880" s="67">
        <f t="shared" si="44"/>
        <v>0.06</v>
      </c>
      <c r="Q2880" s="67">
        <f>IFERROR(Ações!$O2880/Ações!$M2880,0)</f>
        <v>0</v>
      </c>
      <c r="R2880" s="67">
        <f>IFERROR(IF(Ações!$B2880="","",VLOOKUP(Table_1[[#This Row],[AÇÕES]],'Dados Status Invest STOCKS'!A2866:AD3481,18)/100),0)</f>
        <v>-2.92E-2</v>
      </c>
      <c r="S2880" s="65">
        <f>IFERROR(IF(Ações!$B2880="","",VLOOKUP(Table_1[[#This Row],[AÇÕES]],'Dados Status Invest STOCKS'!A2866:AD3481,25)/100),0)</f>
        <v>0</v>
      </c>
      <c r="T2880" s="67">
        <f>(1-Ações!$Q2880)*Ações!$R2880</f>
        <v>-2.92E-2</v>
      </c>
      <c r="U2880" s="68">
        <f>IF(Ações!$S2880=0,Ações!$T2880,IF(Ações!$T2880=0,Ações!$S2880,AVERAGE(Ações!$S2880,Ações!$T2880)))</f>
        <v>-2.92E-2</v>
      </c>
    </row>
    <row r="2881" spans="2:21" ht="15" customHeight="1" x14ac:dyDescent="0.2">
      <c r="B2881" s="63" t="str">
        <f>IFERROR('Dados Status Invest STOCKS'!A2868,"-")</f>
        <v>LYRA</v>
      </c>
      <c r="C2881" s="45">
        <f>IFERROR((Ações!$D2881-Ações!$K2881)/Ações!$D2881,0)</f>
        <v>0</v>
      </c>
      <c r="D2881" s="46">
        <f>(Ações!$O2881)/0.06</f>
        <v>0</v>
      </c>
      <c r="E2881" s="47">
        <f>IFERROR((Ações!$F2881-Ações!$K2881)/Ações!$F2881,0)</f>
        <v>0</v>
      </c>
      <c r="F2881" s="46" t="str">
        <f>IF(OR(Ações!$N2881&lt;0,Ações!$M2881&lt;0),"",(22.5*Ações!$M2881*Ações!$N2881)^0.5)</f>
        <v/>
      </c>
      <c r="G2881" s="47">
        <f>IFERROR((Ações!$H2881-Ações!$K2881)/Ações!$H2881,0)</f>
        <v>0</v>
      </c>
      <c r="H2881" s="48">
        <f>IFERROR(Ações!$I2881/(Ações!$P2881-Table_1[[#This Row],[CAGR LUCRO 5A]]),0)</f>
        <v>0</v>
      </c>
      <c r="I2881" s="48">
        <f>IF(Ações!$S2881&lt;0,"",Ações!$O2881*(1+Ações!$S2881))</f>
        <v>0</v>
      </c>
      <c r="J2881" s="49">
        <f>IFERROR(IF(Ações!$B2881="","",(VLOOKUP(Table_1[[#This Row],[AÇÕES]],'Dados Status Invest STOCKS'!A2867:AD3482,4)/Table_1[[#This Row],[LPA]]))/100,0)</f>
        <v>4.6126760563380284E-3</v>
      </c>
      <c r="K2881" s="64">
        <f>IFERROR(IF(Ações!$B2881="","",VLOOKUP(Table_1[[#This Row],[AÇÕES]],'Dados Status Invest STOCKS'!A2867:AD3482,2)),0)</f>
        <v>3.7</v>
      </c>
      <c r="L2881" s="65">
        <f>IFERROR(IF(Ações!$B2881="","",VLOOKUP(Table_1[[#This Row],[AÇÕES]],'Dados Status Invest STOCKS'!A2867:AD3482,3)/100),0)</f>
        <v>0</v>
      </c>
      <c r="M2881" s="66">
        <f>IFERROR(IF(Ações!$B2881="","",VLOOKUP(Table_1[[#This Row],[AÇÕES]],'Dados Status Invest STOCKS'!A2867:AD3482,28)),0)</f>
        <v>-2.84</v>
      </c>
      <c r="N2881" s="66">
        <f>IFERROR(IF(Ações!$B2881="","",VLOOKUP(Table_1[[#This Row],[AÇÕES]],'Dados Status Invest STOCKS'!A2867:AD3482,27)),0)</f>
        <v>3.63</v>
      </c>
      <c r="O2881" s="66">
        <f>IFERROR(IF(Ações!$L2881="","",Ações!$K2881*Ações!$L2881),0)</f>
        <v>0</v>
      </c>
      <c r="P2881" s="67">
        <f t="shared" si="44"/>
        <v>0.06</v>
      </c>
      <c r="Q2881" s="67">
        <f>IFERROR(Ações!$O2881/Ações!$M2881,0)</f>
        <v>0</v>
      </c>
      <c r="R2881" s="67">
        <f>IFERROR(IF(Ações!$B2881="","",VLOOKUP(Table_1[[#This Row],[AÇÕES]],'Dados Status Invest STOCKS'!A2867:AD3482,18)/100),0)</f>
        <v>-0.7823</v>
      </c>
      <c r="S2881" s="65">
        <f>IFERROR(IF(Ações!$B2881="","",VLOOKUP(Table_1[[#This Row],[AÇÕES]],'Dados Status Invest STOCKS'!A2867:AD3482,25)/100),0)</f>
        <v>0</v>
      </c>
      <c r="T2881" s="67">
        <f>(1-Ações!$Q2881)*Ações!$R2881</f>
        <v>-0.7823</v>
      </c>
      <c r="U2881" s="68">
        <f>IF(Ações!$S2881=0,Ações!$T2881,IF(Ações!$T2881=0,Ações!$S2881,AVERAGE(Ações!$S2881,Ações!$T2881)))</f>
        <v>-0.7823</v>
      </c>
    </row>
    <row r="2882" spans="2:21" ht="15" customHeight="1" x14ac:dyDescent="0.2">
      <c r="B2882" s="63" t="str">
        <f>IFERROR('Dados Status Invest STOCKS'!A2869,"-")</f>
        <v>LYTS</v>
      </c>
      <c r="C2882" s="45">
        <f>IFERROR((Ações!$D2882-Ações!$K2882)/Ações!$D2882,0)</f>
        <v>-0.83486238532110102</v>
      </c>
      <c r="D2882" s="46">
        <f>(Ações!$O2882)/0.06</f>
        <v>3.3353999999999999</v>
      </c>
      <c r="E2882" s="47">
        <f>IFERROR((Ações!$F2882-Ações!$K2882)/Ações!$F2882,0)</f>
        <v>-0.12820883555860907</v>
      </c>
      <c r="F2882" s="46">
        <f>IF(OR(Ações!$N2882&lt;0,Ações!$M2882&lt;0),"",(22.5*Ações!$M2882*Ações!$N2882)^0.5)</f>
        <v>5.4245276292042242</v>
      </c>
      <c r="G2882" s="47">
        <f>IFERROR((Ações!$H2882-Ações!$K2882)/Ações!$H2882,0)</f>
        <v>0</v>
      </c>
      <c r="H2882" s="48">
        <f>IFERROR(Ações!$I2882/(Ações!$P2882-Table_1[[#This Row],[CAGR LUCRO 5A]]),0)</f>
        <v>0</v>
      </c>
      <c r="I2882" s="48" t="str">
        <f>IF(Ações!$S2882&lt;0,"",Ações!$O2882*(1+Ações!$S2882))</f>
        <v/>
      </c>
      <c r="J2882" s="49">
        <f>IFERROR(IF(Ações!$B2882="","",(VLOOKUP(Table_1[[#This Row],[AÇÕES]],'Dados Status Invest STOCKS'!A2868:AD3483,4)/Table_1[[#This Row],[LPA]]))/100,0)</f>
        <v>0.90384615384615385</v>
      </c>
      <c r="K2882" s="64">
        <f>IFERROR(IF(Ações!$B2882="","",VLOOKUP(Table_1[[#This Row],[AÇÕES]],'Dados Status Invest STOCKS'!A2868:AD3483,2)),0)</f>
        <v>6.12</v>
      </c>
      <c r="L2882" s="65">
        <f>IFERROR(IF(Ações!$B2882="","",VLOOKUP(Table_1[[#This Row],[AÇÕES]],'Dados Status Invest STOCKS'!A2868:AD3483,3)/100),0)</f>
        <v>3.27E-2</v>
      </c>
      <c r="M2882" s="66">
        <f>IFERROR(IF(Ações!$B2882="","",VLOOKUP(Table_1[[#This Row],[AÇÕES]],'Dados Status Invest STOCKS'!A2868:AD3483,28)),0)</f>
        <v>0.26</v>
      </c>
      <c r="N2882" s="66">
        <f>IFERROR(IF(Ações!$B2882="","",VLOOKUP(Table_1[[#This Row],[AÇÕES]],'Dados Status Invest STOCKS'!A2868:AD3483,27)),0)</f>
        <v>5.03</v>
      </c>
      <c r="O2882" s="66">
        <f>IFERROR(IF(Ações!$L2882="","",Ações!$K2882*Ações!$L2882),0)</f>
        <v>0.200124</v>
      </c>
      <c r="P2882" s="67">
        <f t="shared" si="44"/>
        <v>0.06</v>
      </c>
      <c r="Q2882" s="67">
        <f>IFERROR(Ações!$O2882/Ações!$M2882,0)</f>
        <v>0.76970769230769231</v>
      </c>
      <c r="R2882" s="67">
        <f>IFERROR(IF(Ações!$B2882="","",VLOOKUP(Table_1[[#This Row],[AÇÕES]],'Dados Status Invest STOCKS'!A2868:AD3483,18)/100),0)</f>
        <v>5.1799999999999999E-2</v>
      </c>
      <c r="S2882" s="65">
        <f>IFERROR(IF(Ações!$B2882="","",VLOOKUP(Table_1[[#This Row],[AÇÕES]],'Dados Status Invest STOCKS'!A2868:AD3483,25)/100),0)</f>
        <v>-9.1499999999999998E-2</v>
      </c>
      <c r="T2882" s="67">
        <f>(1-Ações!$Q2882)*Ações!$R2882</f>
        <v>1.1929141538461538E-2</v>
      </c>
      <c r="U2882" s="68">
        <f>IF(Ações!$S2882=0,Ações!$T2882,IF(Ações!$T2882=0,Ações!$S2882,AVERAGE(Ações!$S2882,Ações!$T2882)))</f>
        <v>-3.9785429230769227E-2</v>
      </c>
    </row>
    <row r="2883" spans="2:21" ht="15" customHeight="1" x14ac:dyDescent="0.2">
      <c r="B2883" s="63" t="str">
        <f>IFERROR('Dados Status Invest STOCKS'!A2870,"-")</f>
        <v>LYV</v>
      </c>
      <c r="C2883" s="45">
        <f>IFERROR((Ações!$D2883-Ações!$K2883)/Ações!$D2883,0)</f>
        <v>0</v>
      </c>
      <c r="D2883" s="46">
        <f>(Ações!$O2883)/0.06</f>
        <v>0</v>
      </c>
      <c r="E2883" s="47">
        <f>IFERROR((Ações!$F2883-Ações!$K2883)/Ações!$F2883,0)</f>
        <v>0</v>
      </c>
      <c r="F2883" s="46" t="str">
        <f>IF(OR(Ações!$N2883&lt;0,Ações!$M2883&lt;0),"",(22.5*Ações!$M2883*Ações!$N2883)^0.5)</f>
        <v/>
      </c>
      <c r="G2883" s="47">
        <f>IFERROR((Ações!$H2883-Ações!$K2883)/Ações!$H2883,0)</f>
        <v>0</v>
      </c>
      <c r="H2883" s="48">
        <f>IFERROR(Ações!$I2883/(Ações!$P2883-Table_1[[#This Row],[CAGR LUCRO 5A]]),0)</f>
        <v>0</v>
      </c>
      <c r="I2883" s="48">
        <f>IF(Ações!$S2883&lt;0,"",Ações!$O2883*(1+Ações!$S2883))</f>
        <v>0</v>
      </c>
      <c r="J2883" s="49">
        <f>IFERROR(IF(Ações!$B2883="","",(VLOOKUP(Table_1[[#This Row],[AÇÕES]],'Dados Status Invest STOCKS'!A2869:AD3484,4)/Table_1[[#This Row],[LPA]]))/100,0)</f>
        <v>6.7705735660847879E-2</v>
      </c>
      <c r="K2883" s="64">
        <f>IFERROR(IF(Ações!$B2883="","",VLOOKUP(Table_1[[#This Row],[AÇÕES]],'Dados Status Invest STOCKS'!A2869:AD3484,2)),0)</f>
        <v>108.82</v>
      </c>
      <c r="L2883" s="65">
        <f>IFERROR(IF(Ações!$B2883="","",VLOOKUP(Table_1[[#This Row],[AÇÕES]],'Dados Status Invest STOCKS'!A2869:AD3484,3)/100),0)</f>
        <v>0</v>
      </c>
      <c r="M2883" s="66">
        <f>IFERROR(IF(Ações!$B2883="","",VLOOKUP(Table_1[[#This Row],[AÇÕES]],'Dados Status Invest STOCKS'!A2869:AD3484,28)),0)</f>
        <v>-4.01</v>
      </c>
      <c r="N2883" s="66">
        <f>IFERROR(IF(Ações!$B2883="","",VLOOKUP(Table_1[[#This Row],[AÇÕES]],'Dados Status Invest STOCKS'!A2869:AD3484,27)),0)</f>
        <v>-1.8</v>
      </c>
      <c r="O2883" s="66">
        <f>IFERROR(IF(Ações!$L2883="","",Ações!$K2883*Ações!$L2883),0)</f>
        <v>0</v>
      </c>
      <c r="P2883" s="67">
        <f t="shared" si="44"/>
        <v>0.06</v>
      </c>
      <c r="Q2883" s="67">
        <f>IFERROR(Ações!$O2883/Ações!$M2883,0)</f>
        <v>0</v>
      </c>
      <c r="R2883" s="67">
        <f>IFERROR(IF(Ações!$B2883="","",VLOOKUP(Table_1[[#This Row],[AÇÕES]],'Dados Status Invest STOCKS'!A2869:AD3484,18)/100),0)</f>
        <v>-2.2244000000000002</v>
      </c>
      <c r="S2883" s="65">
        <f>IFERROR(IF(Ações!$B2883="","",VLOOKUP(Table_1[[#This Row],[AÇÕES]],'Dados Status Invest STOCKS'!A2869:AD3484,25)/100),0)</f>
        <v>0</v>
      </c>
      <c r="T2883" s="67">
        <f>(1-Ações!$Q2883)*Ações!$R2883</f>
        <v>-2.2244000000000002</v>
      </c>
      <c r="U2883" s="68">
        <f>IF(Ações!$S2883=0,Ações!$T2883,IF(Ações!$T2883=0,Ações!$S2883,AVERAGE(Ações!$S2883,Ações!$T2883)))</f>
        <v>-2.2244000000000002</v>
      </c>
    </row>
    <row r="2884" spans="2:21" ht="15" customHeight="1" x14ac:dyDescent="0.2">
      <c r="B2884" s="63" t="str">
        <f>IFERROR('Dados Status Invest STOCKS'!A2871,"-")</f>
        <v>LZB</v>
      </c>
      <c r="C2884" s="45">
        <f>IFERROR((Ações!$D2884-Ações!$K2884)/Ações!$D2884,0)</f>
        <v>-2.333333333333333</v>
      </c>
      <c r="D2884" s="46">
        <f>(Ações!$O2884)/0.06</f>
        <v>10.236000000000001</v>
      </c>
      <c r="E2884" s="47">
        <f>IFERROR((Ações!$F2884-Ações!$K2884)/Ações!$F2884,0)</f>
        <v>9.5717979371333414E-3</v>
      </c>
      <c r="F2884" s="46">
        <f>IF(OR(Ações!$N2884&lt;0,Ações!$M2884&lt;0),"",(22.5*Ações!$M2884*Ações!$N2884)^0.5)</f>
        <v>34.449746007771957</v>
      </c>
      <c r="G2884" s="47">
        <f>IFERROR((Ações!$H2884-Ações!$K2884)/Ações!$H2884,0)</f>
        <v>1.099402538426929</v>
      </c>
      <c r="H2884" s="48">
        <f>IFERROR(Ações!$I2884/(Ações!$P2884-Table_1[[#This Row],[CAGR LUCRO 5A]]),0)</f>
        <v>-343.25079157894635</v>
      </c>
      <c r="I2884" s="48">
        <f>IF(Ações!$S2884&lt;0,"",Ações!$O2884*(1+Ações!$S2884))</f>
        <v>0.65217650400000005</v>
      </c>
      <c r="J2884" s="49">
        <f>IFERROR(IF(Ações!$B2884="","",(VLOOKUP(Table_1[[#This Row],[AÇÕES]],'Dados Status Invest STOCKS'!A2870:AD3485,4)/Table_1[[#This Row],[LPA]]))/100,0)</f>
        <v>3.8422818791946305E-2</v>
      </c>
      <c r="K2884" s="64">
        <f>IFERROR(IF(Ações!$B2884="","",VLOOKUP(Table_1[[#This Row],[AÇÕES]],'Dados Status Invest STOCKS'!A2870:AD3485,2)),0)</f>
        <v>34.119999999999997</v>
      </c>
      <c r="L2884" s="65">
        <f>IFERROR(IF(Ações!$B2884="","",VLOOKUP(Table_1[[#This Row],[AÇÕES]],'Dados Status Invest STOCKS'!A2870:AD3485,3)/100),0)</f>
        <v>1.8000000000000002E-2</v>
      </c>
      <c r="M2884" s="66">
        <f>IFERROR(IF(Ações!$B2884="","",VLOOKUP(Table_1[[#This Row],[AÇÕES]],'Dados Status Invest STOCKS'!A2870:AD3485,28)),0)</f>
        <v>2.98</v>
      </c>
      <c r="N2884" s="66">
        <f>IFERROR(IF(Ações!$B2884="","",VLOOKUP(Table_1[[#This Row],[AÇÕES]],'Dados Status Invest STOCKS'!A2870:AD3485,27)),0)</f>
        <v>17.7</v>
      </c>
      <c r="O2884" s="66">
        <f>IFERROR(IF(Ações!$L2884="","",Ações!$K2884*Ações!$L2884),0)</f>
        <v>0.61416000000000004</v>
      </c>
      <c r="P2884" s="67">
        <f t="shared" si="44"/>
        <v>0.06</v>
      </c>
      <c r="Q2884" s="67">
        <f>IFERROR(Ações!$O2884/Ações!$M2884,0)</f>
        <v>0.20609395973154365</v>
      </c>
      <c r="R2884" s="67">
        <f>IFERROR(IF(Ações!$B2884="","",VLOOKUP(Table_1[[#This Row],[AÇÕES]],'Dados Status Invest STOCKS'!A2870:AD3485,18)/100),0)</f>
        <v>0.16829999999999998</v>
      </c>
      <c r="S2884" s="65">
        <f>IFERROR(IF(Ações!$B2884="","",VLOOKUP(Table_1[[#This Row],[AÇÕES]],'Dados Status Invest STOCKS'!A2870:AD3485,25)/100),0)</f>
        <v>6.1900000000000004E-2</v>
      </c>
      <c r="T2884" s="67">
        <f>(1-Ações!$Q2884)*Ações!$R2884</f>
        <v>0.13361438657718119</v>
      </c>
      <c r="U2884" s="68">
        <f>IF(Ações!$S2884=0,Ações!$T2884,IF(Ações!$T2884=0,Ações!$S2884,AVERAGE(Ações!$S2884,Ações!$T2884)))</f>
        <v>9.7757193288590602E-2</v>
      </c>
    </row>
    <row r="2885" spans="2:21" ht="15" customHeight="1" x14ac:dyDescent="0.2">
      <c r="B2885" s="63" t="str">
        <f>IFERROR('Dados Status Invest STOCKS'!A2872,"-")</f>
        <v>M</v>
      </c>
      <c r="C2885" s="45">
        <f>IFERROR((Ações!$D2885-Ações!$K2885)/Ações!$D2885,0)</f>
        <v>-4.4054054054054053</v>
      </c>
      <c r="D2885" s="46">
        <f>(Ações!$O2885)/0.06</f>
        <v>5.0079500000000001</v>
      </c>
      <c r="E2885" s="47">
        <f>IFERROR((Ações!$F2885-Ações!$K2885)/Ações!$F2885,0)</f>
        <v>-7.0091090266875503E-2</v>
      </c>
      <c r="F2885" s="46">
        <f>IF(OR(Ações!$N2885&lt;0,Ações!$M2885&lt;0),"",(22.5*Ações!$M2885*Ações!$N2885)^0.5)</f>
        <v>25.296911866866282</v>
      </c>
      <c r="G2885" s="47">
        <f>IFERROR((Ações!$H2885-Ações!$K2885)/Ações!$H2885,0)</f>
        <v>-4.4054054054054053</v>
      </c>
      <c r="H2885" s="48">
        <f>IFERROR(Ações!$I2885/(Ações!$P2885-Table_1[[#This Row],[CAGR LUCRO 5A]]),0)</f>
        <v>5.0079500000000001</v>
      </c>
      <c r="I2885" s="48">
        <f>IF(Ações!$S2885&lt;0,"",Ações!$O2885*(1+Ações!$S2885))</f>
        <v>0.30047699999999999</v>
      </c>
      <c r="J2885" s="49">
        <f>IFERROR(IF(Ações!$B2885="","",(VLOOKUP(Table_1[[#This Row],[AÇÕES]],'Dados Status Invest STOCKS'!A2871:AD3486,4)/Table_1[[#This Row],[LPA]]))/100,0)</f>
        <v>3.3886925795053001E-2</v>
      </c>
      <c r="K2885" s="64">
        <f>IFERROR(IF(Ações!$B2885="","",VLOOKUP(Table_1[[#This Row],[AÇÕES]],'Dados Status Invest STOCKS'!A2871:AD3486,2)),0)</f>
        <v>27.07</v>
      </c>
      <c r="L2885" s="65">
        <f>IFERROR(IF(Ações!$B2885="","",VLOOKUP(Table_1[[#This Row],[AÇÕES]],'Dados Status Invest STOCKS'!A2871:AD3486,3)/100),0)</f>
        <v>1.11E-2</v>
      </c>
      <c r="M2885" s="66">
        <f>IFERROR(IF(Ações!$B2885="","",VLOOKUP(Table_1[[#This Row],[AÇÕES]],'Dados Status Invest STOCKS'!A2871:AD3486,28)),0)</f>
        <v>2.83</v>
      </c>
      <c r="N2885" s="66">
        <f>IFERROR(IF(Ações!$B2885="","",VLOOKUP(Table_1[[#This Row],[AÇÕES]],'Dados Status Invest STOCKS'!A2871:AD3486,27)),0)</f>
        <v>10.050000000000001</v>
      </c>
      <c r="O2885" s="66">
        <f>IFERROR(IF(Ações!$L2885="","",Ações!$K2885*Ações!$L2885),0)</f>
        <v>0.30047699999999999</v>
      </c>
      <c r="P2885" s="67">
        <f t="shared" si="44"/>
        <v>0.06</v>
      </c>
      <c r="Q2885" s="67">
        <f>IFERROR(Ações!$O2885/Ações!$M2885,0)</f>
        <v>0.1061756183745583</v>
      </c>
      <c r="R2885" s="67">
        <f>IFERROR(IF(Ações!$B2885="","",VLOOKUP(Table_1[[#This Row],[AÇÕES]],'Dados Status Invest STOCKS'!A2871:AD3486,18)/100),0)</f>
        <v>0.28160000000000002</v>
      </c>
      <c r="S2885" s="65">
        <f>IFERROR(IF(Ações!$B2885="","",VLOOKUP(Table_1[[#This Row],[AÇÕES]],'Dados Status Invest STOCKS'!A2871:AD3486,25)/100),0)</f>
        <v>0</v>
      </c>
      <c r="T2885" s="67">
        <f>(1-Ações!$Q2885)*Ações!$R2885</f>
        <v>0.25170094586572439</v>
      </c>
      <c r="U2885" s="68">
        <f>IF(Ações!$S2885=0,Ações!$T2885,IF(Ações!$T2885=0,Ações!$S2885,AVERAGE(Ações!$S2885,Ações!$T2885)))</f>
        <v>0.25170094586572439</v>
      </c>
    </row>
    <row r="2886" spans="2:21" ht="15" customHeight="1" x14ac:dyDescent="0.2">
      <c r="B2886" s="63" t="str">
        <f>IFERROR('Dados Status Invest STOCKS'!A2873,"-")</f>
        <v>MA</v>
      </c>
      <c r="C2886" s="45">
        <f>IFERROR((Ações!$D2886-Ações!$K2886)/Ações!$D2886,0)</f>
        <v>-10.538461538461538</v>
      </c>
      <c r="D2886" s="46">
        <f>(Ações!$O2886)/0.06</f>
        <v>30.283066666666667</v>
      </c>
      <c r="E2886" s="47">
        <f>IFERROR((Ações!$F2886-Ações!$K2886)/Ações!$F2886,0)</f>
        <v>-8.8265418285007939</v>
      </c>
      <c r="F2886" s="46">
        <f>IF(OR(Ações!$N2886&lt;0,Ações!$M2886&lt;0),"",(22.5*Ações!$M2886*Ações!$N2886)^0.5)</f>
        <v>35.558796380080132</v>
      </c>
      <c r="G2886" s="47">
        <f>IFERROR((Ações!$H2886-Ações!$K2886)/Ações!$H2886,0)</f>
        <v>9.6294134771337898</v>
      </c>
      <c r="H2886" s="48">
        <f>IFERROR(Ações!$I2886/(Ações!$P2886-Table_1[[#This Row],[CAGR LUCRO 5A]]),0)</f>
        <v>-40.491743839357419</v>
      </c>
      <c r="I2886" s="48">
        <f>IF(Ações!$S2886&lt;0,"",Ações!$O2886*(1+Ações!$S2886))</f>
        <v>2.0164888431999999</v>
      </c>
      <c r="J2886" s="49">
        <f>IFERROR(IF(Ações!$B2886="","",(VLOOKUP(Table_1[[#This Row],[AÇÕES]],'Dados Status Invest STOCKS'!A2872:AD3487,4)/Table_1[[#This Row],[LPA]]))/100,0)</f>
        <v>5.1480582524271845E-2</v>
      </c>
      <c r="K2886" s="64">
        <f>IFERROR(IF(Ações!$B2886="","",VLOOKUP(Table_1[[#This Row],[AÇÕES]],'Dados Status Invest STOCKS'!A2872:AD3487,2)),0)</f>
        <v>349.42</v>
      </c>
      <c r="L2886" s="65">
        <f>IFERROR(IF(Ações!$B2886="","",VLOOKUP(Table_1[[#This Row],[AÇÕES]],'Dados Status Invest STOCKS'!A2872:AD3487,3)/100),0)</f>
        <v>5.1999999999999998E-3</v>
      </c>
      <c r="M2886" s="66">
        <f>IFERROR(IF(Ações!$B2886="","",VLOOKUP(Table_1[[#This Row],[AÇÕES]],'Dados Status Invest STOCKS'!A2872:AD3487,28)),0)</f>
        <v>8.24</v>
      </c>
      <c r="N2886" s="66">
        <f>IFERROR(IF(Ações!$B2886="","",VLOOKUP(Table_1[[#This Row],[AÇÕES]],'Dados Status Invest STOCKS'!A2872:AD3487,27)),0)</f>
        <v>6.82</v>
      </c>
      <c r="O2886" s="66">
        <f>IFERROR(IF(Ações!$L2886="","",Ações!$K2886*Ações!$L2886),0)</f>
        <v>1.8169839999999999</v>
      </c>
      <c r="P2886" s="67">
        <f t="shared" si="44"/>
        <v>0.06</v>
      </c>
      <c r="Q2886" s="67">
        <f>IFERROR(Ações!$O2886/Ações!$M2886,0)</f>
        <v>0.22050776699029126</v>
      </c>
      <c r="R2886" s="67">
        <f>IFERROR(IF(Ações!$B2886="","",VLOOKUP(Table_1[[#This Row],[AÇÕES]],'Dados Status Invest STOCKS'!A2872:AD3487,18)/100),0)</f>
        <v>1.2074</v>
      </c>
      <c r="S2886" s="65">
        <f>IFERROR(IF(Ações!$B2886="","",VLOOKUP(Table_1[[#This Row],[AÇÕES]],'Dados Status Invest STOCKS'!A2872:AD3487,25)/100),0)</f>
        <v>0.10980000000000001</v>
      </c>
      <c r="T2886" s="67">
        <f>(1-Ações!$Q2886)*Ações!$R2886</f>
        <v>0.94115892213592234</v>
      </c>
      <c r="U2886" s="68">
        <f>IF(Ações!$S2886=0,Ações!$T2886,IF(Ações!$T2886=0,Ações!$S2886,AVERAGE(Ações!$S2886,Ações!$T2886)))</f>
        <v>0.52547946106796117</v>
      </c>
    </row>
    <row r="2887" spans="2:21" ht="15" customHeight="1" x14ac:dyDescent="0.2">
      <c r="B2887" s="63" t="str">
        <f>IFERROR('Dados Status Invest STOCKS'!A2874,"-")</f>
        <v>MAAC</v>
      </c>
      <c r="C2887" s="45">
        <f>IFERROR((Ações!$D2887-Ações!$K2887)/Ações!$D2887,0)</f>
        <v>0</v>
      </c>
      <c r="D2887" s="46">
        <f>(Ações!$O2887)/0.06</f>
        <v>0</v>
      </c>
      <c r="E2887" s="47">
        <f>IFERROR((Ações!$F2887-Ações!$K2887)/Ações!$F2887,0)</f>
        <v>0</v>
      </c>
      <c r="F2887" s="46" t="str">
        <f>IF(OR(Ações!$N2887&lt;0,Ações!$M2887&lt;0),"",(22.5*Ações!$M2887*Ações!$N2887)^0.5)</f>
        <v/>
      </c>
      <c r="G2887" s="47">
        <f>IFERROR((Ações!$H2887-Ações!$K2887)/Ações!$H2887,0)</f>
        <v>0</v>
      </c>
      <c r="H2887" s="48">
        <f>IFERROR(Ações!$I2887/(Ações!$P2887-Table_1[[#This Row],[CAGR LUCRO 5A]]),0)</f>
        <v>0</v>
      </c>
      <c r="I2887" s="48">
        <f>IF(Ações!$S2887&lt;0,"",Ações!$O2887*(1+Ações!$S2887))</f>
        <v>0</v>
      </c>
      <c r="J2887" s="49">
        <f>IFERROR(IF(Ações!$B2887="","",(VLOOKUP(Table_1[[#This Row],[AÇÕES]],'Dados Status Invest STOCKS'!A2873:AD3488,4)/Table_1[[#This Row],[LPA]]))/100,0)</f>
        <v>4.6121428571428558</v>
      </c>
      <c r="K2887" s="64">
        <f>IFERROR(IF(Ações!$B2887="","",VLOOKUP(Table_1[[#This Row],[AÇÕES]],'Dados Status Invest STOCKS'!A2873:AD3488,2)),0)</f>
        <v>9.35</v>
      </c>
      <c r="L2887" s="65">
        <f>IFERROR(IF(Ações!$B2887="","",VLOOKUP(Table_1[[#This Row],[AÇÕES]],'Dados Status Invest STOCKS'!A2873:AD3488,3)/100),0)</f>
        <v>0</v>
      </c>
      <c r="M2887" s="66">
        <f>IFERROR(IF(Ações!$B2887="","",VLOOKUP(Table_1[[#This Row],[AÇÕES]],'Dados Status Invest STOCKS'!A2873:AD3488,28)),0)</f>
        <v>-0.14000000000000001</v>
      </c>
      <c r="N2887" s="66">
        <f>IFERROR(IF(Ações!$B2887="","",VLOOKUP(Table_1[[#This Row],[AÇÕES]],'Dados Status Invest STOCKS'!A2873:AD3488,27)),0)</f>
        <v>0.1</v>
      </c>
      <c r="O2887" s="66">
        <f>IFERROR(IF(Ações!$L2887="","",Ações!$K2887*Ações!$L2887),0)</f>
        <v>0</v>
      </c>
      <c r="P2887" s="67">
        <f t="shared" si="44"/>
        <v>0.06</v>
      </c>
      <c r="Q2887" s="67">
        <f>IFERROR(Ações!$O2887/Ações!$M2887,0)</f>
        <v>0</v>
      </c>
      <c r="R2887" s="67">
        <f>IFERROR(IF(Ações!$B2887="","",VLOOKUP(Table_1[[#This Row],[AÇÕES]],'Dados Status Invest STOCKS'!A2873:AD3488,18)/100),0)</f>
        <v>-1.4868000000000001</v>
      </c>
      <c r="S2887" s="65">
        <f>IFERROR(IF(Ações!$B2887="","",VLOOKUP(Table_1[[#This Row],[AÇÕES]],'Dados Status Invest STOCKS'!A2873:AD3488,25)/100),0)</f>
        <v>0</v>
      </c>
      <c r="T2887" s="67">
        <f>(1-Ações!$Q2887)*Ações!$R2887</f>
        <v>-1.4868000000000001</v>
      </c>
      <c r="U2887" s="68">
        <f>IF(Ações!$S2887=0,Ações!$T2887,IF(Ações!$T2887=0,Ações!$S2887,AVERAGE(Ações!$S2887,Ações!$T2887)))</f>
        <v>-1.4868000000000001</v>
      </c>
    </row>
    <row r="2888" spans="2:21" ht="15" customHeight="1" x14ac:dyDescent="0.2">
      <c r="B2888" s="63" t="str">
        <f>IFERROR('Dados Status Invest STOCKS'!A2875,"-")</f>
        <v>MAACU</v>
      </c>
      <c r="C2888" s="45">
        <f>IFERROR((Ações!$D2888-Ações!$K2888)/Ações!$D2888,0)</f>
        <v>0</v>
      </c>
      <c r="D2888" s="46">
        <f>(Ações!$O2888)/0.06</f>
        <v>0</v>
      </c>
      <c r="E2888" s="47">
        <f>IFERROR((Ações!$F2888-Ações!$K2888)/Ações!$F2888,0)</f>
        <v>0</v>
      </c>
      <c r="F2888" s="46" t="str">
        <f>IF(OR(Ações!$N2888&lt;0,Ações!$M2888&lt;0),"",(22.5*Ações!$M2888*Ações!$N2888)^0.5)</f>
        <v/>
      </c>
      <c r="G2888" s="47">
        <f>IFERROR((Ações!$H2888-Ações!$K2888)/Ações!$H2888,0)</f>
        <v>0</v>
      </c>
      <c r="H2888" s="48">
        <f>IFERROR(Ações!$I2888/(Ações!$P2888-Table_1[[#This Row],[CAGR LUCRO 5A]]),0)</f>
        <v>0</v>
      </c>
      <c r="I2888" s="48">
        <f>IF(Ações!$S2888&lt;0,"",Ações!$O2888*(1+Ações!$S2888))</f>
        <v>0</v>
      </c>
      <c r="J2888" s="49">
        <f>IFERROR(IF(Ações!$B2888="","",(VLOOKUP(Table_1[[#This Row],[AÇÕES]],'Dados Status Invest STOCKS'!A2874:AD3489,4)/Table_1[[#This Row],[LPA]]))/100,0)</f>
        <v>5.012142857142857</v>
      </c>
      <c r="K2888" s="64">
        <f>IFERROR(IF(Ações!$B2888="","",VLOOKUP(Table_1[[#This Row],[AÇÕES]],'Dados Status Invest STOCKS'!A2874:AD3489,2)),0)</f>
        <v>10.16</v>
      </c>
      <c r="L2888" s="65">
        <f>IFERROR(IF(Ações!$B2888="","",VLOOKUP(Table_1[[#This Row],[AÇÕES]],'Dados Status Invest STOCKS'!A2874:AD3489,3)/100),0)</f>
        <v>0</v>
      </c>
      <c r="M2888" s="66">
        <f>IFERROR(IF(Ações!$B2888="","",VLOOKUP(Table_1[[#This Row],[AÇÕES]],'Dados Status Invest STOCKS'!A2874:AD3489,28)),0)</f>
        <v>-0.14000000000000001</v>
      </c>
      <c r="N2888" s="66">
        <f>IFERROR(IF(Ações!$B2888="","",VLOOKUP(Table_1[[#This Row],[AÇÕES]],'Dados Status Invest STOCKS'!A2874:AD3489,27)),0)</f>
        <v>0.1</v>
      </c>
      <c r="O2888" s="66">
        <f>IFERROR(IF(Ações!$L2888="","",Ações!$K2888*Ações!$L2888),0)</f>
        <v>0</v>
      </c>
      <c r="P2888" s="67">
        <f t="shared" si="44"/>
        <v>0.06</v>
      </c>
      <c r="Q2888" s="67">
        <f>IFERROR(Ações!$O2888/Ações!$M2888,0)</f>
        <v>0</v>
      </c>
      <c r="R2888" s="67">
        <f>IFERROR(IF(Ações!$B2888="","",VLOOKUP(Table_1[[#This Row],[AÇÕES]],'Dados Status Invest STOCKS'!A2874:AD3489,18)/100),0)</f>
        <v>-1.4868000000000001</v>
      </c>
      <c r="S2888" s="65">
        <f>IFERROR(IF(Ações!$B2888="","",VLOOKUP(Table_1[[#This Row],[AÇÕES]],'Dados Status Invest STOCKS'!A2874:AD3489,25)/100),0)</f>
        <v>0</v>
      </c>
      <c r="T2888" s="67">
        <f>(1-Ações!$Q2888)*Ações!$R2888</f>
        <v>-1.4868000000000001</v>
      </c>
      <c r="U2888" s="68">
        <f>IF(Ações!$S2888=0,Ações!$T2888,IF(Ações!$T2888=0,Ações!$S2888,AVERAGE(Ações!$S2888,Ações!$T2888)))</f>
        <v>-1.4868000000000001</v>
      </c>
    </row>
    <row r="2889" spans="2:21" ht="15" customHeight="1" x14ac:dyDescent="0.2">
      <c r="B2889" s="63" t="str">
        <f>IFERROR('Dados Status Invest STOCKS'!A2876,"-")</f>
        <v>MAACW</v>
      </c>
      <c r="C2889" s="45">
        <f>IFERROR((Ações!$D2889-Ações!$K2889)/Ações!$D2889,0)</f>
        <v>0</v>
      </c>
      <c r="D2889" s="46">
        <f>(Ações!$O2889)/0.06</f>
        <v>0</v>
      </c>
      <c r="E2889" s="47">
        <f>IFERROR((Ações!$F2889-Ações!$K2889)/Ações!$F2889,0)</f>
        <v>0</v>
      </c>
      <c r="F2889" s="46" t="str">
        <f>IF(OR(Ações!$N2889&lt;0,Ações!$M2889&lt;0),"",(22.5*Ações!$M2889*Ações!$N2889)^0.5)</f>
        <v/>
      </c>
      <c r="G2889" s="47">
        <f>IFERROR((Ações!$H2889-Ações!$K2889)/Ações!$H2889,0)</f>
        <v>0</v>
      </c>
      <c r="H2889" s="48">
        <f>IFERROR(Ações!$I2889/(Ações!$P2889-Table_1[[#This Row],[CAGR LUCRO 5A]]),0)</f>
        <v>0</v>
      </c>
      <c r="I2889" s="48">
        <f>IF(Ações!$S2889&lt;0,"",Ações!$O2889*(1+Ações!$S2889))</f>
        <v>0</v>
      </c>
      <c r="J2889" s="49">
        <f>IFERROR(IF(Ações!$B2889="","",(VLOOKUP(Table_1[[#This Row],[AÇÕES]],'Dados Status Invest STOCKS'!A2875:AD3490,4)/Table_1[[#This Row],[LPA]]))/100,0)</f>
        <v>0.73499999999999988</v>
      </c>
      <c r="K2889" s="64">
        <f>IFERROR(IF(Ações!$B2889="","",VLOOKUP(Table_1[[#This Row],[AÇÕES]],'Dados Status Invest STOCKS'!A2875:AD3490,2)),0)</f>
        <v>1.49</v>
      </c>
      <c r="L2889" s="65">
        <f>IFERROR(IF(Ações!$B2889="","",VLOOKUP(Table_1[[#This Row],[AÇÕES]],'Dados Status Invest STOCKS'!A2875:AD3490,3)/100),0)</f>
        <v>0</v>
      </c>
      <c r="M2889" s="66">
        <f>IFERROR(IF(Ações!$B2889="","",VLOOKUP(Table_1[[#This Row],[AÇÕES]],'Dados Status Invest STOCKS'!A2875:AD3490,28)),0)</f>
        <v>-0.14000000000000001</v>
      </c>
      <c r="N2889" s="66">
        <f>IFERROR(IF(Ações!$B2889="","",VLOOKUP(Table_1[[#This Row],[AÇÕES]],'Dados Status Invest STOCKS'!A2875:AD3490,27)),0)</f>
        <v>0.1</v>
      </c>
      <c r="O2889" s="66">
        <f>IFERROR(IF(Ações!$L2889="","",Ações!$K2889*Ações!$L2889),0)</f>
        <v>0</v>
      </c>
      <c r="P2889" s="67">
        <f t="shared" si="44"/>
        <v>0.06</v>
      </c>
      <c r="Q2889" s="67">
        <f>IFERROR(Ações!$O2889/Ações!$M2889,0)</f>
        <v>0</v>
      </c>
      <c r="R2889" s="67">
        <f>IFERROR(IF(Ações!$B2889="","",VLOOKUP(Table_1[[#This Row],[AÇÕES]],'Dados Status Invest STOCKS'!A2875:AD3490,18)/100),0)</f>
        <v>-1.4868000000000001</v>
      </c>
      <c r="S2889" s="65">
        <f>IFERROR(IF(Ações!$B2889="","",VLOOKUP(Table_1[[#This Row],[AÇÕES]],'Dados Status Invest STOCKS'!A2875:AD3490,25)/100),0)</f>
        <v>0</v>
      </c>
      <c r="T2889" s="67">
        <f>(1-Ações!$Q2889)*Ações!$R2889</f>
        <v>-1.4868000000000001</v>
      </c>
      <c r="U2889" s="68">
        <f>IF(Ações!$S2889=0,Ações!$T2889,IF(Ações!$T2889=0,Ações!$S2889,AVERAGE(Ações!$S2889,Ações!$T2889)))</f>
        <v>-1.4868000000000001</v>
      </c>
    </row>
    <row r="2890" spans="2:21" ht="15" customHeight="1" x14ac:dyDescent="0.2">
      <c r="B2890" s="63" t="str">
        <f>IFERROR('Dados Status Invest STOCKS'!A2877,"-")</f>
        <v>MACK</v>
      </c>
      <c r="C2890" s="45">
        <f>IFERROR((Ações!$D2890-Ações!$K2890)/Ações!$D2890,0)</f>
        <v>0</v>
      </c>
      <c r="D2890" s="46">
        <f>(Ações!$O2890)/0.06</f>
        <v>0</v>
      </c>
      <c r="E2890" s="47">
        <f>IFERROR((Ações!$F2890-Ações!$K2890)/Ações!$F2890,0)</f>
        <v>0</v>
      </c>
      <c r="F2890" s="46" t="str">
        <f>IF(OR(Ações!$N2890&lt;0,Ações!$M2890&lt;0),"",(22.5*Ações!$M2890*Ações!$N2890)^0.5)</f>
        <v/>
      </c>
      <c r="G2890" s="47">
        <f>IFERROR((Ações!$H2890-Ações!$K2890)/Ações!$H2890,0)</f>
        <v>0</v>
      </c>
      <c r="H2890" s="48">
        <f>IFERROR(Ações!$I2890/(Ações!$P2890-Table_1[[#This Row],[CAGR LUCRO 5A]]),0)</f>
        <v>0</v>
      </c>
      <c r="I2890" s="48">
        <f>IF(Ações!$S2890&lt;0,"",Ações!$O2890*(1+Ações!$S2890))</f>
        <v>0</v>
      </c>
      <c r="J2890" s="49">
        <f>IFERROR(IF(Ações!$B2890="","",(VLOOKUP(Table_1[[#This Row],[AÇÕES]],'Dados Status Invest STOCKS'!A2876:AD3491,4)/Table_1[[#This Row],[LPA]]))/100,0)</f>
        <v>0.83260869565217377</v>
      </c>
      <c r="K2890" s="64">
        <f>IFERROR(IF(Ações!$B2890="","",VLOOKUP(Table_1[[#This Row],[AÇÕES]],'Dados Status Invest STOCKS'!A2876:AD3491,2)),0)</f>
        <v>4.41</v>
      </c>
      <c r="L2890" s="65">
        <f>IFERROR(IF(Ações!$B2890="","",VLOOKUP(Table_1[[#This Row],[AÇÕES]],'Dados Status Invest STOCKS'!A2876:AD3491,3)/100),0)</f>
        <v>0</v>
      </c>
      <c r="M2890" s="66">
        <f>IFERROR(IF(Ações!$B2890="","",VLOOKUP(Table_1[[#This Row],[AÇÕES]],'Dados Status Invest STOCKS'!A2876:AD3491,28)),0)</f>
        <v>-0.23</v>
      </c>
      <c r="N2890" s="66">
        <f>IFERROR(IF(Ações!$B2890="","",VLOOKUP(Table_1[[#This Row],[AÇÕES]],'Dados Status Invest STOCKS'!A2876:AD3491,27)),0)</f>
        <v>1.0900000000000001</v>
      </c>
      <c r="O2890" s="66">
        <f>IFERROR(IF(Ações!$L2890="","",Ações!$K2890*Ações!$L2890),0)</f>
        <v>0</v>
      </c>
      <c r="P2890" s="67">
        <f t="shared" si="44"/>
        <v>0.06</v>
      </c>
      <c r="Q2890" s="67">
        <f>IFERROR(Ações!$O2890/Ações!$M2890,0)</f>
        <v>0</v>
      </c>
      <c r="R2890" s="67">
        <f>IFERROR(IF(Ações!$B2890="","",VLOOKUP(Table_1[[#This Row],[AÇÕES]],'Dados Status Invest STOCKS'!A2876:AD3491,18)/100),0)</f>
        <v>-0.2112</v>
      </c>
      <c r="S2890" s="65">
        <f>IFERROR(IF(Ações!$B2890="","",VLOOKUP(Table_1[[#This Row],[AÇÕES]],'Dados Status Invest STOCKS'!A2876:AD3491,25)/100),0)</f>
        <v>0</v>
      </c>
      <c r="T2890" s="67">
        <f>(1-Ações!$Q2890)*Ações!$R2890</f>
        <v>-0.2112</v>
      </c>
      <c r="U2890" s="68">
        <f>IF(Ações!$S2890=0,Ações!$T2890,IF(Ações!$T2890=0,Ações!$S2890,AVERAGE(Ações!$S2890,Ações!$T2890)))</f>
        <v>-0.2112</v>
      </c>
    </row>
    <row r="2891" spans="2:21" ht="15" customHeight="1" x14ac:dyDescent="0.2">
      <c r="B2891" s="63" t="str">
        <f>IFERROR('Dados Status Invest STOCKS'!A2878,"-")</f>
        <v>MAGS</v>
      </c>
      <c r="C2891" s="45">
        <f>IFERROR((Ações!$D2891-Ações!$K2891)/Ações!$D2891,0)</f>
        <v>0.86468200270635998</v>
      </c>
      <c r="D2891" s="46">
        <f>(Ações!$O2891)/0.06</f>
        <v>28.747100000000003</v>
      </c>
      <c r="E2891" s="47">
        <f>IFERROR((Ações!$F2891-Ações!$K2891)/Ações!$F2891,0)</f>
        <v>0.30643171723160717</v>
      </c>
      <c r="F2891" s="46">
        <f>IF(OR(Ações!$N2891&lt;0,Ações!$M2891&lt;0),"",(22.5*Ações!$M2891*Ações!$N2891)^0.5)</f>
        <v>5.608676314425713</v>
      </c>
      <c r="G2891" s="47">
        <f>IFERROR((Ações!$H2891-Ações!$K2891)/Ações!$H2891,0)</f>
        <v>0</v>
      </c>
      <c r="H2891" s="48">
        <f>IFERROR(Ações!$I2891/(Ações!$P2891-Table_1[[#This Row],[CAGR LUCRO 5A]]),0)</f>
        <v>0</v>
      </c>
      <c r="I2891" s="48" t="str">
        <f>IF(Ações!$S2891&lt;0,"",Ações!$O2891*(1+Ações!$S2891))</f>
        <v/>
      </c>
      <c r="J2891" s="49">
        <f>IFERROR(IF(Ações!$B2891="","",(VLOOKUP(Table_1[[#This Row],[AÇÕES]],'Dados Status Invest STOCKS'!A2877:AD3492,4)/Table_1[[#This Row],[LPA]]))/100,0)</f>
        <v>0.22926829268292687</v>
      </c>
      <c r="K2891" s="64">
        <f>IFERROR(IF(Ações!$B2891="","",VLOOKUP(Table_1[[#This Row],[AÇÕES]],'Dados Status Invest STOCKS'!A2877:AD3492,2)),0)</f>
        <v>3.89</v>
      </c>
      <c r="L2891" s="65">
        <f>IFERROR(IF(Ações!$B2891="","",VLOOKUP(Table_1[[#This Row],[AÇÕES]],'Dados Status Invest STOCKS'!A2877:AD3492,3)/100),0)</f>
        <v>0.44340000000000002</v>
      </c>
      <c r="M2891" s="66">
        <f>IFERROR(IF(Ações!$B2891="","",VLOOKUP(Table_1[[#This Row],[AÇÕES]],'Dados Status Invest STOCKS'!A2877:AD3492,28)),0)</f>
        <v>0.41</v>
      </c>
      <c r="N2891" s="66">
        <f>IFERROR(IF(Ações!$B2891="","",VLOOKUP(Table_1[[#This Row],[AÇÕES]],'Dados Status Invest STOCKS'!A2877:AD3492,27)),0)</f>
        <v>3.41</v>
      </c>
      <c r="O2891" s="66">
        <f>IFERROR(IF(Ações!$L2891="","",Ações!$K2891*Ações!$L2891),0)</f>
        <v>1.7248260000000002</v>
      </c>
      <c r="P2891" s="67">
        <f t="shared" si="44"/>
        <v>0.06</v>
      </c>
      <c r="Q2891" s="67">
        <f>IFERROR(Ações!$O2891/Ações!$M2891,0)</f>
        <v>4.2068926829268296</v>
      </c>
      <c r="R2891" s="67">
        <f>IFERROR(IF(Ações!$B2891="","",VLOOKUP(Table_1[[#This Row],[AÇÕES]],'Dados Status Invest STOCKS'!A2877:AD3492,18)/100),0)</f>
        <v>0.12130000000000001</v>
      </c>
      <c r="S2891" s="65">
        <f>IFERROR(IF(Ações!$B2891="","",VLOOKUP(Table_1[[#This Row],[AÇÕES]],'Dados Status Invest STOCKS'!A2877:AD3492,25)/100),0)</f>
        <v>-0.35159999999999997</v>
      </c>
      <c r="T2891" s="67">
        <f>(1-Ações!$Q2891)*Ações!$R2891</f>
        <v>-0.38899608243902445</v>
      </c>
      <c r="U2891" s="68">
        <f>IF(Ações!$S2891=0,Ações!$T2891,IF(Ações!$T2891=0,Ações!$S2891,AVERAGE(Ações!$S2891,Ações!$T2891)))</f>
        <v>-0.37029804121951221</v>
      </c>
    </row>
    <row r="2892" spans="2:21" ht="15" customHeight="1" x14ac:dyDescent="0.2">
      <c r="B2892" s="63" t="str">
        <f>IFERROR('Dados Status Invest STOCKS'!A2879,"-")</f>
        <v>MAIN</v>
      </c>
      <c r="C2892" s="45">
        <f>IFERROR((Ações!$D2892-Ações!$K2892)/Ações!$D2892,0)</f>
        <v>4.6104928457869704E-2</v>
      </c>
      <c r="D2892" s="46">
        <f>(Ações!$O2892)/0.06</f>
        <v>43.065533333333335</v>
      </c>
      <c r="E2892" s="47">
        <f>IFERROR((Ações!$F2892-Ações!$K2892)/Ações!$F2892,0)</f>
        <v>0.17393569801070058</v>
      </c>
      <c r="F2892" s="46">
        <f>IF(OR(Ações!$N2892&lt;0,Ações!$M2892&lt;0),"",(22.5*Ações!$M2892*Ações!$N2892)^0.5)</f>
        <v>49.729784837660418</v>
      </c>
      <c r="G2892" s="47">
        <f>IFERROR((Ações!$H2892-Ações!$K2892)/Ações!$H2892,0)</f>
        <v>0</v>
      </c>
      <c r="H2892" s="48">
        <f>IFERROR(Ações!$I2892/(Ações!$P2892-Table_1[[#This Row],[CAGR LUCRO 5A]]),0)</f>
        <v>0</v>
      </c>
      <c r="I2892" s="48" t="str">
        <f>IF(Ações!$S2892&lt;0,"",Ações!$O2892*(1+Ações!$S2892))</f>
        <v/>
      </c>
      <c r="J2892" s="49">
        <f>IFERROR(IF(Ações!$B2892="","",(VLOOKUP(Table_1[[#This Row],[AÇÕES]],'Dados Status Invest STOCKS'!A2878:AD3493,4)/Table_1[[#This Row],[LPA]]))/100,0)</f>
        <v>1.995594713656388E-2</v>
      </c>
      <c r="K2892" s="64">
        <f>IFERROR(IF(Ações!$B2892="","",VLOOKUP(Table_1[[#This Row],[AÇÕES]],'Dados Status Invest STOCKS'!A2878:AD3493,2)),0)</f>
        <v>41.08</v>
      </c>
      <c r="L2892" s="65">
        <f>IFERROR(IF(Ações!$B2892="","",VLOOKUP(Table_1[[#This Row],[AÇÕES]],'Dados Status Invest STOCKS'!A2878:AD3493,3)/100),0)</f>
        <v>6.2899999999999998E-2</v>
      </c>
      <c r="M2892" s="66">
        <f>IFERROR(IF(Ações!$B2892="","",VLOOKUP(Table_1[[#This Row],[AÇÕES]],'Dados Status Invest STOCKS'!A2878:AD3493,28)),0)</f>
        <v>4.54</v>
      </c>
      <c r="N2892" s="66">
        <f>IFERROR(IF(Ações!$B2892="","",VLOOKUP(Table_1[[#This Row],[AÇÕES]],'Dados Status Invest STOCKS'!A2878:AD3493,27)),0)</f>
        <v>24.21</v>
      </c>
      <c r="O2892" s="66">
        <f>IFERROR(IF(Ações!$L2892="","",Ações!$K2892*Ações!$L2892),0)</f>
        <v>2.5839319999999999</v>
      </c>
      <c r="P2892" s="67">
        <f t="shared" si="44"/>
        <v>0.06</v>
      </c>
      <c r="Q2892" s="67">
        <f>IFERROR(Ações!$O2892/Ações!$M2892,0)</f>
        <v>0.56914801762114531</v>
      </c>
      <c r="R2892" s="67">
        <f>IFERROR(IF(Ações!$B2892="","",VLOOKUP(Table_1[[#This Row],[AÇÕES]],'Dados Status Invest STOCKS'!A2878:AD3493,18)/100),0)</f>
        <v>0.18739999999999998</v>
      </c>
      <c r="S2892" s="65">
        <f>IFERROR(IF(Ações!$B2892="","",VLOOKUP(Table_1[[#This Row],[AÇÕES]],'Dados Status Invest STOCKS'!A2878:AD3493,25)/100),0)</f>
        <v>-0.22399999999999998</v>
      </c>
      <c r="T2892" s="67">
        <f>(1-Ações!$Q2892)*Ações!$R2892</f>
        <v>8.0741661497797365E-2</v>
      </c>
      <c r="U2892" s="68">
        <f>IF(Ações!$S2892=0,Ações!$T2892,IF(Ações!$T2892=0,Ações!$S2892,AVERAGE(Ações!$S2892,Ações!$T2892)))</f>
        <v>-7.1629169251101299E-2</v>
      </c>
    </row>
    <row r="2893" spans="2:21" ht="15" customHeight="1" x14ac:dyDescent="0.2">
      <c r="B2893" s="63" t="str">
        <f>IFERROR('Dados Status Invest STOCKS'!A2880,"-")</f>
        <v>MAN</v>
      </c>
      <c r="C2893" s="45">
        <f>IFERROR((Ações!$D2893-Ações!$K2893)/Ações!$D2893,0)</f>
        <v>-1.4896265560165973</v>
      </c>
      <c r="D2893" s="46">
        <f>(Ações!$O2893)/0.06</f>
        <v>41.917933333333337</v>
      </c>
      <c r="E2893" s="47">
        <f>IFERROR((Ações!$F2893-Ações!$K2893)/Ações!$F2893,0)</f>
        <v>-0.28686021792803057</v>
      </c>
      <c r="F2893" s="46">
        <f>IF(OR(Ações!$N2893&lt;0,Ações!$M2893&lt;0),"",(22.5*Ações!$M2893*Ações!$N2893)^0.5)</f>
        <v>81.096609053646631</v>
      </c>
      <c r="G2893" s="47">
        <f>IFERROR((Ações!$H2893-Ações!$K2893)/Ações!$H2893,0)</f>
        <v>0</v>
      </c>
      <c r="H2893" s="48">
        <f>IFERROR(Ações!$I2893/(Ações!$P2893-Table_1[[#This Row],[CAGR LUCRO 5A]]),0)</f>
        <v>0</v>
      </c>
      <c r="I2893" s="48" t="str">
        <f>IF(Ações!$S2893&lt;0,"",Ações!$O2893*(1+Ações!$S2893))</f>
        <v/>
      </c>
      <c r="J2893" s="49">
        <f>IFERROR(IF(Ações!$B2893="","",(VLOOKUP(Table_1[[#This Row],[AÇÕES]],'Dados Status Invest STOCKS'!A2879:AD3494,4)/Table_1[[#This Row],[LPA]]))/100,0)</f>
        <v>2.5413416536661466E-2</v>
      </c>
      <c r="K2893" s="64">
        <f>IFERROR(IF(Ações!$B2893="","",VLOOKUP(Table_1[[#This Row],[AÇÕES]],'Dados Status Invest STOCKS'!A2879:AD3494,2)),0)</f>
        <v>104.36</v>
      </c>
      <c r="L2893" s="65">
        <f>IFERROR(IF(Ações!$B2893="","",VLOOKUP(Table_1[[#This Row],[AÇÕES]],'Dados Status Invest STOCKS'!A2879:AD3494,3)/100),0)</f>
        <v>2.41E-2</v>
      </c>
      <c r="M2893" s="66">
        <f>IFERROR(IF(Ações!$B2893="","",VLOOKUP(Table_1[[#This Row],[AÇÕES]],'Dados Status Invest STOCKS'!A2879:AD3494,28)),0)</f>
        <v>6.41</v>
      </c>
      <c r="N2893" s="66">
        <f>IFERROR(IF(Ações!$B2893="","",VLOOKUP(Table_1[[#This Row],[AÇÕES]],'Dados Status Invest STOCKS'!A2879:AD3494,27)),0)</f>
        <v>45.6</v>
      </c>
      <c r="O2893" s="66">
        <f>IFERROR(IF(Ações!$L2893="","",Ações!$K2893*Ações!$L2893),0)</f>
        <v>2.5150760000000001</v>
      </c>
      <c r="P2893" s="67">
        <f t="shared" si="44"/>
        <v>0.06</v>
      </c>
      <c r="Q2893" s="67">
        <f>IFERROR(Ações!$O2893/Ações!$M2893,0)</f>
        <v>0.39236755070202811</v>
      </c>
      <c r="R2893" s="67">
        <f>IFERROR(IF(Ações!$B2893="","",VLOOKUP(Table_1[[#This Row],[AÇÕES]],'Dados Status Invest STOCKS'!A2879:AD3494,18)/100),0)</f>
        <v>0.14050000000000001</v>
      </c>
      <c r="S2893" s="65">
        <f>IFERROR(IF(Ações!$B2893="","",VLOOKUP(Table_1[[#This Row],[AÇÕES]],'Dados Status Invest STOCKS'!A2879:AD3494,25)/100),0)</f>
        <v>-0.43659999999999999</v>
      </c>
      <c r="T2893" s="67">
        <f>(1-Ações!$Q2893)*Ações!$R2893</f>
        <v>8.5372359126365052E-2</v>
      </c>
      <c r="U2893" s="68">
        <f>IF(Ações!$S2893=0,Ações!$T2893,IF(Ações!$T2893=0,Ações!$S2893,AVERAGE(Ações!$S2893,Ações!$T2893)))</f>
        <v>-0.17561382043681747</v>
      </c>
    </row>
    <row r="2894" spans="2:21" ht="15" customHeight="1" x14ac:dyDescent="0.2">
      <c r="B2894" s="63" t="str">
        <f>IFERROR('Dados Status Invest STOCKS'!A2881,"-")</f>
        <v>MANH</v>
      </c>
      <c r="C2894" s="45">
        <f>IFERROR((Ações!$D2894-Ações!$K2894)/Ações!$D2894,0)</f>
        <v>0</v>
      </c>
      <c r="D2894" s="46">
        <f>(Ações!$O2894)/0.06</f>
        <v>0</v>
      </c>
      <c r="E2894" s="47">
        <f>IFERROR((Ações!$F2894-Ações!$K2894)/Ações!$F2894,0)</f>
        <v>-9.7979896363210806</v>
      </c>
      <c r="F2894" s="46">
        <f>IF(OR(Ações!$N2894&lt;0,Ações!$M2894&lt;0),"",(22.5*Ações!$M2894*Ações!$N2894)^0.5)</f>
        <v>12.183749422899339</v>
      </c>
      <c r="G2894" s="47">
        <f>IFERROR((Ações!$H2894-Ações!$K2894)/Ações!$H2894,0)</f>
        <v>0</v>
      </c>
      <c r="H2894" s="48">
        <f>IFERROR(Ações!$I2894/(Ações!$P2894-Table_1[[#This Row],[CAGR LUCRO 5A]]),0)</f>
        <v>0</v>
      </c>
      <c r="I2894" s="48" t="str">
        <f>IF(Ações!$S2894&lt;0,"",Ações!$O2894*(1+Ações!$S2894))</f>
        <v/>
      </c>
      <c r="J2894" s="49">
        <f>IFERROR(IF(Ações!$B2894="","",(VLOOKUP(Table_1[[#This Row],[AÇÕES]],'Dados Status Invest STOCKS'!A2880:AD3495,4)/Table_1[[#This Row],[LPA]]))/100,0)</f>
        <v>0.43079999999999996</v>
      </c>
      <c r="K2894" s="64">
        <f>IFERROR(IF(Ações!$B2894="","",VLOOKUP(Table_1[[#This Row],[AÇÕES]],'Dados Status Invest STOCKS'!A2880:AD3495,2)),0)</f>
        <v>131.56</v>
      </c>
      <c r="L2894" s="65">
        <f>IFERROR(IF(Ações!$B2894="","",VLOOKUP(Table_1[[#This Row],[AÇÕES]],'Dados Status Invest STOCKS'!A2880:AD3495,3)/100),0)</f>
        <v>0</v>
      </c>
      <c r="M2894" s="66">
        <f>IFERROR(IF(Ações!$B2894="","",VLOOKUP(Table_1[[#This Row],[AÇÕES]],'Dados Status Invest STOCKS'!A2880:AD3495,28)),0)</f>
        <v>1.75</v>
      </c>
      <c r="N2894" s="66">
        <f>IFERROR(IF(Ações!$B2894="","",VLOOKUP(Table_1[[#This Row],[AÇÕES]],'Dados Status Invest STOCKS'!A2880:AD3495,27)),0)</f>
        <v>3.77</v>
      </c>
      <c r="O2894" s="66">
        <f>IFERROR(IF(Ações!$L2894="","",Ações!$K2894*Ações!$L2894),0)</f>
        <v>0</v>
      </c>
      <c r="P2894" s="67">
        <f t="shared" si="44"/>
        <v>0.06</v>
      </c>
      <c r="Q2894" s="67">
        <f>IFERROR(Ações!$O2894/Ações!$M2894,0)</f>
        <v>0</v>
      </c>
      <c r="R2894" s="67">
        <f>IFERROR(IF(Ações!$B2894="","",VLOOKUP(Table_1[[#This Row],[AÇÕES]],'Dados Status Invest STOCKS'!A2880:AD3495,18)/100),0)</f>
        <v>0.46279999999999999</v>
      </c>
      <c r="S2894" s="65">
        <f>IFERROR(IF(Ações!$B2894="","",VLOOKUP(Table_1[[#This Row],[AÇÕES]],'Dados Status Invest STOCKS'!A2880:AD3495,25)/100),0)</f>
        <v>-3.3599999999999998E-2</v>
      </c>
      <c r="T2894" s="67">
        <f>(1-Ações!$Q2894)*Ações!$R2894</f>
        <v>0.46279999999999999</v>
      </c>
      <c r="U2894" s="68">
        <f>IF(Ações!$S2894=0,Ações!$T2894,IF(Ações!$T2894=0,Ações!$S2894,AVERAGE(Ações!$S2894,Ações!$T2894)))</f>
        <v>0.21459999999999999</v>
      </c>
    </row>
    <row r="2895" spans="2:21" ht="15" customHeight="1" x14ac:dyDescent="0.2">
      <c r="B2895" s="63" t="str">
        <f>IFERROR('Dados Status Invest STOCKS'!A2882,"-")</f>
        <v>MANT</v>
      </c>
      <c r="C2895" s="45">
        <f>IFERROR((Ações!$D2895-Ações!$K2895)/Ações!$D2895,0)</f>
        <v>-1.9268292682926835</v>
      </c>
      <c r="D2895" s="46">
        <f>(Ações!$O2895)/0.06</f>
        <v>25.358499999999996</v>
      </c>
      <c r="E2895" s="47">
        <f>IFERROR((Ações!$F2895-Ações!$K2895)/Ações!$F2895,0)</f>
        <v>-0.32882813360159502</v>
      </c>
      <c r="F2895" s="46">
        <f>IF(OR(Ações!$N2895&lt;0,Ações!$M2895&lt;0),"",(22.5*Ações!$M2895*Ações!$N2895)^0.5)</f>
        <v>55.853724137249792</v>
      </c>
      <c r="G2895" s="47">
        <f>IFERROR((Ações!$H2895-Ações!$K2895)/Ações!$H2895,0)</f>
        <v>6.2228118945328976</v>
      </c>
      <c r="H2895" s="48">
        <f>IFERROR(Ações!$I2895/(Ações!$P2895-Table_1[[#This Row],[CAGR LUCRO 5A]]),0)</f>
        <v>-14.210735806451607</v>
      </c>
      <c r="I2895" s="48">
        <f>IF(Ações!$S2895&lt;0,"",Ações!$O2895*(1+Ações!$S2895))</f>
        <v>1.8061845209999996</v>
      </c>
      <c r="J2895" s="49">
        <f>IFERROR(IF(Ações!$B2895="","",(VLOOKUP(Table_1[[#This Row],[AÇÕES]],'Dados Status Invest STOCKS'!A2881:AD3496,4)/Table_1[[#This Row],[LPA]]))/100,0)</f>
        <v>6.3753665689149558E-2</v>
      </c>
      <c r="K2895" s="64">
        <f>IFERROR(IF(Ações!$B2895="","",VLOOKUP(Table_1[[#This Row],[AÇÕES]],'Dados Status Invest STOCKS'!A2881:AD3496,2)),0)</f>
        <v>74.22</v>
      </c>
      <c r="L2895" s="65">
        <f>IFERROR(IF(Ações!$B2895="","",VLOOKUP(Table_1[[#This Row],[AÇÕES]],'Dados Status Invest STOCKS'!A2881:AD3496,3)/100),0)</f>
        <v>2.0499999999999997E-2</v>
      </c>
      <c r="M2895" s="66">
        <f>IFERROR(IF(Ações!$B2895="","",VLOOKUP(Table_1[[#This Row],[AÇÕES]],'Dados Status Invest STOCKS'!A2881:AD3496,28)),0)</f>
        <v>3.41</v>
      </c>
      <c r="N2895" s="66">
        <f>IFERROR(IF(Ações!$B2895="","",VLOOKUP(Table_1[[#This Row],[AÇÕES]],'Dados Status Invest STOCKS'!A2881:AD3496,27)),0)</f>
        <v>40.659999999999997</v>
      </c>
      <c r="O2895" s="66">
        <f>IFERROR(IF(Ações!$L2895="","",Ações!$K2895*Ações!$L2895),0)</f>
        <v>1.5215099999999997</v>
      </c>
      <c r="P2895" s="67">
        <f t="shared" ref="P2895:P2958" si="45">$U$6</f>
        <v>0.06</v>
      </c>
      <c r="Q2895" s="67">
        <f>IFERROR(Ações!$O2895/Ações!$M2895,0)</f>
        <v>0.44619061583577702</v>
      </c>
      <c r="R2895" s="67">
        <f>IFERROR(IF(Ações!$B2895="","",VLOOKUP(Table_1[[#This Row],[AÇÕES]],'Dados Status Invest STOCKS'!A2881:AD3496,18)/100),0)</f>
        <v>8.4000000000000005E-2</v>
      </c>
      <c r="S2895" s="65">
        <f>IFERROR(IF(Ações!$B2895="","",VLOOKUP(Table_1[[#This Row],[AÇÕES]],'Dados Status Invest STOCKS'!A2881:AD3496,25)/100),0)</f>
        <v>0.18710000000000002</v>
      </c>
      <c r="T2895" s="67">
        <f>(1-Ações!$Q2895)*Ações!$R2895</f>
        <v>4.6519988269794733E-2</v>
      </c>
      <c r="U2895" s="68">
        <f>IF(Ações!$S2895=0,Ações!$T2895,IF(Ações!$T2895=0,Ações!$S2895,AVERAGE(Ações!$S2895,Ações!$T2895)))</f>
        <v>0.11680999413489737</v>
      </c>
    </row>
    <row r="2896" spans="2:21" ht="15" customHeight="1" x14ac:dyDescent="0.2">
      <c r="B2896" s="63" t="str">
        <f>IFERROR('Dados Status Invest STOCKS'!A2883,"-")</f>
        <v>MANU</v>
      </c>
      <c r="C2896" s="45">
        <f>IFERROR((Ações!$D2896-Ações!$K2896)/Ações!$D2896,0)</f>
        <v>-3.5112781954887207</v>
      </c>
      <c r="D2896" s="46">
        <f>(Ações!$O2896)/0.06</f>
        <v>2.9969333333333337</v>
      </c>
      <c r="E2896" s="47">
        <f>IFERROR((Ações!$F2896-Ações!$K2896)/Ações!$F2896,0)</f>
        <v>0</v>
      </c>
      <c r="F2896" s="46" t="str">
        <f>IF(OR(Ações!$N2896&lt;0,Ações!$M2896&lt;0),"",(22.5*Ações!$M2896*Ações!$N2896)^0.5)</f>
        <v/>
      </c>
      <c r="G2896" s="47">
        <f>IFERROR((Ações!$H2896-Ações!$K2896)/Ações!$H2896,0)</f>
        <v>-3.5112781954887207</v>
      </c>
      <c r="H2896" s="48">
        <f>IFERROR(Ações!$I2896/(Ações!$P2896-Table_1[[#This Row],[CAGR LUCRO 5A]]),0)</f>
        <v>2.9969333333333337</v>
      </c>
      <c r="I2896" s="48">
        <f>IF(Ações!$S2896&lt;0,"",Ações!$O2896*(1+Ações!$S2896))</f>
        <v>0.179816</v>
      </c>
      <c r="J2896" s="49">
        <f>IFERROR(IF(Ações!$B2896="","",(VLOOKUP(Table_1[[#This Row],[AÇÕES]],'Dados Status Invest STOCKS'!A2882:AD3497,4)/Table_1[[#This Row],[LPA]]))/100,0)</f>
        <v>0.23328947368421052</v>
      </c>
      <c r="K2896" s="64">
        <f>IFERROR(IF(Ações!$B2896="","",VLOOKUP(Table_1[[#This Row],[AÇÕES]],'Dados Status Invest STOCKS'!A2882:AD3497,2)),0)</f>
        <v>13.52</v>
      </c>
      <c r="L2896" s="65">
        <f>IFERROR(IF(Ações!$B2896="","",VLOOKUP(Table_1[[#This Row],[AÇÕES]],'Dados Status Invest STOCKS'!A2882:AD3497,3)/100),0)</f>
        <v>1.3300000000000001E-2</v>
      </c>
      <c r="M2896" s="66">
        <f>IFERROR(IF(Ações!$B2896="","",VLOOKUP(Table_1[[#This Row],[AÇÕES]],'Dados Status Invest STOCKS'!A2882:AD3497,28)),0)</f>
        <v>-0.76</v>
      </c>
      <c r="N2896" s="66">
        <f>IFERROR(IF(Ações!$B2896="","",VLOOKUP(Table_1[[#This Row],[AÇÕES]],'Dados Status Invest STOCKS'!A2882:AD3497,27)),0)</f>
        <v>2.25</v>
      </c>
      <c r="O2896" s="66">
        <f>IFERROR(IF(Ações!$L2896="","",Ações!$K2896*Ações!$L2896),0)</f>
        <v>0.179816</v>
      </c>
      <c r="P2896" s="67">
        <f t="shared" si="45"/>
        <v>0.06</v>
      </c>
      <c r="Q2896" s="67">
        <f>IFERROR(Ações!$O2896/Ações!$M2896,0)</f>
        <v>-0.2366</v>
      </c>
      <c r="R2896" s="67">
        <f>IFERROR(IF(Ações!$B2896="","",VLOOKUP(Table_1[[#This Row],[AÇÕES]],'Dados Status Invest STOCKS'!A2882:AD3497,18)/100),0)</f>
        <v>-0.33840000000000003</v>
      </c>
      <c r="S2896" s="65">
        <f>IFERROR(IF(Ações!$B2896="","",VLOOKUP(Table_1[[#This Row],[AÇÕES]],'Dados Status Invest STOCKS'!A2882:AD3497,25)/100),0)</f>
        <v>0</v>
      </c>
      <c r="T2896" s="67">
        <f>(1-Ações!$Q2896)*Ações!$R2896</f>
        <v>-0.41846544000000002</v>
      </c>
      <c r="U2896" s="68">
        <f>IF(Ações!$S2896=0,Ações!$T2896,IF(Ações!$T2896=0,Ações!$S2896,AVERAGE(Ações!$S2896,Ações!$T2896)))</f>
        <v>-0.41846544000000002</v>
      </c>
    </row>
    <row r="2897" spans="2:21" ht="15" customHeight="1" x14ac:dyDescent="0.2">
      <c r="B2897" s="63" t="str">
        <f>IFERROR('Dados Status Invest STOCKS'!A2884,"-")</f>
        <v>MAR</v>
      </c>
      <c r="C2897" s="45">
        <f>IFERROR((Ações!$D2897-Ações!$K2897)/Ações!$D2897,0)</f>
        <v>0</v>
      </c>
      <c r="D2897" s="46">
        <f>(Ações!$O2897)/0.06</f>
        <v>0</v>
      </c>
      <c r="E2897" s="47">
        <f>IFERROR((Ações!$F2897-Ações!$K2897)/Ações!$F2897,0)</f>
        <v>-15.34994659427508</v>
      </c>
      <c r="F2897" s="46">
        <f>IF(OR(Ações!$N2897&lt;0,Ações!$M2897&lt;0),"",(22.5*Ações!$M2897*Ações!$N2897)^0.5)</f>
        <v>9.5254133768566707</v>
      </c>
      <c r="G2897" s="47">
        <f>IFERROR((Ações!$H2897-Ações!$K2897)/Ações!$H2897,0)</f>
        <v>0</v>
      </c>
      <c r="H2897" s="48">
        <f>IFERROR(Ações!$I2897/(Ações!$P2897-Table_1[[#This Row],[CAGR LUCRO 5A]]),0)</f>
        <v>0</v>
      </c>
      <c r="I2897" s="48">
        <f>IF(Ações!$S2897&lt;0,"",Ações!$O2897*(1+Ações!$S2897))</f>
        <v>0</v>
      </c>
      <c r="J2897" s="49">
        <f>IFERROR(IF(Ações!$B2897="","",(VLOOKUP(Table_1[[#This Row],[AÇÕES]],'Dados Status Invest STOCKS'!A2883:AD3498,4)/Table_1[[#This Row],[LPA]]))/100,0)</f>
        <v>0.76104895104895109</v>
      </c>
      <c r="K2897" s="64">
        <f>IFERROR(IF(Ações!$B2897="","",VLOOKUP(Table_1[[#This Row],[AÇÕES]],'Dados Status Invest STOCKS'!A2883:AD3498,2)),0)</f>
        <v>155.74</v>
      </c>
      <c r="L2897" s="65">
        <f>IFERROR(IF(Ações!$B2897="","",VLOOKUP(Table_1[[#This Row],[AÇÕES]],'Dados Status Invest STOCKS'!A2883:AD3498,3)/100),0)</f>
        <v>0</v>
      </c>
      <c r="M2897" s="66">
        <f>IFERROR(IF(Ações!$B2897="","",VLOOKUP(Table_1[[#This Row],[AÇÕES]],'Dados Status Invest STOCKS'!A2883:AD3498,28)),0)</f>
        <v>1.43</v>
      </c>
      <c r="N2897" s="66">
        <f>IFERROR(IF(Ações!$B2897="","",VLOOKUP(Table_1[[#This Row],[AÇÕES]],'Dados Status Invest STOCKS'!A2883:AD3498,27)),0)</f>
        <v>2.82</v>
      </c>
      <c r="O2897" s="66">
        <f>IFERROR(IF(Ações!$L2897="","",Ações!$K2897*Ações!$L2897),0)</f>
        <v>0</v>
      </c>
      <c r="P2897" s="67">
        <f t="shared" si="45"/>
        <v>0.06</v>
      </c>
      <c r="Q2897" s="67">
        <f>IFERROR(Ações!$O2897/Ações!$M2897,0)</f>
        <v>0</v>
      </c>
      <c r="R2897" s="67">
        <f>IFERROR(IF(Ações!$B2897="","",VLOOKUP(Table_1[[#This Row],[AÇÕES]],'Dados Status Invest STOCKS'!A2883:AD3498,18)/100),0)</f>
        <v>0.50869999999999993</v>
      </c>
      <c r="S2897" s="65">
        <f>IFERROR(IF(Ações!$B2897="","",VLOOKUP(Table_1[[#This Row],[AÇÕES]],'Dados Status Invest STOCKS'!A2883:AD3498,25)/100),0)</f>
        <v>0</v>
      </c>
      <c r="T2897" s="67">
        <f>(1-Ações!$Q2897)*Ações!$R2897</f>
        <v>0.50869999999999993</v>
      </c>
      <c r="U2897" s="68">
        <f>IF(Ações!$S2897=0,Ações!$T2897,IF(Ações!$T2897=0,Ações!$S2897,AVERAGE(Ações!$S2897,Ações!$T2897)))</f>
        <v>0.50869999999999993</v>
      </c>
    </row>
    <row r="2898" spans="2:21" ht="15" customHeight="1" x14ac:dyDescent="0.2">
      <c r="B2898" s="63" t="str">
        <f>IFERROR('Dados Status Invest STOCKS'!A2885,"-")</f>
        <v>MARA</v>
      </c>
      <c r="C2898" s="45">
        <f>IFERROR((Ações!$D2898-Ações!$K2898)/Ações!$D2898,0)</f>
        <v>0</v>
      </c>
      <c r="D2898" s="46">
        <f>(Ações!$O2898)/0.06</f>
        <v>0</v>
      </c>
      <c r="E2898" s="47">
        <f>IFERROR((Ações!$F2898-Ações!$K2898)/Ações!$F2898,0)</f>
        <v>0</v>
      </c>
      <c r="F2898" s="46" t="str">
        <f>IF(OR(Ações!$N2898&lt;0,Ações!$M2898&lt;0),"",(22.5*Ações!$M2898*Ações!$N2898)^0.5)</f>
        <v/>
      </c>
      <c r="G2898" s="47">
        <f>IFERROR((Ações!$H2898-Ações!$K2898)/Ações!$H2898,0)</f>
        <v>0</v>
      </c>
      <c r="H2898" s="48">
        <f>IFERROR(Ações!$I2898/(Ações!$P2898-Table_1[[#This Row],[CAGR LUCRO 5A]]),0)</f>
        <v>0</v>
      </c>
      <c r="I2898" s="48">
        <f>IF(Ações!$S2898&lt;0,"",Ações!$O2898*(1+Ações!$S2898))</f>
        <v>0</v>
      </c>
      <c r="J2898" s="49">
        <f>IFERROR(IF(Ações!$B2898="","",(VLOOKUP(Table_1[[#This Row],[AÇÕES]],'Dados Status Invest STOCKS'!A2884:AD3499,4)/Table_1[[#This Row],[LPA]]))/100,0)</f>
        <v>0.8538461538461537</v>
      </c>
      <c r="K2898" s="64">
        <f>IFERROR(IF(Ações!$B2898="","",VLOOKUP(Table_1[[#This Row],[AÇÕES]],'Dados Status Invest STOCKS'!A2884:AD3499,2)),0)</f>
        <v>22.9</v>
      </c>
      <c r="L2898" s="65">
        <f>IFERROR(IF(Ações!$B2898="","",VLOOKUP(Table_1[[#This Row],[AÇÕES]],'Dados Status Invest STOCKS'!A2884:AD3499,3)/100),0)</f>
        <v>0</v>
      </c>
      <c r="M2898" s="66">
        <f>IFERROR(IF(Ações!$B2898="","",VLOOKUP(Table_1[[#This Row],[AÇÕES]],'Dados Status Invest STOCKS'!A2884:AD3499,28)),0)</f>
        <v>-0.52</v>
      </c>
      <c r="N2898" s="66">
        <f>IFERROR(IF(Ações!$B2898="","",VLOOKUP(Table_1[[#This Row],[AÇÕES]],'Dados Status Invest STOCKS'!A2884:AD3499,27)),0)</f>
        <v>6.43</v>
      </c>
      <c r="O2898" s="66">
        <f>IFERROR(IF(Ações!$L2898="","",Ações!$K2898*Ações!$L2898),0)</f>
        <v>0</v>
      </c>
      <c r="P2898" s="67">
        <f t="shared" si="45"/>
        <v>0.06</v>
      </c>
      <c r="Q2898" s="67">
        <f>IFERROR(Ações!$O2898/Ações!$M2898,0)</f>
        <v>0</v>
      </c>
      <c r="R2898" s="67">
        <f>IFERROR(IF(Ações!$B2898="","",VLOOKUP(Table_1[[#This Row],[AÇÕES]],'Dados Status Invest STOCKS'!A2884:AD3499,18)/100),0)</f>
        <v>-8.0199999999999994E-2</v>
      </c>
      <c r="S2898" s="65">
        <f>IFERROR(IF(Ações!$B2898="","",VLOOKUP(Table_1[[#This Row],[AÇÕES]],'Dados Status Invest STOCKS'!A2884:AD3499,25)/100),0)</f>
        <v>0</v>
      </c>
      <c r="T2898" s="67">
        <f>(1-Ações!$Q2898)*Ações!$R2898</f>
        <v>-8.0199999999999994E-2</v>
      </c>
      <c r="U2898" s="68">
        <f>IF(Ações!$S2898=0,Ações!$T2898,IF(Ações!$T2898=0,Ações!$S2898,AVERAGE(Ações!$S2898,Ações!$T2898)))</f>
        <v>-8.0199999999999994E-2</v>
      </c>
    </row>
    <row r="2899" spans="2:21" ht="15" customHeight="1" x14ac:dyDescent="0.2">
      <c r="B2899" s="63" t="str">
        <f>IFERROR('Dados Status Invest STOCKS'!A2886,"-")</f>
        <v>MARK</v>
      </c>
      <c r="C2899" s="45">
        <f>IFERROR((Ações!$D2899-Ações!$K2899)/Ações!$D2899,0)</f>
        <v>0</v>
      </c>
      <c r="D2899" s="46">
        <f>(Ações!$O2899)/0.06</f>
        <v>0</v>
      </c>
      <c r="E2899" s="47">
        <f>IFERROR((Ações!$F2899-Ações!$K2899)/Ações!$F2899,0)</f>
        <v>0.71599336437184835</v>
      </c>
      <c r="F2899" s="46">
        <f>IF(OR(Ações!$N2899&lt;0,Ações!$M2899&lt;0),"",(22.5*Ações!$M2899*Ações!$N2899)^0.5)</f>
        <v>2.8872564832380236</v>
      </c>
      <c r="G2899" s="47">
        <f>IFERROR((Ações!$H2899-Ações!$K2899)/Ações!$H2899,0)</f>
        <v>0</v>
      </c>
      <c r="H2899" s="48">
        <f>IFERROR(Ações!$I2899/(Ações!$P2899-Table_1[[#This Row],[CAGR LUCRO 5A]]),0)</f>
        <v>0</v>
      </c>
      <c r="I2899" s="48">
        <f>IF(Ações!$S2899&lt;0,"",Ações!$O2899*(1+Ações!$S2899))</f>
        <v>0</v>
      </c>
      <c r="J2899" s="49">
        <f>IFERROR(IF(Ações!$B2899="","",(VLOOKUP(Table_1[[#This Row],[AÇÕES]],'Dados Status Invest STOCKS'!A2885:AD3500,4)/Table_1[[#This Row],[LPA]]))/100,0)</f>
        <v>2.5263157894736845E-2</v>
      </c>
      <c r="K2899" s="64">
        <f>IFERROR(IF(Ações!$B2899="","",VLOOKUP(Table_1[[#This Row],[AÇÕES]],'Dados Status Invest STOCKS'!A2885:AD3500,2)),0)</f>
        <v>0.82</v>
      </c>
      <c r="L2899" s="65">
        <f>IFERROR(IF(Ações!$B2899="","",VLOOKUP(Table_1[[#This Row],[AÇÕES]],'Dados Status Invest STOCKS'!A2885:AD3500,3)/100),0)</f>
        <v>0</v>
      </c>
      <c r="M2899" s="66">
        <f>IFERROR(IF(Ações!$B2899="","",VLOOKUP(Table_1[[#This Row],[AÇÕES]],'Dados Status Invest STOCKS'!A2885:AD3500,28)),0)</f>
        <v>0.56999999999999995</v>
      </c>
      <c r="N2899" s="66">
        <f>IFERROR(IF(Ações!$B2899="","",VLOOKUP(Table_1[[#This Row],[AÇÕES]],'Dados Status Invest STOCKS'!A2885:AD3500,27)),0)</f>
        <v>0.65</v>
      </c>
      <c r="O2899" s="66">
        <f>IFERROR(IF(Ações!$L2899="","",Ações!$K2899*Ações!$L2899),0)</f>
        <v>0</v>
      </c>
      <c r="P2899" s="67">
        <f t="shared" si="45"/>
        <v>0.06</v>
      </c>
      <c r="Q2899" s="67">
        <f>IFERROR(Ações!$O2899/Ações!$M2899,0)</f>
        <v>0</v>
      </c>
      <c r="R2899" s="67">
        <f>IFERROR(IF(Ações!$B2899="","",VLOOKUP(Table_1[[#This Row],[AÇÕES]],'Dados Status Invest STOCKS'!A2885:AD3500,18)/100),0)</f>
        <v>0.87139999999999995</v>
      </c>
      <c r="S2899" s="65">
        <f>IFERROR(IF(Ações!$B2899="","",VLOOKUP(Table_1[[#This Row],[AÇÕES]],'Dados Status Invest STOCKS'!A2885:AD3500,25)/100),0)</f>
        <v>0</v>
      </c>
      <c r="T2899" s="67">
        <f>(1-Ações!$Q2899)*Ações!$R2899</f>
        <v>0.87139999999999995</v>
      </c>
      <c r="U2899" s="68">
        <f>IF(Ações!$S2899=0,Ações!$T2899,IF(Ações!$T2899=0,Ações!$S2899,AVERAGE(Ações!$S2899,Ações!$T2899)))</f>
        <v>0.87139999999999995</v>
      </c>
    </row>
    <row r="2900" spans="2:21" ht="15" customHeight="1" x14ac:dyDescent="0.2">
      <c r="B2900" s="63" t="str">
        <f>IFERROR('Dados Status Invest STOCKS'!A2887,"-")</f>
        <v>MARPS</v>
      </c>
      <c r="C2900" s="45">
        <f>IFERROR((Ações!$D2900-Ações!$K2900)/Ações!$D2900,0)</f>
        <v>-0.17187499999999986</v>
      </c>
      <c r="D2900" s="46">
        <f>(Ações!$O2900)/0.06</f>
        <v>3.6608000000000005</v>
      </c>
      <c r="E2900" s="47">
        <f>IFERROR((Ações!$F2900-Ações!$K2900)/Ações!$F2900,0)</f>
        <v>-2.1335998115763992</v>
      </c>
      <c r="F2900" s="46">
        <f>IF(OR(Ações!$N2900&lt;0,Ações!$M2900&lt;0),"",(22.5*Ações!$M2900*Ações!$N2900)^0.5)</f>
        <v>1.3690325050925563</v>
      </c>
      <c r="G2900" s="47">
        <f>IFERROR((Ações!$H2900-Ações!$K2900)/Ações!$H2900,0)</f>
        <v>0</v>
      </c>
      <c r="H2900" s="48">
        <f>IFERROR(Ações!$I2900/(Ações!$P2900-Table_1[[#This Row],[CAGR LUCRO 5A]]),0)</f>
        <v>0</v>
      </c>
      <c r="I2900" s="48" t="str">
        <f>IF(Ações!$S2900&lt;0,"",Ações!$O2900*(1+Ações!$S2900))</f>
        <v/>
      </c>
      <c r="J2900" s="49">
        <f>IFERROR(IF(Ações!$B2900="","",(VLOOKUP(Table_1[[#This Row],[AÇÕES]],'Dados Status Invest STOCKS'!A2886:AD3501,4)/Table_1[[#This Row],[LPA]]))/100,0)</f>
        <v>1.5105882352941173</v>
      </c>
      <c r="K2900" s="64">
        <f>IFERROR(IF(Ações!$B2900="","",VLOOKUP(Table_1[[#This Row],[AÇÕES]],'Dados Status Invest STOCKS'!A2886:AD3501,2)),0)</f>
        <v>4.29</v>
      </c>
      <c r="L2900" s="65">
        <f>IFERROR(IF(Ações!$B2900="","",VLOOKUP(Table_1[[#This Row],[AÇÕES]],'Dados Status Invest STOCKS'!A2886:AD3501,3)/100),0)</f>
        <v>5.1200000000000002E-2</v>
      </c>
      <c r="M2900" s="66">
        <f>IFERROR(IF(Ações!$B2900="","",VLOOKUP(Table_1[[#This Row],[AÇÕES]],'Dados Status Invest STOCKS'!A2886:AD3501,28)),0)</f>
        <v>0.17</v>
      </c>
      <c r="N2900" s="66">
        <f>IFERROR(IF(Ações!$B2900="","",VLOOKUP(Table_1[[#This Row],[AÇÕES]],'Dados Status Invest STOCKS'!A2886:AD3501,27)),0)</f>
        <v>0.49</v>
      </c>
      <c r="O2900" s="66">
        <f>IFERROR(IF(Ações!$L2900="","",Ações!$K2900*Ações!$L2900),0)</f>
        <v>0.21964800000000001</v>
      </c>
      <c r="P2900" s="67">
        <f t="shared" si="45"/>
        <v>0.06</v>
      </c>
      <c r="Q2900" s="67">
        <f>IFERROR(Ações!$O2900/Ações!$M2900,0)</f>
        <v>1.2920470588235293</v>
      </c>
      <c r="R2900" s="67">
        <f>IFERROR(IF(Ações!$B2900="","",VLOOKUP(Table_1[[#This Row],[AÇÕES]],'Dados Status Invest STOCKS'!A2886:AD3501,18)/100),0)</f>
        <v>0.33880000000000005</v>
      </c>
      <c r="S2900" s="65">
        <f>IFERROR(IF(Ações!$B2900="","",VLOOKUP(Table_1[[#This Row],[AÇÕES]],'Dados Status Invest STOCKS'!A2886:AD3501,25)/100),0)</f>
        <v>-0.25540000000000002</v>
      </c>
      <c r="T2900" s="67">
        <f>(1-Ações!$Q2900)*Ações!$R2900</f>
        <v>-9.8945543529411747E-2</v>
      </c>
      <c r="U2900" s="68">
        <f>IF(Ações!$S2900=0,Ações!$T2900,IF(Ações!$T2900=0,Ações!$S2900,AVERAGE(Ações!$S2900,Ações!$T2900)))</f>
        <v>-0.17717277176470589</v>
      </c>
    </row>
    <row r="2901" spans="2:21" ht="15" customHeight="1" x14ac:dyDescent="0.2">
      <c r="B2901" s="63" t="str">
        <f>IFERROR('Dados Status Invest STOCKS'!A2888,"-")</f>
        <v>MAS</v>
      </c>
      <c r="C2901" s="45">
        <f>IFERROR((Ações!$D2901-Ações!$K2901)/Ações!$D2901,0)</f>
        <v>-4.5555555555555545</v>
      </c>
      <c r="D2901" s="46">
        <f>(Ações!$O2901)/0.06</f>
        <v>11.700000000000001</v>
      </c>
      <c r="E2901" s="47">
        <f>IFERROR((Ações!$F2901-Ações!$K2901)/Ações!$F2901,0)</f>
        <v>0</v>
      </c>
      <c r="F2901" s="46" t="str">
        <f>IF(OR(Ações!$N2901&lt;0,Ações!$M2901&lt;0),"",(22.5*Ações!$M2901*Ações!$N2901)^0.5)</f>
        <v/>
      </c>
      <c r="G2901" s="47">
        <f>IFERROR((Ações!$H2901-Ações!$K2901)/Ações!$H2901,0)</f>
        <v>17.182979398238249</v>
      </c>
      <c r="H2901" s="48">
        <f>IFERROR(Ações!$I2901/(Ações!$P2901-Table_1[[#This Row],[CAGR LUCRO 5A]]),0)</f>
        <v>-4.0165657015590206</v>
      </c>
      <c r="I2901" s="48">
        <f>IF(Ações!$S2901&lt;0,"",Ações!$O2901*(1+Ações!$S2901))</f>
        <v>0.90171900000000005</v>
      </c>
      <c r="J2901" s="49">
        <f>IFERROR(IF(Ações!$B2901="","",(VLOOKUP(Table_1[[#This Row],[AÇÕES]],'Dados Status Invest STOCKS'!A2887:AD3502,4)/Table_1[[#This Row],[LPA]]))/100,0)</f>
        <v>0.17288659793814432</v>
      </c>
      <c r="K2901" s="64">
        <f>IFERROR(IF(Ações!$B2901="","",VLOOKUP(Table_1[[#This Row],[AÇÕES]],'Dados Status Invest STOCKS'!A2887:AD3502,2)),0)</f>
        <v>65</v>
      </c>
      <c r="L2901" s="65">
        <f>IFERROR(IF(Ações!$B2901="","",VLOOKUP(Table_1[[#This Row],[AÇÕES]],'Dados Status Invest STOCKS'!A2887:AD3502,3)/100),0)</f>
        <v>1.0800000000000001E-2</v>
      </c>
      <c r="M2901" s="66">
        <f>IFERROR(IF(Ações!$B2901="","",VLOOKUP(Table_1[[#This Row],[AÇÕES]],'Dados Status Invest STOCKS'!A2887:AD3502,28)),0)</f>
        <v>1.94</v>
      </c>
      <c r="N2901" s="66">
        <f>IFERROR(IF(Ações!$B2901="","",VLOOKUP(Table_1[[#This Row],[AÇÕES]],'Dados Status Invest STOCKS'!A2887:AD3502,27)),0)</f>
        <v>-0.52</v>
      </c>
      <c r="O2901" s="66">
        <f>IFERROR(IF(Ações!$L2901="","",Ações!$K2901*Ações!$L2901),0)</f>
        <v>0.70200000000000007</v>
      </c>
      <c r="P2901" s="67">
        <f t="shared" si="45"/>
        <v>0.06</v>
      </c>
      <c r="Q2901" s="67">
        <f>IFERROR(Ações!$O2901/Ações!$M2901,0)</f>
        <v>0.36185567010309283</v>
      </c>
      <c r="R2901" s="67">
        <f>IFERROR(IF(Ações!$B2901="","",VLOOKUP(Table_1[[#This Row],[AÇÕES]],'Dados Status Invest STOCKS'!A2887:AD3502,18)/100),0)</f>
        <v>-3.7539999999999996</v>
      </c>
      <c r="S2901" s="65">
        <f>IFERROR(IF(Ações!$B2901="","",VLOOKUP(Table_1[[#This Row],[AÇÕES]],'Dados Status Invest STOCKS'!A2887:AD3502,25)/100),0)</f>
        <v>0.28449999999999998</v>
      </c>
      <c r="T2901" s="67">
        <f>(1-Ações!$Q2901)*Ações!$R2901</f>
        <v>-2.3955938144329894</v>
      </c>
      <c r="U2901" s="68">
        <f>IF(Ações!$S2901=0,Ações!$T2901,IF(Ações!$T2901=0,Ações!$S2901,AVERAGE(Ações!$S2901,Ações!$T2901)))</f>
        <v>-1.0555469072164947</v>
      </c>
    </row>
    <row r="2902" spans="2:21" ht="15" customHeight="1" x14ac:dyDescent="0.2">
      <c r="B2902" s="63" t="str">
        <f>IFERROR('Dados Status Invest STOCKS'!A2889,"-")</f>
        <v>MASI</v>
      </c>
      <c r="C2902" s="45">
        <f>IFERROR((Ações!$D2902-Ações!$K2902)/Ações!$D2902,0)</f>
        <v>0</v>
      </c>
      <c r="D2902" s="46">
        <f>(Ações!$O2902)/0.06</f>
        <v>0</v>
      </c>
      <c r="E2902" s="47">
        <f>IFERROR((Ações!$F2902-Ações!$K2902)/Ações!$F2902,0)</f>
        <v>-3.6651337994183129</v>
      </c>
      <c r="F2902" s="46">
        <f>IF(OR(Ações!$N2902&lt;0,Ações!$M2902&lt;0),"",(22.5*Ações!$M2902*Ações!$N2902)^0.5)</f>
        <v>47.910737314301478</v>
      </c>
      <c r="G2902" s="47">
        <f>IFERROR((Ações!$H2902-Ações!$K2902)/Ações!$H2902,0)</f>
        <v>0</v>
      </c>
      <c r="H2902" s="48">
        <f>IFERROR(Ações!$I2902/(Ações!$P2902-Table_1[[#This Row],[CAGR LUCRO 5A]]),0)</f>
        <v>0</v>
      </c>
      <c r="I2902" s="48">
        <f>IF(Ações!$S2902&lt;0,"",Ações!$O2902*(1+Ações!$S2902))</f>
        <v>0</v>
      </c>
      <c r="J2902" s="49">
        <f>IFERROR(IF(Ações!$B2902="","",(VLOOKUP(Table_1[[#This Row],[AÇÕES]],'Dados Status Invest STOCKS'!A2888:AD3503,4)/Table_1[[#This Row],[LPA]]))/100,0)</f>
        <v>0.1362469135802469</v>
      </c>
      <c r="K2902" s="64">
        <f>IFERROR(IF(Ações!$B2902="","",VLOOKUP(Table_1[[#This Row],[AÇÕES]],'Dados Status Invest STOCKS'!A2888:AD3503,2)),0)</f>
        <v>223.51</v>
      </c>
      <c r="L2902" s="65">
        <f>IFERROR(IF(Ações!$B2902="","",VLOOKUP(Table_1[[#This Row],[AÇÕES]],'Dados Status Invest STOCKS'!A2888:AD3503,3)/100),0)</f>
        <v>0</v>
      </c>
      <c r="M2902" s="66">
        <f>IFERROR(IF(Ações!$B2902="","",VLOOKUP(Table_1[[#This Row],[AÇÕES]],'Dados Status Invest STOCKS'!A2888:AD3503,28)),0)</f>
        <v>4.05</v>
      </c>
      <c r="N2902" s="66">
        <f>IFERROR(IF(Ações!$B2902="","",VLOOKUP(Table_1[[#This Row],[AÇÕES]],'Dados Status Invest STOCKS'!A2888:AD3503,27)),0)</f>
        <v>25.19</v>
      </c>
      <c r="O2902" s="66">
        <f>IFERROR(IF(Ações!$L2902="","",Ações!$K2902*Ações!$L2902),0)</f>
        <v>0</v>
      </c>
      <c r="P2902" s="67">
        <f t="shared" si="45"/>
        <v>0.06</v>
      </c>
      <c r="Q2902" s="67">
        <f>IFERROR(Ações!$O2902/Ações!$M2902,0)</f>
        <v>0</v>
      </c>
      <c r="R2902" s="67">
        <f>IFERROR(IF(Ações!$B2902="","",VLOOKUP(Table_1[[#This Row],[AÇÕES]],'Dados Status Invest STOCKS'!A2888:AD3503,18)/100),0)</f>
        <v>0.16079999999999997</v>
      </c>
      <c r="S2902" s="65">
        <f>IFERROR(IF(Ações!$B2902="","",VLOOKUP(Table_1[[#This Row],[AÇÕES]],'Dados Status Invest STOCKS'!A2888:AD3503,25)/100),0)</f>
        <v>0.23600000000000002</v>
      </c>
      <c r="T2902" s="67">
        <f>(1-Ações!$Q2902)*Ações!$R2902</f>
        <v>0.16079999999999997</v>
      </c>
      <c r="U2902" s="68">
        <f>IF(Ações!$S2902=0,Ações!$T2902,IF(Ações!$T2902=0,Ações!$S2902,AVERAGE(Ações!$S2902,Ações!$T2902)))</f>
        <v>0.19839999999999999</v>
      </c>
    </row>
    <row r="2903" spans="2:21" ht="15" customHeight="1" x14ac:dyDescent="0.2">
      <c r="B2903" s="63" t="str">
        <f>IFERROR('Dados Status Invest STOCKS'!A2890,"-")</f>
        <v>MASS</v>
      </c>
      <c r="C2903" s="45">
        <f>IFERROR((Ações!$D2903-Ações!$K2903)/Ações!$D2903,0)</f>
        <v>0</v>
      </c>
      <c r="D2903" s="46">
        <f>(Ações!$O2903)/0.06</f>
        <v>0</v>
      </c>
      <c r="E2903" s="47">
        <f>IFERROR((Ações!$F2903-Ações!$K2903)/Ações!$F2903,0)</f>
        <v>0</v>
      </c>
      <c r="F2903" s="46" t="str">
        <f>IF(OR(Ações!$N2903&lt;0,Ações!$M2903&lt;0),"",(22.5*Ações!$M2903*Ações!$N2903)^0.5)</f>
        <v/>
      </c>
      <c r="G2903" s="47">
        <f>IFERROR((Ações!$H2903-Ações!$K2903)/Ações!$H2903,0)</f>
        <v>0</v>
      </c>
      <c r="H2903" s="48">
        <f>IFERROR(Ações!$I2903/(Ações!$P2903-Table_1[[#This Row],[CAGR LUCRO 5A]]),0)</f>
        <v>0</v>
      </c>
      <c r="I2903" s="48">
        <f>IF(Ações!$S2903&lt;0,"",Ações!$O2903*(1+Ações!$S2903))</f>
        <v>0</v>
      </c>
      <c r="J2903" s="49">
        <f>IFERROR(IF(Ações!$B2903="","",(VLOOKUP(Table_1[[#This Row],[AÇÕES]],'Dados Status Invest STOCKS'!A2889:AD3504,4)/Table_1[[#This Row],[LPA]]))/100,0)</f>
        <v>0.1786021505376344</v>
      </c>
      <c r="K2903" s="64">
        <f>IFERROR(IF(Ações!$B2903="","",VLOOKUP(Table_1[[#This Row],[AÇÕES]],'Dados Status Invest STOCKS'!A2889:AD3504,2)),0)</f>
        <v>15.48</v>
      </c>
      <c r="L2903" s="65">
        <f>IFERROR(IF(Ações!$B2903="","",VLOOKUP(Table_1[[#This Row],[AÇÕES]],'Dados Status Invest STOCKS'!A2889:AD3504,3)/100),0)</f>
        <v>0</v>
      </c>
      <c r="M2903" s="66">
        <f>IFERROR(IF(Ações!$B2903="","",VLOOKUP(Table_1[[#This Row],[AÇÕES]],'Dados Status Invest STOCKS'!A2889:AD3504,28)),0)</f>
        <v>-0.93</v>
      </c>
      <c r="N2903" s="66">
        <f>IFERROR(IF(Ações!$B2903="","",VLOOKUP(Table_1[[#This Row],[AÇÕES]],'Dados Status Invest STOCKS'!A2889:AD3504,27)),0)</f>
        <v>3.95</v>
      </c>
      <c r="O2903" s="66">
        <f>IFERROR(IF(Ações!$L2903="","",Ações!$K2903*Ações!$L2903),0)</f>
        <v>0</v>
      </c>
      <c r="P2903" s="67">
        <f t="shared" si="45"/>
        <v>0.06</v>
      </c>
      <c r="Q2903" s="67">
        <f>IFERROR(Ações!$O2903/Ações!$M2903,0)</f>
        <v>0</v>
      </c>
      <c r="R2903" s="67">
        <f>IFERROR(IF(Ações!$B2903="","",VLOOKUP(Table_1[[#This Row],[AÇÕES]],'Dados Status Invest STOCKS'!A2889:AD3504,18)/100),0)</f>
        <v>-0.23559999999999998</v>
      </c>
      <c r="S2903" s="65">
        <f>IFERROR(IF(Ações!$B2903="","",VLOOKUP(Table_1[[#This Row],[AÇÕES]],'Dados Status Invest STOCKS'!A2889:AD3504,25)/100),0)</f>
        <v>0</v>
      </c>
      <c r="T2903" s="67">
        <f>(1-Ações!$Q2903)*Ações!$R2903</f>
        <v>-0.23559999999999998</v>
      </c>
      <c r="U2903" s="68">
        <f>IF(Ações!$S2903=0,Ações!$T2903,IF(Ações!$T2903=0,Ações!$S2903,AVERAGE(Ações!$S2903,Ações!$T2903)))</f>
        <v>-0.23559999999999998</v>
      </c>
    </row>
    <row r="2904" spans="2:21" ht="15" customHeight="1" x14ac:dyDescent="0.2">
      <c r="B2904" s="63" t="str">
        <f>IFERROR('Dados Status Invest STOCKS'!A2891,"-")</f>
        <v>MAT</v>
      </c>
      <c r="C2904" s="45">
        <f>IFERROR((Ações!$D2904-Ações!$K2904)/Ações!$D2904,0)</f>
        <v>0</v>
      </c>
      <c r="D2904" s="46">
        <f>(Ações!$O2904)/0.06</f>
        <v>0</v>
      </c>
      <c r="E2904" s="47">
        <f>IFERROR((Ações!$F2904-Ações!$K2904)/Ações!$F2904,0)</f>
        <v>-0.47913281841103134</v>
      </c>
      <c r="F2904" s="46">
        <f>IF(OR(Ações!$N2904&lt;0,Ações!$M2904&lt;0),"",(22.5*Ações!$M2904*Ações!$N2904)^0.5)</f>
        <v>13.960882851739713</v>
      </c>
      <c r="G2904" s="47">
        <f>IFERROR((Ações!$H2904-Ações!$K2904)/Ações!$H2904,0)</f>
        <v>0</v>
      </c>
      <c r="H2904" s="48">
        <f>IFERROR(Ações!$I2904/(Ações!$P2904-Table_1[[#This Row],[CAGR LUCRO 5A]]),0)</f>
        <v>0</v>
      </c>
      <c r="I2904" s="48" t="str">
        <f>IF(Ações!$S2904&lt;0,"",Ações!$O2904*(1+Ações!$S2904))</f>
        <v/>
      </c>
      <c r="J2904" s="49">
        <f>IFERROR(IF(Ações!$B2904="","",(VLOOKUP(Table_1[[#This Row],[AÇÕES]],'Dados Status Invest STOCKS'!A2890:AD3505,4)/Table_1[[#This Row],[LPA]]))/100,0)</f>
        <v>3.8701298701298702E-2</v>
      </c>
      <c r="K2904" s="64">
        <f>IFERROR(IF(Ações!$B2904="","",VLOOKUP(Table_1[[#This Row],[AÇÕES]],'Dados Status Invest STOCKS'!A2890:AD3505,2)),0)</f>
        <v>20.65</v>
      </c>
      <c r="L2904" s="65">
        <f>IFERROR(IF(Ações!$B2904="","",VLOOKUP(Table_1[[#This Row],[AÇÕES]],'Dados Status Invest STOCKS'!A2890:AD3505,3)/100),0)</f>
        <v>0</v>
      </c>
      <c r="M2904" s="66">
        <f>IFERROR(IF(Ações!$B2904="","",VLOOKUP(Table_1[[#This Row],[AÇÕES]],'Dados Status Invest STOCKS'!A2890:AD3505,28)),0)</f>
        <v>2.31</v>
      </c>
      <c r="N2904" s="66">
        <f>IFERROR(IF(Ações!$B2904="","",VLOOKUP(Table_1[[#This Row],[AÇÕES]],'Dados Status Invest STOCKS'!A2890:AD3505,27)),0)</f>
        <v>3.75</v>
      </c>
      <c r="O2904" s="66">
        <f>IFERROR(IF(Ações!$L2904="","",Ações!$K2904*Ações!$L2904),0)</f>
        <v>0</v>
      </c>
      <c r="P2904" s="67">
        <f t="shared" si="45"/>
        <v>0.06</v>
      </c>
      <c r="Q2904" s="67">
        <f>IFERROR(Ações!$O2904/Ações!$M2904,0)</f>
        <v>0</v>
      </c>
      <c r="R2904" s="67">
        <f>IFERROR(IF(Ações!$B2904="","",VLOOKUP(Table_1[[#This Row],[AÇÕES]],'Dados Status Invest STOCKS'!A2890:AD3505,18)/100),0)</f>
        <v>0.61599999999999999</v>
      </c>
      <c r="S2904" s="65">
        <f>IFERROR(IF(Ações!$B2904="","",VLOOKUP(Table_1[[#This Row],[AÇÕES]],'Dados Status Invest STOCKS'!A2890:AD3505,25)/100),0)</f>
        <v>-0.1928</v>
      </c>
      <c r="T2904" s="67">
        <f>(1-Ações!$Q2904)*Ações!$R2904</f>
        <v>0.61599999999999999</v>
      </c>
      <c r="U2904" s="68">
        <f>IF(Ações!$S2904=0,Ações!$T2904,IF(Ações!$T2904=0,Ações!$S2904,AVERAGE(Ações!$S2904,Ações!$T2904)))</f>
        <v>0.21160000000000001</v>
      </c>
    </row>
    <row r="2905" spans="2:21" ht="15" customHeight="1" x14ac:dyDescent="0.2">
      <c r="B2905" s="63" t="str">
        <f>IFERROR('Dados Status Invest STOCKS'!A2892,"-")</f>
        <v>MATW</v>
      </c>
      <c r="C2905" s="45">
        <f>IFERROR((Ações!$D2905-Ações!$K2905)/Ações!$D2905,0)</f>
        <v>-1.4193548387096775</v>
      </c>
      <c r="D2905" s="46">
        <f>(Ações!$O2905)/0.06</f>
        <v>14.396399999999998</v>
      </c>
      <c r="E2905" s="47">
        <f>IFERROR((Ações!$F2905-Ações!$K2905)/Ações!$F2905,0)</f>
        <v>-4.4418055507342391</v>
      </c>
      <c r="F2905" s="46">
        <f>IF(OR(Ações!$N2905&lt;0,Ações!$M2905&lt;0),"",(22.5*Ações!$M2905*Ações!$N2905)^0.5)</f>
        <v>6.4004492029856781</v>
      </c>
      <c r="G2905" s="47">
        <f>IFERROR((Ações!$H2905-Ações!$K2905)/Ações!$H2905,0)</f>
        <v>0</v>
      </c>
      <c r="H2905" s="48">
        <f>IFERROR(Ações!$I2905/(Ações!$P2905-Table_1[[#This Row],[CAGR LUCRO 5A]]),0)</f>
        <v>0</v>
      </c>
      <c r="I2905" s="48" t="str">
        <f>IF(Ações!$S2905&lt;0,"",Ações!$O2905*(1+Ações!$S2905))</f>
        <v/>
      </c>
      <c r="J2905" s="49">
        <f>IFERROR(IF(Ações!$B2905="","",(VLOOKUP(Table_1[[#This Row],[AÇÕES]],'Dados Status Invest STOCKS'!A2891:AD3506,4)/Table_1[[#This Row],[LPA]]))/100,0)</f>
        <v>41.852222222222224</v>
      </c>
      <c r="K2905" s="64">
        <f>IFERROR(IF(Ações!$B2905="","",VLOOKUP(Table_1[[#This Row],[AÇÕES]],'Dados Status Invest STOCKS'!A2891:AD3506,2)),0)</f>
        <v>34.83</v>
      </c>
      <c r="L2905" s="65">
        <f>IFERROR(IF(Ações!$B2905="","",VLOOKUP(Table_1[[#This Row],[AÇÕES]],'Dados Status Invest STOCKS'!A2891:AD3506,3)/100),0)</f>
        <v>2.4799999999999999E-2</v>
      </c>
      <c r="M2905" s="66">
        <f>IFERROR(IF(Ações!$B2905="","",VLOOKUP(Table_1[[#This Row],[AÇÕES]],'Dados Status Invest STOCKS'!A2891:AD3506,28)),0)</f>
        <v>0.09</v>
      </c>
      <c r="N2905" s="66">
        <f>IFERROR(IF(Ações!$B2905="","",VLOOKUP(Table_1[[#This Row],[AÇÕES]],'Dados Status Invest STOCKS'!A2891:AD3506,27)),0)</f>
        <v>20.23</v>
      </c>
      <c r="O2905" s="66">
        <f>IFERROR(IF(Ações!$L2905="","",Ações!$K2905*Ações!$L2905),0)</f>
        <v>0.86378399999999989</v>
      </c>
      <c r="P2905" s="67">
        <f t="shared" si="45"/>
        <v>0.06</v>
      </c>
      <c r="Q2905" s="67">
        <f>IFERROR(Ações!$O2905/Ações!$M2905,0)</f>
        <v>9.5975999999999999</v>
      </c>
      <c r="R2905" s="67">
        <f>IFERROR(IF(Ações!$B2905="","",VLOOKUP(Table_1[[#This Row],[AÇÕES]],'Dados Status Invest STOCKS'!A2891:AD3506,18)/100),0)</f>
        <v>4.5999999999999999E-3</v>
      </c>
      <c r="S2905" s="65">
        <f>IFERROR(IF(Ações!$B2905="","",VLOOKUP(Table_1[[#This Row],[AÇÕES]],'Dados Status Invest STOCKS'!A2891:AD3506,25)/100),0)</f>
        <v>-0.46560000000000001</v>
      </c>
      <c r="T2905" s="67">
        <f>(1-Ações!$Q2905)*Ações!$R2905</f>
        <v>-3.9548960000000001E-2</v>
      </c>
      <c r="U2905" s="68">
        <f>IF(Ações!$S2905=0,Ações!$T2905,IF(Ações!$T2905=0,Ações!$S2905,AVERAGE(Ações!$S2905,Ações!$T2905)))</f>
        <v>-0.25257447999999999</v>
      </c>
    </row>
    <row r="2906" spans="2:21" ht="15" customHeight="1" x14ac:dyDescent="0.2">
      <c r="B2906" s="63" t="str">
        <f>IFERROR('Dados Status Invest STOCKS'!A2893,"-")</f>
        <v>MATX</v>
      </c>
      <c r="C2906" s="45">
        <f>IFERROR((Ações!$D2906-Ações!$K2906)/Ações!$D2906,0)</f>
        <v>-4.1282051282051277</v>
      </c>
      <c r="D2906" s="46">
        <f>(Ações!$O2906)/0.06</f>
        <v>17.723549999999999</v>
      </c>
      <c r="E2906" s="47">
        <f>IFERROR((Ações!$F2906-Ações!$K2906)/Ações!$F2906,0)</f>
        <v>0.11669357797124909</v>
      </c>
      <c r="F2906" s="46">
        <f>IF(OR(Ações!$N2906&lt;0,Ações!$M2906&lt;0),"",(22.5*Ações!$M2906*Ações!$N2906)^0.5)</f>
        <v>102.89747445880293</v>
      </c>
      <c r="G2906" s="47">
        <f>IFERROR((Ações!$H2906-Ações!$K2906)/Ações!$H2906,0)</f>
        <v>6.5703671542810813</v>
      </c>
      <c r="H2906" s="48">
        <f>IFERROR(Ações!$I2906/(Ações!$P2906-Table_1[[#This Row],[CAGR LUCRO 5A]]),0)</f>
        <v>-16.316698250338291</v>
      </c>
      <c r="I2906" s="48">
        <f>IF(Ações!$S2906&lt;0,"",Ações!$O2906*(1+Ações!$S2906))</f>
        <v>1.2058040007000002</v>
      </c>
      <c r="J2906" s="49">
        <f>IFERROR(IF(Ações!$B2906="","",(VLOOKUP(Table_1[[#This Row],[AÇÕES]],'Dados Status Invest STOCKS'!A2892:AD3507,4)/Table_1[[#This Row],[LPA]]))/100,0)</f>
        <v>4.2012236573759345E-3</v>
      </c>
      <c r="K2906" s="64">
        <f>IFERROR(IF(Ações!$B2906="","",VLOOKUP(Table_1[[#This Row],[AÇÕES]],'Dados Status Invest STOCKS'!A2892:AD3507,2)),0)</f>
        <v>90.89</v>
      </c>
      <c r="L2906" s="65">
        <f>IFERROR(IF(Ações!$B2906="","",VLOOKUP(Table_1[[#This Row],[AÇÕES]],'Dados Status Invest STOCKS'!A2892:AD3507,3)/100),0)</f>
        <v>1.1699999999999999E-2</v>
      </c>
      <c r="M2906" s="66">
        <f>IFERROR(IF(Ações!$B2906="","",VLOOKUP(Table_1[[#This Row],[AÇÕES]],'Dados Status Invest STOCKS'!A2892:AD3507,28)),0)</f>
        <v>14.71</v>
      </c>
      <c r="N2906" s="66">
        <f>IFERROR(IF(Ações!$B2906="","",VLOOKUP(Table_1[[#This Row],[AÇÕES]],'Dados Status Invest STOCKS'!A2892:AD3507,27)),0)</f>
        <v>31.99</v>
      </c>
      <c r="O2906" s="66">
        <f>IFERROR(IF(Ações!$L2906="","",Ações!$K2906*Ações!$L2906),0)</f>
        <v>1.0634129999999999</v>
      </c>
      <c r="P2906" s="67">
        <f t="shared" si="45"/>
        <v>0.06</v>
      </c>
      <c r="Q2906" s="67">
        <f>IFERROR(Ações!$O2906/Ações!$M2906,0)</f>
        <v>7.2291842284160426E-2</v>
      </c>
      <c r="R2906" s="67">
        <f>IFERROR(IF(Ações!$B2906="","",VLOOKUP(Table_1[[#This Row],[AÇÕES]],'Dados Status Invest STOCKS'!A2892:AD3507,18)/100),0)</f>
        <v>0.45990000000000003</v>
      </c>
      <c r="S2906" s="65">
        <f>IFERROR(IF(Ações!$B2906="","",VLOOKUP(Table_1[[#This Row],[AÇÕES]],'Dados Status Invest STOCKS'!A2892:AD3507,25)/100),0)</f>
        <v>0.13390000000000002</v>
      </c>
      <c r="T2906" s="67">
        <f>(1-Ações!$Q2906)*Ações!$R2906</f>
        <v>0.42665298173351468</v>
      </c>
      <c r="U2906" s="68">
        <f>IF(Ações!$S2906=0,Ações!$T2906,IF(Ações!$T2906=0,Ações!$S2906,AVERAGE(Ações!$S2906,Ações!$T2906)))</f>
        <v>0.28027649086675732</v>
      </c>
    </row>
    <row r="2907" spans="2:21" ht="15" customHeight="1" x14ac:dyDescent="0.2">
      <c r="B2907" s="63" t="str">
        <f>IFERROR('Dados Status Invest STOCKS'!A2894,"-")</f>
        <v>MAX</v>
      </c>
      <c r="C2907" s="45">
        <f>IFERROR((Ações!$D2907-Ações!$K2907)/Ações!$D2907,0)</f>
        <v>0</v>
      </c>
      <c r="D2907" s="46">
        <f>(Ações!$O2907)/0.06</f>
        <v>0</v>
      </c>
      <c r="E2907" s="47">
        <f>IFERROR((Ações!$F2907-Ações!$K2907)/Ações!$F2907,0)</f>
        <v>0</v>
      </c>
      <c r="F2907" s="46" t="str">
        <f>IF(OR(Ações!$N2907&lt;0,Ações!$M2907&lt;0),"",(22.5*Ações!$M2907*Ações!$N2907)^0.5)</f>
        <v/>
      </c>
      <c r="G2907" s="47">
        <f>IFERROR((Ações!$H2907-Ações!$K2907)/Ações!$H2907,0)</f>
        <v>0</v>
      </c>
      <c r="H2907" s="48">
        <f>IFERROR(Ações!$I2907/(Ações!$P2907-Table_1[[#This Row],[CAGR LUCRO 5A]]),0)</f>
        <v>0</v>
      </c>
      <c r="I2907" s="48">
        <f>IF(Ações!$S2907&lt;0,"",Ações!$O2907*(1+Ações!$S2907))</f>
        <v>0</v>
      </c>
      <c r="J2907" s="49">
        <f>IFERROR(IF(Ações!$B2907="","",(VLOOKUP(Table_1[[#This Row],[AÇÕES]],'Dados Status Invest STOCKS'!A2893:AD3508,4)/Table_1[[#This Row],[LPA]]))/100,0)</f>
        <v>3.5619999999999994</v>
      </c>
      <c r="K2907" s="64">
        <f>IFERROR(IF(Ações!$B2907="","",VLOOKUP(Table_1[[#This Row],[AÇÕES]],'Dados Status Invest STOCKS'!A2893:AD3508,2)),0)</f>
        <v>14.38</v>
      </c>
      <c r="L2907" s="65">
        <f>IFERROR(IF(Ações!$B2907="","",VLOOKUP(Table_1[[#This Row],[AÇÕES]],'Dados Status Invest STOCKS'!A2893:AD3508,3)/100),0)</f>
        <v>0</v>
      </c>
      <c r="M2907" s="66">
        <f>IFERROR(IF(Ações!$B2907="","",VLOOKUP(Table_1[[#This Row],[AÇÕES]],'Dados Status Invest STOCKS'!A2893:AD3508,28)),0)</f>
        <v>-0.2</v>
      </c>
      <c r="N2907" s="66">
        <f>IFERROR(IF(Ações!$B2907="","",VLOOKUP(Table_1[[#This Row],[AÇÕES]],'Dados Status Invest STOCKS'!A2893:AD3508,27)),0)</f>
        <v>-0.37</v>
      </c>
      <c r="O2907" s="66">
        <f>IFERROR(IF(Ações!$L2907="","",Ações!$K2907*Ações!$L2907),0)</f>
        <v>0</v>
      </c>
      <c r="P2907" s="67">
        <f t="shared" si="45"/>
        <v>0.06</v>
      </c>
      <c r="Q2907" s="67">
        <f>IFERROR(Ações!$O2907/Ações!$M2907,0)</f>
        <v>0</v>
      </c>
      <c r="R2907" s="67">
        <f>IFERROR(IF(Ações!$B2907="","",VLOOKUP(Table_1[[#This Row],[AÇÕES]],'Dados Status Invest STOCKS'!A2893:AD3508,18)/100),0)</f>
        <v>-0.54579999999999995</v>
      </c>
      <c r="S2907" s="65">
        <f>IFERROR(IF(Ações!$B2907="","",VLOOKUP(Table_1[[#This Row],[AÇÕES]],'Dados Status Invest STOCKS'!A2893:AD3508,25)/100),0)</f>
        <v>0</v>
      </c>
      <c r="T2907" s="67">
        <f>(1-Ações!$Q2907)*Ações!$R2907</f>
        <v>-0.54579999999999995</v>
      </c>
      <c r="U2907" s="68">
        <f>IF(Ações!$S2907=0,Ações!$T2907,IF(Ações!$T2907=0,Ações!$S2907,AVERAGE(Ações!$S2907,Ações!$T2907)))</f>
        <v>-0.54579999999999995</v>
      </c>
    </row>
    <row r="2908" spans="2:21" ht="15" customHeight="1" x14ac:dyDescent="0.2">
      <c r="B2908" s="63" t="str">
        <f>IFERROR('Dados Status Invest STOCKS'!A2895,"-")</f>
        <v>MAXN</v>
      </c>
      <c r="C2908" s="45">
        <f>IFERROR((Ações!$D2908-Ações!$K2908)/Ações!$D2908,0)</f>
        <v>0</v>
      </c>
      <c r="D2908" s="46">
        <f>(Ações!$O2908)/0.06</f>
        <v>0</v>
      </c>
      <c r="E2908" s="47">
        <f>IFERROR((Ações!$F2908-Ações!$K2908)/Ações!$F2908,0)</f>
        <v>0</v>
      </c>
      <c r="F2908" s="46" t="str">
        <f>IF(OR(Ações!$N2908&lt;0,Ações!$M2908&lt;0),"",(22.5*Ações!$M2908*Ações!$N2908)^0.5)</f>
        <v/>
      </c>
      <c r="G2908" s="47">
        <f>IFERROR((Ações!$H2908-Ações!$K2908)/Ações!$H2908,0)</f>
        <v>0</v>
      </c>
      <c r="H2908" s="48">
        <f>IFERROR(Ações!$I2908/(Ações!$P2908-Table_1[[#This Row],[CAGR LUCRO 5A]]),0)</f>
        <v>0</v>
      </c>
      <c r="I2908" s="48">
        <f>IF(Ações!$S2908&lt;0,"",Ações!$O2908*(1+Ações!$S2908))</f>
        <v>0</v>
      </c>
      <c r="J2908" s="49">
        <f>IFERROR(IF(Ações!$B2908="","",(VLOOKUP(Table_1[[#This Row],[AÇÕES]],'Dados Status Invest STOCKS'!A2894:AD3509,4)/Table_1[[#This Row],[LPA]]))/100,0)</f>
        <v>1.7913385826771652E-2</v>
      </c>
      <c r="K2908" s="64">
        <f>IFERROR(IF(Ações!$B2908="","",VLOOKUP(Table_1[[#This Row],[AÇÕES]],'Dados Status Invest STOCKS'!A2894:AD3509,2)),0)</f>
        <v>11.55</v>
      </c>
      <c r="L2908" s="65">
        <f>IFERROR(IF(Ações!$B2908="","",VLOOKUP(Table_1[[#This Row],[AÇÕES]],'Dados Status Invest STOCKS'!A2894:AD3509,3)/100),0)</f>
        <v>0</v>
      </c>
      <c r="M2908" s="66">
        <f>IFERROR(IF(Ações!$B2908="","",VLOOKUP(Table_1[[#This Row],[AÇÕES]],'Dados Status Invest STOCKS'!A2894:AD3509,28)),0)</f>
        <v>-2.54</v>
      </c>
      <c r="N2908" s="66">
        <f>IFERROR(IF(Ações!$B2908="","",VLOOKUP(Table_1[[#This Row],[AÇÕES]],'Dados Status Invest STOCKS'!A2894:AD3509,27)),0)</f>
        <v>11.13</v>
      </c>
      <c r="O2908" s="66">
        <f>IFERROR(IF(Ações!$L2908="","",Ações!$K2908*Ações!$L2908),0)</f>
        <v>0</v>
      </c>
      <c r="P2908" s="67">
        <f t="shared" si="45"/>
        <v>0.06</v>
      </c>
      <c r="Q2908" s="67">
        <f>IFERROR(Ações!$O2908/Ações!$M2908,0)</f>
        <v>0</v>
      </c>
      <c r="R2908" s="67">
        <f>IFERROR(IF(Ações!$B2908="","",VLOOKUP(Table_1[[#This Row],[AÇÕES]],'Dados Status Invest STOCKS'!A2894:AD3509,18)/100),0)</f>
        <v>-0.22829999999999998</v>
      </c>
      <c r="S2908" s="65">
        <f>IFERROR(IF(Ações!$B2908="","",VLOOKUP(Table_1[[#This Row],[AÇÕES]],'Dados Status Invest STOCKS'!A2894:AD3509,25)/100),0)</f>
        <v>0</v>
      </c>
      <c r="T2908" s="67">
        <f>(1-Ações!$Q2908)*Ações!$R2908</f>
        <v>-0.22829999999999998</v>
      </c>
      <c r="U2908" s="68">
        <f>IF(Ações!$S2908=0,Ações!$T2908,IF(Ações!$T2908=0,Ações!$S2908,AVERAGE(Ações!$S2908,Ações!$T2908)))</f>
        <v>-0.22829999999999998</v>
      </c>
    </row>
    <row r="2909" spans="2:21" ht="15" customHeight="1" x14ac:dyDescent="0.2">
      <c r="B2909" s="63" t="str">
        <f>IFERROR('Dados Status Invest STOCKS'!A2896,"-")</f>
        <v>MAXR</v>
      </c>
      <c r="C2909" s="45">
        <f>IFERROR((Ações!$D2909-Ações!$K2909)/Ações!$D2909,0)</f>
        <v>-41.857142857142847</v>
      </c>
      <c r="D2909" s="46">
        <f>(Ações!$O2909)/0.06</f>
        <v>0.64726666666666677</v>
      </c>
      <c r="E2909" s="47">
        <f>IFERROR((Ações!$F2909-Ações!$K2909)/Ações!$F2909,0)</f>
        <v>0</v>
      </c>
      <c r="F2909" s="46" t="str">
        <f>IF(OR(Ações!$N2909&lt;0,Ações!$M2909&lt;0),"",(22.5*Ações!$M2909*Ações!$N2909)^0.5)</f>
        <v/>
      </c>
      <c r="G2909" s="47">
        <f>IFERROR((Ações!$H2909-Ações!$K2909)/Ações!$H2909,0)</f>
        <v>63.867958850063289</v>
      </c>
      <c r="H2909" s="48">
        <f>IFERROR(Ações!$I2909/(Ações!$P2909-Table_1[[#This Row],[CAGR LUCRO 5A]]),0)</f>
        <v>-0.44124225610948198</v>
      </c>
      <c r="I2909" s="48">
        <f>IF(Ações!$S2909&lt;0,"",Ações!$O2909*(1+Ações!$S2909))</f>
        <v>4.5139082800000008E-2</v>
      </c>
      <c r="J2909" s="49">
        <f>IFERROR(IF(Ações!$B2909="","",(VLOOKUP(Table_1[[#This Row],[AÇÕES]],'Dados Status Invest STOCKS'!A2895:AD3510,4)/Table_1[[#This Row],[LPA]]))/100,0)</f>
        <v>0.34842696629213488</v>
      </c>
      <c r="K2909" s="64">
        <f>IFERROR(IF(Ações!$B2909="","",VLOOKUP(Table_1[[#This Row],[AÇÕES]],'Dados Status Invest STOCKS'!A2895:AD3510,2)),0)</f>
        <v>27.74</v>
      </c>
      <c r="L2909" s="65">
        <f>IFERROR(IF(Ações!$B2909="","",VLOOKUP(Table_1[[#This Row],[AÇÕES]],'Dados Status Invest STOCKS'!A2895:AD3510,3)/100),0)</f>
        <v>1.4000000000000002E-3</v>
      </c>
      <c r="M2909" s="66">
        <f>IFERROR(IF(Ações!$B2909="","",VLOOKUP(Table_1[[#This Row],[AÇÕES]],'Dados Status Invest STOCKS'!A2895:AD3510,28)),0)</f>
        <v>-0.89</v>
      </c>
      <c r="N2909" s="66">
        <f>IFERROR(IF(Ações!$B2909="","",VLOOKUP(Table_1[[#This Row],[AÇÕES]],'Dados Status Invest STOCKS'!A2895:AD3510,27)),0)</f>
        <v>18.29</v>
      </c>
      <c r="O2909" s="66">
        <f>IFERROR(IF(Ações!$L2909="","",Ações!$K2909*Ações!$L2909),0)</f>
        <v>3.8836000000000002E-2</v>
      </c>
      <c r="P2909" s="67">
        <f t="shared" si="45"/>
        <v>0.06</v>
      </c>
      <c r="Q2909" s="67">
        <f>IFERROR(Ações!$O2909/Ações!$M2909,0)</f>
        <v>-4.363595505617978E-2</v>
      </c>
      <c r="R2909" s="67">
        <f>IFERROR(IF(Ações!$B2909="","",VLOOKUP(Table_1[[#This Row],[AÇÕES]],'Dados Status Invest STOCKS'!A2895:AD3510,18)/100),0)</f>
        <v>-4.8899999999999999E-2</v>
      </c>
      <c r="S2909" s="65">
        <f>IFERROR(IF(Ações!$B2909="","",VLOOKUP(Table_1[[#This Row],[AÇÕES]],'Dados Status Invest STOCKS'!A2895:AD3510,25)/100),0)</f>
        <v>0.1623</v>
      </c>
      <c r="T2909" s="67">
        <f>(1-Ações!$Q2909)*Ações!$R2909</f>
        <v>-5.1033798202247189E-2</v>
      </c>
      <c r="U2909" s="68">
        <f>IF(Ações!$S2909=0,Ações!$T2909,IF(Ações!$T2909=0,Ações!$S2909,AVERAGE(Ações!$S2909,Ações!$T2909)))</f>
        <v>5.5633100898876409E-2</v>
      </c>
    </row>
    <row r="2910" spans="2:21" ht="15" customHeight="1" x14ac:dyDescent="0.2">
      <c r="B2910" s="63" t="str">
        <f>IFERROR('Dados Status Invest STOCKS'!A2897,"-")</f>
        <v>MAYS</v>
      </c>
      <c r="C2910" s="45">
        <f>IFERROR((Ações!$D2910-Ações!$K2910)/Ações!$D2910,0)</f>
        <v>0</v>
      </c>
      <c r="D2910" s="46">
        <f>(Ações!$O2910)/0.06</f>
        <v>0</v>
      </c>
      <c r="E2910" s="47">
        <f>IFERROR((Ações!$F2910-Ações!$K2910)/Ações!$F2910,0)</f>
        <v>-2.565266304532515</v>
      </c>
      <c r="F2910" s="46">
        <f>IF(OR(Ações!$N2910&lt;0,Ações!$M2910&lt;0),"",(22.5*Ações!$M2910*Ações!$N2910)^0.5)</f>
        <v>11.219358270418143</v>
      </c>
      <c r="G2910" s="47">
        <f>IFERROR((Ações!$H2910-Ações!$K2910)/Ações!$H2910,0)</f>
        <v>0</v>
      </c>
      <c r="H2910" s="48">
        <f>IFERROR(Ações!$I2910/(Ações!$P2910-Table_1[[#This Row],[CAGR LUCRO 5A]]),0)</f>
        <v>0</v>
      </c>
      <c r="I2910" s="48" t="str">
        <f>IF(Ações!$S2910&lt;0,"",Ações!$O2910*(1+Ações!$S2910))</f>
        <v/>
      </c>
      <c r="J2910" s="49">
        <f>IFERROR(IF(Ações!$B2910="","",(VLOOKUP(Table_1[[#This Row],[AÇÕES]],'Dados Status Invest STOCKS'!A2896:AD3511,4)/Table_1[[#This Row],[LPA]]))/100,0)</f>
        <v>9.0304761904761897</v>
      </c>
      <c r="K2910" s="64">
        <f>IFERROR(IF(Ações!$B2910="","",VLOOKUP(Table_1[[#This Row],[AÇÕES]],'Dados Status Invest STOCKS'!A2896:AD3511,2)),0)</f>
        <v>40</v>
      </c>
      <c r="L2910" s="65">
        <f>IFERROR(IF(Ações!$B2910="","",VLOOKUP(Table_1[[#This Row],[AÇÕES]],'Dados Status Invest STOCKS'!A2896:AD3511,3)/100),0)</f>
        <v>0</v>
      </c>
      <c r="M2910" s="66">
        <f>IFERROR(IF(Ações!$B2910="","",VLOOKUP(Table_1[[#This Row],[AÇÕES]],'Dados Status Invest STOCKS'!A2896:AD3511,28)),0)</f>
        <v>0.21</v>
      </c>
      <c r="N2910" s="66">
        <f>IFERROR(IF(Ações!$B2910="","",VLOOKUP(Table_1[[#This Row],[AÇÕES]],'Dados Status Invest STOCKS'!A2896:AD3511,27)),0)</f>
        <v>26.64</v>
      </c>
      <c r="O2910" s="66">
        <f>IFERROR(IF(Ações!$L2910="","",Ações!$K2910*Ações!$L2910),0)</f>
        <v>0</v>
      </c>
      <c r="P2910" s="67">
        <f t="shared" si="45"/>
        <v>0.06</v>
      </c>
      <c r="Q2910" s="67">
        <f>IFERROR(Ações!$O2910/Ações!$M2910,0)</f>
        <v>0</v>
      </c>
      <c r="R2910" s="67">
        <f>IFERROR(IF(Ações!$B2910="","",VLOOKUP(Table_1[[#This Row],[AÇÕES]],'Dados Status Invest STOCKS'!A2896:AD3511,18)/100),0)</f>
        <v>7.9000000000000008E-3</v>
      </c>
      <c r="S2910" s="65">
        <f>IFERROR(IF(Ações!$B2910="","",VLOOKUP(Table_1[[#This Row],[AÇÕES]],'Dados Status Invest STOCKS'!A2896:AD3511,25)/100),0)</f>
        <v>-0.2349</v>
      </c>
      <c r="T2910" s="67">
        <f>(1-Ações!$Q2910)*Ações!$R2910</f>
        <v>7.9000000000000008E-3</v>
      </c>
      <c r="U2910" s="68">
        <f>IF(Ações!$S2910=0,Ações!$T2910,IF(Ações!$T2910=0,Ações!$S2910,AVERAGE(Ações!$S2910,Ações!$T2910)))</f>
        <v>-0.1135</v>
      </c>
    </row>
    <row r="2911" spans="2:21" ht="15" customHeight="1" x14ac:dyDescent="0.2">
      <c r="B2911" s="63" t="str">
        <f>IFERROR('Dados Status Invest STOCKS'!A2898,"-")</f>
        <v>MBCN</v>
      </c>
      <c r="C2911" s="45">
        <f>IFERROR((Ações!$D2911-Ações!$K2911)/Ações!$D2911,0)</f>
        <v>-1.1978021978021975</v>
      </c>
      <c r="D2911" s="46">
        <f>(Ações!$O2911)/0.06</f>
        <v>11.511500000000002</v>
      </c>
      <c r="E2911" s="47">
        <f>IFERROR((Ações!$F2911-Ações!$K2911)/Ações!$F2911,0)</f>
        <v>0.34742421582331623</v>
      </c>
      <c r="F2911" s="46">
        <f>IF(OR(Ações!$N2911&lt;0,Ações!$M2911&lt;0),"",(22.5*Ações!$M2911*Ações!$N2911)^0.5)</f>
        <v>38.769443509031696</v>
      </c>
      <c r="G2911" s="47">
        <f>IFERROR((Ações!$H2911-Ações!$K2911)/Ações!$H2911,0)</f>
        <v>0.29198602147924235</v>
      </c>
      <c r="H2911" s="48">
        <f>IFERROR(Ações!$I2911/(Ações!$P2911-Table_1[[#This Row],[CAGR LUCRO 5A]]),0)</f>
        <v>35.733757761194049</v>
      </c>
      <c r="I2911" s="48">
        <f>IF(Ações!$S2911&lt;0,"",Ações!$O2911*(1+Ações!$S2911))</f>
        <v>0.71824853100000008</v>
      </c>
      <c r="J2911" s="49">
        <f>IFERROR(IF(Ações!$B2911="","",(VLOOKUP(Table_1[[#This Row],[AÇÕES]],'Dados Status Invest STOCKS'!A2897:AD3512,4)/Table_1[[#This Row],[LPA]]))/100,0)</f>
        <v>3.3956043956043958E-2</v>
      </c>
      <c r="K2911" s="64">
        <f>IFERROR(IF(Ações!$B2911="","",VLOOKUP(Table_1[[#This Row],[AÇÕES]],'Dados Status Invest STOCKS'!A2897:AD3512,2)),0)</f>
        <v>25.3</v>
      </c>
      <c r="L2911" s="65">
        <f>IFERROR(IF(Ações!$B2911="","",VLOOKUP(Table_1[[#This Row],[AÇÕES]],'Dados Status Invest STOCKS'!A2897:AD3512,3)/100),0)</f>
        <v>2.7300000000000001E-2</v>
      </c>
      <c r="M2911" s="66">
        <f>IFERROR(IF(Ações!$B2911="","",VLOOKUP(Table_1[[#This Row],[AÇÕES]],'Dados Status Invest STOCKS'!A2897:AD3512,28)),0)</f>
        <v>2.73</v>
      </c>
      <c r="N2911" s="66">
        <f>IFERROR(IF(Ações!$B2911="","",VLOOKUP(Table_1[[#This Row],[AÇÕES]],'Dados Status Invest STOCKS'!A2897:AD3512,27)),0)</f>
        <v>24.47</v>
      </c>
      <c r="O2911" s="66">
        <f>IFERROR(IF(Ações!$L2911="","",Ações!$K2911*Ações!$L2911),0)</f>
        <v>0.69069000000000003</v>
      </c>
      <c r="P2911" s="67">
        <f t="shared" si="45"/>
        <v>0.06</v>
      </c>
      <c r="Q2911" s="67">
        <f>IFERROR(Ações!$O2911/Ações!$M2911,0)</f>
        <v>0.253</v>
      </c>
      <c r="R2911" s="67">
        <f>IFERROR(IF(Ações!$B2911="","",VLOOKUP(Table_1[[#This Row],[AÇÕES]],'Dados Status Invest STOCKS'!A2897:AD3512,18)/100),0)</f>
        <v>0.1115</v>
      </c>
      <c r="S2911" s="65">
        <f>IFERROR(IF(Ações!$B2911="","",VLOOKUP(Table_1[[#This Row],[AÇÕES]],'Dados Status Invest STOCKS'!A2897:AD3512,25)/100),0)</f>
        <v>3.9900000000000005E-2</v>
      </c>
      <c r="T2911" s="67">
        <f>(1-Ações!$Q2911)*Ações!$R2911</f>
        <v>8.3290500000000003E-2</v>
      </c>
      <c r="U2911" s="68">
        <f>IF(Ações!$S2911=0,Ações!$T2911,IF(Ações!$T2911=0,Ações!$S2911,AVERAGE(Ações!$S2911,Ações!$T2911)))</f>
        <v>6.1595250000000004E-2</v>
      </c>
    </row>
    <row r="2912" spans="2:21" ht="15" customHeight="1" x14ac:dyDescent="0.2">
      <c r="B2912" s="63" t="str">
        <f>IFERROR('Dados Status Invest STOCKS'!A2899,"-")</f>
        <v>MBI</v>
      </c>
      <c r="C2912" s="45">
        <f>IFERROR((Ações!$D2912-Ações!$K2912)/Ações!$D2912,0)</f>
        <v>0</v>
      </c>
      <c r="D2912" s="46">
        <f>(Ações!$O2912)/0.06</f>
        <v>0</v>
      </c>
      <c r="E2912" s="47">
        <f>IFERROR((Ações!$F2912-Ações!$K2912)/Ações!$F2912,0)</f>
        <v>0</v>
      </c>
      <c r="F2912" s="46" t="str">
        <f>IF(OR(Ações!$N2912&lt;0,Ações!$M2912&lt;0),"",(22.5*Ações!$M2912*Ações!$N2912)^0.5)</f>
        <v/>
      </c>
      <c r="G2912" s="47">
        <f>IFERROR((Ações!$H2912-Ações!$K2912)/Ações!$H2912,0)</f>
        <v>0</v>
      </c>
      <c r="H2912" s="48">
        <f>IFERROR(Ações!$I2912/(Ações!$P2912-Table_1[[#This Row],[CAGR LUCRO 5A]]),0)</f>
        <v>0</v>
      </c>
      <c r="I2912" s="48">
        <f>IF(Ações!$S2912&lt;0,"",Ações!$O2912*(1+Ações!$S2912))</f>
        <v>0</v>
      </c>
      <c r="J2912" s="49">
        <f>IFERROR(IF(Ações!$B2912="","",(VLOOKUP(Table_1[[#This Row],[AÇÕES]],'Dados Status Invest STOCKS'!A2898:AD3513,4)/Table_1[[#This Row],[LPA]]))/100,0)</f>
        <v>2.7859237536656889E-3</v>
      </c>
      <c r="K2912" s="64">
        <f>IFERROR(IF(Ações!$B2912="","",VLOOKUP(Table_1[[#This Row],[AÇÕES]],'Dados Status Invest STOCKS'!A2898:AD3513,2)),0)</f>
        <v>13.04</v>
      </c>
      <c r="L2912" s="65">
        <f>IFERROR(IF(Ações!$B2912="","",VLOOKUP(Table_1[[#This Row],[AÇÕES]],'Dados Status Invest STOCKS'!A2898:AD3513,3)/100),0)</f>
        <v>0</v>
      </c>
      <c r="M2912" s="66">
        <f>IFERROR(IF(Ações!$B2912="","",VLOOKUP(Table_1[[#This Row],[AÇÕES]],'Dados Status Invest STOCKS'!A2898:AD3513,28)),0)</f>
        <v>-6.82</v>
      </c>
      <c r="N2912" s="66">
        <f>IFERROR(IF(Ações!$B2912="","",VLOOKUP(Table_1[[#This Row],[AÇÕES]],'Dados Status Invest STOCKS'!A2898:AD3513,27)),0)</f>
        <v>-3.12</v>
      </c>
      <c r="O2912" s="66">
        <f>IFERROR(IF(Ações!$L2912="","",Ações!$K2912*Ações!$L2912),0)</f>
        <v>0</v>
      </c>
      <c r="P2912" s="67">
        <f t="shared" si="45"/>
        <v>0.06</v>
      </c>
      <c r="Q2912" s="67">
        <f>IFERROR(Ações!$O2912/Ações!$M2912,0)</f>
        <v>0</v>
      </c>
      <c r="R2912" s="67">
        <f>IFERROR(IF(Ações!$B2912="","",VLOOKUP(Table_1[[#This Row],[AÇÕES]],'Dados Status Invest STOCKS'!A2898:AD3513,18)/100),0)</f>
        <v>-2.1823999999999999</v>
      </c>
      <c r="S2912" s="65">
        <f>IFERROR(IF(Ações!$B2912="","",VLOOKUP(Table_1[[#This Row],[AÇÕES]],'Dados Status Invest STOCKS'!A2898:AD3513,25)/100),0)</f>
        <v>0</v>
      </c>
      <c r="T2912" s="67">
        <f>(1-Ações!$Q2912)*Ações!$R2912</f>
        <v>-2.1823999999999999</v>
      </c>
      <c r="U2912" s="68">
        <f>IF(Ações!$S2912=0,Ações!$T2912,IF(Ações!$T2912=0,Ações!$S2912,AVERAGE(Ações!$S2912,Ações!$T2912)))</f>
        <v>-2.1823999999999999</v>
      </c>
    </row>
    <row r="2913" spans="2:21" ht="15" customHeight="1" x14ac:dyDescent="0.2">
      <c r="B2913" s="63" t="str">
        <f>IFERROR('Dados Status Invest STOCKS'!A2900,"-")</f>
        <v>MBII</v>
      </c>
      <c r="C2913" s="45">
        <f>IFERROR((Ações!$D2913-Ações!$K2913)/Ações!$D2913,0)</f>
        <v>0</v>
      </c>
      <c r="D2913" s="46">
        <f>(Ações!$O2913)/0.06</f>
        <v>0</v>
      </c>
      <c r="E2913" s="47">
        <f>IFERROR((Ações!$F2913-Ações!$K2913)/Ações!$F2913,0)</f>
        <v>0</v>
      </c>
      <c r="F2913" s="46" t="str">
        <f>IF(OR(Ações!$N2913&lt;0,Ações!$M2913&lt;0),"",(22.5*Ações!$M2913*Ações!$N2913)^0.5)</f>
        <v/>
      </c>
      <c r="G2913" s="47">
        <f>IFERROR((Ações!$H2913-Ações!$K2913)/Ações!$H2913,0)</f>
        <v>0</v>
      </c>
      <c r="H2913" s="48">
        <f>IFERROR(Ações!$I2913/(Ações!$P2913-Table_1[[#This Row],[CAGR LUCRO 5A]]),0)</f>
        <v>0</v>
      </c>
      <c r="I2913" s="48">
        <f>IF(Ações!$S2913&lt;0,"",Ações!$O2913*(1+Ações!$S2913))</f>
        <v>0</v>
      </c>
      <c r="J2913" s="49">
        <f>IFERROR(IF(Ações!$B2913="","",(VLOOKUP(Table_1[[#This Row],[AÇÕES]],'Dados Status Invest STOCKS'!A2899:AD3514,4)/Table_1[[#This Row],[LPA]]))/100,0)</f>
        <v>0.82777777777777783</v>
      </c>
      <c r="K2913" s="64">
        <f>IFERROR(IF(Ações!$B2913="","",VLOOKUP(Table_1[[#This Row],[AÇÕES]],'Dados Status Invest STOCKS'!A2899:AD3514,2)),0)</f>
        <v>0.65</v>
      </c>
      <c r="L2913" s="65">
        <f>IFERROR(IF(Ações!$B2913="","",VLOOKUP(Table_1[[#This Row],[AÇÕES]],'Dados Status Invest STOCKS'!A2899:AD3514,3)/100),0)</f>
        <v>0</v>
      </c>
      <c r="M2913" s="66">
        <f>IFERROR(IF(Ações!$B2913="","",VLOOKUP(Table_1[[#This Row],[AÇÕES]],'Dados Status Invest STOCKS'!A2899:AD3514,28)),0)</f>
        <v>-0.09</v>
      </c>
      <c r="N2913" s="66">
        <f>IFERROR(IF(Ações!$B2913="","",VLOOKUP(Table_1[[#This Row],[AÇÕES]],'Dados Status Invest STOCKS'!A2899:AD3514,27)),0)</f>
        <v>0.17</v>
      </c>
      <c r="O2913" s="66">
        <f>IFERROR(IF(Ações!$L2913="","",Ações!$K2913*Ações!$L2913),0)</f>
        <v>0</v>
      </c>
      <c r="P2913" s="67">
        <f t="shared" si="45"/>
        <v>0.06</v>
      </c>
      <c r="Q2913" s="67">
        <f>IFERROR(Ações!$O2913/Ações!$M2913,0)</f>
        <v>0</v>
      </c>
      <c r="R2913" s="67">
        <f>IFERROR(IF(Ações!$B2913="","",VLOOKUP(Table_1[[#This Row],[AÇÕES]],'Dados Status Invest STOCKS'!A2899:AD3514,18)/100),0)</f>
        <v>-0.50450000000000006</v>
      </c>
      <c r="S2913" s="65">
        <f>IFERROR(IF(Ações!$B2913="","",VLOOKUP(Table_1[[#This Row],[AÇÕES]],'Dados Status Invest STOCKS'!A2899:AD3514,25)/100),0)</f>
        <v>0</v>
      </c>
      <c r="T2913" s="67">
        <f>(1-Ações!$Q2913)*Ações!$R2913</f>
        <v>-0.50450000000000006</v>
      </c>
      <c r="U2913" s="68">
        <f>IF(Ações!$S2913=0,Ações!$T2913,IF(Ações!$T2913=0,Ações!$S2913,AVERAGE(Ações!$S2913,Ações!$T2913)))</f>
        <v>-0.50450000000000006</v>
      </c>
    </row>
    <row r="2914" spans="2:21" ht="15" customHeight="1" x14ac:dyDescent="0.2">
      <c r="B2914" s="63" t="str">
        <f>IFERROR('Dados Status Invest STOCKS'!A2901,"-")</f>
        <v>MBIN</v>
      </c>
      <c r="C2914" s="45">
        <f>IFERROR((Ações!$D2914-Ações!$K2914)/Ações!$D2914,0)</f>
        <v>-4.1282051282051286</v>
      </c>
      <c r="D2914" s="46">
        <f>(Ações!$O2914)/0.06</f>
        <v>5.9767499999999991</v>
      </c>
      <c r="E2914" s="47">
        <f>IFERROR((Ações!$F2914-Ações!$K2914)/Ações!$F2914,0)</f>
        <v>0.42595069101717237</v>
      </c>
      <c r="F2914" s="46">
        <f>IF(OR(Ações!$N2914&lt;0,Ações!$M2914&lt;0),"",(22.5*Ações!$M2914*Ações!$N2914)^0.5)</f>
        <v>53.392625895342512</v>
      </c>
      <c r="G2914" s="47">
        <f>IFERROR((Ações!$H2914-Ações!$K2914)/Ações!$H2914,0)</f>
        <v>23.893562056429861</v>
      </c>
      <c r="H2914" s="48">
        <f>IFERROR(Ações!$I2914/(Ações!$P2914-Table_1[[#This Row],[CAGR LUCRO 5A]]),0)</f>
        <v>-1.3388043295513148</v>
      </c>
      <c r="I2914" s="48">
        <f>IF(Ações!$S2914&lt;0,"",Ações!$O2914*(1+Ações!$S2914))</f>
        <v>0.51918831899999995</v>
      </c>
      <c r="J2914" s="49">
        <f>IFERROR(IF(Ações!$B2914="","",(VLOOKUP(Table_1[[#This Row],[AÇÕES]],'Dados Status Invest STOCKS'!A2900:AD3515,4)/Table_1[[#This Row],[LPA]]))/100,0)</f>
        <v>1.2616632860040569E-2</v>
      </c>
      <c r="K2914" s="64">
        <f>IFERROR(IF(Ações!$B2914="","",VLOOKUP(Table_1[[#This Row],[AÇÕES]],'Dados Status Invest STOCKS'!A2900:AD3515,2)),0)</f>
        <v>30.65</v>
      </c>
      <c r="L2914" s="65">
        <f>IFERROR(IF(Ações!$B2914="","",VLOOKUP(Table_1[[#This Row],[AÇÕES]],'Dados Status Invest STOCKS'!A2900:AD3515,3)/100),0)</f>
        <v>1.1699999999999999E-2</v>
      </c>
      <c r="M2914" s="66">
        <f>IFERROR(IF(Ações!$B2914="","",VLOOKUP(Table_1[[#This Row],[AÇÕES]],'Dados Status Invest STOCKS'!A2900:AD3515,28)),0)</f>
        <v>4.93</v>
      </c>
      <c r="N2914" s="66">
        <f>IFERROR(IF(Ações!$B2914="","",VLOOKUP(Table_1[[#This Row],[AÇÕES]],'Dados Status Invest STOCKS'!A2900:AD3515,27)),0)</f>
        <v>25.7</v>
      </c>
      <c r="O2914" s="66">
        <f>IFERROR(IF(Ações!$L2914="","",Ações!$K2914*Ações!$L2914),0)</f>
        <v>0.35860499999999995</v>
      </c>
      <c r="P2914" s="67">
        <f t="shared" si="45"/>
        <v>0.06</v>
      </c>
      <c r="Q2914" s="67">
        <f>IFERROR(Ações!$O2914/Ações!$M2914,0)</f>
        <v>7.2739350912778902E-2</v>
      </c>
      <c r="R2914" s="67">
        <f>IFERROR(IF(Ações!$B2914="","",VLOOKUP(Table_1[[#This Row],[AÇÕES]],'Dados Status Invest STOCKS'!A2900:AD3515,18)/100),0)</f>
        <v>0.1918</v>
      </c>
      <c r="S2914" s="65">
        <f>IFERROR(IF(Ações!$B2914="","",VLOOKUP(Table_1[[#This Row],[AÇÕES]],'Dados Status Invest STOCKS'!A2900:AD3515,25)/100),0)</f>
        <v>0.44780000000000003</v>
      </c>
      <c r="T2914" s="67">
        <f>(1-Ações!$Q2914)*Ações!$R2914</f>
        <v>0.17784859249492899</v>
      </c>
      <c r="U2914" s="68">
        <f>IF(Ações!$S2914=0,Ações!$T2914,IF(Ações!$T2914=0,Ações!$S2914,AVERAGE(Ações!$S2914,Ações!$T2914)))</f>
        <v>0.3128242962474645</v>
      </c>
    </row>
    <row r="2915" spans="2:21" ht="15" customHeight="1" x14ac:dyDescent="0.2">
      <c r="B2915" s="63" t="str">
        <f>IFERROR('Dados Status Invest STOCKS'!A2902,"-")</f>
        <v>MBINO</v>
      </c>
      <c r="C2915" s="45">
        <f>IFERROR((Ações!$D2915-Ações!$K2915)/Ações!$D2915,0)</f>
        <v>-3.4482758620689564E-2</v>
      </c>
      <c r="D2915" s="46">
        <f>(Ações!$O2915)/0.06</f>
        <v>24.988333333333337</v>
      </c>
      <c r="E2915" s="47">
        <f>IFERROR((Ações!$F2915-Ações!$K2915)/Ações!$F2915,0)</f>
        <v>0.51585074593128555</v>
      </c>
      <c r="F2915" s="46">
        <f>IF(OR(Ações!$N2915&lt;0,Ações!$M2915&lt;0),"",(22.5*Ações!$M2915*Ações!$N2915)^0.5)</f>
        <v>53.392625895342512</v>
      </c>
      <c r="G2915" s="47">
        <f>IFERROR((Ações!$H2915-Ações!$K2915)/Ações!$H2915,0)</f>
        <v>5.6181840700039549</v>
      </c>
      <c r="H2915" s="48">
        <f>IFERROR(Ações!$I2915/(Ações!$P2915-Table_1[[#This Row],[CAGR LUCRO 5A]]),0)</f>
        <v>-5.5974382155750382</v>
      </c>
      <c r="I2915" s="48">
        <f>IF(Ações!$S2915&lt;0,"",Ações!$O2915*(1+Ações!$S2915))</f>
        <v>2.1706865400000002</v>
      </c>
      <c r="J2915" s="49">
        <f>IFERROR(IF(Ações!$B2915="","",(VLOOKUP(Table_1[[#This Row],[AÇÕES]],'Dados Status Invest STOCKS'!A2901:AD3516,4)/Table_1[[#This Row],[LPA]]))/100,0)</f>
        <v>1.0628803245436106E-2</v>
      </c>
      <c r="K2915" s="64">
        <f>IFERROR(IF(Ações!$B2915="","",VLOOKUP(Table_1[[#This Row],[AÇÕES]],'Dados Status Invest STOCKS'!A2901:AD3516,2)),0)</f>
        <v>25.85</v>
      </c>
      <c r="L2915" s="65">
        <f>IFERROR(IF(Ações!$B2915="","",VLOOKUP(Table_1[[#This Row],[AÇÕES]],'Dados Status Invest STOCKS'!A2901:AD3516,3)/100),0)</f>
        <v>5.7999999999999996E-2</v>
      </c>
      <c r="M2915" s="66">
        <f>IFERROR(IF(Ações!$B2915="","",VLOOKUP(Table_1[[#This Row],[AÇÕES]],'Dados Status Invest STOCKS'!A2901:AD3516,28)),0)</f>
        <v>4.93</v>
      </c>
      <c r="N2915" s="66">
        <f>IFERROR(IF(Ações!$B2915="","",VLOOKUP(Table_1[[#This Row],[AÇÕES]],'Dados Status Invest STOCKS'!A2901:AD3516,27)),0)</f>
        <v>25.7</v>
      </c>
      <c r="O2915" s="66">
        <f>IFERROR(IF(Ações!$L2915="","",Ações!$K2915*Ações!$L2915),0)</f>
        <v>1.4993000000000001</v>
      </c>
      <c r="P2915" s="67">
        <f t="shared" si="45"/>
        <v>0.06</v>
      </c>
      <c r="Q2915" s="67">
        <f>IFERROR(Ações!$O2915/Ações!$M2915,0)</f>
        <v>0.30411764705882355</v>
      </c>
      <c r="R2915" s="67">
        <f>IFERROR(IF(Ações!$B2915="","",VLOOKUP(Table_1[[#This Row],[AÇÕES]],'Dados Status Invest STOCKS'!A2901:AD3516,18)/100),0)</f>
        <v>0.1918</v>
      </c>
      <c r="S2915" s="65">
        <f>IFERROR(IF(Ações!$B2915="","",VLOOKUP(Table_1[[#This Row],[AÇÕES]],'Dados Status Invest STOCKS'!A2901:AD3516,25)/100),0)</f>
        <v>0.44780000000000003</v>
      </c>
      <c r="T2915" s="67">
        <f>(1-Ações!$Q2915)*Ações!$R2915</f>
        <v>0.13347023529411764</v>
      </c>
      <c r="U2915" s="68">
        <f>IF(Ações!$S2915=0,Ações!$T2915,IF(Ações!$T2915=0,Ações!$S2915,AVERAGE(Ações!$S2915,Ações!$T2915)))</f>
        <v>0.29063511764705885</v>
      </c>
    </row>
    <row r="2916" spans="2:21" ht="15" customHeight="1" x14ac:dyDescent="0.2">
      <c r="B2916" s="63" t="str">
        <f>IFERROR('Dados Status Invest STOCKS'!A2903,"-")</f>
        <v>MBINP</v>
      </c>
      <c r="C2916" s="45">
        <f>IFERROR((Ações!$D2916-Ações!$K2916)/Ações!$D2916,0)</f>
        <v>6.6874027993779117E-2</v>
      </c>
      <c r="D2916" s="46">
        <f>(Ações!$O2916)/0.06</f>
        <v>29.149333333333331</v>
      </c>
      <c r="E2916" s="47">
        <f>IFERROR((Ações!$F2916-Ações!$K2916)/Ações!$F2916,0)</f>
        <v>0.49056635548669125</v>
      </c>
      <c r="F2916" s="46">
        <f>IF(OR(Ações!$N2916&lt;0,Ações!$M2916&lt;0),"",(22.5*Ações!$M2916*Ações!$N2916)^0.5)</f>
        <v>53.392625895342512</v>
      </c>
      <c r="G2916" s="47">
        <f>IFERROR((Ações!$H2916-Ações!$K2916)/Ações!$H2916,0)</f>
        <v>5.1657025825852161</v>
      </c>
      <c r="H2916" s="48">
        <f>IFERROR(Ações!$I2916/(Ações!$P2916-Table_1[[#This Row],[CAGR LUCRO 5A]]),0)</f>
        <v>-6.5295107993811223</v>
      </c>
      <c r="I2916" s="48">
        <f>IF(Ações!$S2916&lt;0,"",Ações!$O2916*(1+Ações!$S2916))</f>
        <v>2.5321442879999996</v>
      </c>
      <c r="J2916" s="49">
        <f>IFERROR(IF(Ações!$B2916="","",(VLOOKUP(Table_1[[#This Row],[AÇÕES]],'Dados Status Invest STOCKS'!A2902:AD3517,4)/Table_1[[#This Row],[LPA]]))/100,0)</f>
        <v>1.1196754563894523E-2</v>
      </c>
      <c r="K2916" s="64">
        <f>IFERROR(IF(Ações!$B2916="","",VLOOKUP(Table_1[[#This Row],[AÇÕES]],'Dados Status Invest STOCKS'!A2902:AD3517,2)),0)</f>
        <v>27.2</v>
      </c>
      <c r="L2916" s="65">
        <f>IFERROR(IF(Ações!$B2916="","",VLOOKUP(Table_1[[#This Row],[AÇÕES]],'Dados Status Invest STOCKS'!A2902:AD3517,3)/100),0)</f>
        <v>6.4299999999999996E-2</v>
      </c>
      <c r="M2916" s="66">
        <f>IFERROR(IF(Ações!$B2916="","",VLOOKUP(Table_1[[#This Row],[AÇÕES]],'Dados Status Invest STOCKS'!A2902:AD3517,28)),0)</f>
        <v>4.93</v>
      </c>
      <c r="N2916" s="66">
        <f>IFERROR(IF(Ações!$B2916="","",VLOOKUP(Table_1[[#This Row],[AÇÕES]],'Dados Status Invest STOCKS'!A2902:AD3517,27)),0)</f>
        <v>25.7</v>
      </c>
      <c r="O2916" s="66">
        <f>IFERROR(IF(Ações!$L2916="","",Ações!$K2916*Ações!$L2916),0)</f>
        <v>1.7489599999999998</v>
      </c>
      <c r="P2916" s="67">
        <f t="shared" si="45"/>
        <v>0.06</v>
      </c>
      <c r="Q2916" s="67">
        <f>IFERROR(Ações!$O2916/Ações!$M2916,0)</f>
        <v>0.35475862068965514</v>
      </c>
      <c r="R2916" s="67">
        <f>IFERROR(IF(Ações!$B2916="","",VLOOKUP(Table_1[[#This Row],[AÇÕES]],'Dados Status Invest STOCKS'!A2902:AD3517,18)/100),0)</f>
        <v>0.1918</v>
      </c>
      <c r="S2916" s="65">
        <f>IFERROR(IF(Ações!$B2916="","",VLOOKUP(Table_1[[#This Row],[AÇÕES]],'Dados Status Invest STOCKS'!A2902:AD3517,25)/100),0)</f>
        <v>0.44780000000000003</v>
      </c>
      <c r="T2916" s="67">
        <f>(1-Ações!$Q2916)*Ações!$R2916</f>
        <v>0.12375729655172414</v>
      </c>
      <c r="U2916" s="68">
        <f>IF(Ações!$S2916=0,Ações!$T2916,IF(Ações!$T2916=0,Ações!$S2916,AVERAGE(Ações!$S2916,Ações!$T2916)))</f>
        <v>0.28577864827586208</v>
      </c>
    </row>
    <row r="2917" spans="2:21" ht="15" customHeight="1" x14ac:dyDescent="0.2">
      <c r="B2917" s="63" t="str">
        <f>IFERROR('Dados Status Invest STOCKS'!A2904,"-")</f>
        <v>MBIO</v>
      </c>
      <c r="C2917" s="45">
        <f>IFERROR((Ações!$D2917-Ações!$K2917)/Ações!$D2917,0)</f>
        <v>0</v>
      </c>
      <c r="D2917" s="46">
        <f>(Ações!$O2917)/0.06</f>
        <v>0</v>
      </c>
      <c r="E2917" s="47">
        <f>IFERROR((Ações!$F2917-Ações!$K2917)/Ações!$F2917,0)</f>
        <v>0</v>
      </c>
      <c r="F2917" s="46" t="str">
        <f>IF(OR(Ações!$N2917&lt;0,Ações!$M2917&lt;0),"",(22.5*Ações!$M2917*Ações!$N2917)^0.5)</f>
        <v/>
      </c>
      <c r="G2917" s="47">
        <f>IFERROR((Ações!$H2917-Ações!$K2917)/Ações!$H2917,0)</f>
        <v>0</v>
      </c>
      <c r="H2917" s="48">
        <f>IFERROR(Ações!$I2917/(Ações!$P2917-Table_1[[#This Row],[CAGR LUCRO 5A]]),0)</f>
        <v>0</v>
      </c>
      <c r="I2917" s="48">
        <f>IF(Ações!$S2917&lt;0,"",Ações!$O2917*(1+Ações!$S2917))</f>
        <v>0</v>
      </c>
      <c r="J2917" s="49">
        <f>IFERROR(IF(Ações!$B2917="","",(VLOOKUP(Table_1[[#This Row],[AÇÕES]],'Dados Status Invest STOCKS'!A2903:AD3518,4)/Table_1[[#This Row],[LPA]]))/100,0)</f>
        <v>2.5138888888888888E-2</v>
      </c>
      <c r="K2917" s="64">
        <f>IFERROR(IF(Ações!$B2917="","",VLOOKUP(Table_1[[#This Row],[AÇÕES]],'Dados Status Invest STOCKS'!A2903:AD3518,2)),0)</f>
        <v>1.3</v>
      </c>
      <c r="L2917" s="65">
        <f>IFERROR(IF(Ações!$B2917="","",VLOOKUP(Table_1[[#This Row],[AÇÕES]],'Dados Status Invest STOCKS'!A2903:AD3518,3)/100),0)</f>
        <v>0</v>
      </c>
      <c r="M2917" s="66">
        <f>IFERROR(IF(Ações!$B2917="","",VLOOKUP(Table_1[[#This Row],[AÇÕES]],'Dados Status Invest STOCKS'!A2903:AD3518,28)),0)</f>
        <v>-0.72</v>
      </c>
      <c r="N2917" s="66">
        <f>IFERROR(IF(Ações!$B2917="","",VLOOKUP(Table_1[[#This Row],[AÇÕES]],'Dados Status Invest STOCKS'!A2903:AD3518,27)),0)</f>
        <v>1.31</v>
      </c>
      <c r="O2917" s="66">
        <f>IFERROR(IF(Ações!$L2917="","",Ações!$K2917*Ações!$L2917),0)</f>
        <v>0</v>
      </c>
      <c r="P2917" s="67">
        <f t="shared" si="45"/>
        <v>0.06</v>
      </c>
      <c r="Q2917" s="67">
        <f>IFERROR(Ações!$O2917/Ações!$M2917,0)</f>
        <v>0</v>
      </c>
      <c r="R2917" s="67">
        <f>IFERROR(IF(Ações!$B2917="","",VLOOKUP(Table_1[[#This Row],[AÇÕES]],'Dados Status Invest STOCKS'!A2903:AD3518,18)/100),0)</f>
        <v>-0.54759999999999998</v>
      </c>
      <c r="S2917" s="65">
        <f>IFERROR(IF(Ações!$B2917="","",VLOOKUP(Table_1[[#This Row],[AÇÕES]],'Dados Status Invest STOCKS'!A2903:AD3518,25)/100),0)</f>
        <v>0</v>
      </c>
      <c r="T2917" s="67">
        <f>(1-Ações!$Q2917)*Ações!$R2917</f>
        <v>-0.54759999999999998</v>
      </c>
      <c r="U2917" s="68">
        <f>IF(Ações!$S2917=0,Ações!$T2917,IF(Ações!$T2917=0,Ações!$S2917,AVERAGE(Ações!$S2917,Ações!$T2917)))</f>
        <v>-0.54759999999999998</v>
      </c>
    </row>
    <row r="2918" spans="2:21" ht="15" customHeight="1" x14ac:dyDescent="0.2">
      <c r="B2918" s="63" t="str">
        <f>IFERROR('Dados Status Invest STOCKS'!A2905,"-")</f>
        <v>MBOT</v>
      </c>
      <c r="C2918" s="45">
        <f>IFERROR((Ações!$D2918-Ações!$K2918)/Ações!$D2918,0)</f>
        <v>0</v>
      </c>
      <c r="D2918" s="46">
        <f>(Ações!$O2918)/0.06</f>
        <v>0</v>
      </c>
      <c r="E2918" s="47">
        <f>IFERROR((Ações!$F2918-Ações!$K2918)/Ações!$F2918,0)</f>
        <v>0</v>
      </c>
      <c r="F2918" s="46" t="str">
        <f>IF(OR(Ações!$N2918&lt;0,Ações!$M2918&lt;0),"",(22.5*Ações!$M2918*Ações!$N2918)^0.5)</f>
        <v/>
      </c>
      <c r="G2918" s="47">
        <f>IFERROR((Ações!$H2918-Ações!$K2918)/Ações!$H2918,0)</f>
        <v>0</v>
      </c>
      <c r="H2918" s="48">
        <f>IFERROR(Ações!$I2918/(Ações!$P2918-Table_1[[#This Row],[CAGR LUCRO 5A]]),0)</f>
        <v>0</v>
      </c>
      <c r="I2918" s="48">
        <f>IF(Ações!$S2918&lt;0,"",Ações!$O2918*(1+Ações!$S2918))</f>
        <v>0</v>
      </c>
      <c r="J2918" s="49">
        <f>IFERROR(IF(Ações!$B2918="","",(VLOOKUP(Table_1[[#This Row],[AÇÕES]],'Dados Status Invest STOCKS'!A2904:AD3519,4)/Table_1[[#This Row],[LPA]]))/100,0)</f>
        <v>3.4366197183098593E-2</v>
      </c>
      <c r="K2918" s="64">
        <f>IFERROR(IF(Ações!$B2918="","",VLOOKUP(Table_1[[#This Row],[AÇÕES]],'Dados Status Invest STOCKS'!A2904:AD3519,2)),0)</f>
        <v>6.9</v>
      </c>
      <c r="L2918" s="65">
        <f>IFERROR(IF(Ações!$B2918="","",VLOOKUP(Table_1[[#This Row],[AÇÕES]],'Dados Status Invest STOCKS'!A2904:AD3519,3)/100),0)</f>
        <v>0</v>
      </c>
      <c r="M2918" s="66">
        <f>IFERROR(IF(Ações!$B2918="","",VLOOKUP(Table_1[[#This Row],[AÇÕES]],'Dados Status Invest STOCKS'!A2904:AD3519,28)),0)</f>
        <v>-1.42</v>
      </c>
      <c r="N2918" s="66">
        <f>IFERROR(IF(Ações!$B2918="","",VLOOKUP(Table_1[[#This Row],[AÇÕES]],'Dados Status Invest STOCKS'!A2904:AD3519,27)),0)</f>
        <v>2.5099999999999998</v>
      </c>
      <c r="O2918" s="66">
        <f>IFERROR(IF(Ações!$L2918="","",Ações!$K2918*Ações!$L2918),0)</f>
        <v>0</v>
      </c>
      <c r="P2918" s="67">
        <f t="shared" si="45"/>
        <v>0.06</v>
      </c>
      <c r="Q2918" s="67">
        <f>IFERROR(Ações!$O2918/Ações!$M2918,0)</f>
        <v>0</v>
      </c>
      <c r="R2918" s="67">
        <f>IFERROR(IF(Ações!$B2918="","",VLOOKUP(Table_1[[#This Row],[AÇÕES]],'Dados Status Invest STOCKS'!A2904:AD3519,18)/100),0)</f>
        <v>-0.56469999999999998</v>
      </c>
      <c r="S2918" s="65">
        <f>IFERROR(IF(Ações!$B2918="","",VLOOKUP(Table_1[[#This Row],[AÇÕES]],'Dados Status Invest STOCKS'!A2904:AD3519,25)/100),0)</f>
        <v>0</v>
      </c>
      <c r="T2918" s="67">
        <f>(1-Ações!$Q2918)*Ações!$R2918</f>
        <v>-0.56469999999999998</v>
      </c>
      <c r="U2918" s="68">
        <f>IF(Ações!$S2918=0,Ações!$T2918,IF(Ações!$T2918=0,Ações!$S2918,AVERAGE(Ações!$S2918,Ações!$T2918)))</f>
        <v>-0.56469999999999998</v>
      </c>
    </row>
    <row r="2919" spans="2:21" ht="15" customHeight="1" x14ac:dyDescent="0.2">
      <c r="B2919" s="63" t="str">
        <f>IFERROR('Dados Status Invest STOCKS'!A2906,"-")</f>
        <v>MBRX</v>
      </c>
      <c r="C2919" s="45">
        <f>IFERROR((Ações!$D2919-Ações!$K2919)/Ações!$D2919,0)</f>
        <v>0</v>
      </c>
      <c r="D2919" s="46">
        <f>(Ações!$O2919)/0.06</f>
        <v>0</v>
      </c>
      <c r="E2919" s="47">
        <f>IFERROR((Ações!$F2919-Ações!$K2919)/Ações!$F2919,0)</f>
        <v>0</v>
      </c>
      <c r="F2919" s="46" t="str">
        <f>IF(OR(Ações!$N2919&lt;0,Ações!$M2919&lt;0),"",(22.5*Ações!$M2919*Ações!$N2919)^0.5)</f>
        <v/>
      </c>
      <c r="G2919" s="47">
        <f>IFERROR((Ações!$H2919-Ações!$K2919)/Ações!$H2919,0)</f>
        <v>0</v>
      </c>
      <c r="H2919" s="48">
        <f>IFERROR(Ações!$I2919/(Ações!$P2919-Table_1[[#This Row],[CAGR LUCRO 5A]]),0)</f>
        <v>0</v>
      </c>
      <c r="I2919" s="48">
        <f>IF(Ações!$S2919&lt;0,"",Ações!$O2919*(1+Ações!$S2919))</f>
        <v>0</v>
      </c>
      <c r="J2919" s="49">
        <f>IFERROR(IF(Ações!$B2919="","",(VLOOKUP(Table_1[[#This Row],[AÇÕES]],'Dados Status Invest STOCKS'!A2905:AD3520,4)/Table_1[[#This Row],[LPA]]))/100,0)</f>
        <v>5.0909090909090897E-2</v>
      </c>
      <c r="K2919" s="64">
        <f>IFERROR(IF(Ações!$B2919="","",VLOOKUP(Table_1[[#This Row],[AÇÕES]],'Dados Status Invest STOCKS'!A2905:AD3520,2)),0)</f>
        <v>1.51</v>
      </c>
      <c r="L2919" s="65">
        <f>IFERROR(IF(Ações!$B2919="","",VLOOKUP(Table_1[[#This Row],[AÇÕES]],'Dados Status Invest STOCKS'!A2905:AD3520,3)/100),0)</f>
        <v>0</v>
      </c>
      <c r="M2919" s="66">
        <f>IFERROR(IF(Ações!$B2919="","",VLOOKUP(Table_1[[#This Row],[AÇÕES]],'Dados Status Invest STOCKS'!A2905:AD3520,28)),0)</f>
        <v>-0.55000000000000004</v>
      </c>
      <c r="N2919" s="66">
        <f>IFERROR(IF(Ações!$B2919="","",VLOOKUP(Table_1[[#This Row],[AÇÕES]],'Dados Status Invest STOCKS'!A2905:AD3520,27)),0)</f>
        <v>2.84</v>
      </c>
      <c r="O2919" s="66">
        <f>IFERROR(IF(Ações!$L2919="","",Ações!$K2919*Ações!$L2919),0)</f>
        <v>0</v>
      </c>
      <c r="P2919" s="67">
        <f t="shared" si="45"/>
        <v>0.06</v>
      </c>
      <c r="Q2919" s="67">
        <f>IFERROR(Ações!$O2919/Ações!$M2919,0)</f>
        <v>0</v>
      </c>
      <c r="R2919" s="67">
        <f>IFERROR(IF(Ações!$B2919="","",VLOOKUP(Table_1[[#This Row],[AÇÕES]],'Dados Status Invest STOCKS'!A2905:AD3520,18)/100),0)</f>
        <v>-0.19329999999999997</v>
      </c>
      <c r="S2919" s="65">
        <f>IFERROR(IF(Ações!$B2919="","",VLOOKUP(Table_1[[#This Row],[AÇÕES]],'Dados Status Invest STOCKS'!A2905:AD3520,25)/100),0)</f>
        <v>0</v>
      </c>
      <c r="T2919" s="67">
        <f>(1-Ações!$Q2919)*Ações!$R2919</f>
        <v>-0.19329999999999997</v>
      </c>
      <c r="U2919" s="68">
        <f>IF(Ações!$S2919=0,Ações!$T2919,IF(Ações!$T2919=0,Ações!$S2919,AVERAGE(Ações!$S2919,Ações!$T2919)))</f>
        <v>-0.19329999999999997</v>
      </c>
    </row>
    <row r="2920" spans="2:21" ht="15" customHeight="1" x14ac:dyDescent="0.2">
      <c r="B2920" s="63" t="str">
        <f>IFERROR('Dados Status Invest STOCKS'!A2907,"-")</f>
        <v>MBT</v>
      </c>
      <c r="C2920" s="45">
        <f>IFERROR((Ações!$D2920-Ações!$K2920)/Ações!$D2920,0)</f>
        <v>0.69984992496248122</v>
      </c>
      <c r="D2920" s="46">
        <f>(Ações!$O2920)/0.06</f>
        <v>23.488250000000001</v>
      </c>
      <c r="E2920" s="47">
        <f>IFERROR((Ações!$F2920-Ações!$K2920)/Ações!$F2920,0)</f>
        <v>-3.101715131757302</v>
      </c>
      <c r="F2920" s="46">
        <f>IF(OR(Ações!$N2920&lt;0,Ações!$M2920&lt;0),"",(22.5*Ações!$M2920*Ações!$N2920)^0.5)</f>
        <v>1.7187931812757462</v>
      </c>
      <c r="G2920" s="47">
        <f>IFERROR((Ações!$H2920-Ações!$K2920)/Ações!$H2920,0)</f>
        <v>0.72833044730043561</v>
      </c>
      <c r="H2920" s="48">
        <f>IFERROR(Ações!$I2920/(Ações!$P2920-Table_1[[#This Row],[CAGR LUCRO 5A]]),0)</f>
        <v>25.950644560439564</v>
      </c>
      <c r="I2920" s="48">
        <f>IF(Ações!$S2920&lt;0,"",Ações!$O2920*(1+Ações!$S2920))</f>
        <v>1.4169051930000001</v>
      </c>
      <c r="J2920" s="49">
        <f>IFERROR(IF(Ações!$B2920="","",(VLOOKUP(Table_1[[#This Row],[AÇÕES]],'Dados Status Invest STOCKS'!A2906:AD3521,4)/Table_1[[#This Row],[LPA]]))/100,0)</f>
        <v>6.9009900990099016E-2</v>
      </c>
      <c r="K2920" s="64">
        <f>IFERROR(IF(Ações!$B2920="","",VLOOKUP(Table_1[[#This Row],[AÇÕES]],'Dados Status Invest STOCKS'!A2906:AD3521,2)),0)</f>
        <v>7.05</v>
      </c>
      <c r="L2920" s="65">
        <f>IFERROR(IF(Ações!$B2920="","",VLOOKUP(Table_1[[#This Row],[AÇÕES]],'Dados Status Invest STOCKS'!A2906:AD3521,3)/100),0)</f>
        <v>0.19989999999999999</v>
      </c>
      <c r="M2920" s="66">
        <f>IFERROR(IF(Ações!$B2920="","",VLOOKUP(Table_1[[#This Row],[AÇÕES]],'Dados Status Invest STOCKS'!A2906:AD3521,28)),0)</f>
        <v>1.01</v>
      </c>
      <c r="N2920" s="66">
        <f>IFERROR(IF(Ações!$B2920="","",VLOOKUP(Table_1[[#This Row],[AÇÕES]],'Dados Status Invest STOCKS'!A2906:AD3521,27)),0)</f>
        <v>0.13</v>
      </c>
      <c r="O2920" s="66">
        <f>IFERROR(IF(Ações!$L2920="","",Ações!$K2920*Ações!$L2920),0)</f>
        <v>1.409295</v>
      </c>
      <c r="P2920" s="67">
        <f t="shared" si="45"/>
        <v>0.06</v>
      </c>
      <c r="Q2920" s="67">
        <f>IFERROR(Ações!$O2920/Ações!$M2920,0)</f>
        <v>1.3953415841584158</v>
      </c>
      <c r="R2920" s="67">
        <f>IFERROR(IF(Ações!$B2920="","",VLOOKUP(Table_1[[#This Row],[AÇÕES]],'Dados Status Invest STOCKS'!A2906:AD3521,18)/100),0)</f>
        <v>8.0670999999999999</v>
      </c>
      <c r="S2920" s="65">
        <f>IFERROR(IF(Ações!$B2920="","",VLOOKUP(Table_1[[#This Row],[AÇÕES]],'Dados Status Invest STOCKS'!A2906:AD3521,25)/100),0)</f>
        <v>5.4000000000000003E-3</v>
      </c>
      <c r="T2920" s="67">
        <f>(1-Ações!$Q2920)*Ações!$R2920</f>
        <v>-3.1892600935643562</v>
      </c>
      <c r="U2920" s="68">
        <f>IF(Ações!$S2920=0,Ações!$T2920,IF(Ações!$T2920=0,Ações!$S2920,AVERAGE(Ações!$S2920,Ações!$T2920)))</f>
        <v>-1.5919300467821782</v>
      </c>
    </row>
    <row r="2921" spans="2:21" ht="15" customHeight="1" x14ac:dyDescent="0.2">
      <c r="B2921" s="63" t="str">
        <f>IFERROR('Dados Status Invest STOCKS'!A2908,"-")</f>
        <v>MBUU</v>
      </c>
      <c r="C2921" s="45">
        <f>IFERROR((Ações!$D2921-Ações!$K2921)/Ações!$D2921,0)</f>
        <v>0</v>
      </c>
      <c r="D2921" s="46">
        <f>(Ações!$O2921)/0.06</f>
        <v>0</v>
      </c>
      <c r="E2921" s="47">
        <f>IFERROR((Ações!$F2921-Ações!$K2921)/Ações!$F2921,0)</f>
        <v>-0.25423548078446789</v>
      </c>
      <c r="F2921" s="46">
        <f>IF(OR(Ações!$N2921&lt;0,Ações!$M2921&lt;0),"",(22.5*Ações!$M2921*Ações!$N2921)^0.5)</f>
        <v>48.978043550146019</v>
      </c>
      <c r="G2921" s="47">
        <f>IFERROR((Ações!$H2921-Ações!$K2921)/Ações!$H2921,0)</f>
        <v>0</v>
      </c>
      <c r="H2921" s="48">
        <f>IFERROR(Ações!$I2921/(Ações!$P2921-Table_1[[#This Row],[CAGR LUCRO 5A]]),0)</f>
        <v>0</v>
      </c>
      <c r="I2921" s="48">
        <f>IF(Ações!$S2921&lt;0,"",Ações!$O2921*(1+Ações!$S2921))</f>
        <v>0</v>
      </c>
      <c r="J2921" s="49">
        <f>IFERROR(IF(Ações!$B2921="","",(VLOOKUP(Table_1[[#This Row],[AÇÕES]],'Dados Status Invest STOCKS'!A2907:AD3522,4)/Table_1[[#This Row],[LPA]]))/100,0)</f>
        <v>1.9945945945945946E-2</v>
      </c>
      <c r="K2921" s="64">
        <f>IFERROR(IF(Ações!$B2921="","",VLOOKUP(Table_1[[#This Row],[AÇÕES]],'Dados Status Invest STOCKS'!A2907:AD3522,2)),0)</f>
        <v>61.43</v>
      </c>
      <c r="L2921" s="65">
        <f>IFERROR(IF(Ações!$B2921="","",VLOOKUP(Table_1[[#This Row],[AÇÕES]],'Dados Status Invest STOCKS'!A2907:AD3522,3)/100),0)</f>
        <v>0</v>
      </c>
      <c r="M2921" s="66">
        <f>IFERROR(IF(Ações!$B2921="","",VLOOKUP(Table_1[[#This Row],[AÇÕES]],'Dados Status Invest STOCKS'!A2907:AD3522,28)),0)</f>
        <v>5.55</v>
      </c>
      <c r="N2921" s="66">
        <f>IFERROR(IF(Ações!$B2921="","",VLOOKUP(Table_1[[#This Row],[AÇÕES]],'Dados Status Invest STOCKS'!A2907:AD3522,27)),0)</f>
        <v>19.21</v>
      </c>
      <c r="O2921" s="66">
        <f>IFERROR(IF(Ações!$L2921="","",Ações!$K2921*Ações!$L2921),0)</f>
        <v>0</v>
      </c>
      <c r="P2921" s="67">
        <f t="shared" si="45"/>
        <v>0.06</v>
      </c>
      <c r="Q2921" s="67">
        <f>IFERROR(Ações!$O2921/Ações!$M2921,0)</f>
        <v>0</v>
      </c>
      <c r="R2921" s="67">
        <f>IFERROR(IF(Ações!$B2921="","",VLOOKUP(Table_1[[#This Row],[AÇÕES]],'Dados Status Invest STOCKS'!A2907:AD3522,18)/100),0)</f>
        <v>0.28899999999999998</v>
      </c>
      <c r="S2921" s="65">
        <f>IFERROR(IF(Ações!$B2921="","",VLOOKUP(Table_1[[#This Row],[AÇÕES]],'Dados Status Invest STOCKS'!A2907:AD3522,25)/100),0)</f>
        <v>0.43509999999999999</v>
      </c>
      <c r="T2921" s="67">
        <f>(1-Ações!$Q2921)*Ações!$R2921</f>
        <v>0.28899999999999998</v>
      </c>
      <c r="U2921" s="68">
        <f>IF(Ações!$S2921=0,Ações!$T2921,IF(Ações!$T2921=0,Ações!$S2921,AVERAGE(Ações!$S2921,Ações!$T2921)))</f>
        <v>0.36204999999999998</v>
      </c>
    </row>
    <row r="2922" spans="2:21" ht="15" customHeight="1" x14ac:dyDescent="0.2">
      <c r="B2922" s="63" t="str">
        <f>IFERROR('Dados Status Invest STOCKS'!A2909,"-")</f>
        <v>MBWM</v>
      </c>
      <c r="C2922" s="45">
        <f>IFERROR((Ações!$D2922-Ações!$K2922)/Ações!$D2922,0)</f>
        <v>-0.96078431372548989</v>
      </c>
      <c r="D2922" s="46">
        <f>(Ações!$O2922)/0.06</f>
        <v>19.686000000000003</v>
      </c>
      <c r="E2922" s="47">
        <f>IFERROR((Ações!$F2922-Ações!$K2922)/Ações!$F2922,0)</f>
        <v>0.23492352414059775</v>
      </c>
      <c r="F2922" s="46">
        <f>IF(OR(Ações!$N2922&lt;0,Ações!$M2922&lt;0),"",(22.5*Ações!$M2922*Ações!$N2922)^0.5)</f>
        <v>50.452472684696041</v>
      </c>
      <c r="G2922" s="47">
        <f>IFERROR((Ações!$H2922-Ações!$K2922)/Ações!$H2922,0)</f>
        <v>2.276853170180531</v>
      </c>
      <c r="H2922" s="48">
        <f>IFERROR(Ações!$I2922/(Ações!$P2922-Table_1[[#This Row],[CAGR LUCRO 5A]]),0)</f>
        <v>-30.230570672853826</v>
      </c>
      <c r="I2922" s="48">
        <f>IF(Ações!$S2922&lt;0,"",Ações!$O2922*(1+Ações!$S2922))</f>
        <v>1.3029375960000003</v>
      </c>
      <c r="J2922" s="49">
        <f>IFERROR(IF(Ações!$B2922="","",(VLOOKUP(Table_1[[#This Row],[AÇÕES]],'Dados Status Invest STOCKS'!A2908:AD3523,4)/Table_1[[#This Row],[LPA]]))/100,0)</f>
        <v>2.510204081632653E-2</v>
      </c>
      <c r="K2922" s="64">
        <f>IFERROR(IF(Ações!$B2922="","",VLOOKUP(Table_1[[#This Row],[AÇÕES]],'Dados Status Invest STOCKS'!A2908:AD3523,2)),0)</f>
        <v>38.6</v>
      </c>
      <c r="L2922" s="65">
        <f>IFERROR(IF(Ações!$B2922="","",VLOOKUP(Table_1[[#This Row],[AÇÕES]],'Dados Status Invest STOCKS'!A2908:AD3523,3)/100),0)</f>
        <v>3.0600000000000002E-2</v>
      </c>
      <c r="M2922" s="66">
        <f>IFERROR(IF(Ações!$B2922="","",VLOOKUP(Table_1[[#This Row],[AÇÕES]],'Dados Status Invest STOCKS'!A2908:AD3523,28)),0)</f>
        <v>3.92</v>
      </c>
      <c r="N2922" s="66">
        <f>IFERROR(IF(Ações!$B2922="","",VLOOKUP(Table_1[[#This Row],[AÇÕES]],'Dados Status Invest STOCKS'!A2908:AD3523,27)),0)</f>
        <v>28.86</v>
      </c>
      <c r="O2922" s="66">
        <f>IFERROR(IF(Ações!$L2922="","",Ações!$K2922*Ações!$L2922),0)</f>
        <v>1.1811600000000002</v>
      </c>
      <c r="P2922" s="67">
        <f t="shared" si="45"/>
        <v>0.06</v>
      </c>
      <c r="Q2922" s="67">
        <f>IFERROR(Ações!$O2922/Ações!$M2922,0)</f>
        <v>0.3013163265306123</v>
      </c>
      <c r="R2922" s="67">
        <f>IFERROR(IF(Ações!$B2922="","",VLOOKUP(Table_1[[#This Row],[AÇÕES]],'Dados Status Invest STOCKS'!A2908:AD3523,18)/100),0)</f>
        <v>0.13589999999999999</v>
      </c>
      <c r="S2922" s="65">
        <f>IFERROR(IF(Ações!$B2922="","",VLOOKUP(Table_1[[#This Row],[AÇÕES]],'Dados Status Invest STOCKS'!A2908:AD3523,25)/100),0)</f>
        <v>0.10310000000000001</v>
      </c>
      <c r="T2922" s="67">
        <f>(1-Ações!$Q2922)*Ações!$R2922</f>
        <v>9.4951111224489793E-2</v>
      </c>
      <c r="U2922" s="68">
        <f>IF(Ações!$S2922=0,Ações!$T2922,IF(Ações!$T2922=0,Ações!$S2922,AVERAGE(Ações!$S2922,Ações!$T2922)))</f>
        <v>9.9025555612244909E-2</v>
      </c>
    </row>
    <row r="2923" spans="2:21" ht="15" customHeight="1" x14ac:dyDescent="0.2">
      <c r="B2923" s="63" t="str">
        <f>IFERROR('Dados Status Invest STOCKS'!A2910,"-")</f>
        <v>MC</v>
      </c>
      <c r="C2923" s="45">
        <f>IFERROR((Ações!$D2923-Ações!$K2923)/Ações!$D2923,0)</f>
        <v>0.52681388012618291</v>
      </c>
      <c r="D2923" s="46">
        <f>(Ações!$O2923)/0.06</f>
        <v>113.31693333333332</v>
      </c>
      <c r="E2923" s="47">
        <f>IFERROR((Ações!$F2923-Ações!$K2923)/Ações!$F2923,0)</f>
        <v>-0.65125276047753689</v>
      </c>
      <c r="F2923" s="46">
        <f>IF(OR(Ações!$N2923&lt;0,Ações!$M2923&lt;0),"",(22.5*Ações!$M2923*Ações!$N2923)^0.5)</f>
        <v>32.472315131508559</v>
      </c>
      <c r="G2923" s="47">
        <f>IFERROR((Ações!$H2923-Ações!$K2923)/Ações!$H2923,0)</f>
        <v>2.9203909042362071</v>
      </c>
      <c r="H2923" s="48">
        <f>IFERROR(Ações!$I2923/(Ações!$P2923-Table_1[[#This Row],[CAGR LUCRO 5A]]),0)</f>
        <v>-27.921398649472444</v>
      </c>
      <c r="I2923" s="48">
        <f>IF(Ações!$S2923&lt;0,"",Ações!$O2923*(1+Ações!$S2923))</f>
        <v>9.5267812191999983</v>
      </c>
      <c r="J2923" s="49">
        <f>IFERROR(IF(Ações!$B2923="","",(VLOOKUP(Table_1[[#This Row],[AÇÕES]],'Dados Status Invest STOCKS'!A2909:AD3524,4)/Table_1[[#This Row],[LPA]]))/100,0)</f>
        <v>1.5058626465661641E-2</v>
      </c>
      <c r="K2923" s="64">
        <f>IFERROR(IF(Ações!$B2923="","",VLOOKUP(Table_1[[#This Row],[AÇÕES]],'Dados Status Invest STOCKS'!A2909:AD3524,2)),0)</f>
        <v>53.62</v>
      </c>
      <c r="L2923" s="65">
        <f>IFERROR(IF(Ações!$B2923="","",VLOOKUP(Table_1[[#This Row],[AÇÕES]],'Dados Status Invest STOCKS'!A2909:AD3524,3)/100),0)</f>
        <v>0.1268</v>
      </c>
      <c r="M2923" s="66">
        <f>IFERROR(IF(Ações!$B2923="","",VLOOKUP(Table_1[[#This Row],[AÇÕES]],'Dados Status Invest STOCKS'!A2909:AD3524,28)),0)</f>
        <v>5.97</v>
      </c>
      <c r="N2923" s="66">
        <f>IFERROR(IF(Ações!$B2923="","",VLOOKUP(Table_1[[#This Row],[AÇÕES]],'Dados Status Invest STOCKS'!A2909:AD3524,27)),0)</f>
        <v>7.85</v>
      </c>
      <c r="O2923" s="66">
        <f>IFERROR(IF(Ações!$L2923="","",Ações!$K2923*Ações!$L2923),0)</f>
        <v>6.7990159999999991</v>
      </c>
      <c r="P2923" s="67">
        <f t="shared" si="45"/>
        <v>0.06</v>
      </c>
      <c r="Q2923" s="67">
        <f>IFERROR(Ações!$O2923/Ações!$M2923,0)</f>
        <v>1.1388636515912898</v>
      </c>
      <c r="R2923" s="67">
        <f>IFERROR(IF(Ações!$B2923="","",VLOOKUP(Table_1[[#This Row],[AÇÕES]],'Dados Status Invest STOCKS'!A2909:AD3524,18)/100),0)</f>
        <v>0.75980000000000003</v>
      </c>
      <c r="S2923" s="65">
        <f>IFERROR(IF(Ações!$B2923="","",VLOOKUP(Table_1[[#This Row],[AÇÕES]],'Dados Status Invest STOCKS'!A2909:AD3524,25)/100),0)</f>
        <v>0.4012</v>
      </c>
      <c r="T2923" s="67">
        <f>(1-Ações!$Q2923)*Ações!$R2923</f>
        <v>-0.10550860247906198</v>
      </c>
      <c r="U2923" s="68">
        <f>IF(Ações!$S2923=0,Ações!$T2923,IF(Ações!$T2923=0,Ações!$S2923,AVERAGE(Ações!$S2923,Ações!$T2923)))</f>
        <v>0.14784569876046902</v>
      </c>
    </row>
    <row r="2924" spans="2:21" ht="15" customHeight="1" x14ac:dyDescent="0.2">
      <c r="B2924" s="63" t="str">
        <f>IFERROR('Dados Status Invest STOCKS'!A2911,"-")</f>
        <v>MCB</v>
      </c>
      <c r="C2924" s="45">
        <f>IFERROR((Ações!$D2924-Ações!$K2924)/Ações!$D2924,0)</f>
        <v>0</v>
      </c>
      <c r="D2924" s="46">
        <f>(Ações!$O2924)/0.06</f>
        <v>0</v>
      </c>
      <c r="E2924" s="47">
        <f>IFERROR((Ações!$F2924-Ações!$K2924)/Ações!$F2924,0)</f>
        <v>-0.40993845037294885</v>
      </c>
      <c r="F2924" s="46">
        <f>IF(OR(Ações!$N2924&lt;0,Ações!$M2924&lt;0),"",(22.5*Ações!$M2924*Ações!$N2924)^0.5)</f>
        <v>75.882745074226193</v>
      </c>
      <c r="G2924" s="47">
        <f>IFERROR((Ações!$H2924-Ações!$K2924)/Ações!$H2924,0)</f>
        <v>0</v>
      </c>
      <c r="H2924" s="48">
        <f>IFERROR(Ações!$I2924/(Ações!$P2924-Table_1[[#This Row],[CAGR LUCRO 5A]]),0)</f>
        <v>0</v>
      </c>
      <c r="I2924" s="48">
        <f>IF(Ações!$S2924&lt;0,"",Ações!$O2924*(1+Ações!$S2924))</f>
        <v>0</v>
      </c>
      <c r="J2924" s="49">
        <f>IFERROR(IF(Ações!$B2924="","",(VLOOKUP(Table_1[[#This Row],[AÇÕES]],'Dados Status Invest STOCKS'!A2910:AD3525,4)/Table_1[[#This Row],[LPA]]))/100,0)</f>
        <v>4.2450199203187253E-2</v>
      </c>
      <c r="K2924" s="64">
        <f>IFERROR(IF(Ações!$B2924="","",VLOOKUP(Table_1[[#This Row],[AÇÕES]],'Dados Status Invest STOCKS'!A2910:AD3525,2)),0)</f>
        <v>106.99</v>
      </c>
      <c r="L2924" s="65">
        <f>IFERROR(IF(Ações!$B2924="","",VLOOKUP(Table_1[[#This Row],[AÇÕES]],'Dados Status Invest STOCKS'!A2910:AD3525,3)/100),0)</f>
        <v>0</v>
      </c>
      <c r="M2924" s="66">
        <f>IFERROR(IF(Ações!$B2924="","",VLOOKUP(Table_1[[#This Row],[AÇÕES]],'Dados Status Invest STOCKS'!A2910:AD3525,28)),0)</f>
        <v>5.0199999999999996</v>
      </c>
      <c r="N2924" s="66">
        <f>IFERROR(IF(Ações!$B2924="","",VLOOKUP(Table_1[[#This Row],[AÇÕES]],'Dados Status Invest STOCKS'!A2910:AD3525,27)),0)</f>
        <v>50.98</v>
      </c>
      <c r="O2924" s="66">
        <f>IFERROR(IF(Ações!$L2924="","",Ações!$K2924*Ações!$L2924),0)</f>
        <v>0</v>
      </c>
      <c r="P2924" s="67">
        <f t="shared" si="45"/>
        <v>0.06</v>
      </c>
      <c r="Q2924" s="67">
        <f>IFERROR(Ações!$O2924/Ações!$M2924,0)</f>
        <v>0</v>
      </c>
      <c r="R2924" s="67">
        <f>IFERROR(IF(Ações!$B2924="","",VLOOKUP(Table_1[[#This Row],[AÇÕES]],'Dados Status Invest STOCKS'!A2910:AD3525,18)/100),0)</f>
        <v>9.849999999999999E-2</v>
      </c>
      <c r="S2924" s="65">
        <f>IFERROR(IF(Ações!$B2924="","",VLOOKUP(Table_1[[#This Row],[AÇÕES]],'Dados Status Invest STOCKS'!A2910:AD3525,25)/100),0)</f>
        <v>0.5665</v>
      </c>
      <c r="T2924" s="67">
        <f>(1-Ações!$Q2924)*Ações!$R2924</f>
        <v>9.849999999999999E-2</v>
      </c>
      <c r="U2924" s="68">
        <f>IF(Ações!$S2924=0,Ações!$T2924,IF(Ações!$T2924=0,Ações!$S2924,AVERAGE(Ações!$S2924,Ações!$T2924)))</f>
        <v>0.33250000000000002</v>
      </c>
    </row>
    <row r="2925" spans="2:21" ht="15" customHeight="1" x14ac:dyDescent="0.2">
      <c r="B2925" s="63" t="str">
        <f>IFERROR('Dados Status Invest STOCKS'!A2912,"-")</f>
        <v>MCBC</v>
      </c>
      <c r="C2925" s="45">
        <f>IFERROR((Ações!$D2925-Ações!$K2925)/Ações!$D2925,0)</f>
        <v>-0.73913043478260843</v>
      </c>
      <c r="D2925" s="46">
        <f>(Ações!$O2925)/0.06</f>
        <v>5.3360000000000003</v>
      </c>
      <c r="E2925" s="47">
        <f>IFERROR((Ações!$F2925-Ações!$K2925)/Ações!$F2925,0)</f>
        <v>0.25322965736423997</v>
      </c>
      <c r="F2925" s="46">
        <f>IF(OR(Ações!$N2925&lt;0,Ações!$M2925&lt;0),"",(22.5*Ações!$M2925*Ações!$N2925)^0.5)</f>
        <v>12.426845939336337</v>
      </c>
      <c r="G2925" s="47">
        <f>IFERROR((Ações!$H2925-Ações!$K2925)/Ações!$H2925,0)</f>
        <v>4.103409966316649</v>
      </c>
      <c r="H2925" s="48">
        <f>IFERROR(Ações!$I2925/(Ações!$P2925-Table_1[[#This Row],[CAGR LUCRO 5A]]),0)</f>
        <v>-2.9902591345397318</v>
      </c>
      <c r="I2925" s="48">
        <f>IF(Ações!$S2925&lt;0,"",Ações!$O2925*(1+Ações!$S2925))</f>
        <v>0.38006193599999999</v>
      </c>
      <c r="J2925" s="49">
        <f>IFERROR(IF(Ações!$B2925="","",(VLOOKUP(Table_1[[#This Row],[AÇÕES]],'Dados Status Invest STOCKS'!A2911:AD3526,4)/Table_1[[#This Row],[LPA]]))/100,0)</f>
        <v>0.10731182795698924</v>
      </c>
      <c r="K2925" s="64">
        <f>IFERROR(IF(Ações!$B2925="","",VLOOKUP(Table_1[[#This Row],[AÇÕES]],'Dados Status Invest STOCKS'!A2911:AD3526,2)),0)</f>
        <v>9.2799999999999994</v>
      </c>
      <c r="L2925" s="65">
        <f>IFERROR(IF(Ações!$B2925="","",VLOOKUP(Table_1[[#This Row],[AÇÕES]],'Dados Status Invest STOCKS'!A2911:AD3526,3)/100),0)</f>
        <v>3.4500000000000003E-2</v>
      </c>
      <c r="M2925" s="66">
        <f>IFERROR(IF(Ações!$B2925="","",VLOOKUP(Table_1[[#This Row],[AÇÕES]],'Dados Status Invest STOCKS'!A2911:AD3526,28)),0)</f>
        <v>0.93</v>
      </c>
      <c r="N2925" s="66">
        <f>IFERROR(IF(Ações!$B2925="","",VLOOKUP(Table_1[[#This Row],[AÇÕES]],'Dados Status Invest STOCKS'!A2911:AD3526,27)),0)</f>
        <v>7.38</v>
      </c>
      <c r="O2925" s="66">
        <f>IFERROR(IF(Ações!$L2925="","",Ações!$K2925*Ações!$L2925),0)</f>
        <v>0.32016</v>
      </c>
      <c r="P2925" s="67">
        <f t="shared" si="45"/>
        <v>0.06</v>
      </c>
      <c r="Q2925" s="67">
        <f>IFERROR(Ações!$O2925/Ações!$M2925,0)</f>
        <v>0.344258064516129</v>
      </c>
      <c r="R2925" s="67">
        <f>IFERROR(IF(Ações!$B2925="","",VLOOKUP(Table_1[[#This Row],[AÇÕES]],'Dados Status Invest STOCKS'!A2911:AD3526,18)/100),0)</f>
        <v>0.12609999999999999</v>
      </c>
      <c r="S2925" s="65">
        <f>IFERROR(IF(Ações!$B2925="","",VLOOKUP(Table_1[[#This Row],[AÇÕES]],'Dados Status Invest STOCKS'!A2911:AD3526,25)/100),0)</f>
        <v>0.18710000000000002</v>
      </c>
      <c r="T2925" s="67">
        <f>(1-Ações!$Q2925)*Ações!$R2925</f>
        <v>8.2689058064516124E-2</v>
      </c>
      <c r="U2925" s="68">
        <f>IF(Ações!$S2925=0,Ações!$T2925,IF(Ações!$T2925=0,Ações!$S2925,AVERAGE(Ações!$S2925,Ações!$T2925)))</f>
        <v>0.13489452903225807</v>
      </c>
    </row>
    <row r="2926" spans="2:21" ht="15" customHeight="1" x14ac:dyDescent="0.2">
      <c r="B2926" s="63" t="str">
        <f>IFERROR('Dados Status Invest STOCKS'!A2913,"-")</f>
        <v>MCBS</v>
      </c>
      <c r="C2926" s="45">
        <f>IFERROR((Ações!$D2926-Ações!$K2926)/Ações!$D2926,0)</f>
        <v>-2.4285714285714284</v>
      </c>
      <c r="D2926" s="46">
        <f>(Ações!$O2926)/0.06</f>
        <v>7.6854166666666677</v>
      </c>
      <c r="E2926" s="47">
        <f>IFERROR((Ações!$F2926-Ações!$K2926)/Ações!$F2926,0)</f>
        <v>-0.16153818540956219</v>
      </c>
      <c r="F2926" s="46">
        <f>IF(OR(Ações!$N2926&lt;0,Ações!$M2926&lt;0),"",(22.5*Ações!$M2926*Ações!$N2926)^0.5)</f>
        <v>22.685435856513752</v>
      </c>
      <c r="G2926" s="47">
        <f>IFERROR((Ações!$H2926-Ações!$K2926)/Ações!$H2926,0)</f>
        <v>-2.4285714285714284</v>
      </c>
      <c r="H2926" s="48">
        <f>IFERROR(Ações!$I2926/(Ações!$P2926-Table_1[[#This Row],[CAGR LUCRO 5A]]),0)</f>
        <v>7.6854166666666677</v>
      </c>
      <c r="I2926" s="48">
        <f>IF(Ações!$S2926&lt;0,"",Ações!$O2926*(1+Ações!$S2926))</f>
        <v>0.46112500000000006</v>
      </c>
      <c r="J2926" s="49">
        <f>IFERROR(IF(Ações!$B2926="","",(VLOOKUP(Table_1[[#This Row],[AÇÕES]],'Dados Status Invest STOCKS'!A2912:AD3527,4)/Table_1[[#This Row],[LPA]]))/100,0)</f>
        <v>5.9194312796208542E-2</v>
      </c>
      <c r="K2926" s="64">
        <f>IFERROR(IF(Ações!$B2926="","",VLOOKUP(Table_1[[#This Row],[AÇÕES]],'Dados Status Invest STOCKS'!A2912:AD3527,2)),0)</f>
        <v>26.35</v>
      </c>
      <c r="L2926" s="65">
        <f>IFERROR(IF(Ações!$B2926="","",VLOOKUP(Table_1[[#This Row],[AÇÕES]],'Dados Status Invest STOCKS'!A2912:AD3527,3)/100),0)</f>
        <v>1.7500000000000002E-2</v>
      </c>
      <c r="M2926" s="66">
        <f>IFERROR(IF(Ações!$B2926="","",VLOOKUP(Table_1[[#This Row],[AÇÕES]],'Dados Status Invest STOCKS'!A2912:AD3527,28)),0)</f>
        <v>2.11</v>
      </c>
      <c r="N2926" s="66">
        <f>IFERROR(IF(Ações!$B2926="","",VLOOKUP(Table_1[[#This Row],[AÇÕES]],'Dados Status Invest STOCKS'!A2912:AD3527,27)),0)</f>
        <v>10.84</v>
      </c>
      <c r="O2926" s="66">
        <f>IFERROR(IF(Ações!$L2926="","",Ações!$K2926*Ações!$L2926),0)</f>
        <v>0.46112500000000006</v>
      </c>
      <c r="P2926" s="67">
        <f t="shared" si="45"/>
        <v>0.06</v>
      </c>
      <c r="Q2926" s="67">
        <f>IFERROR(Ações!$O2926/Ações!$M2926,0)</f>
        <v>0.21854265402843606</v>
      </c>
      <c r="R2926" s="67">
        <f>IFERROR(IF(Ações!$B2926="","",VLOOKUP(Table_1[[#This Row],[AÇÕES]],'Dados Status Invest STOCKS'!A2912:AD3527,18)/100),0)</f>
        <v>0.19450000000000001</v>
      </c>
      <c r="S2926" s="65">
        <f>IFERROR(IF(Ações!$B2926="","",VLOOKUP(Table_1[[#This Row],[AÇÕES]],'Dados Status Invest STOCKS'!A2912:AD3527,25)/100),0)</f>
        <v>0</v>
      </c>
      <c r="T2926" s="67">
        <f>(1-Ações!$Q2926)*Ações!$R2926</f>
        <v>0.1519934537914692</v>
      </c>
      <c r="U2926" s="68">
        <f>IF(Ações!$S2926=0,Ações!$T2926,IF(Ações!$T2926=0,Ações!$S2926,AVERAGE(Ações!$S2926,Ações!$T2926)))</f>
        <v>0.1519934537914692</v>
      </c>
    </row>
    <row r="2927" spans="2:21" ht="15" customHeight="1" x14ac:dyDescent="0.2">
      <c r="B2927" s="63" t="str">
        <f>IFERROR('Dados Status Invest STOCKS'!A2914,"-")</f>
        <v>MCD</v>
      </c>
      <c r="C2927" s="45">
        <f>IFERROR((Ações!$D2927-Ações!$K2927)/Ações!$D2927,0)</f>
        <v>-1.8985507246376812</v>
      </c>
      <c r="D2927" s="46">
        <f>(Ações!$O2927)/0.06</f>
        <v>87.495450000000005</v>
      </c>
      <c r="E2927" s="47">
        <f>IFERROR((Ações!$F2927-Ações!$K2927)/Ações!$F2927,0)</f>
        <v>0</v>
      </c>
      <c r="F2927" s="46" t="str">
        <f>IF(OR(Ações!$N2927&lt;0,Ações!$M2927&lt;0),"",(22.5*Ações!$M2927*Ações!$N2927)^0.5)</f>
        <v/>
      </c>
      <c r="G2927" s="47">
        <f>IFERROR((Ações!$H2927-Ações!$K2927)/Ações!$H2927,0)</f>
        <v>-1.4568859616984411</v>
      </c>
      <c r="H2927" s="48">
        <f>IFERROR(Ações!$I2927/(Ações!$P2927-Table_1[[#This Row],[CAGR LUCRO 5A]]),0)</f>
        <v>103.22416422807018</v>
      </c>
      <c r="I2927" s="48">
        <f>IF(Ações!$S2927&lt;0,"",Ações!$O2927*(1+Ações!$S2927))</f>
        <v>5.2953996248999999</v>
      </c>
      <c r="J2927" s="49">
        <f>IFERROR(IF(Ações!$B2927="","",(VLOOKUP(Table_1[[#This Row],[AÇÕES]],'Dados Status Invest STOCKS'!A2913:AD3528,4)/Table_1[[#This Row],[LPA]]))/100,0)</f>
        <v>2.6687179487179486E-2</v>
      </c>
      <c r="K2927" s="64">
        <f>IFERROR(IF(Ações!$B2927="","",VLOOKUP(Table_1[[#This Row],[AÇÕES]],'Dados Status Invest STOCKS'!A2913:AD3528,2)),0)</f>
        <v>253.61</v>
      </c>
      <c r="L2927" s="65">
        <f>IFERROR(IF(Ações!$B2927="","",VLOOKUP(Table_1[[#This Row],[AÇÕES]],'Dados Status Invest STOCKS'!A2913:AD3528,3)/100),0)</f>
        <v>2.07E-2</v>
      </c>
      <c r="M2927" s="66">
        <f>IFERROR(IF(Ações!$B2927="","",VLOOKUP(Table_1[[#This Row],[AÇÕES]],'Dados Status Invest STOCKS'!A2913:AD3528,28)),0)</f>
        <v>9.75</v>
      </c>
      <c r="N2927" s="66">
        <f>IFERROR(IF(Ações!$B2927="","",VLOOKUP(Table_1[[#This Row],[AÇÕES]],'Dados Status Invest STOCKS'!A2913:AD3528,27)),0)</f>
        <v>-7.59</v>
      </c>
      <c r="O2927" s="66">
        <f>IFERROR(IF(Ações!$L2927="","",Ações!$K2927*Ações!$L2927),0)</f>
        <v>5.249727</v>
      </c>
      <c r="P2927" s="67">
        <f t="shared" si="45"/>
        <v>0.06</v>
      </c>
      <c r="Q2927" s="67">
        <f>IFERROR(Ações!$O2927/Ações!$M2927,0)</f>
        <v>0.53843353846153852</v>
      </c>
      <c r="R2927" s="67">
        <f>IFERROR(IF(Ações!$B2927="","",VLOOKUP(Table_1[[#This Row],[AÇÕES]],'Dados Status Invest STOCKS'!A2913:AD3528,18)/100),0)</f>
        <v>-1.2834999999999999</v>
      </c>
      <c r="S2927" s="65">
        <f>IFERROR(IF(Ações!$B2927="","",VLOOKUP(Table_1[[#This Row],[AÇÕES]],'Dados Status Invest STOCKS'!A2913:AD3528,25)/100),0)</f>
        <v>8.6999999999999994E-3</v>
      </c>
      <c r="T2927" s="67">
        <f>(1-Ações!$Q2927)*Ações!$R2927</f>
        <v>-0.5924205533846153</v>
      </c>
      <c r="U2927" s="68">
        <f>IF(Ações!$S2927=0,Ações!$T2927,IF(Ações!$T2927=0,Ações!$S2927,AVERAGE(Ações!$S2927,Ações!$T2927)))</f>
        <v>-0.29186027669230763</v>
      </c>
    </row>
    <row r="2928" spans="2:21" ht="15" customHeight="1" x14ac:dyDescent="0.2">
      <c r="B2928" s="63" t="str">
        <f>IFERROR('Dados Status Invest STOCKS'!A2915,"-")</f>
        <v>MCFE</v>
      </c>
      <c r="C2928" s="45">
        <f>IFERROR((Ações!$D2928-Ações!$K2928)/Ações!$D2928,0)</f>
        <v>0.68237162519851779</v>
      </c>
      <c r="D2928" s="46">
        <f>(Ações!$O2928)/0.06</f>
        <v>80.754750000000001</v>
      </c>
      <c r="E2928" s="47">
        <f>IFERROR((Ações!$F2928-Ações!$K2928)/Ações!$F2928,0)</f>
        <v>0</v>
      </c>
      <c r="F2928" s="46" t="str">
        <f>IF(OR(Ações!$N2928&lt;0,Ações!$M2928&lt;0),"",(22.5*Ações!$M2928*Ações!$N2928)^0.5)</f>
        <v/>
      </c>
      <c r="G2928" s="47">
        <f>IFERROR((Ações!$H2928-Ações!$K2928)/Ações!$H2928,0)</f>
        <v>0.68237162519851779</v>
      </c>
      <c r="H2928" s="48">
        <f>IFERROR(Ações!$I2928/(Ações!$P2928-Table_1[[#This Row],[CAGR LUCRO 5A]]),0)</f>
        <v>80.754750000000001</v>
      </c>
      <c r="I2928" s="48">
        <f>IF(Ações!$S2928&lt;0,"",Ações!$O2928*(1+Ações!$S2928))</f>
        <v>4.8452849999999996</v>
      </c>
      <c r="J2928" s="49">
        <f>IFERROR(IF(Ações!$B2928="","",(VLOOKUP(Table_1[[#This Row],[AÇÕES]],'Dados Status Invest STOCKS'!A2914:AD3529,4)/Table_1[[#This Row],[LPA]]))/100,0)</f>
        <v>0.11125</v>
      </c>
      <c r="K2928" s="64">
        <f>IFERROR(IF(Ações!$B2928="","",VLOOKUP(Table_1[[#This Row],[AÇÕES]],'Dados Status Invest STOCKS'!A2914:AD3529,2)),0)</f>
        <v>25.65</v>
      </c>
      <c r="L2928" s="65">
        <f>IFERROR(IF(Ações!$B2928="","",VLOOKUP(Table_1[[#This Row],[AÇÕES]],'Dados Status Invest STOCKS'!A2914:AD3529,3)/100),0)</f>
        <v>0.18890000000000001</v>
      </c>
      <c r="M2928" s="66">
        <f>IFERROR(IF(Ações!$B2928="","",VLOOKUP(Table_1[[#This Row],[AÇÕES]],'Dados Status Invest STOCKS'!A2914:AD3529,28)),0)</f>
        <v>1.52</v>
      </c>
      <c r="N2928" s="66">
        <f>IFERROR(IF(Ações!$B2928="","",VLOOKUP(Table_1[[#This Row],[AÇÕES]],'Dados Status Invest STOCKS'!A2914:AD3529,27)),0)</f>
        <v>-17.5</v>
      </c>
      <c r="O2928" s="66">
        <f>IFERROR(IF(Ações!$L2928="","",Ações!$K2928*Ações!$L2928),0)</f>
        <v>4.8452849999999996</v>
      </c>
      <c r="P2928" s="67">
        <f t="shared" si="45"/>
        <v>0.06</v>
      </c>
      <c r="Q2928" s="67">
        <f>IFERROR(Ações!$O2928/Ações!$M2928,0)</f>
        <v>3.1876874999999996</v>
      </c>
      <c r="R2928" s="67">
        <f>IFERROR(IF(Ações!$B2928="","",VLOOKUP(Table_1[[#This Row],[AÇÕES]],'Dados Status Invest STOCKS'!A2914:AD3529,18)/100),0)</f>
        <v>-8.6699999999999999E-2</v>
      </c>
      <c r="S2928" s="65">
        <f>IFERROR(IF(Ações!$B2928="","",VLOOKUP(Table_1[[#This Row],[AÇÕES]],'Dados Status Invest STOCKS'!A2914:AD3529,25)/100),0)</f>
        <v>0</v>
      </c>
      <c r="T2928" s="67">
        <f>(1-Ações!$Q2928)*Ações!$R2928</f>
        <v>0.18967250624999996</v>
      </c>
      <c r="U2928" s="68">
        <f>IF(Ações!$S2928=0,Ações!$T2928,IF(Ações!$T2928=0,Ações!$S2928,AVERAGE(Ações!$S2928,Ações!$T2928)))</f>
        <v>0.18967250624999996</v>
      </c>
    </row>
    <row r="2929" spans="2:21" ht="15" customHeight="1" x14ac:dyDescent="0.2">
      <c r="B2929" s="63" t="str">
        <f>IFERROR('Dados Status Invest STOCKS'!A2916,"-")</f>
        <v>MCFT</v>
      </c>
      <c r="C2929" s="45">
        <f>IFERROR((Ações!$D2929-Ações!$K2929)/Ações!$D2929,0)</f>
        <v>0</v>
      </c>
      <c r="D2929" s="46">
        <f>(Ações!$O2929)/0.06</f>
        <v>0</v>
      </c>
      <c r="E2929" s="47">
        <f>IFERROR((Ações!$F2929-Ações!$K2929)/Ações!$F2929,0)</f>
        <v>-0.25341987989439158</v>
      </c>
      <c r="F2929" s="46">
        <f>IF(OR(Ações!$N2929&lt;0,Ações!$M2929&lt;0),"",(22.5*Ações!$M2929*Ações!$N2929)^0.5)</f>
        <v>19.466740867438492</v>
      </c>
      <c r="G2929" s="47">
        <f>IFERROR((Ações!$H2929-Ações!$K2929)/Ações!$H2929,0)</f>
        <v>0</v>
      </c>
      <c r="H2929" s="48">
        <f>IFERROR(Ações!$I2929/(Ações!$P2929-Table_1[[#This Row],[CAGR LUCRO 5A]]),0)</f>
        <v>0</v>
      </c>
      <c r="I2929" s="48">
        <f>IF(Ações!$S2929&lt;0,"",Ações!$O2929*(1+Ações!$S2929))</f>
        <v>0</v>
      </c>
      <c r="J2929" s="49">
        <f>IFERROR(IF(Ações!$B2929="","",(VLOOKUP(Table_1[[#This Row],[AÇÕES]],'Dados Status Invest STOCKS'!A2915:AD3530,4)/Table_1[[#This Row],[LPA]]))/100,0)</f>
        <v>2.7804054054054058E-2</v>
      </c>
      <c r="K2929" s="64">
        <f>IFERROR(IF(Ações!$B2929="","",VLOOKUP(Table_1[[#This Row],[AÇÕES]],'Dados Status Invest STOCKS'!A2915:AD3530,2)),0)</f>
        <v>24.4</v>
      </c>
      <c r="L2929" s="65">
        <f>IFERROR(IF(Ações!$B2929="","",VLOOKUP(Table_1[[#This Row],[AÇÕES]],'Dados Status Invest STOCKS'!A2915:AD3530,3)/100),0)</f>
        <v>0</v>
      </c>
      <c r="M2929" s="66">
        <f>IFERROR(IF(Ações!$B2929="","",VLOOKUP(Table_1[[#This Row],[AÇÕES]],'Dados Status Invest STOCKS'!A2915:AD3530,28)),0)</f>
        <v>2.96</v>
      </c>
      <c r="N2929" s="66">
        <f>IFERROR(IF(Ações!$B2929="","",VLOOKUP(Table_1[[#This Row],[AÇÕES]],'Dados Status Invest STOCKS'!A2915:AD3530,27)),0)</f>
        <v>5.69</v>
      </c>
      <c r="O2929" s="66">
        <f>IFERROR(IF(Ações!$L2929="","",Ações!$K2929*Ações!$L2929),0)</f>
        <v>0</v>
      </c>
      <c r="P2929" s="67">
        <f t="shared" si="45"/>
        <v>0.06</v>
      </c>
      <c r="Q2929" s="67">
        <f>IFERROR(Ações!$O2929/Ações!$M2929,0)</f>
        <v>0</v>
      </c>
      <c r="R2929" s="67">
        <f>IFERROR(IF(Ações!$B2929="","",VLOOKUP(Table_1[[#This Row],[AÇÕES]],'Dados Status Invest STOCKS'!A2915:AD3530,18)/100),0)</f>
        <v>0.52110000000000001</v>
      </c>
      <c r="S2929" s="65">
        <f>IFERROR(IF(Ações!$B2929="","",VLOOKUP(Table_1[[#This Row],[AÇÕES]],'Dados Status Invest STOCKS'!A2915:AD3530,25)/100),0)</f>
        <v>0.40639999999999998</v>
      </c>
      <c r="T2929" s="67">
        <f>(1-Ações!$Q2929)*Ações!$R2929</f>
        <v>0.52110000000000001</v>
      </c>
      <c r="U2929" s="68">
        <f>IF(Ações!$S2929=0,Ações!$T2929,IF(Ações!$T2929=0,Ações!$S2929,AVERAGE(Ações!$S2929,Ações!$T2929)))</f>
        <v>0.46375</v>
      </c>
    </row>
    <row r="2930" spans="2:21" ht="15" customHeight="1" x14ac:dyDescent="0.2">
      <c r="B2930" s="63" t="str">
        <f>IFERROR('Dados Status Invest STOCKS'!A2917,"-")</f>
        <v>MCHP</v>
      </c>
      <c r="C2930" s="45">
        <f>IFERROR((Ações!$D2930-Ações!$K2930)/Ações!$D2930,0)</f>
        <v>-2.0456852791878175</v>
      </c>
      <c r="D2930" s="46">
        <f>(Ações!$O2930)/0.06</f>
        <v>24.575749999999996</v>
      </c>
      <c r="E2930" s="47">
        <f>IFERROR((Ações!$F2930-Ações!$K2930)/Ações!$F2930,0)</f>
        <v>-3.5499964459019719</v>
      </c>
      <c r="F2930" s="46">
        <f>IF(OR(Ações!$N2930&lt;0,Ações!$M2930&lt;0),"",(22.5*Ações!$M2930*Ações!$N2930)^0.5)</f>
        <v>16.450562300420007</v>
      </c>
      <c r="G2930" s="47">
        <f>IFERROR((Ações!$H2930-Ações!$K2930)/Ações!$H2930,0)</f>
        <v>-1.2452840284295967</v>
      </c>
      <c r="H2930" s="48">
        <f>IFERROR(Ações!$I2930/(Ações!$P2930-Table_1[[#This Row],[CAGR LUCRO 5A]]),0)</f>
        <v>33.336539632516697</v>
      </c>
      <c r="I2930" s="48">
        <f>IF(Ações!$S2930&lt;0,"",Ações!$O2930*(1+Ações!$S2930))</f>
        <v>1.4968106294999997</v>
      </c>
      <c r="J2930" s="49">
        <f>IFERROR(IF(Ações!$B2930="","",(VLOOKUP(Table_1[[#This Row],[AÇÕES]],'Dados Status Invest STOCKS'!A2916:AD3531,4)/Table_1[[#This Row],[LPA]]))/100,0)</f>
        <v>0.54863247863247866</v>
      </c>
      <c r="K2930" s="64">
        <f>IFERROR(IF(Ações!$B2930="","",VLOOKUP(Table_1[[#This Row],[AÇÕES]],'Dados Status Invest STOCKS'!A2916:AD3531,2)),0)</f>
        <v>74.849999999999994</v>
      </c>
      <c r="L2930" s="65">
        <f>IFERROR(IF(Ações!$B2930="","",VLOOKUP(Table_1[[#This Row],[AÇÕES]],'Dados Status Invest STOCKS'!A2916:AD3531,3)/100),0)</f>
        <v>1.9699999999999999E-2</v>
      </c>
      <c r="M2930" s="66">
        <f>IFERROR(IF(Ações!$B2930="","",VLOOKUP(Table_1[[#This Row],[AÇÕES]],'Dados Status Invest STOCKS'!A2916:AD3531,28)),0)</f>
        <v>1.17</v>
      </c>
      <c r="N2930" s="66">
        <f>IFERROR(IF(Ações!$B2930="","",VLOOKUP(Table_1[[#This Row],[AÇÕES]],'Dados Status Invest STOCKS'!A2916:AD3531,27)),0)</f>
        <v>10.28</v>
      </c>
      <c r="O2930" s="66">
        <f>IFERROR(IF(Ações!$L2930="","",Ações!$K2930*Ações!$L2930),0)</f>
        <v>1.4745449999999998</v>
      </c>
      <c r="P2930" s="67">
        <f t="shared" si="45"/>
        <v>0.06</v>
      </c>
      <c r="Q2930" s="67">
        <f>IFERROR(Ações!$O2930/Ações!$M2930,0)</f>
        <v>1.2602948717948717</v>
      </c>
      <c r="R2930" s="67">
        <f>IFERROR(IF(Ações!$B2930="","",VLOOKUP(Table_1[[#This Row],[AÇÕES]],'Dados Status Invest STOCKS'!A2916:AD3531,18)/100),0)</f>
        <v>0.11349999999999999</v>
      </c>
      <c r="S2930" s="65">
        <f>IFERROR(IF(Ações!$B2930="","",VLOOKUP(Table_1[[#This Row],[AÇÕES]],'Dados Status Invest STOCKS'!A2916:AD3531,25)/100),0)</f>
        <v>1.5100000000000001E-2</v>
      </c>
      <c r="T2930" s="67">
        <f>(1-Ações!$Q2930)*Ações!$R2930</f>
        <v>-2.9543467948717931E-2</v>
      </c>
      <c r="U2930" s="68">
        <f>IF(Ações!$S2930=0,Ações!$T2930,IF(Ações!$T2930=0,Ações!$S2930,AVERAGE(Ações!$S2930,Ações!$T2930)))</f>
        <v>-7.2217339743589652E-3</v>
      </c>
    </row>
    <row r="2931" spans="2:21" ht="15" customHeight="1" x14ac:dyDescent="0.2">
      <c r="B2931" s="63" t="str">
        <f>IFERROR('Dados Status Invest STOCKS'!A2918,"-")</f>
        <v>MCHX</v>
      </c>
      <c r="C2931" s="45">
        <f>IFERROR((Ações!$D2931-Ações!$K2931)/Ações!$D2931,0)</f>
        <v>0</v>
      </c>
      <c r="D2931" s="46">
        <f>(Ações!$O2931)/0.06</f>
        <v>0</v>
      </c>
      <c r="E2931" s="47">
        <f>IFERROR((Ações!$F2931-Ações!$K2931)/Ações!$F2931,0)</f>
        <v>0</v>
      </c>
      <c r="F2931" s="46" t="str">
        <f>IF(OR(Ações!$N2931&lt;0,Ações!$M2931&lt;0),"",(22.5*Ações!$M2931*Ações!$N2931)^0.5)</f>
        <v/>
      </c>
      <c r="G2931" s="47">
        <f>IFERROR((Ações!$H2931-Ações!$K2931)/Ações!$H2931,0)</f>
        <v>0</v>
      </c>
      <c r="H2931" s="48">
        <f>IFERROR(Ações!$I2931/(Ações!$P2931-Table_1[[#This Row],[CAGR LUCRO 5A]]),0)</f>
        <v>0</v>
      </c>
      <c r="I2931" s="48">
        <f>IF(Ações!$S2931&lt;0,"",Ações!$O2931*(1+Ações!$S2931))</f>
        <v>0</v>
      </c>
      <c r="J2931" s="49">
        <f>IFERROR(IF(Ações!$B2931="","",(VLOOKUP(Table_1[[#This Row],[AÇÕES]],'Dados Status Invest STOCKS'!A2917:AD3532,4)/Table_1[[#This Row],[LPA]]))/100,0)</f>
        <v>0.68842105263157893</v>
      </c>
      <c r="K2931" s="64">
        <f>IFERROR(IF(Ações!$B2931="","",VLOOKUP(Table_1[[#This Row],[AÇÕES]],'Dados Status Invest STOCKS'!A2917:AD3532,2)),0)</f>
        <v>2.44</v>
      </c>
      <c r="L2931" s="65">
        <f>IFERROR(IF(Ações!$B2931="","",VLOOKUP(Table_1[[#This Row],[AÇÕES]],'Dados Status Invest STOCKS'!A2917:AD3532,3)/100),0)</f>
        <v>0</v>
      </c>
      <c r="M2931" s="66">
        <f>IFERROR(IF(Ações!$B2931="","",VLOOKUP(Table_1[[#This Row],[AÇÕES]],'Dados Status Invest STOCKS'!A2917:AD3532,28)),0)</f>
        <v>-0.19</v>
      </c>
      <c r="N2931" s="66">
        <f>IFERROR(IF(Ações!$B2931="","",VLOOKUP(Table_1[[#This Row],[AÇÕES]],'Dados Status Invest STOCKS'!A2917:AD3532,27)),0)</f>
        <v>1.27</v>
      </c>
      <c r="O2931" s="66">
        <f>IFERROR(IF(Ações!$L2931="","",Ações!$K2931*Ações!$L2931),0)</f>
        <v>0</v>
      </c>
      <c r="P2931" s="67">
        <f t="shared" si="45"/>
        <v>0.06</v>
      </c>
      <c r="Q2931" s="67">
        <f>IFERROR(Ações!$O2931/Ações!$M2931,0)</f>
        <v>0</v>
      </c>
      <c r="R2931" s="67">
        <f>IFERROR(IF(Ações!$B2931="","",VLOOKUP(Table_1[[#This Row],[AÇÕES]],'Dados Status Invest STOCKS'!A2917:AD3532,18)/100),0)</f>
        <v>-0.1474</v>
      </c>
      <c r="S2931" s="65">
        <f>IFERROR(IF(Ações!$B2931="","",VLOOKUP(Table_1[[#This Row],[AÇÕES]],'Dados Status Invest STOCKS'!A2917:AD3532,25)/100),0)</f>
        <v>0</v>
      </c>
      <c r="T2931" s="67">
        <f>(1-Ações!$Q2931)*Ações!$R2931</f>
        <v>-0.1474</v>
      </c>
      <c r="U2931" s="68">
        <f>IF(Ações!$S2931=0,Ações!$T2931,IF(Ações!$T2931=0,Ações!$S2931,AVERAGE(Ações!$S2931,Ações!$T2931)))</f>
        <v>-0.1474</v>
      </c>
    </row>
    <row r="2932" spans="2:21" ht="15" customHeight="1" x14ac:dyDescent="0.2">
      <c r="B2932" s="63" t="str">
        <f>IFERROR('Dados Status Invest STOCKS'!A2919,"-")</f>
        <v>MCI</v>
      </c>
      <c r="C2932" s="45">
        <f>IFERROR((Ações!$D2932-Ações!$K2932)/Ações!$D2932,0)</f>
        <v>1.8003273322422263E-2</v>
      </c>
      <c r="D2932" s="46">
        <f>(Ações!$O2932)/0.06</f>
        <v>15.987833333333333</v>
      </c>
      <c r="E2932" s="47">
        <f>IFERROR((Ações!$F2932-Ações!$K2932)/Ações!$F2932,0)</f>
        <v>0.72117129230071819</v>
      </c>
      <c r="F2932" s="46">
        <f>IF(OR(Ações!$N2932&lt;0,Ações!$M2932&lt;0),"",(22.5*Ações!$M2932*Ações!$N2932)^0.5)</f>
        <v>56.306971149228048</v>
      </c>
      <c r="G2932" s="47">
        <f>IFERROR((Ações!$H2932-Ações!$K2932)/Ações!$H2932,0)</f>
        <v>1.8003273322422263E-2</v>
      </c>
      <c r="H2932" s="48">
        <f>IFERROR(Ações!$I2932/(Ações!$P2932-Table_1[[#This Row],[CAGR LUCRO 5A]]),0)</f>
        <v>15.987833333333333</v>
      </c>
      <c r="I2932" s="48">
        <f>IF(Ações!$S2932&lt;0,"",Ações!$O2932*(1+Ações!$S2932))</f>
        <v>0.95926999999999996</v>
      </c>
      <c r="J2932" s="49">
        <f>IFERROR(IF(Ações!$B2932="","",(VLOOKUP(Table_1[[#This Row],[AÇÕES]],'Dados Status Invest STOCKS'!A2918:AD3533,4)/Table_1[[#This Row],[LPA]]))/100,0)</f>
        <v>8.9047619047619049E-3</v>
      </c>
      <c r="K2932" s="64">
        <f>IFERROR(IF(Ações!$B2932="","",VLOOKUP(Table_1[[#This Row],[AÇÕES]],'Dados Status Invest STOCKS'!A2918:AD3533,2)),0)</f>
        <v>15.7</v>
      </c>
      <c r="L2932" s="65">
        <f>IFERROR(IF(Ações!$B2932="","",VLOOKUP(Table_1[[#This Row],[AÇÕES]],'Dados Status Invest STOCKS'!A2918:AD3533,3)/100),0)</f>
        <v>6.1100000000000002E-2</v>
      </c>
      <c r="M2932" s="66">
        <f>IFERROR(IF(Ações!$B2932="","",VLOOKUP(Table_1[[#This Row],[AÇÕES]],'Dados Status Invest STOCKS'!A2918:AD3533,28)),0)</f>
        <v>4.2</v>
      </c>
      <c r="N2932" s="66">
        <f>IFERROR(IF(Ações!$B2932="","",VLOOKUP(Table_1[[#This Row],[AÇÕES]],'Dados Status Invest STOCKS'!A2918:AD3533,27)),0)</f>
        <v>33.549999999999997</v>
      </c>
      <c r="O2932" s="66">
        <f>IFERROR(IF(Ações!$L2932="","",Ações!$K2932*Ações!$L2932),0)</f>
        <v>0.95926999999999996</v>
      </c>
      <c r="P2932" s="67">
        <f t="shared" si="45"/>
        <v>0.06</v>
      </c>
      <c r="Q2932" s="67">
        <f>IFERROR(Ações!$O2932/Ações!$M2932,0)</f>
        <v>0.22839761904761902</v>
      </c>
      <c r="R2932" s="67">
        <f>IFERROR(IF(Ações!$B2932="","",VLOOKUP(Table_1[[#This Row],[AÇÕES]],'Dados Status Invest STOCKS'!A2918:AD3533,18)/100),0)</f>
        <v>0.12520000000000001</v>
      </c>
      <c r="S2932" s="65">
        <f>IFERROR(IF(Ações!$B2932="","",VLOOKUP(Table_1[[#This Row],[AÇÕES]],'Dados Status Invest STOCKS'!A2918:AD3533,25)/100),0)</f>
        <v>0</v>
      </c>
      <c r="T2932" s="67">
        <f>(1-Ações!$Q2932)*Ações!$R2932</f>
        <v>9.6604618095238098E-2</v>
      </c>
      <c r="U2932" s="68">
        <f>IF(Ações!$S2932=0,Ações!$T2932,IF(Ações!$T2932=0,Ações!$S2932,AVERAGE(Ações!$S2932,Ações!$T2932)))</f>
        <v>9.6604618095238098E-2</v>
      </c>
    </row>
    <row r="2933" spans="2:21" ht="15" customHeight="1" x14ac:dyDescent="0.2">
      <c r="B2933" s="63" t="str">
        <f>IFERROR('Dados Status Invest STOCKS'!A2920,"-")</f>
        <v>MCK</v>
      </c>
      <c r="C2933" s="45">
        <f>IFERROR((Ações!$D2933-Ações!$K2933)/Ações!$D2933,0)</f>
        <v>-5.7415730337078648</v>
      </c>
      <c r="D2933" s="46">
        <f>(Ações!$O2933)/0.06</f>
        <v>36.838583333333332</v>
      </c>
      <c r="E2933" s="47">
        <f>IFERROR((Ações!$F2933-Ações!$K2933)/Ações!$F2933,0)</f>
        <v>0</v>
      </c>
      <c r="F2933" s="46" t="str">
        <f>IF(OR(Ações!$N2933&lt;0,Ações!$M2933&lt;0),"",(22.5*Ações!$M2933*Ações!$N2933)^0.5)</f>
        <v/>
      </c>
      <c r="G2933" s="47">
        <f>IFERROR((Ações!$H2933-Ações!$K2933)/Ações!$H2933,0)</f>
        <v>-5.7415730337078648</v>
      </c>
      <c r="H2933" s="48">
        <f>IFERROR(Ações!$I2933/(Ações!$P2933-Table_1[[#This Row],[CAGR LUCRO 5A]]),0)</f>
        <v>36.838583333333332</v>
      </c>
      <c r="I2933" s="48">
        <f>IF(Ações!$S2933&lt;0,"",Ações!$O2933*(1+Ações!$S2933))</f>
        <v>2.210315</v>
      </c>
      <c r="J2933" s="49">
        <f>IFERROR(IF(Ações!$B2933="","",(VLOOKUP(Table_1[[#This Row],[AÇÕES]],'Dados Status Invest STOCKS'!A2919:AD3534,4)/Table_1[[#This Row],[LPA]]))/100,0)</f>
        <v>2.5063532401524776E-3</v>
      </c>
      <c r="K2933" s="64">
        <f>IFERROR(IF(Ações!$B2933="","",VLOOKUP(Table_1[[#This Row],[AÇÕES]],'Dados Status Invest STOCKS'!A2919:AD3534,2)),0)</f>
        <v>248.35</v>
      </c>
      <c r="L2933" s="65">
        <f>IFERROR(IF(Ações!$B2933="","",VLOOKUP(Table_1[[#This Row],[AÇÕES]],'Dados Status Invest STOCKS'!A2919:AD3534,3)/100),0)</f>
        <v>8.8999999999999999E-3</v>
      </c>
      <c r="M2933" s="66">
        <f>IFERROR(IF(Ações!$B2933="","",VLOOKUP(Table_1[[#This Row],[AÇÕES]],'Dados Status Invest STOCKS'!A2919:AD3534,28)),0)</f>
        <v>-31.48</v>
      </c>
      <c r="N2933" s="66">
        <f>IFERROR(IF(Ações!$B2933="","",VLOOKUP(Table_1[[#This Row],[AÇÕES]],'Dados Status Invest STOCKS'!A2919:AD3534,27)),0)</f>
        <v>-3.74</v>
      </c>
      <c r="O2933" s="66">
        <f>IFERROR(IF(Ações!$L2933="","",Ações!$K2933*Ações!$L2933),0)</f>
        <v>2.210315</v>
      </c>
      <c r="P2933" s="67">
        <f t="shared" si="45"/>
        <v>0.06</v>
      </c>
      <c r="Q2933" s="67">
        <f>IFERROR(Ações!$O2933/Ações!$M2933,0)</f>
        <v>-7.0213310038119439E-2</v>
      </c>
      <c r="R2933" s="67">
        <f>IFERROR(IF(Ações!$B2933="","",VLOOKUP(Table_1[[#This Row],[AÇÕES]],'Dados Status Invest STOCKS'!A2919:AD3534,18)/100),0)</f>
        <v>-8.4185999999999996</v>
      </c>
      <c r="S2933" s="65">
        <f>IFERROR(IF(Ações!$B2933="","",VLOOKUP(Table_1[[#This Row],[AÇÕES]],'Dados Status Invest STOCKS'!A2919:AD3534,25)/100),0)</f>
        <v>0</v>
      </c>
      <c r="T2933" s="67">
        <f>(1-Ações!$Q2933)*Ações!$R2933</f>
        <v>-9.0096977718869127</v>
      </c>
      <c r="U2933" s="68">
        <f>IF(Ações!$S2933=0,Ações!$T2933,IF(Ações!$T2933=0,Ações!$S2933,AVERAGE(Ações!$S2933,Ações!$T2933)))</f>
        <v>-9.0096977718869127</v>
      </c>
    </row>
    <row r="2934" spans="2:21" ht="15" customHeight="1" x14ac:dyDescent="0.2">
      <c r="B2934" s="63" t="str">
        <f>IFERROR('Dados Status Invest STOCKS'!A2921,"-")</f>
        <v>MCMJ</v>
      </c>
      <c r="C2934" s="45">
        <f>IFERROR((Ações!$D2934-Ações!$K2934)/Ações!$D2934,0)</f>
        <v>0</v>
      </c>
      <c r="D2934" s="46">
        <f>(Ações!$O2934)/0.06</f>
        <v>0</v>
      </c>
      <c r="E2934" s="47">
        <f>IFERROR((Ações!$F2934-Ações!$K2934)/Ações!$F2934,0)</f>
        <v>0</v>
      </c>
      <c r="F2934" s="46" t="str">
        <f>IF(OR(Ações!$N2934&lt;0,Ações!$M2934&lt;0),"",(22.5*Ações!$M2934*Ações!$N2934)^0.5)</f>
        <v/>
      </c>
      <c r="G2934" s="47">
        <f>IFERROR((Ações!$H2934-Ações!$K2934)/Ações!$H2934,0)</f>
        <v>0</v>
      </c>
      <c r="H2934" s="48">
        <f>IFERROR(Ações!$I2934/(Ações!$P2934-Table_1[[#This Row],[CAGR LUCRO 5A]]),0)</f>
        <v>0</v>
      </c>
      <c r="I2934" s="48">
        <f>IF(Ações!$S2934&lt;0,"",Ações!$O2934*(1+Ações!$S2934))</f>
        <v>0</v>
      </c>
      <c r="J2934" s="49">
        <f>IFERROR(IF(Ações!$B2934="","",(VLOOKUP(Table_1[[#This Row],[AÇÕES]],'Dados Status Invest STOCKS'!A2920:AD3535,4)/Table_1[[#This Row],[LPA]]))/100,0)</f>
        <v>0.60121951219512193</v>
      </c>
      <c r="K2934" s="64">
        <f>IFERROR(IF(Ações!$B2934="","",VLOOKUP(Table_1[[#This Row],[AÇÕES]],'Dados Status Invest STOCKS'!A2920:AD3535,2)),0)</f>
        <v>9.99</v>
      </c>
      <c r="L2934" s="65">
        <f>IFERROR(IF(Ações!$B2934="","",VLOOKUP(Table_1[[#This Row],[AÇÕES]],'Dados Status Invest STOCKS'!A2920:AD3535,3)/100),0)</f>
        <v>0</v>
      </c>
      <c r="M2934" s="66">
        <f>IFERROR(IF(Ações!$B2934="","",VLOOKUP(Table_1[[#This Row],[AÇÕES]],'Dados Status Invest STOCKS'!A2920:AD3535,28)),0)</f>
        <v>-0.41</v>
      </c>
      <c r="N2934" s="66">
        <f>IFERROR(IF(Ações!$B2934="","",VLOOKUP(Table_1[[#This Row],[AÇÕES]],'Dados Status Invest STOCKS'!A2920:AD3535,27)),0)</f>
        <v>-0.5</v>
      </c>
      <c r="O2934" s="66">
        <f>IFERROR(IF(Ações!$L2934="","",Ações!$K2934*Ações!$L2934),0)</f>
        <v>0</v>
      </c>
      <c r="P2934" s="67">
        <f t="shared" si="45"/>
        <v>0.06</v>
      </c>
      <c r="Q2934" s="67">
        <f>IFERROR(Ações!$O2934/Ações!$M2934,0)</f>
        <v>0</v>
      </c>
      <c r="R2934" s="67">
        <f>IFERROR(IF(Ações!$B2934="","",VLOOKUP(Table_1[[#This Row],[AÇÕES]],'Dados Status Invest STOCKS'!A2920:AD3535,18)/100),0)</f>
        <v>-0.80420000000000003</v>
      </c>
      <c r="S2934" s="65">
        <f>IFERROR(IF(Ações!$B2934="","",VLOOKUP(Table_1[[#This Row],[AÇÕES]],'Dados Status Invest STOCKS'!A2920:AD3535,25)/100),0)</f>
        <v>0</v>
      </c>
      <c r="T2934" s="67">
        <f>(1-Ações!$Q2934)*Ações!$R2934</f>
        <v>-0.80420000000000003</v>
      </c>
      <c r="U2934" s="68">
        <f>IF(Ações!$S2934=0,Ações!$T2934,IF(Ações!$T2934=0,Ações!$S2934,AVERAGE(Ações!$S2934,Ações!$T2934)))</f>
        <v>-0.80420000000000003</v>
      </c>
    </row>
    <row r="2935" spans="2:21" ht="15" customHeight="1" x14ac:dyDescent="0.2">
      <c r="B2935" s="63" t="str">
        <f>IFERROR('Dados Status Invest STOCKS'!A2922,"-")</f>
        <v>MCMJW</v>
      </c>
      <c r="C2935" s="45">
        <f>IFERROR((Ações!$D2935-Ações!$K2935)/Ações!$D2935,0)</f>
        <v>0</v>
      </c>
      <c r="D2935" s="46">
        <f>(Ações!$O2935)/0.06</f>
        <v>0</v>
      </c>
      <c r="E2935" s="47">
        <f>IFERROR((Ações!$F2935-Ações!$K2935)/Ações!$F2935,0)</f>
        <v>0</v>
      </c>
      <c r="F2935" s="46" t="str">
        <f>IF(OR(Ações!$N2935&lt;0,Ações!$M2935&lt;0),"",(22.5*Ações!$M2935*Ações!$N2935)^0.5)</f>
        <v/>
      </c>
      <c r="G2935" s="47">
        <f>IFERROR((Ações!$H2935-Ações!$K2935)/Ações!$H2935,0)</f>
        <v>0</v>
      </c>
      <c r="H2935" s="48">
        <f>IFERROR(Ações!$I2935/(Ações!$P2935-Table_1[[#This Row],[CAGR LUCRO 5A]]),0)</f>
        <v>0</v>
      </c>
      <c r="I2935" s="48">
        <f>IF(Ações!$S2935&lt;0,"",Ações!$O2935*(1+Ações!$S2935))</f>
        <v>0</v>
      </c>
      <c r="J2935" s="49">
        <f>IFERROR(IF(Ações!$B2935="","",(VLOOKUP(Table_1[[#This Row],[AÇÕES]],'Dados Status Invest STOCKS'!A2921:AD3536,4)/Table_1[[#This Row],[LPA]]))/100,0)</f>
        <v>3.4390243902439027E-2</v>
      </c>
      <c r="K2935" s="64">
        <f>IFERROR(IF(Ações!$B2935="","",VLOOKUP(Table_1[[#This Row],[AÇÕES]],'Dados Status Invest STOCKS'!A2921:AD3536,2)),0)</f>
        <v>0.56999999999999995</v>
      </c>
      <c r="L2935" s="65">
        <f>IFERROR(IF(Ações!$B2935="","",VLOOKUP(Table_1[[#This Row],[AÇÕES]],'Dados Status Invest STOCKS'!A2921:AD3536,3)/100),0)</f>
        <v>0</v>
      </c>
      <c r="M2935" s="66">
        <f>IFERROR(IF(Ações!$B2935="","",VLOOKUP(Table_1[[#This Row],[AÇÕES]],'Dados Status Invest STOCKS'!A2921:AD3536,28)),0)</f>
        <v>-0.41</v>
      </c>
      <c r="N2935" s="66">
        <f>IFERROR(IF(Ações!$B2935="","",VLOOKUP(Table_1[[#This Row],[AÇÕES]],'Dados Status Invest STOCKS'!A2921:AD3536,27)),0)</f>
        <v>-0.5</v>
      </c>
      <c r="O2935" s="66">
        <f>IFERROR(IF(Ações!$L2935="","",Ações!$K2935*Ações!$L2935),0)</f>
        <v>0</v>
      </c>
      <c r="P2935" s="67">
        <f t="shared" si="45"/>
        <v>0.06</v>
      </c>
      <c r="Q2935" s="67">
        <f>IFERROR(Ações!$O2935/Ações!$M2935,0)</f>
        <v>0</v>
      </c>
      <c r="R2935" s="67">
        <f>IFERROR(IF(Ações!$B2935="","",VLOOKUP(Table_1[[#This Row],[AÇÕES]],'Dados Status Invest STOCKS'!A2921:AD3536,18)/100),0)</f>
        <v>-0.80420000000000003</v>
      </c>
      <c r="S2935" s="65">
        <f>IFERROR(IF(Ações!$B2935="","",VLOOKUP(Table_1[[#This Row],[AÇÕES]],'Dados Status Invest STOCKS'!A2921:AD3536,25)/100),0)</f>
        <v>0</v>
      </c>
      <c r="T2935" s="67">
        <f>(1-Ações!$Q2935)*Ações!$R2935</f>
        <v>-0.80420000000000003</v>
      </c>
      <c r="U2935" s="68">
        <f>IF(Ações!$S2935=0,Ações!$T2935,IF(Ações!$T2935=0,Ações!$S2935,AVERAGE(Ações!$S2935,Ações!$T2935)))</f>
        <v>-0.80420000000000003</v>
      </c>
    </row>
    <row r="2936" spans="2:21" ht="15" customHeight="1" x14ac:dyDescent="0.2">
      <c r="B2936" s="63" t="str">
        <f>IFERROR('Dados Status Invest STOCKS'!A2923,"-")</f>
        <v>MCO</v>
      </c>
      <c r="C2936" s="45">
        <f>IFERROR((Ações!$D2936-Ações!$K2936)/Ações!$D2936,0)</f>
        <v>-7.333333333333333</v>
      </c>
      <c r="D2936" s="46">
        <f>(Ações!$O2936)/0.06</f>
        <v>41.2896</v>
      </c>
      <c r="E2936" s="47">
        <f>IFERROR((Ações!$F2936-Ações!$K2936)/Ações!$F2936,0)</f>
        <v>-4.9688567338205489</v>
      </c>
      <c r="F2936" s="46">
        <f>IF(OR(Ações!$N2936&lt;0,Ações!$M2936&lt;0),"",(22.5*Ações!$M2936*Ações!$N2936)^0.5)</f>
        <v>57.645880165021339</v>
      </c>
      <c r="G2936" s="47">
        <f>IFERROR((Ações!$H2936-Ações!$K2936)/Ações!$H2936,0)</f>
        <v>10.246213455442057</v>
      </c>
      <c r="H2936" s="48">
        <f>IFERROR(Ações!$I2936/(Ações!$P2936-Table_1[[#This Row],[CAGR LUCRO 5A]]),0)</f>
        <v>-37.213071238095239</v>
      </c>
      <c r="I2936" s="48">
        <f>IF(Ações!$S2936&lt;0,"",Ações!$O2936*(1+Ações!$S2936))</f>
        <v>2.8133081856</v>
      </c>
      <c r="J2936" s="49">
        <f>IFERROR(IF(Ações!$B2936="","",(VLOOKUP(Table_1[[#This Row],[AÇÕES]],'Dados Status Invest STOCKS'!A2922:AD3537,4)/Table_1[[#This Row],[LPA]]))/100,0)</f>
        <v>2.6973451327433628E-2</v>
      </c>
      <c r="K2936" s="64">
        <f>IFERROR(IF(Ações!$B2936="","",VLOOKUP(Table_1[[#This Row],[AÇÕES]],'Dados Status Invest STOCKS'!A2922:AD3537,2)),0)</f>
        <v>344.08</v>
      </c>
      <c r="L2936" s="65">
        <f>IFERROR(IF(Ações!$B2936="","",VLOOKUP(Table_1[[#This Row],[AÇÕES]],'Dados Status Invest STOCKS'!A2922:AD3537,3)/100),0)</f>
        <v>7.1999999999999998E-3</v>
      </c>
      <c r="M2936" s="66">
        <f>IFERROR(IF(Ações!$B2936="","",VLOOKUP(Table_1[[#This Row],[AÇÕES]],'Dados Status Invest STOCKS'!A2922:AD3537,28)),0)</f>
        <v>11.3</v>
      </c>
      <c r="N2936" s="66">
        <f>IFERROR(IF(Ações!$B2936="","",VLOOKUP(Table_1[[#This Row],[AÇÕES]],'Dados Status Invest STOCKS'!A2922:AD3537,27)),0)</f>
        <v>13.07</v>
      </c>
      <c r="O2936" s="66">
        <f>IFERROR(IF(Ações!$L2936="","",Ações!$K2936*Ações!$L2936),0)</f>
        <v>2.477376</v>
      </c>
      <c r="P2936" s="67">
        <f t="shared" si="45"/>
        <v>0.06</v>
      </c>
      <c r="Q2936" s="67">
        <f>IFERROR(Ações!$O2936/Ações!$M2936,0)</f>
        <v>0.21923681415929203</v>
      </c>
      <c r="R2936" s="67">
        <f>IFERROR(IF(Ações!$B2936="","",VLOOKUP(Table_1[[#This Row],[AÇÕES]],'Dados Status Invest STOCKS'!A2922:AD3537,18)/100),0)</f>
        <v>0.86459999999999992</v>
      </c>
      <c r="S2936" s="65">
        <f>IFERROR(IF(Ações!$B2936="","",VLOOKUP(Table_1[[#This Row],[AÇÕES]],'Dados Status Invest STOCKS'!A2922:AD3537,25)/100),0)</f>
        <v>0.1356</v>
      </c>
      <c r="T2936" s="67">
        <f>(1-Ações!$Q2936)*Ações!$R2936</f>
        <v>0.67504785047787608</v>
      </c>
      <c r="U2936" s="68">
        <f>IF(Ações!$S2936=0,Ações!$T2936,IF(Ações!$T2936=0,Ações!$S2936,AVERAGE(Ações!$S2936,Ações!$T2936)))</f>
        <v>0.40532392523893801</v>
      </c>
    </row>
    <row r="2937" spans="2:21" ht="15" customHeight="1" x14ac:dyDescent="0.2">
      <c r="B2937" s="63" t="str">
        <f>IFERROR('Dados Status Invest STOCKS'!A2924,"-")</f>
        <v>MCRB</v>
      </c>
      <c r="C2937" s="45">
        <f>IFERROR((Ações!$D2937-Ações!$K2937)/Ações!$D2937,0)</f>
        <v>0</v>
      </c>
      <c r="D2937" s="46">
        <f>(Ações!$O2937)/0.06</f>
        <v>0</v>
      </c>
      <c r="E2937" s="47">
        <f>IFERROR((Ações!$F2937-Ações!$K2937)/Ações!$F2937,0)</f>
        <v>0</v>
      </c>
      <c r="F2937" s="46" t="str">
        <f>IF(OR(Ações!$N2937&lt;0,Ações!$M2937&lt;0),"",(22.5*Ações!$M2937*Ações!$N2937)^0.5)</f>
        <v/>
      </c>
      <c r="G2937" s="47">
        <f>IFERROR((Ações!$H2937-Ações!$K2937)/Ações!$H2937,0)</f>
        <v>0</v>
      </c>
      <c r="H2937" s="48">
        <f>IFERROR(Ações!$I2937/(Ações!$P2937-Table_1[[#This Row],[CAGR LUCRO 5A]]),0)</f>
        <v>0</v>
      </c>
      <c r="I2937" s="48">
        <f>IF(Ações!$S2937&lt;0,"",Ações!$O2937*(1+Ações!$S2937))</f>
        <v>0</v>
      </c>
      <c r="J2937" s="49">
        <f>IFERROR(IF(Ações!$B2937="","",(VLOOKUP(Table_1[[#This Row],[AÇÕES]],'Dados Status Invest STOCKS'!A2923:AD3538,4)/Table_1[[#This Row],[LPA]]))/100,0)</f>
        <v>0.55108108108108111</v>
      </c>
      <c r="K2937" s="64">
        <f>IFERROR(IF(Ações!$B2937="","",VLOOKUP(Table_1[[#This Row],[AÇÕES]],'Dados Status Invest STOCKS'!A2923:AD3538,2)),0)</f>
        <v>7.51</v>
      </c>
      <c r="L2937" s="65">
        <f>IFERROR(IF(Ações!$B2937="","",VLOOKUP(Table_1[[#This Row],[AÇÕES]],'Dados Status Invest STOCKS'!A2923:AD3538,3)/100),0)</f>
        <v>0</v>
      </c>
      <c r="M2937" s="66">
        <f>IFERROR(IF(Ações!$B2937="","",VLOOKUP(Table_1[[#This Row],[AÇÕES]],'Dados Status Invest STOCKS'!A2923:AD3538,28)),0)</f>
        <v>-0.37</v>
      </c>
      <c r="N2937" s="66">
        <f>IFERROR(IF(Ações!$B2937="","",VLOOKUP(Table_1[[#This Row],[AÇÕES]],'Dados Status Invest STOCKS'!A2923:AD3538,27)),0)</f>
        <v>1.91</v>
      </c>
      <c r="O2937" s="66">
        <f>IFERROR(IF(Ações!$L2937="","",Ações!$K2937*Ações!$L2937),0)</f>
        <v>0</v>
      </c>
      <c r="P2937" s="67">
        <f t="shared" si="45"/>
        <v>0.06</v>
      </c>
      <c r="Q2937" s="67">
        <f>IFERROR(Ações!$O2937/Ações!$M2937,0)</f>
        <v>0</v>
      </c>
      <c r="R2937" s="67">
        <f>IFERROR(IF(Ações!$B2937="","",VLOOKUP(Table_1[[#This Row],[AÇÕES]],'Dados Status Invest STOCKS'!A2923:AD3538,18)/100),0)</f>
        <v>-0.1925</v>
      </c>
      <c r="S2937" s="65">
        <f>IFERROR(IF(Ações!$B2937="","",VLOOKUP(Table_1[[#This Row],[AÇÕES]],'Dados Status Invest STOCKS'!A2923:AD3538,25)/100),0)</f>
        <v>0</v>
      </c>
      <c r="T2937" s="67">
        <f>(1-Ações!$Q2937)*Ações!$R2937</f>
        <v>-0.1925</v>
      </c>
      <c r="U2937" s="68">
        <f>IF(Ações!$S2937=0,Ações!$T2937,IF(Ações!$T2937=0,Ações!$S2937,AVERAGE(Ações!$S2937,Ações!$T2937)))</f>
        <v>-0.1925</v>
      </c>
    </row>
    <row r="2938" spans="2:21" ht="15" customHeight="1" x14ac:dyDescent="0.2">
      <c r="B2938" s="63" t="str">
        <f>IFERROR('Dados Status Invest STOCKS'!A2925,"-")</f>
        <v>MCRI</v>
      </c>
      <c r="C2938" s="45">
        <f>IFERROR((Ações!$D2938-Ações!$K2938)/Ações!$D2938,0)</f>
        <v>0</v>
      </c>
      <c r="D2938" s="46">
        <f>(Ações!$O2938)/0.06</f>
        <v>0</v>
      </c>
      <c r="E2938" s="47">
        <f>IFERROR((Ações!$F2938-Ações!$K2938)/Ações!$F2938,0)</f>
        <v>-0.53884227595344236</v>
      </c>
      <c r="F2938" s="46">
        <f>IF(OR(Ações!$N2938&lt;0,Ações!$M2938&lt;0),"",(22.5*Ações!$M2938*Ações!$N2938)^0.5)</f>
        <v>41.687183282155203</v>
      </c>
      <c r="G2938" s="47">
        <f>IFERROR((Ações!$H2938-Ações!$K2938)/Ações!$H2938,0)</f>
        <v>0</v>
      </c>
      <c r="H2938" s="48">
        <f>IFERROR(Ações!$I2938/(Ações!$P2938-Table_1[[#This Row],[CAGR LUCRO 5A]]),0)</f>
        <v>0</v>
      </c>
      <c r="I2938" s="48">
        <f>IF(Ações!$S2938&lt;0,"",Ações!$O2938*(1+Ações!$S2938))</f>
        <v>0</v>
      </c>
      <c r="J2938" s="49">
        <f>IFERROR(IF(Ações!$B2938="","",(VLOOKUP(Table_1[[#This Row],[AÇÕES]],'Dados Status Invest STOCKS'!A2924:AD3539,4)/Table_1[[#This Row],[LPA]]))/100,0)</f>
        <v>5.519061583577712E-2</v>
      </c>
      <c r="K2938" s="64">
        <f>IFERROR(IF(Ações!$B2938="","",VLOOKUP(Table_1[[#This Row],[AÇÕES]],'Dados Status Invest STOCKS'!A2924:AD3539,2)),0)</f>
        <v>64.150000000000006</v>
      </c>
      <c r="L2938" s="65">
        <f>IFERROR(IF(Ações!$B2938="","",VLOOKUP(Table_1[[#This Row],[AÇÕES]],'Dados Status Invest STOCKS'!A2924:AD3539,3)/100),0)</f>
        <v>0</v>
      </c>
      <c r="M2938" s="66">
        <f>IFERROR(IF(Ações!$B2938="","",VLOOKUP(Table_1[[#This Row],[AÇÕES]],'Dados Status Invest STOCKS'!A2924:AD3539,28)),0)</f>
        <v>3.41</v>
      </c>
      <c r="N2938" s="66">
        <f>IFERROR(IF(Ações!$B2938="","",VLOOKUP(Table_1[[#This Row],[AÇÕES]],'Dados Status Invest STOCKS'!A2924:AD3539,27)),0)</f>
        <v>22.65</v>
      </c>
      <c r="O2938" s="66">
        <f>IFERROR(IF(Ações!$L2938="","",Ações!$K2938*Ações!$L2938),0)</f>
        <v>0</v>
      </c>
      <c r="P2938" s="67">
        <f t="shared" si="45"/>
        <v>0.06</v>
      </c>
      <c r="Q2938" s="67">
        <f>IFERROR(Ações!$O2938/Ações!$M2938,0)</f>
        <v>0</v>
      </c>
      <c r="R2938" s="67">
        <f>IFERROR(IF(Ações!$B2938="","",VLOOKUP(Table_1[[#This Row],[AÇÕES]],'Dados Status Invest STOCKS'!A2924:AD3539,18)/100),0)</f>
        <v>0.15049999999999999</v>
      </c>
      <c r="S2938" s="65">
        <f>IFERROR(IF(Ações!$B2938="","",VLOOKUP(Table_1[[#This Row],[AÇÕES]],'Dados Status Invest STOCKS'!A2924:AD3539,25)/100),0)</f>
        <v>2.7699999999999999E-2</v>
      </c>
      <c r="T2938" s="67">
        <f>(1-Ações!$Q2938)*Ações!$R2938</f>
        <v>0.15049999999999999</v>
      </c>
      <c r="U2938" s="68">
        <f>IF(Ações!$S2938=0,Ações!$T2938,IF(Ações!$T2938=0,Ações!$S2938,AVERAGE(Ações!$S2938,Ações!$T2938)))</f>
        <v>8.9099999999999999E-2</v>
      </c>
    </row>
    <row r="2939" spans="2:21" ht="15" customHeight="1" x14ac:dyDescent="0.2">
      <c r="B2939" s="63" t="str">
        <f>IFERROR('Dados Status Invest STOCKS'!A2926,"-")</f>
        <v>MCS</v>
      </c>
      <c r="C2939" s="45">
        <f>IFERROR((Ações!$D2939-Ações!$K2939)/Ações!$D2939,0)</f>
        <v>0</v>
      </c>
      <c r="D2939" s="46">
        <f>(Ações!$O2939)/0.06</f>
        <v>0</v>
      </c>
      <c r="E2939" s="47">
        <f>IFERROR((Ações!$F2939-Ações!$K2939)/Ações!$F2939,0)</f>
        <v>0</v>
      </c>
      <c r="F2939" s="46" t="str">
        <f>IF(OR(Ações!$N2939&lt;0,Ações!$M2939&lt;0),"",(22.5*Ações!$M2939*Ações!$N2939)^0.5)</f>
        <v/>
      </c>
      <c r="G2939" s="47">
        <f>IFERROR((Ações!$H2939-Ações!$K2939)/Ações!$H2939,0)</f>
        <v>0</v>
      </c>
      <c r="H2939" s="48">
        <f>IFERROR(Ações!$I2939/(Ações!$P2939-Table_1[[#This Row],[CAGR LUCRO 5A]]),0)</f>
        <v>0</v>
      </c>
      <c r="I2939" s="48">
        <f>IF(Ações!$S2939&lt;0,"",Ações!$O2939*(1+Ações!$S2939))</f>
        <v>0</v>
      </c>
      <c r="J2939" s="49">
        <f>IFERROR(IF(Ações!$B2939="","",(VLOOKUP(Table_1[[#This Row],[AÇÕES]],'Dados Status Invest STOCKS'!A2925:AD3540,4)/Table_1[[#This Row],[LPA]]))/100,0)</f>
        <v>2.0921985815602843E-2</v>
      </c>
      <c r="K2939" s="64">
        <f>IFERROR(IF(Ações!$B2939="","",VLOOKUP(Table_1[[#This Row],[AÇÕES]],'Dados Status Invest STOCKS'!A2925:AD3540,2)),0)</f>
        <v>16.68</v>
      </c>
      <c r="L2939" s="65">
        <f>IFERROR(IF(Ações!$B2939="","",VLOOKUP(Table_1[[#This Row],[AÇÕES]],'Dados Status Invest STOCKS'!A2925:AD3540,3)/100),0)</f>
        <v>0</v>
      </c>
      <c r="M2939" s="66">
        <f>IFERROR(IF(Ações!$B2939="","",VLOOKUP(Table_1[[#This Row],[AÇÕES]],'Dados Status Invest STOCKS'!A2925:AD3540,28)),0)</f>
        <v>-2.82</v>
      </c>
      <c r="N2939" s="66">
        <f>IFERROR(IF(Ações!$B2939="","",VLOOKUP(Table_1[[#This Row],[AÇÕES]],'Dados Status Invest STOCKS'!A2925:AD3540,27)),0)</f>
        <v>14.08</v>
      </c>
      <c r="O2939" s="66">
        <f>IFERROR(IF(Ações!$L2939="","",Ações!$K2939*Ações!$L2939),0)</f>
        <v>0</v>
      </c>
      <c r="P2939" s="67">
        <f t="shared" si="45"/>
        <v>0.06</v>
      </c>
      <c r="Q2939" s="67">
        <f>IFERROR(Ações!$O2939/Ações!$M2939,0)</f>
        <v>0</v>
      </c>
      <c r="R2939" s="67">
        <f>IFERROR(IF(Ações!$B2939="","",VLOOKUP(Table_1[[#This Row],[AÇÕES]],'Dados Status Invest STOCKS'!A2925:AD3540,18)/100),0)</f>
        <v>-0.20069999999999999</v>
      </c>
      <c r="S2939" s="65">
        <f>IFERROR(IF(Ações!$B2939="","",VLOOKUP(Table_1[[#This Row],[AÇÕES]],'Dados Status Invest STOCKS'!A2925:AD3540,25)/100),0)</f>
        <v>0</v>
      </c>
      <c r="T2939" s="67">
        <f>(1-Ações!$Q2939)*Ações!$R2939</f>
        <v>-0.20069999999999999</v>
      </c>
      <c r="U2939" s="68">
        <f>IF(Ações!$S2939=0,Ações!$T2939,IF(Ações!$T2939=0,Ações!$S2939,AVERAGE(Ações!$S2939,Ações!$T2939)))</f>
        <v>-0.20069999999999999</v>
      </c>
    </row>
    <row r="2940" spans="2:21" ht="15" customHeight="1" x14ac:dyDescent="0.2">
      <c r="B2940" s="63" t="str">
        <f>IFERROR('Dados Status Invest STOCKS'!A2927,"-")</f>
        <v>MCY</v>
      </c>
      <c r="C2940" s="45">
        <f>IFERROR((Ações!$D2940-Ações!$K2940)/Ações!$D2940,0)</f>
        <v>-0.2875536480686694</v>
      </c>
      <c r="D2940" s="46">
        <f>(Ações!$O2940)/0.06</f>
        <v>42.211833333333338</v>
      </c>
      <c r="E2940" s="47">
        <f>IFERROR((Ações!$F2940-Ações!$K2940)/Ações!$F2940,0)</f>
        <v>0.30120667809537305</v>
      </c>
      <c r="F2940" s="46">
        <f>IF(OR(Ações!$N2940&lt;0,Ações!$M2940&lt;0),"",(22.5*Ações!$M2940*Ações!$N2940)^0.5)</f>
        <v>77.77693102713684</v>
      </c>
      <c r="G2940" s="47">
        <f>IFERROR((Ações!$H2940-Ações!$K2940)/Ações!$H2940,0)</f>
        <v>5.9927578602537324</v>
      </c>
      <c r="H2940" s="48">
        <f>IFERROR(Ações!$I2940/(Ações!$P2940-Table_1[[#This Row],[CAGR LUCRO 5A]]),0)</f>
        <v>-10.885767249533293</v>
      </c>
      <c r="I2940" s="48">
        <f>IF(Ações!$S2940&lt;0,"",Ações!$O2940*(1+Ações!$S2940))</f>
        <v>3.4986855940000003</v>
      </c>
      <c r="J2940" s="49">
        <f>IFERROR(IF(Ações!$B2940="","",(VLOOKUP(Table_1[[#This Row],[AÇÕES]],'Dados Status Invest STOCKS'!A2926:AD3541,4)/Table_1[[#This Row],[LPA]]))/100,0)</f>
        <v>1.1282420749279537E-2</v>
      </c>
      <c r="K2940" s="64">
        <f>IFERROR(IF(Ações!$B2940="","",VLOOKUP(Table_1[[#This Row],[AÇÕES]],'Dados Status Invest STOCKS'!A2926:AD3541,2)),0)</f>
        <v>54.35</v>
      </c>
      <c r="L2940" s="65">
        <f>IFERROR(IF(Ações!$B2940="","",VLOOKUP(Table_1[[#This Row],[AÇÕES]],'Dados Status Invest STOCKS'!A2926:AD3541,3)/100),0)</f>
        <v>4.6600000000000003E-2</v>
      </c>
      <c r="M2940" s="66">
        <f>IFERROR(IF(Ações!$B2940="","",VLOOKUP(Table_1[[#This Row],[AÇÕES]],'Dados Status Invest STOCKS'!A2926:AD3541,28)),0)</f>
        <v>6.94</v>
      </c>
      <c r="N2940" s="66">
        <f>IFERROR(IF(Ações!$B2940="","",VLOOKUP(Table_1[[#This Row],[AÇÕES]],'Dados Status Invest STOCKS'!A2926:AD3541,27)),0)</f>
        <v>38.74</v>
      </c>
      <c r="O2940" s="66">
        <f>IFERROR(IF(Ações!$L2940="","",Ações!$K2940*Ações!$L2940),0)</f>
        <v>2.5327100000000002</v>
      </c>
      <c r="P2940" s="67">
        <f t="shared" si="45"/>
        <v>0.06</v>
      </c>
      <c r="Q2940" s="67">
        <f>IFERROR(Ações!$O2940/Ações!$M2940,0)</f>
        <v>0.36494380403458215</v>
      </c>
      <c r="R2940" s="67">
        <f>IFERROR(IF(Ações!$B2940="","",VLOOKUP(Table_1[[#This Row],[AÇÕES]],'Dados Status Invest STOCKS'!A2926:AD3541,18)/100),0)</f>
        <v>0.17910000000000001</v>
      </c>
      <c r="S2940" s="65">
        <f>IFERROR(IF(Ações!$B2940="","",VLOOKUP(Table_1[[#This Row],[AÇÕES]],'Dados Status Invest STOCKS'!A2926:AD3541,25)/100),0)</f>
        <v>0.38140000000000002</v>
      </c>
      <c r="T2940" s="67">
        <f>(1-Ações!$Q2940)*Ações!$R2940</f>
        <v>0.11373856469740634</v>
      </c>
      <c r="U2940" s="68">
        <f>IF(Ações!$S2940=0,Ações!$T2940,IF(Ações!$T2940=0,Ações!$S2940,AVERAGE(Ações!$S2940,Ações!$T2940)))</f>
        <v>0.24756928234870318</v>
      </c>
    </row>
    <row r="2941" spans="2:21" ht="15" customHeight="1" x14ac:dyDescent="0.2">
      <c r="B2941" s="63" t="str">
        <f>IFERROR('Dados Status Invest STOCKS'!A2928,"-")</f>
        <v>MD</v>
      </c>
      <c r="C2941" s="45">
        <f>IFERROR((Ações!$D2941-Ações!$K2941)/Ações!$D2941,0)</f>
        <v>0</v>
      </c>
      <c r="D2941" s="46">
        <f>(Ações!$O2941)/0.06</f>
        <v>0</v>
      </c>
      <c r="E2941" s="47">
        <f>IFERROR((Ações!$F2941-Ações!$K2941)/Ações!$F2941,0)</f>
        <v>-2.6060241793335206</v>
      </c>
      <c r="F2941" s="46">
        <f>IF(OR(Ações!$N2941&lt;0,Ações!$M2941&lt;0),"",(22.5*Ações!$M2941*Ações!$N2941)^0.5)</f>
        <v>6.9578013768718634</v>
      </c>
      <c r="G2941" s="47">
        <f>IFERROR((Ações!$H2941-Ações!$K2941)/Ações!$H2941,0)</f>
        <v>0</v>
      </c>
      <c r="H2941" s="48">
        <f>IFERROR(Ações!$I2941/(Ações!$P2941-Table_1[[#This Row],[CAGR LUCRO 5A]]),0)</f>
        <v>0</v>
      </c>
      <c r="I2941" s="48">
        <f>IF(Ações!$S2941&lt;0,"",Ações!$O2941*(1+Ações!$S2941))</f>
        <v>0</v>
      </c>
      <c r="J2941" s="49">
        <f>IFERROR(IF(Ações!$B2941="","",(VLOOKUP(Table_1[[#This Row],[AÇÕES]],'Dados Status Invest STOCKS'!A2927:AD3542,4)/Table_1[[#This Row],[LPA]]))/100,0)</f>
        <v>5.1481818181818184</v>
      </c>
      <c r="K2941" s="64">
        <f>IFERROR(IF(Ações!$B2941="","",VLOOKUP(Table_1[[#This Row],[AÇÕES]],'Dados Status Invest STOCKS'!A2927:AD3542,2)),0)</f>
        <v>25.09</v>
      </c>
      <c r="L2941" s="65">
        <f>IFERROR(IF(Ações!$B2941="","",VLOOKUP(Table_1[[#This Row],[AÇÕES]],'Dados Status Invest STOCKS'!A2927:AD3542,3)/100),0)</f>
        <v>0</v>
      </c>
      <c r="M2941" s="66">
        <f>IFERROR(IF(Ações!$B2941="","",VLOOKUP(Table_1[[#This Row],[AÇÕES]],'Dados Status Invest STOCKS'!A2927:AD3542,28)),0)</f>
        <v>0.22</v>
      </c>
      <c r="N2941" s="66">
        <f>IFERROR(IF(Ações!$B2941="","",VLOOKUP(Table_1[[#This Row],[AÇÕES]],'Dados Status Invest STOCKS'!A2927:AD3542,27)),0)</f>
        <v>9.7799999999999994</v>
      </c>
      <c r="O2941" s="66">
        <f>IFERROR(IF(Ações!$L2941="","",Ações!$K2941*Ações!$L2941),0)</f>
        <v>0</v>
      </c>
      <c r="P2941" s="67">
        <f t="shared" si="45"/>
        <v>0.06</v>
      </c>
      <c r="Q2941" s="67">
        <f>IFERROR(Ações!$O2941/Ações!$M2941,0)</f>
        <v>0</v>
      </c>
      <c r="R2941" s="67">
        <f>IFERROR(IF(Ações!$B2941="","",VLOOKUP(Table_1[[#This Row],[AÇÕES]],'Dados Status Invest STOCKS'!A2927:AD3542,18)/100),0)</f>
        <v>2.2700000000000001E-2</v>
      </c>
      <c r="S2941" s="65">
        <f>IFERROR(IF(Ações!$B2941="","",VLOOKUP(Table_1[[#This Row],[AÇÕES]],'Dados Status Invest STOCKS'!A2927:AD3542,25)/100),0)</f>
        <v>0</v>
      </c>
      <c r="T2941" s="67">
        <f>(1-Ações!$Q2941)*Ações!$R2941</f>
        <v>2.2700000000000001E-2</v>
      </c>
      <c r="U2941" s="68">
        <f>IF(Ações!$S2941=0,Ações!$T2941,IF(Ações!$T2941=0,Ações!$S2941,AVERAGE(Ações!$S2941,Ações!$T2941)))</f>
        <v>2.2700000000000001E-2</v>
      </c>
    </row>
    <row r="2942" spans="2:21" ht="15" customHeight="1" x14ac:dyDescent="0.2">
      <c r="B2942" s="63" t="str">
        <f>IFERROR('Dados Status Invest STOCKS'!A2929,"-")</f>
        <v>MDB</v>
      </c>
      <c r="C2942" s="45">
        <f>IFERROR((Ações!$D2942-Ações!$K2942)/Ações!$D2942,0)</f>
        <v>0</v>
      </c>
      <c r="D2942" s="46">
        <f>(Ações!$O2942)/0.06</f>
        <v>0</v>
      </c>
      <c r="E2942" s="47">
        <f>IFERROR((Ações!$F2942-Ações!$K2942)/Ações!$F2942,0)</f>
        <v>0</v>
      </c>
      <c r="F2942" s="46" t="str">
        <f>IF(OR(Ações!$N2942&lt;0,Ações!$M2942&lt;0),"",(22.5*Ações!$M2942*Ações!$N2942)^0.5)</f>
        <v/>
      </c>
      <c r="G2942" s="47">
        <f>IFERROR((Ações!$H2942-Ações!$K2942)/Ações!$H2942,0)</f>
        <v>0</v>
      </c>
      <c r="H2942" s="48">
        <f>IFERROR(Ações!$I2942/(Ações!$P2942-Table_1[[#This Row],[CAGR LUCRO 5A]]),0)</f>
        <v>0</v>
      </c>
      <c r="I2942" s="48">
        <f>IF(Ações!$S2942&lt;0,"",Ações!$O2942*(1+Ações!$S2942))</f>
        <v>0</v>
      </c>
      <c r="J2942" s="49">
        <f>IFERROR(IF(Ações!$B2942="","",(VLOOKUP(Table_1[[#This Row],[AÇÕES]],'Dados Status Invest STOCKS'!A2928:AD3543,4)/Table_1[[#This Row],[LPA]]))/100,0)</f>
        <v>0.18299776286353467</v>
      </c>
      <c r="K2942" s="64">
        <f>IFERROR(IF(Ações!$B2942="","",VLOOKUP(Table_1[[#This Row],[AÇÕES]],'Dados Status Invest STOCKS'!A2928:AD3543,2)),0)</f>
        <v>386.45</v>
      </c>
      <c r="L2942" s="65">
        <f>IFERROR(IF(Ações!$B2942="","",VLOOKUP(Table_1[[#This Row],[AÇÕES]],'Dados Status Invest STOCKS'!A2928:AD3543,3)/100),0)</f>
        <v>0</v>
      </c>
      <c r="M2942" s="66">
        <f>IFERROR(IF(Ações!$B2942="","",VLOOKUP(Table_1[[#This Row],[AÇÕES]],'Dados Status Invest STOCKS'!A2928:AD3543,28)),0)</f>
        <v>-4.47</v>
      </c>
      <c r="N2942" s="66">
        <f>IFERROR(IF(Ações!$B2942="","",VLOOKUP(Table_1[[#This Row],[AÇÕES]],'Dados Status Invest STOCKS'!A2928:AD3543,27)),0)</f>
        <v>9.93</v>
      </c>
      <c r="O2942" s="66">
        <f>IFERROR(IF(Ações!$L2942="","",Ações!$K2942*Ações!$L2942),0)</f>
        <v>0</v>
      </c>
      <c r="P2942" s="67">
        <f t="shared" si="45"/>
        <v>0.06</v>
      </c>
      <c r="Q2942" s="67">
        <f>IFERROR(Ações!$O2942/Ações!$M2942,0)</f>
        <v>0</v>
      </c>
      <c r="R2942" s="67">
        <f>IFERROR(IF(Ações!$B2942="","",VLOOKUP(Table_1[[#This Row],[AÇÕES]],'Dados Status Invest STOCKS'!A2928:AD3543,18)/100),0)</f>
        <v>-0.44990000000000002</v>
      </c>
      <c r="S2942" s="65">
        <f>IFERROR(IF(Ações!$B2942="","",VLOOKUP(Table_1[[#This Row],[AÇÕES]],'Dados Status Invest STOCKS'!A2928:AD3543,25)/100),0)</f>
        <v>0</v>
      </c>
      <c r="T2942" s="67">
        <f>(1-Ações!$Q2942)*Ações!$R2942</f>
        <v>-0.44990000000000002</v>
      </c>
      <c r="U2942" s="68">
        <f>IF(Ações!$S2942=0,Ações!$T2942,IF(Ações!$T2942=0,Ações!$S2942,AVERAGE(Ações!$S2942,Ações!$T2942)))</f>
        <v>-0.44990000000000002</v>
      </c>
    </row>
    <row r="2943" spans="2:21" ht="15" customHeight="1" x14ac:dyDescent="0.2">
      <c r="B2943" s="63" t="str">
        <f>IFERROR('Dados Status Invest STOCKS'!A2930,"-")</f>
        <v>MDC</v>
      </c>
      <c r="C2943" s="45">
        <f>IFERROR((Ações!$D2943-Ações!$K2943)/Ações!$D2943,0)</f>
        <v>-0.45985401459854008</v>
      </c>
      <c r="D2943" s="46">
        <f>(Ações!$O2943)/0.06</f>
        <v>34.476050000000001</v>
      </c>
      <c r="E2943" s="47">
        <f>IFERROR((Ações!$F2943-Ações!$K2943)/Ações!$F2943,0)</f>
        <v>0.35988598369353181</v>
      </c>
      <c r="F2943" s="46">
        <f>IF(OR(Ações!$N2943&lt;0,Ações!$M2943&lt;0),"",(22.5*Ações!$M2943*Ações!$N2943)^0.5)</f>
        <v>78.626617630418266</v>
      </c>
      <c r="G2943" s="47">
        <f>IFERROR((Ações!$H2943-Ações!$K2943)/Ações!$H2943,0)</f>
        <v>7.0486614555387153</v>
      </c>
      <c r="H2943" s="48">
        <f>IFERROR(Ações!$I2943/(Ações!$P2943-Table_1[[#This Row],[CAGR LUCRO 5A]]),0)</f>
        <v>-8.3208492275449117</v>
      </c>
      <c r="I2943" s="48">
        <f>IF(Ações!$S2943&lt;0,"",Ações!$O2943*(1+Ações!$S2943))</f>
        <v>2.9181218241000004</v>
      </c>
      <c r="J2943" s="49">
        <f>IFERROR(IF(Ações!$B2943="","",(VLOOKUP(Table_1[[#This Row],[AÇÕES]],'Dados Status Invest STOCKS'!A2929:AD3544,4)/Table_1[[#This Row],[LPA]]))/100,0)</f>
        <v>8.0632911392405065E-3</v>
      </c>
      <c r="K2943" s="64">
        <f>IFERROR(IF(Ações!$B2943="","",VLOOKUP(Table_1[[#This Row],[AÇÕES]],'Dados Status Invest STOCKS'!A2929:AD3544,2)),0)</f>
        <v>50.33</v>
      </c>
      <c r="L2943" s="65">
        <f>IFERROR(IF(Ações!$B2943="","",VLOOKUP(Table_1[[#This Row],[AÇÕES]],'Dados Status Invest STOCKS'!A2929:AD3544,3)/100),0)</f>
        <v>4.1100000000000005E-2</v>
      </c>
      <c r="M2943" s="66">
        <f>IFERROR(IF(Ações!$B2943="","",VLOOKUP(Table_1[[#This Row],[AÇÕES]],'Dados Status Invest STOCKS'!A2929:AD3544,28)),0)</f>
        <v>7.9</v>
      </c>
      <c r="N2943" s="66">
        <f>IFERROR(IF(Ações!$B2943="","",VLOOKUP(Table_1[[#This Row],[AÇÕES]],'Dados Status Invest STOCKS'!A2929:AD3544,27)),0)</f>
        <v>34.78</v>
      </c>
      <c r="O2943" s="66">
        <f>IFERROR(IF(Ações!$L2943="","",Ações!$K2943*Ações!$L2943),0)</f>
        <v>2.0685630000000002</v>
      </c>
      <c r="P2943" s="67">
        <f t="shared" si="45"/>
        <v>0.06</v>
      </c>
      <c r="Q2943" s="67">
        <f>IFERROR(Ações!$O2943/Ações!$M2943,0)</f>
        <v>0.26184341772151898</v>
      </c>
      <c r="R2943" s="67">
        <f>IFERROR(IF(Ações!$B2943="","",VLOOKUP(Table_1[[#This Row],[AÇÕES]],'Dados Status Invest STOCKS'!A2929:AD3544,18)/100),0)</f>
        <v>0.22719999999999999</v>
      </c>
      <c r="S2943" s="65">
        <f>IFERROR(IF(Ações!$B2943="","",VLOOKUP(Table_1[[#This Row],[AÇÕES]],'Dados Status Invest STOCKS'!A2929:AD3544,25)/100),0)</f>
        <v>0.41070000000000001</v>
      </c>
      <c r="T2943" s="67">
        <f>(1-Ações!$Q2943)*Ações!$R2943</f>
        <v>0.16770917549367087</v>
      </c>
      <c r="U2943" s="68">
        <f>IF(Ações!$S2943=0,Ações!$T2943,IF(Ações!$T2943=0,Ações!$S2943,AVERAGE(Ações!$S2943,Ações!$T2943)))</f>
        <v>0.28920458774683544</v>
      </c>
    </row>
    <row r="2944" spans="2:21" ht="15" customHeight="1" x14ac:dyDescent="0.2">
      <c r="B2944" s="63" t="str">
        <f>IFERROR('Dados Status Invest STOCKS'!A2931,"-")</f>
        <v>MDCA</v>
      </c>
      <c r="C2944" s="45">
        <f>IFERROR((Ações!$D2944-Ações!$K2944)/Ações!$D2944,0)</f>
        <v>0</v>
      </c>
      <c r="D2944" s="46">
        <f>(Ações!$O2944)/0.06</f>
        <v>0</v>
      </c>
      <c r="E2944" s="47">
        <f>IFERROR((Ações!$F2944-Ações!$K2944)/Ações!$F2944,0)</f>
        <v>0</v>
      </c>
      <c r="F2944" s="46" t="str">
        <f>IF(OR(Ações!$N2944&lt;0,Ações!$M2944&lt;0),"",(22.5*Ações!$M2944*Ações!$N2944)^0.5)</f>
        <v/>
      </c>
      <c r="G2944" s="47">
        <f>IFERROR((Ações!$H2944-Ações!$K2944)/Ações!$H2944,0)</f>
        <v>0</v>
      </c>
      <c r="H2944" s="48">
        <f>IFERROR(Ações!$I2944/(Ações!$P2944-Table_1[[#This Row],[CAGR LUCRO 5A]]),0)</f>
        <v>0</v>
      </c>
      <c r="I2944" s="48">
        <f>IF(Ações!$S2944&lt;0,"",Ações!$O2944*(1+Ações!$S2944))</f>
        <v>0</v>
      </c>
      <c r="J2944" s="49">
        <f>IFERROR(IF(Ações!$B2944="","",(VLOOKUP(Table_1[[#This Row],[AÇÕES]],'Dados Status Invest STOCKS'!A2930:AD3545,4)/Table_1[[#This Row],[LPA]]))/100,0)</f>
        <v>5.8360655737704926E-3</v>
      </c>
      <c r="K2944" s="64">
        <f>IFERROR(IF(Ações!$B2944="","",VLOOKUP(Table_1[[#This Row],[AÇÕES]],'Dados Status Invest STOCKS'!A2930:AD3545,2)),0)</f>
        <v>5.42</v>
      </c>
      <c r="L2944" s="65">
        <f>IFERROR(IF(Ações!$B2944="","",VLOOKUP(Table_1[[#This Row],[AÇÕES]],'Dados Status Invest STOCKS'!A2930:AD3545,3)/100),0)</f>
        <v>0</v>
      </c>
      <c r="M2944" s="66">
        <f>IFERROR(IF(Ações!$B2944="","",VLOOKUP(Table_1[[#This Row],[AÇÕES]],'Dados Status Invest STOCKS'!A2930:AD3545,28)),0)</f>
        <v>-3.05</v>
      </c>
      <c r="N2944" s="66">
        <f>IFERROR(IF(Ações!$B2944="","",VLOOKUP(Table_1[[#This Row],[AÇÕES]],'Dados Status Invest STOCKS'!A2930:AD3545,27)),0)</f>
        <v>-5.16</v>
      </c>
      <c r="O2944" s="66">
        <f>IFERROR(IF(Ações!$L2944="","",Ações!$K2944*Ações!$L2944),0)</f>
        <v>0</v>
      </c>
      <c r="P2944" s="67">
        <f t="shared" si="45"/>
        <v>0.06</v>
      </c>
      <c r="Q2944" s="67">
        <f>IFERROR(Ações!$O2944/Ações!$M2944,0)</f>
        <v>0</v>
      </c>
      <c r="R2944" s="67">
        <f>IFERROR(IF(Ações!$B2944="","",VLOOKUP(Table_1[[#This Row],[AÇÕES]],'Dados Status Invest STOCKS'!A2930:AD3545,18)/100),0)</f>
        <v>-0.59119999999999995</v>
      </c>
      <c r="S2944" s="65">
        <f>IFERROR(IF(Ações!$B2944="","",VLOOKUP(Table_1[[#This Row],[AÇÕES]],'Dados Status Invest STOCKS'!A2930:AD3545,25)/100),0)</f>
        <v>0</v>
      </c>
      <c r="T2944" s="67">
        <f>(1-Ações!$Q2944)*Ações!$R2944</f>
        <v>-0.59119999999999995</v>
      </c>
      <c r="U2944" s="68">
        <f>IF(Ações!$S2944=0,Ações!$T2944,IF(Ações!$T2944=0,Ações!$S2944,AVERAGE(Ações!$S2944,Ações!$T2944)))</f>
        <v>-0.59119999999999995</v>
      </c>
    </row>
    <row r="2945" spans="2:21" ht="15" customHeight="1" x14ac:dyDescent="0.2">
      <c r="B2945" s="63" t="str">
        <f>IFERROR('Dados Status Invest STOCKS'!A2932,"-")</f>
        <v>MDGL</v>
      </c>
      <c r="C2945" s="45">
        <f>IFERROR((Ações!$D2945-Ações!$K2945)/Ações!$D2945,0)</f>
        <v>0</v>
      </c>
      <c r="D2945" s="46">
        <f>(Ações!$O2945)/0.06</f>
        <v>0</v>
      </c>
      <c r="E2945" s="47">
        <f>IFERROR((Ações!$F2945-Ações!$K2945)/Ações!$F2945,0)</f>
        <v>0</v>
      </c>
      <c r="F2945" s="46" t="str">
        <f>IF(OR(Ações!$N2945&lt;0,Ações!$M2945&lt;0),"",(22.5*Ações!$M2945*Ações!$N2945)^0.5)</f>
        <v/>
      </c>
      <c r="G2945" s="47">
        <f>IFERROR((Ações!$H2945-Ações!$K2945)/Ações!$H2945,0)</f>
        <v>0</v>
      </c>
      <c r="H2945" s="48">
        <f>IFERROR(Ações!$I2945/(Ações!$P2945-Table_1[[#This Row],[CAGR LUCRO 5A]]),0)</f>
        <v>0</v>
      </c>
      <c r="I2945" s="48">
        <f>IF(Ações!$S2945&lt;0,"",Ações!$O2945*(1+Ações!$S2945))</f>
        <v>0</v>
      </c>
      <c r="J2945" s="49">
        <f>IFERROR(IF(Ações!$B2945="","",(VLOOKUP(Table_1[[#This Row],[AÇÕES]],'Dados Status Invest STOCKS'!A2931:AD3546,4)/Table_1[[#This Row],[LPA]]))/100,0)</f>
        <v>3.2971800433839477E-3</v>
      </c>
      <c r="K2945" s="64">
        <f>IFERROR(IF(Ações!$B2945="","",VLOOKUP(Table_1[[#This Row],[AÇÕES]],'Dados Status Invest STOCKS'!A2931:AD3546,2)),0)</f>
        <v>63</v>
      </c>
      <c r="L2945" s="65">
        <f>IFERROR(IF(Ações!$B2945="","",VLOOKUP(Table_1[[#This Row],[AÇÕES]],'Dados Status Invest STOCKS'!A2931:AD3546,3)/100),0)</f>
        <v>0</v>
      </c>
      <c r="M2945" s="66">
        <f>IFERROR(IF(Ações!$B2945="","",VLOOKUP(Table_1[[#This Row],[AÇÕES]],'Dados Status Invest STOCKS'!A2931:AD3546,28)),0)</f>
        <v>-13.83</v>
      </c>
      <c r="N2945" s="66">
        <f>IFERROR(IF(Ações!$B2945="","",VLOOKUP(Table_1[[#This Row],[AÇÕES]],'Dados Status Invest STOCKS'!A2931:AD3546,27)),0)</f>
        <v>13.74</v>
      </c>
      <c r="O2945" s="66">
        <f>IFERROR(IF(Ações!$L2945="","",Ações!$K2945*Ações!$L2945),0)</f>
        <v>0</v>
      </c>
      <c r="P2945" s="67">
        <f t="shared" si="45"/>
        <v>0.06</v>
      </c>
      <c r="Q2945" s="67">
        <f>IFERROR(Ações!$O2945/Ações!$M2945,0)</f>
        <v>0</v>
      </c>
      <c r="R2945" s="67">
        <f>IFERROR(IF(Ações!$B2945="","",VLOOKUP(Table_1[[#This Row],[AÇÕES]],'Dados Status Invest STOCKS'!A2931:AD3546,18)/100),0)</f>
        <v>-1.0065999999999999</v>
      </c>
      <c r="S2945" s="65">
        <f>IFERROR(IF(Ações!$B2945="","",VLOOKUP(Table_1[[#This Row],[AÇÕES]],'Dados Status Invest STOCKS'!A2931:AD3546,25)/100),0)</f>
        <v>0</v>
      </c>
      <c r="T2945" s="67">
        <f>(1-Ações!$Q2945)*Ações!$R2945</f>
        <v>-1.0065999999999999</v>
      </c>
      <c r="U2945" s="68">
        <f>IF(Ações!$S2945=0,Ações!$T2945,IF(Ações!$T2945=0,Ações!$S2945,AVERAGE(Ações!$S2945,Ações!$T2945)))</f>
        <v>-1.0065999999999999</v>
      </c>
    </row>
    <row r="2946" spans="2:21" ht="15" customHeight="1" x14ac:dyDescent="0.2">
      <c r="B2946" s="63" t="str">
        <f>IFERROR('Dados Status Invest STOCKS'!A2933,"-")</f>
        <v>MDIA</v>
      </c>
      <c r="C2946" s="45">
        <f>IFERROR((Ações!$D2946-Ações!$K2946)/Ações!$D2946,0)</f>
        <v>0</v>
      </c>
      <c r="D2946" s="46">
        <f>(Ações!$O2946)/0.06</f>
        <v>0</v>
      </c>
      <c r="E2946" s="47">
        <f>IFERROR((Ações!$F2946-Ações!$K2946)/Ações!$F2946,0)</f>
        <v>0</v>
      </c>
      <c r="F2946" s="46" t="str">
        <f>IF(OR(Ações!$N2946&lt;0,Ações!$M2946&lt;0),"",(22.5*Ações!$M2946*Ações!$N2946)^0.5)</f>
        <v/>
      </c>
      <c r="G2946" s="47">
        <f>IFERROR((Ações!$H2946-Ações!$K2946)/Ações!$H2946,0)</f>
        <v>0</v>
      </c>
      <c r="H2946" s="48">
        <f>IFERROR(Ações!$I2946/(Ações!$P2946-Table_1[[#This Row],[CAGR LUCRO 5A]]),0)</f>
        <v>0</v>
      </c>
      <c r="I2946" s="48">
        <f>IF(Ações!$S2946&lt;0,"",Ações!$O2946*(1+Ações!$S2946))</f>
        <v>0</v>
      </c>
      <c r="J2946" s="49">
        <f>IFERROR(IF(Ações!$B2946="","",(VLOOKUP(Table_1[[#This Row],[AÇÕES]],'Dados Status Invest STOCKS'!A2932:AD3547,4)/Table_1[[#This Row],[LPA]]))/100,0)</f>
        <v>5.9578947368421058E-2</v>
      </c>
      <c r="K2946" s="64">
        <f>IFERROR(IF(Ações!$B2946="","",VLOOKUP(Table_1[[#This Row],[AÇÕES]],'Dados Status Invest STOCKS'!A2932:AD3547,2)),0)</f>
        <v>5.38</v>
      </c>
      <c r="L2946" s="65">
        <f>IFERROR(IF(Ações!$B2946="","",VLOOKUP(Table_1[[#This Row],[AÇÕES]],'Dados Status Invest STOCKS'!A2932:AD3547,3)/100),0)</f>
        <v>0</v>
      </c>
      <c r="M2946" s="66">
        <f>IFERROR(IF(Ações!$B2946="","",VLOOKUP(Table_1[[#This Row],[AÇÕES]],'Dados Status Invest STOCKS'!A2932:AD3547,28)),0)</f>
        <v>-0.95</v>
      </c>
      <c r="N2946" s="66">
        <f>IFERROR(IF(Ações!$B2946="","",VLOOKUP(Table_1[[#This Row],[AÇÕES]],'Dados Status Invest STOCKS'!A2932:AD3547,27)),0)</f>
        <v>-1.7</v>
      </c>
      <c r="O2946" s="66">
        <f>IFERROR(IF(Ações!$L2946="","",Ações!$K2946*Ações!$L2946),0)</f>
        <v>0</v>
      </c>
      <c r="P2946" s="67">
        <f t="shared" si="45"/>
        <v>0.06</v>
      </c>
      <c r="Q2946" s="67">
        <f>IFERROR(Ações!$O2946/Ações!$M2946,0)</f>
        <v>0</v>
      </c>
      <c r="R2946" s="67">
        <f>IFERROR(IF(Ações!$B2946="","",VLOOKUP(Table_1[[#This Row],[AÇÕES]],'Dados Status Invest STOCKS'!A2932:AD3547,18)/100),0)</f>
        <v>-0.55830000000000002</v>
      </c>
      <c r="S2946" s="65">
        <f>IFERROR(IF(Ações!$B2946="","",VLOOKUP(Table_1[[#This Row],[AÇÕES]],'Dados Status Invest STOCKS'!A2932:AD3547,25)/100),0)</f>
        <v>0</v>
      </c>
      <c r="T2946" s="67">
        <f>(1-Ações!$Q2946)*Ações!$R2946</f>
        <v>-0.55830000000000002</v>
      </c>
      <c r="U2946" s="68">
        <f>IF(Ações!$S2946=0,Ações!$T2946,IF(Ações!$T2946=0,Ações!$S2946,AVERAGE(Ações!$S2946,Ações!$T2946)))</f>
        <v>-0.55830000000000002</v>
      </c>
    </row>
    <row r="2947" spans="2:21" ht="15" customHeight="1" x14ac:dyDescent="0.2">
      <c r="B2947" s="63" t="str">
        <f>IFERROR('Dados Status Invest STOCKS'!A2934,"-")</f>
        <v>MDLA</v>
      </c>
      <c r="C2947" s="45">
        <f>IFERROR((Ações!$D2947-Ações!$K2947)/Ações!$D2947,0)</f>
        <v>0</v>
      </c>
      <c r="D2947" s="46">
        <f>(Ações!$O2947)/0.06</f>
        <v>0</v>
      </c>
      <c r="E2947" s="47">
        <f>IFERROR((Ações!$F2947-Ações!$K2947)/Ações!$F2947,0)</f>
        <v>0</v>
      </c>
      <c r="F2947" s="46" t="str">
        <f>IF(OR(Ações!$N2947&lt;0,Ações!$M2947&lt;0),"",(22.5*Ações!$M2947*Ações!$N2947)^0.5)</f>
        <v/>
      </c>
      <c r="G2947" s="47">
        <f>IFERROR((Ações!$H2947-Ações!$K2947)/Ações!$H2947,0)</f>
        <v>0</v>
      </c>
      <c r="H2947" s="48">
        <f>IFERROR(Ações!$I2947/(Ações!$P2947-Table_1[[#This Row],[CAGR LUCRO 5A]]),0)</f>
        <v>0</v>
      </c>
      <c r="I2947" s="48">
        <f>IF(Ações!$S2947&lt;0,"",Ações!$O2947*(1+Ações!$S2947))</f>
        <v>0</v>
      </c>
      <c r="J2947" s="49">
        <f>IFERROR(IF(Ações!$B2947="","",(VLOOKUP(Table_1[[#This Row],[AÇÕES]],'Dados Status Invest STOCKS'!A2933:AD3548,4)/Table_1[[#This Row],[LPA]]))/100,0)</f>
        <v>0.22901639344262295</v>
      </c>
      <c r="K2947" s="64">
        <f>IFERROR(IF(Ações!$B2947="","",VLOOKUP(Table_1[[#This Row],[AÇÕES]],'Dados Status Invest STOCKS'!A2933:AD3548,2)),0)</f>
        <v>33.99</v>
      </c>
      <c r="L2947" s="65">
        <f>IFERROR(IF(Ações!$B2947="","",VLOOKUP(Table_1[[#This Row],[AÇÕES]],'Dados Status Invest STOCKS'!A2933:AD3548,3)/100),0)</f>
        <v>0</v>
      </c>
      <c r="M2947" s="66">
        <f>IFERROR(IF(Ações!$B2947="","",VLOOKUP(Table_1[[#This Row],[AÇÕES]],'Dados Status Invest STOCKS'!A2933:AD3548,28)),0)</f>
        <v>-1.22</v>
      </c>
      <c r="N2947" s="66">
        <f>IFERROR(IF(Ações!$B2947="","",VLOOKUP(Table_1[[#This Row],[AÇÕES]],'Dados Status Invest STOCKS'!A2933:AD3548,27)),0)</f>
        <v>2.2200000000000002</v>
      </c>
      <c r="O2947" s="66">
        <f>IFERROR(IF(Ações!$L2947="","",Ações!$K2947*Ações!$L2947),0)</f>
        <v>0</v>
      </c>
      <c r="P2947" s="67">
        <f t="shared" si="45"/>
        <v>0.06</v>
      </c>
      <c r="Q2947" s="67">
        <f>IFERROR(Ações!$O2947/Ações!$M2947,0)</f>
        <v>0</v>
      </c>
      <c r="R2947" s="67">
        <f>IFERROR(IF(Ações!$B2947="","",VLOOKUP(Table_1[[#This Row],[AÇÕES]],'Dados Status Invest STOCKS'!A2933:AD3548,18)/100),0)</f>
        <v>-0.54899999999999993</v>
      </c>
      <c r="S2947" s="65">
        <f>IFERROR(IF(Ações!$B2947="","",VLOOKUP(Table_1[[#This Row],[AÇÕES]],'Dados Status Invest STOCKS'!A2933:AD3548,25)/100),0)</f>
        <v>0</v>
      </c>
      <c r="T2947" s="67">
        <f>(1-Ações!$Q2947)*Ações!$R2947</f>
        <v>-0.54899999999999993</v>
      </c>
      <c r="U2947" s="68">
        <f>IF(Ações!$S2947=0,Ações!$T2947,IF(Ações!$T2947=0,Ações!$S2947,AVERAGE(Ações!$S2947,Ações!$T2947)))</f>
        <v>-0.54899999999999993</v>
      </c>
    </row>
    <row r="2948" spans="2:21" ht="15" customHeight="1" x14ac:dyDescent="0.2">
      <c r="B2948" s="63" t="str">
        <f>IFERROR('Dados Status Invest STOCKS'!A2935,"-")</f>
        <v>MDLY</v>
      </c>
      <c r="C2948" s="45">
        <f>IFERROR((Ações!$D2948-Ações!$K2948)/Ações!$D2948,0)</f>
        <v>0</v>
      </c>
      <c r="D2948" s="46">
        <f>(Ações!$O2948)/0.06</f>
        <v>0</v>
      </c>
      <c r="E2948" s="47">
        <f>IFERROR((Ações!$F2948-Ações!$K2948)/Ações!$F2948,0)</f>
        <v>0</v>
      </c>
      <c r="F2948" s="46" t="str">
        <f>IF(OR(Ações!$N2948&lt;0,Ações!$M2948&lt;0),"",(22.5*Ações!$M2948*Ações!$N2948)^0.5)</f>
        <v/>
      </c>
      <c r="G2948" s="47">
        <f>IFERROR((Ações!$H2948-Ações!$K2948)/Ações!$H2948,0)</f>
        <v>0</v>
      </c>
      <c r="H2948" s="48">
        <f>IFERROR(Ações!$I2948/(Ações!$P2948-Table_1[[#This Row],[CAGR LUCRO 5A]]),0)</f>
        <v>0</v>
      </c>
      <c r="I2948" s="48">
        <f>IF(Ações!$S2948&lt;0,"",Ações!$O2948*(1+Ações!$S2948))</f>
        <v>0</v>
      </c>
      <c r="J2948" s="49">
        <f>IFERROR(IF(Ações!$B2948="","",(VLOOKUP(Table_1[[#This Row],[AÇÕES]],'Dados Status Invest STOCKS'!A2934:AD3549,4)/Table_1[[#This Row],[LPA]]))/100,0)</f>
        <v>8.164705882352942E-2</v>
      </c>
      <c r="K2948" s="64">
        <f>IFERROR(IF(Ações!$B2948="","",VLOOKUP(Table_1[[#This Row],[AÇÕES]],'Dados Status Invest STOCKS'!A2934:AD3549,2)),0)</f>
        <v>5.88</v>
      </c>
      <c r="L2948" s="65">
        <f>IFERROR(IF(Ações!$B2948="","",VLOOKUP(Table_1[[#This Row],[AÇÕES]],'Dados Status Invest STOCKS'!A2934:AD3549,3)/100),0)</f>
        <v>0</v>
      </c>
      <c r="M2948" s="66">
        <f>IFERROR(IF(Ações!$B2948="","",VLOOKUP(Table_1[[#This Row],[AÇÕES]],'Dados Status Invest STOCKS'!A2934:AD3549,28)),0)</f>
        <v>-0.85</v>
      </c>
      <c r="N2948" s="66">
        <f>IFERROR(IF(Ações!$B2948="","",VLOOKUP(Table_1[[#This Row],[AÇÕES]],'Dados Status Invest STOCKS'!A2934:AD3549,27)),0)</f>
        <v>-43.66</v>
      </c>
      <c r="O2948" s="66">
        <f>IFERROR(IF(Ações!$L2948="","",Ações!$K2948*Ações!$L2948),0)</f>
        <v>0</v>
      </c>
      <c r="P2948" s="67">
        <f t="shared" si="45"/>
        <v>0.06</v>
      </c>
      <c r="Q2948" s="67">
        <f>IFERROR(Ações!$O2948/Ações!$M2948,0)</f>
        <v>0</v>
      </c>
      <c r="R2948" s="67">
        <f>IFERROR(IF(Ações!$B2948="","",VLOOKUP(Table_1[[#This Row],[AÇÕES]],'Dados Status Invest STOCKS'!A2934:AD3549,18)/100),0)</f>
        <v>-1.9400000000000001E-2</v>
      </c>
      <c r="S2948" s="65">
        <f>IFERROR(IF(Ações!$B2948="","",VLOOKUP(Table_1[[#This Row],[AÇÕES]],'Dados Status Invest STOCKS'!A2934:AD3549,25)/100),0)</f>
        <v>0</v>
      </c>
      <c r="T2948" s="67">
        <f>(1-Ações!$Q2948)*Ações!$R2948</f>
        <v>-1.9400000000000001E-2</v>
      </c>
      <c r="U2948" s="68">
        <f>IF(Ações!$S2948=0,Ações!$T2948,IF(Ações!$T2948=0,Ações!$S2948,AVERAGE(Ações!$S2948,Ações!$T2948)))</f>
        <v>-1.9400000000000001E-2</v>
      </c>
    </row>
    <row r="2949" spans="2:21" ht="15" customHeight="1" x14ac:dyDescent="0.2">
      <c r="B2949" s="63" t="str">
        <f>IFERROR('Dados Status Invest STOCKS'!A2936,"-")</f>
        <v>MDLZ</v>
      </c>
      <c r="C2949" s="45">
        <f>IFERROR((Ações!$D2949-Ações!$K2949)/Ações!$D2949,0)</f>
        <v>-2.0456852791878175</v>
      </c>
      <c r="D2949" s="46">
        <f>(Ações!$O2949)/0.06</f>
        <v>22.198616666666663</v>
      </c>
      <c r="E2949" s="47">
        <f>IFERROR((Ações!$F2949-Ações!$K2949)/Ações!$F2949,0)</f>
        <v>-0.79074898335227084</v>
      </c>
      <c r="F2949" s="46">
        <f>IF(OR(Ações!$N2949&lt;0,Ações!$M2949&lt;0),"",(22.5*Ações!$M2949*Ações!$N2949)^0.5)</f>
        <v>37.755151966321101</v>
      </c>
      <c r="G2949" s="47">
        <f>IFERROR((Ações!$H2949-Ações!$K2949)/Ações!$H2949,0)</f>
        <v>0</v>
      </c>
      <c r="H2949" s="48">
        <f>IFERROR(Ações!$I2949/(Ações!$P2949-Table_1[[#This Row],[CAGR LUCRO 5A]]),0)</f>
        <v>0</v>
      </c>
      <c r="I2949" s="48" t="str">
        <f>IF(Ações!$S2949&lt;0,"",Ações!$O2949*(1+Ações!$S2949))</f>
        <v/>
      </c>
      <c r="J2949" s="49">
        <f>IFERROR(IF(Ações!$B2949="","",(VLOOKUP(Table_1[[#This Row],[AÇÕES]],'Dados Status Invest STOCKS'!A2935:AD3550,4)/Table_1[[#This Row],[LPA]]))/100,0)</f>
        <v>6.6394984326018813E-2</v>
      </c>
      <c r="K2949" s="64">
        <f>IFERROR(IF(Ações!$B2949="","",VLOOKUP(Table_1[[#This Row],[AÇÕES]],'Dados Status Invest STOCKS'!A2935:AD3550,2)),0)</f>
        <v>67.61</v>
      </c>
      <c r="L2949" s="65">
        <f>IFERROR(IF(Ações!$B2949="","",VLOOKUP(Table_1[[#This Row],[AÇÕES]],'Dados Status Invest STOCKS'!A2935:AD3550,3)/100),0)</f>
        <v>1.9699999999999999E-2</v>
      </c>
      <c r="M2949" s="66">
        <f>IFERROR(IF(Ações!$B2949="","",VLOOKUP(Table_1[[#This Row],[AÇÕES]],'Dados Status Invest STOCKS'!A2935:AD3550,28)),0)</f>
        <v>3.19</v>
      </c>
      <c r="N2949" s="66">
        <f>IFERROR(IF(Ações!$B2949="","",VLOOKUP(Table_1[[#This Row],[AÇÕES]],'Dados Status Invest STOCKS'!A2935:AD3550,27)),0)</f>
        <v>19.86</v>
      </c>
      <c r="O2949" s="66">
        <f>IFERROR(IF(Ações!$L2949="","",Ações!$K2949*Ações!$L2949),0)</f>
        <v>1.3319169999999998</v>
      </c>
      <c r="P2949" s="67">
        <f t="shared" si="45"/>
        <v>0.06</v>
      </c>
      <c r="Q2949" s="67">
        <f>IFERROR(Ações!$O2949/Ações!$M2949,0)</f>
        <v>0.41752884012539176</v>
      </c>
      <c r="R2949" s="67">
        <f>IFERROR(IF(Ações!$B2949="","",VLOOKUP(Table_1[[#This Row],[AÇÕES]],'Dados Status Invest STOCKS'!A2935:AD3550,18)/100),0)</f>
        <v>0.16079999999999997</v>
      </c>
      <c r="S2949" s="65">
        <f>IFERROR(IF(Ações!$B2949="","",VLOOKUP(Table_1[[#This Row],[AÇÕES]],'Dados Status Invest STOCKS'!A2935:AD3550,25)/100),0)</f>
        <v>-0.13320000000000001</v>
      </c>
      <c r="T2949" s="67">
        <f>(1-Ações!$Q2949)*Ações!$R2949</f>
        <v>9.3661362507836979E-2</v>
      </c>
      <c r="U2949" s="68">
        <f>IF(Ações!$S2949=0,Ações!$T2949,IF(Ações!$T2949=0,Ações!$S2949,AVERAGE(Ações!$S2949,Ações!$T2949)))</f>
        <v>-1.9769318746081517E-2</v>
      </c>
    </row>
    <row r="2950" spans="2:21" ht="15" customHeight="1" x14ac:dyDescent="0.2">
      <c r="B2950" s="63" t="str">
        <f>IFERROR('Dados Status Invest STOCKS'!A2937,"-")</f>
        <v>MDNA</v>
      </c>
      <c r="C2950" s="45">
        <f>IFERROR((Ações!$D2950-Ações!$K2950)/Ações!$D2950,0)</f>
        <v>0</v>
      </c>
      <c r="D2950" s="46">
        <f>(Ações!$O2950)/0.06</f>
        <v>0</v>
      </c>
      <c r="E2950" s="47">
        <f>IFERROR((Ações!$F2950-Ações!$K2950)/Ações!$F2950,0)</f>
        <v>0</v>
      </c>
      <c r="F2950" s="46" t="str">
        <f>IF(OR(Ações!$N2950&lt;0,Ações!$M2950&lt;0),"",(22.5*Ações!$M2950*Ações!$N2950)^0.5)</f>
        <v/>
      </c>
      <c r="G2950" s="47">
        <f>IFERROR((Ações!$H2950-Ações!$K2950)/Ações!$H2950,0)</f>
        <v>0</v>
      </c>
      <c r="H2950" s="48">
        <f>IFERROR(Ações!$I2950/(Ações!$P2950-Table_1[[#This Row],[CAGR LUCRO 5A]]),0)</f>
        <v>0</v>
      </c>
      <c r="I2950" s="48">
        <f>IF(Ações!$S2950&lt;0,"",Ações!$O2950*(1+Ações!$S2950))</f>
        <v>0</v>
      </c>
      <c r="J2950" s="49">
        <f>IFERROR(IF(Ações!$B2950="","",(VLOOKUP(Table_1[[#This Row],[AÇÕES]],'Dados Status Invest STOCKS'!A2936:AD3551,4)/Table_1[[#This Row],[LPA]]))/100,0)</f>
        <v>0.87769230769230777</v>
      </c>
      <c r="K2950" s="64">
        <f>IFERROR(IF(Ações!$B2950="","",VLOOKUP(Table_1[[#This Row],[AÇÕES]],'Dados Status Invest STOCKS'!A2936:AD3551,2)),0)</f>
        <v>1.44</v>
      </c>
      <c r="L2950" s="65">
        <f>IFERROR(IF(Ações!$B2950="","",VLOOKUP(Table_1[[#This Row],[AÇÕES]],'Dados Status Invest STOCKS'!A2936:AD3551,3)/100),0)</f>
        <v>0</v>
      </c>
      <c r="M2950" s="66">
        <f>IFERROR(IF(Ações!$B2950="","",VLOOKUP(Table_1[[#This Row],[AÇÕES]],'Dados Status Invest STOCKS'!A2936:AD3551,28)),0)</f>
        <v>-0.13</v>
      </c>
      <c r="N2950" s="66">
        <f>IFERROR(IF(Ações!$B2950="","",VLOOKUP(Table_1[[#This Row],[AÇÕES]],'Dados Status Invest STOCKS'!A2936:AD3551,27)),0)</f>
        <v>0.53</v>
      </c>
      <c r="O2950" s="66">
        <f>IFERROR(IF(Ações!$L2950="","",Ações!$K2950*Ações!$L2950),0)</f>
        <v>0</v>
      </c>
      <c r="P2950" s="67">
        <f t="shared" si="45"/>
        <v>0.06</v>
      </c>
      <c r="Q2950" s="67">
        <f>IFERROR(Ações!$O2950/Ações!$M2950,0)</f>
        <v>0</v>
      </c>
      <c r="R2950" s="67">
        <f>IFERROR(IF(Ações!$B2950="","",VLOOKUP(Table_1[[#This Row],[AÇÕES]],'Dados Status Invest STOCKS'!A2936:AD3551,18)/100),0)</f>
        <v>-0.24480000000000002</v>
      </c>
      <c r="S2950" s="65">
        <f>IFERROR(IF(Ações!$B2950="","",VLOOKUP(Table_1[[#This Row],[AÇÕES]],'Dados Status Invest STOCKS'!A2936:AD3551,25)/100),0)</f>
        <v>0</v>
      </c>
      <c r="T2950" s="67">
        <f>(1-Ações!$Q2950)*Ações!$R2950</f>
        <v>-0.24480000000000002</v>
      </c>
      <c r="U2950" s="68">
        <f>IF(Ações!$S2950=0,Ações!$T2950,IF(Ações!$T2950=0,Ações!$S2950,AVERAGE(Ações!$S2950,Ações!$T2950)))</f>
        <v>-0.24480000000000002</v>
      </c>
    </row>
    <row r="2951" spans="2:21" ht="15" customHeight="1" x14ac:dyDescent="0.2">
      <c r="B2951" s="63" t="str">
        <f>IFERROR('Dados Status Invest STOCKS'!A2938,"-")</f>
        <v>MDP</v>
      </c>
      <c r="C2951" s="45">
        <f>IFERROR((Ações!$D2951-Ações!$K2951)/Ações!$D2951,0)</f>
        <v>0</v>
      </c>
      <c r="D2951" s="46">
        <f>(Ações!$O2951)/0.06</f>
        <v>0</v>
      </c>
      <c r="E2951" s="47">
        <f>IFERROR((Ações!$F2951-Ações!$K2951)/Ações!$F2951,0)</f>
        <v>-0.31773800331449814</v>
      </c>
      <c r="F2951" s="46">
        <f>IF(OR(Ações!$N2951&lt;0,Ações!$M2951&lt;0),"",(22.5*Ações!$M2951*Ações!$N2951)^0.5)</f>
        <v>44.826816750690654</v>
      </c>
      <c r="G2951" s="47">
        <f>IFERROR((Ações!$H2951-Ações!$K2951)/Ações!$H2951,0)</f>
        <v>0</v>
      </c>
      <c r="H2951" s="48">
        <f>IFERROR(Ações!$I2951/(Ações!$P2951-Table_1[[#This Row],[CAGR LUCRO 5A]]),0)</f>
        <v>0</v>
      </c>
      <c r="I2951" s="48">
        <f>IF(Ações!$S2951&lt;0,"",Ações!$O2951*(1+Ações!$S2951))</f>
        <v>0</v>
      </c>
      <c r="J2951" s="49">
        <f>IFERROR(IF(Ações!$B2951="","",(VLOOKUP(Table_1[[#This Row],[AÇÕES]],'Dados Status Invest STOCKS'!A2937:AD3552,4)/Table_1[[#This Row],[LPA]]))/100,0)</f>
        <v>1.6339434276206325E-2</v>
      </c>
      <c r="K2951" s="64">
        <f>IFERROR(IF(Ações!$B2951="","",VLOOKUP(Table_1[[#This Row],[AÇÕES]],'Dados Status Invest STOCKS'!A2937:AD3552,2)),0)</f>
        <v>59.07</v>
      </c>
      <c r="L2951" s="65">
        <f>IFERROR(IF(Ações!$B2951="","",VLOOKUP(Table_1[[#This Row],[AÇÕES]],'Dados Status Invest STOCKS'!A2937:AD3552,3)/100),0)</f>
        <v>0</v>
      </c>
      <c r="M2951" s="66">
        <f>IFERROR(IF(Ações!$B2951="","",VLOOKUP(Table_1[[#This Row],[AÇÕES]],'Dados Status Invest STOCKS'!A2937:AD3552,28)),0)</f>
        <v>6.01</v>
      </c>
      <c r="N2951" s="66">
        <f>IFERROR(IF(Ações!$B2951="","",VLOOKUP(Table_1[[#This Row],[AÇÕES]],'Dados Status Invest STOCKS'!A2937:AD3552,27)),0)</f>
        <v>14.86</v>
      </c>
      <c r="O2951" s="66">
        <f>IFERROR(IF(Ações!$L2951="","",Ações!$K2951*Ações!$L2951),0)</f>
        <v>0</v>
      </c>
      <c r="P2951" s="67">
        <f t="shared" si="45"/>
        <v>0.06</v>
      </c>
      <c r="Q2951" s="67">
        <f>IFERROR(Ações!$O2951/Ações!$M2951,0)</f>
        <v>0</v>
      </c>
      <c r="R2951" s="67">
        <f>IFERROR(IF(Ações!$B2951="","",VLOOKUP(Table_1[[#This Row],[AÇÕES]],'Dados Status Invest STOCKS'!A2937:AD3552,18)/100),0)</f>
        <v>0.4047</v>
      </c>
      <c r="S2951" s="65">
        <f>IFERROR(IF(Ações!$B2951="","",VLOOKUP(Table_1[[#This Row],[AÇÕES]],'Dados Status Invest STOCKS'!A2937:AD3552,25)/100),0)</f>
        <v>0.5534</v>
      </c>
      <c r="T2951" s="67">
        <f>(1-Ações!$Q2951)*Ações!$R2951</f>
        <v>0.4047</v>
      </c>
      <c r="U2951" s="68">
        <f>IF(Ações!$S2951=0,Ações!$T2951,IF(Ações!$T2951=0,Ações!$S2951,AVERAGE(Ações!$S2951,Ações!$T2951)))</f>
        <v>0.47904999999999998</v>
      </c>
    </row>
    <row r="2952" spans="2:21" ht="15" customHeight="1" x14ac:dyDescent="0.2">
      <c r="B2952" s="63" t="str">
        <f>IFERROR('Dados Status Invest STOCKS'!A2939,"-")</f>
        <v>MDRX</v>
      </c>
      <c r="C2952" s="45">
        <f>IFERROR((Ações!$D2952-Ações!$K2952)/Ações!$D2952,0)</f>
        <v>0</v>
      </c>
      <c r="D2952" s="46">
        <f>(Ações!$O2952)/0.06</f>
        <v>0</v>
      </c>
      <c r="E2952" s="47">
        <f>IFERROR((Ações!$F2952-Ações!$K2952)/Ações!$F2952,0)</f>
        <v>0.5690519195208229</v>
      </c>
      <c r="F2952" s="46">
        <f>IF(OR(Ações!$N2952&lt;0,Ações!$M2952&lt;0),"",(22.5*Ações!$M2952*Ações!$N2952)^0.5)</f>
        <v>40.561730732304802</v>
      </c>
      <c r="G2952" s="47">
        <f>IFERROR((Ações!$H2952-Ações!$K2952)/Ações!$H2952,0)</f>
        <v>0</v>
      </c>
      <c r="H2952" s="48">
        <f>IFERROR(Ações!$I2952/(Ações!$P2952-Table_1[[#This Row],[CAGR LUCRO 5A]]),0)</f>
        <v>0</v>
      </c>
      <c r="I2952" s="48">
        <f>IF(Ações!$S2952&lt;0,"",Ações!$O2952*(1+Ações!$S2952))</f>
        <v>0</v>
      </c>
      <c r="J2952" s="49">
        <f>IFERROR(IF(Ações!$B2952="","",(VLOOKUP(Table_1[[#This Row],[AÇÕES]],'Dados Status Invest STOCKS'!A2938:AD3553,4)/Table_1[[#This Row],[LPA]]))/100,0)</f>
        <v>4.3987341772151892E-3</v>
      </c>
      <c r="K2952" s="64">
        <f>IFERROR(IF(Ações!$B2952="","",VLOOKUP(Table_1[[#This Row],[AÇÕES]],'Dados Status Invest STOCKS'!A2938:AD3553,2)),0)</f>
        <v>17.48</v>
      </c>
      <c r="L2952" s="65">
        <f>IFERROR(IF(Ações!$B2952="","",VLOOKUP(Table_1[[#This Row],[AÇÕES]],'Dados Status Invest STOCKS'!A2938:AD3553,3)/100),0)</f>
        <v>0</v>
      </c>
      <c r="M2952" s="66">
        <f>IFERROR(IF(Ações!$B2952="","",VLOOKUP(Table_1[[#This Row],[AÇÕES]],'Dados Status Invest STOCKS'!A2938:AD3553,28)),0)</f>
        <v>6.32</v>
      </c>
      <c r="N2952" s="66">
        <f>IFERROR(IF(Ações!$B2952="","",VLOOKUP(Table_1[[#This Row],[AÇÕES]],'Dados Status Invest STOCKS'!A2938:AD3553,27)),0)</f>
        <v>11.57</v>
      </c>
      <c r="O2952" s="66">
        <f>IFERROR(IF(Ações!$L2952="","",Ações!$K2952*Ações!$L2952),0)</f>
        <v>0</v>
      </c>
      <c r="P2952" s="67">
        <f t="shared" si="45"/>
        <v>0.06</v>
      </c>
      <c r="Q2952" s="67">
        <f>IFERROR(Ações!$O2952/Ações!$M2952,0)</f>
        <v>0</v>
      </c>
      <c r="R2952" s="67">
        <f>IFERROR(IF(Ações!$B2952="","",VLOOKUP(Table_1[[#This Row],[AÇÕES]],'Dados Status Invest STOCKS'!A2938:AD3553,18)/100),0)</f>
        <v>0.54630000000000001</v>
      </c>
      <c r="S2952" s="65">
        <f>IFERROR(IF(Ações!$B2952="","",VLOOKUP(Table_1[[#This Row],[AÇÕES]],'Dados Status Invest STOCKS'!A2938:AD3553,25)/100),0)</f>
        <v>0</v>
      </c>
      <c r="T2952" s="67">
        <f>(1-Ações!$Q2952)*Ações!$R2952</f>
        <v>0.54630000000000001</v>
      </c>
      <c r="U2952" s="68">
        <f>IF(Ações!$S2952=0,Ações!$T2952,IF(Ações!$T2952=0,Ações!$S2952,AVERAGE(Ações!$S2952,Ações!$T2952)))</f>
        <v>0.54630000000000001</v>
      </c>
    </row>
    <row r="2953" spans="2:21" ht="15" customHeight="1" x14ac:dyDescent="0.2">
      <c r="B2953" s="63" t="str">
        <f>IFERROR('Dados Status Invest STOCKS'!A2940,"-")</f>
        <v>MDT</v>
      </c>
      <c r="C2953" s="45">
        <f>IFERROR((Ações!$D2953-Ações!$K2953)/Ações!$D2953,0)</f>
        <v>-1.5316455696202529</v>
      </c>
      <c r="D2953" s="46">
        <f>(Ações!$O2953)/0.06</f>
        <v>41.162950000000002</v>
      </c>
      <c r="E2953" s="47">
        <f>IFERROR((Ações!$F2953-Ações!$K2953)/Ações!$F2953,0)</f>
        <v>-0.88841320496995502</v>
      </c>
      <c r="F2953" s="46">
        <f>IF(OR(Ações!$N2953&lt;0,Ações!$M2953&lt;0),"",(22.5*Ações!$M2953*Ações!$N2953)^0.5)</f>
        <v>55.183897107761432</v>
      </c>
      <c r="G2953" s="47">
        <f>IFERROR((Ações!$H2953-Ações!$K2953)/Ações!$H2953,0)</f>
        <v>-1.3623311584754301</v>
      </c>
      <c r="H2953" s="48">
        <f>IFERROR(Ações!$I2953/(Ações!$P2953-Table_1[[#This Row],[CAGR LUCRO 5A]]),0)</f>
        <v>44.113205562277585</v>
      </c>
      <c r="I2953" s="48">
        <f>IF(Ações!$S2953&lt;0,"",Ações!$O2953*(1+Ações!$S2953))</f>
        <v>2.4791621526000003</v>
      </c>
      <c r="J2953" s="49">
        <f>IFERROR(IF(Ações!$B2953="","",(VLOOKUP(Table_1[[#This Row],[AÇÕES]],'Dados Status Invest STOCKS'!A2939:AD3554,4)/Table_1[[#This Row],[LPA]]))/100,0)</f>
        <v>8.5114285714285712E-2</v>
      </c>
      <c r="K2953" s="64">
        <f>IFERROR(IF(Ações!$B2953="","",VLOOKUP(Table_1[[#This Row],[AÇÕES]],'Dados Status Invest STOCKS'!A2939:AD3554,2)),0)</f>
        <v>104.21</v>
      </c>
      <c r="L2953" s="65">
        <f>IFERROR(IF(Ações!$B2953="","",VLOOKUP(Table_1[[#This Row],[AÇÕES]],'Dados Status Invest STOCKS'!A2939:AD3554,3)/100),0)</f>
        <v>2.3700000000000002E-2</v>
      </c>
      <c r="M2953" s="66">
        <f>IFERROR(IF(Ações!$B2953="","",VLOOKUP(Table_1[[#This Row],[AÇÕES]],'Dados Status Invest STOCKS'!A2939:AD3554,28)),0)</f>
        <v>3.5</v>
      </c>
      <c r="N2953" s="66">
        <f>IFERROR(IF(Ações!$B2953="","",VLOOKUP(Table_1[[#This Row],[AÇÕES]],'Dados Status Invest STOCKS'!A2939:AD3554,27)),0)</f>
        <v>38.67</v>
      </c>
      <c r="O2953" s="66">
        <f>IFERROR(IF(Ações!$L2953="","",Ações!$K2953*Ações!$L2953),0)</f>
        <v>2.4697770000000001</v>
      </c>
      <c r="P2953" s="67">
        <f t="shared" si="45"/>
        <v>0.06</v>
      </c>
      <c r="Q2953" s="67">
        <f>IFERROR(Ações!$O2953/Ações!$M2953,0)</f>
        <v>0.70565057142857146</v>
      </c>
      <c r="R2953" s="67">
        <f>IFERROR(IF(Ações!$B2953="","",VLOOKUP(Table_1[[#This Row],[AÇÕES]],'Dados Status Invest STOCKS'!A2939:AD3554,18)/100),0)</f>
        <v>9.0500000000000011E-2</v>
      </c>
      <c r="S2953" s="65">
        <f>IFERROR(IF(Ações!$B2953="","",VLOOKUP(Table_1[[#This Row],[AÇÕES]],'Dados Status Invest STOCKS'!A2939:AD3554,25)/100),0)</f>
        <v>3.8E-3</v>
      </c>
      <c r="T2953" s="67">
        <f>(1-Ações!$Q2953)*Ações!$R2953</f>
        <v>2.6638623285714286E-2</v>
      </c>
      <c r="U2953" s="68">
        <f>IF(Ações!$S2953=0,Ações!$T2953,IF(Ações!$T2953=0,Ações!$S2953,AVERAGE(Ações!$S2953,Ações!$T2953)))</f>
        <v>1.5219311642857144E-2</v>
      </c>
    </row>
    <row r="2954" spans="2:21" ht="15" customHeight="1" x14ac:dyDescent="0.2">
      <c r="B2954" s="63" t="str">
        <f>IFERROR('Dados Status Invest STOCKS'!A2941,"-")</f>
        <v>MDU</v>
      </c>
      <c r="C2954" s="45">
        <f>IFERROR((Ações!$D2954-Ações!$K2954)/Ações!$D2954,0)</f>
        <v>-1.0408163265306123</v>
      </c>
      <c r="D2954" s="46">
        <f>(Ações!$O2954)/0.06</f>
        <v>14.288399999999999</v>
      </c>
      <c r="E2954" s="47">
        <f>IFERROR((Ações!$F2954-Ações!$K2954)/Ações!$F2954,0)</f>
        <v>-7.6416250445832334E-2</v>
      </c>
      <c r="F2954" s="46">
        <f>IF(OR(Ações!$N2954&lt;0,Ações!$M2954&lt;0),"",(22.5*Ações!$M2954*Ações!$N2954)^0.5)</f>
        <v>27.089892026362897</v>
      </c>
      <c r="G2954" s="47">
        <f>IFERROR((Ações!$H2954-Ações!$K2954)/Ações!$H2954,0)</f>
        <v>-1.0408163265306123</v>
      </c>
      <c r="H2954" s="48">
        <f>IFERROR(Ações!$I2954/(Ações!$P2954-Table_1[[#This Row],[CAGR LUCRO 5A]]),0)</f>
        <v>14.288399999999999</v>
      </c>
      <c r="I2954" s="48">
        <f>IF(Ações!$S2954&lt;0,"",Ações!$O2954*(1+Ações!$S2954))</f>
        <v>0.85730399999999995</v>
      </c>
      <c r="J2954" s="49">
        <f>IFERROR(IF(Ações!$B2954="","",(VLOOKUP(Table_1[[#This Row],[AÇÕES]],'Dados Status Invest STOCKS'!A2940:AD3555,4)/Table_1[[#This Row],[LPA]]))/100,0)</f>
        <v>7.3768844221105523E-2</v>
      </c>
      <c r="K2954" s="64">
        <f>IFERROR(IF(Ações!$B2954="","",VLOOKUP(Table_1[[#This Row],[AÇÕES]],'Dados Status Invest STOCKS'!A2940:AD3555,2)),0)</f>
        <v>29.16</v>
      </c>
      <c r="L2954" s="65">
        <f>IFERROR(IF(Ações!$B2954="","",VLOOKUP(Table_1[[#This Row],[AÇÕES]],'Dados Status Invest STOCKS'!A2940:AD3555,3)/100),0)</f>
        <v>2.9399999999999999E-2</v>
      </c>
      <c r="M2954" s="66">
        <f>IFERROR(IF(Ações!$B2954="","",VLOOKUP(Table_1[[#This Row],[AÇÕES]],'Dados Status Invest STOCKS'!A2940:AD3555,28)),0)</f>
        <v>1.99</v>
      </c>
      <c r="N2954" s="66">
        <f>IFERROR(IF(Ações!$B2954="","",VLOOKUP(Table_1[[#This Row],[AÇÕES]],'Dados Status Invest STOCKS'!A2940:AD3555,27)),0)</f>
        <v>16.39</v>
      </c>
      <c r="O2954" s="66">
        <f>IFERROR(IF(Ações!$L2954="","",Ações!$K2954*Ações!$L2954),0)</f>
        <v>0.85730399999999995</v>
      </c>
      <c r="P2954" s="67">
        <f t="shared" si="45"/>
        <v>0.06</v>
      </c>
      <c r="Q2954" s="67">
        <f>IFERROR(Ações!$O2954/Ações!$M2954,0)</f>
        <v>0.43080603015075375</v>
      </c>
      <c r="R2954" s="67">
        <f>IFERROR(IF(Ações!$B2954="","",VLOOKUP(Table_1[[#This Row],[AÇÕES]],'Dados Status Invest STOCKS'!A2940:AD3555,18)/100),0)</f>
        <v>0.12119999999999999</v>
      </c>
      <c r="S2954" s="65">
        <f>IFERROR(IF(Ações!$B2954="","",VLOOKUP(Table_1[[#This Row],[AÇÕES]],'Dados Status Invest STOCKS'!A2940:AD3555,25)/100),0)</f>
        <v>0</v>
      </c>
      <c r="T2954" s="67">
        <f>(1-Ações!$Q2954)*Ações!$R2954</f>
        <v>6.8986309145728647E-2</v>
      </c>
      <c r="U2954" s="68">
        <f>IF(Ações!$S2954=0,Ações!$T2954,IF(Ações!$T2954=0,Ações!$S2954,AVERAGE(Ações!$S2954,Ações!$T2954)))</f>
        <v>6.8986309145728647E-2</v>
      </c>
    </row>
    <row r="2955" spans="2:21" ht="15" customHeight="1" x14ac:dyDescent="0.2">
      <c r="B2955" s="63" t="str">
        <f>IFERROR('Dados Status Invest STOCKS'!A2942,"-")</f>
        <v>MDVL</v>
      </c>
      <c r="C2955" s="45">
        <f>IFERROR((Ações!$D2955-Ações!$K2955)/Ações!$D2955,0)</f>
        <v>0</v>
      </c>
      <c r="D2955" s="46">
        <f>(Ações!$O2955)/0.06</f>
        <v>0</v>
      </c>
      <c r="E2955" s="47">
        <f>IFERROR((Ações!$F2955-Ações!$K2955)/Ações!$F2955,0)</f>
        <v>0</v>
      </c>
      <c r="F2955" s="46" t="str">
        <f>IF(OR(Ações!$N2955&lt;0,Ações!$M2955&lt;0),"",(22.5*Ações!$M2955*Ações!$N2955)^0.5)</f>
        <v/>
      </c>
      <c r="G2955" s="47">
        <f>IFERROR((Ações!$H2955-Ações!$K2955)/Ações!$H2955,0)</f>
        <v>0</v>
      </c>
      <c r="H2955" s="48">
        <f>IFERROR(Ações!$I2955/(Ações!$P2955-Table_1[[#This Row],[CAGR LUCRO 5A]]),0)</f>
        <v>0</v>
      </c>
      <c r="I2955" s="48">
        <f>IF(Ações!$S2955&lt;0,"",Ações!$O2955*(1+Ações!$S2955))</f>
        <v>0</v>
      </c>
      <c r="J2955" s="49">
        <f>IFERROR(IF(Ações!$B2955="","",(VLOOKUP(Table_1[[#This Row],[AÇÕES]],'Dados Status Invest STOCKS'!A2941:AD3556,4)/Table_1[[#This Row],[LPA]]))/100,0)</f>
        <v>8.1060606060606062E-3</v>
      </c>
      <c r="K2955" s="64">
        <f>IFERROR(IF(Ações!$B2955="","",VLOOKUP(Table_1[[#This Row],[AÇÕES]],'Dados Status Invest STOCKS'!A2941:AD3556,2)),0)</f>
        <v>1.41</v>
      </c>
      <c r="L2955" s="65">
        <f>IFERROR(IF(Ações!$B2955="","",VLOOKUP(Table_1[[#This Row],[AÇÕES]],'Dados Status Invest STOCKS'!A2941:AD3556,3)/100),0)</f>
        <v>0</v>
      </c>
      <c r="M2955" s="66">
        <f>IFERROR(IF(Ações!$B2955="","",VLOOKUP(Table_1[[#This Row],[AÇÕES]],'Dados Status Invest STOCKS'!A2941:AD3556,28)),0)</f>
        <v>-1.32</v>
      </c>
      <c r="N2955" s="66">
        <f>IFERROR(IF(Ações!$B2955="","",VLOOKUP(Table_1[[#This Row],[AÇÕES]],'Dados Status Invest STOCKS'!A2941:AD3556,27)),0)</f>
        <v>0.95</v>
      </c>
      <c r="O2955" s="66">
        <f>IFERROR(IF(Ações!$L2955="","",Ações!$K2955*Ações!$L2955),0)</f>
        <v>0</v>
      </c>
      <c r="P2955" s="67">
        <f t="shared" si="45"/>
        <v>0.06</v>
      </c>
      <c r="Q2955" s="67">
        <f>IFERROR(Ações!$O2955/Ações!$M2955,0)</f>
        <v>0</v>
      </c>
      <c r="R2955" s="67">
        <f>IFERROR(IF(Ações!$B2955="","",VLOOKUP(Table_1[[#This Row],[AÇÕES]],'Dados Status Invest STOCKS'!A2941:AD3556,18)/100),0)</f>
        <v>-1.3865000000000001</v>
      </c>
      <c r="S2955" s="65">
        <f>IFERROR(IF(Ações!$B2955="","",VLOOKUP(Table_1[[#This Row],[AÇÕES]],'Dados Status Invest STOCKS'!A2941:AD3556,25)/100),0)</f>
        <v>0</v>
      </c>
      <c r="T2955" s="67">
        <f>(1-Ações!$Q2955)*Ações!$R2955</f>
        <v>-1.3865000000000001</v>
      </c>
      <c r="U2955" s="68">
        <f>IF(Ações!$S2955=0,Ações!$T2955,IF(Ações!$T2955=0,Ações!$S2955,AVERAGE(Ações!$S2955,Ações!$T2955)))</f>
        <v>-1.3865000000000001</v>
      </c>
    </row>
    <row r="2956" spans="2:21" ht="15" customHeight="1" x14ac:dyDescent="0.2">
      <c r="B2956" s="63" t="str">
        <f>IFERROR('Dados Status Invest STOCKS'!A2943,"-")</f>
        <v>MDWD</v>
      </c>
      <c r="C2956" s="45">
        <f>IFERROR((Ações!$D2956-Ações!$K2956)/Ações!$D2956,0)</f>
        <v>0</v>
      </c>
      <c r="D2956" s="46">
        <f>(Ações!$O2956)/0.06</f>
        <v>0</v>
      </c>
      <c r="E2956" s="47">
        <f>IFERROR((Ações!$F2956-Ações!$K2956)/Ações!$F2956,0)</f>
        <v>0</v>
      </c>
      <c r="F2956" s="46" t="str">
        <f>IF(OR(Ações!$N2956&lt;0,Ações!$M2956&lt;0),"",(22.5*Ações!$M2956*Ações!$N2956)^0.5)</f>
        <v/>
      </c>
      <c r="G2956" s="47">
        <f>IFERROR((Ações!$H2956-Ações!$K2956)/Ações!$H2956,0)</f>
        <v>0</v>
      </c>
      <c r="H2956" s="48">
        <f>IFERROR(Ações!$I2956/(Ações!$P2956-Table_1[[#This Row],[CAGR LUCRO 5A]]),0)</f>
        <v>0</v>
      </c>
      <c r="I2956" s="48">
        <f>IF(Ações!$S2956&lt;0,"",Ações!$O2956*(1+Ações!$S2956))</f>
        <v>0</v>
      </c>
      <c r="J2956" s="49">
        <f>IFERROR(IF(Ações!$B2956="","",(VLOOKUP(Table_1[[#This Row],[AÇÕES]],'Dados Status Invest STOCKS'!A2942:AD3557,4)/Table_1[[#This Row],[LPA]]))/100,0)</f>
        <v>0.1961111111111111</v>
      </c>
      <c r="K2956" s="64">
        <f>IFERROR(IF(Ações!$B2956="","",VLOOKUP(Table_1[[#This Row],[AÇÕES]],'Dados Status Invest STOCKS'!A2942:AD3557,2)),0)</f>
        <v>2.5099999999999998</v>
      </c>
      <c r="L2956" s="65">
        <f>IFERROR(IF(Ações!$B2956="","",VLOOKUP(Table_1[[#This Row],[AÇÕES]],'Dados Status Invest STOCKS'!A2942:AD3557,3)/100),0)</f>
        <v>0</v>
      </c>
      <c r="M2956" s="66">
        <f>IFERROR(IF(Ações!$B2956="","",VLOOKUP(Table_1[[#This Row],[AÇÕES]],'Dados Status Invest STOCKS'!A2942:AD3557,28)),0)</f>
        <v>-0.36</v>
      </c>
      <c r="N2956" s="66">
        <f>IFERROR(IF(Ações!$B2956="","",VLOOKUP(Table_1[[#This Row],[AÇÕES]],'Dados Status Invest STOCKS'!A2942:AD3557,27)),0)</f>
        <v>0.08</v>
      </c>
      <c r="O2956" s="66">
        <f>IFERROR(IF(Ações!$L2956="","",Ações!$K2956*Ações!$L2956),0)</f>
        <v>0</v>
      </c>
      <c r="P2956" s="67">
        <f t="shared" si="45"/>
        <v>0.06</v>
      </c>
      <c r="Q2956" s="67">
        <f>IFERROR(Ações!$O2956/Ações!$M2956,0)</f>
        <v>0</v>
      </c>
      <c r="R2956" s="67">
        <f>IFERROR(IF(Ações!$B2956="","",VLOOKUP(Table_1[[#This Row],[AÇÕES]],'Dados Status Invest STOCKS'!A2942:AD3557,18)/100),0)</f>
        <v>-4.5727000000000002</v>
      </c>
      <c r="S2956" s="65">
        <f>IFERROR(IF(Ações!$B2956="","",VLOOKUP(Table_1[[#This Row],[AÇÕES]],'Dados Status Invest STOCKS'!A2942:AD3557,25)/100),0)</f>
        <v>0</v>
      </c>
      <c r="T2956" s="67">
        <f>(1-Ações!$Q2956)*Ações!$R2956</f>
        <v>-4.5727000000000002</v>
      </c>
      <c r="U2956" s="68">
        <f>IF(Ações!$S2956=0,Ações!$T2956,IF(Ações!$T2956=0,Ações!$S2956,AVERAGE(Ações!$S2956,Ações!$T2956)))</f>
        <v>-4.5727000000000002</v>
      </c>
    </row>
    <row r="2957" spans="2:21" ht="15" customHeight="1" x14ac:dyDescent="0.2">
      <c r="B2957" s="63" t="str">
        <f>IFERROR('Dados Status Invest STOCKS'!A2944,"-")</f>
        <v>MDWT</v>
      </c>
      <c r="C2957" s="45">
        <f>IFERROR((Ações!$D2957-Ações!$K2957)/Ações!$D2957,0)</f>
        <v>0</v>
      </c>
      <c r="D2957" s="46">
        <f>(Ações!$O2957)/0.06</f>
        <v>0</v>
      </c>
      <c r="E2957" s="47">
        <f>IFERROR((Ações!$F2957-Ações!$K2957)/Ações!$F2957,0)</f>
        <v>0</v>
      </c>
      <c r="F2957" s="46" t="str">
        <f>IF(OR(Ações!$N2957&lt;0,Ações!$M2957&lt;0),"",(22.5*Ações!$M2957*Ações!$N2957)^0.5)</f>
        <v/>
      </c>
      <c r="G2957" s="47">
        <f>IFERROR((Ações!$H2957-Ações!$K2957)/Ações!$H2957,0)</f>
        <v>0</v>
      </c>
      <c r="H2957" s="48">
        <f>IFERROR(Ações!$I2957/(Ações!$P2957-Table_1[[#This Row],[CAGR LUCRO 5A]]),0)</f>
        <v>0</v>
      </c>
      <c r="I2957" s="48">
        <f>IF(Ações!$S2957&lt;0,"",Ações!$O2957*(1+Ações!$S2957))</f>
        <v>0</v>
      </c>
      <c r="J2957" s="49">
        <f>IFERROR(IF(Ações!$B2957="","",(VLOOKUP(Table_1[[#This Row],[AÇÕES]],'Dados Status Invest STOCKS'!A2943:AD3558,4)/Table_1[[#This Row],[LPA]]))/100,0)</f>
        <v>6.2086956521739123E-3</v>
      </c>
      <c r="K2957" s="64">
        <f>IFERROR(IF(Ações!$B2957="","",VLOOKUP(Table_1[[#This Row],[AÇÕES]],'Dados Status Invest STOCKS'!A2943:AD3558,2)),0)</f>
        <v>20.25</v>
      </c>
      <c r="L2957" s="65">
        <f>IFERROR(IF(Ações!$B2957="","",VLOOKUP(Table_1[[#This Row],[AÇÕES]],'Dados Status Invest STOCKS'!A2943:AD3558,3)/100),0)</f>
        <v>0</v>
      </c>
      <c r="M2957" s="66">
        <f>IFERROR(IF(Ações!$B2957="","",VLOOKUP(Table_1[[#This Row],[AÇÕES]],'Dados Status Invest STOCKS'!A2943:AD3558,28)),0)</f>
        <v>-5.75</v>
      </c>
      <c r="N2957" s="66">
        <f>IFERROR(IF(Ações!$B2957="","",VLOOKUP(Table_1[[#This Row],[AÇÕES]],'Dados Status Invest STOCKS'!A2943:AD3558,27)),0)</f>
        <v>21.44</v>
      </c>
      <c r="O2957" s="66">
        <f>IFERROR(IF(Ações!$L2957="","",Ações!$K2957*Ações!$L2957),0)</f>
        <v>0</v>
      </c>
      <c r="P2957" s="67">
        <f t="shared" si="45"/>
        <v>0.06</v>
      </c>
      <c r="Q2957" s="67">
        <f>IFERROR(Ações!$O2957/Ações!$M2957,0)</f>
        <v>0</v>
      </c>
      <c r="R2957" s="67">
        <f>IFERROR(IF(Ações!$B2957="","",VLOOKUP(Table_1[[#This Row],[AÇÕES]],'Dados Status Invest STOCKS'!A2943:AD3558,18)/100),0)</f>
        <v>-0.26839999999999997</v>
      </c>
      <c r="S2957" s="65">
        <f>IFERROR(IF(Ações!$B2957="","",VLOOKUP(Table_1[[#This Row],[AÇÕES]],'Dados Status Invest STOCKS'!A2943:AD3558,25)/100),0)</f>
        <v>0</v>
      </c>
      <c r="T2957" s="67">
        <f>(1-Ações!$Q2957)*Ações!$R2957</f>
        <v>-0.26839999999999997</v>
      </c>
      <c r="U2957" s="68">
        <f>IF(Ações!$S2957=0,Ações!$T2957,IF(Ações!$T2957=0,Ações!$S2957,AVERAGE(Ações!$S2957,Ações!$T2957)))</f>
        <v>-0.26839999999999997</v>
      </c>
    </row>
    <row r="2958" spans="2:21" ht="15" customHeight="1" x14ac:dyDescent="0.2">
      <c r="B2958" s="63" t="str">
        <f>IFERROR('Dados Status Invest STOCKS'!A2945,"-")</f>
        <v>MDXG</v>
      </c>
      <c r="C2958" s="45">
        <f>IFERROR((Ações!$D2958-Ações!$K2958)/Ações!$D2958,0)</f>
        <v>0</v>
      </c>
      <c r="D2958" s="46">
        <f>(Ações!$O2958)/0.06</f>
        <v>0</v>
      </c>
      <c r="E2958" s="47">
        <f>IFERROR((Ações!$F2958-Ações!$K2958)/Ações!$F2958,0)</f>
        <v>0</v>
      </c>
      <c r="F2958" s="46" t="str">
        <f>IF(OR(Ações!$N2958&lt;0,Ações!$M2958&lt;0),"",(22.5*Ações!$M2958*Ações!$N2958)^0.5)</f>
        <v/>
      </c>
      <c r="G2958" s="47">
        <f>IFERROR((Ações!$H2958-Ações!$K2958)/Ações!$H2958,0)</f>
        <v>0</v>
      </c>
      <c r="H2958" s="48">
        <f>IFERROR(Ações!$I2958/(Ações!$P2958-Table_1[[#This Row],[CAGR LUCRO 5A]]),0)</f>
        <v>0</v>
      </c>
      <c r="I2958" s="48">
        <f>IF(Ações!$S2958&lt;0,"",Ações!$O2958*(1+Ações!$S2958))</f>
        <v>0</v>
      </c>
      <c r="J2958" s="49">
        <f>IFERROR(IF(Ações!$B2958="","",(VLOOKUP(Table_1[[#This Row],[AÇÕES]],'Dados Status Invest STOCKS'!A2944:AD3559,4)/Table_1[[#This Row],[LPA]]))/100,0)</f>
        <v>0.71807692307692306</v>
      </c>
      <c r="K2958" s="64">
        <f>IFERROR(IF(Ações!$B2958="","",VLOOKUP(Table_1[[#This Row],[AÇÕES]],'Dados Status Invest STOCKS'!A2944:AD3559,2)),0)</f>
        <v>4.84</v>
      </c>
      <c r="L2958" s="65">
        <f>IFERROR(IF(Ações!$B2958="","",VLOOKUP(Table_1[[#This Row],[AÇÕES]],'Dados Status Invest STOCKS'!A2944:AD3559,3)/100),0)</f>
        <v>0</v>
      </c>
      <c r="M2958" s="66">
        <f>IFERROR(IF(Ações!$B2958="","",VLOOKUP(Table_1[[#This Row],[AÇÕES]],'Dados Status Invest STOCKS'!A2944:AD3559,28)),0)</f>
        <v>-0.26</v>
      </c>
      <c r="N2958" s="66">
        <f>IFERROR(IF(Ações!$B2958="","",VLOOKUP(Table_1[[#This Row],[AÇÕES]],'Dados Status Invest STOCKS'!A2944:AD3559,27)),0)</f>
        <v>-0.05</v>
      </c>
      <c r="O2958" s="66">
        <f>IFERROR(IF(Ações!$L2958="","",Ações!$K2958*Ações!$L2958),0)</f>
        <v>0</v>
      </c>
      <c r="P2958" s="67">
        <f t="shared" si="45"/>
        <v>0.06</v>
      </c>
      <c r="Q2958" s="67">
        <f>IFERROR(Ações!$O2958/Ações!$M2958,0)</f>
        <v>0</v>
      </c>
      <c r="R2958" s="67">
        <f>IFERROR(IF(Ações!$B2958="","",VLOOKUP(Table_1[[#This Row],[AÇÕES]],'Dados Status Invest STOCKS'!A2944:AD3559,18)/100),0)</f>
        <v>-5.0068999999999999</v>
      </c>
      <c r="S2958" s="65">
        <f>IFERROR(IF(Ações!$B2958="","",VLOOKUP(Table_1[[#This Row],[AÇÕES]],'Dados Status Invest STOCKS'!A2944:AD3559,25)/100),0)</f>
        <v>0</v>
      </c>
      <c r="T2958" s="67">
        <f>(1-Ações!$Q2958)*Ações!$R2958</f>
        <v>-5.0068999999999999</v>
      </c>
      <c r="U2958" s="68">
        <f>IF(Ações!$S2958=0,Ações!$T2958,IF(Ações!$T2958=0,Ações!$S2958,AVERAGE(Ações!$S2958,Ações!$T2958)))</f>
        <v>-5.0068999999999999</v>
      </c>
    </row>
    <row r="2959" spans="2:21" ht="15" customHeight="1" x14ac:dyDescent="0.2">
      <c r="B2959" s="63" t="str">
        <f>IFERROR('Dados Status Invest STOCKS'!A2946,"-")</f>
        <v>MEC</v>
      </c>
      <c r="C2959" s="45">
        <f>IFERROR((Ações!$D2959-Ações!$K2959)/Ações!$D2959,0)</f>
        <v>0</v>
      </c>
      <c r="D2959" s="46">
        <f>(Ações!$O2959)/0.06</f>
        <v>0</v>
      </c>
      <c r="E2959" s="47">
        <f>IFERROR((Ações!$F2959-Ações!$K2959)/Ações!$F2959,0)</f>
        <v>-0.32505181119528226</v>
      </c>
      <c r="F2959" s="46">
        <f>IF(OR(Ações!$N2959&lt;0,Ações!$M2959&lt;0),"",(22.5*Ações!$M2959*Ações!$N2959)^0.5)</f>
        <v>9.0411558995517822</v>
      </c>
      <c r="G2959" s="47">
        <f>IFERROR((Ações!$H2959-Ações!$K2959)/Ações!$H2959,0)</f>
        <v>0</v>
      </c>
      <c r="H2959" s="48">
        <f>IFERROR(Ações!$I2959/(Ações!$P2959-Table_1[[#This Row],[CAGR LUCRO 5A]]),0)</f>
        <v>0</v>
      </c>
      <c r="I2959" s="48">
        <f>IF(Ações!$S2959&lt;0,"",Ações!$O2959*(1+Ações!$S2959))</f>
        <v>0</v>
      </c>
      <c r="J2959" s="49">
        <f>IFERROR(IF(Ações!$B2959="","",(VLOOKUP(Table_1[[#This Row],[AÇÕES]],'Dados Status Invest STOCKS'!A2945:AD3560,4)/Table_1[[#This Row],[LPA]]))/100,0)</f>
        <v>0.98742857142857166</v>
      </c>
      <c r="K2959" s="64">
        <f>IFERROR(IF(Ações!$B2959="","",VLOOKUP(Table_1[[#This Row],[AÇÕES]],'Dados Status Invest STOCKS'!A2945:AD3560,2)),0)</f>
        <v>11.98</v>
      </c>
      <c r="L2959" s="65">
        <f>IFERROR(IF(Ações!$B2959="","",VLOOKUP(Table_1[[#This Row],[AÇÕES]],'Dados Status Invest STOCKS'!A2945:AD3560,3)/100),0)</f>
        <v>0</v>
      </c>
      <c r="M2959" s="66">
        <f>IFERROR(IF(Ações!$B2959="","",VLOOKUP(Table_1[[#This Row],[AÇÕES]],'Dados Status Invest STOCKS'!A2945:AD3560,28)),0)</f>
        <v>0.35</v>
      </c>
      <c r="N2959" s="66">
        <f>IFERROR(IF(Ações!$B2959="","",VLOOKUP(Table_1[[#This Row],[AÇÕES]],'Dados Status Invest STOCKS'!A2945:AD3560,27)),0)</f>
        <v>10.38</v>
      </c>
      <c r="O2959" s="66">
        <f>IFERROR(IF(Ações!$L2959="","",Ações!$K2959*Ações!$L2959),0)</f>
        <v>0</v>
      </c>
      <c r="P2959" s="67">
        <f t="shared" ref="P2959:P3022" si="46">$U$6</f>
        <v>0.06</v>
      </c>
      <c r="Q2959" s="67">
        <f>IFERROR(Ações!$O2959/Ações!$M2959,0)</f>
        <v>0</v>
      </c>
      <c r="R2959" s="67">
        <f>IFERROR(IF(Ações!$B2959="","",VLOOKUP(Table_1[[#This Row],[AÇÕES]],'Dados Status Invest STOCKS'!A2945:AD3560,18)/100),0)</f>
        <v>3.3399999999999999E-2</v>
      </c>
      <c r="S2959" s="65">
        <f>IFERROR(IF(Ações!$B2959="","",VLOOKUP(Table_1[[#This Row],[AÇÕES]],'Dados Status Invest STOCKS'!A2945:AD3560,25)/100),0)</f>
        <v>0</v>
      </c>
      <c r="T2959" s="67">
        <f>(1-Ações!$Q2959)*Ações!$R2959</f>
        <v>3.3399999999999999E-2</v>
      </c>
      <c r="U2959" s="68">
        <f>IF(Ações!$S2959=0,Ações!$T2959,IF(Ações!$T2959=0,Ações!$S2959,AVERAGE(Ações!$S2959,Ações!$T2959)))</f>
        <v>3.3399999999999999E-2</v>
      </c>
    </row>
    <row r="2960" spans="2:21" ht="15" customHeight="1" x14ac:dyDescent="0.2">
      <c r="B2960" s="63" t="str">
        <f>IFERROR('Dados Status Invest STOCKS'!A2947,"-")</f>
        <v>MED</v>
      </c>
      <c r="C2960" s="45">
        <f>IFERROR((Ações!$D2960-Ações!$K2960)/Ações!$D2960,0)</f>
        <v>-1.0618556701030926</v>
      </c>
      <c r="D2960" s="46">
        <f>(Ações!$O2960)/0.06</f>
        <v>94.764150000000001</v>
      </c>
      <c r="E2960" s="47">
        <f>IFERROR((Ações!$F2960-Ações!$K2960)/Ações!$F2960,0)</f>
        <v>-1.7178582032237117</v>
      </c>
      <c r="F2960" s="46">
        <f>IF(OR(Ações!$N2960&lt;0,Ações!$M2960&lt;0),"",(22.5*Ações!$M2960*Ações!$N2960)^0.5)</f>
        <v>71.891167746810183</v>
      </c>
      <c r="G2960" s="47">
        <f>IFERROR((Ações!$H2960-Ações!$K2960)/Ações!$H2960,0)</f>
        <v>9.0960583570428639</v>
      </c>
      <c r="H2960" s="48">
        <f>IFERROR(Ações!$I2960/(Ações!$P2960-Table_1[[#This Row],[CAGR LUCRO 5A]]),0)</f>
        <v>-24.1339663553719</v>
      </c>
      <c r="I2960" s="48">
        <f>IF(Ações!$S2960&lt;0,"",Ações!$O2960*(1+Ações!$S2960))</f>
        <v>7.8845668083000007</v>
      </c>
      <c r="J2960" s="49">
        <f>IFERROR(IF(Ações!$B2960="","",(VLOOKUP(Table_1[[#This Row],[AÇÕES]],'Dados Status Invest STOCKS'!A2946:AD3561,4)/Table_1[[#This Row],[LPA]]))/100,0)</f>
        <v>1.0558823529411765E-2</v>
      </c>
      <c r="K2960" s="64">
        <f>IFERROR(IF(Ações!$B2960="","",VLOOKUP(Table_1[[#This Row],[AÇÕES]],'Dados Status Invest STOCKS'!A2946:AD3561,2)),0)</f>
        <v>195.39</v>
      </c>
      <c r="L2960" s="65">
        <f>IFERROR(IF(Ações!$B2960="","",VLOOKUP(Table_1[[#This Row],[AÇÕES]],'Dados Status Invest STOCKS'!A2946:AD3561,3)/100),0)</f>
        <v>2.9100000000000001E-2</v>
      </c>
      <c r="M2960" s="66">
        <f>IFERROR(IF(Ações!$B2960="","",VLOOKUP(Table_1[[#This Row],[AÇÕES]],'Dados Status Invest STOCKS'!A2946:AD3561,28)),0)</f>
        <v>13.6</v>
      </c>
      <c r="N2960" s="66">
        <f>IFERROR(IF(Ações!$B2960="","",VLOOKUP(Table_1[[#This Row],[AÇÕES]],'Dados Status Invest STOCKS'!A2946:AD3561,27)),0)</f>
        <v>16.89</v>
      </c>
      <c r="O2960" s="66">
        <f>IFERROR(IF(Ações!$L2960="","",Ações!$K2960*Ações!$L2960),0)</f>
        <v>5.6858490000000002</v>
      </c>
      <c r="P2960" s="67">
        <f t="shared" si="46"/>
        <v>0.06</v>
      </c>
      <c r="Q2960" s="67">
        <f>IFERROR(Ações!$O2960/Ações!$M2960,0)</f>
        <v>0.41807713235294119</v>
      </c>
      <c r="R2960" s="67">
        <f>IFERROR(IF(Ações!$B2960="","",VLOOKUP(Table_1[[#This Row],[AÇÕES]],'Dados Status Invest STOCKS'!A2946:AD3561,18)/100),0)</f>
        <v>0.80519999999999992</v>
      </c>
      <c r="S2960" s="65">
        <f>IFERROR(IF(Ações!$B2960="","",VLOOKUP(Table_1[[#This Row],[AÇÕES]],'Dados Status Invest STOCKS'!A2946:AD3561,25)/100),0)</f>
        <v>0.38670000000000004</v>
      </c>
      <c r="T2960" s="67">
        <f>(1-Ações!$Q2960)*Ações!$R2960</f>
        <v>0.46856429302941172</v>
      </c>
      <c r="U2960" s="68">
        <f>IF(Ações!$S2960=0,Ações!$T2960,IF(Ações!$T2960=0,Ações!$S2960,AVERAGE(Ações!$S2960,Ações!$T2960)))</f>
        <v>0.42763214651470588</v>
      </c>
    </row>
    <row r="2961" spans="2:21" ht="15" customHeight="1" x14ac:dyDescent="0.2">
      <c r="B2961" s="63" t="str">
        <f>IFERROR('Dados Status Invest STOCKS'!A2948,"-")</f>
        <v>MEDP</v>
      </c>
      <c r="C2961" s="45">
        <f>IFERROR((Ações!$D2961-Ações!$K2961)/Ações!$D2961,0)</f>
        <v>0</v>
      </c>
      <c r="D2961" s="46">
        <f>(Ações!$O2961)/0.06</f>
        <v>0</v>
      </c>
      <c r="E2961" s="47">
        <f>IFERROR((Ações!$F2961-Ações!$K2961)/Ações!$F2961,0)</f>
        <v>-2.2130289344767093</v>
      </c>
      <c r="F2961" s="46">
        <f>IF(OR(Ações!$N2961&lt;0,Ações!$M2961&lt;0),"",(22.5*Ações!$M2961*Ações!$N2961)^0.5)</f>
        <v>53.444896856482003</v>
      </c>
      <c r="G2961" s="47">
        <f>IFERROR((Ações!$H2961-Ações!$K2961)/Ações!$H2961,0)</f>
        <v>0</v>
      </c>
      <c r="H2961" s="48">
        <f>IFERROR(Ações!$I2961/(Ações!$P2961-Table_1[[#This Row],[CAGR LUCRO 5A]]),0)</f>
        <v>0</v>
      </c>
      <c r="I2961" s="48">
        <f>IF(Ações!$S2961&lt;0,"",Ações!$O2961*(1+Ações!$S2961))</f>
        <v>0</v>
      </c>
      <c r="J2961" s="49">
        <f>IFERROR(IF(Ações!$B2961="","",(VLOOKUP(Table_1[[#This Row],[AÇÕES]],'Dados Status Invest STOCKS'!A2947:AD3562,4)/Table_1[[#This Row],[LPA]]))/100,0)</f>
        <v>6.6496062992125987E-2</v>
      </c>
      <c r="K2961" s="64">
        <f>IFERROR(IF(Ações!$B2961="","",VLOOKUP(Table_1[[#This Row],[AÇÕES]],'Dados Status Invest STOCKS'!A2947:AD3562,2)),0)</f>
        <v>171.72</v>
      </c>
      <c r="L2961" s="65">
        <f>IFERROR(IF(Ações!$B2961="","",VLOOKUP(Table_1[[#This Row],[AÇÕES]],'Dados Status Invest STOCKS'!A2947:AD3562,3)/100),0)</f>
        <v>0</v>
      </c>
      <c r="M2961" s="66">
        <f>IFERROR(IF(Ações!$B2961="","",VLOOKUP(Table_1[[#This Row],[AÇÕES]],'Dados Status Invest STOCKS'!A2947:AD3562,28)),0)</f>
        <v>5.08</v>
      </c>
      <c r="N2961" s="66">
        <f>IFERROR(IF(Ações!$B2961="","",VLOOKUP(Table_1[[#This Row],[AÇÕES]],'Dados Status Invest STOCKS'!A2947:AD3562,27)),0)</f>
        <v>24.99</v>
      </c>
      <c r="O2961" s="66">
        <f>IFERROR(IF(Ações!$L2961="","",Ações!$K2961*Ações!$L2961),0)</f>
        <v>0</v>
      </c>
      <c r="P2961" s="67">
        <f t="shared" si="46"/>
        <v>0.06</v>
      </c>
      <c r="Q2961" s="67">
        <f>IFERROR(Ações!$O2961/Ações!$M2961,0)</f>
        <v>0</v>
      </c>
      <c r="R2961" s="67">
        <f>IFERROR(IF(Ações!$B2961="","",VLOOKUP(Table_1[[#This Row],[AÇÕES]],'Dados Status Invest STOCKS'!A2947:AD3562,18)/100),0)</f>
        <v>0.2034</v>
      </c>
      <c r="S2961" s="65">
        <f>IFERROR(IF(Ações!$B2961="","",VLOOKUP(Table_1[[#This Row],[AÇÕES]],'Dados Status Invest STOCKS'!A2947:AD3562,25)/100),0)</f>
        <v>0</v>
      </c>
      <c r="T2961" s="67">
        <f>(1-Ações!$Q2961)*Ações!$R2961</f>
        <v>0.2034</v>
      </c>
      <c r="U2961" s="68">
        <f>IF(Ações!$S2961=0,Ações!$T2961,IF(Ações!$T2961=0,Ações!$S2961,AVERAGE(Ações!$S2961,Ações!$T2961)))</f>
        <v>0.2034</v>
      </c>
    </row>
    <row r="2962" spans="2:21" ht="15" customHeight="1" x14ac:dyDescent="0.2">
      <c r="B2962" s="63" t="str">
        <f>IFERROR('Dados Status Invest STOCKS'!A2949,"-")</f>
        <v>MEDS</v>
      </c>
      <c r="C2962" s="45">
        <f>IFERROR((Ações!$D2962-Ações!$K2962)/Ações!$D2962,0)</f>
        <v>0</v>
      </c>
      <c r="D2962" s="46">
        <f>(Ações!$O2962)/0.06</f>
        <v>0</v>
      </c>
      <c r="E2962" s="47">
        <f>IFERROR((Ações!$F2962-Ações!$K2962)/Ações!$F2962,0)</f>
        <v>0</v>
      </c>
      <c r="F2962" s="46" t="str">
        <f>IF(OR(Ações!$N2962&lt;0,Ações!$M2962&lt;0),"",(22.5*Ações!$M2962*Ações!$N2962)^0.5)</f>
        <v/>
      </c>
      <c r="G2962" s="47">
        <f>IFERROR((Ações!$H2962-Ações!$K2962)/Ações!$H2962,0)</f>
        <v>0</v>
      </c>
      <c r="H2962" s="48">
        <f>IFERROR(Ações!$I2962/(Ações!$P2962-Table_1[[#This Row],[CAGR LUCRO 5A]]),0)</f>
        <v>0</v>
      </c>
      <c r="I2962" s="48">
        <f>IF(Ações!$S2962&lt;0,"",Ações!$O2962*(1+Ações!$S2962))</f>
        <v>0</v>
      </c>
      <c r="J2962" s="49">
        <f>IFERROR(IF(Ações!$B2962="","",(VLOOKUP(Table_1[[#This Row],[AÇÕES]],'Dados Status Invest STOCKS'!A2948:AD3563,4)/Table_1[[#This Row],[LPA]]))/100,0)</f>
        <v>2.6666666666666668E-2</v>
      </c>
      <c r="K2962" s="64">
        <f>IFERROR(IF(Ações!$B2962="","",VLOOKUP(Table_1[[#This Row],[AÇÕES]],'Dados Status Invest STOCKS'!A2948:AD3563,2)),0)</f>
        <v>1.88</v>
      </c>
      <c r="L2962" s="65">
        <f>IFERROR(IF(Ações!$B2962="","",VLOOKUP(Table_1[[#This Row],[AÇÕES]],'Dados Status Invest STOCKS'!A2948:AD3563,3)/100),0)</f>
        <v>0</v>
      </c>
      <c r="M2962" s="66">
        <f>IFERROR(IF(Ações!$B2962="","",VLOOKUP(Table_1[[#This Row],[AÇÕES]],'Dados Status Invest STOCKS'!A2948:AD3563,28)),0)</f>
        <v>-0.84</v>
      </c>
      <c r="N2962" s="66">
        <f>IFERROR(IF(Ações!$B2962="","",VLOOKUP(Table_1[[#This Row],[AÇÕES]],'Dados Status Invest STOCKS'!A2948:AD3563,27)),0)</f>
        <v>0.56999999999999995</v>
      </c>
      <c r="O2962" s="66">
        <f>IFERROR(IF(Ações!$L2962="","",Ações!$K2962*Ações!$L2962),0)</f>
        <v>0</v>
      </c>
      <c r="P2962" s="67">
        <f t="shared" si="46"/>
        <v>0.06</v>
      </c>
      <c r="Q2962" s="67">
        <f>IFERROR(Ações!$O2962/Ações!$M2962,0)</f>
        <v>0</v>
      </c>
      <c r="R2962" s="67">
        <f>IFERROR(IF(Ações!$B2962="","",VLOOKUP(Table_1[[#This Row],[AÇÕES]],'Dados Status Invest STOCKS'!A2948:AD3563,18)/100),0)</f>
        <v>-1.4823</v>
      </c>
      <c r="S2962" s="65">
        <f>IFERROR(IF(Ações!$B2962="","",VLOOKUP(Table_1[[#This Row],[AÇÕES]],'Dados Status Invest STOCKS'!A2948:AD3563,25)/100),0)</f>
        <v>0</v>
      </c>
      <c r="T2962" s="67">
        <f>(1-Ações!$Q2962)*Ações!$R2962</f>
        <v>-1.4823</v>
      </c>
      <c r="U2962" s="68">
        <f>IF(Ações!$S2962=0,Ações!$T2962,IF(Ações!$T2962=0,Ações!$S2962,AVERAGE(Ações!$S2962,Ações!$T2962)))</f>
        <v>-1.4823</v>
      </c>
    </row>
    <row r="2963" spans="2:21" ht="15" customHeight="1" x14ac:dyDescent="0.2">
      <c r="B2963" s="63" t="str">
        <f>IFERROR('Dados Status Invest STOCKS'!A2950,"-")</f>
        <v>MEG</v>
      </c>
      <c r="C2963" s="45">
        <f>IFERROR((Ações!$D2963-Ações!$K2963)/Ações!$D2963,0)</f>
        <v>0</v>
      </c>
      <c r="D2963" s="46">
        <f>(Ações!$O2963)/0.06</f>
        <v>0</v>
      </c>
      <c r="E2963" s="47">
        <f>IFERROR((Ações!$F2963-Ações!$K2963)/Ações!$F2963,0)</f>
        <v>0</v>
      </c>
      <c r="F2963" s="46" t="str">
        <f>IF(OR(Ações!$N2963&lt;0,Ações!$M2963&lt;0),"",(22.5*Ações!$M2963*Ações!$N2963)^0.5)</f>
        <v/>
      </c>
      <c r="G2963" s="47">
        <f>IFERROR((Ações!$H2963-Ações!$K2963)/Ações!$H2963,0)</f>
        <v>0</v>
      </c>
      <c r="H2963" s="48">
        <f>IFERROR(Ações!$I2963/(Ações!$P2963-Table_1[[#This Row],[CAGR LUCRO 5A]]),0)</f>
        <v>0</v>
      </c>
      <c r="I2963" s="48">
        <f>IF(Ações!$S2963&lt;0,"",Ações!$O2963*(1+Ações!$S2963))</f>
        <v>0</v>
      </c>
      <c r="J2963" s="49">
        <f>IFERROR(IF(Ações!$B2963="","",(VLOOKUP(Table_1[[#This Row],[AÇÕES]],'Dados Status Invest STOCKS'!A2949:AD3564,4)/Table_1[[#This Row],[LPA]]))/100,0)</f>
        <v>0.77358974358974364</v>
      </c>
      <c r="K2963" s="64">
        <f>IFERROR(IF(Ações!$B2963="","",VLOOKUP(Table_1[[#This Row],[AÇÕES]],'Dados Status Invest STOCKS'!A2949:AD3564,2)),0)</f>
        <v>47.14</v>
      </c>
      <c r="L2963" s="65">
        <f>IFERROR(IF(Ações!$B2963="","",VLOOKUP(Table_1[[#This Row],[AÇÕES]],'Dados Status Invest STOCKS'!A2949:AD3564,3)/100),0)</f>
        <v>0</v>
      </c>
      <c r="M2963" s="66">
        <f>IFERROR(IF(Ações!$B2963="","",VLOOKUP(Table_1[[#This Row],[AÇÕES]],'Dados Status Invest STOCKS'!A2949:AD3564,28)),0)</f>
        <v>-0.78</v>
      </c>
      <c r="N2963" s="66">
        <f>IFERROR(IF(Ações!$B2963="","",VLOOKUP(Table_1[[#This Row],[AÇÕES]],'Dados Status Invest STOCKS'!A2949:AD3564,27)),0)</f>
        <v>4.9400000000000004</v>
      </c>
      <c r="O2963" s="66">
        <f>IFERROR(IF(Ações!$L2963="","",Ações!$K2963*Ações!$L2963),0)</f>
        <v>0</v>
      </c>
      <c r="P2963" s="67">
        <f t="shared" si="46"/>
        <v>0.06</v>
      </c>
      <c r="Q2963" s="67">
        <f>IFERROR(Ações!$O2963/Ações!$M2963,0)</f>
        <v>0</v>
      </c>
      <c r="R2963" s="67">
        <f>IFERROR(IF(Ações!$B2963="","",VLOOKUP(Table_1[[#This Row],[AÇÕES]],'Dados Status Invest STOCKS'!A2949:AD3564,18)/100),0)</f>
        <v>-0.15810000000000002</v>
      </c>
      <c r="S2963" s="65">
        <f>IFERROR(IF(Ações!$B2963="","",VLOOKUP(Table_1[[#This Row],[AÇÕES]],'Dados Status Invest STOCKS'!A2949:AD3564,25)/100),0)</f>
        <v>0</v>
      </c>
      <c r="T2963" s="67">
        <f>(1-Ações!$Q2963)*Ações!$R2963</f>
        <v>-0.15810000000000002</v>
      </c>
      <c r="U2963" s="68">
        <f>IF(Ações!$S2963=0,Ações!$T2963,IF(Ações!$T2963=0,Ações!$S2963,AVERAGE(Ações!$S2963,Ações!$T2963)))</f>
        <v>-0.15810000000000002</v>
      </c>
    </row>
    <row r="2964" spans="2:21" ht="15" customHeight="1" x14ac:dyDescent="0.2">
      <c r="B2964" s="63" t="str">
        <f>IFERROR('Dados Status Invest STOCKS'!A2951,"-")</f>
        <v>MEI</v>
      </c>
      <c r="C2964" s="45">
        <f>IFERROR((Ações!$D2964-Ações!$K2964)/Ações!$D2964,0)</f>
        <v>-4.1724137931034484</v>
      </c>
      <c r="D2964" s="46">
        <f>(Ações!$O2964)/0.06</f>
        <v>8.8566000000000003</v>
      </c>
      <c r="E2964" s="47">
        <f>IFERROR((Ações!$F2964-Ações!$K2964)/Ações!$F2964,0)</f>
        <v>-8.525536576524706E-2</v>
      </c>
      <c r="F2964" s="46">
        <f>IF(OR(Ações!$N2964&lt;0,Ações!$M2964&lt;0),"",(22.5*Ações!$M2964*Ações!$N2964)^0.5)</f>
        <v>42.211263307321182</v>
      </c>
      <c r="G2964" s="47">
        <f>IFERROR((Ações!$H2964-Ações!$K2964)/Ações!$H2964,0)</f>
        <v>2.3213319025577785</v>
      </c>
      <c r="H2964" s="48">
        <f>IFERROR(Ações!$I2964/(Ações!$P2964-Table_1[[#This Row],[CAGR LUCRO 5A]]),0)</f>
        <v>-34.669563272727267</v>
      </c>
      <c r="I2964" s="48">
        <f>IF(Ações!$S2964&lt;0,"",Ações!$O2964*(1+Ações!$S2964))</f>
        <v>0.57204779399999994</v>
      </c>
      <c r="J2964" s="49">
        <f>IFERROR(IF(Ações!$B2964="","",(VLOOKUP(Table_1[[#This Row],[AÇÕES]],'Dados Status Invest STOCKS'!A2950:AD3565,4)/Table_1[[#This Row],[LPA]]))/100,0)</f>
        <v>4.4485981308411214E-2</v>
      </c>
      <c r="K2964" s="64">
        <f>IFERROR(IF(Ações!$B2964="","",VLOOKUP(Table_1[[#This Row],[AÇÕES]],'Dados Status Invest STOCKS'!A2950:AD3565,2)),0)</f>
        <v>45.81</v>
      </c>
      <c r="L2964" s="65">
        <f>IFERROR(IF(Ações!$B2964="","",VLOOKUP(Table_1[[#This Row],[AÇÕES]],'Dados Status Invest STOCKS'!A2950:AD3565,3)/100),0)</f>
        <v>1.1599999999999999E-2</v>
      </c>
      <c r="M2964" s="66">
        <f>IFERROR(IF(Ações!$B2964="","",VLOOKUP(Table_1[[#This Row],[AÇÕES]],'Dados Status Invest STOCKS'!A2950:AD3565,28)),0)</f>
        <v>3.21</v>
      </c>
      <c r="N2964" s="66">
        <f>IFERROR(IF(Ações!$B2964="","",VLOOKUP(Table_1[[#This Row],[AÇÕES]],'Dados Status Invest STOCKS'!A2950:AD3565,27)),0)</f>
        <v>24.67</v>
      </c>
      <c r="O2964" s="66">
        <f>IFERROR(IF(Ações!$L2964="","",Ações!$K2964*Ações!$L2964),0)</f>
        <v>0.53139599999999998</v>
      </c>
      <c r="P2964" s="67">
        <f t="shared" si="46"/>
        <v>0.06</v>
      </c>
      <c r="Q2964" s="67">
        <f>IFERROR(Ações!$O2964/Ações!$M2964,0)</f>
        <v>0.16554392523364486</v>
      </c>
      <c r="R2964" s="67">
        <f>IFERROR(IF(Ações!$B2964="","",VLOOKUP(Table_1[[#This Row],[AÇÕES]],'Dados Status Invest STOCKS'!A2950:AD3565,18)/100),0)</f>
        <v>0.13009999999999999</v>
      </c>
      <c r="S2964" s="65">
        <f>IFERROR(IF(Ações!$B2964="","",VLOOKUP(Table_1[[#This Row],[AÇÕES]],'Dados Status Invest STOCKS'!A2950:AD3565,25)/100),0)</f>
        <v>7.6499999999999999E-2</v>
      </c>
      <c r="T2964" s="67">
        <f>(1-Ações!$Q2964)*Ações!$R2964</f>
        <v>0.10856273532710281</v>
      </c>
      <c r="U2964" s="68">
        <f>IF(Ações!$S2964=0,Ações!$T2964,IF(Ações!$T2964=0,Ações!$S2964,AVERAGE(Ações!$S2964,Ações!$T2964)))</f>
        <v>9.2531367663551412E-2</v>
      </c>
    </row>
    <row r="2965" spans="2:21" ht="15" customHeight="1" x14ac:dyDescent="0.2">
      <c r="B2965" s="63" t="str">
        <f>IFERROR('Dados Status Invest STOCKS'!A2952,"-")</f>
        <v>MEIP</v>
      </c>
      <c r="C2965" s="45">
        <f>IFERROR((Ações!$D2965-Ações!$K2965)/Ações!$D2965,0)</f>
        <v>0</v>
      </c>
      <c r="D2965" s="46">
        <f>(Ações!$O2965)/0.06</f>
        <v>0</v>
      </c>
      <c r="E2965" s="47">
        <f>IFERROR((Ações!$F2965-Ações!$K2965)/Ações!$F2965,0)</f>
        <v>0</v>
      </c>
      <c r="F2965" s="46" t="str">
        <f>IF(OR(Ações!$N2965&lt;0,Ações!$M2965&lt;0),"",(22.5*Ações!$M2965*Ações!$N2965)^0.5)</f>
        <v/>
      </c>
      <c r="G2965" s="47">
        <f>IFERROR((Ações!$H2965-Ações!$K2965)/Ações!$H2965,0)</f>
        <v>0</v>
      </c>
      <c r="H2965" s="48">
        <f>IFERROR(Ações!$I2965/(Ações!$P2965-Table_1[[#This Row],[CAGR LUCRO 5A]]),0)</f>
        <v>0</v>
      </c>
      <c r="I2965" s="48">
        <f>IF(Ações!$S2965&lt;0,"",Ações!$O2965*(1+Ações!$S2965))</f>
        <v>0</v>
      </c>
      <c r="J2965" s="49">
        <f>IFERROR(IF(Ações!$B2965="","",(VLOOKUP(Table_1[[#This Row],[AÇÕES]],'Dados Status Invest STOCKS'!A2951:AD3566,4)/Table_1[[#This Row],[LPA]]))/100,0)</f>
        <v>0.11044444444444444</v>
      </c>
      <c r="K2965" s="64">
        <f>IFERROR(IF(Ações!$B2965="","",VLOOKUP(Table_1[[#This Row],[AÇÕES]],'Dados Status Invest STOCKS'!A2951:AD3566,2)),0)</f>
        <v>2.2599999999999998</v>
      </c>
      <c r="L2965" s="65">
        <f>IFERROR(IF(Ações!$B2965="","",VLOOKUP(Table_1[[#This Row],[AÇÕES]],'Dados Status Invest STOCKS'!A2951:AD3566,3)/100),0)</f>
        <v>0</v>
      </c>
      <c r="M2965" s="66">
        <f>IFERROR(IF(Ações!$B2965="","",VLOOKUP(Table_1[[#This Row],[AÇÕES]],'Dados Status Invest STOCKS'!A2951:AD3566,28)),0)</f>
        <v>-0.45</v>
      </c>
      <c r="N2965" s="66">
        <f>IFERROR(IF(Ações!$B2965="","",VLOOKUP(Table_1[[#This Row],[AÇÕES]],'Dados Status Invest STOCKS'!A2951:AD3566,27)),0)</f>
        <v>0.24</v>
      </c>
      <c r="O2965" s="66">
        <f>IFERROR(IF(Ações!$L2965="","",Ações!$K2965*Ações!$L2965),0)</f>
        <v>0</v>
      </c>
      <c r="P2965" s="67">
        <f t="shared" si="46"/>
        <v>0.06</v>
      </c>
      <c r="Q2965" s="67">
        <f>IFERROR(Ações!$O2965/Ações!$M2965,0)</f>
        <v>0</v>
      </c>
      <c r="R2965" s="67">
        <f>IFERROR(IF(Ações!$B2965="","",VLOOKUP(Table_1[[#This Row],[AÇÕES]],'Dados Status Invest STOCKS'!A2951:AD3566,18)/100),0)</f>
        <v>-1.8966000000000001</v>
      </c>
      <c r="S2965" s="65">
        <f>IFERROR(IF(Ações!$B2965="","",VLOOKUP(Table_1[[#This Row],[AÇÕES]],'Dados Status Invest STOCKS'!A2951:AD3566,25)/100),0)</f>
        <v>0</v>
      </c>
      <c r="T2965" s="67">
        <f>(1-Ações!$Q2965)*Ações!$R2965</f>
        <v>-1.8966000000000001</v>
      </c>
      <c r="U2965" s="68">
        <f>IF(Ações!$S2965=0,Ações!$T2965,IF(Ações!$T2965=0,Ações!$S2965,AVERAGE(Ações!$S2965,Ações!$T2965)))</f>
        <v>-1.8966000000000001</v>
      </c>
    </row>
    <row r="2966" spans="2:21" ht="15" customHeight="1" x14ac:dyDescent="0.2">
      <c r="B2966" s="63" t="str">
        <f>IFERROR('Dados Status Invest STOCKS'!A2953,"-")</f>
        <v>MELI</v>
      </c>
      <c r="C2966" s="45">
        <f>IFERROR((Ações!$D2966-Ações!$K2966)/Ações!$D2966,0)</f>
        <v>0</v>
      </c>
      <c r="D2966" s="46">
        <f>(Ações!$O2966)/0.06</f>
        <v>0</v>
      </c>
      <c r="E2966" s="47">
        <f>IFERROR((Ações!$F2966-Ações!$K2966)/Ações!$F2966,0)</f>
        <v>-109.93420607244222</v>
      </c>
      <c r="F2966" s="46">
        <f>IF(OR(Ações!$N2966&lt;0,Ações!$M2966&lt;0),"",(22.5*Ações!$M2966*Ações!$N2966)^0.5)</f>
        <v>9.2544043568454484</v>
      </c>
      <c r="G2966" s="47">
        <f>IFERROR((Ações!$H2966-Ações!$K2966)/Ações!$H2966,0)</f>
        <v>0</v>
      </c>
      <c r="H2966" s="48">
        <f>IFERROR(Ações!$I2966/(Ações!$P2966-Table_1[[#This Row],[CAGR LUCRO 5A]]),0)</f>
        <v>0</v>
      </c>
      <c r="I2966" s="48">
        <f>IF(Ações!$S2966&lt;0,"",Ações!$O2966*(1+Ações!$S2966))</f>
        <v>0</v>
      </c>
      <c r="J2966" s="49">
        <f>IFERROR(IF(Ações!$B2966="","",(VLOOKUP(Table_1[[#This Row],[AÇÕES]],'Dados Status Invest STOCKS'!A2952:AD3567,4)/Table_1[[#This Row],[LPA]]))/100,0)</f>
        <v>4.2125641025641025</v>
      </c>
      <c r="K2966" s="64">
        <f>IFERROR(IF(Ações!$B2966="","",VLOOKUP(Table_1[[#This Row],[AÇÕES]],'Dados Status Invest STOCKS'!A2952:AD3567,2)),0)</f>
        <v>1026.6300000000001</v>
      </c>
      <c r="L2966" s="65">
        <f>IFERROR(IF(Ações!$B2966="","",VLOOKUP(Table_1[[#This Row],[AÇÕES]],'Dados Status Invest STOCKS'!A2952:AD3567,3)/100),0)</f>
        <v>0</v>
      </c>
      <c r="M2966" s="66">
        <f>IFERROR(IF(Ações!$B2966="","",VLOOKUP(Table_1[[#This Row],[AÇÕES]],'Dados Status Invest STOCKS'!A2952:AD3567,28)),0)</f>
        <v>1.56</v>
      </c>
      <c r="N2966" s="66">
        <f>IFERROR(IF(Ações!$B2966="","",VLOOKUP(Table_1[[#This Row],[AÇÕES]],'Dados Status Invest STOCKS'!A2952:AD3567,27)),0)</f>
        <v>2.44</v>
      </c>
      <c r="O2966" s="66">
        <f>IFERROR(IF(Ações!$L2966="","",Ações!$K2966*Ações!$L2966),0)</f>
        <v>0</v>
      </c>
      <c r="P2966" s="67">
        <f t="shared" si="46"/>
        <v>0.06</v>
      </c>
      <c r="Q2966" s="67">
        <f>IFERROR(Ações!$O2966/Ações!$M2966,0)</f>
        <v>0</v>
      </c>
      <c r="R2966" s="67">
        <f>IFERROR(IF(Ações!$B2966="","",VLOOKUP(Table_1[[#This Row],[AÇÕES]],'Dados Status Invest STOCKS'!A2952:AD3567,18)/100),0)</f>
        <v>0.6409999999999999</v>
      </c>
      <c r="S2966" s="65">
        <f>IFERROR(IF(Ações!$B2966="","",VLOOKUP(Table_1[[#This Row],[AÇÕES]],'Dados Status Invest STOCKS'!A2952:AD3567,25)/100),0)</f>
        <v>0</v>
      </c>
      <c r="T2966" s="67">
        <f>(1-Ações!$Q2966)*Ações!$R2966</f>
        <v>0.6409999999999999</v>
      </c>
      <c r="U2966" s="68">
        <f>IF(Ações!$S2966=0,Ações!$T2966,IF(Ações!$T2966=0,Ações!$S2966,AVERAGE(Ações!$S2966,Ações!$T2966)))</f>
        <v>0.6409999999999999</v>
      </c>
    </row>
    <row r="2967" spans="2:21" ht="15" customHeight="1" x14ac:dyDescent="0.2">
      <c r="B2967" s="63" t="str">
        <f>IFERROR('Dados Status Invest STOCKS'!A2954,"-")</f>
        <v>MEOH</v>
      </c>
      <c r="C2967" s="45">
        <f>IFERROR((Ações!$D2967-Ações!$K2967)/Ações!$D2967,0)</f>
        <v>-7.108108108108107</v>
      </c>
      <c r="D2967" s="46">
        <f>(Ações!$O2967)/0.06</f>
        <v>5.4057000000000004</v>
      </c>
      <c r="E2967" s="47">
        <f>IFERROR((Ações!$F2967-Ações!$K2967)/Ações!$F2967,0)</f>
        <v>-0.72780273858571221</v>
      </c>
      <c r="F2967" s="46">
        <f>IF(OR(Ações!$N2967&lt;0,Ações!$M2967&lt;0),"",(22.5*Ações!$M2967*Ações!$N2967)^0.5)</f>
        <v>25.367479181030188</v>
      </c>
      <c r="G2967" s="47">
        <f>IFERROR((Ações!$H2967-Ações!$K2967)/Ações!$H2967,0)</f>
        <v>-7.108108108108107</v>
      </c>
      <c r="H2967" s="48">
        <f>IFERROR(Ações!$I2967/(Ações!$P2967-Table_1[[#This Row],[CAGR LUCRO 5A]]),0)</f>
        <v>5.4057000000000004</v>
      </c>
      <c r="I2967" s="48">
        <f>IF(Ações!$S2967&lt;0,"",Ações!$O2967*(1+Ações!$S2967))</f>
        <v>0.32434200000000002</v>
      </c>
      <c r="J2967" s="49">
        <f>IFERROR(IF(Ações!$B2967="","",(VLOOKUP(Table_1[[#This Row],[AÇÕES]],'Dados Status Invest STOCKS'!A2953:AD3568,4)/Table_1[[#This Row],[LPA]]))/100,0)</f>
        <v>0.27133858267716537</v>
      </c>
      <c r="K2967" s="64">
        <f>IFERROR(IF(Ações!$B2967="","",VLOOKUP(Table_1[[#This Row],[AÇÕES]],'Dados Status Invest STOCKS'!A2953:AD3568,2)),0)</f>
        <v>43.83</v>
      </c>
      <c r="L2967" s="65">
        <f>IFERROR(IF(Ações!$B2967="","",VLOOKUP(Table_1[[#This Row],[AÇÕES]],'Dados Status Invest STOCKS'!A2953:AD3568,3)/100),0)</f>
        <v>7.4000000000000003E-3</v>
      </c>
      <c r="M2967" s="66">
        <f>IFERROR(IF(Ações!$B2967="","",VLOOKUP(Table_1[[#This Row],[AÇÕES]],'Dados Status Invest STOCKS'!A2953:AD3568,28)),0)</f>
        <v>1.27</v>
      </c>
      <c r="N2967" s="66">
        <f>IFERROR(IF(Ações!$B2967="","",VLOOKUP(Table_1[[#This Row],[AÇÕES]],'Dados Status Invest STOCKS'!A2953:AD3568,27)),0)</f>
        <v>22.52</v>
      </c>
      <c r="O2967" s="66">
        <f>IFERROR(IF(Ações!$L2967="","",Ações!$K2967*Ações!$L2967),0)</f>
        <v>0.32434200000000002</v>
      </c>
      <c r="P2967" s="67">
        <f t="shared" si="46"/>
        <v>0.06</v>
      </c>
      <c r="Q2967" s="67">
        <f>IFERROR(Ações!$O2967/Ações!$M2967,0)</f>
        <v>0.25538740157480316</v>
      </c>
      <c r="R2967" s="67">
        <f>IFERROR(IF(Ações!$B2967="","",VLOOKUP(Table_1[[#This Row],[AÇÕES]],'Dados Status Invest STOCKS'!A2953:AD3568,18)/100),0)</f>
        <v>5.6500000000000002E-2</v>
      </c>
      <c r="S2967" s="65">
        <f>IFERROR(IF(Ações!$B2967="","",VLOOKUP(Table_1[[#This Row],[AÇÕES]],'Dados Status Invest STOCKS'!A2953:AD3568,25)/100),0)</f>
        <v>0</v>
      </c>
      <c r="T2967" s="67">
        <f>(1-Ações!$Q2967)*Ações!$R2967</f>
        <v>4.2070611811023617E-2</v>
      </c>
      <c r="U2967" s="68">
        <f>IF(Ações!$S2967=0,Ações!$T2967,IF(Ações!$T2967=0,Ações!$S2967,AVERAGE(Ações!$S2967,Ações!$T2967)))</f>
        <v>4.2070611811023617E-2</v>
      </c>
    </row>
    <row r="2968" spans="2:21" ht="15" customHeight="1" x14ac:dyDescent="0.2">
      <c r="B2968" s="63" t="str">
        <f>IFERROR('Dados Status Invest STOCKS'!A2955,"-")</f>
        <v>MERC</v>
      </c>
      <c r="C2968" s="45">
        <f>IFERROR((Ações!$D2968-Ações!$K2968)/Ações!$D2968,0)</f>
        <v>-1.6548672566371678</v>
      </c>
      <c r="D2968" s="46">
        <f>(Ações!$O2968)/0.06</f>
        <v>4.3241333333333341</v>
      </c>
      <c r="E2968" s="47">
        <f>IFERROR((Ações!$F2968-Ações!$K2968)/Ações!$F2968,0)</f>
        <v>0.30084237571287914</v>
      </c>
      <c r="F2968" s="46">
        <f>IF(OR(Ações!$N2968&lt;0,Ações!$M2968&lt;0),"",(22.5*Ações!$M2968*Ações!$N2968)^0.5)</f>
        <v>16.419759437945491</v>
      </c>
      <c r="G2968" s="47">
        <f>IFERROR((Ações!$H2968-Ações!$K2968)/Ações!$H2968,0)</f>
        <v>-1.6548672566371678</v>
      </c>
      <c r="H2968" s="48">
        <f>IFERROR(Ações!$I2968/(Ações!$P2968-Table_1[[#This Row],[CAGR LUCRO 5A]]),0)</f>
        <v>4.3241333333333341</v>
      </c>
      <c r="I2968" s="48">
        <f>IF(Ações!$S2968&lt;0,"",Ações!$O2968*(1+Ações!$S2968))</f>
        <v>0.25944800000000001</v>
      </c>
      <c r="J2968" s="49">
        <f>IFERROR(IF(Ações!$B2968="","",(VLOOKUP(Table_1[[#This Row],[AÇÕES]],'Dados Status Invest STOCKS'!A2954:AD3569,4)/Table_1[[#This Row],[LPA]]))/100,0)</f>
        <v>7.2063492063492066E-2</v>
      </c>
      <c r="K2968" s="64">
        <f>IFERROR(IF(Ações!$B2968="","",VLOOKUP(Table_1[[#This Row],[AÇÕES]],'Dados Status Invest STOCKS'!A2954:AD3569,2)),0)</f>
        <v>11.48</v>
      </c>
      <c r="L2968" s="65">
        <f>IFERROR(IF(Ações!$B2968="","",VLOOKUP(Table_1[[#This Row],[AÇÕES]],'Dados Status Invest STOCKS'!A2954:AD3569,3)/100),0)</f>
        <v>2.2599999999999999E-2</v>
      </c>
      <c r="M2968" s="66">
        <f>IFERROR(IF(Ações!$B2968="","",VLOOKUP(Table_1[[#This Row],[AÇÕES]],'Dados Status Invest STOCKS'!A2954:AD3569,28)),0)</f>
        <v>1.26</v>
      </c>
      <c r="N2968" s="66">
        <f>IFERROR(IF(Ações!$B2968="","",VLOOKUP(Table_1[[#This Row],[AÇÕES]],'Dados Status Invest STOCKS'!A2954:AD3569,27)),0)</f>
        <v>9.51</v>
      </c>
      <c r="O2968" s="66">
        <f>IFERROR(IF(Ações!$L2968="","",Ações!$K2968*Ações!$L2968),0)</f>
        <v>0.25944800000000001</v>
      </c>
      <c r="P2968" s="67">
        <f t="shared" si="46"/>
        <v>0.06</v>
      </c>
      <c r="Q2968" s="67">
        <f>IFERROR(Ações!$O2968/Ações!$M2968,0)</f>
        <v>0.20591111111111113</v>
      </c>
      <c r="R2968" s="67">
        <f>IFERROR(IF(Ações!$B2968="","",VLOOKUP(Table_1[[#This Row],[AÇÕES]],'Dados Status Invest STOCKS'!A2954:AD3569,18)/100),0)</f>
        <v>0.13300000000000001</v>
      </c>
      <c r="S2968" s="65">
        <f>IFERROR(IF(Ações!$B2968="","",VLOOKUP(Table_1[[#This Row],[AÇÕES]],'Dados Status Invest STOCKS'!A2954:AD3569,25)/100),0)</f>
        <v>0</v>
      </c>
      <c r="T2968" s="67">
        <f>(1-Ações!$Q2968)*Ações!$R2968</f>
        <v>0.10561382222222222</v>
      </c>
      <c r="U2968" s="68">
        <f>IF(Ações!$S2968=0,Ações!$T2968,IF(Ações!$T2968=0,Ações!$S2968,AVERAGE(Ações!$S2968,Ações!$T2968)))</f>
        <v>0.10561382222222222</v>
      </c>
    </row>
    <row r="2969" spans="2:21" ht="15" customHeight="1" x14ac:dyDescent="0.2">
      <c r="B2969" s="63" t="str">
        <f>IFERROR('Dados Status Invest STOCKS'!A2956,"-")</f>
        <v>MESA</v>
      </c>
      <c r="C2969" s="45">
        <f>IFERROR((Ações!$D2969-Ações!$K2969)/Ações!$D2969,0)</f>
        <v>0</v>
      </c>
      <c r="D2969" s="46">
        <f>(Ações!$O2969)/0.06</f>
        <v>0</v>
      </c>
      <c r="E2969" s="47">
        <f>IFERROR((Ações!$F2969-Ações!$K2969)/Ações!$F2969,0)</f>
        <v>0.59750704761481077</v>
      </c>
      <c r="F2969" s="46">
        <f>IF(OR(Ações!$N2969&lt;0,Ações!$M2969&lt;0),"",(22.5*Ações!$M2969*Ações!$N2969)^0.5)</f>
        <v>11.851139185749192</v>
      </c>
      <c r="G2969" s="47">
        <f>IFERROR((Ações!$H2969-Ações!$K2969)/Ações!$H2969,0)</f>
        <v>0</v>
      </c>
      <c r="H2969" s="48">
        <f>IFERROR(Ações!$I2969/(Ações!$P2969-Table_1[[#This Row],[CAGR LUCRO 5A]]),0)</f>
        <v>0</v>
      </c>
      <c r="I2969" s="48">
        <f>IF(Ações!$S2969&lt;0,"",Ações!$O2969*(1+Ações!$S2969))</f>
        <v>0</v>
      </c>
      <c r="J2969" s="49">
        <f>IFERROR(IF(Ações!$B2969="","",(VLOOKUP(Table_1[[#This Row],[AÇÕES]],'Dados Status Invest STOCKS'!A2955:AD3570,4)/Table_1[[#This Row],[LPA]]))/100,0)</f>
        <v>0.22478260869565214</v>
      </c>
      <c r="K2969" s="64">
        <f>IFERROR(IF(Ações!$B2969="","",VLOOKUP(Table_1[[#This Row],[AÇÕES]],'Dados Status Invest STOCKS'!A2955:AD3570,2)),0)</f>
        <v>4.7699999999999996</v>
      </c>
      <c r="L2969" s="65">
        <f>IFERROR(IF(Ações!$B2969="","",VLOOKUP(Table_1[[#This Row],[AÇÕES]],'Dados Status Invest STOCKS'!A2955:AD3570,3)/100),0)</f>
        <v>0</v>
      </c>
      <c r="M2969" s="66">
        <f>IFERROR(IF(Ações!$B2969="","",VLOOKUP(Table_1[[#This Row],[AÇÕES]],'Dados Status Invest STOCKS'!A2955:AD3570,28)),0)</f>
        <v>0.46</v>
      </c>
      <c r="N2969" s="66">
        <f>IFERROR(IF(Ações!$B2969="","",VLOOKUP(Table_1[[#This Row],[AÇÕES]],'Dados Status Invest STOCKS'!A2955:AD3570,27)),0)</f>
        <v>13.57</v>
      </c>
      <c r="O2969" s="66">
        <f>IFERROR(IF(Ações!$L2969="","",Ações!$K2969*Ações!$L2969),0)</f>
        <v>0</v>
      </c>
      <c r="P2969" s="67">
        <f t="shared" si="46"/>
        <v>0.06</v>
      </c>
      <c r="Q2969" s="67">
        <f>IFERROR(Ações!$O2969/Ações!$M2969,0)</f>
        <v>0</v>
      </c>
      <c r="R2969" s="67">
        <f>IFERROR(IF(Ações!$B2969="","",VLOOKUP(Table_1[[#This Row],[AÇÕES]],'Dados Status Invest STOCKS'!A2955:AD3570,18)/100),0)</f>
        <v>3.4000000000000002E-2</v>
      </c>
      <c r="S2969" s="65">
        <f>IFERROR(IF(Ações!$B2969="","",VLOOKUP(Table_1[[#This Row],[AÇÕES]],'Dados Status Invest STOCKS'!A2955:AD3570,25)/100),0)</f>
        <v>2.1400000000000002E-2</v>
      </c>
      <c r="T2969" s="67">
        <f>(1-Ações!$Q2969)*Ações!$R2969</f>
        <v>3.4000000000000002E-2</v>
      </c>
      <c r="U2969" s="68">
        <f>IF(Ações!$S2969=0,Ações!$T2969,IF(Ações!$T2969=0,Ações!$S2969,AVERAGE(Ações!$S2969,Ações!$T2969)))</f>
        <v>2.7700000000000002E-2</v>
      </c>
    </row>
    <row r="2970" spans="2:21" ht="15" customHeight="1" x14ac:dyDescent="0.2">
      <c r="B2970" s="63" t="str">
        <f>IFERROR('Dados Status Invest STOCKS'!A2957,"-")</f>
        <v>MESO</v>
      </c>
      <c r="C2970" s="45">
        <f>IFERROR((Ações!$D2970-Ações!$K2970)/Ações!$D2970,0)</f>
        <v>0</v>
      </c>
      <c r="D2970" s="46">
        <f>(Ações!$O2970)/0.06</f>
        <v>0</v>
      </c>
      <c r="E2970" s="47">
        <f>IFERROR((Ações!$F2970-Ações!$K2970)/Ações!$F2970,0)</f>
        <v>0</v>
      </c>
      <c r="F2970" s="46" t="str">
        <f>IF(OR(Ações!$N2970&lt;0,Ações!$M2970&lt;0),"",(22.5*Ações!$M2970*Ações!$N2970)^0.5)</f>
        <v/>
      </c>
      <c r="G2970" s="47">
        <f>IFERROR((Ações!$H2970-Ações!$K2970)/Ações!$H2970,0)</f>
        <v>0</v>
      </c>
      <c r="H2970" s="48">
        <f>IFERROR(Ações!$I2970/(Ações!$P2970-Table_1[[#This Row],[CAGR LUCRO 5A]]),0)</f>
        <v>0</v>
      </c>
      <c r="I2970" s="48">
        <f>IF(Ações!$S2970&lt;0,"",Ações!$O2970*(1+Ações!$S2970))</f>
        <v>0</v>
      </c>
      <c r="J2970" s="49">
        <f>IFERROR(IF(Ações!$B2970="","",(VLOOKUP(Table_1[[#This Row],[AÇÕES]],'Dados Status Invest STOCKS'!A2956:AD3571,4)/Table_1[[#This Row],[LPA]]))/100,0)</f>
        <v>7.1578947368421048E-2</v>
      </c>
      <c r="K2970" s="64">
        <f>IFERROR(IF(Ações!$B2970="","",VLOOKUP(Table_1[[#This Row],[AÇÕES]],'Dados Status Invest STOCKS'!A2956:AD3571,2)),0)</f>
        <v>4.1500000000000004</v>
      </c>
      <c r="L2970" s="65">
        <f>IFERROR(IF(Ações!$B2970="","",VLOOKUP(Table_1[[#This Row],[AÇÕES]],'Dados Status Invest STOCKS'!A2956:AD3571,3)/100),0)</f>
        <v>0</v>
      </c>
      <c r="M2970" s="66">
        <f>IFERROR(IF(Ações!$B2970="","",VLOOKUP(Table_1[[#This Row],[AÇÕES]],'Dados Status Invest STOCKS'!A2956:AD3571,28)),0)</f>
        <v>-0.76</v>
      </c>
      <c r="N2970" s="66">
        <f>IFERROR(IF(Ações!$B2970="","",VLOOKUP(Table_1[[#This Row],[AÇÕES]],'Dados Status Invest STOCKS'!A2956:AD3571,27)),0)</f>
        <v>4.49</v>
      </c>
      <c r="O2970" s="66">
        <f>IFERROR(IF(Ações!$L2970="","",Ações!$K2970*Ações!$L2970),0)</f>
        <v>0</v>
      </c>
      <c r="P2970" s="67">
        <f t="shared" si="46"/>
        <v>0.06</v>
      </c>
      <c r="Q2970" s="67">
        <f>IFERROR(Ações!$O2970/Ações!$M2970,0)</f>
        <v>0</v>
      </c>
      <c r="R2970" s="67">
        <f>IFERROR(IF(Ações!$B2970="","",VLOOKUP(Table_1[[#This Row],[AÇÕES]],'Dados Status Invest STOCKS'!A2956:AD3571,18)/100),0)</f>
        <v>-0.17</v>
      </c>
      <c r="S2970" s="65">
        <f>IFERROR(IF(Ações!$B2970="","",VLOOKUP(Table_1[[#This Row],[AÇÕES]],'Dados Status Invest STOCKS'!A2956:AD3571,25)/100),0)</f>
        <v>0</v>
      </c>
      <c r="T2970" s="67">
        <f>(1-Ações!$Q2970)*Ações!$R2970</f>
        <v>-0.17</v>
      </c>
      <c r="U2970" s="68">
        <f>IF(Ações!$S2970=0,Ações!$T2970,IF(Ações!$T2970=0,Ações!$S2970,AVERAGE(Ações!$S2970,Ações!$T2970)))</f>
        <v>-0.17</v>
      </c>
    </row>
    <row r="2971" spans="2:21" ht="15" customHeight="1" x14ac:dyDescent="0.2">
      <c r="B2971" s="63" t="str">
        <f>IFERROR('Dados Status Invest STOCKS'!A2958,"-")</f>
        <v>MET</v>
      </c>
      <c r="C2971" s="45">
        <f>IFERROR((Ações!$D2971-Ações!$K2971)/Ações!$D2971,0)</f>
        <v>-1.0689655172413794</v>
      </c>
      <c r="D2971" s="46">
        <f>(Ações!$O2971)/0.06</f>
        <v>31.61483333333333</v>
      </c>
      <c r="E2971" s="47">
        <f>IFERROR((Ações!$F2971-Ações!$K2971)/Ações!$F2971,0)</f>
        <v>0.3936303058151211</v>
      </c>
      <c r="F2971" s="46">
        <f>IF(OR(Ações!$N2971&lt;0,Ações!$M2971&lt;0),"",(22.5*Ações!$M2971*Ações!$N2971)^0.5)</f>
        <v>107.87148603778479</v>
      </c>
      <c r="G2971" s="47">
        <f>IFERROR((Ações!$H2971-Ações!$K2971)/Ações!$H2971,0)</f>
        <v>-0.80407165621993915</v>
      </c>
      <c r="H2971" s="48">
        <f>IFERROR(Ações!$I2971/(Ações!$P2971-Table_1[[#This Row],[CAGR LUCRO 5A]]),0)</f>
        <v>36.256874705882353</v>
      </c>
      <c r="I2971" s="48">
        <f>IF(Ações!$S2971&lt;0,"",Ações!$O2971*(1+Ações!$S2971))</f>
        <v>1.9107372969999998</v>
      </c>
      <c r="J2971" s="49">
        <f>IFERROR(IF(Ações!$B2971="","",(VLOOKUP(Table_1[[#This Row],[AÇÕES]],'Dados Status Invest STOCKS'!A2957:AD3572,4)/Table_1[[#This Row],[LPA]]))/100,0)</f>
        <v>1.6476190476190478E-2</v>
      </c>
      <c r="K2971" s="64">
        <f>IFERROR(IF(Ações!$B2971="","",VLOOKUP(Table_1[[#This Row],[AÇÕES]],'Dados Status Invest STOCKS'!A2957:AD3572,2)),0)</f>
        <v>65.41</v>
      </c>
      <c r="L2971" s="65">
        <f>IFERROR(IF(Ações!$B2971="","",VLOOKUP(Table_1[[#This Row],[AÇÕES]],'Dados Status Invest STOCKS'!A2957:AD3572,3)/100),0)</f>
        <v>2.8999999999999998E-2</v>
      </c>
      <c r="M2971" s="66">
        <f>IFERROR(IF(Ações!$B2971="","",VLOOKUP(Table_1[[#This Row],[AÇÕES]],'Dados Status Invest STOCKS'!A2957:AD3572,28)),0)</f>
        <v>6.3</v>
      </c>
      <c r="N2971" s="66">
        <f>IFERROR(IF(Ações!$B2971="","",VLOOKUP(Table_1[[#This Row],[AÇÕES]],'Dados Status Invest STOCKS'!A2957:AD3572,27)),0)</f>
        <v>82.09</v>
      </c>
      <c r="O2971" s="66">
        <f>IFERROR(IF(Ações!$L2971="","",Ações!$K2971*Ações!$L2971),0)</f>
        <v>1.8968899999999997</v>
      </c>
      <c r="P2971" s="67">
        <f t="shared" si="46"/>
        <v>0.06</v>
      </c>
      <c r="Q2971" s="67">
        <f>IFERROR(Ações!$O2971/Ações!$M2971,0)</f>
        <v>0.30109365079365075</v>
      </c>
      <c r="R2971" s="67">
        <f>IFERROR(IF(Ações!$B2971="","",VLOOKUP(Table_1[[#This Row],[AÇÕES]],'Dados Status Invest STOCKS'!A2957:AD3572,18)/100),0)</f>
        <v>7.6799999999999993E-2</v>
      </c>
      <c r="S2971" s="65">
        <f>IFERROR(IF(Ações!$B2971="","",VLOOKUP(Table_1[[#This Row],[AÇÕES]],'Dados Status Invest STOCKS'!A2957:AD3572,25)/100),0)</f>
        <v>7.3000000000000001E-3</v>
      </c>
      <c r="T2971" s="67">
        <f>(1-Ações!$Q2971)*Ações!$R2971</f>
        <v>5.3676007619047617E-2</v>
      </c>
      <c r="U2971" s="68">
        <f>IF(Ações!$S2971=0,Ações!$T2971,IF(Ações!$T2971=0,Ações!$S2971,AVERAGE(Ações!$S2971,Ações!$T2971)))</f>
        <v>3.0488003809523809E-2</v>
      </c>
    </row>
    <row r="2972" spans="2:21" ht="15" customHeight="1" x14ac:dyDescent="0.2">
      <c r="B2972" s="63" t="str">
        <f>IFERROR('Dados Status Invest STOCKS'!A2959,"-")</f>
        <v>METC</v>
      </c>
      <c r="C2972" s="45">
        <f>IFERROR((Ações!$D2972-Ações!$K2972)/Ações!$D2972,0)</f>
        <v>0</v>
      </c>
      <c r="D2972" s="46">
        <f>(Ações!$O2972)/0.06</f>
        <v>0</v>
      </c>
      <c r="E2972" s="47">
        <f>IFERROR((Ações!$F2972-Ações!$K2972)/Ações!$F2972,0)</f>
        <v>-0.97009595934384985</v>
      </c>
      <c r="F2972" s="46">
        <f>IF(OR(Ações!$N2972&lt;0,Ações!$M2972&lt;0),"",(22.5*Ações!$M2972*Ações!$N2972)^0.5)</f>
        <v>6.0453908062258472</v>
      </c>
      <c r="G2972" s="47">
        <f>IFERROR((Ações!$H2972-Ações!$K2972)/Ações!$H2972,0)</f>
        <v>0</v>
      </c>
      <c r="H2972" s="48">
        <f>IFERROR(Ações!$I2972/(Ações!$P2972-Table_1[[#This Row],[CAGR LUCRO 5A]]),0)</f>
        <v>0</v>
      </c>
      <c r="I2972" s="48">
        <f>IF(Ações!$S2972&lt;0,"",Ações!$O2972*(1+Ações!$S2972))</f>
        <v>0</v>
      </c>
      <c r="J2972" s="49">
        <f>IFERROR(IF(Ações!$B2972="","",(VLOOKUP(Table_1[[#This Row],[AÇÕES]],'Dados Status Invest STOCKS'!A2958:AD3573,4)/Table_1[[#This Row],[LPA]]))/100,0)</f>
        <v>0.86702702702702694</v>
      </c>
      <c r="K2972" s="64">
        <f>IFERROR(IF(Ações!$B2972="","",VLOOKUP(Table_1[[#This Row],[AÇÕES]],'Dados Status Invest STOCKS'!A2958:AD3573,2)),0)</f>
        <v>11.91</v>
      </c>
      <c r="L2972" s="65">
        <f>IFERROR(IF(Ações!$B2972="","",VLOOKUP(Table_1[[#This Row],[AÇÕES]],'Dados Status Invest STOCKS'!A2958:AD3573,3)/100),0)</f>
        <v>0</v>
      </c>
      <c r="M2972" s="66">
        <f>IFERROR(IF(Ações!$B2972="","",VLOOKUP(Table_1[[#This Row],[AÇÕES]],'Dados Status Invest STOCKS'!A2958:AD3573,28)),0)</f>
        <v>0.37</v>
      </c>
      <c r="N2972" s="66">
        <f>IFERROR(IF(Ações!$B2972="","",VLOOKUP(Table_1[[#This Row],[AÇÕES]],'Dados Status Invest STOCKS'!A2958:AD3573,27)),0)</f>
        <v>4.3899999999999997</v>
      </c>
      <c r="O2972" s="66">
        <f>IFERROR(IF(Ações!$L2972="","",Ações!$K2972*Ações!$L2972),0)</f>
        <v>0</v>
      </c>
      <c r="P2972" s="67">
        <f t="shared" si="46"/>
        <v>0.06</v>
      </c>
      <c r="Q2972" s="67">
        <f>IFERROR(Ações!$O2972/Ações!$M2972,0)</f>
        <v>0</v>
      </c>
      <c r="R2972" s="67">
        <f>IFERROR(IF(Ações!$B2972="","",VLOOKUP(Table_1[[#This Row],[AÇÕES]],'Dados Status Invest STOCKS'!A2958:AD3573,18)/100),0)</f>
        <v>8.4499999999999992E-2</v>
      </c>
      <c r="S2972" s="65">
        <f>IFERROR(IF(Ações!$B2972="","",VLOOKUP(Table_1[[#This Row],[AÇÕES]],'Dados Status Invest STOCKS'!A2958:AD3573,25)/100),0)</f>
        <v>0</v>
      </c>
      <c r="T2972" s="67">
        <f>(1-Ações!$Q2972)*Ações!$R2972</f>
        <v>8.4499999999999992E-2</v>
      </c>
      <c r="U2972" s="68">
        <f>IF(Ações!$S2972=0,Ações!$T2972,IF(Ações!$T2972=0,Ações!$S2972,AVERAGE(Ações!$S2972,Ações!$T2972)))</f>
        <v>8.4499999999999992E-2</v>
      </c>
    </row>
    <row r="2973" spans="2:21" ht="15" customHeight="1" x14ac:dyDescent="0.2">
      <c r="B2973" s="63" t="str">
        <f>IFERROR('Dados Status Invest STOCKS'!A2960,"-")</f>
        <v>METX</v>
      </c>
      <c r="C2973" s="45">
        <f>IFERROR((Ações!$D2973-Ações!$K2973)/Ações!$D2973,0)</f>
        <v>0</v>
      </c>
      <c r="D2973" s="46">
        <f>(Ações!$O2973)/0.06</f>
        <v>0</v>
      </c>
      <c r="E2973" s="47">
        <f>IFERROR((Ações!$F2973-Ações!$K2973)/Ações!$F2973,0)</f>
        <v>0</v>
      </c>
      <c r="F2973" s="46" t="str">
        <f>IF(OR(Ações!$N2973&lt;0,Ações!$M2973&lt;0),"",(22.5*Ações!$M2973*Ações!$N2973)^0.5)</f>
        <v/>
      </c>
      <c r="G2973" s="47">
        <f>IFERROR((Ações!$H2973-Ações!$K2973)/Ações!$H2973,0)</f>
        <v>0</v>
      </c>
      <c r="H2973" s="48">
        <f>IFERROR(Ações!$I2973/(Ações!$P2973-Table_1[[#This Row],[CAGR LUCRO 5A]]),0)</f>
        <v>0</v>
      </c>
      <c r="I2973" s="48">
        <f>IF(Ações!$S2973&lt;0,"",Ações!$O2973*(1+Ações!$S2973))</f>
        <v>0</v>
      </c>
      <c r="J2973" s="49">
        <f>IFERROR(IF(Ações!$B2973="","",(VLOOKUP(Table_1[[#This Row],[AÇÕES]],'Dados Status Invest STOCKS'!A2959:AD3574,4)/Table_1[[#This Row],[LPA]]))/100,0)</f>
        <v>9.8461538461538461E-2</v>
      </c>
      <c r="K2973" s="64">
        <f>IFERROR(IF(Ações!$B2973="","",VLOOKUP(Table_1[[#This Row],[AÇÕES]],'Dados Status Invest STOCKS'!A2959:AD3574,2)),0)</f>
        <v>0.17</v>
      </c>
      <c r="L2973" s="65">
        <f>IFERROR(IF(Ações!$B2973="","",VLOOKUP(Table_1[[#This Row],[AÇÕES]],'Dados Status Invest STOCKS'!A2959:AD3574,3)/100),0)</f>
        <v>0</v>
      </c>
      <c r="M2973" s="66">
        <f>IFERROR(IF(Ações!$B2973="","",VLOOKUP(Table_1[[#This Row],[AÇÕES]],'Dados Status Invest STOCKS'!A2959:AD3574,28)),0)</f>
        <v>-0.13</v>
      </c>
      <c r="N2973" s="66">
        <f>IFERROR(IF(Ações!$B2973="","",VLOOKUP(Table_1[[#This Row],[AÇÕES]],'Dados Status Invest STOCKS'!A2959:AD3574,27)),0)</f>
        <v>-0.17</v>
      </c>
      <c r="O2973" s="66">
        <f>IFERROR(IF(Ações!$L2973="","",Ações!$K2973*Ações!$L2973),0)</f>
        <v>0</v>
      </c>
      <c r="P2973" s="67">
        <f t="shared" si="46"/>
        <v>0.06</v>
      </c>
      <c r="Q2973" s="67">
        <f>IFERROR(Ações!$O2973/Ações!$M2973,0)</f>
        <v>0</v>
      </c>
      <c r="R2973" s="67">
        <f>IFERROR(IF(Ações!$B2973="","",VLOOKUP(Table_1[[#This Row],[AÇÕES]],'Dados Status Invest STOCKS'!A2959:AD3574,18)/100),0)</f>
        <v>-0.78799999999999992</v>
      </c>
      <c r="S2973" s="65">
        <f>IFERROR(IF(Ações!$B2973="","",VLOOKUP(Table_1[[#This Row],[AÇÕES]],'Dados Status Invest STOCKS'!A2959:AD3574,25)/100),0)</f>
        <v>0</v>
      </c>
      <c r="T2973" s="67">
        <f>(1-Ações!$Q2973)*Ações!$R2973</f>
        <v>-0.78799999999999992</v>
      </c>
      <c r="U2973" s="68">
        <f>IF(Ações!$S2973=0,Ações!$T2973,IF(Ações!$T2973=0,Ações!$S2973,AVERAGE(Ações!$S2973,Ações!$T2973)))</f>
        <v>-0.78799999999999992</v>
      </c>
    </row>
    <row r="2974" spans="2:21" ht="15" customHeight="1" x14ac:dyDescent="0.2">
      <c r="B2974" s="63" t="str">
        <f>IFERROR('Dados Status Invest STOCKS'!A2961,"-")</f>
        <v>METXW</v>
      </c>
      <c r="C2974" s="45">
        <f>IFERROR((Ações!$D2974-Ações!$K2974)/Ações!$D2974,0)</f>
        <v>0</v>
      </c>
      <c r="D2974" s="46">
        <f>(Ações!$O2974)/0.06</f>
        <v>0</v>
      </c>
      <c r="E2974" s="47">
        <f>IFERROR((Ações!$F2974-Ações!$K2974)/Ações!$F2974,0)</f>
        <v>0</v>
      </c>
      <c r="F2974" s="46" t="str">
        <f>IF(OR(Ações!$N2974&lt;0,Ações!$M2974&lt;0),"",(22.5*Ações!$M2974*Ações!$N2974)^0.5)</f>
        <v/>
      </c>
      <c r="G2974" s="47">
        <f>IFERROR((Ações!$H2974-Ações!$K2974)/Ações!$H2974,0)</f>
        <v>0</v>
      </c>
      <c r="H2974" s="48">
        <f>IFERROR(Ações!$I2974/(Ações!$P2974-Table_1[[#This Row],[CAGR LUCRO 5A]]),0)</f>
        <v>0</v>
      </c>
      <c r="I2974" s="48">
        <f>IF(Ações!$S2974&lt;0,"",Ações!$O2974*(1+Ações!$S2974))</f>
        <v>0</v>
      </c>
      <c r="J2974" s="49">
        <f>IFERROR(IF(Ações!$B2974="","",(VLOOKUP(Table_1[[#This Row],[AÇÕES]],'Dados Status Invest STOCKS'!A2960:AD3575,4)/Table_1[[#This Row],[LPA]]))/100,0)</f>
        <v>4.0769230769230766E-2</v>
      </c>
      <c r="K2974" s="64">
        <f>IFERROR(IF(Ações!$B2974="","",VLOOKUP(Table_1[[#This Row],[AÇÕES]],'Dados Status Invest STOCKS'!A2960:AD3575,2)),0)</f>
        <v>7.0000000000000007E-2</v>
      </c>
      <c r="L2974" s="65">
        <f>IFERROR(IF(Ações!$B2974="","",VLOOKUP(Table_1[[#This Row],[AÇÕES]],'Dados Status Invest STOCKS'!A2960:AD3575,3)/100),0)</f>
        <v>0</v>
      </c>
      <c r="M2974" s="66">
        <f>IFERROR(IF(Ações!$B2974="","",VLOOKUP(Table_1[[#This Row],[AÇÕES]],'Dados Status Invest STOCKS'!A2960:AD3575,28)),0)</f>
        <v>-0.13</v>
      </c>
      <c r="N2974" s="66">
        <f>IFERROR(IF(Ações!$B2974="","",VLOOKUP(Table_1[[#This Row],[AÇÕES]],'Dados Status Invest STOCKS'!A2960:AD3575,27)),0)</f>
        <v>-0.17</v>
      </c>
      <c r="O2974" s="66">
        <f>IFERROR(IF(Ações!$L2974="","",Ações!$K2974*Ações!$L2974),0)</f>
        <v>0</v>
      </c>
      <c r="P2974" s="67">
        <f t="shared" si="46"/>
        <v>0.06</v>
      </c>
      <c r="Q2974" s="67">
        <f>IFERROR(Ações!$O2974/Ações!$M2974,0)</f>
        <v>0</v>
      </c>
      <c r="R2974" s="67">
        <f>IFERROR(IF(Ações!$B2974="","",VLOOKUP(Table_1[[#This Row],[AÇÕES]],'Dados Status Invest STOCKS'!A2960:AD3575,18)/100),0)</f>
        <v>-0.78799999999999992</v>
      </c>
      <c r="S2974" s="65">
        <f>IFERROR(IF(Ações!$B2974="","",VLOOKUP(Table_1[[#This Row],[AÇÕES]],'Dados Status Invest STOCKS'!A2960:AD3575,25)/100),0)</f>
        <v>0</v>
      </c>
      <c r="T2974" s="67">
        <f>(1-Ações!$Q2974)*Ações!$R2974</f>
        <v>-0.78799999999999992</v>
      </c>
      <c r="U2974" s="68">
        <f>IF(Ações!$S2974=0,Ações!$T2974,IF(Ações!$T2974=0,Ações!$S2974,AVERAGE(Ações!$S2974,Ações!$T2974)))</f>
        <v>-0.78799999999999992</v>
      </c>
    </row>
    <row r="2975" spans="2:21" ht="15" customHeight="1" x14ac:dyDescent="0.2">
      <c r="B2975" s="63" t="str">
        <f>IFERROR('Dados Status Invest STOCKS'!A2962,"-")</f>
        <v>MFC</v>
      </c>
      <c r="C2975" s="45">
        <f>IFERROR((Ações!$D2975-Ações!$K2975)/Ações!$D2975,0)</f>
        <v>-0.27118644067796593</v>
      </c>
      <c r="D2975" s="46">
        <f>(Ações!$O2975)/0.06</f>
        <v>15.576000000000002</v>
      </c>
      <c r="E2975" s="47">
        <f>IFERROR((Ações!$F2975-Ações!$K2975)/Ações!$F2975,0)</f>
        <v>0.47874030344622526</v>
      </c>
      <c r="F2975" s="46">
        <f>IF(OR(Ações!$N2975&lt;0,Ações!$M2975&lt;0),"",(22.5*Ações!$M2975*Ações!$N2975)^0.5)</f>
        <v>37.984904896550681</v>
      </c>
      <c r="G2975" s="47">
        <f>IFERROR((Ações!$H2975-Ações!$K2975)/Ações!$H2975,0)</f>
        <v>3.3965920177886684</v>
      </c>
      <c r="H2975" s="48">
        <f>IFERROR(Ações!$I2975/(Ações!$P2975-Table_1[[#This Row],[CAGR LUCRO 5A]]),0)</f>
        <v>-8.2617315976331387</v>
      </c>
      <c r="I2975" s="48">
        <f>IF(Ações!$S2975&lt;0,"",Ações!$O2975*(1+Ações!$S2975))</f>
        <v>1.1169861120000002</v>
      </c>
      <c r="J2975" s="49">
        <f>IFERROR(IF(Ações!$B2975="","",(VLOOKUP(Table_1[[#This Row],[AÇÕES]],'Dados Status Invest STOCKS'!A2961:AD3576,4)/Table_1[[#This Row],[LPA]]))/100,0)</f>
        <v>2.4893617021276598E-2</v>
      </c>
      <c r="K2975" s="64">
        <f>IFERROR(IF(Ações!$B2975="","",VLOOKUP(Table_1[[#This Row],[AÇÕES]],'Dados Status Invest STOCKS'!A2961:AD3576,2)),0)</f>
        <v>19.8</v>
      </c>
      <c r="L2975" s="65">
        <f>IFERROR(IF(Ações!$B2975="","",VLOOKUP(Table_1[[#This Row],[AÇÕES]],'Dados Status Invest STOCKS'!A2961:AD3576,3)/100),0)</f>
        <v>4.7199999999999999E-2</v>
      </c>
      <c r="M2975" s="66">
        <f>IFERROR(IF(Ações!$B2975="","",VLOOKUP(Table_1[[#This Row],[AÇÕES]],'Dados Status Invest STOCKS'!A2961:AD3576,28)),0)</f>
        <v>2.82</v>
      </c>
      <c r="N2975" s="66">
        <f>IFERROR(IF(Ações!$B2975="","",VLOOKUP(Table_1[[#This Row],[AÇÕES]],'Dados Status Invest STOCKS'!A2961:AD3576,27)),0)</f>
        <v>22.74</v>
      </c>
      <c r="O2975" s="66">
        <f>IFERROR(IF(Ações!$L2975="","",Ações!$K2975*Ações!$L2975),0)</f>
        <v>0.93456000000000006</v>
      </c>
      <c r="P2975" s="67">
        <f t="shared" si="46"/>
        <v>0.06</v>
      </c>
      <c r="Q2975" s="67">
        <f>IFERROR(Ações!$O2975/Ações!$M2975,0)</f>
        <v>0.33140425531914897</v>
      </c>
      <c r="R2975" s="67">
        <f>IFERROR(IF(Ações!$B2975="","",VLOOKUP(Table_1[[#This Row],[AÇÕES]],'Dados Status Invest STOCKS'!A2961:AD3576,18)/100),0)</f>
        <v>0.1241</v>
      </c>
      <c r="S2975" s="65">
        <f>IFERROR(IF(Ações!$B2975="","",VLOOKUP(Table_1[[#This Row],[AÇÕES]],'Dados Status Invest STOCKS'!A2961:AD3576,25)/100),0)</f>
        <v>0.19519999999999998</v>
      </c>
      <c r="T2975" s="67">
        <f>(1-Ações!$Q2975)*Ações!$R2975</f>
        <v>8.2972731914893613E-2</v>
      </c>
      <c r="U2975" s="68">
        <f>IF(Ações!$S2975=0,Ações!$T2975,IF(Ações!$T2975=0,Ações!$S2975,AVERAGE(Ações!$S2975,Ações!$T2975)))</f>
        <v>0.13908636595744681</v>
      </c>
    </row>
    <row r="2976" spans="2:21" ht="15" customHeight="1" x14ac:dyDescent="0.2">
      <c r="B2976" s="63" t="str">
        <f>IFERROR('Dados Status Invest STOCKS'!A2963,"-")</f>
        <v>MFG</v>
      </c>
      <c r="C2976" s="45">
        <f>IFERROR((Ações!$D2976-Ações!$K2976)/Ações!$D2976,0)</f>
        <v>-0.58311345646437984</v>
      </c>
      <c r="D2976" s="46">
        <f>(Ações!$O2976)/0.06</f>
        <v>1.7497166666666668</v>
      </c>
      <c r="E2976" s="47">
        <f>IFERROR((Ações!$F2976-Ações!$K2976)/Ações!$F2976,0)</f>
        <v>0.68329927943683366</v>
      </c>
      <c r="F2976" s="46">
        <f>IF(OR(Ações!$N2976&lt;0,Ações!$M2976&lt;0),"",(22.5*Ações!$M2976*Ações!$N2976)^0.5)</f>
        <v>8.7464278422679502</v>
      </c>
      <c r="G2976" s="47">
        <f>IFERROR((Ações!$H2976-Ações!$K2976)/Ações!$H2976,0)</f>
        <v>0</v>
      </c>
      <c r="H2976" s="48">
        <f>IFERROR(Ações!$I2976/(Ações!$P2976-Table_1[[#This Row],[CAGR LUCRO 5A]]),0)</f>
        <v>0</v>
      </c>
      <c r="I2976" s="48" t="str">
        <f>IF(Ações!$S2976&lt;0,"",Ações!$O2976*(1+Ações!$S2976))</f>
        <v/>
      </c>
      <c r="J2976" s="49">
        <f>IFERROR(IF(Ações!$B2976="","",(VLOOKUP(Table_1[[#This Row],[AÇÕES]],'Dados Status Invest STOCKS'!A2962:AD3577,4)/Table_1[[#This Row],[LPA]]))/100,0)</f>
        <v>0.11</v>
      </c>
      <c r="K2976" s="64">
        <f>IFERROR(IF(Ações!$B2976="","",VLOOKUP(Table_1[[#This Row],[AÇÕES]],'Dados Status Invest STOCKS'!A2962:AD3577,2)),0)</f>
        <v>2.77</v>
      </c>
      <c r="L2976" s="65">
        <f>IFERROR(IF(Ações!$B2976="","",VLOOKUP(Table_1[[#This Row],[AÇÕES]],'Dados Status Invest STOCKS'!A2962:AD3577,3)/100),0)</f>
        <v>3.7900000000000003E-2</v>
      </c>
      <c r="M2976" s="66">
        <f>IFERROR(IF(Ações!$B2976="","",VLOOKUP(Table_1[[#This Row],[AÇÕES]],'Dados Status Invest STOCKS'!A2962:AD3577,28)),0)</f>
        <v>0.5</v>
      </c>
      <c r="N2976" s="66">
        <f>IFERROR(IF(Ações!$B2976="","",VLOOKUP(Table_1[[#This Row],[AÇÕES]],'Dados Status Invest STOCKS'!A2962:AD3577,27)),0)</f>
        <v>6.8</v>
      </c>
      <c r="O2976" s="66">
        <f>IFERROR(IF(Ações!$L2976="","",Ações!$K2976*Ações!$L2976),0)</f>
        <v>0.10498300000000001</v>
      </c>
      <c r="P2976" s="67">
        <f t="shared" si="46"/>
        <v>0.06</v>
      </c>
      <c r="Q2976" s="67">
        <f>IFERROR(Ações!$O2976/Ações!$M2976,0)</f>
        <v>0.20996600000000001</v>
      </c>
      <c r="R2976" s="67">
        <f>IFERROR(IF(Ações!$B2976="","",VLOOKUP(Table_1[[#This Row],[AÇÕES]],'Dados Status Invest STOCKS'!A2962:AD3577,18)/100),0)</f>
        <v>7.4099999999999999E-2</v>
      </c>
      <c r="S2976" s="65">
        <f>IFERROR(IF(Ações!$B2976="","",VLOOKUP(Table_1[[#This Row],[AÇÕES]],'Dados Status Invest STOCKS'!A2962:AD3577,25)/100),0)</f>
        <v>-1.04E-2</v>
      </c>
      <c r="T2976" s="67">
        <f>(1-Ações!$Q2976)*Ações!$R2976</f>
        <v>5.8541519399999999E-2</v>
      </c>
      <c r="U2976" s="68">
        <f>IF(Ações!$S2976=0,Ações!$T2976,IF(Ações!$T2976=0,Ações!$S2976,AVERAGE(Ações!$S2976,Ações!$T2976)))</f>
        <v>2.40707597E-2</v>
      </c>
    </row>
    <row r="2977" spans="2:21" ht="15" customHeight="1" x14ac:dyDescent="0.2">
      <c r="B2977" s="63" t="str">
        <f>IFERROR('Dados Status Invest STOCKS'!A2964,"-")</f>
        <v>MFH</v>
      </c>
      <c r="C2977" s="45">
        <f>IFERROR((Ações!$D2977-Ações!$K2977)/Ações!$D2977,0)</f>
        <v>0</v>
      </c>
      <c r="D2977" s="46">
        <f>(Ações!$O2977)/0.06</f>
        <v>0</v>
      </c>
      <c r="E2977" s="47">
        <f>IFERROR((Ações!$F2977-Ações!$K2977)/Ações!$F2977,0)</f>
        <v>0</v>
      </c>
      <c r="F2977" s="46" t="str">
        <f>IF(OR(Ações!$N2977&lt;0,Ações!$M2977&lt;0),"",(22.5*Ações!$M2977*Ações!$N2977)^0.5)</f>
        <v/>
      </c>
      <c r="G2977" s="47">
        <f>IFERROR((Ações!$H2977-Ações!$K2977)/Ações!$H2977,0)</f>
        <v>0</v>
      </c>
      <c r="H2977" s="48">
        <f>IFERROR(Ações!$I2977/(Ações!$P2977-Table_1[[#This Row],[CAGR LUCRO 5A]]),0)</f>
        <v>0</v>
      </c>
      <c r="I2977" s="48">
        <f>IF(Ações!$S2977&lt;0,"",Ações!$O2977*(1+Ações!$S2977))</f>
        <v>0</v>
      </c>
      <c r="J2977" s="49">
        <f>IFERROR(IF(Ações!$B2977="","",(VLOOKUP(Table_1[[#This Row],[AÇÕES]],'Dados Status Invest STOCKS'!A2963:AD3578,4)/Table_1[[#This Row],[LPA]]))/100,0)</f>
        <v>0.19</v>
      </c>
      <c r="K2977" s="64">
        <f>IFERROR(IF(Ações!$B2977="","",VLOOKUP(Table_1[[#This Row],[AÇÕES]],'Dados Status Invest STOCKS'!A2963:AD3578,2)),0)</f>
        <v>2.89</v>
      </c>
      <c r="L2977" s="65">
        <f>IFERROR(IF(Ações!$B2977="","",VLOOKUP(Table_1[[#This Row],[AÇÕES]],'Dados Status Invest STOCKS'!A2963:AD3578,3)/100),0)</f>
        <v>0</v>
      </c>
      <c r="M2977" s="66">
        <f>IFERROR(IF(Ações!$B2977="","",VLOOKUP(Table_1[[#This Row],[AÇÕES]],'Dados Status Invest STOCKS'!A2963:AD3578,28)),0)</f>
        <v>-0.39</v>
      </c>
      <c r="N2977" s="66">
        <f>IFERROR(IF(Ações!$B2977="","",VLOOKUP(Table_1[[#This Row],[AÇÕES]],'Dados Status Invest STOCKS'!A2963:AD3578,27)),0)</f>
        <v>1.06</v>
      </c>
      <c r="O2977" s="66">
        <f>IFERROR(IF(Ações!$L2977="","",Ações!$K2977*Ações!$L2977),0)</f>
        <v>0</v>
      </c>
      <c r="P2977" s="67">
        <f t="shared" si="46"/>
        <v>0.06</v>
      </c>
      <c r="Q2977" s="67">
        <f>IFERROR(Ações!$O2977/Ações!$M2977,0)</f>
        <v>0</v>
      </c>
      <c r="R2977" s="67">
        <f>IFERROR(IF(Ações!$B2977="","",VLOOKUP(Table_1[[#This Row],[AÇÕES]],'Dados Status Invest STOCKS'!A2963:AD3578,18)/100),0)</f>
        <v>-0.36320000000000002</v>
      </c>
      <c r="S2977" s="65">
        <f>IFERROR(IF(Ações!$B2977="","",VLOOKUP(Table_1[[#This Row],[AÇÕES]],'Dados Status Invest STOCKS'!A2963:AD3578,25)/100),0)</f>
        <v>0</v>
      </c>
      <c r="T2977" s="67">
        <f>(1-Ações!$Q2977)*Ações!$R2977</f>
        <v>-0.36320000000000002</v>
      </c>
      <c r="U2977" s="68">
        <f>IF(Ações!$S2977=0,Ações!$T2977,IF(Ações!$T2977=0,Ações!$S2977,AVERAGE(Ações!$S2977,Ações!$T2977)))</f>
        <v>-0.36320000000000002</v>
      </c>
    </row>
    <row r="2978" spans="2:21" ht="15" customHeight="1" x14ac:dyDescent="0.2">
      <c r="B2978" s="63" t="str">
        <f>IFERROR('Dados Status Invest STOCKS'!A2965,"-")</f>
        <v>MFIN</v>
      </c>
      <c r="C2978" s="45">
        <f>IFERROR((Ações!$D2978-Ações!$K2978)/Ações!$D2978,0)</f>
        <v>0</v>
      </c>
      <c r="D2978" s="46">
        <f>(Ações!$O2978)/0.06</f>
        <v>0</v>
      </c>
      <c r="E2978" s="47">
        <f>IFERROR((Ações!$F2978-Ações!$K2978)/Ações!$F2978,0)</f>
        <v>0.66974491400027825</v>
      </c>
      <c r="F2978" s="46">
        <f>IF(OR(Ações!$N2978&lt;0,Ações!$M2978&lt;0),"",(22.5*Ações!$M2978*Ações!$N2978)^0.5)</f>
        <v>19.833154060814433</v>
      </c>
      <c r="G2978" s="47">
        <f>IFERROR((Ações!$H2978-Ações!$K2978)/Ações!$H2978,0)</f>
        <v>0</v>
      </c>
      <c r="H2978" s="48">
        <f>IFERROR(Ações!$I2978/(Ações!$P2978-Table_1[[#This Row],[CAGR LUCRO 5A]]),0)</f>
        <v>0</v>
      </c>
      <c r="I2978" s="48">
        <f>IF(Ações!$S2978&lt;0,"",Ações!$O2978*(1+Ações!$S2978))</f>
        <v>0</v>
      </c>
      <c r="J2978" s="49">
        <f>IFERROR(IF(Ações!$B2978="","",(VLOOKUP(Table_1[[#This Row],[AÇÕES]],'Dados Status Invest STOCKS'!A2964:AD3579,4)/Table_1[[#This Row],[LPA]]))/100,0)</f>
        <v>2.4390243902439025E-2</v>
      </c>
      <c r="K2978" s="64">
        <f>IFERROR(IF(Ações!$B2978="","",VLOOKUP(Table_1[[#This Row],[AÇÕES]],'Dados Status Invest STOCKS'!A2964:AD3579,2)),0)</f>
        <v>6.55</v>
      </c>
      <c r="L2978" s="65">
        <f>IFERROR(IF(Ações!$B2978="","",VLOOKUP(Table_1[[#This Row],[AÇÕES]],'Dados Status Invest STOCKS'!A2964:AD3579,3)/100),0)</f>
        <v>0</v>
      </c>
      <c r="M2978" s="66">
        <f>IFERROR(IF(Ações!$B2978="","",VLOOKUP(Table_1[[#This Row],[AÇÕES]],'Dados Status Invest STOCKS'!A2964:AD3579,28)),0)</f>
        <v>1.64</v>
      </c>
      <c r="N2978" s="66">
        <f>IFERROR(IF(Ações!$B2978="","",VLOOKUP(Table_1[[#This Row],[AÇÕES]],'Dados Status Invest STOCKS'!A2964:AD3579,27)),0)</f>
        <v>10.66</v>
      </c>
      <c r="O2978" s="66">
        <f>IFERROR(IF(Ações!$L2978="","",Ações!$K2978*Ações!$L2978),0)</f>
        <v>0</v>
      </c>
      <c r="P2978" s="67">
        <f t="shared" si="46"/>
        <v>0.06</v>
      </c>
      <c r="Q2978" s="67">
        <f>IFERROR(Ações!$O2978/Ações!$M2978,0)</f>
        <v>0</v>
      </c>
      <c r="R2978" s="67">
        <f>IFERROR(IF(Ações!$B2978="","",VLOOKUP(Table_1[[#This Row],[AÇÕES]],'Dados Status Invest STOCKS'!A2964:AD3579,18)/100),0)</f>
        <v>0.15380000000000002</v>
      </c>
      <c r="S2978" s="65">
        <f>IFERROR(IF(Ações!$B2978="","",VLOOKUP(Table_1[[#This Row],[AÇÕES]],'Dados Status Invest STOCKS'!A2964:AD3579,25)/100),0)</f>
        <v>0</v>
      </c>
      <c r="T2978" s="67">
        <f>(1-Ações!$Q2978)*Ações!$R2978</f>
        <v>0.15380000000000002</v>
      </c>
      <c r="U2978" s="68">
        <f>IF(Ações!$S2978=0,Ações!$T2978,IF(Ações!$T2978=0,Ações!$S2978,AVERAGE(Ações!$S2978,Ações!$T2978)))</f>
        <v>0.15380000000000002</v>
      </c>
    </row>
    <row r="2979" spans="2:21" ht="15" customHeight="1" x14ac:dyDescent="0.2">
      <c r="B2979" s="63" t="str">
        <f>IFERROR('Dados Status Invest STOCKS'!A2966,"-")</f>
        <v>MFINL</v>
      </c>
      <c r="C2979" s="45">
        <f>IFERROR((Ações!$D2979-Ações!$K2979)/Ações!$D2979,0)</f>
        <v>-1.6666666666666665</v>
      </c>
      <c r="D2979" s="46">
        <f>(Ações!$O2979)/0.06</f>
        <v>9.3712499999999999</v>
      </c>
      <c r="E2979" s="47">
        <f>IFERROR((Ações!$F2979-Ações!$K2979)/Ações!$F2979,0)</f>
        <v>-0.2600113891806175</v>
      </c>
      <c r="F2979" s="46">
        <f>IF(OR(Ações!$N2979&lt;0,Ações!$M2979&lt;0),"",(22.5*Ações!$M2979*Ações!$N2979)^0.5)</f>
        <v>19.833154060814433</v>
      </c>
      <c r="G2979" s="47">
        <f>IFERROR((Ações!$H2979-Ações!$K2979)/Ações!$H2979,0)</f>
        <v>-1.6666666666666665</v>
      </c>
      <c r="H2979" s="48">
        <f>IFERROR(Ações!$I2979/(Ações!$P2979-Table_1[[#This Row],[CAGR LUCRO 5A]]),0)</f>
        <v>9.3712499999999999</v>
      </c>
      <c r="I2979" s="48">
        <f>IF(Ações!$S2979&lt;0,"",Ações!$O2979*(1+Ações!$S2979))</f>
        <v>0.56227499999999997</v>
      </c>
      <c r="J2979" s="49">
        <f>IFERROR(IF(Ações!$B2979="","",(VLOOKUP(Table_1[[#This Row],[AÇÕES]],'Dados Status Invest STOCKS'!A2965:AD3580,4)/Table_1[[#This Row],[LPA]]))/100,0)</f>
        <v>9.298780487804878E-2</v>
      </c>
      <c r="K2979" s="64">
        <f>IFERROR(IF(Ações!$B2979="","",VLOOKUP(Table_1[[#This Row],[AÇÕES]],'Dados Status Invest STOCKS'!A2965:AD3580,2)),0)</f>
        <v>24.99</v>
      </c>
      <c r="L2979" s="65">
        <f>IFERROR(IF(Ações!$B2979="","",VLOOKUP(Table_1[[#This Row],[AÇÕES]],'Dados Status Invest STOCKS'!A2965:AD3580,3)/100),0)</f>
        <v>2.2499999999999999E-2</v>
      </c>
      <c r="M2979" s="66">
        <f>IFERROR(IF(Ações!$B2979="","",VLOOKUP(Table_1[[#This Row],[AÇÕES]],'Dados Status Invest STOCKS'!A2965:AD3580,28)),0)</f>
        <v>1.64</v>
      </c>
      <c r="N2979" s="66">
        <f>IFERROR(IF(Ações!$B2979="","",VLOOKUP(Table_1[[#This Row],[AÇÕES]],'Dados Status Invest STOCKS'!A2965:AD3580,27)),0)</f>
        <v>10.66</v>
      </c>
      <c r="O2979" s="66">
        <f>IFERROR(IF(Ações!$L2979="","",Ações!$K2979*Ações!$L2979),0)</f>
        <v>0.56227499999999997</v>
      </c>
      <c r="P2979" s="67">
        <f t="shared" si="46"/>
        <v>0.06</v>
      </c>
      <c r="Q2979" s="67">
        <f>IFERROR(Ações!$O2979/Ações!$M2979,0)</f>
        <v>0.34285060975609755</v>
      </c>
      <c r="R2979" s="67">
        <f>IFERROR(IF(Ações!$B2979="","",VLOOKUP(Table_1[[#This Row],[AÇÕES]],'Dados Status Invest STOCKS'!A2965:AD3580,18)/100),0)</f>
        <v>0.15380000000000002</v>
      </c>
      <c r="S2979" s="65">
        <f>IFERROR(IF(Ações!$B2979="","",VLOOKUP(Table_1[[#This Row],[AÇÕES]],'Dados Status Invest STOCKS'!A2965:AD3580,25)/100),0)</f>
        <v>0</v>
      </c>
      <c r="T2979" s="67">
        <f>(1-Ações!$Q2979)*Ações!$R2979</f>
        <v>0.10106957621951222</v>
      </c>
      <c r="U2979" s="68">
        <f>IF(Ações!$S2979=0,Ações!$T2979,IF(Ações!$T2979=0,Ações!$S2979,AVERAGE(Ações!$S2979,Ações!$T2979)))</f>
        <v>0.10106957621951222</v>
      </c>
    </row>
    <row r="2980" spans="2:21" ht="15" customHeight="1" x14ac:dyDescent="0.2">
      <c r="B2980" s="63" t="str">
        <f>IFERROR('Dados Status Invest STOCKS'!A2967,"-")</f>
        <v>MFNC</v>
      </c>
      <c r="C2980" s="45">
        <f>IFERROR((Ações!$D2980-Ações!$K2980)/Ações!$D2980,0)</f>
        <v>-3.6153846153846145</v>
      </c>
      <c r="D2980" s="46">
        <f>(Ações!$O2980)/0.06</f>
        <v>4.6583333333333341</v>
      </c>
      <c r="E2980" s="47">
        <f>IFERROR((Ações!$F2980-Ações!$K2980)/Ações!$F2980,0)</f>
        <v>1.9115773306832666E-2</v>
      </c>
      <c r="F2980" s="46">
        <f>IF(OR(Ações!$N2980&lt;0,Ações!$M2980&lt;0),"",(22.5*Ações!$M2980*Ações!$N2980)^0.5)</f>
        <v>21.918998608513117</v>
      </c>
      <c r="G2980" s="47">
        <f>IFERROR((Ações!$H2980-Ações!$K2980)/Ações!$H2980,0)</f>
        <v>9.5240654823743505</v>
      </c>
      <c r="H2980" s="48">
        <f>IFERROR(Ações!$I2980/(Ações!$P2980-Table_1[[#This Row],[CAGR LUCRO 5A]]),0)</f>
        <v>-2.5222706283118845</v>
      </c>
      <c r="I2980" s="48">
        <f>IF(Ações!$S2980&lt;0,"",Ações!$O2980*(1+Ações!$S2980))</f>
        <v>0.33319195000000001</v>
      </c>
      <c r="J2980" s="49">
        <f>IFERROR(IF(Ações!$B2980="","",(VLOOKUP(Table_1[[#This Row],[AÇÕES]],'Dados Status Invest STOCKS'!A2966:AD3581,4)/Table_1[[#This Row],[LPA]]))/100,0)</f>
        <v>0.12557251908396946</v>
      </c>
      <c r="K2980" s="64">
        <f>IFERROR(IF(Ações!$B2980="","",VLOOKUP(Table_1[[#This Row],[AÇÕES]],'Dados Status Invest STOCKS'!A2966:AD3581,2)),0)</f>
        <v>21.5</v>
      </c>
      <c r="L2980" s="65">
        <f>IFERROR(IF(Ações!$B2980="","",VLOOKUP(Table_1[[#This Row],[AÇÕES]],'Dados Status Invest STOCKS'!A2966:AD3581,3)/100),0)</f>
        <v>1.3000000000000001E-2</v>
      </c>
      <c r="M2980" s="66">
        <f>IFERROR(IF(Ações!$B2980="","",VLOOKUP(Table_1[[#This Row],[AÇÕES]],'Dados Status Invest STOCKS'!A2966:AD3581,28)),0)</f>
        <v>1.31</v>
      </c>
      <c r="N2980" s="66">
        <f>IFERROR(IF(Ações!$B2980="","",VLOOKUP(Table_1[[#This Row],[AÇÕES]],'Dados Status Invest STOCKS'!A2966:AD3581,27)),0)</f>
        <v>16.3</v>
      </c>
      <c r="O2980" s="66">
        <f>IFERROR(IF(Ações!$L2980="","",Ações!$K2980*Ações!$L2980),0)</f>
        <v>0.27950000000000003</v>
      </c>
      <c r="P2980" s="67">
        <f t="shared" si="46"/>
        <v>0.06</v>
      </c>
      <c r="Q2980" s="67">
        <f>IFERROR(Ações!$O2980/Ações!$M2980,0)</f>
        <v>0.2133587786259542</v>
      </c>
      <c r="R2980" s="67">
        <f>IFERROR(IF(Ações!$B2980="","",VLOOKUP(Table_1[[#This Row],[AÇÕES]],'Dados Status Invest STOCKS'!A2966:AD3581,18)/100),0)</f>
        <v>8.0199999999999994E-2</v>
      </c>
      <c r="S2980" s="65">
        <f>IFERROR(IF(Ações!$B2980="","",VLOOKUP(Table_1[[#This Row],[AÇÕES]],'Dados Status Invest STOCKS'!A2966:AD3581,25)/100),0)</f>
        <v>0.19210000000000002</v>
      </c>
      <c r="T2980" s="67">
        <f>(1-Ações!$Q2980)*Ações!$R2980</f>
        <v>6.3088625954198466E-2</v>
      </c>
      <c r="U2980" s="68">
        <f>IF(Ações!$S2980=0,Ações!$T2980,IF(Ações!$T2980=0,Ações!$S2980,AVERAGE(Ações!$S2980,Ações!$T2980)))</f>
        <v>0.12759431297709925</v>
      </c>
    </row>
    <row r="2981" spans="2:21" ht="15" customHeight="1" x14ac:dyDescent="0.2">
      <c r="B2981" s="63" t="str">
        <f>IFERROR('Dados Status Invest STOCKS'!A2968,"-")</f>
        <v>MG</v>
      </c>
      <c r="C2981" s="45">
        <f>IFERROR((Ações!$D2981-Ações!$K2981)/Ações!$D2981,0)</f>
        <v>0</v>
      </c>
      <c r="D2981" s="46">
        <f>(Ações!$O2981)/0.06</f>
        <v>0</v>
      </c>
      <c r="E2981" s="47">
        <f>IFERROR((Ações!$F2981-Ações!$K2981)/Ações!$F2981,0)</f>
        <v>-0.55987871871263906</v>
      </c>
      <c r="F2981" s="46">
        <f>IF(OR(Ações!$N2981&lt;0,Ações!$M2981&lt;0),"",(22.5*Ações!$M2981*Ações!$N2981)^0.5)</f>
        <v>4.6349757280917885</v>
      </c>
      <c r="G2981" s="47">
        <f>IFERROR((Ações!$H2981-Ações!$K2981)/Ações!$H2981,0)</f>
        <v>0</v>
      </c>
      <c r="H2981" s="48">
        <f>IFERROR(Ações!$I2981/(Ações!$P2981-Table_1[[#This Row],[CAGR LUCRO 5A]]),0)</f>
        <v>0</v>
      </c>
      <c r="I2981" s="48">
        <f>IF(Ações!$S2981&lt;0,"",Ações!$O2981*(1+Ações!$S2981))</f>
        <v>0</v>
      </c>
      <c r="J2981" s="49">
        <f>IFERROR(IF(Ações!$B2981="","",(VLOOKUP(Table_1[[#This Row],[AÇÕES]],'Dados Status Invest STOCKS'!A2967:AD3582,4)/Table_1[[#This Row],[LPA]]))/100,0)</f>
        <v>3.6578571428571429</v>
      </c>
      <c r="K2981" s="64">
        <f>IFERROR(IF(Ações!$B2981="","",VLOOKUP(Table_1[[#This Row],[AÇÕES]],'Dados Status Invest STOCKS'!A2967:AD3582,2)),0)</f>
        <v>7.23</v>
      </c>
      <c r="L2981" s="65">
        <f>IFERROR(IF(Ações!$B2981="","",VLOOKUP(Table_1[[#This Row],[AÇÕES]],'Dados Status Invest STOCKS'!A2967:AD3582,3)/100),0)</f>
        <v>0</v>
      </c>
      <c r="M2981" s="66">
        <f>IFERROR(IF(Ações!$B2981="","",VLOOKUP(Table_1[[#This Row],[AÇÕES]],'Dados Status Invest STOCKS'!A2967:AD3582,28)),0)</f>
        <v>0.14000000000000001</v>
      </c>
      <c r="N2981" s="66">
        <f>IFERROR(IF(Ações!$B2981="","",VLOOKUP(Table_1[[#This Row],[AÇÕES]],'Dados Status Invest STOCKS'!A2967:AD3582,27)),0)</f>
        <v>6.82</v>
      </c>
      <c r="O2981" s="66">
        <f>IFERROR(IF(Ações!$L2981="","",Ações!$K2981*Ações!$L2981),0)</f>
        <v>0</v>
      </c>
      <c r="P2981" s="67">
        <f t="shared" si="46"/>
        <v>0.06</v>
      </c>
      <c r="Q2981" s="67">
        <f>IFERROR(Ações!$O2981/Ações!$M2981,0)</f>
        <v>0</v>
      </c>
      <c r="R2981" s="67">
        <f>IFERROR(IF(Ações!$B2981="","",VLOOKUP(Table_1[[#This Row],[AÇÕES]],'Dados Status Invest STOCKS'!A2967:AD3582,18)/100),0)</f>
        <v>2.06E-2</v>
      </c>
      <c r="S2981" s="65">
        <f>IFERROR(IF(Ações!$B2981="","",VLOOKUP(Table_1[[#This Row],[AÇÕES]],'Dados Status Invest STOCKS'!A2967:AD3582,25)/100),0)</f>
        <v>0</v>
      </c>
      <c r="T2981" s="67">
        <f>(1-Ações!$Q2981)*Ações!$R2981</f>
        <v>2.06E-2</v>
      </c>
      <c r="U2981" s="68">
        <f>IF(Ações!$S2981=0,Ações!$T2981,IF(Ações!$T2981=0,Ações!$S2981,AVERAGE(Ações!$S2981,Ações!$T2981)))</f>
        <v>2.06E-2</v>
      </c>
    </row>
    <row r="2982" spans="2:21" ht="15" customHeight="1" x14ac:dyDescent="0.2">
      <c r="B2982" s="63" t="str">
        <f>IFERROR('Dados Status Invest STOCKS'!A2969,"-")</f>
        <v>MGA</v>
      </c>
      <c r="C2982" s="45">
        <f>IFERROR((Ações!$D2982-Ações!$K2982)/Ações!$D2982,0)</f>
        <v>-1.7522935779816509</v>
      </c>
      <c r="D2982" s="46">
        <f>(Ações!$O2982)/0.06</f>
        <v>28.543466666666671</v>
      </c>
      <c r="E2982" s="47">
        <f>IFERROR((Ações!$F2982-Ações!$K2982)/Ações!$F2982,0)</f>
        <v>4.4233860755557956E-2</v>
      </c>
      <c r="F2982" s="46">
        <f>IF(OR(Ações!$N2982&lt;0,Ações!$M2982&lt;0),"",(22.5*Ações!$M2982*Ações!$N2982)^0.5)</f>
        <v>82.195839310758302</v>
      </c>
      <c r="G2982" s="47">
        <f>IFERROR((Ações!$H2982-Ações!$K2982)/Ações!$H2982,0)</f>
        <v>0</v>
      </c>
      <c r="H2982" s="48">
        <f>IFERROR(Ações!$I2982/(Ações!$P2982-Table_1[[#This Row],[CAGR LUCRO 5A]]),0)</f>
        <v>0</v>
      </c>
      <c r="I2982" s="48" t="str">
        <f>IF(Ações!$S2982&lt;0,"",Ações!$O2982*(1+Ações!$S2982))</f>
        <v/>
      </c>
      <c r="J2982" s="49">
        <f>IFERROR(IF(Ações!$B2982="","",(VLOOKUP(Table_1[[#This Row],[AÇÕES]],'Dados Status Invest STOCKS'!A2968:AD3583,4)/Table_1[[#This Row],[LPA]]))/100,0)</f>
        <v>1.5000000000000003E-2</v>
      </c>
      <c r="K2982" s="64">
        <f>IFERROR(IF(Ações!$B2982="","",VLOOKUP(Table_1[[#This Row],[AÇÕES]],'Dados Status Invest STOCKS'!A2968:AD3583,2)),0)</f>
        <v>78.56</v>
      </c>
      <c r="L2982" s="65">
        <f>IFERROR(IF(Ações!$B2982="","",VLOOKUP(Table_1[[#This Row],[AÇÕES]],'Dados Status Invest STOCKS'!A2968:AD3583,3)/100),0)</f>
        <v>2.18E-2</v>
      </c>
      <c r="M2982" s="66">
        <f>IFERROR(IF(Ações!$B2982="","",VLOOKUP(Table_1[[#This Row],[AÇÕES]],'Dados Status Invest STOCKS'!A2968:AD3583,28)),0)</f>
        <v>7.26</v>
      </c>
      <c r="N2982" s="66">
        <f>IFERROR(IF(Ações!$B2982="","",VLOOKUP(Table_1[[#This Row],[AÇÕES]],'Dados Status Invest STOCKS'!A2968:AD3583,27)),0)</f>
        <v>41.36</v>
      </c>
      <c r="O2982" s="66">
        <f>IFERROR(IF(Ações!$L2982="","",Ações!$K2982*Ações!$L2982),0)</f>
        <v>1.7126080000000001</v>
      </c>
      <c r="P2982" s="67">
        <f t="shared" si="46"/>
        <v>0.06</v>
      </c>
      <c r="Q2982" s="67">
        <f>IFERROR(Ações!$O2982/Ações!$M2982,0)</f>
        <v>0.23589641873278239</v>
      </c>
      <c r="R2982" s="67">
        <f>IFERROR(IF(Ações!$B2982="","",VLOOKUP(Table_1[[#This Row],[AÇÕES]],'Dados Status Invest STOCKS'!A2968:AD3583,18)/100),0)</f>
        <v>0.1754</v>
      </c>
      <c r="S2982" s="65">
        <f>IFERROR(IF(Ações!$B2982="","",VLOOKUP(Table_1[[#This Row],[AÇÕES]],'Dados Status Invest STOCKS'!A2968:AD3583,25)/100),0)</f>
        <v>-0.1777</v>
      </c>
      <c r="T2982" s="67">
        <f>(1-Ações!$Q2982)*Ações!$R2982</f>
        <v>0.13402376815426997</v>
      </c>
      <c r="U2982" s="68">
        <f>IF(Ações!$S2982=0,Ações!$T2982,IF(Ações!$T2982=0,Ações!$S2982,AVERAGE(Ações!$S2982,Ações!$T2982)))</f>
        <v>-2.1838115922865012E-2</v>
      </c>
    </row>
    <row r="2983" spans="2:21" ht="15" customHeight="1" x14ac:dyDescent="0.2">
      <c r="B2983" s="63" t="str">
        <f>IFERROR('Dados Status Invest STOCKS'!A2970,"-")</f>
        <v>MGEE</v>
      </c>
      <c r="C2983" s="45">
        <f>IFERROR((Ações!$D2983-Ações!$K2983)/Ações!$D2983,0)</f>
        <v>-2.0456852791878171</v>
      </c>
      <c r="D2983" s="46">
        <f>(Ações!$O2983)/0.06</f>
        <v>25.222566666666665</v>
      </c>
      <c r="E2983" s="47">
        <f>IFERROR((Ações!$F2983-Ações!$K2983)/Ações!$F2983,0)</f>
        <v>-0.75361392955860573</v>
      </c>
      <c r="F2983" s="46">
        <f>IF(OR(Ações!$N2983&lt;0,Ações!$M2983&lt;0),"",(22.5*Ações!$M2983*Ações!$N2983)^0.5)</f>
        <v>43.806677573173708</v>
      </c>
      <c r="G2983" s="47">
        <f>IFERROR((Ações!$H2983-Ações!$K2983)/Ações!$H2983,0)</f>
        <v>0.66740688718393393</v>
      </c>
      <c r="H2983" s="48">
        <f>IFERROR(Ações!$I2983/(Ações!$P2983-Table_1[[#This Row],[CAGR LUCRO 5A]]),0)</f>
        <v>230.97291266666653</v>
      </c>
      <c r="I2983" s="48">
        <f>IF(Ações!$S2983&lt;0,"",Ações!$O2983*(1+Ações!$S2983))</f>
        <v>1.5937130973999998</v>
      </c>
      <c r="J2983" s="49">
        <f>IFERROR(IF(Ações!$B2983="","",(VLOOKUP(Table_1[[#This Row],[AÇÕES]],'Dados Status Invest STOCKS'!A2969:AD3584,4)/Table_1[[#This Row],[LPA]]))/100,0)</f>
        <v>8.5366666666666674E-2</v>
      </c>
      <c r="K2983" s="64">
        <f>IFERROR(IF(Ações!$B2983="","",VLOOKUP(Table_1[[#This Row],[AÇÕES]],'Dados Status Invest STOCKS'!A2969:AD3584,2)),0)</f>
        <v>76.819999999999993</v>
      </c>
      <c r="L2983" s="65">
        <f>IFERROR(IF(Ações!$B2983="","",VLOOKUP(Table_1[[#This Row],[AÇÕES]],'Dados Status Invest STOCKS'!A2969:AD3584,3)/100),0)</f>
        <v>1.9699999999999999E-2</v>
      </c>
      <c r="M2983" s="66">
        <f>IFERROR(IF(Ações!$B2983="","",VLOOKUP(Table_1[[#This Row],[AÇÕES]],'Dados Status Invest STOCKS'!A2969:AD3584,28)),0)</f>
        <v>3</v>
      </c>
      <c r="N2983" s="66">
        <f>IFERROR(IF(Ações!$B2983="","",VLOOKUP(Table_1[[#This Row],[AÇÕES]],'Dados Status Invest STOCKS'!A2969:AD3584,27)),0)</f>
        <v>28.43</v>
      </c>
      <c r="O2983" s="66">
        <f>IFERROR(IF(Ações!$L2983="","",Ações!$K2983*Ações!$L2983),0)</f>
        <v>1.5133539999999999</v>
      </c>
      <c r="P2983" s="67">
        <f t="shared" si="46"/>
        <v>0.06</v>
      </c>
      <c r="Q2983" s="67">
        <f>IFERROR(Ações!$O2983/Ações!$M2983,0)</f>
        <v>0.50445133333333325</v>
      </c>
      <c r="R2983" s="67">
        <f>IFERROR(IF(Ações!$B2983="","",VLOOKUP(Table_1[[#This Row],[AÇÕES]],'Dados Status Invest STOCKS'!A2969:AD3584,18)/100),0)</f>
        <v>0.10550000000000001</v>
      </c>
      <c r="S2983" s="65">
        <f>IFERROR(IF(Ações!$B2983="","",VLOOKUP(Table_1[[#This Row],[AÇÕES]],'Dados Status Invest STOCKS'!A2969:AD3584,25)/100),0)</f>
        <v>5.3099999999999994E-2</v>
      </c>
      <c r="T2983" s="67">
        <f>(1-Ações!$Q2983)*Ações!$R2983</f>
        <v>5.2280384333333346E-2</v>
      </c>
      <c r="U2983" s="68">
        <f>IF(Ações!$S2983=0,Ações!$T2983,IF(Ações!$T2983=0,Ações!$S2983,AVERAGE(Ações!$S2983,Ações!$T2983)))</f>
        <v>5.269019216666667E-2</v>
      </c>
    </row>
    <row r="2984" spans="2:21" ht="15" customHeight="1" x14ac:dyDescent="0.2">
      <c r="B2984" s="63" t="str">
        <f>IFERROR('Dados Status Invest STOCKS'!A2971,"-")</f>
        <v>MGI</v>
      </c>
      <c r="C2984" s="45">
        <f>IFERROR((Ações!$D2984-Ações!$K2984)/Ações!$D2984,0)</f>
        <v>0</v>
      </c>
      <c r="D2984" s="46">
        <f>(Ações!$O2984)/0.06</f>
        <v>0</v>
      </c>
      <c r="E2984" s="47">
        <f>IFERROR((Ações!$F2984-Ações!$K2984)/Ações!$F2984,0)</f>
        <v>0</v>
      </c>
      <c r="F2984" s="46" t="str">
        <f>IF(OR(Ações!$N2984&lt;0,Ações!$M2984&lt;0),"",(22.5*Ações!$M2984*Ações!$N2984)^0.5)</f>
        <v/>
      </c>
      <c r="G2984" s="47">
        <f>IFERROR((Ações!$H2984-Ações!$K2984)/Ações!$H2984,0)</f>
        <v>0</v>
      </c>
      <c r="H2984" s="48">
        <f>IFERROR(Ações!$I2984/(Ações!$P2984-Table_1[[#This Row],[CAGR LUCRO 5A]]),0)</f>
        <v>0</v>
      </c>
      <c r="I2984" s="48">
        <f>IF(Ações!$S2984&lt;0,"",Ações!$O2984*(1+Ações!$S2984))</f>
        <v>0</v>
      </c>
      <c r="J2984" s="49">
        <f>IFERROR(IF(Ações!$B2984="","",(VLOOKUP(Table_1[[#This Row],[AÇÕES]],'Dados Status Invest STOCKS'!A2970:AD3585,4)/Table_1[[#This Row],[LPA]]))/100,0)</f>
        <v>0.64263157894736844</v>
      </c>
      <c r="K2984" s="64">
        <f>IFERROR(IF(Ações!$B2984="","",VLOOKUP(Table_1[[#This Row],[AÇÕES]],'Dados Status Invest STOCKS'!A2970:AD3585,2)),0)</f>
        <v>9.27</v>
      </c>
      <c r="L2984" s="65">
        <f>IFERROR(IF(Ações!$B2984="","",VLOOKUP(Table_1[[#This Row],[AÇÕES]],'Dados Status Invest STOCKS'!A2970:AD3585,3)/100),0)</f>
        <v>0</v>
      </c>
      <c r="M2984" s="66">
        <f>IFERROR(IF(Ações!$B2984="","",VLOOKUP(Table_1[[#This Row],[AÇÕES]],'Dados Status Invest STOCKS'!A2970:AD3585,28)),0)</f>
        <v>-0.38</v>
      </c>
      <c r="N2984" s="66">
        <f>IFERROR(IF(Ações!$B2984="","",VLOOKUP(Table_1[[#This Row],[AÇÕES]],'Dados Status Invest STOCKS'!A2970:AD3585,27)),0)</f>
        <v>-2.0299999999999998</v>
      </c>
      <c r="O2984" s="66">
        <f>IFERROR(IF(Ações!$L2984="","",Ações!$K2984*Ações!$L2984),0)</f>
        <v>0</v>
      </c>
      <c r="P2984" s="67">
        <f t="shared" si="46"/>
        <v>0.06</v>
      </c>
      <c r="Q2984" s="67">
        <f>IFERROR(Ações!$O2984/Ações!$M2984,0)</f>
        <v>0</v>
      </c>
      <c r="R2984" s="67">
        <f>IFERROR(IF(Ações!$B2984="","",VLOOKUP(Table_1[[#This Row],[AÇÕES]],'Dados Status Invest STOCKS'!A2970:AD3585,18)/100),0)</f>
        <v>-0.18719999999999998</v>
      </c>
      <c r="S2984" s="65">
        <f>IFERROR(IF(Ações!$B2984="","",VLOOKUP(Table_1[[#This Row],[AÇÕES]],'Dados Status Invest STOCKS'!A2970:AD3585,25)/100),0)</f>
        <v>0</v>
      </c>
      <c r="T2984" s="67">
        <f>(1-Ações!$Q2984)*Ações!$R2984</f>
        <v>-0.18719999999999998</v>
      </c>
      <c r="U2984" s="68">
        <f>IF(Ações!$S2984=0,Ações!$T2984,IF(Ações!$T2984=0,Ações!$S2984,AVERAGE(Ações!$S2984,Ações!$T2984)))</f>
        <v>-0.18719999999999998</v>
      </c>
    </row>
    <row r="2985" spans="2:21" ht="15" customHeight="1" x14ac:dyDescent="0.2">
      <c r="B2985" s="63" t="str">
        <f>IFERROR('Dados Status Invest STOCKS'!A2972,"-")</f>
        <v>MGIC</v>
      </c>
      <c r="C2985" s="45">
        <f>IFERROR((Ações!$D2985-Ações!$K2985)/Ações!$D2985,0)</f>
        <v>-1.4999999999999996</v>
      </c>
      <c r="D2985" s="46">
        <f>(Ações!$O2985)/0.06</f>
        <v>7.3880000000000008</v>
      </c>
      <c r="E2985" s="47">
        <f>IFERROR((Ações!$F2985-Ações!$K2985)/Ações!$F2985,0)</f>
        <v>-1.1498701748289368</v>
      </c>
      <c r="F2985" s="46">
        <f>IF(OR(Ações!$N2985&lt;0,Ações!$M2985&lt;0),"",(22.5*Ações!$M2985*Ações!$N2985)^0.5)</f>
        <v>8.5912164447184072</v>
      </c>
      <c r="G2985" s="47">
        <f>IFERROR((Ações!$H2985-Ações!$K2985)/Ações!$H2985,0)</f>
        <v>2.2321096157954163</v>
      </c>
      <c r="H2985" s="48">
        <f>IFERROR(Ações!$I2985/(Ações!$P2985-Table_1[[#This Row],[CAGR LUCRO 5A]]),0)</f>
        <v>-14.990549349845198</v>
      </c>
      <c r="I2985" s="48">
        <f>IF(Ações!$S2985&lt;0,"",Ações!$O2985*(1+Ações!$S2985))</f>
        <v>0.48419474400000001</v>
      </c>
      <c r="J2985" s="49">
        <f>IFERROR(IF(Ações!$B2985="","",(VLOOKUP(Table_1[[#This Row],[AÇÕES]],'Dados Status Invest STOCKS'!A2971:AD3586,4)/Table_1[[#This Row],[LPA]]))/100,0)</f>
        <v>0.53118644067796617</v>
      </c>
      <c r="K2985" s="64">
        <f>IFERROR(IF(Ações!$B2985="","",VLOOKUP(Table_1[[#This Row],[AÇÕES]],'Dados Status Invest STOCKS'!A2971:AD3586,2)),0)</f>
        <v>18.47</v>
      </c>
      <c r="L2985" s="65">
        <f>IFERROR(IF(Ações!$B2985="","",VLOOKUP(Table_1[[#This Row],[AÇÕES]],'Dados Status Invest STOCKS'!A2971:AD3586,3)/100),0)</f>
        <v>2.4E-2</v>
      </c>
      <c r="M2985" s="66">
        <f>IFERROR(IF(Ações!$B2985="","",VLOOKUP(Table_1[[#This Row],[AÇÕES]],'Dados Status Invest STOCKS'!A2971:AD3586,28)),0)</f>
        <v>0.59</v>
      </c>
      <c r="N2985" s="66">
        <f>IFERROR(IF(Ações!$B2985="","",VLOOKUP(Table_1[[#This Row],[AÇÕES]],'Dados Status Invest STOCKS'!A2971:AD3586,27)),0)</f>
        <v>5.56</v>
      </c>
      <c r="O2985" s="66">
        <f>IFERROR(IF(Ações!$L2985="","",Ações!$K2985*Ações!$L2985),0)</f>
        <v>0.44328000000000001</v>
      </c>
      <c r="P2985" s="67">
        <f t="shared" si="46"/>
        <v>0.06</v>
      </c>
      <c r="Q2985" s="67">
        <f>IFERROR(Ações!$O2985/Ações!$M2985,0)</f>
        <v>0.7513220338983051</v>
      </c>
      <c r="R2985" s="67">
        <f>IFERROR(IF(Ações!$B2985="","",VLOOKUP(Table_1[[#This Row],[AÇÕES]],'Dados Status Invest STOCKS'!A2971:AD3586,18)/100),0)</f>
        <v>0.106</v>
      </c>
      <c r="S2985" s="65">
        <f>IFERROR(IF(Ações!$B2985="","",VLOOKUP(Table_1[[#This Row],[AÇÕES]],'Dados Status Invest STOCKS'!A2971:AD3586,25)/100),0)</f>
        <v>9.2300000000000007E-2</v>
      </c>
      <c r="T2985" s="67">
        <f>(1-Ações!$Q2985)*Ações!$R2985</f>
        <v>2.6359864406779659E-2</v>
      </c>
      <c r="U2985" s="68">
        <f>IF(Ações!$S2985=0,Ações!$T2985,IF(Ações!$T2985=0,Ações!$S2985,AVERAGE(Ações!$S2985,Ações!$T2985)))</f>
        <v>5.9329932203389835E-2</v>
      </c>
    </row>
    <row r="2986" spans="2:21" ht="15" customHeight="1" x14ac:dyDescent="0.2">
      <c r="B2986" s="63" t="str">
        <f>IFERROR('Dados Status Invest STOCKS'!A2973,"-")</f>
        <v>MGLN</v>
      </c>
      <c r="C2986" s="45">
        <f>IFERROR((Ações!$D2986-Ações!$K2986)/Ações!$D2986,0)</f>
        <v>0</v>
      </c>
      <c r="D2986" s="46">
        <f>(Ações!$O2986)/0.06</f>
        <v>0</v>
      </c>
      <c r="E2986" s="47">
        <f>IFERROR((Ações!$F2986-Ações!$K2986)/Ações!$F2986,0)</f>
        <v>0.31001669023506356</v>
      </c>
      <c r="F2986" s="46">
        <f>IF(OR(Ações!$N2986&lt;0,Ações!$M2986&lt;0),"",(22.5*Ações!$M2986*Ações!$N2986)^0.5)</f>
        <v>137.66999673131397</v>
      </c>
      <c r="G2986" s="47">
        <f>IFERROR((Ações!$H2986-Ações!$K2986)/Ações!$H2986,0)</f>
        <v>0</v>
      </c>
      <c r="H2986" s="48">
        <f>IFERROR(Ações!$I2986/(Ações!$P2986-Table_1[[#This Row],[CAGR LUCRO 5A]]),0)</f>
        <v>0</v>
      </c>
      <c r="I2986" s="48">
        <f>IF(Ações!$S2986&lt;0,"",Ações!$O2986*(1+Ações!$S2986))</f>
        <v>0</v>
      </c>
      <c r="J2986" s="49">
        <f>IFERROR(IF(Ações!$B2986="","",(VLOOKUP(Table_1[[#This Row],[AÇÕES]],'Dados Status Invest STOCKS'!A2972:AD3587,4)/Table_1[[#This Row],[LPA]]))/100,0)</f>
        <v>7.2188317349607669E-3</v>
      </c>
      <c r="K2986" s="64">
        <f>IFERROR(IF(Ações!$B2986="","",VLOOKUP(Table_1[[#This Row],[AÇÕES]],'Dados Status Invest STOCKS'!A2972:AD3587,2)),0)</f>
        <v>94.99</v>
      </c>
      <c r="L2986" s="65">
        <f>IFERROR(IF(Ações!$B2986="","",VLOOKUP(Table_1[[#This Row],[AÇÕES]],'Dados Status Invest STOCKS'!A2972:AD3587,3)/100),0)</f>
        <v>0</v>
      </c>
      <c r="M2986" s="66">
        <f>IFERROR(IF(Ações!$B2986="","",VLOOKUP(Table_1[[#This Row],[AÇÕES]],'Dados Status Invest STOCKS'!A2972:AD3587,28)),0)</f>
        <v>11.47</v>
      </c>
      <c r="N2986" s="66">
        <f>IFERROR(IF(Ações!$B2986="","",VLOOKUP(Table_1[[#This Row],[AÇÕES]],'Dados Status Invest STOCKS'!A2972:AD3587,27)),0)</f>
        <v>73.44</v>
      </c>
      <c r="O2986" s="66">
        <f>IFERROR(IF(Ações!$L2986="","",Ações!$K2986*Ações!$L2986),0)</f>
        <v>0</v>
      </c>
      <c r="P2986" s="67">
        <f t="shared" si="46"/>
        <v>0.06</v>
      </c>
      <c r="Q2986" s="67">
        <f>IFERROR(Ações!$O2986/Ações!$M2986,0)</f>
        <v>0</v>
      </c>
      <c r="R2986" s="67">
        <f>IFERROR(IF(Ações!$B2986="","",VLOOKUP(Table_1[[#This Row],[AÇÕES]],'Dados Status Invest STOCKS'!A2972:AD3587,18)/100),0)</f>
        <v>0.15620000000000001</v>
      </c>
      <c r="S2986" s="65">
        <f>IFERROR(IF(Ações!$B2986="","",VLOOKUP(Table_1[[#This Row],[AÇÕES]],'Dados Status Invest STOCKS'!A2972:AD3587,25)/100),0)</f>
        <v>0.64840000000000009</v>
      </c>
      <c r="T2986" s="67">
        <f>(1-Ações!$Q2986)*Ações!$R2986</f>
        <v>0.15620000000000001</v>
      </c>
      <c r="U2986" s="68">
        <f>IF(Ações!$S2986=0,Ações!$T2986,IF(Ações!$T2986=0,Ações!$S2986,AVERAGE(Ações!$S2986,Ações!$T2986)))</f>
        <v>0.40230000000000005</v>
      </c>
    </row>
    <row r="2987" spans="2:21" ht="15" customHeight="1" x14ac:dyDescent="0.2">
      <c r="B2987" s="63" t="str">
        <f>IFERROR('Dados Status Invest STOCKS'!A2974,"-")</f>
        <v>MGM</v>
      </c>
      <c r="C2987" s="45">
        <f>IFERROR((Ações!$D2987-Ações!$K2987)/Ações!$D2987,0)</f>
        <v>-299</v>
      </c>
      <c r="D2987" s="46">
        <f>(Ações!$O2987)/0.06</f>
        <v>0.13963333333333333</v>
      </c>
      <c r="E2987" s="47">
        <f>IFERROR((Ações!$F2987-Ações!$K2987)/Ações!$F2987,0)</f>
        <v>-0.9286666363667313</v>
      </c>
      <c r="F2987" s="46">
        <f>IF(OR(Ações!$N2987&lt;0,Ações!$M2987&lt;0),"",(22.5*Ações!$M2987*Ações!$N2987)^0.5)</f>
        <v>21.719668505757632</v>
      </c>
      <c r="G2987" s="47">
        <f>IFERROR((Ações!$H2987-Ações!$K2987)/Ações!$H2987,0)</f>
        <v>-299</v>
      </c>
      <c r="H2987" s="48">
        <f>IFERROR(Ações!$I2987/(Ações!$P2987-Table_1[[#This Row],[CAGR LUCRO 5A]]),0)</f>
        <v>0.13963333333333333</v>
      </c>
      <c r="I2987" s="48">
        <f>IF(Ações!$S2987&lt;0,"",Ações!$O2987*(1+Ações!$S2987))</f>
        <v>8.378E-3</v>
      </c>
      <c r="J2987" s="49">
        <f>IFERROR(IF(Ações!$B2987="","",(VLOOKUP(Table_1[[#This Row],[AÇÕES]],'Dados Status Invest STOCKS'!A2973:AD3588,4)/Table_1[[#This Row],[LPA]]))/100,0)</f>
        <v>0.201875</v>
      </c>
      <c r="K2987" s="64">
        <f>IFERROR(IF(Ações!$B2987="","",VLOOKUP(Table_1[[#This Row],[AÇÕES]],'Dados Status Invest STOCKS'!A2973:AD3588,2)),0)</f>
        <v>41.89</v>
      </c>
      <c r="L2987" s="65">
        <f>IFERROR(IF(Ações!$B2987="","",VLOOKUP(Table_1[[#This Row],[AÇÕES]],'Dados Status Invest STOCKS'!A2973:AD3588,3)/100),0)</f>
        <v>2.0000000000000001E-4</v>
      </c>
      <c r="M2987" s="66">
        <f>IFERROR(IF(Ações!$B2987="","",VLOOKUP(Table_1[[#This Row],[AÇÕES]],'Dados Status Invest STOCKS'!A2973:AD3588,28)),0)</f>
        <v>1.44</v>
      </c>
      <c r="N2987" s="66">
        <f>IFERROR(IF(Ações!$B2987="","",VLOOKUP(Table_1[[#This Row],[AÇÕES]],'Dados Status Invest STOCKS'!A2973:AD3588,27)),0)</f>
        <v>14.56</v>
      </c>
      <c r="O2987" s="66">
        <f>IFERROR(IF(Ações!$L2987="","",Ações!$K2987*Ações!$L2987),0)</f>
        <v>8.378E-3</v>
      </c>
      <c r="P2987" s="67">
        <f t="shared" si="46"/>
        <v>0.06</v>
      </c>
      <c r="Q2987" s="67">
        <f>IFERROR(Ações!$O2987/Ações!$M2987,0)</f>
        <v>5.8180555555555555E-3</v>
      </c>
      <c r="R2987" s="67">
        <f>IFERROR(IF(Ações!$B2987="","",VLOOKUP(Table_1[[#This Row],[AÇÕES]],'Dados Status Invest STOCKS'!A2973:AD3588,18)/100),0)</f>
        <v>9.8900000000000002E-2</v>
      </c>
      <c r="S2987" s="65">
        <f>IFERROR(IF(Ações!$B2987="","",VLOOKUP(Table_1[[#This Row],[AÇÕES]],'Dados Status Invest STOCKS'!A2973:AD3588,25)/100),0)</f>
        <v>0</v>
      </c>
      <c r="T2987" s="67">
        <f>(1-Ações!$Q2987)*Ações!$R2987</f>
        <v>9.8324594305555554E-2</v>
      </c>
      <c r="U2987" s="68">
        <f>IF(Ações!$S2987=0,Ações!$T2987,IF(Ações!$T2987=0,Ações!$S2987,AVERAGE(Ações!$S2987,Ações!$T2987)))</f>
        <v>9.8324594305555554E-2</v>
      </c>
    </row>
    <row r="2988" spans="2:21" ht="15" customHeight="1" x14ac:dyDescent="0.2">
      <c r="B2988" s="63" t="str">
        <f>IFERROR('Dados Status Invest STOCKS'!A2975,"-")</f>
        <v>MGNI</v>
      </c>
      <c r="C2988" s="45">
        <f>IFERROR((Ações!$D2988-Ações!$K2988)/Ações!$D2988,0)</f>
        <v>0</v>
      </c>
      <c r="D2988" s="46">
        <f>(Ações!$O2988)/0.06</f>
        <v>0</v>
      </c>
      <c r="E2988" s="47">
        <f>IFERROR((Ações!$F2988-Ações!$K2988)/Ações!$F2988,0)</f>
        <v>-4.3343122535192027</v>
      </c>
      <c r="F2988" s="46">
        <f>IF(OR(Ações!$N2988&lt;0,Ações!$M2988&lt;0),"",(22.5*Ações!$M2988*Ações!$N2988)^0.5)</f>
        <v>2.4464259645450137</v>
      </c>
      <c r="G2988" s="47">
        <f>IFERROR((Ações!$H2988-Ações!$K2988)/Ações!$H2988,0)</f>
        <v>0</v>
      </c>
      <c r="H2988" s="48">
        <f>IFERROR(Ações!$I2988/(Ações!$P2988-Table_1[[#This Row],[CAGR LUCRO 5A]]),0)</f>
        <v>0</v>
      </c>
      <c r="I2988" s="48">
        <f>IF(Ações!$S2988&lt;0,"",Ações!$O2988*(1+Ações!$S2988))</f>
        <v>0</v>
      </c>
      <c r="J2988" s="49">
        <f>IFERROR(IF(Ações!$B2988="","",(VLOOKUP(Table_1[[#This Row],[AÇÕES]],'Dados Status Invest STOCKS'!A2974:AD3589,4)/Table_1[[#This Row],[LPA]]))/100,0)</f>
        <v>78.217500000000001</v>
      </c>
      <c r="K2988" s="64">
        <f>IFERROR(IF(Ações!$B2988="","",VLOOKUP(Table_1[[#This Row],[AÇÕES]],'Dados Status Invest STOCKS'!A2974:AD3589,2)),0)</f>
        <v>13.05</v>
      </c>
      <c r="L2988" s="65">
        <f>IFERROR(IF(Ações!$B2988="","",VLOOKUP(Table_1[[#This Row],[AÇÕES]],'Dados Status Invest STOCKS'!A2974:AD3589,3)/100),0)</f>
        <v>0</v>
      </c>
      <c r="M2988" s="66">
        <f>IFERROR(IF(Ações!$B2988="","",VLOOKUP(Table_1[[#This Row],[AÇÕES]],'Dados Status Invest STOCKS'!A2974:AD3589,28)),0)</f>
        <v>0.04</v>
      </c>
      <c r="N2988" s="66">
        <f>IFERROR(IF(Ações!$B2988="","",VLOOKUP(Table_1[[#This Row],[AÇÕES]],'Dados Status Invest STOCKS'!A2974:AD3589,27)),0)</f>
        <v>6.65</v>
      </c>
      <c r="O2988" s="66">
        <f>IFERROR(IF(Ações!$L2988="","",Ações!$K2988*Ações!$L2988),0)</f>
        <v>0</v>
      </c>
      <c r="P2988" s="67">
        <f t="shared" si="46"/>
        <v>0.06</v>
      </c>
      <c r="Q2988" s="67">
        <f>IFERROR(Ações!$O2988/Ações!$M2988,0)</f>
        <v>0</v>
      </c>
      <c r="R2988" s="67">
        <f>IFERROR(IF(Ações!$B2988="","",VLOOKUP(Table_1[[#This Row],[AÇÕES]],'Dados Status Invest STOCKS'!A2974:AD3589,18)/100),0)</f>
        <v>6.3E-3</v>
      </c>
      <c r="S2988" s="65">
        <f>IFERROR(IF(Ações!$B2988="","",VLOOKUP(Table_1[[#This Row],[AÇÕES]],'Dados Status Invest STOCKS'!A2974:AD3589,25)/100),0)</f>
        <v>0</v>
      </c>
      <c r="T2988" s="67">
        <f>(1-Ações!$Q2988)*Ações!$R2988</f>
        <v>6.3E-3</v>
      </c>
      <c r="U2988" s="68">
        <f>IF(Ações!$S2988=0,Ações!$T2988,IF(Ações!$T2988=0,Ações!$S2988,AVERAGE(Ações!$S2988,Ações!$T2988)))</f>
        <v>6.3E-3</v>
      </c>
    </row>
    <row r="2989" spans="2:21" ht="15" customHeight="1" x14ac:dyDescent="0.2">
      <c r="B2989" s="63" t="str">
        <f>IFERROR('Dados Status Invest STOCKS'!A2976,"-")</f>
        <v>MGNX</v>
      </c>
      <c r="C2989" s="45">
        <f>IFERROR((Ações!$D2989-Ações!$K2989)/Ações!$D2989,0)</f>
        <v>0</v>
      </c>
      <c r="D2989" s="46">
        <f>(Ações!$O2989)/0.06</f>
        <v>0</v>
      </c>
      <c r="E2989" s="47">
        <f>IFERROR((Ações!$F2989-Ações!$K2989)/Ações!$F2989,0)</f>
        <v>0</v>
      </c>
      <c r="F2989" s="46" t="str">
        <f>IF(OR(Ações!$N2989&lt;0,Ações!$M2989&lt;0),"",(22.5*Ações!$M2989*Ações!$N2989)^0.5)</f>
        <v/>
      </c>
      <c r="G2989" s="47">
        <f>IFERROR((Ações!$H2989-Ações!$K2989)/Ações!$H2989,0)</f>
        <v>0</v>
      </c>
      <c r="H2989" s="48">
        <f>IFERROR(Ações!$I2989/(Ações!$P2989-Table_1[[#This Row],[CAGR LUCRO 5A]]),0)</f>
        <v>0</v>
      </c>
      <c r="I2989" s="48">
        <f>IF(Ações!$S2989&lt;0,"",Ações!$O2989*(1+Ações!$S2989))</f>
        <v>0</v>
      </c>
      <c r="J2989" s="49">
        <f>IFERROR(IF(Ações!$B2989="","",(VLOOKUP(Table_1[[#This Row],[AÇÕES]],'Dados Status Invest STOCKS'!A2975:AD3590,4)/Table_1[[#This Row],[LPA]]))/100,0)</f>
        <v>2.2426778242677824E-2</v>
      </c>
      <c r="K2989" s="64">
        <f>IFERROR(IF(Ações!$B2989="","",VLOOKUP(Table_1[[#This Row],[AÇÕES]],'Dados Status Invest STOCKS'!A2975:AD3590,2)),0)</f>
        <v>12.8</v>
      </c>
      <c r="L2989" s="65">
        <f>IFERROR(IF(Ações!$B2989="","",VLOOKUP(Table_1[[#This Row],[AÇÕES]],'Dados Status Invest STOCKS'!A2975:AD3590,3)/100),0)</f>
        <v>0</v>
      </c>
      <c r="M2989" s="66">
        <f>IFERROR(IF(Ações!$B2989="","",VLOOKUP(Table_1[[#This Row],[AÇÕES]],'Dados Status Invest STOCKS'!A2975:AD3590,28)),0)</f>
        <v>-2.39</v>
      </c>
      <c r="N2989" s="66">
        <f>IFERROR(IF(Ações!$B2989="","",VLOOKUP(Table_1[[#This Row],[AÇÕES]],'Dados Status Invest STOCKS'!A2975:AD3590,27)),0)</f>
        <v>4.76</v>
      </c>
      <c r="O2989" s="66">
        <f>IFERROR(IF(Ações!$L2989="","",Ações!$K2989*Ações!$L2989),0)</f>
        <v>0</v>
      </c>
      <c r="P2989" s="67">
        <f t="shared" si="46"/>
        <v>0.06</v>
      </c>
      <c r="Q2989" s="67">
        <f>IFERROR(Ações!$O2989/Ações!$M2989,0)</f>
        <v>0</v>
      </c>
      <c r="R2989" s="67">
        <f>IFERROR(IF(Ações!$B2989="","",VLOOKUP(Table_1[[#This Row],[AÇÕES]],'Dados Status Invest STOCKS'!A2975:AD3590,18)/100),0)</f>
        <v>-0.50159999999999993</v>
      </c>
      <c r="S2989" s="65">
        <f>IFERROR(IF(Ações!$B2989="","",VLOOKUP(Table_1[[#This Row],[AÇÕES]],'Dados Status Invest STOCKS'!A2975:AD3590,25)/100),0)</f>
        <v>0</v>
      </c>
      <c r="T2989" s="67">
        <f>(1-Ações!$Q2989)*Ações!$R2989</f>
        <v>-0.50159999999999993</v>
      </c>
      <c r="U2989" s="68">
        <f>IF(Ações!$S2989=0,Ações!$T2989,IF(Ações!$T2989=0,Ações!$S2989,AVERAGE(Ações!$S2989,Ações!$T2989)))</f>
        <v>-0.50159999999999993</v>
      </c>
    </row>
    <row r="2990" spans="2:21" ht="15" customHeight="1" x14ac:dyDescent="0.2">
      <c r="B2990" s="63" t="str">
        <f>IFERROR('Dados Status Invest STOCKS'!A2977,"-")</f>
        <v>MGPI</v>
      </c>
      <c r="C2990" s="45">
        <f>IFERROR((Ações!$D2990-Ações!$K2990)/Ações!$D2990,0)</f>
        <v>-9</v>
      </c>
      <c r="D2990" s="46">
        <f>(Ações!$O2990)/0.06</f>
        <v>7.9900000000000011</v>
      </c>
      <c r="E2990" s="47">
        <f>IFERROR((Ações!$F2990-Ações!$K2990)/Ações!$F2990,0)</f>
        <v>-0.77642325415950109</v>
      </c>
      <c r="F2990" s="46">
        <f>IF(OR(Ações!$N2990&lt;0,Ações!$M2990&lt;0),"",(22.5*Ações!$M2990*Ações!$N2990)^0.5)</f>
        <v>44.978019631815719</v>
      </c>
      <c r="G2990" s="47">
        <f>IFERROR((Ações!$H2990-Ações!$K2990)/Ações!$H2990,0)</f>
        <v>6.7240897634447787</v>
      </c>
      <c r="H2990" s="48">
        <f>IFERROR(Ações!$I2990/(Ações!$P2990-Table_1[[#This Row],[CAGR LUCRO 5A]]),0)</f>
        <v>-13.958551193633953</v>
      </c>
      <c r="I2990" s="48">
        <f>IF(Ações!$S2990&lt;0,"",Ações!$O2990*(1+Ações!$S2990))</f>
        <v>0.52623737999999998</v>
      </c>
      <c r="J2990" s="49">
        <f>IFERROR(IF(Ações!$B2990="","",(VLOOKUP(Table_1[[#This Row],[AÇÕES]],'Dados Status Invest STOCKS'!A2976:AD3591,4)/Table_1[[#This Row],[LPA]]))/100,0)</f>
        <v>7.7507788161993774E-2</v>
      </c>
      <c r="K2990" s="64">
        <f>IFERROR(IF(Ações!$B2990="","",VLOOKUP(Table_1[[#This Row],[AÇÕES]],'Dados Status Invest STOCKS'!A2976:AD3591,2)),0)</f>
        <v>79.900000000000006</v>
      </c>
      <c r="L2990" s="65">
        <f>IFERROR(IF(Ações!$B2990="","",VLOOKUP(Table_1[[#This Row],[AÇÕES]],'Dados Status Invest STOCKS'!A2976:AD3591,3)/100),0)</f>
        <v>6.0000000000000001E-3</v>
      </c>
      <c r="M2990" s="66">
        <f>IFERROR(IF(Ações!$B2990="","",VLOOKUP(Table_1[[#This Row],[AÇÕES]],'Dados Status Invest STOCKS'!A2976:AD3591,28)),0)</f>
        <v>3.21</v>
      </c>
      <c r="N2990" s="66">
        <f>IFERROR(IF(Ações!$B2990="","",VLOOKUP(Table_1[[#This Row],[AÇÕES]],'Dados Status Invest STOCKS'!A2976:AD3591,27)),0)</f>
        <v>28.01</v>
      </c>
      <c r="O2990" s="66">
        <f>IFERROR(IF(Ações!$L2990="","",Ações!$K2990*Ações!$L2990),0)</f>
        <v>0.47940000000000005</v>
      </c>
      <c r="P2990" s="67">
        <f t="shared" si="46"/>
        <v>0.06</v>
      </c>
      <c r="Q2990" s="67">
        <f>IFERROR(Ações!$O2990/Ações!$M2990,0)</f>
        <v>0.14934579439252338</v>
      </c>
      <c r="R2990" s="67">
        <f>IFERROR(IF(Ações!$B2990="","",VLOOKUP(Table_1[[#This Row],[AÇÕES]],'Dados Status Invest STOCKS'!A2976:AD3591,18)/100),0)</f>
        <v>0.11460000000000001</v>
      </c>
      <c r="S2990" s="65">
        <f>IFERROR(IF(Ações!$B2990="","",VLOOKUP(Table_1[[#This Row],[AÇÕES]],'Dados Status Invest STOCKS'!A2976:AD3591,25)/100),0)</f>
        <v>9.7699999999999995E-2</v>
      </c>
      <c r="T2990" s="67">
        <f>(1-Ações!$Q2990)*Ações!$R2990</f>
        <v>9.7484971962616823E-2</v>
      </c>
      <c r="U2990" s="68">
        <f>IF(Ações!$S2990=0,Ações!$T2990,IF(Ações!$T2990=0,Ações!$S2990,AVERAGE(Ações!$S2990,Ações!$T2990)))</f>
        <v>9.7592485981308402E-2</v>
      </c>
    </row>
    <row r="2991" spans="2:21" ht="15" customHeight="1" x14ac:dyDescent="0.2">
      <c r="B2991" s="63" t="str">
        <f>IFERROR('Dados Status Invest STOCKS'!A2978,"-")</f>
        <v>MGR</v>
      </c>
      <c r="C2991" s="45">
        <f>IFERROR((Ações!$D2991-Ações!$K2991)/Ações!$D2991,0)</f>
        <v>0</v>
      </c>
      <c r="D2991" s="46">
        <f>(Ações!$O2991)/0.06</f>
        <v>0</v>
      </c>
      <c r="E2991" s="47">
        <f>IFERROR((Ações!$F2991-Ações!$K2991)/Ações!$F2991,0)</f>
        <v>0.8023403490751726</v>
      </c>
      <c r="F2991" s="46">
        <f>IF(OR(Ações!$N2991&lt;0,Ações!$M2991&lt;0),"",(22.5*Ações!$M2991*Ações!$N2991)^0.5)</f>
        <v>134.42298352588369</v>
      </c>
      <c r="G2991" s="47">
        <f>IFERROR((Ações!$H2991-Ações!$K2991)/Ações!$H2991,0)</f>
        <v>0</v>
      </c>
      <c r="H2991" s="48">
        <f>IFERROR(Ações!$I2991/(Ações!$P2991-Table_1[[#This Row],[CAGR LUCRO 5A]]),0)</f>
        <v>0</v>
      </c>
      <c r="I2991" s="48" t="str">
        <f>IF(Ações!$S2991&lt;0,"",Ações!$O2991*(1+Ações!$S2991))</f>
        <v/>
      </c>
      <c r="J2991" s="49">
        <f>IFERROR(IF(Ações!$B2991="","",(VLOOKUP(Table_1[[#This Row],[AÇÕES]],'Dados Status Invest STOCKS'!A2977:AD3592,4)/Table_1[[#This Row],[LPA]]))/100,0)</f>
        <v>1.7366720516962841E-3</v>
      </c>
      <c r="K2991" s="64">
        <f>IFERROR(IF(Ações!$B2991="","",VLOOKUP(Table_1[[#This Row],[AÇÕES]],'Dados Status Invest STOCKS'!A2977:AD3592,2)),0)</f>
        <v>26.57</v>
      </c>
      <c r="L2991" s="65">
        <f>IFERROR(IF(Ações!$B2991="","",VLOOKUP(Table_1[[#This Row],[AÇÕES]],'Dados Status Invest STOCKS'!A2977:AD3592,3)/100),0)</f>
        <v>0</v>
      </c>
      <c r="M2991" s="66">
        <f>IFERROR(IF(Ações!$B2991="","",VLOOKUP(Table_1[[#This Row],[AÇÕES]],'Dados Status Invest STOCKS'!A2977:AD3592,28)),0)</f>
        <v>12.38</v>
      </c>
      <c r="N2991" s="66">
        <f>IFERROR(IF(Ações!$B2991="","",VLOOKUP(Table_1[[#This Row],[AÇÕES]],'Dados Status Invest STOCKS'!A2977:AD3592,27)),0)</f>
        <v>64.87</v>
      </c>
      <c r="O2991" s="66">
        <f>IFERROR(IF(Ações!$L2991="","",Ações!$K2991*Ações!$L2991),0)</f>
        <v>0</v>
      </c>
      <c r="P2991" s="67">
        <f t="shared" si="46"/>
        <v>0.06</v>
      </c>
      <c r="Q2991" s="67">
        <f>IFERROR(Ações!$O2991/Ações!$M2991,0)</f>
        <v>0</v>
      </c>
      <c r="R2991" s="67">
        <f>IFERROR(IF(Ações!$B2991="","",VLOOKUP(Table_1[[#This Row],[AÇÕES]],'Dados Status Invest STOCKS'!A2977:AD3592,18)/100),0)</f>
        <v>0.19079999999999997</v>
      </c>
      <c r="S2991" s="65">
        <f>IFERROR(IF(Ações!$B2991="","",VLOOKUP(Table_1[[#This Row],[AÇÕES]],'Dados Status Invest STOCKS'!A2977:AD3592,25)/100),0)</f>
        <v>-0.16879999999999998</v>
      </c>
      <c r="T2991" s="67">
        <f>(1-Ações!$Q2991)*Ações!$R2991</f>
        <v>0.19079999999999997</v>
      </c>
      <c r="U2991" s="68">
        <f>IF(Ações!$S2991=0,Ações!$T2991,IF(Ações!$T2991=0,Ações!$S2991,AVERAGE(Ações!$S2991,Ações!$T2991)))</f>
        <v>1.0999999999999996E-2</v>
      </c>
    </row>
    <row r="2992" spans="2:21" ht="15" customHeight="1" x14ac:dyDescent="0.2">
      <c r="B2992" s="63" t="str">
        <f>IFERROR('Dados Status Invest STOCKS'!A2979,"-")</f>
        <v>MGRB</v>
      </c>
      <c r="C2992" s="45">
        <f>IFERROR((Ações!$D2992-Ações!$K2992)/Ações!$D2992,0)</f>
        <v>0</v>
      </c>
      <c r="D2992" s="46">
        <f>(Ações!$O2992)/0.06</f>
        <v>0</v>
      </c>
      <c r="E2992" s="47">
        <f>IFERROR((Ações!$F2992-Ações!$K2992)/Ações!$F2992,0)</f>
        <v>0.80881245657628653</v>
      </c>
      <c r="F2992" s="46">
        <f>IF(OR(Ações!$N2992&lt;0,Ações!$M2992&lt;0),"",(22.5*Ações!$M2992*Ações!$N2992)^0.5)</f>
        <v>134.42298352588369</v>
      </c>
      <c r="G2992" s="47">
        <f>IFERROR((Ações!$H2992-Ações!$K2992)/Ações!$H2992,0)</f>
        <v>0</v>
      </c>
      <c r="H2992" s="48">
        <f>IFERROR(Ações!$I2992/(Ações!$P2992-Table_1[[#This Row],[CAGR LUCRO 5A]]),0)</f>
        <v>0</v>
      </c>
      <c r="I2992" s="48" t="str">
        <f>IF(Ações!$S2992&lt;0,"",Ações!$O2992*(1+Ações!$S2992))</f>
        <v/>
      </c>
      <c r="J2992" s="49">
        <f>IFERROR(IF(Ações!$B2992="","",(VLOOKUP(Table_1[[#This Row],[AÇÕES]],'Dados Status Invest STOCKS'!A2978:AD3593,4)/Table_1[[#This Row],[LPA]]))/100,0)</f>
        <v>1.6801292407108239E-3</v>
      </c>
      <c r="K2992" s="64">
        <f>IFERROR(IF(Ações!$B2992="","",VLOOKUP(Table_1[[#This Row],[AÇÕES]],'Dados Status Invest STOCKS'!A2978:AD3593,2)),0)</f>
        <v>25.7</v>
      </c>
      <c r="L2992" s="65">
        <f>IFERROR(IF(Ações!$B2992="","",VLOOKUP(Table_1[[#This Row],[AÇÕES]],'Dados Status Invest STOCKS'!A2978:AD3593,3)/100),0)</f>
        <v>0</v>
      </c>
      <c r="M2992" s="66">
        <f>IFERROR(IF(Ações!$B2992="","",VLOOKUP(Table_1[[#This Row],[AÇÕES]],'Dados Status Invest STOCKS'!A2978:AD3593,28)),0)</f>
        <v>12.38</v>
      </c>
      <c r="N2992" s="66">
        <f>IFERROR(IF(Ações!$B2992="","",VLOOKUP(Table_1[[#This Row],[AÇÕES]],'Dados Status Invest STOCKS'!A2978:AD3593,27)),0)</f>
        <v>64.87</v>
      </c>
      <c r="O2992" s="66">
        <f>IFERROR(IF(Ações!$L2992="","",Ações!$K2992*Ações!$L2992),0)</f>
        <v>0</v>
      </c>
      <c r="P2992" s="67">
        <f t="shared" si="46"/>
        <v>0.06</v>
      </c>
      <c r="Q2992" s="67">
        <f>IFERROR(Ações!$O2992/Ações!$M2992,0)</f>
        <v>0</v>
      </c>
      <c r="R2992" s="67">
        <f>IFERROR(IF(Ações!$B2992="","",VLOOKUP(Table_1[[#This Row],[AÇÕES]],'Dados Status Invest STOCKS'!A2978:AD3593,18)/100),0)</f>
        <v>0.19079999999999997</v>
      </c>
      <c r="S2992" s="65">
        <f>IFERROR(IF(Ações!$B2992="","",VLOOKUP(Table_1[[#This Row],[AÇÕES]],'Dados Status Invest STOCKS'!A2978:AD3593,25)/100),0)</f>
        <v>-0.16879999999999998</v>
      </c>
      <c r="T2992" s="67">
        <f>(1-Ações!$Q2992)*Ações!$R2992</f>
        <v>0.19079999999999997</v>
      </c>
      <c r="U2992" s="68">
        <f>IF(Ações!$S2992=0,Ações!$T2992,IF(Ações!$T2992=0,Ações!$S2992,AVERAGE(Ações!$S2992,Ações!$T2992)))</f>
        <v>1.0999999999999996E-2</v>
      </c>
    </row>
    <row r="2993" spans="2:21" ht="15" customHeight="1" x14ac:dyDescent="0.2">
      <c r="B2993" s="63" t="str">
        <f>IFERROR('Dados Status Invest STOCKS'!A2980,"-")</f>
        <v>MGRC</v>
      </c>
      <c r="C2993" s="45">
        <f>IFERROR((Ações!$D2993-Ações!$K2993)/Ações!$D2993,0)</f>
        <v>-1.6905829596412556</v>
      </c>
      <c r="D2993" s="46">
        <f>(Ações!$O2993)/0.06</f>
        <v>28.975133333333332</v>
      </c>
      <c r="E2993" s="47">
        <f>IFERROR((Ações!$F2993-Ações!$K2993)/Ações!$F2993,0)</f>
        <v>-0.5534317876870557</v>
      </c>
      <c r="F2993" s="46">
        <f>IF(OR(Ações!$N2993&lt;0,Ações!$M2993&lt;0),"",(22.5*Ações!$M2993*Ações!$N2993)^0.5)</f>
        <v>50.185660302520674</v>
      </c>
      <c r="G2993" s="47">
        <f>IFERROR((Ações!$H2993-Ações!$K2993)/Ações!$H2993,0)</f>
        <v>6.330470535171786</v>
      </c>
      <c r="H2993" s="48">
        <f>IFERROR(Ações!$I2993/(Ações!$P2993-Table_1[[#This Row],[CAGR LUCRO 5A]]),0)</f>
        <v>-14.625350517482516</v>
      </c>
      <c r="I2993" s="48">
        <f>IF(Ações!$S2993&lt;0,"",Ações!$O2993*(1+Ações!$S2993))</f>
        <v>2.0914251240000001</v>
      </c>
      <c r="J2993" s="49">
        <f>IFERROR(IF(Ações!$B2993="","",(VLOOKUP(Table_1[[#This Row],[AÇÕES]],'Dados Status Invest STOCKS'!A2979:AD3594,4)/Table_1[[#This Row],[LPA]]))/100,0)</f>
        <v>5.3674540682414701E-2</v>
      </c>
      <c r="K2993" s="64">
        <f>IFERROR(IF(Ações!$B2993="","",VLOOKUP(Table_1[[#This Row],[AÇÕES]],'Dados Status Invest STOCKS'!A2979:AD3594,2)),0)</f>
        <v>77.959999999999994</v>
      </c>
      <c r="L2993" s="65">
        <f>IFERROR(IF(Ações!$B2993="","",VLOOKUP(Table_1[[#This Row],[AÇÕES]],'Dados Status Invest STOCKS'!A2979:AD3594,3)/100),0)</f>
        <v>2.23E-2</v>
      </c>
      <c r="M2993" s="66">
        <f>IFERROR(IF(Ações!$B2993="","",VLOOKUP(Table_1[[#This Row],[AÇÕES]],'Dados Status Invest STOCKS'!A2979:AD3594,28)),0)</f>
        <v>3.81</v>
      </c>
      <c r="N2993" s="66">
        <f>IFERROR(IF(Ações!$B2993="","",VLOOKUP(Table_1[[#This Row],[AÇÕES]],'Dados Status Invest STOCKS'!A2979:AD3594,27)),0)</f>
        <v>29.38</v>
      </c>
      <c r="O2993" s="66">
        <f>IFERROR(IF(Ações!$L2993="","",Ações!$K2993*Ações!$L2993),0)</f>
        <v>1.7385079999999999</v>
      </c>
      <c r="P2993" s="67">
        <f t="shared" si="46"/>
        <v>0.06</v>
      </c>
      <c r="Q2993" s="67">
        <f>IFERROR(Ações!$O2993/Ações!$M2993,0)</f>
        <v>0.456301312335958</v>
      </c>
      <c r="R2993" s="67">
        <f>IFERROR(IF(Ações!$B2993="","",VLOOKUP(Table_1[[#This Row],[AÇÕES]],'Dados Status Invest STOCKS'!A2979:AD3594,18)/100),0)</f>
        <v>0.12970000000000001</v>
      </c>
      <c r="S2993" s="65">
        <f>IFERROR(IF(Ações!$B2993="","",VLOOKUP(Table_1[[#This Row],[AÇÕES]],'Dados Status Invest STOCKS'!A2979:AD3594,25)/100),0)</f>
        <v>0.20300000000000001</v>
      </c>
      <c r="T2993" s="67">
        <f>(1-Ações!$Q2993)*Ações!$R2993</f>
        <v>7.0517719790026245E-2</v>
      </c>
      <c r="U2993" s="68">
        <f>IF(Ações!$S2993=0,Ações!$T2993,IF(Ações!$T2993=0,Ações!$S2993,AVERAGE(Ações!$S2993,Ações!$T2993)))</f>
        <v>0.13675885989501313</v>
      </c>
    </row>
    <row r="2994" spans="2:21" ht="15" customHeight="1" x14ac:dyDescent="0.2">
      <c r="B2994" s="63" t="str">
        <f>IFERROR('Dados Status Invest STOCKS'!A2981,"-")</f>
        <v>MGTA</v>
      </c>
      <c r="C2994" s="45">
        <f>IFERROR((Ações!$D2994-Ações!$K2994)/Ações!$D2994,0)</f>
        <v>0</v>
      </c>
      <c r="D2994" s="46">
        <f>(Ações!$O2994)/0.06</f>
        <v>0</v>
      </c>
      <c r="E2994" s="47">
        <f>IFERROR((Ações!$F2994-Ações!$K2994)/Ações!$F2994,0)</f>
        <v>0</v>
      </c>
      <c r="F2994" s="46" t="str">
        <f>IF(OR(Ações!$N2994&lt;0,Ações!$M2994&lt;0),"",(22.5*Ações!$M2994*Ações!$N2994)^0.5)</f>
        <v/>
      </c>
      <c r="G2994" s="47">
        <f>IFERROR((Ações!$H2994-Ações!$K2994)/Ações!$H2994,0)</f>
        <v>0</v>
      </c>
      <c r="H2994" s="48">
        <f>IFERROR(Ações!$I2994/(Ações!$P2994-Table_1[[#This Row],[CAGR LUCRO 5A]]),0)</f>
        <v>0</v>
      </c>
      <c r="I2994" s="48">
        <f>IF(Ações!$S2994&lt;0,"",Ações!$O2994*(1+Ações!$S2994))</f>
        <v>0</v>
      </c>
      <c r="J2994" s="49">
        <f>IFERROR(IF(Ações!$B2994="","",(VLOOKUP(Table_1[[#This Row],[AÇÕES]],'Dados Status Invest STOCKS'!A2980:AD3595,4)/Table_1[[#This Row],[LPA]]))/100,0)</f>
        <v>2.4705882352941178E-2</v>
      </c>
      <c r="K2994" s="64">
        <f>IFERROR(IF(Ações!$B2994="","",VLOOKUP(Table_1[[#This Row],[AÇÕES]],'Dados Status Invest STOCKS'!A2980:AD3595,2)),0)</f>
        <v>3.5</v>
      </c>
      <c r="L2994" s="65">
        <f>IFERROR(IF(Ações!$B2994="","",VLOOKUP(Table_1[[#This Row],[AÇÕES]],'Dados Status Invest STOCKS'!A2980:AD3595,3)/100),0)</f>
        <v>0</v>
      </c>
      <c r="M2994" s="66">
        <f>IFERROR(IF(Ações!$B2994="","",VLOOKUP(Table_1[[#This Row],[AÇÕES]],'Dados Status Invest STOCKS'!A2980:AD3595,28)),0)</f>
        <v>-1.19</v>
      </c>
      <c r="N2994" s="66">
        <f>IFERROR(IF(Ações!$B2994="","",VLOOKUP(Table_1[[#This Row],[AÇÕES]],'Dados Status Invest STOCKS'!A2980:AD3595,27)),0)</f>
        <v>3.23</v>
      </c>
      <c r="O2994" s="66">
        <f>IFERROR(IF(Ações!$L2994="","",Ações!$K2994*Ações!$L2994),0)</f>
        <v>0</v>
      </c>
      <c r="P2994" s="67">
        <f t="shared" si="46"/>
        <v>0.06</v>
      </c>
      <c r="Q2994" s="67">
        <f>IFERROR(Ações!$O2994/Ações!$M2994,0)</f>
        <v>0</v>
      </c>
      <c r="R2994" s="67">
        <f>IFERROR(IF(Ações!$B2994="","",VLOOKUP(Table_1[[#This Row],[AÇÕES]],'Dados Status Invest STOCKS'!A2980:AD3595,18)/100),0)</f>
        <v>-0.36909999999999998</v>
      </c>
      <c r="S2994" s="65">
        <f>IFERROR(IF(Ações!$B2994="","",VLOOKUP(Table_1[[#This Row],[AÇÕES]],'Dados Status Invest STOCKS'!A2980:AD3595,25)/100),0)</f>
        <v>0</v>
      </c>
      <c r="T2994" s="67">
        <f>(1-Ações!$Q2994)*Ações!$R2994</f>
        <v>-0.36909999999999998</v>
      </c>
      <c r="U2994" s="68">
        <f>IF(Ações!$S2994=0,Ações!$T2994,IF(Ações!$T2994=0,Ações!$S2994,AVERAGE(Ações!$S2994,Ações!$T2994)))</f>
        <v>-0.36909999999999998</v>
      </c>
    </row>
    <row r="2995" spans="2:21" ht="15" customHeight="1" x14ac:dyDescent="0.2">
      <c r="B2995" s="63" t="str">
        <f>IFERROR('Dados Status Invest STOCKS'!A2982,"-")</f>
        <v>MGTX</v>
      </c>
      <c r="C2995" s="45">
        <f>IFERROR((Ações!$D2995-Ações!$K2995)/Ações!$D2995,0)</f>
        <v>0</v>
      </c>
      <c r="D2995" s="46">
        <f>(Ações!$O2995)/0.06</f>
        <v>0</v>
      </c>
      <c r="E2995" s="47">
        <f>IFERROR((Ações!$F2995-Ações!$K2995)/Ações!$F2995,0)</f>
        <v>0</v>
      </c>
      <c r="F2995" s="46" t="str">
        <f>IF(OR(Ações!$N2995&lt;0,Ações!$M2995&lt;0),"",(22.5*Ações!$M2995*Ações!$N2995)^0.5)</f>
        <v/>
      </c>
      <c r="G2995" s="47">
        <f>IFERROR((Ações!$H2995-Ações!$K2995)/Ações!$H2995,0)</f>
        <v>0</v>
      </c>
      <c r="H2995" s="48">
        <f>IFERROR(Ações!$I2995/(Ações!$P2995-Table_1[[#This Row],[CAGR LUCRO 5A]]),0)</f>
        <v>0</v>
      </c>
      <c r="I2995" s="48">
        <f>IF(Ações!$S2995&lt;0,"",Ações!$O2995*(1+Ações!$S2995))</f>
        <v>0</v>
      </c>
      <c r="J2995" s="49">
        <f>IFERROR(IF(Ações!$B2995="","",(VLOOKUP(Table_1[[#This Row],[AÇÕES]],'Dados Status Invest STOCKS'!A2981:AD3596,4)/Table_1[[#This Row],[LPA]]))/100,0)</f>
        <v>4.6333333333333331E-2</v>
      </c>
      <c r="K2995" s="64">
        <f>IFERROR(IF(Ações!$B2995="","",VLOOKUP(Table_1[[#This Row],[AÇÕES]],'Dados Status Invest STOCKS'!A2981:AD3596,2)),0)</f>
        <v>15.04</v>
      </c>
      <c r="L2995" s="65">
        <f>IFERROR(IF(Ações!$B2995="","",VLOOKUP(Table_1[[#This Row],[AÇÕES]],'Dados Status Invest STOCKS'!A2981:AD3596,3)/100),0)</f>
        <v>0</v>
      </c>
      <c r="M2995" s="66">
        <f>IFERROR(IF(Ações!$B2995="","",VLOOKUP(Table_1[[#This Row],[AÇÕES]],'Dados Status Invest STOCKS'!A2981:AD3596,28)),0)</f>
        <v>-1.8</v>
      </c>
      <c r="N2995" s="66">
        <f>IFERROR(IF(Ações!$B2995="","",VLOOKUP(Table_1[[#This Row],[AÇÕES]],'Dados Status Invest STOCKS'!A2981:AD3596,27)),0)</f>
        <v>4.2300000000000004</v>
      </c>
      <c r="O2995" s="66">
        <f>IFERROR(IF(Ações!$L2995="","",Ações!$K2995*Ações!$L2995),0)</f>
        <v>0</v>
      </c>
      <c r="P2995" s="67">
        <f t="shared" si="46"/>
        <v>0.06</v>
      </c>
      <c r="Q2995" s="67">
        <f>IFERROR(Ações!$O2995/Ações!$M2995,0)</f>
        <v>0</v>
      </c>
      <c r="R2995" s="67">
        <f>IFERROR(IF(Ações!$B2995="","",VLOOKUP(Table_1[[#This Row],[AÇÕES]],'Dados Status Invest STOCKS'!A2981:AD3596,18)/100),0)</f>
        <v>-0.42649999999999999</v>
      </c>
      <c r="S2995" s="65">
        <f>IFERROR(IF(Ações!$B2995="","",VLOOKUP(Table_1[[#This Row],[AÇÕES]],'Dados Status Invest STOCKS'!A2981:AD3596,25)/100),0)</f>
        <v>0</v>
      </c>
      <c r="T2995" s="67">
        <f>(1-Ações!$Q2995)*Ações!$R2995</f>
        <v>-0.42649999999999999</v>
      </c>
      <c r="U2995" s="68">
        <f>IF(Ações!$S2995=0,Ações!$T2995,IF(Ações!$T2995=0,Ações!$S2995,AVERAGE(Ações!$S2995,Ações!$T2995)))</f>
        <v>-0.42649999999999999</v>
      </c>
    </row>
    <row r="2996" spans="2:21" ht="15" customHeight="1" x14ac:dyDescent="0.2">
      <c r="B2996" s="63" t="str">
        <f>IFERROR('Dados Status Invest STOCKS'!A2983,"-")</f>
        <v>MGY</v>
      </c>
      <c r="C2996" s="45">
        <f>IFERROR((Ações!$D2996-Ações!$K2996)/Ações!$D2996,0)</f>
        <v>-14.384615384615383</v>
      </c>
      <c r="D2996" s="46">
        <f>(Ações!$O2996)/0.06</f>
        <v>1.3370500000000001</v>
      </c>
      <c r="E2996" s="47">
        <f>IFERROR((Ações!$F2996-Ações!$K2996)/Ações!$F2996,0)</f>
        <v>-0.74322659878529418</v>
      </c>
      <c r="F2996" s="46">
        <f>IF(OR(Ações!$N2996&lt;0,Ações!$M2996&lt;0),"",(22.5*Ações!$M2996*Ações!$N2996)^0.5)</f>
        <v>11.799957627042565</v>
      </c>
      <c r="G2996" s="47">
        <f>IFERROR((Ações!$H2996-Ações!$K2996)/Ações!$H2996,0)</f>
        <v>-14.384615384615383</v>
      </c>
      <c r="H2996" s="48">
        <f>IFERROR(Ações!$I2996/(Ações!$P2996-Table_1[[#This Row],[CAGR LUCRO 5A]]),0)</f>
        <v>1.3370500000000001</v>
      </c>
      <c r="I2996" s="48">
        <f>IF(Ações!$S2996&lt;0,"",Ações!$O2996*(1+Ações!$S2996))</f>
        <v>8.0223000000000003E-2</v>
      </c>
      <c r="J2996" s="49">
        <f>IFERROR(IF(Ações!$B2996="","",(VLOOKUP(Table_1[[#This Row],[AÇÕES]],'Dados Status Invest STOCKS'!A2982:AD3597,4)/Table_1[[#This Row],[LPA]]))/100,0)</f>
        <v>7.8333333333333324E-2</v>
      </c>
      <c r="K2996" s="64">
        <f>IFERROR(IF(Ações!$B2996="","",VLOOKUP(Table_1[[#This Row],[AÇÕES]],'Dados Status Invest STOCKS'!A2982:AD3597,2)),0)</f>
        <v>20.57</v>
      </c>
      <c r="L2996" s="65">
        <f>IFERROR(IF(Ações!$B2996="","",VLOOKUP(Table_1[[#This Row],[AÇÕES]],'Dados Status Invest STOCKS'!A2982:AD3597,3)/100),0)</f>
        <v>3.9000000000000003E-3</v>
      </c>
      <c r="M2996" s="66">
        <f>IFERROR(IF(Ações!$B2996="","",VLOOKUP(Table_1[[#This Row],[AÇÕES]],'Dados Status Invest STOCKS'!A2982:AD3597,28)),0)</f>
        <v>1.62</v>
      </c>
      <c r="N2996" s="66">
        <f>IFERROR(IF(Ações!$B2996="","",VLOOKUP(Table_1[[#This Row],[AÇÕES]],'Dados Status Invest STOCKS'!A2982:AD3597,27)),0)</f>
        <v>3.82</v>
      </c>
      <c r="O2996" s="66">
        <f>IFERROR(IF(Ações!$L2996="","",Ações!$K2996*Ações!$L2996),0)</f>
        <v>8.0223000000000003E-2</v>
      </c>
      <c r="P2996" s="67">
        <f t="shared" si="46"/>
        <v>0.06</v>
      </c>
      <c r="Q2996" s="67">
        <f>IFERROR(Ações!$O2996/Ações!$M2996,0)</f>
        <v>4.9520370370370367E-2</v>
      </c>
      <c r="R2996" s="67">
        <f>IFERROR(IF(Ações!$B2996="","",VLOOKUP(Table_1[[#This Row],[AÇÕES]],'Dados Status Invest STOCKS'!A2982:AD3597,18)/100),0)</f>
        <v>0.4244</v>
      </c>
      <c r="S2996" s="65">
        <f>IFERROR(IF(Ações!$B2996="","",VLOOKUP(Table_1[[#This Row],[AÇÕES]],'Dados Status Invest STOCKS'!A2982:AD3597,25)/100),0)</f>
        <v>0</v>
      </c>
      <c r="T2996" s="67">
        <f>(1-Ações!$Q2996)*Ações!$R2996</f>
        <v>0.4033835548148148</v>
      </c>
      <c r="U2996" s="68">
        <f>IF(Ações!$S2996=0,Ações!$T2996,IF(Ações!$T2996=0,Ações!$S2996,AVERAGE(Ações!$S2996,Ações!$T2996)))</f>
        <v>0.4033835548148148</v>
      </c>
    </row>
    <row r="2997" spans="2:21" ht="15" customHeight="1" x14ac:dyDescent="0.2">
      <c r="B2997" s="63" t="str">
        <f>IFERROR('Dados Status Invest STOCKS'!A2984,"-")</f>
        <v>MGYR</v>
      </c>
      <c r="C2997" s="45">
        <f>IFERROR((Ações!$D2997-Ações!$K2997)/Ações!$D2997,0)</f>
        <v>-5</v>
      </c>
      <c r="D2997" s="46">
        <f>(Ações!$O2997)/0.06</f>
        <v>2.0100000000000002</v>
      </c>
      <c r="E2997" s="47">
        <f>IFERROR((Ações!$F2997-Ações!$K2997)/Ações!$F2997,0)</f>
        <v>0.26090952361180897</v>
      </c>
      <c r="F2997" s="46">
        <f>IF(OR(Ações!$N2997&lt;0,Ações!$M2997&lt;0),"",(22.5*Ações!$M2997*Ações!$N2997)^0.5)</f>
        <v>16.317352726468837</v>
      </c>
      <c r="G2997" s="47">
        <f>IFERROR((Ações!$H2997-Ações!$K2997)/Ações!$H2997,0)</f>
        <v>25.918543703074089</v>
      </c>
      <c r="H2997" s="48">
        <f>IFERROR(Ações!$I2997/(Ações!$P2997-Table_1[[#This Row],[CAGR LUCRO 5A]]),0)</f>
        <v>-0.48397691870380899</v>
      </c>
      <c r="I2997" s="48">
        <f>IF(Ações!$S2997&lt;0,"",Ações!$O2997*(1+Ações!$S2997))</f>
        <v>0.17026308000000001</v>
      </c>
      <c r="J2997" s="49">
        <f>IFERROR(IF(Ações!$B2997="","",(VLOOKUP(Table_1[[#This Row],[AÇÕES]],'Dados Status Invest STOCKS'!A2983:AD3598,4)/Table_1[[#This Row],[LPA]]))/100,0)</f>
        <v>0.16267441860465115</v>
      </c>
      <c r="K2997" s="64">
        <f>IFERROR(IF(Ações!$B2997="","",VLOOKUP(Table_1[[#This Row],[AÇÕES]],'Dados Status Invest STOCKS'!A2983:AD3598,2)),0)</f>
        <v>12.06</v>
      </c>
      <c r="L2997" s="65">
        <f>IFERROR(IF(Ações!$B2997="","",VLOOKUP(Table_1[[#This Row],[AÇÕES]],'Dados Status Invest STOCKS'!A2983:AD3598,3)/100),0)</f>
        <v>0.01</v>
      </c>
      <c r="M2997" s="66">
        <f>IFERROR(IF(Ações!$B2997="","",VLOOKUP(Table_1[[#This Row],[AÇÕES]],'Dados Status Invest STOCKS'!A2983:AD3598,28)),0)</f>
        <v>0.86</v>
      </c>
      <c r="N2997" s="66">
        <f>IFERROR(IF(Ações!$B2997="","",VLOOKUP(Table_1[[#This Row],[AÇÕES]],'Dados Status Invest STOCKS'!A2983:AD3598,27)),0)</f>
        <v>13.76</v>
      </c>
      <c r="O2997" s="66">
        <f>IFERROR(IF(Ações!$L2997="","",Ações!$K2997*Ações!$L2997),0)</f>
        <v>0.12060000000000001</v>
      </c>
      <c r="P2997" s="67">
        <f t="shared" si="46"/>
        <v>0.06</v>
      </c>
      <c r="Q2997" s="67">
        <f>IFERROR(Ações!$O2997/Ações!$M2997,0)</f>
        <v>0.14023255813953489</v>
      </c>
      <c r="R2997" s="67">
        <f>IFERROR(IF(Ações!$B2997="","",VLOOKUP(Table_1[[#This Row],[AÇÕES]],'Dados Status Invest STOCKS'!A2983:AD3598,18)/100),0)</f>
        <v>6.2699999999999992E-2</v>
      </c>
      <c r="S2997" s="65">
        <f>IFERROR(IF(Ações!$B2997="","",VLOOKUP(Table_1[[#This Row],[AÇÕES]],'Dados Status Invest STOCKS'!A2983:AD3598,25)/100),0)</f>
        <v>0.4118</v>
      </c>
      <c r="T2997" s="67">
        <f>(1-Ações!$Q2997)*Ações!$R2997</f>
        <v>5.3907418604651154E-2</v>
      </c>
      <c r="U2997" s="68">
        <f>IF(Ações!$S2997=0,Ações!$T2997,IF(Ações!$T2997=0,Ações!$S2997,AVERAGE(Ações!$S2997,Ações!$T2997)))</f>
        <v>0.23285370930232557</v>
      </c>
    </row>
    <row r="2998" spans="2:21" ht="15" customHeight="1" x14ac:dyDescent="0.2">
      <c r="B2998" s="63" t="str">
        <f>IFERROR('Dados Status Invest STOCKS'!A2985,"-")</f>
        <v>MHK</v>
      </c>
      <c r="C2998" s="45">
        <f>IFERROR((Ações!$D2998-Ações!$K2998)/Ações!$D2998,0)</f>
        <v>0</v>
      </c>
      <c r="D2998" s="46">
        <f>(Ações!$O2998)/0.06</f>
        <v>0</v>
      </c>
      <c r="E2998" s="47">
        <f>IFERROR((Ações!$F2998-Ações!$K2998)/Ações!$F2998,0)</f>
        <v>0.24415453087314412</v>
      </c>
      <c r="F2998" s="46">
        <f>IF(OR(Ações!$N2998&lt;0,Ações!$M2998&lt;0),"",(22.5*Ações!$M2998*Ações!$N2998)^0.5)</f>
        <v>210.13554554144332</v>
      </c>
      <c r="G2998" s="47">
        <f>IFERROR((Ações!$H2998-Ações!$K2998)/Ações!$H2998,0)</f>
        <v>0</v>
      </c>
      <c r="H2998" s="48">
        <f>IFERROR(Ações!$I2998/(Ações!$P2998-Table_1[[#This Row],[CAGR LUCRO 5A]]),0)</f>
        <v>0</v>
      </c>
      <c r="I2998" s="48" t="str">
        <f>IF(Ações!$S2998&lt;0,"",Ações!$O2998*(1+Ações!$S2998))</f>
        <v/>
      </c>
      <c r="J2998" s="49">
        <f>IFERROR(IF(Ações!$B2998="","",(VLOOKUP(Table_1[[#This Row],[AÇÕES]],'Dados Status Invest STOCKS'!A2984:AD3599,4)/Table_1[[#This Row],[LPA]]))/100,0)</f>
        <v>6.9174917491749179E-3</v>
      </c>
      <c r="K2998" s="64">
        <f>IFERROR(IF(Ações!$B2998="","",VLOOKUP(Table_1[[#This Row],[AÇÕES]],'Dados Status Invest STOCKS'!A2984:AD3599,2)),0)</f>
        <v>158.83000000000001</v>
      </c>
      <c r="L2998" s="65">
        <f>IFERROR(IF(Ações!$B2998="","",VLOOKUP(Table_1[[#This Row],[AÇÕES]],'Dados Status Invest STOCKS'!A2984:AD3599,3)/100),0)</f>
        <v>0</v>
      </c>
      <c r="M2998" s="66">
        <f>IFERROR(IF(Ações!$B2998="","",VLOOKUP(Table_1[[#This Row],[AÇÕES]],'Dados Status Invest STOCKS'!A2984:AD3599,28)),0)</f>
        <v>15.15</v>
      </c>
      <c r="N2998" s="66">
        <f>IFERROR(IF(Ações!$B2998="","",VLOOKUP(Table_1[[#This Row],[AÇÕES]],'Dados Status Invest STOCKS'!A2984:AD3599,27)),0)</f>
        <v>129.54</v>
      </c>
      <c r="O2998" s="66">
        <f>IFERROR(IF(Ações!$L2998="","",Ações!$K2998*Ações!$L2998),0)</f>
        <v>0</v>
      </c>
      <c r="P2998" s="67">
        <f t="shared" si="46"/>
        <v>0.06</v>
      </c>
      <c r="Q2998" s="67">
        <f>IFERROR(Ações!$O2998/Ações!$M2998,0)</f>
        <v>0</v>
      </c>
      <c r="R2998" s="67">
        <f>IFERROR(IF(Ações!$B2998="","",VLOOKUP(Table_1[[#This Row],[AÇÕES]],'Dados Status Invest STOCKS'!A2984:AD3599,18)/100),0)</f>
        <v>0.11699999999999999</v>
      </c>
      <c r="S2998" s="65">
        <f>IFERROR(IF(Ações!$B2998="","",VLOOKUP(Table_1[[#This Row],[AÇÕES]],'Dados Status Invest STOCKS'!A2984:AD3599,25)/100),0)</f>
        <v>-3.4700000000000002E-2</v>
      </c>
      <c r="T2998" s="67">
        <f>(1-Ações!$Q2998)*Ações!$R2998</f>
        <v>0.11699999999999999</v>
      </c>
      <c r="U2998" s="68">
        <f>IF(Ações!$S2998=0,Ações!$T2998,IF(Ações!$T2998=0,Ações!$S2998,AVERAGE(Ações!$S2998,Ações!$T2998)))</f>
        <v>4.1149999999999992E-2</v>
      </c>
    </row>
    <row r="2999" spans="2:21" ht="15" customHeight="1" x14ac:dyDescent="0.2">
      <c r="B2999" s="63" t="str">
        <f>IFERROR('Dados Status Invest STOCKS'!A2986,"-")</f>
        <v>MHLA</v>
      </c>
      <c r="C2999" s="45">
        <f>IFERROR((Ações!$D2999-Ações!$K2999)/Ações!$D2999,0)</f>
        <v>0</v>
      </c>
      <c r="D2999" s="46">
        <f>(Ações!$O2999)/0.06</f>
        <v>0</v>
      </c>
      <c r="E2999" s="47">
        <f>IFERROR((Ações!$F2999-Ações!$K2999)/Ações!$F2999,0)</f>
        <v>-0.48497259075628524</v>
      </c>
      <c r="F2999" s="46">
        <f>IF(OR(Ações!$N2999&lt;0,Ações!$M2999&lt;0),"",(22.5*Ações!$M2999*Ações!$N2999)^0.5)</f>
        <v>13.131555505727414</v>
      </c>
      <c r="G2999" s="47">
        <f>IFERROR((Ações!$H2999-Ações!$K2999)/Ações!$H2999,0)</f>
        <v>0</v>
      </c>
      <c r="H2999" s="48">
        <f>IFERROR(Ações!$I2999/(Ações!$P2999-Table_1[[#This Row],[CAGR LUCRO 5A]]),0)</f>
        <v>0</v>
      </c>
      <c r="I2999" s="48" t="str">
        <f>IF(Ações!$S2999&lt;0,"",Ações!$O2999*(1+Ações!$S2999))</f>
        <v/>
      </c>
      <c r="J2999" s="49">
        <f>IFERROR(IF(Ações!$B2999="","",(VLOOKUP(Table_1[[#This Row],[AÇÕES]],'Dados Status Invest STOCKS'!A2985:AD3600,4)/Table_1[[#This Row],[LPA]]))/100,0)</f>
        <v>6.5317919075144518E-2</v>
      </c>
      <c r="K2999" s="64">
        <f>IFERROR(IF(Ações!$B2999="","",VLOOKUP(Table_1[[#This Row],[AÇÕES]],'Dados Status Invest STOCKS'!A2985:AD3600,2)),0)</f>
        <v>19.5</v>
      </c>
      <c r="L2999" s="65">
        <f>IFERROR(IF(Ações!$B2999="","",VLOOKUP(Table_1[[#This Row],[AÇÕES]],'Dados Status Invest STOCKS'!A2985:AD3600,3)/100),0)</f>
        <v>0</v>
      </c>
      <c r="M2999" s="66">
        <f>IFERROR(IF(Ações!$B2999="","",VLOOKUP(Table_1[[#This Row],[AÇÕES]],'Dados Status Invest STOCKS'!A2985:AD3600,28)),0)</f>
        <v>1.73</v>
      </c>
      <c r="N2999" s="66">
        <f>IFERROR(IF(Ações!$B2999="","",VLOOKUP(Table_1[[#This Row],[AÇÕES]],'Dados Status Invest STOCKS'!A2985:AD3600,27)),0)</f>
        <v>4.43</v>
      </c>
      <c r="O2999" s="66">
        <f>IFERROR(IF(Ações!$L2999="","",Ações!$K2999*Ações!$L2999),0)</f>
        <v>0</v>
      </c>
      <c r="P2999" s="67">
        <f t="shared" si="46"/>
        <v>0.06</v>
      </c>
      <c r="Q2999" s="67">
        <f>IFERROR(Ações!$O2999/Ações!$M2999,0)</f>
        <v>0</v>
      </c>
      <c r="R2999" s="67">
        <f>IFERROR(IF(Ações!$B2999="","",VLOOKUP(Table_1[[#This Row],[AÇÕES]],'Dados Status Invest STOCKS'!A2985:AD3600,18)/100),0)</f>
        <v>0.38919999999999999</v>
      </c>
      <c r="S2999" s="65">
        <f>IFERROR(IF(Ações!$B2999="","",VLOOKUP(Table_1[[#This Row],[AÇÕES]],'Dados Status Invest STOCKS'!A2985:AD3600,25)/100),0)</f>
        <v>-0.1605</v>
      </c>
      <c r="T2999" s="67">
        <f>(1-Ações!$Q2999)*Ações!$R2999</f>
        <v>0.38919999999999999</v>
      </c>
      <c r="U2999" s="68">
        <f>IF(Ações!$S2999=0,Ações!$T2999,IF(Ações!$T2999=0,Ações!$S2999,AVERAGE(Ações!$S2999,Ações!$T2999)))</f>
        <v>0.11434999999999999</v>
      </c>
    </row>
    <row r="3000" spans="2:21" ht="15" customHeight="1" x14ac:dyDescent="0.2">
      <c r="B3000" s="63" t="str">
        <f>IFERROR('Dados Status Invest STOCKS'!A2987,"-")</f>
        <v>MHLD</v>
      </c>
      <c r="C3000" s="45">
        <f>IFERROR((Ações!$D3000-Ações!$K3000)/Ações!$D3000,0)</f>
        <v>0</v>
      </c>
      <c r="D3000" s="46">
        <f>(Ações!$O3000)/0.06</f>
        <v>0</v>
      </c>
      <c r="E3000" s="47">
        <f>IFERROR((Ações!$F3000-Ações!$K3000)/Ações!$F3000,0)</f>
        <v>0.78144249561689549</v>
      </c>
      <c r="F3000" s="46">
        <f>IF(OR(Ações!$N3000&lt;0,Ações!$M3000&lt;0),"",(22.5*Ações!$M3000*Ações!$N3000)^0.5)</f>
        <v>13.131555505727414</v>
      </c>
      <c r="G3000" s="47">
        <f>IFERROR((Ações!$H3000-Ações!$K3000)/Ações!$H3000,0)</f>
        <v>0</v>
      </c>
      <c r="H3000" s="48">
        <f>IFERROR(Ações!$I3000/(Ações!$P3000-Table_1[[#This Row],[CAGR LUCRO 5A]]),0)</f>
        <v>0</v>
      </c>
      <c r="I3000" s="48" t="str">
        <f>IF(Ações!$S3000&lt;0,"",Ações!$O3000*(1+Ações!$S3000))</f>
        <v/>
      </c>
      <c r="J3000" s="49">
        <f>IFERROR(IF(Ações!$B3000="","",(VLOOKUP(Table_1[[#This Row],[AÇÕES]],'Dados Status Invest STOCKS'!A2986:AD3601,4)/Table_1[[#This Row],[LPA]]))/100,0)</f>
        <v>9.595375722543353E-3</v>
      </c>
      <c r="K3000" s="64">
        <f>IFERROR(IF(Ações!$B3000="","",VLOOKUP(Table_1[[#This Row],[AÇÕES]],'Dados Status Invest STOCKS'!A2986:AD3601,2)),0)</f>
        <v>2.87</v>
      </c>
      <c r="L3000" s="65">
        <f>IFERROR(IF(Ações!$B3000="","",VLOOKUP(Table_1[[#This Row],[AÇÕES]],'Dados Status Invest STOCKS'!A2986:AD3601,3)/100),0)</f>
        <v>0</v>
      </c>
      <c r="M3000" s="66">
        <f>IFERROR(IF(Ações!$B3000="","",VLOOKUP(Table_1[[#This Row],[AÇÕES]],'Dados Status Invest STOCKS'!A2986:AD3601,28)),0)</f>
        <v>1.73</v>
      </c>
      <c r="N3000" s="66">
        <f>IFERROR(IF(Ações!$B3000="","",VLOOKUP(Table_1[[#This Row],[AÇÕES]],'Dados Status Invest STOCKS'!A2986:AD3601,27)),0)</f>
        <v>4.43</v>
      </c>
      <c r="O3000" s="66">
        <f>IFERROR(IF(Ações!$L3000="","",Ações!$K3000*Ações!$L3000),0)</f>
        <v>0</v>
      </c>
      <c r="P3000" s="67">
        <f t="shared" si="46"/>
        <v>0.06</v>
      </c>
      <c r="Q3000" s="67">
        <f>IFERROR(Ações!$O3000/Ações!$M3000,0)</f>
        <v>0</v>
      </c>
      <c r="R3000" s="67">
        <f>IFERROR(IF(Ações!$B3000="","",VLOOKUP(Table_1[[#This Row],[AÇÕES]],'Dados Status Invest STOCKS'!A2986:AD3601,18)/100),0)</f>
        <v>0.38919999999999999</v>
      </c>
      <c r="S3000" s="65">
        <f>IFERROR(IF(Ações!$B3000="","",VLOOKUP(Table_1[[#This Row],[AÇÕES]],'Dados Status Invest STOCKS'!A2986:AD3601,25)/100),0)</f>
        <v>-0.1605</v>
      </c>
      <c r="T3000" s="67">
        <f>(1-Ações!$Q3000)*Ações!$R3000</f>
        <v>0.38919999999999999</v>
      </c>
      <c r="U3000" s="68">
        <f>IF(Ações!$S3000=0,Ações!$T3000,IF(Ações!$T3000=0,Ações!$S3000,AVERAGE(Ações!$S3000,Ações!$T3000)))</f>
        <v>0.11434999999999999</v>
      </c>
    </row>
    <row r="3001" spans="2:21" ht="15" customHeight="1" x14ac:dyDescent="0.2">
      <c r="B3001" s="63" t="str">
        <f>IFERROR('Dados Status Invest STOCKS'!A2988,"-")</f>
        <v>MHO</v>
      </c>
      <c r="C3001" s="45">
        <f>IFERROR((Ações!$D3001-Ações!$K3001)/Ações!$D3001,0)</f>
        <v>0</v>
      </c>
      <c r="D3001" s="46">
        <f>(Ações!$O3001)/0.06</f>
        <v>0</v>
      </c>
      <c r="E3001" s="47">
        <f>IFERROR((Ações!$F3001-Ações!$K3001)/Ações!$F3001,0)</f>
        <v>0.56163039758693367</v>
      </c>
      <c r="F3001" s="46">
        <f>IF(OR(Ações!$N3001&lt;0,Ações!$M3001&lt;0),"",(22.5*Ações!$M3001*Ações!$N3001)^0.5)</f>
        <v>122.13438090889886</v>
      </c>
      <c r="G3001" s="47">
        <f>IFERROR((Ações!$H3001-Ações!$K3001)/Ações!$H3001,0)</f>
        <v>0</v>
      </c>
      <c r="H3001" s="48">
        <f>IFERROR(Ações!$I3001/(Ações!$P3001-Table_1[[#This Row],[CAGR LUCRO 5A]]),0)</f>
        <v>0</v>
      </c>
      <c r="I3001" s="48">
        <f>IF(Ações!$S3001&lt;0,"",Ações!$O3001*(1+Ações!$S3001))</f>
        <v>0</v>
      </c>
      <c r="J3001" s="49">
        <f>IFERROR(IF(Ações!$B3001="","",(VLOOKUP(Table_1[[#This Row],[AÇÕES]],'Dados Status Invest STOCKS'!A2987:AD3602,4)/Table_1[[#This Row],[LPA]]))/100,0)</f>
        <v>3.4347477982385908E-3</v>
      </c>
      <c r="K3001" s="64">
        <f>IFERROR(IF(Ações!$B3001="","",VLOOKUP(Table_1[[#This Row],[AÇÕES]],'Dados Status Invest STOCKS'!A2987:AD3602,2)),0)</f>
        <v>53.54</v>
      </c>
      <c r="L3001" s="65">
        <f>IFERROR(IF(Ações!$B3001="","",VLOOKUP(Table_1[[#This Row],[AÇÕES]],'Dados Status Invest STOCKS'!A2987:AD3602,3)/100),0)</f>
        <v>0</v>
      </c>
      <c r="M3001" s="66">
        <f>IFERROR(IF(Ações!$B3001="","",VLOOKUP(Table_1[[#This Row],[AÇÕES]],'Dados Status Invest STOCKS'!A2987:AD3602,28)),0)</f>
        <v>12.49</v>
      </c>
      <c r="N3001" s="66">
        <f>IFERROR(IF(Ações!$B3001="","",VLOOKUP(Table_1[[#This Row],[AÇÕES]],'Dados Status Invest STOCKS'!A2987:AD3602,27)),0)</f>
        <v>53.08</v>
      </c>
      <c r="O3001" s="66">
        <f>IFERROR(IF(Ações!$L3001="","",Ações!$K3001*Ações!$L3001),0)</f>
        <v>0</v>
      </c>
      <c r="P3001" s="67">
        <f t="shared" si="46"/>
        <v>0.06</v>
      </c>
      <c r="Q3001" s="67">
        <f>IFERROR(Ações!$O3001/Ações!$M3001,0)</f>
        <v>0</v>
      </c>
      <c r="R3001" s="67">
        <f>IFERROR(IF(Ações!$B3001="","",VLOOKUP(Table_1[[#This Row],[AÇÕES]],'Dados Status Invest STOCKS'!A2987:AD3602,18)/100),0)</f>
        <v>0.2354</v>
      </c>
      <c r="S3001" s="65">
        <f>IFERROR(IF(Ações!$B3001="","",VLOOKUP(Table_1[[#This Row],[AÇÕES]],'Dados Status Invest STOCKS'!A2987:AD3602,25)/100),0)</f>
        <v>0.3861</v>
      </c>
      <c r="T3001" s="67">
        <f>(1-Ações!$Q3001)*Ações!$R3001</f>
        <v>0.2354</v>
      </c>
      <c r="U3001" s="68">
        <f>IF(Ações!$S3001=0,Ações!$T3001,IF(Ações!$T3001=0,Ações!$S3001,AVERAGE(Ações!$S3001,Ações!$T3001)))</f>
        <v>0.31074999999999997</v>
      </c>
    </row>
    <row r="3002" spans="2:21" ht="15" customHeight="1" x14ac:dyDescent="0.2">
      <c r="B3002" s="63" t="str">
        <f>IFERROR('Dados Status Invest STOCKS'!A2989,"-")</f>
        <v>MIC</v>
      </c>
      <c r="C3002" s="45">
        <f>IFERROR((Ações!$D3002-Ações!$K3002)/Ações!$D3002,0)</f>
        <v>0</v>
      </c>
      <c r="D3002" s="46">
        <f>(Ações!$O3002)/0.06</f>
        <v>0</v>
      </c>
      <c r="E3002" s="47">
        <f>IFERROR((Ações!$F3002-Ações!$K3002)/Ações!$F3002,0)</f>
        <v>0</v>
      </c>
      <c r="F3002" s="46" t="str">
        <f>IF(OR(Ações!$N3002&lt;0,Ações!$M3002&lt;0),"",(22.5*Ações!$M3002*Ações!$N3002)^0.5)</f>
        <v/>
      </c>
      <c r="G3002" s="47">
        <f>IFERROR((Ações!$H3002-Ações!$K3002)/Ações!$H3002,0)</f>
        <v>0</v>
      </c>
      <c r="H3002" s="48">
        <f>IFERROR(Ações!$I3002/(Ações!$P3002-Table_1[[#This Row],[CAGR LUCRO 5A]]),0)</f>
        <v>0</v>
      </c>
      <c r="I3002" s="48">
        <f>IF(Ações!$S3002&lt;0,"",Ações!$O3002*(1+Ações!$S3002))</f>
        <v>0</v>
      </c>
      <c r="J3002" s="49">
        <f>IFERROR(IF(Ações!$B3002="","",(VLOOKUP(Table_1[[#This Row],[AÇÕES]],'Dados Status Invest STOCKS'!A2988:AD3603,4)/Table_1[[#This Row],[LPA]]))/100,0)</f>
        <v>3.2850241545893721E-4</v>
      </c>
      <c r="K3002" s="64">
        <f>IFERROR(IF(Ações!$B3002="","",VLOOKUP(Table_1[[#This Row],[AÇÕES]],'Dados Status Invest STOCKS'!A2988:AD3603,2)),0)</f>
        <v>3.57</v>
      </c>
      <c r="L3002" s="65">
        <f>IFERROR(IF(Ações!$B3002="","",VLOOKUP(Table_1[[#This Row],[AÇÕES]],'Dados Status Invest STOCKS'!A2988:AD3603,3)/100),0)</f>
        <v>0</v>
      </c>
      <c r="M3002" s="66">
        <f>IFERROR(IF(Ações!$B3002="","",VLOOKUP(Table_1[[#This Row],[AÇÕES]],'Dados Status Invest STOCKS'!A2988:AD3603,28)),0)</f>
        <v>-10.35</v>
      </c>
      <c r="N3002" s="66">
        <f>IFERROR(IF(Ações!$B3002="","",VLOOKUP(Table_1[[#This Row],[AÇÕES]],'Dados Status Invest STOCKS'!A2988:AD3603,27)),0)</f>
        <v>10.41</v>
      </c>
      <c r="O3002" s="66">
        <f>IFERROR(IF(Ações!$L3002="","",Ações!$K3002*Ações!$L3002),0)</f>
        <v>0</v>
      </c>
      <c r="P3002" s="67">
        <f t="shared" si="46"/>
        <v>0.06</v>
      </c>
      <c r="Q3002" s="67">
        <f>IFERROR(Ações!$O3002/Ações!$M3002,0)</f>
        <v>0</v>
      </c>
      <c r="R3002" s="67">
        <f>IFERROR(IF(Ações!$B3002="","",VLOOKUP(Table_1[[#This Row],[AÇÕES]],'Dados Status Invest STOCKS'!A2988:AD3603,18)/100),0)</f>
        <v>-0.9951000000000001</v>
      </c>
      <c r="S3002" s="65">
        <f>IFERROR(IF(Ações!$B3002="","",VLOOKUP(Table_1[[#This Row],[AÇÕES]],'Dados Status Invest STOCKS'!A2988:AD3603,25)/100),0)</f>
        <v>0</v>
      </c>
      <c r="T3002" s="67">
        <f>(1-Ações!$Q3002)*Ações!$R3002</f>
        <v>-0.9951000000000001</v>
      </c>
      <c r="U3002" s="68">
        <f>IF(Ações!$S3002=0,Ações!$T3002,IF(Ações!$T3002=0,Ações!$S3002,AVERAGE(Ações!$S3002,Ações!$T3002)))</f>
        <v>-0.9951000000000001</v>
      </c>
    </row>
    <row r="3003" spans="2:21" ht="15" customHeight="1" x14ac:dyDescent="0.2">
      <c r="B3003" s="63" t="str">
        <f>IFERROR('Dados Status Invest STOCKS'!A2990,"-")</f>
        <v>MICT</v>
      </c>
      <c r="C3003" s="45">
        <f>IFERROR((Ações!$D3003-Ações!$K3003)/Ações!$D3003,0)</f>
        <v>0</v>
      </c>
      <c r="D3003" s="46">
        <f>(Ações!$O3003)/0.06</f>
        <v>0</v>
      </c>
      <c r="E3003" s="47">
        <f>IFERROR((Ações!$F3003-Ações!$K3003)/Ações!$F3003,0)</f>
        <v>0</v>
      </c>
      <c r="F3003" s="46" t="str">
        <f>IF(OR(Ações!$N3003&lt;0,Ações!$M3003&lt;0),"",(22.5*Ações!$M3003*Ações!$N3003)^0.5)</f>
        <v/>
      </c>
      <c r="G3003" s="47">
        <f>IFERROR((Ações!$H3003-Ações!$K3003)/Ações!$H3003,0)</f>
        <v>0</v>
      </c>
      <c r="H3003" s="48">
        <f>IFERROR(Ações!$I3003/(Ações!$P3003-Table_1[[#This Row],[CAGR LUCRO 5A]]),0)</f>
        <v>0</v>
      </c>
      <c r="I3003" s="48">
        <f>IF(Ações!$S3003&lt;0,"",Ações!$O3003*(1+Ações!$S3003))</f>
        <v>0</v>
      </c>
      <c r="J3003" s="49">
        <f>IFERROR(IF(Ações!$B3003="","",(VLOOKUP(Table_1[[#This Row],[AÇÕES]],'Dados Status Invest STOCKS'!A2989:AD3604,4)/Table_1[[#This Row],[LPA]]))/100,0)</f>
        <v>6.6551724137931034E-2</v>
      </c>
      <c r="K3003" s="64">
        <f>IFERROR(IF(Ações!$B3003="","",VLOOKUP(Table_1[[#This Row],[AÇÕES]],'Dados Status Invest STOCKS'!A2989:AD3604,2)),0)</f>
        <v>0.56000000000000005</v>
      </c>
      <c r="L3003" s="65">
        <f>IFERROR(IF(Ações!$B3003="","",VLOOKUP(Table_1[[#This Row],[AÇÕES]],'Dados Status Invest STOCKS'!A2989:AD3604,3)/100),0)</f>
        <v>0</v>
      </c>
      <c r="M3003" s="66">
        <f>IFERROR(IF(Ações!$B3003="","",VLOOKUP(Table_1[[#This Row],[AÇÕES]],'Dados Status Invest STOCKS'!A2989:AD3604,28)),0)</f>
        <v>-0.28999999999999998</v>
      </c>
      <c r="N3003" s="66">
        <f>IFERROR(IF(Ações!$B3003="","",VLOOKUP(Table_1[[#This Row],[AÇÕES]],'Dados Status Invest STOCKS'!A2989:AD3604,27)),0)</f>
        <v>1.24</v>
      </c>
      <c r="O3003" s="66">
        <f>IFERROR(IF(Ações!$L3003="","",Ações!$K3003*Ações!$L3003),0)</f>
        <v>0</v>
      </c>
      <c r="P3003" s="67">
        <f t="shared" si="46"/>
        <v>0.06</v>
      </c>
      <c r="Q3003" s="67">
        <f>IFERROR(Ações!$O3003/Ações!$M3003,0)</f>
        <v>0</v>
      </c>
      <c r="R3003" s="67">
        <f>IFERROR(IF(Ações!$B3003="","",VLOOKUP(Table_1[[#This Row],[AÇÕES]],'Dados Status Invest STOCKS'!A2989:AD3604,18)/100),0)</f>
        <v>-0.23370000000000002</v>
      </c>
      <c r="S3003" s="65">
        <f>IFERROR(IF(Ações!$B3003="","",VLOOKUP(Table_1[[#This Row],[AÇÕES]],'Dados Status Invest STOCKS'!A2989:AD3604,25)/100),0)</f>
        <v>0</v>
      </c>
      <c r="T3003" s="67">
        <f>(1-Ações!$Q3003)*Ações!$R3003</f>
        <v>-0.23370000000000002</v>
      </c>
      <c r="U3003" s="68">
        <f>IF(Ações!$S3003=0,Ações!$T3003,IF(Ações!$T3003=0,Ações!$S3003,AVERAGE(Ações!$S3003,Ações!$T3003)))</f>
        <v>-0.23370000000000002</v>
      </c>
    </row>
    <row r="3004" spans="2:21" ht="15" customHeight="1" x14ac:dyDescent="0.2">
      <c r="B3004" s="63" t="str">
        <f>IFERROR('Dados Status Invest STOCKS'!A2991,"-")</f>
        <v>MIDD</v>
      </c>
      <c r="C3004" s="45">
        <f>IFERROR((Ações!$D3004-Ações!$K3004)/Ações!$D3004,0)</f>
        <v>0</v>
      </c>
      <c r="D3004" s="46">
        <f>(Ações!$O3004)/0.06</f>
        <v>0</v>
      </c>
      <c r="E3004" s="47">
        <f>IFERROR((Ações!$F3004-Ações!$K3004)/Ações!$F3004,0)</f>
        <v>-1.656498423286316</v>
      </c>
      <c r="F3004" s="46">
        <f>IF(OR(Ações!$N3004&lt;0,Ações!$M3004&lt;0),"",(22.5*Ações!$M3004*Ações!$N3004)^0.5)</f>
        <v>70.562812443949539</v>
      </c>
      <c r="G3004" s="47">
        <f>IFERROR((Ações!$H3004-Ações!$K3004)/Ações!$H3004,0)</f>
        <v>0</v>
      </c>
      <c r="H3004" s="48">
        <f>IFERROR(Ações!$I3004/(Ações!$P3004-Table_1[[#This Row],[CAGR LUCRO 5A]]),0)</f>
        <v>0</v>
      </c>
      <c r="I3004" s="48">
        <f>IF(Ações!$S3004&lt;0,"",Ações!$O3004*(1+Ações!$S3004))</f>
        <v>0</v>
      </c>
      <c r="J3004" s="49">
        <f>IFERROR(IF(Ações!$B3004="","",(VLOOKUP(Table_1[[#This Row],[AÇÕES]],'Dados Status Invest STOCKS'!A2990:AD3605,4)/Table_1[[#This Row],[LPA]]))/100,0)</f>
        <v>5.5889464594127809E-2</v>
      </c>
      <c r="K3004" s="64">
        <f>IFERROR(IF(Ações!$B3004="","",VLOOKUP(Table_1[[#This Row],[AÇÕES]],'Dados Status Invest STOCKS'!A2990:AD3605,2)),0)</f>
        <v>187.45</v>
      </c>
      <c r="L3004" s="65">
        <f>IFERROR(IF(Ações!$B3004="","",VLOOKUP(Table_1[[#This Row],[AÇÕES]],'Dados Status Invest STOCKS'!A2990:AD3605,3)/100),0)</f>
        <v>0</v>
      </c>
      <c r="M3004" s="66">
        <f>IFERROR(IF(Ações!$B3004="","",VLOOKUP(Table_1[[#This Row],[AÇÕES]],'Dados Status Invest STOCKS'!A2990:AD3605,28)),0)</f>
        <v>5.79</v>
      </c>
      <c r="N3004" s="66">
        <f>IFERROR(IF(Ações!$B3004="","",VLOOKUP(Table_1[[#This Row],[AÇÕES]],'Dados Status Invest STOCKS'!A2990:AD3605,27)),0)</f>
        <v>38.22</v>
      </c>
      <c r="O3004" s="66">
        <f>IFERROR(IF(Ações!$L3004="","",Ações!$K3004*Ações!$L3004),0)</f>
        <v>0</v>
      </c>
      <c r="P3004" s="67">
        <f t="shared" si="46"/>
        <v>0.06</v>
      </c>
      <c r="Q3004" s="67">
        <f>IFERROR(Ações!$O3004/Ações!$M3004,0)</f>
        <v>0</v>
      </c>
      <c r="R3004" s="67">
        <f>IFERROR(IF(Ações!$B3004="","",VLOOKUP(Table_1[[#This Row],[AÇÕES]],'Dados Status Invest STOCKS'!A2990:AD3605,18)/100),0)</f>
        <v>0.15160000000000001</v>
      </c>
      <c r="S3004" s="65">
        <f>IFERROR(IF(Ações!$B3004="","",VLOOKUP(Table_1[[#This Row],[AÇÕES]],'Dados Status Invest STOCKS'!A2990:AD3605,25)/100),0)</f>
        <v>1.5900000000000001E-2</v>
      </c>
      <c r="T3004" s="67">
        <f>(1-Ações!$Q3004)*Ações!$R3004</f>
        <v>0.15160000000000001</v>
      </c>
      <c r="U3004" s="68">
        <f>IF(Ações!$S3004=0,Ações!$T3004,IF(Ações!$T3004=0,Ações!$S3004,AVERAGE(Ações!$S3004,Ações!$T3004)))</f>
        <v>8.3750000000000005E-2</v>
      </c>
    </row>
    <row r="3005" spans="2:21" ht="15" customHeight="1" x14ac:dyDescent="0.2">
      <c r="B3005" s="63" t="str">
        <f>IFERROR('Dados Status Invest STOCKS'!A2992,"-")</f>
        <v>MIK</v>
      </c>
      <c r="C3005" s="45">
        <f>IFERROR((Ações!$D3005-Ações!$K3005)/Ações!$D3005,0)</f>
        <v>0</v>
      </c>
      <c r="D3005" s="46">
        <f>(Ações!$O3005)/0.06</f>
        <v>0</v>
      </c>
      <c r="E3005" s="47">
        <f>IFERROR((Ações!$F3005-Ações!$K3005)/Ações!$F3005,0)</f>
        <v>0</v>
      </c>
      <c r="F3005" s="46" t="str">
        <f>IF(OR(Ações!$N3005&lt;0,Ações!$M3005&lt;0),"",(22.5*Ações!$M3005*Ações!$N3005)^0.5)</f>
        <v/>
      </c>
      <c r="G3005" s="47">
        <f>IFERROR((Ações!$H3005-Ações!$K3005)/Ações!$H3005,0)</f>
        <v>0</v>
      </c>
      <c r="H3005" s="48">
        <f>IFERROR(Ações!$I3005/(Ações!$P3005-Table_1[[#This Row],[CAGR LUCRO 5A]]),0)</f>
        <v>0</v>
      </c>
      <c r="I3005" s="48">
        <f>IF(Ações!$S3005&lt;0,"",Ações!$O3005*(1+Ações!$S3005))</f>
        <v>0</v>
      </c>
      <c r="J3005" s="49">
        <f>IFERROR(IF(Ações!$B3005="","",(VLOOKUP(Table_1[[#This Row],[AÇÕES]],'Dados Status Invest STOCKS'!A2991:AD3606,4)/Table_1[[#This Row],[LPA]]))/100,0)</f>
        <v>5.0721153846153853E-2</v>
      </c>
      <c r="K3005" s="64">
        <f>IFERROR(IF(Ações!$B3005="","",VLOOKUP(Table_1[[#This Row],[AÇÕES]],'Dados Status Invest STOCKS'!A2991:AD3606,2)),0)</f>
        <v>21.97</v>
      </c>
      <c r="L3005" s="65">
        <f>IFERROR(IF(Ações!$B3005="","",VLOOKUP(Table_1[[#This Row],[AÇÕES]],'Dados Status Invest STOCKS'!A2991:AD3606,3)/100),0)</f>
        <v>0</v>
      </c>
      <c r="M3005" s="66">
        <f>IFERROR(IF(Ações!$B3005="","",VLOOKUP(Table_1[[#This Row],[AÇÕES]],'Dados Status Invest STOCKS'!A2991:AD3606,28)),0)</f>
        <v>2.08</v>
      </c>
      <c r="N3005" s="66">
        <f>IFERROR(IF(Ações!$B3005="","",VLOOKUP(Table_1[[#This Row],[AÇÕES]],'Dados Status Invest STOCKS'!A2991:AD3606,27)),0)</f>
        <v>-8.4499999999999993</v>
      </c>
      <c r="O3005" s="66">
        <f>IFERROR(IF(Ações!$L3005="","",Ações!$K3005*Ações!$L3005),0)</f>
        <v>0</v>
      </c>
      <c r="P3005" s="67">
        <f t="shared" si="46"/>
        <v>0.06</v>
      </c>
      <c r="Q3005" s="67">
        <f>IFERROR(Ações!$O3005/Ações!$M3005,0)</f>
        <v>0</v>
      </c>
      <c r="R3005" s="67">
        <f>IFERROR(IF(Ações!$B3005="","",VLOOKUP(Table_1[[#This Row],[AÇÕES]],'Dados Status Invest STOCKS'!A2991:AD3606,18)/100),0)</f>
        <v>-0.24640000000000001</v>
      </c>
      <c r="S3005" s="65">
        <f>IFERROR(IF(Ações!$B3005="","",VLOOKUP(Table_1[[#This Row],[AÇÕES]],'Dados Status Invest STOCKS'!A2991:AD3606,25)/100),0)</f>
        <v>2.8193000000000001</v>
      </c>
      <c r="T3005" s="67">
        <f>(1-Ações!$Q3005)*Ações!$R3005</f>
        <v>-0.24640000000000001</v>
      </c>
      <c r="U3005" s="68">
        <f>IF(Ações!$S3005=0,Ações!$T3005,IF(Ações!$T3005=0,Ações!$S3005,AVERAGE(Ações!$S3005,Ações!$T3005)))</f>
        <v>1.2864500000000001</v>
      </c>
    </row>
    <row r="3006" spans="2:21" ht="15" customHeight="1" x14ac:dyDescent="0.2">
      <c r="B3006" s="63" t="str">
        <f>IFERROR('Dados Status Invest STOCKS'!A2993,"-")</f>
        <v>MIME</v>
      </c>
      <c r="C3006" s="45">
        <f>IFERROR((Ações!$D3006-Ações!$K3006)/Ações!$D3006,0)</f>
        <v>0</v>
      </c>
      <c r="D3006" s="46">
        <f>(Ações!$O3006)/0.06</f>
        <v>0</v>
      </c>
      <c r="E3006" s="47">
        <f>IFERROR((Ações!$F3006-Ações!$K3006)/Ações!$F3006,0)</f>
        <v>-6.794457911438589</v>
      </c>
      <c r="F3006" s="46">
        <f>IF(OR(Ações!$N3006&lt;0,Ações!$M3006&lt;0),"",(22.5*Ações!$M3006*Ações!$N3006)^0.5)</f>
        <v>10.213667313947523</v>
      </c>
      <c r="G3006" s="47">
        <f>IFERROR((Ações!$H3006-Ações!$K3006)/Ações!$H3006,0)</f>
        <v>0</v>
      </c>
      <c r="H3006" s="48">
        <f>IFERROR(Ações!$I3006/(Ações!$P3006-Table_1[[#This Row],[CAGR LUCRO 5A]]),0)</f>
        <v>0</v>
      </c>
      <c r="I3006" s="48">
        <f>IF(Ações!$S3006&lt;0,"",Ações!$O3006*(1+Ações!$S3006))</f>
        <v>0</v>
      </c>
      <c r="J3006" s="49">
        <f>IFERROR(IF(Ações!$B3006="","",(VLOOKUP(Table_1[[#This Row],[AÇÕES]],'Dados Status Invest STOCKS'!A2992:AD3607,4)/Table_1[[#This Row],[LPA]]))/100,0)</f>
        <v>1.7843283582089553</v>
      </c>
      <c r="K3006" s="64">
        <f>IFERROR(IF(Ações!$B3006="","",VLOOKUP(Table_1[[#This Row],[AÇÕES]],'Dados Status Invest STOCKS'!A2992:AD3607,2)),0)</f>
        <v>79.61</v>
      </c>
      <c r="L3006" s="65">
        <f>IFERROR(IF(Ações!$B3006="","",VLOOKUP(Table_1[[#This Row],[AÇÕES]],'Dados Status Invest STOCKS'!A2992:AD3607,3)/100),0)</f>
        <v>0</v>
      </c>
      <c r="M3006" s="66">
        <f>IFERROR(IF(Ações!$B3006="","",VLOOKUP(Table_1[[#This Row],[AÇÕES]],'Dados Status Invest STOCKS'!A2992:AD3607,28)),0)</f>
        <v>0.67</v>
      </c>
      <c r="N3006" s="66">
        <f>IFERROR(IF(Ações!$B3006="","",VLOOKUP(Table_1[[#This Row],[AÇÕES]],'Dados Status Invest STOCKS'!A2992:AD3607,27)),0)</f>
        <v>6.92</v>
      </c>
      <c r="O3006" s="66">
        <f>IFERROR(IF(Ações!$L3006="","",Ações!$K3006*Ações!$L3006),0)</f>
        <v>0</v>
      </c>
      <c r="P3006" s="67">
        <f t="shared" si="46"/>
        <v>0.06</v>
      </c>
      <c r="Q3006" s="67">
        <f>IFERROR(Ações!$O3006/Ações!$M3006,0)</f>
        <v>0</v>
      </c>
      <c r="R3006" s="67">
        <f>IFERROR(IF(Ações!$B3006="","",VLOOKUP(Table_1[[#This Row],[AÇÕES]],'Dados Status Invest STOCKS'!A2992:AD3607,18)/100),0)</f>
        <v>9.6199999999999994E-2</v>
      </c>
      <c r="S3006" s="65">
        <f>IFERROR(IF(Ações!$B3006="","",VLOOKUP(Table_1[[#This Row],[AÇÕES]],'Dados Status Invest STOCKS'!A2992:AD3607,25)/100),0)</f>
        <v>0</v>
      </c>
      <c r="T3006" s="67">
        <f>(1-Ações!$Q3006)*Ações!$R3006</f>
        <v>9.6199999999999994E-2</v>
      </c>
      <c r="U3006" s="68">
        <f>IF(Ações!$S3006=0,Ações!$T3006,IF(Ações!$T3006=0,Ações!$S3006,AVERAGE(Ações!$S3006,Ações!$T3006)))</f>
        <v>9.6199999999999994E-2</v>
      </c>
    </row>
    <row r="3007" spans="2:21" ht="15" customHeight="1" x14ac:dyDescent="0.2">
      <c r="B3007" s="63" t="str">
        <f>IFERROR('Dados Status Invest STOCKS'!A2994,"-")</f>
        <v>MIND</v>
      </c>
      <c r="C3007" s="45">
        <f>IFERROR((Ações!$D3007-Ações!$K3007)/Ações!$D3007,0)</f>
        <v>0</v>
      </c>
      <c r="D3007" s="46">
        <f>(Ações!$O3007)/0.06</f>
        <v>0</v>
      </c>
      <c r="E3007" s="47">
        <f>IFERROR((Ações!$F3007-Ações!$K3007)/Ações!$F3007,0)</f>
        <v>0</v>
      </c>
      <c r="F3007" s="46" t="str">
        <f>IF(OR(Ações!$N3007&lt;0,Ações!$M3007&lt;0),"",(22.5*Ações!$M3007*Ações!$N3007)^0.5)</f>
        <v/>
      </c>
      <c r="G3007" s="47">
        <f>IFERROR((Ações!$H3007-Ações!$K3007)/Ações!$H3007,0)</f>
        <v>0</v>
      </c>
      <c r="H3007" s="48">
        <f>IFERROR(Ações!$I3007/(Ações!$P3007-Table_1[[#This Row],[CAGR LUCRO 5A]]),0)</f>
        <v>0</v>
      </c>
      <c r="I3007" s="48">
        <f>IF(Ações!$S3007&lt;0,"",Ações!$O3007*(1+Ações!$S3007))</f>
        <v>0</v>
      </c>
      <c r="J3007" s="49">
        <f>IFERROR(IF(Ações!$B3007="","",(VLOOKUP(Table_1[[#This Row],[AÇÕES]],'Dados Status Invest STOCKS'!A2993:AD3608,4)/Table_1[[#This Row],[LPA]]))/100,0)</f>
        <v>1.6739130434782607E-2</v>
      </c>
      <c r="K3007" s="64">
        <f>IFERROR(IF(Ações!$B3007="","",VLOOKUP(Table_1[[#This Row],[AÇÕES]],'Dados Status Invest STOCKS'!A2993:AD3608,2)),0)</f>
        <v>1.42</v>
      </c>
      <c r="L3007" s="65">
        <f>IFERROR(IF(Ações!$B3007="","",VLOOKUP(Table_1[[#This Row],[AÇÕES]],'Dados Status Invest STOCKS'!A2993:AD3608,3)/100),0)</f>
        <v>0</v>
      </c>
      <c r="M3007" s="66">
        <f>IFERROR(IF(Ações!$B3007="","",VLOOKUP(Table_1[[#This Row],[AÇÕES]],'Dados Status Invest STOCKS'!A2993:AD3608,28)),0)</f>
        <v>-0.92</v>
      </c>
      <c r="N3007" s="66">
        <f>IFERROR(IF(Ações!$B3007="","",VLOOKUP(Table_1[[#This Row],[AÇÕES]],'Dados Status Invest STOCKS'!A2993:AD3608,27)),0)</f>
        <v>1.8</v>
      </c>
      <c r="O3007" s="66">
        <f>IFERROR(IF(Ações!$L3007="","",Ações!$K3007*Ações!$L3007),0)</f>
        <v>0</v>
      </c>
      <c r="P3007" s="67">
        <f t="shared" si="46"/>
        <v>0.06</v>
      </c>
      <c r="Q3007" s="67">
        <f>IFERROR(Ações!$O3007/Ações!$M3007,0)</f>
        <v>0</v>
      </c>
      <c r="R3007" s="67">
        <f>IFERROR(IF(Ações!$B3007="","",VLOOKUP(Table_1[[#This Row],[AÇÕES]],'Dados Status Invest STOCKS'!A2993:AD3608,18)/100),0)</f>
        <v>-0.51049999999999995</v>
      </c>
      <c r="S3007" s="65">
        <f>IFERROR(IF(Ações!$B3007="","",VLOOKUP(Table_1[[#This Row],[AÇÕES]],'Dados Status Invest STOCKS'!A2993:AD3608,25)/100),0)</f>
        <v>0</v>
      </c>
      <c r="T3007" s="67">
        <f>(1-Ações!$Q3007)*Ações!$R3007</f>
        <v>-0.51049999999999995</v>
      </c>
      <c r="U3007" s="68">
        <f>IF(Ações!$S3007=0,Ações!$T3007,IF(Ações!$T3007=0,Ações!$S3007,AVERAGE(Ações!$S3007,Ações!$T3007)))</f>
        <v>-0.51049999999999995</v>
      </c>
    </row>
    <row r="3008" spans="2:21" ht="15" customHeight="1" x14ac:dyDescent="0.2">
      <c r="B3008" s="63" t="str">
        <f>IFERROR('Dados Status Invest STOCKS'!A2995,"-")</f>
        <v>MINDP</v>
      </c>
      <c r="C3008" s="45">
        <f>IFERROR((Ações!$D3008-Ações!$K3008)/Ações!$D3008,0)</f>
        <v>0.53667953667953683</v>
      </c>
      <c r="D3008" s="46">
        <f>(Ações!$O3008)/0.06</f>
        <v>37.49025000000001</v>
      </c>
      <c r="E3008" s="47">
        <f>IFERROR((Ações!$F3008-Ações!$K3008)/Ações!$F3008,0)</f>
        <v>0</v>
      </c>
      <c r="F3008" s="46" t="str">
        <f>IF(OR(Ações!$N3008&lt;0,Ações!$M3008&lt;0),"",(22.5*Ações!$M3008*Ações!$N3008)^0.5)</f>
        <v/>
      </c>
      <c r="G3008" s="47">
        <f>IFERROR((Ações!$H3008-Ações!$K3008)/Ações!$H3008,0)</f>
        <v>0.53667953667953683</v>
      </c>
      <c r="H3008" s="48">
        <f>IFERROR(Ações!$I3008/(Ações!$P3008-Table_1[[#This Row],[CAGR LUCRO 5A]]),0)</f>
        <v>37.49025000000001</v>
      </c>
      <c r="I3008" s="48">
        <f>IF(Ações!$S3008&lt;0,"",Ações!$O3008*(1+Ações!$S3008))</f>
        <v>2.2494150000000004</v>
      </c>
      <c r="J3008" s="49">
        <f>IFERROR(IF(Ações!$B3008="","",(VLOOKUP(Table_1[[#This Row],[AÇÕES]],'Dados Status Invest STOCKS'!A2994:AD3609,4)/Table_1[[#This Row],[LPA]]))/100,0)</f>
        <v>0.2048913043478261</v>
      </c>
      <c r="K3008" s="64">
        <f>IFERROR(IF(Ações!$B3008="","",VLOOKUP(Table_1[[#This Row],[AÇÕES]],'Dados Status Invest STOCKS'!A2994:AD3609,2)),0)</f>
        <v>17.37</v>
      </c>
      <c r="L3008" s="65">
        <f>IFERROR(IF(Ações!$B3008="","",VLOOKUP(Table_1[[#This Row],[AÇÕES]],'Dados Status Invest STOCKS'!A2994:AD3609,3)/100),0)</f>
        <v>0.1295</v>
      </c>
      <c r="M3008" s="66">
        <f>IFERROR(IF(Ações!$B3008="","",VLOOKUP(Table_1[[#This Row],[AÇÕES]],'Dados Status Invest STOCKS'!A2994:AD3609,28)),0)</f>
        <v>-0.92</v>
      </c>
      <c r="N3008" s="66">
        <f>IFERROR(IF(Ações!$B3008="","",VLOOKUP(Table_1[[#This Row],[AÇÕES]],'Dados Status Invest STOCKS'!A2994:AD3609,27)),0)</f>
        <v>1.8</v>
      </c>
      <c r="O3008" s="66">
        <f>IFERROR(IF(Ações!$L3008="","",Ações!$K3008*Ações!$L3008),0)</f>
        <v>2.2494150000000004</v>
      </c>
      <c r="P3008" s="67">
        <f t="shared" si="46"/>
        <v>0.06</v>
      </c>
      <c r="Q3008" s="67">
        <f>IFERROR(Ações!$O3008/Ações!$M3008,0)</f>
        <v>-2.4450163043478264</v>
      </c>
      <c r="R3008" s="67">
        <f>IFERROR(IF(Ações!$B3008="","",VLOOKUP(Table_1[[#This Row],[AÇÕES]],'Dados Status Invest STOCKS'!A2994:AD3609,18)/100),0)</f>
        <v>-0.51049999999999995</v>
      </c>
      <c r="S3008" s="65">
        <f>IFERROR(IF(Ações!$B3008="","",VLOOKUP(Table_1[[#This Row],[AÇÕES]],'Dados Status Invest STOCKS'!A2994:AD3609,25)/100),0)</f>
        <v>0</v>
      </c>
      <c r="T3008" s="67">
        <f>(1-Ações!$Q3008)*Ações!$R3008</f>
        <v>-1.7586808233695652</v>
      </c>
      <c r="U3008" s="68">
        <f>IF(Ações!$S3008=0,Ações!$T3008,IF(Ações!$T3008=0,Ações!$S3008,AVERAGE(Ações!$S3008,Ações!$T3008)))</f>
        <v>-1.7586808233695652</v>
      </c>
    </row>
    <row r="3009" spans="2:21" ht="15" customHeight="1" x14ac:dyDescent="0.2">
      <c r="B3009" s="63" t="str">
        <f>IFERROR('Dados Status Invest STOCKS'!A2996,"-")</f>
        <v>MIRM</v>
      </c>
      <c r="C3009" s="45">
        <f>IFERROR((Ações!$D3009-Ações!$K3009)/Ações!$D3009,0)</f>
        <v>0</v>
      </c>
      <c r="D3009" s="46">
        <f>(Ações!$O3009)/0.06</f>
        <v>0</v>
      </c>
      <c r="E3009" s="47">
        <f>IFERROR((Ações!$F3009-Ações!$K3009)/Ações!$F3009,0)</f>
        <v>0</v>
      </c>
      <c r="F3009" s="46" t="str">
        <f>IF(OR(Ações!$N3009&lt;0,Ações!$M3009&lt;0),"",(22.5*Ações!$M3009*Ações!$N3009)^0.5)</f>
        <v/>
      </c>
      <c r="G3009" s="47">
        <f>IFERROR((Ações!$H3009-Ações!$K3009)/Ações!$H3009,0)</f>
        <v>0</v>
      </c>
      <c r="H3009" s="48">
        <f>IFERROR(Ações!$I3009/(Ações!$P3009-Table_1[[#This Row],[CAGR LUCRO 5A]]),0)</f>
        <v>0</v>
      </c>
      <c r="I3009" s="48">
        <f>IF(Ações!$S3009&lt;0,"",Ações!$O3009*(1+Ações!$S3009))</f>
        <v>0</v>
      </c>
      <c r="J3009" s="49">
        <f>IFERROR(IF(Ações!$B3009="","",(VLOOKUP(Table_1[[#This Row],[AÇÕES]],'Dados Status Invest STOCKS'!A2995:AD3610,4)/Table_1[[#This Row],[LPA]]))/100,0)</f>
        <v>5.1801029159519729E-3</v>
      </c>
      <c r="K3009" s="64">
        <f>IFERROR(IF(Ações!$B3009="","",VLOOKUP(Table_1[[#This Row],[AÇÕES]],'Dados Status Invest STOCKS'!A2995:AD3610,2)),0)</f>
        <v>17.600000000000001</v>
      </c>
      <c r="L3009" s="65">
        <f>IFERROR(IF(Ações!$B3009="","",VLOOKUP(Table_1[[#This Row],[AÇÕES]],'Dados Status Invest STOCKS'!A2995:AD3610,3)/100),0)</f>
        <v>0</v>
      </c>
      <c r="M3009" s="66">
        <f>IFERROR(IF(Ações!$B3009="","",VLOOKUP(Table_1[[#This Row],[AÇÕES]],'Dados Status Invest STOCKS'!A2995:AD3610,28)),0)</f>
        <v>-5.83</v>
      </c>
      <c r="N3009" s="66">
        <f>IFERROR(IF(Ações!$B3009="","",VLOOKUP(Table_1[[#This Row],[AÇÕES]],'Dados Status Invest STOCKS'!A2995:AD3610,27)),0)</f>
        <v>1.84</v>
      </c>
      <c r="O3009" s="66">
        <f>IFERROR(IF(Ações!$L3009="","",Ações!$K3009*Ações!$L3009),0)</f>
        <v>0</v>
      </c>
      <c r="P3009" s="67">
        <f t="shared" si="46"/>
        <v>0.06</v>
      </c>
      <c r="Q3009" s="67">
        <f>IFERROR(Ações!$O3009/Ações!$M3009,0)</f>
        <v>0</v>
      </c>
      <c r="R3009" s="67">
        <f>IFERROR(IF(Ações!$B3009="","",VLOOKUP(Table_1[[#This Row],[AÇÕES]],'Dados Status Invest STOCKS'!A2995:AD3610,18)/100),0)</f>
        <v>-3.1693000000000002</v>
      </c>
      <c r="S3009" s="65">
        <f>IFERROR(IF(Ações!$B3009="","",VLOOKUP(Table_1[[#This Row],[AÇÕES]],'Dados Status Invest STOCKS'!A2995:AD3610,25)/100),0)</f>
        <v>0</v>
      </c>
      <c r="T3009" s="67">
        <f>(1-Ações!$Q3009)*Ações!$R3009</f>
        <v>-3.1693000000000002</v>
      </c>
      <c r="U3009" s="68">
        <f>IF(Ações!$S3009=0,Ações!$T3009,IF(Ações!$T3009=0,Ações!$S3009,AVERAGE(Ações!$S3009,Ações!$T3009)))</f>
        <v>-3.1693000000000002</v>
      </c>
    </row>
    <row r="3010" spans="2:21" ht="15" customHeight="1" x14ac:dyDescent="0.2">
      <c r="B3010" s="63" t="str">
        <f>IFERROR('Dados Status Invest STOCKS'!A2997,"-")</f>
        <v>MIST</v>
      </c>
      <c r="C3010" s="45">
        <f>IFERROR((Ações!$D3010-Ações!$K3010)/Ações!$D3010,0)</f>
        <v>0</v>
      </c>
      <c r="D3010" s="46">
        <f>(Ações!$O3010)/0.06</f>
        <v>0</v>
      </c>
      <c r="E3010" s="47">
        <f>IFERROR((Ações!$F3010-Ações!$K3010)/Ações!$F3010,0)</f>
        <v>0</v>
      </c>
      <c r="F3010" s="46" t="str">
        <f>IF(OR(Ações!$N3010&lt;0,Ações!$M3010&lt;0),"",(22.5*Ações!$M3010*Ações!$N3010)^0.5)</f>
        <v/>
      </c>
      <c r="G3010" s="47">
        <f>IFERROR((Ações!$H3010-Ações!$K3010)/Ações!$H3010,0)</f>
        <v>0</v>
      </c>
      <c r="H3010" s="48">
        <f>IFERROR(Ações!$I3010/(Ações!$P3010-Table_1[[#This Row],[CAGR LUCRO 5A]]),0)</f>
        <v>0</v>
      </c>
      <c r="I3010" s="48">
        <f>IF(Ações!$S3010&lt;0,"",Ações!$O3010*(1+Ações!$S3010))</f>
        <v>0</v>
      </c>
      <c r="J3010" s="49">
        <f>IFERROR(IF(Ações!$B3010="","",(VLOOKUP(Table_1[[#This Row],[AÇÕES]],'Dados Status Invest STOCKS'!A2996:AD3611,4)/Table_1[[#This Row],[LPA]]))/100,0)</f>
        <v>5.0517241379310344E-2</v>
      </c>
      <c r="K3010" s="64">
        <f>IFERROR(IF(Ações!$B3010="","",VLOOKUP(Table_1[[#This Row],[AÇÕES]],'Dados Status Invest STOCKS'!A2996:AD3611,2)),0)</f>
        <v>6.79</v>
      </c>
      <c r="L3010" s="65">
        <f>IFERROR(IF(Ações!$B3010="","",VLOOKUP(Table_1[[#This Row],[AÇÕES]],'Dados Status Invest STOCKS'!A2996:AD3611,3)/100),0)</f>
        <v>0</v>
      </c>
      <c r="M3010" s="66">
        <f>IFERROR(IF(Ações!$B3010="","",VLOOKUP(Table_1[[#This Row],[AÇÕES]],'Dados Status Invest STOCKS'!A2996:AD3611,28)),0)</f>
        <v>-1.1599999999999999</v>
      </c>
      <c r="N3010" s="66">
        <f>IFERROR(IF(Ações!$B3010="","",VLOOKUP(Table_1[[#This Row],[AÇÕES]],'Dados Status Invest STOCKS'!A2996:AD3611,27)),0)</f>
        <v>4.2699999999999996</v>
      </c>
      <c r="O3010" s="66">
        <f>IFERROR(IF(Ações!$L3010="","",Ações!$K3010*Ações!$L3010),0)</f>
        <v>0</v>
      </c>
      <c r="P3010" s="67">
        <f t="shared" si="46"/>
        <v>0.06</v>
      </c>
      <c r="Q3010" s="67">
        <f>IFERROR(Ações!$O3010/Ações!$M3010,0)</f>
        <v>0</v>
      </c>
      <c r="R3010" s="67">
        <f>IFERROR(IF(Ações!$B3010="","",VLOOKUP(Table_1[[#This Row],[AÇÕES]],'Dados Status Invest STOCKS'!A2996:AD3611,18)/100),0)</f>
        <v>-0.27179999999999999</v>
      </c>
      <c r="S3010" s="65">
        <f>IFERROR(IF(Ações!$B3010="","",VLOOKUP(Table_1[[#This Row],[AÇÕES]],'Dados Status Invest STOCKS'!A2996:AD3611,25)/100),0)</f>
        <v>0</v>
      </c>
      <c r="T3010" s="67">
        <f>(1-Ações!$Q3010)*Ações!$R3010</f>
        <v>-0.27179999999999999</v>
      </c>
      <c r="U3010" s="68">
        <f>IF(Ações!$S3010=0,Ações!$T3010,IF(Ações!$T3010=0,Ações!$S3010,AVERAGE(Ações!$S3010,Ações!$T3010)))</f>
        <v>-0.27179999999999999</v>
      </c>
    </row>
    <row r="3011" spans="2:21" ht="15" customHeight="1" x14ac:dyDescent="0.2">
      <c r="B3011" s="63" t="str">
        <f>IFERROR('Dados Status Invest STOCKS'!A2998,"-")</f>
        <v>MITK</v>
      </c>
      <c r="C3011" s="45">
        <f>IFERROR((Ações!$D3011-Ações!$K3011)/Ações!$D3011,0)</f>
        <v>0</v>
      </c>
      <c r="D3011" s="46">
        <f>(Ações!$O3011)/0.06</f>
        <v>0</v>
      </c>
      <c r="E3011" s="47">
        <f>IFERROR((Ações!$F3011-Ações!$K3011)/Ações!$F3011,0)</f>
        <v>-2.7247580576488613</v>
      </c>
      <c r="F3011" s="46">
        <f>IF(OR(Ações!$N3011&lt;0,Ações!$M3011&lt;0),"",(22.5*Ações!$M3011*Ações!$N3011)^0.5)</f>
        <v>4.1828220139040102</v>
      </c>
      <c r="G3011" s="47">
        <f>IFERROR((Ações!$H3011-Ações!$K3011)/Ações!$H3011,0)</f>
        <v>0</v>
      </c>
      <c r="H3011" s="48">
        <f>IFERROR(Ações!$I3011/(Ações!$P3011-Table_1[[#This Row],[CAGR LUCRO 5A]]),0)</f>
        <v>0</v>
      </c>
      <c r="I3011" s="48">
        <f>IF(Ações!$S3011&lt;0,"",Ações!$O3011*(1+Ações!$S3011))</f>
        <v>0</v>
      </c>
      <c r="J3011" s="49">
        <f>IFERROR(IF(Ações!$B3011="","",(VLOOKUP(Table_1[[#This Row],[AÇÕES]],'Dados Status Invest STOCKS'!A2997:AD3612,4)/Table_1[[#This Row],[LPA]]))/100,0)</f>
        <v>4.8411111111111111</v>
      </c>
      <c r="K3011" s="64">
        <f>IFERROR(IF(Ações!$B3011="","",VLOOKUP(Table_1[[#This Row],[AÇÕES]],'Dados Status Invest STOCKS'!A2997:AD3612,2)),0)</f>
        <v>15.58</v>
      </c>
      <c r="L3011" s="65">
        <f>IFERROR(IF(Ações!$B3011="","",VLOOKUP(Table_1[[#This Row],[AÇÕES]],'Dados Status Invest STOCKS'!A2997:AD3612,3)/100),0)</f>
        <v>0</v>
      </c>
      <c r="M3011" s="66">
        <f>IFERROR(IF(Ações!$B3011="","",VLOOKUP(Table_1[[#This Row],[AÇÕES]],'Dados Status Invest STOCKS'!A2997:AD3612,28)),0)</f>
        <v>0.18</v>
      </c>
      <c r="N3011" s="66">
        <f>IFERROR(IF(Ações!$B3011="","",VLOOKUP(Table_1[[#This Row],[AÇÕES]],'Dados Status Invest STOCKS'!A2997:AD3612,27)),0)</f>
        <v>4.32</v>
      </c>
      <c r="O3011" s="66">
        <f>IFERROR(IF(Ações!$L3011="","",Ações!$K3011*Ações!$L3011),0)</f>
        <v>0</v>
      </c>
      <c r="P3011" s="67">
        <f t="shared" si="46"/>
        <v>0.06</v>
      </c>
      <c r="Q3011" s="67">
        <f>IFERROR(Ações!$O3011/Ações!$M3011,0)</f>
        <v>0</v>
      </c>
      <c r="R3011" s="67">
        <f>IFERROR(IF(Ações!$B3011="","",VLOOKUP(Table_1[[#This Row],[AÇÕES]],'Dados Status Invest STOCKS'!A2997:AD3612,18)/100),0)</f>
        <v>4.1399999999999999E-2</v>
      </c>
      <c r="S3011" s="65">
        <f>IFERROR(IF(Ações!$B3011="","",VLOOKUP(Table_1[[#This Row],[AÇÕES]],'Dados Status Invest STOCKS'!A2997:AD3612,25)/100),0)</f>
        <v>0.32429999999999998</v>
      </c>
      <c r="T3011" s="67">
        <f>(1-Ações!$Q3011)*Ações!$R3011</f>
        <v>4.1399999999999999E-2</v>
      </c>
      <c r="U3011" s="68">
        <f>IF(Ações!$S3011=0,Ações!$T3011,IF(Ações!$T3011=0,Ações!$S3011,AVERAGE(Ações!$S3011,Ações!$T3011)))</f>
        <v>0.18284999999999998</v>
      </c>
    </row>
    <row r="3012" spans="2:21" ht="15" customHeight="1" x14ac:dyDescent="0.2">
      <c r="B3012" s="63" t="str">
        <f>IFERROR('Dados Status Invest STOCKS'!A2999,"-")</f>
        <v>MITO</v>
      </c>
      <c r="C3012" s="45">
        <f>IFERROR((Ações!$D3012-Ações!$K3012)/Ações!$D3012,0)</f>
        <v>0</v>
      </c>
      <c r="D3012" s="46">
        <f>(Ações!$O3012)/0.06</f>
        <v>0</v>
      </c>
      <c r="E3012" s="47">
        <f>IFERROR((Ações!$F3012-Ações!$K3012)/Ações!$F3012,0)</f>
        <v>0</v>
      </c>
      <c r="F3012" s="46" t="str">
        <f>IF(OR(Ações!$N3012&lt;0,Ações!$M3012&lt;0),"",(22.5*Ações!$M3012*Ações!$N3012)^0.5)</f>
        <v/>
      </c>
      <c r="G3012" s="47">
        <f>IFERROR((Ações!$H3012-Ações!$K3012)/Ações!$H3012,0)</f>
        <v>0</v>
      </c>
      <c r="H3012" s="48">
        <f>IFERROR(Ações!$I3012/(Ações!$P3012-Table_1[[#This Row],[CAGR LUCRO 5A]]),0)</f>
        <v>0</v>
      </c>
      <c r="I3012" s="48">
        <f>IF(Ações!$S3012&lt;0,"",Ações!$O3012*(1+Ações!$S3012))</f>
        <v>0</v>
      </c>
      <c r="J3012" s="49">
        <f>IFERROR(IF(Ações!$B3012="","",(VLOOKUP(Table_1[[#This Row],[AÇÕES]],'Dados Status Invest STOCKS'!A2998:AD3613,4)/Table_1[[#This Row],[LPA]]))/100,0)</f>
        <v>1.9016393442622948E-2</v>
      </c>
      <c r="K3012" s="64">
        <f>IFERROR(IF(Ações!$B3012="","",VLOOKUP(Table_1[[#This Row],[AÇÕES]],'Dados Status Invest STOCKS'!A2998:AD3613,2)),0)</f>
        <v>0.71</v>
      </c>
      <c r="L3012" s="65">
        <f>IFERROR(IF(Ações!$B3012="","",VLOOKUP(Table_1[[#This Row],[AÇÕES]],'Dados Status Invest STOCKS'!A2998:AD3613,3)/100),0)</f>
        <v>0</v>
      </c>
      <c r="M3012" s="66">
        <f>IFERROR(IF(Ações!$B3012="","",VLOOKUP(Table_1[[#This Row],[AÇÕES]],'Dados Status Invest STOCKS'!A2998:AD3613,28)),0)</f>
        <v>-0.61</v>
      </c>
      <c r="N3012" s="66">
        <f>IFERROR(IF(Ações!$B3012="","",VLOOKUP(Table_1[[#This Row],[AÇÕES]],'Dados Status Invest STOCKS'!A2998:AD3613,27)),0)</f>
        <v>-0.46</v>
      </c>
      <c r="O3012" s="66">
        <f>IFERROR(IF(Ações!$L3012="","",Ações!$K3012*Ações!$L3012),0)</f>
        <v>0</v>
      </c>
      <c r="P3012" s="67">
        <f t="shared" si="46"/>
        <v>0.06</v>
      </c>
      <c r="Q3012" s="67">
        <f>IFERROR(Ações!$O3012/Ações!$M3012,0)</f>
        <v>0</v>
      </c>
      <c r="R3012" s="67">
        <f>IFERROR(IF(Ações!$B3012="","",VLOOKUP(Table_1[[#This Row],[AÇÕES]],'Dados Status Invest STOCKS'!A2998:AD3613,18)/100),0)</f>
        <v>-1.3448</v>
      </c>
      <c r="S3012" s="65">
        <f>IFERROR(IF(Ações!$B3012="","",VLOOKUP(Table_1[[#This Row],[AÇÕES]],'Dados Status Invest STOCKS'!A2998:AD3613,25)/100),0)</f>
        <v>0</v>
      </c>
      <c r="T3012" s="67">
        <f>(1-Ações!$Q3012)*Ações!$R3012</f>
        <v>-1.3448</v>
      </c>
      <c r="U3012" s="68">
        <f>IF(Ações!$S3012=0,Ações!$T3012,IF(Ações!$T3012=0,Ações!$S3012,AVERAGE(Ações!$S3012,Ações!$T3012)))</f>
        <v>-1.3448</v>
      </c>
    </row>
    <row r="3013" spans="2:21" ht="15" customHeight="1" x14ac:dyDescent="0.2">
      <c r="B3013" s="63" t="str">
        <f>IFERROR('Dados Status Invest STOCKS'!A3000,"-")</f>
        <v>MITT</v>
      </c>
      <c r="C3013" s="45">
        <f>IFERROR((Ações!$D3013-Ações!$K3013)/Ações!$D3013,0)</f>
        <v>0.34497816593886466</v>
      </c>
      <c r="D3013" s="46">
        <f>(Ações!$O3013)/0.06</f>
        <v>15.007133333333334</v>
      </c>
      <c r="E3013" s="47">
        <f>IFERROR((Ações!$F3013-Ações!$K3013)/Ações!$F3013,0)</f>
        <v>0.80997765131253596</v>
      </c>
      <c r="F3013" s="46">
        <f>IF(OR(Ações!$N3013&lt;0,Ações!$M3013&lt;0),"",(22.5*Ações!$M3013*Ações!$N3013)^0.5)</f>
        <v>51.730757291963165</v>
      </c>
      <c r="G3013" s="47">
        <f>IFERROR((Ações!$H3013-Ações!$K3013)/Ações!$H3013,0)</f>
        <v>0.34497816593886466</v>
      </c>
      <c r="H3013" s="48">
        <f>IFERROR(Ações!$I3013/(Ações!$P3013-Table_1[[#This Row],[CAGR LUCRO 5A]]),0)</f>
        <v>15.007133333333334</v>
      </c>
      <c r="I3013" s="48">
        <f>IF(Ações!$S3013&lt;0,"",Ações!$O3013*(1+Ações!$S3013))</f>
        <v>0.90042800000000001</v>
      </c>
      <c r="J3013" s="49">
        <f>IFERROR(IF(Ações!$B3013="","",(VLOOKUP(Table_1[[#This Row],[AÇÕES]],'Dados Status Invest STOCKS'!A2999:AD3614,4)/Table_1[[#This Row],[LPA]]))/100,0)</f>
        <v>3.1891891891891893E-3</v>
      </c>
      <c r="K3013" s="64">
        <f>IFERROR(IF(Ações!$B3013="","",VLOOKUP(Table_1[[#This Row],[AÇÕES]],'Dados Status Invest STOCKS'!A2999:AD3614,2)),0)</f>
        <v>9.83</v>
      </c>
      <c r="L3013" s="65">
        <f>IFERROR(IF(Ações!$B3013="","",VLOOKUP(Table_1[[#This Row],[AÇÕES]],'Dados Status Invest STOCKS'!A2999:AD3614,3)/100),0)</f>
        <v>9.1600000000000001E-2</v>
      </c>
      <c r="M3013" s="66">
        <f>IFERROR(IF(Ações!$B3013="","",VLOOKUP(Table_1[[#This Row],[AÇÕES]],'Dados Status Invest STOCKS'!A2999:AD3614,28)),0)</f>
        <v>5.55</v>
      </c>
      <c r="N3013" s="66">
        <f>IFERROR(IF(Ações!$B3013="","",VLOOKUP(Table_1[[#This Row],[AÇÕES]],'Dados Status Invest STOCKS'!A2999:AD3614,27)),0)</f>
        <v>21.43</v>
      </c>
      <c r="O3013" s="66">
        <f>IFERROR(IF(Ações!$L3013="","",Ações!$K3013*Ações!$L3013),0)</f>
        <v>0.90042800000000001</v>
      </c>
      <c r="P3013" s="67">
        <f t="shared" si="46"/>
        <v>0.06</v>
      </c>
      <c r="Q3013" s="67">
        <f>IFERROR(Ações!$O3013/Ações!$M3013,0)</f>
        <v>0.16223927927927928</v>
      </c>
      <c r="R3013" s="67">
        <f>IFERROR(IF(Ações!$B3013="","",VLOOKUP(Table_1[[#This Row],[AÇÕES]],'Dados Status Invest STOCKS'!A2999:AD3614,18)/100),0)</f>
        <v>0.25929999999999997</v>
      </c>
      <c r="S3013" s="65">
        <f>IFERROR(IF(Ações!$B3013="","",VLOOKUP(Table_1[[#This Row],[AÇÕES]],'Dados Status Invest STOCKS'!A2999:AD3614,25)/100),0)</f>
        <v>0</v>
      </c>
      <c r="T3013" s="67">
        <f>(1-Ações!$Q3013)*Ações!$R3013</f>
        <v>0.21723135488288287</v>
      </c>
      <c r="U3013" s="68">
        <f>IF(Ações!$S3013=0,Ações!$T3013,IF(Ações!$T3013=0,Ações!$S3013,AVERAGE(Ações!$S3013,Ações!$T3013)))</f>
        <v>0.21723135488288287</v>
      </c>
    </row>
    <row r="3014" spans="2:21" ht="15" customHeight="1" x14ac:dyDescent="0.2">
      <c r="B3014" s="63" t="str">
        <f>IFERROR('Dados Status Invest STOCKS'!A3001,"-")</f>
        <v>MIXT</v>
      </c>
      <c r="C3014" s="45">
        <f>IFERROR((Ações!$D3014-Ações!$K3014)/Ações!$D3014,0)</f>
        <v>-2.4090909090909087</v>
      </c>
      <c r="D3014" s="46">
        <f>(Ações!$O3014)/0.06</f>
        <v>3.3410666666666673</v>
      </c>
      <c r="E3014" s="47">
        <f>IFERROR((Ações!$F3014-Ações!$K3014)/Ações!$F3014,0)</f>
        <v>-0.41808894378320233</v>
      </c>
      <c r="F3014" s="46">
        <f>IF(OR(Ações!$N3014&lt;0,Ações!$M3014&lt;0),"",(22.5*Ações!$M3014*Ações!$N3014)^0.5)</f>
        <v>8.0319362547271265</v>
      </c>
      <c r="G3014" s="47">
        <f>IFERROR((Ações!$H3014-Ações!$K3014)/Ações!$H3014,0)</f>
        <v>-1.4139904155639795</v>
      </c>
      <c r="H3014" s="48">
        <f>IFERROR(Ações!$I3014/(Ações!$P3014-Table_1[[#This Row],[CAGR LUCRO 5A]]),0)</f>
        <v>4.7183285925925933</v>
      </c>
      <c r="I3014" s="48">
        <f>IF(Ações!$S3014&lt;0,"",Ações!$O3014*(1+Ações!$S3014))</f>
        <v>0.20383179520000003</v>
      </c>
      <c r="J3014" s="49">
        <f>IFERROR(IF(Ações!$B3014="","",(VLOOKUP(Table_1[[#This Row],[AÇÕES]],'Dados Status Invest STOCKS'!A3000:AD3615,4)/Table_1[[#This Row],[LPA]]))/100,0)</f>
        <v>0.36410714285714285</v>
      </c>
      <c r="K3014" s="64">
        <f>IFERROR(IF(Ações!$B3014="","",VLOOKUP(Table_1[[#This Row],[AÇÕES]],'Dados Status Invest STOCKS'!A3000:AD3615,2)),0)</f>
        <v>11.39</v>
      </c>
      <c r="L3014" s="65">
        <f>IFERROR(IF(Ações!$B3014="","",VLOOKUP(Table_1[[#This Row],[AÇÕES]],'Dados Status Invest STOCKS'!A3000:AD3615,3)/100),0)</f>
        <v>1.7600000000000001E-2</v>
      </c>
      <c r="M3014" s="66">
        <f>IFERROR(IF(Ações!$B3014="","",VLOOKUP(Table_1[[#This Row],[AÇÕES]],'Dados Status Invest STOCKS'!A3000:AD3615,28)),0)</f>
        <v>0.56000000000000005</v>
      </c>
      <c r="N3014" s="66">
        <f>IFERROR(IF(Ações!$B3014="","",VLOOKUP(Table_1[[#This Row],[AÇÕES]],'Dados Status Invest STOCKS'!A3000:AD3615,27)),0)</f>
        <v>5.12</v>
      </c>
      <c r="O3014" s="66">
        <f>IFERROR(IF(Ações!$L3014="","",Ações!$K3014*Ações!$L3014),0)</f>
        <v>0.20046400000000003</v>
      </c>
      <c r="P3014" s="67">
        <f t="shared" si="46"/>
        <v>0.06</v>
      </c>
      <c r="Q3014" s="67">
        <f>IFERROR(Ações!$O3014/Ações!$M3014,0)</f>
        <v>0.35797142857142861</v>
      </c>
      <c r="R3014" s="67">
        <f>IFERROR(IF(Ações!$B3014="","",VLOOKUP(Table_1[[#This Row],[AÇÕES]],'Dados Status Invest STOCKS'!A3000:AD3615,18)/100),0)</f>
        <v>0.109</v>
      </c>
      <c r="S3014" s="65">
        <f>IFERROR(IF(Ações!$B3014="","",VLOOKUP(Table_1[[#This Row],[AÇÕES]],'Dados Status Invest STOCKS'!A3000:AD3615,25)/100),0)</f>
        <v>1.6799999999999999E-2</v>
      </c>
      <c r="T3014" s="67">
        <f>(1-Ações!$Q3014)*Ações!$R3014</f>
        <v>6.9981114285714283E-2</v>
      </c>
      <c r="U3014" s="68">
        <f>IF(Ações!$S3014=0,Ações!$T3014,IF(Ações!$T3014=0,Ações!$S3014,AVERAGE(Ações!$S3014,Ações!$T3014)))</f>
        <v>4.3390557142857139E-2</v>
      </c>
    </row>
    <row r="3015" spans="2:21" ht="15" customHeight="1" x14ac:dyDescent="0.2">
      <c r="B3015" s="63" t="str">
        <f>IFERROR('Dados Status Invest STOCKS'!A3002,"-")</f>
        <v>MKC</v>
      </c>
      <c r="C3015" s="45">
        <f>IFERROR((Ações!$D3015-Ações!$K3015)/Ações!$D3015,0)</f>
        <v>-3.0540540540540535</v>
      </c>
      <c r="D3015" s="46">
        <f>(Ações!$O3015)/0.06</f>
        <v>23.228600000000004</v>
      </c>
      <c r="E3015" s="47">
        <f>IFERROR((Ações!$F3015-Ações!$K3015)/Ações!$F3015,0)</f>
        <v>-1.9080900522902322</v>
      </c>
      <c r="F3015" s="46">
        <f>IF(OR(Ações!$N3015&lt;0,Ações!$M3015&lt;0),"",(22.5*Ações!$M3015*Ações!$N3015)^0.5)</f>
        <v>32.382078376781188</v>
      </c>
      <c r="G3015" s="47">
        <f>IFERROR((Ações!$H3015-Ações!$K3015)/Ações!$H3015,0)</f>
        <v>5.3143470238762998</v>
      </c>
      <c r="H3015" s="48">
        <f>IFERROR(Ações!$I3015/(Ações!$P3015-Table_1[[#This Row],[CAGR LUCRO 5A]]),0)</f>
        <v>-21.827173261410792</v>
      </c>
      <c r="I3015" s="48">
        <f>IF(Ações!$S3015&lt;0,"",Ações!$O3015*(1+Ações!$S3015))</f>
        <v>1.5781046268000003</v>
      </c>
      <c r="J3015" s="49">
        <f>IFERROR(IF(Ações!$B3015="","",(VLOOKUP(Table_1[[#This Row],[AÇÕES]],'Dados Status Invest STOCKS'!A3001:AD3616,4)/Table_1[[#This Row],[LPA]]))/100,0)</f>
        <v>0.11683098591549296</v>
      </c>
      <c r="K3015" s="64">
        <f>IFERROR(IF(Ações!$B3015="","",VLOOKUP(Table_1[[#This Row],[AÇÕES]],'Dados Status Invest STOCKS'!A3001:AD3616,2)),0)</f>
        <v>94.17</v>
      </c>
      <c r="L3015" s="65">
        <f>IFERROR(IF(Ações!$B3015="","",VLOOKUP(Table_1[[#This Row],[AÇÕES]],'Dados Status Invest STOCKS'!A3001:AD3616,3)/100),0)</f>
        <v>1.4800000000000001E-2</v>
      </c>
      <c r="M3015" s="66">
        <f>IFERROR(IF(Ações!$B3015="","",VLOOKUP(Table_1[[#This Row],[AÇÕES]],'Dados Status Invest STOCKS'!A3001:AD3616,28)),0)</f>
        <v>2.84</v>
      </c>
      <c r="N3015" s="66">
        <f>IFERROR(IF(Ações!$B3015="","",VLOOKUP(Table_1[[#This Row],[AÇÕES]],'Dados Status Invest STOCKS'!A3001:AD3616,27)),0)</f>
        <v>16.41</v>
      </c>
      <c r="O3015" s="66">
        <f>IFERROR(IF(Ações!$L3015="","",Ações!$K3015*Ações!$L3015),0)</f>
        <v>1.3937160000000002</v>
      </c>
      <c r="P3015" s="67">
        <f t="shared" si="46"/>
        <v>0.06</v>
      </c>
      <c r="Q3015" s="67">
        <f>IFERROR(Ações!$O3015/Ações!$M3015,0)</f>
        <v>0.49074507042253529</v>
      </c>
      <c r="R3015" s="67">
        <f>IFERROR(IF(Ações!$B3015="","",VLOOKUP(Table_1[[#This Row],[AÇÕES]],'Dados Status Invest STOCKS'!A3001:AD3616,18)/100),0)</f>
        <v>0.1729</v>
      </c>
      <c r="S3015" s="65">
        <f>IFERROR(IF(Ações!$B3015="","",VLOOKUP(Table_1[[#This Row],[AÇÕES]],'Dados Status Invest STOCKS'!A3001:AD3616,25)/100),0)</f>
        <v>0.1323</v>
      </c>
      <c r="T3015" s="67">
        <f>(1-Ações!$Q3015)*Ações!$R3015</f>
        <v>8.8050177323943643E-2</v>
      </c>
      <c r="U3015" s="68">
        <f>IF(Ações!$S3015=0,Ações!$T3015,IF(Ações!$T3015=0,Ações!$S3015,AVERAGE(Ações!$S3015,Ações!$T3015)))</f>
        <v>0.11017508866197182</v>
      </c>
    </row>
    <row r="3016" spans="2:21" ht="15" customHeight="1" x14ac:dyDescent="0.2">
      <c r="B3016" s="63" t="str">
        <f>IFERROR('Dados Status Invest STOCKS'!A3003,"-")</f>
        <v>MKC.V</v>
      </c>
      <c r="C3016" s="45">
        <f>IFERROR((Ações!$D3016-Ações!$K3016)/Ações!$D3016,0)</f>
        <v>-3.1379310344827589</v>
      </c>
      <c r="D3016" s="46">
        <f>(Ações!$O3016)/0.06</f>
        <v>23.22175</v>
      </c>
      <c r="E3016" s="47">
        <f>IFERROR((Ações!$F3016-Ações!$K3016)/Ações!$F3016,0)</f>
        <v>-1.9673821081508804</v>
      </c>
      <c r="F3016" s="46">
        <f>IF(OR(Ações!$N3016&lt;0,Ações!$M3016&lt;0),"",(22.5*Ações!$M3016*Ações!$N3016)^0.5)</f>
        <v>32.382078376781188</v>
      </c>
      <c r="G3016" s="47">
        <f>IFERROR((Ações!$H3016-Ações!$K3016)/Ações!$H3016,0)</f>
        <v>5.4036093760944306</v>
      </c>
      <c r="H3016" s="48">
        <f>IFERROR(Ações!$I3016/(Ações!$P3016-Table_1[[#This Row],[CAGR LUCRO 5A]]),0)</f>
        <v>-21.82073653526971</v>
      </c>
      <c r="I3016" s="48">
        <f>IF(Ações!$S3016&lt;0,"",Ações!$O3016*(1+Ações!$S3016))</f>
        <v>1.5776392515000002</v>
      </c>
      <c r="J3016" s="49">
        <f>IFERROR(IF(Ações!$B3016="","",(VLOOKUP(Table_1[[#This Row],[AÇÕES]],'Dados Status Invest STOCKS'!A3002:AD3617,4)/Table_1[[#This Row],[LPA]]))/100,0)</f>
        <v>0.11922535211267606</v>
      </c>
      <c r="K3016" s="64">
        <f>IFERROR(IF(Ações!$B3016="","",VLOOKUP(Table_1[[#This Row],[AÇÕES]],'Dados Status Invest STOCKS'!A3002:AD3617,2)),0)</f>
        <v>96.09</v>
      </c>
      <c r="L3016" s="65">
        <f>IFERROR(IF(Ações!$B3016="","",VLOOKUP(Table_1[[#This Row],[AÇÕES]],'Dados Status Invest STOCKS'!A3002:AD3617,3)/100),0)</f>
        <v>1.4499999999999999E-2</v>
      </c>
      <c r="M3016" s="66">
        <f>IFERROR(IF(Ações!$B3016="","",VLOOKUP(Table_1[[#This Row],[AÇÕES]],'Dados Status Invest STOCKS'!A3002:AD3617,28)),0)</f>
        <v>2.84</v>
      </c>
      <c r="N3016" s="66">
        <f>IFERROR(IF(Ações!$B3016="","",VLOOKUP(Table_1[[#This Row],[AÇÕES]],'Dados Status Invest STOCKS'!A3002:AD3617,27)),0)</f>
        <v>16.41</v>
      </c>
      <c r="O3016" s="66">
        <f>IFERROR(IF(Ações!$L3016="","",Ações!$K3016*Ações!$L3016),0)</f>
        <v>1.393305</v>
      </c>
      <c r="P3016" s="67">
        <f t="shared" si="46"/>
        <v>0.06</v>
      </c>
      <c r="Q3016" s="67">
        <f>IFERROR(Ações!$O3016/Ações!$M3016,0)</f>
        <v>0.49060035211267611</v>
      </c>
      <c r="R3016" s="67">
        <f>IFERROR(IF(Ações!$B3016="","",VLOOKUP(Table_1[[#This Row],[AÇÕES]],'Dados Status Invest STOCKS'!A3002:AD3617,18)/100),0)</f>
        <v>0.1729</v>
      </c>
      <c r="S3016" s="65">
        <f>IFERROR(IF(Ações!$B3016="","",VLOOKUP(Table_1[[#This Row],[AÇÕES]],'Dados Status Invest STOCKS'!A3002:AD3617,25)/100),0)</f>
        <v>0.1323</v>
      </c>
      <c r="T3016" s="67">
        <f>(1-Ações!$Q3016)*Ações!$R3016</f>
        <v>8.8075199119718312E-2</v>
      </c>
      <c r="U3016" s="68">
        <f>IF(Ações!$S3016=0,Ações!$T3016,IF(Ações!$T3016=0,Ações!$S3016,AVERAGE(Ações!$S3016,Ações!$T3016)))</f>
        <v>0.11018759955985916</v>
      </c>
    </row>
    <row r="3017" spans="2:21" ht="15" customHeight="1" x14ac:dyDescent="0.2">
      <c r="B3017" s="63" t="str">
        <f>IFERROR('Dados Status Invest STOCKS'!A3004,"-")</f>
        <v>MKD</v>
      </c>
      <c r="C3017" s="45">
        <f>IFERROR((Ações!$D3017-Ações!$K3017)/Ações!$D3017,0)</f>
        <v>0</v>
      </c>
      <c r="D3017" s="46">
        <f>(Ações!$O3017)/0.06</f>
        <v>0</v>
      </c>
      <c r="E3017" s="47">
        <f>IFERROR((Ações!$F3017-Ações!$K3017)/Ações!$F3017,0)</f>
        <v>0</v>
      </c>
      <c r="F3017" s="46" t="str">
        <f>IF(OR(Ações!$N3017&lt;0,Ações!$M3017&lt;0),"",(22.5*Ações!$M3017*Ações!$N3017)^0.5)</f>
        <v/>
      </c>
      <c r="G3017" s="47">
        <f>IFERROR((Ações!$H3017-Ações!$K3017)/Ações!$H3017,0)</f>
        <v>0</v>
      </c>
      <c r="H3017" s="48">
        <f>IFERROR(Ações!$I3017/(Ações!$P3017-Table_1[[#This Row],[CAGR LUCRO 5A]]),0)</f>
        <v>0</v>
      </c>
      <c r="I3017" s="48">
        <f>IF(Ações!$S3017&lt;0,"",Ações!$O3017*(1+Ações!$S3017))</f>
        <v>0</v>
      </c>
      <c r="J3017" s="49">
        <f>IFERROR(IF(Ações!$B3017="","",(VLOOKUP(Table_1[[#This Row],[AÇÕES]],'Dados Status Invest STOCKS'!A3003:AD3618,4)/Table_1[[#This Row],[LPA]]))/100,0)</f>
        <v>0.70199999999999985</v>
      </c>
      <c r="K3017" s="64">
        <f>IFERROR(IF(Ações!$B3017="","",VLOOKUP(Table_1[[#This Row],[AÇÕES]],'Dados Status Invest STOCKS'!A3003:AD3618,2)),0)</f>
        <v>0.16</v>
      </c>
      <c r="L3017" s="65">
        <f>IFERROR(IF(Ações!$B3017="","",VLOOKUP(Table_1[[#This Row],[AÇÕES]],'Dados Status Invest STOCKS'!A3003:AD3618,3)/100),0)</f>
        <v>0</v>
      </c>
      <c r="M3017" s="66">
        <f>IFERROR(IF(Ações!$B3017="","",VLOOKUP(Table_1[[#This Row],[AÇÕES]],'Dados Status Invest STOCKS'!A3003:AD3618,28)),0)</f>
        <v>-0.05</v>
      </c>
      <c r="N3017" s="66">
        <f>IFERROR(IF(Ações!$B3017="","",VLOOKUP(Table_1[[#This Row],[AÇÕES]],'Dados Status Invest STOCKS'!A3003:AD3618,27)),0)</f>
        <v>-0.02</v>
      </c>
      <c r="O3017" s="66">
        <f>IFERROR(IF(Ações!$L3017="","",Ações!$K3017*Ações!$L3017),0)</f>
        <v>0</v>
      </c>
      <c r="P3017" s="67">
        <f t="shared" si="46"/>
        <v>0.06</v>
      </c>
      <c r="Q3017" s="67">
        <f>IFERROR(Ações!$O3017/Ações!$M3017,0)</f>
        <v>0</v>
      </c>
      <c r="R3017" s="67">
        <f>IFERROR(IF(Ações!$B3017="","",VLOOKUP(Table_1[[#This Row],[AÇÕES]],'Dados Status Invest STOCKS'!A3003:AD3618,18)/100),0)</f>
        <v>-1.9513</v>
      </c>
      <c r="S3017" s="65">
        <f>IFERROR(IF(Ações!$B3017="","",VLOOKUP(Table_1[[#This Row],[AÇÕES]],'Dados Status Invest STOCKS'!A3003:AD3618,25)/100),0)</f>
        <v>0</v>
      </c>
      <c r="T3017" s="67">
        <f>(1-Ações!$Q3017)*Ações!$R3017</f>
        <v>-1.9513</v>
      </c>
      <c r="U3017" s="68">
        <f>IF(Ações!$S3017=0,Ações!$T3017,IF(Ações!$T3017=0,Ações!$S3017,AVERAGE(Ações!$S3017,Ações!$T3017)))</f>
        <v>-1.9513</v>
      </c>
    </row>
    <row r="3018" spans="2:21" ht="15" customHeight="1" x14ac:dyDescent="0.2">
      <c r="B3018" s="63" t="str">
        <f>IFERROR('Dados Status Invest STOCKS'!A3005,"-")</f>
        <v>MKGI</v>
      </c>
      <c r="C3018" s="45">
        <f>IFERROR((Ações!$D3018-Ações!$K3018)/Ações!$D3018,0)</f>
        <v>0</v>
      </c>
      <c r="D3018" s="46">
        <f>(Ações!$O3018)/0.06</f>
        <v>0</v>
      </c>
      <c r="E3018" s="47">
        <f>IFERROR((Ações!$F3018-Ações!$K3018)/Ações!$F3018,0)</f>
        <v>0</v>
      </c>
      <c r="F3018" s="46" t="str">
        <f>IF(OR(Ações!$N3018&lt;0,Ações!$M3018&lt;0),"",(22.5*Ações!$M3018*Ações!$N3018)^0.5)</f>
        <v/>
      </c>
      <c r="G3018" s="47">
        <f>IFERROR((Ações!$H3018-Ações!$K3018)/Ações!$H3018,0)</f>
        <v>0</v>
      </c>
      <c r="H3018" s="48">
        <f>IFERROR(Ações!$I3018/(Ações!$P3018-Table_1[[#This Row],[CAGR LUCRO 5A]]),0)</f>
        <v>0</v>
      </c>
      <c r="I3018" s="48">
        <f>IF(Ações!$S3018&lt;0,"",Ações!$O3018*(1+Ações!$S3018))</f>
        <v>0</v>
      </c>
      <c r="J3018" s="49">
        <f>IFERROR(IF(Ações!$B3018="","",(VLOOKUP(Table_1[[#This Row],[AÇÕES]],'Dados Status Invest STOCKS'!A3004:AD3619,4)/Table_1[[#This Row],[LPA]]))/100,0)</f>
        <v>4.6142857142857145E-2</v>
      </c>
      <c r="K3018" s="64">
        <f>IFERROR(IF(Ações!$B3018="","",VLOOKUP(Table_1[[#This Row],[AÇÕES]],'Dados Status Invest STOCKS'!A3004:AD3619,2)),0)</f>
        <v>2.27</v>
      </c>
      <c r="L3018" s="65">
        <f>IFERROR(IF(Ações!$B3018="","",VLOOKUP(Table_1[[#This Row],[AÇÕES]],'Dados Status Invest STOCKS'!A3004:AD3619,3)/100),0)</f>
        <v>0</v>
      </c>
      <c r="M3018" s="66">
        <f>IFERROR(IF(Ações!$B3018="","",VLOOKUP(Table_1[[#This Row],[AÇÕES]],'Dados Status Invest STOCKS'!A3004:AD3619,28)),0)</f>
        <v>-0.7</v>
      </c>
      <c r="N3018" s="66">
        <f>IFERROR(IF(Ações!$B3018="","",VLOOKUP(Table_1[[#This Row],[AÇÕES]],'Dados Status Invest STOCKS'!A3004:AD3619,27)),0)</f>
        <v>0.82</v>
      </c>
      <c r="O3018" s="66">
        <f>IFERROR(IF(Ações!$L3018="","",Ações!$K3018*Ações!$L3018),0)</f>
        <v>0</v>
      </c>
      <c r="P3018" s="67">
        <f t="shared" si="46"/>
        <v>0.06</v>
      </c>
      <c r="Q3018" s="67">
        <f>IFERROR(Ações!$O3018/Ações!$M3018,0)</f>
        <v>0</v>
      </c>
      <c r="R3018" s="67">
        <f>IFERROR(IF(Ações!$B3018="","",VLOOKUP(Table_1[[#This Row],[AÇÕES]],'Dados Status Invest STOCKS'!A3004:AD3619,18)/100),0)</f>
        <v>-0.86230000000000007</v>
      </c>
      <c r="S3018" s="65">
        <f>IFERROR(IF(Ações!$B3018="","",VLOOKUP(Table_1[[#This Row],[AÇÕES]],'Dados Status Invest STOCKS'!A3004:AD3619,25)/100),0)</f>
        <v>0</v>
      </c>
      <c r="T3018" s="67">
        <f>(1-Ações!$Q3018)*Ações!$R3018</f>
        <v>-0.86230000000000007</v>
      </c>
      <c r="U3018" s="68">
        <f>IF(Ações!$S3018=0,Ações!$T3018,IF(Ações!$T3018=0,Ações!$S3018,AVERAGE(Ações!$S3018,Ações!$T3018)))</f>
        <v>-0.86230000000000007</v>
      </c>
    </row>
    <row r="3019" spans="2:21" ht="15" customHeight="1" x14ac:dyDescent="0.2">
      <c r="B3019" s="63" t="str">
        <f>IFERROR('Dados Status Invest STOCKS'!A3006,"-")</f>
        <v>MKL</v>
      </c>
      <c r="C3019" s="45">
        <f>IFERROR((Ações!$D3019-Ações!$K3019)/Ações!$D3019,0)</f>
        <v>0</v>
      </c>
      <c r="D3019" s="46">
        <f>(Ações!$O3019)/0.06</f>
        <v>0</v>
      </c>
      <c r="E3019" s="47">
        <f>IFERROR((Ações!$F3019-Ações!$K3019)/Ações!$F3019,0)</f>
        <v>0.38467856121129929</v>
      </c>
      <c r="F3019" s="46">
        <f>IF(OR(Ações!$N3019&lt;0,Ações!$M3019&lt;0),"",(22.5*Ações!$M3019*Ações!$N3019)^0.5)</f>
        <v>1997.9963682399425</v>
      </c>
      <c r="G3019" s="47">
        <f>IFERROR((Ações!$H3019-Ações!$K3019)/Ações!$H3019,0)</f>
        <v>0</v>
      </c>
      <c r="H3019" s="48">
        <f>IFERROR(Ações!$I3019/(Ações!$P3019-Table_1[[#This Row],[CAGR LUCRO 5A]]),0)</f>
        <v>0</v>
      </c>
      <c r="I3019" s="48">
        <f>IF(Ações!$S3019&lt;0,"",Ações!$O3019*(1+Ações!$S3019))</f>
        <v>0</v>
      </c>
      <c r="J3019" s="49">
        <f>IFERROR(IF(Ações!$B3019="","",(VLOOKUP(Table_1[[#This Row],[AÇÕES]],'Dados Status Invest STOCKS'!A3005:AD3620,4)/Table_1[[#This Row],[LPA]]))/100,0)</f>
        <v>4.1095890410958907E-4</v>
      </c>
      <c r="K3019" s="64">
        <f>IFERROR(IF(Ações!$B3019="","",VLOOKUP(Table_1[[#This Row],[AÇÕES]],'Dados Status Invest STOCKS'!A3005:AD3620,2)),0)</f>
        <v>1229.4100000000001</v>
      </c>
      <c r="L3019" s="65">
        <f>IFERROR(IF(Ações!$B3019="","",VLOOKUP(Table_1[[#This Row],[AÇÕES]],'Dados Status Invest STOCKS'!A3005:AD3620,3)/100),0)</f>
        <v>0</v>
      </c>
      <c r="M3019" s="66">
        <f>IFERROR(IF(Ações!$B3019="","",VLOOKUP(Table_1[[#This Row],[AÇÕES]],'Dados Status Invest STOCKS'!A3005:AD3620,28)),0)</f>
        <v>173.01</v>
      </c>
      <c r="N3019" s="66">
        <f>IFERROR(IF(Ações!$B3019="","",VLOOKUP(Table_1[[#This Row],[AÇÕES]],'Dados Status Invest STOCKS'!A3005:AD3620,27)),0)</f>
        <v>1025.5</v>
      </c>
      <c r="O3019" s="66">
        <f>IFERROR(IF(Ações!$L3019="","",Ações!$K3019*Ações!$L3019),0)</f>
        <v>0</v>
      </c>
      <c r="P3019" s="67">
        <f t="shared" si="46"/>
        <v>0.06</v>
      </c>
      <c r="Q3019" s="67">
        <f>IFERROR(Ações!$O3019/Ações!$M3019,0)</f>
        <v>0</v>
      </c>
      <c r="R3019" s="67">
        <f>IFERROR(IF(Ações!$B3019="","",VLOOKUP(Table_1[[#This Row],[AÇÕES]],'Dados Status Invest STOCKS'!A3005:AD3620,18)/100),0)</f>
        <v>0.16870000000000002</v>
      </c>
      <c r="S3019" s="65">
        <f>IFERROR(IF(Ações!$B3019="","",VLOOKUP(Table_1[[#This Row],[AÇÕES]],'Dados Status Invest STOCKS'!A3005:AD3620,25)/100),0)</f>
        <v>6.9599999999999995E-2</v>
      </c>
      <c r="T3019" s="67">
        <f>(1-Ações!$Q3019)*Ações!$R3019</f>
        <v>0.16870000000000002</v>
      </c>
      <c r="U3019" s="68">
        <f>IF(Ações!$S3019=0,Ações!$T3019,IF(Ações!$T3019=0,Ações!$S3019,AVERAGE(Ações!$S3019,Ações!$T3019)))</f>
        <v>0.11915000000000001</v>
      </c>
    </row>
    <row r="3020" spans="2:21" ht="15" customHeight="1" x14ac:dyDescent="0.2">
      <c r="B3020" s="63" t="str">
        <f>IFERROR('Dados Status Invest STOCKS'!A3007,"-")</f>
        <v>MKSI</v>
      </c>
      <c r="C3020" s="45">
        <f>IFERROR((Ações!$D3020-Ações!$K3020)/Ações!$D3020,0)</f>
        <v>-10.320754716981133</v>
      </c>
      <c r="D3020" s="46">
        <f>(Ações!$O3020)/0.06</f>
        <v>14.452216666666668</v>
      </c>
      <c r="E3020" s="47">
        <f>IFERROR((Ações!$F3020-Ações!$K3020)/Ações!$F3020,0)</f>
        <v>-0.61074977007399434</v>
      </c>
      <c r="F3020" s="46">
        <f>IF(OR(Ações!$N3020&lt;0,Ações!$M3020&lt;0),"",(22.5*Ações!$M3020*Ações!$N3020)^0.5)</f>
        <v>101.57381552349011</v>
      </c>
      <c r="G3020" s="47">
        <f>IFERROR((Ações!$H3020-Ações!$K3020)/Ações!$H3020,0)</f>
        <v>27.617824004354251</v>
      </c>
      <c r="H3020" s="48">
        <f>IFERROR(Ações!$I3020/(Ações!$P3020-Table_1[[#This Row],[CAGR LUCRO 5A]]),0)</f>
        <v>-6.146633172314762</v>
      </c>
      <c r="I3020" s="48">
        <f>IF(Ações!$S3020&lt;0,"",Ações!$O3020*(1+Ações!$S3020))</f>
        <v>1.0701288353</v>
      </c>
      <c r="J3020" s="49">
        <f>IFERROR(IF(Ações!$B3020="","",(VLOOKUP(Table_1[[#This Row],[AÇÕES]],'Dados Status Invest STOCKS'!A3006:AD3621,4)/Table_1[[#This Row],[LPA]]))/100,0)</f>
        <v>1.8841201716738195E-2</v>
      </c>
      <c r="K3020" s="64">
        <f>IFERROR(IF(Ações!$B3020="","",VLOOKUP(Table_1[[#This Row],[AÇÕES]],'Dados Status Invest STOCKS'!A3006:AD3621,2)),0)</f>
        <v>163.61000000000001</v>
      </c>
      <c r="L3020" s="65">
        <f>IFERROR(IF(Ações!$B3020="","",VLOOKUP(Table_1[[#This Row],[AÇÕES]],'Dados Status Invest STOCKS'!A3006:AD3621,3)/100),0)</f>
        <v>5.3E-3</v>
      </c>
      <c r="M3020" s="66">
        <f>IFERROR(IF(Ações!$B3020="","",VLOOKUP(Table_1[[#This Row],[AÇÕES]],'Dados Status Invest STOCKS'!A3006:AD3621,28)),0)</f>
        <v>9.32</v>
      </c>
      <c r="N3020" s="66">
        <f>IFERROR(IF(Ações!$B3020="","",VLOOKUP(Table_1[[#This Row],[AÇÕES]],'Dados Status Invest STOCKS'!A3006:AD3621,27)),0)</f>
        <v>49.2</v>
      </c>
      <c r="O3020" s="66">
        <f>IFERROR(IF(Ações!$L3020="","",Ações!$K3020*Ações!$L3020),0)</f>
        <v>0.86713300000000004</v>
      </c>
      <c r="P3020" s="67">
        <f t="shared" si="46"/>
        <v>0.06</v>
      </c>
      <c r="Q3020" s="67">
        <f>IFERROR(Ações!$O3020/Ações!$M3020,0)</f>
        <v>9.3040021459227476E-2</v>
      </c>
      <c r="R3020" s="67">
        <f>IFERROR(IF(Ações!$B3020="","",VLOOKUP(Table_1[[#This Row],[AÇÕES]],'Dados Status Invest STOCKS'!A3006:AD3621,18)/100),0)</f>
        <v>0.18940000000000001</v>
      </c>
      <c r="S3020" s="65">
        <f>IFERROR(IF(Ações!$B3020="","",VLOOKUP(Table_1[[#This Row],[AÇÕES]],'Dados Status Invest STOCKS'!A3006:AD3621,25)/100),0)</f>
        <v>0.2341</v>
      </c>
      <c r="T3020" s="67">
        <f>(1-Ações!$Q3020)*Ações!$R3020</f>
        <v>0.17177821993562231</v>
      </c>
      <c r="U3020" s="68">
        <f>IF(Ações!$S3020=0,Ações!$T3020,IF(Ações!$T3020=0,Ações!$S3020,AVERAGE(Ações!$S3020,Ações!$T3020)))</f>
        <v>0.20293910996781117</v>
      </c>
    </row>
    <row r="3021" spans="2:21" ht="15" customHeight="1" x14ac:dyDescent="0.2">
      <c r="B3021" s="63" t="str">
        <f>IFERROR('Dados Status Invest STOCKS'!A3008,"-")</f>
        <v>MKTX</v>
      </c>
      <c r="C3021" s="45">
        <f>IFERROR((Ações!$D3021-Ações!$K3021)/Ações!$D3021,0)</f>
        <v>-7.3333333333333348</v>
      </c>
      <c r="D3021" s="46">
        <f>(Ações!$O3021)/0.06</f>
        <v>43.8264</v>
      </c>
      <c r="E3021" s="47">
        <f>IFERROR((Ações!$F3021-Ações!$K3021)/Ações!$F3021,0)</f>
        <v>-4.3985833636227882</v>
      </c>
      <c r="F3021" s="46">
        <f>IF(OR(Ações!$N3021&lt;0,Ações!$M3021&lt;0),"",(22.5*Ações!$M3021*Ações!$N3021)^0.5)</f>
        <v>67.651080922628282</v>
      </c>
      <c r="G3021" s="47">
        <f>IFERROR((Ações!$H3021-Ações!$K3021)/Ações!$H3021,0)</f>
        <v>22.60838046682068</v>
      </c>
      <c r="H3021" s="48">
        <f>IFERROR(Ações!$I3021/(Ações!$P3021-Table_1[[#This Row],[CAGR LUCRO 5A]]),0)</f>
        <v>-16.901775705069124</v>
      </c>
      <c r="I3021" s="48">
        <f>IF(Ações!$S3021&lt;0,"",Ações!$O3021*(1+Ações!$S3021))</f>
        <v>3.3009167952</v>
      </c>
      <c r="J3021" s="49">
        <f>IFERROR(IF(Ações!$B3021="","",(VLOOKUP(Table_1[[#This Row],[AÇÕES]],'Dados Status Invest STOCKS'!A3007:AD3622,4)/Table_1[[#This Row],[LPA]]))/100,0)</f>
        <v>6.7994542974079128E-2</v>
      </c>
      <c r="K3021" s="64">
        <f>IFERROR(IF(Ações!$B3021="","",VLOOKUP(Table_1[[#This Row],[AÇÕES]],'Dados Status Invest STOCKS'!A3007:AD3622,2)),0)</f>
        <v>365.22</v>
      </c>
      <c r="L3021" s="65">
        <f>IFERROR(IF(Ações!$B3021="","",VLOOKUP(Table_1[[#This Row],[AÇÕES]],'Dados Status Invest STOCKS'!A3007:AD3622,3)/100),0)</f>
        <v>7.1999999999999998E-3</v>
      </c>
      <c r="M3021" s="66">
        <f>IFERROR(IF(Ações!$B3021="","",VLOOKUP(Table_1[[#This Row],[AÇÕES]],'Dados Status Invest STOCKS'!A3007:AD3622,28)),0)</f>
        <v>7.33</v>
      </c>
      <c r="N3021" s="66">
        <f>IFERROR(IF(Ações!$B3021="","",VLOOKUP(Table_1[[#This Row],[AÇÕES]],'Dados Status Invest STOCKS'!A3007:AD3622,27)),0)</f>
        <v>27.75</v>
      </c>
      <c r="O3021" s="66">
        <f>IFERROR(IF(Ações!$L3021="","",Ações!$K3021*Ações!$L3021),0)</f>
        <v>2.6295839999999999</v>
      </c>
      <c r="P3021" s="67">
        <f t="shared" si="46"/>
        <v>0.06</v>
      </c>
      <c r="Q3021" s="67">
        <f>IFERROR(Ações!$O3021/Ações!$M3021,0)</f>
        <v>0.35874270122783081</v>
      </c>
      <c r="R3021" s="67">
        <f>IFERROR(IF(Ações!$B3021="","",VLOOKUP(Table_1[[#This Row],[AÇÕES]],'Dados Status Invest STOCKS'!A3007:AD3622,18)/100),0)</f>
        <v>0.26400000000000001</v>
      </c>
      <c r="S3021" s="65">
        <f>IFERROR(IF(Ações!$B3021="","",VLOOKUP(Table_1[[#This Row],[AÇÕES]],'Dados Status Invest STOCKS'!A3007:AD3622,25)/100),0)</f>
        <v>0.25530000000000003</v>
      </c>
      <c r="T3021" s="67">
        <f>(1-Ações!$Q3021)*Ações!$R3021</f>
        <v>0.16929192687585268</v>
      </c>
      <c r="U3021" s="68">
        <f>IF(Ações!$S3021=0,Ações!$T3021,IF(Ações!$T3021=0,Ações!$S3021,AVERAGE(Ações!$S3021,Ações!$T3021)))</f>
        <v>0.21229596343792634</v>
      </c>
    </row>
    <row r="3022" spans="2:21" ht="15" customHeight="1" x14ac:dyDescent="0.2">
      <c r="B3022" s="63" t="str">
        <f>IFERROR('Dados Status Invest STOCKS'!A3009,"-")</f>
        <v>MLAB</v>
      </c>
      <c r="C3022" s="45">
        <f>IFERROR((Ações!$D3022-Ações!$K3022)/Ações!$D3022,0)</f>
        <v>-27.571428571428573</v>
      </c>
      <c r="D3022" s="46">
        <f>(Ações!$O3022)/0.06</f>
        <v>10.535699999999999</v>
      </c>
      <c r="E3022" s="47">
        <f>IFERROR((Ações!$F3022-Ações!$K3022)/Ações!$F3022,0)</f>
        <v>-6.3698370582803809</v>
      </c>
      <c r="F3022" s="46">
        <f>IF(OR(Ações!$N3022&lt;0,Ações!$M3022&lt;0),"",(22.5*Ações!$M3022*Ações!$N3022)^0.5)</f>
        <v>40.844865038337439</v>
      </c>
      <c r="G3022" s="47">
        <f>IFERROR((Ações!$H3022-Ações!$K3022)/Ações!$H3022,0)</f>
        <v>0</v>
      </c>
      <c r="H3022" s="48">
        <f>IFERROR(Ações!$I3022/(Ações!$P3022-Table_1[[#This Row],[CAGR LUCRO 5A]]),0)</f>
        <v>0</v>
      </c>
      <c r="I3022" s="48" t="str">
        <f>IF(Ações!$S3022&lt;0,"",Ações!$O3022*(1+Ações!$S3022))</f>
        <v/>
      </c>
      <c r="J3022" s="49">
        <f>IFERROR(IF(Ações!$B3022="","",(VLOOKUP(Table_1[[#This Row],[AÇÕES]],'Dados Status Invest STOCKS'!A3008:AD3623,4)/Table_1[[#This Row],[LPA]]))/100,0)</f>
        <v>3.1838144329896907</v>
      </c>
      <c r="K3022" s="64">
        <f>IFERROR(IF(Ações!$B3022="","",VLOOKUP(Table_1[[#This Row],[AÇÕES]],'Dados Status Invest STOCKS'!A3008:AD3623,2)),0)</f>
        <v>301.02</v>
      </c>
      <c r="L3022" s="65">
        <f>IFERROR(IF(Ações!$B3022="","",VLOOKUP(Table_1[[#This Row],[AÇÕES]],'Dados Status Invest STOCKS'!A3008:AD3623,3)/100),0)</f>
        <v>2.0999999999999999E-3</v>
      </c>
      <c r="M3022" s="66">
        <f>IFERROR(IF(Ações!$B3022="","",VLOOKUP(Table_1[[#This Row],[AÇÕES]],'Dados Status Invest STOCKS'!A3008:AD3623,28)),0)</f>
        <v>0.97</v>
      </c>
      <c r="N3022" s="66">
        <f>IFERROR(IF(Ações!$B3022="","",VLOOKUP(Table_1[[#This Row],[AÇÕES]],'Dados Status Invest STOCKS'!A3008:AD3623,27)),0)</f>
        <v>76.44</v>
      </c>
      <c r="O3022" s="66">
        <f>IFERROR(IF(Ações!$L3022="","",Ações!$K3022*Ações!$L3022),0)</f>
        <v>0.63214199999999987</v>
      </c>
      <c r="P3022" s="67">
        <f t="shared" si="46"/>
        <v>0.06</v>
      </c>
      <c r="Q3022" s="67">
        <f>IFERROR(Ações!$O3022/Ações!$M3022,0)</f>
        <v>0.65169278350515447</v>
      </c>
      <c r="R3022" s="67">
        <f>IFERROR(IF(Ações!$B3022="","",VLOOKUP(Table_1[[#This Row],[AÇÕES]],'Dados Status Invest STOCKS'!A3008:AD3623,18)/100),0)</f>
        <v>1.2800000000000001E-2</v>
      </c>
      <c r="S3022" s="65">
        <f>IFERROR(IF(Ações!$B3022="","",VLOOKUP(Table_1[[#This Row],[AÇÕES]],'Dados Status Invest STOCKS'!A3008:AD3623,25)/100),0)</f>
        <v>-0.21760000000000002</v>
      </c>
      <c r="T3022" s="67">
        <f>(1-Ações!$Q3022)*Ações!$R3022</f>
        <v>4.4583323711340226E-3</v>
      </c>
      <c r="U3022" s="68">
        <f>IF(Ações!$S3022=0,Ações!$T3022,IF(Ações!$T3022=0,Ações!$S3022,AVERAGE(Ações!$S3022,Ações!$T3022)))</f>
        <v>-0.106570833814433</v>
      </c>
    </row>
    <row r="3023" spans="2:21" ht="15" customHeight="1" x14ac:dyDescent="0.2">
      <c r="B3023" s="63" t="str">
        <f>IFERROR('Dados Status Invest STOCKS'!A3010,"-")</f>
        <v>MLAC</v>
      </c>
      <c r="C3023" s="45">
        <f>IFERROR((Ações!$D3023-Ações!$K3023)/Ações!$D3023,0)</f>
        <v>0</v>
      </c>
      <c r="D3023" s="46">
        <f>(Ações!$O3023)/0.06</f>
        <v>0</v>
      </c>
      <c r="E3023" s="47">
        <f>IFERROR((Ações!$F3023-Ações!$K3023)/Ações!$F3023,0)</f>
        <v>0</v>
      </c>
      <c r="F3023" s="46" t="str">
        <f>IF(OR(Ações!$N3023&lt;0,Ações!$M3023&lt;0),"",(22.5*Ações!$M3023*Ações!$N3023)^0.5)</f>
        <v/>
      </c>
      <c r="G3023" s="47">
        <f>IFERROR((Ações!$H3023-Ações!$K3023)/Ações!$H3023,0)</f>
        <v>0</v>
      </c>
      <c r="H3023" s="48">
        <f>IFERROR(Ações!$I3023/(Ações!$P3023-Table_1[[#This Row],[CAGR LUCRO 5A]]),0)</f>
        <v>0</v>
      </c>
      <c r="I3023" s="48">
        <f>IF(Ações!$S3023&lt;0,"",Ações!$O3023*(1+Ações!$S3023))</f>
        <v>0</v>
      </c>
      <c r="J3023" s="49">
        <f>IFERROR(IF(Ações!$B3023="","",(VLOOKUP(Table_1[[#This Row],[AÇÕES]],'Dados Status Invest STOCKS'!A3009:AD3624,4)/Table_1[[#This Row],[LPA]]))/100,0)</f>
        <v>20.225714285714286</v>
      </c>
      <c r="K3023" s="64">
        <f>IFERROR(IF(Ações!$B3023="","",VLOOKUP(Table_1[[#This Row],[AÇÕES]],'Dados Status Invest STOCKS'!A3009:AD3624,2)),0)</f>
        <v>10.029999999999999</v>
      </c>
      <c r="L3023" s="65">
        <f>IFERROR(IF(Ações!$B3023="","",VLOOKUP(Table_1[[#This Row],[AÇÕES]],'Dados Status Invest STOCKS'!A3009:AD3624,3)/100),0)</f>
        <v>0</v>
      </c>
      <c r="M3023" s="66">
        <f>IFERROR(IF(Ações!$B3023="","",VLOOKUP(Table_1[[#This Row],[AÇÕES]],'Dados Status Invest STOCKS'!A3009:AD3624,28)),0)</f>
        <v>-7.0000000000000007E-2</v>
      </c>
      <c r="N3023" s="66">
        <f>IFERROR(IF(Ações!$B3023="","",VLOOKUP(Table_1[[#This Row],[AÇÕES]],'Dados Status Invest STOCKS'!A3009:AD3624,27)),0)</f>
        <v>-0.56000000000000005</v>
      </c>
      <c r="O3023" s="66">
        <f>IFERROR(IF(Ações!$L3023="","",Ações!$K3023*Ações!$L3023),0)</f>
        <v>0</v>
      </c>
      <c r="P3023" s="67">
        <f t="shared" ref="P3023:P3086" si="47">$U$6</f>
        <v>0.06</v>
      </c>
      <c r="Q3023" s="67">
        <f>IFERROR(Ações!$O3023/Ações!$M3023,0)</f>
        <v>0</v>
      </c>
      <c r="R3023" s="67">
        <f>IFERROR(IF(Ações!$B3023="","",VLOOKUP(Table_1[[#This Row],[AÇÕES]],'Dados Status Invest STOCKS'!A3009:AD3624,18)/100),0)</f>
        <v>-0.12759999999999999</v>
      </c>
      <c r="S3023" s="65">
        <f>IFERROR(IF(Ações!$B3023="","",VLOOKUP(Table_1[[#This Row],[AÇÕES]],'Dados Status Invest STOCKS'!A3009:AD3624,25)/100),0)</f>
        <v>0</v>
      </c>
      <c r="T3023" s="67">
        <f>(1-Ações!$Q3023)*Ações!$R3023</f>
        <v>-0.12759999999999999</v>
      </c>
      <c r="U3023" s="68">
        <f>IF(Ações!$S3023=0,Ações!$T3023,IF(Ações!$T3023=0,Ações!$S3023,AVERAGE(Ações!$S3023,Ações!$T3023)))</f>
        <v>-0.12759999999999999</v>
      </c>
    </row>
    <row r="3024" spans="2:21" ht="15" customHeight="1" x14ac:dyDescent="0.2">
      <c r="B3024" s="63" t="str">
        <f>IFERROR('Dados Status Invest STOCKS'!A3011,"-")</f>
        <v>MLACU</v>
      </c>
      <c r="C3024" s="45">
        <f>IFERROR((Ações!$D3024-Ações!$K3024)/Ações!$D3024,0)</f>
        <v>0</v>
      </c>
      <c r="D3024" s="46">
        <f>(Ações!$O3024)/0.06</f>
        <v>0</v>
      </c>
      <c r="E3024" s="47">
        <f>IFERROR((Ações!$F3024-Ações!$K3024)/Ações!$F3024,0)</f>
        <v>0</v>
      </c>
      <c r="F3024" s="46" t="str">
        <f>IF(OR(Ações!$N3024&lt;0,Ações!$M3024&lt;0),"",(22.5*Ações!$M3024*Ações!$N3024)^0.5)</f>
        <v/>
      </c>
      <c r="G3024" s="47">
        <f>IFERROR((Ações!$H3024-Ações!$K3024)/Ações!$H3024,0)</f>
        <v>0</v>
      </c>
      <c r="H3024" s="48">
        <f>IFERROR(Ações!$I3024/(Ações!$P3024-Table_1[[#This Row],[CAGR LUCRO 5A]]),0)</f>
        <v>0</v>
      </c>
      <c r="I3024" s="48">
        <f>IF(Ações!$S3024&lt;0,"",Ações!$O3024*(1+Ações!$S3024))</f>
        <v>0</v>
      </c>
      <c r="J3024" s="49">
        <f>IFERROR(IF(Ações!$B3024="","",(VLOOKUP(Table_1[[#This Row],[AÇÕES]],'Dados Status Invest STOCKS'!A3010:AD3625,4)/Table_1[[#This Row],[LPA]]))/100,0)</f>
        <v>20.407142857142855</v>
      </c>
      <c r="K3024" s="64">
        <f>IFERROR(IF(Ações!$B3024="","",VLOOKUP(Table_1[[#This Row],[AÇÕES]],'Dados Status Invest STOCKS'!A3010:AD3625,2)),0)</f>
        <v>10.119999999999999</v>
      </c>
      <c r="L3024" s="65">
        <f>IFERROR(IF(Ações!$B3024="","",VLOOKUP(Table_1[[#This Row],[AÇÕES]],'Dados Status Invest STOCKS'!A3010:AD3625,3)/100),0)</f>
        <v>0</v>
      </c>
      <c r="M3024" s="66">
        <f>IFERROR(IF(Ações!$B3024="","",VLOOKUP(Table_1[[#This Row],[AÇÕES]],'Dados Status Invest STOCKS'!A3010:AD3625,28)),0)</f>
        <v>-7.0000000000000007E-2</v>
      </c>
      <c r="N3024" s="66">
        <f>IFERROR(IF(Ações!$B3024="","",VLOOKUP(Table_1[[#This Row],[AÇÕES]],'Dados Status Invest STOCKS'!A3010:AD3625,27)),0)</f>
        <v>-0.56000000000000005</v>
      </c>
      <c r="O3024" s="66">
        <f>IFERROR(IF(Ações!$L3024="","",Ações!$K3024*Ações!$L3024),0)</f>
        <v>0</v>
      </c>
      <c r="P3024" s="67">
        <f t="shared" si="47"/>
        <v>0.06</v>
      </c>
      <c r="Q3024" s="67">
        <f>IFERROR(Ações!$O3024/Ações!$M3024,0)</f>
        <v>0</v>
      </c>
      <c r="R3024" s="67">
        <f>IFERROR(IF(Ações!$B3024="","",VLOOKUP(Table_1[[#This Row],[AÇÕES]],'Dados Status Invest STOCKS'!A3010:AD3625,18)/100),0)</f>
        <v>-0.12759999999999999</v>
      </c>
      <c r="S3024" s="65">
        <f>IFERROR(IF(Ações!$B3024="","",VLOOKUP(Table_1[[#This Row],[AÇÕES]],'Dados Status Invest STOCKS'!A3010:AD3625,25)/100),0)</f>
        <v>0</v>
      </c>
      <c r="T3024" s="67">
        <f>(1-Ações!$Q3024)*Ações!$R3024</f>
        <v>-0.12759999999999999</v>
      </c>
      <c r="U3024" s="68">
        <f>IF(Ações!$S3024=0,Ações!$T3024,IF(Ações!$T3024=0,Ações!$S3024,AVERAGE(Ações!$S3024,Ações!$T3024)))</f>
        <v>-0.12759999999999999</v>
      </c>
    </row>
    <row r="3025" spans="2:21" ht="15" customHeight="1" x14ac:dyDescent="0.2">
      <c r="B3025" s="63" t="str">
        <f>IFERROR('Dados Status Invest STOCKS'!A3012,"-")</f>
        <v>MLACW</v>
      </c>
      <c r="C3025" s="45">
        <f>IFERROR((Ações!$D3025-Ações!$K3025)/Ações!$D3025,0)</f>
        <v>0</v>
      </c>
      <c r="D3025" s="46">
        <f>(Ações!$O3025)/0.06</f>
        <v>0</v>
      </c>
      <c r="E3025" s="47">
        <f>IFERROR((Ações!$F3025-Ações!$K3025)/Ações!$F3025,0)</f>
        <v>0</v>
      </c>
      <c r="F3025" s="46" t="str">
        <f>IF(OR(Ações!$N3025&lt;0,Ações!$M3025&lt;0),"",(22.5*Ações!$M3025*Ações!$N3025)^0.5)</f>
        <v/>
      </c>
      <c r="G3025" s="47">
        <f>IFERROR((Ações!$H3025-Ações!$K3025)/Ações!$H3025,0)</f>
        <v>0</v>
      </c>
      <c r="H3025" s="48">
        <f>IFERROR(Ações!$I3025/(Ações!$P3025-Table_1[[#This Row],[CAGR LUCRO 5A]]),0)</f>
        <v>0</v>
      </c>
      <c r="I3025" s="48">
        <f>IF(Ações!$S3025&lt;0,"",Ações!$O3025*(1+Ações!$S3025))</f>
        <v>0</v>
      </c>
      <c r="J3025" s="49">
        <f>IFERROR(IF(Ações!$B3025="","",(VLOOKUP(Table_1[[#This Row],[AÇÕES]],'Dados Status Invest STOCKS'!A3011:AD3626,4)/Table_1[[#This Row],[LPA]]))/100,0)</f>
        <v>0.70571428571428574</v>
      </c>
      <c r="K3025" s="64">
        <f>IFERROR(IF(Ações!$B3025="","",VLOOKUP(Table_1[[#This Row],[AÇÕES]],'Dados Status Invest STOCKS'!A3011:AD3626,2)),0)</f>
        <v>0.35</v>
      </c>
      <c r="L3025" s="65">
        <f>IFERROR(IF(Ações!$B3025="","",VLOOKUP(Table_1[[#This Row],[AÇÕES]],'Dados Status Invest STOCKS'!A3011:AD3626,3)/100),0)</f>
        <v>0</v>
      </c>
      <c r="M3025" s="66">
        <f>IFERROR(IF(Ações!$B3025="","",VLOOKUP(Table_1[[#This Row],[AÇÕES]],'Dados Status Invest STOCKS'!A3011:AD3626,28)),0)</f>
        <v>-7.0000000000000007E-2</v>
      </c>
      <c r="N3025" s="66">
        <f>IFERROR(IF(Ações!$B3025="","",VLOOKUP(Table_1[[#This Row],[AÇÕES]],'Dados Status Invest STOCKS'!A3011:AD3626,27)),0)</f>
        <v>-0.56000000000000005</v>
      </c>
      <c r="O3025" s="66">
        <f>IFERROR(IF(Ações!$L3025="","",Ações!$K3025*Ações!$L3025),0)</f>
        <v>0</v>
      </c>
      <c r="P3025" s="67">
        <f t="shared" si="47"/>
        <v>0.06</v>
      </c>
      <c r="Q3025" s="67">
        <f>IFERROR(Ações!$O3025/Ações!$M3025,0)</f>
        <v>0</v>
      </c>
      <c r="R3025" s="67">
        <f>IFERROR(IF(Ações!$B3025="","",VLOOKUP(Table_1[[#This Row],[AÇÕES]],'Dados Status Invest STOCKS'!A3011:AD3626,18)/100),0)</f>
        <v>-0.12759999999999999</v>
      </c>
      <c r="S3025" s="65">
        <f>IFERROR(IF(Ações!$B3025="","",VLOOKUP(Table_1[[#This Row],[AÇÕES]],'Dados Status Invest STOCKS'!A3011:AD3626,25)/100),0)</f>
        <v>0</v>
      </c>
      <c r="T3025" s="67">
        <f>(1-Ações!$Q3025)*Ações!$R3025</f>
        <v>-0.12759999999999999</v>
      </c>
      <c r="U3025" s="68">
        <f>IF(Ações!$S3025=0,Ações!$T3025,IF(Ações!$T3025=0,Ações!$S3025,AVERAGE(Ações!$S3025,Ações!$T3025)))</f>
        <v>-0.12759999999999999</v>
      </c>
    </row>
    <row r="3026" spans="2:21" ht="15" customHeight="1" x14ac:dyDescent="0.2">
      <c r="B3026" s="63" t="str">
        <f>IFERROR('Dados Status Invest STOCKS'!A3013,"-")</f>
        <v>MLCO</v>
      </c>
      <c r="C3026" s="45">
        <f>IFERROR((Ações!$D3026-Ações!$K3026)/Ações!$D3026,0)</f>
        <v>0</v>
      </c>
      <c r="D3026" s="46">
        <f>(Ações!$O3026)/0.06</f>
        <v>0</v>
      </c>
      <c r="E3026" s="47">
        <f>IFERROR((Ações!$F3026-Ações!$K3026)/Ações!$F3026,0)</f>
        <v>0</v>
      </c>
      <c r="F3026" s="46" t="str">
        <f>IF(OR(Ações!$N3026&lt;0,Ações!$M3026&lt;0),"",(22.5*Ações!$M3026*Ações!$N3026)^0.5)</f>
        <v/>
      </c>
      <c r="G3026" s="47">
        <f>IFERROR((Ações!$H3026-Ações!$K3026)/Ações!$H3026,0)</f>
        <v>0</v>
      </c>
      <c r="H3026" s="48">
        <f>IFERROR(Ações!$I3026/(Ações!$P3026-Table_1[[#This Row],[CAGR LUCRO 5A]]),0)</f>
        <v>0</v>
      </c>
      <c r="I3026" s="48">
        <f>IF(Ações!$S3026&lt;0,"",Ações!$O3026*(1+Ações!$S3026))</f>
        <v>0</v>
      </c>
      <c r="J3026" s="49">
        <f>IFERROR(IF(Ações!$B3026="","",(VLOOKUP(Table_1[[#This Row],[AÇÕES]],'Dados Status Invest STOCKS'!A3012:AD3627,4)/Table_1[[#This Row],[LPA]]))/100,0)</f>
        <v>2.7839195979899495E-2</v>
      </c>
      <c r="K3026" s="64">
        <f>IFERROR(IF(Ações!$B3026="","",VLOOKUP(Table_1[[#This Row],[AÇÕES]],'Dados Status Invest STOCKS'!A3012:AD3627,2)),0)</f>
        <v>11.03</v>
      </c>
      <c r="L3026" s="65">
        <f>IFERROR(IF(Ações!$B3026="","",VLOOKUP(Table_1[[#This Row],[AÇÕES]],'Dados Status Invest STOCKS'!A3012:AD3627,3)/100),0)</f>
        <v>0</v>
      </c>
      <c r="M3026" s="66">
        <f>IFERROR(IF(Ações!$B3026="","",VLOOKUP(Table_1[[#This Row],[AÇÕES]],'Dados Status Invest STOCKS'!A3012:AD3627,28)),0)</f>
        <v>-1.99</v>
      </c>
      <c r="N3026" s="66">
        <f>IFERROR(IF(Ações!$B3026="","",VLOOKUP(Table_1[[#This Row],[AÇÕES]],'Dados Status Invest STOCKS'!A3012:AD3627,27)),0)</f>
        <v>2.82</v>
      </c>
      <c r="O3026" s="66">
        <f>IFERROR(IF(Ações!$L3026="","",Ações!$K3026*Ações!$L3026),0)</f>
        <v>0</v>
      </c>
      <c r="P3026" s="67">
        <f t="shared" si="47"/>
        <v>0.06</v>
      </c>
      <c r="Q3026" s="67">
        <f>IFERROR(Ações!$O3026/Ações!$M3026,0)</f>
        <v>0</v>
      </c>
      <c r="R3026" s="67">
        <f>IFERROR(IF(Ações!$B3026="","",VLOOKUP(Table_1[[#This Row],[AÇÕES]],'Dados Status Invest STOCKS'!A3012:AD3627,18)/100),0)</f>
        <v>-0.70469999999999999</v>
      </c>
      <c r="S3026" s="65">
        <f>IFERROR(IF(Ações!$B3026="","",VLOOKUP(Table_1[[#This Row],[AÇÕES]],'Dados Status Invest STOCKS'!A3012:AD3627,25)/100),0)</f>
        <v>0</v>
      </c>
      <c r="T3026" s="67">
        <f>(1-Ações!$Q3026)*Ações!$R3026</f>
        <v>-0.70469999999999999</v>
      </c>
      <c r="U3026" s="68">
        <f>IF(Ações!$S3026=0,Ações!$T3026,IF(Ações!$T3026=0,Ações!$S3026,AVERAGE(Ações!$S3026,Ações!$T3026)))</f>
        <v>-0.70469999999999999</v>
      </c>
    </row>
    <row r="3027" spans="2:21" ht="15" customHeight="1" x14ac:dyDescent="0.2">
      <c r="B3027" s="63" t="str">
        <f>IFERROR('Dados Status Invest STOCKS'!A3014,"-")</f>
        <v>MLHR</v>
      </c>
      <c r="C3027" s="45">
        <f>IFERROR((Ações!$D3027-Ações!$K3027)/Ações!$D3027,0)</f>
        <v>-2.1088082901554404</v>
      </c>
      <c r="D3027" s="46">
        <f>(Ações!$O3027)/0.06</f>
        <v>12.519266666666667</v>
      </c>
      <c r="E3027" s="47">
        <f>IFERROR((Ações!$F3027-Ações!$K3027)/Ações!$F3027,0)</f>
        <v>-1.60383528998654</v>
      </c>
      <c r="F3027" s="46">
        <f>IF(OR(Ações!$N3027&lt;0,Ações!$M3027&lt;0),"",(22.5*Ações!$M3027*Ações!$N3027)^0.5)</f>
        <v>14.947182008659691</v>
      </c>
      <c r="G3027" s="47">
        <f>IFERROR((Ações!$H3027-Ações!$K3027)/Ações!$H3027,0)</f>
        <v>0.42171361577762972</v>
      </c>
      <c r="H3027" s="48">
        <f>IFERROR(Ações!$I3027/(Ações!$P3027-Table_1[[#This Row],[CAGR LUCRO 5A]]),0)</f>
        <v>67.302293572649589</v>
      </c>
      <c r="I3027" s="48">
        <f>IF(Ações!$S3027&lt;0,"",Ações!$O3027*(1+Ações!$S3027))</f>
        <v>0.78743683479999993</v>
      </c>
      <c r="J3027" s="49">
        <f>IFERROR(IF(Ações!$B3027="","",(VLOOKUP(Table_1[[#This Row],[AÇÕES]],'Dados Status Invest STOCKS'!A3013:AD3628,4)/Table_1[[#This Row],[LPA]]))/100,0)</f>
        <v>1.4980392156862745</v>
      </c>
      <c r="K3027" s="64">
        <f>IFERROR(IF(Ações!$B3027="","",VLOOKUP(Table_1[[#This Row],[AÇÕES]],'Dados Status Invest STOCKS'!A3013:AD3628,2)),0)</f>
        <v>38.92</v>
      </c>
      <c r="L3027" s="65">
        <f>IFERROR(IF(Ações!$B3027="","",VLOOKUP(Table_1[[#This Row],[AÇÕES]],'Dados Status Invest STOCKS'!A3013:AD3628,3)/100),0)</f>
        <v>1.9299999999999998E-2</v>
      </c>
      <c r="M3027" s="66">
        <f>IFERROR(IF(Ações!$B3027="","",VLOOKUP(Table_1[[#This Row],[AÇÕES]],'Dados Status Invest STOCKS'!A3013:AD3628,28)),0)</f>
        <v>0.51</v>
      </c>
      <c r="N3027" s="66">
        <f>IFERROR(IF(Ações!$B3027="","",VLOOKUP(Table_1[[#This Row],[AÇÕES]],'Dados Status Invest STOCKS'!A3013:AD3628,27)),0)</f>
        <v>19.47</v>
      </c>
      <c r="O3027" s="66">
        <f>IFERROR(IF(Ações!$L3027="","",Ações!$K3027*Ações!$L3027),0)</f>
        <v>0.75115599999999993</v>
      </c>
      <c r="P3027" s="67">
        <f t="shared" si="47"/>
        <v>0.06</v>
      </c>
      <c r="Q3027" s="67">
        <f>IFERROR(Ações!$O3027/Ações!$M3027,0)</f>
        <v>1.4728549019607842</v>
      </c>
      <c r="R3027" s="67">
        <f>IFERROR(IF(Ações!$B3027="","",VLOOKUP(Table_1[[#This Row],[AÇÕES]],'Dados Status Invest STOCKS'!A3013:AD3628,18)/100),0)</f>
        <v>2.6200000000000001E-2</v>
      </c>
      <c r="S3027" s="65">
        <f>IFERROR(IF(Ações!$B3027="","",VLOOKUP(Table_1[[#This Row],[AÇÕES]],'Dados Status Invest STOCKS'!A3013:AD3628,25)/100),0)</f>
        <v>4.8300000000000003E-2</v>
      </c>
      <c r="T3027" s="67">
        <f>(1-Ações!$Q3027)*Ações!$R3027</f>
        <v>-1.2388798431372547E-2</v>
      </c>
      <c r="U3027" s="68">
        <f>IF(Ações!$S3027=0,Ações!$T3027,IF(Ações!$T3027=0,Ações!$S3027,AVERAGE(Ações!$S3027,Ações!$T3027)))</f>
        <v>1.7955600784313727E-2</v>
      </c>
    </row>
    <row r="3028" spans="2:21" ht="15" customHeight="1" x14ac:dyDescent="0.2">
      <c r="B3028" s="63" t="str">
        <f>IFERROR('Dados Status Invest STOCKS'!A3015,"-")</f>
        <v>MLI</v>
      </c>
      <c r="C3028" s="45">
        <f>IFERROR((Ações!$D3028-Ações!$K3028)/Ações!$D3028,0)</f>
        <v>-5.25</v>
      </c>
      <c r="D3028" s="46">
        <f>(Ações!$O3028)/0.06</f>
        <v>8.6783999999999999</v>
      </c>
      <c r="E3028" s="47">
        <f>IFERROR((Ações!$F3028-Ações!$K3028)/Ações!$F3028,0)</f>
        <v>-1.2130599952110497E-2</v>
      </c>
      <c r="F3028" s="46">
        <f>IF(OR(Ações!$N3028&lt;0,Ações!$M3028&lt;0),"",(22.5*Ações!$M3028*Ações!$N3028)^0.5)</f>
        <v>53.58992209361756</v>
      </c>
      <c r="G3028" s="47">
        <f>IFERROR((Ações!$H3028-Ações!$K3028)/Ações!$H3028,0)</f>
        <v>4.5041936366122721</v>
      </c>
      <c r="H3028" s="48">
        <f>IFERROR(Ações!$I3028/(Ações!$P3028-Table_1[[#This Row],[CAGR LUCRO 5A]]),0)</f>
        <v>-15.478596682926826</v>
      </c>
      <c r="I3028" s="48">
        <f>IF(Ações!$S3028&lt;0,"",Ações!$O3028*(1+Ações!$S3028))</f>
        <v>0.57116021759999991</v>
      </c>
      <c r="J3028" s="49">
        <f>IFERROR(IF(Ações!$B3028="","",(VLOOKUP(Table_1[[#This Row],[AÇÕES]],'Dados Status Invest STOCKS'!A3014:AD3629,4)/Table_1[[#This Row],[LPA]]))/100,0)</f>
        <v>1.2405446293494705E-2</v>
      </c>
      <c r="K3028" s="64">
        <f>IFERROR(IF(Ações!$B3028="","",VLOOKUP(Table_1[[#This Row],[AÇÕES]],'Dados Status Invest STOCKS'!A3014:AD3629,2)),0)</f>
        <v>54.24</v>
      </c>
      <c r="L3028" s="65">
        <f>IFERROR(IF(Ações!$B3028="","",VLOOKUP(Table_1[[#This Row],[AÇÕES]],'Dados Status Invest STOCKS'!A3014:AD3629,3)/100),0)</f>
        <v>9.5999999999999992E-3</v>
      </c>
      <c r="M3028" s="66">
        <f>IFERROR(IF(Ações!$B3028="","",VLOOKUP(Table_1[[#This Row],[AÇÕES]],'Dados Status Invest STOCKS'!A3014:AD3629,28)),0)</f>
        <v>6.61</v>
      </c>
      <c r="N3028" s="66">
        <f>IFERROR(IF(Ações!$B3028="","",VLOOKUP(Table_1[[#This Row],[AÇÕES]],'Dados Status Invest STOCKS'!A3014:AD3629,27)),0)</f>
        <v>19.309999999999999</v>
      </c>
      <c r="O3028" s="66">
        <f>IFERROR(IF(Ações!$L3028="","",Ações!$K3028*Ações!$L3028),0)</f>
        <v>0.52070399999999994</v>
      </c>
      <c r="P3028" s="67">
        <f t="shared" si="47"/>
        <v>0.06</v>
      </c>
      <c r="Q3028" s="67">
        <f>IFERROR(Ações!$O3028/Ações!$M3028,0)</f>
        <v>7.8775189107413005E-2</v>
      </c>
      <c r="R3028" s="67">
        <f>IFERROR(IF(Ações!$B3028="","",VLOOKUP(Table_1[[#This Row],[AÇÕES]],'Dados Status Invest STOCKS'!A3014:AD3629,18)/100),0)</f>
        <v>0.34250000000000003</v>
      </c>
      <c r="S3028" s="65">
        <f>IFERROR(IF(Ações!$B3028="","",VLOOKUP(Table_1[[#This Row],[AÇÕES]],'Dados Status Invest STOCKS'!A3014:AD3629,25)/100),0)</f>
        <v>9.69E-2</v>
      </c>
      <c r="T3028" s="67">
        <f>(1-Ações!$Q3028)*Ações!$R3028</f>
        <v>0.31551949773071108</v>
      </c>
      <c r="U3028" s="68">
        <f>IF(Ações!$S3028=0,Ações!$T3028,IF(Ações!$T3028=0,Ações!$S3028,AVERAGE(Ações!$S3028,Ações!$T3028)))</f>
        <v>0.20620974886535554</v>
      </c>
    </row>
    <row r="3029" spans="2:21" ht="15" customHeight="1" x14ac:dyDescent="0.2">
      <c r="B3029" s="63" t="str">
        <f>IFERROR('Dados Status Invest STOCKS'!A3016,"-")</f>
        <v>MLM</v>
      </c>
      <c r="C3029" s="45">
        <f>IFERROR((Ações!$D3029-Ações!$K3029)/Ações!$D3029,0)</f>
        <v>-8.6774193548387082</v>
      </c>
      <c r="D3029" s="46">
        <f>(Ações!$O3029)/0.06</f>
        <v>39.650033333333333</v>
      </c>
      <c r="E3029" s="47">
        <f>IFERROR((Ações!$F3029-Ações!$K3029)/Ações!$F3029,0)</f>
        <v>-1.3449017787875892</v>
      </c>
      <c r="F3029" s="46">
        <f>IF(OR(Ações!$N3029&lt;0,Ações!$M3029&lt;0),"",(22.5*Ações!$M3029*Ações!$N3029)^0.5)</f>
        <v>163.63585181738139</v>
      </c>
      <c r="G3029" s="47">
        <f>IFERROR((Ações!$H3029-Ações!$K3029)/Ações!$H3029,0)</f>
        <v>19.912123100728543</v>
      </c>
      <c r="H3029" s="48">
        <f>IFERROR(Ações!$I3029/(Ações!$P3029-Table_1[[#This Row],[CAGR LUCRO 5A]]),0)</f>
        <v>-20.289102284090912</v>
      </c>
      <c r="I3029" s="48">
        <f>IF(Ações!$S3029&lt;0,"",Ações!$O3029*(1+Ações!$S3029))</f>
        <v>2.8567056015999999</v>
      </c>
      <c r="J3029" s="49">
        <f>IFERROR(IF(Ações!$B3029="","",(VLOOKUP(Table_1[[#This Row],[AÇÕES]],'Dados Status Invest STOCKS'!A3015:AD3630,4)/Table_1[[#This Row],[LPA]]))/100,0)</f>
        <v>2.8125000000000001E-2</v>
      </c>
      <c r="K3029" s="64">
        <f>IFERROR(IF(Ações!$B3029="","",VLOOKUP(Table_1[[#This Row],[AÇÕES]],'Dados Status Invest STOCKS'!A3015:AD3630,2)),0)</f>
        <v>383.71</v>
      </c>
      <c r="L3029" s="65">
        <f>IFERROR(IF(Ações!$B3029="","",VLOOKUP(Table_1[[#This Row],[AÇÕES]],'Dados Status Invest STOCKS'!A3015:AD3630,3)/100),0)</f>
        <v>6.1999999999999998E-3</v>
      </c>
      <c r="M3029" s="66">
        <f>IFERROR(IF(Ações!$B3029="","",VLOOKUP(Table_1[[#This Row],[AÇÕES]],'Dados Status Invest STOCKS'!A3015:AD3630,28)),0)</f>
        <v>11.68</v>
      </c>
      <c r="N3029" s="66">
        <f>IFERROR(IF(Ações!$B3029="","",VLOOKUP(Table_1[[#This Row],[AÇÕES]],'Dados Status Invest STOCKS'!A3015:AD3630,27)),0)</f>
        <v>101.89</v>
      </c>
      <c r="O3029" s="66">
        <f>IFERROR(IF(Ações!$L3029="","",Ações!$K3029*Ações!$L3029),0)</f>
        <v>2.3790019999999998</v>
      </c>
      <c r="P3029" s="67">
        <f t="shared" si="47"/>
        <v>0.06</v>
      </c>
      <c r="Q3029" s="67">
        <f>IFERROR(Ações!$O3029/Ações!$M3029,0)</f>
        <v>0.20368167808219176</v>
      </c>
      <c r="R3029" s="67">
        <f>IFERROR(IF(Ações!$B3029="","",VLOOKUP(Table_1[[#This Row],[AÇÕES]],'Dados Status Invest STOCKS'!A3015:AD3630,18)/100),0)</f>
        <v>0.11460000000000001</v>
      </c>
      <c r="S3029" s="65">
        <f>IFERROR(IF(Ações!$B3029="","",VLOOKUP(Table_1[[#This Row],[AÇÕES]],'Dados Status Invest STOCKS'!A3015:AD3630,25)/100),0)</f>
        <v>0.20079999999999998</v>
      </c>
      <c r="T3029" s="67">
        <f>(1-Ações!$Q3029)*Ações!$R3029</f>
        <v>9.1258079691780833E-2</v>
      </c>
      <c r="U3029" s="68">
        <f>IF(Ações!$S3029=0,Ações!$T3029,IF(Ações!$T3029=0,Ações!$S3029,AVERAGE(Ações!$S3029,Ações!$T3029)))</f>
        <v>0.14602903984589041</v>
      </c>
    </row>
    <row r="3030" spans="2:21" ht="15" customHeight="1" x14ac:dyDescent="0.2">
      <c r="B3030" s="63" t="str">
        <f>IFERROR('Dados Status Invest STOCKS'!A3017,"-")</f>
        <v>MLND</v>
      </c>
      <c r="C3030" s="45">
        <f>IFERROR((Ações!$D3030-Ações!$K3030)/Ações!$D3030,0)</f>
        <v>0</v>
      </c>
      <c r="D3030" s="46">
        <f>(Ações!$O3030)/0.06</f>
        <v>0</v>
      </c>
      <c r="E3030" s="47">
        <f>IFERROR((Ações!$F3030-Ações!$K3030)/Ações!$F3030,0)</f>
        <v>0</v>
      </c>
      <c r="F3030" s="46" t="str">
        <f>IF(OR(Ações!$N3030&lt;0,Ações!$M3030&lt;0),"",(22.5*Ações!$M3030*Ações!$N3030)^0.5)</f>
        <v/>
      </c>
      <c r="G3030" s="47">
        <f>IFERROR((Ações!$H3030-Ações!$K3030)/Ações!$H3030,0)</f>
        <v>0</v>
      </c>
      <c r="H3030" s="48">
        <f>IFERROR(Ações!$I3030/(Ações!$P3030-Table_1[[#This Row],[CAGR LUCRO 5A]]),0)</f>
        <v>0</v>
      </c>
      <c r="I3030" s="48">
        <f>IF(Ações!$S3030&lt;0,"",Ações!$O3030*(1+Ações!$S3030))</f>
        <v>0</v>
      </c>
      <c r="J3030" s="49">
        <f>IFERROR(IF(Ações!$B3030="","",(VLOOKUP(Table_1[[#This Row],[AÇÕES]],'Dados Status Invest STOCKS'!A3016:AD3631,4)/Table_1[[#This Row],[LPA]]))/100,0)</f>
        <v>3.604651162790698E-3</v>
      </c>
      <c r="K3030" s="64">
        <f>IFERROR(IF(Ações!$B3030="","",VLOOKUP(Table_1[[#This Row],[AÇÕES]],'Dados Status Invest STOCKS'!A3016:AD3631,2)),0)</f>
        <v>1.06</v>
      </c>
      <c r="L3030" s="65">
        <f>IFERROR(IF(Ações!$B3030="","",VLOOKUP(Table_1[[#This Row],[AÇÕES]],'Dados Status Invest STOCKS'!A3016:AD3631,3)/100),0)</f>
        <v>0</v>
      </c>
      <c r="M3030" s="66">
        <f>IFERROR(IF(Ações!$B3030="","",VLOOKUP(Table_1[[#This Row],[AÇÕES]],'Dados Status Invest STOCKS'!A3016:AD3631,28)),0)</f>
        <v>-1.72</v>
      </c>
      <c r="N3030" s="66">
        <f>IFERROR(IF(Ações!$B3030="","",VLOOKUP(Table_1[[#This Row],[AÇÕES]],'Dados Status Invest STOCKS'!A3016:AD3631,27)),0)</f>
        <v>1.31</v>
      </c>
      <c r="O3030" s="66">
        <f>IFERROR(IF(Ações!$L3030="","",Ações!$K3030*Ações!$L3030),0)</f>
        <v>0</v>
      </c>
      <c r="P3030" s="67">
        <f t="shared" si="47"/>
        <v>0.06</v>
      </c>
      <c r="Q3030" s="67">
        <f>IFERROR(Ações!$O3030/Ações!$M3030,0)</f>
        <v>0</v>
      </c>
      <c r="R3030" s="67">
        <f>IFERROR(IF(Ações!$B3030="","",VLOOKUP(Table_1[[#This Row],[AÇÕES]],'Dados Status Invest STOCKS'!A3016:AD3631,18)/100),0)</f>
        <v>-1.3140000000000001</v>
      </c>
      <c r="S3030" s="65">
        <f>IFERROR(IF(Ações!$B3030="","",VLOOKUP(Table_1[[#This Row],[AÇÕES]],'Dados Status Invest STOCKS'!A3016:AD3631,25)/100),0)</f>
        <v>0</v>
      </c>
      <c r="T3030" s="67">
        <f>(1-Ações!$Q3030)*Ações!$R3030</f>
        <v>-1.3140000000000001</v>
      </c>
      <c r="U3030" s="68">
        <f>IF(Ações!$S3030=0,Ações!$T3030,IF(Ações!$T3030=0,Ações!$S3030,AVERAGE(Ações!$S3030,Ações!$T3030)))</f>
        <v>-1.3140000000000001</v>
      </c>
    </row>
    <row r="3031" spans="2:21" ht="15" customHeight="1" x14ac:dyDescent="0.2">
      <c r="B3031" s="63" t="str">
        <f>IFERROR('Dados Status Invest STOCKS'!A3018,"-")</f>
        <v>MLP</v>
      </c>
      <c r="C3031" s="45">
        <f>IFERROR((Ações!$D3031-Ações!$K3031)/Ações!$D3031,0)</f>
        <v>0</v>
      </c>
      <c r="D3031" s="46">
        <f>(Ações!$O3031)/0.06</f>
        <v>0</v>
      </c>
      <c r="E3031" s="47">
        <f>IFERROR((Ações!$F3031-Ações!$K3031)/Ações!$F3031,0)</f>
        <v>0</v>
      </c>
      <c r="F3031" s="46">
        <f>IF(OR(Ações!$N3031&lt;0,Ações!$M3031&lt;0),"",(22.5*Ações!$M3031*Ações!$N3031)^0.5)</f>
        <v>0</v>
      </c>
      <c r="G3031" s="47">
        <f>IFERROR((Ações!$H3031-Ações!$K3031)/Ações!$H3031,0)</f>
        <v>0</v>
      </c>
      <c r="H3031" s="48">
        <f>IFERROR(Ações!$I3031/(Ações!$P3031-Table_1[[#This Row],[CAGR LUCRO 5A]]),0)</f>
        <v>0</v>
      </c>
      <c r="I3031" s="48">
        <f>IF(Ações!$S3031&lt;0,"",Ações!$O3031*(1+Ações!$S3031))</f>
        <v>0</v>
      </c>
      <c r="J3031" s="49">
        <f>IFERROR(IF(Ações!$B3031="","",(VLOOKUP(Table_1[[#This Row],[AÇÕES]],'Dados Status Invest STOCKS'!A3017:AD3632,4)/Table_1[[#This Row],[LPA]]))/100,0)</f>
        <v>0</v>
      </c>
      <c r="K3031" s="64">
        <f>IFERROR(IF(Ações!$B3031="","",VLOOKUP(Table_1[[#This Row],[AÇÕES]],'Dados Status Invest STOCKS'!A3017:AD3632,2)),0)</f>
        <v>9.9700000000000006</v>
      </c>
      <c r="L3031" s="65">
        <f>IFERROR(IF(Ações!$B3031="","",VLOOKUP(Table_1[[#This Row],[AÇÕES]],'Dados Status Invest STOCKS'!A3017:AD3632,3)/100),0)</f>
        <v>0</v>
      </c>
      <c r="M3031" s="66">
        <f>IFERROR(IF(Ações!$B3031="","",VLOOKUP(Table_1[[#This Row],[AÇÕES]],'Dados Status Invest STOCKS'!A3017:AD3632,28)),0)</f>
        <v>0</v>
      </c>
      <c r="N3031" s="66">
        <f>IFERROR(IF(Ações!$B3031="","",VLOOKUP(Table_1[[#This Row],[AÇÕES]],'Dados Status Invest STOCKS'!A3017:AD3632,27)),0)</f>
        <v>1.1499999999999999</v>
      </c>
      <c r="O3031" s="66">
        <f>IFERROR(IF(Ações!$L3031="","",Ações!$K3031*Ações!$L3031),0)</f>
        <v>0</v>
      </c>
      <c r="P3031" s="67">
        <f t="shared" si="47"/>
        <v>0.06</v>
      </c>
      <c r="Q3031" s="67">
        <f>IFERROR(Ações!$O3031/Ações!$M3031,0)</f>
        <v>0</v>
      </c>
      <c r="R3031" s="67">
        <f>IFERROR(IF(Ações!$B3031="","",VLOOKUP(Table_1[[#This Row],[AÇÕES]],'Dados Status Invest STOCKS'!A3017:AD3632,18)/100),0)</f>
        <v>3.0000000000000001E-3</v>
      </c>
      <c r="S3031" s="65">
        <f>IFERROR(IF(Ações!$B3031="","",VLOOKUP(Table_1[[#This Row],[AÇÕES]],'Dados Status Invest STOCKS'!A3017:AD3632,25)/100),0)</f>
        <v>0</v>
      </c>
      <c r="T3031" s="67">
        <f>(1-Ações!$Q3031)*Ações!$R3031</f>
        <v>3.0000000000000001E-3</v>
      </c>
      <c r="U3031" s="68">
        <f>IF(Ações!$S3031=0,Ações!$T3031,IF(Ações!$T3031=0,Ações!$S3031,AVERAGE(Ações!$S3031,Ações!$T3031)))</f>
        <v>3.0000000000000001E-3</v>
      </c>
    </row>
    <row r="3032" spans="2:21" ht="15" customHeight="1" x14ac:dyDescent="0.2">
      <c r="B3032" s="63" t="str">
        <f>IFERROR('Dados Status Invest STOCKS'!A3019,"-")</f>
        <v>MLR</v>
      </c>
      <c r="C3032" s="45">
        <f>IFERROR((Ações!$D3032-Ações!$K3032)/Ações!$D3032,0)</f>
        <v>-1.7522935779816515</v>
      </c>
      <c r="D3032" s="46">
        <f>(Ações!$O3032)/0.06</f>
        <v>12.015433333333332</v>
      </c>
      <c r="E3032" s="47">
        <f>IFERROR((Ações!$F3032-Ações!$K3032)/Ações!$F3032,0)</f>
        <v>7.5723165298078016E-2</v>
      </c>
      <c r="F3032" s="46">
        <f>IF(OR(Ações!$N3032&lt;0,Ações!$M3032&lt;0),"",(22.5*Ações!$M3032*Ações!$N3032)^0.5)</f>
        <v>35.779323638101381</v>
      </c>
      <c r="G3032" s="47">
        <f>IFERROR((Ações!$H3032-Ações!$K3032)/Ações!$H3032,0)</f>
        <v>3.955537381474854</v>
      </c>
      <c r="H3032" s="48">
        <f>IFERROR(Ações!$I3032/(Ações!$P3032-Table_1[[#This Row],[CAGR LUCRO 5A]]),0)</f>
        <v>-11.189166547945204</v>
      </c>
      <c r="I3032" s="48">
        <f>IF(Ações!$S3032&lt;0,"",Ações!$O3032*(1+Ações!$S3032))</f>
        <v>0.81680915799999998</v>
      </c>
      <c r="J3032" s="49">
        <f>IFERROR(IF(Ações!$B3032="","",(VLOOKUP(Table_1[[#This Row],[AÇÕES]],'Dados Status Invest STOCKS'!A3018:AD3633,4)/Table_1[[#This Row],[LPA]]))/100,0)</f>
        <v>6.5892857142857142E-2</v>
      </c>
      <c r="K3032" s="64">
        <f>IFERROR(IF(Ações!$B3032="","",VLOOKUP(Table_1[[#This Row],[AÇÕES]],'Dados Status Invest STOCKS'!A3018:AD3633,2)),0)</f>
        <v>33.07</v>
      </c>
      <c r="L3032" s="65">
        <f>IFERROR(IF(Ações!$B3032="","",VLOOKUP(Table_1[[#This Row],[AÇÕES]],'Dados Status Invest STOCKS'!A3018:AD3633,3)/100),0)</f>
        <v>2.18E-2</v>
      </c>
      <c r="M3032" s="66">
        <f>IFERROR(IF(Ações!$B3032="","",VLOOKUP(Table_1[[#This Row],[AÇÕES]],'Dados Status Invest STOCKS'!A3018:AD3633,28)),0)</f>
        <v>2.2400000000000002</v>
      </c>
      <c r="N3032" s="66">
        <f>IFERROR(IF(Ações!$B3032="","",VLOOKUP(Table_1[[#This Row],[AÇÕES]],'Dados Status Invest STOCKS'!A3018:AD3633,27)),0)</f>
        <v>25.4</v>
      </c>
      <c r="O3032" s="66">
        <f>IFERROR(IF(Ações!$L3032="","",Ações!$K3032*Ações!$L3032),0)</f>
        <v>0.72092599999999996</v>
      </c>
      <c r="P3032" s="67">
        <f t="shared" si="47"/>
        <v>0.06</v>
      </c>
      <c r="Q3032" s="67">
        <f>IFERROR(Ações!$O3032/Ações!$M3032,0)</f>
        <v>0.32184196428571421</v>
      </c>
      <c r="R3032" s="67">
        <f>IFERROR(IF(Ações!$B3032="","",VLOOKUP(Table_1[[#This Row],[AÇÕES]],'Dados Status Invest STOCKS'!A3018:AD3633,18)/100),0)</f>
        <v>8.8200000000000001E-2</v>
      </c>
      <c r="S3032" s="65">
        <f>IFERROR(IF(Ações!$B3032="","",VLOOKUP(Table_1[[#This Row],[AÇÕES]],'Dados Status Invest STOCKS'!A3018:AD3633,25)/100),0)</f>
        <v>0.13300000000000001</v>
      </c>
      <c r="T3032" s="67">
        <f>(1-Ações!$Q3032)*Ações!$R3032</f>
        <v>5.9813538750000006E-2</v>
      </c>
      <c r="U3032" s="68">
        <f>IF(Ações!$S3032=0,Ações!$T3032,IF(Ações!$T3032=0,Ações!$S3032,AVERAGE(Ações!$S3032,Ações!$T3032)))</f>
        <v>9.6406769375000007E-2</v>
      </c>
    </row>
    <row r="3033" spans="2:21" ht="15" customHeight="1" x14ac:dyDescent="0.2">
      <c r="B3033" s="63" t="str">
        <f>IFERROR('Dados Status Invest STOCKS'!A3020,"-")</f>
        <v>MLVF</v>
      </c>
      <c r="C3033" s="45">
        <f>IFERROR((Ações!$D3033-Ações!$K3033)/Ações!$D3033,0)</f>
        <v>0</v>
      </c>
      <c r="D3033" s="46">
        <f>(Ações!$O3033)/0.06</f>
        <v>0</v>
      </c>
      <c r="E3033" s="47">
        <f>IFERROR((Ações!$F3033-Ações!$K3033)/Ações!$F3033,0)</f>
        <v>0</v>
      </c>
      <c r="F3033" s="46" t="str">
        <f>IF(OR(Ações!$N3033&lt;0,Ações!$M3033&lt;0),"",(22.5*Ações!$M3033*Ações!$N3033)^0.5)</f>
        <v/>
      </c>
      <c r="G3033" s="47">
        <f>IFERROR((Ações!$H3033-Ações!$K3033)/Ações!$H3033,0)</f>
        <v>0</v>
      </c>
      <c r="H3033" s="48">
        <f>IFERROR(Ações!$I3033/(Ações!$P3033-Table_1[[#This Row],[CAGR LUCRO 5A]]),0)</f>
        <v>0</v>
      </c>
      <c r="I3033" s="48">
        <f>IF(Ações!$S3033&lt;0,"",Ações!$O3033*(1+Ações!$S3033))</f>
        <v>0</v>
      </c>
      <c r="J3033" s="49">
        <f>IFERROR(IF(Ações!$B3033="","",(VLOOKUP(Table_1[[#This Row],[AÇÕES]],'Dados Status Invest STOCKS'!A3019:AD3634,4)/Table_1[[#This Row],[LPA]]))/100,0)</f>
        <v>1294.96</v>
      </c>
      <c r="K3033" s="64">
        <f>IFERROR(IF(Ações!$B3033="","",VLOOKUP(Table_1[[#This Row],[AÇÕES]],'Dados Status Invest STOCKS'!A3019:AD3634,2)),0)</f>
        <v>15.63</v>
      </c>
      <c r="L3033" s="65">
        <f>IFERROR(IF(Ações!$B3033="","",VLOOKUP(Table_1[[#This Row],[AÇÕES]],'Dados Status Invest STOCKS'!A3019:AD3634,3)/100),0)</f>
        <v>0</v>
      </c>
      <c r="M3033" s="66">
        <f>IFERROR(IF(Ações!$B3033="","",VLOOKUP(Table_1[[#This Row],[AÇÕES]],'Dados Status Invest STOCKS'!A3019:AD3634,28)),0)</f>
        <v>-0.01</v>
      </c>
      <c r="N3033" s="66">
        <f>IFERROR(IF(Ações!$B3033="","",VLOOKUP(Table_1[[#This Row],[AÇÕES]],'Dados Status Invest STOCKS'!A3019:AD3634,27)),0)</f>
        <v>18.649999999999999</v>
      </c>
      <c r="O3033" s="66">
        <f>IFERROR(IF(Ações!$L3033="","",Ações!$K3033*Ações!$L3033),0)</f>
        <v>0</v>
      </c>
      <c r="P3033" s="67">
        <f t="shared" si="47"/>
        <v>0.06</v>
      </c>
      <c r="Q3033" s="67">
        <f>IFERROR(Ações!$O3033/Ações!$M3033,0)</f>
        <v>0</v>
      </c>
      <c r="R3033" s="67">
        <f>IFERROR(IF(Ações!$B3033="","",VLOOKUP(Table_1[[#This Row],[AÇÕES]],'Dados Status Invest STOCKS'!A3019:AD3634,18)/100),0)</f>
        <v>-5.9999999999999995E-4</v>
      </c>
      <c r="S3033" s="65">
        <f>IFERROR(IF(Ações!$B3033="","",VLOOKUP(Table_1[[#This Row],[AÇÕES]],'Dados Status Invest STOCKS'!A3019:AD3634,25)/100),0)</f>
        <v>0</v>
      </c>
      <c r="T3033" s="67">
        <f>(1-Ações!$Q3033)*Ações!$R3033</f>
        <v>-5.9999999999999995E-4</v>
      </c>
      <c r="U3033" s="68">
        <f>IF(Ações!$S3033=0,Ações!$T3033,IF(Ações!$T3033=0,Ações!$S3033,AVERAGE(Ações!$S3033,Ações!$T3033)))</f>
        <v>-5.9999999999999995E-4</v>
      </c>
    </row>
    <row r="3034" spans="2:21" ht="15" customHeight="1" x14ac:dyDescent="0.2">
      <c r="B3034" s="63" t="str">
        <f>IFERROR('Dados Status Invest STOCKS'!A3021,"-")</f>
        <v>MMAC</v>
      </c>
      <c r="C3034" s="45">
        <f>IFERROR((Ações!$D3034-Ações!$K3034)/Ações!$D3034,0)</f>
        <v>0</v>
      </c>
      <c r="D3034" s="46">
        <f>(Ações!$O3034)/0.06</f>
        <v>0</v>
      </c>
      <c r="E3034" s="47">
        <f>IFERROR((Ações!$F3034-Ações!$K3034)/Ações!$F3034,0)</f>
        <v>-0.10053843622368222</v>
      </c>
      <c r="F3034" s="46">
        <f>IF(OR(Ações!$N3034&lt;0,Ações!$M3034&lt;0),"",(22.5*Ações!$M3034*Ações!$N3034)^0.5)</f>
        <v>25.233103257427533</v>
      </c>
      <c r="G3034" s="47">
        <f>IFERROR((Ações!$H3034-Ações!$K3034)/Ações!$H3034,0)</f>
        <v>0</v>
      </c>
      <c r="H3034" s="48">
        <f>IFERROR(Ações!$I3034/(Ações!$P3034-Table_1[[#This Row],[CAGR LUCRO 5A]]),0)</f>
        <v>0</v>
      </c>
      <c r="I3034" s="48" t="str">
        <f>IF(Ações!$S3034&lt;0,"",Ações!$O3034*(1+Ações!$S3034))</f>
        <v/>
      </c>
      <c r="J3034" s="49">
        <f>IFERROR(IF(Ações!$B3034="","",(VLOOKUP(Table_1[[#This Row],[AÇÕES]],'Dados Status Invest STOCKS'!A3020:AD3635,4)/Table_1[[#This Row],[LPA]]))/100,0)</f>
        <v>0.8212068965517243</v>
      </c>
      <c r="K3034" s="64">
        <f>IFERROR(IF(Ações!$B3034="","",VLOOKUP(Table_1[[#This Row],[AÇÕES]],'Dados Status Invest STOCKS'!A3020:AD3635,2)),0)</f>
        <v>27.77</v>
      </c>
      <c r="L3034" s="65">
        <f>IFERROR(IF(Ações!$B3034="","",VLOOKUP(Table_1[[#This Row],[AÇÕES]],'Dados Status Invest STOCKS'!A3020:AD3635,3)/100),0)</f>
        <v>0</v>
      </c>
      <c r="M3034" s="66">
        <f>IFERROR(IF(Ações!$B3034="","",VLOOKUP(Table_1[[#This Row],[AÇÕES]],'Dados Status Invest STOCKS'!A3020:AD3635,28)),0)</f>
        <v>0.57999999999999996</v>
      </c>
      <c r="N3034" s="66">
        <f>IFERROR(IF(Ações!$B3034="","",VLOOKUP(Table_1[[#This Row],[AÇÕES]],'Dados Status Invest STOCKS'!A3020:AD3635,27)),0)</f>
        <v>48.79</v>
      </c>
      <c r="O3034" s="66">
        <f>IFERROR(IF(Ações!$L3034="","",Ações!$K3034*Ações!$L3034),0)</f>
        <v>0</v>
      </c>
      <c r="P3034" s="67">
        <f t="shared" si="47"/>
        <v>0.06</v>
      </c>
      <c r="Q3034" s="67">
        <f>IFERROR(Ações!$O3034/Ações!$M3034,0)</f>
        <v>0</v>
      </c>
      <c r="R3034" s="67">
        <f>IFERROR(IF(Ações!$B3034="","",VLOOKUP(Table_1[[#This Row],[AÇÕES]],'Dados Status Invest STOCKS'!A3020:AD3635,18)/100),0)</f>
        <v>1.1899999999999999E-2</v>
      </c>
      <c r="S3034" s="65">
        <f>IFERROR(IF(Ações!$B3034="","",VLOOKUP(Table_1[[#This Row],[AÇÕES]],'Dados Status Invest STOCKS'!A3020:AD3635,25)/100),0)</f>
        <v>-0.1487</v>
      </c>
      <c r="T3034" s="67">
        <f>(1-Ações!$Q3034)*Ações!$R3034</f>
        <v>1.1899999999999999E-2</v>
      </c>
      <c r="U3034" s="68">
        <f>IF(Ações!$S3034=0,Ações!$T3034,IF(Ações!$T3034=0,Ações!$S3034,AVERAGE(Ações!$S3034,Ações!$T3034)))</f>
        <v>-6.8400000000000002E-2</v>
      </c>
    </row>
    <row r="3035" spans="2:21" ht="15" customHeight="1" x14ac:dyDescent="0.2">
      <c r="B3035" s="63" t="str">
        <f>IFERROR('Dados Status Invest STOCKS'!A3022,"-")</f>
        <v>MMC</v>
      </c>
      <c r="C3035" s="45">
        <f>IFERROR((Ações!$D3035-Ações!$K3035)/Ações!$D3035,0)</f>
        <v>-3.7244094488188972</v>
      </c>
      <c r="D3035" s="46">
        <f>(Ações!$O3035)/0.06</f>
        <v>33.434866666666672</v>
      </c>
      <c r="E3035" s="47">
        <f>IFERROR((Ações!$F3035-Ações!$K3035)/Ações!$F3035,0)</f>
        <v>-2.269724890862479</v>
      </c>
      <c r="F3035" s="46">
        <f>IF(OR(Ações!$N3035&lt;0,Ações!$M3035&lt;0),"",(22.5*Ações!$M3035*Ações!$N3035)^0.5)</f>
        <v>48.309874766966637</v>
      </c>
      <c r="G3035" s="47">
        <f>IFERROR((Ações!$H3035-Ações!$K3035)/Ações!$H3035,0)</f>
        <v>5.2772594756570847E-2</v>
      </c>
      <c r="H3035" s="48">
        <f>IFERROR(Ações!$I3035/(Ações!$P3035-Table_1[[#This Row],[CAGR LUCRO 5A]]),0)</f>
        <v>166.76037784126999</v>
      </c>
      <c r="I3035" s="48">
        <f>IF(Ações!$S3035&lt;0,"",Ações!$O3035*(1+Ações!$S3035))</f>
        <v>2.1011807608000006</v>
      </c>
      <c r="J3035" s="49">
        <f>IFERROR(IF(Ações!$B3035="","",(VLOOKUP(Table_1[[#This Row],[AÇÕES]],'Dados Status Invest STOCKS'!A3021:AD3636,4)/Table_1[[#This Row],[LPA]]))/100,0)</f>
        <v>5.4628252788104091E-2</v>
      </c>
      <c r="K3035" s="64">
        <f>IFERROR(IF(Ações!$B3035="","",VLOOKUP(Table_1[[#This Row],[AÇÕES]],'Dados Status Invest STOCKS'!A3021:AD3636,2)),0)</f>
        <v>157.96</v>
      </c>
      <c r="L3035" s="65">
        <f>IFERROR(IF(Ações!$B3035="","",VLOOKUP(Table_1[[#This Row],[AÇÕES]],'Dados Status Invest STOCKS'!A3021:AD3636,3)/100),0)</f>
        <v>1.2699999999999999E-2</v>
      </c>
      <c r="M3035" s="66">
        <f>IFERROR(IF(Ações!$B3035="","",VLOOKUP(Table_1[[#This Row],[AÇÕES]],'Dados Status Invest STOCKS'!A3021:AD3636,28)),0)</f>
        <v>5.38</v>
      </c>
      <c r="N3035" s="66">
        <f>IFERROR(IF(Ações!$B3035="","",VLOOKUP(Table_1[[#This Row],[AÇÕES]],'Dados Status Invest STOCKS'!A3021:AD3636,27)),0)</f>
        <v>19.28</v>
      </c>
      <c r="O3035" s="66">
        <f>IFERROR(IF(Ações!$L3035="","",Ações!$K3035*Ações!$L3035),0)</f>
        <v>2.0060920000000002</v>
      </c>
      <c r="P3035" s="67">
        <f t="shared" si="47"/>
        <v>0.06</v>
      </c>
      <c r="Q3035" s="67">
        <f>IFERROR(Ações!$O3035/Ações!$M3035,0)</f>
        <v>0.37287955390334576</v>
      </c>
      <c r="R3035" s="67">
        <f>IFERROR(IF(Ações!$B3035="","",VLOOKUP(Table_1[[#This Row],[AÇÕES]],'Dados Status Invest STOCKS'!A3021:AD3636,18)/100),0)</f>
        <v>0.27879999999999999</v>
      </c>
      <c r="S3035" s="65">
        <f>IFERROR(IF(Ações!$B3035="","",VLOOKUP(Table_1[[#This Row],[AÇÕES]],'Dados Status Invest STOCKS'!A3021:AD3636,25)/100),0)</f>
        <v>4.7400000000000005E-2</v>
      </c>
      <c r="T3035" s="67">
        <f>(1-Ações!$Q3035)*Ações!$R3035</f>
        <v>0.17484118037174717</v>
      </c>
      <c r="U3035" s="68">
        <f>IF(Ações!$S3035=0,Ações!$T3035,IF(Ações!$T3035=0,Ações!$S3035,AVERAGE(Ações!$S3035,Ações!$T3035)))</f>
        <v>0.11112059018587359</v>
      </c>
    </row>
    <row r="3036" spans="2:21" ht="15" customHeight="1" x14ac:dyDescent="0.2">
      <c r="B3036" s="63" t="str">
        <f>IFERROR('Dados Status Invest STOCKS'!A3023,"-")</f>
        <v>MMI</v>
      </c>
      <c r="C3036" s="45">
        <f>IFERROR((Ações!$D3036-Ações!$K3036)/Ações!$D3036,0)</f>
        <v>0</v>
      </c>
      <c r="D3036" s="46">
        <f>(Ações!$O3036)/0.06</f>
        <v>0</v>
      </c>
      <c r="E3036" s="47">
        <f>IFERROR((Ações!$F3036-Ações!$K3036)/Ações!$F3036,0)</f>
        <v>-0.53748673153123605</v>
      </c>
      <c r="F3036" s="46">
        <f>IF(OR(Ações!$N3036&lt;0,Ações!$M3036&lt;0),"",(22.5*Ações!$M3036*Ações!$N3036)^0.5)</f>
        <v>30.653923076826562</v>
      </c>
      <c r="G3036" s="47">
        <f>IFERROR((Ações!$H3036-Ações!$K3036)/Ações!$H3036,0)</f>
        <v>0</v>
      </c>
      <c r="H3036" s="48">
        <f>IFERROR(Ações!$I3036/(Ações!$P3036-Table_1[[#This Row],[CAGR LUCRO 5A]]),0)</f>
        <v>0</v>
      </c>
      <c r="I3036" s="48" t="str">
        <f>IF(Ações!$S3036&lt;0,"",Ações!$O3036*(1+Ações!$S3036))</f>
        <v/>
      </c>
      <c r="J3036" s="49">
        <f>IFERROR(IF(Ações!$B3036="","",(VLOOKUP(Table_1[[#This Row],[AÇÕES]],'Dados Status Invest STOCKS'!A3022:AD3637,4)/Table_1[[#This Row],[LPA]]))/100,0)</f>
        <v>6.8549618320610683E-2</v>
      </c>
      <c r="K3036" s="64">
        <f>IFERROR(IF(Ações!$B3036="","",VLOOKUP(Table_1[[#This Row],[AÇÕES]],'Dados Status Invest STOCKS'!A3022:AD3637,2)),0)</f>
        <v>47.13</v>
      </c>
      <c r="L3036" s="65">
        <f>IFERROR(IF(Ações!$B3036="","",VLOOKUP(Table_1[[#This Row],[AÇÕES]],'Dados Status Invest STOCKS'!A3022:AD3637,3)/100),0)</f>
        <v>0</v>
      </c>
      <c r="M3036" s="66">
        <f>IFERROR(IF(Ações!$B3036="","",VLOOKUP(Table_1[[#This Row],[AÇÕES]],'Dados Status Invest STOCKS'!A3022:AD3637,28)),0)</f>
        <v>2.62</v>
      </c>
      <c r="N3036" s="66">
        <f>IFERROR(IF(Ações!$B3036="","",VLOOKUP(Table_1[[#This Row],[AÇÕES]],'Dados Status Invest STOCKS'!A3022:AD3637,27)),0)</f>
        <v>15.94</v>
      </c>
      <c r="O3036" s="66">
        <f>IFERROR(IF(Ações!$L3036="","",Ações!$K3036*Ações!$L3036),0)</f>
        <v>0</v>
      </c>
      <c r="P3036" s="67">
        <f t="shared" si="47"/>
        <v>0.06</v>
      </c>
      <c r="Q3036" s="67">
        <f>IFERROR(Ações!$O3036/Ações!$M3036,0)</f>
        <v>0</v>
      </c>
      <c r="R3036" s="67">
        <f>IFERROR(IF(Ações!$B3036="","",VLOOKUP(Table_1[[#This Row],[AÇÕES]],'Dados Status Invest STOCKS'!A3022:AD3637,18)/100),0)</f>
        <v>0.1646</v>
      </c>
      <c r="S3036" s="65">
        <f>IFERROR(IF(Ações!$B3036="","",VLOOKUP(Table_1[[#This Row],[AÇÕES]],'Dados Status Invest STOCKS'!A3022:AD3637,25)/100),0)</f>
        <v>-8.3800000000000013E-2</v>
      </c>
      <c r="T3036" s="67">
        <f>(1-Ações!$Q3036)*Ações!$R3036</f>
        <v>0.1646</v>
      </c>
      <c r="U3036" s="68">
        <f>IF(Ações!$S3036=0,Ações!$T3036,IF(Ações!$T3036=0,Ações!$S3036,AVERAGE(Ações!$S3036,Ações!$T3036)))</f>
        <v>4.0399999999999991E-2</v>
      </c>
    </row>
    <row r="3037" spans="2:21" ht="15" customHeight="1" x14ac:dyDescent="0.2">
      <c r="B3037" s="63" t="str">
        <f>IFERROR('Dados Status Invest STOCKS'!A3024,"-")</f>
        <v>MMLP</v>
      </c>
      <c r="C3037" s="45">
        <f>IFERROR((Ações!$D3037-Ações!$K3037)/Ações!$D3037,0)</f>
        <v>-8.2307692307692299</v>
      </c>
      <c r="D3037" s="46">
        <f>(Ações!$O3037)/0.06</f>
        <v>0.33258333333333334</v>
      </c>
      <c r="E3037" s="47">
        <f>IFERROR((Ações!$F3037-Ações!$K3037)/Ações!$F3037,0)</f>
        <v>0</v>
      </c>
      <c r="F3037" s="46" t="str">
        <f>IF(OR(Ações!$N3037&lt;0,Ações!$M3037&lt;0),"",(22.5*Ações!$M3037*Ações!$N3037)^0.5)</f>
        <v/>
      </c>
      <c r="G3037" s="47">
        <f>IFERROR((Ações!$H3037-Ações!$K3037)/Ações!$H3037,0)</f>
        <v>-8.2307692307692299</v>
      </c>
      <c r="H3037" s="48">
        <f>IFERROR(Ações!$I3037/(Ações!$P3037-Table_1[[#This Row],[CAGR LUCRO 5A]]),0)</f>
        <v>0.33258333333333334</v>
      </c>
      <c r="I3037" s="48">
        <f>IF(Ações!$S3037&lt;0,"",Ações!$O3037*(1+Ações!$S3037))</f>
        <v>1.9955000000000001E-2</v>
      </c>
      <c r="J3037" s="49">
        <f>IFERROR(IF(Ações!$B3037="","",(VLOOKUP(Table_1[[#This Row],[AÇÕES]],'Dados Status Invest STOCKS'!A3023:AD3638,4)/Table_1[[#This Row],[LPA]]))/100,0)</f>
        <v>0.24971428571428575</v>
      </c>
      <c r="K3037" s="64">
        <f>IFERROR(IF(Ações!$B3037="","",VLOOKUP(Table_1[[#This Row],[AÇÕES]],'Dados Status Invest STOCKS'!A3023:AD3638,2)),0)</f>
        <v>3.07</v>
      </c>
      <c r="L3037" s="65">
        <f>IFERROR(IF(Ações!$B3037="","",VLOOKUP(Table_1[[#This Row],[AÇÕES]],'Dados Status Invest STOCKS'!A3023:AD3638,3)/100),0)</f>
        <v>6.5000000000000006E-3</v>
      </c>
      <c r="M3037" s="66">
        <f>IFERROR(IF(Ações!$B3037="","",VLOOKUP(Table_1[[#This Row],[AÇÕES]],'Dados Status Invest STOCKS'!A3023:AD3638,28)),0)</f>
        <v>-0.35</v>
      </c>
      <c r="N3037" s="66">
        <f>IFERROR(IF(Ações!$B3037="","",VLOOKUP(Table_1[[#This Row],[AÇÕES]],'Dados Status Invest STOCKS'!A3023:AD3638,27)),0)</f>
        <v>0</v>
      </c>
      <c r="O3037" s="66">
        <f>IFERROR(IF(Ações!$L3037="","",Ações!$K3037*Ações!$L3037),0)</f>
        <v>1.9955000000000001E-2</v>
      </c>
      <c r="P3037" s="67">
        <f t="shared" si="47"/>
        <v>0.06</v>
      </c>
      <c r="Q3037" s="67">
        <f>IFERROR(Ações!$O3037/Ações!$M3037,0)</f>
        <v>-5.7014285714285719E-2</v>
      </c>
      <c r="R3037" s="67">
        <f>IFERROR(IF(Ações!$B3037="","",VLOOKUP(Table_1[[#This Row],[AÇÕES]],'Dados Status Invest STOCKS'!A3023:AD3638,18)/100),0)</f>
        <v>0</v>
      </c>
      <c r="S3037" s="65">
        <f>IFERROR(IF(Ações!$B3037="","",VLOOKUP(Table_1[[#This Row],[AÇÕES]],'Dados Status Invest STOCKS'!A3023:AD3638,25)/100),0)</f>
        <v>0</v>
      </c>
      <c r="T3037" s="67">
        <f>(1-Ações!$Q3037)*Ações!$R3037</f>
        <v>0</v>
      </c>
      <c r="U3037" s="68">
        <f>IF(Ações!$S3037=0,Ações!$T3037,IF(Ações!$T3037=0,Ações!$S3037,AVERAGE(Ações!$S3037,Ações!$T3037)))</f>
        <v>0</v>
      </c>
    </row>
    <row r="3038" spans="2:21" ht="15" customHeight="1" x14ac:dyDescent="0.2">
      <c r="B3038" s="63" t="str">
        <f>IFERROR('Dados Status Invest STOCKS'!A3025,"-")</f>
        <v>MMM</v>
      </c>
      <c r="C3038" s="45">
        <f>IFERROR((Ações!$D3038-Ações!$K3038)/Ações!$D3038,0)</f>
        <v>-0.74927113702623882</v>
      </c>
      <c r="D3038" s="46">
        <f>(Ações!$O3038)/0.06</f>
        <v>98.78400000000002</v>
      </c>
      <c r="E3038" s="47">
        <f>IFERROR((Ações!$F3038-Ações!$K3038)/Ações!$F3038,0)</f>
        <v>-1.2595516376004621</v>
      </c>
      <c r="F3038" s="46">
        <f>IF(OR(Ações!$N3038&lt;0,Ações!$M3038&lt;0),"",(22.5*Ações!$M3038*Ações!$N3038)^0.5)</f>
        <v>76.47534896945551</v>
      </c>
      <c r="G3038" s="47">
        <f>IFERROR((Ações!$H3038-Ações!$K3038)/Ações!$H3038,0)</f>
        <v>-8.9941890689670581E-2</v>
      </c>
      <c r="H3038" s="48">
        <f>IFERROR(Ações!$I3038/(Ações!$P3038-Table_1[[#This Row],[CAGR LUCRO 5A]]),0)</f>
        <v>158.54056209424087</v>
      </c>
      <c r="I3038" s="48">
        <f>IF(Ações!$S3038&lt;0,"",Ações!$O3038*(1+Ações!$S3038))</f>
        <v>6.0562494720000011</v>
      </c>
      <c r="J3038" s="49">
        <f>IFERROR(IF(Ações!$B3038="","",(VLOOKUP(Table_1[[#This Row],[AÇÕES]],'Dados Status Invest STOCKS'!A3024:AD3639,4)/Table_1[[#This Row],[LPA]]))/100,0)</f>
        <v>1.61003861003861E-2</v>
      </c>
      <c r="K3038" s="64">
        <f>IFERROR(IF(Ações!$B3038="","",VLOOKUP(Table_1[[#This Row],[AÇÕES]],'Dados Status Invest STOCKS'!A3024:AD3639,2)),0)</f>
        <v>172.8</v>
      </c>
      <c r="L3038" s="65">
        <f>IFERROR(IF(Ações!$B3038="","",VLOOKUP(Table_1[[#This Row],[AÇÕES]],'Dados Status Invest STOCKS'!A3024:AD3639,3)/100),0)</f>
        <v>3.4300000000000004E-2</v>
      </c>
      <c r="M3038" s="66">
        <f>IFERROR(IF(Ações!$B3038="","",VLOOKUP(Table_1[[#This Row],[AÇÕES]],'Dados Status Invest STOCKS'!A3024:AD3639,28)),0)</f>
        <v>10.36</v>
      </c>
      <c r="N3038" s="66">
        <f>IFERROR(IF(Ações!$B3038="","",VLOOKUP(Table_1[[#This Row],[AÇÕES]],'Dados Status Invest STOCKS'!A3024:AD3639,27)),0)</f>
        <v>25.09</v>
      </c>
      <c r="O3038" s="66">
        <f>IFERROR(IF(Ações!$L3038="","",Ações!$K3038*Ações!$L3038),0)</f>
        <v>5.9270400000000008</v>
      </c>
      <c r="P3038" s="67">
        <f t="shared" si="47"/>
        <v>0.06</v>
      </c>
      <c r="Q3038" s="67">
        <f>IFERROR(Ações!$O3038/Ações!$M3038,0)</f>
        <v>0.57210810810810819</v>
      </c>
      <c r="R3038" s="67">
        <f>IFERROR(IF(Ações!$B3038="","",VLOOKUP(Table_1[[#This Row],[AÇÕES]],'Dados Status Invest STOCKS'!A3024:AD3639,18)/100),0)</f>
        <v>0.41289999999999999</v>
      </c>
      <c r="S3038" s="65">
        <f>IFERROR(IF(Ações!$B3038="","",VLOOKUP(Table_1[[#This Row],[AÇÕES]],'Dados Status Invest STOCKS'!A3024:AD3639,25)/100),0)</f>
        <v>2.18E-2</v>
      </c>
      <c r="T3038" s="67">
        <f>(1-Ações!$Q3038)*Ações!$R3038</f>
        <v>0.17667656216216213</v>
      </c>
      <c r="U3038" s="68">
        <f>IF(Ações!$S3038=0,Ações!$T3038,IF(Ações!$T3038=0,Ações!$S3038,AVERAGE(Ações!$S3038,Ações!$T3038)))</f>
        <v>9.923828108108107E-2</v>
      </c>
    </row>
    <row r="3039" spans="2:21" ht="15" customHeight="1" x14ac:dyDescent="0.2">
      <c r="B3039" s="63" t="str">
        <f>IFERROR('Dados Status Invest STOCKS'!A3026,"-")</f>
        <v>MMP</v>
      </c>
      <c r="C3039" s="45">
        <f>IFERROR((Ações!$D3039-Ações!$K3039)/Ações!$D3039,0)</f>
        <v>0.30875576036866359</v>
      </c>
      <c r="D3039" s="46">
        <f>(Ações!$O3039)/0.06</f>
        <v>68.716666666666669</v>
      </c>
      <c r="E3039" s="47">
        <f>IFERROR((Ações!$F3039-Ações!$K3039)/Ações!$F3039,0)</f>
        <v>0</v>
      </c>
      <c r="F3039" s="46">
        <f>IF(OR(Ações!$N3039&lt;0,Ações!$M3039&lt;0),"",(22.5*Ações!$M3039*Ações!$N3039)^0.5)</f>
        <v>0</v>
      </c>
      <c r="G3039" s="47">
        <f>IFERROR((Ações!$H3039-Ações!$K3039)/Ações!$H3039,0)</f>
        <v>0</v>
      </c>
      <c r="H3039" s="48">
        <f>IFERROR(Ações!$I3039/(Ações!$P3039-Table_1[[#This Row],[CAGR LUCRO 5A]]),0)</f>
        <v>0</v>
      </c>
      <c r="I3039" s="48" t="str">
        <f>IF(Ações!$S3039&lt;0,"",Ações!$O3039*(1+Ações!$S3039))</f>
        <v/>
      </c>
      <c r="J3039" s="49">
        <f>IFERROR(IF(Ações!$B3039="","",(VLOOKUP(Table_1[[#This Row],[AÇÕES]],'Dados Status Invest STOCKS'!A3025:AD3640,4)/Table_1[[#This Row],[LPA]]))/100,0)</f>
        <v>2.5439814814814814E-2</v>
      </c>
      <c r="K3039" s="64">
        <f>IFERROR(IF(Ações!$B3039="","",VLOOKUP(Table_1[[#This Row],[AÇÕES]],'Dados Status Invest STOCKS'!A3025:AD3640,2)),0)</f>
        <v>47.5</v>
      </c>
      <c r="L3039" s="65">
        <f>IFERROR(IF(Ações!$B3039="","",VLOOKUP(Table_1[[#This Row],[AÇÕES]],'Dados Status Invest STOCKS'!A3025:AD3640,3)/100),0)</f>
        <v>8.6800000000000002E-2</v>
      </c>
      <c r="M3039" s="66">
        <f>IFERROR(IF(Ações!$B3039="","",VLOOKUP(Table_1[[#This Row],[AÇÕES]],'Dados Status Invest STOCKS'!A3025:AD3640,28)),0)</f>
        <v>4.32</v>
      </c>
      <c r="N3039" s="66">
        <f>IFERROR(IF(Ações!$B3039="","",VLOOKUP(Table_1[[#This Row],[AÇÕES]],'Dados Status Invest STOCKS'!A3025:AD3640,27)),0)</f>
        <v>0</v>
      </c>
      <c r="O3039" s="66">
        <f>IFERROR(IF(Ações!$L3039="","",Ações!$K3039*Ações!$L3039),0)</f>
        <v>4.1230000000000002</v>
      </c>
      <c r="P3039" s="67">
        <f t="shared" si="47"/>
        <v>0.06</v>
      </c>
      <c r="Q3039" s="67">
        <f>IFERROR(Ações!$O3039/Ações!$M3039,0)</f>
        <v>0.95439814814814816</v>
      </c>
      <c r="R3039" s="67">
        <f>IFERROR(IF(Ações!$B3039="","",VLOOKUP(Table_1[[#This Row],[AÇÕES]],'Dados Status Invest STOCKS'!A3025:AD3640,18)/100),0)</f>
        <v>0</v>
      </c>
      <c r="S3039" s="65">
        <f>IFERROR(IF(Ações!$B3039="","",VLOOKUP(Table_1[[#This Row],[AÇÕES]],'Dados Status Invest STOCKS'!A3025:AD3640,25)/100),0)</f>
        <v>-5.0000000000000001E-4</v>
      </c>
      <c r="T3039" s="67">
        <f>(1-Ações!$Q3039)*Ações!$R3039</f>
        <v>0</v>
      </c>
      <c r="U3039" s="68">
        <f>IF(Ações!$S3039=0,Ações!$T3039,IF(Ações!$T3039=0,Ações!$S3039,AVERAGE(Ações!$S3039,Ações!$T3039)))</f>
        <v>-5.0000000000000001E-4</v>
      </c>
    </row>
    <row r="3040" spans="2:21" ht="15" customHeight="1" x14ac:dyDescent="0.2">
      <c r="B3040" s="63" t="str">
        <f>IFERROR('Dados Status Invest STOCKS'!A3027,"-")</f>
        <v>MMS</v>
      </c>
      <c r="C3040" s="45">
        <f>IFERROR((Ações!$D3040-Ações!$K3040)/Ações!$D3040,0)</f>
        <v>-3.1958041958041958</v>
      </c>
      <c r="D3040" s="46">
        <f>(Ações!$O3040)/0.06</f>
        <v>18.723466666666667</v>
      </c>
      <c r="E3040" s="47">
        <f>IFERROR((Ações!$F3040-Ações!$K3040)/Ações!$F3040,0)</f>
        <v>-0.56297924814740252</v>
      </c>
      <c r="F3040" s="46">
        <f>IF(OR(Ações!$N3040&lt;0,Ações!$M3040&lt;0),"",(22.5*Ações!$M3040*Ações!$N3040)^0.5)</f>
        <v>50.262983397327304</v>
      </c>
      <c r="G3040" s="47">
        <f>IFERROR((Ações!$H3040-Ações!$K3040)/Ações!$H3040,0)</f>
        <v>3.7261949292774328</v>
      </c>
      <c r="H3040" s="48">
        <f>IFERROR(Ações!$I3040/(Ações!$P3040-Table_1[[#This Row],[CAGR LUCRO 5A]]),0)</f>
        <v>-28.816721488372082</v>
      </c>
      <c r="I3040" s="48">
        <f>IF(Ações!$S3040&lt;0,"",Ações!$O3040*(1+Ações!$S3040))</f>
        <v>1.2391190239999998</v>
      </c>
      <c r="J3040" s="49">
        <f>IFERROR(IF(Ações!$B3040="","",(VLOOKUP(Table_1[[#This Row],[AÇÕES]],'Dados Status Invest STOCKS'!A3026:AD3641,4)/Table_1[[#This Row],[LPA]]))/100,0)</f>
        <v>3.5553191489361702E-2</v>
      </c>
      <c r="K3040" s="64">
        <f>IFERROR(IF(Ações!$B3040="","",VLOOKUP(Table_1[[#This Row],[AÇÕES]],'Dados Status Invest STOCKS'!A3026:AD3641,2)),0)</f>
        <v>78.56</v>
      </c>
      <c r="L3040" s="65">
        <f>IFERROR(IF(Ações!$B3040="","",VLOOKUP(Table_1[[#This Row],[AÇÕES]],'Dados Status Invest STOCKS'!A3026:AD3641,3)/100),0)</f>
        <v>1.43E-2</v>
      </c>
      <c r="M3040" s="66">
        <f>IFERROR(IF(Ações!$B3040="","",VLOOKUP(Table_1[[#This Row],[AÇÕES]],'Dados Status Invest STOCKS'!A3026:AD3641,28)),0)</f>
        <v>4.7</v>
      </c>
      <c r="N3040" s="66">
        <f>IFERROR(IF(Ações!$B3040="","",VLOOKUP(Table_1[[#This Row],[AÇÕES]],'Dados Status Invest STOCKS'!A3026:AD3641,27)),0)</f>
        <v>23.89</v>
      </c>
      <c r="O3040" s="66">
        <f>IFERROR(IF(Ações!$L3040="","",Ações!$K3040*Ações!$L3040),0)</f>
        <v>1.123408</v>
      </c>
      <c r="P3040" s="67">
        <f t="shared" si="47"/>
        <v>0.06</v>
      </c>
      <c r="Q3040" s="67">
        <f>IFERROR(Ações!$O3040/Ações!$M3040,0)</f>
        <v>0.23902297872340425</v>
      </c>
      <c r="R3040" s="67">
        <f>IFERROR(IF(Ações!$B3040="","",VLOOKUP(Table_1[[#This Row],[AÇÕES]],'Dados Status Invest STOCKS'!A3026:AD3641,18)/100),0)</f>
        <v>0.19670000000000001</v>
      </c>
      <c r="S3040" s="65">
        <f>IFERROR(IF(Ações!$B3040="","",VLOOKUP(Table_1[[#This Row],[AÇÕES]],'Dados Status Invest STOCKS'!A3026:AD3641,25)/100),0)</f>
        <v>0.10300000000000001</v>
      </c>
      <c r="T3040" s="67">
        <f>(1-Ações!$Q3040)*Ações!$R3040</f>
        <v>0.14968418008510639</v>
      </c>
      <c r="U3040" s="68">
        <f>IF(Ações!$S3040=0,Ações!$T3040,IF(Ações!$T3040=0,Ações!$S3040,AVERAGE(Ações!$S3040,Ações!$T3040)))</f>
        <v>0.1263420900425532</v>
      </c>
    </row>
    <row r="3041" spans="2:21" ht="15" customHeight="1" x14ac:dyDescent="0.2">
      <c r="B3041" s="63" t="str">
        <f>IFERROR('Dados Status Invest STOCKS'!A3028,"-")</f>
        <v>MMSI</v>
      </c>
      <c r="C3041" s="45">
        <f>IFERROR((Ações!$D3041-Ações!$K3041)/Ações!$D3041,0)</f>
        <v>0</v>
      </c>
      <c r="D3041" s="46">
        <f>(Ações!$O3041)/0.06</f>
        <v>0</v>
      </c>
      <c r="E3041" s="47">
        <f>IFERROR((Ações!$F3041-Ações!$K3041)/Ações!$F3041,0)</f>
        <v>-2.2600439915565622</v>
      </c>
      <c r="F3041" s="46">
        <f>IF(OR(Ações!$N3041&lt;0,Ações!$M3041&lt;0),"",(22.5*Ações!$M3041*Ações!$N3041)^0.5)</f>
        <v>17.634731356048494</v>
      </c>
      <c r="G3041" s="47">
        <f>IFERROR((Ações!$H3041-Ações!$K3041)/Ações!$H3041,0)</f>
        <v>0</v>
      </c>
      <c r="H3041" s="48">
        <f>IFERROR(Ações!$I3041/(Ações!$P3041-Table_1[[#This Row],[CAGR LUCRO 5A]]),0)</f>
        <v>0</v>
      </c>
      <c r="I3041" s="48">
        <f>IF(Ações!$S3041&lt;0,"",Ações!$O3041*(1+Ações!$S3041))</f>
        <v>0</v>
      </c>
      <c r="J3041" s="49">
        <f>IFERROR(IF(Ações!$B3041="","",(VLOOKUP(Table_1[[#This Row],[AÇÕES]],'Dados Status Invest STOCKS'!A3027:AD3642,4)/Table_1[[#This Row],[LPA]]))/100,0)</f>
        <v>0.97532467532467526</v>
      </c>
      <c r="K3041" s="64">
        <f>IFERROR(IF(Ações!$B3041="","",VLOOKUP(Table_1[[#This Row],[AÇÕES]],'Dados Status Invest STOCKS'!A3027:AD3642,2)),0)</f>
        <v>57.49</v>
      </c>
      <c r="L3041" s="65">
        <f>IFERROR(IF(Ações!$B3041="","",VLOOKUP(Table_1[[#This Row],[AÇÕES]],'Dados Status Invest STOCKS'!A3027:AD3642,3)/100),0)</f>
        <v>0</v>
      </c>
      <c r="M3041" s="66">
        <f>IFERROR(IF(Ações!$B3041="","",VLOOKUP(Table_1[[#This Row],[AÇÕES]],'Dados Status Invest STOCKS'!A3027:AD3642,28)),0)</f>
        <v>0.77</v>
      </c>
      <c r="N3041" s="66">
        <f>IFERROR(IF(Ações!$B3041="","",VLOOKUP(Table_1[[#This Row],[AÇÕES]],'Dados Status Invest STOCKS'!A3027:AD3642,27)),0)</f>
        <v>17.95</v>
      </c>
      <c r="O3041" s="66">
        <f>IFERROR(IF(Ações!$L3041="","",Ações!$K3041*Ações!$L3041),0)</f>
        <v>0</v>
      </c>
      <c r="P3041" s="67">
        <f t="shared" si="47"/>
        <v>0.06</v>
      </c>
      <c r="Q3041" s="67">
        <f>IFERROR(Ações!$O3041/Ações!$M3041,0)</f>
        <v>0</v>
      </c>
      <c r="R3041" s="67">
        <f>IFERROR(IF(Ações!$B3041="","",VLOOKUP(Table_1[[#This Row],[AÇÕES]],'Dados Status Invest STOCKS'!A3027:AD3642,18)/100),0)</f>
        <v>4.2599999999999999E-2</v>
      </c>
      <c r="S3041" s="65">
        <f>IFERROR(IF(Ações!$B3041="","",VLOOKUP(Table_1[[#This Row],[AÇÕES]],'Dados Status Invest STOCKS'!A3027:AD3642,25)/100),0)</f>
        <v>0</v>
      </c>
      <c r="T3041" s="67">
        <f>(1-Ações!$Q3041)*Ações!$R3041</f>
        <v>4.2599999999999999E-2</v>
      </c>
      <c r="U3041" s="68">
        <f>IF(Ações!$S3041=0,Ações!$T3041,IF(Ações!$T3041=0,Ações!$S3041,AVERAGE(Ações!$S3041,Ações!$T3041)))</f>
        <v>4.2599999999999999E-2</v>
      </c>
    </row>
    <row r="3042" spans="2:21" ht="15" customHeight="1" x14ac:dyDescent="0.2">
      <c r="B3042" s="63" t="str">
        <f>IFERROR('Dados Status Invest STOCKS'!A3029,"-")</f>
        <v>MMYT</v>
      </c>
      <c r="C3042" s="45">
        <f>IFERROR((Ações!$D3042-Ações!$K3042)/Ações!$D3042,0)</f>
        <v>0</v>
      </c>
      <c r="D3042" s="46">
        <f>(Ações!$O3042)/0.06</f>
        <v>0</v>
      </c>
      <c r="E3042" s="47">
        <f>IFERROR((Ações!$F3042-Ações!$K3042)/Ações!$F3042,0)</f>
        <v>0</v>
      </c>
      <c r="F3042" s="46" t="str">
        <f>IF(OR(Ações!$N3042&lt;0,Ações!$M3042&lt;0),"",(22.5*Ações!$M3042*Ações!$N3042)^0.5)</f>
        <v/>
      </c>
      <c r="G3042" s="47">
        <f>IFERROR((Ações!$H3042-Ações!$K3042)/Ações!$H3042,0)</f>
        <v>0</v>
      </c>
      <c r="H3042" s="48">
        <f>IFERROR(Ações!$I3042/(Ações!$P3042-Table_1[[#This Row],[CAGR LUCRO 5A]]),0)</f>
        <v>0</v>
      </c>
      <c r="I3042" s="48">
        <f>IF(Ações!$S3042&lt;0,"",Ações!$O3042*(1+Ações!$S3042))</f>
        <v>0</v>
      </c>
      <c r="J3042" s="49">
        <f>IFERROR(IF(Ações!$B3042="","",(VLOOKUP(Table_1[[#This Row],[AÇÕES]],'Dados Status Invest STOCKS'!A3028:AD3643,4)/Table_1[[#This Row],[LPA]]))/100,0)</f>
        <v>1.2968181818181819</v>
      </c>
      <c r="K3042" s="64">
        <f>IFERROR(IF(Ações!$B3042="","",VLOOKUP(Table_1[[#This Row],[AÇÕES]],'Dados Status Invest STOCKS'!A3028:AD3643,2)),0)</f>
        <v>25.17</v>
      </c>
      <c r="L3042" s="65">
        <f>IFERROR(IF(Ações!$B3042="","",VLOOKUP(Table_1[[#This Row],[AÇÕES]],'Dados Status Invest STOCKS'!A3028:AD3643,3)/100),0)</f>
        <v>0</v>
      </c>
      <c r="M3042" s="66">
        <f>IFERROR(IF(Ações!$B3042="","",VLOOKUP(Table_1[[#This Row],[AÇÕES]],'Dados Status Invest STOCKS'!A3028:AD3643,28)),0)</f>
        <v>-0.44</v>
      </c>
      <c r="N3042" s="66">
        <f>IFERROR(IF(Ações!$B3042="","",VLOOKUP(Table_1[[#This Row],[AÇÕES]],'Dados Status Invest STOCKS'!A3028:AD3643,27)),0)</f>
        <v>8.61</v>
      </c>
      <c r="O3042" s="66">
        <f>IFERROR(IF(Ações!$L3042="","",Ações!$K3042*Ações!$L3042),0)</f>
        <v>0</v>
      </c>
      <c r="P3042" s="67">
        <f t="shared" si="47"/>
        <v>0.06</v>
      </c>
      <c r="Q3042" s="67">
        <f>IFERROR(Ações!$O3042/Ações!$M3042,0)</f>
        <v>0</v>
      </c>
      <c r="R3042" s="67">
        <f>IFERROR(IF(Ações!$B3042="","",VLOOKUP(Table_1[[#This Row],[AÇÕES]],'Dados Status Invest STOCKS'!A3028:AD3643,18)/100),0)</f>
        <v>-5.1200000000000002E-2</v>
      </c>
      <c r="S3042" s="65">
        <f>IFERROR(IF(Ações!$B3042="","",VLOOKUP(Table_1[[#This Row],[AÇÕES]],'Dados Status Invest STOCKS'!A3028:AD3643,25)/100),0)</f>
        <v>0</v>
      </c>
      <c r="T3042" s="67">
        <f>(1-Ações!$Q3042)*Ações!$R3042</f>
        <v>-5.1200000000000002E-2</v>
      </c>
      <c r="U3042" s="68">
        <f>IF(Ações!$S3042=0,Ações!$T3042,IF(Ações!$T3042=0,Ações!$S3042,AVERAGE(Ações!$S3042,Ações!$T3042)))</f>
        <v>-5.1200000000000002E-2</v>
      </c>
    </row>
    <row r="3043" spans="2:21" ht="15" customHeight="1" x14ac:dyDescent="0.2">
      <c r="B3043" s="63" t="str">
        <f>IFERROR('Dados Status Invest STOCKS'!A3030,"-")</f>
        <v>MN</v>
      </c>
      <c r="C3043" s="45">
        <f>IFERROR((Ações!$D3043-Ações!$K3043)/Ações!$D3043,0)</f>
        <v>-3.6153846153846145</v>
      </c>
      <c r="D3043" s="46">
        <f>(Ações!$O3043)/0.06</f>
        <v>1.666166666666667</v>
      </c>
      <c r="E3043" s="47">
        <f>IFERROR((Ações!$F3043-Ações!$K3043)/Ações!$F3043,0)</f>
        <v>0.32716042827596298</v>
      </c>
      <c r="F3043" s="46">
        <f>IF(OR(Ações!$N3043&lt;0,Ações!$M3043&lt;0),"",(22.5*Ações!$M3043*Ações!$N3043)^0.5)</f>
        <v>11.429173198442658</v>
      </c>
      <c r="G3043" s="47">
        <f>IFERROR((Ações!$H3043-Ações!$K3043)/Ações!$H3043,0)</f>
        <v>0</v>
      </c>
      <c r="H3043" s="48">
        <f>IFERROR(Ações!$I3043/(Ações!$P3043-Table_1[[#This Row],[CAGR LUCRO 5A]]),0)</f>
        <v>0</v>
      </c>
      <c r="I3043" s="48" t="str">
        <f>IF(Ações!$S3043&lt;0,"",Ações!$O3043*(1+Ações!$S3043))</f>
        <v/>
      </c>
      <c r="J3043" s="49">
        <f>IFERROR(IF(Ações!$B3043="","",(VLOOKUP(Table_1[[#This Row],[AÇÕES]],'Dados Status Invest STOCKS'!A3029:AD3644,4)/Table_1[[#This Row],[LPA]]))/100,0)</f>
        <v>5.0731707317073174E-2</v>
      </c>
      <c r="K3043" s="64">
        <f>IFERROR(IF(Ações!$B3043="","",VLOOKUP(Table_1[[#This Row],[AÇÕES]],'Dados Status Invest STOCKS'!A3029:AD3644,2)),0)</f>
        <v>7.69</v>
      </c>
      <c r="L3043" s="65">
        <f>IFERROR(IF(Ações!$B3043="","",VLOOKUP(Table_1[[#This Row],[AÇÕES]],'Dados Status Invest STOCKS'!A3029:AD3644,3)/100),0)</f>
        <v>1.3000000000000001E-2</v>
      </c>
      <c r="M3043" s="66">
        <f>IFERROR(IF(Ações!$B3043="","",VLOOKUP(Table_1[[#This Row],[AÇÕES]],'Dados Status Invest STOCKS'!A3029:AD3644,28)),0)</f>
        <v>1.23</v>
      </c>
      <c r="N3043" s="66">
        <f>IFERROR(IF(Ações!$B3043="","",VLOOKUP(Table_1[[#This Row],[AÇÕES]],'Dados Status Invest STOCKS'!A3029:AD3644,27)),0)</f>
        <v>4.72</v>
      </c>
      <c r="O3043" s="66">
        <f>IFERROR(IF(Ações!$L3043="","",Ações!$K3043*Ações!$L3043),0)</f>
        <v>9.9970000000000017E-2</v>
      </c>
      <c r="P3043" s="67">
        <f t="shared" si="47"/>
        <v>0.06</v>
      </c>
      <c r="Q3043" s="67">
        <f>IFERROR(Ações!$O3043/Ações!$M3043,0)</f>
        <v>8.1276422764227654E-2</v>
      </c>
      <c r="R3043" s="67">
        <f>IFERROR(IF(Ações!$B3043="","",VLOOKUP(Table_1[[#This Row],[AÇÕES]],'Dados Status Invest STOCKS'!A3029:AD3644,18)/100),0)</f>
        <v>0.26140000000000002</v>
      </c>
      <c r="S3043" s="65">
        <f>IFERROR(IF(Ações!$B3043="","",VLOOKUP(Table_1[[#This Row],[AÇÕES]],'Dados Status Invest STOCKS'!A3029:AD3644,25)/100),0)</f>
        <v>-4.4000000000000004E-2</v>
      </c>
      <c r="T3043" s="67">
        <f>(1-Ações!$Q3043)*Ações!$R3043</f>
        <v>0.24015434308943093</v>
      </c>
      <c r="U3043" s="68">
        <f>IF(Ações!$S3043=0,Ações!$T3043,IF(Ações!$T3043=0,Ações!$S3043,AVERAGE(Ações!$S3043,Ações!$T3043)))</f>
        <v>9.8077171544715458E-2</v>
      </c>
    </row>
    <row r="3044" spans="2:21" ht="15" customHeight="1" x14ac:dyDescent="0.2">
      <c r="B3044" s="63" t="str">
        <f>IFERROR('Dados Status Invest STOCKS'!A3031,"-")</f>
        <v>MNDO</v>
      </c>
      <c r="C3044" s="45">
        <f>IFERROR((Ações!$D3044-Ações!$K3044)/Ações!$D3044,0)</f>
        <v>0.27797833935018063</v>
      </c>
      <c r="D3044" s="46">
        <f>(Ações!$O3044)/0.06</f>
        <v>4.3350500000000007</v>
      </c>
      <c r="E3044" s="47">
        <f>IFERROR((Ações!$F3044-Ações!$K3044)/Ações!$F3044,0)</f>
        <v>-0.2015377218968919</v>
      </c>
      <c r="F3044" s="46">
        <f>IF(OR(Ações!$N3044&lt;0,Ações!$M3044&lt;0),"",(22.5*Ações!$M3044*Ações!$N3044)^0.5)</f>
        <v>2.6049952015310893</v>
      </c>
      <c r="G3044" s="47">
        <f>IFERROR((Ações!$H3044-Ações!$K3044)/Ações!$H3044,0)</f>
        <v>0.4553332310451515</v>
      </c>
      <c r="H3044" s="48">
        <f>IFERROR(Ações!$I3044/(Ações!$P3044-Table_1[[#This Row],[CAGR LUCRO 5A]]),0)</f>
        <v>5.7466329477124187</v>
      </c>
      <c r="I3044" s="48">
        <f>IF(Ações!$S3044&lt;0,"",Ações!$O3044*(1+Ações!$S3044))</f>
        <v>0.26377045230000001</v>
      </c>
      <c r="J3044" s="49">
        <f>IFERROR(IF(Ações!$B3044="","",(VLOOKUP(Table_1[[#This Row],[AÇÕES]],'Dados Status Invest STOCKS'!A3030:AD3645,4)/Table_1[[#This Row],[LPA]]))/100,0)</f>
        <v>0.37241379310344835</v>
      </c>
      <c r="K3044" s="64">
        <f>IFERROR(IF(Ações!$B3044="","",VLOOKUP(Table_1[[#This Row],[AÇÕES]],'Dados Status Invest STOCKS'!A3030:AD3645,2)),0)</f>
        <v>3.13</v>
      </c>
      <c r="L3044" s="65">
        <f>IFERROR(IF(Ações!$B3044="","",VLOOKUP(Table_1[[#This Row],[AÇÕES]],'Dados Status Invest STOCKS'!A3030:AD3645,3)/100),0)</f>
        <v>8.3100000000000007E-2</v>
      </c>
      <c r="M3044" s="66">
        <f>IFERROR(IF(Ações!$B3044="","",VLOOKUP(Table_1[[#This Row],[AÇÕES]],'Dados Status Invest STOCKS'!A3030:AD3645,28)),0)</f>
        <v>0.28999999999999998</v>
      </c>
      <c r="N3044" s="66">
        <f>IFERROR(IF(Ações!$B3044="","",VLOOKUP(Table_1[[#This Row],[AÇÕES]],'Dados Status Invest STOCKS'!A3030:AD3645,27)),0)</f>
        <v>1.04</v>
      </c>
      <c r="O3044" s="66">
        <f>IFERROR(IF(Ações!$L3044="","",Ações!$K3044*Ações!$L3044),0)</f>
        <v>0.26010300000000003</v>
      </c>
      <c r="P3044" s="67">
        <f t="shared" si="47"/>
        <v>0.06</v>
      </c>
      <c r="Q3044" s="67">
        <f>IFERROR(Ações!$O3044/Ações!$M3044,0)</f>
        <v>0.89690689655172429</v>
      </c>
      <c r="R3044" s="67">
        <f>IFERROR(IF(Ações!$B3044="","",VLOOKUP(Table_1[[#This Row],[AÇÕES]],'Dados Status Invest STOCKS'!A3030:AD3645,18)/100),0)</f>
        <v>0.2782</v>
      </c>
      <c r="S3044" s="65">
        <f>IFERROR(IF(Ações!$B3044="","",VLOOKUP(Table_1[[#This Row],[AÇÕES]],'Dados Status Invest STOCKS'!A3030:AD3645,25)/100),0)</f>
        <v>1.41E-2</v>
      </c>
      <c r="T3044" s="67">
        <f>(1-Ações!$Q3044)*Ações!$R3044</f>
        <v>2.8680501379310303E-2</v>
      </c>
      <c r="U3044" s="68">
        <f>IF(Ações!$S3044=0,Ações!$T3044,IF(Ações!$T3044=0,Ações!$S3044,AVERAGE(Ações!$S3044,Ações!$T3044)))</f>
        <v>2.1390250689655152E-2</v>
      </c>
    </row>
    <row r="3045" spans="2:21" ht="15" customHeight="1" x14ac:dyDescent="0.2">
      <c r="B3045" s="63" t="str">
        <f>IFERROR('Dados Status Invest STOCKS'!A3032,"-")</f>
        <v>MNDY</v>
      </c>
      <c r="C3045" s="45">
        <f>IFERROR((Ações!$D3045-Ações!$K3045)/Ações!$D3045,0)</f>
        <v>0</v>
      </c>
      <c r="D3045" s="46">
        <f>(Ações!$O3045)/0.06</f>
        <v>0</v>
      </c>
      <c r="E3045" s="47">
        <f>IFERROR((Ações!$F3045-Ações!$K3045)/Ações!$F3045,0)</f>
        <v>0</v>
      </c>
      <c r="F3045" s="46" t="str">
        <f>IF(OR(Ações!$N3045&lt;0,Ações!$M3045&lt;0),"",(22.5*Ações!$M3045*Ações!$N3045)^0.5)</f>
        <v/>
      </c>
      <c r="G3045" s="47">
        <f>IFERROR((Ações!$H3045-Ações!$K3045)/Ações!$H3045,0)</f>
        <v>0</v>
      </c>
      <c r="H3045" s="48">
        <f>IFERROR(Ações!$I3045/(Ações!$P3045-Table_1[[#This Row],[CAGR LUCRO 5A]]),0)</f>
        <v>0</v>
      </c>
      <c r="I3045" s="48">
        <f>IF(Ações!$S3045&lt;0,"",Ações!$O3045*(1+Ações!$S3045))</f>
        <v>0</v>
      </c>
      <c r="J3045" s="49">
        <f>IFERROR(IF(Ações!$B3045="","",(VLOOKUP(Table_1[[#This Row],[AÇÕES]],'Dados Status Invest STOCKS'!A3031:AD3646,4)/Table_1[[#This Row],[LPA]]))/100,0)</f>
        <v>0.26450354609929083</v>
      </c>
      <c r="K3045" s="64">
        <f>IFERROR(IF(Ações!$B3045="","",VLOOKUP(Table_1[[#This Row],[AÇÕES]],'Dados Status Invest STOCKS'!A3031:AD3646,2)),0)</f>
        <v>210.23</v>
      </c>
      <c r="L3045" s="65">
        <f>IFERROR(IF(Ações!$B3045="","",VLOOKUP(Table_1[[#This Row],[AÇÕES]],'Dados Status Invest STOCKS'!A3031:AD3646,3)/100),0)</f>
        <v>0</v>
      </c>
      <c r="M3045" s="66">
        <f>IFERROR(IF(Ações!$B3045="","",VLOOKUP(Table_1[[#This Row],[AÇÕES]],'Dados Status Invest STOCKS'!A3031:AD3646,28)),0)</f>
        <v>-2.82</v>
      </c>
      <c r="N3045" s="66">
        <f>IFERROR(IF(Ações!$B3045="","",VLOOKUP(Table_1[[#This Row],[AÇÕES]],'Dados Status Invest STOCKS'!A3031:AD3646,27)),0)</f>
        <v>16.29</v>
      </c>
      <c r="O3045" s="66">
        <f>IFERROR(IF(Ações!$L3045="","",Ações!$K3045*Ações!$L3045),0)</f>
        <v>0</v>
      </c>
      <c r="P3045" s="67">
        <f t="shared" si="47"/>
        <v>0.06</v>
      </c>
      <c r="Q3045" s="67">
        <f>IFERROR(Ações!$O3045/Ações!$M3045,0)</f>
        <v>0</v>
      </c>
      <c r="R3045" s="67">
        <f>IFERROR(IF(Ações!$B3045="","",VLOOKUP(Table_1[[#This Row],[AÇÕES]],'Dados Status Invest STOCKS'!A3031:AD3646,18)/100),0)</f>
        <v>-0.17309999999999998</v>
      </c>
      <c r="S3045" s="65">
        <f>IFERROR(IF(Ações!$B3045="","",VLOOKUP(Table_1[[#This Row],[AÇÕES]],'Dados Status Invest STOCKS'!A3031:AD3646,25)/100),0)</f>
        <v>0</v>
      </c>
      <c r="T3045" s="67">
        <f>(1-Ações!$Q3045)*Ações!$R3045</f>
        <v>-0.17309999999999998</v>
      </c>
      <c r="U3045" s="68">
        <f>IF(Ações!$S3045=0,Ações!$T3045,IF(Ações!$T3045=0,Ações!$S3045,AVERAGE(Ações!$S3045,Ações!$T3045)))</f>
        <v>-0.17309999999999998</v>
      </c>
    </row>
    <row r="3046" spans="2:21" ht="15" customHeight="1" x14ac:dyDescent="0.2">
      <c r="B3046" s="63" t="str">
        <f>IFERROR('Dados Status Invest STOCKS'!A3033,"-")</f>
        <v>MNKD</v>
      </c>
      <c r="C3046" s="45">
        <f>IFERROR((Ações!$D3046-Ações!$K3046)/Ações!$D3046,0)</f>
        <v>0</v>
      </c>
      <c r="D3046" s="46">
        <f>(Ações!$O3046)/0.06</f>
        <v>0</v>
      </c>
      <c r="E3046" s="47">
        <f>IFERROR((Ações!$F3046-Ações!$K3046)/Ações!$F3046,0)</f>
        <v>0</v>
      </c>
      <c r="F3046" s="46" t="str">
        <f>IF(OR(Ações!$N3046&lt;0,Ações!$M3046&lt;0),"",(22.5*Ações!$M3046*Ações!$N3046)^0.5)</f>
        <v/>
      </c>
      <c r="G3046" s="47">
        <f>IFERROR((Ações!$H3046-Ações!$K3046)/Ações!$H3046,0)</f>
        <v>0</v>
      </c>
      <c r="H3046" s="48">
        <f>IFERROR(Ações!$I3046/(Ações!$P3046-Table_1[[#This Row],[CAGR LUCRO 5A]]),0)</f>
        <v>0</v>
      </c>
      <c r="I3046" s="48">
        <f>IF(Ações!$S3046&lt;0,"",Ações!$O3046*(1+Ações!$S3046))</f>
        <v>0</v>
      </c>
      <c r="J3046" s="49">
        <f>IFERROR(IF(Ações!$B3046="","",(VLOOKUP(Table_1[[#This Row],[AÇÕES]],'Dados Status Invest STOCKS'!A3032:AD3647,4)/Table_1[[#This Row],[LPA]]))/100,0)</f>
        <v>0.36749999999999999</v>
      </c>
      <c r="K3046" s="64">
        <f>IFERROR(IF(Ações!$B3046="","",VLOOKUP(Table_1[[#This Row],[AÇÕES]],'Dados Status Invest STOCKS'!A3032:AD3647,2)),0)</f>
        <v>3.71</v>
      </c>
      <c r="L3046" s="65">
        <f>IFERROR(IF(Ações!$B3046="","",VLOOKUP(Table_1[[#This Row],[AÇÕES]],'Dados Status Invest STOCKS'!A3032:AD3647,3)/100),0)</f>
        <v>0</v>
      </c>
      <c r="M3046" s="66">
        <f>IFERROR(IF(Ações!$B3046="","",VLOOKUP(Table_1[[#This Row],[AÇÕES]],'Dados Status Invest STOCKS'!A3032:AD3647,28)),0)</f>
        <v>-0.32</v>
      </c>
      <c r="N3046" s="66">
        <f>IFERROR(IF(Ações!$B3046="","",VLOOKUP(Table_1[[#This Row],[AÇÕES]],'Dados Status Invest STOCKS'!A3032:AD3647,27)),0)</f>
        <v>-0.74</v>
      </c>
      <c r="O3046" s="66">
        <f>IFERROR(IF(Ações!$L3046="","",Ações!$K3046*Ações!$L3046),0)</f>
        <v>0</v>
      </c>
      <c r="P3046" s="67">
        <f t="shared" si="47"/>
        <v>0.06</v>
      </c>
      <c r="Q3046" s="67">
        <f>IFERROR(Ações!$O3046/Ações!$M3046,0)</f>
        <v>0</v>
      </c>
      <c r="R3046" s="67">
        <f>IFERROR(IF(Ações!$B3046="","",VLOOKUP(Table_1[[#This Row],[AÇÕES]],'Dados Status Invest STOCKS'!A3032:AD3647,18)/100),0)</f>
        <v>-0.42920000000000003</v>
      </c>
      <c r="S3046" s="65">
        <f>IFERROR(IF(Ações!$B3046="","",VLOOKUP(Table_1[[#This Row],[AÇÕES]],'Dados Status Invest STOCKS'!A3032:AD3647,25)/100),0)</f>
        <v>0</v>
      </c>
      <c r="T3046" s="67">
        <f>(1-Ações!$Q3046)*Ações!$R3046</f>
        <v>-0.42920000000000003</v>
      </c>
      <c r="U3046" s="68">
        <f>IF(Ações!$S3046=0,Ações!$T3046,IF(Ações!$T3046=0,Ações!$S3046,AVERAGE(Ações!$S3046,Ações!$T3046)))</f>
        <v>-0.42920000000000003</v>
      </c>
    </row>
    <row r="3047" spans="2:21" ht="15" customHeight="1" x14ac:dyDescent="0.2">
      <c r="B3047" s="63" t="str">
        <f>IFERROR('Dados Status Invest STOCKS'!A3034,"-")</f>
        <v>MNOV</v>
      </c>
      <c r="C3047" s="45">
        <f>IFERROR((Ações!$D3047-Ações!$K3047)/Ações!$D3047,0)</f>
        <v>0</v>
      </c>
      <c r="D3047" s="46">
        <f>(Ações!$O3047)/0.06</f>
        <v>0</v>
      </c>
      <c r="E3047" s="47">
        <f>IFERROR((Ações!$F3047-Ações!$K3047)/Ações!$F3047,0)</f>
        <v>0</v>
      </c>
      <c r="F3047" s="46" t="str">
        <f>IF(OR(Ações!$N3047&lt;0,Ações!$M3047&lt;0),"",(22.5*Ações!$M3047*Ações!$N3047)^0.5)</f>
        <v/>
      </c>
      <c r="G3047" s="47">
        <f>IFERROR((Ações!$H3047-Ações!$K3047)/Ações!$H3047,0)</f>
        <v>0</v>
      </c>
      <c r="H3047" s="48">
        <f>IFERROR(Ações!$I3047/(Ações!$P3047-Table_1[[#This Row],[CAGR LUCRO 5A]]),0)</f>
        <v>0</v>
      </c>
      <c r="I3047" s="48">
        <f>IF(Ações!$S3047&lt;0,"",Ações!$O3047*(1+Ações!$S3047))</f>
        <v>0</v>
      </c>
      <c r="J3047" s="49">
        <f>IFERROR(IF(Ações!$B3047="","",(VLOOKUP(Table_1[[#This Row],[AÇÕES]],'Dados Status Invest STOCKS'!A3033:AD3648,4)/Table_1[[#This Row],[LPA]]))/100,0)</f>
        <v>0.4269565217391304</v>
      </c>
      <c r="K3047" s="64">
        <f>IFERROR(IF(Ações!$B3047="","",VLOOKUP(Table_1[[#This Row],[AÇÕES]],'Dados Status Invest STOCKS'!A3033:AD3648,2)),0)</f>
        <v>2.21</v>
      </c>
      <c r="L3047" s="65">
        <f>IFERROR(IF(Ações!$B3047="","",VLOOKUP(Table_1[[#This Row],[AÇÕES]],'Dados Status Invest STOCKS'!A3033:AD3648,3)/100),0)</f>
        <v>0</v>
      </c>
      <c r="M3047" s="66">
        <f>IFERROR(IF(Ações!$B3047="","",VLOOKUP(Table_1[[#This Row],[AÇÕES]],'Dados Status Invest STOCKS'!A3033:AD3648,28)),0)</f>
        <v>-0.23</v>
      </c>
      <c r="N3047" s="66">
        <f>IFERROR(IF(Ações!$B3047="","",VLOOKUP(Table_1[[#This Row],[AÇÕES]],'Dados Status Invest STOCKS'!A3033:AD3648,27)),0)</f>
        <v>1.76</v>
      </c>
      <c r="O3047" s="66">
        <f>IFERROR(IF(Ações!$L3047="","",Ações!$K3047*Ações!$L3047),0)</f>
        <v>0</v>
      </c>
      <c r="P3047" s="67">
        <f t="shared" si="47"/>
        <v>0.06</v>
      </c>
      <c r="Q3047" s="67">
        <f>IFERROR(Ações!$O3047/Ações!$M3047,0)</f>
        <v>0</v>
      </c>
      <c r="R3047" s="67">
        <f>IFERROR(IF(Ações!$B3047="","",VLOOKUP(Table_1[[#This Row],[AÇÕES]],'Dados Status Invest STOCKS'!A3033:AD3648,18)/100),0)</f>
        <v>-0.12759999999999999</v>
      </c>
      <c r="S3047" s="65">
        <f>IFERROR(IF(Ações!$B3047="","",VLOOKUP(Table_1[[#This Row],[AÇÕES]],'Dados Status Invest STOCKS'!A3033:AD3648,25)/100),0)</f>
        <v>0</v>
      </c>
      <c r="T3047" s="67">
        <f>(1-Ações!$Q3047)*Ações!$R3047</f>
        <v>-0.12759999999999999</v>
      </c>
      <c r="U3047" s="68">
        <f>IF(Ações!$S3047=0,Ações!$T3047,IF(Ações!$T3047=0,Ações!$S3047,AVERAGE(Ações!$S3047,Ações!$T3047)))</f>
        <v>-0.12759999999999999</v>
      </c>
    </row>
    <row r="3048" spans="2:21" ht="15" customHeight="1" x14ac:dyDescent="0.2">
      <c r="B3048" s="63" t="str">
        <f>IFERROR('Dados Status Invest STOCKS'!A3035,"-")</f>
        <v>MNPR</v>
      </c>
      <c r="C3048" s="45">
        <f>IFERROR((Ações!$D3048-Ações!$K3048)/Ações!$D3048,0)</f>
        <v>0</v>
      </c>
      <c r="D3048" s="46">
        <f>(Ações!$O3048)/0.06</f>
        <v>0</v>
      </c>
      <c r="E3048" s="47">
        <f>IFERROR((Ações!$F3048-Ações!$K3048)/Ações!$F3048,0)</f>
        <v>0</v>
      </c>
      <c r="F3048" s="46" t="str">
        <f>IF(OR(Ações!$N3048&lt;0,Ações!$M3048&lt;0),"",(22.5*Ações!$M3048*Ações!$N3048)^0.5)</f>
        <v/>
      </c>
      <c r="G3048" s="47">
        <f>IFERROR((Ações!$H3048-Ações!$K3048)/Ações!$H3048,0)</f>
        <v>0</v>
      </c>
      <c r="H3048" s="48">
        <f>IFERROR(Ações!$I3048/(Ações!$P3048-Table_1[[#This Row],[CAGR LUCRO 5A]]),0)</f>
        <v>0</v>
      </c>
      <c r="I3048" s="48">
        <f>IF(Ações!$S3048&lt;0,"",Ações!$O3048*(1+Ações!$S3048))</f>
        <v>0</v>
      </c>
      <c r="J3048" s="49">
        <f>IFERROR(IF(Ações!$B3048="","",(VLOOKUP(Table_1[[#This Row],[AÇÕES]],'Dados Status Invest STOCKS'!A3034:AD3649,4)/Table_1[[#This Row],[LPA]]))/100,0)</f>
        <v>5.6764705882352932E-2</v>
      </c>
      <c r="K3048" s="64">
        <f>IFERROR(IF(Ações!$B3048="","",VLOOKUP(Table_1[[#This Row],[AÇÕES]],'Dados Status Invest STOCKS'!A3034:AD3649,2)),0)</f>
        <v>2.62</v>
      </c>
      <c r="L3048" s="65">
        <f>IFERROR(IF(Ações!$B3048="","",VLOOKUP(Table_1[[#This Row],[AÇÕES]],'Dados Status Invest STOCKS'!A3034:AD3649,3)/100),0)</f>
        <v>0</v>
      </c>
      <c r="M3048" s="66">
        <f>IFERROR(IF(Ações!$B3048="","",VLOOKUP(Table_1[[#This Row],[AÇÕES]],'Dados Status Invest STOCKS'!A3034:AD3649,28)),0)</f>
        <v>-0.68</v>
      </c>
      <c r="N3048" s="66">
        <f>IFERROR(IF(Ações!$B3048="","",VLOOKUP(Table_1[[#This Row],[AÇÕES]],'Dados Status Invest STOCKS'!A3034:AD3649,27)),0)</f>
        <v>1.69</v>
      </c>
      <c r="O3048" s="66">
        <f>IFERROR(IF(Ações!$L3048="","",Ações!$K3048*Ações!$L3048),0)</f>
        <v>0</v>
      </c>
      <c r="P3048" s="67">
        <f t="shared" si="47"/>
        <v>0.06</v>
      </c>
      <c r="Q3048" s="67">
        <f>IFERROR(Ações!$O3048/Ações!$M3048,0)</f>
        <v>0</v>
      </c>
      <c r="R3048" s="67">
        <f>IFERROR(IF(Ações!$B3048="","",VLOOKUP(Table_1[[#This Row],[AÇÕES]],'Dados Status Invest STOCKS'!A3034:AD3649,18)/100),0)</f>
        <v>-0.40179999999999999</v>
      </c>
      <c r="S3048" s="65">
        <f>IFERROR(IF(Ações!$B3048="","",VLOOKUP(Table_1[[#This Row],[AÇÕES]],'Dados Status Invest STOCKS'!A3034:AD3649,25)/100),0)</f>
        <v>0</v>
      </c>
      <c r="T3048" s="67">
        <f>(1-Ações!$Q3048)*Ações!$R3048</f>
        <v>-0.40179999999999999</v>
      </c>
      <c r="U3048" s="68">
        <f>IF(Ações!$S3048=0,Ações!$T3048,IF(Ações!$T3048=0,Ações!$S3048,AVERAGE(Ações!$S3048,Ações!$T3048)))</f>
        <v>-0.40179999999999999</v>
      </c>
    </row>
    <row r="3049" spans="2:21" ht="15" customHeight="1" x14ac:dyDescent="0.2">
      <c r="B3049" s="63" t="str">
        <f>IFERROR('Dados Status Invest STOCKS'!A3036,"-")</f>
        <v>MNRL</v>
      </c>
      <c r="C3049" s="45">
        <f>IFERROR((Ações!$D3049-Ações!$K3049)/Ações!$D3049,0)</f>
        <v>2.7552674230145811E-2</v>
      </c>
      <c r="D3049" s="46">
        <f>(Ações!$O3049)/0.06</f>
        <v>22.150299999999998</v>
      </c>
      <c r="E3049" s="47">
        <f>IFERROR((Ações!$F3049-Ações!$K3049)/Ações!$F3049,0)</f>
        <v>0</v>
      </c>
      <c r="F3049" s="46" t="str">
        <f>IF(OR(Ações!$N3049&lt;0,Ações!$M3049&lt;0),"",(22.5*Ações!$M3049*Ações!$N3049)^0.5)</f>
        <v/>
      </c>
      <c r="G3049" s="47">
        <f>IFERROR((Ações!$H3049-Ações!$K3049)/Ações!$H3049,0)</f>
        <v>2.7552674230145811E-2</v>
      </c>
      <c r="H3049" s="48">
        <f>IFERROR(Ações!$I3049/(Ações!$P3049-Table_1[[#This Row],[CAGR LUCRO 5A]]),0)</f>
        <v>22.150299999999998</v>
      </c>
      <c r="I3049" s="48">
        <f>IF(Ações!$S3049&lt;0,"",Ações!$O3049*(1+Ações!$S3049))</f>
        <v>1.3290179999999998</v>
      </c>
      <c r="J3049" s="49">
        <f>IFERROR(IF(Ações!$B3049="","",(VLOOKUP(Table_1[[#This Row],[AÇÕES]],'Dados Status Invest STOCKS'!A3035:AD3650,4)/Table_1[[#This Row],[LPA]]))/100,0)</f>
        <v>2.9285185185185179</v>
      </c>
      <c r="K3049" s="64">
        <f>IFERROR(IF(Ações!$B3049="","",VLOOKUP(Table_1[[#This Row],[AÇÕES]],'Dados Status Invest STOCKS'!A3035:AD3650,2)),0)</f>
        <v>21.54</v>
      </c>
      <c r="L3049" s="65">
        <f>IFERROR(IF(Ações!$B3049="","",VLOOKUP(Table_1[[#This Row],[AÇÕES]],'Dados Status Invest STOCKS'!A3035:AD3650,3)/100),0)</f>
        <v>6.1699999999999998E-2</v>
      </c>
      <c r="M3049" s="66">
        <f>IFERROR(IF(Ações!$B3049="","",VLOOKUP(Table_1[[#This Row],[AÇÕES]],'Dados Status Invest STOCKS'!A3035:AD3650,28)),0)</f>
        <v>-0.27</v>
      </c>
      <c r="N3049" s="66">
        <f>IFERROR(IF(Ações!$B3049="","",VLOOKUP(Table_1[[#This Row],[AÇÕES]],'Dados Status Invest STOCKS'!A3035:AD3650,27)),0)</f>
        <v>10.119999999999999</v>
      </c>
      <c r="O3049" s="66">
        <f>IFERROR(IF(Ações!$L3049="","",Ações!$K3049*Ações!$L3049),0)</f>
        <v>1.3290179999999998</v>
      </c>
      <c r="P3049" s="67">
        <f t="shared" si="47"/>
        <v>0.06</v>
      </c>
      <c r="Q3049" s="67">
        <f>IFERROR(Ações!$O3049/Ações!$M3049,0)</f>
        <v>-4.9222888888888878</v>
      </c>
      <c r="R3049" s="67">
        <f>IFERROR(IF(Ações!$B3049="","",VLOOKUP(Table_1[[#This Row],[AÇÕES]],'Dados Status Invest STOCKS'!A3035:AD3650,18)/100),0)</f>
        <v>-2.69E-2</v>
      </c>
      <c r="S3049" s="65">
        <f>IFERROR(IF(Ações!$B3049="","",VLOOKUP(Table_1[[#This Row],[AÇÕES]],'Dados Status Invest STOCKS'!A3035:AD3650,25)/100),0)</f>
        <v>0</v>
      </c>
      <c r="T3049" s="67">
        <f>(1-Ações!$Q3049)*Ações!$R3049</f>
        <v>-0.15930957111111108</v>
      </c>
      <c r="U3049" s="68">
        <f>IF(Ações!$S3049=0,Ações!$T3049,IF(Ações!$T3049=0,Ações!$S3049,AVERAGE(Ações!$S3049,Ações!$T3049)))</f>
        <v>-0.15930957111111108</v>
      </c>
    </row>
    <row r="3050" spans="2:21" ht="15" customHeight="1" x14ac:dyDescent="0.2">
      <c r="B3050" s="63" t="str">
        <f>IFERROR('Dados Status Invest STOCKS'!A3037,"-")</f>
        <v>MNRO</v>
      </c>
      <c r="C3050" s="45">
        <f>IFERROR((Ações!$D3050-Ações!$K3050)/Ações!$D3050,0)</f>
        <v>-2.5714285714285716</v>
      </c>
      <c r="D3050" s="46">
        <f>(Ações!$O3050)/0.06</f>
        <v>16.3352</v>
      </c>
      <c r="E3050" s="47">
        <f>IFERROR((Ações!$F3050-Ações!$K3050)/Ações!$F3050,0)</f>
        <v>-1.0008383565464258</v>
      </c>
      <c r="F3050" s="46">
        <f>IF(OR(Ações!$N3050&lt;0,Ações!$M3050&lt;0),"",(22.5*Ações!$M3050*Ações!$N3050)^0.5)</f>
        <v>29.157777693095884</v>
      </c>
      <c r="G3050" s="47">
        <f>IFERROR((Ações!$H3050-Ações!$K3050)/Ações!$H3050,0)</f>
        <v>0</v>
      </c>
      <c r="H3050" s="48">
        <f>IFERROR(Ações!$I3050/(Ações!$P3050-Table_1[[#This Row],[CAGR LUCRO 5A]]),0)</f>
        <v>0</v>
      </c>
      <c r="I3050" s="48" t="str">
        <f>IF(Ações!$S3050&lt;0,"",Ações!$O3050*(1+Ações!$S3050))</f>
        <v/>
      </c>
      <c r="J3050" s="49">
        <f>IFERROR(IF(Ações!$B3050="","",(VLOOKUP(Table_1[[#This Row],[AÇÕES]],'Dados Status Invest STOCKS'!A3036:AD3651,4)/Table_1[[#This Row],[LPA]]))/100,0)</f>
        <v>0.21634146341463414</v>
      </c>
      <c r="K3050" s="64">
        <f>IFERROR(IF(Ações!$B3050="","",VLOOKUP(Table_1[[#This Row],[AÇÕES]],'Dados Status Invest STOCKS'!A3036:AD3651,2)),0)</f>
        <v>58.34</v>
      </c>
      <c r="L3050" s="65">
        <f>IFERROR(IF(Ações!$B3050="","",VLOOKUP(Table_1[[#This Row],[AÇÕES]],'Dados Status Invest STOCKS'!A3036:AD3651,3)/100),0)</f>
        <v>1.6799999999999999E-2</v>
      </c>
      <c r="M3050" s="66">
        <f>IFERROR(IF(Ações!$B3050="","",VLOOKUP(Table_1[[#This Row],[AÇÕES]],'Dados Status Invest STOCKS'!A3036:AD3651,28)),0)</f>
        <v>1.64</v>
      </c>
      <c r="N3050" s="66">
        <f>IFERROR(IF(Ações!$B3050="","",VLOOKUP(Table_1[[#This Row],[AÇÕES]],'Dados Status Invest STOCKS'!A3036:AD3651,27)),0)</f>
        <v>23.04</v>
      </c>
      <c r="O3050" s="66">
        <f>IFERROR(IF(Ações!$L3050="","",Ações!$K3050*Ações!$L3050),0)</f>
        <v>0.98011199999999998</v>
      </c>
      <c r="P3050" s="67">
        <f t="shared" si="47"/>
        <v>0.06</v>
      </c>
      <c r="Q3050" s="67">
        <f>IFERROR(Ações!$O3050/Ações!$M3050,0)</f>
        <v>0.59762926829268292</v>
      </c>
      <c r="R3050" s="67">
        <f>IFERROR(IF(Ações!$B3050="","",VLOOKUP(Table_1[[#This Row],[AÇÕES]],'Dados Status Invest STOCKS'!A3036:AD3651,18)/100),0)</f>
        <v>7.1399999999999991E-2</v>
      </c>
      <c r="S3050" s="65">
        <f>IFERROR(IF(Ações!$B3050="","",VLOOKUP(Table_1[[#This Row],[AÇÕES]],'Dados Status Invest STOCKS'!A3036:AD3651,25)/100),0)</f>
        <v>-0.12470000000000001</v>
      </c>
      <c r="T3050" s="67">
        <f>(1-Ações!$Q3050)*Ações!$R3050</f>
        <v>2.8729270243902434E-2</v>
      </c>
      <c r="U3050" s="68">
        <f>IF(Ações!$S3050=0,Ações!$T3050,IF(Ações!$T3050=0,Ações!$S3050,AVERAGE(Ações!$S3050,Ações!$T3050)))</f>
        <v>-4.7985364878048789E-2</v>
      </c>
    </row>
    <row r="3051" spans="2:21" ht="15" customHeight="1" x14ac:dyDescent="0.2">
      <c r="B3051" s="63" t="str">
        <f>IFERROR('Dados Status Invest STOCKS'!A3038,"-")</f>
        <v>MNSB</v>
      </c>
      <c r="C3051" s="45">
        <f>IFERROR((Ações!$D3051-Ações!$K3051)/Ações!$D3051,0)</f>
        <v>0</v>
      </c>
      <c r="D3051" s="46">
        <f>(Ações!$O3051)/0.06</f>
        <v>0</v>
      </c>
      <c r="E3051" s="47">
        <f>IFERROR((Ações!$F3051-Ações!$K3051)/Ações!$F3051,0)</f>
        <v>0.4038320606408628</v>
      </c>
      <c r="F3051" s="46">
        <f>IF(OR(Ações!$N3051&lt;0,Ações!$M3051&lt;0),"",(22.5*Ações!$M3051*Ações!$N3051)^0.5)</f>
        <v>40.44162459644766</v>
      </c>
      <c r="G3051" s="47">
        <f>IFERROR((Ações!$H3051-Ações!$K3051)/Ações!$H3051,0)</f>
        <v>0</v>
      </c>
      <c r="H3051" s="48">
        <f>IFERROR(Ações!$I3051/(Ações!$P3051-Table_1[[#This Row],[CAGR LUCRO 5A]]),0)</f>
        <v>0</v>
      </c>
      <c r="I3051" s="48">
        <f>IF(Ações!$S3051&lt;0,"",Ações!$O3051*(1+Ações!$S3051))</f>
        <v>0</v>
      </c>
      <c r="J3051" s="49">
        <f>IFERROR(IF(Ações!$B3051="","",(VLOOKUP(Table_1[[#This Row],[AÇÕES]],'Dados Status Invest STOCKS'!A3037:AD3652,4)/Table_1[[#This Row],[LPA]]))/100,0)</f>
        <v>2.6766666666666664E-2</v>
      </c>
      <c r="K3051" s="64">
        <f>IFERROR(IF(Ações!$B3051="","",VLOOKUP(Table_1[[#This Row],[AÇÕES]],'Dados Status Invest STOCKS'!A3037:AD3652,2)),0)</f>
        <v>24.11</v>
      </c>
      <c r="L3051" s="65">
        <f>IFERROR(IF(Ações!$B3051="","",VLOOKUP(Table_1[[#This Row],[AÇÕES]],'Dados Status Invest STOCKS'!A3037:AD3652,3)/100),0)</f>
        <v>0</v>
      </c>
      <c r="M3051" s="66">
        <f>IFERROR(IF(Ações!$B3051="","",VLOOKUP(Table_1[[#This Row],[AÇÕES]],'Dados Status Invest STOCKS'!A3037:AD3652,28)),0)</f>
        <v>3</v>
      </c>
      <c r="N3051" s="66">
        <f>IFERROR(IF(Ações!$B3051="","",VLOOKUP(Table_1[[#This Row],[AÇÕES]],'Dados Status Invest STOCKS'!A3037:AD3652,27)),0)</f>
        <v>24.23</v>
      </c>
      <c r="O3051" s="66">
        <f>IFERROR(IF(Ações!$L3051="","",Ações!$K3051*Ações!$L3051),0)</f>
        <v>0</v>
      </c>
      <c r="P3051" s="67">
        <f t="shared" si="47"/>
        <v>0.06</v>
      </c>
      <c r="Q3051" s="67">
        <f>IFERROR(Ações!$O3051/Ações!$M3051,0)</f>
        <v>0</v>
      </c>
      <c r="R3051" s="67">
        <f>IFERROR(IF(Ações!$B3051="","",VLOOKUP(Table_1[[#This Row],[AÇÕES]],'Dados Status Invest STOCKS'!A3037:AD3652,18)/100),0)</f>
        <v>0.124</v>
      </c>
      <c r="S3051" s="65">
        <f>IFERROR(IF(Ações!$B3051="","",VLOOKUP(Table_1[[#This Row],[AÇÕES]],'Dados Status Invest STOCKS'!A3037:AD3652,25)/100),0)</f>
        <v>0.48590000000000005</v>
      </c>
      <c r="T3051" s="67">
        <f>(1-Ações!$Q3051)*Ações!$R3051</f>
        <v>0.124</v>
      </c>
      <c r="U3051" s="68">
        <f>IF(Ações!$S3051=0,Ações!$T3051,IF(Ações!$T3051=0,Ações!$S3051,AVERAGE(Ações!$S3051,Ações!$T3051)))</f>
        <v>0.30495000000000005</v>
      </c>
    </row>
    <row r="3052" spans="2:21" ht="15" customHeight="1" x14ac:dyDescent="0.2">
      <c r="B3052" s="63" t="str">
        <f>IFERROR('Dados Status Invest STOCKS'!A3039,"-")</f>
        <v>MNSBP</v>
      </c>
      <c r="C3052" s="45">
        <f>IFERROR((Ações!$D3052-Ações!$K3052)/Ações!$D3052,0)</f>
        <v>0.12280701754385971</v>
      </c>
      <c r="D3052" s="46">
        <f>(Ações!$O3052)/0.06</f>
        <v>31.236000000000001</v>
      </c>
      <c r="E3052" s="47">
        <f>IFERROR((Ações!$F3052-Ações!$K3052)/Ações!$F3052,0)</f>
        <v>0.32248023482205068</v>
      </c>
      <c r="F3052" s="46">
        <f>IF(OR(Ações!$N3052&lt;0,Ações!$M3052&lt;0),"",(22.5*Ações!$M3052*Ações!$N3052)^0.5)</f>
        <v>40.44162459644766</v>
      </c>
      <c r="G3052" s="47">
        <f>IFERROR((Ações!$H3052-Ações!$K3052)/Ações!$H3052,0)</f>
        <v>5.1904624719930705</v>
      </c>
      <c r="H3052" s="48">
        <f>IFERROR(Ações!$I3052/(Ações!$P3052-Table_1[[#This Row],[CAGR LUCRO 5A]]),0)</f>
        <v>-6.5386577694294425</v>
      </c>
      <c r="I3052" s="48">
        <f>IF(Ações!$S3052&lt;0,"",Ações!$O3052*(1+Ações!$S3052))</f>
        <v>2.7848143439999999</v>
      </c>
      <c r="J3052" s="49">
        <f>IFERROR(IF(Ações!$B3052="","",(VLOOKUP(Table_1[[#This Row],[AÇÕES]],'Dados Status Invest STOCKS'!A3038:AD3653,4)/Table_1[[#This Row],[LPA]]))/100,0)</f>
        <v>3.0399999999999996E-2</v>
      </c>
      <c r="K3052" s="64">
        <f>IFERROR(IF(Ações!$B3052="","",VLOOKUP(Table_1[[#This Row],[AÇÕES]],'Dados Status Invest STOCKS'!A3038:AD3653,2)),0)</f>
        <v>27.4</v>
      </c>
      <c r="L3052" s="65">
        <f>IFERROR(IF(Ações!$B3052="","",VLOOKUP(Table_1[[#This Row],[AÇÕES]],'Dados Status Invest STOCKS'!A3038:AD3653,3)/100),0)</f>
        <v>6.8400000000000002E-2</v>
      </c>
      <c r="M3052" s="66">
        <f>IFERROR(IF(Ações!$B3052="","",VLOOKUP(Table_1[[#This Row],[AÇÕES]],'Dados Status Invest STOCKS'!A3038:AD3653,28)),0)</f>
        <v>3</v>
      </c>
      <c r="N3052" s="66">
        <f>IFERROR(IF(Ações!$B3052="","",VLOOKUP(Table_1[[#This Row],[AÇÕES]],'Dados Status Invest STOCKS'!A3038:AD3653,27)),0)</f>
        <v>24.23</v>
      </c>
      <c r="O3052" s="66">
        <f>IFERROR(IF(Ações!$L3052="","",Ações!$K3052*Ações!$L3052),0)</f>
        <v>1.87416</v>
      </c>
      <c r="P3052" s="67">
        <f t="shared" si="47"/>
        <v>0.06</v>
      </c>
      <c r="Q3052" s="67">
        <f>IFERROR(Ações!$O3052/Ações!$M3052,0)</f>
        <v>0.62472000000000005</v>
      </c>
      <c r="R3052" s="67">
        <f>IFERROR(IF(Ações!$B3052="","",VLOOKUP(Table_1[[#This Row],[AÇÕES]],'Dados Status Invest STOCKS'!A3038:AD3653,18)/100),0)</f>
        <v>0.124</v>
      </c>
      <c r="S3052" s="65">
        <f>IFERROR(IF(Ações!$B3052="","",VLOOKUP(Table_1[[#This Row],[AÇÕES]],'Dados Status Invest STOCKS'!A3038:AD3653,25)/100),0)</f>
        <v>0.48590000000000005</v>
      </c>
      <c r="T3052" s="67">
        <f>(1-Ações!$Q3052)*Ações!$R3052</f>
        <v>4.6534719999999995E-2</v>
      </c>
      <c r="U3052" s="68">
        <f>IF(Ações!$S3052=0,Ações!$T3052,IF(Ações!$T3052=0,Ações!$S3052,AVERAGE(Ações!$S3052,Ações!$T3052)))</f>
        <v>0.26621736000000001</v>
      </c>
    </row>
    <row r="3053" spans="2:21" ht="15" customHeight="1" x14ac:dyDescent="0.2">
      <c r="B3053" s="63" t="str">
        <f>IFERROR('Dados Status Invest STOCKS'!A3040,"-")</f>
        <v>MNSO</v>
      </c>
      <c r="C3053" s="45">
        <f>IFERROR((Ações!$D3053-Ações!$K3053)/Ações!$D3053,0)</f>
        <v>-3.477611940298508</v>
      </c>
      <c r="D3053" s="46">
        <f>(Ações!$O3053)/0.06</f>
        <v>2.2913999999999999</v>
      </c>
      <c r="E3053" s="47">
        <f>IFERROR((Ações!$F3053-Ações!$K3053)/Ações!$F3053,0)</f>
        <v>0</v>
      </c>
      <c r="F3053" s="46" t="str">
        <f>IF(OR(Ações!$N3053&lt;0,Ações!$M3053&lt;0),"",(22.5*Ações!$M3053*Ações!$N3053)^0.5)</f>
        <v/>
      </c>
      <c r="G3053" s="47">
        <f>IFERROR((Ações!$H3053-Ações!$K3053)/Ações!$H3053,0)</f>
        <v>-3.477611940298508</v>
      </c>
      <c r="H3053" s="48">
        <f>IFERROR(Ações!$I3053/(Ações!$P3053-Table_1[[#This Row],[CAGR LUCRO 5A]]),0)</f>
        <v>2.2913999999999999</v>
      </c>
      <c r="I3053" s="48">
        <f>IF(Ações!$S3053&lt;0,"",Ações!$O3053*(1+Ações!$S3053))</f>
        <v>0.137484</v>
      </c>
      <c r="J3053" s="49">
        <f>IFERROR(IF(Ações!$B3053="","",(VLOOKUP(Table_1[[#This Row],[AÇÕES]],'Dados Status Invest STOCKS'!A3039:AD3654,4)/Table_1[[#This Row],[LPA]]))/100,0)</f>
        <v>0.21014285714285716</v>
      </c>
      <c r="K3053" s="64">
        <f>IFERROR(IF(Ações!$B3053="","",VLOOKUP(Table_1[[#This Row],[AÇÕES]],'Dados Status Invest STOCKS'!A3039:AD3654,2)),0)</f>
        <v>10.26</v>
      </c>
      <c r="L3053" s="65">
        <f>IFERROR(IF(Ações!$B3053="","",VLOOKUP(Table_1[[#This Row],[AÇÕES]],'Dados Status Invest STOCKS'!A3039:AD3654,3)/100),0)</f>
        <v>1.34E-2</v>
      </c>
      <c r="M3053" s="66">
        <f>IFERROR(IF(Ações!$B3053="","",VLOOKUP(Table_1[[#This Row],[AÇÕES]],'Dados Status Invest STOCKS'!A3039:AD3654,28)),0)</f>
        <v>-0.7</v>
      </c>
      <c r="N3053" s="66">
        <f>IFERROR(IF(Ações!$B3053="","",VLOOKUP(Table_1[[#This Row],[AÇÕES]],'Dados Status Invest STOCKS'!A3039:AD3654,27)),0)</f>
        <v>3.28</v>
      </c>
      <c r="O3053" s="66">
        <f>IFERROR(IF(Ações!$L3053="","",Ações!$K3053*Ações!$L3053),0)</f>
        <v>0.137484</v>
      </c>
      <c r="P3053" s="67">
        <f t="shared" si="47"/>
        <v>0.06</v>
      </c>
      <c r="Q3053" s="67">
        <f>IFERROR(Ações!$O3053/Ações!$M3053,0)</f>
        <v>-0.19640571428571429</v>
      </c>
      <c r="R3053" s="67">
        <f>IFERROR(IF(Ações!$B3053="","",VLOOKUP(Table_1[[#This Row],[AÇÕES]],'Dados Status Invest STOCKS'!A3039:AD3654,18)/100),0)</f>
        <v>-0.2127</v>
      </c>
      <c r="S3053" s="65">
        <f>IFERROR(IF(Ações!$B3053="","",VLOOKUP(Table_1[[#This Row],[AÇÕES]],'Dados Status Invest STOCKS'!A3039:AD3654,25)/100),0)</f>
        <v>0</v>
      </c>
      <c r="T3053" s="67">
        <f>(1-Ações!$Q3053)*Ações!$R3053</f>
        <v>-0.25447549542857145</v>
      </c>
      <c r="U3053" s="68">
        <f>IF(Ações!$S3053=0,Ações!$T3053,IF(Ações!$T3053=0,Ações!$S3053,AVERAGE(Ações!$S3053,Ações!$T3053)))</f>
        <v>-0.25447549542857145</v>
      </c>
    </row>
    <row r="3054" spans="2:21" ht="15" customHeight="1" x14ac:dyDescent="0.2">
      <c r="B3054" s="63" t="str">
        <f>IFERROR('Dados Status Invest STOCKS'!A3041,"-")</f>
        <v>MNST</v>
      </c>
      <c r="C3054" s="45">
        <f>IFERROR((Ações!$D3054-Ações!$K3054)/Ações!$D3054,0)</f>
        <v>0</v>
      </c>
      <c r="D3054" s="46">
        <f>(Ações!$O3054)/0.06</f>
        <v>0</v>
      </c>
      <c r="E3054" s="47">
        <f>IFERROR((Ações!$F3054-Ações!$K3054)/Ações!$F3054,0)</f>
        <v>-2.1819390910414991</v>
      </c>
      <c r="F3054" s="46">
        <f>IF(OR(Ações!$N3054&lt;0,Ações!$M3054&lt;0),"",(22.5*Ações!$M3054*Ações!$N3054)^0.5)</f>
        <v>27.70009025256055</v>
      </c>
      <c r="G3054" s="47">
        <f>IFERROR((Ações!$H3054-Ações!$K3054)/Ações!$H3054,0)</f>
        <v>0</v>
      </c>
      <c r="H3054" s="48">
        <f>IFERROR(Ações!$I3054/(Ações!$P3054-Table_1[[#This Row],[CAGR LUCRO 5A]]),0)</f>
        <v>0</v>
      </c>
      <c r="I3054" s="48">
        <f>IF(Ações!$S3054&lt;0,"",Ações!$O3054*(1+Ações!$S3054))</f>
        <v>0</v>
      </c>
      <c r="J3054" s="49">
        <f>IFERROR(IF(Ações!$B3054="","",(VLOOKUP(Table_1[[#This Row],[AÇÕES]],'Dados Status Invest STOCKS'!A3040:AD3655,4)/Table_1[[#This Row],[LPA]]))/100,0)</f>
        <v>0.10560553633217992</v>
      </c>
      <c r="K3054" s="64">
        <f>IFERROR(IF(Ações!$B3054="","",VLOOKUP(Table_1[[#This Row],[AÇÕES]],'Dados Status Invest STOCKS'!A3040:AD3655,2)),0)</f>
        <v>88.14</v>
      </c>
      <c r="L3054" s="65">
        <f>IFERROR(IF(Ações!$B3054="","",VLOOKUP(Table_1[[#This Row],[AÇÕES]],'Dados Status Invest STOCKS'!A3040:AD3655,3)/100),0)</f>
        <v>0</v>
      </c>
      <c r="M3054" s="66">
        <f>IFERROR(IF(Ações!$B3054="","",VLOOKUP(Table_1[[#This Row],[AÇÕES]],'Dados Status Invest STOCKS'!A3040:AD3655,28)),0)</f>
        <v>2.89</v>
      </c>
      <c r="N3054" s="66">
        <f>IFERROR(IF(Ações!$B3054="","",VLOOKUP(Table_1[[#This Row],[AÇÕES]],'Dados Status Invest STOCKS'!A3040:AD3655,27)),0)</f>
        <v>11.8</v>
      </c>
      <c r="O3054" s="66">
        <f>IFERROR(IF(Ações!$L3054="","",Ações!$K3054*Ações!$L3054),0)</f>
        <v>0</v>
      </c>
      <c r="P3054" s="67">
        <f t="shared" si="47"/>
        <v>0.06</v>
      </c>
      <c r="Q3054" s="67">
        <f>IFERROR(Ações!$O3054/Ações!$M3054,0)</f>
        <v>0</v>
      </c>
      <c r="R3054" s="67">
        <f>IFERROR(IF(Ações!$B3054="","",VLOOKUP(Table_1[[#This Row],[AÇÕES]],'Dados Status Invest STOCKS'!A3040:AD3655,18)/100),0)</f>
        <v>0.2447</v>
      </c>
      <c r="S3054" s="65">
        <f>IFERROR(IF(Ações!$B3054="","",VLOOKUP(Table_1[[#This Row],[AÇÕES]],'Dados Status Invest STOCKS'!A3040:AD3655,25)/100),0)</f>
        <v>0.20850000000000002</v>
      </c>
      <c r="T3054" s="67">
        <f>(1-Ações!$Q3054)*Ações!$R3054</f>
        <v>0.2447</v>
      </c>
      <c r="U3054" s="68">
        <f>IF(Ações!$S3054=0,Ações!$T3054,IF(Ações!$T3054=0,Ações!$S3054,AVERAGE(Ações!$S3054,Ações!$T3054)))</f>
        <v>0.22660000000000002</v>
      </c>
    </row>
    <row r="3055" spans="2:21" ht="15" customHeight="1" x14ac:dyDescent="0.2">
      <c r="B3055" s="63" t="str">
        <f>IFERROR('Dados Status Invest STOCKS'!A3042,"-")</f>
        <v>MNTX</v>
      </c>
      <c r="C3055" s="45">
        <f>IFERROR((Ações!$D3055-Ações!$K3055)/Ações!$D3055,0)</f>
        <v>0</v>
      </c>
      <c r="D3055" s="46">
        <f>(Ações!$O3055)/0.06</f>
        <v>0</v>
      </c>
      <c r="E3055" s="47">
        <f>IFERROR((Ações!$F3055-Ações!$K3055)/Ações!$F3055,0)</f>
        <v>-1.6945009177082735</v>
      </c>
      <c r="F3055" s="46">
        <f>IF(OR(Ações!$N3055&lt;0,Ações!$M3055&lt;0),"",(22.5*Ações!$M3055*Ações!$N3055)^0.5)</f>
        <v>2.5385034961567414</v>
      </c>
      <c r="G3055" s="47">
        <f>IFERROR((Ações!$H3055-Ações!$K3055)/Ações!$H3055,0)</f>
        <v>0</v>
      </c>
      <c r="H3055" s="48">
        <f>IFERROR(Ações!$I3055/(Ações!$P3055-Table_1[[#This Row],[CAGR LUCRO 5A]]),0)</f>
        <v>0</v>
      </c>
      <c r="I3055" s="48">
        <f>IF(Ações!$S3055&lt;0,"",Ações!$O3055*(1+Ações!$S3055))</f>
        <v>0</v>
      </c>
      <c r="J3055" s="49">
        <f>IFERROR(IF(Ações!$B3055="","",(VLOOKUP(Table_1[[#This Row],[AÇÕES]],'Dados Status Invest STOCKS'!A3041:AD3656,4)/Table_1[[#This Row],[LPA]]))/100,0)</f>
        <v>10.535</v>
      </c>
      <c r="K3055" s="64">
        <f>IFERROR(IF(Ações!$B3055="","",VLOOKUP(Table_1[[#This Row],[AÇÕES]],'Dados Status Invest STOCKS'!A3041:AD3656,2)),0)</f>
        <v>6.84</v>
      </c>
      <c r="L3055" s="65">
        <f>IFERROR(IF(Ações!$B3055="","",VLOOKUP(Table_1[[#This Row],[AÇÕES]],'Dados Status Invest STOCKS'!A3041:AD3656,3)/100),0)</f>
        <v>0</v>
      </c>
      <c r="M3055" s="66">
        <f>IFERROR(IF(Ações!$B3055="","",VLOOKUP(Table_1[[#This Row],[AÇÕES]],'Dados Status Invest STOCKS'!A3041:AD3656,28)),0)</f>
        <v>0.08</v>
      </c>
      <c r="N3055" s="66">
        <f>IFERROR(IF(Ações!$B3055="","",VLOOKUP(Table_1[[#This Row],[AÇÕES]],'Dados Status Invest STOCKS'!A3041:AD3656,27)),0)</f>
        <v>3.58</v>
      </c>
      <c r="O3055" s="66">
        <f>IFERROR(IF(Ações!$L3055="","",Ações!$K3055*Ações!$L3055),0)</f>
        <v>0</v>
      </c>
      <c r="P3055" s="67">
        <f t="shared" si="47"/>
        <v>0.06</v>
      </c>
      <c r="Q3055" s="67">
        <f>IFERROR(Ações!$O3055/Ações!$M3055,0)</f>
        <v>0</v>
      </c>
      <c r="R3055" s="67">
        <f>IFERROR(IF(Ações!$B3055="","",VLOOKUP(Table_1[[#This Row],[AÇÕES]],'Dados Status Invest STOCKS'!A3041:AD3656,18)/100),0)</f>
        <v>2.2499999999999999E-2</v>
      </c>
      <c r="S3055" s="65">
        <f>IFERROR(IF(Ações!$B3055="","",VLOOKUP(Table_1[[#This Row],[AÇÕES]],'Dados Status Invest STOCKS'!A3041:AD3656,25)/100),0)</f>
        <v>0</v>
      </c>
      <c r="T3055" s="67">
        <f>(1-Ações!$Q3055)*Ações!$R3055</f>
        <v>2.2499999999999999E-2</v>
      </c>
      <c r="U3055" s="68">
        <f>IF(Ações!$S3055=0,Ações!$T3055,IF(Ações!$T3055=0,Ações!$S3055,AVERAGE(Ações!$S3055,Ações!$T3055)))</f>
        <v>2.2499999999999999E-2</v>
      </c>
    </row>
    <row r="3056" spans="2:21" ht="15" customHeight="1" x14ac:dyDescent="0.2">
      <c r="B3056" s="63" t="str">
        <f>IFERROR('Dados Status Invest STOCKS'!A3043,"-")</f>
        <v>MO</v>
      </c>
      <c r="C3056" s="45">
        <f>IFERROR((Ações!$D3056-Ações!$K3056)/Ações!$D3056,0)</f>
        <v>0.14893617021276587</v>
      </c>
      <c r="D3056" s="46">
        <f>(Ações!$O3056)/0.06</f>
        <v>58.691249999999997</v>
      </c>
      <c r="E3056" s="47">
        <f>IFERROR((Ações!$F3056-Ações!$K3056)/Ações!$F3056,0)</f>
        <v>0</v>
      </c>
      <c r="F3056" s="46" t="str">
        <f>IF(OR(Ações!$N3056&lt;0,Ações!$M3056&lt;0),"",(22.5*Ações!$M3056*Ações!$N3056)^0.5)</f>
        <v/>
      </c>
      <c r="G3056" s="47">
        <f>IFERROR((Ações!$H3056-Ações!$K3056)/Ações!$H3056,0)</f>
        <v>0</v>
      </c>
      <c r="H3056" s="48">
        <f>IFERROR(Ações!$I3056/(Ações!$P3056-Table_1[[#This Row],[CAGR LUCRO 5A]]),0)</f>
        <v>0</v>
      </c>
      <c r="I3056" s="48" t="str">
        <f>IF(Ações!$S3056&lt;0,"",Ações!$O3056*(1+Ações!$S3056))</f>
        <v/>
      </c>
      <c r="J3056" s="49">
        <f>IFERROR(IF(Ações!$B3056="","",(VLOOKUP(Table_1[[#This Row],[AÇÕES]],'Dados Status Invest STOCKS'!A3042:AD3657,4)/Table_1[[#This Row],[LPA]]))/100,0)</f>
        <v>0.21900662251655628</v>
      </c>
      <c r="K3056" s="64">
        <f>IFERROR(IF(Ações!$B3056="","",VLOOKUP(Table_1[[#This Row],[AÇÕES]],'Dados Status Invest STOCKS'!A3042:AD3657,2)),0)</f>
        <v>49.95</v>
      </c>
      <c r="L3056" s="65">
        <f>IFERROR(IF(Ações!$B3056="","",VLOOKUP(Table_1[[#This Row],[AÇÕES]],'Dados Status Invest STOCKS'!A3042:AD3657,3)/100),0)</f>
        <v>7.0499999999999993E-2</v>
      </c>
      <c r="M3056" s="66">
        <f>IFERROR(IF(Ações!$B3056="","",VLOOKUP(Table_1[[#This Row],[AÇÕES]],'Dados Status Invest STOCKS'!A3042:AD3657,28)),0)</f>
        <v>1.51</v>
      </c>
      <c r="N3056" s="66">
        <f>IFERROR(IF(Ações!$B3056="","",VLOOKUP(Table_1[[#This Row],[AÇÕES]],'Dados Status Invest STOCKS'!A3042:AD3657,27)),0)</f>
        <v>-0.69</v>
      </c>
      <c r="O3056" s="66">
        <f>IFERROR(IF(Ações!$L3056="","",Ações!$K3056*Ações!$L3056),0)</f>
        <v>3.5214749999999997</v>
      </c>
      <c r="P3056" s="67">
        <f t="shared" si="47"/>
        <v>0.06</v>
      </c>
      <c r="Q3056" s="67">
        <f>IFERROR(Ações!$O3056/Ações!$M3056,0)</f>
        <v>2.3321026490066221</v>
      </c>
      <c r="R3056" s="67">
        <f>IFERROR(IF(Ações!$B3056="","",VLOOKUP(Table_1[[#This Row],[AÇÕES]],'Dados Status Invest STOCKS'!A3042:AD3657,18)/100),0)</f>
        <v>-2.1901999999999999</v>
      </c>
      <c r="S3056" s="65">
        <f>IFERROR(IF(Ações!$B3056="","",VLOOKUP(Table_1[[#This Row],[AÇÕES]],'Dados Status Invest STOCKS'!A3042:AD3657,25)/100),0)</f>
        <v>-3.1099999999999999E-2</v>
      </c>
      <c r="T3056" s="67">
        <f>(1-Ações!$Q3056)*Ações!$R3056</f>
        <v>2.9175712218543035</v>
      </c>
      <c r="U3056" s="68">
        <f>IF(Ações!$S3056=0,Ações!$T3056,IF(Ações!$T3056=0,Ações!$S3056,AVERAGE(Ações!$S3056,Ações!$T3056)))</f>
        <v>1.4432356109271518</v>
      </c>
    </row>
    <row r="3057" spans="2:21" ht="15" customHeight="1" x14ac:dyDescent="0.2">
      <c r="B3057" s="63" t="str">
        <f>IFERROR('Dados Status Invest STOCKS'!A3044,"-")</f>
        <v>MOD</v>
      </c>
      <c r="C3057" s="45">
        <f>IFERROR((Ações!$D3057-Ações!$K3057)/Ações!$D3057,0)</f>
        <v>0</v>
      </c>
      <c r="D3057" s="46">
        <f>(Ações!$O3057)/0.06</f>
        <v>0</v>
      </c>
      <c r="E3057" s="47">
        <f>IFERROR((Ações!$F3057-Ações!$K3057)/Ações!$F3057,0)</f>
        <v>0</v>
      </c>
      <c r="F3057" s="46" t="str">
        <f>IF(OR(Ações!$N3057&lt;0,Ações!$M3057&lt;0),"",(22.5*Ações!$M3057*Ações!$N3057)^0.5)</f>
        <v/>
      </c>
      <c r="G3057" s="47">
        <f>IFERROR((Ações!$H3057-Ações!$K3057)/Ações!$H3057,0)</f>
        <v>0</v>
      </c>
      <c r="H3057" s="48">
        <f>IFERROR(Ações!$I3057/(Ações!$P3057-Table_1[[#This Row],[CAGR LUCRO 5A]]),0)</f>
        <v>0</v>
      </c>
      <c r="I3057" s="48">
        <f>IF(Ações!$S3057&lt;0,"",Ações!$O3057*(1+Ações!$S3057))</f>
        <v>0</v>
      </c>
      <c r="J3057" s="49">
        <f>IFERROR(IF(Ações!$B3057="","",(VLOOKUP(Table_1[[#This Row],[AÇÕES]],'Dados Status Invest STOCKS'!A3043:AD3658,4)/Table_1[[#This Row],[LPA]]))/100,0)</f>
        <v>6.0598503740648393E-3</v>
      </c>
      <c r="K3057" s="64">
        <f>IFERROR(IF(Ações!$B3057="","",VLOOKUP(Table_1[[#This Row],[AÇÕES]],'Dados Status Invest STOCKS'!A3043:AD3658,2)),0)</f>
        <v>9.75</v>
      </c>
      <c r="L3057" s="65">
        <f>IFERROR(IF(Ações!$B3057="","",VLOOKUP(Table_1[[#This Row],[AÇÕES]],'Dados Status Invest STOCKS'!A3043:AD3658,3)/100),0)</f>
        <v>0</v>
      </c>
      <c r="M3057" s="66">
        <f>IFERROR(IF(Ações!$B3057="","",VLOOKUP(Table_1[[#This Row],[AÇÕES]],'Dados Status Invest STOCKS'!A3043:AD3658,28)),0)</f>
        <v>-4.01</v>
      </c>
      <c r="N3057" s="66">
        <f>IFERROR(IF(Ações!$B3057="","",VLOOKUP(Table_1[[#This Row],[AÇÕES]],'Dados Status Invest STOCKS'!A3043:AD3658,27)),0)</f>
        <v>6.88</v>
      </c>
      <c r="O3057" s="66">
        <f>IFERROR(IF(Ações!$L3057="","",Ações!$K3057*Ações!$L3057),0)</f>
        <v>0</v>
      </c>
      <c r="P3057" s="67">
        <f t="shared" si="47"/>
        <v>0.06</v>
      </c>
      <c r="Q3057" s="67">
        <f>IFERROR(Ações!$O3057/Ações!$M3057,0)</f>
        <v>0</v>
      </c>
      <c r="R3057" s="67">
        <f>IFERROR(IF(Ações!$B3057="","",VLOOKUP(Table_1[[#This Row],[AÇÕES]],'Dados Status Invest STOCKS'!A3043:AD3658,18)/100),0)</f>
        <v>-0.58260000000000001</v>
      </c>
      <c r="S3057" s="65">
        <f>IFERROR(IF(Ações!$B3057="","",VLOOKUP(Table_1[[#This Row],[AÇÕES]],'Dados Status Invest STOCKS'!A3043:AD3658,25)/100),0)</f>
        <v>0</v>
      </c>
      <c r="T3057" s="67">
        <f>(1-Ações!$Q3057)*Ações!$R3057</f>
        <v>-0.58260000000000001</v>
      </c>
      <c r="U3057" s="68">
        <f>IF(Ações!$S3057=0,Ações!$T3057,IF(Ações!$T3057=0,Ações!$S3057,AVERAGE(Ações!$S3057,Ações!$T3057)))</f>
        <v>-0.58260000000000001</v>
      </c>
    </row>
    <row r="3058" spans="2:21" ht="15" customHeight="1" x14ac:dyDescent="0.2">
      <c r="B3058" s="63" t="str">
        <f>IFERROR('Dados Status Invest STOCKS'!A3045,"-")</f>
        <v>MODN</v>
      </c>
      <c r="C3058" s="45">
        <f>IFERROR((Ações!$D3058-Ações!$K3058)/Ações!$D3058,0)</f>
        <v>0</v>
      </c>
      <c r="D3058" s="46">
        <f>(Ações!$O3058)/0.06</f>
        <v>0</v>
      </c>
      <c r="E3058" s="47">
        <f>IFERROR((Ações!$F3058-Ações!$K3058)/Ações!$F3058,0)</f>
        <v>0</v>
      </c>
      <c r="F3058" s="46" t="str">
        <f>IF(OR(Ações!$N3058&lt;0,Ações!$M3058&lt;0),"",(22.5*Ações!$M3058*Ações!$N3058)^0.5)</f>
        <v/>
      </c>
      <c r="G3058" s="47">
        <f>IFERROR((Ações!$H3058-Ações!$K3058)/Ações!$H3058,0)</f>
        <v>0</v>
      </c>
      <c r="H3058" s="48">
        <f>IFERROR(Ações!$I3058/(Ações!$P3058-Table_1[[#This Row],[CAGR LUCRO 5A]]),0)</f>
        <v>0</v>
      </c>
      <c r="I3058" s="48">
        <f>IF(Ações!$S3058&lt;0,"",Ações!$O3058*(1+Ações!$S3058))</f>
        <v>0</v>
      </c>
      <c r="J3058" s="49">
        <f>IFERROR(IF(Ações!$B3058="","",(VLOOKUP(Table_1[[#This Row],[AÇÕES]],'Dados Status Invest STOCKS'!A3044:AD3659,4)/Table_1[[#This Row],[LPA]]))/100,0)</f>
        <v>0.40853658536585369</v>
      </c>
      <c r="K3058" s="64">
        <f>IFERROR(IF(Ações!$B3058="","",VLOOKUP(Table_1[[#This Row],[AÇÕES]],'Dados Status Invest STOCKS'!A3044:AD3659,2)),0)</f>
        <v>27.34</v>
      </c>
      <c r="L3058" s="65">
        <f>IFERROR(IF(Ações!$B3058="","",VLOOKUP(Table_1[[#This Row],[AÇÕES]],'Dados Status Invest STOCKS'!A3044:AD3659,3)/100),0)</f>
        <v>0</v>
      </c>
      <c r="M3058" s="66">
        <f>IFERROR(IF(Ações!$B3058="","",VLOOKUP(Table_1[[#This Row],[AÇÕES]],'Dados Status Invest STOCKS'!A3044:AD3659,28)),0)</f>
        <v>-0.82</v>
      </c>
      <c r="N3058" s="66">
        <f>IFERROR(IF(Ações!$B3058="","",VLOOKUP(Table_1[[#This Row],[AÇÕES]],'Dados Status Invest STOCKS'!A3044:AD3659,27)),0)</f>
        <v>3.39</v>
      </c>
      <c r="O3058" s="66">
        <f>IFERROR(IF(Ações!$L3058="","",Ações!$K3058*Ações!$L3058),0)</f>
        <v>0</v>
      </c>
      <c r="P3058" s="67">
        <f t="shared" si="47"/>
        <v>0.06</v>
      </c>
      <c r="Q3058" s="67">
        <f>IFERROR(Ações!$O3058/Ações!$M3058,0)</f>
        <v>0</v>
      </c>
      <c r="R3058" s="67">
        <f>IFERROR(IF(Ações!$B3058="","",VLOOKUP(Table_1[[#This Row],[AÇÕES]],'Dados Status Invest STOCKS'!A3044:AD3659,18)/100),0)</f>
        <v>-0.24079999999999999</v>
      </c>
      <c r="S3058" s="65">
        <f>IFERROR(IF(Ações!$B3058="","",VLOOKUP(Table_1[[#This Row],[AÇÕES]],'Dados Status Invest STOCKS'!A3044:AD3659,25)/100),0)</f>
        <v>0</v>
      </c>
      <c r="T3058" s="67">
        <f>(1-Ações!$Q3058)*Ações!$R3058</f>
        <v>-0.24079999999999999</v>
      </c>
      <c r="U3058" s="68">
        <f>IF(Ações!$S3058=0,Ações!$T3058,IF(Ações!$T3058=0,Ações!$S3058,AVERAGE(Ações!$S3058,Ações!$T3058)))</f>
        <v>-0.24079999999999999</v>
      </c>
    </row>
    <row r="3059" spans="2:21" ht="15" customHeight="1" x14ac:dyDescent="0.2">
      <c r="B3059" s="63" t="str">
        <f>IFERROR('Dados Status Invest STOCKS'!A3046,"-")</f>
        <v>MODV</v>
      </c>
      <c r="C3059" s="45">
        <f>IFERROR((Ações!$D3059-Ações!$K3059)/Ações!$D3059,0)</f>
        <v>0</v>
      </c>
      <c r="D3059" s="46">
        <f>(Ações!$O3059)/0.06</f>
        <v>0</v>
      </c>
      <c r="E3059" s="47">
        <f>IFERROR((Ações!$F3059-Ações!$K3059)/Ações!$F3059,0)</f>
        <v>-2.7442532698683366</v>
      </c>
      <c r="F3059" s="46">
        <f>IF(OR(Ações!$N3059&lt;0,Ações!$M3059&lt;0),"",(22.5*Ações!$M3059*Ações!$N3059)^0.5)</f>
        <v>31.827440990440937</v>
      </c>
      <c r="G3059" s="47">
        <f>IFERROR((Ações!$H3059-Ações!$K3059)/Ações!$H3059,0)</f>
        <v>0</v>
      </c>
      <c r="H3059" s="48">
        <f>IFERROR(Ações!$I3059/(Ações!$P3059-Table_1[[#This Row],[CAGR LUCRO 5A]]),0)</f>
        <v>0</v>
      </c>
      <c r="I3059" s="48">
        <f>IF(Ações!$S3059&lt;0,"",Ações!$O3059*(1+Ações!$S3059))</f>
        <v>0</v>
      </c>
      <c r="J3059" s="49">
        <f>IFERROR(IF(Ações!$B3059="","",(VLOOKUP(Table_1[[#This Row],[AÇÕES]],'Dados Status Invest STOCKS'!A3045:AD3660,4)/Table_1[[#This Row],[LPA]]))/100,0)</f>
        <v>0.48884615384615387</v>
      </c>
      <c r="K3059" s="64">
        <f>IFERROR(IF(Ações!$B3059="","",VLOOKUP(Table_1[[#This Row],[AÇÕES]],'Dados Status Invest STOCKS'!A3045:AD3660,2)),0)</f>
        <v>119.17</v>
      </c>
      <c r="L3059" s="65">
        <f>IFERROR(IF(Ações!$B3059="","",VLOOKUP(Table_1[[#This Row],[AÇÕES]],'Dados Status Invest STOCKS'!A3045:AD3660,3)/100),0)</f>
        <v>0</v>
      </c>
      <c r="M3059" s="66">
        <f>IFERROR(IF(Ações!$B3059="","",VLOOKUP(Table_1[[#This Row],[AÇÕES]],'Dados Status Invest STOCKS'!A3045:AD3660,28)),0)</f>
        <v>1.56</v>
      </c>
      <c r="N3059" s="66">
        <f>IFERROR(IF(Ações!$B3059="","",VLOOKUP(Table_1[[#This Row],[AÇÕES]],'Dados Status Invest STOCKS'!A3045:AD3660,27)),0)</f>
        <v>28.86</v>
      </c>
      <c r="O3059" s="66">
        <f>IFERROR(IF(Ações!$L3059="","",Ações!$K3059*Ações!$L3059),0)</f>
        <v>0</v>
      </c>
      <c r="P3059" s="67">
        <f t="shared" si="47"/>
        <v>0.06</v>
      </c>
      <c r="Q3059" s="67">
        <f>IFERROR(Ações!$O3059/Ações!$M3059,0)</f>
        <v>0</v>
      </c>
      <c r="R3059" s="67">
        <f>IFERROR(IF(Ações!$B3059="","",VLOOKUP(Table_1[[#This Row],[AÇÕES]],'Dados Status Invest STOCKS'!A3045:AD3660,18)/100),0)</f>
        <v>5.4199999999999998E-2</v>
      </c>
      <c r="S3059" s="65">
        <f>IFERROR(IF(Ações!$B3059="","",VLOOKUP(Table_1[[#This Row],[AÇÕES]],'Dados Status Invest STOCKS'!A3045:AD3660,25)/100),0)</f>
        <v>5.4900000000000004E-2</v>
      </c>
      <c r="T3059" s="67">
        <f>(1-Ações!$Q3059)*Ações!$R3059</f>
        <v>5.4199999999999998E-2</v>
      </c>
      <c r="U3059" s="68">
        <f>IF(Ações!$S3059=0,Ações!$T3059,IF(Ações!$T3059=0,Ações!$S3059,AVERAGE(Ações!$S3059,Ações!$T3059)))</f>
        <v>5.4550000000000001E-2</v>
      </c>
    </row>
    <row r="3060" spans="2:21" ht="15" customHeight="1" x14ac:dyDescent="0.2">
      <c r="B3060" s="63" t="str">
        <f>IFERROR('Dados Status Invest STOCKS'!A3047,"-")</f>
        <v>MOFG</v>
      </c>
      <c r="C3060" s="45">
        <f>IFERROR((Ações!$D3060-Ações!$K3060)/Ações!$D3060,0)</f>
        <v>-1.1739130434782608</v>
      </c>
      <c r="D3060" s="46">
        <f>(Ações!$O3060)/0.06</f>
        <v>15.009800000000002</v>
      </c>
      <c r="E3060" s="47">
        <f>IFERROR((Ações!$F3060-Ações!$K3060)/Ações!$F3060,0)</f>
        <v>0.44703329842680628</v>
      </c>
      <c r="F3060" s="46">
        <f>IF(OR(Ações!$N3060&lt;0,Ações!$M3060&lt;0),"",(22.5*Ações!$M3060*Ações!$N3060)^0.5)</f>
        <v>59.008978130450622</v>
      </c>
      <c r="G3060" s="47">
        <f>IFERROR((Ações!$H3060-Ações!$K3060)/Ações!$H3060,0)</f>
        <v>0</v>
      </c>
      <c r="H3060" s="48">
        <f>IFERROR(Ações!$I3060/(Ações!$P3060-Table_1[[#This Row],[CAGR LUCRO 5A]]),0)</f>
        <v>0</v>
      </c>
      <c r="I3060" s="48" t="str">
        <f>IF(Ações!$S3060&lt;0,"",Ações!$O3060*(1+Ações!$S3060))</f>
        <v/>
      </c>
      <c r="J3060" s="49">
        <f>IFERROR(IF(Ações!$B3060="","",(VLOOKUP(Table_1[[#This Row],[AÇÕES]],'Dados Status Invest STOCKS'!A3046:AD3661,4)/Table_1[[#This Row],[LPA]]))/100,0)</f>
        <v>1.554585152838428E-2</v>
      </c>
      <c r="K3060" s="64">
        <f>IFERROR(IF(Ações!$B3060="","",VLOOKUP(Table_1[[#This Row],[AÇÕES]],'Dados Status Invest STOCKS'!A3046:AD3661,2)),0)</f>
        <v>32.630000000000003</v>
      </c>
      <c r="L3060" s="65">
        <f>IFERROR(IF(Ações!$B3060="","",VLOOKUP(Table_1[[#This Row],[AÇÕES]],'Dados Status Invest STOCKS'!A3046:AD3661,3)/100),0)</f>
        <v>2.76E-2</v>
      </c>
      <c r="M3060" s="66">
        <f>IFERROR(IF(Ações!$B3060="","",VLOOKUP(Table_1[[#This Row],[AÇÕES]],'Dados Status Invest STOCKS'!A3046:AD3661,28)),0)</f>
        <v>4.58</v>
      </c>
      <c r="N3060" s="66">
        <f>IFERROR(IF(Ações!$B3060="","",VLOOKUP(Table_1[[#This Row],[AÇÕES]],'Dados Status Invest STOCKS'!A3046:AD3661,27)),0)</f>
        <v>33.79</v>
      </c>
      <c r="O3060" s="66">
        <f>IFERROR(IF(Ações!$L3060="","",Ações!$K3060*Ações!$L3060),0)</f>
        <v>0.90058800000000006</v>
      </c>
      <c r="P3060" s="67">
        <f t="shared" si="47"/>
        <v>0.06</v>
      </c>
      <c r="Q3060" s="67">
        <f>IFERROR(Ações!$O3060/Ações!$M3060,0)</f>
        <v>0.1966349344978166</v>
      </c>
      <c r="R3060" s="67">
        <f>IFERROR(IF(Ações!$B3060="","",VLOOKUP(Table_1[[#This Row],[AÇÕES]],'Dados Status Invest STOCKS'!A3046:AD3661,18)/100),0)</f>
        <v>0.13570000000000002</v>
      </c>
      <c r="S3060" s="65">
        <f>IFERROR(IF(Ações!$B3060="","",VLOOKUP(Table_1[[#This Row],[AÇÕES]],'Dados Status Invest STOCKS'!A3046:AD3661,25)/100),0)</f>
        <v>-0.23399999999999999</v>
      </c>
      <c r="T3060" s="67">
        <f>(1-Ações!$Q3060)*Ações!$R3060</f>
        <v>0.10901663938864629</v>
      </c>
      <c r="U3060" s="68">
        <f>IF(Ações!$S3060=0,Ações!$T3060,IF(Ações!$T3060=0,Ações!$S3060,AVERAGE(Ações!$S3060,Ações!$T3060)))</f>
        <v>-6.2491680305676846E-2</v>
      </c>
    </row>
    <row r="3061" spans="2:21" ht="15" customHeight="1" x14ac:dyDescent="0.2">
      <c r="B3061" s="63" t="str">
        <f>IFERROR('Dados Status Invest STOCKS'!A3048,"-")</f>
        <v>MOG.B</v>
      </c>
      <c r="C3061" s="45">
        <f>IFERROR((Ações!$D3061-Ações!$K3061)/Ações!$D3061,0)</f>
        <v>-3.8</v>
      </c>
      <c r="D3061" s="46">
        <f>(Ações!$O3061)/0.06</f>
        <v>16.627083333333335</v>
      </c>
      <c r="E3061" s="47">
        <f>IFERROR((Ações!$F3061-Ações!$K3061)/Ações!$F3061,0)</f>
        <v>-1.1867786825327529</v>
      </c>
      <c r="F3061" s="46">
        <f>IF(OR(Ações!$N3061&lt;0,Ações!$M3061&lt;0),"",(22.5*Ações!$M3061*Ações!$N3061)^0.5)</f>
        <v>36.496606006586418</v>
      </c>
      <c r="G3061" s="47">
        <f>IFERROR((Ações!$H3061-Ações!$K3061)/Ações!$H3061,0)</f>
        <v>0</v>
      </c>
      <c r="H3061" s="48">
        <f>IFERROR(Ações!$I3061/(Ações!$P3061-Table_1[[#This Row],[CAGR LUCRO 5A]]),0)</f>
        <v>0</v>
      </c>
      <c r="I3061" s="48" t="str">
        <f>IF(Ações!$S3061&lt;0,"",Ações!$O3061*(1+Ações!$S3061))</f>
        <v/>
      </c>
      <c r="J3061" s="49">
        <f>IFERROR(IF(Ações!$B3061="","",(VLOOKUP(Table_1[[#This Row],[AÇÕES]],'Dados Status Invest STOCKS'!A3047:AD3662,4)/Table_1[[#This Row],[LPA]]))/100,0)</f>
        <v>0.41258992805755396</v>
      </c>
      <c r="K3061" s="64">
        <f>IFERROR(IF(Ações!$B3061="","",VLOOKUP(Table_1[[#This Row],[AÇÕES]],'Dados Status Invest STOCKS'!A3047:AD3662,2)),0)</f>
        <v>79.81</v>
      </c>
      <c r="L3061" s="65">
        <f>IFERROR(IF(Ações!$B3061="","",VLOOKUP(Table_1[[#This Row],[AÇÕES]],'Dados Status Invest STOCKS'!A3047:AD3662,3)/100),0)</f>
        <v>1.2500000000000001E-2</v>
      </c>
      <c r="M3061" s="66">
        <f>IFERROR(IF(Ações!$B3061="","",VLOOKUP(Table_1[[#This Row],[AÇÕES]],'Dados Status Invest STOCKS'!A3047:AD3662,28)),0)</f>
        <v>1.39</v>
      </c>
      <c r="N3061" s="66">
        <f>IFERROR(IF(Ações!$B3061="","",VLOOKUP(Table_1[[#This Row],[AÇÕES]],'Dados Status Invest STOCKS'!A3047:AD3662,27)),0)</f>
        <v>42.59</v>
      </c>
      <c r="O3061" s="66">
        <f>IFERROR(IF(Ações!$L3061="","",Ações!$K3061*Ações!$L3061),0)</f>
        <v>0.9976250000000001</v>
      </c>
      <c r="P3061" s="67">
        <f t="shared" si="47"/>
        <v>0.06</v>
      </c>
      <c r="Q3061" s="67">
        <f>IFERROR(Ações!$O3061/Ações!$M3061,0)</f>
        <v>0.71771582733812966</v>
      </c>
      <c r="R3061" s="67">
        <f>IFERROR(IF(Ações!$B3061="","",VLOOKUP(Table_1[[#This Row],[AÇÕES]],'Dados Status Invest STOCKS'!A3047:AD3662,18)/100),0)</f>
        <v>3.27E-2</v>
      </c>
      <c r="S3061" s="65">
        <f>IFERROR(IF(Ações!$B3061="","",VLOOKUP(Table_1[[#This Row],[AÇÕES]],'Dados Status Invest STOCKS'!A3047:AD3662,25)/100),0)</f>
        <v>-0.4128</v>
      </c>
      <c r="T3061" s="67">
        <f>(1-Ações!$Q3061)*Ações!$R3061</f>
        <v>9.2306924460431594E-3</v>
      </c>
      <c r="U3061" s="68">
        <f>IF(Ações!$S3061=0,Ações!$T3061,IF(Ações!$T3061=0,Ações!$S3061,AVERAGE(Ações!$S3061,Ações!$T3061)))</f>
        <v>-0.20178465377697841</v>
      </c>
    </row>
    <row r="3062" spans="2:21" ht="15" customHeight="1" x14ac:dyDescent="0.2">
      <c r="B3062" s="63" t="str">
        <f>IFERROR('Dados Status Invest STOCKS'!A3049,"-")</f>
        <v>MOGO</v>
      </c>
      <c r="C3062" s="45">
        <f>IFERROR((Ações!$D3062-Ações!$K3062)/Ações!$D3062,0)</f>
        <v>0</v>
      </c>
      <c r="D3062" s="46">
        <f>(Ações!$O3062)/0.06</f>
        <v>0</v>
      </c>
      <c r="E3062" s="47">
        <f>IFERROR((Ações!$F3062-Ações!$K3062)/Ações!$F3062,0)</f>
        <v>-0.25491226976422737</v>
      </c>
      <c r="F3062" s="46">
        <f>IF(OR(Ações!$N3062&lt;0,Ações!$M3062&lt;0),"",(22.5*Ações!$M3062*Ações!$N3062)^0.5)</f>
        <v>1.8248287590894658</v>
      </c>
      <c r="G3062" s="47">
        <f>IFERROR((Ações!$H3062-Ações!$K3062)/Ações!$H3062,0)</f>
        <v>0</v>
      </c>
      <c r="H3062" s="48">
        <f>IFERROR(Ações!$I3062/(Ações!$P3062-Table_1[[#This Row],[CAGR LUCRO 5A]]),0)</f>
        <v>0</v>
      </c>
      <c r="I3062" s="48">
        <f>IF(Ações!$S3062&lt;0,"",Ações!$O3062*(1+Ações!$S3062))</f>
        <v>0</v>
      </c>
      <c r="J3062" s="49">
        <f>IFERROR(IF(Ações!$B3062="","",(VLOOKUP(Table_1[[#This Row],[AÇÕES]],'Dados Status Invest STOCKS'!A3048:AD3663,4)/Table_1[[#This Row],[LPA]]))/100,0)</f>
        <v>9.3840000000000003</v>
      </c>
      <c r="K3062" s="64">
        <f>IFERROR(IF(Ações!$B3062="","",VLOOKUP(Table_1[[#This Row],[AÇÕES]],'Dados Status Invest STOCKS'!A3048:AD3663,2)),0)</f>
        <v>2.29</v>
      </c>
      <c r="L3062" s="65">
        <f>IFERROR(IF(Ações!$B3062="","",VLOOKUP(Table_1[[#This Row],[AÇÕES]],'Dados Status Invest STOCKS'!A3048:AD3663,3)/100),0)</f>
        <v>0</v>
      </c>
      <c r="M3062" s="66">
        <f>IFERROR(IF(Ações!$B3062="","",VLOOKUP(Table_1[[#This Row],[AÇÕES]],'Dados Status Invest STOCKS'!A3048:AD3663,28)),0)</f>
        <v>0.05</v>
      </c>
      <c r="N3062" s="66">
        <f>IFERROR(IF(Ações!$B3062="","",VLOOKUP(Table_1[[#This Row],[AÇÕES]],'Dados Status Invest STOCKS'!A3048:AD3663,27)),0)</f>
        <v>2.96</v>
      </c>
      <c r="O3062" s="66">
        <f>IFERROR(IF(Ações!$L3062="","",Ações!$K3062*Ações!$L3062),0)</f>
        <v>0</v>
      </c>
      <c r="P3062" s="67">
        <f t="shared" si="47"/>
        <v>0.06</v>
      </c>
      <c r="Q3062" s="67">
        <f>IFERROR(Ações!$O3062/Ações!$M3062,0)</f>
        <v>0</v>
      </c>
      <c r="R3062" s="67">
        <f>IFERROR(IF(Ações!$B3062="","",VLOOKUP(Table_1[[#This Row],[AÇÕES]],'Dados Status Invest STOCKS'!A3048:AD3663,18)/100),0)</f>
        <v>1.6500000000000001E-2</v>
      </c>
      <c r="S3062" s="65">
        <f>IFERROR(IF(Ações!$B3062="","",VLOOKUP(Table_1[[#This Row],[AÇÕES]],'Dados Status Invest STOCKS'!A3048:AD3663,25)/100),0)</f>
        <v>0</v>
      </c>
      <c r="T3062" s="67">
        <f>(1-Ações!$Q3062)*Ações!$R3062</f>
        <v>1.6500000000000001E-2</v>
      </c>
      <c r="U3062" s="68">
        <f>IF(Ações!$S3062=0,Ações!$T3062,IF(Ações!$T3062=0,Ações!$S3062,AVERAGE(Ações!$S3062,Ações!$T3062)))</f>
        <v>1.6500000000000001E-2</v>
      </c>
    </row>
    <row r="3063" spans="2:21" ht="15" customHeight="1" x14ac:dyDescent="0.2">
      <c r="B3063" s="63" t="str">
        <f>IFERROR('Dados Status Invest STOCKS'!A3050,"-")</f>
        <v>MOGU</v>
      </c>
      <c r="C3063" s="45">
        <f>IFERROR((Ações!$D3063-Ações!$K3063)/Ações!$D3063,0)</f>
        <v>0</v>
      </c>
      <c r="D3063" s="46">
        <f>(Ações!$O3063)/0.06</f>
        <v>0</v>
      </c>
      <c r="E3063" s="47">
        <f>IFERROR((Ações!$F3063-Ações!$K3063)/Ações!$F3063,0)</f>
        <v>0</v>
      </c>
      <c r="F3063" s="46" t="str">
        <f>IF(OR(Ações!$N3063&lt;0,Ações!$M3063&lt;0),"",(22.5*Ações!$M3063*Ações!$N3063)^0.5)</f>
        <v/>
      </c>
      <c r="G3063" s="47">
        <f>IFERROR((Ações!$H3063-Ações!$K3063)/Ações!$H3063,0)</f>
        <v>0</v>
      </c>
      <c r="H3063" s="48">
        <f>IFERROR(Ações!$I3063/(Ações!$P3063-Table_1[[#This Row],[CAGR LUCRO 5A]]),0)</f>
        <v>0</v>
      </c>
      <c r="I3063" s="48">
        <f>IF(Ações!$S3063&lt;0,"",Ações!$O3063*(1+Ações!$S3063))</f>
        <v>0</v>
      </c>
      <c r="J3063" s="49">
        <f>IFERROR(IF(Ações!$B3063="","",(VLOOKUP(Table_1[[#This Row],[AÇÕES]],'Dados Status Invest STOCKS'!A3049:AD3664,4)/Table_1[[#This Row],[LPA]]))/100,0)</f>
        <v>1.1730769230769229E-2</v>
      </c>
      <c r="K3063" s="64">
        <f>IFERROR(IF(Ações!$B3063="","",VLOOKUP(Table_1[[#This Row],[AÇÕES]],'Dados Status Invest STOCKS'!A3049:AD3664,2)),0)</f>
        <v>0.32</v>
      </c>
      <c r="L3063" s="65">
        <f>IFERROR(IF(Ações!$B3063="","",VLOOKUP(Table_1[[#This Row],[AÇÕES]],'Dados Status Invest STOCKS'!A3049:AD3664,3)/100),0)</f>
        <v>0</v>
      </c>
      <c r="M3063" s="66">
        <f>IFERROR(IF(Ações!$B3063="","",VLOOKUP(Table_1[[#This Row],[AÇÕES]],'Dados Status Invest STOCKS'!A3049:AD3664,28)),0)</f>
        <v>-0.52</v>
      </c>
      <c r="N3063" s="66">
        <f>IFERROR(IF(Ações!$B3063="","",VLOOKUP(Table_1[[#This Row],[AÇÕES]],'Dados Status Invest STOCKS'!A3049:AD3664,27)),0)</f>
        <v>2.08</v>
      </c>
      <c r="O3063" s="66">
        <f>IFERROR(IF(Ações!$L3063="","",Ações!$K3063*Ações!$L3063),0)</f>
        <v>0</v>
      </c>
      <c r="P3063" s="67">
        <f t="shared" si="47"/>
        <v>0.06</v>
      </c>
      <c r="Q3063" s="67">
        <f>IFERROR(Ações!$O3063/Ações!$M3063,0)</f>
        <v>0</v>
      </c>
      <c r="R3063" s="67">
        <f>IFERROR(IF(Ações!$B3063="","",VLOOKUP(Table_1[[#This Row],[AÇÕES]],'Dados Status Invest STOCKS'!A3049:AD3664,18)/100),0)</f>
        <v>-0.25069999999999998</v>
      </c>
      <c r="S3063" s="65">
        <f>IFERROR(IF(Ações!$B3063="","",VLOOKUP(Table_1[[#This Row],[AÇÕES]],'Dados Status Invest STOCKS'!A3049:AD3664,25)/100),0)</f>
        <v>0</v>
      </c>
      <c r="T3063" s="67">
        <f>(1-Ações!$Q3063)*Ações!$R3063</f>
        <v>-0.25069999999999998</v>
      </c>
      <c r="U3063" s="68">
        <f>IF(Ações!$S3063=0,Ações!$T3063,IF(Ações!$T3063=0,Ações!$S3063,AVERAGE(Ações!$S3063,Ações!$T3063)))</f>
        <v>-0.25069999999999998</v>
      </c>
    </row>
    <row r="3064" spans="2:21" ht="15" customHeight="1" x14ac:dyDescent="0.2">
      <c r="B3064" s="63" t="str">
        <f>IFERROR('Dados Status Invest STOCKS'!A3051,"-")</f>
        <v>MOH</v>
      </c>
      <c r="C3064" s="45">
        <f>IFERROR((Ações!$D3064-Ações!$K3064)/Ações!$D3064,0)</f>
        <v>0</v>
      </c>
      <c r="D3064" s="46">
        <f>(Ações!$O3064)/0.06</f>
        <v>0</v>
      </c>
      <c r="E3064" s="47">
        <f>IFERROR((Ações!$F3064-Ações!$K3064)/Ações!$F3064,0)</f>
        <v>-1.8262450896811868</v>
      </c>
      <c r="F3064" s="46">
        <f>IF(OR(Ações!$N3064&lt;0,Ações!$M3064&lt;0),"",(22.5*Ações!$M3064*Ações!$N3064)^0.5)</f>
        <v>98.98999949489847</v>
      </c>
      <c r="G3064" s="47">
        <f>IFERROR((Ações!$H3064-Ações!$K3064)/Ações!$H3064,0)</f>
        <v>0</v>
      </c>
      <c r="H3064" s="48">
        <f>IFERROR(Ações!$I3064/(Ações!$P3064-Table_1[[#This Row],[CAGR LUCRO 5A]]),0)</f>
        <v>0</v>
      </c>
      <c r="I3064" s="48">
        <f>IF(Ações!$S3064&lt;0,"",Ações!$O3064*(1+Ações!$S3064))</f>
        <v>0</v>
      </c>
      <c r="J3064" s="49">
        <f>IFERROR(IF(Ações!$B3064="","",(VLOOKUP(Table_1[[#This Row],[AÇÕES]],'Dados Status Invest STOCKS'!A3050:AD3665,4)/Table_1[[#This Row],[LPA]]))/100,0)</f>
        <v>2.7415841584158419E-2</v>
      </c>
      <c r="K3064" s="64">
        <f>IFERROR(IF(Ações!$B3064="","",VLOOKUP(Table_1[[#This Row],[AÇÕES]],'Dados Status Invest STOCKS'!A3050:AD3665,2)),0)</f>
        <v>279.77</v>
      </c>
      <c r="L3064" s="65">
        <f>IFERROR(IF(Ações!$B3064="","",VLOOKUP(Table_1[[#This Row],[AÇÕES]],'Dados Status Invest STOCKS'!A3050:AD3665,3)/100),0)</f>
        <v>0</v>
      </c>
      <c r="M3064" s="66">
        <f>IFERROR(IF(Ações!$B3064="","",VLOOKUP(Table_1[[#This Row],[AÇÕES]],'Dados Status Invest STOCKS'!A3050:AD3665,28)),0)</f>
        <v>10.1</v>
      </c>
      <c r="N3064" s="66">
        <f>IFERROR(IF(Ações!$B3064="","",VLOOKUP(Table_1[[#This Row],[AÇÕES]],'Dados Status Invest STOCKS'!A3050:AD3665,27)),0)</f>
        <v>43.12</v>
      </c>
      <c r="O3064" s="66">
        <f>IFERROR(IF(Ações!$L3064="","",Ações!$K3064*Ações!$L3064),0)</f>
        <v>0</v>
      </c>
      <c r="P3064" s="67">
        <f t="shared" si="47"/>
        <v>0.06</v>
      </c>
      <c r="Q3064" s="67">
        <f>IFERROR(Ações!$O3064/Ações!$M3064,0)</f>
        <v>0</v>
      </c>
      <c r="R3064" s="67">
        <f>IFERROR(IF(Ações!$B3064="","",VLOOKUP(Table_1[[#This Row],[AÇÕES]],'Dados Status Invest STOCKS'!A3050:AD3665,18)/100),0)</f>
        <v>0.23430000000000001</v>
      </c>
      <c r="S3064" s="65">
        <f>IFERROR(IF(Ações!$B3064="","",VLOOKUP(Table_1[[#This Row],[AÇÕES]],'Dados Status Invest STOCKS'!A3050:AD3665,25)/100),0)</f>
        <v>0.36310000000000003</v>
      </c>
      <c r="T3064" s="67">
        <f>(1-Ações!$Q3064)*Ações!$R3064</f>
        <v>0.23430000000000001</v>
      </c>
      <c r="U3064" s="68">
        <f>IF(Ações!$S3064=0,Ações!$T3064,IF(Ações!$T3064=0,Ações!$S3064,AVERAGE(Ações!$S3064,Ações!$T3064)))</f>
        <v>0.29870000000000002</v>
      </c>
    </row>
    <row r="3065" spans="2:21" ht="15" customHeight="1" x14ac:dyDescent="0.2">
      <c r="B3065" s="63" t="str">
        <f>IFERROR('Dados Status Invest STOCKS'!A3052,"-")</f>
        <v>MOHO</v>
      </c>
      <c r="C3065" s="45">
        <f>IFERROR((Ações!$D3065-Ações!$K3065)/Ações!$D3065,0)</f>
        <v>0</v>
      </c>
      <c r="D3065" s="46">
        <f>(Ações!$O3065)/0.06</f>
        <v>0</v>
      </c>
      <c r="E3065" s="47">
        <f>IFERROR((Ações!$F3065-Ações!$K3065)/Ações!$F3065,0)</f>
        <v>0</v>
      </c>
      <c r="F3065" s="46" t="str">
        <f>IF(OR(Ações!$N3065&lt;0,Ações!$M3065&lt;0),"",(22.5*Ações!$M3065*Ações!$N3065)^0.5)</f>
        <v/>
      </c>
      <c r="G3065" s="47">
        <f>IFERROR((Ações!$H3065-Ações!$K3065)/Ações!$H3065,0)</f>
        <v>0</v>
      </c>
      <c r="H3065" s="48">
        <f>IFERROR(Ações!$I3065/(Ações!$P3065-Table_1[[#This Row],[CAGR LUCRO 5A]]),0)</f>
        <v>0</v>
      </c>
      <c r="I3065" s="48">
        <f>IF(Ações!$S3065&lt;0,"",Ações!$O3065*(1+Ações!$S3065))</f>
        <v>0</v>
      </c>
      <c r="J3065" s="49">
        <f>IFERROR(IF(Ações!$B3065="","",(VLOOKUP(Table_1[[#This Row],[AÇÕES]],'Dados Status Invest STOCKS'!A3051:AD3666,4)/Table_1[[#This Row],[LPA]]))/100,0)</f>
        <v>3.2666666666666663E-2</v>
      </c>
      <c r="K3065" s="64">
        <f>IFERROR(IF(Ações!$B3065="","",VLOOKUP(Table_1[[#This Row],[AÇÕES]],'Dados Status Invest STOCKS'!A3051:AD3666,2)),0)</f>
        <v>0.3</v>
      </c>
      <c r="L3065" s="65">
        <f>IFERROR(IF(Ações!$B3065="","",VLOOKUP(Table_1[[#This Row],[AÇÕES]],'Dados Status Invest STOCKS'!A3051:AD3666,3)/100),0)</f>
        <v>0</v>
      </c>
      <c r="M3065" s="66">
        <f>IFERROR(IF(Ações!$B3065="","",VLOOKUP(Table_1[[#This Row],[AÇÕES]],'Dados Status Invest STOCKS'!A3051:AD3666,28)),0)</f>
        <v>-0.3</v>
      </c>
      <c r="N3065" s="66">
        <f>IFERROR(IF(Ações!$B3065="","",VLOOKUP(Table_1[[#This Row],[AÇÕES]],'Dados Status Invest STOCKS'!A3051:AD3666,27)),0)</f>
        <v>1.55</v>
      </c>
      <c r="O3065" s="66">
        <f>IFERROR(IF(Ações!$L3065="","",Ações!$K3065*Ações!$L3065),0)</f>
        <v>0</v>
      </c>
      <c r="P3065" s="67">
        <f t="shared" si="47"/>
        <v>0.06</v>
      </c>
      <c r="Q3065" s="67">
        <f>IFERROR(Ações!$O3065/Ações!$M3065,0)</f>
        <v>0</v>
      </c>
      <c r="R3065" s="67">
        <f>IFERROR(IF(Ações!$B3065="","",VLOOKUP(Table_1[[#This Row],[AÇÕES]],'Dados Status Invest STOCKS'!A3051:AD3666,18)/100),0)</f>
        <v>-0.19600000000000001</v>
      </c>
      <c r="S3065" s="65">
        <f>IFERROR(IF(Ações!$B3065="","",VLOOKUP(Table_1[[#This Row],[AÇÕES]],'Dados Status Invest STOCKS'!A3051:AD3666,25)/100),0)</f>
        <v>0</v>
      </c>
      <c r="T3065" s="67">
        <f>(1-Ações!$Q3065)*Ações!$R3065</f>
        <v>-0.19600000000000001</v>
      </c>
      <c r="U3065" s="68">
        <f>IF(Ações!$S3065=0,Ações!$T3065,IF(Ações!$T3065=0,Ações!$S3065,AVERAGE(Ações!$S3065,Ações!$T3065)))</f>
        <v>-0.19600000000000001</v>
      </c>
    </row>
    <row r="3066" spans="2:21" ht="15" customHeight="1" x14ac:dyDescent="0.2">
      <c r="B3066" s="63" t="str">
        <f>IFERROR('Dados Status Invest STOCKS'!A3053,"-")</f>
        <v>MOMO</v>
      </c>
      <c r="C3066" s="45">
        <f>IFERROR((Ações!$D3066-Ações!$K3066)/Ações!$D3066,0)</f>
        <v>0.16201117318435745</v>
      </c>
      <c r="D3066" s="46">
        <f>(Ações!$O3066)/0.06</f>
        <v>10.668399999999998</v>
      </c>
      <c r="E3066" s="47">
        <f>IFERROR((Ações!$F3066-Ações!$K3066)/Ações!$F3066,0)</f>
        <v>0.57340877738654727</v>
      </c>
      <c r="F3066" s="46">
        <f>IF(OR(Ações!$N3066&lt;0,Ações!$M3066&lt;0),"",(22.5*Ações!$M3066*Ações!$N3066)^0.5)</f>
        <v>20.95683062869956</v>
      </c>
      <c r="G3066" s="47">
        <f>IFERROR((Ações!$H3066-Ações!$K3066)/Ações!$H3066,0)</f>
        <v>7.0917627481278984</v>
      </c>
      <c r="H3066" s="48">
        <f>IFERROR(Ações!$I3066/(Ações!$P3066-Table_1[[#This Row],[CAGR LUCRO 5A]]),0)</f>
        <v>-1.4675555121951216</v>
      </c>
      <c r="I3066" s="48">
        <f>IF(Ações!$S3066&lt;0,"",Ações!$O3066*(1+Ações!$S3066))</f>
        <v>1.2033955199999997</v>
      </c>
      <c r="J3066" s="49">
        <f>IFERROR(IF(Ações!$B3066="","",(VLOOKUP(Table_1[[#This Row],[AÇÕES]],'Dados Status Invest STOCKS'!A3052:AD3667,4)/Table_1[[#This Row],[LPA]]))/100,0)</f>
        <v>3.2909090909090909E-2</v>
      </c>
      <c r="K3066" s="64">
        <f>IFERROR(IF(Ações!$B3066="","",VLOOKUP(Table_1[[#This Row],[AÇÕES]],'Dados Status Invest STOCKS'!A3052:AD3667,2)),0)</f>
        <v>8.94</v>
      </c>
      <c r="L3066" s="65">
        <f>IFERROR(IF(Ações!$B3066="","",VLOOKUP(Table_1[[#This Row],[AÇÕES]],'Dados Status Invest STOCKS'!A3052:AD3667,3)/100),0)</f>
        <v>7.1599999999999997E-2</v>
      </c>
      <c r="M3066" s="66">
        <f>IFERROR(IF(Ações!$B3066="","",VLOOKUP(Table_1[[#This Row],[AÇÕES]],'Dados Status Invest STOCKS'!A3052:AD3667,28)),0)</f>
        <v>1.65</v>
      </c>
      <c r="N3066" s="66">
        <f>IFERROR(IF(Ações!$B3066="","",VLOOKUP(Table_1[[#This Row],[AÇÕES]],'Dados Status Invest STOCKS'!A3052:AD3667,27)),0)</f>
        <v>11.83</v>
      </c>
      <c r="O3066" s="66">
        <f>IFERROR(IF(Ações!$L3066="","",Ações!$K3066*Ações!$L3066),0)</f>
        <v>0.6401039999999999</v>
      </c>
      <c r="P3066" s="67">
        <f t="shared" si="47"/>
        <v>0.06</v>
      </c>
      <c r="Q3066" s="67">
        <f>IFERROR(Ações!$O3066/Ações!$M3066,0)</f>
        <v>0.38794181818181817</v>
      </c>
      <c r="R3066" s="67">
        <f>IFERROR(IF(Ações!$B3066="","",VLOOKUP(Table_1[[#This Row],[AÇÕES]],'Dados Status Invest STOCKS'!A3052:AD3667,18)/100),0)</f>
        <v>0.1391</v>
      </c>
      <c r="S3066" s="65">
        <f>IFERROR(IF(Ações!$B3066="","",VLOOKUP(Table_1[[#This Row],[AÇÕES]],'Dados Status Invest STOCKS'!A3052:AD3667,25)/100),0)</f>
        <v>0.88</v>
      </c>
      <c r="T3066" s="67">
        <f>(1-Ações!$Q3066)*Ações!$R3066</f>
        <v>8.5137293090909089E-2</v>
      </c>
      <c r="U3066" s="68">
        <f>IF(Ações!$S3066=0,Ações!$T3066,IF(Ações!$T3066=0,Ações!$S3066,AVERAGE(Ações!$S3066,Ações!$T3066)))</f>
        <v>0.48256864654545456</v>
      </c>
    </row>
    <row r="3067" spans="2:21" ht="15" customHeight="1" x14ac:dyDescent="0.2">
      <c r="B3067" s="63" t="str">
        <f>IFERROR('Dados Status Invest STOCKS'!A3054,"-")</f>
        <v>MOR</v>
      </c>
      <c r="C3067" s="45">
        <f>IFERROR((Ações!$D3067-Ações!$K3067)/Ações!$D3067,0)</f>
        <v>0</v>
      </c>
      <c r="D3067" s="46">
        <f>(Ações!$O3067)/0.06</f>
        <v>0</v>
      </c>
      <c r="E3067" s="47">
        <f>IFERROR((Ações!$F3067-Ações!$K3067)/Ações!$F3067,0)</f>
        <v>0</v>
      </c>
      <c r="F3067" s="46" t="str">
        <f>IF(OR(Ações!$N3067&lt;0,Ações!$M3067&lt;0),"",(22.5*Ações!$M3067*Ações!$N3067)^0.5)</f>
        <v/>
      </c>
      <c r="G3067" s="47">
        <f>IFERROR((Ações!$H3067-Ações!$K3067)/Ações!$H3067,0)</f>
        <v>0</v>
      </c>
      <c r="H3067" s="48">
        <f>IFERROR(Ações!$I3067/(Ações!$P3067-Table_1[[#This Row],[CAGR LUCRO 5A]]),0)</f>
        <v>0</v>
      </c>
      <c r="I3067" s="48">
        <f>IF(Ações!$S3067&lt;0,"",Ações!$O3067*(1+Ações!$S3067))</f>
        <v>0</v>
      </c>
      <c r="J3067" s="49">
        <f>IFERROR(IF(Ações!$B3067="","",(VLOOKUP(Table_1[[#This Row],[AÇÕES]],'Dados Status Invest STOCKS'!A3053:AD3668,4)/Table_1[[#This Row],[LPA]]))/100,0)</f>
        <v>0.27826923076923077</v>
      </c>
      <c r="K3067" s="64">
        <f>IFERROR(IF(Ações!$B3067="","",VLOOKUP(Table_1[[#This Row],[AÇÕES]],'Dados Status Invest STOCKS'!A3053:AD3668,2)),0)</f>
        <v>7.46</v>
      </c>
      <c r="L3067" s="65">
        <f>IFERROR(IF(Ações!$B3067="","",VLOOKUP(Table_1[[#This Row],[AÇÕES]],'Dados Status Invest STOCKS'!A3053:AD3668,3)/100),0)</f>
        <v>0</v>
      </c>
      <c r="M3067" s="66">
        <f>IFERROR(IF(Ações!$B3067="","",VLOOKUP(Table_1[[#This Row],[AÇÕES]],'Dados Status Invest STOCKS'!A3053:AD3668,28)),0)</f>
        <v>-0.52</v>
      </c>
      <c r="N3067" s="66">
        <f>IFERROR(IF(Ações!$B3067="","",VLOOKUP(Table_1[[#This Row],[AÇÕES]],'Dados Status Invest STOCKS'!A3053:AD3668,27)),0)</f>
        <v>5.31</v>
      </c>
      <c r="O3067" s="66">
        <f>IFERROR(IF(Ações!$L3067="","",Ações!$K3067*Ações!$L3067),0)</f>
        <v>0</v>
      </c>
      <c r="P3067" s="67">
        <f t="shared" si="47"/>
        <v>0.06</v>
      </c>
      <c r="Q3067" s="67">
        <f>IFERROR(Ações!$O3067/Ações!$M3067,0)</f>
        <v>0</v>
      </c>
      <c r="R3067" s="67">
        <f>IFERROR(IF(Ações!$B3067="","",VLOOKUP(Table_1[[#This Row],[AÇÕES]],'Dados Status Invest STOCKS'!A3053:AD3668,18)/100),0)</f>
        <v>-9.7200000000000009E-2</v>
      </c>
      <c r="S3067" s="65">
        <f>IFERROR(IF(Ações!$B3067="","",VLOOKUP(Table_1[[#This Row],[AÇÕES]],'Dados Status Invest STOCKS'!A3053:AD3668,25)/100),0)</f>
        <v>0</v>
      </c>
      <c r="T3067" s="67">
        <f>(1-Ações!$Q3067)*Ações!$R3067</f>
        <v>-9.7200000000000009E-2</v>
      </c>
      <c r="U3067" s="68">
        <f>IF(Ações!$S3067=0,Ações!$T3067,IF(Ações!$T3067=0,Ações!$S3067,AVERAGE(Ações!$S3067,Ações!$T3067)))</f>
        <v>-9.7200000000000009E-2</v>
      </c>
    </row>
    <row r="3068" spans="2:21" ht="15" customHeight="1" x14ac:dyDescent="0.2">
      <c r="B3068" s="63" t="str">
        <f>IFERROR('Dados Status Invest STOCKS'!A3055,"-")</f>
        <v>MORF</v>
      </c>
      <c r="C3068" s="45">
        <f>IFERROR((Ações!$D3068-Ações!$K3068)/Ações!$D3068,0)</f>
        <v>0</v>
      </c>
      <c r="D3068" s="46">
        <f>(Ações!$O3068)/0.06</f>
        <v>0</v>
      </c>
      <c r="E3068" s="47">
        <f>IFERROR((Ações!$F3068-Ações!$K3068)/Ações!$F3068,0)</f>
        <v>0</v>
      </c>
      <c r="F3068" s="46" t="str">
        <f>IF(OR(Ações!$N3068&lt;0,Ações!$M3068&lt;0),"",(22.5*Ações!$M3068*Ações!$N3068)^0.5)</f>
        <v/>
      </c>
      <c r="G3068" s="47">
        <f>IFERROR((Ações!$H3068-Ações!$K3068)/Ações!$H3068,0)</f>
        <v>0</v>
      </c>
      <c r="H3068" s="48">
        <f>IFERROR(Ações!$I3068/(Ações!$P3068-Table_1[[#This Row],[CAGR LUCRO 5A]]),0)</f>
        <v>0</v>
      </c>
      <c r="I3068" s="48">
        <f>IF(Ações!$S3068&lt;0,"",Ações!$O3068*(1+Ações!$S3068))</f>
        <v>0</v>
      </c>
      <c r="J3068" s="49">
        <f>IFERROR(IF(Ações!$B3068="","",(VLOOKUP(Table_1[[#This Row],[AÇÕES]],'Dados Status Invest STOCKS'!A3054:AD3669,4)/Table_1[[#This Row],[LPA]]))/100,0)</f>
        <v>6.6506024096385535E-2</v>
      </c>
      <c r="K3068" s="64">
        <f>IFERROR(IF(Ações!$B3068="","",VLOOKUP(Table_1[[#This Row],[AÇÕES]],'Dados Status Invest STOCKS'!A3054:AD3669,2)),0)</f>
        <v>41.17</v>
      </c>
      <c r="L3068" s="65">
        <f>IFERROR(IF(Ações!$B3068="","",VLOOKUP(Table_1[[#This Row],[AÇÕES]],'Dados Status Invest STOCKS'!A3054:AD3669,3)/100),0)</f>
        <v>0</v>
      </c>
      <c r="M3068" s="66">
        <f>IFERROR(IF(Ações!$B3068="","",VLOOKUP(Table_1[[#This Row],[AÇÕES]],'Dados Status Invest STOCKS'!A3054:AD3669,28)),0)</f>
        <v>-2.4900000000000002</v>
      </c>
      <c r="N3068" s="66">
        <f>IFERROR(IF(Ações!$B3068="","",VLOOKUP(Table_1[[#This Row],[AÇÕES]],'Dados Status Invest STOCKS'!A3054:AD3669,27)),0)</f>
        <v>9.4700000000000006</v>
      </c>
      <c r="O3068" s="66">
        <f>IFERROR(IF(Ações!$L3068="","",Ações!$K3068*Ações!$L3068),0)</f>
        <v>0</v>
      </c>
      <c r="P3068" s="67">
        <f t="shared" si="47"/>
        <v>0.06</v>
      </c>
      <c r="Q3068" s="67">
        <f>IFERROR(Ações!$O3068/Ações!$M3068,0)</f>
        <v>0</v>
      </c>
      <c r="R3068" s="67">
        <f>IFERROR(IF(Ações!$B3068="","",VLOOKUP(Table_1[[#This Row],[AÇÕES]],'Dados Status Invest STOCKS'!A3054:AD3669,18)/100),0)</f>
        <v>-0.26239999999999997</v>
      </c>
      <c r="S3068" s="65">
        <f>IFERROR(IF(Ações!$B3068="","",VLOOKUP(Table_1[[#This Row],[AÇÕES]],'Dados Status Invest STOCKS'!A3054:AD3669,25)/100),0)</f>
        <v>0</v>
      </c>
      <c r="T3068" s="67">
        <f>(1-Ações!$Q3068)*Ações!$R3068</f>
        <v>-0.26239999999999997</v>
      </c>
      <c r="U3068" s="68">
        <f>IF(Ações!$S3068=0,Ações!$T3068,IF(Ações!$T3068=0,Ações!$S3068,AVERAGE(Ações!$S3068,Ações!$T3068)))</f>
        <v>-0.26239999999999997</v>
      </c>
    </row>
    <row r="3069" spans="2:21" ht="15" customHeight="1" x14ac:dyDescent="0.2">
      <c r="B3069" s="63" t="str">
        <f>IFERROR('Dados Status Invest STOCKS'!A3056,"-")</f>
        <v>MORN</v>
      </c>
      <c r="C3069" s="45">
        <f>IFERROR((Ações!$D3069-Ações!$K3069)/Ações!$D3069,0)</f>
        <v>-12.043478260869565</v>
      </c>
      <c r="D3069" s="46">
        <f>(Ações!$O3069)/0.06</f>
        <v>21.642233333333337</v>
      </c>
      <c r="E3069" s="47">
        <f>IFERROR((Ações!$F3069-Ações!$K3069)/Ações!$F3069,0)</f>
        <v>-3.7318524585791564</v>
      </c>
      <c r="F3069" s="46">
        <f>IF(OR(Ações!$N3069&lt;0,Ações!$M3069&lt;0),"",(22.5*Ações!$M3069*Ações!$N3069)^0.5)</f>
        <v>59.65739685906518</v>
      </c>
      <c r="G3069" s="47">
        <f>IFERROR((Ações!$H3069-Ações!$K3069)/Ações!$H3069,0)</f>
        <v>10.829799566078966</v>
      </c>
      <c r="H3069" s="48">
        <f>IFERROR(Ações!$I3069/(Ações!$P3069-Table_1[[#This Row],[CAGR LUCRO 5A]]),0)</f>
        <v>-28.717777824701201</v>
      </c>
      <c r="I3069" s="48">
        <f>IF(Ações!$S3069&lt;0,"",Ações!$O3069*(1+Ações!$S3069))</f>
        <v>1.4416324468000001</v>
      </c>
      <c r="J3069" s="49">
        <f>IFERROR(IF(Ações!$B3069="","",(VLOOKUP(Table_1[[#This Row],[AÇÕES]],'Dados Status Invest STOCKS'!A3055:AD3670,4)/Table_1[[#This Row],[LPA]]))/100,0)</f>
        <v>0.11658536585365853</v>
      </c>
      <c r="K3069" s="64">
        <f>IFERROR(IF(Ações!$B3069="","",VLOOKUP(Table_1[[#This Row],[AÇÕES]],'Dados Status Invest STOCKS'!A3055:AD3670,2)),0)</f>
        <v>282.29000000000002</v>
      </c>
      <c r="L3069" s="65">
        <f>IFERROR(IF(Ações!$B3069="","",VLOOKUP(Table_1[[#This Row],[AÇÕES]],'Dados Status Invest STOCKS'!A3055:AD3670,3)/100),0)</f>
        <v>4.5999999999999999E-3</v>
      </c>
      <c r="M3069" s="66">
        <f>IFERROR(IF(Ações!$B3069="","",VLOOKUP(Table_1[[#This Row],[AÇÕES]],'Dados Status Invest STOCKS'!A3055:AD3670,28)),0)</f>
        <v>4.92</v>
      </c>
      <c r="N3069" s="66">
        <f>IFERROR(IF(Ações!$B3069="","",VLOOKUP(Table_1[[#This Row],[AÇÕES]],'Dados Status Invest STOCKS'!A3055:AD3670,27)),0)</f>
        <v>32.15</v>
      </c>
      <c r="O3069" s="66">
        <f>IFERROR(IF(Ações!$L3069="","",Ações!$K3069*Ações!$L3069),0)</f>
        <v>1.2985340000000001</v>
      </c>
      <c r="P3069" s="67">
        <f t="shared" si="47"/>
        <v>0.06</v>
      </c>
      <c r="Q3069" s="67">
        <f>IFERROR(Ações!$O3069/Ações!$M3069,0)</f>
        <v>0.263929674796748</v>
      </c>
      <c r="R3069" s="67">
        <f>IFERROR(IF(Ações!$B3069="","",VLOOKUP(Table_1[[#This Row],[AÇÕES]],'Dados Status Invest STOCKS'!A3055:AD3670,18)/100),0)</f>
        <v>0.15310000000000001</v>
      </c>
      <c r="S3069" s="65">
        <f>IFERROR(IF(Ações!$B3069="","",VLOOKUP(Table_1[[#This Row],[AÇÕES]],'Dados Status Invest STOCKS'!A3055:AD3670,25)/100),0)</f>
        <v>0.11019999999999999</v>
      </c>
      <c r="T3069" s="67">
        <f>(1-Ações!$Q3069)*Ações!$R3069</f>
        <v>0.1126923667886179</v>
      </c>
      <c r="U3069" s="68">
        <f>IF(Ações!$S3069=0,Ações!$T3069,IF(Ações!$T3069=0,Ações!$S3069,AVERAGE(Ações!$S3069,Ações!$T3069)))</f>
        <v>0.11144618339430895</v>
      </c>
    </row>
    <row r="3070" spans="2:21" ht="15" customHeight="1" x14ac:dyDescent="0.2">
      <c r="B3070" s="63" t="str">
        <f>IFERROR('Dados Status Invest STOCKS'!A3057,"-")</f>
        <v>MOS</v>
      </c>
      <c r="C3070" s="45">
        <f>IFERROR((Ações!$D3070-Ações!$K3070)/Ações!$D3070,0)</f>
        <v>-7.571428571428573</v>
      </c>
      <c r="D3070" s="46">
        <f>(Ações!$O3070)/0.06</f>
        <v>4.5628333333333329</v>
      </c>
      <c r="E3070" s="47">
        <f>IFERROR((Ações!$F3070-Ações!$K3070)/Ações!$F3070,0)</f>
        <v>0.29337498125057815</v>
      </c>
      <c r="F3070" s="46">
        <f>IF(OR(Ações!$N3070&lt;0,Ações!$M3070&lt;0),"",(22.5*Ações!$M3070*Ações!$N3070)^0.5)</f>
        <v>55.347601574051964</v>
      </c>
      <c r="G3070" s="47">
        <f>IFERROR((Ações!$H3070-Ações!$K3070)/Ações!$H3070,0)</f>
        <v>0</v>
      </c>
      <c r="H3070" s="48">
        <f>IFERROR(Ações!$I3070/(Ações!$P3070-Table_1[[#This Row],[CAGR LUCRO 5A]]),0)</f>
        <v>0</v>
      </c>
      <c r="I3070" s="48" t="str">
        <f>IF(Ações!$S3070&lt;0,"",Ações!$O3070*(1+Ações!$S3070))</f>
        <v/>
      </c>
      <c r="J3070" s="49">
        <f>IFERROR(IF(Ações!$B3070="","",(VLOOKUP(Table_1[[#This Row],[AÇÕES]],'Dados Status Invest STOCKS'!A3056:AD3671,4)/Table_1[[#This Row],[LPA]]))/100,0)</f>
        <v>1.6694214876033057E-2</v>
      </c>
      <c r="K3070" s="64">
        <f>IFERROR(IF(Ações!$B3070="","",VLOOKUP(Table_1[[#This Row],[AÇÕES]],'Dados Status Invest STOCKS'!A3056:AD3671,2)),0)</f>
        <v>39.11</v>
      </c>
      <c r="L3070" s="65">
        <f>IFERROR(IF(Ações!$B3070="","",VLOOKUP(Table_1[[#This Row],[AÇÕES]],'Dados Status Invest STOCKS'!A3056:AD3671,3)/100),0)</f>
        <v>6.9999999999999993E-3</v>
      </c>
      <c r="M3070" s="66">
        <f>IFERROR(IF(Ações!$B3070="","",VLOOKUP(Table_1[[#This Row],[AÇÕES]],'Dados Status Invest STOCKS'!A3056:AD3671,28)),0)</f>
        <v>4.84</v>
      </c>
      <c r="N3070" s="66">
        <f>IFERROR(IF(Ações!$B3070="","",VLOOKUP(Table_1[[#This Row],[AÇÕES]],'Dados Status Invest STOCKS'!A3056:AD3671,27)),0)</f>
        <v>28.13</v>
      </c>
      <c r="O3070" s="66">
        <f>IFERROR(IF(Ações!$L3070="","",Ações!$K3070*Ações!$L3070),0)</f>
        <v>0.27376999999999996</v>
      </c>
      <c r="P3070" s="67">
        <f t="shared" si="47"/>
        <v>0.06</v>
      </c>
      <c r="Q3070" s="67">
        <f>IFERROR(Ações!$O3070/Ações!$M3070,0)</f>
        <v>5.6564049586776854E-2</v>
      </c>
      <c r="R3070" s="67">
        <f>IFERROR(IF(Ações!$B3070="","",VLOOKUP(Table_1[[#This Row],[AÇÕES]],'Dados Status Invest STOCKS'!A3056:AD3671,18)/100),0)</f>
        <v>0.1721</v>
      </c>
      <c r="S3070" s="65">
        <f>IFERROR(IF(Ações!$B3070="","",VLOOKUP(Table_1[[#This Row],[AÇÕES]],'Dados Status Invest STOCKS'!A3056:AD3671,25)/100),0)</f>
        <v>-7.8100000000000003E-2</v>
      </c>
      <c r="T3070" s="67">
        <f>(1-Ações!$Q3070)*Ações!$R3070</f>
        <v>0.1623653270661157</v>
      </c>
      <c r="U3070" s="68">
        <f>IF(Ações!$S3070=0,Ações!$T3070,IF(Ações!$T3070=0,Ações!$S3070,AVERAGE(Ações!$S3070,Ações!$T3070)))</f>
        <v>4.2132663533057849E-2</v>
      </c>
    </row>
    <row r="3071" spans="2:21" ht="15" customHeight="1" x14ac:dyDescent="0.2">
      <c r="B3071" s="63" t="str">
        <f>IFERROR('Dados Status Invest STOCKS'!A3058,"-")</f>
        <v>MOSY</v>
      </c>
      <c r="C3071" s="45">
        <f>IFERROR((Ações!$D3071-Ações!$K3071)/Ações!$D3071,0)</f>
        <v>0</v>
      </c>
      <c r="D3071" s="46">
        <f>(Ações!$O3071)/0.06</f>
        <v>0</v>
      </c>
      <c r="E3071" s="47">
        <f>IFERROR((Ações!$F3071-Ações!$K3071)/Ações!$F3071,0)</f>
        <v>0</v>
      </c>
      <c r="F3071" s="46" t="str">
        <f>IF(OR(Ações!$N3071&lt;0,Ações!$M3071&lt;0),"",(22.5*Ações!$M3071*Ações!$N3071)^0.5)</f>
        <v/>
      </c>
      <c r="G3071" s="47">
        <f>IFERROR((Ações!$H3071-Ações!$K3071)/Ações!$H3071,0)</f>
        <v>0</v>
      </c>
      <c r="H3071" s="48">
        <f>IFERROR(Ações!$I3071/(Ações!$P3071-Table_1[[#This Row],[CAGR LUCRO 5A]]),0)</f>
        <v>0</v>
      </c>
      <c r="I3071" s="48">
        <f>IF(Ações!$S3071&lt;0,"",Ações!$O3071*(1+Ações!$S3071))</f>
        <v>0</v>
      </c>
      <c r="J3071" s="49">
        <f>IFERROR(IF(Ações!$B3071="","",(VLOOKUP(Table_1[[#This Row],[AÇÕES]],'Dados Status Invest STOCKS'!A3057:AD3672,4)/Table_1[[#This Row],[LPA]]))/100,0)</f>
        <v>0.12081967213114755</v>
      </c>
      <c r="K3071" s="64">
        <f>IFERROR(IF(Ações!$B3071="","",VLOOKUP(Table_1[[#This Row],[AÇÕES]],'Dados Status Invest STOCKS'!A3057:AD3672,2)),0)</f>
        <v>4.5</v>
      </c>
      <c r="L3071" s="65">
        <f>IFERROR(IF(Ações!$B3071="","",VLOOKUP(Table_1[[#This Row],[AÇÕES]],'Dados Status Invest STOCKS'!A3057:AD3672,3)/100),0)</f>
        <v>0</v>
      </c>
      <c r="M3071" s="66">
        <f>IFERROR(IF(Ações!$B3071="","",VLOOKUP(Table_1[[#This Row],[AÇÕES]],'Dados Status Invest STOCKS'!A3057:AD3672,28)),0)</f>
        <v>-0.61</v>
      </c>
      <c r="N3071" s="66">
        <f>IFERROR(IF(Ações!$B3071="","",VLOOKUP(Table_1[[#This Row],[AÇÕES]],'Dados Status Invest STOCKS'!A3057:AD3672,27)),0)</f>
        <v>2.5299999999999998</v>
      </c>
      <c r="O3071" s="66">
        <f>IFERROR(IF(Ações!$L3071="","",Ações!$K3071*Ações!$L3071),0)</f>
        <v>0</v>
      </c>
      <c r="P3071" s="67">
        <f t="shared" si="47"/>
        <v>0.06</v>
      </c>
      <c r="Q3071" s="67">
        <f>IFERROR(Ações!$O3071/Ações!$M3071,0)</f>
        <v>0</v>
      </c>
      <c r="R3071" s="67">
        <f>IFERROR(IF(Ações!$B3071="","",VLOOKUP(Table_1[[#This Row],[AÇÕES]],'Dados Status Invest STOCKS'!A3057:AD3672,18)/100),0)</f>
        <v>-0.24100000000000002</v>
      </c>
      <c r="S3071" s="65">
        <f>IFERROR(IF(Ações!$B3071="","",VLOOKUP(Table_1[[#This Row],[AÇÕES]],'Dados Status Invest STOCKS'!A3057:AD3672,25)/100),0)</f>
        <v>0</v>
      </c>
      <c r="T3071" s="67">
        <f>(1-Ações!$Q3071)*Ações!$R3071</f>
        <v>-0.24100000000000002</v>
      </c>
      <c r="U3071" s="68">
        <f>IF(Ações!$S3071=0,Ações!$T3071,IF(Ações!$T3071=0,Ações!$S3071,AVERAGE(Ações!$S3071,Ações!$T3071)))</f>
        <v>-0.24100000000000002</v>
      </c>
    </row>
    <row r="3072" spans="2:21" ht="15" customHeight="1" x14ac:dyDescent="0.2">
      <c r="B3072" s="63" t="str">
        <f>IFERROR('Dados Status Invest STOCKS'!A3059,"-")</f>
        <v>MOTS</v>
      </c>
      <c r="C3072" s="45">
        <f>IFERROR((Ações!$D3072-Ações!$K3072)/Ações!$D3072,0)</f>
        <v>0</v>
      </c>
      <c r="D3072" s="46">
        <f>(Ações!$O3072)/0.06</f>
        <v>0</v>
      </c>
      <c r="E3072" s="47">
        <f>IFERROR((Ações!$F3072-Ações!$K3072)/Ações!$F3072,0)</f>
        <v>0</v>
      </c>
      <c r="F3072" s="46" t="str">
        <f>IF(OR(Ações!$N3072&lt;0,Ações!$M3072&lt;0),"",(22.5*Ações!$M3072*Ações!$N3072)^0.5)</f>
        <v/>
      </c>
      <c r="G3072" s="47">
        <f>IFERROR((Ações!$H3072-Ações!$K3072)/Ações!$H3072,0)</f>
        <v>0</v>
      </c>
      <c r="H3072" s="48">
        <f>IFERROR(Ações!$I3072/(Ações!$P3072-Table_1[[#This Row],[CAGR LUCRO 5A]]),0)</f>
        <v>0</v>
      </c>
      <c r="I3072" s="48">
        <f>IF(Ações!$S3072&lt;0,"",Ações!$O3072*(1+Ações!$S3072))</f>
        <v>0</v>
      </c>
      <c r="J3072" s="49">
        <f>IFERROR(IF(Ações!$B3072="","",(VLOOKUP(Table_1[[#This Row],[AÇÕES]],'Dados Status Invest STOCKS'!A3058:AD3673,4)/Table_1[[#This Row],[LPA]]))/100,0)</f>
        <v>2.2564102564102562E-2</v>
      </c>
      <c r="K3072" s="64">
        <f>IFERROR(IF(Ações!$B3072="","",VLOOKUP(Table_1[[#This Row],[AÇÕES]],'Dados Status Invest STOCKS'!A3058:AD3673,2)),0)</f>
        <v>0.34</v>
      </c>
      <c r="L3072" s="65">
        <f>IFERROR(IF(Ações!$B3072="","",VLOOKUP(Table_1[[#This Row],[AÇÕES]],'Dados Status Invest STOCKS'!A3058:AD3673,3)/100),0)</f>
        <v>0</v>
      </c>
      <c r="M3072" s="66">
        <f>IFERROR(IF(Ações!$B3072="","",VLOOKUP(Table_1[[#This Row],[AÇÕES]],'Dados Status Invest STOCKS'!A3058:AD3673,28)),0)</f>
        <v>-0.39</v>
      </c>
      <c r="N3072" s="66">
        <f>IFERROR(IF(Ações!$B3072="","",VLOOKUP(Table_1[[#This Row],[AÇÕES]],'Dados Status Invest STOCKS'!A3058:AD3673,27)),0)</f>
        <v>0.28999999999999998</v>
      </c>
      <c r="O3072" s="66">
        <f>IFERROR(IF(Ações!$L3072="","",Ações!$K3072*Ações!$L3072),0)</f>
        <v>0</v>
      </c>
      <c r="P3072" s="67">
        <f t="shared" si="47"/>
        <v>0.06</v>
      </c>
      <c r="Q3072" s="67">
        <f>IFERROR(Ações!$O3072/Ações!$M3072,0)</f>
        <v>0</v>
      </c>
      <c r="R3072" s="67">
        <f>IFERROR(IF(Ações!$B3072="","",VLOOKUP(Table_1[[#This Row],[AÇÕES]],'Dados Status Invest STOCKS'!A3058:AD3673,18)/100),0)</f>
        <v>-1.3507</v>
      </c>
      <c r="S3072" s="65">
        <f>IFERROR(IF(Ações!$B3072="","",VLOOKUP(Table_1[[#This Row],[AÇÕES]],'Dados Status Invest STOCKS'!A3058:AD3673,25)/100),0)</f>
        <v>0</v>
      </c>
      <c r="T3072" s="67">
        <f>(1-Ações!$Q3072)*Ações!$R3072</f>
        <v>-1.3507</v>
      </c>
      <c r="U3072" s="68">
        <f>IF(Ações!$S3072=0,Ações!$T3072,IF(Ações!$T3072=0,Ações!$S3072,AVERAGE(Ações!$S3072,Ações!$T3072)))</f>
        <v>-1.3507</v>
      </c>
    </row>
    <row r="3073" spans="2:21" ht="15" customHeight="1" x14ac:dyDescent="0.2">
      <c r="B3073" s="63" t="str">
        <f>IFERROR('Dados Status Invest STOCKS'!A3060,"-")</f>
        <v>MOV</v>
      </c>
      <c r="C3073" s="45">
        <f>IFERROR((Ações!$D3073-Ações!$K3073)/Ações!$D3073,0)</f>
        <v>-1.6200873362445414</v>
      </c>
      <c r="D3073" s="46">
        <f>(Ações!$O3073)/0.06</f>
        <v>14.171283333333335</v>
      </c>
      <c r="E3073" s="47">
        <f>IFERROR((Ações!$F3073-Ações!$K3073)/Ações!$F3073,0)</f>
        <v>0.11554898380700274</v>
      </c>
      <c r="F3073" s="46">
        <f>IF(OR(Ações!$N3073&lt;0,Ações!$M3073&lt;0),"",(22.5*Ações!$M3073*Ações!$N3073)^0.5)</f>
        <v>41.980843845735166</v>
      </c>
      <c r="G3073" s="47">
        <f>IFERROR((Ações!$H3073-Ações!$K3073)/Ações!$H3073,0)</f>
        <v>-1.6200873362445414</v>
      </c>
      <c r="H3073" s="48">
        <f>IFERROR(Ações!$I3073/(Ações!$P3073-Table_1[[#This Row],[CAGR LUCRO 5A]]),0)</f>
        <v>14.171283333333335</v>
      </c>
      <c r="I3073" s="48">
        <f>IF(Ações!$S3073&lt;0,"",Ações!$O3073*(1+Ações!$S3073))</f>
        <v>0.85027700000000006</v>
      </c>
      <c r="J3073" s="49">
        <f>IFERROR(IF(Ações!$B3073="","",(VLOOKUP(Table_1[[#This Row],[AÇÕES]],'Dados Status Invest STOCKS'!A3059:AD3674,4)/Table_1[[#This Row],[LPA]]))/100,0)</f>
        <v>2.3797468354430376E-2</v>
      </c>
      <c r="K3073" s="64">
        <f>IFERROR(IF(Ações!$B3073="","",VLOOKUP(Table_1[[#This Row],[AÇÕES]],'Dados Status Invest STOCKS'!A3059:AD3674,2)),0)</f>
        <v>37.130000000000003</v>
      </c>
      <c r="L3073" s="65">
        <f>IFERROR(IF(Ações!$B3073="","",VLOOKUP(Table_1[[#This Row],[AÇÕES]],'Dados Status Invest STOCKS'!A3059:AD3674,3)/100),0)</f>
        <v>2.29E-2</v>
      </c>
      <c r="M3073" s="66">
        <f>IFERROR(IF(Ações!$B3073="","",VLOOKUP(Table_1[[#This Row],[AÇÕES]],'Dados Status Invest STOCKS'!A3059:AD3674,28)),0)</f>
        <v>3.95</v>
      </c>
      <c r="N3073" s="66">
        <f>IFERROR(IF(Ações!$B3073="","",VLOOKUP(Table_1[[#This Row],[AÇÕES]],'Dados Status Invest STOCKS'!A3059:AD3674,27)),0)</f>
        <v>19.829999999999998</v>
      </c>
      <c r="O3073" s="66">
        <f>IFERROR(IF(Ações!$L3073="","",Ações!$K3073*Ações!$L3073),0)</f>
        <v>0.85027700000000006</v>
      </c>
      <c r="P3073" s="67">
        <f t="shared" si="47"/>
        <v>0.06</v>
      </c>
      <c r="Q3073" s="67">
        <f>IFERROR(Ações!$O3073/Ações!$M3073,0)</f>
        <v>0.21526000000000001</v>
      </c>
      <c r="R3073" s="67">
        <f>IFERROR(IF(Ações!$B3073="","",VLOOKUP(Table_1[[#This Row],[AÇÕES]],'Dados Status Invest STOCKS'!A3059:AD3674,18)/100),0)</f>
        <v>0.19920000000000002</v>
      </c>
      <c r="S3073" s="65">
        <f>IFERROR(IF(Ações!$B3073="","",VLOOKUP(Table_1[[#This Row],[AÇÕES]],'Dados Status Invest STOCKS'!A3059:AD3674,25)/100),0)</f>
        <v>0</v>
      </c>
      <c r="T3073" s="67">
        <f>(1-Ações!$Q3073)*Ações!$R3073</f>
        <v>0.15632020800000002</v>
      </c>
      <c r="U3073" s="68">
        <f>IF(Ações!$S3073=0,Ações!$T3073,IF(Ações!$T3073=0,Ações!$S3073,AVERAGE(Ações!$S3073,Ações!$T3073)))</f>
        <v>0.15632020800000002</v>
      </c>
    </row>
    <row r="3074" spans="2:21" ht="15" customHeight="1" x14ac:dyDescent="0.2">
      <c r="B3074" s="63" t="str">
        <f>IFERROR('Dados Status Invest STOCKS'!A3061,"-")</f>
        <v>MOXC</v>
      </c>
      <c r="C3074" s="45">
        <f>IFERROR((Ações!$D3074-Ações!$K3074)/Ações!$D3074,0)</f>
        <v>0</v>
      </c>
      <c r="D3074" s="46">
        <f>(Ações!$O3074)/0.06</f>
        <v>0</v>
      </c>
      <c r="E3074" s="47">
        <f>IFERROR((Ações!$F3074-Ações!$K3074)/Ações!$F3074,0)</f>
        <v>0</v>
      </c>
      <c r="F3074" s="46" t="str">
        <f>IF(OR(Ações!$N3074&lt;0,Ações!$M3074&lt;0),"",(22.5*Ações!$M3074*Ações!$N3074)^0.5)</f>
        <v/>
      </c>
      <c r="G3074" s="47">
        <f>IFERROR((Ações!$H3074-Ações!$K3074)/Ações!$H3074,0)</f>
        <v>0</v>
      </c>
      <c r="H3074" s="48">
        <f>IFERROR(Ações!$I3074/(Ações!$P3074-Table_1[[#This Row],[CAGR LUCRO 5A]]),0)</f>
        <v>0</v>
      </c>
      <c r="I3074" s="48">
        <f>IF(Ações!$S3074&lt;0,"",Ações!$O3074*(1+Ações!$S3074))</f>
        <v>0</v>
      </c>
      <c r="J3074" s="49">
        <f>IFERROR(IF(Ações!$B3074="","",(VLOOKUP(Table_1[[#This Row],[AÇÕES]],'Dados Status Invest STOCKS'!A3060:AD3675,4)/Table_1[[#This Row],[LPA]]))/100,0)</f>
        <v>1.9879999999999998</v>
      </c>
      <c r="K3074" s="64">
        <f>IFERROR(IF(Ações!$B3074="","",VLOOKUP(Table_1[[#This Row],[AÇÕES]],'Dados Status Invest STOCKS'!A3060:AD3675,2)),0)</f>
        <v>1.99</v>
      </c>
      <c r="L3074" s="65">
        <f>IFERROR(IF(Ações!$B3074="","",VLOOKUP(Table_1[[#This Row],[AÇÕES]],'Dados Status Invest STOCKS'!A3060:AD3675,3)/100),0)</f>
        <v>0</v>
      </c>
      <c r="M3074" s="66">
        <f>IFERROR(IF(Ações!$B3074="","",VLOOKUP(Table_1[[#This Row],[AÇÕES]],'Dados Status Invest STOCKS'!A3060:AD3675,28)),0)</f>
        <v>-0.1</v>
      </c>
      <c r="N3074" s="66">
        <f>IFERROR(IF(Ações!$B3074="","",VLOOKUP(Table_1[[#This Row],[AÇÕES]],'Dados Status Invest STOCKS'!A3060:AD3675,27)),0)</f>
        <v>0.12</v>
      </c>
      <c r="O3074" s="66">
        <f>IFERROR(IF(Ações!$L3074="","",Ações!$K3074*Ações!$L3074),0)</f>
        <v>0</v>
      </c>
      <c r="P3074" s="67">
        <f t="shared" si="47"/>
        <v>0.06</v>
      </c>
      <c r="Q3074" s="67">
        <f>IFERROR(Ações!$O3074/Ações!$M3074,0)</f>
        <v>0</v>
      </c>
      <c r="R3074" s="67">
        <f>IFERROR(IF(Ações!$B3074="","",VLOOKUP(Table_1[[#This Row],[AÇÕES]],'Dados Status Invest STOCKS'!A3060:AD3675,18)/100),0)</f>
        <v>-0.8123999999999999</v>
      </c>
      <c r="S3074" s="65">
        <f>IFERROR(IF(Ações!$B3074="","",VLOOKUP(Table_1[[#This Row],[AÇÕES]],'Dados Status Invest STOCKS'!A3060:AD3675,25)/100),0)</f>
        <v>0</v>
      </c>
      <c r="T3074" s="67">
        <f>(1-Ações!$Q3074)*Ações!$R3074</f>
        <v>-0.8123999999999999</v>
      </c>
      <c r="U3074" s="68">
        <f>IF(Ações!$S3074=0,Ações!$T3074,IF(Ações!$T3074=0,Ações!$S3074,AVERAGE(Ações!$S3074,Ações!$T3074)))</f>
        <v>-0.8123999999999999</v>
      </c>
    </row>
    <row r="3075" spans="2:21" ht="15" customHeight="1" x14ac:dyDescent="0.2">
      <c r="B3075" s="63" t="str">
        <f>IFERROR('Dados Status Invest STOCKS'!A3062,"-")</f>
        <v>MP</v>
      </c>
      <c r="C3075" s="45">
        <f>IFERROR((Ações!$D3075-Ações!$K3075)/Ações!$D3075,0)</f>
        <v>0</v>
      </c>
      <c r="D3075" s="46">
        <f>(Ações!$O3075)/0.06</f>
        <v>0</v>
      </c>
      <c r="E3075" s="47">
        <f>IFERROR((Ações!$F3075-Ações!$K3075)/Ações!$F3075,0)</f>
        <v>-3.6319281026060453</v>
      </c>
      <c r="F3075" s="46">
        <f>IF(OR(Ações!$N3075&lt;0,Ações!$M3075&lt;0),"",(22.5*Ações!$M3075*Ações!$N3075)^0.5)</f>
        <v>8.6551429797548689</v>
      </c>
      <c r="G3075" s="47">
        <f>IFERROR((Ações!$H3075-Ações!$K3075)/Ações!$H3075,0)</f>
        <v>0</v>
      </c>
      <c r="H3075" s="48">
        <f>IFERROR(Ações!$I3075/(Ações!$P3075-Table_1[[#This Row],[CAGR LUCRO 5A]]),0)</f>
        <v>0</v>
      </c>
      <c r="I3075" s="48">
        <f>IF(Ações!$S3075&lt;0,"",Ações!$O3075*(1+Ações!$S3075))</f>
        <v>0</v>
      </c>
      <c r="J3075" s="49">
        <f>IFERROR(IF(Ações!$B3075="","",(VLOOKUP(Table_1[[#This Row],[AÇÕES]],'Dados Status Invest STOCKS'!A3061:AD3676,4)/Table_1[[#This Row],[LPA]]))/100,0)</f>
        <v>1.0433870967741934</v>
      </c>
      <c r="K3075" s="64">
        <f>IFERROR(IF(Ações!$B3075="","",VLOOKUP(Table_1[[#This Row],[AÇÕES]],'Dados Status Invest STOCKS'!A3061:AD3676,2)),0)</f>
        <v>40.090000000000003</v>
      </c>
      <c r="L3075" s="65">
        <f>IFERROR(IF(Ações!$B3075="","",VLOOKUP(Table_1[[#This Row],[AÇÕES]],'Dados Status Invest STOCKS'!A3061:AD3676,3)/100),0)</f>
        <v>0</v>
      </c>
      <c r="M3075" s="66">
        <f>IFERROR(IF(Ações!$B3075="","",VLOOKUP(Table_1[[#This Row],[AÇÕES]],'Dados Status Invest STOCKS'!A3061:AD3676,28)),0)</f>
        <v>0.62</v>
      </c>
      <c r="N3075" s="66">
        <f>IFERROR(IF(Ações!$B3075="","",VLOOKUP(Table_1[[#This Row],[AÇÕES]],'Dados Status Invest STOCKS'!A3061:AD3676,27)),0)</f>
        <v>5.37</v>
      </c>
      <c r="O3075" s="66">
        <f>IFERROR(IF(Ações!$L3075="","",Ações!$K3075*Ações!$L3075),0)</f>
        <v>0</v>
      </c>
      <c r="P3075" s="67">
        <f t="shared" si="47"/>
        <v>0.06</v>
      </c>
      <c r="Q3075" s="67">
        <f>IFERROR(Ações!$O3075/Ações!$M3075,0)</f>
        <v>0</v>
      </c>
      <c r="R3075" s="67">
        <f>IFERROR(IF(Ações!$B3075="","",VLOOKUP(Table_1[[#This Row],[AÇÕES]],'Dados Status Invest STOCKS'!A3061:AD3676,18)/100),0)</f>
        <v>0.11550000000000001</v>
      </c>
      <c r="S3075" s="65">
        <f>IFERROR(IF(Ações!$B3075="","",VLOOKUP(Table_1[[#This Row],[AÇÕES]],'Dados Status Invest STOCKS'!A3061:AD3676,25)/100),0)</f>
        <v>0</v>
      </c>
      <c r="T3075" s="67">
        <f>(1-Ações!$Q3075)*Ações!$R3075</f>
        <v>0.11550000000000001</v>
      </c>
      <c r="U3075" s="68">
        <f>IF(Ações!$S3075=0,Ações!$T3075,IF(Ações!$T3075=0,Ações!$S3075,AVERAGE(Ações!$S3075,Ações!$T3075)))</f>
        <v>0.11550000000000001</v>
      </c>
    </row>
    <row r="3076" spans="2:21" ht="15" customHeight="1" x14ac:dyDescent="0.2">
      <c r="B3076" s="63" t="str">
        <f>IFERROR('Dados Status Invest STOCKS'!A3063,"-")</f>
        <v>MPAA</v>
      </c>
      <c r="C3076" s="45">
        <f>IFERROR((Ações!$D3076-Ações!$K3076)/Ações!$D3076,0)</f>
        <v>0</v>
      </c>
      <c r="D3076" s="46">
        <f>(Ações!$O3076)/0.06</f>
        <v>0</v>
      </c>
      <c r="E3076" s="47">
        <f>IFERROR((Ações!$F3076-Ações!$K3076)/Ações!$F3076,0)</f>
        <v>-6.0897712302346661E-2</v>
      </c>
      <c r="F3076" s="46">
        <f>IF(OR(Ações!$N3076&lt;0,Ações!$M3076&lt;0),"",(22.5*Ações!$M3076*Ações!$N3076)^0.5)</f>
        <v>16.174980680050282</v>
      </c>
      <c r="G3076" s="47">
        <f>IFERROR((Ações!$H3076-Ações!$K3076)/Ações!$H3076,0)</f>
        <v>0</v>
      </c>
      <c r="H3076" s="48">
        <f>IFERROR(Ações!$I3076/(Ações!$P3076-Table_1[[#This Row],[CAGR LUCRO 5A]]),0)</f>
        <v>0</v>
      </c>
      <c r="I3076" s="48">
        <f>IF(Ações!$S3076&lt;0,"",Ações!$O3076*(1+Ações!$S3076))</f>
        <v>0</v>
      </c>
      <c r="J3076" s="49">
        <f>IFERROR(IF(Ações!$B3076="","",(VLOOKUP(Table_1[[#This Row],[AÇÕES]],'Dados Status Invest STOCKS'!A3062:AD3677,4)/Table_1[[#This Row],[LPA]]))/100,0)</f>
        <v>0.33055555555555555</v>
      </c>
      <c r="K3076" s="64">
        <f>IFERROR(IF(Ações!$B3076="","",VLOOKUP(Table_1[[#This Row],[AÇÕES]],'Dados Status Invest STOCKS'!A3062:AD3677,2)),0)</f>
        <v>17.16</v>
      </c>
      <c r="L3076" s="65">
        <f>IFERROR(IF(Ações!$B3076="","",VLOOKUP(Table_1[[#This Row],[AÇÕES]],'Dados Status Invest STOCKS'!A3062:AD3677,3)/100),0)</f>
        <v>0</v>
      </c>
      <c r="M3076" s="66">
        <f>IFERROR(IF(Ações!$B3076="","",VLOOKUP(Table_1[[#This Row],[AÇÕES]],'Dados Status Invest STOCKS'!A3062:AD3677,28)),0)</f>
        <v>0.72</v>
      </c>
      <c r="N3076" s="66">
        <f>IFERROR(IF(Ações!$B3076="","",VLOOKUP(Table_1[[#This Row],[AÇÕES]],'Dados Status Invest STOCKS'!A3062:AD3677,27)),0)</f>
        <v>16.149999999999999</v>
      </c>
      <c r="O3076" s="66">
        <f>IFERROR(IF(Ações!$L3076="","",Ações!$K3076*Ações!$L3076),0)</f>
        <v>0</v>
      </c>
      <c r="P3076" s="67">
        <f t="shared" si="47"/>
        <v>0.06</v>
      </c>
      <c r="Q3076" s="67">
        <f>IFERROR(Ações!$O3076/Ações!$M3076,0)</f>
        <v>0</v>
      </c>
      <c r="R3076" s="67">
        <f>IFERROR(IF(Ações!$B3076="","",VLOOKUP(Table_1[[#This Row],[AÇÕES]],'Dados Status Invest STOCKS'!A3062:AD3677,18)/100),0)</f>
        <v>4.4600000000000001E-2</v>
      </c>
      <c r="S3076" s="65">
        <f>IFERROR(IF(Ações!$B3076="","",VLOOKUP(Table_1[[#This Row],[AÇÕES]],'Dados Status Invest STOCKS'!A3062:AD3677,25)/100),0)</f>
        <v>0.1525</v>
      </c>
      <c r="T3076" s="67">
        <f>(1-Ações!$Q3076)*Ações!$R3076</f>
        <v>4.4600000000000001E-2</v>
      </c>
      <c r="U3076" s="68">
        <f>IF(Ações!$S3076=0,Ações!$T3076,IF(Ações!$T3076=0,Ações!$S3076,AVERAGE(Ações!$S3076,Ações!$T3076)))</f>
        <v>9.8549999999999999E-2</v>
      </c>
    </row>
    <row r="3077" spans="2:21" ht="15" customHeight="1" x14ac:dyDescent="0.2">
      <c r="B3077" s="63" t="str">
        <f>IFERROR('Dados Status Invest STOCKS'!A3064,"-")</f>
        <v>MPB</v>
      </c>
      <c r="C3077" s="45">
        <f>IFERROR((Ações!$D3077-Ações!$K3077)/Ações!$D3077,0)</f>
        <v>-1.3904382470119521</v>
      </c>
      <c r="D3077" s="46">
        <f>(Ações!$O3077)/0.06</f>
        <v>13.181683333333334</v>
      </c>
      <c r="E3077" s="47">
        <f>IFERROR((Ações!$F3077-Ações!$K3077)/Ações!$F3077,0)</f>
        <v>0.33840141622498038</v>
      </c>
      <c r="F3077" s="46">
        <f>IF(OR(Ações!$N3077&lt;0,Ações!$M3077&lt;0),"",(22.5*Ações!$M3077*Ações!$N3077)^0.5)</f>
        <v>47.627066884283352</v>
      </c>
      <c r="G3077" s="47">
        <f>IFERROR((Ações!$H3077-Ações!$K3077)/Ações!$H3077,0)</f>
        <v>9.3554546445545679</v>
      </c>
      <c r="H3077" s="48">
        <f>IFERROR(Ações!$I3077/(Ações!$P3077-Table_1[[#This Row],[CAGR LUCRO 5A]]),0)</f>
        <v>-3.7711891621045135</v>
      </c>
      <c r="I3077" s="48">
        <f>IF(Ações!$S3077&lt;0,"",Ações!$O3077*(1+Ações!$S3077))</f>
        <v>1.0608355112999999</v>
      </c>
      <c r="J3077" s="49">
        <f>IFERROR(IF(Ações!$B3077="","",(VLOOKUP(Table_1[[#This Row],[AÇÕES]],'Dados Status Invest STOCKS'!A3063:AD3678,4)/Table_1[[#This Row],[LPA]]))/100,0)</f>
        <v>2.8939393939393945E-2</v>
      </c>
      <c r="K3077" s="64">
        <f>IFERROR(IF(Ações!$B3077="","",VLOOKUP(Table_1[[#This Row],[AÇÕES]],'Dados Status Invest STOCKS'!A3063:AD3678,2)),0)</f>
        <v>31.51</v>
      </c>
      <c r="L3077" s="65">
        <f>IFERROR(IF(Ações!$B3077="","",VLOOKUP(Table_1[[#This Row],[AÇÕES]],'Dados Status Invest STOCKS'!A3063:AD3678,3)/100),0)</f>
        <v>2.5099999999999997E-2</v>
      </c>
      <c r="M3077" s="66">
        <f>IFERROR(IF(Ações!$B3077="","",VLOOKUP(Table_1[[#This Row],[AÇÕES]],'Dados Status Invest STOCKS'!A3063:AD3678,28)),0)</f>
        <v>3.3</v>
      </c>
      <c r="N3077" s="66">
        <f>IFERROR(IF(Ações!$B3077="","",VLOOKUP(Table_1[[#This Row],[AÇÕES]],'Dados Status Invest STOCKS'!A3063:AD3678,27)),0)</f>
        <v>30.55</v>
      </c>
      <c r="O3077" s="66">
        <f>IFERROR(IF(Ações!$L3077="","",Ações!$K3077*Ações!$L3077),0)</f>
        <v>0.79090099999999997</v>
      </c>
      <c r="P3077" s="67">
        <f t="shared" si="47"/>
        <v>0.06</v>
      </c>
      <c r="Q3077" s="67">
        <f>IFERROR(Ações!$O3077/Ações!$M3077,0)</f>
        <v>0.23966696969696971</v>
      </c>
      <c r="R3077" s="67">
        <f>IFERROR(IF(Ações!$B3077="","",VLOOKUP(Table_1[[#This Row],[AÇÕES]],'Dados Status Invest STOCKS'!A3063:AD3678,18)/100),0)</f>
        <v>0.10800000000000001</v>
      </c>
      <c r="S3077" s="65">
        <f>IFERROR(IF(Ações!$B3077="","",VLOOKUP(Table_1[[#This Row],[AÇÕES]],'Dados Status Invest STOCKS'!A3063:AD3678,25)/100),0)</f>
        <v>0.34130000000000005</v>
      </c>
      <c r="T3077" s="67">
        <f>(1-Ações!$Q3077)*Ações!$R3077</f>
        <v>8.2115967272727269E-2</v>
      </c>
      <c r="U3077" s="68">
        <f>IF(Ações!$S3077=0,Ações!$T3077,IF(Ações!$T3077=0,Ações!$S3077,AVERAGE(Ações!$S3077,Ações!$T3077)))</f>
        <v>0.21170798363636367</v>
      </c>
    </row>
    <row r="3078" spans="2:21" ht="15" customHeight="1" x14ac:dyDescent="0.2">
      <c r="B3078" s="63" t="str">
        <f>IFERROR('Dados Status Invest STOCKS'!A3065,"-")</f>
        <v>MPC</v>
      </c>
      <c r="C3078" s="45">
        <f>IFERROR((Ações!$D3078-Ações!$K3078)/Ações!$D3078,0)</f>
        <v>-0.81818181818181812</v>
      </c>
      <c r="D3078" s="46">
        <f>(Ações!$O3078)/0.06</f>
        <v>38.714500000000001</v>
      </c>
      <c r="E3078" s="47">
        <f>IFERROR((Ações!$F3078-Ações!$K3078)/Ações!$F3078,0)</f>
        <v>0.4350770160860033</v>
      </c>
      <c r="F3078" s="46">
        <f>IF(OR(Ações!$N3078&lt;0,Ações!$M3078&lt;0),"",(22.5*Ações!$M3078*Ações!$N3078)^0.5)</f>
        <v>124.60105537273751</v>
      </c>
      <c r="G3078" s="47">
        <f>IFERROR((Ações!$H3078-Ações!$K3078)/Ações!$H3078,0)</f>
        <v>-0.81818181818181812</v>
      </c>
      <c r="H3078" s="48">
        <f>IFERROR(Ações!$I3078/(Ações!$P3078-Table_1[[#This Row],[CAGR LUCRO 5A]]),0)</f>
        <v>38.714500000000001</v>
      </c>
      <c r="I3078" s="48">
        <f>IF(Ações!$S3078&lt;0,"",Ações!$O3078*(1+Ações!$S3078))</f>
        <v>2.32287</v>
      </c>
      <c r="J3078" s="49">
        <f>IFERROR(IF(Ações!$B3078="","",(VLOOKUP(Table_1[[#This Row],[AÇÕES]],'Dados Status Invest STOCKS'!A3064:AD3679,4)/Table_1[[#This Row],[LPA]]))/100,0)</f>
        <v>3.1225033288948072E-3</v>
      </c>
      <c r="K3078" s="64">
        <f>IFERROR(IF(Ações!$B3078="","",VLOOKUP(Table_1[[#This Row],[AÇÕES]],'Dados Status Invest STOCKS'!A3064:AD3679,2)),0)</f>
        <v>70.39</v>
      </c>
      <c r="L3078" s="65">
        <f>IFERROR(IF(Ações!$B3078="","",VLOOKUP(Table_1[[#This Row],[AÇÕES]],'Dados Status Invest STOCKS'!A3064:AD3679,3)/100),0)</f>
        <v>3.3000000000000002E-2</v>
      </c>
      <c r="M3078" s="66">
        <f>IFERROR(IF(Ações!$B3078="","",VLOOKUP(Table_1[[#This Row],[AÇÕES]],'Dados Status Invest STOCKS'!A3064:AD3679,28)),0)</f>
        <v>15.02</v>
      </c>
      <c r="N3078" s="66">
        <f>IFERROR(IF(Ações!$B3078="","",VLOOKUP(Table_1[[#This Row],[AÇÕES]],'Dados Status Invest STOCKS'!A3064:AD3679,27)),0)</f>
        <v>45.94</v>
      </c>
      <c r="O3078" s="66">
        <f>IFERROR(IF(Ações!$L3078="","",Ações!$K3078*Ações!$L3078),0)</f>
        <v>2.32287</v>
      </c>
      <c r="P3078" s="67">
        <f t="shared" si="47"/>
        <v>0.06</v>
      </c>
      <c r="Q3078" s="67">
        <f>IFERROR(Ações!$O3078/Ações!$M3078,0)</f>
        <v>0.15465179760319575</v>
      </c>
      <c r="R3078" s="67">
        <f>IFERROR(IF(Ações!$B3078="","",VLOOKUP(Table_1[[#This Row],[AÇÕES]],'Dados Status Invest STOCKS'!A3064:AD3679,18)/100),0)</f>
        <v>0.3271</v>
      </c>
      <c r="S3078" s="65">
        <f>IFERROR(IF(Ações!$B3078="","",VLOOKUP(Table_1[[#This Row],[AÇÕES]],'Dados Status Invest STOCKS'!A3064:AD3679,25)/100),0)</f>
        <v>0</v>
      </c>
      <c r="T3078" s="67">
        <f>(1-Ações!$Q3078)*Ações!$R3078</f>
        <v>0.27651339700399463</v>
      </c>
      <c r="U3078" s="68">
        <f>IF(Ações!$S3078=0,Ações!$T3078,IF(Ações!$T3078=0,Ações!$S3078,AVERAGE(Ações!$S3078,Ações!$T3078)))</f>
        <v>0.27651339700399463</v>
      </c>
    </row>
    <row r="3079" spans="2:21" ht="15" customHeight="1" x14ac:dyDescent="0.2">
      <c r="B3079" s="63" t="str">
        <f>IFERROR('Dados Status Invest STOCKS'!A3066,"-")</f>
        <v>MPLN</v>
      </c>
      <c r="C3079" s="45">
        <f>IFERROR((Ações!$D3079-Ações!$K3079)/Ações!$D3079,0)</f>
        <v>0</v>
      </c>
      <c r="D3079" s="46">
        <f>(Ações!$O3079)/0.06</f>
        <v>0</v>
      </c>
      <c r="E3079" s="47">
        <f>IFERROR((Ações!$F3079-Ações!$K3079)/Ações!$F3079,0)</f>
        <v>0</v>
      </c>
      <c r="F3079" s="46" t="str">
        <f>IF(OR(Ações!$N3079&lt;0,Ações!$M3079&lt;0),"",(22.5*Ações!$M3079*Ações!$N3079)^0.5)</f>
        <v/>
      </c>
      <c r="G3079" s="47">
        <f>IFERROR((Ações!$H3079-Ações!$K3079)/Ações!$H3079,0)</f>
        <v>0</v>
      </c>
      <c r="H3079" s="48">
        <f>IFERROR(Ações!$I3079/(Ações!$P3079-Table_1[[#This Row],[CAGR LUCRO 5A]]),0)</f>
        <v>0</v>
      </c>
      <c r="I3079" s="48">
        <f>IF(Ações!$S3079&lt;0,"",Ações!$O3079*(1+Ações!$S3079))</f>
        <v>0</v>
      </c>
      <c r="J3079" s="49">
        <f>IFERROR(IF(Ações!$B3079="","",(VLOOKUP(Table_1[[#This Row],[AÇÕES]],'Dados Status Invest STOCKS'!A3065:AD3680,4)/Table_1[[#This Row],[LPA]]))/100,0)</f>
        <v>1.7919999999999998</v>
      </c>
      <c r="K3079" s="64">
        <f>IFERROR(IF(Ações!$B3079="","",VLOOKUP(Table_1[[#This Row],[AÇÕES]],'Dados Status Invest STOCKS'!A3065:AD3680,2)),0)</f>
        <v>4.05</v>
      </c>
      <c r="L3079" s="65">
        <f>IFERROR(IF(Ações!$B3079="","",VLOOKUP(Table_1[[#This Row],[AÇÕES]],'Dados Status Invest STOCKS'!A3065:AD3680,3)/100),0)</f>
        <v>0</v>
      </c>
      <c r="M3079" s="66">
        <f>IFERROR(IF(Ações!$B3079="","",VLOOKUP(Table_1[[#This Row],[AÇÕES]],'Dados Status Invest STOCKS'!A3065:AD3680,28)),0)</f>
        <v>-0.15</v>
      </c>
      <c r="N3079" s="66">
        <f>IFERROR(IF(Ações!$B3079="","",VLOOKUP(Table_1[[#This Row],[AÇÕES]],'Dados Status Invest STOCKS'!A3065:AD3680,27)),0)</f>
        <v>3.69</v>
      </c>
      <c r="O3079" s="66">
        <f>IFERROR(IF(Ações!$L3079="","",Ações!$K3079*Ações!$L3079),0)</f>
        <v>0</v>
      </c>
      <c r="P3079" s="67">
        <f t="shared" si="47"/>
        <v>0.06</v>
      </c>
      <c r="Q3079" s="67">
        <f>IFERROR(Ações!$O3079/Ações!$M3079,0)</f>
        <v>0</v>
      </c>
      <c r="R3079" s="67">
        <f>IFERROR(IF(Ações!$B3079="","",VLOOKUP(Table_1[[#This Row],[AÇÕES]],'Dados Status Invest STOCKS'!A3065:AD3680,18)/100),0)</f>
        <v>-4.0800000000000003E-2</v>
      </c>
      <c r="S3079" s="65">
        <f>IFERROR(IF(Ações!$B3079="","",VLOOKUP(Table_1[[#This Row],[AÇÕES]],'Dados Status Invest STOCKS'!A3065:AD3680,25)/100),0)</f>
        <v>0</v>
      </c>
      <c r="T3079" s="67">
        <f>(1-Ações!$Q3079)*Ações!$R3079</f>
        <v>-4.0800000000000003E-2</v>
      </c>
      <c r="U3079" s="68">
        <f>IF(Ações!$S3079=0,Ações!$T3079,IF(Ações!$T3079=0,Ações!$S3079,AVERAGE(Ações!$S3079,Ações!$T3079)))</f>
        <v>-4.0800000000000003E-2</v>
      </c>
    </row>
    <row r="3080" spans="2:21" ht="15" customHeight="1" x14ac:dyDescent="0.2">
      <c r="B3080" s="63" t="str">
        <f>IFERROR('Dados Status Invest STOCKS'!A3067,"-")</f>
        <v>MPLX</v>
      </c>
      <c r="C3080" s="45">
        <f>IFERROR((Ações!$D3080-Ações!$K3080)/Ações!$D3080,0)</f>
        <v>0.43977591036414576</v>
      </c>
      <c r="D3080" s="46">
        <f>(Ações!$O3080)/0.06</f>
        <v>55.70985000000001</v>
      </c>
      <c r="E3080" s="47">
        <f>IFERROR((Ações!$F3080-Ações!$K3080)/Ações!$F3080,0)</f>
        <v>0</v>
      </c>
      <c r="F3080" s="46">
        <f>IF(OR(Ações!$N3080&lt;0,Ações!$M3080&lt;0),"",(22.5*Ações!$M3080*Ações!$N3080)^0.5)</f>
        <v>0</v>
      </c>
      <c r="G3080" s="47">
        <f>IFERROR((Ações!$H3080-Ações!$K3080)/Ações!$H3080,0)</f>
        <v>0.43977591036414576</v>
      </c>
      <c r="H3080" s="48">
        <f>IFERROR(Ações!$I3080/(Ações!$P3080-Table_1[[#This Row],[CAGR LUCRO 5A]]),0)</f>
        <v>55.70985000000001</v>
      </c>
      <c r="I3080" s="48">
        <f>IF(Ações!$S3080&lt;0,"",Ações!$O3080*(1+Ações!$S3080))</f>
        <v>3.3425910000000005</v>
      </c>
      <c r="J3080" s="49">
        <f>IFERROR(IF(Ações!$B3080="","",(VLOOKUP(Table_1[[#This Row],[AÇÕES]],'Dados Status Invest STOCKS'!A3066:AD3681,4)/Table_1[[#This Row],[LPA]]))/100,0)</f>
        <v>4.1532846715328461E-2</v>
      </c>
      <c r="K3080" s="64">
        <f>IFERROR(IF(Ações!$B3080="","",VLOOKUP(Table_1[[#This Row],[AÇÕES]],'Dados Status Invest STOCKS'!A3066:AD3681,2)),0)</f>
        <v>31.21</v>
      </c>
      <c r="L3080" s="65">
        <f>IFERROR(IF(Ações!$B3080="","",VLOOKUP(Table_1[[#This Row],[AÇÕES]],'Dados Status Invest STOCKS'!A3066:AD3681,3)/100),0)</f>
        <v>0.10710000000000001</v>
      </c>
      <c r="M3080" s="66">
        <f>IFERROR(IF(Ações!$B3080="","",VLOOKUP(Table_1[[#This Row],[AÇÕES]],'Dados Status Invest STOCKS'!A3066:AD3681,28)),0)</f>
        <v>2.74</v>
      </c>
      <c r="N3080" s="66">
        <f>IFERROR(IF(Ações!$B3080="","",VLOOKUP(Table_1[[#This Row],[AÇÕES]],'Dados Status Invest STOCKS'!A3066:AD3681,27)),0)</f>
        <v>0</v>
      </c>
      <c r="O3080" s="66">
        <f>IFERROR(IF(Ações!$L3080="","",Ações!$K3080*Ações!$L3080),0)</f>
        <v>3.3425910000000005</v>
      </c>
      <c r="P3080" s="67">
        <f t="shared" si="47"/>
        <v>0.06</v>
      </c>
      <c r="Q3080" s="67">
        <f>IFERROR(Ações!$O3080/Ações!$M3080,0)</f>
        <v>1.2199237226277373</v>
      </c>
      <c r="R3080" s="67">
        <f>IFERROR(IF(Ações!$B3080="","",VLOOKUP(Table_1[[#This Row],[AÇÕES]],'Dados Status Invest STOCKS'!A3066:AD3681,18)/100),0)</f>
        <v>0</v>
      </c>
      <c r="S3080" s="65">
        <f>IFERROR(IF(Ações!$B3080="","",VLOOKUP(Table_1[[#This Row],[AÇÕES]],'Dados Status Invest STOCKS'!A3066:AD3681,25)/100),0)</f>
        <v>0</v>
      </c>
      <c r="T3080" s="67">
        <f>(1-Ações!$Q3080)*Ações!$R3080</f>
        <v>0</v>
      </c>
      <c r="U3080" s="68">
        <f>IF(Ações!$S3080=0,Ações!$T3080,IF(Ações!$T3080=0,Ações!$S3080,AVERAGE(Ações!$S3080,Ações!$T3080)))</f>
        <v>0</v>
      </c>
    </row>
    <row r="3081" spans="2:21" ht="15" customHeight="1" x14ac:dyDescent="0.2">
      <c r="B3081" s="63" t="str">
        <f>IFERROR('Dados Status Invest STOCKS'!A3068,"-")</f>
        <v>MPWR</v>
      </c>
      <c r="C3081" s="45">
        <f>IFERROR((Ações!$D3081-Ações!$K3081)/Ações!$D3081,0)</f>
        <v>-9</v>
      </c>
      <c r="D3081" s="46">
        <f>(Ações!$O3081)/0.06</f>
        <v>40.201999999999998</v>
      </c>
      <c r="E3081" s="47">
        <f>IFERROR((Ações!$F3081-Ações!$K3081)/Ações!$F3081,0)</f>
        <v>-6.8671758734628074</v>
      </c>
      <c r="F3081" s="46">
        <f>IF(OR(Ações!$N3081&lt;0,Ações!$M3081&lt;0),"",(22.5*Ações!$M3081*Ações!$N3081)^0.5)</f>
        <v>51.100929541447677</v>
      </c>
      <c r="G3081" s="47">
        <f>IFERROR((Ações!$H3081-Ações!$K3081)/Ações!$H3081,0)</f>
        <v>37.879224213928886</v>
      </c>
      <c r="H3081" s="48">
        <f>IFERROR(Ações!$I3081/(Ações!$P3081-Table_1[[#This Row],[CAGR LUCRO 5A]]),0)</f>
        <v>-10.900988525896414</v>
      </c>
      <c r="I3081" s="48">
        <f>IF(Ações!$S3081&lt;0,"",Ações!$O3081*(1+Ações!$S3081))</f>
        <v>3.2833777439999996</v>
      </c>
      <c r="J3081" s="49">
        <f>IFERROR(IF(Ações!$B3081="","",(VLOOKUP(Table_1[[#This Row],[AÇÕES]],'Dados Status Invest STOCKS'!A3067:AD3682,4)/Table_1[[#This Row],[LPA]]))/100,0)</f>
        <v>0.18980434782608696</v>
      </c>
      <c r="K3081" s="64">
        <f>IFERROR(IF(Ações!$B3081="","",VLOOKUP(Table_1[[#This Row],[AÇÕES]],'Dados Status Invest STOCKS'!A3067:AD3682,2)),0)</f>
        <v>402.02</v>
      </c>
      <c r="L3081" s="65">
        <f>IFERROR(IF(Ações!$B3081="","",VLOOKUP(Table_1[[#This Row],[AÇÕES]],'Dados Status Invest STOCKS'!A3067:AD3682,3)/100),0)</f>
        <v>6.0000000000000001E-3</v>
      </c>
      <c r="M3081" s="66">
        <f>IFERROR(IF(Ações!$B3081="","",VLOOKUP(Table_1[[#This Row],[AÇÕES]],'Dados Status Invest STOCKS'!A3067:AD3682,28)),0)</f>
        <v>4.5999999999999996</v>
      </c>
      <c r="N3081" s="66">
        <f>IFERROR(IF(Ações!$B3081="","",VLOOKUP(Table_1[[#This Row],[AÇÕES]],'Dados Status Invest STOCKS'!A3067:AD3682,27)),0)</f>
        <v>25.23</v>
      </c>
      <c r="O3081" s="66">
        <f>IFERROR(IF(Ações!$L3081="","",Ações!$K3081*Ações!$L3081),0)</f>
        <v>2.4121199999999998</v>
      </c>
      <c r="P3081" s="67">
        <f t="shared" si="47"/>
        <v>0.06</v>
      </c>
      <c r="Q3081" s="67">
        <f>IFERROR(Ações!$O3081/Ações!$M3081,0)</f>
        <v>0.52437391304347825</v>
      </c>
      <c r="R3081" s="67">
        <f>IFERROR(IF(Ações!$B3081="","",VLOOKUP(Table_1[[#This Row],[AÇÕES]],'Dados Status Invest STOCKS'!A3067:AD3682,18)/100),0)</f>
        <v>0.1825</v>
      </c>
      <c r="S3081" s="65">
        <f>IFERROR(IF(Ações!$B3081="","",VLOOKUP(Table_1[[#This Row],[AÇÕES]],'Dados Status Invest STOCKS'!A3067:AD3682,25)/100),0)</f>
        <v>0.36119999999999997</v>
      </c>
      <c r="T3081" s="67">
        <f>(1-Ações!$Q3081)*Ações!$R3081</f>
        <v>8.6801760869565217E-2</v>
      </c>
      <c r="U3081" s="68">
        <f>IF(Ações!$S3081=0,Ações!$T3081,IF(Ações!$T3081=0,Ações!$S3081,AVERAGE(Ações!$S3081,Ações!$T3081)))</f>
        <v>0.22400088043478258</v>
      </c>
    </row>
    <row r="3082" spans="2:21" ht="15" customHeight="1" x14ac:dyDescent="0.2">
      <c r="B3082" s="63" t="str">
        <f>IFERROR('Dados Status Invest STOCKS'!A3069,"-")</f>
        <v>MPX</v>
      </c>
      <c r="C3082" s="45">
        <f>IFERROR((Ações!$D3082-Ações!$K3082)/Ações!$D3082,0)</f>
        <v>-0.49253731343283602</v>
      </c>
      <c r="D3082" s="46">
        <f>(Ações!$O3082)/0.06</f>
        <v>7.6647999999999987</v>
      </c>
      <c r="E3082" s="47">
        <f>IFERROR((Ações!$F3082-Ações!$K3082)/Ações!$F3082,0)</f>
        <v>-0.61009822572859862</v>
      </c>
      <c r="F3082" s="46">
        <f>IF(OR(Ações!$N3082&lt;0,Ações!$M3082&lt;0),"",(22.5*Ações!$M3082*Ações!$N3082)^0.5)</f>
        <v>7.1051565781480148</v>
      </c>
      <c r="G3082" s="47">
        <f>IFERROR((Ações!$H3082-Ações!$K3082)/Ações!$H3082,0)</f>
        <v>1.0772026260122316</v>
      </c>
      <c r="H3082" s="48">
        <f>IFERROR(Ações!$I3082/(Ações!$P3082-Table_1[[#This Row],[CAGR LUCRO 5A]]),0)</f>
        <v>-148.18148800000009</v>
      </c>
      <c r="I3082" s="48">
        <f>IF(Ações!$S3082&lt;0,"",Ações!$O3082*(1+Ações!$S3082))</f>
        <v>0.48899891039999988</v>
      </c>
      <c r="J3082" s="49">
        <f>IFERROR(IF(Ações!$B3082="","",(VLOOKUP(Table_1[[#This Row],[AÇÕES]],'Dados Status Invest STOCKS'!A3068:AD3683,4)/Table_1[[#This Row],[LPA]]))/100,0)</f>
        <v>0.17407407407407405</v>
      </c>
      <c r="K3082" s="64">
        <f>IFERROR(IF(Ações!$B3082="","",VLOOKUP(Table_1[[#This Row],[AÇÕES]],'Dados Status Invest STOCKS'!A3068:AD3683,2)),0)</f>
        <v>11.44</v>
      </c>
      <c r="L3082" s="65">
        <f>IFERROR(IF(Ações!$B3082="","",VLOOKUP(Table_1[[#This Row],[AÇÕES]],'Dados Status Invest STOCKS'!A3068:AD3683,3)/100),0)</f>
        <v>4.0199999999999993E-2</v>
      </c>
      <c r="M3082" s="66">
        <f>IFERROR(IF(Ações!$B3082="","",VLOOKUP(Table_1[[#This Row],[AÇÕES]],'Dados Status Invest STOCKS'!A3068:AD3683,28)),0)</f>
        <v>0.81</v>
      </c>
      <c r="N3082" s="66">
        <f>IFERROR(IF(Ações!$B3082="","",VLOOKUP(Table_1[[#This Row],[AÇÕES]],'Dados Status Invest STOCKS'!A3068:AD3683,27)),0)</f>
        <v>2.77</v>
      </c>
      <c r="O3082" s="66">
        <f>IFERROR(IF(Ações!$L3082="","",Ações!$K3082*Ações!$L3082),0)</f>
        <v>0.45988799999999991</v>
      </c>
      <c r="P3082" s="67">
        <f t="shared" si="47"/>
        <v>0.06</v>
      </c>
      <c r="Q3082" s="67">
        <f>IFERROR(Ações!$O3082/Ações!$M3082,0)</f>
        <v>0.5677629629629628</v>
      </c>
      <c r="R3082" s="67">
        <f>IFERROR(IF(Ações!$B3082="","",VLOOKUP(Table_1[[#This Row],[AÇÕES]],'Dados Status Invest STOCKS'!A3068:AD3683,18)/100),0)</f>
        <v>0.29260000000000003</v>
      </c>
      <c r="S3082" s="65">
        <f>IFERROR(IF(Ações!$B3082="","",VLOOKUP(Table_1[[#This Row],[AÇÕES]],'Dados Status Invest STOCKS'!A3068:AD3683,25)/100),0)</f>
        <v>6.3299999999999995E-2</v>
      </c>
      <c r="T3082" s="67">
        <f>(1-Ações!$Q3082)*Ações!$R3082</f>
        <v>0.12647255703703711</v>
      </c>
      <c r="U3082" s="68">
        <f>IF(Ações!$S3082=0,Ações!$T3082,IF(Ações!$T3082=0,Ações!$S3082,AVERAGE(Ações!$S3082,Ações!$T3082)))</f>
        <v>9.4886278518518552E-2</v>
      </c>
    </row>
    <row r="3083" spans="2:21" ht="15" customHeight="1" x14ac:dyDescent="0.2">
      <c r="B3083" s="63" t="str">
        <f>IFERROR('Dados Status Invest STOCKS'!A3070,"-")</f>
        <v>MQ</v>
      </c>
      <c r="C3083" s="45">
        <f>IFERROR((Ações!$D3083-Ações!$K3083)/Ações!$D3083,0)</f>
        <v>0</v>
      </c>
      <c r="D3083" s="46">
        <f>(Ações!$O3083)/0.06</f>
        <v>0</v>
      </c>
      <c r="E3083" s="47">
        <f>IFERROR((Ações!$F3083-Ações!$K3083)/Ações!$F3083,0)</f>
        <v>0</v>
      </c>
      <c r="F3083" s="46" t="str">
        <f>IF(OR(Ações!$N3083&lt;0,Ações!$M3083&lt;0),"",(22.5*Ações!$M3083*Ações!$N3083)^0.5)</f>
        <v/>
      </c>
      <c r="G3083" s="47">
        <f>IFERROR((Ações!$H3083-Ações!$K3083)/Ações!$H3083,0)</f>
        <v>0</v>
      </c>
      <c r="H3083" s="48">
        <f>IFERROR(Ações!$I3083/(Ações!$P3083-Table_1[[#This Row],[CAGR LUCRO 5A]]),0)</f>
        <v>0</v>
      </c>
      <c r="I3083" s="48">
        <f>IF(Ações!$S3083&lt;0,"",Ações!$O3083*(1+Ações!$S3083))</f>
        <v>0</v>
      </c>
      <c r="J3083" s="49">
        <f>IFERROR(IF(Ações!$B3083="","",(VLOOKUP(Table_1[[#This Row],[AÇÕES]],'Dados Status Invest STOCKS'!A3069:AD3684,4)/Table_1[[#This Row],[LPA]]))/100,0)</f>
        <v>3.1594736842105267</v>
      </c>
      <c r="K3083" s="64">
        <f>IFERROR(IF(Ações!$B3083="","",VLOOKUP(Table_1[[#This Row],[AÇÕES]],'Dados Status Invest STOCKS'!A3069:AD3684,2)),0)</f>
        <v>11.45</v>
      </c>
      <c r="L3083" s="65">
        <f>IFERROR(IF(Ações!$B3083="","",VLOOKUP(Table_1[[#This Row],[AÇÕES]],'Dados Status Invest STOCKS'!A3069:AD3684,3)/100),0)</f>
        <v>0</v>
      </c>
      <c r="M3083" s="66">
        <f>IFERROR(IF(Ações!$B3083="","",VLOOKUP(Table_1[[#This Row],[AÇÕES]],'Dados Status Invest STOCKS'!A3069:AD3684,28)),0)</f>
        <v>-0.19</v>
      </c>
      <c r="N3083" s="66">
        <f>IFERROR(IF(Ações!$B3083="","",VLOOKUP(Table_1[[#This Row],[AÇÕES]],'Dados Status Invest STOCKS'!A3069:AD3684,27)),0)</f>
        <v>2.94</v>
      </c>
      <c r="O3083" s="66">
        <f>IFERROR(IF(Ações!$L3083="","",Ações!$K3083*Ações!$L3083),0)</f>
        <v>0</v>
      </c>
      <c r="P3083" s="67">
        <f t="shared" si="47"/>
        <v>0.06</v>
      </c>
      <c r="Q3083" s="67">
        <f>IFERROR(Ações!$O3083/Ações!$M3083,0)</f>
        <v>0</v>
      </c>
      <c r="R3083" s="67">
        <f>IFERROR(IF(Ações!$B3083="","",VLOOKUP(Table_1[[#This Row],[AÇÕES]],'Dados Status Invest STOCKS'!A3069:AD3684,18)/100),0)</f>
        <v>-6.5000000000000002E-2</v>
      </c>
      <c r="S3083" s="65">
        <f>IFERROR(IF(Ações!$B3083="","",VLOOKUP(Table_1[[#This Row],[AÇÕES]],'Dados Status Invest STOCKS'!A3069:AD3684,25)/100),0)</f>
        <v>0</v>
      </c>
      <c r="T3083" s="67">
        <f>(1-Ações!$Q3083)*Ações!$R3083</f>
        <v>-6.5000000000000002E-2</v>
      </c>
      <c r="U3083" s="68">
        <f>IF(Ações!$S3083=0,Ações!$T3083,IF(Ações!$T3083=0,Ações!$S3083,AVERAGE(Ações!$S3083,Ações!$T3083)))</f>
        <v>-6.5000000000000002E-2</v>
      </c>
    </row>
    <row r="3084" spans="2:21" ht="15" customHeight="1" x14ac:dyDescent="0.2">
      <c r="B3084" s="63" t="str">
        <f>IFERROR('Dados Status Invest STOCKS'!A3071,"-")</f>
        <v>MRAM</v>
      </c>
      <c r="C3084" s="45">
        <f>IFERROR((Ações!$D3084-Ações!$K3084)/Ações!$D3084,0)</f>
        <v>0</v>
      </c>
      <c r="D3084" s="46">
        <f>(Ações!$O3084)/0.06</f>
        <v>0</v>
      </c>
      <c r="E3084" s="47">
        <f>IFERROR((Ações!$F3084-Ações!$K3084)/Ações!$F3084,0)</f>
        <v>0</v>
      </c>
      <c r="F3084" s="46" t="str">
        <f>IF(OR(Ações!$N3084&lt;0,Ações!$M3084&lt;0),"",(22.5*Ações!$M3084*Ações!$N3084)^0.5)</f>
        <v/>
      </c>
      <c r="G3084" s="47">
        <f>IFERROR((Ações!$H3084-Ações!$K3084)/Ações!$H3084,0)</f>
        <v>0</v>
      </c>
      <c r="H3084" s="48">
        <f>IFERROR(Ações!$I3084/(Ações!$P3084-Table_1[[#This Row],[CAGR LUCRO 5A]]),0)</f>
        <v>0</v>
      </c>
      <c r="I3084" s="48">
        <f>IF(Ações!$S3084&lt;0,"",Ações!$O3084*(1+Ações!$S3084))</f>
        <v>0</v>
      </c>
      <c r="J3084" s="49">
        <f>IFERROR(IF(Ações!$B3084="","",(VLOOKUP(Table_1[[#This Row],[AÇÕES]],'Dados Status Invest STOCKS'!A3070:AD3685,4)/Table_1[[#This Row],[LPA]]))/100,0)</f>
        <v>36.988</v>
      </c>
      <c r="K3084" s="64">
        <f>IFERROR(IF(Ações!$B3084="","",VLOOKUP(Table_1[[#This Row],[AÇÕES]],'Dados Status Invest STOCKS'!A3070:AD3685,2)),0)</f>
        <v>8.6300000000000008</v>
      </c>
      <c r="L3084" s="65">
        <f>IFERROR(IF(Ações!$B3084="","",VLOOKUP(Table_1[[#This Row],[AÇÕES]],'Dados Status Invest STOCKS'!A3070:AD3685,3)/100),0)</f>
        <v>0</v>
      </c>
      <c r="M3084" s="66">
        <f>IFERROR(IF(Ações!$B3084="","",VLOOKUP(Table_1[[#This Row],[AÇÕES]],'Dados Status Invest STOCKS'!A3070:AD3685,28)),0)</f>
        <v>-0.05</v>
      </c>
      <c r="N3084" s="66">
        <f>IFERROR(IF(Ações!$B3084="","",VLOOKUP(Table_1[[#This Row],[AÇÕES]],'Dados Status Invest STOCKS'!A3070:AD3685,27)),0)</f>
        <v>1.0900000000000001</v>
      </c>
      <c r="O3084" s="66">
        <f>IFERROR(IF(Ações!$L3084="","",Ações!$K3084*Ações!$L3084),0)</f>
        <v>0</v>
      </c>
      <c r="P3084" s="67">
        <f t="shared" si="47"/>
        <v>0.06</v>
      </c>
      <c r="Q3084" s="67">
        <f>IFERROR(Ações!$O3084/Ações!$M3084,0)</f>
        <v>0</v>
      </c>
      <c r="R3084" s="67">
        <f>IFERROR(IF(Ações!$B3084="","",VLOOKUP(Table_1[[#This Row],[AÇÕES]],'Dados Status Invest STOCKS'!A3070:AD3685,18)/100),0)</f>
        <v>-4.2900000000000001E-2</v>
      </c>
      <c r="S3084" s="65">
        <f>IFERROR(IF(Ações!$B3084="","",VLOOKUP(Table_1[[#This Row],[AÇÕES]],'Dados Status Invest STOCKS'!A3070:AD3685,25)/100),0)</f>
        <v>0</v>
      </c>
      <c r="T3084" s="67">
        <f>(1-Ações!$Q3084)*Ações!$R3084</f>
        <v>-4.2900000000000001E-2</v>
      </c>
      <c r="U3084" s="68">
        <f>IF(Ações!$S3084=0,Ações!$T3084,IF(Ações!$T3084=0,Ações!$S3084,AVERAGE(Ações!$S3084,Ações!$T3084)))</f>
        <v>-4.2900000000000001E-2</v>
      </c>
    </row>
    <row r="3085" spans="2:21" ht="15" customHeight="1" x14ac:dyDescent="0.2">
      <c r="B3085" s="63" t="str">
        <f>IFERROR('Dados Status Invest STOCKS'!A3072,"-")</f>
        <v>MRBK</v>
      </c>
      <c r="C3085" s="45">
        <f>IFERROR((Ações!$D3085-Ações!$K3085)/Ações!$D3085,0)</f>
        <v>-0.34831460674157283</v>
      </c>
      <c r="D3085" s="46">
        <f>(Ações!$O3085)/0.06</f>
        <v>26.269833333333338</v>
      </c>
      <c r="E3085" s="47">
        <f>IFERROR((Ações!$F3085-Ações!$K3085)/Ações!$F3085,0)</f>
        <v>0.39364125274004325</v>
      </c>
      <c r="F3085" s="46">
        <f>IF(OR(Ações!$N3085&lt;0,Ações!$M3085&lt;0),"",(22.5*Ações!$M3085*Ações!$N3085)^0.5)</f>
        <v>58.414264097050818</v>
      </c>
      <c r="G3085" s="47">
        <f>IFERROR((Ações!$H3085-Ações!$K3085)/Ações!$H3085,0)</f>
        <v>-0.34831460674157283</v>
      </c>
      <c r="H3085" s="48">
        <f>IFERROR(Ações!$I3085/(Ações!$P3085-Table_1[[#This Row],[CAGR LUCRO 5A]]),0)</f>
        <v>26.269833333333338</v>
      </c>
      <c r="I3085" s="48">
        <f>IF(Ações!$S3085&lt;0,"",Ações!$O3085*(1+Ações!$S3085))</f>
        <v>1.5761900000000002</v>
      </c>
      <c r="J3085" s="49">
        <f>IFERROR(IF(Ações!$B3085="","",(VLOOKUP(Table_1[[#This Row],[AÇÕES]],'Dados Status Invest STOCKS'!A3071:AD3686,4)/Table_1[[#This Row],[LPA]]))/100,0)</f>
        <v>9.7512437810945256E-3</v>
      </c>
      <c r="K3085" s="64">
        <f>IFERROR(IF(Ações!$B3085="","",VLOOKUP(Table_1[[#This Row],[AÇÕES]],'Dados Status Invest STOCKS'!A3071:AD3686,2)),0)</f>
        <v>35.42</v>
      </c>
      <c r="L3085" s="65">
        <f>IFERROR(IF(Ações!$B3085="","",VLOOKUP(Table_1[[#This Row],[AÇÕES]],'Dados Status Invest STOCKS'!A3071:AD3686,3)/100),0)</f>
        <v>4.4500000000000005E-2</v>
      </c>
      <c r="M3085" s="66">
        <f>IFERROR(IF(Ações!$B3085="","",VLOOKUP(Table_1[[#This Row],[AÇÕES]],'Dados Status Invest STOCKS'!A3071:AD3686,28)),0)</f>
        <v>6.03</v>
      </c>
      <c r="N3085" s="66">
        <f>IFERROR(IF(Ações!$B3085="","",VLOOKUP(Table_1[[#This Row],[AÇÕES]],'Dados Status Invest STOCKS'!A3071:AD3686,27)),0)</f>
        <v>25.15</v>
      </c>
      <c r="O3085" s="66">
        <f>IFERROR(IF(Ações!$L3085="","",Ações!$K3085*Ações!$L3085),0)</f>
        <v>1.5761900000000002</v>
      </c>
      <c r="P3085" s="67">
        <f t="shared" si="47"/>
        <v>0.06</v>
      </c>
      <c r="Q3085" s="67">
        <f>IFERROR(Ações!$O3085/Ações!$M3085,0)</f>
        <v>0.26139137645107796</v>
      </c>
      <c r="R3085" s="67">
        <f>IFERROR(IF(Ações!$B3085="","",VLOOKUP(Table_1[[#This Row],[AÇÕES]],'Dados Status Invest STOCKS'!A3071:AD3686,18)/100),0)</f>
        <v>0.23960000000000001</v>
      </c>
      <c r="S3085" s="65">
        <f>IFERROR(IF(Ações!$B3085="","",VLOOKUP(Table_1[[#This Row],[AÇÕES]],'Dados Status Invest STOCKS'!A3071:AD3686,25)/100),0)</f>
        <v>0</v>
      </c>
      <c r="T3085" s="67">
        <f>(1-Ações!$Q3085)*Ações!$R3085</f>
        <v>0.17697062620232171</v>
      </c>
      <c r="U3085" s="68">
        <f>IF(Ações!$S3085=0,Ações!$T3085,IF(Ações!$T3085=0,Ações!$S3085,AVERAGE(Ações!$S3085,Ações!$T3085)))</f>
        <v>0.17697062620232171</v>
      </c>
    </row>
    <row r="3086" spans="2:21" ht="15" customHeight="1" x14ac:dyDescent="0.2">
      <c r="B3086" s="63" t="str">
        <f>IFERROR('Dados Status Invest STOCKS'!A3073,"-")</f>
        <v>MRC</v>
      </c>
      <c r="C3086" s="45">
        <f>IFERROR((Ações!$D3086-Ações!$K3086)/Ações!$D3086,0)</f>
        <v>0</v>
      </c>
      <c r="D3086" s="46">
        <f>(Ações!$O3086)/0.06</f>
        <v>0</v>
      </c>
      <c r="E3086" s="47">
        <f>IFERROR((Ações!$F3086-Ações!$K3086)/Ações!$F3086,0)</f>
        <v>0</v>
      </c>
      <c r="F3086" s="46" t="str">
        <f>IF(OR(Ações!$N3086&lt;0,Ações!$M3086&lt;0),"",(22.5*Ações!$M3086*Ações!$N3086)^0.5)</f>
        <v/>
      </c>
      <c r="G3086" s="47">
        <f>IFERROR((Ações!$H3086-Ações!$K3086)/Ações!$H3086,0)</f>
        <v>0</v>
      </c>
      <c r="H3086" s="48">
        <f>IFERROR(Ações!$I3086/(Ações!$P3086-Table_1[[#This Row],[CAGR LUCRO 5A]]),0)</f>
        <v>0</v>
      </c>
      <c r="I3086" s="48">
        <f>IF(Ações!$S3086&lt;0,"",Ações!$O3086*(1+Ações!$S3086))</f>
        <v>0</v>
      </c>
      <c r="J3086" s="49">
        <f>IFERROR(IF(Ações!$B3086="","",(VLOOKUP(Table_1[[#This Row],[AÇÕES]],'Dados Status Invest STOCKS'!A3072:AD3687,4)/Table_1[[#This Row],[LPA]]))/100,0)</f>
        <v>2.3577777777777778</v>
      </c>
      <c r="K3086" s="64">
        <f>IFERROR(IF(Ações!$B3086="","",VLOOKUP(Table_1[[#This Row],[AÇÕES]],'Dados Status Invest STOCKS'!A3072:AD3687,2)),0)</f>
        <v>7.7</v>
      </c>
      <c r="L3086" s="65">
        <f>IFERROR(IF(Ações!$B3086="","",VLOOKUP(Table_1[[#This Row],[AÇÕES]],'Dados Status Invest STOCKS'!A3072:AD3687,3)/100),0)</f>
        <v>0</v>
      </c>
      <c r="M3086" s="66">
        <f>IFERROR(IF(Ações!$B3086="","",VLOOKUP(Table_1[[#This Row],[AÇÕES]],'Dados Status Invest STOCKS'!A3072:AD3687,28)),0)</f>
        <v>-0.18</v>
      </c>
      <c r="N3086" s="66">
        <f>IFERROR(IF(Ações!$B3086="","",VLOOKUP(Table_1[[#This Row],[AÇÕES]],'Dados Status Invest STOCKS'!A3072:AD3687,27)),0)</f>
        <v>4</v>
      </c>
      <c r="O3086" s="66">
        <f>IFERROR(IF(Ações!$L3086="","",Ações!$K3086*Ações!$L3086),0)</f>
        <v>0</v>
      </c>
      <c r="P3086" s="67">
        <f t="shared" si="47"/>
        <v>0.06</v>
      </c>
      <c r="Q3086" s="67">
        <f>IFERROR(Ações!$O3086/Ações!$M3086,0)</f>
        <v>0</v>
      </c>
      <c r="R3086" s="67">
        <f>IFERROR(IF(Ações!$B3086="","",VLOOKUP(Table_1[[#This Row],[AÇÕES]],'Dados Status Invest STOCKS'!A3072:AD3687,18)/100),0)</f>
        <v>-4.53E-2</v>
      </c>
      <c r="S3086" s="65">
        <f>IFERROR(IF(Ações!$B3086="","",VLOOKUP(Table_1[[#This Row],[AÇÕES]],'Dados Status Invest STOCKS'!A3072:AD3687,25)/100),0)</f>
        <v>0</v>
      </c>
      <c r="T3086" s="67">
        <f>(1-Ações!$Q3086)*Ações!$R3086</f>
        <v>-4.53E-2</v>
      </c>
      <c r="U3086" s="68">
        <f>IF(Ações!$S3086=0,Ações!$T3086,IF(Ações!$T3086=0,Ações!$S3086,AVERAGE(Ações!$S3086,Ações!$T3086)))</f>
        <v>-4.53E-2</v>
      </c>
    </row>
    <row r="3087" spans="2:21" ht="15" customHeight="1" x14ac:dyDescent="0.2">
      <c r="B3087" s="63" t="str">
        <f>IFERROR('Dados Status Invest STOCKS'!A3074,"-")</f>
        <v>MRCC</v>
      </c>
      <c r="C3087" s="45">
        <f>IFERROR((Ações!$D3087-Ações!$K3087)/Ações!$D3087,0)</f>
        <v>0.35622317596566533</v>
      </c>
      <c r="D3087" s="46">
        <f>(Ações!$O3087)/0.06</f>
        <v>16.66726666666667</v>
      </c>
      <c r="E3087" s="47">
        <f>IFERROR((Ações!$F3087-Ações!$K3087)/Ações!$F3087,0)</f>
        <v>0.47314296730863431</v>
      </c>
      <c r="F3087" s="46">
        <f>IF(OR(Ações!$N3087&lt;0,Ações!$M3087&lt;0),"",(22.5*Ações!$M3087*Ações!$N3087)^0.5)</f>
        <v>20.366056319277916</v>
      </c>
      <c r="G3087" s="47">
        <f>IFERROR((Ações!$H3087-Ações!$K3087)/Ações!$H3087,0)</f>
        <v>0</v>
      </c>
      <c r="H3087" s="48">
        <f>IFERROR(Ações!$I3087/(Ações!$P3087-Table_1[[#This Row],[CAGR LUCRO 5A]]),0)</f>
        <v>0</v>
      </c>
      <c r="I3087" s="48" t="str">
        <f>IF(Ações!$S3087&lt;0,"",Ações!$O3087*(1+Ações!$S3087))</f>
        <v/>
      </c>
      <c r="J3087" s="49">
        <f>IFERROR(IF(Ações!$B3087="","",(VLOOKUP(Table_1[[#This Row],[AÇÕES]],'Dados Status Invest STOCKS'!A3073:AD3688,4)/Table_1[[#This Row],[LPA]]))/100,0)</f>
        <v>4.136645962732919E-2</v>
      </c>
      <c r="K3087" s="64">
        <f>IFERROR(IF(Ações!$B3087="","",VLOOKUP(Table_1[[#This Row],[AÇÕES]],'Dados Status Invest STOCKS'!A3073:AD3688,2)),0)</f>
        <v>10.73</v>
      </c>
      <c r="L3087" s="65">
        <f>IFERROR(IF(Ações!$B3087="","",VLOOKUP(Table_1[[#This Row],[AÇÕES]],'Dados Status Invest STOCKS'!A3073:AD3688,3)/100),0)</f>
        <v>9.3200000000000005E-2</v>
      </c>
      <c r="M3087" s="66">
        <f>IFERROR(IF(Ações!$B3087="","",VLOOKUP(Table_1[[#This Row],[AÇÕES]],'Dados Status Invest STOCKS'!A3073:AD3688,28)),0)</f>
        <v>1.61</v>
      </c>
      <c r="N3087" s="66">
        <f>IFERROR(IF(Ações!$B3087="","",VLOOKUP(Table_1[[#This Row],[AÇÕES]],'Dados Status Invest STOCKS'!A3073:AD3688,27)),0)</f>
        <v>11.45</v>
      </c>
      <c r="O3087" s="66">
        <f>IFERROR(IF(Ações!$L3087="","",Ações!$K3087*Ações!$L3087),0)</f>
        <v>1.0000360000000001</v>
      </c>
      <c r="P3087" s="67">
        <f t="shared" ref="P3087:P3150" si="48">$U$6</f>
        <v>0.06</v>
      </c>
      <c r="Q3087" s="67">
        <f>IFERROR(Ações!$O3087/Ações!$M3087,0)</f>
        <v>0.62114037267080746</v>
      </c>
      <c r="R3087" s="67">
        <f>IFERROR(IF(Ações!$B3087="","",VLOOKUP(Table_1[[#This Row],[AÇÕES]],'Dados Status Invest STOCKS'!A3073:AD3688,18)/100),0)</f>
        <v>0.14069999999999999</v>
      </c>
      <c r="S3087" s="65">
        <f>IFERROR(IF(Ações!$B3087="","",VLOOKUP(Table_1[[#This Row],[AÇÕES]],'Dados Status Invest STOCKS'!A3073:AD3688,25)/100),0)</f>
        <v>-0.3795</v>
      </c>
      <c r="T3087" s="67">
        <f>(1-Ações!$Q3087)*Ações!$R3087</f>
        <v>5.3305549565217387E-2</v>
      </c>
      <c r="U3087" s="68">
        <f>IF(Ações!$S3087=0,Ações!$T3087,IF(Ações!$T3087=0,Ações!$S3087,AVERAGE(Ações!$S3087,Ações!$T3087)))</f>
        <v>-0.16309722521739131</v>
      </c>
    </row>
    <row r="3088" spans="2:21" ht="15" customHeight="1" x14ac:dyDescent="0.2">
      <c r="B3088" s="63" t="str">
        <f>IFERROR('Dados Status Invest STOCKS'!A3075,"-")</f>
        <v>MRCCL</v>
      </c>
      <c r="C3088" s="45">
        <f>IFERROR((Ações!$D3088-Ações!$K3088)/Ações!$D3088,0)</f>
        <v>0</v>
      </c>
      <c r="D3088" s="46">
        <f>(Ações!$O3088)/0.06</f>
        <v>0</v>
      </c>
      <c r="E3088" s="47">
        <f>IFERROR((Ações!$F3088-Ações!$K3088)/Ações!$F3088,0)</f>
        <v>-0.23146079961784255</v>
      </c>
      <c r="F3088" s="46">
        <f>IF(OR(Ações!$N3088&lt;0,Ações!$M3088&lt;0),"",(22.5*Ações!$M3088*Ações!$N3088)^0.5)</f>
        <v>20.366056319277916</v>
      </c>
      <c r="G3088" s="47">
        <f>IFERROR((Ações!$H3088-Ações!$K3088)/Ações!$H3088,0)</f>
        <v>0</v>
      </c>
      <c r="H3088" s="48">
        <f>IFERROR(Ações!$I3088/(Ações!$P3088-Table_1[[#This Row],[CAGR LUCRO 5A]]),0)</f>
        <v>0</v>
      </c>
      <c r="I3088" s="48" t="str">
        <f>IF(Ações!$S3088&lt;0,"",Ações!$O3088*(1+Ações!$S3088))</f>
        <v/>
      </c>
      <c r="J3088" s="49">
        <f>IFERROR(IF(Ações!$B3088="","",(VLOOKUP(Table_1[[#This Row],[AÇÕES]],'Dados Status Invest STOCKS'!A3074:AD3689,4)/Table_1[[#This Row],[LPA]]))/100,0)</f>
        <v>9.6708074534161484E-2</v>
      </c>
      <c r="K3088" s="64">
        <f>IFERROR(IF(Ações!$B3088="","",VLOOKUP(Table_1[[#This Row],[AÇÕES]],'Dados Status Invest STOCKS'!A3074:AD3689,2)),0)</f>
        <v>25.08</v>
      </c>
      <c r="L3088" s="65">
        <f>IFERROR(IF(Ações!$B3088="","",VLOOKUP(Table_1[[#This Row],[AÇÕES]],'Dados Status Invest STOCKS'!A3074:AD3689,3)/100),0)</f>
        <v>0</v>
      </c>
      <c r="M3088" s="66">
        <f>IFERROR(IF(Ações!$B3088="","",VLOOKUP(Table_1[[#This Row],[AÇÕES]],'Dados Status Invest STOCKS'!A3074:AD3689,28)),0)</f>
        <v>1.61</v>
      </c>
      <c r="N3088" s="66">
        <f>IFERROR(IF(Ações!$B3088="","",VLOOKUP(Table_1[[#This Row],[AÇÕES]],'Dados Status Invest STOCKS'!A3074:AD3689,27)),0)</f>
        <v>11.45</v>
      </c>
      <c r="O3088" s="66">
        <f>IFERROR(IF(Ações!$L3088="","",Ações!$K3088*Ações!$L3088),0)</f>
        <v>0</v>
      </c>
      <c r="P3088" s="67">
        <f t="shared" si="48"/>
        <v>0.06</v>
      </c>
      <c r="Q3088" s="67">
        <f>IFERROR(Ações!$O3088/Ações!$M3088,0)</f>
        <v>0</v>
      </c>
      <c r="R3088" s="67">
        <f>IFERROR(IF(Ações!$B3088="","",VLOOKUP(Table_1[[#This Row],[AÇÕES]],'Dados Status Invest STOCKS'!A3074:AD3689,18)/100),0)</f>
        <v>0.14069999999999999</v>
      </c>
      <c r="S3088" s="65">
        <f>IFERROR(IF(Ações!$B3088="","",VLOOKUP(Table_1[[#This Row],[AÇÕES]],'Dados Status Invest STOCKS'!A3074:AD3689,25)/100),0)</f>
        <v>-0.3795</v>
      </c>
      <c r="T3088" s="67">
        <f>(1-Ações!$Q3088)*Ações!$R3088</f>
        <v>0.14069999999999999</v>
      </c>
      <c r="U3088" s="68">
        <f>IF(Ações!$S3088=0,Ações!$T3088,IF(Ações!$T3088=0,Ações!$S3088,AVERAGE(Ações!$S3088,Ações!$T3088)))</f>
        <v>-0.11940000000000001</v>
      </c>
    </row>
    <row r="3089" spans="2:21" ht="15" customHeight="1" x14ac:dyDescent="0.2">
      <c r="B3089" s="63" t="str">
        <f>IFERROR('Dados Status Invest STOCKS'!A3076,"-")</f>
        <v>MRCY</v>
      </c>
      <c r="C3089" s="45">
        <f>IFERROR((Ações!$D3089-Ações!$K3089)/Ações!$D3089,0)</f>
        <v>0</v>
      </c>
      <c r="D3089" s="46">
        <f>(Ações!$O3089)/0.06</f>
        <v>0</v>
      </c>
      <c r="E3089" s="47">
        <f>IFERROR((Ações!$F3089-Ações!$K3089)/Ações!$F3089,0)</f>
        <v>-1.3071170231015898</v>
      </c>
      <c r="F3089" s="46">
        <f>IF(OR(Ações!$N3089&lt;0,Ações!$M3089&lt;0),"",(22.5*Ações!$M3089*Ações!$N3089)^0.5)</f>
        <v>25.464681423493207</v>
      </c>
      <c r="G3089" s="47">
        <f>IFERROR((Ações!$H3089-Ações!$K3089)/Ações!$H3089,0)</f>
        <v>0</v>
      </c>
      <c r="H3089" s="48">
        <f>IFERROR(Ações!$I3089/(Ações!$P3089-Table_1[[#This Row],[CAGR LUCRO 5A]]),0)</f>
        <v>0</v>
      </c>
      <c r="I3089" s="48">
        <f>IF(Ações!$S3089&lt;0,"",Ações!$O3089*(1+Ações!$S3089))</f>
        <v>0</v>
      </c>
      <c r="J3089" s="49">
        <f>IFERROR(IF(Ações!$B3089="","",(VLOOKUP(Table_1[[#This Row],[AÇÕES]],'Dados Status Invest STOCKS'!A3075:AD3690,4)/Table_1[[#This Row],[LPA]]))/100,0)</f>
        <v>0.48763636363636359</v>
      </c>
      <c r="K3089" s="64">
        <f>IFERROR(IF(Ações!$B3089="","",VLOOKUP(Table_1[[#This Row],[AÇÕES]],'Dados Status Invest STOCKS'!A3075:AD3690,2)),0)</f>
        <v>58.75</v>
      </c>
      <c r="L3089" s="65">
        <f>IFERROR(IF(Ações!$B3089="","",VLOOKUP(Table_1[[#This Row],[AÇÕES]],'Dados Status Invest STOCKS'!A3075:AD3690,3)/100),0)</f>
        <v>0</v>
      </c>
      <c r="M3089" s="66">
        <f>IFERROR(IF(Ações!$B3089="","",VLOOKUP(Table_1[[#This Row],[AÇÕES]],'Dados Status Invest STOCKS'!A3075:AD3690,28)),0)</f>
        <v>1.1000000000000001</v>
      </c>
      <c r="N3089" s="66">
        <f>IFERROR(IF(Ações!$B3089="","",VLOOKUP(Table_1[[#This Row],[AÇÕES]],'Dados Status Invest STOCKS'!A3075:AD3690,27)),0)</f>
        <v>26.2</v>
      </c>
      <c r="O3089" s="66">
        <f>IFERROR(IF(Ações!$L3089="","",Ações!$K3089*Ações!$L3089),0)</f>
        <v>0</v>
      </c>
      <c r="P3089" s="67">
        <f t="shared" si="48"/>
        <v>0.06</v>
      </c>
      <c r="Q3089" s="67">
        <f>IFERROR(Ações!$O3089/Ações!$M3089,0)</f>
        <v>0</v>
      </c>
      <c r="R3089" s="67">
        <f>IFERROR(IF(Ações!$B3089="","",VLOOKUP(Table_1[[#This Row],[AÇÕES]],'Dados Status Invest STOCKS'!A3075:AD3690,18)/100),0)</f>
        <v>4.1799999999999997E-2</v>
      </c>
      <c r="S3089" s="65">
        <f>IFERROR(IF(Ações!$B3089="","",VLOOKUP(Table_1[[#This Row],[AÇÕES]],'Dados Status Invest STOCKS'!A3075:AD3690,25)/100),0)</f>
        <v>0.25739999999999996</v>
      </c>
      <c r="T3089" s="67">
        <f>(1-Ações!$Q3089)*Ações!$R3089</f>
        <v>4.1799999999999997E-2</v>
      </c>
      <c r="U3089" s="68">
        <f>IF(Ações!$S3089=0,Ações!$T3089,IF(Ações!$T3089=0,Ações!$S3089,AVERAGE(Ações!$S3089,Ações!$T3089)))</f>
        <v>0.14959999999999998</v>
      </c>
    </row>
    <row r="3090" spans="2:21" ht="15" customHeight="1" x14ac:dyDescent="0.2">
      <c r="B3090" s="63" t="str">
        <f>IFERROR('Dados Status Invest STOCKS'!A3077,"-")</f>
        <v>MRIN</v>
      </c>
      <c r="C3090" s="45">
        <f>IFERROR((Ações!$D3090-Ações!$K3090)/Ações!$D3090,0)</f>
        <v>0</v>
      </c>
      <c r="D3090" s="46">
        <f>(Ações!$O3090)/0.06</f>
        <v>0</v>
      </c>
      <c r="E3090" s="47">
        <f>IFERROR((Ações!$F3090-Ações!$K3090)/Ações!$F3090,0)</f>
        <v>0</v>
      </c>
      <c r="F3090" s="46" t="str">
        <f>IF(OR(Ações!$N3090&lt;0,Ações!$M3090&lt;0),"",(22.5*Ações!$M3090*Ações!$N3090)^0.5)</f>
        <v/>
      </c>
      <c r="G3090" s="47">
        <f>IFERROR((Ações!$H3090-Ações!$K3090)/Ações!$H3090,0)</f>
        <v>0</v>
      </c>
      <c r="H3090" s="48">
        <f>IFERROR(Ações!$I3090/(Ações!$P3090-Table_1[[#This Row],[CAGR LUCRO 5A]]),0)</f>
        <v>0</v>
      </c>
      <c r="I3090" s="48">
        <f>IF(Ações!$S3090&lt;0,"",Ações!$O3090*(1+Ações!$S3090))</f>
        <v>0</v>
      </c>
      <c r="J3090" s="49">
        <f>IFERROR(IF(Ações!$B3090="","",(VLOOKUP(Table_1[[#This Row],[AÇÕES]],'Dados Status Invest STOCKS'!A3076:AD3691,4)/Table_1[[#This Row],[LPA]]))/100,0)</f>
        <v>6.9402985074626861E-2</v>
      </c>
      <c r="K3090" s="64">
        <f>IFERROR(IF(Ações!$B3090="","",VLOOKUP(Table_1[[#This Row],[AÇÕES]],'Dados Status Invest STOCKS'!A3076:AD3691,2)),0)</f>
        <v>3.11</v>
      </c>
      <c r="L3090" s="65">
        <f>IFERROR(IF(Ações!$B3090="","",VLOOKUP(Table_1[[#This Row],[AÇÕES]],'Dados Status Invest STOCKS'!A3076:AD3691,3)/100),0)</f>
        <v>0</v>
      </c>
      <c r="M3090" s="66">
        <f>IFERROR(IF(Ações!$B3090="","",VLOOKUP(Table_1[[#This Row],[AÇÕES]],'Dados Status Invest STOCKS'!A3076:AD3691,28)),0)</f>
        <v>-0.67</v>
      </c>
      <c r="N3090" s="66">
        <f>IFERROR(IF(Ações!$B3090="","",VLOOKUP(Table_1[[#This Row],[AÇÕES]],'Dados Status Invest STOCKS'!A3076:AD3691,27)),0)</f>
        <v>3.27</v>
      </c>
      <c r="O3090" s="66">
        <f>IFERROR(IF(Ações!$L3090="","",Ações!$K3090*Ações!$L3090),0)</f>
        <v>0</v>
      </c>
      <c r="P3090" s="67">
        <f t="shared" si="48"/>
        <v>0.06</v>
      </c>
      <c r="Q3090" s="67">
        <f>IFERROR(Ações!$O3090/Ações!$M3090,0)</f>
        <v>0</v>
      </c>
      <c r="R3090" s="67">
        <f>IFERROR(IF(Ações!$B3090="","",VLOOKUP(Table_1[[#This Row],[AÇÕES]],'Dados Status Invest STOCKS'!A3076:AD3691,18)/100),0)</f>
        <v>-0.20440000000000003</v>
      </c>
      <c r="S3090" s="65">
        <f>IFERROR(IF(Ações!$B3090="","",VLOOKUP(Table_1[[#This Row],[AÇÕES]],'Dados Status Invest STOCKS'!A3076:AD3691,25)/100),0)</f>
        <v>0</v>
      </c>
      <c r="T3090" s="67">
        <f>(1-Ações!$Q3090)*Ações!$R3090</f>
        <v>-0.20440000000000003</v>
      </c>
      <c r="U3090" s="68">
        <f>IF(Ações!$S3090=0,Ações!$T3090,IF(Ações!$T3090=0,Ações!$S3090,AVERAGE(Ações!$S3090,Ações!$T3090)))</f>
        <v>-0.20440000000000003</v>
      </c>
    </row>
    <row r="3091" spans="2:21" ht="15" customHeight="1" x14ac:dyDescent="0.2">
      <c r="B3091" s="63" t="str">
        <f>IFERROR('Dados Status Invest STOCKS'!A3078,"-")</f>
        <v>MRK</v>
      </c>
      <c r="C3091" s="45">
        <f>IFERROR((Ações!$D3091-Ações!$K3091)/Ações!$D3091,0)</f>
        <v>-0.79104477611940271</v>
      </c>
      <c r="D3091" s="46">
        <f>(Ações!$O3091)/0.06</f>
        <v>44.013416666666672</v>
      </c>
      <c r="E3091" s="47">
        <f>IFERROR((Ações!$F3091-Ações!$K3091)/Ações!$F3091,0)</f>
        <v>-1.6151277692969246</v>
      </c>
      <c r="F3091" s="46">
        <f>IF(OR(Ações!$N3091&lt;0,Ações!$M3091&lt;0),"",(22.5*Ações!$M3091*Ações!$N3091)^0.5)</f>
        <v>30.143842654844125</v>
      </c>
      <c r="G3091" s="47">
        <f>IFERROR((Ações!$H3091-Ações!$K3091)/Ações!$H3091,0)</f>
        <v>2.0147023018508117</v>
      </c>
      <c r="H3091" s="48">
        <f>IFERROR(Ações!$I3091/(Ações!$P3091-Table_1[[#This Row],[CAGR LUCRO 5A]]),0)</f>
        <v>-77.687810361930289</v>
      </c>
      <c r="I3091" s="48">
        <f>IF(Ações!$S3091&lt;0,"",Ações!$O3091*(1+Ações!$S3091))</f>
        <v>2.8977553265</v>
      </c>
      <c r="J3091" s="49">
        <f>IFERROR(IF(Ações!$B3091="","",(VLOOKUP(Table_1[[#This Row],[AÇÕES]],'Dados Status Invest STOCKS'!A3077:AD3692,4)/Table_1[[#This Row],[LPA]]))/100,0)</f>
        <v>9.7087719298245612E-2</v>
      </c>
      <c r="K3091" s="64">
        <f>IFERROR(IF(Ações!$B3091="","",VLOOKUP(Table_1[[#This Row],[AÇÕES]],'Dados Status Invest STOCKS'!A3077:AD3692,2)),0)</f>
        <v>78.83</v>
      </c>
      <c r="L3091" s="65">
        <f>IFERROR(IF(Ações!$B3091="","",VLOOKUP(Table_1[[#This Row],[AÇÕES]],'Dados Status Invest STOCKS'!A3077:AD3692,3)/100),0)</f>
        <v>3.3500000000000002E-2</v>
      </c>
      <c r="M3091" s="66">
        <f>IFERROR(IF(Ações!$B3091="","",VLOOKUP(Table_1[[#This Row],[AÇÕES]],'Dados Status Invest STOCKS'!A3077:AD3692,28)),0)</f>
        <v>2.85</v>
      </c>
      <c r="N3091" s="66">
        <f>IFERROR(IF(Ações!$B3091="","",VLOOKUP(Table_1[[#This Row],[AÇÕES]],'Dados Status Invest STOCKS'!A3077:AD3692,27)),0)</f>
        <v>14.17</v>
      </c>
      <c r="O3091" s="66">
        <f>IFERROR(IF(Ações!$L3091="","",Ações!$K3091*Ações!$L3091),0)</f>
        <v>2.6408050000000003</v>
      </c>
      <c r="P3091" s="67">
        <f t="shared" si="48"/>
        <v>0.06</v>
      </c>
      <c r="Q3091" s="67">
        <f>IFERROR(Ações!$O3091/Ações!$M3091,0)</f>
        <v>0.92659824561403514</v>
      </c>
      <c r="R3091" s="67">
        <f>IFERROR(IF(Ações!$B3091="","",VLOOKUP(Table_1[[#This Row],[AÇÕES]],'Dados Status Invest STOCKS'!A3077:AD3692,18)/100),0)</f>
        <v>0.2011</v>
      </c>
      <c r="S3091" s="65">
        <f>IFERROR(IF(Ações!$B3091="","",VLOOKUP(Table_1[[#This Row],[AÇÕES]],'Dados Status Invest STOCKS'!A3077:AD3692,25)/100),0)</f>
        <v>9.7299999999999998E-2</v>
      </c>
      <c r="T3091" s="67">
        <f>(1-Ações!$Q3091)*Ações!$R3091</f>
        <v>1.4761092807017533E-2</v>
      </c>
      <c r="U3091" s="68">
        <f>IF(Ações!$S3091=0,Ações!$T3091,IF(Ações!$T3091=0,Ações!$S3091,AVERAGE(Ações!$S3091,Ações!$T3091)))</f>
        <v>5.6030546403508769E-2</v>
      </c>
    </row>
    <row r="3092" spans="2:21" ht="15" customHeight="1" x14ac:dyDescent="0.2">
      <c r="B3092" s="63" t="str">
        <f>IFERROR('Dados Status Invest STOCKS'!A3079,"-")</f>
        <v>MRKR</v>
      </c>
      <c r="C3092" s="45">
        <f>IFERROR((Ações!$D3092-Ações!$K3092)/Ações!$D3092,0)</f>
        <v>0</v>
      </c>
      <c r="D3092" s="46">
        <f>(Ações!$O3092)/0.06</f>
        <v>0</v>
      </c>
      <c r="E3092" s="47">
        <f>IFERROR((Ações!$F3092-Ações!$K3092)/Ações!$F3092,0)</f>
        <v>0</v>
      </c>
      <c r="F3092" s="46" t="str">
        <f>IF(OR(Ações!$N3092&lt;0,Ações!$M3092&lt;0),"",(22.5*Ações!$M3092*Ações!$N3092)^0.5)</f>
        <v/>
      </c>
      <c r="G3092" s="47">
        <f>IFERROR((Ações!$H3092-Ações!$K3092)/Ações!$H3092,0)</f>
        <v>0</v>
      </c>
      <c r="H3092" s="48">
        <f>IFERROR(Ações!$I3092/(Ações!$P3092-Table_1[[#This Row],[CAGR LUCRO 5A]]),0)</f>
        <v>0</v>
      </c>
      <c r="I3092" s="48">
        <f>IF(Ações!$S3092&lt;0,"",Ações!$O3092*(1+Ações!$S3092))</f>
        <v>0</v>
      </c>
      <c r="J3092" s="49">
        <f>IFERROR(IF(Ações!$B3092="","",(VLOOKUP(Table_1[[#This Row],[AÇÕES]],'Dados Status Invest STOCKS'!A3078:AD3693,4)/Table_1[[#This Row],[LPA]]))/100,0)</f>
        <v>2.5918367346938774E-2</v>
      </c>
      <c r="K3092" s="64">
        <f>IFERROR(IF(Ações!$B3092="","",VLOOKUP(Table_1[[#This Row],[AÇÕES]],'Dados Status Invest STOCKS'!A3078:AD3693,2)),0)</f>
        <v>0.62</v>
      </c>
      <c r="L3092" s="65">
        <f>IFERROR(IF(Ações!$B3092="","",VLOOKUP(Table_1[[#This Row],[AÇÕES]],'Dados Status Invest STOCKS'!A3078:AD3693,3)/100),0)</f>
        <v>0</v>
      </c>
      <c r="M3092" s="66">
        <f>IFERROR(IF(Ações!$B3092="","",VLOOKUP(Table_1[[#This Row],[AÇÕES]],'Dados Status Invest STOCKS'!A3078:AD3693,28)),0)</f>
        <v>-0.49</v>
      </c>
      <c r="N3092" s="66">
        <f>IFERROR(IF(Ações!$B3092="","",VLOOKUP(Table_1[[#This Row],[AÇÕES]],'Dados Status Invest STOCKS'!A3078:AD3693,27)),0)</f>
        <v>0.63</v>
      </c>
      <c r="O3092" s="66">
        <f>IFERROR(IF(Ações!$L3092="","",Ações!$K3092*Ações!$L3092),0)</f>
        <v>0</v>
      </c>
      <c r="P3092" s="67">
        <f t="shared" si="48"/>
        <v>0.06</v>
      </c>
      <c r="Q3092" s="67">
        <f>IFERROR(Ações!$O3092/Ações!$M3092,0)</f>
        <v>0</v>
      </c>
      <c r="R3092" s="67">
        <f>IFERROR(IF(Ações!$B3092="","",VLOOKUP(Table_1[[#This Row],[AÇÕES]],'Dados Status Invest STOCKS'!A3078:AD3693,18)/100),0)</f>
        <v>-0.77700000000000002</v>
      </c>
      <c r="S3092" s="65">
        <f>IFERROR(IF(Ações!$B3092="","",VLOOKUP(Table_1[[#This Row],[AÇÕES]],'Dados Status Invest STOCKS'!A3078:AD3693,25)/100),0)</f>
        <v>0</v>
      </c>
      <c r="T3092" s="67">
        <f>(1-Ações!$Q3092)*Ações!$R3092</f>
        <v>-0.77700000000000002</v>
      </c>
      <c r="U3092" s="68">
        <f>IF(Ações!$S3092=0,Ações!$T3092,IF(Ações!$T3092=0,Ações!$S3092,AVERAGE(Ações!$S3092,Ações!$T3092)))</f>
        <v>-0.77700000000000002</v>
      </c>
    </row>
    <row r="3093" spans="2:21" ht="15" customHeight="1" x14ac:dyDescent="0.2">
      <c r="B3093" s="63" t="str">
        <f>IFERROR('Dados Status Invest STOCKS'!A3080,"-")</f>
        <v>MRLN</v>
      </c>
      <c r="C3093" s="45">
        <f>IFERROR((Ações!$D3093-Ações!$K3093)/Ações!$D3093,0)</f>
        <v>-1.5210084033613442</v>
      </c>
      <c r="D3093" s="46">
        <f>(Ações!$O3093)/0.06</f>
        <v>9.3177000000000003</v>
      </c>
      <c r="E3093" s="47">
        <f>IFERROR((Ações!$F3093-Ações!$K3093)/Ações!$F3093,0)</f>
        <v>0.30822992423499573</v>
      </c>
      <c r="F3093" s="46">
        <f>IF(OR(Ações!$N3093&lt;0,Ações!$M3093&lt;0),"",(22.5*Ações!$M3093*Ações!$N3093)^0.5)</f>
        <v>33.956369063844271</v>
      </c>
      <c r="G3093" s="47">
        <f>IFERROR((Ações!$H3093-Ações!$K3093)/Ações!$H3093,0)</f>
        <v>0</v>
      </c>
      <c r="H3093" s="48">
        <f>IFERROR(Ações!$I3093/(Ações!$P3093-Table_1[[#This Row],[CAGR LUCRO 5A]]),0)</f>
        <v>0</v>
      </c>
      <c r="I3093" s="48" t="str">
        <f>IF(Ações!$S3093&lt;0,"",Ações!$O3093*(1+Ações!$S3093))</f>
        <v/>
      </c>
      <c r="J3093" s="49">
        <f>IFERROR(IF(Ações!$B3093="","",(VLOOKUP(Table_1[[#This Row],[AÇÕES]],'Dados Status Invest STOCKS'!A3079:AD3694,4)/Table_1[[#This Row],[LPA]]))/100,0)</f>
        <v>2.7534246575342466E-2</v>
      </c>
      <c r="K3093" s="64">
        <f>IFERROR(IF(Ações!$B3093="","",VLOOKUP(Table_1[[#This Row],[AÇÕES]],'Dados Status Invest STOCKS'!A3079:AD3694,2)),0)</f>
        <v>23.49</v>
      </c>
      <c r="L3093" s="65">
        <f>IFERROR(IF(Ações!$B3093="","",VLOOKUP(Table_1[[#This Row],[AÇÕES]],'Dados Status Invest STOCKS'!A3079:AD3694,3)/100),0)</f>
        <v>2.3799999999999998E-2</v>
      </c>
      <c r="M3093" s="66">
        <f>IFERROR(IF(Ações!$B3093="","",VLOOKUP(Table_1[[#This Row],[AÇÕES]],'Dados Status Invest STOCKS'!A3079:AD3694,28)),0)</f>
        <v>2.92</v>
      </c>
      <c r="N3093" s="66">
        <f>IFERROR(IF(Ações!$B3093="","",VLOOKUP(Table_1[[#This Row],[AÇÕES]],'Dados Status Invest STOCKS'!A3079:AD3694,27)),0)</f>
        <v>17.55</v>
      </c>
      <c r="O3093" s="66">
        <f>IFERROR(IF(Ações!$L3093="","",Ações!$K3093*Ações!$L3093),0)</f>
        <v>0.55906199999999995</v>
      </c>
      <c r="P3093" s="67">
        <f t="shared" si="48"/>
        <v>0.06</v>
      </c>
      <c r="Q3093" s="67">
        <f>IFERROR(Ações!$O3093/Ações!$M3093,0)</f>
        <v>0.19145958904109589</v>
      </c>
      <c r="R3093" s="67">
        <f>IFERROR(IF(Ações!$B3093="","",VLOOKUP(Table_1[[#This Row],[AÇÕES]],'Dados Status Invest STOCKS'!A3079:AD3694,18)/100),0)</f>
        <v>0.16649999999999998</v>
      </c>
      <c r="S3093" s="65">
        <f>IFERROR(IF(Ações!$B3093="","",VLOOKUP(Table_1[[#This Row],[AÇÕES]],'Dados Status Invest STOCKS'!A3079:AD3694,25)/100),0)</f>
        <v>-0.53439999999999999</v>
      </c>
      <c r="T3093" s="67">
        <f>(1-Ações!$Q3093)*Ações!$R3093</f>
        <v>0.13462197842465751</v>
      </c>
      <c r="U3093" s="68">
        <f>IF(Ações!$S3093=0,Ações!$T3093,IF(Ações!$T3093=0,Ações!$S3093,AVERAGE(Ações!$S3093,Ações!$T3093)))</f>
        <v>-0.19988901078767124</v>
      </c>
    </row>
    <row r="3094" spans="2:21" ht="15" customHeight="1" x14ac:dyDescent="0.2">
      <c r="B3094" s="63" t="str">
        <f>IFERROR('Dados Status Invest STOCKS'!A3081,"-")</f>
        <v>MRNA</v>
      </c>
      <c r="C3094" s="45">
        <f>IFERROR((Ações!$D3094-Ações!$K3094)/Ações!$D3094,0)</f>
        <v>0</v>
      </c>
      <c r="D3094" s="46">
        <f>(Ações!$O3094)/0.06</f>
        <v>0</v>
      </c>
      <c r="E3094" s="47">
        <f>IFERROR((Ações!$F3094-Ações!$K3094)/Ações!$F3094,0)</f>
        <v>-0.59002560138263616</v>
      </c>
      <c r="F3094" s="46">
        <f>IF(OR(Ações!$N3094&lt;0,Ações!$M3094&lt;0),"",(22.5*Ações!$M3094*Ações!$N3094)^0.5)</f>
        <v>98.929224701298452</v>
      </c>
      <c r="G3094" s="47">
        <f>IFERROR((Ações!$H3094-Ações!$K3094)/Ações!$H3094,0)</f>
        <v>0</v>
      </c>
      <c r="H3094" s="48">
        <f>IFERROR(Ações!$I3094/(Ações!$P3094-Table_1[[#This Row],[CAGR LUCRO 5A]]),0)</f>
        <v>0</v>
      </c>
      <c r="I3094" s="48">
        <f>IF(Ações!$S3094&lt;0,"",Ações!$O3094*(1+Ações!$S3094))</f>
        <v>0</v>
      </c>
      <c r="J3094" s="49">
        <f>IFERROR(IF(Ações!$B3094="","",(VLOOKUP(Table_1[[#This Row],[AÇÕES]],'Dados Status Invest STOCKS'!A3080:AD3695,4)/Table_1[[#This Row],[LPA]]))/100,0)</f>
        <v>5.1836969001148089E-3</v>
      </c>
      <c r="K3094" s="64">
        <f>IFERROR(IF(Ações!$B3094="","",VLOOKUP(Table_1[[#This Row],[AÇÕES]],'Dados Status Invest STOCKS'!A3080:AD3695,2)),0)</f>
        <v>157.30000000000001</v>
      </c>
      <c r="L3094" s="65">
        <f>IFERROR(IF(Ações!$B3094="","",VLOOKUP(Table_1[[#This Row],[AÇÕES]],'Dados Status Invest STOCKS'!A3080:AD3695,3)/100),0)</f>
        <v>0</v>
      </c>
      <c r="M3094" s="66">
        <f>IFERROR(IF(Ações!$B3094="","",VLOOKUP(Table_1[[#This Row],[AÇÕES]],'Dados Status Invest STOCKS'!A3080:AD3695,28)),0)</f>
        <v>17.420000000000002</v>
      </c>
      <c r="N3094" s="66">
        <f>IFERROR(IF(Ações!$B3094="","",VLOOKUP(Table_1[[#This Row],[AÇÕES]],'Dados Status Invest STOCKS'!A3080:AD3695,27)),0)</f>
        <v>24.97</v>
      </c>
      <c r="O3094" s="66">
        <f>IFERROR(IF(Ações!$L3094="","",Ações!$K3094*Ações!$L3094),0)</f>
        <v>0</v>
      </c>
      <c r="P3094" s="67">
        <f t="shared" si="48"/>
        <v>0.06</v>
      </c>
      <c r="Q3094" s="67">
        <f>IFERROR(Ações!$O3094/Ações!$M3094,0)</f>
        <v>0</v>
      </c>
      <c r="R3094" s="67">
        <f>IFERROR(IF(Ações!$B3094="","",VLOOKUP(Table_1[[#This Row],[AÇÕES]],'Dados Status Invest STOCKS'!A3080:AD3695,18)/100),0)</f>
        <v>0.69750000000000001</v>
      </c>
      <c r="S3094" s="65">
        <f>IFERROR(IF(Ações!$B3094="","",VLOOKUP(Table_1[[#This Row],[AÇÕES]],'Dados Status Invest STOCKS'!A3080:AD3695,25)/100),0)</f>
        <v>0</v>
      </c>
      <c r="T3094" s="67">
        <f>(1-Ações!$Q3094)*Ações!$R3094</f>
        <v>0.69750000000000001</v>
      </c>
      <c r="U3094" s="68">
        <f>IF(Ações!$S3094=0,Ações!$T3094,IF(Ações!$T3094=0,Ações!$S3094,AVERAGE(Ações!$S3094,Ações!$T3094)))</f>
        <v>0.69750000000000001</v>
      </c>
    </row>
    <row r="3095" spans="2:21" ht="15" customHeight="1" x14ac:dyDescent="0.2">
      <c r="B3095" s="63" t="str">
        <f>IFERROR('Dados Status Invest STOCKS'!A3082,"-")</f>
        <v>MRNS</v>
      </c>
      <c r="C3095" s="45">
        <f>IFERROR((Ações!$D3095-Ações!$K3095)/Ações!$D3095,0)</f>
        <v>0</v>
      </c>
      <c r="D3095" s="46">
        <f>(Ações!$O3095)/0.06</f>
        <v>0</v>
      </c>
      <c r="E3095" s="47">
        <f>IFERROR((Ações!$F3095-Ações!$K3095)/Ações!$F3095,0)</f>
        <v>0</v>
      </c>
      <c r="F3095" s="46" t="str">
        <f>IF(OR(Ações!$N3095&lt;0,Ações!$M3095&lt;0),"",(22.5*Ações!$M3095*Ações!$N3095)^0.5)</f>
        <v/>
      </c>
      <c r="G3095" s="47">
        <f>IFERROR((Ações!$H3095-Ações!$K3095)/Ações!$H3095,0)</f>
        <v>0</v>
      </c>
      <c r="H3095" s="48">
        <f>IFERROR(Ações!$I3095/(Ações!$P3095-Table_1[[#This Row],[CAGR LUCRO 5A]]),0)</f>
        <v>0</v>
      </c>
      <c r="I3095" s="48">
        <f>IF(Ações!$S3095&lt;0,"",Ações!$O3095*(1+Ações!$S3095))</f>
        <v>0</v>
      </c>
      <c r="J3095" s="49">
        <f>IFERROR(IF(Ações!$B3095="","",(VLOOKUP(Table_1[[#This Row],[AÇÕES]],'Dados Status Invest STOCKS'!A3081:AD3696,4)/Table_1[[#This Row],[LPA]]))/100,0)</f>
        <v>1.8661087866108785E-2</v>
      </c>
      <c r="K3095" s="64">
        <f>IFERROR(IF(Ações!$B3095="","",VLOOKUP(Table_1[[#This Row],[AÇÕES]],'Dados Status Invest STOCKS'!A3081:AD3696,2)),0)</f>
        <v>10.67</v>
      </c>
      <c r="L3095" s="65">
        <f>IFERROR(IF(Ações!$B3095="","",VLOOKUP(Table_1[[#This Row],[AÇÕES]],'Dados Status Invest STOCKS'!A3081:AD3696,3)/100),0)</f>
        <v>0</v>
      </c>
      <c r="M3095" s="66">
        <f>IFERROR(IF(Ações!$B3095="","",VLOOKUP(Table_1[[#This Row],[AÇÕES]],'Dados Status Invest STOCKS'!A3081:AD3696,28)),0)</f>
        <v>-2.39</v>
      </c>
      <c r="N3095" s="66">
        <f>IFERROR(IF(Ações!$B3095="","",VLOOKUP(Table_1[[#This Row],[AÇÕES]],'Dados Status Invest STOCKS'!A3081:AD3696,27)),0)</f>
        <v>2.13</v>
      </c>
      <c r="O3095" s="66">
        <f>IFERROR(IF(Ações!$L3095="","",Ações!$K3095*Ações!$L3095),0)</f>
        <v>0</v>
      </c>
      <c r="P3095" s="67">
        <f t="shared" si="48"/>
        <v>0.06</v>
      </c>
      <c r="Q3095" s="67">
        <f>IFERROR(Ações!$O3095/Ações!$M3095,0)</f>
        <v>0</v>
      </c>
      <c r="R3095" s="67">
        <f>IFERROR(IF(Ações!$B3095="","",VLOOKUP(Table_1[[#This Row],[AÇÕES]],'Dados Status Invest STOCKS'!A3081:AD3696,18)/100),0)</f>
        <v>-1.1203000000000001</v>
      </c>
      <c r="S3095" s="65">
        <f>IFERROR(IF(Ações!$B3095="","",VLOOKUP(Table_1[[#This Row],[AÇÕES]],'Dados Status Invest STOCKS'!A3081:AD3696,25)/100),0)</f>
        <v>0</v>
      </c>
      <c r="T3095" s="67">
        <f>(1-Ações!$Q3095)*Ações!$R3095</f>
        <v>-1.1203000000000001</v>
      </c>
      <c r="U3095" s="68">
        <f>IF(Ações!$S3095=0,Ações!$T3095,IF(Ações!$T3095=0,Ações!$S3095,AVERAGE(Ações!$S3095,Ações!$T3095)))</f>
        <v>-1.1203000000000001</v>
      </c>
    </row>
    <row r="3096" spans="2:21" ht="15" customHeight="1" x14ac:dyDescent="0.2">
      <c r="B3096" s="63" t="str">
        <f>IFERROR('Dados Status Invest STOCKS'!A3083,"-")</f>
        <v>MRO</v>
      </c>
      <c r="C3096" s="45">
        <f>IFERROR((Ações!$D3096-Ações!$K3096)/Ações!$D3096,0)</f>
        <v>-5.1224489795918373</v>
      </c>
      <c r="D3096" s="46">
        <f>(Ações!$O3096)/0.06</f>
        <v>2.9889999999999999</v>
      </c>
      <c r="E3096" s="47">
        <f>IFERROR((Ações!$F3096-Ações!$K3096)/Ações!$F3096,0)</f>
        <v>0</v>
      </c>
      <c r="F3096" s="46" t="str">
        <f>IF(OR(Ações!$N3096&lt;0,Ações!$M3096&lt;0),"",(22.5*Ações!$M3096*Ações!$N3096)^0.5)</f>
        <v/>
      </c>
      <c r="G3096" s="47">
        <f>IFERROR((Ações!$H3096-Ações!$K3096)/Ações!$H3096,0)</f>
        <v>-5.1224489795918373</v>
      </c>
      <c r="H3096" s="48">
        <f>IFERROR(Ações!$I3096/(Ações!$P3096-Table_1[[#This Row],[CAGR LUCRO 5A]]),0)</f>
        <v>2.9889999999999999</v>
      </c>
      <c r="I3096" s="48">
        <f>IF(Ações!$S3096&lt;0,"",Ações!$O3096*(1+Ações!$S3096))</f>
        <v>0.17934</v>
      </c>
      <c r="J3096" s="49">
        <f>IFERROR(IF(Ações!$B3096="","",(VLOOKUP(Table_1[[#This Row],[AÇÕES]],'Dados Status Invest STOCKS'!A3082:AD3697,4)/Table_1[[#This Row],[LPA]]))/100,0)</f>
        <v>69.498000000000005</v>
      </c>
      <c r="K3096" s="64">
        <f>IFERROR(IF(Ações!$B3096="","",VLOOKUP(Table_1[[#This Row],[AÇÕES]],'Dados Status Invest STOCKS'!A3082:AD3697,2)),0)</f>
        <v>18.3</v>
      </c>
      <c r="L3096" s="65">
        <f>IFERROR(IF(Ações!$B3096="","",VLOOKUP(Table_1[[#This Row],[AÇÕES]],'Dados Status Invest STOCKS'!A3082:AD3697,3)/100),0)</f>
        <v>9.7999999999999997E-3</v>
      </c>
      <c r="M3096" s="66">
        <f>IFERROR(IF(Ações!$B3096="","",VLOOKUP(Table_1[[#This Row],[AÇÕES]],'Dados Status Invest STOCKS'!A3082:AD3697,28)),0)</f>
        <v>-0.05</v>
      </c>
      <c r="N3096" s="66">
        <f>IFERROR(IF(Ações!$B3096="","",VLOOKUP(Table_1[[#This Row],[AÇÕES]],'Dados Status Invest STOCKS'!A3082:AD3697,27)),0)</f>
        <v>13.87</v>
      </c>
      <c r="O3096" s="66">
        <f>IFERROR(IF(Ações!$L3096="","",Ações!$K3096*Ações!$L3096),0)</f>
        <v>0.17934</v>
      </c>
      <c r="P3096" s="67">
        <f t="shared" si="48"/>
        <v>0.06</v>
      </c>
      <c r="Q3096" s="67">
        <f>IFERROR(Ações!$O3096/Ações!$M3096,0)</f>
        <v>-3.5867999999999998</v>
      </c>
      <c r="R3096" s="67">
        <f>IFERROR(IF(Ações!$B3096="","",VLOOKUP(Table_1[[#This Row],[AÇÕES]],'Dados Status Invest STOCKS'!A3082:AD3697,18)/100),0)</f>
        <v>-3.8E-3</v>
      </c>
      <c r="S3096" s="65">
        <f>IFERROR(IF(Ações!$B3096="","",VLOOKUP(Table_1[[#This Row],[AÇÕES]],'Dados Status Invest STOCKS'!A3082:AD3697,25)/100),0)</f>
        <v>0</v>
      </c>
      <c r="T3096" s="67">
        <f>(1-Ações!$Q3096)*Ações!$R3096</f>
        <v>-1.7429840000000002E-2</v>
      </c>
      <c r="U3096" s="68">
        <f>IF(Ações!$S3096=0,Ações!$T3096,IF(Ações!$T3096=0,Ações!$S3096,AVERAGE(Ações!$S3096,Ações!$T3096)))</f>
        <v>-1.7429840000000002E-2</v>
      </c>
    </row>
    <row r="3097" spans="2:21" ht="15" customHeight="1" x14ac:dyDescent="0.2">
      <c r="B3097" s="63" t="str">
        <f>IFERROR('Dados Status Invest STOCKS'!A3084,"-")</f>
        <v>MRSN</v>
      </c>
      <c r="C3097" s="45">
        <f>IFERROR((Ações!$D3097-Ações!$K3097)/Ações!$D3097,0)</f>
        <v>0</v>
      </c>
      <c r="D3097" s="46">
        <f>(Ações!$O3097)/0.06</f>
        <v>0</v>
      </c>
      <c r="E3097" s="47">
        <f>IFERROR((Ações!$F3097-Ações!$K3097)/Ações!$F3097,0)</f>
        <v>0</v>
      </c>
      <c r="F3097" s="46" t="str">
        <f>IF(OR(Ações!$N3097&lt;0,Ações!$M3097&lt;0),"",(22.5*Ações!$M3097*Ações!$N3097)^0.5)</f>
        <v/>
      </c>
      <c r="G3097" s="47">
        <f>IFERROR((Ações!$H3097-Ações!$K3097)/Ações!$H3097,0)</f>
        <v>0</v>
      </c>
      <c r="H3097" s="48">
        <f>IFERROR(Ações!$I3097/(Ações!$P3097-Table_1[[#This Row],[CAGR LUCRO 5A]]),0)</f>
        <v>0</v>
      </c>
      <c r="I3097" s="48">
        <f>IF(Ações!$S3097&lt;0,"",Ações!$O3097*(1+Ações!$S3097))</f>
        <v>0</v>
      </c>
      <c r="J3097" s="49">
        <f>IFERROR(IF(Ações!$B3097="","",(VLOOKUP(Table_1[[#This Row],[AÇÕES]],'Dados Status Invest STOCKS'!A3083:AD3698,4)/Table_1[[#This Row],[LPA]]))/100,0)</f>
        <v>1.1778846153846154E-2</v>
      </c>
      <c r="K3097" s="64">
        <f>IFERROR(IF(Ações!$B3097="","",VLOOKUP(Table_1[[#This Row],[AÇÕES]],'Dados Status Invest STOCKS'!A3083:AD3698,2)),0)</f>
        <v>5.0999999999999996</v>
      </c>
      <c r="L3097" s="65">
        <f>IFERROR(IF(Ações!$B3097="","",VLOOKUP(Table_1[[#This Row],[AÇÕES]],'Dados Status Invest STOCKS'!A3083:AD3698,3)/100),0)</f>
        <v>0</v>
      </c>
      <c r="M3097" s="66">
        <f>IFERROR(IF(Ações!$B3097="","",VLOOKUP(Table_1[[#This Row],[AÇÕES]],'Dados Status Invest STOCKS'!A3083:AD3698,28)),0)</f>
        <v>-2.08</v>
      </c>
      <c r="N3097" s="66">
        <f>IFERROR(IF(Ações!$B3097="","",VLOOKUP(Table_1[[#This Row],[AÇÕES]],'Dados Status Invest STOCKS'!A3083:AD3698,27)),0)</f>
        <v>2.16</v>
      </c>
      <c r="O3097" s="66">
        <f>IFERROR(IF(Ações!$L3097="","",Ações!$K3097*Ações!$L3097),0)</f>
        <v>0</v>
      </c>
      <c r="P3097" s="67">
        <f t="shared" si="48"/>
        <v>0.06</v>
      </c>
      <c r="Q3097" s="67">
        <f>IFERROR(Ações!$O3097/Ações!$M3097,0)</f>
        <v>0</v>
      </c>
      <c r="R3097" s="67">
        <f>IFERROR(IF(Ações!$B3097="","",VLOOKUP(Table_1[[#This Row],[AÇÕES]],'Dados Status Invest STOCKS'!A3083:AD3698,18)/100),0)</f>
        <v>-0.96379999999999999</v>
      </c>
      <c r="S3097" s="65">
        <f>IFERROR(IF(Ações!$B3097="","",VLOOKUP(Table_1[[#This Row],[AÇÕES]],'Dados Status Invest STOCKS'!A3083:AD3698,25)/100),0)</f>
        <v>0</v>
      </c>
      <c r="T3097" s="67">
        <f>(1-Ações!$Q3097)*Ações!$R3097</f>
        <v>-0.96379999999999999</v>
      </c>
      <c r="U3097" s="68">
        <f>IF(Ações!$S3097=0,Ações!$T3097,IF(Ações!$T3097=0,Ações!$S3097,AVERAGE(Ações!$S3097,Ações!$T3097)))</f>
        <v>-0.96379999999999999</v>
      </c>
    </row>
    <row r="3098" spans="2:21" ht="15" customHeight="1" x14ac:dyDescent="0.2">
      <c r="B3098" s="63" t="str">
        <f>IFERROR('Dados Status Invest STOCKS'!A3085,"-")</f>
        <v>MRTN</v>
      </c>
      <c r="C3098" s="45">
        <f>IFERROR((Ações!$D3098-Ações!$K3098)/Ações!$D3098,0)</f>
        <v>-0.50375939849624052</v>
      </c>
      <c r="D3098" s="46">
        <f>(Ações!$O3098)/0.06</f>
        <v>10.992450000000002</v>
      </c>
      <c r="E3098" s="47">
        <f>IFERROR((Ações!$F3098-Ações!$K3098)/Ações!$F3098,0)</f>
        <v>-0.28347948469341205</v>
      </c>
      <c r="F3098" s="46">
        <f>IF(OR(Ações!$N3098&lt;0,Ações!$M3098&lt;0),"",(22.5*Ações!$M3098*Ações!$N3098)^0.5)</f>
        <v>12.879052760199407</v>
      </c>
      <c r="G3098" s="47">
        <f>IFERROR((Ações!$H3098-Ações!$K3098)/Ações!$H3098,0)</f>
        <v>2.8036686884432234</v>
      </c>
      <c r="H3098" s="48">
        <f>IFERROR(Ações!$I3098/(Ações!$P3098-Table_1[[#This Row],[CAGR LUCRO 5A]]),0)</f>
        <v>-9.1646542992700741</v>
      </c>
      <c r="I3098" s="48">
        <f>IF(Ações!$S3098&lt;0,"",Ações!$O3098*(1+Ações!$S3098))</f>
        <v>0.75333458340000004</v>
      </c>
      <c r="J3098" s="49">
        <f>IFERROR(IF(Ações!$B3098="","",(VLOOKUP(Table_1[[#This Row],[AÇÕES]],'Dados Status Invest STOCKS'!A3084:AD3699,4)/Table_1[[#This Row],[LPA]]))/100,0)</f>
        <v>0.17597938144329897</v>
      </c>
      <c r="K3098" s="64">
        <f>IFERROR(IF(Ações!$B3098="","",VLOOKUP(Table_1[[#This Row],[AÇÕES]],'Dados Status Invest STOCKS'!A3084:AD3699,2)),0)</f>
        <v>16.53</v>
      </c>
      <c r="L3098" s="65">
        <f>IFERROR(IF(Ações!$B3098="","",VLOOKUP(Table_1[[#This Row],[AÇÕES]],'Dados Status Invest STOCKS'!A3084:AD3699,3)/100),0)</f>
        <v>3.9900000000000005E-2</v>
      </c>
      <c r="M3098" s="66">
        <f>IFERROR(IF(Ações!$B3098="","",VLOOKUP(Table_1[[#This Row],[AÇÕES]],'Dados Status Invest STOCKS'!A3084:AD3699,28)),0)</f>
        <v>0.97</v>
      </c>
      <c r="N3098" s="66">
        <f>IFERROR(IF(Ações!$B3098="","",VLOOKUP(Table_1[[#This Row],[AÇÕES]],'Dados Status Invest STOCKS'!A3084:AD3699,27)),0)</f>
        <v>7.6</v>
      </c>
      <c r="O3098" s="66">
        <f>IFERROR(IF(Ações!$L3098="","",Ações!$K3098*Ações!$L3098),0)</f>
        <v>0.65954700000000011</v>
      </c>
      <c r="P3098" s="67">
        <f t="shared" si="48"/>
        <v>0.06</v>
      </c>
      <c r="Q3098" s="67">
        <f>IFERROR(Ações!$O3098/Ações!$M3098,0)</f>
        <v>0.67994536082474244</v>
      </c>
      <c r="R3098" s="67">
        <f>IFERROR(IF(Ações!$B3098="","",VLOOKUP(Table_1[[#This Row],[AÇÕES]],'Dados Status Invest STOCKS'!A3084:AD3699,18)/100),0)</f>
        <v>0.12740000000000001</v>
      </c>
      <c r="S3098" s="65">
        <f>IFERROR(IF(Ações!$B3098="","",VLOOKUP(Table_1[[#This Row],[AÇÕES]],'Dados Status Invest STOCKS'!A3084:AD3699,25)/100),0)</f>
        <v>0.14219999999999999</v>
      </c>
      <c r="T3098" s="67">
        <f>(1-Ações!$Q3098)*Ações!$R3098</f>
        <v>4.0774961030927814E-2</v>
      </c>
      <c r="U3098" s="68">
        <f>IF(Ações!$S3098=0,Ações!$T3098,IF(Ações!$T3098=0,Ações!$S3098,AVERAGE(Ações!$S3098,Ações!$T3098)))</f>
        <v>9.1487480515463904E-2</v>
      </c>
    </row>
    <row r="3099" spans="2:21" ht="15" customHeight="1" x14ac:dyDescent="0.2">
      <c r="B3099" s="63" t="str">
        <f>IFERROR('Dados Status Invest STOCKS'!A3086,"-")</f>
        <v>MRTX</v>
      </c>
      <c r="C3099" s="45">
        <f>IFERROR((Ações!$D3099-Ações!$K3099)/Ações!$D3099,0)</f>
        <v>0</v>
      </c>
      <c r="D3099" s="46">
        <f>(Ações!$O3099)/0.06</f>
        <v>0</v>
      </c>
      <c r="E3099" s="47">
        <f>IFERROR((Ações!$F3099-Ações!$K3099)/Ações!$F3099,0)</f>
        <v>0</v>
      </c>
      <c r="F3099" s="46" t="str">
        <f>IF(OR(Ações!$N3099&lt;0,Ações!$M3099&lt;0),"",(22.5*Ações!$M3099*Ações!$N3099)^0.5)</f>
        <v/>
      </c>
      <c r="G3099" s="47">
        <f>IFERROR((Ações!$H3099-Ações!$K3099)/Ações!$H3099,0)</f>
        <v>0</v>
      </c>
      <c r="H3099" s="48">
        <f>IFERROR(Ações!$I3099/(Ações!$P3099-Table_1[[#This Row],[CAGR LUCRO 5A]]),0)</f>
        <v>0</v>
      </c>
      <c r="I3099" s="48">
        <f>IF(Ações!$S3099&lt;0,"",Ações!$O3099*(1+Ações!$S3099))</f>
        <v>0</v>
      </c>
      <c r="J3099" s="49">
        <f>IFERROR(IF(Ações!$B3099="","",(VLOOKUP(Table_1[[#This Row],[AÇÕES]],'Dados Status Invest STOCKS'!A3085:AD3700,4)/Table_1[[#This Row],[LPA]]))/100,0)</f>
        <v>1.5148741418764301E-2</v>
      </c>
      <c r="K3099" s="64">
        <f>IFERROR(IF(Ações!$B3099="","",VLOOKUP(Table_1[[#This Row],[AÇÕES]],'Dados Status Invest STOCKS'!A3085:AD3700,2)),0)</f>
        <v>115.77</v>
      </c>
      <c r="L3099" s="65">
        <f>IFERROR(IF(Ações!$B3099="","",VLOOKUP(Table_1[[#This Row],[AÇÕES]],'Dados Status Invest STOCKS'!A3085:AD3700,3)/100),0)</f>
        <v>0</v>
      </c>
      <c r="M3099" s="66">
        <f>IFERROR(IF(Ações!$B3099="","",VLOOKUP(Table_1[[#This Row],[AÇÕES]],'Dados Status Invest STOCKS'!A3085:AD3700,28)),0)</f>
        <v>-8.74</v>
      </c>
      <c r="N3099" s="66">
        <f>IFERROR(IF(Ações!$B3099="","",VLOOKUP(Table_1[[#This Row],[AÇÕES]],'Dados Status Invest STOCKS'!A3085:AD3700,27)),0)</f>
        <v>19.62</v>
      </c>
      <c r="O3099" s="66">
        <f>IFERROR(IF(Ações!$L3099="","",Ações!$K3099*Ações!$L3099),0)</f>
        <v>0</v>
      </c>
      <c r="P3099" s="67">
        <f t="shared" si="48"/>
        <v>0.06</v>
      </c>
      <c r="Q3099" s="67">
        <f>IFERROR(Ações!$O3099/Ações!$M3099,0)</f>
        <v>0</v>
      </c>
      <c r="R3099" s="67">
        <f>IFERROR(IF(Ações!$B3099="","",VLOOKUP(Table_1[[#This Row],[AÇÕES]],'Dados Status Invest STOCKS'!A3085:AD3700,18)/100),0)</f>
        <v>-0.44579999999999997</v>
      </c>
      <c r="S3099" s="65">
        <f>IFERROR(IF(Ações!$B3099="","",VLOOKUP(Table_1[[#This Row],[AÇÕES]],'Dados Status Invest STOCKS'!A3085:AD3700,25)/100),0)</f>
        <v>0</v>
      </c>
      <c r="T3099" s="67">
        <f>(1-Ações!$Q3099)*Ações!$R3099</f>
        <v>-0.44579999999999997</v>
      </c>
      <c r="U3099" s="68">
        <f>IF(Ações!$S3099=0,Ações!$T3099,IF(Ações!$T3099=0,Ações!$S3099,AVERAGE(Ações!$S3099,Ações!$T3099)))</f>
        <v>-0.44579999999999997</v>
      </c>
    </row>
    <row r="3100" spans="2:21" ht="15" customHeight="1" x14ac:dyDescent="0.2">
      <c r="B3100" s="63" t="str">
        <f>IFERROR('Dados Status Invest STOCKS'!A3087,"-")</f>
        <v>MRUS</v>
      </c>
      <c r="C3100" s="45">
        <f>IFERROR((Ações!$D3100-Ações!$K3100)/Ações!$D3100,0)</f>
        <v>0</v>
      </c>
      <c r="D3100" s="46">
        <f>(Ações!$O3100)/0.06</f>
        <v>0</v>
      </c>
      <c r="E3100" s="47">
        <f>IFERROR((Ações!$F3100-Ações!$K3100)/Ações!$F3100,0)</f>
        <v>0</v>
      </c>
      <c r="F3100" s="46" t="str">
        <f>IF(OR(Ações!$N3100&lt;0,Ações!$M3100&lt;0),"",(22.5*Ações!$M3100*Ações!$N3100)^0.5)</f>
        <v/>
      </c>
      <c r="G3100" s="47">
        <f>IFERROR((Ações!$H3100-Ações!$K3100)/Ações!$H3100,0)</f>
        <v>0</v>
      </c>
      <c r="H3100" s="48">
        <f>IFERROR(Ações!$I3100/(Ações!$P3100-Table_1[[#This Row],[CAGR LUCRO 5A]]),0)</f>
        <v>0</v>
      </c>
      <c r="I3100" s="48">
        <f>IF(Ações!$S3100&lt;0,"",Ações!$O3100*(1+Ações!$S3100))</f>
        <v>0</v>
      </c>
      <c r="J3100" s="49">
        <f>IFERROR(IF(Ações!$B3100="","",(VLOOKUP(Table_1[[#This Row],[AÇÕES]],'Dados Status Invest STOCKS'!A3086:AD3701,4)/Table_1[[#This Row],[LPA]]))/100,0)</f>
        <v>7.4840425531914889E-2</v>
      </c>
      <c r="K3100" s="64">
        <f>IFERROR(IF(Ações!$B3100="","",VLOOKUP(Table_1[[#This Row],[AÇÕES]],'Dados Status Invest STOCKS'!A3086:AD3701,2)),0)</f>
        <v>26.5</v>
      </c>
      <c r="L3100" s="65">
        <f>IFERROR(IF(Ações!$B3100="","",VLOOKUP(Table_1[[#This Row],[AÇÕES]],'Dados Status Invest STOCKS'!A3086:AD3701,3)/100),0)</f>
        <v>0</v>
      </c>
      <c r="M3100" s="66">
        <f>IFERROR(IF(Ações!$B3100="","",VLOOKUP(Table_1[[#This Row],[AÇÕES]],'Dados Status Invest STOCKS'!A3086:AD3701,28)),0)</f>
        <v>-1.88</v>
      </c>
      <c r="N3100" s="66">
        <f>IFERROR(IF(Ações!$B3100="","",VLOOKUP(Table_1[[#This Row],[AÇÕES]],'Dados Status Invest STOCKS'!A3086:AD3701,27)),0)</f>
        <v>4.82</v>
      </c>
      <c r="O3100" s="66">
        <f>IFERROR(IF(Ações!$L3100="","",Ações!$K3100*Ações!$L3100),0)</f>
        <v>0</v>
      </c>
      <c r="P3100" s="67">
        <f t="shared" si="48"/>
        <v>0.06</v>
      </c>
      <c r="Q3100" s="67">
        <f>IFERROR(Ações!$O3100/Ações!$M3100,0)</f>
        <v>0</v>
      </c>
      <c r="R3100" s="67">
        <f>IFERROR(IF(Ações!$B3100="","",VLOOKUP(Table_1[[#This Row],[AÇÕES]],'Dados Status Invest STOCKS'!A3086:AD3701,18)/100),0)</f>
        <v>-0.39049999999999996</v>
      </c>
      <c r="S3100" s="65">
        <f>IFERROR(IF(Ações!$B3100="","",VLOOKUP(Table_1[[#This Row],[AÇÕES]],'Dados Status Invest STOCKS'!A3086:AD3701,25)/100),0)</f>
        <v>0</v>
      </c>
      <c r="T3100" s="67">
        <f>(1-Ações!$Q3100)*Ações!$R3100</f>
        <v>-0.39049999999999996</v>
      </c>
      <c r="U3100" s="68">
        <f>IF(Ações!$S3100=0,Ações!$T3100,IF(Ações!$T3100=0,Ações!$S3100,AVERAGE(Ações!$S3100,Ações!$T3100)))</f>
        <v>-0.39049999999999996</v>
      </c>
    </row>
    <row r="3101" spans="2:21" ht="15" customHeight="1" x14ac:dyDescent="0.2">
      <c r="B3101" s="63" t="str">
        <f>IFERROR('Dados Status Invest STOCKS'!A3088,"-")</f>
        <v>MRVI</v>
      </c>
      <c r="C3101" s="45">
        <f>IFERROR((Ações!$D3101-Ações!$K3101)/Ações!$D3101,0)</f>
        <v>0</v>
      </c>
      <c r="D3101" s="46">
        <f>(Ações!$O3101)/0.06</f>
        <v>0</v>
      </c>
      <c r="E3101" s="47">
        <f>IFERROR((Ações!$F3101-Ações!$K3101)/Ações!$F3101,0)</f>
        <v>-5.7875585771456208</v>
      </c>
      <c r="F3101" s="46">
        <f>IF(OR(Ações!$N3101&lt;0,Ações!$M3101&lt;0),"",(22.5*Ações!$M3101*Ações!$N3101)^0.5)</f>
        <v>3.9410341282460366</v>
      </c>
      <c r="G3101" s="47">
        <f>IFERROR((Ações!$H3101-Ações!$K3101)/Ações!$H3101,0)</f>
        <v>0</v>
      </c>
      <c r="H3101" s="48">
        <f>IFERROR(Ações!$I3101/(Ações!$P3101-Table_1[[#This Row],[CAGR LUCRO 5A]]),0)</f>
        <v>0</v>
      </c>
      <c r="I3101" s="48">
        <f>IF(Ações!$S3101&lt;0,"",Ações!$O3101*(1+Ações!$S3101))</f>
        <v>0</v>
      </c>
      <c r="J3101" s="49">
        <f>IFERROR(IF(Ações!$B3101="","",(VLOOKUP(Table_1[[#This Row],[AÇÕES]],'Dados Status Invest STOCKS'!A3087:AD3702,4)/Table_1[[#This Row],[LPA]]))/100,0)</f>
        <v>0.76949152542372889</v>
      </c>
      <c r="K3101" s="64">
        <f>IFERROR(IF(Ações!$B3101="","",VLOOKUP(Table_1[[#This Row],[AÇÕES]],'Dados Status Invest STOCKS'!A3087:AD3702,2)),0)</f>
        <v>26.75</v>
      </c>
      <c r="L3101" s="65">
        <f>IFERROR(IF(Ações!$B3101="","",VLOOKUP(Table_1[[#This Row],[AÇÕES]],'Dados Status Invest STOCKS'!A3087:AD3702,3)/100),0)</f>
        <v>0</v>
      </c>
      <c r="M3101" s="66">
        <f>IFERROR(IF(Ações!$B3101="","",VLOOKUP(Table_1[[#This Row],[AÇÕES]],'Dados Status Invest STOCKS'!A3087:AD3702,28)),0)</f>
        <v>0.59</v>
      </c>
      <c r="N3101" s="66">
        <f>IFERROR(IF(Ações!$B3101="","",VLOOKUP(Table_1[[#This Row],[AÇÕES]],'Dados Status Invest STOCKS'!A3087:AD3702,27)),0)</f>
        <v>1.17</v>
      </c>
      <c r="O3101" s="66">
        <f>IFERROR(IF(Ações!$L3101="","",Ações!$K3101*Ações!$L3101),0)</f>
        <v>0</v>
      </c>
      <c r="P3101" s="67">
        <f t="shared" si="48"/>
        <v>0.06</v>
      </c>
      <c r="Q3101" s="67">
        <f>IFERROR(Ações!$O3101/Ações!$M3101,0)</f>
        <v>0</v>
      </c>
      <c r="R3101" s="67">
        <f>IFERROR(IF(Ações!$B3101="","",VLOOKUP(Table_1[[#This Row],[AÇÕES]],'Dados Status Invest STOCKS'!A3087:AD3702,18)/100),0)</f>
        <v>0.50159999999999993</v>
      </c>
      <c r="S3101" s="65">
        <f>IFERROR(IF(Ações!$B3101="","",VLOOKUP(Table_1[[#This Row],[AÇÕES]],'Dados Status Invest STOCKS'!A3087:AD3702,25)/100),0)</f>
        <v>0</v>
      </c>
      <c r="T3101" s="67">
        <f>(1-Ações!$Q3101)*Ações!$R3101</f>
        <v>0.50159999999999993</v>
      </c>
      <c r="U3101" s="68">
        <f>IF(Ações!$S3101=0,Ações!$T3101,IF(Ações!$T3101=0,Ações!$S3101,AVERAGE(Ações!$S3101,Ações!$T3101)))</f>
        <v>0.50159999999999993</v>
      </c>
    </row>
    <row r="3102" spans="2:21" ht="15" customHeight="1" x14ac:dyDescent="0.2">
      <c r="B3102" s="63" t="str">
        <f>IFERROR('Dados Status Invest STOCKS'!A3089,"-")</f>
        <v>MRVL</v>
      </c>
      <c r="C3102" s="45">
        <f>IFERROR((Ações!$D3102-Ações!$K3102)/Ações!$D3102,0)</f>
        <v>-17.181818181818183</v>
      </c>
      <c r="D3102" s="46">
        <f>(Ações!$O3102)/0.06</f>
        <v>3.96495</v>
      </c>
      <c r="E3102" s="47">
        <f>IFERROR((Ações!$F3102-Ações!$K3102)/Ações!$F3102,0)</f>
        <v>0</v>
      </c>
      <c r="F3102" s="46" t="str">
        <f>IF(OR(Ações!$N3102&lt;0,Ações!$M3102&lt;0),"",(22.5*Ações!$M3102*Ações!$N3102)^0.5)</f>
        <v/>
      </c>
      <c r="G3102" s="47">
        <f>IFERROR((Ações!$H3102-Ações!$K3102)/Ações!$H3102,0)</f>
        <v>-17.181818181818183</v>
      </c>
      <c r="H3102" s="48">
        <f>IFERROR(Ações!$I3102/(Ações!$P3102-Table_1[[#This Row],[CAGR LUCRO 5A]]),0)</f>
        <v>3.96495</v>
      </c>
      <c r="I3102" s="48">
        <f>IF(Ações!$S3102&lt;0,"",Ações!$O3102*(1+Ações!$S3102))</f>
        <v>0.237897</v>
      </c>
      <c r="J3102" s="49">
        <f>IFERROR(IF(Ações!$B3102="","",(VLOOKUP(Table_1[[#This Row],[AÇÕES]],'Dados Status Invest STOCKS'!A3088:AD3703,4)/Table_1[[#This Row],[LPA]]))/100,0)</f>
        <v>6.6666666666666661</v>
      </c>
      <c r="K3102" s="64">
        <f>IFERROR(IF(Ações!$B3102="","",VLOOKUP(Table_1[[#This Row],[AÇÕES]],'Dados Status Invest STOCKS'!A3088:AD3703,2)),0)</f>
        <v>72.09</v>
      </c>
      <c r="L3102" s="65">
        <f>IFERROR(IF(Ações!$B3102="","",VLOOKUP(Table_1[[#This Row],[AÇÕES]],'Dados Status Invest STOCKS'!A3088:AD3703,3)/100),0)</f>
        <v>3.3E-3</v>
      </c>
      <c r="M3102" s="66">
        <f>IFERROR(IF(Ações!$B3102="","",VLOOKUP(Table_1[[#This Row],[AÇÕES]],'Dados Status Invest STOCKS'!A3088:AD3703,28)),0)</f>
        <v>-0.33</v>
      </c>
      <c r="N3102" s="66">
        <f>IFERROR(IF(Ações!$B3102="","",VLOOKUP(Table_1[[#This Row],[AÇÕES]],'Dados Status Invest STOCKS'!A3088:AD3703,27)),0)</f>
        <v>10</v>
      </c>
      <c r="O3102" s="66">
        <f>IFERROR(IF(Ações!$L3102="","",Ações!$K3102*Ações!$L3102),0)</f>
        <v>0.237897</v>
      </c>
      <c r="P3102" s="67">
        <f t="shared" si="48"/>
        <v>0.06</v>
      </c>
      <c r="Q3102" s="67">
        <f>IFERROR(Ações!$O3102/Ações!$M3102,0)</f>
        <v>-0.72089999999999999</v>
      </c>
      <c r="R3102" s="67">
        <f>IFERROR(IF(Ações!$B3102="","",VLOOKUP(Table_1[[#This Row],[AÇÕES]],'Dados Status Invest STOCKS'!A3088:AD3703,18)/100),0)</f>
        <v>-3.2899999999999999E-2</v>
      </c>
      <c r="S3102" s="65">
        <f>IFERROR(IF(Ações!$B3102="","",VLOOKUP(Table_1[[#This Row],[AÇÕES]],'Dados Status Invest STOCKS'!A3088:AD3703,25)/100),0)</f>
        <v>0</v>
      </c>
      <c r="T3102" s="67">
        <f>(1-Ações!$Q3102)*Ações!$R3102</f>
        <v>-5.6617609999999992E-2</v>
      </c>
      <c r="U3102" s="68">
        <f>IF(Ações!$S3102=0,Ações!$T3102,IF(Ações!$T3102=0,Ações!$S3102,AVERAGE(Ações!$S3102,Ações!$T3102)))</f>
        <v>-5.6617609999999992E-2</v>
      </c>
    </row>
    <row r="3103" spans="2:21" ht="15" customHeight="1" x14ac:dyDescent="0.2">
      <c r="B3103" s="63" t="str">
        <f>IFERROR('Dados Status Invest STOCKS'!A3090,"-")</f>
        <v>MS</v>
      </c>
      <c r="C3103" s="45">
        <f>IFERROR((Ações!$D3103-Ações!$K3103)/Ações!$D3103,0)</f>
        <v>-1.8037383177570085</v>
      </c>
      <c r="D3103" s="46">
        <f>(Ações!$O3103)/0.06</f>
        <v>34.981866666666676</v>
      </c>
      <c r="E3103" s="47">
        <f>IFERROR((Ações!$F3103-Ações!$K3103)/Ações!$F3103,0)</f>
        <v>4.4832923705961328E-2</v>
      </c>
      <c r="F3103" s="46">
        <f>IF(OR(Ações!$N3103&lt;0,Ações!$M3103&lt;0),"",(22.5*Ações!$M3103*Ações!$N3103)^0.5)</f>
        <v>102.68360628649542</v>
      </c>
      <c r="G3103" s="47">
        <f>IFERROR((Ações!$H3103-Ações!$K3103)/Ações!$H3103,0)</f>
        <v>4.3401227331372922</v>
      </c>
      <c r="H3103" s="48">
        <f>IFERROR(Ações!$I3103/(Ações!$P3103-Table_1[[#This Row],[CAGR LUCRO 5A]]),0)</f>
        <v>-29.364190431372549</v>
      </c>
      <c r="I3103" s="48">
        <f>IF(Ações!$S3103&lt;0,"",Ações!$O3103*(1+Ações!$S3103))</f>
        <v>2.3961179392000003</v>
      </c>
      <c r="J3103" s="49">
        <f>IFERROR(IF(Ações!$B3103="","",(VLOOKUP(Table_1[[#This Row],[AÇÕES]],'Dados Status Invest STOCKS'!A3089:AD3704,4)/Table_1[[#This Row],[LPA]]))/100,0)</f>
        <v>1.5554156171284634E-2</v>
      </c>
      <c r="K3103" s="64">
        <f>IFERROR(IF(Ações!$B3103="","",VLOOKUP(Table_1[[#This Row],[AÇÕES]],'Dados Status Invest STOCKS'!A3089:AD3704,2)),0)</f>
        <v>98.08</v>
      </c>
      <c r="L3103" s="65">
        <f>IFERROR(IF(Ações!$B3103="","",VLOOKUP(Table_1[[#This Row],[AÇÕES]],'Dados Status Invest STOCKS'!A3089:AD3704,3)/100),0)</f>
        <v>2.1400000000000002E-2</v>
      </c>
      <c r="M3103" s="66">
        <f>IFERROR(IF(Ações!$B3103="","",VLOOKUP(Table_1[[#This Row],[AÇÕES]],'Dados Status Invest STOCKS'!A3089:AD3704,28)),0)</f>
        <v>7.94</v>
      </c>
      <c r="N3103" s="66">
        <f>IFERROR(IF(Ações!$B3103="","",VLOOKUP(Table_1[[#This Row],[AÇÕES]],'Dados Status Invest STOCKS'!A3089:AD3704,27)),0)</f>
        <v>59.02</v>
      </c>
      <c r="O3103" s="66">
        <f>IFERROR(IF(Ações!$L3103="","",Ações!$K3103*Ações!$L3103),0)</f>
        <v>2.0989120000000003</v>
      </c>
      <c r="P3103" s="67">
        <f t="shared" si="48"/>
        <v>0.06</v>
      </c>
      <c r="Q3103" s="67">
        <f>IFERROR(Ações!$O3103/Ações!$M3103,0)</f>
        <v>0.26434659949622169</v>
      </c>
      <c r="R3103" s="67">
        <f>IFERROR(IF(Ações!$B3103="","",VLOOKUP(Table_1[[#This Row],[AÇÕES]],'Dados Status Invest STOCKS'!A3089:AD3704,18)/100),0)</f>
        <v>0.13449999999999998</v>
      </c>
      <c r="S3103" s="65">
        <f>IFERROR(IF(Ações!$B3103="","",VLOOKUP(Table_1[[#This Row],[AÇÕES]],'Dados Status Invest STOCKS'!A3089:AD3704,25)/100),0)</f>
        <v>0.1416</v>
      </c>
      <c r="T3103" s="67">
        <f>(1-Ações!$Q3103)*Ações!$R3103</f>
        <v>9.8945382367758156E-2</v>
      </c>
      <c r="U3103" s="68">
        <f>IF(Ações!$S3103=0,Ações!$T3103,IF(Ações!$T3103=0,Ações!$S3103,AVERAGE(Ações!$S3103,Ações!$T3103)))</f>
        <v>0.12027269118387908</v>
      </c>
    </row>
    <row r="3104" spans="2:21" ht="15" customHeight="1" x14ac:dyDescent="0.2">
      <c r="B3104" s="63" t="str">
        <f>IFERROR('Dados Status Invest STOCKS'!A3091,"-")</f>
        <v>MSA</v>
      </c>
      <c r="C3104" s="45">
        <f>IFERROR((Ações!$D3104-Ações!$K3104)/Ações!$D3104,0)</f>
        <v>-3.7619047619047614</v>
      </c>
      <c r="D3104" s="46">
        <f>(Ações!$O3104)/0.06</f>
        <v>29.271899999999999</v>
      </c>
      <c r="E3104" s="47">
        <f>IFERROR((Ações!$F3104-Ações!$K3104)/Ações!$F3104,0)</f>
        <v>-3.1722276962628171</v>
      </c>
      <c r="F3104" s="46">
        <f>IF(OR(Ações!$N3104&lt;0,Ações!$M3104&lt;0),"",(22.5*Ações!$M3104*Ações!$N3104)^0.5)</f>
        <v>33.409010760571761</v>
      </c>
      <c r="G3104" s="47">
        <f>IFERROR((Ações!$H3104-Ações!$K3104)/Ações!$H3104,0)</f>
        <v>4.6772843790387659</v>
      </c>
      <c r="H3104" s="48">
        <f>IFERROR(Ações!$I3104/(Ações!$P3104-Table_1[[#This Row],[CAGR LUCRO 5A]]),0)</f>
        <v>-37.905689533980578</v>
      </c>
      <c r="I3104" s="48">
        <f>IF(Ações!$S3104&lt;0,"",Ações!$O3104*(1+Ações!$S3104))</f>
        <v>1.9521430109999998</v>
      </c>
      <c r="J3104" s="49">
        <f>IFERROR(IF(Ações!$B3104="","",(VLOOKUP(Table_1[[#This Row],[AÇÕES]],'Dados Status Invest STOCKS'!A3090:AD3705,4)/Table_1[[#This Row],[LPA]]))/100,0)</f>
        <v>0.24978813559322038</v>
      </c>
      <c r="K3104" s="64">
        <f>IFERROR(IF(Ações!$B3104="","",VLOOKUP(Table_1[[#This Row],[AÇÕES]],'Dados Status Invest STOCKS'!A3090:AD3705,2)),0)</f>
        <v>139.38999999999999</v>
      </c>
      <c r="L3104" s="65">
        <f>IFERROR(IF(Ações!$B3104="","",VLOOKUP(Table_1[[#This Row],[AÇÕES]],'Dados Status Invest STOCKS'!A3090:AD3705,3)/100),0)</f>
        <v>1.26E-2</v>
      </c>
      <c r="M3104" s="66">
        <f>IFERROR(IF(Ações!$B3104="","",VLOOKUP(Table_1[[#This Row],[AÇÕES]],'Dados Status Invest STOCKS'!A3090:AD3705,28)),0)</f>
        <v>2.36</v>
      </c>
      <c r="N3104" s="66">
        <f>IFERROR(IF(Ações!$B3104="","",VLOOKUP(Table_1[[#This Row],[AÇÕES]],'Dados Status Invest STOCKS'!A3090:AD3705,27)),0)</f>
        <v>21.02</v>
      </c>
      <c r="O3104" s="66">
        <f>IFERROR(IF(Ações!$L3104="","",Ações!$K3104*Ações!$L3104),0)</f>
        <v>1.7563139999999999</v>
      </c>
      <c r="P3104" s="67">
        <f t="shared" si="48"/>
        <v>0.06</v>
      </c>
      <c r="Q3104" s="67">
        <f>IFERROR(Ações!$O3104/Ações!$M3104,0)</f>
        <v>0.74420084745762716</v>
      </c>
      <c r="R3104" s="67">
        <f>IFERROR(IF(Ações!$B3104="","",VLOOKUP(Table_1[[#This Row],[AÇÕES]],'Dados Status Invest STOCKS'!A3090:AD3705,18)/100),0)</f>
        <v>0.1125</v>
      </c>
      <c r="S3104" s="65">
        <f>IFERROR(IF(Ações!$B3104="","",VLOOKUP(Table_1[[#This Row],[AÇÕES]],'Dados Status Invest STOCKS'!A3090:AD3705,25)/100),0)</f>
        <v>0.1115</v>
      </c>
      <c r="T3104" s="67">
        <f>(1-Ações!$Q3104)*Ações!$R3104</f>
        <v>2.8777404661016946E-2</v>
      </c>
      <c r="U3104" s="68">
        <f>IF(Ações!$S3104=0,Ações!$T3104,IF(Ações!$T3104=0,Ações!$S3104,AVERAGE(Ações!$S3104,Ações!$T3104)))</f>
        <v>7.0138702330508479E-2</v>
      </c>
    </row>
    <row r="3105" spans="2:21" ht="15" customHeight="1" x14ac:dyDescent="0.2">
      <c r="B3105" s="63" t="str">
        <f>IFERROR('Dados Status Invest STOCKS'!A3092,"-")</f>
        <v>MSB</v>
      </c>
      <c r="C3105" s="45">
        <f>IFERROR((Ações!$D3105-Ações!$K3105)/Ações!$D3105,0)</f>
        <v>0.29245283018867935</v>
      </c>
      <c r="D3105" s="46">
        <f>(Ações!$O3105)/0.06</f>
        <v>47.643466666666676</v>
      </c>
      <c r="E3105" s="47">
        <f>IFERROR((Ações!$F3105-Ações!$K3105)/Ações!$F3105,0)</f>
        <v>-0.97591914249953837</v>
      </c>
      <c r="F3105" s="46">
        <f>IF(OR(Ações!$N3105&lt;0,Ações!$M3105&lt;0),"",(22.5*Ações!$M3105*Ações!$N3105)^0.5)</f>
        <v>17.060414707737909</v>
      </c>
      <c r="G3105" s="47">
        <f>IFERROR((Ações!$H3105-Ações!$K3105)/Ações!$H3105,0)</f>
        <v>0</v>
      </c>
      <c r="H3105" s="48">
        <f>IFERROR(Ações!$I3105/(Ações!$P3105-Table_1[[#This Row],[CAGR LUCRO 5A]]),0)</f>
        <v>0</v>
      </c>
      <c r="I3105" s="48" t="str">
        <f>IF(Ações!$S3105&lt;0,"",Ações!$O3105*(1+Ações!$S3105))</f>
        <v/>
      </c>
      <c r="J3105" s="49">
        <f>IFERROR(IF(Ações!$B3105="","",(VLOOKUP(Table_1[[#This Row],[AÇÕES]],'Dados Status Invest STOCKS'!A3091:AD3706,4)/Table_1[[#This Row],[LPA]]))/100,0)</f>
        <v>1.5438972162740901E-2</v>
      </c>
      <c r="K3105" s="64">
        <f>IFERROR(IF(Ações!$B3105="","",VLOOKUP(Table_1[[#This Row],[AÇÕES]],'Dados Status Invest STOCKS'!A3091:AD3706,2)),0)</f>
        <v>33.71</v>
      </c>
      <c r="L3105" s="65">
        <f>IFERROR(IF(Ações!$B3105="","",VLOOKUP(Table_1[[#This Row],[AÇÕES]],'Dados Status Invest STOCKS'!A3091:AD3706,3)/100),0)</f>
        <v>8.48E-2</v>
      </c>
      <c r="M3105" s="66">
        <f>IFERROR(IF(Ações!$B3105="","",VLOOKUP(Table_1[[#This Row],[AÇÕES]],'Dados Status Invest STOCKS'!A3091:AD3706,28)),0)</f>
        <v>4.67</v>
      </c>
      <c r="N3105" s="66">
        <f>IFERROR(IF(Ações!$B3105="","",VLOOKUP(Table_1[[#This Row],[AÇÕES]],'Dados Status Invest STOCKS'!A3091:AD3706,27)),0)</f>
        <v>2.77</v>
      </c>
      <c r="O3105" s="66">
        <f>IFERROR(IF(Ações!$L3105="","",Ações!$K3105*Ações!$L3105),0)</f>
        <v>2.8586080000000003</v>
      </c>
      <c r="P3105" s="67">
        <f t="shared" si="48"/>
        <v>0.06</v>
      </c>
      <c r="Q3105" s="67">
        <f>IFERROR(Ações!$O3105/Ações!$M3105,0)</f>
        <v>0.61212162740899367</v>
      </c>
      <c r="R3105" s="67">
        <f>IFERROR(IF(Ações!$B3105="","",VLOOKUP(Table_1[[#This Row],[AÇÕES]],'Dados Status Invest STOCKS'!A3091:AD3706,18)/100),0)</f>
        <v>1.6886000000000001</v>
      </c>
      <c r="S3105" s="65">
        <f>IFERROR(IF(Ações!$B3105="","",VLOOKUP(Table_1[[#This Row],[AÇÕES]],'Dados Status Invest STOCKS'!A3091:AD3706,25)/100),0)</f>
        <v>-0.74549999999999994</v>
      </c>
      <c r="T3105" s="67">
        <f>(1-Ações!$Q3105)*Ações!$R3105</f>
        <v>0.65497141995717334</v>
      </c>
      <c r="U3105" s="68">
        <f>IF(Ações!$S3105=0,Ações!$T3105,IF(Ações!$T3105=0,Ações!$S3105,AVERAGE(Ações!$S3105,Ações!$T3105)))</f>
        <v>-4.52642900214133E-2</v>
      </c>
    </row>
    <row r="3106" spans="2:21" ht="15" customHeight="1" x14ac:dyDescent="0.2">
      <c r="B3106" s="63" t="str">
        <f>IFERROR('Dados Status Invest STOCKS'!A3093,"-")</f>
        <v>MSBI</v>
      </c>
      <c r="C3106" s="45">
        <f>IFERROR((Ações!$D3106-Ações!$K3106)/Ações!$D3106,0)</f>
        <v>-0.43198090692124069</v>
      </c>
      <c r="D3106" s="46">
        <f>(Ações!$O3106)/0.06</f>
        <v>18.65946666666667</v>
      </c>
      <c r="E3106" s="47">
        <f>IFERROR((Ações!$F3106-Ações!$K3106)/Ações!$F3106,0)</f>
        <v>0.40700446039759558</v>
      </c>
      <c r="F3106" s="46">
        <f>IF(OR(Ações!$N3106&lt;0,Ações!$M3106&lt;0),"",(22.5*Ações!$M3106*Ações!$N3106)^0.5)</f>
        <v>45.059360847664053</v>
      </c>
      <c r="G3106" s="47">
        <f>IFERROR((Ações!$H3106-Ações!$K3106)/Ações!$H3106,0)</f>
        <v>0</v>
      </c>
      <c r="H3106" s="48">
        <f>IFERROR(Ações!$I3106/(Ações!$P3106-Table_1[[#This Row],[CAGR LUCRO 5A]]),0)</f>
        <v>0</v>
      </c>
      <c r="I3106" s="48" t="str">
        <f>IF(Ações!$S3106&lt;0,"",Ações!$O3106*(1+Ações!$S3106))</f>
        <v/>
      </c>
      <c r="J3106" s="49">
        <f>IFERROR(IF(Ações!$B3106="","",(VLOOKUP(Table_1[[#This Row],[AÇÕES]],'Dados Status Invest STOCKS'!A3092:AD3707,4)/Table_1[[#This Row],[LPA]]))/100,0)</f>
        <v>2.9271523178807945E-2</v>
      </c>
      <c r="K3106" s="64">
        <f>IFERROR(IF(Ações!$B3106="","",VLOOKUP(Table_1[[#This Row],[AÇÕES]],'Dados Status Invest STOCKS'!A3092:AD3707,2)),0)</f>
        <v>26.72</v>
      </c>
      <c r="L3106" s="65">
        <f>IFERROR(IF(Ações!$B3106="","",VLOOKUP(Table_1[[#This Row],[AÇÕES]],'Dados Status Invest STOCKS'!A3092:AD3707,3)/100),0)</f>
        <v>4.1900000000000007E-2</v>
      </c>
      <c r="M3106" s="66">
        <f>IFERROR(IF(Ações!$B3106="","",VLOOKUP(Table_1[[#This Row],[AÇÕES]],'Dados Status Invest STOCKS'!A3092:AD3707,28)),0)</f>
        <v>3.02</v>
      </c>
      <c r="N3106" s="66">
        <f>IFERROR(IF(Ações!$B3106="","",VLOOKUP(Table_1[[#This Row],[AÇÕES]],'Dados Status Invest STOCKS'!A3092:AD3707,27)),0)</f>
        <v>29.88</v>
      </c>
      <c r="O3106" s="66">
        <f>IFERROR(IF(Ações!$L3106="","",Ações!$K3106*Ações!$L3106),0)</f>
        <v>1.1195680000000001</v>
      </c>
      <c r="P3106" s="67">
        <f t="shared" si="48"/>
        <v>0.06</v>
      </c>
      <c r="Q3106" s="67">
        <f>IFERROR(Ações!$O3106/Ações!$M3106,0)</f>
        <v>0.37071788079470203</v>
      </c>
      <c r="R3106" s="67">
        <f>IFERROR(IF(Ações!$B3106="","",VLOOKUP(Table_1[[#This Row],[AÇÕES]],'Dados Status Invest STOCKS'!A3092:AD3707,18)/100),0)</f>
        <v>0.1012</v>
      </c>
      <c r="S3106" s="65">
        <f>IFERROR(IF(Ações!$B3106="","",VLOOKUP(Table_1[[#This Row],[AÇÕES]],'Dados Status Invest STOCKS'!A3092:AD3707,25)/100),0)</f>
        <v>-1.3899999999999999E-2</v>
      </c>
      <c r="T3106" s="67">
        <f>(1-Ações!$Q3106)*Ações!$R3106</f>
        <v>6.3683350463576149E-2</v>
      </c>
      <c r="U3106" s="68">
        <f>IF(Ações!$S3106=0,Ações!$T3106,IF(Ações!$T3106=0,Ações!$S3106,AVERAGE(Ações!$S3106,Ações!$T3106)))</f>
        <v>2.4891675231788077E-2</v>
      </c>
    </row>
    <row r="3107" spans="2:21" ht="15" customHeight="1" x14ac:dyDescent="0.2">
      <c r="B3107" s="63" t="str">
        <f>IFERROR('Dados Status Invest STOCKS'!A3094,"-")</f>
        <v>MSC</v>
      </c>
      <c r="C3107" s="45">
        <f>IFERROR((Ações!$D3107-Ações!$K3107)/Ações!$D3107,0)</f>
        <v>0</v>
      </c>
      <c r="D3107" s="46">
        <f>(Ações!$O3107)/0.06</f>
        <v>0</v>
      </c>
      <c r="E3107" s="47">
        <f>IFERROR((Ações!$F3107-Ações!$K3107)/Ações!$F3107,0)</f>
        <v>0</v>
      </c>
      <c r="F3107" s="46" t="str">
        <f>IF(OR(Ações!$N3107&lt;0,Ações!$M3107&lt;0),"",(22.5*Ações!$M3107*Ações!$N3107)^0.5)</f>
        <v/>
      </c>
      <c r="G3107" s="47">
        <f>IFERROR((Ações!$H3107-Ações!$K3107)/Ações!$H3107,0)</f>
        <v>0</v>
      </c>
      <c r="H3107" s="48">
        <f>IFERROR(Ações!$I3107/(Ações!$P3107-Table_1[[#This Row],[CAGR LUCRO 5A]]),0)</f>
        <v>0</v>
      </c>
      <c r="I3107" s="48">
        <f>IF(Ações!$S3107&lt;0,"",Ações!$O3107*(1+Ações!$S3107))</f>
        <v>0</v>
      </c>
      <c r="J3107" s="49">
        <f>IFERROR(IF(Ações!$B3107="","",(VLOOKUP(Table_1[[#This Row],[AÇÕES]],'Dados Status Invest STOCKS'!A3093:AD3708,4)/Table_1[[#This Row],[LPA]]))/100,0)</f>
        <v>6.3636363636363638E-3</v>
      </c>
      <c r="K3107" s="64">
        <f>IFERROR(IF(Ações!$B3107="","",VLOOKUP(Table_1[[#This Row],[AÇÕES]],'Dados Status Invest STOCKS'!A3093:AD3708,2)),0)</f>
        <v>6.14</v>
      </c>
      <c r="L3107" s="65">
        <f>IFERROR(IF(Ações!$B3107="","",VLOOKUP(Table_1[[#This Row],[AÇÕES]],'Dados Status Invest STOCKS'!A3093:AD3708,3)/100),0)</f>
        <v>0</v>
      </c>
      <c r="M3107" s="66">
        <f>IFERROR(IF(Ações!$B3107="","",VLOOKUP(Table_1[[#This Row],[AÇÕES]],'Dados Status Invest STOCKS'!A3093:AD3708,28)),0)</f>
        <v>-3.19</v>
      </c>
      <c r="N3107" s="66">
        <f>IFERROR(IF(Ações!$B3107="","",VLOOKUP(Table_1[[#This Row],[AÇÕES]],'Dados Status Invest STOCKS'!A3093:AD3708,27)),0)</f>
        <v>11.88</v>
      </c>
      <c r="O3107" s="66">
        <f>IFERROR(IF(Ações!$L3107="","",Ações!$K3107*Ações!$L3107),0)</f>
        <v>0</v>
      </c>
      <c r="P3107" s="67">
        <f t="shared" si="48"/>
        <v>0.06</v>
      </c>
      <c r="Q3107" s="67">
        <f>IFERROR(Ações!$O3107/Ações!$M3107,0)</f>
        <v>0</v>
      </c>
      <c r="R3107" s="67">
        <f>IFERROR(IF(Ações!$B3107="","",VLOOKUP(Table_1[[#This Row],[AÇÕES]],'Dados Status Invest STOCKS'!A3093:AD3708,18)/100),0)</f>
        <v>-0.26839999999999997</v>
      </c>
      <c r="S3107" s="65">
        <f>IFERROR(IF(Ações!$B3107="","",VLOOKUP(Table_1[[#This Row],[AÇÕES]],'Dados Status Invest STOCKS'!A3093:AD3708,25)/100),0)</f>
        <v>0</v>
      </c>
      <c r="T3107" s="67">
        <f>(1-Ações!$Q3107)*Ações!$R3107</f>
        <v>-0.26839999999999997</v>
      </c>
      <c r="U3107" s="68">
        <f>IF(Ações!$S3107=0,Ações!$T3107,IF(Ações!$T3107=0,Ações!$S3107,AVERAGE(Ações!$S3107,Ações!$T3107)))</f>
        <v>-0.26839999999999997</v>
      </c>
    </row>
    <row r="3108" spans="2:21" ht="15" customHeight="1" x14ac:dyDescent="0.2">
      <c r="B3108" s="63" t="str">
        <f>IFERROR('Dados Status Invest STOCKS'!A3095,"-")</f>
        <v>MSCI</v>
      </c>
      <c r="C3108" s="45">
        <f>IFERROR((Ações!$D3108-Ações!$K3108)/Ações!$D3108,0)</f>
        <v>-7.333333333333333</v>
      </c>
      <c r="D3108" s="46">
        <f>(Ações!$O3108)/0.06</f>
        <v>60.848399999999998</v>
      </c>
      <c r="E3108" s="47">
        <f>IFERROR((Ações!$F3108-Ações!$K3108)/Ações!$F3108,0)</f>
        <v>0</v>
      </c>
      <c r="F3108" s="46" t="str">
        <f>IF(OR(Ações!$N3108&lt;0,Ações!$M3108&lt;0),"",(22.5*Ações!$M3108*Ações!$N3108)^0.5)</f>
        <v/>
      </c>
      <c r="G3108" s="47">
        <f>IFERROR((Ações!$H3108-Ações!$K3108)/Ações!$H3108,0)</f>
        <v>19.106033673348467</v>
      </c>
      <c r="H3108" s="48">
        <f>IFERROR(Ações!$I3108/(Ações!$P3108-Table_1[[#This Row],[CAGR LUCRO 5A]]),0)</f>
        <v>-28.005581407174322</v>
      </c>
      <c r="I3108" s="48">
        <f>IF(Ações!$S3108&lt;0,"",Ações!$O3108*(1+Ações!$S3108))</f>
        <v>4.4500868856000002</v>
      </c>
      <c r="J3108" s="49">
        <f>IFERROR(IF(Ações!$B3108="","",(VLOOKUP(Table_1[[#This Row],[AÇÕES]],'Dados Status Invest STOCKS'!A3094:AD3709,4)/Table_1[[#This Row],[LPA]]))/100,0)</f>
        <v>7.2742514970059888E-2</v>
      </c>
      <c r="K3108" s="64">
        <f>IFERROR(IF(Ações!$B3108="","",VLOOKUP(Table_1[[#This Row],[AÇÕES]],'Dados Status Invest STOCKS'!A3094:AD3709,2)),0)</f>
        <v>507.07</v>
      </c>
      <c r="L3108" s="65">
        <f>IFERROR(IF(Ações!$B3108="","",VLOOKUP(Table_1[[#This Row],[AÇÕES]],'Dados Status Invest STOCKS'!A3094:AD3709,3)/100),0)</f>
        <v>7.1999999999999998E-3</v>
      </c>
      <c r="M3108" s="66">
        <f>IFERROR(IF(Ações!$B3108="","",VLOOKUP(Table_1[[#This Row],[AÇÕES]],'Dados Status Invest STOCKS'!A3094:AD3709,28)),0)</f>
        <v>8.35</v>
      </c>
      <c r="N3108" s="66">
        <f>IFERROR(IF(Ações!$B3108="","",VLOOKUP(Table_1[[#This Row],[AÇÕES]],'Dados Status Invest STOCKS'!A3094:AD3709,27)),0)</f>
        <v>-3.4</v>
      </c>
      <c r="O3108" s="66">
        <f>IFERROR(IF(Ações!$L3108="","",Ações!$K3108*Ações!$L3108),0)</f>
        <v>3.6509039999999997</v>
      </c>
      <c r="P3108" s="67">
        <f t="shared" si="48"/>
        <v>0.06</v>
      </c>
      <c r="Q3108" s="67">
        <f>IFERROR(Ações!$O3108/Ações!$M3108,0)</f>
        <v>0.43723401197604789</v>
      </c>
      <c r="R3108" s="67">
        <f>IFERROR(IF(Ações!$B3108="","",VLOOKUP(Table_1[[#This Row],[AÇÕES]],'Dados Status Invest STOCKS'!A3094:AD3709,18)/100),0)</f>
        <v>-2.4581</v>
      </c>
      <c r="S3108" s="65">
        <f>IFERROR(IF(Ações!$B3108="","",VLOOKUP(Table_1[[#This Row],[AÇÕES]],'Dados Status Invest STOCKS'!A3094:AD3709,25)/100),0)</f>
        <v>0.21890000000000001</v>
      </c>
      <c r="T3108" s="67">
        <f>(1-Ações!$Q3108)*Ações!$R3108</f>
        <v>-1.3833350751616769</v>
      </c>
      <c r="U3108" s="68">
        <f>IF(Ações!$S3108=0,Ações!$T3108,IF(Ações!$T3108=0,Ações!$S3108,AVERAGE(Ações!$S3108,Ações!$T3108)))</f>
        <v>-0.58221753758083838</v>
      </c>
    </row>
    <row r="3109" spans="2:21" ht="15" customHeight="1" x14ac:dyDescent="0.2">
      <c r="B3109" s="63" t="str">
        <f>IFERROR('Dados Status Invest STOCKS'!A3096,"-")</f>
        <v>MSEX</v>
      </c>
      <c r="C3109" s="45">
        <f>IFERROR((Ações!$D3109-Ações!$K3109)/Ações!$D3109,0)</f>
        <v>-2.0456852791878175</v>
      </c>
      <c r="D3109" s="46">
        <f>(Ações!$O3109)/0.06</f>
        <v>32.455749999999995</v>
      </c>
      <c r="E3109" s="47">
        <f>IFERROR((Ações!$F3109-Ações!$K3109)/Ações!$F3109,0)</f>
        <v>-2.1212883611669113</v>
      </c>
      <c r="F3109" s="46">
        <f>IF(OR(Ações!$N3109&lt;0,Ações!$M3109&lt;0),"",(22.5*Ações!$M3109*Ações!$N3109)^0.5)</f>
        <v>31.66961477504897</v>
      </c>
      <c r="G3109" s="47">
        <f>IFERROR((Ações!$H3109-Ações!$K3109)/Ações!$H3109,0)</f>
        <v>4.5953040345718748</v>
      </c>
      <c r="H3109" s="48">
        <f>IFERROR(Ações!$I3109/(Ações!$P3109-Table_1[[#This Row],[CAGR LUCRO 5A]]),0)</f>
        <v>-27.49419772277227</v>
      </c>
      <c r="I3109" s="48">
        <f>IF(Ações!$S3109&lt;0,"",Ações!$O3109*(1+Ações!$S3109))</f>
        <v>2.2215311759999996</v>
      </c>
      <c r="J3109" s="49">
        <f>IFERROR(IF(Ações!$B3109="","",(VLOOKUP(Table_1[[#This Row],[AÇÕES]],'Dados Status Invest STOCKS'!A3095:AD3710,4)/Table_1[[#This Row],[LPA]]))/100,0)</f>
        <v>0.21556074766355141</v>
      </c>
      <c r="K3109" s="64">
        <f>IFERROR(IF(Ações!$B3109="","",VLOOKUP(Table_1[[#This Row],[AÇÕES]],'Dados Status Invest STOCKS'!A3095:AD3710,2)),0)</f>
        <v>98.85</v>
      </c>
      <c r="L3109" s="65">
        <f>IFERROR(IF(Ações!$B3109="","",VLOOKUP(Table_1[[#This Row],[AÇÕES]],'Dados Status Invest STOCKS'!A3095:AD3710,3)/100),0)</f>
        <v>1.9699999999999999E-2</v>
      </c>
      <c r="M3109" s="66">
        <f>IFERROR(IF(Ações!$B3109="","",VLOOKUP(Table_1[[#This Row],[AÇÕES]],'Dados Status Invest STOCKS'!A3095:AD3710,28)),0)</f>
        <v>2.14</v>
      </c>
      <c r="N3109" s="66">
        <f>IFERROR(IF(Ações!$B3109="","",VLOOKUP(Table_1[[#This Row],[AÇÕES]],'Dados Status Invest STOCKS'!A3095:AD3710,27)),0)</f>
        <v>20.83</v>
      </c>
      <c r="O3109" s="66">
        <f>IFERROR(IF(Ações!$L3109="","",Ações!$K3109*Ações!$L3109),0)</f>
        <v>1.9473449999999997</v>
      </c>
      <c r="P3109" s="67">
        <f t="shared" si="48"/>
        <v>0.06</v>
      </c>
      <c r="Q3109" s="67">
        <f>IFERROR(Ações!$O3109/Ações!$M3109,0)</f>
        <v>0.90997429906542038</v>
      </c>
      <c r="R3109" s="67">
        <f>IFERROR(IF(Ações!$B3109="","",VLOOKUP(Table_1[[#This Row],[AÇÕES]],'Dados Status Invest STOCKS'!A3095:AD3710,18)/100),0)</f>
        <v>0.10289999999999999</v>
      </c>
      <c r="S3109" s="65">
        <f>IFERROR(IF(Ações!$B3109="","",VLOOKUP(Table_1[[#This Row],[AÇÕES]],'Dados Status Invest STOCKS'!A3095:AD3710,25)/100),0)</f>
        <v>0.14080000000000001</v>
      </c>
      <c r="T3109" s="67">
        <f>(1-Ações!$Q3109)*Ações!$R3109</f>
        <v>9.263644626168242E-3</v>
      </c>
      <c r="U3109" s="68">
        <f>IF(Ações!$S3109=0,Ações!$T3109,IF(Ações!$T3109=0,Ações!$S3109,AVERAGE(Ações!$S3109,Ações!$T3109)))</f>
        <v>7.5031822313084126E-2</v>
      </c>
    </row>
    <row r="3110" spans="2:21" ht="15" customHeight="1" x14ac:dyDescent="0.2">
      <c r="B3110" s="63" t="str">
        <f>IFERROR('Dados Status Invest STOCKS'!A3097,"-")</f>
        <v>MSFT</v>
      </c>
      <c r="C3110" s="45">
        <f>IFERROR((Ações!$D3110-Ações!$K3110)/Ações!$D3110,0)</f>
        <v>-6.6923076923076907</v>
      </c>
      <c r="D3110" s="46">
        <f>(Ações!$O3110)/0.06</f>
        <v>38.528100000000009</v>
      </c>
      <c r="E3110" s="47">
        <f>IFERROR((Ações!$F3110-Ações!$K3110)/Ações!$F3110,0)</f>
        <v>-3.6190590231561743</v>
      </c>
      <c r="F3110" s="46">
        <f>IF(OR(Ações!$N3110&lt;0,Ações!$M3110&lt;0),"",(22.5*Ações!$M3110*Ações!$N3110)^0.5)</f>
        <v>64.162418907020637</v>
      </c>
      <c r="G3110" s="47">
        <f>IFERROR((Ações!$H3110-Ações!$K3110)/Ações!$H3110,0)</f>
        <v>19.989154647757875</v>
      </c>
      <c r="H3110" s="48">
        <f>IFERROR(Ações!$I3110/(Ações!$P3110-Table_1[[#This Row],[CAGR LUCRO 5A]]),0)</f>
        <v>-15.607329841562672</v>
      </c>
      <c r="I3110" s="48">
        <f>IF(Ações!$S3110&lt;0,"",Ações!$O3110*(1+Ações!$S3110))</f>
        <v>2.8764308898000004</v>
      </c>
      <c r="J3110" s="49">
        <f>IFERROR(IF(Ações!$B3110="","",(VLOOKUP(Table_1[[#This Row],[AÇÕES]],'Dados Status Invest STOCKS'!A3096:AD3711,4)/Table_1[[#This Row],[LPA]]))/100,0)</f>
        <v>3.6283185840707964E-2</v>
      </c>
      <c r="K3110" s="64">
        <f>IFERROR(IF(Ações!$B3110="","",VLOOKUP(Table_1[[#This Row],[AÇÕES]],'Dados Status Invest STOCKS'!A3096:AD3711,2)),0)</f>
        <v>296.37</v>
      </c>
      <c r="L3110" s="65">
        <f>IFERROR(IF(Ações!$B3110="","",VLOOKUP(Table_1[[#This Row],[AÇÕES]],'Dados Status Invest STOCKS'!A3096:AD3711,3)/100),0)</f>
        <v>7.8000000000000005E-3</v>
      </c>
      <c r="M3110" s="66">
        <f>IFERROR(IF(Ações!$B3110="","",VLOOKUP(Table_1[[#This Row],[AÇÕES]],'Dados Status Invest STOCKS'!A3096:AD3711,28)),0)</f>
        <v>9.0399999999999991</v>
      </c>
      <c r="N3110" s="66">
        <f>IFERROR(IF(Ações!$B3110="","",VLOOKUP(Table_1[[#This Row],[AÇÕES]],'Dados Status Invest STOCKS'!A3096:AD3711,27)),0)</f>
        <v>20.239999999999998</v>
      </c>
      <c r="O3110" s="66">
        <f>IFERROR(IF(Ações!$L3110="","",Ações!$K3110*Ações!$L3110),0)</f>
        <v>2.3116860000000004</v>
      </c>
      <c r="P3110" s="67">
        <f t="shared" si="48"/>
        <v>0.06</v>
      </c>
      <c r="Q3110" s="67">
        <f>IFERROR(Ações!$O3110/Ações!$M3110,0)</f>
        <v>0.25571747787610627</v>
      </c>
      <c r="R3110" s="67">
        <f>IFERROR(IF(Ações!$B3110="","",VLOOKUP(Table_1[[#This Row],[AÇÕES]],'Dados Status Invest STOCKS'!A3096:AD3711,18)/100),0)</f>
        <v>0.44670000000000004</v>
      </c>
      <c r="S3110" s="65">
        <f>IFERROR(IF(Ações!$B3110="","",VLOOKUP(Table_1[[#This Row],[AÇÕES]],'Dados Status Invest STOCKS'!A3096:AD3711,25)/100),0)</f>
        <v>0.24429999999999999</v>
      </c>
      <c r="T3110" s="67">
        <f>(1-Ações!$Q3110)*Ações!$R3110</f>
        <v>0.33247100263274337</v>
      </c>
      <c r="U3110" s="68">
        <f>IF(Ações!$S3110=0,Ações!$T3110,IF(Ações!$T3110=0,Ações!$S3110,AVERAGE(Ações!$S3110,Ações!$T3110)))</f>
        <v>0.2883855013163717</v>
      </c>
    </row>
    <row r="3111" spans="2:21" ht="15" customHeight="1" x14ac:dyDescent="0.2">
      <c r="B3111" s="63" t="str">
        <f>IFERROR('Dados Status Invest STOCKS'!A3098,"-")</f>
        <v>MSGE</v>
      </c>
      <c r="C3111" s="45">
        <f>IFERROR((Ações!$D3111-Ações!$K3111)/Ações!$D3111,0)</f>
        <v>0</v>
      </c>
      <c r="D3111" s="46">
        <f>(Ações!$O3111)/0.06</f>
        <v>0</v>
      </c>
      <c r="E3111" s="47">
        <f>IFERROR((Ações!$F3111-Ações!$K3111)/Ações!$F3111,0)</f>
        <v>0</v>
      </c>
      <c r="F3111" s="46" t="str">
        <f>IF(OR(Ações!$N3111&lt;0,Ações!$M3111&lt;0),"",(22.5*Ações!$M3111*Ações!$N3111)^0.5)</f>
        <v/>
      </c>
      <c r="G3111" s="47">
        <f>IFERROR((Ações!$H3111-Ações!$K3111)/Ações!$H3111,0)</f>
        <v>0</v>
      </c>
      <c r="H3111" s="48">
        <f>IFERROR(Ações!$I3111/(Ações!$P3111-Table_1[[#This Row],[CAGR LUCRO 5A]]),0)</f>
        <v>0</v>
      </c>
      <c r="I3111" s="48">
        <f>IF(Ações!$S3111&lt;0,"",Ações!$O3111*(1+Ações!$S3111))</f>
        <v>0</v>
      </c>
      <c r="J3111" s="49">
        <f>IFERROR(IF(Ações!$B3111="","",(VLOOKUP(Table_1[[#This Row],[AÇÕES]],'Dados Status Invest STOCKS'!A3097:AD3712,4)/Table_1[[#This Row],[LPA]]))/100,0)</f>
        <v>5.0668896321070219E-3</v>
      </c>
      <c r="K3111" s="64">
        <f>IFERROR(IF(Ações!$B3111="","",VLOOKUP(Table_1[[#This Row],[AÇÕES]],'Dados Status Invest STOCKS'!A3097:AD3712,2)),0)</f>
        <v>72.459999999999994</v>
      </c>
      <c r="L3111" s="65">
        <f>IFERROR(IF(Ações!$B3111="","",VLOOKUP(Table_1[[#This Row],[AÇÕES]],'Dados Status Invest STOCKS'!A3097:AD3712,3)/100),0)</f>
        <v>0</v>
      </c>
      <c r="M3111" s="66">
        <f>IFERROR(IF(Ações!$B3111="","",VLOOKUP(Table_1[[#This Row],[AÇÕES]],'Dados Status Invest STOCKS'!A3097:AD3712,28)),0)</f>
        <v>-11.96</v>
      </c>
      <c r="N3111" s="66">
        <f>IFERROR(IF(Ações!$B3111="","",VLOOKUP(Table_1[[#This Row],[AÇÕES]],'Dados Status Invest STOCKS'!A3097:AD3712,27)),0)</f>
        <v>59.51</v>
      </c>
      <c r="O3111" s="66">
        <f>IFERROR(IF(Ações!$L3111="","",Ações!$K3111*Ações!$L3111),0)</f>
        <v>0</v>
      </c>
      <c r="P3111" s="67">
        <f t="shared" si="48"/>
        <v>0.06</v>
      </c>
      <c r="Q3111" s="67">
        <f>IFERROR(Ações!$O3111/Ações!$M3111,0)</f>
        <v>0</v>
      </c>
      <c r="R3111" s="67">
        <f>IFERROR(IF(Ações!$B3111="","",VLOOKUP(Table_1[[#This Row],[AÇÕES]],'Dados Status Invest STOCKS'!A3097:AD3712,18)/100),0)</f>
        <v>-0.20100000000000001</v>
      </c>
      <c r="S3111" s="65">
        <f>IFERROR(IF(Ações!$B3111="","",VLOOKUP(Table_1[[#This Row],[AÇÕES]],'Dados Status Invest STOCKS'!A3097:AD3712,25)/100),0)</f>
        <v>0</v>
      </c>
      <c r="T3111" s="67">
        <f>(1-Ações!$Q3111)*Ações!$R3111</f>
        <v>-0.20100000000000001</v>
      </c>
      <c r="U3111" s="68">
        <f>IF(Ações!$S3111=0,Ações!$T3111,IF(Ações!$T3111=0,Ações!$S3111,AVERAGE(Ações!$S3111,Ações!$T3111)))</f>
        <v>-0.20100000000000001</v>
      </c>
    </row>
    <row r="3112" spans="2:21" ht="15" customHeight="1" x14ac:dyDescent="0.2">
      <c r="B3112" s="63" t="str">
        <f>IFERROR('Dados Status Invest STOCKS'!A3099,"-")</f>
        <v>MSGN</v>
      </c>
      <c r="C3112" s="45">
        <f>IFERROR((Ações!$D3112-Ações!$K3112)/Ações!$D3112,0)</f>
        <v>0</v>
      </c>
      <c r="D3112" s="46">
        <f>(Ações!$O3112)/0.06</f>
        <v>0</v>
      </c>
      <c r="E3112" s="47">
        <f>IFERROR((Ações!$F3112-Ações!$K3112)/Ações!$F3112,0)</f>
        <v>0</v>
      </c>
      <c r="F3112" s="46" t="str">
        <f>IF(OR(Ações!$N3112&lt;0,Ações!$M3112&lt;0),"",(22.5*Ações!$M3112*Ações!$N3112)^0.5)</f>
        <v/>
      </c>
      <c r="G3112" s="47">
        <f>IFERROR((Ações!$H3112-Ações!$K3112)/Ações!$H3112,0)</f>
        <v>0</v>
      </c>
      <c r="H3112" s="48">
        <f>IFERROR(Ações!$I3112/(Ações!$P3112-Table_1[[#This Row],[CAGR LUCRO 5A]]),0)</f>
        <v>0</v>
      </c>
      <c r="I3112" s="48" t="str">
        <f>IF(Ações!$S3112&lt;0,"",Ações!$O3112*(1+Ações!$S3112))</f>
        <v/>
      </c>
      <c r="J3112" s="49">
        <f>IFERROR(IF(Ações!$B3112="","",(VLOOKUP(Table_1[[#This Row],[AÇÕES]],'Dados Status Invest STOCKS'!A3098:AD3713,4)/Table_1[[#This Row],[LPA]]))/100,0)</f>
        <v>1.455128205128205E-2</v>
      </c>
      <c r="K3112" s="64">
        <f>IFERROR(IF(Ações!$B3112="","",VLOOKUP(Table_1[[#This Row],[AÇÕES]],'Dados Status Invest STOCKS'!A3098:AD3713,2)),0)</f>
        <v>14.17</v>
      </c>
      <c r="L3112" s="65">
        <f>IFERROR(IF(Ações!$B3112="","",VLOOKUP(Table_1[[#This Row],[AÇÕES]],'Dados Status Invest STOCKS'!A3098:AD3713,3)/100),0)</f>
        <v>0</v>
      </c>
      <c r="M3112" s="66">
        <f>IFERROR(IF(Ações!$B3112="","",VLOOKUP(Table_1[[#This Row],[AÇÕES]],'Dados Status Invest STOCKS'!A3098:AD3713,28)),0)</f>
        <v>3.12</v>
      </c>
      <c r="N3112" s="66">
        <f>IFERROR(IF(Ações!$B3112="","",VLOOKUP(Table_1[[#This Row],[AÇÕES]],'Dados Status Invest STOCKS'!A3098:AD3713,27)),0)</f>
        <v>-7.34</v>
      </c>
      <c r="O3112" s="66">
        <f>IFERROR(IF(Ações!$L3112="","",Ações!$K3112*Ações!$L3112),0)</f>
        <v>0</v>
      </c>
      <c r="P3112" s="67">
        <f t="shared" si="48"/>
        <v>0.06</v>
      </c>
      <c r="Q3112" s="67">
        <f>IFERROR(Ações!$O3112/Ações!$M3112,0)</f>
        <v>0</v>
      </c>
      <c r="R3112" s="67">
        <f>IFERROR(IF(Ações!$B3112="","",VLOOKUP(Table_1[[#This Row],[AÇÕES]],'Dados Status Invest STOCKS'!A3098:AD3713,18)/100),0)</f>
        <v>-0.42499999999999999</v>
      </c>
      <c r="S3112" s="65">
        <f>IFERROR(IF(Ações!$B3112="","",VLOOKUP(Table_1[[#This Row],[AÇÕES]],'Dados Status Invest STOCKS'!A3098:AD3713,25)/100),0)</f>
        <v>-6.1699999999999998E-2</v>
      </c>
      <c r="T3112" s="67">
        <f>(1-Ações!$Q3112)*Ações!$R3112</f>
        <v>-0.42499999999999999</v>
      </c>
      <c r="U3112" s="68">
        <f>IF(Ações!$S3112=0,Ações!$T3112,IF(Ações!$T3112=0,Ações!$S3112,AVERAGE(Ações!$S3112,Ações!$T3112)))</f>
        <v>-0.24334999999999998</v>
      </c>
    </row>
    <row r="3113" spans="2:21" ht="15" customHeight="1" x14ac:dyDescent="0.2">
      <c r="B3113" s="63" t="str">
        <f>IFERROR('Dados Status Invest STOCKS'!A3100,"-")</f>
        <v>MSGS</v>
      </c>
      <c r="C3113" s="45">
        <f>IFERROR((Ações!$D3113-Ações!$K3113)/Ações!$D3113,0)</f>
        <v>0</v>
      </c>
      <c r="D3113" s="46">
        <f>(Ações!$O3113)/0.06</f>
        <v>0</v>
      </c>
      <c r="E3113" s="47">
        <f>IFERROR((Ações!$F3113-Ações!$K3113)/Ações!$F3113,0)</f>
        <v>0</v>
      </c>
      <c r="F3113" s="46" t="str">
        <f>IF(OR(Ações!$N3113&lt;0,Ações!$M3113&lt;0),"",(22.5*Ações!$M3113*Ações!$N3113)^0.5)</f>
        <v/>
      </c>
      <c r="G3113" s="47">
        <f>IFERROR((Ações!$H3113-Ações!$K3113)/Ações!$H3113,0)</f>
        <v>0</v>
      </c>
      <c r="H3113" s="48">
        <f>IFERROR(Ações!$I3113/(Ações!$P3113-Table_1[[#This Row],[CAGR LUCRO 5A]]),0)</f>
        <v>0</v>
      </c>
      <c r="I3113" s="48">
        <f>IF(Ações!$S3113&lt;0,"",Ações!$O3113*(1+Ações!$S3113))</f>
        <v>0</v>
      </c>
      <c r="J3113" s="49">
        <f>IFERROR(IF(Ações!$B3113="","",(VLOOKUP(Table_1[[#This Row],[AÇÕES]],'Dados Status Invest STOCKS'!A3099:AD3714,4)/Table_1[[#This Row],[LPA]]))/100,0)</f>
        <v>258.54874999999998</v>
      </c>
      <c r="K3113" s="64">
        <f>IFERROR(IF(Ações!$B3113="","",VLOOKUP(Table_1[[#This Row],[AÇÕES]],'Dados Status Invest STOCKS'!A3099:AD3714,2)),0)</f>
        <v>165.86</v>
      </c>
      <c r="L3113" s="65">
        <f>IFERROR(IF(Ações!$B3113="","",VLOOKUP(Table_1[[#This Row],[AÇÕES]],'Dados Status Invest STOCKS'!A3099:AD3714,3)/100),0)</f>
        <v>0</v>
      </c>
      <c r="M3113" s="66">
        <f>IFERROR(IF(Ações!$B3113="","",VLOOKUP(Table_1[[#This Row],[AÇÕES]],'Dados Status Invest STOCKS'!A3099:AD3714,28)),0)</f>
        <v>-0.08</v>
      </c>
      <c r="N3113" s="66">
        <f>IFERROR(IF(Ações!$B3113="","",VLOOKUP(Table_1[[#This Row],[AÇÕES]],'Dados Status Invest STOCKS'!A3099:AD3714,27)),0)</f>
        <v>-9.68</v>
      </c>
      <c r="O3113" s="66">
        <f>IFERROR(IF(Ações!$L3113="","",Ações!$K3113*Ações!$L3113),0)</f>
        <v>0</v>
      </c>
      <c r="P3113" s="67">
        <f t="shared" si="48"/>
        <v>0.06</v>
      </c>
      <c r="Q3113" s="67">
        <f>IFERROR(Ações!$O3113/Ações!$M3113,0)</f>
        <v>0</v>
      </c>
      <c r="R3113" s="67">
        <f>IFERROR(IF(Ações!$B3113="","",VLOOKUP(Table_1[[#This Row],[AÇÕES]],'Dados Status Invest STOCKS'!A3099:AD3714,18)/100),0)</f>
        <v>-8.3000000000000001E-3</v>
      </c>
      <c r="S3113" s="65">
        <f>IFERROR(IF(Ações!$B3113="","",VLOOKUP(Table_1[[#This Row],[AÇÕES]],'Dados Status Invest STOCKS'!A3099:AD3714,25)/100),0)</f>
        <v>0</v>
      </c>
      <c r="T3113" s="67">
        <f>(1-Ações!$Q3113)*Ações!$R3113</f>
        <v>-8.3000000000000001E-3</v>
      </c>
      <c r="U3113" s="68">
        <f>IF(Ações!$S3113=0,Ações!$T3113,IF(Ações!$T3113=0,Ações!$S3113,AVERAGE(Ações!$S3113,Ações!$T3113)))</f>
        <v>-8.3000000000000001E-3</v>
      </c>
    </row>
    <row r="3114" spans="2:21" ht="15" customHeight="1" x14ac:dyDescent="0.2">
      <c r="B3114" s="63" t="str">
        <f>IFERROR('Dados Status Invest STOCKS'!A3101,"-")</f>
        <v>MSI</v>
      </c>
      <c r="C3114" s="45">
        <f>IFERROR((Ações!$D3114-Ações!$K3114)/Ações!$D3114,0)</f>
        <v>-3.918032786885246</v>
      </c>
      <c r="D3114" s="46">
        <f>(Ações!$O3114)/0.06</f>
        <v>48.70036666666666</v>
      </c>
      <c r="E3114" s="47">
        <f>IFERROR((Ações!$F3114-Ações!$K3114)/Ações!$F3114,0)</f>
        <v>0</v>
      </c>
      <c r="F3114" s="46" t="str">
        <f>IF(OR(Ações!$N3114&lt;0,Ações!$M3114&lt;0),"",(22.5*Ações!$M3114*Ações!$N3114)^0.5)</f>
        <v/>
      </c>
      <c r="G3114" s="47">
        <f>IFERROR((Ações!$H3114-Ações!$K3114)/Ações!$H3114,0)</f>
        <v>3.4311037210893747</v>
      </c>
      <c r="H3114" s="48">
        <f>IFERROR(Ações!$I3114/(Ações!$P3114-Table_1[[#This Row],[CAGR LUCRO 5A]]),0)</f>
        <v>-98.519038049382715</v>
      </c>
      <c r="I3114" s="48">
        <f>IF(Ações!$S3114&lt;0,"",Ações!$O3114*(1+Ações!$S3114))</f>
        <v>3.1920168327999998</v>
      </c>
      <c r="J3114" s="49">
        <f>IFERROR(IF(Ações!$B3114="","",(VLOOKUP(Table_1[[#This Row],[AÇÕES]],'Dados Status Invest STOCKS'!A3100:AD3715,4)/Table_1[[#This Row],[LPA]]))/100,0)</f>
        <v>5.1346998535871158E-2</v>
      </c>
      <c r="K3114" s="64">
        <f>IFERROR(IF(Ações!$B3114="","",VLOOKUP(Table_1[[#This Row],[AÇÕES]],'Dados Status Invest STOCKS'!A3100:AD3715,2)),0)</f>
        <v>239.51</v>
      </c>
      <c r="L3114" s="65">
        <f>IFERROR(IF(Ações!$B3114="","",VLOOKUP(Table_1[[#This Row],[AÇÕES]],'Dados Status Invest STOCKS'!A3100:AD3715,3)/100),0)</f>
        <v>1.2199999999999999E-2</v>
      </c>
      <c r="M3114" s="66">
        <f>IFERROR(IF(Ações!$B3114="","",VLOOKUP(Table_1[[#This Row],[AÇÕES]],'Dados Status Invest STOCKS'!A3100:AD3715,28)),0)</f>
        <v>6.83</v>
      </c>
      <c r="N3114" s="66">
        <f>IFERROR(IF(Ações!$B3114="","",VLOOKUP(Table_1[[#This Row],[AÇÕES]],'Dados Status Invest STOCKS'!A3100:AD3715,27)),0)</f>
        <v>-2.04</v>
      </c>
      <c r="O3114" s="66">
        <f>IFERROR(IF(Ações!$L3114="","",Ações!$K3114*Ações!$L3114),0)</f>
        <v>2.9220219999999997</v>
      </c>
      <c r="P3114" s="67">
        <f t="shared" si="48"/>
        <v>0.06</v>
      </c>
      <c r="Q3114" s="67">
        <f>IFERROR(Ações!$O3114/Ações!$M3114,0)</f>
        <v>0.42782166910688135</v>
      </c>
      <c r="R3114" s="67">
        <f>IFERROR(IF(Ações!$B3114="","",VLOOKUP(Table_1[[#This Row],[AÇÕES]],'Dados Status Invest STOCKS'!A3100:AD3715,18)/100),0)</f>
        <v>-3.3547000000000002</v>
      </c>
      <c r="S3114" s="65">
        <f>IFERROR(IF(Ações!$B3114="","",VLOOKUP(Table_1[[#This Row],[AÇÕES]],'Dados Status Invest STOCKS'!A3100:AD3715,25)/100),0)</f>
        <v>9.2399999999999996E-2</v>
      </c>
      <c r="T3114" s="67">
        <f>(1-Ações!$Q3114)*Ações!$R3114</f>
        <v>-1.9194866466471452</v>
      </c>
      <c r="U3114" s="68">
        <f>IF(Ações!$S3114=0,Ações!$T3114,IF(Ações!$T3114=0,Ações!$S3114,AVERAGE(Ações!$S3114,Ações!$T3114)))</f>
        <v>-0.91354332332357258</v>
      </c>
    </row>
    <row r="3115" spans="2:21" ht="15" customHeight="1" x14ac:dyDescent="0.2">
      <c r="B3115" s="63" t="str">
        <f>IFERROR('Dados Status Invest STOCKS'!A3102,"-")</f>
        <v>MSM</v>
      </c>
      <c r="C3115" s="45">
        <f>IFERROR((Ações!$D3115-Ações!$K3115)/Ações!$D3115,0)</f>
        <v>-0.67597765363128504</v>
      </c>
      <c r="D3115" s="46">
        <f>(Ações!$O3115)/0.06</f>
        <v>50.012599999999992</v>
      </c>
      <c r="E3115" s="47">
        <f>IFERROR((Ações!$F3115-Ações!$K3115)/Ações!$F3115,0)</f>
        <v>-0.83379764948235391</v>
      </c>
      <c r="F3115" s="46">
        <f>IF(OR(Ações!$N3115&lt;0,Ações!$M3115&lt;0),"",(22.5*Ações!$M3115*Ações!$N3115)^0.5)</f>
        <v>45.708423731299241</v>
      </c>
      <c r="G3115" s="47">
        <f>IFERROR((Ações!$H3115-Ações!$K3115)/Ações!$H3115,0)</f>
        <v>0</v>
      </c>
      <c r="H3115" s="48">
        <f>IFERROR(Ações!$I3115/(Ações!$P3115-Table_1[[#This Row],[CAGR LUCRO 5A]]),0)</f>
        <v>0</v>
      </c>
      <c r="I3115" s="48" t="str">
        <f>IF(Ações!$S3115&lt;0,"",Ações!$O3115*(1+Ações!$S3115))</f>
        <v/>
      </c>
      <c r="J3115" s="49">
        <f>IFERROR(IF(Ações!$B3115="","",(VLOOKUP(Table_1[[#This Row],[AÇÕES]],'Dados Status Invest STOCKS'!A3101:AD3716,4)/Table_1[[#This Row],[LPA]]))/100,0)</f>
        <v>4.3630136986301374E-2</v>
      </c>
      <c r="K3115" s="64">
        <f>IFERROR(IF(Ações!$B3115="","",VLOOKUP(Table_1[[#This Row],[AÇÕES]],'Dados Status Invest STOCKS'!A3101:AD3716,2)),0)</f>
        <v>83.82</v>
      </c>
      <c r="L3115" s="65">
        <f>IFERROR(IF(Ações!$B3115="","",VLOOKUP(Table_1[[#This Row],[AÇÕES]],'Dados Status Invest STOCKS'!A3101:AD3716,3)/100),0)</f>
        <v>3.5799999999999998E-2</v>
      </c>
      <c r="M3115" s="66">
        <f>IFERROR(IF(Ações!$B3115="","",VLOOKUP(Table_1[[#This Row],[AÇÕES]],'Dados Status Invest STOCKS'!A3101:AD3716,28)),0)</f>
        <v>4.38</v>
      </c>
      <c r="N3115" s="66">
        <f>IFERROR(IF(Ações!$B3115="","",VLOOKUP(Table_1[[#This Row],[AÇÕES]],'Dados Status Invest STOCKS'!A3101:AD3716,27)),0)</f>
        <v>21.2</v>
      </c>
      <c r="O3115" s="66">
        <f>IFERROR(IF(Ações!$L3115="","",Ações!$K3115*Ações!$L3115),0)</f>
        <v>3.0007559999999995</v>
      </c>
      <c r="P3115" s="67">
        <f t="shared" si="48"/>
        <v>0.06</v>
      </c>
      <c r="Q3115" s="67">
        <f>IFERROR(Ações!$O3115/Ações!$M3115,0)</f>
        <v>0.685104109589041</v>
      </c>
      <c r="R3115" s="67">
        <f>IFERROR(IF(Ações!$B3115="","",VLOOKUP(Table_1[[#This Row],[AÇÕES]],'Dados Status Invest STOCKS'!A3101:AD3716,18)/100),0)</f>
        <v>0.20670000000000002</v>
      </c>
      <c r="S3115" s="65">
        <f>IFERROR(IF(Ações!$B3115="","",VLOOKUP(Table_1[[#This Row],[AÇÕES]],'Dados Status Invest STOCKS'!A3101:AD3716,25)/100),0)</f>
        <v>-1.2699999999999999E-2</v>
      </c>
      <c r="T3115" s="67">
        <f>(1-Ações!$Q3115)*Ações!$R3115</f>
        <v>6.5088980547945235E-2</v>
      </c>
      <c r="U3115" s="68">
        <f>IF(Ações!$S3115=0,Ações!$T3115,IF(Ações!$T3115=0,Ações!$S3115,AVERAGE(Ações!$S3115,Ações!$T3115)))</f>
        <v>2.6194490273972616E-2</v>
      </c>
    </row>
    <row r="3116" spans="2:21" ht="15" customHeight="1" x14ac:dyDescent="0.2">
      <c r="B3116" s="63" t="str">
        <f>IFERROR('Dados Status Invest STOCKS'!A3103,"-")</f>
        <v>MSON</v>
      </c>
      <c r="C3116" s="45">
        <f>IFERROR((Ações!$D3116-Ações!$K3116)/Ações!$D3116,0)</f>
        <v>0</v>
      </c>
      <c r="D3116" s="46">
        <f>(Ações!$O3116)/0.06</f>
        <v>0</v>
      </c>
      <c r="E3116" s="47">
        <f>IFERROR((Ações!$F3116-Ações!$K3116)/Ações!$F3116,0)</f>
        <v>0</v>
      </c>
      <c r="F3116" s="46" t="str">
        <f>IF(OR(Ações!$N3116&lt;0,Ações!$M3116&lt;0),"",(22.5*Ações!$M3116*Ações!$N3116)^0.5)</f>
        <v/>
      </c>
      <c r="G3116" s="47">
        <f>IFERROR((Ações!$H3116-Ações!$K3116)/Ações!$H3116,0)</f>
        <v>0</v>
      </c>
      <c r="H3116" s="48">
        <f>IFERROR(Ações!$I3116/(Ações!$P3116-Table_1[[#This Row],[CAGR LUCRO 5A]]),0)</f>
        <v>0</v>
      </c>
      <c r="I3116" s="48">
        <f>IF(Ações!$S3116&lt;0,"",Ações!$O3116*(1+Ações!$S3116))</f>
        <v>0</v>
      </c>
      <c r="J3116" s="49">
        <f>IFERROR(IF(Ações!$B3116="","",(VLOOKUP(Table_1[[#This Row],[AÇÕES]],'Dados Status Invest STOCKS'!A3102:AD3717,4)/Table_1[[#This Row],[LPA]]))/100,0)</f>
        <v>0.38493975903614464</v>
      </c>
      <c r="K3116" s="64">
        <f>IFERROR(IF(Ações!$B3116="","",VLOOKUP(Table_1[[#This Row],[AÇÕES]],'Dados Status Invest STOCKS'!A3102:AD3717,2)),0)</f>
        <v>26.54</v>
      </c>
      <c r="L3116" s="65">
        <f>IFERROR(IF(Ações!$B3116="","",VLOOKUP(Table_1[[#This Row],[AÇÕES]],'Dados Status Invest STOCKS'!A3102:AD3717,3)/100),0)</f>
        <v>0</v>
      </c>
      <c r="M3116" s="66">
        <f>IFERROR(IF(Ações!$B3116="","",VLOOKUP(Table_1[[#This Row],[AÇÕES]],'Dados Status Invest STOCKS'!A3102:AD3717,28)),0)</f>
        <v>-0.83</v>
      </c>
      <c r="N3116" s="66">
        <f>IFERROR(IF(Ações!$B3116="","",VLOOKUP(Table_1[[#This Row],[AÇÕES]],'Dados Status Invest STOCKS'!A3102:AD3717,27)),0)</f>
        <v>7.76</v>
      </c>
      <c r="O3116" s="66">
        <f>IFERROR(IF(Ações!$L3116="","",Ações!$K3116*Ações!$L3116),0)</f>
        <v>0</v>
      </c>
      <c r="P3116" s="67">
        <f t="shared" si="48"/>
        <v>0.06</v>
      </c>
      <c r="Q3116" s="67">
        <f>IFERROR(Ações!$O3116/Ações!$M3116,0)</f>
        <v>0</v>
      </c>
      <c r="R3116" s="67">
        <f>IFERROR(IF(Ações!$B3116="","",VLOOKUP(Table_1[[#This Row],[AÇÕES]],'Dados Status Invest STOCKS'!A3102:AD3717,18)/100),0)</f>
        <v>-0.10710000000000001</v>
      </c>
      <c r="S3116" s="65">
        <f>IFERROR(IF(Ações!$B3116="","",VLOOKUP(Table_1[[#This Row],[AÇÕES]],'Dados Status Invest STOCKS'!A3102:AD3717,25)/100),0)</f>
        <v>0</v>
      </c>
      <c r="T3116" s="67">
        <f>(1-Ações!$Q3116)*Ações!$R3116</f>
        <v>-0.10710000000000001</v>
      </c>
      <c r="U3116" s="68">
        <f>IF(Ações!$S3116=0,Ações!$T3116,IF(Ações!$T3116=0,Ações!$S3116,AVERAGE(Ações!$S3116,Ações!$T3116)))</f>
        <v>-0.10710000000000001</v>
      </c>
    </row>
    <row r="3117" spans="2:21" ht="15" customHeight="1" x14ac:dyDescent="0.2">
      <c r="B3117" s="63" t="str">
        <f>IFERROR('Dados Status Invest STOCKS'!A3104,"-")</f>
        <v>MSP</v>
      </c>
      <c r="C3117" s="45">
        <f>IFERROR((Ações!$D3117-Ações!$K3117)/Ações!$D3117,0)</f>
        <v>0</v>
      </c>
      <c r="D3117" s="46">
        <f>(Ações!$O3117)/0.06</f>
        <v>0</v>
      </c>
      <c r="E3117" s="47">
        <f>IFERROR((Ações!$F3117-Ações!$K3117)/Ações!$F3117,0)</f>
        <v>-2.1718150890151389</v>
      </c>
      <c r="F3117" s="46">
        <f>IF(OR(Ações!$N3117&lt;0,Ações!$M3117&lt;0),"",(22.5*Ações!$M3117*Ações!$N3117)^0.5)</f>
        <v>7.6896033707857772</v>
      </c>
      <c r="G3117" s="47">
        <f>IFERROR((Ações!$H3117-Ações!$K3117)/Ações!$H3117,0)</f>
        <v>0</v>
      </c>
      <c r="H3117" s="48">
        <f>IFERROR(Ações!$I3117/(Ações!$P3117-Table_1[[#This Row],[CAGR LUCRO 5A]]),0)</f>
        <v>0</v>
      </c>
      <c r="I3117" s="48">
        <f>IF(Ações!$S3117&lt;0,"",Ações!$O3117*(1+Ações!$S3117))</f>
        <v>0</v>
      </c>
      <c r="J3117" s="49">
        <f>IFERROR(IF(Ações!$B3117="","",(VLOOKUP(Table_1[[#This Row],[AÇÕES]],'Dados Status Invest STOCKS'!A3103:AD3718,4)/Table_1[[#This Row],[LPA]]))/100,0)</f>
        <v>4.3025000000000002</v>
      </c>
      <c r="K3117" s="64">
        <f>IFERROR(IF(Ações!$B3117="","",VLOOKUP(Table_1[[#This Row],[AÇÕES]],'Dados Status Invest STOCKS'!A3103:AD3718,2)),0)</f>
        <v>24.39</v>
      </c>
      <c r="L3117" s="65">
        <f>IFERROR(IF(Ações!$B3117="","",VLOOKUP(Table_1[[#This Row],[AÇÕES]],'Dados Status Invest STOCKS'!A3103:AD3718,3)/100),0)</f>
        <v>0</v>
      </c>
      <c r="M3117" s="66">
        <f>IFERROR(IF(Ações!$B3117="","",VLOOKUP(Table_1[[#This Row],[AÇÕES]],'Dados Status Invest STOCKS'!A3103:AD3718,28)),0)</f>
        <v>0.24</v>
      </c>
      <c r="N3117" s="66">
        <f>IFERROR(IF(Ações!$B3117="","",VLOOKUP(Table_1[[#This Row],[AÇÕES]],'Dados Status Invest STOCKS'!A3103:AD3718,27)),0)</f>
        <v>10.95</v>
      </c>
      <c r="O3117" s="66">
        <f>IFERROR(IF(Ações!$L3117="","",Ações!$K3117*Ações!$L3117),0)</f>
        <v>0</v>
      </c>
      <c r="P3117" s="67">
        <f t="shared" si="48"/>
        <v>0.06</v>
      </c>
      <c r="Q3117" s="67">
        <f>IFERROR(Ações!$O3117/Ações!$M3117,0)</f>
        <v>0</v>
      </c>
      <c r="R3117" s="67">
        <f>IFERROR(IF(Ações!$B3117="","",VLOOKUP(Table_1[[#This Row],[AÇÕES]],'Dados Status Invest STOCKS'!A3103:AD3718,18)/100),0)</f>
        <v>2.1600000000000001E-2</v>
      </c>
      <c r="S3117" s="65">
        <f>IFERROR(IF(Ações!$B3117="","",VLOOKUP(Table_1[[#This Row],[AÇÕES]],'Dados Status Invest STOCKS'!A3103:AD3718,25)/100),0)</f>
        <v>0</v>
      </c>
      <c r="T3117" s="67">
        <f>(1-Ações!$Q3117)*Ações!$R3117</f>
        <v>2.1600000000000001E-2</v>
      </c>
      <c r="U3117" s="68">
        <f>IF(Ações!$S3117=0,Ações!$T3117,IF(Ações!$T3117=0,Ações!$S3117,AVERAGE(Ações!$S3117,Ações!$T3117)))</f>
        <v>2.1600000000000001E-2</v>
      </c>
    </row>
    <row r="3118" spans="2:21" ht="15" customHeight="1" x14ac:dyDescent="0.2">
      <c r="B3118" s="63" t="str">
        <f>IFERROR('Dados Status Invest STOCKS'!A3105,"-")</f>
        <v>MSTR</v>
      </c>
      <c r="C3118" s="45">
        <f>IFERROR((Ações!$D3118-Ações!$K3118)/Ações!$D3118,0)</f>
        <v>0</v>
      </c>
      <c r="D3118" s="46">
        <f>(Ações!$O3118)/0.06</f>
        <v>0</v>
      </c>
      <c r="E3118" s="47">
        <f>IFERROR((Ações!$F3118-Ações!$K3118)/Ações!$F3118,0)</f>
        <v>0</v>
      </c>
      <c r="F3118" s="46" t="str">
        <f>IF(OR(Ações!$N3118&lt;0,Ações!$M3118&lt;0),"",(22.5*Ações!$M3118*Ações!$N3118)^0.5)</f>
        <v/>
      </c>
      <c r="G3118" s="47">
        <f>IFERROR((Ações!$H3118-Ações!$K3118)/Ações!$H3118,0)</f>
        <v>0</v>
      </c>
      <c r="H3118" s="48">
        <f>IFERROR(Ações!$I3118/(Ações!$P3118-Table_1[[#This Row],[CAGR LUCRO 5A]]),0)</f>
        <v>0</v>
      </c>
      <c r="I3118" s="48">
        <f>IF(Ações!$S3118&lt;0,"",Ações!$O3118*(1+Ações!$S3118))</f>
        <v>0</v>
      </c>
      <c r="J3118" s="49">
        <f>IFERROR(IF(Ações!$B3118="","",(VLOOKUP(Table_1[[#This Row],[AÇÕES]],'Dados Status Invest STOCKS'!A3104:AD3719,4)/Table_1[[#This Row],[LPA]]))/100,0)</f>
        <v>2.2606120434353403E-3</v>
      </c>
      <c r="K3118" s="64">
        <f>IFERROR(IF(Ações!$B3118="","",VLOOKUP(Table_1[[#This Row],[AÇÕES]],'Dados Status Invest STOCKS'!A3104:AD3719,2)),0)</f>
        <v>370.45</v>
      </c>
      <c r="L3118" s="65">
        <f>IFERROR(IF(Ações!$B3118="","",VLOOKUP(Table_1[[#This Row],[AÇÕES]],'Dados Status Invest STOCKS'!A3104:AD3719,3)/100),0)</f>
        <v>0</v>
      </c>
      <c r="M3118" s="66">
        <f>IFERROR(IF(Ações!$B3118="","",VLOOKUP(Table_1[[#This Row],[AÇÕES]],'Dados Status Invest STOCKS'!A3104:AD3719,28)),0)</f>
        <v>-40.520000000000003</v>
      </c>
      <c r="N3118" s="66">
        <f>IFERROR(IF(Ações!$B3118="","",VLOOKUP(Table_1[[#This Row],[AÇÕES]],'Dados Status Invest STOCKS'!A3104:AD3719,27)),0)</f>
        <v>42.21</v>
      </c>
      <c r="O3118" s="66">
        <f>IFERROR(IF(Ações!$L3118="","",Ações!$K3118*Ações!$L3118),0)</f>
        <v>0</v>
      </c>
      <c r="P3118" s="67">
        <f t="shared" si="48"/>
        <v>0.06</v>
      </c>
      <c r="Q3118" s="67">
        <f>IFERROR(Ações!$O3118/Ações!$M3118,0)</f>
        <v>0</v>
      </c>
      <c r="R3118" s="67">
        <f>IFERROR(IF(Ações!$B3118="","",VLOOKUP(Table_1[[#This Row],[AÇÕES]],'Dados Status Invest STOCKS'!A3104:AD3719,18)/100),0)</f>
        <v>-0.96</v>
      </c>
      <c r="S3118" s="65">
        <f>IFERROR(IF(Ações!$B3118="","",VLOOKUP(Table_1[[#This Row],[AÇÕES]],'Dados Status Invest STOCKS'!A3104:AD3719,25)/100),0)</f>
        <v>0</v>
      </c>
      <c r="T3118" s="67">
        <f>(1-Ações!$Q3118)*Ações!$R3118</f>
        <v>-0.96</v>
      </c>
      <c r="U3118" s="68">
        <f>IF(Ações!$S3118=0,Ações!$T3118,IF(Ações!$T3118=0,Ações!$S3118,AVERAGE(Ações!$S3118,Ações!$T3118)))</f>
        <v>-0.96</v>
      </c>
    </row>
    <row r="3119" spans="2:21" ht="15" customHeight="1" x14ac:dyDescent="0.2">
      <c r="B3119" s="63" t="str">
        <f>IFERROR('Dados Status Invest STOCKS'!A3106,"-")</f>
        <v>MSVB</v>
      </c>
      <c r="C3119" s="45">
        <f>IFERROR((Ações!$D3119-Ações!$K3119)/Ações!$D3119,0)</f>
        <v>-5.8181818181818183</v>
      </c>
      <c r="D3119" s="46">
        <f>(Ações!$O3119)/0.06</f>
        <v>2.1721333333333335</v>
      </c>
      <c r="E3119" s="47">
        <f>IFERROR((Ações!$F3119-Ações!$K3119)/Ações!$F3119,0)</f>
        <v>-0.16355117173553682</v>
      </c>
      <c r="F3119" s="46">
        <f>IF(OR(Ações!$N3119&lt;0,Ações!$M3119&lt;0),"",(22.5*Ações!$M3119*Ações!$N3119)^0.5)</f>
        <v>12.728275609838121</v>
      </c>
      <c r="G3119" s="47">
        <f>IFERROR((Ações!$H3119-Ações!$K3119)/Ações!$H3119,0)</f>
        <v>-5.8181818181818183</v>
      </c>
      <c r="H3119" s="48">
        <f>IFERROR(Ações!$I3119/(Ações!$P3119-Table_1[[#This Row],[CAGR LUCRO 5A]]),0)</f>
        <v>2.1721333333333335</v>
      </c>
      <c r="I3119" s="48">
        <f>IF(Ações!$S3119&lt;0,"",Ações!$O3119*(1+Ações!$S3119))</f>
        <v>0.130328</v>
      </c>
      <c r="J3119" s="49">
        <f>IFERROR(IF(Ações!$B3119="","",(VLOOKUP(Table_1[[#This Row],[AÇÕES]],'Dados Status Invest STOCKS'!A3105:AD3720,4)/Table_1[[#This Row],[LPA]]))/100,0)</f>
        <v>0.66446808510638311</v>
      </c>
      <c r="K3119" s="64">
        <f>IFERROR(IF(Ações!$B3119="","",VLOOKUP(Table_1[[#This Row],[AÇÕES]],'Dados Status Invest STOCKS'!A3105:AD3720,2)),0)</f>
        <v>14.81</v>
      </c>
      <c r="L3119" s="65">
        <f>IFERROR(IF(Ações!$B3119="","",VLOOKUP(Table_1[[#This Row],[AÇÕES]],'Dados Status Invest STOCKS'!A3105:AD3720,3)/100),0)</f>
        <v>8.8000000000000005E-3</v>
      </c>
      <c r="M3119" s="66">
        <f>IFERROR(IF(Ações!$B3119="","",VLOOKUP(Table_1[[#This Row],[AÇÕES]],'Dados Status Invest STOCKS'!A3105:AD3720,28)),0)</f>
        <v>0.47</v>
      </c>
      <c r="N3119" s="66">
        <f>IFERROR(IF(Ações!$B3119="","",VLOOKUP(Table_1[[#This Row],[AÇÕES]],'Dados Status Invest STOCKS'!A3105:AD3720,27)),0)</f>
        <v>15.32</v>
      </c>
      <c r="O3119" s="66">
        <f>IFERROR(IF(Ações!$L3119="","",Ações!$K3119*Ações!$L3119),0)</f>
        <v>0.130328</v>
      </c>
      <c r="P3119" s="67">
        <f t="shared" si="48"/>
        <v>0.06</v>
      </c>
      <c r="Q3119" s="67">
        <f>IFERROR(Ações!$O3119/Ações!$M3119,0)</f>
        <v>0.27729361702127658</v>
      </c>
      <c r="R3119" s="67">
        <f>IFERROR(IF(Ações!$B3119="","",VLOOKUP(Table_1[[#This Row],[AÇÕES]],'Dados Status Invest STOCKS'!A3105:AD3720,18)/100),0)</f>
        <v>3.1E-2</v>
      </c>
      <c r="S3119" s="65">
        <f>IFERROR(IF(Ações!$B3119="","",VLOOKUP(Table_1[[#This Row],[AÇÕES]],'Dados Status Invest STOCKS'!A3105:AD3720,25)/100),0)</f>
        <v>0</v>
      </c>
      <c r="T3119" s="67">
        <f>(1-Ações!$Q3119)*Ações!$R3119</f>
        <v>2.2403897872340428E-2</v>
      </c>
      <c r="U3119" s="68">
        <f>IF(Ações!$S3119=0,Ações!$T3119,IF(Ações!$T3119=0,Ações!$S3119,AVERAGE(Ações!$S3119,Ações!$T3119)))</f>
        <v>2.2403897872340428E-2</v>
      </c>
    </row>
    <row r="3120" spans="2:21" ht="15" customHeight="1" x14ac:dyDescent="0.2">
      <c r="B3120" s="63" t="str">
        <f>IFERROR('Dados Status Invest STOCKS'!A3107,"-")</f>
        <v>MT</v>
      </c>
      <c r="C3120" s="45">
        <f>IFERROR((Ações!$D3120-Ações!$K3120)/Ações!$D3120,0)</f>
        <v>-6.3170731707317076</v>
      </c>
      <c r="D3120" s="46">
        <f>(Ações!$O3120)/0.06</f>
        <v>4.2352999999999996</v>
      </c>
      <c r="E3120" s="47">
        <f>IFERROR((Ações!$F3120-Ações!$K3120)/Ações!$F3120,0)</f>
        <v>0.65536507487684681</v>
      </c>
      <c r="F3120" s="46">
        <f>IF(OR(Ações!$N3120&lt;0,Ações!$M3120&lt;0),"",(22.5*Ações!$M3120*Ações!$N3120)^0.5)</f>
        <v>89.921240538595768</v>
      </c>
      <c r="G3120" s="47">
        <f>IFERROR((Ações!$H3120-Ações!$K3120)/Ações!$H3120,0)</f>
        <v>-6.3170731707317076</v>
      </c>
      <c r="H3120" s="48">
        <f>IFERROR(Ações!$I3120/(Ações!$P3120-Table_1[[#This Row],[CAGR LUCRO 5A]]),0)</f>
        <v>4.2352999999999996</v>
      </c>
      <c r="I3120" s="48">
        <f>IF(Ações!$S3120&lt;0,"",Ações!$O3120*(1+Ações!$S3120))</f>
        <v>0.25411799999999996</v>
      </c>
      <c r="J3120" s="49">
        <f>IFERROR(IF(Ações!$B3120="","",(VLOOKUP(Table_1[[#This Row],[AÇÕES]],'Dados Status Invest STOCKS'!A3106:AD3721,4)/Table_1[[#This Row],[LPA]]))/100,0)</f>
        <v>5.5273698264352465E-3</v>
      </c>
      <c r="K3120" s="64">
        <f>IFERROR(IF(Ações!$B3120="","",VLOOKUP(Table_1[[#This Row],[AÇÕES]],'Dados Status Invest STOCKS'!A3106:AD3721,2)),0)</f>
        <v>30.99</v>
      </c>
      <c r="L3120" s="65">
        <f>IFERROR(IF(Ações!$B3120="","",VLOOKUP(Table_1[[#This Row],[AÇÕES]],'Dados Status Invest STOCKS'!A3106:AD3721,3)/100),0)</f>
        <v>8.199999999999999E-3</v>
      </c>
      <c r="M3120" s="66">
        <f>IFERROR(IF(Ações!$B3120="","",VLOOKUP(Table_1[[#This Row],[AÇÕES]],'Dados Status Invest STOCKS'!A3106:AD3721,28)),0)</f>
        <v>7.49</v>
      </c>
      <c r="N3120" s="66">
        <f>IFERROR(IF(Ações!$B3120="","",VLOOKUP(Table_1[[#This Row],[AÇÕES]],'Dados Status Invest STOCKS'!A3106:AD3721,27)),0)</f>
        <v>47.98</v>
      </c>
      <c r="O3120" s="66">
        <f>IFERROR(IF(Ações!$L3120="","",Ações!$K3120*Ações!$L3120),0)</f>
        <v>0.25411799999999996</v>
      </c>
      <c r="P3120" s="67">
        <f t="shared" si="48"/>
        <v>0.06</v>
      </c>
      <c r="Q3120" s="67">
        <f>IFERROR(Ações!$O3120/Ações!$M3120,0)</f>
        <v>3.3927636849132171E-2</v>
      </c>
      <c r="R3120" s="67">
        <f>IFERROR(IF(Ações!$B3120="","",VLOOKUP(Table_1[[#This Row],[AÇÕES]],'Dados Status Invest STOCKS'!A3106:AD3721,18)/100),0)</f>
        <v>0.15620000000000001</v>
      </c>
      <c r="S3120" s="65">
        <f>IFERROR(IF(Ações!$B3120="","",VLOOKUP(Table_1[[#This Row],[AÇÕES]],'Dados Status Invest STOCKS'!A3106:AD3721,25)/100),0)</f>
        <v>0</v>
      </c>
      <c r="T3120" s="67">
        <f>(1-Ações!$Q3120)*Ações!$R3120</f>
        <v>0.15090050312416556</v>
      </c>
      <c r="U3120" s="68">
        <f>IF(Ações!$S3120=0,Ações!$T3120,IF(Ações!$T3120=0,Ações!$S3120,AVERAGE(Ações!$S3120,Ações!$T3120)))</f>
        <v>0.15090050312416556</v>
      </c>
    </row>
    <row r="3121" spans="2:21" ht="15" customHeight="1" x14ac:dyDescent="0.2">
      <c r="B3121" s="63" t="str">
        <f>IFERROR('Dados Status Invest STOCKS'!A3108,"-")</f>
        <v>MTB</v>
      </c>
      <c r="C3121" s="45">
        <f>IFERROR((Ações!$D3121-Ações!$K3121)/Ações!$D3121,0)</f>
        <v>-1.2222222222222219</v>
      </c>
      <c r="D3121" s="46">
        <f>(Ações!$O3121)/0.06</f>
        <v>74.983500000000006</v>
      </c>
      <c r="E3121" s="47">
        <f>IFERROR((Ações!$F3121-Ações!$K3121)/Ações!$F3121,0)</f>
        <v>0.21091108570228409</v>
      </c>
      <c r="F3121" s="46">
        <f>IF(OR(Ações!$N3121&lt;0,Ações!$M3121&lt;0),"",(22.5*Ações!$M3121*Ações!$N3121)^0.5)</f>
        <v>211.16758451523759</v>
      </c>
      <c r="G3121" s="47">
        <f>IFERROR((Ações!$H3121-Ações!$K3121)/Ações!$H3121,0)</f>
        <v>1.1738828029907844</v>
      </c>
      <c r="H3121" s="48">
        <f>IFERROR(Ações!$I3121/(Ações!$P3121-Table_1[[#This Row],[CAGR LUCRO 5A]]),0)</f>
        <v>-958.2891299999992</v>
      </c>
      <c r="I3121" s="48">
        <f>IF(Ações!$S3121&lt;0,"",Ações!$O3121*(1+Ações!$S3121))</f>
        <v>4.79144565</v>
      </c>
      <c r="J3121" s="49">
        <f>IFERROR(IF(Ações!$B3121="","",(VLOOKUP(Table_1[[#This Row],[AÇÕES]],'Dados Status Invest STOCKS'!A3107:AD3722,4)/Table_1[[#This Row],[LPA]]))/100,0)</f>
        <v>7.8762886597938137E-3</v>
      </c>
      <c r="K3121" s="64">
        <f>IFERROR(IF(Ações!$B3121="","",VLOOKUP(Table_1[[#This Row],[AÇÕES]],'Dados Status Invest STOCKS'!A3107:AD3722,2)),0)</f>
        <v>166.63</v>
      </c>
      <c r="L3121" s="65">
        <f>IFERROR(IF(Ações!$B3121="","",VLOOKUP(Table_1[[#This Row],[AÇÕES]],'Dados Status Invest STOCKS'!A3107:AD3722,3)/100),0)</f>
        <v>2.7000000000000003E-2</v>
      </c>
      <c r="M3121" s="66">
        <f>IFERROR(IF(Ações!$B3121="","",VLOOKUP(Table_1[[#This Row],[AÇÕES]],'Dados Status Invest STOCKS'!A3107:AD3722,28)),0)</f>
        <v>14.55</v>
      </c>
      <c r="N3121" s="66">
        <f>IFERROR(IF(Ações!$B3121="","",VLOOKUP(Table_1[[#This Row],[AÇÕES]],'Dados Status Invest STOCKS'!A3107:AD3722,27)),0)</f>
        <v>136.21</v>
      </c>
      <c r="O3121" s="66">
        <f>IFERROR(IF(Ações!$L3121="","",Ações!$K3121*Ações!$L3121),0)</f>
        <v>4.4990100000000002</v>
      </c>
      <c r="P3121" s="67">
        <f t="shared" si="48"/>
        <v>0.06</v>
      </c>
      <c r="Q3121" s="67">
        <f>IFERROR(Ações!$O3121/Ações!$M3121,0)</f>
        <v>0.30921030927835053</v>
      </c>
      <c r="R3121" s="67">
        <f>IFERROR(IF(Ações!$B3121="","",VLOOKUP(Table_1[[#This Row],[AÇÕES]],'Dados Status Invest STOCKS'!A3107:AD3722,18)/100),0)</f>
        <v>0.10679999999999999</v>
      </c>
      <c r="S3121" s="65">
        <f>IFERROR(IF(Ações!$B3121="","",VLOOKUP(Table_1[[#This Row],[AÇÕES]],'Dados Status Invest STOCKS'!A3107:AD3722,25)/100),0)</f>
        <v>6.5000000000000002E-2</v>
      </c>
      <c r="T3121" s="67">
        <f>(1-Ações!$Q3121)*Ações!$R3121</f>
        <v>7.3776338969072167E-2</v>
      </c>
      <c r="U3121" s="68">
        <f>IF(Ações!$S3121=0,Ações!$T3121,IF(Ações!$T3121=0,Ações!$S3121,AVERAGE(Ações!$S3121,Ações!$T3121)))</f>
        <v>6.9388169484536077E-2</v>
      </c>
    </row>
    <row r="3122" spans="2:21" ht="15" customHeight="1" x14ac:dyDescent="0.2">
      <c r="B3122" s="63" t="str">
        <f>IFERROR('Dados Status Invest STOCKS'!A3109,"-")</f>
        <v>MTBC</v>
      </c>
      <c r="C3122" s="45">
        <f>IFERROR((Ações!$D3122-Ações!$K3122)/Ações!$D3122,0)</f>
        <v>0</v>
      </c>
      <c r="D3122" s="46">
        <f>(Ações!$O3122)/0.06</f>
        <v>0</v>
      </c>
      <c r="E3122" s="47">
        <f>IFERROR((Ações!$F3122-Ações!$K3122)/Ações!$F3122,0)</f>
        <v>0</v>
      </c>
      <c r="F3122" s="46" t="str">
        <f>IF(OR(Ações!$N3122&lt;0,Ações!$M3122&lt;0),"",(22.5*Ações!$M3122*Ações!$N3122)^0.5)</f>
        <v/>
      </c>
      <c r="G3122" s="47">
        <f>IFERROR((Ações!$H3122-Ações!$K3122)/Ações!$H3122,0)</f>
        <v>0</v>
      </c>
      <c r="H3122" s="48">
        <f>IFERROR(Ações!$I3122/(Ações!$P3122-Table_1[[#This Row],[CAGR LUCRO 5A]]),0)</f>
        <v>0</v>
      </c>
      <c r="I3122" s="48">
        <f>IF(Ações!$S3122&lt;0,"",Ações!$O3122*(1+Ações!$S3122))</f>
        <v>0</v>
      </c>
      <c r="J3122" s="49">
        <f>IFERROR(IF(Ações!$B3122="","",(VLOOKUP(Table_1[[#This Row],[AÇÕES]],'Dados Status Invest STOCKS'!A3108:AD3723,4)/Table_1[[#This Row],[LPA]]))/100,0)</f>
        <v>36.627499999999998</v>
      </c>
      <c r="K3122" s="64">
        <f>IFERROR(IF(Ações!$B3122="","",VLOOKUP(Table_1[[#This Row],[AÇÕES]],'Dados Status Invest STOCKS'!A3108:AD3723,2)),0)</f>
        <v>5.23</v>
      </c>
      <c r="L3122" s="65">
        <f>IFERROR(IF(Ações!$B3122="","",VLOOKUP(Table_1[[#This Row],[AÇÕES]],'Dados Status Invest STOCKS'!A3108:AD3723,3)/100),0)</f>
        <v>0</v>
      </c>
      <c r="M3122" s="66">
        <f>IFERROR(IF(Ações!$B3122="","",VLOOKUP(Table_1[[#This Row],[AÇÕES]],'Dados Status Invest STOCKS'!A3108:AD3723,28)),0)</f>
        <v>-0.04</v>
      </c>
      <c r="N3122" s="66">
        <f>IFERROR(IF(Ações!$B3122="","",VLOOKUP(Table_1[[#This Row],[AÇÕES]],'Dados Status Invest STOCKS'!A3108:AD3723,27)),0)</f>
        <v>6.52</v>
      </c>
      <c r="O3122" s="66">
        <f>IFERROR(IF(Ações!$L3122="","",Ações!$K3122*Ações!$L3122),0)</f>
        <v>0</v>
      </c>
      <c r="P3122" s="67">
        <f t="shared" si="48"/>
        <v>0.06</v>
      </c>
      <c r="Q3122" s="67">
        <f>IFERROR(Ações!$O3122/Ações!$M3122,0)</f>
        <v>0</v>
      </c>
      <c r="R3122" s="67">
        <f>IFERROR(IF(Ações!$B3122="","",VLOOKUP(Table_1[[#This Row],[AÇÕES]],'Dados Status Invest STOCKS'!A3108:AD3723,18)/100),0)</f>
        <v>-5.5000000000000005E-3</v>
      </c>
      <c r="S3122" s="65">
        <f>IFERROR(IF(Ações!$B3122="","",VLOOKUP(Table_1[[#This Row],[AÇÕES]],'Dados Status Invest STOCKS'!A3108:AD3723,25)/100),0)</f>
        <v>0</v>
      </c>
      <c r="T3122" s="67">
        <f>(1-Ações!$Q3122)*Ações!$R3122</f>
        <v>-5.5000000000000005E-3</v>
      </c>
      <c r="U3122" s="68">
        <f>IF(Ações!$S3122=0,Ações!$T3122,IF(Ações!$T3122=0,Ações!$S3122,AVERAGE(Ações!$S3122,Ações!$T3122)))</f>
        <v>-5.5000000000000005E-3</v>
      </c>
    </row>
    <row r="3123" spans="2:21" ht="15" customHeight="1" x14ac:dyDescent="0.2">
      <c r="B3123" s="63" t="str">
        <f>IFERROR('Dados Status Invest STOCKS'!A3110,"-")</f>
        <v>MTBCP</v>
      </c>
      <c r="C3123" s="45">
        <f>IFERROR((Ações!$D3123-Ações!$K3123)/Ações!$D3123,0)</f>
        <v>0.38650306748466251</v>
      </c>
      <c r="D3123" s="46">
        <f>(Ações!$O3123)/0.06</f>
        <v>45.574799999999996</v>
      </c>
      <c r="E3123" s="47">
        <f>IFERROR((Ações!$F3123-Ações!$K3123)/Ações!$F3123,0)</f>
        <v>0</v>
      </c>
      <c r="F3123" s="46" t="str">
        <f>IF(OR(Ações!$N3123&lt;0,Ações!$M3123&lt;0),"",(22.5*Ações!$M3123*Ações!$N3123)^0.5)</f>
        <v/>
      </c>
      <c r="G3123" s="47">
        <f>IFERROR((Ações!$H3123-Ações!$K3123)/Ações!$H3123,0)</f>
        <v>0.38650306748466251</v>
      </c>
      <c r="H3123" s="48">
        <f>IFERROR(Ações!$I3123/(Ações!$P3123-Table_1[[#This Row],[CAGR LUCRO 5A]]),0)</f>
        <v>45.574799999999996</v>
      </c>
      <c r="I3123" s="48">
        <f>IF(Ações!$S3123&lt;0,"",Ações!$O3123*(1+Ações!$S3123))</f>
        <v>2.7344879999999998</v>
      </c>
      <c r="J3123" s="49">
        <f>IFERROR(IF(Ações!$B3123="","",(VLOOKUP(Table_1[[#This Row],[AÇÕES]],'Dados Status Invest STOCKS'!A3109:AD3724,4)/Table_1[[#This Row],[LPA]]))/100,0)</f>
        <v>196.9975</v>
      </c>
      <c r="K3123" s="64">
        <f>IFERROR(IF(Ações!$B3123="","",VLOOKUP(Table_1[[#This Row],[AÇÕES]],'Dados Status Invest STOCKS'!A3109:AD3724,2)),0)</f>
        <v>27.96</v>
      </c>
      <c r="L3123" s="65">
        <f>IFERROR(IF(Ações!$B3123="","",VLOOKUP(Table_1[[#This Row],[AÇÕES]],'Dados Status Invest STOCKS'!A3109:AD3724,3)/100),0)</f>
        <v>9.7799999999999998E-2</v>
      </c>
      <c r="M3123" s="66">
        <f>IFERROR(IF(Ações!$B3123="","",VLOOKUP(Table_1[[#This Row],[AÇÕES]],'Dados Status Invest STOCKS'!A3109:AD3724,28)),0)</f>
        <v>-0.04</v>
      </c>
      <c r="N3123" s="66">
        <f>IFERROR(IF(Ações!$B3123="","",VLOOKUP(Table_1[[#This Row],[AÇÕES]],'Dados Status Invest STOCKS'!A3109:AD3724,27)),0)</f>
        <v>6.52</v>
      </c>
      <c r="O3123" s="66">
        <f>IFERROR(IF(Ações!$L3123="","",Ações!$K3123*Ações!$L3123),0)</f>
        <v>2.7344879999999998</v>
      </c>
      <c r="P3123" s="67">
        <f t="shared" si="48"/>
        <v>0.06</v>
      </c>
      <c r="Q3123" s="67">
        <f>IFERROR(Ações!$O3123/Ações!$M3123,0)</f>
        <v>-68.362199999999987</v>
      </c>
      <c r="R3123" s="67">
        <f>IFERROR(IF(Ações!$B3123="","",VLOOKUP(Table_1[[#This Row],[AÇÕES]],'Dados Status Invest STOCKS'!A3109:AD3724,18)/100),0)</f>
        <v>-5.5000000000000005E-3</v>
      </c>
      <c r="S3123" s="65">
        <f>IFERROR(IF(Ações!$B3123="","",VLOOKUP(Table_1[[#This Row],[AÇÕES]],'Dados Status Invest STOCKS'!A3109:AD3724,25)/100),0)</f>
        <v>0</v>
      </c>
      <c r="T3123" s="67">
        <f>(1-Ações!$Q3123)*Ações!$R3123</f>
        <v>-0.38149209999999995</v>
      </c>
      <c r="U3123" s="68">
        <f>IF(Ações!$S3123=0,Ações!$T3123,IF(Ações!$T3123=0,Ações!$S3123,AVERAGE(Ações!$S3123,Ações!$T3123)))</f>
        <v>-0.38149209999999995</v>
      </c>
    </row>
    <row r="3124" spans="2:21" ht="15" customHeight="1" x14ac:dyDescent="0.2">
      <c r="B3124" s="63" t="str">
        <f>IFERROR('Dados Status Invest STOCKS'!A3111,"-")</f>
        <v>MTC</v>
      </c>
      <c r="C3124" s="45">
        <f>IFERROR((Ações!$D3124-Ações!$K3124)/Ações!$D3124,0)</f>
        <v>0</v>
      </c>
      <c r="D3124" s="46">
        <f>(Ações!$O3124)/0.06</f>
        <v>0</v>
      </c>
      <c r="E3124" s="47">
        <f>IFERROR((Ações!$F3124-Ações!$K3124)/Ações!$F3124,0)</f>
        <v>0</v>
      </c>
      <c r="F3124" s="46" t="str">
        <f>IF(OR(Ações!$N3124&lt;0,Ações!$M3124&lt;0),"",(22.5*Ações!$M3124*Ações!$N3124)^0.5)</f>
        <v/>
      </c>
      <c r="G3124" s="47">
        <f>IFERROR((Ações!$H3124-Ações!$K3124)/Ações!$H3124,0)</f>
        <v>0</v>
      </c>
      <c r="H3124" s="48">
        <f>IFERROR(Ações!$I3124/(Ações!$P3124-Table_1[[#This Row],[CAGR LUCRO 5A]]),0)</f>
        <v>0</v>
      </c>
      <c r="I3124" s="48">
        <f>IF(Ações!$S3124&lt;0,"",Ações!$O3124*(1+Ações!$S3124))</f>
        <v>0</v>
      </c>
      <c r="J3124" s="49">
        <f>IFERROR(IF(Ações!$B3124="","",(VLOOKUP(Table_1[[#This Row],[AÇÕES]],'Dados Status Invest STOCKS'!A3110:AD3725,4)/Table_1[[#This Row],[LPA]]))/100,0)</f>
        <v>7.4733333333333336</v>
      </c>
      <c r="K3124" s="64">
        <f>IFERROR(IF(Ações!$B3124="","",VLOOKUP(Table_1[[#This Row],[AÇÕES]],'Dados Status Invest STOCKS'!A3110:AD3725,2)),0)</f>
        <v>0.56999999999999995</v>
      </c>
      <c r="L3124" s="65">
        <f>IFERROR(IF(Ações!$B3124="","",VLOOKUP(Table_1[[#This Row],[AÇÕES]],'Dados Status Invest STOCKS'!A3110:AD3725,3)/100),0)</f>
        <v>0</v>
      </c>
      <c r="M3124" s="66">
        <f>IFERROR(IF(Ações!$B3124="","",VLOOKUP(Table_1[[#This Row],[AÇÕES]],'Dados Status Invest STOCKS'!A3110:AD3725,28)),0)</f>
        <v>-0.03</v>
      </c>
      <c r="N3124" s="66">
        <f>IFERROR(IF(Ações!$B3124="","",VLOOKUP(Table_1[[#This Row],[AÇÕES]],'Dados Status Invest STOCKS'!A3110:AD3725,27)),0)</f>
        <v>0.11</v>
      </c>
      <c r="O3124" s="66">
        <f>IFERROR(IF(Ações!$L3124="","",Ações!$K3124*Ações!$L3124),0)</f>
        <v>0</v>
      </c>
      <c r="P3124" s="67">
        <f t="shared" si="48"/>
        <v>0.06</v>
      </c>
      <c r="Q3124" s="67">
        <f>IFERROR(Ações!$O3124/Ações!$M3124,0)</f>
        <v>0</v>
      </c>
      <c r="R3124" s="67">
        <f>IFERROR(IF(Ações!$B3124="","",VLOOKUP(Table_1[[#This Row],[AÇÕES]],'Dados Status Invest STOCKS'!A3110:AD3725,18)/100),0)</f>
        <v>-0.2452</v>
      </c>
      <c r="S3124" s="65">
        <f>IFERROR(IF(Ações!$B3124="","",VLOOKUP(Table_1[[#This Row],[AÇÕES]],'Dados Status Invest STOCKS'!A3110:AD3725,25)/100),0)</f>
        <v>0</v>
      </c>
      <c r="T3124" s="67">
        <f>(1-Ações!$Q3124)*Ações!$R3124</f>
        <v>-0.2452</v>
      </c>
      <c r="U3124" s="68">
        <f>IF(Ações!$S3124=0,Ações!$T3124,IF(Ações!$T3124=0,Ações!$S3124,AVERAGE(Ações!$S3124,Ações!$T3124)))</f>
        <v>-0.2452</v>
      </c>
    </row>
    <row r="3125" spans="2:21" ht="15" customHeight="1" x14ac:dyDescent="0.2">
      <c r="B3125" s="63" t="str">
        <f>IFERROR('Dados Status Invest STOCKS'!A3112,"-")</f>
        <v>MTCH</v>
      </c>
      <c r="C3125" s="45">
        <f>IFERROR((Ações!$D3125-Ações!$K3125)/Ações!$D3125,0)</f>
        <v>0</v>
      </c>
      <c r="D3125" s="46">
        <f>(Ações!$O3125)/0.06</f>
        <v>0</v>
      </c>
      <c r="E3125" s="47">
        <f>IFERROR((Ações!$F3125-Ações!$K3125)/Ações!$F3125,0)</f>
        <v>0</v>
      </c>
      <c r="F3125" s="46" t="str">
        <f>IF(OR(Ações!$N3125&lt;0,Ações!$M3125&lt;0),"",(22.5*Ações!$M3125*Ações!$N3125)^0.5)</f>
        <v/>
      </c>
      <c r="G3125" s="47">
        <f>IFERROR((Ações!$H3125-Ações!$K3125)/Ações!$H3125,0)</f>
        <v>0</v>
      </c>
      <c r="H3125" s="48">
        <f>IFERROR(Ações!$I3125/(Ações!$P3125-Table_1[[#This Row],[CAGR LUCRO 5A]]),0)</f>
        <v>0</v>
      </c>
      <c r="I3125" s="48">
        <f>IF(Ações!$S3125&lt;0,"",Ações!$O3125*(1+Ações!$S3125))</f>
        <v>0</v>
      </c>
      <c r="J3125" s="49">
        <f>IFERROR(IF(Ações!$B3125="","",(VLOOKUP(Table_1[[#This Row],[AÇÕES]],'Dados Status Invest STOCKS'!A3111:AD3726,4)/Table_1[[#This Row],[LPA]]))/100,0)</f>
        <v>0.3006060606060606</v>
      </c>
      <c r="K3125" s="64">
        <f>IFERROR(IF(Ações!$B3125="","",VLOOKUP(Table_1[[#This Row],[AÇÕES]],'Dados Status Invest STOCKS'!A3111:AD3726,2)),0)</f>
        <v>117.25</v>
      </c>
      <c r="L3125" s="65">
        <f>IFERROR(IF(Ações!$B3125="","",VLOOKUP(Table_1[[#This Row],[AÇÕES]],'Dados Status Invest STOCKS'!A3111:AD3726,3)/100),0)</f>
        <v>0</v>
      </c>
      <c r="M3125" s="66">
        <f>IFERROR(IF(Ações!$B3125="","",VLOOKUP(Table_1[[#This Row],[AÇÕES]],'Dados Status Invest STOCKS'!A3111:AD3726,28)),0)</f>
        <v>1.98</v>
      </c>
      <c r="N3125" s="66">
        <f>IFERROR(IF(Ações!$B3125="","",VLOOKUP(Table_1[[#This Row],[AÇÕES]],'Dados Status Invest STOCKS'!A3111:AD3726,27)),0)</f>
        <v>-0.24</v>
      </c>
      <c r="O3125" s="66">
        <f>IFERROR(IF(Ações!$L3125="","",Ações!$K3125*Ações!$L3125),0)</f>
        <v>0</v>
      </c>
      <c r="P3125" s="67">
        <f t="shared" si="48"/>
        <v>0.06</v>
      </c>
      <c r="Q3125" s="67">
        <f>IFERROR(Ações!$O3125/Ações!$M3125,0)</f>
        <v>0</v>
      </c>
      <c r="R3125" s="67">
        <f>IFERROR(IF(Ações!$B3125="","",VLOOKUP(Table_1[[#This Row],[AÇÕES]],'Dados Status Invest STOCKS'!A3111:AD3726,18)/100),0)</f>
        <v>-8.2165999999999997</v>
      </c>
      <c r="S3125" s="65">
        <f>IFERROR(IF(Ações!$B3125="","",VLOOKUP(Table_1[[#This Row],[AÇÕES]],'Dados Status Invest STOCKS'!A3111:AD3726,25)/100),0)</f>
        <v>1.4800000000000001E-2</v>
      </c>
      <c r="T3125" s="67">
        <f>(1-Ações!$Q3125)*Ações!$R3125</f>
        <v>-8.2165999999999997</v>
      </c>
      <c r="U3125" s="68">
        <f>IF(Ações!$S3125=0,Ações!$T3125,IF(Ações!$T3125=0,Ações!$S3125,AVERAGE(Ações!$S3125,Ações!$T3125)))</f>
        <v>-4.1009000000000002</v>
      </c>
    </row>
    <row r="3126" spans="2:21" ht="15" customHeight="1" x14ac:dyDescent="0.2">
      <c r="B3126" s="63" t="str">
        <f>IFERROR('Dados Status Invest STOCKS'!A3113,"-")</f>
        <v>MTCN</v>
      </c>
      <c r="C3126" s="45">
        <f>IFERROR((Ações!$D3126-Ações!$K3126)/Ações!$D3126,0)</f>
        <v>0</v>
      </c>
      <c r="D3126" s="46">
        <f>(Ações!$O3126)/0.06</f>
        <v>0</v>
      </c>
      <c r="E3126" s="47">
        <f>IFERROR((Ações!$F3126-Ações!$K3126)/Ações!$F3126,0)</f>
        <v>0.20207951346930489</v>
      </c>
      <c r="F3126" s="46">
        <f>IF(OR(Ações!$N3126&lt;0,Ações!$M3126&lt;0),"",(22.5*Ações!$M3126*Ações!$N3126)^0.5)</f>
        <v>89.921240538595768</v>
      </c>
      <c r="G3126" s="47">
        <f>IFERROR((Ações!$H3126-Ações!$K3126)/Ações!$H3126,0)</f>
        <v>0</v>
      </c>
      <c r="H3126" s="48">
        <f>IFERROR(Ações!$I3126/(Ações!$P3126-Table_1[[#This Row],[CAGR LUCRO 5A]]),0)</f>
        <v>0</v>
      </c>
      <c r="I3126" s="48">
        <f>IF(Ações!$S3126&lt;0,"",Ações!$O3126*(1+Ações!$S3126))</f>
        <v>0</v>
      </c>
      <c r="J3126" s="49">
        <f>IFERROR(IF(Ações!$B3126="","",(VLOOKUP(Table_1[[#This Row],[AÇÕES]],'Dados Status Invest STOCKS'!A3112:AD3727,4)/Table_1[[#This Row],[LPA]]))/100,0)</f>
        <v>1.2777036048064086E-2</v>
      </c>
      <c r="K3126" s="64">
        <f>IFERROR(IF(Ações!$B3126="","",VLOOKUP(Table_1[[#This Row],[AÇÕES]],'Dados Status Invest STOCKS'!A3112:AD3727,2)),0)</f>
        <v>71.75</v>
      </c>
      <c r="L3126" s="65">
        <f>IFERROR(IF(Ações!$B3126="","",VLOOKUP(Table_1[[#This Row],[AÇÕES]],'Dados Status Invest STOCKS'!A3112:AD3727,3)/100),0)</f>
        <v>0</v>
      </c>
      <c r="M3126" s="66">
        <f>IFERROR(IF(Ações!$B3126="","",VLOOKUP(Table_1[[#This Row],[AÇÕES]],'Dados Status Invest STOCKS'!A3112:AD3727,28)),0)</f>
        <v>7.49</v>
      </c>
      <c r="N3126" s="66">
        <f>IFERROR(IF(Ações!$B3126="","",VLOOKUP(Table_1[[#This Row],[AÇÕES]],'Dados Status Invest STOCKS'!A3112:AD3727,27)),0)</f>
        <v>47.98</v>
      </c>
      <c r="O3126" s="66">
        <f>IFERROR(IF(Ações!$L3126="","",Ações!$K3126*Ações!$L3126),0)</f>
        <v>0</v>
      </c>
      <c r="P3126" s="67">
        <f t="shared" si="48"/>
        <v>0.06</v>
      </c>
      <c r="Q3126" s="67">
        <f>IFERROR(Ações!$O3126/Ações!$M3126,0)</f>
        <v>0</v>
      </c>
      <c r="R3126" s="67">
        <f>IFERROR(IF(Ações!$B3126="","",VLOOKUP(Table_1[[#This Row],[AÇÕES]],'Dados Status Invest STOCKS'!A3112:AD3727,18)/100),0)</f>
        <v>0.15620000000000001</v>
      </c>
      <c r="S3126" s="65">
        <f>IFERROR(IF(Ações!$B3126="","",VLOOKUP(Table_1[[#This Row],[AÇÕES]],'Dados Status Invest STOCKS'!A3112:AD3727,25)/100),0)</f>
        <v>0</v>
      </c>
      <c r="T3126" s="67">
        <f>(1-Ações!$Q3126)*Ações!$R3126</f>
        <v>0.15620000000000001</v>
      </c>
      <c r="U3126" s="68">
        <f>IF(Ações!$S3126=0,Ações!$T3126,IF(Ações!$T3126=0,Ações!$S3126,AVERAGE(Ações!$S3126,Ações!$T3126)))</f>
        <v>0.15620000000000001</v>
      </c>
    </row>
    <row r="3127" spans="2:21" ht="15" customHeight="1" x14ac:dyDescent="0.2">
      <c r="B3127" s="63" t="str">
        <f>IFERROR('Dados Status Invest STOCKS'!A3114,"-")</f>
        <v>MTCR</v>
      </c>
      <c r="C3127" s="45">
        <f>IFERROR((Ações!$D3127-Ações!$K3127)/Ações!$D3127,0)</f>
        <v>0</v>
      </c>
      <c r="D3127" s="46">
        <f>(Ações!$O3127)/0.06</f>
        <v>0</v>
      </c>
      <c r="E3127" s="47">
        <f>IFERROR((Ações!$F3127-Ações!$K3127)/Ações!$F3127,0)</f>
        <v>0</v>
      </c>
      <c r="F3127" s="46" t="str">
        <f>IF(OR(Ações!$N3127&lt;0,Ações!$M3127&lt;0),"",(22.5*Ações!$M3127*Ações!$N3127)^0.5)</f>
        <v/>
      </c>
      <c r="G3127" s="47">
        <f>IFERROR((Ações!$H3127-Ações!$K3127)/Ações!$H3127,0)</f>
        <v>0</v>
      </c>
      <c r="H3127" s="48">
        <f>IFERROR(Ações!$I3127/(Ações!$P3127-Table_1[[#This Row],[CAGR LUCRO 5A]]),0)</f>
        <v>0</v>
      </c>
      <c r="I3127" s="48">
        <f>IF(Ações!$S3127&lt;0,"",Ações!$O3127*(1+Ações!$S3127))</f>
        <v>0</v>
      </c>
      <c r="J3127" s="49">
        <f>IFERROR(IF(Ações!$B3127="","",(VLOOKUP(Table_1[[#This Row],[AÇÕES]],'Dados Status Invest STOCKS'!A3113:AD3728,4)/Table_1[[#This Row],[LPA]]))/100,0)</f>
        <v>2.5352112676056337E-3</v>
      </c>
      <c r="K3127" s="64">
        <f>IFERROR(IF(Ações!$B3127="","",VLOOKUP(Table_1[[#This Row],[AÇÕES]],'Dados Status Invest STOCKS'!A3113:AD3728,2)),0)</f>
        <v>0.51</v>
      </c>
      <c r="L3127" s="65">
        <f>IFERROR(IF(Ações!$B3127="","",VLOOKUP(Table_1[[#This Row],[AÇÕES]],'Dados Status Invest STOCKS'!A3113:AD3728,3)/100),0)</f>
        <v>0</v>
      </c>
      <c r="M3127" s="66">
        <f>IFERROR(IF(Ações!$B3127="","",VLOOKUP(Table_1[[#This Row],[AÇÕES]],'Dados Status Invest STOCKS'!A3113:AD3728,28)),0)</f>
        <v>-1.42</v>
      </c>
      <c r="N3127" s="66">
        <f>IFERROR(IF(Ações!$B3127="","",VLOOKUP(Table_1[[#This Row],[AÇÕES]],'Dados Status Invest STOCKS'!A3113:AD3728,27)),0)</f>
        <v>1.1200000000000001</v>
      </c>
      <c r="O3127" s="66">
        <f>IFERROR(IF(Ações!$L3127="","",Ações!$K3127*Ações!$L3127),0)</f>
        <v>0</v>
      </c>
      <c r="P3127" s="67">
        <f t="shared" si="48"/>
        <v>0.06</v>
      </c>
      <c r="Q3127" s="67">
        <f>IFERROR(Ações!$O3127/Ações!$M3127,0)</f>
        <v>0</v>
      </c>
      <c r="R3127" s="67">
        <f>IFERROR(IF(Ações!$B3127="","",VLOOKUP(Table_1[[#This Row],[AÇÕES]],'Dados Status Invest STOCKS'!A3113:AD3728,18)/100),0)</f>
        <v>-1.2625999999999999</v>
      </c>
      <c r="S3127" s="65">
        <f>IFERROR(IF(Ações!$B3127="","",VLOOKUP(Table_1[[#This Row],[AÇÕES]],'Dados Status Invest STOCKS'!A3113:AD3728,25)/100),0)</f>
        <v>0</v>
      </c>
      <c r="T3127" s="67">
        <f>(1-Ações!$Q3127)*Ações!$R3127</f>
        <v>-1.2625999999999999</v>
      </c>
      <c r="U3127" s="68">
        <f>IF(Ações!$S3127=0,Ações!$T3127,IF(Ações!$T3127=0,Ações!$S3127,AVERAGE(Ações!$S3127,Ações!$T3127)))</f>
        <v>-1.2625999999999999</v>
      </c>
    </row>
    <row r="3128" spans="2:21" ht="15" customHeight="1" x14ac:dyDescent="0.2">
      <c r="B3128" s="63" t="str">
        <f>IFERROR('Dados Status Invest STOCKS'!A3115,"-")</f>
        <v>MTD</v>
      </c>
      <c r="C3128" s="45">
        <f>IFERROR((Ações!$D3128-Ações!$K3128)/Ações!$D3128,0)</f>
        <v>0</v>
      </c>
      <c r="D3128" s="46">
        <f>(Ações!$O3128)/0.06</f>
        <v>0</v>
      </c>
      <c r="E3128" s="47">
        <f>IFERROR((Ações!$F3128-Ações!$K3128)/Ações!$F3128,0)</f>
        <v>-19.460858483719591</v>
      </c>
      <c r="F3128" s="46">
        <f>IF(OR(Ações!$N3128&lt;0,Ações!$M3128&lt;0),"",(22.5*Ações!$M3128*Ações!$N3128)^0.5)</f>
        <v>71.484781597204318</v>
      </c>
      <c r="G3128" s="47">
        <f>IFERROR((Ações!$H3128-Ações!$K3128)/Ações!$H3128,0)</f>
        <v>0</v>
      </c>
      <c r="H3128" s="48">
        <f>IFERROR(Ações!$I3128/(Ações!$P3128-Table_1[[#This Row],[CAGR LUCRO 5A]]),0)</f>
        <v>0</v>
      </c>
      <c r="I3128" s="48">
        <f>IF(Ações!$S3128&lt;0,"",Ações!$O3128*(1+Ações!$S3128))</f>
        <v>0</v>
      </c>
      <c r="J3128" s="49">
        <f>IFERROR(IF(Ações!$B3128="","",(VLOOKUP(Table_1[[#This Row],[AÇÕES]],'Dados Status Invest STOCKS'!A3114:AD3729,4)/Table_1[[#This Row],[LPA]]))/100,0)</f>
        <v>1.3577087141986594E-2</v>
      </c>
      <c r="K3128" s="64">
        <f>IFERROR(IF(Ações!$B3128="","",VLOOKUP(Table_1[[#This Row],[AÇÕES]],'Dados Status Invest STOCKS'!A3114:AD3729,2)),0)</f>
        <v>1462.64</v>
      </c>
      <c r="L3128" s="65">
        <f>IFERROR(IF(Ações!$B3128="","",VLOOKUP(Table_1[[#This Row],[AÇÕES]],'Dados Status Invest STOCKS'!A3114:AD3729,3)/100),0)</f>
        <v>0</v>
      </c>
      <c r="M3128" s="66">
        <f>IFERROR(IF(Ações!$B3128="","",VLOOKUP(Table_1[[#This Row],[AÇÕES]],'Dados Status Invest STOCKS'!A3114:AD3729,28)),0)</f>
        <v>32.82</v>
      </c>
      <c r="N3128" s="66">
        <f>IFERROR(IF(Ações!$B3128="","",VLOOKUP(Table_1[[#This Row],[AÇÕES]],'Dados Status Invest STOCKS'!A3114:AD3729,27)),0)</f>
        <v>6.92</v>
      </c>
      <c r="O3128" s="66">
        <f>IFERROR(IF(Ações!$L3128="","",Ações!$K3128*Ações!$L3128),0)</f>
        <v>0</v>
      </c>
      <c r="P3128" s="67">
        <f t="shared" si="48"/>
        <v>0.06</v>
      </c>
      <c r="Q3128" s="67">
        <f>IFERROR(Ações!$O3128/Ações!$M3128,0)</f>
        <v>0</v>
      </c>
      <c r="R3128" s="67">
        <f>IFERROR(IF(Ações!$B3128="","",VLOOKUP(Table_1[[#This Row],[AÇÕES]],'Dados Status Invest STOCKS'!A3114:AD3729,18)/100),0)</f>
        <v>4.7395999999999994</v>
      </c>
      <c r="S3128" s="65">
        <f>IFERROR(IF(Ações!$B3128="","",VLOOKUP(Table_1[[#This Row],[AÇÕES]],'Dados Status Invest STOCKS'!A3114:AD3729,25)/100),0)</f>
        <v>0.11310000000000001</v>
      </c>
      <c r="T3128" s="67">
        <f>(1-Ações!$Q3128)*Ações!$R3128</f>
        <v>4.7395999999999994</v>
      </c>
      <c r="U3128" s="68">
        <f>IF(Ações!$S3128=0,Ações!$T3128,IF(Ações!$T3128=0,Ações!$S3128,AVERAGE(Ações!$S3128,Ações!$T3128)))</f>
        <v>2.4263499999999998</v>
      </c>
    </row>
    <row r="3129" spans="2:21" ht="15" customHeight="1" x14ac:dyDescent="0.2">
      <c r="B3129" s="63" t="str">
        <f>IFERROR('Dados Status Invest STOCKS'!A3116,"-")</f>
        <v>MTDR</v>
      </c>
      <c r="C3129" s="45">
        <f>IFERROR((Ações!$D3129-Ações!$K3129)/Ações!$D3129,0)</f>
        <v>-18.999999999999996</v>
      </c>
      <c r="D3129" s="46">
        <f>(Ações!$O3129)/0.06</f>
        <v>2.0950000000000002</v>
      </c>
      <c r="E3129" s="47">
        <f>IFERROR((Ações!$F3129-Ações!$K3129)/Ações!$F3129,0)</f>
        <v>-0.50623736358662841</v>
      </c>
      <c r="F3129" s="46">
        <f>IF(OR(Ações!$N3129&lt;0,Ações!$M3129&lt;0),"",(22.5*Ações!$M3129*Ações!$N3129)^0.5)</f>
        <v>27.817660757152105</v>
      </c>
      <c r="G3129" s="47">
        <f>IFERROR((Ações!$H3129-Ações!$K3129)/Ações!$H3129,0)</f>
        <v>-18.999999999999996</v>
      </c>
      <c r="H3129" s="48">
        <f>IFERROR(Ações!$I3129/(Ações!$P3129-Table_1[[#This Row],[CAGR LUCRO 5A]]),0)</f>
        <v>2.0950000000000002</v>
      </c>
      <c r="I3129" s="48">
        <f>IF(Ações!$S3129&lt;0,"",Ações!$O3129*(1+Ações!$S3129))</f>
        <v>0.12570000000000001</v>
      </c>
      <c r="J3129" s="49">
        <f>IFERROR(IF(Ações!$B3129="","",(VLOOKUP(Table_1[[#This Row],[AÇÕES]],'Dados Status Invest STOCKS'!A3115:AD3730,4)/Table_1[[#This Row],[LPA]]))/100,0)</f>
        <v>7.3263598326359827E-2</v>
      </c>
      <c r="K3129" s="64">
        <f>IFERROR(IF(Ações!$B3129="","",VLOOKUP(Table_1[[#This Row],[AÇÕES]],'Dados Status Invest STOCKS'!A3115:AD3730,2)),0)</f>
        <v>41.9</v>
      </c>
      <c r="L3129" s="65">
        <f>IFERROR(IF(Ações!$B3129="","",VLOOKUP(Table_1[[#This Row],[AÇÕES]],'Dados Status Invest STOCKS'!A3115:AD3730,3)/100),0)</f>
        <v>3.0000000000000001E-3</v>
      </c>
      <c r="M3129" s="66">
        <f>IFERROR(IF(Ações!$B3129="","",VLOOKUP(Table_1[[#This Row],[AÇÕES]],'Dados Status Invest STOCKS'!A3115:AD3730,28)),0)</f>
        <v>2.39</v>
      </c>
      <c r="N3129" s="66">
        <f>IFERROR(IF(Ações!$B3129="","",VLOOKUP(Table_1[[#This Row],[AÇÕES]],'Dados Status Invest STOCKS'!A3115:AD3730,27)),0)</f>
        <v>14.39</v>
      </c>
      <c r="O3129" s="66">
        <f>IFERROR(IF(Ações!$L3129="","",Ações!$K3129*Ações!$L3129),0)</f>
        <v>0.12570000000000001</v>
      </c>
      <c r="P3129" s="67">
        <f t="shared" si="48"/>
        <v>0.06</v>
      </c>
      <c r="Q3129" s="67">
        <f>IFERROR(Ações!$O3129/Ações!$M3129,0)</f>
        <v>5.2594142259414223E-2</v>
      </c>
      <c r="R3129" s="67">
        <f>IFERROR(IF(Ações!$B3129="","",VLOOKUP(Table_1[[#This Row],[AÇÕES]],'Dados Status Invest STOCKS'!A3115:AD3730,18)/100),0)</f>
        <v>0.1663</v>
      </c>
      <c r="S3129" s="65">
        <f>IFERROR(IF(Ações!$B3129="","",VLOOKUP(Table_1[[#This Row],[AÇÕES]],'Dados Status Invest STOCKS'!A3115:AD3730,25)/100),0)</f>
        <v>0</v>
      </c>
      <c r="T3129" s="67">
        <f>(1-Ações!$Q3129)*Ações!$R3129</f>
        <v>0.15755359414225942</v>
      </c>
      <c r="U3129" s="68">
        <f>IF(Ações!$S3129=0,Ações!$T3129,IF(Ações!$T3129=0,Ações!$S3129,AVERAGE(Ações!$S3129,Ações!$T3129)))</f>
        <v>0.15755359414225942</v>
      </c>
    </row>
    <row r="3130" spans="2:21" ht="15" customHeight="1" x14ac:dyDescent="0.2">
      <c r="B3130" s="63" t="str">
        <f>IFERROR('Dados Status Invest STOCKS'!A3117,"-")</f>
        <v>MTEM</v>
      </c>
      <c r="C3130" s="45">
        <f>IFERROR((Ações!$D3130-Ações!$K3130)/Ações!$D3130,0)</f>
        <v>0</v>
      </c>
      <c r="D3130" s="46">
        <f>(Ações!$O3130)/0.06</f>
        <v>0</v>
      </c>
      <c r="E3130" s="47">
        <f>IFERROR((Ações!$F3130-Ações!$K3130)/Ações!$F3130,0)</f>
        <v>0</v>
      </c>
      <c r="F3130" s="46" t="str">
        <f>IF(OR(Ações!$N3130&lt;0,Ações!$M3130&lt;0),"",(22.5*Ações!$M3130*Ações!$N3130)^0.5)</f>
        <v/>
      </c>
      <c r="G3130" s="47">
        <f>IFERROR((Ações!$H3130-Ações!$K3130)/Ações!$H3130,0)</f>
        <v>0</v>
      </c>
      <c r="H3130" s="48">
        <f>IFERROR(Ações!$I3130/(Ações!$P3130-Table_1[[#This Row],[CAGR LUCRO 5A]]),0)</f>
        <v>0</v>
      </c>
      <c r="I3130" s="48">
        <f>IF(Ações!$S3130&lt;0,"",Ações!$O3130*(1+Ações!$S3130))</f>
        <v>0</v>
      </c>
      <c r="J3130" s="49">
        <f>IFERROR(IF(Ações!$B3130="","",(VLOOKUP(Table_1[[#This Row],[AÇÕES]],'Dados Status Invest STOCKS'!A3116:AD3731,4)/Table_1[[#This Row],[LPA]]))/100,0)</f>
        <v>1.0055555555555555E-2</v>
      </c>
      <c r="K3130" s="64">
        <f>IFERROR(IF(Ações!$B3130="","",VLOOKUP(Table_1[[#This Row],[AÇÕES]],'Dados Status Invest STOCKS'!A3116:AD3731,2)),0)</f>
        <v>3.26</v>
      </c>
      <c r="L3130" s="65">
        <f>IFERROR(IF(Ações!$B3130="","",VLOOKUP(Table_1[[#This Row],[AÇÕES]],'Dados Status Invest STOCKS'!A3116:AD3731,3)/100),0)</f>
        <v>0</v>
      </c>
      <c r="M3130" s="66">
        <f>IFERROR(IF(Ações!$B3130="","",VLOOKUP(Table_1[[#This Row],[AÇÕES]],'Dados Status Invest STOCKS'!A3116:AD3731,28)),0)</f>
        <v>-1.8</v>
      </c>
      <c r="N3130" s="66">
        <f>IFERROR(IF(Ações!$B3130="","",VLOOKUP(Table_1[[#This Row],[AÇÕES]],'Dados Status Invest STOCKS'!A3116:AD3731,27)),0)</f>
        <v>1.28</v>
      </c>
      <c r="O3130" s="66">
        <f>IFERROR(IF(Ações!$L3130="","",Ações!$K3130*Ações!$L3130),0)</f>
        <v>0</v>
      </c>
      <c r="P3130" s="67">
        <f t="shared" si="48"/>
        <v>0.06</v>
      </c>
      <c r="Q3130" s="67">
        <f>IFERROR(Ações!$O3130/Ações!$M3130,0)</f>
        <v>0</v>
      </c>
      <c r="R3130" s="67">
        <f>IFERROR(IF(Ações!$B3130="","",VLOOKUP(Table_1[[#This Row],[AÇÕES]],'Dados Status Invest STOCKS'!A3116:AD3731,18)/100),0)</f>
        <v>-1.4036999999999999</v>
      </c>
      <c r="S3130" s="65">
        <f>IFERROR(IF(Ações!$B3130="","",VLOOKUP(Table_1[[#This Row],[AÇÕES]],'Dados Status Invest STOCKS'!A3116:AD3731,25)/100),0)</f>
        <v>0</v>
      </c>
      <c r="T3130" s="67">
        <f>(1-Ações!$Q3130)*Ações!$R3130</f>
        <v>-1.4036999999999999</v>
      </c>
      <c r="U3130" s="68">
        <f>IF(Ações!$S3130=0,Ações!$T3130,IF(Ações!$T3130=0,Ações!$S3130,AVERAGE(Ações!$S3130,Ações!$T3130)))</f>
        <v>-1.4036999999999999</v>
      </c>
    </row>
    <row r="3131" spans="2:21" ht="15" customHeight="1" x14ac:dyDescent="0.2">
      <c r="B3131" s="63" t="str">
        <f>IFERROR('Dados Status Invest STOCKS'!A3118,"-")</f>
        <v>MTEX</v>
      </c>
      <c r="C3131" s="45">
        <f>IFERROR((Ações!$D3131-Ações!$K3131)/Ações!$D3131,0)</f>
        <v>6.2499999999999951E-2</v>
      </c>
      <c r="D3131" s="46">
        <f>(Ações!$O3131)/0.06</f>
        <v>36.906666666666666</v>
      </c>
      <c r="E3131" s="47">
        <f>IFERROR((Ações!$F3131-Ações!$K3131)/Ações!$F3131,0)</f>
        <v>1.032871824685074E-2</v>
      </c>
      <c r="F3131" s="46">
        <f>IF(OR(Ações!$N3131&lt;0,Ações!$M3131&lt;0),"",(22.5*Ações!$M3131*Ações!$N3131)^0.5)</f>
        <v>34.961103386477951</v>
      </c>
      <c r="G3131" s="47">
        <f>IFERROR((Ações!$H3131-Ações!$K3131)/Ações!$H3131,0)</f>
        <v>0.29278424218518889</v>
      </c>
      <c r="H3131" s="48">
        <f>IFERROR(Ações!$I3131/(Ações!$P3131-Table_1[[#This Row],[CAGR LUCRO 5A]]),0)</f>
        <v>48.924249237472772</v>
      </c>
      <c r="I3131" s="48">
        <f>IF(Ações!$S3131&lt;0,"",Ações!$O3131*(1+Ações!$S3131))</f>
        <v>2.2456230399999999</v>
      </c>
      <c r="J3131" s="49">
        <f>IFERROR(IF(Ações!$B3131="","",(VLOOKUP(Table_1[[#This Row],[AÇÕES]],'Dados Status Invest STOCKS'!A3117:AD3732,4)/Table_1[[#This Row],[LPA]]))/100,0)</f>
        <v>2.0120481927710841E-2</v>
      </c>
      <c r="K3131" s="64">
        <f>IFERROR(IF(Ações!$B3131="","",VLOOKUP(Table_1[[#This Row],[AÇÕES]],'Dados Status Invest STOCKS'!A3117:AD3732,2)),0)</f>
        <v>34.6</v>
      </c>
      <c r="L3131" s="65">
        <f>IFERROR(IF(Ações!$B3131="","",VLOOKUP(Table_1[[#This Row],[AÇÕES]],'Dados Status Invest STOCKS'!A3117:AD3732,3)/100),0)</f>
        <v>6.4000000000000001E-2</v>
      </c>
      <c r="M3131" s="66">
        <f>IFERROR(IF(Ações!$B3131="","",VLOOKUP(Table_1[[#This Row],[AÇÕES]],'Dados Status Invest STOCKS'!A3117:AD3732,28)),0)</f>
        <v>4.1500000000000004</v>
      </c>
      <c r="N3131" s="66">
        <f>IFERROR(IF(Ações!$B3131="","",VLOOKUP(Table_1[[#This Row],[AÇÕES]],'Dados Status Invest STOCKS'!A3117:AD3732,27)),0)</f>
        <v>13.09</v>
      </c>
      <c r="O3131" s="66">
        <f>IFERROR(IF(Ações!$L3131="","",Ações!$K3131*Ações!$L3131),0)</f>
        <v>2.2143999999999999</v>
      </c>
      <c r="P3131" s="67">
        <f t="shared" si="48"/>
        <v>0.06</v>
      </c>
      <c r="Q3131" s="67">
        <f>IFERROR(Ações!$O3131/Ações!$M3131,0)</f>
        <v>0.53359036144578309</v>
      </c>
      <c r="R3131" s="67">
        <f>IFERROR(IF(Ações!$B3131="","",VLOOKUP(Table_1[[#This Row],[AÇÕES]],'Dados Status Invest STOCKS'!A3117:AD3732,18)/100),0)</f>
        <v>0.31730000000000003</v>
      </c>
      <c r="S3131" s="65">
        <f>IFERROR(IF(Ações!$B3131="","",VLOOKUP(Table_1[[#This Row],[AÇÕES]],'Dados Status Invest STOCKS'!A3117:AD3732,25)/100),0)</f>
        <v>1.41E-2</v>
      </c>
      <c r="T3131" s="67">
        <f>(1-Ações!$Q3131)*Ações!$R3131</f>
        <v>0.14799177831325303</v>
      </c>
      <c r="U3131" s="68">
        <f>IF(Ações!$S3131=0,Ações!$T3131,IF(Ações!$T3131=0,Ações!$S3131,AVERAGE(Ações!$S3131,Ações!$T3131)))</f>
        <v>8.1045889156626513E-2</v>
      </c>
    </row>
    <row r="3132" spans="2:21" ht="15" customHeight="1" x14ac:dyDescent="0.2">
      <c r="B3132" s="63" t="str">
        <f>IFERROR('Dados Status Invest STOCKS'!A3119,"-")</f>
        <v>MTG</v>
      </c>
      <c r="C3132" s="45">
        <f>IFERROR((Ações!$D3132-Ações!$K3132)/Ações!$D3132,0)</f>
        <v>-2.2608695652173911</v>
      </c>
      <c r="D3132" s="46">
        <f>(Ações!$O3132)/0.06</f>
        <v>4.6736000000000004</v>
      </c>
      <c r="E3132" s="47">
        <f>IFERROR((Ações!$F3132-Ações!$K3132)/Ações!$F3132,0)</f>
        <v>0.39457705455261538</v>
      </c>
      <c r="F3132" s="46">
        <f>IF(OR(Ações!$N3132&lt;0,Ações!$M3132&lt;0),"",(22.5*Ações!$M3132*Ações!$N3132)^0.5)</f>
        <v>25.172484978642853</v>
      </c>
      <c r="G3132" s="47">
        <f>IFERROR((Ações!$H3132-Ações!$K3132)/Ações!$H3132,0)</f>
        <v>0</v>
      </c>
      <c r="H3132" s="48">
        <f>IFERROR(Ações!$I3132/(Ações!$P3132-Table_1[[#This Row],[CAGR LUCRO 5A]]),0)</f>
        <v>0</v>
      </c>
      <c r="I3132" s="48" t="str">
        <f>IF(Ações!$S3132&lt;0,"",Ações!$O3132*(1+Ações!$S3132))</f>
        <v/>
      </c>
      <c r="J3132" s="49">
        <f>IFERROR(IF(Ações!$B3132="","",(VLOOKUP(Table_1[[#This Row],[AÇÕES]],'Dados Status Invest STOCKS'!A3118:AD3733,4)/Table_1[[#This Row],[LPA]]))/100,0)</f>
        <v>4.3085106382978723E-2</v>
      </c>
      <c r="K3132" s="64">
        <f>IFERROR(IF(Ações!$B3132="","",VLOOKUP(Table_1[[#This Row],[AÇÕES]],'Dados Status Invest STOCKS'!A3118:AD3733,2)),0)</f>
        <v>15.24</v>
      </c>
      <c r="L3132" s="65">
        <f>IFERROR(IF(Ações!$B3132="","",VLOOKUP(Table_1[[#This Row],[AÇÕES]],'Dados Status Invest STOCKS'!A3118:AD3733,3)/100),0)</f>
        <v>1.84E-2</v>
      </c>
      <c r="M3132" s="66">
        <f>IFERROR(IF(Ações!$B3132="","",VLOOKUP(Table_1[[#This Row],[AÇÕES]],'Dados Status Invest STOCKS'!A3118:AD3733,28)),0)</f>
        <v>1.88</v>
      </c>
      <c r="N3132" s="66">
        <f>IFERROR(IF(Ações!$B3132="","",VLOOKUP(Table_1[[#This Row],[AÇÕES]],'Dados Status Invest STOCKS'!A3118:AD3733,27)),0)</f>
        <v>14.98</v>
      </c>
      <c r="O3132" s="66">
        <f>IFERROR(IF(Ações!$L3132="","",Ações!$K3132*Ações!$L3132),0)</f>
        <v>0.280416</v>
      </c>
      <c r="P3132" s="67">
        <f t="shared" si="48"/>
        <v>0.06</v>
      </c>
      <c r="Q3132" s="67">
        <f>IFERROR(Ações!$O3132/Ações!$M3132,0)</f>
        <v>0.14915744680851065</v>
      </c>
      <c r="R3132" s="67">
        <f>IFERROR(IF(Ações!$B3132="","",VLOOKUP(Table_1[[#This Row],[AÇÕES]],'Dados Status Invest STOCKS'!A3118:AD3733,18)/100),0)</f>
        <v>0.12560000000000002</v>
      </c>
      <c r="S3132" s="65">
        <f>IFERROR(IF(Ações!$B3132="","",VLOOKUP(Table_1[[#This Row],[AÇÕES]],'Dados Status Invest STOCKS'!A3118:AD3733,25)/100),0)</f>
        <v>-0.1757</v>
      </c>
      <c r="T3132" s="67">
        <f>(1-Ações!$Q3132)*Ações!$R3132</f>
        <v>0.10686582468085108</v>
      </c>
      <c r="U3132" s="68">
        <f>IF(Ações!$S3132=0,Ações!$T3132,IF(Ações!$T3132=0,Ações!$S3132,AVERAGE(Ações!$S3132,Ações!$T3132)))</f>
        <v>-3.4417087659574457E-2</v>
      </c>
    </row>
    <row r="3133" spans="2:21" ht="15" customHeight="1" x14ac:dyDescent="0.2">
      <c r="B3133" s="63" t="str">
        <f>IFERROR('Dados Status Invest STOCKS'!A3120,"-")</f>
        <v>MTH</v>
      </c>
      <c r="C3133" s="45">
        <f>IFERROR((Ações!$D3133-Ações!$K3133)/Ações!$D3133,0)</f>
        <v>0</v>
      </c>
      <c r="D3133" s="46">
        <f>(Ações!$O3133)/0.06</f>
        <v>0</v>
      </c>
      <c r="E3133" s="47">
        <f>IFERROR((Ações!$F3133-Ações!$K3133)/Ações!$F3133,0)</f>
        <v>0.38854180324375093</v>
      </c>
      <c r="F3133" s="46">
        <f>IF(OR(Ações!$N3133&lt;0,Ações!$M3133&lt;0),"",(22.5*Ações!$M3133*Ações!$N3133)^0.5)</f>
        <v>172.62014077157971</v>
      </c>
      <c r="G3133" s="47">
        <f>IFERROR((Ações!$H3133-Ações!$K3133)/Ações!$H3133,0)</f>
        <v>0</v>
      </c>
      <c r="H3133" s="48">
        <f>IFERROR(Ações!$I3133/(Ações!$P3133-Table_1[[#This Row],[CAGR LUCRO 5A]]),0)</f>
        <v>0</v>
      </c>
      <c r="I3133" s="48">
        <f>IF(Ações!$S3133&lt;0,"",Ações!$O3133*(1+Ações!$S3133))</f>
        <v>0</v>
      </c>
      <c r="J3133" s="49">
        <f>IFERROR(IF(Ações!$B3133="","",(VLOOKUP(Table_1[[#This Row],[AÇÕES]],'Dados Status Invest STOCKS'!A3119:AD3734,4)/Table_1[[#This Row],[LPA]]))/100,0)</f>
        <v>3.4534019439679819E-3</v>
      </c>
      <c r="K3133" s="64">
        <f>IFERROR(IF(Ações!$B3133="","",VLOOKUP(Table_1[[#This Row],[AÇÕES]],'Dados Status Invest STOCKS'!A3119:AD3734,2)),0)</f>
        <v>105.55</v>
      </c>
      <c r="L3133" s="65">
        <f>IFERROR(IF(Ações!$B3133="","",VLOOKUP(Table_1[[#This Row],[AÇÕES]],'Dados Status Invest STOCKS'!A3119:AD3734,3)/100),0)</f>
        <v>0</v>
      </c>
      <c r="M3133" s="66">
        <f>IFERROR(IF(Ações!$B3133="","",VLOOKUP(Table_1[[#This Row],[AÇÕES]],'Dados Status Invest STOCKS'!A3119:AD3734,28)),0)</f>
        <v>17.489999999999998</v>
      </c>
      <c r="N3133" s="66">
        <f>IFERROR(IF(Ações!$B3133="","",VLOOKUP(Table_1[[#This Row],[AÇÕES]],'Dados Status Invest STOCKS'!A3119:AD3734,27)),0)</f>
        <v>75.72</v>
      </c>
      <c r="O3133" s="66">
        <f>IFERROR(IF(Ações!$L3133="","",Ações!$K3133*Ações!$L3133),0)</f>
        <v>0</v>
      </c>
      <c r="P3133" s="67">
        <f t="shared" si="48"/>
        <v>0.06</v>
      </c>
      <c r="Q3133" s="67">
        <f>IFERROR(Ações!$O3133/Ações!$M3133,0)</f>
        <v>0</v>
      </c>
      <c r="R3133" s="67">
        <f>IFERROR(IF(Ações!$B3133="","",VLOOKUP(Table_1[[#This Row],[AÇÕES]],'Dados Status Invest STOCKS'!A3119:AD3734,18)/100),0)</f>
        <v>0.23100000000000001</v>
      </c>
      <c r="S3133" s="65">
        <f>IFERROR(IF(Ações!$B3133="","",VLOOKUP(Table_1[[#This Row],[AÇÕES]],'Dados Status Invest STOCKS'!A3119:AD3734,25)/100),0)</f>
        <v>0.26890000000000003</v>
      </c>
      <c r="T3133" s="67">
        <f>(1-Ações!$Q3133)*Ações!$R3133</f>
        <v>0.23100000000000001</v>
      </c>
      <c r="U3133" s="68">
        <f>IF(Ações!$S3133=0,Ações!$T3133,IF(Ações!$T3133=0,Ações!$S3133,AVERAGE(Ações!$S3133,Ações!$T3133)))</f>
        <v>0.24995000000000001</v>
      </c>
    </row>
    <row r="3134" spans="2:21" ht="15" customHeight="1" x14ac:dyDescent="0.2">
      <c r="B3134" s="63" t="str">
        <f>IFERROR('Dados Status Invest STOCKS'!A3121,"-")</f>
        <v>MTL</v>
      </c>
      <c r="C3134" s="45">
        <f>IFERROR((Ações!$D3134-Ações!$K3134)/Ações!$D3134,0)</f>
        <v>0</v>
      </c>
      <c r="D3134" s="46">
        <f>(Ações!$O3134)/0.06</f>
        <v>0</v>
      </c>
      <c r="E3134" s="47">
        <f>IFERROR((Ações!$F3134-Ações!$K3134)/Ações!$F3134,0)</f>
        <v>0</v>
      </c>
      <c r="F3134" s="46" t="str">
        <f>IF(OR(Ações!$N3134&lt;0,Ações!$M3134&lt;0),"",(22.5*Ações!$M3134*Ações!$N3134)^0.5)</f>
        <v/>
      </c>
      <c r="G3134" s="47">
        <f>IFERROR((Ações!$H3134-Ações!$K3134)/Ações!$H3134,0)</f>
        <v>0</v>
      </c>
      <c r="H3134" s="48">
        <f>IFERROR(Ações!$I3134/(Ações!$P3134-Table_1[[#This Row],[CAGR LUCRO 5A]]),0)</f>
        <v>0</v>
      </c>
      <c r="I3134" s="48">
        <f>IF(Ações!$S3134&lt;0,"",Ações!$O3134*(1+Ações!$S3134))</f>
        <v>0</v>
      </c>
      <c r="J3134" s="49">
        <f>IFERROR(IF(Ações!$B3134="","",(VLOOKUP(Table_1[[#This Row],[AÇÕES]],'Dados Status Invest STOCKS'!A3120:AD3735,4)/Table_1[[#This Row],[LPA]]))/100,0)</f>
        <v>3.9629629629629626E-2</v>
      </c>
      <c r="K3134" s="64">
        <f>IFERROR(IF(Ações!$B3134="","",VLOOKUP(Table_1[[#This Row],[AÇÕES]],'Dados Status Invest STOCKS'!A3120:AD3735,2)),0)</f>
        <v>2.62</v>
      </c>
      <c r="L3134" s="65">
        <f>IFERROR(IF(Ações!$B3134="","",VLOOKUP(Table_1[[#This Row],[AÇÕES]],'Dados Status Invest STOCKS'!A3120:AD3735,3)/100),0)</f>
        <v>0</v>
      </c>
      <c r="M3134" s="66">
        <f>IFERROR(IF(Ações!$B3134="","",VLOOKUP(Table_1[[#This Row],[AÇÕES]],'Dados Status Invest STOCKS'!A3120:AD3735,28)),0)</f>
        <v>-0.81</v>
      </c>
      <c r="N3134" s="66">
        <f>IFERROR(IF(Ações!$B3134="","",VLOOKUP(Table_1[[#This Row],[AÇÕES]],'Dados Status Invest STOCKS'!A3120:AD3735,27)),0)</f>
        <v>-10.94</v>
      </c>
      <c r="O3134" s="66">
        <f>IFERROR(IF(Ações!$L3134="","",Ações!$K3134*Ações!$L3134),0)</f>
        <v>0</v>
      </c>
      <c r="P3134" s="67">
        <f t="shared" si="48"/>
        <v>0.06</v>
      </c>
      <c r="Q3134" s="67">
        <f>IFERROR(Ações!$O3134/Ações!$M3134,0)</f>
        <v>0</v>
      </c>
      <c r="R3134" s="67">
        <f>IFERROR(IF(Ações!$B3134="","",VLOOKUP(Table_1[[#This Row],[AÇÕES]],'Dados Status Invest STOCKS'!A3120:AD3735,18)/100),0)</f>
        <v>-7.4299999999999991E-2</v>
      </c>
      <c r="S3134" s="65">
        <f>IFERROR(IF(Ações!$B3134="","",VLOOKUP(Table_1[[#This Row],[AÇÕES]],'Dados Status Invest STOCKS'!A3120:AD3735,25)/100),0)</f>
        <v>0</v>
      </c>
      <c r="T3134" s="67">
        <f>(1-Ações!$Q3134)*Ações!$R3134</f>
        <v>-7.4299999999999991E-2</v>
      </c>
      <c r="U3134" s="68">
        <f>IF(Ações!$S3134=0,Ações!$T3134,IF(Ações!$T3134=0,Ações!$S3134,AVERAGE(Ações!$S3134,Ações!$T3134)))</f>
        <v>-7.4299999999999991E-2</v>
      </c>
    </row>
    <row r="3135" spans="2:21" ht="15" customHeight="1" x14ac:dyDescent="0.2">
      <c r="B3135" s="63" t="str">
        <f>IFERROR('Dados Status Invest STOCKS'!A3122,"-")</f>
        <v>MTLS</v>
      </c>
      <c r="C3135" s="45">
        <f>IFERROR((Ações!$D3135-Ações!$K3135)/Ações!$D3135,0)</f>
        <v>0</v>
      </c>
      <c r="D3135" s="46">
        <f>(Ações!$O3135)/0.06</f>
        <v>0</v>
      </c>
      <c r="E3135" s="47">
        <f>IFERROR((Ações!$F3135-Ações!$K3135)/Ações!$F3135,0)</f>
        <v>0</v>
      </c>
      <c r="F3135" s="46" t="str">
        <f>IF(OR(Ações!$N3135&lt;0,Ações!$M3135&lt;0),"",(22.5*Ações!$M3135*Ações!$N3135)^0.5)</f>
        <v/>
      </c>
      <c r="G3135" s="47">
        <f>IFERROR((Ações!$H3135-Ações!$K3135)/Ações!$H3135,0)</f>
        <v>0</v>
      </c>
      <c r="H3135" s="48">
        <f>IFERROR(Ações!$I3135/(Ações!$P3135-Table_1[[#This Row],[CAGR LUCRO 5A]]),0)</f>
        <v>0</v>
      </c>
      <c r="I3135" s="48">
        <f>IF(Ações!$S3135&lt;0,"",Ações!$O3135*(1+Ações!$S3135))</f>
        <v>0</v>
      </c>
      <c r="J3135" s="49">
        <f>IFERROR(IF(Ações!$B3135="","",(VLOOKUP(Table_1[[#This Row],[AÇÕES]],'Dados Status Invest STOCKS'!A3121:AD3736,4)/Table_1[[#This Row],[LPA]]))/100,0)</f>
        <v>72.896000000000001</v>
      </c>
      <c r="K3135" s="64">
        <f>IFERROR(IF(Ações!$B3135="","",VLOOKUP(Table_1[[#This Row],[AÇÕES]],'Dados Status Invest STOCKS'!A3121:AD3736,2)),0)</f>
        <v>19.61</v>
      </c>
      <c r="L3135" s="65">
        <f>IFERROR(IF(Ações!$B3135="","",VLOOKUP(Table_1[[#This Row],[AÇÕES]],'Dados Status Invest STOCKS'!A3121:AD3736,3)/100),0)</f>
        <v>0</v>
      </c>
      <c r="M3135" s="66">
        <f>IFERROR(IF(Ações!$B3135="","",VLOOKUP(Table_1[[#This Row],[AÇÕES]],'Dados Status Invest STOCKS'!A3121:AD3736,28)),0)</f>
        <v>-0.05</v>
      </c>
      <c r="N3135" s="66">
        <f>IFERROR(IF(Ações!$B3135="","",VLOOKUP(Table_1[[#This Row],[AÇÕES]],'Dados Status Invest STOCKS'!A3121:AD3736,27)),0)</f>
        <v>4.28</v>
      </c>
      <c r="O3135" s="66">
        <f>IFERROR(IF(Ações!$L3135="","",Ações!$K3135*Ações!$L3135),0)</f>
        <v>0</v>
      </c>
      <c r="P3135" s="67">
        <f t="shared" si="48"/>
        <v>0.06</v>
      </c>
      <c r="Q3135" s="67">
        <f>IFERROR(Ações!$O3135/Ações!$M3135,0)</f>
        <v>0</v>
      </c>
      <c r="R3135" s="67">
        <f>IFERROR(IF(Ações!$B3135="","",VLOOKUP(Table_1[[#This Row],[AÇÕES]],'Dados Status Invest STOCKS'!A3121:AD3736,18)/100),0)</f>
        <v>-1.26E-2</v>
      </c>
      <c r="S3135" s="65">
        <f>IFERROR(IF(Ações!$B3135="","",VLOOKUP(Table_1[[#This Row],[AÇÕES]],'Dados Status Invest STOCKS'!A3121:AD3736,25)/100),0)</f>
        <v>0</v>
      </c>
      <c r="T3135" s="67">
        <f>(1-Ações!$Q3135)*Ações!$R3135</f>
        <v>-1.26E-2</v>
      </c>
      <c r="U3135" s="68">
        <f>IF(Ações!$S3135=0,Ações!$T3135,IF(Ações!$T3135=0,Ações!$S3135,AVERAGE(Ações!$S3135,Ações!$T3135)))</f>
        <v>-1.26E-2</v>
      </c>
    </row>
    <row r="3136" spans="2:21" ht="15" customHeight="1" x14ac:dyDescent="0.2">
      <c r="B3136" s="63" t="str">
        <f>IFERROR('Dados Status Invest STOCKS'!A3123,"-")</f>
        <v>MTN</v>
      </c>
      <c r="C3136" s="45">
        <f>IFERROR((Ações!$D3136-Ações!$K3136)/Ações!$D3136,0)</f>
        <v>-8.67741935483871</v>
      </c>
      <c r="D3136" s="46">
        <f>(Ações!$O3136)/0.06</f>
        <v>29.320833333333333</v>
      </c>
      <c r="E3136" s="47">
        <f>IFERROR((Ações!$F3136-Ações!$K3136)/Ações!$F3136,0)</f>
        <v>-4.3580938472693642</v>
      </c>
      <c r="F3136" s="46">
        <f>IF(OR(Ações!$N3136&lt;0,Ações!$M3136&lt;0),"",(22.5*Ações!$M3136*Ações!$N3136)^0.5)</f>
        <v>52.957265790446542</v>
      </c>
      <c r="G3136" s="47">
        <f>IFERROR((Ações!$H3136-Ações!$K3136)/Ações!$H3136,0)</f>
        <v>0</v>
      </c>
      <c r="H3136" s="48">
        <f>IFERROR(Ações!$I3136/(Ações!$P3136-Table_1[[#This Row],[CAGR LUCRO 5A]]),0)</f>
        <v>0</v>
      </c>
      <c r="I3136" s="48" t="str">
        <f>IF(Ações!$S3136&lt;0,"",Ações!$O3136*(1+Ações!$S3136))</f>
        <v/>
      </c>
      <c r="J3136" s="49">
        <f>IFERROR(IF(Ações!$B3136="","",(VLOOKUP(Table_1[[#This Row],[AÇÕES]],'Dados Status Invest STOCKS'!A3122:AD3737,4)/Table_1[[#This Row],[LPA]]))/100,0)</f>
        <v>0.22917613636363637</v>
      </c>
      <c r="K3136" s="64">
        <f>IFERROR(IF(Ações!$B3136="","",VLOOKUP(Table_1[[#This Row],[AÇÕES]],'Dados Status Invest STOCKS'!A3122:AD3737,2)),0)</f>
        <v>283.75</v>
      </c>
      <c r="L3136" s="65">
        <f>IFERROR(IF(Ações!$B3136="","",VLOOKUP(Table_1[[#This Row],[AÇÕES]],'Dados Status Invest STOCKS'!A3122:AD3737,3)/100),0)</f>
        <v>6.1999999999999998E-3</v>
      </c>
      <c r="M3136" s="66">
        <f>IFERROR(IF(Ações!$B3136="","",VLOOKUP(Table_1[[#This Row],[AÇÕES]],'Dados Status Invest STOCKS'!A3122:AD3737,28)),0)</f>
        <v>3.52</v>
      </c>
      <c r="N3136" s="66">
        <f>IFERROR(IF(Ações!$B3136="","",VLOOKUP(Table_1[[#This Row],[AÇÕES]],'Dados Status Invest STOCKS'!A3122:AD3737,27)),0)</f>
        <v>35.409999999999997</v>
      </c>
      <c r="O3136" s="66">
        <f>IFERROR(IF(Ações!$L3136="","",Ações!$K3136*Ações!$L3136),0)</f>
        <v>1.75925</v>
      </c>
      <c r="P3136" s="67">
        <f t="shared" si="48"/>
        <v>0.06</v>
      </c>
      <c r="Q3136" s="67">
        <f>IFERROR(Ações!$O3136/Ações!$M3136,0)</f>
        <v>0.49978693181818179</v>
      </c>
      <c r="R3136" s="67">
        <f>IFERROR(IF(Ações!$B3136="","",VLOOKUP(Table_1[[#This Row],[AÇÕES]],'Dados Status Invest STOCKS'!A3122:AD3737,18)/100),0)</f>
        <v>9.9299999999999999E-2</v>
      </c>
      <c r="S3136" s="65">
        <f>IFERROR(IF(Ações!$B3136="","",VLOOKUP(Table_1[[#This Row],[AÇÕES]],'Dados Status Invest STOCKS'!A3122:AD3737,25)/100),0)</f>
        <v>-3.1099999999999999E-2</v>
      </c>
      <c r="T3136" s="67">
        <f>(1-Ações!$Q3136)*Ações!$R3136</f>
        <v>4.9671157670454547E-2</v>
      </c>
      <c r="U3136" s="68">
        <f>IF(Ações!$S3136=0,Ações!$T3136,IF(Ações!$T3136=0,Ações!$S3136,AVERAGE(Ações!$S3136,Ações!$T3136)))</f>
        <v>9.2855788352272737E-3</v>
      </c>
    </row>
    <row r="3137" spans="2:21" ht="15" customHeight="1" x14ac:dyDescent="0.2">
      <c r="B3137" s="63" t="str">
        <f>IFERROR('Dados Status Invest STOCKS'!A3124,"-")</f>
        <v>MTOR</v>
      </c>
      <c r="C3137" s="45">
        <f>IFERROR((Ações!$D3137-Ações!$K3137)/Ações!$D3137,0)</f>
        <v>0</v>
      </c>
      <c r="D3137" s="46">
        <f>(Ações!$O3137)/0.06</f>
        <v>0</v>
      </c>
      <c r="E3137" s="47">
        <f>IFERROR((Ações!$F3137-Ações!$K3137)/Ações!$F3137,0)</f>
        <v>-4.3422119396628184E-2</v>
      </c>
      <c r="F3137" s="46">
        <f>IF(OR(Ações!$N3137&lt;0,Ações!$M3137&lt;0),"",(22.5*Ações!$M3137*Ações!$N3137)^0.5)</f>
        <v>22.876647481656921</v>
      </c>
      <c r="G3137" s="47">
        <f>IFERROR((Ações!$H3137-Ações!$K3137)/Ações!$H3137,0)</f>
        <v>0</v>
      </c>
      <c r="H3137" s="48">
        <f>IFERROR(Ações!$I3137/(Ações!$P3137-Table_1[[#This Row],[CAGR LUCRO 5A]]),0)</f>
        <v>0</v>
      </c>
      <c r="I3137" s="48" t="str">
        <f>IF(Ações!$S3137&lt;0,"",Ações!$O3137*(1+Ações!$S3137))</f>
        <v/>
      </c>
      <c r="J3137" s="49">
        <f>IFERROR(IF(Ações!$B3137="","",(VLOOKUP(Table_1[[#This Row],[AÇÕES]],'Dados Status Invest STOCKS'!A3123:AD3738,4)/Table_1[[#This Row],[LPA]]))/100,0)</f>
        <v>2.9612676056338029E-2</v>
      </c>
      <c r="K3137" s="64">
        <f>IFERROR(IF(Ações!$B3137="","",VLOOKUP(Table_1[[#This Row],[AÇÕES]],'Dados Status Invest STOCKS'!A3123:AD3738,2)),0)</f>
        <v>23.87</v>
      </c>
      <c r="L3137" s="65">
        <f>IFERROR(IF(Ações!$B3137="","",VLOOKUP(Table_1[[#This Row],[AÇÕES]],'Dados Status Invest STOCKS'!A3123:AD3738,3)/100),0)</f>
        <v>0</v>
      </c>
      <c r="M3137" s="66">
        <f>IFERROR(IF(Ações!$B3137="","",VLOOKUP(Table_1[[#This Row],[AÇÕES]],'Dados Status Invest STOCKS'!A3123:AD3738,28)),0)</f>
        <v>2.84</v>
      </c>
      <c r="N3137" s="66">
        <f>IFERROR(IF(Ações!$B3137="","",VLOOKUP(Table_1[[#This Row],[AÇÕES]],'Dados Status Invest STOCKS'!A3123:AD3738,27)),0)</f>
        <v>8.19</v>
      </c>
      <c r="O3137" s="66">
        <f>IFERROR(IF(Ações!$L3137="","",Ações!$K3137*Ações!$L3137),0)</f>
        <v>0</v>
      </c>
      <c r="P3137" s="67">
        <f t="shared" si="48"/>
        <v>0.06</v>
      </c>
      <c r="Q3137" s="67">
        <f>IFERROR(Ações!$O3137/Ações!$M3137,0)</f>
        <v>0</v>
      </c>
      <c r="R3137" s="67">
        <f>IFERROR(IF(Ações!$B3137="","",VLOOKUP(Table_1[[#This Row],[AÇÕES]],'Dados Status Invest STOCKS'!A3123:AD3738,18)/100),0)</f>
        <v>0.34670000000000001</v>
      </c>
      <c r="S3137" s="65">
        <f>IFERROR(IF(Ações!$B3137="","",VLOOKUP(Table_1[[#This Row],[AÇÕES]],'Dados Status Invest STOCKS'!A3123:AD3738,25)/100),0)</f>
        <v>-0.19059999999999999</v>
      </c>
      <c r="T3137" s="67">
        <f>(1-Ações!$Q3137)*Ações!$R3137</f>
        <v>0.34670000000000001</v>
      </c>
      <c r="U3137" s="68">
        <f>IF(Ações!$S3137=0,Ações!$T3137,IF(Ações!$T3137=0,Ações!$S3137,AVERAGE(Ações!$S3137,Ações!$T3137)))</f>
        <v>7.8050000000000008E-2</v>
      </c>
    </row>
    <row r="3138" spans="2:21" ht="15" customHeight="1" x14ac:dyDescent="0.2">
      <c r="B3138" s="63" t="str">
        <f>IFERROR('Dados Status Invest STOCKS'!A3125,"-")</f>
        <v>MTR</v>
      </c>
      <c r="C3138" s="45">
        <f>IFERROR((Ações!$D3138-Ações!$K3138)/Ações!$D3138,0)</f>
        <v>-0.14503816793893115</v>
      </c>
      <c r="D3138" s="46">
        <f>(Ações!$O3138)/0.06</f>
        <v>7.205000000000001</v>
      </c>
      <c r="E3138" s="47">
        <f>IFERROR((Ações!$F3138-Ações!$K3138)/Ações!$F3138,0)</f>
        <v>-1.7900455357593914</v>
      </c>
      <c r="F3138" s="46">
        <f>IF(OR(Ações!$N3138&lt;0,Ações!$M3138&lt;0),"",(22.5*Ações!$M3138*Ações!$N3138)^0.5)</f>
        <v>2.9569409868984535</v>
      </c>
      <c r="G3138" s="47">
        <f>IFERROR((Ações!$H3138-Ações!$K3138)/Ações!$H3138,0)</f>
        <v>0</v>
      </c>
      <c r="H3138" s="48">
        <f>IFERROR(Ações!$I3138/(Ações!$P3138-Table_1[[#This Row],[CAGR LUCRO 5A]]),0)</f>
        <v>0</v>
      </c>
      <c r="I3138" s="48" t="str">
        <f>IF(Ações!$S3138&lt;0,"",Ações!$O3138*(1+Ações!$S3138))</f>
        <v/>
      </c>
      <c r="J3138" s="49">
        <f>IFERROR(IF(Ações!$B3138="","",(VLOOKUP(Table_1[[#This Row],[AÇÕES]],'Dados Status Invest STOCKS'!A3124:AD3739,4)/Table_1[[#This Row],[LPA]]))/100,0)</f>
        <v>0.97241379310344822</v>
      </c>
      <c r="K3138" s="64">
        <f>IFERROR(IF(Ações!$B3138="","",VLOOKUP(Table_1[[#This Row],[AÇÕES]],'Dados Status Invest STOCKS'!A3124:AD3739,2)),0)</f>
        <v>8.25</v>
      </c>
      <c r="L3138" s="65">
        <f>IFERROR(IF(Ações!$B3138="","",VLOOKUP(Table_1[[#This Row],[AÇÕES]],'Dados Status Invest STOCKS'!A3124:AD3739,3)/100),0)</f>
        <v>5.2400000000000002E-2</v>
      </c>
      <c r="M3138" s="66">
        <f>IFERROR(IF(Ações!$B3138="","",VLOOKUP(Table_1[[#This Row],[AÇÕES]],'Dados Status Invest STOCKS'!A3124:AD3739,28)),0)</f>
        <v>0.28999999999999998</v>
      </c>
      <c r="N3138" s="66">
        <f>IFERROR(IF(Ações!$B3138="","",VLOOKUP(Table_1[[#This Row],[AÇÕES]],'Dados Status Invest STOCKS'!A3124:AD3739,27)),0)</f>
        <v>1.34</v>
      </c>
      <c r="O3138" s="66">
        <f>IFERROR(IF(Ações!$L3138="","",Ações!$K3138*Ações!$L3138),0)</f>
        <v>0.43230000000000002</v>
      </c>
      <c r="P3138" s="67">
        <f t="shared" si="48"/>
        <v>0.06</v>
      </c>
      <c r="Q3138" s="67">
        <f>IFERROR(Ações!$O3138/Ações!$M3138,0)</f>
        <v>1.490689655172414</v>
      </c>
      <c r="R3138" s="67">
        <f>IFERROR(IF(Ações!$B3138="","",VLOOKUP(Table_1[[#This Row],[AÇÕES]],'Dados Status Invest STOCKS'!A3124:AD3739,18)/100),0)</f>
        <v>0.21309999999999998</v>
      </c>
      <c r="S3138" s="65">
        <f>IFERROR(IF(Ações!$B3138="","",VLOOKUP(Table_1[[#This Row],[AÇÕES]],'Dados Status Invest STOCKS'!A3124:AD3739,25)/100),0)</f>
        <v>-0.21640000000000001</v>
      </c>
      <c r="T3138" s="67">
        <f>(1-Ações!$Q3138)*Ações!$R3138</f>
        <v>-0.10456596551724143</v>
      </c>
      <c r="U3138" s="68">
        <f>IF(Ações!$S3138=0,Ações!$T3138,IF(Ações!$T3138=0,Ações!$S3138,AVERAGE(Ações!$S3138,Ações!$T3138)))</f>
        <v>-0.16048298275862072</v>
      </c>
    </row>
    <row r="3139" spans="2:21" ht="15" customHeight="1" x14ac:dyDescent="0.2">
      <c r="B3139" s="63" t="str">
        <f>IFERROR('Dados Status Invest STOCKS'!A3126,"-")</f>
        <v>MTRN</v>
      </c>
      <c r="C3139" s="45">
        <f>IFERROR((Ações!$D3139-Ações!$K3139)/Ações!$D3139,0)</f>
        <v>-9.7142857142857117</v>
      </c>
      <c r="D3139" s="46">
        <f>(Ações!$O3139)/0.06</f>
        <v>7.9753333333333352</v>
      </c>
      <c r="E3139" s="47">
        <f>IFERROR((Ações!$F3139-Ações!$K3139)/Ações!$F3139,0)</f>
        <v>-1.0658817798277307</v>
      </c>
      <c r="F3139" s="46">
        <f>IF(OR(Ações!$N3139&lt;0,Ações!$M3139&lt;0),"",(22.5*Ações!$M3139*Ações!$N3139)^0.5)</f>
        <v>41.362483000903126</v>
      </c>
      <c r="G3139" s="47">
        <f>IFERROR((Ações!$H3139-Ações!$K3139)/Ações!$H3139,0)</f>
        <v>0</v>
      </c>
      <c r="H3139" s="48">
        <f>IFERROR(Ações!$I3139/(Ações!$P3139-Table_1[[#This Row],[CAGR LUCRO 5A]]),0)</f>
        <v>0</v>
      </c>
      <c r="I3139" s="48" t="str">
        <f>IF(Ações!$S3139&lt;0,"",Ações!$O3139*(1+Ações!$S3139))</f>
        <v/>
      </c>
      <c r="J3139" s="49">
        <f>IFERROR(IF(Ações!$B3139="","",(VLOOKUP(Table_1[[#This Row],[AÇÕES]],'Dados Status Invest STOCKS'!A3125:AD3740,4)/Table_1[[#This Row],[LPA]]))/100,0)</f>
        <v>0.16464912280701757</v>
      </c>
      <c r="K3139" s="64">
        <f>IFERROR(IF(Ações!$B3139="","",VLOOKUP(Table_1[[#This Row],[AÇÕES]],'Dados Status Invest STOCKS'!A3125:AD3740,2)),0)</f>
        <v>85.45</v>
      </c>
      <c r="L3139" s="65">
        <f>IFERROR(IF(Ações!$B3139="","",VLOOKUP(Table_1[[#This Row],[AÇÕES]],'Dados Status Invest STOCKS'!A3125:AD3740,3)/100),0)</f>
        <v>5.6000000000000008E-3</v>
      </c>
      <c r="M3139" s="66">
        <f>IFERROR(IF(Ações!$B3139="","",VLOOKUP(Table_1[[#This Row],[AÇÕES]],'Dados Status Invest STOCKS'!A3125:AD3740,28)),0)</f>
        <v>2.2799999999999998</v>
      </c>
      <c r="N3139" s="66">
        <f>IFERROR(IF(Ações!$B3139="","",VLOOKUP(Table_1[[#This Row],[AÇÕES]],'Dados Status Invest STOCKS'!A3125:AD3740,27)),0)</f>
        <v>33.35</v>
      </c>
      <c r="O3139" s="66">
        <f>IFERROR(IF(Ações!$L3139="","",Ações!$K3139*Ações!$L3139),0)</f>
        <v>0.47852000000000011</v>
      </c>
      <c r="P3139" s="67">
        <f t="shared" si="48"/>
        <v>0.06</v>
      </c>
      <c r="Q3139" s="67">
        <f>IFERROR(Ações!$O3139/Ações!$M3139,0)</f>
        <v>0.20987719298245622</v>
      </c>
      <c r="R3139" s="67">
        <f>IFERROR(IF(Ações!$B3139="","",VLOOKUP(Table_1[[#This Row],[AÇÕES]],'Dados Status Invest STOCKS'!A3125:AD3740,18)/100),0)</f>
        <v>6.8199999999999997E-2</v>
      </c>
      <c r="S3139" s="65">
        <f>IFERROR(IF(Ações!$B3139="","",VLOOKUP(Table_1[[#This Row],[AÇÕES]],'Dados Status Invest STOCKS'!A3125:AD3740,25)/100),0)</f>
        <v>-0.13619999999999999</v>
      </c>
      <c r="T3139" s="67">
        <f>(1-Ações!$Q3139)*Ações!$R3139</f>
        <v>5.3886375438596486E-2</v>
      </c>
      <c r="U3139" s="68">
        <f>IF(Ações!$S3139=0,Ações!$T3139,IF(Ações!$T3139=0,Ações!$S3139,AVERAGE(Ações!$S3139,Ações!$T3139)))</f>
        <v>-4.1156812280701754E-2</v>
      </c>
    </row>
    <row r="3140" spans="2:21" ht="15" customHeight="1" x14ac:dyDescent="0.2">
      <c r="B3140" s="63" t="str">
        <f>IFERROR('Dados Status Invest STOCKS'!A3127,"-")</f>
        <v>MTRX</v>
      </c>
      <c r="C3140" s="45">
        <f>IFERROR((Ações!$D3140-Ações!$K3140)/Ações!$D3140,0)</f>
        <v>0</v>
      </c>
      <c r="D3140" s="46">
        <f>(Ações!$O3140)/0.06</f>
        <v>0</v>
      </c>
      <c r="E3140" s="47">
        <f>IFERROR((Ações!$F3140-Ações!$K3140)/Ações!$F3140,0)</f>
        <v>0</v>
      </c>
      <c r="F3140" s="46" t="str">
        <f>IF(OR(Ações!$N3140&lt;0,Ações!$M3140&lt;0),"",(22.5*Ações!$M3140*Ações!$N3140)^0.5)</f>
        <v/>
      </c>
      <c r="G3140" s="47">
        <f>IFERROR((Ações!$H3140-Ações!$K3140)/Ações!$H3140,0)</f>
        <v>0</v>
      </c>
      <c r="H3140" s="48">
        <f>IFERROR(Ações!$I3140/(Ações!$P3140-Table_1[[#This Row],[CAGR LUCRO 5A]]),0)</f>
        <v>0</v>
      </c>
      <c r="I3140" s="48">
        <f>IF(Ações!$S3140&lt;0,"",Ações!$O3140*(1+Ações!$S3140))</f>
        <v>0</v>
      </c>
      <c r="J3140" s="49">
        <f>IFERROR(IF(Ações!$B3140="","",(VLOOKUP(Table_1[[#This Row],[AÇÕES]],'Dados Status Invest STOCKS'!A3126:AD3741,4)/Table_1[[#This Row],[LPA]]))/100,0)</f>
        <v>2.3391812865497075E-2</v>
      </c>
      <c r="K3140" s="64">
        <f>IFERROR(IF(Ações!$B3140="","",VLOOKUP(Table_1[[#This Row],[AÇÕES]],'Dados Status Invest STOCKS'!A3126:AD3741,2)),0)</f>
        <v>6.86</v>
      </c>
      <c r="L3140" s="65">
        <f>IFERROR(IF(Ações!$B3140="","",VLOOKUP(Table_1[[#This Row],[AÇÕES]],'Dados Status Invest STOCKS'!A3126:AD3741,3)/100),0)</f>
        <v>0</v>
      </c>
      <c r="M3140" s="66">
        <f>IFERROR(IF(Ações!$B3140="","",VLOOKUP(Table_1[[#This Row],[AÇÕES]],'Dados Status Invest STOCKS'!A3126:AD3741,28)),0)</f>
        <v>-1.71</v>
      </c>
      <c r="N3140" s="66">
        <f>IFERROR(IF(Ações!$B3140="","",VLOOKUP(Table_1[[#This Row],[AÇÕES]],'Dados Status Invest STOCKS'!A3126:AD3741,27)),0)</f>
        <v>10.02</v>
      </c>
      <c r="O3140" s="66">
        <f>IFERROR(IF(Ações!$L3140="","",Ações!$K3140*Ações!$L3140),0)</f>
        <v>0</v>
      </c>
      <c r="P3140" s="67">
        <f t="shared" si="48"/>
        <v>0.06</v>
      </c>
      <c r="Q3140" s="67">
        <f>IFERROR(Ações!$O3140/Ações!$M3140,0)</f>
        <v>0</v>
      </c>
      <c r="R3140" s="67">
        <f>IFERROR(IF(Ações!$B3140="","",VLOOKUP(Table_1[[#This Row],[AÇÕES]],'Dados Status Invest STOCKS'!A3126:AD3741,18)/100),0)</f>
        <v>-0.1704</v>
      </c>
      <c r="S3140" s="65">
        <f>IFERROR(IF(Ações!$B3140="","",VLOOKUP(Table_1[[#This Row],[AÇÕES]],'Dados Status Invest STOCKS'!A3126:AD3741,25)/100),0)</f>
        <v>0</v>
      </c>
      <c r="T3140" s="67">
        <f>(1-Ações!$Q3140)*Ações!$R3140</f>
        <v>-0.1704</v>
      </c>
      <c r="U3140" s="68">
        <f>IF(Ações!$S3140=0,Ações!$T3140,IF(Ações!$T3140=0,Ações!$S3140,AVERAGE(Ações!$S3140,Ações!$T3140)))</f>
        <v>-0.1704</v>
      </c>
    </row>
    <row r="3141" spans="2:21" ht="15" customHeight="1" x14ac:dyDescent="0.2">
      <c r="B3141" s="63" t="str">
        <f>IFERROR('Dados Status Invest STOCKS'!A3128,"-")</f>
        <v>MTSC</v>
      </c>
      <c r="C3141" s="45">
        <f>IFERROR((Ações!$D3141-Ações!$K3141)/Ações!$D3141,0)</f>
        <v>0</v>
      </c>
      <c r="D3141" s="46">
        <f>(Ações!$O3141)/0.06</f>
        <v>0</v>
      </c>
      <c r="E3141" s="47">
        <f>IFERROR((Ações!$F3141-Ações!$K3141)/Ações!$F3141,0)</f>
        <v>0</v>
      </c>
      <c r="F3141" s="46" t="str">
        <f>IF(OR(Ações!$N3141&lt;0,Ações!$M3141&lt;0),"",(22.5*Ações!$M3141*Ações!$N3141)^0.5)</f>
        <v/>
      </c>
      <c r="G3141" s="47">
        <f>IFERROR((Ações!$H3141-Ações!$K3141)/Ações!$H3141,0)</f>
        <v>0</v>
      </c>
      <c r="H3141" s="48">
        <f>IFERROR(Ações!$I3141/(Ações!$P3141-Table_1[[#This Row],[CAGR LUCRO 5A]]),0)</f>
        <v>0</v>
      </c>
      <c r="I3141" s="48">
        <f>IF(Ações!$S3141&lt;0,"",Ações!$O3141*(1+Ações!$S3141))</f>
        <v>0</v>
      </c>
      <c r="J3141" s="49">
        <f>IFERROR(IF(Ações!$B3141="","",(VLOOKUP(Table_1[[#This Row],[AÇÕES]],'Dados Status Invest STOCKS'!A3127:AD3742,4)/Table_1[[#This Row],[LPA]]))/100,0)</f>
        <v>2.9187279151943464E-3</v>
      </c>
      <c r="K3141" s="64">
        <f>IFERROR(IF(Ações!$B3141="","",VLOOKUP(Table_1[[#This Row],[AÇÕES]],'Dados Status Invest STOCKS'!A3127:AD3742,2)),0)</f>
        <v>58.49</v>
      </c>
      <c r="L3141" s="65">
        <f>IFERROR(IF(Ações!$B3141="","",VLOOKUP(Table_1[[#This Row],[AÇÕES]],'Dados Status Invest STOCKS'!A3127:AD3742,3)/100),0)</f>
        <v>0</v>
      </c>
      <c r="M3141" s="66">
        <f>IFERROR(IF(Ações!$B3141="","",VLOOKUP(Table_1[[#This Row],[AÇÕES]],'Dados Status Invest STOCKS'!A3127:AD3742,28)),0)</f>
        <v>-14.15</v>
      </c>
      <c r="N3141" s="66">
        <f>IFERROR(IF(Ações!$B3141="","",VLOOKUP(Table_1[[#This Row],[AÇÕES]],'Dados Status Invest STOCKS'!A3127:AD3742,27)),0)</f>
        <v>11.96</v>
      </c>
      <c r="O3141" s="66">
        <f>IFERROR(IF(Ações!$L3141="","",Ações!$K3141*Ações!$L3141),0)</f>
        <v>0</v>
      </c>
      <c r="P3141" s="67">
        <f t="shared" si="48"/>
        <v>0.06</v>
      </c>
      <c r="Q3141" s="67">
        <f>IFERROR(Ações!$O3141/Ações!$M3141,0)</f>
        <v>0</v>
      </c>
      <c r="R3141" s="67">
        <f>IFERROR(IF(Ações!$B3141="","",VLOOKUP(Table_1[[#This Row],[AÇÕES]],'Dados Status Invest STOCKS'!A3127:AD3742,18)/100),0)</f>
        <v>-1.1832</v>
      </c>
      <c r="S3141" s="65">
        <f>IFERROR(IF(Ações!$B3141="","",VLOOKUP(Table_1[[#This Row],[AÇÕES]],'Dados Status Invest STOCKS'!A3127:AD3742,25)/100),0)</f>
        <v>0</v>
      </c>
      <c r="T3141" s="67">
        <f>(1-Ações!$Q3141)*Ações!$R3141</f>
        <v>-1.1832</v>
      </c>
      <c r="U3141" s="68">
        <f>IF(Ações!$S3141=0,Ações!$T3141,IF(Ações!$T3141=0,Ações!$S3141,AVERAGE(Ações!$S3141,Ações!$T3141)))</f>
        <v>-1.1832</v>
      </c>
    </row>
    <row r="3142" spans="2:21" ht="15" customHeight="1" x14ac:dyDescent="0.2">
      <c r="B3142" s="63" t="str">
        <f>IFERROR('Dados Status Invest STOCKS'!A3129,"-")</f>
        <v>MTSI</v>
      </c>
      <c r="C3142" s="45">
        <f>IFERROR((Ações!$D3142-Ações!$K3142)/Ações!$D3142,0)</f>
        <v>0</v>
      </c>
      <c r="D3142" s="46">
        <f>(Ações!$O3142)/0.06</f>
        <v>0</v>
      </c>
      <c r="E3142" s="47">
        <f>IFERROR((Ações!$F3142-Ações!$K3142)/Ações!$F3142,0)</f>
        <v>-5.7966934210224466</v>
      </c>
      <c r="F3142" s="46">
        <f>IF(OR(Ações!$N3142&lt;0,Ações!$M3142&lt;0),"",(22.5*Ações!$M3142*Ações!$N3142)^0.5)</f>
        <v>9.8224233262469411</v>
      </c>
      <c r="G3142" s="47">
        <f>IFERROR((Ações!$H3142-Ações!$K3142)/Ações!$H3142,0)</f>
        <v>0</v>
      </c>
      <c r="H3142" s="48">
        <f>IFERROR(Ações!$I3142/(Ações!$P3142-Table_1[[#This Row],[CAGR LUCRO 5A]]),0)</f>
        <v>0</v>
      </c>
      <c r="I3142" s="48">
        <f>IF(Ações!$S3142&lt;0,"",Ações!$O3142*(1+Ações!$S3142))</f>
        <v>0</v>
      </c>
      <c r="J3142" s="49">
        <f>IFERROR(IF(Ações!$B3142="","",(VLOOKUP(Table_1[[#This Row],[AÇÕES]],'Dados Status Invest STOCKS'!A3128:AD3743,4)/Table_1[[#This Row],[LPA]]))/100,0)</f>
        <v>1.4762686567164178</v>
      </c>
      <c r="K3142" s="64">
        <f>IFERROR(IF(Ações!$B3142="","",VLOOKUP(Table_1[[#This Row],[AÇÕES]],'Dados Status Invest STOCKS'!A3128:AD3743,2)),0)</f>
        <v>66.760000000000005</v>
      </c>
      <c r="L3142" s="65">
        <f>IFERROR(IF(Ações!$B3142="","",VLOOKUP(Table_1[[#This Row],[AÇÕES]],'Dados Status Invest STOCKS'!A3128:AD3743,3)/100),0)</f>
        <v>0</v>
      </c>
      <c r="M3142" s="66">
        <f>IFERROR(IF(Ações!$B3142="","",VLOOKUP(Table_1[[#This Row],[AÇÕES]],'Dados Status Invest STOCKS'!A3128:AD3743,28)),0)</f>
        <v>0.67</v>
      </c>
      <c r="N3142" s="66">
        <f>IFERROR(IF(Ações!$B3142="","",VLOOKUP(Table_1[[#This Row],[AÇÕES]],'Dados Status Invest STOCKS'!A3128:AD3743,27)),0)</f>
        <v>6.4</v>
      </c>
      <c r="O3142" s="66">
        <f>IFERROR(IF(Ações!$L3142="","",Ações!$K3142*Ações!$L3142),0)</f>
        <v>0</v>
      </c>
      <c r="P3142" s="67">
        <f t="shared" si="48"/>
        <v>0.06</v>
      </c>
      <c r="Q3142" s="67">
        <f>IFERROR(Ações!$O3142/Ações!$M3142,0)</f>
        <v>0</v>
      </c>
      <c r="R3142" s="67">
        <f>IFERROR(IF(Ações!$B3142="","",VLOOKUP(Table_1[[#This Row],[AÇÕES]],'Dados Status Invest STOCKS'!A3128:AD3743,18)/100),0)</f>
        <v>0.10539999999999999</v>
      </c>
      <c r="S3142" s="65">
        <f>IFERROR(IF(Ações!$B3142="","",VLOOKUP(Table_1[[#This Row],[AÇÕES]],'Dados Status Invest STOCKS'!A3128:AD3743,25)/100),0)</f>
        <v>0</v>
      </c>
      <c r="T3142" s="67">
        <f>(1-Ações!$Q3142)*Ações!$R3142</f>
        <v>0.10539999999999999</v>
      </c>
      <c r="U3142" s="68">
        <f>IF(Ações!$S3142=0,Ações!$T3142,IF(Ações!$T3142=0,Ações!$S3142,AVERAGE(Ações!$S3142,Ações!$T3142)))</f>
        <v>0.10539999999999999</v>
      </c>
    </row>
    <row r="3143" spans="2:21" ht="15" customHeight="1" x14ac:dyDescent="0.2">
      <c r="B3143" s="63" t="str">
        <f>IFERROR('Dados Status Invest STOCKS'!A3130,"-")</f>
        <v>MTSL</v>
      </c>
      <c r="C3143" s="45">
        <f>IFERROR((Ações!$D3143-Ações!$K3143)/Ações!$D3143,0)</f>
        <v>0</v>
      </c>
      <c r="D3143" s="46">
        <f>(Ações!$O3143)/0.06</f>
        <v>0</v>
      </c>
      <c r="E3143" s="47">
        <f>IFERROR((Ações!$F3143-Ações!$K3143)/Ações!$F3143,0)</f>
        <v>0</v>
      </c>
      <c r="F3143" s="46" t="str">
        <f>IF(OR(Ações!$N3143&lt;0,Ações!$M3143&lt;0),"",(22.5*Ações!$M3143*Ações!$N3143)^0.5)</f>
        <v/>
      </c>
      <c r="G3143" s="47">
        <f>IFERROR((Ações!$H3143-Ações!$K3143)/Ações!$H3143,0)</f>
        <v>0</v>
      </c>
      <c r="H3143" s="48">
        <f>IFERROR(Ações!$I3143/(Ações!$P3143-Table_1[[#This Row],[CAGR LUCRO 5A]]),0)</f>
        <v>0</v>
      </c>
      <c r="I3143" s="48">
        <f>IF(Ações!$S3143&lt;0,"",Ações!$O3143*(1+Ações!$S3143))</f>
        <v>0</v>
      </c>
      <c r="J3143" s="49">
        <f>IFERROR(IF(Ações!$B3143="","",(VLOOKUP(Table_1[[#This Row],[AÇÕES]],'Dados Status Invest STOCKS'!A3129:AD3744,4)/Table_1[[#This Row],[LPA]]))/100,0)</f>
        <v>2.3083333333333336</v>
      </c>
      <c r="K3143" s="64">
        <f>IFERROR(IF(Ações!$B3143="","",VLOOKUP(Table_1[[#This Row],[AÇÕES]],'Dados Status Invest STOCKS'!A3129:AD3744,2)),0)</f>
        <v>3.37</v>
      </c>
      <c r="L3143" s="65">
        <f>IFERROR(IF(Ações!$B3143="","",VLOOKUP(Table_1[[#This Row],[AÇÕES]],'Dados Status Invest STOCKS'!A3129:AD3744,3)/100),0)</f>
        <v>0</v>
      </c>
      <c r="M3143" s="66">
        <f>IFERROR(IF(Ações!$B3143="","",VLOOKUP(Table_1[[#This Row],[AÇÕES]],'Dados Status Invest STOCKS'!A3129:AD3744,28)),0)</f>
        <v>-0.12</v>
      </c>
      <c r="N3143" s="66">
        <f>IFERROR(IF(Ações!$B3143="","",VLOOKUP(Table_1[[#This Row],[AÇÕES]],'Dados Status Invest STOCKS'!A3129:AD3744,27)),0)</f>
        <v>0.67</v>
      </c>
      <c r="O3143" s="66">
        <f>IFERROR(IF(Ações!$L3143="","",Ações!$K3143*Ações!$L3143),0)</f>
        <v>0</v>
      </c>
      <c r="P3143" s="67">
        <f t="shared" si="48"/>
        <v>0.06</v>
      </c>
      <c r="Q3143" s="67">
        <f>IFERROR(Ações!$O3143/Ações!$M3143,0)</f>
        <v>0</v>
      </c>
      <c r="R3143" s="67">
        <f>IFERROR(IF(Ações!$B3143="","",VLOOKUP(Table_1[[#This Row],[AÇÕES]],'Dados Status Invest STOCKS'!A3129:AD3744,18)/100),0)</f>
        <v>-0.18179999999999999</v>
      </c>
      <c r="S3143" s="65">
        <f>IFERROR(IF(Ações!$B3143="","",VLOOKUP(Table_1[[#This Row],[AÇÕES]],'Dados Status Invest STOCKS'!A3129:AD3744,25)/100),0)</f>
        <v>0</v>
      </c>
      <c r="T3143" s="67">
        <f>(1-Ações!$Q3143)*Ações!$R3143</f>
        <v>-0.18179999999999999</v>
      </c>
      <c r="U3143" s="68">
        <f>IF(Ações!$S3143=0,Ações!$T3143,IF(Ações!$T3143=0,Ações!$S3143,AVERAGE(Ações!$S3143,Ações!$T3143)))</f>
        <v>-0.18179999999999999</v>
      </c>
    </row>
    <row r="3144" spans="2:21" ht="15" customHeight="1" x14ac:dyDescent="0.2">
      <c r="B3144" s="63" t="str">
        <f>IFERROR('Dados Status Invest STOCKS'!A3131,"-")</f>
        <v>MTTR</v>
      </c>
      <c r="C3144" s="45">
        <f>IFERROR((Ações!$D3144-Ações!$K3144)/Ações!$D3144,0)</f>
        <v>0</v>
      </c>
      <c r="D3144" s="46">
        <f>(Ações!$O3144)/0.06</f>
        <v>0</v>
      </c>
      <c r="E3144" s="47">
        <f>IFERROR((Ações!$F3144-Ações!$K3144)/Ações!$F3144,0)</f>
        <v>0</v>
      </c>
      <c r="F3144" s="46" t="str">
        <f>IF(OR(Ações!$N3144&lt;0,Ações!$M3144&lt;0),"",(22.5*Ações!$M3144*Ações!$N3144)^0.5)</f>
        <v/>
      </c>
      <c r="G3144" s="47">
        <f>IFERROR((Ações!$H3144-Ações!$K3144)/Ações!$H3144,0)</f>
        <v>0</v>
      </c>
      <c r="H3144" s="48">
        <f>IFERROR(Ações!$I3144/(Ações!$P3144-Table_1[[#This Row],[CAGR LUCRO 5A]]),0)</f>
        <v>0</v>
      </c>
      <c r="I3144" s="48">
        <f>IF(Ações!$S3144&lt;0,"",Ações!$O3144*(1+Ações!$S3144))</f>
        <v>0</v>
      </c>
      <c r="J3144" s="49">
        <f>IFERROR(IF(Ações!$B3144="","",(VLOOKUP(Table_1[[#This Row],[AÇÕES]],'Dados Status Invest STOCKS'!A3130:AD3745,4)/Table_1[[#This Row],[LPA]]))/100,0)</f>
        <v>0.19602739726027399</v>
      </c>
      <c r="K3144" s="64">
        <f>IFERROR(IF(Ações!$B3144="","",VLOOKUP(Table_1[[#This Row],[AÇÕES]],'Dados Status Invest STOCKS'!A3130:AD3745,2)),0)</f>
        <v>10.44</v>
      </c>
      <c r="L3144" s="65">
        <f>IFERROR(IF(Ações!$B3144="","",VLOOKUP(Table_1[[#This Row],[AÇÕES]],'Dados Status Invest STOCKS'!A3130:AD3745,3)/100),0)</f>
        <v>0</v>
      </c>
      <c r="M3144" s="66">
        <f>IFERROR(IF(Ações!$B3144="","",VLOOKUP(Table_1[[#This Row],[AÇÕES]],'Dados Status Invest STOCKS'!A3130:AD3745,28)),0)</f>
        <v>-0.73</v>
      </c>
      <c r="N3144" s="66">
        <f>IFERROR(IF(Ações!$B3144="","",VLOOKUP(Table_1[[#This Row],[AÇÕES]],'Dados Status Invest STOCKS'!A3130:AD3745,27)),0)</f>
        <v>0.85</v>
      </c>
      <c r="O3144" s="66">
        <f>IFERROR(IF(Ações!$L3144="","",Ações!$K3144*Ações!$L3144),0)</f>
        <v>0</v>
      </c>
      <c r="P3144" s="67">
        <f t="shared" si="48"/>
        <v>0.06</v>
      </c>
      <c r="Q3144" s="67">
        <f>IFERROR(Ações!$O3144/Ações!$M3144,0)</f>
        <v>0</v>
      </c>
      <c r="R3144" s="67">
        <f>IFERROR(IF(Ações!$B3144="","",VLOOKUP(Table_1[[#This Row],[AÇÕES]],'Dados Status Invest STOCKS'!A3130:AD3745,18)/100),0)</f>
        <v>-0.86069999999999991</v>
      </c>
      <c r="S3144" s="65">
        <f>IFERROR(IF(Ações!$B3144="","",VLOOKUP(Table_1[[#This Row],[AÇÕES]],'Dados Status Invest STOCKS'!A3130:AD3745,25)/100),0)</f>
        <v>0</v>
      </c>
      <c r="T3144" s="67">
        <f>(1-Ações!$Q3144)*Ações!$R3144</f>
        <v>-0.86069999999999991</v>
      </c>
      <c r="U3144" s="68">
        <f>IF(Ações!$S3144=0,Ações!$T3144,IF(Ações!$T3144=0,Ações!$S3144,AVERAGE(Ações!$S3144,Ações!$T3144)))</f>
        <v>-0.86069999999999991</v>
      </c>
    </row>
    <row r="3145" spans="2:21" ht="15" customHeight="1" x14ac:dyDescent="0.2">
      <c r="B3145" s="63" t="str">
        <f>IFERROR('Dados Status Invest STOCKS'!A3132,"-")</f>
        <v>MTW</v>
      </c>
      <c r="C3145" s="45">
        <f>IFERROR((Ações!$D3145-Ações!$K3145)/Ações!$D3145,0)</f>
        <v>0</v>
      </c>
      <c r="D3145" s="46">
        <f>(Ações!$O3145)/0.06</f>
        <v>0</v>
      </c>
      <c r="E3145" s="47">
        <f>IFERROR((Ações!$F3145-Ações!$K3145)/Ações!$F3145,0)</f>
        <v>-0.23904880719111246</v>
      </c>
      <c r="F3145" s="46">
        <f>IF(OR(Ações!$N3145&lt;0,Ações!$M3145&lt;0),"",(22.5*Ações!$M3145*Ações!$N3145)^0.5)</f>
        <v>13.994606103781557</v>
      </c>
      <c r="G3145" s="47">
        <f>IFERROR((Ações!$H3145-Ações!$K3145)/Ações!$H3145,0)</f>
        <v>0</v>
      </c>
      <c r="H3145" s="48">
        <f>IFERROR(Ações!$I3145/(Ações!$P3145-Table_1[[#This Row],[CAGR LUCRO 5A]]),0)</f>
        <v>0</v>
      </c>
      <c r="I3145" s="48">
        <f>IF(Ações!$S3145&lt;0,"",Ações!$O3145*(1+Ações!$S3145))</f>
        <v>0</v>
      </c>
      <c r="J3145" s="49">
        <f>IFERROR(IF(Ações!$B3145="","",(VLOOKUP(Table_1[[#This Row],[AÇÕES]],'Dados Status Invest STOCKS'!A3131:AD3746,4)/Table_1[[#This Row],[LPA]]))/100,0)</f>
        <v>0.78829787234042559</v>
      </c>
      <c r="K3145" s="64">
        <f>IFERROR(IF(Ações!$B3145="","",VLOOKUP(Table_1[[#This Row],[AÇÕES]],'Dados Status Invest STOCKS'!A3131:AD3746,2)),0)</f>
        <v>17.34</v>
      </c>
      <c r="L3145" s="65">
        <f>IFERROR(IF(Ações!$B3145="","",VLOOKUP(Table_1[[#This Row],[AÇÕES]],'Dados Status Invest STOCKS'!A3131:AD3746,3)/100),0)</f>
        <v>0</v>
      </c>
      <c r="M3145" s="66">
        <f>IFERROR(IF(Ações!$B3145="","",VLOOKUP(Table_1[[#This Row],[AÇÕES]],'Dados Status Invest STOCKS'!A3131:AD3746,28)),0)</f>
        <v>0.47</v>
      </c>
      <c r="N3145" s="66">
        <f>IFERROR(IF(Ações!$B3145="","",VLOOKUP(Table_1[[#This Row],[AÇÕES]],'Dados Status Invest STOCKS'!A3131:AD3746,27)),0)</f>
        <v>18.52</v>
      </c>
      <c r="O3145" s="66">
        <f>IFERROR(IF(Ações!$L3145="","",Ações!$K3145*Ações!$L3145),0)</f>
        <v>0</v>
      </c>
      <c r="P3145" s="67">
        <f t="shared" si="48"/>
        <v>0.06</v>
      </c>
      <c r="Q3145" s="67">
        <f>IFERROR(Ações!$O3145/Ações!$M3145,0)</f>
        <v>0</v>
      </c>
      <c r="R3145" s="67">
        <f>IFERROR(IF(Ações!$B3145="","",VLOOKUP(Table_1[[#This Row],[AÇÕES]],'Dados Status Invest STOCKS'!A3131:AD3746,18)/100),0)</f>
        <v>2.53E-2</v>
      </c>
      <c r="S3145" s="65">
        <f>IFERROR(IF(Ações!$B3145="","",VLOOKUP(Table_1[[#This Row],[AÇÕES]],'Dados Status Invest STOCKS'!A3131:AD3746,25)/100),0)</f>
        <v>0</v>
      </c>
      <c r="T3145" s="67">
        <f>(1-Ações!$Q3145)*Ações!$R3145</f>
        <v>2.53E-2</v>
      </c>
      <c r="U3145" s="68">
        <f>IF(Ações!$S3145=0,Ações!$T3145,IF(Ações!$T3145=0,Ações!$S3145,AVERAGE(Ações!$S3145,Ações!$T3145)))</f>
        <v>2.53E-2</v>
      </c>
    </row>
    <row r="3146" spans="2:21" ht="15" customHeight="1" x14ac:dyDescent="0.2">
      <c r="B3146" s="63" t="str">
        <f>IFERROR('Dados Status Invest STOCKS'!A3133,"-")</f>
        <v>MTX</v>
      </c>
      <c r="C3146" s="45">
        <f>IFERROR((Ações!$D3146-Ações!$K3146)/Ações!$D3146,0)</f>
        <v>-20.428571428571427</v>
      </c>
      <c r="D3146" s="46">
        <f>(Ações!$O3146)/0.06</f>
        <v>3.3124000000000007</v>
      </c>
      <c r="E3146" s="47">
        <f>IFERROR((Ações!$F3146-Ações!$K3146)/Ações!$F3146,0)</f>
        <v>-6.8924021948601644E-2</v>
      </c>
      <c r="F3146" s="46">
        <f>IF(OR(Ações!$N3146&lt;0,Ações!$M3146&lt;0),"",(22.5*Ações!$M3146*Ações!$N3146)^0.5)</f>
        <v>66.403222813354475</v>
      </c>
      <c r="G3146" s="47">
        <f>IFERROR((Ações!$H3146-Ações!$K3146)/Ações!$H3146,0)</f>
        <v>-17.34953382265423</v>
      </c>
      <c r="H3146" s="48">
        <f>IFERROR(Ações!$I3146/(Ações!$P3146-Table_1[[#This Row],[CAGR LUCRO 5A]]),0)</f>
        <v>3.868218162162163</v>
      </c>
      <c r="I3146" s="48">
        <f>IF(Ações!$S3146&lt;0,"",Ações!$O3146*(1+Ações!$S3146))</f>
        <v>0.20037370080000003</v>
      </c>
      <c r="J3146" s="49">
        <f>IFERROR(IF(Ações!$B3146="","",(VLOOKUP(Table_1[[#This Row],[AÇÕES]],'Dados Status Invest STOCKS'!A3132:AD3747,4)/Table_1[[#This Row],[LPA]]))/100,0)</f>
        <v>3.9481132075471694E-2</v>
      </c>
      <c r="K3146" s="64">
        <f>IFERROR(IF(Ações!$B3146="","",VLOOKUP(Table_1[[#This Row],[AÇÕES]],'Dados Status Invest STOCKS'!A3132:AD3747,2)),0)</f>
        <v>70.98</v>
      </c>
      <c r="L3146" s="65">
        <f>IFERROR(IF(Ações!$B3146="","",VLOOKUP(Table_1[[#This Row],[AÇÕES]],'Dados Status Invest STOCKS'!A3132:AD3747,3)/100),0)</f>
        <v>2.8000000000000004E-3</v>
      </c>
      <c r="M3146" s="66">
        <f>IFERROR(IF(Ações!$B3146="","",VLOOKUP(Table_1[[#This Row],[AÇÕES]],'Dados Status Invest STOCKS'!A3132:AD3747,28)),0)</f>
        <v>4.24</v>
      </c>
      <c r="N3146" s="66">
        <f>IFERROR(IF(Ações!$B3146="","",VLOOKUP(Table_1[[#This Row],[AÇÕES]],'Dados Status Invest STOCKS'!A3132:AD3747,27)),0)</f>
        <v>46.22</v>
      </c>
      <c r="O3146" s="66">
        <f>IFERROR(IF(Ações!$L3146="","",Ações!$K3146*Ações!$L3146),0)</f>
        <v>0.19874400000000003</v>
      </c>
      <c r="P3146" s="67">
        <f t="shared" si="48"/>
        <v>0.06</v>
      </c>
      <c r="Q3146" s="67">
        <f>IFERROR(Ações!$O3146/Ações!$M3146,0)</f>
        <v>4.6873584905660383E-2</v>
      </c>
      <c r="R3146" s="67">
        <f>IFERROR(IF(Ações!$B3146="","",VLOOKUP(Table_1[[#This Row],[AÇÕES]],'Dados Status Invest STOCKS'!A3132:AD3747,18)/100),0)</f>
        <v>9.1799999999999993E-2</v>
      </c>
      <c r="S3146" s="65">
        <f>IFERROR(IF(Ações!$B3146="","",VLOOKUP(Table_1[[#This Row],[AÇÕES]],'Dados Status Invest STOCKS'!A3132:AD3747,25)/100),0)</f>
        <v>8.199999999999999E-3</v>
      </c>
      <c r="T3146" s="67">
        <f>(1-Ações!$Q3146)*Ações!$R3146</f>
        <v>8.7497004905660369E-2</v>
      </c>
      <c r="U3146" s="68">
        <f>IF(Ações!$S3146=0,Ações!$T3146,IF(Ações!$T3146=0,Ações!$S3146,AVERAGE(Ações!$S3146,Ações!$T3146)))</f>
        <v>4.7848502452830184E-2</v>
      </c>
    </row>
    <row r="3147" spans="2:21" ht="15" customHeight="1" x14ac:dyDescent="0.2">
      <c r="B3147" s="63" t="str">
        <f>IFERROR('Dados Status Invest STOCKS'!A3134,"-")</f>
        <v>MTZ</v>
      </c>
      <c r="C3147" s="45">
        <f>IFERROR((Ações!$D3147-Ações!$K3147)/Ações!$D3147,0)</f>
        <v>0</v>
      </c>
      <c r="D3147" s="46">
        <f>(Ações!$O3147)/0.06</f>
        <v>0</v>
      </c>
      <c r="E3147" s="47">
        <f>IFERROR((Ações!$F3147-Ações!$K3147)/Ações!$F3147,0)</f>
        <v>-0.56658943011434593</v>
      </c>
      <c r="F3147" s="46">
        <f>IF(OR(Ações!$N3147&lt;0,Ações!$M3147&lt;0),"",(22.5*Ações!$M3147*Ações!$N3147)^0.5)</f>
        <v>57.149625983028095</v>
      </c>
      <c r="G3147" s="47">
        <f>IFERROR((Ações!$H3147-Ações!$K3147)/Ações!$H3147,0)</f>
        <v>0</v>
      </c>
      <c r="H3147" s="48">
        <f>IFERROR(Ações!$I3147/(Ações!$P3147-Table_1[[#This Row],[CAGR LUCRO 5A]]),0)</f>
        <v>0</v>
      </c>
      <c r="I3147" s="48">
        <f>IF(Ações!$S3147&lt;0,"",Ações!$O3147*(1+Ações!$S3147))</f>
        <v>0</v>
      </c>
      <c r="J3147" s="49">
        <f>IFERROR(IF(Ações!$B3147="","",(VLOOKUP(Table_1[[#This Row],[AÇÕES]],'Dados Status Invest STOCKS'!A3133:AD3748,4)/Table_1[[#This Row],[LPA]]))/100,0)</f>
        <v>3.5691382765531056E-2</v>
      </c>
      <c r="K3147" s="64">
        <f>IFERROR(IF(Ações!$B3147="","",VLOOKUP(Table_1[[#This Row],[AÇÕES]],'Dados Status Invest STOCKS'!A3133:AD3748,2)),0)</f>
        <v>89.53</v>
      </c>
      <c r="L3147" s="65">
        <f>IFERROR(IF(Ações!$B3147="","",VLOOKUP(Table_1[[#This Row],[AÇÕES]],'Dados Status Invest STOCKS'!A3133:AD3748,3)/100),0)</f>
        <v>0</v>
      </c>
      <c r="M3147" s="66">
        <f>IFERROR(IF(Ações!$B3147="","",VLOOKUP(Table_1[[#This Row],[AÇÕES]],'Dados Status Invest STOCKS'!A3133:AD3748,28)),0)</f>
        <v>4.99</v>
      </c>
      <c r="N3147" s="66">
        <f>IFERROR(IF(Ações!$B3147="","",VLOOKUP(Table_1[[#This Row],[AÇÕES]],'Dados Status Invest STOCKS'!A3133:AD3748,27)),0)</f>
        <v>29.09</v>
      </c>
      <c r="O3147" s="66">
        <f>IFERROR(IF(Ações!$L3147="","",Ações!$K3147*Ações!$L3147),0)</f>
        <v>0</v>
      </c>
      <c r="P3147" s="67">
        <f t="shared" si="48"/>
        <v>0.06</v>
      </c>
      <c r="Q3147" s="67">
        <f>IFERROR(Ações!$O3147/Ações!$M3147,0)</f>
        <v>0</v>
      </c>
      <c r="R3147" s="67">
        <f>IFERROR(IF(Ações!$B3147="","",VLOOKUP(Table_1[[#This Row],[AÇÕES]],'Dados Status Invest STOCKS'!A3133:AD3748,18)/100),0)</f>
        <v>0.17149999999999999</v>
      </c>
      <c r="S3147" s="65">
        <f>IFERROR(IF(Ações!$B3147="","",VLOOKUP(Table_1[[#This Row],[AÇÕES]],'Dados Status Invest STOCKS'!A3133:AD3748,25)/100),0)</f>
        <v>0</v>
      </c>
      <c r="T3147" s="67">
        <f>(1-Ações!$Q3147)*Ações!$R3147</f>
        <v>0.17149999999999999</v>
      </c>
      <c r="U3147" s="68">
        <f>IF(Ações!$S3147=0,Ações!$T3147,IF(Ações!$T3147=0,Ações!$S3147,AVERAGE(Ações!$S3147,Ações!$T3147)))</f>
        <v>0.17149999999999999</v>
      </c>
    </row>
    <row r="3148" spans="2:21" ht="15" customHeight="1" x14ac:dyDescent="0.2">
      <c r="B3148" s="63" t="str">
        <f>IFERROR('Dados Status Invest STOCKS'!A3135,"-")</f>
        <v>MU</v>
      </c>
      <c r="C3148" s="45">
        <f>IFERROR((Ações!$D3148-Ações!$K3148)/Ações!$D3148,0)</f>
        <v>-24.000000000000004</v>
      </c>
      <c r="D3148" s="46">
        <f>(Ações!$O3148)/0.06</f>
        <v>3.3179999999999996</v>
      </c>
      <c r="E3148" s="47">
        <f>IFERROR((Ações!$F3148-Ações!$K3148)/Ações!$F3148,0)</f>
        <v>-0.22085794217162127</v>
      </c>
      <c r="F3148" s="46">
        <f>IF(OR(Ações!$N3148&lt;0,Ações!$M3148&lt;0),"",(22.5*Ações!$M3148*Ações!$N3148)^0.5)</f>
        <v>67.944022915926908</v>
      </c>
      <c r="G3148" s="47">
        <f>IFERROR((Ações!$H3148-Ações!$K3148)/Ações!$H3148,0)</f>
        <v>-24.000000000000004</v>
      </c>
      <c r="H3148" s="48">
        <f>IFERROR(Ações!$I3148/(Ações!$P3148-Table_1[[#This Row],[CAGR LUCRO 5A]]),0)</f>
        <v>3.3179999999999996</v>
      </c>
      <c r="I3148" s="48">
        <f>IF(Ações!$S3148&lt;0,"",Ações!$O3148*(1+Ações!$S3148))</f>
        <v>0.19907999999999998</v>
      </c>
      <c r="J3148" s="49">
        <f>IFERROR(IF(Ações!$B3148="","",(VLOOKUP(Table_1[[#This Row],[AÇÕES]],'Dados Status Invest STOCKS'!A3134:AD3749,4)/Table_1[[#This Row],[LPA]]))/100,0)</f>
        <v>3.0210325047801145E-2</v>
      </c>
      <c r="K3148" s="64">
        <f>IFERROR(IF(Ações!$B3148="","",VLOOKUP(Table_1[[#This Row],[AÇÕES]],'Dados Status Invest STOCKS'!A3134:AD3749,2)),0)</f>
        <v>82.95</v>
      </c>
      <c r="L3148" s="65">
        <f>IFERROR(IF(Ações!$B3148="","",VLOOKUP(Table_1[[#This Row],[AÇÕES]],'Dados Status Invest STOCKS'!A3134:AD3749,3)/100),0)</f>
        <v>2.3999999999999998E-3</v>
      </c>
      <c r="M3148" s="66">
        <f>IFERROR(IF(Ações!$B3148="","",VLOOKUP(Table_1[[#This Row],[AÇÕES]],'Dados Status Invest STOCKS'!A3134:AD3749,28)),0)</f>
        <v>5.23</v>
      </c>
      <c r="N3148" s="66">
        <f>IFERROR(IF(Ações!$B3148="","",VLOOKUP(Table_1[[#This Row],[AÇÕES]],'Dados Status Invest STOCKS'!A3134:AD3749,27)),0)</f>
        <v>39.229999999999997</v>
      </c>
      <c r="O3148" s="66">
        <f>IFERROR(IF(Ações!$L3148="","",Ações!$K3148*Ações!$L3148),0)</f>
        <v>0.19907999999999998</v>
      </c>
      <c r="P3148" s="67">
        <f t="shared" si="48"/>
        <v>0.06</v>
      </c>
      <c r="Q3148" s="67">
        <f>IFERROR(Ações!$O3148/Ações!$M3148,0)</f>
        <v>3.8065009560229436E-2</v>
      </c>
      <c r="R3148" s="67">
        <f>IFERROR(IF(Ações!$B3148="","",VLOOKUP(Table_1[[#This Row],[AÇÕES]],'Dados Status Invest STOCKS'!A3134:AD3749,18)/100),0)</f>
        <v>0.13339999999999999</v>
      </c>
      <c r="S3148" s="65">
        <f>IFERROR(IF(Ações!$B3148="","",VLOOKUP(Table_1[[#This Row],[AÇÕES]],'Dados Status Invest STOCKS'!A3134:AD3749,25)/100),0)</f>
        <v>0</v>
      </c>
      <c r="T3148" s="67">
        <f>(1-Ações!$Q3148)*Ações!$R3148</f>
        <v>0.12832212772466539</v>
      </c>
      <c r="U3148" s="68">
        <f>IF(Ações!$S3148=0,Ações!$T3148,IF(Ações!$T3148=0,Ações!$S3148,AVERAGE(Ações!$S3148,Ações!$T3148)))</f>
        <v>0.12832212772466539</v>
      </c>
    </row>
    <row r="3149" spans="2:21" ht="15" customHeight="1" x14ac:dyDescent="0.2">
      <c r="B3149" s="63" t="str">
        <f>IFERROR('Dados Status Invest STOCKS'!A3136,"-")</f>
        <v>MUFG</v>
      </c>
      <c r="C3149" s="45">
        <f>IFERROR((Ações!$D3149-Ações!$K3149)/Ações!$D3149,0)</f>
        <v>-0.88087774294670829</v>
      </c>
      <c r="D3149" s="46">
        <f>(Ações!$O3149)/0.06</f>
        <v>3.163416666666667</v>
      </c>
      <c r="E3149" s="47">
        <f>IFERROR((Ações!$F3149-Ações!$K3149)/Ações!$F3149,0)</f>
        <v>0.63614074828557698</v>
      </c>
      <c r="F3149" s="46">
        <f>IF(OR(Ações!$N3149&lt;0,Ações!$M3149&lt;0),"",(22.5*Ações!$M3149*Ações!$N3149)^0.5)</f>
        <v>16.352476876608019</v>
      </c>
      <c r="G3149" s="47">
        <f>IFERROR((Ações!$H3149-Ações!$K3149)/Ações!$H3149,0)</f>
        <v>0.72253159783312115</v>
      </c>
      <c r="H3149" s="48">
        <f>IFERROR(Ações!$I3149/(Ações!$P3149-Table_1[[#This Row],[CAGR LUCRO 5A]]),0)</f>
        <v>21.443883172043019</v>
      </c>
      <c r="I3149" s="48">
        <f>IF(Ações!$S3149&lt;0,"",Ações!$O3149*(1+Ações!$S3149))</f>
        <v>0.1994281135</v>
      </c>
      <c r="J3149" s="49">
        <f>IFERROR(IF(Ações!$B3149="","",(VLOOKUP(Table_1[[#This Row],[AÇÕES]],'Dados Status Invest STOCKS'!A3135:AD3750,4)/Table_1[[#This Row],[LPA]]))/100,0)</f>
        <v>7.1648351648351649E-2</v>
      </c>
      <c r="K3149" s="64">
        <f>IFERROR(IF(Ações!$B3149="","",VLOOKUP(Table_1[[#This Row],[AÇÕES]],'Dados Status Invest STOCKS'!A3135:AD3750,2)),0)</f>
        <v>5.95</v>
      </c>
      <c r="L3149" s="65">
        <f>IFERROR(IF(Ações!$B3149="","",VLOOKUP(Table_1[[#This Row],[AÇÕES]],'Dados Status Invest STOCKS'!A3135:AD3750,3)/100),0)</f>
        <v>3.1899999999999998E-2</v>
      </c>
      <c r="M3149" s="66">
        <f>IFERROR(IF(Ações!$B3149="","",VLOOKUP(Table_1[[#This Row],[AÇÕES]],'Dados Status Invest STOCKS'!A3135:AD3750,28)),0)</f>
        <v>0.91</v>
      </c>
      <c r="N3149" s="66">
        <f>IFERROR(IF(Ações!$B3149="","",VLOOKUP(Table_1[[#This Row],[AÇÕES]],'Dados Status Invest STOCKS'!A3135:AD3750,27)),0)</f>
        <v>13.06</v>
      </c>
      <c r="O3149" s="66">
        <f>IFERROR(IF(Ações!$L3149="","",Ações!$K3149*Ações!$L3149),0)</f>
        <v>0.189805</v>
      </c>
      <c r="P3149" s="67">
        <f t="shared" si="48"/>
        <v>0.06</v>
      </c>
      <c r="Q3149" s="67">
        <f>IFERROR(Ações!$O3149/Ações!$M3149,0)</f>
        <v>0.20857692307692308</v>
      </c>
      <c r="R3149" s="67">
        <f>IFERROR(IF(Ações!$B3149="","",VLOOKUP(Table_1[[#This Row],[AÇÕES]],'Dados Status Invest STOCKS'!A3135:AD3750,18)/100),0)</f>
        <v>6.9900000000000004E-2</v>
      </c>
      <c r="S3149" s="65">
        <f>IFERROR(IF(Ações!$B3149="","",VLOOKUP(Table_1[[#This Row],[AÇÕES]],'Dados Status Invest STOCKS'!A3135:AD3750,25)/100),0)</f>
        <v>5.0700000000000002E-2</v>
      </c>
      <c r="T3149" s="67">
        <f>(1-Ações!$Q3149)*Ações!$R3149</f>
        <v>5.5320473076923081E-2</v>
      </c>
      <c r="U3149" s="68">
        <f>IF(Ações!$S3149=0,Ações!$T3149,IF(Ações!$T3149=0,Ações!$S3149,AVERAGE(Ações!$S3149,Ações!$T3149)))</f>
        <v>5.3010236538461541E-2</v>
      </c>
    </row>
    <row r="3150" spans="2:21" ht="15" customHeight="1" x14ac:dyDescent="0.2">
      <c r="B3150" s="63" t="str">
        <f>IFERROR('Dados Status Invest STOCKS'!A3137,"-")</f>
        <v>MUR</v>
      </c>
      <c r="C3150" s="45">
        <f>IFERROR((Ações!$D3150-Ações!$K3150)/Ações!$D3150,0)</f>
        <v>-2.6144578313253013</v>
      </c>
      <c r="D3150" s="46">
        <f>(Ações!$O3150)/0.06</f>
        <v>8.3581000000000003</v>
      </c>
      <c r="E3150" s="47">
        <f>IFERROR((Ações!$F3150-Ações!$K3150)/Ações!$F3150,0)</f>
        <v>0</v>
      </c>
      <c r="F3150" s="46" t="str">
        <f>IF(OR(Ações!$N3150&lt;0,Ações!$M3150&lt;0),"",(22.5*Ações!$M3150*Ações!$N3150)^0.5)</f>
        <v/>
      </c>
      <c r="G3150" s="47">
        <f>IFERROR((Ações!$H3150-Ações!$K3150)/Ações!$H3150,0)</f>
        <v>-2.6144578313253013</v>
      </c>
      <c r="H3150" s="48">
        <f>IFERROR(Ações!$I3150/(Ações!$P3150-Table_1[[#This Row],[CAGR LUCRO 5A]]),0)</f>
        <v>8.3581000000000003</v>
      </c>
      <c r="I3150" s="48">
        <f>IF(Ações!$S3150&lt;0,"",Ações!$O3150*(1+Ações!$S3150))</f>
        <v>0.50148599999999999</v>
      </c>
      <c r="J3150" s="49">
        <f>IFERROR(IF(Ações!$B3150="","",(VLOOKUP(Table_1[[#This Row],[AÇÕES]],'Dados Status Invest STOCKS'!A3136:AD3751,4)/Table_1[[#This Row],[LPA]]))/100,0)</f>
        <v>4.2052238805970144E-2</v>
      </c>
      <c r="K3150" s="64">
        <f>IFERROR(IF(Ações!$B3150="","",VLOOKUP(Table_1[[#This Row],[AÇÕES]],'Dados Status Invest STOCKS'!A3136:AD3751,2)),0)</f>
        <v>30.21</v>
      </c>
      <c r="L3150" s="65">
        <f>IFERROR(IF(Ações!$B3150="","",VLOOKUP(Table_1[[#This Row],[AÇÕES]],'Dados Status Invest STOCKS'!A3136:AD3751,3)/100),0)</f>
        <v>1.66E-2</v>
      </c>
      <c r="M3150" s="66">
        <f>IFERROR(IF(Ações!$B3150="","",VLOOKUP(Table_1[[#This Row],[AÇÕES]],'Dados Status Invest STOCKS'!A3136:AD3751,28)),0)</f>
        <v>-2.68</v>
      </c>
      <c r="N3150" s="66">
        <f>IFERROR(IF(Ações!$B3150="","",VLOOKUP(Table_1[[#This Row],[AÇÕES]],'Dados Status Invest STOCKS'!A3136:AD3751,27)),0)</f>
        <v>25.57</v>
      </c>
      <c r="O3150" s="66">
        <f>IFERROR(IF(Ações!$L3150="","",Ações!$K3150*Ações!$L3150),0)</f>
        <v>0.50148599999999999</v>
      </c>
      <c r="P3150" s="67">
        <f t="shared" si="48"/>
        <v>0.06</v>
      </c>
      <c r="Q3150" s="67">
        <f>IFERROR(Ações!$O3150/Ações!$M3150,0)</f>
        <v>-0.18712164179104476</v>
      </c>
      <c r="R3150" s="67">
        <f>IFERROR(IF(Ações!$B3150="","",VLOOKUP(Table_1[[#This Row],[AÇÕES]],'Dados Status Invest STOCKS'!A3136:AD3751,18)/100),0)</f>
        <v>-0.1048</v>
      </c>
      <c r="S3150" s="65">
        <f>IFERROR(IF(Ações!$B3150="","",VLOOKUP(Table_1[[#This Row],[AÇÕES]],'Dados Status Invest STOCKS'!A3136:AD3751,25)/100),0)</f>
        <v>0</v>
      </c>
      <c r="T3150" s="67">
        <f>(1-Ações!$Q3150)*Ações!$R3150</f>
        <v>-0.12441034805970151</v>
      </c>
      <c r="U3150" s="68">
        <f>IF(Ações!$S3150=0,Ações!$T3150,IF(Ações!$T3150=0,Ações!$S3150,AVERAGE(Ações!$S3150,Ações!$T3150)))</f>
        <v>-0.12441034805970151</v>
      </c>
    </row>
    <row r="3151" spans="2:21" ht="15" customHeight="1" x14ac:dyDescent="0.2">
      <c r="B3151" s="63" t="str">
        <f>IFERROR('Dados Status Invest STOCKS'!A3138,"-")</f>
        <v>MUSA</v>
      </c>
      <c r="C3151" s="45">
        <f>IFERROR((Ações!$D3151-Ações!$K3151)/Ações!$D3151,0)</f>
        <v>-10.320754716981131</v>
      </c>
      <c r="D3151" s="46">
        <f>(Ações!$O3151)/0.06</f>
        <v>17.368100000000002</v>
      </c>
      <c r="E3151" s="47">
        <f>IFERROR((Ações!$F3151-Ações!$K3151)/Ações!$F3151,0)</f>
        <v>-0.97995289929923424</v>
      </c>
      <c r="F3151" s="46">
        <f>IF(OR(Ações!$N3151&lt;0,Ações!$M3151&lt;0),"",(22.5*Ações!$M3151*Ações!$N3151)^0.5)</f>
        <v>99.305392602818898</v>
      </c>
      <c r="G3151" s="47">
        <f>IFERROR((Ações!$H3151-Ações!$K3151)/Ações!$H3151,0)</f>
        <v>18.695232288233878</v>
      </c>
      <c r="H3151" s="48">
        <f>IFERROR(Ações!$I3151/(Ações!$P3151-Table_1[[#This Row],[CAGR LUCRO 5A]]),0)</f>
        <v>-11.11146758614403</v>
      </c>
      <c r="I3151" s="48">
        <f>IF(Ações!$S3151&lt;0,"",Ações!$O3151*(1+Ações!$S3151))</f>
        <v>1.2189279942</v>
      </c>
      <c r="J3151" s="49">
        <f>IFERROR(IF(Ações!$B3151="","",(VLOOKUP(Table_1[[#This Row],[AÇÕES]],'Dados Status Invest STOCKS'!A3137:AD3752,4)/Table_1[[#This Row],[LPA]]))/100,0)</f>
        <v>1.0602055800293686E-2</v>
      </c>
      <c r="K3151" s="64">
        <f>IFERROR(IF(Ações!$B3151="","",VLOOKUP(Table_1[[#This Row],[AÇÕES]],'Dados Status Invest STOCKS'!A3137:AD3752,2)),0)</f>
        <v>196.62</v>
      </c>
      <c r="L3151" s="65">
        <f>IFERROR(IF(Ações!$B3151="","",VLOOKUP(Table_1[[#This Row],[AÇÕES]],'Dados Status Invest STOCKS'!A3137:AD3752,3)/100),0)</f>
        <v>5.3E-3</v>
      </c>
      <c r="M3151" s="66">
        <f>IFERROR(IF(Ações!$B3151="","",VLOOKUP(Table_1[[#This Row],[AÇÕES]],'Dados Status Invest STOCKS'!A3137:AD3752,28)),0)</f>
        <v>13.62</v>
      </c>
      <c r="N3151" s="66">
        <f>IFERROR(IF(Ações!$B3151="","",VLOOKUP(Table_1[[#This Row],[AÇÕES]],'Dados Status Invest STOCKS'!A3137:AD3752,27)),0)</f>
        <v>32.18</v>
      </c>
      <c r="O3151" s="66">
        <f>IFERROR(IF(Ações!$L3151="","",Ações!$K3151*Ações!$L3151),0)</f>
        <v>1.0420860000000001</v>
      </c>
      <c r="P3151" s="67">
        <f t="shared" ref="P3151:P3214" si="49">$U$6</f>
        <v>0.06</v>
      </c>
      <c r="Q3151" s="67">
        <f>IFERROR(Ações!$O3151/Ações!$M3151,0)</f>
        <v>7.6511453744493405E-2</v>
      </c>
      <c r="R3151" s="67">
        <f>IFERROR(IF(Ações!$B3151="","",VLOOKUP(Table_1[[#This Row],[AÇÕES]],'Dados Status Invest STOCKS'!A3137:AD3752,18)/100),0)</f>
        <v>0.42330000000000001</v>
      </c>
      <c r="S3151" s="65">
        <f>IFERROR(IF(Ações!$B3151="","",VLOOKUP(Table_1[[#This Row],[AÇÕES]],'Dados Status Invest STOCKS'!A3137:AD3752,25)/100),0)</f>
        <v>0.16969999999999999</v>
      </c>
      <c r="T3151" s="67">
        <f>(1-Ações!$Q3151)*Ações!$R3151</f>
        <v>0.39091270162995595</v>
      </c>
      <c r="U3151" s="68">
        <f>IF(Ações!$S3151=0,Ações!$T3151,IF(Ações!$T3151=0,Ações!$S3151,AVERAGE(Ações!$S3151,Ações!$T3151)))</f>
        <v>0.28030635081497796</v>
      </c>
    </row>
    <row r="3152" spans="2:21" ht="15" customHeight="1" x14ac:dyDescent="0.2">
      <c r="B3152" s="63" t="str">
        <f>IFERROR('Dados Status Invest STOCKS'!A3139,"-")</f>
        <v>MUX</v>
      </c>
      <c r="C3152" s="45">
        <f>IFERROR((Ações!$D3152-Ações!$K3152)/Ações!$D3152,0)</f>
        <v>0</v>
      </c>
      <c r="D3152" s="46">
        <f>(Ações!$O3152)/0.06</f>
        <v>0</v>
      </c>
      <c r="E3152" s="47">
        <f>IFERROR((Ações!$F3152-Ações!$K3152)/Ações!$F3152,0)</f>
        <v>0.92864067049288712</v>
      </c>
      <c r="F3152" s="46">
        <f>IF(OR(Ações!$N3152&lt;0,Ações!$M3152&lt;0),"",(22.5*Ações!$M3152*Ações!$N3152)^0.5)</f>
        <v>12.892497818498942</v>
      </c>
      <c r="G3152" s="47">
        <f>IFERROR((Ações!$H3152-Ações!$K3152)/Ações!$H3152,0)</f>
        <v>0</v>
      </c>
      <c r="H3152" s="48">
        <f>IFERROR(Ações!$I3152/(Ações!$P3152-Table_1[[#This Row],[CAGR LUCRO 5A]]),0)</f>
        <v>0</v>
      </c>
      <c r="I3152" s="48">
        <f>IF(Ações!$S3152&lt;0,"",Ações!$O3152*(1+Ações!$S3152))</f>
        <v>0</v>
      </c>
      <c r="J3152" s="49">
        <f>IFERROR(IF(Ações!$B3152="","",(VLOOKUP(Table_1[[#This Row],[AÇÕES]],'Dados Status Invest STOCKS'!A3138:AD3753,4)/Table_1[[#This Row],[LPA]]))/100,0)</f>
        <v>1.280558789289872E-4</v>
      </c>
      <c r="K3152" s="64">
        <f>IFERROR(IF(Ações!$B3152="","",VLOOKUP(Table_1[[#This Row],[AÇÕES]],'Dados Status Invest STOCKS'!A3138:AD3753,2)),0)</f>
        <v>0.92</v>
      </c>
      <c r="L3152" s="65">
        <f>IFERROR(IF(Ações!$B3152="","",VLOOKUP(Table_1[[#This Row],[AÇÕES]],'Dados Status Invest STOCKS'!A3138:AD3753,3)/100),0)</f>
        <v>0</v>
      </c>
      <c r="M3152" s="66">
        <f>IFERROR(IF(Ações!$B3152="","",VLOOKUP(Table_1[[#This Row],[AÇÕES]],'Dados Status Invest STOCKS'!A3138:AD3753,28)),0)</f>
        <v>8.59</v>
      </c>
      <c r="N3152" s="66">
        <f>IFERROR(IF(Ações!$B3152="","",VLOOKUP(Table_1[[#This Row],[AÇÕES]],'Dados Status Invest STOCKS'!A3138:AD3753,27)),0)</f>
        <v>0.86</v>
      </c>
      <c r="O3152" s="66">
        <f>IFERROR(IF(Ações!$L3152="","",Ações!$K3152*Ações!$L3152),0)</f>
        <v>0</v>
      </c>
      <c r="P3152" s="67">
        <f t="shared" si="49"/>
        <v>0.06</v>
      </c>
      <c r="Q3152" s="67">
        <f>IFERROR(Ações!$O3152/Ações!$M3152,0)</f>
        <v>0</v>
      </c>
      <c r="R3152" s="67">
        <f>IFERROR(IF(Ações!$B3152="","",VLOOKUP(Table_1[[#This Row],[AÇÕES]],'Dados Status Invest STOCKS'!A3138:AD3753,18)/100),0)</f>
        <v>9.9587000000000003</v>
      </c>
      <c r="S3152" s="65">
        <f>IFERROR(IF(Ações!$B3152="","",VLOOKUP(Table_1[[#This Row],[AÇÕES]],'Dados Status Invest STOCKS'!A3138:AD3753,25)/100),0)</f>
        <v>0</v>
      </c>
      <c r="T3152" s="67">
        <f>(1-Ações!$Q3152)*Ações!$R3152</f>
        <v>9.9587000000000003</v>
      </c>
      <c r="U3152" s="68">
        <f>IF(Ações!$S3152=0,Ações!$T3152,IF(Ações!$T3152=0,Ações!$S3152,AVERAGE(Ações!$S3152,Ações!$T3152)))</f>
        <v>9.9587000000000003</v>
      </c>
    </row>
    <row r="3153" spans="2:21" ht="15" customHeight="1" x14ac:dyDescent="0.2">
      <c r="B3153" s="63" t="str">
        <f>IFERROR('Dados Status Invest STOCKS'!A3140,"-")</f>
        <v>MVBF</v>
      </c>
      <c r="C3153" s="45">
        <f>IFERROR((Ações!$D3153-Ações!$K3153)/Ações!$D3153,0)</f>
        <v>-3.7619047619047614</v>
      </c>
      <c r="D3153" s="46">
        <f>(Ações!$O3153)/0.06</f>
        <v>8.4714000000000009</v>
      </c>
      <c r="E3153" s="47">
        <f>IFERROR((Ações!$F3153-Ações!$K3153)/Ações!$F3153,0)</f>
        <v>1.6573217408630811E-2</v>
      </c>
      <c r="F3153" s="46">
        <f>IF(OR(Ações!$N3153&lt;0,Ações!$M3153&lt;0),"",(22.5*Ações!$M3153*Ações!$N3153)^0.5)</f>
        <v>41.01983057010353</v>
      </c>
      <c r="G3153" s="47">
        <f>IFERROR((Ações!$H3153-Ações!$K3153)/Ações!$H3153,0)</f>
        <v>21.563804375924317</v>
      </c>
      <c r="H3153" s="48">
        <f>IFERROR(Ações!$I3153/(Ações!$P3153-Table_1[[#This Row],[CAGR LUCRO 5A]]),0)</f>
        <v>-1.9616992684111145</v>
      </c>
      <c r="I3153" s="48">
        <f>IF(Ações!$S3153&lt;0,"",Ações!$O3153*(1+Ações!$S3153))</f>
        <v>0.72720191880000018</v>
      </c>
      <c r="J3153" s="49">
        <f>IFERROR(IF(Ações!$B3153="","",(VLOOKUP(Table_1[[#This Row],[AÇÕES]],'Dados Status Invest STOCKS'!A3139:AD3754,4)/Table_1[[#This Row],[LPA]]))/100,0)</f>
        <v>3.5073746312684367E-2</v>
      </c>
      <c r="K3153" s="64">
        <f>IFERROR(IF(Ações!$B3153="","",VLOOKUP(Table_1[[#This Row],[AÇÕES]],'Dados Status Invest STOCKS'!A3139:AD3754,2)),0)</f>
        <v>40.340000000000003</v>
      </c>
      <c r="L3153" s="65">
        <f>IFERROR(IF(Ações!$B3153="","",VLOOKUP(Table_1[[#This Row],[AÇÕES]],'Dados Status Invest STOCKS'!A3139:AD3754,3)/100),0)</f>
        <v>1.26E-2</v>
      </c>
      <c r="M3153" s="66">
        <f>IFERROR(IF(Ações!$B3153="","",VLOOKUP(Table_1[[#This Row],[AÇÕES]],'Dados Status Invest STOCKS'!A3139:AD3754,28)),0)</f>
        <v>3.39</v>
      </c>
      <c r="N3153" s="66">
        <f>IFERROR(IF(Ações!$B3153="","",VLOOKUP(Table_1[[#This Row],[AÇÕES]],'Dados Status Invest STOCKS'!A3139:AD3754,27)),0)</f>
        <v>22.06</v>
      </c>
      <c r="O3153" s="66">
        <f>IFERROR(IF(Ações!$L3153="","",Ações!$K3153*Ações!$L3153),0)</f>
        <v>0.50828400000000007</v>
      </c>
      <c r="P3153" s="67">
        <f t="shared" si="49"/>
        <v>0.06</v>
      </c>
      <c r="Q3153" s="67">
        <f>IFERROR(Ações!$O3153/Ações!$M3153,0)</f>
        <v>0.14993628318584074</v>
      </c>
      <c r="R3153" s="67">
        <f>IFERROR(IF(Ações!$B3153="","",VLOOKUP(Table_1[[#This Row],[AÇÕES]],'Dados Status Invest STOCKS'!A3139:AD3754,18)/100),0)</f>
        <v>0.15380000000000002</v>
      </c>
      <c r="S3153" s="65">
        <f>IFERROR(IF(Ações!$B3153="","",VLOOKUP(Table_1[[#This Row],[AÇÕES]],'Dados Status Invest STOCKS'!A3139:AD3754,25)/100),0)</f>
        <v>0.43070000000000003</v>
      </c>
      <c r="T3153" s="67">
        <f>(1-Ações!$Q3153)*Ações!$R3153</f>
        <v>0.1307397996460177</v>
      </c>
      <c r="U3153" s="68">
        <f>IF(Ações!$S3153=0,Ações!$T3153,IF(Ações!$T3153=0,Ações!$S3153,AVERAGE(Ações!$S3153,Ações!$T3153)))</f>
        <v>0.28071989982300888</v>
      </c>
    </row>
    <row r="3154" spans="2:21" ht="15" customHeight="1" x14ac:dyDescent="0.2">
      <c r="B3154" s="63" t="str">
        <f>IFERROR('Dados Status Invest STOCKS'!A3141,"-")</f>
        <v>MVIS</v>
      </c>
      <c r="C3154" s="45">
        <f>IFERROR((Ações!$D3154-Ações!$K3154)/Ações!$D3154,0)</f>
        <v>0</v>
      </c>
      <c r="D3154" s="46">
        <f>(Ações!$O3154)/0.06</f>
        <v>0</v>
      </c>
      <c r="E3154" s="47">
        <f>IFERROR((Ações!$F3154-Ações!$K3154)/Ações!$F3154,0)</f>
        <v>0</v>
      </c>
      <c r="F3154" s="46" t="str">
        <f>IF(OR(Ações!$N3154&lt;0,Ações!$M3154&lt;0),"",(22.5*Ações!$M3154*Ações!$N3154)^0.5)</f>
        <v/>
      </c>
      <c r="G3154" s="47">
        <f>IFERROR((Ações!$H3154-Ações!$K3154)/Ações!$H3154,0)</f>
        <v>0</v>
      </c>
      <c r="H3154" s="48">
        <f>IFERROR(Ações!$I3154/(Ações!$P3154-Table_1[[#This Row],[CAGR LUCRO 5A]]),0)</f>
        <v>0</v>
      </c>
      <c r="I3154" s="48">
        <f>IF(Ações!$S3154&lt;0,"",Ações!$O3154*(1+Ações!$S3154))</f>
        <v>0</v>
      </c>
      <c r="J3154" s="49">
        <f>IFERROR(IF(Ações!$B3154="","",(VLOOKUP(Table_1[[#This Row],[AÇÕES]],'Dados Status Invest STOCKS'!A3140:AD3755,4)/Table_1[[#This Row],[LPA]]))/100,0)</f>
        <v>0.67952380952380953</v>
      </c>
      <c r="K3154" s="64">
        <f>IFERROR(IF(Ações!$B3154="","",VLOOKUP(Table_1[[#This Row],[AÇÕES]],'Dados Status Invest STOCKS'!A3140:AD3755,2)),0)</f>
        <v>3.05</v>
      </c>
      <c r="L3154" s="65">
        <f>IFERROR(IF(Ações!$B3154="","",VLOOKUP(Table_1[[#This Row],[AÇÕES]],'Dados Status Invest STOCKS'!A3140:AD3755,3)/100),0)</f>
        <v>0</v>
      </c>
      <c r="M3154" s="66">
        <f>IFERROR(IF(Ações!$B3154="","",VLOOKUP(Table_1[[#This Row],[AÇÕES]],'Dados Status Invest STOCKS'!A3140:AD3755,28)),0)</f>
        <v>-0.21</v>
      </c>
      <c r="N3154" s="66">
        <f>IFERROR(IF(Ações!$B3154="","",VLOOKUP(Table_1[[#This Row],[AÇÕES]],'Dados Status Invest STOCKS'!A3140:AD3755,27)),0)</f>
        <v>0.75</v>
      </c>
      <c r="O3154" s="66">
        <f>IFERROR(IF(Ações!$L3154="","",Ações!$K3154*Ações!$L3154),0)</f>
        <v>0</v>
      </c>
      <c r="P3154" s="67">
        <f t="shared" si="49"/>
        <v>0.06</v>
      </c>
      <c r="Q3154" s="67">
        <f>IFERROR(Ações!$O3154/Ações!$M3154,0)</f>
        <v>0</v>
      </c>
      <c r="R3154" s="67">
        <f>IFERROR(IF(Ações!$B3154="","",VLOOKUP(Table_1[[#This Row],[AÇÕES]],'Dados Status Invest STOCKS'!A3140:AD3755,18)/100),0)</f>
        <v>-0.27910000000000001</v>
      </c>
      <c r="S3154" s="65">
        <f>IFERROR(IF(Ações!$B3154="","",VLOOKUP(Table_1[[#This Row],[AÇÕES]],'Dados Status Invest STOCKS'!A3140:AD3755,25)/100),0)</f>
        <v>0</v>
      </c>
      <c r="T3154" s="67">
        <f>(1-Ações!$Q3154)*Ações!$R3154</f>
        <v>-0.27910000000000001</v>
      </c>
      <c r="U3154" s="68">
        <f>IF(Ações!$S3154=0,Ações!$T3154,IF(Ações!$T3154=0,Ações!$S3154,AVERAGE(Ações!$S3154,Ações!$T3154)))</f>
        <v>-0.27910000000000001</v>
      </c>
    </row>
    <row r="3155" spans="2:21" ht="15" customHeight="1" x14ac:dyDescent="0.2">
      <c r="B3155" s="63" t="str">
        <f>IFERROR('Dados Status Invest STOCKS'!A3142,"-")</f>
        <v>MVO</v>
      </c>
      <c r="C3155" s="45">
        <f>IFERROR((Ações!$D3155-Ações!$K3155)/Ações!$D3155,0)</f>
        <v>0.59239130434782616</v>
      </c>
      <c r="D3155" s="46">
        <f>(Ações!$O3155)/0.06</f>
        <v>21.39306666666667</v>
      </c>
      <c r="E3155" s="47">
        <f>IFERROR((Ações!$F3155-Ações!$K3155)/Ações!$F3155,0)</f>
        <v>-1.53569811388148</v>
      </c>
      <c r="F3155" s="46">
        <f>IF(OR(Ações!$N3155&lt;0,Ações!$M3155&lt;0),"",(22.5*Ações!$M3155*Ações!$N3155)^0.5)</f>
        <v>3.4388951714177041</v>
      </c>
      <c r="G3155" s="47">
        <f>IFERROR((Ações!$H3155-Ações!$K3155)/Ações!$H3155,0)</f>
        <v>0</v>
      </c>
      <c r="H3155" s="48">
        <f>IFERROR(Ações!$I3155/(Ações!$P3155-Table_1[[#This Row],[CAGR LUCRO 5A]]),0)</f>
        <v>0</v>
      </c>
      <c r="I3155" s="48" t="str">
        <f>IF(Ações!$S3155&lt;0,"",Ações!$O3155*(1+Ações!$S3155))</f>
        <v/>
      </c>
      <c r="J3155" s="49">
        <f>IFERROR(IF(Ações!$B3155="","",(VLOOKUP(Table_1[[#This Row],[AÇÕES]],'Dados Status Invest STOCKS'!A3141:AD3756,4)/Table_1[[#This Row],[LPA]]))/100,0)</f>
        <v>0.16958333333333336</v>
      </c>
      <c r="K3155" s="64">
        <f>IFERROR(IF(Ações!$B3155="","",VLOOKUP(Table_1[[#This Row],[AÇÕES]],'Dados Status Invest STOCKS'!A3141:AD3756,2)),0)</f>
        <v>8.7200000000000006</v>
      </c>
      <c r="L3155" s="65">
        <f>IFERROR(IF(Ações!$B3155="","",VLOOKUP(Table_1[[#This Row],[AÇÕES]],'Dados Status Invest STOCKS'!A3141:AD3756,3)/100),0)</f>
        <v>0.1472</v>
      </c>
      <c r="M3155" s="66">
        <f>IFERROR(IF(Ações!$B3155="","",VLOOKUP(Table_1[[#This Row],[AÇÕES]],'Dados Status Invest STOCKS'!A3141:AD3756,28)),0)</f>
        <v>0.72</v>
      </c>
      <c r="N3155" s="66">
        <f>IFERROR(IF(Ações!$B3155="","",VLOOKUP(Table_1[[#This Row],[AÇÕES]],'Dados Status Invest STOCKS'!A3141:AD3756,27)),0)</f>
        <v>0.73</v>
      </c>
      <c r="O3155" s="66">
        <f>IFERROR(IF(Ações!$L3155="","",Ações!$K3155*Ações!$L3155),0)</f>
        <v>1.2835840000000001</v>
      </c>
      <c r="P3155" s="67">
        <f t="shared" si="49"/>
        <v>0.06</v>
      </c>
      <c r="Q3155" s="67">
        <f>IFERROR(Ações!$O3155/Ações!$M3155,0)</f>
        <v>1.7827555555555556</v>
      </c>
      <c r="R3155" s="67">
        <f>IFERROR(IF(Ações!$B3155="","",VLOOKUP(Table_1[[#This Row],[AÇÕES]],'Dados Status Invest STOCKS'!A3141:AD3756,18)/100),0)</f>
        <v>0.98620000000000008</v>
      </c>
      <c r="S3155" s="65">
        <f>IFERROR(IF(Ações!$B3155="","",VLOOKUP(Table_1[[#This Row],[AÇÕES]],'Dados Status Invest STOCKS'!A3141:AD3756,25)/100),0)</f>
        <v>-0.1741</v>
      </c>
      <c r="T3155" s="67">
        <f>(1-Ações!$Q3155)*Ações!$R3155</f>
        <v>-0.77195352888888902</v>
      </c>
      <c r="U3155" s="68">
        <f>IF(Ações!$S3155=0,Ações!$T3155,IF(Ações!$T3155=0,Ações!$S3155,AVERAGE(Ações!$S3155,Ações!$T3155)))</f>
        <v>-0.47302676444444453</v>
      </c>
    </row>
    <row r="3156" spans="2:21" ht="15" customHeight="1" x14ac:dyDescent="0.2">
      <c r="B3156" s="63" t="str">
        <f>IFERROR('Dados Status Invest STOCKS'!A3143,"-")</f>
        <v>MWA</v>
      </c>
      <c r="C3156" s="45">
        <f>IFERROR((Ações!$D3156-Ações!$K3156)/Ações!$D3156,0)</f>
        <v>-2.5294117647058818</v>
      </c>
      <c r="D3156" s="46">
        <f>(Ações!$O3156)/0.06</f>
        <v>3.7088333333333336</v>
      </c>
      <c r="E3156" s="47">
        <f>IFERROR((Ações!$F3156-Ações!$K3156)/Ações!$F3156,0)</f>
        <v>-0.95452066923236678</v>
      </c>
      <c r="F3156" s="46">
        <f>IF(OR(Ações!$N3156&lt;0,Ações!$M3156&lt;0),"",(22.5*Ações!$M3156*Ações!$N3156)^0.5)</f>
        <v>6.6972942297617477</v>
      </c>
      <c r="G3156" s="47">
        <f>IFERROR((Ações!$H3156-Ações!$K3156)/Ações!$H3156,0)</f>
        <v>-1.3307871599012298</v>
      </c>
      <c r="H3156" s="48">
        <f>IFERROR(Ações!$I3156/(Ações!$P3156-Table_1[[#This Row],[CAGR LUCRO 5A]]),0)</f>
        <v>5.616128415841585</v>
      </c>
      <c r="I3156" s="48">
        <f>IF(Ações!$S3156&lt;0,"",Ações!$O3156*(1+Ações!$S3156))</f>
        <v>0.22689158800000003</v>
      </c>
      <c r="J3156" s="49">
        <f>IFERROR(IF(Ações!$B3156="","",(VLOOKUP(Table_1[[#This Row],[AÇÕES]],'Dados Status Invest STOCKS'!A3142:AD3757,4)/Table_1[[#This Row],[LPA]]))/100,0)</f>
        <v>0.64800000000000002</v>
      </c>
      <c r="K3156" s="64">
        <f>IFERROR(IF(Ações!$B3156="","",VLOOKUP(Table_1[[#This Row],[AÇÕES]],'Dados Status Invest STOCKS'!A3142:AD3757,2)),0)</f>
        <v>13.09</v>
      </c>
      <c r="L3156" s="65">
        <f>IFERROR(IF(Ações!$B3156="","",VLOOKUP(Table_1[[#This Row],[AÇÕES]],'Dados Status Invest STOCKS'!A3142:AD3757,3)/100),0)</f>
        <v>1.7000000000000001E-2</v>
      </c>
      <c r="M3156" s="66">
        <f>IFERROR(IF(Ações!$B3156="","",VLOOKUP(Table_1[[#This Row],[AÇÕES]],'Dados Status Invest STOCKS'!A3142:AD3757,28)),0)</f>
        <v>0.45</v>
      </c>
      <c r="N3156" s="66">
        <f>IFERROR(IF(Ações!$B3156="","",VLOOKUP(Table_1[[#This Row],[AÇÕES]],'Dados Status Invest STOCKS'!A3142:AD3757,27)),0)</f>
        <v>4.43</v>
      </c>
      <c r="O3156" s="66">
        <f>IFERROR(IF(Ações!$L3156="","",Ações!$K3156*Ações!$L3156),0)</f>
        <v>0.22253000000000001</v>
      </c>
      <c r="P3156" s="67">
        <f t="shared" si="49"/>
        <v>0.06</v>
      </c>
      <c r="Q3156" s="67">
        <f>IFERROR(Ações!$O3156/Ações!$M3156,0)</f>
        <v>0.49451111111111112</v>
      </c>
      <c r="R3156" s="67">
        <f>IFERROR(IF(Ações!$B3156="","",VLOOKUP(Table_1[[#This Row],[AÇÕES]],'Dados Status Invest STOCKS'!A3142:AD3757,18)/100),0)</f>
        <v>0.1013</v>
      </c>
      <c r="S3156" s="65">
        <f>IFERROR(IF(Ações!$B3156="","",VLOOKUP(Table_1[[#This Row],[AÇÕES]],'Dados Status Invest STOCKS'!A3142:AD3757,25)/100),0)</f>
        <v>1.9599999999999999E-2</v>
      </c>
      <c r="T3156" s="67">
        <f>(1-Ações!$Q3156)*Ações!$R3156</f>
        <v>5.1206024444444442E-2</v>
      </c>
      <c r="U3156" s="68">
        <f>IF(Ações!$S3156=0,Ações!$T3156,IF(Ações!$T3156=0,Ações!$S3156,AVERAGE(Ações!$S3156,Ações!$T3156)))</f>
        <v>3.5403012222222224E-2</v>
      </c>
    </row>
    <row r="3157" spans="2:21" ht="15" customHeight="1" x14ac:dyDescent="0.2">
      <c r="B3157" s="63" t="str">
        <f>IFERROR('Dados Status Invest STOCKS'!A3144,"-")</f>
        <v>MWK</v>
      </c>
      <c r="C3157" s="45">
        <f>IFERROR((Ações!$D3157-Ações!$K3157)/Ações!$D3157,0)</f>
        <v>0</v>
      </c>
      <c r="D3157" s="46">
        <f>(Ações!$O3157)/0.06</f>
        <v>0</v>
      </c>
      <c r="E3157" s="47">
        <f>IFERROR((Ações!$F3157-Ações!$K3157)/Ações!$F3157,0)</f>
        <v>0</v>
      </c>
      <c r="F3157" s="46" t="str">
        <f>IF(OR(Ações!$N3157&lt;0,Ações!$M3157&lt;0),"",(22.5*Ações!$M3157*Ações!$N3157)^0.5)</f>
        <v/>
      </c>
      <c r="G3157" s="47">
        <f>IFERROR((Ações!$H3157-Ações!$K3157)/Ações!$H3157,0)</f>
        <v>0</v>
      </c>
      <c r="H3157" s="48">
        <f>IFERROR(Ações!$I3157/(Ações!$P3157-Table_1[[#This Row],[CAGR LUCRO 5A]]),0)</f>
        <v>0</v>
      </c>
      <c r="I3157" s="48">
        <f>IF(Ações!$S3157&lt;0,"",Ações!$O3157*(1+Ações!$S3157))</f>
        <v>0</v>
      </c>
      <c r="J3157" s="49">
        <f>IFERROR(IF(Ações!$B3157="","",(VLOOKUP(Table_1[[#This Row],[AÇÕES]],'Dados Status Invest STOCKS'!A3143:AD3758,4)/Table_1[[#This Row],[LPA]]))/100,0)</f>
        <v>4.0746887966804979E-2</v>
      </c>
      <c r="K3157" s="64">
        <f>IFERROR(IF(Ações!$B3157="","",VLOOKUP(Table_1[[#This Row],[AÇÕES]],'Dados Status Invest STOCKS'!A3143:AD3758,2)),0)</f>
        <v>23.7</v>
      </c>
      <c r="L3157" s="65">
        <f>IFERROR(IF(Ações!$B3157="","",VLOOKUP(Table_1[[#This Row],[AÇÕES]],'Dados Status Invest STOCKS'!A3143:AD3758,3)/100),0)</f>
        <v>0</v>
      </c>
      <c r="M3157" s="66">
        <f>IFERROR(IF(Ações!$B3157="","",VLOOKUP(Table_1[[#This Row],[AÇÕES]],'Dados Status Invest STOCKS'!A3143:AD3758,28)),0)</f>
        <v>-2.41</v>
      </c>
      <c r="N3157" s="66">
        <f>IFERROR(IF(Ações!$B3157="","",VLOOKUP(Table_1[[#This Row],[AÇÕES]],'Dados Status Invest STOCKS'!A3143:AD3758,27)),0)</f>
        <v>0.89</v>
      </c>
      <c r="O3157" s="66">
        <f>IFERROR(IF(Ações!$L3157="","",Ações!$K3157*Ações!$L3157),0)</f>
        <v>0</v>
      </c>
      <c r="P3157" s="67">
        <f t="shared" si="49"/>
        <v>0.06</v>
      </c>
      <c r="Q3157" s="67">
        <f>IFERROR(Ações!$O3157/Ações!$M3157,0)</f>
        <v>0</v>
      </c>
      <c r="R3157" s="67">
        <f>IFERROR(IF(Ações!$B3157="","",VLOOKUP(Table_1[[#This Row],[AÇÕES]],'Dados Status Invest STOCKS'!A3143:AD3758,18)/100),0)</f>
        <v>-2.6998000000000002</v>
      </c>
      <c r="S3157" s="65">
        <f>IFERROR(IF(Ações!$B3157="","",VLOOKUP(Table_1[[#This Row],[AÇÕES]],'Dados Status Invest STOCKS'!A3143:AD3758,25)/100),0)</f>
        <v>0</v>
      </c>
      <c r="T3157" s="67">
        <f>(1-Ações!$Q3157)*Ações!$R3157</f>
        <v>-2.6998000000000002</v>
      </c>
      <c r="U3157" s="68">
        <f>IF(Ações!$S3157=0,Ações!$T3157,IF(Ações!$T3157=0,Ações!$S3157,AVERAGE(Ações!$S3157,Ações!$T3157)))</f>
        <v>-2.6998000000000002</v>
      </c>
    </row>
    <row r="3158" spans="2:21" ht="15" customHeight="1" x14ac:dyDescent="0.2">
      <c r="B3158" s="63" t="str">
        <f>IFERROR('Dados Status Invest STOCKS'!A3145,"-")</f>
        <v>MX</v>
      </c>
      <c r="C3158" s="45">
        <f>IFERROR((Ações!$D3158-Ações!$K3158)/Ações!$D3158,0)</f>
        <v>0</v>
      </c>
      <c r="D3158" s="46">
        <f>(Ações!$O3158)/0.06</f>
        <v>0</v>
      </c>
      <c r="E3158" s="47">
        <f>IFERROR((Ações!$F3158-Ações!$K3158)/Ações!$F3158,0)</f>
        <v>8.7387505435857198E-3</v>
      </c>
      <c r="F3158" s="46">
        <f>IF(OR(Ações!$N3158&lt;0,Ações!$M3158&lt;0),"",(22.5*Ações!$M3158*Ações!$N3158)^0.5)</f>
        <v>17.745069737817317</v>
      </c>
      <c r="G3158" s="47">
        <f>IFERROR((Ações!$H3158-Ações!$K3158)/Ações!$H3158,0)</f>
        <v>0</v>
      </c>
      <c r="H3158" s="48">
        <f>IFERROR(Ações!$I3158/(Ações!$P3158-Table_1[[#This Row],[CAGR LUCRO 5A]]),0)</f>
        <v>0</v>
      </c>
      <c r="I3158" s="48">
        <f>IF(Ações!$S3158&lt;0,"",Ações!$O3158*(1+Ações!$S3158))</f>
        <v>0</v>
      </c>
      <c r="J3158" s="49">
        <f>IFERROR(IF(Ações!$B3158="","",(VLOOKUP(Table_1[[#This Row],[AÇÕES]],'Dados Status Invest STOCKS'!A3144:AD3759,4)/Table_1[[#This Row],[LPA]]))/100,0)</f>
        <v>7.8200000000000006E-2</v>
      </c>
      <c r="K3158" s="64">
        <f>IFERROR(IF(Ações!$B3158="","",VLOOKUP(Table_1[[#This Row],[AÇÕES]],'Dados Status Invest STOCKS'!A3144:AD3759,2)),0)</f>
        <v>17.59</v>
      </c>
      <c r="L3158" s="65">
        <f>IFERROR(IF(Ações!$B3158="","",VLOOKUP(Table_1[[#This Row],[AÇÕES]],'Dados Status Invest STOCKS'!A3144:AD3759,3)/100),0)</f>
        <v>0</v>
      </c>
      <c r="M3158" s="66">
        <f>IFERROR(IF(Ações!$B3158="","",VLOOKUP(Table_1[[#This Row],[AÇÕES]],'Dados Status Invest STOCKS'!A3144:AD3759,28)),0)</f>
        <v>1.5</v>
      </c>
      <c r="N3158" s="66">
        <f>IFERROR(IF(Ações!$B3158="","",VLOOKUP(Table_1[[#This Row],[AÇÕES]],'Dados Status Invest STOCKS'!A3144:AD3759,27)),0)</f>
        <v>9.33</v>
      </c>
      <c r="O3158" s="66">
        <f>IFERROR(IF(Ações!$L3158="","",Ações!$K3158*Ações!$L3158),0)</f>
        <v>0</v>
      </c>
      <c r="P3158" s="67">
        <f t="shared" si="49"/>
        <v>0.06</v>
      </c>
      <c r="Q3158" s="67">
        <f>IFERROR(Ações!$O3158/Ações!$M3158,0)</f>
        <v>0</v>
      </c>
      <c r="R3158" s="67">
        <f>IFERROR(IF(Ações!$B3158="","",VLOOKUP(Table_1[[#This Row],[AÇÕES]],'Dados Status Invest STOCKS'!A3144:AD3759,18)/100),0)</f>
        <v>0.16079999999999997</v>
      </c>
      <c r="S3158" s="65">
        <f>IFERROR(IF(Ações!$B3158="","",VLOOKUP(Table_1[[#This Row],[AÇÕES]],'Dados Status Invest STOCKS'!A3144:AD3759,25)/100),0)</f>
        <v>0</v>
      </c>
      <c r="T3158" s="67">
        <f>(1-Ações!$Q3158)*Ações!$R3158</f>
        <v>0.16079999999999997</v>
      </c>
      <c r="U3158" s="68">
        <f>IF(Ações!$S3158=0,Ações!$T3158,IF(Ações!$T3158=0,Ações!$S3158,AVERAGE(Ações!$S3158,Ações!$T3158)))</f>
        <v>0.16079999999999997</v>
      </c>
    </row>
    <row r="3159" spans="2:21" ht="15" customHeight="1" x14ac:dyDescent="0.2">
      <c r="B3159" s="63" t="str">
        <f>IFERROR('Dados Status Invest STOCKS'!A3146,"-")</f>
        <v>MXIM</v>
      </c>
      <c r="C3159" s="45">
        <f>IFERROR((Ações!$D3159-Ações!$K3159)/Ações!$D3159,0)</f>
        <v>0</v>
      </c>
      <c r="D3159" s="46">
        <f>(Ações!$O3159)/0.06</f>
        <v>0</v>
      </c>
      <c r="E3159" s="47">
        <f>IFERROR((Ações!$F3159-Ações!$K3159)/Ações!$F3159,0)</f>
        <v>-3.1298973289964431</v>
      </c>
      <c r="F3159" s="46">
        <f>IF(OR(Ações!$N3159&lt;0,Ações!$M3159&lt;0),"",(22.5*Ações!$M3159*Ações!$N3159)^0.5)</f>
        <v>24.973986465920891</v>
      </c>
      <c r="G3159" s="47">
        <f>IFERROR((Ações!$H3159-Ações!$K3159)/Ações!$H3159,0)</f>
        <v>0</v>
      </c>
      <c r="H3159" s="48">
        <f>IFERROR(Ações!$I3159/(Ações!$P3159-Table_1[[#This Row],[CAGR LUCRO 5A]]),0)</f>
        <v>0</v>
      </c>
      <c r="I3159" s="48">
        <f>IF(Ações!$S3159&lt;0,"",Ações!$O3159*(1+Ações!$S3159))</f>
        <v>0</v>
      </c>
      <c r="J3159" s="49">
        <f>IFERROR(IF(Ações!$B3159="","",(VLOOKUP(Table_1[[#This Row],[AÇÕES]],'Dados Status Invest STOCKS'!A3145:AD3760,4)/Table_1[[#This Row],[LPA]]))/100,0)</f>
        <v>0.10870129870129869</v>
      </c>
      <c r="K3159" s="64">
        <f>IFERROR(IF(Ações!$B3159="","",VLOOKUP(Table_1[[#This Row],[AÇÕES]],'Dados Status Invest STOCKS'!A3145:AD3760,2)),0)</f>
        <v>103.14</v>
      </c>
      <c r="L3159" s="65">
        <f>IFERROR(IF(Ações!$B3159="","",VLOOKUP(Table_1[[#This Row],[AÇÕES]],'Dados Status Invest STOCKS'!A3145:AD3760,3)/100),0)</f>
        <v>0</v>
      </c>
      <c r="M3159" s="66">
        <f>IFERROR(IF(Ações!$B3159="","",VLOOKUP(Table_1[[#This Row],[AÇÕES]],'Dados Status Invest STOCKS'!A3145:AD3760,28)),0)</f>
        <v>3.08</v>
      </c>
      <c r="N3159" s="66">
        <f>IFERROR(IF(Ações!$B3159="","",VLOOKUP(Table_1[[#This Row],[AÇÕES]],'Dados Status Invest STOCKS'!A3145:AD3760,27)),0)</f>
        <v>9</v>
      </c>
      <c r="O3159" s="66">
        <f>IFERROR(IF(Ações!$L3159="","",Ações!$K3159*Ações!$L3159),0)</f>
        <v>0</v>
      </c>
      <c r="P3159" s="67">
        <f t="shared" si="49"/>
        <v>0.06</v>
      </c>
      <c r="Q3159" s="67">
        <f>IFERROR(Ações!$O3159/Ações!$M3159,0)</f>
        <v>0</v>
      </c>
      <c r="R3159" s="67">
        <f>IFERROR(IF(Ações!$B3159="","",VLOOKUP(Table_1[[#This Row],[AÇÕES]],'Dados Status Invest STOCKS'!A3145:AD3760,18)/100),0)</f>
        <v>0.34240000000000004</v>
      </c>
      <c r="S3159" s="65">
        <f>IFERROR(IF(Ações!$B3159="","",VLOOKUP(Table_1[[#This Row],[AÇÕES]],'Dados Status Invest STOCKS'!A3145:AD3760,25)/100),0)</f>
        <v>0.29460000000000003</v>
      </c>
      <c r="T3159" s="67">
        <f>(1-Ações!$Q3159)*Ações!$R3159</f>
        <v>0.34240000000000004</v>
      </c>
      <c r="U3159" s="68">
        <f>IF(Ações!$S3159=0,Ações!$T3159,IF(Ações!$T3159=0,Ações!$S3159,AVERAGE(Ações!$S3159,Ações!$T3159)))</f>
        <v>0.31850000000000001</v>
      </c>
    </row>
    <row r="3160" spans="2:21" ht="15" customHeight="1" x14ac:dyDescent="0.2">
      <c r="B3160" s="63" t="str">
        <f>IFERROR('Dados Status Invest STOCKS'!A3147,"-")</f>
        <v>MXL</v>
      </c>
      <c r="C3160" s="45">
        <f>IFERROR((Ações!$D3160-Ações!$K3160)/Ações!$D3160,0)</f>
        <v>0</v>
      </c>
      <c r="D3160" s="46">
        <f>(Ações!$O3160)/0.06</f>
        <v>0</v>
      </c>
      <c r="E3160" s="47">
        <f>IFERROR((Ações!$F3160-Ações!$K3160)/Ações!$F3160,0)</f>
        <v>0</v>
      </c>
      <c r="F3160" s="46" t="str">
        <f>IF(OR(Ações!$N3160&lt;0,Ações!$M3160&lt;0),"",(22.5*Ações!$M3160*Ações!$N3160)^0.5)</f>
        <v/>
      </c>
      <c r="G3160" s="47">
        <f>IFERROR((Ações!$H3160-Ações!$K3160)/Ações!$H3160,0)</f>
        <v>0</v>
      </c>
      <c r="H3160" s="48">
        <f>IFERROR(Ações!$I3160/(Ações!$P3160-Table_1[[#This Row],[CAGR LUCRO 5A]]),0)</f>
        <v>0</v>
      </c>
      <c r="I3160" s="48">
        <f>IF(Ações!$S3160&lt;0,"",Ações!$O3160*(1+Ações!$S3160))</f>
        <v>0</v>
      </c>
      <c r="J3160" s="49">
        <f>IFERROR(IF(Ações!$B3160="","",(VLOOKUP(Table_1[[#This Row],[AÇÕES]],'Dados Status Invest STOCKS'!A3146:AD3761,4)/Table_1[[#This Row],[LPA]]))/100,0)</f>
        <v>30.108571428571427</v>
      </c>
      <c r="K3160" s="64">
        <f>IFERROR(IF(Ações!$B3160="","",VLOOKUP(Table_1[[#This Row],[AÇÕES]],'Dados Status Invest STOCKS'!A3146:AD3761,2)),0)</f>
        <v>59.76</v>
      </c>
      <c r="L3160" s="65">
        <f>IFERROR(IF(Ações!$B3160="","",VLOOKUP(Table_1[[#This Row],[AÇÕES]],'Dados Status Invest STOCKS'!A3146:AD3761,3)/100),0)</f>
        <v>0</v>
      </c>
      <c r="M3160" s="66">
        <f>IFERROR(IF(Ações!$B3160="","",VLOOKUP(Table_1[[#This Row],[AÇÕES]],'Dados Status Invest STOCKS'!A3146:AD3761,28)),0)</f>
        <v>-0.14000000000000001</v>
      </c>
      <c r="N3160" s="66">
        <f>IFERROR(IF(Ações!$B3160="","",VLOOKUP(Table_1[[#This Row],[AÇÕES]],'Dados Status Invest STOCKS'!A3146:AD3761,27)),0)</f>
        <v>5.96</v>
      </c>
      <c r="O3160" s="66">
        <f>IFERROR(IF(Ações!$L3160="","",Ações!$K3160*Ações!$L3160),0)</f>
        <v>0</v>
      </c>
      <c r="P3160" s="67">
        <f t="shared" si="49"/>
        <v>0.06</v>
      </c>
      <c r="Q3160" s="67">
        <f>IFERROR(Ações!$O3160/Ações!$M3160,0)</f>
        <v>0</v>
      </c>
      <c r="R3160" s="67">
        <f>IFERROR(IF(Ações!$B3160="","",VLOOKUP(Table_1[[#This Row],[AÇÕES]],'Dados Status Invest STOCKS'!A3146:AD3761,18)/100),0)</f>
        <v>-2.3799999999999998E-2</v>
      </c>
      <c r="S3160" s="65">
        <f>IFERROR(IF(Ações!$B3160="","",VLOOKUP(Table_1[[#This Row],[AÇÕES]],'Dados Status Invest STOCKS'!A3146:AD3761,25)/100),0)</f>
        <v>0</v>
      </c>
      <c r="T3160" s="67">
        <f>(1-Ações!$Q3160)*Ações!$R3160</f>
        <v>-2.3799999999999998E-2</v>
      </c>
      <c r="U3160" s="68">
        <f>IF(Ações!$S3160=0,Ações!$T3160,IF(Ações!$T3160=0,Ações!$S3160,AVERAGE(Ações!$S3160,Ações!$T3160)))</f>
        <v>-2.3799999999999998E-2</v>
      </c>
    </row>
    <row r="3161" spans="2:21" ht="15" customHeight="1" x14ac:dyDescent="0.2">
      <c r="B3161" s="63" t="str">
        <f>IFERROR('Dados Status Invest STOCKS'!A3148,"-")</f>
        <v>MYE</v>
      </c>
      <c r="C3161" s="45">
        <f>IFERROR((Ações!$D3161-Ações!$K3161)/Ações!$D3161,0)</f>
        <v>-1.0618556701030928</v>
      </c>
      <c r="D3161" s="46">
        <f>(Ações!$O3161)/0.06</f>
        <v>9.0258500000000002</v>
      </c>
      <c r="E3161" s="47">
        <f>IFERROR((Ações!$F3161-Ações!$K3161)/Ações!$F3161,0)</f>
        <v>-0.83071641314510813</v>
      </c>
      <c r="F3161" s="46">
        <f>IF(OR(Ações!$N3161&lt;0,Ações!$M3161&lt;0),"",(22.5*Ações!$M3161*Ações!$N3161)^0.5)</f>
        <v>10.165419322389019</v>
      </c>
      <c r="G3161" s="47">
        <f>IFERROR((Ações!$H3161-Ações!$K3161)/Ações!$H3161,0)</f>
        <v>3.8701259111758421</v>
      </c>
      <c r="H3161" s="48">
        <f>IFERROR(Ações!$I3161/(Ações!$P3161-Table_1[[#This Row],[CAGR LUCRO 5A]]),0)</f>
        <v>-6.4840360931677026</v>
      </c>
      <c r="I3161" s="48">
        <f>IF(Ações!$S3161&lt;0,"",Ações!$O3161*(1+Ações!$S3161))</f>
        <v>0.62635788660000002</v>
      </c>
      <c r="J3161" s="49">
        <f>IFERROR(IF(Ações!$B3161="","",(VLOOKUP(Table_1[[#This Row],[AÇÕES]],'Dados Status Invest STOCKS'!A3147:AD3762,4)/Table_1[[#This Row],[LPA]]))/100,0)</f>
        <v>0.2839506172839506</v>
      </c>
      <c r="K3161" s="64">
        <f>IFERROR(IF(Ações!$B3161="","",VLOOKUP(Table_1[[#This Row],[AÇÕES]],'Dados Status Invest STOCKS'!A3147:AD3762,2)),0)</f>
        <v>18.61</v>
      </c>
      <c r="L3161" s="65">
        <f>IFERROR(IF(Ações!$B3161="","",VLOOKUP(Table_1[[#This Row],[AÇÕES]],'Dados Status Invest STOCKS'!A3147:AD3762,3)/100),0)</f>
        <v>2.9100000000000001E-2</v>
      </c>
      <c r="M3161" s="66">
        <f>IFERROR(IF(Ações!$B3161="","",VLOOKUP(Table_1[[#This Row],[AÇÕES]],'Dados Status Invest STOCKS'!A3147:AD3762,28)),0)</f>
        <v>0.81</v>
      </c>
      <c r="N3161" s="66">
        <f>IFERROR(IF(Ações!$B3161="","",VLOOKUP(Table_1[[#This Row],[AÇÕES]],'Dados Status Invest STOCKS'!A3147:AD3762,27)),0)</f>
        <v>5.67</v>
      </c>
      <c r="O3161" s="66">
        <f>IFERROR(IF(Ações!$L3161="","",Ações!$K3161*Ações!$L3161),0)</f>
        <v>0.541551</v>
      </c>
      <c r="P3161" s="67">
        <f t="shared" si="49"/>
        <v>0.06</v>
      </c>
      <c r="Q3161" s="67">
        <f>IFERROR(Ações!$O3161/Ações!$M3161,0)</f>
        <v>0.66858148148148144</v>
      </c>
      <c r="R3161" s="67">
        <f>IFERROR(IF(Ações!$B3161="","",VLOOKUP(Table_1[[#This Row],[AÇÕES]],'Dados Status Invest STOCKS'!A3147:AD3762,18)/100),0)</f>
        <v>0.1424</v>
      </c>
      <c r="S3161" s="65">
        <f>IFERROR(IF(Ações!$B3161="","",VLOOKUP(Table_1[[#This Row],[AÇÕES]],'Dados Status Invest STOCKS'!A3147:AD3762,25)/100),0)</f>
        <v>0.15659999999999999</v>
      </c>
      <c r="T3161" s="67">
        <f>(1-Ações!$Q3161)*Ações!$R3161</f>
        <v>4.7193997037037042E-2</v>
      </c>
      <c r="U3161" s="68">
        <f>IF(Ações!$S3161=0,Ações!$T3161,IF(Ações!$T3161=0,Ações!$S3161,AVERAGE(Ações!$S3161,Ações!$T3161)))</f>
        <v>0.10189699851851852</v>
      </c>
    </row>
    <row r="3162" spans="2:21" ht="15" customHeight="1" x14ac:dyDescent="0.2">
      <c r="B3162" s="63" t="str">
        <f>IFERROR('Dados Status Invest STOCKS'!A3149,"-")</f>
        <v>MYFW</v>
      </c>
      <c r="C3162" s="45">
        <f>IFERROR((Ações!$D3162-Ações!$K3162)/Ações!$D3162,0)</f>
        <v>0</v>
      </c>
      <c r="D3162" s="46">
        <f>(Ações!$O3162)/0.06</f>
        <v>0</v>
      </c>
      <c r="E3162" s="47">
        <f>IFERROR((Ações!$F3162-Ações!$K3162)/Ações!$F3162,0)</f>
        <v>0.15510328291407408</v>
      </c>
      <c r="F3162" s="46">
        <f>IF(OR(Ações!$N3162&lt;0,Ações!$M3162&lt;0),"",(22.5*Ações!$M3162*Ações!$N3162)^0.5)</f>
        <v>37.909959113668272</v>
      </c>
      <c r="G3162" s="47">
        <f>IFERROR((Ações!$H3162-Ações!$K3162)/Ações!$H3162,0)</f>
        <v>0</v>
      </c>
      <c r="H3162" s="48">
        <f>IFERROR(Ações!$I3162/(Ações!$P3162-Table_1[[#This Row],[CAGR LUCRO 5A]]),0)</f>
        <v>0</v>
      </c>
      <c r="I3162" s="48">
        <f>IF(Ações!$S3162&lt;0,"",Ações!$O3162*(1+Ações!$S3162))</f>
        <v>0</v>
      </c>
      <c r="J3162" s="49">
        <f>IFERROR(IF(Ações!$B3162="","",(VLOOKUP(Table_1[[#This Row],[AÇÕES]],'Dados Status Invest STOCKS'!A3148:AD3763,4)/Table_1[[#This Row],[LPA]]))/100,0)</f>
        <v>3.7372013651877124E-2</v>
      </c>
      <c r="K3162" s="64">
        <f>IFERROR(IF(Ações!$B3162="","",VLOOKUP(Table_1[[#This Row],[AÇÕES]],'Dados Status Invest STOCKS'!A3148:AD3763,2)),0)</f>
        <v>32.03</v>
      </c>
      <c r="L3162" s="65">
        <f>IFERROR(IF(Ações!$B3162="","",VLOOKUP(Table_1[[#This Row],[AÇÕES]],'Dados Status Invest STOCKS'!A3148:AD3763,3)/100),0)</f>
        <v>0</v>
      </c>
      <c r="M3162" s="66">
        <f>IFERROR(IF(Ações!$B3162="","",VLOOKUP(Table_1[[#This Row],[AÇÕES]],'Dados Status Invest STOCKS'!A3148:AD3763,28)),0)</f>
        <v>2.93</v>
      </c>
      <c r="N3162" s="66">
        <f>IFERROR(IF(Ações!$B3162="","",VLOOKUP(Table_1[[#This Row],[AÇÕES]],'Dados Status Invest STOCKS'!A3148:AD3763,27)),0)</f>
        <v>21.8</v>
      </c>
      <c r="O3162" s="66">
        <f>IFERROR(IF(Ações!$L3162="","",Ações!$K3162*Ações!$L3162),0)</f>
        <v>0</v>
      </c>
      <c r="P3162" s="67">
        <f t="shared" si="49"/>
        <v>0.06</v>
      </c>
      <c r="Q3162" s="67">
        <f>IFERROR(Ações!$O3162/Ações!$M3162,0)</f>
        <v>0</v>
      </c>
      <c r="R3162" s="67">
        <f>IFERROR(IF(Ações!$B3162="","",VLOOKUP(Table_1[[#This Row],[AÇÕES]],'Dados Status Invest STOCKS'!A3148:AD3763,18)/100),0)</f>
        <v>0.1346</v>
      </c>
      <c r="S3162" s="65">
        <f>IFERROR(IF(Ações!$B3162="","",VLOOKUP(Table_1[[#This Row],[AÇÕES]],'Dados Status Invest STOCKS'!A3148:AD3763,25)/100),0)</f>
        <v>0</v>
      </c>
      <c r="T3162" s="67">
        <f>(1-Ações!$Q3162)*Ações!$R3162</f>
        <v>0.1346</v>
      </c>
      <c r="U3162" s="68">
        <f>IF(Ações!$S3162=0,Ações!$T3162,IF(Ações!$T3162=0,Ações!$S3162,AVERAGE(Ações!$S3162,Ações!$T3162)))</f>
        <v>0.1346</v>
      </c>
    </row>
    <row r="3163" spans="2:21" ht="15" customHeight="1" x14ac:dyDescent="0.2">
      <c r="B3163" s="63" t="str">
        <f>IFERROR('Dados Status Invest STOCKS'!A3150,"-")</f>
        <v>MYGN</v>
      </c>
      <c r="C3163" s="45">
        <f>IFERROR((Ações!$D3163-Ações!$K3163)/Ações!$D3163,0)</f>
        <v>0</v>
      </c>
      <c r="D3163" s="46">
        <f>(Ações!$O3163)/0.06</f>
        <v>0</v>
      </c>
      <c r="E3163" s="47">
        <f>IFERROR((Ações!$F3163-Ações!$K3163)/Ações!$F3163,0)</f>
        <v>0</v>
      </c>
      <c r="F3163" s="46" t="str">
        <f>IF(OR(Ações!$N3163&lt;0,Ações!$M3163&lt;0),"",(22.5*Ações!$M3163*Ações!$N3163)^0.5)</f>
        <v/>
      </c>
      <c r="G3163" s="47">
        <f>IFERROR((Ações!$H3163-Ações!$K3163)/Ações!$H3163,0)</f>
        <v>0</v>
      </c>
      <c r="H3163" s="48">
        <f>IFERROR(Ações!$I3163/(Ações!$P3163-Table_1[[#This Row],[CAGR LUCRO 5A]]),0)</f>
        <v>0</v>
      </c>
      <c r="I3163" s="48">
        <f>IF(Ações!$S3163&lt;0,"",Ações!$O3163*(1+Ações!$S3163))</f>
        <v>0</v>
      </c>
      <c r="J3163" s="49">
        <f>IFERROR(IF(Ações!$B3163="","",(VLOOKUP(Table_1[[#This Row],[AÇÕES]],'Dados Status Invest STOCKS'!A3149:AD3764,4)/Table_1[[#This Row],[LPA]]))/100,0)</f>
        <v>0.1592307692307692</v>
      </c>
      <c r="K3163" s="64">
        <f>IFERROR(IF(Ações!$B3163="","",VLOOKUP(Table_1[[#This Row],[AÇÕES]],'Dados Status Invest STOCKS'!A3149:AD3764,2)),0)</f>
        <v>26.86</v>
      </c>
      <c r="L3163" s="65">
        <f>IFERROR(IF(Ações!$B3163="","",VLOOKUP(Table_1[[#This Row],[AÇÕES]],'Dados Status Invest STOCKS'!A3149:AD3764,3)/100),0)</f>
        <v>0</v>
      </c>
      <c r="M3163" s="66">
        <f>IFERROR(IF(Ações!$B3163="","",VLOOKUP(Table_1[[#This Row],[AÇÕES]],'Dados Status Invest STOCKS'!A3149:AD3764,28)),0)</f>
        <v>-1.3</v>
      </c>
      <c r="N3163" s="66">
        <f>IFERROR(IF(Ações!$B3163="","",VLOOKUP(Table_1[[#This Row],[AÇÕES]],'Dados Status Invest STOCKS'!A3149:AD3764,27)),0)</f>
        <v>11.3</v>
      </c>
      <c r="O3163" s="66">
        <f>IFERROR(IF(Ações!$L3163="","",Ações!$K3163*Ações!$L3163),0)</f>
        <v>0</v>
      </c>
      <c r="P3163" s="67">
        <f t="shared" si="49"/>
        <v>0.06</v>
      </c>
      <c r="Q3163" s="67">
        <f>IFERROR(Ações!$O3163/Ações!$M3163,0)</f>
        <v>0</v>
      </c>
      <c r="R3163" s="67">
        <f>IFERROR(IF(Ações!$B3163="","",VLOOKUP(Table_1[[#This Row],[AÇÕES]],'Dados Status Invest STOCKS'!A3149:AD3764,18)/100),0)</f>
        <v>-0.1148</v>
      </c>
      <c r="S3163" s="65">
        <f>IFERROR(IF(Ações!$B3163="","",VLOOKUP(Table_1[[#This Row],[AÇÕES]],'Dados Status Invest STOCKS'!A3149:AD3764,25)/100),0)</f>
        <v>0</v>
      </c>
      <c r="T3163" s="67">
        <f>(1-Ações!$Q3163)*Ações!$R3163</f>
        <v>-0.1148</v>
      </c>
      <c r="U3163" s="68">
        <f>IF(Ações!$S3163=0,Ações!$T3163,IF(Ações!$T3163=0,Ações!$S3163,AVERAGE(Ações!$S3163,Ações!$T3163)))</f>
        <v>-0.1148</v>
      </c>
    </row>
    <row r="3164" spans="2:21" ht="15" customHeight="1" x14ac:dyDescent="0.2">
      <c r="B3164" s="63" t="str">
        <f>IFERROR('Dados Status Invest STOCKS'!A3151,"-")</f>
        <v>MYOV</v>
      </c>
      <c r="C3164" s="45">
        <f>IFERROR((Ações!$D3164-Ações!$K3164)/Ações!$D3164,0)</f>
        <v>0</v>
      </c>
      <c r="D3164" s="46">
        <f>(Ações!$O3164)/0.06</f>
        <v>0</v>
      </c>
      <c r="E3164" s="47">
        <f>IFERROR((Ações!$F3164-Ações!$K3164)/Ações!$F3164,0)</f>
        <v>0</v>
      </c>
      <c r="F3164" s="46" t="str">
        <f>IF(OR(Ações!$N3164&lt;0,Ações!$M3164&lt;0),"",(22.5*Ações!$M3164*Ações!$N3164)^0.5)</f>
        <v/>
      </c>
      <c r="G3164" s="47">
        <f>IFERROR((Ações!$H3164-Ações!$K3164)/Ações!$H3164,0)</f>
        <v>0</v>
      </c>
      <c r="H3164" s="48">
        <f>IFERROR(Ações!$I3164/(Ações!$P3164-Table_1[[#This Row],[CAGR LUCRO 5A]]),0)</f>
        <v>0</v>
      </c>
      <c r="I3164" s="48">
        <f>IF(Ações!$S3164&lt;0,"",Ações!$O3164*(1+Ações!$S3164))</f>
        <v>0</v>
      </c>
      <c r="J3164" s="49">
        <f>IFERROR(IF(Ações!$B3164="","",(VLOOKUP(Table_1[[#This Row],[AÇÕES]],'Dados Status Invest STOCKS'!A3150:AD3765,4)/Table_1[[#This Row],[LPA]]))/100,0)</f>
        <v>2.0117187500000001E-2</v>
      </c>
      <c r="K3164" s="64">
        <f>IFERROR(IF(Ações!$B3164="","",VLOOKUP(Table_1[[#This Row],[AÇÕES]],'Dados Status Invest STOCKS'!A3150:AD3765,2)),0)</f>
        <v>13.19</v>
      </c>
      <c r="L3164" s="65">
        <f>IFERROR(IF(Ações!$B3164="","",VLOOKUP(Table_1[[#This Row],[AÇÕES]],'Dados Status Invest STOCKS'!A3150:AD3765,3)/100),0)</f>
        <v>0</v>
      </c>
      <c r="M3164" s="66">
        <f>IFERROR(IF(Ações!$B3164="","",VLOOKUP(Table_1[[#This Row],[AÇÕES]],'Dados Status Invest STOCKS'!A3150:AD3765,28)),0)</f>
        <v>-2.56</v>
      </c>
      <c r="N3164" s="66">
        <f>IFERROR(IF(Ações!$B3164="","",VLOOKUP(Table_1[[#This Row],[AÇÕES]],'Dados Status Invest STOCKS'!A3150:AD3765,27)),0)</f>
        <v>-4.0999999999999996</v>
      </c>
      <c r="O3164" s="66">
        <f>IFERROR(IF(Ações!$L3164="","",Ações!$K3164*Ações!$L3164),0)</f>
        <v>0</v>
      </c>
      <c r="P3164" s="67">
        <f t="shared" si="49"/>
        <v>0.06</v>
      </c>
      <c r="Q3164" s="67">
        <f>IFERROR(Ações!$O3164/Ações!$M3164,0)</f>
        <v>0</v>
      </c>
      <c r="R3164" s="67">
        <f>IFERROR(IF(Ações!$B3164="","",VLOOKUP(Table_1[[#This Row],[AÇÕES]],'Dados Status Invest STOCKS'!A3150:AD3765,18)/100),0)</f>
        <v>-0.62270000000000003</v>
      </c>
      <c r="S3164" s="65">
        <f>IFERROR(IF(Ações!$B3164="","",VLOOKUP(Table_1[[#This Row],[AÇÕES]],'Dados Status Invest STOCKS'!A3150:AD3765,25)/100),0)</f>
        <v>0</v>
      </c>
      <c r="T3164" s="67">
        <f>(1-Ações!$Q3164)*Ações!$R3164</f>
        <v>-0.62270000000000003</v>
      </c>
      <c r="U3164" s="68">
        <f>IF(Ações!$S3164=0,Ações!$T3164,IF(Ações!$T3164=0,Ações!$S3164,AVERAGE(Ações!$S3164,Ações!$T3164)))</f>
        <v>-0.62270000000000003</v>
      </c>
    </row>
    <row r="3165" spans="2:21" ht="15" customHeight="1" x14ac:dyDescent="0.2">
      <c r="B3165" s="63" t="str">
        <f>IFERROR('Dados Status Invest STOCKS'!A3152,"-")</f>
        <v>MYRG</v>
      </c>
      <c r="C3165" s="45">
        <f>IFERROR((Ações!$D3165-Ações!$K3165)/Ações!$D3165,0)</f>
        <v>0</v>
      </c>
      <c r="D3165" s="46">
        <f>(Ações!$O3165)/0.06</f>
        <v>0</v>
      </c>
      <c r="E3165" s="47">
        <f>IFERROR((Ações!$F3165-Ações!$K3165)/Ações!$F3165,0)</f>
        <v>-0.61186539611760316</v>
      </c>
      <c r="F3165" s="46">
        <f>IF(OR(Ações!$N3165&lt;0,Ações!$M3165&lt;0),"",(22.5*Ações!$M3165*Ações!$N3165)^0.5)</f>
        <v>56.884402519495623</v>
      </c>
      <c r="G3165" s="47">
        <f>IFERROR((Ações!$H3165-Ações!$K3165)/Ações!$H3165,0)</f>
        <v>0</v>
      </c>
      <c r="H3165" s="48">
        <f>IFERROR(Ações!$I3165/(Ações!$P3165-Table_1[[#This Row],[CAGR LUCRO 5A]]),0)</f>
        <v>0</v>
      </c>
      <c r="I3165" s="48">
        <f>IF(Ações!$S3165&lt;0,"",Ações!$O3165*(1+Ações!$S3165))</f>
        <v>0</v>
      </c>
      <c r="J3165" s="49">
        <f>IFERROR(IF(Ações!$B3165="","",(VLOOKUP(Table_1[[#This Row],[AÇÕES]],'Dados Status Invest STOCKS'!A3151:AD3766,4)/Table_1[[#This Row],[LPA]]))/100,0)</f>
        <v>3.8364008179959101E-2</v>
      </c>
      <c r="K3165" s="64">
        <f>IFERROR(IF(Ações!$B3165="","",VLOOKUP(Table_1[[#This Row],[AÇÕES]],'Dados Status Invest STOCKS'!A3151:AD3766,2)),0)</f>
        <v>91.69</v>
      </c>
      <c r="L3165" s="65">
        <f>IFERROR(IF(Ações!$B3165="","",VLOOKUP(Table_1[[#This Row],[AÇÕES]],'Dados Status Invest STOCKS'!A3151:AD3766,3)/100),0)</f>
        <v>0</v>
      </c>
      <c r="M3165" s="66">
        <f>IFERROR(IF(Ações!$B3165="","",VLOOKUP(Table_1[[#This Row],[AÇÕES]],'Dados Status Invest STOCKS'!A3151:AD3766,28)),0)</f>
        <v>4.8899999999999997</v>
      </c>
      <c r="N3165" s="66">
        <f>IFERROR(IF(Ações!$B3165="","",VLOOKUP(Table_1[[#This Row],[AÇÕES]],'Dados Status Invest STOCKS'!A3151:AD3766,27)),0)</f>
        <v>29.41</v>
      </c>
      <c r="O3165" s="66">
        <f>IFERROR(IF(Ações!$L3165="","",Ações!$K3165*Ações!$L3165),0)</f>
        <v>0</v>
      </c>
      <c r="P3165" s="67">
        <f t="shared" si="49"/>
        <v>0.06</v>
      </c>
      <c r="Q3165" s="67">
        <f>IFERROR(Ações!$O3165/Ações!$M3165,0)</f>
        <v>0</v>
      </c>
      <c r="R3165" s="67">
        <f>IFERROR(IF(Ações!$B3165="","",VLOOKUP(Table_1[[#This Row],[AÇÕES]],'Dados Status Invest STOCKS'!A3151:AD3766,18)/100),0)</f>
        <v>0.16620000000000001</v>
      </c>
      <c r="S3165" s="65">
        <f>IFERROR(IF(Ações!$B3165="","",VLOOKUP(Table_1[[#This Row],[AÇÕES]],'Dados Status Invest STOCKS'!A3151:AD3766,25)/100),0)</f>
        <v>0.16570000000000001</v>
      </c>
      <c r="T3165" s="67">
        <f>(1-Ações!$Q3165)*Ações!$R3165</f>
        <v>0.16620000000000001</v>
      </c>
      <c r="U3165" s="68">
        <f>IF(Ações!$S3165=0,Ações!$T3165,IF(Ações!$T3165=0,Ações!$S3165,AVERAGE(Ações!$S3165,Ações!$T3165)))</f>
        <v>0.16595000000000001</v>
      </c>
    </row>
    <row r="3166" spans="2:21" ht="15" customHeight="1" x14ac:dyDescent="0.2">
      <c r="B3166" s="63" t="str">
        <f>IFERROR('Dados Status Invest STOCKS'!A3153,"-")</f>
        <v>MYSZ</v>
      </c>
      <c r="C3166" s="45">
        <f>IFERROR((Ações!$D3166-Ações!$K3166)/Ações!$D3166,0)</f>
        <v>0</v>
      </c>
      <c r="D3166" s="46">
        <f>(Ações!$O3166)/0.06</f>
        <v>0</v>
      </c>
      <c r="E3166" s="47">
        <f>IFERROR((Ações!$F3166-Ações!$K3166)/Ações!$F3166,0)</f>
        <v>0</v>
      </c>
      <c r="F3166" s="46" t="str">
        <f>IF(OR(Ações!$N3166&lt;0,Ações!$M3166&lt;0),"",(22.5*Ações!$M3166*Ações!$N3166)^0.5)</f>
        <v/>
      </c>
      <c r="G3166" s="47">
        <f>IFERROR((Ações!$H3166-Ações!$K3166)/Ações!$H3166,0)</f>
        <v>0</v>
      </c>
      <c r="H3166" s="48">
        <f>IFERROR(Ações!$I3166/(Ações!$P3166-Table_1[[#This Row],[CAGR LUCRO 5A]]),0)</f>
        <v>0</v>
      </c>
      <c r="I3166" s="48">
        <f>IF(Ações!$S3166&lt;0,"",Ações!$O3166*(1+Ações!$S3166))</f>
        <v>0</v>
      </c>
      <c r="J3166" s="49">
        <f>IFERROR(IF(Ações!$B3166="","",(VLOOKUP(Table_1[[#This Row],[AÇÕES]],'Dados Status Invest STOCKS'!A3152:AD3767,4)/Table_1[[#This Row],[LPA]]))/100,0)</f>
        <v>2.3250000000000003E-2</v>
      </c>
      <c r="K3166" s="64">
        <f>IFERROR(IF(Ações!$B3166="","",VLOOKUP(Table_1[[#This Row],[AÇÕES]],'Dados Status Invest STOCKS'!A3152:AD3767,2)),0)</f>
        <v>0.36</v>
      </c>
      <c r="L3166" s="65">
        <f>IFERROR(IF(Ações!$B3166="","",VLOOKUP(Table_1[[#This Row],[AÇÕES]],'Dados Status Invest STOCKS'!A3152:AD3767,3)/100),0)</f>
        <v>0</v>
      </c>
      <c r="M3166" s="66">
        <f>IFERROR(IF(Ações!$B3166="","",VLOOKUP(Table_1[[#This Row],[AÇÕES]],'Dados Status Invest STOCKS'!A3152:AD3767,28)),0)</f>
        <v>-0.4</v>
      </c>
      <c r="N3166" s="66">
        <f>IFERROR(IF(Ações!$B3166="","",VLOOKUP(Table_1[[#This Row],[AÇÕES]],'Dados Status Invest STOCKS'!A3152:AD3767,27)),0)</f>
        <v>0.13</v>
      </c>
      <c r="O3166" s="66">
        <f>IFERROR(IF(Ações!$L3166="","",Ações!$K3166*Ações!$L3166),0)</f>
        <v>0</v>
      </c>
      <c r="P3166" s="67">
        <f t="shared" si="49"/>
        <v>0.06</v>
      </c>
      <c r="Q3166" s="67">
        <f>IFERROR(Ações!$O3166/Ações!$M3166,0)</f>
        <v>0</v>
      </c>
      <c r="R3166" s="67">
        <f>IFERROR(IF(Ações!$B3166="","",VLOOKUP(Table_1[[#This Row],[AÇÕES]],'Dados Status Invest STOCKS'!A3152:AD3767,18)/100),0)</f>
        <v>-3.0844999999999998</v>
      </c>
      <c r="S3166" s="65">
        <f>IFERROR(IF(Ações!$B3166="","",VLOOKUP(Table_1[[#This Row],[AÇÕES]],'Dados Status Invest STOCKS'!A3152:AD3767,25)/100),0)</f>
        <v>0</v>
      </c>
      <c r="T3166" s="67">
        <f>(1-Ações!$Q3166)*Ações!$R3166</f>
        <v>-3.0844999999999998</v>
      </c>
      <c r="U3166" s="68">
        <f>IF(Ações!$S3166=0,Ações!$T3166,IF(Ações!$T3166=0,Ações!$S3166,AVERAGE(Ações!$S3166,Ações!$T3166)))</f>
        <v>-3.0844999999999998</v>
      </c>
    </row>
    <row r="3167" spans="2:21" ht="15" customHeight="1" x14ac:dyDescent="0.2">
      <c r="B3167" s="63" t="str">
        <f>IFERROR('Dados Status Invest STOCKS'!A3154,"-")</f>
        <v>NAII</v>
      </c>
      <c r="C3167" s="45">
        <f>IFERROR((Ações!$D3167-Ações!$K3167)/Ações!$D3167,0)</f>
        <v>0</v>
      </c>
      <c r="D3167" s="46">
        <f>(Ações!$O3167)/0.06</f>
        <v>0</v>
      </c>
      <c r="E3167" s="47">
        <f>IFERROR((Ações!$F3167-Ações!$K3167)/Ações!$F3167,0)</f>
        <v>0.46323623048875345</v>
      </c>
      <c r="F3167" s="46">
        <f>IF(OR(Ações!$N3167&lt;0,Ações!$M3167&lt;0),"",(22.5*Ações!$M3167*Ações!$N3167)^0.5)</f>
        <v>23.511273891475977</v>
      </c>
      <c r="G3167" s="47">
        <f>IFERROR((Ações!$H3167-Ações!$K3167)/Ações!$H3167,0)</f>
        <v>0</v>
      </c>
      <c r="H3167" s="48">
        <f>IFERROR(Ações!$I3167/(Ações!$P3167-Table_1[[#This Row],[CAGR LUCRO 5A]]),0)</f>
        <v>0</v>
      </c>
      <c r="I3167" s="48">
        <f>IF(Ações!$S3167&lt;0,"",Ações!$O3167*(1+Ações!$S3167))</f>
        <v>0</v>
      </c>
      <c r="J3167" s="49">
        <f>IFERROR(IF(Ações!$B3167="","",(VLOOKUP(Table_1[[#This Row],[AÇÕES]],'Dados Status Invest STOCKS'!A3153:AD3768,4)/Table_1[[#This Row],[LPA]]))/100,0)</f>
        <v>3.7459459459459457E-2</v>
      </c>
      <c r="K3167" s="64">
        <f>IFERROR(IF(Ações!$B3167="","",VLOOKUP(Table_1[[#This Row],[AÇÕES]],'Dados Status Invest STOCKS'!A3153:AD3768,2)),0)</f>
        <v>12.62</v>
      </c>
      <c r="L3167" s="65">
        <f>IFERROR(IF(Ações!$B3167="","",VLOOKUP(Table_1[[#This Row],[AÇÕES]],'Dados Status Invest STOCKS'!A3153:AD3768,3)/100),0)</f>
        <v>0</v>
      </c>
      <c r="M3167" s="66">
        <f>IFERROR(IF(Ações!$B3167="","",VLOOKUP(Table_1[[#This Row],[AÇÕES]],'Dados Status Invest STOCKS'!A3153:AD3768,28)),0)</f>
        <v>1.85</v>
      </c>
      <c r="N3167" s="66">
        <f>IFERROR(IF(Ações!$B3167="","",VLOOKUP(Table_1[[#This Row],[AÇÕES]],'Dados Status Invest STOCKS'!A3153:AD3768,27)),0)</f>
        <v>13.28</v>
      </c>
      <c r="O3167" s="66">
        <f>IFERROR(IF(Ações!$L3167="","",Ações!$K3167*Ações!$L3167),0)</f>
        <v>0</v>
      </c>
      <c r="P3167" s="67">
        <f t="shared" si="49"/>
        <v>0.06</v>
      </c>
      <c r="Q3167" s="67">
        <f>IFERROR(Ações!$O3167/Ações!$M3167,0)</f>
        <v>0</v>
      </c>
      <c r="R3167" s="67">
        <f>IFERROR(IF(Ações!$B3167="","",VLOOKUP(Table_1[[#This Row],[AÇÕES]],'Dados Status Invest STOCKS'!A3153:AD3768,18)/100),0)</f>
        <v>0.13919999999999999</v>
      </c>
      <c r="S3167" s="65">
        <f>IFERROR(IF(Ações!$B3167="","",VLOOKUP(Table_1[[#This Row],[AÇÕES]],'Dados Status Invest STOCKS'!A3153:AD3768,25)/100),0)</f>
        <v>2.4399999999999998E-2</v>
      </c>
      <c r="T3167" s="67">
        <f>(1-Ações!$Q3167)*Ações!$R3167</f>
        <v>0.13919999999999999</v>
      </c>
      <c r="U3167" s="68">
        <f>IF(Ações!$S3167=0,Ações!$T3167,IF(Ações!$T3167=0,Ações!$S3167,AVERAGE(Ações!$S3167,Ações!$T3167)))</f>
        <v>8.1799999999999998E-2</v>
      </c>
    </row>
    <row r="3168" spans="2:21" ht="15" customHeight="1" x14ac:dyDescent="0.2">
      <c r="B3168" s="63" t="str">
        <f>IFERROR('Dados Status Invest STOCKS'!A3155,"-")</f>
        <v>NAKD</v>
      </c>
      <c r="C3168" s="45">
        <f>IFERROR((Ações!$D3168-Ações!$K3168)/Ações!$D3168,0)</f>
        <v>0</v>
      </c>
      <c r="D3168" s="46">
        <f>(Ações!$O3168)/0.06</f>
        <v>0</v>
      </c>
      <c r="E3168" s="47">
        <f>IFERROR((Ações!$F3168-Ações!$K3168)/Ações!$F3168,0)</f>
        <v>0</v>
      </c>
      <c r="F3168" s="46" t="str">
        <f>IF(OR(Ações!$N3168&lt;0,Ações!$M3168&lt;0),"",(22.5*Ações!$M3168*Ações!$N3168)^0.5)</f>
        <v/>
      </c>
      <c r="G3168" s="47">
        <f>IFERROR((Ações!$H3168-Ações!$K3168)/Ações!$H3168,0)</f>
        <v>0</v>
      </c>
      <c r="H3168" s="48">
        <f>IFERROR(Ações!$I3168/(Ações!$P3168-Table_1[[#This Row],[CAGR LUCRO 5A]]),0)</f>
        <v>0</v>
      </c>
      <c r="I3168" s="48">
        <f>IF(Ações!$S3168&lt;0,"",Ações!$O3168*(1+Ações!$S3168))</f>
        <v>0</v>
      </c>
      <c r="J3168" s="49">
        <f>IFERROR(IF(Ações!$B3168="","",(VLOOKUP(Table_1[[#This Row],[AÇÕES]],'Dados Status Invest STOCKS'!A3154:AD3769,4)/Table_1[[#This Row],[LPA]]))/100,0)</f>
        <v>252.08</v>
      </c>
      <c r="K3168" s="64">
        <f>IFERROR(IF(Ações!$B3168="","",VLOOKUP(Table_1[[#This Row],[AÇÕES]],'Dados Status Invest STOCKS'!A3154:AD3769,2)),0)</f>
        <v>2.61</v>
      </c>
      <c r="L3168" s="65">
        <f>IFERROR(IF(Ações!$B3168="","",VLOOKUP(Table_1[[#This Row],[AÇÕES]],'Dados Status Invest STOCKS'!A3154:AD3769,3)/100),0)</f>
        <v>0</v>
      </c>
      <c r="M3168" s="66">
        <f>IFERROR(IF(Ações!$B3168="","",VLOOKUP(Table_1[[#This Row],[AÇÕES]],'Dados Status Invest STOCKS'!A3154:AD3769,28)),0)</f>
        <v>-0.01</v>
      </c>
      <c r="N3168" s="66">
        <f>IFERROR(IF(Ações!$B3168="","",VLOOKUP(Table_1[[#This Row],[AÇÕES]],'Dados Status Invest STOCKS'!A3154:AD3769,27)),0)</f>
        <v>0</v>
      </c>
      <c r="O3168" s="66">
        <f>IFERROR(IF(Ações!$L3168="","",Ações!$K3168*Ações!$L3168),0)</f>
        <v>0</v>
      </c>
      <c r="P3168" s="67">
        <f t="shared" si="49"/>
        <v>0.06</v>
      </c>
      <c r="Q3168" s="67">
        <f>IFERROR(Ações!$O3168/Ações!$M3168,0)</f>
        <v>0</v>
      </c>
      <c r="R3168" s="67">
        <f>IFERROR(IF(Ações!$B3168="","",VLOOKUP(Table_1[[#This Row],[AÇÕES]],'Dados Status Invest STOCKS'!A3154:AD3769,18)/100),0)</f>
        <v>-2.4794</v>
      </c>
      <c r="S3168" s="65">
        <f>IFERROR(IF(Ações!$B3168="","",VLOOKUP(Table_1[[#This Row],[AÇÕES]],'Dados Status Invest STOCKS'!A3154:AD3769,25)/100),0)</f>
        <v>0</v>
      </c>
      <c r="T3168" s="67">
        <f>(1-Ações!$Q3168)*Ações!$R3168</f>
        <v>-2.4794</v>
      </c>
      <c r="U3168" s="68">
        <f>IF(Ações!$S3168=0,Ações!$T3168,IF(Ações!$T3168=0,Ações!$S3168,AVERAGE(Ações!$S3168,Ações!$T3168)))</f>
        <v>-2.4794</v>
      </c>
    </row>
    <row r="3169" spans="2:21" ht="15" customHeight="1" x14ac:dyDescent="0.2">
      <c r="B3169" s="63" t="str">
        <f>IFERROR('Dados Status Invest STOCKS'!A3156,"-")</f>
        <v>NAOV</v>
      </c>
      <c r="C3169" s="45">
        <f>IFERROR((Ações!$D3169-Ações!$K3169)/Ações!$D3169,0)</f>
        <v>0</v>
      </c>
      <c r="D3169" s="46">
        <f>(Ações!$O3169)/0.06</f>
        <v>0</v>
      </c>
      <c r="E3169" s="47">
        <f>IFERROR((Ações!$F3169-Ações!$K3169)/Ações!$F3169,0)</f>
        <v>0</v>
      </c>
      <c r="F3169" s="46" t="str">
        <f>IF(OR(Ações!$N3169&lt;0,Ações!$M3169&lt;0),"",(22.5*Ações!$M3169*Ações!$N3169)^0.5)</f>
        <v/>
      </c>
      <c r="G3169" s="47">
        <f>IFERROR((Ações!$H3169-Ações!$K3169)/Ações!$H3169,0)</f>
        <v>0</v>
      </c>
      <c r="H3169" s="48">
        <f>IFERROR(Ações!$I3169/(Ações!$P3169-Table_1[[#This Row],[CAGR LUCRO 5A]]),0)</f>
        <v>0</v>
      </c>
      <c r="I3169" s="48">
        <f>IF(Ações!$S3169&lt;0,"",Ações!$O3169*(1+Ações!$S3169))</f>
        <v>0</v>
      </c>
      <c r="J3169" s="49">
        <f>IFERROR(IF(Ações!$B3169="","",(VLOOKUP(Table_1[[#This Row],[AÇÕES]],'Dados Status Invest STOCKS'!A3155:AD3770,4)/Table_1[[#This Row],[LPA]]))/100,0)</f>
        <v>3.9347826086956521E-2</v>
      </c>
      <c r="K3169" s="64">
        <f>IFERROR(IF(Ações!$B3169="","",VLOOKUP(Table_1[[#This Row],[AÇÕES]],'Dados Status Invest STOCKS'!A3155:AD3770,2)),0)</f>
        <v>0.83</v>
      </c>
      <c r="L3169" s="65">
        <f>IFERROR(IF(Ações!$B3169="","",VLOOKUP(Table_1[[#This Row],[AÇÕES]],'Dados Status Invest STOCKS'!A3155:AD3770,3)/100),0)</f>
        <v>0</v>
      </c>
      <c r="M3169" s="66">
        <f>IFERROR(IF(Ações!$B3169="","",VLOOKUP(Table_1[[#This Row],[AÇÕES]],'Dados Status Invest STOCKS'!A3155:AD3770,28)),0)</f>
        <v>-0.46</v>
      </c>
      <c r="N3169" s="66">
        <f>IFERROR(IF(Ações!$B3169="","",VLOOKUP(Table_1[[#This Row],[AÇÕES]],'Dados Status Invest STOCKS'!A3155:AD3770,27)),0)</f>
        <v>0.31</v>
      </c>
      <c r="O3169" s="66">
        <f>IFERROR(IF(Ações!$L3169="","",Ações!$K3169*Ações!$L3169),0)</f>
        <v>0</v>
      </c>
      <c r="P3169" s="67">
        <f t="shared" si="49"/>
        <v>0.06</v>
      </c>
      <c r="Q3169" s="67">
        <f>IFERROR(Ações!$O3169/Ações!$M3169,0)</f>
        <v>0</v>
      </c>
      <c r="R3169" s="67">
        <f>IFERROR(IF(Ações!$B3169="","",VLOOKUP(Table_1[[#This Row],[AÇÕES]],'Dados Status Invest STOCKS'!A3155:AD3770,18)/100),0)</f>
        <v>-1.4709000000000001</v>
      </c>
      <c r="S3169" s="65">
        <f>IFERROR(IF(Ações!$B3169="","",VLOOKUP(Table_1[[#This Row],[AÇÕES]],'Dados Status Invest STOCKS'!A3155:AD3770,25)/100),0)</f>
        <v>0</v>
      </c>
      <c r="T3169" s="67">
        <f>(1-Ações!$Q3169)*Ações!$R3169</f>
        <v>-1.4709000000000001</v>
      </c>
      <c r="U3169" s="68">
        <f>IF(Ações!$S3169=0,Ações!$T3169,IF(Ações!$T3169=0,Ações!$S3169,AVERAGE(Ações!$S3169,Ações!$T3169)))</f>
        <v>-1.4709000000000001</v>
      </c>
    </row>
    <row r="3170" spans="2:21" ht="15" customHeight="1" x14ac:dyDescent="0.2">
      <c r="B3170" s="63" t="str">
        <f>IFERROR('Dados Status Invest STOCKS'!A3157,"-")</f>
        <v>NARI</v>
      </c>
      <c r="C3170" s="45">
        <f>IFERROR((Ações!$D3170-Ações!$K3170)/Ações!$D3170,0)</f>
        <v>0</v>
      </c>
      <c r="D3170" s="46">
        <f>(Ações!$O3170)/0.06</f>
        <v>0</v>
      </c>
      <c r="E3170" s="47">
        <f>IFERROR((Ações!$F3170-Ações!$K3170)/Ações!$F3170,0)</f>
        <v>-11.809914694682602</v>
      </c>
      <c r="F3170" s="46">
        <f>IF(OR(Ações!$N3170&lt;0,Ações!$M3170&lt;0),"",(22.5*Ações!$M3170*Ações!$N3170)^0.5)</f>
        <v>5.7072979596302833</v>
      </c>
      <c r="G3170" s="47">
        <f>IFERROR((Ações!$H3170-Ações!$K3170)/Ações!$H3170,0)</f>
        <v>0</v>
      </c>
      <c r="H3170" s="48">
        <f>IFERROR(Ações!$I3170/(Ações!$P3170-Table_1[[#This Row],[CAGR LUCRO 5A]]),0)</f>
        <v>0</v>
      </c>
      <c r="I3170" s="48">
        <f>IF(Ações!$S3170&lt;0,"",Ações!$O3170*(1+Ações!$S3170))</f>
        <v>0</v>
      </c>
      <c r="J3170" s="49">
        <f>IFERROR(IF(Ações!$B3170="","",(VLOOKUP(Table_1[[#This Row],[AÇÕES]],'Dados Status Invest STOCKS'!A3156:AD3771,4)/Table_1[[#This Row],[LPA]]))/100,0)</f>
        <v>7.5329032258064528</v>
      </c>
      <c r="K3170" s="64">
        <f>IFERROR(IF(Ações!$B3170="","",VLOOKUP(Table_1[[#This Row],[AÇÕES]],'Dados Status Invest STOCKS'!A3156:AD3771,2)),0)</f>
        <v>73.11</v>
      </c>
      <c r="L3170" s="65">
        <f>IFERROR(IF(Ações!$B3170="","",VLOOKUP(Table_1[[#This Row],[AÇÕES]],'Dados Status Invest STOCKS'!A3156:AD3771,3)/100),0)</f>
        <v>0</v>
      </c>
      <c r="M3170" s="66">
        <f>IFERROR(IF(Ações!$B3170="","",VLOOKUP(Table_1[[#This Row],[AÇÕES]],'Dados Status Invest STOCKS'!A3156:AD3771,28)),0)</f>
        <v>0.31</v>
      </c>
      <c r="N3170" s="66">
        <f>IFERROR(IF(Ações!$B3170="","",VLOOKUP(Table_1[[#This Row],[AÇÕES]],'Dados Status Invest STOCKS'!A3156:AD3771,27)),0)</f>
        <v>4.67</v>
      </c>
      <c r="O3170" s="66">
        <f>IFERROR(IF(Ações!$L3170="","",Ações!$K3170*Ações!$L3170),0)</f>
        <v>0</v>
      </c>
      <c r="P3170" s="67">
        <f t="shared" si="49"/>
        <v>0.06</v>
      </c>
      <c r="Q3170" s="67">
        <f>IFERROR(Ações!$O3170/Ações!$M3170,0)</f>
        <v>0</v>
      </c>
      <c r="R3170" s="67">
        <f>IFERROR(IF(Ações!$B3170="","",VLOOKUP(Table_1[[#This Row],[AÇÕES]],'Dados Status Invest STOCKS'!A3156:AD3771,18)/100),0)</f>
        <v>6.7099999999999993E-2</v>
      </c>
      <c r="S3170" s="65">
        <f>IFERROR(IF(Ações!$B3170="","",VLOOKUP(Table_1[[#This Row],[AÇÕES]],'Dados Status Invest STOCKS'!A3156:AD3771,25)/100),0)</f>
        <v>0</v>
      </c>
      <c r="T3170" s="67">
        <f>(1-Ações!$Q3170)*Ações!$R3170</f>
        <v>6.7099999999999993E-2</v>
      </c>
      <c r="U3170" s="68">
        <f>IF(Ações!$S3170=0,Ações!$T3170,IF(Ações!$T3170=0,Ações!$S3170,AVERAGE(Ações!$S3170,Ações!$T3170)))</f>
        <v>6.7099999999999993E-2</v>
      </c>
    </row>
    <row r="3171" spans="2:21" ht="15" customHeight="1" x14ac:dyDescent="0.2">
      <c r="B3171" s="63" t="str">
        <f>IFERROR('Dados Status Invest STOCKS'!A3158,"-")</f>
        <v>NAT</v>
      </c>
      <c r="C3171" s="45">
        <f>IFERROR((Ações!$D3171-Ações!$K3171)/Ações!$D3171,0)</f>
        <v>-0.51898734177215167</v>
      </c>
      <c r="D3171" s="46">
        <f>(Ações!$O3171)/0.06</f>
        <v>1.0006666666666668</v>
      </c>
      <c r="E3171" s="47">
        <f>IFERROR((Ações!$F3171-Ações!$K3171)/Ações!$F3171,0)</f>
        <v>0</v>
      </c>
      <c r="F3171" s="46" t="str">
        <f>IF(OR(Ações!$N3171&lt;0,Ações!$M3171&lt;0),"",(22.5*Ações!$M3171*Ações!$N3171)^0.5)</f>
        <v/>
      </c>
      <c r="G3171" s="47">
        <f>IFERROR((Ações!$H3171-Ações!$K3171)/Ações!$H3171,0)</f>
        <v>0</v>
      </c>
      <c r="H3171" s="48">
        <f>IFERROR(Ações!$I3171/(Ações!$P3171-Table_1[[#This Row],[CAGR LUCRO 5A]]),0)</f>
        <v>0</v>
      </c>
      <c r="I3171" s="48" t="str">
        <f>IF(Ações!$S3171&lt;0,"",Ações!$O3171*(1+Ações!$S3171))</f>
        <v/>
      </c>
      <c r="J3171" s="49">
        <f>IFERROR(IF(Ações!$B3171="","",(VLOOKUP(Table_1[[#This Row],[AÇÕES]],'Dados Status Invest STOCKS'!A3157:AD3772,4)/Table_1[[#This Row],[LPA]]))/100,0)</f>
        <v>5.8431372549019603E-2</v>
      </c>
      <c r="K3171" s="64">
        <f>IFERROR(IF(Ações!$B3171="","",VLOOKUP(Table_1[[#This Row],[AÇÕES]],'Dados Status Invest STOCKS'!A3157:AD3772,2)),0)</f>
        <v>1.52</v>
      </c>
      <c r="L3171" s="65">
        <f>IFERROR(IF(Ações!$B3171="","",VLOOKUP(Table_1[[#This Row],[AÇÕES]],'Dados Status Invest STOCKS'!A3157:AD3772,3)/100),0)</f>
        <v>3.95E-2</v>
      </c>
      <c r="M3171" s="66">
        <f>IFERROR(IF(Ações!$B3171="","",VLOOKUP(Table_1[[#This Row],[AÇÕES]],'Dados Status Invest STOCKS'!A3157:AD3772,28)),0)</f>
        <v>-0.51</v>
      </c>
      <c r="N3171" s="66">
        <f>IFERROR(IF(Ações!$B3171="","",VLOOKUP(Table_1[[#This Row],[AÇÕES]],'Dados Status Invest STOCKS'!A3157:AD3772,27)),0)</f>
        <v>3.11</v>
      </c>
      <c r="O3171" s="66">
        <f>IFERROR(IF(Ações!$L3171="","",Ações!$K3171*Ações!$L3171),0)</f>
        <v>6.0040000000000003E-2</v>
      </c>
      <c r="P3171" s="67">
        <f t="shared" si="49"/>
        <v>0.06</v>
      </c>
      <c r="Q3171" s="67">
        <f>IFERROR(Ações!$O3171/Ações!$M3171,0)</f>
        <v>-0.11772549019607843</v>
      </c>
      <c r="R3171" s="67">
        <f>IFERROR(IF(Ações!$B3171="","",VLOOKUP(Table_1[[#This Row],[AÇÕES]],'Dados Status Invest STOCKS'!A3157:AD3772,18)/100),0)</f>
        <v>-0.16420000000000001</v>
      </c>
      <c r="S3171" s="65">
        <f>IFERROR(IF(Ações!$B3171="","",VLOOKUP(Table_1[[#This Row],[AÇÕES]],'Dados Status Invest STOCKS'!A3157:AD3772,25)/100),0)</f>
        <v>-0.15279999999999999</v>
      </c>
      <c r="T3171" s="67">
        <f>(1-Ações!$Q3171)*Ações!$R3171</f>
        <v>-0.18353052549019611</v>
      </c>
      <c r="U3171" s="68">
        <f>IF(Ações!$S3171=0,Ações!$T3171,IF(Ações!$T3171=0,Ações!$S3171,AVERAGE(Ações!$S3171,Ações!$T3171)))</f>
        <v>-0.16816526274509805</v>
      </c>
    </row>
    <row r="3172" spans="2:21" ht="15" customHeight="1" x14ac:dyDescent="0.2">
      <c r="B3172" s="63" t="str">
        <f>IFERROR('Dados Status Invest STOCKS'!A3159,"-")</f>
        <v>NATH</v>
      </c>
      <c r="C3172" s="45">
        <f>IFERROR((Ações!$D3172-Ações!$K3172)/Ações!$D3172,0)</f>
        <v>-1.3622047244094486</v>
      </c>
      <c r="D3172" s="46">
        <f>(Ações!$O3172)/0.06</f>
        <v>23.329900000000002</v>
      </c>
      <c r="E3172" s="47">
        <f>IFERROR((Ações!$F3172-Ações!$K3172)/Ações!$F3172,0)</f>
        <v>0</v>
      </c>
      <c r="F3172" s="46" t="str">
        <f>IF(OR(Ações!$N3172&lt;0,Ações!$M3172&lt;0),"",(22.5*Ações!$M3172*Ações!$N3172)^0.5)</f>
        <v/>
      </c>
      <c r="G3172" s="47">
        <f>IFERROR((Ações!$H3172-Ações!$K3172)/Ações!$H3172,0)</f>
        <v>3.3339734290402192</v>
      </c>
      <c r="H3172" s="48">
        <f>IFERROR(Ações!$I3172/(Ações!$P3172-Table_1[[#This Row],[CAGR LUCRO 5A]]),0)</f>
        <v>-23.612094000000003</v>
      </c>
      <c r="I3172" s="48">
        <f>IF(Ações!$S3172&lt;0,"",Ações!$O3172*(1+Ações!$S3172))</f>
        <v>1.5772878792</v>
      </c>
      <c r="J3172" s="49">
        <f>IFERROR(IF(Ações!$B3172="","",(VLOOKUP(Table_1[[#This Row],[AÇÕES]],'Dados Status Invest STOCKS'!A3158:AD3773,4)/Table_1[[#This Row],[LPA]]))/100,0)</f>
        <v>5.7669902912621362E-2</v>
      </c>
      <c r="K3172" s="64">
        <f>IFERROR(IF(Ações!$B3172="","",VLOOKUP(Table_1[[#This Row],[AÇÕES]],'Dados Status Invest STOCKS'!A3158:AD3773,2)),0)</f>
        <v>55.11</v>
      </c>
      <c r="L3172" s="65">
        <f>IFERROR(IF(Ações!$B3172="","",VLOOKUP(Table_1[[#This Row],[AÇÕES]],'Dados Status Invest STOCKS'!A3158:AD3773,3)/100),0)</f>
        <v>2.5399999999999999E-2</v>
      </c>
      <c r="M3172" s="66">
        <f>IFERROR(IF(Ações!$B3172="","",VLOOKUP(Table_1[[#This Row],[AÇÕES]],'Dados Status Invest STOCKS'!A3158:AD3773,28)),0)</f>
        <v>3.09</v>
      </c>
      <c r="N3172" s="66">
        <f>IFERROR(IF(Ações!$B3172="","",VLOOKUP(Table_1[[#This Row],[AÇÕES]],'Dados Status Invest STOCKS'!A3158:AD3773,27)),0)</f>
        <v>-13.61</v>
      </c>
      <c r="O3172" s="66">
        <f>IFERROR(IF(Ações!$L3172="","",Ações!$K3172*Ações!$L3172),0)</f>
        <v>1.399794</v>
      </c>
      <c r="P3172" s="67">
        <f t="shared" si="49"/>
        <v>0.06</v>
      </c>
      <c r="Q3172" s="67">
        <f>IFERROR(Ações!$O3172/Ações!$M3172,0)</f>
        <v>0.45300776699029127</v>
      </c>
      <c r="R3172" s="67">
        <f>IFERROR(IF(Ações!$B3172="","",VLOOKUP(Table_1[[#This Row],[AÇÕES]],'Dados Status Invest STOCKS'!A3158:AD3773,18)/100),0)</f>
        <v>-0.2273</v>
      </c>
      <c r="S3172" s="65">
        <f>IFERROR(IF(Ações!$B3172="","",VLOOKUP(Table_1[[#This Row],[AÇÕES]],'Dados Status Invest STOCKS'!A3158:AD3773,25)/100),0)</f>
        <v>0.1268</v>
      </c>
      <c r="T3172" s="67">
        <f>(1-Ações!$Q3172)*Ações!$R3172</f>
        <v>-0.12433133456310681</v>
      </c>
      <c r="U3172" s="68">
        <f>IF(Ações!$S3172=0,Ações!$T3172,IF(Ações!$T3172=0,Ações!$S3172,AVERAGE(Ações!$S3172,Ações!$T3172)))</f>
        <v>1.2343327184465916E-3</v>
      </c>
    </row>
    <row r="3173" spans="2:21" ht="15" customHeight="1" x14ac:dyDescent="0.2">
      <c r="B3173" s="63" t="str">
        <f>IFERROR('Dados Status Invest STOCKS'!A3160,"-")</f>
        <v>NATI</v>
      </c>
      <c r="C3173" s="45">
        <f>IFERROR((Ações!$D3173-Ações!$K3173)/Ações!$D3173,0)</f>
        <v>-1.2813688212927756</v>
      </c>
      <c r="D3173" s="46">
        <f>(Ações!$O3173)/0.06</f>
        <v>17.984816666666667</v>
      </c>
      <c r="E3173" s="47">
        <f>IFERROR((Ações!$F3173-Ações!$K3173)/Ações!$F3173,0)</f>
        <v>-3.4297259126582254</v>
      </c>
      <c r="F3173" s="46">
        <f>IF(OR(Ações!$N3173&lt;0,Ações!$M3173&lt;0),"",(22.5*Ações!$M3173*Ações!$N3173)^0.5)</f>
        <v>9.2624240887577596</v>
      </c>
      <c r="G3173" s="47">
        <f>IFERROR((Ações!$H3173-Ações!$K3173)/Ações!$H3173,0)</f>
        <v>1.8966323051015581</v>
      </c>
      <c r="H3173" s="48">
        <f>IFERROR(Ações!$I3173/(Ações!$P3173-Table_1[[#This Row],[CAGR LUCRO 5A]]),0)</f>
        <v>-45.760117906249974</v>
      </c>
      <c r="I3173" s="48">
        <f>IF(Ações!$S3173&lt;0,"",Ações!$O3173*(1+Ações!$S3173))</f>
        <v>1.1714590183999998</v>
      </c>
      <c r="J3173" s="49">
        <f>IFERROR(IF(Ações!$B3173="","",(VLOOKUP(Table_1[[#This Row],[AÇÕES]],'Dados Status Invest STOCKS'!A3159:AD3774,4)/Table_1[[#This Row],[LPA]]))/100,0)</f>
        <v>2.4570731707317073</v>
      </c>
      <c r="K3173" s="64">
        <f>IFERROR(IF(Ações!$B3173="","",VLOOKUP(Table_1[[#This Row],[AÇÕES]],'Dados Status Invest STOCKS'!A3159:AD3774,2)),0)</f>
        <v>41.03</v>
      </c>
      <c r="L3173" s="65">
        <f>IFERROR(IF(Ações!$B3173="","",VLOOKUP(Table_1[[#This Row],[AÇÕES]],'Dados Status Invest STOCKS'!A3159:AD3774,3)/100),0)</f>
        <v>2.63E-2</v>
      </c>
      <c r="M3173" s="66">
        <f>IFERROR(IF(Ações!$B3173="","",VLOOKUP(Table_1[[#This Row],[AÇÕES]],'Dados Status Invest STOCKS'!A3159:AD3774,28)),0)</f>
        <v>0.41</v>
      </c>
      <c r="N3173" s="66">
        <f>IFERROR(IF(Ações!$B3173="","",VLOOKUP(Table_1[[#This Row],[AÇÕES]],'Dados Status Invest STOCKS'!A3159:AD3774,27)),0)</f>
        <v>9.3000000000000007</v>
      </c>
      <c r="O3173" s="66">
        <f>IFERROR(IF(Ações!$L3173="","",Ações!$K3173*Ações!$L3173),0)</f>
        <v>1.079089</v>
      </c>
      <c r="P3173" s="67">
        <f t="shared" si="49"/>
        <v>0.06</v>
      </c>
      <c r="Q3173" s="67">
        <f>IFERROR(Ações!$O3173/Ações!$M3173,0)</f>
        <v>2.6319243902439027</v>
      </c>
      <c r="R3173" s="67">
        <f>IFERROR(IF(Ações!$B3173="","",VLOOKUP(Table_1[[#This Row],[AÇÕES]],'Dados Status Invest STOCKS'!A3159:AD3774,18)/100),0)</f>
        <v>4.3799999999999999E-2</v>
      </c>
      <c r="S3173" s="65">
        <f>IFERROR(IF(Ações!$B3173="","",VLOOKUP(Table_1[[#This Row],[AÇÕES]],'Dados Status Invest STOCKS'!A3159:AD3774,25)/100),0)</f>
        <v>8.5600000000000009E-2</v>
      </c>
      <c r="T3173" s="67">
        <f>(1-Ações!$Q3173)*Ações!$R3173</f>
        <v>-7.1478288292682934E-2</v>
      </c>
      <c r="U3173" s="68">
        <f>IF(Ações!$S3173=0,Ações!$T3173,IF(Ações!$T3173=0,Ações!$S3173,AVERAGE(Ações!$S3173,Ações!$T3173)))</f>
        <v>7.0608558536585375E-3</v>
      </c>
    </row>
    <row r="3174" spans="2:21" ht="15" customHeight="1" x14ac:dyDescent="0.2">
      <c r="B3174" s="63" t="str">
        <f>IFERROR('Dados Status Invest STOCKS'!A3161,"-")</f>
        <v>NATR</v>
      </c>
      <c r="C3174" s="45">
        <f>IFERROR((Ações!$D3174-Ações!$K3174)/Ações!$D3174,0)</f>
        <v>-0.10091743119266064</v>
      </c>
      <c r="D3174" s="46">
        <f>(Ações!$O3174)/0.06</f>
        <v>16.667916666666667</v>
      </c>
      <c r="E3174" s="47">
        <f>IFERROR((Ações!$F3174-Ações!$K3174)/Ações!$F3174,0)</f>
        <v>-0.37493112833172726</v>
      </c>
      <c r="F3174" s="46">
        <f>IF(OR(Ações!$N3174&lt;0,Ações!$M3174&lt;0),"",(22.5*Ações!$M3174*Ações!$N3174)^0.5)</f>
        <v>13.346123032551438</v>
      </c>
      <c r="G3174" s="47">
        <f>IFERROR((Ações!$H3174-Ações!$K3174)/Ações!$H3174,0)</f>
        <v>1.2996805677584575</v>
      </c>
      <c r="H3174" s="48">
        <f>IFERROR(Ações!$I3174/(Ações!$P3174-Table_1[[#This Row],[CAGR LUCRO 5A]]),0)</f>
        <v>-61.231864772727249</v>
      </c>
      <c r="I3174" s="48">
        <f>IF(Ações!$S3174&lt;0,"",Ações!$O3174*(1+Ações!$S3174))</f>
        <v>1.0776808199999999</v>
      </c>
      <c r="J3174" s="49">
        <f>IFERROR(IF(Ações!$B3174="","",(VLOOKUP(Table_1[[#This Row],[AÇÕES]],'Dados Status Invest STOCKS'!A3160:AD3775,4)/Table_1[[#This Row],[LPA]]))/100,0)</f>
        <v>0.15777777777777777</v>
      </c>
      <c r="K3174" s="64">
        <f>IFERROR(IF(Ações!$B3174="","",VLOOKUP(Table_1[[#This Row],[AÇÕES]],'Dados Status Invest STOCKS'!A3160:AD3775,2)),0)</f>
        <v>18.350000000000001</v>
      </c>
      <c r="L3174" s="65">
        <f>IFERROR(IF(Ações!$B3174="","",VLOOKUP(Table_1[[#This Row],[AÇÕES]],'Dados Status Invest STOCKS'!A3160:AD3775,3)/100),0)</f>
        <v>5.45E-2</v>
      </c>
      <c r="M3174" s="66">
        <f>IFERROR(IF(Ações!$B3174="","",VLOOKUP(Table_1[[#This Row],[AÇÕES]],'Dados Status Invest STOCKS'!A3160:AD3775,28)),0)</f>
        <v>1.08</v>
      </c>
      <c r="N3174" s="66">
        <f>IFERROR(IF(Ações!$B3174="","",VLOOKUP(Table_1[[#This Row],[AÇÕES]],'Dados Status Invest STOCKS'!A3160:AD3775,27)),0)</f>
        <v>7.33</v>
      </c>
      <c r="O3174" s="66">
        <f>IFERROR(IF(Ações!$L3174="","",Ações!$K3174*Ações!$L3174),0)</f>
        <v>1.000075</v>
      </c>
      <c r="P3174" s="67">
        <f t="shared" si="49"/>
        <v>0.06</v>
      </c>
      <c r="Q3174" s="67">
        <f>IFERROR(Ações!$O3174/Ações!$M3174,0)</f>
        <v>0.92599537037037039</v>
      </c>
      <c r="R3174" s="67">
        <f>IFERROR(IF(Ações!$B3174="","",VLOOKUP(Table_1[[#This Row],[AÇÕES]],'Dados Status Invest STOCKS'!A3160:AD3775,18)/100),0)</f>
        <v>0.14699999999999999</v>
      </c>
      <c r="S3174" s="65">
        <f>IFERROR(IF(Ações!$B3174="","",VLOOKUP(Table_1[[#This Row],[AÇÕES]],'Dados Status Invest STOCKS'!A3160:AD3775,25)/100),0)</f>
        <v>7.7600000000000002E-2</v>
      </c>
      <c r="T3174" s="67">
        <f>(1-Ações!$Q3174)*Ações!$R3174</f>
        <v>1.0878680555555553E-2</v>
      </c>
      <c r="U3174" s="68">
        <f>IF(Ações!$S3174=0,Ações!$T3174,IF(Ações!$T3174=0,Ações!$S3174,AVERAGE(Ações!$S3174,Ações!$T3174)))</f>
        <v>4.4239340277777775E-2</v>
      </c>
    </row>
    <row r="3175" spans="2:21" ht="15" customHeight="1" x14ac:dyDescent="0.2">
      <c r="B3175" s="63" t="str">
        <f>IFERROR('Dados Status Invest STOCKS'!A3162,"-")</f>
        <v>NAV</v>
      </c>
      <c r="C3175" s="45">
        <f>IFERROR((Ações!$D3175-Ações!$K3175)/Ações!$D3175,0)</f>
        <v>0</v>
      </c>
      <c r="D3175" s="46">
        <f>(Ações!$O3175)/0.06</f>
        <v>0</v>
      </c>
      <c r="E3175" s="47">
        <f>IFERROR((Ações!$F3175-Ações!$K3175)/Ações!$F3175,0)</f>
        <v>0</v>
      </c>
      <c r="F3175" s="46" t="str">
        <f>IF(OR(Ações!$N3175&lt;0,Ações!$M3175&lt;0),"",(22.5*Ações!$M3175*Ações!$N3175)^0.5)</f>
        <v/>
      </c>
      <c r="G3175" s="47">
        <f>IFERROR((Ações!$H3175-Ações!$K3175)/Ações!$H3175,0)</f>
        <v>0</v>
      </c>
      <c r="H3175" s="48">
        <f>IFERROR(Ações!$I3175/(Ações!$P3175-Table_1[[#This Row],[CAGR LUCRO 5A]]),0)</f>
        <v>0</v>
      </c>
      <c r="I3175" s="48">
        <f>IF(Ações!$S3175&lt;0,"",Ações!$O3175*(1+Ações!$S3175))</f>
        <v>0</v>
      </c>
      <c r="J3175" s="49">
        <f>IFERROR(IF(Ações!$B3175="","",(VLOOKUP(Table_1[[#This Row],[AÇÕES]],'Dados Status Invest STOCKS'!A3161:AD3776,4)/Table_1[[#This Row],[LPA]]))/100,0)</f>
        <v>0.12167539267015708</v>
      </c>
      <c r="K3175" s="64">
        <f>IFERROR(IF(Ações!$B3175="","",VLOOKUP(Table_1[[#This Row],[AÇÕES]],'Dados Status Invest STOCKS'!A3161:AD3776,2)),0)</f>
        <v>44.5</v>
      </c>
      <c r="L3175" s="65">
        <f>IFERROR(IF(Ações!$B3175="","",VLOOKUP(Table_1[[#This Row],[AÇÕES]],'Dados Status Invest STOCKS'!A3161:AD3776,3)/100),0)</f>
        <v>0</v>
      </c>
      <c r="M3175" s="66">
        <f>IFERROR(IF(Ações!$B3175="","",VLOOKUP(Table_1[[#This Row],[AÇÕES]],'Dados Status Invest STOCKS'!A3161:AD3776,28)),0)</f>
        <v>-1.91</v>
      </c>
      <c r="N3175" s="66">
        <f>IFERROR(IF(Ações!$B3175="","",VLOOKUP(Table_1[[#This Row],[AÇÕES]],'Dados Status Invest STOCKS'!A3161:AD3776,27)),0)</f>
        <v>-36.520000000000003</v>
      </c>
      <c r="O3175" s="66">
        <f>IFERROR(IF(Ações!$L3175="","",Ações!$K3175*Ações!$L3175),0)</f>
        <v>0</v>
      </c>
      <c r="P3175" s="67">
        <f t="shared" si="49"/>
        <v>0.06</v>
      </c>
      <c r="Q3175" s="67">
        <f>IFERROR(Ações!$O3175/Ações!$M3175,0)</f>
        <v>0</v>
      </c>
      <c r="R3175" s="67">
        <f>IFERROR(IF(Ações!$B3175="","",VLOOKUP(Table_1[[#This Row],[AÇÕES]],'Dados Status Invest STOCKS'!A3161:AD3776,18)/100),0)</f>
        <v>-5.2400000000000002E-2</v>
      </c>
      <c r="S3175" s="65">
        <f>IFERROR(IF(Ações!$B3175="","",VLOOKUP(Table_1[[#This Row],[AÇÕES]],'Dados Status Invest STOCKS'!A3161:AD3776,25)/100),0)</f>
        <v>0</v>
      </c>
      <c r="T3175" s="67">
        <f>(1-Ações!$Q3175)*Ações!$R3175</f>
        <v>-5.2400000000000002E-2</v>
      </c>
      <c r="U3175" s="68">
        <f>IF(Ações!$S3175=0,Ações!$T3175,IF(Ações!$T3175=0,Ações!$S3175,AVERAGE(Ações!$S3175,Ações!$T3175)))</f>
        <v>-5.2400000000000002E-2</v>
      </c>
    </row>
    <row r="3176" spans="2:21" ht="15" customHeight="1" x14ac:dyDescent="0.2">
      <c r="B3176" s="63" t="str">
        <f>IFERROR('Dados Status Invest STOCKS'!A3163,"-")</f>
        <v>NAVI</v>
      </c>
      <c r="C3176" s="45">
        <f>IFERROR((Ações!$D3176-Ações!$K3176)/Ações!$D3176,0)</f>
        <v>-0.72413793103448276</v>
      </c>
      <c r="D3176" s="46">
        <f>(Ações!$O3176)/0.06</f>
        <v>10.671999999999999</v>
      </c>
      <c r="E3176" s="47">
        <f>IFERROR((Ações!$F3176-Ações!$K3176)/Ações!$F3176,0)</f>
        <v>0.60326225221734542</v>
      </c>
      <c r="F3176" s="46">
        <f>IF(OR(Ações!$N3176&lt;0,Ações!$M3176&lt;0),"",(22.5*Ações!$M3176*Ações!$N3176)^0.5)</f>
        <v>46.378243821861133</v>
      </c>
      <c r="G3176" s="47">
        <f>IFERROR((Ações!$H3176-Ações!$K3176)/Ações!$H3176,0)</f>
        <v>0</v>
      </c>
      <c r="H3176" s="48">
        <f>IFERROR(Ações!$I3176/(Ações!$P3176-Table_1[[#This Row],[CAGR LUCRO 5A]]),0)</f>
        <v>0</v>
      </c>
      <c r="I3176" s="48" t="str">
        <f>IF(Ações!$S3176&lt;0,"",Ações!$O3176*(1+Ações!$S3176))</f>
        <v/>
      </c>
      <c r="J3176" s="49">
        <f>IFERROR(IF(Ações!$B3176="","",(VLOOKUP(Table_1[[#This Row],[AÇÕES]],'Dados Status Invest STOCKS'!A3162:AD3777,4)/Table_1[[#This Row],[LPA]]))/100,0)</f>
        <v>5.7420494699646643E-3</v>
      </c>
      <c r="K3176" s="64">
        <f>IFERROR(IF(Ações!$B3176="","",VLOOKUP(Table_1[[#This Row],[AÇÕES]],'Dados Status Invest STOCKS'!A3162:AD3777,2)),0)</f>
        <v>18.399999999999999</v>
      </c>
      <c r="L3176" s="65">
        <f>IFERROR(IF(Ações!$B3176="","",VLOOKUP(Table_1[[#This Row],[AÇÕES]],'Dados Status Invest STOCKS'!A3162:AD3777,3)/100),0)</f>
        <v>3.4799999999999998E-2</v>
      </c>
      <c r="M3176" s="66">
        <f>IFERROR(IF(Ações!$B3176="","",VLOOKUP(Table_1[[#This Row],[AÇÕES]],'Dados Status Invest STOCKS'!A3162:AD3777,28)),0)</f>
        <v>5.66</v>
      </c>
      <c r="N3176" s="66">
        <f>IFERROR(IF(Ações!$B3176="","",VLOOKUP(Table_1[[#This Row],[AÇÕES]],'Dados Status Invest STOCKS'!A3162:AD3777,27)),0)</f>
        <v>16.89</v>
      </c>
      <c r="O3176" s="66">
        <f>IFERROR(IF(Ações!$L3176="","",Ações!$K3176*Ações!$L3176),0)</f>
        <v>0.64031999999999989</v>
      </c>
      <c r="P3176" s="67">
        <f t="shared" si="49"/>
        <v>0.06</v>
      </c>
      <c r="Q3176" s="67">
        <f>IFERROR(Ações!$O3176/Ações!$M3176,0)</f>
        <v>0.11313074204946995</v>
      </c>
      <c r="R3176" s="67">
        <f>IFERROR(IF(Ações!$B3176="","",VLOOKUP(Table_1[[#This Row],[AÇÕES]],'Dados Status Invest STOCKS'!A3162:AD3777,18)/100),0)</f>
        <v>0.33529999999999999</v>
      </c>
      <c r="S3176" s="65">
        <f>IFERROR(IF(Ações!$B3176="","",VLOOKUP(Table_1[[#This Row],[AÇÕES]],'Dados Status Invest STOCKS'!A3162:AD3777,25)/100),0)</f>
        <v>-0.1598</v>
      </c>
      <c r="T3176" s="67">
        <f>(1-Ações!$Q3176)*Ações!$R3176</f>
        <v>0.29736726219081272</v>
      </c>
      <c r="U3176" s="68">
        <f>IF(Ações!$S3176=0,Ações!$T3176,IF(Ações!$T3176=0,Ações!$S3176,AVERAGE(Ações!$S3176,Ações!$T3176)))</f>
        <v>6.8783631095406361E-2</v>
      </c>
    </row>
    <row r="3177" spans="2:21" ht="15" customHeight="1" x14ac:dyDescent="0.2">
      <c r="B3177" s="63" t="str">
        <f>IFERROR('Dados Status Invest STOCKS'!A3164,"-")</f>
        <v>NBAC</v>
      </c>
      <c r="C3177" s="45">
        <f>IFERROR((Ações!$D3177-Ações!$K3177)/Ações!$D3177,0)</f>
        <v>0</v>
      </c>
      <c r="D3177" s="46">
        <f>(Ações!$O3177)/0.06</f>
        <v>0</v>
      </c>
      <c r="E3177" s="47">
        <f>IFERROR((Ações!$F3177-Ações!$K3177)/Ações!$F3177,0)</f>
        <v>0</v>
      </c>
      <c r="F3177" s="46" t="str">
        <f>IF(OR(Ações!$N3177&lt;0,Ações!$M3177&lt;0),"",(22.5*Ações!$M3177*Ações!$N3177)^0.5)</f>
        <v/>
      </c>
      <c r="G3177" s="47">
        <f>IFERROR((Ações!$H3177-Ações!$K3177)/Ações!$H3177,0)</f>
        <v>0</v>
      </c>
      <c r="H3177" s="48">
        <f>IFERROR(Ações!$I3177/(Ações!$P3177-Table_1[[#This Row],[CAGR LUCRO 5A]]),0)</f>
        <v>0</v>
      </c>
      <c r="I3177" s="48">
        <f>IF(Ações!$S3177&lt;0,"",Ações!$O3177*(1+Ações!$S3177))</f>
        <v>0</v>
      </c>
      <c r="J3177" s="49">
        <f>IFERROR(IF(Ações!$B3177="","",(VLOOKUP(Table_1[[#This Row],[AÇÕES]],'Dados Status Invest STOCKS'!A3163:AD3778,4)/Table_1[[#This Row],[LPA]]))/100,0)</f>
        <v>14.787000000000001</v>
      </c>
      <c r="K3177" s="64">
        <f>IFERROR(IF(Ações!$B3177="","",VLOOKUP(Table_1[[#This Row],[AÇÕES]],'Dados Status Invest STOCKS'!A3163:AD3778,2)),0)</f>
        <v>15.52</v>
      </c>
      <c r="L3177" s="65">
        <f>IFERROR(IF(Ações!$B3177="","",VLOOKUP(Table_1[[#This Row],[AÇÕES]],'Dados Status Invest STOCKS'!A3163:AD3778,3)/100),0)</f>
        <v>0</v>
      </c>
      <c r="M3177" s="66">
        <f>IFERROR(IF(Ações!$B3177="","",VLOOKUP(Table_1[[#This Row],[AÇÕES]],'Dados Status Invest STOCKS'!A3163:AD3778,28)),0)</f>
        <v>-0.1</v>
      </c>
      <c r="N3177" s="66">
        <f>IFERROR(IF(Ações!$B3177="","",VLOOKUP(Table_1[[#This Row],[AÇÕES]],'Dados Status Invest STOCKS'!A3163:AD3778,27)),0)</f>
        <v>0.67</v>
      </c>
      <c r="O3177" s="66">
        <f>IFERROR(IF(Ações!$L3177="","",Ações!$K3177*Ações!$L3177),0)</f>
        <v>0</v>
      </c>
      <c r="P3177" s="67">
        <f t="shared" si="49"/>
        <v>0.06</v>
      </c>
      <c r="Q3177" s="67">
        <f>IFERROR(Ações!$O3177/Ações!$M3177,0)</f>
        <v>0</v>
      </c>
      <c r="R3177" s="67">
        <f>IFERROR(IF(Ações!$B3177="","",VLOOKUP(Table_1[[#This Row],[AÇÕES]],'Dados Status Invest STOCKS'!A3163:AD3778,18)/100),0)</f>
        <v>-0.15659999999999999</v>
      </c>
      <c r="S3177" s="65">
        <f>IFERROR(IF(Ações!$B3177="","",VLOOKUP(Table_1[[#This Row],[AÇÕES]],'Dados Status Invest STOCKS'!A3163:AD3778,25)/100),0)</f>
        <v>0</v>
      </c>
      <c r="T3177" s="67">
        <f>(1-Ações!$Q3177)*Ações!$R3177</f>
        <v>-0.15659999999999999</v>
      </c>
      <c r="U3177" s="68">
        <f>IF(Ações!$S3177=0,Ações!$T3177,IF(Ações!$T3177=0,Ações!$S3177,AVERAGE(Ações!$S3177,Ações!$T3177)))</f>
        <v>-0.15659999999999999</v>
      </c>
    </row>
    <row r="3178" spans="2:21" ht="15" customHeight="1" x14ac:dyDescent="0.2">
      <c r="B3178" s="63" t="str">
        <f>IFERROR('Dados Status Invest STOCKS'!A3165,"-")</f>
        <v>NBACR</v>
      </c>
      <c r="C3178" s="45">
        <f>IFERROR((Ações!$D3178-Ações!$K3178)/Ações!$D3178,0)</f>
        <v>0</v>
      </c>
      <c r="D3178" s="46">
        <f>(Ações!$O3178)/0.06</f>
        <v>0</v>
      </c>
      <c r="E3178" s="47">
        <f>IFERROR((Ações!$F3178-Ações!$K3178)/Ações!$F3178,0)</f>
        <v>0</v>
      </c>
      <c r="F3178" s="46" t="str">
        <f>IF(OR(Ações!$N3178&lt;0,Ações!$M3178&lt;0),"",(22.5*Ações!$M3178*Ações!$N3178)^0.5)</f>
        <v/>
      </c>
      <c r="G3178" s="47">
        <f>IFERROR((Ações!$H3178-Ações!$K3178)/Ações!$H3178,0)</f>
        <v>0</v>
      </c>
      <c r="H3178" s="48">
        <f>IFERROR(Ações!$I3178/(Ações!$P3178-Table_1[[#This Row],[CAGR LUCRO 5A]]),0)</f>
        <v>0</v>
      </c>
      <c r="I3178" s="48">
        <f>IF(Ações!$S3178&lt;0,"",Ações!$O3178*(1+Ações!$S3178))</f>
        <v>0</v>
      </c>
      <c r="J3178" s="49">
        <f>IFERROR(IF(Ações!$B3178="","",(VLOOKUP(Table_1[[#This Row],[AÇÕES]],'Dados Status Invest STOCKS'!A3164:AD3779,4)/Table_1[[#This Row],[LPA]]))/100,0)</f>
        <v>1.486</v>
      </c>
      <c r="K3178" s="64">
        <f>IFERROR(IF(Ações!$B3178="","",VLOOKUP(Table_1[[#This Row],[AÇÕES]],'Dados Status Invest STOCKS'!A3164:AD3779,2)),0)</f>
        <v>1.56</v>
      </c>
      <c r="L3178" s="65">
        <f>IFERROR(IF(Ações!$B3178="","",VLOOKUP(Table_1[[#This Row],[AÇÕES]],'Dados Status Invest STOCKS'!A3164:AD3779,3)/100),0)</f>
        <v>0</v>
      </c>
      <c r="M3178" s="66">
        <f>IFERROR(IF(Ações!$B3178="","",VLOOKUP(Table_1[[#This Row],[AÇÕES]],'Dados Status Invest STOCKS'!A3164:AD3779,28)),0)</f>
        <v>-0.1</v>
      </c>
      <c r="N3178" s="66">
        <f>IFERROR(IF(Ações!$B3178="","",VLOOKUP(Table_1[[#This Row],[AÇÕES]],'Dados Status Invest STOCKS'!A3164:AD3779,27)),0)</f>
        <v>0.67</v>
      </c>
      <c r="O3178" s="66">
        <f>IFERROR(IF(Ações!$L3178="","",Ações!$K3178*Ações!$L3178),0)</f>
        <v>0</v>
      </c>
      <c r="P3178" s="67">
        <f t="shared" si="49"/>
        <v>0.06</v>
      </c>
      <c r="Q3178" s="67">
        <f>IFERROR(Ações!$O3178/Ações!$M3178,0)</f>
        <v>0</v>
      </c>
      <c r="R3178" s="67">
        <f>IFERROR(IF(Ações!$B3178="","",VLOOKUP(Table_1[[#This Row],[AÇÕES]],'Dados Status Invest STOCKS'!A3164:AD3779,18)/100),0)</f>
        <v>-0.15659999999999999</v>
      </c>
      <c r="S3178" s="65">
        <f>IFERROR(IF(Ações!$B3178="","",VLOOKUP(Table_1[[#This Row],[AÇÕES]],'Dados Status Invest STOCKS'!A3164:AD3779,25)/100),0)</f>
        <v>0</v>
      </c>
      <c r="T3178" s="67">
        <f>(1-Ações!$Q3178)*Ações!$R3178</f>
        <v>-0.15659999999999999</v>
      </c>
      <c r="U3178" s="68">
        <f>IF(Ações!$S3178=0,Ações!$T3178,IF(Ações!$T3178=0,Ações!$S3178,AVERAGE(Ações!$S3178,Ações!$T3178)))</f>
        <v>-0.15659999999999999</v>
      </c>
    </row>
    <row r="3179" spans="2:21" ht="15" customHeight="1" x14ac:dyDescent="0.2">
      <c r="B3179" s="63" t="str">
        <f>IFERROR('Dados Status Invest STOCKS'!A3166,"-")</f>
        <v>NBACU</v>
      </c>
      <c r="C3179" s="45">
        <f>IFERROR((Ações!$D3179-Ações!$K3179)/Ações!$D3179,0)</f>
        <v>0</v>
      </c>
      <c r="D3179" s="46">
        <f>(Ações!$O3179)/0.06</f>
        <v>0</v>
      </c>
      <c r="E3179" s="47">
        <f>IFERROR((Ações!$F3179-Ações!$K3179)/Ações!$F3179,0)</f>
        <v>0</v>
      </c>
      <c r="F3179" s="46" t="str">
        <f>IF(OR(Ações!$N3179&lt;0,Ações!$M3179&lt;0),"",(22.5*Ações!$M3179*Ações!$N3179)^0.5)</f>
        <v/>
      </c>
      <c r="G3179" s="47">
        <f>IFERROR((Ações!$H3179-Ações!$K3179)/Ações!$H3179,0)</f>
        <v>0</v>
      </c>
      <c r="H3179" s="48">
        <f>IFERROR(Ações!$I3179/(Ações!$P3179-Table_1[[#This Row],[CAGR LUCRO 5A]]),0)</f>
        <v>0</v>
      </c>
      <c r="I3179" s="48">
        <f>IF(Ações!$S3179&lt;0,"",Ações!$O3179*(1+Ações!$S3179))</f>
        <v>0</v>
      </c>
      <c r="J3179" s="49">
        <f>IFERROR(IF(Ações!$B3179="","",(VLOOKUP(Table_1[[#This Row],[AÇÕES]],'Dados Status Invest STOCKS'!A3165:AD3780,4)/Table_1[[#This Row],[LPA]]))/100,0)</f>
        <v>17.911999999999999</v>
      </c>
      <c r="K3179" s="64">
        <f>IFERROR(IF(Ações!$B3179="","",VLOOKUP(Table_1[[#This Row],[AÇÕES]],'Dados Status Invest STOCKS'!A3165:AD3780,2)),0)</f>
        <v>18.8</v>
      </c>
      <c r="L3179" s="65">
        <f>IFERROR(IF(Ações!$B3179="","",VLOOKUP(Table_1[[#This Row],[AÇÕES]],'Dados Status Invest STOCKS'!A3165:AD3780,3)/100),0)</f>
        <v>0</v>
      </c>
      <c r="M3179" s="66">
        <f>IFERROR(IF(Ações!$B3179="","",VLOOKUP(Table_1[[#This Row],[AÇÕES]],'Dados Status Invest STOCKS'!A3165:AD3780,28)),0)</f>
        <v>-0.1</v>
      </c>
      <c r="N3179" s="66">
        <f>IFERROR(IF(Ações!$B3179="","",VLOOKUP(Table_1[[#This Row],[AÇÕES]],'Dados Status Invest STOCKS'!A3165:AD3780,27)),0)</f>
        <v>0.67</v>
      </c>
      <c r="O3179" s="66">
        <f>IFERROR(IF(Ações!$L3179="","",Ações!$K3179*Ações!$L3179),0)</f>
        <v>0</v>
      </c>
      <c r="P3179" s="67">
        <f t="shared" si="49"/>
        <v>0.06</v>
      </c>
      <c r="Q3179" s="67">
        <f>IFERROR(Ações!$O3179/Ações!$M3179,0)</f>
        <v>0</v>
      </c>
      <c r="R3179" s="67">
        <f>IFERROR(IF(Ações!$B3179="","",VLOOKUP(Table_1[[#This Row],[AÇÕES]],'Dados Status Invest STOCKS'!A3165:AD3780,18)/100),0)</f>
        <v>-0.15659999999999999</v>
      </c>
      <c r="S3179" s="65">
        <f>IFERROR(IF(Ações!$B3179="","",VLOOKUP(Table_1[[#This Row],[AÇÕES]],'Dados Status Invest STOCKS'!A3165:AD3780,25)/100),0)</f>
        <v>0</v>
      </c>
      <c r="T3179" s="67">
        <f>(1-Ações!$Q3179)*Ações!$R3179</f>
        <v>-0.15659999999999999</v>
      </c>
      <c r="U3179" s="68">
        <f>IF(Ações!$S3179=0,Ações!$T3179,IF(Ações!$T3179=0,Ações!$S3179,AVERAGE(Ações!$S3179,Ações!$T3179)))</f>
        <v>-0.15659999999999999</v>
      </c>
    </row>
    <row r="3180" spans="2:21" ht="15" customHeight="1" x14ac:dyDescent="0.2">
      <c r="B3180" s="63" t="str">
        <f>IFERROR('Dados Status Invest STOCKS'!A3167,"-")</f>
        <v>NBACW</v>
      </c>
      <c r="C3180" s="45">
        <f>IFERROR((Ações!$D3180-Ações!$K3180)/Ações!$D3180,0)</f>
        <v>0</v>
      </c>
      <c r="D3180" s="46">
        <f>(Ações!$O3180)/0.06</f>
        <v>0</v>
      </c>
      <c r="E3180" s="47">
        <f>IFERROR((Ações!$F3180-Ações!$K3180)/Ações!$F3180,0)</f>
        <v>0</v>
      </c>
      <c r="F3180" s="46" t="str">
        <f>IF(OR(Ações!$N3180&lt;0,Ações!$M3180&lt;0),"",(22.5*Ações!$M3180*Ações!$N3180)^0.5)</f>
        <v/>
      </c>
      <c r="G3180" s="47">
        <f>IFERROR((Ações!$H3180-Ações!$K3180)/Ações!$H3180,0)</f>
        <v>0</v>
      </c>
      <c r="H3180" s="48">
        <f>IFERROR(Ações!$I3180/(Ações!$P3180-Table_1[[#This Row],[CAGR LUCRO 5A]]),0)</f>
        <v>0</v>
      </c>
      <c r="I3180" s="48">
        <f>IF(Ações!$S3180&lt;0,"",Ações!$O3180*(1+Ações!$S3180))</f>
        <v>0</v>
      </c>
      <c r="J3180" s="49">
        <f>IFERROR(IF(Ações!$B3180="","",(VLOOKUP(Table_1[[#This Row],[AÇÕES]],'Dados Status Invest STOCKS'!A3166:AD3781,4)/Table_1[[#This Row],[LPA]]))/100,0)</f>
        <v>2.3439999999999999</v>
      </c>
      <c r="K3180" s="64">
        <f>IFERROR(IF(Ações!$B3180="","",VLOOKUP(Table_1[[#This Row],[AÇÕES]],'Dados Status Invest STOCKS'!A3166:AD3781,2)),0)</f>
        <v>2.46</v>
      </c>
      <c r="L3180" s="65">
        <f>IFERROR(IF(Ações!$B3180="","",VLOOKUP(Table_1[[#This Row],[AÇÕES]],'Dados Status Invest STOCKS'!A3166:AD3781,3)/100),0)</f>
        <v>0</v>
      </c>
      <c r="M3180" s="66">
        <f>IFERROR(IF(Ações!$B3180="","",VLOOKUP(Table_1[[#This Row],[AÇÕES]],'Dados Status Invest STOCKS'!A3166:AD3781,28)),0)</f>
        <v>-0.1</v>
      </c>
      <c r="N3180" s="66">
        <f>IFERROR(IF(Ações!$B3180="","",VLOOKUP(Table_1[[#This Row],[AÇÕES]],'Dados Status Invest STOCKS'!A3166:AD3781,27)),0)</f>
        <v>0.67</v>
      </c>
      <c r="O3180" s="66">
        <f>IFERROR(IF(Ações!$L3180="","",Ações!$K3180*Ações!$L3180),0)</f>
        <v>0</v>
      </c>
      <c r="P3180" s="67">
        <f t="shared" si="49"/>
        <v>0.06</v>
      </c>
      <c r="Q3180" s="67">
        <f>IFERROR(Ações!$O3180/Ações!$M3180,0)</f>
        <v>0</v>
      </c>
      <c r="R3180" s="67">
        <f>IFERROR(IF(Ações!$B3180="","",VLOOKUP(Table_1[[#This Row],[AÇÕES]],'Dados Status Invest STOCKS'!A3166:AD3781,18)/100),0)</f>
        <v>-0.15659999999999999</v>
      </c>
      <c r="S3180" s="65">
        <f>IFERROR(IF(Ações!$B3180="","",VLOOKUP(Table_1[[#This Row],[AÇÕES]],'Dados Status Invest STOCKS'!A3166:AD3781,25)/100),0)</f>
        <v>0</v>
      </c>
      <c r="T3180" s="67">
        <f>(1-Ações!$Q3180)*Ações!$R3180</f>
        <v>-0.15659999999999999</v>
      </c>
      <c r="U3180" s="68">
        <f>IF(Ações!$S3180=0,Ações!$T3180,IF(Ações!$T3180=0,Ações!$S3180,AVERAGE(Ações!$S3180,Ações!$T3180)))</f>
        <v>-0.15659999999999999</v>
      </c>
    </row>
    <row r="3181" spans="2:21" ht="15" customHeight="1" x14ac:dyDescent="0.2">
      <c r="B3181" s="63" t="str">
        <f>IFERROR('Dados Status Invest STOCKS'!A3168,"-")</f>
        <v>NBEV</v>
      </c>
      <c r="C3181" s="45">
        <f>IFERROR((Ações!$D3181-Ações!$K3181)/Ações!$D3181,0)</f>
        <v>0</v>
      </c>
      <c r="D3181" s="46">
        <f>(Ações!$O3181)/0.06</f>
        <v>0</v>
      </c>
      <c r="E3181" s="47">
        <f>IFERROR((Ações!$F3181-Ações!$K3181)/Ações!$F3181,0)</f>
        <v>0</v>
      </c>
      <c r="F3181" s="46" t="str">
        <f>IF(OR(Ações!$N3181&lt;0,Ações!$M3181&lt;0),"",(22.5*Ações!$M3181*Ações!$N3181)^0.5)</f>
        <v/>
      </c>
      <c r="G3181" s="47">
        <f>IFERROR((Ações!$H3181-Ações!$K3181)/Ações!$H3181,0)</f>
        <v>0</v>
      </c>
      <c r="H3181" s="48">
        <f>IFERROR(Ações!$I3181/(Ações!$P3181-Table_1[[#This Row],[CAGR LUCRO 5A]]),0)</f>
        <v>0</v>
      </c>
      <c r="I3181" s="48">
        <f>IF(Ações!$S3181&lt;0,"",Ações!$O3181*(1+Ações!$S3181))</f>
        <v>0</v>
      </c>
      <c r="J3181" s="49">
        <f>IFERROR(IF(Ações!$B3181="","",(VLOOKUP(Table_1[[#This Row],[AÇÕES]],'Dados Status Invest STOCKS'!A3167:AD3782,4)/Table_1[[#This Row],[LPA]]))/100,0)</f>
        <v>3.1280000000000001</v>
      </c>
      <c r="K3181" s="64">
        <f>IFERROR(IF(Ações!$B3181="","",VLOOKUP(Table_1[[#This Row],[AÇÕES]],'Dados Status Invest STOCKS'!A3167:AD3782,2)),0)</f>
        <v>0.76</v>
      </c>
      <c r="L3181" s="65">
        <f>IFERROR(IF(Ações!$B3181="","",VLOOKUP(Table_1[[#This Row],[AÇÕES]],'Dados Status Invest STOCKS'!A3167:AD3782,3)/100),0)</f>
        <v>0</v>
      </c>
      <c r="M3181" s="66">
        <f>IFERROR(IF(Ações!$B3181="","",VLOOKUP(Table_1[[#This Row],[AÇÕES]],'Dados Status Invest STOCKS'!A3167:AD3782,28)),0)</f>
        <v>-0.05</v>
      </c>
      <c r="N3181" s="66">
        <f>IFERROR(IF(Ações!$B3181="","",VLOOKUP(Table_1[[#This Row],[AÇÕES]],'Dados Status Invest STOCKS'!A3167:AD3782,27)),0)</f>
        <v>1.51</v>
      </c>
      <c r="O3181" s="66">
        <f>IFERROR(IF(Ações!$L3181="","",Ações!$K3181*Ações!$L3181),0)</f>
        <v>0</v>
      </c>
      <c r="P3181" s="67">
        <f t="shared" si="49"/>
        <v>0.06</v>
      </c>
      <c r="Q3181" s="67">
        <f>IFERROR(Ações!$O3181/Ações!$M3181,0)</f>
        <v>0</v>
      </c>
      <c r="R3181" s="67">
        <f>IFERROR(IF(Ações!$B3181="","",VLOOKUP(Table_1[[#This Row],[AÇÕES]],'Dados Status Invest STOCKS'!A3167:AD3782,18)/100),0)</f>
        <v>-3.2099999999999997E-2</v>
      </c>
      <c r="S3181" s="65">
        <f>IFERROR(IF(Ações!$B3181="","",VLOOKUP(Table_1[[#This Row],[AÇÕES]],'Dados Status Invest STOCKS'!A3167:AD3782,25)/100),0)</f>
        <v>0</v>
      </c>
      <c r="T3181" s="67">
        <f>(1-Ações!$Q3181)*Ações!$R3181</f>
        <v>-3.2099999999999997E-2</v>
      </c>
      <c r="U3181" s="68">
        <f>IF(Ações!$S3181=0,Ações!$T3181,IF(Ações!$T3181=0,Ações!$S3181,AVERAGE(Ações!$S3181,Ações!$T3181)))</f>
        <v>-3.2099999999999997E-2</v>
      </c>
    </row>
    <row r="3182" spans="2:21" ht="15" customHeight="1" x14ac:dyDescent="0.2">
      <c r="B3182" s="63" t="str">
        <f>IFERROR('Dados Status Invest STOCKS'!A3169,"-")</f>
        <v>NBHC</v>
      </c>
      <c r="C3182" s="45">
        <f>IFERROR((Ações!$D3182-Ações!$K3182)/Ações!$D3182,0)</f>
        <v>-2.278688524590164</v>
      </c>
      <c r="D3182" s="46">
        <f>(Ações!$O3182)/0.06</f>
        <v>14.475300000000001</v>
      </c>
      <c r="E3182" s="47">
        <f>IFERROR((Ações!$F3182-Ações!$K3182)/Ações!$F3182,0)</f>
        <v>-5.4359775484131213E-2</v>
      </c>
      <c r="F3182" s="46">
        <f>IF(OR(Ações!$N3182&lt;0,Ações!$M3182&lt;0),"",(22.5*Ações!$M3182*Ações!$N3182)^0.5)</f>
        <v>45.013098093777103</v>
      </c>
      <c r="G3182" s="47">
        <f>IFERROR((Ações!$H3182-Ações!$K3182)/Ações!$H3182,0)</f>
        <v>23.205574162210866</v>
      </c>
      <c r="H3182" s="48">
        <f>IFERROR(Ações!$I3182/(Ações!$P3182-Table_1[[#This Row],[CAGR LUCRO 5A]]),0)</f>
        <v>-2.1373011863285556</v>
      </c>
      <c r="I3182" s="48">
        <f>IF(Ações!$S3182&lt;0,"",Ações!$O3182*(1+Ações!$S3182))</f>
        <v>1.5508257408000001</v>
      </c>
      <c r="J3182" s="49">
        <f>IFERROR(IF(Ações!$B3182="","",(VLOOKUP(Table_1[[#This Row],[AÇÕES]],'Dados Status Invest STOCKS'!A3168:AD3783,4)/Table_1[[#This Row],[LPA]]))/100,0)</f>
        <v>4.5510835913312696E-2</v>
      </c>
      <c r="K3182" s="64">
        <f>IFERROR(IF(Ações!$B3182="","",VLOOKUP(Table_1[[#This Row],[AÇÕES]],'Dados Status Invest STOCKS'!A3168:AD3783,2)),0)</f>
        <v>47.46</v>
      </c>
      <c r="L3182" s="65">
        <f>IFERROR(IF(Ações!$B3182="","",VLOOKUP(Table_1[[#This Row],[AÇÕES]],'Dados Status Invest STOCKS'!A3168:AD3783,3)/100),0)</f>
        <v>1.83E-2</v>
      </c>
      <c r="M3182" s="66">
        <f>IFERROR(IF(Ações!$B3182="","",VLOOKUP(Table_1[[#This Row],[AÇÕES]],'Dados Status Invest STOCKS'!A3168:AD3783,28)),0)</f>
        <v>3.23</v>
      </c>
      <c r="N3182" s="66">
        <f>IFERROR(IF(Ações!$B3182="","",VLOOKUP(Table_1[[#This Row],[AÇÕES]],'Dados Status Invest STOCKS'!A3168:AD3783,27)),0)</f>
        <v>27.88</v>
      </c>
      <c r="O3182" s="66">
        <f>IFERROR(IF(Ações!$L3182="","",Ações!$K3182*Ações!$L3182),0)</f>
        <v>0.86851800000000001</v>
      </c>
      <c r="P3182" s="67">
        <f t="shared" si="49"/>
        <v>0.06</v>
      </c>
      <c r="Q3182" s="67">
        <f>IFERROR(Ações!$O3182/Ações!$M3182,0)</f>
        <v>0.26889102167182666</v>
      </c>
      <c r="R3182" s="67">
        <f>IFERROR(IF(Ações!$B3182="","",VLOOKUP(Table_1[[#This Row],[AÇÕES]],'Dados Status Invest STOCKS'!A3168:AD3783,18)/100),0)</f>
        <v>0.11599999999999999</v>
      </c>
      <c r="S3182" s="65">
        <f>IFERROR(IF(Ações!$B3182="","",VLOOKUP(Table_1[[#This Row],[AÇÕES]],'Dados Status Invest STOCKS'!A3168:AD3783,25)/100),0)</f>
        <v>0.78560000000000008</v>
      </c>
      <c r="T3182" s="67">
        <f>(1-Ações!$Q3182)*Ações!$R3182</f>
        <v>8.4808641486068106E-2</v>
      </c>
      <c r="U3182" s="68">
        <f>IF(Ações!$S3182=0,Ações!$T3182,IF(Ações!$T3182=0,Ações!$S3182,AVERAGE(Ações!$S3182,Ações!$T3182)))</f>
        <v>0.43520432074303411</v>
      </c>
    </row>
    <row r="3183" spans="2:21" ht="15" customHeight="1" x14ac:dyDescent="0.2">
      <c r="B3183" s="63" t="str">
        <f>IFERROR('Dados Status Invest STOCKS'!A3170,"-")</f>
        <v>NBIX</v>
      </c>
      <c r="C3183" s="45">
        <f>IFERROR((Ações!$D3183-Ações!$K3183)/Ações!$D3183,0)</f>
        <v>0</v>
      </c>
      <c r="D3183" s="46">
        <f>(Ações!$O3183)/0.06</f>
        <v>0</v>
      </c>
      <c r="E3183" s="47">
        <f>IFERROR((Ações!$F3183-Ações!$K3183)/Ações!$F3183,0)</f>
        <v>0.20985464815496235</v>
      </c>
      <c r="F3183" s="46">
        <f>IF(OR(Ações!$N3183&lt;0,Ações!$M3183&lt;0),"",(22.5*Ações!$M3183*Ações!$N3183)^0.5)</f>
        <v>96.007652038782823</v>
      </c>
      <c r="G3183" s="47">
        <f>IFERROR((Ações!$H3183-Ações!$K3183)/Ações!$H3183,0)</f>
        <v>0</v>
      </c>
      <c r="H3183" s="48">
        <f>IFERROR(Ações!$I3183/(Ações!$P3183-Table_1[[#This Row],[CAGR LUCRO 5A]]),0)</f>
        <v>0</v>
      </c>
      <c r="I3183" s="48">
        <f>IF(Ações!$S3183&lt;0,"",Ações!$O3183*(1+Ações!$S3183))</f>
        <v>0</v>
      </c>
      <c r="J3183" s="49">
        <f>IFERROR(IF(Ações!$B3183="","",(VLOOKUP(Table_1[[#This Row],[AÇÕES]],'Dados Status Invest STOCKS'!A3169:AD3784,4)/Table_1[[#This Row],[LPA]]))/100,0)</f>
        <v>9.1098025632144089E-4</v>
      </c>
      <c r="K3183" s="64">
        <f>IFERROR(IF(Ações!$B3183="","",VLOOKUP(Table_1[[#This Row],[AÇÕES]],'Dados Status Invest STOCKS'!A3169:AD3784,2)),0)</f>
        <v>75.86</v>
      </c>
      <c r="L3183" s="65">
        <f>IFERROR(IF(Ações!$B3183="","",VLOOKUP(Table_1[[#This Row],[AÇÕES]],'Dados Status Invest STOCKS'!A3169:AD3784,3)/100),0)</f>
        <v>0</v>
      </c>
      <c r="M3183" s="66">
        <f>IFERROR(IF(Ações!$B3183="","",VLOOKUP(Table_1[[#This Row],[AÇÕES]],'Dados Status Invest STOCKS'!A3169:AD3784,28)),0)</f>
        <v>28.87</v>
      </c>
      <c r="N3183" s="66">
        <f>IFERROR(IF(Ações!$B3183="","",VLOOKUP(Table_1[[#This Row],[AÇÕES]],'Dados Status Invest STOCKS'!A3169:AD3784,27)),0)</f>
        <v>14.19</v>
      </c>
      <c r="O3183" s="66">
        <f>IFERROR(IF(Ações!$L3183="","",Ações!$K3183*Ações!$L3183),0)</f>
        <v>0</v>
      </c>
      <c r="P3183" s="67">
        <f t="shared" si="49"/>
        <v>0.06</v>
      </c>
      <c r="Q3183" s="67">
        <f>IFERROR(Ações!$O3183/Ações!$M3183,0)</f>
        <v>0</v>
      </c>
      <c r="R3183" s="67">
        <f>IFERROR(IF(Ações!$B3183="","",VLOOKUP(Table_1[[#This Row],[AÇÕES]],'Dados Status Invest STOCKS'!A3169:AD3784,18)/100),0)</f>
        <v>2.0347999999999997</v>
      </c>
      <c r="S3183" s="65">
        <f>IFERROR(IF(Ações!$B3183="","",VLOOKUP(Table_1[[#This Row],[AÇÕES]],'Dados Status Invest STOCKS'!A3169:AD3784,25)/100),0)</f>
        <v>0</v>
      </c>
      <c r="T3183" s="67">
        <f>(1-Ações!$Q3183)*Ações!$R3183</f>
        <v>2.0347999999999997</v>
      </c>
      <c r="U3183" s="68">
        <f>IF(Ações!$S3183=0,Ações!$T3183,IF(Ações!$T3183=0,Ações!$S3183,AVERAGE(Ações!$S3183,Ações!$T3183)))</f>
        <v>2.0347999999999997</v>
      </c>
    </row>
    <row r="3184" spans="2:21" ht="15" customHeight="1" x14ac:dyDescent="0.2">
      <c r="B3184" s="63" t="str">
        <f>IFERROR('Dados Status Invest STOCKS'!A3171,"-")</f>
        <v>NBLX</v>
      </c>
      <c r="C3184" s="45">
        <f>IFERROR((Ações!$D3184-Ações!$K3184)/Ações!$D3184,0)</f>
        <v>-3.8780487804878048</v>
      </c>
      <c r="D3184" s="46">
        <f>(Ações!$O3184)/0.06</f>
        <v>3.1180500000000002</v>
      </c>
      <c r="E3184" s="47">
        <f>IFERROR((Ações!$F3184-Ações!$K3184)/Ações!$F3184,0)</f>
        <v>0</v>
      </c>
      <c r="F3184" s="46">
        <f>IF(OR(Ações!$N3184&lt;0,Ações!$M3184&lt;0),"",(22.5*Ações!$M3184*Ações!$N3184)^0.5)</f>
        <v>0</v>
      </c>
      <c r="G3184" s="47">
        <f>IFERROR((Ações!$H3184-Ações!$K3184)/Ações!$H3184,0)</f>
        <v>15.308538607774137</v>
      </c>
      <c r="H3184" s="48">
        <f>IFERROR(Ações!$I3184/(Ações!$P3184-Table_1[[#This Row],[CAGR LUCRO 5A]]),0)</f>
        <v>-1.0630016395759718</v>
      </c>
      <c r="I3184" s="48">
        <f>IF(Ações!$S3184&lt;0,"",Ações!$O3184*(1+Ações!$S3184))</f>
        <v>0.24066357120000001</v>
      </c>
      <c r="J3184" s="49">
        <f>IFERROR(IF(Ações!$B3184="","",(VLOOKUP(Table_1[[#This Row],[AÇÕES]],'Dados Status Invest STOCKS'!A3170:AD3785,4)/Table_1[[#This Row],[LPA]]))/100,0)</f>
        <v>5.1511627906976741E-2</v>
      </c>
      <c r="K3184" s="64">
        <f>IFERROR(IF(Ações!$B3184="","",VLOOKUP(Table_1[[#This Row],[AÇÕES]],'Dados Status Invest STOCKS'!A3170:AD3785,2)),0)</f>
        <v>15.21</v>
      </c>
      <c r="L3184" s="65">
        <f>IFERROR(IF(Ações!$B3184="","",VLOOKUP(Table_1[[#This Row],[AÇÕES]],'Dados Status Invest STOCKS'!A3170:AD3785,3)/100),0)</f>
        <v>1.23E-2</v>
      </c>
      <c r="M3184" s="66">
        <f>IFERROR(IF(Ações!$B3184="","",VLOOKUP(Table_1[[#This Row],[AÇÕES]],'Dados Status Invest STOCKS'!A3170:AD3785,28)),0)</f>
        <v>1.72</v>
      </c>
      <c r="N3184" s="66">
        <f>IFERROR(IF(Ações!$B3184="","",VLOOKUP(Table_1[[#This Row],[AÇÕES]],'Dados Status Invest STOCKS'!A3170:AD3785,27)),0)</f>
        <v>0</v>
      </c>
      <c r="O3184" s="66">
        <f>IFERROR(IF(Ações!$L3184="","",Ações!$K3184*Ações!$L3184),0)</f>
        <v>0.187083</v>
      </c>
      <c r="P3184" s="67">
        <f t="shared" si="49"/>
        <v>0.06</v>
      </c>
      <c r="Q3184" s="67">
        <f>IFERROR(Ações!$O3184/Ações!$M3184,0)</f>
        <v>0.10876918604651163</v>
      </c>
      <c r="R3184" s="67">
        <f>IFERROR(IF(Ações!$B3184="","",VLOOKUP(Table_1[[#This Row],[AÇÕES]],'Dados Status Invest STOCKS'!A3170:AD3785,18)/100),0)</f>
        <v>0</v>
      </c>
      <c r="S3184" s="65">
        <f>IFERROR(IF(Ações!$B3184="","",VLOOKUP(Table_1[[#This Row],[AÇÕES]],'Dados Status Invest STOCKS'!A3170:AD3785,25)/100),0)</f>
        <v>0.28639999999999999</v>
      </c>
      <c r="T3184" s="67">
        <f>(1-Ações!$Q3184)*Ações!$R3184</f>
        <v>0</v>
      </c>
      <c r="U3184" s="68">
        <f>IF(Ações!$S3184=0,Ações!$T3184,IF(Ações!$T3184=0,Ações!$S3184,AVERAGE(Ações!$S3184,Ações!$T3184)))</f>
        <v>0.28639999999999999</v>
      </c>
    </row>
    <row r="3185" spans="2:21" ht="15" customHeight="1" x14ac:dyDescent="0.2">
      <c r="B3185" s="63" t="str">
        <f>IFERROR('Dados Status Invest STOCKS'!A3172,"-")</f>
        <v>NBN</v>
      </c>
      <c r="C3185" s="45">
        <f>IFERROR((Ações!$D3185-Ações!$K3185)/Ações!$D3185,0)</f>
        <v>-53.54545454545454</v>
      </c>
      <c r="D3185" s="46">
        <f>(Ações!$O3185)/0.06</f>
        <v>0.66366666666666685</v>
      </c>
      <c r="E3185" s="47">
        <f>IFERROR((Ações!$F3185-Ações!$K3185)/Ações!$F3185,0)</f>
        <v>-0.15929751385648996</v>
      </c>
      <c r="F3185" s="46">
        <f>IF(OR(Ações!$N3185&lt;0,Ações!$M3185&lt;0),"",(22.5*Ações!$M3185*Ações!$N3185)^0.5)</f>
        <v>31.225806634897364</v>
      </c>
      <c r="G3185" s="47">
        <f>IFERROR((Ações!$H3185-Ações!$K3185)/Ações!$H3185,0)</f>
        <v>178.955580080011</v>
      </c>
      <c r="H3185" s="48">
        <f>IFERROR(Ações!$I3185/(Ações!$P3185-Table_1[[#This Row],[CAGR LUCRO 5A]]),0)</f>
        <v>-0.20342155038759693</v>
      </c>
      <c r="I3185" s="48">
        <f>IF(Ações!$S3185&lt;0,"",Ações!$O3185*(1+Ações!$S3185))</f>
        <v>5.248276000000001E-2</v>
      </c>
      <c r="J3185" s="49">
        <f>IFERROR(IF(Ações!$B3185="","",(VLOOKUP(Table_1[[#This Row],[AÇÕES]],'Dados Status Invest STOCKS'!A3171:AD3786,4)/Table_1[[#This Row],[LPA]]))/100,0)</f>
        <v>6.7965367965367965E-2</v>
      </c>
      <c r="K3185" s="64">
        <f>IFERROR(IF(Ações!$B3185="","",VLOOKUP(Table_1[[#This Row],[AÇÕES]],'Dados Status Invest STOCKS'!A3171:AD3786,2)),0)</f>
        <v>36.200000000000003</v>
      </c>
      <c r="L3185" s="65">
        <f>IFERROR(IF(Ações!$B3185="","",VLOOKUP(Table_1[[#This Row],[AÇÕES]],'Dados Status Invest STOCKS'!A3171:AD3786,3)/100),0)</f>
        <v>1.1000000000000001E-3</v>
      </c>
      <c r="M3185" s="66">
        <f>IFERROR(IF(Ações!$B3185="","",VLOOKUP(Table_1[[#This Row],[AÇÕES]],'Dados Status Invest STOCKS'!A3171:AD3786,28)),0)</f>
        <v>2.31</v>
      </c>
      <c r="N3185" s="66">
        <f>IFERROR(IF(Ações!$B3185="","",VLOOKUP(Table_1[[#This Row],[AÇÕES]],'Dados Status Invest STOCKS'!A3171:AD3786,27)),0)</f>
        <v>18.760000000000002</v>
      </c>
      <c r="O3185" s="66">
        <f>IFERROR(IF(Ações!$L3185="","",Ações!$K3185*Ações!$L3185),0)</f>
        <v>3.9820000000000008E-2</v>
      </c>
      <c r="P3185" s="67">
        <f t="shared" si="49"/>
        <v>0.06</v>
      </c>
      <c r="Q3185" s="67">
        <f>IFERROR(Ações!$O3185/Ações!$M3185,0)</f>
        <v>1.723809523809524E-2</v>
      </c>
      <c r="R3185" s="67">
        <f>IFERROR(IF(Ações!$B3185="","",VLOOKUP(Table_1[[#This Row],[AÇÕES]],'Dados Status Invest STOCKS'!A3171:AD3786,18)/100),0)</f>
        <v>0.1229</v>
      </c>
      <c r="S3185" s="65">
        <f>IFERROR(IF(Ações!$B3185="","",VLOOKUP(Table_1[[#This Row],[AÇÕES]],'Dados Status Invest STOCKS'!A3171:AD3786,25)/100),0)</f>
        <v>0.318</v>
      </c>
      <c r="T3185" s="67">
        <f>(1-Ações!$Q3185)*Ações!$R3185</f>
        <v>0.12078143809523809</v>
      </c>
      <c r="U3185" s="68">
        <f>IF(Ações!$S3185=0,Ações!$T3185,IF(Ações!$T3185=0,Ações!$S3185,AVERAGE(Ações!$S3185,Ações!$T3185)))</f>
        <v>0.21939071904761903</v>
      </c>
    </row>
    <row r="3186" spans="2:21" ht="15" customHeight="1" x14ac:dyDescent="0.2">
      <c r="B3186" s="63" t="str">
        <f>IFERROR('Dados Status Invest STOCKS'!A3173,"-")</f>
        <v>NBR</v>
      </c>
      <c r="C3186" s="45">
        <f>IFERROR((Ações!$D3186-Ações!$K3186)/Ações!$D3186,0)</f>
        <v>0</v>
      </c>
      <c r="D3186" s="46">
        <f>(Ações!$O3186)/0.06</f>
        <v>0</v>
      </c>
      <c r="E3186" s="47">
        <f>IFERROR((Ações!$F3186-Ações!$K3186)/Ações!$F3186,0)</f>
        <v>0</v>
      </c>
      <c r="F3186" s="46" t="str">
        <f>IF(OR(Ações!$N3186&lt;0,Ações!$M3186&lt;0),"",(22.5*Ações!$M3186*Ações!$N3186)^0.5)</f>
        <v/>
      </c>
      <c r="G3186" s="47">
        <f>IFERROR((Ações!$H3186-Ações!$K3186)/Ações!$H3186,0)</f>
        <v>0</v>
      </c>
      <c r="H3186" s="48">
        <f>IFERROR(Ações!$I3186/(Ações!$P3186-Table_1[[#This Row],[CAGR LUCRO 5A]]),0)</f>
        <v>0</v>
      </c>
      <c r="I3186" s="48">
        <f>IF(Ações!$S3186&lt;0,"",Ações!$O3186*(1+Ações!$S3186))</f>
        <v>0</v>
      </c>
      <c r="J3186" s="49">
        <f>IFERROR(IF(Ações!$B3186="","",(VLOOKUP(Table_1[[#This Row],[AÇÕES]],'Dados Status Invest STOCKS'!A3172:AD3787,4)/Table_1[[#This Row],[LPA]]))/100,0)</f>
        <v>2.2069570301081555E-4</v>
      </c>
      <c r="K3186" s="64">
        <f>IFERROR(IF(Ações!$B3186="","",VLOOKUP(Table_1[[#This Row],[AÇÕES]],'Dados Status Invest STOCKS'!A3172:AD3787,2)),0)</f>
        <v>103.92</v>
      </c>
      <c r="L3186" s="65">
        <f>IFERROR(IF(Ações!$B3186="","",VLOOKUP(Table_1[[#This Row],[AÇÕES]],'Dados Status Invest STOCKS'!A3172:AD3787,3)/100),0)</f>
        <v>0</v>
      </c>
      <c r="M3186" s="66">
        <f>IFERROR(IF(Ações!$B3186="","",VLOOKUP(Table_1[[#This Row],[AÇÕES]],'Dados Status Invest STOCKS'!A3172:AD3787,28)),0)</f>
        <v>-68.42</v>
      </c>
      <c r="N3186" s="66">
        <f>IFERROR(IF(Ações!$B3186="","",VLOOKUP(Table_1[[#This Row],[AÇÕES]],'Dados Status Invest STOCKS'!A3172:AD3787,27)),0)</f>
        <v>86.03</v>
      </c>
      <c r="O3186" s="66">
        <f>IFERROR(IF(Ações!$L3186="","",Ações!$K3186*Ações!$L3186),0)</f>
        <v>0</v>
      </c>
      <c r="P3186" s="67">
        <f t="shared" si="49"/>
        <v>0.06</v>
      </c>
      <c r="Q3186" s="67">
        <f>IFERROR(Ações!$O3186/Ações!$M3186,0)</f>
        <v>0</v>
      </c>
      <c r="R3186" s="67">
        <f>IFERROR(IF(Ações!$B3186="","",VLOOKUP(Table_1[[#This Row],[AÇÕES]],'Dados Status Invest STOCKS'!A3172:AD3787,18)/100),0)</f>
        <v>-0.79519999999999991</v>
      </c>
      <c r="S3186" s="65">
        <f>IFERROR(IF(Ações!$B3186="","",VLOOKUP(Table_1[[#This Row],[AÇÕES]],'Dados Status Invest STOCKS'!A3172:AD3787,25)/100),0)</f>
        <v>0</v>
      </c>
      <c r="T3186" s="67">
        <f>(1-Ações!$Q3186)*Ações!$R3186</f>
        <v>-0.79519999999999991</v>
      </c>
      <c r="U3186" s="68">
        <f>IF(Ações!$S3186=0,Ações!$T3186,IF(Ações!$T3186=0,Ações!$S3186,AVERAGE(Ações!$S3186,Ações!$T3186)))</f>
        <v>-0.79519999999999991</v>
      </c>
    </row>
    <row r="3187" spans="2:21" ht="15" customHeight="1" x14ac:dyDescent="0.2">
      <c r="B3187" s="63" t="str">
        <f>IFERROR('Dados Status Invest STOCKS'!A3174,"-")</f>
        <v>NBRV</v>
      </c>
      <c r="C3187" s="45">
        <f>IFERROR((Ações!$D3187-Ações!$K3187)/Ações!$D3187,0)</f>
        <v>0</v>
      </c>
      <c r="D3187" s="46">
        <f>(Ações!$O3187)/0.06</f>
        <v>0</v>
      </c>
      <c r="E3187" s="47">
        <f>IFERROR((Ações!$F3187-Ações!$K3187)/Ações!$F3187,0)</f>
        <v>0</v>
      </c>
      <c r="F3187" s="46" t="str">
        <f>IF(OR(Ações!$N3187&lt;0,Ações!$M3187&lt;0),"",(22.5*Ações!$M3187*Ações!$N3187)^0.5)</f>
        <v/>
      </c>
      <c r="G3187" s="47">
        <f>IFERROR((Ações!$H3187-Ações!$K3187)/Ações!$H3187,0)</f>
        <v>0</v>
      </c>
      <c r="H3187" s="48">
        <f>IFERROR(Ações!$I3187/(Ações!$P3187-Table_1[[#This Row],[CAGR LUCRO 5A]]),0)</f>
        <v>0</v>
      </c>
      <c r="I3187" s="48">
        <f>IF(Ações!$S3187&lt;0,"",Ações!$O3187*(1+Ações!$S3187))</f>
        <v>0</v>
      </c>
      <c r="J3187" s="49">
        <f>IFERROR(IF(Ações!$B3187="","",(VLOOKUP(Table_1[[#This Row],[AÇÕES]],'Dados Status Invest STOCKS'!A3173:AD3788,4)/Table_1[[#This Row],[LPA]]))/100,0)</f>
        <v>4.8958333333333328E-3</v>
      </c>
      <c r="K3187" s="64">
        <f>IFERROR(IF(Ações!$B3187="","",VLOOKUP(Table_1[[#This Row],[AÇÕES]],'Dados Status Invest STOCKS'!A3173:AD3788,2)),0)</f>
        <v>0.45</v>
      </c>
      <c r="L3187" s="65">
        <f>IFERROR(IF(Ações!$B3187="","",VLOOKUP(Table_1[[#This Row],[AÇÕES]],'Dados Status Invest STOCKS'!A3173:AD3788,3)/100),0)</f>
        <v>0</v>
      </c>
      <c r="M3187" s="66">
        <f>IFERROR(IF(Ações!$B3187="","",VLOOKUP(Table_1[[#This Row],[AÇÕES]],'Dados Status Invest STOCKS'!A3173:AD3788,28)),0)</f>
        <v>-0.96</v>
      </c>
      <c r="N3187" s="66">
        <f>IFERROR(IF(Ações!$B3187="","",VLOOKUP(Table_1[[#This Row],[AÇÕES]],'Dados Status Invest STOCKS'!A3173:AD3788,27)),0)</f>
        <v>1.1200000000000001</v>
      </c>
      <c r="O3187" s="66">
        <f>IFERROR(IF(Ações!$L3187="","",Ações!$K3187*Ações!$L3187),0)</f>
        <v>0</v>
      </c>
      <c r="P3187" s="67">
        <f t="shared" si="49"/>
        <v>0.06</v>
      </c>
      <c r="Q3187" s="67">
        <f>IFERROR(Ações!$O3187/Ações!$M3187,0)</f>
        <v>0</v>
      </c>
      <c r="R3187" s="67">
        <f>IFERROR(IF(Ações!$B3187="","",VLOOKUP(Table_1[[#This Row],[AÇÕES]],'Dados Status Invest STOCKS'!A3173:AD3788,18)/100),0)</f>
        <v>-0.85670000000000002</v>
      </c>
      <c r="S3187" s="65">
        <f>IFERROR(IF(Ações!$B3187="","",VLOOKUP(Table_1[[#This Row],[AÇÕES]],'Dados Status Invest STOCKS'!A3173:AD3788,25)/100),0)</f>
        <v>0</v>
      </c>
      <c r="T3187" s="67">
        <f>(1-Ações!$Q3187)*Ações!$R3187</f>
        <v>-0.85670000000000002</v>
      </c>
      <c r="U3187" s="68">
        <f>IF(Ações!$S3187=0,Ações!$T3187,IF(Ações!$T3187=0,Ações!$S3187,AVERAGE(Ações!$S3187,Ações!$T3187)))</f>
        <v>-0.85670000000000002</v>
      </c>
    </row>
    <row r="3188" spans="2:21" ht="15" customHeight="1" x14ac:dyDescent="0.2">
      <c r="B3188" s="63" t="str">
        <f>IFERROR('Dados Status Invest STOCKS'!A3175,"-")</f>
        <v>NBSE</v>
      </c>
      <c r="C3188" s="45">
        <f>IFERROR((Ações!$D3188-Ações!$K3188)/Ações!$D3188,0)</f>
        <v>0</v>
      </c>
      <c r="D3188" s="46">
        <f>(Ações!$O3188)/0.06</f>
        <v>0</v>
      </c>
      <c r="E3188" s="47">
        <f>IFERROR((Ações!$F3188-Ações!$K3188)/Ações!$F3188,0)</f>
        <v>0</v>
      </c>
      <c r="F3188" s="46" t="str">
        <f>IF(OR(Ações!$N3188&lt;0,Ações!$M3188&lt;0),"",(22.5*Ações!$M3188*Ações!$N3188)^0.5)</f>
        <v/>
      </c>
      <c r="G3188" s="47">
        <f>IFERROR((Ações!$H3188-Ações!$K3188)/Ações!$H3188,0)</f>
        <v>0</v>
      </c>
      <c r="H3188" s="48">
        <f>IFERROR(Ações!$I3188/(Ações!$P3188-Table_1[[#This Row],[CAGR LUCRO 5A]]),0)</f>
        <v>0</v>
      </c>
      <c r="I3188" s="48">
        <f>IF(Ações!$S3188&lt;0,"",Ações!$O3188*(1+Ações!$S3188))</f>
        <v>0</v>
      </c>
      <c r="J3188" s="49">
        <f>IFERROR(IF(Ações!$B3188="","",(VLOOKUP(Table_1[[#This Row],[AÇÕES]],'Dados Status Invest STOCKS'!A3174:AD3789,4)/Table_1[[#This Row],[LPA]]))/100,0)</f>
        <v>2.6153846153846153E-2</v>
      </c>
      <c r="K3188" s="64">
        <f>IFERROR(IF(Ações!$B3188="","",VLOOKUP(Table_1[[#This Row],[AÇÕES]],'Dados Status Invest STOCKS'!A3174:AD3789,2)),0)</f>
        <v>1.58</v>
      </c>
      <c r="L3188" s="65">
        <f>IFERROR(IF(Ações!$B3188="","",VLOOKUP(Table_1[[#This Row],[AÇÕES]],'Dados Status Invest STOCKS'!A3174:AD3789,3)/100),0)</f>
        <v>0</v>
      </c>
      <c r="M3188" s="66">
        <f>IFERROR(IF(Ações!$B3188="","",VLOOKUP(Table_1[[#This Row],[AÇÕES]],'Dados Status Invest STOCKS'!A3174:AD3789,28)),0)</f>
        <v>-0.78</v>
      </c>
      <c r="N3188" s="66">
        <f>IFERROR(IF(Ações!$B3188="","",VLOOKUP(Table_1[[#This Row],[AÇÕES]],'Dados Status Invest STOCKS'!A3174:AD3789,27)),0)</f>
        <v>1.65</v>
      </c>
      <c r="O3188" s="66">
        <f>IFERROR(IF(Ações!$L3188="","",Ações!$K3188*Ações!$L3188),0)</f>
        <v>0</v>
      </c>
      <c r="P3188" s="67">
        <f t="shared" si="49"/>
        <v>0.06</v>
      </c>
      <c r="Q3188" s="67">
        <f>IFERROR(Ações!$O3188/Ações!$M3188,0)</f>
        <v>0</v>
      </c>
      <c r="R3188" s="67">
        <f>IFERROR(IF(Ações!$B3188="","",VLOOKUP(Table_1[[#This Row],[AÇÕES]],'Dados Status Invest STOCKS'!A3174:AD3789,18)/100),0)</f>
        <v>-0.46990000000000004</v>
      </c>
      <c r="S3188" s="65">
        <f>IFERROR(IF(Ações!$B3188="","",VLOOKUP(Table_1[[#This Row],[AÇÕES]],'Dados Status Invest STOCKS'!A3174:AD3789,25)/100),0)</f>
        <v>0</v>
      </c>
      <c r="T3188" s="67">
        <f>(1-Ações!$Q3188)*Ações!$R3188</f>
        <v>-0.46990000000000004</v>
      </c>
      <c r="U3188" s="68">
        <f>IF(Ações!$S3188=0,Ações!$T3188,IF(Ações!$T3188=0,Ações!$S3188,AVERAGE(Ações!$S3188,Ações!$T3188)))</f>
        <v>-0.46990000000000004</v>
      </c>
    </row>
    <row r="3189" spans="2:21" ht="15" customHeight="1" x14ac:dyDescent="0.2">
      <c r="B3189" s="63" t="str">
        <f>IFERROR('Dados Status Invest STOCKS'!A3176,"-")</f>
        <v>NBTB</v>
      </c>
      <c r="C3189" s="45">
        <f>IFERROR((Ações!$D3189-Ações!$K3189)/Ações!$D3189,0)</f>
        <v>-1.1897810218978102</v>
      </c>
      <c r="D3189" s="46">
        <f>(Ações!$O3189)/0.06</f>
        <v>18.312333333333335</v>
      </c>
      <c r="E3189" s="47">
        <f>IFERROR((Ações!$F3189-Ações!$K3189)/Ações!$F3189,0)</f>
        <v>0.15563040847382162</v>
      </c>
      <c r="F3189" s="46">
        <f>IF(OR(Ações!$N3189&lt;0,Ações!$M3189&lt;0),"",(22.5*Ações!$M3189*Ações!$N3189)^0.5)</f>
        <v>47.491051788731738</v>
      </c>
      <c r="G3189" s="47">
        <f>IFERROR((Ações!$H3189-Ações!$K3189)/Ações!$H3189,0)</f>
        <v>1.1474530739165114</v>
      </c>
      <c r="H3189" s="48">
        <f>IFERROR(Ações!$I3189/(Ações!$P3189-Table_1[[#This Row],[CAGR LUCRO 5A]]),0)</f>
        <v>-271.95092604651177</v>
      </c>
      <c r="I3189" s="48">
        <f>IF(Ações!$S3189&lt;0,"",Ações!$O3189*(1+Ações!$S3189))</f>
        <v>1.1693889820000001</v>
      </c>
      <c r="J3189" s="49">
        <f>IFERROR(IF(Ações!$B3189="","",(VLOOKUP(Table_1[[#This Row],[AÇÕES]],'Dados Status Invest STOCKS'!A3175:AD3790,4)/Table_1[[#This Row],[LPA]]))/100,0)</f>
        <v>3.2714285714285717E-2</v>
      </c>
      <c r="K3189" s="64">
        <f>IFERROR(IF(Ações!$B3189="","",VLOOKUP(Table_1[[#This Row],[AÇÕES]],'Dados Status Invest STOCKS'!A3175:AD3790,2)),0)</f>
        <v>40.1</v>
      </c>
      <c r="L3189" s="65">
        <f>IFERROR(IF(Ações!$B3189="","",VLOOKUP(Table_1[[#This Row],[AÇÕES]],'Dados Status Invest STOCKS'!A3175:AD3790,3)/100),0)</f>
        <v>2.7400000000000001E-2</v>
      </c>
      <c r="M3189" s="66">
        <f>IFERROR(IF(Ações!$B3189="","",VLOOKUP(Table_1[[#This Row],[AÇÕES]],'Dados Status Invest STOCKS'!A3175:AD3790,28)),0)</f>
        <v>3.5</v>
      </c>
      <c r="N3189" s="66">
        <f>IFERROR(IF(Ações!$B3189="","",VLOOKUP(Table_1[[#This Row],[AÇÕES]],'Dados Status Invest STOCKS'!A3175:AD3790,27)),0)</f>
        <v>28.64</v>
      </c>
      <c r="O3189" s="66">
        <f>IFERROR(IF(Ações!$L3189="","",Ações!$K3189*Ações!$L3189),0)</f>
        <v>1.09874</v>
      </c>
      <c r="P3189" s="67">
        <f t="shared" si="49"/>
        <v>0.06</v>
      </c>
      <c r="Q3189" s="67">
        <f>IFERROR(Ações!$O3189/Ações!$M3189,0)</f>
        <v>0.31392571428571431</v>
      </c>
      <c r="R3189" s="67">
        <f>IFERROR(IF(Ações!$B3189="","",VLOOKUP(Table_1[[#This Row],[AÇÕES]],'Dados Status Invest STOCKS'!A3175:AD3790,18)/100),0)</f>
        <v>0.12230000000000001</v>
      </c>
      <c r="S3189" s="65">
        <f>IFERROR(IF(Ações!$B3189="","",VLOOKUP(Table_1[[#This Row],[AÇÕES]],'Dados Status Invest STOCKS'!A3175:AD3790,25)/100),0)</f>
        <v>6.4299999999999996E-2</v>
      </c>
      <c r="T3189" s="67">
        <f>(1-Ações!$Q3189)*Ações!$R3189</f>
        <v>8.3906885142857143E-2</v>
      </c>
      <c r="U3189" s="68">
        <f>IF(Ações!$S3189=0,Ações!$T3189,IF(Ações!$T3189=0,Ações!$S3189,AVERAGE(Ações!$S3189,Ações!$T3189)))</f>
        <v>7.4103442571428563E-2</v>
      </c>
    </row>
    <row r="3190" spans="2:21" ht="15" customHeight="1" x14ac:dyDescent="0.2">
      <c r="B3190" s="63" t="str">
        <f>IFERROR('Dados Status Invest STOCKS'!A3177,"-")</f>
        <v>NC</v>
      </c>
      <c r="C3190" s="45">
        <f>IFERROR((Ações!$D3190-Ações!$K3190)/Ações!$D3190,0)</f>
        <v>-1.4</v>
      </c>
      <c r="D3190" s="46">
        <f>(Ações!$O3190)/0.06</f>
        <v>13.100000000000001</v>
      </c>
      <c r="E3190" s="47">
        <f>IFERROR((Ações!$F3190-Ações!$K3190)/Ações!$F3190,0)</f>
        <v>0.56385095317192746</v>
      </c>
      <c r="F3190" s="46">
        <f>IF(OR(Ações!$N3190&lt;0,Ações!$M3190&lt;0),"",(22.5*Ações!$M3190*Ações!$N3190)^0.5)</f>
        <v>72.085449294569855</v>
      </c>
      <c r="G3190" s="47">
        <f>IFERROR((Ações!$H3190-Ações!$K3190)/Ações!$H3190,0)</f>
        <v>0</v>
      </c>
      <c r="H3190" s="48">
        <f>IFERROR(Ações!$I3190/(Ações!$P3190-Table_1[[#This Row],[CAGR LUCRO 5A]]),0)</f>
        <v>0</v>
      </c>
      <c r="I3190" s="48" t="str">
        <f>IF(Ações!$S3190&lt;0,"",Ações!$O3190*(1+Ações!$S3190))</f>
        <v/>
      </c>
      <c r="J3190" s="49">
        <f>IFERROR(IF(Ações!$B3190="","",(VLOOKUP(Table_1[[#This Row],[AÇÕES]],'Dados Status Invest STOCKS'!A3176:AD3791,4)/Table_1[[#This Row],[LPA]]))/100,0)</f>
        <v>1.3312757201646088E-2</v>
      </c>
      <c r="K3190" s="64">
        <f>IFERROR(IF(Ações!$B3190="","",VLOOKUP(Table_1[[#This Row],[AÇÕES]],'Dados Status Invest STOCKS'!A3176:AD3791,2)),0)</f>
        <v>31.44</v>
      </c>
      <c r="L3190" s="65">
        <f>IFERROR(IF(Ações!$B3190="","",VLOOKUP(Table_1[[#This Row],[AÇÕES]],'Dados Status Invest STOCKS'!A3176:AD3791,3)/100),0)</f>
        <v>2.5000000000000001E-2</v>
      </c>
      <c r="M3190" s="66">
        <f>IFERROR(IF(Ações!$B3190="","",VLOOKUP(Table_1[[#This Row],[AÇÕES]],'Dados Status Invest STOCKS'!A3176:AD3791,28)),0)</f>
        <v>4.8600000000000003</v>
      </c>
      <c r="N3190" s="66">
        <f>IFERROR(IF(Ações!$B3190="","",VLOOKUP(Table_1[[#This Row],[AÇÕES]],'Dados Status Invest STOCKS'!A3176:AD3791,27)),0)</f>
        <v>47.52</v>
      </c>
      <c r="O3190" s="66">
        <f>IFERROR(IF(Ações!$L3190="","",Ações!$K3190*Ações!$L3190),0)</f>
        <v>0.78600000000000003</v>
      </c>
      <c r="P3190" s="67">
        <f t="shared" si="49"/>
        <v>0.06</v>
      </c>
      <c r="Q3190" s="67">
        <f>IFERROR(Ações!$O3190/Ações!$M3190,0)</f>
        <v>0.1617283950617284</v>
      </c>
      <c r="R3190" s="67">
        <f>IFERROR(IF(Ações!$B3190="","",VLOOKUP(Table_1[[#This Row],[AÇÕES]],'Dados Status Invest STOCKS'!A3176:AD3791,18)/100),0)</f>
        <v>0.10220000000000001</v>
      </c>
      <c r="S3190" s="65">
        <f>IFERROR(IF(Ações!$B3190="","",VLOOKUP(Table_1[[#This Row],[AÇÕES]],'Dados Status Invest STOCKS'!A3176:AD3791,25)/100),0)</f>
        <v>-7.6200000000000004E-2</v>
      </c>
      <c r="T3190" s="67">
        <f>(1-Ações!$Q3190)*Ações!$R3190</f>
        <v>8.5671358024691363E-2</v>
      </c>
      <c r="U3190" s="68">
        <f>IF(Ações!$S3190=0,Ações!$T3190,IF(Ações!$T3190=0,Ações!$S3190,AVERAGE(Ações!$S3190,Ações!$T3190)))</f>
        <v>4.7356790123456796E-3</v>
      </c>
    </row>
    <row r="3191" spans="2:21" ht="15" customHeight="1" x14ac:dyDescent="0.2">
      <c r="B3191" s="63" t="str">
        <f>IFERROR('Dados Status Invest STOCKS'!A3178,"-")</f>
        <v>NCBS</v>
      </c>
      <c r="C3191" s="45">
        <f>IFERROR((Ações!$D3191-Ações!$K3191)/Ações!$D3191,0)</f>
        <v>0</v>
      </c>
      <c r="D3191" s="46">
        <f>(Ações!$O3191)/0.06</f>
        <v>0</v>
      </c>
      <c r="E3191" s="47">
        <f>IFERROR((Ações!$F3191-Ações!$K3191)/Ações!$F3191,0)</f>
        <v>-0.10300607452573274</v>
      </c>
      <c r="F3191" s="46">
        <f>IF(OR(Ações!$N3191&lt;0,Ações!$M3191&lt;0),"",(22.5*Ações!$M3191*Ações!$N3191)^0.5)</f>
        <v>84.568890556752606</v>
      </c>
      <c r="G3191" s="47">
        <f>IFERROR((Ações!$H3191-Ações!$K3191)/Ações!$H3191,0)</f>
        <v>0</v>
      </c>
      <c r="H3191" s="48">
        <f>IFERROR(Ações!$I3191/(Ações!$P3191-Table_1[[#This Row],[CAGR LUCRO 5A]]),0)</f>
        <v>0</v>
      </c>
      <c r="I3191" s="48">
        <f>IF(Ações!$S3191&lt;0,"",Ações!$O3191*(1+Ações!$S3191))</f>
        <v>0</v>
      </c>
      <c r="J3191" s="49">
        <f>IFERROR(IF(Ações!$B3191="","",(VLOOKUP(Table_1[[#This Row],[AÇÕES]],'Dados Status Invest STOCKS'!A3177:AD3792,4)/Table_1[[#This Row],[LPA]]))/100,0)</f>
        <v>3.4337811900191938E-2</v>
      </c>
      <c r="K3191" s="64">
        <f>IFERROR(IF(Ações!$B3191="","",VLOOKUP(Table_1[[#This Row],[AÇÕES]],'Dados Status Invest STOCKS'!A3177:AD3792,2)),0)</f>
        <v>93.28</v>
      </c>
      <c r="L3191" s="65">
        <f>IFERROR(IF(Ações!$B3191="","",VLOOKUP(Table_1[[#This Row],[AÇÕES]],'Dados Status Invest STOCKS'!A3177:AD3792,3)/100),0)</f>
        <v>0</v>
      </c>
      <c r="M3191" s="66">
        <f>IFERROR(IF(Ações!$B3191="","",VLOOKUP(Table_1[[#This Row],[AÇÕES]],'Dados Status Invest STOCKS'!A3177:AD3792,28)),0)</f>
        <v>5.21</v>
      </c>
      <c r="N3191" s="66">
        <f>IFERROR(IF(Ações!$B3191="","",VLOOKUP(Table_1[[#This Row],[AÇÕES]],'Dados Status Invest STOCKS'!A3177:AD3792,27)),0)</f>
        <v>61.01</v>
      </c>
      <c r="O3191" s="66">
        <f>IFERROR(IF(Ações!$L3191="","",Ações!$K3191*Ações!$L3191),0)</f>
        <v>0</v>
      </c>
      <c r="P3191" s="67">
        <f t="shared" si="49"/>
        <v>0.06</v>
      </c>
      <c r="Q3191" s="67">
        <f>IFERROR(Ações!$O3191/Ações!$M3191,0)</f>
        <v>0</v>
      </c>
      <c r="R3191" s="67">
        <f>IFERROR(IF(Ações!$B3191="","",VLOOKUP(Table_1[[#This Row],[AÇÕES]],'Dados Status Invest STOCKS'!A3177:AD3792,18)/100),0)</f>
        <v>8.5500000000000007E-2</v>
      </c>
      <c r="S3191" s="65">
        <f>IFERROR(IF(Ações!$B3191="","",VLOOKUP(Table_1[[#This Row],[AÇÕES]],'Dados Status Invest STOCKS'!A3177:AD3792,25)/100),0)</f>
        <v>0.39909999999999995</v>
      </c>
      <c r="T3191" s="67">
        <f>(1-Ações!$Q3191)*Ações!$R3191</f>
        <v>8.5500000000000007E-2</v>
      </c>
      <c r="U3191" s="68">
        <f>IF(Ações!$S3191=0,Ações!$T3191,IF(Ações!$T3191=0,Ações!$S3191,AVERAGE(Ações!$S3191,Ações!$T3191)))</f>
        <v>0.24229999999999999</v>
      </c>
    </row>
    <row r="3192" spans="2:21" ht="15" customHeight="1" x14ac:dyDescent="0.2">
      <c r="B3192" s="63" t="str">
        <f>IFERROR('Dados Status Invest STOCKS'!A3179,"-")</f>
        <v>NCLH</v>
      </c>
      <c r="C3192" s="45">
        <f>IFERROR((Ações!$D3192-Ações!$K3192)/Ações!$D3192,0)</f>
        <v>0</v>
      </c>
      <c r="D3192" s="46">
        <f>(Ações!$O3192)/0.06</f>
        <v>0</v>
      </c>
      <c r="E3192" s="47">
        <f>IFERROR((Ações!$F3192-Ações!$K3192)/Ações!$F3192,0)</f>
        <v>0</v>
      </c>
      <c r="F3192" s="46" t="str">
        <f>IF(OR(Ações!$N3192&lt;0,Ações!$M3192&lt;0),"",(22.5*Ações!$M3192*Ações!$N3192)^0.5)</f>
        <v/>
      </c>
      <c r="G3192" s="47">
        <f>IFERROR((Ações!$H3192-Ações!$K3192)/Ações!$H3192,0)</f>
        <v>0</v>
      </c>
      <c r="H3192" s="48">
        <f>IFERROR(Ações!$I3192/(Ações!$P3192-Table_1[[#This Row],[CAGR LUCRO 5A]]),0)</f>
        <v>0</v>
      </c>
      <c r="I3192" s="48">
        <f>IF(Ações!$S3192&lt;0,"",Ações!$O3192*(1+Ações!$S3192))</f>
        <v>0</v>
      </c>
      <c r="J3192" s="49">
        <f>IFERROR(IF(Ações!$B3192="","",(VLOOKUP(Table_1[[#This Row],[AÇÕES]],'Dados Status Invest STOCKS'!A3178:AD3793,4)/Table_1[[#This Row],[LPA]]))/100,0)</f>
        <v>2.014098690835851E-3</v>
      </c>
      <c r="K3192" s="64">
        <f>IFERROR(IF(Ações!$B3192="","",VLOOKUP(Table_1[[#This Row],[AÇÕES]],'Dados Status Invest STOCKS'!A3178:AD3793,2)),0)</f>
        <v>19.97</v>
      </c>
      <c r="L3192" s="65">
        <f>IFERROR(IF(Ações!$B3192="","",VLOOKUP(Table_1[[#This Row],[AÇÕES]],'Dados Status Invest STOCKS'!A3178:AD3793,3)/100),0)</f>
        <v>0</v>
      </c>
      <c r="M3192" s="66">
        <f>IFERROR(IF(Ações!$B3192="","",VLOOKUP(Table_1[[#This Row],[AÇÕES]],'Dados Status Invest STOCKS'!A3178:AD3793,28)),0)</f>
        <v>-9.93</v>
      </c>
      <c r="N3192" s="66">
        <f>IFERROR(IF(Ações!$B3192="","",VLOOKUP(Table_1[[#This Row],[AÇÕES]],'Dados Status Invest STOCKS'!A3178:AD3793,27)),0)</f>
        <v>7.79</v>
      </c>
      <c r="O3192" s="66">
        <f>IFERROR(IF(Ações!$L3192="","",Ações!$K3192*Ações!$L3192),0)</f>
        <v>0</v>
      </c>
      <c r="P3192" s="67">
        <f t="shared" si="49"/>
        <v>0.06</v>
      </c>
      <c r="Q3192" s="67">
        <f>IFERROR(Ações!$O3192/Ações!$M3192,0)</f>
        <v>0</v>
      </c>
      <c r="R3192" s="67">
        <f>IFERROR(IF(Ações!$B3192="","",VLOOKUP(Table_1[[#This Row],[AÇÕES]],'Dados Status Invest STOCKS'!A3178:AD3793,18)/100),0)</f>
        <v>-1.2738</v>
      </c>
      <c r="S3192" s="65">
        <f>IFERROR(IF(Ações!$B3192="","",VLOOKUP(Table_1[[#This Row],[AÇÕES]],'Dados Status Invest STOCKS'!A3178:AD3793,25)/100),0)</f>
        <v>0</v>
      </c>
      <c r="T3192" s="67">
        <f>(1-Ações!$Q3192)*Ações!$R3192</f>
        <v>-1.2738</v>
      </c>
      <c r="U3192" s="68">
        <f>IF(Ações!$S3192=0,Ações!$T3192,IF(Ações!$T3192=0,Ações!$S3192,AVERAGE(Ações!$S3192,Ações!$T3192)))</f>
        <v>-1.2738</v>
      </c>
    </row>
    <row r="3193" spans="2:21" ht="15" customHeight="1" x14ac:dyDescent="0.2">
      <c r="B3193" s="63" t="str">
        <f>IFERROR('Dados Status Invest STOCKS'!A3180,"-")</f>
        <v>NCMI</v>
      </c>
      <c r="C3193" s="45">
        <f>IFERROR((Ações!$D3193-Ações!$K3193)/Ações!$D3193,0)</f>
        <v>0.18699186991869929</v>
      </c>
      <c r="D3193" s="46">
        <f>(Ações!$O3193)/0.06</f>
        <v>3.3333000000000004</v>
      </c>
      <c r="E3193" s="47">
        <f>IFERROR((Ações!$F3193-Ações!$K3193)/Ações!$F3193,0)</f>
        <v>0</v>
      </c>
      <c r="F3193" s="46" t="str">
        <f>IF(OR(Ações!$N3193&lt;0,Ações!$M3193&lt;0),"",(22.5*Ações!$M3193*Ações!$N3193)^0.5)</f>
        <v/>
      </c>
      <c r="G3193" s="47">
        <f>IFERROR((Ações!$H3193-Ações!$K3193)/Ações!$H3193,0)</f>
        <v>0.18699186991869929</v>
      </c>
      <c r="H3193" s="48">
        <f>IFERROR(Ações!$I3193/(Ações!$P3193-Table_1[[#This Row],[CAGR LUCRO 5A]]),0)</f>
        <v>3.3333000000000004</v>
      </c>
      <c r="I3193" s="48">
        <f>IF(Ações!$S3193&lt;0,"",Ações!$O3193*(1+Ações!$S3193))</f>
        <v>0.19999800000000001</v>
      </c>
      <c r="J3193" s="49">
        <f>IFERROR(IF(Ações!$B3193="","",(VLOOKUP(Table_1[[#This Row],[AÇÕES]],'Dados Status Invest STOCKS'!A3179:AD3794,4)/Table_1[[#This Row],[LPA]]))/100,0)</f>
        <v>2.0521739130434785E-2</v>
      </c>
      <c r="K3193" s="64">
        <f>IFERROR(IF(Ações!$B3193="","",VLOOKUP(Table_1[[#This Row],[AÇÕES]],'Dados Status Invest STOCKS'!A3179:AD3794,2)),0)</f>
        <v>2.71</v>
      </c>
      <c r="L3193" s="65">
        <f>IFERROR(IF(Ações!$B3193="","",VLOOKUP(Table_1[[#This Row],[AÇÕES]],'Dados Status Invest STOCKS'!A3179:AD3794,3)/100),0)</f>
        <v>7.3800000000000004E-2</v>
      </c>
      <c r="M3193" s="66">
        <f>IFERROR(IF(Ações!$B3193="","",VLOOKUP(Table_1[[#This Row],[AÇÕES]],'Dados Status Invest STOCKS'!A3179:AD3794,28)),0)</f>
        <v>-1.1499999999999999</v>
      </c>
      <c r="N3193" s="66">
        <f>IFERROR(IF(Ações!$B3193="","",VLOOKUP(Table_1[[#This Row],[AÇÕES]],'Dados Status Invest STOCKS'!A3179:AD3794,27)),0)</f>
        <v>-6.61</v>
      </c>
      <c r="O3193" s="66">
        <f>IFERROR(IF(Ações!$L3193="","",Ações!$K3193*Ações!$L3193),0)</f>
        <v>0.19999800000000001</v>
      </c>
      <c r="P3193" s="67">
        <f t="shared" si="49"/>
        <v>0.06</v>
      </c>
      <c r="Q3193" s="67">
        <f>IFERROR(Ações!$O3193/Ações!$M3193,0)</f>
        <v>-0.17391130434782612</v>
      </c>
      <c r="R3193" s="67">
        <f>IFERROR(IF(Ações!$B3193="","",VLOOKUP(Table_1[[#This Row],[AÇÕES]],'Dados Status Invest STOCKS'!A3179:AD3794,18)/100),0)</f>
        <v>-0.17370000000000002</v>
      </c>
      <c r="S3193" s="65">
        <f>IFERROR(IF(Ações!$B3193="","",VLOOKUP(Table_1[[#This Row],[AÇÕES]],'Dados Status Invest STOCKS'!A3179:AD3794,25)/100),0)</f>
        <v>0</v>
      </c>
      <c r="T3193" s="67">
        <f>(1-Ações!$Q3193)*Ações!$R3193</f>
        <v>-0.20390839356521745</v>
      </c>
      <c r="U3193" s="68">
        <f>IF(Ações!$S3193=0,Ações!$T3193,IF(Ações!$T3193=0,Ações!$S3193,AVERAGE(Ações!$S3193,Ações!$T3193)))</f>
        <v>-0.20390839356521745</v>
      </c>
    </row>
    <row r="3194" spans="2:21" ht="15" customHeight="1" x14ac:dyDescent="0.2">
      <c r="B3194" s="63" t="str">
        <f>IFERROR('Dados Status Invest STOCKS'!A3181,"-")</f>
        <v>NCNA</v>
      </c>
      <c r="C3194" s="45">
        <f>IFERROR((Ações!$D3194-Ações!$K3194)/Ações!$D3194,0)</f>
        <v>0</v>
      </c>
      <c r="D3194" s="46">
        <f>(Ações!$O3194)/0.06</f>
        <v>0</v>
      </c>
      <c r="E3194" s="47">
        <f>IFERROR((Ações!$F3194-Ações!$K3194)/Ações!$F3194,0)</f>
        <v>0</v>
      </c>
      <c r="F3194" s="46" t="str">
        <f>IF(OR(Ações!$N3194&lt;0,Ações!$M3194&lt;0),"",(22.5*Ações!$M3194*Ações!$N3194)^0.5)</f>
        <v/>
      </c>
      <c r="G3194" s="47">
        <f>IFERROR((Ações!$H3194-Ações!$K3194)/Ações!$H3194,0)</f>
        <v>0</v>
      </c>
      <c r="H3194" s="48">
        <f>IFERROR(Ações!$I3194/(Ações!$P3194-Table_1[[#This Row],[CAGR LUCRO 5A]]),0)</f>
        <v>0</v>
      </c>
      <c r="I3194" s="48">
        <f>IF(Ações!$S3194&lt;0,"",Ações!$O3194*(1+Ações!$S3194))</f>
        <v>0</v>
      </c>
      <c r="J3194" s="49">
        <f>IFERROR(IF(Ações!$B3194="","",(VLOOKUP(Table_1[[#This Row],[AÇÕES]],'Dados Status Invest STOCKS'!A3180:AD3795,4)/Table_1[[#This Row],[LPA]]))/100,0)</f>
        <v>6.640625E-2</v>
      </c>
      <c r="K3194" s="64">
        <f>IFERROR(IF(Ações!$B3194="","",VLOOKUP(Table_1[[#This Row],[AÇÕES]],'Dados Status Invest STOCKS'!A3180:AD3795,2)),0)</f>
        <v>2.71</v>
      </c>
      <c r="L3194" s="65">
        <f>IFERROR(IF(Ações!$B3194="","",VLOOKUP(Table_1[[#This Row],[AÇÕES]],'Dados Status Invest STOCKS'!A3180:AD3795,3)/100),0)</f>
        <v>0</v>
      </c>
      <c r="M3194" s="66">
        <f>IFERROR(IF(Ações!$B3194="","",VLOOKUP(Table_1[[#This Row],[AÇÕES]],'Dados Status Invest STOCKS'!A3180:AD3795,28)),0)</f>
        <v>-0.64</v>
      </c>
      <c r="N3194" s="66">
        <f>IFERROR(IF(Ações!$B3194="","",VLOOKUP(Table_1[[#This Row],[AÇÕES]],'Dados Status Invest STOCKS'!A3180:AD3795,27)),0)</f>
        <v>2.2599999999999998</v>
      </c>
      <c r="O3194" s="66">
        <f>IFERROR(IF(Ações!$L3194="","",Ações!$K3194*Ações!$L3194),0)</f>
        <v>0</v>
      </c>
      <c r="P3194" s="67">
        <f t="shared" si="49"/>
        <v>0.06</v>
      </c>
      <c r="Q3194" s="67">
        <f>IFERROR(Ações!$O3194/Ações!$M3194,0)</f>
        <v>0</v>
      </c>
      <c r="R3194" s="67">
        <f>IFERROR(IF(Ações!$B3194="","",VLOOKUP(Table_1[[#This Row],[AÇÕES]],'Dados Status Invest STOCKS'!A3180:AD3795,18)/100),0)</f>
        <v>-0.2828</v>
      </c>
      <c r="S3194" s="65">
        <f>IFERROR(IF(Ações!$B3194="","",VLOOKUP(Table_1[[#This Row],[AÇÕES]],'Dados Status Invest STOCKS'!A3180:AD3795,25)/100),0)</f>
        <v>0</v>
      </c>
      <c r="T3194" s="67">
        <f>(1-Ações!$Q3194)*Ações!$R3194</f>
        <v>-0.2828</v>
      </c>
      <c r="U3194" s="68">
        <f>IF(Ações!$S3194=0,Ações!$T3194,IF(Ações!$T3194=0,Ações!$S3194,AVERAGE(Ações!$S3194,Ações!$T3194)))</f>
        <v>-0.2828</v>
      </c>
    </row>
    <row r="3195" spans="2:21" ht="15" customHeight="1" x14ac:dyDescent="0.2">
      <c r="B3195" s="63" t="str">
        <f>IFERROR('Dados Status Invest STOCKS'!A3182,"-")</f>
        <v>NCNO</v>
      </c>
      <c r="C3195" s="45">
        <f>IFERROR((Ações!$D3195-Ações!$K3195)/Ações!$D3195,0)</f>
        <v>0</v>
      </c>
      <c r="D3195" s="46">
        <f>(Ações!$O3195)/0.06</f>
        <v>0</v>
      </c>
      <c r="E3195" s="47">
        <f>IFERROR((Ações!$F3195-Ações!$K3195)/Ações!$F3195,0)</f>
        <v>0</v>
      </c>
      <c r="F3195" s="46" t="str">
        <f>IF(OR(Ações!$N3195&lt;0,Ações!$M3195&lt;0),"",(22.5*Ações!$M3195*Ações!$N3195)^0.5)</f>
        <v/>
      </c>
      <c r="G3195" s="47">
        <f>IFERROR((Ações!$H3195-Ações!$K3195)/Ações!$H3195,0)</f>
        <v>0</v>
      </c>
      <c r="H3195" s="48">
        <f>IFERROR(Ações!$I3195/(Ações!$P3195-Table_1[[#This Row],[CAGR LUCRO 5A]]),0)</f>
        <v>0</v>
      </c>
      <c r="I3195" s="48">
        <f>IF(Ações!$S3195&lt;0,"",Ações!$O3195*(1+Ações!$S3195))</f>
        <v>0</v>
      </c>
      <c r="J3195" s="49">
        <f>IFERROR(IF(Ações!$B3195="","",(VLOOKUP(Table_1[[#This Row],[AÇÕES]],'Dados Status Invest STOCKS'!A3181:AD3796,4)/Table_1[[#This Row],[LPA]]))/100,0)</f>
        <v>1.417142857142857</v>
      </c>
      <c r="K3195" s="64">
        <f>IFERROR(IF(Ações!$B3195="","",VLOOKUP(Table_1[[#This Row],[AÇÕES]],'Dados Status Invest STOCKS'!A3181:AD3796,2)),0)</f>
        <v>44.61</v>
      </c>
      <c r="L3195" s="65">
        <f>IFERROR(IF(Ações!$B3195="","",VLOOKUP(Table_1[[#This Row],[AÇÕES]],'Dados Status Invest STOCKS'!A3181:AD3796,3)/100),0)</f>
        <v>0</v>
      </c>
      <c r="M3195" s="66">
        <f>IFERROR(IF(Ações!$B3195="","",VLOOKUP(Table_1[[#This Row],[AÇÕES]],'Dados Status Invest STOCKS'!A3181:AD3796,28)),0)</f>
        <v>-0.56000000000000005</v>
      </c>
      <c r="N3195" s="66">
        <f>IFERROR(IF(Ações!$B3195="","",VLOOKUP(Table_1[[#This Row],[AÇÕES]],'Dados Status Invest STOCKS'!A3181:AD3796,27)),0)</f>
        <v>4.3</v>
      </c>
      <c r="O3195" s="66">
        <f>IFERROR(IF(Ações!$L3195="","",Ações!$K3195*Ações!$L3195),0)</f>
        <v>0</v>
      </c>
      <c r="P3195" s="67">
        <f t="shared" si="49"/>
        <v>0.06</v>
      </c>
      <c r="Q3195" s="67">
        <f>IFERROR(Ações!$O3195/Ações!$M3195,0)</f>
        <v>0</v>
      </c>
      <c r="R3195" s="67">
        <f>IFERROR(IF(Ações!$B3195="","",VLOOKUP(Table_1[[#This Row],[AÇÕES]],'Dados Status Invest STOCKS'!A3181:AD3796,18)/100),0)</f>
        <v>-0.1308</v>
      </c>
      <c r="S3195" s="65">
        <f>IFERROR(IF(Ações!$B3195="","",VLOOKUP(Table_1[[#This Row],[AÇÕES]],'Dados Status Invest STOCKS'!A3181:AD3796,25)/100),0)</f>
        <v>0</v>
      </c>
      <c r="T3195" s="67">
        <f>(1-Ações!$Q3195)*Ações!$R3195</f>
        <v>-0.1308</v>
      </c>
      <c r="U3195" s="68">
        <f>IF(Ações!$S3195=0,Ações!$T3195,IF(Ações!$T3195=0,Ações!$S3195,AVERAGE(Ações!$S3195,Ações!$T3195)))</f>
        <v>-0.1308</v>
      </c>
    </row>
    <row r="3196" spans="2:21" ht="15" customHeight="1" x14ac:dyDescent="0.2">
      <c r="B3196" s="63" t="str">
        <f>IFERROR('Dados Status Invest STOCKS'!A3183,"-")</f>
        <v>NCR</v>
      </c>
      <c r="C3196" s="45">
        <f>IFERROR((Ações!$D3196-Ações!$K3196)/Ações!$D3196,0)</f>
        <v>0</v>
      </c>
      <c r="D3196" s="46">
        <f>(Ações!$O3196)/0.06</f>
        <v>0</v>
      </c>
      <c r="E3196" s="47">
        <f>IFERROR((Ações!$F3196-Ações!$K3196)/Ações!$F3196,0)</f>
        <v>0</v>
      </c>
      <c r="F3196" s="46" t="str">
        <f>IF(OR(Ações!$N3196&lt;0,Ações!$M3196&lt;0),"",(22.5*Ações!$M3196*Ações!$N3196)^0.5)</f>
        <v/>
      </c>
      <c r="G3196" s="47">
        <f>IFERROR((Ações!$H3196-Ações!$K3196)/Ações!$H3196,0)</f>
        <v>0</v>
      </c>
      <c r="H3196" s="48">
        <f>IFERROR(Ações!$I3196/(Ações!$P3196-Table_1[[#This Row],[CAGR LUCRO 5A]]),0)</f>
        <v>0</v>
      </c>
      <c r="I3196" s="48">
        <f>IF(Ações!$S3196&lt;0,"",Ações!$O3196*(1+Ações!$S3196))</f>
        <v>0</v>
      </c>
      <c r="J3196" s="49">
        <f>IFERROR(IF(Ações!$B3196="","",(VLOOKUP(Table_1[[#This Row],[AÇÕES]],'Dados Status Invest STOCKS'!A3182:AD3797,4)/Table_1[[#This Row],[LPA]]))/100,0)</f>
        <v>0.22707692307692307</v>
      </c>
      <c r="K3196" s="64">
        <f>IFERROR(IF(Ações!$B3196="","",VLOOKUP(Table_1[[#This Row],[AÇÕES]],'Dados Status Invest STOCKS'!A3182:AD3797,2)),0)</f>
        <v>38.47</v>
      </c>
      <c r="L3196" s="65">
        <f>IFERROR(IF(Ações!$B3196="","",VLOOKUP(Table_1[[#This Row],[AÇÕES]],'Dados Status Invest STOCKS'!A3182:AD3797,3)/100),0)</f>
        <v>0</v>
      </c>
      <c r="M3196" s="66">
        <f>IFERROR(IF(Ações!$B3196="","",VLOOKUP(Table_1[[#This Row],[AÇÕES]],'Dados Status Invest STOCKS'!A3182:AD3797,28)),0)</f>
        <v>-1.3</v>
      </c>
      <c r="N3196" s="66">
        <f>IFERROR(IF(Ações!$B3196="","",VLOOKUP(Table_1[[#This Row],[AÇÕES]],'Dados Status Invest STOCKS'!A3182:AD3797,27)),0)</f>
        <v>8.9600000000000009</v>
      </c>
      <c r="O3196" s="66">
        <f>IFERROR(IF(Ações!$L3196="","",Ações!$K3196*Ações!$L3196),0)</f>
        <v>0</v>
      </c>
      <c r="P3196" s="67">
        <f t="shared" si="49"/>
        <v>0.06</v>
      </c>
      <c r="Q3196" s="67">
        <f>IFERROR(Ações!$O3196/Ações!$M3196,0)</f>
        <v>0</v>
      </c>
      <c r="R3196" s="67">
        <f>IFERROR(IF(Ações!$B3196="","",VLOOKUP(Table_1[[#This Row],[AÇÕES]],'Dados Status Invest STOCKS'!A3182:AD3797,18)/100),0)</f>
        <v>-0.1454</v>
      </c>
      <c r="S3196" s="65">
        <f>IFERROR(IF(Ações!$B3196="","",VLOOKUP(Table_1[[#This Row],[AÇÕES]],'Dados Status Invest STOCKS'!A3182:AD3797,25)/100),0)</f>
        <v>0</v>
      </c>
      <c r="T3196" s="67">
        <f>(1-Ações!$Q3196)*Ações!$R3196</f>
        <v>-0.1454</v>
      </c>
      <c r="U3196" s="68">
        <f>IF(Ações!$S3196=0,Ações!$T3196,IF(Ações!$T3196=0,Ações!$S3196,AVERAGE(Ações!$S3196,Ações!$T3196)))</f>
        <v>-0.1454</v>
      </c>
    </row>
    <row r="3197" spans="2:21" ht="15" customHeight="1" x14ac:dyDescent="0.2">
      <c r="B3197" s="63" t="str">
        <f>IFERROR('Dados Status Invest STOCKS'!A3184,"-")</f>
        <v>NCSM</v>
      </c>
      <c r="C3197" s="45">
        <f>IFERROR((Ações!$D3197-Ações!$K3197)/Ações!$D3197,0)</f>
        <v>0</v>
      </c>
      <c r="D3197" s="46">
        <f>(Ações!$O3197)/0.06</f>
        <v>0</v>
      </c>
      <c r="E3197" s="47">
        <f>IFERROR((Ações!$F3197-Ações!$K3197)/Ações!$F3197,0)</f>
        <v>-0.29334676664550025</v>
      </c>
      <c r="F3197" s="46">
        <f>IF(OR(Ações!$N3197&lt;0,Ações!$M3197&lt;0),"",(22.5*Ações!$M3197*Ações!$N3197)^0.5)</f>
        <v>27.834762438361139</v>
      </c>
      <c r="G3197" s="47">
        <f>IFERROR((Ações!$H3197-Ações!$K3197)/Ações!$H3197,0)</f>
        <v>0</v>
      </c>
      <c r="H3197" s="48">
        <f>IFERROR(Ações!$I3197/(Ações!$P3197-Table_1[[#This Row],[CAGR LUCRO 5A]]),0)</f>
        <v>0</v>
      </c>
      <c r="I3197" s="48">
        <f>IF(Ações!$S3197&lt;0,"",Ações!$O3197*(1+Ações!$S3197))</f>
        <v>0</v>
      </c>
      <c r="J3197" s="49">
        <f>IFERROR(IF(Ações!$B3197="","",(VLOOKUP(Table_1[[#This Row],[AÇÕES]],'Dados Status Invest STOCKS'!A3183:AD3798,4)/Table_1[[#This Row],[LPA]]))/100,0)</f>
        <v>0.42483516483516481</v>
      </c>
      <c r="K3197" s="64">
        <f>IFERROR(IF(Ações!$B3197="","",VLOOKUP(Table_1[[#This Row],[AÇÕES]],'Dados Status Invest STOCKS'!A3183:AD3798,2)),0)</f>
        <v>36</v>
      </c>
      <c r="L3197" s="65">
        <f>IFERROR(IF(Ações!$B3197="","",VLOOKUP(Table_1[[#This Row],[AÇÕES]],'Dados Status Invest STOCKS'!A3183:AD3798,3)/100),0)</f>
        <v>0</v>
      </c>
      <c r="M3197" s="66">
        <f>IFERROR(IF(Ações!$B3197="","",VLOOKUP(Table_1[[#This Row],[AÇÕES]],'Dados Status Invest STOCKS'!A3183:AD3798,28)),0)</f>
        <v>0.91</v>
      </c>
      <c r="N3197" s="66">
        <f>IFERROR(IF(Ações!$B3197="","",VLOOKUP(Table_1[[#This Row],[AÇÕES]],'Dados Status Invest STOCKS'!A3183:AD3798,27)),0)</f>
        <v>37.840000000000003</v>
      </c>
      <c r="O3197" s="66">
        <f>IFERROR(IF(Ações!$L3197="","",Ações!$K3197*Ações!$L3197),0)</f>
        <v>0</v>
      </c>
      <c r="P3197" s="67">
        <f t="shared" si="49"/>
        <v>0.06</v>
      </c>
      <c r="Q3197" s="67">
        <f>IFERROR(Ações!$O3197/Ações!$M3197,0)</f>
        <v>0</v>
      </c>
      <c r="R3197" s="67">
        <f>IFERROR(IF(Ações!$B3197="","",VLOOKUP(Table_1[[#This Row],[AÇÕES]],'Dados Status Invest STOCKS'!A3183:AD3798,18)/100),0)</f>
        <v>2.41E-2</v>
      </c>
      <c r="S3197" s="65">
        <f>IFERROR(IF(Ações!$B3197="","",VLOOKUP(Table_1[[#This Row],[AÇÕES]],'Dados Status Invest STOCKS'!A3183:AD3798,25)/100),0)</f>
        <v>0</v>
      </c>
      <c r="T3197" s="67">
        <f>(1-Ações!$Q3197)*Ações!$R3197</f>
        <v>2.41E-2</v>
      </c>
      <c r="U3197" s="68">
        <f>IF(Ações!$S3197=0,Ações!$T3197,IF(Ações!$T3197=0,Ações!$S3197,AVERAGE(Ações!$S3197,Ações!$T3197)))</f>
        <v>2.41E-2</v>
      </c>
    </row>
    <row r="3198" spans="2:21" ht="15" customHeight="1" x14ac:dyDescent="0.2">
      <c r="B3198" s="63" t="str">
        <f>IFERROR('Dados Status Invest STOCKS'!A3185,"-")</f>
        <v>NCTY</v>
      </c>
      <c r="C3198" s="45">
        <f>IFERROR((Ações!$D3198-Ações!$K3198)/Ações!$D3198,0)</f>
        <v>0</v>
      </c>
      <c r="D3198" s="46">
        <f>(Ações!$O3198)/0.06</f>
        <v>0</v>
      </c>
      <c r="E3198" s="47">
        <f>IFERROR((Ações!$F3198-Ações!$K3198)/Ações!$F3198,0)</f>
        <v>0</v>
      </c>
      <c r="F3198" s="46" t="str">
        <f>IF(OR(Ações!$N3198&lt;0,Ações!$M3198&lt;0),"",(22.5*Ações!$M3198*Ações!$N3198)^0.5)</f>
        <v/>
      </c>
      <c r="G3198" s="47">
        <f>IFERROR((Ações!$H3198-Ações!$K3198)/Ações!$H3198,0)</f>
        <v>0</v>
      </c>
      <c r="H3198" s="48">
        <f>IFERROR(Ações!$I3198/(Ações!$P3198-Table_1[[#This Row],[CAGR LUCRO 5A]]),0)</f>
        <v>0</v>
      </c>
      <c r="I3198" s="48">
        <f>IF(Ações!$S3198&lt;0,"",Ações!$O3198*(1+Ações!$S3198))</f>
        <v>0</v>
      </c>
      <c r="J3198" s="49">
        <f>IFERROR(IF(Ações!$B3198="","",(VLOOKUP(Table_1[[#This Row],[AÇÕES]],'Dados Status Invest STOCKS'!A3184:AD3799,4)/Table_1[[#This Row],[LPA]]))/100,0)</f>
        <v>2.1244635193133046E-3</v>
      </c>
      <c r="K3198" s="64">
        <f>IFERROR(IF(Ações!$B3198="","",VLOOKUP(Table_1[[#This Row],[AÇÕES]],'Dados Status Invest STOCKS'!A3184:AD3799,2)),0)</f>
        <v>4.5999999999999996</v>
      </c>
      <c r="L3198" s="65">
        <f>IFERROR(IF(Ações!$B3198="","",VLOOKUP(Table_1[[#This Row],[AÇÕES]],'Dados Status Invest STOCKS'!A3184:AD3799,3)/100),0)</f>
        <v>0</v>
      </c>
      <c r="M3198" s="66">
        <f>IFERROR(IF(Ações!$B3198="","",VLOOKUP(Table_1[[#This Row],[AÇÕES]],'Dados Status Invest STOCKS'!A3184:AD3799,28)),0)</f>
        <v>-4.66</v>
      </c>
      <c r="N3198" s="66">
        <f>IFERROR(IF(Ações!$B3198="","",VLOOKUP(Table_1[[#This Row],[AÇÕES]],'Dados Status Invest STOCKS'!A3184:AD3799,27)),0)</f>
        <v>-5.33</v>
      </c>
      <c r="O3198" s="66">
        <f>IFERROR(IF(Ações!$L3198="","",Ações!$K3198*Ações!$L3198),0)</f>
        <v>0</v>
      </c>
      <c r="P3198" s="67">
        <f t="shared" si="49"/>
        <v>0.06</v>
      </c>
      <c r="Q3198" s="67">
        <f>IFERROR(Ações!$O3198/Ações!$M3198,0)</f>
        <v>0</v>
      </c>
      <c r="R3198" s="67">
        <f>IFERROR(IF(Ações!$B3198="","",VLOOKUP(Table_1[[#This Row],[AÇÕES]],'Dados Status Invest STOCKS'!A3184:AD3799,18)/100),0)</f>
        <v>-0.87340000000000007</v>
      </c>
      <c r="S3198" s="65">
        <f>IFERROR(IF(Ações!$B3198="","",VLOOKUP(Table_1[[#This Row],[AÇÕES]],'Dados Status Invest STOCKS'!A3184:AD3799,25)/100),0)</f>
        <v>0</v>
      </c>
      <c r="T3198" s="67">
        <f>(1-Ações!$Q3198)*Ações!$R3198</f>
        <v>-0.87340000000000007</v>
      </c>
      <c r="U3198" s="68">
        <f>IF(Ações!$S3198=0,Ações!$T3198,IF(Ações!$T3198=0,Ações!$S3198,AVERAGE(Ações!$S3198,Ações!$T3198)))</f>
        <v>-0.87340000000000007</v>
      </c>
    </row>
    <row r="3199" spans="2:21" ht="15" customHeight="1" x14ac:dyDescent="0.2">
      <c r="B3199" s="63" t="str">
        <f>IFERROR('Dados Status Invest STOCKS'!A3186,"-")</f>
        <v>NDAQ</v>
      </c>
      <c r="C3199" s="45">
        <f>IFERROR((Ações!$D3199-Ações!$K3199)/Ações!$D3199,0)</f>
        <v>-4.1282051282051286</v>
      </c>
      <c r="D3199" s="46">
        <f>(Ações!$O3199)/0.06</f>
        <v>34.384349999999998</v>
      </c>
      <c r="E3199" s="47">
        <f>IFERROR((Ações!$F3199-Ações!$K3199)/Ações!$F3199,0)</f>
        <v>-1.2975329039092045</v>
      </c>
      <c r="F3199" s="46">
        <f>IF(OR(Ações!$N3199&lt;0,Ações!$M3199&lt;0),"",(22.5*Ações!$M3199*Ações!$N3199)^0.5)</f>
        <v>76.747540677209969</v>
      </c>
      <c r="G3199" s="47">
        <f>IFERROR((Ações!$H3199-Ações!$K3199)/Ações!$H3199,0)</f>
        <v>8.9495150942057773</v>
      </c>
      <c r="H3199" s="48">
        <f>IFERROR(Ações!$I3199/(Ações!$P3199-Table_1[[#This Row],[CAGR LUCRO 5A]]),0)</f>
        <v>-22.181227145354182</v>
      </c>
      <c r="I3199" s="48">
        <f>IF(Ações!$S3199&lt;0,"",Ações!$O3199*(1+Ações!$S3199))</f>
        <v>2.4110993907</v>
      </c>
      <c r="J3199" s="49">
        <f>IFERROR(IF(Ações!$B3199="","",(VLOOKUP(Table_1[[#This Row],[AÇÕES]],'Dados Status Invest STOCKS'!A3185:AD3800,4)/Table_1[[#This Row],[LPA]]))/100,0)</f>
        <v>3.7840579710144928E-2</v>
      </c>
      <c r="K3199" s="64">
        <f>IFERROR(IF(Ações!$B3199="","",VLOOKUP(Table_1[[#This Row],[AÇÕES]],'Dados Status Invest STOCKS'!A3185:AD3800,2)),0)</f>
        <v>176.33</v>
      </c>
      <c r="L3199" s="65">
        <f>IFERROR(IF(Ações!$B3199="","",VLOOKUP(Table_1[[#This Row],[AÇÕES]],'Dados Status Invest STOCKS'!A3185:AD3800,3)/100),0)</f>
        <v>1.1699999999999999E-2</v>
      </c>
      <c r="M3199" s="66">
        <f>IFERROR(IF(Ações!$B3199="","",VLOOKUP(Table_1[[#This Row],[AÇÕES]],'Dados Status Invest STOCKS'!A3185:AD3800,28)),0)</f>
        <v>6.9</v>
      </c>
      <c r="N3199" s="66">
        <f>IFERROR(IF(Ações!$B3199="","",VLOOKUP(Table_1[[#This Row],[AÇÕES]],'Dados Status Invest STOCKS'!A3185:AD3800,27)),0)</f>
        <v>37.94</v>
      </c>
      <c r="O3199" s="66">
        <f>IFERROR(IF(Ações!$L3199="","",Ações!$K3199*Ações!$L3199),0)</f>
        <v>2.0630609999999998</v>
      </c>
      <c r="P3199" s="67">
        <f t="shared" si="49"/>
        <v>0.06</v>
      </c>
      <c r="Q3199" s="67">
        <f>IFERROR(Ações!$O3199/Ações!$M3199,0)</f>
        <v>0.29899434782608691</v>
      </c>
      <c r="R3199" s="67">
        <f>IFERROR(IF(Ações!$B3199="","",VLOOKUP(Table_1[[#This Row],[AÇÕES]],'Dados Status Invest STOCKS'!A3185:AD3800,18)/100),0)</f>
        <v>0.18170000000000003</v>
      </c>
      <c r="S3199" s="65">
        <f>IFERROR(IF(Ações!$B3199="","",VLOOKUP(Table_1[[#This Row],[AÇÕES]],'Dados Status Invest STOCKS'!A3185:AD3800,25)/100),0)</f>
        <v>0.16870000000000002</v>
      </c>
      <c r="T3199" s="67">
        <f>(1-Ações!$Q3199)*Ações!$R3199</f>
        <v>0.12737272700000002</v>
      </c>
      <c r="U3199" s="68">
        <f>IF(Ações!$S3199=0,Ações!$T3199,IF(Ações!$T3199=0,Ações!$S3199,AVERAGE(Ações!$S3199,Ações!$T3199)))</f>
        <v>0.14803636350000002</v>
      </c>
    </row>
    <row r="3200" spans="2:21" ht="15" customHeight="1" x14ac:dyDescent="0.2">
      <c r="B3200" s="63" t="str">
        <f>IFERROR('Dados Status Invest STOCKS'!A3187,"-")</f>
        <v>NDLS</v>
      </c>
      <c r="C3200" s="45">
        <f>IFERROR((Ações!$D3200-Ações!$K3200)/Ações!$D3200,0)</f>
        <v>0</v>
      </c>
      <c r="D3200" s="46">
        <f>(Ações!$O3200)/0.06</f>
        <v>0</v>
      </c>
      <c r="E3200" s="47">
        <f>IFERROR((Ações!$F3200-Ações!$K3200)/Ações!$F3200,0)</f>
        <v>-4.9521092848058164</v>
      </c>
      <c r="F3200" s="46">
        <f>IF(OR(Ações!$N3200&lt;0,Ações!$M3200&lt;0),"",(22.5*Ações!$M3200*Ações!$N3200)^0.5)</f>
        <v>1.4230249470757708</v>
      </c>
      <c r="G3200" s="47">
        <f>IFERROR((Ações!$H3200-Ações!$K3200)/Ações!$H3200,0)</f>
        <v>0</v>
      </c>
      <c r="H3200" s="48">
        <f>IFERROR(Ações!$I3200/(Ações!$P3200-Table_1[[#This Row],[CAGR LUCRO 5A]]),0)</f>
        <v>0</v>
      </c>
      <c r="I3200" s="48">
        <f>IF(Ações!$S3200&lt;0,"",Ações!$O3200*(1+Ações!$S3200))</f>
        <v>0</v>
      </c>
      <c r="J3200" s="49">
        <f>IFERROR(IF(Ações!$B3200="","",(VLOOKUP(Table_1[[#This Row],[AÇÕES]],'Dados Status Invest STOCKS'!A3186:AD3801,4)/Table_1[[#This Row],[LPA]]))/100,0)</f>
        <v>8.3819999999999997</v>
      </c>
      <c r="K3200" s="64">
        <f>IFERROR(IF(Ações!$B3200="","",VLOOKUP(Table_1[[#This Row],[AÇÕES]],'Dados Status Invest STOCKS'!A3186:AD3801,2)),0)</f>
        <v>8.4700000000000006</v>
      </c>
      <c r="L3200" s="65">
        <f>IFERROR(IF(Ações!$B3200="","",VLOOKUP(Table_1[[#This Row],[AÇÕES]],'Dados Status Invest STOCKS'!A3186:AD3801,3)/100),0)</f>
        <v>0</v>
      </c>
      <c r="M3200" s="66">
        <f>IFERROR(IF(Ações!$B3200="","",VLOOKUP(Table_1[[#This Row],[AÇÕES]],'Dados Status Invest STOCKS'!A3186:AD3801,28)),0)</f>
        <v>0.1</v>
      </c>
      <c r="N3200" s="66">
        <f>IFERROR(IF(Ações!$B3200="","",VLOOKUP(Table_1[[#This Row],[AÇÕES]],'Dados Status Invest STOCKS'!A3186:AD3801,27)),0)</f>
        <v>0.9</v>
      </c>
      <c r="O3200" s="66">
        <f>IFERROR(IF(Ações!$L3200="","",Ações!$K3200*Ações!$L3200),0)</f>
        <v>0</v>
      </c>
      <c r="P3200" s="67">
        <f t="shared" si="49"/>
        <v>0.06</v>
      </c>
      <c r="Q3200" s="67">
        <f>IFERROR(Ações!$O3200/Ações!$M3200,0)</f>
        <v>0</v>
      </c>
      <c r="R3200" s="67">
        <f>IFERROR(IF(Ações!$B3200="","",VLOOKUP(Table_1[[#This Row],[AÇÕES]],'Dados Status Invest STOCKS'!A3186:AD3801,18)/100),0)</f>
        <v>0.1115</v>
      </c>
      <c r="S3200" s="65">
        <f>IFERROR(IF(Ações!$B3200="","",VLOOKUP(Table_1[[#This Row],[AÇÕES]],'Dados Status Invest STOCKS'!A3186:AD3801,25)/100),0)</f>
        <v>0</v>
      </c>
      <c r="T3200" s="67">
        <f>(1-Ações!$Q3200)*Ações!$R3200</f>
        <v>0.1115</v>
      </c>
      <c r="U3200" s="68">
        <f>IF(Ações!$S3200=0,Ações!$T3200,IF(Ações!$T3200=0,Ações!$S3200,AVERAGE(Ações!$S3200,Ações!$T3200)))</f>
        <v>0.1115</v>
      </c>
    </row>
    <row r="3201" spans="2:21" ht="15" customHeight="1" x14ac:dyDescent="0.2">
      <c r="B3201" s="63" t="str">
        <f>IFERROR('Dados Status Invest STOCKS'!A3188,"-")</f>
        <v>NDRA</v>
      </c>
      <c r="C3201" s="45">
        <f>IFERROR((Ações!$D3201-Ações!$K3201)/Ações!$D3201,0)</f>
        <v>0</v>
      </c>
      <c r="D3201" s="46">
        <f>(Ações!$O3201)/0.06</f>
        <v>0</v>
      </c>
      <c r="E3201" s="47">
        <f>IFERROR((Ações!$F3201-Ações!$K3201)/Ações!$F3201,0)</f>
        <v>0</v>
      </c>
      <c r="F3201" s="46" t="str">
        <f>IF(OR(Ações!$N3201&lt;0,Ações!$M3201&lt;0),"",(22.5*Ações!$M3201*Ações!$N3201)^0.5)</f>
        <v/>
      </c>
      <c r="G3201" s="47">
        <f>IFERROR((Ações!$H3201-Ações!$K3201)/Ações!$H3201,0)</f>
        <v>0</v>
      </c>
      <c r="H3201" s="48">
        <f>IFERROR(Ações!$I3201/(Ações!$P3201-Table_1[[#This Row],[CAGR LUCRO 5A]]),0)</f>
        <v>0</v>
      </c>
      <c r="I3201" s="48">
        <f>IF(Ações!$S3201&lt;0,"",Ações!$O3201*(1+Ações!$S3201))</f>
        <v>0</v>
      </c>
      <c r="J3201" s="49">
        <f>IFERROR(IF(Ações!$B3201="","",(VLOOKUP(Table_1[[#This Row],[AÇÕES]],'Dados Status Invest STOCKS'!A3187:AD3802,4)/Table_1[[#This Row],[LPA]]))/100,0)</f>
        <v>9.4399999999999998E-2</v>
      </c>
      <c r="K3201" s="64">
        <f>IFERROR(IF(Ações!$B3201="","",VLOOKUP(Table_1[[#This Row],[AÇÕES]],'Dados Status Invest STOCKS'!A3187:AD3802,2)),0)</f>
        <v>0.57999999999999996</v>
      </c>
      <c r="L3201" s="65">
        <f>IFERROR(IF(Ações!$B3201="","",VLOOKUP(Table_1[[#This Row],[AÇÕES]],'Dados Status Invest STOCKS'!A3187:AD3802,3)/100),0)</f>
        <v>0</v>
      </c>
      <c r="M3201" s="66">
        <f>IFERROR(IF(Ações!$B3201="","",VLOOKUP(Table_1[[#This Row],[AÇÕES]],'Dados Status Invest STOCKS'!A3187:AD3802,28)),0)</f>
        <v>-0.25</v>
      </c>
      <c r="N3201" s="66">
        <f>IFERROR(IF(Ações!$B3201="","",VLOOKUP(Table_1[[#This Row],[AÇÕES]],'Dados Status Invest STOCKS'!A3187:AD3802,27)),0)</f>
        <v>0.31</v>
      </c>
      <c r="O3201" s="66">
        <f>IFERROR(IF(Ações!$L3201="","",Ações!$K3201*Ações!$L3201),0)</f>
        <v>0</v>
      </c>
      <c r="P3201" s="67">
        <f t="shared" si="49"/>
        <v>0.06</v>
      </c>
      <c r="Q3201" s="67">
        <f>IFERROR(Ações!$O3201/Ações!$M3201,0)</f>
        <v>0</v>
      </c>
      <c r="R3201" s="67">
        <f>IFERROR(IF(Ações!$B3201="","",VLOOKUP(Table_1[[#This Row],[AÇÕES]],'Dados Status Invest STOCKS'!A3187:AD3802,18)/100),0)</f>
        <v>-0.78879999999999995</v>
      </c>
      <c r="S3201" s="65">
        <f>IFERROR(IF(Ações!$B3201="","",VLOOKUP(Table_1[[#This Row],[AÇÕES]],'Dados Status Invest STOCKS'!A3187:AD3802,25)/100),0)</f>
        <v>0</v>
      </c>
      <c r="T3201" s="67">
        <f>(1-Ações!$Q3201)*Ações!$R3201</f>
        <v>-0.78879999999999995</v>
      </c>
      <c r="U3201" s="68">
        <f>IF(Ações!$S3201=0,Ações!$T3201,IF(Ações!$T3201=0,Ações!$S3201,AVERAGE(Ações!$S3201,Ações!$T3201)))</f>
        <v>-0.78879999999999995</v>
      </c>
    </row>
    <row r="3202" spans="2:21" ht="15" customHeight="1" x14ac:dyDescent="0.2">
      <c r="B3202" s="63" t="str">
        <f>IFERROR('Dados Status Invest STOCKS'!A3189,"-")</f>
        <v>NDRAW</v>
      </c>
      <c r="C3202" s="45">
        <f>IFERROR((Ações!$D3202-Ações!$K3202)/Ações!$D3202,0)</f>
        <v>0</v>
      </c>
      <c r="D3202" s="46">
        <f>(Ações!$O3202)/0.06</f>
        <v>0</v>
      </c>
      <c r="E3202" s="47">
        <f>IFERROR((Ações!$F3202-Ações!$K3202)/Ações!$F3202,0)</f>
        <v>0</v>
      </c>
      <c r="F3202" s="46" t="str">
        <f>IF(OR(Ações!$N3202&lt;0,Ações!$M3202&lt;0),"",(22.5*Ações!$M3202*Ações!$N3202)^0.5)</f>
        <v/>
      </c>
      <c r="G3202" s="47">
        <f>IFERROR((Ações!$H3202-Ações!$K3202)/Ações!$H3202,0)</f>
        <v>0</v>
      </c>
      <c r="H3202" s="48">
        <f>IFERROR(Ações!$I3202/(Ações!$P3202-Table_1[[#This Row],[CAGR LUCRO 5A]]),0)</f>
        <v>0</v>
      </c>
      <c r="I3202" s="48">
        <f>IF(Ações!$S3202&lt;0,"",Ações!$O3202*(1+Ações!$S3202))</f>
        <v>0</v>
      </c>
      <c r="J3202" s="49">
        <f>IFERROR(IF(Ações!$B3202="","",(VLOOKUP(Table_1[[#This Row],[AÇÕES]],'Dados Status Invest STOCKS'!A3188:AD3803,4)/Table_1[[#This Row],[LPA]]))/100,0)</f>
        <v>4.7999999999999996E-3</v>
      </c>
      <c r="K3202" s="64">
        <f>IFERROR(IF(Ações!$B3202="","",VLOOKUP(Table_1[[#This Row],[AÇÕES]],'Dados Status Invest STOCKS'!A3188:AD3803,2)),0)</f>
        <v>0.03</v>
      </c>
      <c r="L3202" s="65">
        <f>IFERROR(IF(Ações!$B3202="","",VLOOKUP(Table_1[[#This Row],[AÇÕES]],'Dados Status Invest STOCKS'!A3188:AD3803,3)/100),0)</f>
        <v>0</v>
      </c>
      <c r="M3202" s="66">
        <f>IFERROR(IF(Ações!$B3202="","",VLOOKUP(Table_1[[#This Row],[AÇÕES]],'Dados Status Invest STOCKS'!A3188:AD3803,28)),0)</f>
        <v>-0.25</v>
      </c>
      <c r="N3202" s="66">
        <f>IFERROR(IF(Ações!$B3202="","",VLOOKUP(Table_1[[#This Row],[AÇÕES]],'Dados Status Invest STOCKS'!A3188:AD3803,27)),0)</f>
        <v>0.31</v>
      </c>
      <c r="O3202" s="66">
        <f>IFERROR(IF(Ações!$L3202="","",Ações!$K3202*Ações!$L3202),0)</f>
        <v>0</v>
      </c>
      <c r="P3202" s="67">
        <f t="shared" si="49"/>
        <v>0.06</v>
      </c>
      <c r="Q3202" s="67">
        <f>IFERROR(Ações!$O3202/Ações!$M3202,0)</f>
        <v>0</v>
      </c>
      <c r="R3202" s="67">
        <f>IFERROR(IF(Ações!$B3202="","",VLOOKUP(Table_1[[#This Row],[AÇÕES]],'Dados Status Invest STOCKS'!A3188:AD3803,18)/100),0)</f>
        <v>-0.78879999999999995</v>
      </c>
      <c r="S3202" s="65">
        <f>IFERROR(IF(Ações!$B3202="","",VLOOKUP(Table_1[[#This Row],[AÇÕES]],'Dados Status Invest STOCKS'!A3188:AD3803,25)/100),0)</f>
        <v>0</v>
      </c>
      <c r="T3202" s="67">
        <f>(1-Ações!$Q3202)*Ações!$R3202</f>
        <v>-0.78879999999999995</v>
      </c>
      <c r="U3202" s="68">
        <f>IF(Ações!$S3202=0,Ações!$T3202,IF(Ações!$T3202=0,Ações!$S3202,AVERAGE(Ações!$S3202,Ações!$T3202)))</f>
        <v>-0.78879999999999995</v>
      </c>
    </row>
    <row r="3203" spans="2:21" ht="15" customHeight="1" x14ac:dyDescent="0.2">
      <c r="B3203" s="63" t="str">
        <f>IFERROR('Dados Status Invest STOCKS'!A3190,"-")</f>
        <v>NDSN</v>
      </c>
      <c r="C3203" s="45">
        <f>IFERROR((Ações!$D3203-Ações!$K3203)/Ações!$D3203,0)</f>
        <v>-6.7922077922077913</v>
      </c>
      <c r="D3203" s="46">
        <f>(Ações!$O3203)/0.06</f>
        <v>30.110850000000003</v>
      </c>
      <c r="E3203" s="47">
        <f>IFERROR((Ações!$F3203-Ações!$K3203)/Ações!$F3203,0)</f>
        <v>-1.9055027273399971</v>
      </c>
      <c r="F3203" s="46">
        <f>IF(OR(Ações!$N3203&lt;0,Ações!$M3203&lt;0),"",(22.5*Ações!$M3203*Ações!$N3203)^0.5)</f>
        <v>80.753667099395557</v>
      </c>
      <c r="G3203" s="47">
        <f>IFERROR((Ações!$H3203-Ações!$K3203)/Ações!$H3203,0)</f>
        <v>6.6485654753115506</v>
      </c>
      <c r="H3203" s="48">
        <f>IFERROR(Ações!$I3203/(Ações!$P3203-Table_1[[#This Row],[CAGR LUCRO 5A]]),0)</f>
        <v>-41.537980045643152</v>
      </c>
      <c r="I3203" s="48">
        <f>IF(Ações!$S3203&lt;0,"",Ações!$O3203*(1+Ações!$S3203))</f>
        <v>2.0021306382000001</v>
      </c>
      <c r="J3203" s="49">
        <f>IFERROR(IF(Ações!$B3203="","",(VLOOKUP(Table_1[[#This Row],[AÇÕES]],'Dados Status Invest STOCKS'!A3189:AD3804,4)/Table_1[[#This Row],[LPA]]))/100,0)</f>
        <v>3.8463508322663251E-2</v>
      </c>
      <c r="K3203" s="64">
        <f>IFERROR(IF(Ações!$B3203="","",VLOOKUP(Table_1[[#This Row],[AÇÕES]],'Dados Status Invest STOCKS'!A3189:AD3804,2)),0)</f>
        <v>234.63</v>
      </c>
      <c r="L3203" s="65">
        <f>IFERROR(IF(Ações!$B3203="","",VLOOKUP(Table_1[[#This Row],[AÇÕES]],'Dados Status Invest STOCKS'!A3189:AD3804,3)/100),0)</f>
        <v>7.7000000000000002E-3</v>
      </c>
      <c r="M3203" s="66">
        <f>IFERROR(IF(Ações!$B3203="","",VLOOKUP(Table_1[[#This Row],[AÇÕES]],'Dados Status Invest STOCKS'!A3189:AD3804,28)),0)</f>
        <v>7.81</v>
      </c>
      <c r="N3203" s="66">
        <f>IFERROR(IF(Ações!$B3203="","",VLOOKUP(Table_1[[#This Row],[AÇÕES]],'Dados Status Invest STOCKS'!A3189:AD3804,27)),0)</f>
        <v>37.11</v>
      </c>
      <c r="O3203" s="66">
        <f>IFERROR(IF(Ações!$L3203="","",Ações!$K3203*Ações!$L3203),0)</f>
        <v>1.806651</v>
      </c>
      <c r="P3203" s="67">
        <f t="shared" si="49"/>
        <v>0.06</v>
      </c>
      <c r="Q3203" s="67">
        <f>IFERROR(Ações!$O3203/Ações!$M3203,0)</f>
        <v>0.23132535211267607</v>
      </c>
      <c r="R3203" s="67">
        <f>IFERROR(IF(Ações!$B3203="","",VLOOKUP(Table_1[[#This Row],[AÇÕES]],'Dados Status Invest STOCKS'!A3189:AD3804,18)/100),0)</f>
        <v>0.2104</v>
      </c>
      <c r="S3203" s="65">
        <f>IFERROR(IF(Ações!$B3203="","",VLOOKUP(Table_1[[#This Row],[AÇÕES]],'Dados Status Invest STOCKS'!A3189:AD3804,25)/100),0)</f>
        <v>0.1082</v>
      </c>
      <c r="T3203" s="67">
        <f>(1-Ações!$Q3203)*Ações!$R3203</f>
        <v>0.16172914591549295</v>
      </c>
      <c r="U3203" s="68">
        <f>IF(Ações!$S3203=0,Ações!$T3203,IF(Ações!$T3203=0,Ações!$S3203,AVERAGE(Ações!$S3203,Ações!$T3203)))</f>
        <v>0.13496457295774647</v>
      </c>
    </row>
    <row r="3204" spans="2:21" ht="15" customHeight="1" x14ac:dyDescent="0.2">
      <c r="B3204" s="63" t="str">
        <f>IFERROR('Dados Status Invest STOCKS'!A3191,"-")</f>
        <v>NEE</v>
      </c>
      <c r="C3204" s="45">
        <f>IFERROR((Ações!$D3204-Ações!$K3204)/Ações!$D3204,0)</f>
        <v>-2.1914893617021276</v>
      </c>
      <c r="D3204" s="46">
        <f>(Ações!$O3204)/0.06</f>
        <v>25.668266666666668</v>
      </c>
      <c r="E3204" s="47">
        <f>IFERROR((Ações!$F3204-Ações!$K3204)/Ações!$F3204,0)</f>
        <v>-2.6477043039250079</v>
      </c>
      <c r="F3204" s="46">
        <f>IF(OR(Ações!$N3204&lt;0,Ações!$M3204&lt;0),"",(22.5*Ações!$M3204*Ações!$N3204)^0.5)</f>
        <v>22.457960726655482</v>
      </c>
      <c r="G3204" s="47">
        <f>IFERROR((Ações!$H3204-Ações!$K3204)/Ações!$H3204,0)</f>
        <v>-1.5284224115998344</v>
      </c>
      <c r="H3204" s="48">
        <f>IFERROR(Ações!$I3204/(Ações!$P3204-Table_1[[#This Row],[CAGR LUCRO 5A]]),0)</f>
        <v>32.399649530145531</v>
      </c>
      <c r="I3204" s="48">
        <f>IF(Ações!$S3204&lt;0,"",Ações!$O3204*(1+Ações!$S3204))</f>
        <v>1.5584231423999999</v>
      </c>
      <c r="J3204" s="49">
        <f>IFERROR(IF(Ações!$B3204="","",(VLOOKUP(Table_1[[#This Row],[AÇÕES]],'Dados Status Invest STOCKS'!A3190:AD3805,4)/Table_1[[#This Row],[LPA]]))/100,0)</f>
        <v>0.56633333333333336</v>
      </c>
      <c r="K3204" s="64">
        <f>IFERROR(IF(Ações!$B3204="","",VLOOKUP(Table_1[[#This Row],[AÇÕES]],'Dados Status Invest STOCKS'!A3190:AD3805,2)),0)</f>
        <v>81.92</v>
      </c>
      <c r="L3204" s="65">
        <f>IFERROR(IF(Ações!$B3204="","",VLOOKUP(Table_1[[#This Row],[AÇÕES]],'Dados Status Invest STOCKS'!A3190:AD3805,3)/100),0)</f>
        <v>1.8799999999999997E-2</v>
      </c>
      <c r="M3204" s="66">
        <f>IFERROR(IF(Ações!$B3204="","",VLOOKUP(Table_1[[#This Row],[AÇÕES]],'Dados Status Invest STOCKS'!A3190:AD3805,28)),0)</f>
        <v>1.2</v>
      </c>
      <c r="N3204" s="66">
        <f>IFERROR(IF(Ações!$B3204="","",VLOOKUP(Table_1[[#This Row],[AÇÕES]],'Dados Status Invest STOCKS'!A3190:AD3805,27)),0)</f>
        <v>18.68</v>
      </c>
      <c r="O3204" s="66">
        <f>IFERROR(IF(Ações!$L3204="","",Ações!$K3204*Ações!$L3204),0)</f>
        <v>1.5400959999999999</v>
      </c>
      <c r="P3204" s="67">
        <f t="shared" si="49"/>
        <v>0.06</v>
      </c>
      <c r="Q3204" s="67">
        <f>IFERROR(Ações!$O3204/Ações!$M3204,0)</f>
        <v>1.2834133333333333</v>
      </c>
      <c r="R3204" s="67">
        <f>IFERROR(IF(Ações!$B3204="","",VLOOKUP(Table_1[[#This Row],[AÇÕES]],'Dados Status Invest STOCKS'!A3190:AD3805,18)/100),0)</f>
        <v>6.4500000000000002E-2</v>
      </c>
      <c r="S3204" s="65">
        <f>IFERROR(IF(Ações!$B3204="","",VLOOKUP(Table_1[[#This Row],[AÇÕES]],'Dados Status Invest STOCKS'!A3190:AD3805,25)/100),0)</f>
        <v>1.1899999999999999E-2</v>
      </c>
      <c r="T3204" s="67">
        <f>(1-Ações!$Q3204)*Ações!$R3204</f>
        <v>-1.8280159999999997E-2</v>
      </c>
      <c r="U3204" s="68">
        <f>IF(Ações!$S3204=0,Ações!$T3204,IF(Ações!$T3204=0,Ações!$S3204,AVERAGE(Ações!$S3204,Ações!$T3204)))</f>
        <v>-3.1900799999999988E-3</v>
      </c>
    </row>
    <row r="3205" spans="2:21" ht="15" customHeight="1" x14ac:dyDescent="0.2">
      <c r="B3205" s="63" t="str">
        <f>IFERROR('Dados Status Invest STOCKS'!A3192,"-")</f>
        <v>NEGG</v>
      </c>
      <c r="C3205" s="45">
        <f>IFERROR((Ações!$D3205-Ações!$K3205)/Ações!$D3205,0)</f>
        <v>0</v>
      </c>
      <c r="D3205" s="46">
        <f>(Ações!$O3205)/0.06</f>
        <v>0</v>
      </c>
      <c r="E3205" s="47">
        <f>IFERROR((Ações!$F3205-Ações!$K3205)/Ações!$F3205,0)</f>
        <v>-140.88085768622128</v>
      </c>
      <c r="F3205" s="46">
        <f>IF(OR(Ações!$N3205&lt;0,Ações!$M3205&lt;0),"",(22.5*Ações!$M3205*Ações!$N3205)^0.5)</f>
        <v>4.7434164902525694E-2</v>
      </c>
      <c r="G3205" s="47">
        <f>IFERROR((Ações!$H3205-Ações!$K3205)/Ações!$H3205,0)</f>
        <v>0</v>
      </c>
      <c r="H3205" s="48">
        <f>IFERROR(Ações!$I3205/(Ações!$P3205-Table_1[[#This Row],[CAGR LUCRO 5A]]),0)</f>
        <v>0</v>
      </c>
      <c r="I3205" s="48">
        <f>IF(Ações!$S3205&lt;0,"",Ações!$O3205*(1+Ações!$S3205))</f>
        <v>0</v>
      </c>
      <c r="J3205" s="49">
        <f>IFERROR(IF(Ações!$B3205="","",(VLOOKUP(Table_1[[#This Row],[AÇÕES]],'Dados Status Invest STOCKS'!A3191:AD3806,4)/Table_1[[#This Row],[LPA]]))/100,0)</f>
        <v>1123.69</v>
      </c>
      <c r="K3205" s="64">
        <f>IFERROR(IF(Ações!$B3205="","",VLOOKUP(Table_1[[#This Row],[AÇÕES]],'Dados Status Invest STOCKS'!A3191:AD3806,2)),0)</f>
        <v>6.73</v>
      </c>
      <c r="L3205" s="65">
        <f>IFERROR(IF(Ações!$B3205="","",VLOOKUP(Table_1[[#This Row],[AÇÕES]],'Dados Status Invest STOCKS'!A3191:AD3806,3)/100),0)</f>
        <v>0</v>
      </c>
      <c r="M3205" s="66">
        <f>IFERROR(IF(Ações!$B3205="","",VLOOKUP(Table_1[[#This Row],[AÇÕES]],'Dados Status Invest STOCKS'!A3191:AD3806,28)),0)</f>
        <v>0.01</v>
      </c>
      <c r="N3205" s="66">
        <f>IFERROR(IF(Ações!$B3205="","",VLOOKUP(Table_1[[#This Row],[AÇÕES]],'Dados Status Invest STOCKS'!A3191:AD3806,27)),0)</f>
        <v>0.01</v>
      </c>
      <c r="O3205" s="66">
        <f>IFERROR(IF(Ações!$L3205="","",Ações!$K3205*Ações!$L3205),0)</f>
        <v>0</v>
      </c>
      <c r="P3205" s="67">
        <f t="shared" si="49"/>
        <v>0.06</v>
      </c>
      <c r="Q3205" s="67">
        <f>IFERROR(Ações!$O3205/Ações!$M3205,0)</f>
        <v>0</v>
      </c>
      <c r="R3205" s="67">
        <f>IFERROR(IF(Ações!$B3205="","",VLOOKUP(Table_1[[#This Row],[AÇÕES]],'Dados Status Invest STOCKS'!A3191:AD3806,18)/100),0)</f>
        <v>0.78520000000000001</v>
      </c>
      <c r="S3205" s="65">
        <f>IFERROR(IF(Ações!$B3205="","",VLOOKUP(Table_1[[#This Row],[AÇÕES]],'Dados Status Invest STOCKS'!A3191:AD3806,25)/100),0)</f>
        <v>0</v>
      </c>
      <c r="T3205" s="67">
        <f>(1-Ações!$Q3205)*Ações!$R3205</f>
        <v>0.78520000000000001</v>
      </c>
      <c r="U3205" s="68">
        <f>IF(Ações!$S3205=0,Ações!$T3205,IF(Ações!$T3205=0,Ações!$S3205,AVERAGE(Ações!$S3205,Ações!$T3205)))</f>
        <v>0.78520000000000001</v>
      </c>
    </row>
    <row r="3206" spans="2:21" ht="15" customHeight="1" x14ac:dyDescent="0.2">
      <c r="B3206" s="63" t="str">
        <f>IFERROR('Dados Status Invest STOCKS'!A3193,"-")</f>
        <v>NEM</v>
      </c>
      <c r="C3206" s="45">
        <f>IFERROR((Ações!$D3206-Ações!$K3206)/Ações!$D3206,0)</f>
        <v>-0.71919770773638969</v>
      </c>
      <c r="D3206" s="46">
        <f>(Ações!$O3206)/0.06</f>
        <v>36.691533333333332</v>
      </c>
      <c r="E3206" s="47">
        <f>IFERROR((Ações!$F3206-Ações!$K3206)/Ações!$F3206,0)</f>
        <v>-0.56048767506970532</v>
      </c>
      <c r="F3206" s="46">
        <f>IF(OR(Ações!$N3206&lt;0,Ações!$M3206&lt;0),"",(22.5*Ações!$M3206*Ações!$N3206)^0.5)</f>
        <v>40.423260630483533</v>
      </c>
      <c r="G3206" s="47">
        <f>IFERROR((Ações!$H3206-Ações!$K3206)/Ações!$H3206,0)</f>
        <v>11.429070457947258</v>
      </c>
      <c r="H3206" s="48">
        <f>IFERROR(Ações!$I3206/(Ações!$P3206-Table_1[[#This Row],[CAGR LUCRO 5A]]),0)</f>
        <v>-6.0484776907352451</v>
      </c>
      <c r="I3206" s="48">
        <f>IF(Ações!$S3206&lt;0,"",Ações!$O3206*(1+Ações!$S3206))</f>
        <v>3.6690065671999998</v>
      </c>
      <c r="J3206" s="49">
        <f>IFERROR(IF(Ações!$B3206="","",(VLOOKUP(Table_1[[#This Row],[AÇÕES]],'Dados Status Invest STOCKS'!A3192:AD3807,4)/Table_1[[#This Row],[LPA]]))/100,0)</f>
        <v>9.686274509803923E-2</v>
      </c>
      <c r="K3206" s="64">
        <f>IFERROR(IF(Ações!$B3206="","",VLOOKUP(Table_1[[#This Row],[AÇÕES]],'Dados Status Invest STOCKS'!A3192:AD3807,2)),0)</f>
        <v>63.08</v>
      </c>
      <c r="L3206" s="65">
        <f>IFERROR(IF(Ações!$B3206="","",VLOOKUP(Table_1[[#This Row],[AÇÕES]],'Dados Status Invest STOCKS'!A3192:AD3807,3)/100),0)</f>
        <v>3.49E-2</v>
      </c>
      <c r="M3206" s="66">
        <f>IFERROR(IF(Ações!$B3206="","",VLOOKUP(Table_1[[#This Row],[AÇÕES]],'Dados Status Invest STOCKS'!A3192:AD3807,28)),0)</f>
        <v>2.5499999999999998</v>
      </c>
      <c r="N3206" s="66">
        <f>IFERROR(IF(Ações!$B3206="","",VLOOKUP(Table_1[[#This Row],[AÇÕES]],'Dados Status Invest STOCKS'!A3192:AD3807,27)),0)</f>
        <v>28.48</v>
      </c>
      <c r="O3206" s="66">
        <f>IFERROR(IF(Ações!$L3206="","",Ações!$K3206*Ações!$L3206),0)</f>
        <v>2.201492</v>
      </c>
      <c r="P3206" s="67">
        <f t="shared" si="49"/>
        <v>0.06</v>
      </c>
      <c r="Q3206" s="67">
        <f>IFERROR(Ações!$O3206/Ações!$M3206,0)</f>
        <v>0.86333019607843142</v>
      </c>
      <c r="R3206" s="67">
        <f>IFERROR(IF(Ações!$B3206="","",VLOOKUP(Table_1[[#This Row],[AÇÕES]],'Dados Status Invest STOCKS'!A3192:AD3807,18)/100),0)</f>
        <v>8.9600000000000013E-2</v>
      </c>
      <c r="S3206" s="65">
        <f>IFERROR(IF(Ações!$B3206="","",VLOOKUP(Table_1[[#This Row],[AÇÕES]],'Dados Status Invest STOCKS'!A3192:AD3807,25)/100),0)</f>
        <v>0.66659999999999997</v>
      </c>
      <c r="T3206" s="67">
        <f>(1-Ações!$Q3206)*Ações!$R3206</f>
        <v>1.2245614431372547E-2</v>
      </c>
      <c r="U3206" s="68">
        <f>IF(Ações!$S3206=0,Ações!$T3206,IF(Ações!$T3206=0,Ações!$S3206,AVERAGE(Ações!$S3206,Ações!$T3206)))</f>
        <v>0.33942280721568624</v>
      </c>
    </row>
    <row r="3207" spans="2:21" ht="15" customHeight="1" x14ac:dyDescent="0.2">
      <c r="B3207" s="63" t="str">
        <f>IFERROR('Dados Status Invest STOCKS'!A3194,"-")</f>
        <v>NEO</v>
      </c>
      <c r="C3207" s="45">
        <f>IFERROR((Ações!$D3207-Ações!$K3207)/Ações!$D3207,0)</f>
        <v>0</v>
      </c>
      <c r="D3207" s="46">
        <f>(Ações!$O3207)/0.06</f>
        <v>0</v>
      </c>
      <c r="E3207" s="47">
        <f>IFERROR((Ações!$F3207-Ações!$K3207)/Ações!$F3207,0)</f>
        <v>-1.43880761598421</v>
      </c>
      <c r="F3207" s="46">
        <f>IF(OR(Ações!$N3207&lt;0,Ações!$M3207&lt;0),"",(22.5*Ações!$M3207*Ações!$N3207)^0.5)</f>
        <v>9.1192104921423986</v>
      </c>
      <c r="G3207" s="47">
        <f>IFERROR((Ações!$H3207-Ações!$K3207)/Ações!$H3207,0)</f>
        <v>0</v>
      </c>
      <c r="H3207" s="48">
        <f>IFERROR(Ações!$I3207/(Ações!$P3207-Table_1[[#This Row],[CAGR LUCRO 5A]]),0)</f>
        <v>0</v>
      </c>
      <c r="I3207" s="48">
        <f>IF(Ações!$S3207&lt;0,"",Ações!$O3207*(1+Ações!$S3207))</f>
        <v>0</v>
      </c>
      <c r="J3207" s="49">
        <f>IFERROR(IF(Ações!$B3207="","",(VLOOKUP(Table_1[[#This Row],[AÇÕES]],'Dados Status Invest STOCKS'!A3193:AD3808,4)/Table_1[[#This Row],[LPA]]))/100,0)</f>
        <v>1.4019999999999999</v>
      </c>
      <c r="K3207" s="64">
        <f>IFERROR(IF(Ações!$B3207="","",VLOOKUP(Table_1[[#This Row],[AÇÕES]],'Dados Status Invest STOCKS'!A3193:AD3808,2)),0)</f>
        <v>22.24</v>
      </c>
      <c r="L3207" s="65">
        <f>IFERROR(IF(Ações!$B3207="","",VLOOKUP(Table_1[[#This Row],[AÇÕES]],'Dados Status Invest STOCKS'!A3193:AD3808,3)/100),0)</f>
        <v>0</v>
      </c>
      <c r="M3207" s="66">
        <f>IFERROR(IF(Ações!$B3207="","",VLOOKUP(Table_1[[#This Row],[AÇÕES]],'Dados Status Invest STOCKS'!A3193:AD3808,28)),0)</f>
        <v>0.4</v>
      </c>
      <c r="N3207" s="66">
        <f>IFERROR(IF(Ações!$B3207="","",VLOOKUP(Table_1[[#This Row],[AÇÕES]],'Dados Status Invest STOCKS'!A3193:AD3808,27)),0)</f>
        <v>9.24</v>
      </c>
      <c r="O3207" s="66">
        <f>IFERROR(IF(Ações!$L3207="","",Ações!$K3207*Ações!$L3207),0)</f>
        <v>0</v>
      </c>
      <c r="P3207" s="67">
        <f t="shared" si="49"/>
        <v>0.06</v>
      </c>
      <c r="Q3207" s="67">
        <f>IFERROR(Ações!$O3207/Ações!$M3207,0)</f>
        <v>0</v>
      </c>
      <c r="R3207" s="67">
        <f>IFERROR(IF(Ações!$B3207="","",VLOOKUP(Table_1[[#This Row],[AÇÕES]],'Dados Status Invest STOCKS'!A3193:AD3808,18)/100),0)</f>
        <v>4.2900000000000001E-2</v>
      </c>
      <c r="S3207" s="65">
        <f>IFERROR(IF(Ações!$B3207="","",VLOOKUP(Table_1[[#This Row],[AÇÕES]],'Dados Status Invest STOCKS'!A3193:AD3808,25)/100),0)</f>
        <v>0</v>
      </c>
      <c r="T3207" s="67">
        <f>(1-Ações!$Q3207)*Ações!$R3207</f>
        <v>4.2900000000000001E-2</v>
      </c>
      <c r="U3207" s="68">
        <f>IF(Ações!$S3207=0,Ações!$T3207,IF(Ações!$T3207=0,Ações!$S3207,AVERAGE(Ações!$S3207,Ações!$T3207)))</f>
        <v>4.2900000000000001E-2</v>
      </c>
    </row>
    <row r="3208" spans="2:21" ht="15" customHeight="1" x14ac:dyDescent="0.2">
      <c r="B3208" s="63" t="str">
        <f>IFERROR('Dados Status Invest STOCKS'!A3195,"-")</f>
        <v>NEOG</v>
      </c>
      <c r="C3208" s="45">
        <f>IFERROR((Ações!$D3208-Ações!$K3208)/Ações!$D3208,0)</f>
        <v>0</v>
      </c>
      <c r="D3208" s="46">
        <f>(Ações!$O3208)/0.06</f>
        <v>0</v>
      </c>
      <c r="E3208" s="47">
        <f>IFERROR((Ações!$F3208-Ações!$K3208)/Ações!$F3208,0)</f>
        <v>-2.7432596440786545</v>
      </c>
      <c r="F3208" s="46">
        <f>IF(OR(Ações!$N3208&lt;0,Ações!$M3208&lt;0),"",(22.5*Ações!$M3208*Ações!$N3208)^0.5)</f>
        <v>9.7855888938785895</v>
      </c>
      <c r="G3208" s="47">
        <f>IFERROR((Ações!$H3208-Ações!$K3208)/Ações!$H3208,0)</f>
        <v>0</v>
      </c>
      <c r="H3208" s="48">
        <f>IFERROR(Ações!$I3208/(Ações!$P3208-Table_1[[#This Row],[CAGR LUCRO 5A]]),0)</f>
        <v>0</v>
      </c>
      <c r="I3208" s="48">
        <f>IF(Ações!$S3208&lt;0,"",Ações!$O3208*(1+Ações!$S3208))</f>
        <v>0</v>
      </c>
      <c r="J3208" s="49">
        <f>IFERROR(IF(Ações!$B3208="","",(VLOOKUP(Table_1[[#This Row],[AÇÕES]],'Dados Status Invest STOCKS'!A3194:AD3809,4)/Table_1[[#This Row],[LPA]]))/100,0)</f>
        <v>1.3056603773584905</v>
      </c>
      <c r="K3208" s="64">
        <f>IFERROR(IF(Ações!$B3208="","",VLOOKUP(Table_1[[#This Row],[AÇÕES]],'Dados Status Invest STOCKS'!A3194:AD3809,2)),0)</f>
        <v>36.630000000000003</v>
      </c>
      <c r="L3208" s="65">
        <f>IFERROR(IF(Ações!$B3208="","",VLOOKUP(Table_1[[#This Row],[AÇÕES]],'Dados Status Invest STOCKS'!A3194:AD3809,3)/100),0)</f>
        <v>0</v>
      </c>
      <c r="M3208" s="66">
        <f>IFERROR(IF(Ações!$B3208="","",VLOOKUP(Table_1[[#This Row],[AÇÕES]],'Dados Status Invest STOCKS'!A3194:AD3809,28)),0)</f>
        <v>0.53</v>
      </c>
      <c r="N3208" s="66">
        <f>IFERROR(IF(Ações!$B3208="","",VLOOKUP(Table_1[[#This Row],[AÇÕES]],'Dados Status Invest STOCKS'!A3194:AD3809,27)),0)</f>
        <v>8.0299999999999994</v>
      </c>
      <c r="O3208" s="66">
        <f>IFERROR(IF(Ações!$L3208="","",Ações!$K3208*Ações!$L3208),0)</f>
        <v>0</v>
      </c>
      <c r="P3208" s="67">
        <f t="shared" si="49"/>
        <v>0.06</v>
      </c>
      <c r="Q3208" s="67">
        <f>IFERROR(Ações!$O3208/Ações!$M3208,0)</f>
        <v>0</v>
      </c>
      <c r="R3208" s="67">
        <f>IFERROR(IF(Ações!$B3208="","",VLOOKUP(Table_1[[#This Row],[AÇÕES]],'Dados Status Invest STOCKS'!A3194:AD3809,18)/100),0)</f>
        <v>6.59E-2</v>
      </c>
      <c r="S3208" s="65">
        <f>IFERROR(IF(Ações!$B3208="","",VLOOKUP(Table_1[[#This Row],[AÇÕES]],'Dados Status Invest STOCKS'!A3194:AD3809,25)/100),0)</f>
        <v>0.1074</v>
      </c>
      <c r="T3208" s="67">
        <f>(1-Ações!$Q3208)*Ações!$R3208</f>
        <v>6.59E-2</v>
      </c>
      <c r="U3208" s="68">
        <f>IF(Ações!$S3208=0,Ações!$T3208,IF(Ações!$T3208=0,Ações!$S3208,AVERAGE(Ações!$S3208,Ações!$T3208)))</f>
        <v>8.6650000000000005E-2</v>
      </c>
    </row>
    <row r="3209" spans="2:21" ht="15" customHeight="1" x14ac:dyDescent="0.2">
      <c r="B3209" s="63" t="str">
        <f>IFERROR('Dados Status Invest STOCKS'!A3196,"-")</f>
        <v>NEON</v>
      </c>
      <c r="C3209" s="45">
        <f>IFERROR((Ações!$D3209-Ações!$K3209)/Ações!$D3209,0)</f>
        <v>0</v>
      </c>
      <c r="D3209" s="46">
        <f>(Ações!$O3209)/0.06</f>
        <v>0</v>
      </c>
      <c r="E3209" s="47">
        <f>IFERROR((Ações!$F3209-Ações!$K3209)/Ações!$F3209,0)</f>
        <v>0</v>
      </c>
      <c r="F3209" s="46" t="str">
        <f>IF(OR(Ações!$N3209&lt;0,Ações!$M3209&lt;0),"",(22.5*Ações!$M3209*Ações!$N3209)^0.5)</f>
        <v/>
      </c>
      <c r="G3209" s="47">
        <f>IFERROR((Ações!$H3209-Ações!$K3209)/Ações!$H3209,0)</f>
        <v>0</v>
      </c>
      <c r="H3209" s="48">
        <f>IFERROR(Ações!$I3209/(Ações!$P3209-Table_1[[#This Row],[CAGR LUCRO 5A]]),0)</f>
        <v>0</v>
      </c>
      <c r="I3209" s="48">
        <f>IF(Ações!$S3209&lt;0,"",Ações!$O3209*(1+Ações!$S3209))</f>
        <v>0</v>
      </c>
      <c r="J3209" s="49">
        <f>IFERROR(IF(Ações!$B3209="","",(VLOOKUP(Table_1[[#This Row],[AÇÕES]],'Dados Status Invest STOCKS'!A3195:AD3810,4)/Table_1[[#This Row],[LPA]]))/100,0)</f>
        <v>0.28260869565217389</v>
      </c>
      <c r="K3209" s="64">
        <f>IFERROR(IF(Ações!$B3209="","",VLOOKUP(Table_1[[#This Row],[AÇÕES]],'Dados Status Invest STOCKS'!A3195:AD3810,2)),0)</f>
        <v>6.03</v>
      </c>
      <c r="L3209" s="65">
        <f>IFERROR(IF(Ações!$B3209="","",VLOOKUP(Table_1[[#This Row],[AÇÕES]],'Dados Status Invest STOCKS'!A3195:AD3810,3)/100),0)</f>
        <v>0</v>
      </c>
      <c r="M3209" s="66">
        <f>IFERROR(IF(Ações!$B3209="","",VLOOKUP(Table_1[[#This Row],[AÇÕES]],'Dados Status Invest STOCKS'!A3195:AD3810,28)),0)</f>
        <v>-0.46</v>
      </c>
      <c r="N3209" s="66">
        <f>IFERROR(IF(Ações!$B3209="","",VLOOKUP(Table_1[[#This Row],[AÇÕES]],'Dados Status Invest STOCKS'!A3195:AD3810,27)),0)</f>
        <v>0.79</v>
      </c>
      <c r="O3209" s="66">
        <f>IFERROR(IF(Ações!$L3209="","",Ações!$K3209*Ações!$L3209),0)</f>
        <v>0</v>
      </c>
      <c r="P3209" s="67">
        <f t="shared" si="49"/>
        <v>0.06</v>
      </c>
      <c r="Q3209" s="67">
        <f>IFERROR(Ações!$O3209/Ações!$M3209,0)</f>
        <v>0</v>
      </c>
      <c r="R3209" s="67">
        <f>IFERROR(IF(Ações!$B3209="","",VLOOKUP(Table_1[[#This Row],[AÇÕES]],'Dados Status Invest STOCKS'!A3195:AD3810,18)/100),0)</f>
        <v>-0.5877</v>
      </c>
      <c r="S3209" s="65">
        <f>IFERROR(IF(Ações!$B3209="","",VLOOKUP(Table_1[[#This Row],[AÇÕES]],'Dados Status Invest STOCKS'!A3195:AD3810,25)/100),0)</f>
        <v>0</v>
      </c>
      <c r="T3209" s="67">
        <f>(1-Ações!$Q3209)*Ações!$R3209</f>
        <v>-0.5877</v>
      </c>
      <c r="U3209" s="68">
        <f>IF(Ações!$S3209=0,Ações!$T3209,IF(Ações!$T3209=0,Ações!$S3209,AVERAGE(Ações!$S3209,Ações!$T3209)))</f>
        <v>-0.5877</v>
      </c>
    </row>
    <row r="3210" spans="2:21" ht="15" customHeight="1" x14ac:dyDescent="0.2">
      <c r="B3210" s="63" t="str">
        <f>IFERROR('Dados Status Invest STOCKS'!A3197,"-")</f>
        <v>NEOS</v>
      </c>
      <c r="C3210" s="45">
        <f>IFERROR((Ações!$D3210-Ações!$K3210)/Ações!$D3210,0)</f>
        <v>0</v>
      </c>
      <c r="D3210" s="46">
        <f>(Ações!$O3210)/0.06</f>
        <v>0</v>
      </c>
      <c r="E3210" s="47">
        <f>IFERROR((Ações!$F3210-Ações!$K3210)/Ações!$F3210,0)</f>
        <v>0</v>
      </c>
      <c r="F3210" s="46" t="str">
        <f>IF(OR(Ações!$N3210&lt;0,Ações!$M3210&lt;0),"",(22.5*Ações!$M3210*Ações!$N3210)^0.5)</f>
        <v/>
      </c>
      <c r="G3210" s="47">
        <f>IFERROR((Ações!$H3210-Ações!$K3210)/Ações!$H3210,0)</f>
        <v>0</v>
      </c>
      <c r="H3210" s="48">
        <f>IFERROR(Ações!$I3210/(Ações!$P3210-Table_1[[#This Row],[CAGR LUCRO 5A]]),0)</f>
        <v>0</v>
      </c>
      <c r="I3210" s="48">
        <f>IF(Ações!$S3210&lt;0,"",Ações!$O3210*(1+Ações!$S3210))</f>
        <v>0</v>
      </c>
      <c r="J3210" s="49">
        <f>IFERROR(IF(Ações!$B3210="","",(VLOOKUP(Table_1[[#This Row],[AÇÕES]],'Dados Status Invest STOCKS'!A3196:AD3811,4)/Table_1[[#This Row],[LPA]]))/100,0)</f>
        <v>5.9545454545454547E-2</v>
      </c>
      <c r="K3210" s="64">
        <f>IFERROR(IF(Ações!$B3210="","",VLOOKUP(Table_1[[#This Row],[AÇÕES]],'Dados Status Invest STOCKS'!A3196:AD3811,2)),0)</f>
        <v>1.1499999999999999</v>
      </c>
      <c r="L3210" s="65">
        <f>IFERROR(IF(Ações!$B3210="","",VLOOKUP(Table_1[[#This Row],[AÇÕES]],'Dados Status Invest STOCKS'!A3196:AD3811,3)/100),0)</f>
        <v>0</v>
      </c>
      <c r="M3210" s="66">
        <f>IFERROR(IF(Ações!$B3210="","",VLOOKUP(Table_1[[#This Row],[AÇÕES]],'Dados Status Invest STOCKS'!A3196:AD3811,28)),0)</f>
        <v>-0.44</v>
      </c>
      <c r="N3210" s="66">
        <f>IFERROR(IF(Ações!$B3210="","",VLOOKUP(Table_1[[#This Row],[AÇÕES]],'Dados Status Invest STOCKS'!A3196:AD3811,27)),0)</f>
        <v>-0.41</v>
      </c>
      <c r="O3210" s="66">
        <f>IFERROR(IF(Ações!$L3210="","",Ações!$K3210*Ações!$L3210),0)</f>
        <v>0</v>
      </c>
      <c r="P3210" s="67">
        <f t="shared" si="49"/>
        <v>0.06</v>
      </c>
      <c r="Q3210" s="67">
        <f>IFERROR(Ações!$O3210/Ações!$M3210,0)</f>
        <v>0</v>
      </c>
      <c r="R3210" s="67">
        <f>IFERROR(IF(Ações!$B3210="","",VLOOKUP(Table_1[[#This Row],[AÇÕES]],'Dados Status Invest STOCKS'!A3196:AD3811,18)/100),0)</f>
        <v>-1.0634999999999999</v>
      </c>
      <c r="S3210" s="65">
        <f>IFERROR(IF(Ações!$B3210="","",VLOOKUP(Table_1[[#This Row],[AÇÕES]],'Dados Status Invest STOCKS'!A3196:AD3811,25)/100),0)</f>
        <v>0</v>
      </c>
      <c r="T3210" s="67">
        <f>(1-Ações!$Q3210)*Ações!$R3210</f>
        <v>-1.0634999999999999</v>
      </c>
      <c r="U3210" s="68">
        <f>IF(Ações!$S3210=0,Ações!$T3210,IF(Ações!$T3210=0,Ações!$S3210,AVERAGE(Ações!$S3210,Ações!$T3210)))</f>
        <v>-1.0634999999999999</v>
      </c>
    </row>
    <row r="3211" spans="2:21" ht="15" customHeight="1" x14ac:dyDescent="0.2">
      <c r="B3211" s="63" t="str">
        <f>IFERROR('Dados Status Invest STOCKS'!A3198,"-")</f>
        <v>NEP</v>
      </c>
      <c r="C3211" s="45">
        <f>IFERROR((Ações!$D3211-Ações!$K3211)/Ações!$D3211,0)</f>
        <v>-0.68067226890756316</v>
      </c>
      <c r="D3211" s="46">
        <f>(Ações!$O3211)/0.06</f>
        <v>43.286249999999995</v>
      </c>
      <c r="E3211" s="47">
        <f>IFERROR((Ações!$F3211-Ações!$K3211)/Ações!$F3211,0)</f>
        <v>-0.5387043447527271</v>
      </c>
      <c r="F3211" s="46">
        <f>IF(OR(Ações!$N3211&lt;0,Ações!$M3211&lt;0),"",(22.5*Ações!$M3211*Ações!$N3211)^0.5)</f>
        <v>47.280038071050662</v>
      </c>
      <c r="G3211" s="47">
        <f>IFERROR((Ações!$H3211-Ações!$K3211)/Ações!$H3211,0)</f>
        <v>7.8977317158819744</v>
      </c>
      <c r="H3211" s="48">
        <f>IFERROR(Ações!$I3211/(Ações!$P3211-Table_1[[#This Row],[CAGR LUCRO 5A]]),0)</f>
        <v>-10.546945430262776</v>
      </c>
      <c r="I3211" s="48">
        <f>IF(Ações!$S3211&lt;0,"",Ações!$O3211*(1+Ações!$S3211))</f>
        <v>3.6524072024999996</v>
      </c>
      <c r="J3211" s="49">
        <f>IFERROR(IF(Ações!$B3211="","",(VLOOKUP(Table_1[[#This Row],[AÇÕES]],'Dados Status Invest STOCKS'!A3197:AD3812,4)/Table_1[[#This Row],[LPA]]))/100,0)</f>
        <v>6.7713414634146346E-2</v>
      </c>
      <c r="K3211" s="64">
        <f>IFERROR(IF(Ações!$B3211="","",VLOOKUP(Table_1[[#This Row],[AÇÕES]],'Dados Status Invest STOCKS'!A3197:AD3812,2)),0)</f>
        <v>72.75</v>
      </c>
      <c r="L3211" s="65">
        <f>IFERROR(IF(Ações!$B3211="","",VLOOKUP(Table_1[[#This Row],[AÇÕES]],'Dados Status Invest STOCKS'!A3197:AD3812,3)/100),0)</f>
        <v>3.5699999999999996E-2</v>
      </c>
      <c r="M3211" s="66">
        <f>IFERROR(IF(Ações!$B3211="","",VLOOKUP(Table_1[[#This Row],[AÇÕES]],'Dados Status Invest STOCKS'!A3197:AD3812,28)),0)</f>
        <v>3.28</v>
      </c>
      <c r="N3211" s="66">
        <f>IFERROR(IF(Ações!$B3211="","",VLOOKUP(Table_1[[#This Row],[AÇÕES]],'Dados Status Invest STOCKS'!A3197:AD3812,27)),0)</f>
        <v>30.29</v>
      </c>
      <c r="O3211" s="66">
        <f>IFERROR(IF(Ações!$L3211="","",Ações!$K3211*Ações!$L3211),0)</f>
        <v>2.5971749999999996</v>
      </c>
      <c r="P3211" s="67">
        <f t="shared" si="49"/>
        <v>0.06</v>
      </c>
      <c r="Q3211" s="67">
        <f>IFERROR(Ações!$O3211/Ações!$M3211,0)</f>
        <v>0.79182164634146335</v>
      </c>
      <c r="R3211" s="67">
        <f>IFERROR(IF(Ações!$B3211="","",VLOOKUP(Table_1[[#This Row],[AÇÕES]],'Dados Status Invest STOCKS'!A3197:AD3812,18)/100),0)</f>
        <v>0.1081</v>
      </c>
      <c r="S3211" s="65">
        <f>IFERROR(IF(Ações!$B3211="","",VLOOKUP(Table_1[[#This Row],[AÇÕES]],'Dados Status Invest STOCKS'!A3197:AD3812,25)/100),0)</f>
        <v>0.40630000000000005</v>
      </c>
      <c r="T3211" s="67">
        <f>(1-Ações!$Q3211)*Ações!$R3211</f>
        <v>2.2504080030487813E-2</v>
      </c>
      <c r="U3211" s="68">
        <f>IF(Ações!$S3211=0,Ações!$T3211,IF(Ações!$T3211=0,Ações!$S3211,AVERAGE(Ações!$S3211,Ações!$T3211)))</f>
        <v>0.21440204001524393</v>
      </c>
    </row>
    <row r="3212" spans="2:21" ht="15" customHeight="1" x14ac:dyDescent="0.2">
      <c r="B3212" s="63" t="str">
        <f>IFERROR('Dados Status Invest STOCKS'!A3199,"-")</f>
        <v>NEPH</v>
      </c>
      <c r="C3212" s="45">
        <f>IFERROR((Ações!$D3212-Ações!$K3212)/Ações!$D3212,0)</f>
        <v>0</v>
      </c>
      <c r="D3212" s="46">
        <f>(Ações!$O3212)/0.06</f>
        <v>0</v>
      </c>
      <c r="E3212" s="47">
        <f>IFERROR((Ações!$F3212-Ações!$K3212)/Ações!$F3212,0)</f>
        <v>0</v>
      </c>
      <c r="F3212" s="46" t="str">
        <f>IF(OR(Ações!$N3212&lt;0,Ações!$M3212&lt;0),"",(22.5*Ações!$M3212*Ações!$N3212)^0.5)</f>
        <v/>
      </c>
      <c r="G3212" s="47">
        <f>IFERROR((Ações!$H3212-Ações!$K3212)/Ações!$H3212,0)</f>
        <v>0</v>
      </c>
      <c r="H3212" s="48">
        <f>IFERROR(Ações!$I3212/(Ações!$P3212-Table_1[[#This Row],[CAGR LUCRO 5A]]),0)</f>
        <v>0</v>
      </c>
      <c r="I3212" s="48">
        <f>IF(Ações!$S3212&lt;0,"",Ações!$O3212*(1+Ações!$S3212))</f>
        <v>0</v>
      </c>
      <c r="J3212" s="49">
        <f>IFERROR(IF(Ações!$B3212="","",(VLOOKUP(Table_1[[#This Row],[AÇÕES]],'Dados Status Invest STOCKS'!A3198:AD3813,4)/Table_1[[#This Row],[LPA]]))/100,0)</f>
        <v>0.35810810810810811</v>
      </c>
      <c r="K3212" s="64">
        <f>IFERROR(IF(Ações!$B3212="","",VLOOKUP(Table_1[[#This Row],[AÇÕES]],'Dados Status Invest STOCKS'!A3198:AD3813,2)),0)</f>
        <v>4.95</v>
      </c>
      <c r="L3212" s="65">
        <f>IFERROR(IF(Ações!$B3212="","",VLOOKUP(Table_1[[#This Row],[AÇÕES]],'Dados Status Invest STOCKS'!A3198:AD3813,3)/100),0)</f>
        <v>0</v>
      </c>
      <c r="M3212" s="66">
        <f>IFERROR(IF(Ações!$B3212="","",VLOOKUP(Table_1[[#This Row],[AÇÕES]],'Dados Status Invest STOCKS'!A3198:AD3813,28)),0)</f>
        <v>-0.37</v>
      </c>
      <c r="N3212" s="66">
        <f>IFERROR(IF(Ações!$B3212="","",VLOOKUP(Table_1[[#This Row],[AÇÕES]],'Dados Status Invest STOCKS'!A3198:AD3813,27)),0)</f>
        <v>1.2</v>
      </c>
      <c r="O3212" s="66">
        <f>IFERROR(IF(Ações!$L3212="","",Ações!$K3212*Ações!$L3212),0)</f>
        <v>0</v>
      </c>
      <c r="P3212" s="67">
        <f t="shared" si="49"/>
        <v>0.06</v>
      </c>
      <c r="Q3212" s="67">
        <f>IFERROR(Ações!$O3212/Ações!$M3212,0)</f>
        <v>0</v>
      </c>
      <c r="R3212" s="67">
        <f>IFERROR(IF(Ações!$B3212="","",VLOOKUP(Table_1[[#This Row],[AÇÕES]],'Dados Status Invest STOCKS'!A3198:AD3813,18)/100),0)</f>
        <v>-0.3115</v>
      </c>
      <c r="S3212" s="65">
        <f>IFERROR(IF(Ações!$B3212="","",VLOOKUP(Table_1[[#This Row],[AÇÕES]],'Dados Status Invest STOCKS'!A3198:AD3813,25)/100),0)</f>
        <v>0</v>
      </c>
      <c r="T3212" s="67">
        <f>(1-Ações!$Q3212)*Ações!$R3212</f>
        <v>-0.3115</v>
      </c>
      <c r="U3212" s="68">
        <f>IF(Ações!$S3212=0,Ações!$T3212,IF(Ações!$T3212=0,Ações!$S3212,AVERAGE(Ações!$S3212,Ações!$T3212)))</f>
        <v>-0.3115</v>
      </c>
    </row>
    <row r="3213" spans="2:21" ht="15" customHeight="1" x14ac:dyDescent="0.2">
      <c r="B3213" s="63" t="str">
        <f>IFERROR('Dados Status Invest STOCKS'!A3200,"-")</f>
        <v>NEPT</v>
      </c>
      <c r="C3213" s="45">
        <f>IFERROR((Ações!$D3213-Ações!$K3213)/Ações!$D3213,0)</f>
        <v>0</v>
      </c>
      <c r="D3213" s="46">
        <f>(Ações!$O3213)/0.06</f>
        <v>0</v>
      </c>
      <c r="E3213" s="47">
        <f>IFERROR((Ações!$F3213-Ações!$K3213)/Ações!$F3213,0)</f>
        <v>0</v>
      </c>
      <c r="F3213" s="46" t="str">
        <f>IF(OR(Ações!$N3213&lt;0,Ações!$M3213&lt;0),"",(22.5*Ações!$M3213*Ações!$N3213)^0.5)</f>
        <v/>
      </c>
      <c r="G3213" s="47">
        <f>IFERROR((Ações!$H3213-Ações!$K3213)/Ações!$H3213,0)</f>
        <v>0</v>
      </c>
      <c r="H3213" s="48">
        <f>IFERROR(Ações!$I3213/(Ações!$P3213-Table_1[[#This Row],[CAGR LUCRO 5A]]),0)</f>
        <v>0</v>
      </c>
      <c r="I3213" s="48">
        <f>IF(Ações!$S3213&lt;0,"",Ações!$O3213*(1+Ações!$S3213))</f>
        <v>0</v>
      </c>
      <c r="J3213" s="49">
        <f>IFERROR(IF(Ações!$B3213="","",(VLOOKUP(Table_1[[#This Row],[AÇÕES]],'Dados Status Invest STOCKS'!A3199:AD3814,4)/Table_1[[#This Row],[LPA]]))/100,0)</f>
        <v>5.6790123456790121E-3</v>
      </c>
      <c r="K3213" s="64">
        <f>IFERROR(IF(Ações!$B3213="","",VLOOKUP(Table_1[[#This Row],[AÇÕES]],'Dados Status Invest STOCKS'!A3199:AD3814,2)),0)</f>
        <v>0.37</v>
      </c>
      <c r="L3213" s="65">
        <f>IFERROR(IF(Ações!$B3213="","",VLOOKUP(Table_1[[#This Row],[AÇÕES]],'Dados Status Invest STOCKS'!A3199:AD3814,3)/100),0)</f>
        <v>0</v>
      </c>
      <c r="M3213" s="66">
        <f>IFERROR(IF(Ações!$B3213="","",VLOOKUP(Table_1[[#This Row],[AÇÕES]],'Dados Status Invest STOCKS'!A3199:AD3814,28)),0)</f>
        <v>-0.81</v>
      </c>
      <c r="N3213" s="66">
        <f>IFERROR(IF(Ações!$B3213="","",VLOOKUP(Table_1[[#This Row],[AÇÕES]],'Dados Status Invest STOCKS'!A3199:AD3814,27)),0)</f>
        <v>0.75</v>
      </c>
      <c r="O3213" s="66">
        <f>IFERROR(IF(Ações!$L3213="","",Ações!$K3213*Ações!$L3213),0)</f>
        <v>0</v>
      </c>
      <c r="P3213" s="67">
        <f t="shared" si="49"/>
        <v>0.06</v>
      </c>
      <c r="Q3213" s="67">
        <f>IFERROR(Ações!$O3213/Ações!$M3213,0)</f>
        <v>0</v>
      </c>
      <c r="R3213" s="67">
        <f>IFERROR(IF(Ações!$B3213="","",VLOOKUP(Table_1[[#This Row],[AÇÕES]],'Dados Status Invest STOCKS'!A3199:AD3814,18)/100),0)</f>
        <v>-1.0822000000000001</v>
      </c>
      <c r="S3213" s="65">
        <f>IFERROR(IF(Ações!$B3213="","",VLOOKUP(Table_1[[#This Row],[AÇÕES]],'Dados Status Invest STOCKS'!A3199:AD3814,25)/100),0)</f>
        <v>0</v>
      </c>
      <c r="T3213" s="67">
        <f>(1-Ações!$Q3213)*Ações!$R3213</f>
        <v>-1.0822000000000001</v>
      </c>
      <c r="U3213" s="68">
        <f>IF(Ações!$S3213=0,Ações!$T3213,IF(Ações!$T3213=0,Ações!$S3213,AVERAGE(Ações!$S3213,Ações!$T3213)))</f>
        <v>-1.0822000000000001</v>
      </c>
    </row>
    <row r="3214" spans="2:21" ht="15" customHeight="1" x14ac:dyDescent="0.2">
      <c r="B3214" s="63" t="str">
        <f>IFERROR('Dados Status Invest STOCKS'!A3201,"-")</f>
        <v>NERV</v>
      </c>
      <c r="C3214" s="45">
        <f>IFERROR((Ações!$D3214-Ações!$K3214)/Ações!$D3214,0)</f>
        <v>0</v>
      </c>
      <c r="D3214" s="46">
        <f>(Ações!$O3214)/0.06</f>
        <v>0</v>
      </c>
      <c r="E3214" s="47">
        <f>IFERROR((Ações!$F3214-Ações!$K3214)/Ações!$F3214,0)</f>
        <v>0</v>
      </c>
      <c r="F3214" s="46" t="str">
        <f>IF(OR(Ações!$N3214&lt;0,Ações!$M3214&lt;0),"",(22.5*Ações!$M3214*Ações!$N3214)^0.5)</f>
        <v/>
      </c>
      <c r="G3214" s="47">
        <f>IFERROR((Ações!$H3214-Ações!$K3214)/Ações!$H3214,0)</f>
        <v>0</v>
      </c>
      <c r="H3214" s="48">
        <f>IFERROR(Ações!$I3214/(Ações!$P3214-Table_1[[#This Row],[CAGR LUCRO 5A]]),0)</f>
        <v>0</v>
      </c>
      <c r="I3214" s="48">
        <f>IF(Ações!$S3214&lt;0,"",Ações!$O3214*(1+Ações!$S3214))</f>
        <v>0</v>
      </c>
      <c r="J3214" s="49">
        <f>IFERROR(IF(Ações!$B3214="","",(VLOOKUP(Table_1[[#This Row],[AÇÕES]],'Dados Status Invest STOCKS'!A3200:AD3815,4)/Table_1[[#This Row],[LPA]]))/100,0)</f>
        <v>1.1309523809523809E-2</v>
      </c>
      <c r="K3214" s="64">
        <f>IFERROR(IF(Ações!$B3214="","",VLOOKUP(Table_1[[#This Row],[AÇÕES]],'Dados Status Invest STOCKS'!A3200:AD3815,2)),0)</f>
        <v>0.76</v>
      </c>
      <c r="L3214" s="65">
        <f>IFERROR(IF(Ações!$B3214="","",VLOOKUP(Table_1[[#This Row],[AÇÕES]],'Dados Status Invest STOCKS'!A3200:AD3815,3)/100),0)</f>
        <v>0</v>
      </c>
      <c r="M3214" s="66">
        <f>IFERROR(IF(Ações!$B3214="","",VLOOKUP(Table_1[[#This Row],[AÇÕES]],'Dados Status Invest STOCKS'!A3200:AD3815,28)),0)</f>
        <v>-0.84</v>
      </c>
      <c r="N3214" s="66">
        <f>IFERROR(IF(Ações!$B3214="","",VLOOKUP(Table_1[[#This Row],[AÇÕES]],'Dados Status Invest STOCKS'!A3200:AD3815,27)),0)</f>
        <v>0.66</v>
      </c>
      <c r="O3214" s="66">
        <f>IFERROR(IF(Ações!$L3214="","",Ações!$K3214*Ações!$L3214),0)</f>
        <v>0</v>
      </c>
      <c r="P3214" s="67">
        <f t="shared" si="49"/>
        <v>0.06</v>
      </c>
      <c r="Q3214" s="67">
        <f>IFERROR(Ações!$O3214/Ações!$M3214,0)</f>
        <v>0</v>
      </c>
      <c r="R3214" s="67">
        <f>IFERROR(IF(Ações!$B3214="","",VLOOKUP(Table_1[[#This Row],[AÇÕES]],'Dados Status Invest STOCKS'!A3200:AD3815,18)/100),0)</f>
        <v>-1.2793999999999999</v>
      </c>
      <c r="S3214" s="65">
        <f>IFERROR(IF(Ações!$B3214="","",VLOOKUP(Table_1[[#This Row],[AÇÕES]],'Dados Status Invest STOCKS'!A3200:AD3815,25)/100),0)</f>
        <v>0</v>
      </c>
      <c r="T3214" s="67">
        <f>(1-Ações!$Q3214)*Ações!$R3214</f>
        <v>-1.2793999999999999</v>
      </c>
      <c r="U3214" s="68">
        <f>IF(Ações!$S3214=0,Ações!$T3214,IF(Ações!$T3214=0,Ações!$S3214,AVERAGE(Ações!$S3214,Ações!$T3214)))</f>
        <v>-1.2793999999999999</v>
      </c>
    </row>
    <row r="3215" spans="2:21" ht="15" customHeight="1" x14ac:dyDescent="0.2">
      <c r="B3215" s="63" t="str">
        <f>IFERROR('Dados Status Invest STOCKS'!A3202,"-")</f>
        <v>NESR</v>
      </c>
      <c r="C3215" s="45">
        <f>IFERROR((Ações!$D3215-Ações!$K3215)/Ações!$D3215,0)</f>
        <v>0</v>
      </c>
      <c r="D3215" s="46">
        <f>(Ações!$O3215)/0.06</f>
        <v>0</v>
      </c>
      <c r="E3215" s="47">
        <f>IFERROR((Ações!$F3215-Ações!$K3215)/Ações!$F3215,0)</f>
        <v>0.16319214980968638</v>
      </c>
      <c r="F3215" s="46">
        <f>IF(OR(Ações!$N3215&lt;0,Ações!$M3215&lt;0),"",(22.5*Ações!$M3215*Ações!$N3215)^0.5)</f>
        <v>11.364616139579903</v>
      </c>
      <c r="G3215" s="47">
        <f>IFERROR((Ações!$H3215-Ações!$K3215)/Ações!$H3215,0)</f>
        <v>0</v>
      </c>
      <c r="H3215" s="48">
        <f>IFERROR(Ações!$I3215/(Ações!$P3215-Table_1[[#This Row],[CAGR LUCRO 5A]]),0)</f>
        <v>0</v>
      </c>
      <c r="I3215" s="48">
        <f>IF(Ações!$S3215&lt;0,"",Ações!$O3215*(1+Ações!$S3215))</f>
        <v>0</v>
      </c>
      <c r="J3215" s="49">
        <f>IFERROR(IF(Ações!$B3215="","",(VLOOKUP(Table_1[[#This Row],[AÇÕES]],'Dados Status Invest STOCKS'!A3201:AD3816,4)/Table_1[[#This Row],[LPA]]))/100,0)</f>
        <v>0.32425925925925925</v>
      </c>
      <c r="K3215" s="64">
        <f>IFERROR(IF(Ações!$B3215="","",VLOOKUP(Table_1[[#This Row],[AÇÕES]],'Dados Status Invest STOCKS'!A3201:AD3816,2)),0)</f>
        <v>9.51</v>
      </c>
      <c r="L3215" s="65">
        <f>IFERROR(IF(Ações!$B3215="","",VLOOKUP(Table_1[[#This Row],[AÇÕES]],'Dados Status Invest STOCKS'!A3201:AD3816,3)/100),0)</f>
        <v>0</v>
      </c>
      <c r="M3215" s="66">
        <f>IFERROR(IF(Ações!$B3215="","",VLOOKUP(Table_1[[#This Row],[AÇÕES]],'Dados Status Invest STOCKS'!A3201:AD3816,28)),0)</f>
        <v>0.54</v>
      </c>
      <c r="N3215" s="66">
        <f>IFERROR(IF(Ações!$B3215="","",VLOOKUP(Table_1[[#This Row],[AÇÕES]],'Dados Status Invest STOCKS'!A3201:AD3816,27)),0)</f>
        <v>10.63</v>
      </c>
      <c r="O3215" s="66">
        <f>IFERROR(IF(Ações!$L3215="","",Ações!$K3215*Ações!$L3215),0)</f>
        <v>0</v>
      </c>
      <c r="P3215" s="67">
        <f t="shared" ref="P3215:P3278" si="50">$U$6</f>
        <v>0.06</v>
      </c>
      <c r="Q3215" s="67">
        <f>IFERROR(Ações!$O3215/Ações!$M3215,0)</f>
        <v>0</v>
      </c>
      <c r="R3215" s="67">
        <f>IFERROR(IF(Ações!$B3215="","",VLOOKUP(Table_1[[#This Row],[AÇÕES]],'Dados Status Invest STOCKS'!A3201:AD3816,18)/100),0)</f>
        <v>5.1100000000000007E-2</v>
      </c>
      <c r="S3215" s="65">
        <f>IFERROR(IF(Ações!$B3215="","",VLOOKUP(Table_1[[#This Row],[AÇÕES]],'Dados Status Invest STOCKS'!A3201:AD3816,25)/100),0)</f>
        <v>0</v>
      </c>
      <c r="T3215" s="67">
        <f>(1-Ações!$Q3215)*Ações!$R3215</f>
        <v>5.1100000000000007E-2</v>
      </c>
      <c r="U3215" s="68">
        <f>IF(Ações!$S3215=0,Ações!$T3215,IF(Ações!$T3215=0,Ações!$S3215,AVERAGE(Ações!$S3215,Ações!$T3215)))</f>
        <v>5.1100000000000007E-2</v>
      </c>
    </row>
    <row r="3216" spans="2:21" ht="15" customHeight="1" x14ac:dyDescent="0.2">
      <c r="B3216" s="63" t="str">
        <f>IFERROR('Dados Status Invest STOCKS'!A3203,"-")</f>
        <v>NESRW</v>
      </c>
      <c r="C3216" s="45">
        <f>IFERROR((Ações!$D3216-Ações!$K3216)/Ações!$D3216,0)</f>
        <v>0</v>
      </c>
      <c r="D3216" s="46">
        <f>(Ações!$O3216)/0.06</f>
        <v>0</v>
      </c>
      <c r="E3216" s="47">
        <f>IFERROR((Ações!$F3216-Ações!$K3216)/Ações!$F3216,0)</f>
        <v>0.84777312504424363</v>
      </c>
      <c r="F3216" s="46">
        <f>IF(OR(Ações!$N3216&lt;0,Ações!$M3216&lt;0),"",(22.5*Ações!$M3216*Ações!$N3216)^0.5)</f>
        <v>11.364616139579903</v>
      </c>
      <c r="G3216" s="47">
        <f>IFERROR((Ações!$H3216-Ações!$K3216)/Ações!$H3216,0)</f>
        <v>0</v>
      </c>
      <c r="H3216" s="48">
        <f>IFERROR(Ações!$I3216/(Ações!$P3216-Table_1[[#This Row],[CAGR LUCRO 5A]]),0)</f>
        <v>0</v>
      </c>
      <c r="I3216" s="48">
        <f>IF(Ações!$S3216&lt;0,"",Ações!$O3216*(1+Ações!$S3216))</f>
        <v>0</v>
      </c>
      <c r="J3216" s="49">
        <f>IFERROR(IF(Ações!$B3216="","",(VLOOKUP(Table_1[[#This Row],[AÇÕES]],'Dados Status Invest STOCKS'!A3202:AD3817,4)/Table_1[[#This Row],[LPA]]))/100,0)</f>
        <v>5.9074074074074064E-2</v>
      </c>
      <c r="K3216" s="64">
        <f>IFERROR(IF(Ações!$B3216="","",VLOOKUP(Table_1[[#This Row],[AÇÕES]],'Dados Status Invest STOCKS'!A3202:AD3817,2)),0)</f>
        <v>1.73</v>
      </c>
      <c r="L3216" s="65">
        <f>IFERROR(IF(Ações!$B3216="","",VLOOKUP(Table_1[[#This Row],[AÇÕES]],'Dados Status Invest STOCKS'!A3202:AD3817,3)/100),0)</f>
        <v>0</v>
      </c>
      <c r="M3216" s="66">
        <f>IFERROR(IF(Ações!$B3216="","",VLOOKUP(Table_1[[#This Row],[AÇÕES]],'Dados Status Invest STOCKS'!A3202:AD3817,28)),0)</f>
        <v>0.54</v>
      </c>
      <c r="N3216" s="66">
        <f>IFERROR(IF(Ações!$B3216="","",VLOOKUP(Table_1[[#This Row],[AÇÕES]],'Dados Status Invest STOCKS'!A3202:AD3817,27)),0)</f>
        <v>10.63</v>
      </c>
      <c r="O3216" s="66">
        <f>IFERROR(IF(Ações!$L3216="","",Ações!$K3216*Ações!$L3216),0)</f>
        <v>0</v>
      </c>
      <c r="P3216" s="67">
        <f t="shared" si="50"/>
        <v>0.06</v>
      </c>
      <c r="Q3216" s="67">
        <f>IFERROR(Ações!$O3216/Ações!$M3216,0)</f>
        <v>0</v>
      </c>
      <c r="R3216" s="67">
        <f>IFERROR(IF(Ações!$B3216="","",VLOOKUP(Table_1[[#This Row],[AÇÕES]],'Dados Status Invest STOCKS'!A3202:AD3817,18)/100),0)</f>
        <v>5.1100000000000007E-2</v>
      </c>
      <c r="S3216" s="65">
        <f>IFERROR(IF(Ações!$B3216="","",VLOOKUP(Table_1[[#This Row],[AÇÕES]],'Dados Status Invest STOCKS'!A3202:AD3817,25)/100),0)</f>
        <v>0</v>
      </c>
      <c r="T3216" s="67">
        <f>(1-Ações!$Q3216)*Ações!$R3216</f>
        <v>5.1100000000000007E-2</v>
      </c>
      <c r="U3216" s="68">
        <f>IF(Ações!$S3216=0,Ações!$T3216,IF(Ações!$T3216=0,Ações!$S3216,AVERAGE(Ações!$S3216,Ações!$T3216)))</f>
        <v>5.1100000000000007E-2</v>
      </c>
    </row>
    <row r="3217" spans="2:21" ht="15" customHeight="1" x14ac:dyDescent="0.2">
      <c r="B3217" s="63" t="str">
        <f>IFERROR('Dados Status Invest STOCKS'!A3204,"-")</f>
        <v>NET</v>
      </c>
      <c r="C3217" s="45">
        <f>IFERROR((Ações!$D3217-Ações!$K3217)/Ações!$D3217,0)</f>
        <v>0</v>
      </c>
      <c r="D3217" s="46">
        <f>(Ações!$O3217)/0.06</f>
        <v>0</v>
      </c>
      <c r="E3217" s="47">
        <f>IFERROR((Ações!$F3217-Ações!$K3217)/Ações!$F3217,0)</f>
        <v>0</v>
      </c>
      <c r="F3217" s="46" t="str">
        <f>IF(OR(Ações!$N3217&lt;0,Ações!$M3217&lt;0),"",(22.5*Ações!$M3217*Ações!$N3217)^0.5)</f>
        <v/>
      </c>
      <c r="G3217" s="47">
        <f>IFERROR((Ações!$H3217-Ações!$K3217)/Ações!$H3217,0)</f>
        <v>0</v>
      </c>
      <c r="H3217" s="48">
        <f>IFERROR(Ações!$I3217/(Ações!$P3217-Table_1[[#This Row],[CAGR LUCRO 5A]]),0)</f>
        <v>0</v>
      </c>
      <c r="I3217" s="48">
        <f>IF(Ações!$S3217&lt;0,"",Ações!$O3217*(1+Ações!$S3217))</f>
        <v>0</v>
      </c>
      <c r="J3217" s="49">
        <f>IFERROR(IF(Ações!$B3217="","",(VLOOKUP(Table_1[[#This Row],[AÇÕES]],'Dados Status Invest STOCKS'!A3203:AD3818,4)/Table_1[[#This Row],[LPA]]))/100,0)</f>
        <v>2.073582089552239</v>
      </c>
      <c r="K3217" s="64">
        <f>IFERROR(IF(Ações!$B3217="","",VLOOKUP(Table_1[[#This Row],[AÇÕES]],'Dados Status Invest STOCKS'!A3203:AD3818,2)),0)</f>
        <v>93.28</v>
      </c>
      <c r="L3217" s="65">
        <f>IFERROR(IF(Ações!$B3217="","",VLOOKUP(Table_1[[#This Row],[AÇÕES]],'Dados Status Invest STOCKS'!A3203:AD3818,3)/100),0)</f>
        <v>0</v>
      </c>
      <c r="M3217" s="66">
        <f>IFERROR(IF(Ações!$B3217="","",VLOOKUP(Table_1[[#This Row],[AÇÕES]],'Dados Status Invest STOCKS'!A3203:AD3818,28)),0)</f>
        <v>-0.67</v>
      </c>
      <c r="N3217" s="66">
        <f>IFERROR(IF(Ações!$B3217="","",VLOOKUP(Table_1[[#This Row],[AÇÕES]],'Dados Status Invest STOCKS'!A3203:AD3818,27)),0)</f>
        <v>2.65</v>
      </c>
      <c r="O3217" s="66">
        <f>IFERROR(IF(Ações!$L3217="","",Ações!$K3217*Ações!$L3217),0)</f>
        <v>0</v>
      </c>
      <c r="P3217" s="67">
        <f t="shared" si="50"/>
        <v>0.06</v>
      </c>
      <c r="Q3217" s="67">
        <f>IFERROR(Ações!$O3217/Ações!$M3217,0)</f>
        <v>0</v>
      </c>
      <c r="R3217" s="67">
        <f>IFERROR(IF(Ações!$B3217="","",VLOOKUP(Table_1[[#This Row],[AÇÕES]],'Dados Status Invest STOCKS'!A3203:AD3818,18)/100),0)</f>
        <v>-0.25420000000000004</v>
      </c>
      <c r="S3217" s="65">
        <f>IFERROR(IF(Ações!$B3217="","",VLOOKUP(Table_1[[#This Row],[AÇÕES]],'Dados Status Invest STOCKS'!A3203:AD3818,25)/100),0)</f>
        <v>0</v>
      </c>
      <c r="T3217" s="67">
        <f>(1-Ações!$Q3217)*Ações!$R3217</f>
        <v>-0.25420000000000004</v>
      </c>
      <c r="U3217" s="68">
        <f>IF(Ações!$S3217=0,Ações!$T3217,IF(Ações!$T3217=0,Ações!$S3217,AVERAGE(Ações!$S3217,Ações!$T3217)))</f>
        <v>-0.25420000000000004</v>
      </c>
    </row>
    <row r="3218" spans="2:21" ht="15" customHeight="1" x14ac:dyDescent="0.2">
      <c r="B3218" s="63" t="str">
        <f>IFERROR('Dados Status Invest STOCKS'!A3205,"-")</f>
        <v>NETE</v>
      </c>
      <c r="C3218" s="45">
        <f>IFERROR((Ações!$D3218-Ações!$K3218)/Ações!$D3218,0)</f>
        <v>0</v>
      </c>
      <c r="D3218" s="46">
        <f>(Ações!$O3218)/0.06</f>
        <v>0</v>
      </c>
      <c r="E3218" s="47">
        <f>IFERROR((Ações!$F3218-Ações!$K3218)/Ações!$F3218,0)</f>
        <v>0</v>
      </c>
      <c r="F3218" s="46" t="str">
        <f>IF(OR(Ações!$N3218&lt;0,Ações!$M3218&lt;0),"",(22.5*Ações!$M3218*Ações!$N3218)^0.5)</f>
        <v/>
      </c>
      <c r="G3218" s="47">
        <f>IFERROR((Ações!$H3218-Ações!$K3218)/Ações!$H3218,0)</f>
        <v>0</v>
      </c>
      <c r="H3218" s="48">
        <f>IFERROR(Ações!$I3218/(Ações!$P3218-Table_1[[#This Row],[CAGR LUCRO 5A]]),0)</f>
        <v>0</v>
      </c>
      <c r="I3218" s="48">
        <f>IF(Ações!$S3218&lt;0,"",Ações!$O3218*(1+Ações!$S3218))</f>
        <v>0</v>
      </c>
      <c r="J3218" s="49">
        <f>IFERROR(IF(Ações!$B3218="","",(VLOOKUP(Table_1[[#This Row],[AÇÕES]],'Dados Status Invest STOCKS'!A3204:AD3819,4)/Table_1[[#This Row],[LPA]]))/100,0)</f>
        <v>0.74452380952380948</v>
      </c>
      <c r="K3218" s="64">
        <f>IFERROR(IF(Ações!$B3218="","",VLOOKUP(Table_1[[#This Row],[AÇÕES]],'Dados Status Invest STOCKS'!A3204:AD3819,2)),0)</f>
        <v>13.09</v>
      </c>
      <c r="L3218" s="65">
        <f>IFERROR(IF(Ações!$B3218="","",VLOOKUP(Table_1[[#This Row],[AÇÕES]],'Dados Status Invest STOCKS'!A3204:AD3819,3)/100),0)</f>
        <v>0</v>
      </c>
      <c r="M3218" s="66">
        <f>IFERROR(IF(Ações!$B3218="","",VLOOKUP(Table_1[[#This Row],[AÇÕES]],'Dados Status Invest STOCKS'!A3204:AD3819,28)),0)</f>
        <v>-0.42</v>
      </c>
      <c r="N3218" s="66">
        <f>IFERROR(IF(Ações!$B3218="","",VLOOKUP(Table_1[[#This Row],[AÇÕES]],'Dados Status Invest STOCKS'!A3204:AD3819,27)),0)</f>
        <v>1.01</v>
      </c>
      <c r="O3218" s="66">
        <f>IFERROR(IF(Ações!$L3218="","",Ações!$K3218*Ações!$L3218),0)</f>
        <v>0</v>
      </c>
      <c r="P3218" s="67">
        <f t="shared" si="50"/>
        <v>0.06</v>
      </c>
      <c r="Q3218" s="67">
        <f>IFERROR(Ações!$O3218/Ações!$M3218,0)</f>
        <v>0</v>
      </c>
      <c r="R3218" s="67">
        <f>IFERROR(IF(Ações!$B3218="","",VLOOKUP(Table_1[[#This Row],[AÇÕES]],'Dados Status Invest STOCKS'!A3204:AD3819,18)/100),0)</f>
        <v>-0.41549999999999998</v>
      </c>
      <c r="S3218" s="65">
        <f>IFERROR(IF(Ações!$B3218="","",VLOOKUP(Table_1[[#This Row],[AÇÕES]],'Dados Status Invest STOCKS'!A3204:AD3819,25)/100),0)</f>
        <v>0</v>
      </c>
      <c r="T3218" s="67">
        <f>(1-Ações!$Q3218)*Ações!$R3218</f>
        <v>-0.41549999999999998</v>
      </c>
      <c r="U3218" s="68">
        <f>IF(Ações!$S3218=0,Ações!$T3218,IF(Ações!$T3218=0,Ações!$S3218,AVERAGE(Ações!$S3218,Ações!$T3218)))</f>
        <v>-0.41549999999999998</v>
      </c>
    </row>
    <row r="3219" spans="2:21" ht="15" customHeight="1" x14ac:dyDescent="0.2">
      <c r="B3219" s="63" t="str">
        <f>IFERROR('Dados Status Invest STOCKS'!A3206,"-")</f>
        <v>NETI</v>
      </c>
      <c r="C3219" s="45">
        <f>IFERROR((Ações!$D3219-Ações!$K3219)/Ações!$D3219,0)</f>
        <v>-2.6144578313253013</v>
      </c>
      <c r="D3219" s="46">
        <f>(Ações!$O3219)/0.06</f>
        <v>1.9975333333333334</v>
      </c>
      <c r="E3219" s="47">
        <f>IFERROR((Ações!$F3219-Ações!$K3219)/Ações!$F3219,0)</f>
        <v>0</v>
      </c>
      <c r="F3219" s="46" t="str">
        <f>IF(OR(Ações!$N3219&lt;0,Ações!$M3219&lt;0),"",(22.5*Ações!$M3219*Ações!$N3219)^0.5)</f>
        <v/>
      </c>
      <c r="G3219" s="47">
        <f>IFERROR((Ações!$H3219-Ações!$K3219)/Ações!$H3219,0)</f>
        <v>-2.6144578313253013</v>
      </c>
      <c r="H3219" s="48">
        <f>IFERROR(Ações!$I3219/(Ações!$P3219-Table_1[[#This Row],[CAGR LUCRO 5A]]),0)</f>
        <v>1.9975333333333334</v>
      </c>
      <c r="I3219" s="48">
        <f>IF(Ações!$S3219&lt;0,"",Ações!$O3219*(1+Ações!$S3219))</f>
        <v>0.119852</v>
      </c>
      <c r="J3219" s="49">
        <f>IFERROR(IF(Ações!$B3219="","",(VLOOKUP(Table_1[[#This Row],[AÇÕES]],'Dados Status Invest STOCKS'!A3205:AD3820,4)/Table_1[[#This Row],[LPA]]))/100,0)</f>
        <v>5.4973821989528788E-4</v>
      </c>
      <c r="K3219" s="64">
        <f>IFERROR(IF(Ações!$B3219="","",VLOOKUP(Table_1[[#This Row],[AÇÕES]],'Dados Status Invest STOCKS'!A3205:AD3820,2)),0)</f>
        <v>7.22</v>
      </c>
      <c r="L3219" s="65">
        <f>IFERROR(IF(Ações!$B3219="","",VLOOKUP(Table_1[[#This Row],[AÇÕES]],'Dados Status Invest STOCKS'!A3205:AD3820,3)/100),0)</f>
        <v>1.66E-2</v>
      </c>
      <c r="M3219" s="66">
        <f>IFERROR(IF(Ações!$B3219="","",VLOOKUP(Table_1[[#This Row],[AÇÕES]],'Dados Status Invest STOCKS'!A3205:AD3820,28)),0)</f>
        <v>-11.46</v>
      </c>
      <c r="N3219" s="66">
        <f>IFERROR(IF(Ações!$B3219="","",VLOOKUP(Table_1[[#This Row],[AÇÕES]],'Dados Status Invest STOCKS'!A3205:AD3820,27)),0)</f>
        <v>8.41</v>
      </c>
      <c r="O3219" s="66">
        <f>IFERROR(IF(Ações!$L3219="","",Ações!$K3219*Ações!$L3219),0)</f>
        <v>0.119852</v>
      </c>
      <c r="P3219" s="67">
        <f t="shared" si="50"/>
        <v>0.06</v>
      </c>
      <c r="Q3219" s="67">
        <f>IFERROR(Ações!$O3219/Ações!$M3219,0)</f>
        <v>-1.045828970331588E-2</v>
      </c>
      <c r="R3219" s="67">
        <f>IFERROR(IF(Ações!$B3219="","",VLOOKUP(Table_1[[#This Row],[AÇÕES]],'Dados Status Invest STOCKS'!A3205:AD3820,18)/100),0)</f>
        <v>-1.3618999999999999</v>
      </c>
      <c r="S3219" s="65">
        <f>IFERROR(IF(Ações!$B3219="","",VLOOKUP(Table_1[[#This Row],[AÇÕES]],'Dados Status Invest STOCKS'!A3205:AD3820,25)/100),0)</f>
        <v>0</v>
      </c>
      <c r="T3219" s="67">
        <f>(1-Ações!$Q3219)*Ações!$R3219</f>
        <v>-1.3761431447469457</v>
      </c>
      <c r="U3219" s="68">
        <f>IF(Ações!$S3219=0,Ações!$T3219,IF(Ações!$T3219=0,Ações!$S3219,AVERAGE(Ações!$S3219,Ações!$T3219)))</f>
        <v>-1.3761431447469457</v>
      </c>
    </row>
    <row r="3220" spans="2:21" ht="15" customHeight="1" x14ac:dyDescent="0.2">
      <c r="B3220" s="63" t="str">
        <f>IFERROR('Dados Status Invest STOCKS'!A3207,"-")</f>
        <v>NEU</v>
      </c>
      <c r="C3220" s="45">
        <f>IFERROR((Ações!$D3220-Ações!$K3220)/Ações!$D3220,0)</f>
        <v>-1.5531914893617023</v>
      </c>
      <c r="D3220" s="46">
        <f>(Ações!$O3220)/0.06</f>
        <v>133.10399999999998</v>
      </c>
      <c r="E3220" s="47">
        <f>IFERROR((Ações!$F3220-Ações!$K3220)/Ações!$F3220,0)</f>
        <v>-0.73936925653143626</v>
      </c>
      <c r="F3220" s="46">
        <f>IF(OR(Ações!$N3220&lt;0,Ações!$M3220&lt;0),"",(22.5*Ações!$M3220*Ações!$N3220)^0.5)</f>
        <v>195.38116976822508</v>
      </c>
      <c r="G3220" s="47">
        <f>IFERROR((Ações!$H3220-Ações!$K3220)/Ações!$H3220,0)</f>
        <v>-0.4144300904447159</v>
      </c>
      <c r="H3220" s="48">
        <f>IFERROR(Ações!$I3220/(Ações!$P3220-Table_1[[#This Row],[CAGR LUCRO 5A]]),0)</f>
        <v>240.26638170087975</v>
      </c>
      <c r="I3220" s="48">
        <f>IF(Ações!$S3220&lt;0,"",Ações!$O3220*(1+Ações!$S3220))</f>
        <v>8.1930836159999991</v>
      </c>
      <c r="J3220" s="49">
        <f>IFERROR(IF(Ações!$B3220="","",(VLOOKUP(Table_1[[#This Row],[AÇÕES]],'Dados Status Invest STOCKS'!A3206:AD3821,4)/Table_1[[#This Row],[LPA]]))/100,0)</f>
        <v>6.4360313315926891E-3</v>
      </c>
      <c r="K3220" s="64">
        <f>IFERROR(IF(Ações!$B3220="","",VLOOKUP(Table_1[[#This Row],[AÇÕES]],'Dados Status Invest STOCKS'!A3206:AD3821,2)),0)</f>
        <v>339.84</v>
      </c>
      <c r="L3220" s="65">
        <f>IFERROR(IF(Ações!$B3220="","",VLOOKUP(Table_1[[#This Row],[AÇÕES]],'Dados Status Invest STOCKS'!A3206:AD3821,3)/100),0)</f>
        <v>2.35E-2</v>
      </c>
      <c r="M3220" s="66">
        <f>IFERROR(IF(Ações!$B3220="","",VLOOKUP(Table_1[[#This Row],[AÇÕES]],'Dados Status Invest STOCKS'!A3206:AD3821,28)),0)</f>
        <v>22.98</v>
      </c>
      <c r="N3220" s="66">
        <f>IFERROR(IF(Ações!$B3220="","",VLOOKUP(Table_1[[#This Row],[AÇÕES]],'Dados Status Invest STOCKS'!A3206:AD3821,27)),0)</f>
        <v>73.83</v>
      </c>
      <c r="O3220" s="66">
        <f>IFERROR(IF(Ações!$L3220="","",Ações!$K3220*Ações!$L3220),0)</f>
        <v>7.9862399999999996</v>
      </c>
      <c r="P3220" s="67">
        <f t="shared" si="50"/>
        <v>0.06</v>
      </c>
      <c r="Q3220" s="67">
        <f>IFERROR(Ações!$O3220/Ações!$M3220,0)</f>
        <v>0.34753002610966055</v>
      </c>
      <c r="R3220" s="67">
        <f>IFERROR(IF(Ações!$B3220="","",VLOOKUP(Table_1[[#This Row],[AÇÕES]],'Dados Status Invest STOCKS'!A3206:AD3821,18)/100),0)</f>
        <v>0.31129999999999997</v>
      </c>
      <c r="S3220" s="65">
        <f>IFERROR(IF(Ações!$B3220="","",VLOOKUP(Table_1[[#This Row],[AÇÕES]],'Dados Status Invest STOCKS'!A3206:AD3821,25)/100),0)</f>
        <v>2.5899999999999999E-2</v>
      </c>
      <c r="T3220" s="67">
        <f>(1-Ações!$Q3220)*Ações!$R3220</f>
        <v>0.20311390287206266</v>
      </c>
      <c r="U3220" s="68">
        <f>IF(Ações!$S3220=0,Ações!$T3220,IF(Ações!$T3220=0,Ações!$S3220,AVERAGE(Ações!$S3220,Ações!$T3220)))</f>
        <v>0.11450695143603133</v>
      </c>
    </row>
    <row r="3221" spans="2:21" ht="15" customHeight="1" x14ac:dyDescent="0.2">
      <c r="B3221" s="63" t="str">
        <f>IFERROR('Dados Status Invest STOCKS'!A3208,"-")</f>
        <v>NEW</v>
      </c>
      <c r="C3221" s="45">
        <f>IFERROR((Ações!$D3221-Ações!$K3221)/Ações!$D3221,0)</f>
        <v>0</v>
      </c>
      <c r="D3221" s="46">
        <f>(Ações!$O3221)/0.06</f>
        <v>0</v>
      </c>
      <c r="E3221" s="47">
        <f>IFERROR((Ações!$F3221-Ações!$K3221)/Ações!$F3221,0)</f>
        <v>0.82608360175001638</v>
      </c>
      <c r="F3221" s="46">
        <f>IF(OR(Ações!$N3221&lt;0,Ações!$M3221&lt;0),"",(22.5*Ações!$M3221*Ações!$N3221)^0.5)</f>
        <v>1.2074767078498865</v>
      </c>
      <c r="G3221" s="47">
        <f>IFERROR((Ações!$H3221-Ações!$K3221)/Ações!$H3221,0)</f>
        <v>0</v>
      </c>
      <c r="H3221" s="48">
        <f>IFERROR(Ações!$I3221/(Ações!$P3221-Table_1[[#This Row],[CAGR LUCRO 5A]]),0)</f>
        <v>0</v>
      </c>
      <c r="I3221" s="48">
        <f>IF(Ações!$S3221&lt;0,"",Ações!$O3221*(1+Ações!$S3221))</f>
        <v>0</v>
      </c>
      <c r="J3221" s="49">
        <f>IFERROR(IF(Ações!$B3221="","",(VLOOKUP(Table_1[[#This Row],[AÇÕES]],'Dados Status Invest STOCKS'!A3207:AD3822,4)/Table_1[[#This Row],[LPA]]))/100,0)</f>
        <v>0.34499999999999997</v>
      </c>
      <c r="K3221" s="64">
        <f>IFERROR(IF(Ações!$B3221="","",VLOOKUP(Table_1[[#This Row],[AÇÕES]],'Dados Status Invest STOCKS'!A3207:AD3822,2)),0)</f>
        <v>0.21</v>
      </c>
      <c r="L3221" s="65">
        <f>IFERROR(IF(Ações!$B3221="","",VLOOKUP(Table_1[[#This Row],[AÇÕES]],'Dados Status Invest STOCKS'!A3207:AD3822,3)/100),0)</f>
        <v>0</v>
      </c>
      <c r="M3221" s="66">
        <f>IFERROR(IF(Ações!$B3221="","",VLOOKUP(Table_1[[#This Row],[AÇÕES]],'Dados Status Invest STOCKS'!A3207:AD3822,28)),0)</f>
        <v>0.08</v>
      </c>
      <c r="N3221" s="66">
        <f>IFERROR(IF(Ações!$B3221="","",VLOOKUP(Table_1[[#This Row],[AÇÕES]],'Dados Status Invest STOCKS'!A3207:AD3822,27)),0)</f>
        <v>0.81</v>
      </c>
      <c r="O3221" s="66">
        <f>IFERROR(IF(Ações!$L3221="","",Ações!$K3221*Ações!$L3221),0)</f>
        <v>0</v>
      </c>
      <c r="P3221" s="67">
        <f t="shared" si="50"/>
        <v>0.06</v>
      </c>
      <c r="Q3221" s="67">
        <f>IFERROR(Ações!$O3221/Ações!$M3221,0)</f>
        <v>0</v>
      </c>
      <c r="R3221" s="67">
        <f>IFERROR(IF(Ações!$B3221="","",VLOOKUP(Table_1[[#This Row],[AÇÕES]],'Dados Status Invest STOCKS'!A3207:AD3822,18)/100),0)</f>
        <v>9.8599999999999993E-2</v>
      </c>
      <c r="S3221" s="65">
        <f>IFERROR(IF(Ações!$B3221="","",VLOOKUP(Table_1[[#This Row],[AÇÕES]],'Dados Status Invest STOCKS'!A3207:AD3822,25)/100),0)</f>
        <v>0</v>
      </c>
      <c r="T3221" s="67">
        <f>(1-Ações!$Q3221)*Ações!$R3221</f>
        <v>9.8599999999999993E-2</v>
      </c>
      <c r="U3221" s="68">
        <f>IF(Ações!$S3221=0,Ações!$T3221,IF(Ações!$T3221=0,Ações!$S3221,AVERAGE(Ações!$S3221,Ações!$T3221)))</f>
        <v>9.8599999999999993E-2</v>
      </c>
    </row>
    <row r="3222" spans="2:21" ht="15" customHeight="1" x14ac:dyDescent="0.2">
      <c r="B3222" s="63" t="str">
        <f>IFERROR('Dados Status Invest STOCKS'!A3209,"-")</f>
        <v>NEWR</v>
      </c>
      <c r="C3222" s="45">
        <f>IFERROR((Ações!$D3222-Ações!$K3222)/Ações!$D3222,0)</f>
        <v>0</v>
      </c>
      <c r="D3222" s="46">
        <f>(Ações!$O3222)/0.06</f>
        <v>0</v>
      </c>
      <c r="E3222" s="47">
        <f>IFERROR((Ações!$F3222-Ações!$K3222)/Ações!$F3222,0)</f>
        <v>0</v>
      </c>
      <c r="F3222" s="46" t="str">
        <f>IF(OR(Ações!$N3222&lt;0,Ações!$M3222&lt;0),"",(22.5*Ações!$M3222*Ações!$N3222)^0.5)</f>
        <v/>
      </c>
      <c r="G3222" s="47">
        <f>IFERROR((Ações!$H3222-Ações!$K3222)/Ações!$H3222,0)</f>
        <v>0</v>
      </c>
      <c r="H3222" s="48">
        <f>IFERROR(Ações!$I3222/(Ações!$P3222-Table_1[[#This Row],[CAGR LUCRO 5A]]),0)</f>
        <v>0</v>
      </c>
      <c r="I3222" s="48">
        <f>IF(Ações!$S3222&lt;0,"",Ações!$O3222*(1+Ações!$S3222))</f>
        <v>0</v>
      </c>
      <c r="J3222" s="49">
        <f>IFERROR(IF(Ações!$B3222="","",(VLOOKUP(Table_1[[#This Row],[AÇÕES]],'Dados Status Invest STOCKS'!A3208:AD3823,4)/Table_1[[#This Row],[LPA]]))/100,0)</f>
        <v>7.2301587301587297E-2</v>
      </c>
      <c r="K3222" s="64">
        <f>IFERROR(IF(Ações!$B3222="","",VLOOKUP(Table_1[[#This Row],[AÇÕES]],'Dados Status Invest STOCKS'!A3208:AD3823,2)),0)</f>
        <v>103.35</v>
      </c>
      <c r="L3222" s="65">
        <f>IFERROR(IF(Ações!$B3222="","",VLOOKUP(Table_1[[#This Row],[AÇÕES]],'Dados Status Invest STOCKS'!A3208:AD3823,3)/100),0)</f>
        <v>0</v>
      </c>
      <c r="M3222" s="66">
        <f>IFERROR(IF(Ações!$B3222="","",VLOOKUP(Table_1[[#This Row],[AÇÕES]],'Dados Status Invest STOCKS'!A3208:AD3823,28)),0)</f>
        <v>-3.78</v>
      </c>
      <c r="N3222" s="66">
        <f>IFERROR(IF(Ações!$B3222="","",VLOOKUP(Table_1[[#This Row],[AÇÕES]],'Dados Status Invest STOCKS'!A3208:AD3823,27)),0)</f>
        <v>5.23</v>
      </c>
      <c r="O3222" s="66">
        <f>IFERROR(IF(Ações!$L3222="","",Ações!$K3222*Ações!$L3222),0)</f>
        <v>0</v>
      </c>
      <c r="P3222" s="67">
        <f t="shared" si="50"/>
        <v>0.06</v>
      </c>
      <c r="Q3222" s="67">
        <f>IFERROR(Ações!$O3222/Ações!$M3222,0)</f>
        <v>0</v>
      </c>
      <c r="R3222" s="67">
        <f>IFERROR(IF(Ações!$B3222="","",VLOOKUP(Table_1[[#This Row],[AÇÕES]],'Dados Status Invest STOCKS'!A3208:AD3823,18)/100),0)</f>
        <v>-0.72389999999999999</v>
      </c>
      <c r="S3222" s="65">
        <f>IFERROR(IF(Ações!$B3222="","",VLOOKUP(Table_1[[#This Row],[AÇÕES]],'Dados Status Invest STOCKS'!A3208:AD3823,25)/100),0)</f>
        <v>0</v>
      </c>
      <c r="T3222" s="67">
        <f>(1-Ações!$Q3222)*Ações!$R3222</f>
        <v>-0.72389999999999999</v>
      </c>
      <c r="U3222" s="68">
        <f>IF(Ações!$S3222=0,Ações!$T3222,IF(Ações!$T3222=0,Ações!$S3222,AVERAGE(Ações!$S3222,Ações!$T3222)))</f>
        <v>-0.72389999999999999</v>
      </c>
    </row>
    <row r="3223" spans="2:21" ht="15" customHeight="1" x14ac:dyDescent="0.2">
      <c r="B3223" s="63" t="str">
        <f>IFERROR('Dados Status Invest STOCKS'!A3210,"-")</f>
        <v>NEWT</v>
      </c>
      <c r="C3223" s="45">
        <f>IFERROR((Ações!$D3223-Ações!$K3223)/Ações!$D3223,0)</f>
        <v>0.49916527545909856</v>
      </c>
      <c r="D3223" s="46">
        <f>(Ações!$O3223)/0.06</f>
        <v>52.492366666666669</v>
      </c>
      <c r="E3223" s="47">
        <f>IFERROR((Ações!$F3223-Ações!$K3223)/Ações!$F3223,0)</f>
        <v>0.26879620605460935</v>
      </c>
      <c r="F3223" s="46">
        <f>IF(OR(Ações!$N3223&lt;0,Ações!$M3223&lt;0),"",(22.5*Ações!$M3223*Ações!$N3223)^0.5)</f>
        <v>35.954408630931482</v>
      </c>
      <c r="G3223" s="47">
        <f>IFERROR((Ações!$H3223-Ações!$K3223)/Ações!$H3223,0)</f>
        <v>0</v>
      </c>
      <c r="H3223" s="48">
        <f>IFERROR(Ações!$I3223/(Ações!$P3223-Table_1[[#This Row],[CAGR LUCRO 5A]]),0)</f>
        <v>0</v>
      </c>
      <c r="I3223" s="48" t="str">
        <f>IF(Ações!$S3223&lt;0,"",Ações!$O3223*(1+Ações!$S3223))</f>
        <v/>
      </c>
      <c r="J3223" s="49">
        <f>IFERROR(IF(Ações!$B3223="","",(VLOOKUP(Table_1[[#This Row],[AÇÕES]],'Dados Status Invest STOCKS'!A3209:AD3824,4)/Table_1[[#This Row],[LPA]]))/100,0)</f>
        <v>2.096045197740113E-2</v>
      </c>
      <c r="K3223" s="64">
        <f>IFERROR(IF(Ações!$B3223="","",VLOOKUP(Table_1[[#This Row],[AÇÕES]],'Dados Status Invest STOCKS'!A3209:AD3824,2)),0)</f>
        <v>26.29</v>
      </c>
      <c r="L3223" s="65">
        <f>IFERROR(IF(Ações!$B3223="","",VLOOKUP(Table_1[[#This Row],[AÇÕES]],'Dados Status Invest STOCKS'!A3209:AD3824,3)/100),0)</f>
        <v>0.1198</v>
      </c>
      <c r="M3223" s="66">
        <f>IFERROR(IF(Ações!$B3223="","",VLOOKUP(Table_1[[#This Row],[AÇÕES]],'Dados Status Invest STOCKS'!A3209:AD3824,28)),0)</f>
        <v>3.54</v>
      </c>
      <c r="N3223" s="66">
        <f>IFERROR(IF(Ações!$B3223="","",VLOOKUP(Table_1[[#This Row],[AÇÕES]],'Dados Status Invest STOCKS'!A3209:AD3824,27)),0)</f>
        <v>16.23</v>
      </c>
      <c r="O3223" s="66">
        <f>IFERROR(IF(Ações!$L3223="","",Ações!$K3223*Ações!$L3223),0)</f>
        <v>3.1495419999999998</v>
      </c>
      <c r="P3223" s="67">
        <f t="shared" si="50"/>
        <v>0.06</v>
      </c>
      <c r="Q3223" s="67">
        <f>IFERROR(Ações!$O3223/Ações!$M3223,0)</f>
        <v>0.88970112994350281</v>
      </c>
      <c r="R3223" s="67">
        <f>IFERROR(IF(Ações!$B3223="","",VLOOKUP(Table_1[[#This Row],[AÇÕES]],'Dados Status Invest STOCKS'!A3209:AD3824,18)/100),0)</f>
        <v>0.21850000000000003</v>
      </c>
      <c r="S3223" s="65">
        <f>IFERROR(IF(Ações!$B3223="","",VLOOKUP(Table_1[[#This Row],[AÇÕES]],'Dados Status Invest STOCKS'!A3209:AD3824,25)/100),0)</f>
        <v>-1.21E-2</v>
      </c>
      <c r="T3223" s="67">
        <f>(1-Ações!$Q3223)*Ações!$R3223</f>
        <v>2.410030310734464E-2</v>
      </c>
      <c r="U3223" s="68">
        <f>IF(Ações!$S3223=0,Ações!$T3223,IF(Ações!$T3223=0,Ações!$S3223,AVERAGE(Ações!$S3223,Ações!$T3223)))</f>
        <v>6.0001515536723202E-3</v>
      </c>
    </row>
    <row r="3224" spans="2:21" ht="15" customHeight="1" x14ac:dyDescent="0.2">
      <c r="B3224" s="63" t="str">
        <f>IFERROR('Dados Status Invest STOCKS'!A3211,"-")</f>
        <v>NEWTI</v>
      </c>
      <c r="C3224" s="45">
        <f>IFERROR((Ações!$D3224-Ações!$K3224)/Ações!$D3224,0)</f>
        <v>-3.2553191489361701</v>
      </c>
      <c r="D3224" s="46">
        <f>(Ações!$O3224)/0.06</f>
        <v>5.8796999999999997</v>
      </c>
      <c r="E3224" s="47">
        <f>IFERROR((Ações!$F3224-Ações!$K3224)/Ações!$F3224,0)</f>
        <v>0.30411871721134748</v>
      </c>
      <c r="F3224" s="46">
        <f>IF(OR(Ações!$N3224&lt;0,Ações!$M3224&lt;0),"",(22.5*Ações!$M3224*Ações!$N3224)^0.5)</f>
        <v>35.954408630931482</v>
      </c>
      <c r="G3224" s="47">
        <f>IFERROR((Ações!$H3224-Ações!$K3224)/Ações!$H3224,0)</f>
        <v>0</v>
      </c>
      <c r="H3224" s="48">
        <f>IFERROR(Ações!$I3224/(Ações!$P3224-Table_1[[#This Row],[CAGR LUCRO 5A]]),0)</f>
        <v>0</v>
      </c>
      <c r="I3224" s="48" t="str">
        <f>IF(Ações!$S3224&lt;0,"",Ações!$O3224*(1+Ações!$S3224))</f>
        <v/>
      </c>
      <c r="J3224" s="49">
        <f>IFERROR(IF(Ações!$B3224="","",(VLOOKUP(Table_1[[#This Row],[AÇÕES]],'Dados Status Invest STOCKS'!A3210:AD3825,4)/Table_1[[#This Row],[LPA]]))/100,0)</f>
        <v>1.9943502824858756E-2</v>
      </c>
      <c r="K3224" s="64">
        <f>IFERROR(IF(Ações!$B3224="","",VLOOKUP(Table_1[[#This Row],[AÇÕES]],'Dados Status Invest STOCKS'!A3210:AD3825,2)),0)</f>
        <v>25.02</v>
      </c>
      <c r="L3224" s="65">
        <f>IFERROR(IF(Ações!$B3224="","",VLOOKUP(Table_1[[#This Row],[AÇÕES]],'Dados Status Invest STOCKS'!A3210:AD3825,3)/100),0)</f>
        <v>1.41E-2</v>
      </c>
      <c r="M3224" s="66">
        <f>IFERROR(IF(Ações!$B3224="","",VLOOKUP(Table_1[[#This Row],[AÇÕES]],'Dados Status Invest STOCKS'!A3210:AD3825,28)),0)</f>
        <v>3.54</v>
      </c>
      <c r="N3224" s="66">
        <f>IFERROR(IF(Ações!$B3224="","",VLOOKUP(Table_1[[#This Row],[AÇÕES]],'Dados Status Invest STOCKS'!A3210:AD3825,27)),0)</f>
        <v>16.23</v>
      </c>
      <c r="O3224" s="66">
        <f>IFERROR(IF(Ações!$L3224="","",Ações!$K3224*Ações!$L3224),0)</f>
        <v>0.35278199999999998</v>
      </c>
      <c r="P3224" s="67">
        <f t="shared" si="50"/>
        <v>0.06</v>
      </c>
      <c r="Q3224" s="67">
        <f>IFERROR(Ações!$O3224/Ações!$M3224,0)</f>
        <v>9.9655932203389821E-2</v>
      </c>
      <c r="R3224" s="67">
        <f>IFERROR(IF(Ações!$B3224="","",VLOOKUP(Table_1[[#This Row],[AÇÕES]],'Dados Status Invest STOCKS'!A3210:AD3825,18)/100),0)</f>
        <v>0.21850000000000003</v>
      </c>
      <c r="S3224" s="65">
        <f>IFERROR(IF(Ações!$B3224="","",VLOOKUP(Table_1[[#This Row],[AÇÕES]],'Dados Status Invest STOCKS'!A3210:AD3825,25)/100),0)</f>
        <v>-1.21E-2</v>
      </c>
      <c r="T3224" s="67">
        <f>(1-Ações!$Q3224)*Ações!$R3224</f>
        <v>0.19672517881355933</v>
      </c>
      <c r="U3224" s="68">
        <f>IF(Ações!$S3224=0,Ações!$T3224,IF(Ações!$T3224=0,Ações!$S3224,AVERAGE(Ações!$S3224,Ações!$T3224)))</f>
        <v>9.2312589406779666E-2</v>
      </c>
    </row>
    <row r="3225" spans="2:21" ht="15" customHeight="1" x14ac:dyDescent="0.2">
      <c r="B3225" s="63" t="str">
        <f>IFERROR('Dados Status Invest STOCKS'!A3212,"-")</f>
        <v>NEX</v>
      </c>
      <c r="C3225" s="45">
        <f>IFERROR((Ações!$D3225-Ações!$K3225)/Ações!$D3225,0)</f>
        <v>0</v>
      </c>
      <c r="D3225" s="46">
        <f>(Ações!$O3225)/0.06</f>
        <v>0</v>
      </c>
      <c r="E3225" s="47">
        <f>IFERROR((Ações!$F3225-Ações!$K3225)/Ações!$F3225,0)</f>
        <v>0</v>
      </c>
      <c r="F3225" s="46" t="str">
        <f>IF(OR(Ações!$N3225&lt;0,Ações!$M3225&lt;0),"",(22.5*Ações!$M3225*Ações!$N3225)^0.5)</f>
        <v/>
      </c>
      <c r="G3225" s="47">
        <f>IFERROR((Ações!$H3225-Ações!$K3225)/Ações!$H3225,0)</f>
        <v>0</v>
      </c>
      <c r="H3225" s="48">
        <f>IFERROR(Ações!$I3225/(Ações!$P3225-Table_1[[#This Row],[CAGR LUCRO 5A]]),0)</f>
        <v>0</v>
      </c>
      <c r="I3225" s="48">
        <f>IF(Ações!$S3225&lt;0,"",Ações!$O3225*(1+Ações!$S3225))</f>
        <v>0</v>
      </c>
      <c r="J3225" s="49">
        <f>IFERROR(IF(Ações!$B3225="","",(VLOOKUP(Table_1[[#This Row],[AÇÕES]],'Dados Status Invest STOCKS'!A3211:AD3826,4)/Table_1[[#This Row],[LPA]]))/100,0)</f>
        <v>0.05</v>
      </c>
      <c r="K3225" s="64">
        <f>IFERROR(IF(Ações!$B3225="","",VLOOKUP(Table_1[[#This Row],[AÇÕES]],'Dados Status Invest STOCKS'!A3211:AD3826,2)),0)</f>
        <v>5.3</v>
      </c>
      <c r="L3225" s="65">
        <f>IFERROR(IF(Ações!$B3225="","",VLOOKUP(Table_1[[#This Row],[AÇÕES]],'Dados Status Invest STOCKS'!A3211:AD3826,3)/100),0)</f>
        <v>0</v>
      </c>
      <c r="M3225" s="66">
        <f>IFERROR(IF(Ações!$B3225="","",VLOOKUP(Table_1[[#This Row],[AÇÕES]],'Dados Status Invest STOCKS'!A3211:AD3826,28)),0)</f>
        <v>-1.03</v>
      </c>
      <c r="N3225" s="66">
        <f>IFERROR(IF(Ações!$B3225="","",VLOOKUP(Table_1[[#This Row],[AÇÕES]],'Dados Status Invest STOCKS'!A3211:AD3826,27)),0)</f>
        <v>1.99</v>
      </c>
      <c r="O3225" s="66">
        <f>IFERROR(IF(Ações!$L3225="","",Ações!$K3225*Ações!$L3225),0)</f>
        <v>0</v>
      </c>
      <c r="P3225" s="67">
        <f t="shared" si="50"/>
        <v>0.06</v>
      </c>
      <c r="Q3225" s="67">
        <f>IFERROR(Ações!$O3225/Ações!$M3225,0)</f>
        <v>0</v>
      </c>
      <c r="R3225" s="67">
        <f>IFERROR(IF(Ações!$B3225="","",VLOOKUP(Table_1[[#This Row],[AÇÕES]],'Dados Status Invest STOCKS'!A3211:AD3826,18)/100),0)</f>
        <v>-0.51670000000000005</v>
      </c>
      <c r="S3225" s="65">
        <f>IFERROR(IF(Ações!$B3225="","",VLOOKUP(Table_1[[#This Row],[AÇÕES]],'Dados Status Invest STOCKS'!A3211:AD3826,25)/100),0)</f>
        <v>0</v>
      </c>
      <c r="T3225" s="67">
        <f>(1-Ações!$Q3225)*Ações!$R3225</f>
        <v>-0.51670000000000005</v>
      </c>
      <c r="U3225" s="68">
        <f>IF(Ações!$S3225=0,Ações!$T3225,IF(Ações!$T3225=0,Ações!$S3225,AVERAGE(Ações!$S3225,Ações!$T3225)))</f>
        <v>-0.51670000000000005</v>
      </c>
    </row>
    <row r="3226" spans="2:21" ht="15" customHeight="1" x14ac:dyDescent="0.2">
      <c r="B3226" s="63" t="str">
        <f>IFERROR('Dados Status Invest STOCKS'!A3213,"-")</f>
        <v>NEXA</v>
      </c>
      <c r="C3226" s="45">
        <f>IFERROR((Ações!$D3226-Ações!$K3226)/Ações!$D3226,0)</f>
        <v>-0.8518518518518513</v>
      </c>
      <c r="D3226" s="46">
        <f>(Ações!$O3226)/0.06</f>
        <v>4.4280000000000008</v>
      </c>
      <c r="E3226" s="47">
        <f>IFERROR((Ações!$F3226-Ações!$K3226)/Ações!$F3226,0)</f>
        <v>0.554952100499012</v>
      </c>
      <c r="F3226" s="46">
        <f>IF(OR(Ações!$N3226&lt;0,Ações!$M3226&lt;0),"",(22.5*Ações!$M3226*Ações!$N3226)^0.5)</f>
        <v>18.424983039340905</v>
      </c>
      <c r="G3226" s="47">
        <f>IFERROR((Ações!$H3226-Ações!$K3226)/Ações!$H3226,0)</f>
        <v>-0.8518518518518513</v>
      </c>
      <c r="H3226" s="48">
        <f>IFERROR(Ações!$I3226/(Ações!$P3226-Table_1[[#This Row],[CAGR LUCRO 5A]]),0)</f>
        <v>4.4280000000000008</v>
      </c>
      <c r="I3226" s="48">
        <f>IF(Ações!$S3226&lt;0,"",Ações!$O3226*(1+Ações!$S3226))</f>
        <v>0.26568000000000003</v>
      </c>
      <c r="J3226" s="49">
        <f>IFERROR(IF(Ações!$B3226="","",(VLOOKUP(Table_1[[#This Row],[AÇÕES]],'Dados Status Invest STOCKS'!A3212:AD3827,4)/Table_1[[#This Row],[LPA]]))/100,0)</f>
        <v>6.1739130434782609E-2</v>
      </c>
      <c r="K3226" s="64">
        <f>IFERROR(IF(Ações!$B3226="","",VLOOKUP(Table_1[[#This Row],[AÇÕES]],'Dados Status Invest STOCKS'!A3212:AD3827,2)),0)</f>
        <v>8.1999999999999993</v>
      </c>
      <c r="L3226" s="65">
        <f>IFERROR(IF(Ações!$B3226="","",VLOOKUP(Table_1[[#This Row],[AÇÕES]],'Dados Status Invest STOCKS'!A3212:AD3827,3)/100),0)</f>
        <v>3.2400000000000005E-2</v>
      </c>
      <c r="M3226" s="66">
        <f>IFERROR(IF(Ações!$B3226="","",VLOOKUP(Table_1[[#This Row],[AÇÕES]],'Dados Status Invest STOCKS'!A3212:AD3827,28)),0)</f>
        <v>1.1499999999999999</v>
      </c>
      <c r="N3226" s="66">
        <f>IFERROR(IF(Ações!$B3226="","",VLOOKUP(Table_1[[#This Row],[AÇÕES]],'Dados Status Invest STOCKS'!A3212:AD3827,27)),0)</f>
        <v>13.12</v>
      </c>
      <c r="O3226" s="66">
        <f>IFERROR(IF(Ações!$L3226="","",Ações!$K3226*Ações!$L3226),0)</f>
        <v>0.26568000000000003</v>
      </c>
      <c r="P3226" s="67">
        <f t="shared" si="50"/>
        <v>0.06</v>
      </c>
      <c r="Q3226" s="67">
        <f>IFERROR(Ações!$O3226/Ações!$M3226,0)</f>
        <v>0.23102608695652177</v>
      </c>
      <c r="R3226" s="67">
        <f>IFERROR(IF(Ações!$B3226="","",VLOOKUP(Table_1[[#This Row],[AÇÕES]],'Dados Status Invest STOCKS'!A3212:AD3827,18)/100),0)</f>
        <v>8.7499999999999994E-2</v>
      </c>
      <c r="S3226" s="65">
        <f>IFERROR(IF(Ações!$B3226="","",VLOOKUP(Table_1[[#This Row],[AÇÕES]],'Dados Status Invest STOCKS'!A3212:AD3827,25)/100),0)</f>
        <v>0</v>
      </c>
      <c r="T3226" s="67">
        <f>(1-Ações!$Q3226)*Ações!$R3226</f>
        <v>6.7285217391304344E-2</v>
      </c>
      <c r="U3226" s="68">
        <f>IF(Ações!$S3226=0,Ações!$T3226,IF(Ações!$T3226=0,Ações!$S3226,AVERAGE(Ações!$S3226,Ações!$T3226)))</f>
        <v>6.7285217391304344E-2</v>
      </c>
    </row>
    <row r="3227" spans="2:21" ht="15" customHeight="1" x14ac:dyDescent="0.2">
      <c r="B3227" s="63" t="str">
        <f>IFERROR('Dados Status Invest STOCKS'!A3214,"-")</f>
        <v>NEXT</v>
      </c>
      <c r="C3227" s="45">
        <f>IFERROR((Ações!$D3227-Ações!$K3227)/Ações!$D3227,0)</f>
        <v>0</v>
      </c>
      <c r="D3227" s="46">
        <f>(Ações!$O3227)/0.06</f>
        <v>0</v>
      </c>
      <c r="E3227" s="47">
        <f>IFERROR((Ações!$F3227-Ações!$K3227)/Ações!$F3227,0)</f>
        <v>0</v>
      </c>
      <c r="F3227" s="46" t="str">
        <f>IF(OR(Ações!$N3227&lt;0,Ações!$M3227&lt;0),"",(22.5*Ações!$M3227*Ações!$N3227)^0.5)</f>
        <v/>
      </c>
      <c r="G3227" s="47">
        <f>IFERROR((Ações!$H3227-Ações!$K3227)/Ações!$H3227,0)</f>
        <v>0</v>
      </c>
      <c r="H3227" s="48">
        <f>IFERROR(Ações!$I3227/(Ações!$P3227-Table_1[[#This Row],[CAGR LUCRO 5A]]),0)</f>
        <v>0</v>
      </c>
      <c r="I3227" s="48">
        <f>IF(Ações!$S3227&lt;0,"",Ações!$O3227*(1+Ações!$S3227))</f>
        <v>0</v>
      </c>
      <c r="J3227" s="49">
        <f>IFERROR(IF(Ações!$B3227="","",(VLOOKUP(Table_1[[#This Row],[AÇÕES]],'Dados Status Invest STOCKS'!A3213:AD3828,4)/Table_1[[#This Row],[LPA]]))/100,0)</f>
        <v>1.4084615384615384</v>
      </c>
      <c r="K3227" s="64">
        <f>IFERROR(IF(Ações!$B3227="","",VLOOKUP(Table_1[[#This Row],[AÇÕES]],'Dados Status Invest STOCKS'!A3213:AD3828,2)),0)</f>
        <v>2.41</v>
      </c>
      <c r="L3227" s="65">
        <f>IFERROR(IF(Ações!$B3227="","",VLOOKUP(Table_1[[#This Row],[AÇÕES]],'Dados Status Invest STOCKS'!A3213:AD3828,3)/100),0)</f>
        <v>0</v>
      </c>
      <c r="M3227" s="66">
        <f>IFERROR(IF(Ações!$B3227="","",VLOOKUP(Table_1[[#This Row],[AÇÕES]],'Dados Status Invest STOCKS'!A3213:AD3828,28)),0)</f>
        <v>-0.13</v>
      </c>
      <c r="N3227" s="66">
        <f>IFERROR(IF(Ações!$B3227="","",VLOOKUP(Table_1[[#This Row],[AÇÕES]],'Dados Status Invest STOCKS'!A3213:AD3828,27)),0)</f>
        <v>0.26</v>
      </c>
      <c r="O3227" s="66">
        <f>IFERROR(IF(Ações!$L3227="","",Ações!$K3227*Ações!$L3227),0)</f>
        <v>0</v>
      </c>
      <c r="P3227" s="67">
        <f t="shared" si="50"/>
        <v>0.06</v>
      </c>
      <c r="Q3227" s="67">
        <f>IFERROR(Ações!$O3227/Ações!$M3227,0)</f>
        <v>0</v>
      </c>
      <c r="R3227" s="67">
        <f>IFERROR(IF(Ações!$B3227="","",VLOOKUP(Table_1[[#This Row],[AÇÕES]],'Dados Status Invest STOCKS'!A3213:AD3828,18)/100),0)</f>
        <v>-0.51259999999999994</v>
      </c>
      <c r="S3227" s="65">
        <f>IFERROR(IF(Ações!$B3227="","",VLOOKUP(Table_1[[#This Row],[AÇÕES]],'Dados Status Invest STOCKS'!A3213:AD3828,25)/100),0)</f>
        <v>0</v>
      </c>
      <c r="T3227" s="67">
        <f>(1-Ações!$Q3227)*Ações!$R3227</f>
        <v>-0.51259999999999994</v>
      </c>
      <c r="U3227" s="68">
        <f>IF(Ações!$S3227=0,Ações!$T3227,IF(Ações!$T3227=0,Ações!$S3227,AVERAGE(Ações!$S3227,Ações!$T3227)))</f>
        <v>-0.51259999999999994</v>
      </c>
    </row>
    <row r="3228" spans="2:21" ht="15" customHeight="1" x14ac:dyDescent="0.2">
      <c r="B3228" s="63" t="str">
        <f>IFERROR('Dados Status Invest STOCKS'!A3215,"-")</f>
        <v>NFBK</v>
      </c>
      <c r="C3228" s="45">
        <f>IFERROR((Ações!$D3228-Ações!$K3228)/Ações!$D3228,0)</f>
        <v>-1.0066889632107021</v>
      </c>
      <c r="D3228" s="46">
        <f>(Ações!$O3228)/0.06</f>
        <v>8.3421000000000003</v>
      </c>
      <c r="E3228" s="47">
        <f>IFERROR((Ações!$F3228-Ações!$K3228)/Ações!$F3228,0)</f>
        <v>0.21602609677891613</v>
      </c>
      <c r="F3228" s="46">
        <f>IF(OR(Ações!$N3228&lt;0,Ações!$M3228&lt;0),"",(22.5*Ações!$M3228*Ações!$N3228)^0.5)</f>
        <v>21.352751579129094</v>
      </c>
      <c r="G3228" s="47">
        <f>IFERROR((Ações!$H3228-Ações!$K3228)/Ações!$H3228,0)</f>
        <v>3.2429985770793794</v>
      </c>
      <c r="H3228" s="48">
        <f>IFERROR(Ações!$I3228/(Ações!$P3228-Table_1[[#This Row],[CAGR LUCRO 5A]]),0)</f>
        <v>-7.4632236377952781</v>
      </c>
      <c r="I3228" s="48">
        <f>IF(Ações!$S3228&lt;0,"",Ações!$O3228*(1+Ações!$S3228))</f>
        <v>0.5686976412000001</v>
      </c>
      <c r="J3228" s="49">
        <f>IFERROR(IF(Ações!$B3228="","",(VLOOKUP(Table_1[[#This Row],[AÇÕES]],'Dados Status Invest STOCKS'!A3214:AD3829,4)/Table_1[[#This Row],[LPA]]))/100,0)</f>
        <v>9.0367647058823511E-2</v>
      </c>
      <c r="K3228" s="64">
        <f>IFERROR(IF(Ações!$B3228="","",VLOOKUP(Table_1[[#This Row],[AÇÕES]],'Dados Status Invest STOCKS'!A3214:AD3829,2)),0)</f>
        <v>16.739999999999998</v>
      </c>
      <c r="L3228" s="65">
        <f>IFERROR(IF(Ações!$B3228="","",VLOOKUP(Table_1[[#This Row],[AÇÕES]],'Dados Status Invest STOCKS'!A3214:AD3829,3)/100),0)</f>
        <v>2.9900000000000003E-2</v>
      </c>
      <c r="M3228" s="66">
        <f>IFERROR(IF(Ações!$B3228="","",VLOOKUP(Table_1[[#This Row],[AÇÕES]],'Dados Status Invest STOCKS'!A3214:AD3829,28)),0)</f>
        <v>1.36</v>
      </c>
      <c r="N3228" s="66">
        <f>IFERROR(IF(Ações!$B3228="","",VLOOKUP(Table_1[[#This Row],[AÇÕES]],'Dados Status Invest STOCKS'!A3214:AD3829,27)),0)</f>
        <v>14.9</v>
      </c>
      <c r="O3228" s="66">
        <f>IFERROR(IF(Ações!$L3228="","",Ações!$K3228*Ações!$L3228),0)</f>
        <v>0.50052600000000003</v>
      </c>
      <c r="P3228" s="67">
        <f t="shared" si="50"/>
        <v>0.06</v>
      </c>
      <c r="Q3228" s="67">
        <f>IFERROR(Ações!$O3228/Ações!$M3228,0)</f>
        <v>0.36803382352941177</v>
      </c>
      <c r="R3228" s="67">
        <f>IFERROR(IF(Ações!$B3228="","",VLOOKUP(Table_1[[#This Row],[AÇÕES]],'Dados Status Invest STOCKS'!A3214:AD3829,18)/100),0)</f>
        <v>9.1499999999999998E-2</v>
      </c>
      <c r="S3228" s="65">
        <f>IFERROR(IF(Ações!$B3228="","",VLOOKUP(Table_1[[#This Row],[AÇÕES]],'Dados Status Invest STOCKS'!A3214:AD3829,25)/100),0)</f>
        <v>0.13619999999999999</v>
      </c>
      <c r="T3228" s="67">
        <f>(1-Ações!$Q3228)*Ações!$R3228</f>
        <v>5.7824905147058819E-2</v>
      </c>
      <c r="U3228" s="68">
        <f>IF(Ações!$S3228=0,Ações!$T3228,IF(Ações!$T3228=0,Ações!$S3228,AVERAGE(Ações!$S3228,Ações!$T3228)))</f>
        <v>9.7012452573529404E-2</v>
      </c>
    </row>
    <row r="3229" spans="2:21" ht="15" customHeight="1" x14ac:dyDescent="0.2">
      <c r="B3229" s="63" t="str">
        <f>IFERROR('Dados Status Invest STOCKS'!A3216,"-")</f>
        <v>NFE</v>
      </c>
      <c r="C3229" s="45">
        <f>IFERROR((Ações!$D3229-Ações!$K3229)/Ações!$D3229,0)</f>
        <v>-2.1746031746031744</v>
      </c>
      <c r="D3229" s="46">
        <f>(Ações!$O3229)/0.06</f>
        <v>6.6559499999999998</v>
      </c>
      <c r="E3229" s="47">
        <f>IFERROR((Ações!$F3229-Ações!$K3229)/Ações!$F3229,0)</f>
        <v>0</v>
      </c>
      <c r="F3229" s="46" t="str">
        <f>IF(OR(Ações!$N3229&lt;0,Ações!$M3229&lt;0),"",(22.5*Ações!$M3229*Ações!$N3229)^0.5)</f>
        <v/>
      </c>
      <c r="G3229" s="47">
        <f>IFERROR((Ações!$H3229-Ações!$K3229)/Ações!$H3229,0)</f>
        <v>-2.1746031746031744</v>
      </c>
      <c r="H3229" s="48">
        <f>IFERROR(Ações!$I3229/(Ações!$P3229-Table_1[[#This Row],[CAGR LUCRO 5A]]),0)</f>
        <v>6.6559499999999998</v>
      </c>
      <c r="I3229" s="48">
        <f>IF(Ações!$S3229&lt;0,"",Ações!$O3229*(1+Ações!$S3229))</f>
        <v>0.39935699999999996</v>
      </c>
      <c r="J3229" s="49">
        <f>IFERROR(IF(Ações!$B3229="","",(VLOOKUP(Table_1[[#This Row],[AÇÕES]],'Dados Status Invest STOCKS'!A3215:AD3830,4)/Table_1[[#This Row],[LPA]]))/100,0)</f>
        <v>3.1349999999999998</v>
      </c>
      <c r="K3229" s="64">
        <f>IFERROR(IF(Ações!$B3229="","",VLOOKUP(Table_1[[#This Row],[AÇÕES]],'Dados Status Invest STOCKS'!A3215:AD3830,2)),0)</f>
        <v>21.13</v>
      </c>
      <c r="L3229" s="65">
        <f>IFERROR(IF(Ações!$B3229="","",VLOOKUP(Table_1[[#This Row],[AÇÕES]],'Dados Status Invest STOCKS'!A3215:AD3830,3)/100),0)</f>
        <v>1.89E-2</v>
      </c>
      <c r="M3229" s="66">
        <f>IFERROR(IF(Ações!$B3229="","",VLOOKUP(Table_1[[#This Row],[AÇÕES]],'Dados Status Invest STOCKS'!A3215:AD3830,28)),0)</f>
        <v>-0.26</v>
      </c>
      <c r="N3229" s="66">
        <f>IFERROR(IF(Ações!$B3229="","",VLOOKUP(Table_1[[#This Row],[AÇÕES]],'Dados Status Invest STOCKS'!A3215:AD3830,27)),0)</f>
        <v>8.01</v>
      </c>
      <c r="O3229" s="66">
        <f>IFERROR(IF(Ações!$L3229="","",Ações!$K3229*Ações!$L3229),0)</f>
        <v>0.39935699999999996</v>
      </c>
      <c r="P3229" s="67">
        <f t="shared" si="50"/>
        <v>0.06</v>
      </c>
      <c r="Q3229" s="67">
        <f>IFERROR(Ações!$O3229/Ações!$M3229,0)</f>
        <v>-1.5359884615384614</v>
      </c>
      <c r="R3229" s="67">
        <f>IFERROR(IF(Ações!$B3229="","",VLOOKUP(Table_1[[#This Row],[AÇÕES]],'Dados Status Invest STOCKS'!A3215:AD3830,18)/100),0)</f>
        <v>-3.2400000000000005E-2</v>
      </c>
      <c r="S3229" s="65">
        <f>IFERROR(IF(Ações!$B3229="","",VLOOKUP(Table_1[[#This Row],[AÇÕES]],'Dados Status Invest STOCKS'!A3215:AD3830,25)/100),0)</f>
        <v>0</v>
      </c>
      <c r="T3229" s="67">
        <f>(1-Ações!$Q3229)*Ações!$R3229</f>
        <v>-8.2166026153846161E-2</v>
      </c>
      <c r="U3229" s="68">
        <f>IF(Ações!$S3229=0,Ações!$T3229,IF(Ações!$T3229=0,Ações!$S3229,AVERAGE(Ações!$S3229,Ações!$T3229)))</f>
        <v>-8.2166026153846161E-2</v>
      </c>
    </row>
    <row r="3230" spans="2:21" ht="15" customHeight="1" x14ac:dyDescent="0.2">
      <c r="B3230" s="63" t="str">
        <f>IFERROR('Dados Status Invest STOCKS'!A3217,"-")</f>
        <v>NFG</v>
      </c>
      <c r="C3230" s="45">
        <f>IFERROR((Ações!$D3230-Ações!$K3230)/Ações!$D3230,0)</f>
        <v>-0.99335548172757471</v>
      </c>
      <c r="D3230" s="46">
        <f>(Ações!$O3230)/0.06</f>
        <v>30.190300000000001</v>
      </c>
      <c r="E3230" s="47">
        <f>IFERROR((Ações!$F3230-Ações!$K3230)/Ações!$F3230,0)</f>
        <v>-0.43501770220607072</v>
      </c>
      <c r="F3230" s="46">
        <f>IF(OR(Ações!$N3230&lt;0,Ações!$M3230&lt;0),"",(22.5*Ações!$M3230*Ações!$N3230)^0.5)</f>
        <v>41.936764896687009</v>
      </c>
      <c r="G3230" s="47">
        <f>IFERROR((Ações!$H3230-Ações!$K3230)/Ações!$H3230,0)</f>
        <v>-0.99335548172757471</v>
      </c>
      <c r="H3230" s="48">
        <f>IFERROR(Ações!$I3230/(Ações!$P3230-Table_1[[#This Row],[CAGR LUCRO 5A]]),0)</f>
        <v>30.190300000000001</v>
      </c>
      <c r="I3230" s="48">
        <f>IF(Ações!$S3230&lt;0,"",Ações!$O3230*(1+Ações!$S3230))</f>
        <v>1.811418</v>
      </c>
      <c r="J3230" s="49">
        <f>IFERROR(IF(Ações!$B3230="","",(VLOOKUP(Table_1[[#This Row],[AÇÕES]],'Dados Status Invest STOCKS'!A3216:AD3831,4)/Table_1[[#This Row],[LPA]]))/100,0)</f>
        <v>3.7819548872180447E-2</v>
      </c>
      <c r="K3230" s="64">
        <f>IFERROR(IF(Ações!$B3230="","",VLOOKUP(Table_1[[#This Row],[AÇÕES]],'Dados Status Invest STOCKS'!A3216:AD3831,2)),0)</f>
        <v>60.18</v>
      </c>
      <c r="L3230" s="65">
        <f>IFERROR(IF(Ações!$B3230="","",VLOOKUP(Table_1[[#This Row],[AÇÕES]],'Dados Status Invest STOCKS'!A3216:AD3831,3)/100),0)</f>
        <v>3.0099999999999998E-2</v>
      </c>
      <c r="M3230" s="66">
        <f>IFERROR(IF(Ações!$B3230="","",VLOOKUP(Table_1[[#This Row],[AÇÕES]],'Dados Status Invest STOCKS'!A3216:AD3831,28)),0)</f>
        <v>3.99</v>
      </c>
      <c r="N3230" s="66">
        <f>IFERROR(IF(Ações!$B3230="","",VLOOKUP(Table_1[[#This Row],[AÇÕES]],'Dados Status Invest STOCKS'!A3216:AD3831,27)),0)</f>
        <v>19.59</v>
      </c>
      <c r="O3230" s="66">
        <f>IFERROR(IF(Ações!$L3230="","",Ações!$K3230*Ações!$L3230),0)</f>
        <v>1.811418</v>
      </c>
      <c r="P3230" s="67">
        <f t="shared" si="50"/>
        <v>0.06</v>
      </c>
      <c r="Q3230" s="67">
        <f>IFERROR(Ações!$O3230/Ações!$M3230,0)</f>
        <v>0.4539894736842105</v>
      </c>
      <c r="R3230" s="67">
        <f>IFERROR(IF(Ações!$B3230="","",VLOOKUP(Table_1[[#This Row],[AÇÕES]],'Dados Status Invest STOCKS'!A3216:AD3831,18)/100),0)</f>
        <v>0.2036</v>
      </c>
      <c r="S3230" s="65">
        <f>IFERROR(IF(Ações!$B3230="","",VLOOKUP(Table_1[[#This Row],[AÇÕES]],'Dados Status Invest STOCKS'!A3216:AD3831,25)/100),0)</f>
        <v>0</v>
      </c>
      <c r="T3230" s="67">
        <f>(1-Ações!$Q3230)*Ações!$R3230</f>
        <v>0.11116774315789474</v>
      </c>
      <c r="U3230" s="68">
        <f>IF(Ações!$S3230=0,Ações!$T3230,IF(Ações!$T3230=0,Ações!$S3230,AVERAGE(Ações!$S3230,Ações!$T3230)))</f>
        <v>0.11116774315789474</v>
      </c>
    </row>
    <row r="3231" spans="2:21" ht="15" customHeight="1" x14ac:dyDescent="0.2">
      <c r="B3231" s="63" t="str">
        <f>IFERROR('Dados Status Invest STOCKS'!A3218,"-")</f>
        <v>NFH</v>
      </c>
      <c r="C3231" s="45">
        <f>IFERROR((Ações!$D3231-Ações!$K3231)/Ações!$D3231,0)</f>
        <v>0</v>
      </c>
      <c r="D3231" s="46">
        <f>(Ações!$O3231)/0.06</f>
        <v>0</v>
      </c>
      <c r="E3231" s="47">
        <f>IFERROR((Ações!$F3231-Ações!$K3231)/Ações!$F3231,0)</f>
        <v>0</v>
      </c>
      <c r="F3231" s="46" t="str">
        <f>IF(OR(Ações!$N3231&lt;0,Ações!$M3231&lt;0),"",(22.5*Ações!$M3231*Ações!$N3231)^0.5)</f>
        <v/>
      </c>
      <c r="G3231" s="47">
        <f>IFERROR((Ações!$H3231-Ações!$K3231)/Ações!$H3231,0)</f>
        <v>0</v>
      </c>
      <c r="H3231" s="48">
        <f>IFERROR(Ações!$I3231/(Ações!$P3231-Table_1[[#This Row],[CAGR LUCRO 5A]]),0)</f>
        <v>0</v>
      </c>
      <c r="I3231" s="48">
        <f>IF(Ações!$S3231&lt;0,"",Ações!$O3231*(1+Ações!$S3231))</f>
        <v>0</v>
      </c>
      <c r="J3231" s="49">
        <f>IFERROR(IF(Ações!$B3231="","",(VLOOKUP(Table_1[[#This Row],[AÇÕES]],'Dados Status Invest STOCKS'!A3217:AD3832,4)/Table_1[[#This Row],[LPA]]))/100,0)</f>
        <v>0.36964285714285711</v>
      </c>
      <c r="K3231" s="64">
        <f>IFERROR(IF(Ações!$B3231="","",VLOOKUP(Table_1[[#This Row],[AÇÕES]],'Dados Status Invest STOCKS'!A3217:AD3832,2)),0)</f>
        <v>11.86</v>
      </c>
      <c r="L3231" s="65">
        <f>IFERROR(IF(Ações!$B3231="","",VLOOKUP(Table_1[[#This Row],[AÇÕES]],'Dados Status Invest STOCKS'!A3217:AD3832,3)/100),0)</f>
        <v>0</v>
      </c>
      <c r="M3231" s="66">
        <f>IFERROR(IF(Ações!$B3231="","",VLOOKUP(Table_1[[#This Row],[AÇÕES]],'Dados Status Invest STOCKS'!A3217:AD3832,28)),0)</f>
        <v>-0.56000000000000005</v>
      </c>
      <c r="N3231" s="66">
        <f>IFERROR(IF(Ações!$B3231="","",VLOOKUP(Table_1[[#This Row],[AÇÕES]],'Dados Status Invest STOCKS'!A3217:AD3832,27)),0)</f>
        <v>8.43</v>
      </c>
      <c r="O3231" s="66">
        <f>IFERROR(IF(Ações!$L3231="","",Ações!$K3231*Ações!$L3231),0)</f>
        <v>0</v>
      </c>
      <c r="P3231" s="67">
        <f t="shared" si="50"/>
        <v>0.06</v>
      </c>
      <c r="Q3231" s="67">
        <f>IFERROR(Ações!$O3231/Ações!$M3231,0)</f>
        <v>0</v>
      </c>
      <c r="R3231" s="67">
        <f>IFERROR(IF(Ações!$B3231="","",VLOOKUP(Table_1[[#This Row],[AÇÕES]],'Dados Status Invest STOCKS'!A3217:AD3832,18)/100),0)</f>
        <v>-6.59E-2</v>
      </c>
      <c r="S3231" s="65">
        <f>IFERROR(IF(Ações!$B3231="","",VLOOKUP(Table_1[[#This Row],[AÇÕES]],'Dados Status Invest STOCKS'!A3217:AD3832,25)/100),0)</f>
        <v>0</v>
      </c>
      <c r="T3231" s="67">
        <f>(1-Ações!$Q3231)*Ações!$R3231</f>
        <v>-6.59E-2</v>
      </c>
      <c r="U3231" s="68">
        <f>IF(Ações!$S3231=0,Ações!$T3231,IF(Ações!$T3231=0,Ações!$S3231,AVERAGE(Ações!$S3231,Ações!$T3231)))</f>
        <v>-6.59E-2</v>
      </c>
    </row>
    <row r="3232" spans="2:21" ht="15" customHeight="1" x14ac:dyDescent="0.2">
      <c r="B3232" s="63" t="str">
        <f>IFERROR('Dados Status Invest STOCKS'!A3219,"-")</f>
        <v>NFLX</v>
      </c>
      <c r="C3232" s="45">
        <f>IFERROR((Ações!$D3232-Ações!$K3232)/Ações!$D3232,0)</f>
        <v>0</v>
      </c>
      <c r="D3232" s="46">
        <f>(Ações!$O3232)/0.06</f>
        <v>0</v>
      </c>
      <c r="E3232" s="47">
        <f>IFERROR((Ações!$F3232-Ações!$K3232)/Ações!$F3232,0)</f>
        <v>-3.1113636243484462</v>
      </c>
      <c r="F3232" s="46">
        <f>IF(OR(Ações!$N3232&lt;0,Ações!$M3232&lt;0),"",(22.5*Ações!$M3232*Ações!$N3232)^0.5)</f>
        <v>94.165837754463794</v>
      </c>
      <c r="G3232" s="47">
        <f>IFERROR((Ações!$H3232-Ações!$K3232)/Ações!$H3232,0)</f>
        <v>0</v>
      </c>
      <c r="H3232" s="48">
        <f>IFERROR(Ações!$I3232/(Ações!$P3232-Table_1[[#This Row],[CAGR LUCRO 5A]]),0)</f>
        <v>0</v>
      </c>
      <c r="I3232" s="48">
        <f>IF(Ações!$S3232&lt;0,"",Ações!$O3232*(1+Ações!$S3232))</f>
        <v>0</v>
      </c>
      <c r="J3232" s="49">
        <f>IFERROR(IF(Ações!$B3232="","",(VLOOKUP(Table_1[[#This Row],[AÇÕES]],'Dados Status Invest STOCKS'!A3218:AD3833,4)/Table_1[[#This Row],[LPA]]))/100,0)</f>
        <v>2.9657894736842105E-2</v>
      </c>
      <c r="K3232" s="64">
        <f>IFERROR(IF(Ações!$B3232="","",VLOOKUP(Table_1[[#This Row],[AÇÕES]],'Dados Status Invest STOCKS'!A3218:AD3833,2)),0)</f>
        <v>387.15</v>
      </c>
      <c r="L3232" s="65">
        <f>IFERROR(IF(Ações!$B3232="","",VLOOKUP(Table_1[[#This Row],[AÇÕES]],'Dados Status Invest STOCKS'!A3218:AD3833,3)/100),0)</f>
        <v>0</v>
      </c>
      <c r="M3232" s="66">
        <f>IFERROR(IF(Ações!$B3232="","",VLOOKUP(Table_1[[#This Row],[AÇÕES]],'Dados Status Invest STOCKS'!A3218:AD3833,28)),0)</f>
        <v>11.4</v>
      </c>
      <c r="N3232" s="66">
        <f>IFERROR(IF(Ações!$B3232="","",VLOOKUP(Table_1[[#This Row],[AÇÕES]],'Dados Status Invest STOCKS'!A3218:AD3833,27)),0)</f>
        <v>34.57</v>
      </c>
      <c r="O3232" s="66">
        <f>IFERROR(IF(Ações!$L3232="","",Ações!$K3232*Ações!$L3232),0)</f>
        <v>0</v>
      </c>
      <c r="P3232" s="67">
        <f t="shared" si="50"/>
        <v>0.06</v>
      </c>
      <c r="Q3232" s="67">
        <f>IFERROR(Ações!$O3232/Ações!$M3232,0)</f>
        <v>0</v>
      </c>
      <c r="R3232" s="67">
        <f>IFERROR(IF(Ações!$B3232="","",VLOOKUP(Table_1[[#This Row],[AÇÕES]],'Dados Status Invest STOCKS'!A3218:AD3833,18)/100),0)</f>
        <v>0.32979999999999998</v>
      </c>
      <c r="S3232" s="65">
        <f>IFERROR(IF(Ações!$B3232="","",VLOOKUP(Table_1[[#This Row],[AÇÕES]],'Dados Status Invest STOCKS'!A3218:AD3833,25)/100),0)</f>
        <v>0.86419999999999997</v>
      </c>
      <c r="T3232" s="67">
        <f>(1-Ações!$Q3232)*Ações!$R3232</f>
        <v>0.32979999999999998</v>
      </c>
      <c r="U3232" s="68">
        <f>IF(Ações!$S3232=0,Ações!$T3232,IF(Ações!$T3232=0,Ações!$S3232,AVERAGE(Ações!$S3232,Ações!$T3232)))</f>
        <v>0.59699999999999998</v>
      </c>
    </row>
    <row r="3233" spans="2:21" ht="15" customHeight="1" x14ac:dyDescent="0.2">
      <c r="B3233" s="63" t="str">
        <f>IFERROR('Dados Status Invest STOCKS'!A3220,"-")</f>
        <v>NGA.U</v>
      </c>
      <c r="C3233" s="45">
        <f>IFERROR((Ações!$D3233-Ações!$K3233)/Ações!$D3233,0)</f>
        <v>0</v>
      </c>
      <c r="D3233" s="46">
        <f>(Ações!$O3233)/0.06</f>
        <v>0</v>
      </c>
      <c r="E3233" s="47">
        <f>IFERROR((Ações!$F3233-Ações!$K3233)/Ações!$F3233,0)</f>
        <v>0</v>
      </c>
      <c r="F3233" s="46" t="str">
        <f>IF(OR(Ações!$N3233&lt;0,Ações!$M3233&lt;0),"",(22.5*Ações!$M3233*Ações!$N3233)^0.5)</f>
        <v/>
      </c>
      <c r="G3233" s="47">
        <f>IFERROR((Ações!$H3233-Ações!$K3233)/Ações!$H3233,0)</f>
        <v>0</v>
      </c>
      <c r="H3233" s="48">
        <f>IFERROR(Ações!$I3233/(Ações!$P3233-Table_1[[#This Row],[CAGR LUCRO 5A]]),0)</f>
        <v>0</v>
      </c>
      <c r="I3233" s="48">
        <f>IF(Ações!$S3233&lt;0,"",Ações!$O3233*(1+Ações!$S3233))</f>
        <v>0</v>
      </c>
      <c r="J3233" s="49">
        <f>IFERROR(IF(Ações!$B3233="","",(VLOOKUP(Table_1[[#This Row],[AÇÕES]],'Dados Status Invest STOCKS'!A3219:AD3834,4)/Table_1[[#This Row],[LPA]]))/100,0)</f>
        <v>0.17553398058252426</v>
      </c>
      <c r="K3233" s="64">
        <f>IFERROR(IF(Ações!$B3233="","",VLOOKUP(Table_1[[#This Row],[AÇÕES]],'Dados Status Invest STOCKS'!A3219:AD3834,2)),0)</f>
        <v>18.579999999999998</v>
      </c>
      <c r="L3233" s="65">
        <f>IFERROR(IF(Ações!$B3233="","",VLOOKUP(Table_1[[#This Row],[AÇÕES]],'Dados Status Invest STOCKS'!A3219:AD3834,3)/100),0)</f>
        <v>0</v>
      </c>
      <c r="M3233" s="66">
        <f>IFERROR(IF(Ações!$B3233="","",VLOOKUP(Table_1[[#This Row],[AÇÕES]],'Dados Status Invest STOCKS'!A3219:AD3834,28)),0)</f>
        <v>-1.03</v>
      </c>
      <c r="N3233" s="66">
        <f>IFERROR(IF(Ações!$B3233="","",VLOOKUP(Table_1[[#This Row],[AÇÕES]],'Dados Status Invest STOCKS'!A3219:AD3834,27)),0)</f>
        <v>1.07</v>
      </c>
      <c r="O3233" s="66">
        <f>IFERROR(IF(Ações!$L3233="","",Ações!$K3233*Ações!$L3233),0)</f>
        <v>0</v>
      </c>
      <c r="P3233" s="67">
        <f t="shared" si="50"/>
        <v>0.06</v>
      </c>
      <c r="Q3233" s="67">
        <f>IFERROR(Ações!$O3233/Ações!$M3233,0)</f>
        <v>0</v>
      </c>
      <c r="R3233" s="67">
        <f>IFERROR(IF(Ações!$B3233="","",VLOOKUP(Table_1[[#This Row],[AÇÕES]],'Dados Status Invest STOCKS'!A3219:AD3834,18)/100),0)</f>
        <v>-0.96349999999999991</v>
      </c>
      <c r="S3233" s="65">
        <f>IFERROR(IF(Ações!$B3233="","",VLOOKUP(Table_1[[#This Row],[AÇÕES]],'Dados Status Invest STOCKS'!A3219:AD3834,25)/100),0)</f>
        <v>0</v>
      </c>
      <c r="T3233" s="67">
        <f>(1-Ações!$Q3233)*Ações!$R3233</f>
        <v>-0.96349999999999991</v>
      </c>
      <c r="U3233" s="68">
        <f>IF(Ações!$S3233=0,Ações!$T3233,IF(Ações!$T3233=0,Ações!$S3233,AVERAGE(Ações!$S3233,Ações!$T3233)))</f>
        <v>-0.96349999999999991</v>
      </c>
    </row>
    <row r="3234" spans="2:21" ht="15" customHeight="1" x14ac:dyDescent="0.2">
      <c r="B3234" s="63" t="str">
        <f>IFERROR('Dados Status Invest STOCKS'!A3221,"-")</f>
        <v>NGA.WS</v>
      </c>
      <c r="C3234" s="45">
        <f>IFERROR((Ações!$D3234-Ações!$K3234)/Ações!$D3234,0)</f>
        <v>0</v>
      </c>
      <c r="D3234" s="46">
        <f>(Ações!$O3234)/0.06</f>
        <v>0</v>
      </c>
      <c r="E3234" s="47">
        <f>IFERROR((Ações!$F3234-Ações!$K3234)/Ações!$F3234,0)</f>
        <v>0</v>
      </c>
      <c r="F3234" s="46" t="str">
        <f>IF(OR(Ações!$N3234&lt;0,Ações!$M3234&lt;0),"",(22.5*Ações!$M3234*Ações!$N3234)^0.5)</f>
        <v/>
      </c>
      <c r="G3234" s="47">
        <f>IFERROR((Ações!$H3234-Ações!$K3234)/Ações!$H3234,0)</f>
        <v>0</v>
      </c>
      <c r="H3234" s="48">
        <f>IFERROR(Ações!$I3234/(Ações!$P3234-Table_1[[#This Row],[CAGR LUCRO 5A]]),0)</f>
        <v>0</v>
      </c>
      <c r="I3234" s="48">
        <f>IF(Ações!$S3234&lt;0,"",Ações!$O3234*(1+Ações!$S3234))</f>
        <v>0</v>
      </c>
      <c r="J3234" s="49">
        <f>IFERROR(IF(Ações!$B3234="","",(VLOOKUP(Table_1[[#This Row],[AÇÕES]],'Dados Status Invest STOCKS'!A3220:AD3835,4)/Table_1[[#This Row],[LPA]]))/100,0)</f>
        <v>4.7475728155339798E-2</v>
      </c>
      <c r="K3234" s="64">
        <f>IFERROR(IF(Ações!$B3234="","",VLOOKUP(Table_1[[#This Row],[AÇÕES]],'Dados Status Invest STOCKS'!A3220:AD3835,2)),0)</f>
        <v>5.03</v>
      </c>
      <c r="L3234" s="65">
        <f>IFERROR(IF(Ações!$B3234="","",VLOOKUP(Table_1[[#This Row],[AÇÕES]],'Dados Status Invest STOCKS'!A3220:AD3835,3)/100),0)</f>
        <v>0</v>
      </c>
      <c r="M3234" s="66">
        <f>IFERROR(IF(Ações!$B3234="","",VLOOKUP(Table_1[[#This Row],[AÇÕES]],'Dados Status Invest STOCKS'!A3220:AD3835,28)),0)</f>
        <v>-1.03</v>
      </c>
      <c r="N3234" s="66">
        <f>IFERROR(IF(Ações!$B3234="","",VLOOKUP(Table_1[[#This Row],[AÇÕES]],'Dados Status Invest STOCKS'!A3220:AD3835,27)),0)</f>
        <v>1.07</v>
      </c>
      <c r="O3234" s="66">
        <f>IFERROR(IF(Ações!$L3234="","",Ações!$K3234*Ações!$L3234),0)</f>
        <v>0</v>
      </c>
      <c r="P3234" s="67">
        <f t="shared" si="50"/>
        <v>0.06</v>
      </c>
      <c r="Q3234" s="67">
        <f>IFERROR(Ações!$O3234/Ações!$M3234,0)</f>
        <v>0</v>
      </c>
      <c r="R3234" s="67">
        <f>IFERROR(IF(Ações!$B3234="","",VLOOKUP(Table_1[[#This Row],[AÇÕES]],'Dados Status Invest STOCKS'!A3220:AD3835,18)/100),0)</f>
        <v>-0.96349999999999991</v>
      </c>
      <c r="S3234" s="65">
        <f>IFERROR(IF(Ações!$B3234="","",VLOOKUP(Table_1[[#This Row],[AÇÕES]],'Dados Status Invest STOCKS'!A3220:AD3835,25)/100),0)</f>
        <v>0</v>
      </c>
      <c r="T3234" s="67">
        <f>(1-Ações!$Q3234)*Ações!$R3234</f>
        <v>-0.96349999999999991</v>
      </c>
      <c r="U3234" s="68">
        <f>IF(Ações!$S3234=0,Ações!$T3234,IF(Ações!$T3234=0,Ações!$S3234,AVERAGE(Ações!$S3234,Ações!$T3234)))</f>
        <v>-0.96349999999999991</v>
      </c>
    </row>
    <row r="3235" spans="2:21" ht="15" customHeight="1" x14ac:dyDescent="0.2">
      <c r="B3235" s="63" t="str">
        <f>IFERROR('Dados Status Invest STOCKS'!A3222,"-")</f>
        <v>NGL</v>
      </c>
      <c r="C3235" s="45">
        <f>IFERROR((Ações!$D3235-Ações!$K3235)/Ações!$D3235,0)</f>
        <v>0</v>
      </c>
      <c r="D3235" s="46">
        <f>(Ações!$O3235)/0.06</f>
        <v>0</v>
      </c>
      <c r="E3235" s="47">
        <f>IFERROR((Ações!$F3235-Ações!$K3235)/Ações!$F3235,0)</f>
        <v>0</v>
      </c>
      <c r="F3235" s="46" t="str">
        <f>IF(OR(Ações!$N3235&lt;0,Ações!$M3235&lt;0),"",(22.5*Ações!$M3235*Ações!$N3235)^0.5)</f>
        <v/>
      </c>
      <c r="G3235" s="47">
        <f>IFERROR((Ações!$H3235-Ações!$K3235)/Ações!$H3235,0)</f>
        <v>0</v>
      </c>
      <c r="H3235" s="48">
        <f>IFERROR(Ações!$I3235/(Ações!$P3235-Table_1[[#This Row],[CAGR LUCRO 5A]]),0)</f>
        <v>0</v>
      </c>
      <c r="I3235" s="48">
        <f>IF(Ações!$S3235&lt;0,"",Ações!$O3235*(1+Ações!$S3235))</f>
        <v>0</v>
      </c>
      <c r="J3235" s="49">
        <f>IFERROR(IF(Ações!$B3235="","",(VLOOKUP(Table_1[[#This Row],[AÇÕES]],'Dados Status Invest STOCKS'!A3221:AD3836,4)/Table_1[[#This Row],[LPA]]))/100,0)</f>
        <v>6.2500000000000001E-4</v>
      </c>
      <c r="K3235" s="64">
        <f>IFERROR(IF(Ações!$B3235="","",VLOOKUP(Table_1[[#This Row],[AÇÕES]],'Dados Status Invest STOCKS'!A3221:AD3836,2)),0)</f>
        <v>2.09</v>
      </c>
      <c r="L3235" s="65">
        <f>IFERROR(IF(Ações!$B3235="","",VLOOKUP(Table_1[[#This Row],[AÇÕES]],'Dados Status Invest STOCKS'!A3221:AD3836,3)/100),0)</f>
        <v>0</v>
      </c>
      <c r="M3235" s="66">
        <f>IFERROR(IF(Ações!$B3235="","",VLOOKUP(Table_1[[#This Row],[AÇÕES]],'Dados Status Invest STOCKS'!A3221:AD3836,28)),0)</f>
        <v>-5.76</v>
      </c>
      <c r="N3235" s="66">
        <f>IFERROR(IF(Ações!$B3235="","",VLOOKUP(Table_1[[#This Row],[AÇÕES]],'Dados Status Invest STOCKS'!A3221:AD3836,27)),0)</f>
        <v>0</v>
      </c>
      <c r="O3235" s="66">
        <f>IFERROR(IF(Ações!$L3235="","",Ações!$K3235*Ações!$L3235),0)</f>
        <v>0</v>
      </c>
      <c r="P3235" s="67">
        <f t="shared" si="50"/>
        <v>0.06</v>
      </c>
      <c r="Q3235" s="67">
        <f>IFERROR(Ações!$O3235/Ações!$M3235,0)</f>
        <v>0</v>
      </c>
      <c r="R3235" s="67">
        <f>IFERROR(IF(Ações!$B3235="","",VLOOKUP(Table_1[[#This Row],[AÇÕES]],'Dados Status Invest STOCKS'!A3221:AD3836,18)/100),0)</f>
        <v>0</v>
      </c>
      <c r="S3235" s="65">
        <f>IFERROR(IF(Ações!$B3235="","",VLOOKUP(Table_1[[#This Row],[AÇÕES]],'Dados Status Invest STOCKS'!A3221:AD3836,25)/100),0)</f>
        <v>0</v>
      </c>
      <c r="T3235" s="67">
        <f>(1-Ações!$Q3235)*Ações!$R3235</f>
        <v>0</v>
      </c>
      <c r="U3235" s="68">
        <f>IF(Ações!$S3235=0,Ações!$T3235,IF(Ações!$T3235=0,Ações!$S3235,AVERAGE(Ações!$S3235,Ações!$T3235)))</f>
        <v>0</v>
      </c>
    </row>
    <row r="3236" spans="2:21" ht="15" customHeight="1" x14ac:dyDescent="0.2">
      <c r="B3236" s="63" t="str">
        <f>IFERROR('Dados Status Invest STOCKS'!A3223,"-")</f>
        <v>NGM</v>
      </c>
      <c r="C3236" s="45">
        <f>IFERROR((Ações!$D3236-Ações!$K3236)/Ações!$D3236,0)</f>
        <v>0</v>
      </c>
      <c r="D3236" s="46">
        <f>(Ações!$O3236)/0.06</f>
        <v>0</v>
      </c>
      <c r="E3236" s="47">
        <f>IFERROR((Ações!$F3236-Ações!$K3236)/Ações!$F3236,0)</f>
        <v>0</v>
      </c>
      <c r="F3236" s="46" t="str">
        <f>IF(OR(Ações!$N3236&lt;0,Ações!$M3236&lt;0),"",(22.5*Ações!$M3236*Ações!$N3236)^0.5)</f>
        <v/>
      </c>
      <c r="G3236" s="47">
        <f>IFERROR((Ações!$H3236-Ações!$K3236)/Ações!$H3236,0)</f>
        <v>0</v>
      </c>
      <c r="H3236" s="48">
        <f>IFERROR(Ações!$I3236/(Ações!$P3236-Table_1[[#This Row],[CAGR LUCRO 5A]]),0)</f>
        <v>0</v>
      </c>
      <c r="I3236" s="48">
        <f>IF(Ações!$S3236&lt;0,"",Ações!$O3236*(1+Ações!$S3236))</f>
        <v>0</v>
      </c>
      <c r="J3236" s="49">
        <f>IFERROR(IF(Ações!$B3236="","",(VLOOKUP(Table_1[[#This Row],[AÇÕES]],'Dados Status Invest STOCKS'!A3222:AD3837,4)/Table_1[[#This Row],[LPA]]))/100,0)</f>
        <v>6.076923076923077E-2</v>
      </c>
      <c r="K3236" s="64">
        <f>IFERROR(IF(Ações!$B3236="","",VLOOKUP(Table_1[[#This Row],[AÇÕES]],'Dados Status Invest STOCKS'!A3222:AD3837,2)),0)</f>
        <v>14.78</v>
      </c>
      <c r="L3236" s="65">
        <f>IFERROR(IF(Ações!$B3236="","",VLOOKUP(Table_1[[#This Row],[AÇÕES]],'Dados Status Invest STOCKS'!A3222:AD3837,3)/100),0)</f>
        <v>0</v>
      </c>
      <c r="M3236" s="66">
        <f>IFERROR(IF(Ações!$B3236="","",VLOOKUP(Table_1[[#This Row],[AÇÕES]],'Dados Status Invest STOCKS'!A3222:AD3837,28)),0)</f>
        <v>-1.56</v>
      </c>
      <c r="N3236" s="66">
        <f>IFERROR(IF(Ações!$B3236="","",VLOOKUP(Table_1[[#This Row],[AÇÕES]],'Dados Status Invest STOCKS'!A3222:AD3837,27)),0)</f>
        <v>4.5599999999999996</v>
      </c>
      <c r="O3236" s="66">
        <f>IFERROR(IF(Ações!$L3236="","",Ações!$K3236*Ações!$L3236),0)</f>
        <v>0</v>
      </c>
      <c r="P3236" s="67">
        <f t="shared" si="50"/>
        <v>0.06</v>
      </c>
      <c r="Q3236" s="67">
        <f>IFERROR(Ações!$O3236/Ações!$M3236,0)</f>
        <v>0</v>
      </c>
      <c r="R3236" s="67">
        <f>IFERROR(IF(Ações!$B3236="","",VLOOKUP(Table_1[[#This Row],[AÇÕES]],'Dados Status Invest STOCKS'!A3222:AD3837,18)/100),0)</f>
        <v>-0.34200000000000003</v>
      </c>
      <c r="S3236" s="65">
        <f>IFERROR(IF(Ações!$B3236="","",VLOOKUP(Table_1[[#This Row],[AÇÕES]],'Dados Status Invest STOCKS'!A3222:AD3837,25)/100),0)</f>
        <v>0</v>
      </c>
      <c r="T3236" s="67">
        <f>(1-Ações!$Q3236)*Ações!$R3236</f>
        <v>-0.34200000000000003</v>
      </c>
      <c r="U3236" s="68">
        <f>IF(Ações!$S3236=0,Ações!$T3236,IF(Ações!$T3236=0,Ações!$S3236,AVERAGE(Ações!$S3236,Ações!$T3236)))</f>
        <v>-0.34200000000000003</v>
      </c>
    </row>
    <row r="3237" spans="2:21" ht="15" customHeight="1" x14ac:dyDescent="0.2">
      <c r="B3237" s="63" t="str">
        <f>IFERROR('Dados Status Invest STOCKS'!A3224,"-")</f>
        <v>NGMS</v>
      </c>
      <c r="C3237" s="45">
        <f>IFERROR((Ações!$D3237-Ações!$K3237)/Ações!$D3237,0)</f>
        <v>0</v>
      </c>
      <c r="D3237" s="46">
        <f>(Ações!$O3237)/0.06</f>
        <v>0</v>
      </c>
      <c r="E3237" s="47">
        <f>IFERROR((Ações!$F3237-Ações!$K3237)/Ações!$F3237,0)</f>
        <v>-4.2948252013681696</v>
      </c>
      <c r="F3237" s="46">
        <f>IF(OR(Ações!$N3237&lt;0,Ações!$M3237&lt;0),"",(22.5*Ações!$M3237*Ações!$N3237)^0.5)</f>
        <v>4.5497252664309302</v>
      </c>
      <c r="G3237" s="47">
        <f>IFERROR((Ações!$H3237-Ações!$K3237)/Ações!$H3237,0)</f>
        <v>0</v>
      </c>
      <c r="H3237" s="48">
        <f>IFERROR(Ações!$I3237/(Ações!$P3237-Table_1[[#This Row],[CAGR LUCRO 5A]]),0)</f>
        <v>0</v>
      </c>
      <c r="I3237" s="48">
        <f>IF(Ações!$S3237&lt;0,"",Ações!$O3237*(1+Ações!$S3237))</f>
        <v>0</v>
      </c>
      <c r="J3237" s="49">
        <f>IFERROR(IF(Ações!$B3237="","",(VLOOKUP(Table_1[[#This Row],[AÇÕES]],'Dados Status Invest STOCKS'!A3223:AD3838,4)/Table_1[[#This Row],[LPA]]))/100,0)</f>
        <v>1.5222499999999999</v>
      </c>
      <c r="K3237" s="64">
        <f>IFERROR(IF(Ações!$B3237="","",VLOOKUP(Table_1[[#This Row],[AÇÕES]],'Dados Status Invest STOCKS'!A3223:AD3838,2)),0)</f>
        <v>24.09</v>
      </c>
      <c r="L3237" s="65">
        <f>IFERROR(IF(Ações!$B3237="","",VLOOKUP(Table_1[[#This Row],[AÇÕES]],'Dados Status Invest STOCKS'!A3223:AD3838,3)/100),0)</f>
        <v>0</v>
      </c>
      <c r="M3237" s="66">
        <f>IFERROR(IF(Ações!$B3237="","",VLOOKUP(Table_1[[#This Row],[AÇÕES]],'Dados Status Invest STOCKS'!A3223:AD3838,28)),0)</f>
        <v>0.4</v>
      </c>
      <c r="N3237" s="66">
        <f>IFERROR(IF(Ações!$B3237="","",VLOOKUP(Table_1[[#This Row],[AÇÕES]],'Dados Status Invest STOCKS'!A3223:AD3838,27)),0)</f>
        <v>2.2999999999999998</v>
      </c>
      <c r="O3237" s="66">
        <f>IFERROR(IF(Ações!$L3237="","",Ações!$K3237*Ações!$L3237),0)</f>
        <v>0</v>
      </c>
      <c r="P3237" s="67">
        <f t="shared" si="50"/>
        <v>0.06</v>
      </c>
      <c r="Q3237" s="67">
        <f>IFERROR(Ações!$O3237/Ações!$M3237,0)</f>
        <v>0</v>
      </c>
      <c r="R3237" s="67">
        <f>IFERROR(IF(Ações!$B3237="","",VLOOKUP(Table_1[[#This Row],[AÇÕES]],'Dados Status Invest STOCKS'!A3223:AD3838,18)/100),0)</f>
        <v>0.17170000000000002</v>
      </c>
      <c r="S3237" s="65">
        <f>IFERROR(IF(Ações!$B3237="","",VLOOKUP(Table_1[[#This Row],[AÇÕES]],'Dados Status Invest STOCKS'!A3223:AD3838,25)/100),0)</f>
        <v>0</v>
      </c>
      <c r="T3237" s="67">
        <f>(1-Ações!$Q3237)*Ações!$R3237</f>
        <v>0.17170000000000002</v>
      </c>
      <c r="U3237" s="68">
        <f>IF(Ações!$S3237=0,Ações!$T3237,IF(Ações!$T3237=0,Ações!$S3237,AVERAGE(Ações!$S3237,Ações!$T3237)))</f>
        <v>0.17170000000000002</v>
      </c>
    </row>
    <row r="3238" spans="2:21" ht="15" customHeight="1" x14ac:dyDescent="0.2">
      <c r="B3238" s="63" t="str">
        <f>IFERROR('Dados Status Invest STOCKS'!A3225,"-")</f>
        <v>NGS</v>
      </c>
      <c r="C3238" s="45">
        <f>IFERROR((Ações!$D3238-Ações!$K3238)/Ações!$D3238,0)</f>
        <v>0</v>
      </c>
      <c r="D3238" s="46">
        <f>(Ações!$O3238)/0.06</f>
        <v>0</v>
      </c>
      <c r="E3238" s="47">
        <f>IFERROR((Ações!$F3238-Ações!$K3238)/Ações!$F3238,0)</f>
        <v>0</v>
      </c>
      <c r="F3238" s="46" t="str">
        <f>IF(OR(Ações!$N3238&lt;0,Ações!$M3238&lt;0),"",(22.5*Ações!$M3238*Ações!$N3238)^0.5)</f>
        <v/>
      </c>
      <c r="G3238" s="47">
        <f>IFERROR((Ações!$H3238-Ações!$K3238)/Ações!$H3238,0)</f>
        <v>0</v>
      </c>
      <c r="H3238" s="48">
        <f>IFERROR(Ações!$I3238/(Ações!$P3238-Table_1[[#This Row],[CAGR LUCRO 5A]]),0)</f>
        <v>0</v>
      </c>
      <c r="I3238" s="48" t="str">
        <f>IF(Ações!$S3238&lt;0,"",Ações!$O3238*(1+Ações!$S3238))</f>
        <v/>
      </c>
      <c r="J3238" s="49">
        <f>IFERROR(IF(Ações!$B3238="","",(VLOOKUP(Table_1[[#This Row],[AÇÕES]],'Dados Status Invest STOCKS'!A3224:AD3839,4)/Table_1[[#This Row],[LPA]]))/100,0)</f>
        <v>0.58023809523809522</v>
      </c>
      <c r="K3238" s="64">
        <f>IFERROR(IF(Ações!$B3238="","",VLOOKUP(Table_1[[#This Row],[AÇÕES]],'Dados Status Invest STOCKS'!A3224:AD3839,2)),0)</f>
        <v>10.18</v>
      </c>
      <c r="L3238" s="65">
        <f>IFERROR(IF(Ações!$B3238="","",VLOOKUP(Table_1[[#This Row],[AÇÕES]],'Dados Status Invest STOCKS'!A3224:AD3839,3)/100),0)</f>
        <v>0</v>
      </c>
      <c r="M3238" s="66">
        <f>IFERROR(IF(Ações!$B3238="","",VLOOKUP(Table_1[[#This Row],[AÇÕES]],'Dados Status Invest STOCKS'!A3224:AD3839,28)),0)</f>
        <v>-0.42</v>
      </c>
      <c r="N3238" s="66">
        <f>IFERROR(IF(Ações!$B3238="","",VLOOKUP(Table_1[[#This Row],[AÇÕES]],'Dados Status Invest STOCKS'!A3224:AD3839,27)),0)</f>
        <v>18.75</v>
      </c>
      <c r="O3238" s="66">
        <f>IFERROR(IF(Ações!$L3238="","",Ações!$K3238*Ações!$L3238),0)</f>
        <v>0</v>
      </c>
      <c r="P3238" s="67">
        <f t="shared" si="50"/>
        <v>0.06</v>
      </c>
      <c r="Q3238" s="67">
        <f>IFERROR(Ações!$O3238/Ações!$M3238,0)</f>
        <v>0</v>
      </c>
      <c r="R3238" s="67">
        <f>IFERROR(IF(Ações!$B3238="","",VLOOKUP(Table_1[[#This Row],[AÇÕES]],'Dados Status Invest STOCKS'!A3224:AD3839,18)/100),0)</f>
        <v>-2.23E-2</v>
      </c>
      <c r="S3238" s="65">
        <f>IFERROR(IF(Ações!$B3238="","",VLOOKUP(Table_1[[#This Row],[AÇÕES]],'Dados Status Invest STOCKS'!A3224:AD3839,25)/100),0)</f>
        <v>-0.2918</v>
      </c>
      <c r="T3238" s="67">
        <f>(1-Ações!$Q3238)*Ações!$R3238</f>
        <v>-2.23E-2</v>
      </c>
      <c r="U3238" s="68">
        <f>IF(Ações!$S3238=0,Ações!$T3238,IF(Ações!$T3238=0,Ações!$S3238,AVERAGE(Ações!$S3238,Ações!$T3238)))</f>
        <v>-0.15705</v>
      </c>
    </row>
    <row r="3239" spans="2:21" ht="15" customHeight="1" x14ac:dyDescent="0.2">
      <c r="B3239" s="63" t="str">
        <f>IFERROR('Dados Status Invest STOCKS'!A3226,"-")</f>
        <v>NGVC</v>
      </c>
      <c r="C3239" s="45">
        <f>IFERROR((Ações!$D3239-Ações!$K3239)/Ações!$D3239,0)</f>
        <v>-1.8037383177570088</v>
      </c>
      <c r="D3239" s="46">
        <f>(Ações!$O3239)/0.06</f>
        <v>5.1609666666666678</v>
      </c>
      <c r="E3239" s="47">
        <f>IFERROR((Ações!$F3239-Ações!$K3239)/Ações!$F3239,0)</f>
        <v>-0.2740494983141375</v>
      </c>
      <c r="F3239" s="46">
        <f>IF(OR(Ações!$N3239&lt;0,Ações!$M3239&lt;0),"",(22.5*Ações!$M3239*Ações!$N3239)^0.5)</f>
        <v>11.357486517711566</v>
      </c>
      <c r="G3239" s="47">
        <f>IFERROR((Ações!$H3239-Ações!$K3239)/Ações!$H3239,0)</f>
        <v>3.6607243822130573</v>
      </c>
      <c r="H3239" s="48">
        <f>IFERROR(Ações!$I3239/(Ações!$P3239-Table_1[[#This Row],[CAGR LUCRO 5A]]),0)</f>
        <v>-5.4383686250000007</v>
      </c>
      <c r="I3239" s="48">
        <f>IF(Ações!$S3239&lt;0,"",Ações!$O3239*(1+Ações!$S3239))</f>
        <v>0.34805559200000008</v>
      </c>
      <c r="J3239" s="49">
        <f>IFERROR(IF(Ações!$B3239="","",(VLOOKUP(Table_1[[#This Row],[AÇÕES]],'Dados Status Invest STOCKS'!A3225:AD3840,4)/Table_1[[#This Row],[LPA]]))/100,0)</f>
        <v>0.17494505494505494</v>
      </c>
      <c r="K3239" s="64">
        <f>IFERROR(IF(Ações!$B3239="","",VLOOKUP(Table_1[[#This Row],[AÇÕES]],'Dados Status Invest STOCKS'!A3225:AD3840,2)),0)</f>
        <v>14.47</v>
      </c>
      <c r="L3239" s="65">
        <f>IFERROR(IF(Ações!$B3239="","",VLOOKUP(Table_1[[#This Row],[AÇÕES]],'Dados Status Invest STOCKS'!A3225:AD3840,3)/100),0)</f>
        <v>2.1400000000000002E-2</v>
      </c>
      <c r="M3239" s="66">
        <f>IFERROR(IF(Ações!$B3239="","",VLOOKUP(Table_1[[#This Row],[AÇÕES]],'Dados Status Invest STOCKS'!A3225:AD3840,28)),0)</f>
        <v>0.91</v>
      </c>
      <c r="N3239" s="66">
        <f>IFERROR(IF(Ações!$B3239="","",VLOOKUP(Table_1[[#This Row],[AÇÕES]],'Dados Status Invest STOCKS'!A3225:AD3840,27)),0)</f>
        <v>6.3</v>
      </c>
      <c r="O3239" s="66">
        <f>IFERROR(IF(Ações!$L3239="","",Ações!$K3239*Ações!$L3239),0)</f>
        <v>0.30965800000000004</v>
      </c>
      <c r="P3239" s="67">
        <f t="shared" si="50"/>
        <v>0.06</v>
      </c>
      <c r="Q3239" s="67">
        <f>IFERROR(Ações!$O3239/Ações!$M3239,0)</f>
        <v>0.34028351648351651</v>
      </c>
      <c r="R3239" s="67">
        <f>IFERROR(IF(Ações!$B3239="","",VLOOKUP(Table_1[[#This Row],[AÇÕES]],'Dados Status Invest STOCKS'!A3225:AD3840,18)/100),0)</f>
        <v>0.14419999999999999</v>
      </c>
      <c r="S3239" s="65">
        <f>IFERROR(IF(Ações!$B3239="","",VLOOKUP(Table_1[[#This Row],[AÇÕES]],'Dados Status Invest STOCKS'!A3225:AD3840,25)/100),0)</f>
        <v>0.124</v>
      </c>
      <c r="T3239" s="67">
        <f>(1-Ações!$Q3239)*Ações!$R3239</f>
        <v>9.5131116923076922E-2</v>
      </c>
      <c r="U3239" s="68">
        <f>IF(Ações!$S3239=0,Ações!$T3239,IF(Ações!$T3239=0,Ações!$S3239,AVERAGE(Ações!$S3239,Ações!$T3239)))</f>
        <v>0.10956555846153845</v>
      </c>
    </row>
    <row r="3240" spans="2:21" ht="15" customHeight="1" x14ac:dyDescent="0.2">
      <c r="B3240" s="63" t="str">
        <f>IFERROR('Dados Status Invest STOCKS'!A3227,"-")</f>
        <v>NGVT</v>
      </c>
      <c r="C3240" s="45">
        <f>IFERROR((Ações!$D3240-Ações!$K3240)/Ações!$D3240,0)</f>
        <v>0</v>
      </c>
      <c r="D3240" s="46">
        <f>(Ações!$O3240)/0.06</f>
        <v>0</v>
      </c>
      <c r="E3240" s="47">
        <f>IFERROR((Ações!$F3240-Ações!$K3240)/Ações!$F3240,0)</f>
        <v>-0.90743270161997047</v>
      </c>
      <c r="F3240" s="46">
        <f>IF(OR(Ações!$N3240&lt;0,Ações!$M3240&lt;0),"",(22.5*Ações!$M3240*Ações!$N3240)^0.5)</f>
        <v>35.587100893441715</v>
      </c>
      <c r="G3240" s="47">
        <f>IFERROR((Ações!$H3240-Ações!$K3240)/Ações!$H3240,0)</f>
        <v>0</v>
      </c>
      <c r="H3240" s="48">
        <f>IFERROR(Ações!$I3240/(Ações!$P3240-Table_1[[#This Row],[CAGR LUCRO 5A]]),0)</f>
        <v>0</v>
      </c>
      <c r="I3240" s="48">
        <f>IF(Ações!$S3240&lt;0,"",Ações!$O3240*(1+Ações!$S3240))</f>
        <v>0</v>
      </c>
      <c r="J3240" s="49">
        <f>IFERROR(IF(Ações!$B3240="","",(VLOOKUP(Table_1[[#This Row],[AÇÕES]],'Dados Status Invest STOCKS'!A3226:AD3841,4)/Table_1[[#This Row],[LPA]]))/100,0)</f>
        <v>5.7667638483965014E-2</v>
      </c>
      <c r="K3240" s="64">
        <f>IFERROR(IF(Ações!$B3240="","",VLOOKUP(Table_1[[#This Row],[AÇÕES]],'Dados Status Invest STOCKS'!A3226:AD3841,2)),0)</f>
        <v>67.88</v>
      </c>
      <c r="L3240" s="65">
        <f>IFERROR(IF(Ações!$B3240="","",VLOOKUP(Table_1[[#This Row],[AÇÕES]],'Dados Status Invest STOCKS'!A3226:AD3841,3)/100),0)</f>
        <v>0</v>
      </c>
      <c r="M3240" s="66">
        <f>IFERROR(IF(Ações!$B3240="","",VLOOKUP(Table_1[[#This Row],[AÇÕES]],'Dados Status Invest STOCKS'!A3226:AD3841,28)),0)</f>
        <v>3.43</v>
      </c>
      <c r="N3240" s="66">
        <f>IFERROR(IF(Ações!$B3240="","",VLOOKUP(Table_1[[#This Row],[AÇÕES]],'Dados Status Invest STOCKS'!A3226:AD3841,27)),0)</f>
        <v>16.41</v>
      </c>
      <c r="O3240" s="66">
        <f>IFERROR(IF(Ações!$L3240="","",Ações!$K3240*Ações!$L3240),0)</f>
        <v>0</v>
      </c>
      <c r="P3240" s="67">
        <f t="shared" si="50"/>
        <v>0.06</v>
      </c>
      <c r="Q3240" s="67">
        <f>IFERROR(Ações!$O3240/Ações!$M3240,0)</f>
        <v>0</v>
      </c>
      <c r="R3240" s="67">
        <f>IFERROR(IF(Ações!$B3240="","",VLOOKUP(Table_1[[#This Row],[AÇÕES]],'Dados Status Invest STOCKS'!A3226:AD3841,18)/100),0)</f>
        <v>0.20920000000000002</v>
      </c>
      <c r="S3240" s="65">
        <f>IFERROR(IF(Ações!$B3240="","",VLOOKUP(Table_1[[#This Row],[AÇÕES]],'Dados Status Invest STOCKS'!A3226:AD3841,25)/100),0)</f>
        <v>0.17879999999999999</v>
      </c>
      <c r="T3240" s="67">
        <f>(1-Ações!$Q3240)*Ações!$R3240</f>
        <v>0.20920000000000002</v>
      </c>
      <c r="U3240" s="68">
        <f>IF(Ações!$S3240=0,Ações!$T3240,IF(Ações!$T3240=0,Ações!$S3240,AVERAGE(Ações!$S3240,Ações!$T3240)))</f>
        <v>0.19400000000000001</v>
      </c>
    </row>
    <row r="3241" spans="2:21" ht="15" customHeight="1" x14ac:dyDescent="0.2">
      <c r="B3241" s="63" t="str">
        <f>IFERROR('Dados Status Invest STOCKS'!A3228,"-")</f>
        <v>NH</v>
      </c>
      <c r="C3241" s="45">
        <f>IFERROR((Ações!$D3241-Ações!$K3241)/Ações!$D3241,0)</f>
        <v>0</v>
      </c>
      <c r="D3241" s="46">
        <f>(Ações!$O3241)/0.06</f>
        <v>0</v>
      </c>
      <c r="E3241" s="47">
        <f>IFERROR((Ações!$F3241-Ações!$K3241)/Ações!$F3241,0)</f>
        <v>0</v>
      </c>
      <c r="F3241" s="46" t="str">
        <f>IF(OR(Ações!$N3241&lt;0,Ações!$M3241&lt;0),"",(22.5*Ações!$M3241*Ações!$N3241)^0.5)</f>
        <v/>
      </c>
      <c r="G3241" s="47">
        <f>IFERROR((Ações!$H3241-Ações!$K3241)/Ações!$H3241,0)</f>
        <v>0</v>
      </c>
      <c r="H3241" s="48">
        <f>IFERROR(Ações!$I3241/(Ações!$P3241-Table_1[[#This Row],[CAGR LUCRO 5A]]),0)</f>
        <v>0</v>
      </c>
      <c r="I3241" s="48">
        <f>IF(Ações!$S3241&lt;0,"",Ações!$O3241*(1+Ações!$S3241))</f>
        <v>0</v>
      </c>
      <c r="J3241" s="49">
        <f>IFERROR(IF(Ações!$B3241="","",(VLOOKUP(Table_1[[#This Row],[AÇÕES]],'Dados Status Invest STOCKS'!A3227:AD3842,4)/Table_1[[#This Row],[LPA]]))/100,0)</f>
        <v>3.113207547169811E-2</v>
      </c>
      <c r="K3241" s="64">
        <f>IFERROR(IF(Ações!$B3241="","",VLOOKUP(Table_1[[#This Row],[AÇÕES]],'Dados Status Invest STOCKS'!A3227:AD3842,2)),0)</f>
        <v>0.88</v>
      </c>
      <c r="L3241" s="65">
        <f>IFERROR(IF(Ações!$B3241="","",VLOOKUP(Table_1[[#This Row],[AÇÕES]],'Dados Status Invest STOCKS'!A3227:AD3842,3)/100),0)</f>
        <v>0</v>
      </c>
      <c r="M3241" s="66">
        <f>IFERROR(IF(Ações!$B3241="","",VLOOKUP(Table_1[[#This Row],[AÇÕES]],'Dados Status Invest STOCKS'!A3227:AD3842,28)),0)</f>
        <v>-0.53</v>
      </c>
      <c r="N3241" s="66">
        <f>IFERROR(IF(Ações!$B3241="","",VLOOKUP(Table_1[[#This Row],[AÇÕES]],'Dados Status Invest STOCKS'!A3227:AD3842,27)),0)</f>
        <v>-1.27</v>
      </c>
      <c r="O3241" s="66">
        <f>IFERROR(IF(Ações!$L3241="","",Ações!$K3241*Ações!$L3241),0)</f>
        <v>0</v>
      </c>
      <c r="P3241" s="67">
        <f t="shared" si="50"/>
        <v>0.06</v>
      </c>
      <c r="Q3241" s="67">
        <f>IFERROR(Ações!$O3241/Ações!$M3241,0)</f>
        <v>0</v>
      </c>
      <c r="R3241" s="67">
        <f>IFERROR(IF(Ações!$B3241="","",VLOOKUP(Table_1[[#This Row],[AÇÕES]],'Dados Status Invest STOCKS'!A3227:AD3842,18)/100),0)</f>
        <v>-0.42</v>
      </c>
      <c r="S3241" s="65">
        <f>IFERROR(IF(Ações!$B3241="","",VLOOKUP(Table_1[[#This Row],[AÇÕES]],'Dados Status Invest STOCKS'!A3227:AD3842,25)/100),0)</f>
        <v>0</v>
      </c>
      <c r="T3241" s="67">
        <f>(1-Ações!$Q3241)*Ações!$R3241</f>
        <v>-0.42</v>
      </c>
      <c r="U3241" s="68">
        <f>IF(Ações!$S3241=0,Ações!$T3241,IF(Ações!$T3241=0,Ações!$S3241,AVERAGE(Ações!$S3241,Ações!$T3241)))</f>
        <v>-0.42</v>
      </c>
    </row>
    <row r="3242" spans="2:21" ht="15" customHeight="1" x14ac:dyDescent="0.2">
      <c r="B3242" s="63" t="str">
        <f>IFERROR('Dados Status Invest STOCKS'!A3229,"-")</f>
        <v>NHIC</v>
      </c>
      <c r="C3242" s="45">
        <f>IFERROR((Ações!$D3242-Ações!$K3242)/Ações!$D3242,0)</f>
        <v>0</v>
      </c>
      <c r="D3242" s="46">
        <f>(Ações!$O3242)/0.06</f>
        <v>0</v>
      </c>
      <c r="E3242" s="47">
        <f>IFERROR((Ações!$F3242-Ações!$K3242)/Ações!$F3242,0)</f>
        <v>0</v>
      </c>
      <c r="F3242" s="46" t="str">
        <f>IF(OR(Ações!$N3242&lt;0,Ações!$M3242&lt;0),"",(22.5*Ações!$M3242*Ações!$N3242)^0.5)</f>
        <v/>
      </c>
      <c r="G3242" s="47">
        <f>IFERROR((Ações!$H3242-Ações!$K3242)/Ações!$H3242,0)</f>
        <v>0</v>
      </c>
      <c r="H3242" s="48">
        <f>IFERROR(Ações!$I3242/(Ações!$P3242-Table_1[[#This Row],[CAGR LUCRO 5A]]),0)</f>
        <v>0</v>
      </c>
      <c r="I3242" s="48">
        <f>IF(Ações!$S3242&lt;0,"",Ações!$O3242*(1+Ações!$S3242))</f>
        <v>0</v>
      </c>
      <c r="J3242" s="49">
        <f>IFERROR(IF(Ações!$B3242="","",(VLOOKUP(Table_1[[#This Row],[AÇÕES]],'Dados Status Invest STOCKS'!A3228:AD3843,4)/Table_1[[#This Row],[LPA]]))/100,0)</f>
        <v>2.496E-3</v>
      </c>
      <c r="K3242" s="64">
        <f>IFERROR(IF(Ações!$B3242="","",VLOOKUP(Table_1[[#This Row],[AÇÕES]],'Dados Status Invest STOCKS'!A3228:AD3843,2)),0)</f>
        <v>9.75</v>
      </c>
      <c r="L3242" s="65">
        <f>IFERROR(IF(Ações!$B3242="","",VLOOKUP(Table_1[[#This Row],[AÇÕES]],'Dados Status Invest STOCKS'!A3228:AD3843,3)/100),0)</f>
        <v>0</v>
      </c>
      <c r="M3242" s="66">
        <f>IFERROR(IF(Ações!$B3242="","",VLOOKUP(Table_1[[#This Row],[AÇÕES]],'Dados Status Invest STOCKS'!A3228:AD3843,28)),0)</f>
        <v>-6.25</v>
      </c>
      <c r="N3242" s="66">
        <f>IFERROR(IF(Ações!$B3242="","",VLOOKUP(Table_1[[#This Row],[AÇÕES]],'Dados Status Invest STOCKS'!A3228:AD3843,27)),0)</f>
        <v>0.23</v>
      </c>
      <c r="O3242" s="66">
        <f>IFERROR(IF(Ações!$L3242="","",Ações!$K3242*Ações!$L3242),0)</f>
        <v>0</v>
      </c>
      <c r="P3242" s="67">
        <f t="shared" si="50"/>
        <v>0.06</v>
      </c>
      <c r="Q3242" s="67">
        <f>IFERROR(Ações!$O3242/Ações!$M3242,0)</f>
        <v>0</v>
      </c>
      <c r="R3242" s="67">
        <f>IFERROR(IF(Ações!$B3242="","",VLOOKUP(Table_1[[#This Row],[AÇÕES]],'Dados Status Invest STOCKS'!A3228:AD3843,18)/100),0)</f>
        <v>-26.974599999999999</v>
      </c>
      <c r="S3242" s="65">
        <f>IFERROR(IF(Ações!$B3242="","",VLOOKUP(Table_1[[#This Row],[AÇÕES]],'Dados Status Invest STOCKS'!A3228:AD3843,25)/100),0)</f>
        <v>0</v>
      </c>
      <c r="T3242" s="67">
        <f>(1-Ações!$Q3242)*Ações!$R3242</f>
        <v>-26.974599999999999</v>
      </c>
      <c r="U3242" s="68">
        <f>IF(Ações!$S3242=0,Ações!$T3242,IF(Ações!$T3242=0,Ações!$S3242,AVERAGE(Ações!$S3242,Ações!$T3242)))</f>
        <v>-26.974599999999999</v>
      </c>
    </row>
    <row r="3243" spans="2:21" ht="15" customHeight="1" x14ac:dyDescent="0.2">
      <c r="B3243" s="63" t="str">
        <f>IFERROR('Dados Status Invest STOCKS'!A3230,"-")</f>
        <v>NHICU</v>
      </c>
      <c r="C3243" s="45">
        <f>IFERROR((Ações!$D3243-Ações!$K3243)/Ações!$D3243,0)</f>
        <v>0</v>
      </c>
      <c r="D3243" s="46">
        <f>(Ações!$O3243)/0.06</f>
        <v>0</v>
      </c>
      <c r="E3243" s="47">
        <f>IFERROR((Ações!$F3243-Ações!$K3243)/Ações!$F3243,0)</f>
        <v>0</v>
      </c>
      <c r="F3243" s="46" t="str">
        <f>IF(OR(Ações!$N3243&lt;0,Ações!$M3243&lt;0),"",(22.5*Ações!$M3243*Ações!$N3243)^0.5)</f>
        <v/>
      </c>
      <c r="G3243" s="47">
        <f>IFERROR((Ações!$H3243-Ações!$K3243)/Ações!$H3243,0)</f>
        <v>0</v>
      </c>
      <c r="H3243" s="48">
        <f>IFERROR(Ações!$I3243/(Ações!$P3243-Table_1[[#This Row],[CAGR LUCRO 5A]]),0)</f>
        <v>0</v>
      </c>
      <c r="I3243" s="48">
        <f>IF(Ações!$S3243&lt;0,"",Ações!$O3243*(1+Ações!$S3243))</f>
        <v>0</v>
      </c>
      <c r="J3243" s="49">
        <f>IFERROR(IF(Ações!$B3243="","",(VLOOKUP(Table_1[[#This Row],[AÇÕES]],'Dados Status Invest STOCKS'!A3229:AD3844,4)/Table_1[[#This Row],[LPA]]))/100,0)</f>
        <v>2.5280000000000003E-3</v>
      </c>
      <c r="K3243" s="64">
        <f>IFERROR(IF(Ações!$B3243="","",VLOOKUP(Table_1[[#This Row],[AÇÕES]],'Dados Status Invest STOCKS'!A3229:AD3844,2)),0)</f>
        <v>9.91</v>
      </c>
      <c r="L3243" s="65">
        <f>IFERROR(IF(Ações!$B3243="","",VLOOKUP(Table_1[[#This Row],[AÇÕES]],'Dados Status Invest STOCKS'!A3229:AD3844,3)/100),0)</f>
        <v>0</v>
      </c>
      <c r="M3243" s="66">
        <f>IFERROR(IF(Ações!$B3243="","",VLOOKUP(Table_1[[#This Row],[AÇÕES]],'Dados Status Invest STOCKS'!A3229:AD3844,28)),0)</f>
        <v>-6.25</v>
      </c>
      <c r="N3243" s="66">
        <f>IFERROR(IF(Ações!$B3243="","",VLOOKUP(Table_1[[#This Row],[AÇÕES]],'Dados Status Invest STOCKS'!A3229:AD3844,27)),0)</f>
        <v>0.23</v>
      </c>
      <c r="O3243" s="66">
        <f>IFERROR(IF(Ações!$L3243="","",Ações!$K3243*Ações!$L3243),0)</f>
        <v>0</v>
      </c>
      <c r="P3243" s="67">
        <f t="shared" si="50"/>
        <v>0.06</v>
      </c>
      <c r="Q3243" s="67">
        <f>IFERROR(Ações!$O3243/Ações!$M3243,0)</f>
        <v>0</v>
      </c>
      <c r="R3243" s="67">
        <f>IFERROR(IF(Ações!$B3243="","",VLOOKUP(Table_1[[#This Row],[AÇÕES]],'Dados Status Invest STOCKS'!A3229:AD3844,18)/100),0)</f>
        <v>-26.974599999999999</v>
      </c>
      <c r="S3243" s="65">
        <f>IFERROR(IF(Ações!$B3243="","",VLOOKUP(Table_1[[#This Row],[AÇÕES]],'Dados Status Invest STOCKS'!A3229:AD3844,25)/100),0)</f>
        <v>0</v>
      </c>
      <c r="T3243" s="67">
        <f>(1-Ações!$Q3243)*Ações!$R3243</f>
        <v>-26.974599999999999</v>
      </c>
      <c r="U3243" s="68">
        <f>IF(Ações!$S3243=0,Ações!$T3243,IF(Ações!$T3243=0,Ações!$S3243,AVERAGE(Ações!$S3243,Ações!$T3243)))</f>
        <v>-26.974599999999999</v>
      </c>
    </row>
    <row r="3244" spans="2:21" ht="15" customHeight="1" x14ac:dyDescent="0.2">
      <c r="B3244" s="63" t="str">
        <f>IFERROR('Dados Status Invest STOCKS'!A3231,"-")</f>
        <v>NHICW</v>
      </c>
      <c r="C3244" s="45">
        <f>IFERROR((Ações!$D3244-Ações!$K3244)/Ações!$D3244,0)</f>
        <v>0</v>
      </c>
      <c r="D3244" s="46">
        <f>(Ações!$O3244)/0.06</f>
        <v>0</v>
      </c>
      <c r="E3244" s="47">
        <f>IFERROR((Ações!$F3244-Ações!$K3244)/Ações!$F3244,0)</f>
        <v>0</v>
      </c>
      <c r="F3244" s="46" t="str">
        <f>IF(OR(Ações!$N3244&lt;0,Ações!$M3244&lt;0),"",(22.5*Ações!$M3244*Ações!$N3244)^0.5)</f>
        <v/>
      </c>
      <c r="G3244" s="47">
        <f>IFERROR((Ações!$H3244-Ações!$K3244)/Ações!$H3244,0)</f>
        <v>0</v>
      </c>
      <c r="H3244" s="48">
        <f>IFERROR(Ações!$I3244/(Ações!$P3244-Table_1[[#This Row],[CAGR LUCRO 5A]]),0)</f>
        <v>0</v>
      </c>
      <c r="I3244" s="48">
        <f>IF(Ações!$S3244&lt;0,"",Ações!$O3244*(1+Ações!$S3244))</f>
        <v>0</v>
      </c>
      <c r="J3244" s="49">
        <f>IFERROR(IF(Ações!$B3244="","",(VLOOKUP(Table_1[[#This Row],[AÇÕES]],'Dados Status Invest STOCKS'!A3230:AD3845,4)/Table_1[[#This Row],[LPA]]))/100,0)</f>
        <v>1.2799999999999999E-4</v>
      </c>
      <c r="K3244" s="64">
        <f>IFERROR(IF(Ações!$B3244="","",VLOOKUP(Table_1[[#This Row],[AÇÕES]],'Dados Status Invest STOCKS'!A3230:AD3845,2)),0)</f>
        <v>0.49</v>
      </c>
      <c r="L3244" s="65">
        <f>IFERROR(IF(Ações!$B3244="","",VLOOKUP(Table_1[[#This Row],[AÇÕES]],'Dados Status Invest STOCKS'!A3230:AD3845,3)/100),0)</f>
        <v>0</v>
      </c>
      <c r="M3244" s="66">
        <f>IFERROR(IF(Ações!$B3244="","",VLOOKUP(Table_1[[#This Row],[AÇÕES]],'Dados Status Invest STOCKS'!A3230:AD3845,28)),0)</f>
        <v>-6.25</v>
      </c>
      <c r="N3244" s="66">
        <f>IFERROR(IF(Ações!$B3244="","",VLOOKUP(Table_1[[#This Row],[AÇÕES]],'Dados Status Invest STOCKS'!A3230:AD3845,27)),0)</f>
        <v>0.23</v>
      </c>
      <c r="O3244" s="66">
        <f>IFERROR(IF(Ações!$L3244="","",Ações!$K3244*Ações!$L3244),0)</f>
        <v>0</v>
      </c>
      <c r="P3244" s="67">
        <f t="shared" si="50"/>
        <v>0.06</v>
      </c>
      <c r="Q3244" s="67">
        <f>IFERROR(Ações!$O3244/Ações!$M3244,0)</f>
        <v>0</v>
      </c>
      <c r="R3244" s="67">
        <f>IFERROR(IF(Ações!$B3244="","",VLOOKUP(Table_1[[#This Row],[AÇÕES]],'Dados Status Invest STOCKS'!A3230:AD3845,18)/100),0)</f>
        <v>-26.974599999999999</v>
      </c>
      <c r="S3244" s="65">
        <f>IFERROR(IF(Ações!$B3244="","",VLOOKUP(Table_1[[#This Row],[AÇÕES]],'Dados Status Invest STOCKS'!A3230:AD3845,25)/100),0)</f>
        <v>0</v>
      </c>
      <c r="T3244" s="67">
        <f>(1-Ações!$Q3244)*Ações!$R3244</f>
        <v>-26.974599999999999</v>
      </c>
      <c r="U3244" s="68">
        <f>IF(Ações!$S3244=0,Ações!$T3244,IF(Ações!$T3244=0,Ações!$S3244,AVERAGE(Ações!$S3244,Ações!$T3244)))</f>
        <v>-26.974599999999999</v>
      </c>
    </row>
    <row r="3245" spans="2:21" ht="15" customHeight="1" x14ac:dyDescent="0.2">
      <c r="B3245" s="63" t="str">
        <f>IFERROR('Dados Status Invest STOCKS'!A3232,"-")</f>
        <v>NHLD</v>
      </c>
      <c r="C3245" s="45">
        <f>IFERROR((Ações!$D3245-Ações!$K3245)/Ações!$D3245,0)</f>
        <v>0</v>
      </c>
      <c r="D3245" s="46">
        <f>(Ações!$O3245)/0.06</f>
        <v>0</v>
      </c>
      <c r="E3245" s="47">
        <f>IFERROR((Ações!$F3245-Ações!$K3245)/Ações!$F3245,0)</f>
        <v>0</v>
      </c>
      <c r="F3245" s="46" t="str">
        <f>IF(OR(Ações!$N3245&lt;0,Ações!$M3245&lt;0),"",(22.5*Ações!$M3245*Ações!$N3245)^0.5)</f>
        <v/>
      </c>
      <c r="G3245" s="47">
        <f>IFERROR((Ações!$H3245-Ações!$K3245)/Ações!$H3245,0)</f>
        <v>0</v>
      </c>
      <c r="H3245" s="48">
        <f>IFERROR(Ações!$I3245/(Ações!$P3245-Table_1[[#This Row],[CAGR LUCRO 5A]]),0)</f>
        <v>0</v>
      </c>
      <c r="I3245" s="48">
        <f>IF(Ações!$S3245&lt;0,"",Ações!$O3245*(1+Ações!$S3245))</f>
        <v>0</v>
      </c>
      <c r="J3245" s="49">
        <f>IFERROR(IF(Ações!$B3245="","",(VLOOKUP(Table_1[[#This Row],[AÇÕES]],'Dados Status Invest STOCKS'!A3231:AD3846,4)/Table_1[[#This Row],[LPA]]))/100,0)</f>
        <v>0.17511627906976746</v>
      </c>
      <c r="K3245" s="64">
        <f>IFERROR(IF(Ações!$B3245="","",VLOOKUP(Table_1[[#This Row],[AÇÕES]],'Dados Status Invest STOCKS'!A3231:AD3846,2)),0)</f>
        <v>3.25</v>
      </c>
      <c r="L3245" s="65">
        <f>IFERROR(IF(Ações!$B3245="","",VLOOKUP(Table_1[[#This Row],[AÇÕES]],'Dados Status Invest STOCKS'!A3231:AD3846,3)/100),0)</f>
        <v>0</v>
      </c>
      <c r="M3245" s="66">
        <f>IFERROR(IF(Ações!$B3245="","",VLOOKUP(Table_1[[#This Row],[AÇÕES]],'Dados Status Invest STOCKS'!A3231:AD3846,28)),0)</f>
        <v>-0.43</v>
      </c>
      <c r="N3245" s="66">
        <f>IFERROR(IF(Ações!$B3245="","",VLOOKUP(Table_1[[#This Row],[AÇÕES]],'Dados Status Invest STOCKS'!A3231:AD3846,27)),0)</f>
        <v>3.39</v>
      </c>
      <c r="O3245" s="66">
        <f>IFERROR(IF(Ações!$L3245="","",Ações!$K3245*Ações!$L3245),0)</f>
        <v>0</v>
      </c>
      <c r="P3245" s="67">
        <f t="shared" si="50"/>
        <v>0.06</v>
      </c>
      <c r="Q3245" s="67">
        <f>IFERROR(Ações!$O3245/Ações!$M3245,0)</f>
        <v>0</v>
      </c>
      <c r="R3245" s="67">
        <f>IFERROR(IF(Ações!$B3245="","",VLOOKUP(Table_1[[#This Row],[AÇÕES]],'Dados Status Invest STOCKS'!A3231:AD3846,18)/100),0)</f>
        <v>-0.1273</v>
      </c>
      <c r="S3245" s="65">
        <f>IFERROR(IF(Ações!$B3245="","",VLOOKUP(Table_1[[#This Row],[AÇÕES]],'Dados Status Invest STOCKS'!A3231:AD3846,25)/100),0)</f>
        <v>0</v>
      </c>
      <c r="T3245" s="67">
        <f>(1-Ações!$Q3245)*Ações!$R3245</f>
        <v>-0.1273</v>
      </c>
      <c r="U3245" s="68">
        <f>IF(Ações!$S3245=0,Ações!$T3245,IF(Ações!$T3245=0,Ações!$S3245,AVERAGE(Ações!$S3245,Ações!$T3245)))</f>
        <v>-0.1273</v>
      </c>
    </row>
    <row r="3246" spans="2:21" ht="15" customHeight="1" x14ac:dyDescent="0.2">
      <c r="B3246" s="63" t="str">
        <f>IFERROR('Dados Status Invest STOCKS'!A3233,"-")</f>
        <v>NHLDW</v>
      </c>
      <c r="C3246" s="45">
        <f>IFERROR((Ações!$D3246-Ações!$K3246)/Ações!$D3246,0)</f>
        <v>0</v>
      </c>
      <c r="D3246" s="46">
        <f>(Ações!$O3246)/0.06</f>
        <v>0</v>
      </c>
      <c r="E3246" s="47">
        <f>IFERROR((Ações!$F3246-Ações!$K3246)/Ações!$F3246,0)</f>
        <v>0</v>
      </c>
      <c r="F3246" s="46" t="str">
        <f>IF(OR(Ações!$N3246&lt;0,Ações!$M3246&lt;0),"",(22.5*Ações!$M3246*Ações!$N3246)^0.5)</f>
        <v/>
      </c>
      <c r="G3246" s="47">
        <f>IFERROR((Ações!$H3246-Ações!$K3246)/Ações!$H3246,0)</f>
        <v>0</v>
      </c>
      <c r="H3246" s="48">
        <f>IFERROR(Ações!$I3246/(Ações!$P3246-Table_1[[#This Row],[CAGR LUCRO 5A]]),0)</f>
        <v>0</v>
      </c>
      <c r="I3246" s="48">
        <f>IF(Ações!$S3246&lt;0,"",Ações!$O3246*(1+Ações!$S3246))</f>
        <v>0</v>
      </c>
      <c r="J3246" s="49">
        <f>IFERROR(IF(Ações!$B3246="","",(VLOOKUP(Table_1[[#This Row],[AÇÕES]],'Dados Status Invest STOCKS'!A3232:AD3847,4)/Table_1[[#This Row],[LPA]]))/100,0)</f>
        <v>4.4186046511627908E-3</v>
      </c>
      <c r="K3246" s="64">
        <f>IFERROR(IF(Ações!$B3246="","",VLOOKUP(Table_1[[#This Row],[AÇÕES]],'Dados Status Invest STOCKS'!A3232:AD3847,2)),0)</f>
        <v>0.08</v>
      </c>
      <c r="L3246" s="65">
        <f>IFERROR(IF(Ações!$B3246="","",VLOOKUP(Table_1[[#This Row],[AÇÕES]],'Dados Status Invest STOCKS'!A3232:AD3847,3)/100),0)</f>
        <v>0</v>
      </c>
      <c r="M3246" s="66">
        <f>IFERROR(IF(Ações!$B3246="","",VLOOKUP(Table_1[[#This Row],[AÇÕES]],'Dados Status Invest STOCKS'!A3232:AD3847,28)),0)</f>
        <v>-0.43</v>
      </c>
      <c r="N3246" s="66">
        <f>IFERROR(IF(Ações!$B3246="","",VLOOKUP(Table_1[[#This Row],[AÇÕES]],'Dados Status Invest STOCKS'!A3232:AD3847,27)),0)</f>
        <v>3.39</v>
      </c>
      <c r="O3246" s="66">
        <f>IFERROR(IF(Ações!$L3246="","",Ações!$K3246*Ações!$L3246),0)</f>
        <v>0</v>
      </c>
      <c r="P3246" s="67">
        <f t="shared" si="50"/>
        <v>0.06</v>
      </c>
      <c r="Q3246" s="67">
        <f>IFERROR(Ações!$O3246/Ações!$M3246,0)</f>
        <v>0</v>
      </c>
      <c r="R3246" s="67">
        <f>IFERROR(IF(Ações!$B3246="","",VLOOKUP(Table_1[[#This Row],[AÇÕES]],'Dados Status Invest STOCKS'!A3232:AD3847,18)/100),0)</f>
        <v>-0.1273</v>
      </c>
      <c r="S3246" s="65">
        <f>IFERROR(IF(Ações!$B3246="","",VLOOKUP(Table_1[[#This Row],[AÇÕES]],'Dados Status Invest STOCKS'!A3232:AD3847,25)/100),0)</f>
        <v>0</v>
      </c>
      <c r="T3246" s="67">
        <f>(1-Ações!$Q3246)*Ações!$R3246</f>
        <v>-0.1273</v>
      </c>
      <c r="U3246" s="68">
        <f>IF(Ações!$S3246=0,Ações!$T3246,IF(Ações!$T3246=0,Ações!$S3246,AVERAGE(Ações!$S3246,Ações!$T3246)))</f>
        <v>-0.1273</v>
      </c>
    </row>
    <row r="3247" spans="2:21" ht="15" customHeight="1" x14ac:dyDescent="0.2">
      <c r="B3247" s="63" t="str">
        <f>IFERROR('Dados Status Invest STOCKS'!A3234,"-")</f>
        <v>NHTC</v>
      </c>
      <c r="C3247" s="45">
        <f>IFERROR((Ações!$D3247-Ações!$K3247)/Ações!$D3247,0)</f>
        <v>0.46091644204851751</v>
      </c>
      <c r="D3247" s="46">
        <f>(Ações!$O3247)/0.06</f>
        <v>13.096299999999999</v>
      </c>
      <c r="E3247" s="47">
        <f>IFERROR((Ações!$F3247-Ações!$K3247)/Ações!$F3247,0)</f>
        <v>0</v>
      </c>
      <c r="F3247" s="46" t="str">
        <f>IF(OR(Ações!$N3247&lt;0,Ações!$M3247&lt;0),"",(22.5*Ações!$M3247*Ações!$N3247)^0.5)</f>
        <v/>
      </c>
      <c r="G3247" s="47">
        <f>IFERROR((Ações!$H3247-Ações!$K3247)/Ações!$H3247,0)</f>
        <v>0.46091644204851751</v>
      </c>
      <c r="H3247" s="48">
        <f>IFERROR(Ações!$I3247/(Ações!$P3247-Table_1[[#This Row],[CAGR LUCRO 5A]]),0)</f>
        <v>13.096299999999999</v>
      </c>
      <c r="I3247" s="48">
        <f>IF(Ações!$S3247&lt;0,"",Ações!$O3247*(1+Ações!$S3247))</f>
        <v>0.78577799999999998</v>
      </c>
      <c r="J3247" s="49">
        <f>IFERROR(IF(Ações!$B3247="","",(VLOOKUP(Table_1[[#This Row],[AÇÕES]],'Dados Status Invest STOCKS'!A3233:AD3848,4)/Table_1[[#This Row],[LPA]]))/100,0)</f>
        <v>0.38767441860465118</v>
      </c>
      <c r="K3247" s="64">
        <f>IFERROR(IF(Ações!$B3247="","",VLOOKUP(Table_1[[#This Row],[AÇÕES]],'Dados Status Invest STOCKS'!A3233:AD3848,2)),0)</f>
        <v>7.06</v>
      </c>
      <c r="L3247" s="65">
        <f>IFERROR(IF(Ações!$B3247="","",VLOOKUP(Table_1[[#This Row],[AÇÕES]],'Dados Status Invest STOCKS'!A3233:AD3848,3)/100),0)</f>
        <v>0.11130000000000001</v>
      </c>
      <c r="M3247" s="66">
        <f>IFERROR(IF(Ações!$B3247="","",VLOOKUP(Table_1[[#This Row],[AÇÕES]],'Dados Status Invest STOCKS'!A3233:AD3848,28)),0)</f>
        <v>-0.43</v>
      </c>
      <c r="N3247" s="66">
        <f>IFERROR(IF(Ações!$B3247="","",VLOOKUP(Table_1[[#This Row],[AÇÕES]],'Dados Status Invest STOCKS'!A3233:AD3848,27)),0)</f>
        <v>3.39</v>
      </c>
      <c r="O3247" s="66">
        <f>IFERROR(IF(Ações!$L3247="","",Ações!$K3247*Ações!$L3247),0)</f>
        <v>0.78577799999999998</v>
      </c>
      <c r="P3247" s="67">
        <f t="shared" si="50"/>
        <v>0.06</v>
      </c>
      <c r="Q3247" s="67">
        <f>IFERROR(Ações!$O3247/Ações!$M3247,0)</f>
        <v>-1.8273906976744185</v>
      </c>
      <c r="R3247" s="67">
        <f>IFERROR(IF(Ações!$B3247="","",VLOOKUP(Table_1[[#This Row],[AÇÕES]],'Dados Status Invest STOCKS'!A3233:AD3848,18)/100),0)</f>
        <v>-0.1273</v>
      </c>
      <c r="S3247" s="65">
        <f>IFERROR(IF(Ações!$B3247="","",VLOOKUP(Table_1[[#This Row],[AÇÕES]],'Dados Status Invest STOCKS'!A3233:AD3848,25)/100),0)</f>
        <v>0</v>
      </c>
      <c r="T3247" s="67">
        <f>(1-Ações!$Q3247)*Ações!$R3247</f>
        <v>-0.35992683581395346</v>
      </c>
      <c r="U3247" s="68">
        <f>IF(Ações!$S3247=0,Ações!$T3247,IF(Ações!$T3247=0,Ações!$S3247,AVERAGE(Ações!$S3247,Ações!$T3247)))</f>
        <v>-0.35992683581395346</v>
      </c>
    </row>
    <row r="3248" spans="2:21" ht="15" customHeight="1" x14ac:dyDescent="0.2">
      <c r="B3248" s="63" t="str">
        <f>IFERROR('Dados Status Invest STOCKS'!A3235,"-")</f>
        <v>NI</v>
      </c>
      <c r="C3248" s="45">
        <f>IFERROR((Ações!$D3248-Ações!$K3248)/Ações!$D3248,0)</f>
        <v>-0.84615384615384592</v>
      </c>
      <c r="D3248" s="46">
        <f>(Ações!$O3248)/0.06</f>
        <v>14.646666666666668</v>
      </c>
      <c r="E3248" s="47">
        <f>IFERROR((Ações!$F3248-Ações!$K3248)/Ações!$F3248,0)</f>
        <v>-0.31278996995074876</v>
      </c>
      <c r="F3248" s="46">
        <f>IF(OR(Ações!$N3248&lt;0,Ações!$M3248&lt;0),"",(22.5*Ações!$M3248*Ações!$N3248)^0.5)</f>
        <v>20.597354199022746</v>
      </c>
      <c r="G3248" s="47">
        <f>IFERROR((Ações!$H3248-Ações!$K3248)/Ações!$H3248,0)</f>
        <v>-0.84615384615384592</v>
      </c>
      <c r="H3248" s="48">
        <f>IFERROR(Ações!$I3248/(Ações!$P3248-Table_1[[#This Row],[CAGR LUCRO 5A]]),0)</f>
        <v>14.646666666666668</v>
      </c>
      <c r="I3248" s="48">
        <f>IF(Ações!$S3248&lt;0,"",Ações!$O3248*(1+Ações!$S3248))</f>
        <v>0.87880000000000003</v>
      </c>
      <c r="J3248" s="49">
        <f>IFERROR(IF(Ações!$B3248="","",(VLOOKUP(Table_1[[#This Row],[AÇÕES]],'Dados Status Invest STOCKS'!A3234:AD3849,4)/Table_1[[#This Row],[LPA]]))/100,0)</f>
        <v>0.20780701754385969</v>
      </c>
      <c r="K3248" s="64">
        <f>IFERROR(IF(Ações!$B3248="","",VLOOKUP(Table_1[[#This Row],[AÇÕES]],'Dados Status Invest STOCKS'!A3234:AD3849,2)),0)</f>
        <v>27.04</v>
      </c>
      <c r="L3248" s="65">
        <f>IFERROR(IF(Ações!$B3248="","",VLOOKUP(Table_1[[#This Row],[AÇÕES]],'Dados Status Invest STOCKS'!A3234:AD3849,3)/100),0)</f>
        <v>3.2500000000000001E-2</v>
      </c>
      <c r="M3248" s="66">
        <f>IFERROR(IF(Ações!$B3248="","",VLOOKUP(Table_1[[#This Row],[AÇÕES]],'Dados Status Invest STOCKS'!A3234:AD3849,28)),0)</f>
        <v>1.1399999999999999</v>
      </c>
      <c r="N3248" s="66">
        <f>IFERROR(IF(Ações!$B3248="","",VLOOKUP(Table_1[[#This Row],[AÇÕES]],'Dados Status Invest STOCKS'!A3234:AD3849,27)),0)</f>
        <v>16.54</v>
      </c>
      <c r="O3248" s="66">
        <f>IFERROR(IF(Ações!$L3248="","",Ações!$K3248*Ações!$L3248),0)</f>
        <v>0.87880000000000003</v>
      </c>
      <c r="P3248" s="67">
        <f t="shared" si="50"/>
        <v>0.06</v>
      </c>
      <c r="Q3248" s="67">
        <f>IFERROR(Ações!$O3248/Ações!$M3248,0)</f>
        <v>0.77087719298245627</v>
      </c>
      <c r="R3248" s="67">
        <f>IFERROR(IF(Ações!$B3248="","",VLOOKUP(Table_1[[#This Row],[AÇÕES]],'Dados Status Invest STOCKS'!A3234:AD3849,18)/100),0)</f>
        <v>6.9000000000000006E-2</v>
      </c>
      <c r="S3248" s="65">
        <f>IFERROR(IF(Ações!$B3248="","",VLOOKUP(Table_1[[#This Row],[AÇÕES]],'Dados Status Invest STOCKS'!A3234:AD3849,25)/100),0)</f>
        <v>0</v>
      </c>
      <c r="T3248" s="67">
        <f>(1-Ações!$Q3248)*Ações!$R3248</f>
        <v>1.5809473684210519E-2</v>
      </c>
      <c r="U3248" s="68">
        <f>IF(Ações!$S3248=0,Ações!$T3248,IF(Ações!$T3248=0,Ações!$S3248,AVERAGE(Ações!$S3248,Ações!$T3248)))</f>
        <v>1.5809473684210519E-2</v>
      </c>
    </row>
    <row r="3249" spans="2:21" ht="15" customHeight="1" x14ac:dyDescent="0.2">
      <c r="B3249" s="63" t="str">
        <f>IFERROR('Dados Status Invest STOCKS'!A3236,"-")</f>
        <v>NICE</v>
      </c>
      <c r="C3249" s="45">
        <f>IFERROR((Ações!$D3249-Ações!$K3249)/Ações!$D3249,0)</f>
        <v>0</v>
      </c>
      <c r="D3249" s="46">
        <f>(Ações!$O3249)/0.06</f>
        <v>0</v>
      </c>
      <c r="E3249" s="47">
        <f>IFERROR((Ações!$F3249-Ações!$K3249)/Ações!$F3249,0)</f>
        <v>-3.588913629142751</v>
      </c>
      <c r="F3249" s="46">
        <f>IF(OR(Ações!$N3249&lt;0,Ações!$M3249&lt;0),"",(22.5*Ações!$M3249*Ações!$N3249)^0.5)</f>
        <v>55.533841034093797</v>
      </c>
      <c r="G3249" s="47">
        <f>IFERROR((Ações!$H3249-Ações!$K3249)/Ações!$H3249,0)</f>
        <v>0</v>
      </c>
      <c r="H3249" s="48">
        <f>IFERROR(Ações!$I3249/(Ações!$P3249-Table_1[[#This Row],[CAGR LUCRO 5A]]),0)</f>
        <v>0</v>
      </c>
      <c r="I3249" s="48" t="str">
        <f>IF(Ações!$S3249&lt;0,"",Ações!$O3249*(1+Ações!$S3249))</f>
        <v/>
      </c>
      <c r="J3249" s="49">
        <f>IFERROR(IF(Ações!$B3249="","",(VLOOKUP(Table_1[[#This Row],[AÇÕES]],'Dados Status Invest STOCKS'!A3235:AD3850,4)/Table_1[[#This Row],[LPA]]))/100,0)</f>
        <v>0.24722741433021805</v>
      </c>
      <c r="K3249" s="64">
        <f>IFERROR(IF(Ações!$B3249="","",VLOOKUP(Table_1[[#This Row],[AÇÕES]],'Dados Status Invest STOCKS'!A3235:AD3850,2)),0)</f>
        <v>254.84</v>
      </c>
      <c r="L3249" s="65">
        <f>IFERROR(IF(Ações!$B3249="","",VLOOKUP(Table_1[[#This Row],[AÇÕES]],'Dados Status Invest STOCKS'!A3235:AD3850,3)/100),0)</f>
        <v>0</v>
      </c>
      <c r="M3249" s="66">
        <f>IFERROR(IF(Ações!$B3249="","",VLOOKUP(Table_1[[#This Row],[AÇÕES]],'Dados Status Invest STOCKS'!A3235:AD3850,28)),0)</f>
        <v>3.21</v>
      </c>
      <c r="N3249" s="66">
        <f>IFERROR(IF(Ações!$B3249="","",VLOOKUP(Table_1[[#This Row],[AÇÕES]],'Dados Status Invest STOCKS'!A3235:AD3850,27)),0)</f>
        <v>42.7</v>
      </c>
      <c r="O3249" s="66">
        <f>IFERROR(IF(Ações!$L3249="","",Ações!$K3249*Ações!$L3249),0)</f>
        <v>0</v>
      </c>
      <c r="P3249" s="67">
        <f t="shared" si="50"/>
        <v>0.06</v>
      </c>
      <c r="Q3249" s="67">
        <f>IFERROR(Ações!$O3249/Ações!$M3249,0)</f>
        <v>0</v>
      </c>
      <c r="R3249" s="67">
        <f>IFERROR(IF(Ações!$B3249="","",VLOOKUP(Table_1[[#This Row],[AÇÕES]],'Dados Status Invest STOCKS'!A3235:AD3850,18)/100),0)</f>
        <v>7.5199999999999989E-2</v>
      </c>
      <c r="S3249" s="65">
        <f>IFERROR(IF(Ações!$B3249="","",VLOOKUP(Table_1[[#This Row],[AÇÕES]],'Dados Status Invest STOCKS'!A3235:AD3850,25)/100),0)</f>
        <v>-5.3399999999999996E-2</v>
      </c>
      <c r="T3249" s="67">
        <f>(1-Ações!$Q3249)*Ações!$R3249</f>
        <v>7.5199999999999989E-2</v>
      </c>
      <c r="U3249" s="68">
        <f>IF(Ações!$S3249=0,Ações!$T3249,IF(Ações!$T3249=0,Ações!$S3249,AVERAGE(Ações!$S3249,Ações!$T3249)))</f>
        <v>1.0899999999999996E-2</v>
      </c>
    </row>
    <row r="3250" spans="2:21" ht="15" customHeight="1" x14ac:dyDescent="0.2">
      <c r="B3250" s="63" t="str">
        <f>IFERROR('Dados Status Invest STOCKS'!A3237,"-")</f>
        <v>NICK</v>
      </c>
      <c r="C3250" s="45">
        <f>IFERROR((Ações!$D3250-Ações!$K3250)/Ações!$D3250,0)</f>
        <v>0</v>
      </c>
      <c r="D3250" s="46">
        <f>(Ações!$O3250)/0.06</f>
        <v>0</v>
      </c>
      <c r="E3250" s="47">
        <f>IFERROR((Ações!$F3250-Ações!$K3250)/Ações!$F3250,0)</f>
        <v>0.45073683274938303</v>
      </c>
      <c r="F3250" s="46">
        <f>IF(OR(Ações!$N3250&lt;0,Ações!$M3250&lt;0),"",(22.5*Ações!$M3250*Ações!$N3250)^0.5)</f>
        <v>20.227098160635894</v>
      </c>
      <c r="G3250" s="47">
        <f>IFERROR((Ações!$H3250-Ações!$K3250)/Ações!$H3250,0)</f>
        <v>0</v>
      </c>
      <c r="H3250" s="48">
        <f>IFERROR(Ações!$I3250/(Ações!$P3250-Table_1[[#This Row],[CAGR LUCRO 5A]]),0)</f>
        <v>0</v>
      </c>
      <c r="I3250" s="48" t="str">
        <f>IF(Ações!$S3250&lt;0,"",Ações!$O3250*(1+Ações!$S3250))</f>
        <v/>
      </c>
      <c r="J3250" s="49">
        <f>IFERROR(IF(Ações!$B3250="","",(VLOOKUP(Table_1[[#This Row],[AÇÕES]],'Dados Status Invest STOCKS'!A3236:AD3851,4)/Table_1[[#This Row],[LPA]]))/100,0)</f>
        <v>7.9661016949152549E-2</v>
      </c>
      <c r="K3250" s="64">
        <f>IFERROR(IF(Ações!$B3250="","",VLOOKUP(Table_1[[#This Row],[AÇÕES]],'Dados Status Invest STOCKS'!A3236:AD3851,2)),0)</f>
        <v>11.11</v>
      </c>
      <c r="L3250" s="65">
        <f>IFERROR(IF(Ações!$B3250="","",VLOOKUP(Table_1[[#This Row],[AÇÕES]],'Dados Status Invest STOCKS'!A3236:AD3851,3)/100),0)</f>
        <v>0</v>
      </c>
      <c r="M3250" s="66">
        <f>IFERROR(IF(Ações!$B3250="","",VLOOKUP(Table_1[[#This Row],[AÇÕES]],'Dados Status Invest STOCKS'!A3236:AD3851,28)),0)</f>
        <v>1.18</v>
      </c>
      <c r="N3250" s="66">
        <f>IFERROR(IF(Ações!$B3250="","",VLOOKUP(Table_1[[#This Row],[AÇÕES]],'Dados Status Invest STOCKS'!A3236:AD3851,27)),0)</f>
        <v>15.41</v>
      </c>
      <c r="O3250" s="66">
        <f>IFERROR(IF(Ações!$L3250="","",Ações!$K3250*Ações!$L3250),0)</f>
        <v>0</v>
      </c>
      <c r="P3250" s="67">
        <f t="shared" si="50"/>
        <v>0.06</v>
      </c>
      <c r="Q3250" s="67">
        <f>IFERROR(Ações!$O3250/Ações!$M3250,0)</f>
        <v>0</v>
      </c>
      <c r="R3250" s="67">
        <f>IFERROR(IF(Ações!$B3250="","",VLOOKUP(Table_1[[#This Row],[AÇÕES]],'Dados Status Invest STOCKS'!A3236:AD3851,18)/100),0)</f>
        <v>7.6700000000000004E-2</v>
      </c>
      <c r="S3250" s="65">
        <f>IFERROR(IF(Ações!$B3250="","",VLOOKUP(Table_1[[#This Row],[AÇÕES]],'Dados Status Invest STOCKS'!A3236:AD3851,25)/100),0)</f>
        <v>-7.3099999999999998E-2</v>
      </c>
      <c r="T3250" s="67">
        <f>(1-Ações!$Q3250)*Ações!$R3250</f>
        <v>7.6700000000000004E-2</v>
      </c>
      <c r="U3250" s="68">
        <f>IF(Ações!$S3250=0,Ações!$T3250,IF(Ações!$T3250=0,Ações!$S3250,AVERAGE(Ações!$S3250,Ações!$T3250)))</f>
        <v>1.800000000000003E-3</v>
      </c>
    </row>
    <row r="3251" spans="2:21" ht="15" customHeight="1" x14ac:dyDescent="0.2">
      <c r="B3251" s="63" t="str">
        <f>IFERROR('Dados Status Invest STOCKS'!A3238,"-")</f>
        <v>NINE</v>
      </c>
      <c r="C3251" s="45">
        <f>IFERROR((Ações!$D3251-Ações!$K3251)/Ações!$D3251,0)</f>
        <v>0</v>
      </c>
      <c r="D3251" s="46">
        <f>(Ações!$O3251)/0.06</f>
        <v>0</v>
      </c>
      <c r="E3251" s="47">
        <f>IFERROR((Ações!$F3251-Ações!$K3251)/Ações!$F3251,0)</f>
        <v>0</v>
      </c>
      <c r="F3251" s="46" t="str">
        <f>IF(OR(Ações!$N3251&lt;0,Ações!$M3251&lt;0),"",(22.5*Ações!$M3251*Ações!$N3251)^0.5)</f>
        <v/>
      </c>
      <c r="G3251" s="47">
        <f>IFERROR((Ações!$H3251-Ações!$K3251)/Ações!$H3251,0)</f>
        <v>0</v>
      </c>
      <c r="H3251" s="48">
        <f>IFERROR(Ações!$I3251/(Ações!$P3251-Table_1[[#This Row],[CAGR LUCRO 5A]]),0)</f>
        <v>0</v>
      </c>
      <c r="I3251" s="48">
        <f>IF(Ações!$S3251&lt;0,"",Ações!$O3251*(1+Ações!$S3251))</f>
        <v>0</v>
      </c>
      <c r="J3251" s="49">
        <f>IFERROR(IF(Ações!$B3251="","",(VLOOKUP(Table_1[[#This Row],[AÇÕES]],'Dados Status Invest STOCKS'!A3237:AD3852,4)/Table_1[[#This Row],[LPA]]))/100,0)</f>
        <v>1.71875E-3</v>
      </c>
      <c r="K3251" s="64">
        <f>IFERROR(IF(Ações!$B3251="","",VLOOKUP(Table_1[[#This Row],[AÇÕES]],'Dados Status Invest STOCKS'!A3237:AD3852,2)),0)</f>
        <v>1.1200000000000001</v>
      </c>
      <c r="L3251" s="65">
        <f>IFERROR(IF(Ações!$B3251="","",VLOOKUP(Table_1[[#This Row],[AÇÕES]],'Dados Status Invest STOCKS'!A3237:AD3852,3)/100),0)</f>
        <v>0</v>
      </c>
      <c r="M3251" s="66">
        <f>IFERROR(IF(Ações!$B3251="","",VLOOKUP(Table_1[[#This Row],[AÇÕES]],'Dados Status Invest STOCKS'!A3237:AD3852,28)),0)</f>
        <v>-2.56</v>
      </c>
      <c r="N3251" s="66">
        <f>IFERROR(IF(Ações!$B3251="","",VLOOKUP(Table_1[[#This Row],[AÇÕES]],'Dados Status Invest STOCKS'!A3237:AD3852,27)),0)</f>
        <v>-0.75</v>
      </c>
      <c r="O3251" s="66">
        <f>IFERROR(IF(Ações!$L3251="","",Ações!$K3251*Ações!$L3251),0)</f>
        <v>0</v>
      </c>
      <c r="P3251" s="67">
        <f t="shared" si="50"/>
        <v>0.06</v>
      </c>
      <c r="Q3251" s="67">
        <f>IFERROR(Ações!$O3251/Ações!$M3251,0)</f>
        <v>0</v>
      </c>
      <c r="R3251" s="67">
        <f>IFERROR(IF(Ações!$B3251="","",VLOOKUP(Table_1[[#This Row],[AÇÕES]],'Dados Status Invest STOCKS'!A3237:AD3852,18)/100),0)</f>
        <v>-3.4045999999999998</v>
      </c>
      <c r="S3251" s="65">
        <f>IFERROR(IF(Ações!$B3251="","",VLOOKUP(Table_1[[#This Row],[AÇÕES]],'Dados Status Invest STOCKS'!A3237:AD3852,25)/100),0)</f>
        <v>0</v>
      </c>
      <c r="T3251" s="67">
        <f>(1-Ações!$Q3251)*Ações!$R3251</f>
        <v>-3.4045999999999998</v>
      </c>
      <c r="U3251" s="68">
        <f>IF(Ações!$S3251=0,Ações!$T3251,IF(Ações!$T3251=0,Ações!$S3251,AVERAGE(Ações!$S3251,Ações!$T3251)))</f>
        <v>-3.4045999999999998</v>
      </c>
    </row>
    <row r="3252" spans="2:21" ht="15" customHeight="1" x14ac:dyDescent="0.2">
      <c r="B3252" s="63" t="str">
        <f>IFERROR('Dados Status Invest STOCKS'!A3239,"-")</f>
        <v>NIO</v>
      </c>
      <c r="C3252" s="45">
        <f>IFERROR((Ações!$D3252-Ações!$K3252)/Ações!$D3252,0)</f>
        <v>0</v>
      </c>
      <c r="D3252" s="46">
        <f>(Ações!$O3252)/0.06</f>
        <v>0</v>
      </c>
      <c r="E3252" s="47">
        <f>IFERROR((Ações!$F3252-Ações!$K3252)/Ações!$F3252,0)</f>
        <v>0</v>
      </c>
      <c r="F3252" s="46" t="str">
        <f>IF(OR(Ações!$N3252&lt;0,Ações!$M3252&lt;0),"",(22.5*Ações!$M3252*Ações!$N3252)^0.5)</f>
        <v/>
      </c>
      <c r="G3252" s="47">
        <f>IFERROR((Ações!$H3252-Ações!$K3252)/Ações!$H3252,0)</f>
        <v>0</v>
      </c>
      <c r="H3252" s="48">
        <f>IFERROR(Ações!$I3252/(Ações!$P3252-Table_1[[#This Row],[CAGR LUCRO 5A]]),0)</f>
        <v>0</v>
      </c>
      <c r="I3252" s="48">
        <f>IF(Ações!$S3252&lt;0,"",Ações!$O3252*(1+Ações!$S3252))</f>
        <v>0</v>
      </c>
      <c r="J3252" s="49">
        <f>IFERROR(IF(Ações!$B3252="","",(VLOOKUP(Table_1[[#This Row],[AÇÕES]],'Dados Status Invest STOCKS'!A3238:AD3853,4)/Table_1[[#This Row],[LPA]]))/100,0)</f>
        <v>0.377037037037037</v>
      </c>
      <c r="K3252" s="64">
        <f>IFERROR(IF(Ações!$B3252="","",VLOOKUP(Table_1[[#This Row],[AÇÕES]],'Dados Status Invest STOCKS'!A3238:AD3853,2)),0)</f>
        <v>24.87</v>
      </c>
      <c r="L3252" s="65">
        <f>IFERROR(IF(Ações!$B3252="","",VLOOKUP(Table_1[[#This Row],[AÇÕES]],'Dados Status Invest STOCKS'!A3238:AD3853,3)/100),0)</f>
        <v>0</v>
      </c>
      <c r="M3252" s="66">
        <f>IFERROR(IF(Ações!$B3252="","",VLOOKUP(Table_1[[#This Row],[AÇÕES]],'Dados Status Invest STOCKS'!A3238:AD3853,28)),0)</f>
        <v>-0.81</v>
      </c>
      <c r="N3252" s="66">
        <f>IFERROR(IF(Ações!$B3252="","",VLOOKUP(Table_1[[#This Row],[AÇÕES]],'Dados Status Invest STOCKS'!A3238:AD3853,27)),0)</f>
        <v>2.57</v>
      </c>
      <c r="O3252" s="66">
        <f>IFERROR(IF(Ações!$L3252="","",Ações!$K3252*Ações!$L3252),0)</f>
        <v>0</v>
      </c>
      <c r="P3252" s="67">
        <f t="shared" si="50"/>
        <v>0.06</v>
      </c>
      <c r="Q3252" s="67">
        <f>IFERROR(Ações!$O3252/Ações!$M3252,0)</f>
        <v>0</v>
      </c>
      <c r="R3252" s="67">
        <f>IFERROR(IF(Ações!$B3252="","",VLOOKUP(Table_1[[#This Row],[AÇÕES]],'Dados Status Invest STOCKS'!A3238:AD3853,18)/100),0)</f>
        <v>-0.3165</v>
      </c>
      <c r="S3252" s="65">
        <f>IFERROR(IF(Ações!$B3252="","",VLOOKUP(Table_1[[#This Row],[AÇÕES]],'Dados Status Invest STOCKS'!A3238:AD3853,25)/100),0)</f>
        <v>0</v>
      </c>
      <c r="T3252" s="67">
        <f>(1-Ações!$Q3252)*Ações!$R3252</f>
        <v>-0.3165</v>
      </c>
      <c r="U3252" s="68">
        <f>IF(Ações!$S3252=0,Ações!$T3252,IF(Ações!$T3252=0,Ações!$S3252,AVERAGE(Ações!$S3252,Ações!$T3252)))</f>
        <v>-0.3165</v>
      </c>
    </row>
    <row r="3253" spans="2:21" ht="15" customHeight="1" x14ac:dyDescent="0.2">
      <c r="B3253" s="63" t="str">
        <f>IFERROR('Dados Status Invest STOCKS'!A3240,"-")</f>
        <v>NISN</v>
      </c>
      <c r="C3253" s="45">
        <f>IFERROR((Ações!$D3253-Ações!$K3253)/Ações!$D3253,0)</f>
        <v>0</v>
      </c>
      <c r="D3253" s="46">
        <f>(Ações!$O3253)/0.06</f>
        <v>0</v>
      </c>
      <c r="E3253" s="47">
        <f>IFERROR((Ações!$F3253-Ações!$K3253)/Ações!$F3253,0)</f>
        <v>0.71496205875783736</v>
      </c>
      <c r="F3253" s="46">
        <f>IF(OR(Ações!$N3253&lt;0,Ações!$M3253&lt;0),"",(22.5*Ações!$M3253*Ações!$N3253)^0.5)</f>
        <v>5.6132878066245633</v>
      </c>
      <c r="G3253" s="47">
        <f>IFERROR((Ações!$H3253-Ações!$K3253)/Ações!$H3253,0)</f>
        <v>0</v>
      </c>
      <c r="H3253" s="48">
        <f>IFERROR(Ações!$I3253/(Ações!$P3253-Table_1[[#This Row],[CAGR LUCRO 5A]]),0)</f>
        <v>0</v>
      </c>
      <c r="I3253" s="48">
        <f>IF(Ações!$S3253&lt;0,"",Ações!$O3253*(1+Ações!$S3253))</f>
        <v>0</v>
      </c>
      <c r="J3253" s="49">
        <f>IFERROR(IF(Ações!$B3253="","",(VLOOKUP(Table_1[[#This Row],[AÇÕES]],'Dados Status Invest STOCKS'!A3239:AD3854,4)/Table_1[[#This Row],[LPA]]))/100,0)</f>
        <v>0.1225</v>
      </c>
      <c r="K3253" s="64">
        <f>IFERROR(IF(Ações!$B3253="","",VLOOKUP(Table_1[[#This Row],[AÇÕES]],'Dados Status Invest STOCKS'!A3239:AD3854,2)),0)</f>
        <v>1.6</v>
      </c>
      <c r="L3253" s="65">
        <f>IFERROR(IF(Ações!$B3253="","",VLOOKUP(Table_1[[#This Row],[AÇÕES]],'Dados Status Invest STOCKS'!A3239:AD3854,3)/100),0)</f>
        <v>0</v>
      </c>
      <c r="M3253" s="66">
        <f>IFERROR(IF(Ações!$B3253="","",VLOOKUP(Table_1[[#This Row],[AÇÕES]],'Dados Status Invest STOCKS'!A3239:AD3854,28)),0)</f>
        <v>0.36</v>
      </c>
      <c r="N3253" s="66">
        <f>IFERROR(IF(Ações!$B3253="","",VLOOKUP(Table_1[[#This Row],[AÇÕES]],'Dados Status Invest STOCKS'!A3239:AD3854,27)),0)</f>
        <v>3.89</v>
      </c>
      <c r="O3253" s="66">
        <f>IFERROR(IF(Ações!$L3253="","",Ações!$K3253*Ações!$L3253),0)</f>
        <v>0</v>
      </c>
      <c r="P3253" s="67">
        <f t="shared" si="50"/>
        <v>0.06</v>
      </c>
      <c r="Q3253" s="67">
        <f>IFERROR(Ações!$O3253/Ações!$M3253,0)</f>
        <v>0</v>
      </c>
      <c r="R3253" s="67">
        <f>IFERROR(IF(Ações!$B3253="","",VLOOKUP(Table_1[[#This Row],[AÇÕES]],'Dados Status Invest STOCKS'!A3239:AD3854,18)/100),0)</f>
        <v>9.3299999999999994E-2</v>
      </c>
      <c r="S3253" s="65">
        <f>IFERROR(IF(Ações!$B3253="","",VLOOKUP(Table_1[[#This Row],[AÇÕES]],'Dados Status Invest STOCKS'!A3239:AD3854,25)/100),0)</f>
        <v>0</v>
      </c>
      <c r="T3253" s="67">
        <f>(1-Ações!$Q3253)*Ações!$R3253</f>
        <v>9.3299999999999994E-2</v>
      </c>
      <c r="U3253" s="68">
        <f>IF(Ações!$S3253=0,Ações!$T3253,IF(Ações!$T3253=0,Ações!$S3253,AVERAGE(Ações!$S3253,Ações!$T3253)))</f>
        <v>9.3299999999999994E-2</v>
      </c>
    </row>
    <row r="3254" spans="2:21" ht="15" customHeight="1" x14ac:dyDescent="0.2">
      <c r="B3254" s="63" t="str">
        <f>IFERROR('Dados Status Invest STOCKS'!A3241,"-")</f>
        <v>NIU</v>
      </c>
      <c r="C3254" s="45">
        <f>IFERROR((Ações!$D3254-Ações!$K3254)/Ações!$D3254,0)</f>
        <v>0</v>
      </c>
      <c r="D3254" s="46">
        <f>(Ações!$O3254)/0.06</f>
        <v>0</v>
      </c>
      <c r="E3254" s="47">
        <f>IFERROR((Ações!$F3254-Ações!$K3254)/Ações!$F3254,0)</f>
        <v>-3.6667116844567333</v>
      </c>
      <c r="F3254" s="46">
        <f>IF(OR(Ações!$N3254&lt;0,Ações!$M3254&lt;0),"",(22.5*Ações!$M3254*Ações!$N3254)^0.5)</f>
        <v>2.9271146202361127</v>
      </c>
      <c r="G3254" s="47">
        <f>IFERROR((Ações!$H3254-Ações!$K3254)/Ações!$H3254,0)</f>
        <v>0</v>
      </c>
      <c r="H3254" s="48">
        <f>IFERROR(Ações!$I3254/(Ações!$P3254-Table_1[[#This Row],[CAGR LUCRO 5A]]),0)</f>
        <v>0</v>
      </c>
      <c r="I3254" s="48">
        <f>IF(Ações!$S3254&lt;0,"",Ações!$O3254*(1+Ações!$S3254))</f>
        <v>0</v>
      </c>
      <c r="J3254" s="49">
        <f>IFERROR(IF(Ações!$B3254="","",(VLOOKUP(Table_1[[#This Row],[AÇÕES]],'Dados Status Invest STOCKS'!A3240:AD3855,4)/Table_1[[#This Row],[LPA]]))/100,0)</f>
        <v>4.6976470588235291</v>
      </c>
      <c r="K3254" s="64">
        <f>IFERROR(IF(Ações!$B3254="","",VLOOKUP(Table_1[[#This Row],[AÇÕES]],'Dados Status Invest STOCKS'!A3240:AD3855,2)),0)</f>
        <v>13.66</v>
      </c>
      <c r="L3254" s="65">
        <f>IFERROR(IF(Ações!$B3254="","",VLOOKUP(Table_1[[#This Row],[AÇÕES]],'Dados Status Invest STOCKS'!A3240:AD3855,3)/100),0)</f>
        <v>0</v>
      </c>
      <c r="M3254" s="66">
        <f>IFERROR(IF(Ações!$B3254="","",VLOOKUP(Table_1[[#This Row],[AÇÕES]],'Dados Status Invest STOCKS'!A3240:AD3855,28)),0)</f>
        <v>0.17</v>
      </c>
      <c r="N3254" s="66">
        <f>IFERROR(IF(Ações!$B3254="","",VLOOKUP(Table_1[[#This Row],[AÇÕES]],'Dados Status Invest STOCKS'!A3240:AD3855,27)),0)</f>
        <v>2.2400000000000002</v>
      </c>
      <c r="O3254" s="66">
        <f>IFERROR(IF(Ações!$L3254="","",Ações!$K3254*Ações!$L3254),0)</f>
        <v>0</v>
      </c>
      <c r="P3254" s="67">
        <f t="shared" si="50"/>
        <v>0.06</v>
      </c>
      <c r="Q3254" s="67">
        <f>IFERROR(Ações!$O3254/Ações!$M3254,0)</f>
        <v>0</v>
      </c>
      <c r="R3254" s="67">
        <f>IFERROR(IF(Ações!$B3254="","",VLOOKUP(Table_1[[#This Row],[AÇÕES]],'Dados Status Invest STOCKS'!A3240:AD3855,18)/100),0)</f>
        <v>7.6499999999999999E-2</v>
      </c>
      <c r="S3254" s="65">
        <f>IFERROR(IF(Ações!$B3254="","",VLOOKUP(Table_1[[#This Row],[AÇÕES]],'Dados Status Invest STOCKS'!A3240:AD3855,25)/100),0)</f>
        <v>0</v>
      </c>
      <c r="T3254" s="67">
        <f>(1-Ações!$Q3254)*Ações!$R3254</f>
        <v>7.6499999999999999E-2</v>
      </c>
      <c r="U3254" s="68">
        <f>IF(Ações!$S3254=0,Ações!$T3254,IF(Ações!$T3254=0,Ações!$S3254,AVERAGE(Ações!$S3254,Ações!$T3254)))</f>
        <v>7.6499999999999999E-2</v>
      </c>
    </row>
    <row r="3255" spans="2:21" ht="15" customHeight="1" x14ac:dyDescent="0.2">
      <c r="B3255" s="63" t="str">
        <f>IFERROR('Dados Status Invest STOCKS'!A3242,"-")</f>
        <v>NJR</v>
      </c>
      <c r="C3255" s="45">
        <f>IFERROR((Ações!$D3255-Ações!$K3255)/Ações!$D3255,0)</f>
        <v>-0.67597765363128504</v>
      </c>
      <c r="D3255" s="46">
        <f>(Ações!$O3255)/0.06</f>
        <v>23.186466666666664</v>
      </c>
      <c r="E3255" s="47">
        <f>IFERROR((Ações!$F3255-Ações!$K3255)/Ações!$F3255,0)</f>
        <v>-0.79157304965270203</v>
      </c>
      <c r="F3255" s="46">
        <f>IF(OR(Ações!$N3255&lt;0,Ações!$M3255&lt;0),"",(22.5*Ações!$M3255*Ações!$N3255)^0.5)</f>
        <v>21.690435680271616</v>
      </c>
      <c r="G3255" s="47">
        <f>IFERROR((Ações!$H3255-Ações!$K3255)/Ações!$H3255,0)</f>
        <v>0</v>
      </c>
      <c r="H3255" s="48">
        <f>IFERROR(Ações!$I3255/(Ações!$P3255-Table_1[[#This Row],[CAGR LUCRO 5A]]),0)</f>
        <v>0</v>
      </c>
      <c r="I3255" s="48" t="str">
        <f>IF(Ações!$S3255&lt;0,"",Ações!$O3255*(1+Ações!$S3255))</f>
        <v/>
      </c>
      <c r="J3255" s="49">
        <f>IFERROR(IF(Ações!$B3255="","",(VLOOKUP(Table_1[[#This Row],[AÇÕES]],'Dados Status Invest STOCKS'!A3241:AD3856,4)/Table_1[[#This Row],[LPA]]))/100,0)</f>
        <v>0.25715447154471544</v>
      </c>
      <c r="K3255" s="64">
        <f>IFERROR(IF(Ações!$B3255="","",VLOOKUP(Table_1[[#This Row],[AÇÕES]],'Dados Status Invest STOCKS'!A3241:AD3856,2)),0)</f>
        <v>38.86</v>
      </c>
      <c r="L3255" s="65">
        <f>IFERROR(IF(Ações!$B3255="","",VLOOKUP(Table_1[[#This Row],[AÇÕES]],'Dados Status Invest STOCKS'!A3241:AD3856,3)/100),0)</f>
        <v>3.5799999999999998E-2</v>
      </c>
      <c r="M3255" s="66">
        <f>IFERROR(IF(Ações!$B3255="","",VLOOKUP(Table_1[[#This Row],[AÇÕES]],'Dados Status Invest STOCKS'!A3241:AD3856,28)),0)</f>
        <v>1.23</v>
      </c>
      <c r="N3255" s="66">
        <f>IFERROR(IF(Ações!$B3255="","",VLOOKUP(Table_1[[#This Row],[AÇÕES]],'Dados Status Invest STOCKS'!A3241:AD3856,27)),0)</f>
        <v>17</v>
      </c>
      <c r="O3255" s="66">
        <f>IFERROR(IF(Ações!$L3255="","",Ações!$K3255*Ações!$L3255),0)</f>
        <v>1.3911879999999999</v>
      </c>
      <c r="P3255" s="67">
        <f t="shared" si="50"/>
        <v>0.06</v>
      </c>
      <c r="Q3255" s="67">
        <f>IFERROR(Ações!$O3255/Ações!$M3255,0)</f>
        <v>1.1310471544715446</v>
      </c>
      <c r="R3255" s="67">
        <f>IFERROR(IF(Ações!$B3255="","",VLOOKUP(Table_1[[#This Row],[AÇÕES]],'Dados Status Invest STOCKS'!A3241:AD3856,18)/100),0)</f>
        <v>7.2300000000000003E-2</v>
      </c>
      <c r="S3255" s="65">
        <f>IFERROR(IF(Ações!$B3255="","",VLOOKUP(Table_1[[#This Row],[AÇÕES]],'Dados Status Invest STOCKS'!A3241:AD3856,25)/100),0)</f>
        <v>-2.1899999999999999E-2</v>
      </c>
      <c r="T3255" s="67">
        <f>(1-Ações!$Q3255)*Ações!$R3255</f>
        <v>-9.4747092682926741E-3</v>
      </c>
      <c r="U3255" s="68">
        <f>IF(Ações!$S3255=0,Ações!$T3255,IF(Ações!$T3255=0,Ações!$S3255,AVERAGE(Ações!$S3255,Ações!$T3255)))</f>
        <v>-1.5687354634146337E-2</v>
      </c>
    </row>
    <row r="3256" spans="2:21" ht="15" customHeight="1" x14ac:dyDescent="0.2">
      <c r="B3256" s="63" t="str">
        <f>IFERROR('Dados Status Invest STOCKS'!A3243,"-")</f>
        <v>NK</v>
      </c>
      <c r="C3256" s="45">
        <f>IFERROR((Ações!$D3256-Ações!$K3256)/Ações!$D3256,0)</f>
        <v>0</v>
      </c>
      <c r="D3256" s="46">
        <f>(Ações!$O3256)/0.06</f>
        <v>0</v>
      </c>
      <c r="E3256" s="47">
        <f>IFERROR((Ações!$F3256-Ações!$K3256)/Ações!$F3256,0)</f>
        <v>0</v>
      </c>
      <c r="F3256" s="46" t="str">
        <f>IF(OR(Ações!$N3256&lt;0,Ações!$M3256&lt;0),"",(22.5*Ações!$M3256*Ações!$N3256)^0.5)</f>
        <v/>
      </c>
      <c r="G3256" s="47">
        <f>IFERROR((Ações!$H3256-Ações!$K3256)/Ações!$H3256,0)</f>
        <v>0</v>
      </c>
      <c r="H3256" s="48">
        <f>IFERROR(Ações!$I3256/(Ações!$P3256-Table_1[[#This Row],[CAGR LUCRO 5A]]),0)</f>
        <v>0</v>
      </c>
      <c r="I3256" s="48">
        <f>IF(Ações!$S3256&lt;0,"",Ações!$O3256*(1+Ações!$S3256))</f>
        <v>0</v>
      </c>
      <c r="J3256" s="49">
        <f>IFERROR(IF(Ações!$B3256="","",(VLOOKUP(Table_1[[#This Row],[AÇÕES]],'Dados Status Invest STOCKS'!A3242:AD3857,4)/Table_1[[#This Row],[LPA]]))/100,0)</f>
        <v>0.45785714285714291</v>
      </c>
      <c r="K3256" s="64">
        <f>IFERROR(IF(Ações!$B3256="","",VLOOKUP(Table_1[[#This Row],[AÇÕES]],'Dados Status Invest STOCKS'!A3242:AD3857,2)),0)</f>
        <v>32.49</v>
      </c>
      <c r="L3256" s="65">
        <f>IFERROR(IF(Ações!$B3256="","",VLOOKUP(Table_1[[#This Row],[AÇÕES]],'Dados Status Invest STOCKS'!A3242:AD3857,3)/100),0)</f>
        <v>0</v>
      </c>
      <c r="M3256" s="66">
        <f>IFERROR(IF(Ações!$B3256="","",VLOOKUP(Table_1[[#This Row],[AÇÕES]],'Dados Status Invest STOCKS'!A3242:AD3857,28)),0)</f>
        <v>-0.84</v>
      </c>
      <c r="N3256" s="66">
        <f>IFERROR(IF(Ações!$B3256="","",VLOOKUP(Table_1[[#This Row],[AÇÕES]],'Dados Status Invest STOCKS'!A3242:AD3857,27)),0)</f>
        <v>1.07</v>
      </c>
      <c r="O3256" s="66">
        <f>IFERROR(IF(Ações!$L3256="","",Ações!$K3256*Ações!$L3256),0)</f>
        <v>0</v>
      </c>
      <c r="P3256" s="67">
        <f t="shared" si="50"/>
        <v>0.06</v>
      </c>
      <c r="Q3256" s="67">
        <f>IFERROR(Ações!$O3256/Ações!$M3256,0)</f>
        <v>0</v>
      </c>
      <c r="R3256" s="67">
        <f>IFERROR(IF(Ações!$B3256="","",VLOOKUP(Table_1[[#This Row],[AÇÕES]],'Dados Status Invest STOCKS'!A3242:AD3857,18)/100),0)</f>
        <v>-0.78700000000000003</v>
      </c>
      <c r="S3256" s="65">
        <f>IFERROR(IF(Ações!$B3256="","",VLOOKUP(Table_1[[#This Row],[AÇÕES]],'Dados Status Invest STOCKS'!A3242:AD3857,25)/100),0)</f>
        <v>0</v>
      </c>
      <c r="T3256" s="67">
        <f>(1-Ações!$Q3256)*Ações!$R3256</f>
        <v>-0.78700000000000003</v>
      </c>
      <c r="U3256" s="68">
        <f>IF(Ações!$S3256=0,Ações!$T3256,IF(Ações!$T3256=0,Ações!$S3256,AVERAGE(Ações!$S3256,Ações!$T3256)))</f>
        <v>-0.78700000000000003</v>
      </c>
    </row>
    <row r="3257" spans="2:21" ht="15" customHeight="1" x14ac:dyDescent="0.2">
      <c r="B3257" s="63" t="str">
        <f>IFERROR('Dados Status Invest STOCKS'!A3244,"-")</f>
        <v>NKE</v>
      </c>
      <c r="C3257" s="45">
        <f>IFERROR((Ações!$D3257-Ações!$K3257)/Ações!$D3257,0)</f>
        <v>-6.5949367088607591</v>
      </c>
      <c r="D3257" s="46">
        <f>(Ações!$O3257)/0.06</f>
        <v>19.223333333333336</v>
      </c>
      <c r="E3257" s="47">
        <f>IFERROR((Ações!$F3257-Ações!$K3257)/Ações!$F3257,0)</f>
        <v>-4.0727480905718467</v>
      </c>
      <c r="F3257" s="46">
        <f>IF(OR(Ações!$N3257&lt;0,Ações!$M3257&lt;0),"",(22.5*Ações!$M3257*Ações!$N3257)^0.5)</f>
        <v>28.781243892507494</v>
      </c>
      <c r="G3257" s="47">
        <f>IFERROR((Ações!$H3257-Ações!$K3257)/Ações!$H3257,0)</f>
        <v>4.2349580270014249</v>
      </c>
      <c r="H3257" s="48">
        <f>IFERROR(Ações!$I3257/(Ações!$P3257-Table_1[[#This Row],[CAGR LUCRO 5A]]),0)</f>
        <v>-45.13196115107916</v>
      </c>
      <c r="I3257" s="48">
        <f>IF(Ações!$S3257&lt;0,"",Ações!$O3257*(1+Ações!$S3257))</f>
        <v>1.2546685200000003</v>
      </c>
      <c r="J3257" s="49">
        <f>IFERROR(IF(Ações!$B3257="","",(VLOOKUP(Table_1[[#This Row],[AÇÕES]],'Dados Status Invest STOCKS'!A3243:AD3858,4)/Table_1[[#This Row],[LPA]]))/100,0)</f>
        <v>9.4461538461538486E-2</v>
      </c>
      <c r="K3257" s="64">
        <f>IFERROR(IF(Ações!$B3257="","",VLOOKUP(Table_1[[#This Row],[AÇÕES]],'Dados Status Invest STOCKS'!A3243:AD3858,2)),0)</f>
        <v>146</v>
      </c>
      <c r="L3257" s="65">
        <f>IFERROR(IF(Ações!$B3257="","",VLOOKUP(Table_1[[#This Row],[AÇÕES]],'Dados Status Invest STOCKS'!A3243:AD3858,3)/100),0)</f>
        <v>7.9000000000000008E-3</v>
      </c>
      <c r="M3257" s="66">
        <f>IFERROR(IF(Ações!$B3257="","",VLOOKUP(Table_1[[#This Row],[AÇÕES]],'Dados Status Invest STOCKS'!A3243:AD3858,28)),0)</f>
        <v>3.9</v>
      </c>
      <c r="N3257" s="66">
        <f>IFERROR(IF(Ações!$B3257="","",VLOOKUP(Table_1[[#This Row],[AÇÕES]],'Dados Status Invest STOCKS'!A3243:AD3858,27)),0)</f>
        <v>9.44</v>
      </c>
      <c r="O3257" s="66">
        <f>IFERROR(IF(Ações!$L3257="","",Ações!$K3257*Ações!$L3257),0)</f>
        <v>1.1534000000000002</v>
      </c>
      <c r="P3257" s="67">
        <f t="shared" si="50"/>
        <v>0.06</v>
      </c>
      <c r="Q3257" s="67">
        <f>IFERROR(Ações!$O3257/Ações!$M3257,0)</f>
        <v>0.29574358974358983</v>
      </c>
      <c r="R3257" s="67">
        <f>IFERROR(IF(Ações!$B3257="","",VLOOKUP(Table_1[[#This Row],[AÇÕES]],'Dados Status Invest STOCKS'!A3243:AD3858,18)/100),0)</f>
        <v>0.41340000000000005</v>
      </c>
      <c r="S3257" s="65">
        <f>IFERROR(IF(Ações!$B3257="","",VLOOKUP(Table_1[[#This Row],[AÇÕES]],'Dados Status Invest STOCKS'!A3243:AD3858,25)/100),0)</f>
        <v>8.7799999999999989E-2</v>
      </c>
      <c r="T3257" s="67">
        <f>(1-Ações!$Q3257)*Ações!$R3257</f>
        <v>0.2911396</v>
      </c>
      <c r="U3257" s="68">
        <f>IF(Ações!$S3257=0,Ações!$T3257,IF(Ações!$T3257=0,Ações!$S3257,AVERAGE(Ações!$S3257,Ações!$T3257)))</f>
        <v>0.18946979999999999</v>
      </c>
    </row>
    <row r="3258" spans="2:21" ht="15" customHeight="1" x14ac:dyDescent="0.2">
      <c r="B3258" s="63" t="str">
        <f>IFERROR('Dados Status Invest STOCKS'!A3245,"-")</f>
        <v>NKLA</v>
      </c>
      <c r="C3258" s="45">
        <f>IFERROR((Ações!$D3258-Ações!$K3258)/Ações!$D3258,0)</f>
        <v>0</v>
      </c>
      <c r="D3258" s="46">
        <f>(Ações!$O3258)/0.06</f>
        <v>0</v>
      </c>
      <c r="E3258" s="47">
        <f>IFERROR((Ações!$F3258-Ações!$K3258)/Ações!$F3258,0)</f>
        <v>0</v>
      </c>
      <c r="F3258" s="46" t="str">
        <f>IF(OR(Ações!$N3258&lt;0,Ações!$M3258&lt;0),"",(22.5*Ações!$M3258*Ações!$N3258)^0.5)</f>
        <v/>
      </c>
      <c r="G3258" s="47">
        <f>IFERROR((Ações!$H3258-Ações!$K3258)/Ações!$H3258,0)</f>
        <v>0</v>
      </c>
      <c r="H3258" s="48">
        <f>IFERROR(Ações!$I3258/(Ações!$P3258-Table_1[[#This Row],[CAGR LUCRO 5A]]),0)</f>
        <v>0</v>
      </c>
      <c r="I3258" s="48">
        <f>IF(Ações!$S3258&lt;0,"",Ações!$O3258*(1+Ações!$S3258))</f>
        <v>0</v>
      </c>
      <c r="J3258" s="49">
        <f>IFERROR(IF(Ações!$B3258="","",(VLOOKUP(Table_1[[#This Row],[AÇÕES]],'Dados Status Invest STOCKS'!A3244:AD3859,4)/Table_1[[#This Row],[LPA]]))/100,0)</f>
        <v>2.6488095238095241E-2</v>
      </c>
      <c r="K3258" s="64">
        <f>IFERROR(IF(Ações!$B3258="","",VLOOKUP(Table_1[[#This Row],[AÇÕES]],'Dados Status Invest STOCKS'!A3244:AD3859,2)),0)</f>
        <v>7.45</v>
      </c>
      <c r="L3258" s="65">
        <f>IFERROR(IF(Ações!$B3258="","",VLOOKUP(Table_1[[#This Row],[AÇÕES]],'Dados Status Invest STOCKS'!A3244:AD3859,3)/100),0)</f>
        <v>0</v>
      </c>
      <c r="M3258" s="66">
        <f>IFERROR(IF(Ações!$B3258="","",VLOOKUP(Table_1[[#This Row],[AÇÕES]],'Dados Status Invest STOCKS'!A3244:AD3859,28)),0)</f>
        <v>-1.68</v>
      </c>
      <c r="N3258" s="66">
        <f>IFERROR(IF(Ações!$B3258="","",VLOOKUP(Table_1[[#This Row],[AÇÕES]],'Dados Status Invest STOCKS'!A3244:AD3859,27)),0)</f>
        <v>1.75</v>
      </c>
      <c r="O3258" s="66">
        <f>IFERROR(IF(Ações!$L3258="","",Ações!$K3258*Ações!$L3258),0)</f>
        <v>0</v>
      </c>
      <c r="P3258" s="67">
        <f t="shared" si="50"/>
        <v>0.06</v>
      </c>
      <c r="Q3258" s="67">
        <f>IFERROR(Ações!$O3258/Ações!$M3258,0)</f>
        <v>0</v>
      </c>
      <c r="R3258" s="67">
        <f>IFERROR(IF(Ações!$B3258="","",VLOOKUP(Table_1[[#This Row],[AÇÕES]],'Dados Status Invest STOCKS'!A3244:AD3859,18)/100),0)</f>
        <v>-0.95790000000000008</v>
      </c>
      <c r="S3258" s="65">
        <f>IFERROR(IF(Ações!$B3258="","",VLOOKUP(Table_1[[#This Row],[AÇÕES]],'Dados Status Invest STOCKS'!A3244:AD3859,25)/100),0)</f>
        <v>0</v>
      </c>
      <c r="T3258" s="67">
        <f>(1-Ações!$Q3258)*Ações!$R3258</f>
        <v>-0.95790000000000008</v>
      </c>
      <c r="U3258" s="68">
        <f>IF(Ações!$S3258=0,Ações!$T3258,IF(Ações!$T3258=0,Ações!$S3258,AVERAGE(Ações!$S3258,Ações!$T3258)))</f>
        <v>-0.95790000000000008</v>
      </c>
    </row>
    <row r="3259" spans="2:21" ht="15" customHeight="1" x14ac:dyDescent="0.2">
      <c r="B3259" s="63" t="str">
        <f>IFERROR('Dados Status Invest STOCKS'!A3246,"-")</f>
        <v>NKSH</v>
      </c>
      <c r="C3259" s="45">
        <f>IFERROR((Ações!$D3259-Ações!$K3259)/Ações!$D3259,0)</f>
        <v>-0.48148148148148129</v>
      </c>
      <c r="D3259" s="46">
        <f>(Ações!$O3259)/0.06</f>
        <v>24.198750000000004</v>
      </c>
      <c r="E3259" s="47">
        <f>IFERROR((Ações!$F3259-Ações!$K3259)/Ações!$F3259,0)</f>
        <v>0.25694295106560056</v>
      </c>
      <c r="F3259" s="46">
        <f>IF(OR(Ações!$N3259&lt;0,Ações!$M3259&lt;0),"",(22.5*Ações!$M3259*Ações!$N3259)^0.5)</f>
        <v>48.246632006804376</v>
      </c>
      <c r="G3259" s="47">
        <f>IFERROR((Ações!$H3259-Ações!$K3259)/Ações!$H3259,0)</f>
        <v>-0.40059642269458484</v>
      </c>
      <c r="H3259" s="48">
        <f>IFERROR(Ações!$I3259/(Ações!$P3259-Table_1[[#This Row],[CAGR LUCRO 5A]]),0)</f>
        <v>25.596238444639724</v>
      </c>
      <c r="I3259" s="48">
        <f>IF(Ações!$S3259&lt;0,"",Ações!$O3259*(1+Ações!$S3259))</f>
        <v>1.4564259675000002</v>
      </c>
      <c r="J3259" s="49">
        <f>IFERROR(IF(Ações!$B3259="","",(VLOOKUP(Table_1[[#This Row],[AÇÕES]],'Dados Status Invest STOCKS'!A3245:AD3860,4)/Table_1[[#This Row],[LPA]]))/100,0)</f>
        <v>3.2666666666666663E-2</v>
      </c>
      <c r="K3259" s="64">
        <f>IFERROR(IF(Ações!$B3259="","",VLOOKUP(Table_1[[#This Row],[AÇÕES]],'Dados Status Invest STOCKS'!A3245:AD3860,2)),0)</f>
        <v>35.85</v>
      </c>
      <c r="L3259" s="65">
        <f>IFERROR(IF(Ações!$B3259="","",VLOOKUP(Table_1[[#This Row],[AÇÕES]],'Dados Status Invest STOCKS'!A3245:AD3860,3)/100),0)</f>
        <v>4.0500000000000001E-2</v>
      </c>
      <c r="M3259" s="66">
        <f>IFERROR(IF(Ações!$B3259="","",VLOOKUP(Table_1[[#This Row],[AÇÕES]],'Dados Status Invest STOCKS'!A3245:AD3860,28)),0)</f>
        <v>3.3</v>
      </c>
      <c r="N3259" s="66">
        <f>IFERROR(IF(Ações!$B3259="","",VLOOKUP(Table_1[[#This Row],[AÇÕES]],'Dados Status Invest STOCKS'!A3245:AD3860,27)),0)</f>
        <v>31.35</v>
      </c>
      <c r="O3259" s="66">
        <f>IFERROR(IF(Ações!$L3259="","",Ações!$K3259*Ações!$L3259),0)</f>
        <v>1.4519250000000001</v>
      </c>
      <c r="P3259" s="67">
        <f t="shared" si="50"/>
        <v>0.06</v>
      </c>
      <c r="Q3259" s="67">
        <f>IFERROR(Ações!$O3259/Ações!$M3259,0)</f>
        <v>0.43997727272727277</v>
      </c>
      <c r="R3259" s="67">
        <f>IFERROR(IF(Ações!$B3259="","",VLOOKUP(Table_1[[#This Row],[AÇÕES]],'Dados Status Invest STOCKS'!A3245:AD3860,18)/100),0)</f>
        <v>0.1052</v>
      </c>
      <c r="S3259" s="65">
        <f>IFERROR(IF(Ações!$B3259="","",VLOOKUP(Table_1[[#This Row],[AÇÕES]],'Dados Status Invest STOCKS'!A3245:AD3860,25)/100),0)</f>
        <v>3.0999999999999999E-3</v>
      </c>
      <c r="T3259" s="67">
        <f>(1-Ações!$Q3259)*Ações!$R3259</f>
        <v>5.8914390909090897E-2</v>
      </c>
      <c r="U3259" s="68">
        <f>IF(Ações!$S3259=0,Ações!$T3259,IF(Ações!$T3259=0,Ações!$S3259,AVERAGE(Ações!$S3259,Ações!$T3259)))</f>
        <v>3.1007195454545448E-2</v>
      </c>
    </row>
    <row r="3260" spans="2:21" ht="15" customHeight="1" x14ac:dyDescent="0.2">
      <c r="B3260" s="63" t="str">
        <f>IFERROR('Dados Status Invest STOCKS'!A3247,"-")</f>
        <v>NKTR</v>
      </c>
      <c r="C3260" s="45">
        <f>IFERROR((Ações!$D3260-Ações!$K3260)/Ações!$D3260,0)</f>
        <v>0</v>
      </c>
      <c r="D3260" s="46">
        <f>(Ações!$O3260)/0.06</f>
        <v>0</v>
      </c>
      <c r="E3260" s="47">
        <f>IFERROR((Ações!$F3260-Ações!$K3260)/Ações!$F3260,0)</f>
        <v>0</v>
      </c>
      <c r="F3260" s="46" t="str">
        <f>IF(OR(Ações!$N3260&lt;0,Ações!$M3260&lt;0),"",(22.5*Ações!$M3260*Ações!$N3260)^0.5)</f>
        <v/>
      </c>
      <c r="G3260" s="47">
        <f>IFERROR((Ações!$H3260-Ações!$K3260)/Ações!$H3260,0)</f>
        <v>0</v>
      </c>
      <c r="H3260" s="48">
        <f>IFERROR(Ações!$I3260/(Ações!$P3260-Table_1[[#This Row],[CAGR LUCRO 5A]]),0)</f>
        <v>0</v>
      </c>
      <c r="I3260" s="48">
        <f>IF(Ações!$S3260&lt;0,"",Ações!$O3260*(1+Ações!$S3260))</f>
        <v>0</v>
      </c>
      <c r="J3260" s="49">
        <f>IFERROR(IF(Ações!$B3260="","",(VLOOKUP(Table_1[[#This Row],[AÇÕES]],'Dados Status Invest STOCKS'!A3246:AD3861,4)/Table_1[[#This Row],[LPA]]))/100,0)</f>
        <v>1.5559701492537312E-2</v>
      </c>
      <c r="K3260" s="64">
        <f>IFERROR(IF(Ações!$B3260="","",VLOOKUP(Table_1[[#This Row],[AÇÕES]],'Dados Status Invest STOCKS'!A3246:AD3861,2)),0)</f>
        <v>11.18</v>
      </c>
      <c r="L3260" s="65">
        <f>IFERROR(IF(Ações!$B3260="","",VLOOKUP(Table_1[[#This Row],[AÇÕES]],'Dados Status Invest STOCKS'!A3246:AD3861,3)/100),0)</f>
        <v>0</v>
      </c>
      <c r="M3260" s="66">
        <f>IFERROR(IF(Ações!$B3260="","",VLOOKUP(Table_1[[#This Row],[AÇÕES]],'Dados Status Invest STOCKS'!A3246:AD3861,28)),0)</f>
        <v>-2.68</v>
      </c>
      <c r="N3260" s="66">
        <f>IFERROR(IF(Ações!$B3260="","",VLOOKUP(Table_1[[#This Row],[AÇÕES]],'Dados Status Invest STOCKS'!A3246:AD3861,27)),0)</f>
        <v>4.34</v>
      </c>
      <c r="O3260" s="66">
        <f>IFERROR(IF(Ações!$L3260="","",Ações!$K3260*Ações!$L3260),0)</f>
        <v>0</v>
      </c>
      <c r="P3260" s="67">
        <f t="shared" si="50"/>
        <v>0.06</v>
      </c>
      <c r="Q3260" s="67">
        <f>IFERROR(Ações!$O3260/Ações!$M3260,0)</f>
        <v>0</v>
      </c>
      <c r="R3260" s="67">
        <f>IFERROR(IF(Ações!$B3260="","",VLOOKUP(Table_1[[#This Row],[AÇÕES]],'Dados Status Invest STOCKS'!A3246:AD3861,18)/100),0)</f>
        <v>-0.61809999999999998</v>
      </c>
      <c r="S3260" s="65">
        <f>IFERROR(IF(Ações!$B3260="","",VLOOKUP(Table_1[[#This Row],[AÇÕES]],'Dados Status Invest STOCKS'!A3246:AD3861,25)/100),0)</f>
        <v>0</v>
      </c>
      <c r="T3260" s="67">
        <f>(1-Ações!$Q3260)*Ações!$R3260</f>
        <v>-0.61809999999999998</v>
      </c>
      <c r="U3260" s="68">
        <f>IF(Ações!$S3260=0,Ações!$T3260,IF(Ações!$T3260=0,Ações!$S3260,AVERAGE(Ações!$S3260,Ações!$T3260)))</f>
        <v>-0.61809999999999998</v>
      </c>
    </row>
    <row r="3261" spans="2:21" ht="15" customHeight="1" x14ac:dyDescent="0.2">
      <c r="B3261" s="63" t="str">
        <f>IFERROR('Dados Status Invest STOCKS'!A3248,"-")</f>
        <v>NKTX</v>
      </c>
      <c r="C3261" s="45">
        <f>IFERROR((Ações!$D3261-Ações!$K3261)/Ações!$D3261,0)</f>
        <v>0</v>
      </c>
      <c r="D3261" s="46">
        <f>(Ações!$O3261)/0.06</f>
        <v>0</v>
      </c>
      <c r="E3261" s="47">
        <f>IFERROR((Ações!$F3261-Ações!$K3261)/Ações!$F3261,0)</f>
        <v>0</v>
      </c>
      <c r="F3261" s="46" t="str">
        <f>IF(OR(Ações!$N3261&lt;0,Ações!$M3261&lt;0),"",(22.5*Ações!$M3261*Ações!$N3261)^0.5)</f>
        <v/>
      </c>
      <c r="G3261" s="47">
        <f>IFERROR((Ações!$H3261-Ações!$K3261)/Ações!$H3261,0)</f>
        <v>0</v>
      </c>
      <c r="H3261" s="48">
        <f>IFERROR(Ações!$I3261/(Ações!$P3261-Table_1[[#This Row],[CAGR LUCRO 5A]]),0)</f>
        <v>0</v>
      </c>
      <c r="I3261" s="48">
        <f>IF(Ações!$S3261&lt;0,"",Ações!$O3261*(1+Ações!$S3261))</f>
        <v>0</v>
      </c>
      <c r="J3261" s="49">
        <f>IFERROR(IF(Ações!$B3261="","",(VLOOKUP(Table_1[[#This Row],[AÇÕES]],'Dados Status Invest STOCKS'!A3247:AD3862,4)/Table_1[[#This Row],[LPA]]))/100,0)</f>
        <v>1.7439024390243904E-2</v>
      </c>
      <c r="K3261" s="64">
        <f>IFERROR(IF(Ações!$B3261="","",VLOOKUP(Table_1[[#This Row],[AÇÕES]],'Dados Status Invest STOCKS'!A3247:AD3862,2)),0)</f>
        <v>10.57</v>
      </c>
      <c r="L3261" s="65">
        <f>IFERROR(IF(Ações!$B3261="","",VLOOKUP(Table_1[[#This Row],[AÇÕES]],'Dados Status Invest STOCKS'!A3247:AD3862,3)/100),0)</f>
        <v>0</v>
      </c>
      <c r="M3261" s="66">
        <f>IFERROR(IF(Ações!$B3261="","",VLOOKUP(Table_1[[#This Row],[AÇÕES]],'Dados Status Invest STOCKS'!A3247:AD3862,28)),0)</f>
        <v>-2.46</v>
      </c>
      <c r="N3261" s="66">
        <f>IFERROR(IF(Ações!$B3261="","",VLOOKUP(Table_1[[#This Row],[AÇÕES]],'Dados Status Invest STOCKS'!A3247:AD3862,27)),0)</f>
        <v>8.19</v>
      </c>
      <c r="O3261" s="66">
        <f>IFERROR(IF(Ações!$L3261="","",Ações!$K3261*Ações!$L3261),0)</f>
        <v>0</v>
      </c>
      <c r="P3261" s="67">
        <f t="shared" si="50"/>
        <v>0.06</v>
      </c>
      <c r="Q3261" s="67">
        <f>IFERROR(Ações!$O3261/Ações!$M3261,0)</f>
        <v>0</v>
      </c>
      <c r="R3261" s="67">
        <f>IFERROR(IF(Ações!$B3261="","",VLOOKUP(Table_1[[#This Row],[AÇÕES]],'Dados Status Invest STOCKS'!A3247:AD3862,18)/100),0)</f>
        <v>-0.30059999999999998</v>
      </c>
      <c r="S3261" s="65">
        <f>IFERROR(IF(Ações!$B3261="","",VLOOKUP(Table_1[[#This Row],[AÇÕES]],'Dados Status Invest STOCKS'!A3247:AD3862,25)/100),0)</f>
        <v>0</v>
      </c>
      <c r="T3261" s="67">
        <f>(1-Ações!$Q3261)*Ações!$R3261</f>
        <v>-0.30059999999999998</v>
      </c>
      <c r="U3261" s="68">
        <f>IF(Ações!$S3261=0,Ações!$T3261,IF(Ações!$T3261=0,Ações!$S3261,AVERAGE(Ações!$S3261,Ações!$T3261)))</f>
        <v>-0.30059999999999998</v>
      </c>
    </row>
    <row r="3262" spans="2:21" ht="15" customHeight="1" x14ac:dyDescent="0.2">
      <c r="B3262" s="63" t="str">
        <f>IFERROR('Dados Status Invest STOCKS'!A3249,"-")</f>
        <v>NL</v>
      </c>
      <c r="C3262" s="45">
        <f>IFERROR((Ações!$D3262-Ações!$K3262)/Ações!$D3262,0)</f>
        <v>-0.62162162162162127</v>
      </c>
      <c r="D3262" s="46">
        <f>(Ações!$O3262)/0.06</f>
        <v>4.0021666666666675</v>
      </c>
      <c r="E3262" s="47">
        <f>IFERROR((Ações!$F3262-Ações!$K3262)/Ações!$F3262,0)</f>
        <v>0.43358241363121308</v>
      </c>
      <c r="F3262" s="46">
        <f>IF(OR(Ações!$N3262&lt;0,Ações!$M3262&lt;0),"",(22.5*Ações!$M3262*Ações!$N3262)^0.5)</f>
        <v>11.457977570234636</v>
      </c>
      <c r="G3262" s="47">
        <f>IFERROR((Ações!$H3262-Ações!$K3262)/Ações!$H3262,0)</f>
        <v>-0.62162162162162127</v>
      </c>
      <c r="H3262" s="48">
        <f>IFERROR(Ações!$I3262/(Ações!$P3262-Table_1[[#This Row],[CAGR LUCRO 5A]]),0)</f>
        <v>4.0021666666666675</v>
      </c>
      <c r="I3262" s="48">
        <f>IF(Ações!$S3262&lt;0,"",Ações!$O3262*(1+Ações!$S3262))</f>
        <v>0.24013000000000004</v>
      </c>
      <c r="J3262" s="49">
        <f>IFERROR(IF(Ações!$B3262="","",(VLOOKUP(Table_1[[#This Row],[AÇÕES]],'Dados Status Invest STOCKS'!A3248:AD3863,4)/Table_1[[#This Row],[LPA]]))/100,0)</f>
        <v>9.4096385542168676E-2</v>
      </c>
      <c r="K3262" s="64">
        <f>IFERROR(IF(Ações!$B3262="","",VLOOKUP(Table_1[[#This Row],[AÇÕES]],'Dados Status Invest STOCKS'!A3248:AD3863,2)),0)</f>
        <v>6.49</v>
      </c>
      <c r="L3262" s="65">
        <f>IFERROR(IF(Ações!$B3262="","",VLOOKUP(Table_1[[#This Row],[AÇÕES]],'Dados Status Invest STOCKS'!A3248:AD3863,3)/100),0)</f>
        <v>3.7000000000000005E-2</v>
      </c>
      <c r="M3262" s="66">
        <f>IFERROR(IF(Ações!$B3262="","",VLOOKUP(Table_1[[#This Row],[AÇÕES]],'Dados Status Invest STOCKS'!A3248:AD3863,28)),0)</f>
        <v>0.83</v>
      </c>
      <c r="N3262" s="66">
        <f>IFERROR(IF(Ações!$B3262="","",VLOOKUP(Table_1[[#This Row],[AÇÕES]],'Dados Status Invest STOCKS'!A3248:AD3863,27)),0)</f>
        <v>7.03</v>
      </c>
      <c r="O3262" s="66">
        <f>IFERROR(IF(Ações!$L3262="","",Ações!$K3262*Ações!$L3262),0)</f>
        <v>0.24013000000000004</v>
      </c>
      <c r="P3262" s="67">
        <f t="shared" si="50"/>
        <v>0.06</v>
      </c>
      <c r="Q3262" s="67">
        <f>IFERROR(Ações!$O3262/Ações!$M3262,0)</f>
        <v>0.28931325301204824</v>
      </c>
      <c r="R3262" s="67">
        <f>IFERROR(IF(Ações!$B3262="","",VLOOKUP(Table_1[[#This Row],[AÇÕES]],'Dados Status Invest STOCKS'!A3248:AD3863,18)/100),0)</f>
        <v>0.1183</v>
      </c>
      <c r="S3262" s="65">
        <f>IFERROR(IF(Ações!$B3262="","",VLOOKUP(Table_1[[#This Row],[AÇÕES]],'Dados Status Invest STOCKS'!A3248:AD3863,25)/100),0)</f>
        <v>0</v>
      </c>
      <c r="T3262" s="67">
        <f>(1-Ações!$Q3262)*Ações!$R3262</f>
        <v>8.4074242168674693E-2</v>
      </c>
      <c r="U3262" s="68">
        <f>IF(Ações!$S3262=0,Ações!$T3262,IF(Ações!$T3262=0,Ações!$S3262,AVERAGE(Ações!$S3262,Ações!$T3262)))</f>
        <v>8.4074242168674693E-2</v>
      </c>
    </row>
    <row r="3263" spans="2:21" ht="15" customHeight="1" x14ac:dyDescent="0.2">
      <c r="B3263" s="63" t="str">
        <f>IFERROR('Dados Status Invest STOCKS'!A3250,"-")</f>
        <v>NLOK</v>
      </c>
      <c r="C3263" s="45">
        <f>IFERROR((Ações!$D3263-Ações!$K3263)/Ações!$D3263,0)</f>
        <v>-2.1413612565445028</v>
      </c>
      <c r="D3263" s="46">
        <f>(Ações!$O3263)/0.06</f>
        <v>8.3180499999999995</v>
      </c>
      <c r="E3263" s="47">
        <f>IFERROR((Ações!$F3263-Ações!$K3263)/Ações!$F3263,0)</f>
        <v>0</v>
      </c>
      <c r="F3263" s="46" t="str">
        <f>IF(OR(Ações!$N3263&lt;0,Ações!$M3263&lt;0),"",(22.5*Ações!$M3263*Ações!$N3263)^0.5)</f>
        <v/>
      </c>
      <c r="G3263" s="47">
        <f>IFERROR((Ações!$H3263-Ações!$K3263)/Ações!$H3263,0)</f>
        <v>0</v>
      </c>
      <c r="H3263" s="48">
        <f>IFERROR(Ações!$I3263/(Ações!$P3263-Table_1[[#This Row],[CAGR LUCRO 5A]]),0)</f>
        <v>0</v>
      </c>
      <c r="I3263" s="48" t="str">
        <f>IF(Ações!$S3263&lt;0,"",Ações!$O3263*(1+Ações!$S3263))</f>
        <v/>
      </c>
      <c r="J3263" s="49">
        <f>IFERROR(IF(Ações!$B3263="","",(VLOOKUP(Table_1[[#This Row],[AÇÕES]],'Dados Status Invest STOCKS'!A3249:AD3864,4)/Table_1[[#This Row],[LPA]]))/100,0)</f>
        <v>0.23245283018867924</v>
      </c>
      <c r="K3263" s="64">
        <f>IFERROR(IF(Ações!$B3263="","",VLOOKUP(Table_1[[#This Row],[AÇÕES]],'Dados Status Invest STOCKS'!A3249:AD3864,2)),0)</f>
        <v>26.13</v>
      </c>
      <c r="L3263" s="65">
        <f>IFERROR(IF(Ações!$B3263="","",VLOOKUP(Table_1[[#This Row],[AÇÕES]],'Dados Status Invest STOCKS'!A3249:AD3864,3)/100),0)</f>
        <v>1.9099999999999999E-2</v>
      </c>
      <c r="M3263" s="66">
        <f>IFERROR(IF(Ações!$B3263="","",VLOOKUP(Table_1[[#This Row],[AÇÕES]],'Dados Status Invest STOCKS'!A3249:AD3864,28)),0)</f>
        <v>1.06</v>
      </c>
      <c r="N3263" s="66">
        <f>IFERROR(IF(Ações!$B3263="","",VLOOKUP(Table_1[[#This Row],[AÇÕES]],'Dados Status Invest STOCKS'!A3249:AD3864,27)),0)</f>
        <v>-0.85</v>
      </c>
      <c r="O3263" s="66">
        <f>IFERROR(IF(Ações!$L3263="","",Ações!$K3263*Ações!$L3263),0)</f>
        <v>0.49908299999999994</v>
      </c>
      <c r="P3263" s="67">
        <f t="shared" si="50"/>
        <v>0.06</v>
      </c>
      <c r="Q3263" s="67">
        <f>IFERROR(Ações!$O3263/Ações!$M3263,0)</f>
        <v>0.47083301886792445</v>
      </c>
      <c r="R3263" s="67">
        <f>IFERROR(IF(Ações!$B3263="","",VLOOKUP(Table_1[[#This Row],[AÇÕES]],'Dados Status Invest STOCKS'!A3249:AD3864,18)/100),0)</f>
        <v>-1.2414000000000001</v>
      </c>
      <c r="S3263" s="65">
        <f>IFERROR(IF(Ações!$B3263="","",VLOOKUP(Table_1[[#This Row],[AÇÕES]],'Dados Status Invest STOCKS'!A3249:AD3864,25)/100),0)</f>
        <v>-0.25950000000000001</v>
      </c>
      <c r="T3263" s="67">
        <f>(1-Ações!$Q3263)*Ações!$R3263</f>
        <v>-0.65690789037735864</v>
      </c>
      <c r="U3263" s="68">
        <f>IF(Ações!$S3263=0,Ações!$T3263,IF(Ações!$T3263=0,Ações!$S3263,AVERAGE(Ações!$S3263,Ações!$T3263)))</f>
        <v>-0.45820394518867935</v>
      </c>
    </row>
    <row r="3264" spans="2:21" ht="15" customHeight="1" x14ac:dyDescent="0.2">
      <c r="B3264" s="63" t="str">
        <f>IFERROR('Dados Status Invest STOCKS'!A3251,"-")</f>
        <v>NLS</v>
      </c>
      <c r="C3264" s="45">
        <f>IFERROR((Ações!$D3264-Ações!$K3264)/Ações!$D3264,0)</f>
        <v>0</v>
      </c>
      <c r="D3264" s="46">
        <f>(Ações!$O3264)/0.06</f>
        <v>0</v>
      </c>
      <c r="E3264" s="47">
        <f>IFERROR((Ações!$F3264-Ações!$K3264)/Ações!$F3264,0)</f>
        <v>0.71675645748576555</v>
      </c>
      <c r="F3264" s="46">
        <f>IF(OR(Ações!$N3264&lt;0,Ações!$M3264&lt;0),"",(22.5*Ações!$M3264*Ações!$N3264)^0.5)</f>
        <v>17.476126573128269</v>
      </c>
      <c r="G3264" s="47">
        <f>IFERROR((Ações!$H3264-Ações!$K3264)/Ações!$H3264,0)</f>
        <v>0</v>
      </c>
      <c r="H3264" s="48">
        <f>IFERROR(Ações!$I3264/(Ações!$P3264-Table_1[[#This Row],[CAGR LUCRO 5A]]),0)</f>
        <v>0</v>
      </c>
      <c r="I3264" s="48">
        <f>IF(Ações!$S3264&lt;0,"",Ações!$O3264*(1+Ações!$S3264))</f>
        <v>0</v>
      </c>
      <c r="J3264" s="49">
        <f>IFERROR(IF(Ações!$B3264="","",(VLOOKUP(Table_1[[#This Row],[AÇÕES]],'Dados Status Invest STOCKS'!A3250:AD3865,4)/Table_1[[#This Row],[LPA]]))/100,0)</f>
        <v>1.0318181818181817E-2</v>
      </c>
      <c r="K3264" s="64">
        <f>IFERROR(IF(Ações!$B3264="","",VLOOKUP(Table_1[[#This Row],[AÇÕES]],'Dados Status Invest STOCKS'!A3250:AD3865,2)),0)</f>
        <v>4.95</v>
      </c>
      <c r="L3264" s="65">
        <f>IFERROR(IF(Ações!$B3264="","",VLOOKUP(Table_1[[#This Row],[AÇÕES]],'Dados Status Invest STOCKS'!A3250:AD3865,3)/100),0)</f>
        <v>0</v>
      </c>
      <c r="M3264" s="66">
        <f>IFERROR(IF(Ações!$B3264="","",VLOOKUP(Table_1[[#This Row],[AÇÕES]],'Dados Status Invest STOCKS'!A3250:AD3865,28)),0)</f>
        <v>2.2000000000000002</v>
      </c>
      <c r="N3264" s="66">
        <f>IFERROR(IF(Ações!$B3264="","",VLOOKUP(Table_1[[#This Row],[AÇÕES]],'Dados Status Invest STOCKS'!A3250:AD3865,27)),0)</f>
        <v>6.17</v>
      </c>
      <c r="O3264" s="66">
        <f>IFERROR(IF(Ações!$L3264="","",Ações!$K3264*Ações!$L3264),0)</f>
        <v>0</v>
      </c>
      <c r="P3264" s="67">
        <f t="shared" si="50"/>
        <v>0.06</v>
      </c>
      <c r="Q3264" s="67">
        <f>IFERROR(Ações!$O3264/Ações!$M3264,0)</f>
        <v>0</v>
      </c>
      <c r="R3264" s="67">
        <f>IFERROR(IF(Ações!$B3264="","",VLOOKUP(Table_1[[#This Row],[AÇÕES]],'Dados Status Invest STOCKS'!A3250:AD3865,18)/100),0)</f>
        <v>0.35649999999999998</v>
      </c>
      <c r="S3264" s="65">
        <f>IFERROR(IF(Ações!$B3264="","",VLOOKUP(Table_1[[#This Row],[AÇÕES]],'Dados Status Invest STOCKS'!A3250:AD3865,25)/100),0)</f>
        <v>0.17610000000000001</v>
      </c>
      <c r="T3264" s="67">
        <f>(1-Ações!$Q3264)*Ações!$R3264</f>
        <v>0.35649999999999998</v>
      </c>
      <c r="U3264" s="68">
        <f>IF(Ações!$S3264=0,Ações!$T3264,IF(Ações!$T3264=0,Ações!$S3264,AVERAGE(Ações!$S3264,Ações!$T3264)))</f>
        <v>0.26629999999999998</v>
      </c>
    </row>
    <row r="3265" spans="2:21" ht="15" customHeight="1" x14ac:dyDescent="0.2">
      <c r="B3265" s="63" t="str">
        <f>IFERROR('Dados Status Invest STOCKS'!A3252,"-")</f>
        <v>NLSN</v>
      </c>
      <c r="C3265" s="45">
        <f>IFERROR((Ações!$D3265-Ações!$K3265)/Ações!$D3265,0)</f>
        <v>-3.8</v>
      </c>
      <c r="D3265" s="46">
        <f>(Ações!$O3265)/0.06</f>
        <v>3.9875000000000003</v>
      </c>
      <c r="E3265" s="47">
        <f>IFERROR((Ações!$F3265-Ações!$K3265)/Ações!$F3265,0)</f>
        <v>6.9173380381927316E-2</v>
      </c>
      <c r="F3265" s="46">
        <f>IF(OR(Ações!$N3265&lt;0,Ações!$M3265&lt;0),"",(22.5*Ações!$M3265*Ações!$N3265)^0.5)</f>
        <v>20.562368540613214</v>
      </c>
      <c r="G3265" s="47">
        <f>IFERROR((Ações!$H3265-Ações!$K3265)/Ações!$H3265,0)</f>
        <v>-3.8</v>
      </c>
      <c r="H3265" s="48">
        <f>IFERROR(Ações!$I3265/(Ações!$P3265-Table_1[[#This Row],[CAGR LUCRO 5A]]),0)</f>
        <v>3.9875000000000003</v>
      </c>
      <c r="I3265" s="48">
        <f>IF(Ações!$S3265&lt;0,"",Ações!$O3265*(1+Ações!$S3265))</f>
        <v>0.23925000000000002</v>
      </c>
      <c r="J3265" s="49">
        <f>IFERROR(IF(Ações!$B3265="","",(VLOOKUP(Table_1[[#This Row],[AÇÕES]],'Dados Status Invest STOCKS'!A3251:AD3866,4)/Table_1[[#This Row],[LPA]]))/100,0)</f>
        <v>4.0183486238532101E-2</v>
      </c>
      <c r="K3265" s="64">
        <f>IFERROR(IF(Ações!$B3265="","",VLOOKUP(Table_1[[#This Row],[AÇÕES]],'Dados Status Invest STOCKS'!A3251:AD3866,2)),0)</f>
        <v>19.14</v>
      </c>
      <c r="L3265" s="65">
        <f>IFERROR(IF(Ações!$B3265="","",VLOOKUP(Table_1[[#This Row],[AÇÕES]],'Dados Status Invest STOCKS'!A3251:AD3866,3)/100),0)</f>
        <v>1.2500000000000001E-2</v>
      </c>
      <c r="M3265" s="66">
        <f>IFERROR(IF(Ações!$B3265="","",VLOOKUP(Table_1[[#This Row],[AÇÕES]],'Dados Status Invest STOCKS'!A3251:AD3866,28)),0)</f>
        <v>2.1800000000000002</v>
      </c>
      <c r="N3265" s="66">
        <f>IFERROR(IF(Ações!$B3265="","",VLOOKUP(Table_1[[#This Row],[AÇÕES]],'Dados Status Invest STOCKS'!A3251:AD3866,27)),0)</f>
        <v>8.6199999999999992</v>
      </c>
      <c r="O3265" s="66">
        <f>IFERROR(IF(Ações!$L3265="","",Ações!$K3265*Ações!$L3265),0)</f>
        <v>0.23925000000000002</v>
      </c>
      <c r="P3265" s="67">
        <f t="shared" si="50"/>
        <v>0.06</v>
      </c>
      <c r="Q3265" s="67">
        <f>IFERROR(Ações!$O3265/Ações!$M3265,0)</f>
        <v>0.10974770642201835</v>
      </c>
      <c r="R3265" s="67">
        <f>IFERROR(IF(Ações!$B3265="","",VLOOKUP(Table_1[[#This Row],[AÇÕES]],'Dados Status Invest STOCKS'!A3251:AD3866,18)/100),0)</f>
        <v>0.25340000000000001</v>
      </c>
      <c r="S3265" s="65">
        <f>IFERROR(IF(Ações!$B3265="","",VLOOKUP(Table_1[[#This Row],[AÇÕES]],'Dados Status Invest STOCKS'!A3251:AD3866,25)/100),0)</f>
        <v>0</v>
      </c>
      <c r="T3265" s="67">
        <f>(1-Ações!$Q3265)*Ações!$R3265</f>
        <v>0.22558993119266055</v>
      </c>
      <c r="U3265" s="68">
        <f>IF(Ações!$S3265=0,Ações!$T3265,IF(Ações!$T3265=0,Ações!$S3265,AVERAGE(Ações!$S3265,Ações!$T3265)))</f>
        <v>0.22558993119266055</v>
      </c>
    </row>
    <row r="3266" spans="2:21" ht="15" customHeight="1" x14ac:dyDescent="0.2">
      <c r="B3266" s="63" t="str">
        <f>IFERROR('Dados Status Invest STOCKS'!A3253,"-")</f>
        <v>NLSP</v>
      </c>
      <c r="C3266" s="45">
        <f>IFERROR((Ações!$D3266-Ações!$K3266)/Ações!$D3266,0)</f>
        <v>0</v>
      </c>
      <c r="D3266" s="46">
        <f>(Ações!$O3266)/0.06</f>
        <v>0</v>
      </c>
      <c r="E3266" s="47">
        <f>IFERROR((Ações!$F3266-Ações!$K3266)/Ações!$F3266,0)</f>
        <v>0</v>
      </c>
      <c r="F3266" s="46" t="str">
        <f>IF(OR(Ações!$N3266&lt;0,Ações!$M3266&lt;0),"",(22.5*Ações!$M3266*Ações!$N3266)^0.5)</f>
        <v/>
      </c>
      <c r="G3266" s="47">
        <f>IFERROR((Ações!$H3266-Ações!$K3266)/Ações!$H3266,0)</f>
        <v>0</v>
      </c>
      <c r="H3266" s="48">
        <f>IFERROR(Ações!$I3266/(Ações!$P3266-Table_1[[#This Row],[CAGR LUCRO 5A]]),0)</f>
        <v>0</v>
      </c>
      <c r="I3266" s="48">
        <f>IF(Ações!$S3266&lt;0,"",Ações!$O3266*(1+Ações!$S3266))</f>
        <v>0</v>
      </c>
      <c r="J3266" s="49">
        <f>IFERROR(IF(Ações!$B3266="","",(VLOOKUP(Table_1[[#This Row],[AÇÕES]],'Dados Status Invest STOCKS'!A3252:AD3867,4)/Table_1[[#This Row],[LPA]]))/100,0)</f>
        <v>2.9090909090909091E-2</v>
      </c>
      <c r="K3266" s="64">
        <f>IFERROR(IF(Ações!$B3266="","",VLOOKUP(Table_1[[#This Row],[AÇÕES]],'Dados Status Invest STOCKS'!A3252:AD3867,2)),0)</f>
        <v>0.88</v>
      </c>
      <c r="L3266" s="65">
        <f>IFERROR(IF(Ações!$B3266="","",VLOOKUP(Table_1[[#This Row],[AÇÕES]],'Dados Status Invest STOCKS'!A3252:AD3867,3)/100),0)</f>
        <v>0</v>
      </c>
      <c r="M3266" s="66">
        <f>IFERROR(IF(Ações!$B3266="","",VLOOKUP(Table_1[[#This Row],[AÇÕES]],'Dados Status Invest STOCKS'!A3252:AD3867,28)),0)</f>
        <v>-0.55000000000000004</v>
      </c>
      <c r="N3266" s="66">
        <f>IFERROR(IF(Ações!$B3266="","",VLOOKUP(Table_1[[#This Row],[AÇÕES]],'Dados Status Invest STOCKS'!A3252:AD3867,27)),0)</f>
        <v>-0.74</v>
      </c>
      <c r="O3266" s="66">
        <f>IFERROR(IF(Ações!$L3266="","",Ações!$K3266*Ações!$L3266),0)</f>
        <v>0</v>
      </c>
      <c r="P3266" s="67">
        <f t="shared" si="50"/>
        <v>0.06</v>
      </c>
      <c r="Q3266" s="67">
        <f>IFERROR(Ações!$O3266/Ações!$M3266,0)</f>
        <v>0</v>
      </c>
      <c r="R3266" s="67">
        <f>IFERROR(IF(Ações!$B3266="","",VLOOKUP(Table_1[[#This Row],[AÇÕES]],'Dados Status Invest STOCKS'!A3252:AD3867,18)/100),0)</f>
        <v>-0.74099999999999999</v>
      </c>
      <c r="S3266" s="65">
        <f>IFERROR(IF(Ações!$B3266="","",VLOOKUP(Table_1[[#This Row],[AÇÕES]],'Dados Status Invest STOCKS'!A3252:AD3867,25)/100),0)</f>
        <v>0</v>
      </c>
      <c r="T3266" s="67">
        <f>(1-Ações!$Q3266)*Ações!$R3266</f>
        <v>-0.74099999999999999</v>
      </c>
      <c r="U3266" s="68">
        <f>IF(Ações!$S3266=0,Ações!$T3266,IF(Ações!$T3266=0,Ações!$S3266,AVERAGE(Ações!$S3266,Ações!$T3266)))</f>
        <v>-0.74099999999999999</v>
      </c>
    </row>
    <row r="3267" spans="2:21" ht="15" customHeight="1" x14ac:dyDescent="0.2">
      <c r="B3267" s="63" t="str">
        <f>IFERROR('Dados Status Invest STOCKS'!A3254,"-")</f>
        <v>NLSPW</v>
      </c>
      <c r="C3267" s="45">
        <f>IFERROR((Ações!$D3267-Ações!$K3267)/Ações!$D3267,0)</f>
        <v>0</v>
      </c>
      <c r="D3267" s="46">
        <f>(Ações!$O3267)/0.06</f>
        <v>0</v>
      </c>
      <c r="E3267" s="47">
        <f>IFERROR((Ações!$F3267-Ações!$K3267)/Ações!$F3267,0)</f>
        <v>0</v>
      </c>
      <c r="F3267" s="46" t="str">
        <f>IF(OR(Ações!$N3267&lt;0,Ações!$M3267&lt;0),"",(22.5*Ações!$M3267*Ações!$N3267)^0.5)</f>
        <v/>
      </c>
      <c r="G3267" s="47">
        <f>IFERROR((Ações!$H3267-Ações!$K3267)/Ações!$H3267,0)</f>
        <v>0</v>
      </c>
      <c r="H3267" s="48">
        <f>IFERROR(Ações!$I3267/(Ações!$P3267-Table_1[[#This Row],[CAGR LUCRO 5A]]),0)</f>
        <v>0</v>
      </c>
      <c r="I3267" s="48">
        <f>IF(Ações!$S3267&lt;0,"",Ações!$O3267*(1+Ações!$S3267))</f>
        <v>0</v>
      </c>
      <c r="J3267" s="49">
        <f>IFERROR(IF(Ações!$B3267="","",(VLOOKUP(Table_1[[#This Row],[AÇÕES]],'Dados Status Invest STOCKS'!A3253:AD3868,4)/Table_1[[#This Row],[LPA]]))/100,0)</f>
        <v>9.6363636363636356E-3</v>
      </c>
      <c r="K3267" s="64">
        <f>IFERROR(IF(Ações!$B3267="","",VLOOKUP(Table_1[[#This Row],[AÇÕES]],'Dados Status Invest STOCKS'!A3253:AD3868,2)),0)</f>
        <v>0.28999999999999998</v>
      </c>
      <c r="L3267" s="65">
        <f>IFERROR(IF(Ações!$B3267="","",VLOOKUP(Table_1[[#This Row],[AÇÕES]],'Dados Status Invest STOCKS'!A3253:AD3868,3)/100),0)</f>
        <v>0</v>
      </c>
      <c r="M3267" s="66">
        <f>IFERROR(IF(Ações!$B3267="","",VLOOKUP(Table_1[[#This Row],[AÇÕES]],'Dados Status Invest STOCKS'!A3253:AD3868,28)),0)</f>
        <v>-0.55000000000000004</v>
      </c>
      <c r="N3267" s="66">
        <f>IFERROR(IF(Ações!$B3267="","",VLOOKUP(Table_1[[#This Row],[AÇÕES]],'Dados Status Invest STOCKS'!A3253:AD3868,27)),0)</f>
        <v>-0.74</v>
      </c>
      <c r="O3267" s="66">
        <f>IFERROR(IF(Ações!$L3267="","",Ações!$K3267*Ações!$L3267),0)</f>
        <v>0</v>
      </c>
      <c r="P3267" s="67">
        <f t="shared" si="50"/>
        <v>0.06</v>
      </c>
      <c r="Q3267" s="67">
        <f>IFERROR(Ações!$O3267/Ações!$M3267,0)</f>
        <v>0</v>
      </c>
      <c r="R3267" s="67">
        <f>IFERROR(IF(Ações!$B3267="","",VLOOKUP(Table_1[[#This Row],[AÇÕES]],'Dados Status Invest STOCKS'!A3253:AD3868,18)/100),0)</f>
        <v>-0.74099999999999999</v>
      </c>
      <c r="S3267" s="65">
        <f>IFERROR(IF(Ações!$B3267="","",VLOOKUP(Table_1[[#This Row],[AÇÕES]],'Dados Status Invest STOCKS'!A3253:AD3868,25)/100),0)</f>
        <v>0</v>
      </c>
      <c r="T3267" s="67">
        <f>(1-Ações!$Q3267)*Ações!$R3267</f>
        <v>-0.74099999999999999</v>
      </c>
      <c r="U3267" s="68">
        <f>IF(Ações!$S3267=0,Ações!$T3267,IF(Ações!$T3267=0,Ações!$S3267,AVERAGE(Ações!$S3267,Ações!$T3267)))</f>
        <v>-0.74099999999999999</v>
      </c>
    </row>
    <row r="3268" spans="2:21" ht="15" customHeight="1" x14ac:dyDescent="0.2">
      <c r="B3268" s="63" t="str">
        <f>IFERROR('Dados Status Invest STOCKS'!A3255,"-")</f>
        <v>NLTX</v>
      </c>
      <c r="C3268" s="45">
        <f>IFERROR((Ações!$D3268-Ações!$K3268)/Ações!$D3268,0)</f>
        <v>0</v>
      </c>
      <c r="D3268" s="46">
        <f>(Ações!$O3268)/0.06</f>
        <v>0</v>
      </c>
      <c r="E3268" s="47">
        <f>IFERROR((Ações!$F3268-Ações!$K3268)/Ações!$F3268,0)</f>
        <v>0</v>
      </c>
      <c r="F3268" s="46" t="str">
        <f>IF(OR(Ações!$N3268&lt;0,Ações!$M3268&lt;0),"",(22.5*Ações!$M3268*Ações!$N3268)^0.5)</f>
        <v/>
      </c>
      <c r="G3268" s="47">
        <f>IFERROR((Ações!$H3268-Ações!$K3268)/Ações!$H3268,0)</f>
        <v>0</v>
      </c>
      <c r="H3268" s="48">
        <f>IFERROR(Ações!$I3268/(Ações!$P3268-Table_1[[#This Row],[CAGR LUCRO 5A]]),0)</f>
        <v>0</v>
      </c>
      <c r="I3268" s="48">
        <f>IF(Ações!$S3268&lt;0,"",Ações!$O3268*(1+Ações!$S3268))</f>
        <v>0</v>
      </c>
      <c r="J3268" s="49">
        <f>IFERROR(IF(Ações!$B3268="","",(VLOOKUP(Table_1[[#This Row],[AÇÕES]],'Dados Status Invest STOCKS'!A3254:AD3869,4)/Table_1[[#This Row],[LPA]]))/100,0)</f>
        <v>1.8394160583941607E-2</v>
      </c>
      <c r="K3268" s="64">
        <f>IFERROR(IF(Ações!$B3268="","",VLOOKUP(Table_1[[#This Row],[AÇÕES]],'Dados Status Invest STOCKS'!A3254:AD3869,2)),0)</f>
        <v>3.46</v>
      </c>
      <c r="L3268" s="65">
        <f>IFERROR(IF(Ações!$B3268="","",VLOOKUP(Table_1[[#This Row],[AÇÕES]],'Dados Status Invest STOCKS'!A3254:AD3869,3)/100),0)</f>
        <v>0</v>
      </c>
      <c r="M3268" s="66">
        <f>IFERROR(IF(Ações!$B3268="","",VLOOKUP(Table_1[[#This Row],[AÇÕES]],'Dados Status Invest STOCKS'!A3254:AD3869,28)),0)</f>
        <v>-1.37</v>
      </c>
      <c r="N3268" s="66">
        <f>IFERROR(IF(Ações!$B3268="","",VLOOKUP(Table_1[[#This Row],[AÇÕES]],'Dados Status Invest STOCKS'!A3254:AD3869,27)),0)</f>
        <v>3.65</v>
      </c>
      <c r="O3268" s="66">
        <f>IFERROR(IF(Ações!$L3268="","",Ações!$K3268*Ações!$L3268),0)</f>
        <v>0</v>
      </c>
      <c r="P3268" s="67">
        <f t="shared" si="50"/>
        <v>0.06</v>
      </c>
      <c r="Q3268" s="67">
        <f>IFERROR(Ações!$O3268/Ações!$M3268,0)</f>
        <v>0</v>
      </c>
      <c r="R3268" s="67">
        <f>IFERROR(IF(Ações!$B3268="","",VLOOKUP(Table_1[[#This Row],[AÇÕES]],'Dados Status Invest STOCKS'!A3254:AD3869,18)/100),0)</f>
        <v>-0.37560000000000004</v>
      </c>
      <c r="S3268" s="65">
        <f>IFERROR(IF(Ações!$B3268="","",VLOOKUP(Table_1[[#This Row],[AÇÕES]],'Dados Status Invest STOCKS'!A3254:AD3869,25)/100),0)</f>
        <v>0</v>
      </c>
      <c r="T3268" s="67">
        <f>(1-Ações!$Q3268)*Ações!$R3268</f>
        <v>-0.37560000000000004</v>
      </c>
      <c r="U3268" s="68">
        <f>IF(Ações!$S3268=0,Ações!$T3268,IF(Ações!$T3268=0,Ações!$S3268,AVERAGE(Ações!$S3268,Ações!$T3268)))</f>
        <v>-0.37560000000000004</v>
      </c>
    </row>
    <row r="3269" spans="2:21" ht="15" customHeight="1" x14ac:dyDescent="0.2">
      <c r="B3269" s="63" t="str">
        <f>IFERROR('Dados Status Invest STOCKS'!A3256,"-")</f>
        <v>NM</v>
      </c>
      <c r="C3269" s="45">
        <f>IFERROR((Ações!$D3269-Ações!$K3269)/Ações!$D3269,0)</f>
        <v>0</v>
      </c>
      <c r="D3269" s="46">
        <f>(Ações!$O3269)/0.06</f>
        <v>0</v>
      </c>
      <c r="E3269" s="47">
        <f>IFERROR((Ações!$F3269-Ações!$K3269)/Ações!$F3269,0)</f>
        <v>0</v>
      </c>
      <c r="F3269" s="46" t="str">
        <f>IF(OR(Ações!$N3269&lt;0,Ações!$M3269&lt;0),"",(22.5*Ações!$M3269*Ações!$N3269)^0.5)</f>
        <v/>
      </c>
      <c r="G3269" s="47">
        <f>IFERROR((Ações!$H3269-Ações!$K3269)/Ações!$H3269,0)</f>
        <v>0</v>
      </c>
      <c r="H3269" s="48">
        <f>IFERROR(Ações!$I3269/(Ações!$P3269-Table_1[[#This Row],[CAGR LUCRO 5A]]),0)</f>
        <v>0</v>
      </c>
      <c r="I3269" s="48">
        <f>IF(Ações!$S3269&lt;0,"",Ações!$O3269*(1+Ações!$S3269))</f>
        <v>0</v>
      </c>
      <c r="J3269" s="49">
        <f>IFERROR(IF(Ações!$B3269="","",(VLOOKUP(Table_1[[#This Row],[AÇÕES]],'Dados Status Invest STOCKS'!A3255:AD3870,4)/Table_1[[#This Row],[LPA]]))/100,0)</f>
        <v>2.3180592991913747E-3</v>
      </c>
      <c r="K3269" s="64">
        <f>IFERROR(IF(Ações!$B3269="","",VLOOKUP(Table_1[[#This Row],[AÇÕES]],'Dados Status Invest STOCKS'!A3255:AD3870,2)),0)</f>
        <v>3.18</v>
      </c>
      <c r="L3269" s="65">
        <f>IFERROR(IF(Ações!$B3269="","",VLOOKUP(Table_1[[#This Row],[AÇÕES]],'Dados Status Invest STOCKS'!A3255:AD3870,3)/100),0)</f>
        <v>0</v>
      </c>
      <c r="M3269" s="66">
        <f>IFERROR(IF(Ações!$B3269="","",VLOOKUP(Table_1[[#This Row],[AÇÕES]],'Dados Status Invest STOCKS'!A3255:AD3870,28)),0)</f>
        <v>-3.71</v>
      </c>
      <c r="N3269" s="66">
        <f>IFERROR(IF(Ações!$B3269="","",VLOOKUP(Table_1[[#This Row],[AÇÕES]],'Dados Status Invest STOCKS'!A3255:AD3870,27)),0)</f>
        <v>-0.36</v>
      </c>
      <c r="O3269" s="66">
        <f>IFERROR(IF(Ações!$L3269="","",Ações!$K3269*Ações!$L3269),0)</f>
        <v>0</v>
      </c>
      <c r="P3269" s="67">
        <f t="shared" si="50"/>
        <v>0.06</v>
      </c>
      <c r="Q3269" s="67">
        <f>IFERROR(Ações!$O3269/Ações!$M3269,0)</f>
        <v>0</v>
      </c>
      <c r="R3269" s="67">
        <f>IFERROR(IF(Ações!$B3269="","",VLOOKUP(Table_1[[#This Row],[AÇÕES]],'Dados Status Invest STOCKS'!A3255:AD3870,18)/100),0)</f>
        <v>-10.401900000000001</v>
      </c>
      <c r="S3269" s="65">
        <f>IFERROR(IF(Ações!$B3269="","",VLOOKUP(Table_1[[#This Row],[AÇÕES]],'Dados Status Invest STOCKS'!A3255:AD3870,25)/100),0)</f>
        <v>0</v>
      </c>
      <c r="T3269" s="67">
        <f>(1-Ações!$Q3269)*Ações!$R3269</f>
        <v>-10.401900000000001</v>
      </c>
      <c r="U3269" s="68">
        <f>IF(Ações!$S3269=0,Ações!$T3269,IF(Ações!$T3269=0,Ações!$S3269,AVERAGE(Ações!$S3269,Ações!$T3269)))</f>
        <v>-10.401900000000001</v>
      </c>
    </row>
    <row r="3270" spans="2:21" ht="15" customHeight="1" x14ac:dyDescent="0.2">
      <c r="B3270" s="63" t="str">
        <f>IFERROR('Dados Status Invest STOCKS'!A3257,"-")</f>
        <v>NMCI</v>
      </c>
      <c r="C3270" s="45">
        <f>IFERROR((Ações!$D3270-Ações!$K3270)/Ações!$D3270,0)</f>
        <v>0</v>
      </c>
      <c r="D3270" s="46">
        <f>(Ações!$O3270)/0.06</f>
        <v>0</v>
      </c>
      <c r="E3270" s="47">
        <f>IFERROR((Ações!$F3270-Ações!$K3270)/Ações!$F3270,0)</f>
        <v>-1.0754678217951956</v>
      </c>
      <c r="F3270" s="46">
        <f>IF(OR(Ações!$N3270&lt;0,Ações!$M3270&lt;0),"",(22.5*Ações!$M3270*Ações!$N3270)^0.5)</f>
        <v>4.4471901241120779</v>
      </c>
      <c r="G3270" s="47">
        <f>IFERROR((Ações!$H3270-Ações!$K3270)/Ações!$H3270,0)</f>
        <v>0</v>
      </c>
      <c r="H3270" s="48">
        <f>IFERROR(Ações!$I3270/(Ações!$P3270-Table_1[[#This Row],[CAGR LUCRO 5A]]),0)</f>
        <v>0</v>
      </c>
      <c r="I3270" s="48">
        <f>IF(Ações!$S3270&lt;0,"",Ações!$O3270*(1+Ações!$S3270))</f>
        <v>0</v>
      </c>
      <c r="J3270" s="49">
        <f>IFERROR(IF(Ações!$B3270="","",(VLOOKUP(Table_1[[#This Row],[AÇÕES]],'Dados Status Invest STOCKS'!A3256:AD3871,4)/Table_1[[#This Row],[LPA]]))/100,0)</f>
        <v>4.198666666666667</v>
      </c>
      <c r="K3270" s="64">
        <f>IFERROR(IF(Ações!$B3270="","",VLOOKUP(Table_1[[#This Row],[AÇÕES]],'Dados Status Invest STOCKS'!A3256:AD3871,2)),0)</f>
        <v>9.23</v>
      </c>
      <c r="L3270" s="65">
        <f>IFERROR(IF(Ações!$B3270="","",VLOOKUP(Table_1[[#This Row],[AÇÕES]],'Dados Status Invest STOCKS'!A3256:AD3871,3)/100),0)</f>
        <v>0</v>
      </c>
      <c r="M3270" s="66">
        <f>IFERROR(IF(Ações!$B3270="","",VLOOKUP(Table_1[[#This Row],[AÇÕES]],'Dados Status Invest STOCKS'!A3256:AD3871,28)),0)</f>
        <v>0.15</v>
      </c>
      <c r="N3270" s="66">
        <f>IFERROR(IF(Ações!$B3270="","",VLOOKUP(Table_1[[#This Row],[AÇÕES]],'Dados Status Invest STOCKS'!A3256:AD3871,27)),0)</f>
        <v>5.86</v>
      </c>
      <c r="O3270" s="66">
        <f>IFERROR(IF(Ações!$L3270="","",Ações!$K3270*Ações!$L3270),0)</f>
        <v>0</v>
      </c>
      <c r="P3270" s="67">
        <f t="shared" si="50"/>
        <v>0.06</v>
      </c>
      <c r="Q3270" s="67">
        <f>IFERROR(Ações!$O3270/Ações!$M3270,0)</f>
        <v>0</v>
      </c>
      <c r="R3270" s="67">
        <f>IFERROR(IF(Ações!$B3270="","",VLOOKUP(Table_1[[#This Row],[AÇÕES]],'Dados Status Invest STOCKS'!A3256:AD3871,18)/100),0)</f>
        <v>2.5000000000000001E-2</v>
      </c>
      <c r="S3270" s="65">
        <f>IFERROR(IF(Ações!$B3270="","",VLOOKUP(Table_1[[#This Row],[AÇÕES]],'Dados Status Invest STOCKS'!A3256:AD3871,25)/100),0)</f>
        <v>0</v>
      </c>
      <c r="T3270" s="67">
        <f>(1-Ações!$Q3270)*Ações!$R3270</f>
        <v>2.5000000000000001E-2</v>
      </c>
      <c r="U3270" s="68">
        <f>IF(Ações!$S3270=0,Ações!$T3270,IF(Ações!$T3270=0,Ações!$S3270,AVERAGE(Ações!$S3270,Ações!$T3270)))</f>
        <v>2.5000000000000001E-2</v>
      </c>
    </row>
    <row r="3271" spans="2:21" ht="15" customHeight="1" x14ac:dyDescent="0.2">
      <c r="B3271" s="63" t="str">
        <f>IFERROR('Dados Status Invest STOCKS'!A3258,"-")</f>
        <v>NMFC</v>
      </c>
      <c r="C3271" s="45">
        <f>IFERROR((Ações!$D3271-Ações!$K3271)/Ações!$D3271,0)</f>
        <v>0.35275080906148859</v>
      </c>
      <c r="D3271" s="46">
        <f>(Ações!$O3271)/0.06</f>
        <v>19.992299999999997</v>
      </c>
      <c r="E3271" s="47">
        <f>IFERROR((Ações!$F3271-Ações!$K3271)/Ações!$F3271,0)</f>
        <v>0.49720058002338013</v>
      </c>
      <c r="F3271" s="46">
        <f>IF(OR(Ações!$N3271&lt;0,Ações!$M3271&lt;0),"",(22.5*Ações!$M3271*Ações!$N3271)^0.5)</f>
        <v>25.735908765769278</v>
      </c>
      <c r="G3271" s="47">
        <f>IFERROR((Ações!$H3271-Ações!$K3271)/Ações!$H3271,0)</f>
        <v>1.5915563269834812</v>
      </c>
      <c r="H3271" s="48">
        <f>IFERROR(Ações!$I3271/(Ações!$P3271-Table_1[[#This Row],[CAGR LUCRO 5A]]),0)</f>
        <v>-21.874501902439022</v>
      </c>
      <c r="I3271" s="48">
        <f>IF(Ações!$S3271&lt;0,"",Ações!$O3271*(1+Ações!$S3271))</f>
        <v>1.3452818669999997</v>
      </c>
      <c r="J3271" s="49">
        <f>IFERROR(IF(Ações!$B3271="","",(VLOOKUP(Table_1[[#This Row],[AÇÕES]],'Dados Status Invest STOCKS'!A3257:AD3872,4)/Table_1[[#This Row],[LPA]]))/100,0)</f>
        <v>2.6216216216216216E-2</v>
      </c>
      <c r="K3271" s="64">
        <f>IFERROR(IF(Ações!$B3271="","",VLOOKUP(Table_1[[#This Row],[AÇÕES]],'Dados Status Invest STOCKS'!A3257:AD3872,2)),0)</f>
        <v>12.94</v>
      </c>
      <c r="L3271" s="65">
        <f>IFERROR(IF(Ações!$B3271="","",VLOOKUP(Table_1[[#This Row],[AÇÕES]],'Dados Status Invest STOCKS'!A3257:AD3872,3)/100),0)</f>
        <v>9.2699999999999991E-2</v>
      </c>
      <c r="M3271" s="66">
        <f>IFERROR(IF(Ações!$B3271="","",VLOOKUP(Table_1[[#This Row],[AÇÕES]],'Dados Status Invest STOCKS'!A3257:AD3872,28)),0)</f>
        <v>2.2200000000000002</v>
      </c>
      <c r="N3271" s="66">
        <f>IFERROR(IF(Ações!$B3271="","",VLOOKUP(Table_1[[#This Row],[AÇÕES]],'Dados Status Invest STOCKS'!A3257:AD3872,27)),0)</f>
        <v>13.26</v>
      </c>
      <c r="O3271" s="66">
        <f>IFERROR(IF(Ações!$L3271="","",Ações!$K3271*Ações!$L3271),0)</f>
        <v>1.1995379999999998</v>
      </c>
      <c r="P3271" s="67">
        <f t="shared" si="50"/>
        <v>0.06</v>
      </c>
      <c r="Q3271" s="67">
        <f>IFERROR(Ações!$O3271/Ações!$M3271,0)</f>
        <v>0.54033243243243223</v>
      </c>
      <c r="R3271" s="67">
        <f>IFERROR(IF(Ações!$B3271="","",VLOOKUP(Table_1[[#This Row],[AÇÕES]],'Dados Status Invest STOCKS'!A3257:AD3872,18)/100),0)</f>
        <v>0.16760000000000003</v>
      </c>
      <c r="S3271" s="65">
        <f>IFERROR(IF(Ações!$B3271="","",VLOOKUP(Table_1[[#This Row],[AÇÕES]],'Dados Status Invest STOCKS'!A3257:AD3872,25)/100),0)</f>
        <v>0.1215</v>
      </c>
      <c r="T3271" s="67">
        <f>(1-Ações!$Q3271)*Ações!$R3271</f>
        <v>7.7040284324324373E-2</v>
      </c>
      <c r="U3271" s="68">
        <f>IF(Ações!$S3271=0,Ações!$T3271,IF(Ações!$T3271=0,Ações!$S3271,AVERAGE(Ações!$S3271,Ações!$T3271)))</f>
        <v>9.9270142162162178E-2</v>
      </c>
    </row>
    <row r="3272" spans="2:21" ht="15" customHeight="1" x14ac:dyDescent="0.2">
      <c r="B3272" s="63" t="str">
        <f>IFERROR('Dados Status Invest STOCKS'!A3259,"-")</f>
        <v>NMFCL</v>
      </c>
      <c r="C3272" s="45">
        <f>IFERROR((Ações!$D3272-Ações!$K3272)/Ações!$D3272,0)</f>
        <v>0</v>
      </c>
      <c r="D3272" s="46">
        <f>(Ações!$O3272)/0.06</f>
        <v>0</v>
      </c>
      <c r="E3272" s="47">
        <f>IFERROR((Ações!$F3272-Ações!$K3272)/Ações!$F3272,0)</f>
        <v>1.8880575393380835E-2</v>
      </c>
      <c r="F3272" s="46">
        <f>IF(OR(Ações!$N3272&lt;0,Ações!$M3272&lt;0),"",(22.5*Ações!$M3272*Ações!$N3272)^0.5)</f>
        <v>25.735908765769278</v>
      </c>
      <c r="G3272" s="47">
        <f>IFERROR((Ações!$H3272-Ações!$K3272)/Ações!$H3272,0)</f>
        <v>0</v>
      </c>
      <c r="H3272" s="48">
        <f>IFERROR(Ações!$I3272/(Ações!$P3272-Table_1[[#This Row],[CAGR LUCRO 5A]]),0)</f>
        <v>0</v>
      </c>
      <c r="I3272" s="48">
        <f>IF(Ações!$S3272&lt;0,"",Ações!$O3272*(1+Ações!$S3272))</f>
        <v>0</v>
      </c>
      <c r="J3272" s="49">
        <f>IFERROR(IF(Ações!$B3272="","",(VLOOKUP(Table_1[[#This Row],[AÇÕES]],'Dados Status Invest STOCKS'!A3258:AD3873,4)/Table_1[[#This Row],[LPA]]))/100,0)</f>
        <v>5.1171171171171162E-2</v>
      </c>
      <c r="K3272" s="64">
        <f>IFERROR(IF(Ações!$B3272="","",VLOOKUP(Table_1[[#This Row],[AÇÕES]],'Dados Status Invest STOCKS'!A3258:AD3873,2)),0)</f>
        <v>25.25</v>
      </c>
      <c r="L3272" s="65">
        <f>IFERROR(IF(Ações!$B3272="","",VLOOKUP(Table_1[[#This Row],[AÇÕES]],'Dados Status Invest STOCKS'!A3258:AD3873,3)/100),0)</f>
        <v>0</v>
      </c>
      <c r="M3272" s="66">
        <f>IFERROR(IF(Ações!$B3272="","",VLOOKUP(Table_1[[#This Row],[AÇÕES]],'Dados Status Invest STOCKS'!A3258:AD3873,28)),0)</f>
        <v>2.2200000000000002</v>
      </c>
      <c r="N3272" s="66">
        <f>IFERROR(IF(Ações!$B3272="","",VLOOKUP(Table_1[[#This Row],[AÇÕES]],'Dados Status Invest STOCKS'!A3258:AD3873,27)),0)</f>
        <v>13.26</v>
      </c>
      <c r="O3272" s="66">
        <f>IFERROR(IF(Ações!$L3272="","",Ações!$K3272*Ações!$L3272),0)</f>
        <v>0</v>
      </c>
      <c r="P3272" s="67">
        <f t="shared" si="50"/>
        <v>0.06</v>
      </c>
      <c r="Q3272" s="67">
        <f>IFERROR(Ações!$O3272/Ações!$M3272,0)</f>
        <v>0</v>
      </c>
      <c r="R3272" s="67">
        <f>IFERROR(IF(Ações!$B3272="","",VLOOKUP(Table_1[[#This Row],[AÇÕES]],'Dados Status Invest STOCKS'!A3258:AD3873,18)/100),0)</f>
        <v>0.16760000000000003</v>
      </c>
      <c r="S3272" s="65">
        <f>IFERROR(IF(Ações!$B3272="","",VLOOKUP(Table_1[[#This Row],[AÇÕES]],'Dados Status Invest STOCKS'!A3258:AD3873,25)/100),0)</f>
        <v>0.1215</v>
      </c>
      <c r="T3272" s="67">
        <f>(1-Ações!$Q3272)*Ações!$R3272</f>
        <v>0.16760000000000003</v>
      </c>
      <c r="U3272" s="68">
        <f>IF(Ações!$S3272=0,Ações!$T3272,IF(Ações!$T3272=0,Ações!$S3272,AVERAGE(Ações!$S3272,Ações!$T3272)))</f>
        <v>0.14455000000000001</v>
      </c>
    </row>
    <row r="3273" spans="2:21" ht="15" customHeight="1" x14ac:dyDescent="0.2">
      <c r="B3273" s="63" t="str">
        <f>IFERROR('Dados Status Invest STOCKS'!A3260,"-")</f>
        <v>NMIH</v>
      </c>
      <c r="C3273" s="45">
        <f>IFERROR((Ações!$D3273-Ações!$K3273)/Ações!$D3273,0)</f>
        <v>0</v>
      </c>
      <c r="D3273" s="46">
        <f>(Ações!$O3273)/0.06</f>
        <v>0</v>
      </c>
      <c r="E3273" s="47">
        <f>IFERROR((Ações!$F3273-Ações!$K3273)/Ações!$F3273,0)</f>
        <v>0.23797837395108531</v>
      </c>
      <c r="F3273" s="46">
        <f>IF(OR(Ações!$N3273&lt;0,Ações!$M3273&lt;0),"",(22.5*Ações!$M3273*Ações!$N3273)^0.5)</f>
        <v>31.849489791831829</v>
      </c>
      <c r="G3273" s="47">
        <f>IFERROR((Ações!$H3273-Ações!$K3273)/Ações!$H3273,0)</f>
        <v>0</v>
      </c>
      <c r="H3273" s="48">
        <f>IFERROR(Ações!$I3273/(Ações!$P3273-Table_1[[#This Row],[CAGR LUCRO 5A]]),0)</f>
        <v>0</v>
      </c>
      <c r="I3273" s="48">
        <f>IF(Ações!$S3273&lt;0,"",Ações!$O3273*(1+Ações!$S3273))</f>
        <v>0</v>
      </c>
      <c r="J3273" s="49">
        <f>IFERROR(IF(Ações!$B3273="","",(VLOOKUP(Table_1[[#This Row],[AÇÕES]],'Dados Status Invest STOCKS'!A3259:AD3874,4)/Table_1[[#This Row],[LPA]]))/100,0)</f>
        <v>3.7294117647058825E-2</v>
      </c>
      <c r="K3273" s="64">
        <f>IFERROR(IF(Ações!$B3273="","",VLOOKUP(Table_1[[#This Row],[AÇÕES]],'Dados Status Invest STOCKS'!A3259:AD3874,2)),0)</f>
        <v>24.27</v>
      </c>
      <c r="L3273" s="65">
        <f>IFERROR(IF(Ações!$B3273="","",VLOOKUP(Table_1[[#This Row],[AÇÕES]],'Dados Status Invest STOCKS'!A3259:AD3874,3)/100),0)</f>
        <v>0</v>
      </c>
      <c r="M3273" s="66">
        <f>IFERROR(IF(Ações!$B3273="","",VLOOKUP(Table_1[[#This Row],[AÇÕES]],'Dados Status Invest STOCKS'!A3259:AD3874,28)),0)</f>
        <v>2.5499999999999998</v>
      </c>
      <c r="N3273" s="66">
        <f>IFERROR(IF(Ações!$B3273="","",VLOOKUP(Table_1[[#This Row],[AÇÕES]],'Dados Status Invest STOCKS'!A3259:AD3874,27)),0)</f>
        <v>17.68</v>
      </c>
      <c r="O3273" s="66">
        <f>IFERROR(IF(Ações!$L3273="","",Ações!$K3273*Ações!$L3273),0)</f>
        <v>0</v>
      </c>
      <c r="P3273" s="67">
        <f t="shared" si="50"/>
        <v>0.06</v>
      </c>
      <c r="Q3273" s="67">
        <f>IFERROR(Ações!$O3273/Ações!$M3273,0)</f>
        <v>0</v>
      </c>
      <c r="R3273" s="67">
        <f>IFERROR(IF(Ações!$B3273="","",VLOOKUP(Table_1[[#This Row],[AÇÕES]],'Dados Status Invest STOCKS'!A3259:AD3874,18)/100),0)</f>
        <v>0.1444</v>
      </c>
      <c r="S3273" s="65">
        <f>IFERROR(IF(Ações!$B3273="","",VLOOKUP(Table_1[[#This Row],[AÇÕES]],'Dados Status Invest STOCKS'!A3259:AD3874,25)/100),0)</f>
        <v>0</v>
      </c>
      <c r="T3273" s="67">
        <f>(1-Ações!$Q3273)*Ações!$R3273</f>
        <v>0.1444</v>
      </c>
      <c r="U3273" s="68">
        <f>IF(Ações!$S3273=0,Ações!$T3273,IF(Ações!$T3273=0,Ações!$S3273,AVERAGE(Ações!$S3273,Ações!$T3273)))</f>
        <v>0.1444</v>
      </c>
    </row>
    <row r="3274" spans="2:21" ht="15" customHeight="1" x14ac:dyDescent="0.2">
      <c r="B3274" s="63" t="str">
        <f>IFERROR('Dados Status Invest STOCKS'!A3261,"-")</f>
        <v>NMM</v>
      </c>
      <c r="C3274" s="45">
        <f>IFERROR((Ações!$D3274-Ações!$K3274)/Ações!$D3274,0)</f>
        <v>-6.3170731707317085</v>
      </c>
      <c r="D3274" s="46">
        <f>(Ações!$O3274)/0.06</f>
        <v>3.3291999999999993</v>
      </c>
      <c r="E3274" s="47">
        <f>IFERROR((Ações!$F3274-Ações!$K3274)/Ações!$F3274,0)</f>
        <v>0.68374663170753514</v>
      </c>
      <c r="F3274" s="46">
        <f>IF(OR(Ações!$N3274&lt;0,Ações!$M3274&lt;0),"",(22.5*Ações!$M3274*Ações!$N3274)^0.5)</f>
        <v>77.026847592251883</v>
      </c>
      <c r="G3274" s="47">
        <f>IFERROR((Ações!$H3274-Ações!$K3274)/Ações!$H3274,0)</f>
        <v>-6.3170731707317085</v>
      </c>
      <c r="H3274" s="48">
        <f>IFERROR(Ações!$I3274/(Ações!$P3274-Table_1[[#This Row],[CAGR LUCRO 5A]]),0)</f>
        <v>3.3291999999999993</v>
      </c>
      <c r="I3274" s="48">
        <f>IF(Ações!$S3274&lt;0,"",Ações!$O3274*(1+Ações!$S3274))</f>
        <v>0.19975199999999996</v>
      </c>
      <c r="J3274" s="49">
        <f>IFERROR(IF(Ações!$B3274="","",(VLOOKUP(Table_1[[#This Row],[AÇÕES]],'Dados Status Invest STOCKS'!A3260:AD3875,4)/Table_1[[#This Row],[LPA]]))/100,0)</f>
        <v>6.1172741679873218E-3</v>
      </c>
      <c r="K3274" s="64">
        <f>IFERROR(IF(Ações!$B3274="","",VLOOKUP(Table_1[[#This Row],[AÇÕES]],'Dados Status Invest STOCKS'!A3260:AD3875,2)),0)</f>
        <v>24.36</v>
      </c>
      <c r="L3274" s="65">
        <f>IFERROR(IF(Ações!$B3274="","",VLOOKUP(Table_1[[#This Row],[AÇÕES]],'Dados Status Invest STOCKS'!A3260:AD3875,3)/100),0)</f>
        <v>8.199999999999999E-3</v>
      </c>
      <c r="M3274" s="66">
        <f>IFERROR(IF(Ações!$B3274="","",VLOOKUP(Table_1[[#This Row],[AÇÕES]],'Dados Status Invest STOCKS'!A3260:AD3875,28)),0)</f>
        <v>6.31</v>
      </c>
      <c r="N3274" s="66">
        <f>IFERROR(IF(Ações!$B3274="","",VLOOKUP(Table_1[[#This Row],[AÇÕES]],'Dados Status Invest STOCKS'!A3260:AD3875,27)),0)</f>
        <v>41.79</v>
      </c>
      <c r="O3274" s="66">
        <f>IFERROR(IF(Ações!$L3274="","",Ações!$K3274*Ações!$L3274),0)</f>
        <v>0.19975199999999996</v>
      </c>
      <c r="P3274" s="67">
        <f t="shared" si="50"/>
        <v>0.06</v>
      </c>
      <c r="Q3274" s="67">
        <f>IFERROR(Ações!$O3274/Ações!$M3274,0)</f>
        <v>3.1656418383518223E-2</v>
      </c>
      <c r="R3274" s="67">
        <f>IFERROR(IF(Ações!$B3274="","",VLOOKUP(Table_1[[#This Row],[AÇÕES]],'Dados Status Invest STOCKS'!A3260:AD3875,18)/100),0)</f>
        <v>0.15090000000000001</v>
      </c>
      <c r="S3274" s="65">
        <f>IFERROR(IF(Ações!$B3274="","",VLOOKUP(Table_1[[#This Row],[AÇÕES]],'Dados Status Invest STOCKS'!A3260:AD3875,25)/100),0)</f>
        <v>0</v>
      </c>
      <c r="T3274" s="67">
        <f>(1-Ações!$Q3274)*Ações!$R3274</f>
        <v>0.14612304646592711</v>
      </c>
      <c r="U3274" s="68">
        <f>IF(Ações!$S3274=0,Ações!$T3274,IF(Ações!$T3274=0,Ações!$S3274,AVERAGE(Ações!$S3274,Ações!$T3274)))</f>
        <v>0.14612304646592711</v>
      </c>
    </row>
    <row r="3275" spans="2:21" ht="15" customHeight="1" x14ac:dyDescent="0.2">
      <c r="B3275" s="63" t="str">
        <f>IFERROR('Dados Status Invest STOCKS'!A3262,"-")</f>
        <v>NMMC</v>
      </c>
      <c r="C3275" s="45">
        <f>IFERROR((Ações!$D3275-Ações!$K3275)/Ações!$D3275,0)</f>
        <v>0</v>
      </c>
      <c r="D3275" s="46">
        <f>(Ações!$O3275)/0.06</f>
        <v>0</v>
      </c>
      <c r="E3275" s="47">
        <f>IFERROR((Ações!$F3275-Ações!$K3275)/Ações!$F3275,0)</f>
        <v>0</v>
      </c>
      <c r="F3275" s="46" t="str">
        <f>IF(OR(Ações!$N3275&lt;0,Ações!$M3275&lt;0),"",(22.5*Ações!$M3275*Ações!$N3275)^0.5)</f>
        <v/>
      </c>
      <c r="G3275" s="47">
        <f>IFERROR((Ações!$H3275-Ações!$K3275)/Ações!$H3275,0)</f>
        <v>0</v>
      </c>
      <c r="H3275" s="48">
        <f>IFERROR(Ações!$I3275/(Ações!$P3275-Table_1[[#This Row],[CAGR LUCRO 5A]]),0)</f>
        <v>0</v>
      </c>
      <c r="I3275" s="48">
        <f>IF(Ações!$S3275&lt;0,"",Ações!$O3275*(1+Ações!$S3275))</f>
        <v>0</v>
      </c>
      <c r="J3275" s="49">
        <f>IFERROR(IF(Ações!$B3275="","",(VLOOKUP(Table_1[[#This Row],[AÇÕES]],'Dados Status Invest STOCKS'!A3261:AD3876,4)/Table_1[[#This Row],[LPA]]))/100,0)</f>
        <v>1.4592307692307691</v>
      </c>
      <c r="K3275" s="64">
        <f>IFERROR(IF(Ações!$B3275="","",VLOOKUP(Table_1[[#This Row],[AÇÕES]],'Dados Status Invest STOCKS'!A3261:AD3876,2)),0)</f>
        <v>9.84</v>
      </c>
      <c r="L3275" s="65">
        <f>IFERROR(IF(Ações!$B3275="","",VLOOKUP(Table_1[[#This Row],[AÇÕES]],'Dados Status Invest STOCKS'!A3261:AD3876,3)/100),0)</f>
        <v>0</v>
      </c>
      <c r="M3275" s="66">
        <f>IFERROR(IF(Ações!$B3275="","",VLOOKUP(Table_1[[#This Row],[AÇÕES]],'Dados Status Invest STOCKS'!A3261:AD3876,28)),0)</f>
        <v>0.26</v>
      </c>
      <c r="N3275" s="66">
        <f>IFERROR(IF(Ações!$B3275="","",VLOOKUP(Table_1[[#This Row],[AÇÕES]],'Dados Status Invest STOCKS'!A3261:AD3876,27)),0)</f>
        <v>-0.83</v>
      </c>
      <c r="O3275" s="66">
        <f>IFERROR(IF(Ações!$L3275="","",Ações!$K3275*Ações!$L3275),0)</f>
        <v>0</v>
      </c>
      <c r="P3275" s="67">
        <f t="shared" si="50"/>
        <v>0.06</v>
      </c>
      <c r="Q3275" s="67">
        <f>IFERROR(Ações!$O3275/Ações!$M3275,0)</f>
        <v>0</v>
      </c>
      <c r="R3275" s="67">
        <f>IFERROR(IF(Ações!$B3275="","",VLOOKUP(Table_1[[#This Row],[AÇÕES]],'Dados Status Invest STOCKS'!A3261:AD3876,18)/100),0)</f>
        <v>-0.31159999999999999</v>
      </c>
      <c r="S3275" s="65">
        <f>IFERROR(IF(Ações!$B3275="","",VLOOKUP(Table_1[[#This Row],[AÇÕES]],'Dados Status Invest STOCKS'!A3261:AD3876,25)/100),0)</f>
        <v>0</v>
      </c>
      <c r="T3275" s="67">
        <f>(1-Ações!$Q3275)*Ações!$R3275</f>
        <v>-0.31159999999999999</v>
      </c>
      <c r="U3275" s="68">
        <f>IF(Ações!$S3275=0,Ações!$T3275,IF(Ações!$T3275=0,Ações!$S3275,AVERAGE(Ações!$S3275,Ações!$T3275)))</f>
        <v>-0.31159999999999999</v>
      </c>
    </row>
    <row r="3276" spans="2:21" ht="15" customHeight="1" x14ac:dyDescent="0.2">
      <c r="B3276" s="63" t="str">
        <f>IFERROR('Dados Status Invest STOCKS'!A3263,"-")</f>
        <v>NMMCU</v>
      </c>
      <c r="C3276" s="45">
        <f>IFERROR((Ações!$D3276-Ações!$K3276)/Ações!$D3276,0)</f>
        <v>0</v>
      </c>
      <c r="D3276" s="46">
        <f>(Ações!$O3276)/0.06</f>
        <v>0</v>
      </c>
      <c r="E3276" s="47">
        <f>IFERROR((Ações!$F3276-Ações!$K3276)/Ações!$F3276,0)</f>
        <v>0</v>
      </c>
      <c r="F3276" s="46" t="str">
        <f>IF(OR(Ações!$N3276&lt;0,Ações!$M3276&lt;0),"",(22.5*Ações!$M3276*Ações!$N3276)^0.5)</f>
        <v/>
      </c>
      <c r="G3276" s="47">
        <f>IFERROR((Ações!$H3276-Ações!$K3276)/Ações!$H3276,0)</f>
        <v>0</v>
      </c>
      <c r="H3276" s="48">
        <f>IFERROR(Ações!$I3276/(Ações!$P3276-Table_1[[#This Row],[CAGR LUCRO 5A]]),0)</f>
        <v>0</v>
      </c>
      <c r="I3276" s="48">
        <f>IF(Ações!$S3276&lt;0,"",Ações!$O3276*(1+Ações!$S3276))</f>
        <v>0</v>
      </c>
      <c r="J3276" s="49">
        <f>IFERROR(IF(Ações!$B3276="","",(VLOOKUP(Table_1[[#This Row],[AÇÕES]],'Dados Status Invest STOCKS'!A3262:AD3877,4)/Table_1[[#This Row],[LPA]]))/100,0)</f>
        <v>1.5019230769230767</v>
      </c>
      <c r="K3276" s="64">
        <f>IFERROR(IF(Ações!$B3276="","",VLOOKUP(Table_1[[#This Row],[AÇÕES]],'Dados Status Invest STOCKS'!A3262:AD3877,2)),0)</f>
        <v>10.130000000000001</v>
      </c>
      <c r="L3276" s="65">
        <f>IFERROR(IF(Ações!$B3276="","",VLOOKUP(Table_1[[#This Row],[AÇÕES]],'Dados Status Invest STOCKS'!A3262:AD3877,3)/100),0)</f>
        <v>0</v>
      </c>
      <c r="M3276" s="66">
        <f>IFERROR(IF(Ações!$B3276="","",VLOOKUP(Table_1[[#This Row],[AÇÕES]],'Dados Status Invest STOCKS'!A3262:AD3877,28)),0)</f>
        <v>0.26</v>
      </c>
      <c r="N3276" s="66">
        <f>IFERROR(IF(Ações!$B3276="","",VLOOKUP(Table_1[[#This Row],[AÇÕES]],'Dados Status Invest STOCKS'!A3262:AD3877,27)),0)</f>
        <v>-0.83</v>
      </c>
      <c r="O3276" s="66">
        <f>IFERROR(IF(Ações!$L3276="","",Ações!$K3276*Ações!$L3276),0)</f>
        <v>0</v>
      </c>
      <c r="P3276" s="67">
        <f t="shared" si="50"/>
        <v>0.06</v>
      </c>
      <c r="Q3276" s="67">
        <f>IFERROR(Ações!$O3276/Ações!$M3276,0)</f>
        <v>0</v>
      </c>
      <c r="R3276" s="67">
        <f>IFERROR(IF(Ações!$B3276="","",VLOOKUP(Table_1[[#This Row],[AÇÕES]],'Dados Status Invest STOCKS'!A3262:AD3877,18)/100),0)</f>
        <v>-0.31159999999999999</v>
      </c>
      <c r="S3276" s="65">
        <f>IFERROR(IF(Ações!$B3276="","",VLOOKUP(Table_1[[#This Row],[AÇÕES]],'Dados Status Invest STOCKS'!A3262:AD3877,25)/100),0)</f>
        <v>0</v>
      </c>
      <c r="T3276" s="67">
        <f>(1-Ações!$Q3276)*Ações!$R3276</f>
        <v>-0.31159999999999999</v>
      </c>
      <c r="U3276" s="68">
        <f>IF(Ações!$S3276=0,Ações!$T3276,IF(Ações!$T3276=0,Ações!$S3276,AVERAGE(Ações!$S3276,Ações!$T3276)))</f>
        <v>-0.31159999999999999</v>
      </c>
    </row>
    <row r="3277" spans="2:21" ht="15" customHeight="1" x14ac:dyDescent="0.2">
      <c r="B3277" s="63" t="str">
        <f>IFERROR('Dados Status Invest STOCKS'!A3264,"-")</f>
        <v>NMMCW</v>
      </c>
      <c r="C3277" s="45">
        <f>IFERROR((Ações!$D3277-Ações!$K3277)/Ações!$D3277,0)</f>
        <v>0</v>
      </c>
      <c r="D3277" s="46">
        <f>(Ações!$O3277)/0.06</f>
        <v>0</v>
      </c>
      <c r="E3277" s="47">
        <f>IFERROR((Ações!$F3277-Ações!$K3277)/Ações!$F3277,0)</f>
        <v>0</v>
      </c>
      <c r="F3277" s="46" t="str">
        <f>IF(OR(Ações!$N3277&lt;0,Ações!$M3277&lt;0),"",(22.5*Ações!$M3277*Ações!$N3277)^0.5)</f>
        <v/>
      </c>
      <c r="G3277" s="47">
        <f>IFERROR((Ações!$H3277-Ações!$K3277)/Ações!$H3277,0)</f>
        <v>0</v>
      </c>
      <c r="H3277" s="48">
        <f>IFERROR(Ações!$I3277/(Ações!$P3277-Table_1[[#This Row],[CAGR LUCRO 5A]]),0)</f>
        <v>0</v>
      </c>
      <c r="I3277" s="48">
        <f>IF(Ações!$S3277&lt;0,"",Ações!$O3277*(1+Ações!$S3277))</f>
        <v>0</v>
      </c>
      <c r="J3277" s="49">
        <f>IFERROR(IF(Ações!$B3277="","",(VLOOKUP(Table_1[[#This Row],[AÇÕES]],'Dados Status Invest STOCKS'!A3263:AD3878,4)/Table_1[[#This Row],[LPA]]))/100,0)</f>
        <v>9.6538461538461531E-2</v>
      </c>
      <c r="K3277" s="64">
        <f>IFERROR(IF(Ações!$B3277="","",VLOOKUP(Table_1[[#This Row],[AÇÕES]],'Dados Status Invest STOCKS'!A3263:AD3878,2)),0)</f>
        <v>0.65</v>
      </c>
      <c r="L3277" s="65">
        <f>IFERROR(IF(Ações!$B3277="","",VLOOKUP(Table_1[[#This Row],[AÇÕES]],'Dados Status Invest STOCKS'!A3263:AD3878,3)/100),0)</f>
        <v>0</v>
      </c>
      <c r="M3277" s="66">
        <f>IFERROR(IF(Ações!$B3277="","",VLOOKUP(Table_1[[#This Row],[AÇÕES]],'Dados Status Invest STOCKS'!A3263:AD3878,28)),0)</f>
        <v>0.26</v>
      </c>
      <c r="N3277" s="66">
        <f>IFERROR(IF(Ações!$B3277="","",VLOOKUP(Table_1[[#This Row],[AÇÕES]],'Dados Status Invest STOCKS'!A3263:AD3878,27)),0)</f>
        <v>-0.83</v>
      </c>
      <c r="O3277" s="66">
        <f>IFERROR(IF(Ações!$L3277="","",Ações!$K3277*Ações!$L3277),0)</f>
        <v>0</v>
      </c>
      <c r="P3277" s="67">
        <f t="shared" si="50"/>
        <v>0.06</v>
      </c>
      <c r="Q3277" s="67">
        <f>IFERROR(Ações!$O3277/Ações!$M3277,0)</f>
        <v>0</v>
      </c>
      <c r="R3277" s="67">
        <f>IFERROR(IF(Ações!$B3277="","",VLOOKUP(Table_1[[#This Row],[AÇÕES]],'Dados Status Invest STOCKS'!A3263:AD3878,18)/100),0)</f>
        <v>-0.31159999999999999</v>
      </c>
      <c r="S3277" s="65">
        <f>IFERROR(IF(Ações!$B3277="","",VLOOKUP(Table_1[[#This Row],[AÇÕES]],'Dados Status Invest STOCKS'!A3263:AD3878,25)/100),0)</f>
        <v>0</v>
      </c>
      <c r="T3277" s="67">
        <f>(1-Ações!$Q3277)*Ações!$R3277</f>
        <v>-0.31159999999999999</v>
      </c>
      <c r="U3277" s="68">
        <f>IF(Ações!$S3277=0,Ações!$T3277,IF(Ações!$T3277=0,Ações!$S3277,AVERAGE(Ações!$S3277,Ações!$T3277)))</f>
        <v>-0.31159999999999999</v>
      </c>
    </row>
    <row r="3278" spans="2:21" ht="15" customHeight="1" x14ac:dyDescent="0.2">
      <c r="B3278" s="63" t="str">
        <f>IFERROR('Dados Status Invest STOCKS'!A3265,"-")</f>
        <v>NMR</v>
      </c>
      <c r="C3278" s="45">
        <f>IFERROR((Ações!$D3278-Ações!$K3278)/Ações!$D3278,0)</f>
        <v>-0.51515151515151525</v>
      </c>
      <c r="D3278" s="46">
        <f>(Ações!$O3278)/0.06</f>
        <v>2.9304000000000001</v>
      </c>
      <c r="E3278" s="47">
        <f>IFERROR((Ações!$F3278-Ações!$K3278)/Ações!$F3278,0)</f>
        <v>0.24147434006513896</v>
      </c>
      <c r="F3278" s="46">
        <f>IF(OR(Ações!$N3278&lt;0,Ações!$M3278&lt;0),"",(22.5*Ações!$M3278*Ações!$N3278)^0.5)</f>
        <v>5.8534605149432766</v>
      </c>
      <c r="G3278" s="47">
        <f>IFERROR((Ações!$H3278-Ações!$K3278)/Ações!$H3278,0)</f>
        <v>0.73276477233003112</v>
      </c>
      <c r="H3278" s="48">
        <f>IFERROR(Ações!$I3278/(Ações!$P3278-Table_1[[#This Row],[CAGR LUCRO 5A]]),0)</f>
        <v>16.614576000000003</v>
      </c>
      <c r="I3278" s="48">
        <f>IF(Ações!$S3278&lt;0,"",Ações!$O3278*(1+Ações!$S3278))</f>
        <v>0.18442179359999999</v>
      </c>
      <c r="J3278" s="49">
        <f>IFERROR(IF(Ações!$B3278="","",(VLOOKUP(Table_1[[#This Row],[AÇÕES]],'Dados Status Invest STOCKS'!A3264:AD3879,4)/Table_1[[#This Row],[LPA]]))/100,0)</f>
        <v>1.34</v>
      </c>
      <c r="K3278" s="64">
        <f>IFERROR(IF(Ações!$B3278="","",VLOOKUP(Table_1[[#This Row],[AÇÕES]],'Dados Status Invest STOCKS'!A3264:AD3879,2)),0)</f>
        <v>4.4400000000000004</v>
      </c>
      <c r="L3278" s="65">
        <f>IFERROR(IF(Ações!$B3278="","",VLOOKUP(Table_1[[#This Row],[AÇÕES]],'Dados Status Invest STOCKS'!A3264:AD3879,3)/100),0)</f>
        <v>3.9599999999999996E-2</v>
      </c>
      <c r="M3278" s="66">
        <f>IFERROR(IF(Ações!$B3278="","",VLOOKUP(Table_1[[#This Row],[AÇÕES]],'Dados Status Invest STOCKS'!A3264:AD3879,28)),0)</f>
        <v>0.18</v>
      </c>
      <c r="N3278" s="66">
        <f>IFERROR(IF(Ações!$B3278="","",VLOOKUP(Table_1[[#This Row],[AÇÕES]],'Dados Status Invest STOCKS'!A3264:AD3879,27)),0)</f>
        <v>8.4600000000000009</v>
      </c>
      <c r="O3278" s="66">
        <f>IFERROR(IF(Ações!$L3278="","",Ações!$K3278*Ações!$L3278),0)</f>
        <v>0.17582400000000001</v>
      </c>
      <c r="P3278" s="67">
        <f t="shared" si="50"/>
        <v>0.06</v>
      </c>
      <c r="Q3278" s="67">
        <f>IFERROR(Ações!$O3278/Ações!$M3278,0)</f>
        <v>0.97680000000000011</v>
      </c>
      <c r="R3278" s="67">
        <f>IFERROR(IF(Ações!$B3278="","",VLOOKUP(Table_1[[#This Row],[AÇÕES]],'Dados Status Invest STOCKS'!A3264:AD3879,18)/100),0)</f>
        <v>2.18E-2</v>
      </c>
      <c r="S3278" s="65">
        <f>IFERROR(IF(Ações!$B3278="","",VLOOKUP(Table_1[[#This Row],[AÇÕES]],'Dados Status Invest STOCKS'!A3264:AD3879,25)/100),0)</f>
        <v>4.8899999999999999E-2</v>
      </c>
      <c r="T3278" s="67">
        <f>(1-Ações!$Q3278)*Ações!$R3278</f>
        <v>5.0575999999999757E-4</v>
      </c>
      <c r="U3278" s="68">
        <f>IF(Ações!$S3278=0,Ações!$T3278,IF(Ações!$T3278=0,Ações!$S3278,AVERAGE(Ações!$S3278,Ações!$T3278)))</f>
        <v>2.470288E-2</v>
      </c>
    </row>
    <row r="3279" spans="2:21" ht="15" customHeight="1" x14ac:dyDescent="0.2">
      <c r="B3279" s="63" t="str">
        <f>IFERROR('Dados Status Invest STOCKS'!A3266,"-")</f>
        <v>NMRD</v>
      </c>
      <c r="C3279" s="45">
        <f>IFERROR((Ações!$D3279-Ações!$K3279)/Ações!$D3279,0)</f>
        <v>0</v>
      </c>
      <c r="D3279" s="46">
        <f>(Ações!$O3279)/0.06</f>
        <v>0</v>
      </c>
      <c r="E3279" s="47">
        <f>IFERROR((Ações!$F3279-Ações!$K3279)/Ações!$F3279,0)</f>
        <v>0</v>
      </c>
      <c r="F3279" s="46" t="str">
        <f>IF(OR(Ações!$N3279&lt;0,Ações!$M3279&lt;0),"",(22.5*Ações!$M3279*Ações!$N3279)^0.5)</f>
        <v/>
      </c>
      <c r="G3279" s="47">
        <f>IFERROR((Ações!$H3279-Ações!$K3279)/Ações!$H3279,0)</f>
        <v>0</v>
      </c>
      <c r="H3279" s="48">
        <f>IFERROR(Ações!$I3279/(Ações!$P3279-Table_1[[#This Row],[CAGR LUCRO 5A]]),0)</f>
        <v>0</v>
      </c>
      <c r="I3279" s="48">
        <f>IF(Ações!$S3279&lt;0,"",Ações!$O3279*(1+Ações!$S3279))</f>
        <v>0</v>
      </c>
      <c r="J3279" s="49">
        <f>IFERROR(IF(Ações!$B3279="","",(VLOOKUP(Table_1[[#This Row],[AÇÕES]],'Dados Status Invest STOCKS'!A3265:AD3880,4)/Table_1[[#This Row],[LPA]]))/100,0)</f>
        <v>0.19600000000000001</v>
      </c>
      <c r="K3279" s="64">
        <f>IFERROR(IF(Ações!$B3279="","",VLOOKUP(Table_1[[#This Row],[AÇÕES]],'Dados Status Invest STOCKS'!A3265:AD3880,2)),0)</f>
        <v>3.94</v>
      </c>
      <c r="L3279" s="65">
        <f>IFERROR(IF(Ações!$B3279="","",VLOOKUP(Table_1[[#This Row],[AÇÕES]],'Dados Status Invest STOCKS'!A3265:AD3880,3)/100),0)</f>
        <v>0</v>
      </c>
      <c r="M3279" s="66">
        <f>IFERROR(IF(Ações!$B3279="","",VLOOKUP(Table_1[[#This Row],[AÇÕES]],'Dados Status Invest STOCKS'!A3265:AD3880,28)),0)</f>
        <v>-0.45</v>
      </c>
      <c r="N3279" s="66">
        <f>IFERROR(IF(Ações!$B3279="","",VLOOKUP(Table_1[[#This Row],[AÇÕES]],'Dados Status Invest STOCKS'!A3265:AD3880,27)),0)</f>
        <v>0.19</v>
      </c>
      <c r="O3279" s="66">
        <f>IFERROR(IF(Ações!$L3279="","",Ações!$K3279*Ações!$L3279),0)</f>
        <v>0</v>
      </c>
      <c r="P3279" s="67">
        <f t="shared" ref="P3279:P3342" si="51">$U$6</f>
        <v>0.06</v>
      </c>
      <c r="Q3279" s="67">
        <f>IFERROR(Ações!$O3279/Ações!$M3279,0)</f>
        <v>0</v>
      </c>
      <c r="R3279" s="67">
        <f>IFERROR(IF(Ações!$B3279="","",VLOOKUP(Table_1[[#This Row],[AÇÕES]],'Dados Status Invest STOCKS'!A3265:AD3880,18)/100),0)</f>
        <v>-2.3856999999999999</v>
      </c>
      <c r="S3279" s="65">
        <f>IFERROR(IF(Ações!$B3279="","",VLOOKUP(Table_1[[#This Row],[AÇÕES]],'Dados Status Invest STOCKS'!A3265:AD3880,25)/100),0)</f>
        <v>0</v>
      </c>
      <c r="T3279" s="67">
        <f>(1-Ações!$Q3279)*Ações!$R3279</f>
        <v>-2.3856999999999999</v>
      </c>
      <c r="U3279" s="68">
        <f>IF(Ações!$S3279=0,Ações!$T3279,IF(Ações!$T3279=0,Ações!$S3279,AVERAGE(Ações!$S3279,Ações!$T3279)))</f>
        <v>-2.3856999999999999</v>
      </c>
    </row>
    <row r="3280" spans="2:21" ht="15" customHeight="1" x14ac:dyDescent="0.2">
      <c r="B3280" s="63" t="str">
        <f>IFERROR('Dados Status Invest STOCKS'!A3267,"-")</f>
        <v>NMRK</v>
      </c>
      <c r="C3280" s="45">
        <f>IFERROR((Ações!$D3280-Ações!$K3280)/Ações!$D3280,0)</f>
        <v>-21.222222222222221</v>
      </c>
      <c r="D3280" s="46">
        <f>(Ações!$O3280)/0.06</f>
        <v>0.67815000000000003</v>
      </c>
      <c r="E3280" s="47">
        <f>IFERROR((Ações!$F3280-Ações!$K3280)/Ações!$F3280,0)</f>
        <v>0.21619892486899603</v>
      </c>
      <c r="F3280" s="46">
        <f>IF(OR(Ações!$N3280&lt;0,Ações!$M3280&lt;0),"",(22.5*Ações!$M3280*Ações!$N3280)^0.5)</f>
        <v>19.226817209304301</v>
      </c>
      <c r="G3280" s="47">
        <f>IFERROR((Ações!$H3280-Ações!$K3280)/Ações!$H3280,0)</f>
        <v>-21.222222222222221</v>
      </c>
      <c r="H3280" s="48">
        <f>IFERROR(Ações!$I3280/(Ações!$P3280-Table_1[[#This Row],[CAGR LUCRO 5A]]),0)</f>
        <v>0.67815000000000003</v>
      </c>
      <c r="I3280" s="48">
        <f>IF(Ações!$S3280&lt;0,"",Ações!$O3280*(1+Ações!$S3280))</f>
        <v>4.0689000000000003E-2</v>
      </c>
      <c r="J3280" s="49">
        <f>IFERROR(IF(Ações!$B3280="","",(VLOOKUP(Table_1[[#This Row],[AÇÕES]],'Dados Status Invest STOCKS'!A3266:AD3881,4)/Table_1[[#This Row],[LPA]]))/100,0)</f>
        <v>1.9496402877697841E-2</v>
      </c>
      <c r="K3280" s="64">
        <f>IFERROR(IF(Ações!$B3280="","",VLOOKUP(Table_1[[#This Row],[AÇÕES]],'Dados Status Invest STOCKS'!A3266:AD3881,2)),0)</f>
        <v>15.07</v>
      </c>
      <c r="L3280" s="65">
        <f>IFERROR(IF(Ações!$B3280="","",VLOOKUP(Table_1[[#This Row],[AÇÕES]],'Dados Status Invest STOCKS'!A3266:AD3881,3)/100),0)</f>
        <v>2.7000000000000001E-3</v>
      </c>
      <c r="M3280" s="66">
        <f>IFERROR(IF(Ações!$B3280="","",VLOOKUP(Table_1[[#This Row],[AÇÕES]],'Dados Status Invest STOCKS'!A3266:AD3881,28)),0)</f>
        <v>2.78</v>
      </c>
      <c r="N3280" s="66">
        <f>IFERROR(IF(Ações!$B3280="","",VLOOKUP(Table_1[[#This Row],[AÇÕES]],'Dados Status Invest STOCKS'!A3266:AD3881,27)),0)</f>
        <v>5.91</v>
      </c>
      <c r="O3280" s="66">
        <f>IFERROR(IF(Ações!$L3280="","",Ações!$K3280*Ações!$L3280),0)</f>
        <v>4.0689000000000003E-2</v>
      </c>
      <c r="P3280" s="67">
        <f t="shared" si="51"/>
        <v>0.06</v>
      </c>
      <c r="Q3280" s="67">
        <f>IFERROR(Ações!$O3280/Ações!$M3280,0)</f>
        <v>1.4636330935251801E-2</v>
      </c>
      <c r="R3280" s="67">
        <f>IFERROR(IF(Ações!$B3280="","",VLOOKUP(Table_1[[#This Row],[AÇÕES]],'Dados Status Invest STOCKS'!A3266:AD3881,18)/100),0)</f>
        <v>0.47090000000000004</v>
      </c>
      <c r="S3280" s="65">
        <f>IFERROR(IF(Ações!$B3280="","",VLOOKUP(Table_1[[#This Row],[AÇÕES]],'Dados Status Invest STOCKS'!A3266:AD3881,25)/100),0)</f>
        <v>0</v>
      </c>
      <c r="T3280" s="67">
        <f>(1-Ações!$Q3280)*Ações!$R3280</f>
        <v>0.46400775176258996</v>
      </c>
      <c r="U3280" s="68">
        <f>IF(Ações!$S3280=0,Ações!$T3280,IF(Ações!$T3280=0,Ações!$S3280,AVERAGE(Ações!$S3280,Ações!$T3280)))</f>
        <v>0.46400775176258996</v>
      </c>
    </row>
    <row r="3281" spans="2:21" ht="15" customHeight="1" x14ac:dyDescent="0.2">
      <c r="B3281" s="63" t="str">
        <f>IFERROR('Dados Status Invest STOCKS'!A3268,"-")</f>
        <v>NMTR</v>
      </c>
      <c r="C3281" s="45">
        <f>IFERROR((Ações!$D3281-Ações!$K3281)/Ações!$D3281,0)</f>
        <v>0</v>
      </c>
      <c r="D3281" s="46">
        <f>(Ações!$O3281)/0.06</f>
        <v>0</v>
      </c>
      <c r="E3281" s="47">
        <f>IFERROR((Ações!$F3281-Ações!$K3281)/Ações!$F3281,0)</f>
        <v>0</v>
      </c>
      <c r="F3281" s="46" t="str">
        <f>IF(OR(Ações!$N3281&lt;0,Ações!$M3281&lt;0),"",(22.5*Ações!$M3281*Ações!$N3281)^0.5)</f>
        <v/>
      </c>
      <c r="G3281" s="47">
        <f>IFERROR((Ações!$H3281-Ações!$K3281)/Ações!$H3281,0)</f>
        <v>0</v>
      </c>
      <c r="H3281" s="48">
        <f>IFERROR(Ações!$I3281/(Ações!$P3281-Table_1[[#This Row],[CAGR LUCRO 5A]]),0)</f>
        <v>0</v>
      </c>
      <c r="I3281" s="48">
        <f>IF(Ações!$S3281&lt;0,"",Ações!$O3281*(1+Ações!$S3281))</f>
        <v>0</v>
      </c>
      <c r="J3281" s="49">
        <f>IFERROR(IF(Ações!$B3281="","",(VLOOKUP(Table_1[[#This Row],[AÇÕES]],'Dados Status Invest STOCKS'!A3267:AD3882,4)/Table_1[[#This Row],[LPA]]))/100,0)</f>
        <v>0.45846153846153848</v>
      </c>
      <c r="K3281" s="64">
        <f>IFERROR(IF(Ações!$B3281="","",VLOOKUP(Table_1[[#This Row],[AÇÕES]],'Dados Status Invest STOCKS'!A3267:AD3882,2)),0)</f>
        <v>0.75</v>
      </c>
      <c r="L3281" s="65">
        <f>IFERROR(IF(Ações!$B3281="","",VLOOKUP(Table_1[[#This Row],[AÇÕES]],'Dados Status Invest STOCKS'!A3267:AD3882,3)/100),0)</f>
        <v>0</v>
      </c>
      <c r="M3281" s="66">
        <f>IFERROR(IF(Ações!$B3281="","",VLOOKUP(Table_1[[#This Row],[AÇÕES]],'Dados Status Invest STOCKS'!A3267:AD3882,28)),0)</f>
        <v>-0.13</v>
      </c>
      <c r="N3281" s="66">
        <f>IFERROR(IF(Ações!$B3281="","",VLOOKUP(Table_1[[#This Row],[AÇÕES]],'Dados Status Invest STOCKS'!A3267:AD3882,27)),0)</f>
        <v>0.19</v>
      </c>
      <c r="O3281" s="66">
        <f>IFERROR(IF(Ações!$L3281="","",Ações!$K3281*Ações!$L3281),0)</f>
        <v>0</v>
      </c>
      <c r="P3281" s="67">
        <f t="shared" si="51"/>
        <v>0.06</v>
      </c>
      <c r="Q3281" s="67">
        <f>IFERROR(Ações!$O3281/Ações!$M3281,0)</f>
        <v>0</v>
      </c>
      <c r="R3281" s="67">
        <f>IFERROR(IF(Ações!$B3281="","",VLOOKUP(Table_1[[#This Row],[AÇÕES]],'Dados Status Invest STOCKS'!A3267:AD3882,18)/100),0)</f>
        <v>-0.65329999999999999</v>
      </c>
      <c r="S3281" s="65">
        <f>IFERROR(IF(Ações!$B3281="","",VLOOKUP(Table_1[[#This Row],[AÇÕES]],'Dados Status Invest STOCKS'!A3267:AD3882,25)/100),0)</f>
        <v>0</v>
      </c>
      <c r="T3281" s="67">
        <f>(1-Ações!$Q3281)*Ações!$R3281</f>
        <v>-0.65329999999999999</v>
      </c>
      <c r="U3281" s="68">
        <f>IF(Ações!$S3281=0,Ações!$T3281,IF(Ações!$T3281=0,Ações!$S3281,AVERAGE(Ações!$S3281,Ações!$T3281)))</f>
        <v>-0.65329999999999999</v>
      </c>
    </row>
    <row r="3282" spans="2:21" ht="15" customHeight="1" x14ac:dyDescent="0.2">
      <c r="B3282" s="63" t="str">
        <f>IFERROR('Dados Status Invest STOCKS'!A3269,"-")</f>
        <v>NNA</v>
      </c>
      <c r="C3282" s="45">
        <f>IFERROR((Ações!$D3282-Ações!$K3282)/Ações!$D3282,0)</f>
        <v>0</v>
      </c>
      <c r="D3282" s="46">
        <f>(Ações!$O3282)/0.06</f>
        <v>0</v>
      </c>
      <c r="E3282" s="47">
        <f>IFERROR((Ações!$F3282-Ações!$K3282)/Ações!$F3282,0)</f>
        <v>0</v>
      </c>
      <c r="F3282" s="46" t="str">
        <f>IF(OR(Ações!$N3282&lt;0,Ações!$M3282&lt;0),"",(22.5*Ações!$M3282*Ações!$N3282)^0.5)</f>
        <v/>
      </c>
      <c r="G3282" s="47">
        <f>IFERROR((Ações!$H3282-Ações!$K3282)/Ações!$H3282,0)</f>
        <v>0</v>
      </c>
      <c r="H3282" s="48">
        <f>IFERROR(Ações!$I3282/(Ações!$P3282-Table_1[[#This Row],[CAGR LUCRO 5A]]),0)</f>
        <v>0</v>
      </c>
      <c r="I3282" s="48" t="str">
        <f>IF(Ações!$S3282&lt;0,"",Ações!$O3282*(1+Ações!$S3282))</f>
        <v/>
      </c>
      <c r="J3282" s="49">
        <f>IFERROR(IF(Ações!$B3282="","",(VLOOKUP(Table_1[[#This Row],[AÇÕES]],'Dados Status Invest STOCKS'!A3268:AD3883,4)/Table_1[[#This Row],[LPA]]))/100,0)</f>
        <v>0.11581818181818181</v>
      </c>
      <c r="K3282" s="64">
        <f>IFERROR(IF(Ações!$B3282="","",VLOOKUP(Table_1[[#This Row],[AÇÕES]],'Dados Status Invest STOCKS'!A3268:AD3883,2)),0)</f>
        <v>3.48</v>
      </c>
      <c r="L3282" s="65">
        <f>IFERROR(IF(Ações!$B3282="","",VLOOKUP(Table_1[[#This Row],[AÇÕES]],'Dados Status Invest STOCKS'!A3268:AD3883,3)/100),0)</f>
        <v>0</v>
      </c>
      <c r="M3282" s="66">
        <f>IFERROR(IF(Ações!$B3282="","",VLOOKUP(Table_1[[#This Row],[AÇÕES]],'Dados Status Invest STOCKS'!A3268:AD3883,28)),0)</f>
        <v>-0.55000000000000004</v>
      </c>
      <c r="N3282" s="66">
        <f>IFERROR(IF(Ações!$B3282="","",VLOOKUP(Table_1[[#This Row],[AÇÕES]],'Dados Status Invest STOCKS'!A3268:AD3883,27)),0)</f>
        <v>18.46</v>
      </c>
      <c r="O3282" s="66">
        <f>IFERROR(IF(Ações!$L3282="","",Ações!$K3282*Ações!$L3282),0)</f>
        <v>0</v>
      </c>
      <c r="P3282" s="67">
        <f t="shared" si="51"/>
        <v>0.06</v>
      </c>
      <c r="Q3282" s="67">
        <f>IFERROR(Ações!$O3282/Ações!$M3282,0)</f>
        <v>0</v>
      </c>
      <c r="R3282" s="67">
        <f>IFERROR(IF(Ações!$B3282="","",VLOOKUP(Table_1[[#This Row],[AÇÕES]],'Dados Status Invest STOCKS'!A3268:AD3883,18)/100),0)</f>
        <v>-2.9600000000000001E-2</v>
      </c>
      <c r="S3282" s="65">
        <f>IFERROR(IF(Ações!$B3282="","",VLOOKUP(Table_1[[#This Row],[AÇÕES]],'Dados Status Invest STOCKS'!A3268:AD3883,25)/100),0)</f>
        <v>-0.20100000000000001</v>
      </c>
      <c r="T3282" s="67">
        <f>(1-Ações!$Q3282)*Ações!$R3282</f>
        <v>-2.9600000000000001E-2</v>
      </c>
      <c r="U3282" s="68">
        <f>IF(Ações!$S3282=0,Ações!$T3282,IF(Ações!$T3282=0,Ações!$S3282,AVERAGE(Ações!$S3282,Ações!$T3282)))</f>
        <v>-0.11530000000000001</v>
      </c>
    </row>
    <row r="3283" spans="2:21" ht="15" customHeight="1" x14ac:dyDescent="0.2">
      <c r="B3283" s="63" t="str">
        <f>IFERROR('Dados Status Invest STOCKS'!A3270,"-")</f>
        <v>NNBR</v>
      </c>
      <c r="C3283" s="45">
        <f>IFERROR((Ações!$D3283-Ações!$K3283)/Ações!$D3283,0)</f>
        <v>0</v>
      </c>
      <c r="D3283" s="46">
        <f>(Ações!$O3283)/0.06</f>
        <v>0</v>
      </c>
      <c r="E3283" s="47">
        <f>IFERROR((Ações!$F3283-Ações!$K3283)/Ações!$F3283,0)</f>
        <v>0.79227737522163877</v>
      </c>
      <c r="F3283" s="46">
        <f>IF(OR(Ações!$N3283&lt;0,Ações!$M3283&lt;0),"",(22.5*Ações!$M3283*Ações!$N3283)^0.5)</f>
        <v>19.112025010448264</v>
      </c>
      <c r="G3283" s="47">
        <f>IFERROR((Ações!$H3283-Ações!$K3283)/Ações!$H3283,0)</f>
        <v>0</v>
      </c>
      <c r="H3283" s="48">
        <f>IFERROR(Ações!$I3283/(Ações!$P3283-Table_1[[#This Row],[CAGR LUCRO 5A]]),0)</f>
        <v>0</v>
      </c>
      <c r="I3283" s="48">
        <f>IF(Ações!$S3283&lt;0,"",Ações!$O3283*(1+Ações!$S3283))</f>
        <v>0</v>
      </c>
      <c r="J3283" s="49">
        <f>IFERROR(IF(Ações!$B3283="","",(VLOOKUP(Table_1[[#This Row],[AÇÕES]],'Dados Status Invest STOCKS'!A3269:AD3884,4)/Table_1[[#This Row],[LPA]]))/100,0)</f>
        <v>4.1157556270096469E-3</v>
      </c>
      <c r="K3283" s="64">
        <f>IFERROR(IF(Ações!$B3283="","",VLOOKUP(Table_1[[#This Row],[AÇÕES]],'Dados Status Invest STOCKS'!A3269:AD3884,2)),0)</f>
        <v>3.97</v>
      </c>
      <c r="L3283" s="65">
        <f>IFERROR(IF(Ações!$B3283="","",VLOOKUP(Table_1[[#This Row],[AÇÕES]],'Dados Status Invest STOCKS'!A3269:AD3884,3)/100),0)</f>
        <v>0</v>
      </c>
      <c r="M3283" s="66">
        <f>IFERROR(IF(Ações!$B3283="","",VLOOKUP(Table_1[[#This Row],[AÇÕES]],'Dados Status Invest STOCKS'!A3269:AD3884,28)),0)</f>
        <v>3.11</v>
      </c>
      <c r="N3283" s="66">
        <f>IFERROR(IF(Ações!$B3283="","",VLOOKUP(Table_1[[#This Row],[AÇÕES]],'Dados Status Invest STOCKS'!A3269:AD3884,27)),0)</f>
        <v>5.22</v>
      </c>
      <c r="O3283" s="66">
        <f>IFERROR(IF(Ações!$L3283="","",Ações!$K3283*Ações!$L3283),0)</f>
        <v>0</v>
      </c>
      <c r="P3283" s="67">
        <f t="shared" si="51"/>
        <v>0.06</v>
      </c>
      <c r="Q3283" s="67">
        <f>IFERROR(Ações!$O3283/Ações!$M3283,0)</f>
        <v>0</v>
      </c>
      <c r="R3283" s="67">
        <f>IFERROR(IF(Ações!$B3283="","",VLOOKUP(Table_1[[#This Row],[AÇÕES]],'Dados Status Invest STOCKS'!A3269:AD3884,18)/100),0)</f>
        <v>0.59470000000000001</v>
      </c>
      <c r="S3283" s="65">
        <f>IFERROR(IF(Ações!$B3283="","",VLOOKUP(Table_1[[#This Row],[AÇÕES]],'Dados Status Invest STOCKS'!A3269:AD3884,25)/100),0)</f>
        <v>0</v>
      </c>
      <c r="T3283" s="67">
        <f>(1-Ações!$Q3283)*Ações!$R3283</f>
        <v>0.59470000000000001</v>
      </c>
      <c r="U3283" s="68">
        <f>IF(Ações!$S3283=0,Ações!$T3283,IF(Ações!$T3283=0,Ações!$S3283,AVERAGE(Ações!$S3283,Ações!$T3283)))</f>
        <v>0.59470000000000001</v>
      </c>
    </row>
    <row r="3284" spans="2:21" ht="15" customHeight="1" x14ac:dyDescent="0.2">
      <c r="B3284" s="63" t="str">
        <f>IFERROR('Dados Status Invest STOCKS'!A3271,"-")</f>
        <v>NNDM</v>
      </c>
      <c r="C3284" s="45">
        <f>IFERROR((Ações!$D3284-Ações!$K3284)/Ações!$D3284,0)</f>
        <v>0</v>
      </c>
      <c r="D3284" s="46">
        <f>(Ações!$O3284)/0.06</f>
        <v>0</v>
      </c>
      <c r="E3284" s="47">
        <f>IFERROR((Ações!$F3284-Ações!$K3284)/Ações!$F3284,0)</f>
        <v>0</v>
      </c>
      <c r="F3284" s="46" t="str">
        <f>IF(OR(Ações!$N3284&lt;0,Ações!$M3284&lt;0),"",(22.5*Ações!$M3284*Ações!$N3284)^0.5)</f>
        <v/>
      </c>
      <c r="G3284" s="47">
        <f>IFERROR((Ações!$H3284-Ações!$K3284)/Ações!$H3284,0)</f>
        <v>0</v>
      </c>
      <c r="H3284" s="48">
        <f>IFERROR(Ações!$I3284/(Ações!$P3284-Table_1[[#This Row],[CAGR LUCRO 5A]]),0)</f>
        <v>0</v>
      </c>
      <c r="I3284" s="48">
        <f>IF(Ações!$S3284&lt;0,"",Ações!$O3284*(1+Ações!$S3284))</f>
        <v>0</v>
      </c>
      <c r="J3284" s="49">
        <f>IFERROR(IF(Ações!$B3284="","",(VLOOKUP(Table_1[[#This Row],[AÇÕES]],'Dados Status Invest STOCKS'!A3270:AD3885,4)/Table_1[[#This Row],[LPA]]))/100,0)</f>
        <v>0.58083333333333331</v>
      </c>
      <c r="K3284" s="64">
        <f>IFERROR(IF(Ações!$B3284="","",VLOOKUP(Table_1[[#This Row],[AÇÕES]],'Dados Status Invest STOCKS'!A3270:AD3885,2)),0)</f>
        <v>3.32</v>
      </c>
      <c r="L3284" s="65">
        <f>IFERROR(IF(Ações!$B3284="","",VLOOKUP(Table_1[[#This Row],[AÇÕES]],'Dados Status Invest STOCKS'!A3270:AD3885,3)/100),0)</f>
        <v>0</v>
      </c>
      <c r="M3284" s="66">
        <f>IFERROR(IF(Ações!$B3284="","",VLOOKUP(Table_1[[#This Row],[AÇÕES]],'Dados Status Invest STOCKS'!A3270:AD3885,28)),0)</f>
        <v>-0.24</v>
      </c>
      <c r="N3284" s="66">
        <f>IFERROR(IF(Ações!$B3284="","",VLOOKUP(Table_1[[#This Row],[AÇÕES]],'Dados Status Invest STOCKS'!A3270:AD3885,27)),0)</f>
        <v>5.86</v>
      </c>
      <c r="O3284" s="66">
        <f>IFERROR(IF(Ações!$L3284="","",Ações!$K3284*Ações!$L3284),0)</f>
        <v>0</v>
      </c>
      <c r="P3284" s="67">
        <f t="shared" si="51"/>
        <v>0.06</v>
      </c>
      <c r="Q3284" s="67">
        <f>IFERROR(Ações!$O3284/Ações!$M3284,0)</f>
        <v>0</v>
      </c>
      <c r="R3284" s="67">
        <f>IFERROR(IF(Ações!$B3284="","",VLOOKUP(Table_1[[#This Row],[AÇÕES]],'Dados Status Invest STOCKS'!A3270:AD3885,18)/100),0)</f>
        <v>-4.0599999999999997E-2</v>
      </c>
      <c r="S3284" s="65">
        <f>IFERROR(IF(Ações!$B3284="","",VLOOKUP(Table_1[[#This Row],[AÇÕES]],'Dados Status Invest STOCKS'!A3270:AD3885,25)/100),0)</f>
        <v>0</v>
      </c>
      <c r="T3284" s="67">
        <f>(1-Ações!$Q3284)*Ações!$R3284</f>
        <v>-4.0599999999999997E-2</v>
      </c>
      <c r="U3284" s="68">
        <f>IF(Ações!$S3284=0,Ações!$T3284,IF(Ações!$T3284=0,Ações!$S3284,AVERAGE(Ações!$S3284,Ações!$T3284)))</f>
        <v>-4.0599999999999997E-2</v>
      </c>
    </row>
    <row r="3285" spans="2:21" ht="15" customHeight="1" x14ac:dyDescent="0.2">
      <c r="B3285" s="63" t="str">
        <f>IFERROR('Dados Status Invest STOCKS'!A3272,"-")</f>
        <v>NNI</v>
      </c>
      <c r="C3285" s="45">
        <f>IFERROR((Ações!$D3285-Ações!$K3285)/Ações!$D3285,0)</f>
        <v>-4.8823529411764701</v>
      </c>
      <c r="D3285" s="46">
        <f>(Ações!$O3285)/0.06</f>
        <v>14.943000000000003</v>
      </c>
      <c r="E3285" s="47">
        <f>IFERROR((Ações!$F3285-Ações!$K3285)/Ações!$F3285,0)</f>
        <v>0.40470611016310776</v>
      </c>
      <c r="F3285" s="46">
        <f>IF(OR(Ações!$N3285&lt;0,Ações!$M3285&lt;0),"",(22.5*Ações!$M3285*Ações!$N3285)^0.5)</f>
        <v>147.65815927337033</v>
      </c>
      <c r="G3285" s="47">
        <f>IFERROR((Ações!$H3285-Ações!$K3285)/Ações!$H3285,0)</f>
        <v>0.65658894439154047</v>
      </c>
      <c r="H3285" s="48">
        <f>IFERROR(Ações!$I3285/(Ações!$P3285-Table_1[[#This Row],[CAGR LUCRO 5A]]),0)</f>
        <v>255.96147405405398</v>
      </c>
      <c r="I3285" s="48">
        <f>IF(Ações!$S3285&lt;0,"",Ações!$O3285*(1+Ações!$S3285))</f>
        <v>0.94705745400000019</v>
      </c>
      <c r="J3285" s="49">
        <f>IFERROR(IF(Ações!$B3285="","",(VLOOKUP(Table_1[[#This Row],[AÇÕES]],'Dados Status Invest STOCKS'!A3271:AD3886,4)/Table_1[[#This Row],[LPA]]))/100,0)</f>
        <v>5.2314814814814811E-3</v>
      </c>
      <c r="K3285" s="64">
        <f>IFERROR(IF(Ações!$B3285="","",VLOOKUP(Table_1[[#This Row],[AÇÕES]],'Dados Status Invest STOCKS'!A3271:AD3886,2)),0)</f>
        <v>87.9</v>
      </c>
      <c r="L3285" s="65">
        <f>IFERROR(IF(Ações!$B3285="","",VLOOKUP(Table_1[[#This Row],[AÇÕES]],'Dados Status Invest STOCKS'!A3271:AD3886,3)/100),0)</f>
        <v>1.0200000000000001E-2</v>
      </c>
      <c r="M3285" s="66">
        <f>IFERROR(IF(Ações!$B3285="","",VLOOKUP(Table_1[[#This Row],[AÇÕES]],'Dados Status Invest STOCKS'!A3271:AD3886,28)),0)</f>
        <v>12.96</v>
      </c>
      <c r="N3285" s="66">
        <f>IFERROR(IF(Ações!$B3285="","",VLOOKUP(Table_1[[#This Row],[AÇÕES]],'Dados Status Invest STOCKS'!A3271:AD3886,27)),0)</f>
        <v>74.77</v>
      </c>
      <c r="O3285" s="66">
        <f>IFERROR(IF(Ações!$L3285="","",Ações!$K3285*Ações!$L3285),0)</f>
        <v>0.89658000000000015</v>
      </c>
      <c r="P3285" s="67">
        <f t="shared" si="51"/>
        <v>0.06</v>
      </c>
      <c r="Q3285" s="67">
        <f>IFERROR(Ações!$O3285/Ações!$M3285,0)</f>
        <v>6.9180555555555565E-2</v>
      </c>
      <c r="R3285" s="67">
        <f>IFERROR(IF(Ações!$B3285="","",VLOOKUP(Table_1[[#This Row],[AÇÕES]],'Dados Status Invest STOCKS'!A3271:AD3886,18)/100),0)</f>
        <v>0.17329999999999998</v>
      </c>
      <c r="S3285" s="65">
        <f>IFERROR(IF(Ações!$B3285="","",VLOOKUP(Table_1[[#This Row],[AÇÕES]],'Dados Status Invest STOCKS'!A3271:AD3886,25)/100),0)</f>
        <v>5.6299999999999996E-2</v>
      </c>
      <c r="T3285" s="67">
        <f>(1-Ações!$Q3285)*Ações!$R3285</f>
        <v>0.1613110097222222</v>
      </c>
      <c r="U3285" s="68">
        <f>IF(Ações!$S3285=0,Ações!$T3285,IF(Ações!$T3285=0,Ações!$S3285,AVERAGE(Ações!$S3285,Ações!$T3285)))</f>
        <v>0.1088055048611111</v>
      </c>
    </row>
    <row r="3286" spans="2:21" ht="15" customHeight="1" x14ac:dyDescent="0.2">
      <c r="B3286" s="63" t="str">
        <f>IFERROR('Dados Status Invest STOCKS'!A3273,"-")</f>
        <v>NOA</v>
      </c>
      <c r="C3286" s="45">
        <f>IFERROR((Ações!$D3286-Ações!$K3286)/Ações!$D3286,0)</f>
        <v>-5.666666666666667</v>
      </c>
      <c r="D3286" s="46">
        <f>(Ações!$O3286)/0.06</f>
        <v>2.145</v>
      </c>
      <c r="E3286" s="47">
        <f>IFERROR((Ações!$F3286-Ações!$K3286)/Ações!$F3286,0)</f>
        <v>-8.0157784602803248E-2</v>
      </c>
      <c r="F3286" s="46">
        <f>IF(OR(Ações!$N3286&lt;0,Ações!$M3286&lt;0),"",(22.5*Ações!$M3286*Ações!$N3286)^0.5)</f>
        <v>13.238806592740904</v>
      </c>
      <c r="G3286" s="47">
        <f>IFERROR((Ações!$H3286-Ações!$K3286)/Ações!$H3286,0)</f>
        <v>-5.666666666666667</v>
      </c>
      <c r="H3286" s="48">
        <f>IFERROR(Ações!$I3286/(Ações!$P3286-Table_1[[#This Row],[CAGR LUCRO 5A]]),0)</f>
        <v>2.145</v>
      </c>
      <c r="I3286" s="48">
        <f>IF(Ações!$S3286&lt;0,"",Ações!$O3286*(1+Ações!$S3286))</f>
        <v>0.12870000000000001</v>
      </c>
      <c r="J3286" s="49">
        <f>IFERROR(IF(Ações!$B3286="","",(VLOOKUP(Table_1[[#This Row],[AÇÕES]],'Dados Status Invest STOCKS'!A3272:AD3887,4)/Table_1[[#This Row],[LPA]]))/100,0)</f>
        <v>0.12467289719626168</v>
      </c>
      <c r="K3286" s="64">
        <f>IFERROR(IF(Ações!$B3286="","",VLOOKUP(Table_1[[#This Row],[AÇÕES]],'Dados Status Invest STOCKS'!A3272:AD3887,2)),0)</f>
        <v>14.3</v>
      </c>
      <c r="L3286" s="65">
        <f>IFERROR(IF(Ações!$B3286="","",VLOOKUP(Table_1[[#This Row],[AÇÕES]],'Dados Status Invest STOCKS'!A3272:AD3887,3)/100),0)</f>
        <v>9.0000000000000011E-3</v>
      </c>
      <c r="M3286" s="66">
        <f>IFERROR(IF(Ações!$B3286="","",VLOOKUP(Table_1[[#This Row],[AÇÕES]],'Dados Status Invest STOCKS'!A3272:AD3887,28)),0)</f>
        <v>1.07</v>
      </c>
      <c r="N3286" s="66">
        <f>IFERROR(IF(Ações!$B3286="","",VLOOKUP(Table_1[[#This Row],[AÇÕES]],'Dados Status Invest STOCKS'!A3272:AD3887,27)),0)</f>
        <v>7.28</v>
      </c>
      <c r="O3286" s="66">
        <f>IFERROR(IF(Ações!$L3286="","",Ações!$K3286*Ações!$L3286),0)</f>
        <v>0.12870000000000001</v>
      </c>
      <c r="P3286" s="67">
        <f t="shared" si="51"/>
        <v>0.06</v>
      </c>
      <c r="Q3286" s="67">
        <f>IFERROR(Ações!$O3286/Ações!$M3286,0)</f>
        <v>0.1202803738317757</v>
      </c>
      <c r="R3286" s="67">
        <f>IFERROR(IF(Ações!$B3286="","",VLOOKUP(Table_1[[#This Row],[AÇÕES]],'Dados Status Invest STOCKS'!A3272:AD3887,18)/100),0)</f>
        <v>0.1472</v>
      </c>
      <c r="S3286" s="65">
        <f>IFERROR(IF(Ações!$B3286="","",VLOOKUP(Table_1[[#This Row],[AÇÕES]],'Dados Status Invest STOCKS'!A3272:AD3887,25)/100),0)</f>
        <v>0</v>
      </c>
      <c r="T3286" s="67">
        <f>(1-Ações!$Q3286)*Ações!$R3286</f>
        <v>0.12949472897196262</v>
      </c>
      <c r="U3286" s="68">
        <f>IF(Ações!$S3286=0,Ações!$T3286,IF(Ações!$T3286=0,Ações!$S3286,AVERAGE(Ações!$S3286,Ações!$T3286)))</f>
        <v>0.12949472897196262</v>
      </c>
    </row>
    <row r="3287" spans="2:21" ht="15" customHeight="1" x14ac:dyDescent="0.2">
      <c r="B3287" s="63" t="str">
        <f>IFERROR('Dados Status Invest STOCKS'!A3274,"-")</f>
        <v>NOAH</v>
      </c>
      <c r="C3287" s="45">
        <f>IFERROR((Ações!$D3287-Ações!$K3287)/Ações!$D3287,0)</f>
        <v>0</v>
      </c>
      <c r="D3287" s="46">
        <f>(Ações!$O3287)/0.06</f>
        <v>0</v>
      </c>
      <c r="E3287" s="47">
        <f>IFERROR((Ações!$F3287-Ações!$K3287)/Ações!$F3287,0)</f>
        <v>0</v>
      </c>
      <c r="F3287" s="46" t="str">
        <f>IF(OR(Ações!$N3287&lt;0,Ações!$M3287&lt;0),"",(22.5*Ações!$M3287*Ações!$N3287)^0.5)</f>
        <v/>
      </c>
      <c r="G3287" s="47">
        <f>IFERROR((Ações!$H3287-Ações!$K3287)/Ações!$H3287,0)</f>
        <v>0</v>
      </c>
      <c r="H3287" s="48">
        <f>IFERROR(Ações!$I3287/(Ações!$P3287-Table_1[[#This Row],[CAGR LUCRO 5A]]),0)</f>
        <v>0</v>
      </c>
      <c r="I3287" s="48">
        <f>IF(Ações!$S3287&lt;0,"",Ações!$O3287*(1+Ações!$S3287))</f>
        <v>0</v>
      </c>
      <c r="J3287" s="49">
        <f>IFERROR(IF(Ações!$B3287="","",(VLOOKUP(Table_1[[#This Row],[AÇÕES]],'Dados Status Invest STOCKS'!A3273:AD3888,4)/Table_1[[#This Row],[LPA]]))/100,0)</f>
        <v>0.19661290322580643</v>
      </c>
      <c r="K3287" s="64">
        <f>IFERROR(IF(Ações!$B3287="","",VLOOKUP(Table_1[[#This Row],[AÇÕES]],'Dados Status Invest STOCKS'!A3273:AD3888,2)),0)</f>
        <v>30.39</v>
      </c>
      <c r="L3287" s="65">
        <f>IFERROR(IF(Ações!$B3287="","",VLOOKUP(Table_1[[#This Row],[AÇÕES]],'Dados Status Invest STOCKS'!A3273:AD3888,3)/100),0)</f>
        <v>0</v>
      </c>
      <c r="M3287" s="66">
        <f>IFERROR(IF(Ações!$B3287="","",VLOOKUP(Table_1[[#This Row],[AÇÕES]],'Dados Status Invest STOCKS'!A3273:AD3888,28)),0)</f>
        <v>-1.24</v>
      </c>
      <c r="N3287" s="66">
        <f>IFERROR(IF(Ações!$B3287="","",VLOOKUP(Table_1[[#This Row],[AÇÕES]],'Dados Status Invest STOCKS'!A3273:AD3888,27)),0)</f>
        <v>19.61</v>
      </c>
      <c r="O3287" s="66">
        <f>IFERROR(IF(Ações!$L3287="","",Ações!$K3287*Ações!$L3287),0)</f>
        <v>0</v>
      </c>
      <c r="P3287" s="67">
        <f t="shared" si="51"/>
        <v>0.06</v>
      </c>
      <c r="Q3287" s="67">
        <f>IFERROR(Ações!$O3287/Ações!$M3287,0)</f>
        <v>0</v>
      </c>
      <c r="R3287" s="67">
        <f>IFERROR(IF(Ações!$B3287="","",VLOOKUP(Table_1[[#This Row],[AÇÕES]],'Dados Status Invest STOCKS'!A3273:AD3888,18)/100),0)</f>
        <v>-6.3200000000000006E-2</v>
      </c>
      <c r="S3287" s="65">
        <f>IFERROR(IF(Ações!$B3287="","",VLOOKUP(Table_1[[#This Row],[AÇÕES]],'Dados Status Invest STOCKS'!A3273:AD3888,25)/100),0)</f>
        <v>0</v>
      </c>
      <c r="T3287" s="67">
        <f>(1-Ações!$Q3287)*Ações!$R3287</f>
        <v>-6.3200000000000006E-2</v>
      </c>
      <c r="U3287" s="68">
        <f>IF(Ações!$S3287=0,Ações!$T3287,IF(Ações!$T3287=0,Ações!$S3287,AVERAGE(Ações!$S3287,Ações!$T3287)))</f>
        <v>-6.3200000000000006E-2</v>
      </c>
    </row>
    <row r="3288" spans="2:21" ht="15" customHeight="1" x14ac:dyDescent="0.2">
      <c r="B3288" s="63" t="str">
        <f>IFERROR('Dados Status Invest STOCKS'!A3275,"-")</f>
        <v>NOC</v>
      </c>
      <c r="C3288" s="45">
        <f>IFERROR((Ações!$D3288-Ações!$K3288)/Ações!$D3288,0)</f>
        <v>-2.9215686274509798</v>
      </c>
      <c r="D3288" s="46">
        <f>(Ações!$O3288)/0.06</f>
        <v>102.78030000000001</v>
      </c>
      <c r="E3288" s="47">
        <f>IFERROR((Ações!$F3288-Ações!$K3288)/Ações!$F3288,0)</f>
        <v>-0.8397386795633851</v>
      </c>
      <c r="F3288" s="46">
        <f>IF(OR(Ações!$N3288&lt;0,Ações!$M3288&lt;0),"",(22.5*Ações!$M3288*Ações!$N3288)^0.5)</f>
        <v>219.08546277651561</v>
      </c>
      <c r="G3288" s="47">
        <f>IFERROR((Ações!$H3288-Ações!$K3288)/Ações!$H3288,0)</f>
        <v>3.3136624443813987</v>
      </c>
      <c r="H3288" s="48">
        <f>IFERROR(Ações!$I3288/(Ações!$P3288-Table_1[[#This Row],[CAGR LUCRO 5A]]),0)</f>
        <v>-174.20864524935732</v>
      </c>
      <c r="I3288" s="48">
        <f>IF(Ações!$S3288&lt;0,"",Ações!$O3288*(1+Ações!$S3288))</f>
        <v>6.7767163002000004</v>
      </c>
      <c r="J3288" s="49">
        <f>IFERROR(IF(Ações!$B3288="","",(VLOOKUP(Table_1[[#This Row],[AÇÕES]],'Dados Status Invest STOCKS'!A3274:AD3889,4)/Table_1[[#This Row],[LPA]]))/100,0)</f>
        <v>4.6666666666666671E-3</v>
      </c>
      <c r="K3288" s="64">
        <f>IFERROR(IF(Ações!$B3288="","",VLOOKUP(Table_1[[#This Row],[AÇÕES]],'Dados Status Invest STOCKS'!A3274:AD3889,2)),0)</f>
        <v>403.06</v>
      </c>
      <c r="L3288" s="65">
        <f>IFERROR(IF(Ações!$B3288="","",VLOOKUP(Table_1[[#This Row],[AÇÕES]],'Dados Status Invest STOCKS'!A3274:AD3889,3)/100),0)</f>
        <v>1.5300000000000001E-2</v>
      </c>
      <c r="M3288" s="66">
        <f>IFERROR(IF(Ações!$B3288="","",VLOOKUP(Table_1[[#This Row],[AÇÕES]],'Dados Status Invest STOCKS'!A3274:AD3889,28)),0)</f>
        <v>29.4</v>
      </c>
      <c r="N3288" s="66">
        <f>IFERROR(IF(Ações!$B3288="","",VLOOKUP(Table_1[[#This Row],[AÇÕES]],'Dados Status Invest STOCKS'!A3274:AD3889,27)),0)</f>
        <v>72.56</v>
      </c>
      <c r="O3288" s="66">
        <f>IFERROR(IF(Ações!$L3288="","",Ações!$K3288*Ações!$L3288),0)</f>
        <v>6.1668180000000001</v>
      </c>
      <c r="P3288" s="67">
        <f t="shared" si="51"/>
        <v>0.06</v>
      </c>
      <c r="Q3288" s="67">
        <f>IFERROR(Ações!$O3288/Ações!$M3288,0)</f>
        <v>0.2097557142857143</v>
      </c>
      <c r="R3288" s="67">
        <f>IFERROR(IF(Ações!$B3288="","",VLOOKUP(Table_1[[#This Row],[AÇÕES]],'Dados Status Invest STOCKS'!A3274:AD3889,18)/100),0)</f>
        <v>0.40509999999999996</v>
      </c>
      <c r="S3288" s="65">
        <f>IFERROR(IF(Ações!$B3288="","",VLOOKUP(Table_1[[#This Row],[AÇÕES]],'Dados Status Invest STOCKS'!A3274:AD3889,25)/100),0)</f>
        <v>9.8900000000000002E-2</v>
      </c>
      <c r="T3288" s="67">
        <f>(1-Ações!$Q3288)*Ações!$R3288</f>
        <v>0.3201279601428571</v>
      </c>
      <c r="U3288" s="68">
        <f>IF(Ações!$S3288=0,Ações!$T3288,IF(Ações!$T3288=0,Ações!$S3288,AVERAGE(Ações!$S3288,Ações!$T3288)))</f>
        <v>0.20951398007142855</v>
      </c>
    </row>
    <row r="3289" spans="2:21" ht="15" customHeight="1" x14ac:dyDescent="0.2">
      <c r="B3289" s="63" t="str">
        <f>IFERROR('Dados Status Invest STOCKS'!A3276,"-")</f>
        <v>NODK</v>
      </c>
      <c r="C3289" s="45">
        <f>IFERROR((Ações!$D3289-Ações!$K3289)/Ações!$D3289,0)</f>
        <v>0</v>
      </c>
      <c r="D3289" s="46">
        <f>(Ações!$O3289)/0.06</f>
        <v>0</v>
      </c>
      <c r="E3289" s="47">
        <f>IFERROR((Ações!$F3289-Ações!$K3289)/Ações!$F3289,0)</f>
        <v>0.10357854299920478</v>
      </c>
      <c r="F3289" s="46">
        <f>IF(OR(Ações!$N3289&lt;0,Ações!$M3289&lt;0),"",(22.5*Ações!$M3289*Ações!$N3289)^0.5)</f>
        <v>20.079840636817814</v>
      </c>
      <c r="G3289" s="47">
        <f>IFERROR((Ações!$H3289-Ações!$K3289)/Ações!$H3289,0)</f>
        <v>0</v>
      </c>
      <c r="H3289" s="48">
        <f>IFERROR(Ações!$I3289/(Ações!$P3289-Table_1[[#This Row],[CAGR LUCRO 5A]]),0)</f>
        <v>0</v>
      </c>
      <c r="I3289" s="48">
        <f>IF(Ações!$S3289&lt;0,"",Ações!$O3289*(1+Ações!$S3289))</f>
        <v>0</v>
      </c>
      <c r="J3289" s="49">
        <f>IFERROR(IF(Ações!$B3289="","",(VLOOKUP(Table_1[[#This Row],[AÇÕES]],'Dados Status Invest STOCKS'!A3275:AD3890,4)/Table_1[[#This Row],[LPA]]))/100,0)</f>
        <v>0.14294642857142859</v>
      </c>
      <c r="K3289" s="64">
        <f>IFERROR(IF(Ações!$B3289="","",VLOOKUP(Table_1[[#This Row],[AÇÕES]],'Dados Status Invest STOCKS'!A3275:AD3890,2)),0)</f>
        <v>18</v>
      </c>
      <c r="L3289" s="65">
        <f>IFERROR(IF(Ações!$B3289="","",VLOOKUP(Table_1[[#This Row],[AÇÕES]],'Dados Status Invest STOCKS'!A3275:AD3890,3)/100),0)</f>
        <v>0</v>
      </c>
      <c r="M3289" s="66">
        <f>IFERROR(IF(Ações!$B3289="","",VLOOKUP(Table_1[[#This Row],[AÇÕES]],'Dados Status Invest STOCKS'!A3275:AD3890,28)),0)</f>
        <v>1.1200000000000001</v>
      </c>
      <c r="N3289" s="66">
        <f>IFERROR(IF(Ações!$B3289="","",VLOOKUP(Table_1[[#This Row],[AÇÕES]],'Dados Status Invest STOCKS'!A3275:AD3890,27)),0)</f>
        <v>16</v>
      </c>
      <c r="O3289" s="66">
        <f>IFERROR(IF(Ações!$L3289="","",Ações!$K3289*Ações!$L3289),0)</f>
        <v>0</v>
      </c>
      <c r="P3289" s="67">
        <f t="shared" si="51"/>
        <v>0.06</v>
      </c>
      <c r="Q3289" s="67">
        <f>IFERROR(Ações!$O3289/Ações!$M3289,0)</f>
        <v>0</v>
      </c>
      <c r="R3289" s="67">
        <f>IFERROR(IF(Ações!$B3289="","",VLOOKUP(Table_1[[#This Row],[AÇÕES]],'Dados Status Invest STOCKS'!A3275:AD3890,18)/100),0)</f>
        <v>7.0300000000000001E-2</v>
      </c>
      <c r="S3289" s="65">
        <f>IFERROR(IF(Ações!$B3289="","",VLOOKUP(Table_1[[#This Row],[AÇÕES]],'Dados Status Invest STOCKS'!A3275:AD3890,25)/100),0)</f>
        <v>0.1827</v>
      </c>
      <c r="T3289" s="67">
        <f>(1-Ações!$Q3289)*Ações!$R3289</f>
        <v>7.0300000000000001E-2</v>
      </c>
      <c r="U3289" s="68">
        <f>IF(Ações!$S3289=0,Ações!$T3289,IF(Ações!$T3289=0,Ações!$S3289,AVERAGE(Ações!$S3289,Ações!$T3289)))</f>
        <v>0.1265</v>
      </c>
    </row>
    <row r="3290" spans="2:21" ht="15" customHeight="1" x14ac:dyDescent="0.2">
      <c r="B3290" s="63" t="str">
        <f>IFERROR('Dados Status Invest STOCKS'!A3277,"-")</f>
        <v>NOK</v>
      </c>
      <c r="C3290" s="45">
        <f>IFERROR((Ações!$D3290-Ações!$K3290)/Ações!$D3290,0)</f>
        <v>0</v>
      </c>
      <c r="D3290" s="46">
        <f>(Ações!$O3290)/0.06</f>
        <v>0</v>
      </c>
      <c r="E3290" s="47">
        <f>IFERROR((Ações!$F3290-Ações!$K3290)/Ações!$F3290,0)</f>
        <v>0</v>
      </c>
      <c r="F3290" s="46" t="str">
        <f>IF(OR(Ações!$N3290&lt;0,Ações!$M3290&lt;0),"",(22.5*Ações!$M3290*Ações!$N3290)^0.5)</f>
        <v/>
      </c>
      <c r="G3290" s="47">
        <f>IFERROR((Ações!$H3290-Ações!$K3290)/Ações!$H3290,0)</f>
        <v>0</v>
      </c>
      <c r="H3290" s="48">
        <f>IFERROR(Ações!$I3290/(Ações!$P3290-Table_1[[#This Row],[CAGR LUCRO 5A]]),0)</f>
        <v>0</v>
      </c>
      <c r="I3290" s="48">
        <f>IF(Ações!$S3290&lt;0,"",Ações!$O3290*(1+Ações!$S3290))</f>
        <v>0</v>
      </c>
      <c r="J3290" s="49">
        <f>IFERROR(IF(Ações!$B3290="","",(VLOOKUP(Table_1[[#This Row],[AÇÕES]],'Dados Status Invest STOCKS'!A3276:AD3891,4)/Table_1[[#This Row],[LPA]]))/100,0)</f>
        <v>0.38131578947368416</v>
      </c>
      <c r="K3290" s="64">
        <f>IFERROR(IF(Ações!$B3290="","",VLOOKUP(Table_1[[#This Row],[AÇÕES]],'Dados Status Invest STOCKS'!A3276:AD3891,2)),0)</f>
        <v>5.49</v>
      </c>
      <c r="L3290" s="65">
        <f>IFERROR(IF(Ações!$B3290="","",VLOOKUP(Table_1[[#This Row],[AÇÕES]],'Dados Status Invest STOCKS'!A3276:AD3891,3)/100),0)</f>
        <v>0</v>
      </c>
      <c r="M3290" s="66">
        <f>IFERROR(IF(Ações!$B3290="","",VLOOKUP(Table_1[[#This Row],[AÇÕES]],'Dados Status Invest STOCKS'!A3276:AD3891,28)),0)</f>
        <v>-0.38</v>
      </c>
      <c r="N3290" s="66">
        <f>IFERROR(IF(Ações!$B3290="","",VLOOKUP(Table_1[[#This Row],[AÇÕES]],'Dados Status Invest STOCKS'!A3276:AD3891,27)),0)</f>
        <v>3.07</v>
      </c>
      <c r="O3290" s="66">
        <f>IFERROR(IF(Ações!$L3290="","",Ações!$K3290*Ações!$L3290),0)</f>
        <v>0</v>
      </c>
      <c r="P3290" s="67">
        <f t="shared" si="51"/>
        <v>0.06</v>
      </c>
      <c r="Q3290" s="67">
        <f>IFERROR(Ações!$O3290/Ações!$M3290,0)</f>
        <v>0</v>
      </c>
      <c r="R3290" s="67">
        <f>IFERROR(IF(Ações!$B3290="","",VLOOKUP(Table_1[[#This Row],[AÇÕES]],'Dados Status Invest STOCKS'!A3276:AD3891,18)/100),0)</f>
        <v>-0.1231</v>
      </c>
      <c r="S3290" s="65">
        <f>IFERROR(IF(Ações!$B3290="","",VLOOKUP(Table_1[[#This Row],[AÇÕES]],'Dados Status Invest STOCKS'!A3276:AD3891,25)/100),0)</f>
        <v>0</v>
      </c>
      <c r="T3290" s="67">
        <f>(1-Ações!$Q3290)*Ações!$R3290</f>
        <v>-0.1231</v>
      </c>
      <c r="U3290" s="68">
        <f>IF(Ações!$S3290=0,Ações!$T3290,IF(Ações!$T3290=0,Ações!$S3290,AVERAGE(Ações!$S3290,Ações!$T3290)))</f>
        <v>-0.1231</v>
      </c>
    </row>
    <row r="3291" spans="2:21" ht="15" customHeight="1" x14ac:dyDescent="0.2">
      <c r="B3291" s="63" t="str">
        <f>IFERROR('Dados Status Invest STOCKS'!A3278,"-")</f>
        <v>NOMD</v>
      </c>
      <c r="C3291" s="45">
        <f>IFERROR((Ações!$D3291-Ações!$K3291)/Ações!$D3291,0)</f>
        <v>0</v>
      </c>
      <c r="D3291" s="46">
        <f>(Ações!$O3291)/0.06</f>
        <v>0</v>
      </c>
      <c r="E3291" s="47">
        <f>IFERROR((Ações!$F3291-Ações!$K3291)/Ações!$F3291,0)</f>
        <v>-0.15088710013841328</v>
      </c>
      <c r="F3291" s="46">
        <f>IF(OR(Ações!$N3291&lt;0,Ações!$M3291&lt;0),"",(22.5*Ações!$M3291*Ações!$N3291)^0.5)</f>
        <v>22.426178898778097</v>
      </c>
      <c r="G3291" s="47">
        <f>IFERROR((Ações!$H3291-Ações!$K3291)/Ações!$H3291,0)</f>
        <v>0</v>
      </c>
      <c r="H3291" s="48">
        <f>IFERROR(Ações!$I3291/(Ações!$P3291-Table_1[[#This Row],[CAGR LUCRO 5A]]),0)</f>
        <v>0</v>
      </c>
      <c r="I3291" s="48">
        <f>IF(Ações!$S3291&lt;0,"",Ações!$O3291*(1+Ações!$S3291))</f>
        <v>0</v>
      </c>
      <c r="J3291" s="49">
        <f>IFERROR(IF(Ações!$B3291="","",(VLOOKUP(Table_1[[#This Row],[AÇÕES]],'Dados Status Invest STOCKS'!A3277:AD3892,4)/Table_1[[#This Row],[LPA]]))/100,0)</f>
        <v>0.12150684931506849</v>
      </c>
      <c r="K3291" s="64">
        <f>IFERROR(IF(Ações!$B3291="","",VLOOKUP(Table_1[[#This Row],[AÇÕES]],'Dados Status Invest STOCKS'!A3277:AD3892,2)),0)</f>
        <v>25.81</v>
      </c>
      <c r="L3291" s="65">
        <f>IFERROR(IF(Ações!$B3291="","",VLOOKUP(Table_1[[#This Row],[AÇÕES]],'Dados Status Invest STOCKS'!A3277:AD3892,3)/100),0)</f>
        <v>0</v>
      </c>
      <c r="M3291" s="66">
        <f>IFERROR(IF(Ações!$B3291="","",VLOOKUP(Table_1[[#This Row],[AÇÕES]],'Dados Status Invest STOCKS'!A3277:AD3892,28)),0)</f>
        <v>1.46</v>
      </c>
      <c r="N3291" s="66">
        <f>IFERROR(IF(Ações!$B3291="","",VLOOKUP(Table_1[[#This Row],[AÇÕES]],'Dados Status Invest STOCKS'!A3277:AD3892,27)),0)</f>
        <v>15.31</v>
      </c>
      <c r="O3291" s="66">
        <f>IFERROR(IF(Ações!$L3291="","",Ações!$K3291*Ações!$L3291),0)</f>
        <v>0</v>
      </c>
      <c r="P3291" s="67">
        <f t="shared" si="51"/>
        <v>0.06</v>
      </c>
      <c r="Q3291" s="67">
        <f>IFERROR(Ações!$O3291/Ações!$M3291,0)</f>
        <v>0</v>
      </c>
      <c r="R3291" s="67">
        <f>IFERROR(IF(Ações!$B3291="","",VLOOKUP(Table_1[[#This Row],[AÇÕES]],'Dados Status Invest STOCKS'!A3277:AD3892,18)/100),0)</f>
        <v>9.5000000000000001E-2</v>
      </c>
      <c r="S3291" s="65">
        <f>IFERROR(IF(Ações!$B3291="","",VLOOKUP(Table_1[[#This Row],[AÇÕES]],'Dados Status Invest STOCKS'!A3277:AD3892,25)/100),0)</f>
        <v>0</v>
      </c>
      <c r="T3291" s="67">
        <f>(1-Ações!$Q3291)*Ações!$R3291</f>
        <v>9.5000000000000001E-2</v>
      </c>
      <c r="U3291" s="68">
        <f>IF(Ações!$S3291=0,Ações!$T3291,IF(Ações!$T3291=0,Ações!$S3291,AVERAGE(Ações!$S3291,Ações!$T3291)))</f>
        <v>9.5000000000000001E-2</v>
      </c>
    </row>
    <row r="3292" spans="2:21" ht="15" customHeight="1" x14ac:dyDescent="0.2">
      <c r="B3292" s="63" t="str">
        <f>IFERROR('Dados Status Invest STOCKS'!A3279,"-")</f>
        <v>NOV</v>
      </c>
      <c r="C3292" s="45">
        <f>IFERROR((Ações!$D3292-Ações!$K3292)/Ações!$D3292,0)</f>
        <v>-17.749999999999996</v>
      </c>
      <c r="D3292" s="46">
        <f>(Ações!$O3292)/0.06</f>
        <v>0.83093333333333341</v>
      </c>
      <c r="E3292" s="47">
        <f>IFERROR((Ações!$F3292-Ações!$K3292)/Ações!$F3292,0)</f>
        <v>0</v>
      </c>
      <c r="F3292" s="46" t="str">
        <f>IF(OR(Ações!$N3292&lt;0,Ações!$M3292&lt;0),"",(22.5*Ações!$M3292*Ações!$N3292)^0.5)</f>
        <v/>
      </c>
      <c r="G3292" s="47">
        <f>IFERROR((Ações!$H3292-Ações!$K3292)/Ações!$H3292,0)</f>
        <v>-17.749999999999996</v>
      </c>
      <c r="H3292" s="48">
        <f>IFERROR(Ações!$I3292/(Ações!$P3292-Table_1[[#This Row],[CAGR LUCRO 5A]]),0)</f>
        <v>0.83093333333333341</v>
      </c>
      <c r="I3292" s="48">
        <f>IF(Ações!$S3292&lt;0,"",Ações!$O3292*(1+Ações!$S3292))</f>
        <v>4.9856000000000004E-2</v>
      </c>
      <c r="J3292" s="49">
        <f>IFERROR(IF(Ações!$B3292="","",(VLOOKUP(Table_1[[#This Row],[AÇÕES]],'Dados Status Invest STOCKS'!A3278:AD3893,4)/Table_1[[#This Row],[LPA]]))/100,0)</f>
        <v>7.6433566433566427E-2</v>
      </c>
      <c r="K3292" s="64">
        <f>IFERROR(IF(Ações!$B3292="","",VLOOKUP(Table_1[[#This Row],[AÇÕES]],'Dados Status Invest STOCKS'!A3278:AD3893,2)),0)</f>
        <v>15.58</v>
      </c>
      <c r="L3292" s="65">
        <f>IFERROR(IF(Ações!$B3292="","",VLOOKUP(Table_1[[#This Row],[AÇÕES]],'Dados Status Invest STOCKS'!A3278:AD3893,3)/100),0)</f>
        <v>3.2000000000000002E-3</v>
      </c>
      <c r="M3292" s="66">
        <f>IFERROR(IF(Ações!$B3292="","",VLOOKUP(Table_1[[#This Row],[AÇÕES]],'Dados Status Invest STOCKS'!A3278:AD3893,28)),0)</f>
        <v>-1.43</v>
      </c>
      <c r="N3292" s="66">
        <f>IFERROR(IF(Ações!$B3292="","",VLOOKUP(Table_1[[#This Row],[AÇÕES]],'Dados Status Invest STOCKS'!A3278:AD3893,27)),0)</f>
        <v>12.82</v>
      </c>
      <c r="O3292" s="66">
        <f>IFERROR(IF(Ações!$L3292="","",Ações!$K3292*Ações!$L3292),0)</f>
        <v>4.9856000000000004E-2</v>
      </c>
      <c r="P3292" s="67">
        <f t="shared" si="51"/>
        <v>0.06</v>
      </c>
      <c r="Q3292" s="67">
        <f>IFERROR(Ações!$O3292/Ações!$M3292,0)</f>
        <v>-3.4864335664335666E-2</v>
      </c>
      <c r="R3292" s="67">
        <f>IFERROR(IF(Ações!$B3292="","",VLOOKUP(Table_1[[#This Row],[AÇÕES]],'Dados Status Invest STOCKS'!A3278:AD3893,18)/100),0)</f>
        <v>-0.11119999999999999</v>
      </c>
      <c r="S3292" s="65">
        <f>IFERROR(IF(Ações!$B3292="","",VLOOKUP(Table_1[[#This Row],[AÇÕES]],'Dados Status Invest STOCKS'!A3278:AD3893,25)/100),0)</f>
        <v>0</v>
      </c>
      <c r="T3292" s="67">
        <f>(1-Ações!$Q3292)*Ações!$R3292</f>
        <v>-0.11507691412587412</v>
      </c>
      <c r="U3292" s="68">
        <f>IF(Ações!$S3292=0,Ações!$T3292,IF(Ações!$T3292=0,Ações!$S3292,AVERAGE(Ações!$S3292,Ações!$T3292)))</f>
        <v>-0.11507691412587412</v>
      </c>
    </row>
    <row r="3293" spans="2:21" ht="15" customHeight="1" x14ac:dyDescent="0.2">
      <c r="B3293" s="63" t="str">
        <f>IFERROR('Dados Status Invest STOCKS'!A3280,"-")</f>
        <v>NOVA</v>
      </c>
      <c r="C3293" s="45">
        <f>IFERROR((Ações!$D3293-Ações!$K3293)/Ações!$D3293,0)</f>
        <v>0</v>
      </c>
      <c r="D3293" s="46">
        <f>(Ações!$O3293)/0.06</f>
        <v>0</v>
      </c>
      <c r="E3293" s="47">
        <f>IFERROR((Ações!$F3293-Ações!$K3293)/Ações!$F3293,0)</f>
        <v>0</v>
      </c>
      <c r="F3293" s="46" t="str">
        <f>IF(OR(Ações!$N3293&lt;0,Ações!$M3293&lt;0),"",(22.5*Ações!$M3293*Ações!$N3293)^0.5)</f>
        <v/>
      </c>
      <c r="G3293" s="47">
        <f>IFERROR((Ações!$H3293-Ações!$K3293)/Ações!$H3293,0)</f>
        <v>0</v>
      </c>
      <c r="H3293" s="48">
        <f>IFERROR(Ações!$I3293/(Ações!$P3293-Table_1[[#This Row],[CAGR LUCRO 5A]]),0)</f>
        <v>0</v>
      </c>
      <c r="I3293" s="48">
        <f>IF(Ações!$S3293&lt;0,"",Ações!$O3293*(1+Ações!$S3293))</f>
        <v>0</v>
      </c>
      <c r="J3293" s="49">
        <f>IFERROR(IF(Ações!$B3293="","",(VLOOKUP(Table_1[[#This Row],[AÇÕES]],'Dados Status Invest STOCKS'!A3279:AD3894,4)/Table_1[[#This Row],[LPA]]))/100,0)</f>
        <v>5.8333333333333327E-2</v>
      </c>
      <c r="K3293" s="64">
        <f>IFERROR(IF(Ações!$B3293="","",VLOOKUP(Table_1[[#This Row],[AÇÕES]],'Dados Status Invest STOCKS'!A3279:AD3894,2)),0)</f>
        <v>21.51</v>
      </c>
      <c r="L3293" s="65">
        <f>IFERROR(IF(Ações!$B3293="","",VLOOKUP(Table_1[[#This Row],[AÇÕES]],'Dados Status Invest STOCKS'!A3279:AD3894,3)/100),0)</f>
        <v>0</v>
      </c>
      <c r="M3293" s="66">
        <f>IFERROR(IF(Ações!$B3293="","",VLOOKUP(Table_1[[#This Row],[AÇÕES]],'Dados Status Invest STOCKS'!A3279:AD3894,28)),0)</f>
        <v>-1.92</v>
      </c>
      <c r="N3293" s="66">
        <f>IFERROR(IF(Ações!$B3293="","",VLOOKUP(Table_1[[#This Row],[AÇÕES]],'Dados Status Invest STOCKS'!A3279:AD3894,27)),0)</f>
        <v>9.75</v>
      </c>
      <c r="O3293" s="66">
        <f>IFERROR(IF(Ações!$L3293="","",Ações!$K3293*Ações!$L3293),0)</f>
        <v>0</v>
      </c>
      <c r="P3293" s="67">
        <f t="shared" si="51"/>
        <v>0.06</v>
      </c>
      <c r="Q3293" s="67">
        <f>IFERROR(Ações!$O3293/Ações!$M3293,0)</f>
        <v>0</v>
      </c>
      <c r="R3293" s="67">
        <f>IFERROR(IF(Ações!$B3293="","",VLOOKUP(Table_1[[#This Row],[AÇÕES]],'Dados Status Invest STOCKS'!A3279:AD3894,18)/100),0)</f>
        <v>-0.19690000000000002</v>
      </c>
      <c r="S3293" s="65">
        <f>IFERROR(IF(Ações!$B3293="","",VLOOKUP(Table_1[[#This Row],[AÇÕES]],'Dados Status Invest STOCKS'!A3279:AD3894,25)/100),0)</f>
        <v>0</v>
      </c>
      <c r="T3293" s="67">
        <f>(1-Ações!$Q3293)*Ações!$R3293</f>
        <v>-0.19690000000000002</v>
      </c>
      <c r="U3293" s="68">
        <f>IF(Ações!$S3293=0,Ações!$T3293,IF(Ações!$T3293=0,Ações!$S3293,AVERAGE(Ações!$S3293,Ações!$T3293)))</f>
        <v>-0.19690000000000002</v>
      </c>
    </row>
    <row r="3294" spans="2:21" ht="15" customHeight="1" x14ac:dyDescent="0.2">
      <c r="B3294" s="63" t="str">
        <f>IFERROR('Dados Status Invest STOCKS'!A3281,"-")</f>
        <v>NOVN</v>
      </c>
      <c r="C3294" s="45">
        <f>IFERROR((Ações!$D3294-Ações!$K3294)/Ações!$D3294,0)</f>
        <v>0</v>
      </c>
      <c r="D3294" s="46">
        <f>(Ações!$O3294)/0.06</f>
        <v>0</v>
      </c>
      <c r="E3294" s="47">
        <f>IFERROR((Ações!$F3294-Ações!$K3294)/Ações!$F3294,0)</f>
        <v>0</v>
      </c>
      <c r="F3294" s="46" t="str">
        <f>IF(OR(Ações!$N3294&lt;0,Ações!$M3294&lt;0),"",(22.5*Ações!$M3294*Ações!$N3294)^0.5)</f>
        <v/>
      </c>
      <c r="G3294" s="47">
        <f>IFERROR((Ações!$H3294-Ações!$K3294)/Ações!$H3294,0)</f>
        <v>0</v>
      </c>
      <c r="H3294" s="48">
        <f>IFERROR(Ações!$I3294/(Ações!$P3294-Table_1[[#This Row],[CAGR LUCRO 5A]]),0)</f>
        <v>0</v>
      </c>
      <c r="I3294" s="48">
        <f>IF(Ações!$S3294&lt;0,"",Ações!$O3294*(1+Ações!$S3294))</f>
        <v>0</v>
      </c>
      <c r="J3294" s="49">
        <f>IFERROR(IF(Ações!$B3294="","",(VLOOKUP(Table_1[[#This Row],[AÇÕES]],'Dados Status Invest STOCKS'!A3280:AD3895,4)/Table_1[[#This Row],[LPA]]))/100,0)</f>
        <v>1.3288590604026847E-2</v>
      </c>
      <c r="K3294" s="64">
        <f>IFERROR(IF(Ações!$B3294="","",VLOOKUP(Table_1[[#This Row],[AÇÕES]],'Dados Status Invest STOCKS'!A3280:AD3895,2)),0)</f>
        <v>2.95</v>
      </c>
      <c r="L3294" s="65">
        <f>IFERROR(IF(Ações!$B3294="","",VLOOKUP(Table_1[[#This Row],[AÇÕES]],'Dados Status Invest STOCKS'!A3280:AD3895,3)/100),0)</f>
        <v>0</v>
      </c>
      <c r="M3294" s="66">
        <f>IFERROR(IF(Ações!$B3294="","",VLOOKUP(Table_1[[#This Row],[AÇÕES]],'Dados Status Invest STOCKS'!A3280:AD3895,28)),0)</f>
        <v>-1.49</v>
      </c>
      <c r="N3294" s="66">
        <f>IFERROR(IF(Ações!$B3294="","",VLOOKUP(Table_1[[#This Row],[AÇÕES]],'Dados Status Invest STOCKS'!A3280:AD3895,27)),0)</f>
        <v>1.39</v>
      </c>
      <c r="O3294" s="66">
        <f>IFERROR(IF(Ações!$L3294="","",Ações!$K3294*Ações!$L3294),0)</f>
        <v>0</v>
      </c>
      <c r="P3294" s="67">
        <f t="shared" si="51"/>
        <v>0.06</v>
      </c>
      <c r="Q3294" s="67">
        <f>IFERROR(Ações!$O3294/Ações!$M3294,0)</f>
        <v>0</v>
      </c>
      <c r="R3294" s="67">
        <f>IFERROR(IF(Ações!$B3294="","",VLOOKUP(Table_1[[#This Row],[AÇÕES]],'Dados Status Invest STOCKS'!A3280:AD3895,18)/100),0)</f>
        <v>-1.0729</v>
      </c>
      <c r="S3294" s="65">
        <f>IFERROR(IF(Ações!$B3294="","",VLOOKUP(Table_1[[#This Row],[AÇÕES]],'Dados Status Invest STOCKS'!A3280:AD3895,25)/100),0)</f>
        <v>0</v>
      </c>
      <c r="T3294" s="67">
        <f>(1-Ações!$Q3294)*Ações!$R3294</f>
        <v>-1.0729</v>
      </c>
      <c r="U3294" s="68">
        <f>IF(Ações!$S3294=0,Ações!$T3294,IF(Ações!$T3294=0,Ações!$S3294,AVERAGE(Ações!$S3294,Ações!$T3294)))</f>
        <v>-1.0729</v>
      </c>
    </row>
    <row r="3295" spans="2:21" ht="15" customHeight="1" x14ac:dyDescent="0.2">
      <c r="B3295" s="63" t="str">
        <f>IFERROR('Dados Status Invest STOCKS'!A3282,"-")</f>
        <v>NOVT</v>
      </c>
      <c r="C3295" s="45">
        <f>IFERROR((Ações!$D3295-Ações!$K3295)/Ações!$D3295,0)</f>
        <v>0</v>
      </c>
      <c r="D3295" s="46">
        <f>(Ações!$O3295)/0.06</f>
        <v>0</v>
      </c>
      <c r="E3295" s="47">
        <f>IFERROR((Ações!$F3295-Ações!$K3295)/Ações!$F3295,0)</f>
        <v>-6.4690914781447697</v>
      </c>
      <c r="F3295" s="46">
        <f>IF(OR(Ações!$N3295&lt;0,Ações!$M3295&lt;0),"",(22.5*Ações!$M3295*Ações!$N3295)^0.5)</f>
        <v>19.578017008880138</v>
      </c>
      <c r="G3295" s="47">
        <f>IFERROR((Ações!$H3295-Ações!$K3295)/Ações!$H3295,0)</f>
        <v>0</v>
      </c>
      <c r="H3295" s="48">
        <f>IFERROR(Ações!$I3295/(Ações!$P3295-Table_1[[#This Row],[CAGR LUCRO 5A]]),0)</f>
        <v>0</v>
      </c>
      <c r="I3295" s="48">
        <f>IF(Ações!$S3295&lt;0,"",Ações!$O3295*(1+Ações!$S3295))</f>
        <v>0</v>
      </c>
      <c r="J3295" s="49">
        <f>IFERROR(IF(Ações!$B3295="","",(VLOOKUP(Table_1[[#This Row],[AÇÕES]],'Dados Status Invest STOCKS'!A3281:AD3896,4)/Table_1[[#This Row],[LPA]]))/100,0)</f>
        <v>0.96430894308943094</v>
      </c>
      <c r="K3295" s="64">
        <f>IFERROR(IF(Ações!$B3295="","",VLOOKUP(Table_1[[#This Row],[AÇÕES]],'Dados Status Invest STOCKS'!A3281:AD3896,2)),0)</f>
        <v>146.22999999999999</v>
      </c>
      <c r="L3295" s="65">
        <f>IFERROR(IF(Ações!$B3295="","",VLOOKUP(Table_1[[#This Row],[AÇÕES]],'Dados Status Invest STOCKS'!A3281:AD3896,3)/100),0)</f>
        <v>0</v>
      </c>
      <c r="M3295" s="66">
        <f>IFERROR(IF(Ações!$B3295="","",VLOOKUP(Table_1[[#This Row],[AÇÕES]],'Dados Status Invest STOCKS'!A3281:AD3896,28)),0)</f>
        <v>1.23</v>
      </c>
      <c r="N3295" s="66">
        <f>IFERROR(IF(Ações!$B3295="","",VLOOKUP(Table_1[[#This Row],[AÇÕES]],'Dados Status Invest STOCKS'!A3281:AD3896,27)),0)</f>
        <v>13.85</v>
      </c>
      <c r="O3295" s="66">
        <f>IFERROR(IF(Ações!$L3295="","",Ações!$K3295*Ações!$L3295),0)</f>
        <v>0</v>
      </c>
      <c r="P3295" s="67">
        <f t="shared" si="51"/>
        <v>0.06</v>
      </c>
      <c r="Q3295" s="67">
        <f>IFERROR(Ações!$O3295/Ações!$M3295,0)</f>
        <v>0</v>
      </c>
      <c r="R3295" s="67">
        <f>IFERROR(IF(Ações!$B3295="","",VLOOKUP(Table_1[[#This Row],[AÇÕES]],'Dados Status Invest STOCKS'!A3281:AD3896,18)/100),0)</f>
        <v>8.900000000000001E-2</v>
      </c>
      <c r="S3295" s="65">
        <f>IFERROR(IF(Ações!$B3295="","",VLOOKUP(Table_1[[#This Row],[AÇÕES]],'Dados Status Invest STOCKS'!A3281:AD3896,25)/100),0)</f>
        <v>4.5700000000000005E-2</v>
      </c>
      <c r="T3295" s="67">
        <f>(1-Ações!$Q3295)*Ações!$R3295</f>
        <v>8.900000000000001E-2</v>
      </c>
      <c r="U3295" s="68">
        <f>IF(Ações!$S3295=0,Ações!$T3295,IF(Ações!$T3295=0,Ações!$S3295,AVERAGE(Ações!$S3295,Ações!$T3295)))</f>
        <v>6.7350000000000007E-2</v>
      </c>
    </row>
    <row r="3296" spans="2:21" ht="15" customHeight="1" x14ac:dyDescent="0.2">
      <c r="B3296" s="63" t="str">
        <f>IFERROR('Dados Status Invest STOCKS'!A3283,"-")</f>
        <v>NOW</v>
      </c>
      <c r="C3296" s="45">
        <f>IFERROR((Ações!$D3296-Ações!$K3296)/Ações!$D3296,0)</f>
        <v>0</v>
      </c>
      <c r="D3296" s="46">
        <f>(Ações!$O3296)/0.06</f>
        <v>0</v>
      </c>
      <c r="E3296" s="47">
        <f>IFERROR((Ações!$F3296-Ações!$K3296)/Ações!$F3296,0)</f>
        <v>-23.967749021365474</v>
      </c>
      <c r="F3296" s="46">
        <f>IF(OR(Ações!$N3296&lt;0,Ações!$M3296&lt;0),"",(22.5*Ações!$M3296*Ações!$N3296)^0.5)</f>
        <v>21.060769216721408</v>
      </c>
      <c r="G3296" s="47">
        <f>IFERROR((Ações!$H3296-Ações!$K3296)/Ações!$H3296,0)</f>
        <v>0</v>
      </c>
      <c r="H3296" s="48">
        <f>IFERROR(Ações!$I3296/(Ações!$P3296-Table_1[[#This Row],[CAGR LUCRO 5A]]),0)</f>
        <v>0</v>
      </c>
      <c r="I3296" s="48">
        <f>IF(Ações!$S3296&lt;0,"",Ações!$O3296*(1+Ações!$S3296))</f>
        <v>0</v>
      </c>
      <c r="J3296" s="49">
        <f>IFERROR(IF(Ações!$B3296="","",(VLOOKUP(Table_1[[#This Row],[AÇÕES]],'Dados Status Invest STOCKS'!A3282:AD3897,4)/Table_1[[#This Row],[LPA]]))/100,0)</f>
        <v>4.2725225225225225</v>
      </c>
      <c r="K3296" s="64">
        <f>IFERROR(IF(Ações!$B3296="","",VLOOKUP(Table_1[[#This Row],[AÇÕES]],'Dados Status Invest STOCKS'!A3282:AD3897,2)),0)</f>
        <v>525.84</v>
      </c>
      <c r="L3296" s="65">
        <f>IFERROR(IF(Ações!$B3296="","",VLOOKUP(Table_1[[#This Row],[AÇÕES]],'Dados Status Invest STOCKS'!A3282:AD3897,3)/100),0)</f>
        <v>0</v>
      </c>
      <c r="M3296" s="66">
        <f>IFERROR(IF(Ações!$B3296="","",VLOOKUP(Table_1[[#This Row],[AÇÕES]],'Dados Status Invest STOCKS'!A3282:AD3897,28)),0)</f>
        <v>1.1100000000000001</v>
      </c>
      <c r="N3296" s="66">
        <f>IFERROR(IF(Ações!$B3296="","",VLOOKUP(Table_1[[#This Row],[AÇÕES]],'Dados Status Invest STOCKS'!A3282:AD3897,27)),0)</f>
        <v>17.760000000000002</v>
      </c>
      <c r="O3296" s="66">
        <f>IFERROR(IF(Ações!$L3296="","",Ações!$K3296*Ações!$L3296),0)</f>
        <v>0</v>
      </c>
      <c r="P3296" s="67">
        <f t="shared" si="51"/>
        <v>0.06</v>
      </c>
      <c r="Q3296" s="67">
        <f>IFERROR(Ações!$O3296/Ações!$M3296,0)</f>
        <v>0</v>
      </c>
      <c r="R3296" s="67">
        <f>IFERROR(IF(Ações!$B3296="","",VLOOKUP(Table_1[[#This Row],[AÇÕES]],'Dados Status Invest STOCKS'!A3282:AD3897,18)/100),0)</f>
        <v>6.2400000000000004E-2</v>
      </c>
      <c r="S3296" s="65">
        <f>IFERROR(IF(Ações!$B3296="","",VLOOKUP(Table_1[[#This Row],[AÇÕES]],'Dados Status Invest STOCKS'!A3282:AD3897,25)/100),0)</f>
        <v>0</v>
      </c>
      <c r="T3296" s="67">
        <f>(1-Ações!$Q3296)*Ações!$R3296</f>
        <v>6.2400000000000004E-2</v>
      </c>
      <c r="U3296" s="68">
        <f>IF(Ações!$S3296=0,Ações!$T3296,IF(Ações!$T3296=0,Ações!$S3296,AVERAGE(Ações!$S3296,Ações!$T3296)))</f>
        <v>6.2400000000000004E-2</v>
      </c>
    </row>
    <row r="3297" spans="2:21" ht="15" customHeight="1" x14ac:dyDescent="0.2">
      <c r="B3297" s="63" t="str">
        <f>IFERROR('Dados Status Invest STOCKS'!A3284,"-")</f>
        <v>NP</v>
      </c>
      <c r="C3297" s="45">
        <f>IFERROR((Ações!$D3297-Ações!$K3297)/Ações!$D3297,0)</f>
        <v>-0.55844155844155829</v>
      </c>
      <c r="D3297" s="46">
        <f>(Ações!$O3297)/0.06</f>
        <v>31.44166666666667</v>
      </c>
      <c r="E3297" s="47">
        <f>IFERROR((Ações!$F3297-Ações!$K3297)/Ações!$F3297,0)</f>
        <v>0</v>
      </c>
      <c r="F3297" s="46" t="str">
        <f>IF(OR(Ações!$N3297&lt;0,Ações!$M3297&lt;0),"",(22.5*Ações!$M3297*Ações!$N3297)^0.5)</f>
        <v/>
      </c>
      <c r="G3297" s="47">
        <f>IFERROR((Ações!$H3297-Ações!$K3297)/Ações!$H3297,0)</f>
        <v>-0.55844155844155829</v>
      </c>
      <c r="H3297" s="48">
        <f>IFERROR(Ações!$I3297/(Ações!$P3297-Table_1[[#This Row],[CAGR LUCRO 5A]]),0)</f>
        <v>31.44166666666667</v>
      </c>
      <c r="I3297" s="48">
        <f>IF(Ações!$S3297&lt;0,"",Ações!$O3297*(1+Ações!$S3297))</f>
        <v>1.8865000000000001</v>
      </c>
      <c r="J3297" s="49">
        <f>IFERROR(IF(Ações!$B3297="","",(VLOOKUP(Table_1[[#This Row],[AÇÕES]],'Dados Status Invest STOCKS'!A3283:AD3898,4)/Table_1[[#This Row],[LPA]]))/100,0)</f>
        <v>2.1120833333333335</v>
      </c>
      <c r="K3297" s="64">
        <f>IFERROR(IF(Ações!$B3297="","",VLOOKUP(Table_1[[#This Row],[AÇÕES]],'Dados Status Invest STOCKS'!A3283:AD3898,2)),0)</f>
        <v>49</v>
      </c>
      <c r="L3297" s="65">
        <f>IFERROR(IF(Ações!$B3297="","",VLOOKUP(Table_1[[#This Row],[AÇÕES]],'Dados Status Invest STOCKS'!A3283:AD3898,3)/100),0)</f>
        <v>3.85E-2</v>
      </c>
      <c r="M3297" s="66">
        <f>IFERROR(IF(Ações!$B3297="","",VLOOKUP(Table_1[[#This Row],[AÇÕES]],'Dados Status Invest STOCKS'!A3283:AD3898,28)),0)</f>
        <v>-0.48</v>
      </c>
      <c r="N3297" s="66">
        <f>IFERROR(IF(Ações!$B3297="","",VLOOKUP(Table_1[[#This Row],[AÇÕES]],'Dados Status Invest STOCKS'!A3283:AD3898,27)),0)</f>
        <v>19.54</v>
      </c>
      <c r="O3297" s="66">
        <f>IFERROR(IF(Ações!$L3297="","",Ações!$K3297*Ações!$L3297),0)</f>
        <v>1.8865000000000001</v>
      </c>
      <c r="P3297" s="67">
        <f t="shared" si="51"/>
        <v>0.06</v>
      </c>
      <c r="Q3297" s="67">
        <f>IFERROR(Ações!$O3297/Ações!$M3297,0)</f>
        <v>-3.9302083333333337</v>
      </c>
      <c r="R3297" s="67">
        <f>IFERROR(IF(Ações!$B3297="","",VLOOKUP(Table_1[[#This Row],[AÇÕES]],'Dados Status Invest STOCKS'!A3283:AD3898,18)/100),0)</f>
        <v>-2.4700000000000003E-2</v>
      </c>
      <c r="S3297" s="65">
        <f>IFERROR(IF(Ações!$B3297="","",VLOOKUP(Table_1[[#This Row],[AÇÕES]],'Dados Status Invest STOCKS'!A3283:AD3898,25)/100),0)</f>
        <v>0</v>
      </c>
      <c r="T3297" s="67">
        <f>(1-Ações!$Q3297)*Ações!$R3297</f>
        <v>-0.12177614583333336</v>
      </c>
      <c r="U3297" s="68">
        <f>IF(Ações!$S3297=0,Ações!$T3297,IF(Ações!$T3297=0,Ações!$S3297,AVERAGE(Ações!$S3297,Ações!$T3297)))</f>
        <v>-0.12177614583333336</v>
      </c>
    </row>
    <row r="3298" spans="2:21" ht="15" customHeight="1" x14ac:dyDescent="0.2">
      <c r="B3298" s="63" t="str">
        <f>IFERROR('Dados Status Invest STOCKS'!A3285,"-")</f>
        <v>NPA</v>
      </c>
      <c r="C3298" s="45">
        <f>IFERROR((Ações!$D3298-Ações!$K3298)/Ações!$D3298,0)</f>
        <v>0</v>
      </c>
      <c r="D3298" s="46">
        <f>(Ações!$O3298)/0.06</f>
        <v>0</v>
      </c>
      <c r="E3298" s="47">
        <f>IFERROR((Ações!$F3298-Ações!$K3298)/Ações!$F3298,0)</f>
        <v>0</v>
      </c>
      <c r="F3298" s="46" t="str">
        <f>IF(OR(Ações!$N3298&lt;0,Ações!$M3298&lt;0),"",(22.5*Ações!$M3298*Ações!$N3298)^0.5)</f>
        <v/>
      </c>
      <c r="G3298" s="47">
        <f>IFERROR((Ações!$H3298-Ações!$K3298)/Ações!$H3298,0)</f>
        <v>0</v>
      </c>
      <c r="H3298" s="48">
        <f>IFERROR(Ações!$I3298/(Ações!$P3298-Table_1[[#This Row],[CAGR LUCRO 5A]]),0)</f>
        <v>0</v>
      </c>
      <c r="I3298" s="48">
        <f>IF(Ações!$S3298&lt;0,"",Ações!$O3298*(1+Ações!$S3298))</f>
        <v>0</v>
      </c>
      <c r="J3298" s="49">
        <f>IFERROR(IF(Ações!$B3298="","",(VLOOKUP(Table_1[[#This Row],[AÇÕES]],'Dados Status Invest STOCKS'!A3284:AD3899,4)/Table_1[[#This Row],[LPA]]))/100,0)</f>
        <v>1.7111650485436892E-3</v>
      </c>
      <c r="K3298" s="64">
        <f>IFERROR(IF(Ações!$B3298="","",VLOOKUP(Table_1[[#This Row],[AÇÕES]],'Dados Status Invest STOCKS'!A3284:AD3899,2)),0)</f>
        <v>11.6</v>
      </c>
      <c r="L3298" s="65">
        <f>IFERROR(IF(Ações!$B3298="","",VLOOKUP(Table_1[[#This Row],[AÇÕES]],'Dados Status Invest STOCKS'!A3284:AD3899,3)/100),0)</f>
        <v>0</v>
      </c>
      <c r="M3298" s="66">
        <f>IFERROR(IF(Ações!$B3298="","",VLOOKUP(Table_1[[#This Row],[AÇÕES]],'Dados Status Invest STOCKS'!A3284:AD3899,28)),0)</f>
        <v>-8.24</v>
      </c>
      <c r="N3298" s="66">
        <f>IFERROR(IF(Ações!$B3298="","",VLOOKUP(Table_1[[#This Row],[AÇÕES]],'Dados Status Invest STOCKS'!A3284:AD3899,27)),0)</f>
        <v>0.22</v>
      </c>
      <c r="O3298" s="66">
        <f>IFERROR(IF(Ações!$L3298="","",Ações!$K3298*Ações!$L3298),0)</f>
        <v>0</v>
      </c>
      <c r="P3298" s="67">
        <f t="shared" si="51"/>
        <v>0.06</v>
      </c>
      <c r="Q3298" s="67">
        <f>IFERROR(Ações!$O3298/Ações!$M3298,0)</f>
        <v>0</v>
      </c>
      <c r="R3298" s="67">
        <f>IFERROR(IF(Ações!$B3298="","",VLOOKUP(Table_1[[#This Row],[AÇÕES]],'Dados Status Invest STOCKS'!A3284:AD3899,18)/100),0)</f>
        <v>-37.909799999999997</v>
      </c>
      <c r="S3298" s="65">
        <f>IFERROR(IF(Ações!$B3298="","",VLOOKUP(Table_1[[#This Row],[AÇÕES]],'Dados Status Invest STOCKS'!A3284:AD3899,25)/100),0)</f>
        <v>0</v>
      </c>
      <c r="T3298" s="67">
        <f>(1-Ações!$Q3298)*Ações!$R3298</f>
        <v>-37.909799999999997</v>
      </c>
      <c r="U3298" s="68">
        <f>IF(Ações!$S3298=0,Ações!$T3298,IF(Ações!$T3298=0,Ações!$S3298,AVERAGE(Ações!$S3298,Ações!$T3298)))</f>
        <v>-37.909799999999997</v>
      </c>
    </row>
    <row r="3299" spans="2:21" ht="15" customHeight="1" x14ac:dyDescent="0.2">
      <c r="B3299" s="63" t="str">
        <f>IFERROR('Dados Status Invest STOCKS'!A3286,"-")</f>
        <v>NPAUU</v>
      </c>
      <c r="C3299" s="45">
        <f>IFERROR((Ações!$D3299-Ações!$K3299)/Ações!$D3299,0)</f>
        <v>0</v>
      </c>
      <c r="D3299" s="46">
        <f>(Ações!$O3299)/0.06</f>
        <v>0</v>
      </c>
      <c r="E3299" s="47">
        <f>IFERROR((Ações!$F3299-Ações!$K3299)/Ações!$F3299,0)</f>
        <v>0</v>
      </c>
      <c r="F3299" s="46" t="str">
        <f>IF(OR(Ações!$N3299&lt;0,Ações!$M3299&lt;0),"",(22.5*Ações!$M3299*Ações!$N3299)^0.5)</f>
        <v/>
      </c>
      <c r="G3299" s="47">
        <f>IFERROR((Ações!$H3299-Ações!$K3299)/Ações!$H3299,0)</f>
        <v>0</v>
      </c>
      <c r="H3299" s="48">
        <f>IFERROR(Ações!$I3299/(Ações!$P3299-Table_1[[#This Row],[CAGR LUCRO 5A]]),0)</f>
        <v>0</v>
      </c>
      <c r="I3299" s="48">
        <f>IF(Ações!$S3299&lt;0,"",Ações!$O3299*(1+Ações!$S3299))</f>
        <v>0</v>
      </c>
      <c r="J3299" s="49">
        <f>IFERROR(IF(Ações!$B3299="","",(VLOOKUP(Table_1[[#This Row],[AÇÕES]],'Dados Status Invest STOCKS'!A3285:AD3900,4)/Table_1[[#This Row],[LPA]]))/100,0)</f>
        <v>1.9660194174757283E-3</v>
      </c>
      <c r="K3299" s="64">
        <f>IFERROR(IF(Ações!$B3299="","",VLOOKUP(Table_1[[#This Row],[AÇÕES]],'Dados Status Invest STOCKS'!A3285:AD3900,2)),0)</f>
        <v>13.34</v>
      </c>
      <c r="L3299" s="65">
        <f>IFERROR(IF(Ações!$B3299="","",VLOOKUP(Table_1[[#This Row],[AÇÕES]],'Dados Status Invest STOCKS'!A3285:AD3900,3)/100),0)</f>
        <v>0</v>
      </c>
      <c r="M3299" s="66">
        <f>IFERROR(IF(Ações!$B3299="","",VLOOKUP(Table_1[[#This Row],[AÇÕES]],'Dados Status Invest STOCKS'!A3285:AD3900,28)),0)</f>
        <v>-8.24</v>
      </c>
      <c r="N3299" s="66">
        <f>IFERROR(IF(Ações!$B3299="","",VLOOKUP(Table_1[[#This Row],[AÇÕES]],'Dados Status Invest STOCKS'!A3285:AD3900,27)),0)</f>
        <v>0.22</v>
      </c>
      <c r="O3299" s="66">
        <f>IFERROR(IF(Ações!$L3299="","",Ações!$K3299*Ações!$L3299),0)</f>
        <v>0</v>
      </c>
      <c r="P3299" s="67">
        <f t="shared" si="51"/>
        <v>0.06</v>
      </c>
      <c r="Q3299" s="67">
        <f>IFERROR(Ações!$O3299/Ações!$M3299,0)</f>
        <v>0</v>
      </c>
      <c r="R3299" s="67">
        <f>IFERROR(IF(Ações!$B3299="","",VLOOKUP(Table_1[[#This Row],[AÇÕES]],'Dados Status Invest STOCKS'!A3285:AD3900,18)/100),0)</f>
        <v>-37.909799999999997</v>
      </c>
      <c r="S3299" s="65">
        <f>IFERROR(IF(Ações!$B3299="","",VLOOKUP(Table_1[[#This Row],[AÇÕES]],'Dados Status Invest STOCKS'!A3285:AD3900,25)/100),0)</f>
        <v>0</v>
      </c>
      <c r="T3299" s="67">
        <f>(1-Ações!$Q3299)*Ações!$R3299</f>
        <v>-37.909799999999997</v>
      </c>
      <c r="U3299" s="68">
        <f>IF(Ações!$S3299=0,Ações!$T3299,IF(Ações!$T3299=0,Ações!$S3299,AVERAGE(Ações!$S3299,Ações!$T3299)))</f>
        <v>-37.909799999999997</v>
      </c>
    </row>
    <row r="3300" spans="2:21" ht="15" customHeight="1" x14ac:dyDescent="0.2">
      <c r="B3300" s="63" t="str">
        <f>IFERROR('Dados Status Invest STOCKS'!A3287,"-")</f>
        <v>NPAWW</v>
      </c>
      <c r="C3300" s="45">
        <f>IFERROR((Ações!$D3300-Ações!$K3300)/Ações!$D3300,0)</f>
        <v>0</v>
      </c>
      <c r="D3300" s="46">
        <f>(Ações!$O3300)/0.06</f>
        <v>0</v>
      </c>
      <c r="E3300" s="47">
        <f>IFERROR((Ações!$F3300-Ações!$K3300)/Ações!$F3300,0)</f>
        <v>0</v>
      </c>
      <c r="F3300" s="46" t="str">
        <f>IF(OR(Ações!$N3300&lt;0,Ações!$M3300&lt;0),"",(22.5*Ações!$M3300*Ações!$N3300)^0.5)</f>
        <v/>
      </c>
      <c r="G3300" s="47">
        <f>IFERROR((Ações!$H3300-Ações!$K3300)/Ações!$H3300,0)</f>
        <v>0</v>
      </c>
      <c r="H3300" s="48">
        <f>IFERROR(Ações!$I3300/(Ações!$P3300-Table_1[[#This Row],[CAGR LUCRO 5A]]),0)</f>
        <v>0</v>
      </c>
      <c r="I3300" s="48">
        <f>IF(Ações!$S3300&lt;0,"",Ações!$O3300*(1+Ações!$S3300))</f>
        <v>0</v>
      </c>
      <c r="J3300" s="49">
        <f>IFERROR(IF(Ações!$B3300="","",(VLOOKUP(Table_1[[#This Row],[AÇÕES]],'Dados Status Invest STOCKS'!A3286:AD3901,4)/Table_1[[#This Row],[LPA]]))/100,0)</f>
        <v>5.7038834951456303E-4</v>
      </c>
      <c r="K3300" s="64">
        <f>IFERROR(IF(Ações!$B3300="","",VLOOKUP(Table_1[[#This Row],[AÇÕES]],'Dados Status Invest STOCKS'!A3286:AD3901,2)),0)</f>
        <v>3.89</v>
      </c>
      <c r="L3300" s="65">
        <f>IFERROR(IF(Ações!$B3300="","",VLOOKUP(Table_1[[#This Row],[AÇÕES]],'Dados Status Invest STOCKS'!A3286:AD3901,3)/100),0)</f>
        <v>0</v>
      </c>
      <c r="M3300" s="66">
        <f>IFERROR(IF(Ações!$B3300="","",VLOOKUP(Table_1[[#This Row],[AÇÕES]],'Dados Status Invest STOCKS'!A3286:AD3901,28)),0)</f>
        <v>-8.24</v>
      </c>
      <c r="N3300" s="66">
        <f>IFERROR(IF(Ações!$B3300="","",VLOOKUP(Table_1[[#This Row],[AÇÕES]],'Dados Status Invest STOCKS'!A3286:AD3901,27)),0)</f>
        <v>0.22</v>
      </c>
      <c r="O3300" s="66">
        <f>IFERROR(IF(Ações!$L3300="","",Ações!$K3300*Ações!$L3300),0)</f>
        <v>0</v>
      </c>
      <c r="P3300" s="67">
        <f t="shared" si="51"/>
        <v>0.06</v>
      </c>
      <c r="Q3300" s="67">
        <f>IFERROR(Ações!$O3300/Ações!$M3300,0)</f>
        <v>0</v>
      </c>
      <c r="R3300" s="67">
        <f>IFERROR(IF(Ações!$B3300="","",VLOOKUP(Table_1[[#This Row],[AÇÕES]],'Dados Status Invest STOCKS'!A3286:AD3901,18)/100),0)</f>
        <v>-37.909799999999997</v>
      </c>
      <c r="S3300" s="65">
        <f>IFERROR(IF(Ações!$B3300="","",VLOOKUP(Table_1[[#This Row],[AÇÕES]],'Dados Status Invest STOCKS'!A3286:AD3901,25)/100),0)</f>
        <v>0</v>
      </c>
      <c r="T3300" s="67">
        <f>(1-Ações!$Q3300)*Ações!$R3300</f>
        <v>-37.909799999999997</v>
      </c>
      <c r="U3300" s="68">
        <f>IF(Ações!$S3300=0,Ações!$T3300,IF(Ações!$T3300=0,Ações!$S3300,AVERAGE(Ações!$S3300,Ações!$T3300)))</f>
        <v>-37.909799999999997</v>
      </c>
    </row>
    <row r="3301" spans="2:21" ht="15" customHeight="1" x14ac:dyDescent="0.2">
      <c r="B3301" s="63" t="str">
        <f>IFERROR('Dados Status Invest STOCKS'!A3288,"-")</f>
        <v>NPK</v>
      </c>
      <c r="C3301" s="45">
        <f>IFERROR((Ações!$D3301-Ações!$K3301)/Ações!$D3301,0)</f>
        <v>0.19786096256684493</v>
      </c>
      <c r="D3301" s="46">
        <f>(Ações!$O3301)/0.06</f>
        <v>104.13406666666667</v>
      </c>
      <c r="E3301" s="47">
        <f>IFERROR((Ações!$F3301-Ações!$K3301)/Ações!$F3301,0)</f>
        <v>4.5169548311944337E-3</v>
      </c>
      <c r="F3301" s="46">
        <f>IF(OR(Ações!$N3301&lt;0,Ações!$M3301&lt;0),"",(22.5*Ações!$M3301*Ações!$N3301)^0.5)</f>
        <v>83.909013222656839</v>
      </c>
      <c r="G3301" s="47">
        <f>IFERROR((Ações!$H3301-Ações!$K3301)/Ações!$H3301,0)</f>
        <v>0.6119477523338942</v>
      </c>
      <c r="H3301" s="48">
        <f>IFERROR(Ações!$I3301/(Ações!$P3301-Table_1[[#This Row],[CAGR LUCRO 5A]]),0)</f>
        <v>215.25451921070234</v>
      </c>
      <c r="I3301" s="48">
        <f>IF(Ações!$S3301&lt;0,"",Ações!$O3301*(1+Ações!$S3301))</f>
        <v>6.4361101243999999</v>
      </c>
      <c r="J3301" s="49">
        <f>IFERROR(IF(Ações!$B3301="","",(VLOOKUP(Table_1[[#This Row],[AÇÕES]],'Dados Status Invest STOCKS'!A3287:AD3902,4)/Table_1[[#This Row],[LPA]]))/100,0)</f>
        <v>2.1047619047619048E-2</v>
      </c>
      <c r="K3301" s="64">
        <f>IFERROR(IF(Ações!$B3301="","",VLOOKUP(Table_1[[#This Row],[AÇÕES]],'Dados Status Invest STOCKS'!A3287:AD3902,2)),0)</f>
        <v>83.53</v>
      </c>
      <c r="L3301" s="65">
        <f>IFERROR(IF(Ações!$B3301="","",VLOOKUP(Table_1[[#This Row],[AÇÕES]],'Dados Status Invest STOCKS'!A3287:AD3902,3)/100),0)</f>
        <v>7.4800000000000005E-2</v>
      </c>
      <c r="M3301" s="66">
        <f>IFERROR(IF(Ações!$B3301="","",VLOOKUP(Table_1[[#This Row],[AÇÕES]],'Dados Status Invest STOCKS'!A3287:AD3902,28)),0)</f>
        <v>6.3</v>
      </c>
      <c r="N3301" s="66">
        <f>IFERROR(IF(Ações!$B3301="","",VLOOKUP(Table_1[[#This Row],[AÇÕES]],'Dados Status Invest STOCKS'!A3287:AD3902,27)),0)</f>
        <v>49.67</v>
      </c>
      <c r="O3301" s="66">
        <f>IFERROR(IF(Ações!$L3301="","",Ações!$K3301*Ações!$L3301),0)</f>
        <v>6.2480440000000002</v>
      </c>
      <c r="P3301" s="67">
        <f t="shared" si="51"/>
        <v>0.06</v>
      </c>
      <c r="Q3301" s="67">
        <f>IFERROR(Ações!$O3301/Ações!$M3301,0)</f>
        <v>0.9917530158730159</v>
      </c>
      <c r="R3301" s="67">
        <f>IFERROR(IF(Ações!$B3301="","",VLOOKUP(Table_1[[#This Row],[AÇÕES]],'Dados Status Invest STOCKS'!A3287:AD3902,18)/100),0)</f>
        <v>0.12689999999999999</v>
      </c>
      <c r="S3301" s="65">
        <f>IFERROR(IF(Ações!$B3301="","",VLOOKUP(Table_1[[#This Row],[AÇÕES]],'Dados Status Invest STOCKS'!A3287:AD3902,25)/100),0)</f>
        <v>3.0099999999999998E-2</v>
      </c>
      <c r="T3301" s="67">
        <f>(1-Ações!$Q3301)*Ações!$R3301</f>
        <v>1.0465422857142824E-3</v>
      </c>
      <c r="U3301" s="68">
        <f>IF(Ações!$S3301=0,Ações!$T3301,IF(Ações!$T3301=0,Ações!$S3301,AVERAGE(Ações!$S3301,Ações!$T3301)))</f>
        <v>1.5573271142857141E-2</v>
      </c>
    </row>
    <row r="3302" spans="2:21" ht="15" customHeight="1" x14ac:dyDescent="0.2">
      <c r="B3302" s="63" t="str">
        <f>IFERROR('Dados Status Invest STOCKS'!A3289,"-")</f>
        <v>NPO</v>
      </c>
      <c r="C3302" s="45">
        <f>IFERROR((Ações!$D3302-Ações!$K3302)/Ações!$D3302,0)</f>
        <v>-5.1224489795918373</v>
      </c>
      <c r="D3302" s="46">
        <f>(Ações!$O3302)/0.06</f>
        <v>18.0124</v>
      </c>
      <c r="E3302" s="47">
        <f>IFERROR((Ações!$F3302-Ações!$K3302)/Ações!$F3302,0)</f>
        <v>-0.73594096789912278</v>
      </c>
      <c r="F3302" s="46">
        <f>IF(OR(Ações!$N3302&lt;0,Ações!$M3302&lt;0),"",(22.5*Ações!$M3302*Ações!$N3302)^0.5)</f>
        <v>63.527505853763849</v>
      </c>
      <c r="G3302" s="47">
        <f>IFERROR((Ações!$H3302-Ações!$K3302)/Ações!$H3302,0)</f>
        <v>-5.1224489795918373</v>
      </c>
      <c r="H3302" s="48">
        <f>IFERROR(Ações!$I3302/(Ações!$P3302-Table_1[[#This Row],[CAGR LUCRO 5A]]),0)</f>
        <v>18.0124</v>
      </c>
      <c r="I3302" s="48">
        <f>IF(Ações!$S3302&lt;0,"",Ações!$O3302*(1+Ações!$S3302))</f>
        <v>1.0807439999999999</v>
      </c>
      <c r="J3302" s="49">
        <f>IFERROR(IF(Ações!$B3302="","",(VLOOKUP(Table_1[[#This Row],[AÇÕES]],'Dados Status Invest STOCKS'!A3288:AD3903,4)/Table_1[[#This Row],[LPA]]))/100,0)</f>
        <v>0.10515432098765432</v>
      </c>
      <c r="K3302" s="64">
        <f>IFERROR(IF(Ações!$B3302="","",VLOOKUP(Table_1[[#This Row],[AÇÕES]],'Dados Status Invest STOCKS'!A3288:AD3903,2)),0)</f>
        <v>110.28</v>
      </c>
      <c r="L3302" s="65">
        <f>IFERROR(IF(Ações!$B3302="","",VLOOKUP(Table_1[[#This Row],[AÇÕES]],'Dados Status Invest STOCKS'!A3288:AD3903,3)/100),0)</f>
        <v>9.7999999999999997E-3</v>
      </c>
      <c r="M3302" s="66">
        <f>IFERROR(IF(Ações!$B3302="","",VLOOKUP(Table_1[[#This Row],[AÇÕES]],'Dados Status Invest STOCKS'!A3288:AD3903,28)),0)</f>
        <v>3.24</v>
      </c>
      <c r="N3302" s="66">
        <f>IFERROR(IF(Ações!$B3302="","",VLOOKUP(Table_1[[#This Row],[AÇÕES]],'Dados Status Invest STOCKS'!A3288:AD3903,27)),0)</f>
        <v>55.36</v>
      </c>
      <c r="O3302" s="66">
        <f>IFERROR(IF(Ações!$L3302="","",Ações!$K3302*Ações!$L3302),0)</f>
        <v>1.0807439999999999</v>
      </c>
      <c r="P3302" s="67">
        <f t="shared" si="51"/>
        <v>0.06</v>
      </c>
      <c r="Q3302" s="67">
        <f>IFERROR(Ações!$O3302/Ações!$M3302,0)</f>
        <v>0.33356296296296289</v>
      </c>
      <c r="R3302" s="67">
        <f>IFERROR(IF(Ações!$B3302="","",VLOOKUP(Table_1[[#This Row],[AÇÕES]],'Dados Status Invest STOCKS'!A3288:AD3903,18)/100),0)</f>
        <v>5.8499999999999996E-2</v>
      </c>
      <c r="S3302" s="65">
        <f>IFERROR(IF(Ações!$B3302="","",VLOOKUP(Table_1[[#This Row],[AÇÕES]],'Dados Status Invest STOCKS'!A3288:AD3903,25)/100),0)</f>
        <v>0</v>
      </c>
      <c r="T3302" s="67">
        <f>(1-Ações!$Q3302)*Ações!$R3302</f>
        <v>3.8986566666666674E-2</v>
      </c>
      <c r="U3302" s="68">
        <f>IF(Ações!$S3302=0,Ações!$T3302,IF(Ações!$T3302=0,Ações!$S3302,AVERAGE(Ações!$S3302,Ações!$T3302)))</f>
        <v>3.8986566666666674E-2</v>
      </c>
    </row>
    <row r="3303" spans="2:21" ht="15" customHeight="1" x14ac:dyDescent="0.2">
      <c r="B3303" s="63" t="str">
        <f>IFERROR('Dados Status Invest STOCKS'!A3290,"-")</f>
        <v>NPTN</v>
      </c>
      <c r="C3303" s="45">
        <f>IFERROR((Ações!$D3303-Ações!$K3303)/Ações!$D3303,0)</f>
        <v>0</v>
      </c>
      <c r="D3303" s="46">
        <f>(Ações!$O3303)/0.06</f>
        <v>0</v>
      </c>
      <c r="E3303" s="47">
        <f>IFERROR((Ações!$F3303-Ações!$K3303)/Ações!$F3303,0)</f>
        <v>0</v>
      </c>
      <c r="F3303" s="46" t="str">
        <f>IF(OR(Ações!$N3303&lt;0,Ações!$M3303&lt;0),"",(22.5*Ações!$M3303*Ações!$N3303)^0.5)</f>
        <v/>
      </c>
      <c r="G3303" s="47">
        <f>IFERROR((Ações!$H3303-Ações!$K3303)/Ações!$H3303,0)</f>
        <v>0</v>
      </c>
      <c r="H3303" s="48">
        <f>IFERROR(Ações!$I3303/(Ações!$P3303-Table_1[[#This Row],[CAGR LUCRO 5A]]),0)</f>
        <v>0</v>
      </c>
      <c r="I3303" s="48">
        <f>IF(Ações!$S3303&lt;0,"",Ações!$O3303*(1+Ações!$S3303))</f>
        <v>0</v>
      </c>
      <c r="J3303" s="49">
        <f>IFERROR(IF(Ações!$B3303="","",(VLOOKUP(Table_1[[#This Row],[AÇÕES]],'Dados Status Invest STOCKS'!A3289:AD3904,4)/Table_1[[#This Row],[LPA]]))/100,0)</f>
        <v>0.24493670886075949</v>
      </c>
      <c r="K3303" s="64">
        <f>IFERROR(IF(Ações!$B3303="","",VLOOKUP(Table_1[[#This Row],[AÇÕES]],'Dados Status Invest STOCKS'!A3289:AD3904,2)),0)</f>
        <v>15.23</v>
      </c>
      <c r="L3303" s="65">
        <f>IFERROR(IF(Ações!$B3303="","",VLOOKUP(Table_1[[#This Row],[AÇÕES]],'Dados Status Invest STOCKS'!A3289:AD3904,3)/100),0)</f>
        <v>0</v>
      </c>
      <c r="M3303" s="66">
        <f>IFERROR(IF(Ações!$B3303="","",VLOOKUP(Table_1[[#This Row],[AÇÕES]],'Dados Status Invest STOCKS'!A3289:AD3904,28)),0)</f>
        <v>-0.79</v>
      </c>
      <c r="N3303" s="66">
        <f>IFERROR(IF(Ações!$B3303="","",VLOOKUP(Table_1[[#This Row],[AÇÕES]],'Dados Status Invest STOCKS'!A3289:AD3904,27)),0)</f>
        <v>2.98</v>
      </c>
      <c r="O3303" s="66">
        <f>IFERROR(IF(Ações!$L3303="","",Ações!$K3303*Ações!$L3303),0)</f>
        <v>0</v>
      </c>
      <c r="P3303" s="67">
        <f t="shared" si="51"/>
        <v>0.06</v>
      </c>
      <c r="Q3303" s="67">
        <f>IFERROR(Ações!$O3303/Ações!$M3303,0)</f>
        <v>0</v>
      </c>
      <c r="R3303" s="67">
        <f>IFERROR(IF(Ações!$B3303="","",VLOOKUP(Table_1[[#This Row],[AÇÕES]],'Dados Status Invest STOCKS'!A3289:AD3904,18)/100),0)</f>
        <v>-0.26400000000000001</v>
      </c>
      <c r="S3303" s="65">
        <f>IFERROR(IF(Ações!$B3303="","",VLOOKUP(Table_1[[#This Row],[AÇÕES]],'Dados Status Invest STOCKS'!A3289:AD3904,25)/100),0)</f>
        <v>0</v>
      </c>
      <c r="T3303" s="67">
        <f>(1-Ações!$Q3303)*Ações!$R3303</f>
        <v>-0.26400000000000001</v>
      </c>
      <c r="U3303" s="68">
        <f>IF(Ações!$S3303=0,Ações!$T3303,IF(Ações!$T3303=0,Ações!$S3303,AVERAGE(Ações!$S3303,Ações!$T3303)))</f>
        <v>-0.26400000000000001</v>
      </c>
    </row>
    <row r="3304" spans="2:21" ht="15" customHeight="1" x14ac:dyDescent="0.2">
      <c r="B3304" s="63" t="str">
        <f>IFERROR('Dados Status Invest STOCKS'!A3291,"-")</f>
        <v>NR</v>
      </c>
      <c r="C3304" s="45">
        <f>IFERROR((Ações!$D3304-Ações!$K3304)/Ações!$D3304,0)</f>
        <v>0</v>
      </c>
      <c r="D3304" s="46">
        <f>(Ações!$O3304)/0.06</f>
        <v>0</v>
      </c>
      <c r="E3304" s="47">
        <f>IFERROR((Ações!$F3304-Ações!$K3304)/Ações!$F3304,0)</f>
        <v>0</v>
      </c>
      <c r="F3304" s="46" t="str">
        <f>IF(OR(Ações!$N3304&lt;0,Ações!$M3304&lt;0),"",(22.5*Ações!$M3304*Ações!$N3304)^0.5)</f>
        <v/>
      </c>
      <c r="G3304" s="47">
        <f>IFERROR((Ações!$H3304-Ações!$K3304)/Ações!$H3304,0)</f>
        <v>0</v>
      </c>
      <c r="H3304" s="48">
        <f>IFERROR(Ações!$I3304/(Ações!$P3304-Table_1[[#This Row],[CAGR LUCRO 5A]]),0)</f>
        <v>0</v>
      </c>
      <c r="I3304" s="48">
        <f>IF(Ações!$S3304&lt;0,"",Ações!$O3304*(1+Ações!$S3304))</f>
        <v>0</v>
      </c>
      <c r="J3304" s="49">
        <f>IFERROR(IF(Ações!$B3304="","",(VLOOKUP(Table_1[[#This Row],[AÇÕES]],'Dados Status Invest STOCKS'!A3290:AD3905,4)/Table_1[[#This Row],[LPA]]))/100,0)</f>
        <v>0.18227272727272725</v>
      </c>
      <c r="K3304" s="64">
        <f>IFERROR(IF(Ações!$B3304="","",VLOOKUP(Table_1[[#This Row],[AÇÕES]],'Dados Status Invest STOCKS'!A3290:AD3905,2)),0)</f>
        <v>3.5</v>
      </c>
      <c r="L3304" s="65">
        <f>IFERROR(IF(Ações!$B3304="","",VLOOKUP(Table_1[[#This Row],[AÇÕES]],'Dados Status Invest STOCKS'!A3290:AD3905,3)/100),0)</f>
        <v>0</v>
      </c>
      <c r="M3304" s="66">
        <f>IFERROR(IF(Ações!$B3304="","",VLOOKUP(Table_1[[#This Row],[AÇÕES]],'Dados Status Invest STOCKS'!A3290:AD3905,28)),0)</f>
        <v>-0.44</v>
      </c>
      <c r="N3304" s="66">
        <f>IFERROR(IF(Ações!$B3304="","",VLOOKUP(Table_1[[#This Row],[AÇÕES]],'Dados Status Invest STOCKS'!A3290:AD3905,27)),0)</f>
        <v>5.05</v>
      </c>
      <c r="O3304" s="66">
        <f>IFERROR(IF(Ações!$L3304="","",Ações!$K3304*Ações!$L3304),0)</f>
        <v>0</v>
      </c>
      <c r="P3304" s="67">
        <f t="shared" si="51"/>
        <v>0.06</v>
      </c>
      <c r="Q3304" s="67">
        <f>IFERROR(Ações!$O3304/Ações!$M3304,0)</f>
        <v>0</v>
      </c>
      <c r="R3304" s="67">
        <f>IFERROR(IF(Ações!$B3304="","",VLOOKUP(Table_1[[#This Row],[AÇÕES]],'Dados Status Invest STOCKS'!A3290:AD3905,18)/100),0)</f>
        <v>-8.6500000000000007E-2</v>
      </c>
      <c r="S3304" s="65">
        <f>IFERROR(IF(Ações!$B3304="","",VLOOKUP(Table_1[[#This Row],[AÇÕES]],'Dados Status Invest STOCKS'!A3290:AD3905,25)/100),0)</f>
        <v>0</v>
      </c>
      <c r="T3304" s="67">
        <f>(1-Ações!$Q3304)*Ações!$R3304</f>
        <v>-8.6500000000000007E-2</v>
      </c>
      <c r="U3304" s="68">
        <f>IF(Ações!$S3304=0,Ações!$T3304,IF(Ações!$T3304=0,Ações!$S3304,AVERAGE(Ações!$S3304,Ações!$T3304)))</f>
        <v>-8.6500000000000007E-2</v>
      </c>
    </row>
    <row r="3305" spans="2:21" ht="15" customHeight="1" x14ac:dyDescent="0.2">
      <c r="B3305" s="63" t="str">
        <f>IFERROR('Dados Status Invest STOCKS'!A3292,"-")</f>
        <v>NRBO</v>
      </c>
      <c r="C3305" s="45">
        <f>IFERROR((Ações!$D3305-Ações!$K3305)/Ações!$D3305,0)</f>
        <v>0</v>
      </c>
      <c r="D3305" s="46">
        <f>(Ações!$O3305)/0.06</f>
        <v>0</v>
      </c>
      <c r="E3305" s="47">
        <f>IFERROR((Ações!$F3305-Ações!$K3305)/Ações!$F3305,0)</f>
        <v>0</v>
      </c>
      <c r="F3305" s="46" t="str">
        <f>IF(OR(Ações!$N3305&lt;0,Ações!$M3305&lt;0),"",(22.5*Ações!$M3305*Ações!$N3305)^0.5)</f>
        <v/>
      </c>
      <c r="G3305" s="47">
        <f>IFERROR((Ações!$H3305-Ações!$K3305)/Ações!$H3305,0)</f>
        <v>0</v>
      </c>
      <c r="H3305" s="48">
        <f>IFERROR(Ações!$I3305/(Ações!$P3305-Table_1[[#This Row],[CAGR LUCRO 5A]]),0)</f>
        <v>0</v>
      </c>
      <c r="I3305" s="48">
        <f>IF(Ações!$S3305&lt;0,"",Ações!$O3305*(1+Ações!$S3305))</f>
        <v>0</v>
      </c>
      <c r="J3305" s="49">
        <f>IFERROR(IF(Ações!$B3305="","",(VLOOKUP(Table_1[[#This Row],[AÇÕES]],'Dados Status Invest STOCKS'!A3291:AD3906,4)/Table_1[[#This Row],[LPA]]))/100,0)</f>
        <v>9.0350877192982466E-3</v>
      </c>
      <c r="K3305" s="64">
        <f>IFERROR(IF(Ações!$B3305="","",VLOOKUP(Table_1[[#This Row],[AÇÕES]],'Dados Status Invest STOCKS'!A3291:AD3906,2)),0)</f>
        <v>1.17</v>
      </c>
      <c r="L3305" s="65">
        <f>IFERROR(IF(Ações!$B3305="","",VLOOKUP(Table_1[[#This Row],[AÇÕES]],'Dados Status Invest STOCKS'!A3291:AD3906,3)/100),0)</f>
        <v>0</v>
      </c>
      <c r="M3305" s="66">
        <f>IFERROR(IF(Ações!$B3305="","",VLOOKUP(Table_1[[#This Row],[AÇÕES]],'Dados Status Invest STOCKS'!A3291:AD3906,28)),0)</f>
        <v>-1.1399999999999999</v>
      </c>
      <c r="N3305" s="66">
        <f>IFERROR(IF(Ações!$B3305="","",VLOOKUP(Table_1[[#This Row],[AÇÕES]],'Dados Status Invest STOCKS'!A3291:AD3906,27)),0)</f>
        <v>0.23</v>
      </c>
      <c r="O3305" s="66">
        <f>IFERROR(IF(Ações!$L3305="","",Ações!$K3305*Ações!$L3305),0)</f>
        <v>0</v>
      </c>
      <c r="P3305" s="67">
        <f t="shared" si="51"/>
        <v>0.06</v>
      </c>
      <c r="Q3305" s="67">
        <f>IFERROR(Ações!$O3305/Ações!$M3305,0)</f>
        <v>0</v>
      </c>
      <c r="R3305" s="67">
        <f>IFERROR(IF(Ações!$B3305="","",VLOOKUP(Table_1[[#This Row],[AÇÕES]],'Dados Status Invest STOCKS'!A3291:AD3906,18)/100),0)</f>
        <v>-4.9332000000000003</v>
      </c>
      <c r="S3305" s="65">
        <f>IFERROR(IF(Ações!$B3305="","",VLOOKUP(Table_1[[#This Row],[AÇÕES]],'Dados Status Invest STOCKS'!A3291:AD3906,25)/100),0)</f>
        <v>0</v>
      </c>
      <c r="T3305" s="67">
        <f>(1-Ações!$Q3305)*Ações!$R3305</f>
        <v>-4.9332000000000003</v>
      </c>
      <c r="U3305" s="68">
        <f>IF(Ações!$S3305=0,Ações!$T3305,IF(Ações!$T3305=0,Ações!$S3305,AVERAGE(Ações!$S3305,Ações!$T3305)))</f>
        <v>-4.9332000000000003</v>
      </c>
    </row>
    <row r="3306" spans="2:21" ht="15" customHeight="1" x14ac:dyDescent="0.2">
      <c r="B3306" s="63" t="str">
        <f>IFERROR('Dados Status Invest STOCKS'!A3293,"-")</f>
        <v>NRC</v>
      </c>
      <c r="C3306" s="45">
        <f>IFERROR((Ações!$D3306-Ações!$K3306)/Ações!$D3306,0)</f>
        <v>-4.0847457627118642</v>
      </c>
      <c r="D3306" s="46">
        <f>(Ações!$O3306)/0.06</f>
        <v>7.9807333333333332</v>
      </c>
      <c r="E3306" s="47">
        <f>IFERROR((Ações!$F3306-Ações!$K3306)/Ações!$F3306,0)</f>
        <v>-2.9701117841976372</v>
      </c>
      <c r="F3306" s="46">
        <f>IF(OR(Ações!$N3306&lt;0,Ações!$M3306&lt;0),"",(22.5*Ações!$M3306*Ações!$N3306)^0.5)</f>
        <v>10.221374662930618</v>
      </c>
      <c r="G3306" s="47">
        <f>IFERROR((Ações!$H3306-Ações!$K3306)/Ações!$H3306,0)</f>
        <v>8.4189929136580961</v>
      </c>
      <c r="H3306" s="48">
        <f>IFERROR(Ações!$I3306/(Ações!$P3306-Table_1[[#This Row],[CAGR LUCRO 5A]]),0)</f>
        <v>-5.4697450816125857</v>
      </c>
      <c r="I3306" s="48">
        <f>IF(Ações!$S3306&lt;0,"",Ações!$O3306*(1+Ações!$S3306))</f>
        <v>0.55627307479999999</v>
      </c>
      <c r="J3306" s="49">
        <f>IFERROR(IF(Ações!$B3306="","",(VLOOKUP(Table_1[[#This Row],[AÇÕES]],'Dados Status Invest STOCKS'!A3292:AD3907,4)/Table_1[[#This Row],[LPA]]))/100,0)</f>
        <v>0.20176056338028167</v>
      </c>
      <c r="K3306" s="64">
        <f>IFERROR(IF(Ações!$B3306="","",VLOOKUP(Table_1[[#This Row],[AÇÕES]],'Dados Status Invest STOCKS'!A3292:AD3907,2)),0)</f>
        <v>40.58</v>
      </c>
      <c r="L3306" s="65">
        <f>IFERROR(IF(Ações!$B3306="","",VLOOKUP(Table_1[[#This Row],[AÇÕES]],'Dados Status Invest STOCKS'!A3292:AD3907,3)/100),0)</f>
        <v>1.18E-2</v>
      </c>
      <c r="M3306" s="66">
        <f>IFERROR(IF(Ações!$B3306="","",VLOOKUP(Table_1[[#This Row],[AÇÕES]],'Dados Status Invest STOCKS'!A3292:AD3907,28)),0)</f>
        <v>1.42</v>
      </c>
      <c r="N3306" s="66">
        <f>IFERROR(IF(Ações!$B3306="","",VLOOKUP(Table_1[[#This Row],[AÇÕES]],'Dados Status Invest STOCKS'!A3292:AD3907,27)),0)</f>
        <v>3.27</v>
      </c>
      <c r="O3306" s="66">
        <f>IFERROR(IF(Ações!$L3306="","",Ações!$K3306*Ações!$L3306),0)</f>
        <v>0.47884399999999999</v>
      </c>
      <c r="P3306" s="67">
        <f t="shared" si="51"/>
        <v>0.06</v>
      </c>
      <c r="Q3306" s="67">
        <f>IFERROR(Ações!$O3306/Ações!$M3306,0)</f>
        <v>0.33721408450704227</v>
      </c>
      <c r="R3306" s="67">
        <f>IFERROR(IF(Ações!$B3306="","",VLOOKUP(Table_1[[#This Row],[AÇÕES]],'Dados Status Invest STOCKS'!A3292:AD3907,18)/100),0)</f>
        <v>0.43359999999999999</v>
      </c>
      <c r="S3306" s="65">
        <f>IFERROR(IF(Ações!$B3306="","",VLOOKUP(Table_1[[#This Row],[AÇÕES]],'Dados Status Invest STOCKS'!A3292:AD3907,25)/100),0)</f>
        <v>0.16170000000000001</v>
      </c>
      <c r="T3306" s="67">
        <f>(1-Ações!$Q3306)*Ações!$R3306</f>
        <v>0.28738397295774648</v>
      </c>
      <c r="U3306" s="68">
        <f>IF(Ações!$S3306=0,Ações!$T3306,IF(Ações!$T3306=0,Ações!$S3306,AVERAGE(Ações!$S3306,Ações!$T3306)))</f>
        <v>0.22454198647887325</v>
      </c>
    </row>
    <row r="3307" spans="2:21" ht="15" customHeight="1" x14ac:dyDescent="0.2">
      <c r="B3307" s="63" t="str">
        <f>IFERROR('Dados Status Invest STOCKS'!A3294,"-")</f>
        <v>NRG</v>
      </c>
      <c r="C3307" s="45">
        <f>IFERROR((Ações!$D3307-Ações!$K3307)/Ações!$D3307,0)</f>
        <v>-0.84615384615384581</v>
      </c>
      <c r="D3307" s="46">
        <f>(Ações!$O3307)/0.06</f>
        <v>21.569166666666671</v>
      </c>
      <c r="E3307" s="47">
        <f>IFERROR((Ações!$F3307-Ações!$K3307)/Ações!$F3307,0)</f>
        <v>0.34863424983230107</v>
      </c>
      <c r="F3307" s="46">
        <f>IF(OR(Ações!$N3307&lt;0,Ações!$M3307&lt;0),"",(22.5*Ações!$M3307*Ações!$N3307)^0.5)</f>
        <v>61.133088421901284</v>
      </c>
      <c r="G3307" s="47">
        <f>IFERROR((Ações!$H3307-Ações!$K3307)/Ações!$H3307,0)</f>
        <v>-0.84615384615384581</v>
      </c>
      <c r="H3307" s="48">
        <f>IFERROR(Ações!$I3307/(Ações!$P3307-Table_1[[#This Row],[CAGR LUCRO 5A]]),0)</f>
        <v>21.569166666666671</v>
      </c>
      <c r="I3307" s="48">
        <f>IF(Ações!$S3307&lt;0,"",Ações!$O3307*(1+Ações!$S3307))</f>
        <v>1.2941500000000001</v>
      </c>
      <c r="J3307" s="49">
        <f>IFERROR(IF(Ações!$B3307="","",(VLOOKUP(Table_1[[#This Row],[AÇÕES]],'Dados Status Invest STOCKS'!A3293:AD3908,4)/Table_1[[#This Row],[LPA]]))/100,0)</f>
        <v>4.0220661985957869E-3</v>
      </c>
      <c r="K3307" s="64">
        <f>IFERROR(IF(Ações!$B3307="","",VLOOKUP(Table_1[[#This Row],[AÇÕES]],'Dados Status Invest STOCKS'!A3293:AD3908,2)),0)</f>
        <v>39.82</v>
      </c>
      <c r="L3307" s="65">
        <f>IFERROR(IF(Ações!$B3307="","",VLOOKUP(Table_1[[#This Row],[AÇÕES]],'Dados Status Invest STOCKS'!A3293:AD3908,3)/100),0)</f>
        <v>3.2500000000000001E-2</v>
      </c>
      <c r="M3307" s="66">
        <f>IFERROR(IF(Ações!$B3307="","",VLOOKUP(Table_1[[#This Row],[AÇÕES]],'Dados Status Invest STOCKS'!A3293:AD3908,28)),0)</f>
        <v>9.9700000000000006</v>
      </c>
      <c r="N3307" s="66">
        <f>IFERROR(IF(Ações!$B3307="","",VLOOKUP(Table_1[[#This Row],[AÇÕES]],'Dados Status Invest STOCKS'!A3293:AD3908,27)),0)</f>
        <v>16.66</v>
      </c>
      <c r="O3307" s="66">
        <f>IFERROR(IF(Ações!$L3307="","",Ações!$K3307*Ações!$L3307),0)</f>
        <v>1.2941500000000001</v>
      </c>
      <c r="P3307" s="67">
        <f t="shared" si="51"/>
        <v>0.06</v>
      </c>
      <c r="Q3307" s="67">
        <f>IFERROR(Ações!$O3307/Ações!$M3307,0)</f>
        <v>0.12980441323971917</v>
      </c>
      <c r="R3307" s="67">
        <f>IFERROR(IF(Ações!$B3307="","",VLOOKUP(Table_1[[#This Row],[AÇÕES]],'Dados Status Invest STOCKS'!A3293:AD3908,18)/100),0)</f>
        <v>0.59860000000000002</v>
      </c>
      <c r="S3307" s="65">
        <f>IFERROR(IF(Ações!$B3307="","",VLOOKUP(Table_1[[#This Row],[AÇÕES]],'Dados Status Invest STOCKS'!A3293:AD3908,25)/100),0)</f>
        <v>0</v>
      </c>
      <c r="T3307" s="67">
        <f>(1-Ações!$Q3307)*Ações!$R3307</f>
        <v>0.52089907823470416</v>
      </c>
      <c r="U3307" s="68">
        <f>IF(Ações!$S3307=0,Ações!$T3307,IF(Ações!$T3307=0,Ações!$S3307,AVERAGE(Ações!$S3307,Ações!$T3307)))</f>
        <v>0.52089907823470416</v>
      </c>
    </row>
    <row r="3308" spans="2:21" ht="15" customHeight="1" x14ac:dyDescent="0.2">
      <c r="B3308" s="63" t="str">
        <f>IFERROR('Dados Status Invest STOCKS'!A3295,"-")</f>
        <v>NRIM</v>
      </c>
      <c r="C3308" s="45">
        <f>IFERROR((Ações!$D3308-Ações!$K3308)/Ações!$D3308,0)</f>
        <v>-0.75953079178885619</v>
      </c>
      <c r="D3308" s="46">
        <f>(Ações!$O3308)/0.06</f>
        <v>24.9953</v>
      </c>
      <c r="E3308" s="47">
        <f>IFERROR((Ações!$F3308-Ações!$K3308)/Ações!$F3308,0)</f>
        <v>0.41814480977277374</v>
      </c>
      <c r="F3308" s="46">
        <f>IF(OR(Ações!$N3308&lt;0,Ações!$M3308&lt;0),"",(22.5*Ações!$M3308*Ações!$N3308)^0.5)</f>
        <v>75.585817121997167</v>
      </c>
      <c r="G3308" s="47">
        <f>IFERROR((Ações!$H3308-Ações!$K3308)/Ações!$H3308,0)</f>
        <v>2.8385170091347587</v>
      </c>
      <c r="H3308" s="48">
        <f>IFERROR(Ações!$I3308/(Ações!$P3308-Table_1[[#This Row],[CAGR LUCRO 5A]]),0)</f>
        <v>-23.921453966149507</v>
      </c>
      <c r="I3308" s="48">
        <f>IF(Ações!$S3308&lt;0,"",Ações!$O3308*(1+Ações!$S3308))</f>
        <v>1.6960310861999999</v>
      </c>
      <c r="J3308" s="49">
        <f>IFERROR(IF(Ações!$B3308="","",(VLOOKUP(Table_1[[#This Row],[AÇÕES]],'Dados Status Invest STOCKS'!A3294:AD3909,4)/Table_1[[#This Row],[LPA]]))/100,0)</f>
        <v>1.0637636080870918E-2</v>
      </c>
      <c r="K3308" s="64">
        <f>IFERROR(IF(Ações!$B3308="","",VLOOKUP(Table_1[[#This Row],[AÇÕES]],'Dados Status Invest STOCKS'!A3294:AD3909,2)),0)</f>
        <v>43.98</v>
      </c>
      <c r="L3308" s="65">
        <f>IFERROR(IF(Ações!$B3308="","",VLOOKUP(Table_1[[#This Row],[AÇÕES]],'Dados Status Invest STOCKS'!A3294:AD3909,3)/100),0)</f>
        <v>3.4099999999999998E-2</v>
      </c>
      <c r="M3308" s="66">
        <f>IFERROR(IF(Ações!$B3308="","",VLOOKUP(Table_1[[#This Row],[AÇÕES]],'Dados Status Invest STOCKS'!A3294:AD3909,28)),0)</f>
        <v>6.43</v>
      </c>
      <c r="N3308" s="66">
        <f>IFERROR(IF(Ações!$B3308="","",VLOOKUP(Table_1[[#This Row],[AÇÕES]],'Dados Status Invest STOCKS'!A3294:AD3909,27)),0)</f>
        <v>39.49</v>
      </c>
      <c r="O3308" s="66">
        <f>IFERROR(IF(Ações!$L3308="","",Ações!$K3308*Ações!$L3308),0)</f>
        <v>1.4997179999999999</v>
      </c>
      <c r="P3308" s="67">
        <f t="shared" si="51"/>
        <v>0.06</v>
      </c>
      <c r="Q3308" s="67">
        <f>IFERROR(Ações!$O3308/Ações!$M3308,0)</f>
        <v>0.23323763608087092</v>
      </c>
      <c r="R3308" s="67">
        <f>IFERROR(IF(Ações!$B3308="","",VLOOKUP(Table_1[[#This Row],[AÇÕES]],'Dados Status Invest STOCKS'!A3294:AD3909,18)/100),0)</f>
        <v>0.16289999999999999</v>
      </c>
      <c r="S3308" s="65">
        <f>IFERROR(IF(Ações!$B3308="","",VLOOKUP(Table_1[[#This Row],[AÇÕES]],'Dados Status Invest STOCKS'!A3294:AD3909,25)/100),0)</f>
        <v>0.13089999999999999</v>
      </c>
      <c r="T3308" s="67">
        <f>(1-Ações!$Q3308)*Ações!$R3308</f>
        <v>0.12490558908242612</v>
      </c>
      <c r="U3308" s="68">
        <f>IF(Ações!$S3308=0,Ações!$T3308,IF(Ações!$T3308=0,Ações!$S3308,AVERAGE(Ações!$S3308,Ações!$T3308)))</f>
        <v>0.12790279454121306</v>
      </c>
    </row>
    <row r="3309" spans="2:21" ht="15" customHeight="1" x14ac:dyDescent="0.2">
      <c r="B3309" s="63" t="str">
        <f>IFERROR('Dados Status Invest STOCKS'!A3296,"-")</f>
        <v>NRIX</v>
      </c>
      <c r="C3309" s="45">
        <f>IFERROR((Ações!$D3309-Ações!$K3309)/Ações!$D3309,0)</f>
        <v>0</v>
      </c>
      <c r="D3309" s="46">
        <f>(Ações!$O3309)/0.06</f>
        <v>0</v>
      </c>
      <c r="E3309" s="47">
        <f>IFERROR((Ações!$F3309-Ações!$K3309)/Ações!$F3309,0)</f>
        <v>0</v>
      </c>
      <c r="F3309" s="46" t="str">
        <f>IF(OR(Ações!$N3309&lt;0,Ações!$M3309&lt;0),"",(22.5*Ações!$M3309*Ações!$N3309)^0.5)</f>
        <v/>
      </c>
      <c r="G3309" s="47">
        <f>IFERROR((Ações!$H3309-Ações!$K3309)/Ações!$H3309,0)</f>
        <v>0</v>
      </c>
      <c r="H3309" s="48">
        <f>IFERROR(Ações!$I3309/(Ações!$P3309-Table_1[[#This Row],[CAGR LUCRO 5A]]),0)</f>
        <v>0</v>
      </c>
      <c r="I3309" s="48">
        <f>IF(Ações!$S3309&lt;0,"",Ações!$O3309*(1+Ações!$S3309))</f>
        <v>0</v>
      </c>
      <c r="J3309" s="49">
        <f>IFERROR(IF(Ações!$B3309="","",(VLOOKUP(Table_1[[#This Row],[AÇÕES]],'Dados Status Invest STOCKS'!A3295:AD3910,4)/Table_1[[#This Row],[LPA]]))/100,0)</f>
        <v>3.9506726457399104E-2</v>
      </c>
      <c r="K3309" s="64">
        <f>IFERROR(IF(Ações!$B3309="","",VLOOKUP(Table_1[[#This Row],[AÇÕES]],'Dados Status Invest STOCKS'!A3295:AD3910,2)),0)</f>
        <v>19.62</v>
      </c>
      <c r="L3309" s="65">
        <f>IFERROR(IF(Ações!$B3309="","",VLOOKUP(Table_1[[#This Row],[AÇÕES]],'Dados Status Invest STOCKS'!A3295:AD3910,3)/100),0)</f>
        <v>0</v>
      </c>
      <c r="M3309" s="66">
        <f>IFERROR(IF(Ações!$B3309="","",VLOOKUP(Table_1[[#This Row],[AÇÕES]],'Dados Status Invest STOCKS'!A3295:AD3910,28)),0)</f>
        <v>-2.23</v>
      </c>
      <c r="N3309" s="66">
        <f>IFERROR(IF(Ações!$B3309="","",VLOOKUP(Table_1[[#This Row],[AÇÕES]],'Dados Status Invest STOCKS'!A3295:AD3910,27)),0)</f>
        <v>8.41</v>
      </c>
      <c r="O3309" s="66">
        <f>IFERROR(IF(Ações!$L3309="","",Ações!$K3309*Ações!$L3309),0)</f>
        <v>0</v>
      </c>
      <c r="P3309" s="67">
        <f t="shared" si="51"/>
        <v>0.06</v>
      </c>
      <c r="Q3309" s="67">
        <f>IFERROR(Ações!$O3309/Ações!$M3309,0)</f>
        <v>0</v>
      </c>
      <c r="R3309" s="67">
        <f>IFERROR(IF(Ações!$B3309="","",VLOOKUP(Table_1[[#This Row],[AÇÕES]],'Dados Status Invest STOCKS'!A3295:AD3910,18)/100),0)</f>
        <v>-0.26489999999999997</v>
      </c>
      <c r="S3309" s="65">
        <f>IFERROR(IF(Ações!$B3309="","",VLOOKUP(Table_1[[#This Row],[AÇÕES]],'Dados Status Invest STOCKS'!A3295:AD3910,25)/100),0)</f>
        <v>0</v>
      </c>
      <c r="T3309" s="67">
        <f>(1-Ações!$Q3309)*Ações!$R3309</f>
        <v>-0.26489999999999997</v>
      </c>
      <c r="U3309" s="68">
        <f>IF(Ações!$S3309=0,Ações!$T3309,IF(Ações!$T3309=0,Ações!$S3309,AVERAGE(Ações!$S3309,Ações!$T3309)))</f>
        <v>-0.26489999999999997</v>
      </c>
    </row>
    <row r="3310" spans="2:21" ht="15" customHeight="1" x14ac:dyDescent="0.2">
      <c r="B3310" s="63" t="str">
        <f>IFERROR('Dados Status Invest STOCKS'!A3297,"-")</f>
        <v>NRP</v>
      </c>
      <c r="C3310" s="45">
        <f>IFERROR((Ações!$D3310-Ações!$K3310)/Ações!$D3310,0)</f>
        <v>-0.17878192534381135</v>
      </c>
      <c r="D3310" s="46">
        <f>(Ações!$O3310)/0.06</f>
        <v>30.064933333333332</v>
      </c>
      <c r="E3310" s="47">
        <f>IFERROR((Ações!$F3310-Ações!$K3310)/Ações!$F3310,0)</f>
        <v>0</v>
      </c>
      <c r="F3310" s="46">
        <f>IF(OR(Ações!$N3310&lt;0,Ações!$M3310&lt;0),"",(22.5*Ações!$M3310*Ações!$N3310)^0.5)</f>
        <v>0</v>
      </c>
      <c r="G3310" s="47">
        <f>IFERROR((Ações!$H3310-Ações!$K3310)/Ações!$H3310,0)</f>
        <v>-0.17878192534381135</v>
      </c>
      <c r="H3310" s="48">
        <f>IFERROR(Ações!$I3310/(Ações!$P3310-Table_1[[#This Row],[CAGR LUCRO 5A]]),0)</f>
        <v>30.064933333333332</v>
      </c>
      <c r="I3310" s="48">
        <f>IF(Ações!$S3310&lt;0,"",Ações!$O3310*(1+Ações!$S3310))</f>
        <v>1.8038959999999999</v>
      </c>
      <c r="J3310" s="49">
        <f>IFERROR(IF(Ações!$B3310="","",(VLOOKUP(Table_1[[#This Row],[AÇÕES]],'Dados Status Invest STOCKS'!A3296:AD3911,4)/Table_1[[#This Row],[LPA]]))/100,0)</f>
        <v>3.97986577181208E-2</v>
      </c>
      <c r="K3310" s="64">
        <f>IFERROR(IF(Ações!$B3310="","",VLOOKUP(Table_1[[#This Row],[AÇÕES]],'Dados Status Invest STOCKS'!A3296:AD3911,2)),0)</f>
        <v>35.44</v>
      </c>
      <c r="L3310" s="65">
        <f>IFERROR(IF(Ações!$B3310="","",VLOOKUP(Table_1[[#This Row],[AÇÕES]],'Dados Status Invest STOCKS'!A3296:AD3911,3)/100),0)</f>
        <v>5.0900000000000001E-2</v>
      </c>
      <c r="M3310" s="66">
        <f>IFERROR(IF(Ações!$B3310="","",VLOOKUP(Table_1[[#This Row],[AÇÕES]],'Dados Status Invest STOCKS'!A3296:AD3911,28)),0)</f>
        <v>2.98</v>
      </c>
      <c r="N3310" s="66">
        <f>IFERROR(IF(Ações!$B3310="","",VLOOKUP(Table_1[[#This Row],[AÇÕES]],'Dados Status Invest STOCKS'!A3296:AD3911,27)),0)</f>
        <v>0</v>
      </c>
      <c r="O3310" s="66">
        <f>IFERROR(IF(Ações!$L3310="","",Ações!$K3310*Ações!$L3310),0)</f>
        <v>1.8038959999999999</v>
      </c>
      <c r="P3310" s="67">
        <f t="shared" si="51"/>
        <v>0.06</v>
      </c>
      <c r="Q3310" s="67">
        <f>IFERROR(Ações!$O3310/Ações!$M3310,0)</f>
        <v>0.60533422818791949</v>
      </c>
      <c r="R3310" s="67">
        <f>IFERROR(IF(Ações!$B3310="","",VLOOKUP(Table_1[[#This Row],[AÇÕES]],'Dados Status Invest STOCKS'!A3296:AD3911,18)/100),0)</f>
        <v>0</v>
      </c>
      <c r="S3310" s="65">
        <f>IFERROR(IF(Ações!$B3310="","",VLOOKUP(Table_1[[#This Row],[AÇÕES]],'Dados Status Invest STOCKS'!A3296:AD3911,25)/100),0)</f>
        <v>0</v>
      </c>
      <c r="T3310" s="67">
        <f>(1-Ações!$Q3310)*Ações!$R3310</f>
        <v>0</v>
      </c>
      <c r="U3310" s="68">
        <f>IF(Ações!$S3310=0,Ações!$T3310,IF(Ações!$T3310=0,Ações!$S3310,AVERAGE(Ações!$S3310,Ações!$T3310)))</f>
        <v>0</v>
      </c>
    </row>
    <row r="3311" spans="2:21" ht="15" customHeight="1" x14ac:dyDescent="0.2">
      <c r="B3311" s="63" t="str">
        <f>IFERROR('Dados Status Invest STOCKS'!A3298,"-")</f>
        <v>NRT</v>
      </c>
      <c r="C3311" s="45">
        <f>IFERROR((Ações!$D3311-Ações!$K3311)/Ações!$D3311,0)</f>
        <v>-0.40186915887850444</v>
      </c>
      <c r="D3311" s="46">
        <f>(Ações!$O3311)/0.06</f>
        <v>7.8324000000000016</v>
      </c>
      <c r="E3311" s="47">
        <f>IFERROR((Ações!$F3311-Ações!$K3311)/Ações!$F3311,0)</f>
        <v>-34.30017458287417</v>
      </c>
      <c r="F3311" s="46">
        <f>IF(OR(Ações!$N3311&lt;0,Ações!$M3311&lt;0),"",(22.5*Ações!$M3311*Ações!$N3311)^0.5)</f>
        <v>0.31104662029991581</v>
      </c>
      <c r="G3311" s="47">
        <f>IFERROR((Ações!$H3311-Ações!$K3311)/Ações!$H3311,0)</f>
        <v>0</v>
      </c>
      <c r="H3311" s="48">
        <f>IFERROR(Ações!$I3311/(Ações!$P3311-Table_1[[#This Row],[CAGR LUCRO 5A]]),0)</f>
        <v>0</v>
      </c>
      <c r="I3311" s="48" t="str">
        <f>IF(Ações!$S3311&lt;0,"",Ações!$O3311*(1+Ações!$S3311))</f>
        <v/>
      </c>
      <c r="J3311" s="49">
        <f>IFERROR(IF(Ações!$B3311="","",(VLOOKUP(Table_1[[#This Row],[AÇÕES]],'Dados Status Invest STOCKS'!A3297:AD3912,4)/Table_1[[#This Row],[LPA]]))/100,0)</f>
        <v>0.59</v>
      </c>
      <c r="K3311" s="64">
        <f>IFERROR(IF(Ações!$B3311="","",VLOOKUP(Table_1[[#This Row],[AÇÕES]],'Dados Status Invest STOCKS'!A3297:AD3912,2)),0)</f>
        <v>10.98</v>
      </c>
      <c r="L3311" s="65">
        <f>IFERROR(IF(Ações!$B3311="","",VLOOKUP(Table_1[[#This Row],[AÇÕES]],'Dados Status Invest STOCKS'!A3297:AD3912,3)/100),0)</f>
        <v>4.2800000000000005E-2</v>
      </c>
      <c r="M3311" s="66">
        <f>IFERROR(IF(Ações!$B3311="","",VLOOKUP(Table_1[[#This Row],[AÇÕES]],'Dados Status Invest STOCKS'!A3297:AD3912,28)),0)</f>
        <v>0.43</v>
      </c>
      <c r="N3311" s="66">
        <f>IFERROR(IF(Ações!$B3311="","",VLOOKUP(Table_1[[#This Row],[AÇÕES]],'Dados Status Invest STOCKS'!A3297:AD3912,27)),0)</f>
        <v>0.01</v>
      </c>
      <c r="O3311" s="66">
        <f>IFERROR(IF(Ações!$L3311="","",Ações!$K3311*Ações!$L3311),0)</f>
        <v>0.46994400000000008</v>
      </c>
      <c r="P3311" s="67">
        <f t="shared" si="51"/>
        <v>0.06</v>
      </c>
      <c r="Q3311" s="67">
        <f>IFERROR(Ações!$O3311/Ações!$M3311,0)</f>
        <v>1.0928930232558141</v>
      </c>
      <c r="R3311" s="67">
        <f>IFERROR(IF(Ações!$B3311="","",VLOOKUP(Table_1[[#This Row],[AÇÕES]],'Dados Status Invest STOCKS'!A3297:AD3912,18)/100),0)</f>
        <v>32.333300000000001</v>
      </c>
      <c r="S3311" s="65">
        <f>IFERROR(IF(Ações!$B3311="","",VLOOKUP(Table_1[[#This Row],[AÇÕES]],'Dados Status Invest STOCKS'!A3297:AD3912,25)/100),0)</f>
        <v>-8.3199999999999996E-2</v>
      </c>
      <c r="T3311" s="67">
        <f>(1-Ações!$Q3311)*Ações!$R3311</f>
        <v>-3.0035379888372127</v>
      </c>
      <c r="U3311" s="68">
        <f>IF(Ações!$S3311=0,Ações!$T3311,IF(Ações!$T3311=0,Ações!$S3311,AVERAGE(Ações!$S3311,Ações!$T3311)))</f>
        <v>-1.5433689944186064</v>
      </c>
    </row>
    <row r="3312" spans="2:21" ht="15" customHeight="1" x14ac:dyDescent="0.2">
      <c r="B3312" s="63" t="str">
        <f>IFERROR('Dados Status Invest STOCKS'!A3299,"-")</f>
        <v>NS</v>
      </c>
      <c r="C3312" s="45">
        <f>IFERROR((Ações!$D3312-Ações!$K3312)/Ações!$D3312,0)</f>
        <v>0.39455095862764894</v>
      </c>
      <c r="D3312" s="46">
        <f>(Ações!$O3312)/0.06</f>
        <v>26.674416666666669</v>
      </c>
      <c r="E3312" s="47">
        <f>IFERROR((Ações!$F3312-Ações!$K3312)/Ações!$F3312,0)</f>
        <v>0</v>
      </c>
      <c r="F3312" s="46" t="str">
        <f>IF(OR(Ações!$N3312&lt;0,Ações!$M3312&lt;0),"",(22.5*Ações!$M3312*Ações!$N3312)^0.5)</f>
        <v/>
      </c>
      <c r="G3312" s="47">
        <f>IFERROR((Ações!$H3312-Ações!$K3312)/Ações!$H3312,0)</f>
        <v>0.39455095862764894</v>
      </c>
      <c r="H3312" s="48">
        <f>IFERROR(Ações!$I3312/(Ações!$P3312-Table_1[[#This Row],[CAGR LUCRO 5A]]),0)</f>
        <v>26.674416666666669</v>
      </c>
      <c r="I3312" s="48">
        <f>IF(Ações!$S3312&lt;0,"",Ações!$O3312*(1+Ações!$S3312))</f>
        <v>1.600465</v>
      </c>
      <c r="J3312" s="49">
        <f>IFERROR(IF(Ações!$B3312="","",(VLOOKUP(Table_1[[#This Row],[AÇÕES]],'Dados Status Invest STOCKS'!A3298:AD3913,4)/Table_1[[#This Row],[LPA]]))/100,0)</f>
        <v>156.83000000000001</v>
      </c>
      <c r="K3312" s="64">
        <f>IFERROR(IF(Ações!$B3312="","",VLOOKUP(Table_1[[#This Row],[AÇÕES]],'Dados Status Invest STOCKS'!A3298:AD3913,2)),0)</f>
        <v>16.149999999999999</v>
      </c>
      <c r="L3312" s="65">
        <f>IFERROR(IF(Ações!$B3312="","",VLOOKUP(Table_1[[#This Row],[AÇÕES]],'Dados Status Invest STOCKS'!A3298:AD3913,3)/100),0)</f>
        <v>9.9100000000000008E-2</v>
      </c>
      <c r="M3312" s="66">
        <f>IFERROR(IF(Ações!$B3312="","",VLOOKUP(Table_1[[#This Row],[AÇÕES]],'Dados Status Invest STOCKS'!A3298:AD3913,28)),0)</f>
        <v>-0.03</v>
      </c>
      <c r="N3312" s="66">
        <f>IFERROR(IF(Ações!$B3312="","",VLOOKUP(Table_1[[#This Row],[AÇÕES]],'Dados Status Invest STOCKS'!A3298:AD3913,27)),0)</f>
        <v>0</v>
      </c>
      <c r="O3312" s="66">
        <f>IFERROR(IF(Ações!$L3312="","",Ações!$K3312*Ações!$L3312),0)</f>
        <v>1.600465</v>
      </c>
      <c r="P3312" s="67">
        <f t="shared" si="51"/>
        <v>0.06</v>
      </c>
      <c r="Q3312" s="67">
        <f>IFERROR(Ações!$O3312/Ações!$M3312,0)</f>
        <v>-53.348833333333339</v>
      </c>
      <c r="R3312" s="67">
        <f>IFERROR(IF(Ações!$B3312="","",VLOOKUP(Table_1[[#This Row],[AÇÕES]],'Dados Status Invest STOCKS'!A3298:AD3913,18)/100),0)</f>
        <v>0</v>
      </c>
      <c r="S3312" s="65">
        <f>IFERROR(IF(Ações!$B3312="","",VLOOKUP(Table_1[[#This Row],[AÇÕES]],'Dados Status Invest STOCKS'!A3298:AD3913,25)/100),0)</f>
        <v>0</v>
      </c>
      <c r="T3312" s="67">
        <f>(1-Ações!$Q3312)*Ações!$R3312</f>
        <v>0</v>
      </c>
      <c r="U3312" s="68">
        <f>IF(Ações!$S3312=0,Ações!$T3312,IF(Ações!$T3312=0,Ações!$S3312,AVERAGE(Ações!$S3312,Ações!$T3312)))</f>
        <v>0</v>
      </c>
    </row>
    <row r="3313" spans="2:21" ht="15" customHeight="1" x14ac:dyDescent="0.2">
      <c r="B3313" s="63" t="str">
        <f>IFERROR('Dados Status Invest STOCKS'!A3300,"-")</f>
        <v>NSC</v>
      </c>
      <c r="C3313" s="45">
        <f>IFERROR((Ações!$D3313-Ações!$K3313)/Ações!$D3313,0)</f>
        <v>-2.9735099337748347</v>
      </c>
      <c r="D3313" s="46">
        <f>(Ações!$O3313)/0.06</f>
        <v>69.538016666666664</v>
      </c>
      <c r="E3313" s="47">
        <f>IFERROR((Ações!$F3313-Ações!$K3313)/Ações!$F3313,0)</f>
        <v>-1.2277835793180307</v>
      </c>
      <c r="F3313" s="46">
        <f>IF(OR(Ações!$N3313&lt;0,Ações!$M3313&lt;0),"",(22.5*Ações!$M3313*Ações!$N3313)^0.5)</f>
        <v>124.02910343947505</v>
      </c>
      <c r="G3313" s="47">
        <f>IFERROR((Ações!$H3313-Ações!$K3313)/Ações!$H3313,0)</f>
        <v>0.60404427916261028</v>
      </c>
      <c r="H3313" s="48">
        <f>IFERROR(Ações!$I3313/(Ações!$P3313-Table_1[[#This Row],[CAGR LUCRO 5A]]),0)</f>
        <v>697.830553920635</v>
      </c>
      <c r="I3313" s="48">
        <f>IF(Ações!$S3313&lt;0,"",Ações!$O3313*(1+Ações!$S3313))</f>
        <v>4.3963324897000007</v>
      </c>
      <c r="J3313" s="49">
        <f>IFERROR(IF(Ações!$B3313="","",(VLOOKUP(Table_1[[#This Row],[AÇÕES]],'Dados Status Invest STOCKS'!A3299:AD3914,4)/Table_1[[#This Row],[LPA]]))/100,0)</f>
        <v>1.9240400667779635E-2</v>
      </c>
      <c r="K3313" s="64">
        <f>IFERROR(IF(Ações!$B3313="","",VLOOKUP(Table_1[[#This Row],[AÇÕES]],'Dados Status Invest STOCKS'!A3299:AD3914,2)),0)</f>
        <v>276.31</v>
      </c>
      <c r="L3313" s="65">
        <f>IFERROR(IF(Ações!$B3313="","",VLOOKUP(Table_1[[#This Row],[AÇÕES]],'Dados Status Invest STOCKS'!A3299:AD3914,3)/100),0)</f>
        <v>1.5100000000000001E-2</v>
      </c>
      <c r="M3313" s="66">
        <f>IFERROR(IF(Ações!$B3313="","",VLOOKUP(Table_1[[#This Row],[AÇÕES]],'Dados Status Invest STOCKS'!A3299:AD3914,28)),0)</f>
        <v>11.98</v>
      </c>
      <c r="N3313" s="66">
        <f>IFERROR(IF(Ações!$B3313="","",VLOOKUP(Table_1[[#This Row],[AÇÕES]],'Dados Status Invest STOCKS'!A3299:AD3914,27)),0)</f>
        <v>57.07</v>
      </c>
      <c r="O3313" s="66">
        <f>IFERROR(IF(Ações!$L3313="","",Ações!$K3313*Ações!$L3313),0)</f>
        <v>4.1722809999999999</v>
      </c>
      <c r="P3313" s="67">
        <f t="shared" si="51"/>
        <v>0.06</v>
      </c>
      <c r="Q3313" s="67">
        <f>IFERROR(Ações!$O3313/Ações!$M3313,0)</f>
        <v>0.34827053422370613</v>
      </c>
      <c r="R3313" s="67">
        <f>IFERROR(IF(Ações!$B3313="","",VLOOKUP(Table_1[[#This Row],[AÇÕES]],'Dados Status Invest STOCKS'!A3299:AD3914,18)/100),0)</f>
        <v>0.21</v>
      </c>
      <c r="S3313" s="65">
        <f>IFERROR(IF(Ações!$B3313="","",VLOOKUP(Table_1[[#This Row],[AÇÕES]],'Dados Status Invest STOCKS'!A3299:AD3914,25)/100),0)</f>
        <v>5.3699999999999998E-2</v>
      </c>
      <c r="T3313" s="67">
        <f>(1-Ações!$Q3313)*Ações!$R3313</f>
        <v>0.1368631878130217</v>
      </c>
      <c r="U3313" s="68">
        <f>IF(Ações!$S3313=0,Ações!$T3313,IF(Ações!$T3313=0,Ações!$S3313,AVERAGE(Ações!$S3313,Ações!$T3313)))</f>
        <v>9.528159390651085E-2</v>
      </c>
    </row>
    <row r="3314" spans="2:21" ht="15" customHeight="1" x14ac:dyDescent="0.2">
      <c r="B3314" s="63" t="str">
        <f>IFERROR('Dados Status Invest STOCKS'!A3301,"-")</f>
        <v>NSCO</v>
      </c>
      <c r="C3314" s="45">
        <f>IFERROR((Ações!$D3314-Ações!$K3314)/Ações!$D3314,0)</f>
        <v>0</v>
      </c>
      <c r="D3314" s="46">
        <f>(Ações!$O3314)/0.06</f>
        <v>0</v>
      </c>
      <c r="E3314" s="47">
        <f>IFERROR((Ações!$F3314-Ações!$K3314)/Ações!$F3314,0)</f>
        <v>0</v>
      </c>
      <c r="F3314" s="46" t="str">
        <f>IF(OR(Ações!$N3314&lt;0,Ações!$M3314&lt;0),"",(22.5*Ações!$M3314*Ações!$N3314)^0.5)</f>
        <v/>
      </c>
      <c r="G3314" s="47">
        <f>IFERROR((Ações!$H3314-Ações!$K3314)/Ações!$H3314,0)</f>
        <v>0</v>
      </c>
      <c r="H3314" s="48">
        <f>IFERROR(Ações!$I3314/(Ações!$P3314-Table_1[[#This Row],[CAGR LUCRO 5A]]),0)</f>
        <v>0</v>
      </c>
      <c r="I3314" s="48">
        <f>IF(Ações!$S3314&lt;0,"",Ações!$O3314*(1+Ações!$S3314))</f>
        <v>0</v>
      </c>
      <c r="J3314" s="49">
        <f>IFERROR(IF(Ações!$B3314="","",(VLOOKUP(Table_1[[#This Row],[AÇÕES]],'Dados Status Invest STOCKS'!A3300:AD3915,4)/Table_1[[#This Row],[LPA]]))/100,0)</f>
        <v>0.50232558139534889</v>
      </c>
      <c r="K3314" s="64">
        <f>IFERROR(IF(Ações!$B3314="","",VLOOKUP(Table_1[[#This Row],[AÇÕES]],'Dados Status Invest STOCKS'!A3300:AD3915,2)),0)</f>
        <v>9.35</v>
      </c>
      <c r="L3314" s="65">
        <f>IFERROR(IF(Ações!$B3314="","",VLOOKUP(Table_1[[#This Row],[AÇÕES]],'Dados Status Invest STOCKS'!A3300:AD3915,3)/100),0)</f>
        <v>0</v>
      </c>
      <c r="M3314" s="66">
        <f>IFERROR(IF(Ações!$B3314="","",VLOOKUP(Table_1[[#This Row],[AÇÕES]],'Dados Status Invest STOCKS'!A3300:AD3915,28)),0)</f>
        <v>-0.43</v>
      </c>
      <c r="N3314" s="66">
        <f>IFERROR(IF(Ações!$B3314="","",VLOOKUP(Table_1[[#This Row],[AÇÕES]],'Dados Status Invest STOCKS'!A3300:AD3915,27)),0)</f>
        <v>-0.63</v>
      </c>
      <c r="O3314" s="66">
        <f>IFERROR(IF(Ações!$L3314="","",Ações!$K3314*Ações!$L3314),0)</f>
        <v>0</v>
      </c>
      <c r="P3314" s="67">
        <f t="shared" si="51"/>
        <v>0.06</v>
      </c>
      <c r="Q3314" s="67">
        <f>IFERROR(Ações!$O3314/Ações!$M3314,0)</f>
        <v>0</v>
      </c>
      <c r="R3314" s="67">
        <f>IFERROR(IF(Ações!$B3314="","",VLOOKUP(Table_1[[#This Row],[AÇÕES]],'Dados Status Invest STOCKS'!A3300:AD3915,18)/100),0)</f>
        <v>-0.68489999999999995</v>
      </c>
      <c r="S3314" s="65">
        <f>IFERROR(IF(Ações!$B3314="","",VLOOKUP(Table_1[[#This Row],[AÇÕES]],'Dados Status Invest STOCKS'!A3300:AD3915,25)/100),0)</f>
        <v>0</v>
      </c>
      <c r="T3314" s="67">
        <f>(1-Ações!$Q3314)*Ações!$R3314</f>
        <v>-0.68489999999999995</v>
      </c>
      <c r="U3314" s="68">
        <f>IF(Ações!$S3314=0,Ações!$T3314,IF(Ações!$T3314=0,Ações!$S3314,AVERAGE(Ações!$S3314,Ações!$T3314)))</f>
        <v>-0.68489999999999995</v>
      </c>
    </row>
    <row r="3315" spans="2:21" ht="15" customHeight="1" x14ac:dyDescent="0.2">
      <c r="B3315" s="63" t="str">
        <f>IFERROR('Dados Status Invest STOCKS'!A3302,"-")</f>
        <v>NSEC</v>
      </c>
      <c r="C3315" s="45">
        <f>IFERROR((Ações!$D3315-Ações!$K3315)/Ações!$D3315,0)</f>
        <v>-1.2471910112359552</v>
      </c>
      <c r="D3315" s="46">
        <f>(Ações!$O3315)/0.06</f>
        <v>4.0049999999999999</v>
      </c>
      <c r="E3315" s="47">
        <f>IFERROR((Ações!$F3315-Ações!$K3315)/Ações!$F3315,0)</f>
        <v>0.96052255992290581</v>
      </c>
      <c r="F3315" s="46">
        <f>IF(OR(Ações!$N3315&lt;0,Ações!$M3315&lt;0),"",(22.5*Ações!$M3315*Ações!$N3315)^0.5)</f>
        <v>227.97830817865108</v>
      </c>
      <c r="G3315" s="47">
        <f>IFERROR((Ações!$H3315-Ações!$K3315)/Ações!$H3315,0)</f>
        <v>24.240978132242692</v>
      </c>
      <c r="H3315" s="48">
        <f>IFERROR(Ações!$I3315/(Ações!$P3315-Table_1[[#This Row],[CAGR LUCRO 5A]]),0)</f>
        <v>-0.38724704049844239</v>
      </c>
      <c r="I3315" s="48">
        <f>IF(Ações!$S3315&lt;0,"",Ações!$O3315*(1+Ações!$S3315))</f>
        <v>0.67125402000000001</v>
      </c>
      <c r="J3315" s="49">
        <f>IFERROR(IF(Ações!$B3315="","",(VLOOKUP(Table_1[[#This Row],[AÇÕES]],'Dados Status Invest STOCKS'!A3301:AD3916,4)/Table_1[[#This Row],[LPA]]))/100,0)</f>
        <v>5.1485731097381586E-6</v>
      </c>
      <c r="K3315" s="64">
        <f>IFERROR(IF(Ações!$B3315="","",VLOOKUP(Table_1[[#This Row],[AÇÕES]],'Dados Status Invest STOCKS'!A3301:AD3916,2)),0)</f>
        <v>9</v>
      </c>
      <c r="L3315" s="65">
        <f>IFERROR(IF(Ações!$B3315="","",VLOOKUP(Table_1[[#This Row],[AÇÕES]],'Dados Status Invest STOCKS'!A3301:AD3916,3)/100),0)</f>
        <v>2.6699999999999998E-2</v>
      </c>
      <c r="M3315" s="66">
        <f>IFERROR(IF(Ações!$B3315="","",VLOOKUP(Table_1[[#This Row],[AÇÕES]],'Dados Status Invest STOCKS'!A3301:AD3916,28)),0)</f>
        <v>135.96</v>
      </c>
      <c r="N3315" s="66">
        <f>IFERROR(IF(Ações!$B3315="","",VLOOKUP(Table_1[[#This Row],[AÇÕES]],'Dados Status Invest STOCKS'!A3301:AD3916,27)),0)</f>
        <v>16.989999999999998</v>
      </c>
      <c r="O3315" s="66">
        <f>IFERROR(IF(Ações!$L3315="","",Ações!$K3315*Ações!$L3315),0)</f>
        <v>0.24029999999999999</v>
      </c>
      <c r="P3315" s="67">
        <f t="shared" si="51"/>
        <v>0.06</v>
      </c>
      <c r="Q3315" s="67">
        <f>IFERROR(Ações!$O3315/Ações!$M3315,0)</f>
        <v>1.7674315975286846E-3</v>
      </c>
      <c r="R3315" s="67">
        <f>IFERROR(IF(Ações!$B3315="","",VLOOKUP(Table_1[[#This Row],[AÇÕES]],'Dados Status Invest STOCKS'!A3301:AD3916,18)/100),0)</f>
        <v>8.0045000000000002</v>
      </c>
      <c r="S3315" s="65">
        <f>IFERROR(IF(Ações!$B3315="","",VLOOKUP(Table_1[[#This Row],[AÇÕES]],'Dados Status Invest STOCKS'!A3301:AD3916,25)/100),0)</f>
        <v>1.7934000000000001</v>
      </c>
      <c r="T3315" s="67">
        <f>(1-Ações!$Q3315)*Ações!$R3315</f>
        <v>7.9903525937775814</v>
      </c>
      <c r="U3315" s="68">
        <f>IF(Ações!$S3315=0,Ações!$T3315,IF(Ações!$T3315=0,Ações!$S3315,AVERAGE(Ações!$S3315,Ações!$T3315)))</f>
        <v>4.8918762968887908</v>
      </c>
    </row>
    <row r="3316" spans="2:21" ht="15" customHeight="1" x14ac:dyDescent="0.2">
      <c r="B3316" s="63" t="str">
        <f>IFERROR('Dados Status Invest STOCKS'!A3303,"-")</f>
        <v>NSH</v>
      </c>
      <c r="C3316" s="45">
        <f>IFERROR((Ações!$D3316-Ações!$K3316)/Ações!$D3316,0)</f>
        <v>0</v>
      </c>
      <c r="D3316" s="46">
        <f>(Ações!$O3316)/0.06</f>
        <v>0</v>
      </c>
      <c r="E3316" s="47">
        <f>IFERROR((Ações!$F3316-Ações!$K3316)/Ações!$F3316,0)</f>
        <v>0</v>
      </c>
      <c r="F3316" s="46" t="str">
        <f>IF(OR(Ações!$N3316&lt;0,Ações!$M3316&lt;0),"",(22.5*Ações!$M3316*Ações!$N3316)^0.5)</f>
        <v/>
      </c>
      <c r="G3316" s="47">
        <f>IFERROR((Ações!$H3316-Ações!$K3316)/Ações!$H3316,0)</f>
        <v>0</v>
      </c>
      <c r="H3316" s="48">
        <f>IFERROR(Ações!$I3316/(Ações!$P3316-Table_1[[#This Row],[CAGR LUCRO 5A]]),0)</f>
        <v>0</v>
      </c>
      <c r="I3316" s="48">
        <f>IF(Ações!$S3316&lt;0,"",Ações!$O3316*(1+Ações!$S3316))</f>
        <v>0</v>
      </c>
      <c r="J3316" s="49">
        <f>IFERROR(IF(Ações!$B3316="","",(VLOOKUP(Table_1[[#This Row],[AÇÕES]],'Dados Status Invest STOCKS'!A3302:AD3917,4)/Table_1[[#This Row],[LPA]]))/100,0)</f>
        <v>2.0909090909090908</v>
      </c>
      <c r="K3316" s="64">
        <f>IFERROR(IF(Ações!$B3316="","",VLOOKUP(Table_1[[#This Row],[AÇÕES]],'Dados Status Invest STOCKS'!A3302:AD3917,2)),0)</f>
        <v>9.93</v>
      </c>
      <c r="L3316" s="65">
        <f>IFERROR(IF(Ações!$B3316="","",VLOOKUP(Table_1[[#This Row],[AÇÕES]],'Dados Status Invest STOCKS'!A3302:AD3917,3)/100),0)</f>
        <v>0</v>
      </c>
      <c r="M3316" s="66">
        <f>IFERROR(IF(Ações!$B3316="","",VLOOKUP(Table_1[[#This Row],[AÇÕES]],'Dados Status Invest STOCKS'!A3302:AD3917,28)),0)</f>
        <v>-0.22</v>
      </c>
      <c r="N3316" s="66">
        <f>IFERROR(IF(Ações!$B3316="","",VLOOKUP(Table_1[[#This Row],[AÇÕES]],'Dados Status Invest STOCKS'!A3302:AD3917,27)),0)</f>
        <v>0.17</v>
      </c>
      <c r="O3316" s="66">
        <f>IFERROR(IF(Ações!$L3316="","",Ações!$K3316*Ações!$L3316),0)</f>
        <v>0</v>
      </c>
      <c r="P3316" s="67">
        <f t="shared" si="51"/>
        <v>0.06</v>
      </c>
      <c r="Q3316" s="67">
        <f>IFERROR(Ações!$O3316/Ações!$M3316,0)</f>
        <v>0</v>
      </c>
      <c r="R3316" s="67">
        <f>IFERROR(IF(Ações!$B3316="","",VLOOKUP(Table_1[[#This Row],[AÇÕES]],'Dados Status Invest STOCKS'!A3302:AD3917,18)/100),0)</f>
        <v>-1.2412000000000001</v>
      </c>
      <c r="S3316" s="65">
        <f>IFERROR(IF(Ações!$B3316="","",VLOOKUP(Table_1[[#This Row],[AÇÕES]],'Dados Status Invest STOCKS'!A3302:AD3917,25)/100),0)</f>
        <v>0</v>
      </c>
      <c r="T3316" s="67">
        <f>(1-Ações!$Q3316)*Ações!$R3316</f>
        <v>-1.2412000000000001</v>
      </c>
      <c r="U3316" s="68">
        <f>IF(Ações!$S3316=0,Ações!$T3316,IF(Ações!$T3316=0,Ações!$S3316,AVERAGE(Ações!$S3316,Ações!$T3316)))</f>
        <v>-1.2412000000000001</v>
      </c>
    </row>
    <row r="3317" spans="2:21" ht="15" customHeight="1" x14ac:dyDescent="0.2">
      <c r="B3317" s="63" t="str">
        <f>IFERROR('Dados Status Invest STOCKS'!A3304,"-")</f>
        <v>NSIT</v>
      </c>
      <c r="C3317" s="45">
        <f>IFERROR((Ações!$D3317-Ações!$K3317)/Ações!$D3317,0)</f>
        <v>0</v>
      </c>
      <c r="D3317" s="46">
        <f>(Ações!$O3317)/0.06</f>
        <v>0</v>
      </c>
      <c r="E3317" s="47">
        <f>IFERROR((Ações!$F3317-Ações!$K3317)/Ações!$F3317,0)</f>
        <v>-0.300081246808376</v>
      </c>
      <c r="F3317" s="46">
        <f>IF(OR(Ações!$N3317&lt;0,Ações!$M3317&lt;0),"",(22.5*Ações!$M3317*Ações!$N3317)^0.5)</f>
        <v>75.126074035583684</v>
      </c>
      <c r="G3317" s="47">
        <f>IFERROR((Ações!$H3317-Ações!$K3317)/Ações!$H3317,0)</f>
        <v>0</v>
      </c>
      <c r="H3317" s="48">
        <f>IFERROR(Ações!$I3317/(Ações!$P3317-Table_1[[#This Row],[CAGR LUCRO 5A]]),0)</f>
        <v>0</v>
      </c>
      <c r="I3317" s="48">
        <f>IF(Ações!$S3317&lt;0,"",Ações!$O3317*(1+Ações!$S3317))</f>
        <v>0</v>
      </c>
      <c r="J3317" s="49">
        <f>IFERROR(IF(Ações!$B3317="","",(VLOOKUP(Table_1[[#This Row],[AÇÕES]],'Dados Status Invest STOCKS'!A3303:AD3918,4)/Table_1[[#This Row],[LPA]]))/100,0)</f>
        <v>2.6788079470198674E-2</v>
      </c>
      <c r="K3317" s="64">
        <f>IFERROR(IF(Ações!$B3317="","",VLOOKUP(Table_1[[#This Row],[AÇÕES]],'Dados Status Invest STOCKS'!A3303:AD3918,2)),0)</f>
        <v>97.67</v>
      </c>
      <c r="L3317" s="65">
        <f>IFERROR(IF(Ações!$B3317="","",VLOOKUP(Table_1[[#This Row],[AÇÕES]],'Dados Status Invest STOCKS'!A3303:AD3918,3)/100),0)</f>
        <v>0</v>
      </c>
      <c r="M3317" s="66">
        <f>IFERROR(IF(Ações!$B3317="","",VLOOKUP(Table_1[[#This Row],[AÇÕES]],'Dados Status Invest STOCKS'!A3303:AD3918,28)),0)</f>
        <v>6.04</v>
      </c>
      <c r="N3317" s="66">
        <f>IFERROR(IF(Ações!$B3317="","",VLOOKUP(Table_1[[#This Row],[AÇÕES]],'Dados Status Invest STOCKS'!A3303:AD3918,27)),0)</f>
        <v>41.53</v>
      </c>
      <c r="O3317" s="66">
        <f>IFERROR(IF(Ações!$L3317="","",Ações!$K3317*Ações!$L3317),0)</f>
        <v>0</v>
      </c>
      <c r="P3317" s="67">
        <f t="shared" si="51"/>
        <v>0.06</v>
      </c>
      <c r="Q3317" s="67">
        <f>IFERROR(Ações!$O3317/Ações!$M3317,0)</f>
        <v>0</v>
      </c>
      <c r="R3317" s="67">
        <f>IFERROR(IF(Ações!$B3317="","",VLOOKUP(Table_1[[#This Row],[AÇÕES]],'Dados Status Invest STOCKS'!A3303:AD3918,18)/100),0)</f>
        <v>0.14529999999999998</v>
      </c>
      <c r="S3317" s="65">
        <f>IFERROR(IF(Ações!$B3317="","",VLOOKUP(Table_1[[#This Row],[AÇÕES]],'Dados Status Invest STOCKS'!A3303:AD3918,25)/100),0)</f>
        <v>0.17879999999999999</v>
      </c>
      <c r="T3317" s="67">
        <f>(1-Ações!$Q3317)*Ações!$R3317</f>
        <v>0.14529999999999998</v>
      </c>
      <c r="U3317" s="68">
        <f>IF(Ações!$S3317=0,Ações!$T3317,IF(Ações!$T3317=0,Ações!$S3317,AVERAGE(Ações!$S3317,Ações!$T3317)))</f>
        <v>0.16204999999999997</v>
      </c>
    </row>
    <row r="3318" spans="2:21" ht="15" customHeight="1" x14ac:dyDescent="0.2">
      <c r="B3318" s="63" t="str">
        <f>IFERROR('Dados Status Invest STOCKS'!A3305,"-")</f>
        <v>NSP</v>
      </c>
      <c r="C3318" s="45">
        <f>IFERROR((Ações!$D3318-Ações!$K3318)/Ações!$D3318,0)</f>
        <v>-0.69971671388101986</v>
      </c>
      <c r="D3318" s="46">
        <f>(Ações!$O3318)/0.06</f>
        <v>62.58101666666667</v>
      </c>
      <c r="E3318" s="47">
        <f>IFERROR((Ações!$F3318-Ações!$K3318)/Ações!$F3318,0)</f>
        <v>-7.0491917157185444</v>
      </c>
      <c r="F3318" s="46">
        <f>IF(OR(Ações!$N3318&lt;0,Ações!$M3318&lt;0),"",(22.5*Ações!$M3318*Ações!$N3318)^0.5)</f>
        <v>13.214991486943909</v>
      </c>
      <c r="G3318" s="47">
        <f>IFERROR((Ações!$H3318-Ações!$K3318)/Ações!$H3318,0)</f>
        <v>6.0850724507702934</v>
      </c>
      <c r="H3318" s="48">
        <f>IFERROR(Ações!$I3318/(Ações!$P3318-Table_1[[#This Row],[CAGR LUCRO 5A]]),0)</f>
        <v>-20.918089374299267</v>
      </c>
      <c r="I3318" s="48">
        <f>IF(Ações!$S3318&lt;0,"",Ações!$O3318*(1+Ações!$S3318))</f>
        <v>4.8509049259000001</v>
      </c>
      <c r="J3318" s="49">
        <f>IFERROR(IF(Ações!$B3318="","",(VLOOKUP(Table_1[[#This Row],[AÇÕES]],'Dados Status Invest STOCKS'!A3304:AD3919,4)/Table_1[[#This Row],[LPA]]))/100,0)</f>
        <v>0.11227272727272726</v>
      </c>
      <c r="K3318" s="64">
        <f>IFERROR(IF(Ações!$B3318="","",VLOOKUP(Table_1[[#This Row],[AÇÕES]],'Dados Status Invest STOCKS'!A3304:AD3919,2)),0)</f>
        <v>106.37</v>
      </c>
      <c r="L3318" s="65">
        <f>IFERROR(IF(Ações!$B3318="","",VLOOKUP(Table_1[[#This Row],[AÇÕES]],'Dados Status Invest STOCKS'!A3304:AD3919,3)/100),0)</f>
        <v>3.5299999999999998E-2</v>
      </c>
      <c r="M3318" s="66">
        <f>IFERROR(IF(Ações!$B3318="","",VLOOKUP(Table_1[[#This Row],[AÇÕES]],'Dados Status Invest STOCKS'!A3304:AD3919,28)),0)</f>
        <v>3.08</v>
      </c>
      <c r="N3318" s="66">
        <f>IFERROR(IF(Ações!$B3318="","",VLOOKUP(Table_1[[#This Row],[AÇÕES]],'Dados Status Invest STOCKS'!A3304:AD3919,27)),0)</f>
        <v>2.52</v>
      </c>
      <c r="O3318" s="66">
        <f>IFERROR(IF(Ações!$L3318="","",Ações!$K3318*Ações!$L3318),0)</f>
        <v>3.754861</v>
      </c>
      <c r="P3318" s="67">
        <f t="shared" si="51"/>
        <v>0.06</v>
      </c>
      <c r="Q3318" s="67">
        <f>IFERROR(Ações!$O3318/Ações!$M3318,0)</f>
        <v>1.2191107142857143</v>
      </c>
      <c r="R3318" s="67">
        <f>IFERROR(IF(Ações!$B3318="","",VLOOKUP(Table_1[[#This Row],[AÇÕES]],'Dados Status Invest STOCKS'!A3304:AD3919,18)/100),0)</f>
        <v>1.2209999999999999</v>
      </c>
      <c r="S3318" s="65">
        <f>IFERROR(IF(Ações!$B3318="","",VLOOKUP(Table_1[[#This Row],[AÇÕES]],'Dados Status Invest STOCKS'!A3304:AD3919,25)/100),0)</f>
        <v>0.29189999999999999</v>
      </c>
      <c r="T3318" s="67">
        <f>(1-Ações!$Q3318)*Ações!$R3318</f>
        <v>-0.26753418214285707</v>
      </c>
      <c r="U3318" s="68">
        <f>IF(Ações!$S3318=0,Ações!$T3318,IF(Ações!$T3318=0,Ações!$S3318,AVERAGE(Ações!$S3318,Ações!$T3318)))</f>
        <v>1.2182908928571462E-2</v>
      </c>
    </row>
    <row r="3319" spans="2:21" ht="15" customHeight="1" x14ac:dyDescent="0.2">
      <c r="B3319" s="63" t="str">
        <f>IFERROR('Dados Status Invest STOCKS'!A3306,"-")</f>
        <v>NSSC</v>
      </c>
      <c r="C3319" s="45">
        <f>IFERROR((Ações!$D3319-Ações!$K3319)/Ações!$D3319,0)</f>
        <v>0</v>
      </c>
      <c r="D3319" s="46">
        <f>(Ações!$O3319)/0.06</f>
        <v>0</v>
      </c>
      <c r="E3319" s="47">
        <f>IFERROR((Ações!$F3319-Ações!$K3319)/Ações!$F3319,0)</f>
        <v>-2.5466761946059799</v>
      </c>
      <c r="F3319" s="46">
        <f>IF(OR(Ações!$N3319&lt;0,Ações!$M3319&lt;0),"",(22.5*Ações!$M3319*Ações!$N3319)^0.5)</f>
        <v>5.833630944789018</v>
      </c>
      <c r="G3319" s="47">
        <f>IFERROR((Ações!$H3319-Ações!$K3319)/Ações!$H3319,0)</f>
        <v>0</v>
      </c>
      <c r="H3319" s="48">
        <f>IFERROR(Ações!$I3319/(Ações!$P3319-Table_1[[#This Row],[CAGR LUCRO 5A]]),0)</f>
        <v>0</v>
      </c>
      <c r="I3319" s="48">
        <f>IF(Ações!$S3319&lt;0,"",Ações!$O3319*(1+Ações!$S3319))</f>
        <v>0</v>
      </c>
      <c r="J3319" s="49">
        <f>IFERROR(IF(Ações!$B3319="","",(VLOOKUP(Table_1[[#This Row],[AÇÕES]],'Dados Status Invest STOCKS'!A3305:AD3920,4)/Table_1[[#This Row],[LPA]]))/100,0)</f>
        <v>0.67909090909090908</v>
      </c>
      <c r="K3319" s="64">
        <f>IFERROR(IF(Ações!$B3319="","",VLOOKUP(Table_1[[#This Row],[AÇÕES]],'Dados Status Invest STOCKS'!A3305:AD3920,2)),0)</f>
        <v>20.69</v>
      </c>
      <c r="L3319" s="65">
        <f>IFERROR(IF(Ações!$B3319="","",VLOOKUP(Table_1[[#This Row],[AÇÕES]],'Dados Status Invest STOCKS'!A3305:AD3920,3)/100),0)</f>
        <v>0</v>
      </c>
      <c r="M3319" s="66">
        <f>IFERROR(IF(Ações!$B3319="","",VLOOKUP(Table_1[[#This Row],[AÇÕES]],'Dados Status Invest STOCKS'!A3305:AD3920,28)),0)</f>
        <v>0.55000000000000004</v>
      </c>
      <c r="N3319" s="66">
        <f>IFERROR(IF(Ações!$B3319="","",VLOOKUP(Table_1[[#This Row],[AÇÕES]],'Dados Status Invest STOCKS'!A3305:AD3920,27)),0)</f>
        <v>2.75</v>
      </c>
      <c r="O3319" s="66">
        <f>IFERROR(IF(Ações!$L3319="","",Ações!$K3319*Ações!$L3319),0)</f>
        <v>0</v>
      </c>
      <c r="P3319" s="67">
        <f t="shared" si="51"/>
        <v>0.06</v>
      </c>
      <c r="Q3319" s="67">
        <f>IFERROR(Ações!$O3319/Ações!$M3319,0)</f>
        <v>0</v>
      </c>
      <c r="R3319" s="67">
        <f>IFERROR(IF(Ações!$B3319="","",VLOOKUP(Table_1[[#This Row],[AÇÕES]],'Dados Status Invest STOCKS'!A3305:AD3920,18)/100),0)</f>
        <v>0.2011</v>
      </c>
      <c r="S3319" s="65">
        <f>IFERROR(IF(Ações!$B3319="","",VLOOKUP(Table_1[[#This Row],[AÇÕES]],'Dados Status Invest STOCKS'!A3305:AD3920,25)/100),0)</f>
        <v>0.20879999999999999</v>
      </c>
      <c r="T3319" s="67">
        <f>(1-Ações!$Q3319)*Ações!$R3319</f>
        <v>0.2011</v>
      </c>
      <c r="U3319" s="68">
        <f>IF(Ações!$S3319=0,Ações!$T3319,IF(Ações!$T3319=0,Ações!$S3319,AVERAGE(Ações!$S3319,Ações!$T3319)))</f>
        <v>0.20494999999999999</v>
      </c>
    </row>
    <row r="3320" spans="2:21" ht="15" customHeight="1" x14ac:dyDescent="0.2">
      <c r="B3320" s="63" t="str">
        <f>IFERROR('Dados Status Invest STOCKS'!A3307,"-")</f>
        <v>NSTG</v>
      </c>
      <c r="C3320" s="45">
        <f>IFERROR((Ações!$D3320-Ações!$K3320)/Ações!$D3320,0)</f>
        <v>0</v>
      </c>
      <c r="D3320" s="46">
        <f>(Ações!$O3320)/0.06</f>
        <v>0</v>
      </c>
      <c r="E3320" s="47">
        <f>IFERROR((Ações!$F3320-Ações!$K3320)/Ações!$F3320,0)</f>
        <v>0</v>
      </c>
      <c r="F3320" s="46" t="str">
        <f>IF(OR(Ações!$N3320&lt;0,Ações!$M3320&lt;0),"",(22.5*Ações!$M3320*Ações!$N3320)^0.5)</f>
        <v/>
      </c>
      <c r="G3320" s="47">
        <f>IFERROR((Ações!$H3320-Ações!$K3320)/Ações!$H3320,0)</f>
        <v>0</v>
      </c>
      <c r="H3320" s="48">
        <f>IFERROR(Ações!$I3320/(Ações!$P3320-Table_1[[#This Row],[CAGR LUCRO 5A]]),0)</f>
        <v>0</v>
      </c>
      <c r="I3320" s="48">
        <f>IF(Ações!$S3320&lt;0,"",Ações!$O3320*(1+Ações!$S3320))</f>
        <v>0</v>
      </c>
      <c r="J3320" s="49">
        <f>IFERROR(IF(Ações!$B3320="","",(VLOOKUP(Table_1[[#This Row],[AÇÕES]],'Dados Status Invest STOCKS'!A3306:AD3921,4)/Table_1[[#This Row],[LPA]]))/100,0)</f>
        <v>6.1255230125523009E-2</v>
      </c>
      <c r="K3320" s="64">
        <f>IFERROR(IF(Ações!$B3320="","",VLOOKUP(Table_1[[#This Row],[AÇÕES]],'Dados Status Invest STOCKS'!A3306:AD3921,2)),0)</f>
        <v>34.950000000000003</v>
      </c>
      <c r="L3320" s="65">
        <f>IFERROR(IF(Ações!$B3320="","",VLOOKUP(Table_1[[#This Row],[AÇÕES]],'Dados Status Invest STOCKS'!A3306:AD3921,3)/100),0)</f>
        <v>0</v>
      </c>
      <c r="M3320" s="66">
        <f>IFERROR(IF(Ações!$B3320="","",VLOOKUP(Table_1[[#This Row],[AÇÕES]],'Dados Status Invest STOCKS'!A3306:AD3921,28)),0)</f>
        <v>-2.39</v>
      </c>
      <c r="N3320" s="66">
        <f>IFERROR(IF(Ações!$B3320="","",VLOOKUP(Table_1[[#This Row],[AÇÕES]],'Dados Status Invest STOCKS'!A3306:AD3921,27)),0)</f>
        <v>4.3600000000000003</v>
      </c>
      <c r="O3320" s="66">
        <f>IFERROR(IF(Ações!$L3320="","",Ações!$K3320*Ações!$L3320),0)</f>
        <v>0</v>
      </c>
      <c r="P3320" s="67">
        <f t="shared" si="51"/>
        <v>0.06</v>
      </c>
      <c r="Q3320" s="67">
        <f>IFERROR(Ações!$O3320/Ações!$M3320,0)</f>
        <v>0</v>
      </c>
      <c r="R3320" s="67">
        <f>IFERROR(IF(Ações!$B3320="","",VLOOKUP(Table_1[[#This Row],[AÇÕES]],'Dados Status Invest STOCKS'!A3306:AD3921,18)/100),0)</f>
        <v>-0.5474</v>
      </c>
      <c r="S3320" s="65">
        <f>IFERROR(IF(Ações!$B3320="","",VLOOKUP(Table_1[[#This Row],[AÇÕES]],'Dados Status Invest STOCKS'!A3306:AD3921,25)/100),0)</f>
        <v>0</v>
      </c>
      <c r="T3320" s="67">
        <f>(1-Ações!$Q3320)*Ações!$R3320</f>
        <v>-0.5474</v>
      </c>
      <c r="U3320" s="68">
        <f>IF(Ações!$S3320=0,Ações!$T3320,IF(Ações!$T3320=0,Ações!$S3320,AVERAGE(Ações!$S3320,Ações!$T3320)))</f>
        <v>-0.5474</v>
      </c>
    </row>
    <row r="3321" spans="2:21" ht="15" customHeight="1" x14ac:dyDescent="0.2">
      <c r="B3321" s="63" t="str">
        <f>IFERROR('Dados Status Invest STOCKS'!A3308,"-")</f>
        <v>NSYS</v>
      </c>
      <c r="C3321" s="45">
        <f>IFERROR((Ações!$D3321-Ações!$K3321)/Ações!$D3321,0)</f>
        <v>0</v>
      </c>
      <c r="D3321" s="46">
        <f>(Ações!$O3321)/0.06</f>
        <v>0</v>
      </c>
      <c r="E3321" s="47">
        <f>IFERROR((Ações!$F3321-Ações!$K3321)/Ações!$F3321,0)</f>
        <v>0</v>
      </c>
      <c r="F3321" s="46" t="str">
        <f>IF(OR(Ações!$N3321&lt;0,Ações!$M3321&lt;0),"",(22.5*Ações!$M3321*Ações!$N3321)^0.5)</f>
        <v/>
      </c>
      <c r="G3321" s="47">
        <f>IFERROR((Ações!$H3321-Ações!$K3321)/Ações!$H3321,0)</f>
        <v>0</v>
      </c>
      <c r="H3321" s="48">
        <f>IFERROR(Ações!$I3321/(Ações!$P3321-Table_1[[#This Row],[CAGR LUCRO 5A]]),0)</f>
        <v>0</v>
      </c>
      <c r="I3321" s="48">
        <f>IF(Ações!$S3321&lt;0,"",Ações!$O3321*(1+Ações!$S3321))</f>
        <v>0</v>
      </c>
      <c r="J3321" s="49">
        <f>IFERROR(IF(Ações!$B3321="","",(VLOOKUP(Table_1[[#This Row],[AÇÕES]],'Dados Status Invest STOCKS'!A3307:AD3922,4)/Table_1[[#This Row],[LPA]]))/100,0)</f>
        <v>0.39960000000000001</v>
      </c>
      <c r="K3321" s="64">
        <f>IFERROR(IF(Ações!$B3321="","",VLOOKUP(Table_1[[#This Row],[AÇÕES]],'Dados Status Invest STOCKS'!A3307:AD3922,2)),0)</f>
        <v>10.039999999999999</v>
      </c>
      <c r="L3321" s="65">
        <f>IFERROR(IF(Ações!$B3321="","",VLOOKUP(Table_1[[#This Row],[AÇÕES]],'Dados Status Invest STOCKS'!A3307:AD3922,3)/100),0)</f>
        <v>0</v>
      </c>
      <c r="M3321" s="66">
        <f>IFERROR(IF(Ações!$B3321="","",VLOOKUP(Table_1[[#This Row],[AÇÕES]],'Dados Status Invest STOCKS'!A3307:AD3922,28)),0)</f>
        <v>-0.5</v>
      </c>
      <c r="N3321" s="66">
        <f>IFERROR(IF(Ações!$B3321="","",VLOOKUP(Table_1[[#This Row],[AÇÕES]],'Dados Status Invest STOCKS'!A3307:AD3922,27)),0)</f>
        <v>7.87</v>
      </c>
      <c r="O3321" s="66">
        <f>IFERROR(IF(Ações!$L3321="","",Ações!$K3321*Ações!$L3321),0)</f>
        <v>0</v>
      </c>
      <c r="P3321" s="67">
        <f t="shared" si="51"/>
        <v>0.06</v>
      </c>
      <c r="Q3321" s="67">
        <f>IFERROR(Ações!$O3321/Ações!$M3321,0)</f>
        <v>0</v>
      </c>
      <c r="R3321" s="67">
        <f>IFERROR(IF(Ações!$B3321="","",VLOOKUP(Table_1[[#This Row],[AÇÕES]],'Dados Status Invest STOCKS'!A3307:AD3922,18)/100),0)</f>
        <v>-6.3799999999999996E-2</v>
      </c>
      <c r="S3321" s="65">
        <f>IFERROR(IF(Ações!$B3321="","",VLOOKUP(Table_1[[#This Row],[AÇÕES]],'Dados Status Invest STOCKS'!A3307:AD3922,25)/100),0)</f>
        <v>0</v>
      </c>
      <c r="T3321" s="67">
        <f>(1-Ações!$Q3321)*Ações!$R3321</f>
        <v>-6.3799999999999996E-2</v>
      </c>
      <c r="U3321" s="68">
        <f>IF(Ações!$S3321=0,Ações!$T3321,IF(Ações!$T3321=0,Ações!$S3321,AVERAGE(Ações!$S3321,Ações!$T3321)))</f>
        <v>-6.3799999999999996E-2</v>
      </c>
    </row>
    <row r="3322" spans="2:21" ht="15" customHeight="1" x14ac:dyDescent="0.2">
      <c r="B3322" s="63" t="str">
        <f>IFERROR('Dados Status Invest STOCKS'!A3309,"-")</f>
        <v>NTAP</v>
      </c>
      <c r="C3322" s="45">
        <f>IFERROR((Ações!$D3322-Ações!$K3322)/Ações!$D3322,0)</f>
        <v>-1.6200873362445414</v>
      </c>
      <c r="D3322" s="46">
        <f>(Ações!$O3322)/0.06</f>
        <v>33.021799999999999</v>
      </c>
      <c r="E3322" s="47">
        <f>IFERROR((Ações!$F3322-Ações!$K3322)/Ações!$F3322,0)</f>
        <v>-3.7969493616486774</v>
      </c>
      <c r="F3322" s="46">
        <f>IF(OR(Ações!$N3322&lt;0,Ações!$M3322&lt;0),"",(22.5*Ações!$M3322*Ações!$N3322)^0.5)</f>
        <v>18.036463067907743</v>
      </c>
      <c r="G3322" s="47">
        <f>IFERROR((Ações!$H3322-Ações!$K3322)/Ações!$H3322,0)</f>
        <v>7.9576697312968054</v>
      </c>
      <c r="H3322" s="48">
        <f>IFERROR(Ações!$I3322/(Ações!$P3322-Table_1[[#This Row],[CAGR LUCRO 5A]]),0)</f>
        <v>-12.435197895470379</v>
      </c>
      <c r="I3322" s="48">
        <f>IF(Ações!$S3322&lt;0,"",Ações!$O3322*(1+Ações!$S3322))</f>
        <v>2.4982312571999996</v>
      </c>
      <c r="J3322" s="49">
        <f>IFERROR(IF(Ações!$B3322="","",(VLOOKUP(Table_1[[#This Row],[AÇÕES]],'Dados Status Invest STOCKS'!A3308:AD3923,4)/Table_1[[#This Row],[LPA]]))/100,0)</f>
        <v>4.8160377358490568E-2</v>
      </c>
      <c r="K3322" s="64">
        <f>IFERROR(IF(Ações!$B3322="","",VLOOKUP(Table_1[[#This Row],[AÇÕES]],'Dados Status Invest STOCKS'!A3308:AD3923,2)),0)</f>
        <v>86.52</v>
      </c>
      <c r="L3322" s="65">
        <f>IFERROR(IF(Ações!$B3322="","",VLOOKUP(Table_1[[#This Row],[AÇÕES]],'Dados Status Invest STOCKS'!A3308:AD3923,3)/100),0)</f>
        <v>2.29E-2</v>
      </c>
      <c r="M3322" s="66">
        <f>IFERROR(IF(Ações!$B3322="","",VLOOKUP(Table_1[[#This Row],[AÇÕES]],'Dados Status Invest STOCKS'!A3308:AD3923,28)),0)</f>
        <v>4.24</v>
      </c>
      <c r="N3322" s="66">
        <f>IFERROR(IF(Ações!$B3322="","",VLOOKUP(Table_1[[#This Row],[AÇÕES]],'Dados Status Invest STOCKS'!A3308:AD3923,27)),0)</f>
        <v>3.41</v>
      </c>
      <c r="O3322" s="66">
        <f>IFERROR(IF(Ações!$L3322="","",Ações!$K3322*Ações!$L3322),0)</f>
        <v>1.9813079999999998</v>
      </c>
      <c r="P3322" s="67">
        <f t="shared" si="51"/>
        <v>0.06</v>
      </c>
      <c r="Q3322" s="67">
        <f>IFERROR(Ações!$O3322/Ações!$M3322,0)</f>
        <v>0.46728962264150936</v>
      </c>
      <c r="R3322" s="67">
        <f>IFERROR(IF(Ações!$B3322="","",VLOOKUP(Table_1[[#This Row],[AÇÕES]],'Dados Status Invest STOCKS'!A3308:AD3923,18)/100),0)</f>
        <v>1.2411000000000001</v>
      </c>
      <c r="S3322" s="65">
        <f>IFERROR(IF(Ações!$B3322="","",VLOOKUP(Table_1[[#This Row],[AÇÕES]],'Dados Status Invest STOCKS'!A3308:AD3923,25)/100),0)</f>
        <v>0.26090000000000002</v>
      </c>
      <c r="T3322" s="67">
        <f>(1-Ações!$Q3322)*Ações!$R3322</f>
        <v>0.66114684933962287</v>
      </c>
      <c r="U3322" s="68">
        <f>IF(Ações!$S3322=0,Ações!$T3322,IF(Ações!$T3322=0,Ações!$S3322,AVERAGE(Ações!$S3322,Ações!$T3322)))</f>
        <v>0.46102342466981144</v>
      </c>
    </row>
    <row r="3323" spans="2:21" ht="15" customHeight="1" x14ac:dyDescent="0.2">
      <c r="B3323" s="63" t="str">
        <f>IFERROR('Dados Status Invest STOCKS'!A3310,"-")</f>
        <v>NTB</v>
      </c>
      <c r="C3323" s="45">
        <f>IFERROR((Ações!$D3323-Ações!$K3323)/Ações!$D3323,0)</f>
        <v>-0.28479657387580309</v>
      </c>
      <c r="D3323" s="46">
        <f>(Ações!$O3323)/0.06</f>
        <v>29.312033333333328</v>
      </c>
      <c r="E3323" s="47">
        <f>IFERROR((Ações!$F3323-Ações!$K3323)/Ações!$F3323,0)</f>
        <v>-3.1700770929089836E-2</v>
      </c>
      <c r="F3323" s="46">
        <f>IF(OR(Ações!$N3323&lt;0,Ações!$M3323&lt;0),"",(22.5*Ações!$M3323*Ações!$N3323)^0.5)</f>
        <v>36.502832081908387</v>
      </c>
      <c r="G3323" s="47">
        <f>IFERROR((Ações!$H3323-Ações!$K3323)/Ações!$H3323,0)</f>
        <v>3.3664751864205655</v>
      </c>
      <c r="H3323" s="48">
        <f>IFERROR(Ações!$I3323/(Ações!$P3323-Table_1[[#This Row],[CAGR LUCRO 5A]]),0)</f>
        <v>-15.913963609719055</v>
      </c>
      <c r="I3323" s="48">
        <f>IF(Ações!$S3323&lt;0,"",Ações!$O3323*(1+Ações!$S3323))</f>
        <v>2.0958690073999997</v>
      </c>
      <c r="J3323" s="49">
        <f>IFERROR(IF(Ações!$B3323="","",(VLOOKUP(Table_1[[#This Row],[AÇÕES]],'Dados Status Invest STOCKS'!A3309:AD3924,4)/Table_1[[#This Row],[LPA]]))/100,0)</f>
        <v>3.9967426710097717E-2</v>
      </c>
      <c r="K3323" s="64">
        <f>IFERROR(IF(Ações!$B3323="","",VLOOKUP(Table_1[[#This Row],[AÇÕES]],'Dados Status Invest STOCKS'!A3309:AD3924,2)),0)</f>
        <v>37.659999999999997</v>
      </c>
      <c r="L3323" s="65">
        <f>IFERROR(IF(Ações!$B3323="","",VLOOKUP(Table_1[[#This Row],[AÇÕES]],'Dados Status Invest STOCKS'!A3309:AD3924,3)/100),0)</f>
        <v>4.6699999999999998E-2</v>
      </c>
      <c r="M3323" s="66">
        <f>IFERROR(IF(Ações!$B3323="","",VLOOKUP(Table_1[[#This Row],[AÇÕES]],'Dados Status Invest STOCKS'!A3309:AD3924,28)),0)</f>
        <v>3.07</v>
      </c>
      <c r="N3323" s="66">
        <f>IFERROR(IF(Ações!$B3323="","",VLOOKUP(Table_1[[#This Row],[AÇÕES]],'Dados Status Invest STOCKS'!A3309:AD3924,27)),0)</f>
        <v>19.29</v>
      </c>
      <c r="O3323" s="66">
        <f>IFERROR(IF(Ações!$L3323="","",Ações!$K3323*Ações!$L3323),0)</f>
        <v>1.7587219999999997</v>
      </c>
      <c r="P3323" s="67">
        <f t="shared" si="51"/>
        <v>0.06</v>
      </c>
      <c r="Q3323" s="67">
        <f>IFERROR(Ações!$O3323/Ações!$M3323,0)</f>
        <v>0.57287361563517902</v>
      </c>
      <c r="R3323" s="67">
        <f>IFERROR(IF(Ações!$B3323="","",VLOOKUP(Table_1[[#This Row],[AÇÕES]],'Dados Status Invest STOCKS'!A3309:AD3924,18)/100),0)</f>
        <v>0.15909999999999999</v>
      </c>
      <c r="S3323" s="65">
        <f>IFERROR(IF(Ações!$B3323="","",VLOOKUP(Table_1[[#This Row],[AÇÕES]],'Dados Status Invest STOCKS'!A3309:AD3924,25)/100),0)</f>
        <v>0.19170000000000001</v>
      </c>
      <c r="T3323" s="67">
        <f>(1-Ações!$Q3323)*Ações!$R3323</f>
        <v>6.7955807752443018E-2</v>
      </c>
      <c r="U3323" s="68">
        <f>IF(Ações!$S3323=0,Ações!$T3323,IF(Ações!$T3323=0,Ações!$S3323,AVERAGE(Ações!$S3323,Ações!$T3323)))</f>
        <v>0.12982790387622151</v>
      </c>
    </row>
    <row r="3324" spans="2:21" ht="15" customHeight="1" x14ac:dyDescent="0.2">
      <c r="B3324" s="63" t="str">
        <f>IFERROR('Dados Status Invest STOCKS'!A3311,"-")</f>
        <v>NTCO</v>
      </c>
      <c r="C3324" s="45">
        <f>IFERROR((Ações!$D3324-Ações!$K3324)/Ações!$D3324,0)</f>
        <v>0</v>
      </c>
      <c r="D3324" s="46">
        <f>(Ações!$O3324)/0.06</f>
        <v>0</v>
      </c>
      <c r="E3324" s="47">
        <f>IFERROR((Ações!$F3324-Ações!$K3324)/Ações!$F3324,0)</f>
        <v>-0.4614383257282495</v>
      </c>
      <c r="F3324" s="46">
        <f>IF(OR(Ações!$N3324&lt;0,Ações!$M3324&lt;0),"",(22.5*Ações!$M3324*Ações!$N3324)^0.5)</f>
        <v>5.836715686068664</v>
      </c>
      <c r="G3324" s="47">
        <f>IFERROR((Ações!$H3324-Ações!$K3324)/Ações!$H3324,0)</f>
        <v>0</v>
      </c>
      <c r="H3324" s="48">
        <f>IFERROR(Ações!$I3324/(Ações!$P3324-Table_1[[#This Row],[CAGR LUCRO 5A]]),0)</f>
        <v>0</v>
      </c>
      <c r="I3324" s="48">
        <f>IF(Ações!$S3324&lt;0,"",Ações!$O3324*(1+Ações!$S3324))</f>
        <v>0</v>
      </c>
      <c r="J3324" s="49">
        <f>IFERROR(IF(Ações!$B3324="","",(VLOOKUP(Table_1[[#This Row],[AÇÕES]],'Dados Status Invest STOCKS'!A3310:AD3925,4)/Table_1[[#This Row],[LPA]]))/100,0)</f>
        <v>1.8966666666666665</v>
      </c>
      <c r="K3324" s="64">
        <f>IFERROR(IF(Ações!$B3324="","",VLOOKUP(Table_1[[#This Row],[AÇÕES]],'Dados Status Invest STOCKS'!A3310:AD3925,2)),0)</f>
        <v>8.5299999999999994</v>
      </c>
      <c r="L3324" s="65">
        <f>IFERROR(IF(Ações!$B3324="","",VLOOKUP(Table_1[[#This Row],[AÇÕES]],'Dados Status Invest STOCKS'!A3310:AD3925,3)/100),0)</f>
        <v>0</v>
      </c>
      <c r="M3324" s="66">
        <f>IFERROR(IF(Ações!$B3324="","",VLOOKUP(Table_1[[#This Row],[AÇÕES]],'Dados Status Invest STOCKS'!A3310:AD3925,28)),0)</f>
        <v>0.21</v>
      </c>
      <c r="N3324" s="66">
        <f>IFERROR(IF(Ações!$B3324="","",VLOOKUP(Table_1[[#This Row],[AÇÕES]],'Dados Status Invest STOCKS'!A3310:AD3925,27)),0)</f>
        <v>7.21</v>
      </c>
      <c r="O3324" s="66">
        <f>IFERROR(IF(Ações!$L3324="","",Ações!$K3324*Ações!$L3324),0)</f>
        <v>0</v>
      </c>
      <c r="P3324" s="67">
        <f t="shared" si="51"/>
        <v>0.06</v>
      </c>
      <c r="Q3324" s="67">
        <f>IFERROR(Ações!$O3324/Ações!$M3324,0)</f>
        <v>0</v>
      </c>
      <c r="R3324" s="67">
        <f>IFERROR(IF(Ações!$B3324="","",VLOOKUP(Table_1[[#This Row],[AÇÕES]],'Dados Status Invest STOCKS'!A3310:AD3925,18)/100),0)</f>
        <v>2.9700000000000001E-2</v>
      </c>
      <c r="S3324" s="65">
        <f>IFERROR(IF(Ações!$B3324="","",VLOOKUP(Table_1[[#This Row],[AÇÕES]],'Dados Status Invest STOCKS'!A3310:AD3925,25)/100),0)</f>
        <v>0</v>
      </c>
      <c r="T3324" s="67">
        <f>(1-Ações!$Q3324)*Ações!$R3324</f>
        <v>2.9700000000000001E-2</v>
      </c>
      <c r="U3324" s="68">
        <f>IF(Ações!$S3324=0,Ações!$T3324,IF(Ações!$T3324=0,Ações!$S3324,AVERAGE(Ações!$S3324,Ações!$T3324)))</f>
        <v>2.9700000000000001E-2</v>
      </c>
    </row>
    <row r="3325" spans="2:21" ht="15" customHeight="1" x14ac:dyDescent="0.2">
      <c r="B3325" s="63" t="str">
        <f>IFERROR('Dados Status Invest STOCKS'!A3312,"-")</f>
        <v>NTCT</v>
      </c>
      <c r="C3325" s="45">
        <f>IFERROR((Ações!$D3325-Ações!$K3325)/Ações!$D3325,0)</f>
        <v>0</v>
      </c>
      <c r="D3325" s="46">
        <f>(Ações!$O3325)/0.06</f>
        <v>0</v>
      </c>
      <c r="E3325" s="47">
        <f>IFERROR((Ações!$F3325-Ações!$K3325)/Ações!$F3325,0)</f>
        <v>-0.7446346381206892</v>
      </c>
      <c r="F3325" s="46">
        <f>IF(OR(Ações!$N3325&lt;0,Ações!$M3325&lt;0),"",(22.5*Ações!$M3325*Ações!$N3325)^0.5)</f>
        <v>17.447779228314417</v>
      </c>
      <c r="G3325" s="47">
        <f>IFERROR((Ações!$H3325-Ações!$K3325)/Ações!$H3325,0)</f>
        <v>0</v>
      </c>
      <c r="H3325" s="48">
        <f>IFERROR(Ações!$I3325/(Ações!$P3325-Table_1[[#This Row],[CAGR LUCRO 5A]]),0)</f>
        <v>0</v>
      </c>
      <c r="I3325" s="48">
        <f>IF(Ações!$S3325&lt;0,"",Ações!$O3325*(1+Ações!$S3325))</f>
        <v>0</v>
      </c>
      <c r="J3325" s="49">
        <f>IFERROR(IF(Ações!$B3325="","",(VLOOKUP(Table_1[[#This Row],[AÇÕES]],'Dados Status Invest STOCKS'!A3311:AD3926,4)/Table_1[[#This Row],[LPA]]))/100,0)</f>
        <v>1.2152000000000001</v>
      </c>
      <c r="K3325" s="64">
        <f>IFERROR(IF(Ações!$B3325="","",VLOOKUP(Table_1[[#This Row],[AÇÕES]],'Dados Status Invest STOCKS'!A3311:AD3926,2)),0)</f>
        <v>30.44</v>
      </c>
      <c r="L3325" s="65">
        <f>IFERROR(IF(Ações!$B3325="","",VLOOKUP(Table_1[[#This Row],[AÇÕES]],'Dados Status Invest STOCKS'!A3311:AD3926,3)/100),0)</f>
        <v>0</v>
      </c>
      <c r="M3325" s="66">
        <f>IFERROR(IF(Ações!$B3325="","",VLOOKUP(Table_1[[#This Row],[AÇÕES]],'Dados Status Invest STOCKS'!A3311:AD3926,28)),0)</f>
        <v>0.5</v>
      </c>
      <c r="N3325" s="66">
        <f>IFERROR(IF(Ações!$B3325="","",VLOOKUP(Table_1[[#This Row],[AÇÕES]],'Dados Status Invest STOCKS'!A3311:AD3926,27)),0)</f>
        <v>27.06</v>
      </c>
      <c r="O3325" s="66">
        <f>IFERROR(IF(Ações!$L3325="","",Ações!$K3325*Ações!$L3325),0)</f>
        <v>0</v>
      </c>
      <c r="P3325" s="67">
        <f t="shared" si="51"/>
        <v>0.06</v>
      </c>
      <c r="Q3325" s="67">
        <f>IFERROR(Ações!$O3325/Ações!$M3325,0)</f>
        <v>0</v>
      </c>
      <c r="R3325" s="67">
        <f>IFERROR(IF(Ações!$B3325="","",VLOOKUP(Table_1[[#This Row],[AÇÕES]],'Dados Status Invest STOCKS'!A3311:AD3926,18)/100),0)</f>
        <v>1.8500000000000003E-2</v>
      </c>
      <c r="S3325" s="65">
        <f>IFERROR(IF(Ações!$B3325="","",VLOOKUP(Table_1[[#This Row],[AÇÕES]],'Dados Status Invest STOCKS'!A3311:AD3926,25)/100),0)</f>
        <v>0</v>
      </c>
      <c r="T3325" s="67">
        <f>(1-Ações!$Q3325)*Ações!$R3325</f>
        <v>1.8500000000000003E-2</v>
      </c>
      <c r="U3325" s="68">
        <f>IF(Ações!$S3325=0,Ações!$T3325,IF(Ações!$T3325=0,Ações!$S3325,AVERAGE(Ações!$S3325,Ações!$T3325)))</f>
        <v>1.8500000000000003E-2</v>
      </c>
    </row>
    <row r="3326" spans="2:21" ht="15" customHeight="1" x14ac:dyDescent="0.2">
      <c r="B3326" s="63" t="str">
        <f>IFERROR('Dados Status Invest STOCKS'!A3313,"-")</f>
        <v>NTEC</v>
      </c>
      <c r="C3326" s="45">
        <f>IFERROR((Ações!$D3326-Ações!$K3326)/Ações!$D3326,0)</f>
        <v>0</v>
      </c>
      <c r="D3326" s="46">
        <f>(Ações!$O3326)/0.06</f>
        <v>0</v>
      </c>
      <c r="E3326" s="47">
        <f>IFERROR((Ações!$F3326-Ações!$K3326)/Ações!$F3326,0)</f>
        <v>0</v>
      </c>
      <c r="F3326" s="46" t="str">
        <f>IF(OR(Ações!$N3326&lt;0,Ações!$M3326&lt;0),"",(22.5*Ações!$M3326*Ações!$N3326)^0.5)</f>
        <v/>
      </c>
      <c r="G3326" s="47">
        <f>IFERROR((Ações!$H3326-Ações!$K3326)/Ações!$H3326,0)</f>
        <v>0</v>
      </c>
      <c r="H3326" s="48">
        <f>IFERROR(Ações!$I3326/(Ações!$P3326-Table_1[[#This Row],[CAGR LUCRO 5A]]),0)</f>
        <v>0</v>
      </c>
      <c r="I3326" s="48">
        <f>IF(Ações!$S3326&lt;0,"",Ações!$O3326*(1+Ações!$S3326))</f>
        <v>0</v>
      </c>
      <c r="J3326" s="49">
        <f>IFERROR(IF(Ações!$B3326="","",(VLOOKUP(Table_1[[#This Row],[AÇÕES]],'Dados Status Invest STOCKS'!A3312:AD3927,4)/Table_1[[#This Row],[LPA]]))/100,0)</f>
        <v>1.5521628498727734E-3</v>
      </c>
      <c r="K3326" s="64">
        <f>IFERROR(IF(Ações!$B3326="","",VLOOKUP(Table_1[[#This Row],[AÇÕES]],'Dados Status Invest STOCKS'!A3312:AD3927,2)),0)</f>
        <v>9.6300000000000008</v>
      </c>
      <c r="L3326" s="65">
        <f>IFERROR(IF(Ações!$B3326="","",VLOOKUP(Table_1[[#This Row],[AÇÕES]],'Dados Status Invest STOCKS'!A3312:AD3927,3)/100),0)</f>
        <v>0</v>
      </c>
      <c r="M3326" s="66">
        <f>IFERROR(IF(Ações!$B3326="","",VLOOKUP(Table_1[[#This Row],[AÇÕES]],'Dados Status Invest STOCKS'!A3312:AD3927,28)),0)</f>
        <v>-7.86</v>
      </c>
      <c r="N3326" s="66">
        <f>IFERROR(IF(Ações!$B3326="","",VLOOKUP(Table_1[[#This Row],[AÇÕES]],'Dados Status Invest STOCKS'!A3312:AD3927,27)),0)</f>
        <v>6.16</v>
      </c>
      <c r="O3326" s="66">
        <f>IFERROR(IF(Ações!$L3326="","",Ações!$K3326*Ações!$L3326),0)</f>
        <v>0</v>
      </c>
      <c r="P3326" s="67">
        <f t="shared" si="51"/>
        <v>0.06</v>
      </c>
      <c r="Q3326" s="67">
        <f>IFERROR(Ações!$O3326/Ações!$M3326,0)</f>
        <v>0</v>
      </c>
      <c r="R3326" s="67">
        <f>IFERROR(IF(Ações!$B3326="","",VLOOKUP(Table_1[[#This Row],[AÇÕES]],'Dados Status Invest STOCKS'!A3312:AD3927,18)/100),0)</f>
        <v>-1.2770999999999999</v>
      </c>
      <c r="S3326" s="65">
        <f>IFERROR(IF(Ações!$B3326="","",VLOOKUP(Table_1[[#This Row],[AÇÕES]],'Dados Status Invest STOCKS'!A3312:AD3927,25)/100),0)</f>
        <v>0</v>
      </c>
      <c r="T3326" s="67">
        <f>(1-Ações!$Q3326)*Ações!$R3326</f>
        <v>-1.2770999999999999</v>
      </c>
      <c r="U3326" s="68">
        <f>IF(Ações!$S3326=0,Ações!$T3326,IF(Ações!$T3326=0,Ações!$S3326,AVERAGE(Ações!$S3326,Ações!$T3326)))</f>
        <v>-1.2770999999999999</v>
      </c>
    </row>
    <row r="3327" spans="2:21" ht="15" customHeight="1" x14ac:dyDescent="0.2">
      <c r="B3327" s="63" t="str">
        <f>IFERROR('Dados Status Invest STOCKS'!A3314,"-")</f>
        <v>NTES</v>
      </c>
      <c r="C3327" s="45">
        <f>IFERROR((Ações!$D3327-Ações!$K3327)/Ações!$D3327,0)</f>
        <v>-4.3571428571428559</v>
      </c>
      <c r="D3327" s="46">
        <f>(Ações!$O3327)/0.06</f>
        <v>17.787466666666671</v>
      </c>
      <c r="E3327" s="47">
        <f>IFERROR((Ações!$F3327-Ações!$K3327)/Ações!$F3327,0)</f>
        <v>-1.5546857213672942</v>
      </c>
      <c r="F3327" s="46">
        <f>IF(OR(Ações!$N3327&lt;0,Ações!$M3327&lt;0),"",(22.5*Ações!$M3327*Ações!$N3327)^0.5)</f>
        <v>37.300087131265528</v>
      </c>
      <c r="G3327" s="47">
        <f>IFERROR((Ações!$H3327-Ações!$K3327)/Ações!$H3327,0)</f>
        <v>5.8961849563722044</v>
      </c>
      <c r="H3327" s="48">
        <f>IFERROR(Ações!$I3327/(Ações!$P3327-Table_1[[#This Row],[CAGR LUCRO 5A]]),0)</f>
        <v>-19.462091577235778</v>
      </c>
      <c r="I3327" s="48">
        <f>IF(Ações!$S3327&lt;0,"",Ações!$O3327*(1+Ações!$S3327))</f>
        <v>1.1969186320000003</v>
      </c>
      <c r="J3327" s="49">
        <f>IFERROR(IF(Ações!$B3327="","",(VLOOKUP(Table_1[[#This Row],[AÇÕES]],'Dados Status Invest STOCKS'!A3313:AD3928,4)/Table_1[[#This Row],[LPA]]))/100,0)</f>
        <v>0.10808080808080808</v>
      </c>
      <c r="K3327" s="64">
        <f>IFERROR(IF(Ações!$B3327="","",VLOOKUP(Table_1[[#This Row],[AÇÕES]],'Dados Status Invest STOCKS'!A3313:AD3928,2)),0)</f>
        <v>95.29</v>
      </c>
      <c r="L3327" s="65">
        <f>IFERROR(IF(Ações!$B3327="","",VLOOKUP(Table_1[[#This Row],[AÇÕES]],'Dados Status Invest STOCKS'!A3313:AD3928,3)/100),0)</f>
        <v>1.1200000000000002E-2</v>
      </c>
      <c r="M3327" s="66">
        <f>IFERROR(IF(Ações!$B3327="","",VLOOKUP(Table_1[[#This Row],[AÇÕES]],'Dados Status Invest STOCKS'!A3313:AD3928,28)),0)</f>
        <v>2.97</v>
      </c>
      <c r="N3327" s="66">
        <f>IFERROR(IF(Ações!$B3327="","",VLOOKUP(Table_1[[#This Row],[AÇÕES]],'Dados Status Invest STOCKS'!A3313:AD3928,27)),0)</f>
        <v>20.82</v>
      </c>
      <c r="O3327" s="66">
        <f>IFERROR(IF(Ações!$L3327="","",Ações!$K3327*Ações!$L3327),0)</f>
        <v>1.0672480000000002</v>
      </c>
      <c r="P3327" s="67">
        <f t="shared" si="51"/>
        <v>0.06</v>
      </c>
      <c r="Q3327" s="67">
        <f>IFERROR(Ações!$O3327/Ações!$M3327,0)</f>
        <v>0.35934276094276096</v>
      </c>
      <c r="R3327" s="67">
        <f>IFERROR(IF(Ações!$B3327="","",VLOOKUP(Table_1[[#This Row],[AÇÕES]],'Dados Status Invest STOCKS'!A3313:AD3928,18)/100),0)</f>
        <v>0.1426</v>
      </c>
      <c r="S3327" s="65">
        <f>IFERROR(IF(Ações!$B3327="","",VLOOKUP(Table_1[[#This Row],[AÇÕES]],'Dados Status Invest STOCKS'!A3313:AD3928,25)/100),0)</f>
        <v>0.1215</v>
      </c>
      <c r="T3327" s="67">
        <f>(1-Ações!$Q3327)*Ações!$R3327</f>
        <v>9.1357722289562293E-2</v>
      </c>
      <c r="U3327" s="68">
        <f>IF(Ações!$S3327=0,Ações!$T3327,IF(Ações!$T3327=0,Ações!$S3327,AVERAGE(Ações!$S3327,Ações!$T3327)))</f>
        <v>0.10642886114478115</v>
      </c>
    </row>
    <row r="3328" spans="2:21" ht="15" customHeight="1" x14ac:dyDescent="0.2">
      <c r="B3328" s="63" t="str">
        <f>IFERROR('Dados Status Invest STOCKS'!A3315,"-")</f>
        <v>NTGR</v>
      </c>
      <c r="C3328" s="45">
        <f>IFERROR((Ações!$D3328-Ações!$K3328)/Ações!$D3328,0)</f>
        <v>0</v>
      </c>
      <c r="D3328" s="46">
        <f>(Ações!$O3328)/0.06</f>
        <v>0</v>
      </c>
      <c r="E3328" s="47">
        <f>IFERROR((Ações!$F3328-Ações!$K3328)/Ações!$F3328,0)</f>
        <v>0.3566587995646987</v>
      </c>
      <c r="F3328" s="46">
        <f>IF(OR(Ações!$N3328&lt;0,Ações!$M3328&lt;0),"",(22.5*Ações!$M3328*Ações!$N3328)^0.5)</f>
        <v>42.963205187695209</v>
      </c>
      <c r="G3328" s="47">
        <f>IFERROR((Ações!$H3328-Ações!$K3328)/Ações!$H3328,0)</f>
        <v>0</v>
      </c>
      <c r="H3328" s="48">
        <f>IFERROR(Ações!$I3328/(Ações!$P3328-Table_1[[#This Row],[CAGR LUCRO 5A]]),0)</f>
        <v>0</v>
      </c>
      <c r="I3328" s="48">
        <f>IF(Ações!$S3328&lt;0,"",Ações!$O3328*(1+Ações!$S3328))</f>
        <v>0</v>
      </c>
      <c r="J3328" s="49">
        <f>IFERROR(IF(Ações!$B3328="","",(VLOOKUP(Table_1[[#This Row],[AÇÕES]],'Dados Status Invest STOCKS'!A3314:AD3929,4)/Table_1[[#This Row],[LPA]]))/100,0)</f>
        <v>2.5060240963855424E-2</v>
      </c>
      <c r="K3328" s="64">
        <f>IFERROR(IF(Ações!$B3328="","",VLOOKUP(Table_1[[#This Row],[AÇÕES]],'Dados Status Invest STOCKS'!A3314:AD3929,2)),0)</f>
        <v>27.64</v>
      </c>
      <c r="L3328" s="65">
        <f>IFERROR(IF(Ações!$B3328="","",VLOOKUP(Table_1[[#This Row],[AÇÕES]],'Dados Status Invest STOCKS'!A3314:AD3929,3)/100),0)</f>
        <v>0</v>
      </c>
      <c r="M3328" s="66">
        <f>IFERROR(IF(Ações!$B3328="","",VLOOKUP(Table_1[[#This Row],[AÇÕES]],'Dados Status Invest STOCKS'!A3314:AD3929,28)),0)</f>
        <v>3.32</v>
      </c>
      <c r="N3328" s="66">
        <f>IFERROR(IF(Ações!$B3328="","",VLOOKUP(Table_1[[#This Row],[AÇÕES]],'Dados Status Invest STOCKS'!A3314:AD3929,27)),0)</f>
        <v>24.71</v>
      </c>
      <c r="O3328" s="66">
        <f>IFERROR(IF(Ações!$L3328="","",Ações!$K3328*Ações!$L3328),0)</f>
        <v>0</v>
      </c>
      <c r="P3328" s="67">
        <f t="shared" si="51"/>
        <v>0.06</v>
      </c>
      <c r="Q3328" s="67">
        <f>IFERROR(Ações!$O3328/Ações!$M3328,0)</f>
        <v>0</v>
      </c>
      <c r="R3328" s="67">
        <f>IFERROR(IF(Ações!$B3328="","",VLOOKUP(Table_1[[#This Row],[AÇÕES]],'Dados Status Invest STOCKS'!A3314:AD3929,18)/100),0)</f>
        <v>0.13449999999999998</v>
      </c>
      <c r="S3328" s="65">
        <f>IFERROR(IF(Ações!$B3328="","",VLOOKUP(Table_1[[#This Row],[AÇÕES]],'Dados Status Invest STOCKS'!A3314:AD3929,25)/100),0)</f>
        <v>3.7100000000000001E-2</v>
      </c>
      <c r="T3328" s="67">
        <f>(1-Ações!$Q3328)*Ações!$R3328</f>
        <v>0.13449999999999998</v>
      </c>
      <c r="U3328" s="68">
        <f>IF(Ações!$S3328=0,Ações!$T3328,IF(Ações!$T3328=0,Ações!$S3328,AVERAGE(Ações!$S3328,Ações!$T3328)))</f>
        <v>8.5799999999999987E-2</v>
      </c>
    </row>
    <row r="3329" spans="2:21" ht="15" customHeight="1" x14ac:dyDescent="0.2">
      <c r="B3329" s="63" t="str">
        <f>IFERROR('Dados Status Invest STOCKS'!A3316,"-")</f>
        <v>NTIC</v>
      </c>
      <c r="C3329" s="45">
        <f>IFERROR((Ações!$D3329-Ações!$K3329)/Ações!$D3329,0)</f>
        <v>-1.9702970297029707</v>
      </c>
      <c r="D3329" s="46">
        <f>(Ações!$O3329)/0.06</f>
        <v>4.410333333333333</v>
      </c>
      <c r="E3329" s="47">
        <f>IFERROR((Ações!$F3329-Ações!$K3329)/Ações!$F3329,0)</f>
        <v>-1.413360969113233E-2</v>
      </c>
      <c r="F3329" s="46">
        <f>IF(OR(Ações!$N3329&lt;0,Ações!$M3329&lt;0),"",(22.5*Ações!$M3329*Ações!$N3329)^0.5)</f>
        <v>12.917430084966592</v>
      </c>
      <c r="G3329" s="47">
        <f>IFERROR((Ações!$H3329-Ações!$K3329)/Ações!$H3329,0)</f>
        <v>-1.9702970297029707</v>
      </c>
      <c r="H3329" s="48">
        <f>IFERROR(Ações!$I3329/(Ações!$P3329-Table_1[[#This Row],[CAGR LUCRO 5A]]),0)</f>
        <v>4.410333333333333</v>
      </c>
      <c r="I3329" s="48">
        <f>IF(Ações!$S3329&lt;0,"",Ações!$O3329*(1+Ações!$S3329))</f>
        <v>0.26461999999999997</v>
      </c>
      <c r="J3329" s="49">
        <f>IFERROR(IF(Ações!$B3329="","",(VLOOKUP(Table_1[[#This Row],[AÇÕES]],'Dados Status Invest STOCKS'!A3315:AD3930,4)/Table_1[[#This Row],[LPA]]))/100,0)</f>
        <v>0.12300970873786408</v>
      </c>
      <c r="K3329" s="64">
        <f>IFERROR(IF(Ações!$B3329="","",VLOOKUP(Table_1[[#This Row],[AÇÕES]],'Dados Status Invest STOCKS'!A3315:AD3930,2)),0)</f>
        <v>13.1</v>
      </c>
      <c r="L3329" s="65">
        <f>IFERROR(IF(Ações!$B3329="","",VLOOKUP(Table_1[[#This Row],[AÇÕES]],'Dados Status Invest STOCKS'!A3315:AD3930,3)/100),0)</f>
        <v>2.0199999999999999E-2</v>
      </c>
      <c r="M3329" s="66">
        <f>IFERROR(IF(Ações!$B3329="","",VLOOKUP(Table_1[[#This Row],[AÇÕES]],'Dados Status Invest STOCKS'!A3315:AD3930,28)),0)</f>
        <v>1.03</v>
      </c>
      <c r="N3329" s="66">
        <f>IFERROR(IF(Ações!$B3329="","",VLOOKUP(Table_1[[#This Row],[AÇÕES]],'Dados Status Invest STOCKS'!A3315:AD3930,27)),0)</f>
        <v>7.2</v>
      </c>
      <c r="O3329" s="66">
        <f>IFERROR(IF(Ações!$L3329="","",Ações!$K3329*Ações!$L3329),0)</f>
        <v>0.26461999999999997</v>
      </c>
      <c r="P3329" s="67">
        <f t="shared" si="51"/>
        <v>0.06</v>
      </c>
      <c r="Q3329" s="67">
        <f>IFERROR(Ações!$O3329/Ações!$M3329,0)</f>
        <v>0.25691262135922327</v>
      </c>
      <c r="R3329" s="67">
        <f>IFERROR(IF(Ações!$B3329="","",VLOOKUP(Table_1[[#This Row],[AÇÕES]],'Dados Status Invest STOCKS'!A3315:AD3930,18)/100),0)</f>
        <v>0.14349999999999999</v>
      </c>
      <c r="S3329" s="65">
        <f>IFERROR(IF(Ações!$B3329="","",VLOOKUP(Table_1[[#This Row],[AÇÕES]],'Dados Status Invest STOCKS'!A3315:AD3930,25)/100),0)</f>
        <v>0</v>
      </c>
      <c r="T3329" s="67">
        <f>(1-Ações!$Q3329)*Ações!$R3329</f>
        <v>0.10663303883495145</v>
      </c>
      <c r="U3329" s="68">
        <f>IF(Ações!$S3329=0,Ações!$T3329,IF(Ações!$T3329=0,Ações!$S3329,AVERAGE(Ações!$S3329,Ações!$T3329)))</f>
        <v>0.10663303883495145</v>
      </c>
    </row>
    <row r="3330" spans="2:21" ht="15" customHeight="1" x14ac:dyDescent="0.2">
      <c r="B3330" s="63" t="str">
        <f>IFERROR('Dados Status Invest STOCKS'!A3317,"-")</f>
        <v>NTLA</v>
      </c>
      <c r="C3330" s="45">
        <f>IFERROR((Ações!$D3330-Ações!$K3330)/Ações!$D3330,0)</f>
        <v>0</v>
      </c>
      <c r="D3330" s="46">
        <f>(Ações!$O3330)/0.06</f>
        <v>0</v>
      </c>
      <c r="E3330" s="47">
        <f>IFERROR((Ações!$F3330-Ações!$K3330)/Ações!$F3330,0)</f>
        <v>0</v>
      </c>
      <c r="F3330" s="46" t="str">
        <f>IF(OR(Ações!$N3330&lt;0,Ações!$M3330&lt;0),"",(22.5*Ações!$M3330*Ações!$N3330)^0.5)</f>
        <v/>
      </c>
      <c r="G3330" s="47">
        <f>IFERROR((Ações!$H3330-Ações!$K3330)/Ações!$H3330,0)</f>
        <v>0</v>
      </c>
      <c r="H3330" s="48">
        <f>IFERROR(Ações!$I3330/(Ações!$P3330-Table_1[[#This Row],[CAGR LUCRO 5A]]),0)</f>
        <v>0</v>
      </c>
      <c r="I3330" s="48">
        <f>IF(Ações!$S3330&lt;0,"",Ações!$O3330*(1+Ações!$S3330))</f>
        <v>0</v>
      </c>
      <c r="J3330" s="49">
        <f>IFERROR(IF(Ações!$B3330="","",(VLOOKUP(Table_1[[#This Row],[AÇÕES]],'Dados Status Invest STOCKS'!A3316:AD3931,4)/Table_1[[#This Row],[LPA]]))/100,0)</f>
        <v>9.3149350649350648E-2</v>
      </c>
      <c r="K3330" s="64">
        <f>IFERROR(IF(Ações!$B3330="","",VLOOKUP(Table_1[[#This Row],[AÇÕES]],'Dados Status Invest STOCKS'!A3316:AD3931,2)),0)</f>
        <v>88.21</v>
      </c>
      <c r="L3330" s="65">
        <f>IFERROR(IF(Ações!$B3330="","",VLOOKUP(Table_1[[#This Row],[AÇÕES]],'Dados Status Invest STOCKS'!A3316:AD3931,3)/100),0)</f>
        <v>0</v>
      </c>
      <c r="M3330" s="66">
        <f>IFERROR(IF(Ações!$B3330="","",VLOOKUP(Table_1[[#This Row],[AÇÕES]],'Dados Status Invest STOCKS'!A3316:AD3931,28)),0)</f>
        <v>-3.08</v>
      </c>
      <c r="N3330" s="66">
        <f>IFERROR(IF(Ações!$B3330="","",VLOOKUP(Table_1[[#This Row],[AÇÕES]],'Dados Status Invest STOCKS'!A3316:AD3931,27)),0)</f>
        <v>14.88</v>
      </c>
      <c r="O3330" s="66">
        <f>IFERROR(IF(Ações!$L3330="","",Ações!$K3330*Ações!$L3330),0)</f>
        <v>0</v>
      </c>
      <c r="P3330" s="67">
        <f t="shared" si="51"/>
        <v>0.06</v>
      </c>
      <c r="Q3330" s="67">
        <f>IFERROR(Ações!$O3330/Ações!$M3330,0)</f>
        <v>0</v>
      </c>
      <c r="R3330" s="67">
        <f>IFERROR(IF(Ações!$B3330="","",VLOOKUP(Table_1[[#This Row],[AÇÕES]],'Dados Status Invest STOCKS'!A3316:AD3931,18)/100),0)</f>
        <v>-0.20670000000000002</v>
      </c>
      <c r="S3330" s="65">
        <f>IFERROR(IF(Ações!$B3330="","",VLOOKUP(Table_1[[#This Row],[AÇÕES]],'Dados Status Invest STOCKS'!A3316:AD3931,25)/100),0)</f>
        <v>0</v>
      </c>
      <c r="T3330" s="67">
        <f>(1-Ações!$Q3330)*Ações!$R3330</f>
        <v>-0.20670000000000002</v>
      </c>
      <c r="U3330" s="68">
        <f>IF(Ações!$S3330=0,Ações!$T3330,IF(Ações!$T3330=0,Ações!$S3330,AVERAGE(Ações!$S3330,Ações!$T3330)))</f>
        <v>-0.20670000000000002</v>
      </c>
    </row>
    <row r="3331" spans="2:21" ht="15" customHeight="1" x14ac:dyDescent="0.2">
      <c r="B3331" s="63" t="str">
        <f>IFERROR('Dados Status Invest STOCKS'!A3318,"-")</f>
        <v>NTNX</v>
      </c>
      <c r="C3331" s="45">
        <f>IFERROR((Ações!$D3331-Ações!$K3331)/Ações!$D3331,0)</f>
        <v>0</v>
      </c>
      <c r="D3331" s="46">
        <f>(Ações!$O3331)/0.06</f>
        <v>0</v>
      </c>
      <c r="E3331" s="47">
        <f>IFERROR((Ações!$F3331-Ações!$K3331)/Ações!$F3331,0)</f>
        <v>0</v>
      </c>
      <c r="F3331" s="46" t="str">
        <f>IF(OR(Ações!$N3331&lt;0,Ações!$M3331&lt;0),"",(22.5*Ações!$M3331*Ações!$N3331)^0.5)</f>
        <v/>
      </c>
      <c r="G3331" s="47">
        <f>IFERROR((Ações!$H3331-Ações!$K3331)/Ações!$H3331,0)</f>
        <v>0</v>
      </c>
      <c r="H3331" s="48">
        <f>IFERROR(Ações!$I3331/(Ações!$P3331-Table_1[[#This Row],[CAGR LUCRO 5A]]),0)</f>
        <v>0</v>
      </c>
      <c r="I3331" s="48">
        <f>IF(Ações!$S3331&lt;0,"",Ações!$O3331*(1+Ações!$S3331))</f>
        <v>0</v>
      </c>
      <c r="J3331" s="49">
        <f>IFERROR(IF(Ações!$B3331="","",(VLOOKUP(Table_1[[#This Row],[AÇÕES]],'Dados Status Invest STOCKS'!A3317:AD3932,4)/Table_1[[#This Row],[LPA]]))/100,0)</f>
        <v>9.0145985401459856E-3</v>
      </c>
      <c r="K3331" s="64">
        <f>IFERROR(IF(Ações!$B3331="","",VLOOKUP(Table_1[[#This Row],[AÇÕES]],'Dados Status Invest STOCKS'!A3317:AD3932,2)),0)</f>
        <v>27.05</v>
      </c>
      <c r="L3331" s="65">
        <f>IFERROR(IF(Ações!$B3331="","",VLOOKUP(Table_1[[#This Row],[AÇÕES]],'Dados Status Invest STOCKS'!A3317:AD3932,3)/100),0)</f>
        <v>0</v>
      </c>
      <c r="M3331" s="66">
        <f>IFERROR(IF(Ações!$B3331="","",VLOOKUP(Table_1[[#This Row],[AÇÕES]],'Dados Status Invest STOCKS'!A3317:AD3932,28)),0)</f>
        <v>-5.48</v>
      </c>
      <c r="N3331" s="66">
        <f>IFERROR(IF(Ações!$B3331="","",VLOOKUP(Table_1[[#This Row],[AÇÕES]],'Dados Status Invest STOCKS'!A3317:AD3932,27)),0)</f>
        <v>-3.22</v>
      </c>
      <c r="O3331" s="66">
        <f>IFERROR(IF(Ações!$L3331="","",Ações!$K3331*Ações!$L3331),0)</f>
        <v>0</v>
      </c>
      <c r="P3331" s="67">
        <f t="shared" si="51"/>
        <v>0.06</v>
      </c>
      <c r="Q3331" s="67">
        <f>IFERROR(Ações!$O3331/Ações!$M3331,0)</f>
        <v>0</v>
      </c>
      <c r="R3331" s="67">
        <f>IFERROR(IF(Ações!$B3331="","",VLOOKUP(Table_1[[#This Row],[AÇÕES]],'Dados Status Invest STOCKS'!A3317:AD3932,18)/100),0)</f>
        <v>-1.7016999999999998</v>
      </c>
      <c r="S3331" s="65">
        <f>IFERROR(IF(Ações!$B3331="","",VLOOKUP(Table_1[[#This Row],[AÇÕES]],'Dados Status Invest STOCKS'!A3317:AD3932,25)/100),0)</f>
        <v>0</v>
      </c>
      <c r="T3331" s="67">
        <f>(1-Ações!$Q3331)*Ações!$R3331</f>
        <v>-1.7016999999999998</v>
      </c>
      <c r="U3331" s="68">
        <f>IF(Ações!$S3331=0,Ações!$T3331,IF(Ações!$T3331=0,Ações!$S3331,AVERAGE(Ações!$S3331,Ações!$T3331)))</f>
        <v>-1.7016999999999998</v>
      </c>
    </row>
    <row r="3332" spans="2:21" ht="15" customHeight="1" x14ac:dyDescent="0.2">
      <c r="B3332" s="63" t="str">
        <f>IFERROR('Dados Status Invest STOCKS'!A3319,"-")</f>
        <v>NTP</v>
      </c>
      <c r="C3332" s="45">
        <f>IFERROR((Ações!$D3332-Ações!$K3332)/Ações!$D3332,0)</f>
        <v>0</v>
      </c>
      <c r="D3332" s="46">
        <f>(Ações!$O3332)/0.06</f>
        <v>0</v>
      </c>
      <c r="E3332" s="47">
        <f>IFERROR((Ações!$F3332-Ações!$K3332)/Ações!$F3332,0)</f>
        <v>0.35349932222449665</v>
      </c>
      <c r="F3332" s="46">
        <f>IF(OR(Ações!$N3332&lt;0,Ações!$M3332&lt;0),"",(22.5*Ações!$M3332*Ações!$N3332)^0.5)</f>
        <v>13.921099094539914</v>
      </c>
      <c r="G3332" s="47">
        <f>IFERROR((Ações!$H3332-Ações!$K3332)/Ações!$H3332,0)</f>
        <v>0</v>
      </c>
      <c r="H3332" s="48">
        <f>IFERROR(Ações!$I3332/(Ações!$P3332-Table_1[[#This Row],[CAGR LUCRO 5A]]),0)</f>
        <v>0</v>
      </c>
      <c r="I3332" s="48">
        <f>IF(Ações!$S3332&lt;0,"",Ações!$O3332*(1+Ações!$S3332))</f>
        <v>0</v>
      </c>
      <c r="J3332" s="49">
        <f>IFERROR(IF(Ações!$B3332="","",(VLOOKUP(Table_1[[#This Row],[AÇÕES]],'Dados Status Invest STOCKS'!A3318:AD3933,4)/Table_1[[#This Row],[LPA]]))/100,0)</f>
        <v>6.032786885245902E-2</v>
      </c>
      <c r="K3332" s="64">
        <f>IFERROR(IF(Ações!$B3332="","",VLOOKUP(Table_1[[#This Row],[AÇÕES]],'Dados Status Invest STOCKS'!A3318:AD3933,2)),0)</f>
        <v>9</v>
      </c>
      <c r="L3332" s="65">
        <f>IFERROR(IF(Ações!$B3332="","",VLOOKUP(Table_1[[#This Row],[AÇÕES]],'Dados Status Invest STOCKS'!A3318:AD3933,3)/100),0)</f>
        <v>0</v>
      </c>
      <c r="M3332" s="66">
        <f>IFERROR(IF(Ações!$B3332="","",VLOOKUP(Table_1[[#This Row],[AÇÕES]],'Dados Status Invest STOCKS'!A3318:AD3933,28)),0)</f>
        <v>1.22</v>
      </c>
      <c r="N3332" s="66">
        <f>IFERROR(IF(Ações!$B3332="","",VLOOKUP(Table_1[[#This Row],[AÇÕES]],'Dados Status Invest STOCKS'!A3318:AD3933,27)),0)</f>
        <v>7.06</v>
      </c>
      <c r="O3332" s="66">
        <f>IFERROR(IF(Ações!$L3332="","",Ações!$K3332*Ações!$L3332),0)</f>
        <v>0</v>
      </c>
      <c r="P3332" s="67">
        <f t="shared" si="51"/>
        <v>0.06</v>
      </c>
      <c r="Q3332" s="67">
        <f>IFERROR(Ações!$O3332/Ações!$M3332,0)</f>
        <v>0</v>
      </c>
      <c r="R3332" s="67">
        <f>IFERROR(IF(Ações!$B3332="","",VLOOKUP(Table_1[[#This Row],[AÇÕES]],'Dados Status Invest STOCKS'!A3318:AD3933,18)/100),0)</f>
        <v>0.17319999999999999</v>
      </c>
      <c r="S3332" s="65">
        <f>IFERROR(IF(Ações!$B3332="","",VLOOKUP(Table_1[[#This Row],[AÇÕES]],'Dados Status Invest STOCKS'!A3318:AD3933,25)/100),0)</f>
        <v>0</v>
      </c>
      <c r="T3332" s="67">
        <f>(1-Ações!$Q3332)*Ações!$R3332</f>
        <v>0.17319999999999999</v>
      </c>
      <c r="U3332" s="68">
        <f>IF(Ações!$S3332=0,Ações!$T3332,IF(Ações!$T3332=0,Ações!$S3332,AVERAGE(Ações!$S3332,Ações!$T3332)))</f>
        <v>0.17319999999999999</v>
      </c>
    </row>
    <row r="3333" spans="2:21" ht="15" customHeight="1" x14ac:dyDescent="0.2">
      <c r="B3333" s="63" t="str">
        <f>IFERROR('Dados Status Invest STOCKS'!A3320,"-")</f>
        <v>NTR</v>
      </c>
      <c r="C3333" s="45">
        <f>IFERROR((Ações!$D3333-Ações!$K3333)/Ações!$D3333,0)</f>
        <v>-0.89274447949526803</v>
      </c>
      <c r="D3333" s="46">
        <f>(Ações!$O3333)/0.06</f>
        <v>36.787849999999999</v>
      </c>
      <c r="E3333" s="47">
        <f>IFERROR((Ações!$F3333-Ações!$K3333)/Ações!$F3333,0)</f>
        <v>-0.76909547427650615</v>
      </c>
      <c r="F3333" s="46">
        <f>IF(OR(Ações!$N3333&lt;0,Ações!$M3333&lt;0),"",(22.5*Ações!$M3333*Ações!$N3333)^0.5)</f>
        <v>39.35909678841729</v>
      </c>
      <c r="G3333" s="47">
        <f>IFERROR((Ações!$H3333-Ações!$K3333)/Ações!$H3333,0)</f>
        <v>0</v>
      </c>
      <c r="H3333" s="48">
        <f>IFERROR(Ações!$I3333/(Ações!$P3333-Table_1[[#This Row],[CAGR LUCRO 5A]]),0)</f>
        <v>0</v>
      </c>
      <c r="I3333" s="48" t="str">
        <f>IF(Ações!$S3333&lt;0,"",Ações!$O3333*(1+Ações!$S3333))</f>
        <v/>
      </c>
      <c r="J3333" s="49">
        <f>IFERROR(IF(Ações!$B3333="","",(VLOOKUP(Table_1[[#This Row],[AÇÕES]],'Dados Status Invest STOCKS'!A3319:AD3934,4)/Table_1[[#This Row],[LPA]]))/100,0)</f>
        <v>0.24396449704142012</v>
      </c>
      <c r="K3333" s="64">
        <f>IFERROR(IF(Ações!$B3333="","",VLOOKUP(Table_1[[#This Row],[AÇÕES]],'Dados Status Invest STOCKS'!A3319:AD3934,2)),0)</f>
        <v>69.63</v>
      </c>
      <c r="L3333" s="65">
        <f>IFERROR(IF(Ações!$B3333="","",VLOOKUP(Table_1[[#This Row],[AÇÕES]],'Dados Status Invest STOCKS'!A3319:AD3934,3)/100),0)</f>
        <v>3.1699999999999999E-2</v>
      </c>
      <c r="M3333" s="66">
        <f>IFERROR(IF(Ações!$B3333="","",VLOOKUP(Table_1[[#This Row],[AÇÕES]],'Dados Status Invest STOCKS'!A3319:AD3934,28)),0)</f>
        <v>1.69</v>
      </c>
      <c r="N3333" s="66">
        <f>IFERROR(IF(Ações!$B3333="","",VLOOKUP(Table_1[[#This Row],[AÇÕES]],'Dados Status Invest STOCKS'!A3319:AD3934,27)),0)</f>
        <v>40.74</v>
      </c>
      <c r="O3333" s="66">
        <f>IFERROR(IF(Ações!$L3333="","",Ações!$K3333*Ações!$L3333),0)</f>
        <v>2.207271</v>
      </c>
      <c r="P3333" s="67">
        <f t="shared" si="51"/>
        <v>0.06</v>
      </c>
      <c r="Q3333" s="67">
        <f>IFERROR(Ações!$O3333/Ações!$M3333,0)</f>
        <v>1.3060775147928994</v>
      </c>
      <c r="R3333" s="67">
        <f>IFERROR(IF(Ações!$B3333="","",VLOOKUP(Table_1[[#This Row],[AÇÕES]],'Dados Status Invest STOCKS'!A3319:AD3934,18)/100),0)</f>
        <v>4.1500000000000002E-2</v>
      </c>
      <c r="S3333" s="65">
        <f>IFERROR(IF(Ações!$B3333="","",VLOOKUP(Table_1[[#This Row],[AÇÕES]],'Dados Status Invest STOCKS'!A3319:AD3934,25)/100),0)</f>
        <v>-0.18420000000000003</v>
      </c>
      <c r="T3333" s="67">
        <f>(1-Ações!$Q3333)*Ações!$R3333</f>
        <v>-1.2702216863905325E-2</v>
      </c>
      <c r="U3333" s="68">
        <f>IF(Ações!$S3333=0,Ações!$T3333,IF(Ações!$T3333=0,Ações!$S3333,AVERAGE(Ações!$S3333,Ações!$T3333)))</f>
        <v>-9.8451108431952677E-2</v>
      </c>
    </row>
    <row r="3334" spans="2:21" ht="15" customHeight="1" x14ac:dyDescent="0.2">
      <c r="B3334" s="63" t="str">
        <f>IFERROR('Dados Status Invest STOCKS'!A3321,"-")</f>
        <v>NTRA</v>
      </c>
      <c r="C3334" s="45">
        <f>IFERROR((Ações!$D3334-Ações!$K3334)/Ações!$D3334,0)</f>
        <v>0</v>
      </c>
      <c r="D3334" s="46">
        <f>(Ações!$O3334)/0.06</f>
        <v>0</v>
      </c>
      <c r="E3334" s="47">
        <f>IFERROR((Ações!$F3334-Ações!$K3334)/Ações!$F3334,0)</f>
        <v>0</v>
      </c>
      <c r="F3334" s="46" t="str">
        <f>IF(OR(Ações!$N3334&lt;0,Ações!$M3334&lt;0),"",(22.5*Ações!$M3334*Ações!$N3334)^0.5)</f>
        <v/>
      </c>
      <c r="G3334" s="47">
        <f>IFERROR((Ações!$H3334-Ações!$K3334)/Ações!$H3334,0)</f>
        <v>0</v>
      </c>
      <c r="H3334" s="48">
        <f>IFERROR(Ações!$I3334/(Ações!$P3334-Table_1[[#This Row],[CAGR LUCRO 5A]]),0)</f>
        <v>0</v>
      </c>
      <c r="I3334" s="48">
        <f>IF(Ações!$S3334&lt;0,"",Ações!$O3334*(1+Ações!$S3334))</f>
        <v>0</v>
      </c>
      <c r="J3334" s="49">
        <f>IFERROR(IF(Ações!$B3334="","",(VLOOKUP(Table_1[[#This Row],[AÇÕES]],'Dados Status Invest STOCKS'!A3320:AD3935,4)/Table_1[[#This Row],[LPA]]))/100,0)</f>
        <v>3.468677494199536E-2</v>
      </c>
      <c r="K3334" s="64">
        <f>IFERROR(IF(Ações!$B3334="","",VLOOKUP(Table_1[[#This Row],[AÇÕES]],'Dados Status Invest STOCKS'!A3320:AD3935,2)),0)</f>
        <v>64.400000000000006</v>
      </c>
      <c r="L3334" s="65">
        <f>IFERROR(IF(Ações!$B3334="","",VLOOKUP(Table_1[[#This Row],[AÇÕES]],'Dados Status Invest STOCKS'!A3320:AD3935,3)/100),0)</f>
        <v>0</v>
      </c>
      <c r="M3334" s="66">
        <f>IFERROR(IF(Ações!$B3334="","",VLOOKUP(Table_1[[#This Row],[AÇÕES]],'Dados Status Invest STOCKS'!A3320:AD3935,28)),0)</f>
        <v>-4.3099999999999996</v>
      </c>
      <c r="N3334" s="66">
        <f>IFERROR(IF(Ações!$B3334="","",VLOOKUP(Table_1[[#This Row],[AÇÕES]],'Dados Status Invest STOCKS'!A3320:AD3935,27)),0)</f>
        <v>8.02</v>
      </c>
      <c r="O3334" s="66">
        <f>IFERROR(IF(Ações!$L3334="","",Ações!$K3334*Ações!$L3334),0)</f>
        <v>0</v>
      </c>
      <c r="P3334" s="67">
        <f t="shared" si="51"/>
        <v>0.06</v>
      </c>
      <c r="Q3334" s="67">
        <f>IFERROR(Ações!$O3334/Ações!$M3334,0)</f>
        <v>0</v>
      </c>
      <c r="R3334" s="67">
        <f>IFERROR(IF(Ações!$B3334="","",VLOOKUP(Table_1[[#This Row],[AÇÕES]],'Dados Status Invest STOCKS'!A3320:AD3935,18)/100),0)</f>
        <v>-0.53700000000000003</v>
      </c>
      <c r="S3334" s="65">
        <f>IFERROR(IF(Ações!$B3334="","",VLOOKUP(Table_1[[#This Row],[AÇÕES]],'Dados Status Invest STOCKS'!A3320:AD3935,25)/100),0)</f>
        <v>0</v>
      </c>
      <c r="T3334" s="67">
        <f>(1-Ações!$Q3334)*Ações!$R3334</f>
        <v>-0.53700000000000003</v>
      </c>
      <c r="U3334" s="68">
        <f>IF(Ações!$S3334=0,Ações!$T3334,IF(Ações!$T3334=0,Ações!$S3334,AVERAGE(Ações!$S3334,Ações!$T3334)))</f>
        <v>-0.53700000000000003</v>
      </c>
    </row>
    <row r="3335" spans="2:21" ht="15" customHeight="1" x14ac:dyDescent="0.2">
      <c r="B3335" s="63" t="str">
        <f>IFERROR('Dados Status Invest STOCKS'!A3322,"-")</f>
        <v>NTRS</v>
      </c>
      <c r="C3335" s="45">
        <f>IFERROR((Ações!$D3335-Ações!$K3335)/Ações!$D3335,0)</f>
        <v>-1.4896265560165971</v>
      </c>
      <c r="D3335" s="46">
        <f>(Ações!$O3335)/0.06</f>
        <v>46.721866666666671</v>
      </c>
      <c r="E3335" s="47">
        <f>IFERROR((Ações!$F3335-Ações!$K3335)/Ações!$F3335,0)</f>
        <v>-0.27656487281946501</v>
      </c>
      <c r="F3335" s="46">
        <f>IF(OR(Ações!$N3335&lt;0,Ações!$M3335&lt;0),"",(22.5*Ações!$M3335*Ações!$N3335)^0.5)</f>
        <v>91.119536873274328</v>
      </c>
      <c r="G3335" s="47">
        <f>IFERROR((Ações!$H3335-Ações!$K3335)/Ações!$H3335,0)</f>
        <v>0.71622797613792588</v>
      </c>
      <c r="H3335" s="48">
        <f>IFERROR(Ações!$I3335/(Ações!$P3335-Table_1[[#This Row],[CAGR LUCRO 5A]]),0)</f>
        <v>409.90651022222232</v>
      </c>
      <c r="I3335" s="48">
        <f>IF(Ações!$S3335&lt;0,"",Ações!$O3335*(1+Ações!$S3335))</f>
        <v>2.9513268735999998</v>
      </c>
      <c r="J3335" s="49">
        <f>IFERROR(IF(Ações!$B3335="","",(VLOOKUP(Table_1[[#This Row],[AÇÕES]],'Dados Status Invest STOCKS'!A3321:AD3936,4)/Table_1[[#This Row],[LPA]]))/100,0)</f>
        <v>2.8027950310559005E-2</v>
      </c>
      <c r="K3335" s="64">
        <f>IFERROR(IF(Ações!$B3335="","",VLOOKUP(Table_1[[#This Row],[AÇÕES]],'Dados Status Invest STOCKS'!A3321:AD3936,2)),0)</f>
        <v>116.32</v>
      </c>
      <c r="L3335" s="65">
        <f>IFERROR(IF(Ações!$B3335="","",VLOOKUP(Table_1[[#This Row],[AÇÕES]],'Dados Status Invest STOCKS'!A3321:AD3936,3)/100),0)</f>
        <v>2.41E-2</v>
      </c>
      <c r="M3335" s="66">
        <f>IFERROR(IF(Ações!$B3335="","",VLOOKUP(Table_1[[#This Row],[AÇÕES]],'Dados Status Invest STOCKS'!A3321:AD3936,28)),0)</f>
        <v>6.44</v>
      </c>
      <c r="N3335" s="66">
        <f>IFERROR(IF(Ações!$B3335="","",VLOOKUP(Table_1[[#This Row],[AÇÕES]],'Dados Status Invest STOCKS'!A3321:AD3936,27)),0)</f>
        <v>57.3</v>
      </c>
      <c r="O3335" s="66">
        <f>IFERROR(IF(Ações!$L3335="","",Ações!$K3335*Ações!$L3335),0)</f>
        <v>2.803312</v>
      </c>
      <c r="P3335" s="67">
        <f t="shared" si="51"/>
        <v>0.06</v>
      </c>
      <c r="Q3335" s="67">
        <f>IFERROR(Ações!$O3335/Ações!$M3335,0)</f>
        <v>0.43529689440993785</v>
      </c>
      <c r="R3335" s="67">
        <f>IFERROR(IF(Ações!$B3335="","",VLOOKUP(Table_1[[#This Row],[AÇÕES]],'Dados Status Invest STOCKS'!A3321:AD3936,18)/100),0)</f>
        <v>0.1124</v>
      </c>
      <c r="S3335" s="65">
        <f>IFERROR(IF(Ações!$B3335="","",VLOOKUP(Table_1[[#This Row],[AÇÕES]],'Dados Status Invest STOCKS'!A3321:AD3936,25)/100),0)</f>
        <v>5.28E-2</v>
      </c>
      <c r="T3335" s="67">
        <f>(1-Ações!$Q3335)*Ações!$R3335</f>
        <v>6.3472629068322989E-2</v>
      </c>
      <c r="U3335" s="68">
        <f>IF(Ações!$S3335=0,Ações!$T3335,IF(Ações!$T3335=0,Ações!$S3335,AVERAGE(Ações!$S3335,Ações!$T3335)))</f>
        <v>5.8136314534161494E-2</v>
      </c>
    </row>
    <row r="3336" spans="2:21" ht="15" customHeight="1" x14ac:dyDescent="0.2">
      <c r="B3336" s="63" t="str">
        <f>IFERROR('Dados Status Invest STOCKS'!A3323,"-")</f>
        <v>NTRSO</v>
      </c>
      <c r="C3336" s="45">
        <f>IFERROR((Ações!$D3336-Ações!$K3336)/Ações!$D3336,0)</f>
        <v>-0.33928571428571408</v>
      </c>
      <c r="D3336" s="46">
        <f>(Ações!$O3336)/0.06</f>
        <v>19.58506666666667</v>
      </c>
      <c r="E3336" s="47">
        <f>IFERROR((Ações!$F3336-Ações!$K3336)/Ações!$F3336,0)</f>
        <v>0.71213637711438638</v>
      </c>
      <c r="F3336" s="46">
        <f>IF(OR(Ações!$N3336&lt;0,Ações!$M3336&lt;0),"",(22.5*Ações!$M3336*Ações!$N3336)^0.5)</f>
        <v>91.119536873274328</v>
      </c>
      <c r="G3336" s="47">
        <f>IFERROR((Ações!$H3336-Ações!$K3336)/Ações!$H3336,0)</f>
        <v>0.84734585323491107</v>
      </c>
      <c r="H3336" s="48">
        <f>IFERROR(Ações!$I3336/(Ações!$P3336-Table_1[[#This Row],[CAGR LUCRO 5A]]),0)</f>
        <v>171.82631822222228</v>
      </c>
      <c r="I3336" s="48">
        <f>IF(Ações!$S3336&lt;0,"",Ações!$O3336*(1+Ações!$S3336))</f>
        <v>1.2371494912000001</v>
      </c>
      <c r="J3336" s="49">
        <f>IFERROR(IF(Ações!$B3336="","",(VLOOKUP(Table_1[[#This Row],[AÇÕES]],'Dados Status Invest STOCKS'!A3322:AD3937,4)/Table_1[[#This Row],[LPA]]))/100,0)</f>
        <v>6.3198757763975157E-3</v>
      </c>
      <c r="K3336" s="64">
        <f>IFERROR(IF(Ações!$B3336="","",VLOOKUP(Table_1[[#This Row],[AÇÕES]],'Dados Status Invest STOCKS'!A3322:AD3937,2)),0)</f>
        <v>26.23</v>
      </c>
      <c r="L3336" s="65">
        <f>IFERROR(IF(Ações!$B3336="","",VLOOKUP(Table_1[[#This Row],[AÇÕES]],'Dados Status Invest STOCKS'!A3322:AD3937,3)/100),0)</f>
        <v>4.4800000000000006E-2</v>
      </c>
      <c r="M3336" s="66">
        <f>IFERROR(IF(Ações!$B3336="","",VLOOKUP(Table_1[[#This Row],[AÇÕES]],'Dados Status Invest STOCKS'!A3322:AD3937,28)),0)</f>
        <v>6.44</v>
      </c>
      <c r="N3336" s="66">
        <f>IFERROR(IF(Ações!$B3336="","",VLOOKUP(Table_1[[#This Row],[AÇÕES]],'Dados Status Invest STOCKS'!A3322:AD3937,27)),0)</f>
        <v>57.3</v>
      </c>
      <c r="O3336" s="66">
        <f>IFERROR(IF(Ações!$L3336="","",Ações!$K3336*Ações!$L3336),0)</f>
        <v>1.1751040000000001</v>
      </c>
      <c r="P3336" s="67">
        <f t="shared" si="51"/>
        <v>0.06</v>
      </c>
      <c r="Q3336" s="67">
        <f>IFERROR(Ações!$O3336/Ações!$M3336,0)</f>
        <v>0.18246956521739133</v>
      </c>
      <c r="R3336" s="67">
        <f>IFERROR(IF(Ações!$B3336="","",VLOOKUP(Table_1[[#This Row],[AÇÕES]],'Dados Status Invest STOCKS'!A3322:AD3937,18)/100),0)</f>
        <v>0.1124</v>
      </c>
      <c r="S3336" s="65">
        <f>IFERROR(IF(Ações!$B3336="","",VLOOKUP(Table_1[[#This Row],[AÇÕES]],'Dados Status Invest STOCKS'!A3322:AD3937,25)/100),0)</f>
        <v>5.28E-2</v>
      </c>
      <c r="T3336" s="67">
        <f>(1-Ações!$Q3336)*Ações!$R3336</f>
        <v>9.1890420869565212E-2</v>
      </c>
      <c r="U3336" s="68">
        <f>IF(Ações!$S3336=0,Ações!$T3336,IF(Ações!$T3336=0,Ações!$S3336,AVERAGE(Ações!$S3336,Ações!$T3336)))</f>
        <v>7.2345210434782606E-2</v>
      </c>
    </row>
    <row r="3337" spans="2:21" ht="15" customHeight="1" x14ac:dyDescent="0.2">
      <c r="B3337" s="63" t="str">
        <f>IFERROR('Dados Status Invest STOCKS'!A3324,"-")</f>
        <v>NTUS</v>
      </c>
      <c r="C3337" s="45">
        <f>IFERROR((Ações!$D3337-Ações!$K3337)/Ações!$D3337,0)</f>
        <v>0</v>
      </c>
      <c r="D3337" s="46">
        <f>(Ações!$O3337)/0.06</f>
        <v>0</v>
      </c>
      <c r="E3337" s="47">
        <f>IFERROR((Ações!$F3337-Ações!$K3337)/Ações!$F3337,0)</f>
        <v>-1.0508380612752068</v>
      </c>
      <c r="F3337" s="46">
        <f>IF(OR(Ações!$N3337&lt;0,Ações!$M3337&lt;0),"",(22.5*Ações!$M3337*Ações!$N3337)^0.5)</f>
        <v>11.678152679255396</v>
      </c>
      <c r="G3337" s="47">
        <f>IFERROR((Ações!$H3337-Ações!$K3337)/Ações!$H3337,0)</f>
        <v>0</v>
      </c>
      <c r="H3337" s="48">
        <f>IFERROR(Ações!$I3337/(Ações!$P3337-Table_1[[#This Row],[CAGR LUCRO 5A]]),0)</f>
        <v>0</v>
      </c>
      <c r="I3337" s="48">
        <f>IF(Ações!$S3337&lt;0,"",Ações!$O3337*(1+Ações!$S3337))</f>
        <v>0</v>
      </c>
      <c r="J3337" s="49">
        <f>IFERROR(IF(Ações!$B3337="","",(VLOOKUP(Table_1[[#This Row],[AÇÕES]],'Dados Status Invest STOCKS'!A3323:AD3938,4)/Table_1[[#This Row],[LPA]]))/100,0)</f>
        <v>1.0034693877551022</v>
      </c>
      <c r="K3337" s="64">
        <f>IFERROR(IF(Ações!$B3337="","",VLOOKUP(Table_1[[#This Row],[AÇÕES]],'Dados Status Invest STOCKS'!A3323:AD3938,2)),0)</f>
        <v>23.95</v>
      </c>
      <c r="L3337" s="65">
        <f>IFERROR(IF(Ações!$B3337="","",VLOOKUP(Table_1[[#This Row],[AÇÕES]],'Dados Status Invest STOCKS'!A3323:AD3938,3)/100),0)</f>
        <v>0</v>
      </c>
      <c r="M3337" s="66">
        <f>IFERROR(IF(Ações!$B3337="","",VLOOKUP(Table_1[[#This Row],[AÇÕES]],'Dados Status Invest STOCKS'!A3323:AD3938,28)),0)</f>
        <v>0.49</v>
      </c>
      <c r="N3337" s="66">
        <f>IFERROR(IF(Ações!$B3337="","",VLOOKUP(Table_1[[#This Row],[AÇÕES]],'Dados Status Invest STOCKS'!A3323:AD3938,27)),0)</f>
        <v>12.37</v>
      </c>
      <c r="O3337" s="66">
        <f>IFERROR(IF(Ações!$L3337="","",Ações!$K3337*Ações!$L3337),0)</f>
        <v>0</v>
      </c>
      <c r="P3337" s="67">
        <f t="shared" si="51"/>
        <v>0.06</v>
      </c>
      <c r="Q3337" s="67">
        <f>IFERROR(Ações!$O3337/Ações!$M3337,0)</f>
        <v>0</v>
      </c>
      <c r="R3337" s="67">
        <f>IFERROR(IF(Ações!$B3337="","",VLOOKUP(Table_1[[#This Row],[AÇÕES]],'Dados Status Invest STOCKS'!A3323:AD3938,18)/100),0)</f>
        <v>3.9399999999999998E-2</v>
      </c>
      <c r="S3337" s="65">
        <f>IFERROR(IF(Ações!$B3337="","",VLOOKUP(Table_1[[#This Row],[AÇÕES]],'Dados Status Invest STOCKS'!A3323:AD3938,25)/100),0)</f>
        <v>0</v>
      </c>
      <c r="T3337" s="67">
        <f>(1-Ações!$Q3337)*Ações!$R3337</f>
        <v>3.9399999999999998E-2</v>
      </c>
      <c r="U3337" s="68">
        <f>IF(Ações!$S3337=0,Ações!$T3337,IF(Ações!$T3337=0,Ações!$S3337,AVERAGE(Ações!$S3337,Ações!$T3337)))</f>
        <v>3.9399999999999998E-2</v>
      </c>
    </row>
    <row r="3338" spans="2:21" ht="15" customHeight="1" x14ac:dyDescent="0.2">
      <c r="B3338" s="63" t="str">
        <f>IFERROR('Dados Status Invest STOCKS'!A3325,"-")</f>
        <v>NTWK</v>
      </c>
      <c r="C3338" s="45">
        <f>IFERROR((Ações!$D3338-Ações!$K3338)/Ações!$D3338,0)</f>
        <v>0</v>
      </c>
      <c r="D3338" s="46">
        <f>(Ações!$O3338)/0.06</f>
        <v>0</v>
      </c>
      <c r="E3338" s="47">
        <f>IFERROR((Ações!$F3338-Ações!$K3338)/Ações!$F3338,0)</f>
        <v>-0.12828988874228286</v>
      </c>
      <c r="F3338" s="46">
        <f>IF(OR(Ações!$N3338&lt;0,Ações!$M3338&lt;0),"",(22.5*Ações!$M3338*Ações!$N3338)^0.5)</f>
        <v>3.4033806722140265</v>
      </c>
      <c r="G3338" s="47">
        <f>IFERROR((Ações!$H3338-Ações!$K3338)/Ações!$H3338,0)</f>
        <v>0</v>
      </c>
      <c r="H3338" s="48">
        <f>IFERROR(Ações!$I3338/(Ações!$P3338-Table_1[[#This Row],[CAGR LUCRO 5A]]),0)</f>
        <v>0</v>
      </c>
      <c r="I3338" s="48" t="str">
        <f>IF(Ações!$S3338&lt;0,"",Ações!$O3338*(1+Ações!$S3338))</f>
        <v/>
      </c>
      <c r="J3338" s="49">
        <f>IFERROR(IF(Ações!$B3338="","",(VLOOKUP(Table_1[[#This Row],[AÇÕES]],'Dados Status Invest STOCKS'!A3324:AD3939,4)/Table_1[[#This Row],[LPA]]))/100,0)</f>
        <v>3.1427272727272726</v>
      </c>
      <c r="K3338" s="64">
        <f>IFERROR(IF(Ações!$B3338="","",VLOOKUP(Table_1[[#This Row],[AÇÕES]],'Dados Status Invest STOCKS'!A3324:AD3939,2)),0)</f>
        <v>3.84</v>
      </c>
      <c r="L3338" s="65">
        <f>IFERROR(IF(Ações!$B3338="","",VLOOKUP(Table_1[[#This Row],[AÇÕES]],'Dados Status Invest STOCKS'!A3324:AD3939,3)/100),0)</f>
        <v>0</v>
      </c>
      <c r="M3338" s="66">
        <f>IFERROR(IF(Ações!$B3338="","",VLOOKUP(Table_1[[#This Row],[AÇÕES]],'Dados Status Invest STOCKS'!A3324:AD3939,28)),0)</f>
        <v>0.11</v>
      </c>
      <c r="N3338" s="66">
        <f>IFERROR(IF(Ações!$B3338="","",VLOOKUP(Table_1[[#This Row],[AÇÕES]],'Dados Status Invest STOCKS'!A3324:AD3939,27)),0)</f>
        <v>4.68</v>
      </c>
      <c r="O3338" s="66">
        <f>IFERROR(IF(Ações!$L3338="","",Ações!$K3338*Ações!$L3338),0)</f>
        <v>0</v>
      </c>
      <c r="P3338" s="67">
        <f t="shared" si="51"/>
        <v>0.06</v>
      </c>
      <c r="Q3338" s="67">
        <f>IFERROR(Ações!$O3338/Ações!$M3338,0)</f>
        <v>0</v>
      </c>
      <c r="R3338" s="67">
        <f>IFERROR(IF(Ações!$B3338="","",VLOOKUP(Table_1[[#This Row],[AÇÕES]],'Dados Status Invest STOCKS'!A3324:AD3939,18)/100),0)</f>
        <v>2.3700000000000002E-2</v>
      </c>
      <c r="S3338" s="65">
        <f>IFERROR(IF(Ações!$B3338="","",VLOOKUP(Table_1[[#This Row],[AÇÕES]],'Dados Status Invest STOCKS'!A3324:AD3939,25)/100),0)</f>
        <v>-0.12179999999999999</v>
      </c>
      <c r="T3338" s="67">
        <f>(1-Ações!$Q3338)*Ações!$R3338</f>
        <v>2.3700000000000002E-2</v>
      </c>
      <c r="U3338" s="68">
        <f>IF(Ações!$S3338=0,Ações!$T3338,IF(Ações!$T3338=0,Ações!$S3338,AVERAGE(Ações!$S3338,Ações!$T3338)))</f>
        <v>-4.9049999999999996E-2</v>
      </c>
    </row>
    <row r="3339" spans="2:21" ht="15" customHeight="1" x14ac:dyDescent="0.2">
      <c r="B3339" s="63" t="str">
        <f>IFERROR('Dados Status Invest STOCKS'!A3326,"-")</f>
        <v>NTZ</v>
      </c>
      <c r="C3339" s="45">
        <f>IFERROR((Ações!$D3339-Ações!$K3339)/Ações!$D3339,0)</f>
        <v>0</v>
      </c>
      <c r="D3339" s="46">
        <f>(Ações!$O3339)/0.06</f>
        <v>0</v>
      </c>
      <c r="E3339" s="47">
        <f>IFERROR((Ações!$F3339-Ações!$K3339)/Ações!$F3339,0)</f>
        <v>0</v>
      </c>
      <c r="F3339" s="46" t="str">
        <f>IF(OR(Ações!$N3339&lt;0,Ações!$M3339&lt;0),"",(22.5*Ações!$M3339*Ações!$N3339)^0.5)</f>
        <v/>
      </c>
      <c r="G3339" s="47">
        <f>IFERROR((Ações!$H3339-Ações!$K3339)/Ações!$H3339,0)</f>
        <v>0</v>
      </c>
      <c r="H3339" s="48">
        <f>IFERROR(Ações!$I3339/(Ações!$P3339-Table_1[[#This Row],[CAGR LUCRO 5A]]),0)</f>
        <v>0</v>
      </c>
      <c r="I3339" s="48">
        <f>IF(Ações!$S3339&lt;0,"",Ações!$O3339*(1+Ações!$S3339))</f>
        <v>0</v>
      </c>
      <c r="J3339" s="49">
        <f>IFERROR(IF(Ações!$B3339="","",(VLOOKUP(Table_1[[#This Row],[AÇÕES]],'Dados Status Invest STOCKS'!A3325:AD3940,4)/Table_1[[#This Row],[LPA]]))/100,0)</f>
        <v>1.6461538461538459</v>
      </c>
      <c r="K3339" s="64">
        <f>IFERROR(IF(Ações!$B3339="","",VLOOKUP(Table_1[[#This Row],[AÇÕES]],'Dados Status Invest STOCKS'!A3325:AD3940,2)),0)</f>
        <v>11.33</v>
      </c>
      <c r="L3339" s="65">
        <f>IFERROR(IF(Ações!$B3339="","",VLOOKUP(Table_1[[#This Row],[AÇÕES]],'Dados Status Invest STOCKS'!A3325:AD3940,3)/100),0)</f>
        <v>0</v>
      </c>
      <c r="M3339" s="66">
        <f>IFERROR(IF(Ações!$B3339="","",VLOOKUP(Table_1[[#This Row],[AÇÕES]],'Dados Status Invest STOCKS'!A3325:AD3940,28)),0)</f>
        <v>-0.26</v>
      </c>
      <c r="N3339" s="66">
        <f>IFERROR(IF(Ações!$B3339="","",VLOOKUP(Table_1[[#This Row],[AÇÕES]],'Dados Status Invest STOCKS'!A3325:AD3940,27)),0)</f>
        <v>9.25</v>
      </c>
      <c r="O3339" s="66">
        <f>IFERROR(IF(Ações!$L3339="","",Ações!$K3339*Ações!$L3339),0)</f>
        <v>0</v>
      </c>
      <c r="P3339" s="67">
        <f t="shared" si="51"/>
        <v>0.06</v>
      </c>
      <c r="Q3339" s="67">
        <f>IFERROR(Ações!$O3339/Ações!$M3339,0)</f>
        <v>0</v>
      </c>
      <c r="R3339" s="67">
        <f>IFERROR(IF(Ações!$B3339="","",VLOOKUP(Table_1[[#This Row],[AÇÕES]],'Dados Status Invest STOCKS'!A3325:AD3940,18)/100),0)</f>
        <v>-2.86E-2</v>
      </c>
      <c r="S3339" s="65">
        <f>IFERROR(IF(Ações!$B3339="","",VLOOKUP(Table_1[[#This Row],[AÇÕES]],'Dados Status Invest STOCKS'!A3325:AD3940,25)/100),0)</f>
        <v>0</v>
      </c>
      <c r="T3339" s="67">
        <f>(1-Ações!$Q3339)*Ações!$R3339</f>
        <v>-2.86E-2</v>
      </c>
      <c r="U3339" s="68">
        <f>IF(Ações!$S3339=0,Ações!$T3339,IF(Ações!$T3339=0,Ações!$S3339,AVERAGE(Ações!$S3339,Ações!$T3339)))</f>
        <v>-2.86E-2</v>
      </c>
    </row>
    <row r="3340" spans="2:21" ht="15" customHeight="1" x14ac:dyDescent="0.2">
      <c r="B3340" s="63" t="str">
        <f>IFERROR('Dados Status Invest STOCKS'!A3327,"-")</f>
        <v>NUAN</v>
      </c>
      <c r="C3340" s="45">
        <f>IFERROR((Ações!$D3340-Ações!$K3340)/Ações!$D3340,0)</f>
        <v>0</v>
      </c>
      <c r="D3340" s="46">
        <f>(Ações!$O3340)/0.06</f>
        <v>0</v>
      </c>
      <c r="E3340" s="47">
        <f>IFERROR((Ações!$F3340-Ações!$K3340)/Ações!$F3340,0)</f>
        <v>0</v>
      </c>
      <c r="F3340" s="46" t="str">
        <f>IF(OR(Ações!$N3340&lt;0,Ações!$M3340&lt;0),"",(22.5*Ações!$M3340*Ações!$N3340)^0.5)</f>
        <v/>
      </c>
      <c r="G3340" s="47">
        <f>IFERROR((Ações!$H3340-Ações!$K3340)/Ações!$H3340,0)</f>
        <v>0</v>
      </c>
      <c r="H3340" s="48">
        <f>IFERROR(Ações!$I3340/(Ações!$P3340-Table_1[[#This Row],[CAGR LUCRO 5A]]),0)</f>
        <v>0</v>
      </c>
      <c r="I3340" s="48">
        <f>IF(Ações!$S3340&lt;0,"",Ações!$O3340*(1+Ações!$S3340))</f>
        <v>0</v>
      </c>
      <c r="J3340" s="49">
        <f>IFERROR(IF(Ações!$B3340="","",(VLOOKUP(Table_1[[#This Row],[AÇÕES]],'Dados Status Invest STOCKS'!A3326:AD3941,4)/Table_1[[#This Row],[LPA]]))/100,0)</f>
        <v>82.25</v>
      </c>
      <c r="K3340" s="64">
        <f>IFERROR(IF(Ações!$B3340="","",VLOOKUP(Table_1[[#This Row],[AÇÕES]],'Dados Status Invest STOCKS'!A3326:AD3941,2)),0)</f>
        <v>55.05</v>
      </c>
      <c r="L3340" s="65">
        <f>IFERROR(IF(Ações!$B3340="","",VLOOKUP(Table_1[[#This Row],[AÇÕES]],'Dados Status Invest STOCKS'!A3326:AD3941,3)/100),0)</f>
        <v>0</v>
      </c>
      <c r="M3340" s="66">
        <f>IFERROR(IF(Ações!$B3340="","",VLOOKUP(Table_1[[#This Row],[AÇÕES]],'Dados Status Invest STOCKS'!A3326:AD3941,28)),0)</f>
        <v>-0.08</v>
      </c>
      <c r="N3340" s="66">
        <f>IFERROR(IF(Ações!$B3340="","",VLOOKUP(Table_1[[#This Row],[AÇÕES]],'Dados Status Invest STOCKS'!A3326:AD3941,27)),0)</f>
        <v>5.12</v>
      </c>
      <c r="O3340" s="66">
        <f>IFERROR(IF(Ações!$L3340="","",Ações!$K3340*Ações!$L3340),0)</f>
        <v>0</v>
      </c>
      <c r="P3340" s="67">
        <f t="shared" si="51"/>
        <v>0.06</v>
      </c>
      <c r="Q3340" s="67">
        <f>IFERROR(Ações!$O3340/Ações!$M3340,0)</f>
        <v>0</v>
      </c>
      <c r="R3340" s="67">
        <f>IFERROR(IF(Ações!$B3340="","",VLOOKUP(Table_1[[#This Row],[AÇÕES]],'Dados Status Invest STOCKS'!A3326:AD3941,18)/100),0)</f>
        <v>-1.6299999999999999E-2</v>
      </c>
      <c r="S3340" s="65">
        <f>IFERROR(IF(Ações!$B3340="","",VLOOKUP(Table_1[[#This Row],[AÇÕES]],'Dados Status Invest STOCKS'!A3326:AD3941,25)/100),0)</f>
        <v>0</v>
      </c>
      <c r="T3340" s="67">
        <f>(1-Ações!$Q3340)*Ações!$R3340</f>
        <v>-1.6299999999999999E-2</v>
      </c>
      <c r="U3340" s="68">
        <f>IF(Ações!$S3340=0,Ações!$T3340,IF(Ações!$T3340=0,Ações!$S3340,AVERAGE(Ações!$S3340,Ações!$T3340)))</f>
        <v>-1.6299999999999999E-2</v>
      </c>
    </row>
    <row r="3341" spans="2:21" ht="15" customHeight="1" x14ac:dyDescent="0.2">
      <c r="B3341" s="63" t="str">
        <f>IFERROR('Dados Status Invest STOCKS'!A3328,"-")</f>
        <v>NUE</v>
      </c>
      <c r="C3341" s="45">
        <f>IFERROR((Ações!$D3341-Ações!$K3341)/Ações!$D3341,0)</f>
        <v>-2.3333333333333326</v>
      </c>
      <c r="D3341" s="46">
        <f>(Ações!$O3341)/0.06</f>
        <v>28.593000000000007</v>
      </c>
      <c r="E3341" s="47">
        <f>IFERROR((Ações!$F3341-Ações!$K3341)/Ações!$F3341,0)</f>
        <v>0.2770408868219732</v>
      </c>
      <c r="F3341" s="46">
        <f>IF(OR(Ações!$N3341&lt;0,Ações!$M3341&lt;0),"",(22.5*Ações!$M3341*Ações!$N3341)^0.5)</f>
        <v>131.83318152119367</v>
      </c>
      <c r="G3341" s="47">
        <f>IFERROR((Ações!$H3341-Ações!$K3341)/Ações!$H3341,0)</f>
        <v>18.699494300162851</v>
      </c>
      <c r="H3341" s="48">
        <f>IFERROR(Ações!$I3341/(Ações!$P3341-Table_1[[#This Row],[CAGR LUCRO 5A]]),0)</f>
        <v>-5.3848996125908002</v>
      </c>
      <c r="I3341" s="48">
        <f>IF(Ações!$S3341&lt;0,"",Ações!$O3341*(1+Ações!$S3341))</f>
        <v>2.6687562480000007</v>
      </c>
      <c r="J3341" s="49">
        <f>IFERROR(IF(Ações!$B3341="","",(VLOOKUP(Table_1[[#This Row],[AÇÕES]],'Dados Status Invest STOCKS'!A3327:AD3942,4)/Table_1[[#This Row],[LPA]]))/100,0)</f>
        <v>3.1606217616580311E-3</v>
      </c>
      <c r="K3341" s="64">
        <f>IFERROR(IF(Ações!$B3341="","",VLOOKUP(Table_1[[#This Row],[AÇÕES]],'Dados Status Invest STOCKS'!A3327:AD3942,2)),0)</f>
        <v>95.31</v>
      </c>
      <c r="L3341" s="65">
        <f>IFERROR(IF(Ações!$B3341="","",VLOOKUP(Table_1[[#This Row],[AÇÕES]],'Dados Status Invest STOCKS'!A3327:AD3942,3)/100),0)</f>
        <v>1.8000000000000002E-2</v>
      </c>
      <c r="M3341" s="66">
        <f>IFERROR(IF(Ações!$B3341="","",VLOOKUP(Table_1[[#This Row],[AÇÕES]],'Dados Status Invest STOCKS'!A3327:AD3942,28)),0)</f>
        <v>17.37</v>
      </c>
      <c r="N3341" s="66">
        <f>IFERROR(IF(Ações!$B3341="","",VLOOKUP(Table_1[[#This Row],[AÇÕES]],'Dados Status Invest STOCKS'!A3327:AD3942,27)),0)</f>
        <v>44.47</v>
      </c>
      <c r="O3341" s="66">
        <f>IFERROR(IF(Ações!$L3341="","",Ações!$K3341*Ações!$L3341),0)</f>
        <v>1.7155800000000003</v>
      </c>
      <c r="P3341" s="67">
        <f t="shared" si="51"/>
        <v>0.06</v>
      </c>
      <c r="Q3341" s="67">
        <f>IFERROR(Ações!$O3341/Ações!$M3341,0)</f>
        <v>9.8766839378238352E-2</v>
      </c>
      <c r="R3341" s="67">
        <f>IFERROR(IF(Ações!$B3341="","",VLOOKUP(Table_1[[#This Row],[AÇÕES]],'Dados Status Invest STOCKS'!A3327:AD3942,18)/100),0)</f>
        <v>0.3906</v>
      </c>
      <c r="S3341" s="65">
        <f>IFERROR(IF(Ações!$B3341="","",VLOOKUP(Table_1[[#This Row],[AÇÕES]],'Dados Status Invest STOCKS'!A3327:AD3942,25)/100),0)</f>
        <v>0.55559999999999998</v>
      </c>
      <c r="T3341" s="67">
        <f>(1-Ações!$Q3341)*Ações!$R3341</f>
        <v>0.35202167253886008</v>
      </c>
      <c r="U3341" s="68">
        <f>IF(Ações!$S3341=0,Ações!$T3341,IF(Ações!$T3341=0,Ações!$S3341,AVERAGE(Ações!$S3341,Ações!$T3341)))</f>
        <v>0.45381083626943003</v>
      </c>
    </row>
    <row r="3342" spans="2:21" ht="15" customHeight="1" x14ac:dyDescent="0.2">
      <c r="B3342" s="63" t="str">
        <f>IFERROR('Dados Status Invest STOCKS'!A3329,"-")</f>
        <v>NURO</v>
      </c>
      <c r="C3342" s="45">
        <f>IFERROR((Ações!$D3342-Ações!$K3342)/Ações!$D3342,0)</f>
        <v>0</v>
      </c>
      <c r="D3342" s="46">
        <f>(Ações!$O3342)/0.06</f>
        <v>0</v>
      </c>
      <c r="E3342" s="47">
        <f>IFERROR((Ações!$F3342-Ações!$K3342)/Ações!$F3342,0)</f>
        <v>0</v>
      </c>
      <c r="F3342" s="46" t="str">
        <f>IF(OR(Ações!$N3342&lt;0,Ações!$M3342&lt;0),"",(22.5*Ações!$M3342*Ações!$N3342)^0.5)</f>
        <v/>
      </c>
      <c r="G3342" s="47">
        <f>IFERROR((Ações!$H3342-Ações!$K3342)/Ações!$H3342,0)</f>
        <v>0</v>
      </c>
      <c r="H3342" s="48">
        <f>IFERROR(Ações!$I3342/(Ações!$P3342-Table_1[[#This Row],[CAGR LUCRO 5A]]),0)</f>
        <v>0</v>
      </c>
      <c r="I3342" s="48">
        <f>IF(Ações!$S3342&lt;0,"",Ações!$O3342*(1+Ações!$S3342))</f>
        <v>0</v>
      </c>
      <c r="J3342" s="49">
        <f>IFERROR(IF(Ações!$B3342="","",(VLOOKUP(Table_1[[#This Row],[AÇÕES]],'Dados Status Invest STOCKS'!A3328:AD3943,4)/Table_1[[#This Row],[LPA]]))/100,0)</f>
        <v>0.8025000000000001</v>
      </c>
      <c r="K3342" s="64">
        <f>IFERROR(IF(Ações!$B3342="","",VLOOKUP(Table_1[[#This Row],[AÇÕES]],'Dados Status Invest STOCKS'!A3328:AD3943,2)),0)</f>
        <v>4.63</v>
      </c>
      <c r="L3342" s="65">
        <f>IFERROR(IF(Ações!$B3342="","",VLOOKUP(Table_1[[#This Row],[AÇÕES]],'Dados Status Invest STOCKS'!A3328:AD3943,3)/100),0)</f>
        <v>0</v>
      </c>
      <c r="M3342" s="66">
        <f>IFERROR(IF(Ações!$B3342="","",VLOOKUP(Table_1[[#This Row],[AÇÕES]],'Dados Status Invest STOCKS'!A3328:AD3943,28)),0)</f>
        <v>-0.24</v>
      </c>
      <c r="N3342" s="66">
        <f>IFERROR(IF(Ações!$B3342="","",VLOOKUP(Table_1[[#This Row],[AÇÕES]],'Dados Status Invest STOCKS'!A3328:AD3943,27)),0)</f>
        <v>3.63</v>
      </c>
      <c r="O3342" s="66">
        <f>IFERROR(IF(Ações!$L3342="","",Ações!$K3342*Ações!$L3342),0)</f>
        <v>0</v>
      </c>
      <c r="P3342" s="67">
        <f t="shared" si="51"/>
        <v>0.06</v>
      </c>
      <c r="Q3342" s="67">
        <f>IFERROR(Ações!$O3342/Ações!$M3342,0)</f>
        <v>0</v>
      </c>
      <c r="R3342" s="67">
        <f>IFERROR(IF(Ações!$B3342="","",VLOOKUP(Table_1[[#This Row],[AÇÕES]],'Dados Status Invest STOCKS'!A3328:AD3943,18)/100),0)</f>
        <v>-6.6199999999999995E-2</v>
      </c>
      <c r="S3342" s="65">
        <f>IFERROR(IF(Ações!$B3342="","",VLOOKUP(Table_1[[#This Row],[AÇÕES]],'Dados Status Invest STOCKS'!A3328:AD3943,25)/100),0)</f>
        <v>0</v>
      </c>
      <c r="T3342" s="67">
        <f>(1-Ações!$Q3342)*Ações!$R3342</f>
        <v>-6.6199999999999995E-2</v>
      </c>
      <c r="U3342" s="68">
        <f>IF(Ações!$S3342=0,Ações!$T3342,IF(Ações!$T3342=0,Ações!$S3342,AVERAGE(Ações!$S3342,Ações!$T3342)))</f>
        <v>-6.6199999999999995E-2</v>
      </c>
    </row>
    <row r="3343" spans="2:21" ht="15" customHeight="1" x14ac:dyDescent="0.2">
      <c r="B3343" s="63" t="str">
        <f>IFERROR('Dados Status Invest STOCKS'!A3330,"-")</f>
        <v>NUS</v>
      </c>
      <c r="C3343" s="45">
        <f>IFERROR((Ações!$D3343-Ações!$K3343)/Ações!$D3343,0)</f>
        <v>-1.0202020202020203</v>
      </c>
      <c r="D3343" s="46">
        <f>(Ações!$O3343)/0.06</f>
        <v>25.334099999999999</v>
      </c>
      <c r="E3343" s="47">
        <f>IFERROR((Ações!$F3343-Ações!$K3343)/Ações!$F3343,0)</f>
        <v>-0.15773485937209458</v>
      </c>
      <c r="F3343" s="46">
        <f>IF(OR(Ações!$N3343&lt;0,Ações!$M3343&lt;0),"",(22.5*Ações!$M3343*Ações!$N3343)^0.5)</f>
        <v>44.207013018298355</v>
      </c>
      <c r="G3343" s="47">
        <f>IFERROR((Ações!$H3343-Ações!$K3343)/Ações!$H3343,0)</f>
        <v>1.482163398287631</v>
      </c>
      <c r="H3343" s="48">
        <f>IFERROR(Ações!$I3343/(Ações!$P3343-Table_1[[#This Row],[CAGR LUCRO 5A]]),0)</f>
        <v>-106.14658885714287</v>
      </c>
      <c r="I3343" s="48">
        <f>IF(Ações!$S3343&lt;0,"",Ações!$O3343*(1+Ações!$S3343))</f>
        <v>1.6346574683999999</v>
      </c>
      <c r="J3343" s="49">
        <f>IFERROR(IF(Ações!$B3343="","",(VLOOKUP(Table_1[[#This Row],[AÇÕES]],'Dados Status Invest STOCKS'!A3329:AD3944,4)/Table_1[[#This Row],[LPA]]))/100,0)</f>
        <v>2.4004329004329E-2</v>
      </c>
      <c r="K3343" s="64">
        <f>IFERROR(IF(Ações!$B3343="","",VLOOKUP(Table_1[[#This Row],[AÇÕES]],'Dados Status Invest STOCKS'!A3329:AD3944,2)),0)</f>
        <v>51.18</v>
      </c>
      <c r="L3343" s="65">
        <f>IFERROR(IF(Ações!$B3343="","",VLOOKUP(Table_1[[#This Row],[AÇÕES]],'Dados Status Invest STOCKS'!A3329:AD3944,3)/100),0)</f>
        <v>2.9700000000000001E-2</v>
      </c>
      <c r="M3343" s="66">
        <f>IFERROR(IF(Ações!$B3343="","",VLOOKUP(Table_1[[#This Row],[AÇÕES]],'Dados Status Invest STOCKS'!A3329:AD3944,28)),0)</f>
        <v>4.62</v>
      </c>
      <c r="N3343" s="66">
        <f>IFERROR(IF(Ações!$B3343="","",VLOOKUP(Table_1[[#This Row],[AÇÕES]],'Dados Status Invest STOCKS'!A3329:AD3944,27)),0)</f>
        <v>18.8</v>
      </c>
      <c r="O3343" s="66">
        <f>IFERROR(IF(Ações!$L3343="","",Ações!$K3343*Ações!$L3343),0)</f>
        <v>1.520046</v>
      </c>
      <c r="P3343" s="67">
        <f t="shared" ref="P3343:P3406" si="52">$U$6</f>
        <v>0.06</v>
      </c>
      <c r="Q3343" s="67">
        <f>IFERROR(Ações!$O3343/Ações!$M3343,0)</f>
        <v>0.3290142857142857</v>
      </c>
      <c r="R3343" s="67">
        <f>IFERROR(IF(Ações!$B3343="","",VLOOKUP(Table_1[[#This Row],[AÇÕES]],'Dados Status Invest STOCKS'!A3329:AD3944,18)/100),0)</f>
        <v>0.24559999999999998</v>
      </c>
      <c r="S3343" s="65">
        <f>IFERROR(IF(Ações!$B3343="","",VLOOKUP(Table_1[[#This Row],[AÇÕES]],'Dados Status Invest STOCKS'!A3329:AD3944,25)/100),0)</f>
        <v>7.5399999999999995E-2</v>
      </c>
      <c r="T3343" s="67">
        <f>(1-Ações!$Q3343)*Ações!$R3343</f>
        <v>0.16479409142857143</v>
      </c>
      <c r="U3343" s="68">
        <f>IF(Ações!$S3343=0,Ações!$T3343,IF(Ações!$T3343=0,Ações!$S3343,AVERAGE(Ações!$S3343,Ações!$T3343)))</f>
        <v>0.12009704571428571</v>
      </c>
    </row>
    <row r="3344" spans="2:21" ht="15" customHeight="1" x14ac:dyDescent="0.2">
      <c r="B3344" s="63" t="str">
        <f>IFERROR('Dados Status Invest STOCKS'!A3331,"-")</f>
        <v>NUVA</v>
      </c>
      <c r="C3344" s="45">
        <f>IFERROR((Ações!$D3344-Ações!$K3344)/Ações!$D3344,0)</f>
        <v>0</v>
      </c>
      <c r="D3344" s="46">
        <f>(Ações!$O3344)/0.06</f>
        <v>0</v>
      </c>
      <c r="E3344" s="47">
        <f>IFERROR((Ações!$F3344-Ações!$K3344)/Ações!$F3344,0)</f>
        <v>0</v>
      </c>
      <c r="F3344" s="46" t="str">
        <f>IF(OR(Ações!$N3344&lt;0,Ações!$M3344&lt;0),"",(22.5*Ações!$M3344*Ações!$N3344)^0.5)</f>
        <v/>
      </c>
      <c r="G3344" s="47">
        <f>IFERROR((Ações!$H3344-Ações!$K3344)/Ações!$H3344,0)</f>
        <v>0</v>
      </c>
      <c r="H3344" s="48">
        <f>IFERROR(Ações!$I3344/(Ações!$P3344-Table_1[[#This Row],[CAGR LUCRO 5A]]),0)</f>
        <v>0</v>
      </c>
      <c r="I3344" s="48">
        <f>IF(Ações!$S3344&lt;0,"",Ações!$O3344*(1+Ações!$S3344))</f>
        <v>0</v>
      </c>
      <c r="J3344" s="49">
        <f>IFERROR(IF(Ações!$B3344="","",(VLOOKUP(Table_1[[#This Row],[AÇÕES]],'Dados Status Invest STOCKS'!A3330:AD3945,4)/Table_1[[#This Row],[LPA]]))/100,0)</f>
        <v>2.3188</v>
      </c>
      <c r="K3344" s="64">
        <f>IFERROR(IF(Ações!$B3344="","",VLOOKUP(Table_1[[#This Row],[AÇÕES]],'Dados Status Invest STOCKS'!A3330:AD3945,2)),0)</f>
        <v>57.5</v>
      </c>
      <c r="L3344" s="65">
        <f>IFERROR(IF(Ações!$B3344="","",VLOOKUP(Table_1[[#This Row],[AÇÕES]],'Dados Status Invest STOCKS'!A3330:AD3945,3)/100),0)</f>
        <v>0</v>
      </c>
      <c r="M3344" s="66">
        <f>IFERROR(IF(Ações!$B3344="","",VLOOKUP(Table_1[[#This Row],[AÇÕES]],'Dados Status Invest STOCKS'!A3330:AD3945,28)),0)</f>
        <v>-0.5</v>
      </c>
      <c r="N3344" s="66">
        <f>IFERROR(IF(Ações!$B3344="","",VLOOKUP(Table_1[[#This Row],[AÇÕES]],'Dados Status Invest STOCKS'!A3330:AD3945,27)),0)</f>
        <v>15.93</v>
      </c>
      <c r="O3344" s="66">
        <f>IFERROR(IF(Ações!$L3344="","",Ações!$K3344*Ações!$L3344),0)</f>
        <v>0</v>
      </c>
      <c r="P3344" s="67">
        <f t="shared" si="52"/>
        <v>0.06</v>
      </c>
      <c r="Q3344" s="67">
        <f>IFERROR(Ações!$O3344/Ações!$M3344,0)</f>
        <v>0</v>
      </c>
      <c r="R3344" s="67">
        <f>IFERROR(IF(Ações!$B3344="","",VLOOKUP(Table_1[[#This Row],[AÇÕES]],'Dados Status Invest STOCKS'!A3330:AD3945,18)/100),0)</f>
        <v>-3.1099999999999999E-2</v>
      </c>
      <c r="S3344" s="65">
        <f>IFERROR(IF(Ações!$B3344="","",VLOOKUP(Table_1[[#This Row],[AÇÕES]],'Dados Status Invest STOCKS'!A3330:AD3945,25)/100),0)</f>
        <v>0</v>
      </c>
      <c r="T3344" s="67">
        <f>(1-Ações!$Q3344)*Ações!$R3344</f>
        <v>-3.1099999999999999E-2</v>
      </c>
      <c r="U3344" s="68">
        <f>IF(Ações!$S3344=0,Ações!$T3344,IF(Ações!$T3344=0,Ações!$S3344,AVERAGE(Ações!$S3344,Ações!$T3344)))</f>
        <v>-3.1099999999999999E-2</v>
      </c>
    </row>
    <row r="3345" spans="2:21" ht="15" customHeight="1" x14ac:dyDescent="0.2">
      <c r="B3345" s="63" t="str">
        <f>IFERROR('Dados Status Invest STOCKS'!A3332,"-")</f>
        <v>NUZE</v>
      </c>
      <c r="C3345" s="45">
        <f>IFERROR((Ações!$D3345-Ações!$K3345)/Ações!$D3345,0)</f>
        <v>0</v>
      </c>
      <c r="D3345" s="46">
        <f>(Ações!$O3345)/0.06</f>
        <v>0</v>
      </c>
      <c r="E3345" s="47">
        <f>IFERROR((Ações!$F3345-Ações!$K3345)/Ações!$F3345,0)</f>
        <v>0</v>
      </c>
      <c r="F3345" s="46" t="str">
        <f>IF(OR(Ações!$N3345&lt;0,Ações!$M3345&lt;0),"",(22.5*Ações!$M3345*Ações!$N3345)^0.5)</f>
        <v/>
      </c>
      <c r="G3345" s="47">
        <f>IFERROR((Ações!$H3345-Ações!$K3345)/Ações!$H3345,0)</f>
        <v>0</v>
      </c>
      <c r="H3345" s="48">
        <f>IFERROR(Ações!$I3345/(Ações!$P3345-Table_1[[#This Row],[CAGR LUCRO 5A]]),0)</f>
        <v>0</v>
      </c>
      <c r="I3345" s="48">
        <f>IF(Ações!$S3345&lt;0,"",Ações!$O3345*(1+Ações!$S3345))</f>
        <v>0</v>
      </c>
      <c r="J3345" s="49">
        <f>IFERROR(IF(Ações!$B3345="","",(VLOOKUP(Table_1[[#This Row],[AÇÕES]],'Dados Status Invest STOCKS'!A3331:AD3946,4)/Table_1[[#This Row],[LPA]]))/100,0)</f>
        <v>2.4509803921568631E-2</v>
      </c>
      <c r="K3345" s="64">
        <f>IFERROR(IF(Ações!$B3345="","",VLOOKUP(Table_1[[#This Row],[AÇÕES]],'Dados Status Invest STOCKS'!A3331:AD3946,2)),0)</f>
        <v>2.5499999999999998</v>
      </c>
      <c r="L3345" s="65">
        <f>IFERROR(IF(Ações!$B3345="","",VLOOKUP(Table_1[[#This Row],[AÇÕES]],'Dados Status Invest STOCKS'!A3331:AD3946,3)/100),0)</f>
        <v>0</v>
      </c>
      <c r="M3345" s="66">
        <f>IFERROR(IF(Ações!$B3345="","",VLOOKUP(Table_1[[#This Row],[AÇÕES]],'Dados Status Invest STOCKS'!A3331:AD3946,28)),0)</f>
        <v>-1.02</v>
      </c>
      <c r="N3345" s="66">
        <f>IFERROR(IF(Ações!$B3345="","",VLOOKUP(Table_1[[#This Row],[AÇÕES]],'Dados Status Invest STOCKS'!A3331:AD3946,27)),0)</f>
        <v>0.67</v>
      </c>
      <c r="O3345" s="66">
        <f>IFERROR(IF(Ações!$L3345="","",Ações!$K3345*Ações!$L3345),0)</f>
        <v>0</v>
      </c>
      <c r="P3345" s="67">
        <f t="shared" si="52"/>
        <v>0.06</v>
      </c>
      <c r="Q3345" s="67">
        <f>IFERROR(Ações!$O3345/Ações!$M3345,0)</f>
        <v>0</v>
      </c>
      <c r="R3345" s="67">
        <f>IFERROR(IF(Ações!$B3345="","",VLOOKUP(Table_1[[#This Row],[AÇÕES]],'Dados Status Invest STOCKS'!A3331:AD3946,18)/100),0)</f>
        <v>-1.5191999999999999</v>
      </c>
      <c r="S3345" s="65">
        <f>IFERROR(IF(Ações!$B3345="","",VLOOKUP(Table_1[[#This Row],[AÇÕES]],'Dados Status Invest STOCKS'!A3331:AD3946,25)/100),0)</f>
        <v>0</v>
      </c>
      <c r="T3345" s="67">
        <f>(1-Ações!$Q3345)*Ações!$R3345</f>
        <v>-1.5191999999999999</v>
      </c>
      <c r="U3345" s="68">
        <f>IF(Ações!$S3345=0,Ações!$T3345,IF(Ações!$T3345=0,Ações!$S3345,AVERAGE(Ações!$S3345,Ações!$T3345)))</f>
        <v>-1.5191999999999999</v>
      </c>
    </row>
    <row r="3346" spans="2:21" ht="15" customHeight="1" x14ac:dyDescent="0.2">
      <c r="B3346" s="63" t="str">
        <f>IFERROR('Dados Status Invest STOCKS'!A3333,"-")</f>
        <v>NVAX</v>
      </c>
      <c r="C3346" s="45">
        <f>IFERROR((Ações!$D3346-Ações!$K3346)/Ações!$D3346,0)</f>
        <v>0</v>
      </c>
      <c r="D3346" s="46">
        <f>(Ações!$O3346)/0.06</f>
        <v>0</v>
      </c>
      <c r="E3346" s="47">
        <f>IFERROR((Ações!$F3346-Ações!$K3346)/Ações!$F3346,0)</f>
        <v>0</v>
      </c>
      <c r="F3346" s="46" t="str">
        <f>IF(OR(Ações!$N3346&lt;0,Ações!$M3346&lt;0),"",(22.5*Ações!$M3346*Ações!$N3346)^0.5)</f>
        <v/>
      </c>
      <c r="G3346" s="47">
        <f>IFERROR((Ações!$H3346-Ações!$K3346)/Ações!$H3346,0)</f>
        <v>0</v>
      </c>
      <c r="H3346" s="48">
        <f>IFERROR(Ações!$I3346/(Ações!$P3346-Table_1[[#This Row],[CAGR LUCRO 5A]]),0)</f>
        <v>0</v>
      </c>
      <c r="I3346" s="48">
        <f>IF(Ações!$S3346&lt;0,"",Ações!$O3346*(1+Ações!$S3346))</f>
        <v>0</v>
      </c>
      <c r="J3346" s="49">
        <f>IFERROR(IF(Ações!$B3346="","",(VLOOKUP(Table_1[[#This Row],[AÇÕES]],'Dados Status Invest STOCKS'!A3332:AD3947,4)/Table_1[[#This Row],[LPA]]))/100,0)</f>
        <v>3.9310829817158924E-3</v>
      </c>
      <c r="K3346" s="64">
        <f>IFERROR(IF(Ações!$B3346="","",VLOOKUP(Table_1[[#This Row],[AÇÕES]],'Dados Status Invest STOCKS'!A3332:AD3947,2)),0)</f>
        <v>79.47</v>
      </c>
      <c r="L3346" s="65">
        <f>IFERROR(IF(Ações!$B3346="","",VLOOKUP(Table_1[[#This Row],[AÇÕES]],'Dados Status Invest STOCKS'!A3332:AD3947,3)/100),0)</f>
        <v>0</v>
      </c>
      <c r="M3346" s="66">
        <f>IFERROR(IF(Ações!$B3346="","",VLOOKUP(Table_1[[#This Row],[AÇÕES]],'Dados Status Invest STOCKS'!A3332:AD3947,28)),0)</f>
        <v>-14.22</v>
      </c>
      <c r="N3346" s="66">
        <f>IFERROR(IF(Ações!$B3346="","",VLOOKUP(Table_1[[#This Row],[AÇÕES]],'Dados Status Invest STOCKS'!A3332:AD3947,27)),0)</f>
        <v>6.1</v>
      </c>
      <c r="O3346" s="66">
        <f>IFERROR(IF(Ações!$L3346="","",Ações!$K3346*Ações!$L3346),0)</f>
        <v>0</v>
      </c>
      <c r="P3346" s="67">
        <f t="shared" si="52"/>
        <v>0.06</v>
      </c>
      <c r="Q3346" s="67">
        <f>IFERROR(Ações!$O3346/Ações!$M3346,0)</f>
        <v>0</v>
      </c>
      <c r="R3346" s="67">
        <f>IFERROR(IF(Ações!$B3346="","",VLOOKUP(Table_1[[#This Row],[AÇÕES]],'Dados Status Invest STOCKS'!A3332:AD3947,18)/100),0)</f>
        <v>-2.3302999999999998</v>
      </c>
      <c r="S3346" s="65">
        <f>IFERROR(IF(Ações!$B3346="","",VLOOKUP(Table_1[[#This Row],[AÇÕES]],'Dados Status Invest STOCKS'!A3332:AD3947,25)/100),0)</f>
        <v>0</v>
      </c>
      <c r="T3346" s="67">
        <f>(1-Ações!$Q3346)*Ações!$R3346</f>
        <v>-2.3302999999999998</v>
      </c>
      <c r="U3346" s="68">
        <f>IF(Ações!$S3346=0,Ações!$T3346,IF(Ações!$T3346=0,Ações!$S3346,AVERAGE(Ações!$S3346,Ações!$T3346)))</f>
        <v>-2.3302999999999998</v>
      </c>
    </row>
    <row r="3347" spans="2:21" ht="15" customHeight="1" x14ac:dyDescent="0.2">
      <c r="B3347" s="63" t="str">
        <f>IFERROR('Dados Status Invest STOCKS'!A3334,"-")</f>
        <v>NVCN</v>
      </c>
      <c r="C3347" s="45">
        <f>IFERROR((Ações!$D3347-Ações!$K3347)/Ações!$D3347,0)</f>
        <v>0</v>
      </c>
      <c r="D3347" s="46">
        <f>(Ações!$O3347)/0.06</f>
        <v>0</v>
      </c>
      <c r="E3347" s="47">
        <f>IFERROR((Ações!$F3347-Ações!$K3347)/Ações!$F3347,0)</f>
        <v>0</v>
      </c>
      <c r="F3347" s="46" t="str">
        <f>IF(OR(Ações!$N3347&lt;0,Ações!$M3347&lt;0),"",(22.5*Ações!$M3347*Ações!$N3347)^0.5)</f>
        <v/>
      </c>
      <c r="G3347" s="47">
        <f>IFERROR((Ações!$H3347-Ações!$K3347)/Ações!$H3347,0)</f>
        <v>0</v>
      </c>
      <c r="H3347" s="48">
        <f>IFERROR(Ações!$I3347/(Ações!$P3347-Table_1[[#This Row],[CAGR LUCRO 5A]]),0)</f>
        <v>0</v>
      </c>
      <c r="I3347" s="48">
        <f>IF(Ações!$S3347&lt;0,"",Ações!$O3347*(1+Ações!$S3347))</f>
        <v>0</v>
      </c>
      <c r="J3347" s="49">
        <f>IFERROR(IF(Ações!$B3347="","",(VLOOKUP(Table_1[[#This Row],[AÇÕES]],'Dados Status Invest STOCKS'!A3333:AD3948,4)/Table_1[[#This Row],[LPA]]))/100,0)</f>
        <v>3.0263157894736839E-2</v>
      </c>
      <c r="K3347" s="64">
        <f>IFERROR(IF(Ações!$B3347="","",VLOOKUP(Table_1[[#This Row],[AÇÕES]],'Dados Status Invest STOCKS'!A3333:AD3948,2)),0)</f>
        <v>0.44</v>
      </c>
      <c r="L3347" s="65">
        <f>IFERROR(IF(Ações!$B3347="","",VLOOKUP(Table_1[[#This Row],[AÇÕES]],'Dados Status Invest STOCKS'!A3333:AD3948,3)/100),0)</f>
        <v>0</v>
      </c>
      <c r="M3347" s="66">
        <f>IFERROR(IF(Ações!$B3347="","",VLOOKUP(Table_1[[#This Row],[AÇÕES]],'Dados Status Invest STOCKS'!A3333:AD3948,28)),0)</f>
        <v>-0.38</v>
      </c>
      <c r="N3347" s="66">
        <f>IFERROR(IF(Ações!$B3347="","",VLOOKUP(Table_1[[#This Row],[AÇÕES]],'Dados Status Invest STOCKS'!A3333:AD3948,27)),0)</f>
        <v>0.94</v>
      </c>
      <c r="O3347" s="66">
        <f>IFERROR(IF(Ações!$L3347="","",Ações!$K3347*Ações!$L3347),0)</f>
        <v>0</v>
      </c>
      <c r="P3347" s="67">
        <f t="shared" si="52"/>
        <v>0.06</v>
      </c>
      <c r="Q3347" s="67">
        <f>IFERROR(Ações!$O3347/Ações!$M3347,0)</f>
        <v>0</v>
      </c>
      <c r="R3347" s="67">
        <f>IFERROR(IF(Ações!$B3347="","",VLOOKUP(Table_1[[#This Row],[AÇÕES]],'Dados Status Invest STOCKS'!A3333:AD3948,18)/100),0)</f>
        <v>-0.40770000000000001</v>
      </c>
      <c r="S3347" s="65">
        <f>IFERROR(IF(Ações!$B3347="","",VLOOKUP(Table_1[[#This Row],[AÇÕES]],'Dados Status Invest STOCKS'!A3333:AD3948,25)/100),0)</f>
        <v>0</v>
      </c>
      <c r="T3347" s="67">
        <f>(1-Ações!$Q3347)*Ações!$R3347</f>
        <v>-0.40770000000000001</v>
      </c>
      <c r="U3347" s="68">
        <f>IF(Ações!$S3347=0,Ações!$T3347,IF(Ações!$T3347=0,Ações!$S3347,AVERAGE(Ações!$S3347,Ações!$T3347)))</f>
        <v>-0.40770000000000001</v>
      </c>
    </row>
    <row r="3348" spans="2:21" ht="15" customHeight="1" x14ac:dyDescent="0.2">
      <c r="B3348" s="63" t="str">
        <f>IFERROR('Dados Status Invest STOCKS'!A3335,"-")</f>
        <v>NVCR</v>
      </c>
      <c r="C3348" s="45">
        <f>IFERROR((Ações!$D3348-Ações!$K3348)/Ações!$D3348,0)</f>
        <v>0</v>
      </c>
      <c r="D3348" s="46">
        <f>(Ações!$O3348)/0.06</f>
        <v>0</v>
      </c>
      <c r="E3348" s="47">
        <f>IFERROR((Ações!$F3348-Ações!$K3348)/Ações!$F3348,0)</f>
        <v>0</v>
      </c>
      <c r="F3348" s="46" t="str">
        <f>IF(OR(Ações!$N3348&lt;0,Ações!$M3348&lt;0),"",(22.5*Ações!$M3348*Ações!$N3348)^0.5)</f>
        <v/>
      </c>
      <c r="G3348" s="47">
        <f>IFERROR((Ações!$H3348-Ações!$K3348)/Ações!$H3348,0)</f>
        <v>0</v>
      </c>
      <c r="H3348" s="48">
        <f>IFERROR(Ações!$I3348/(Ações!$P3348-Table_1[[#This Row],[CAGR LUCRO 5A]]),0)</f>
        <v>0</v>
      </c>
      <c r="I3348" s="48">
        <f>IF(Ações!$S3348&lt;0,"",Ações!$O3348*(1+Ações!$S3348))</f>
        <v>0</v>
      </c>
      <c r="J3348" s="49">
        <f>IFERROR(IF(Ações!$B3348="","",(VLOOKUP(Table_1[[#This Row],[AÇÕES]],'Dados Status Invest STOCKS'!A3334:AD3949,4)/Table_1[[#This Row],[LPA]]))/100,0)</f>
        <v>10.204615384615385</v>
      </c>
      <c r="K3348" s="64">
        <f>IFERROR(IF(Ações!$B3348="","",VLOOKUP(Table_1[[#This Row],[AÇÕES]],'Dados Status Invest STOCKS'!A3334:AD3949,2)),0)</f>
        <v>68.94</v>
      </c>
      <c r="L3348" s="65">
        <f>IFERROR(IF(Ações!$B3348="","",VLOOKUP(Table_1[[#This Row],[AÇÕES]],'Dados Status Invest STOCKS'!A3334:AD3949,3)/100),0)</f>
        <v>0</v>
      </c>
      <c r="M3348" s="66">
        <f>IFERROR(IF(Ações!$B3348="","",VLOOKUP(Table_1[[#This Row],[AÇÕES]],'Dados Status Invest STOCKS'!A3334:AD3949,28)),0)</f>
        <v>-0.26</v>
      </c>
      <c r="N3348" s="66">
        <f>IFERROR(IF(Ações!$B3348="","",VLOOKUP(Table_1[[#This Row],[AÇÕES]],'Dados Status Invest STOCKS'!A3334:AD3949,27)),0)</f>
        <v>3.98</v>
      </c>
      <c r="O3348" s="66">
        <f>IFERROR(IF(Ações!$L3348="","",Ações!$K3348*Ações!$L3348),0)</f>
        <v>0</v>
      </c>
      <c r="P3348" s="67">
        <f t="shared" si="52"/>
        <v>0.06</v>
      </c>
      <c r="Q3348" s="67">
        <f>IFERROR(Ações!$O3348/Ações!$M3348,0)</f>
        <v>0</v>
      </c>
      <c r="R3348" s="67">
        <f>IFERROR(IF(Ações!$B3348="","",VLOOKUP(Table_1[[#This Row],[AÇÕES]],'Dados Status Invest STOCKS'!A3334:AD3949,18)/100),0)</f>
        <v>-6.5299999999999997E-2</v>
      </c>
      <c r="S3348" s="65">
        <f>IFERROR(IF(Ações!$B3348="","",VLOOKUP(Table_1[[#This Row],[AÇÕES]],'Dados Status Invest STOCKS'!A3334:AD3949,25)/100),0)</f>
        <v>0</v>
      </c>
      <c r="T3348" s="67">
        <f>(1-Ações!$Q3348)*Ações!$R3348</f>
        <v>-6.5299999999999997E-2</v>
      </c>
      <c r="U3348" s="68">
        <f>IF(Ações!$S3348=0,Ações!$T3348,IF(Ações!$T3348=0,Ações!$S3348,AVERAGE(Ações!$S3348,Ações!$T3348)))</f>
        <v>-6.5299999999999997E-2</v>
      </c>
    </row>
    <row r="3349" spans="2:21" ht="15" customHeight="1" x14ac:dyDescent="0.2">
      <c r="B3349" s="63" t="str">
        <f>IFERROR('Dados Status Invest STOCKS'!A3336,"-")</f>
        <v>NVDA</v>
      </c>
      <c r="C3349" s="45">
        <f>IFERROR((Ações!$D3349-Ações!$K3349)/Ações!$D3349,0)</f>
        <v>-34.294117647058826</v>
      </c>
      <c r="D3349" s="46">
        <f>(Ações!$O3349)/0.06</f>
        <v>6.622066666666667</v>
      </c>
      <c r="E3349" s="47">
        <f>IFERROR((Ações!$F3349-Ações!$K3349)/Ações!$F3349,0)</f>
        <v>-7.8175762219148082</v>
      </c>
      <c r="F3349" s="46">
        <f>IF(OR(Ações!$N3349&lt;0,Ações!$M3349&lt;0),"",(22.5*Ações!$M3349*Ações!$N3349)^0.5)</f>
        <v>26.506150229710837</v>
      </c>
      <c r="G3349" s="47">
        <f>IFERROR((Ações!$H3349-Ações!$K3349)/Ações!$H3349,0)</f>
        <v>167.39007947404659</v>
      </c>
      <c r="H3349" s="48">
        <f>IFERROR(Ações!$I3349/(Ações!$P3349-Table_1[[#This Row],[CAGR LUCRO 5A]]),0)</f>
        <v>-1.4046510509447498</v>
      </c>
      <c r="I3349" s="48">
        <f>IF(Ações!$S3349&lt;0,"",Ações!$O3349*(1+Ações!$S3349))</f>
        <v>0.58728460439999997</v>
      </c>
      <c r="J3349" s="49">
        <f>IFERROR(IF(Ações!$B3349="","",(VLOOKUP(Table_1[[#This Row],[AÇÕES]],'Dados Status Invest STOCKS'!A3335:AD3950,4)/Table_1[[#This Row],[LPA]]))/100,0)</f>
        <v>0.21707317073170734</v>
      </c>
      <c r="K3349" s="64">
        <f>IFERROR(IF(Ações!$B3349="","",VLOOKUP(Table_1[[#This Row],[AÇÕES]],'Dados Status Invest STOCKS'!A3335:AD3950,2)),0)</f>
        <v>233.72</v>
      </c>
      <c r="L3349" s="65">
        <f>IFERROR(IF(Ações!$B3349="","",VLOOKUP(Table_1[[#This Row],[AÇÕES]],'Dados Status Invest STOCKS'!A3335:AD3950,3)/100),0)</f>
        <v>1.7000000000000001E-3</v>
      </c>
      <c r="M3349" s="66">
        <f>IFERROR(IF(Ações!$B3349="","",VLOOKUP(Table_1[[#This Row],[AÇÕES]],'Dados Status Invest STOCKS'!A3335:AD3950,28)),0)</f>
        <v>3.28</v>
      </c>
      <c r="N3349" s="66">
        <f>IFERROR(IF(Ações!$B3349="","",VLOOKUP(Table_1[[#This Row],[AÇÕES]],'Dados Status Invest STOCKS'!A3335:AD3950,27)),0)</f>
        <v>9.52</v>
      </c>
      <c r="O3349" s="66">
        <f>IFERROR(IF(Ações!$L3349="","",Ações!$K3349*Ações!$L3349),0)</f>
        <v>0.39732400000000001</v>
      </c>
      <c r="P3349" s="67">
        <f t="shared" si="52"/>
        <v>0.06</v>
      </c>
      <c r="Q3349" s="67">
        <f>IFERROR(Ações!$O3349/Ações!$M3349,0)</f>
        <v>0.12113536585365854</v>
      </c>
      <c r="R3349" s="67">
        <f>IFERROR(IF(Ações!$B3349="","",VLOOKUP(Table_1[[#This Row],[AÇÕES]],'Dados Status Invest STOCKS'!A3335:AD3950,18)/100),0)</f>
        <v>0.34490000000000004</v>
      </c>
      <c r="S3349" s="65">
        <f>IFERROR(IF(Ações!$B3349="","",VLOOKUP(Table_1[[#This Row],[AÇÕES]],'Dados Status Invest STOCKS'!A3335:AD3950,25)/100),0)</f>
        <v>0.47810000000000002</v>
      </c>
      <c r="T3349" s="67">
        <f>(1-Ações!$Q3349)*Ações!$R3349</f>
        <v>0.30312041231707321</v>
      </c>
      <c r="U3349" s="68">
        <f>IF(Ações!$S3349=0,Ações!$T3349,IF(Ações!$T3349=0,Ações!$S3349,AVERAGE(Ações!$S3349,Ações!$T3349)))</f>
        <v>0.39061020615853659</v>
      </c>
    </row>
    <row r="3350" spans="2:21" ht="15" customHeight="1" x14ac:dyDescent="0.2">
      <c r="B3350" s="63" t="str">
        <f>IFERROR('Dados Status Invest STOCKS'!A3337,"-")</f>
        <v>NVEC</v>
      </c>
      <c r="C3350" s="45">
        <f>IFERROR((Ações!$D3350-Ações!$K3350)/Ações!$D3350,0)</f>
        <v>7.1207430340557501E-2</v>
      </c>
      <c r="D3350" s="46">
        <f>(Ações!$O3350)/0.06</f>
        <v>66.710266666666683</v>
      </c>
      <c r="E3350" s="47">
        <f>IFERROR((Ações!$F3350-Ações!$K3350)/Ações!$F3350,0)</f>
        <v>-1.0822262467471895</v>
      </c>
      <c r="F3350" s="46">
        <f>IF(OR(Ações!$N3350&lt;0,Ações!$M3350&lt;0),"",(22.5*Ações!$M3350*Ações!$N3350)^0.5)</f>
        <v>29.756612710454796</v>
      </c>
      <c r="G3350" s="47">
        <f>IFERROR((Ações!$H3350-Ações!$K3350)/Ações!$H3350,0)</f>
        <v>0</v>
      </c>
      <c r="H3350" s="48">
        <f>IFERROR(Ações!$I3350/(Ações!$P3350-Table_1[[#This Row],[CAGR LUCRO 5A]]),0)</f>
        <v>0</v>
      </c>
      <c r="I3350" s="48" t="str">
        <f>IF(Ações!$S3350&lt;0,"",Ações!$O3350*(1+Ações!$S3350))</f>
        <v/>
      </c>
      <c r="J3350" s="49">
        <f>IFERROR(IF(Ações!$B3350="","",(VLOOKUP(Table_1[[#This Row],[AÇÕES]],'Dados Status Invest STOCKS'!A3336:AD3951,4)/Table_1[[#This Row],[LPA]]))/100,0)</f>
        <v>7.573426573426574E-2</v>
      </c>
      <c r="K3350" s="64">
        <f>IFERROR(IF(Ações!$B3350="","",VLOOKUP(Table_1[[#This Row],[AÇÕES]],'Dados Status Invest STOCKS'!A3336:AD3951,2)),0)</f>
        <v>61.96</v>
      </c>
      <c r="L3350" s="65">
        <f>IFERROR(IF(Ações!$B3350="","",VLOOKUP(Table_1[[#This Row],[AÇÕES]],'Dados Status Invest STOCKS'!A3336:AD3951,3)/100),0)</f>
        <v>6.4600000000000005E-2</v>
      </c>
      <c r="M3350" s="66">
        <f>IFERROR(IF(Ações!$B3350="","",VLOOKUP(Table_1[[#This Row],[AÇÕES]],'Dados Status Invest STOCKS'!A3336:AD3951,28)),0)</f>
        <v>2.86</v>
      </c>
      <c r="N3350" s="66">
        <f>IFERROR(IF(Ações!$B3350="","",VLOOKUP(Table_1[[#This Row],[AÇÕES]],'Dados Status Invest STOCKS'!A3336:AD3951,27)),0)</f>
        <v>13.76</v>
      </c>
      <c r="O3350" s="66">
        <f>IFERROR(IF(Ações!$L3350="","",Ações!$K3350*Ações!$L3350),0)</f>
        <v>4.0026160000000006</v>
      </c>
      <c r="P3350" s="67">
        <f t="shared" si="52"/>
        <v>0.06</v>
      </c>
      <c r="Q3350" s="67">
        <f>IFERROR(Ações!$O3350/Ações!$M3350,0)</f>
        <v>1.3995160839160843</v>
      </c>
      <c r="R3350" s="67">
        <f>IFERROR(IF(Ações!$B3350="","",VLOOKUP(Table_1[[#This Row],[AÇÕES]],'Dados Status Invest STOCKS'!A3336:AD3951,18)/100),0)</f>
        <v>0.2079</v>
      </c>
      <c r="S3350" s="65">
        <f>IFERROR(IF(Ações!$B3350="","",VLOOKUP(Table_1[[#This Row],[AÇÕES]],'Dados Status Invest STOCKS'!A3336:AD3951,25)/100),0)</f>
        <v>-9.8999999999999991E-3</v>
      </c>
      <c r="T3350" s="67">
        <f>(1-Ações!$Q3350)*Ações!$R3350</f>
        <v>-8.305939384615392E-2</v>
      </c>
      <c r="U3350" s="68">
        <f>IF(Ações!$S3350=0,Ações!$T3350,IF(Ações!$T3350=0,Ações!$S3350,AVERAGE(Ações!$S3350,Ações!$T3350)))</f>
        <v>-4.6479696923076963E-2</v>
      </c>
    </row>
    <row r="3351" spans="2:21" ht="15" customHeight="1" x14ac:dyDescent="0.2">
      <c r="B3351" s="63" t="str">
        <f>IFERROR('Dados Status Invest STOCKS'!A3338,"-")</f>
        <v>NVEE</v>
      </c>
      <c r="C3351" s="45">
        <f>IFERROR((Ações!$D3351-Ações!$K3351)/Ações!$D3351,0)</f>
        <v>0</v>
      </c>
      <c r="D3351" s="46">
        <f>(Ações!$O3351)/0.06</f>
        <v>0</v>
      </c>
      <c r="E3351" s="47">
        <f>IFERROR((Ações!$F3351-Ações!$K3351)/Ações!$F3351,0)</f>
        <v>-1.5924187741542024</v>
      </c>
      <c r="F3351" s="46">
        <f>IF(OR(Ações!$N3351&lt;0,Ações!$M3351&lt;0),"",(22.5*Ações!$M3351*Ações!$N3351)^0.5)</f>
        <v>41.791087566609221</v>
      </c>
      <c r="G3351" s="47">
        <f>IFERROR((Ações!$H3351-Ações!$K3351)/Ações!$H3351,0)</f>
        <v>0</v>
      </c>
      <c r="H3351" s="48">
        <f>IFERROR(Ações!$I3351/(Ações!$P3351-Table_1[[#This Row],[CAGR LUCRO 5A]]),0)</f>
        <v>0</v>
      </c>
      <c r="I3351" s="48">
        <f>IF(Ações!$S3351&lt;0,"",Ações!$O3351*(1+Ações!$S3351))</f>
        <v>0</v>
      </c>
      <c r="J3351" s="49">
        <f>IFERROR(IF(Ações!$B3351="","",(VLOOKUP(Table_1[[#This Row],[AÇÕES]],'Dados Status Invest STOCKS'!A3337:AD3952,4)/Table_1[[#This Row],[LPA]]))/100,0)</f>
        <v>0.26009803921568631</v>
      </c>
      <c r="K3351" s="64">
        <f>IFERROR(IF(Ações!$B3351="","",VLOOKUP(Table_1[[#This Row],[AÇÕES]],'Dados Status Invest STOCKS'!A3337:AD3952,2)),0)</f>
        <v>108.34</v>
      </c>
      <c r="L3351" s="65">
        <f>IFERROR(IF(Ações!$B3351="","",VLOOKUP(Table_1[[#This Row],[AÇÕES]],'Dados Status Invest STOCKS'!A3337:AD3952,3)/100),0)</f>
        <v>0</v>
      </c>
      <c r="M3351" s="66">
        <f>IFERROR(IF(Ações!$B3351="","",VLOOKUP(Table_1[[#This Row],[AÇÕES]],'Dados Status Invest STOCKS'!A3337:AD3952,28)),0)</f>
        <v>2.04</v>
      </c>
      <c r="N3351" s="66">
        <f>IFERROR(IF(Ações!$B3351="","",VLOOKUP(Table_1[[#This Row],[AÇÕES]],'Dados Status Invest STOCKS'!A3337:AD3952,27)),0)</f>
        <v>38.049999999999997</v>
      </c>
      <c r="O3351" s="66">
        <f>IFERROR(IF(Ações!$L3351="","",Ações!$K3351*Ações!$L3351),0)</f>
        <v>0</v>
      </c>
      <c r="P3351" s="67">
        <f t="shared" si="52"/>
        <v>0.06</v>
      </c>
      <c r="Q3351" s="67">
        <f>IFERROR(Ações!$O3351/Ações!$M3351,0)</f>
        <v>0</v>
      </c>
      <c r="R3351" s="67">
        <f>IFERROR(IF(Ações!$B3351="","",VLOOKUP(Table_1[[#This Row],[AÇÕES]],'Dados Status Invest STOCKS'!A3337:AD3952,18)/100),0)</f>
        <v>5.3699999999999998E-2</v>
      </c>
      <c r="S3351" s="65">
        <f>IFERROR(IF(Ações!$B3351="","",VLOOKUP(Table_1[[#This Row],[AÇÕES]],'Dados Status Invest STOCKS'!A3337:AD3952,25)/100),0)</f>
        <v>0.19870000000000002</v>
      </c>
      <c r="T3351" s="67">
        <f>(1-Ações!$Q3351)*Ações!$R3351</f>
        <v>5.3699999999999998E-2</v>
      </c>
      <c r="U3351" s="68">
        <f>IF(Ações!$S3351=0,Ações!$T3351,IF(Ações!$T3351=0,Ações!$S3351,AVERAGE(Ações!$S3351,Ações!$T3351)))</f>
        <v>0.12620000000000001</v>
      </c>
    </row>
    <row r="3352" spans="2:21" ht="15" customHeight="1" x14ac:dyDescent="0.2">
      <c r="B3352" s="63" t="str">
        <f>IFERROR('Dados Status Invest STOCKS'!A3339,"-")</f>
        <v>NVFY</v>
      </c>
      <c r="C3352" s="45">
        <f>IFERROR((Ações!$D3352-Ações!$K3352)/Ações!$D3352,0)</f>
        <v>0</v>
      </c>
      <c r="D3352" s="46">
        <f>(Ações!$O3352)/0.06</f>
        <v>0</v>
      </c>
      <c r="E3352" s="47">
        <f>IFERROR((Ações!$F3352-Ações!$K3352)/Ações!$F3352,0)</f>
        <v>0</v>
      </c>
      <c r="F3352" s="46" t="str">
        <f>IF(OR(Ações!$N3352&lt;0,Ações!$M3352&lt;0),"",(22.5*Ações!$M3352*Ações!$N3352)^0.5)</f>
        <v/>
      </c>
      <c r="G3352" s="47">
        <f>IFERROR((Ações!$H3352-Ações!$K3352)/Ações!$H3352,0)</f>
        <v>0</v>
      </c>
      <c r="H3352" s="48">
        <f>IFERROR(Ações!$I3352/(Ações!$P3352-Table_1[[#This Row],[CAGR LUCRO 5A]]),0)</f>
        <v>0</v>
      </c>
      <c r="I3352" s="48">
        <f>IF(Ações!$S3352&lt;0,"",Ações!$O3352*(1+Ações!$S3352))</f>
        <v>0</v>
      </c>
      <c r="J3352" s="49">
        <f>IFERROR(IF(Ações!$B3352="","",(VLOOKUP(Table_1[[#This Row],[AÇÕES]],'Dados Status Invest STOCKS'!A3338:AD3953,4)/Table_1[[#This Row],[LPA]]))/100,0)</f>
        <v>1.1989100817438693E-3</v>
      </c>
      <c r="K3352" s="64">
        <f>IFERROR(IF(Ações!$B3352="","",VLOOKUP(Table_1[[#This Row],[AÇÕES]],'Dados Status Invest STOCKS'!A3338:AD3953,2)),0)</f>
        <v>1.6</v>
      </c>
      <c r="L3352" s="65">
        <f>IFERROR(IF(Ações!$B3352="","",VLOOKUP(Table_1[[#This Row],[AÇÕES]],'Dados Status Invest STOCKS'!A3338:AD3953,3)/100),0)</f>
        <v>0</v>
      </c>
      <c r="M3352" s="66">
        <f>IFERROR(IF(Ações!$B3352="","",VLOOKUP(Table_1[[#This Row],[AÇÕES]],'Dados Status Invest STOCKS'!A3338:AD3953,28)),0)</f>
        <v>-3.67</v>
      </c>
      <c r="N3352" s="66">
        <f>IFERROR(IF(Ações!$B3352="","",VLOOKUP(Table_1[[#This Row],[AÇÕES]],'Dados Status Invest STOCKS'!A3338:AD3953,27)),0)</f>
        <v>5.19</v>
      </c>
      <c r="O3352" s="66">
        <f>IFERROR(IF(Ações!$L3352="","",Ações!$K3352*Ações!$L3352),0)</f>
        <v>0</v>
      </c>
      <c r="P3352" s="67">
        <f t="shared" si="52"/>
        <v>0.06</v>
      </c>
      <c r="Q3352" s="67">
        <f>IFERROR(Ações!$O3352/Ações!$M3352,0)</f>
        <v>0</v>
      </c>
      <c r="R3352" s="67">
        <f>IFERROR(IF(Ações!$B3352="","",VLOOKUP(Table_1[[#This Row],[AÇÕES]],'Dados Status Invest STOCKS'!A3338:AD3953,18)/100),0)</f>
        <v>-0.70680000000000009</v>
      </c>
      <c r="S3352" s="65">
        <f>IFERROR(IF(Ações!$B3352="","",VLOOKUP(Table_1[[#This Row],[AÇÕES]],'Dados Status Invest STOCKS'!A3338:AD3953,25)/100),0)</f>
        <v>0</v>
      </c>
      <c r="T3352" s="67">
        <f>(1-Ações!$Q3352)*Ações!$R3352</f>
        <v>-0.70680000000000009</v>
      </c>
      <c r="U3352" s="68">
        <f>IF(Ações!$S3352=0,Ações!$T3352,IF(Ações!$T3352=0,Ações!$S3352,AVERAGE(Ações!$S3352,Ações!$T3352)))</f>
        <v>-0.70680000000000009</v>
      </c>
    </row>
    <row r="3353" spans="2:21" ht="15" customHeight="1" x14ac:dyDescent="0.2">
      <c r="B3353" s="63" t="str">
        <f>IFERROR('Dados Status Invest STOCKS'!A3340,"-")</f>
        <v>NVGS</v>
      </c>
      <c r="C3353" s="45">
        <f>IFERROR((Ações!$D3353-Ações!$K3353)/Ações!$D3353,0)</f>
        <v>0</v>
      </c>
      <c r="D3353" s="46">
        <f>(Ações!$O3353)/0.06</f>
        <v>0</v>
      </c>
      <c r="E3353" s="47">
        <f>IFERROR((Ações!$F3353-Ações!$K3353)/Ações!$F3353,0)</f>
        <v>-0.73833823797831299</v>
      </c>
      <c r="F3353" s="46">
        <f>IF(OR(Ações!$N3353&lt;0,Ações!$M3353&lt;0),"",(22.5*Ações!$M3353*Ações!$N3353)^0.5)</f>
        <v>5.2521424200034792</v>
      </c>
      <c r="G3353" s="47">
        <f>IFERROR((Ações!$H3353-Ações!$K3353)/Ações!$H3353,0)</f>
        <v>0</v>
      </c>
      <c r="H3353" s="48">
        <f>IFERROR(Ações!$I3353/(Ações!$P3353-Table_1[[#This Row],[CAGR LUCRO 5A]]),0)</f>
        <v>0</v>
      </c>
      <c r="I3353" s="48">
        <f>IF(Ações!$S3353&lt;0,"",Ações!$O3353*(1+Ações!$S3353))</f>
        <v>0</v>
      </c>
      <c r="J3353" s="49">
        <f>IFERROR(IF(Ações!$B3353="","",(VLOOKUP(Table_1[[#This Row],[AÇÕES]],'Dados Status Invest STOCKS'!A3339:AD3954,4)/Table_1[[#This Row],[LPA]]))/100,0)</f>
        <v>8.9930000000000003</v>
      </c>
      <c r="K3353" s="64">
        <f>IFERROR(IF(Ações!$B3353="","",VLOOKUP(Table_1[[#This Row],[AÇÕES]],'Dados Status Invest STOCKS'!A3339:AD3954,2)),0)</f>
        <v>9.1300000000000008</v>
      </c>
      <c r="L3353" s="65">
        <f>IFERROR(IF(Ações!$B3353="","",VLOOKUP(Table_1[[#This Row],[AÇÕES]],'Dados Status Invest STOCKS'!A3339:AD3954,3)/100),0)</f>
        <v>0</v>
      </c>
      <c r="M3353" s="66">
        <f>IFERROR(IF(Ações!$B3353="","",VLOOKUP(Table_1[[#This Row],[AÇÕES]],'Dados Status Invest STOCKS'!A3339:AD3954,28)),0)</f>
        <v>0.1</v>
      </c>
      <c r="N3353" s="66">
        <f>IFERROR(IF(Ações!$B3353="","",VLOOKUP(Table_1[[#This Row],[AÇÕES]],'Dados Status Invest STOCKS'!A3339:AD3954,27)),0)</f>
        <v>12.26</v>
      </c>
      <c r="O3353" s="66">
        <f>IFERROR(IF(Ações!$L3353="","",Ações!$K3353*Ações!$L3353),0)</f>
        <v>0</v>
      </c>
      <c r="P3353" s="67">
        <f t="shared" si="52"/>
        <v>0.06</v>
      </c>
      <c r="Q3353" s="67">
        <f>IFERROR(Ações!$O3353/Ações!$M3353,0)</f>
        <v>0</v>
      </c>
      <c r="R3353" s="67">
        <f>IFERROR(IF(Ações!$B3353="","",VLOOKUP(Table_1[[#This Row],[AÇÕES]],'Dados Status Invest STOCKS'!A3339:AD3954,18)/100),0)</f>
        <v>8.3000000000000001E-3</v>
      </c>
      <c r="S3353" s="65">
        <f>IFERROR(IF(Ações!$B3353="","",VLOOKUP(Table_1[[#This Row],[AÇÕES]],'Dados Status Invest STOCKS'!A3339:AD3954,25)/100),0)</f>
        <v>0</v>
      </c>
      <c r="T3353" s="67">
        <f>(1-Ações!$Q3353)*Ações!$R3353</f>
        <v>8.3000000000000001E-3</v>
      </c>
      <c r="U3353" s="68">
        <f>IF(Ações!$S3353=0,Ações!$T3353,IF(Ações!$T3353=0,Ações!$S3353,AVERAGE(Ações!$S3353,Ações!$T3353)))</f>
        <v>8.3000000000000001E-3</v>
      </c>
    </row>
    <row r="3354" spans="2:21" ht="15" customHeight="1" x14ac:dyDescent="0.2">
      <c r="B3354" s="63" t="str">
        <f>IFERROR('Dados Status Invest STOCKS'!A3341,"-")</f>
        <v>NVIV</v>
      </c>
      <c r="C3354" s="45">
        <f>IFERROR((Ações!$D3354-Ações!$K3354)/Ações!$D3354,0)</f>
        <v>0</v>
      </c>
      <c r="D3354" s="46">
        <f>(Ações!$O3354)/0.06</f>
        <v>0</v>
      </c>
      <c r="E3354" s="47">
        <f>IFERROR((Ações!$F3354-Ações!$K3354)/Ações!$F3354,0)</f>
        <v>0</v>
      </c>
      <c r="F3354" s="46" t="str">
        <f>IF(OR(Ações!$N3354&lt;0,Ações!$M3354&lt;0),"",(22.5*Ações!$M3354*Ações!$N3354)^0.5)</f>
        <v/>
      </c>
      <c r="G3354" s="47">
        <f>IFERROR((Ações!$H3354-Ações!$K3354)/Ações!$H3354,0)</f>
        <v>0</v>
      </c>
      <c r="H3354" s="48">
        <f>IFERROR(Ações!$I3354/(Ações!$P3354-Table_1[[#This Row],[CAGR LUCRO 5A]]),0)</f>
        <v>0</v>
      </c>
      <c r="I3354" s="48">
        <f>IF(Ações!$S3354&lt;0,"",Ações!$O3354*(1+Ações!$S3354))</f>
        <v>0</v>
      </c>
      <c r="J3354" s="49">
        <f>IFERROR(IF(Ações!$B3354="","",(VLOOKUP(Table_1[[#This Row],[AÇÕES]],'Dados Status Invest STOCKS'!A3340:AD3955,4)/Table_1[[#This Row],[LPA]]))/100,0)</f>
        <v>5.814814814814815E-2</v>
      </c>
      <c r="K3354" s="64">
        <f>IFERROR(IF(Ações!$B3354="","",VLOOKUP(Table_1[[#This Row],[AÇÕES]],'Dados Status Invest STOCKS'!A3340:AD3955,2)),0)</f>
        <v>0.42</v>
      </c>
      <c r="L3354" s="65">
        <f>IFERROR(IF(Ações!$B3354="","",VLOOKUP(Table_1[[#This Row],[AÇÕES]],'Dados Status Invest STOCKS'!A3340:AD3955,3)/100),0)</f>
        <v>0</v>
      </c>
      <c r="M3354" s="66">
        <f>IFERROR(IF(Ações!$B3354="","",VLOOKUP(Table_1[[#This Row],[AÇÕES]],'Dados Status Invest STOCKS'!A3340:AD3955,28)),0)</f>
        <v>-0.27</v>
      </c>
      <c r="N3354" s="66">
        <f>IFERROR(IF(Ações!$B3354="","",VLOOKUP(Table_1[[#This Row],[AÇÕES]],'Dados Status Invest STOCKS'!A3340:AD3955,27)),0)</f>
        <v>0.61</v>
      </c>
      <c r="O3354" s="66">
        <f>IFERROR(IF(Ações!$L3354="","",Ações!$K3354*Ações!$L3354),0)</f>
        <v>0</v>
      </c>
      <c r="P3354" s="67">
        <f t="shared" si="52"/>
        <v>0.06</v>
      </c>
      <c r="Q3354" s="67">
        <f>IFERROR(Ações!$O3354/Ações!$M3354,0)</f>
        <v>0</v>
      </c>
      <c r="R3354" s="67">
        <f>IFERROR(IF(Ações!$B3354="","",VLOOKUP(Table_1[[#This Row],[AÇÕES]],'Dados Status Invest STOCKS'!A3340:AD3955,18)/100),0)</f>
        <v>-0.43810000000000004</v>
      </c>
      <c r="S3354" s="65">
        <f>IFERROR(IF(Ações!$B3354="","",VLOOKUP(Table_1[[#This Row],[AÇÕES]],'Dados Status Invest STOCKS'!A3340:AD3955,25)/100),0)</f>
        <v>0</v>
      </c>
      <c r="T3354" s="67">
        <f>(1-Ações!$Q3354)*Ações!$R3354</f>
        <v>-0.43810000000000004</v>
      </c>
      <c r="U3354" s="68">
        <f>IF(Ações!$S3354=0,Ações!$T3354,IF(Ações!$T3354=0,Ações!$S3354,AVERAGE(Ações!$S3354,Ações!$T3354)))</f>
        <v>-0.43810000000000004</v>
      </c>
    </row>
    <row r="3355" spans="2:21" ht="15" customHeight="1" x14ac:dyDescent="0.2">
      <c r="B3355" s="63" t="str">
        <f>IFERROR('Dados Status Invest STOCKS'!A3342,"-")</f>
        <v>NVMI</v>
      </c>
      <c r="C3355" s="45">
        <f>IFERROR((Ações!$D3355-Ações!$K3355)/Ações!$D3355,0)</f>
        <v>0</v>
      </c>
      <c r="D3355" s="46">
        <f>(Ações!$O3355)/0.06</f>
        <v>0</v>
      </c>
      <c r="E3355" s="47">
        <f>IFERROR((Ações!$F3355-Ações!$K3355)/Ações!$F3355,0)</f>
        <v>-3.1709647663354055</v>
      </c>
      <c r="F3355" s="46">
        <f>IF(OR(Ações!$N3355&lt;0,Ações!$M3355&lt;0),"",(22.5*Ações!$M3355*Ações!$N3355)^0.5)</f>
        <v>28.010306138991055</v>
      </c>
      <c r="G3355" s="47">
        <f>IFERROR((Ações!$H3355-Ações!$K3355)/Ações!$H3355,0)</f>
        <v>0</v>
      </c>
      <c r="H3355" s="48">
        <f>IFERROR(Ações!$I3355/(Ações!$P3355-Table_1[[#This Row],[CAGR LUCRO 5A]]),0)</f>
        <v>0</v>
      </c>
      <c r="I3355" s="48">
        <f>IF(Ações!$S3355&lt;0,"",Ações!$O3355*(1+Ações!$S3355))</f>
        <v>0</v>
      </c>
      <c r="J3355" s="49">
        <f>IFERROR(IF(Ações!$B3355="","",(VLOOKUP(Table_1[[#This Row],[AÇÕES]],'Dados Status Invest STOCKS'!A3341:AD3956,4)/Table_1[[#This Row],[LPA]]))/100,0)</f>
        <v>0.20460251046025102</v>
      </c>
      <c r="K3355" s="64">
        <f>IFERROR(IF(Ações!$B3355="","",VLOOKUP(Table_1[[#This Row],[AÇÕES]],'Dados Status Invest STOCKS'!A3341:AD3956,2)),0)</f>
        <v>116.83</v>
      </c>
      <c r="L3355" s="65">
        <f>IFERROR(IF(Ações!$B3355="","",VLOOKUP(Table_1[[#This Row],[AÇÕES]],'Dados Status Invest STOCKS'!A3341:AD3956,3)/100),0)</f>
        <v>0</v>
      </c>
      <c r="M3355" s="66">
        <f>IFERROR(IF(Ações!$B3355="","",VLOOKUP(Table_1[[#This Row],[AÇÕES]],'Dados Status Invest STOCKS'!A3341:AD3956,28)),0)</f>
        <v>2.39</v>
      </c>
      <c r="N3355" s="66">
        <f>IFERROR(IF(Ações!$B3355="","",VLOOKUP(Table_1[[#This Row],[AÇÕES]],'Dados Status Invest STOCKS'!A3341:AD3956,27)),0)</f>
        <v>14.59</v>
      </c>
      <c r="O3355" s="66">
        <f>IFERROR(IF(Ações!$L3355="","",Ações!$K3355*Ações!$L3355),0)</f>
        <v>0</v>
      </c>
      <c r="P3355" s="67">
        <f t="shared" si="52"/>
        <v>0.06</v>
      </c>
      <c r="Q3355" s="67">
        <f>IFERROR(Ações!$O3355/Ações!$M3355,0)</f>
        <v>0</v>
      </c>
      <c r="R3355" s="67">
        <f>IFERROR(IF(Ações!$B3355="","",VLOOKUP(Table_1[[#This Row],[AÇÕES]],'Dados Status Invest STOCKS'!A3341:AD3956,18)/100),0)</f>
        <v>0.1638</v>
      </c>
      <c r="S3355" s="65">
        <f>IFERROR(IF(Ações!$B3355="","",VLOOKUP(Table_1[[#This Row],[AÇÕES]],'Dados Status Invest STOCKS'!A3341:AD3956,25)/100),0)</f>
        <v>0.24960000000000002</v>
      </c>
      <c r="T3355" s="67">
        <f>(1-Ações!$Q3355)*Ações!$R3355</f>
        <v>0.1638</v>
      </c>
      <c r="U3355" s="68">
        <f>IF(Ações!$S3355=0,Ações!$T3355,IF(Ações!$T3355=0,Ações!$S3355,AVERAGE(Ações!$S3355,Ações!$T3355)))</f>
        <v>0.20669999999999999</v>
      </c>
    </row>
    <row r="3356" spans="2:21" ht="15" customHeight="1" x14ac:dyDescent="0.2">
      <c r="B3356" s="63" t="str">
        <f>IFERROR('Dados Status Invest STOCKS'!A3343,"-")</f>
        <v>NVO</v>
      </c>
      <c r="C3356" s="45">
        <f>IFERROR((Ações!$D3356-Ações!$K3356)/Ações!$D3356,0)</f>
        <v>-2.9215686274509807</v>
      </c>
      <c r="D3356" s="46">
        <f>(Ações!$O3356)/0.06</f>
        <v>24.337199999999999</v>
      </c>
      <c r="E3356" s="47">
        <f>IFERROR((Ações!$F3356-Ações!$K3356)/Ações!$F3356,0)</f>
        <v>-4.2683430262336719</v>
      </c>
      <c r="F3356" s="46">
        <f>IF(OR(Ações!$N3356&lt;0,Ações!$M3356&lt;0),"",(22.5*Ações!$M3356*Ações!$N3356)^0.5)</f>
        <v>18.115752813504603</v>
      </c>
      <c r="G3356" s="47">
        <f>IFERROR((Ações!$H3356-Ações!$K3356)/Ações!$H3356,0)</f>
        <v>0.33351147886328186</v>
      </c>
      <c r="H3356" s="48">
        <f>IFERROR(Ações!$I3356/(Ações!$P3356-Table_1[[#This Row],[CAGR LUCRO 5A]]),0)</f>
        <v>143.19826519626164</v>
      </c>
      <c r="I3356" s="48">
        <f>IF(Ações!$S3356&lt;0,"",Ações!$O3356*(1+Ações!$S3356))</f>
        <v>1.5322214375999998</v>
      </c>
      <c r="J3356" s="49">
        <f>IFERROR(IF(Ações!$B3356="","",(VLOOKUP(Table_1[[#This Row],[AÇÕES]],'Dados Status Invest STOCKS'!A3342:AD3957,4)/Table_1[[#This Row],[LPA]]))/100,0)</f>
        <v>9.7284345047923326E-2</v>
      </c>
      <c r="K3356" s="64">
        <f>IFERROR(IF(Ações!$B3356="","",VLOOKUP(Table_1[[#This Row],[AÇÕES]],'Dados Status Invest STOCKS'!A3342:AD3957,2)),0)</f>
        <v>95.44</v>
      </c>
      <c r="L3356" s="65">
        <f>IFERROR(IF(Ações!$B3356="","",VLOOKUP(Table_1[[#This Row],[AÇÕES]],'Dados Status Invest STOCKS'!A3342:AD3957,3)/100),0)</f>
        <v>1.5300000000000001E-2</v>
      </c>
      <c r="M3356" s="66">
        <f>IFERROR(IF(Ações!$B3356="","",VLOOKUP(Table_1[[#This Row],[AÇÕES]],'Dados Status Invest STOCKS'!A3342:AD3957,28)),0)</f>
        <v>3.13</v>
      </c>
      <c r="N3356" s="66">
        <f>IFERROR(IF(Ações!$B3356="","",VLOOKUP(Table_1[[#This Row],[AÇÕES]],'Dados Status Invest STOCKS'!A3342:AD3957,27)),0)</f>
        <v>4.66</v>
      </c>
      <c r="O3356" s="66">
        <f>IFERROR(IF(Ações!$L3356="","",Ações!$K3356*Ações!$L3356),0)</f>
        <v>1.460232</v>
      </c>
      <c r="P3356" s="67">
        <f t="shared" si="52"/>
        <v>0.06</v>
      </c>
      <c r="Q3356" s="67">
        <f>IFERROR(Ações!$O3356/Ações!$M3356,0)</f>
        <v>0.46652779552715656</v>
      </c>
      <c r="R3356" s="67">
        <f>IFERROR(IF(Ações!$B3356="","",VLOOKUP(Table_1[[#This Row],[AÇÕES]],'Dados Status Invest STOCKS'!A3342:AD3957,18)/100),0)</f>
        <v>0.67189999999999994</v>
      </c>
      <c r="S3356" s="65">
        <f>IFERROR(IF(Ações!$B3356="","",VLOOKUP(Table_1[[#This Row],[AÇÕES]],'Dados Status Invest STOCKS'!A3342:AD3957,25)/100),0)</f>
        <v>4.9299999999999997E-2</v>
      </c>
      <c r="T3356" s="67">
        <f>(1-Ações!$Q3356)*Ações!$R3356</f>
        <v>0.35843997418530349</v>
      </c>
      <c r="U3356" s="68">
        <f>IF(Ações!$S3356=0,Ações!$T3356,IF(Ações!$T3356=0,Ações!$S3356,AVERAGE(Ações!$S3356,Ações!$T3356)))</f>
        <v>0.20386998709265175</v>
      </c>
    </row>
    <row r="3357" spans="2:21" ht="15" customHeight="1" x14ac:dyDescent="0.2">
      <c r="B3357" s="63" t="str">
        <f>IFERROR('Dados Status Invest STOCKS'!A3344,"-")</f>
        <v>NVR</v>
      </c>
      <c r="C3357" s="45">
        <f>IFERROR((Ações!$D3357-Ações!$K3357)/Ações!$D3357,0)</f>
        <v>0</v>
      </c>
      <c r="D3357" s="46">
        <f>(Ações!$O3357)/0.06</f>
        <v>0</v>
      </c>
      <c r="E3357" s="47">
        <f>IFERROR((Ações!$F3357-Ações!$K3357)/Ações!$F3357,0)</f>
        <v>-1.0341234860495216</v>
      </c>
      <c r="F3357" s="46">
        <f>IF(OR(Ações!$N3357&lt;0,Ações!$M3357&lt;0),"",(22.5*Ações!$M3357*Ações!$N3357)^0.5)</f>
        <v>2599.2374780885261</v>
      </c>
      <c r="G3357" s="47">
        <f>IFERROR((Ações!$H3357-Ações!$K3357)/Ações!$H3357,0)</f>
        <v>0</v>
      </c>
      <c r="H3357" s="48">
        <f>IFERROR(Ações!$I3357/(Ações!$P3357-Table_1[[#This Row],[CAGR LUCRO 5A]]),0)</f>
        <v>0</v>
      </c>
      <c r="I3357" s="48">
        <f>IF(Ações!$S3357&lt;0,"",Ações!$O3357*(1+Ações!$S3357))</f>
        <v>0</v>
      </c>
      <c r="J3357" s="49">
        <f>IFERROR(IF(Ações!$B3357="","",(VLOOKUP(Table_1[[#This Row],[AÇÕES]],'Dados Status Invest STOCKS'!A3343:AD3958,4)/Table_1[[#This Row],[LPA]]))/100,0)</f>
        <v>4.3997576526932285E-4</v>
      </c>
      <c r="K3357" s="64">
        <f>IFERROR(IF(Ações!$B3357="","",VLOOKUP(Table_1[[#This Row],[AÇÕES]],'Dados Status Invest STOCKS'!A3343:AD3958,2)),0)</f>
        <v>5287.17</v>
      </c>
      <c r="L3357" s="65">
        <f>IFERROR(IF(Ações!$B3357="","",VLOOKUP(Table_1[[#This Row],[AÇÕES]],'Dados Status Invest STOCKS'!A3343:AD3958,3)/100),0)</f>
        <v>0</v>
      </c>
      <c r="M3357" s="66">
        <f>IFERROR(IF(Ações!$B3357="","",VLOOKUP(Table_1[[#This Row],[AÇÕES]],'Dados Status Invest STOCKS'!A3343:AD3958,28)),0)</f>
        <v>346.61</v>
      </c>
      <c r="N3357" s="66">
        <f>IFERROR(IF(Ações!$B3357="","",VLOOKUP(Table_1[[#This Row],[AÇÕES]],'Dados Status Invest STOCKS'!A3343:AD3958,27)),0)</f>
        <v>866.3</v>
      </c>
      <c r="O3357" s="66">
        <f>IFERROR(IF(Ações!$L3357="","",Ações!$K3357*Ações!$L3357),0)</f>
        <v>0</v>
      </c>
      <c r="P3357" s="67">
        <f t="shared" si="52"/>
        <v>0.06</v>
      </c>
      <c r="Q3357" s="67">
        <f>IFERROR(Ações!$O3357/Ações!$M3357,0)</f>
        <v>0</v>
      </c>
      <c r="R3357" s="67">
        <f>IFERROR(IF(Ações!$B3357="","",VLOOKUP(Table_1[[#This Row],[AÇÕES]],'Dados Status Invest STOCKS'!A3343:AD3958,18)/100),0)</f>
        <v>0.40009999999999996</v>
      </c>
      <c r="S3357" s="65">
        <f>IFERROR(IF(Ações!$B3357="","",VLOOKUP(Table_1[[#This Row],[AÇÕES]],'Dados Status Invest STOCKS'!A3343:AD3958,25)/100),0)</f>
        <v>0.1867</v>
      </c>
      <c r="T3357" s="67">
        <f>(1-Ações!$Q3357)*Ações!$R3357</f>
        <v>0.40009999999999996</v>
      </c>
      <c r="U3357" s="68">
        <f>IF(Ações!$S3357=0,Ações!$T3357,IF(Ações!$T3357=0,Ações!$S3357,AVERAGE(Ações!$S3357,Ações!$T3357)))</f>
        <v>0.29339999999999999</v>
      </c>
    </row>
    <row r="3358" spans="2:21" ht="15" customHeight="1" x14ac:dyDescent="0.2">
      <c r="B3358" s="63" t="str">
        <f>IFERROR('Dados Status Invest STOCKS'!A3345,"-")</f>
        <v>NVRO</v>
      </c>
      <c r="C3358" s="45">
        <f>IFERROR((Ações!$D3358-Ações!$K3358)/Ações!$D3358,0)</f>
        <v>0</v>
      </c>
      <c r="D3358" s="46">
        <f>(Ações!$O3358)/0.06</f>
        <v>0</v>
      </c>
      <c r="E3358" s="47">
        <f>IFERROR((Ações!$F3358-Ações!$K3358)/Ações!$F3358,0)</f>
        <v>0</v>
      </c>
      <c r="F3358" s="46" t="str">
        <f>IF(OR(Ações!$N3358&lt;0,Ações!$M3358&lt;0),"",(22.5*Ações!$M3358*Ações!$N3358)^0.5)</f>
        <v/>
      </c>
      <c r="G3358" s="47">
        <f>IFERROR((Ações!$H3358-Ações!$K3358)/Ações!$H3358,0)</f>
        <v>0</v>
      </c>
      <c r="H3358" s="48">
        <f>IFERROR(Ações!$I3358/(Ações!$P3358-Table_1[[#This Row],[CAGR LUCRO 5A]]),0)</f>
        <v>0</v>
      </c>
      <c r="I3358" s="48">
        <f>IF(Ações!$S3358&lt;0,"",Ações!$O3358*(1+Ações!$S3358))</f>
        <v>0</v>
      </c>
      <c r="J3358" s="49">
        <f>IFERROR(IF(Ações!$B3358="","",(VLOOKUP(Table_1[[#This Row],[AÇÕES]],'Dados Status Invest STOCKS'!A3344:AD3959,4)/Table_1[[#This Row],[LPA]]))/100,0)</f>
        <v>7.4290322580645163E-2</v>
      </c>
      <c r="K3358" s="64">
        <f>IFERROR(IF(Ações!$B3358="","",VLOOKUP(Table_1[[#This Row],[AÇÕES]],'Dados Status Invest STOCKS'!A3344:AD3959,2)),0)</f>
        <v>71.5</v>
      </c>
      <c r="L3358" s="65">
        <f>IFERROR(IF(Ações!$B3358="","",VLOOKUP(Table_1[[#This Row],[AÇÕES]],'Dados Status Invest STOCKS'!A3344:AD3959,3)/100),0)</f>
        <v>0</v>
      </c>
      <c r="M3358" s="66">
        <f>IFERROR(IF(Ações!$B3358="","",VLOOKUP(Table_1[[#This Row],[AÇÕES]],'Dados Status Invest STOCKS'!A3344:AD3959,28)),0)</f>
        <v>-3.1</v>
      </c>
      <c r="N3358" s="66">
        <f>IFERROR(IF(Ações!$B3358="","",VLOOKUP(Table_1[[#This Row],[AÇÕES]],'Dados Status Invest STOCKS'!A3344:AD3959,27)),0)</f>
        <v>9.15</v>
      </c>
      <c r="O3358" s="66">
        <f>IFERROR(IF(Ações!$L3358="","",Ações!$K3358*Ações!$L3358),0)</f>
        <v>0</v>
      </c>
      <c r="P3358" s="67">
        <f t="shared" si="52"/>
        <v>0.06</v>
      </c>
      <c r="Q3358" s="67">
        <f>IFERROR(Ações!$O3358/Ações!$M3358,0)</f>
        <v>0</v>
      </c>
      <c r="R3358" s="67">
        <f>IFERROR(IF(Ações!$B3358="","",VLOOKUP(Table_1[[#This Row],[AÇÕES]],'Dados Status Invest STOCKS'!A3344:AD3959,18)/100),0)</f>
        <v>-0.33950000000000002</v>
      </c>
      <c r="S3358" s="65">
        <f>IFERROR(IF(Ações!$B3358="","",VLOOKUP(Table_1[[#This Row],[AÇÕES]],'Dados Status Invest STOCKS'!A3344:AD3959,25)/100),0)</f>
        <v>0</v>
      </c>
      <c r="T3358" s="67">
        <f>(1-Ações!$Q3358)*Ações!$R3358</f>
        <v>-0.33950000000000002</v>
      </c>
      <c r="U3358" s="68">
        <f>IF(Ações!$S3358=0,Ações!$T3358,IF(Ações!$T3358=0,Ações!$S3358,AVERAGE(Ações!$S3358,Ações!$T3358)))</f>
        <v>-0.33950000000000002</v>
      </c>
    </row>
    <row r="3359" spans="2:21" ht="15" customHeight="1" x14ac:dyDescent="0.2">
      <c r="B3359" s="63" t="str">
        <f>IFERROR('Dados Status Invest STOCKS'!A3346,"-")</f>
        <v>NVS</v>
      </c>
      <c r="C3359" s="45">
        <f>IFERROR((Ações!$D3359-Ações!$K3359)/Ações!$D3359,0)</f>
        <v>-0.19521912350597612</v>
      </c>
      <c r="D3359" s="46">
        <f>(Ações!$O3359)/0.06</f>
        <v>71.225433333333328</v>
      </c>
      <c r="E3359" s="47">
        <f>IFERROR((Ações!$F3359-Ações!$K3359)/Ações!$F3359,0)</f>
        <v>-0.8195779478194688</v>
      </c>
      <c r="F3359" s="46">
        <f>IF(OR(Ações!$N3359&lt;0,Ações!$M3359&lt;0),"",(22.5*Ações!$M3359*Ações!$N3359)^0.5)</f>
        <v>46.78557469990082</v>
      </c>
      <c r="G3359" s="47">
        <f>IFERROR((Ações!$H3359-Ações!$K3359)/Ações!$H3359,0)</f>
        <v>0</v>
      </c>
      <c r="H3359" s="48">
        <f>IFERROR(Ações!$I3359/(Ações!$P3359-Table_1[[#This Row],[CAGR LUCRO 5A]]),0)</f>
        <v>0</v>
      </c>
      <c r="I3359" s="48" t="str">
        <f>IF(Ações!$S3359&lt;0,"",Ações!$O3359*(1+Ações!$S3359))</f>
        <v/>
      </c>
      <c r="J3359" s="49">
        <f>IFERROR(IF(Ações!$B3359="","",(VLOOKUP(Table_1[[#This Row],[AÇÕES]],'Dados Status Invest STOCKS'!A3345:AD3960,4)/Table_1[[#This Row],[LPA]]))/100,0)</f>
        <v>5.2736318407960205E-2</v>
      </c>
      <c r="K3359" s="64">
        <f>IFERROR(IF(Ações!$B3359="","",VLOOKUP(Table_1[[#This Row],[AÇÕES]],'Dados Status Invest STOCKS'!A3345:AD3960,2)),0)</f>
        <v>85.13</v>
      </c>
      <c r="L3359" s="65">
        <f>IFERROR(IF(Ações!$B3359="","",VLOOKUP(Table_1[[#This Row],[AÇÕES]],'Dados Status Invest STOCKS'!A3345:AD3960,3)/100),0)</f>
        <v>5.0199999999999995E-2</v>
      </c>
      <c r="M3359" s="66">
        <f>IFERROR(IF(Ações!$B3359="","",VLOOKUP(Table_1[[#This Row],[AÇÕES]],'Dados Status Invest STOCKS'!A3345:AD3960,28)),0)</f>
        <v>4.0199999999999996</v>
      </c>
      <c r="N3359" s="66">
        <f>IFERROR(IF(Ações!$B3359="","",VLOOKUP(Table_1[[#This Row],[AÇÕES]],'Dados Status Invest STOCKS'!A3345:AD3960,27)),0)</f>
        <v>24.2</v>
      </c>
      <c r="O3359" s="66">
        <f>IFERROR(IF(Ações!$L3359="","",Ações!$K3359*Ações!$L3359),0)</f>
        <v>4.2735259999999995</v>
      </c>
      <c r="P3359" s="67">
        <f t="shared" si="52"/>
        <v>0.06</v>
      </c>
      <c r="Q3359" s="67">
        <f>IFERROR(Ações!$O3359/Ações!$M3359,0)</f>
        <v>1.0630661691542289</v>
      </c>
      <c r="R3359" s="67">
        <f>IFERROR(IF(Ações!$B3359="","",VLOOKUP(Table_1[[#This Row],[AÇÕES]],'Dados Status Invest STOCKS'!A3345:AD3960,18)/100),0)</f>
        <v>0.16600000000000001</v>
      </c>
      <c r="S3359" s="65">
        <f>IFERROR(IF(Ações!$B3359="","",VLOOKUP(Table_1[[#This Row],[AÇÕES]],'Dados Status Invest STOCKS'!A3345:AD3960,25)/100),0)</f>
        <v>-0.14610000000000001</v>
      </c>
      <c r="T3359" s="67">
        <f>(1-Ações!$Q3359)*Ações!$R3359</f>
        <v>-1.0468984079601999E-2</v>
      </c>
      <c r="U3359" s="68">
        <f>IF(Ações!$S3359=0,Ações!$T3359,IF(Ações!$T3359=0,Ações!$S3359,AVERAGE(Ações!$S3359,Ações!$T3359)))</f>
        <v>-7.8284492039801007E-2</v>
      </c>
    </row>
    <row r="3360" spans="2:21" ht="15" customHeight="1" x14ac:dyDescent="0.2">
      <c r="B3360" s="63" t="str">
        <f>IFERROR('Dados Status Invest STOCKS'!A3347,"-")</f>
        <v>NVST</v>
      </c>
      <c r="C3360" s="45">
        <f>IFERROR((Ações!$D3360-Ações!$K3360)/Ações!$D3360,0)</f>
        <v>0</v>
      </c>
      <c r="D3360" s="46">
        <f>(Ações!$O3360)/0.06</f>
        <v>0</v>
      </c>
      <c r="E3360" s="47">
        <f>IFERROR((Ações!$F3360-Ações!$K3360)/Ações!$F3360,0)</f>
        <v>-0.34987052249484291</v>
      </c>
      <c r="F3360" s="46">
        <f>IF(OR(Ações!$N3360&lt;0,Ações!$M3360&lt;0),"",(22.5*Ações!$M3360*Ações!$N3360)^0.5)</f>
        <v>32.017885626630623</v>
      </c>
      <c r="G3360" s="47">
        <f>IFERROR((Ações!$H3360-Ações!$K3360)/Ações!$H3360,0)</f>
        <v>0</v>
      </c>
      <c r="H3360" s="48">
        <f>IFERROR(Ações!$I3360/(Ações!$P3360-Table_1[[#This Row],[CAGR LUCRO 5A]]),0)</f>
        <v>0</v>
      </c>
      <c r="I3360" s="48">
        <f>IF(Ações!$S3360&lt;0,"",Ações!$O3360*(1+Ações!$S3360))</f>
        <v>0</v>
      </c>
      <c r="J3360" s="49">
        <f>IFERROR(IF(Ações!$B3360="","",(VLOOKUP(Table_1[[#This Row],[AÇÕES]],'Dados Status Invest STOCKS'!A3346:AD3961,4)/Table_1[[#This Row],[LPA]]))/100,0)</f>
        <v>0.12005263157894737</v>
      </c>
      <c r="K3360" s="64">
        <f>IFERROR(IF(Ações!$B3360="","",VLOOKUP(Table_1[[#This Row],[AÇÕES]],'Dados Status Invest STOCKS'!A3346:AD3961,2)),0)</f>
        <v>43.22</v>
      </c>
      <c r="L3360" s="65">
        <f>IFERROR(IF(Ações!$B3360="","",VLOOKUP(Table_1[[#This Row],[AÇÕES]],'Dados Status Invest STOCKS'!A3346:AD3961,3)/100),0)</f>
        <v>0</v>
      </c>
      <c r="M3360" s="66">
        <f>IFERROR(IF(Ações!$B3360="","",VLOOKUP(Table_1[[#This Row],[AÇÕES]],'Dados Status Invest STOCKS'!A3346:AD3961,28)),0)</f>
        <v>1.9</v>
      </c>
      <c r="N3360" s="66">
        <f>IFERROR(IF(Ações!$B3360="","",VLOOKUP(Table_1[[#This Row],[AÇÕES]],'Dados Status Invest STOCKS'!A3346:AD3961,27)),0)</f>
        <v>23.98</v>
      </c>
      <c r="O3360" s="66">
        <f>IFERROR(IF(Ações!$L3360="","",Ações!$K3360*Ações!$L3360),0)</f>
        <v>0</v>
      </c>
      <c r="P3360" s="67">
        <f t="shared" si="52"/>
        <v>0.06</v>
      </c>
      <c r="Q3360" s="67">
        <f>IFERROR(Ações!$O3360/Ações!$M3360,0)</f>
        <v>0</v>
      </c>
      <c r="R3360" s="67">
        <f>IFERROR(IF(Ações!$B3360="","",VLOOKUP(Table_1[[#This Row],[AÇÕES]],'Dados Status Invest STOCKS'!A3346:AD3961,18)/100),0)</f>
        <v>7.9000000000000001E-2</v>
      </c>
      <c r="S3360" s="65">
        <f>IFERROR(IF(Ações!$B3360="","",VLOOKUP(Table_1[[#This Row],[AÇÕES]],'Dados Status Invest STOCKS'!A3346:AD3961,25)/100),0)</f>
        <v>0</v>
      </c>
      <c r="T3360" s="67">
        <f>(1-Ações!$Q3360)*Ações!$R3360</f>
        <v>7.9000000000000001E-2</v>
      </c>
      <c r="U3360" s="68">
        <f>IF(Ações!$S3360=0,Ações!$T3360,IF(Ações!$T3360=0,Ações!$S3360,AVERAGE(Ações!$S3360,Ações!$T3360)))</f>
        <v>7.9000000000000001E-2</v>
      </c>
    </row>
    <row r="3361" spans="2:21" ht="15" customHeight="1" x14ac:dyDescent="0.2">
      <c r="B3361" s="63" t="str">
        <f>IFERROR('Dados Status Invest STOCKS'!A3348,"-")</f>
        <v>NVT</v>
      </c>
      <c r="C3361" s="45">
        <f>IFERROR((Ações!$D3361-Ações!$K3361)/Ações!$D3361,0)</f>
        <v>-1.9999999999999998</v>
      </c>
      <c r="D3361" s="46">
        <f>(Ações!$O3361)/0.06</f>
        <v>11.666666666666668</v>
      </c>
      <c r="E3361" s="47">
        <f>IFERROR((Ações!$F3361-Ações!$K3361)/Ações!$F3361,0)</f>
        <v>-0.5498830317364638</v>
      </c>
      <c r="F3361" s="46">
        <f>IF(OR(Ações!$N3361&lt;0,Ações!$M3361&lt;0),"",(22.5*Ações!$M3361*Ações!$N3361)^0.5)</f>
        <v>22.582349302054471</v>
      </c>
      <c r="G3361" s="47">
        <f>IFERROR((Ações!$H3361-Ações!$K3361)/Ações!$H3361,0)</f>
        <v>-1.9999999999999998</v>
      </c>
      <c r="H3361" s="48">
        <f>IFERROR(Ações!$I3361/(Ações!$P3361-Table_1[[#This Row],[CAGR LUCRO 5A]]),0)</f>
        <v>11.666666666666668</v>
      </c>
      <c r="I3361" s="48">
        <f>IF(Ações!$S3361&lt;0,"",Ações!$O3361*(1+Ações!$S3361))</f>
        <v>0.70000000000000007</v>
      </c>
      <c r="J3361" s="49">
        <f>IFERROR(IF(Ações!$B3361="","",(VLOOKUP(Table_1[[#This Row],[AÇÕES]],'Dados Status Invest STOCKS'!A3347:AD3962,4)/Table_1[[#This Row],[LPA]]))/100,0)</f>
        <v>0.15513333333333335</v>
      </c>
      <c r="K3361" s="64">
        <f>IFERROR(IF(Ações!$B3361="","",VLOOKUP(Table_1[[#This Row],[AÇÕES]],'Dados Status Invest STOCKS'!A3347:AD3962,2)),0)</f>
        <v>35</v>
      </c>
      <c r="L3361" s="65">
        <f>IFERROR(IF(Ações!$B3361="","",VLOOKUP(Table_1[[#This Row],[AÇÕES]],'Dados Status Invest STOCKS'!A3347:AD3962,3)/100),0)</f>
        <v>0.02</v>
      </c>
      <c r="M3361" s="66">
        <f>IFERROR(IF(Ações!$B3361="","",VLOOKUP(Table_1[[#This Row],[AÇÕES]],'Dados Status Invest STOCKS'!A3347:AD3962,28)),0)</f>
        <v>1.5</v>
      </c>
      <c r="N3361" s="66">
        <f>IFERROR(IF(Ações!$B3361="","",VLOOKUP(Table_1[[#This Row],[AÇÕES]],'Dados Status Invest STOCKS'!A3347:AD3962,27)),0)</f>
        <v>15.11</v>
      </c>
      <c r="O3361" s="66">
        <f>IFERROR(IF(Ações!$L3361="","",Ações!$K3361*Ações!$L3361),0)</f>
        <v>0.70000000000000007</v>
      </c>
      <c r="P3361" s="67">
        <f t="shared" si="52"/>
        <v>0.06</v>
      </c>
      <c r="Q3361" s="67">
        <f>IFERROR(Ações!$O3361/Ações!$M3361,0)</f>
        <v>0.46666666666666673</v>
      </c>
      <c r="R3361" s="67">
        <f>IFERROR(IF(Ações!$B3361="","",VLOOKUP(Table_1[[#This Row],[AÇÕES]],'Dados Status Invest STOCKS'!A3347:AD3962,18)/100),0)</f>
        <v>9.9499999999999991E-2</v>
      </c>
      <c r="S3361" s="65">
        <f>IFERROR(IF(Ações!$B3361="","",VLOOKUP(Table_1[[#This Row],[AÇÕES]],'Dados Status Invest STOCKS'!A3347:AD3962,25)/100),0)</f>
        <v>0</v>
      </c>
      <c r="T3361" s="67">
        <f>(1-Ações!$Q3361)*Ações!$R3361</f>
        <v>5.3066666666666651E-2</v>
      </c>
      <c r="U3361" s="68">
        <f>IF(Ações!$S3361=0,Ações!$T3361,IF(Ações!$T3361=0,Ações!$S3361,AVERAGE(Ações!$S3361,Ações!$T3361)))</f>
        <v>5.3066666666666651E-2</v>
      </c>
    </row>
    <row r="3362" spans="2:21" ht="15" customHeight="1" x14ac:dyDescent="0.2">
      <c r="B3362" s="63" t="str">
        <f>IFERROR('Dados Status Invest STOCKS'!A3349,"-")</f>
        <v>NVTA</v>
      </c>
      <c r="C3362" s="45">
        <f>IFERROR((Ações!$D3362-Ações!$K3362)/Ações!$D3362,0)</f>
        <v>0</v>
      </c>
      <c r="D3362" s="46">
        <f>(Ações!$O3362)/0.06</f>
        <v>0</v>
      </c>
      <c r="E3362" s="47">
        <f>IFERROR((Ações!$F3362-Ações!$K3362)/Ações!$F3362,0)</f>
        <v>0</v>
      </c>
      <c r="F3362" s="46" t="str">
        <f>IF(OR(Ações!$N3362&lt;0,Ações!$M3362&lt;0),"",(22.5*Ações!$M3362*Ações!$N3362)^0.5)</f>
        <v/>
      </c>
      <c r="G3362" s="47">
        <f>IFERROR((Ações!$H3362-Ações!$K3362)/Ações!$H3362,0)</f>
        <v>0</v>
      </c>
      <c r="H3362" s="48">
        <f>IFERROR(Ações!$I3362/(Ações!$P3362-Table_1[[#This Row],[CAGR LUCRO 5A]]),0)</f>
        <v>0</v>
      </c>
      <c r="I3362" s="48">
        <f>IF(Ações!$S3362&lt;0,"",Ações!$O3362*(1+Ações!$S3362))</f>
        <v>0</v>
      </c>
      <c r="J3362" s="49">
        <f>IFERROR(IF(Ações!$B3362="","",(VLOOKUP(Table_1[[#This Row],[AÇÕES]],'Dados Status Invest STOCKS'!A3348:AD3963,4)/Table_1[[#This Row],[LPA]]))/100,0)</f>
        <v>3.3166666666666664E-2</v>
      </c>
      <c r="K3362" s="64">
        <f>IFERROR(IF(Ações!$B3362="","",VLOOKUP(Table_1[[#This Row],[AÇÕES]],'Dados Status Invest STOCKS'!A3348:AD3963,2)),0)</f>
        <v>10.76</v>
      </c>
      <c r="L3362" s="65">
        <f>IFERROR(IF(Ações!$B3362="","",VLOOKUP(Table_1[[#This Row],[AÇÕES]],'Dados Status Invest STOCKS'!A3348:AD3963,3)/100),0)</f>
        <v>0</v>
      </c>
      <c r="M3362" s="66">
        <f>IFERROR(IF(Ações!$B3362="","",VLOOKUP(Table_1[[#This Row],[AÇÕES]],'Dados Status Invest STOCKS'!A3348:AD3963,28)),0)</f>
        <v>-1.8</v>
      </c>
      <c r="N3362" s="66">
        <f>IFERROR(IF(Ações!$B3362="","",VLOOKUP(Table_1[[#This Row],[AÇÕES]],'Dados Status Invest STOCKS'!A3348:AD3963,27)),0)</f>
        <v>13.72</v>
      </c>
      <c r="O3362" s="66">
        <f>IFERROR(IF(Ações!$L3362="","",Ações!$K3362*Ações!$L3362),0)</f>
        <v>0</v>
      </c>
      <c r="P3362" s="67">
        <f t="shared" si="52"/>
        <v>0.06</v>
      </c>
      <c r="Q3362" s="67">
        <f>IFERROR(Ações!$O3362/Ações!$M3362,0)</f>
        <v>0</v>
      </c>
      <c r="R3362" s="67">
        <f>IFERROR(IF(Ações!$B3362="","",VLOOKUP(Table_1[[#This Row],[AÇÕES]],'Dados Status Invest STOCKS'!A3348:AD3963,18)/100),0)</f>
        <v>-0.13140000000000002</v>
      </c>
      <c r="S3362" s="65">
        <f>IFERROR(IF(Ações!$B3362="","",VLOOKUP(Table_1[[#This Row],[AÇÕES]],'Dados Status Invest STOCKS'!A3348:AD3963,25)/100),0)</f>
        <v>0</v>
      </c>
      <c r="T3362" s="67">
        <f>(1-Ações!$Q3362)*Ações!$R3362</f>
        <v>-0.13140000000000002</v>
      </c>
      <c r="U3362" s="68">
        <f>IF(Ações!$S3362=0,Ações!$T3362,IF(Ações!$T3362=0,Ações!$S3362,AVERAGE(Ações!$S3362,Ações!$T3362)))</f>
        <v>-0.13140000000000002</v>
      </c>
    </row>
    <row r="3363" spans="2:21" ht="15" customHeight="1" x14ac:dyDescent="0.2">
      <c r="B3363" s="63" t="str">
        <f>IFERROR('Dados Status Invest STOCKS'!A3350,"-")</f>
        <v>NWBI</v>
      </c>
      <c r="C3363" s="45">
        <f>IFERROR((Ações!$D3363-Ações!$K3363)/Ações!$D3363,0)</f>
        <v>-9.4890510948905077E-2</v>
      </c>
      <c r="D3363" s="46">
        <f>(Ações!$O3363)/0.06</f>
        <v>13.161133333333334</v>
      </c>
      <c r="E3363" s="47">
        <f>IFERROR((Ações!$F3363-Ações!$K3363)/Ações!$F3363,0)</f>
        <v>0.22957588287904901</v>
      </c>
      <c r="F3363" s="46">
        <f>IF(OR(Ações!$N3363&lt;0,Ações!$M3363&lt;0),"",(22.5*Ações!$M3363*Ações!$N3363)^0.5)</f>
        <v>18.703983532926884</v>
      </c>
      <c r="G3363" s="47">
        <f>IFERROR((Ações!$H3363-Ações!$K3363)/Ações!$H3363,0)</f>
        <v>0.70968017248495596</v>
      </c>
      <c r="H3363" s="48">
        <f>IFERROR(Ações!$I3363/(Ações!$P3363-Table_1[[#This Row],[CAGR LUCRO 5A]]),0)</f>
        <v>49.634915132530139</v>
      </c>
      <c r="I3363" s="48">
        <f>IF(Ações!$S3363&lt;0,"",Ações!$O3363*(1+Ações!$S3363))</f>
        <v>0.82393959120000015</v>
      </c>
      <c r="J3363" s="49">
        <f>IFERROR(IF(Ações!$B3363="","",(VLOOKUP(Table_1[[#This Row],[AÇÕES]],'Dados Status Invest STOCKS'!A3349:AD3964,4)/Table_1[[#This Row],[LPA]]))/100,0)</f>
        <v>9.0873015873015869E-2</v>
      </c>
      <c r="K3363" s="64">
        <f>IFERROR(IF(Ações!$B3363="","",VLOOKUP(Table_1[[#This Row],[AÇÕES]],'Dados Status Invest STOCKS'!A3349:AD3964,2)),0)</f>
        <v>14.41</v>
      </c>
      <c r="L3363" s="65">
        <f>IFERROR(IF(Ações!$B3363="","",VLOOKUP(Table_1[[#This Row],[AÇÕES]],'Dados Status Invest STOCKS'!A3349:AD3964,3)/100),0)</f>
        <v>5.4800000000000001E-2</v>
      </c>
      <c r="M3363" s="66">
        <f>IFERROR(IF(Ações!$B3363="","",VLOOKUP(Table_1[[#This Row],[AÇÕES]],'Dados Status Invest STOCKS'!A3349:AD3964,28)),0)</f>
        <v>1.26</v>
      </c>
      <c r="N3363" s="66">
        <f>IFERROR(IF(Ações!$B3363="","",VLOOKUP(Table_1[[#This Row],[AÇÕES]],'Dados Status Invest STOCKS'!A3349:AD3964,27)),0)</f>
        <v>12.34</v>
      </c>
      <c r="O3363" s="66">
        <f>IFERROR(IF(Ações!$L3363="","",Ações!$K3363*Ações!$L3363),0)</f>
        <v>0.78966800000000004</v>
      </c>
      <c r="P3363" s="67">
        <f t="shared" si="52"/>
        <v>0.06</v>
      </c>
      <c r="Q3363" s="67">
        <f>IFERROR(Ações!$O3363/Ações!$M3363,0)</f>
        <v>0.6267206349206349</v>
      </c>
      <c r="R3363" s="67">
        <f>IFERROR(IF(Ações!$B3363="","",VLOOKUP(Table_1[[#This Row],[AÇÕES]],'Dados Status Invest STOCKS'!A3349:AD3964,18)/100),0)</f>
        <v>0.10199999999999999</v>
      </c>
      <c r="S3363" s="65">
        <f>IFERROR(IF(Ações!$B3363="","",VLOOKUP(Table_1[[#This Row],[AÇÕES]],'Dados Status Invest STOCKS'!A3349:AD3964,25)/100),0)</f>
        <v>4.3400000000000001E-2</v>
      </c>
      <c r="T3363" s="67">
        <f>(1-Ações!$Q3363)*Ações!$R3363</f>
        <v>3.8074495238095238E-2</v>
      </c>
      <c r="U3363" s="68">
        <f>IF(Ações!$S3363=0,Ações!$T3363,IF(Ações!$T3363=0,Ações!$S3363,AVERAGE(Ações!$S3363,Ações!$T3363)))</f>
        <v>4.0737247619047623E-2</v>
      </c>
    </row>
    <row r="3364" spans="2:21" ht="15" customHeight="1" x14ac:dyDescent="0.2">
      <c r="B3364" s="63" t="str">
        <f>IFERROR('Dados Status Invest STOCKS'!A3351,"-")</f>
        <v>NWE</v>
      </c>
      <c r="C3364" s="45">
        <f>IFERROR((Ações!$D3364-Ações!$K3364)/Ações!$D3364,0)</f>
        <v>-0.3888888888888889</v>
      </c>
      <c r="D3364" s="46">
        <f>(Ações!$O3364)/0.06</f>
        <v>41.292000000000002</v>
      </c>
      <c r="E3364" s="47">
        <f>IFERROR((Ações!$F3364-Ações!$K3364)/Ações!$F3364,0)</f>
        <v>2.3137096639988856E-2</v>
      </c>
      <c r="F3364" s="46">
        <f>IF(OR(Ações!$N3364&lt;0,Ações!$M3364&lt;0),"",(22.5*Ações!$M3364*Ações!$N3364)^0.5)</f>
        <v>58.708340548852171</v>
      </c>
      <c r="G3364" s="47">
        <f>IFERROR((Ações!$H3364-Ações!$K3364)/Ações!$H3364,0)</f>
        <v>-0.26195634552180513</v>
      </c>
      <c r="H3364" s="48">
        <f>IFERROR(Ações!$I3364/(Ações!$P3364-Table_1[[#This Row],[CAGR LUCRO 5A]]),0)</f>
        <v>45.445312116788322</v>
      </c>
      <c r="I3364" s="48">
        <f>IF(Ações!$S3364&lt;0,"",Ações!$O3364*(1+Ações!$S3364))</f>
        <v>2.4904031040000003</v>
      </c>
      <c r="J3364" s="49">
        <f>IFERROR(IF(Ações!$B3364="","",(VLOOKUP(Table_1[[#This Row],[AÇÕES]],'Dados Status Invest STOCKS'!A3350:AD3965,4)/Table_1[[#This Row],[LPA]]))/100,0)</f>
        <v>4.4484679665738165E-2</v>
      </c>
      <c r="K3364" s="64">
        <f>IFERROR(IF(Ações!$B3364="","",VLOOKUP(Table_1[[#This Row],[AÇÕES]],'Dados Status Invest STOCKS'!A3350:AD3965,2)),0)</f>
        <v>57.35</v>
      </c>
      <c r="L3364" s="65">
        <f>IFERROR(IF(Ações!$B3364="","",VLOOKUP(Table_1[[#This Row],[AÇÕES]],'Dados Status Invest STOCKS'!A3350:AD3965,3)/100),0)</f>
        <v>4.3200000000000002E-2</v>
      </c>
      <c r="M3364" s="66">
        <f>IFERROR(IF(Ações!$B3364="","",VLOOKUP(Table_1[[#This Row],[AÇÕES]],'Dados Status Invest STOCKS'!A3350:AD3965,28)),0)</f>
        <v>3.59</v>
      </c>
      <c r="N3364" s="66">
        <f>IFERROR(IF(Ações!$B3364="","",VLOOKUP(Table_1[[#This Row],[AÇÕES]],'Dados Status Invest STOCKS'!A3350:AD3965,27)),0)</f>
        <v>42.67</v>
      </c>
      <c r="O3364" s="66">
        <f>IFERROR(IF(Ações!$L3364="","",Ações!$K3364*Ações!$L3364),0)</f>
        <v>2.4775200000000002</v>
      </c>
      <c r="P3364" s="67">
        <f t="shared" si="52"/>
        <v>0.06</v>
      </c>
      <c r="Q3364" s="67">
        <f>IFERROR(Ações!$O3364/Ações!$M3364,0)</f>
        <v>0.69011699164345408</v>
      </c>
      <c r="R3364" s="67">
        <f>IFERROR(IF(Ações!$B3364="","",VLOOKUP(Table_1[[#This Row],[AÇÕES]],'Dados Status Invest STOCKS'!A3350:AD3965,18)/100),0)</f>
        <v>8.4199999999999997E-2</v>
      </c>
      <c r="S3364" s="65">
        <f>IFERROR(IF(Ações!$B3364="","",VLOOKUP(Table_1[[#This Row],[AÇÕES]],'Dados Status Invest STOCKS'!A3350:AD3965,25)/100),0)</f>
        <v>5.1999999999999998E-3</v>
      </c>
      <c r="T3364" s="67">
        <f>(1-Ações!$Q3364)*Ações!$R3364</f>
        <v>2.6092149303621165E-2</v>
      </c>
      <c r="U3364" s="68">
        <f>IF(Ações!$S3364=0,Ações!$T3364,IF(Ações!$T3364=0,Ações!$S3364,AVERAGE(Ações!$S3364,Ações!$T3364)))</f>
        <v>1.5646074651810581E-2</v>
      </c>
    </row>
    <row r="3365" spans="2:21" ht="15" customHeight="1" x14ac:dyDescent="0.2">
      <c r="B3365" s="63" t="str">
        <f>IFERROR('Dados Status Invest STOCKS'!A3352,"-")</f>
        <v>NWFL</v>
      </c>
      <c r="C3365" s="45">
        <f>IFERROR((Ações!$D3365-Ações!$K3365)/Ações!$D3365,0)</f>
        <v>-0.57480314960629886</v>
      </c>
      <c r="D3365" s="46">
        <f>(Ações!$O3365)/0.06</f>
        <v>17.665700000000005</v>
      </c>
      <c r="E3365" s="47">
        <f>IFERROR((Ações!$F3365-Ações!$K3365)/Ações!$F3365,0)</f>
        <v>0.30933297593480086</v>
      </c>
      <c r="F3365" s="46">
        <f>IF(OR(Ações!$N3365&lt;0,Ações!$M3365&lt;0),"",(22.5*Ações!$M3365*Ações!$N3365)^0.5)</f>
        <v>40.279901936325523</v>
      </c>
      <c r="G3365" s="47">
        <f>IFERROR((Ações!$H3365-Ações!$K3365)/Ações!$H3365,0)</f>
        <v>4.1793762285808294</v>
      </c>
      <c r="H3365" s="48">
        <f>IFERROR(Ações!$I3365/(Ações!$P3365-Table_1[[#This Row],[CAGR LUCRO 5A]]),0)</f>
        <v>-8.750144053388091</v>
      </c>
      <c r="I3365" s="48">
        <f>IF(Ações!$S3365&lt;0,"",Ações!$O3365*(1+Ações!$S3365))</f>
        <v>1.2783960462000001</v>
      </c>
      <c r="J3365" s="49">
        <f>IFERROR(IF(Ações!$B3365="","",(VLOOKUP(Table_1[[#This Row],[AÇÕES]],'Dados Status Invest STOCKS'!A3351:AD3966,4)/Table_1[[#This Row],[LPA]]))/100,0)</f>
        <v>3.2852233676975942E-2</v>
      </c>
      <c r="K3365" s="64">
        <f>IFERROR(IF(Ações!$B3365="","",VLOOKUP(Table_1[[#This Row],[AÇÕES]],'Dados Status Invest STOCKS'!A3351:AD3966,2)),0)</f>
        <v>27.82</v>
      </c>
      <c r="L3365" s="65">
        <f>IFERROR(IF(Ações!$B3365="","",VLOOKUP(Table_1[[#This Row],[AÇÕES]],'Dados Status Invest STOCKS'!A3351:AD3966,3)/100),0)</f>
        <v>3.8100000000000002E-2</v>
      </c>
      <c r="M3365" s="66">
        <f>IFERROR(IF(Ações!$B3365="","",VLOOKUP(Table_1[[#This Row],[AÇÕES]],'Dados Status Invest STOCKS'!A3351:AD3966,28)),0)</f>
        <v>2.91</v>
      </c>
      <c r="N3365" s="66">
        <f>IFERROR(IF(Ações!$B3365="","",VLOOKUP(Table_1[[#This Row],[AÇÕES]],'Dados Status Invest STOCKS'!A3351:AD3966,27)),0)</f>
        <v>24.78</v>
      </c>
      <c r="O3365" s="66">
        <f>IFERROR(IF(Ações!$L3365="","",Ações!$K3365*Ações!$L3365),0)</f>
        <v>1.0599420000000002</v>
      </c>
      <c r="P3365" s="67">
        <f t="shared" si="52"/>
        <v>0.06</v>
      </c>
      <c r="Q3365" s="67">
        <f>IFERROR(Ações!$O3365/Ações!$M3365,0)</f>
        <v>0.36424123711340212</v>
      </c>
      <c r="R3365" s="67">
        <f>IFERROR(IF(Ações!$B3365="","",VLOOKUP(Table_1[[#This Row],[AÇÕES]],'Dados Status Invest STOCKS'!A3351:AD3966,18)/100),0)</f>
        <v>0.1174</v>
      </c>
      <c r="S3365" s="65">
        <f>IFERROR(IF(Ações!$B3365="","",VLOOKUP(Table_1[[#This Row],[AÇÕES]],'Dados Status Invest STOCKS'!A3351:AD3966,25)/100),0)</f>
        <v>0.20610000000000001</v>
      </c>
      <c r="T3365" s="67">
        <f>(1-Ações!$Q3365)*Ações!$R3365</f>
        <v>7.4638078762886598E-2</v>
      </c>
      <c r="U3365" s="68">
        <f>IF(Ações!$S3365=0,Ações!$T3365,IF(Ações!$T3365=0,Ações!$S3365,AVERAGE(Ações!$S3365,Ações!$T3365)))</f>
        <v>0.14036903938144329</v>
      </c>
    </row>
    <row r="3366" spans="2:21" ht="15" customHeight="1" x14ac:dyDescent="0.2">
      <c r="B3366" s="63" t="str">
        <f>IFERROR('Dados Status Invest STOCKS'!A3353,"-")</f>
        <v>NWG</v>
      </c>
      <c r="C3366" s="45">
        <f>IFERROR((Ações!$D3366-Ações!$K3366)/Ações!$D3366,0)</f>
        <v>-1.3255813953488371</v>
      </c>
      <c r="D3366" s="46">
        <f>(Ações!$O3366)/0.06</f>
        <v>2.7219000000000002</v>
      </c>
      <c r="E3366" s="47">
        <f>IFERROR((Ações!$F3366-Ações!$K3366)/Ações!$F3366,0)</f>
        <v>-3.3023747683954635E-2</v>
      </c>
      <c r="F3366" s="46">
        <f>IF(OR(Ações!$N3366&lt;0,Ações!$M3366&lt;0),"",(22.5*Ações!$M3366*Ações!$N3366)^0.5)</f>
        <v>6.1276422872096576</v>
      </c>
      <c r="G3366" s="47">
        <f>IFERROR((Ações!$H3366-Ações!$K3366)/Ações!$H3366,0)</f>
        <v>-1.3255813953488371</v>
      </c>
      <c r="H3366" s="48">
        <f>IFERROR(Ações!$I3366/(Ações!$P3366-Table_1[[#This Row],[CAGR LUCRO 5A]]),0)</f>
        <v>2.7219000000000002</v>
      </c>
      <c r="I3366" s="48">
        <f>IF(Ações!$S3366&lt;0,"",Ações!$O3366*(1+Ações!$S3366))</f>
        <v>0.16331400000000001</v>
      </c>
      <c r="J3366" s="49">
        <f>IFERROR(IF(Ações!$B3366="","",(VLOOKUP(Table_1[[#This Row],[AÇÕES]],'Dados Status Invest STOCKS'!A3352:AD3967,4)/Table_1[[#This Row],[LPA]]))/100,0)</f>
        <v>2.44</v>
      </c>
      <c r="K3366" s="64">
        <f>IFERROR(IF(Ações!$B3366="","",VLOOKUP(Table_1[[#This Row],[AÇÕES]],'Dados Status Invest STOCKS'!A3352:AD3967,2)),0)</f>
        <v>6.33</v>
      </c>
      <c r="L3366" s="65">
        <f>IFERROR(IF(Ações!$B3366="","",VLOOKUP(Table_1[[#This Row],[AÇÕES]],'Dados Status Invest STOCKS'!A3352:AD3967,3)/100),0)</f>
        <v>2.58E-2</v>
      </c>
      <c r="M3366" s="66">
        <f>IFERROR(IF(Ações!$B3366="","",VLOOKUP(Table_1[[#This Row],[AÇÕES]],'Dados Status Invest STOCKS'!A3352:AD3967,28)),0)</f>
        <v>0.16</v>
      </c>
      <c r="N3366" s="66">
        <f>IFERROR(IF(Ações!$B3366="","",VLOOKUP(Table_1[[#This Row],[AÇÕES]],'Dados Status Invest STOCKS'!A3352:AD3967,27)),0)</f>
        <v>10.43</v>
      </c>
      <c r="O3366" s="66">
        <f>IFERROR(IF(Ações!$L3366="","",Ações!$K3366*Ações!$L3366),0)</f>
        <v>0.16331400000000001</v>
      </c>
      <c r="P3366" s="67">
        <f t="shared" si="52"/>
        <v>0.06</v>
      </c>
      <c r="Q3366" s="67">
        <f>IFERROR(Ações!$O3366/Ações!$M3366,0)</f>
        <v>1.0207125000000001</v>
      </c>
      <c r="R3366" s="67">
        <f>IFERROR(IF(Ações!$B3366="","",VLOOKUP(Table_1[[#This Row],[AÇÕES]],'Dados Status Invest STOCKS'!A3352:AD3967,18)/100),0)</f>
        <v>1.55E-2</v>
      </c>
      <c r="S3366" s="65">
        <f>IFERROR(IF(Ações!$B3366="","",VLOOKUP(Table_1[[#This Row],[AÇÕES]],'Dados Status Invest STOCKS'!A3352:AD3967,25)/100),0)</f>
        <v>0</v>
      </c>
      <c r="T3366" s="67">
        <f>(1-Ações!$Q3366)*Ações!$R3366</f>
        <v>-3.2104375000000207E-4</v>
      </c>
      <c r="U3366" s="68">
        <f>IF(Ações!$S3366=0,Ações!$T3366,IF(Ações!$T3366=0,Ações!$S3366,AVERAGE(Ações!$S3366,Ações!$T3366)))</f>
        <v>-3.2104375000000207E-4</v>
      </c>
    </row>
    <row r="3367" spans="2:21" ht="15" customHeight="1" x14ac:dyDescent="0.2">
      <c r="B3367" s="63" t="str">
        <f>IFERROR('Dados Status Invest STOCKS'!A3354,"-")</f>
        <v>NWHM</v>
      </c>
      <c r="C3367" s="45">
        <f>IFERROR((Ações!$D3367-Ações!$K3367)/Ações!$D3367,0)</f>
        <v>0</v>
      </c>
      <c r="D3367" s="46">
        <f>(Ações!$O3367)/0.06</f>
        <v>0</v>
      </c>
      <c r="E3367" s="47">
        <f>IFERROR((Ações!$F3367-Ações!$K3367)/Ações!$F3367,0)</f>
        <v>-5.3506783656316378E-2</v>
      </c>
      <c r="F3367" s="46">
        <f>IF(OR(Ações!$N3367&lt;0,Ações!$M3367&lt;0),"",(22.5*Ações!$M3367*Ações!$N3367)^0.5)</f>
        <v>8.5334049476161624</v>
      </c>
      <c r="G3367" s="47">
        <f>IFERROR((Ações!$H3367-Ações!$K3367)/Ações!$H3367,0)</f>
        <v>0</v>
      </c>
      <c r="H3367" s="48">
        <f>IFERROR(Ações!$I3367/(Ações!$P3367-Table_1[[#This Row],[CAGR LUCRO 5A]]),0)</f>
        <v>0</v>
      </c>
      <c r="I3367" s="48">
        <f>IF(Ações!$S3367&lt;0,"",Ações!$O3367*(1+Ações!$S3367))</f>
        <v>0</v>
      </c>
      <c r="J3367" s="49">
        <f>IFERROR(IF(Ações!$B3367="","",(VLOOKUP(Table_1[[#This Row],[AÇÕES]],'Dados Status Invest STOCKS'!A3353:AD3968,4)/Table_1[[#This Row],[LPA]]))/100,0)</f>
        <v>1.066896551724138</v>
      </c>
      <c r="K3367" s="64">
        <f>IFERROR(IF(Ações!$B3367="","",VLOOKUP(Table_1[[#This Row],[AÇÕES]],'Dados Status Invest STOCKS'!A3353:AD3968,2)),0)</f>
        <v>8.99</v>
      </c>
      <c r="L3367" s="65">
        <f>IFERROR(IF(Ações!$B3367="","",VLOOKUP(Table_1[[#This Row],[AÇÕES]],'Dados Status Invest STOCKS'!A3353:AD3968,3)/100),0)</f>
        <v>0</v>
      </c>
      <c r="M3367" s="66">
        <f>IFERROR(IF(Ações!$B3367="","",VLOOKUP(Table_1[[#This Row],[AÇÕES]],'Dados Status Invest STOCKS'!A3353:AD3968,28)),0)</f>
        <v>0.28999999999999998</v>
      </c>
      <c r="N3367" s="66">
        <f>IFERROR(IF(Ações!$B3367="","",VLOOKUP(Table_1[[#This Row],[AÇÕES]],'Dados Status Invest STOCKS'!A3353:AD3968,27)),0)</f>
        <v>11.16</v>
      </c>
      <c r="O3367" s="66">
        <f>IFERROR(IF(Ações!$L3367="","",Ações!$K3367*Ações!$L3367),0)</f>
        <v>0</v>
      </c>
      <c r="P3367" s="67">
        <f t="shared" si="52"/>
        <v>0.06</v>
      </c>
      <c r="Q3367" s="67">
        <f>IFERROR(Ações!$O3367/Ações!$M3367,0)</f>
        <v>0</v>
      </c>
      <c r="R3367" s="67">
        <f>IFERROR(IF(Ações!$B3367="","",VLOOKUP(Table_1[[#This Row],[AÇÕES]],'Dados Status Invest STOCKS'!A3353:AD3968,18)/100),0)</f>
        <v>2.6000000000000002E-2</v>
      </c>
      <c r="S3367" s="65">
        <f>IFERROR(IF(Ações!$B3367="","",VLOOKUP(Table_1[[#This Row],[AÇÕES]],'Dados Status Invest STOCKS'!A3353:AD3968,25)/100),0)</f>
        <v>0</v>
      </c>
      <c r="T3367" s="67">
        <f>(1-Ações!$Q3367)*Ações!$R3367</f>
        <v>2.6000000000000002E-2</v>
      </c>
      <c r="U3367" s="68">
        <f>IF(Ações!$S3367=0,Ações!$T3367,IF(Ações!$T3367=0,Ações!$S3367,AVERAGE(Ações!$S3367,Ações!$T3367)))</f>
        <v>2.6000000000000002E-2</v>
      </c>
    </row>
    <row r="3368" spans="2:21" ht="15" customHeight="1" x14ac:dyDescent="0.2">
      <c r="B3368" s="63" t="str">
        <f>IFERROR('Dados Status Invest STOCKS'!A3355,"-")</f>
        <v>NWL</v>
      </c>
      <c r="C3368" s="45">
        <f>IFERROR((Ações!$D3368-Ações!$K3368)/Ações!$D3368,0)</f>
        <v>-0.52671755725190816</v>
      </c>
      <c r="D3368" s="46">
        <f>(Ações!$O3368)/0.06</f>
        <v>15.333550000000002</v>
      </c>
      <c r="E3368" s="47">
        <f>IFERROR((Ações!$F3368-Ações!$K3368)/Ações!$F3368,0)</f>
        <v>-0.34158913406488722</v>
      </c>
      <c r="F3368" s="46">
        <f>IF(OR(Ações!$N3368&lt;0,Ações!$M3368&lt;0),"",(22.5*Ações!$M3368*Ações!$N3368)^0.5)</f>
        <v>17.449455578899876</v>
      </c>
      <c r="G3368" s="47">
        <f>IFERROR((Ações!$H3368-Ações!$K3368)/Ações!$H3368,0)</f>
        <v>-0.52671755725190816</v>
      </c>
      <c r="H3368" s="48">
        <f>IFERROR(Ações!$I3368/(Ações!$P3368-Table_1[[#This Row],[CAGR LUCRO 5A]]),0)</f>
        <v>15.333550000000002</v>
      </c>
      <c r="I3368" s="48">
        <f>IF(Ações!$S3368&lt;0,"",Ações!$O3368*(1+Ações!$S3368))</f>
        <v>0.92001300000000008</v>
      </c>
      <c r="J3368" s="49">
        <f>IFERROR(IF(Ações!$B3368="","",(VLOOKUP(Table_1[[#This Row],[AÇÕES]],'Dados Status Invest STOCKS'!A3354:AD3969,4)/Table_1[[#This Row],[LPA]]))/100,0)</f>
        <v>0.11633802816901408</v>
      </c>
      <c r="K3368" s="64">
        <f>IFERROR(IF(Ações!$B3368="","",VLOOKUP(Table_1[[#This Row],[AÇÕES]],'Dados Status Invest STOCKS'!A3354:AD3969,2)),0)</f>
        <v>23.41</v>
      </c>
      <c r="L3368" s="65">
        <f>IFERROR(IF(Ações!$B3368="","",VLOOKUP(Table_1[[#This Row],[AÇÕES]],'Dados Status Invest STOCKS'!A3354:AD3969,3)/100),0)</f>
        <v>3.9300000000000002E-2</v>
      </c>
      <c r="M3368" s="66">
        <f>IFERROR(IF(Ações!$B3368="","",VLOOKUP(Table_1[[#This Row],[AÇÕES]],'Dados Status Invest STOCKS'!A3354:AD3969,28)),0)</f>
        <v>1.42</v>
      </c>
      <c r="N3368" s="66">
        <f>IFERROR(IF(Ações!$B3368="","",VLOOKUP(Table_1[[#This Row],[AÇÕES]],'Dados Status Invest STOCKS'!A3354:AD3969,27)),0)</f>
        <v>9.5299999999999994</v>
      </c>
      <c r="O3368" s="66">
        <f>IFERROR(IF(Ações!$L3368="","",Ações!$K3368*Ações!$L3368),0)</f>
        <v>0.92001300000000008</v>
      </c>
      <c r="P3368" s="67">
        <f t="shared" si="52"/>
        <v>0.06</v>
      </c>
      <c r="Q3368" s="67">
        <f>IFERROR(Ações!$O3368/Ações!$M3368,0)</f>
        <v>0.64789647887323953</v>
      </c>
      <c r="R3368" s="67">
        <f>IFERROR(IF(Ações!$B3368="","",VLOOKUP(Table_1[[#This Row],[AÇÕES]],'Dados Status Invest STOCKS'!A3354:AD3969,18)/100),0)</f>
        <v>0.1487</v>
      </c>
      <c r="S3368" s="65">
        <f>IFERROR(IF(Ações!$B3368="","",VLOOKUP(Table_1[[#This Row],[AÇÕES]],'Dados Status Invest STOCKS'!A3354:AD3969,25)/100),0)</f>
        <v>0</v>
      </c>
      <c r="T3368" s="67">
        <f>(1-Ações!$Q3368)*Ações!$R3368</f>
        <v>5.2357793591549281E-2</v>
      </c>
      <c r="U3368" s="68">
        <f>IF(Ações!$S3368=0,Ações!$T3368,IF(Ações!$T3368=0,Ações!$S3368,AVERAGE(Ações!$S3368,Ações!$T3368)))</f>
        <v>5.2357793591549281E-2</v>
      </c>
    </row>
    <row r="3369" spans="2:21" ht="15" customHeight="1" x14ac:dyDescent="0.2">
      <c r="B3369" s="63" t="str">
        <f>IFERROR('Dados Status Invest STOCKS'!A3356,"-")</f>
        <v>NWLI</v>
      </c>
      <c r="C3369" s="45">
        <f>IFERROR((Ações!$D3369-Ações!$K3369)/Ações!$D3369,0)</f>
        <v>-34.294117647058819</v>
      </c>
      <c r="D3369" s="46">
        <f>(Ações!$O3369)/0.06</f>
        <v>6.1021500000000009</v>
      </c>
      <c r="E3369" s="47">
        <f>IFERROR((Ações!$F3369-Ações!$K3369)/Ações!$F3369,0)</f>
        <v>0.76121955461611512</v>
      </c>
      <c r="F3369" s="46">
        <f>IF(OR(Ações!$N3369&lt;0,Ações!$M3369&lt;0),"",(22.5*Ações!$M3369*Ações!$N3369)^0.5)</f>
        <v>901.958280770236</v>
      </c>
      <c r="G3369" s="47">
        <f>IFERROR((Ações!$H3369-Ações!$K3369)/Ações!$H3369,0)</f>
        <v>0</v>
      </c>
      <c r="H3369" s="48">
        <f>IFERROR(Ações!$I3369/(Ações!$P3369-Table_1[[#This Row],[CAGR LUCRO 5A]]),0)</f>
        <v>0</v>
      </c>
      <c r="I3369" s="48" t="str">
        <f>IF(Ações!$S3369&lt;0,"",Ações!$O3369*(1+Ações!$S3369))</f>
        <v/>
      </c>
      <c r="J3369" s="49">
        <f>IFERROR(IF(Ações!$B3369="","",(VLOOKUP(Table_1[[#This Row],[AÇÕES]],'Dados Status Invest STOCKS'!A3355:AD3970,4)/Table_1[[#This Row],[LPA]]))/100,0)</f>
        <v>8.1469959167800911E-4</v>
      </c>
      <c r="K3369" s="64">
        <f>IFERROR(IF(Ações!$B3369="","",VLOOKUP(Table_1[[#This Row],[AÇÕES]],'Dados Status Invest STOCKS'!A3355:AD3970,2)),0)</f>
        <v>215.37</v>
      </c>
      <c r="L3369" s="65">
        <f>IFERROR(IF(Ações!$B3369="","",VLOOKUP(Table_1[[#This Row],[AÇÕES]],'Dados Status Invest STOCKS'!A3355:AD3970,3)/100),0)</f>
        <v>1.7000000000000001E-3</v>
      </c>
      <c r="M3369" s="66">
        <f>IFERROR(IF(Ações!$B3369="","",VLOOKUP(Table_1[[#This Row],[AÇÕES]],'Dados Status Invest STOCKS'!A3355:AD3970,28)),0)</f>
        <v>51.43</v>
      </c>
      <c r="N3369" s="66">
        <f>IFERROR(IF(Ações!$B3369="","",VLOOKUP(Table_1[[#This Row],[AÇÕES]],'Dados Status Invest STOCKS'!A3355:AD3970,27)),0)</f>
        <v>703.03</v>
      </c>
      <c r="O3369" s="66">
        <f>IFERROR(IF(Ações!$L3369="","",Ações!$K3369*Ações!$L3369),0)</f>
        <v>0.36612900000000004</v>
      </c>
      <c r="P3369" s="67">
        <f t="shared" si="52"/>
        <v>0.06</v>
      </c>
      <c r="Q3369" s="67">
        <f>IFERROR(Ações!$O3369/Ações!$M3369,0)</f>
        <v>7.1189772506319278E-3</v>
      </c>
      <c r="R3369" s="67">
        <f>IFERROR(IF(Ações!$B3369="","",VLOOKUP(Table_1[[#This Row],[AÇÕES]],'Dados Status Invest STOCKS'!A3355:AD3970,18)/100),0)</f>
        <v>7.3200000000000001E-2</v>
      </c>
      <c r="S3369" s="65">
        <f>IFERROR(IF(Ações!$B3369="","",VLOOKUP(Table_1[[#This Row],[AÇÕES]],'Dados Status Invest STOCKS'!A3355:AD3970,25)/100),0)</f>
        <v>-1.2699999999999999E-2</v>
      </c>
      <c r="T3369" s="67">
        <f>(1-Ações!$Q3369)*Ações!$R3369</f>
        <v>7.267889086525374E-2</v>
      </c>
      <c r="U3369" s="68">
        <f>IF(Ações!$S3369=0,Ações!$T3369,IF(Ações!$T3369=0,Ações!$S3369,AVERAGE(Ações!$S3369,Ações!$T3369)))</f>
        <v>2.9989445432626868E-2</v>
      </c>
    </row>
    <row r="3370" spans="2:21" ht="15" customHeight="1" x14ac:dyDescent="0.2">
      <c r="B3370" s="63" t="str">
        <f>IFERROR('Dados Status Invest STOCKS'!A3357,"-")</f>
        <v>NWN</v>
      </c>
      <c r="C3370" s="45">
        <f>IFERROR((Ações!$D3370-Ações!$K3370)/Ações!$D3370,0)</f>
        <v>-0.47058823529411742</v>
      </c>
      <c r="D3370" s="46">
        <f>(Ações!$O3370)/0.06</f>
        <v>32.034800000000004</v>
      </c>
      <c r="E3370" s="47">
        <f>IFERROR((Ações!$F3370-Ações!$K3370)/Ações!$F3370,0)</f>
        <v>-7.7244215195752308E-2</v>
      </c>
      <c r="F3370" s="46">
        <f>IF(OR(Ações!$N3370&lt;0,Ações!$M3370&lt;0),"",(22.5*Ações!$M3370*Ações!$N3370)^0.5)</f>
        <v>43.731959137454609</v>
      </c>
      <c r="G3370" s="47">
        <f>IFERROR((Ações!$H3370-Ações!$K3370)/Ações!$H3370,0)</f>
        <v>1.3217467975925123</v>
      </c>
      <c r="H3370" s="48">
        <f>IFERROR(Ações!$I3370/(Ações!$P3370-Table_1[[#This Row],[CAGR LUCRO 5A]]),0)</f>
        <v>-146.41948374468083</v>
      </c>
      <c r="I3370" s="48">
        <f>IF(Ações!$S3370&lt;0,"",Ações!$O3370*(1+Ações!$S3370))</f>
        <v>2.0645147208000001</v>
      </c>
      <c r="J3370" s="49">
        <f>IFERROR(IF(Ações!$B3370="","",(VLOOKUP(Table_1[[#This Row],[AÇÕES]],'Dados Status Invest STOCKS'!A3356:AD3971,4)/Table_1[[#This Row],[LPA]]))/100,0)</f>
        <v>5.477815699658703E-2</v>
      </c>
      <c r="K3370" s="64">
        <f>IFERROR(IF(Ações!$B3370="","",VLOOKUP(Table_1[[#This Row],[AÇÕES]],'Dados Status Invest STOCKS'!A3356:AD3971,2)),0)</f>
        <v>47.11</v>
      </c>
      <c r="L3370" s="65">
        <f>IFERROR(IF(Ações!$B3370="","",VLOOKUP(Table_1[[#This Row],[AÇÕES]],'Dados Status Invest STOCKS'!A3356:AD3971,3)/100),0)</f>
        <v>4.0800000000000003E-2</v>
      </c>
      <c r="M3370" s="66">
        <f>IFERROR(IF(Ações!$B3370="","",VLOOKUP(Table_1[[#This Row],[AÇÕES]],'Dados Status Invest STOCKS'!A3356:AD3971,28)),0)</f>
        <v>2.93</v>
      </c>
      <c r="N3370" s="66">
        <f>IFERROR(IF(Ações!$B3370="","",VLOOKUP(Table_1[[#This Row],[AÇÕES]],'Dados Status Invest STOCKS'!A3356:AD3971,27)),0)</f>
        <v>29.01</v>
      </c>
      <c r="O3370" s="66">
        <f>IFERROR(IF(Ações!$L3370="","",Ações!$K3370*Ações!$L3370),0)</f>
        <v>1.922088</v>
      </c>
      <c r="P3370" s="67">
        <f t="shared" si="52"/>
        <v>0.06</v>
      </c>
      <c r="Q3370" s="67">
        <f>IFERROR(Ações!$O3370/Ações!$M3370,0)</f>
        <v>0.65600273037542656</v>
      </c>
      <c r="R3370" s="67">
        <f>IFERROR(IF(Ações!$B3370="","",VLOOKUP(Table_1[[#This Row],[AÇÕES]],'Dados Status Invest STOCKS'!A3356:AD3971,18)/100),0)</f>
        <v>0.1012</v>
      </c>
      <c r="S3370" s="65">
        <f>IFERROR(IF(Ações!$B3370="","",VLOOKUP(Table_1[[#This Row],[AÇÕES]],'Dados Status Invest STOCKS'!A3356:AD3971,25)/100),0)</f>
        <v>7.4099999999999999E-2</v>
      </c>
      <c r="T3370" s="67">
        <f>(1-Ações!$Q3370)*Ações!$R3370</f>
        <v>3.4812523686006833E-2</v>
      </c>
      <c r="U3370" s="68">
        <f>IF(Ações!$S3370=0,Ações!$T3370,IF(Ações!$T3370=0,Ações!$S3370,AVERAGE(Ações!$S3370,Ações!$T3370)))</f>
        <v>5.4456261843003416E-2</v>
      </c>
    </row>
    <row r="3371" spans="2:21" ht="15" customHeight="1" x14ac:dyDescent="0.2">
      <c r="B3371" s="63" t="str">
        <f>IFERROR('Dados Status Invest STOCKS'!A3358,"-")</f>
        <v>NWPX</v>
      </c>
      <c r="C3371" s="45">
        <f>IFERROR((Ações!$D3371-Ações!$K3371)/Ações!$D3371,0)</f>
        <v>0</v>
      </c>
      <c r="D3371" s="46">
        <f>(Ações!$O3371)/0.06</f>
        <v>0</v>
      </c>
      <c r="E3371" s="47">
        <f>IFERROR((Ações!$F3371-Ações!$K3371)/Ações!$F3371,0)</f>
        <v>5.7702383818137429E-2</v>
      </c>
      <c r="F3371" s="46">
        <f>IF(OR(Ações!$N3371&lt;0,Ações!$M3371&lt;0),"",(22.5*Ações!$M3371*Ações!$N3371)^0.5)</f>
        <v>30.64849099058549</v>
      </c>
      <c r="G3371" s="47">
        <f>IFERROR((Ações!$H3371-Ações!$K3371)/Ações!$H3371,0)</f>
        <v>0</v>
      </c>
      <c r="H3371" s="48">
        <f>IFERROR(Ações!$I3371/(Ações!$P3371-Table_1[[#This Row],[CAGR LUCRO 5A]]),0)</f>
        <v>0</v>
      </c>
      <c r="I3371" s="48">
        <f>IF(Ações!$S3371&lt;0,"",Ações!$O3371*(1+Ações!$S3371))</f>
        <v>0</v>
      </c>
      <c r="J3371" s="49">
        <f>IFERROR(IF(Ações!$B3371="","",(VLOOKUP(Table_1[[#This Row],[AÇÕES]],'Dados Status Invest STOCKS'!A3357:AD3972,4)/Table_1[[#This Row],[LPA]]))/100,0)</f>
        <v>0.13401360544217686</v>
      </c>
      <c r="K3371" s="64">
        <f>IFERROR(IF(Ações!$B3371="","",VLOOKUP(Table_1[[#This Row],[AÇÕES]],'Dados Status Invest STOCKS'!A3357:AD3972,2)),0)</f>
        <v>28.88</v>
      </c>
      <c r="L3371" s="65">
        <f>IFERROR(IF(Ações!$B3371="","",VLOOKUP(Table_1[[#This Row],[AÇÕES]],'Dados Status Invest STOCKS'!A3357:AD3972,3)/100),0)</f>
        <v>0</v>
      </c>
      <c r="M3371" s="66">
        <f>IFERROR(IF(Ações!$B3371="","",VLOOKUP(Table_1[[#This Row],[AÇÕES]],'Dados Status Invest STOCKS'!A3357:AD3972,28)),0)</f>
        <v>1.47</v>
      </c>
      <c r="N3371" s="66">
        <f>IFERROR(IF(Ações!$B3371="","",VLOOKUP(Table_1[[#This Row],[AÇÕES]],'Dados Status Invest STOCKS'!A3357:AD3972,27)),0)</f>
        <v>28.4</v>
      </c>
      <c r="O3371" s="66">
        <f>IFERROR(IF(Ações!$L3371="","",Ações!$K3371*Ações!$L3371),0)</f>
        <v>0</v>
      </c>
      <c r="P3371" s="67">
        <f t="shared" si="52"/>
        <v>0.06</v>
      </c>
      <c r="Q3371" s="67">
        <f>IFERROR(Ações!$O3371/Ações!$M3371,0)</f>
        <v>0</v>
      </c>
      <c r="R3371" s="67">
        <f>IFERROR(IF(Ações!$B3371="","",VLOOKUP(Table_1[[#This Row],[AÇÕES]],'Dados Status Invest STOCKS'!A3357:AD3972,18)/100),0)</f>
        <v>5.16E-2</v>
      </c>
      <c r="S3371" s="65">
        <f>IFERROR(IF(Ações!$B3371="","",VLOOKUP(Table_1[[#This Row],[AÇÕES]],'Dados Status Invest STOCKS'!A3357:AD3972,25)/100),0)</f>
        <v>0</v>
      </c>
      <c r="T3371" s="67">
        <f>(1-Ações!$Q3371)*Ações!$R3371</f>
        <v>5.16E-2</v>
      </c>
      <c r="U3371" s="68">
        <f>IF(Ações!$S3371=0,Ações!$T3371,IF(Ações!$T3371=0,Ações!$S3371,AVERAGE(Ações!$S3371,Ações!$T3371)))</f>
        <v>5.16E-2</v>
      </c>
    </row>
    <row r="3372" spans="2:21" ht="15" customHeight="1" x14ac:dyDescent="0.2">
      <c r="B3372" s="63" t="str">
        <f>IFERROR('Dados Status Invest STOCKS'!A3359,"-")</f>
        <v>NWS</v>
      </c>
      <c r="C3372" s="45">
        <f>IFERROR((Ações!$D3372-Ações!$K3372)/Ações!$D3372,0)</f>
        <v>-5.6666666666666661</v>
      </c>
      <c r="D3372" s="46">
        <f>(Ações!$O3372)/0.06</f>
        <v>3.33</v>
      </c>
      <c r="E3372" s="47">
        <f>IFERROR((Ações!$F3372-Ações!$K3372)/Ações!$F3372,0)</f>
        <v>-0.25757441451288632</v>
      </c>
      <c r="F3372" s="46">
        <f>IF(OR(Ações!$N3372&lt;0,Ações!$M3372&lt;0),"",(22.5*Ações!$M3372*Ações!$N3372)^0.5)</f>
        <v>17.653030901236196</v>
      </c>
      <c r="G3372" s="47">
        <f>IFERROR((Ações!$H3372-Ações!$K3372)/Ações!$H3372,0)</f>
        <v>8.1314361947362723</v>
      </c>
      <c r="H3372" s="48">
        <f>IFERROR(Ações!$I3372/(Ações!$P3372-Table_1[[#This Row],[CAGR LUCRO 5A]]),0)</f>
        <v>-3.1129774415405786</v>
      </c>
      <c r="I3372" s="48">
        <f>IF(Ações!$S3372&lt;0,"",Ações!$O3372*(1+Ações!$S3372))</f>
        <v>0.22631346000000002</v>
      </c>
      <c r="J3372" s="49">
        <f>IFERROR(IF(Ações!$B3372="","",(VLOOKUP(Table_1[[#This Row],[AÇÕES]],'Dados Status Invest STOCKS'!A3358:AD3973,4)/Table_1[[#This Row],[LPA]]))/100,0)</f>
        <v>0.26747252747252742</v>
      </c>
      <c r="K3372" s="64">
        <f>IFERROR(IF(Ações!$B3372="","",VLOOKUP(Table_1[[#This Row],[AÇÕES]],'Dados Status Invest STOCKS'!A3358:AD3973,2)),0)</f>
        <v>22.2</v>
      </c>
      <c r="L3372" s="65">
        <f>IFERROR(IF(Ações!$B3372="","",VLOOKUP(Table_1[[#This Row],[AÇÕES]],'Dados Status Invest STOCKS'!A3358:AD3973,3)/100),0)</f>
        <v>9.0000000000000011E-3</v>
      </c>
      <c r="M3372" s="66">
        <f>IFERROR(IF(Ações!$B3372="","",VLOOKUP(Table_1[[#This Row],[AÇÕES]],'Dados Status Invest STOCKS'!A3358:AD3973,28)),0)</f>
        <v>0.91</v>
      </c>
      <c r="N3372" s="66">
        <f>IFERROR(IF(Ações!$B3372="","",VLOOKUP(Table_1[[#This Row],[AÇÕES]],'Dados Status Invest STOCKS'!A3358:AD3973,27)),0)</f>
        <v>15.22</v>
      </c>
      <c r="O3372" s="66">
        <f>IFERROR(IF(Ações!$L3372="","",Ações!$K3372*Ações!$L3372),0)</f>
        <v>0.19980000000000001</v>
      </c>
      <c r="P3372" s="67">
        <f t="shared" si="52"/>
        <v>0.06</v>
      </c>
      <c r="Q3372" s="67">
        <f>IFERROR(Ações!$O3372/Ações!$M3372,0)</f>
        <v>0.21956043956043955</v>
      </c>
      <c r="R3372" s="67">
        <f>IFERROR(IF(Ações!$B3372="","",VLOOKUP(Table_1[[#This Row],[AÇÕES]],'Dados Status Invest STOCKS'!A3358:AD3973,18)/100),0)</f>
        <v>5.9900000000000002E-2</v>
      </c>
      <c r="S3372" s="65">
        <f>IFERROR(IF(Ações!$B3372="","",VLOOKUP(Table_1[[#This Row],[AÇÕES]],'Dados Status Invest STOCKS'!A3358:AD3973,25)/100),0)</f>
        <v>0.13269999999999998</v>
      </c>
      <c r="T3372" s="67">
        <f>(1-Ações!$Q3372)*Ações!$R3372</f>
        <v>4.6748329670329672E-2</v>
      </c>
      <c r="U3372" s="68">
        <f>IF(Ações!$S3372=0,Ações!$T3372,IF(Ações!$T3372=0,Ações!$S3372,AVERAGE(Ações!$S3372,Ações!$T3372)))</f>
        <v>8.9724164835164821E-2</v>
      </c>
    </row>
    <row r="3373" spans="2:21" ht="15" customHeight="1" x14ac:dyDescent="0.2">
      <c r="B3373" s="63" t="str">
        <f>IFERROR('Dados Status Invest STOCKS'!A3360,"-")</f>
        <v>NWSA</v>
      </c>
      <c r="C3373" s="45">
        <f>IFERROR((Ações!$D3373-Ações!$K3373)/Ações!$D3373,0)</f>
        <v>-5.5934065934065931</v>
      </c>
      <c r="D3373" s="46">
        <f>(Ações!$O3373)/0.06</f>
        <v>3.3366666666666669</v>
      </c>
      <c r="E3373" s="47">
        <f>IFERROR((Ações!$F3373-Ações!$K3373)/Ações!$F3373,0)</f>
        <v>-0.24624491528304054</v>
      </c>
      <c r="F3373" s="46">
        <f>IF(OR(Ações!$N3373&lt;0,Ações!$M3373&lt;0),"",(22.5*Ações!$M3373*Ações!$N3373)^0.5)</f>
        <v>17.653030901236196</v>
      </c>
      <c r="G3373" s="47">
        <f>IFERROR((Ações!$H3373-Ações!$K3373)/Ações!$H3373,0)</f>
        <v>8.0530687640248839</v>
      </c>
      <c r="H3373" s="48">
        <f>IFERROR(Ações!$I3373/(Ações!$P3373-Table_1[[#This Row],[CAGR LUCRO 5A]]),0)</f>
        <v>-3.1192096286107298</v>
      </c>
      <c r="I3373" s="48">
        <f>IF(Ações!$S3373&lt;0,"",Ações!$O3373*(1+Ações!$S3373))</f>
        <v>0.22676654000000002</v>
      </c>
      <c r="J3373" s="49">
        <f>IFERROR(IF(Ações!$B3373="","",(VLOOKUP(Table_1[[#This Row],[AÇÕES]],'Dados Status Invest STOCKS'!A3359:AD3974,4)/Table_1[[#This Row],[LPA]]))/100,0)</f>
        <v>0.26505494505494509</v>
      </c>
      <c r="K3373" s="64">
        <f>IFERROR(IF(Ações!$B3373="","",VLOOKUP(Table_1[[#This Row],[AÇÕES]],'Dados Status Invest STOCKS'!A3359:AD3974,2)),0)</f>
        <v>22</v>
      </c>
      <c r="L3373" s="65">
        <f>IFERROR(IF(Ações!$B3373="","",VLOOKUP(Table_1[[#This Row],[AÇÕES]],'Dados Status Invest STOCKS'!A3359:AD3974,3)/100),0)</f>
        <v>9.1000000000000004E-3</v>
      </c>
      <c r="M3373" s="66">
        <f>IFERROR(IF(Ações!$B3373="","",VLOOKUP(Table_1[[#This Row],[AÇÕES]],'Dados Status Invest STOCKS'!A3359:AD3974,28)),0)</f>
        <v>0.91</v>
      </c>
      <c r="N3373" s="66">
        <f>IFERROR(IF(Ações!$B3373="","",VLOOKUP(Table_1[[#This Row],[AÇÕES]],'Dados Status Invest STOCKS'!A3359:AD3974,27)),0)</f>
        <v>15.22</v>
      </c>
      <c r="O3373" s="66">
        <f>IFERROR(IF(Ações!$L3373="","",Ações!$K3373*Ações!$L3373),0)</f>
        <v>0.20020000000000002</v>
      </c>
      <c r="P3373" s="67">
        <f t="shared" si="52"/>
        <v>0.06</v>
      </c>
      <c r="Q3373" s="67">
        <f>IFERROR(Ações!$O3373/Ações!$M3373,0)</f>
        <v>0.22</v>
      </c>
      <c r="R3373" s="67">
        <f>IFERROR(IF(Ações!$B3373="","",VLOOKUP(Table_1[[#This Row],[AÇÕES]],'Dados Status Invest STOCKS'!A3359:AD3974,18)/100),0)</f>
        <v>5.9900000000000002E-2</v>
      </c>
      <c r="S3373" s="65">
        <f>IFERROR(IF(Ações!$B3373="","",VLOOKUP(Table_1[[#This Row],[AÇÕES]],'Dados Status Invest STOCKS'!A3359:AD3974,25)/100),0)</f>
        <v>0.13269999999999998</v>
      </c>
      <c r="T3373" s="67">
        <f>(1-Ações!$Q3373)*Ações!$R3373</f>
        <v>4.6722E-2</v>
      </c>
      <c r="U3373" s="68">
        <f>IF(Ações!$S3373=0,Ações!$T3373,IF(Ações!$T3373=0,Ações!$S3373,AVERAGE(Ações!$S3373,Ações!$T3373)))</f>
        <v>8.9710999999999985E-2</v>
      </c>
    </row>
    <row r="3374" spans="2:21" ht="15" customHeight="1" x14ac:dyDescent="0.2">
      <c r="B3374" s="63" t="str">
        <f>IFERROR('Dados Status Invest STOCKS'!A3361,"-")</f>
        <v>NX</v>
      </c>
      <c r="C3374" s="45">
        <f>IFERROR((Ações!$D3374-Ações!$K3374)/Ações!$D3374,0)</f>
        <v>-3.2857142857142856</v>
      </c>
      <c r="D3374" s="46">
        <f>(Ações!$O3374)/0.06</f>
        <v>5.327</v>
      </c>
      <c r="E3374" s="47">
        <f>IFERROR((Ações!$F3374-Ações!$K3374)/Ações!$F3374,0)</f>
        <v>-3.5654560576257592E-2</v>
      </c>
      <c r="F3374" s="46">
        <f>IF(OR(Ações!$N3374&lt;0,Ações!$M3374&lt;0),"",(22.5*Ações!$M3374*Ações!$N3374)^0.5)</f>
        <v>22.044029804008161</v>
      </c>
      <c r="G3374" s="47">
        <f>IFERROR((Ações!$H3374-Ações!$K3374)/Ações!$H3374,0)</f>
        <v>-3.2857142857142856</v>
      </c>
      <c r="H3374" s="48">
        <f>IFERROR(Ações!$I3374/(Ações!$P3374-Table_1[[#This Row],[CAGR LUCRO 5A]]),0)</f>
        <v>5.327</v>
      </c>
      <c r="I3374" s="48">
        <f>IF(Ações!$S3374&lt;0,"",Ações!$O3374*(1+Ações!$S3374))</f>
        <v>0.31961999999999996</v>
      </c>
      <c r="J3374" s="49">
        <f>IFERROR(IF(Ações!$B3374="","",(VLOOKUP(Table_1[[#This Row],[AÇÕES]],'Dados Status Invest STOCKS'!A3360:AD3975,4)/Table_1[[#This Row],[LPA]]))/100,0)</f>
        <v>7.7894736842105267E-2</v>
      </c>
      <c r="K3374" s="64">
        <f>IFERROR(IF(Ações!$B3374="","",VLOOKUP(Table_1[[#This Row],[AÇÕES]],'Dados Status Invest STOCKS'!A3360:AD3975,2)),0)</f>
        <v>22.83</v>
      </c>
      <c r="L3374" s="65">
        <f>IFERROR(IF(Ações!$B3374="","",VLOOKUP(Table_1[[#This Row],[AÇÕES]],'Dados Status Invest STOCKS'!A3360:AD3975,3)/100),0)</f>
        <v>1.3999999999999999E-2</v>
      </c>
      <c r="M3374" s="66">
        <f>IFERROR(IF(Ações!$B3374="","",VLOOKUP(Table_1[[#This Row],[AÇÕES]],'Dados Status Invest STOCKS'!A3360:AD3975,28)),0)</f>
        <v>1.71</v>
      </c>
      <c r="N3374" s="66">
        <f>IFERROR(IF(Ações!$B3374="","",VLOOKUP(Table_1[[#This Row],[AÇÕES]],'Dados Status Invest STOCKS'!A3360:AD3975,27)),0)</f>
        <v>12.63</v>
      </c>
      <c r="O3374" s="66">
        <f>IFERROR(IF(Ações!$L3374="","",Ações!$K3374*Ações!$L3374),0)</f>
        <v>0.31961999999999996</v>
      </c>
      <c r="P3374" s="67">
        <f t="shared" si="52"/>
        <v>0.06</v>
      </c>
      <c r="Q3374" s="67">
        <f>IFERROR(Ações!$O3374/Ações!$M3374,0)</f>
        <v>0.18691228070175436</v>
      </c>
      <c r="R3374" s="67">
        <f>IFERROR(IF(Ações!$B3374="","",VLOOKUP(Table_1[[#This Row],[AÇÕES]],'Dados Status Invest STOCKS'!A3360:AD3975,18)/100),0)</f>
        <v>0.13570000000000002</v>
      </c>
      <c r="S3374" s="65">
        <f>IFERROR(IF(Ações!$B3374="","",VLOOKUP(Table_1[[#This Row],[AÇÕES]],'Dados Status Invest STOCKS'!A3360:AD3975,25)/100),0)</f>
        <v>0</v>
      </c>
      <c r="T3374" s="67">
        <f>(1-Ações!$Q3374)*Ações!$R3374</f>
        <v>0.11033600350877194</v>
      </c>
      <c r="U3374" s="68">
        <f>IF(Ações!$S3374=0,Ações!$T3374,IF(Ações!$T3374=0,Ações!$S3374,AVERAGE(Ações!$S3374,Ações!$T3374)))</f>
        <v>0.11033600350877194</v>
      </c>
    </row>
    <row r="3375" spans="2:21" ht="15" customHeight="1" x14ac:dyDescent="0.2">
      <c r="B3375" s="63" t="str">
        <f>IFERROR('Dados Status Invest STOCKS'!A3362,"-")</f>
        <v>NXGN</v>
      </c>
      <c r="C3375" s="45">
        <f>IFERROR((Ações!$D3375-Ações!$K3375)/Ações!$D3375,0)</f>
        <v>0</v>
      </c>
      <c r="D3375" s="46">
        <f>(Ações!$O3375)/0.06</f>
        <v>0</v>
      </c>
      <c r="E3375" s="47">
        <f>IFERROR((Ações!$F3375-Ações!$K3375)/Ações!$F3375,0)</f>
        <v>0</v>
      </c>
      <c r="F3375" s="46" t="str">
        <f>IF(OR(Ações!$N3375&lt;0,Ações!$M3375&lt;0),"",(22.5*Ações!$M3375*Ações!$N3375)^0.5)</f>
        <v/>
      </c>
      <c r="G3375" s="47">
        <f>IFERROR((Ações!$H3375-Ações!$K3375)/Ações!$H3375,0)</f>
        <v>0</v>
      </c>
      <c r="H3375" s="48">
        <f>IFERROR(Ações!$I3375/(Ações!$P3375-Table_1[[#This Row],[CAGR LUCRO 5A]]),0)</f>
        <v>0</v>
      </c>
      <c r="I3375" s="48">
        <f>IF(Ações!$S3375&lt;0,"",Ações!$O3375*(1+Ações!$S3375))</f>
        <v>0</v>
      </c>
      <c r="J3375" s="49">
        <f>IFERROR(IF(Ações!$B3375="","",(VLOOKUP(Table_1[[#This Row],[AÇÕES]],'Dados Status Invest STOCKS'!A3361:AD3976,4)/Table_1[[#This Row],[LPA]]))/100,0)</f>
        <v>52.63</v>
      </c>
      <c r="K3375" s="64">
        <f>IFERROR(IF(Ações!$B3375="","",VLOOKUP(Table_1[[#This Row],[AÇÕES]],'Dados Status Invest STOCKS'!A3361:AD3976,2)),0)</f>
        <v>18.649999999999999</v>
      </c>
      <c r="L3375" s="65">
        <f>IFERROR(IF(Ações!$B3375="","",VLOOKUP(Table_1[[#This Row],[AÇÕES]],'Dados Status Invest STOCKS'!A3361:AD3976,3)/100),0)</f>
        <v>0</v>
      </c>
      <c r="M3375" s="66">
        <f>IFERROR(IF(Ações!$B3375="","",VLOOKUP(Table_1[[#This Row],[AÇÕES]],'Dados Status Invest STOCKS'!A3361:AD3976,28)),0)</f>
        <v>-0.06</v>
      </c>
      <c r="N3375" s="66">
        <f>IFERROR(IF(Ações!$B3375="","",VLOOKUP(Table_1[[#This Row],[AÇÕES]],'Dados Status Invest STOCKS'!A3361:AD3976,27)),0)</f>
        <v>6.36</v>
      </c>
      <c r="O3375" s="66">
        <f>IFERROR(IF(Ações!$L3375="","",Ações!$K3375*Ações!$L3375),0)</f>
        <v>0</v>
      </c>
      <c r="P3375" s="67">
        <f t="shared" si="52"/>
        <v>0.06</v>
      </c>
      <c r="Q3375" s="67">
        <f>IFERROR(Ações!$O3375/Ações!$M3375,0)</f>
        <v>0</v>
      </c>
      <c r="R3375" s="67">
        <f>IFERROR(IF(Ações!$B3375="","",VLOOKUP(Table_1[[#This Row],[AÇÕES]],'Dados Status Invest STOCKS'!A3361:AD3976,18)/100),0)</f>
        <v>-9.300000000000001E-3</v>
      </c>
      <c r="S3375" s="65">
        <f>IFERROR(IF(Ações!$B3375="","",VLOOKUP(Table_1[[#This Row],[AÇÕES]],'Dados Status Invest STOCKS'!A3361:AD3976,25)/100),0)</f>
        <v>0.1096</v>
      </c>
      <c r="T3375" s="67">
        <f>(1-Ações!$Q3375)*Ações!$R3375</f>
        <v>-9.300000000000001E-3</v>
      </c>
      <c r="U3375" s="68">
        <f>IF(Ações!$S3375=0,Ações!$T3375,IF(Ações!$T3375=0,Ações!$S3375,AVERAGE(Ações!$S3375,Ações!$T3375)))</f>
        <v>5.015E-2</v>
      </c>
    </row>
    <row r="3376" spans="2:21" ht="15" customHeight="1" x14ac:dyDescent="0.2">
      <c r="B3376" s="63" t="str">
        <f>IFERROR('Dados Status Invest STOCKS'!A3363,"-")</f>
        <v>NXPI</v>
      </c>
      <c r="C3376" s="45">
        <f>IFERROR((Ações!$D3376-Ações!$K3376)/Ações!$D3376,0)</f>
        <v>-4.4054054054054053</v>
      </c>
      <c r="D3376" s="46">
        <f>(Ações!$O3376)/0.06</f>
        <v>37.567950000000003</v>
      </c>
      <c r="E3376" s="47">
        <f>IFERROR((Ações!$F3376-Ações!$K3376)/Ações!$F3376,0)</f>
        <v>-2.9959067581864338</v>
      </c>
      <c r="F3376" s="46">
        <f>IF(OR(Ações!$N3376&lt;0,Ações!$M3376&lt;0),"",(22.5*Ações!$M3376*Ações!$N3376)^0.5)</f>
        <v>50.819504129812209</v>
      </c>
      <c r="G3376" s="47">
        <f>IFERROR((Ações!$H3376-Ações!$K3376)/Ações!$H3376,0)</f>
        <v>0</v>
      </c>
      <c r="H3376" s="48">
        <f>IFERROR(Ações!$I3376/(Ações!$P3376-Table_1[[#This Row],[CAGR LUCRO 5A]]),0)</f>
        <v>0</v>
      </c>
      <c r="I3376" s="48" t="str">
        <f>IF(Ações!$S3376&lt;0,"",Ações!$O3376*(1+Ações!$S3376))</f>
        <v/>
      </c>
      <c r="J3376" s="49">
        <f>IFERROR(IF(Ações!$B3376="","",(VLOOKUP(Table_1[[#This Row],[AÇÕES]],'Dados Status Invest STOCKS'!A3362:AD3977,4)/Table_1[[#This Row],[LPA]]))/100,0)</f>
        <v>0.12836683417085429</v>
      </c>
      <c r="K3376" s="64">
        <f>IFERROR(IF(Ações!$B3376="","",VLOOKUP(Table_1[[#This Row],[AÇÕES]],'Dados Status Invest STOCKS'!A3362:AD3977,2)),0)</f>
        <v>203.07</v>
      </c>
      <c r="L3376" s="65">
        <f>IFERROR(IF(Ações!$B3376="","",VLOOKUP(Table_1[[#This Row],[AÇÕES]],'Dados Status Invest STOCKS'!A3362:AD3977,3)/100),0)</f>
        <v>1.11E-2</v>
      </c>
      <c r="M3376" s="66">
        <f>IFERROR(IF(Ações!$B3376="","",VLOOKUP(Table_1[[#This Row],[AÇÕES]],'Dados Status Invest STOCKS'!A3362:AD3977,28)),0)</f>
        <v>3.98</v>
      </c>
      <c r="N3376" s="66">
        <f>IFERROR(IF(Ações!$B3376="","",VLOOKUP(Table_1[[#This Row],[AÇÕES]],'Dados Status Invest STOCKS'!A3362:AD3977,27)),0)</f>
        <v>28.84</v>
      </c>
      <c r="O3376" s="66">
        <f>IFERROR(IF(Ações!$L3376="","",Ações!$K3376*Ações!$L3376),0)</f>
        <v>2.2540770000000001</v>
      </c>
      <c r="P3376" s="67">
        <f t="shared" si="52"/>
        <v>0.06</v>
      </c>
      <c r="Q3376" s="67">
        <f>IFERROR(Ações!$O3376/Ações!$M3376,0)</f>
        <v>0.5663510050251257</v>
      </c>
      <c r="R3376" s="67">
        <f>IFERROR(IF(Ações!$B3376="","",VLOOKUP(Table_1[[#This Row],[AÇÕES]],'Dados Status Invest STOCKS'!A3362:AD3977,18)/100),0)</f>
        <v>0.13780000000000001</v>
      </c>
      <c r="S3376" s="65">
        <f>IFERROR(IF(Ações!$B3376="","",VLOOKUP(Table_1[[#This Row],[AÇÕES]],'Dados Status Invest STOCKS'!A3362:AD3977,25)/100),0)</f>
        <v>-0.49130000000000001</v>
      </c>
      <c r="T3376" s="67">
        <f>(1-Ações!$Q3376)*Ações!$R3376</f>
        <v>5.9756831507537682E-2</v>
      </c>
      <c r="U3376" s="68">
        <f>IF(Ações!$S3376=0,Ações!$T3376,IF(Ações!$T3376=0,Ações!$S3376,AVERAGE(Ações!$S3376,Ações!$T3376)))</f>
        <v>-0.21577158424623116</v>
      </c>
    </row>
    <row r="3377" spans="2:21" ht="15" customHeight="1" x14ac:dyDescent="0.2">
      <c r="B3377" s="63" t="str">
        <f>IFERROR('Dados Status Invest STOCKS'!A3364,"-")</f>
        <v>NXST</v>
      </c>
      <c r="C3377" s="45">
        <f>IFERROR((Ações!$D3377-Ações!$K3377)/Ações!$D3377,0)</f>
        <v>-2.4090909090909087</v>
      </c>
      <c r="D3377" s="46">
        <f>(Ações!$O3377)/0.06</f>
        <v>46.79546666666667</v>
      </c>
      <c r="E3377" s="47">
        <f>IFERROR((Ações!$F3377-Ações!$K3377)/Ações!$F3377,0)</f>
        <v>0.1210031241739661</v>
      </c>
      <c r="F3377" s="46">
        <f>IF(OR(Ações!$N3377&lt;0,Ações!$M3377&lt;0),"",(22.5*Ações!$M3377*Ações!$N3377)^0.5)</f>
        <v>181.49097498222881</v>
      </c>
      <c r="G3377" s="47">
        <f>IFERROR((Ações!$H3377-Ações!$K3377)/Ações!$H3377,0)</f>
        <v>20.147883640002728</v>
      </c>
      <c r="H3377" s="48">
        <f>IFERROR(Ações!$I3377/(Ações!$P3377-Table_1[[#This Row],[CAGR LUCRO 5A]]),0)</f>
        <v>-8.3314690541945069</v>
      </c>
      <c r="I3377" s="48">
        <f>IF(Ações!$S3377&lt;0,"",Ações!$O3377*(1+Ações!$S3377))</f>
        <v>4.4889955264000001</v>
      </c>
      <c r="J3377" s="49">
        <f>IFERROR(IF(Ações!$B3377="","",(VLOOKUP(Table_1[[#This Row],[AÇÕES]],'Dados Status Invest STOCKS'!A3363:AD3978,4)/Table_1[[#This Row],[LPA]]))/100,0)</f>
        <v>3.0533683289588804E-3</v>
      </c>
      <c r="K3377" s="64">
        <f>IFERROR(IF(Ações!$B3377="","",VLOOKUP(Table_1[[#This Row],[AÇÕES]],'Dados Status Invest STOCKS'!A3363:AD3978,2)),0)</f>
        <v>159.53</v>
      </c>
      <c r="L3377" s="65">
        <f>IFERROR(IF(Ações!$B3377="","",VLOOKUP(Table_1[[#This Row],[AÇÕES]],'Dados Status Invest STOCKS'!A3363:AD3978,3)/100),0)</f>
        <v>1.7600000000000001E-2</v>
      </c>
      <c r="M3377" s="66">
        <f>IFERROR(IF(Ações!$B3377="","",VLOOKUP(Table_1[[#This Row],[AÇÕES]],'Dados Status Invest STOCKS'!A3363:AD3978,28)),0)</f>
        <v>22.86</v>
      </c>
      <c r="N3377" s="66">
        <f>IFERROR(IF(Ações!$B3377="","",VLOOKUP(Table_1[[#This Row],[AÇÕES]],'Dados Status Invest STOCKS'!A3363:AD3978,27)),0)</f>
        <v>64.040000000000006</v>
      </c>
      <c r="O3377" s="66">
        <f>IFERROR(IF(Ações!$L3377="","",Ações!$K3377*Ações!$L3377),0)</f>
        <v>2.807728</v>
      </c>
      <c r="P3377" s="67">
        <f t="shared" si="52"/>
        <v>0.06</v>
      </c>
      <c r="Q3377" s="67">
        <f>IFERROR(Ações!$O3377/Ações!$M3377,0)</f>
        <v>0.12282274715660543</v>
      </c>
      <c r="R3377" s="67">
        <f>IFERROR(IF(Ações!$B3377="","",VLOOKUP(Table_1[[#This Row],[AÇÕES]],'Dados Status Invest STOCKS'!A3363:AD3978,18)/100),0)</f>
        <v>0.35700000000000004</v>
      </c>
      <c r="S3377" s="65">
        <f>IFERROR(IF(Ações!$B3377="","",VLOOKUP(Table_1[[#This Row],[AÇÕES]],'Dados Status Invest STOCKS'!A3363:AD3978,25)/100),0)</f>
        <v>0.5988</v>
      </c>
      <c r="T3377" s="67">
        <f>(1-Ações!$Q3377)*Ações!$R3377</f>
        <v>0.31315227926509187</v>
      </c>
      <c r="U3377" s="68">
        <f>IF(Ações!$S3377=0,Ações!$T3377,IF(Ações!$T3377=0,Ações!$S3377,AVERAGE(Ações!$S3377,Ações!$T3377)))</f>
        <v>0.45597613963254591</v>
      </c>
    </row>
    <row r="3378" spans="2:21" ht="15" customHeight="1" x14ac:dyDescent="0.2">
      <c r="B3378" s="63" t="str">
        <f>IFERROR('Dados Status Invest STOCKS'!A3365,"-")</f>
        <v>NXTC</v>
      </c>
      <c r="C3378" s="45">
        <f>IFERROR((Ações!$D3378-Ações!$K3378)/Ações!$D3378,0)</f>
        <v>0</v>
      </c>
      <c r="D3378" s="46">
        <f>(Ações!$O3378)/0.06</f>
        <v>0</v>
      </c>
      <c r="E3378" s="47">
        <f>IFERROR((Ações!$F3378-Ações!$K3378)/Ações!$F3378,0)</f>
        <v>0</v>
      </c>
      <c r="F3378" s="46" t="str">
        <f>IF(OR(Ações!$N3378&lt;0,Ações!$M3378&lt;0),"",(22.5*Ações!$M3378*Ações!$N3378)^0.5)</f>
        <v/>
      </c>
      <c r="G3378" s="47">
        <f>IFERROR((Ações!$H3378-Ações!$K3378)/Ações!$H3378,0)</f>
        <v>0</v>
      </c>
      <c r="H3378" s="48">
        <f>IFERROR(Ações!$I3378/(Ações!$P3378-Table_1[[#This Row],[CAGR LUCRO 5A]]),0)</f>
        <v>0</v>
      </c>
      <c r="I3378" s="48">
        <f>IF(Ações!$S3378&lt;0,"",Ações!$O3378*(1+Ações!$S3378))</f>
        <v>0</v>
      </c>
      <c r="J3378" s="49">
        <f>IFERROR(IF(Ações!$B3378="","",(VLOOKUP(Table_1[[#This Row],[AÇÕES]],'Dados Status Invest STOCKS'!A3364:AD3979,4)/Table_1[[#This Row],[LPA]]))/100,0)</f>
        <v>8.5365853658536592E-3</v>
      </c>
      <c r="K3378" s="64">
        <f>IFERROR(IF(Ações!$B3378="","",VLOOKUP(Table_1[[#This Row],[AÇÕES]],'Dados Status Invest STOCKS'!A3364:AD3979,2)),0)</f>
        <v>5.15</v>
      </c>
      <c r="L3378" s="65">
        <f>IFERROR(IF(Ações!$B3378="","",VLOOKUP(Table_1[[#This Row],[AÇÕES]],'Dados Status Invest STOCKS'!A3364:AD3979,3)/100),0)</f>
        <v>0</v>
      </c>
      <c r="M3378" s="66">
        <f>IFERROR(IF(Ações!$B3378="","",VLOOKUP(Table_1[[#This Row],[AÇÕES]],'Dados Status Invest STOCKS'!A3364:AD3979,28)),0)</f>
        <v>-2.46</v>
      </c>
      <c r="N3378" s="66">
        <f>IFERROR(IF(Ações!$B3378="","",VLOOKUP(Table_1[[#This Row],[AÇÕES]],'Dados Status Invest STOCKS'!A3364:AD3979,27)),0)</f>
        <v>8.99</v>
      </c>
      <c r="O3378" s="66">
        <f>IFERROR(IF(Ações!$L3378="","",Ações!$K3378*Ações!$L3378),0)</f>
        <v>0</v>
      </c>
      <c r="P3378" s="67">
        <f t="shared" si="52"/>
        <v>0.06</v>
      </c>
      <c r="Q3378" s="67">
        <f>IFERROR(Ações!$O3378/Ações!$M3378,0)</f>
        <v>0</v>
      </c>
      <c r="R3378" s="67">
        <f>IFERROR(IF(Ações!$B3378="","",VLOOKUP(Table_1[[#This Row],[AÇÕES]],'Dados Status Invest STOCKS'!A3364:AD3979,18)/100),0)</f>
        <v>-0.27360000000000001</v>
      </c>
      <c r="S3378" s="65">
        <f>IFERROR(IF(Ações!$B3378="","",VLOOKUP(Table_1[[#This Row],[AÇÕES]],'Dados Status Invest STOCKS'!A3364:AD3979,25)/100),0)</f>
        <v>0</v>
      </c>
      <c r="T3378" s="67">
        <f>(1-Ações!$Q3378)*Ações!$R3378</f>
        <v>-0.27360000000000001</v>
      </c>
      <c r="U3378" s="68">
        <f>IF(Ações!$S3378=0,Ações!$T3378,IF(Ações!$T3378=0,Ações!$S3378,AVERAGE(Ações!$S3378,Ações!$T3378)))</f>
        <v>-0.27360000000000001</v>
      </c>
    </row>
    <row r="3379" spans="2:21" ht="15" customHeight="1" x14ac:dyDescent="0.2">
      <c r="B3379" s="63" t="str">
        <f>IFERROR('Dados Status Invest STOCKS'!A3366,"-")</f>
        <v>NXTD</v>
      </c>
      <c r="C3379" s="45">
        <f>IFERROR((Ações!$D3379-Ações!$K3379)/Ações!$D3379,0)</f>
        <v>0</v>
      </c>
      <c r="D3379" s="46">
        <f>(Ações!$O3379)/0.06</f>
        <v>0</v>
      </c>
      <c r="E3379" s="47">
        <f>IFERROR((Ações!$F3379-Ações!$K3379)/Ações!$F3379,0)</f>
        <v>0</v>
      </c>
      <c r="F3379" s="46" t="str">
        <f>IF(OR(Ações!$N3379&lt;0,Ações!$M3379&lt;0),"",(22.5*Ações!$M3379*Ações!$N3379)^0.5)</f>
        <v/>
      </c>
      <c r="G3379" s="47">
        <f>IFERROR((Ações!$H3379-Ações!$K3379)/Ações!$H3379,0)</f>
        <v>0</v>
      </c>
      <c r="H3379" s="48">
        <f>IFERROR(Ações!$I3379/(Ações!$P3379-Table_1[[#This Row],[CAGR LUCRO 5A]]),0)</f>
        <v>0</v>
      </c>
      <c r="I3379" s="48">
        <f>IF(Ações!$S3379&lt;0,"",Ações!$O3379*(1+Ações!$S3379))</f>
        <v>0</v>
      </c>
      <c r="J3379" s="49">
        <f>IFERROR(IF(Ações!$B3379="","",(VLOOKUP(Table_1[[#This Row],[AÇÕES]],'Dados Status Invest STOCKS'!A3365:AD3980,4)/Table_1[[#This Row],[LPA]]))/100,0)</f>
        <v>4.6282051282051276E-2</v>
      </c>
      <c r="K3379" s="64">
        <f>IFERROR(IF(Ações!$B3379="","",VLOOKUP(Table_1[[#This Row],[AÇÕES]],'Dados Status Invest STOCKS'!A3365:AD3980,2)),0)</f>
        <v>2.83</v>
      </c>
      <c r="L3379" s="65">
        <f>IFERROR(IF(Ações!$B3379="","",VLOOKUP(Table_1[[#This Row],[AÇÕES]],'Dados Status Invest STOCKS'!A3365:AD3980,3)/100),0)</f>
        <v>0</v>
      </c>
      <c r="M3379" s="66">
        <f>IFERROR(IF(Ações!$B3379="","",VLOOKUP(Table_1[[#This Row],[AÇÕES]],'Dados Status Invest STOCKS'!A3365:AD3980,28)),0)</f>
        <v>-0.78</v>
      </c>
      <c r="N3379" s="66">
        <f>IFERROR(IF(Ações!$B3379="","",VLOOKUP(Table_1[[#This Row],[AÇÕES]],'Dados Status Invest STOCKS'!A3365:AD3980,27)),0)</f>
        <v>3.64</v>
      </c>
      <c r="O3379" s="66">
        <f>IFERROR(IF(Ações!$L3379="","",Ações!$K3379*Ações!$L3379),0)</f>
        <v>0</v>
      </c>
      <c r="P3379" s="67">
        <f t="shared" si="52"/>
        <v>0.06</v>
      </c>
      <c r="Q3379" s="67">
        <f>IFERROR(Ações!$O3379/Ações!$M3379,0)</f>
        <v>0</v>
      </c>
      <c r="R3379" s="67">
        <f>IFERROR(IF(Ações!$B3379="","",VLOOKUP(Table_1[[#This Row],[AÇÕES]],'Dados Status Invest STOCKS'!A3365:AD3980,18)/100),0)</f>
        <v>-0.2152</v>
      </c>
      <c r="S3379" s="65">
        <f>IFERROR(IF(Ações!$B3379="","",VLOOKUP(Table_1[[#This Row],[AÇÕES]],'Dados Status Invest STOCKS'!A3365:AD3980,25)/100),0)</f>
        <v>0</v>
      </c>
      <c r="T3379" s="67">
        <f>(1-Ações!$Q3379)*Ações!$R3379</f>
        <v>-0.2152</v>
      </c>
      <c r="U3379" s="68">
        <f>IF(Ações!$S3379=0,Ações!$T3379,IF(Ações!$T3379=0,Ações!$S3379,AVERAGE(Ações!$S3379,Ações!$T3379)))</f>
        <v>-0.2152</v>
      </c>
    </row>
    <row r="3380" spans="2:21" ht="15" customHeight="1" x14ac:dyDescent="0.2">
      <c r="B3380" s="63" t="str">
        <f>IFERROR('Dados Status Invest STOCKS'!A3367,"-")</f>
        <v>NYCB</v>
      </c>
      <c r="C3380" s="45">
        <f>IFERROR((Ações!$D3380-Ações!$K3380)/Ações!$D3380,0)</f>
        <v>-8.1081081081081016E-2</v>
      </c>
      <c r="D3380" s="46">
        <f>(Ações!$O3380)/0.06</f>
        <v>11.331250000000001</v>
      </c>
      <c r="E3380" s="47">
        <f>IFERROR((Ações!$F3380-Ações!$K3380)/Ações!$F3380,0)</f>
        <v>0.41478257778456568</v>
      </c>
      <c r="F3380" s="46">
        <f>IF(OR(Ações!$N3380&lt;0,Ações!$M3380&lt;0),"",(22.5*Ações!$M3380*Ações!$N3380)^0.5)</f>
        <v>20.93239116775721</v>
      </c>
      <c r="G3380" s="47">
        <f>IFERROR((Ações!$H3380-Ações!$K3380)/Ações!$H3380,0)</f>
        <v>-8.1081081081081016E-2</v>
      </c>
      <c r="H3380" s="48">
        <f>IFERROR(Ações!$I3380/(Ações!$P3380-Table_1[[#This Row],[CAGR LUCRO 5A]]),0)</f>
        <v>11.331250000000001</v>
      </c>
      <c r="I3380" s="48">
        <f>IF(Ações!$S3380&lt;0,"",Ações!$O3380*(1+Ações!$S3380))</f>
        <v>0.67987500000000001</v>
      </c>
      <c r="J3380" s="49">
        <f>IFERROR(IF(Ações!$B3380="","",(VLOOKUP(Table_1[[#This Row],[AÇÕES]],'Dados Status Invest STOCKS'!A3366:AD3981,4)/Table_1[[#This Row],[LPA]]))/100,0)</f>
        <v>7.276923076923078E-2</v>
      </c>
      <c r="K3380" s="64">
        <f>IFERROR(IF(Ações!$B3380="","",VLOOKUP(Table_1[[#This Row],[AÇÕES]],'Dados Status Invest STOCKS'!A3366:AD3981,2)),0)</f>
        <v>12.25</v>
      </c>
      <c r="L3380" s="65">
        <f>IFERROR(IF(Ações!$B3380="","",VLOOKUP(Table_1[[#This Row],[AÇÕES]],'Dados Status Invest STOCKS'!A3366:AD3981,3)/100),0)</f>
        <v>5.5500000000000001E-2</v>
      </c>
      <c r="M3380" s="66">
        <f>IFERROR(IF(Ações!$B3380="","",VLOOKUP(Table_1[[#This Row],[AÇÕES]],'Dados Status Invest STOCKS'!A3366:AD3981,28)),0)</f>
        <v>1.3</v>
      </c>
      <c r="N3380" s="66">
        <f>IFERROR(IF(Ações!$B3380="","",VLOOKUP(Table_1[[#This Row],[AÇÕES]],'Dados Status Invest STOCKS'!A3366:AD3981,27)),0)</f>
        <v>14.98</v>
      </c>
      <c r="O3380" s="66">
        <f>IFERROR(IF(Ações!$L3380="","",Ações!$K3380*Ações!$L3380),0)</f>
        <v>0.67987500000000001</v>
      </c>
      <c r="P3380" s="67">
        <f t="shared" si="52"/>
        <v>0.06</v>
      </c>
      <c r="Q3380" s="67">
        <f>IFERROR(Ações!$O3380/Ações!$M3380,0)</f>
        <v>0.52298076923076919</v>
      </c>
      <c r="R3380" s="67">
        <f>IFERROR(IF(Ações!$B3380="","",VLOOKUP(Table_1[[#This Row],[AÇÕES]],'Dados Status Invest STOCKS'!A3366:AD3981,18)/100),0)</f>
        <v>8.6500000000000007E-2</v>
      </c>
      <c r="S3380" s="65">
        <f>IFERROR(IF(Ações!$B3380="","",VLOOKUP(Table_1[[#This Row],[AÇÕES]],'Dados Status Invest STOCKS'!A3366:AD3981,25)/100),0)</f>
        <v>0</v>
      </c>
      <c r="T3380" s="67">
        <f>(1-Ações!$Q3380)*Ações!$R3380</f>
        <v>4.1262163461538472E-2</v>
      </c>
      <c r="U3380" s="68">
        <f>IF(Ações!$S3380=0,Ações!$T3380,IF(Ações!$T3380=0,Ações!$S3380,AVERAGE(Ações!$S3380,Ações!$T3380)))</f>
        <v>4.1262163461538472E-2</v>
      </c>
    </row>
    <row r="3381" spans="2:21" ht="15" customHeight="1" x14ac:dyDescent="0.2">
      <c r="B3381" s="63" t="str">
        <f>IFERROR('Dados Status Invest STOCKS'!A3368,"-")</f>
        <v>NYMX</v>
      </c>
      <c r="C3381" s="45">
        <f>IFERROR((Ações!$D3381-Ações!$K3381)/Ações!$D3381,0)</f>
        <v>0</v>
      </c>
      <c r="D3381" s="46">
        <f>(Ações!$O3381)/0.06</f>
        <v>0</v>
      </c>
      <c r="E3381" s="47">
        <f>IFERROR((Ações!$F3381-Ações!$K3381)/Ações!$F3381,0)</f>
        <v>0</v>
      </c>
      <c r="F3381" s="46" t="str">
        <f>IF(OR(Ações!$N3381&lt;0,Ações!$M3381&lt;0),"",(22.5*Ações!$M3381*Ações!$N3381)^0.5)</f>
        <v/>
      </c>
      <c r="G3381" s="47">
        <f>IFERROR((Ações!$H3381-Ações!$K3381)/Ações!$H3381,0)</f>
        <v>0</v>
      </c>
      <c r="H3381" s="48">
        <f>IFERROR(Ações!$I3381/(Ações!$P3381-Table_1[[#This Row],[CAGR LUCRO 5A]]),0)</f>
        <v>0</v>
      </c>
      <c r="I3381" s="48">
        <f>IF(Ações!$S3381&lt;0,"",Ações!$O3381*(1+Ações!$S3381))</f>
        <v>0</v>
      </c>
      <c r="J3381" s="49">
        <f>IFERROR(IF(Ações!$B3381="","",(VLOOKUP(Table_1[[#This Row],[AÇÕES]],'Dados Status Invest STOCKS'!A3367:AD3982,4)/Table_1[[#This Row],[LPA]]))/100,0)</f>
        <v>0.6359999999999999</v>
      </c>
      <c r="K3381" s="64">
        <f>IFERROR(IF(Ações!$B3381="","",VLOOKUP(Table_1[[#This Row],[AÇÕES]],'Dados Status Invest STOCKS'!A3367:AD3982,2)),0)</f>
        <v>1.4</v>
      </c>
      <c r="L3381" s="65">
        <f>IFERROR(IF(Ações!$B3381="","",VLOOKUP(Table_1[[#This Row],[AÇÕES]],'Dados Status Invest STOCKS'!A3367:AD3982,3)/100),0)</f>
        <v>0</v>
      </c>
      <c r="M3381" s="66">
        <f>IFERROR(IF(Ações!$B3381="","",VLOOKUP(Table_1[[#This Row],[AÇÕES]],'Dados Status Invest STOCKS'!A3367:AD3982,28)),0)</f>
        <v>-0.15</v>
      </c>
      <c r="N3381" s="66">
        <f>IFERROR(IF(Ações!$B3381="","",VLOOKUP(Table_1[[#This Row],[AÇÕES]],'Dados Status Invest STOCKS'!A3367:AD3982,27)),0)</f>
        <v>0.06</v>
      </c>
      <c r="O3381" s="66">
        <f>IFERROR(IF(Ações!$L3381="","",Ações!$K3381*Ações!$L3381),0)</f>
        <v>0</v>
      </c>
      <c r="P3381" s="67">
        <f t="shared" si="52"/>
        <v>0.06</v>
      </c>
      <c r="Q3381" s="67">
        <f>IFERROR(Ações!$O3381/Ações!$M3381,0)</f>
        <v>0</v>
      </c>
      <c r="R3381" s="67">
        <f>IFERROR(IF(Ações!$B3381="","",VLOOKUP(Table_1[[#This Row],[AÇÕES]],'Dados Status Invest STOCKS'!A3367:AD3982,18)/100),0)</f>
        <v>-2.6338999999999997</v>
      </c>
      <c r="S3381" s="65">
        <f>IFERROR(IF(Ações!$B3381="","",VLOOKUP(Table_1[[#This Row],[AÇÕES]],'Dados Status Invest STOCKS'!A3367:AD3982,25)/100),0)</f>
        <v>0</v>
      </c>
      <c r="T3381" s="67">
        <f>(1-Ações!$Q3381)*Ações!$R3381</f>
        <v>-2.6338999999999997</v>
      </c>
      <c r="U3381" s="68">
        <f>IF(Ações!$S3381=0,Ações!$T3381,IF(Ações!$T3381=0,Ações!$S3381,AVERAGE(Ações!$S3381,Ações!$T3381)))</f>
        <v>-2.6338999999999997</v>
      </c>
    </row>
    <row r="3382" spans="2:21" ht="15" customHeight="1" x14ac:dyDescent="0.2">
      <c r="B3382" s="63" t="str">
        <f>IFERROR('Dados Status Invest STOCKS'!A3369,"-")</f>
        <v>NYT</v>
      </c>
      <c r="C3382" s="45">
        <f>IFERROR((Ações!$D3382-Ações!$K3382)/Ações!$D3382,0)</f>
        <v>-7.450704225352113</v>
      </c>
      <c r="D3382" s="46">
        <f>(Ações!$O3382)/0.06</f>
        <v>4.6812666666666667</v>
      </c>
      <c r="E3382" s="47">
        <f>IFERROR((Ações!$F3382-Ações!$K3382)/Ações!$F3382,0)</f>
        <v>-1.8943263930167995</v>
      </c>
      <c r="F3382" s="46">
        <f>IF(OR(Ações!$N3382&lt;0,Ações!$M3382&lt;0),"",(22.5*Ações!$M3382*Ações!$N3382)^0.5)</f>
        <v>13.66811984144125</v>
      </c>
      <c r="G3382" s="47">
        <f>IFERROR((Ações!$H3382-Ações!$K3382)/Ações!$H3382,0)</f>
        <v>7.1380645144892654</v>
      </c>
      <c r="H3382" s="48">
        <f>IFERROR(Ações!$I3382/(Ações!$P3382-Table_1[[#This Row],[CAGR LUCRO 5A]]),0)</f>
        <v>-6.4450283809523796</v>
      </c>
      <c r="I3382" s="48">
        <f>IF(Ações!$S3382&lt;0,"",Ações!$O3382*(1+Ações!$S3382))</f>
        <v>0.31129487080000001</v>
      </c>
      <c r="J3382" s="49">
        <f>IFERROR(IF(Ações!$B3382="","",(VLOOKUP(Table_1[[#This Row],[AÇÕES]],'Dados Status Invest STOCKS'!A3368:AD3983,4)/Table_1[[#This Row],[LPA]]))/100,0)</f>
        <v>0.43663157894736843</v>
      </c>
      <c r="K3382" s="64">
        <f>IFERROR(IF(Ações!$B3382="","",VLOOKUP(Table_1[[#This Row],[AÇÕES]],'Dados Status Invest STOCKS'!A3368:AD3983,2)),0)</f>
        <v>39.56</v>
      </c>
      <c r="L3382" s="65">
        <f>IFERROR(IF(Ações!$B3382="","",VLOOKUP(Table_1[[#This Row],[AÇÕES]],'Dados Status Invest STOCKS'!A3368:AD3983,3)/100),0)</f>
        <v>7.0999999999999995E-3</v>
      </c>
      <c r="M3382" s="66">
        <f>IFERROR(IF(Ações!$B3382="","",VLOOKUP(Table_1[[#This Row],[AÇÕES]],'Dados Status Invest STOCKS'!A3368:AD3983,28)),0)</f>
        <v>0.95</v>
      </c>
      <c r="N3382" s="66">
        <f>IFERROR(IF(Ações!$B3382="","",VLOOKUP(Table_1[[#This Row],[AÇÕES]],'Dados Status Invest STOCKS'!A3368:AD3983,27)),0)</f>
        <v>8.74</v>
      </c>
      <c r="O3382" s="66">
        <f>IFERROR(IF(Ações!$L3382="","",Ações!$K3382*Ações!$L3382),0)</f>
        <v>0.28087600000000001</v>
      </c>
      <c r="P3382" s="67">
        <f t="shared" si="52"/>
        <v>0.06</v>
      </c>
      <c r="Q3382" s="67">
        <f>IFERROR(Ações!$O3382/Ações!$M3382,0)</f>
        <v>0.29565894736842108</v>
      </c>
      <c r="R3382" s="67">
        <f>IFERROR(IF(Ações!$B3382="","",VLOOKUP(Table_1[[#This Row],[AÇÕES]],'Dados Status Invest STOCKS'!A3368:AD3983,18)/100),0)</f>
        <v>0.1091</v>
      </c>
      <c r="S3382" s="65">
        <f>IFERROR(IF(Ações!$B3382="","",VLOOKUP(Table_1[[#This Row],[AÇÕES]],'Dados Status Invest STOCKS'!A3368:AD3983,25)/100),0)</f>
        <v>0.10830000000000001</v>
      </c>
      <c r="T3382" s="67">
        <f>(1-Ações!$Q3382)*Ações!$R3382</f>
        <v>7.6843608842105268E-2</v>
      </c>
      <c r="U3382" s="68">
        <f>IF(Ações!$S3382=0,Ações!$T3382,IF(Ações!$T3382=0,Ações!$S3382,AVERAGE(Ações!$S3382,Ações!$T3382)))</f>
        <v>9.2571804421052645E-2</v>
      </c>
    </row>
    <row r="3383" spans="2:21" ht="15" customHeight="1" x14ac:dyDescent="0.2">
      <c r="B3383" s="63" t="str">
        <f>IFERROR('Dados Status Invest STOCKS'!A3370,"-")</f>
        <v>OAS</v>
      </c>
      <c r="C3383" s="45">
        <f>IFERROR((Ações!$D3383-Ações!$K3383)/Ações!$D3383,0)</f>
        <v>-0.38568129330254031</v>
      </c>
      <c r="D3383" s="46">
        <f>(Ações!$O3383)/0.06</f>
        <v>93.758933333333331</v>
      </c>
      <c r="E3383" s="47">
        <f>IFERROR((Ações!$F3383-Ações!$K3383)/Ações!$F3383,0)</f>
        <v>0.39055752489241929</v>
      </c>
      <c r="F3383" s="46">
        <f>IF(OR(Ações!$N3383&lt;0,Ações!$M3383&lt;0),"",(22.5*Ações!$M3383*Ações!$N3383)^0.5)</f>
        <v>213.17844637767675</v>
      </c>
      <c r="G3383" s="47">
        <f>IFERROR((Ações!$H3383-Ações!$K3383)/Ações!$H3383,0)</f>
        <v>-0.38568129330254031</v>
      </c>
      <c r="H3383" s="48">
        <f>IFERROR(Ações!$I3383/(Ações!$P3383-Table_1[[#This Row],[CAGR LUCRO 5A]]),0)</f>
        <v>93.758933333333331</v>
      </c>
      <c r="I3383" s="48">
        <f>IF(Ações!$S3383&lt;0,"",Ações!$O3383*(1+Ações!$S3383))</f>
        <v>5.6255359999999994</v>
      </c>
      <c r="J3383" s="49">
        <f>IFERROR(IF(Ações!$B3383="","",(VLOOKUP(Table_1[[#This Row],[AÇÕES]],'Dados Status Invest STOCKS'!A3369:AD3984,4)/Table_1[[#This Row],[LPA]]))/100,0)</f>
        <v>6.6893424036281184E-4</v>
      </c>
      <c r="K3383" s="64">
        <f>IFERROR(IF(Ações!$B3383="","",VLOOKUP(Table_1[[#This Row],[AÇÕES]],'Dados Status Invest STOCKS'!A3369:AD3984,2)),0)</f>
        <v>129.91999999999999</v>
      </c>
      <c r="L3383" s="65">
        <f>IFERROR(IF(Ações!$B3383="","",VLOOKUP(Table_1[[#This Row],[AÇÕES]],'Dados Status Invest STOCKS'!A3369:AD3984,3)/100),0)</f>
        <v>4.3299999999999998E-2</v>
      </c>
      <c r="M3383" s="66">
        <f>IFERROR(IF(Ações!$B3383="","",VLOOKUP(Table_1[[#This Row],[AÇÕES]],'Dados Status Invest STOCKS'!A3369:AD3984,28)),0)</f>
        <v>44.1</v>
      </c>
      <c r="N3383" s="66">
        <f>IFERROR(IF(Ações!$B3383="","",VLOOKUP(Table_1[[#This Row],[AÇÕES]],'Dados Status Invest STOCKS'!A3369:AD3984,27)),0)</f>
        <v>45.8</v>
      </c>
      <c r="O3383" s="66">
        <f>IFERROR(IF(Ações!$L3383="","",Ações!$K3383*Ações!$L3383),0)</f>
        <v>5.6255359999999994</v>
      </c>
      <c r="P3383" s="67">
        <f t="shared" si="52"/>
        <v>0.06</v>
      </c>
      <c r="Q3383" s="67">
        <f>IFERROR(Ações!$O3383/Ações!$M3383,0)</f>
        <v>0.1275631746031746</v>
      </c>
      <c r="R3383" s="67">
        <f>IFERROR(IF(Ações!$B3383="","",VLOOKUP(Table_1[[#This Row],[AÇÕES]],'Dados Status Invest STOCKS'!A3369:AD3984,18)/100),0)</f>
        <v>0.96299999999999997</v>
      </c>
      <c r="S3383" s="65">
        <f>IFERROR(IF(Ações!$B3383="","",VLOOKUP(Table_1[[#This Row],[AÇÕES]],'Dados Status Invest STOCKS'!A3369:AD3984,25)/100),0)</f>
        <v>0</v>
      </c>
      <c r="T3383" s="67">
        <f>(1-Ações!$Q3383)*Ações!$R3383</f>
        <v>0.84015666285714286</v>
      </c>
      <c r="U3383" s="68">
        <f>IF(Ações!$S3383=0,Ações!$T3383,IF(Ações!$T3383=0,Ações!$S3383,AVERAGE(Ações!$S3383,Ações!$T3383)))</f>
        <v>0.84015666285714286</v>
      </c>
    </row>
    <row r="3384" spans="2:21" ht="15" customHeight="1" x14ac:dyDescent="0.2">
      <c r="B3384" s="63" t="str">
        <f>IFERROR('Dados Status Invest STOCKS'!A3371,"-")</f>
        <v>OBAS</v>
      </c>
      <c r="C3384" s="45">
        <f>IFERROR((Ações!$D3384-Ações!$K3384)/Ações!$D3384,0)</f>
        <v>0</v>
      </c>
      <c r="D3384" s="46">
        <f>(Ações!$O3384)/0.06</f>
        <v>0</v>
      </c>
      <c r="E3384" s="47">
        <f>IFERROR((Ações!$F3384-Ações!$K3384)/Ações!$F3384,0)</f>
        <v>0.21604393064544875</v>
      </c>
      <c r="F3384" s="46">
        <f>IF(OR(Ações!$N3384&lt;0,Ações!$M3384&lt;0),"",(22.5*Ações!$M3384*Ações!$N3384)^0.5)</f>
        <v>14.860526572096965</v>
      </c>
      <c r="G3384" s="47">
        <f>IFERROR((Ações!$H3384-Ações!$K3384)/Ações!$H3384,0)</f>
        <v>0</v>
      </c>
      <c r="H3384" s="48">
        <f>IFERROR(Ações!$I3384/(Ações!$P3384-Table_1[[#This Row],[CAGR LUCRO 5A]]),0)</f>
        <v>0</v>
      </c>
      <c r="I3384" s="48">
        <f>IF(Ações!$S3384&lt;0,"",Ações!$O3384*(1+Ações!$S3384))</f>
        <v>0</v>
      </c>
      <c r="J3384" s="49">
        <f>IFERROR(IF(Ações!$B3384="","",(VLOOKUP(Table_1[[#This Row],[AÇÕES]],'Dados Status Invest STOCKS'!A3370:AD3985,4)/Table_1[[#This Row],[LPA]]))/100,0)</f>
        <v>0.31327868852459018</v>
      </c>
      <c r="K3384" s="64">
        <f>IFERROR(IF(Ações!$B3384="","",VLOOKUP(Table_1[[#This Row],[AÇÕES]],'Dados Status Invest STOCKS'!A3370:AD3985,2)),0)</f>
        <v>11.65</v>
      </c>
      <c r="L3384" s="65">
        <f>IFERROR(IF(Ações!$B3384="","",VLOOKUP(Table_1[[#This Row],[AÇÕES]],'Dados Status Invest STOCKS'!A3370:AD3985,3)/100),0)</f>
        <v>0</v>
      </c>
      <c r="M3384" s="66">
        <f>IFERROR(IF(Ações!$B3384="","",VLOOKUP(Table_1[[#This Row],[AÇÕES]],'Dados Status Invest STOCKS'!A3370:AD3985,28)),0)</f>
        <v>0.61</v>
      </c>
      <c r="N3384" s="66">
        <f>IFERROR(IF(Ações!$B3384="","",VLOOKUP(Table_1[[#This Row],[AÇÕES]],'Dados Status Invest STOCKS'!A3370:AD3985,27)),0)</f>
        <v>16.09</v>
      </c>
      <c r="O3384" s="66">
        <f>IFERROR(IF(Ações!$L3384="","",Ações!$K3384*Ações!$L3384),0)</f>
        <v>0</v>
      </c>
      <c r="P3384" s="67">
        <f t="shared" si="52"/>
        <v>0.06</v>
      </c>
      <c r="Q3384" s="67">
        <f>IFERROR(Ações!$O3384/Ações!$M3384,0)</f>
        <v>0</v>
      </c>
      <c r="R3384" s="67">
        <f>IFERROR(IF(Ações!$B3384="","",VLOOKUP(Table_1[[#This Row],[AÇÕES]],'Dados Status Invest STOCKS'!A3370:AD3985,18)/100),0)</f>
        <v>3.7900000000000003E-2</v>
      </c>
      <c r="S3384" s="65">
        <f>IFERROR(IF(Ações!$B3384="","",VLOOKUP(Table_1[[#This Row],[AÇÕES]],'Dados Status Invest STOCKS'!A3370:AD3985,25)/100),0)</f>
        <v>0</v>
      </c>
      <c r="T3384" s="67">
        <f>(1-Ações!$Q3384)*Ações!$R3384</f>
        <v>3.7900000000000003E-2</v>
      </c>
      <c r="U3384" s="68">
        <f>IF(Ações!$S3384=0,Ações!$T3384,IF(Ações!$T3384=0,Ações!$S3384,AVERAGE(Ações!$S3384,Ações!$T3384)))</f>
        <v>3.7900000000000003E-2</v>
      </c>
    </row>
    <row r="3385" spans="2:21" ht="15" customHeight="1" x14ac:dyDescent="0.2">
      <c r="B3385" s="63" t="str">
        <f>IFERROR('Dados Status Invest STOCKS'!A3372,"-")</f>
        <v>OBCI</v>
      </c>
      <c r="C3385" s="45">
        <f>IFERROR((Ações!$D3385-Ações!$K3385)/Ações!$D3385,0)</f>
        <v>-3.3165467625899283</v>
      </c>
      <c r="D3385" s="46">
        <f>(Ações!$O3385)/0.06</f>
        <v>2.0039166666666666</v>
      </c>
      <c r="E3385" s="47">
        <f>IFERROR((Ações!$F3385-Ações!$K3385)/Ações!$F3385,0)</f>
        <v>0.13991637795512654</v>
      </c>
      <c r="F3385" s="46">
        <f>IF(OR(Ações!$N3385&lt;0,Ações!$M3385&lt;0),"",(22.5*Ações!$M3385*Ações!$N3385)^0.5)</f>
        <v>10.05716162741755</v>
      </c>
      <c r="G3385" s="47">
        <f>IFERROR((Ações!$H3385-Ações!$K3385)/Ações!$H3385,0)</f>
        <v>31.407046911490422</v>
      </c>
      <c r="H3385" s="48">
        <f>IFERROR(Ações!$I3385/(Ações!$P3385-Table_1[[#This Row],[CAGR LUCRO 5A]]),0)</f>
        <v>-0.28447353092783501</v>
      </c>
      <c r="I3385" s="48">
        <f>IF(Ações!$S3385&lt;0,"",Ações!$O3385*(1+Ações!$S3385))</f>
        <v>0.22075145999999998</v>
      </c>
      <c r="J3385" s="49">
        <f>IFERROR(IF(Ações!$B3385="","",(VLOOKUP(Table_1[[#This Row],[AÇÕES]],'Dados Status Invest STOCKS'!A3371:AD3986,4)/Table_1[[#This Row],[LPA]]))/100,0)</f>
        <v>0.10417582417582417</v>
      </c>
      <c r="K3385" s="64">
        <f>IFERROR(IF(Ações!$B3385="","",VLOOKUP(Table_1[[#This Row],[AÇÕES]],'Dados Status Invest STOCKS'!A3371:AD3986,2)),0)</f>
        <v>8.65</v>
      </c>
      <c r="L3385" s="65">
        <f>IFERROR(IF(Ações!$B3385="","",VLOOKUP(Table_1[[#This Row],[AÇÕES]],'Dados Status Invest STOCKS'!A3371:AD3986,3)/100),0)</f>
        <v>1.3899999999999999E-2</v>
      </c>
      <c r="M3385" s="66">
        <f>IFERROR(IF(Ações!$B3385="","",VLOOKUP(Table_1[[#This Row],[AÇÕES]],'Dados Status Invest STOCKS'!A3371:AD3986,28)),0)</f>
        <v>0.91</v>
      </c>
      <c r="N3385" s="66">
        <f>IFERROR(IF(Ações!$B3385="","",VLOOKUP(Table_1[[#This Row],[AÇÕES]],'Dados Status Invest STOCKS'!A3371:AD3986,27)),0)</f>
        <v>4.9400000000000004</v>
      </c>
      <c r="O3385" s="66">
        <f>IFERROR(IF(Ações!$L3385="","",Ações!$K3385*Ações!$L3385),0)</f>
        <v>0.12023499999999999</v>
      </c>
      <c r="P3385" s="67">
        <f t="shared" si="52"/>
        <v>0.06</v>
      </c>
      <c r="Q3385" s="67">
        <f>IFERROR(Ações!$O3385/Ações!$M3385,0)</f>
        <v>0.13212637362637361</v>
      </c>
      <c r="R3385" s="67">
        <f>IFERROR(IF(Ações!$B3385="","",VLOOKUP(Table_1[[#This Row],[AÇÕES]],'Dados Status Invest STOCKS'!A3371:AD3986,18)/100),0)</f>
        <v>0.18460000000000001</v>
      </c>
      <c r="S3385" s="65">
        <f>IFERROR(IF(Ações!$B3385="","",VLOOKUP(Table_1[[#This Row],[AÇÕES]],'Dados Status Invest STOCKS'!A3371:AD3986,25)/100),0)</f>
        <v>0.83599999999999997</v>
      </c>
      <c r="T3385" s="67">
        <f>(1-Ações!$Q3385)*Ações!$R3385</f>
        <v>0.16020947142857145</v>
      </c>
      <c r="U3385" s="68">
        <f>IF(Ações!$S3385=0,Ações!$T3385,IF(Ações!$T3385=0,Ações!$S3385,AVERAGE(Ações!$S3385,Ações!$T3385)))</f>
        <v>0.49810473571428571</v>
      </c>
    </row>
    <row r="3386" spans="2:21" ht="15" customHeight="1" x14ac:dyDescent="0.2">
      <c r="B3386" s="63" t="str">
        <f>IFERROR('Dados Status Invest STOCKS'!A3373,"-")</f>
        <v>OBLN</v>
      </c>
      <c r="C3386" s="45">
        <f>IFERROR((Ações!$D3386-Ações!$K3386)/Ações!$D3386,0)</f>
        <v>0</v>
      </c>
      <c r="D3386" s="46">
        <f>(Ações!$O3386)/0.06</f>
        <v>0</v>
      </c>
      <c r="E3386" s="47">
        <f>IFERROR((Ações!$F3386-Ações!$K3386)/Ações!$F3386,0)</f>
        <v>0</v>
      </c>
      <c r="F3386" s="46" t="str">
        <f>IF(OR(Ações!$N3386&lt;0,Ações!$M3386&lt;0),"",(22.5*Ações!$M3386*Ações!$N3386)^0.5)</f>
        <v/>
      </c>
      <c r="G3386" s="47">
        <f>IFERROR((Ações!$H3386-Ações!$K3386)/Ações!$H3386,0)</f>
        <v>0</v>
      </c>
      <c r="H3386" s="48">
        <f>IFERROR(Ações!$I3386/(Ações!$P3386-Table_1[[#This Row],[CAGR LUCRO 5A]]),0)</f>
        <v>0</v>
      </c>
      <c r="I3386" s="48">
        <f>IF(Ações!$S3386&lt;0,"",Ações!$O3386*(1+Ações!$S3386))</f>
        <v>0</v>
      </c>
      <c r="J3386" s="49">
        <f>IFERROR(IF(Ações!$B3386="","",(VLOOKUP(Table_1[[#This Row],[AÇÕES]],'Dados Status Invest STOCKS'!A3372:AD3987,4)/Table_1[[#This Row],[LPA]]))/100,0)</f>
        <v>2.4285714285714285E-2</v>
      </c>
      <c r="K3386" s="64">
        <f>IFERROR(IF(Ações!$B3386="","",VLOOKUP(Table_1[[#This Row],[AÇÕES]],'Dados Status Invest STOCKS'!A3372:AD3987,2)),0)</f>
        <v>3.05</v>
      </c>
      <c r="L3386" s="65">
        <f>IFERROR(IF(Ações!$B3386="","",VLOOKUP(Table_1[[#This Row],[AÇÕES]],'Dados Status Invest STOCKS'!A3372:AD3987,3)/100),0)</f>
        <v>0</v>
      </c>
      <c r="M3386" s="66">
        <f>IFERROR(IF(Ações!$B3386="","",VLOOKUP(Table_1[[#This Row],[AÇÕES]],'Dados Status Invest STOCKS'!A3372:AD3987,28)),0)</f>
        <v>-1.1200000000000001</v>
      </c>
      <c r="N3386" s="66">
        <f>IFERROR(IF(Ações!$B3386="","",VLOOKUP(Table_1[[#This Row],[AÇÕES]],'Dados Status Invest STOCKS'!A3372:AD3987,27)),0)</f>
        <v>1.01</v>
      </c>
      <c r="O3386" s="66">
        <f>IFERROR(IF(Ações!$L3386="","",Ações!$K3386*Ações!$L3386),0)</f>
        <v>0</v>
      </c>
      <c r="P3386" s="67">
        <f t="shared" si="52"/>
        <v>0.06</v>
      </c>
      <c r="Q3386" s="67">
        <f>IFERROR(Ações!$O3386/Ações!$M3386,0)</f>
        <v>0</v>
      </c>
      <c r="R3386" s="67">
        <f>IFERROR(IF(Ações!$B3386="","",VLOOKUP(Table_1[[#This Row],[AÇÕES]],'Dados Status Invest STOCKS'!A3372:AD3987,18)/100),0)</f>
        <v>-1.1131</v>
      </c>
      <c r="S3386" s="65">
        <f>IFERROR(IF(Ações!$B3386="","",VLOOKUP(Table_1[[#This Row],[AÇÕES]],'Dados Status Invest STOCKS'!A3372:AD3987,25)/100),0)</f>
        <v>0</v>
      </c>
      <c r="T3386" s="67">
        <f>(1-Ações!$Q3386)*Ações!$R3386</f>
        <v>-1.1131</v>
      </c>
      <c r="U3386" s="68">
        <f>IF(Ações!$S3386=0,Ações!$T3386,IF(Ações!$T3386=0,Ações!$S3386,AVERAGE(Ações!$S3386,Ações!$T3386)))</f>
        <v>-1.1131</v>
      </c>
    </row>
    <row r="3387" spans="2:21" ht="15" customHeight="1" x14ac:dyDescent="0.2">
      <c r="B3387" s="63" t="str">
        <f>IFERROR('Dados Status Invest STOCKS'!A3374,"-")</f>
        <v>OBNK</v>
      </c>
      <c r="C3387" s="45">
        <f>IFERROR((Ações!$D3387-Ações!$K3387)/Ações!$D3387,0)</f>
        <v>-4.3097345132743374</v>
      </c>
      <c r="D3387" s="46">
        <f>(Ações!$O3387)/0.06</f>
        <v>8.1454166666666659</v>
      </c>
      <c r="E3387" s="47">
        <f>IFERROR((Ações!$F3387-Ações!$K3387)/Ações!$F3387,0)</f>
        <v>0.1842247569213587</v>
      </c>
      <c r="F3387" s="46">
        <f>IF(OR(Ações!$N3387&lt;0,Ações!$M3387&lt;0),"",(22.5*Ações!$M3387*Ações!$N3387)^0.5)</f>
        <v>53.017053860055263</v>
      </c>
      <c r="G3387" s="47">
        <f>IFERROR((Ações!$H3387-Ações!$K3387)/Ações!$H3387,0)</f>
        <v>-4.3097345132743374</v>
      </c>
      <c r="H3387" s="48">
        <f>IFERROR(Ações!$I3387/(Ações!$P3387-Table_1[[#This Row],[CAGR LUCRO 5A]]),0)</f>
        <v>8.1454166666666659</v>
      </c>
      <c r="I3387" s="48">
        <f>IF(Ações!$S3387&lt;0,"",Ações!$O3387*(1+Ações!$S3387))</f>
        <v>0.48872499999999997</v>
      </c>
      <c r="J3387" s="49">
        <f>IFERROR(IF(Ações!$B3387="","",(VLOOKUP(Table_1[[#This Row],[AÇÕES]],'Dados Status Invest STOCKS'!A3373:AD3988,4)/Table_1[[#This Row],[LPA]]))/100,0)</f>
        <v>2.4975961538461537E-2</v>
      </c>
      <c r="K3387" s="64">
        <f>IFERROR(IF(Ações!$B3387="","",VLOOKUP(Table_1[[#This Row],[AÇÕES]],'Dados Status Invest STOCKS'!A3373:AD3988,2)),0)</f>
        <v>43.25</v>
      </c>
      <c r="L3387" s="65">
        <f>IFERROR(IF(Ações!$B3387="","",VLOOKUP(Table_1[[#This Row],[AÇÕES]],'Dados Status Invest STOCKS'!A3373:AD3988,3)/100),0)</f>
        <v>1.1299999999999999E-2</v>
      </c>
      <c r="M3387" s="66">
        <f>IFERROR(IF(Ações!$B3387="","",VLOOKUP(Table_1[[#This Row],[AÇÕES]],'Dados Status Invest STOCKS'!A3373:AD3988,28)),0)</f>
        <v>4.16</v>
      </c>
      <c r="N3387" s="66">
        <f>IFERROR(IF(Ações!$B3387="","",VLOOKUP(Table_1[[#This Row],[AÇÕES]],'Dados Status Invest STOCKS'!A3373:AD3988,27)),0)</f>
        <v>30.03</v>
      </c>
      <c r="O3387" s="66">
        <f>IFERROR(IF(Ações!$L3387="","",Ações!$K3387*Ações!$L3387),0)</f>
        <v>0.48872499999999997</v>
      </c>
      <c r="P3387" s="67">
        <f t="shared" si="52"/>
        <v>0.06</v>
      </c>
      <c r="Q3387" s="67">
        <f>IFERROR(Ações!$O3387/Ações!$M3387,0)</f>
        <v>0.11748197115384613</v>
      </c>
      <c r="R3387" s="67">
        <f>IFERROR(IF(Ações!$B3387="","",VLOOKUP(Table_1[[#This Row],[AÇÕES]],'Dados Status Invest STOCKS'!A3373:AD3988,18)/100),0)</f>
        <v>0.1386</v>
      </c>
      <c r="S3387" s="65">
        <f>IFERROR(IF(Ações!$B3387="","",VLOOKUP(Table_1[[#This Row],[AÇÕES]],'Dados Status Invest STOCKS'!A3373:AD3988,25)/100),0)</f>
        <v>0</v>
      </c>
      <c r="T3387" s="67">
        <f>(1-Ações!$Q3387)*Ações!$R3387</f>
        <v>0.12231699879807692</v>
      </c>
      <c r="U3387" s="68">
        <f>IF(Ações!$S3387=0,Ações!$T3387,IF(Ações!$T3387=0,Ações!$S3387,AVERAGE(Ações!$S3387,Ações!$T3387)))</f>
        <v>0.12231699879807692</v>
      </c>
    </row>
    <row r="3388" spans="2:21" ht="15" customHeight="1" x14ac:dyDescent="0.2">
      <c r="B3388" s="63" t="str">
        <f>IFERROR('Dados Status Invest STOCKS'!A3375,"-")</f>
        <v>OBSV</v>
      </c>
      <c r="C3388" s="45">
        <f>IFERROR((Ações!$D3388-Ações!$K3388)/Ações!$D3388,0)</f>
        <v>0</v>
      </c>
      <c r="D3388" s="46">
        <f>(Ações!$O3388)/0.06</f>
        <v>0</v>
      </c>
      <c r="E3388" s="47">
        <f>IFERROR((Ações!$F3388-Ações!$K3388)/Ações!$F3388,0)</f>
        <v>0</v>
      </c>
      <c r="F3388" s="46" t="str">
        <f>IF(OR(Ações!$N3388&lt;0,Ações!$M3388&lt;0),"",(22.5*Ações!$M3388*Ações!$N3388)^0.5)</f>
        <v/>
      </c>
      <c r="G3388" s="47">
        <f>IFERROR((Ações!$H3388-Ações!$K3388)/Ações!$H3388,0)</f>
        <v>0</v>
      </c>
      <c r="H3388" s="48">
        <f>IFERROR(Ações!$I3388/(Ações!$P3388-Table_1[[#This Row],[CAGR LUCRO 5A]]),0)</f>
        <v>0</v>
      </c>
      <c r="I3388" s="48">
        <f>IF(Ações!$S3388&lt;0,"",Ações!$O3388*(1+Ações!$S3388))</f>
        <v>0</v>
      </c>
      <c r="J3388" s="49">
        <f>IFERROR(IF(Ações!$B3388="","",(VLOOKUP(Table_1[[#This Row],[AÇÕES]],'Dados Status Invest STOCKS'!A3374:AD3989,4)/Table_1[[#This Row],[LPA]]))/100,0)</f>
        <v>1.3523809523809523E-2</v>
      </c>
      <c r="K3388" s="64">
        <f>IFERROR(IF(Ações!$B3388="","",VLOOKUP(Table_1[[#This Row],[AÇÕES]],'Dados Status Invest STOCKS'!A3374:AD3989,2)),0)</f>
        <v>1.5</v>
      </c>
      <c r="L3388" s="65">
        <f>IFERROR(IF(Ações!$B3388="","",VLOOKUP(Table_1[[#This Row],[AÇÕES]],'Dados Status Invest STOCKS'!A3374:AD3989,3)/100),0)</f>
        <v>0</v>
      </c>
      <c r="M3388" s="66">
        <f>IFERROR(IF(Ações!$B3388="","",VLOOKUP(Table_1[[#This Row],[AÇÕES]],'Dados Status Invest STOCKS'!A3374:AD3989,28)),0)</f>
        <v>-1.05</v>
      </c>
      <c r="N3388" s="66">
        <f>IFERROR(IF(Ações!$B3388="","",VLOOKUP(Table_1[[#This Row],[AÇÕES]],'Dados Status Invest STOCKS'!A3374:AD3989,27)),0)</f>
        <v>0.53</v>
      </c>
      <c r="O3388" s="66">
        <f>IFERROR(IF(Ações!$L3388="","",Ações!$K3388*Ações!$L3388),0)</f>
        <v>0</v>
      </c>
      <c r="P3388" s="67">
        <f t="shared" si="52"/>
        <v>0.06</v>
      </c>
      <c r="Q3388" s="67">
        <f>IFERROR(Ações!$O3388/Ações!$M3388,0)</f>
        <v>0</v>
      </c>
      <c r="R3388" s="67">
        <f>IFERROR(IF(Ações!$B3388="","",VLOOKUP(Table_1[[#This Row],[AÇÕES]],'Dados Status Invest STOCKS'!A3374:AD3989,18)/100),0)</f>
        <v>-1.972</v>
      </c>
      <c r="S3388" s="65">
        <f>IFERROR(IF(Ações!$B3388="","",VLOOKUP(Table_1[[#This Row],[AÇÕES]],'Dados Status Invest STOCKS'!A3374:AD3989,25)/100),0)</f>
        <v>0</v>
      </c>
      <c r="T3388" s="67">
        <f>(1-Ações!$Q3388)*Ações!$R3388</f>
        <v>-1.972</v>
      </c>
      <c r="U3388" s="68">
        <f>IF(Ações!$S3388=0,Ações!$T3388,IF(Ações!$T3388=0,Ações!$S3388,AVERAGE(Ações!$S3388,Ações!$T3388)))</f>
        <v>-1.972</v>
      </c>
    </row>
    <row r="3389" spans="2:21" ht="15" customHeight="1" x14ac:dyDescent="0.2">
      <c r="B3389" s="63" t="str">
        <f>IFERROR('Dados Status Invest STOCKS'!A3376,"-")</f>
        <v>OC</v>
      </c>
      <c r="C3389" s="45">
        <f>IFERROR((Ações!$D3389-Ações!$K3389)/Ações!$D3389,0)</f>
        <v>-3.9180327868852456</v>
      </c>
      <c r="D3389" s="46">
        <f>(Ações!$O3389)/0.06</f>
        <v>18.761566666666667</v>
      </c>
      <c r="E3389" s="47">
        <f>IFERROR((Ações!$F3389-Ações!$K3389)/Ações!$F3389,0)</f>
        <v>4.7311967546563721E-2</v>
      </c>
      <c r="F3389" s="46">
        <f>IF(OR(Ações!$N3389&lt;0,Ações!$M3389&lt;0),"",(22.5*Ações!$M3389*Ações!$N3389)^0.5)</f>
        <v>96.852271527311117</v>
      </c>
      <c r="G3389" s="47">
        <f>IFERROR((Ações!$H3389-Ações!$K3389)/Ações!$H3389,0)</f>
        <v>-3.9180327868852456</v>
      </c>
      <c r="H3389" s="48">
        <f>IFERROR(Ações!$I3389/(Ações!$P3389-Table_1[[#This Row],[CAGR LUCRO 5A]]),0)</f>
        <v>18.761566666666667</v>
      </c>
      <c r="I3389" s="48">
        <f>IF(Ações!$S3389&lt;0,"",Ações!$O3389*(1+Ações!$S3389))</f>
        <v>1.125694</v>
      </c>
      <c r="J3389" s="49">
        <f>IFERROR(IF(Ações!$B3389="","",(VLOOKUP(Table_1[[#This Row],[AÇÕES]],'Dados Status Invest STOCKS'!A3375:AD3990,4)/Table_1[[#This Row],[LPA]]))/100,0)</f>
        <v>9.316582914572864E-3</v>
      </c>
      <c r="K3389" s="64">
        <f>IFERROR(IF(Ações!$B3389="","",VLOOKUP(Table_1[[#This Row],[AÇÕES]],'Dados Status Invest STOCKS'!A3375:AD3990,2)),0)</f>
        <v>92.27</v>
      </c>
      <c r="L3389" s="65">
        <f>IFERROR(IF(Ações!$B3389="","",VLOOKUP(Table_1[[#This Row],[AÇÕES]],'Dados Status Invest STOCKS'!A3375:AD3990,3)/100),0)</f>
        <v>1.2199999999999999E-2</v>
      </c>
      <c r="M3389" s="66">
        <f>IFERROR(IF(Ações!$B3389="","",VLOOKUP(Table_1[[#This Row],[AÇÕES]],'Dados Status Invest STOCKS'!A3375:AD3990,28)),0)</f>
        <v>9.9499999999999993</v>
      </c>
      <c r="N3389" s="66">
        <f>IFERROR(IF(Ações!$B3389="","",VLOOKUP(Table_1[[#This Row],[AÇÕES]],'Dados Status Invest STOCKS'!A3375:AD3990,27)),0)</f>
        <v>41.9</v>
      </c>
      <c r="O3389" s="66">
        <f>IFERROR(IF(Ações!$L3389="","",Ações!$K3389*Ações!$L3389),0)</f>
        <v>1.125694</v>
      </c>
      <c r="P3389" s="67">
        <f t="shared" si="52"/>
        <v>0.06</v>
      </c>
      <c r="Q3389" s="67">
        <f>IFERROR(Ações!$O3389/Ações!$M3389,0)</f>
        <v>0.11313507537688443</v>
      </c>
      <c r="R3389" s="67">
        <f>IFERROR(IF(Ações!$B3389="","",VLOOKUP(Table_1[[#This Row],[AÇÕES]],'Dados Status Invest STOCKS'!A3375:AD3990,18)/100),0)</f>
        <v>0.23749999999999999</v>
      </c>
      <c r="S3389" s="65">
        <f>IFERROR(IF(Ações!$B3389="","",VLOOKUP(Table_1[[#This Row],[AÇÕES]],'Dados Status Invest STOCKS'!A3375:AD3990,25)/100),0)</f>
        <v>0</v>
      </c>
      <c r="T3389" s="67">
        <f>(1-Ações!$Q3389)*Ações!$R3389</f>
        <v>0.21063041959798995</v>
      </c>
      <c r="U3389" s="68">
        <f>IF(Ações!$S3389=0,Ações!$T3389,IF(Ações!$T3389=0,Ações!$S3389,AVERAGE(Ações!$S3389,Ações!$T3389)))</f>
        <v>0.21063041959798995</v>
      </c>
    </row>
    <row r="3390" spans="2:21" ht="15" customHeight="1" x14ac:dyDescent="0.2">
      <c r="B3390" s="63" t="str">
        <f>IFERROR('Dados Status Invest STOCKS'!A3377,"-")</f>
        <v>OCC</v>
      </c>
      <c r="C3390" s="45">
        <f>IFERROR((Ações!$D3390-Ações!$K3390)/Ações!$D3390,0)</f>
        <v>0</v>
      </c>
      <c r="D3390" s="46">
        <f>(Ações!$O3390)/0.06</f>
        <v>0</v>
      </c>
      <c r="E3390" s="47">
        <f>IFERROR((Ações!$F3390-Ações!$K3390)/Ações!$F3390,0)</f>
        <v>0.40826359273415447</v>
      </c>
      <c r="F3390" s="46">
        <f>IF(OR(Ações!$N3390&lt;0,Ações!$M3390&lt;0),"",(22.5*Ações!$M3390*Ações!$N3390)^0.5)</f>
        <v>7.3005479246423688</v>
      </c>
      <c r="G3390" s="47">
        <f>IFERROR((Ações!$H3390-Ações!$K3390)/Ações!$H3390,0)</f>
        <v>0</v>
      </c>
      <c r="H3390" s="48">
        <f>IFERROR(Ações!$I3390/(Ações!$P3390-Table_1[[#This Row],[CAGR LUCRO 5A]]),0)</f>
        <v>0</v>
      </c>
      <c r="I3390" s="48">
        <f>IF(Ações!$S3390&lt;0,"",Ações!$O3390*(1+Ações!$S3390))</f>
        <v>0</v>
      </c>
      <c r="J3390" s="49">
        <f>IFERROR(IF(Ações!$B3390="","",(VLOOKUP(Table_1[[#This Row],[AÇÕES]],'Dados Status Invest STOCKS'!A3376:AD3991,4)/Table_1[[#This Row],[LPA]]))/100,0)</f>
        <v>6.1190476190476184E-2</v>
      </c>
      <c r="K3390" s="64">
        <f>IFERROR(IF(Ações!$B3390="","",VLOOKUP(Table_1[[#This Row],[AÇÕES]],'Dados Status Invest STOCKS'!A3376:AD3991,2)),0)</f>
        <v>4.32</v>
      </c>
      <c r="L3390" s="65">
        <f>IFERROR(IF(Ações!$B3390="","",VLOOKUP(Table_1[[#This Row],[AÇÕES]],'Dados Status Invest STOCKS'!A3376:AD3991,3)/100),0)</f>
        <v>0</v>
      </c>
      <c r="M3390" s="66">
        <f>IFERROR(IF(Ações!$B3390="","",VLOOKUP(Table_1[[#This Row],[AÇÕES]],'Dados Status Invest STOCKS'!A3376:AD3991,28)),0)</f>
        <v>0.84</v>
      </c>
      <c r="N3390" s="66">
        <f>IFERROR(IF(Ações!$B3390="","",VLOOKUP(Table_1[[#This Row],[AÇÕES]],'Dados Status Invest STOCKS'!A3376:AD3991,27)),0)</f>
        <v>2.82</v>
      </c>
      <c r="O3390" s="66">
        <f>IFERROR(IF(Ações!$L3390="","",Ações!$K3390*Ações!$L3390),0)</f>
        <v>0</v>
      </c>
      <c r="P3390" s="67">
        <f t="shared" si="52"/>
        <v>0.06</v>
      </c>
      <c r="Q3390" s="67">
        <f>IFERROR(Ações!$O3390/Ações!$M3390,0)</f>
        <v>0</v>
      </c>
      <c r="R3390" s="67">
        <f>IFERROR(IF(Ações!$B3390="","",VLOOKUP(Table_1[[#This Row],[AÇÕES]],'Dados Status Invest STOCKS'!A3376:AD3991,18)/100),0)</f>
        <v>0.29770000000000002</v>
      </c>
      <c r="S3390" s="65">
        <f>IFERROR(IF(Ações!$B3390="","",VLOOKUP(Table_1[[#This Row],[AÇÕES]],'Dados Status Invest STOCKS'!A3376:AD3991,25)/100),0)</f>
        <v>0</v>
      </c>
      <c r="T3390" s="67">
        <f>(1-Ações!$Q3390)*Ações!$R3390</f>
        <v>0.29770000000000002</v>
      </c>
      <c r="U3390" s="68">
        <f>IF(Ações!$S3390=0,Ações!$T3390,IF(Ações!$T3390=0,Ações!$S3390,AVERAGE(Ações!$S3390,Ações!$T3390)))</f>
        <v>0.29770000000000002</v>
      </c>
    </row>
    <row r="3391" spans="2:21" ht="15" customHeight="1" x14ac:dyDescent="0.2">
      <c r="B3391" s="63" t="str">
        <f>IFERROR('Dados Status Invest STOCKS'!A3378,"-")</f>
        <v>OCFC</v>
      </c>
      <c r="C3391" s="45">
        <f>IFERROR((Ações!$D3391-Ações!$K3391)/Ações!$D3391,0)</f>
        <v>-0.23711340206185566</v>
      </c>
      <c r="D3391" s="46">
        <f>(Ações!$O3391)/0.06</f>
        <v>18.640166666666666</v>
      </c>
      <c r="E3391" s="47">
        <f>IFERROR((Ações!$F3391-Ações!$K3391)/Ações!$F3391,0)</f>
        <v>0.3119412284145715</v>
      </c>
      <c r="F3391" s="46">
        <f>IF(OR(Ações!$N3391&lt;0,Ações!$M3391&lt;0),"",(22.5*Ações!$M3391*Ações!$N3391)^0.5)</f>
        <v>33.514578917241373</v>
      </c>
      <c r="G3391" s="47">
        <f>IFERROR((Ações!$H3391-Ações!$K3391)/Ações!$H3391,0)</f>
        <v>4.2064549617919349</v>
      </c>
      <c r="H3391" s="48">
        <f>IFERROR(Ações!$I3391/(Ações!$P3391-Table_1[[#This Row],[CAGR LUCRO 5A]]),0)</f>
        <v>-7.1917429918032783</v>
      </c>
      <c r="I3391" s="48">
        <f>IF(Ações!$S3391&lt;0,"",Ações!$O3391*(1+Ações!$S3391))</f>
        <v>1.4038282319999997</v>
      </c>
      <c r="J3391" s="49">
        <f>IFERROR(IF(Ações!$B3391="","",(VLOOKUP(Table_1[[#This Row],[AÇÕES]],'Dados Status Invest STOCKS'!A3377:AD3992,4)/Table_1[[#This Row],[LPA]]))/100,0)</f>
        <v>6.0051020408163264E-2</v>
      </c>
      <c r="K3391" s="64">
        <f>IFERROR(IF(Ações!$B3391="","",VLOOKUP(Table_1[[#This Row],[AÇÕES]],'Dados Status Invest STOCKS'!A3377:AD3992,2)),0)</f>
        <v>23.06</v>
      </c>
      <c r="L3391" s="65">
        <f>IFERROR(IF(Ações!$B3391="","",VLOOKUP(Table_1[[#This Row],[AÇÕES]],'Dados Status Invest STOCKS'!A3377:AD3992,3)/100),0)</f>
        <v>4.8499999999999995E-2</v>
      </c>
      <c r="M3391" s="66">
        <f>IFERROR(IF(Ações!$B3391="","",VLOOKUP(Table_1[[#This Row],[AÇÕES]],'Dados Status Invest STOCKS'!A3377:AD3992,28)),0)</f>
        <v>1.96</v>
      </c>
      <c r="N3391" s="66">
        <f>IFERROR(IF(Ações!$B3391="","",VLOOKUP(Table_1[[#This Row],[AÇÕES]],'Dados Status Invest STOCKS'!A3377:AD3992,27)),0)</f>
        <v>25.47</v>
      </c>
      <c r="O3391" s="66">
        <f>IFERROR(IF(Ações!$L3391="","",Ações!$K3391*Ações!$L3391),0)</f>
        <v>1.1184099999999999</v>
      </c>
      <c r="P3391" s="67">
        <f t="shared" si="52"/>
        <v>0.06</v>
      </c>
      <c r="Q3391" s="67">
        <f>IFERROR(Ações!$O3391/Ações!$M3391,0)</f>
        <v>0.57061734693877553</v>
      </c>
      <c r="R3391" s="67">
        <f>IFERROR(IF(Ações!$B3391="","",VLOOKUP(Table_1[[#This Row],[AÇÕES]],'Dados Status Invest STOCKS'!A3377:AD3992,18)/100),0)</f>
        <v>7.6999999999999999E-2</v>
      </c>
      <c r="S3391" s="65">
        <f>IFERROR(IF(Ações!$B3391="","",VLOOKUP(Table_1[[#This Row],[AÇÕES]],'Dados Status Invest STOCKS'!A3377:AD3992,25)/100),0)</f>
        <v>0.25519999999999998</v>
      </c>
      <c r="T3391" s="67">
        <f>(1-Ações!$Q3391)*Ações!$R3391</f>
        <v>3.3062464285714285E-2</v>
      </c>
      <c r="U3391" s="68">
        <f>IF(Ações!$S3391=0,Ações!$T3391,IF(Ações!$T3391=0,Ações!$S3391,AVERAGE(Ações!$S3391,Ações!$T3391)))</f>
        <v>0.14413123214285714</v>
      </c>
    </row>
    <row r="3392" spans="2:21" ht="15" customHeight="1" x14ac:dyDescent="0.2">
      <c r="B3392" s="63" t="str">
        <f>IFERROR('Dados Status Invest STOCKS'!A3379,"-")</f>
        <v>OCFCP</v>
      </c>
      <c r="C3392" s="45">
        <f>IFERROR((Ações!$D3392-Ações!$K3392)/Ações!$D3392,0)</f>
        <v>8.2568807339449601E-2</v>
      </c>
      <c r="D3392" s="46">
        <f>(Ações!$O3392)/0.06</f>
        <v>29.179300000000001</v>
      </c>
      <c r="E3392" s="47">
        <f>IFERROR((Ações!$F3392-Ações!$K3392)/Ações!$F3392,0)</f>
        <v>0.20124313463391497</v>
      </c>
      <c r="F3392" s="46">
        <f>IF(OR(Ações!$N3392&lt;0,Ações!$M3392&lt;0),"",(22.5*Ações!$M3392*Ações!$N3392)^0.5)</f>
        <v>33.514578917241373</v>
      </c>
      <c r="G3392" s="47">
        <f>IFERROR((Ações!$H3392-Ações!$K3392)/Ações!$H3392,0)</f>
        <v>3.3778756215123682</v>
      </c>
      <c r="H3392" s="48">
        <f>IFERROR(Ações!$I3392/(Ações!$P3392-Table_1[[#This Row],[CAGR LUCRO 5A]]),0)</f>
        <v>-11.257947959016393</v>
      </c>
      <c r="I3392" s="48">
        <f>IF(Ações!$S3392&lt;0,"",Ações!$O3392*(1+Ações!$S3392))</f>
        <v>2.1975514415999999</v>
      </c>
      <c r="J3392" s="49">
        <f>IFERROR(IF(Ações!$B3392="","",(VLOOKUP(Table_1[[#This Row],[AÇÕES]],'Dados Status Invest STOCKS'!A3378:AD3993,4)/Table_1[[#This Row],[LPA]]))/100,0)</f>
        <v>6.9693877551020411E-2</v>
      </c>
      <c r="K3392" s="64">
        <f>IFERROR(IF(Ações!$B3392="","",VLOOKUP(Table_1[[#This Row],[AÇÕES]],'Dados Status Invest STOCKS'!A3378:AD3993,2)),0)</f>
        <v>26.77</v>
      </c>
      <c r="L3392" s="65">
        <f>IFERROR(IF(Ações!$B3392="","",VLOOKUP(Table_1[[#This Row],[AÇÕES]],'Dados Status Invest STOCKS'!A3378:AD3993,3)/100),0)</f>
        <v>6.54E-2</v>
      </c>
      <c r="M3392" s="66">
        <f>IFERROR(IF(Ações!$B3392="","",VLOOKUP(Table_1[[#This Row],[AÇÕES]],'Dados Status Invest STOCKS'!A3378:AD3993,28)),0)</f>
        <v>1.96</v>
      </c>
      <c r="N3392" s="66">
        <f>IFERROR(IF(Ações!$B3392="","",VLOOKUP(Table_1[[#This Row],[AÇÕES]],'Dados Status Invest STOCKS'!A3378:AD3993,27)),0)</f>
        <v>25.47</v>
      </c>
      <c r="O3392" s="66">
        <f>IFERROR(IF(Ações!$L3392="","",Ações!$K3392*Ações!$L3392),0)</f>
        <v>1.750758</v>
      </c>
      <c r="P3392" s="67">
        <f t="shared" si="52"/>
        <v>0.06</v>
      </c>
      <c r="Q3392" s="67">
        <f>IFERROR(Ações!$O3392/Ações!$M3392,0)</f>
        <v>0.89324387755102042</v>
      </c>
      <c r="R3392" s="67">
        <f>IFERROR(IF(Ações!$B3392="","",VLOOKUP(Table_1[[#This Row],[AÇÕES]],'Dados Status Invest STOCKS'!A3378:AD3993,18)/100),0)</f>
        <v>7.6999999999999999E-2</v>
      </c>
      <c r="S3392" s="65">
        <f>IFERROR(IF(Ações!$B3392="","",VLOOKUP(Table_1[[#This Row],[AÇÕES]],'Dados Status Invest STOCKS'!A3378:AD3993,25)/100),0)</f>
        <v>0.25519999999999998</v>
      </c>
      <c r="T3392" s="67">
        <f>(1-Ações!$Q3392)*Ações!$R3392</f>
        <v>8.2202214285714281E-3</v>
      </c>
      <c r="U3392" s="68">
        <f>IF(Ações!$S3392=0,Ações!$T3392,IF(Ações!$T3392=0,Ações!$S3392,AVERAGE(Ações!$S3392,Ações!$T3392)))</f>
        <v>0.13171011071428571</v>
      </c>
    </row>
    <row r="3393" spans="2:21" ht="15" customHeight="1" x14ac:dyDescent="0.2">
      <c r="B3393" s="63" t="str">
        <f>IFERROR('Dados Status Invest STOCKS'!A3380,"-")</f>
        <v>OCFT</v>
      </c>
      <c r="C3393" s="45">
        <f>IFERROR((Ações!$D3393-Ações!$K3393)/Ações!$D3393,0)</f>
        <v>0</v>
      </c>
      <c r="D3393" s="46">
        <f>(Ações!$O3393)/0.06</f>
        <v>0</v>
      </c>
      <c r="E3393" s="47">
        <f>IFERROR((Ações!$F3393-Ações!$K3393)/Ações!$F3393,0)</f>
        <v>0</v>
      </c>
      <c r="F3393" s="46" t="str">
        <f>IF(OR(Ações!$N3393&lt;0,Ações!$M3393&lt;0),"",(22.5*Ações!$M3393*Ações!$N3393)^0.5)</f>
        <v/>
      </c>
      <c r="G3393" s="47">
        <f>IFERROR((Ações!$H3393-Ações!$K3393)/Ações!$H3393,0)</f>
        <v>0</v>
      </c>
      <c r="H3393" s="48">
        <f>IFERROR(Ações!$I3393/(Ações!$P3393-Table_1[[#This Row],[CAGR LUCRO 5A]]),0)</f>
        <v>0</v>
      </c>
      <c r="I3393" s="48">
        <f>IF(Ações!$S3393&lt;0,"",Ações!$O3393*(1+Ações!$S3393))</f>
        <v>0</v>
      </c>
      <c r="J3393" s="49">
        <f>IFERROR(IF(Ações!$B3393="","",(VLOOKUP(Table_1[[#This Row],[AÇÕES]],'Dados Status Invest STOCKS'!A3379:AD3994,4)/Table_1[[#This Row],[LPA]]))/100,0)</f>
        <v>8.9591836734693869E-2</v>
      </c>
      <c r="K3393" s="64">
        <f>IFERROR(IF(Ações!$B3393="","",VLOOKUP(Table_1[[#This Row],[AÇÕES]],'Dados Status Invest STOCKS'!A3379:AD3994,2)),0)</f>
        <v>2.15</v>
      </c>
      <c r="L3393" s="65">
        <f>IFERROR(IF(Ações!$B3393="","",VLOOKUP(Table_1[[#This Row],[AÇÕES]],'Dados Status Invest STOCKS'!A3379:AD3994,3)/100),0)</f>
        <v>0</v>
      </c>
      <c r="M3393" s="66">
        <f>IFERROR(IF(Ações!$B3393="","",VLOOKUP(Table_1[[#This Row],[AÇÕES]],'Dados Status Invest STOCKS'!A3379:AD3994,28)),0)</f>
        <v>-0.49</v>
      </c>
      <c r="N3393" s="66">
        <f>IFERROR(IF(Ações!$B3393="","",VLOOKUP(Table_1[[#This Row],[AÇÕES]],'Dados Status Invest STOCKS'!A3379:AD3994,27)),0)</f>
        <v>1.8</v>
      </c>
      <c r="O3393" s="66">
        <f>IFERROR(IF(Ações!$L3393="","",Ações!$K3393*Ações!$L3393),0)</f>
        <v>0</v>
      </c>
      <c r="P3393" s="67">
        <f t="shared" si="52"/>
        <v>0.06</v>
      </c>
      <c r="Q3393" s="67">
        <f>IFERROR(Ações!$O3393/Ações!$M3393,0)</f>
        <v>0</v>
      </c>
      <c r="R3393" s="67">
        <f>IFERROR(IF(Ações!$B3393="","",VLOOKUP(Table_1[[#This Row],[AÇÕES]],'Dados Status Invest STOCKS'!A3379:AD3994,18)/100),0)</f>
        <v>-0.27210000000000001</v>
      </c>
      <c r="S3393" s="65">
        <f>IFERROR(IF(Ações!$B3393="","",VLOOKUP(Table_1[[#This Row],[AÇÕES]],'Dados Status Invest STOCKS'!A3379:AD3994,25)/100),0)</f>
        <v>0</v>
      </c>
      <c r="T3393" s="67">
        <f>(1-Ações!$Q3393)*Ações!$R3393</f>
        <v>-0.27210000000000001</v>
      </c>
      <c r="U3393" s="68">
        <f>IF(Ações!$S3393=0,Ações!$T3393,IF(Ações!$T3393=0,Ações!$S3393,AVERAGE(Ações!$S3393,Ações!$T3393)))</f>
        <v>-0.27210000000000001</v>
      </c>
    </row>
    <row r="3394" spans="2:21" ht="15" customHeight="1" x14ac:dyDescent="0.2">
      <c r="B3394" s="63" t="str">
        <f>IFERROR('Dados Status Invest STOCKS'!A3381,"-")</f>
        <v>OCG</v>
      </c>
      <c r="C3394" s="45">
        <f>IFERROR((Ações!$D3394-Ações!$K3394)/Ações!$D3394,0)</f>
        <v>0</v>
      </c>
      <c r="D3394" s="46">
        <f>(Ações!$O3394)/0.06</f>
        <v>0</v>
      </c>
      <c r="E3394" s="47">
        <f>IFERROR((Ações!$F3394-Ações!$K3394)/Ações!$F3394,0)</f>
        <v>-7.1084042568419967</v>
      </c>
      <c r="F3394" s="46">
        <f>IF(OR(Ações!$N3394&lt;0,Ações!$M3394&lt;0),"",(22.5*Ações!$M3394*Ações!$N3394)^0.5)</f>
        <v>0.61664414373283405</v>
      </c>
      <c r="G3394" s="47">
        <f>IFERROR((Ações!$H3394-Ações!$K3394)/Ações!$H3394,0)</f>
        <v>0</v>
      </c>
      <c r="H3394" s="48">
        <f>IFERROR(Ações!$I3394/(Ações!$P3394-Table_1[[#This Row],[CAGR LUCRO 5A]]),0)</f>
        <v>0</v>
      </c>
      <c r="I3394" s="48">
        <f>IF(Ações!$S3394&lt;0,"",Ações!$O3394*(1+Ações!$S3394))</f>
        <v>0</v>
      </c>
      <c r="J3394" s="49">
        <f>IFERROR(IF(Ações!$B3394="","",(VLOOKUP(Table_1[[#This Row],[AÇÕES]],'Dados Status Invest STOCKS'!A3380:AD3995,4)/Table_1[[#This Row],[LPA]]))/100,0)</f>
        <v>2.9969230769230766</v>
      </c>
      <c r="K3394" s="64">
        <f>IFERROR(IF(Ações!$B3394="","",VLOOKUP(Table_1[[#This Row],[AÇÕES]],'Dados Status Invest STOCKS'!A3380:AD3995,2)),0)</f>
        <v>5</v>
      </c>
      <c r="L3394" s="65">
        <f>IFERROR(IF(Ações!$B3394="","",VLOOKUP(Table_1[[#This Row],[AÇÕES]],'Dados Status Invest STOCKS'!A3380:AD3995,3)/100),0)</f>
        <v>0</v>
      </c>
      <c r="M3394" s="66">
        <f>IFERROR(IF(Ações!$B3394="","",VLOOKUP(Table_1[[#This Row],[AÇÕES]],'Dados Status Invest STOCKS'!A3380:AD3995,28)),0)</f>
        <v>0.13</v>
      </c>
      <c r="N3394" s="66">
        <f>IFERROR(IF(Ações!$B3394="","",VLOOKUP(Table_1[[#This Row],[AÇÕES]],'Dados Status Invest STOCKS'!A3380:AD3995,27)),0)</f>
        <v>0.13</v>
      </c>
      <c r="O3394" s="66">
        <f>IFERROR(IF(Ações!$L3394="","",Ações!$K3394*Ações!$L3394),0)</f>
        <v>0</v>
      </c>
      <c r="P3394" s="67">
        <f t="shared" si="52"/>
        <v>0.06</v>
      </c>
      <c r="Q3394" s="67">
        <f>IFERROR(Ações!$O3394/Ações!$M3394,0)</f>
        <v>0</v>
      </c>
      <c r="R3394" s="67">
        <f>IFERROR(IF(Ações!$B3394="","",VLOOKUP(Table_1[[#This Row],[AÇÕES]],'Dados Status Invest STOCKS'!A3380:AD3995,18)/100),0)</f>
        <v>0.9909</v>
      </c>
      <c r="S3394" s="65">
        <f>IFERROR(IF(Ações!$B3394="","",VLOOKUP(Table_1[[#This Row],[AÇÕES]],'Dados Status Invest STOCKS'!A3380:AD3995,25)/100),0)</f>
        <v>0</v>
      </c>
      <c r="T3394" s="67">
        <f>(1-Ações!$Q3394)*Ações!$R3394</f>
        <v>0.9909</v>
      </c>
      <c r="U3394" s="68">
        <f>IF(Ações!$S3394=0,Ações!$T3394,IF(Ações!$T3394=0,Ações!$S3394,AVERAGE(Ações!$S3394,Ações!$T3394)))</f>
        <v>0.9909</v>
      </c>
    </row>
    <row r="3395" spans="2:21" ht="15" customHeight="1" x14ac:dyDescent="0.2">
      <c r="B3395" s="63" t="str">
        <f>IFERROR('Dados Status Invest STOCKS'!A3382,"-")</f>
        <v>OCGN</v>
      </c>
      <c r="C3395" s="45">
        <f>IFERROR((Ações!$D3395-Ações!$K3395)/Ações!$D3395,0)</f>
        <v>0</v>
      </c>
      <c r="D3395" s="46">
        <f>(Ações!$O3395)/0.06</f>
        <v>0</v>
      </c>
      <c r="E3395" s="47">
        <f>IFERROR((Ações!$F3395-Ações!$K3395)/Ações!$F3395,0)</f>
        <v>0</v>
      </c>
      <c r="F3395" s="46" t="str">
        <f>IF(OR(Ações!$N3395&lt;0,Ações!$M3395&lt;0),"",(22.5*Ações!$M3395*Ações!$N3395)^0.5)</f>
        <v/>
      </c>
      <c r="G3395" s="47">
        <f>IFERROR((Ações!$H3395-Ações!$K3395)/Ações!$H3395,0)</f>
        <v>0</v>
      </c>
      <c r="H3395" s="48">
        <f>IFERROR(Ações!$I3395/(Ações!$P3395-Table_1[[#This Row],[CAGR LUCRO 5A]]),0)</f>
        <v>0</v>
      </c>
      <c r="I3395" s="48">
        <f>IF(Ações!$S3395&lt;0,"",Ações!$O3395*(1+Ações!$S3395))</f>
        <v>0</v>
      </c>
      <c r="J3395" s="49">
        <f>IFERROR(IF(Ações!$B3395="","",(VLOOKUP(Table_1[[#This Row],[AÇÕES]],'Dados Status Invest STOCKS'!A3381:AD3996,4)/Table_1[[#This Row],[LPA]]))/100,0)</f>
        <v>0.57916666666666672</v>
      </c>
      <c r="K3395" s="64">
        <f>IFERROR(IF(Ações!$B3395="","",VLOOKUP(Table_1[[#This Row],[AÇÕES]],'Dados Status Invest STOCKS'!A3381:AD3996,2)),0)</f>
        <v>3.32</v>
      </c>
      <c r="L3395" s="65">
        <f>IFERROR(IF(Ações!$B3395="","",VLOOKUP(Table_1[[#This Row],[AÇÕES]],'Dados Status Invest STOCKS'!A3381:AD3996,3)/100),0)</f>
        <v>0</v>
      </c>
      <c r="M3395" s="66">
        <f>IFERROR(IF(Ações!$B3395="","",VLOOKUP(Table_1[[#This Row],[AÇÕES]],'Dados Status Invest STOCKS'!A3381:AD3996,28)),0)</f>
        <v>-0.24</v>
      </c>
      <c r="N3395" s="66">
        <f>IFERROR(IF(Ações!$B3395="","",VLOOKUP(Table_1[[#This Row],[AÇÕES]],'Dados Status Invest STOCKS'!A3381:AD3996,27)),0)</f>
        <v>0.54</v>
      </c>
      <c r="O3395" s="66">
        <f>IFERROR(IF(Ações!$L3395="","",Ações!$K3395*Ações!$L3395),0)</f>
        <v>0</v>
      </c>
      <c r="P3395" s="67">
        <f t="shared" si="52"/>
        <v>0.06</v>
      </c>
      <c r="Q3395" s="67">
        <f>IFERROR(Ações!$O3395/Ações!$M3395,0)</f>
        <v>0</v>
      </c>
      <c r="R3395" s="67">
        <f>IFERROR(IF(Ações!$B3395="","",VLOOKUP(Table_1[[#This Row],[AÇÕES]],'Dados Status Invest STOCKS'!A3381:AD3996,18)/100),0)</f>
        <v>-0.44420000000000004</v>
      </c>
      <c r="S3395" s="65">
        <f>IFERROR(IF(Ações!$B3395="","",VLOOKUP(Table_1[[#This Row],[AÇÕES]],'Dados Status Invest STOCKS'!A3381:AD3996,25)/100),0)</f>
        <v>0</v>
      </c>
      <c r="T3395" s="67">
        <f>(1-Ações!$Q3395)*Ações!$R3395</f>
        <v>-0.44420000000000004</v>
      </c>
      <c r="U3395" s="68">
        <f>IF(Ações!$S3395=0,Ações!$T3395,IF(Ações!$T3395=0,Ações!$S3395,AVERAGE(Ações!$S3395,Ações!$T3395)))</f>
        <v>-0.44420000000000004</v>
      </c>
    </row>
    <row r="3396" spans="2:21" ht="15" customHeight="1" x14ac:dyDescent="0.2">
      <c r="B3396" s="63" t="str">
        <f>IFERROR('Dados Status Invest STOCKS'!A3383,"-")</f>
        <v>OCN</v>
      </c>
      <c r="C3396" s="45">
        <f>IFERROR((Ações!$D3396-Ações!$K3396)/Ações!$D3396,0)</f>
        <v>0</v>
      </c>
      <c r="D3396" s="46">
        <f>(Ações!$O3396)/0.06</f>
        <v>0</v>
      </c>
      <c r="E3396" s="47">
        <f>IFERROR((Ações!$F3396-Ações!$K3396)/Ações!$F3396,0)</f>
        <v>7.6433459241857696E-2</v>
      </c>
      <c r="F3396" s="46">
        <f>IF(OR(Ações!$N3396&lt;0,Ações!$M3396&lt;0),"",(22.5*Ações!$M3396*Ações!$N3396)^0.5)</f>
        <v>39.531531718363759</v>
      </c>
      <c r="G3396" s="47">
        <f>IFERROR((Ações!$H3396-Ações!$K3396)/Ações!$H3396,0)</f>
        <v>0</v>
      </c>
      <c r="H3396" s="48">
        <f>IFERROR(Ações!$I3396/(Ações!$P3396-Table_1[[#This Row],[CAGR LUCRO 5A]]),0)</f>
        <v>0</v>
      </c>
      <c r="I3396" s="48">
        <f>IF(Ações!$S3396&lt;0,"",Ações!$O3396*(1+Ações!$S3396))</f>
        <v>0</v>
      </c>
      <c r="J3396" s="49">
        <f>IFERROR(IF(Ações!$B3396="","",(VLOOKUP(Table_1[[#This Row],[AÇÕES]],'Dados Status Invest STOCKS'!A3382:AD3997,4)/Table_1[[#This Row],[LPA]]))/100,0)</f>
        <v>0.19683823529411765</v>
      </c>
      <c r="K3396" s="64">
        <f>IFERROR(IF(Ações!$B3396="","",VLOOKUP(Table_1[[#This Row],[AÇÕES]],'Dados Status Invest STOCKS'!A3382:AD3997,2)),0)</f>
        <v>36.51</v>
      </c>
      <c r="L3396" s="65">
        <f>IFERROR(IF(Ações!$B3396="","",VLOOKUP(Table_1[[#This Row],[AÇÕES]],'Dados Status Invest STOCKS'!A3382:AD3997,3)/100),0)</f>
        <v>0</v>
      </c>
      <c r="M3396" s="66">
        <f>IFERROR(IF(Ações!$B3396="","",VLOOKUP(Table_1[[#This Row],[AÇÕES]],'Dados Status Invest STOCKS'!A3382:AD3997,28)),0)</f>
        <v>1.36</v>
      </c>
      <c r="N3396" s="66">
        <f>IFERROR(IF(Ações!$B3396="","",VLOOKUP(Table_1[[#This Row],[AÇÕES]],'Dados Status Invest STOCKS'!A3382:AD3997,27)),0)</f>
        <v>51.07</v>
      </c>
      <c r="O3396" s="66">
        <f>IFERROR(IF(Ações!$L3396="","",Ações!$K3396*Ações!$L3396),0)</f>
        <v>0</v>
      </c>
      <c r="P3396" s="67">
        <f t="shared" si="52"/>
        <v>0.06</v>
      </c>
      <c r="Q3396" s="67">
        <f>IFERROR(Ações!$O3396/Ações!$M3396,0)</f>
        <v>0</v>
      </c>
      <c r="R3396" s="67">
        <f>IFERROR(IF(Ações!$B3396="","",VLOOKUP(Table_1[[#This Row],[AÇÕES]],'Dados Status Invest STOCKS'!A3382:AD3997,18)/100),0)</f>
        <v>2.6699999999999998E-2</v>
      </c>
      <c r="S3396" s="65">
        <f>IFERROR(IF(Ações!$B3396="","",VLOOKUP(Table_1[[#This Row],[AÇÕES]],'Dados Status Invest STOCKS'!A3382:AD3997,25)/100),0)</f>
        <v>0</v>
      </c>
      <c r="T3396" s="67">
        <f>(1-Ações!$Q3396)*Ações!$R3396</f>
        <v>2.6699999999999998E-2</v>
      </c>
      <c r="U3396" s="68">
        <f>IF(Ações!$S3396=0,Ações!$T3396,IF(Ações!$T3396=0,Ações!$S3396,AVERAGE(Ações!$S3396,Ações!$T3396)))</f>
        <v>2.6699999999999998E-2</v>
      </c>
    </row>
    <row r="3397" spans="2:21" ht="15" customHeight="1" x14ac:dyDescent="0.2">
      <c r="B3397" s="63" t="str">
        <f>IFERROR('Dados Status Invest STOCKS'!A3384,"-")</f>
        <v>OCSI</v>
      </c>
      <c r="C3397" s="45">
        <f>IFERROR((Ações!$D3397-Ações!$K3397)/Ações!$D3397,0)</f>
        <v>-2.2967032967032965</v>
      </c>
      <c r="D3397" s="46">
        <f>(Ações!$O3397)/0.06</f>
        <v>2.5783333333333336</v>
      </c>
      <c r="E3397" s="47">
        <f>IFERROR((Ações!$F3397-Ações!$K3397)/Ações!$F3397,0)</f>
        <v>-0.22000701949310741</v>
      </c>
      <c r="F3397" s="46">
        <f>IF(OR(Ações!$N3397&lt;0,Ações!$M3397&lt;0),"",(22.5*Ações!$M3397*Ações!$N3397)^0.5)</f>
        <v>6.9671730278499613</v>
      </c>
      <c r="G3397" s="47">
        <f>IFERROR((Ações!$H3397-Ações!$K3397)/Ações!$H3397,0)</f>
        <v>-2.2967032967032965</v>
      </c>
      <c r="H3397" s="48">
        <f>IFERROR(Ações!$I3397/(Ações!$P3397-Table_1[[#This Row],[CAGR LUCRO 5A]]),0)</f>
        <v>2.5783333333333336</v>
      </c>
      <c r="I3397" s="48">
        <f>IF(Ações!$S3397&lt;0,"",Ações!$O3397*(1+Ações!$S3397))</f>
        <v>0.1547</v>
      </c>
      <c r="J3397" s="49">
        <f>IFERROR(IF(Ações!$B3397="","",(VLOOKUP(Table_1[[#This Row],[AÇÕES]],'Dados Status Invest STOCKS'!A3383:AD3998,4)/Table_1[[#This Row],[LPA]]))/100,0)</f>
        <v>1.6421739130434785</v>
      </c>
      <c r="K3397" s="64">
        <f>IFERROR(IF(Ações!$B3397="","",VLOOKUP(Table_1[[#This Row],[AÇÕES]],'Dados Status Invest STOCKS'!A3383:AD3998,2)),0)</f>
        <v>8.5</v>
      </c>
      <c r="L3397" s="65">
        <f>IFERROR(IF(Ações!$B3397="","",VLOOKUP(Table_1[[#This Row],[AÇÕES]],'Dados Status Invest STOCKS'!A3383:AD3998,3)/100),0)</f>
        <v>1.8200000000000001E-2</v>
      </c>
      <c r="M3397" s="66">
        <f>IFERROR(IF(Ações!$B3397="","",VLOOKUP(Table_1[[#This Row],[AÇÕES]],'Dados Status Invest STOCKS'!A3383:AD3998,28)),0)</f>
        <v>0.23</v>
      </c>
      <c r="N3397" s="66">
        <f>IFERROR(IF(Ações!$B3397="","",VLOOKUP(Table_1[[#This Row],[AÇÕES]],'Dados Status Invest STOCKS'!A3383:AD3998,27)),0)</f>
        <v>9.3800000000000008</v>
      </c>
      <c r="O3397" s="66">
        <f>IFERROR(IF(Ações!$L3397="","",Ações!$K3397*Ações!$L3397),0)</f>
        <v>0.1547</v>
      </c>
      <c r="P3397" s="67">
        <f t="shared" si="52"/>
        <v>0.06</v>
      </c>
      <c r="Q3397" s="67">
        <f>IFERROR(Ações!$O3397/Ações!$M3397,0)</f>
        <v>0.67260869565217385</v>
      </c>
      <c r="R3397" s="67">
        <f>IFERROR(IF(Ações!$B3397="","",VLOOKUP(Table_1[[#This Row],[AÇÕES]],'Dados Status Invest STOCKS'!A3383:AD3998,18)/100),0)</f>
        <v>2.4E-2</v>
      </c>
      <c r="S3397" s="65">
        <f>IFERROR(IF(Ações!$B3397="","",VLOOKUP(Table_1[[#This Row],[AÇÕES]],'Dados Status Invest STOCKS'!A3383:AD3998,25)/100),0)</f>
        <v>0</v>
      </c>
      <c r="T3397" s="67">
        <f>(1-Ações!$Q3397)*Ações!$R3397</f>
        <v>7.8573913043478282E-3</v>
      </c>
      <c r="U3397" s="68">
        <f>IF(Ações!$S3397=0,Ações!$T3397,IF(Ações!$T3397=0,Ações!$S3397,AVERAGE(Ações!$S3397,Ações!$T3397)))</f>
        <v>7.8573913043478282E-3</v>
      </c>
    </row>
    <row r="3398" spans="2:21" ht="15" customHeight="1" x14ac:dyDescent="0.2">
      <c r="B3398" s="63" t="str">
        <f>IFERROR('Dados Status Invest STOCKS'!A3385,"-")</f>
        <v>OCSL</v>
      </c>
      <c r="C3398" s="45">
        <f>IFERROR((Ações!$D3398-Ações!$K3398)/Ações!$D3398,0)</f>
        <v>0.19678714859437763</v>
      </c>
      <c r="D3398" s="46">
        <f>(Ações!$O3398)/0.06</f>
        <v>9.1632000000000016</v>
      </c>
      <c r="E3398" s="47">
        <f>IFERROR((Ações!$F3398-Ações!$K3398)/Ações!$F3398,0)</f>
        <v>0.49946563501129065</v>
      </c>
      <c r="F3398" s="46">
        <f>IF(OR(Ações!$N3398&lt;0,Ações!$M3398&lt;0),"",(22.5*Ações!$M3398*Ações!$N3398)^0.5)</f>
        <v>14.704285089728097</v>
      </c>
      <c r="G3398" s="47">
        <f>IFERROR((Ações!$H3398-Ações!$K3398)/Ações!$H3398,0)</f>
        <v>0.19678714859437763</v>
      </c>
      <c r="H3398" s="48">
        <f>IFERROR(Ações!$I3398/(Ações!$P3398-Table_1[[#This Row],[CAGR LUCRO 5A]]),0)</f>
        <v>9.1632000000000016</v>
      </c>
      <c r="I3398" s="48">
        <f>IF(Ações!$S3398&lt;0,"",Ações!$O3398*(1+Ações!$S3398))</f>
        <v>0.54979200000000006</v>
      </c>
      <c r="J3398" s="49">
        <f>IFERROR(IF(Ações!$B3398="","",(VLOOKUP(Table_1[[#This Row],[AÇÕES]],'Dados Status Invest STOCKS'!A3384:AD3999,4)/Table_1[[#This Row],[LPA]]))/100,0)</f>
        <v>4.2348484848484844E-2</v>
      </c>
      <c r="K3398" s="64">
        <f>IFERROR(IF(Ações!$B3398="","",VLOOKUP(Table_1[[#This Row],[AÇÕES]],'Dados Status Invest STOCKS'!A3384:AD3999,2)),0)</f>
        <v>7.36</v>
      </c>
      <c r="L3398" s="65">
        <f>IFERROR(IF(Ações!$B3398="","",VLOOKUP(Table_1[[#This Row],[AÇÕES]],'Dados Status Invest STOCKS'!A3384:AD3999,3)/100),0)</f>
        <v>7.4700000000000003E-2</v>
      </c>
      <c r="M3398" s="66">
        <f>IFERROR(IF(Ações!$B3398="","",VLOOKUP(Table_1[[#This Row],[AÇÕES]],'Dados Status Invest STOCKS'!A3384:AD3999,28)),0)</f>
        <v>1.32</v>
      </c>
      <c r="N3398" s="66">
        <f>IFERROR(IF(Ações!$B3398="","",VLOOKUP(Table_1[[#This Row],[AÇÕES]],'Dados Status Invest STOCKS'!A3384:AD3999,27)),0)</f>
        <v>7.28</v>
      </c>
      <c r="O3398" s="66">
        <f>IFERROR(IF(Ações!$L3398="","",Ações!$K3398*Ações!$L3398),0)</f>
        <v>0.54979200000000006</v>
      </c>
      <c r="P3398" s="67">
        <f t="shared" si="52"/>
        <v>0.06</v>
      </c>
      <c r="Q3398" s="67">
        <f>IFERROR(Ações!$O3398/Ações!$M3398,0)</f>
        <v>0.41650909090909094</v>
      </c>
      <c r="R3398" s="67">
        <f>IFERROR(IF(Ações!$B3398="","",VLOOKUP(Table_1[[#This Row],[AÇÕES]],'Dados Status Invest STOCKS'!A3384:AD3999,18)/100),0)</f>
        <v>0.1807</v>
      </c>
      <c r="S3398" s="65">
        <f>IFERROR(IF(Ações!$B3398="","",VLOOKUP(Table_1[[#This Row],[AÇÕES]],'Dados Status Invest STOCKS'!A3384:AD3999,25)/100),0)</f>
        <v>0</v>
      </c>
      <c r="T3398" s="67">
        <f>(1-Ações!$Q3398)*Ações!$R3398</f>
        <v>0.10543680727272726</v>
      </c>
      <c r="U3398" s="68">
        <f>IF(Ações!$S3398=0,Ações!$T3398,IF(Ações!$T3398=0,Ações!$S3398,AVERAGE(Ações!$S3398,Ações!$T3398)))</f>
        <v>0.10543680727272726</v>
      </c>
    </row>
    <row r="3399" spans="2:21" ht="15" customHeight="1" x14ac:dyDescent="0.2">
      <c r="B3399" s="63" t="str">
        <f>IFERROR('Dados Status Invest STOCKS'!A3386,"-")</f>
        <v>OCUL</v>
      </c>
      <c r="C3399" s="45">
        <f>IFERROR((Ações!$D3399-Ações!$K3399)/Ações!$D3399,0)</f>
        <v>0</v>
      </c>
      <c r="D3399" s="46">
        <f>(Ações!$O3399)/0.06</f>
        <v>0</v>
      </c>
      <c r="E3399" s="47">
        <f>IFERROR((Ações!$F3399-Ações!$K3399)/Ações!$F3399,0)</f>
        <v>0</v>
      </c>
      <c r="F3399" s="46" t="str">
        <f>IF(OR(Ações!$N3399&lt;0,Ações!$M3399&lt;0),"",(22.5*Ações!$M3399*Ações!$N3399)^0.5)</f>
        <v/>
      </c>
      <c r="G3399" s="47">
        <f>IFERROR((Ações!$H3399-Ações!$K3399)/Ações!$H3399,0)</f>
        <v>0</v>
      </c>
      <c r="H3399" s="48">
        <f>IFERROR(Ações!$I3399/(Ações!$P3399-Table_1[[#This Row],[CAGR LUCRO 5A]]),0)</f>
        <v>0</v>
      </c>
      <c r="I3399" s="48">
        <f>IF(Ações!$S3399&lt;0,"",Ações!$O3399*(1+Ações!$S3399))</f>
        <v>0</v>
      </c>
      <c r="J3399" s="49">
        <f>IFERROR(IF(Ações!$B3399="","",(VLOOKUP(Table_1[[#This Row],[AÇÕES]],'Dados Status Invest STOCKS'!A3385:AD4000,4)/Table_1[[#This Row],[LPA]]))/100,0)</f>
        <v>4.2695652173913051E-2</v>
      </c>
      <c r="K3399" s="64">
        <f>IFERROR(IF(Ações!$B3399="","",VLOOKUP(Table_1[[#This Row],[AÇÕES]],'Dados Status Invest STOCKS'!A3385:AD4000,2)),0)</f>
        <v>5.66</v>
      </c>
      <c r="L3399" s="65">
        <f>IFERROR(IF(Ações!$B3399="","",VLOOKUP(Table_1[[#This Row],[AÇÕES]],'Dados Status Invest STOCKS'!A3385:AD4000,3)/100),0)</f>
        <v>0</v>
      </c>
      <c r="M3399" s="66">
        <f>IFERROR(IF(Ações!$B3399="","",VLOOKUP(Table_1[[#This Row],[AÇÕES]],'Dados Status Invest STOCKS'!A3385:AD4000,28)),0)</f>
        <v>-1.1499999999999999</v>
      </c>
      <c r="N3399" s="66">
        <f>IFERROR(IF(Ações!$B3399="","",VLOOKUP(Table_1[[#This Row],[AÇÕES]],'Dados Status Invest STOCKS'!A3385:AD4000,27)),0)</f>
        <v>1.1399999999999999</v>
      </c>
      <c r="O3399" s="66">
        <f>IFERROR(IF(Ações!$L3399="","",Ações!$K3399*Ações!$L3399),0)</f>
        <v>0</v>
      </c>
      <c r="P3399" s="67">
        <f t="shared" si="52"/>
        <v>0.06</v>
      </c>
      <c r="Q3399" s="67">
        <f>IFERROR(Ações!$O3399/Ações!$M3399,0)</f>
        <v>0</v>
      </c>
      <c r="R3399" s="67">
        <f>IFERROR(IF(Ações!$B3399="","",VLOOKUP(Table_1[[#This Row],[AÇÕES]],'Dados Status Invest STOCKS'!A3385:AD4000,18)/100),0)</f>
        <v>-1.0112000000000001</v>
      </c>
      <c r="S3399" s="65">
        <f>IFERROR(IF(Ações!$B3399="","",VLOOKUP(Table_1[[#This Row],[AÇÕES]],'Dados Status Invest STOCKS'!A3385:AD4000,25)/100),0)</f>
        <v>0</v>
      </c>
      <c r="T3399" s="67">
        <f>(1-Ações!$Q3399)*Ações!$R3399</f>
        <v>-1.0112000000000001</v>
      </c>
      <c r="U3399" s="68">
        <f>IF(Ações!$S3399=0,Ações!$T3399,IF(Ações!$T3399=0,Ações!$S3399,AVERAGE(Ações!$S3399,Ações!$T3399)))</f>
        <v>-1.0112000000000001</v>
      </c>
    </row>
    <row r="3400" spans="2:21" ht="15" customHeight="1" x14ac:dyDescent="0.2">
      <c r="B3400" s="63" t="str">
        <f>IFERROR('Dados Status Invest STOCKS'!A3387,"-")</f>
        <v>OCUP</v>
      </c>
      <c r="C3400" s="45">
        <f>IFERROR((Ações!$D3400-Ações!$K3400)/Ações!$D3400,0)</f>
        <v>0</v>
      </c>
      <c r="D3400" s="46">
        <f>(Ações!$O3400)/0.06</f>
        <v>0</v>
      </c>
      <c r="E3400" s="47">
        <f>IFERROR((Ações!$F3400-Ações!$K3400)/Ações!$F3400,0)</f>
        <v>0</v>
      </c>
      <c r="F3400" s="46" t="str">
        <f>IF(OR(Ações!$N3400&lt;0,Ações!$M3400&lt;0),"",(22.5*Ações!$M3400*Ações!$N3400)^0.5)</f>
        <v/>
      </c>
      <c r="G3400" s="47">
        <f>IFERROR((Ações!$H3400-Ações!$K3400)/Ações!$H3400,0)</f>
        <v>0</v>
      </c>
      <c r="H3400" s="48">
        <f>IFERROR(Ações!$I3400/(Ações!$P3400-Table_1[[#This Row],[CAGR LUCRO 5A]]),0)</f>
        <v>0</v>
      </c>
      <c r="I3400" s="48">
        <f>IF(Ações!$S3400&lt;0,"",Ações!$O3400*(1+Ações!$S3400))</f>
        <v>0</v>
      </c>
      <c r="J3400" s="49">
        <f>IFERROR(IF(Ações!$B3400="","",(VLOOKUP(Table_1[[#This Row],[AÇÕES]],'Dados Status Invest STOCKS'!A3386:AD4001,4)/Table_1[[#This Row],[LPA]]))/100,0)</f>
        <v>1.7794486215538846E-3</v>
      </c>
      <c r="K3400" s="64">
        <f>IFERROR(IF(Ações!$B3400="","",VLOOKUP(Table_1[[#This Row],[AÇÕES]],'Dados Status Invest STOCKS'!A3386:AD4001,2)),0)</f>
        <v>2.84</v>
      </c>
      <c r="L3400" s="65">
        <f>IFERROR(IF(Ações!$B3400="","",VLOOKUP(Table_1[[#This Row],[AÇÕES]],'Dados Status Invest STOCKS'!A3386:AD4001,3)/100),0)</f>
        <v>0</v>
      </c>
      <c r="M3400" s="66">
        <f>IFERROR(IF(Ações!$B3400="","",VLOOKUP(Table_1[[#This Row],[AÇÕES]],'Dados Status Invest STOCKS'!A3386:AD4001,28)),0)</f>
        <v>-3.99</v>
      </c>
      <c r="N3400" s="66">
        <f>IFERROR(IF(Ações!$B3400="","",VLOOKUP(Table_1[[#This Row],[AÇÕES]],'Dados Status Invest STOCKS'!A3386:AD4001,27)),0)</f>
        <v>1.19</v>
      </c>
      <c r="O3400" s="66">
        <f>IFERROR(IF(Ações!$L3400="","",Ações!$K3400*Ações!$L3400),0)</f>
        <v>0</v>
      </c>
      <c r="P3400" s="67">
        <f t="shared" si="52"/>
        <v>0.06</v>
      </c>
      <c r="Q3400" s="67">
        <f>IFERROR(Ações!$O3400/Ações!$M3400,0)</f>
        <v>0</v>
      </c>
      <c r="R3400" s="67">
        <f>IFERROR(IF(Ações!$B3400="","",VLOOKUP(Table_1[[#This Row],[AÇÕES]],'Dados Status Invest STOCKS'!A3386:AD4001,18)/100),0)</f>
        <v>-3.3580000000000001</v>
      </c>
      <c r="S3400" s="65">
        <f>IFERROR(IF(Ações!$B3400="","",VLOOKUP(Table_1[[#This Row],[AÇÕES]],'Dados Status Invest STOCKS'!A3386:AD4001,25)/100),0)</f>
        <v>0</v>
      </c>
      <c r="T3400" s="67">
        <f>(1-Ações!$Q3400)*Ações!$R3400</f>
        <v>-3.3580000000000001</v>
      </c>
      <c r="U3400" s="68">
        <f>IF(Ações!$S3400=0,Ações!$T3400,IF(Ações!$T3400=0,Ações!$S3400,AVERAGE(Ações!$S3400,Ações!$T3400)))</f>
        <v>-3.3580000000000001</v>
      </c>
    </row>
    <row r="3401" spans="2:21" ht="15" customHeight="1" x14ac:dyDescent="0.2">
      <c r="B3401" s="63" t="str">
        <f>IFERROR('Dados Status Invest STOCKS'!A3388,"-")</f>
        <v>ODC</v>
      </c>
      <c r="C3401" s="45">
        <f>IFERROR((Ações!$D3401-Ações!$K3401)/Ações!$D3401,0)</f>
        <v>-0.92926045016077174</v>
      </c>
      <c r="D3401" s="46">
        <f>(Ações!$O3401)/0.06</f>
        <v>17.685533333333332</v>
      </c>
      <c r="E3401" s="47">
        <f>IFERROR((Ações!$F3401-Ações!$K3401)/Ações!$F3401,0)</f>
        <v>-0.53480829198193103</v>
      </c>
      <c r="F3401" s="46">
        <f>IF(OR(Ações!$N3401&lt;0,Ações!$M3401&lt;0),"",(22.5*Ações!$M3401*Ações!$N3401)^0.5)</f>
        <v>22.23078945966607</v>
      </c>
      <c r="G3401" s="47">
        <f>IFERROR((Ações!$H3401-Ações!$K3401)/Ações!$H3401,0)</f>
        <v>0</v>
      </c>
      <c r="H3401" s="48">
        <f>IFERROR(Ações!$I3401/(Ações!$P3401-Table_1[[#This Row],[CAGR LUCRO 5A]]),0)</f>
        <v>0</v>
      </c>
      <c r="I3401" s="48" t="str">
        <f>IF(Ações!$S3401&lt;0,"",Ações!$O3401*(1+Ações!$S3401))</f>
        <v/>
      </c>
      <c r="J3401" s="49">
        <f>IFERROR(IF(Ações!$B3401="","",(VLOOKUP(Table_1[[#This Row],[AÇÕES]],'Dados Status Invest STOCKS'!A3387:AD4002,4)/Table_1[[#This Row],[LPA]]))/100,0)</f>
        <v>0.31538461538461532</v>
      </c>
      <c r="K3401" s="64">
        <f>IFERROR(IF(Ações!$B3401="","",VLOOKUP(Table_1[[#This Row],[AÇÕES]],'Dados Status Invest STOCKS'!A3387:AD4002,2)),0)</f>
        <v>34.119999999999997</v>
      </c>
      <c r="L3401" s="65">
        <f>IFERROR(IF(Ações!$B3401="","",VLOOKUP(Table_1[[#This Row],[AÇÕES]],'Dados Status Invest STOCKS'!A3387:AD4002,3)/100),0)</f>
        <v>3.1099999999999999E-2</v>
      </c>
      <c r="M3401" s="66">
        <f>IFERROR(IF(Ações!$B3401="","",VLOOKUP(Table_1[[#This Row],[AÇÕES]],'Dados Status Invest STOCKS'!A3387:AD4002,28)),0)</f>
        <v>1.04</v>
      </c>
      <c r="N3401" s="66">
        <f>IFERROR(IF(Ações!$B3401="","",VLOOKUP(Table_1[[#This Row],[AÇÕES]],'Dados Status Invest STOCKS'!A3387:AD4002,27)),0)</f>
        <v>21.12</v>
      </c>
      <c r="O3401" s="66">
        <f>IFERROR(IF(Ações!$L3401="","",Ações!$K3401*Ações!$L3401),0)</f>
        <v>1.061132</v>
      </c>
      <c r="P3401" s="67">
        <f t="shared" si="52"/>
        <v>0.06</v>
      </c>
      <c r="Q3401" s="67">
        <f>IFERROR(Ações!$O3401/Ações!$M3401,0)</f>
        <v>1.0203192307692306</v>
      </c>
      <c r="R3401" s="67">
        <f>IFERROR(IF(Ações!$B3401="","",VLOOKUP(Table_1[[#This Row],[AÇÕES]],'Dados Status Invest STOCKS'!A3387:AD4002,18)/100),0)</f>
        <v>4.9299999999999997E-2</v>
      </c>
      <c r="S3401" s="65">
        <f>IFERROR(IF(Ações!$B3401="","",VLOOKUP(Table_1[[#This Row],[AÇÕES]],'Dados Status Invest STOCKS'!A3387:AD4002,25)/100),0)</f>
        <v>-3.9800000000000002E-2</v>
      </c>
      <c r="T3401" s="67">
        <f>(1-Ações!$Q3401)*Ações!$R3401</f>
        <v>-1.001738076923068E-3</v>
      </c>
      <c r="U3401" s="68">
        <f>IF(Ações!$S3401=0,Ações!$T3401,IF(Ações!$T3401=0,Ações!$S3401,AVERAGE(Ações!$S3401,Ações!$T3401)))</f>
        <v>-2.0400869038461535E-2</v>
      </c>
    </row>
    <row r="3402" spans="2:21" ht="15" customHeight="1" x14ac:dyDescent="0.2">
      <c r="B3402" s="63" t="str">
        <f>IFERROR('Dados Status Invest STOCKS'!A3389,"-")</f>
        <v>ODFL</v>
      </c>
      <c r="C3402" s="45">
        <f>IFERROR((Ações!$D3402-Ações!$K3402)/Ações!$D3402,0)</f>
        <v>-22.07692307692308</v>
      </c>
      <c r="D3402" s="46">
        <f>(Ações!$O3402)/0.06</f>
        <v>13.392166666666666</v>
      </c>
      <c r="E3402" s="47">
        <f>IFERROR((Ações!$F3402-Ações!$K3402)/Ações!$F3402,0)</f>
        <v>-3.1670728981761833</v>
      </c>
      <c r="F3402" s="46">
        <f>IF(OR(Ações!$N3402&lt;0,Ações!$M3402&lt;0),"",(22.5*Ações!$M3402*Ações!$N3402)^0.5)</f>
        <v>74.164769264118931</v>
      </c>
      <c r="G3402" s="47">
        <f>IFERROR((Ações!$H3402-Ações!$K3402)/Ações!$H3402,0)</f>
        <v>37.636289623657333</v>
      </c>
      <c r="H3402" s="48">
        <f>IFERROR(Ações!$I3402/(Ações!$P3402-Table_1[[#This Row],[CAGR LUCRO 5A]]),0)</f>
        <v>-8.4356249820788527</v>
      </c>
      <c r="I3402" s="48">
        <f>IF(Ações!$S3402&lt;0,"",Ações!$O3402*(1+Ações!$S3402))</f>
        <v>0.94141574799999994</v>
      </c>
      <c r="J3402" s="49">
        <f>IFERROR(IF(Ações!$B3402="","",(VLOOKUP(Table_1[[#This Row],[AÇÕES]],'Dados Status Invest STOCKS'!A3388:AD4003,4)/Table_1[[#This Row],[LPA]]))/100,0)</f>
        <v>4.5742092457420919E-2</v>
      </c>
      <c r="K3402" s="64">
        <f>IFERROR(IF(Ações!$B3402="","",VLOOKUP(Table_1[[#This Row],[AÇÕES]],'Dados Status Invest STOCKS'!A3388:AD4003,2)),0)</f>
        <v>309.05</v>
      </c>
      <c r="L3402" s="65">
        <f>IFERROR(IF(Ações!$B3402="","",VLOOKUP(Table_1[[#This Row],[AÇÕES]],'Dados Status Invest STOCKS'!A3388:AD4003,3)/100),0)</f>
        <v>2.5999999999999999E-3</v>
      </c>
      <c r="M3402" s="66">
        <f>IFERROR(IF(Ações!$B3402="","",VLOOKUP(Table_1[[#This Row],[AÇÕES]],'Dados Status Invest STOCKS'!A3388:AD4003,28)),0)</f>
        <v>8.2200000000000006</v>
      </c>
      <c r="N3402" s="66">
        <f>IFERROR(IF(Ações!$B3402="","",VLOOKUP(Table_1[[#This Row],[AÇÕES]],'Dados Status Invest STOCKS'!A3388:AD4003,27)),0)</f>
        <v>29.74</v>
      </c>
      <c r="O3402" s="66">
        <f>IFERROR(IF(Ações!$L3402="","",Ações!$K3402*Ações!$L3402),0)</f>
        <v>0.80352999999999997</v>
      </c>
      <c r="P3402" s="67">
        <f t="shared" si="52"/>
        <v>0.06</v>
      </c>
      <c r="Q3402" s="67">
        <f>IFERROR(Ações!$O3402/Ações!$M3402,0)</f>
        <v>9.7753041362530407E-2</v>
      </c>
      <c r="R3402" s="67">
        <f>IFERROR(IF(Ações!$B3402="","",VLOOKUP(Table_1[[#This Row],[AÇÕES]],'Dados Status Invest STOCKS'!A3388:AD4003,18)/100),0)</f>
        <v>0.27639999999999998</v>
      </c>
      <c r="S3402" s="65">
        <f>IFERROR(IF(Ações!$B3402="","",VLOOKUP(Table_1[[#This Row],[AÇÕES]],'Dados Status Invest STOCKS'!A3388:AD4003,25)/100),0)</f>
        <v>0.1716</v>
      </c>
      <c r="T3402" s="67">
        <f>(1-Ações!$Q3402)*Ações!$R3402</f>
        <v>0.24938105936739657</v>
      </c>
      <c r="U3402" s="68">
        <f>IF(Ações!$S3402=0,Ações!$T3402,IF(Ações!$T3402=0,Ações!$S3402,AVERAGE(Ações!$S3402,Ações!$T3402)))</f>
        <v>0.2104905296836983</v>
      </c>
    </row>
    <row r="3403" spans="2:21" ht="15" customHeight="1" x14ac:dyDescent="0.2">
      <c r="B3403" s="63" t="str">
        <f>IFERROR('Dados Status Invest STOCKS'!A3390,"-")</f>
        <v>ODP</v>
      </c>
      <c r="C3403" s="45">
        <f>IFERROR((Ações!$D3403-Ações!$K3403)/Ações!$D3403,0)</f>
        <v>0</v>
      </c>
      <c r="D3403" s="46">
        <f>(Ações!$O3403)/0.06</f>
        <v>0</v>
      </c>
      <c r="E3403" s="47">
        <f>IFERROR((Ações!$F3403-Ações!$K3403)/Ações!$F3403,0)</f>
        <v>-0.21506048480498233</v>
      </c>
      <c r="F3403" s="46">
        <f>IF(OR(Ações!$N3403&lt;0,Ações!$M3403&lt;0),"",(22.5*Ações!$M3403*Ações!$N3403)^0.5)</f>
        <v>36.401480052327543</v>
      </c>
      <c r="G3403" s="47">
        <f>IFERROR((Ações!$H3403-Ações!$K3403)/Ações!$H3403,0)</f>
        <v>0</v>
      </c>
      <c r="H3403" s="48">
        <f>IFERROR(Ações!$I3403/(Ações!$P3403-Table_1[[#This Row],[CAGR LUCRO 5A]]),0)</f>
        <v>0</v>
      </c>
      <c r="I3403" s="48">
        <f>IF(Ações!$S3403&lt;0,"",Ações!$O3403*(1+Ações!$S3403))</f>
        <v>0</v>
      </c>
      <c r="J3403" s="49">
        <f>IFERROR(IF(Ações!$B3403="","",(VLOOKUP(Table_1[[#This Row],[AÇÕES]],'Dados Status Invest STOCKS'!A3389:AD4004,4)/Table_1[[#This Row],[LPA]]))/100,0)</f>
        <v>0.16650306748466259</v>
      </c>
      <c r="K3403" s="64">
        <f>IFERROR(IF(Ações!$B3403="","",VLOOKUP(Table_1[[#This Row],[AÇÕES]],'Dados Status Invest STOCKS'!A3389:AD4004,2)),0)</f>
        <v>44.23</v>
      </c>
      <c r="L3403" s="65">
        <f>IFERROR(IF(Ações!$B3403="","",VLOOKUP(Table_1[[#This Row],[AÇÕES]],'Dados Status Invest STOCKS'!A3389:AD4004,3)/100),0)</f>
        <v>0</v>
      </c>
      <c r="M3403" s="66">
        <f>IFERROR(IF(Ações!$B3403="","",VLOOKUP(Table_1[[#This Row],[AÇÕES]],'Dados Status Invest STOCKS'!A3389:AD4004,28)),0)</f>
        <v>1.63</v>
      </c>
      <c r="N3403" s="66">
        <f>IFERROR(IF(Ações!$B3403="","",VLOOKUP(Table_1[[#This Row],[AÇÕES]],'Dados Status Invest STOCKS'!A3389:AD4004,27)),0)</f>
        <v>36.130000000000003</v>
      </c>
      <c r="O3403" s="66">
        <f>IFERROR(IF(Ações!$L3403="","",Ações!$K3403*Ações!$L3403),0)</f>
        <v>0</v>
      </c>
      <c r="P3403" s="67">
        <f t="shared" si="52"/>
        <v>0.06</v>
      </c>
      <c r="Q3403" s="67">
        <f>IFERROR(Ações!$O3403/Ações!$M3403,0)</f>
        <v>0</v>
      </c>
      <c r="R3403" s="67">
        <f>IFERROR(IF(Ações!$B3403="","",VLOOKUP(Table_1[[#This Row],[AÇÕES]],'Dados Status Invest STOCKS'!A3389:AD4004,18)/100),0)</f>
        <v>4.5100000000000001E-2</v>
      </c>
      <c r="S3403" s="65">
        <f>IFERROR(IF(Ações!$B3403="","",VLOOKUP(Table_1[[#This Row],[AÇÕES]],'Dados Status Invest STOCKS'!A3389:AD4004,25)/100),0)</f>
        <v>0</v>
      </c>
      <c r="T3403" s="67">
        <f>(1-Ações!$Q3403)*Ações!$R3403</f>
        <v>4.5100000000000001E-2</v>
      </c>
      <c r="U3403" s="68">
        <f>IF(Ações!$S3403=0,Ações!$T3403,IF(Ações!$T3403=0,Ações!$S3403,AVERAGE(Ações!$S3403,Ações!$T3403)))</f>
        <v>4.5100000000000001E-2</v>
      </c>
    </row>
    <row r="3404" spans="2:21" ht="15" customHeight="1" x14ac:dyDescent="0.2">
      <c r="B3404" s="63" t="str">
        <f>IFERROR('Dados Status Invest STOCKS'!A3391,"-")</f>
        <v>ODT</v>
      </c>
      <c r="C3404" s="45">
        <f>IFERROR((Ações!$D3404-Ações!$K3404)/Ações!$D3404,0)</f>
        <v>0</v>
      </c>
      <c r="D3404" s="46">
        <f>(Ações!$O3404)/0.06</f>
        <v>0</v>
      </c>
      <c r="E3404" s="47">
        <f>IFERROR((Ações!$F3404-Ações!$K3404)/Ações!$F3404,0)</f>
        <v>0</v>
      </c>
      <c r="F3404" s="46" t="str">
        <f>IF(OR(Ações!$N3404&lt;0,Ações!$M3404&lt;0),"",(22.5*Ações!$M3404*Ações!$N3404)^0.5)</f>
        <v/>
      </c>
      <c r="G3404" s="47">
        <f>IFERROR((Ações!$H3404-Ações!$K3404)/Ações!$H3404,0)</f>
        <v>0</v>
      </c>
      <c r="H3404" s="48">
        <f>IFERROR(Ações!$I3404/(Ações!$P3404-Table_1[[#This Row],[CAGR LUCRO 5A]]),0)</f>
        <v>0</v>
      </c>
      <c r="I3404" s="48">
        <f>IF(Ações!$S3404&lt;0,"",Ações!$O3404*(1+Ações!$S3404))</f>
        <v>0</v>
      </c>
      <c r="J3404" s="49">
        <f>IFERROR(IF(Ações!$B3404="","",(VLOOKUP(Table_1[[#This Row],[AÇÕES]],'Dados Status Invest STOCKS'!A3390:AD4005,4)/Table_1[[#This Row],[LPA]]))/100,0)</f>
        <v>1.5849056603773584E-3</v>
      </c>
      <c r="K3404" s="64">
        <f>IFERROR(IF(Ações!$B3404="","",VLOOKUP(Table_1[[#This Row],[AÇÕES]],'Dados Status Invest STOCKS'!A3390:AD4005,2)),0)</f>
        <v>1.1200000000000001</v>
      </c>
      <c r="L3404" s="65">
        <f>IFERROR(IF(Ações!$B3404="","",VLOOKUP(Table_1[[#This Row],[AÇÕES]],'Dados Status Invest STOCKS'!A3390:AD4005,3)/100),0)</f>
        <v>0</v>
      </c>
      <c r="M3404" s="66">
        <f>IFERROR(IF(Ações!$B3404="","",VLOOKUP(Table_1[[#This Row],[AÇÕES]],'Dados Status Invest STOCKS'!A3390:AD4005,28)),0)</f>
        <v>-2.65</v>
      </c>
      <c r="N3404" s="66">
        <f>IFERROR(IF(Ações!$B3404="","",VLOOKUP(Table_1[[#This Row],[AÇÕES]],'Dados Status Invest STOCKS'!A3390:AD4005,27)),0)</f>
        <v>1.85</v>
      </c>
      <c r="O3404" s="66">
        <f>IFERROR(IF(Ações!$L3404="","",Ações!$K3404*Ações!$L3404),0)</f>
        <v>0</v>
      </c>
      <c r="P3404" s="67">
        <f t="shared" si="52"/>
        <v>0.06</v>
      </c>
      <c r="Q3404" s="67">
        <f>IFERROR(Ações!$O3404/Ações!$M3404,0)</f>
        <v>0</v>
      </c>
      <c r="R3404" s="67">
        <f>IFERROR(IF(Ações!$B3404="","",VLOOKUP(Table_1[[#This Row],[AÇÕES]],'Dados Status Invest STOCKS'!A3390:AD4005,18)/100),0)</f>
        <v>-1.4300999999999999</v>
      </c>
      <c r="S3404" s="65">
        <f>IFERROR(IF(Ações!$B3404="","",VLOOKUP(Table_1[[#This Row],[AÇÕES]],'Dados Status Invest STOCKS'!A3390:AD4005,25)/100),0)</f>
        <v>0</v>
      </c>
      <c r="T3404" s="67">
        <f>(1-Ações!$Q3404)*Ações!$R3404</f>
        <v>-1.4300999999999999</v>
      </c>
      <c r="U3404" s="68">
        <f>IF(Ações!$S3404=0,Ações!$T3404,IF(Ações!$T3404=0,Ações!$S3404,AVERAGE(Ações!$S3404,Ações!$T3404)))</f>
        <v>-1.4300999999999999</v>
      </c>
    </row>
    <row r="3405" spans="2:21" ht="15" customHeight="1" x14ac:dyDescent="0.2">
      <c r="B3405" s="63" t="str">
        <f>IFERROR('Dados Status Invest STOCKS'!A3392,"-")</f>
        <v>OEC</v>
      </c>
      <c r="C3405" s="45">
        <f>IFERROR((Ações!$D3405-Ações!$K3405)/Ações!$D3405,0)</f>
        <v>-49</v>
      </c>
      <c r="D3405" s="46">
        <f>(Ações!$O3405)/0.06</f>
        <v>0.34539999999999998</v>
      </c>
      <c r="E3405" s="47">
        <f>IFERROR((Ações!$F3405-Ações!$K3405)/Ações!$F3405,0)</f>
        <v>-4.5543957760963989E-2</v>
      </c>
      <c r="F3405" s="46">
        <f>IF(OR(Ações!$N3405&lt;0,Ações!$M3405&lt;0),"",(22.5*Ações!$M3405*Ações!$N3405)^0.5)</f>
        <v>16.517717760029683</v>
      </c>
      <c r="G3405" s="47">
        <f>IFERROR((Ações!$H3405-Ações!$K3405)/Ações!$H3405,0)</f>
        <v>0</v>
      </c>
      <c r="H3405" s="48">
        <f>IFERROR(Ações!$I3405/(Ações!$P3405-Table_1[[#This Row],[CAGR LUCRO 5A]]),0)</f>
        <v>0</v>
      </c>
      <c r="I3405" s="48" t="str">
        <f>IF(Ações!$S3405&lt;0,"",Ações!$O3405*(1+Ações!$S3405))</f>
        <v/>
      </c>
      <c r="J3405" s="49">
        <f>IFERROR(IF(Ações!$B3405="","",(VLOOKUP(Table_1[[#This Row],[AÇÕES]],'Dados Status Invest STOCKS'!A3391:AD4006,4)/Table_1[[#This Row],[LPA]]))/100,0)</f>
        <v>3.1276595744680849E-2</v>
      </c>
      <c r="K3405" s="64">
        <f>IFERROR(IF(Ações!$B3405="","",VLOOKUP(Table_1[[#This Row],[AÇÕES]],'Dados Status Invest STOCKS'!A3391:AD4006,2)),0)</f>
        <v>17.27</v>
      </c>
      <c r="L3405" s="65">
        <f>IFERROR(IF(Ações!$B3405="","",VLOOKUP(Table_1[[#This Row],[AÇÕES]],'Dados Status Invest STOCKS'!A3391:AD4006,3)/100),0)</f>
        <v>1.1999999999999999E-3</v>
      </c>
      <c r="M3405" s="66">
        <f>IFERROR(IF(Ações!$B3405="","",VLOOKUP(Table_1[[#This Row],[AÇÕES]],'Dados Status Invest STOCKS'!A3391:AD4006,28)),0)</f>
        <v>2.35</v>
      </c>
      <c r="N3405" s="66">
        <f>IFERROR(IF(Ações!$B3405="","",VLOOKUP(Table_1[[#This Row],[AÇÕES]],'Dados Status Invest STOCKS'!A3391:AD4006,27)),0)</f>
        <v>5.16</v>
      </c>
      <c r="O3405" s="66">
        <f>IFERROR(IF(Ações!$L3405="","",Ações!$K3405*Ações!$L3405),0)</f>
        <v>2.0723999999999999E-2</v>
      </c>
      <c r="P3405" s="67">
        <f t="shared" si="52"/>
        <v>0.06</v>
      </c>
      <c r="Q3405" s="67">
        <f>IFERROR(Ações!$O3405/Ações!$M3405,0)</f>
        <v>8.818723404255319E-3</v>
      </c>
      <c r="R3405" s="67">
        <f>IFERROR(IF(Ações!$B3405="","",VLOOKUP(Table_1[[#This Row],[AÇÕES]],'Dados Status Invest STOCKS'!A3391:AD4006,18)/100),0)</f>
        <v>0.45569999999999999</v>
      </c>
      <c r="S3405" s="65">
        <f>IFERROR(IF(Ações!$B3405="","",VLOOKUP(Table_1[[#This Row],[AÇÕES]],'Dados Status Invest STOCKS'!A3391:AD4006,25)/100),0)</f>
        <v>-0.17530000000000001</v>
      </c>
      <c r="T3405" s="67">
        <f>(1-Ações!$Q3405)*Ações!$R3405</f>
        <v>0.45168130774468085</v>
      </c>
      <c r="U3405" s="68">
        <f>IF(Ações!$S3405=0,Ações!$T3405,IF(Ações!$T3405=0,Ações!$S3405,AVERAGE(Ações!$S3405,Ações!$T3405)))</f>
        <v>0.13819065387234042</v>
      </c>
    </row>
    <row r="3406" spans="2:21" ht="15" customHeight="1" x14ac:dyDescent="0.2">
      <c r="B3406" s="63" t="str">
        <f>IFERROR('Dados Status Invest STOCKS'!A3393,"-")</f>
        <v>OEG</v>
      </c>
      <c r="C3406" s="45">
        <f>IFERROR((Ações!$D3406-Ações!$K3406)/Ações!$D3406,0)</f>
        <v>0</v>
      </c>
      <c r="D3406" s="46">
        <f>(Ações!$O3406)/0.06</f>
        <v>0</v>
      </c>
      <c r="E3406" s="47">
        <f>IFERROR((Ações!$F3406-Ações!$K3406)/Ações!$F3406,0)</f>
        <v>0</v>
      </c>
      <c r="F3406" s="46" t="str">
        <f>IF(OR(Ações!$N3406&lt;0,Ações!$M3406&lt;0),"",(22.5*Ações!$M3406*Ações!$N3406)^0.5)</f>
        <v/>
      </c>
      <c r="G3406" s="47">
        <f>IFERROR((Ações!$H3406-Ações!$K3406)/Ações!$H3406,0)</f>
        <v>0</v>
      </c>
      <c r="H3406" s="48">
        <f>IFERROR(Ações!$I3406/(Ações!$P3406-Table_1[[#This Row],[CAGR LUCRO 5A]]),0)</f>
        <v>0</v>
      </c>
      <c r="I3406" s="48">
        <f>IF(Ações!$S3406&lt;0,"",Ações!$O3406*(1+Ações!$S3406))</f>
        <v>0</v>
      </c>
      <c r="J3406" s="49">
        <f>IFERROR(IF(Ações!$B3406="","",(VLOOKUP(Table_1[[#This Row],[AÇÕES]],'Dados Status Invest STOCKS'!A3392:AD4007,4)/Table_1[[#This Row],[LPA]]))/100,0)</f>
        <v>3.7727272727272727E-2</v>
      </c>
      <c r="K3406" s="64">
        <f>IFERROR(IF(Ações!$B3406="","",VLOOKUP(Table_1[[#This Row],[AÇÕES]],'Dados Status Invest STOCKS'!A3392:AD4007,2)),0)</f>
        <v>1.64</v>
      </c>
      <c r="L3406" s="65">
        <f>IFERROR(IF(Ações!$B3406="","",VLOOKUP(Table_1[[#This Row],[AÇÕES]],'Dados Status Invest STOCKS'!A3392:AD4007,3)/100),0)</f>
        <v>0</v>
      </c>
      <c r="M3406" s="66">
        <f>IFERROR(IF(Ações!$B3406="","",VLOOKUP(Table_1[[#This Row],[AÇÕES]],'Dados Status Invest STOCKS'!A3392:AD4007,28)),0)</f>
        <v>-0.66</v>
      </c>
      <c r="N3406" s="66">
        <f>IFERROR(IF(Ações!$B3406="","",VLOOKUP(Table_1[[#This Row],[AÇÕES]],'Dados Status Invest STOCKS'!A3392:AD4007,27)),0)</f>
        <v>1.36</v>
      </c>
      <c r="O3406" s="66">
        <f>IFERROR(IF(Ações!$L3406="","",Ações!$K3406*Ações!$L3406),0)</f>
        <v>0</v>
      </c>
      <c r="P3406" s="67">
        <f t="shared" si="52"/>
        <v>0.06</v>
      </c>
      <c r="Q3406" s="67">
        <f>IFERROR(Ações!$O3406/Ações!$M3406,0)</f>
        <v>0</v>
      </c>
      <c r="R3406" s="67">
        <f>IFERROR(IF(Ações!$B3406="","",VLOOKUP(Table_1[[#This Row],[AÇÕES]],'Dados Status Invest STOCKS'!A3392:AD4007,18)/100),0)</f>
        <v>-0.48259999999999997</v>
      </c>
      <c r="S3406" s="65">
        <f>IFERROR(IF(Ações!$B3406="","",VLOOKUP(Table_1[[#This Row],[AÇÕES]],'Dados Status Invest STOCKS'!A3392:AD4007,25)/100),0)</f>
        <v>0</v>
      </c>
      <c r="T3406" s="67">
        <f>(1-Ações!$Q3406)*Ações!$R3406</f>
        <v>-0.48259999999999997</v>
      </c>
      <c r="U3406" s="68">
        <f>IF(Ações!$S3406=0,Ações!$T3406,IF(Ações!$T3406=0,Ações!$S3406,AVERAGE(Ações!$S3406,Ações!$T3406)))</f>
        <v>-0.48259999999999997</v>
      </c>
    </row>
    <row r="3407" spans="2:21" ht="15" customHeight="1" x14ac:dyDescent="0.2">
      <c r="B3407" s="63" t="str">
        <f>IFERROR('Dados Status Invest STOCKS'!A3394,"-")</f>
        <v>OESX</v>
      </c>
      <c r="C3407" s="45">
        <f>IFERROR((Ações!$D3407-Ações!$K3407)/Ações!$D3407,0)</f>
        <v>0</v>
      </c>
      <c r="D3407" s="46">
        <f>(Ações!$O3407)/0.06</f>
        <v>0</v>
      </c>
      <c r="E3407" s="47">
        <f>IFERROR((Ações!$F3407-Ações!$K3407)/Ações!$F3407,0)</f>
        <v>0.54350880798835954</v>
      </c>
      <c r="F3407" s="46">
        <f>IF(OR(Ações!$N3407&lt;0,Ações!$M3407&lt;0),"",(22.5*Ações!$M3407*Ações!$N3407)^0.5)</f>
        <v>7.0099928673287533</v>
      </c>
      <c r="G3407" s="47">
        <f>IFERROR((Ações!$H3407-Ações!$K3407)/Ações!$H3407,0)</f>
        <v>0</v>
      </c>
      <c r="H3407" s="48">
        <f>IFERROR(Ações!$I3407/(Ações!$P3407-Table_1[[#This Row],[CAGR LUCRO 5A]]),0)</f>
        <v>0</v>
      </c>
      <c r="I3407" s="48">
        <f>IF(Ações!$S3407&lt;0,"",Ações!$O3407*(1+Ações!$S3407))</f>
        <v>0</v>
      </c>
      <c r="J3407" s="49">
        <f>IFERROR(IF(Ações!$B3407="","",(VLOOKUP(Table_1[[#This Row],[AÇÕES]],'Dados Status Invest STOCKS'!A3393:AD4008,4)/Table_1[[#This Row],[LPA]]))/100,0)</f>
        <v>2.9047619047619048E-2</v>
      </c>
      <c r="K3407" s="64">
        <f>IFERROR(IF(Ações!$B3407="","",VLOOKUP(Table_1[[#This Row],[AÇÕES]],'Dados Status Invest STOCKS'!A3393:AD4008,2)),0)</f>
        <v>3.2</v>
      </c>
      <c r="L3407" s="65">
        <f>IFERROR(IF(Ações!$B3407="","",VLOOKUP(Table_1[[#This Row],[AÇÕES]],'Dados Status Invest STOCKS'!A3393:AD4008,3)/100),0)</f>
        <v>0</v>
      </c>
      <c r="M3407" s="66">
        <f>IFERROR(IF(Ações!$B3407="","",VLOOKUP(Table_1[[#This Row],[AÇÕES]],'Dados Status Invest STOCKS'!A3393:AD4008,28)),0)</f>
        <v>1.05</v>
      </c>
      <c r="N3407" s="66">
        <f>IFERROR(IF(Ações!$B3407="","",VLOOKUP(Table_1[[#This Row],[AÇÕES]],'Dados Status Invest STOCKS'!A3393:AD4008,27)),0)</f>
        <v>2.08</v>
      </c>
      <c r="O3407" s="66">
        <f>IFERROR(IF(Ações!$L3407="","",Ações!$K3407*Ações!$L3407),0)</f>
        <v>0</v>
      </c>
      <c r="P3407" s="67">
        <f t="shared" ref="P3407:P3470" si="53">$U$6</f>
        <v>0.06</v>
      </c>
      <c r="Q3407" s="67">
        <f>IFERROR(Ações!$O3407/Ações!$M3407,0)</f>
        <v>0</v>
      </c>
      <c r="R3407" s="67">
        <f>IFERROR(IF(Ações!$B3407="","",VLOOKUP(Table_1[[#This Row],[AÇÕES]],'Dados Status Invest STOCKS'!A3393:AD4008,18)/100),0)</f>
        <v>0.50369999999999993</v>
      </c>
      <c r="S3407" s="65">
        <f>IFERROR(IF(Ações!$B3407="","",VLOOKUP(Table_1[[#This Row],[AÇÕES]],'Dados Status Invest STOCKS'!A3393:AD4008,25)/100),0)</f>
        <v>0</v>
      </c>
      <c r="T3407" s="67">
        <f>(1-Ações!$Q3407)*Ações!$R3407</f>
        <v>0.50369999999999993</v>
      </c>
      <c r="U3407" s="68">
        <f>IF(Ações!$S3407=0,Ações!$T3407,IF(Ações!$T3407=0,Ações!$S3407,AVERAGE(Ações!$S3407,Ações!$T3407)))</f>
        <v>0.50369999999999993</v>
      </c>
    </row>
    <row r="3408" spans="2:21" ht="15" customHeight="1" x14ac:dyDescent="0.2">
      <c r="B3408" s="63" t="str">
        <f>IFERROR('Dados Status Invest STOCKS'!A3395,"-")</f>
        <v>OFED</v>
      </c>
      <c r="C3408" s="45">
        <f>IFERROR((Ações!$D3408-Ações!$K3408)/Ações!$D3408,0)</f>
        <v>-2.3519553072625694</v>
      </c>
      <c r="D3408" s="46">
        <f>(Ações!$O3408)/0.06</f>
        <v>6.6677500000000007</v>
      </c>
      <c r="E3408" s="47">
        <f>IFERROR((Ações!$F3408-Ações!$K3408)/Ações!$F3408,0)</f>
        <v>-0.48785902340116666</v>
      </c>
      <c r="F3408" s="46">
        <f>IF(OR(Ações!$N3408&lt;0,Ações!$M3408&lt;0),"",(22.5*Ações!$M3408*Ações!$N3408)^0.5)</f>
        <v>15.02158447035465</v>
      </c>
      <c r="G3408" s="47">
        <f>IFERROR((Ações!$H3408-Ações!$K3408)/Ações!$H3408,0)</f>
        <v>0</v>
      </c>
      <c r="H3408" s="48">
        <f>IFERROR(Ações!$I3408/(Ações!$P3408-Table_1[[#This Row],[CAGR LUCRO 5A]]),0)</f>
        <v>0</v>
      </c>
      <c r="I3408" s="48" t="str">
        <f>IF(Ações!$S3408&lt;0,"",Ações!$O3408*(1+Ações!$S3408))</f>
        <v/>
      </c>
      <c r="J3408" s="49">
        <f>IFERROR(IF(Ações!$B3408="","",(VLOOKUP(Table_1[[#This Row],[AÇÕES]],'Dados Status Invest STOCKS'!A3394:AD4009,4)/Table_1[[#This Row],[LPA]]))/100,0)</f>
        <v>0.54781250000000004</v>
      </c>
      <c r="K3408" s="64">
        <f>IFERROR(IF(Ações!$B3408="","",VLOOKUP(Table_1[[#This Row],[AÇÕES]],'Dados Status Invest STOCKS'!A3394:AD4009,2)),0)</f>
        <v>22.35</v>
      </c>
      <c r="L3408" s="65">
        <f>IFERROR(IF(Ações!$B3408="","",VLOOKUP(Table_1[[#This Row],[AÇÕES]],'Dados Status Invest STOCKS'!A3394:AD4009,3)/100),0)</f>
        <v>1.7899999999999999E-2</v>
      </c>
      <c r="M3408" s="66">
        <f>IFERROR(IF(Ações!$B3408="","",VLOOKUP(Table_1[[#This Row],[AÇÕES]],'Dados Status Invest STOCKS'!A3394:AD4009,28)),0)</f>
        <v>0.64</v>
      </c>
      <c r="N3408" s="66">
        <f>IFERROR(IF(Ações!$B3408="","",VLOOKUP(Table_1[[#This Row],[AÇÕES]],'Dados Status Invest STOCKS'!A3394:AD4009,27)),0)</f>
        <v>15.67</v>
      </c>
      <c r="O3408" s="66">
        <f>IFERROR(IF(Ações!$L3408="","",Ações!$K3408*Ações!$L3408),0)</f>
        <v>0.400065</v>
      </c>
      <c r="P3408" s="67">
        <f t="shared" si="53"/>
        <v>0.06</v>
      </c>
      <c r="Q3408" s="67">
        <f>IFERROR(Ações!$O3408/Ações!$M3408,0)</f>
        <v>0.62510156250000004</v>
      </c>
      <c r="R3408" s="67">
        <f>IFERROR(IF(Ações!$B3408="","",VLOOKUP(Table_1[[#This Row],[AÇÕES]],'Dados Status Invest STOCKS'!A3394:AD4009,18)/100),0)</f>
        <v>4.07E-2</v>
      </c>
      <c r="S3408" s="65">
        <f>IFERROR(IF(Ações!$B3408="","",VLOOKUP(Table_1[[#This Row],[AÇÕES]],'Dados Status Invest STOCKS'!A3394:AD4009,25)/100),0)</f>
        <v>-4.8399999999999999E-2</v>
      </c>
      <c r="T3408" s="67">
        <f>(1-Ações!$Q3408)*Ações!$R3408</f>
        <v>1.5258366406249998E-2</v>
      </c>
      <c r="U3408" s="68">
        <f>IF(Ações!$S3408=0,Ações!$T3408,IF(Ações!$T3408=0,Ações!$S3408,AVERAGE(Ações!$S3408,Ações!$T3408)))</f>
        <v>-1.6570816796874999E-2</v>
      </c>
    </row>
    <row r="3409" spans="2:21" ht="15" customHeight="1" x14ac:dyDescent="0.2">
      <c r="B3409" s="63" t="str">
        <f>IFERROR('Dados Status Invest STOCKS'!A3396,"-")</f>
        <v>OFG</v>
      </c>
      <c r="C3409" s="45">
        <f>IFERROR((Ações!$D3409-Ações!$K3409)/Ações!$D3409,0)</f>
        <v>-3.1666666666666674</v>
      </c>
      <c r="D3409" s="46">
        <f>(Ações!$O3409)/0.06</f>
        <v>6.6791999999999989</v>
      </c>
      <c r="E3409" s="47">
        <f>IFERROR((Ações!$F3409-Ações!$K3409)/Ações!$F3409,0)</f>
        <v>0.21906691036460132</v>
      </c>
      <c r="F3409" s="46">
        <f>IF(OR(Ações!$N3409&lt;0,Ações!$M3409&lt;0),"",(22.5*Ações!$M3409*Ações!$N3409)^0.5)</f>
        <v>35.636855921924429</v>
      </c>
      <c r="G3409" s="47">
        <f>IFERROR((Ações!$H3409-Ações!$K3409)/Ações!$H3409,0)</f>
        <v>-3.1666666666666674</v>
      </c>
      <c r="H3409" s="48">
        <f>IFERROR(Ações!$I3409/(Ações!$P3409-Table_1[[#This Row],[CAGR LUCRO 5A]]),0)</f>
        <v>6.6791999999999989</v>
      </c>
      <c r="I3409" s="48">
        <f>IF(Ações!$S3409&lt;0,"",Ações!$O3409*(1+Ações!$S3409))</f>
        <v>0.40075199999999994</v>
      </c>
      <c r="J3409" s="49">
        <f>IFERROR(IF(Ações!$B3409="","",(VLOOKUP(Table_1[[#This Row],[AÇÕES]],'Dados Status Invest STOCKS'!A3395:AD4010,4)/Table_1[[#This Row],[LPA]]))/100,0)</f>
        <v>3.8988764044943822E-2</v>
      </c>
      <c r="K3409" s="64">
        <f>IFERROR(IF(Ações!$B3409="","",VLOOKUP(Table_1[[#This Row],[AÇÕES]],'Dados Status Invest STOCKS'!A3395:AD4010,2)),0)</f>
        <v>27.83</v>
      </c>
      <c r="L3409" s="65">
        <f>IFERROR(IF(Ações!$B3409="","",VLOOKUP(Table_1[[#This Row],[AÇÕES]],'Dados Status Invest STOCKS'!A3395:AD4010,3)/100),0)</f>
        <v>1.44E-2</v>
      </c>
      <c r="M3409" s="66">
        <f>IFERROR(IF(Ações!$B3409="","",VLOOKUP(Table_1[[#This Row],[AÇÕES]],'Dados Status Invest STOCKS'!A3395:AD4010,28)),0)</f>
        <v>2.67</v>
      </c>
      <c r="N3409" s="66">
        <f>IFERROR(IF(Ações!$B3409="","",VLOOKUP(Table_1[[#This Row],[AÇÕES]],'Dados Status Invest STOCKS'!A3395:AD4010,27)),0)</f>
        <v>21.14</v>
      </c>
      <c r="O3409" s="66">
        <f>IFERROR(IF(Ações!$L3409="","",Ações!$K3409*Ações!$L3409),0)</f>
        <v>0.40075199999999994</v>
      </c>
      <c r="P3409" s="67">
        <f t="shared" si="53"/>
        <v>0.06</v>
      </c>
      <c r="Q3409" s="67">
        <f>IFERROR(Ações!$O3409/Ações!$M3409,0)</f>
        <v>0.15009438202247188</v>
      </c>
      <c r="R3409" s="67">
        <f>IFERROR(IF(Ações!$B3409="","",VLOOKUP(Table_1[[#This Row],[AÇÕES]],'Dados Status Invest STOCKS'!A3395:AD4010,18)/100),0)</f>
        <v>0.1265</v>
      </c>
      <c r="S3409" s="65">
        <f>IFERROR(IF(Ações!$B3409="","",VLOOKUP(Table_1[[#This Row],[AÇÕES]],'Dados Status Invest STOCKS'!A3395:AD4010,25)/100),0)</f>
        <v>0</v>
      </c>
      <c r="T3409" s="67">
        <f>(1-Ações!$Q3409)*Ações!$R3409</f>
        <v>0.10751306067415732</v>
      </c>
      <c r="U3409" s="68">
        <f>IF(Ações!$S3409=0,Ações!$T3409,IF(Ações!$T3409=0,Ações!$S3409,AVERAGE(Ações!$S3409,Ações!$T3409)))</f>
        <v>0.10751306067415732</v>
      </c>
    </row>
    <row r="3410" spans="2:21" ht="15" customHeight="1" x14ac:dyDescent="0.2">
      <c r="B3410" s="63" t="str">
        <f>IFERROR('Dados Status Invest STOCKS'!A3397,"-")</f>
        <v>OFIX</v>
      </c>
      <c r="C3410" s="45">
        <f>IFERROR((Ações!$D3410-Ações!$K3410)/Ações!$D3410,0)</f>
        <v>0</v>
      </c>
      <c r="D3410" s="46">
        <f>(Ações!$O3410)/0.06</f>
        <v>0</v>
      </c>
      <c r="E3410" s="47">
        <f>IFERROR((Ações!$F3410-Ações!$K3410)/Ações!$F3410,0)</f>
        <v>0</v>
      </c>
      <c r="F3410" s="46" t="str">
        <f>IF(OR(Ações!$N3410&lt;0,Ações!$M3410&lt;0),"",(22.5*Ações!$M3410*Ações!$N3410)^0.5)</f>
        <v/>
      </c>
      <c r="G3410" s="47">
        <f>IFERROR((Ações!$H3410-Ações!$K3410)/Ações!$H3410,0)</f>
        <v>0</v>
      </c>
      <c r="H3410" s="48">
        <f>IFERROR(Ações!$I3410/(Ações!$P3410-Table_1[[#This Row],[CAGR LUCRO 5A]]),0)</f>
        <v>0</v>
      </c>
      <c r="I3410" s="48">
        <f>IF(Ações!$S3410&lt;0,"",Ações!$O3410*(1+Ações!$S3410))</f>
        <v>0</v>
      </c>
      <c r="J3410" s="49">
        <f>IFERROR(IF(Ações!$B3410="","",(VLOOKUP(Table_1[[#This Row],[AÇÕES]],'Dados Status Invest STOCKS'!A3396:AD4011,4)/Table_1[[#This Row],[LPA]]))/100,0)</f>
        <v>0.55631578947368421</v>
      </c>
      <c r="K3410" s="64">
        <f>IFERROR(IF(Ações!$B3410="","",VLOOKUP(Table_1[[#This Row],[AÇÕES]],'Dados Status Invest STOCKS'!A3396:AD4011,2)),0)</f>
        <v>32</v>
      </c>
      <c r="L3410" s="65">
        <f>IFERROR(IF(Ações!$B3410="","",VLOOKUP(Table_1[[#This Row],[AÇÕES]],'Dados Status Invest STOCKS'!A3396:AD4011,3)/100),0)</f>
        <v>0</v>
      </c>
      <c r="M3410" s="66">
        <f>IFERROR(IF(Ações!$B3410="","",VLOOKUP(Table_1[[#This Row],[AÇÕES]],'Dados Status Invest STOCKS'!A3396:AD4011,28)),0)</f>
        <v>-0.76</v>
      </c>
      <c r="N3410" s="66">
        <f>IFERROR(IF(Ações!$B3410="","",VLOOKUP(Table_1[[#This Row],[AÇÕES]],'Dados Status Invest STOCKS'!A3396:AD4011,27)),0)</f>
        <v>18.48</v>
      </c>
      <c r="O3410" s="66">
        <f>IFERROR(IF(Ações!$L3410="","",Ações!$K3410*Ações!$L3410),0)</f>
        <v>0</v>
      </c>
      <c r="P3410" s="67">
        <f t="shared" si="53"/>
        <v>0.06</v>
      </c>
      <c r="Q3410" s="67">
        <f>IFERROR(Ações!$O3410/Ações!$M3410,0)</f>
        <v>0</v>
      </c>
      <c r="R3410" s="67">
        <f>IFERROR(IF(Ações!$B3410="","",VLOOKUP(Table_1[[#This Row],[AÇÕES]],'Dados Status Invest STOCKS'!A3396:AD4011,18)/100),0)</f>
        <v>-4.0999999999999995E-2</v>
      </c>
      <c r="S3410" s="65">
        <f>IFERROR(IF(Ações!$B3410="","",VLOOKUP(Table_1[[#This Row],[AÇÕES]],'Dados Status Invest STOCKS'!A3396:AD4011,25)/100),0)</f>
        <v>0</v>
      </c>
      <c r="T3410" s="67">
        <f>(1-Ações!$Q3410)*Ações!$R3410</f>
        <v>-4.0999999999999995E-2</v>
      </c>
      <c r="U3410" s="68">
        <f>IF(Ações!$S3410=0,Ações!$T3410,IF(Ações!$T3410=0,Ações!$S3410,AVERAGE(Ações!$S3410,Ações!$T3410)))</f>
        <v>-4.0999999999999995E-2</v>
      </c>
    </row>
    <row r="3411" spans="2:21" ht="15" customHeight="1" x14ac:dyDescent="0.2">
      <c r="B3411" s="63" t="str">
        <f>IFERROR('Dados Status Invest STOCKS'!A3398,"-")</f>
        <v>OFLX</v>
      </c>
      <c r="C3411" s="45">
        <f>IFERROR((Ações!$D3411-Ações!$K3411)/Ações!$D3411,0)</f>
        <v>-6.2289156626506017</v>
      </c>
      <c r="D3411" s="46">
        <f>(Ações!$O3411)/0.06</f>
        <v>19.570016666666668</v>
      </c>
      <c r="E3411" s="47">
        <f>IFERROR((Ações!$F3411-Ações!$K3411)/Ações!$F3411,0)</f>
        <v>-6.9421930390437803</v>
      </c>
      <c r="F3411" s="46">
        <f>IF(OR(Ações!$N3411&lt;0,Ações!$M3411&lt;0),"",(22.5*Ações!$M3411*Ações!$N3411)^0.5)</f>
        <v>17.812460526272051</v>
      </c>
      <c r="G3411" s="47">
        <f>IFERROR((Ações!$H3411-Ações!$K3411)/Ações!$H3411,0)</f>
        <v>-0.43773183425827356</v>
      </c>
      <c r="H3411" s="48">
        <f>IFERROR(Ações!$I3411/(Ações!$P3411-Table_1[[#This Row],[CAGR LUCRO 5A]]),0)</f>
        <v>98.398043800000039</v>
      </c>
      <c r="I3411" s="48">
        <f>IF(Ações!$S3411&lt;0,"",Ações!$O3411*(1+Ações!$S3411))</f>
        <v>1.2299755475000003</v>
      </c>
      <c r="J3411" s="49">
        <f>IFERROR(IF(Ações!$B3411="","",(VLOOKUP(Table_1[[#This Row],[AÇÕES]],'Dados Status Invest STOCKS'!A3397:AD4012,4)/Table_1[[#This Row],[LPA]]))/100,0)</f>
        <v>0.21725490196078431</v>
      </c>
      <c r="K3411" s="64">
        <f>IFERROR(IF(Ações!$B3411="","",VLOOKUP(Table_1[[#This Row],[AÇÕES]],'Dados Status Invest STOCKS'!A3397:AD4012,2)),0)</f>
        <v>141.47</v>
      </c>
      <c r="L3411" s="65">
        <f>IFERROR(IF(Ações!$B3411="","",VLOOKUP(Table_1[[#This Row],[AÇÕES]],'Dados Status Invest STOCKS'!A3397:AD4012,3)/100),0)</f>
        <v>8.3000000000000001E-3</v>
      </c>
      <c r="M3411" s="66">
        <f>IFERROR(IF(Ações!$B3411="","",VLOOKUP(Table_1[[#This Row],[AÇÕES]],'Dados Status Invest STOCKS'!A3397:AD4012,28)),0)</f>
        <v>2.5499999999999998</v>
      </c>
      <c r="N3411" s="66">
        <f>IFERROR(IF(Ações!$B3411="","",VLOOKUP(Table_1[[#This Row],[AÇÕES]],'Dados Status Invest STOCKS'!A3397:AD4012,27)),0)</f>
        <v>5.53</v>
      </c>
      <c r="O3411" s="66">
        <f>IFERROR(IF(Ações!$L3411="","",Ações!$K3411*Ações!$L3411),0)</f>
        <v>1.1742010000000001</v>
      </c>
      <c r="P3411" s="67">
        <f t="shared" si="53"/>
        <v>0.06</v>
      </c>
      <c r="Q3411" s="67">
        <f>IFERROR(Ações!$O3411/Ações!$M3411,0)</f>
        <v>0.46047098039215689</v>
      </c>
      <c r="R3411" s="67">
        <f>IFERROR(IF(Ações!$B3411="","",VLOOKUP(Table_1[[#This Row],[AÇÕES]],'Dados Status Invest STOCKS'!A3397:AD4012,18)/100),0)</f>
        <v>0.46210000000000001</v>
      </c>
      <c r="S3411" s="65">
        <f>IFERROR(IF(Ações!$B3411="","",VLOOKUP(Table_1[[#This Row],[AÇÕES]],'Dados Status Invest STOCKS'!A3397:AD4012,25)/100),0)</f>
        <v>4.7500000000000001E-2</v>
      </c>
      <c r="T3411" s="67">
        <f>(1-Ações!$Q3411)*Ações!$R3411</f>
        <v>0.24931635996078427</v>
      </c>
      <c r="U3411" s="68">
        <f>IF(Ações!$S3411=0,Ações!$T3411,IF(Ações!$T3411=0,Ações!$S3411,AVERAGE(Ações!$S3411,Ações!$T3411)))</f>
        <v>0.14840817998039213</v>
      </c>
    </row>
    <row r="3412" spans="2:21" ht="15" customHeight="1" x14ac:dyDescent="0.2">
      <c r="B3412" s="63" t="str">
        <f>IFERROR('Dados Status Invest STOCKS'!A3399,"-")</f>
        <v>OGE</v>
      </c>
      <c r="C3412" s="45">
        <f>IFERROR((Ações!$D3412-Ações!$K3412)/Ações!$D3412,0)</f>
        <v>-0.36986301369863012</v>
      </c>
      <c r="D3412" s="46">
        <f>(Ações!$O3412)/0.06</f>
        <v>27.083000000000002</v>
      </c>
      <c r="E3412" s="47">
        <f>IFERROR((Ações!$F3412-Ações!$K3412)/Ações!$F3412,0)</f>
        <v>-0.16617895794234896</v>
      </c>
      <c r="F3412" s="46">
        <f>IF(OR(Ações!$N3412&lt;0,Ações!$M3412&lt;0),"",(22.5*Ações!$M3412*Ações!$N3412)^0.5)</f>
        <v>31.813299105877086</v>
      </c>
      <c r="G3412" s="47">
        <f>IFERROR((Ações!$H3412-Ações!$K3412)/Ações!$H3412,0)</f>
        <v>-0.36986301369863012</v>
      </c>
      <c r="H3412" s="48">
        <f>IFERROR(Ações!$I3412/(Ações!$P3412-Table_1[[#This Row],[CAGR LUCRO 5A]]),0)</f>
        <v>27.083000000000002</v>
      </c>
      <c r="I3412" s="48">
        <f>IF(Ações!$S3412&lt;0,"",Ações!$O3412*(1+Ações!$S3412))</f>
        <v>1.6249800000000001</v>
      </c>
      <c r="J3412" s="49">
        <f>IFERROR(IF(Ações!$B3412="","",(VLOOKUP(Table_1[[#This Row],[AÇÕES]],'Dados Status Invest STOCKS'!A3398:AD4013,4)/Table_1[[#This Row],[LPA]]))/100,0)</f>
        <v>6.6525423728813565E-2</v>
      </c>
      <c r="K3412" s="64">
        <f>IFERROR(IF(Ações!$B3412="","",VLOOKUP(Table_1[[#This Row],[AÇÕES]],'Dados Status Invest STOCKS'!A3398:AD4013,2)),0)</f>
        <v>37.1</v>
      </c>
      <c r="L3412" s="65">
        <f>IFERROR(IF(Ações!$B3412="","",VLOOKUP(Table_1[[#This Row],[AÇÕES]],'Dados Status Invest STOCKS'!A3398:AD4013,3)/100),0)</f>
        <v>4.3799999999999999E-2</v>
      </c>
      <c r="M3412" s="66">
        <f>IFERROR(IF(Ações!$B3412="","",VLOOKUP(Table_1[[#This Row],[AÇÕES]],'Dados Status Invest STOCKS'!A3398:AD4013,28)),0)</f>
        <v>2.36</v>
      </c>
      <c r="N3412" s="66">
        <f>IFERROR(IF(Ações!$B3412="","",VLOOKUP(Table_1[[#This Row],[AÇÕES]],'Dados Status Invest STOCKS'!A3398:AD4013,27)),0)</f>
        <v>19.059999999999999</v>
      </c>
      <c r="O3412" s="66">
        <f>IFERROR(IF(Ações!$L3412="","",Ações!$K3412*Ações!$L3412),0)</f>
        <v>1.6249800000000001</v>
      </c>
      <c r="P3412" s="67">
        <f t="shared" si="53"/>
        <v>0.06</v>
      </c>
      <c r="Q3412" s="67">
        <f>IFERROR(Ações!$O3412/Ações!$M3412,0)</f>
        <v>0.68855084745762718</v>
      </c>
      <c r="R3412" s="67">
        <f>IFERROR(IF(Ações!$B3412="","",VLOOKUP(Table_1[[#This Row],[AÇÕES]],'Dados Status Invest STOCKS'!A3398:AD4013,18)/100),0)</f>
        <v>0.124</v>
      </c>
      <c r="S3412" s="65">
        <f>IFERROR(IF(Ações!$B3412="","",VLOOKUP(Table_1[[#This Row],[AÇÕES]],'Dados Status Invest STOCKS'!A3398:AD4013,25)/100),0)</f>
        <v>0</v>
      </c>
      <c r="T3412" s="67">
        <f>(1-Ações!$Q3412)*Ações!$R3412</f>
        <v>3.861969491525423E-2</v>
      </c>
      <c r="U3412" s="68">
        <f>IF(Ações!$S3412=0,Ações!$T3412,IF(Ações!$T3412=0,Ações!$S3412,AVERAGE(Ações!$S3412,Ações!$T3412)))</f>
        <v>3.861969491525423E-2</v>
      </c>
    </row>
    <row r="3413" spans="2:21" ht="15" customHeight="1" x14ac:dyDescent="0.2">
      <c r="B3413" s="63" t="str">
        <f>IFERROR('Dados Status Invest STOCKS'!A3400,"-")</f>
        <v>OGI</v>
      </c>
      <c r="C3413" s="45">
        <f>IFERROR((Ações!$D3413-Ações!$K3413)/Ações!$D3413,0)</f>
        <v>0</v>
      </c>
      <c r="D3413" s="46">
        <f>(Ações!$O3413)/0.06</f>
        <v>0</v>
      </c>
      <c r="E3413" s="47">
        <f>IFERROR((Ações!$F3413-Ações!$K3413)/Ações!$F3413,0)</f>
        <v>0</v>
      </c>
      <c r="F3413" s="46" t="str">
        <f>IF(OR(Ações!$N3413&lt;0,Ações!$M3413&lt;0),"",(22.5*Ações!$M3413*Ações!$N3413)^0.5)</f>
        <v/>
      </c>
      <c r="G3413" s="47">
        <f>IFERROR((Ações!$H3413-Ações!$K3413)/Ações!$H3413,0)</f>
        <v>0</v>
      </c>
      <c r="H3413" s="48">
        <f>IFERROR(Ações!$I3413/(Ações!$P3413-Table_1[[#This Row],[CAGR LUCRO 5A]]),0)</f>
        <v>0</v>
      </c>
      <c r="I3413" s="48">
        <f>IF(Ações!$S3413&lt;0,"",Ações!$O3413*(1+Ações!$S3413))</f>
        <v>0</v>
      </c>
      <c r="J3413" s="49">
        <f>IFERROR(IF(Ações!$B3413="","",(VLOOKUP(Table_1[[#This Row],[AÇÕES]],'Dados Status Invest STOCKS'!A3399:AD4014,4)/Table_1[[#This Row],[LPA]]))/100,0)</f>
        <v>0.11194444444444446</v>
      </c>
      <c r="K3413" s="64">
        <f>IFERROR(IF(Ações!$B3413="","",VLOOKUP(Table_1[[#This Row],[AÇÕES]],'Dados Status Invest STOCKS'!A3399:AD4014,2)),0)</f>
        <v>1.46</v>
      </c>
      <c r="L3413" s="65">
        <f>IFERROR(IF(Ações!$B3413="","",VLOOKUP(Table_1[[#This Row],[AÇÕES]],'Dados Status Invest STOCKS'!A3399:AD4014,3)/100),0)</f>
        <v>0</v>
      </c>
      <c r="M3413" s="66">
        <f>IFERROR(IF(Ações!$B3413="","",VLOOKUP(Table_1[[#This Row],[AÇÕES]],'Dados Status Invest STOCKS'!A3399:AD4014,28)),0)</f>
        <v>-0.36</v>
      </c>
      <c r="N3413" s="66">
        <f>IFERROR(IF(Ações!$B3413="","",VLOOKUP(Table_1[[#This Row],[AÇÕES]],'Dados Status Invest STOCKS'!A3399:AD4014,27)),0)</f>
        <v>1.29</v>
      </c>
      <c r="O3413" s="66">
        <f>IFERROR(IF(Ações!$L3413="","",Ações!$K3413*Ações!$L3413),0)</f>
        <v>0</v>
      </c>
      <c r="P3413" s="67">
        <f t="shared" si="53"/>
        <v>0.06</v>
      </c>
      <c r="Q3413" s="67">
        <f>IFERROR(Ações!$O3413/Ações!$M3413,0)</f>
        <v>0</v>
      </c>
      <c r="R3413" s="67">
        <f>IFERROR(IF(Ações!$B3413="","",VLOOKUP(Table_1[[#This Row],[AÇÕES]],'Dados Status Invest STOCKS'!A3399:AD4014,18)/100),0)</f>
        <v>-0.2802</v>
      </c>
      <c r="S3413" s="65">
        <f>IFERROR(IF(Ações!$B3413="","",VLOOKUP(Table_1[[#This Row],[AÇÕES]],'Dados Status Invest STOCKS'!A3399:AD4014,25)/100),0)</f>
        <v>0</v>
      </c>
      <c r="T3413" s="67">
        <f>(1-Ações!$Q3413)*Ações!$R3413</f>
        <v>-0.2802</v>
      </c>
      <c r="U3413" s="68">
        <f>IF(Ações!$S3413=0,Ações!$T3413,IF(Ações!$T3413=0,Ações!$S3413,AVERAGE(Ações!$S3413,Ações!$T3413)))</f>
        <v>-0.2802</v>
      </c>
    </row>
    <row r="3414" spans="2:21" ht="15" customHeight="1" x14ac:dyDescent="0.2">
      <c r="B3414" s="63" t="str">
        <f>IFERROR('Dados Status Invest STOCKS'!A3401,"-")</f>
        <v>OGS</v>
      </c>
      <c r="C3414" s="45">
        <f>IFERROR((Ações!$D3414-Ações!$K3414)/Ações!$D3414,0)</f>
        <v>-0.9417475728155339</v>
      </c>
      <c r="D3414" s="46">
        <f>(Ações!$O3414)/0.06</f>
        <v>38.671350000000004</v>
      </c>
      <c r="E3414" s="47">
        <f>IFERROR((Ações!$F3414-Ações!$K3414)/Ações!$F3414,0)</f>
        <v>-0.23391852392696266</v>
      </c>
      <c r="F3414" s="46">
        <f>IF(OR(Ações!$N3414&lt;0,Ações!$M3414&lt;0),"",(22.5*Ações!$M3414*Ações!$N3414)^0.5)</f>
        <v>60.854909415757085</v>
      </c>
      <c r="G3414" s="47">
        <f>IFERROR((Ações!$H3414-Ações!$K3414)/Ações!$H3414,0)</f>
        <v>2.3291619897145108</v>
      </c>
      <c r="H3414" s="48">
        <f>IFERROR(Ações!$I3414/(Ações!$P3414-Table_1[[#This Row],[CAGR LUCRO 5A]]),0)</f>
        <v>-56.494242674008817</v>
      </c>
      <c r="I3414" s="48">
        <f>IF(Ações!$S3414&lt;0,"",Ações!$O3414*(1+Ações!$S3414))</f>
        <v>2.5648386174</v>
      </c>
      <c r="J3414" s="49">
        <f>IFERROR(IF(Ações!$B3414="","",(VLOOKUP(Table_1[[#This Row],[AÇÕES]],'Dados Status Invest STOCKS'!A3400:AD4015,4)/Table_1[[#This Row],[LPA]]))/100,0)</f>
        <v>5.1706036745406816E-2</v>
      </c>
      <c r="K3414" s="64">
        <f>IFERROR(IF(Ações!$B3414="","",VLOOKUP(Table_1[[#This Row],[AÇÕES]],'Dados Status Invest STOCKS'!A3400:AD4015,2)),0)</f>
        <v>75.09</v>
      </c>
      <c r="L3414" s="65">
        <f>IFERROR(IF(Ações!$B3414="","",VLOOKUP(Table_1[[#This Row],[AÇÕES]],'Dados Status Invest STOCKS'!A3400:AD4015,3)/100),0)</f>
        <v>3.0899999999999997E-2</v>
      </c>
      <c r="M3414" s="66">
        <f>IFERROR(IF(Ações!$B3414="","",VLOOKUP(Table_1[[#This Row],[AÇÕES]],'Dados Status Invest STOCKS'!A3400:AD4015,28)),0)</f>
        <v>3.81</v>
      </c>
      <c r="N3414" s="66">
        <f>IFERROR(IF(Ações!$B3414="","",VLOOKUP(Table_1[[#This Row],[AÇÕES]],'Dados Status Invest STOCKS'!A3400:AD4015,27)),0)</f>
        <v>43.2</v>
      </c>
      <c r="O3414" s="66">
        <f>IFERROR(IF(Ações!$L3414="","",Ações!$K3414*Ações!$L3414),0)</f>
        <v>2.320281</v>
      </c>
      <c r="P3414" s="67">
        <f t="shared" si="53"/>
        <v>0.06</v>
      </c>
      <c r="Q3414" s="67">
        <f>IFERROR(Ações!$O3414/Ações!$M3414,0)</f>
        <v>0.6089976377952756</v>
      </c>
      <c r="R3414" s="67">
        <f>IFERROR(IF(Ações!$B3414="","",VLOOKUP(Table_1[[#This Row],[AÇÕES]],'Dados Status Invest STOCKS'!A3400:AD4015,18)/100),0)</f>
        <v>8.8200000000000001E-2</v>
      </c>
      <c r="S3414" s="65">
        <f>IFERROR(IF(Ações!$B3414="","",VLOOKUP(Table_1[[#This Row],[AÇÕES]],'Dados Status Invest STOCKS'!A3400:AD4015,25)/100),0)</f>
        <v>0.10539999999999999</v>
      </c>
      <c r="T3414" s="67">
        <f>(1-Ações!$Q3414)*Ações!$R3414</f>
        <v>3.4486408346456693E-2</v>
      </c>
      <c r="U3414" s="68">
        <f>IF(Ações!$S3414=0,Ações!$T3414,IF(Ações!$T3414=0,Ações!$S3414,AVERAGE(Ações!$S3414,Ações!$T3414)))</f>
        <v>6.9943204173228343E-2</v>
      </c>
    </row>
    <row r="3415" spans="2:21" ht="15" customHeight="1" x14ac:dyDescent="0.2">
      <c r="B3415" s="63" t="str">
        <f>IFERROR('Dados Status Invest STOCKS'!A3402,"-")</f>
        <v>OI</v>
      </c>
      <c r="C3415" s="45">
        <f>IFERROR((Ações!$D3415-Ações!$K3415)/Ações!$D3415,0)</f>
        <v>0</v>
      </c>
      <c r="D3415" s="46">
        <f>(Ações!$O3415)/0.06</f>
        <v>0</v>
      </c>
      <c r="E3415" s="47">
        <f>IFERROR((Ações!$F3415-Ações!$K3415)/Ações!$F3415,0)</f>
        <v>-1.0881428527108932</v>
      </c>
      <c r="F3415" s="46">
        <f>IF(OR(Ações!$N3415&lt;0,Ações!$M3415&lt;0),"",(22.5*Ações!$M3415*Ações!$N3415)^0.5)</f>
        <v>6.3261955391846687</v>
      </c>
      <c r="G3415" s="47">
        <f>IFERROR((Ações!$H3415-Ações!$K3415)/Ações!$H3415,0)</f>
        <v>0</v>
      </c>
      <c r="H3415" s="48">
        <f>IFERROR(Ações!$I3415/(Ações!$P3415-Table_1[[#This Row],[CAGR LUCRO 5A]]),0)</f>
        <v>0</v>
      </c>
      <c r="I3415" s="48">
        <f>IF(Ações!$S3415&lt;0,"",Ações!$O3415*(1+Ações!$S3415))</f>
        <v>0</v>
      </c>
      <c r="J3415" s="49">
        <f>IFERROR(IF(Ações!$B3415="","",(VLOOKUP(Table_1[[#This Row],[AÇÕES]],'Dados Status Invest STOCKS'!A3401:AD4016,4)/Table_1[[#This Row],[LPA]]))/100,0)</f>
        <v>0.54918367346938779</v>
      </c>
      <c r="K3415" s="64">
        <f>IFERROR(IF(Ações!$B3415="","",VLOOKUP(Table_1[[#This Row],[AÇÕES]],'Dados Status Invest STOCKS'!A3401:AD4016,2)),0)</f>
        <v>13.21</v>
      </c>
      <c r="L3415" s="65">
        <f>IFERROR(IF(Ações!$B3415="","",VLOOKUP(Table_1[[#This Row],[AÇÕES]],'Dados Status Invest STOCKS'!A3401:AD4016,3)/100),0)</f>
        <v>0</v>
      </c>
      <c r="M3415" s="66">
        <f>IFERROR(IF(Ações!$B3415="","",VLOOKUP(Table_1[[#This Row],[AÇÕES]],'Dados Status Invest STOCKS'!A3401:AD4016,28)),0)</f>
        <v>0.49</v>
      </c>
      <c r="N3415" s="66">
        <f>IFERROR(IF(Ações!$B3415="","",VLOOKUP(Table_1[[#This Row],[AÇÕES]],'Dados Status Invest STOCKS'!A3401:AD4016,27)),0)</f>
        <v>3.63</v>
      </c>
      <c r="O3415" s="66">
        <f>IFERROR(IF(Ações!$L3415="","",Ações!$K3415*Ações!$L3415),0)</f>
        <v>0</v>
      </c>
      <c r="P3415" s="67">
        <f t="shared" si="53"/>
        <v>0.06</v>
      </c>
      <c r="Q3415" s="67">
        <f>IFERROR(Ações!$O3415/Ações!$M3415,0)</f>
        <v>0</v>
      </c>
      <c r="R3415" s="67">
        <f>IFERROR(IF(Ações!$B3415="","",VLOOKUP(Table_1[[#This Row],[AÇÕES]],'Dados Status Invest STOCKS'!A3401:AD4016,18)/100),0)</f>
        <v>0.1351</v>
      </c>
      <c r="S3415" s="65">
        <f>IFERROR(IF(Ações!$B3415="","",VLOOKUP(Table_1[[#This Row],[AÇÕES]],'Dados Status Invest STOCKS'!A3401:AD4016,25)/100),0)</f>
        <v>0.13019999999999998</v>
      </c>
      <c r="T3415" s="67">
        <f>(1-Ações!$Q3415)*Ações!$R3415</f>
        <v>0.1351</v>
      </c>
      <c r="U3415" s="68">
        <f>IF(Ações!$S3415=0,Ações!$T3415,IF(Ações!$T3415=0,Ações!$S3415,AVERAGE(Ações!$S3415,Ações!$T3415)))</f>
        <v>0.13264999999999999</v>
      </c>
    </row>
    <row r="3416" spans="2:21" ht="15" customHeight="1" x14ac:dyDescent="0.2">
      <c r="B3416" s="63" t="str">
        <f>IFERROR('Dados Status Invest STOCKS'!A3403,"-")</f>
        <v>OII</v>
      </c>
      <c r="C3416" s="45">
        <f>IFERROR((Ações!$D3416-Ações!$K3416)/Ações!$D3416,0)</f>
        <v>0</v>
      </c>
      <c r="D3416" s="46">
        <f>(Ações!$O3416)/0.06</f>
        <v>0</v>
      </c>
      <c r="E3416" s="47">
        <f>IFERROR((Ações!$F3416-Ações!$K3416)/Ações!$F3416,0)</f>
        <v>0</v>
      </c>
      <c r="F3416" s="46" t="str">
        <f>IF(OR(Ações!$N3416&lt;0,Ações!$M3416&lt;0),"",(22.5*Ações!$M3416*Ações!$N3416)^0.5)</f>
        <v/>
      </c>
      <c r="G3416" s="47">
        <f>IFERROR((Ações!$H3416-Ações!$K3416)/Ações!$H3416,0)</f>
        <v>0</v>
      </c>
      <c r="H3416" s="48">
        <f>IFERROR(Ações!$I3416/(Ações!$P3416-Table_1[[#This Row],[CAGR LUCRO 5A]]),0)</f>
        <v>0</v>
      </c>
      <c r="I3416" s="48">
        <f>IF(Ações!$S3416&lt;0,"",Ações!$O3416*(1+Ações!$S3416))</f>
        <v>0</v>
      </c>
      <c r="J3416" s="49">
        <f>IFERROR(IF(Ações!$B3416="","",(VLOOKUP(Table_1[[#This Row],[AÇÕES]],'Dados Status Invest STOCKS'!A3402:AD4017,4)/Table_1[[#This Row],[LPA]]))/100,0)</f>
        <v>1.0036111111111112</v>
      </c>
      <c r="K3416" s="64">
        <f>IFERROR(IF(Ações!$B3416="","",VLOOKUP(Table_1[[#This Row],[AÇÕES]],'Dados Status Invest STOCKS'!A3402:AD4017,2)),0)</f>
        <v>12.85</v>
      </c>
      <c r="L3416" s="65">
        <f>IFERROR(IF(Ações!$B3416="","",VLOOKUP(Table_1[[#This Row],[AÇÕES]],'Dados Status Invest STOCKS'!A3402:AD4017,3)/100),0)</f>
        <v>0</v>
      </c>
      <c r="M3416" s="66">
        <f>IFERROR(IF(Ações!$B3416="","",VLOOKUP(Table_1[[#This Row],[AÇÕES]],'Dados Status Invest STOCKS'!A3402:AD4017,28)),0)</f>
        <v>-0.36</v>
      </c>
      <c r="N3416" s="66">
        <f>IFERROR(IF(Ações!$B3416="","",VLOOKUP(Table_1[[#This Row],[AÇÕES]],'Dados Status Invest STOCKS'!A3402:AD4017,27)),0)</f>
        <v>5.44</v>
      </c>
      <c r="O3416" s="66">
        <f>IFERROR(IF(Ações!$L3416="","",Ações!$K3416*Ações!$L3416),0)</f>
        <v>0</v>
      </c>
      <c r="P3416" s="67">
        <f t="shared" si="53"/>
        <v>0.06</v>
      </c>
      <c r="Q3416" s="67">
        <f>IFERROR(Ações!$O3416/Ações!$M3416,0)</f>
        <v>0</v>
      </c>
      <c r="R3416" s="67">
        <f>IFERROR(IF(Ações!$B3416="","",VLOOKUP(Table_1[[#This Row],[AÇÕES]],'Dados Status Invest STOCKS'!A3402:AD4017,18)/100),0)</f>
        <v>-6.54E-2</v>
      </c>
      <c r="S3416" s="65">
        <f>IFERROR(IF(Ações!$B3416="","",VLOOKUP(Table_1[[#This Row],[AÇÕES]],'Dados Status Invest STOCKS'!A3402:AD4017,25)/100),0)</f>
        <v>0</v>
      </c>
      <c r="T3416" s="67">
        <f>(1-Ações!$Q3416)*Ações!$R3416</f>
        <v>-6.54E-2</v>
      </c>
      <c r="U3416" s="68">
        <f>IF(Ações!$S3416=0,Ações!$T3416,IF(Ações!$T3416=0,Ações!$S3416,AVERAGE(Ações!$S3416,Ações!$T3416)))</f>
        <v>-6.54E-2</v>
      </c>
    </row>
    <row r="3417" spans="2:21" ht="15" customHeight="1" x14ac:dyDescent="0.2">
      <c r="B3417" s="63" t="str">
        <f>IFERROR('Dados Status Invest STOCKS'!A3404,"-")</f>
        <v>OIIM</v>
      </c>
      <c r="C3417" s="45">
        <f>IFERROR((Ações!$D3417-Ações!$K3417)/Ações!$D3417,0)</f>
        <v>0</v>
      </c>
      <c r="D3417" s="46">
        <f>(Ações!$O3417)/0.06</f>
        <v>0</v>
      </c>
      <c r="E3417" s="47">
        <f>IFERROR((Ações!$F3417-Ações!$K3417)/Ações!$F3417,0)</f>
        <v>0.30403997512194625</v>
      </c>
      <c r="F3417" s="46">
        <f>IF(OR(Ações!$N3417&lt;0,Ações!$M3417&lt;0),"",(22.5*Ações!$M3417*Ações!$N3417)^0.5)</f>
        <v>5.7187192622124758</v>
      </c>
      <c r="G3417" s="47">
        <f>IFERROR((Ações!$H3417-Ações!$K3417)/Ações!$H3417,0)</f>
        <v>0</v>
      </c>
      <c r="H3417" s="48">
        <f>IFERROR(Ações!$I3417/(Ações!$P3417-Table_1[[#This Row],[CAGR LUCRO 5A]]),0)</f>
        <v>0</v>
      </c>
      <c r="I3417" s="48">
        <f>IF(Ações!$S3417&lt;0,"",Ações!$O3417*(1+Ações!$S3417))</f>
        <v>0</v>
      </c>
      <c r="J3417" s="49">
        <f>IFERROR(IF(Ações!$B3417="","",(VLOOKUP(Table_1[[#This Row],[AÇÕES]],'Dados Status Invest STOCKS'!A3403:AD4018,4)/Table_1[[#This Row],[LPA]]))/100,0)</f>
        <v>0.1951111111111111</v>
      </c>
      <c r="K3417" s="64">
        <f>IFERROR(IF(Ações!$B3417="","",VLOOKUP(Table_1[[#This Row],[AÇÕES]],'Dados Status Invest STOCKS'!A3403:AD4018,2)),0)</f>
        <v>3.98</v>
      </c>
      <c r="L3417" s="65">
        <f>IFERROR(IF(Ações!$B3417="","",VLOOKUP(Table_1[[#This Row],[AÇÕES]],'Dados Status Invest STOCKS'!A3403:AD4018,3)/100),0)</f>
        <v>0</v>
      </c>
      <c r="M3417" s="66">
        <f>IFERROR(IF(Ações!$B3417="","",VLOOKUP(Table_1[[#This Row],[AÇÕES]],'Dados Status Invest STOCKS'!A3403:AD4018,28)),0)</f>
        <v>0.45</v>
      </c>
      <c r="N3417" s="66">
        <f>IFERROR(IF(Ações!$B3417="","",VLOOKUP(Table_1[[#This Row],[AÇÕES]],'Dados Status Invest STOCKS'!A3403:AD4018,27)),0)</f>
        <v>3.23</v>
      </c>
      <c r="O3417" s="66">
        <f>IFERROR(IF(Ações!$L3417="","",Ações!$K3417*Ações!$L3417),0)</f>
        <v>0</v>
      </c>
      <c r="P3417" s="67">
        <f t="shared" si="53"/>
        <v>0.06</v>
      </c>
      <c r="Q3417" s="67">
        <f>IFERROR(Ações!$O3417/Ações!$M3417,0)</f>
        <v>0</v>
      </c>
      <c r="R3417" s="67">
        <f>IFERROR(IF(Ações!$B3417="","",VLOOKUP(Table_1[[#This Row],[AÇÕES]],'Dados Status Invest STOCKS'!A3403:AD4018,18)/100),0)</f>
        <v>0.14029999999999998</v>
      </c>
      <c r="S3417" s="65">
        <f>IFERROR(IF(Ações!$B3417="","",VLOOKUP(Table_1[[#This Row],[AÇÕES]],'Dados Status Invest STOCKS'!A3403:AD4018,25)/100),0)</f>
        <v>0</v>
      </c>
      <c r="T3417" s="67">
        <f>(1-Ações!$Q3417)*Ações!$R3417</f>
        <v>0.14029999999999998</v>
      </c>
      <c r="U3417" s="68">
        <f>IF(Ações!$S3417=0,Ações!$T3417,IF(Ações!$T3417=0,Ações!$S3417,AVERAGE(Ações!$S3417,Ações!$T3417)))</f>
        <v>0.14029999999999998</v>
      </c>
    </row>
    <row r="3418" spans="2:21" ht="15" customHeight="1" x14ac:dyDescent="0.2">
      <c r="B3418" s="63" t="str">
        <f>IFERROR('Dados Status Invest STOCKS'!A3405,"-")</f>
        <v>OIS</v>
      </c>
      <c r="C3418" s="45">
        <f>IFERROR((Ações!$D3418-Ações!$K3418)/Ações!$D3418,0)</f>
        <v>0</v>
      </c>
      <c r="D3418" s="46">
        <f>(Ações!$O3418)/0.06</f>
        <v>0</v>
      </c>
      <c r="E3418" s="47">
        <f>IFERROR((Ações!$F3418-Ações!$K3418)/Ações!$F3418,0)</f>
        <v>0</v>
      </c>
      <c r="F3418" s="46" t="str">
        <f>IF(OR(Ações!$N3418&lt;0,Ações!$M3418&lt;0),"",(22.5*Ações!$M3418*Ações!$N3418)^0.5)</f>
        <v/>
      </c>
      <c r="G3418" s="47">
        <f>IFERROR((Ações!$H3418-Ações!$K3418)/Ações!$H3418,0)</f>
        <v>0</v>
      </c>
      <c r="H3418" s="48">
        <f>IFERROR(Ações!$I3418/(Ações!$P3418-Table_1[[#This Row],[CAGR LUCRO 5A]]),0)</f>
        <v>0</v>
      </c>
      <c r="I3418" s="48">
        <f>IF(Ações!$S3418&lt;0,"",Ações!$O3418*(1+Ações!$S3418))</f>
        <v>0</v>
      </c>
      <c r="J3418" s="49">
        <f>IFERROR(IF(Ações!$B3418="","",(VLOOKUP(Table_1[[#This Row],[AÇÕES]],'Dados Status Invest STOCKS'!A3404:AD4019,4)/Table_1[[#This Row],[LPA]]))/100,0)</f>
        <v>5.8137254901960783E-2</v>
      </c>
      <c r="K3418" s="64">
        <f>IFERROR(IF(Ações!$B3418="","",VLOOKUP(Table_1[[#This Row],[AÇÕES]],'Dados Status Invest STOCKS'!A3404:AD4019,2)),0)</f>
        <v>6.07</v>
      </c>
      <c r="L3418" s="65">
        <f>IFERROR(IF(Ações!$B3418="","",VLOOKUP(Table_1[[#This Row],[AÇÕES]],'Dados Status Invest STOCKS'!A3404:AD4019,3)/100),0)</f>
        <v>0</v>
      </c>
      <c r="M3418" s="66">
        <f>IFERROR(IF(Ações!$B3418="","",VLOOKUP(Table_1[[#This Row],[AÇÕES]],'Dados Status Invest STOCKS'!A3404:AD4019,28)),0)</f>
        <v>-1.02</v>
      </c>
      <c r="N3418" s="66">
        <f>IFERROR(IF(Ações!$B3418="","",VLOOKUP(Table_1[[#This Row],[AÇÕES]],'Dados Status Invest STOCKS'!A3404:AD4019,27)),0)</f>
        <v>11.48</v>
      </c>
      <c r="O3418" s="66">
        <f>IFERROR(IF(Ações!$L3418="","",Ações!$K3418*Ações!$L3418),0)</f>
        <v>0</v>
      </c>
      <c r="P3418" s="67">
        <f t="shared" si="53"/>
        <v>0.06</v>
      </c>
      <c r="Q3418" s="67">
        <f>IFERROR(Ações!$O3418/Ações!$M3418,0)</f>
        <v>0</v>
      </c>
      <c r="R3418" s="67">
        <f>IFERROR(IF(Ações!$B3418="","",VLOOKUP(Table_1[[#This Row],[AÇÕES]],'Dados Status Invest STOCKS'!A3404:AD4019,18)/100),0)</f>
        <v>-8.9200000000000002E-2</v>
      </c>
      <c r="S3418" s="65">
        <f>IFERROR(IF(Ações!$B3418="","",VLOOKUP(Table_1[[#This Row],[AÇÕES]],'Dados Status Invest STOCKS'!A3404:AD4019,25)/100),0)</f>
        <v>0</v>
      </c>
      <c r="T3418" s="67">
        <f>(1-Ações!$Q3418)*Ações!$R3418</f>
        <v>-8.9200000000000002E-2</v>
      </c>
      <c r="U3418" s="68">
        <f>IF(Ações!$S3418=0,Ações!$T3418,IF(Ações!$T3418=0,Ações!$S3418,AVERAGE(Ações!$S3418,Ações!$T3418)))</f>
        <v>-8.9200000000000002E-2</v>
      </c>
    </row>
    <row r="3419" spans="2:21" ht="15" customHeight="1" x14ac:dyDescent="0.2">
      <c r="B3419" s="63" t="str">
        <f>IFERROR('Dados Status Invest STOCKS'!A3406,"-")</f>
        <v>OKE</v>
      </c>
      <c r="C3419" s="45">
        <f>IFERROR((Ações!$D3419-Ações!$K3419)/Ações!$D3419,0)</f>
        <v>5.9561128526645683E-2</v>
      </c>
      <c r="D3419" s="46">
        <f>(Ações!$O3419)/0.06</f>
        <v>62.34323333333333</v>
      </c>
      <c r="E3419" s="47">
        <f>IFERROR((Ações!$F3419-Ações!$K3419)/Ações!$F3419,0)</f>
        <v>-0.90905305494159827</v>
      </c>
      <c r="F3419" s="46">
        <f>IF(OR(Ações!$N3419&lt;0,Ações!$M3419&lt;0),"",(22.5*Ações!$M3419*Ações!$N3419)^0.5)</f>
        <v>30.711561340967346</v>
      </c>
      <c r="G3419" s="47">
        <f>IFERROR((Ações!$H3419-Ações!$K3419)/Ações!$H3419,0)</f>
        <v>2.8436140367266702</v>
      </c>
      <c r="H3419" s="48">
        <f>IFERROR(Ações!$I3419/(Ações!$P3419-Table_1[[#This Row],[CAGR LUCRO 5A]]),0)</f>
        <v>-31.80166717763624</v>
      </c>
      <c r="I3419" s="48">
        <f>IF(Ações!$S3419&lt;0,"",Ações!$O3419*(1+Ações!$S3419))</f>
        <v>4.4935755722000001</v>
      </c>
      <c r="J3419" s="49">
        <f>IFERROR(IF(Ações!$B3419="","",(VLOOKUP(Table_1[[#This Row],[AÇÕES]],'Dados Status Invest STOCKS'!A3405:AD4020,4)/Table_1[[#This Row],[LPA]]))/100,0)</f>
        <v>5.7249999999999995E-2</v>
      </c>
      <c r="K3419" s="64">
        <f>IFERROR(IF(Ações!$B3419="","",VLOOKUP(Table_1[[#This Row],[AÇÕES]],'Dados Status Invest STOCKS'!A3405:AD4020,2)),0)</f>
        <v>58.63</v>
      </c>
      <c r="L3419" s="65">
        <f>IFERROR(IF(Ações!$B3419="","",VLOOKUP(Table_1[[#This Row],[AÇÕES]],'Dados Status Invest STOCKS'!A3405:AD4020,3)/100),0)</f>
        <v>6.3799999999999996E-2</v>
      </c>
      <c r="M3419" s="66">
        <f>IFERROR(IF(Ações!$B3419="","",VLOOKUP(Table_1[[#This Row],[AÇÕES]],'Dados Status Invest STOCKS'!A3405:AD4020,28)),0)</f>
        <v>3.2</v>
      </c>
      <c r="N3419" s="66">
        <f>IFERROR(IF(Ações!$B3419="","",VLOOKUP(Table_1[[#This Row],[AÇÕES]],'Dados Status Invest STOCKS'!A3405:AD4020,27)),0)</f>
        <v>13.1</v>
      </c>
      <c r="O3419" s="66">
        <f>IFERROR(IF(Ações!$L3419="","",Ações!$K3419*Ações!$L3419),0)</f>
        <v>3.7405939999999998</v>
      </c>
      <c r="P3419" s="67">
        <f t="shared" si="53"/>
        <v>0.06</v>
      </c>
      <c r="Q3419" s="67">
        <f>IFERROR(Ações!$O3419/Ações!$M3419,0)</f>
        <v>1.1689356249999998</v>
      </c>
      <c r="R3419" s="67">
        <f>IFERROR(IF(Ações!$B3419="","",VLOOKUP(Table_1[[#This Row],[AÇÕES]],'Dados Status Invest STOCKS'!A3405:AD4020,18)/100),0)</f>
        <v>0.24440000000000001</v>
      </c>
      <c r="S3419" s="65">
        <f>IFERROR(IF(Ações!$B3419="","",VLOOKUP(Table_1[[#This Row],[AÇÕES]],'Dados Status Invest STOCKS'!A3405:AD4020,25)/100),0)</f>
        <v>0.20129999999999998</v>
      </c>
      <c r="T3419" s="67">
        <f>(1-Ações!$Q3419)*Ações!$R3419</f>
        <v>-4.1287866749999957E-2</v>
      </c>
      <c r="U3419" s="68">
        <f>IF(Ações!$S3419=0,Ações!$T3419,IF(Ações!$T3419=0,Ações!$S3419,AVERAGE(Ações!$S3419,Ações!$T3419)))</f>
        <v>8.0006066625000011E-2</v>
      </c>
    </row>
    <row r="3420" spans="2:21" ht="15" customHeight="1" x14ac:dyDescent="0.2">
      <c r="B3420" s="63" t="str">
        <f>IFERROR('Dados Status Invest STOCKS'!A3407,"-")</f>
        <v>OKTA</v>
      </c>
      <c r="C3420" s="45">
        <f>IFERROR((Ações!$D3420-Ações!$K3420)/Ações!$D3420,0)</f>
        <v>0</v>
      </c>
      <c r="D3420" s="46">
        <f>(Ações!$O3420)/0.06</f>
        <v>0</v>
      </c>
      <c r="E3420" s="47">
        <f>IFERROR((Ações!$F3420-Ações!$K3420)/Ações!$F3420,0)</f>
        <v>0</v>
      </c>
      <c r="F3420" s="46" t="str">
        <f>IF(OR(Ações!$N3420&lt;0,Ações!$M3420&lt;0),"",(22.5*Ações!$M3420*Ações!$N3420)^0.5)</f>
        <v/>
      </c>
      <c r="G3420" s="47">
        <f>IFERROR((Ações!$H3420-Ações!$K3420)/Ações!$H3420,0)</f>
        <v>0</v>
      </c>
      <c r="H3420" s="48">
        <f>IFERROR(Ações!$I3420/(Ações!$P3420-Table_1[[#This Row],[CAGR LUCRO 5A]]),0)</f>
        <v>0</v>
      </c>
      <c r="I3420" s="48">
        <f>IF(Ações!$S3420&lt;0,"",Ações!$O3420*(1+Ações!$S3420))</f>
        <v>0</v>
      </c>
      <c r="J3420" s="49">
        <f>IFERROR(IF(Ações!$B3420="","",(VLOOKUP(Table_1[[#This Row],[AÇÕES]],'Dados Status Invest STOCKS'!A3406:AD4021,4)/Table_1[[#This Row],[LPA]]))/100,0)</f>
        <v>7.9386080973802599E-6</v>
      </c>
      <c r="K3420" s="64">
        <f>IFERROR(IF(Ações!$B3420="","",VLOOKUP(Table_1[[#This Row],[AÇÕES]],'Dados Status Invest STOCKS'!A3406:AD4021,2)),0)</f>
        <v>190.9</v>
      </c>
      <c r="L3420" s="65">
        <f>IFERROR(IF(Ações!$B3420="","",VLOOKUP(Table_1[[#This Row],[AÇÕES]],'Dados Status Invest STOCKS'!A3406:AD4021,3)/100),0)</f>
        <v>0</v>
      </c>
      <c r="M3420" s="66">
        <f>IFERROR(IF(Ações!$B3420="","",VLOOKUP(Table_1[[#This Row],[AÇÕES]],'Dados Status Invest STOCKS'!A3406:AD4021,28)),0)</f>
        <v>-491.27</v>
      </c>
      <c r="N3420" s="66">
        <f>IFERROR(IF(Ações!$B3420="","",VLOOKUP(Table_1[[#This Row],[AÇÕES]],'Dados Status Invest STOCKS'!A3406:AD4021,27)),0)</f>
        <v>38.479999999999997</v>
      </c>
      <c r="O3420" s="66">
        <f>IFERROR(IF(Ações!$L3420="","",Ações!$K3420*Ações!$L3420),0)</f>
        <v>0</v>
      </c>
      <c r="P3420" s="67">
        <f t="shared" si="53"/>
        <v>0.06</v>
      </c>
      <c r="Q3420" s="67">
        <f>IFERROR(Ações!$O3420/Ações!$M3420,0)</f>
        <v>0</v>
      </c>
      <c r="R3420" s="67">
        <f>IFERROR(IF(Ações!$B3420="","",VLOOKUP(Table_1[[#This Row],[AÇÕES]],'Dados Status Invest STOCKS'!A3406:AD4021,18)/100),0)</f>
        <v>-12.7684</v>
      </c>
      <c r="S3420" s="65">
        <f>IFERROR(IF(Ações!$B3420="","",VLOOKUP(Table_1[[#This Row],[AÇÕES]],'Dados Status Invest STOCKS'!A3406:AD4021,25)/100),0)</f>
        <v>0</v>
      </c>
      <c r="T3420" s="67">
        <f>(1-Ações!$Q3420)*Ações!$R3420</f>
        <v>-12.7684</v>
      </c>
      <c r="U3420" s="68">
        <f>IF(Ações!$S3420=0,Ações!$T3420,IF(Ações!$T3420=0,Ações!$S3420,AVERAGE(Ações!$S3420,Ações!$T3420)))</f>
        <v>-12.7684</v>
      </c>
    </row>
    <row r="3421" spans="2:21" ht="15" customHeight="1" x14ac:dyDescent="0.2">
      <c r="B3421" s="63" t="str">
        <f>IFERROR('Dados Status Invest STOCKS'!A3408,"-")</f>
        <v>OLB</v>
      </c>
      <c r="C3421" s="45">
        <f>IFERROR((Ações!$D3421-Ações!$K3421)/Ações!$D3421,0)</f>
        <v>0</v>
      </c>
      <c r="D3421" s="46">
        <f>(Ações!$O3421)/0.06</f>
        <v>0</v>
      </c>
      <c r="E3421" s="47">
        <f>IFERROR((Ações!$F3421-Ações!$K3421)/Ações!$F3421,0)</f>
        <v>0</v>
      </c>
      <c r="F3421" s="46" t="str">
        <f>IF(OR(Ações!$N3421&lt;0,Ações!$M3421&lt;0),"",(22.5*Ações!$M3421*Ações!$N3421)^0.5)</f>
        <v/>
      </c>
      <c r="G3421" s="47">
        <f>IFERROR((Ações!$H3421-Ações!$K3421)/Ações!$H3421,0)</f>
        <v>0</v>
      </c>
      <c r="H3421" s="48">
        <f>IFERROR(Ações!$I3421/(Ações!$P3421-Table_1[[#This Row],[CAGR LUCRO 5A]]),0)</f>
        <v>0</v>
      </c>
      <c r="I3421" s="48">
        <f>IF(Ações!$S3421&lt;0,"",Ações!$O3421*(1+Ações!$S3421))</f>
        <v>0</v>
      </c>
      <c r="J3421" s="49">
        <f>IFERROR(IF(Ações!$B3421="","",(VLOOKUP(Table_1[[#This Row],[AÇÕES]],'Dados Status Invest STOCKS'!A3407:AD4022,4)/Table_1[[#This Row],[LPA]]))/100,0)</f>
        <v>0.2792</v>
      </c>
      <c r="K3421" s="64">
        <f>IFERROR(IF(Ações!$B3421="","",VLOOKUP(Table_1[[#This Row],[AÇÕES]],'Dados Status Invest STOCKS'!A3407:AD4022,2)),0)</f>
        <v>1.77</v>
      </c>
      <c r="L3421" s="65">
        <f>IFERROR(IF(Ações!$B3421="","",VLOOKUP(Table_1[[#This Row],[AÇÕES]],'Dados Status Invest STOCKS'!A3407:AD4022,3)/100),0)</f>
        <v>0</v>
      </c>
      <c r="M3421" s="66">
        <f>IFERROR(IF(Ações!$B3421="","",VLOOKUP(Table_1[[#This Row],[AÇÕES]],'Dados Status Invest STOCKS'!A3407:AD4022,28)),0)</f>
        <v>-0.25</v>
      </c>
      <c r="N3421" s="66">
        <f>IFERROR(IF(Ações!$B3421="","",VLOOKUP(Table_1[[#This Row],[AÇÕES]],'Dados Status Invest STOCKS'!A3407:AD4022,27)),0)</f>
        <v>1.9</v>
      </c>
      <c r="O3421" s="66">
        <f>IFERROR(IF(Ações!$L3421="","",Ações!$K3421*Ações!$L3421),0)</f>
        <v>0</v>
      </c>
      <c r="P3421" s="67">
        <f t="shared" si="53"/>
        <v>0.06</v>
      </c>
      <c r="Q3421" s="67">
        <f>IFERROR(Ações!$O3421/Ações!$M3421,0)</f>
        <v>0</v>
      </c>
      <c r="R3421" s="67">
        <f>IFERROR(IF(Ações!$B3421="","",VLOOKUP(Table_1[[#This Row],[AÇÕES]],'Dados Status Invest STOCKS'!A3407:AD4022,18)/100),0)</f>
        <v>-0.13339999999999999</v>
      </c>
      <c r="S3421" s="65">
        <f>IFERROR(IF(Ações!$B3421="","",VLOOKUP(Table_1[[#This Row],[AÇÕES]],'Dados Status Invest STOCKS'!A3407:AD4022,25)/100),0)</f>
        <v>0</v>
      </c>
      <c r="T3421" s="67">
        <f>(1-Ações!$Q3421)*Ações!$R3421</f>
        <v>-0.13339999999999999</v>
      </c>
      <c r="U3421" s="68">
        <f>IF(Ações!$S3421=0,Ações!$T3421,IF(Ações!$T3421=0,Ações!$S3421,AVERAGE(Ações!$S3421,Ações!$T3421)))</f>
        <v>-0.13339999999999999</v>
      </c>
    </row>
    <row r="3422" spans="2:21" ht="15" customHeight="1" x14ac:dyDescent="0.2">
      <c r="B3422" s="63" t="str">
        <f>IFERROR('Dados Status Invest STOCKS'!A3409,"-")</f>
        <v>OLED</v>
      </c>
      <c r="C3422" s="45">
        <f>IFERROR((Ações!$D3422-Ações!$K3422)/Ações!$D3422,0)</f>
        <v>-10.320754716981131</v>
      </c>
      <c r="D3422" s="46">
        <f>(Ações!$O3422)/0.06</f>
        <v>13.330383333333334</v>
      </c>
      <c r="E3422" s="47">
        <f>IFERROR((Ações!$F3422-Ações!$K3422)/Ações!$F3422,0)</f>
        <v>-2.3587993759572896</v>
      </c>
      <c r="F3422" s="46">
        <f>IF(OR(Ações!$N3422&lt;0,Ações!$M3422&lt;0),"",(22.5*Ações!$M3422*Ações!$N3422)^0.5)</f>
        <v>44.929745158413702</v>
      </c>
      <c r="G3422" s="47">
        <f>IFERROR((Ações!$H3422-Ações!$K3422)/Ações!$H3422,0)</f>
        <v>61.293059636594435</v>
      </c>
      <c r="H3422" s="48">
        <f>IFERROR(Ações!$I3422/(Ações!$P3422-Table_1[[#This Row],[CAGR LUCRO 5A]]),0)</f>
        <v>-2.5029414813177979</v>
      </c>
      <c r="I3422" s="48">
        <f>IF(Ações!$S3422&lt;0,"",Ações!$O3422*(1+Ações!$S3422))</f>
        <v>1.2459642693999997</v>
      </c>
      <c r="J3422" s="49">
        <f>IFERROR(IF(Ações!$B3422="","",(VLOOKUP(Table_1[[#This Row],[AÇÕES]],'Dados Status Invest STOCKS'!A3408:AD4023,4)/Table_1[[#This Row],[LPA]]))/100,0)</f>
        <v>9.0661764705882358E-2</v>
      </c>
      <c r="K3422" s="64">
        <f>IFERROR(IF(Ações!$B3422="","",VLOOKUP(Table_1[[#This Row],[AÇÕES]],'Dados Status Invest STOCKS'!A3408:AD4023,2)),0)</f>
        <v>150.91</v>
      </c>
      <c r="L3422" s="65">
        <f>IFERROR(IF(Ações!$B3422="","",VLOOKUP(Table_1[[#This Row],[AÇÕES]],'Dados Status Invest STOCKS'!A3408:AD4023,3)/100),0)</f>
        <v>5.3E-3</v>
      </c>
      <c r="M3422" s="66">
        <f>IFERROR(IF(Ações!$B3422="","",VLOOKUP(Table_1[[#This Row],[AÇÕES]],'Dados Status Invest STOCKS'!A3408:AD4023,28)),0)</f>
        <v>4.08</v>
      </c>
      <c r="N3422" s="66">
        <f>IFERROR(IF(Ações!$B3422="","",VLOOKUP(Table_1[[#This Row],[AÇÕES]],'Dados Status Invest STOCKS'!A3408:AD4023,27)),0)</f>
        <v>21.99</v>
      </c>
      <c r="O3422" s="66">
        <f>IFERROR(IF(Ações!$L3422="","",Ações!$K3422*Ações!$L3422),0)</f>
        <v>0.79982299999999995</v>
      </c>
      <c r="P3422" s="67">
        <f t="shared" si="53"/>
        <v>0.06</v>
      </c>
      <c r="Q3422" s="67">
        <f>IFERROR(Ações!$O3422/Ações!$M3422,0)</f>
        <v>0.19603504901960783</v>
      </c>
      <c r="R3422" s="67">
        <f>IFERROR(IF(Ações!$B3422="","",VLOOKUP(Table_1[[#This Row],[AÇÕES]],'Dados Status Invest STOCKS'!A3408:AD4023,18)/100),0)</f>
        <v>0.1855</v>
      </c>
      <c r="S3422" s="65">
        <f>IFERROR(IF(Ações!$B3422="","",VLOOKUP(Table_1[[#This Row],[AÇÕES]],'Dados Status Invest STOCKS'!A3408:AD4023,25)/100),0)</f>
        <v>0.55779999999999996</v>
      </c>
      <c r="T3422" s="67">
        <f>(1-Ações!$Q3422)*Ações!$R3422</f>
        <v>0.14913549840686274</v>
      </c>
      <c r="U3422" s="68">
        <f>IF(Ações!$S3422=0,Ações!$T3422,IF(Ações!$T3422=0,Ações!$S3422,AVERAGE(Ações!$S3422,Ações!$T3422)))</f>
        <v>0.35346774920343138</v>
      </c>
    </row>
    <row r="3423" spans="2:21" ht="15" customHeight="1" x14ac:dyDescent="0.2">
      <c r="B3423" s="63" t="str">
        <f>IFERROR('Dados Status Invest STOCKS'!A3410,"-")</f>
        <v>OLLI</v>
      </c>
      <c r="C3423" s="45">
        <f>IFERROR((Ações!$D3423-Ações!$K3423)/Ações!$D3423,0)</f>
        <v>0</v>
      </c>
      <c r="D3423" s="46">
        <f>(Ações!$O3423)/0.06</f>
        <v>0</v>
      </c>
      <c r="E3423" s="47">
        <f>IFERROR((Ações!$F3423-Ações!$K3423)/Ações!$F3423,0)</f>
        <v>-0.35535488936396425</v>
      </c>
      <c r="F3423" s="46">
        <f>IF(OR(Ações!$N3423&lt;0,Ações!$M3423&lt;0),"",(22.5*Ações!$M3423*Ações!$N3423)^0.5)</f>
        <v>35.533128908104899</v>
      </c>
      <c r="G3423" s="47">
        <f>IFERROR((Ações!$H3423-Ações!$K3423)/Ações!$H3423,0)</f>
        <v>0</v>
      </c>
      <c r="H3423" s="48">
        <f>IFERROR(Ações!$I3423/(Ações!$P3423-Table_1[[#This Row],[CAGR LUCRO 5A]]),0)</f>
        <v>0</v>
      </c>
      <c r="I3423" s="48">
        <f>IF(Ações!$S3423&lt;0,"",Ações!$O3423*(1+Ações!$S3423))</f>
        <v>0</v>
      </c>
      <c r="J3423" s="49">
        <f>IFERROR(IF(Ações!$B3423="","",(VLOOKUP(Table_1[[#This Row],[AÇÕES]],'Dados Status Invest STOCKS'!A3409:AD4024,4)/Table_1[[#This Row],[LPA]]))/100,0)</f>
        <v>6.0996441281138791E-2</v>
      </c>
      <c r="K3423" s="64">
        <f>IFERROR(IF(Ações!$B3423="","",VLOOKUP(Table_1[[#This Row],[AÇÕES]],'Dados Status Invest STOCKS'!A3409:AD4024,2)),0)</f>
        <v>48.16</v>
      </c>
      <c r="L3423" s="65">
        <f>IFERROR(IF(Ações!$B3423="","",VLOOKUP(Table_1[[#This Row],[AÇÕES]],'Dados Status Invest STOCKS'!A3409:AD4024,3)/100),0)</f>
        <v>0</v>
      </c>
      <c r="M3423" s="66">
        <f>IFERROR(IF(Ações!$B3423="","",VLOOKUP(Table_1[[#This Row],[AÇÕES]],'Dados Status Invest STOCKS'!A3409:AD4024,28)),0)</f>
        <v>2.81</v>
      </c>
      <c r="N3423" s="66">
        <f>IFERROR(IF(Ações!$B3423="","",VLOOKUP(Table_1[[#This Row],[AÇÕES]],'Dados Status Invest STOCKS'!A3409:AD4024,27)),0)</f>
        <v>19.97</v>
      </c>
      <c r="O3423" s="66">
        <f>IFERROR(IF(Ações!$L3423="","",Ações!$K3423*Ações!$L3423),0)</f>
        <v>0</v>
      </c>
      <c r="P3423" s="67">
        <f t="shared" si="53"/>
        <v>0.06</v>
      </c>
      <c r="Q3423" s="67">
        <f>IFERROR(Ações!$O3423/Ações!$M3423,0)</f>
        <v>0</v>
      </c>
      <c r="R3423" s="67">
        <f>IFERROR(IF(Ações!$B3423="","",VLOOKUP(Table_1[[#This Row],[AÇÕES]],'Dados Status Invest STOCKS'!A3409:AD4024,18)/100),0)</f>
        <v>0.14069999999999999</v>
      </c>
      <c r="S3423" s="65">
        <f>IFERROR(IF(Ações!$B3423="","",VLOOKUP(Table_1[[#This Row],[AÇÕES]],'Dados Status Invest STOCKS'!A3409:AD4024,25)/100),0)</f>
        <v>0.46600000000000003</v>
      </c>
      <c r="T3423" s="67">
        <f>(1-Ações!$Q3423)*Ações!$R3423</f>
        <v>0.14069999999999999</v>
      </c>
      <c r="U3423" s="68">
        <f>IF(Ações!$S3423=0,Ações!$T3423,IF(Ações!$T3423=0,Ações!$S3423,AVERAGE(Ações!$S3423,Ações!$T3423)))</f>
        <v>0.30335000000000001</v>
      </c>
    </row>
    <row r="3424" spans="2:21" ht="15" customHeight="1" x14ac:dyDescent="0.2">
      <c r="B3424" s="63" t="str">
        <f>IFERROR('Dados Status Invest STOCKS'!A3411,"-")</f>
        <v>OLMA</v>
      </c>
      <c r="C3424" s="45">
        <f>IFERROR((Ações!$D3424-Ações!$K3424)/Ações!$D3424,0)</f>
        <v>0</v>
      </c>
      <c r="D3424" s="46">
        <f>(Ações!$O3424)/0.06</f>
        <v>0</v>
      </c>
      <c r="E3424" s="47">
        <f>IFERROR((Ações!$F3424-Ações!$K3424)/Ações!$F3424,0)</f>
        <v>0</v>
      </c>
      <c r="F3424" s="46" t="str">
        <f>IF(OR(Ações!$N3424&lt;0,Ações!$M3424&lt;0),"",(22.5*Ações!$M3424*Ações!$N3424)^0.5)</f>
        <v/>
      </c>
      <c r="G3424" s="47">
        <f>IFERROR((Ações!$H3424-Ações!$K3424)/Ações!$H3424,0)</f>
        <v>0</v>
      </c>
      <c r="H3424" s="48">
        <f>IFERROR(Ações!$I3424/(Ações!$P3424-Table_1[[#This Row],[CAGR LUCRO 5A]]),0)</f>
        <v>0</v>
      </c>
      <c r="I3424" s="48">
        <f>IF(Ações!$S3424&lt;0,"",Ações!$O3424*(1+Ações!$S3424))</f>
        <v>0</v>
      </c>
      <c r="J3424" s="49">
        <f>IFERROR(IF(Ações!$B3424="","",(VLOOKUP(Table_1[[#This Row],[AÇÕES]],'Dados Status Invest STOCKS'!A3410:AD4025,4)/Table_1[[#This Row],[LPA]]))/100,0)</f>
        <v>2.8851351351351352E-2</v>
      </c>
      <c r="K3424" s="64">
        <f>IFERROR(IF(Ações!$B3424="","",VLOOKUP(Table_1[[#This Row],[AÇÕES]],'Dados Status Invest STOCKS'!A3410:AD4025,2)),0)</f>
        <v>6.31</v>
      </c>
      <c r="L3424" s="65">
        <f>IFERROR(IF(Ações!$B3424="","",VLOOKUP(Table_1[[#This Row],[AÇÕES]],'Dados Status Invest STOCKS'!A3410:AD4025,3)/100),0)</f>
        <v>0</v>
      </c>
      <c r="M3424" s="66">
        <f>IFERROR(IF(Ações!$B3424="","",VLOOKUP(Table_1[[#This Row],[AÇÕES]],'Dados Status Invest STOCKS'!A3410:AD4025,28)),0)</f>
        <v>-1.48</v>
      </c>
      <c r="N3424" s="66">
        <f>IFERROR(IF(Ações!$B3424="","",VLOOKUP(Table_1[[#This Row],[AÇÕES]],'Dados Status Invest STOCKS'!A3410:AD4025,27)),0)</f>
        <v>7.47</v>
      </c>
      <c r="O3424" s="66">
        <f>IFERROR(IF(Ações!$L3424="","",Ações!$K3424*Ações!$L3424),0)</f>
        <v>0</v>
      </c>
      <c r="P3424" s="67">
        <f t="shared" si="53"/>
        <v>0.06</v>
      </c>
      <c r="Q3424" s="67">
        <f>IFERROR(Ações!$O3424/Ações!$M3424,0)</f>
        <v>0</v>
      </c>
      <c r="R3424" s="67">
        <f>IFERROR(IF(Ações!$B3424="","",VLOOKUP(Table_1[[#This Row],[AÇÕES]],'Dados Status Invest STOCKS'!A3410:AD4025,18)/100),0)</f>
        <v>-0.19800000000000001</v>
      </c>
      <c r="S3424" s="65">
        <f>IFERROR(IF(Ações!$B3424="","",VLOOKUP(Table_1[[#This Row],[AÇÕES]],'Dados Status Invest STOCKS'!A3410:AD4025,25)/100),0)</f>
        <v>0</v>
      </c>
      <c r="T3424" s="67">
        <f>(1-Ações!$Q3424)*Ações!$R3424</f>
        <v>-0.19800000000000001</v>
      </c>
      <c r="U3424" s="68">
        <f>IF(Ações!$S3424=0,Ações!$T3424,IF(Ações!$T3424=0,Ações!$S3424,AVERAGE(Ações!$S3424,Ações!$T3424)))</f>
        <v>-0.19800000000000001</v>
      </c>
    </row>
    <row r="3425" spans="2:21" ht="15" customHeight="1" x14ac:dyDescent="0.2">
      <c r="B3425" s="63" t="str">
        <f>IFERROR('Dados Status Invest STOCKS'!A3412,"-")</f>
        <v>OLN</v>
      </c>
      <c r="C3425" s="45">
        <f>IFERROR((Ações!$D3425-Ações!$K3425)/Ações!$D3425,0)</f>
        <v>-2.6585365853658542</v>
      </c>
      <c r="D3425" s="46">
        <f>(Ações!$O3425)/0.06</f>
        <v>13.322266666666666</v>
      </c>
      <c r="E3425" s="47">
        <f>IFERROR((Ações!$F3425-Ações!$K3425)/Ações!$F3425,0)</f>
        <v>-8.2931840567006351E-2</v>
      </c>
      <c r="F3425" s="46">
        <f>IF(OR(Ações!$N3425&lt;0,Ações!$M3425&lt;0),"",(22.5*Ações!$M3425*Ações!$N3425)^0.5)</f>
        <v>45.007449383407632</v>
      </c>
      <c r="G3425" s="47">
        <f>IFERROR((Ações!$H3425-Ações!$K3425)/Ações!$H3425,0)</f>
        <v>-2.6585365853658542</v>
      </c>
      <c r="H3425" s="48">
        <f>IFERROR(Ações!$I3425/(Ações!$P3425-Table_1[[#This Row],[CAGR LUCRO 5A]]),0)</f>
        <v>13.322266666666666</v>
      </c>
      <c r="I3425" s="48">
        <f>IF(Ações!$S3425&lt;0,"",Ações!$O3425*(1+Ações!$S3425))</f>
        <v>0.79933599999999994</v>
      </c>
      <c r="J3425" s="49">
        <f>IFERROR(IF(Ações!$B3425="","",(VLOOKUP(Table_1[[#This Row],[AÇÕES]],'Dados Status Invest STOCKS'!A3411:AD4026,4)/Table_1[[#This Row],[LPA]]))/100,0)</f>
        <v>1.3510815307820299E-2</v>
      </c>
      <c r="K3425" s="64">
        <f>IFERROR(IF(Ações!$B3425="","",VLOOKUP(Table_1[[#This Row],[AÇÕES]],'Dados Status Invest STOCKS'!A3411:AD4026,2)),0)</f>
        <v>48.74</v>
      </c>
      <c r="L3425" s="65">
        <f>IFERROR(IF(Ações!$B3425="","",VLOOKUP(Table_1[[#This Row],[AÇÕES]],'Dados Status Invest STOCKS'!A3411:AD4026,3)/100),0)</f>
        <v>1.6399999999999998E-2</v>
      </c>
      <c r="M3425" s="66">
        <f>IFERROR(IF(Ações!$B3425="","",VLOOKUP(Table_1[[#This Row],[AÇÕES]],'Dados Status Invest STOCKS'!A3411:AD4026,28)),0)</f>
        <v>6.01</v>
      </c>
      <c r="N3425" s="66">
        <f>IFERROR(IF(Ações!$B3425="","",VLOOKUP(Table_1[[#This Row],[AÇÕES]],'Dados Status Invest STOCKS'!A3411:AD4026,27)),0)</f>
        <v>14.98</v>
      </c>
      <c r="O3425" s="66">
        <f>IFERROR(IF(Ações!$L3425="","",Ações!$K3425*Ações!$L3425),0)</f>
        <v>0.79933599999999994</v>
      </c>
      <c r="P3425" s="67">
        <f t="shared" si="53"/>
        <v>0.06</v>
      </c>
      <c r="Q3425" s="67">
        <f>IFERROR(Ações!$O3425/Ações!$M3425,0)</f>
        <v>0.13300099833610649</v>
      </c>
      <c r="R3425" s="67">
        <f>IFERROR(IF(Ações!$B3425="","",VLOOKUP(Table_1[[#This Row],[AÇÕES]],'Dados Status Invest STOCKS'!A3411:AD4026,18)/100),0)</f>
        <v>0.40079999999999999</v>
      </c>
      <c r="S3425" s="65">
        <f>IFERROR(IF(Ações!$B3425="","",VLOOKUP(Table_1[[#This Row],[AÇÕES]],'Dados Status Invest STOCKS'!A3411:AD4026,25)/100),0)</f>
        <v>0</v>
      </c>
      <c r="T3425" s="67">
        <f>(1-Ações!$Q3425)*Ações!$R3425</f>
        <v>0.34749319986688854</v>
      </c>
      <c r="U3425" s="68">
        <f>IF(Ações!$S3425=0,Ações!$T3425,IF(Ações!$T3425=0,Ações!$S3425,AVERAGE(Ações!$S3425,Ações!$T3425)))</f>
        <v>0.34749319986688854</v>
      </c>
    </row>
    <row r="3426" spans="2:21" ht="15" customHeight="1" x14ac:dyDescent="0.2">
      <c r="B3426" s="63" t="str">
        <f>IFERROR('Dados Status Invest STOCKS'!A3413,"-")</f>
        <v>OLO</v>
      </c>
      <c r="C3426" s="45">
        <f>IFERROR((Ações!$D3426-Ações!$K3426)/Ações!$D3426,0)</f>
        <v>0</v>
      </c>
      <c r="D3426" s="46">
        <f>(Ações!$O3426)/0.06</f>
        <v>0</v>
      </c>
      <c r="E3426" s="47">
        <f>IFERROR((Ações!$F3426-Ações!$K3426)/Ações!$F3426,0)</f>
        <v>0</v>
      </c>
      <c r="F3426" s="46" t="str">
        <f>IF(OR(Ações!$N3426&lt;0,Ações!$M3426&lt;0),"",(22.5*Ações!$M3426*Ações!$N3426)^0.5)</f>
        <v/>
      </c>
      <c r="G3426" s="47">
        <f>IFERROR((Ações!$H3426-Ações!$K3426)/Ações!$H3426,0)</f>
        <v>0</v>
      </c>
      <c r="H3426" s="48">
        <f>IFERROR(Ações!$I3426/(Ações!$P3426-Table_1[[#This Row],[CAGR LUCRO 5A]]),0)</f>
        <v>0</v>
      </c>
      <c r="I3426" s="48">
        <f>IF(Ações!$S3426&lt;0,"",Ações!$O3426*(1+Ações!$S3426))</f>
        <v>0</v>
      </c>
      <c r="J3426" s="49">
        <f>IFERROR(IF(Ações!$B3426="","",(VLOOKUP(Table_1[[#This Row],[AÇÕES]],'Dados Status Invest STOCKS'!A3412:AD4027,4)/Table_1[[#This Row],[LPA]]))/100,0)</f>
        <v>3.4976190476190481</v>
      </c>
      <c r="K3426" s="64">
        <f>IFERROR(IF(Ações!$B3426="","",VLOOKUP(Table_1[[#This Row],[AÇÕES]],'Dados Status Invest STOCKS'!A3412:AD4027,2)),0)</f>
        <v>15.47</v>
      </c>
      <c r="L3426" s="65">
        <f>IFERROR(IF(Ações!$B3426="","",VLOOKUP(Table_1[[#This Row],[AÇÕES]],'Dados Status Invest STOCKS'!A3412:AD4027,3)/100),0)</f>
        <v>0</v>
      </c>
      <c r="M3426" s="66">
        <f>IFERROR(IF(Ações!$B3426="","",VLOOKUP(Table_1[[#This Row],[AÇÕES]],'Dados Status Invest STOCKS'!A3412:AD4027,28)),0)</f>
        <v>-0.21</v>
      </c>
      <c r="N3426" s="66">
        <f>IFERROR(IF(Ações!$B3426="","",VLOOKUP(Table_1[[#This Row],[AÇÕES]],'Dados Status Invest STOCKS'!A3412:AD4027,27)),0)</f>
        <v>3.84</v>
      </c>
      <c r="O3426" s="66">
        <f>IFERROR(IF(Ações!$L3426="","",Ações!$K3426*Ações!$L3426),0)</f>
        <v>0</v>
      </c>
      <c r="P3426" s="67">
        <f t="shared" si="53"/>
        <v>0.06</v>
      </c>
      <c r="Q3426" s="67">
        <f>IFERROR(Ações!$O3426/Ações!$M3426,0)</f>
        <v>0</v>
      </c>
      <c r="R3426" s="67">
        <f>IFERROR(IF(Ações!$B3426="","",VLOOKUP(Table_1[[#This Row],[AÇÕES]],'Dados Status Invest STOCKS'!A3412:AD4027,18)/100),0)</f>
        <v>-5.4800000000000001E-2</v>
      </c>
      <c r="S3426" s="65">
        <f>IFERROR(IF(Ações!$B3426="","",VLOOKUP(Table_1[[#This Row],[AÇÕES]],'Dados Status Invest STOCKS'!A3412:AD4027,25)/100),0)</f>
        <v>0</v>
      </c>
      <c r="T3426" s="67">
        <f>(1-Ações!$Q3426)*Ações!$R3426</f>
        <v>-5.4800000000000001E-2</v>
      </c>
      <c r="U3426" s="68">
        <f>IF(Ações!$S3426=0,Ações!$T3426,IF(Ações!$T3426=0,Ações!$S3426,AVERAGE(Ações!$S3426,Ações!$T3426)))</f>
        <v>-5.4800000000000001E-2</v>
      </c>
    </row>
    <row r="3427" spans="2:21" ht="15" customHeight="1" x14ac:dyDescent="0.2">
      <c r="B3427" s="63" t="str">
        <f>IFERROR('Dados Status Invest STOCKS'!A3414,"-")</f>
        <v>OM</v>
      </c>
      <c r="C3427" s="45">
        <f>IFERROR((Ações!$D3427-Ações!$K3427)/Ações!$D3427,0)</f>
        <v>0</v>
      </c>
      <c r="D3427" s="46">
        <f>(Ações!$O3427)/0.06</f>
        <v>0</v>
      </c>
      <c r="E3427" s="47">
        <f>IFERROR((Ações!$F3427-Ações!$K3427)/Ações!$F3427,0)</f>
        <v>0</v>
      </c>
      <c r="F3427" s="46" t="str">
        <f>IF(OR(Ações!$N3427&lt;0,Ações!$M3427&lt;0),"",(22.5*Ações!$M3427*Ações!$N3427)^0.5)</f>
        <v/>
      </c>
      <c r="G3427" s="47">
        <f>IFERROR((Ações!$H3427-Ações!$K3427)/Ações!$H3427,0)</f>
        <v>0</v>
      </c>
      <c r="H3427" s="48">
        <f>IFERROR(Ações!$I3427/(Ações!$P3427-Table_1[[#This Row],[CAGR LUCRO 5A]]),0)</f>
        <v>0</v>
      </c>
      <c r="I3427" s="48">
        <f>IF(Ações!$S3427&lt;0,"",Ações!$O3427*(1+Ações!$S3427))</f>
        <v>0</v>
      </c>
      <c r="J3427" s="49">
        <f>IFERROR(IF(Ações!$B3427="","",(VLOOKUP(Table_1[[#This Row],[AÇÕES]],'Dados Status Invest STOCKS'!A3413:AD4028,4)/Table_1[[#This Row],[LPA]]))/100,0)</f>
        <v>5.6206896551724138E-2</v>
      </c>
      <c r="K3427" s="64">
        <f>IFERROR(IF(Ações!$B3427="","",VLOOKUP(Table_1[[#This Row],[AÇÕES]],'Dados Status Invest STOCKS'!A3413:AD4028,2)),0)</f>
        <v>38.229999999999997</v>
      </c>
      <c r="L3427" s="65">
        <f>IFERROR(IF(Ações!$B3427="","",VLOOKUP(Table_1[[#This Row],[AÇÕES]],'Dados Status Invest STOCKS'!A3413:AD4028,3)/100),0)</f>
        <v>0</v>
      </c>
      <c r="M3427" s="66">
        <f>IFERROR(IF(Ações!$B3427="","",VLOOKUP(Table_1[[#This Row],[AÇÕES]],'Dados Status Invest STOCKS'!A3413:AD4028,28)),0)</f>
        <v>-2.61</v>
      </c>
      <c r="N3427" s="66">
        <f>IFERROR(IF(Ações!$B3427="","",VLOOKUP(Table_1[[#This Row],[AÇÕES]],'Dados Status Invest STOCKS'!A3413:AD4028,27)),0)</f>
        <v>8.6999999999999993</v>
      </c>
      <c r="O3427" s="66">
        <f>IFERROR(IF(Ações!$L3427="","",Ações!$K3427*Ações!$L3427),0)</f>
        <v>0</v>
      </c>
      <c r="P3427" s="67">
        <f t="shared" si="53"/>
        <v>0.06</v>
      </c>
      <c r="Q3427" s="67">
        <f>IFERROR(Ações!$O3427/Ações!$M3427,0)</f>
        <v>0</v>
      </c>
      <c r="R3427" s="67">
        <f>IFERROR(IF(Ações!$B3427="","",VLOOKUP(Table_1[[#This Row],[AÇÕES]],'Dados Status Invest STOCKS'!A3413:AD4028,18)/100),0)</f>
        <v>-0.29960000000000003</v>
      </c>
      <c r="S3427" s="65">
        <f>IFERROR(IF(Ações!$B3427="","",VLOOKUP(Table_1[[#This Row],[AÇÕES]],'Dados Status Invest STOCKS'!A3413:AD4028,25)/100),0)</f>
        <v>0</v>
      </c>
      <c r="T3427" s="67">
        <f>(1-Ações!$Q3427)*Ações!$R3427</f>
        <v>-0.29960000000000003</v>
      </c>
      <c r="U3427" s="68">
        <f>IF(Ações!$S3427=0,Ações!$T3427,IF(Ações!$T3427=0,Ações!$S3427,AVERAGE(Ações!$S3427,Ações!$T3427)))</f>
        <v>-0.29960000000000003</v>
      </c>
    </row>
    <row r="3428" spans="2:21" ht="15" customHeight="1" x14ac:dyDescent="0.2">
      <c r="B3428" s="63" t="str">
        <f>IFERROR('Dados Status Invest STOCKS'!A3415,"-")</f>
        <v>OMAB</v>
      </c>
      <c r="C3428" s="45">
        <f>IFERROR((Ações!$D3428-Ações!$K3428)/Ações!$D3428,0)</f>
        <v>0.50980392156862753</v>
      </c>
      <c r="D3428" s="46">
        <f>(Ações!$O3428)/0.06</f>
        <v>104.69280000000002</v>
      </c>
      <c r="E3428" s="47">
        <f>IFERROR((Ações!$F3428-Ações!$K3428)/Ações!$F3428,0)</f>
        <v>-1.6561497907086944</v>
      </c>
      <c r="F3428" s="46">
        <f>IF(OR(Ações!$N3428&lt;0,Ações!$M3428&lt;0),"",(22.5*Ações!$M3428*Ações!$N3428)^0.5)</f>
        <v>19.321199496925651</v>
      </c>
      <c r="G3428" s="47">
        <f>IFERROR((Ações!$H3428-Ações!$K3428)/Ações!$H3428,0)</f>
        <v>0</v>
      </c>
      <c r="H3428" s="48">
        <f>IFERROR(Ações!$I3428/(Ações!$P3428-Table_1[[#This Row],[CAGR LUCRO 5A]]),0)</f>
        <v>0</v>
      </c>
      <c r="I3428" s="48" t="str">
        <f>IF(Ações!$S3428&lt;0,"",Ações!$O3428*(1+Ações!$S3428))</f>
        <v/>
      </c>
      <c r="J3428" s="49">
        <f>IFERROR(IF(Ações!$B3428="","",(VLOOKUP(Table_1[[#This Row],[AÇÕES]],'Dados Status Invest STOCKS'!A3414:AD4029,4)/Table_1[[#This Row],[LPA]]))/100,0)</f>
        <v>0.28074074074074074</v>
      </c>
      <c r="K3428" s="64">
        <f>IFERROR(IF(Ações!$B3428="","",VLOOKUP(Table_1[[#This Row],[AÇÕES]],'Dados Status Invest STOCKS'!A3414:AD4029,2)),0)</f>
        <v>51.32</v>
      </c>
      <c r="L3428" s="65">
        <f>IFERROR(IF(Ações!$B3428="","",VLOOKUP(Table_1[[#This Row],[AÇÕES]],'Dados Status Invest STOCKS'!A3414:AD4029,3)/100),0)</f>
        <v>0.12240000000000001</v>
      </c>
      <c r="M3428" s="66">
        <f>IFERROR(IF(Ações!$B3428="","",VLOOKUP(Table_1[[#This Row],[AÇÕES]],'Dados Status Invest STOCKS'!A3414:AD4029,28)),0)</f>
        <v>1.35</v>
      </c>
      <c r="N3428" s="66">
        <f>IFERROR(IF(Ações!$B3428="","",VLOOKUP(Table_1[[#This Row],[AÇÕES]],'Dados Status Invest STOCKS'!A3414:AD4029,27)),0)</f>
        <v>12.29</v>
      </c>
      <c r="O3428" s="66">
        <f>IFERROR(IF(Ações!$L3428="","",Ações!$K3428*Ações!$L3428),0)</f>
        <v>6.2815680000000009</v>
      </c>
      <c r="P3428" s="67">
        <f t="shared" si="53"/>
        <v>0.06</v>
      </c>
      <c r="Q3428" s="67">
        <f>IFERROR(Ações!$O3428/Ações!$M3428,0)</f>
        <v>4.6530133333333339</v>
      </c>
      <c r="R3428" s="67">
        <f>IFERROR(IF(Ações!$B3428="","",VLOOKUP(Table_1[[#This Row],[AÇÕES]],'Dados Status Invest STOCKS'!A3414:AD4029,18)/100),0)</f>
        <v>0.11019999999999999</v>
      </c>
      <c r="S3428" s="65">
        <f>IFERROR(IF(Ações!$B3428="","",VLOOKUP(Table_1[[#This Row],[AÇÕES]],'Dados Status Invest STOCKS'!A3414:AD4029,25)/100),0)</f>
        <v>-6.7099999999999993E-2</v>
      </c>
      <c r="T3428" s="67">
        <f>(1-Ações!$Q3428)*Ações!$R3428</f>
        <v>-0.40256206933333338</v>
      </c>
      <c r="U3428" s="68">
        <f>IF(Ações!$S3428=0,Ações!$T3428,IF(Ações!$T3428=0,Ações!$S3428,AVERAGE(Ações!$S3428,Ações!$T3428)))</f>
        <v>-0.23483103466666669</v>
      </c>
    </row>
    <row r="3429" spans="2:21" ht="15" customHeight="1" x14ac:dyDescent="0.2">
      <c r="B3429" s="63" t="str">
        <f>IFERROR('Dados Status Invest STOCKS'!A3416,"-")</f>
        <v>OMC</v>
      </c>
      <c r="C3429" s="45">
        <f>IFERROR((Ações!$D3429-Ações!$K3429)/Ações!$D3429,0)</f>
        <v>-0.62162162162162127</v>
      </c>
      <c r="D3429" s="46">
        <f>(Ações!$O3429)/0.06</f>
        <v>46.626166666666677</v>
      </c>
      <c r="E3429" s="47">
        <f>IFERROR((Ações!$F3429-Ações!$K3429)/Ações!$F3429,0)</f>
        <v>-0.58677789505387179</v>
      </c>
      <c r="F3429" s="46">
        <f>IF(OR(Ações!$N3429&lt;0,Ações!$M3429&lt;0),"",(22.5*Ações!$M3429*Ações!$N3429)^0.5)</f>
        <v>47.650020986354242</v>
      </c>
      <c r="G3429" s="47">
        <f>IFERROR((Ações!$H3429-Ações!$K3429)/Ações!$H3429,0)</f>
        <v>0</v>
      </c>
      <c r="H3429" s="48">
        <f>IFERROR(Ações!$I3429/(Ações!$P3429-Table_1[[#This Row],[CAGR LUCRO 5A]]),0)</f>
        <v>0</v>
      </c>
      <c r="I3429" s="48" t="str">
        <f>IF(Ações!$S3429&lt;0,"",Ações!$O3429*(1+Ações!$S3429))</f>
        <v/>
      </c>
      <c r="J3429" s="49">
        <f>IFERROR(IF(Ações!$B3429="","",(VLOOKUP(Table_1[[#This Row],[AÇÕES]],'Dados Status Invest STOCKS'!A3415:AD4030,4)/Table_1[[#This Row],[LPA]]))/100,0)</f>
        <v>1.7675840978593274E-2</v>
      </c>
      <c r="K3429" s="64">
        <f>IFERROR(IF(Ações!$B3429="","",VLOOKUP(Table_1[[#This Row],[AÇÕES]],'Dados Status Invest STOCKS'!A3415:AD4030,2)),0)</f>
        <v>75.61</v>
      </c>
      <c r="L3429" s="65">
        <f>IFERROR(IF(Ações!$B3429="","",VLOOKUP(Table_1[[#This Row],[AÇÕES]],'Dados Status Invest STOCKS'!A3415:AD4030,3)/100),0)</f>
        <v>3.7000000000000005E-2</v>
      </c>
      <c r="M3429" s="66">
        <f>IFERROR(IF(Ações!$B3429="","",VLOOKUP(Table_1[[#This Row],[AÇÕES]],'Dados Status Invest STOCKS'!A3415:AD4030,28)),0)</f>
        <v>6.54</v>
      </c>
      <c r="N3429" s="66">
        <f>IFERROR(IF(Ações!$B3429="","",VLOOKUP(Table_1[[#This Row],[AÇÕES]],'Dados Status Invest STOCKS'!A3415:AD4030,27)),0)</f>
        <v>15.43</v>
      </c>
      <c r="O3429" s="66">
        <f>IFERROR(IF(Ações!$L3429="","",Ações!$K3429*Ações!$L3429),0)</f>
        <v>2.7975700000000003</v>
      </c>
      <c r="P3429" s="67">
        <f t="shared" si="53"/>
        <v>0.06</v>
      </c>
      <c r="Q3429" s="67">
        <f>IFERROR(Ações!$O3429/Ações!$M3429,0)</f>
        <v>0.42776299694189607</v>
      </c>
      <c r="R3429" s="67">
        <f>IFERROR(IF(Ações!$B3429="","",VLOOKUP(Table_1[[#This Row],[AÇÕES]],'Dados Status Invest STOCKS'!A3415:AD4030,18)/100),0)</f>
        <v>0.42380000000000001</v>
      </c>
      <c r="S3429" s="65">
        <f>IFERROR(IF(Ações!$B3429="","",VLOOKUP(Table_1[[#This Row],[AÇÕES]],'Dados Status Invest STOCKS'!A3415:AD4030,25)/100),0)</f>
        <v>-2.6499999999999999E-2</v>
      </c>
      <c r="T3429" s="67">
        <f>(1-Ações!$Q3429)*Ações!$R3429</f>
        <v>0.24251404189602443</v>
      </c>
      <c r="U3429" s="68">
        <f>IF(Ações!$S3429=0,Ações!$T3429,IF(Ações!$T3429=0,Ações!$S3429,AVERAGE(Ações!$S3429,Ações!$T3429)))</f>
        <v>0.10800702094801222</v>
      </c>
    </row>
    <row r="3430" spans="2:21" ht="15" customHeight="1" x14ac:dyDescent="0.2">
      <c r="B3430" s="63" t="str">
        <f>IFERROR('Dados Status Invest STOCKS'!A3417,"-")</f>
        <v>OMCL</v>
      </c>
      <c r="C3430" s="45">
        <f>IFERROR((Ações!$D3430-Ações!$K3430)/Ações!$D3430,0)</f>
        <v>0</v>
      </c>
      <c r="D3430" s="46">
        <f>(Ações!$O3430)/0.06</f>
        <v>0</v>
      </c>
      <c r="E3430" s="47">
        <f>IFERROR((Ações!$F3430-Ações!$K3430)/Ações!$F3430,0)</f>
        <v>-3.6846202834772486</v>
      </c>
      <c r="F3430" s="46">
        <f>IF(OR(Ações!$N3430&lt;0,Ações!$M3430&lt;0),"",(22.5*Ações!$M3430*Ações!$N3430)^0.5)</f>
        <v>32.269424382842651</v>
      </c>
      <c r="G3430" s="47">
        <f>IFERROR((Ações!$H3430-Ações!$K3430)/Ações!$H3430,0)</f>
        <v>0</v>
      </c>
      <c r="H3430" s="48">
        <f>IFERROR(Ações!$I3430/(Ações!$P3430-Table_1[[#This Row],[CAGR LUCRO 5A]]),0)</f>
        <v>0</v>
      </c>
      <c r="I3430" s="48">
        <f>IF(Ações!$S3430&lt;0,"",Ações!$O3430*(1+Ações!$S3430))</f>
        <v>0</v>
      </c>
      <c r="J3430" s="49">
        <f>IFERROR(IF(Ações!$B3430="","",(VLOOKUP(Table_1[[#This Row],[AÇÕES]],'Dados Status Invest STOCKS'!A3416:AD4031,4)/Table_1[[#This Row],[LPA]]))/100,0)</f>
        <v>0.45234972677595631</v>
      </c>
      <c r="K3430" s="64">
        <f>IFERROR(IF(Ações!$B3430="","",VLOOKUP(Table_1[[#This Row],[AÇÕES]],'Dados Status Invest STOCKS'!A3416:AD4031,2)),0)</f>
        <v>151.16999999999999</v>
      </c>
      <c r="L3430" s="65">
        <f>IFERROR(IF(Ações!$B3430="","",VLOOKUP(Table_1[[#This Row],[AÇÕES]],'Dados Status Invest STOCKS'!A3416:AD4031,3)/100),0)</f>
        <v>0</v>
      </c>
      <c r="M3430" s="66">
        <f>IFERROR(IF(Ações!$B3430="","",VLOOKUP(Table_1[[#This Row],[AÇÕES]],'Dados Status Invest STOCKS'!A3416:AD4031,28)),0)</f>
        <v>1.83</v>
      </c>
      <c r="N3430" s="66">
        <f>IFERROR(IF(Ações!$B3430="","",VLOOKUP(Table_1[[#This Row],[AÇÕES]],'Dados Status Invest STOCKS'!A3416:AD4031,27)),0)</f>
        <v>25.29</v>
      </c>
      <c r="O3430" s="66">
        <f>IFERROR(IF(Ações!$L3430="","",Ações!$K3430*Ações!$L3430),0)</f>
        <v>0</v>
      </c>
      <c r="P3430" s="67">
        <f t="shared" si="53"/>
        <v>0.06</v>
      </c>
      <c r="Q3430" s="67">
        <f>IFERROR(Ações!$O3430/Ações!$M3430,0)</f>
        <v>0</v>
      </c>
      <c r="R3430" s="67">
        <f>IFERROR(IF(Ações!$B3430="","",VLOOKUP(Table_1[[#This Row],[AÇÕES]],'Dados Status Invest STOCKS'!A3416:AD4031,18)/100),0)</f>
        <v>7.22E-2</v>
      </c>
      <c r="S3430" s="65">
        <f>IFERROR(IF(Ações!$B3430="","",VLOOKUP(Table_1[[#This Row],[AÇÕES]],'Dados Status Invest STOCKS'!A3416:AD4031,25)/100),0)</f>
        <v>9.1999999999999998E-3</v>
      </c>
      <c r="T3430" s="67">
        <f>(1-Ações!$Q3430)*Ações!$R3430</f>
        <v>7.22E-2</v>
      </c>
      <c r="U3430" s="68">
        <f>IF(Ações!$S3430=0,Ações!$T3430,IF(Ações!$T3430=0,Ações!$S3430,AVERAGE(Ações!$S3430,Ações!$T3430)))</f>
        <v>4.07E-2</v>
      </c>
    </row>
    <row r="3431" spans="2:21" ht="15" customHeight="1" x14ac:dyDescent="0.2">
      <c r="B3431" s="63" t="str">
        <f>IFERROR('Dados Status Invest STOCKS'!A3418,"-")</f>
        <v>OMER</v>
      </c>
      <c r="C3431" s="45">
        <f>IFERROR((Ações!$D3431-Ações!$K3431)/Ações!$D3431,0)</f>
        <v>0</v>
      </c>
      <c r="D3431" s="46">
        <f>(Ações!$O3431)/0.06</f>
        <v>0</v>
      </c>
      <c r="E3431" s="47">
        <f>IFERROR((Ações!$F3431-Ações!$K3431)/Ações!$F3431,0)</f>
        <v>0</v>
      </c>
      <c r="F3431" s="46" t="str">
        <f>IF(OR(Ações!$N3431&lt;0,Ações!$M3431&lt;0),"",(22.5*Ações!$M3431*Ações!$N3431)^0.5)</f>
        <v/>
      </c>
      <c r="G3431" s="47">
        <f>IFERROR((Ações!$H3431-Ações!$K3431)/Ações!$H3431,0)</f>
        <v>0</v>
      </c>
      <c r="H3431" s="48">
        <f>IFERROR(Ações!$I3431/(Ações!$P3431-Table_1[[#This Row],[CAGR LUCRO 5A]]),0)</f>
        <v>0</v>
      </c>
      <c r="I3431" s="48">
        <f>IF(Ações!$S3431&lt;0,"",Ações!$O3431*(1+Ações!$S3431))</f>
        <v>0</v>
      </c>
      <c r="J3431" s="49">
        <f>IFERROR(IF(Ações!$B3431="","",(VLOOKUP(Table_1[[#This Row],[AÇÕES]],'Dados Status Invest STOCKS'!A3417:AD4032,4)/Table_1[[#This Row],[LPA]]))/100,0)</f>
        <v>1.2929292929292931E-2</v>
      </c>
      <c r="K3431" s="64">
        <f>IFERROR(IF(Ações!$B3431="","",VLOOKUP(Table_1[[#This Row],[AÇÕES]],'Dados Status Invest STOCKS'!A3417:AD4032,2)),0)</f>
        <v>5.07</v>
      </c>
      <c r="L3431" s="65">
        <f>IFERROR(IF(Ações!$B3431="","",VLOOKUP(Table_1[[#This Row],[AÇÕES]],'Dados Status Invest STOCKS'!A3417:AD4032,3)/100),0)</f>
        <v>0</v>
      </c>
      <c r="M3431" s="66">
        <f>IFERROR(IF(Ações!$B3431="","",VLOOKUP(Table_1[[#This Row],[AÇÕES]],'Dados Status Invest STOCKS'!A3417:AD4032,28)),0)</f>
        <v>-1.98</v>
      </c>
      <c r="N3431" s="66">
        <f>IFERROR(IF(Ações!$B3431="","",VLOOKUP(Table_1[[#This Row],[AÇÕES]],'Dados Status Invest STOCKS'!A3417:AD4032,27)),0)</f>
        <v>-4.2</v>
      </c>
      <c r="O3431" s="66">
        <f>IFERROR(IF(Ações!$L3431="","",Ações!$K3431*Ações!$L3431),0)</f>
        <v>0</v>
      </c>
      <c r="P3431" s="67">
        <f t="shared" si="53"/>
        <v>0.06</v>
      </c>
      <c r="Q3431" s="67">
        <f>IFERROR(Ações!$O3431/Ações!$M3431,0)</f>
        <v>0</v>
      </c>
      <c r="R3431" s="67">
        <f>IFERROR(IF(Ações!$B3431="","",VLOOKUP(Table_1[[#This Row],[AÇÕES]],'Dados Status Invest STOCKS'!A3417:AD4032,18)/100),0)</f>
        <v>-0.47070000000000001</v>
      </c>
      <c r="S3431" s="65">
        <f>IFERROR(IF(Ações!$B3431="","",VLOOKUP(Table_1[[#This Row],[AÇÕES]],'Dados Status Invest STOCKS'!A3417:AD4032,25)/100),0)</f>
        <v>0</v>
      </c>
      <c r="T3431" s="67">
        <f>(1-Ações!$Q3431)*Ações!$R3431</f>
        <v>-0.47070000000000001</v>
      </c>
      <c r="U3431" s="68">
        <f>IF(Ações!$S3431=0,Ações!$T3431,IF(Ações!$T3431=0,Ações!$S3431,AVERAGE(Ações!$S3431,Ações!$T3431)))</f>
        <v>-0.47070000000000001</v>
      </c>
    </row>
    <row r="3432" spans="2:21" ht="15" customHeight="1" x14ac:dyDescent="0.2">
      <c r="B3432" s="63" t="str">
        <f>IFERROR('Dados Status Invest STOCKS'!A3419,"-")</f>
        <v>OMEX</v>
      </c>
      <c r="C3432" s="45">
        <f>IFERROR((Ações!$D3432-Ações!$K3432)/Ações!$D3432,0)</f>
        <v>0</v>
      </c>
      <c r="D3432" s="46">
        <f>(Ações!$O3432)/0.06</f>
        <v>0</v>
      </c>
      <c r="E3432" s="47">
        <f>IFERROR((Ações!$F3432-Ações!$K3432)/Ações!$F3432,0)</f>
        <v>0</v>
      </c>
      <c r="F3432" s="46" t="str">
        <f>IF(OR(Ações!$N3432&lt;0,Ações!$M3432&lt;0),"",(22.5*Ações!$M3432*Ações!$N3432)^0.5)</f>
        <v/>
      </c>
      <c r="G3432" s="47">
        <f>IFERROR((Ações!$H3432-Ações!$K3432)/Ações!$H3432,0)</f>
        <v>0</v>
      </c>
      <c r="H3432" s="48">
        <f>IFERROR(Ações!$I3432/(Ações!$P3432-Table_1[[#This Row],[CAGR LUCRO 5A]]),0)</f>
        <v>0</v>
      </c>
      <c r="I3432" s="48">
        <f>IF(Ações!$S3432&lt;0,"",Ações!$O3432*(1+Ações!$S3432))</f>
        <v>0</v>
      </c>
      <c r="J3432" s="49">
        <f>IFERROR(IF(Ações!$B3432="","",(VLOOKUP(Table_1[[#This Row],[AÇÕES]],'Dados Status Invest STOCKS'!A3418:AD4033,4)/Table_1[[#This Row],[LPA]]))/100,0)</f>
        <v>7.5747126436781609E-2</v>
      </c>
      <c r="K3432" s="64">
        <f>IFERROR(IF(Ações!$B3432="","",VLOOKUP(Table_1[[#This Row],[AÇÕES]],'Dados Status Invest STOCKS'!A3418:AD4033,2)),0)</f>
        <v>5.72</v>
      </c>
      <c r="L3432" s="65">
        <f>IFERROR(IF(Ações!$B3432="","",VLOOKUP(Table_1[[#This Row],[AÇÕES]],'Dados Status Invest STOCKS'!A3418:AD4033,3)/100),0)</f>
        <v>0</v>
      </c>
      <c r="M3432" s="66">
        <f>IFERROR(IF(Ações!$B3432="","",VLOOKUP(Table_1[[#This Row],[AÇÕES]],'Dados Status Invest STOCKS'!A3418:AD4033,28)),0)</f>
        <v>-0.87</v>
      </c>
      <c r="N3432" s="66">
        <f>IFERROR(IF(Ações!$B3432="","",VLOOKUP(Table_1[[#This Row],[AÇÕES]],'Dados Status Invest STOCKS'!A3418:AD4033,27)),0)</f>
        <v>-2.3199999999999998</v>
      </c>
      <c r="O3432" s="66">
        <f>IFERROR(IF(Ações!$L3432="","",Ações!$K3432*Ações!$L3432),0)</f>
        <v>0</v>
      </c>
      <c r="P3432" s="67">
        <f t="shared" si="53"/>
        <v>0.06</v>
      </c>
      <c r="Q3432" s="67">
        <f>IFERROR(Ações!$O3432/Ações!$M3432,0)</f>
        <v>0</v>
      </c>
      <c r="R3432" s="67">
        <f>IFERROR(IF(Ações!$B3432="","",VLOOKUP(Table_1[[#This Row],[AÇÕES]],'Dados Status Invest STOCKS'!A3418:AD4033,18)/100),0)</f>
        <v>-0.37420000000000003</v>
      </c>
      <c r="S3432" s="65">
        <f>IFERROR(IF(Ações!$B3432="","",VLOOKUP(Table_1[[#This Row],[AÇÕES]],'Dados Status Invest STOCKS'!A3418:AD4033,25)/100),0)</f>
        <v>0</v>
      </c>
      <c r="T3432" s="67">
        <f>(1-Ações!$Q3432)*Ações!$R3432</f>
        <v>-0.37420000000000003</v>
      </c>
      <c r="U3432" s="68">
        <f>IF(Ações!$S3432=0,Ações!$T3432,IF(Ações!$T3432=0,Ações!$S3432,AVERAGE(Ações!$S3432,Ações!$T3432)))</f>
        <v>-0.37420000000000003</v>
      </c>
    </row>
    <row r="3433" spans="2:21" ht="15" customHeight="1" x14ac:dyDescent="0.2">
      <c r="B3433" s="63" t="str">
        <f>IFERROR('Dados Status Invest STOCKS'!A3420,"-")</f>
        <v>OMF</v>
      </c>
      <c r="C3433" s="45">
        <f>IFERROR((Ações!$D3433-Ações!$K3433)/Ações!$D3433,0)</f>
        <v>0.68470835522858642</v>
      </c>
      <c r="D3433" s="46">
        <f>(Ações!$O3433)/0.06</f>
        <v>161.31096666666667</v>
      </c>
      <c r="E3433" s="47">
        <f>IFERROR((Ações!$F3433-Ações!$K3433)/Ações!$F3433,0)</f>
        <v>0.33814533295462113</v>
      </c>
      <c r="F3433" s="46">
        <f>IF(OR(Ações!$N3433&lt;0,Ações!$M3433&lt;0),"",(22.5*Ações!$M3433*Ações!$N3433)^0.5)</f>
        <v>76.844664746487126</v>
      </c>
      <c r="G3433" s="47">
        <f>IFERROR((Ações!$H3433-Ações!$K3433)/Ações!$H3433,0)</f>
        <v>0.68470835522858642</v>
      </c>
      <c r="H3433" s="48">
        <f>IFERROR(Ações!$I3433/(Ações!$P3433-Table_1[[#This Row],[CAGR LUCRO 5A]]),0)</f>
        <v>161.31096666666667</v>
      </c>
      <c r="I3433" s="48">
        <f>IF(Ações!$S3433&lt;0,"",Ações!$O3433*(1+Ações!$S3433))</f>
        <v>9.6786580000000004</v>
      </c>
      <c r="J3433" s="49">
        <f>IFERROR(IF(Ações!$B3433="","",(VLOOKUP(Table_1[[#This Row],[AÇÕES]],'Dados Status Invest STOCKS'!A3419:AD4034,4)/Table_1[[#This Row],[LPA]]))/100,0)</f>
        <v>4.2332415059687786E-3</v>
      </c>
      <c r="K3433" s="64">
        <f>IFERROR(IF(Ações!$B3433="","",VLOOKUP(Table_1[[#This Row],[AÇÕES]],'Dados Status Invest STOCKS'!A3419:AD4034,2)),0)</f>
        <v>50.86</v>
      </c>
      <c r="L3433" s="65">
        <f>IFERROR(IF(Ações!$B3433="","",VLOOKUP(Table_1[[#This Row],[AÇÕES]],'Dados Status Invest STOCKS'!A3419:AD4034,3)/100),0)</f>
        <v>0.19030000000000002</v>
      </c>
      <c r="M3433" s="66">
        <f>IFERROR(IF(Ações!$B3433="","",VLOOKUP(Table_1[[#This Row],[AÇÕES]],'Dados Status Invest STOCKS'!A3419:AD4034,28)),0)</f>
        <v>10.89</v>
      </c>
      <c r="N3433" s="66">
        <f>IFERROR(IF(Ações!$B3433="","",VLOOKUP(Table_1[[#This Row],[AÇÕES]],'Dados Status Invest STOCKS'!A3419:AD4034,27)),0)</f>
        <v>24.1</v>
      </c>
      <c r="O3433" s="66">
        <f>IFERROR(IF(Ações!$L3433="","",Ações!$K3433*Ações!$L3433),0)</f>
        <v>9.6786580000000004</v>
      </c>
      <c r="P3433" s="67">
        <f t="shared" si="53"/>
        <v>0.06</v>
      </c>
      <c r="Q3433" s="67">
        <f>IFERROR(Ações!$O3433/Ações!$M3433,0)</f>
        <v>0.88876565656565654</v>
      </c>
      <c r="R3433" s="67">
        <f>IFERROR(IF(Ações!$B3433="","",VLOOKUP(Table_1[[#This Row],[AÇÕES]],'Dados Status Invest STOCKS'!A3419:AD4034,18)/100),0)</f>
        <v>0.45179999999999998</v>
      </c>
      <c r="S3433" s="65">
        <f>IFERROR(IF(Ações!$B3433="","",VLOOKUP(Table_1[[#This Row],[AÇÕES]],'Dados Status Invest STOCKS'!A3419:AD4034,25)/100),0)</f>
        <v>0</v>
      </c>
      <c r="T3433" s="67">
        <f>(1-Ações!$Q3433)*Ações!$R3433</f>
        <v>5.0255676363636377E-2</v>
      </c>
      <c r="U3433" s="68">
        <f>IF(Ações!$S3433=0,Ações!$T3433,IF(Ações!$T3433=0,Ações!$S3433,AVERAGE(Ações!$S3433,Ações!$T3433)))</f>
        <v>5.0255676363636377E-2</v>
      </c>
    </row>
    <row r="3434" spans="2:21" ht="15" customHeight="1" x14ac:dyDescent="0.2">
      <c r="B3434" s="63" t="str">
        <f>IFERROR('Dados Status Invest STOCKS'!A3421,"-")</f>
        <v>OMI</v>
      </c>
      <c r="C3434" s="45">
        <f>IFERROR((Ações!$D3434-Ações!$K3434)/Ações!$D3434,0)</f>
        <v>-298.99999999999994</v>
      </c>
      <c r="D3434" s="46">
        <f>(Ações!$O3434)/0.06</f>
        <v>0.15033333333333335</v>
      </c>
      <c r="E3434" s="47">
        <f>IFERROR((Ações!$F3434-Ações!$K3434)/Ações!$F3434,0)</f>
        <v>-0.58756568190720182</v>
      </c>
      <c r="F3434" s="46">
        <f>IF(OR(Ações!$N3434&lt;0,Ações!$M3434&lt;0),"",(22.5*Ações!$M3434*Ações!$N3434)^0.5)</f>
        <v>28.408273442784232</v>
      </c>
      <c r="G3434" s="47">
        <f>IFERROR((Ações!$H3434-Ações!$K3434)/Ações!$H3434,0)</f>
        <v>0</v>
      </c>
      <c r="H3434" s="48">
        <f>IFERROR(Ações!$I3434/(Ações!$P3434-Table_1[[#This Row],[CAGR LUCRO 5A]]),0)</f>
        <v>0</v>
      </c>
      <c r="I3434" s="48" t="str">
        <f>IF(Ações!$S3434&lt;0,"",Ações!$O3434*(1+Ações!$S3434))</f>
        <v/>
      </c>
      <c r="J3434" s="49">
        <f>IFERROR(IF(Ações!$B3434="","",(VLOOKUP(Table_1[[#This Row],[AÇÕES]],'Dados Status Invest STOCKS'!A3420:AD4035,4)/Table_1[[#This Row],[LPA]]))/100,0)</f>
        <v>4.8426229508196722E-2</v>
      </c>
      <c r="K3434" s="64">
        <f>IFERROR(IF(Ações!$B3434="","",VLOOKUP(Table_1[[#This Row],[AÇÕES]],'Dados Status Invest STOCKS'!A3420:AD4035,2)),0)</f>
        <v>45.1</v>
      </c>
      <c r="L3434" s="65">
        <f>IFERROR(IF(Ações!$B3434="","",VLOOKUP(Table_1[[#This Row],[AÇÕES]],'Dados Status Invest STOCKS'!A3420:AD4035,3)/100),0)</f>
        <v>2.0000000000000001E-4</v>
      </c>
      <c r="M3434" s="66">
        <f>IFERROR(IF(Ações!$B3434="","",VLOOKUP(Table_1[[#This Row],[AÇÕES]],'Dados Status Invest STOCKS'!A3420:AD4035,28)),0)</f>
        <v>3.05</v>
      </c>
      <c r="N3434" s="66">
        <f>IFERROR(IF(Ações!$B3434="","",VLOOKUP(Table_1[[#This Row],[AÇÕES]],'Dados Status Invest STOCKS'!A3420:AD4035,27)),0)</f>
        <v>11.76</v>
      </c>
      <c r="O3434" s="66">
        <f>IFERROR(IF(Ações!$L3434="","",Ações!$K3434*Ações!$L3434),0)</f>
        <v>9.0200000000000002E-3</v>
      </c>
      <c r="P3434" s="67">
        <f t="shared" si="53"/>
        <v>0.06</v>
      </c>
      <c r="Q3434" s="67">
        <f>IFERROR(Ações!$O3434/Ações!$M3434,0)</f>
        <v>2.957377049180328E-3</v>
      </c>
      <c r="R3434" s="67">
        <f>IFERROR(IF(Ações!$B3434="","",VLOOKUP(Table_1[[#This Row],[AÇÕES]],'Dados Status Invest STOCKS'!A3420:AD4035,18)/100),0)</f>
        <v>0.25969999999999999</v>
      </c>
      <c r="S3434" s="65">
        <f>IFERROR(IF(Ações!$B3434="","",VLOOKUP(Table_1[[#This Row],[AÇÕES]],'Dados Status Invest STOCKS'!A3420:AD4035,25)/100),0)</f>
        <v>-0.21850000000000003</v>
      </c>
      <c r="T3434" s="67">
        <f>(1-Ações!$Q3434)*Ações!$R3434</f>
        <v>0.25893196918032785</v>
      </c>
      <c r="U3434" s="68">
        <f>IF(Ações!$S3434=0,Ações!$T3434,IF(Ações!$T3434=0,Ações!$S3434,AVERAGE(Ações!$S3434,Ações!$T3434)))</f>
        <v>2.021598459016391E-2</v>
      </c>
    </row>
    <row r="3435" spans="2:21" ht="15" customHeight="1" x14ac:dyDescent="0.2">
      <c r="B3435" s="63" t="str">
        <f>IFERROR('Dados Status Invest STOCKS'!A3422,"-")</f>
        <v>OMP</v>
      </c>
      <c r="C3435" s="45">
        <f>IFERROR((Ações!$D3435-Ações!$K3435)/Ações!$D3435,0)</f>
        <v>0.33701657458563544</v>
      </c>
      <c r="D3435" s="46">
        <f>(Ações!$O3435)/0.06</f>
        <v>36.818416666666671</v>
      </c>
      <c r="E3435" s="47">
        <f>IFERROR((Ações!$F3435-Ações!$K3435)/Ações!$F3435,0)</f>
        <v>0</v>
      </c>
      <c r="F3435" s="46">
        <f>IF(OR(Ações!$N3435&lt;0,Ações!$M3435&lt;0),"",(22.5*Ações!$M3435*Ações!$N3435)^0.5)</f>
        <v>0</v>
      </c>
      <c r="G3435" s="47">
        <f>IFERROR((Ações!$H3435-Ações!$K3435)/Ações!$H3435,0)</f>
        <v>0</v>
      </c>
      <c r="H3435" s="48">
        <f>IFERROR(Ações!$I3435/(Ações!$P3435-Table_1[[#This Row],[CAGR LUCRO 5A]]),0)</f>
        <v>0</v>
      </c>
      <c r="I3435" s="48" t="str">
        <f>IF(Ações!$S3435&lt;0,"",Ações!$O3435*(1+Ações!$S3435))</f>
        <v/>
      </c>
      <c r="J3435" s="49">
        <f>IFERROR(IF(Ações!$B3435="","",(VLOOKUP(Table_1[[#This Row],[AÇÕES]],'Dados Status Invest STOCKS'!A3421:AD4036,4)/Table_1[[#This Row],[LPA]]))/100,0)</f>
        <v>2.4634920634920635E-2</v>
      </c>
      <c r="K3435" s="64">
        <f>IFERROR(IF(Ações!$B3435="","",VLOOKUP(Table_1[[#This Row],[AÇÕES]],'Dados Status Invest STOCKS'!A3421:AD4036,2)),0)</f>
        <v>24.41</v>
      </c>
      <c r="L3435" s="65">
        <f>IFERROR(IF(Ações!$B3435="","",VLOOKUP(Table_1[[#This Row],[AÇÕES]],'Dados Status Invest STOCKS'!A3421:AD4036,3)/100),0)</f>
        <v>9.0500000000000011E-2</v>
      </c>
      <c r="M3435" s="66">
        <f>IFERROR(IF(Ações!$B3435="","",VLOOKUP(Table_1[[#This Row],[AÇÕES]],'Dados Status Invest STOCKS'!A3421:AD4036,28)),0)</f>
        <v>3.15</v>
      </c>
      <c r="N3435" s="66">
        <f>IFERROR(IF(Ações!$B3435="","",VLOOKUP(Table_1[[#This Row],[AÇÕES]],'Dados Status Invest STOCKS'!A3421:AD4036,27)),0)</f>
        <v>0</v>
      </c>
      <c r="O3435" s="66">
        <f>IFERROR(IF(Ações!$L3435="","",Ações!$K3435*Ações!$L3435),0)</f>
        <v>2.2091050000000001</v>
      </c>
      <c r="P3435" s="67">
        <f t="shared" si="53"/>
        <v>0.06</v>
      </c>
      <c r="Q3435" s="67">
        <f>IFERROR(Ações!$O3435/Ações!$M3435,0)</f>
        <v>0.70130317460317471</v>
      </c>
      <c r="R3435" s="67">
        <f>IFERROR(IF(Ações!$B3435="","",VLOOKUP(Table_1[[#This Row],[AÇÕES]],'Dados Status Invest STOCKS'!A3421:AD4036,18)/100),0)</f>
        <v>0</v>
      </c>
      <c r="S3435" s="65">
        <f>IFERROR(IF(Ações!$B3435="","",VLOOKUP(Table_1[[#This Row],[AÇÕES]],'Dados Status Invest STOCKS'!A3421:AD4036,25)/100),0)</f>
        <v>-6.59E-2</v>
      </c>
      <c r="T3435" s="67">
        <f>(1-Ações!$Q3435)*Ações!$R3435</f>
        <v>0</v>
      </c>
      <c r="U3435" s="68">
        <f>IF(Ações!$S3435=0,Ações!$T3435,IF(Ações!$T3435=0,Ações!$S3435,AVERAGE(Ações!$S3435,Ações!$T3435)))</f>
        <v>-6.59E-2</v>
      </c>
    </row>
    <row r="3436" spans="2:21" ht="15" customHeight="1" x14ac:dyDescent="0.2">
      <c r="B3436" s="63" t="str">
        <f>IFERROR('Dados Status Invest STOCKS'!A3423,"-")</f>
        <v>ON</v>
      </c>
      <c r="C3436" s="45">
        <f>IFERROR((Ações!$D3436-Ações!$K3436)/Ações!$D3436,0)</f>
        <v>0</v>
      </c>
      <c r="D3436" s="46">
        <f>(Ações!$O3436)/0.06</f>
        <v>0</v>
      </c>
      <c r="E3436" s="47">
        <f>IFERROR((Ações!$F3436-Ações!$K3436)/Ações!$F3436,0)</f>
        <v>-2.5545745624112657</v>
      </c>
      <c r="F3436" s="46">
        <f>IF(OR(Ações!$N3436&lt;0,Ações!$M3436&lt;0),"",(22.5*Ações!$M3436*Ações!$N3436)^0.5)</f>
        <v>15.568670463466043</v>
      </c>
      <c r="G3436" s="47">
        <f>IFERROR((Ações!$H3436-Ações!$K3436)/Ações!$H3436,0)</f>
        <v>0</v>
      </c>
      <c r="H3436" s="48">
        <f>IFERROR(Ações!$I3436/(Ações!$P3436-Table_1[[#This Row],[CAGR LUCRO 5A]]),0)</f>
        <v>0</v>
      </c>
      <c r="I3436" s="48">
        <f>IF(Ações!$S3436&lt;0,"",Ações!$O3436*(1+Ações!$S3436))</f>
        <v>0</v>
      </c>
      <c r="J3436" s="49">
        <f>IFERROR(IF(Ações!$B3436="","",(VLOOKUP(Table_1[[#This Row],[AÇÕES]],'Dados Status Invest STOCKS'!A3422:AD4037,4)/Table_1[[#This Row],[LPA]]))/100,0)</f>
        <v>0.37327868852459017</v>
      </c>
      <c r="K3436" s="64">
        <f>IFERROR(IF(Ações!$B3436="","",VLOOKUP(Table_1[[#This Row],[AÇÕES]],'Dados Status Invest STOCKS'!A3422:AD4037,2)),0)</f>
        <v>55.34</v>
      </c>
      <c r="L3436" s="65">
        <f>IFERROR(IF(Ações!$B3436="","",VLOOKUP(Table_1[[#This Row],[AÇÕES]],'Dados Status Invest STOCKS'!A3422:AD4037,3)/100),0)</f>
        <v>0</v>
      </c>
      <c r="M3436" s="66">
        <f>IFERROR(IF(Ações!$B3436="","",VLOOKUP(Table_1[[#This Row],[AÇÕES]],'Dados Status Invest STOCKS'!A3422:AD4037,28)),0)</f>
        <v>1.22</v>
      </c>
      <c r="N3436" s="66">
        <f>IFERROR(IF(Ações!$B3436="","",VLOOKUP(Table_1[[#This Row],[AÇÕES]],'Dados Status Invest STOCKS'!A3422:AD4037,27)),0)</f>
        <v>8.83</v>
      </c>
      <c r="O3436" s="66">
        <f>IFERROR(IF(Ações!$L3436="","",Ações!$K3436*Ações!$L3436),0)</f>
        <v>0</v>
      </c>
      <c r="P3436" s="67">
        <f t="shared" si="53"/>
        <v>0.06</v>
      </c>
      <c r="Q3436" s="67">
        <f>IFERROR(Ações!$O3436/Ações!$M3436,0)</f>
        <v>0</v>
      </c>
      <c r="R3436" s="67">
        <f>IFERROR(IF(Ações!$B3436="","",VLOOKUP(Table_1[[#This Row],[AÇÕES]],'Dados Status Invest STOCKS'!A3422:AD4037,18)/100),0)</f>
        <v>0.1376</v>
      </c>
      <c r="S3436" s="65">
        <f>IFERROR(IF(Ações!$B3436="","",VLOOKUP(Table_1[[#This Row],[AÇÕES]],'Dados Status Invest STOCKS'!A3422:AD4037,25)/100),0)</f>
        <v>2.58E-2</v>
      </c>
      <c r="T3436" s="67">
        <f>(1-Ações!$Q3436)*Ações!$R3436</f>
        <v>0.1376</v>
      </c>
      <c r="U3436" s="68">
        <f>IF(Ações!$S3436=0,Ações!$T3436,IF(Ações!$T3436=0,Ações!$S3436,AVERAGE(Ações!$S3436,Ações!$T3436)))</f>
        <v>8.1699999999999995E-2</v>
      </c>
    </row>
    <row r="3437" spans="2:21" ht="15" customHeight="1" x14ac:dyDescent="0.2">
      <c r="B3437" s="63" t="str">
        <f>IFERROR('Dados Status Invest STOCKS'!A3424,"-")</f>
        <v>ONB</v>
      </c>
      <c r="C3437" s="45">
        <f>IFERROR((Ações!$D3437-Ações!$K3437)/Ações!$D3437,0)</f>
        <v>-1.0338983050847457</v>
      </c>
      <c r="D3437" s="46">
        <f>(Ações!$O3437)/0.06</f>
        <v>9.322000000000001</v>
      </c>
      <c r="E3437" s="47">
        <f>IFERROR((Ações!$F3437-Ações!$K3437)/Ações!$F3437,0)</f>
        <v>0.29984708603486704</v>
      </c>
      <c r="F3437" s="46">
        <f>IF(OR(Ações!$N3437&lt;0,Ações!$M3437&lt;0),"",(22.5*Ações!$M3437*Ações!$N3437)^0.5)</f>
        <v>27.079798743712995</v>
      </c>
      <c r="G3437" s="47">
        <f>IFERROR((Ações!$H3437-Ações!$K3437)/Ações!$H3437,0)</f>
        <v>3.42576116792829</v>
      </c>
      <c r="H3437" s="48">
        <f>IFERROR(Ações!$I3437/(Ações!$P3437-Table_1[[#This Row],[CAGR LUCRO 5A]]),0)</f>
        <v>-7.8161033537331708</v>
      </c>
      <c r="I3437" s="48">
        <f>IF(Ações!$S3437&lt;0,"",Ações!$O3437*(1+Ações!$S3437))</f>
        <v>0.638575644</v>
      </c>
      <c r="J3437" s="49">
        <f>IFERROR(IF(Ações!$B3437="","",(VLOOKUP(Table_1[[#This Row],[AÇÕES]],'Dados Status Invest STOCKS'!A3423:AD4038,4)/Table_1[[#This Row],[LPA]]))/100,0)</f>
        <v>5.9775280898876411E-2</v>
      </c>
      <c r="K3437" s="64">
        <f>IFERROR(IF(Ações!$B3437="","",VLOOKUP(Table_1[[#This Row],[AÇÕES]],'Dados Status Invest STOCKS'!A3423:AD4038,2)),0)</f>
        <v>18.96</v>
      </c>
      <c r="L3437" s="65">
        <f>IFERROR(IF(Ações!$B3437="","",VLOOKUP(Table_1[[#This Row],[AÇÕES]],'Dados Status Invest STOCKS'!A3423:AD4038,3)/100),0)</f>
        <v>2.9500000000000002E-2</v>
      </c>
      <c r="M3437" s="66">
        <f>IFERROR(IF(Ações!$B3437="","",VLOOKUP(Table_1[[#This Row],[AÇÕES]],'Dados Status Invest STOCKS'!A3423:AD4038,28)),0)</f>
        <v>1.78</v>
      </c>
      <c r="N3437" s="66">
        <f>IFERROR(IF(Ações!$B3437="","",VLOOKUP(Table_1[[#This Row],[AÇÕES]],'Dados Status Invest STOCKS'!A3423:AD4038,27)),0)</f>
        <v>18.309999999999999</v>
      </c>
      <c r="O3437" s="66">
        <f>IFERROR(IF(Ações!$L3437="","",Ações!$K3437*Ações!$L3437),0)</f>
        <v>0.55932000000000004</v>
      </c>
      <c r="P3437" s="67">
        <f t="shared" si="53"/>
        <v>0.06</v>
      </c>
      <c r="Q3437" s="67">
        <f>IFERROR(Ações!$O3437/Ações!$M3437,0)</f>
        <v>0.3142247191011236</v>
      </c>
      <c r="R3437" s="67">
        <f>IFERROR(IF(Ações!$B3437="","",VLOOKUP(Table_1[[#This Row],[AÇÕES]],'Dados Status Invest STOCKS'!A3423:AD4038,18)/100),0)</f>
        <v>9.7299999999999998E-2</v>
      </c>
      <c r="S3437" s="65">
        <f>IFERROR(IF(Ações!$B3437="","",VLOOKUP(Table_1[[#This Row],[AÇÕES]],'Dados Status Invest STOCKS'!A3423:AD4038,25)/100),0)</f>
        <v>0.14169999999999999</v>
      </c>
      <c r="T3437" s="67">
        <f>(1-Ações!$Q3437)*Ações!$R3437</f>
        <v>6.6725934831460679E-2</v>
      </c>
      <c r="U3437" s="68">
        <f>IF(Ações!$S3437=0,Ações!$T3437,IF(Ações!$T3437=0,Ações!$S3437,AVERAGE(Ações!$S3437,Ações!$T3437)))</f>
        <v>0.10421296741573033</v>
      </c>
    </row>
    <row r="3438" spans="2:21" ht="15" customHeight="1" x14ac:dyDescent="0.2">
      <c r="B3438" s="63" t="str">
        <f>IFERROR('Dados Status Invest STOCKS'!A3425,"-")</f>
        <v>ONCR</v>
      </c>
      <c r="C3438" s="45">
        <f>IFERROR((Ações!$D3438-Ações!$K3438)/Ações!$D3438,0)</f>
        <v>0</v>
      </c>
      <c r="D3438" s="46">
        <f>(Ações!$O3438)/0.06</f>
        <v>0</v>
      </c>
      <c r="E3438" s="47">
        <f>IFERROR((Ações!$F3438-Ações!$K3438)/Ações!$F3438,0)</f>
        <v>0</v>
      </c>
      <c r="F3438" s="46" t="str">
        <f>IF(OR(Ações!$N3438&lt;0,Ações!$M3438&lt;0),"",(22.5*Ações!$M3438*Ações!$N3438)^0.5)</f>
        <v/>
      </c>
      <c r="G3438" s="47">
        <f>IFERROR((Ações!$H3438-Ações!$K3438)/Ações!$H3438,0)</f>
        <v>0</v>
      </c>
      <c r="H3438" s="48">
        <f>IFERROR(Ações!$I3438/(Ações!$P3438-Table_1[[#This Row],[CAGR LUCRO 5A]]),0)</f>
        <v>0</v>
      </c>
      <c r="I3438" s="48">
        <f>IF(Ações!$S3438&lt;0,"",Ações!$O3438*(1+Ações!$S3438))</f>
        <v>0</v>
      </c>
      <c r="J3438" s="49">
        <f>IFERROR(IF(Ações!$B3438="","",(VLOOKUP(Table_1[[#This Row],[AÇÕES]],'Dados Status Invest STOCKS'!A3424:AD4039,4)/Table_1[[#This Row],[LPA]]))/100,0)</f>
        <v>7.5799086757990866E-3</v>
      </c>
      <c r="K3438" s="64">
        <f>IFERROR(IF(Ações!$B3438="","",VLOOKUP(Table_1[[#This Row],[AÇÕES]],'Dados Status Invest STOCKS'!A3424:AD4039,2)),0)</f>
        <v>3.63</v>
      </c>
      <c r="L3438" s="65">
        <f>IFERROR(IF(Ações!$B3438="","",VLOOKUP(Table_1[[#This Row],[AÇÕES]],'Dados Status Invest STOCKS'!A3424:AD4039,3)/100),0)</f>
        <v>0</v>
      </c>
      <c r="M3438" s="66">
        <f>IFERROR(IF(Ações!$B3438="","",VLOOKUP(Table_1[[#This Row],[AÇÕES]],'Dados Status Invest STOCKS'!A3424:AD4039,28)),0)</f>
        <v>-2.19</v>
      </c>
      <c r="N3438" s="66">
        <f>IFERROR(IF(Ações!$B3438="","",VLOOKUP(Table_1[[#This Row],[AÇÕES]],'Dados Status Invest STOCKS'!A3424:AD4039,27)),0)</f>
        <v>5.73</v>
      </c>
      <c r="O3438" s="66">
        <f>IFERROR(IF(Ações!$L3438="","",Ações!$K3438*Ações!$L3438),0)</f>
        <v>0</v>
      </c>
      <c r="P3438" s="67">
        <f t="shared" si="53"/>
        <v>0.06</v>
      </c>
      <c r="Q3438" s="67">
        <f>IFERROR(Ações!$O3438/Ações!$M3438,0)</f>
        <v>0</v>
      </c>
      <c r="R3438" s="67">
        <f>IFERROR(IF(Ações!$B3438="","",VLOOKUP(Table_1[[#This Row],[AÇÕES]],'Dados Status Invest STOCKS'!A3424:AD4039,18)/100),0)</f>
        <v>-0.3821</v>
      </c>
      <c r="S3438" s="65">
        <f>IFERROR(IF(Ações!$B3438="","",VLOOKUP(Table_1[[#This Row],[AÇÕES]],'Dados Status Invest STOCKS'!A3424:AD4039,25)/100),0)</f>
        <v>0</v>
      </c>
      <c r="T3438" s="67">
        <f>(1-Ações!$Q3438)*Ações!$R3438</f>
        <v>-0.3821</v>
      </c>
      <c r="U3438" s="68">
        <f>IF(Ações!$S3438=0,Ações!$T3438,IF(Ações!$T3438=0,Ações!$S3438,AVERAGE(Ações!$S3438,Ações!$T3438)))</f>
        <v>-0.3821</v>
      </c>
    </row>
    <row r="3439" spans="2:21" ht="15" customHeight="1" x14ac:dyDescent="0.2">
      <c r="B3439" s="63" t="str">
        <f>IFERROR('Dados Status Invest STOCKS'!A3426,"-")</f>
        <v>ONCS</v>
      </c>
      <c r="C3439" s="45">
        <f>IFERROR((Ações!$D3439-Ações!$K3439)/Ações!$D3439,0)</f>
        <v>0</v>
      </c>
      <c r="D3439" s="46">
        <f>(Ações!$O3439)/0.06</f>
        <v>0</v>
      </c>
      <c r="E3439" s="47">
        <f>IFERROR((Ações!$F3439-Ações!$K3439)/Ações!$F3439,0)</f>
        <v>0</v>
      </c>
      <c r="F3439" s="46" t="str">
        <f>IF(OR(Ações!$N3439&lt;0,Ações!$M3439&lt;0),"",(22.5*Ações!$M3439*Ações!$N3439)^0.5)</f>
        <v/>
      </c>
      <c r="G3439" s="47">
        <f>IFERROR((Ações!$H3439-Ações!$K3439)/Ações!$H3439,0)</f>
        <v>0</v>
      </c>
      <c r="H3439" s="48">
        <f>IFERROR(Ações!$I3439/(Ações!$P3439-Table_1[[#This Row],[CAGR LUCRO 5A]]),0)</f>
        <v>0</v>
      </c>
      <c r="I3439" s="48">
        <f>IF(Ações!$S3439&lt;0,"",Ações!$O3439*(1+Ações!$S3439))</f>
        <v>0</v>
      </c>
      <c r="J3439" s="49">
        <f>IFERROR(IF(Ações!$B3439="","",(VLOOKUP(Table_1[[#This Row],[AÇÕES]],'Dados Status Invest STOCKS'!A3425:AD4040,4)/Table_1[[#This Row],[LPA]]))/100,0)</f>
        <v>7.4528301886792447E-3</v>
      </c>
      <c r="K3439" s="64">
        <f>IFERROR(IF(Ações!$B3439="","",VLOOKUP(Table_1[[#This Row],[AÇÕES]],'Dados Status Invest STOCKS'!A3425:AD4040,2)),0)</f>
        <v>0.84</v>
      </c>
      <c r="L3439" s="65">
        <f>IFERROR(IF(Ações!$B3439="","",VLOOKUP(Table_1[[#This Row],[AÇÕES]],'Dados Status Invest STOCKS'!A3425:AD4040,3)/100),0)</f>
        <v>0</v>
      </c>
      <c r="M3439" s="66">
        <f>IFERROR(IF(Ações!$B3439="","",VLOOKUP(Table_1[[#This Row],[AÇÕES]],'Dados Status Invest STOCKS'!A3425:AD4040,28)),0)</f>
        <v>-1.06</v>
      </c>
      <c r="N3439" s="66">
        <f>IFERROR(IF(Ações!$B3439="","",VLOOKUP(Table_1[[#This Row],[AÇÕES]],'Dados Status Invest STOCKS'!A3425:AD4040,27)),0)</f>
        <v>0.73</v>
      </c>
      <c r="O3439" s="66">
        <f>IFERROR(IF(Ações!$L3439="","",Ações!$K3439*Ações!$L3439),0)</f>
        <v>0</v>
      </c>
      <c r="P3439" s="67">
        <f t="shared" si="53"/>
        <v>0.06</v>
      </c>
      <c r="Q3439" s="67">
        <f>IFERROR(Ações!$O3439/Ações!$M3439,0)</f>
        <v>0</v>
      </c>
      <c r="R3439" s="67">
        <f>IFERROR(IF(Ações!$B3439="","",VLOOKUP(Table_1[[#This Row],[AÇÕES]],'Dados Status Invest STOCKS'!A3425:AD4040,18)/100),0)</f>
        <v>-1.4506999999999999</v>
      </c>
      <c r="S3439" s="65">
        <f>IFERROR(IF(Ações!$B3439="","",VLOOKUP(Table_1[[#This Row],[AÇÕES]],'Dados Status Invest STOCKS'!A3425:AD4040,25)/100),0)</f>
        <v>0</v>
      </c>
      <c r="T3439" s="67">
        <f>(1-Ações!$Q3439)*Ações!$R3439</f>
        <v>-1.4506999999999999</v>
      </c>
      <c r="U3439" s="68">
        <f>IF(Ações!$S3439=0,Ações!$T3439,IF(Ações!$T3439=0,Ações!$S3439,AVERAGE(Ações!$S3439,Ações!$T3439)))</f>
        <v>-1.4506999999999999</v>
      </c>
    </row>
    <row r="3440" spans="2:21" ht="15" customHeight="1" x14ac:dyDescent="0.2">
      <c r="B3440" s="63" t="str">
        <f>IFERROR('Dados Status Invest STOCKS'!A3427,"-")</f>
        <v>ONCT</v>
      </c>
      <c r="C3440" s="45">
        <f>IFERROR((Ações!$D3440-Ações!$K3440)/Ações!$D3440,0)</f>
        <v>0</v>
      </c>
      <c r="D3440" s="46">
        <f>(Ações!$O3440)/0.06</f>
        <v>0</v>
      </c>
      <c r="E3440" s="47">
        <f>IFERROR((Ações!$F3440-Ações!$K3440)/Ações!$F3440,0)</f>
        <v>0</v>
      </c>
      <c r="F3440" s="46" t="str">
        <f>IF(OR(Ações!$N3440&lt;0,Ações!$M3440&lt;0),"",(22.5*Ações!$M3440*Ações!$N3440)^0.5)</f>
        <v/>
      </c>
      <c r="G3440" s="47">
        <f>IFERROR((Ações!$H3440-Ações!$K3440)/Ações!$H3440,0)</f>
        <v>0</v>
      </c>
      <c r="H3440" s="48">
        <f>IFERROR(Ações!$I3440/(Ações!$P3440-Table_1[[#This Row],[CAGR LUCRO 5A]]),0)</f>
        <v>0</v>
      </c>
      <c r="I3440" s="48">
        <f>IF(Ações!$S3440&lt;0,"",Ações!$O3440*(1+Ações!$S3440))</f>
        <v>0</v>
      </c>
      <c r="J3440" s="49">
        <f>IFERROR(IF(Ações!$B3440="","",(VLOOKUP(Table_1[[#This Row],[AÇÕES]],'Dados Status Invest STOCKS'!A3426:AD4041,4)/Table_1[[#This Row],[LPA]]))/100,0)</f>
        <v>7.1153846153846165E-2</v>
      </c>
      <c r="K3440" s="64">
        <f>IFERROR(IF(Ações!$B3440="","",VLOOKUP(Table_1[[#This Row],[AÇÕES]],'Dados Status Invest STOCKS'!A3426:AD4041,2)),0)</f>
        <v>1.93</v>
      </c>
      <c r="L3440" s="65">
        <f>IFERROR(IF(Ações!$B3440="","",VLOOKUP(Table_1[[#This Row],[AÇÕES]],'Dados Status Invest STOCKS'!A3426:AD4041,3)/100),0)</f>
        <v>0</v>
      </c>
      <c r="M3440" s="66">
        <f>IFERROR(IF(Ações!$B3440="","",VLOOKUP(Table_1[[#This Row],[AÇÕES]],'Dados Status Invest STOCKS'!A3426:AD4041,28)),0)</f>
        <v>-0.52</v>
      </c>
      <c r="N3440" s="66">
        <f>IFERROR(IF(Ações!$B3440="","",VLOOKUP(Table_1[[#This Row],[AÇÕES]],'Dados Status Invest STOCKS'!A3426:AD4041,27)),0)</f>
        <v>1.91</v>
      </c>
      <c r="O3440" s="66">
        <f>IFERROR(IF(Ações!$L3440="","",Ações!$K3440*Ações!$L3440),0)</f>
        <v>0</v>
      </c>
      <c r="P3440" s="67">
        <f t="shared" si="53"/>
        <v>0.06</v>
      </c>
      <c r="Q3440" s="67">
        <f>IFERROR(Ações!$O3440/Ações!$M3440,0)</f>
        <v>0</v>
      </c>
      <c r="R3440" s="67">
        <f>IFERROR(IF(Ações!$B3440="","",VLOOKUP(Table_1[[#This Row],[AÇÕES]],'Dados Status Invest STOCKS'!A3426:AD4041,18)/100),0)</f>
        <v>-0.27329999999999999</v>
      </c>
      <c r="S3440" s="65">
        <f>IFERROR(IF(Ações!$B3440="","",VLOOKUP(Table_1[[#This Row],[AÇÕES]],'Dados Status Invest STOCKS'!A3426:AD4041,25)/100),0)</f>
        <v>0</v>
      </c>
      <c r="T3440" s="67">
        <f>(1-Ações!$Q3440)*Ações!$R3440</f>
        <v>-0.27329999999999999</v>
      </c>
      <c r="U3440" s="68">
        <f>IF(Ações!$S3440=0,Ações!$T3440,IF(Ações!$T3440=0,Ações!$S3440,AVERAGE(Ações!$S3440,Ações!$T3440)))</f>
        <v>-0.27329999999999999</v>
      </c>
    </row>
    <row r="3441" spans="2:21" ht="15" customHeight="1" x14ac:dyDescent="0.2">
      <c r="B3441" s="63" t="str">
        <f>IFERROR('Dados Status Invest STOCKS'!A3428,"-")</f>
        <v>ONCY</v>
      </c>
      <c r="C3441" s="45">
        <f>IFERROR((Ações!$D3441-Ações!$K3441)/Ações!$D3441,0)</f>
        <v>0</v>
      </c>
      <c r="D3441" s="46">
        <f>(Ações!$O3441)/0.06</f>
        <v>0</v>
      </c>
      <c r="E3441" s="47">
        <f>IFERROR((Ações!$F3441-Ações!$K3441)/Ações!$F3441,0)</f>
        <v>0</v>
      </c>
      <c r="F3441" s="46" t="str">
        <f>IF(OR(Ações!$N3441&lt;0,Ações!$M3441&lt;0),"",(22.5*Ações!$M3441*Ações!$N3441)^0.5)</f>
        <v/>
      </c>
      <c r="G3441" s="47">
        <f>IFERROR((Ações!$H3441-Ações!$K3441)/Ações!$H3441,0)</f>
        <v>0</v>
      </c>
      <c r="H3441" s="48">
        <f>IFERROR(Ações!$I3441/(Ações!$P3441-Table_1[[#This Row],[CAGR LUCRO 5A]]),0)</f>
        <v>0</v>
      </c>
      <c r="I3441" s="48">
        <f>IF(Ações!$S3441&lt;0,"",Ações!$O3441*(1+Ações!$S3441))</f>
        <v>0</v>
      </c>
      <c r="J3441" s="49">
        <f>IFERROR(IF(Ações!$B3441="","",(VLOOKUP(Table_1[[#This Row],[AÇÕES]],'Dados Status Invest STOCKS'!A3427:AD4042,4)/Table_1[[#This Row],[LPA]]))/100,0)</f>
        <v>0</v>
      </c>
      <c r="K3441" s="64">
        <f>IFERROR(IF(Ações!$B3441="","",VLOOKUP(Table_1[[#This Row],[AÇÕES]],'Dados Status Invest STOCKS'!A3427:AD4042,2)),0)</f>
        <v>1.83</v>
      </c>
      <c r="L3441" s="65">
        <f>IFERROR(IF(Ações!$B3441="","",VLOOKUP(Table_1[[#This Row],[AÇÕES]],'Dados Status Invest STOCKS'!A3427:AD4042,3)/100),0)</f>
        <v>0</v>
      </c>
      <c r="M3441" s="66">
        <f>IFERROR(IF(Ações!$B3441="","",VLOOKUP(Table_1[[#This Row],[AÇÕES]],'Dados Status Invest STOCKS'!A3427:AD4042,28)),0)</f>
        <v>-442.29</v>
      </c>
      <c r="N3441" s="66">
        <f>IFERROR(IF(Ações!$B3441="","",VLOOKUP(Table_1[[#This Row],[AÇÕES]],'Dados Status Invest STOCKS'!A3427:AD4042,27)),0)</f>
        <v>0.69</v>
      </c>
      <c r="O3441" s="66">
        <f>IFERROR(IF(Ações!$L3441="","",Ações!$K3441*Ações!$L3441),0)</f>
        <v>0</v>
      </c>
      <c r="P3441" s="67">
        <f t="shared" si="53"/>
        <v>0.06</v>
      </c>
      <c r="Q3441" s="67">
        <f>IFERROR(Ações!$O3441/Ações!$M3441,0)</f>
        <v>0</v>
      </c>
      <c r="R3441" s="67">
        <f>IFERROR(IF(Ações!$B3441="","",VLOOKUP(Table_1[[#This Row],[AÇÕES]],'Dados Status Invest STOCKS'!A3427:AD4042,18)/100),0)</f>
        <v>-643.01189999999997</v>
      </c>
      <c r="S3441" s="65">
        <f>IFERROR(IF(Ações!$B3441="","",VLOOKUP(Table_1[[#This Row],[AÇÕES]],'Dados Status Invest STOCKS'!A3427:AD4042,25)/100),0)</f>
        <v>0</v>
      </c>
      <c r="T3441" s="67">
        <f>(1-Ações!$Q3441)*Ações!$R3441</f>
        <v>-643.01189999999997</v>
      </c>
      <c r="U3441" s="68">
        <f>IF(Ações!$S3441=0,Ações!$T3441,IF(Ações!$T3441=0,Ações!$S3441,AVERAGE(Ações!$S3441,Ações!$T3441)))</f>
        <v>-643.01189999999997</v>
      </c>
    </row>
    <row r="3442" spans="2:21" ht="15" customHeight="1" x14ac:dyDescent="0.2">
      <c r="B3442" s="63" t="str">
        <f>IFERROR('Dados Status Invest STOCKS'!A3429,"-")</f>
        <v>ONDS</v>
      </c>
      <c r="C3442" s="45">
        <f>IFERROR((Ações!$D3442-Ações!$K3442)/Ações!$D3442,0)</f>
        <v>0</v>
      </c>
      <c r="D3442" s="46">
        <f>(Ações!$O3442)/0.06</f>
        <v>0</v>
      </c>
      <c r="E3442" s="47">
        <f>IFERROR((Ações!$F3442-Ações!$K3442)/Ações!$F3442,0)</f>
        <v>0</v>
      </c>
      <c r="F3442" s="46" t="str">
        <f>IF(OR(Ações!$N3442&lt;0,Ações!$M3442&lt;0),"",(22.5*Ações!$M3442*Ações!$N3442)^0.5)</f>
        <v/>
      </c>
      <c r="G3442" s="47">
        <f>IFERROR((Ações!$H3442-Ações!$K3442)/Ações!$H3442,0)</f>
        <v>0</v>
      </c>
      <c r="H3442" s="48">
        <f>IFERROR(Ações!$I3442/(Ações!$P3442-Table_1[[#This Row],[CAGR LUCRO 5A]]),0)</f>
        <v>0</v>
      </c>
      <c r="I3442" s="48">
        <f>IF(Ações!$S3442&lt;0,"",Ações!$O3442*(1+Ações!$S3442))</f>
        <v>0</v>
      </c>
      <c r="J3442" s="49">
        <f>IFERROR(IF(Ações!$B3442="","",(VLOOKUP(Table_1[[#This Row],[AÇÕES]],'Dados Status Invest STOCKS'!A3428:AD4043,4)/Table_1[[#This Row],[LPA]]))/100,0)</f>
        <v>0.33675675675675676</v>
      </c>
      <c r="K3442" s="64">
        <f>IFERROR(IF(Ações!$B3442="","",VLOOKUP(Table_1[[#This Row],[AÇÕES]],'Dados Status Invest STOCKS'!A3428:AD4043,2)),0)</f>
        <v>4.58</v>
      </c>
      <c r="L3442" s="65">
        <f>IFERROR(IF(Ações!$B3442="","",VLOOKUP(Table_1[[#This Row],[AÇÕES]],'Dados Status Invest STOCKS'!A3428:AD4043,3)/100),0)</f>
        <v>0</v>
      </c>
      <c r="M3442" s="66">
        <f>IFERROR(IF(Ações!$B3442="","",VLOOKUP(Table_1[[#This Row],[AÇÕES]],'Dados Status Invest STOCKS'!A3428:AD4043,28)),0)</f>
        <v>-0.37</v>
      </c>
      <c r="N3442" s="66">
        <f>IFERROR(IF(Ações!$B3442="","",VLOOKUP(Table_1[[#This Row],[AÇÕES]],'Dados Status Invest STOCKS'!A3428:AD4043,27)),0)</f>
        <v>2.82</v>
      </c>
      <c r="O3442" s="66">
        <f>IFERROR(IF(Ações!$L3442="","",Ações!$K3442*Ações!$L3442),0)</f>
        <v>0</v>
      </c>
      <c r="P3442" s="67">
        <f t="shared" si="53"/>
        <v>0.06</v>
      </c>
      <c r="Q3442" s="67">
        <f>IFERROR(Ações!$O3442/Ações!$M3442,0)</f>
        <v>0</v>
      </c>
      <c r="R3442" s="67">
        <f>IFERROR(IF(Ações!$B3442="","",VLOOKUP(Table_1[[#This Row],[AÇÕES]],'Dados Status Invest STOCKS'!A3428:AD4043,18)/100),0)</f>
        <v>-0.1305</v>
      </c>
      <c r="S3442" s="65">
        <f>IFERROR(IF(Ações!$B3442="","",VLOOKUP(Table_1[[#This Row],[AÇÕES]],'Dados Status Invest STOCKS'!A3428:AD4043,25)/100),0)</f>
        <v>0</v>
      </c>
      <c r="T3442" s="67">
        <f>(1-Ações!$Q3442)*Ações!$R3442</f>
        <v>-0.1305</v>
      </c>
      <c r="U3442" s="68">
        <f>IF(Ações!$S3442=0,Ações!$T3442,IF(Ações!$T3442=0,Ações!$S3442,AVERAGE(Ações!$S3442,Ações!$T3442)))</f>
        <v>-0.1305</v>
      </c>
    </row>
    <row r="3443" spans="2:21" ht="15" customHeight="1" x14ac:dyDescent="0.2">
      <c r="B3443" s="63" t="str">
        <f>IFERROR('Dados Status Invest STOCKS'!A3430,"-")</f>
        <v>ONE</v>
      </c>
      <c r="C3443" s="45">
        <f>IFERROR((Ações!$D3443-Ações!$K3443)/Ações!$D3443,0)</f>
        <v>0</v>
      </c>
      <c r="D3443" s="46">
        <f>(Ações!$O3443)/0.06</f>
        <v>0</v>
      </c>
      <c r="E3443" s="47">
        <f>IFERROR((Ações!$F3443-Ações!$K3443)/Ações!$F3443,0)</f>
        <v>0</v>
      </c>
      <c r="F3443" s="46" t="str">
        <f>IF(OR(Ações!$N3443&lt;0,Ações!$M3443&lt;0),"",(22.5*Ações!$M3443*Ações!$N3443)^0.5)</f>
        <v/>
      </c>
      <c r="G3443" s="47">
        <f>IFERROR((Ações!$H3443-Ações!$K3443)/Ações!$H3443,0)</f>
        <v>0</v>
      </c>
      <c r="H3443" s="48">
        <f>IFERROR(Ações!$I3443/(Ações!$P3443-Table_1[[#This Row],[CAGR LUCRO 5A]]),0)</f>
        <v>0</v>
      </c>
      <c r="I3443" s="48">
        <f>IF(Ações!$S3443&lt;0,"",Ações!$O3443*(1+Ações!$S3443))</f>
        <v>0</v>
      </c>
      <c r="J3443" s="49">
        <f>IFERROR(IF(Ações!$B3443="","",(VLOOKUP(Table_1[[#This Row],[AÇÕES]],'Dados Status Invest STOCKS'!A3429:AD4044,4)/Table_1[[#This Row],[LPA]]))/100,0)</f>
        <v>4.8636363636363644E-2</v>
      </c>
      <c r="K3443" s="64">
        <f>IFERROR(IF(Ações!$B3443="","",VLOOKUP(Table_1[[#This Row],[AÇÕES]],'Dados Status Invest STOCKS'!A3429:AD4044,2)),0)</f>
        <v>3.77</v>
      </c>
      <c r="L3443" s="65">
        <f>IFERROR(IF(Ações!$B3443="","",VLOOKUP(Table_1[[#This Row],[AÇÕES]],'Dados Status Invest STOCKS'!A3429:AD4044,3)/100),0)</f>
        <v>0</v>
      </c>
      <c r="M3443" s="66">
        <f>IFERROR(IF(Ações!$B3443="","",VLOOKUP(Table_1[[#This Row],[AÇÕES]],'Dados Status Invest STOCKS'!A3429:AD4044,28)),0)</f>
        <v>-0.88</v>
      </c>
      <c r="N3443" s="66">
        <f>IFERROR(IF(Ações!$B3443="","",VLOOKUP(Table_1[[#This Row],[AÇÕES]],'Dados Status Invest STOCKS'!A3429:AD4044,27)),0)</f>
        <v>0.14000000000000001</v>
      </c>
      <c r="O3443" s="66">
        <f>IFERROR(IF(Ações!$L3443="","",Ações!$K3443*Ações!$L3443),0)</f>
        <v>0</v>
      </c>
      <c r="P3443" s="67">
        <f t="shared" si="53"/>
        <v>0.06</v>
      </c>
      <c r="Q3443" s="67">
        <f>IFERROR(Ações!$O3443/Ações!$M3443,0)</f>
        <v>0</v>
      </c>
      <c r="R3443" s="67">
        <f>IFERROR(IF(Ações!$B3443="","",VLOOKUP(Table_1[[#This Row],[AÇÕES]],'Dados Status Invest STOCKS'!A3429:AD4044,18)/100),0)</f>
        <v>-6.3794000000000004</v>
      </c>
      <c r="S3443" s="65">
        <f>IFERROR(IF(Ações!$B3443="","",VLOOKUP(Table_1[[#This Row],[AÇÕES]],'Dados Status Invest STOCKS'!A3429:AD4044,25)/100),0)</f>
        <v>0</v>
      </c>
      <c r="T3443" s="67">
        <f>(1-Ações!$Q3443)*Ações!$R3443</f>
        <v>-6.3794000000000004</v>
      </c>
      <c r="U3443" s="68">
        <f>IF(Ações!$S3443=0,Ações!$T3443,IF(Ações!$T3443=0,Ações!$S3443,AVERAGE(Ações!$S3443,Ações!$T3443)))</f>
        <v>-6.3794000000000004</v>
      </c>
    </row>
    <row r="3444" spans="2:21" ht="15" customHeight="1" x14ac:dyDescent="0.2">
      <c r="B3444" s="63" t="str">
        <f>IFERROR('Dados Status Invest STOCKS'!A3431,"-")</f>
        <v>ONEM</v>
      </c>
      <c r="C3444" s="45">
        <f>IFERROR((Ações!$D3444-Ações!$K3444)/Ações!$D3444,0)</f>
        <v>0</v>
      </c>
      <c r="D3444" s="46">
        <f>(Ações!$O3444)/0.06</f>
        <v>0</v>
      </c>
      <c r="E3444" s="47">
        <f>IFERROR((Ações!$F3444-Ações!$K3444)/Ações!$F3444,0)</f>
        <v>0</v>
      </c>
      <c r="F3444" s="46" t="str">
        <f>IF(OR(Ações!$N3444&lt;0,Ações!$M3444&lt;0),"",(22.5*Ações!$M3444*Ações!$N3444)^0.5)</f>
        <v/>
      </c>
      <c r="G3444" s="47">
        <f>IFERROR((Ações!$H3444-Ações!$K3444)/Ações!$H3444,0)</f>
        <v>0</v>
      </c>
      <c r="H3444" s="48">
        <f>IFERROR(Ações!$I3444/(Ações!$P3444-Table_1[[#This Row],[CAGR LUCRO 5A]]),0)</f>
        <v>0</v>
      </c>
      <c r="I3444" s="48">
        <f>IF(Ações!$S3444&lt;0,"",Ações!$O3444*(1+Ações!$S3444))</f>
        <v>0</v>
      </c>
      <c r="J3444" s="49">
        <f>IFERROR(IF(Ações!$B3444="","",(VLOOKUP(Table_1[[#This Row],[AÇÕES]],'Dados Status Invest STOCKS'!A3430:AD4045,4)/Table_1[[#This Row],[LPA]]))/100,0)</f>
        <v>0.14034090909090907</v>
      </c>
      <c r="K3444" s="64">
        <f>IFERROR(IF(Ações!$B3444="","",VLOOKUP(Table_1[[#This Row],[AÇÕES]],'Dados Status Invest STOCKS'!A3430:AD4045,2)),0)</f>
        <v>10.83</v>
      </c>
      <c r="L3444" s="65">
        <f>IFERROR(IF(Ações!$B3444="","",VLOOKUP(Table_1[[#This Row],[AÇÕES]],'Dados Status Invest STOCKS'!A3430:AD4045,3)/100),0)</f>
        <v>0</v>
      </c>
      <c r="M3444" s="66">
        <f>IFERROR(IF(Ações!$B3444="","",VLOOKUP(Table_1[[#This Row],[AÇÕES]],'Dados Status Invest STOCKS'!A3430:AD4045,28)),0)</f>
        <v>-0.88</v>
      </c>
      <c r="N3444" s="66">
        <f>IFERROR(IF(Ações!$B3444="","",VLOOKUP(Table_1[[#This Row],[AÇÕES]],'Dados Status Invest STOCKS'!A3430:AD4045,27)),0)</f>
        <v>9.3699999999999992</v>
      </c>
      <c r="O3444" s="66">
        <f>IFERROR(IF(Ações!$L3444="","",Ações!$K3444*Ações!$L3444),0)</f>
        <v>0</v>
      </c>
      <c r="P3444" s="67">
        <f t="shared" si="53"/>
        <v>0.06</v>
      </c>
      <c r="Q3444" s="67">
        <f>IFERROR(Ações!$O3444/Ações!$M3444,0)</f>
        <v>0</v>
      </c>
      <c r="R3444" s="67">
        <f>IFERROR(IF(Ações!$B3444="","",VLOOKUP(Table_1[[#This Row],[AÇÕES]],'Dados Status Invest STOCKS'!A3430:AD4045,18)/100),0)</f>
        <v>-9.3599999999999989E-2</v>
      </c>
      <c r="S3444" s="65">
        <f>IFERROR(IF(Ações!$B3444="","",VLOOKUP(Table_1[[#This Row],[AÇÕES]],'Dados Status Invest STOCKS'!A3430:AD4045,25)/100),0)</f>
        <v>0</v>
      </c>
      <c r="T3444" s="67">
        <f>(1-Ações!$Q3444)*Ações!$R3444</f>
        <v>-9.3599999999999989E-2</v>
      </c>
      <c r="U3444" s="68">
        <f>IF(Ações!$S3444=0,Ações!$T3444,IF(Ações!$T3444=0,Ações!$S3444,AVERAGE(Ações!$S3444,Ações!$T3444)))</f>
        <v>-9.3599999999999989E-2</v>
      </c>
    </row>
    <row r="3445" spans="2:21" ht="15" customHeight="1" x14ac:dyDescent="0.2">
      <c r="B3445" s="63" t="str">
        <f>IFERROR('Dados Status Invest STOCKS'!A3432,"-")</f>
        <v>ONEW</v>
      </c>
      <c r="C3445" s="45">
        <f>IFERROR((Ações!$D3445-Ações!$K3445)/Ações!$D3445,0)</f>
        <v>-0.63487738419618533</v>
      </c>
      <c r="D3445" s="46">
        <f>(Ações!$O3445)/0.06</f>
        <v>29.990016666666666</v>
      </c>
      <c r="E3445" s="47">
        <f>IFERROR((Ações!$F3445-Ações!$K3445)/Ações!$F3445,0)</f>
        <v>-0.28698636090369062</v>
      </c>
      <c r="F3445" s="46">
        <f>IF(OR(Ações!$N3445&lt;0,Ações!$M3445&lt;0),"",(22.5*Ações!$M3445*Ações!$N3445)^0.5)</f>
        <v>38.096751830044511</v>
      </c>
      <c r="G3445" s="47">
        <f>IFERROR((Ações!$H3445-Ações!$K3445)/Ações!$H3445,0)</f>
        <v>-0.63487738419618533</v>
      </c>
      <c r="H3445" s="48">
        <f>IFERROR(Ações!$I3445/(Ações!$P3445-Table_1[[#This Row],[CAGR LUCRO 5A]]),0)</f>
        <v>29.990016666666666</v>
      </c>
      <c r="I3445" s="48">
        <f>IF(Ações!$S3445&lt;0,"",Ações!$O3445*(1+Ações!$S3445))</f>
        <v>1.7994009999999998</v>
      </c>
      <c r="J3445" s="49">
        <f>IFERROR(IF(Ações!$B3445="","",(VLOOKUP(Table_1[[#This Row],[AÇÕES]],'Dados Status Invest STOCKS'!A3431:AD4046,4)/Table_1[[#This Row],[LPA]]))/100,0)</f>
        <v>2.1726315789473687E-2</v>
      </c>
      <c r="K3445" s="64">
        <f>IFERROR(IF(Ações!$B3445="","",VLOOKUP(Table_1[[#This Row],[AÇÕES]],'Dados Status Invest STOCKS'!A3431:AD4046,2)),0)</f>
        <v>49.03</v>
      </c>
      <c r="L3445" s="65">
        <f>IFERROR(IF(Ações!$B3445="","",VLOOKUP(Table_1[[#This Row],[AÇÕES]],'Dados Status Invest STOCKS'!A3431:AD4046,3)/100),0)</f>
        <v>3.6699999999999997E-2</v>
      </c>
      <c r="M3445" s="66">
        <f>IFERROR(IF(Ações!$B3445="","",VLOOKUP(Table_1[[#This Row],[AÇÕES]],'Dados Status Invest STOCKS'!A3431:AD4046,28)),0)</f>
        <v>4.75</v>
      </c>
      <c r="N3445" s="66">
        <f>IFERROR(IF(Ações!$B3445="","",VLOOKUP(Table_1[[#This Row],[AÇÕES]],'Dados Status Invest STOCKS'!A3431:AD4046,27)),0)</f>
        <v>13.58</v>
      </c>
      <c r="O3445" s="66">
        <f>IFERROR(IF(Ações!$L3445="","",Ações!$K3445*Ações!$L3445),0)</f>
        <v>1.7994009999999998</v>
      </c>
      <c r="P3445" s="67">
        <f t="shared" si="53"/>
        <v>0.06</v>
      </c>
      <c r="Q3445" s="67">
        <f>IFERROR(Ações!$O3445/Ações!$M3445,0)</f>
        <v>0.37882126315789472</v>
      </c>
      <c r="R3445" s="67">
        <f>IFERROR(IF(Ações!$B3445="","",VLOOKUP(Table_1[[#This Row],[AÇÕES]],'Dados Status Invest STOCKS'!A3431:AD4046,18)/100),0)</f>
        <v>0.34990000000000004</v>
      </c>
      <c r="S3445" s="65">
        <f>IFERROR(IF(Ações!$B3445="","",VLOOKUP(Table_1[[#This Row],[AÇÕES]],'Dados Status Invest STOCKS'!A3431:AD4046,25)/100),0)</f>
        <v>0</v>
      </c>
      <c r="T3445" s="67">
        <f>(1-Ações!$Q3445)*Ações!$R3445</f>
        <v>0.21735044002105269</v>
      </c>
      <c r="U3445" s="68">
        <f>IF(Ações!$S3445=0,Ações!$T3445,IF(Ações!$T3445=0,Ações!$S3445,AVERAGE(Ações!$S3445,Ações!$T3445)))</f>
        <v>0.21735044002105269</v>
      </c>
    </row>
    <row r="3446" spans="2:21" ht="15" customHeight="1" x14ac:dyDescent="0.2">
      <c r="B3446" s="63" t="str">
        <f>IFERROR('Dados Status Invest STOCKS'!A3433,"-")</f>
        <v>ONTO</v>
      </c>
      <c r="C3446" s="45">
        <f>IFERROR((Ações!$D3446-Ações!$K3446)/Ações!$D3446,0)</f>
        <v>0</v>
      </c>
      <c r="D3446" s="46">
        <f>(Ações!$O3446)/0.06</f>
        <v>0</v>
      </c>
      <c r="E3446" s="47">
        <f>IFERROR((Ações!$F3446-Ações!$K3446)/Ações!$F3446,0)</f>
        <v>-1.4721926271282075</v>
      </c>
      <c r="F3446" s="46">
        <f>IF(OR(Ações!$N3446&lt;0,Ações!$M3446&lt;0),"",(22.5*Ações!$M3446*Ações!$N3446)^0.5)</f>
        <v>38.306076541457493</v>
      </c>
      <c r="G3446" s="47">
        <f>IFERROR((Ações!$H3446-Ações!$K3446)/Ações!$H3446,0)</f>
        <v>0</v>
      </c>
      <c r="H3446" s="48">
        <f>IFERROR(Ações!$I3446/(Ações!$P3446-Table_1[[#This Row],[CAGR LUCRO 5A]]),0)</f>
        <v>0</v>
      </c>
      <c r="I3446" s="48">
        <f>IF(Ações!$S3446&lt;0,"",Ações!$O3446*(1+Ações!$S3446))</f>
        <v>0</v>
      </c>
      <c r="J3446" s="49">
        <f>IFERROR(IF(Ações!$B3446="","",(VLOOKUP(Table_1[[#This Row],[AÇÕES]],'Dados Status Invest STOCKS'!A3432:AD4047,4)/Table_1[[#This Row],[LPA]]))/100,0)</f>
        <v>0.17260683760683762</v>
      </c>
      <c r="K3446" s="64">
        <f>IFERROR(IF(Ações!$B3446="","",VLOOKUP(Table_1[[#This Row],[AÇÕES]],'Dados Status Invest STOCKS'!A3432:AD4047,2)),0)</f>
        <v>94.7</v>
      </c>
      <c r="L3446" s="65">
        <f>IFERROR(IF(Ações!$B3446="","",VLOOKUP(Table_1[[#This Row],[AÇÕES]],'Dados Status Invest STOCKS'!A3432:AD4047,3)/100),0)</f>
        <v>0</v>
      </c>
      <c r="M3446" s="66">
        <f>IFERROR(IF(Ações!$B3446="","",VLOOKUP(Table_1[[#This Row],[AÇÕES]],'Dados Status Invest STOCKS'!A3432:AD4047,28)),0)</f>
        <v>2.34</v>
      </c>
      <c r="N3446" s="66">
        <f>IFERROR(IF(Ações!$B3446="","",VLOOKUP(Table_1[[#This Row],[AÇÕES]],'Dados Status Invest STOCKS'!A3432:AD4047,27)),0)</f>
        <v>27.87</v>
      </c>
      <c r="O3446" s="66">
        <f>IFERROR(IF(Ações!$L3446="","",Ações!$K3446*Ações!$L3446),0)</f>
        <v>0</v>
      </c>
      <c r="P3446" s="67">
        <f t="shared" si="53"/>
        <v>0.06</v>
      </c>
      <c r="Q3446" s="67">
        <f>IFERROR(Ações!$O3446/Ações!$M3446,0)</f>
        <v>0</v>
      </c>
      <c r="R3446" s="67">
        <f>IFERROR(IF(Ações!$B3446="","",VLOOKUP(Table_1[[#This Row],[AÇÕES]],'Dados Status Invest STOCKS'!A3432:AD4047,18)/100),0)</f>
        <v>8.4100000000000008E-2</v>
      </c>
      <c r="S3446" s="65">
        <f>IFERROR(IF(Ações!$B3446="","",VLOOKUP(Table_1[[#This Row],[AÇÕES]],'Dados Status Invest STOCKS'!A3432:AD4047,25)/100),0)</f>
        <v>0.60589999999999999</v>
      </c>
      <c r="T3446" s="67">
        <f>(1-Ações!$Q3446)*Ações!$R3446</f>
        <v>8.4100000000000008E-2</v>
      </c>
      <c r="U3446" s="68">
        <f>IF(Ações!$S3446=0,Ações!$T3446,IF(Ações!$T3446=0,Ações!$S3446,AVERAGE(Ações!$S3446,Ações!$T3446)))</f>
        <v>0.34499999999999997</v>
      </c>
    </row>
    <row r="3447" spans="2:21" ht="15" customHeight="1" x14ac:dyDescent="0.2">
      <c r="B3447" s="63" t="str">
        <f>IFERROR('Dados Status Invest STOCKS'!A3434,"-")</f>
        <v>ONTX</v>
      </c>
      <c r="C3447" s="45">
        <f>IFERROR((Ações!$D3447-Ações!$K3447)/Ações!$D3447,0)</f>
        <v>0</v>
      </c>
      <c r="D3447" s="46">
        <f>(Ações!$O3447)/0.06</f>
        <v>0</v>
      </c>
      <c r="E3447" s="47">
        <f>IFERROR((Ações!$F3447-Ações!$K3447)/Ações!$F3447,0)</f>
        <v>0</v>
      </c>
      <c r="F3447" s="46" t="str">
        <f>IF(OR(Ações!$N3447&lt;0,Ações!$M3447&lt;0),"",(22.5*Ações!$M3447*Ações!$N3447)^0.5)</f>
        <v/>
      </c>
      <c r="G3447" s="47">
        <f>IFERROR((Ações!$H3447-Ações!$K3447)/Ações!$H3447,0)</f>
        <v>0</v>
      </c>
      <c r="H3447" s="48">
        <f>IFERROR(Ações!$I3447/(Ações!$P3447-Table_1[[#This Row],[CAGR LUCRO 5A]]),0)</f>
        <v>0</v>
      </c>
      <c r="I3447" s="48">
        <f>IF(Ações!$S3447&lt;0,"",Ações!$O3447*(1+Ações!$S3447))</f>
        <v>0</v>
      </c>
      <c r="J3447" s="49">
        <f>IFERROR(IF(Ações!$B3447="","",(VLOOKUP(Table_1[[#This Row],[AÇÕES]],'Dados Status Invest STOCKS'!A3433:AD4048,4)/Table_1[[#This Row],[LPA]]))/100,0)</f>
        <v>2.3333333333333334E-2</v>
      </c>
      <c r="K3447" s="64">
        <f>IFERROR(IF(Ações!$B3447="","",VLOOKUP(Table_1[[#This Row],[AÇÕES]],'Dados Status Invest STOCKS'!A3433:AD4048,2)),0)</f>
        <v>1.89</v>
      </c>
      <c r="L3447" s="65">
        <f>IFERROR(IF(Ações!$B3447="","",VLOOKUP(Table_1[[#This Row],[AÇÕES]],'Dados Status Invest STOCKS'!A3433:AD4048,3)/100),0)</f>
        <v>0</v>
      </c>
      <c r="M3447" s="66">
        <f>IFERROR(IF(Ações!$B3447="","",VLOOKUP(Table_1[[#This Row],[AÇÕES]],'Dados Status Invest STOCKS'!A3433:AD4048,28)),0)</f>
        <v>-0.9</v>
      </c>
      <c r="N3447" s="66">
        <f>IFERROR(IF(Ações!$B3447="","",VLOOKUP(Table_1[[#This Row],[AÇÕES]],'Dados Status Invest STOCKS'!A3433:AD4048,27)),0)</f>
        <v>2.38</v>
      </c>
      <c r="O3447" s="66">
        <f>IFERROR(IF(Ações!$L3447="","",Ações!$K3447*Ações!$L3447),0)</f>
        <v>0</v>
      </c>
      <c r="P3447" s="67">
        <f t="shared" si="53"/>
        <v>0.06</v>
      </c>
      <c r="Q3447" s="67">
        <f>IFERROR(Ações!$O3447/Ações!$M3447,0)</f>
        <v>0</v>
      </c>
      <c r="R3447" s="67">
        <f>IFERROR(IF(Ações!$B3447="","",VLOOKUP(Table_1[[#This Row],[AÇÕES]],'Dados Status Invest STOCKS'!A3433:AD4048,18)/100),0)</f>
        <v>-0.37909999999999999</v>
      </c>
      <c r="S3447" s="65">
        <f>IFERROR(IF(Ações!$B3447="","",VLOOKUP(Table_1[[#This Row],[AÇÕES]],'Dados Status Invest STOCKS'!A3433:AD4048,25)/100),0)</f>
        <v>0</v>
      </c>
      <c r="T3447" s="67">
        <f>(1-Ações!$Q3447)*Ações!$R3447</f>
        <v>-0.37909999999999999</v>
      </c>
      <c r="U3447" s="68">
        <f>IF(Ações!$S3447=0,Ações!$T3447,IF(Ações!$T3447=0,Ações!$S3447,AVERAGE(Ações!$S3447,Ações!$T3447)))</f>
        <v>-0.37909999999999999</v>
      </c>
    </row>
    <row r="3448" spans="2:21" ht="15" customHeight="1" x14ac:dyDescent="0.2">
      <c r="B3448" s="63" t="str">
        <f>IFERROR('Dados Status Invest STOCKS'!A3435,"-")</f>
        <v>ONTXW</v>
      </c>
      <c r="C3448" s="45">
        <f>IFERROR((Ações!$D3448-Ações!$K3448)/Ações!$D3448,0)</f>
        <v>0</v>
      </c>
      <c r="D3448" s="46">
        <f>(Ações!$O3448)/0.06</f>
        <v>0</v>
      </c>
      <c r="E3448" s="47">
        <f>IFERROR((Ações!$F3448-Ações!$K3448)/Ações!$F3448,0)</f>
        <v>0</v>
      </c>
      <c r="F3448" s="46" t="str">
        <f>IF(OR(Ações!$N3448&lt;0,Ações!$M3448&lt;0),"",(22.5*Ações!$M3448*Ações!$N3448)^0.5)</f>
        <v/>
      </c>
      <c r="G3448" s="47">
        <f>IFERROR((Ações!$H3448-Ações!$K3448)/Ações!$H3448,0)</f>
        <v>0</v>
      </c>
      <c r="H3448" s="48">
        <f>IFERROR(Ações!$I3448/(Ações!$P3448-Table_1[[#This Row],[CAGR LUCRO 5A]]),0)</f>
        <v>0</v>
      </c>
      <c r="I3448" s="48">
        <f>IF(Ações!$S3448&lt;0,"",Ações!$O3448*(1+Ações!$S3448))</f>
        <v>0</v>
      </c>
      <c r="J3448" s="49">
        <f>IFERROR(IF(Ações!$B3448="","",(VLOOKUP(Table_1[[#This Row],[AÇÕES]],'Dados Status Invest STOCKS'!A3434:AD4049,4)/Table_1[[#This Row],[LPA]]))/100,0)</f>
        <v>8.8888888888888893E-4</v>
      </c>
      <c r="K3448" s="64">
        <f>IFERROR(IF(Ações!$B3448="","",VLOOKUP(Table_1[[#This Row],[AÇÕES]],'Dados Status Invest STOCKS'!A3434:AD4049,2)),0)</f>
        <v>7.0000000000000007E-2</v>
      </c>
      <c r="L3448" s="65">
        <f>IFERROR(IF(Ações!$B3448="","",VLOOKUP(Table_1[[#This Row],[AÇÕES]],'Dados Status Invest STOCKS'!A3434:AD4049,3)/100),0)</f>
        <v>0</v>
      </c>
      <c r="M3448" s="66">
        <f>IFERROR(IF(Ações!$B3448="","",VLOOKUP(Table_1[[#This Row],[AÇÕES]],'Dados Status Invest STOCKS'!A3434:AD4049,28)),0)</f>
        <v>-0.9</v>
      </c>
      <c r="N3448" s="66">
        <f>IFERROR(IF(Ações!$B3448="","",VLOOKUP(Table_1[[#This Row],[AÇÕES]],'Dados Status Invest STOCKS'!A3434:AD4049,27)),0)</f>
        <v>2.38</v>
      </c>
      <c r="O3448" s="66">
        <f>IFERROR(IF(Ações!$L3448="","",Ações!$K3448*Ações!$L3448),0)</f>
        <v>0</v>
      </c>
      <c r="P3448" s="67">
        <f t="shared" si="53"/>
        <v>0.06</v>
      </c>
      <c r="Q3448" s="67">
        <f>IFERROR(Ações!$O3448/Ações!$M3448,0)</f>
        <v>0</v>
      </c>
      <c r="R3448" s="67">
        <f>IFERROR(IF(Ações!$B3448="","",VLOOKUP(Table_1[[#This Row],[AÇÕES]],'Dados Status Invest STOCKS'!A3434:AD4049,18)/100),0)</f>
        <v>-0.37909999999999999</v>
      </c>
      <c r="S3448" s="65">
        <f>IFERROR(IF(Ações!$B3448="","",VLOOKUP(Table_1[[#This Row],[AÇÕES]],'Dados Status Invest STOCKS'!A3434:AD4049,25)/100),0)</f>
        <v>0</v>
      </c>
      <c r="T3448" s="67">
        <f>(1-Ações!$Q3448)*Ações!$R3448</f>
        <v>-0.37909999999999999</v>
      </c>
      <c r="U3448" s="68">
        <f>IF(Ações!$S3448=0,Ações!$T3448,IF(Ações!$T3448=0,Ações!$S3448,AVERAGE(Ações!$S3448,Ações!$T3448)))</f>
        <v>-0.37909999999999999</v>
      </c>
    </row>
    <row r="3449" spans="2:21" ht="15" customHeight="1" x14ac:dyDescent="0.2">
      <c r="B3449" s="63" t="str">
        <f>IFERROR('Dados Status Invest STOCKS'!A3436,"-")</f>
        <v>ONVO</v>
      </c>
      <c r="C3449" s="45">
        <f>IFERROR((Ações!$D3449-Ações!$K3449)/Ações!$D3449,0)</f>
        <v>0</v>
      </c>
      <c r="D3449" s="46">
        <f>(Ações!$O3449)/0.06</f>
        <v>0</v>
      </c>
      <c r="E3449" s="47">
        <f>IFERROR((Ações!$F3449-Ações!$K3449)/Ações!$F3449,0)</f>
        <v>0</v>
      </c>
      <c r="F3449" s="46" t="str">
        <f>IF(OR(Ações!$N3449&lt;0,Ações!$M3449&lt;0),"",(22.5*Ações!$M3449*Ações!$N3449)^0.5)</f>
        <v/>
      </c>
      <c r="G3449" s="47">
        <f>IFERROR((Ações!$H3449-Ações!$K3449)/Ações!$H3449,0)</f>
        <v>0</v>
      </c>
      <c r="H3449" s="48">
        <f>IFERROR(Ações!$I3449/(Ações!$P3449-Table_1[[#This Row],[CAGR LUCRO 5A]]),0)</f>
        <v>0</v>
      </c>
      <c r="I3449" s="48">
        <f>IF(Ações!$S3449&lt;0,"",Ações!$O3449*(1+Ações!$S3449))</f>
        <v>0</v>
      </c>
      <c r="J3449" s="49">
        <f>IFERROR(IF(Ações!$B3449="","",(VLOOKUP(Table_1[[#This Row],[AÇÕES]],'Dados Status Invest STOCKS'!A3435:AD4050,4)/Table_1[[#This Row],[LPA]]))/100,0)</f>
        <v>1.7734375E-2</v>
      </c>
      <c r="K3449" s="64">
        <f>IFERROR(IF(Ações!$B3449="","",VLOOKUP(Table_1[[#This Row],[AÇÕES]],'Dados Status Invest STOCKS'!A3435:AD4050,2)),0)</f>
        <v>2.91</v>
      </c>
      <c r="L3449" s="65">
        <f>IFERROR(IF(Ações!$B3449="","",VLOOKUP(Table_1[[#This Row],[AÇÕES]],'Dados Status Invest STOCKS'!A3435:AD4050,3)/100),0)</f>
        <v>0</v>
      </c>
      <c r="M3449" s="66">
        <f>IFERROR(IF(Ações!$B3449="","",VLOOKUP(Table_1[[#This Row],[AÇÕES]],'Dados Status Invest STOCKS'!A3435:AD4050,28)),0)</f>
        <v>-1.28</v>
      </c>
      <c r="N3449" s="66">
        <f>IFERROR(IF(Ações!$B3449="","",VLOOKUP(Table_1[[#This Row],[AÇÕES]],'Dados Status Invest STOCKS'!A3435:AD4050,27)),0)</f>
        <v>3.93</v>
      </c>
      <c r="O3449" s="66">
        <f>IFERROR(IF(Ações!$L3449="","",Ações!$K3449*Ações!$L3449),0)</f>
        <v>0</v>
      </c>
      <c r="P3449" s="67">
        <f t="shared" si="53"/>
        <v>0.06</v>
      </c>
      <c r="Q3449" s="67">
        <f>IFERROR(Ações!$O3449/Ações!$M3449,0)</f>
        <v>0</v>
      </c>
      <c r="R3449" s="67">
        <f>IFERROR(IF(Ações!$B3449="","",VLOOKUP(Table_1[[#This Row],[AÇÕES]],'Dados Status Invest STOCKS'!A3435:AD4050,18)/100),0)</f>
        <v>-0.32579999999999998</v>
      </c>
      <c r="S3449" s="65">
        <f>IFERROR(IF(Ações!$B3449="","",VLOOKUP(Table_1[[#This Row],[AÇÕES]],'Dados Status Invest STOCKS'!A3435:AD4050,25)/100),0)</f>
        <v>0</v>
      </c>
      <c r="T3449" s="67">
        <f>(1-Ações!$Q3449)*Ações!$R3449</f>
        <v>-0.32579999999999998</v>
      </c>
      <c r="U3449" s="68">
        <f>IF(Ações!$S3449=0,Ações!$T3449,IF(Ações!$T3449=0,Ações!$S3449,AVERAGE(Ações!$S3449,Ações!$T3449)))</f>
        <v>-0.32579999999999998</v>
      </c>
    </row>
    <row r="3450" spans="2:21" ht="15" customHeight="1" x14ac:dyDescent="0.2">
      <c r="B3450" s="63" t="str">
        <f>IFERROR('Dados Status Invest STOCKS'!A3437,"-")</f>
        <v>OOMA</v>
      </c>
      <c r="C3450" s="45">
        <f>IFERROR((Ações!$D3450-Ações!$K3450)/Ações!$D3450,0)</f>
        <v>0</v>
      </c>
      <c r="D3450" s="46">
        <f>(Ações!$O3450)/0.06</f>
        <v>0</v>
      </c>
      <c r="E3450" s="47">
        <f>IFERROR((Ações!$F3450-Ações!$K3450)/Ações!$F3450,0)</f>
        <v>0</v>
      </c>
      <c r="F3450" s="46" t="str">
        <f>IF(OR(Ações!$N3450&lt;0,Ações!$M3450&lt;0),"",(22.5*Ações!$M3450*Ações!$N3450)^0.5)</f>
        <v/>
      </c>
      <c r="G3450" s="47">
        <f>IFERROR((Ações!$H3450-Ações!$K3450)/Ações!$H3450,0)</f>
        <v>0</v>
      </c>
      <c r="H3450" s="48">
        <f>IFERROR(Ações!$I3450/(Ações!$P3450-Table_1[[#This Row],[CAGR LUCRO 5A]]),0)</f>
        <v>0</v>
      </c>
      <c r="I3450" s="48">
        <f>IF(Ações!$S3450&lt;0,"",Ações!$O3450*(1+Ações!$S3450))</f>
        <v>0</v>
      </c>
      <c r="J3450" s="49">
        <f>IFERROR(IF(Ações!$B3450="","",(VLOOKUP(Table_1[[#This Row],[AÇÕES]],'Dados Status Invest STOCKS'!A3436:AD4051,4)/Table_1[[#This Row],[LPA]]))/100,0)</f>
        <v>21.96</v>
      </c>
      <c r="K3450" s="64">
        <f>IFERROR(IF(Ações!$B3450="","",VLOOKUP(Table_1[[#This Row],[AÇÕES]],'Dados Status Invest STOCKS'!A3436:AD4051,2)),0)</f>
        <v>18.66</v>
      </c>
      <c r="L3450" s="65">
        <f>IFERROR(IF(Ações!$B3450="","",VLOOKUP(Table_1[[#This Row],[AÇÕES]],'Dados Status Invest STOCKS'!A3436:AD4051,3)/100),0)</f>
        <v>0</v>
      </c>
      <c r="M3450" s="66">
        <f>IFERROR(IF(Ações!$B3450="","",VLOOKUP(Table_1[[#This Row],[AÇÕES]],'Dados Status Invest STOCKS'!A3436:AD4051,28)),0)</f>
        <v>-0.09</v>
      </c>
      <c r="N3450" s="66">
        <f>IFERROR(IF(Ações!$B3450="","",VLOOKUP(Table_1[[#This Row],[AÇÕES]],'Dados Status Invest STOCKS'!A3436:AD4051,27)),0)</f>
        <v>2.04</v>
      </c>
      <c r="O3450" s="66">
        <f>IFERROR(IF(Ações!$L3450="","",Ações!$K3450*Ações!$L3450),0)</f>
        <v>0</v>
      </c>
      <c r="P3450" s="67">
        <f t="shared" si="53"/>
        <v>0.06</v>
      </c>
      <c r="Q3450" s="67">
        <f>IFERROR(Ações!$O3450/Ações!$M3450,0)</f>
        <v>0</v>
      </c>
      <c r="R3450" s="67">
        <f>IFERROR(IF(Ações!$B3450="","",VLOOKUP(Table_1[[#This Row],[AÇÕES]],'Dados Status Invest STOCKS'!A3436:AD4051,18)/100),0)</f>
        <v>-4.6199999999999998E-2</v>
      </c>
      <c r="S3450" s="65">
        <f>IFERROR(IF(Ações!$B3450="","",VLOOKUP(Table_1[[#This Row],[AÇÕES]],'Dados Status Invest STOCKS'!A3436:AD4051,25)/100),0)</f>
        <v>0</v>
      </c>
      <c r="T3450" s="67">
        <f>(1-Ações!$Q3450)*Ações!$R3450</f>
        <v>-4.6199999999999998E-2</v>
      </c>
      <c r="U3450" s="68">
        <f>IF(Ações!$S3450=0,Ações!$T3450,IF(Ações!$T3450=0,Ações!$S3450,AVERAGE(Ações!$S3450,Ações!$T3450)))</f>
        <v>-4.6199999999999998E-2</v>
      </c>
    </row>
    <row r="3451" spans="2:21" ht="15" customHeight="1" x14ac:dyDescent="0.2">
      <c r="B3451" s="63" t="str">
        <f>IFERROR('Dados Status Invest STOCKS'!A3438,"-")</f>
        <v>OPBK</v>
      </c>
      <c r="C3451" s="45">
        <f>IFERROR((Ações!$D3451-Ações!$K3451)/Ações!$D3451,0)</f>
        <v>-1.0547945205479452</v>
      </c>
      <c r="D3451" s="46">
        <f>(Ações!$O3451)/0.06</f>
        <v>5.6599333333333339</v>
      </c>
      <c r="E3451" s="47">
        <f>IFERROR((Ações!$F3451-Ações!$K3451)/Ações!$F3451,0)</f>
        <v>0.39166617473953358</v>
      </c>
      <c r="F3451" s="46">
        <f>IF(OR(Ações!$N3451&lt;0,Ações!$M3451&lt;0),"",(22.5*Ações!$M3451*Ações!$N3451)^0.5)</f>
        <v>19.117792759625782</v>
      </c>
      <c r="G3451" s="47">
        <f>IFERROR((Ações!$H3451-Ações!$K3451)/Ações!$H3451,0)</f>
        <v>4.6847216103444396</v>
      </c>
      <c r="H3451" s="48">
        <f>IFERROR(Ações!$I3451/(Ações!$P3451-Table_1[[#This Row],[CAGR LUCRO 5A]]),0)</f>
        <v>-3.1562764381846629</v>
      </c>
      <c r="I3451" s="48">
        <f>IF(Ações!$S3451&lt;0,"",Ações!$O3451*(1+Ações!$S3451))</f>
        <v>0.40337212880000001</v>
      </c>
      <c r="J3451" s="49">
        <f>IFERROR(IF(Ações!$B3451="","",(VLOOKUP(Table_1[[#This Row],[AÇÕES]],'Dados Status Invest STOCKS'!A3437:AD4052,4)/Table_1[[#This Row],[LPA]]))/100,0)</f>
        <v>4.8258064516129039E-2</v>
      </c>
      <c r="K3451" s="64">
        <f>IFERROR(IF(Ações!$B3451="","",VLOOKUP(Table_1[[#This Row],[AÇÕES]],'Dados Status Invest STOCKS'!A3437:AD4052,2)),0)</f>
        <v>11.63</v>
      </c>
      <c r="L3451" s="65">
        <f>IFERROR(IF(Ações!$B3451="","",VLOOKUP(Table_1[[#This Row],[AÇÕES]],'Dados Status Invest STOCKS'!A3437:AD4052,3)/100),0)</f>
        <v>2.92E-2</v>
      </c>
      <c r="M3451" s="66">
        <f>IFERROR(IF(Ações!$B3451="","",VLOOKUP(Table_1[[#This Row],[AÇÕES]],'Dados Status Invest STOCKS'!A3437:AD4052,28)),0)</f>
        <v>1.55</v>
      </c>
      <c r="N3451" s="66">
        <f>IFERROR(IF(Ações!$B3451="","",VLOOKUP(Table_1[[#This Row],[AÇÕES]],'Dados Status Invest STOCKS'!A3437:AD4052,27)),0)</f>
        <v>10.48</v>
      </c>
      <c r="O3451" s="66">
        <f>IFERROR(IF(Ações!$L3451="","",Ações!$K3451*Ações!$L3451),0)</f>
        <v>0.33959600000000001</v>
      </c>
      <c r="P3451" s="67">
        <f t="shared" si="53"/>
        <v>0.06</v>
      </c>
      <c r="Q3451" s="67">
        <f>IFERROR(Ações!$O3451/Ações!$M3451,0)</f>
        <v>0.21909419354838711</v>
      </c>
      <c r="R3451" s="67">
        <f>IFERROR(IF(Ações!$B3451="","",VLOOKUP(Table_1[[#This Row],[AÇÕES]],'Dados Status Invest STOCKS'!A3437:AD4052,18)/100),0)</f>
        <v>0.14829999999999999</v>
      </c>
      <c r="S3451" s="65">
        <f>IFERROR(IF(Ações!$B3451="","",VLOOKUP(Table_1[[#This Row],[AÇÕES]],'Dados Status Invest STOCKS'!A3437:AD4052,25)/100),0)</f>
        <v>0.18780000000000002</v>
      </c>
      <c r="T3451" s="67">
        <f>(1-Ações!$Q3451)*Ações!$R3451</f>
        <v>0.11580833109677419</v>
      </c>
      <c r="U3451" s="68">
        <f>IF(Ações!$S3451=0,Ações!$T3451,IF(Ações!$T3451=0,Ações!$S3451,AVERAGE(Ações!$S3451,Ações!$T3451)))</f>
        <v>0.1518041655483871</v>
      </c>
    </row>
    <row r="3452" spans="2:21" ht="15" customHeight="1" x14ac:dyDescent="0.2">
      <c r="B3452" s="63" t="str">
        <f>IFERROR('Dados Status Invest STOCKS'!A3439,"-")</f>
        <v>OPCH</v>
      </c>
      <c r="C3452" s="45">
        <f>IFERROR((Ações!$D3452-Ações!$K3452)/Ações!$D3452,0)</f>
        <v>0</v>
      </c>
      <c r="D3452" s="46">
        <f>(Ações!$O3452)/0.06</f>
        <v>0</v>
      </c>
      <c r="E3452" s="47">
        <f>IFERROR((Ações!$F3452-Ações!$K3452)/Ações!$F3452,0)</f>
        <v>-1.9072132377404853</v>
      </c>
      <c r="F3452" s="46">
        <f>IF(OR(Ações!$N3452&lt;0,Ações!$M3452&lt;0),"",(22.5*Ações!$M3452*Ações!$N3452)^0.5)</f>
        <v>7.9457535828894157</v>
      </c>
      <c r="G3452" s="47">
        <f>IFERROR((Ações!$H3452-Ações!$K3452)/Ações!$H3452,0)</f>
        <v>0</v>
      </c>
      <c r="H3452" s="48">
        <f>IFERROR(Ações!$I3452/(Ações!$P3452-Table_1[[#This Row],[CAGR LUCRO 5A]]),0)</f>
        <v>0</v>
      </c>
      <c r="I3452" s="48">
        <f>IF(Ações!$S3452&lt;0,"",Ações!$O3452*(1+Ações!$S3452))</f>
        <v>0</v>
      </c>
      <c r="J3452" s="49">
        <f>IFERROR(IF(Ações!$B3452="","",(VLOOKUP(Table_1[[#This Row],[AÇÕES]],'Dados Status Invest STOCKS'!A3438:AD4053,4)/Table_1[[#This Row],[LPA]]))/100,0)</f>
        <v>1.0980434782608695</v>
      </c>
      <c r="K3452" s="64">
        <f>IFERROR(IF(Ações!$B3452="","",VLOOKUP(Table_1[[#This Row],[AÇÕES]],'Dados Status Invest STOCKS'!A3438:AD4053,2)),0)</f>
        <v>23.1</v>
      </c>
      <c r="L3452" s="65">
        <f>IFERROR(IF(Ações!$B3452="","",VLOOKUP(Table_1[[#This Row],[AÇÕES]],'Dados Status Invest STOCKS'!A3438:AD4053,3)/100),0)</f>
        <v>0</v>
      </c>
      <c r="M3452" s="66">
        <f>IFERROR(IF(Ações!$B3452="","",VLOOKUP(Table_1[[#This Row],[AÇÕES]],'Dados Status Invest STOCKS'!A3438:AD4053,28)),0)</f>
        <v>0.46</v>
      </c>
      <c r="N3452" s="66">
        <f>IFERROR(IF(Ações!$B3452="","",VLOOKUP(Table_1[[#This Row],[AÇÕES]],'Dados Status Invest STOCKS'!A3438:AD4053,27)),0)</f>
        <v>6.1</v>
      </c>
      <c r="O3452" s="66">
        <f>IFERROR(IF(Ações!$L3452="","",Ações!$K3452*Ações!$L3452),0)</f>
        <v>0</v>
      </c>
      <c r="P3452" s="67">
        <f t="shared" si="53"/>
        <v>0.06</v>
      </c>
      <c r="Q3452" s="67">
        <f>IFERROR(Ações!$O3452/Ações!$M3452,0)</f>
        <v>0</v>
      </c>
      <c r="R3452" s="67">
        <f>IFERROR(IF(Ações!$B3452="","",VLOOKUP(Table_1[[#This Row],[AÇÕES]],'Dados Status Invest STOCKS'!A3438:AD4053,18)/100),0)</f>
        <v>7.4999999999999997E-2</v>
      </c>
      <c r="S3452" s="65">
        <f>IFERROR(IF(Ações!$B3452="","",VLOOKUP(Table_1[[#This Row],[AÇÕES]],'Dados Status Invest STOCKS'!A3438:AD4053,25)/100),0)</f>
        <v>0</v>
      </c>
      <c r="T3452" s="67">
        <f>(1-Ações!$Q3452)*Ações!$R3452</f>
        <v>7.4999999999999997E-2</v>
      </c>
      <c r="U3452" s="68">
        <f>IF(Ações!$S3452=0,Ações!$T3452,IF(Ações!$T3452=0,Ações!$S3452,AVERAGE(Ações!$S3452,Ações!$T3452)))</f>
        <v>7.4999999999999997E-2</v>
      </c>
    </row>
    <row r="3453" spans="2:21" ht="15" customHeight="1" x14ac:dyDescent="0.2">
      <c r="B3453" s="63" t="str">
        <f>IFERROR('Dados Status Invest STOCKS'!A3440,"-")</f>
        <v>OPGN</v>
      </c>
      <c r="C3453" s="45">
        <f>IFERROR((Ações!$D3453-Ações!$K3453)/Ações!$D3453,0)</f>
        <v>0</v>
      </c>
      <c r="D3453" s="46">
        <f>(Ações!$O3453)/0.06</f>
        <v>0</v>
      </c>
      <c r="E3453" s="47">
        <f>IFERROR((Ações!$F3453-Ações!$K3453)/Ações!$F3453,0)</f>
        <v>0</v>
      </c>
      <c r="F3453" s="46" t="str">
        <f>IF(OR(Ações!$N3453&lt;0,Ações!$M3453&lt;0),"",(22.5*Ações!$M3453*Ações!$N3453)^0.5)</f>
        <v/>
      </c>
      <c r="G3453" s="47">
        <f>IFERROR((Ações!$H3453-Ações!$K3453)/Ações!$H3453,0)</f>
        <v>0</v>
      </c>
      <c r="H3453" s="48">
        <f>IFERROR(Ações!$I3453/(Ações!$P3453-Table_1[[#This Row],[CAGR LUCRO 5A]]),0)</f>
        <v>0</v>
      </c>
      <c r="I3453" s="48">
        <f>IF(Ações!$S3453&lt;0,"",Ações!$O3453*(1+Ações!$S3453))</f>
        <v>0</v>
      </c>
      <c r="J3453" s="49">
        <f>IFERROR(IF(Ações!$B3453="","",(VLOOKUP(Table_1[[#This Row],[AÇÕES]],'Dados Status Invest STOCKS'!A3439:AD4054,4)/Table_1[[#This Row],[LPA]]))/100,0)</f>
        <v>1.0999999999999999E-2</v>
      </c>
      <c r="K3453" s="64">
        <f>IFERROR(IF(Ações!$B3453="","",VLOOKUP(Table_1[[#This Row],[AÇÕES]],'Dados Status Invest STOCKS'!A3439:AD4054,2)),0)</f>
        <v>0.89</v>
      </c>
      <c r="L3453" s="65">
        <f>IFERROR(IF(Ações!$B3453="","",VLOOKUP(Table_1[[#This Row],[AÇÕES]],'Dados Status Invest STOCKS'!A3439:AD4054,3)/100),0)</f>
        <v>0</v>
      </c>
      <c r="M3453" s="66">
        <f>IFERROR(IF(Ações!$B3453="","",VLOOKUP(Table_1[[#This Row],[AÇÕES]],'Dados Status Invest STOCKS'!A3439:AD4054,28)),0)</f>
        <v>-0.9</v>
      </c>
      <c r="N3453" s="66">
        <f>IFERROR(IF(Ações!$B3453="","",VLOOKUP(Table_1[[#This Row],[AÇÕES]],'Dados Status Invest STOCKS'!A3439:AD4054,27)),0)</f>
        <v>0.85</v>
      </c>
      <c r="O3453" s="66">
        <f>IFERROR(IF(Ações!$L3453="","",Ações!$K3453*Ações!$L3453),0)</f>
        <v>0</v>
      </c>
      <c r="P3453" s="67">
        <f t="shared" si="53"/>
        <v>0.06</v>
      </c>
      <c r="Q3453" s="67">
        <f>IFERROR(Ações!$O3453/Ações!$M3453,0)</f>
        <v>0</v>
      </c>
      <c r="R3453" s="67">
        <f>IFERROR(IF(Ações!$B3453="","",VLOOKUP(Table_1[[#This Row],[AÇÕES]],'Dados Status Invest STOCKS'!A3439:AD4054,18)/100),0)</f>
        <v>-1.0542</v>
      </c>
      <c r="S3453" s="65">
        <f>IFERROR(IF(Ações!$B3453="","",VLOOKUP(Table_1[[#This Row],[AÇÕES]],'Dados Status Invest STOCKS'!A3439:AD4054,25)/100),0)</f>
        <v>0</v>
      </c>
      <c r="T3453" s="67">
        <f>(1-Ações!$Q3453)*Ações!$R3453</f>
        <v>-1.0542</v>
      </c>
      <c r="U3453" s="68">
        <f>IF(Ações!$S3453=0,Ações!$T3453,IF(Ações!$T3453=0,Ações!$S3453,AVERAGE(Ações!$S3453,Ações!$T3453)))</f>
        <v>-1.0542</v>
      </c>
    </row>
    <row r="3454" spans="2:21" ht="15" customHeight="1" x14ac:dyDescent="0.2">
      <c r="B3454" s="63" t="str">
        <f>IFERROR('Dados Status Invest STOCKS'!A3441,"-")</f>
        <v>OPHC</v>
      </c>
      <c r="C3454" s="45">
        <f>IFERROR((Ações!$D3454-Ações!$K3454)/Ações!$D3454,0)</f>
        <v>0</v>
      </c>
      <c r="D3454" s="46">
        <f>(Ações!$O3454)/0.06</f>
        <v>0</v>
      </c>
      <c r="E3454" s="47">
        <f>IFERROR((Ações!$F3454-Ações!$K3454)/Ações!$F3454,0)</f>
        <v>0.51144011704516512</v>
      </c>
      <c r="F3454" s="46">
        <f>IF(OR(Ações!$N3454&lt;0,Ações!$M3454&lt;0),"",(22.5*Ações!$M3454*Ações!$N3454)^0.5)</f>
        <v>8.330606220437982</v>
      </c>
      <c r="G3454" s="47">
        <f>IFERROR((Ações!$H3454-Ações!$K3454)/Ações!$H3454,0)</f>
        <v>0</v>
      </c>
      <c r="H3454" s="48">
        <f>IFERROR(Ações!$I3454/(Ações!$P3454-Table_1[[#This Row],[CAGR LUCRO 5A]]),0)</f>
        <v>0</v>
      </c>
      <c r="I3454" s="48">
        <f>IF(Ações!$S3454&lt;0,"",Ações!$O3454*(1+Ações!$S3454))</f>
        <v>0</v>
      </c>
      <c r="J3454" s="49">
        <f>IFERROR(IF(Ações!$B3454="","",(VLOOKUP(Table_1[[#This Row],[AÇÕES]],'Dados Status Invest STOCKS'!A3440:AD4055,4)/Table_1[[#This Row],[LPA]]))/100,0)</f>
        <v>0.21068181818181816</v>
      </c>
      <c r="K3454" s="64">
        <f>IFERROR(IF(Ações!$B3454="","",VLOOKUP(Table_1[[#This Row],[AÇÕES]],'Dados Status Invest STOCKS'!A3440:AD4055,2)),0)</f>
        <v>4.07</v>
      </c>
      <c r="L3454" s="65">
        <f>IFERROR(IF(Ações!$B3454="","",VLOOKUP(Table_1[[#This Row],[AÇÕES]],'Dados Status Invest STOCKS'!A3440:AD4055,3)/100),0)</f>
        <v>0</v>
      </c>
      <c r="M3454" s="66">
        <f>IFERROR(IF(Ações!$B3454="","",VLOOKUP(Table_1[[#This Row],[AÇÕES]],'Dados Status Invest STOCKS'!A3440:AD4055,28)),0)</f>
        <v>0.44</v>
      </c>
      <c r="N3454" s="66">
        <f>IFERROR(IF(Ações!$B3454="","",VLOOKUP(Table_1[[#This Row],[AÇÕES]],'Dados Status Invest STOCKS'!A3440:AD4055,27)),0)</f>
        <v>7.01</v>
      </c>
      <c r="O3454" s="66">
        <f>IFERROR(IF(Ações!$L3454="","",Ações!$K3454*Ações!$L3454),0)</f>
        <v>0</v>
      </c>
      <c r="P3454" s="67">
        <f t="shared" si="53"/>
        <v>0.06</v>
      </c>
      <c r="Q3454" s="67">
        <f>IFERROR(Ações!$O3454/Ações!$M3454,0)</f>
        <v>0</v>
      </c>
      <c r="R3454" s="67">
        <f>IFERROR(IF(Ações!$B3454="","",VLOOKUP(Table_1[[#This Row],[AÇÕES]],'Dados Status Invest STOCKS'!A3440:AD4055,18)/100),0)</f>
        <v>6.2600000000000003E-2</v>
      </c>
      <c r="S3454" s="65">
        <f>IFERROR(IF(Ações!$B3454="","",VLOOKUP(Table_1[[#This Row],[AÇÕES]],'Dados Status Invest STOCKS'!A3440:AD4055,25)/100),0)</f>
        <v>0</v>
      </c>
      <c r="T3454" s="67">
        <f>(1-Ações!$Q3454)*Ações!$R3454</f>
        <v>6.2600000000000003E-2</v>
      </c>
      <c r="U3454" s="68">
        <f>IF(Ações!$S3454=0,Ações!$T3454,IF(Ações!$T3454=0,Ações!$S3454,AVERAGE(Ações!$S3454,Ações!$T3454)))</f>
        <v>6.2600000000000003E-2</v>
      </c>
    </row>
    <row r="3455" spans="2:21" ht="15" customHeight="1" x14ac:dyDescent="0.2">
      <c r="B3455" s="63" t="str">
        <f>IFERROR('Dados Status Invest STOCKS'!A3442,"-")</f>
        <v>OPK</v>
      </c>
      <c r="C3455" s="45">
        <f>IFERROR((Ações!$D3455-Ações!$K3455)/Ações!$D3455,0)</f>
        <v>0</v>
      </c>
      <c r="D3455" s="46">
        <f>(Ações!$O3455)/0.06</f>
        <v>0</v>
      </c>
      <c r="E3455" s="47">
        <f>IFERROR((Ações!$F3455-Ações!$K3455)/Ações!$F3455,0)</f>
        <v>-0.27574841858966359</v>
      </c>
      <c r="F3455" s="46">
        <f>IF(OR(Ações!$N3455&lt;0,Ações!$M3455&lt;0),"",(22.5*Ações!$M3455*Ações!$N3455)^0.5)</f>
        <v>2.5318471517846413</v>
      </c>
      <c r="G3455" s="47">
        <f>IFERROR((Ações!$H3455-Ações!$K3455)/Ações!$H3455,0)</f>
        <v>0</v>
      </c>
      <c r="H3455" s="48">
        <f>IFERROR(Ações!$I3455/(Ações!$P3455-Table_1[[#This Row],[CAGR LUCRO 5A]]),0)</f>
        <v>0</v>
      </c>
      <c r="I3455" s="48">
        <f>IF(Ações!$S3455&lt;0,"",Ações!$O3455*(1+Ações!$S3455))</f>
        <v>0</v>
      </c>
      <c r="J3455" s="49">
        <f>IFERROR(IF(Ações!$B3455="","",(VLOOKUP(Table_1[[#This Row],[AÇÕES]],'Dados Status Invest STOCKS'!A3441:AD4056,4)/Table_1[[#This Row],[LPA]]))/100,0)</f>
        <v>2.6345454545454543</v>
      </c>
      <c r="K3455" s="64">
        <f>IFERROR(IF(Ações!$B3455="","",VLOOKUP(Table_1[[#This Row],[AÇÕES]],'Dados Status Invest STOCKS'!A3441:AD4056,2)),0)</f>
        <v>3.23</v>
      </c>
      <c r="L3455" s="65">
        <f>IFERROR(IF(Ações!$B3455="","",VLOOKUP(Table_1[[#This Row],[AÇÕES]],'Dados Status Invest STOCKS'!A3441:AD4056,3)/100),0)</f>
        <v>0</v>
      </c>
      <c r="M3455" s="66">
        <f>IFERROR(IF(Ações!$B3455="","",VLOOKUP(Table_1[[#This Row],[AÇÕES]],'Dados Status Invest STOCKS'!A3441:AD4056,28)),0)</f>
        <v>0.11</v>
      </c>
      <c r="N3455" s="66">
        <f>IFERROR(IF(Ações!$B3455="","",VLOOKUP(Table_1[[#This Row],[AÇÕES]],'Dados Status Invest STOCKS'!A3441:AD4056,27)),0)</f>
        <v>2.59</v>
      </c>
      <c r="O3455" s="66">
        <f>IFERROR(IF(Ações!$L3455="","",Ações!$K3455*Ações!$L3455),0)</f>
        <v>0</v>
      </c>
      <c r="P3455" s="67">
        <f t="shared" si="53"/>
        <v>0.06</v>
      </c>
      <c r="Q3455" s="67">
        <f>IFERROR(Ações!$O3455/Ações!$M3455,0)</f>
        <v>0</v>
      </c>
      <c r="R3455" s="67">
        <f>IFERROR(IF(Ações!$B3455="","",VLOOKUP(Table_1[[#This Row],[AÇÕES]],'Dados Status Invest STOCKS'!A3441:AD4056,18)/100),0)</f>
        <v>4.2999999999999997E-2</v>
      </c>
      <c r="S3455" s="65">
        <f>IFERROR(IF(Ações!$B3455="","",VLOOKUP(Table_1[[#This Row],[AÇÕES]],'Dados Status Invest STOCKS'!A3441:AD4056,25)/100),0)</f>
        <v>0</v>
      </c>
      <c r="T3455" s="67">
        <f>(1-Ações!$Q3455)*Ações!$R3455</f>
        <v>4.2999999999999997E-2</v>
      </c>
      <c r="U3455" s="68">
        <f>IF(Ações!$S3455=0,Ações!$T3455,IF(Ações!$T3455=0,Ações!$S3455,AVERAGE(Ações!$S3455,Ações!$T3455)))</f>
        <v>4.2999999999999997E-2</v>
      </c>
    </row>
    <row r="3456" spans="2:21" ht="15" customHeight="1" x14ac:dyDescent="0.2">
      <c r="B3456" s="63" t="str">
        <f>IFERROR('Dados Status Invest STOCKS'!A3443,"-")</f>
        <v>OPNT</v>
      </c>
      <c r="C3456" s="45">
        <f>IFERROR((Ações!$D3456-Ações!$K3456)/Ações!$D3456,0)</f>
        <v>0</v>
      </c>
      <c r="D3456" s="46">
        <f>(Ações!$O3456)/0.06</f>
        <v>0</v>
      </c>
      <c r="E3456" s="47">
        <f>IFERROR((Ações!$F3456-Ações!$K3456)/Ações!$F3456,0)</f>
        <v>-2.2094517187811182</v>
      </c>
      <c r="F3456" s="46">
        <f>IF(OR(Ações!$N3456&lt;0,Ações!$M3456&lt;0),"",(22.5*Ações!$M3456*Ações!$N3456)^0.5)</f>
        <v>8.129114342903538</v>
      </c>
      <c r="G3456" s="47">
        <f>IFERROR((Ações!$H3456-Ações!$K3456)/Ações!$H3456,0)</f>
        <v>0</v>
      </c>
      <c r="H3456" s="48">
        <f>IFERROR(Ações!$I3456/(Ações!$P3456-Table_1[[#This Row],[CAGR LUCRO 5A]]),0)</f>
        <v>0</v>
      </c>
      <c r="I3456" s="48">
        <f>IF(Ações!$S3456&lt;0,"",Ações!$O3456*(1+Ações!$S3456))</f>
        <v>0</v>
      </c>
      <c r="J3456" s="49">
        <f>IFERROR(IF(Ações!$B3456="","",(VLOOKUP(Table_1[[#This Row],[AÇÕES]],'Dados Status Invest STOCKS'!A3442:AD4057,4)/Table_1[[#This Row],[LPA]]))/100,0)</f>
        <v>2.3754545454545455</v>
      </c>
      <c r="K3456" s="64">
        <f>IFERROR(IF(Ações!$B3456="","",VLOOKUP(Table_1[[#This Row],[AÇÕES]],'Dados Status Invest STOCKS'!A3442:AD4057,2)),0)</f>
        <v>26.09</v>
      </c>
      <c r="L3456" s="65">
        <f>IFERROR(IF(Ações!$B3456="","",VLOOKUP(Table_1[[#This Row],[AÇÕES]],'Dados Status Invest STOCKS'!A3442:AD4057,3)/100),0)</f>
        <v>0</v>
      </c>
      <c r="M3456" s="66">
        <f>IFERROR(IF(Ações!$B3456="","",VLOOKUP(Table_1[[#This Row],[AÇÕES]],'Dados Status Invest STOCKS'!A3442:AD4057,28)),0)</f>
        <v>0.33</v>
      </c>
      <c r="N3456" s="66">
        <f>IFERROR(IF(Ações!$B3456="","",VLOOKUP(Table_1[[#This Row],[AÇÕES]],'Dados Status Invest STOCKS'!A3442:AD4057,27)),0)</f>
        <v>8.9</v>
      </c>
      <c r="O3456" s="66">
        <f>IFERROR(IF(Ações!$L3456="","",Ações!$K3456*Ações!$L3456),0)</f>
        <v>0</v>
      </c>
      <c r="P3456" s="67">
        <f t="shared" si="53"/>
        <v>0.06</v>
      </c>
      <c r="Q3456" s="67">
        <f>IFERROR(Ações!$O3456/Ações!$M3456,0)</f>
        <v>0</v>
      </c>
      <c r="R3456" s="67">
        <f>IFERROR(IF(Ações!$B3456="","",VLOOKUP(Table_1[[#This Row],[AÇÕES]],'Dados Status Invest STOCKS'!A3442:AD4057,18)/100),0)</f>
        <v>3.7400000000000003E-2</v>
      </c>
      <c r="S3456" s="65">
        <f>IFERROR(IF(Ações!$B3456="","",VLOOKUP(Table_1[[#This Row],[AÇÕES]],'Dados Status Invest STOCKS'!A3442:AD4057,25)/100),0)</f>
        <v>0</v>
      </c>
      <c r="T3456" s="67">
        <f>(1-Ações!$Q3456)*Ações!$R3456</f>
        <v>3.7400000000000003E-2</v>
      </c>
      <c r="U3456" s="68">
        <f>IF(Ações!$S3456=0,Ações!$T3456,IF(Ações!$T3456=0,Ações!$S3456,AVERAGE(Ações!$S3456,Ações!$T3456)))</f>
        <v>3.7400000000000003E-2</v>
      </c>
    </row>
    <row r="3457" spans="2:21" ht="15" customHeight="1" x14ac:dyDescent="0.2">
      <c r="B3457" s="63" t="str">
        <f>IFERROR('Dados Status Invest STOCKS'!A3444,"-")</f>
        <v>OPOF</v>
      </c>
      <c r="C3457" s="45">
        <f>IFERROR((Ações!$D3457-Ações!$K3457)/Ações!$D3457,0)</f>
        <v>-1.8037383177570092</v>
      </c>
      <c r="D3457" s="46">
        <f>(Ações!$O3457)/0.06</f>
        <v>8.3460000000000001</v>
      </c>
      <c r="E3457" s="47">
        <f>IFERROR((Ações!$F3457-Ações!$K3457)/Ações!$F3457,0)</f>
        <v>0.12790350994296623</v>
      </c>
      <c r="F3457" s="46">
        <f>IF(OR(Ações!$N3457&lt;0,Ações!$M3457&lt;0),"",(22.5*Ações!$M3457*Ações!$N3457)^0.5)</f>
        <v>26.831893336102837</v>
      </c>
      <c r="G3457" s="47">
        <f>IFERROR((Ações!$H3457-Ações!$K3457)/Ações!$H3457,0)</f>
        <v>1.9501269715134657</v>
      </c>
      <c r="H3457" s="48">
        <f>IFERROR(Ações!$I3457/(Ações!$P3457-Table_1[[#This Row],[CAGR LUCRO 5A]]),0)</f>
        <v>-24.628287272727281</v>
      </c>
      <c r="I3457" s="48">
        <f>IF(Ações!$S3457&lt;0,"",Ações!$O3457*(1+Ações!$S3457))</f>
        <v>0.54182231999999997</v>
      </c>
      <c r="J3457" s="49">
        <f>IFERROR(IF(Ações!$B3457="","",(VLOOKUP(Table_1[[#This Row],[AÇÕES]],'Dados Status Invest STOCKS'!A3443:AD4058,4)/Table_1[[#This Row],[LPA]]))/100,0)</f>
        <v>0.120863309352518</v>
      </c>
      <c r="K3457" s="64">
        <f>IFERROR(IF(Ações!$B3457="","",VLOOKUP(Table_1[[#This Row],[AÇÕES]],'Dados Status Invest STOCKS'!A3443:AD4058,2)),0)</f>
        <v>23.4</v>
      </c>
      <c r="L3457" s="65">
        <f>IFERROR(IF(Ações!$B3457="","",VLOOKUP(Table_1[[#This Row],[AÇÕES]],'Dados Status Invest STOCKS'!A3443:AD4058,3)/100),0)</f>
        <v>2.1400000000000002E-2</v>
      </c>
      <c r="M3457" s="66">
        <f>IFERROR(IF(Ações!$B3457="","",VLOOKUP(Table_1[[#This Row],[AÇÕES]],'Dados Status Invest STOCKS'!A3443:AD4058,28)),0)</f>
        <v>1.39</v>
      </c>
      <c r="N3457" s="66">
        <f>IFERROR(IF(Ações!$B3457="","",VLOOKUP(Table_1[[#This Row],[AÇÕES]],'Dados Status Invest STOCKS'!A3443:AD4058,27)),0)</f>
        <v>23.02</v>
      </c>
      <c r="O3457" s="66">
        <f>IFERROR(IF(Ações!$L3457="","",Ações!$K3457*Ações!$L3457),0)</f>
        <v>0.50075999999999998</v>
      </c>
      <c r="P3457" s="67">
        <f t="shared" si="53"/>
        <v>0.06</v>
      </c>
      <c r="Q3457" s="67">
        <f>IFERROR(Ações!$O3457/Ações!$M3457,0)</f>
        <v>0.36025899280575541</v>
      </c>
      <c r="R3457" s="67">
        <f>IFERROR(IF(Ações!$B3457="","",VLOOKUP(Table_1[[#This Row],[AÇÕES]],'Dados Status Invest STOCKS'!A3443:AD4058,18)/100),0)</f>
        <v>6.0499999999999998E-2</v>
      </c>
      <c r="S3457" s="65">
        <f>IFERROR(IF(Ações!$B3457="","",VLOOKUP(Table_1[[#This Row],[AÇÕES]],'Dados Status Invest STOCKS'!A3443:AD4058,25)/100),0)</f>
        <v>8.199999999999999E-2</v>
      </c>
      <c r="T3457" s="67">
        <f>(1-Ações!$Q3457)*Ações!$R3457</f>
        <v>3.8704330935251802E-2</v>
      </c>
      <c r="U3457" s="68">
        <f>IF(Ações!$S3457=0,Ações!$T3457,IF(Ações!$T3457=0,Ações!$S3457,AVERAGE(Ações!$S3457,Ações!$T3457)))</f>
        <v>6.0352165467625896E-2</v>
      </c>
    </row>
    <row r="3458" spans="2:21" ht="15" customHeight="1" x14ac:dyDescent="0.2">
      <c r="B3458" s="63" t="str">
        <f>IFERROR('Dados Status Invest STOCKS'!A3445,"-")</f>
        <v>OPRA</v>
      </c>
      <c r="C3458" s="45">
        <f>IFERROR((Ações!$D3458-Ações!$K3458)/Ações!$D3458,0)</f>
        <v>0</v>
      </c>
      <c r="D3458" s="46">
        <f>(Ações!$O3458)/0.06</f>
        <v>0</v>
      </c>
      <c r="E3458" s="47">
        <f>IFERROR((Ações!$F3458-Ações!$K3458)/Ações!$F3458,0)</f>
        <v>0.68291853732514329</v>
      </c>
      <c r="F3458" s="46">
        <f>IF(OR(Ações!$N3458&lt;0,Ações!$M3458&lt;0),"",(22.5*Ações!$M3458*Ações!$N3458)^0.5)</f>
        <v>20.594076818347549</v>
      </c>
      <c r="G3458" s="47">
        <f>IFERROR((Ações!$H3458-Ações!$K3458)/Ações!$H3458,0)</f>
        <v>0</v>
      </c>
      <c r="H3458" s="48">
        <f>IFERROR(Ações!$I3458/(Ações!$P3458-Table_1[[#This Row],[CAGR LUCRO 5A]]),0)</f>
        <v>0</v>
      </c>
      <c r="I3458" s="48">
        <f>IF(Ações!$S3458&lt;0,"",Ações!$O3458*(1+Ações!$S3458))</f>
        <v>0</v>
      </c>
      <c r="J3458" s="49">
        <f>IFERROR(IF(Ações!$B3458="","",(VLOOKUP(Table_1[[#This Row],[AÇÕES]],'Dados Status Invest STOCKS'!A3444:AD4059,4)/Table_1[[#This Row],[LPA]]))/100,0)</f>
        <v>1.6666666666666666E-2</v>
      </c>
      <c r="K3458" s="64">
        <f>IFERROR(IF(Ações!$B3458="","",VLOOKUP(Table_1[[#This Row],[AÇÕES]],'Dados Status Invest STOCKS'!A3444:AD4059,2)),0)</f>
        <v>6.53</v>
      </c>
      <c r="L3458" s="65">
        <f>IFERROR(IF(Ações!$B3458="","",VLOOKUP(Table_1[[#This Row],[AÇÕES]],'Dados Status Invest STOCKS'!A3444:AD4059,3)/100),0)</f>
        <v>0</v>
      </c>
      <c r="M3458" s="66">
        <f>IFERROR(IF(Ações!$B3458="","",VLOOKUP(Table_1[[#This Row],[AÇÕES]],'Dados Status Invest STOCKS'!A3444:AD4059,28)),0)</f>
        <v>1.98</v>
      </c>
      <c r="N3458" s="66">
        <f>IFERROR(IF(Ações!$B3458="","",VLOOKUP(Table_1[[#This Row],[AÇÕES]],'Dados Status Invest STOCKS'!A3444:AD4059,27)),0)</f>
        <v>9.52</v>
      </c>
      <c r="O3458" s="66">
        <f>IFERROR(IF(Ações!$L3458="","",Ações!$K3458*Ações!$L3458),0)</f>
        <v>0</v>
      </c>
      <c r="P3458" s="67">
        <f t="shared" si="53"/>
        <v>0.06</v>
      </c>
      <c r="Q3458" s="67">
        <f>IFERROR(Ações!$O3458/Ações!$M3458,0)</f>
        <v>0</v>
      </c>
      <c r="R3458" s="67">
        <f>IFERROR(IF(Ações!$B3458="","",VLOOKUP(Table_1[[#This Row],[AÇÕES]],'Dados Status Invest STOCKS'!A3444:AD4059,18)/100),0)</f>
        <v>0.20780000000000001</v>
      </c>
      <c r="S3458" s="65">
        <f>IFERROR(IF(Ações!$B3458="","",VLOOKUP(Table_1[[#This Row],[AÇÕES]],'Dados Status Invest STOCKS'!A3444:AD4059,25)/100),0)</f>
        <v>0</v>
      </c>
      <c r="T3458" s="67">
        <f>(1-Ações!$Q3458)*Ações!$R3458</f>
        <v>0.20780000000000001</v>
      </c>
      <c r="U3458" s="68">
        <f>IF(Ações!$S3458=0,Ações!$T3458,IF(Ações!$T3458=0,Ações!$S3458,AVERAGE(Ações!$S3458,Ações!$T3458)))</f>
        <v>0.20780000000000001</v>
      </c>
    </row>
    <row r="3459" spans="2:21" ht="15" customHeight="1" x14ac:dyDescent="0.2">
      <c r="B3459" s="63" t="str">
        <f>IFERROR('Dados Status Invest STOCKS'!A3446,"-")</f>
        <v>OPRT</v>
      </c>
      <c r="C3459" s="45">
        <f>IFERROR((Ações!$D3459-Ações!$K3459)/Ações!$D3459,0)</f>
        <v>0</v>
      </c>
      <c r="D3459" s="46">
        <f>(Ações!$O3459)/0.06</f>
        <v>0</v>
      </c>
      <c r="E3459" s="47">
        <f>IFERROR((Ações!$F3459-Ações!$K3459)/Ações!$F3459,0)</f>
        <v>0.21395455571752137</v>
      </c>
      <c r="F3459" s="46">
        <f>IF(OR(Ações!$N3459&lt;0,Ações!$M3459&lt;0),"",(22.5*Ações!$M3459*Ações!$N3459)^0.5)</f>
        <v>24.413346759508414</v>
      </c>
      <c r="G3459" s="47">
        <f>IFERROR((Ações!$H3459-Ações!$K3459)/Ações!$H3459,0)</f>
        <v>0</v>
      </c>
      <c r="H3459" s="48">
        <f>IFERROR(Ações!$I3459/(Ações!$P3459-Table_1[[#This Row],[CAGR LUCRO 5A]]),0)</f>
        <v>0</v>
      </c>
      <c r="I3459" s="48">
        <f>IF(Ações!$S3459&lt;0,"",Ações!$O3459*(1+Ações!$S3459))</f>
        <v>0</v>
      </c>
      <c r="J3459" s="49">
        <f>IFERROR(IF(Ações!$B3459="","",(VLOOKUP(Table_1[[#This Row],[AÇÕES]],'Dados Status Invest STOCKS'!A3445:AD4060,4)/Table_1[[#This Row],[LPA]]))/100,0)</f>
        <v>8.8707482993197265E-2</v>
      </c>
      <c r="K3459" s="64">
        <f>IFERROR(IF(Ações!$B3459="","",VLOOKUP(Table_1[[#This Row],[AÇÕES]],'Dados Status Invest STOCKS'!A3445:AD4060,2)),0)</f>
        <v>19.190000000000001</v>
      </c>
      <c r="L3459" s="65">
        <f>IFERROR(IF(Ações!$B3459="","",VLOOKUP(Table_1[[#This Row],[AÇÕES]],'Dados Status Invest STOCKS'!A3445:AD4060,3)/100),0)</f>
        <v>0</v>
      </c>
      <c r="M3459" s="66">
        <f>IFERROR(IF(Ações!$B3459="","",VLOOKUP(Table_1[[#This Row],[AÇÕES]],'Dados Status Invest STOCKS'!A3445:AD4060,28)),0)</f>
        <v>1.47</v>
      </c>
      <c r="N3459" s="66">
        <f>IFERROR(IF(Ações!$B3459="","",VLOOKUP(Table_1[[#This Row],[AÇÕES]],'Dados Status Invest STOCKS'!A3445:AD4060,27)),0)</f>
        <v>18.02</v>
      </c>
      <c r="O3459" s="66">
        <f>IFERROR(IF(Ações!$L3459="","",Ações!$K3459*Ações!$L3459),0)</f>
        <v>0</v>
      </c>
      <c r="P3459" s="67">
        <f t="shared" si="53"/>
        <v>0.06</v>
      </c>
      <c r="Q3459" s="67">
        <f>IFERROR(Ações!$O3459/Ações!$M3459,0)</f>
        <v>0</v>
      </c>
      <c r="R3459" s="67">
        <f>IFERROR(IF(Ações!$B3459="","",VLOOKUP(Table_1[[#This Row],[AÇÕES]],'Dados Status Invest STOCKS'!A3445:AD4060,18)/100),0)</f>
        <v>8.1699999999999995E-2</v>
      </c>
      <c r="S3459" s="65">
        <f>IFERROR(IF(Ações!$B3459="","",VLOOKUP(Table_1[[#This Row],[AÇÕES]],'Dados Status Invest STOCKS'!A3445:AD4060,25)/100),0)</f>
        <v>0</v>
      </c>
      <c r="T3459" s="67">
        <f>(1-Ações!$Q3459)*Ações!$R3459</f>
        <v>8.1699999999999995E-2</v>
      </c>
      <c r="U3459" s="68">
        <f>IF(Ações!$S3459=0,Ações!$T3459,IF(Ações!$T3459=0,Ações!$S3459,AVERAGE(Ações!$S3459,Ações!$T3459)))</f>
        <v>8.1699999999999995E-2</v>
      </c>
    </row>
    <row r="3460" spans="2:21" ht="15" customHeight="1" x14ac:dyDescent="0.2">
      <c r="B3460" s="63" t="str">
        <f>IFERROR('Dados Status Invest STOCKS'!A3447,"-")</f>
        <v>OPRX</v>
      </c>
      <c r="C3460" s="45">
        <f>IFERROR((Ações!$D3460-Ações!$K3460)/Ações!$D3460,0)</f>
        <v>0</v>
      </c>
      <c r="D3460" s="46">
        <f>(Ações!$O3460)/0.06</f>
        <v>0</v>
      </c>
      <c r="E3460" s="47">
        <f>IFERROR((Ações!$F3460-Ações!$K3460)/Ações!$F3460,0)</f>
        <v>-12.978923859620144</v>
      </c>
      <c r="F3460" s="46">
        <f>IF(OR(Ações!$N3460&lt;0,Ações!$M3460&lt;0),"",(22.5*Ações!$M3460*Ações!$N3460)^0.5)</f>
        <v>3.1046738959188613</v>
      </c>
      <c r="G3460" s="47">
        <f>IFERROR((Ações!$H3460-Ações!$K3460)/Ações!$H3460,0)</f>
        <v>0</v>
      </c>
      <c r="H3460" s="48">
        <f>IFERROR(Ações!$I3460/(Ações!$P3460-Table_1[[#This Row],[CAGR LUCRO 5A]]),0)</f>
        <v>0</v>
      </c>
      <c r="I3460" s="48">
        <f>IF(Ações!$S3460&lt;0,"",Ações!$O3460*(1+Ações!$S3460))</f>
        <v>0</v>
      </c>
      <c r="J3460" s="49">
        <f>IFERROR(IF(Ações!$B3460="","",(VLOOKUP(Table_1[[#This Row],[AÇÕES]],'Dados Status Invest STOCKS'!A3446:AD4061,4)/Table_1[[#This Row],[LPA]]))/100,0)</f>
        <v>115.58666666666666</v>
      </c>
      <c r="K3460" s="64">
        <f>IFERROR(IF(Ações!$B3460="","",VLOOKUP(Table_1[[#This Row],[AÇÕES]],'Dados Status Invest STOCKS'!A3446:AD4061,2)),0)</f>
        <v>43.4</v>
      </c>
      <c r="L3460" s="65">
        <f>IFERROR(IF(Ações!$B3460="","",VLOOKUP(Table_1[[#This Row],[AÇÕES]],'Dados Status Invest STOCKS'!A3446:AD4061,3)/100),0)</f>
        <v>0</v>
      </c>
      <c r="M3460" s="66">
        <f>IFERROR(IF(Ações!$B3460="","",VLOOKUP(Table_1[[#This Row],[AÇÕES]],'Dados Status Invest STOCKS'!A3446:AD4061,28)),0)</f>
        <v>0.06</v>
      </c>
      <c r="N3460" s="66">
        <f>IFERROR(IF(Ações!$B3460="","",VLOOKUP(Table_1[[#This Row],[AÇÕES]],'Dados Status Invest STOCKS'!A3446:AD4061,27)),0)</f>
        <v>7.14</v>
      </c>
      <c r="O3460" s="66">
        <f>IFERROR(IF(Ações!$L3460="","",Ações!$K3460*Ações!$L3460),0)</f>
        <v>0</v>
      </c>
      <c r="P3460" s="67">
        <f t="shared" si="53"/>
        <v>0.06</v>
      </c>
      <c r="Q3460" s="67">
        <f>IFERROR(Ações!$O3460/Ações!$M3460,0)</f>
        <v>0</v>
      </c>
      <c r="R3460" s="67">
        <f>IFERROR(IF(Ações!$B3460="","",VLOOKUP(Table_1[[#This Row],[AÇÕES]],'Dados Status Invest STOCKS'!A3446:AD4061,18)/100),0)</f>
        <v>8.8000000000000005E-3</v>
      </c>
      <c r="S3460" s="65">
        <f>IFERROR(IF(Ações!$B3460="","",VLOOKUP(Table_1[[#This Row],[AÇÕES]],'Dados Status Invest STOCKS'!A3446:AD4061,25)/100),0)</f>
        <v>0</v>
      </c>
      <c r="T3460" s="67">
        <f>(1-Ações!$Q3460)*Ações!$R3460</f>
        <v>8.8000000000000005E-3</v>
      </c>
      <c r="U3460" s="68">
        <f>IF(Ações!$S3460=0,Ações!$T3460,IF(Ações!$T3460=0,Ações!$S3460,AVERAGE(Ações!$S3460,Ações!$T3460)))</f>
        <v>8.8000000000000005E-3</v>
      </c>
    </row>
    <row r="3461" spans="2:21" ht="15" customHeight="1" x14ac:dyDescent="0.2">
      <c r="B3461" s="63" t="str">
        <f>IFERROR('Dados Status Invest STOCKS'!A3448,"-")</f>
        <v>OPTN</v>
      </c>
      <c r="C3461" s="45">
        <f>IFERROR((Ações!$D3461-Ações!$K3461)/Ações!$D3461,0)</f>
        <v>0</v>
      </c>
      <c r="D3461" s="46">
        <f>(Ações!$O3461)/0.06</f>
        <v>0</v>
      </c>
      <c r="E3461" s="47">
        <f>IFERROR((Ações!$F3461-Ações!$K3461)/Ações!$F3461,0)</f>
        <v>0</v>
      </c>
      <c r="F3461" s="46" t="str">
        <f>IF(OR(Ações!$N3461&lt;0,Ações!$M3461&lt;0),"",(22.5*Ações!$M3461*Ações!$N3461)^0.5)</f>
        <v/>
      </c>
      <c r="G3461" s="47">
        <f>IFERROR((Ações!$H3461-Ações!$K3461)/Ações!$H3461,0)</f>
        <v>0</v>
      </c>
      <c r="H3461" s="48">
        <f>IFERROR(Ações!$I3461/(Ações!$P3461-Table_1[[#This Row],[CAGR LUCRO 5A]]),0)</f>
        <v>0</v>
      </c>
      <c r="I3461" s="48">
        <f>IF(Ações!$S3461&lt;0,"",Ações!$O3461*(1+Ações!$S3461))</f>
        <v>0</v>
      </c>
      <c r="J3461" s="49">
        <f>IFERROR(IF(Ações!$B3461="","",(VLOOKUP(Table_1[[#This Row],[AÇÕES]],'Dados Status Invest STOCKS'!A3447:AD4062,4)/Table_1[[#This Row],[LPA]]))/100,0)</f>
        <v>1.8181818181818181E-2</v>
      </c>
      <c r="K3461" s="64">
        <f>IFERROR(IF(Ações!$B3461="","",VLOOKUP(Table_1[[#This Row],[AÇÕES]],'Dados Status Invest STOCKS'!A3447:AD4062,2)),0)</f>
        <v>2.2000000000000002</v>
      </c>
      <c r="L3461" s="65">
        <f>IFERROR(IF(Ações!$B3461="","",VLOOKUP(Table_1[[#This Row],[AÇÕES]],'Dados Status Invest STOCKS'!A3447:AD4062,3)/100),0)</f>
        <v>0</v>
      </c>
      <c r="M3461" s="66">
        <f>IFERROR(IF(Ações!$B3461="","",VLOOKUP(Table_1[[#This Row],[AÇÕES]],'Dados Status Invest STOCKS'!A3447:AD4062,28)),0)</f>
        <v>-1.1000000000000001</v>
      </c>
      <c r="N3461" s="66">
        <f>IFERROR(IF(Ações!$B3461="","",VLOOKUP(Table_1[[#This Row],[AÇÕES]],'Dados Status Invest STOCKS'!A3447:AD4062,27)),0)</f>
        <v>-0.63</v>
      </c>
      <c r="O3461" s="66">
        <f>IFERROR(IF(Ações!$L3461="","",Ações!$K3461*Ações!$L3461),0)</f>
        <v>0</v>
      </c>
      <c r="P3461" s="67">
        <f t="shared" si="53"/>
        <v>0.06</v>
      </c>
      <c r="Q3461" s="67">
        <f>IFERROR(Ações!$O3461/Ações!$M3461,0)</f>
        <v>0</v>
      </c>
      <c r="R3461" s="67">
        <f>IFERROR(IF(Ações!$B3461="","",VLOOKUP(Table_1[[#This Row],[AÇÕES]],'Dados Status Invest STOCKS'!A3447:AD4062,18)/100),0)</f>
        <v>-1.7590000000000001</v>
      </c>
      <c r="S3461" s="65">
        <f>IFERROR(IF(Ações!$B3461="","",VLOOKUP(Table_1[[#This Row],[AÇÕES]],'Dados Status Invest STOCKS'!A3447:AD4062,25)/100),0)</f>
        <v>0</v>
      </c>
      <c r="T3461" s="67">
        <f>(1-Ações!$Q3461)*Ações!$R3461</f>
        <v>-1.7590000000000001</v>
      </c>
      <c r="U3461" s="68">
        <f>IF(Ações!$S3461=0,Ações!$T3461,IF(Ações!$T3461=0,Ações!$S3461,AVERAGE(Ações!$S3461,Ações!$T3461)))</f>
        <v>-1.7590000000000001</v>
      </c>
    </row>
    <row r="3462" spans="2:21" ht="15" customHeight="1" x14ac:dyDescent="0.2">
      <c r="B3462" s="63" t="str">
        <f>IFERROR('Dados Status Invest STOCKS'!A3449,"-")</f>
        <v>OPTT</v>
      </c>
      <c r="C3462" s="45">
        <f>IFERROR((Ações!$D3462-Ações!$K3462)/Ações!$D3462,0)</f>
        <v>0</v>
      </c>
      <c r="D3462" s="46">
        <f>(Ações!$O3462)/0.06</f>
        <v>0</v>
      </c>
      <c r="E3462" s="47">
        <f>IFERROR((Ações!$F3462-Ações!$K3462)/Ações!$F3462,0)</f>
        <v>0</v>
      </c>
      <c r="F3462" s="46" t="str">
        <f>IF(OR(Ações!$N3462&lt;0,Ações!$M3462&lt;0),"",(22.5*Ações!$M3462*Ações!$N3462)^0.5)</f>
        <v/>
      </c>
      <c r="G3462" s="47">
        <f>IFERROR((Ações!$H3462-Ações!$K3462)/Ações!$H3462,0)</f>
        <v>0</v>
      </c>
      <c r="H3462" s="48">
        <f>IFERROR(Ações!$I3462/(Ações!$P3462-Table_1[[#This Row],[CAGR LUCRO 5A]]),0)</f>
        <v>0</v>
      </c>
      <c r="I3462" s="48">
        <f>IF(Ações!$S3462&lt;0,"",Ações!$O3462*(1+Ações!$S3462))</f>
        <v>0</v>
      </c>
      <c r="J3462" s="49">
        <f>IFERROR(IF(Ações!$B3462="","",(VLOOKUP(Table_1[[#This Row],[AÇÕES]],'Dados Status Invest STOCKS'!A3448:AD4063,4)/Table_1[[#This Row],[LPA]]))/100,0)</f>
        <v>0.11766666666666666</v>
      </c>
      <c r="K3462" s="64">
        <f>IFERROR(IF(Ações!$B3462="","",VLOOKUP(Table_1[[#This Row],[AÇÕES]],'Dados Status Invest STOCKS'!A3448:AD4063,2)),0)</f>
        <v>1.05</v>
      </c>
      <c r="L3462" s="65">
        <f>IFERROR(IF(Ações!$B3462="","",VLOOKUP(Table_1[[#This Row],[AÇÕES]],'Dados Status Invest STOCKS'!A3448:AD4063,3)/100),0)</f>
        <v>0</v>
      </c>
      <c r="M3462" s="66">
        <f>IFERROR(IF(Ações!$B3462="","",VLOOKUP(Table_1[[#This Row],[AÇÕES]],'Dados Status Invest STOCKS'!A3448:AD4063,28)),0)</f>
        <v>-0.3</v>
      </c>
      <c r="N3462" s="66">
        <f>IFERROR(IF(Ações!$B3462="","",VLOOKUP(Table_1[[#This Row],[AÇÕES]],'Dados Status Invest STOCKS'!A3448:AD4063,27)),0)</f>
        <v>1.3</v>
      </c>
      <c r="O3462" s="66">
        <f>IFERROR(IF(Ações!$L3462="","",Ações!$K3462*Ações!$L3462),0)</f>
        <v>0</v>
      </c>
      <c r="P3462" s="67">
        <f t="shared" si="53"/>
        <v>0.06</v>
      </c>
      <c r="Q3462" s="67">
        <f>IFERROR(Ações!$O3462/Ações!$M3462,0)</f>
        <v>0</v>
      </c>
      <c r="R3462" s="67">
        <f>IFERROR(IF(Ações!$B3462="","",VLOOKUP(Table_1[[#This Row],[AÇÕES]],'Dados Status Invest STOCKS'!A3448:AD4063,18)/100),0)</f>
        <v>-0.2281</v>
      </c>
      <c r="S3462" s="65">
        <f>IFERROR(IF(Ações!$B3462="","",VLOOKUP(Table_1[[#This Row],[AÇÕES]],'Dados Status Invest STOCKS'!A3448:AD4063,25)/100),0)</f>
        <v>0</v>
      </c>
      <c r="T3462" s="67">
        <f>(1-Ações!$Q3462)*Ações!$R3462</f>
        <v>-0.2281</v>
      </c>
      <c r="U3462" s="68">
        <f>IF(Ações!$S3462=0,Ações!$T3462,IF(Ações!$T3462=0,Ações!$S3462,AVERAGE(Ações!$S3462,Ações!$T3462)))</f>
        <v>-0.2281</v>
      </c>
    </row>
    <row r="3463" spans="2:21" ht="15" customHeight="1" x14ac:dyDescent="0.2">
      <c r="B3463" s="63" t="str">
        <f>IFERROR('Dados Status Invest STOCKS'!A3450,"-")</f>
        <v>OPY</v>
      </c>
      <c r="C3463" s="45">
        <f>IFERROR((Ações!$D3463-Ações!$K3463)/Ações!$D3463,0)</f>
        <v>-0.65289256198347112</v>
      </c>
      <c r="D3463" s="46">
        <f>(Ações!$O3463)/0.06</f>
        <v>25.676199999999998</v>
      </c>
      <c r="E3463" s="47">
        <f>IFERROR((Ações!$F3463-Ações!$K3463)/Ações!$F3463,0)</f>
        <v>0.69610024382503977</v>
      </c>
      <c r="F3463" s="46">
        <f>IF(OR(Ações!$N3463&lt;0,Ações!$M3463&lt;0),"",(22.5*Ações!$M3463*Ações!$N3463)^0.5)</f>
        <v>139.65131309801566</v>
      </c>
      <c r="G3463" s="47">
        <f>IFERROR((Ações!$H3463-Ações!$K3463)/Ações!$H3463,0)</f>
        <v>15.784932156559174</v>
      </c>
      <c r="H3463" s="48">
        <f>IFERROR(Ações!$I3463/(Ações!$P3463-Table_1[[#This Row],[CAGR LUCRO 5A]]),0)</f>
        <v>-2.8704900063523087</v>
      </c>
      <c r="I3463" s="48">
        <f>IF(Ações!$S3463&lt;0,"",Ações!$O3463*(1+Ações!$S3463))</f>
        <v>3.524674678799999</v>
      </c>
      <c r="J3463" s="49">
        <f>IFERROR(IF(Ações!$B3463="","",(VLOOKUP(Table_1[[#This Row],[AÇÕES]],'Dados Status Invest STOCKS'!A3449:AD4064,4)/Table_1[[#This Row],[LPA]]))/100,0)</f>
        <v>2.1332388377037562E-3</v>
      </c>
      <c r="K3463" s="64">
        <f>IFERROR(IF(Ações!$B3463="","",VLOOKUP(Table_1[[#This Row],[AÇÕES]],'Dados Status Invest STOCKS'!A3449:AD4064,2)),0)</f>
        <v>42.44</v>
      </c>
      <c r="L3463" s="65">
        <f>IFERROR(IF(Ações!$B3463="","",VLOOKUP(Table_1[[#This Row],[AÇÕES]],'Dados Status Invest STOCKS'!A3449:AD4064,3)/100),0)</f>
        <v>3.6299999999999999E-2</v>
      </c>
      <c r="M3463" s="66">
        <f>IFERROR(IF(Ações!$B3463="","",VLOOKUP(Table_1[[#This Row],[AÇÕES]],'Dados Status Invest STOCKS'!A3449:AD4064,28)),0)</f>
        <v>14.11</v>
      </c>
      <c r="N3463" s="66">
        <f>IFERROR(IF(Ações!$B3463="","",VLOOKUP(Table_1[[#This Row],[AÇÕES]],'Dados Status Invest STOCKS'!A3449:AD4064,27)),0)</f>
        <v>61.43</v>
      </c>
      <c r="O3463" s="66">
        <f>IFERROR(IF(Ações!$L3463="","",Ações!$K3463*Ações!$L3463),0)</f>
        <v>1.5405719999999998</v>
      </c>
      <c r="P3463" s="67">
        <f t="shared" si="53"/>
        <v>0.06</v>
      </c>
      <c r="Q3463" s="67">
        <f>IFERROR(Ações!$O3463/Ações!$M3463,0)</f>
        <v>0.10918299078667611</v>
      </c>
      <c r="R3463" s="67">
        <f>IFERROR(IF(Ações!$B3463="","",VLOOKUP(Table_1[[#This Row],[AÇÕES]],'Dados Status Invest STOCKS'!A3449:AD4064,18)/100),0)</f>
        <v>0.2296</v>
      </c>
      <c r="S3463" s="65">
        <f>IFERROR(IF(Ações!$B3463="","",VLOOKUP(Table_1[[#This Row],[AÇÕES]],'Dados Status Invest STOCKS'!A3449:AD4064,25)/100),0)</f>
        <v>1.2878999999999998</v>
      </c>
      <c r="T3463" s="67">
        <f>(1-Ações!$Q3463)*Ações!$R3463</f>
        <v>0.20453158531537916</v>
      </c>
      <c r="U3463" s="68">
        <f>IF(Ações!$S3463=0,Ações!$T3463,IF(Ações!$T3463=0,Ações!$S3463,AVERAGE(Ações!$S3463,Ações!$T3463)))</f>
        <v>0.74621579265768945</v>
      </c>
    </row>
    <row r="3464" spans="2:21" ht="15" customHeight="1" x14ac:dyDescent="0.2">
      <c r="B3464" s="63" t="str">
        <f>IFERROR('Dados Status Invest STOCKS'!A3451,"-")</f>
        <v>OR</v>
      </c>
      <c r="C3464" s="45">
        <f>IFERROR((Ações!$D3464-Ações!$K3464)/Ações!$D3464,0)</f>
        <v>-3.1379310344827589</v>
      </c>
      <c r="D3464" s="46">
        <f>(Ações!$O3464)/0.06</f>
        <v>2.7960833333333333</v>
      </c>
      <c r="E3464" s="47">
        <f>IFERROR((Ações!$F3464-Ações!$K3464)/Ações!$F3464,0)</f>
        <v>-2.3174476567190174</v>
      </c>
      <c r="F3464" s="46">
        <f>IF(OR(Ações!$N3464&lt;0,Ações!$M3464&lt;0),"",(22.5*Ações!$M3464*Ações!$N3464)^0.5)</f>
        <v>3.4876209656440591</v>
      </c>
      <c r="G3464" s="47">
        <f>IFERROR((Ações!$H3464-Ações!$K3464)/Ações!$H3464,0)</f>
        <v>0</v>
      </c>
      <c r="H3464" s="48">
        <f>IFERROR(Ações!$I3464/(Ações!$P3464-Table_1[[#This Row],[CAGR LUCRO 5A]]),0)</f>
        <v>0</v>
      </c>
      <c r="I3464" s="48" t="str">
        <f>IF(Ações!$S3464&lt;0,"",Ações!$O3464*(1+Ações!$S3464))</f>
        <v/>
      </c>
      <c r="J3464" s="49">
        <f>IFERROR(IF(Ações!$B3464="","",(VLOOKUP(Table_1[[#This Row],[AÇÕES]],'Dados Status Invest STOCKS'!A3450:AD4065,4)/Table_1[[#This Row],[LPA]]))/100,0)</f>
        <v>34.016666666666666</v>
      </c>
      <c r="K3464" s="64">
        <f>IFERROR(IF(Ações!$B3464="","",VLOOKUP(Table_1[[#This Row],[AÇÕES]],'Dados Status Invest STOCKS'!A3450:AD4065,2)),0)</f>
        <v>11.57</v>
      </c>
      <c r="L3464" s="65">
        <f>IFERROR(IF(Ações!$B3464="","",VLOOKUP(Table_1[[#This Row],[AÇÕES]],'Dados Status Invest STOCKS'!A3450:AD4065,3)/100),0)</f>
        <v>1.4499999999999999E-2</v>
      </c>
      <c r="M3464" s="66">
        <f>IFERROR(IF(Ações!$B3464="","",VLOOKUP(Table_1[[#This Row],[AÇÕES]],'Dados Status Invest STOCKS'!A3450:AD4065,28)),0)</f>
        <v>0.06</v>
      </c>
      <c r="N3464" s="66">
        <f>IFERROR(IF(Ações!$B3464="","",VLOOKUP(Table_1[[#This Row],[AÇÕES]],'Dados Status Invest STOCKS'!A3450:AD4065,27)),0)</f>
        <v>9.01</v>
      </c>
      <c r="O3464" s="66">
        <f>IFERROR(IF(Ações!$L3464="","",Ações!$K3464*Ações!$L3464),0)</f>
        <v>0.167765</v>
      </c>
      <c r="P3464" s="67">
        <f t="shared" si="53"/>
        <v>0.06</v>
      </c>
      <c r="Q3464" s="67">
        <f>IFERROR(Ações!$O3464/Ações!$M3464,0)</f>
        <v>2.7960833333333333</v>
      </c>
      <c r="R3464" s="67">
        <f>IFERROR(IF(Ações!$B3464="","",VLOOKUP(Table_1[[#This Row],[AÇÕES]],'Dados Status Invest STOCKS'!A3450:AD4065,18)/100),0)</f>
        <v>6.3E-3</v>
      </c>
      <c r="S3464" s="65">
        <f>IFERROR(IF(Ações!$B3464="","",VLOOKUP(Table_1[[#This Row],[AÇÕES]],'Dados Status Invest STOCKS'!A3450:AD4065,25)/100),0)</f>
        <v>-0.10779999999999999</v>
      </c>
      <c r="T3464" s="67">
        <f>(1-Ações!$Q3464)*Ações!$R3464</f>
        <v>-1.1315324999999999E-2</v>
      </c>
      <c r="U3464" s="68">
        <f>IF(Ações!$S3464=0,Ações!$T3464,IF(Ações!$T3464=0,Ações!$S3464,AVERAGE(Ações!$S3464,Ações!$T3464)))</f>
        <v>-5.9557662499999997E-2</v>
      </c>
    </row>
    <row r="3465" spans="2:21" ht="15" customHeight="1" x14ac:dyDescent="0.2">
      <c r="B3465" s="63" t="str">
        <f>IFERROR('Dados Status Invest STOCKS'!A3452,"-")</f>
        <v>ORA</v>
      </c>
      <c r="C3465" s="45">
        <f>IFERROR((Ações!$D3465-Ações!$K3465)/Ações!$D3465,0)</f>
        <v>-8.3749999999999982</v>
      </c>
      <c r="D3465" s="46">
        <f>(Ações!$O3465)/0.06</f>
        <v>8.0586666666666673</v>
      </c>
      <c r="E3465" s="47">
        <f>IFERROR((Ações!$F3465-Ações!$K3465)/Ações!$F3465,0)</f>
        <v>-1.6070625217911081</v>
      </c>
      <c r="F3465" s="46">
        <f>IF(OR(Ações!$N3465&lt;0,Ações!$M3465&lt;0),"",(22.5*Ações!$M3465*Ações!$N3465)^0.5)</f>
        <v>28.978975137157629</v>
      </c>
      <c r="G3465" s="47">
        <f>IFERROR((Ações!$H3465-Ações!$K3465)/Ações!$H3465,0)</f>
        <v>0</v>
      </c>
      <c r="H3465" s="48">
        <f>IFERROR(Ações!$I3465/(Ações!$P3465-Table_1[[#This Row],[CAGR LUCRO 5A]]),0)</f>
        <v>0</v>
      </c>
      <c r="I3465" s="48" t="str">
        <f>IF(Ações!$S3465&lt;0,"",Ações!$O3465*(1+Ações!$S3465))</f>
        <v/>
      </c>
      <c r="J3465" s="49">
        <f>IFERROR(IF(Ações!$B3465="","",(VLOOKUP(Table_1[[#This Row],[AÇÕES]],'Dados Status Invest STOCKS'!A3451:AD4066,4)/Table_1[[#This Row],[LPA]]))/100,0)</f>
        <v>0.58096491228070191</v>
      </c>
      <c r="K3465" s="64">
        <f>IFERROR(IF(Ações!$B3465="","",VLOOKUP(Table_1[[#This Row],[AÇÕES]],'Dados Status Invest STOCKS'!A3451:AD4066,2)),0)</f>
        <v>75.55</v>
      </c>
      <c r="L3465" s="65">
        <f>IFERROR(IF(Ações!$B3465="","",VLOOKUP(Table_1[[#This Row],[AÇÕES]],'Dados Status Invest STOCKS'!A3451:AD4066,3)/100),0)</f>
        <v>6.4000000000000003E-3</v>
      </c>
      <c r="M3465" s="66">
        <f>IFERROR(IF(Ações!$B3465="","",VLOOKUP(Table_1[[#This Row],[AÇÕES]],'Dados Status Invest STOCKS'!A3451:AD4066,28)),0)</f>
        <v>1.1399999999999999</v>
      </c>
      <c r="N3465" s="66">
        <f>IFERROR(IF(Ações!$B3465="","",VLOOKUP(Table_1[[#This Row],[AÇÕES]],'Dados Status Invest STOCKS'!A3451:AD4066,27)),0)</f>
        <v>32.74</v>
      </c>
      <c r="O3465" s="66">
        <f>IFERROR(IF(Ações!$L3465="","",Ações!$K3465*Ações!$L3465),0)</f>
        <v>0.48352000000000001</v>
      </c>
      <c r="P3465" s="67">
        <f t="shared" si="53"/>
        <v>0.06</v>
      </c>
      <c r="Q3465" s="67">
        <f>IFERROR(Ações!$O3465/Ações!$M3465,0)</f>
        <v>0.42414035087719304</v>
      </c>
      <c r="R3465" s="67">
        <f>IFERROR(IF(Ações!$B3465="","",VLOOKUP(Table_1[[#This Row],[AÇÕES]],'Dados Status Invest STOCKS'!A3451:AD4066,18)/100),0)</f>
        <v>3.4799999999999998E-2</v>
      </c>
      <c r="S3465" s="65">
        <f>IFERROR(IF(Ações!$B3465="","",VLOOKUP(Table_1[[#This Row],[AÇÕES]],'Dados Status Invest STOCKS'!A3451:AD4066,25)/100),0)</f>
        <v>-6.6199999999999995E-2</v>
      </c>
      <c r="T3465" s="67">
        <f>(1-Ações!$Q3465)*Ações!$R3465</f>
        <v>2.0039915789473679E-2</v>
      </c>
      <c r="U3465" s="68">
        <f>IF(Ações!$S3465=0,Ações!$T3465,IF(Ações!$T3465=0,Ações!$S3465,AVERAGE(Ações!$S3465,Ações!$T3465)))</f>
        <v>-2.3080042105263158E-2</v>
      </c>
    </row>
    <row r="3466" spans="2:21" ht="15" customHeight="1" x14ac:dyDescent="0.2">
      <c r="B3466" s="63" t="str">
        <f>IFERROR('Dados Status Invest STOCKS'!A3453,"-")</f>
        <v>ORBC</v>
      </c>
      <c r="C3466" s="45">
        <f>IFERROR((Ações!$D3466-Ações!$K3466)/Ações!$D3466,0)</f>
        <v>0</v>
      </c>
      <c r="D3466" s="46">
        <f>(Ações!$O3466)/0.06</f>
        <v>0</v>
      </c>
      <c r="E3466" s="47">
        <f>IFERROR((Ações!$F3466-Ações!$K3466)/Ações!$F3466,0)</f>
        <v>0</v>
      </c>
      <c r="F3466" s="46" t="str">
        <f>IF(OR(Ações!$N3466&lt;0,Ações!$M3466&lt;0),"",(22.5*Ações!$M3466*Ações!$N3466)^0.5)</f>
        <v/>
      </c>
      <c r="G3466" s="47">
        <f>IFERROR((Ações!$H3466-Ações!$K3466)/Ações!$H3466,0)</f>
        <v>0</v>
      </c>
      <c r="H3466" s="48">
        <f>IFERROR(Ações!$I3466/(Ações!$P3466-Table_1[[#This Row],[CAGR LUCRO 5A]]),0)</f>
        <v>0</v>
      </c>
      <c r="I3466" s="48">
        <f>IF(Ações!$S3466&lt;0,"",Ações!$O3466*(1+Ações!$S3466))</f>
        <v>0</v>
      </c>
      <c r="J3466" s="49">
        <f>IFERROR(IF(Ações!$B3466="","",(VLOOKUP(Table_1[[#This Row],[AÇÕES]],'Dados Status Invest STOCKS'!A3452:AD4067,4)/Table_1[[#This Row],[LPA]]))/100,0)</f>
        <v>0.49520833333333336</v>
      </c>
      <c r="K3466" s="64">
        <f>IFERROR(IF(Ações!$B3466="","",VLOOKUP(Table_1[[#This Row],[AÇÕES]],'Dados Status Invest STOCKS'!A3452:AD4067,2)),0)</f>
        <v>11.49</v>
      </c>
      <c r="L3466" s="65">
        <f>IFERROR(IF(Ações!$B3466="","",VLOOKUP(Table_1[[#This Row],[AÇÕES]],'Dados Status Invest STOCKS'!A3452:AD4067,3)/100),0)</f>
        <v>0</v>
      </c>
      <c r="M3466" s="66">
        <f>IFERROR(IF(Ações!$B3466="","",VLOOKUP(Table_1[[#This Row],[AÇÕES]],'Dados Status Invest STOCKS'!A3452:AD4067,28)),0)</f>
        <v>-0.48</v>
      </c>
      <c r="N3466" s="66">
        <f>IFERROR(IF(Ações!$B3466="","",VLOOKUP(Table_1[[#This Row],[AÇÕES]],'Dados Status Invest STOCKS'!A3452:AD4067,27)),0)</f>
        <v>2.41</v>
      </c>
      <c r="O3466" s="66">
        <f>IFERROR(IF(Ações!$L3466="","",Ações!$K3466*Ações!$L3466),0)</f>
        <v>0</v>
      </c>
      <c r="P3466" s="67">
        <f t="shared" si="53"/>
        <v>0.06</v>
      </c>
      <c r="Q3466" s="67">
        <f>IFERROR(Ações!$O3466/Ações!$M3466,0)</f>
        <v>0</v>
      </c>
      <c r="R3466" s="67">
        <f>IFERROR(IF(Ações!$B3466="","",VLOOKUP(Table_1[[#This Row],[AÇÕES]],'Dados Status Invest STOCKS'!A3452:AD4067,18)/100),0)</f>
        <v>-0.20030000000000001</v>
      </c>
      <c r="S3466" s="65">
        <f>IFERROR(IF(Ações!$B3466="","",VLOOKUP(Table_1[[#This Row],[AÇÕES]],'Dados Status Invest STOCKS'!A3452:AD4067,25)/100),0)</f>
        <v>0</v>
      </c>
      <c r="T3466" s="67">
        <f>(1-Ações!$Q3466)*Ações!$R3466</f>
        <v>-0.20030000000000001</v>
      </c>
      <c r="U3466" s="68">
        <f>IF(Ações!$S3466=0,Ações!$T3466,IF(Ações!$T3466=0,Ações!$S3466,AVERAGE(Ações!$S3466,Ações!$T3466)))</f>
        <v>-0.20030000000000001</v>
      </c>
    </row>
    <row r="3467" spans="2:21" ht="15" customHeight="1" x14ac:dyDescent="0.2">
      <c r="B3467" s="63" t="str">
        <f>IFERROR('Dados Status Invest STOCKS'!A3454,"-")</f>
        <v>ORCC</v>
      </c>
      <c r="C3467" s="45">
        <f>IFERROR((Ações!$D3467-Ações!$K3467)/Ações!$D3467,0)</f>
        <v>0.31584948688711517</v>
      </c>
      <c r="D3467" s="46">
        <f>(Ações!$O3467)/0.06</f>
        <v>20.667966666666668</v>
      </c>
      <c r="E3467" s="47">
        <f>IFERROR((Ações!$F3467-Ações!$K3467)/Ações!$F3467,0)</f>
        <v>0.39239041521229157</v>
      </c>
      <c r="F3467" s="46">
        <f>IF(OR(Ações!$N3467&lt;0,Ações!$M3467&lt;0),"",(22.5*Ações!$M3467*Ações!$N3467)^0.5)</f>
        <v>23.271522296575274</v>
      </c>
      <c r="G3467" s="47">
        <f>IFERROR((Ações!$H3467-Ações!$K3467)/Ações!$H3467,0)</f>
        <v>0.31584948688711517</v>
      </c>
      <c r="H3467" s="48">
        <f>IFERROR(Ações!$I3467/(Ações!$P3467-Table_1[[#This Row],[CAGR LUCRO 5A]]),0)</f>
        <v>20.667966666666668</v>
      </c>
      <c r="I3467" s="48">
        <f>IF(Ações!$S3467&lt;0,"",Ações!$O3467*(1+Ações!$S3467))</f>
        <v>1.240078</v>
      </c>
      <c r="J3467" s="49">
        <f>IFERROR(IF(Ações!$B3467="","",(VLOOKUP(Table_1[[#This Row],[AÇÕES]],'Dados Status Invest STOCKS'!A3453:AD4068,4)/Table_1[[#This Row],[LPA]]))/100,0)</f>
        <v>5.4658385093167706E-2</v>
      </c>
      <c r="K3467" s="64">
        <f>IFERROR(IF(Ações!$B3467="","",VLOOKUP(Table_1[[#This Row],[AÇÕES]],'Dados Status Invest STOCKS'!A3453:AD4068,2)),0)</f>
        <v>14.14</v>
      </c>
      <c r="L3467" s="65">
        <f>IFERROR(IF(Ações!$B3467="","",VLOOKUP(Table_1[[#This Row],[AÇÕES]],'Dados Status Invest STOCKS'!A3453:AD4068,3)/100),0)</f>
        <v>8.77E-2</v>
      </c>
      <c r="M3467" s="66">
        <f>IFERROR(IF(Ações!$B3467="","",VLOOKUP(Table_1[[#This Row],[AÇÕES]],'Dados Status Invest STOCKS'!A3453:AD4068,28)),0)</f>
        <v>1.61</v>
      </c>
      <c r="N3467" s="66">
        <f>IFERROR(IF(Ações!$B3467="","",VLOOKUP(Table_1[[#This Row],[AÇÕES]],'Dados Status Invest STOCKS'!A3453:AD4068,27)),0)</f>
        <v>14.95</v>
      </c>
      <c r="O3467" s="66">
        <f>IFERROR(IF(Ações!$L3467="","",Ações!$K3467*Ações!$L3467),0)</f>
        <v>1.240078</v>
      </c>
      <c r="P3467" s="67">
        <f t="shared" si="53"/>
        <v>0.06</v>
      </c>
      <c r="Q3467" s="67">
        <f>IFERROR(Ações!$O3467/Ações!$M3467,0)</f>
        <v>0.7702347826086956</v>
      </c>
      <c r="R3467" s="67">
        <f>IFERROR(IF(Ações!$B3467="","",VLOOKUP(Table_1[[#This Row],[AÇÕES]],'Dados Status Invest STOCKS'!A3453:AD4068,18)/100),0)</f>
        <v>0.1075</v>
      </c>
      <c r="S3467" s="65">
        <f>IFERROR(IF(Ações!$B3467="","",VLOOKUP(Table_1[[#This Row],[AÇÕES]],'Dados Status Invest STOCKS'!A3453:AD4068,25)/100),0)</f>
        <v>0</v>
      </c>
      <c r="T3467" s="67">
        <f>(1-Ações!$Q3467)*Ações!$R3467</f>
        <v>2.4699760869565223E-2</v>
      </c>
      <c r="U3467" s="68">
        <f>IF(Ações!$S3467=0,Ações!$T3467,IF(Ações!$T3467=0,Ações!$S3467,AVERAGE(Ações!$S3467,Ações!$T3467)))</f>
        <v>2.4699760869565223E-2</v>
      </c>
    </row>
    <row r="3468" spans="2:21" ht="15" customHeight="1" x14ac:dyDescent="0.2">
      <c r="B3468" s="63" t="str">
        <f>IFERROR('Dados Status Invest STOCKS'!A3455,"-")</f>
        <v>ORCL</v>
      </c>
      <c r="C3468" s="45">
        <f>IFERROR((Ações!$D3468-Ações!$K3468)/Ações!$D3468,0)</f>
        <v>-2.870967741935484</v>
      </c>
      <c r="D3468" s="46">
        <f>(Ações!$O3468)/0.06</f>
        <v>21.291833333333333</v>
      </c>
      <c r="E3468" s="47">
        <f>IFERROR((Ações!$F3468-Ações!$K3468)/Ações!$F3468,0)</f>
        <v>0</v>
      </c>
      <c r="F3468" s="46" t="str">
        <f>IF(OR(Ações!$N3468&lt;0,Ações!$M3468&lt;0),"",(22.5*Ações!$M3468*Ações!$N3468)^0.5)</f>
        <v/>
      </c>
      <c r="G3468" s="47">
        <f>IFERROR((Ações!$H3468-Ações!$K3468)/Ações!$H3468,0)</f>
        <v>2.8216875450985963</v>
      </c>
      <c r="H3468" s="48">
        <f>IFERROR(Ações!$I3468/(Ações!$P3468-Table_1[[#This Row],[CAGR LUCRO 5A]]),0)</f>
        <v>-45.243763246753232</v>
      </c>
      <c r="I3468" s="48">
        <f>IF(Ações!$S3468&lt;0,"",Ações!$O3468*(1+Ações!$S3468))</f>
        <v>1.3935079079999999</v>
      </c>
      <c r="J3468" s="49">
        <f>IFERROR(IF(Ações!$B3468="","",(VLOOKUP(Table_1[[#This Row],[AÇÕES]],'Dados Status Invest STOCKS'!A3454:AD4069,4)/Table_1[[#This Row],[LPA]]))/100,0)</f>
        <v>5.5859375000000003E-2</v>
      </c>
      <c r="K3468" s="64">
        <f>IFERROR(IF(Ações!$B3468="","",VLOOKUP(Table_1[[#This Row],[AÇÕES]],'Dados Status Invest STOCKS'!A3454:AD4069,2)),0)</f>
        <v>82.42</v>
      </c>
      <c r="L3468" s="65">
        <f>IFERROR(IF(Ações!$B3468="","",VLOOKUP(Table_1[[#This Row],[AÇÕES]],'Dados Status Invest STOCKS'!A3454:AD4069,3)/100),0)</f>
        <v>1.55E-2</v>
      </c>
      <c r="M3468" s="66">
        <f>IFERROR(IF(Ações!$B3468="","",VLOOKUP(Table_1[[#This Row],[AÇÕES]],'Dados Status Invest STOCKS'!A3454:AD4069,28)),0)</f>
        <v>3.84</v>
      </c>
      <c r="N3468" s="66">
        <f>IFERROR(IF(Ações!$B3468="","",VLOOKUP(Table_1[[#This Row],[AÇÕES]],'Dados Status Invest STOCKS'!A3454:AD4069,27)),0)</f>
        <v>-3.78</v>
      </c>
      <c r="O3468" s="66">
        <f>IFERROR(IF(Ações!$L3468="","",Ações!$K3468*Ações!$L3468),0)</f>
        <v>1.2775099999999999</v>
      </c>
      <c r="P3468" s="67">
        <f t="shared" si="53"/>
        <v>0.06</v>
      </c>
      <c r="Q3468" s="67">
        <f>IFERROR(Ações!$O3468/Ações!$M3468,0)</f>
        <v>0.33268489583333333</v>
      </c>
      <c r="R3468" s="67">
        <f>IFERROR(IF(Ações!$B3468="","",VLOOKUP(Table_1[[#This Row],[AÇÕES]],'Dados Status Invest STOCKS'!A3454:AD4069,18)/100),0)</f>
        <v>-1.0159</v>
      </c>
      <c r="S3468" s="65">
        <f>IFERROR(IF(Ações!$B3468="","",VLOOKUP(Table_1[[#This Row],[AÇÕES]],'Dados Status Invest STOCKS'!A3454:AD4069,25)/100),0)</f>
        <v>9.0800000000000006E-2</v>
      </c>
      <c r="T3468" s="67">
        <f>(1-Ações!$Q3468)*Ações!$R3468</f>
        <v>-0.67792541432291675</v>
      </c>
      <c r="U3468" s="68">
        <f>IF(Ações!$S3468=0,Ações!$T3468,IF(Ações!$T3468=0,Ações!$S3468,AVERAGE(Ações!$S3468,Ações!$T3468)))</f>
        <v>-0.29356270716145838</v>
      </c>
    </row>
    <row r="3469" spans="2:21" ht="15" customHeight="1" x14ac:dyDescent="0.2">
      <c r="B3469" s="63" t="str">
        <f>IFERROR('Dados Status Invest STOCKS'!A3456,"-")</f>
        <v>ORGO</v>
      </c>
      <c r="C3469" s="45">
        <f>IFERROR((Ações!$D3469-Ações!$K3469)/Ações!$D3469,0)</f>
        <v>0</v>
      </c>
      <c r="D3469" s="46">
        <f>(Ações!$O3469)/0.06</f>
        <v>0</v>
      </c>
      <c r="E3469" s="47">
        <f>IFERROR((Ações!$F3469-Ações!$K3469)/Ações!$F3469,0)</f>
        <v>-0.88983736357681742</v>
      </c>
      <c r="F3469" s="46">
        <f>IF(OR(Ações!$N3469&lt;0,Ações!$M3469&lt;0),"",(22.5*Ações!$M3469*Ações!$N3469)^0.5)</f>
        <v>3.9844698518121575</v>
      </c>
      <c r="G3469" s="47">
        <f>IFERROR((Ações!$H3469-Ações!$K3469)/Ações!$H3469,0)</f>
        <v>0</v>
      </c>
      <c r="H3469" s="48">
        <f>IFERROR(Ações!$I3469/(Ações!$P3469-Table_1[[#This Row],[CAGR LUCRO 5A]]),0)</f>
        <v>0</v>
      </c>
      <c r="I3469" s="48">
        <f>IF(Ações!$S3469&lt;0,"",Ações!$O3469*(1+Ações!$S3469))</f>
        <v>0</v>
      </c>
      <c r="J3469" s="49">
        <f>IFERROR(IF(Ações!$B3469="","",(VLOOKUP(Table_1[[#This Row],[AÇÕES]],'Dados Status Invest STOCKS'!A3455:AD4070,4)/Table_1[[#This Row],[LPA]]))/100,0)</f>
        <v>0.32416666666666671</v>
      </c>
      <c r="K3469" s="64">
        <f>IFERROR(IF(Ações!$B3469="","",VLOOKUP(Table_1[[#This Row],[AÇÕES]],'Dados Status Invest STOCKS'!A3455:AD4070,2)),0)</f>
        <v>7.53</v>
      </c>
      <c r="L3469" s="65">
        <f>IFERROR(IF(Ações!$B3469="","",VLOOKUP(Table_1[[#This Row],[AÇÕES]],'Dados Status Invest STOCKS'!A3455:AD4070,3)/100),0)</f>
        <v>0</v>
      </c>
      <c r="M3469" s="66">
        <f>IFERROR(IF(Ações!$B3469="","",VLOOKUP(Table_1[[#This Row],[AÇÕES]],'Dados Status Invest STOCKS'!A3455:AD4070,28)),0)</f>
        <v>0.48</v>
      </c>
      <c r="N3469" s="66">
        <f>IFERROR(IF(Ações!$B3469="","",VLOOKUP(Table_1[[#This Row],[AÇÕES]],'Dados Status Invest STOCKS'!A3455:AD4070,27)),0)</f>
        <v>1.47</v>
      </c>
      <c r="O3469" s="66">
        <f>IFERROR(IF(Ações!$L3469="","",Ações!$K3469*Ações!$L3469),0)</f>
        <v>0</v>
      </c>
      <c r="P3469" s="67">
        <f t="shared" si="53"/>
        <v>0.06</v>
      </c>
      <c r="Q3469" s="67">
        <f>IFERROR(Ações!$O3469/Ações!$M3469,0)</f>
        <v>0</v>
      </c>
      <c r="R3469" s="67">
        <f>IFERROR(IF(Ações!$B3469="","",VLOOKUP(Table_1[[#This Row],[AÇÕES]],'Dados Status Invest STOCKS'!A3455:AD4070,18)/100),0)</f>
        <v>0.32899999999999996</v>
      </c>
      <c r="S3469" s="65">
        <f>IFERROR(IF(Ações!$B3469="","",VLOOKUP(Table_1[[#This Row],[AÇÕES]],'Dados Status Invest STOCKS'!A3455:AD4070,25)/100),0)</f>
        <v>0</v>
      </c>
      <c r="T3469" s="67">
        <f>(1-Ações!$Q3469)*Ações!$R3469</f>
        <v>0.32899999999999996</v>
      </c>
      <c r="U3469" s="68">
        <f>IF(Ações!$S3469=0,Ações!$T3469,IF(Ações!$T3469=0,Ações!$S3469,AVERAGE(Ações!$S3469,Ações!$T3469)))</f>
        <v>0.32899999999999996</v>
      </c>
    </row>
    <row r="3470" spans="2:21" ht="15" customHeight="1" x14ac:dyDescent="0.2">
      <c r="B3470" s="63" t="str">
        <f>IFERROR('Dados Status Invest STOCKS'!A3457,"-")</f>
        <v>ORGS</v>
      </c>
      <c r="C3470" s="45">
        <f>IFERROR((Ações!$D3470-Ações!$K3470)/Ações!$D3470,0)</f>
        <v>0</v>
      </c>
      <c r="D3470" s="46">
        <f>(Ações!$O3470)/0.06</f>
        <v>0</v>
      </c>
      <c r="E3470" s="47">
        <f>IFERROR((Ações!$F3470-Ações!$K3470)/Ações!$F3470,0)</f>
        <v>0</v>
      </c>
      <c r="F3470" s="46" t="str">
        <f>IF(OR(Ações!$N3470&lt;0,Ações!$M3470&lt;0),"",(22.5*Ações!$M3470*Ações!$N3470)^0.5)</f>
        <v/>
      </c>
      <c r="G3470" s="47">
        <f>IFERROR((Ações!$H3470-Ações!$K3470)/Ações!$H3470,0)</f>
        <v>0</v>
      </c>
      <c r="H3470" s="48">
        <f>IFERROR(Ações!$I3470/(Ações!$P3470-Table_1[[#This Row],[CAGR LUCRO 5A]]),0)</f>
        <v>0</v>
      </c>
      <c r="I3470" s="48">
        <f>IF(Ações!$S3470&lt;0,"",Ações!$O3470*(1+Ações!$S3470))</f>
        <v>0</v>
      </c>
      <c r="J3470" s="49">
        <f>IFERROR(IF(Ações!$B3470="","",(VLOOKUP(Table_1[[#This Row],[AÇÕES]],'Dados Status Invest STOCKS'!A3456:AD4071,4)/Table_1[[#This Row],[LPA]]))/100,0)</f>
        <v>4.2798353909465018E-3</v>
      </c>
      <c r="K3470" s="64">
        <f>IFERROR(IF(Ações!$B3470="","",VLOOKUP(Table_1[[#This Row],[AÇÕES]],'Dados Status Invest STOCKS'!A3456:AD4071,2)),0)</f>
        <v>2.54</v>
      </c>
      <c r="L3470" s="65">
        <f>IFERROR(IF(Ações!$B3470="","",VLOOKUP(Table_1[[#This Row],[AÇÕES]],'Dados Status Invest STOCKS'!A3456:AD4071,3)/100),0)</f>
        <v>0</v>
      </c>
      <c r="M3470" s="66">
        <f>IFERROR(IF(Ações!$B3470="","",VLOOKUP(Table_1[[#This Row],[AÇÕES]],'Dados Status Invest STOCKS'!A3456:AD4071,28)),0)</f>
        <v>-2.4300000000000002</v>
      </c>
      <c r="N3470" s="66">
        <f>IFERROR(IF(Ações!$B3470="","",VLOOKUP(Table_1[[#This Row],[AÇÕES]],'Dados Status Invest STOCKS'!A3456:AD4071,27)),0)</f>
        <v>1.78</v>
      </c>
      <c r="O3470" s="66">
        <f>IFERROR(IF(Ações!$L3470="","",Ações!$K3470*Ações!$L3470),0)</f>
        <v>0</v>
      </c>
      <c r="P3470" s="67">
        <f t="shared" si="53"/>
        <v>0.06</v>
      </c>
      <c r="Q3470" s="67">
        <f>IFERROR(Ações!$O3470/Ações!$M3470,0)</f>
        <v>0</v>
      </c>
      <c r="R3470" s="67">
        <f>IFERROR(IF(Ações!$B3470="","",VLOOKUP(Table_1[[#This Row],[AÇÕES]],'Dados Status Invest STOCKS'!A3456:AD4071,18)/100),0)</f>
        <v>-1.3700999999999999</v>
      </c>
      <c r="S3470" s="65">
        <f>IFERROR(IF(Ações!$B3470="","",VLOOKUP(Table_1[[#This Row],[AÇÕES]],'Dados Status Invest STOCKS'!A3456:AD4071,25)/100),0)</f>
        <v>0</v>
      </c>
      <c r="T3470" s="67">
        <f>(1-Ações!$Q3470)*Ações!$R3470</f>
        <v>-1.3700999999999999</v>
      </c>
      <c r="U3470" s="68">
        <f>IF(Ações!$S3470=0,Ações!$T3470,IF(Ações!$T3470=0,Ações!$S3470,AVERAGE(Ações!$S3470,Ações!$T3470)))</f>
        <v>-1.3700999999999999</v>
      </c>
    </row>
    <row r="3471" spans="2:21" ht="15" customHeight="1" x14ac:dyDescent="0.2">
      <c r="B3471" s="63" t="str">
        <f>IFERROR('Dados Status Invest STOCKS'!A3458,"-")</f>
        <v>ORI</v>
      </c>
      <c r="C3471" s="45">
        <f>IFERROR((Ações!$D3471-Ações!$K3471)/Ações!$D3471,0)</f>
        <v>0.3788819875776398</v>
      </c>
      <c r="D3471" s="46">
        <f>(Ações!$O3471)/0.06</f>
        <v>39.686500000000002</v>
      </c>
      <c r="E3471" s="47">
        <f>IFERROR((Ações!$F3471-Ações!$K3471)/Ações!$F3471,0)</f>
        <v>0.4692929491059919</v>
      </c>
      <c r="F3471" s="46">
        <f>IF(OR(Ações!$N3471&lt;0,Ações!$M3471&lt;0),"",(22.5*Ações!$M3471*Ações!$N3471)^0.5)</f>
        <v>46.44747032939469</v>
      </c>
      <c r="G3471" s="47">
        <f>IFERROR((Ações!$H3471-Ações!$K3471)/Ações!$H3471,0)</f>
        <v>0.97650839589930549</v>
      </c>
      <c r="H3471" s="48">
        <f>IFERROR(Ações!$I3471/(Ações!$P3471-Table_1[[#This Row],[CAGR LUCRO 5A]]),0)</f>
        <v>1049.3110600000005</v>
      </c>
      <c r="I3471" s="48">
        <f>IF(Ações!$S3471&lt;0,"",Ações!$O3471*(1+Ações!$S3471))</f>
        <v>2.5183465440000004</v>
      </c>
      <c r="J3471" s="49">
        <f>IFERROR(IF(Ações!$B3471="","",(VLOOKUP(Table_1[[#This Row],[AÇÕES]],'Dados Status Invest STOCKS'!A3457:AD4072,4)/Table_1[[#This Row],[LPA]]))/100,0)</f>
        <v>1.139784946236559E-2</v>
      </c>
      <c r="K3471" s="64">
        <f>IFERROR(IF(Ações!$B3471="","",VLOOKUP(Table_1[[#This Row],[AÇÕES]],'Dados Status Invest STOCKS'!A3457:AD4072,2)),0)</f>
        <v>24.65</v>
      </c>
      <c r="L3471" s="65">
        <f>IFERROR(IF(Ações!$B3471="","",VLOOKUP(Table_1[[#This Row],[AÇÕES]],'Dados Status Invest STOCKS'!A3457:AD4072,3)/100),0)</f>
        <v>9.6600000000000005E-2</v>
      </c>
      <c r="M3471" s="66">
        <f>IFERROR(IF(Ações!$B3471="","",VLOOKUP(Table_1[[#This Row],[AÇÕES]],'Dados Status Invest STOCKS'!A3457:AD4072,28)),0)</f>
        <v>4.6500000000000004</v>
      </c>
      <c r="N3471" s="66">
        <f>IFERROR(IF(Ações!$B3471="","",VLOOKUP(Table_1[[#This Row],[AÇÕES]],'Dados Status Invest STOCKS'!A3457:AD4072,27)),0)</f>
        <v>20.62</v>
      </c>
      <c r="O3471" s="66">
        <f>IFERROR(IF(Ações!$L3471="","",Ações!$K3471*Ações!$L3471),0)</f>
        <v>2.3811900000000001</v>
      </c>
      <c r="P3471" s="67">
        <f t="shared" ref="P3471:P3534" si="54">$U$6</f>
        <v>0.06</v>
      </c>
      <c r="Q3471" s="67">
        <f>IFERROR(Ações!$O3471/Ações!$M3471,0)</f>
        <v>0.51208387096774188</v>
      </c>
      <c r="R3471" s="67">
        <f>IFERROR(IF(Ações!$B3471="","",VLOOKUP(Table_1[[#This Row],[AÇÕES]],'Dados Status Invest STOCKS'!A3457:AD4072,18)/100),0)</f>
        <v>0.22550000000000001</v>
      </c>
      <c r="S3471" s="65">
        <f>IFERROR(IF(Ações!$B3471="","",VLOOKUP(Table_1[[#This Row],[AÇÕES]],'Dados Status Invest STOCKS'!A3457:AD4072,25)/100),0)</f>
        <v>5.7599999999999998E-2</v>
      </c>
      <c r="T3471" s="67">
        <f>(1-Ações!$Q3471)*Ações!$R3471</f>
        <v>0.11002508709677421</v>
      </c>
      <c r="U3471" s="68">
        <f>IF(Ações!$S3471=0,Ações!$T3471,IF(Ações!$T3471=0,Ações!$S3471,AVERAGE(Ações!$S3471,Ações!$T3471)))</f>
        <v>8.3812543548387103E-2</v>
      </c>
    </row>
    <row r="3472" spans="2:21" ht="15" customHeight="1" x14ac:dyDescent="0.2">
      <c r="B3472" s="63" t="str">
        <f>IFERROR('Dados Status Invest STOCKS'!A3459,"-")</f>
        <v>ORIC</v>
      </c>
      <c r="C3472" s="45">
        <f>IFERROR((Ações!$D3472-Ações!$K3472)/Ações!$D3472,0)</f>
        <v>0</v>
      </c>
      <c r="D3472" s="46">
        <f>(Ações!$O3472)/0.06</f>
        <v>0</v>
      </c>
      <c r="E3472" s="47">
        <f>IFERROR((Ações!$F3472-Ações!$K3472)/Ações!$F3472,0)</f>
        <v>0</v>
      </c>
      <c r="F3472" s="46" t="str">
        <f>IF(OR(Ações!$N3472&lt;0,Ações!$M3472&lt;0),"",(22.5*Ações!$M3472*Ações!$N3472)^0.5)</f>
        <v/>
      </c>
      <c r="G3472" s="47">
        <f>IFERROR((Ações!$H3472-Ações!$K3472)/Ações!$H3472,0)</f>
        <v>0</v>
      </c>
      <c r="H3472" s="48">
        <f>IFERROR(Ações!$I3472/(Ações!$P3472-Table_1[[#This Row],[CAGR LUCRO 5A]]),0)</f>
        <v>0</v>
      </c>
      <c r="I3472" s="48">
        <f>IF(Ações!$S3472&lt;0,"",Ações!$O3472*(1+Ações!$S3472))</f>
        <v>0</v>
      </c>
      <c r="J3472" s="49">
        <f>IFERROR(IF(Ações!$B3472="","",(VLOOKUP(Table_1[[#This Row],[AÇÕES]],'Dados Status Invest STOCKS'!A3458:AD4073,4)/Table_1[[#This Row],[LPA]]))/100,0)</f>
        <v>2.4392523364485982E-2</v>
      </c>
      <c r="K3472" s="64">
        <f>IFERROR(IF(Ações!$B3472="","",VLOOKUP(Table_1[[#This Row],[AÇÕES]],'Dados Status Invest STOCKS'!A3458:AD4073,2)),0)</f>
        <v>11.17</v>
      </c>
      <c r="L3472" s="65">
        <f>IFERROR(IF(Ações!$B3472="","",VLOOKUP(Table_1[[#This Row],[AÇÕES]],'Dados Status Invest STOCKS'!A3458:AD4073,3)/100),0)</f>
        <v>0</v>
      </c>
      <c r="M3472" s="66">
        <f>IFERROR(IF(Ações!$B3472="","",VLOOKUP(Table_1[[#This Row],[AÇÕES]],'Dados Status Invest STOCKS'!A3458:AD4073,28)),0)</f>
        <v>-2.14</v>
      </c>
      <c r="N3472" s="66">
        <f>IFERROR(IF(Ações!$B3472="","",VLOOKUP(Table_1[[#This Row],[AÇÕES]],'Dados Status Invest STOCKS'!A3458:AD4073,27)),0)</f>
        <v>7.4</v>
      </c>
      <c r="O3472" s="66">
        <f>IFERROR(IF(Ações!$L3472="","",Ações!$K3472*Ações!$L3472),0)</f>
        <v>0</v>
      </c>
      <c r="P3472" s="67">
        <f t="shared" si="54"/>
        <v>0.06</v>
      </c>
      <c r="Q3472" s="67">
        <f>IFERROR(Ações!$O3472/Ações!$M3472,0)</f>
        <v>0</v>
      </c>
      <c r="R3472" s="67">
        <f>IFERROR(IF(Ações!$B3472="","",VLOOKUP(Table_1[[#This Row],[AÇÕES]],'Dados Status Invest STOCKS'!A3458:AD4073,18)/100),0)</f>
        <v>-0.2888</v>
      </c>
      <c r="S3472" s="65">
        <f>IFERROR(IF(Ações!$B3472="","",VLOOKUP(Table_1[[#This Row],[AÇÕES]],'Dados Status Invest STOCKS'!A3458:AD4073,25)/100),0)</f>
        <v>0</v>
      </c>
      <c r="T3472" s="67">
        <f>(1-Ações!$Q3472)*Ações!$R3472</f>
        <v>-0.2888</v>
      </c>
      <c r="U3472" s="68">
        <f>IF(Ações!$S3472=0,Ações!$T3472,IF(Ações!$T3472=0,Ações!$S3472,AVERAGE(Ações!$S3472,Ações!$T3472)))</f>
        <v>-0.2888</v>
      </c>
    </row>
    <row r="3473" spans="2:21" ht="15" customHeight="1" x14ac:dyDescent="0.2">
      <c r="B3473" s="63" t="str">
        <f>IFERROR('Dados Status Invest STOCKS'!A3460,"-")</f>
        <v>ORLY</v>
      </c>
      <c r="C3473" s="45">
        <f>IFERROR((Ações!$D3473-Ações!$K3473)/Ações!$D3473,0)</f>
        <v>0</v>
      </c>
      <c r="D3473" s="46">
        <f>(Ações!$O3473)/0.06</f>
        <v>0</v>
      </c>
      <c r="E3473" s="47">
        <f>IFERROR((Ações!$F3473-Ações!$K3473)/Ações!$F3473,0)</f>
        <v>0</v>
      </c>
      <c r="F3473" s="46" t="str">
        <f>IF(OR(Ações!$N3473&lt;0,Ações!$M3473&lt;0),"",(22.5*Ações!$M3473*Ações!$N3473)^0.5)</f>
        <v/>
      </c>
      <c r="G3473" s="47">
        <f>IFERROR((Ações!$H3473-Ações!$K3473)/Ações!$H3473,0)</f>
        <v>0</v>
      </c>
      <c r="H3473" s="48">
        <f>IFERROR(Ações!$I3473/(Ações!$P3473-Table_1[[#This Row],[CAGR LUCRO 5A]]),0)</f>
        <v>0</v>
      </c>
      <c r="I3473" s="48">
        <f>IF(Ações!$S3473&lt;0,"",Ações!$O3473*(1+Ações!$S3473))</f>
        <v>0</v>
      </c>
      <c r="J3473" s="49">
        <f>IFERROR(IF(Ações!$B3473="","",(VLOOKUP(Table_1[[#This Row],[AÇÕES]],'Dados Status Invest STOCKS'!A3459:AD4074,4)/Table_1[[#This Row],[LPA]]))/100,0)</f>
        <v>7.184401850627891E-3</v>
      </c>
      <c r="K3473" s="64">
        <f>IFERROR(IF(Ações!$B3473="","",VLOOKUP(Table_1[[#This Row],[AÇÕES]],'Dados Status Invest STOCKS'!A3459:AD4074,2)),0)</f>
        <v>657.77</v>
      </c>
      <c r="L3473" s="65">
        <f>IFERROR(IF(Ações!$B3473="","",VLOOKUP(Table_1[[#This Row],[AÇÕES]],'Dados Status Invest STOCKS'!A3459:AD4074,3)/100),0)</f>
        <v>0</v>
      </c>
      <c r="M3473" s="66">
        <f>IFERROR(IF(Ações!$B3473="","",VLOOKUP(Table_1[[#This Row],[AÇÕES]],'Dados Status Invest STOCKS'!A3459:AD4074,28)),0)</f>
        <v>30.26</v>
      </c>
      <c r="N3473" s="66">
        <f>IFERROR(IF(Ações!$B3473="","",VLOOKUP(Table_1[[#This Row],[AÇÕES]],'Dados Status Invest STOCKS'!A3459:AD4074,27)),0)</f>
        <v>-2.09</v>
      </c>
      <c r="O3473" s="66">
        <f>IFERROR(IF(Ações!$L3473="","",Ações!$K3473*Ações!$L3473),0)</f>
        <v>0</v>
      </c>
      <c r="P3473" s="67">
        <f t="shared" si="54"/>
        <v>0.06</v>
      </c>
      <c r="Q3473" s="67">
        <f>IFERROR(Ações!$O3473/Ações!$M3473,0)</f>
        <v>0</v>
      </c>
      <c r="R3473" s="67">
        <f>IFERROR(IF(Ações!$B3473="","",VLOOKUP(Table_1[[#This Row],[AÇÕES]],'Dados Status Invest STOCKS'!A3459:AD4074,18)/100),0)</f>
        <v>-14.473599999999999</v>
      </c>
      <c r="S3473" s="65">
        <f>IFERROR(IF(Ações!$B3473="","",VLOOKUP(Table_1[[#This Row],[AÇÕES]],'Dados Status Invest STOCKS'!A3459:AD4074,25)/100),0)</f>
        <v>0.1348</v>
      </c>
      <c r="T3473" s="67">
        <f>(1-Ações!$Q3473)*Ações!$R3473</f>
        <v>-14.473599999999999</v>
      </c>
      <c r="U3473" s="68">
        <f>IF(Ações!$S3473=0,Ações!$T3473,IF(Ações!$T3473=0,Ações!$S3473,AVERAGE(Ações!$S3473,Ações!$T3473)))</f>
        <v>-7.1693999999999996</v>
      </c>
    </row>
    <row r="3474" spans="2:21" ht="15" customHeight="1" x14ac:dyDescent="0.2">
      <c r="B3474" s="63" t="str">
        <f>IFERROR('Dados Status Invest STOCKS'!A3461,"-")</f>
        <v>ORMP</v>
      </c>
      <c r="C3474" s="45">
        <f>IFERROR((Ações!$D3474-Ações!$K3474)/Ações!$D3474,0)</f>
        <v>0</v>
      </c>
      <c r="D3474" s="46">
        <f>(Ações!$O3474)/0.06</f>
        <v>0</v>
      </c>
      <c r="E3474" s="47">
        <f>IFERROR((Ações!$F3474-Ações!$K3474)/Ações!$F3474,0)</f>
        <v>0</v>
      </c>
      <c r="F3474" s="46" t="str">
        <f>IF(OR(Ações!$N3474&lt;0,Ações!$M3474&lt;0),"",(22.5*Ações!$M3474*Ações!$N3474)^0.5)</f>
        <v/>
      </c>
      <c r="G3474" s="47">
        <f>IFERROR((Ações!$H3474-Ações!$K3474)/Ações!$H3474,0)</f>
        <v>0</v>
      </c>
      <c r="H3474" s="48">
        <f>IFERROR(Ações!$I3474/(Ações!$P3474-Table_1[[#This Row],[CAGR LUCRO 5A]]),0)</f>
        <v>0</v>
      </c>
      <c r="I3474" s="48">
        <f>IF(Ações!$S3474&lt;0,"",Ações!$O3474*(1+Ações!$S3474))</f>
        <v>0</v>
      </c>
      <c r="J3474" s="49">
        <f>IFERROR(IF(Ações!$B3474="","",(VLOOKUP(Table_1[[#This Row],[AÇÕES]],'Dados Status Invest STOCKS'!A3460:AD4075,4)/Table_1[[#This Row],[LPA]]))/100,0)</f>
        <v>0.20303030303030301</v>
      </c>
      <c r="K3474" s="64">
        <f>IFERROR(IF(Ações!$B3474="","",VLOOKUP(Table_1[[#This Row],[AÇÕES]],'Dados Status Invest STOCKS'!A3460:AD4075,2)),0)</f>
        <v>8.86</v>
      </c>
      <c r="L3474" s="65">
        <f>IFERROR(IF(Ações!$B3474="","",VLOOKUP(Table_1[[#This Row],[AÇÕES]],'Dados Status Invest STOCKS'!A3460:AD4075,3)/100),0)</f>
        <v>0</v>
      </c>
      <c r="M3474" s="66">
        <f>IFERROR(IF(Ações!$B3474="","",VLOOKUP(Table_1[[#This Row],[AÇÕES]],'Dados Status Invest STOCKS'!A3460:AD4075,28)),0)</f>
        <v>-0.66</v>
      </c>
      <c r="N3474" s="66">
        <f>IFERROR(IF(Ações!$B3474="","",VLOOKUP(Table_1[[#This Row],[AÇÕES]],'Dados Status Invest STOCKS'!A3460:AD4075,27)),0)</f>
        <v>4.4400000000000004</v>
      </c>
      <c r="O3474" s="66">
        <f>IFERROR(IF(Ações!$L3474="","",Ações!$K3474*Ações!$L3474),0)</f>
        <v>0</v>
      </c>
      <c r="P3474" s="67">
        <f t="shared" si="54"/>
        <v>0.06</v>
      </c>
      <c r="Q3474" s="67">
        <f>IFERROR(Ações!$O3474/Ações!$M3474,0)</f>
        <v>0</v>
      </c>
      <c r="R3474" s="67">
        <f>IFERROR(IF(Ações!$B3474="","",VLOOKUP(Table_1[[#This Row],[AÇÕES]],'Dados Status Invest STOCKS'!A3460:AD4075,18)/100),0)</f>
        <v>-0.1487</v>
      </c>
      <c r="S3474" s="65">
        <f>IFERROR(IF(Ações!$B3474="","",VLOOKUP(Table_1[[#This Row],[AÇÕES]],'Dados Status Invest STOCKS'!A3460:AD4075,25)/100),0)</f>
        <v>0</v>
      </c>
      <c r="T3474" s="67">
        <f>(1-Ações!$Q3474)*Ações!$R3474</f>
        <v>-0.1487</v>
      </c>
      <c r="U3474" s="68">
        <f>IF(Ações!$S3474=0,Ações!$T3474,IF(Ações!$T3474=0,Ações!$S3474,AVERAGE(Ações!$S3474,Ações!$T3474)))</f>
        <v>-0.1487</v>
      </c>
    </row>
    <row r="3475" spans="2:21" ht="15" customHeight="1" x14ac:dyDescent="0.2">
      <c r="B3475" s="63" t="str">
        <f>IFERROR('Dados Status Invest STOCKS'!A3462,"-")</f>
        <v>ORN</v>
      </c>
      <c r="C3475" s="45">
        <f>IFERROR((Ações!$D3475-Ações!$K3475)/Ações!$D3475,0)</f>
        <v>0</v>
      </c>
      <c r="D3475" s="46">
        <f>(Ações!$O3475)/0.06</f>
        <v>0</v>
      </c>
      <c r="E3475" s="47">
        <f>IFERROR((Ações!$F3475-Ações!$K3475)/Ações!$F3475,0)</f>
        <v>0</v>
      </c>
      <c r="F3475" s="46" t="str">
        <f>IF(OR(Ações!$N3475&lt;0,Ações!$M3475&lt;0),"",(22.5*Ações!$M3475*Ações!$N3475)^0.5)</f>
        <v/>
      </c>
      <c r="G3475" s="47">
        <f>IFERROR((Ações!$H3475-Ações!$K3475)/Ações!$H3475,0)</f>
        <v>0</v>
      </c>
      <c r="H3475" s="48">
        <f>IFERROR(Ações!$I3475/(Ações!$P3475-Table_1[[#This Row],[CAGR LUCRO 5A]]),0)</f>
        <v>0</v>
      </c>
      <c r="I3475" s="48">
        <f>IF(Ações!$S3475&lt;0,"",Ações!$O3475*(1+Ações!$S3475))</f>
        <v>0</v>
      </c>
      <c r="J3475" s="49">
        <f>IFERROR(IF(Ações!$B3475="","",(VLOOKUP(Table_1[[#This Row],[AÇÕES]],'Dados Status Invest STOCKS'!A3461:AD4076,4)/Table_1[[#This Row],[LPA]]))/100,0)</f>
        <v>7.6057142857142859</v>
      </c>
      <c r="K3475" s="64">
        <f>IFERROR(IF(Ações!$B3475="","",VLOOKUP(Table_1[[#This Row],[AÇÕES]],'Dados Status Invest STOCKS'!A3461:AD4076,2)),0)</f>
        <v>3.55</v>
      </c>
      <c r="L3475" s="65">
        <f>IFERROR(IF(Ações!$B3475="","",VLOOKUP(Table_1[[#This Row],[AÇÕES]],'Dados Status Invest STOCKS'!A3461:AD4076,3)/100),0)</f>
        <v>0</v>
      </c>
      <c r="M3475" s="66">
        <f>IFERROR(IF(Ações!$B3475="","",VLOOKUP(Table_1[[#This Row],[AÇÕES]],'Dados Status Invest STOCKS'!A3461:AD4076,28)),0)</f>
        <v>-7.0000000000000007E-2</v>
      </c>
      <c r="N3475" s="66">
        <f>IFERROR(IF(Ações!$B3475="","",VLOOKUP(Table_1[[#This Row],[AÇÕES]],'Dados Status Invest STOCKS'!A3461:AD4076,27)),0)</f>
        <v>5.04</v>
      </c>
      <c r="O3475" s="66">
        <f>IFERROR(IF(Ações!$L3475="","",Ações!$K3475*Ações!$L3475),0)</f>
        <v>0</v>
      </c>
      <c r="P3475" s="67">
        <f t="shared" si="54"/>
        <v>0.06</v>
      </c>
      <c r="Q3475" s="67">
        <f>IFERROR(Ações!$O3475/Ações!$M3475,0)</f>
        <v>0</v>
      </c>
      <c r="R3475" s="67">
        <f>IFERROR(IF(Ações!$B3475="","",VLOOKUP(Table_1[[#This Row],[AÇÕES]],'Dados Status Invest STOCKS'!A3461:AD4076,18)/100),0)</f>
        <v>-1.32E-2</v>
      </c>
      <c r="S3475" s="65">
        <f>IFERROR(IF(Ações!$B3475="","",VLOOKUP(Table_1[[#This Row],[AÇÕES]],'Dados Status Invest STOCKS'!A3461:AD4076,25)/100),0)</f>
        <v>0</v>
      </c>
      <c r="T3475" s="67">
        <f>(1-Ações!$Q3475)*Ações!$R3475</f>
        <v>-1.32E-2</v>
      </c>
      <c r="U3475" s="68">
        <f>IF(Ações!$S3475=0,Ações!$T3475,IF(Ações!$T3475=0,Ações!$S3475,AVERAGE(Ações!$S3475,Ações!$T3475)))</f>
        <v>-1.32E-2</v>
      </c>
    </row>
    <row r="3476" spans="2:21" ht="15" customHeight="1" x14ac:dyDescent="0.2">
      <c r="B3476" s="63" t="str">
        <f>IFERROR('Dados Status Invest STOCKS'!A3463,"-")</f>
        <v>ORRF</v>
      </c>
      <c r="C3476" s="45">
        <f>IFERROR((Ações!$D3476-Ações!$K3476)/Ações!$D3476,0)</f>
        <v>-1.0338983050847455</v>
      </c>
      <c r="D3476" s="46">
        <f>(Ações!$O3476)/0.06</f>
        <v>12.316250000000002</v>
      </c>
      <c r="E3476" s="47">
        <f>IFERROR((Ações!$F3476-Ações!$K3476)/Ações!$F3476,0)</f>
        <v>0.39982045082968892</v>
      </c>
      <c r="F3476" s="46">
        <f>IF(OR(Ações!$N3476&lt;0,Ações!$M3476&lt;0),"",(22.5*Ações!$M3476*Ações!$N3476)^0.5)</f>
        <v>41.737510107815488</v>
      </c>
      <c r="G3476" s="47">
        <f>IFERROR((Ações!$H3476-Ações!$K3476)/Ações!$H3476,0)</f>
        <v>6.7029163607732984</v>
      </c>
      <c r="H3476" s="48">
        <f>IFERROR(Ações!$I3476/(Ações!$P3476-Table_1[[#This Row],[CAGR LUCRO 5A]]),0)</f>
        <v>-4.3924894589552235</v>
      </c>
      <c r="I3476" s="48">
        <f>IF(Ações!$S3476&lt;0,"",Ações!$O3476*(1+Ações!$S3476))</f>
        <v>0.94174974</v>
      </c>
      <c r="J3476" s="49">
        <f>IFERROR(IF(Ações!$B3476="","",(VLOOKUP(Table_1[[#This Row],[AÇÕES]],'Dados Status Invest STOCKS'!A3462:AD4077,4)/Table_1[[#This Row],[LPA]]))/100,0)</f>
        <v>2.3993808049535607E-2</v>
      </c>
      <c r="K3476" s="64">
        <f>IFERROR(IF(Ações!$B3476="","",VLOOKUP(Table_1[[#This Row],[AÇÕES]],'Dados Status Invest STOCKS'!A3462:AD4077,2)),0)</f>
        <v>25.05</v>
      </c>
      <c r="L3476" s="65">
        <f>IFERROR(IF(Ações!$B3476="","",VLOOKUP(Table_1[[#This Row],[AÇÕES]],'Dados Status Invest STOCKS'!A3462:AD4077,3)/100),0)</f>
        <v>2.9500000000000002E-2</v>
      </c>
      <c r="M3476" s="66">
        <f>IFERROR(IF(Ações!$B3476="","",VLOOKUP(Table_1[[#This Row],[AÇÕES]],'Dados Status Invest STOCKS'!A3462:AD4077,28)),0)</f>
        <v>3.23</v>
      </c>
      <c r="N3476" s="66">
        <f>IFERROR(IF(Ações!$B3476="","",VLOOKUP(Table_1[[#This Row],[AÇÕES]],'Dados Status Invest STOCKS'!A3462:AD4077,27)),0)</f>
        <v>23.97</v>
      </c>
      <c r="O3476" s="66">
        <f>IFERROR(IF(Ações!$L3476="","",Ações!$K3476*Ações!$L3476),0)</f>
        <v>0.73897500000000005</v>
      </c>
      <c r="P3476" s="67">
        <f t="shared" si="54"/>
        <v>0.06</v>
      </c>
      <c r="Q3476" s="67">
        <f>IFERROR(Ações!$O3476/Ações!$M3476,0)</f>
        <v>0.22878482972136224</v>
      </c>
      <c r="R3476" s="67">
        <f>IFERROR(IF(Ações!$B3476="","",VLOOKUP(Table_1[[#This Row],[AÇÕES]],'Dados Status Invest STOCKS'!A3462:AD4077,18)/100),0)</f>
        <v>0.13489999999999999</v>
      </c>
      <c r="S3476" s="65">
        <f>IFERROR(IF(Ações!$B3476="","",VLOOKUP(Table_1[[#This Row],[AÇÕES]],'Dados Status Invest STOCKS'!A3462:AD4077,25)/100),0)</f>
        <v>0.27440000000000003</v>
      </c>
      <c r="T3476" s="67">
        <f>(1-Ações!$Q3476)*Ações!$R3476</f>
        <v>0.10403692647058822</v>
      </c>
      <c r="U3476" s="68">
        <f>IF(Ações!$S3476=0,Ações!$T3476,IF(Ações!$T3476=0,Ações!$S3476,AVERAGE(Ações!$S3476,Ações!$T3476)))</f>
        <v>0.18921846323529412</v>
      </c>
    </row>
    <row r="3477" spans="2:21" ht="15" customHeight="1" x14ac:dyDescent="0.2">
      <c r="B3477" s="63" t="str">
        <f>IFERROR('Dados Status Invest STOCKS'!A3464,"-")</f>
        <v>ORTX</v>
      </c>
      <c r="C3477" s="45">
        <f>IFERROR((Ações!$D3477-Ações!$K3477)/Ações!$D3477,0)</f>
        <v>0</v>
      </c>
      <c r="D3477" s="46">
        <f>(Ações!$O3477)/0.06</f>
        <v>0</v>
      </c>
      <c r="E3477" s="47">
        <f>IFERROR((Ações!$F3477-Ações!$K3477)/Ações!$F3477,0)</f>
        <v>0</v>
      </c>
      <c r="F3477" s="46" t="str">
        <f>IF(OR(Ações!$N3477&lt;0,Ações!$M3477&lt;0),"",(22.5*Ações!$M3477*Ações!$N3477)^0.5)</f>
        <v/>
      </c>
      <c r="G3477" s="47">
        <f>IFERROR((Ações!$H3477-Ações!$K3477)/Ações!$H3477,0)</f>
        <v>0</v>
      </c>
      <c r="H3477" s="48">
        <f>IFERROR(Ações!$I3477/(Ações!$P3477-Table_1[[#This Row],[CAGR LUCRO 5A]]),0)</f>
        <v>0</v>
      </c>
      <c r="I3477" s="48">
        <f>IF(Ações!$S3477&lt;0,"",Ações!$O3477*(1+Ações!$S3477))</f>
        <v>0</v>
      </c>
      <c r="J3477" s="49">
        <f>IFERROR(IF(Ações!$B3477="","",(VLOOKUP(Table_1[[#This Row],[AÇÕES]],'Dados Status Invest STOCKS'!A3463:AD4078,4)/Table_1[[#This Row],[LPA]]))/100,0)</f>
        <v>7.6106194690265493E-3</v>
      </c>
      <c r="K3477" s="64">
        <f>IFERROR(IF(Ações!$B3477="","",VLOOKUP(Table_1[[#This Row],[AÇÕES]],'Dados Status Invest STOCKS'!A3463:AD4078,2)),0)</f>
        <v>0.97</v>
      </c>
      <c r="L3477" s="65">
        <f>IFERROR(IF(Ações!$B3477="","",VLOOKUP(Table_1[[#This Row],[AÇÕES]],'Dados Status Invest STOCKS'!A3463:AD4078,3)/100),0)</f>
        <v>0</v>
      </c>
      <c r="M3477" s="66">
        <f>IFERROR(IF(Ações!$B3477="","",VLOOKUP(Table_1[[#This Row],[AÇÕES]],'Dados Status Invest STOCKS'!A3463:AD4078,28)),0)</f>
        <v>-1.1299999999999999</v>
      </c>
      <c r="N3477" s="66">
        <f>IFERROR(IF(Ações!$B3477="","",VLOOKUP(Table_1[[#This Row],[AÇÕES]],'Dados Status Invest STOCKS'!A3463:AD4078,27)),0)</f>
        <v>1.92</v>
      </c>
      <c r="O3477" s="66">
        <f>IFERROR(IF(Ações!$L3477="","",Ações!$K3477*Ações!$L3477),0)</f>
        <v>0</v>
      </c>
      <c r="P3477" s="67">
        <f t="shared" si="54"/>
        <v>0.06</v>
      </c>
      <c r="Q3477" s="67">
        <f>IFERROR(Ações!$O3477/Ações!$M3477,0)</f>
        <v>0</v>
      </c>
      <c r="R3477" s="67">
        <f>IFERROR(IF(Ações!$B3477="","",VLOOKUP(Table_1[[#This Row],[AÇÕES]],'Dados Status Invest STOCKS'!A3463:AD4078,18)/100),0)</f>
        <v>-0.58789999999999998</v>
      </c>
      <c r="S3477" s="65">
        <f>IFERROR(IF(Ações!$B3477="","",VLOOKUP(Table_1[[#This Row],[AÇÕES]],'Dados Status Invest STOCKS'!A3463:AD4078,25)/100),0)</f>
        <v>0</v>
      </c>
      <c r="T3477" s="67">
        <f>(1-Ações!$Q3477)*Ações!$R3477</f>
        <v>-0.58789999999999998</v>
      </c>
      <c r="U3477" s="68">
        <f>IF(Ações!$S3477=0,Ações!$T3477,IF(Ações!$T3477=0,Ações!$S3477,AVERAGE(Ações!$S3477,Ações!$T3477)))</f>
        <v>-0.58789999999999998</v>
      </c>
    </row>
    <row r="3478" spans="2:21" ht="15" customHeight="1" x14ac:dyDescent="0.2">
      <c r="B3478" s="63" t="str">
        <f>IFERROR('Dados Status Invest STOCKS'!A3465,"-")</f>
        <v>OSBC</v>
      </c>
      <c r="C3478" s="45">
        <f>IFERROR((Ações!$D3478-Ações!$K3478)/Ações!$D3478,0)</f>
        <v>-4.0420168067226889</v>
      </c>
      <c r="D3478" s="46">
        <f>(Ações!$O3478)/0.06</f>
        <v>2.6774999999999998</v>
      </c>
      <c r="E3478" s="47">
        <f>IFERROR((Ações!$F3478-Ações!$K3478)/Ações!$F3478,0)</f>
        <v>0.25091239486652922</v>
      </c>
      <c r="F3478" s="46">
        <f>IF(OR(Ações!$N3478&lt;0,Ações!$M3478&lt;0),"",(22.5*Ações!$M3478*Ações!$N3478)^0.5)</f>
        <v>18.021924148103611</v>
      </c>
      <c r="G3478" s="47">
        <f>IFERROR((Ações!$H3478-Ações!$K3478)/Ações!$H3478,0)</f>
        <v>7.9385552386092062</v>
      </c>
      <c r="H3478" s="48">
        <f>IFERROR(Ações!$I3478/(Ações!$P3478-Table_1[[#This Row],[CAGR LUCRO 5A]]),0)</f>
        <v>-1.9456499999999999</v>
      </c>
      <c r="I3478" s="48">
        <f>IF(Ações!$S3478&lt;0,"",Ações!$O3478*(1+Ações!$S3478))</f>
        <v>0.18561500999999997</v>
      </c>
      <c r="J3478" s="49">
        <f>IFERROR(IF(Ações!$B3478="","",(VLOOKUP(Table_1[[#This Row],[AÇÕES]],'Dados Status Invest STOCKS'!A3464:AD4079,4)/Table_1[[#This Row],[LPA]]))/100,0)</f>
        <v>8.085271317829458E-2</v>
      </c>
      <c r="K3478" s="64">
        <f>IFERROR(IF(Ações!$B3478="","",VLOOKUP(Table_1[[#This Row],[AÇÕES]],'Dados Status Invest STOCKS'!A3464:AD4079,2)),0)</f>
        <v>13.5</v>
      </c>
      <c r="L3478" s="65">
        <f>IFERROR(IF(Ações!$B3478="","",VLOOKUP(Table_1[[#This Row],[AÇÕES]],'Dados Status Invest STOCKS'!A3464:AD4079,3)/100),0)</f>
        <v>1.1899999999999999E-2</v>
      </c>
      <c r="M3478" s="66">
        <f>IFERROR(IF(Ações!$B3478="","",VLOOKUP(Table_1[[#This Row],[AÇÕES]],'Dados Status Invest STOCKS'!A3464:AD4079,28)),0)</f>
        <v>1.29</v>
      </c>
      <c r="N3478" s="66">
        <f>IFERROR(IF(Ações!$B3478="","",VLOOKUP(Table_1[[#This Row],[AÇÕES]],'Dados Status Invest STOCKS'!A3464:AD4079,27)),0)</f>
        <v>11.19</v>
      </c>
      <c r="O3478" s="66">
        <f>IFERROR(IF(Ações!$L3478="","",Ações!$K3478*Ações!$L3478),0)</f>
        <v>0.16064999999999999</v>
      </c>
      <c r="P3478" s="67">
        <f t="shared" si="54"/>
        <v>0.06</v>
      </c>
      <c r="Q3478" s="67">
        <f>IFERROR(Ações!$O3478/Ações!$M3478,0)</f>
        <v>0.12453488372093022</v>
      </c>
      <c r="R3478" s="67">
        <f>IFERROR(IF(Ações!$B3478="","",VLOOKUP(Table_1[[#This Row],[AÇÕES]],'Dados Status Invest STOCKS'!A3464:AD4079,18)/100),0)</f>
        <v>0.1157</v>
      </c>
      <c r="S3478" s="65">
        <f>IFERROR(IF(Ações!$B3478="","",VLOOKUP(Table_1[[#This Row],[AÇÕES]],'Dados Status Invest STOCKS'!A3464:AD4079,25)/100),0)</f>
        <v>0.15539999999999998</v>
      </c>
      <c r="T3478" s="67">
        <f>(1-Ações!$Q3478)*Ações!$R3478</f>
        <v>0.10129131395348837</v>
      </c>
      <c r="U3478" s="68">
        <f>IF(Ações!$S3478=0,Ações!$T3478,IF(Ações!$T3478=0,Ações!$S3478,AVERAGE(Ações!$S3478,Ações!$T3478)))</f>
        <v>0.12834565697674416</v>
      </c>
    </row>
    <row r="3479" spans="2:21" ht="15" customHeight="1" x14ac:dyDescent="0.2">
      <c r="B3479" s="63" t="str">
        <f>IFERROR('Dados Status Invest STOCKS'!A3466,"-")</f>
        <v>OSG</v>
      </c>
      <c r="C3479" s="45">
        <f>IFERROR((Ações!$D3479-Ações!$K3479)/Ações!$D3479,0)</f>
        <v>0</v>
      </c>
      <c r="D3479" s="46">
        <f>(Ações!$O3479)/0.06</f>
        <v>0</v>
      </c>
      <c r="E3479" s="47">
        <f>IFERROR((Ações!$F3479-Ações!$K3479)/Ações!$F3479,0)</f>
        <v>0</v>
      </c>
      <c r="F3479" s="46" t="str">
        <f>IF(OR(Ações!$N3479&lt;0,Ações!$M3479&lt;0),"",(22.5*Ações!$M3479*Ações!$N3479)^0.5)</f>
        <v/>
      </c>
      <c r="G3479" s="47">
        <f>IFERROR((Ações!$H3479-Ações!$K3479)/Ações!$H3479,0)</f>
        <v>0</v>
      </c>
      <c r="H3479" s="48">
        <f>IFERROR(Ações!$I3479/(Ações!$P3479-Table_1[[#This Row],[CAGR LUCRO 5A]]),0)</f>
        <v>0</v>
      </c>
      <c r="I3479" s="48" t="str">
        <f>IF(Ações!$S3479&lt;0,"",Ações!$O3479*(1+Ações!$S3479))</f>
        <v/>
      </c>
      <c r="J3479" s="49">
        <f>IFERROR(IF(Ações!$B3479="","",(VLOOKUP(Table_1[[#This Row],[AÇÕES]],'Dados Status Invest STOCKS'!A3465:AD4080,4)/Table_1[[#This Row],[LPA]]))/100,0)</f>
        <v>7.0999999999999994E-2</v>
      </c>
      <c r="K3479" s="64">
        <f>IFERROR(IF(Ações!$B3479="","",VLOOKUP(Table_1[[#This Row],[AÇÕES]],'Dados Status Invest STOCKS'!A3465:AD4080,2)),0)</f>
        <v>1.77</v>
      </c>
      <c r="L3479" s="65">
        <f>IFERROR(IF(Ações!$B3479="","",VLOOKUP(Table_1[[#This Row],[AÇÕES]],'Dados Status Invest STOCKS'!A3465:AD4080,3)/100),0)</f>
        <v>0</v>
      </c>
      <c r="M3479" s="66">
        <f>IFERROR(IF(Ações!$B3479="","",VLOOKUP(Table_1[[#This Row],[AÇÕES]],'Dados Status Invest STOCKS'!A3465:AD4080,28)),0)</f>
        <v>-0.5</v>
      </c>
      <c r="N3479" s="66">
        <f>IFERROR(IF(Ações!$B3479="","",VLOOKUP(Table_1[[#This Row],[AÇÕES]],'Dados Status Invest STOCKS'!A3465:AD4080,27)),0)</f>
        <v>3.88</v>
      </c>
      <c r="O3479" s="66">
        <f>IFERROR(IF(Ações!$L3479="","",Ações!$K3479*Ações!$L3479),0)</f>
        <v>0</v>
      </c>
      <c r="P3479" s="67">
        <f t="shared" si="54"/>
        <v>0.06</v>
      </c>
      <c r="Q3479" s="67">
        <f>IFERROR(Ações!$O3479/Ações!$M3479,0)</f>
        <v>0</v>
      </c>
      <c r="R3479" s="67">
        <f>IFERROR(IF(Ações!$B3479="","",VLOOKUP(Table_1[[#This Row],[AÇÕES]],'Dados Status Invest STOCKS'!A3465:AD4080,18)/100),0)</f>
        <v>-0.1283</v>
      </c>
      <c r="S3479" s="65">
        <f>IFERROR(IF(Ações!$B3479="","",VLOOKUP(Table_1[[#This Row],[AÇÕES]],'Dados Status Invest STOCKS'!A3465:AD4080,25)/100),0)</f>
        <v>-0.36210000000000003</v>
      </c>
      <c r="T3479" s="67">
        <f>(1-Ações!$Q3479)*Ações!$R3479</f>
        <v>-0.1283</v>
      </c>
      <c r="U3479" s="68">
        <f>IF(Ações!$S3479=0,Ações!$T3479,IF(Ações!$T3479=0,Ações!$S3479,AVERAGE(Ações!$S3479,Ações!$T3479)))</f>
        <v>-0.24520000000000003</v>
      </c>
    </row>
    <row r="3480" spans="2:21" ht="15" customHeight="1" x14ac:dyDescent="0.2">
      <c r="B3480" s="63" t="str">
        <f>IFERROR('Dados Status Invest STOCKS'!A3467,"-")</f>
        <v>OSH</v>
      </c>
      <c r="C3480" s="45">
        <f>IFERROR((Ações!$D3480-Ações!$K3480)/Ações!$D3480,0)</f>
        <v>0</v>
      </c>
      <c r="D3480" s="46">
        <f>(Ações!$O3480)/0.06</f>
        <v>0</v>
      </c>
      <c r="E3480" s="47">
        <f>IFERROR((Ações!$F3480-Ações!$K3480)/Ações!$F3480,0)</f>
        <v>0</v>
      </c>
      <c r="F3480" s="46" t="str">
        <f>IF(OR(Ações!$N3480&lt;0,Ações!$M3480&lt;0),"",(22.5*Ações!$M3480*Ações!$N3480)^0.5)</f>
        <v/>
      </c>
      <c r="G3480" s="47">
        <f>IFERROR((Ações!$H3480-Ações!$K3480)/Ações!$H3480,0)</f>
        <v>0</v>
      </c>
      <c r="H3480" s="48">
        <f>IFERROR(Ações!$I3480/(Ações!$P3480-Table_1[[#This Row],[CAGR LUCRO 5A]]),0)</f>
        <v>0</v>
      </c>
      <c r="I3480" s="48">
        <f>IF(Ações!$S3480&lt;0,"",Ações!$O3480*(1+Ações!$S3480))</f>
        <v>0</v>
      </c>
      <c r="J3480" s="49">
        <f>IFERROR(IF(Ações!$B3480="","",(VLOOKUP(Table_1[[#This Row],[AÇÕES]],'Dados Status Invest STOCKS'!A3466:AD4081,4)/Table_1[[#This Row],[LPA]]))/100,0)</f>
        <v>8.2281879194630869E-2</v>
      </c>
      <c r="K3480" s="64">
        <f>IFERROR(IF(Ações!$B3480="","",VLOOKUP(Table_1[[#This Row],[AÇÕES]],'Dados Status Invest STOCKS'!A3466:AD4081,2)),0)</f>
        <v>18.22</v>
      </c>
      <c r="L3480" s="65">
        <f>IFERROR(IF(Ações!$B3480="","",VLOOKUP(Table_1[[#This Row],[AÇÕES]],'Dados Status Invest STOCKS'!A3466:AD4081,3)/100),0)</f>
        <v>0</v>
      </c>
      <c r="M3480" s="66">
        <f>IFERROR(IF(Ações!$B3480="","",VLOOKUP(Table_1[[#This Row],[AÇÕES]],'Dados Status Invest STOCKS'!A3466:AD4081,28)),0)</f>
        <v>-1.49</v>
      </c>
      <c r="N3480" s="66">
        <f>IFERROR(IF(Ações!$B3480="","",VLOOKUP(Table_1[[#This Row],[AÇÕES]],'Dados Status Invest STOCKS'!A3466:AD4081,27)),0)</f>
        <v>0.63</v>
      </c>
      <c r="O3480" s="66">
        <f>IFERROR(IF(Ações!$L3480="","",Ações!$K3480*Ações!$L3480),0)</f>
        <v>0</v>
      </c>
      <c r="P3480" s="67">
        <f t="shared" si="54"/>
        <v>0.06</v>
      </c>
      <c r="Q3480" s="67">
        <f>IFERROR(Ações!$O3480/Ações!$M3480,0)</f>
        <v>0</v>
      </c>
      <c r="R3480" s="67">
        <f>IFERROR(IF(Ações!$B3480="","",VLOOKUP(Table_1[[#This Row],[AÇÕES]],'Dados Status Invest STOCKS'!A3466:AD4081,18)/100),0)</f>
        <v>-2.3708</v>
      </c>
      <c r="S3480" s="65">
        <f>IFERROR(IF(Ações!$B3480="","",VLOOKUP(Table_1[[#This Row],[AÇÕES]],'Dados Status Invest STOCKS'!A3466:AD4081,25)/100),0)</f>
        <v>0</v>
      </c>
      <c r="T3480" s="67">
        <f>(1-Ações!$Q3480)*Ações!$R3480</f>
        <v>-2.3708</v>
      </c>
      <c r="U3480" s="68">
        <f>IF(Ações!$S3480=0,Ações!$T3480,IF(Ações!$T3480=0,Ações!$S3480,AVERAGE(Ações!$S3480,Ações!$T3480)))</f>
        <v>-2.3708</v>
      </c>
    </row>
    <row r="3481" spans="2:21" ht="15" customHeight="1" x14ac:dyDescent="0.2">
      <c r="B3481" s="63" t="str">
        <f>IFERROR('Dados Status Invest STOCKS'!A3468,"-")</f>
        <v>OSIS</v>
      </c>
      <c r="C3481" s="45">
        <f>IFERROR((Ações!$D3481-Ações!$K3481)/Ações!$D3481,0)</f>
        <v>0</v>
      </c>
      <c r="D3481" s="46">
        <f>(Ações!$O3481)/0.06</f>
        <v>0</v>
      </c>
      <c r="E3481" s="47">
        <f>IFERROR((Ações!$F3481-Ações!$K3481)/Ações!$F3481,0)</f>
        <v>-0.45685643912716828</v>
      </c>
      <c r="F3481" s="46">
        <f>IF(OR(Ações!$N3481&lt;0,Ações!$M3481&lt;0),"",(22.5*Ações!$M3481*Ações!$N3481)^0.5)</f>
        <v>60.417758151060191</v>
      </c>
      <c r="G3481" s="47">
        <f>IFERROR((Ações!$H3481-Ações!$K3481)/Ações!$H3481,0)</f>
        <v>0</v>
      </c>
      <c r="H3481" s="48">
        <f>IFERROR(Ações!$I3481/(Ações!$P3481-Table_1[[#This Row],[CAGR LUCRO 5A]]),0)</f>
        <v>0</v>
      </c>
      <c r="I3481" s="48">
        <f>IF(Ações!$S3481&lt;0,"",Ações!$O3481*(1+Ações!$S3481))</f>
        <v>0</v>
      </c>
      <c r="J3481" s="49">
        <f>IFERROR(IF(Ações!$B3481="","",(VLOOKUP(Table_1[[#This Row],[AÇÕES]],'Dados Status Invest STOCKS'!A3467:AD4082,4)/Table_1[[#This Row],[LPA]]))/100,0)</f>
        <v>4.0385438972162742E-2</v>
      </c>
      <c r="K3481" s="64">
        <f>IFERROR(IF(Ações!$B3481="","",VLOOKUP(Table_1[[#This Row],[AÇÕES]],'Dados Status Invest STOCKS'!A3467:AD4082,2)),0)</f>
        <v>88.02</v>
      </c>
      <c r="L3481" s="65">
        <f>IFERROR(IF(Ações!$B3481="","",VLOOKUP(Table_1[[#This Row],[AÇÕES]],'Dados Status Invest STOCKS'!A3467:AD4082,3)/100),0)</f>
        <v>0</v>
      </c>
      <c r="M3481" s="66">
        <f>IFERROR(IF(Ações!$B3481="","",VLOOKUP(Table_1[[#This Row],[AÇÕES]],'Dados Status Invest STOCKS'!A3467:AD4082,28)),0)</f>
        <v>4.67</v>
      </c>
      <c r="N3481" s="66">
        <f>IFERROR(IF(Ações!$B3481="","",VLOOKUP(Table_1[[#This Row],[AÇÕES]],'Dados Status Invest STOCKS'!A3467:AD4082,27)),0)</f>
        <v>34.74</v>
      </c>
      <c r="O3481" s="66">
        <f>IFERROR(IF(Ações!$L3481="","",Ações!$K3481*Ações!$L3481),0)</f>
        <v>0</v>
      </c>
      <c r="P3481" s="67">
        <f t="shared" si="54"/>
        <v>0.06</v>
      </c>
      <c r="Q3481" s="67">
        <f>IFERROR(Ações!$O3481/Ações!$M3481,0)</f>
        <v>0</v>
      </c>
      <c r="R3481" s="67">
        <f>IFERROR(IF(Ações!$B3481="","",VLOOKUP(Table_1[[#This Row],[AÇÕES]],'Dados Status Invest STOCKS'!A3467:AD4082,18)/100),0)</f>
        <v>0.13439999999999999</v>
      </c>
      <c r="S3481" s="65">
        <f>IFERROR(IF(Ações!$B3481="","",VLOOKUP(Table_1[[#This Row],[AÇÕES]],'Dados Status Invest STOCKS'!A3467:AD4082,25)/100),0)</f>
        <v>0.23139999999999999</v>
      </c>
      <c r="T3481" s="67">
        <f>(1-Ações!$Q3481)*Ações!$R3481</f>
        <v>0.13439999999999999</v>
      </c>
      <c r="U3481" s="68">
        <f>IF(Ações!$S3481=0,Ações!$T3481,IF(Ações!$T3481=0,Ações!$S3481,AVERAGE(Ações!$S3481,Ações!$T3481)))</f>
        <v>0.18290000000000001</v>
      </c>
    </row>
    <row r="3482" spans="2:21" ht="15" customHeight="1" x14ac:dyDescent="0.2">
      <c r="B3482" s="63" t="str">
        <f>IFERROR('Dados Status Invest STOCKS'!A3469,"-")</f>
        <v>OSK</v>
      </c>
      <c r="C3482" s="45">
        <f>IFERROR((Ações!$D3482-Ações!$K3482)/Ações!$D3482,0)</f>
        <v>-4.1724137931034484</v>
      </c>
      <c r="D3482" s="46">
        <f>(Ações!$O3482)/0.06</f>
        <v>22.573600000000003</v>
      </c>
      <c r="E3482" s="47">
        <f>IFERROR((Ações!$F3482-Ações!$K3482)/Ações!$F3482,0)</f>
        <v>-0.34119213481034866</v>
      </c>
      <c r="F3482" s="46">
        <f>IF(OR(Ações!$N3482&lt;0,Ações!$M3482&lt;0),"",(22.5*Ações!$M3482*Ações!$N3482)^0.5)</f>
        <v>87.056877959182529</v>
      </c>
      <c r="G3482" s="47">
        <f>IFERROR((Ações!$H3482-Ações!$K3482)/Ações!$H3482,0)</f>
        <v>9.0447972062211139</v>
      </c>
      <c r="H3482" s="48">
        <f>IFERROR(Ações!$I3482/(Ações!$P3482-Table_1[[#This Row],[CAGR LUCRO 5A]]),0)</f>
        <v>-14.513728190650779</v>
      </c>
      <c r="I3482" s="48">
        <f>IF(Ações!$S3482&lt;0,"",Ações!$O3482*(1+Ações!$S3482))</f>
        <v>1.5834477456</v>
      </c>
      <c r="J3482" s="49">
        <f>IFERROR(IF(Ações!$B3482="","",(VLOOKUP(Table_1[[#This Row],[AÇÕES]],'Dados Status Invest STOCKS'!A3468:AD4083,4)/Table_1[[#This Row],[LPA]]))/100,0)</f>
        <v>2.3814285714285718E-2</v>
      </c>
      <c r="K3482" s="64">
        <f>IFERROR(IF(Ações!$B3482="","",VLOOKUP(Table_1[[#This Row],[AÇÕES]],'Dados Status Invest STOCKS'!A3468:AD4083,2)),0)</f>
        <v>116.76</v>
      </c>
      <c r="L3482" s="65">
        <f>IFERROR(IF(Ações!$B3482="","",VLOOKUP(Table_1[[#This Row],[AÇÕES]],'Dados Status Invest STOCKS'!A3468:AD4083,3)/100),0)</f>
        <v>1.1599999999999999E-2</v>
      </c>
      <c r="M3482" s="66">
        <f>IFERROR(IF(Ações!$B3482="","",VLOOKUP(Table_1[[#This Row],[AÇÕES]],'Dados Status Invest STOCKS'!A3468:AD4083,28)),0)</f>
        <v>7</v>
      </c>
      <c r="N3482" s="66">
        <f>IFERROR(IF(Ações!$B3482="","",VLOOKUP(Table_1[[#This Row],[AÇÕES]],'Dados Status Invest STOCKS'!A3468:AD4083,27)),0)</f>
        <v>48.12</v>
      </c>
      <c r="O3482" s="66">
        <f>IFERROR(IF(Ações!$L3482="","",Ações!$K3482*Ações!$L3482),0)</f>
        <v>1.3544160000000001</v>
      </c>
      <c r="P3482" s="67">
        <f t="shared" si="54"/>
        <v>0.06</v>
      </c>
      <c r="Q3482" s="67">
        <f>IFERROR(Ações!$O3482/Ações!$M3482,0)</f>
        <v>0.19348800000000002</v>
      </c>
      <c r="R3482" s="67">
        <f>IFERROR(IF(Ações!$B3482="","",VLOOKUP(Table_1[[#This Row],[AÇÕES]],'Dados Status Invest STOCKS'!A3468:AD4083,18)/100),0)</f>
        <v>0.14550000000000002</v>
      </c>
      <c r="S3482" s="65">
        <f>IFERROR(IF(Ações!$B3482="","",VLOOKUP(Table_1[[#This Row],[AÇÕES]],'Dados Status Invest STOCKS'!A3468:AD4083,25)/100),0)</f>
        <v>0.1691</v>
      </c>
      <c r="T3482" s="67">
        <f>(1-Ações!$Q3482)*Ações!$R3482</f>
        <v>0.11734749600000001</v>
      </c>
      <c r="U3482" s="68">
        <f>IF(Ações!$S3482=0,Ações!$T3482,IF(Ações!$T3482=0,Ações!$S3482,AVERAGE(Ações!$S3482,Ações!$T3482)))</f>
        <v>0.14322374800000001</v>
      </c>
    </row>
    <row r="3483" spans="2:21" ht="15" customHeight="1" x14ac:dyDescent="0.2">
      <c r="B3483" s="63" t="str">
        <f>IFERROR('Dados Status Invest STOCKS'!A3470,"-")</f>
        <v>OSMT</v>
      </c>
      <c r="C3483" s="45">
        <f>IFERROR((Ações!$D3483-Ações!$K3483)/Ações!$D3483,0)</f>
        <v>0</v>
      </c>
      <c r="D3483" s="46">
        <f>(Ações!$O3483)/0.06</f>
        <v>0</v>
      </c>
      <c r="E3483" s="47">
        <f>IFERROR((Ações!$F3483-Ações!$K3483)/Ações!$F3483,0)</f>
        <v>0</v>
      </c>
      <c r="F3483" s="46" t="str">
        <f>IF(OR(Ações!$N3483&lt;0,Ações!$M3483&lt;0),"",(22.5*Ações!$M3483*Ações!$N3483)^0.5)</f>
        <v/>
      </c>
      <c r="G3483" s="47">
        <f>IFERROR((Ações!$H3483-Ações!$K3483)/Ações!$H3483,0)</f>
        <v>0</v>
      </c>
      <c r="H3483" s="48">
        <f>IFERROR(Ações!$I3483/(Ações!$P3483-Table_1[[#This Row],[CAGR LUCRO 5A]]),0)</f>
        <v>0</v>
      </c>
      <c r="I3483" s="48">
        <f>IF(Ações!$S3483&lt;0,"",Ações!$O3483*(1+Ações!$S3483))</f>
        <v>0</v>
      </c>
      <c r="J3483" s="49">
        <f>IFERROR(IF(Ações!$B3483="","",(VLOOKUP(Table_1[[#This Row],[AÇÕES]],'Dados Status Invest STOCKS'!A3469:AD4084,4)/Table_1[[#This Row],[LPA]]))/100,0)</f>
        <v>7.6666666666666671E-3</v>
      </c>
      <c r="K3483" s="64">
        <f>IFERROR(IF(Ações!$B3483="","",VLOOKUP(Table_1[[#This Row],[AÇÕES]],'Dados Status Invest STOCKS'!A3469:AD4084,2)),0)</f>
        <v>1.1100000000000001</v>
      </c>
      <c r="L3483" s="65">
        <f>IFERROR(IF(Ações!$B3483="","",VLOOKUP(Table_1[[#This Row],[AÇÕES]],'Dados Status Invest STOCKS'!A3469:AD4084,3)/100),0)</f>
        <v>0</v>
      </c>
      <c r="M3483" s="66">
        <f>IFERROR(IF(Ações!$B3483="","",VLOOKUP(Table_1[[#This Row],[AÇÕES]],'Dados Status Invest STOCKS'!A3469:AD4084,28)),0)</f>
        <v>-1.2</v>
      </c>
      <c r="N3483" s="66">
        <f>IFERROR(IF(Ações!$B3483="","",VLOOKUP(Table_1[[#This Row],[AÇÕES]],'Dados Status Invest STOCKS'!A3469:AD4084,27)),0)</f>
        <v>0.66</v>
      </c>
      <c r="O3483" s="66">
        <f>IFERROR(IF(Ações!$L3483="","",Ações!$K3483*Ações!$L3483),0)</f>
        <v>0</v>
      </c>
      <c r="P3483" s="67">
        <f t="shared" si="54"/>
        <v>0.06</v>
      </c>
      <c r="Q3483" s="67">
        <f>IFERROR(Ações!$O3483/Ações!$M3483,0)</f>
        <v>0</v>
      </c>
      <c r="R3483" s="67">
        <f>IFERROR(IF(Ações!$B3483="","",VLOOKUP(Table_1[[#This Row],[AÇÕES]],'Dados Status Invest STOCKS'!A3469:AD4084,18)/100),0)</f>
        <v>-1.8277000000000001</v>
      </c>
      <c r="S3483" s="65">
        <f>IFERROR(IF(Ações!$B3483="","",VLOOKUP(Table_1[[#This Row],[AÇÕES]],'Dados Status Invest STOCKS'!A3469:AD4084,25)/100),0)</f>
        <v>0</v>
      </c>
      <c r="T3483" s="67">
        <f>(1-Ações!$Q3483)*Ações!$R3483</f>
        <v>-1.8277000000000001</v>
      </c>
      <c r="U3483" s="68">
        <f>IF(Ações!$S3483=0,Ações!$T3483,IF(Ações!$T3483=0,Ações!$S3483,AVERAGE(Ações!$S3483,Ações!$T3483)))</f>
        <v>-1.8277000000000001</v>
      </c>
    </row>
    <row r="3484" spans="2:21" ht="15" customHeight="1" x14ac:dyDescent="0.2">
      <c r="B3484" s="63" t="str">
        <f>IFERROR('Dados Status Invest STOCKS'!A3471,"-")</f>
        <v>OSN</v>
      </c>
      <c r="C3484" s="45">
        <f>IFERROR((Ações!$D3484-Ações!$K3484)/Ações!$D3484,0)</f>
        <v>0</v>
      </c>
      <c r="D3484" s="46">
        <f>(Ações!$O3484)/0.06</f>
        <v>0</v>
      </c>
      <c r="E3484" s="47">
        <f>IFERROR((Ações!$F3484-Ações!$K3484)/Ações!$F3484,0)</f>
        <v>0.7380957620614278</v>
      </c>
      <c r="F3484" s="46">
        <f>IF(OR(Ações!$N3484&lt;0,Ações!$M3484&lt;0),"",(22.5*Ações!$M3484*Ações!$N3484)^0.5)</f>
        <v>19.281856757065697</v>
      </c>
      <c r="G3484" s="47">
        <f>IFERROR((Ações!$H3484-Ações!$K3484)/Ações!$H3484,0)</f>
        <v>0</v>
      </c>
      <c r="H3484" s="48">
        <f>IFERROR(Ações!$I3484/(Ações!$P3484-Table_1[[#This Row],[CAGR LUCRO 5A]]),0)</f>
        <v>0</v>
      </c>
      <c r="I3484" s="48">
        <f>IF(Ações!$S3484&lt;0,"",Ações!$O3484*(1+Ações!$S3484))</f>
        <v>0</v>
      </c>
      <c r="J3484" s="49">
        <f>IFERROR(IF(Ações!$B3484="","",(VLOOKUP(Table_1[[#This Row],[AÇÕES]],'Dados Status Invest STOCKS'!A3470:AD4085,4)/Table_1[[#This Row],[LPA]]))/100,0)</f>
        <v>7.6913580246913582E-2</v>
      </c>
      <c r="K3484" s="64">
        <f>IFERROR(IF(Ações!$B3484="","",VLOOKUP(Table_1[[#This Row],[AÇÕES]],'Dados Status Invest STOCKS'!A3470:AD4085,2)),0)</f>
        <v>5.05</v>
      </c>
      <c r="L3484" s="65">
        <f>IFERROR(IF(Ações!$B3484="","",VLOOKUP(Table_1[[#This Row],[AÇÕES]],'Dados Status Invest STOCKS'!A3470:AD4085,3)/100),0)</f>
        <v>0</v>
      </c>
      <c r="M3484" s="66">
        <f>IFERROR(IF(Ações!$B3484="","",VLOOKUP(Table_1[[#This Row],[AÇÕES]],'Dados Status Invest STOCKS'!A3470:AD4085,28)),0)</f>
        <v>0.81</v>
      </c>
      <c r="N3484" s="66">
        <f>IFERROR(IF(Ações!$B3484="","",VLOOKUP(Table_1[[#This Row],[AÇÕES]],'Dados Status Invest STOCKS'!A3470:AD4085,27)),0)</f>
        <v>20.399999999999999</v>
      </c>
      <c r="O3484" s="66">
        <f>IFERROR(IF(Ações!$L3484="","",Ações!$K3484*Ações!$L3484),0)</f>
        <v>0</v>
      </c>
      <c r="P3484" s="67">
        <f t="shared" si="54"/>
        <v>0.06</v>
      </c>
      <c r="Q3484" s="67">
        <f>IFERROR(Ações!$O3484/Ações!$M3484,0)</f>
        <v>0</v>
      </c>
      <c r="R3484" s="67">
        <f>IFERROR(IF(Ações!$B3484="","",VLOOKUP(Table_1[[#This Row],[AÇÕES]],'Dados Status Invest STOCKS'!A3470:AD4085,18)/100),0)</f>
        <v>3.9699999999999999E-2</v>
      </c>
      <c r="S3484" s="65">
        <f>IFERROR(IF(Ações!$B3484="","",VLOOKUP(Table_1[[#This Row],[AÇÕES]],'Dados Status Invest STOCKS'!A3470:AD4085,25)/100),0)</f>
        <v>0.13439999999999999</v>
      </c>
      <c r="T3484" s="67">
        <f>(1-Ações!$Q3484)*Ações!$R3484</f>
        <v>3.9699999999999999E-2</v>
      </c>
      <c r="U3484" s="68">
        <f>IF(Ações!$S3484=0,Ações!$T3484,IF(Ações!$T3484=0,Ações!$S3484,AVERAGE(Ações!$S3484,Ações!$T3484)))</f>
        <v>8.7049999999999988E-2</v>
      </c>
    </row>
    <row r="3485" spans="2:21" ht="15" customHeight="1" x14ac:dyDescent="0.2">
      <c r="B3485" s="63" t="str">
        <f>IFERROR('Dados Status Invest STOCKS'!A3472,"-")</f>
        <v>OSPN</v>
      </c>
      <c r="C3485" s="45">
        <f>IFERROR((Ações!$D3485-Ações!$K3485)/Ações!$D3485,0)</f>
        <v>0</v>
      </c>
      <c r="D3485" s="46">
        <f>(Ações!$O3485)/0.06</f>
        <v>0</v>
      </c>
      <c r="E3485" s="47">
        <f>IFERROR((Ações!$F3485-Ações!$K3485)/Ações!$F3485,0)</f>
        <v>0</v>
      </c>
      <c r="F3485" s="46" t="str">
        <f>IF(OR(Ações!$N3485&lt;0,Ações!$M3485&lt;0),"",(22.5*Ações!$M3485*Ações!$N3485)^0.5)</f>
        <v/>
      </c>
      <c r="G3485" s="47">
        <f>IFERROR((Ações!$H3485-Ações!$K3485)/Ações!$H3485,0)</f>
        <v>0</v>
      </c>
      <c r="H3485" s="48">
        <f>IFERROR(Ações!$I3485/(Ações!$P3485-Table_1[[#This Row],[CAGR LUCRO 5A]]),0)</f>
        <v>0</v>
      </c>
      <c r="I3485" s="48">
        <f>IF(Ações!$S3485&lt;0,"",Ações!$O3485*(1+Ações!$S3485))</f>
        <v>0</v>
      </c>
      <c r="J3485" s="49">
        <f>IFERROR(IF(Ações!$B3485="","",(VLOOKUP(Table_1[[#This Row],[AÇÕES]],'Dados Status Invest STOCKS'!A3471:AD4086,4)/Table_1[[#This Row],[LPA]]))/100,0)</f>
        <v>0.75956521739130423</v>
      </c>
      <c r="K3485" s="64">
        <f>IFERROR(IF(Ações!$B3485="","",VLOOKUP(Table_1[[#This Row],[AÇÕES]],'Dados Status Invest STOCKS'!A3471:AD4086,2)),0)</f>
        <v>16.23</v>
      </c>
      <c r="L3485" s="65">
        <f>IFERROR(IF(Ações!$B3485="","",VLOOKUP(Table_1[[#This Row],[AÇÕES]],'Dados Status Invest STOCKS'!A3471:AD4086,3)/100),0)</f>
        <v>0</v>
      </c>
      <c r="M3485" s="66">
        <f>IFERROR(IF(Ações!$B3485="","",VLOOKUP(Table_1[[#This Row],[AÇÕES]],'Dados Status Invest STOCKS'!A3471:AD4086,28)),0)</f>
        <v>-0.46</v>
      </c>
      <c r="N3485" s="66">
        <f>IFERROR(IF(Ações!$B3485="","",VLOOKUP(Table_1[[#This Row],[AÇÕES]],'Dados Status Invest STOCKS'!A3471:AD4086,27)),0)</f>
        <v>5.77</v>
      </c>
      <c r="O3485" s="66">
        <f>IFERROR(IF(Ações!$L3485="","",Ações!$K3485*Ações!$L3485),0)</f>
        <v>0</v>
      </c>
      <c r="P3485" s="67">
        <f t="shared" si="54"/>
        <v>0.06</v>
      </c>
      <c r="Q3485" s="67">
        <f>IFERROR(Ações!$O3485/Ações!$M3485,0)</f>
        <v>0</v>
      </c>
      <c r="R3485" s="67">
        <f>IFERROR(IF(Ações!$B3485="","",VLOOKUP(Table_1[[#This Row],[AÇÕES]],'Dados Status Invest STOCKS'!A3471:AD4086,18)/100),0)</f>
        <v>-8.0500000000000002E-2</v>
      </c>
      <c r="S3485" s="65">
        <f>IFERROR(IF(Ações!$B3485="","",VLOOKUP(Table_1[[#This Row],[AÇÕES]],'Dados Status Invest STOCKS'!A3471:AD4086,25)/100),0)</f>
        <v>0</v>
      </c>
      <c r="T3485" s="67">
        <f>(1-Ações!$Q3485)*Ações!$R3485</f>
        <v>-8.0500000000000002E-2</v>
      </c>
      <c r="U3485" s="68">
        <f>IF(Ações!$S3485=0,Ações!$T3485,IF(Ações!$T3485=0,Ações!$S3485,AVERAGE(Ações!$S3485,Ações!$T3485)))</f>
        <v>-8.0500000000000002E-2</v>
      </c>
    </row>
    <row r="3486" spans="2:21" ht="15" customHeight="1" x14ac:dyDescent="0.2">
      <c r="B3486" s="63" t="str">
        <f>IFERROR('Dados Status Invest STOCKS'!A3473,"-")</f>
        <v>OSS</v>
      </c>
      <c r="C3486" s="45">
        <f>IFERROR((Ações!$D3486-Ações!$K3486)/Ações!$D3486,0)</f>
        <v>0</v>
      </c>
      <c r="D3486" s="46">
        <f>(Ações!$O3486)/0.06</f>
        <v>0</v>
      </c>
      <c r="E3486" s="47">
        <f>IFERROR((Ações!$F3486-Ações!$K3486)/Ações!$F3486,0)</f>
        <v>-0.38481457462591795</v>
      </c>
      <c r="F3486" s="46">
        <f>IF(OR(Ações!$N3486&lt;0,Ações!$M3486&lt;0),"",(22.5*Ações!$M3486*Ações!$N3486)^0.5)</f>
        <v>2.852367437761131</v>
      </c>
      <c r="G3486" s="47">
        <f>IFERROR((Ações!$H3486-Ações!$K3486)/Ações!$H3486,0)</f>
        <v>0</v>
      </c>
      <c r="H3486" s="48">
        <f>IFERROR(Ações!$I3486/(Ações!$P3486-Table_1[[#This Row],[CAGR LUCRO 5A]]),0)</f>
        <v>0</v>
      </c>
      <c r="I3486" s="48">
        <f>IF(Ações!$S3486&lt;0,"",Ações!$O3486*(1+Ações!$S3486))</f>
        <v>0</v>
      </c>
      <c r="J3486" s="49">
        <f>IFERROR(IF(Ações!$B3486="","",(VLOOKUP(Table_1[[#This Row],[AÇÕES]],'Dados Status Invest STOCKS'!A3472:AD4087,4)/Table_1[[#This Row],[LPA]]))/100,0)</f>
        <v>1.5549999999999999</v>
      </c>
      <c r="K3486" s="64">
        <f>IFERROR(IF(Ações!$B3486="","",VLOOKUP(Table_1[[#This Row],[AÇÕES]],'Dados Status Invest STOCKS'!A3472:AD4087,2)),0)</f>
        <v>3.95</v>
      </c>
      <c r="L3486" s="65">
        <f>IFERROR(IF(Ações!$B3486="","",VLOOKUP(Table_1[[#This Row],[AÇÕES]],'Dados Status Invest STOCKS'!A3472:AD4087,3)/100),0)</f>
        <v>0</v>
      </c>
      <c r="M3486" s="66">
        <f>IFERROR(IF(Ações!$B3486="","",VLOOKUP(Table_1[[#This Row],[AÇÕES]],'Dados Status Invest STOCKS'!A3472:AD4087,28)),0)</f>
        <v>0.16</v>
      </c>
      <c r="N3486" s="66">
        <f>IFERROR(IF(Ações!$B3486="","",VLOOKUP(Table_1[[#This Row],[AÇÕES]],'Dados Status Invest STOCKS'!A3472:AD4087,27)),0)</f>
        <v>2.2599999999999998</v>
      </c>
      <c r="O3486" s="66">
        <f>IFERROR(IF(Ações!$L3486="","",Ações!$K3486*Ações!$L3486),0)</f>
        <v>0</v>
      </c>
      <c r="P3486" s="67">
        <f t="shared" si="54"/>
        <v>0.06</v>
      </c>
      <c r="Q3486" s="67">
        <f>IFERROR(Ações!$O3486/Ações!$M3486,0)</f>
        <v>0</v>
      </c>
      <c r="R3486" s="67">
        <f>IFERROR(IF(Ações!$B3486="","",VLOOKUP(Table_1[[#This Row],[AÇÕES]],'Dados Status Invest STOCKS'!A3472:AD4087,18)/100),0)</f>
        <v>7.0199999999999999E-2</v>
      </c>
      <c r="S3486" s="65">
        <f>IFERROR(IF(Ações!$B3486="","",VLOOKUP(Table_1[[#This Row],[AÇÕES]],'Dados Status Invest STOCKS'!A3472:AD4087,25)/100),0)</f>
        <v>0</v>
      </c>
      <c r="T3486" s="67">
        <f>(1-Ações!$Q3486)*Ações!$R3486</f>
        <v>7.0199999999999999E-2</v>
      </c>
      <c r="U3486" s="68">
        <f>IF(Ações!$S3486=0,Ações!$T3486,IF(Ações!$T3486=0,Ações!$S3486,AVERAGE(Ações!$S3486,Ações!$T3486)))</f>
        <v>7.0199999999999999E-2</v>
      </c>
    </row>
    <row r="3487" spans="2:21" ht="15" customHeight="1" x14ac:dyDescent="0.2">
      <c r="B3487" s="63" t="str">
        <f>IFERROR('Dados Status Invest STOCKS'!A3474,"-")</f>
        <v>OSTK</v>
      </c>
      <c r="C3487" s="45">
        <f>IFERROR((Ações!$D3487-Ações!$K3487)/Ações!$D3487,0)</f>
        <v>0</v>
      </c>
      <c r="D3487" s="46">
        <f>(Ações!$O3487)/0.06</f>
        <v>0</v>
      </c>
      <c r="E3487" s="47">
        <f>IFERROR((Ações!$F3487-Ações!$K3487)/Ações!$F3487,0)</f>
        <v>0.23575338931050308</v>
      </c>
      <c r="F3487" s="46">
        <f>IF(OR(Ações!$N3487&lt;0,Ações!$M3487&lt;0),"",(22.5*Ações!$M3487*Ações!$N3487)^0.5)</f>
        <v>56.421578318937513</v>
      </c>
      <c r="G3487" s="47">
        <f>IFERROR((Ações!$H3487-Ações!$K3487)/Ações!$H3487,0)</f>
        <v>0</v>
      </c>
      <c r="H3487" s="48">
        <f>IFERROR(Ações!$I3487/(Ações!$P3487-Table_1[[#This Row],[CAGR LUCRO 5A]]),0)</f>
        <v>0</v>
      </c>
      <c r="I3487" s="48">
        <f>IF(Ações!$S3487&lt;0,"",Ações!$O3487*(1+Ações!$S3487))</f>
        <v>0</v>
      </c>
      <c r="J3487" s="49">
        <f>IFERROR(IF(Ações!$B3487="","",(VLOOKUP(Table_1[[#This Row],[AÇÕES]],'Dados Status Invest STOCKS'!A3473:AD4088,4)/Table_1[[#This Row],[LPA]]))/100,0)</f>
        <v>5.8624708624708637E-3</v>
      </c>
      <c r="K3487" s="64">
        <f>IFERROR(IF(Ações!$B3487="","",VLOOKUP(Table_1[[#This Row],[AÇÕES]],'Dados Status Invest STOCKS'!A3473:AD4088,2)),0)</f>
        <v>43.12</v>
      </c>
      <c r="L3487" s="65">
        <f>IFERROR(IF(Ações!$B3487="","",VLOOKUP(Table_1[[#This Row],[AÇÕES]],'Dados Status Invest STOCKS'!A3473:AD4088,3)/100),0)</f>
        <v>0</v>
      </c>
      <c r="M3487" s="66">
        <f>IFERROR(IF(Ações!$B3487="","",VLOOKUP(Table_1[[#This Row],[AÇÕES]],'Dados Status Invest STOCKS'!A3473:AD4088,28)),0)</f>
        <v>8.58</v>
      </c>
      <c r="N3487" s="66">
        <f>IFERROR(IF(Ações!$B3487="","",VLOOKUP(Table_1[[#This Row],[AÇÕES]],'Dados Status Invest STOCKS'!A3473:AD4088,27)),0)</f>
        <v>16.489999999999998</v>
      </c>
      <c r="O3487" s="66">
        <f>IFERROR(IF(Ações!$L3487="","",Ações!$K3487*Ações!$L3487),0)</f>
        <v>0</v>
      </c>
      <c r="P3487" s="67">
        <f t="shared" si="54"/>
        <v>0.06</v>
      </c>
      <c r="Q3487" s="67">
        <f>IFERROR(Ações!$O3487/Ações!$M3487,0)</f>
        <v>0</v>
      </c>
      <c r="R3487" s="67">
        <f>IFERROR(IF(Ações!$B3487="","",VLOOKUP(Table_1[[#This Row],[AÇÕES]],'Dados Status Invest STOCKS'!A3473:AD4088,18)/100),0)</f>
        <v>0.52039999999999997</v>
      </c>
      <c r="S3487" s="65">
        <f>IFERROR(IF(Ações!$B3487="","",VLOOKUP(Table_1[[#This Row],[AÇÕES]],'Dados Status Invest STOCKS'!A3473:AD4088,25)/100),0)</f>
        <v>0.87049999999999994</v>
      </c>
      <c r="T3487" s="67">
        <f>(1-Ações!$Q3487)*Ações!$R3487</f>
        <v>0.52039999999999997</v>
      </c>
      <c r="U3487" s="68">
        <f>IF(Ações!$S3487=0,Ações!$T3487,IF(Ações!$T3487=0,Ações!$S3487,AVERAGE(Ações!$S3487,Ações!$T3487)))</f>
        <v>0.6954499999999999</v>
      </c>
    </row>
    <row r="3488" spans="2:21" ht="15" customHeight="1" x14ac:dyDescent="0.2">
      <c r="B3488" s="63" t="str">
        <f>IFERROR('Dados Status Invest STOCKS'!A3475,"-")</f>
        <v>OSUR</v>
      </c>
      <c r="C3488" s="45">
        <f>IFERROR((Ações!$D3488-Ações!$K3488)/Ações!$D3488,0)</f>
        <v>0</v>
      </c>
      <c r="D3488" s="46">
        <f>(Ações!$O3488)/0.06</f>
        <v>0</v>
      </c>
      <c r="E3488" s="47">
        <f>IFERROR((Ações!$F3488-Ações!$K3488)/Ações!$F3488,0)</f>
        <v>0</v>
      </c>
      <c r="F3488" s="46" t="str">
        <f>IF(OR(Ações!$N3488&lt;0,Ações!$M3488&lt;0),"",(22.5*Ações!$M3488*Ações!$N3488)^0.5)</f>
        <v/>
      </c>
      <c r="G3488" s="47">
        <f>IFERROR((Ações!$H3488-Ações!$K3488)/Ações!$H3488,0)</f>
        <v>0</v>
      </c>
      <c r="H3488" s="48">
        <f>IFERROR(Ações!$I3488/(Ações!$P3488-Table_1[[#This Row],[CAGR LUCRO 5A]]),0)</f>
        <v>0</v>
      </c>
      <c r="I3488" s="48">
        <f>IF(Ações!$S3488&lt;0,"",Ações!$O3488*(1+Ações!$S3488))</f>
        <v>0</v>
      </c>
      <c r="J3488" s="49">
        <f>IFERROR(IF(Ações!$B3488="","",(VLOOKUP(Table_1[[#This Row],[AÇÕES]],'Dados Status Invest STOCKS'!A3474:AD4089,4)/Table_1[[#This Row],[LPA]]))/100,0)</f>
        <v>3.9066666666666667</v>
      </c>
      <c r="K3488" s="64">
        <f>IFERROR(IF(Ações!$B3488="","",VLOOKUP(Table_1[[#This Row],[AÇÕES]],'Dados Status Invest STOCKS'!A3474:AD4089,2)),0)</f>
        <v>8.74</v>
      </c>
      <c r="L3488" s="65">
        <f>IFERROR(IF(Ações!$B3488="","",VLOOKUP(Table_1[[#This Row],[AÇÕES]],'Dados Status Invest STOCKS'!A3474:AD4089,3)/100),0)</f>
        <v>0</v>
      </c>
      <c r="M3488" s="66">
        <f>IFERROR(IF(Ações!$B3488="","",VLOOKUP(Table_1[[#This Row],[AÇÕES]],'Dados Status Invest STOCKS'!A3474:AD4089,28)),0)</f>
        <v>-0.15</v>
      </c>
      <c r="N3488" s="66">
        <f>IFERROR(IF(Ações!$B3488="","",VLOOKUP(Table_1[[#This Row],[AÇÕES]],'Dados Status Invest STOCKS'!A3474:AD4089,27)),0)</f>
        <v>5.38</v>
      </c>
      <c r="O3488" s="66">
        <f>IFERROR(IF(Ações!$L3488="","",Ações!$K3488*Ações!$L3488),0)</f>
        <v>0</v>
      </c>
      <c r="P3488" s="67">
        <f t="shared" si="54"/>
        <v>0.06</v>
      </c>
      <c r="Q3488" s="67">
        <f>IFERROR(Ações!$O3488/Ações!$M3488,0)</f>
        <v>0</v>
      </c>
      <c r="R3488" s="67">
        <f>IFERROR(IF(Ações!$B3488="","",VLOOKUP(Table_1[[#This Row],[AÇÕES]],'Dados Status Invest STOCKS'!A3474:AD4089,18)/100),0)</f>
        <v>-2.7699999999999999E-2</v>
      </c>
      <c r="S3488" s="65">
        <f>IFERROR(IF(Ações!$B3488="","",VLOOKUP(Table_1[[#This Row],[AÇÕES]],'Dados Status Invest STOCKS'!A3474:AD4089,25)/100),0)</f>
        <v>0</v>
      </c>
      <c r="T3488" s="67">
        <f>(1-Ações!$Q3488)*Ações!$R3488</f>
        <v>-2.7699999999999999E-2</v>
      </c>
      <c r="U3488" s="68">
        <f>IF(Ações!$S3488=0,Ações!$T3488,IF(Ações!$T3488=0,Ações!$S3488,AVERAGE(Ações!$S3488,Ações!$T3488)))</f>
        <v>-2.7699999999999999E-2</v>
      </c>
    </row>
    <row r="3489" spans="2:21" ht="15" customHeight="1" x14ac:dyDescent="0.2">
      <c r="B3489" s="63" t="str">
        <f>IFERROR('Dados Status Invest STOCKS'!A3476,"-")</f>
        <v>OSW</v>
      </c>
      <c r="C3489" s="45">
        <f>IFERROR((Ações!$D3489-Ações!$K3489)/Ações!$D3489,0)</f>
        <v>0</v>
      </c>
      <c r="D3489" s="46">
        <f>(Ações!$O3489)/0.06</f>
        <v>0</v>
      </c>
      <c r="E3489" s="47">
        <f>IFERROR((Ações!$F3489-Ações!$K3489)/Ações!$F3489,0)</f>
        <v>0</v>
      </c>
      <c r="F3489" s="46" t="str">
        <f>IF(OR(Ações!$N3489&lt;0,Ações!$M3489&lt;0),"",(22.5*Ações!$M3489*Ações!$N3489)^0.5)</f>
        <v/>
      </c>
      <c r="G3489" s="47">
        <f>IFERROR((Ações!$H3489-Ações!$K3489)/Ações!$H3489,0)</f>
        <v>0</v>
      </c>
      <c r="H3489" s="48">
        <f>IFERROR(Ações!$I3489/(Ações!$P3489-Table_1[[#This Row],[CAGR LUCRO 5A]]),0)</f>
        <v>0</v>
      </c>
      <c r="I3489" s="48">
        <f>IF(Ações!$S3489&lt;0,"",Ações!$O3489*(1+Ações!$S3489))</f>
        <v>0</v>
      </c>
      <c r="J3489" s="49">
        <f>IFERROR(IF(Ações!$B3489="","",(VLOOKUP(Table_1[[#This Row],[AÇÕES]],'Dados Status Invest STOCKS'!A3475:AD4090,4)/Table_1[[#This Row],[LPA]]))/100,0)</f>
        <v>5.2127659574468084E-2</v>
      </c>
      <c r="K3489" s="64">
        <f>IFERROR(IF(Ações!$B3489="","",VLOOKUP(Table_1[[#This Row],[AÇÕES]],'Dados Status Invest STOCKS'!A3475:AD4090,2)),0)</f>
        <v>10.33</v>
      </c>
      <c r="L3489" s="65">
        <f>IFERROR(IF(Ações!$B3489="","",VLOOKUP(Table_1[[#This Row],[AÇÕES]],'Dados Status Invest STOCKS'!A3475:AD4090,3)/100),0)</f>
        <v>0</v>
      </c>
      <c r="M3489" s="66">
        <f>IFERROR(IF(Ações!$B3489="","",VLOOKUP(Table_1[[#This Row],[AÇÕES]],'Dados Status Invest STOCKS'!A3475:AD4090,28)),0)</f>
        <v>-1.41</v>
      </c>
      <c r="N3489" s="66">
        <f>IFERROR(IF(Ações!$B3489="","",VLOOKUP(Table_1[[#This Row],[AÇÕES]],'Dados Status Invest STOCKS'!A3475:AD4090,27)),0)</f>
        <v>3.23</v>
      </c>
      <c r="O3489" s="66">
        <f>IFERROR(IF(Ações!$L3489="","",Ações!$K3489*Ações!$L3489),0)</f>
        <v>0</v>
      </c>
      <c r="P3489" s="67">
        <f t="shared" si="54"/>
        <v>0.06</v>
      </c>
      <c r="Q3489" s="67">
        <f>IFERROR(Ações!$O3489/Ações!$M3489,0)</f>
        <v>0</v>
      </c>
      <c r="R3489" s="67">
        <f>IFERROR(IF(Ações!$B3489="","",VLOOKUP(Table_1[[#This Row],[AÇÕES]],'Dados Status Invest STOCKS'!A3475:AD4090,18)/100),0)</f>
        <v>-0.43490000000000001</v>
      </c>
      <c r="S3489" s="65">
        <f>IFERROR(IF(Ações!$B3489="","",VLOOKUP(Table_1[[#This Row],[AÇÕES]],'Dados Status Invest STOCKS'!A3475:AD4090,25)/100),0)</f>
        <v>0</v>
      </c>
      <c r="T3489" s="67">
        <f>(1-Ações!$Q3489)*Ações!$R3489</f>
        <v>-0.43490000000000001</v>
      </c>
      <c r="U3489" s="68">
        <f>IF(Ações!$S3489=0,Ações!$T3489,IF(Ações!$T3489=0,Ações!$S3489,AVERAGE(Ações!$S3489,Ações!$T3489)))</f>
        <v>-0.43490000000000001</v>
      </c>
    </row>
    <row r="3490" spans="2:21" ht="15" customHeight="1" x14ac:dyDescent="0.2">
      <c r="B3490" s="63" t="str">
        <f>IFERROR('Dados Status Invest STOCKS'!A3477,"-")</f>
        <v>OTEL</v>
      </c>
      <c r="C3490" s="45">
        <f>IFERROR((Ações!$D3490-Ações!$K3490)/Ações!$D3490,0)</f>
        <v>0</v>
      </c>
      <c r="D3490" s="46">
        <f>(Ações!$O3490)/0.06</f>
        <v>0</v>
      </c>
      <c r="E3490" s="47">
        <f>IFERROR((Ações!$F3490-Ações!$K3490)/Ações!$F3490,0)</f>
        <v>0.32892716238284991</v>
      </c>
      <c r="F3490" s="46">
        <f>IF(OR(Ações!$N3490&lt;0,Ações!$M3490&lt;0),"",(22.5*Ações!$M3490*Ações!$N3490)^0.5)</f>
        <v>17.479473676286709</v>
      </c>
      <c r="G3490" s="47">
        <f>IFERROR((Ações!$H3490-Ações!$K3490)/Ações!$H3490,0)</f>
        <v>0</v>
      </c>
      <c r="H3490" s="48">
        <f>IFERROR(Ações!$I3490/(Ações!$P3490-Table_1[[#This Row],[CAGR LUCRO 5A]]),0)</f>
        <v>0</v>
      </c>
      <c r="I3490" s="48" t="str">
        <f>IF(Ações!$S3490&lt;0,"",Ações!$O3490*(1+Ações!$S3490))</f>
        <v/>
      </c>
      <c r="J3490" s="49">
        <f>IFERROR(IF(Ações!$B3490="","",(VLOOKUP(Table_1[[#This Row],[AÇÕES]],'Dados Status Invest STOCKS'!A3476:AD4091,4)/Table_1[[#This Row],[LPA]]))/100,0)</f>
        <v>3.4565217391304345E-2</v>
      </c>
      <c r="K3490" s="64">
        <f>IFERROR(IF(Ações!$B3490="","",VLOOKUP(Table_1[[#This Row],[AÇÕES]],'Dados Status Invest STOCKS'!A3476:AD4091,2)),0)</f>
        <v>11.73</v>
      </c>
      <c r="L3490" s="65">
        <f>IFERROR(IF(Ações!$B3490="","",VLOOKUP(Table_1[[#This Row],[AÇÕES]],'Dados Status Invest STOCKS'!A3476:AD4091,3)/100),0)</f>
        <v>0</v>
      </c>
      <c r="M3490" s="66">
        <f>IFERROR(IF(Ações!$B3490="","",VLOOKUP(Table_1[[#This Row],[AÇÕES]],'Dados Status Invest STOCKS'!A3476:AD4091,28)),0)</f>
        <v>1.84</v>
      </c>
      <c r="N3490" s="66">
        <f>IFERROR(IF(Ações!$B3490="","",VLOOKUP(Table_1[[#This Row],[AÇÕES]],'Dados Status Invest STOCKS'!A3476:AD4091,27)),0)</f>
        <v>7.38</v>
      </c>
      <c r="O3490" s="66">
        <f>IFERROR(IF(Ações!$L3490="","",Ações!$K3490*Ações!$L3490),0)</f>
        <v>0</v>
      </c>
      <c r="P3490" s="67">
        <f t="shared" si="54"/>
        <v>0.06</v>
      </c>
      <c r="Q3490" s="67">
        <f>IFERROR(Ações!$O3490/Ações!$M3490,0)</f>
        <v>0</v>
      </c>
      <c r="R3490" s="67">
        <f>IFERROR(IF(Ações!$B3490="","",VLOOKUP(Table_1[[#This Row],[AÇÕES]],'Dados Status Invest STOCKS'!A3476:AD4091,18)/100),0)</f>
        <v>0.24969999999999998</v>
      </c>
      <c r="S3490" s="65">
        <f>IFERROR(IF(Ações!$B3490="","",VLOOKUP(Table_1[[#This Row],[AÇÕES]],'Dados Status Invest STOCKS'!A3476:AD4091,25)/100),0)</f>
        <v>-3.3599999999999998E-2</v>
      </c>
      <c r="T3490" s="67">
        <f>(1-Ações!$Q3490)*Ações!$R3490</f>
        <v>0.24969999999999998</v>
      </c>
      <c r="U3490" s="68">
        <f>IF(Ações!$S3490=0,Ações!$T3490,IF(Ações!$T3490=0,Ações!$S3490,AVERAGE(Ações!$S3490,Ações!$T3490)))</f>
        <v>0.10804999999999999</v>
      </c>
    </row>
    <row r="3491" spans="2:21" ht="15" customHeight="1" x14ac:dyDescent="0.2">
      <c r="B3491" s="63" t="str">
        <f>IFERROR('Dados Status Invest STOCKS'!A3478,"-")</f>
        <v>OTEX</v>
      </c>
      <c r="C3491" s="45">
        <f>IFERROR((Ações!$D3491-Ações!$K3491)/Ações!$D3491,0)</f>
        <v>-2.3333333333333326</v>
      </c>
      <c r="D3491" s="46">
        <f>(Ações!$O3491)/0.06</f>
        <v>14.022000000000004</v>
      </c>
      <c r="E3491" s="47">
        <f>IFERROR((Ações!$F3491-Ações!$K3491)/Ações!$F3491,0)</f>
        <v>-1.2527014748830603</v>
      </c>
      <c r="F3491" s="46">
        <f>IF(OR(Ações!$N3491&lt;0,Ações!$M3491&lt;0),"",(22.5*Ações!$M3491*Ações!$N3491)^0.5)</f>
        <v>20.748421626716571</v>
      </c>
      <c r="G3491" s="47">
        <f>IFERROR((Ações!$H3491-Ações!$K3491)/Ações!$H3491,0)</f>
        <v>-1.3034431562629634</v>
      </c>
      <c r="H3491" s="48">
        <f>IFERROR(Ações!$I3491/(Ações!$P3491-Table_1[[#This Row],[CAGR LUCRO 5A]]),0)</f>
        <v>20.291362464454981</v>
      </c>
      <c r="I3491" s="48">
        <f>IF(Ações!$S3491&lt;0,"",Ações!$O3491*(1+Ações!$S3491))</f>
        <v>0.85629549600000021</v>
      </c>
      <c r="J3491" s="49">
        <f>IFERROR(IF(Ações!$B3491="","",(VLOOKUP(Table_1[[#This Row],[AÇÕES]],'Dados Status Invest STOCKS'!A3477:AD4092,4)/Table_1[[#This Row],[LPA]]))/100,0)</f>
        <v>0.30306451612903224</v>
      </c>
      <c r="K3491" s="64">
        <f>IFERROR(IF(Ações!$B3491="","",VLOOKUP(Table_1[[#This Row],[AÇÕES]],'Dados Status Invest STOCKS'!A3477:AD4092,2)),0)</f>
        <v>46.74</v>
      </c>
      <c r="L3491" s="65">
        <f>IFERROR(IF(Ações!$B3491="","",VLOOKUP(Table_1[[#This Row],[AÇÕES]],'Dados Status Invest STOCKS'!A3477:AD4092,3)/100),0)</f>
        <v>1.8000000000000002E-2</v>
      </c>
      <c r="M3491" s="66">
        <f>IFERROR(IF(Ações!$B3491="","",VLOOKUP(Table_1[[#This Row],[AÇÕES]],'Dados Status Invest STOCKS'!A3477:AD4092,28)),0)</f>
        <v>1.24</v>
      </c>
      <c r="N3491" s="66">
        <f>IFERROR(IF(Ações!$B3491="","",VLOOKUP(Table_1[[#This Row],[AÇÕES]],'Dados Status Invest STOCKS'!A3477:AD4092,27)),0)</f>
        <v>15.43</v>
      </c>
      <c r="O3491" s="66">
        <f>IFERROR(IF(Ações!$L3491="","",Ações!$K3491*Ações!$L3491),0)</f>
        <v>0.84132000000000018</v>
      </c>
      <c r="P3491" s="67">
        <f t="shared" si="54"/>
        <v>0.06</v>
      </c>
      <c r="Q3491" s="67">
        <f>IFERROR(Ações!$O3491/Ações!$M3491,0)</f>
        <v>0.6784838709677421</v>
      </c>
      <c r="R3491" s="67">
        <f>IFERROR(IF(Ações!$B3491="","",VLOOKUP(Table_1[[#This Row],[AÇÕES]],'Dados Status Invest STOCKS'!A3477:AD4092,18)/100),0)</f>
        <v>8.0600000000000005E-2</v>
      </c>
      <c r="S3491" s="65">
        <f>IFERROR(IF(Ações!$B3491="","",VLOOKUP(Table_1[[#This Row],[AÇÕES]],'Dados Status Invest STOCKS'!A3477:AD4092,25)/100),0)</f>
        <v>1.78E-2</v>
      </c>
      <c r="T3491" s="67">
        <f>(1-Ações!$Q3491)*Ações!$R3491</f>
        <v>2.5914199999999988E-2</v>
      </c>
      <c r="U3491" s="68">
        <f>IF(Ações!$S3491=0,Ações!$T3491,IF(Ações!$T3491=0,Ações!$S3491,AVERAGE(Ações!$S3491,Ações!$T3491)))</f>
        <v>2.1857099999999994E-2</v>
      </c>
    </row>
    <row r="3492" spans="2:21" ht="15" customHeight="1" x14ac:dyDescent="0.2">
      <c r="B3492" s="63" t="str">
        <f>IFERROR('Dados Status Invest STOCKS'!A3479,"-")</f>
        <v>OTIC</v>
      </c>
      <c r="C3492" s="45">
        <f>IFERROR((Ações!$D3492-Ações!$K3492)/Ações!$D3492,0)</f>
        <v>0</v>
      </c>
      <c r="D3492" s="46">
        <f>(Ações!$O3492)/0.06</f>
        <v>0</v>
      </c>
      <c r="E3492" s="47">
        <f>IFERROR((Ações!$F3492-Ações!$K3492)/Ações!$F3492,0)</f>
        <v>0</v>
      </c>
      <c r="F3492" s="46" t="str">
        <f>IF(OR(Ações!$N3492&lt;0,Ações!$M3492&lt;0),"",(22.5*Ações!$M3492*Ações!$N3492)^0.5)</f>
        <v/>
      </c>
      <c r="G3492" s="47">
        <f>IFERROR((Ações!$H3492-Ações!$K3492)/Ações!$H3492,0)</f>
        <v>0</v>
      </c>
      <c r="H3492" s="48">
        <f>IFERROR(Ações!$I3492/(Ações!$P3492-Table_1[[#This Row],[CAGR LUCRO 5A]]),0)</f>
        <v>0</v>
      </c>
      <c r="I3492" s="48">
        <f>IF(Ações!$S3492&lt;0,"",Ações!$O3492*(1+Ações!$S3492))</f>
        <v>0</v>
      </c>
      <c r="J3492" s="49">
        <f>IFERROR(IF(Ações!$B3492="","",(VLOOKUP(Table_1[[#This Row],[AÇÕES]],'Dados Status Invest STOCKS'!A3478:AD4093,4)/Table_1[[#This Row],[LPA]]))/100,0)</f>
        <v>2.5411764705882356E-2</v>
      </c>
      <c r="K3492" s="64">
        <f>IFERROR(IF(Ações!$B3492="","",VLOOKUP(Table_1[[#This Row],[AÇÕES]],'Dados Status Invest STOCKS'!A3478:AD4093,2)),0)</f>
        <v>1.84</v>
      </c>
      <c r="L3492" s="65">
        <f>IFERROR(IF(Ações!$B3492="","",VLOOKUP(Table_1[[#This Row],[AÇÕES]],'Dados Status Invest STOCKS'!A3478:AD4093,3)/100),0)</f>
        <v>0</v>
      </c>
      <c r="M3492" s="66">
        <f>IFERROR(IF(Ações!$B3492="","",VLOOKUP(Table_1[[#This Row],[AÇÕES]],'Dados Status Invest STOCKS'!A3478:AD4093,28)),0)</f>
        <v>-0.85</v>
      </c>
      <c r="N3492" s="66">
        <f>IFERROR(IF(Ações!$B3492="","",VLOOKUP(Table_1[[#This Row],[AÇÕES]],'Dados Status Invest STOCKS'!A3478:AD4093,27)),0)</f>
        <v>1.17</v>
      </c>
      <c r="O3492" s="66">
        <f>IFERROR(IF(Ações!$L3492="","",Ações!$K3492*Ações!$L3492),0)</f>
        <v>0</v>
      </c>
      <c r="P3492" s="67">
        <f t="shared" si="54"/>
        <v>0.06</v>
      </c>
      <c r="Q3492" s="67">
        <f>IFERROR(Ações!$O3492/Ações!$M3492,0)</f>
        <v>0</v>
      </c>
      <c r="R3492" s="67">
        <f>IFERROR(IF(Ações!$B3492="","",VLOOKUP(Table_1[[#This Row],[AÇÕES]],'Dados Status Invest STOCKS'!A3478:AD4093,18)/100),0)</f>
        <v>-0.72510000000000008</v>
      </c>
      <c r="S3492" s="65">
        <f>IFERROR(IF(Ações!$B3492="","",VLOOKUP(Table_1[[#This Row],[AÇÕES]],'Dados Status Invest STOCKS'!A3478:AD4093,25)/100),0)</f>
        <v>0</v>
      </c>
      <c r="T3492" s="67">
        <f>(1-Ações!$Q3492)*Ações!$R3492</f>
        <v>-0.72510000000000008</v>
      </c>
      <c r="U3492" s="68">
        <f>IF(Ações!$S3492=0,Ações!$T3492,IF(Ações!$T3492=0,Ações!$S3492,AVERAGE(Ações!$S3492,Ações!$T3492)))</f>
        <v>-0.72510000000000008</v>
      </c>
    </row>
    <row r="3493" spans="2:21" ht="15" customHeight="1" x14ac:dyDescent="0.2">
      <c r="B3493" s="63" t="str">
        <f>IFERROR('Dados Status Invest STOCKS'!A3480,"-")</f>
        <v>OTIS</v>
      </c>
      <c r="C3493" s="45">
        <f>IFERROR((Ações!$D3493-Ações!$K3493)/Ações!$D3493,0)</f>
        <v>-4.4054054054054061</v>
      </c>
      <c r="D3493" s="46">
        <f>(Ações!$O3493)/0.06</f>
        <v>15.397550000000001</v>
      </c>
      <c r="E3493" s="47">
        <f>IFERROR((Ações!$F3493-Ações!$K3493)/Ações!$F3493,0)</f>
        <v>0</v>
      </c>
      <c r="F3493" s="46" t="str">
        <f>IF(OR(Ações!$N3493&lt;0,Ações!$M3493&lt;0),"",(22.5*Ações!$M3493*Ações!$N3493)^0.5)</f>
        <v/>
      </c>
      <c r="G3493" s="47">
        <f>IFERROR((Ações!$H3493-Ações!$K3493)/Ações!$H3493,0)</f>
        <v>-4.4054054054054061</v>
      </c>
      <c r="H3493" s="48">
        <f>IFERROR(Ações!$I3493/(Ações!$P3493-Table_1[[#This Row],[CAGR LUCRO 5A]]),0)</f>
        <v>15.397550000000001</v>
      </c>
      <c r="I3493" s="48">
        <f>IF(Ações!$S3493&lt;0,"",Ações!$O3493*(1+Ações!$S3493))</f>
        <v>0.92385300000000004</v>
      </c>
      <c r="J3493" s="49">
        <f>IFERROR(IF(Ações!$B3493="","",(VLOOKUP(Table_1[[#This Row],[AÇÕES]],'Dados Status Invest STOCKS'!A3479:AD4094,4)/Table_1[[#This Row],[LPA]]))/100,0)</f>
        <v>0.10164335664335665</v>
      </c>
      <c r="K3493" s="64">
        <f>IFERROR(IF(Ações!$B3493="","",VLOOKUP(Table_1[[#This Row],[AÇÕES]],'Dados Status Invest STOCKS'!A3479:AD4094,2)),0)</f>
        <v>83.23</v>
      </c>
      <c r="L3493" s="65">
        <f>IFERROR(IF(Ações!$B3493="","",VLOOKUP(Table_1[[#This Row],[AÇÕES]],'Dados Status Invest STOCKS'!A3479:AD4094,3)/100),0)</f>
        <v>1.11E-2</v>
      </c>
      <c r="M3493" s="66">
        <f>IFERROR(IF(Ações!$B3493="","",VLOOKUP(Table_1[[#This Row],[AÇÕES]],'Dados Status Invest STOCKS'!A3479:AD4094,28)),0)</f>
        <v>2.86</v>
      </c>
      <c r="N3493" s="66">
        <f>IFERROR(IF(Ações!$B3493="","",VLOOKUP(Table_1[[#This Row],[AÇÕES]],'Dados Status Invest STOCKS'!A3479:AD4094,27)),0)</f>
        <v>-9.07</v>
      </c>
      <c r="O3493" s="66">
        <f>IFERROR(IF(Ações!$L3493="","",Ações!$K3493*Ações!$L3493),0)</f>
        <v>0.92385300000000004</v>
      </c>
      <c r="P3493" s="67">
        <f t="shared" si="54"/>
        <v>0.06</v>
      </c>
      <c r="Q3493" s="67">
        <f>IFERROR(Ações!$O3493/Ações!$M3493,0)</f>
        <v>0.32302552447552452</v>
      </c>
      <c r="R3493" s="67">
        <f>IFERROR(IF(Ações!$B3493="","",VLOOKUP(Table_1[[#This Row],[AÇÕES]],'Dados Status Invest STOCKS'!A3479:AD4094,18)/100),0)</f>
        <v>-0.3155</v>
      </c>
      <c r="S3493" s="65">
        <f>IFERROR(IF(Ações!$B3493="","",VLOOKUP(Table_1[[#This Row],[AÇÕES]],'Dados Status Invest STOCKS'!A3479:AD4094,25)/100),0)</f>
        <v>0</v>
      </c>
      <c r="T3493" s="67">
        <f>(1-Ações!$Q3493)*Ações!$R3493</f>
        <v>-0.21358544702797203</v>
      </c>
      <c r="U3493" s="68">
        <f>IF(Ações!$S3493=0,Ações!$T3493,IF(Ações!$T3493=0,Ações!$S3493,AVERAGE(Ações!$S3493,Ações!$T3493)))</f>
        <v>-0.21358544702797203</v>
      </c>
    </row>
    <row r="3494" spans="2:21" ht="15" customHeight="1" x14ac:dyDescent="0.2">
      <c r="B3494" s="63" t="str">
        <f>IFERROR('Dados Status Invest STOCKS'!A3481,"-")</f>
        <v>OTLK</v>
      </c>
      <c r="C3494" s="45">
        <f>IFERROR((Ações!$D3494-Ações!$K3494)/Ações!$D3494,0)</f>
        <v>0</v>
      </c>
      <c r="D3494" s="46">
        <f>(Ações!$O3494)/0.06</f>
        <v>0</v>
      </c>
      <c r="E3494" s="47">
        <f>IFERROR((Ações!$F3494-Ações!$K3494)/Ações!$F3494,0)</f>
        <v>0</v>
      </c>
      <c r="F3494" s="46" t="str">
        <f>IF(OR(Ações!$N3494&lt;0,Ações!$M3494&lt;0),"",(22.5*Ações!$M3494*Ações!$N3494)^0.5)</f>
        <v/>
      </c>
      <c r="G3494" s="47">
        <f>IFERROR((Ações!$H3494-Ações!$K3494)/Ações!$H3494,0)</f>
        <v>0</v>
      </c>
      <c r="H3494" s="48">
        <f>IFERROR(Ações!$I3494/(Ações!$P3494-Table_1[[#This Row],[CAGR LUCRO 5A]]),0)</f>
        <v>0</v>
      </c>
      <c r="I3494" s="48">
        <f>IF(Ações!$S3494&lt;0,"",Ações!$O3494*(1+Ações!$S3494))</f>
        <v>0</v>
      </c>
      <c r="J3494" s="49">
        <f>IFERROR(IF(Ações!$B3494="","",(VLOOKUP(Table_1[[#This Row],[AÇÕES]],'Dados Status Invest STOCKS'!A3480:AD4095,4)/Table_1[[#This Row],[LPA]]))/100,0)</f>
        <v>0.24416666666666667</v>
      </c>
      <c r="K3494" s="64">
        <f>IFERROR(IF(Ações!$B3494="","",VLOOKUP(Table_1[[#This Row],[AÇÕES]],'Dados Status Invest STOCKS'!A3480:AD4095,2)),0)</f>
        <v>1.39</v>
      </c>
      <c r="L3494" s="65">
        <f>IFERROR(IF(Ações!$B3494="","",VLOOKUP(Table_1[[#This Row],[AÇÕES]],'Dados Status Invest STOCKS'!A3480:AD4095,3)/100),0)</f>
        <v>0</v>
      </c>
      <c r="M3494" s="66">
        <f>IFERROR(IF(Ações!$B3494="","",VLOOKUP(Table_1[[#This Row],[AÇÕES]],'Dados Status Invest STOCKS'!A3480:AD4095,28)),0)</f>
        <v>-0.24</v>
      </c>
      <c r="N3494" s="66">
        <f>IFERROR(IF(Ações!$B3494="","",VLOOKUP(Table_1[[#This Row],[AÇÕES]],'Dados Status Invest STOCKS'!A3480:AD4095,27)),0)</f>
        <v>0.02</v>
      </c>
      <c r="O3494" s="66">
        <f>IFERROR(IF(Ações!$L3494="","",Ações!$K3494*Ações!$L3494),0)</f>
        <v>0</v>
      </c>
      <c r="P3494" s="67">
        <f t="shared" si="54"/>
        <v>0.06</v>
      </c>
      <c r="Q3494" s="67">
        <f>IFERROR(Ações!$O3494/Ações!$M3494,0)</f>
        <v>0</v>
      </c>
      <c r="R3494" s="67">
        <f>IFERROR(IF(Ações!$B3494="","",VLOOKUP(Table_1[[#This Row],[AÇÕES]],'Dados Status Invest STOCKS'!A3480:AD4095,18)/100),0)</f>
        <v>-11.5398</v>
      </c>
      <c r="S3494" s="65">
        <f>IFERROR(IF(Ações!$B3494="","",VLOOKUP(Table_1[[#This Row],[AÇÕES]],'Dados Status Invest STOCKS'!A3480:AD4095,25)/100),0)</f>
        <v>0</v>
      </c>
      <c r="T3494" s="67">
        <f>(1-Ações!$Q3494)*Ações!$R3494</f>
        <v>-11.5398</v>
      </c>
      <c r="U3494" s="68">
        <f>IF(Ações!$S3494=0,Ações!$T3494,IF(Ações!$T3494=0,Ações!$S3494,AVERAGE(Ações!$S3494,Ações!$T3494)))</f>
        <v>-11.5398</v>
      </c>
    </row>
    <row r="3495" spans="2:21" ht="15" customHeight="1" x14ac:dyDescent="0.2">
      <c r="B3495" s="63" t="str">
        <f>IFERROR('Dados Status Invest STOCKS'!A3482,"-")</f>
        <v>OTLKW</v>
      </c>
      <c r="C3495" s="45">
        <f>IFERROR((Ações!$D3495-Ações!$K3495)/Ações!$D3495,0)</f>
        <v>0</v>
      </c>
      <c r="D3495" s="46">
        <f>(Ações!$O3495)/0.06</f>
        <v>0</v>
      </c>
      <c r="E3495" s="47">
        <f>IFERROR((Ações!$F3495-Ações!$K3495)/Ações!$F3495,0)</f>
        <v>0</v>
      </c>
      <c r="F3495" s="46" t="str">
        <f>IF(OR(Ações!$N3495&lt;0,Ações!$M3495&lt;0),"",(22.5*Ações!$M3495*Ações!$N3495)^0.5)</f>
        <v/>
      </c>
      <c r="G3495" s="47">
        <f>IFERROR((Ações!$H3495-Ações!$K3495)/Ações!$H3495,0)</f>
        <v>0</v>
      </c>
      <c r="H3495" s="48">
        <f>IFERROR(Ações!$I3495/(Ações!$P3495-Table_1[[#This Row],[CAGR LUCRO 5A]]),0)</f>
        <v>0</v>
      </c>
      <c r="I3495" s="48">
        <f>IF(Ações!$S3495&lt;0,"",Ações!$O3495*(1+Ações!$S3495))</f>
        <v>0</v>
      </c>
      <c r="J3495" s="49">
        <f>IFERROR(IF(Ações!$B3495="","",(VLOOKUP(Table_1[[#This Row],[AÇÕES]],'Dados Status Invest STOCKS'!A3481:AD4096,4)/Table_1[[#This Row],[LPA]]))/100,0)</f>
        <v>7.0833333333333338E-3</v>
      </c>
      <c r="K3495" s="64">
        <f>IFERROR(IF(Ações!$B3495="","",VLOOKUP(Table_1[[#This Row],[AÇÕES]],'Dados Status Invest STOCKS'!A3481:AD4096,2)),0)</f>
        <v>0.04</v>
      </c>
      <c r="L3495" s="65">
        <f>IFERROR(IF(Ações!$B3495="","",VLOOKUP(Table_1[[#This Row],[AÇÕES]],'Dados Status Invest STOCKS'!A3481:AD4096,3)/100),0)</f>
        <v>0</v>
      </c>
      <c r="M3495" s="66">
        <f>IFERROR(IF(Ações!$B3495="","",VLOOKUP(Table_1[[#This Row],[AÇÕES]],'Dados Status Invest STOCKS'!A3481:AD4096,28)),0)</f>
        <v>-0.24</v>
      </c>
      <c r="N3495" s="66">
        <f>IFERROR(IF(Ações!$B3495="","",VLOOKUP(Table_1[[#This Row],[AÇÕES]],'Dados Status Invest STOCKS'!A3481:AD4096,27)),0)</f>
        <v>0.02</v>
      </c>
      <c r="O3495" s="66">
        <f>IFERROR(IF(Ações!$L3495="","",Ações!$K3495*Ações!$L3495),0)</f>
        <v>0</v>
      </c>
      <c r="P3495" s="67">
        <f t="shared" si="54"/>
        <v>0.06</v>
      </c>
      <c r="Q3495" s="67">
        <f>IFERROR(Ações!$O3495/Ações!$M3495,0)</f>
        <v>0</v>
      </c>
      <c r="R3495" s="67">
        <f>IFERROR(IF(Ações!$B3495="","",VLOOKUP(Table_1[[#This Row],[AÇÕES]],'Dados Status Invest STOCKS'!A3481:AD4096,18)/100),0)</f>
        <v>-11.5398</v>
      </c>
      <c r="S3495" s="65">
        <f>IFERROR(IF(Ações!$B3495="","",VLOOKUP(Table_1[[#This Row],[AÇÕES]],'Dados Status Invest STOCKS'!A3481:AD4096,25)/100),0)</f>
        <v>0</v>
      </c>
      <c r="T3495" s="67">
        <f>(1-Ações!$Q3495)*Ações!$R3495</f>
        <v>-11.5398</v>
      </c>
      <c r="U3495" s="68">
        <f>IF(Ações!$S3495=0,Ações!$T3495,IF(Ações!$T3495=0,Ações!$S3495,AVERAGE(Ações!$S3495,Ações!$T3495)))</f>
        <v>-11.5398</v>
      </c>
    </row>
    <row r="3496" spans="2:21" ht="15" customHeight="1" x14ac:dyDescent="0.2">
      <c r="B3496" s="63" t="str">
        <f>IFERROR('Dados Status Invest STOCKS'!A3483,"-")</f>
        <v>OTRK</v>
      </c>
      <c r="C3496" s="45">
        <f>IFERROR((Ações!$D3496-Ações!$K3496)/Ações!$D3496,0)</f>
        <v>0</v>
      </c>
      <c r="D3496" s="46">
        <f>(Ações!$O3496)/0.06</f>
        <v>0</v>
      </c>
      <c r="E3496" s="47">
        <f>IFERROR((Ações!$F3496-Ações!$K3496)/Ações!$F3496,0)</f>
        <v>0</v>
      </c>
      <c r="F3496" s="46" t="str">
        <f>IF(OR(Ações!$N3496&lt;0,Ações!$M3496&lt;0),"",(22.5*Ações!$M3496*Ações!$N3496)^0.5)</f>
        <v/>
      </c>
      <c r="G3496" s="47">
        <f>IFERROR((Ações!$H3496-Ações!$K3496)/Ações!$H3496,0)</f>
        <v>0</v>
      </c>
      <c r="H3496" s="48">
        <f>IFERROR(Ações!$I3496/(Ações!$P3496-Table_1[[#This Row],[CAGR LUCRO 5A]]),0)</f>
        <v>0</v>
      </c>
      <c r="I3496" s="48">
        <f>IF(Ações!$S3496&lt;0,"",Ações!$O3496*(1+Ações!$S3496))</f>
        <v>0</v>
      </c>
      <c r="J3496" s="49">
        <f>IFERROR(IF(Ações!$B3496="","",(VLOOKUP(Table_1[[#This Row],[AÇÕES]],'Dados Status Invest STOCKS'!A3482:AD4097,4)/Table_1[[#This Row],[LPA]]))/100,0)</f>
        <v>3.0377358490566039E-2</v>
      </c>
      <c r="K3496" s="64">
        <f>IFERROR(IF(Ações!$B3496="","",VLOOKUP(Table_1[[#This Row],[AÇÕES]],'Dados Status Invest STOCKS'!A3482:AD4097,2)),0)</f>
        <v>3.41</v>
      </c>
      <c r="L3496" s="65">
        <f>IFERROR(IF(Ações!$B3496="","",VLOOKUP(Table_1[[#This Row],[AÇÕES]],'Dados Status Invest STOCKS'!A3482:AD4097,3)/100),0)</f>
        <v>0</v>
      </c>
      <c r="M3496" s="66">
        <f>IFERROR(IF(Ações!$B3496="","",VLOOKUP(Table_1[[#This Row],[AÇÕES]],'Dados Status Invest STOCKS'!A3482:AD4097,28)),0)</f>
        <v>-1.06</v>
      </c>
      <c r="N3496" s="66">
        <f>IFERROR(IF(Ações!$B3496="","",VLOOKUP(Table_1[[#This Row],[AÇÕES]],'Dados Status Invest STOCKS'!A3482:AD4097,27)),0)</f>
        <v>2.73</v>
      </c>
      <c r="O3496" s="66">
        <f>IFERROR(IF(Ações!$L3496="","",Ações!$K3496*Ações!$L3496),0)</f>
        <v>0</v>
      </c>
      <c r="P3496" s="67">
        <f t="shared" si="54"/>
        <v>0.06</v>
      </c>
      <c r="Q3496" s="67">
        <f>IFERROR(Ações!$O3496/Ações!$M3496,0)</f>
        <v>0</v>
      </c>
      <c r="R3496" s="67">
        <f>IFERROR(IF(Ações!$B3496="","",VLOOKUP(Table_1[[#This Row],[AÇÕES]],'Dados Status Invest STOCKS'!A3482:AD4097,18)/100),0)</f>
        <v>-0.3886</v>
      </c>
      <c r="S3496" s="65">
        <f>IFERROR(IF(Ações!$B3496="","",VLOOKUP(Table_1[[#This Row],[AÇÕES]],'Dados Status Invest STOCKS'!A3482:AD4097,25)/100),0)</f>
        <v>0</v>
      </c>
      <c r="T3496" s="67">
        <f>(1-Ações!$Q3496)*Ações!$R3496</f>
        <v>-0.3886</v>
      </c>
      <c r="U3496" s="68">
        <f>IF(Ações!$S3496=0,Ações!$T3496,IF(Ações!$T3496=0,Ações!$S3496,AVERAGE(Ações!$S3496,Ações!$T3496)))</f>
        <v>-0.3886</v>
      </c>
    </row>
    <row r="3497" spans="2:21" ht="15" customHeight="1" x14ac:dyDescent="0.2">
      <c r="B3497" s="63" t="str">
        <f>IFERROR('Dados Status Invest STOCKS'!A3484,"-")</f>
        <v>OTRKP</v>
      </c>
      <c r="C3497" s="45">
        <f>IFERROR((Ações!$D3497-Ações!$K3497)/Ações!$D3497,0)</f>
        <v>0.7398091934084996</v>
      </c>
      <c r="D3497" s="46">
        <f>(Ações!$O3497)/0.06</f>
        <v>39.586333333333343</v>
      </c>
      <c r="E3497" s="47">
        <f>IFERROR((Ações!$F3497-Ações!$K3497)/Ações!$F3497,0)</f>
        <v>0</v>
      </c>
      <c r="F3497" s="46" t="str">
        <f>IF(OR(Ações!$N3497&lt;0,Ações!$M3497&lt;0),"",(22.5*Ações!$M3497*Ações!$N3497)^0.5)</f>
        <v/>
      </c>
      <c r="G3497" s="47">
        <f>IFERROR((Ações!$H3497-Ações!$K3497)/Ações!$H3497,0)</f>
        <v>0.7398091934084996</v>
      </c>
      <c r="H3497" s="48">
        <f>IFERROR(Ações!$I3497/(Ações!$P3497-Table_1[[#This Row],[CAGR LUCRO 5A]]),0)</f>
        <v>39.586333333333343</v>
      </c>
      <c r="I3497" s="48">
        <f>IF(Ações!$S3497&lt;0,"",Ações!$O3497*(1+Ações!$S3497))</f>
        <v>2.3751800000000003</v>
      </c>
      <c r="J3497" s="49">
        <f>IFERROR(IF(Ações!$B3497="","",(VLOOKUP(Table_1[[#This Row],[AÇÕES]],'Dados Status Invest STOCKS'!A3483:AD4098,4)/Table_1[[#This Row],[LPA]]))/100,0)</f>
        <v>9.1603773584905651E-2</v>
      </c>
      <c r="K3497" s="64">
        <f>IFERROR(IF(Ações!$B3497="","",VLOOKUP(Table_1[[#This Row],[AÇÕES]],'Dados Status Invest STOCKS'!A3483:AD4098,2)),0)</f>
        <v>10.3</v>
      </c>
      <c r="L3497" s="65">
        <f>IFERROR(IF(Ações!$B3497="","",VLOOKUP(Table_1[[#This Row],[AÇÕES]],'Dados Status Invest STOCKS'!A3483:AD4098,3)/100),0)</f>
        <v>0.2306</v>
      </c>
      <c r="M3497" s="66">
        <f>IFERROR(IF(Ações!$B3497="","",VLOOKUP(Table_1[[#This Row],[AÇÕES]],'Dados Status Invest STOCKS'!A3483:AD4098,28)),0)</f>
        <v>-1.06</v>
      </c>
      <c r="N3497" s="66">
        <f>IFERROR(IF(Ações!$B3497="","",VLOOKUP(Table_1[[#This Row],[AÇÕES]],'Dados Status Invest STOCKS'!A3483:AD4098,27)),0)</f>
        <v>2.73</v>
      </c>
      <c r="O3497" s="66">
        <f>IFERROR(IF(Ações!$L3497="","",Ações!$K3497*Ações!$L3497),0)</f>
        <v>2.3751800000000003</v>
      </c>
      <c r="P3497" s="67">
        <f t="shared" si="54"/>
        <v>0.06</v>
      </c>
      <c r="Q3497" s="67">
        <f>IFERROR(Ações!$O3497/Ações!$M3497,0)</f>
        <v>-2.2407358490566041</v>
      </c>
      <c r="R3497" s="67">
        <f>IFERROR(IF(Ações!$B3497="","",VLOOKUP(Table_1[[#This Row],[AÇÕES]],'Dados Status Invest STOCKS'!A3483:AD4098,18)/100),0)</f>
        <v>-0.3886</v>
      </c>
      <c r="S3497" s="65">
        <f>IFERROR(IF(Ações!$B3497="","",VLOOKUP(Table_1[[#This Row],[AÇÕES]],'Dados Status Invest STOCKS'!A3483:AD4098,25)/100),0)</f>
        <v>0</v>
      </c>
      <c r="T3497" s="67">
        <f>(1-Ações!$Q3497)*Ações!$R3497</f>
        <v>-1.2593499509433963</v>
      </c>
      <c r="U3497" s="68">
        <f>IF(Ações!$S3497=0,Ações!$T3497,IF(Ações!$T3497=0,Ações!$S3497,AVERAGE(Ações!$S3497,Ações!$T3497)))</f>
        <v>-1.2593499509433963</v>
      </c>
    </row>
    <row r="3498" spans="2:21" ht="15" customHeight="1" x14ac:dyDescent="0.2">
      <c r="B3498" s="63" t="str">
        <f>IFERROR('Dados Status Invest STOCKS'!A3485,"-")</f>
        <v>OTTR</v>
      </c>
      <c r="C3498" s="45">
        <f>IFERROR((Ações!$D3498-Ações!$K3498)/Ações!$D3498,0)</f>
        <v>-1.4096385542168672</v>
      </c>
      <c r="D3498" s="46">
        <f>(Ações!$O3498)/0.06</f>
        <v>26.016350000000003</v>
      </c>
      <c r="E3498" s="47">
        <f>IFERROR((Ações!$F3498-Ações!$K3498)/Ações!$F3498,0)</f>
        <v>-0.4837711892426384</v>
      </c>
      <c r="F3498" s="46">
        <f>IF(OR(Ações!$N3498&lt;0,Ações!$M3498&lt;0),"",(22.5*Ações!$M3498*Ações!$N3498)^0.5)</f>
        <v>42.250449701748735</v>
      </c>
      <c r="G3498" s="47">
        <f>IFERROR((Ações!$H3498-Ações!$K3498)/Ações!$H3498,0)</f>
        <v>2.4814847250167307</v>
      </c>
      <c r="H3498" s="48">
        <f>IFERROR(Ações!$I3498/(Ações!$P3498-Table_1[[#This Row],[CAGR LUCRO 5A]]),0)</f>
        <v>-42.315657354679793</v>
      </c>
      <c r="I3498" s="48">
        <f>IF(Ações!$S3498&lt;0,"",Ações!$O3498*(1+Ações!$S3498))</f>
        <v>1.7180156886000002</v>
      </c>
      <c r="J3498" s="49">
        <f>IFERROR(IF(Ações!$B3498="","",(VLOOKUP(Table_1[[#This Row],[AÇÕES]],'Dados Status Invest STOCKS'!A3484:AD4099,4)/Table_1[[#This Row],[LPA]]))/100,0)</f>
        <v>5.234104046242774E-2</v>
      </c>
      <c r="K3498" s="64">
        <f>IFERROR(IF(Ações!$B3498="","",VLOOKUP(Table_1[[#This Row],[AÇÕES]],'Dados Status Invest STOCKS'!A3484:AD4099,2)),0)</f>
        <v>62.69</v>
      </c>
      <c r="L3498" s="65">
        <f>IFERROR(IF(Ações!$B3498="","",VLOOKUP(Table_1[[#This Row],[AÇÕES]],'Dados Status Invest STOCKS'!A3484:AD4099,3)/100),0)</f>
        <v>2.4900000000000002E-2</v>
      </c>
      <c r="M3498" s="66">
        <f>IFERROR(IF(Ações!$B3498="","",VLOOKUP(Table_1[[#This Row],[AÇÕES]],'Dados Status Invest STOCKS'!A3484:AD4099,28)),0)</f>
        <v>3.46</v>
      </c>
      <c r="N3498" s="66">
        <f>IFERROR(IF(Ações!$B3498="","",VLOOKUP(Table_1[[#This Row],[AÇÕES]],'Dados Status Invest STOCKS'!A3484:AD4099,27)),0)</f>
        <v>22.93</v>
      </c>
      <c r="O3498" s="66">
        <f>IFERROR(IF(Ações!$L3498="","",Ações!$K3498*Ações!$L3498),0)</f>
        <v>1.5609810000000002</v>
      </c>
      <c r="P3498" s="67">
        <f t="shared" si="54"/>
        <v>0.06</v>
      </c>
      <c r="Q3498" s="67">
        <f>IFERROR(Ações!$O3498/Ações!$M3498,0)</f>
        <v>0.45115057803468211</v>
      </c>
      <c r="R3498" s="67">
        <f>IFERROR(IF(Ações!$B3498="","",VLOOKUP(Table_1[[#This Row],[AÇÕES]],'Dados Status Invest STOCKS'!A3484:AD4099,18)/100),0)</f>
        <v>0.151</v>
      </c>
      <c r="S3498" s="65">
        <f>IFERROR(IF(Ações!$B3498="","",VLOOKUP(Table_1[[#This Row],[AÇÕES]],'Dados Status Invest STOCKS'!A3484:AD4099,25)/100),0)</f>
        <v>0.10060000000000001</v>
      </c>
      <c r="T3498" s="67">
        <f>(1-Ações!$Q3498)*Ações!$R3498</f>
        <v>8.2876262716763002E-2</v>
      </c>
      <c r="U3498" s="68">
        <f>IF(Ações!$S3498=0,Ações!$T3498,IF(Ações!$T3498=0,Ações!$S3498,AVERAGE(Ações!$S3498,Ações!$T3498)))</f>
        <v>9.1738131358381506E-2</v>
      </c>
    </row>
    <row r="3499" spans="2:21" ht="15" customHeight="1" x14ac:dyDescent="0.2">
      <c r="B3499" s="63" t="str">
        <f>IFERROR('Dados Status Invest STOCKS'!A3486,"-")</f>
        <v>OVBC</v>
      </c>
      <c r="C3499" s="45">
        <f>IFERROR((Ações!$D3499-Ações!$K3499)/Ações!$D3499,0)</f>
        <v>-1.1897810218978104</v>
      </c>
      <c r="D3499" s="46">
        <f>(Ações!$O3499)/0.06</f>
        <v>14.005966666666668</v>
      </c>
      <c r="E3499" s="47">
        <f>IFERROR((Ações!$F3499-Ações!$K3499)/Ações!$F3499,0)</f>
        <v>0.30853306765300609</v>
      </c>
      <c r="F3499" s="46">
        <f>IF(OR(Ações!$N3499&lt;0,Ações!$M3499&lt;0),"",(22.5*Ações!$M3499*Ações!$N3499)^0.5)</f>
        <v>44.354977172804404</v>
      </c>
      <c r="G3499" s="47">
        <f>IFERROR((Ações!$H3499-Ações!$K3499)/Ações!$H3499,0)</f>
        <v>0.17253812486575748</v>
      </c>
      <c r="H3499" s="48">
        <f>IFERROR(Ações!$I3499/(Ações!$P3499-Table_1[[#This Row],[CAGR LUCRO 5A]]),0)</f>
        <v>37.065151787234043</v>
      </c>
      <c r="I3499" s="48">
        <f>IF(Ações!$S3499&lt;0,"",Ações!$O3499*(1+Ações!$S3499))</f>
        <v>0.87103106699999999</v>
      </c>
      <c r="J3499" s="49">
        <f>IFERROR(IF(Ações!$B3499="","",(VLOOKUP(Table_1[[#This Row],[AÇÕES]],'Dados Status Invest STOCKS'!A3485:AD4100,4)/Table_1[[#This Row],[LPA]]))/100,0)</f>
        <v>3.5000000000000003E-2</v>
      </c>
      <c r="K3499" s="64">
        <f>IFERROR(IF(Ações!$B3499="","",VLOOKUP(Table_1[[#This Row],[AÇÕES]],'Dados Status Invest STOCKS'!A3485:AD4100,2)),0)</f>
        <v>30.67</v>
      </c>
      <c r="L3499" s="65">
        <f>IFERROR(IF(Ações!$B3499="","",VLOOKUP(Table_1[[#This Row],[AÇÕES]],'Dados Status Invest STOCKS'!A3485:AD4100,3)/100),0)</f>
        <v>2.7400000000000001E-2</v>
      </c>
      <c r="M3499" s="66">
        <f>IFERROR(IF(Ações!$B3499="","",VLOOKUP(Table_1[[#This Row],[AÇÕES]],'Dados Status Invest STOCKS'!A3485:AD4100,28)),0)</f>
        <v>2.96</v>
      </c>
      <c r="N3499" s="66">
        <f>IFERROR(IF(Ações!$B3499="","",VLOOKUP(Table_1[[#This Row],[AÇÕES]],'Dados Status Invest STOCKS'!A3485:AD4100,27)),0)</f>
        <v>29.54</v>
      </c>
      <c r="O3499" s="66">
        <f>IFERROR(IF(Ações!$L3499="","",Ações!$K3499*Ações!$L3499),0)</f>
        <v>0.84035800000000005</v>
      </c>
      <c r="P3499" s="67">
        <f t="shared" si="54"/>
        <v>0.06</v>
      </c>
      <c r="Q3499" s="67">
        <f>IFERROR(Ações!$O3499/Ações!$M3499,0)</f>
        <v>0.28390472972972974</v>
      </c>
      <c r="R3499" s="67">
        <f>IFERROR(IF(Ações!$B3499="","",VLOOKUP(Table_1[[#This Row],[AÇÕES]],'Dados Status Invest STOCKS'!A3485:AD4100,18)/100),0)</f>
        <v>0.1002</v>
      </c>
      <c r="S3499" s="65">
        <f>IFERROR(IF(Ações!$B3499="","",VLOOKUP(Table_1[[#This Row],[AÇÕES]],'Dados Status Invest STOCKS'!A3485:AD4100,25)/100),0)</f>
        <v>3.6499999999999998E-2</v>
      </c>
      <c r="T3499" s="67">
        <f>(1-Ações!$Q3499)*Ações!$R3499</f>
        <v>7.1752746081081079E-2</v>
      </c>
      <c r="U3499" s="68">
        <f>IF(Ações!$S3499=0,Ações!$T3499,IF(Ações!$T3499=0,Ações!$S3499,AVERAGE(Ações!$S3499,Ações!$T3499)))</f>
        <v>5.4126373040540535E-2</v>
      </c>
    </row>
    <row r="3500" spans="2:21" ht="15" customHeight="1" x14ac:dyDescent="0.2">
      <c r="B3500" s="63" t="str">
        <f>IFERROR('Dados Status Invest STOCKS'!A3487,"-")</f>
        <v>OVID</v>
      </c>
      <c r="C3500" s="45">
        <f>IFERROR((Ações!$D3500-Ações!$K3500)/Ações!$D3500,0)</f>
        <v>0</v>
      </c>
      <c r="D3500" s="46">
        <f>(Ações!$O3500)/0.06</f>
        <v>0</v>
      </c>
      <c r="E3500" s="47">
        <f>IFERROR((Ações!$F3500-Ações!$K3500)/Ações!$F3500,0)</f>
        <v>0.74357966940320108</v>
      </c>
      <c r="F3500" s="46">
        <f>IF(OR(Ações!$N3500&lt;0,Ações!$M3500&lt;0),"",(22.5*Ações!$M3500*Ações!$N3500)^0.5)</f>
        <v>10.997567912952391</v>
      </c>
      <c r="G3500" s="47">
        <f>IFERROR((Ações!$H3500-Ações!$K3500)/Ações!$H3500,0)</f>
        <v>0</v>
      </c>
      <c r="H3500" s="48">
        <f>IFERROR(Ações!$I3500/(Ações!$P3500-Table_1[[#This Row],[CAGR LUCRO 5A]]),0)</f>
        <v>0</v>
      </c>
      <c r="I3500" s="48">
        <f>IF(Ações!$S3500&lt;0,"",Ações!$O3500*(1+Ações!$S3500))</f>
        <v>0</v>
      </c>
      <c r="J3500" s="49">
        <f>IFERROR(IF(Ações!$B3500="","",(VLOOKUP(Table_1[[#This Row],[AÇÕES]],'Dados Status Invest STOCKS'!A3486:AD4101,4)/Table_1[[#This Row],[LPA]]))/100,0)</f>
        <v>8.1182795698924726E-3</v>
      </c>
      <c r="K3500" s="64">
        <f>IFERROR(IF(Ações!$B3500="","",VLOOKUP(Table_1[[#This Row],[AÇÕES]],'Dados Status Invest STOCKS'!A3486:AD4101,2)),0)</f>
        <v>2.82</v>
      </c>
      <c r="L3500" s="65">
        <f>IFERROR(IF(Ações!$B3500="","",VLOOKUP(Table_1[[#This Row],[AÇÕES]],'Dados Status Invest STOCKS'!A3486:AD4101,3)/100),0)</f>
        <v>0</v>
      </c>
      <c r="M3500" s="66">
        <f>IFERROR(IF(Ações!$B3500="","",VLOOKUP(Table_1[[#This Row],[AÇÕES]],'Dados Status Invest STOCKS'!A3486:AD4101,28)),0)</f>
        <v>1.86</v>
      </c>
      <c r="N3500" s="66">
        <f>IFERROR(IF(Ações!$B3500="","",VLOOKUP(Table_1[[#This Row],[AÇÕES]],'Dados Status Invest STOCKS'!A3486:AD4101,27)),0)</f>
        <v>2.89</v>
      </c>
      <c r="O3500" s="66">
        <f>IFERROR(IF(Ações!$L3500="","",Ações!$K3500*Ações!$L3500),0)</f>
        <v>0</v>
      </c>
      <c r="P3500" s="67">
        <f t="shared" si="54"/>
        <v>0.06</v>
      </c>
      <c r="Q3500" s="67">
        <f>IFERROR(Ações!$O3500/Ações!$M3500,0)</f>
        <v>0</v>
      </c>
      <c r="R3500" s="67">
        <f>IFERROR(IF(Ações!$B3500="","",VLOOKUP(Table_1[[#This Row],[AÇÕES]],'Dados Status Invest STOCKS'!A3486:AD4101,18)/100),0)</f>
        <v>0.64359999999999995</v>
      </c>
      <c r="S3500" s="65">
        <f>IFERROR(IF(Ações!$B3500="","",VLOOKUP(Table_1[[#This Row],[AÇÕES]],'Dados Status Invest STOCKS'!A3486:AD4101,25)/100),0)</f>
        <v>0</v>
      </c>
      <c r="T3500" s="67">
        <f>(1-Ações!$Q3500)*Ações!$R3500</f>
        <v>0.64359999999999995</v>
      </c>
      <c r="U3500" s="68">
        <f>IF(Ações!$S3500=0,Ações!$T3500,IF(Ações!$T3500=0,Ações!$S3500,AVERAGE(Ações!$S3500,Ações!$T3500)))</f>
        <v>0.64359999999999995</v>
      </c>
    </row>
    <row r="3501" spans="2:21" ht="15" customHeight="1" x14ac:dyDescent="0.2">
      <c r="B3501" s="63" t="str">
        <f>IFERROR('Dados Status Invest STOCKS'!A3488,"-")</f>
        <v>OVLY</v>
      </c>
      <c r="C3501" s="45">
        <f>IFERROR((Ações!$D3501-Ações!$K3501)/Ações!$D3501,0)</f>
        <v>-2.6809815950920246</v>
      </c>
      <c r="D3501" s="46">
        <f>(Ações!$O3501)/0.06</f>
        <v>4.8220833333333335</v>
      </c>
      <c r="E3501" s="47">
        <f>IFERROR((Ações!$F3501-Ações!$K3501)/Ações!$F3501,0)</f>
        <v>0.37759026686353164</v>
      </c>
      <c r="F3501" s="46">
        <f>IF(OR(Ações!$N3501&lt;0,Ações!$M3501&lt;0),"",(22.5*Ações!$M3501*Ações!$N3501)^0.5)</f>
        <v>28.518191562579837</v>
      </c>
      <c r="G3501" s="47">
        <f>IFERROR((Ações!$H3501-Ações!$K3501)/Ações!$H3501,0)</f>
        <v>9.380177208016784</v>
      </c>
      <c r="H3501" s="48">
        <f>IFERROR(Ações!$I3501/(Ações!$P3501-Table_1[[#This Row],[CAGR LUCRO 5A]]),0)</f>
        <v>-2.1180936344663093</v>
      </c>
      <c r="I3501" s="48">
        <f>IF(Ações!$S3501&lt;0,"",Ações!$O3501*(1+Ações!$S3501))</f>
        <v>0.35520430250000001</v>
      </c>
      <c r="J3501" s="49">
        <f>IFERROR(IF(Ações!$B3501="","",(VLOOKUP(Table_1[[#This Row],[AÇÕES]],'Dados Status Invest STOCKS'!A3487:AD4102,4)/Table_1[[#This Row],[LPA]]))/100,0)</f>
        <v>3.9201877934272301E-2</v>
      </c>
      <c r="K3501" s="64">
        <f>IFERROR(IF(Ações!$B3501="","",VLOOKUP(Table_1[[#This Row],[AÇÕES]],'Dados Status Invest STOCKS'!A3487:AD4102,2)),0)</f>
        <v>17.75</v>
      </c>
      <c r="L3501" s="65">
        <f>IFERROR(IF(Ações!$B3501="","",VLOOKUP(Table_1[[#This Row],[AÇÕES]],'Dados Status Invest STOCKS'!A3487:AD4102,3)/100),0)</f>
        <v>1.6299999999999999E-2</v>
      </c>
      <c r="M3501" s="66">
        <f>IFERROR(IF(Ações!$B3501="","",VLOOKUP(Table_1[[#This Row],[AÇÕES]],'Dados Status Invest STOCKS'!A3487:AD4102,28)),0)</f>
        <v>2.13</v>
      </c>
      <c r="N3501" s="66">
        <f>IFERROR(IF(Ações!$B3501="","",VLOOKUP(Table_1[[#This Row],[AÇÕES]],'Dados Status Invest STOCKS'!A3487:AD4102,27)),0)</f>
        <v>16.97</v>
      </c>
      <c r="O3501" s="66">
        <f>IFERROR(IF(Ações!$L3501="","",Ações!$K3501*Ações!$L3501),0)</f>
        <v>0.289325</v>
      </c>
      <c r="P3501" s="67">
        <f t="shared" si="54"/>
        <v>0.06</v>
      </c>
      <c r="Q3501" s="67">
        <f>IFERROR(Ações!$O3501/Ações!$M3501,0)</f>
        <v>0.13583333333333333</v>
      </c>
      <c r="R3501" s="67">
        <f>IFERROR(IF(Ações!$B3501="","",VLOOKUP(Table_1[[#This Row],[AÇÕES]],'Dados Status Invest STOCKS'!A3487:AD4102,18)/100),0)</f>
        <v>0.12529999999999999</v>
      </c>
      <c r="S3501" s="65">
        <f>IFERROR(IF(Ações!$B3501="","",VLOOKUP(Table_1[[#This Row],[AÇÕES]],'Dados Status Invest STOCKS'!A3487:AD4102,25)/100),0)</f>
        <v>0.22769999999999999</v>
      </c>
      <c r="T3501" s="67">
        <f>(1-Ações!$Q3501)*Ações!$R3501</f>
        <v>0.10828008333333332</v>
      </c>
      <c r="U3501" s="68">
        <f>IF(Ações!$S3501=0,Ações!$T3501,IF(Ações!$T3501=0,Ações!$S3501,AVERAGE(Ações!$S3501,Ações!$T3501)))</f>
        <v>0.16799004166666665</v>
      </c>
    </row>
    <row r="3502" spans="2:21" ht="15" customHeight="1" x14ac:dyDescent="0.2">
      <c r="B3502" s="63" t="str">
        <f>IFERROR('Dados Status Invest STOCKS'!A3489,"-")</f>
        <v>OVV</v>
      </c>
      <c r="C3502" s="45">
        <f>IFERROR((Ações!$D3502-Ações!$K3502)/Ações!$D3502,0)</f>
        <v>-3.8</v>
      </c>
      <c r="D3502" s="46">
        <f>(Ações!$O3502)/0.06</f>
        <v>7.8125</v>
      </c>
      <c r="E3502" s="47">
        <f>IFERROR((Ações!$F3502-Ações!$K3502)/Ações!$F3502,0)</f>
        <v>0</v>
      </c>
      <c r="F3502" s="46" t="str">
        <f>IF(OR(Ações!$N3502&lt;0,Ações!$M3502&lt;0),"",(22.5*Ações!$M3502*Ações!$N3502)^0.5)</f>
        <v/>
      </c>
      <c r="G3502" s="47">
        <f>IFERROR((Ações!$H3502-Ações!$K3502)/Ações!$H3502,0)</f>
        <v>-3.8</v>
      </c>
      <c r="H3502" s="48">
        <f>IFERROR(Ações!$I3502/(Ações!$P3502-Table_1[[#This Row],[CAGR LUCRO 5A]]),0)</f>
        <v>7.8125</v>
      </c>
      <c r="I3502" s="48">
        <f>IF(Ações!$S3502&lt;0,"",Ações!$O3502*(1+Ações!$S3502))</f>
        <v>0.46875</v>
      </c>
      <c r="J3502" s="49">
        <f>IFERROR(IF(Ações!$B3502="","",(VLOOKUP(Table_1[[#This Row],[AÇÕES]],'Dados Status Invest STOCKS'!A3488:AD4103,4)/Table_1[[#This Row],[LPA]]))/100,0)</f>
        <v>7.5426008968609862E-2</v>
      </c>
      <c r="K3502" s="64">
        <f>IFERROR(IF(Ações!$B3502="","",VLOOKUP(Table_1[[#This Row],[AÇÕES]],'Dados Status Invest STOCKS'!A3488:AD4103,2)),0)</f>
        <v>37.5</v>
      </c>
      <c r="L3502" s="65">
        <f>IFERROR(IF(Ações!$B3502="","",VLOOKUP(Table_1[[#This Row],[AÇÕES]],'Dados Status Invest STOCKS'!A3488:AD4103,3)/100),0)</f>
        <v>1.2500000000000001E-2</v>
      </c>
      <c r="M3502" s="66">
        <f>IFERROR(IF(Ações!$B3502="","",VLOOKUP(Table_1[[#This Row],[AÇÕES]],'Dados Status Invest STOCKS'!A3488:AD4103,28)),0)</f>
        <v>-2.23</v>
      </c>
      <c r="N3502" s="66">
        <f>IFERROR(IF(Ações!$B3502="","",VLOOKUP(Table_1[[#This Row],[AÇÕES]],'Dados Status Invest STOCKS'!A3488:AD4103,27)),0)</f>
        <v>14.54</v>
      </c>
      <c r="O3502" s="66">
        <f>IFERROR(IF(Ações!$L3502="","",Ações!$K3502*Ações!$L3502),0)</f>
        <v>0.46875</v>
      </c>
      <c r="P3502" s="67">
        <f t="shared" si="54"/>
        <v>0.06</v>
      </c>
      <c r="Q3502" s="67">
        <f>IFERROR(Ações!$O3502/Ações!$M3502,0)</f>
        <v>-0.21020179372197309</v>
      </c>
      <c r="R3502" s="67">
        <f>IFERROR(IF(Ações!$B3502="","",VLOOKUP(Table_1[[#This Row],[AÇÕES]],'Dados Status Invest STOCKS'!A3488:AD4103,18)/100),0)</f>
        <v>-0.15329999999999999</v>
      </c>
      <c r="S3502" s="65">
        <f>IFERROR(IF(Ações!$B3502="","",VLOOKUP(Table_1[[#This Row],[AÇÕES]],'Dados Status Invest STOCKS'!A3488:AD4103,25)/100),0)</f>
        <v>0</v>
      </c>
      <c r="T3502" s="67">
        <f>(1-Ações!$Q3502)*Ações!$R3502</f>
        <v>-0.18552393497757846</v>
      </c>
      <c r="U3502" s="68">
        <f>IF(Ações!$S3502=0,Ações!$T3502,IF(Ações!$T3502=0,Ações!$S3502,AVERAGE(Ações!$S3502,Ações!$T3502)))</f>
        <v>-0.18552393497757846</v>
      </c>
    </row>
    <row r="3503" spans="2:21" ht="15" customHeight="1" x14ac:dyDescent="0.2">
      <c r="B3503" s="63" t="str">
        <f>IFERROR('Dados Status Invest STOCKS'!A3490,"-")</f>
        <v>OXBR</v>
      </c>
      <c r="C3503" s="45">
        <f>IFERROR((Ações!$D3503-Ações!$K3503)/Ações!$D3503,0)</f>
        <v>0</v>
      </c>
      <c r="D3503" s="46">
        <f>(Ações!$O3503)/0.06</f>
        <v>0</v>
      </c>
      <c r="E3503" s="47">
        <f>IFERROR((Ações!$F3503-Ações!$K3503)/Ações!$F3503,0)</f>
        <v>0.43491714662475622</v>
      </c>
      <c r="F3503" s="46">
        <f>IF(OR(Ações!$N3503&lt;0,Ações!$M3503&lt;0),"",(22.5*Ações!$M3503*Ações!$N3503)^0.5)</f>
        <v>8.6005087058847867</v>
      </c>
      <c r="G3503" s="47">
        <f>IFERROR((Ações!$H3503-Ações!$K3503)/Ações!$H3503,0)</f>
        <v>0</v>
      </c>
      <c r="H3503" s="48">
        <f>IFERROR(Ações!$I3503/(Ações!$P3503-Table_1[[#This Row],[CAGR LUCRO 5A]]),0)</f>
        <v>0</v>
      </c>
      <c r="I3503" s="48">
        <f>IF(Ações!$S3503&lt;0,"",Ações!$O3503*(1+Ações!$S3503))</f>
        <v>0</v>
      </c>
      <c r="J3503" s="49">
        <f>IFERROR(IF(Ações!$B3503="","",(VLOOKUP(Table_1[[#This Row],[AÇÕES]],'Dados Status Invest STOCKS'!A3489:AD4104,4)/Table_1[[#This Row],[LPA]]))/100,0)</f>
        <v>3.1040000000000002E-2</v>
      </c>
      <c r="K3503" s="64">
        <f>IFERROR(IF(Ações!$B3503="","",VLOOKUP(Table_1[[#This Row],[AÇÕES]],'Dados Status Invest STOCKS'!A3489:AD4104,2)),0)</f>
        <v>4.8600000000000003</v>
      </c>
      <c r="L3503" s="65">
        <f>IFERROR(IF(Ações!$B3503="","",VLOOKUP(Table_1[[#This Row],[AÇÕES]],'Dados Status Invest STOCKS'!A3489:AD4104,3)/100),0)</f>
        <v>0</v>
      </c>
      <c r="M3503" s="66">
        <f>IFERROR(IF(Ações!$B3503="","",VLOOKUP(Table_1[[#This Row],[AÇÕES]],'Dados Status Invest STOCKS'!A3489:AD4104,28)),0)</f>
        <v>1.25</v>
      </c>
      <c r="N3503" s="66">
        <f>IFERROR(IF(Ações!$B3503="","",VLOOKUP(Table_1[[#This Row],[AÇÕES]],'Dados Status Invest STOCKS'!A3489:AD4104,27)),0)</f>
        <v>2.63</v>
      </c>
      <c r="O3503" s="66">
        <f>IFERROR(IF(Ações!$L3503="","",Ações!$K3503*Ações!$L3503),0)</f>
        <v>0</v>
      </c>
      <c r="P3503" s="67">
        <f t="shared" si="54"/>
        <v>0.06</v>
      </c>
      <c r="Q3503" s="67">
        <f>IFERROR(Ações!$O3503/Ações!$M3503,0)</f>
        <v>0</v>
      </c>
      <c r="R3503" s="67">
        <f>IFERROR(IF(Ações!$B3503="","",VLOOKUP(Table_1[[#This Row],[AÇÕES]],'Dados Status Invest STOCKS'!A3489:AD4104,18)/100),0)</f>
        <v>0.47670000000000001</v>
      </c>
      <c r="S3503" s="65">
        <f>IFERROR(IF(Ações!$B3503="","",VLOOKUP(Table_1[[#This Row],[AÇÕES]],'Dados Status Invest STOCKS'!A3489:AD4104,25)/100),0)</f>
        <v>0</v>
      </c>
      <c r="T3503" s="67">
        <f>(1-Ações!$Q3503)*Ações!$R3503</f>
        <v>0.47670000000000001</v>
      </c>
      <c r="U3503" s="68">
        <f>IF(Ações!$S3503=0,Ações!$T3503,IF(Ações!$T3503=0,Ações!$S3503,AVERAGE(Ações!$S3503,Ações!$T3503)))</f>
        <v>0.47670000000000001</v>
      </c>
    </row>
    <row r="3504" spans="2:21" ht="15" customHeight="1" x14ac:dyDescent="0.2">
      <c r="B3504" s="63" t="str">
        <f>IFERROR('Dados Status Invest STOCKS'!A3491,"-")</f>
        <v>OXBRW</v>
      </c>
      <c r="C3504" s="45">
        <f>IFERROR((Ações!$D3504-Ações!$K3504)/Ações!$D3504,0)</f>
        <v>0</v>
      </c>
      <c r="D3504" s="46">
        <f>(Ações!$O3504)/0.06</f>
        <v>0</v>
      </c>
      <c r="E3504" s="47">
        <f>IFERROR((Ações!$F3504-Ações!$K3504)/Ações!$F3504,0)</f>
        <v>0.94535206973531583</v>
      </c>
      <c r="F3504" s="46">
        <f>IF(OR(Ações!$N3504&lt;0,Ações!$M3504&lt;0),"",(22.5*Ações!$M3504*Ações!$N3504)^0.5)</f>
        <v>8.6005087058847867</v>
      </c>
      <c r="G3504" s="47">
        <f>IFERROR((Ações!$H3504-Ações!$K3504)/Ações!$H3504,0)</f>
        <v>0</v>
      </c>
      <c r="H3504" s="48">
        <f>IFERROR(Ações!$I3504/(Ações!$P3504-Table_1[[#This Row],[CAGR LUCRO 5A]]),0)</f>
        <v>0</v>
      </c>
      <c r="I3504" s="48">
        <f>IF(Ações!$S3504&lt;0,"",Ações!$O3504*(1+Ações!$S3504))</f>
        <v>0</v>
      </c>
      <c r="J3504" s="49">
        <f>IFERROR(IF(Ações!$B3504="","",(VLOOKUP(Table_1[[#This Row],[AÇÕES]],'Dados Status Invest STOCKS'!A3490:AD4105,4)/Table_1[[#This Row],[LPA]]))/100,0)</f>
        <v>3.0399999999999997E-3</v>
      </c>
      <c r="K3504" s="64">
        <f>IFERROR(IF(Ações!$B3504="","",VLOOKUP(Table_1[[#This Row],[AÇÕES]],'Dados Status Invest STOCKS'!A3490:AD4105,2)),0)</f>
        <v>0.47</v>
      </c>
      <c r="L3504" s="65">
        <f>IFERROR(IF(Ações!$B3504="","",VLOOKUP(Table_1[[#This Row],[AÇÕES]],'Dados Status Invest STOCKS'!A3490:AD4105,3)/100),0)</f>
        <v>0</v>
      </c>
      <c r="M3504" s="66">
        <f>IFERROR(IF(Ações!$B3504="","",VLOOKUP(Table_1[[#This Row],[AÇÕES]],'Dados Status Invest STOCKS'!A3490:AD4105,28)),0)</f>
        <v>1.25</v>
      </c>
      <c r="N3504" s="66">
        <f>IFERROR(IF(Ações!$B3504="","",VLOOKUP(Table_1[[#This Row],[AÇÕES]],'Dados Status Invest STOCKS'!A3490:AD4105,27)),0)</f>
        <v>2.63</v>
      </c>
      <c r="O3504" s="66">
        <f>IFERROR(IF(Ações!$L3504="","",Ações!$K3504*Ações!$L3504),0)</f>
        <v>0</v>
      </c>
      <c r="P3504" s="67">
        <f t="shared" si="54"/>
        <v>0.06</v>
      </c>
      <c r="Q3504" s="67">
        <f>IFERROR(Ações!$O3504/Ações!$M3504,0)</f>
        <v>0</v>
      </c>
      <c r="R3504" s="67">
        <f>IFERROR(IF(Ações!$B3504="","",VLOOKUP(Table_1[[#This Row],[AÇÕES]],'Dados Status Invest STOCKS'!A3490:AD4105,18)/100),0)</f>
        <v>0.47670000000000001</v>
      </c>
      <c r="S3504" s="65">
        <f>IFERROR(IF(Ações!$B3504="","",VLOOKUP(Table_1[[#This Row],[AÇÕES]],'Dados Status Invest STOCKS'!A3490:AD4105,25)/100),0)</f>
        <v>0</v>
      </c>
      <c r="T3504" s="67">
        <f>(1-Ações!$Q3504)*Ações!$R3504</f>
        <v>0.47670000000000001</v>
      </c>
      <c r="U3504" s="68">
        <f>IF(Ações!$S3504=0,Ações!$T3504,IF(Ações!$T3504=0,Ações!$S3504,AVERAGE(Ações!$S3504,Ações!$T3504)))</f>
        <v>0.47670000000000001</v>
      </c>
    </row>
    <row r="3505" spans="2:21" ht="15" customHeight="1" x14ac:dyDescent="0.2">
      <c r="B3505" s="63" t="str">
        <f>IFERROR('Dados Status Invest STOCKS'!A3492,"-")</f>
        <v>OXFD</v>
      </c>
      <c r="C3505" s="45">
        <f>IFERROR((Ações!$D3505-Ações!$K3505)/Ações!$D3505,0)</f>
        <v>0</v>
      </c>
      <c r="D3505" s="46">
        <f>(Ações!$O3505)/0.06</f>
        <v>0</v>
      </c>
      <c r="E3505" s="47">
        <f>IFERROR((Ações!$F3505-Ações!$K3505)/Ações!$F3505,0)</f>
        <v>0</v>
      </c>
      <c r="F3505" s="46" t="str">
        <f>IF(OR(Ações!$N3505&lt;0,Ações!$M3505&lt;0),"",(22.5*Ações!$M3505*Ações!$N3505)^0.5)</f>
        <v/>
      </c>
      <c r="G3505" s="47">
        <f>IFERROR((Ações!$H3505-Ações!$K3505)/Ações!$H3505,0)</f>
        <v>0</v>
      </c>
      <c r="H3505" s="48">
        <f>IFERROR(Ações!$I3505/(Ações!$P3505-Table_1[[#This Row],[CAGR LUCRO 5A]]),0)</f>
        <v>0</v>
      </c>
      <c r="I3505" s="48">
        <f>IF(Ações!$S3505&lt;0,"",Ações!$O3505*(1+Ações!$S3505))</f>
        <v>0</v>
      </c>
      <c r="J3505" s="49">
        <f>IFERROR(IF(Ações!$B3505="","",(VLOOKUP(Table_1[[#This Row],[AÇÕES]],'Dados Status Invest STOCKS'!A3491:AD4106,4)/Table_1[[#This Row],[LPA]]))/100,0)</f>
        <v>0.47323529411764703</v>
      </c>
      <c r="K3505" s="64">
        <f>IFERROR(IF(Ações!$B3505="","",VLOOKUP(Table_1[[#This Row],[AÇÕES]],'Dados Status Invest STOCKS'!A3491:AD4106,2)),0)</f>
        <v>21.99</v>
      </c>
      <c r="L3505" s="65">
        <f>IFERROR(IF(Ações!$B3505="","",VLOOKUP(Table_1[[#This Row],[AÇÕES]],'Dados Status Invest STOCKS'!A3491:AD4106,3)/100),0)</f>
        <v>0</v>
      </c>
      <c r="M3505" s="66">
        <f>IFERROR(IF(Ações!$B3505="","",VLOOKUP(Table_1[[#This Row],[AÇÕES]],'Dados Status Invest STOCKS'!A3491:AD4106,28)),0)</f>
        <v>-0.68</v>
      </c>
      <c r="N3505" s="66">
        <f>IFERROR(IF(Ações!$B3505="","",VLOOKUP(Table_1[[#This Row],[AÇÕES]],'Dados Status Invest STOCKS'!A3491:AD4106,27)),0)</f>
        <v>7.48</v>
      </c>
      <c r="O3505" s="66">
        <f>IFERROR(IF(Ações!$L3505="","",Ações!$K3505*Ações!$L3505),0)</f>
        <v>0</v>
      </c>
      <c r="P3505" s="67">
        <f t="shared" si="54"/>
        <v>0.06</v>
      </c>
      <c r="Q3505" s="67">
        <f>IFERROR(Ações!$O3505/Ações!$M3505,0)</f>
        <v>0</v>
      </c>
      <c r="R3505" s="67">
        <f>IFERROR(IF(Ações!$B3505="","",VLOOKUP(Table_1[[#This Row],[AÇÕES]],'Dados Status Invest STOCKS'!A3491:AD4106,18)/100),0)</f>
        <v>-9.1400000000000009E-2</v>
      </c>
      <c r="S3505" s="65">
        <f>IFERROR(IF(Ações!$B3505="","",VLOOKUP(Table_1[[#This Row],[AÇÕES]],'Dados Status Invest STOCKS'!A3491:AD4106,25)/100),0)</f>
        <v>0</v>
      </c>
      <c r="T3505" s="67">
        <f>(1-Ações!$Q3505)*Ações!$R3505</f>
        <v>-9.1400000000000009E-2</v>
      </c>
      <c r="U3505" s="68">
        <f>IF(Ações!$S3505=0,Ações!$T3505,IF(Ações!$T3505=0,Ações!$S3505,AVERAGE(Ações!$S3505,Ações!$T3505)))</f>
        <v>-9.1400000000000009E-2</v>
      </c>
    </row>
    <row r="3506" spans="2:21" ht="15" customHeight="1" x14ac:dyDescent="0.2">
      <c r="B3506" s="63" t="str">
        <f>IFERROR('Dados Status Invest STOCKS'!A3493,"-")</f>
        <v>OXM</v>
      </c>
      <c r="C3506" s="45">
        <f>IFERROR((Ações!$D3506-Ações!$K3506)/Ações!$D3506,0)</f>
        <v>-2.3519553072625698</v>
      </c>
      <c r="D3506" s="46">
        <f>(Ações!$O3506)/0.06</f>
        <v>27.216950000000001</v>
      </c>
      <c r="E3506" s="47">
        <f>IFERROR((Ações!$F3506-Ações!$K3506)/Ações!$F3506,0)</f>
        <v>-0.50745338996498213</v>
      </c>
      <c r="F3506" s="46">
        <f>IF(OR(Ações!$N3506&lt;0,Ações!$M3506&lt;0),"",(22.5*Ações!$M3506*Ações!$N3506)^0.5)</f>
        <v>60.519284116717706</v>
      </c>
      <c r="G3506" s="47">
        <f>IFERROR((Ações!$H3506-Ações!$K3506)/Ações!$H3506,0)</f>
        <v>-2.3519553072625698</v>
      </c>
      <c r="H3506" s="48">
        <f>IFERROR(Ações!$I3506/(Ações!$P3506-Table_1[[#This Row],[CAGR LUCRO 5A]]),0)</f>
        <v>27.216950000000001</v>
      </c>
      <c r="I3506" s="48">
        <f>IF(Ações!$S3506&lt;0,"",Ações!$O3506*(1+Ações!$S3506))</f>
        <v>1.6330169999999999</v>
      </c>
      <c r="J3506" s="49">
        <f>IFERROR(IF(Ações!$B3506="","",(VLOOKUP(Table_1[[#This Row],[AÇÕES]],'Dados Status Invest STOCKS'!A3492:AD4107,4)/Table_1[[#This Row],[LPA]]))/100,0)</f>
        <v>2.9639639639639639E-2</v>
      </c>
      <c r="K3506" s="64">
        <f>IFERROR(IF(Ações!$B3506="","",VLOOKUP(Table_1[[#This Row],[AÇÕES]],'Dados Status Invest STOCKS'!A3492:AD4107,2)),0)</f>
        <v>91.23</v>
      </c>
      <c r="L3506" s="65">
        <f>IFERROR(IF(Ações!$B3506="","",VLOOKUP(Table_1[[#This Row],[AÇÕES]],'Dados Status Invest STOCKS'!A3492:AD4107,3)/100),0)</f>
        <v>1.7899999999999999E-2</v>
      </c>
      <c r="M3506" s="66">
        <f>IFERROR(IF(Ações!$B3506="","",VLOOKUP(Table_1[[#This Row],[AÇÕES]],'Dados Status Invest STOCKS'!A3492:AD4107,28)),0)</f>
        <v>5.55</v>
      </c>
      <c r="N3506" s="66">
        <f>IFERROR(IF(Ações!$B3506="","",VLOOKUP(Table_1[[#This Row],[AÇÕES]],'Dados Status Invest STOCKS'!A3492:AD4107,27)),0)</f>
        <v>29.33</v>
      </c>
      <c r="O3506" s="66">
        <f>IFERROR(IF(Ações!$L3506="","",Ações!$K3506*Ações!$L3506),0)</f>
        <v>1.6330169999999999</v>
      </c>
      <c r="P3506" s="67">
        <f t="shared" si="54"/>
        <v>0.06</v>
      </c>
      <c r="Q3506" s="67">
        <f>IFERROR(Ações!$O3506/Ações!$M3506,0)</f>
        <v>0.29423729729729731</v>
      </c>
      <c r="R3506" s="67">
        <f>IFERROR(IF(Ações!$B3506="","",VLOOKUP(Table_1[[#This Row],[AÇÕES]],'Dados Status Invest STOCKS'!A3492:AD4107,18)/100),0)</f>
        <v>0.18909999999999999</v>
      </c>
      <c r="S3506" s="65">
        <f>IFERROR(IF(Ações!$B3506="","",VLOOKUP(Table_1[[#This Row],[AÇÕES]],'Dados Status Invest STOCKS'!A3492:AD4107,25)/100),0)</f>
        <v>0</v>
      </c>
      <c r="T3506" s="67">
        <f>(1-Ações!$Q3506)*Ações!$R3506</f>
        <v>0.13345972708108106</v>
      </c>
      <c r="U3506" s="68">
        <f>IF(Ações!$S3506=0,Ações!$T3506,IF(Ações!$T3506=0,Ações!$S3506,AVERAGE(Ações!$S3506,Ações!$T3506)))</f>
        <v>0.13345972708108106</v>
      </c>
    </row>
    <row r="3507" spans="2:21" ht="15" customHeight="1" x14ac:dyDescent="0.2">
      <c r="B3507" s="63" t="str">
        <f>IFERROR('Dados Status Invest STOCKS'!A3494,"-")</f>
        <v>OXSQ</v>
      </c>
      <c r="C3507" s="45">
        <f>IFERROR((Ações!$D3507-Ações!$K3507)/Ações!$D3507,0)</f>
        <v>0.43449575871819041</v>
      </c>
      <c r="D3507" s="46">
        <f>(Ações!$O3507)/0.06</f>
        <v>7.0026000000000002</v>
      </c>
      <c r="E3507" s="47">
        <f>IFERROR((Ações!$F3507-Ações!$K3507)/Ações!$F3507,0)</f>
        <v>0.70572054503531145</v>
      </c>
      <c r="F3507" s="46">
        <f>IF(OR(Ações!$N3507&lt;0,Ações!$M3507&lt;0),"",(22.5*Ações!$M3507*Ações!$N3507)^0.5)</f>
        <v>13.456596895203482</v>
      </c>
      <c r="G3507" s="47">
        <f>IFERROR((Ações!$H3507-Ações!$K3507)/Ações!$H3507,0)</f>
        <v>0.43449575871819041</v>
      </c>
      <c r="H3507" s="48">
        <f>IFERROR(Ações!$I3507/(Ações!$P3507-Table_1[[#This Row],[CAGR LUCRO 5A]]),0)</f>
        <v>7.0026000000000002</v>
      </c>
      <c r="I3507" s="48">
        <f>IF(Ações!$S3507&lt;0,"",Ações!$O3507*(1+Ações!$S3507))</f>
        <v>0.42015599999999997</v>
      </c>
      <c r="J3507" s="49">
        <f>IFERROR(IF(Ações!$B3507="","",(VLOOKUP(Table_1[[#This Row],[AÇÕES]],'Dados Status Invest STOCKS'!A3493:AD4108,4)/Table_1[[#This Row],[LPA]]))/100,0)</f>
        <v>1.5499999999999998E-2</v>
      </c>
      <c r="K3507" s="64">
        <f>IFERROR(IF(Ações!$B3507="","",VLOOKUP(Table_1[[#This Row],[AÇÕES]],'Dados Status Invest STOCKS'!A3493:AD4108,2)),0)</f>
        <v>3.96</v>
      </c>
      <c r="L3507" s="65">
        <f>IFERROR(IF(Ações!$B3507="","",VLOOKUP(Table_1[[#This Row],[AÇÕES]],'Dados Status Invest STOCKS'!A3493:AD4108,3)/100),0)</f>
        <v>0.1061</v>
      </c>
      <c r="M3507" s="66">
        <f>IFERROR(IF(Ações!$B3507="","",VLOOKUP(Table_1[[#This Row],[AÇÕES]],'Dados Status Invest STOCKS'!A3493:AD4108,28)),0)</f>
        <v>1.6</v>
      </c>
      <c r="N3507" s="66">
        <f>IFERROR(IF(Ações!$B3507="","",VLOOKUP(Table_1[[#This Row],[AÇÕES]],'Dados Status Invest STOCKS'!A3493:AD4108,27)),0)</f>
        <v>5.03</v>
      </c>
      <c r="O3507" s="66">
        <f>IFERROR(IF(Ações!$L3507="","",Ações!$K3507*Ações!$L3507),0)</f>
        <v>0.42015599999999997</v>
      </c>
      <c r="P3507" s="67">
        <f t="shared" si="54"/>
        <v>0.06</v>
      </c>
      <c r="Q3507" s="67">
        <f>IFERROR(Ações!$O3507/Ações!$M3507,0)</f>
        <v>0.26259749999999998</v>
      </c>
      <c r="R3507" s="67">
        <f>IFERROR(IF(Ações!$B3507="","",VLOOKUP(Table_1[[#This Row],[AÇÕES]],'Dados Status Invest STOCKS'!A3493:AD4108,18)/100),0)</f>
        <v>0.31730000000000003</v>
      </c>
      <c r="S3507" s="65">
        <f>IFERROR(IF(Ações!$B3507="","",VLOOKUP(Table_1[[#This Row],[AÇÕES]],'Dados Status Invest STOCKS'!A3493:AD4108,25)/100),0)</f>
        <v>0</v>
      </c>
      <c r="T3507" s="67">
        <f>(1-Ações!$Q3507)*Ações!$R3507</f>
        <v>0.23397781325</v>
      </c>
      <c r="U3507" s="68">
        <f>IF(Ações!$S3507=0,Ações!$T3507,IF(Ações!$T3507=0,Ações!$S3507,AVERAGE(Ações!$S3507,Ações!$T3507)))</f>
        <v>0.23397781325</v>
      </c>
    </row>
    <row r="3508" spans="2:21" ht="15" customHeight="1" x14ac:dyDescent="0.2">
      <c r="B3508" s="63" t="str">
        <f>IFERROR('Dados Status Invest STOCKS'!A3495,"-")</f>
        <v>OXY</v>
      </c>
      <c r="C3508" s="45">
        <f>IFERROR((Ações!$D3508-Ações!$K3508)/Ações!$D3508,0)</f>
        <v>-49.000000000000007</v>
      </c>
      <c r="D3508" s="46">
        <f>(Ações!$O3508)/0.06</f>
        <v>0.68019999999999992</v>
      </c>
      <c r="E3508" s="47">
        <f>IFERROR((Ações!$F3508-Ações!$K3508)/Ações!$F3508,0)</f>
        <v>0</v>
      </c>
      <c r="F3508" s="46" t="str">
        <f>IF(OR(Ações!$N3508&lt;0,Ações!$M3508&lt;0),"",(22.5*Ações!$M3508*Ações!$N3508)^0.5)</f>
        <v/>
      </c>
      <c r="G3508" s="47">
        <f>IFERROR((Ações!$H3508-Ações!$K3508)/Ações!$H3508,0)</f>
        <v>-49.000000000000007</v>
      </c>
      <c r="H3508" s="48">
        <f>IFERROR(Ações!$I3508/(Ações!$P3508-Table_1[[#This Row],[CAGR LUCRO 5A]]),0)</f>
        <v>0.68019999999999992</v>
      </c>
      <c r="I3508" s="48">
        <f>IF(Ações!$S3508&lt;0,"",Ações!$O3508*(1+Ações!$S3508))</f>
        <v>4.0811999999999994E-2</v>
      </c>
      <c r="J3508" s="49">
        <f>IFERROR(IF(Ações!$B3508="","",(VLOOKUP(Table_1[[#This Row],[AÇÕES]],'Dados Status Invest STOCKS'!A3494:AD4109,4)/Table_1[[#This Row],[LPA]]))/100,0)</f>
        <v>1.0762499999999999</v>
      </c>
      <c r="K3508" s="64">
        <f>IFERROR(IF(Ações!$B3508="","",VLOOKUP(Table_1[[#This Row],[AÇÕES]],'Dados Status Invest STOCKS'!A3494:AD4109,2)),0)</f>
        <v>34.01</v>
      </c>
      <c r="L3508" s="65">
        <f>IFERROR(IF(Ações!$B3508="","",VLOOKUP(Table_1[[#This Row],[AÇÕES]],'Dados Status Invest STOCKS'!A3494:AD4109,3)/100),0)</f>
        <v>1.1999999999999999E-3</v>
      </c>
      <c r="M3508" s="66">
        <f>IFERROR(IF(Ações!$B3508="","",VLOOKUP(Table_1[[#This Row],[AÇÕES]],'Dados Status Invest STOCKS'!A3494:AD4109,28)),0)</f>
        <v>-0.56000000000000005</v>
      </c>
      <c r="N3508" s="66">
        <f>IFERROR(IF(Ações!$B3508="","",VLOOKUP(Table_1[[#This Row],[AÇÕES]],'Dados Status Invest STOCKS'!A3494:AD4109,27)),0)</f>
        <v>20.21</v>
      </c>
      <c r="O3508" s="66">
        <f>IFERROR(IF(Ações!$L3508="","",Ações!$K3508*Ações!$L3508),0)</f>
        <v>4.0811999999999994E-2</v>
      </c>
      <c r="P3508" s="67">
        <f t="shared" si="54"/>
        <v>0.06</v>
      </c>
      <c r="Q3508" s="67">
        <f>IFERROR(Ações!$O3508/Ações!$M3508,0)</f>
        <v>-7.2878571428571418E-2</v>
      </c>
      <c r="R3508" s="67">
        <f>IFERROR(IF(Ações!$B3508="","",VLOOKUP(Table_1[[#This Row],[AÇÕES]],'Dados Status Invest STOCKS'!A3494:AD4109,18)/100),0)</f>
        <v>-2.7900000000000001E-2</v>
      </c>
      <c r="S3508" s="65">
        <f>IFERROR(IF(Ações!$B3508="","",VLOOKUP(Table_1[[#This Row],[AÇÕES]],'Dados Status Invest STOCKS'!A3494:AD4109,25)/100),0)</f>
        <v>0</v>
      </c>
      <c r="T3508" s="67">
        <f>(1-Ações!$Q3508)*Ações!$R3508</f>
        <v>-2.9933312142857143E-2</v>
      </c>
      <c r="U3508" s="68">
        <f>IF(Ações!$S3508=0,Ações!$T3508,IF(Ações!$T3508=0,Ações!$S3508,AVERAGE(Ações!$S3508,Ações!$T3508)))</f>
        <v>-2.9933312142857143E-2</v>
      </c>
    </row>
    <row r="3509" spans="2:21" ht="15" customHeight="1" x14ac:dyDescent="0.2">
      <c r="B3509" s="63" t="str">
        <f>IFERROR('Dados Status Invest STOCKS'!A3496,"-")</f>
        <v>OXY.WS</v>
      </c>
      <c r="C3509" s="45">
        <f>IFERROR((Ações!$D3509-Ações!$K3509)/Ações!$D3509,0)</f>
        <v>0</v>
      </c>
      <c r="D3509" s="46">
        <f>(Ações!$O3509)/0.06</f>
        <v>0</v>
      </c>
      <c r="E3509" s="47">
        <f>IFERROR((Ações!$F3509-Ações!$K3509)/Ações!$F3509,0)</f>
        <v>0</v>
      </c>
      <c r="F3509" s="46" t="str">
        <f>IF(OR(Ações!$N3509&lt;0,Ações!$M3509&lt;0),"",(22.5*Ações!$M3509*Ações!$N3509)^0.5)</f>
        <v/>
      </c>
      <c r="G3509" s="47">
        <f>IFERROR((Ações!$H3509-Ações!$K3509)/Ações!$H3509,0)</f>
        <v>0</v>
      </c>
      <c r="H3509" s="48">
        <f>IFERROR(Ações!$I3509/(Ações!$P3509-Table_1[[#This Row],[CAGR LUCRO 5A]]),0)</f>
        <v>0</v>
      </c>
      <c r="I3509" s="48">
        <f>IF(Ações!$S3509&lt;0,"",Ações!$O3509*(1+Ações!$S3509))</f>
        <v>0</v>
      </c>
      <c r="J3509" s="49">
        <f>IFERROR(IF(Ações!$B3509="","",(VLOOKUP(Table_1[[#This Row],[AÇÕES]],'Dados Status Invest STOCKS'!A3495:AD4110,4)/Table_1[[#This Row],[LPA]]))/100,0)</f>
        <v>0.49910714285714275</v>
      </c>
      <c r="K3509" s="64">
        <f>IFERROR(IF(Ações!$B3509="","",VLOOKUP(Table_1[[#This Row],[AÇÕES]],'Dados Status Invest STOCKS'!A3495:AD4110,2)),0)</f>
        <v>15.77</v>
      </c>
      <c r="L3509" s="65">
        <f>IFERROR(IF(Ações!$B3509="","",VLOOKUP(Table_1[[#This Row],[AÇÕES]],'Dados Status Invest STOCKS'!A3495:AD4110,3)/100),0)</f>
        <v>0</v>
      </c>
      <c r="M3509" s="66">
        <f>IFERROR(IF(Ações!$B3509="","",VLOOKUP(Table_1[[#This Row],[AÇÕES]],'Dados Status Invest STOCKS'!A3495:AD4110,28)),0)</f>
        <v>-0.56000000000000005</v>
      </c>
      <c r="N3509" s="66">
        <f>IFERROR(IF(Ações!$B3509="","",VLOOKUP(Table_1[[#This Row],[AÇÕES]],'Dados Status Invest STOCKS'!A3495:AD4110,27)),0)</f>
        <v>20.21</v>
      </c>
      <c r="O3509" s="66">
        <f>IFERROR(IF(Ações!$L3509="","",Ações!$K3509*Ações!$L3509),0)</f>
        <v>0</v>
      </c>
      <c r="P3509" s="67">
        <f t="shared" si="54"/>
        <v>0.06</v>
      </c>
      <c r="Q3509" s="67">
        <f>IFERROR(Ações!$O3509/Ações!$M3509,0)</f>
        <v>0</v>
      </c>
      <c r="R3509" s="67">
        <f>IFERROR(IF(Ações!$B3509="","",VLOOKUP(Table_1[[#This Row],[AÇÕES]],'Dados Status Invest STOCKS'!A3495:AD4110,18)/100),0)</f>
        <v>-2.7900000000000001E-2</v>
      </c>
      <c r="S3509" s="65">
        <f>IFERROR(IF(Ações!$B3509="","",VLOOKUP(Table_1[[#This Row],[AÇÕES]],'Dados Status Invest STOCKS'!A3495:AD4110,25)/100),0)</f>
        <v>0</v>
      </c>
      <c r="T3509" s="67">
        <f>(1-Ações!$Q3509)*Ações!$R3509</f>
        <v>-2.7900000000000001E-2</v>
      </c>
      <c r="U3509" s="68">
        <f>IF(Ações!$S3509=0,Ações!$T3509,IF(Ações!$T3509=0,Ações!$S3509,AVERAGE(Ações!$S3509,Ações!$T3509)))</f>
        <v>-2.7900000000000001E-2</v>
      </c>
    </row>
    <row r="3510" spans="2:21" ht="15" customHeight="1" x14ac:dyDescent="0.2">
      <c r="B3510" s="63" t="str">
        <f>IFERROR('Dados Status Invest STOCKS'!A3497,"-")</f>
        <v>OYST</v>
      </c>
      <c r="C3510" s="45">
        <f>IFERROR((Ações!$D3510-Ações!$K3510)/Ações!$D3510,0)</f>
        <v>0</v>
      </c>
      <c r="D3510" s="46">
        <f>(Ações!$O3510)/0.06</f>
        <v>0</v>
      </c>
      <c r="E3510" s="47">
        <f>IFERROR((Ações!$F3510-Ações!$K3510)/Ações!$F3510,0)</f>
        <v>0</v>
      </c>
      <c r="F3510" s="46" t="str">
        <f>IF(OR(Ações!$N3510&lt;0,Ações!$M3510&lt;0),"",(22.5*Ações!$M3510*Ações!$N3510)^0.5)</f>
        <v/>
      </c>
      <c r="G3510" s="47">
        <f>IFERROR((Ações!$H3510-Ações!$K3510)/Ações!$H3510,0)</f>
        <v>0</v>
      </c>
      <c r="H3510" s="48">
        <f>IFERROR(Ações!$I3510/(Ações!$P3510-Table_1[[#This Row],[CAGR LUCRO 5A]]),0)</f>
        <v>0</v>
      </c>
      <c r="I3510" s="48">
        <f>IF(Ações!$S3510&lt;0,"",Ações!$O3510*(1+Ações!$S3510))</f>
        <v>0</v>
      </c>
      <c r="J3510" s="49">
        <f>IFERROR(IF(Ações!$B3510="","",(VLOOKUP(Table_1[[#This Row],[AÇÕES]],'Dados Status Invest STOCKS'!A3496:AD4111,4)/Table_1[[#This Row],[LPA]]))/100,0)</f>
        <v>1.3527508090614886E-2</v>
      </c>
      <c r="K3510" s="64">
        <f>IFERROR(IF(Ações!$B3510="","",VLOOKUP(Table_1[[#This Row],[AÇÕES]],'Dados Status Invest STOCKS'!A3496:AD4111,2)),0)</f>
        <v>12.91</v>
      </c>
      <c r="L3510" s="65">
        <f>IFERROR(IF(Ações!$B3510="","",VLOOKUP(Table_1[[#This Row],[AÇÕES]],'Dados Status Invest STOCKS'!A3496:AD4111,3)/100),0)</f>
        <v>0</v>
      </c>
      <c r="M3510" s="66">
        <f>IFERROR(IF(Ações!$B3510="","",VLOOKUP(Table_1[[#This Row],[AÇÕES]],'Dados Status Invest STOCKS'!A3496:AD4111,28)),0)</f>
        <v>-3.09</v>
      </c>
      <c r="N3510" s="66">
        <f>IFERROR(IF(Ações!$B3510="","",VLOOKUP(Table_1[[#This Row],[AÇÕES]],'Dados Status Invest STOCKS'!A3496:AD4111,27)),0)</f>
        <v>5.26</v>
      </c>
      <c r="O3510" s="66">
        <f>IFERROR(IF(Ações!$L3510="","",Ações!$K3510*Ações!$L3510),0)</f>
        <v>0</v>
      </c>
      <c r="P3510" s="67">
        <f t="shared" si="54"/>
        <v>0.06</v>
      </c>
      <c r="Q3510" s="67">
        <f>IFERROR(Ações!$O3510/Ações!$M3510,0)</f>
        <v>0</v>
      </c>
      <c r="R3510" s="67">
        <f>IFERROR(IF(Ações!$B3510="","",VLOOKUP(Table_1[[#This Row],[AÇÕES]],'Dados Status Invest STOCKS'!A3496:AD4111,18)/100),0)</f>
        <v>-0.58779999999999999</v>
      </c>
      <c r="S3510" s="65">
        <f>IFERROR(IF(Ações!$B3510="","",VLOOKUP(Table_1[[#This Row],[AÇÕES]],'Dados Status Invest STOCKS'!A3496:AD4111,25)/100),0)</f>
        <v>0</v>
      </c>
      <c r="T3510" s="67">
        <f>(1-Ações!$Q3510)*Ações!$R3510</f>
        <v>-0.58779999999999999</v>
      </c>
      <c r="U3510" s="68">
        <f>IF(Ações!$S3510=0,Ações!$T3510,IF(Ações!$T3510=0,Ações!$S3510,AVERAGE(Ações!$S3510,Ações!$T3510)))</f>
        <v>-0.58779999999999999</v>
      </c>
    </row>
    <row r="3511" spans="2:21" ht="15" customHeight="1" x14ac:dyDescent="0.2">
      <c r="B3511" s="63" t="str">
        <f>IFERROR('Dados Status Invest STOCKS'!A3498,"-")</f>
        <v>OZK</v>
      </c>
      <c r="C3511" s="45">
        <f>IFERROR((Ações!$D3511-Ações!$K3511)/Ações!$D3511,0)</f>
        <v>-1.510460251046025</v>
      </c>
      <c r="D3511" s="46">
        <f>(Ações!$O3511)/0.06</f>
        <v>19.247466666666668</v>
      </c>
      <c r="E3511" s="47">
        <f>IFERROR((Ações!$F3511-Ações!$K3511)/Ações!$F3511,0)</f>
        <v>0.16672623832866751</v>
      </c>
      <c r="F3511" s="46">
        <f>IF(OR(Ações!$N3511&lt;0,Ações!$M3511&lt;0),"",(22.5*Ações!$M3511*Ações!$N3511)^0.5)</f>
        <v>57.988145340233118</v>
      </c>
      <c r="G3511" s="47">
        <f>IFERROR((Ações!$H3511-Ações!$K3511)/Ações!$H3511,0)</f>
        <v>2.4774581018775907</v>
      </c>
      <c r="H3511" s="48">
        <f>IFERROR(Ações!$I3511/(Ações!$P3511-Table_1[[#This Row],[CAGR LUCRO 5A]]),0)</f>
        <v>-32.70481913402061</v>
      </c>
      <c r="I3511" s="48">
        <f>IF(Ações!$S3511&lt;0,"",Ações!$O3511*(1+Ações!$S3511))</f>
        <v>1.2689469824000001</v>
      </c>
      <c r="J3511" s="49">
        <f>IFERROR(IF(Ações!$B3511="","",(VLOOKUP(Table_1[[#This Row],[AÇÕES]],'Dados Status Invest STOCKS'!A3497:AD4112,4)/Table_1[[#This Row],[LPA]]))/100,0)</f>
        <v>2.6487119437939115E-2</v>
      </c>
      <c r="K3511" s="64">
        <f>IFERROR(IF(Ações!$B3511="","",VLOOKUP(Table_1[[#This Row],[AÇÕES]],'Dados Status Invest STOCKS'!A3497:AD4112,2)),0)</f>
        <v>48.32</v>
      </c>
      <c r="L3511" s="65">
        <f>IFERROR(IF(Ações!$B3511="","",VLOOKUP(Table_1[[#This Row],[AÇÕES]],'Dados Status Invest STOCKS'!A3497:AD4112,3)/100),0)</f>
        <v>2.3900000000000001E-2</v>
      </c>
      <c r="M3511" s="66">
        <f>IFERROR(IF(Ações!$B3511="","",VLOOKUP(Table_1[[#This Row],[AÇÕES]],'Dados Status Invest STOCKS'!A3497:AD4112,28)),0)</f>
        <v>4.2699999999999996</v>
      </c>
      <c r="N3511" s="66">
        <f>IFERROR(IF(Ações!$B3511="","",VLOOKUP(Table_1[[#This Row],[AÇÕES]],'Dados Status Invest STOCKS'!A3497:AD4112,27)),0)</f>
        <v>35</v>
      </c>
      <c r="O3511" s="66">
        <f>IFERROR(IF(Ações!$L3511="","",Ações!$K3511*Ações!$L3511),0)</f>
        <v>1.1548480000000001</v>
      </c>
      <c r="P3511" s="67">
        <f t="shared" si="54"/>
        <v>0.06</v>
      </c>
      <c r="Q3511" s="67">
        <f>IFERROR(Ações!$O3511/Ações!$M3511,0)</f>
        <v>0.27045620608899301</v>
      </c>
      <c r="R3511" s="67">
        <f>IFERROR(IF(Ações!$B3511="","",VLOOKUP(Table_1[[#This Row],[AÇÕES]],'Dados Status Invest STOCKS'!A3497:AD4112,18)/100),0)</f>
        <v>0.122</v>
      </c>
      <c r="S3511" s="65">
        <f>IFERROR(IF(Ações!$B3511="","",VLOOKUP(Table_1[[#This Row],[AÇÕES]],'Dados Status Invest STOCKS'!A3497:AD4112,25)/100),0)</f>
        <v>9.8800000000000013E-2</v>
      </c>
      <c r="T3511" s="67">
        <f>(1-Ações!$Q3511)*Ações!$R3511</f>
        <v>8.9004342857142857E-2</v>
      </c>
      <c r="U3511" s="68">
        <f>IF(Ações!$S3511=0,Ações!$T3511,IF(Ações!$T3511=0,Ações!$S3511,AVERAGE(Ações!$S3511,Ações!$T3511)))</f>
        <v>9.3902171428571435E-2</v>
      </c>
    </row>
    <row r="3512" spans="2:21" ht="15" customHeight="1" x14ac:dyDescent="0.2">
      <c r="B3512" s="63" t="str">
        <f>IFERROR('Dados Status Invest STOCKS'!A3499,"-")</f>
        <v>OZON</v>
      </c>
      <c r="C3512" s="45">
        <f>IFERROR((Ações!$D3512-Ações!$K3512)/Ações!$D3512,0)</f>
        <v>0</v>
      </c>
      <c r="D3512" s="46">
        <f>(Ações!$O3512)/0.06</f>
        <v>0</v>
      </c>
      <c r="E3512" s="47">
        <f>IFERROR((Ações!$F3512-Ações!$K3512)/Ações!$F3512,0)</f>
        <v>0</v>
      </c>
      <c r="F3512" s="46" t="str">
        <f>IF(OR(Ações!$N3512&lt;0,Ações!$M3512&lt;0),"",(22.5*Ações!$M3512*Ações!$N3512)^0.5)</f>
        <v/>
      </c>
      <c r="G3512" s="47">
        <f>IFERROR((Ações!$H3512-Ações!$K3512)/Ações!$H3512,0)</f>
        <v>0</v>
      </c>
      <c r="H3512" s="48">
        <f>IFERROR(Ações!$I3512/(Ações!$P3512-Table_1[[#This Row],[CAGR LUCRO 5A]]),0)</f>
        <v>0</v>
      </c>
      <c r="I3512" s="48">
        <f>IF(Ações!$S3512&lt;0,"",Ações!$O3512*(1+Ações!$S3512))</f>
        <v>0</v>
      </c>
      <c r="J3512" s="49">
        <f>IFERROR(IF(Ações!$B3512="","",(VLOOKUP(Table_1[[#This Row],[AÇÕES]],'Dados Status Invest STOCKS'!A3498:AD4113,4)/Table_1[[#This Row],[LPA]]))/100,0)</f>
        <v>0.15663461538461537</v>
      </c>
      <c r="K3512" s="64">
        <f>IFERROR(IF(Ações!$B3512="","",VLOOKUP(Table_1[[#This Row],[AÇÕES]],'Dados Status Invest STOCKS'!A3498:AD4113,2)),0)</f>
        <v>16.95</v>
      </c>
      <c r="L3512" s="65">
        <f>IFERROR(IF(Ações!$B3512="","",VLOOKUP(Table_1[[#This Row],[AÇÕES]],'Dados Status Invest STOCKS'!A3498:AD4113,3)/100),0)</f>
        <v>0</v>
      </c>
      <c r="M3512" s="66">
        <f>IFERROR(IF(Ações!$B3512="","",VLOOKUP(Table_1[[#This Row],[AÇÕES]],'Dados Status Invest STOCKS'!A3498:AD4113,28)),0)</f>
        <v>-1.04</v>
      </c>
      <c r="N3512" s="66">
        <f>IFERROR(IF(Ações!$B3512="","",VLOOKUP(Table_1[[#This Row],[AÇÕES]],'Dados Status Invest STOCKS'!A3498:AD4113,27)),0)</f>
        <v>4.54</v>
      </c>
      <c r="O3512" s="66">
        <f>IFERROR(IF(Ações!$L3512="","",Ações!$K3512*Ações!$L3512),0)</f>
        <v>0</v>
      </c>
      <c r="P3512" s="67">
        <f t="shared" si="54"/>
        <v>0.06</v>
      </c>
      <c r="Q3512" s="67">
        <f>IFERROR(Ações!$O3512/Ações!$M3512,0)</f>
        <v>0</v>
      </c>
      <c r="R3512" s="67">
        <f>IFERROR(IF(Ações!$B3512="","",VLOOKUP(Table_1[[#This Row],[AÇÕES]],'Dados Status Invest STOCKS'!A3498:AD4113,18)/100),0)</f>
        <v>-0.22940000000000002</v>
      </c>
      <c r="S3512" s="65">
        <f>IFERROR(IF(Ações!$B3512="","",VLOOKUP(Table_1[[#This Row],[AÇÕES]],'Dados Status Invest STOCKS'!A3498:AD4113,25)/100),0)</f>
        <v>0</v>
      </c>
      <c r="T3512" s="67">
        <f>(1-Ações!$Q3512)*Ações!$R3512</f>
        <v>-0.22940000000000002</v>
      </c>
      <c r="U3512" s="68">
        <f>IF(Ações!$S3512=0,Ações!$T3512,IF(Ações!$T3512=0,Ações!$S3512,AVERAGE(Ações!$S3512,Ações!$T3512)))</f>
        <v>-0.22940000000000002</v>
      </c>
    </row>
    <row r="3513" spans="2:21" ht="15" customHeight="1" x14ac:dyDescent="0.2">
      <c r="B3513" s="63" t="str">
        <f>IFERROR('Dados Status Invest STOCKS'!A3500,"-")</f>
        <v>PAA</v>
      </c>
      <c r="C3513" s="45">
        <f>IFERROR((Ações!$D3513-Ações!$K3513)/Ações!$D3513,0)</f>
        <v>0.15730337078651685</v>
      </c>
      <c r="D3513" s="46">
        <f>(Ações!$O3513)/0.06</f>
        <v>11.997199999999999</v>
      </c>
      <c r="E3513" s="47">
        <f>IFERROR((Ações!$F3513-Ações!$K3513)/Ações!$F3513,0)</f>
        <v>0</v>
      </c>
      <c r="F3513" s="46">
        <f>IF(OR(Ações!$N3513&lt;0,Ações!$M3513&lt;0),"",(22.5*Ações!$M3513*Ações!$N3513)^0.5)</f>
        <v>0</v>
      </c>
      <c r="G3513" s="47">
        <f>IFERROR((Ações!$H3513-Ações!$K3513)/Ações!$H3513,0)</f>
        <v>0.15730337078651685</v>
      </c>
      <c r="H3513" s="48">
        <f>IFERROR(Ações!$I3513/(Ações!$P3513-Table_1[[#This Row],[CAGR LUCRO 5A]]),0)</f>
        <v>11.997199999999999</v>
      </c>
      <c r="I3513" s="48">
        <f>IF(Ações!$S3513&lt;0,"",Ações!$O3513*(1+Ações!$S3513))</f>
        <v>0.71983199999999992</v>
      </c>
      <c r="J3513" s="49">
        <f>IFERROR(IF(Ações!$B3513="","",(VLOOKUP(Table_1[[#This Row],[AÇÕES]],'Dados Status Invest STOCKS'!A3499:AD4114,4)/Table_1[[#This Row],[LPA]]))/100,0)</f>
        <v>3.9075000000000002</v>
      </c>
      <c r="K3513" s="64">
        <f>IFERROR(IF(Ações!$B3513="","",VLOOKUP(Table_1[[#This Row],[AÇÕES]],'Dados Status Invest STOCKS'!A3499:AD4114,2)),0)</f>
        <v>10.11</v>
      </c>
      <c r="L3513" s="65">
        <f>IFERROR(IF(Ações!$B3513="","",VLOOKUP(Table_1[[#This Row],[AÇÕES]],'Dados Status Invest STOCKS'!A3499:AD4114,3)/100),0)</f>
        <v>7.1199999999999999E-2</v>
      </c>
      <c r="M3513" s="66">
        <f>IFERROR(IF(Ações!$B3513="","",VLOOKUP(Table_1[[#This Row],[AÇÕES]],'Dados Status Invest STOCKS'!A3499:AD4114,28)),0)</f>
        <v>0.16</v>
      </c>
      <c r="N3513" s="66">
        <f>IFERROR(IF(Ações!$B3513="","",VLOOKUP(Table_1[[#This Row],[AÇÕES]],'Dados Status Invest STOCKS'!A3499:AD4114,27)),0)</f>
        <v>0</v>
      </c>
      <c r="O3513" s="66">
        <f>IFERROR(IF(Ações!$L3513="","",Ações!$K3513*Ações!$L3513),0)</f>
        <v>0.71983199999999992</v>
      </c>
      <c r="P3513" s="67">
        <f t="shared" si="54"/>
        <v>0.06</v>
      </c>
      <c r="Q3513" s="67">
        <f>IFERROR(Ações!$O3513/Ações!$M3513,0)</f>
        <v>4.4989499999999998</v>
      </c>
      <c r="R3513" s="67">
        <f>IFERROR(IF(Ações!$B3513="","",VLOOKUP(Table_1[[#This Row],[AÇÕES]],'Dados Status Invest STOCKS'!A3499:AD4114,18)/100),0)</f>
        <v>0</v>
      </c>
      <c r="S3513" s="65">
        <f>IFERROR(IF(Ações!$B3513="","",VLOOKUP(Table_1[[#This Row],[AÇÕES]],'Dados Status Invest STOCKS'!A3499:AD4114,25)/100),0)</f>
        <v>0</v>
      </c>
      <c r="T3513" s="67">
        <f>(1-Ações!$Q3513)*Ações!$R3513</f>
        <v>0</v>
      </c>
      <c r="U3513" s="68">
        <f>IF(Ações!$S3513=0,Ações!$T3513,IF(Ações!$T3513=0,Ações!$S3513,AVERAGE(Ações!$S3513,Ações!$T3513)))</f>
        <v>0</v>
      </c>
    </row>
    <row r="3514" spans="2:21" ht="15" customHeight="1" x14ac:dyDescent="0.2">
      <c r="B3514" s="63" t="str">
        <f>IFERROR('Dados Status Invest STOCKS'!A3501,"-")</f>
        <v>PAAS</v>
      </c>
      <c r="C3514" s="45">
        <f>IFERROR((Ações!$D3514-Ações!$K3514)/Ações!$D3514,0)</f>
        <v>-3.0540540540540544</v>
      </c>
      <c r="D3514" s="46">
        <f>(Ações!$O3514)/0.06</f>
        <v>5.6758000000000006</v>
      </c>
      <c r="E3514" s="47">
        <f>IFERROR((Ações!$F3514-Ações!$K3514)/Ações!$F3514,0)</f>
        <v>-0.14910396849857258</v>
      </c>
      <c r="F3514" s="46">
        <f>IF(OR(Ações!$N3514&lt;0,Ações!$M3514&lt;0),"",(22.5*Ações!$M3514*Ações!$N3514)^0.5)</f>
        <v>20.024297740495172</v>
      </c>
      <c r="G3514" s="47">
        <f>IFERROR((Ações!$H3514-Ações!$K3514)/Ações!$H3514,0)</f>
        <v>-3.0540540540540544</v>
      </c>
      <c r="H3514" s="48">
        <f>IFERROR(Ações!$I3514/(Ações!$P3514-Table_1[[#This Row],[CAGR LUCRO 5A]]),0)</f>
        <v>5.6758000000000006</v>
      </c>
      <c r="I3514" s="48">
        <f>IF(Ações!$S3514&lt;0,"",Ações!$O3514*(1+Ações!$S3514))</f>
        <v>0.34054800000000002</v>
      </c>
      <c r="J3514" s="49">
        <f>IFERROR(IF(Ações!$B3514="","",(VLOOKUP(Table_1[[#This Row],[AÇÕES]],'Dados Status Invest STOCKS'!A3500:AD4115,4)/Table_1[[#This Row],[LPA]]))/100,0)</f>
        <v>0.11443661971830986</v>
      </c>
      <c r="K3514" s="64">
        <f>IFERROR(IF(Ações!$B3514="","",VLOOKUP(Table_1[[#This Row],[AÇÕES]],'Dados Status Invest STOCKS'!A3500:AD4115,2)),0)</f>
        <v>23.01</v>
      </c>
      <c r="L3514" s="65">
        <f>IFERROR(IF(Ações!$B3514="","",VLOOKUP(Table_1[[#This Row],[AÇÕES]],'Dados Status Invest STOCKS'!A3500:AD4115,3)/100),0)</f>
        <v>1.4800000000000001E-2</v>
      </c>
      <c r="M3514" s="66">
        <f>IFERROR(IF(Ações!$B3514="","",VLOOKUP(Table_1[[#This Row],[AÇÕES]],'Dados Status Invest STOCKS'!A3500:AD4115,28)),0)</f>
        <v>1.42</v>
      </c>
      <c r="N3514" s="66">
        <f>IFERROR(IF(Ações!$B3514="","",VLOOKUP(Table_1[[#This Row],[AÇÕES]],'Dados Status Invest STOCKS'!A3500:AD4115,27)),0)</f>
        <v>12.55</v>
      </c>
      <c r="O3514" s="66">
        <f>IFERROR(IF(Ações!$L3514="","",Ações!$K3514*Ações!$L3514),0)</f>
        <v>0.34054800000000002</v>
      </c>
      <c r="P3514" s="67">
        <f t="shared" si="54"/>
        <v>0.06</v>
      </c>
      <c r="Q3514" s="67">
        <f>IFERROR(Ações!$O3514/Ações!$M3514,0)</f>
        <v>0.23982253521126762</v>
      </c>
      <c r="R3514" s="67">
        <f>IFERROR(IF(Ações!$B3514="","",VLOOKUP(Table_1[[#This Row],[AÇÕES]],'Dados Status Invest STOCKS'!A3500:AD4115,18)/100),0)</f>
        <v>0.1128</v>
      </c>
      <c r="S3514" s="65">
        <f>IFERROR(IF(Ações!$B3514="","",VLOOKUP(Table_1[[#This Row],[AÇÕES]],'Dados Status Invest STOCKS'!A3500:AD4115,25)/100),0)</f>
        <v>0</v>
      </c>
      <c r="T3514" s="67">
        <f>(1-Ações!$Q3514)*Ações!$R3514</f>
        <v>8.5748018028169004E-2</v>
      </c>
      <c r="U3514" s="68">
        <f>IF(Ações!$S3514=0,Ações!$T3514,IF(Ações!$T3514=0,Ações!$S3514,AVERAGE(Ações!$S3514,Ações!$T3514)))</f>
        <v>8.5748018028169004E-2</v>
      </c>
    </row>
    <row r="3515" spans="2:21" ht="15" customHeight="1" x14ac:dyDescent="0.2">
      <c r="B3515" s="63" t="str">
        <f>IFERROR('Dados Status Invest STOCKS'!A3502,"-")</f>
        <v>PAC</v>
      </c>
      <c r="C3515" s="45">
        <f>IFERROR((Ações!$D3515-Ações!$K3515)/Ações!$D3515,0)</f>
        <v>-0.37614678899082576</v>
      </c>
      <c r="D3515" s="46">
        <f>(Ações!$O3515)/0.06</f>
        <v>95.215133333333327</v>
      </c>
      <c r="E3515" s="47">
        <f>IFERROR((Ações!$F3515-Ações!$K3515)/Ações!$F3515,0)</f>
        <v>-0.2651654991116541</v>
      </c>
      <c r="F3515" s="46">
        <f>IF(OR(Ações!$N3515&lt;0,Ações!$M3515&lt;0),"",(22.5*Ações!$M3515*Ações!$N3515)^0.5)</f>
        <v>103.56747800347365</v>
      </c>
      <c r="G3515" s="47">
        <f>IFERROR((Ações!$H3515-Ações!$K3515)/Ações!$H3515,0)</f>
        <v>0</v>
      </c>
      <c r="H3515" s="48">
        <f>IFERROR(Ações!$I3515/(Ações!$P3515-Table_1[[#This Row],[CAGR LUCRO 5A]]),0)</f>
        <v>0</v>
      </c>
      <c r="I3515" s="48" t="str">
        <f>IF(Ações!$S3515&lt;0,"",Ações!$O3515*(1+Ações!$S3515))</f>
        <v/>
      </c>
      <c r="J3515" s="49">
        <f>IFERROR(IF(Ações!$B3515="","",(VLOOKUP(Table_1[[#This Row],[AÇÕES]],'Dados Status Invest STOCKS'!A3501:AD4116,4)/Table_1[[#This Row],[LPA]]))/100,0)</f>
        <v>2.6938775510204085E-3</v>
      </c>
      <c r="K3515" s="64">
        <f>IFERROR(IF(Ações!$B3515="","",VLOOKUP(Table_1[[#This Row],[AÇÕES]],'Dados Status Invest STOCKS'!A3501:AD4116,2)),0)</f>
        <v>131.03</v>
      </c>
      <c r="L3515" s="65">
        <f>IFERROR(IF(Ações!$B3515="","",VLOOKUP(Table_1[[#This Row],[AÇÕES]],'Dados Status Invest STOCKS'!A3501:AD4116,3)/100),0)</f>
        <v>4.36E-2</v>
      </c>
      <c r="M3515" s="66">
        <f>IFERROR(IF(Ações!$B3515="","",VLOOKUP(Table_1[[#This Row],[AÇÕES]],'Dados Status Invest STOCKS'!A3501:AD4116,28)),0)</f>
        <v>22.05</v>
      </c>
      <c r="N3515" s="66">
        <f>IFERROR(IF(Ações!$B3515="","",VLOOKUP(Table_1[[#This Row],[AÇÕES]],'Dados Status Invest STOCKS'!A3501:AD4116,27)),0)</f>
        <v>21.62</v>
      </c>
      <c r="O3515" s="66">
        <f>IFERROR(IF(Ações!$L3515="","",Ações!$K3515*Ações!$L3515),0)</f>
        <v>5.7129079999999997</v>
      </c>
      <c r="P3515" s="67">
        <f t="shared" si="54"/>
        <v>0.06</v>
      </c>
      <c r="Q3515" s="67">
        <f>IFERROR(Ações!$O3515/Ações!$M3515,0)</f>
        <v>0.25908879818594099</v>
      </c>
      <c r="R3515" s="67">
        <f>IFERROR(IF(Ações!$B3515="","",VLOOKUP(Table_1[[#This Row],[AÇÕES]],'Dados Status Invest STOCKS'!A3501:AD4116,18)/100),0)</f>
        <v>1.0195999999999998</v>
      </c>
      <c r="S3515" s="65">
        <f>IFERROR(IF(Ações!$B3515="","",VLOOKUP(Table_1[[#This Row],[AÇÕES]],'Dados Status Invest STOCKS'!A3501:AD4116,25)/100),0)</f>
        <v>-0.10980000000000001</v>
      </c>
      <c r="T3515" s="67">
        <f>(1-Ações!$Q3515)*Ações!$R3515</f>
        <v>0.75543306136961441</v>
      </c>
      <c r="U3515" s="68">
        <f>IF(Ações!$S3515=0,Ações!$T3515,IF(Ações!$T3515=0,Ações!$S3515,AVERAGE(Ações!$S3515,Ações!$T3515)))</f>
        <v>0.3228165306848072</v>
      </c>
    </row>
    <row r="3516" spans="2:21" ht="15" customHeight="1" x14ac:dyDescent="0.2">
      <c r="B3516" s="63" t="str">
        <f>IFERROR('Dados Status Invest STOCKS'!A3503,"-")</f>
        <v>PACB</v>
      </c>
      <c r="C3516" s="45">
        <f>IFERROR((Ações!$D3516-Ações!$K3516)/Ações!$D3516,0)</f>
        <v>0</v>
      </c>
      <c r="D3516" s="46">
        <f>(Ações!$O3516)/0.06</f>
        <v>0</v>
      </c>
      <c r="E3516" s="47">
        <f>IFERROR((Ações!$F3516-Ações!$K3516)/Ações!$F3516,0)</f>
        <v>0</v>
      </c>
      <c r="F3516" s="46" t="str">
        <f>IF(OR(Ações!$N3516&lt;0,Ações!$M3516&lt;0),"",(22.5*Ações!$M3516*Ações!$N3516)^0.5)</f>
        <v/>
      </c>
      <c r="G3516" s="47">
        <f>IFERROR((Ações!$H3516-Ações!$K3516)/Ações!$H3516,0)</f>
        <v>0</v>
      </c>
      <c r="H3516" s="48">
        <f>IFERROR(Ações!$I3516/(Ações!$P3516-Table_1[[#This Row],[CAGR LUCRO 5A]]),0)</f>
        <v>0</v>
      </c>
      <c r="I3516" s="48">
        <f>IF(Ações!$S3516&lt;0,"",Ações!$O3516*(1+Ações!$S3516))</f>
        <v>0</v>
      </c>
      <c r="J3516" s="49">
        <f>IFERROR(IF(Ações!$B3516="","",(VLOOKUP(Table_1[[#This Row],[AÇÕES]],'Dados Status Invest STOCKS'!A3502:AD4117,4)/Table_1[[#This Row],[LPA]]))/100,0)</f>
        <v>3.7464705882352938</v>
      </c>
      <c r="K3516" s="64">
        <f>IFERROR(IF(Ações!$B3516="","",VLOOKUP(Table_1[[#This Row],[AÇÕES]],'Dados Status Invest STOCKS'!A3502:AD4117,2)),0)</f>
        <v>10.67</v>
      </c>
      <c r="L3516" s="65">
        <f>IFERROR(IF(Ações!$B3516="","",VLOOKUP(Table_1[[#This Row],[AÇÕES]],'Dados Status Invest STOCKS'!A3502:AD4117,3)/100),0)</f>
        <v>0</v>
      </c>
      <c r="M3516" s="66">
        <f>IFERROR(IF(Ações!$B3516="","",VLOOKUP(Table_1[[#This Row],[AÇÕES]],'Dados Status Invest STOCKS'!A3502:AD4117,28)),0)</f>
        <v>-0.17</v>
      </c>
      <c r="N3516" s="66">
        <f>IFERROR(IF(Ações!$B3516="","",VLOOKUP(Table_1[[#This Row],[AÇÕES]],'Dados Status Invest STOCKS'!A3502:AD4117,27)),0)</f>
        <v>3.81</v>
      </c>
      <c r="O3516" s="66">
        <f>IFERROR(IF(Ações!$L3516="","",Ações!$K3516*Ações!$L3516),0)</f>
        <v>0</v>
      </c>
      <c r="P3516" s="67">
        <f t="shared" si="54"/>
        <v>0.06</v>
      </c>
      <c r="Q3516" s="67">
        <f>IFERROR(Ações!$O3516/Ações!$M3516,0)</f>
        <v>0</v>
      </c>
      <c r="R3516" s="67">
        <f>IFERROR(IF(Ações!$B3516="","",VLOOKUP(Table_1[[#This Row],[AÇÕES]],'Dados Status Invest STOCKS'!A3502:AD4117,18)/100),0)</f>
        <v>-4.4000000000000004E-2</v>
      </c>
      <c r="S3516" s="65">
        <f>IFERROR(IF(Ações!$B3516="","",VLOOKUP(Table_1[[#This Row],[AÇÕES]],'Dados Status Invest STOCKS'!A3502:AD4117,25)/100),0)</f>
        <v>0</v>
      </c>
      <c r="T3516" s="67">
        <f>(1-Ações!$Q3516)*Ações!$R3516</f>
        <v>-4.4000000000000004E-2</v>
      </c>
      <c r="U3516" s="68">
        <f>IF(Ações!$S3516=0,Ações!$T3516,IF(Ações!$T3516=0,Ações!$S3516,AVERAGE(Ações!$S3516,Ações!$T3516)))</f>
        <v>-4.4000000000000004E-2</v>
      </c>
    </row>
    <row r="3517" spans="2:21" ht="15" customHeight="1" x14ac:dyDescent="0.2">
      <c r="B3517" s="63" t="str">
        <f>IFERROR('Dados Status Invest STOCKS'!A3504,"-")</f>
        <v>PACE</v>
      </c>
      <c r="C3517" s="45">
        <f>IFERROR((Ações!$D3517-Ações!$K3517)/Ações!$D3517,0)</f>
        <v>0</v>
      </c>
      <c r="D3517" s="46">
        <f>(Ações!$O3517)/0.06</f>
        <v>0</v>
      </c>
      <c r="E3517" s="47">
        <f>IFERROR((Ações!$F3517-Ações!$K3517)/Ações!$F3517,0)</f>
        <v>0</v>
      </c>
      <c r="F3517" s="46" t="str">
        <f>IF(OR(Ações!$N3517&lt;0,Ações!$M3517&lt;0),"",(22.5*Ações!$M3517*Ações!$N3517)^0.5)</f>
        <v/>
      </c>
      <c r="G3517" s="47">
        <f>IFERROR((Ações!$H3517-Ações!$K3517)/Ações!$H3517,0)</f>
        <v>0</v>
      </c>
      <c r="H3517" s="48">
        <f>IFERROR(Ações!$I3517/(Ações!$P3517-Table_1[[#This Row],[CAGR LUCRO 5A]]),0)</f>
        <v>0</v>
      </c>
      <c r="I3517" s="48">
        <f>IF(Ações!$S3517&lt;0,"",Ações!$O3517*(1+Ações!$S3517))</f>
        <v>0</v>
      </c>
      <c r="J3517" s="49">
        <f>IFERROR(IF(Ações!$B3517="","",(VLOOKUP(Table_1[[#This Row],[AÇÕES]],'Dados Status Invest STOCKS'!A3503:AD4118,4)/Table_1[[#This Row],[LPA]]))/100,0)</f>
        <v>1.7784</v>
      </c>
      <c r="K3517" s="64">
        <f>IFERROR(IF(Ações!$B3517="","",VLOOKUP(Table_1[[#This Row],[AÇÕES]],'Dados Status Invest STOCKS'!A3503:AD4118,2)),0)</f>
        <v>11.2</v>
      </c>
      <c r="L3517" s="65">
        <f>IFERROR(IF(Ações!$B3517="","",VLOOKUP(Table_1[[#This Row],[AÇÕES]],'Dados Status Invest STOCKS'!A3503:AD4118,3)/100),0)</f>
        <v>0</v>
      </c>
      <c r="M3517" s="66">
        <f>IFERROR(IF(Ações!$B3517="","",VLOOKUP(Table_1[[#This Row],[AÇÕES]],'Dados Status Invest STOCKS'!A3503:AD4118,28)),0)</f>
        <v>-0.25</v>
      </c>
      <c r="N3517" s="66">
        <f>IFERROR(IF(Ações!$B3517="","",VLOOKUP(Table_1[[#This Row],[AÇÕES]],'Dados Status Invest STOCKS'!A3503:AD4118,27)),0)</f>
        <v>-0.99</v>
      </c>
      <c r="O3517" s="66">
        <f>IFERROR(IF(Ações!$L3517="","",Ações!$K3517*Ações!$L3517),0)</f>
        <v>0</v>
      </c>
      <c r="P3517" s="67">
        <f t="shared" si="54"/>
        <v>0.06</v>
      </c>
      <c r="Q3517" s="67">
        <f>IFERROR(Ações!$O3517/Ações!$M3517,0)</f>
        <v>0</v>
      </c>
      <c r="R3517" s="67">
        <f>IFERROR(IF(Ações!$B3517="","",VLOOKUP(Table_1[[#This Row],[AÇÕES]],'Dados Status Invest STOCKS'!A3503:AD4118,18)/100),0)</f>
        <v>-0.25359999999999999</v>
      </c>
      <c r="S3517" s="65">
        <f>IFERROR(IF(Ações!$B3517="","",VLOOKUP(Table_1[[#This Row],[AÇÕES]],'Dados Status Invest STOCKS'!A3503:AD4118,25)/100),0)</f>
        <v>0</v>
      </c>
      <c r="T3517" s="67">
        <f>(1-Ações!$Q3517)*Ações!$R3517</f>
        <v>-0.25359999999999999</v>
      </c>
      <c r="U3517" s="68">
        <f>IF(Ações!$S3517=0,Ações!$T3517,IF(Ações!$T3517=0,Ações!$S3517,AVERAGE(Ações!$S3517,Ações!$T3517)))</f>
        <v>-0.25359999999999999</v>
      </c>
    </row>
    <row r="3518" spans="2:21" ht="15" customHeight="1" x14ac:dyDescent="0.2">
      <c r="B3518" s="63" t="str">
        <f>IFERROR('Dados Status Invest STOCKS'!A3505,"-")</f>
        <v>PACE.U</v>
      </c>
      <c r="C3518" s="45">
        <f>IFERROR((Ações!$D3518-Ações!$K3518)/Ações!$D3518,0)</f>
        <v>0</v>
      </c>
      <c r="D3518" s="46">
        <f>(Ações!$O3518)/0.06</f>
        <v>0</v>
      </c>
      <c r="E3518" s="47">
        <f>IFERROR((Ações!$F3518-Ações!$K3518)/Ações!$F3518,0)</f>
        <v>0</v>
      </c>
      <c r="F3518" s="46" t="str">
        <f>IF(OR(Ações!$N3518&lt;0,Ações!$M3518&lt;0),"",(22.5*Ações!$M3518*Ações!$N3518)^0.5)</f>
        <v/>
      </c>
      <c r="G3518" s="47">
        <f>IFERROR((Ações!$H3518-Ações!$K3518)/Ações!$H3518,0)</f>
        <v>0</v>
      </c>
      <c r="H3518" s="48">
        <f>IFERROR(Ações!$I3518/(Ações!$P3518-Table_1[[#This Row],[CAGR LUCRO 5A]]),0)</f>
        <v>0</v>
      </c>
      <c r="I3518" s="48">
        <f>IF(Ações!$S3518&lt;0,"",Ações!$O3518*(1+Ações!$S3518))</f>
        <v>0</v>
      </c>
      <c r="J3518" s="49">
        <f>IFERROR(IF(Ações!$B3518="","",(VLOOKUP(Table_1[[#This Row],[AÇÕES]],'Dados Status Invest STOCKS'!A3504:AD4119,4)/Table_1[[#This Row],[LPA]]))/100,0)</f>
        <v>1.8559999999999999</v>
      </c>
      <c r="K3518" s="64">
        <f>IFERROR(IF(Ações!$B3518="","",VLOOKUP(Table_1[[#This Row],[AÇÕES]],'Dados Status Invest STOCKS'!A3504:AD4119,2)),0)</f>
        <v>11.69</v>
      </c>
      <c r="L3518" s="65">
        <f>IFERROR(IF(Ações!$B3518="","",VLOOKUP(Table_1[[#This Row],[AÇÕES]],'Dados Status Invest STOCKS'!A3504:AD4119,3)/100),0)</f>
        <v>0</v>
      </c>
      <c r="M3518" s="66">
        <f>IFERROR(IF(Ações!$B3518="","",VLOOKUP(Table_1[[#This Row],[AÇÕES]],'Dados Status Invest STOCKS'!A3504:AD4119,28)),0)</f>
        <v>-0.25</v>
      </c>
      <c r="N3518" s="66">
        <f>IFERROR(IF(Ações!$B3518="","",VLOOKUP(Table_1[[#This Row],[AÇÕES]],'Dados Status Invest STOCKS'!A3504:AD4119,27)),0)</f>
        <v>-0.99</v>
      </c>
      <c r="O3518" s="66">
        <f>IFERROR(IF(Ações!$L3518="","",Ações!$K3518*Ações!$L3518),0)</f>
        <v>0</v>
      </c>
      <c r="P3518" s="67">
        <f t="shared" si="54"/>
        <v>0.06</v>
      </c>
      <c r="Q3518" s="67">
        <f>IFERROR(Ações!$O3518/Ações!$M3518,0)</f>
        <v>0</v>
      </c>
      <c r="R3518" s="67">
        <f>IFERROR(IF(Ações!$B3518="","",VLOOKUP(Table_1[[#This Row],[AÇÕES]],'Dados Status Invest STOCKS'!A3504:AD4119,18)/100),0)</f>
        <v>-0.25359999999999999</v>
      </c>
      <c r="S3518" s="65">
        <f>IFERROR(IF(Ações!$B3518="","",VLOOKUP(Table_1[[#This Row],[AÇÕES]],'Dados Status Invest STOCKS'!A3504:AD4119,25)/100),0)</f>
        <v>0</v>
      </c>
      <c r="T3518" s="67">
        <f>(1-Ações!$Q3518)*Ações!$R3518</f>
        <v>-0.25359999999999999</v>
      </c>
      <c r="U3518" s="68">
        <f>IF(Ações!$S3518=0,Ações!$T3518,IF(Ações!$T3518=0,Ações!$S3518,AVERAGE(Ações!$S3518,Ações!$T3518)))</f>
        <v>-0.25359999999999999</v>
      </c>
    </row>
    <row r="3519" spans="2:21" ht="15" customHeight="1" x14ac:dyDescent="0.2">
      <c r="B3519" s="63" t="str">
        <f>IFERROR('Dados Status Invest STOCKS'!A3506,"-")</f>
        <v>PACE.WS</v>
      </c>
      <c r="C3519" s="45">
        <f>IFERROR((Ações!$D3519-Ações!$K3519)/Ações!$D3519,0)</f>
        <v>0</v>
      </c>
      <c r="D3519" s="46">
        <f>(Ações!$O3519)/0.06</f>
        <v>0</v>
      </c>
      <c r="E3519" s="47">
        <f>IFERROR((Ações!$F3519-Ações!$K3519)/Ações!$F3519,0)</f>
        <v>0</v>
      </c>
      <c r="F3519" s="46" t="str">
        <f>IF(OR(Ações!$N3519&lt;0,Ações!$M3519&lt;0),"",(22.5*Ações!$M3519*Ações!$N3519)^0.5)</f>
        <v/>
      </c>
      <c r="G3519" s="47">
        <f>IFERROR((Ações!$H3519-Ações!$K3519)/Ações!$H3519,0)</f>
        <v>0</v>
      </c>
      <c r="H3519" s="48">
        <f>IFERROR(Ações!$I3519/(Ações!$P3519-Table_1[[#This Row],[CAGR LUCRO 5A]]),0)</f>
        <v>0</v>
      </c>
      <c r="I3519" s="48">
        <f>IF(Ações!$S3519&lt;0,"",Ações!$O3519*(1+Ações!$S3519))</f>
        <v>0</v>
      </c>
      <c r="J3519" s="49">
        <f>IFERROR(IF(Ações!$B3519="","",(VLOOKUP(Table_1[[#This Row],[AÇÕES]],'Dados Status Invest STOCKS'!A3505:AD4120,4)/Table_1[[#This Row],[LPA]]))/100,0)</f>
        <v>0.34600000000000003</v>
      </c>
      <c r="K3519" s="64">
        <f>IFERROR(IF(Ações!$B3519="","",VLOOKUP(Table_1[[#This Row],[AÇÕES]],'Dados Status Invest STOCKS'!A3505:AD4120,2)),0)</f>
        <v>2.1800000000000002</v>
      </c>
      <c r="L3519" s="65">
        <f>IFERROR(IF(Ações!$B3519="","",VLOOKUP(Table_1[[#This Row],[AÇÕES]],'Dados Status Invest STOCKS'!A3505:AD4120,3)/100),0)</f>
        <v>0</v>
      </c>
      <c r="M3519" s="66">
        <f>IFERROR(IF(Ações!$B3519="","",VLOOKUP(Table_1[[#This Row],[AÇÕES]],'Dados Status Invest STOCKS'!A3505:AD4120,28)),0)</f>
        <v>-0.25</v>
      </c>
      <c r="N3519" s="66">
        <f>IFERROR(IF(Ações!$B3519="","",VLOOKUP(Table_1[[#This Row],[AÇÕES]],'Dados Status Invest STOCKS'!A3505:AD4120,27)),0)</f>
        <v>-0.99</v>
      </c>
      <c r="O3519" s="66">
        <f>IFERROR(IF(Ações!$L3519="","",Ações!$K3519*Ações!$L3519),0)</f>
        <v>0</v>
      </c>
      <c r="P3519" s="67">
        <f t="shared" si="54"/>
        <v>0.06</v>
      </c>
      <c r="Q3519" s="67">
        <f>IFERROR(Ações!$O3519/Ações!$M3519,0)</f>
        <v>0</v>
      </c>
      <c r="R3519" s="67">
        <f>IFERROR(IF(Ações!$B3519="","",VLOOKUP(Table_1[[#This Row],[AÇÕES]],'Dados Status Invest STOCKS'!A3505:AD4120,18)/100),0)</f>
        <v>-0.25359999999999999</v>
      </c>
      <c r="S3519" s="65">
        <f>IFERROR(IF(Ações!$B3519="","",VLOOKUP(Table_1[[#This Row],[AÇÕES]],'Dados Status Invest STOCKS'!A3505:AD4120,25)/100),0)</f>
        <v>0</v>
      </c>
      <c r="T3519" s="67">
        <f>(1-Ações!$Q3519)*Ações!$R3519</f>
        <v>-0.25359999999999999</v>
      </c>
      <c r="U3519" s="68">
        <f>IF(Ações!$S3519=0,Ações!$T3519,IF(Ações!$T3519=0,Ações!$S3519,AVERAGE(Ações!$S3519,Ações!$T3519)))</f>
        <v>-0.25359999999999999</v>
      </c>
    </row>
    <row r="3520" spans="2:21" ht="15" customHeight="1" x14ac:dyDescent="0.2">
      <c r="B3520" s="63" t="str">
        <f>IFERROR('Dados Status Invest STOCKS'!A3507,"-")</f>
        <v>PACK</v>
      </c>
      <c r="C3520" s="45">
        <f>IFERROR((Ações!$D3520-Ações!$K3520)/Ações!$D3520,0)</f>
        <v>0</v>
      </c>
      <c r="D3520" s="46">
        <f>(Ações!$O3520)/0.06</f>
        <v>0</v>
      </c>
      <c r="E3520" s="47">
        <f>IFERROR((Ações!$F3520-Ações!$K3520)/Ações!$F3520,0)</f>
        <v>0</v>
      </c>
      <c r="F3520" s="46" t="str">
        <f>IF(OR(Ações!$N3520&lt;0,Ações!$M3520&lt;0),"",(22.5*Ações!$M3520*Ações!$N3520)^0.5)</f>
        <v/>
      </c>
      <c r="G3520" s="47">
        <f>IFERROR((Ações!$H3520-Ações!$K3520)/Ações!$H3520,0)</f>
        <v>0</v>
      </c>
      <c r="H3520" s="48">
        <f>IFERROR(Ações!$I3520/(Ações!$P3520-Table_1[[#This Row],[CAGR LUCRO 5A]]),0)</f>
        <v>0</v>
      </c>
      <c r="I3520" s="48">
        <f>IF(Ações!$S3520&lt;0,"",Ações!$O3520*(1+Ações!$S3520))</f>
        <v>0</v>
      </c>
      <c r="J3520" s="49">
        <f>IFERROR(IF(Ações!$B3520="","",(VLOOKUP(Table_1[[#This Row],[AÇÕES]],'Dados Status Invest STOCKS'!A3506:AD4121,4)/Table_1[[#This Row],[LPA]]))/100,0)</f>
        <v>55.964285714285708</v>
      </c>
      <c r="K3520" s="64">
        <f>IFERROR(IF(Ações!$B3520="","",VLOOKUP(Table_1[[#This Row],[AÇÕES]],'Dados Status Invest STOCKS'!A3506:AD4121,2)),0)</f>
        <v>26.47</v>
      </c>
      <c r="L3520" s="65">
        <f>IFERROR(IF(Ações!$B3520="","",VLOOKUP(Table_1[[#This Row],[AÇÕES]],'Dados Status Invest STOCKS'!A3506:AD4121,3)/100),0)</f>
        <v>0</v>
      </c>
      <c r="M3520" s="66">
        <f>IFERROR(IF(Ações!$B3520="","",VLOOKUP(Table_1[[#This Row],[AÇÕES]],'Dados Status Invest STOCKS'!A3506:AD4121,28)),0)</f>
        <v>-7.0000000000000007E-2</v>
      </c>
      <c r="N3520" s="66">
        <f>IFERROR(IF(Ações!$B3520="","",VLOOKUP(Table_1[[#This Row],[AÇÕES]],'Dados Status Invest STOCKS'!A3506:AD4121,27)),0)</f>
        <v>7.76</v>
      </c>
      <c r="O3520" s="66">
        <f>IFERROR(IF(Ações!$L3520="","",Ações!$K3520*Ações!$L3520),0)</f>
        <v>0</v>
      </c>
      <c r="P3520" s="67">
        <f t="shared" si="54"/>
        <v>0.06</v>
      </c>
      <c r="Q3520" s="67">
        <f>IFERROR(Ações!$O3520/Ações!$M3520,0)</f>
        <v>0</v>
      </c>
      <c r="R3520" s="67">
        <f>IFERROR(IF(Ações!$B3520="","",VLOOKUP(Table_1[[#This Row],[AÇÕES]],'Dados Status Invest STOCKS'!A3506:AD4121,18)/100),0)</f>
        <v>-8.6999999999999994E-3</v>
      </c>
      <c r="S3520" s="65">
        <f>IFERROR(IF(Ações!$B3520="","",VLOOKUP(Table_1[[#This Row],[AÇÕES]],'Dados Status Invest STOCKS'!A3506:AD4121,25)/100),0)</f>
        <v>0</v>
      </c>
      <c r="T3520" s="67">
        <f>(1-Ações!$Q3520)*Ações!$R3520</f>
        <v>-8.6999999999999994E-3</v>
      </c>
      <c r="U3520" s="68">
        <f>IF(Ações!$S3520=0,Ações!$T3520,IF(Ações!$T3520=0,Ações!$S3520,AVERAGE(Ações!$S3520,Ações!$T3520)))</f>
        <v>-8.6999999999999994E-3</v>
      </c>
    </row>
    <row r="3521" spans="2:21" ht="15" customHeight="1" x14ac:dyDescent="0.2">
      <c r="B3521" s="63" t="str">
        <f>IFERROR('Dados Status Invest STOCKS'!A3508,"-")</f>
        <v>PACW</v>
      </c>
      <c r="C3521" s="45">
        <f>IFERROR((Ações!$D3521-Ações!$K3521)/Ações!$D3521,0)</f>
        <v>-1.8571428571428572</v>
      </c>
      <c r="D3521" s="46">
        <f>(Ações!$O3521)/0.06</f>
        <v>16.673999999999999</v>
      </c>
      <c r="E3521" s="47">
        <f>IFERROR((Ações!$F3521-Ações!$K3521)/Ações!$F3521,0)</f>
        <v>0.20903052846012554</v>
      </c>
      <c r="F3521" s="46">
        <f>IF(OR(Ações!$N3521&lt;0,Ações!$M3521&lt;0),"",(22.5*Ações!$M3521*Ações!$N3521)^0.5)</f>
        <v>60.229884608888305</v>
      </c>
      <c r="G3521" s="47">
        <f>IFERROR((Ações!$H3521-Ações!$K3521)/Ações!$H3521,0)</f>
        <v>-1.8571428571428572</v>
      </c>
      <c r="H3521" s="48">
        <f>IFERROR(Ações!$I3521/(Ações!$P3521-Table_1[[#This Row],[CAGR LUCRO 5A]]),0)</f>
        <v>16.673999999999999</v>
      </c>
      <c r="I3521" s="48">
        <f>IF(Ações!$S3521&lt;0,"",Ações!$O3521*(1+Ações!$S3521))</f>
        <v>1.00044</v>
      </c>
      <c r="J3521" s="49">
        <f>IFERROR(IF(Ações!$B3521="","",(VLOOKUP(Table_1[[#This Row],[AÇÕES]],'Dados Status Invest STOCKS'!A3507:AD4122,4)/Table_1[[#This Row],[LPA]]))/100,0)</f>
        <v>1.9695121951219512E-2</v>
      </c>
      <c r="K3521" s="64">
        <f>IFERROR(IF(Ações!$B3521="","",VLOOKUP(Table_1[[#This Row],[AÇÕES]],'Dados Status Invest STOCKS'!A3507:AD4122,2)),0)</f>
        <v>47.64</v>
      </c>
      <c r="L3521" s="65">
        <f>IFERROR(IF(Ações!$B3521="","",VLOOKUP(Table_1[[#This Row],[AÇÕES]],'Dados Status Invest STOCKS'!A3507:AD4122,3)/100),0)</f>
        <v>2.1000000000000001E-2</v>
      </c>
      <c r="M3521" s="66">
        <f>IFERROR(IF(Ações!$B3521="","",VLOOKUP(Table_1[[#This Row],[AÇÕES]],'Dados Status Invest STOCKS'!A3507:AD4122,28)),0)</f>
        <v>4.92</v>
      </c>
      <c r="N3521" s="66">
        <f>IFERROR(IF(Ações!$B3521="","",VLOOKUP(Table_1[[#This Row],[AÇÕES]],'Dados Status Invest STOCKS'!A3507:AD4122,27)),0)</f>
        <v>32.770000000000003</v>
      </c>
      <c r="O3521" s="66">
        <f>IFERROR(IF(Ações!$L3521="","",Ações!$K3521*Ações!$L3521),0)</f>
        <v>1.00044</v>
      </c>
      <c r="P3521" s="67">
        <f t="shared" si="54"/>
        <v>0.06</v>
      </c>
      <c r="Q3521" s="67">
        <f>IFERROR(Ações!$O3521/Ações!$M3521,0)</f>
        <v>0.20334146341463416</v>
      </c>
      <c r="R3521" s="67">
        <f>IFERROR(IF(Ações!$B3521="","",VLOOKUP(Table_1[[#This Row],[AÇÕES]],'Dados Status Invest STOCKS'!A3507:AD4122,18)/100),0)</f>
        <v>0.15</v>
      </c>
      <c r="S3521" s="65">
        <f>IFERROR(IF(Ações!$B3521="","",VLOOKUP(Table_1[[#This Row],[AÇÕES]],'Dados Status Invest STOCKS'!A3507:AD4122,25)/100),0)</f>
        <v>0</v>
      </c>
      <c r="T3521" s="67">
        <f>(1-Ações!$Q3521)*Ações!$R3521</f>
        <v>0.11949878048780486</v>
      </c>
      <c r="U3521" s="68">
        <f>IF(Ações!$S3521=0,Ações!$T3521,IF(Ações!$T3521=0,Ações!$S3521,AVERAGE(Ações!$S3521,Ações!$T3521)))</f>
        <v>0.11949878048780486</v>
      </c>
    </row>
    <row r="3522" spans="2:21" ht="15" customHeight="1" x14ac:dyDescent="0.2">
      <c r="B3522" s="63" t="str">
        <f>IFERROR('Dados Status Invest STOCKS'!A3509,"-")</f>
        <v>PAE</v>
      </c>
      <c r="C3522" s="45">
        <f>IFERROR((Ações!$D3522-Ações!$K3522)/Ações!$D3522,0)</f>
        <v>0</v>
      </c>
      <c r="D3522" s="46">
        <f>(Ações!$O3522)/0.06</f>
        <v>0</v>
      </c>
      <c r="E3522" s="47">
        <f>IFERROR((Ações!$F3522-Ações!$K3522)/Ações!$F3522,0)</f>
        <v>-1.6468367366845169</v>
      </c>
      <c r="F3522" s="46">
        <f>IF(OR(Ações!$N3522&lt;0,Ações!$M3522&lt;0),"",(22.5*Ações!$M3522*Ações!$N3522)^0.5)</f>
        <v>3.7780947579434798</v>
      </c>
      <c r="G3522" s="47">
        <f>IFERROR((Ações!$H3522-Ações!$K3522)/Ações!$H3522,0)</f>
        <v>0</v>
      </c>
      <c r="H3522" s="48">
        <f>IFERROR(Ações!$I3522/(Ações!$P3522-Table_1[[#This Row],[CAGR LUCRO 5A]]),0)</f>
        <v>0</v>
      </c>
      <c r="I3522" s="48">
        <f>IF(Ações!$S3522&lt;0,"",Ações!$O3522*(1+Ações!$S3522))</f>
        <v>0</v>
      </c>
      <c r="J3522" s="49">
        <f>IFERROR(IF(Ações!$B3522="","",(VLOOKUP(Table_1[[#This Row],[AÇÕES]],'Dados Status Invest STOCKS'!A3508:AD4123,4)/Table_1[[#This Row],[LPA]]))/100,0)</f>
        <v>0.36980769230769234</v>
      </c>
      <c r="K3522" s="64">
        <f>IFERROR(IF(Ações!$B3522="","",VLOOKUP(Table_1[[#This Row],[AÇÕES]],'Dados Status Invest STOCKS'!A3508:AD4123,2)),0)</f>
        <v>10</v>
      </c>
      <c r="L3522" s="65">
        <f>IFERROR(IF(Ações!$B3522="","",VLOOKUP(Table_1[[#This Row],[AÇÕES]],'Dados Status Invest STOCKS'!A3508:AD4123,3)/100),0)</f>
        <v>0</v>
      </c>
      <c r="M3522" s="66">
        <f>IFERROR(IF(Ações!$B3522="","",VLOOKUP(Table_1[[#This Row],[AÇÕES]],'Dados Status Invest STOCKS'!A3508:AD4123,28)),0)</f>
        <v>0.52</v>
      </c>
      <c r="N3522" s="66">
        <f>IFERROR(IF(Ações!$B3522="","",VLOOKUP(Table_1[[#This Row],[AÇÕES]],'Dados Status Invest STOCKS'!A3508:AD4123,27)),0)</f>
        <v>1.22</v>
      </c>
      <c r="O3522" s="66">
        <f>IFERROR(IF(Ações!$L3522="","",Ações!$K3522*Ações!$L3522),0)</f>
        <v>0</v>
      </c>
      <c r="P3522" s="67">
        <f t="shared" si="54"/>
        <v>0.06</v>
      </c>
      <c r="Q3522" s="67">
        <f>IFERROR(Ações!$O3522/Ações!$M3522,0)</f>
        <v>0</v>
      </c>
      <c r="R3522" s="67">
        <f>IFERROR(IF(Ações!$B3522="","",VLOOKUP(Table_1[[#This Row],[AÇÕES]],'Dados Status Invest STOCKS'!A3508:AD4123,18)/100),0)</f>
        <v>0.4249</v>
      </c>
      <c r="S3522" s="65">
        <f>IFERROR(IF(Ações!$B3522="","",VLOOKUP(Table_1[[#This Row],[AÇÕES]],'Dados Status Invest STOCKS'!A3508:AD4123,25)/100),0)</f>
        <v>0</v>
      </c>
      <c r="T3522" s="67">
        <f>(1-Ações!$Q3522)*Ações!$R3522</f>
        <v>0.4249</v>
      </c>
      <c r="U3522" s="68">
        <f>IF(Ações!$S3522=0,Ações!$T3522,IF(Ações!$T3522=0,Ações!$S3522,AVERAGE(Ações!$S3522,Ações!$T3522)))</f>
        <v>0.4249</v>
      </c>
    </row>
    <row r="3523" spans="2:21" ht="15" customHeight="1" x14ac:dyDescent="0.2">
      <c r="B3523" s="63" t="str">
        <f>IFERROR('Dados Status Invest STOCKS'!A3510,"-")</f>
        <v>PAEWW</v>
      </c>
      <c r="C3523" s="45">
        <f>IFERROR((Ações!$D3523-Ações!$K3523)/Ações!$D3523,0)</f>
        <v>0</v>
      </c>
      <c r="D3523" s="46">
        <f>(Ações!$O3523)/0.06</f>
        <v>0</v>
      </c>
      <c r="E3523" s="47">
        <f>IFERROR((Ações!$F3523-Ações!$K3523)/Ações!$F3523,0)</f>
        <v>0.46798581592641214</v>
      </c>
      <c r="F3523" s="46">
        <f>IF(OR(Ações!$N3523&lt;0,Ações!$M3523&lt;0),"",(22.5*Ações!$M3523*Ações!$N3523)^0.5)</f>
        <v>3.7780947579434798</v>
      </c>
      <c r="G3523" s="47">
        <f>IFERROR((Ações!$H3523-Ações!$K3523)/Ações!$H3523,0)</f>
        <v>0</v>
      </c>
      <c r="H3523" s="48">
        <f>IFERROR(Ações!$I3523/(Ações!$P3523-Table_1[[#This Row],[CAGR LUCRO 5A]]),0)</f>
        <v>0</v>
      </c>
      <c r="I3523" s="48">
        <f>IF(Ações!$S3523&lt;0,"",Ações!$O3523*(1+Ações!$S3523))</f>
        <v>0</v>
      </c>
      <c r="J3523" s="49">
        <f>IFERROR(IF(Ações!$B3523="","",(VLOOKUP(Table_1[[#This Row],[AÇÕES]],'Dados Status Invest STOCKS'!A3509:AD4124,4)/Table_1[[#This Row],[LPA]]))/100,0)</f>
        <v>7.4423076923076925E-2</v>
      </c>
      <c r="K3523" s="64">
        <f>IFERROR(IF(Ações!$B3523="","",VLOOKUP(Table_1[[#This Row],[AÇÕES]],'Dados Status Invest STOCKS'!A3509:AD4124,2)),0)</f>
        <v>2.0099999999999998</v>
      </c>
      <c r="L3523" s="65">
        <f>IFERROR(IF(Ações!$B3523="","",VLOOKUP(Table_1[[#This Row],[AÇÕES]],'Dados Status Invest STOCKS'!A3509:AD4124,3)/100),0)</f>
        <v>0</v>
      </c>
      <c r="M3523" s="66">
        <f>IFERROR(IF(Ações!$B3523="","",VLOOKUP(Table_1[[#This Row],[AÇÕES]],'Dados Status Invest STOCKS'!A3509:AD4124,28)),0)</f>
        <v>0.52</v>
      </c>
      <c r="N3523" s="66">
        <f>IFERROR(IF(Ações!$B3523="","",VLOOKUP(Table_1[[#This Row],[AÇÕES]],'Dados Status Invest STOCKS'!A3509:AD4124,27)),0)</f>
        <v>1.22</v>
      </c>
      <c r="O3523" s="66">
        <f>IFERROR(IF(Ações!$L3523="","",Ações!$K3523*Ações!$L3523),0)</f>
        <v>0</v>
      </c>
      <c r="P3523" s="67">
        <f t="shared" si="54"/>
        <v>0.06</v>
      </c>
      <c r="Q3523" s="67">
        <f>IFERROR(Ações!$O3523/Ações!$M3523,0)</f>
        <v>0</v>
      </c>
      <c r="R3523" s="67">
        <f>IFERROR(IF(Ações!$B3523="","",VLOOKUP(Table_1[[#This Row],[AÇÕES]],'Dados Status Invest STOCKS'!A3509:AD4124,18)/100),0)</f>
        <v>0.4249</v>
      </c>
      <c r="S3523" s="65">
        <f>IFERROR(IF(Ações!$B3523="","",VLOOKUP(Table_1[[#This Row],[AÇÕES]],'Dados Status Invest STOCKS'!A3509:AD4124,25)/100),0)</f>
        <v>0</v>
      </c>
      <c r="T3523" s="67">
        <f>(1-Ações!$Q3523)*Ações!$R3523</f>
        <v>0.4249</v>
      </c>
      <c r="U3523" s="68">
        <f>IF(Ações!$S3523=0,Ações!$T3523,IF(Ações!$T3523=0,Ações!$S3523,AVERAGE(Ações!$S3523,Ações!$T3523)))</f>
        <v>0.4249</v>
      </c>
    </row>
    <row r="3524" spans="2:21" ht="15" customHeight="1" x14ac:dyDescent="0.2">
      <c r="B3524" s="63" t="str">
        <f>IFERROR('Dados Status Invest STOCKS'!A3511,"-")</f>
        <v>PAG</v>
      </c>
      <c r="C3524" s="45">
        <f>IFERROR((Ações!$D3524-Ações!$K3524)/Ações!$D3524,0)</f>
        <v>-2.4482758620689657</v>
      </c>
      <c r="D3524" s="46">
        <f>(Ações!$O3524)/0.06</f>
        <v>29.635099999999998</v>
      </c>
      <c r="E3524" s="47">
        <f>IFERROR((Ações!$F3524-Ações!$K3524)/Ações!$F3524,0)</f>
        <v>0.17061197223491961</v>
      </c>
      <c r="F3524" s="46">
        <f>IF(OR(Ações!$N3524&lt;0,Ações!$M3524&lt;0),"",(22.5*Ações!$M3524*Ações!$N3524)^0.5)</f>
        <v>123.21132760424263</v>
      </c>
      <c r="G3524" s="47">
        <f>IFERROR((Ações!$H3524-Ações!$K3524)/Ações!$H3524,0)</f>
        <v>3.5046125317743555</v>
      </c>
      <c r="H3524" s="48">
        <f>IFERROR(Ações!$I3524/(Ações!$P3524-Table_1[[#This Row],[CAGR LUCRO 5A]]),0)</f>
        <v>-40.800722149068314</v>
      </c>
      <c r="I3524" s="48">
        <f>IF(Ações!$S3524&lt;0,"",Ações!$O3524*(1+Ações!$S3524))</f>
        <v>1.9706748797999998</v>
      </c>
      <c r="J3524" s="49">
        <f>IFERROR(IF(Ações!$B3524="","",(VLOOKUP(Table_1[[#This Row],[AÇÕES]],'Dados Status Invest STOCKS'!A3510:AD4125,4)/Table_1[[#This Row],[LPA]]))/100,0)</f>
        <v>5.4036363636363639E-3</v>
      </c>
      <c r="K3524" s="64">
        <f>IFERROR(IF(Ações!$B3524="","",VLOOKUP(Table_1[[#This Row],[AÇÕES]],'Dados Status Invest STOCKS'!A3510:AD4125,2)),0)</f>
        <v>102.19</v>
      </c>
      <c r="L3524" s="65">
        <f>IFERROR(IF(Ações!$B3524="","",VLOOKUP(Table_1[[#This Row],[AÇÕES]],'Dados Status Invest STOCKS'!A3510:AD4125,3)/100),0)</f>
        <v>1.7399999999999999E-2</v>
      </c>
      <c r="M3524" s="66">
        <f>IFERROR(IF(Ações!$B3524="","",VLOOKUP(Table_1[[#This Row],[AÇÕES]],'Dados Status Invest STOCKS'!A3510:AD4125,28)),0)</f>
        <v>13.75</v>
      </c>
      <c r="N3524" s="66">
        <f>IFERROR(IF(Ações!$B3524="","",VLOOKUP(Table_1[[#This Row],[AÇÕES]],'Dados Status Invest STOCKS'!A3510:AD4125,27)),0)</f>
        <v>49.07</v>
      </c>
      <c r="O3524" s="66">
        <f>IFERROR(IF(Ações!$L3524="","",Ações!$K3524*Ações!$L3524),0)</f>
        <v>1.7781059999999997</v>
      </c>
      <c r="P3524" s="67">
        <f t="shared" si="54"/>
        <v>0.06</v>
      </c>
      <c r="Q3524" s="67">
        <f>IFERROR(Ações!$O3524/Ações!$M3524,0)</f>
        <v>0.12931679999999998</v>
      </c>
      <c r="R3524" s="67">
        <f>IFERROR(IF(Ações!$B3524="","",VLOOKUP(Table_1[[#This Row],[AÇÕES]],'Dados Status Invest STOCKS'!A3510:AD4125,18)/100),0)</f>
        <v>0.2802</v>
      </c>
      <c r="S3524" s="65">
        <f>IFERROR(IF(Ações!$B3524="","",VLOOKUP(Table_1[[#This Row],[AÇÕES]],'Dados Status Invest STOCKS'!A3510:AD4125,25)/100),0)</f>
        <v>0.10830000000000001</v>
      </c>
      <c r="T3524" s="67">
        <f>(1-Ações!$Q3524)*Ações!$R3524</f>
        <v>0.24396543264000001</v>
      </c>
      <c r="U3524" s="68">
        <f>IF(Ações!$S3524=0,Ações!$T3524,IF(Ações!$T3524=0,Ações!$S3524,AVERAGE(Ações!$S3524,Ações!$T3524)))</f>
        <v>0.17613271631999999</v>
      </c>
    </row>
    <row r="3525" spans="2:21" ht="15" customHeight="1" x14ac:dyDescent="0.2">
      <c r="B3525" s="63" t="str">
        <f>IFERROR('Dados Status Invest STOCKS'!A3512,"-")</f>
        <v>PAGP</v>
      </c>
      <c r="C3525" s="45">
        <f>IFERROR((Ações!$D3525-Ações!$K3525)/Ações!$D3525,0)</f>
        <v>8.6757990867580029E-2</v>
      </c>
      <c r="D3525" s="46">
        <f>(Ações!$O3525)/0.06</f>
        <v>12.001200000000003</v>
      </c>
      <c r="E3525" s="47">
        <f>IFERROR((Ações!$F3525-Ações!$K3525)/Ações!$F3525,0)</f>
        <v>0</v>
      </c>
      <c r="F3525" s="46" t="str">
        <f>IF(OR(Ações!$N3525&lt;0,Ações!$M3525&lt;0),"",(22.5*Ações!$M3525*Ações!$N3525)^0.5)</f>
        <v/>
      </c>
      <c r="G3525" s="47">
        <f>IFERROR((Ações!$H3525-Ações!$K3525)/Ações!$H3525,0)</f>
        <v>8.6757990867580029E-2</v>
      </c>
      <c r="H3525" s="48">
        <f>IFERROR(Ações!$I3525/(Ações!$P3525-Table_1[[#This Row],[CAGR LUCRO 5A]]),0)</f>
        <v>12.001200000000003</v>
      </c>
      <c r="I3525" s="48">
        <f>IF(Ações!$S3525&lt;0,"",Ações!$O3525*(1+Ações!$S3525))</f>
        <v>0.72007200000000016</v>
      </c>
      <c r="J3525" s="49">
        <f>IFERROR(IF(Ações!$B3525="","",(VLOOKUP(Table_1[[#This Row],[AÇÕES]],'Dados Status Invest STOCKS'!A3511:AD4126,4)/Table_1[[#This Row],[LPA]]))/100,0)</f>
        <v>2.1026086956521737</v>
      </c>
      <c r="K3525" s="64">
        <f>IFERROR(IF(Ações!$B3525="","",VLOOKUP(Table_1[[#This Row],[AÇÕES]],'Dados Status Invest STOCKS'!A3511:AD4126,2)),0)</f>
        <v>10.96</v>
      </c>
      <c r="L3525" s="65">
        <f>IFERROR(IF(Ações!$B3525="","",VLOOKUP(Table_1[[#This Row],[AÇÕES]],'Dados Status Invest STOCKS'!A3511:AD4126,3)/100),0)</f>
        <v>6.5700000000000008E-2</v>
      </c>
      <c r="M3525" s="66">
        <f>IFERROR(IF(Ações!$B3525="","",VLOOKUP(Table_1[[#This Row],[AÇÕES]],'Dados Status Invest STOCKS'!A3511:AD4126,28)),0)</f>
        <v>-0.23</v>
      </c>
      <c r="N3525" s="66">
        <f>IFERROR(IF(Ações!$B3525="","",VLOOKUP(Table_1[[#This Row],[AÇÕES]],'Dados Status Invest STOCKS'!A3511:AD4126,27)),0)</f>
        <v>0</v>
      </c>
      <c r="O3525" s="66">
        <f>IFERROR(IF(Ações!$L3525="","",Ações!$K3525*Ações!$L3525),0)</f>
        <v>0.72007200000000016</v>
      </c>
      <c r="P3525" s="67">
        <f t="shared" si="54"/>
        <v>0.06</v>
      </c>
      <c r="Q3525" s="67">
        <f>IFERROR(Ações!$O3525/Ações!$M3525,0)</f>
        <v>-3.130747826086957</v>
      </c>
      <c r="R3525" s="67">
        <f>IFERROR(IF(Ações!$B3525="","",VLOOKUP(Table_1[[#This Row],[AÇÕES]],'Dados Status Invest STOCKS'!A3511:AD4126,18)/100),0)</f>
        <v>0</v>
      </c>
      <c r="S3525" s="65">
        <f>IFERROR(IF(Ações!$B3525="","",VLOOKUP(Table_1[[#This Row],[AÇÕES]],'Dados Status Invest STOCKS'!A3511:AD4126,25)/100),0)</f>
        <v>0</v>
      </c>
      <c r="T3525" s="67">
        <f>(1-Ações!$Q3525)*Ações!$R3525</f>
        <v>0</v>
      </c>
      <c r="U3525" s="68">
        <f>IF(Ações!$S3525=0,Ações!$T3525,IF(Ações!$T3525=0,Ações!$S3525,AVERAGE(Ações!$S3525,Ações!$T3525)))</f>
        <v>0</v>
      </c>
    </row>
    <row r="3526" spans="2:21" ht="15" customHeight="1" x14ac:dyDescent="0.2">
      <c r="B3526" s="63" t="str">
        <f>IFERROR('Dados Status Invest STOCKS'!A3513,"-")</f>
        <v>PAGS</v>
      </c>
      <c r="C3526" s="45">
        <f>IFERROR((Ações!$D3526-Ações!$K3526)/Ações!$D3526,0)</f>
        <v>0</v>
      </c>
      <c r="D3526" s="46">
        <f>(Ações!$O3526)/0.06</f>
        <v>0</v>
      </c>
      <c r="E3526" s="47">
        <f>IFERROR((Ações!$F3526-Ações!$K3526)/Ações!$F3526,0)</f>
        <v>-1.3234976712662418</v>
      </c>
      <c r="F3526" s="46">
        <f>IF(OR(Ações!$N3526&lt;0,Ações!$M3526&lt;0),"",(22.5*Ações!$M3526*Ações!$N3526)^0.5)</f>
        <v>9.1543022672402508</v>
      </c>
      <c r="G3526" s="47">
        <f>IFERROR((Ações!$H3526-Ações!$K3526)/Ações!$H3526,0)</f>
        <v>0</v>
      </c>
      <c r="H3526" s="48">
        <f>IFERROR(Ações!$I3526/(Ações!$P3526-Table_1[[#This Row],[CAGR LUCRO 5A]]),0)</f>
        <v>0</v>
      </c>
      <c r="I3526" s="48">
        <f>IF(Ações!$S3526&lt;0,"",Ações!$O3526*(1+Ações!$S3526))</f>
        <v>0</v>
      </c>
      <c r="J3526" s="49">
        <f>IFERROR(IF(Ações!$B3526="","",(VLOOKUP(Table_1[[#This Row],[AÇÕES]],'Dados Status Invest STOCKS'!A3512:AD4127,4)/Table_1[[#This Row],[LPA]]))/100,0)</f>
        <v>0.49984615384615388</v>
      </c>
      <c r="K3526" s="64">
        <f>IFERROR(IF(Ações!$B3526="","",VLOOKUP(Table_1[[#This Row],[AÇÕES]],'Dados Status Invest STOCKS'!A3512:AD4127,2)),0)</f>
        <v>21.27</v>
      </c>
      <c r="L3526" s="65">
        <f>IFERROR(IF(Ações!$B3526="","",VLOOKUP(Table_1[[#This Row],[AÇÕES]],'Dados Status Invest STOCKS'!A3512:AD4127,3)/100),0)</f>
        <v>0</v>
      </c>
      <c r="M3526" s="66">
        <f>IFERROR(IF(Ações!$B3526="","",VLOOKUP(Table_1[[#This Row],[AÇÕES]],'Dados Status Invest STOCKS'!A3512:AD4127,28)),0)</f>
        <v>0.65</v>
      </c>
      <c r="N3526" s="66">
        <f>IFERROR(IF(Ações!$B3526="","",VLOOKUP(Table_1[[#This Row],[AÇÕES]],'Dados Status Invest STOCKS'!A3512:AD4127,27)),0)</f>
        <v>5.73</v>
      </c>
      <c r="O3526" s="66">
        <f>IFERROR(IF(Ações!$L3526="","",Ações!$K3526*Ações!$L3526),0)</f>
        <v>0</v>
      </c>
      <c r="P3526" s="67">
        <f t="shared" si="54"/>
        <v>0.06</v>
      </c>
      <c r="Q3526" s="67">
        <f>IFERROR(Ações!$O3526/Ações!$M3526,0)</f>
        <v>0</v>
      </c>
      <c r="R3526" s="67">
        <f>IFERROR(IF(Ações!$B3526="","",VLOOKUP(Table_1[[#This Row],[AÇÕES]],'Dados Status Invest STOCKS'!A3512:AD4127,18)/100),0)</f>
        <v>0.1142</v>
      </c>
      <c r="S3526" s="65">
        <f>IFERROR(IF(Ações!$B3526="","",VLOOKUP(Table_1[[#This Row],[AÇÕES]],'Dados Status Invest STOCKS'!A3512:AD4127,25)/100),0)</f>
        <v>0</v>
      </c>
      <c r="T3526" s="67">
        <f>(1-Ações!$Q3526)*Ações!$R3526</f>
        <v>0.1142</v>
      </c>
      <c r="U3526" s="68">
        <f>IF(Ações!$S3526=0,Ações!$T3526,IF(Ações!$T3526=0,Ações!$S3526,AVERAGE(Ações!$S3526,Ações!$T3526)))</f>
        <v>0.1142</v>
      </c>
    </row>
    <row r="3527" spans="2:21" ht="15" customHeight="1" x14ac:dyDescent="0.2">
      <c r="B3527" s="63" t="str">
        <f>IFERROR('Dados Status Invest STOCKS'!A3514,"-")</f>
        <v>PAHC</v>
      </c>
      <c r="C3527" s="45">
        <f>IFERROR((Ações!$D3527-Ações!$K3527)/Ações!$D3527,0)</f>
        <v>-1.5</v>
      </c>
      <c r="D3527" s="46">
        <f>(Ações!$O3527)/0.06</f>
        <v>8</v>
      </c>
      <c r="E3527" s="47">
        <f>IFERROR((Ações!$F3527-Ações!$K3527)/Ações!$F3527,0)</f>
        <v>-0.60375074774896054</v>
      </c>
      <c r="F3527" s="46">
        <f>IF(OR(Ações!$N3527&lt;0,Ações!$M3527&lt;0),"",(22.5*Ações!$M3527*Ações!$N3527)^0.5)</f>
        <v>12.470765814495916</v>
      </c>
      <c r="G3527" s="47">
        <f>IFERROR((Ações!$H3527-Ações!$K3527)/Ações!$H3527,0)</f>
        <v>0</v>
      </c>
      <c r="H3527" s="48">
        <f>IFERROR(Ações!$I3527/(Ações!$P3527-Table_1[[#This Row],[CAGR LUCRO 5A]]),0)</f>
        <v>0</v>
      </c>
      <c r="I3527" s="48" t="str">
        <f>IF(Ações!$S3527&lt;0,"",Ações!$O3527*(1+Ações!$S3527))</f>
        <v/>
      </c>
      <c r="J3527" s="49">
        <f>IFERROR(IF(Ações!$B3527="","",(VLOOKUP(Table_1[[#This Row],[AÇÕES]],'Dados Status Invest STOCKS'!A3513:AD4128,4)/Table_1[[#This Row],[LPA]]))/100,0)</f>
        <v>0.13883333333333334</v>
      </c>
      <c r="K3527" s="64">
        <f>IFERROR(IF(Ações!$B3527="","",VLOOKUP(Table_1[[#This Row],[AÇÕES]],'Dados Status Invest STOCKS'!A3513:AD4128,2)),0)</f>
        <v>20</v>
      </c>
      <c r="L3527" s="65">
        <f>IFERROR(IF(Ações!$B3527="","",VLOOKUP(Table_1[[#This Row],[AÇÕES]],'Dados Status Invest STOCKS'!A3513:AD4128,3)/100),0)</f>
        <v>2.4E-2</v>
      </c>
      <c r="M3527" s="66">
        <f>IFERROR(IF(Ações!$B3527="","",VLOOKUP(Table_1[[#This Row],[AÇÕES]],'Dados Status Invest STOCKS'!A3513:AD4128,28)),0)</f>
        <v>1.2</v>
      </c>
      <c r="N3527" s="66">
        <f>IFERROR(IF(Ações!$B3527="","",VLOOKUP(Table_1[[#This Row],[AÇÕES]],'Dados Status Invest STOCKS'!A3513:AD4128,27)),0)</f>
        <v>5.76</v>
      </c>
      <c r="O3527" s="66">
        <f>IFERROR(IF(Ações!$L3527="","",Ações!$K3527*Ações!$L3527),0)</f>
        <v>0.48</v>
      </c>
      <c r="P3527" s="67">
        <f t="shared" si="54"/>
        <v>0.06</v>
      </c>
      <c r="Q3527" s="67">
        <f>IFERROR(Ações!$O3527/Ações!$M3527,0)</f>
        <v>0.4</v>
      </c>
      <c r="R3527" s="67">
        <f>IFERROR(IF(Ações!$B3527="","",VLOOKUP(Table_1[[#This Row],[AÇÕES]],'Dados Status Invest STOCKS'!A3513:AD4128,18)/100),0)</f>
        <v>0.2084</v>
      </c>
      <c r="S3527" s="65">
        <f>IFERROR(IF(Ações!$B3527="","",VLOOKUP(Table_1[[#This Row],[AÇÕES]],'Dados Status Invest STOCKS'!A3513:AD4128,25)/100),0)</f>
        <v>-8.0500000000000002E-2</v>
      </c>
      <c r="T3527" s="67">
        <f>(1-Ações!$Q3527)*Ações!$R3527</f>
        <v>0.12503999999999998</v>
      </c>
      <c r="U3527" s="68">
        <f>IF(Ações!$S3527=0,Ações!$T3527,IF(Ações!$T3527=0,Ações!$S3527,AVERAGE(Ações!$S3527,Ações!$T3527)))</f>
        <v>2.2269999999999991E-2</v>
      </c>
    </row>
    <row r="3528" spans="2:21" ht="15" customHeight="1" x14ac:dyDescent="0.2">
      <c r="B3528" s="63" t="str">
        <f>IFERROR('Dados Status Invest STOCKS'!A3515,"-")</f>
        <v>PAIC</v>
      </c>
      <c r="C3528" s="45">
        <f>IFERROR((Ações!$D3528-Ações!$K3528)/Ações!$D3528,0)</f>
        <v>0</v>
      </c>
      <c r="D3528" s="46">
        <f>(Ações!$O3528)/0.06</f>
        <v>0</v>
      </c>
      <c r="E3528" s="47">
        <f>IFERROR((Ações!$F3528-Ações!$K3528)/Ações!$F3528,0)</f>
        <v>0</v>
      </c>
      <c r="F3528" s="46" t="str">
        <f>IF(OR(Ações!$N3528&lt;0,Ações!$M3528&lt;0),"",(22.5*Ações!$M3528*Ações!$N3528)^0.5)</f>
        <v/>
      </c>
      <c r="G3528" s="47">
        <f>IFERROR((Ações!$H3528-Ações!$K3528)/Ações!$H3528,0)</f>
        <v>0</v>
      </c>
      <c r="H3528" s="48">
        <f>IFERROR(Ações!$I3528/(Ações!$P3528-Table_1[[#This Row],[CAGR LUCRO 5A]]),0)</f>
        <v>0</v>
      </c>
      <c r="I3528" s="48">
        <f>IF(Ações!$S3528&lt;0,"",Ações!$O3528*(1+Ações!$S3528))</f>
        <v>0</v>
      </c>
      <c r="J3528" s="49">
        <f>IFERROR(IF(Ações!$B3528="","",(VLOOKUP(Table_1[[#This Row],[AÇÕES]],'Dados Status Invest STOCKS'!A3514:AD4129,4)/Table_1[[#This Row],[LPA]]))/100,0)</f>
        <v>0.55205128205128207</v>
      </c>
      <c r="K3528" s="64">
        <f>IFERROR(IF(Ações!$B3528="","",VLOOKUP(Table_1[[#This Row],[AÇÕES]],'Dados Status Invest STOCKS'!A3514:AD4129,2)),0)</f>
        <v>8.32</v>
      </c>
      <c r="L3528" s="65">
        <f>IFERROR(IF(Ações!$B3528="","",VLOOKUP(Table_1[[#This Row],[AÇÕES]],'Dados Status Invest STOCKS'!A3514:AD4129,3)/100),0)</f>
        <v>0</v>
      </c>
      <c r="M3528" s="66">
        <f>IFERROR(IF(Ações!$B3528="","",VLOOKUP(Table_1[[#This Row],[AÇÕES]],'Dados Status Invest STOCKS'!A3514:AD4129,28)),0)</f>
        <v>-0.39</v>
      </c>
      <c r="N3528" s="66">
        <f>IFERROR(IF(Ações!$B3528="","",VLOOKUP(Table_1[[#This Row],[AÇÕES]],'Dados Status Invest STOCKS'!A3514:AD4129,27)),0)</f>
        <v>-1.01</v>
      </c>
      <c r="O3528" s="66">
        <f>IFERROR(IF(Ações!$L3528="","",Ações!$K3528*Ações!$L3528),0)</f>
        <v>0</v>
      </c>
      <c r="P3528" s="67">
        <f t="shared" si="54"/>
        <v>0.06</v>
      </c>
      <c r="Q3528" s="67">
        <f>IFERROR(Ações!$O3528/Ações!$M3528,0)</f>
        <v>0</v>
      </c>
      <c r="R3528" s="67">
        <f>IFERROR(IF(Ações!$B3528="","",VLOOKUP(Table_1[[#This Row],[AÇÕES]],'Dados Status Invest STOCKS'!A3514:AD4129,18)/100),0)</f>
        <v>-0.3836</v>
      </c>
      <c r="S3528" s="65">
        <f>IFERROR(IF(Ações!$B3528="","",VLOOKUP(Table_1[[#This Row],[AÇÕES]],'Dados Status Invest STOCKS'!A3514:AD4129,25)/100),0)</f>
        <v>0</v>
      </c>
      <c r="T3528" s="67">
        <f>(1-Ações!$Q3528)*Ações!$R3528</f>
        <v>-0.3836</v>
      </c>
      <c r="U3528" s="68">
        <f>IF(Ações!$S3528=0,Ações!$T3528,IF(Ações!$T3528=0,Ações!$S3528,AVERAGE(Ações!$S3528,Ações!$T3528)))</f>
        <v>-0.3836</v>
      </c>
    </row>
    <row r="3529" spans="2:21" ht="15" customHeight="1" x14ac:dyDescent="0.2">
      <c r="B3529" s="63" t="str">
        <f>IFERROR('Dados Status Invest STOCKS'!A3516,"-")</f>
        <v>PAICU</v>
      </c>
      <c r="C3529" s="45">
        <f>IFERROR((Ações!$D3529-Ações!$K3529)/Ações!$D3529,0)</f>
        <v>0</v>
      </c>
      <c r="D3529" s="46">
        <f>(Ações!$O3529)/0.06</f>
        <v>0</v>
      </c>
      <c r="E3529" s="47">
        <f>IFERROR((Ações!$F3529-Ações!$K3529)/Ações!$F3529,0)</f>
        <v>0</v>
      </c>
      <c r="F3529" s="46" t="str">
        <f>IF(OR(Ações!$N3529&lt;0,Ações!$M3529&lt;0),"",(22.5*Ações!$M3529*Ações!$N3529)^0.5)</f>
        <v/>
      </c>
      <c r="G3529" s="47">
        <f>IFERROR((Ações!$H3529-Ações!$K3529)/Ações!$H3529,0)</f>
        <v>0</v>
      </c>
      <c r="H3529" s="48">
        <f>IFERROR(Ações!$I3529/(Ações!$P3529-Table_1[[#This Row],[CAGR LUCRO 5A]]),0)</f>
        <v>0</v>
      </c>
      <c r="I3529" s="48">
        <f>IF(Ações!$S3529&lt;0,"",Ações!$O3529*(1+Ações!$S3529))</f>
        <v>0</v>
      </c>
      <c r="J3529" s="49">
        <f>IFERROR(IF(Ações!$B3529="","",(VLOOKUP(Table_1[[#This Row],[AÇÕES]],'Dados Status Invest STOCKS'!A3515:AD4130,4)/Table_1[[#This Row],[LPA]]))/100,0)</f>
        <v>0.71307692307692305</v>
      </c>
      <c r="K3529" s="64">
        <f>IFERROR(IF(Ações!$B3529="","",VLOOKUP(Table_1[[#This Row],[AÇÕES]],'Dados Status Invest STOCKS'!A3515:AD4130,2)),0)</f>
        <v>10.75</v>
      </c>
      <c r="L3529" s="65">
        <f>IFERROR(IF(Ações!$B3529="","",VLOOKUP(Table_1[[#This Row],[AÇÕES]],'Dados Status Invest STOCKS'!A3515:AD4130,3)/100),0)</f>
        <v>0</v>
      </c>
      <c r="M3529" s="66">
        <f>IFERROR(IF(Ações!$B3529="","",VLOOKUP(Table_1[[#This Row],[AÇÕES]],'Dados Status Invest STOCKS'!A3515:AD4130,28)),0)</f>
        <v>-0.39</v>
      </c>
      <c r="N3529" s="66">
        <f>IFERROR(IF(Ações!$B3529="","",VLOOKUP(Table_1[[#This Row],[AÇÕES]],'Dados Status Invest STOCKS'!A3515:AD4130,27)),0)</f>
        <v>-1.01</v>
      </c>
      <c r="O3529" s="66">
        <f>IFERROR(IF(Ações!$L3529="","",Ações!$K3529*Ações!$L3529),0)</f>
        <v>0</v>
      </c>
      <c r="P3529" s="67">
        <f t="shared" si="54"/>
        <v>0.06</v>
      </c>
      <c r="Q3529" s="67">
        <f>IFERROR(Ações!$O3529/Ações!$M3529,0)</f>
        <v>0</v>
      </c>
      <c r="R3529" s="67">
        <f>IFERROR(IF(Ações!$B3529="","",VLOOKUP(Table_1[[#This Row],[AÇÕES]],'Dados Status Invest STOCKS'!A3515:AD4130,18)/100),0)</f>
        <v>-0.3836</v>
      </c>
      <c r="S3529" s="65">
        <f>IFERROR(IF(Ações!$B3529="","",VLOOKUP(Table_1[[#This Row],[AÇÕES]],'Dados Status Invest STOCKS'!A3515:AD4130,25)/100),0)</f>
        <v>0</v>
      </c>
      <c r="T3529" s="67">
        <f>(1-Ações!$Q3529)*Ações!$R3529</f>
        <v>-0.3836</v>
      </c>
      <c r="U3529" s="68">
        <f>IF(Ações!$S3529=0,Ações!$T3529,IF(Ações!$T3529=0,Ações!$S3529,AVERAGE(Ações!$S3529,Ações!$T3529)))</f>
        <v>-0.3836</v>
      </c>
    </row>
    <row r="3530" spans="2:21" ht="15" customHeight="1" x14ac:dyDescent="0.2">
      <c r="B3530" s="63" t="str">
        <f>IFERROR('Dados Status Invest STOCKS'!A3517,"-")</f>
        <v>PAICW</v>
      </c>
      <c r="C3530" s="45">
        <f>IFERROR((Ações!$D3530-Ações!$K3530)/Ações!$D3530,0)</f>
        <v>0</v>
      </c>
      <c r="D3530" s="46">
        <f>(Ações!$O3530)/0.06</f>
        <v>0</v>
      </c>
      <c r="E3530" s="47">
        <f>IFERROR((Ações!$F3530-Ações!$K3530)/Ações!$F3530,0)</f>
        <v>0</v>
      </c>
      <c r="F3530" s="46" t="str">
        <f>IF(OR(Ações!$N3530&lt;0,Ações!$M3530&lt;0),"",(22.5*Ações!$M3530*Ações!$N3530)^0.5)</f>
        <v/>
      </c>
      <c r="G3530" s="47">
        <f>IFERROR((Ações!$H3530-Ações!$K3530)/Ações!$H3530,0)</f>
        <v>0</v>
      </c>
      <c r="H3530" s="48">
        <f>IFERROR(Ações!$I3530/(Ações!$P3530-Table_1[[#This Row],[CAGR LUCRO 5A]]),0)</f>
        <v>0</v>
      </c>
      <c r="I3530" s="48">
        <f>IF(Ações!$S3530&lt;0,"",Ações!$O3530*(1+Ações!$S3530))</f>
        <v>0</v>
      </c>
      <c r="J3530" s="49">
        <f>IFERROR(IF(Ações!$B3530="","",(VLOOKUP(Table_1[[#This Row],[AÇÕES]],'Dados Status Invest STOCKS'!A3516:AD4131,4)/Table_1[[#This Row],[LPA]]))/100,0)</f>
        <v>3.7692307692307692E-2</v>
      </c>
      <c r="K3530" s="64">
        <f>IFERROR(IF(Ações!$B3530="","",VLOOKUP(Table_1[[#This Row],[AÇÕES]],'Dados Status Invest STOCKS'!A3516:AD4131,2)),0)</f>
        <v>0.56999999999999995</v>
      </c>
      <c r="L3530" s="65">
        <f>IFERROR(IF(Ações!$B3530="","",VLOOKUP(Table_1[[#This Row],[AÇÕES]],'Dados Status Invest STOCKS'!A3516:AD4131,3)/100),0)</f>
        <v>0</v>
      </c>
      <c r="M3530" s="66">
        <f>IFERROR(IF(Ações!$B3530="","",VLOOKUP(Table_1[[#This Row],[AÇÕES]],'Dados Status Invest STOCKS'!A3516:AD4131,28)),0)</f>
        <v>-0.39</v>
      </c>
      <c r="N3530" s="66">
        <f>IFERROR(IF(Ações!$B3530="","",VLOOKUP(Table_1[[#This Row],[AÇÕES]],'Dados Status Invest STOCKS'!A3516:AD4131,27)),0)</f>
        <v>-1.01</v>
      </c>
      <c r="O3530" s="66">
        <f>IFERROR(IF(Ações!$L3530="","",Ações!$K3530*Ações!$L3530),0)</f>
        <v>0</v>
      </c>
      <c r="P3530" s="67">
        <f t="shared" si="54"/>
        <v>0.06</v>
      </c>
      <c r="Q3530" s="67">
        <f>IFERROR(Ações!$O3530/Ações!$M3530,0)</f>
        <v>0</v>
      </c>
      <c r="R3530" s="67">
        <f>IFERROR(IF(Ações!$B3530="","",VLOOKUP(Table_1[[#This Row],[AÇÕES]],'Dados Status Invest STOCKS'!A3516:AD4131,18)/100),0)</f>
        <v>-0.3836</v>
      </c>
      <c r="S3530" s="65">
        <f>IFERROR(IF(Ações!$B3530="","",VLOOKUP(Table_1[[#This Row],[AÇÕES]],'Dados Status Invest STOCKS'!A3516:AD4131,25)/100),0)</f>
        <v>0</v>
      </c>
      <c r="T3530" s="67">
        <f>(1-Ações!$Q3530)*Ações!$R3530</f>
        <v>-0.3836</v>
      </c>
      <c r="U3530" s="68">
        <f>IF(Ações!$S3530=0,Ações!$T3530,IF(Ações!$T3530=0,Ações!$S3530,AVERAGE(Ações!$S3530,Ações!$T3530)))</f>
        <v>-0.3836</v>
      </c>
    </row>
    <row r="3531" spans="2:21" ht="15" customHeight="1" x14ac:dyDescent="0.2">
      <c r="B3531" s="63" t="str">
        <f>IFERROR('Dados Status Invest STOCKS'!A3518,"-")</f>
        <v>PAM</v>
      </c>
      <c r="C3531" s="45">
        <f>IFERROR((Ações!$D3531-Ações!$K3531)/Ações!$D3531,0)</f>
        <v>0</v>
      </c>
      <c r="D3531" s="46">
        <f>(Ações!$O3531)/0.06</f>
        <v>0</v>
      </c>
      <c r="E3531" s="47">
        <f>IFERROR((Ações!$F3531-Ações!$K3531)/Ações!$F3531,0)</f>
        <v>0</v>
      </c>
      <c r="F3531" s="46" t="str">
        <f>IF(OR(Ações!$N3531&lt;0,Ações!$M3531&lt;0),"",(22.5*Ações!$M3531*Ações!$N3531)^0.5)</f>
        <v/>
      </c>
      <c r="G3531" s="47">
        <f>IFERROR((Ações!$H3531-Ações!$K3531)/Ações!$H3531,0)</f>
        <v>0</v>
      </c>
      <c r="H3531" s="48">
        <f>IFERROR(Ações!$I3531/(Ações!$P3531-Table_1[[#This Row],[CAGR LUCRO 5A]]),0)</f>
        <v>0</v>
      </c>
      <c r="I3531" s="48">
        <f>IF(Ações!$S3531&lt;0,"",Ações!$O3531*(1+Ações!$S3531))</f>
        <v>0</v>
      </c>
      <c r="J3531" s="49">
        <f>IFERROR(IF(Ações!$B3531="","",(VLOOKUP(Table_1[[#This Row],[AÇÕES]],'Dados Status Invest STOCKS'!A3517:AD4132,4)/Table_1[[#This Row],[LPA]]))/100,0)</f>
        <v>7.7032520325203257E-3</v>
      </c>
      <c r="K3531" s="64">
        <f>IFERROR(IF(Ações!$B3531="","",VLOOKUP(Table_1[[#This Row],[AÇÕES]],'Dados Status Invest STOCKS'!A3517:AD4132,2)),0)</f>
        <v>18.63</v>
      </c>
      <c r="L3531" s="65">
        <f>IFERROR(IF(Ações!$B3531="","",VLOOKUP(Table_1[[#This Row],[AÇÕES]],'Dados Status Invest STOCKS'!A3517:AD4132,3)/100),0)</f>
        <v>0</v>
      </c>
      <c r="M3531" s="66">
        <f>IFERROR(IF(Ações!$B3531="","",VLOOKUP(Table_1[[#This Row],[AÇÕES]],'Dados Status Invest STOCKS'!A3517:AD4132,28)),0)</f>
        <v>-4.92</v>
      </c>
      <c r="N3531" s="66">
        <f>IFERROR(IF(Ações!$B3531="","",VLOOKUP(Table_1[[#This Row],[AÇÕES]],'Dados Status Invest STOCKS'!A3517:AD4132,27)),0)</f>
        <v>28.38</v>
      </c>
      <c r="O3531" s="66">
        <f>IFERROR(IF(Ações!$L3531="","",Ações!$K3531*Ações!$L3531),0)</f>
        <v>0</v>
      </c>
      <c r="P3531" s="67">
        <f t="shared" si="54"/>
        <v>0.06</v>
      </c>
      <c r="Q3531" s="67">
        <f>IFERROR(Ações!$O3531/Ações!$M3531,0)</f>
        <v>0</v>
      </c>
      <c r="R3531" s="67">
        <f>IFERROR(IF(Ações!$B3531="","",VLOOKUP(Table_1[[#This Row],[AÇÕES]],'Dados Status Invest STOCKS'!A3517:AD4132,18)/100),0)</f>
        <v>-0.1734</v>
      </c>
      <c r="S3531" s="65">
        <f>IFERROR(IF(Ações!$B3531="","",VLOOKUP(Table_1[[#This Row],[AÇÕES]],'Dados Status Invest STOCKS'!A3517:AD4132,25)/100),0)</f>
        <v>0</v>
      </c>
      <c r="T3531" s="67">
        <f>(1-Ações!$Q3531)*Ações!$R3531</f>
        <v>-0.1734</v>
      </c>
      <c r="U3531" s="68">
        <f>IF(Ações!$S3531=0,Ações!$T3531,IF(Ações!$T3531=0,Ações!$S3531,AVERAGE(Ações!$S3531,Ações!$T3531)))</f>
        <v>-0.1734</v>
      </c>
    </row>
    <row r="3532" spans="2:21" ht="15" customHeight="1" x14ac:dyDescent="0.2">
      <c r="B3532" s="63" t="str">
        <f>IFERROR('Dados Status Invest STOCKS'!A3519,"-")</f>
        <v>PAND</v>
      </c>
      <c r="C3532" s="45">
        <f>IFERROR((Ações!$D3532-Ações!$K3532)/Ações!$D3532,0)</f>
        <v>0</v>
      </c>
      <c r="D3532" s="46">
        <f>(Ações!$O3532)/0.06</f>
        <v>0</v>
      </c>
      <c r="E3532" s="47">
        <f>IFERROR((Ações!$F3532-Ações!$K3532)/Ações!$F3532,0)</f>
        <v>0</v>
      </c>
      <c r="F3532" s="46" t="str">
        <f>IF(OR(Ações!$N3532&lt;0,Ações!$M3532&lt;0),"",(22.5*Ações!$M3532*Ações!$N3532)^0.5)</f>
        <v/>
      </c>
      <c r="G3532" s="47">
        <f>IFERROR((Ações!$H3532-Ações!$K3532)/Ações!$H3532,0)</f>
        <v>0</v>
      </c>
      <c r="H3532" s="48">
        <f>IFERROR(Ações!$I3532/(Ações!$P3532-Table_1[[#This Row],[CAGR LUCRO 5A]]),0)</f>
        <v>0</v>
      </c>
      <c r="I3532" s="48">
        <f>IF(Ações!$S3532&lt;0,"",Ações!$O3532*(1+Ações!$S3532))</f>
        <v>0</v>
      </c>
      <c r="J3532" s="49">
        <f>IFERROR(IF(Ações!$B3532="","",(VLOOKUP(Table_1[[#This Row],[AÇÕES]],'Dados Status Invest STOCKS'!A3518:AD4133,4)/Table_1[[#This Row],[LPA]]))/100,0)</f>
        <v>0.34900763358778625</v>
      </c>
      <c r="K3532" s="64">
        <f>IFERROR(IF(Ações!$B3532="","",VLOOKUP(Table_1[[#This Row],[AÇÕES]],'Dados Status Invest STOCKS'!A3518:AD4133,2)),0)</f>
        <v>60.05</v>
      </c>
      <c r="L3532" s="65">
        <f>IFERROR(IF(Ações!$B3532="","",VLOOKUP(Table_1[[#This Row],[AÇÕES]],'Dados Status Invest STOCKS'!A3518:AD4133,3)/100),0)</f>
        <v>0</v>
      </c>
      <c r="M3532" s="66">
        <f>IFERROR(IF(Ações!$B3532="","",VLOOKUP(Table_1[[#This Row],[AÇÕES]],'Dados Status Invest STOCKS'!A3518:AD4133,28)),0)</f>
        <v>-1.31</v>
      </c>
      <c r="N3532" s="66">
        <f>IFERROR(IF(Ações!$B3532="","",VLOOKUP(Table_1[[#This Row],[AÇÕES]],'Dados Status Invest STOCKS'!A3518:AD4133,27)),0)</f>
        <v>7.28</v>
      </c>
      <c r="O3532" s="66">
        <f>IFERROR(IF(Ações!$L3532="","",Ações!$K3532*Ações!$L3532),0)</f>
        <v>0</v>
      </c>
      <c r="P3532" s="67">
        <f t="shared" si="54"/>
        <v>0.06</v>
      </c>
      <c r="Q3532" s="67">
        <f>IFERROR(Ações!$O3532/Ações!$M3532,0)</f>
        <v>0</v>
      </c>
      <c r="R3532" s="67">
        <f>IFERROR(IF(Ações!$B3532="","",VLOOKUP(Table_1[[#This Row],[AÇÕES]],'Dados Status Invest STOCKS'!A3518:AD4133,18)/100),0)</f>
        <v>-0.18049999999999999</v>
      </c>
      <c r="S3532" s="65">
        <f>IFERROR(IF(Ações!$B3532="","",VLOOKUP(Table_1[[#This Row],[AÇÕES]],'Dados Status Invest STOCKS'!A3518:AD4133,25)/100),0)</f>
        <v>0</v>
      </c>
      <c r="T3532" s="67">
        <f>(1-Ações!$Q3532)*Ações!$R3532</f>
        <v>-0.18049999999999999</v>
      </c>
      <c r="U3532" s="68">
        <f>IF(Ações!$S3532=0,Ações!$T3532,IF(Ações!$T3532=0,Ações!$S3532,AVERAGE(Ações!$S3532,Ações!$T3532)))</f>
        <v>-0.18049999999999999</v>
      </c>
    </row>
    <row r="3533" spans="2:21" ht="15" customHeight="1" x14ac:dyDescent="0.2">
      <c r="B3533" s="63" t="str">
        <f>IFERROR('Dados Status Invest STOCKS'!A3520,"-")</f>
        <v>PANL</v>
      </c>
      <c r="C3533" s="45">
        <f>IFERROR((Ações!$D3533-Ações!$K3533)/Ações!$D3533,0)</f>
        <v>-0.84049079754601219</v>
      </c>
      <c r="D3533" s="46">
        <f>(Ações!$O3533)/0.06</f>
        <v>2.0809666666666669</v>
      </c>
      <c r="E3533" s="47">
        <f>IFERROR((Ações!$F3533-Ações!$K3533)/Ações!$F3533,0)</f>
        <v>0.68792324821885198</v>
      </c>
      <c r="F3533" s="46">
        <f>IF(OR(Ações!$N3533&lt;0,Ações!$M3533&lt;0),"",(22.5*Ações!$M3533*Ações!$N3533)^0.5)</f>
        <v>12.272621969245204</v>
      </c>
      <c r="G3533" s="47">
        <f>IFERROR((Ações!$H3533-Ações!$K3533)/Ações!$H3533,0)</f>
        <v>-0.79827573847250077</v>
      </c>
      <c r="H3533" s="48">
        <f>IFERROR(Ações!$I3533/(Ações!$P3533-Table_1[[#This Row],[CAGR LUCRO 5A]]),0)</f>
        <v>2.1298179795570702</v>
      </c>
      <c r="I3533" s="48">
        <f>IF(Ações!$S3533&lt;0,"",Ações!$O3533*(1+Ações!$S3533))</f>
        <v>0.1250203154</v>
      </c>
      <c r="J3533" s="49">
        <f>IFERROR(IF(Ações!$B3533="","",(VLOOKUP(Table_1[[#This Row],[AÇÕES]],'Dados Status Invest STOCKS'!A3519:AD4134,4)/Table_1[[#This Row],[LPA]]))/100,0)</f>
        <v>2.2366412213740458E-2</v>
      </c>
      <c r="K3533" s="64">
        <f>IFERROR(IF(Ações!$B3533="","",VLOOKUP(Table_1[[#This Row],[AÇÕES]],'Dados Status Invest STOCKS'!A3519:AD4134,2)),0)</f>
        <v>3.83</v>
      </c>
      <c r="L3533" s="65">
        <f>IFERROR(IF(Ações!$B3533="","",VLOOKUP(Table_1[[#This Row],[AÇÕES]],'Dados Status Invest STOCKS'!A3519:AD4134,3)/100),0)</f>
        <v>3.2599999999999997E-2</v>
      </c>
      <c r="M3533" s="66">
        <f>IFERROR(IF(Ações!$B3533="","",VLOOKUP(Table_1[[#This Row],[AÇÕES]],'Dados Status Invest STOCKS'!A3519:AD4134,28)),0)</f>
        <v>1.31</v>
      </c>
      <c r="N3533" s="66">
        <f>IFERROR(IF(Ações!$B3533="","",VLOOKUP(Table_1[[#This Row],[AÇÕES]],'Dados Status Invest STOCKS'!A3519:AD4134,27)),0)</f>
        <v>5.1100000000000003</v>
      </c>
      <c r="O3533" s="66">
        <f>IFERROR(IF(Ações!$L3533="","",Ações!$K3533*Ações!$L3533),0)</f>
        <v>0.124858</v>
      </c>
      <c r="P3533" s="67">
        <f t="shared" si="54"/>
        <v>0.06</v>
      </c>
      <c r="Q3533" s="67">
        <f>IFERROR(Ações!$O3533/Ações!$M3533,0)</f>
        <v>9.5311450381679388E-2</v>
      </c>
      <c r="R3533" s="67">
        <f>IFERROR(IF(Ações!$B3533="","",VLOOKUP(Table_1[[#This Row],[AÇÕES]],'Dados Status Invest STOCKS'!A3519:AD4134,18)/100),0)</f>
        <v>0.25569999999999998</v>
      </c>
      <c r="S3533" s="65">
        <f>IFERROR(IF(Ações!$B3533="","",VLOOKUP(Table_1[[#This Row],[AÇÕES]],'Dados Status Invest STOCKS'!A3519:AD4134,25)/100),0)</f>
        <v>1.2999999999999999E-3</v>
      </c>
      <c r="T3533" s="67">
        <f>(1-Ações!$Q3533)*Ações!$R3533</f>
        <v>0.23132886213740456</v>
      </c>
      <c r="U3533" s="68">
        <f>IF(Ações!$S3533=0,Ações!$T3533,IF(Ações!$T3533=0,Ações!$S3533,AVERAGE(Ações!$S3533,Ações!$T3533)))</f>
        <v>0.11631443106870228</v>
      </c>
    </row>
    <row r="3534" spans="2:21" ht="15" customHeight="1" x14ac:dyDescent="0.2">
      <c r="B3534" s="63" t="str">
        <f>IFERROR('Dados Status Invest STOCKS'!A3521,"-")</f>
        <v>PANW</v>
      </c>
      <c r="C3534" s="45">
        <f>IFERROR((Ações!$D3534-Ações!$K3534)/Ações!$D3534,0)</f>
        <v>0</v>
      </c>
      <c r="D3534" s="46">
        <f>(Ações!$O3534)/0.06</f>
        <v>0</v>
      </c>
      <c r="E3534" s="47">
        <f>IFERROR((Ações!$F3534-Ações!$K3534)/Ações!$F3534,0)</f>
        <v>0</v>
      </c>
      <c r="F3534" s="46" t="str">
        <f>IF(OR(Ações!$N3534&lt;0,Ações!$M3534&lt;0),"",(22.5*Ações!$M3534*Ações!$N3534)^0.5)</f>
        <v/>
      </c>
      <c r="G3534" s="47">
        <f>IFERROR((Ações!$H3534-Ações!$K3534)/Ações!$H3534,0)</f>
        <v>0</v>
      </c>
      <c r="H3534" s="48">
        <f>IFERROR(Ações!$I3534/(Ações!$P3534-Table_1[[#This Row],[CAGR LUCRO 5A]]),0)</f>
        <v>0</v>
      </c>
      <c r="I3534" s="48">
        <f>IF(Ações!$S3534&lt;0,"",Ações!$O3534*(1+Ações!$S3534))</f>
        <v>0</v>
      </c>
      <c r="J3534" s="49">
        <f>IFERROR(IF(Ações!$B3534="","",(VLOOKUP(Table_1[[#This Row],[AÇÕES]],'Dados Status Invest STOCKS'!A3520:AD4135,4)/Table_1[[#This Row],[LPA]]))/100,0)</f>
        <v>0.18856866537717601</v>
      </c>
      <c r="K3534" s="64">
        <f>IFERROR(IF(Ações!$B3534="","",VLOOKUP(Table_1[[#This Row],[AÇÕES]],'Dados Status Invest STOCKS'!A3520:AD4135,2)),0)</f>
        <v>504.21</v>
      </c>
      <c r="L3534" s="65">
        <f>IFERROR(IF(Ações!$B3534="","",VLOOKUP(Table_1[[#This Row],[AÇÕES]],'Dados Status Invest STOCKS'!A3520:AD4135,3)/100),0)</f>
        <v>0</v>
      </c>
      <c r="M3534" s="66">
        <f>IFERROR(IF(Ações!$B3534="","",VLOOKUP(Table_1[[#This Row],[AÇÕES]],'Dados Status Invest STOCKS'!A3520:AD4135,28)),0)</f>
        <v>-5.17</v>
      </c>
      <c r="N3534" s="66">
        <f>IFERROR(IF(Ações!$B3534="","",VLOOKUP(Table_1[[#This Row],[AÇÕES]],'Dados Status Invest STOCKS'!A3520:AD4135,27)),0)</f>
        <v>5.26</v>
      </c>
      <c r="O3534" s="66">
        <f>IFERROR(IF(Ações!$L3534="","",Ações!$K3534*Ações!$L3534),0)</f>
        <v>0</v>
      </c>
      <c r="P3534" s="67">
        <f t="shared" si="54"/>
        <v>0.06</v>
      </c>
      <c r="Q3534" s="67">
        <f>IFERROR(Ações!$O3534/Ações!$M3534,0)</f>
        <v>0</v>
      </c>
      <c r="R3534" s="67">
        <f>IFERROR(IF(Ações!$B3534="","",VLOOKUP(Table_1[[#This Row],[AÇÕES]],'Dados Status Invest STOCKS'!A3520:AD4135,18)/100),0)</f>
        <v>-0.98340000000000005</v>
      </c>
      <c r="S3534" s="65">
        <f>IFERROR(IF(Ações!$B3534="","",VLOOKUP(Table_1[[#This Row],[AÇÕES]],'Dados Status Invest STOCKS'!A3520:AD4135,25)/100),0)</f>
        <v>0</v>
      </c>
      <c r="T3534" s="67">
        <f>(1-Ações!$Q3534)*Ações!$R3534</f>
        <v>-0.98340000000000005</v>
      </c>
      <c r="U3534" s="68">
        <f>IF(Ações!$S3534=0,Ações!$T3534,IF(Ações!$T3534=0,Ações!$S3534,AVERAGE(Ações!$S3534,Ações!$T3534)))</f>
        <v>-0.98340000000000005</v>
      </c>
    </row>
    <row r="3535" spans="2:21" ht="15" customHeight="1" x14ac:dyDescent="0.2">
      <c r="B3535" s="63" t="str">
        <f>IFERROR('Dados Status Invest STOCKS'!A3522,"-")</f>
        <v>PAR</v>
      </c>
      <c r="C3535" s="45">
        <f>IFERROR((Ações!$D3535-Ações!$K3535)/Ações!$D3535,0)</f>
        <v>0</v>
      </c>
      <c r="D3535" s="46">
        <f>(Ações!$O3535)/0.06</f>
        <v>0</v>
      </c>
      <c r="E3535" s="47">
        <f>IFERROR((Ações!$F3535-Ações!$K3535)/Ações!$F3535,0)</f>
        <v>0</v>
      </c>
      <c r="F3535" s="46" t="str">
        <f>IF(OR(Ações!$N3535&lt;0,Ações!$M3535&lt;0),"",(22.5*Ações!$M3535*Ações!$N3535)^0.5)</f>
        <v/>
      </c>
      <c r="G3535" s="47">
        <f>IFERROR((Ações!$H3535-Ações!$K3535)/Ações!$H3535,0)</f>
        <v>0</v>
      </c>
      <c r="H3535" s="48">
        <f>IFERROR(Ações!$I3535/(Ações!$P3535-Table_1[[#This Row],[CAGR LUCRO 5A]]),0)</f>
        <v>0</v>
      </c>
      <c r="I3535" s="48">
        <f>IF(Ações!$S3535&lt;0,"",Ações!$O3535*(1+Ações!$S3535))</f>
        <v>0</v>
      </c>
      <c r="J3535" s="49">
        <f>IFERROR(IF(Ações!$B3535="","",(VLOOKUP(Table_1[[#This Row],[AÇÕES]],'Dados Status Invest STOCKS'!A3521:AD4136,4)/Table_1[[#This Row],[LPA]]))/100,0)</f>
        <v>7.1744680851063822E-2</v>
      </c>
      <c r="K3535" s="64">
        <f>IFERROR(IF(Ações!$B3535="","",VLOOKUP(Table_1[[#This Row],[AÇÕES]],'Dados Status Invest STOCKS'!A3521:AD4136,2)),0)</f>
        <v>39.61</v>
      </c>
      <c r="L3535" s="65">
        <f>IFERROR(IF(Ações!$B3535="","",VLOOKUP(Table_1[[#This Row],[AÇÕES]],'Dados Status Invest STOCKS'!A3521:AD4136,3)/100),0)</f>
        <v>0</v>
      </c>
      <c r="M3535" s="66">
        <f>IFERROR(IF(Ações!$B3535="","",VLOOKUP(Table_1[[#This Row],[AÇÕES]],'Dados Status Invest STOCKS'!A3521:AD4136,28)),0)</f>
        <v>-2.35</v>
      </c>
      <c r="N3535" s="66">
        <f>IFERROR(IF(Ações!$B3535="","",VLOOKUP(Table_1[[#This Row],[AÇÕES]],'Dados Status Invest STOCKS'!A3521:AD4136,27)),0)</f>
        <v>19.53</v>
      </c>
      <c r="O3535" s="66">
        <f>IFERROR(IF(Ações!$L3535="","",Ações!$K3535*Ações!$L3535),0)</f>
        <v>0</v>
      </c>
      <c r="P3535" s="67">
        <f t="shared" ref="P3535:P3598" si="55">$U$6</f>
        <v>0.06</v>
      </c>
      <c r="Q3535" s="67">
        <f>IFERROR(Ações!$O3535/Ações!$M3535,0)</f>
        <v>0</v>
      </c>
      <c r="R3535" s="67">
        <f>IFERROR(IF(Ações!$B3535="","",VLOOKUP(Table_1[[#This Row],[AÇÕES]],'Dados Status Invest STOCKS'!A3521:AD4136,18)/100),0)</f>
        <v>-0.12029999999999999</v>
      </c>
      <c r="S3535" s="65">
        <f>IFERROR(IF(Ações!$B3535="","",VLOOKUP(Table_1[[#This Row],[AÇÕES]],'Dados Status Invest STOCKS'!A3521:AD4136,25)/100),0)</f>
        <v>0</v>
      </c>
      <c r="T3535" s="67">
        <f>(1-Ações!$Q3535)*Ações!$R3535</f>
        <v>-0.12029999999999999</v>
      </c>
      <c r="U3535" s="68">
        <f>IF(Ações!$S3535=0,Ações!$T3535,IF(Ações!$T3535=0,Ações!$S3535,AVERAGE(Ações!$S3535,Ações!$T3535)))</f>
        <v>-0.12029999999999999</v>
      </c>
    </row>
    <row r="3536" spans="2:21" ht="15" customHeight="1" x14ac:dyDescent="0.2">
      <c r="B3536" s="63" t="str">
        <f>IFERROR('Dados Status Invest STOCKS'!A3523,"-")</f>
        <v>PARR</v>
      </c>
      <c r="C3536" s="45">
        <f>IFERROR((Ações!$D3536-Ações!$K3536)/Ações!$D3536,0)</f>
        <v>0</v>
      </c>
      <c r="D3536" s="46">
        <f>(Ações!$O3536)/0.06</f>
        <v>0</v>
      </c>
      <c r="E3536" s="47">
        <f>IFERROR((Ações!$F3536-Ações!$K3536)/Ações!$F3536,0)</f>
        <v>0</v>
      </c>
      <c r="F3536" s="46" t="str">
        <f>IF(OR(Ações!$N3536&lt;0,Ações!$M3536&lt;0),"",(22.5*Ações!$M3536*Ações!$N3536)^0.5)</f>
        <v/>
      </c>
      <c r="G3536" s="47">
        <f>IFERROR((Ações!$H3536-Ações!$K3536)/Ações!$H3536,0)</f>
        <v>0</v>
      </c>
      <c r="H3536" s="48">
        <f>IFERROR(Ações!$I3536/(Ações!$P3536-Table_1[[#This Row],[CAGR LUCRO 5A]]),0)</f>
        <v>0</v>
      </c>
      <c r="I3536" s="48">
        <f>IF(Ações!$S3536&lt;0,"",Ações!$O3536*(1+Ações!$S3536))</f>
        <v>0</v>
      </c>
      <c r="J3536" s="49">
        <f>IFERROR(IF(Ações!$B3536="","",(VLOOKUP(Table_1[[#This Row],[AÇÕES]],'Dados Status Invest STOCKS'!A3522:AD4137,4)/Table_1[[#This Row],[LPA]]))/100,0)</f>
        <v>1.0733695652173914E-2</v>
      </c>
      <c r="K3536" s="64">
        <f>IFERROR(IF(Ações!$B3536="","",VLOOKUP(Table_1[[#This Row],[AÇÕES]],'Dados Status Invest STOCKS'!A3522:AD4137,2)),0)</f>
        <v>14.54</v>
      </c>
      <c r="L3536" s="65">
        <f>IFERROR(IF(Ações!$B3536="","",VLOOKUP(Table_1[[#This Row],[AÇÕES]],'Dados Status Invest STOCKS'!A3522:AD4137,3)/100),0)</f>
        <v>0</v>
      </c>
      <c r="M3536" s="66">
        <f>IFERROR(IF(Ações!$B3536="","",VLOOKUP(Table_1[[#This Row],[AÇÕES]],'Dados Status Invest STOCKS'!A3522:AD4137,28)),0)</f>
        <v>-3.68</v>
      </c>
      <c r="N3536" s="66">
        <f>IFERROR(IF(Ações!$B3536="","",VLOOKUP(Table_1[[#This Row],[AÇÕES]],'Dados Status Invest STOCKS'!A3522:AD4137,27)),0)</f>
        <v>4.21</v>
      </c>
      <c r="O3536" s="66">
        <f>IFERROR(IF(Ações!$L3536="","",Ações!$K3536*Ações!$L3536),0)</f>
        <v>0</v>
      </c>
      <c r="P3536" s="67">
        <f t="shared" si="55"/>
        <v>0.06</v>
      </c>
      <c r="Q3536" s="67">
        <f>IFERROR(Ações!$O3536/Ações!$M3536,0)</f>
        <v>0</v>
      </c>
      <c r="R3536" s="67">
        <f>IFERROR(IF(Ações!$B3536="","",VLOOKUP(Table_1[[#This Row],[AÇÕES]],'Dados Status Invest STOCKS'!A3522:AD4137,18)/100),0)</f>
        <v>-0.873</v>
      </c>
      <c r="S3536" s="65">
        <f>IFERROR(IF(Ações!$B3536="","",VLOOKUP(Table_1[[#This Row],[AÇÕES]],'Dados Status Invest STOCKS'!A3522:AD4137,25)/100),0)</f>
        <v>0</v>
      </c>
      <c r="T3536" s="67">
        <f>(1-Ações!$Q3536)*Ações!$R3536</f>
        <v>-0.873</v>
      </c>
      <c r="U3536" s="68">
        <f>IF(Ações!$S3536=0,Ações!$T3536,IF(Ações!$T3536=0,Ações!$S3536,AVERAGE(Ações!$S3536,Ações!$T3536)))</f>
        <v>-0.873</v>
      </c>
    </row>
    <row r="3537" spans="2:21" ht="15" customHeight="1" x14ac:dyDescent="0.2">
      <c r="B3537" s="63" t="str">
        <f>IFERROR('Dados Status Invest STOCKS'!A3524,"-")</f>
        <v>PASG</v>
      </c>
      <c r="C3537" s="45">
        <f>IFERROR((Ações!$D3537-Ações!$K3537)/Ações!$D3537,0)</f>
        <v>0</v>
      </c>
      <c r="D3537" s="46">
        <f>(Ações!$O3537)/0.06</f>
        <v>0</v>
      </c>
      <c r="E3537" s="47">
        <f>IFERROR((Ações!$F3537-Ações!$K3537)/Ações!$F3537,0)</f>
        <v>0</v>
      </c>
      <c r="F3537" s="46" t="str">
        <f>IF(OR(Ações!$N3537&lt;0,Ações!$M3537&lt;0),"",(22.5*Ações!$M3537*Ações!$N3537)^0.5)</f>
        <v/>
      </c>
      <c r="G3537" s="47">
        <f>IFERROR((Ações!$H3537-Ações!$K3537)/Ações!$H3537,0)</f>
        <v>0</v>
      </c>
      <c r="H3537" s="48">
        <f>IFERROR(Ações!$I3537/(Ações!$P3537-Table_1[[#This Row],[CAGR LUCRO 5A]]),0)</f>
        <v>0</v>
      </c>
      <c r="I3537" s="48">
        <f>IF(Ações!$S3537&lt;0,"",Ações!$O3537*(1+Ações!$S3537))</f>
        <v>0</v>
      </c>
      <c r="J3537" s="49">
        <f>IFERROR(IF(Ações!$B3537="","",(VLOOKUP(Table_1[[#This Row],[AÇÕES]],'Dados Status Invest STOCKS'!A3523:AD4138,4)/Table_1[[#This Row],[LPA]]))/100,0)</f>
        <v>4.7975077881619935E-3</v>
      </c>
      <c r="K3537" s="64">
        <f>IFERROR(IF(Ações!$B3537="","",VLOOKUP(Table_1[[#This Row],[AÇÕES]],'Dados Status Invest STOCKS'!A3523:AD4138,2)),0)</f>
        <v>4.95</v>
      </c>
      <c r="L3537" s="65">
        <f>IFERROR(IF(Ações!$B3537="","",VLOOKUP(Table_1[[#This Row],[AÇÕES]],'Dados Status Invest STOCKS'!A3523:AD4138,3)/100),0)</f>
        <v>0</v>
      </c>
      <c r="M3537" s="66">
        <f>IFERROR(IF(Ações!$B3537="","",VLOOKUP(Table_1[[#This Row],[AÇÕES]],'Dados Status Invest STOCKS'!A3523:AD4138,28)),0)</f>
        <v>-3.21</v>
      </c>
      <c r="N3537" s="66">
        <f>IFERROR(IF(Ações!$B3537="","",VLOOKUP(Table_1[[#This Row],[AÇÕES]],'Dados Status Invest STOCKS'!A3523:AD4138,27)),0)</f>
        <v>6.71</v>
      </c>
      <c r="O3537" s="66">
        <f>IFERROR(IF(Ações!$L3537="","",Ações!$K3537*Ações!$L3537),0)</f>
        <v>0</v>
      </c>
      <c r="P3537" s="67">
        <f t="shared" si="55"/>
        <v>0.06</v>
      </c>
      <c r="Q3537" s="67">
        <f>IFERROR(Ações!$O3537/Ações!$M3537,0)</f>
        <v>0</v>
      </c>
      <c r="R3537" s="67">
        <f>IFERROR(IF(Ações!$B3537="","",VLOOKUP(Table_1[[#This Row],[AÇÕES]],'Dados Status Invest STOCKS'!A3523:AD4138,18)/100),0)</f>
        <v>-0.47810000000000002</v>
      </c>
      <c r="S3537" s="65">
        <f>IFERROR(IF(Ações!$B3537="","",VLOOKUP(Table_1[[#This Row],[AÇÕES]],'Dados Status Invest STOCKS'!A3523:AD4138,25)/100),0)</f>
        <v>0</v>
      </c>
      <c r="T3537" s="67">
        <f>(1-Ações!$Q3537)*Ações!$R3537</f>
        <v>-0.47810000000000002</v>
      </c>
      <c r="U3537" s="68">
        <f>IF(Ações!$S3537=0,Ações!$T3537,IF(Ações!$T3537=0,Ações!$S3537,AVERAGE(Ações!$S3537,Ações!$T3537)))</f>
        <v>-0.47810000000000002</v>
      </c>
    </row>
    <row r="3538" spans="2:21" ht="15" customHeight="1" x14ac:dyDescent="0.2">
      <c r="B3538" s="63" t="str">
        <f>IFERROR('Dados Status Invest STOCKS'!A3525,"-")</f>
        <v>PATH</v>
      </c>
      <c r="C3538" s="45">
        <f>IFERROR((Ações!$D3538-Ações!$K3538)/Ações!$D3538,0)</f>
        <v>0</v>
      </c>
      <c r="D3538" s="46">
        <f>(Ações!$O3538)/0.06</f>
        <v>0</v>
      </c>
      <c r="E3538" s="47">
        <f>IFERROR((Ações!$F3538-Ações!$K3538)/Ações!$F3538,0)</f>
        <v>0</v>
      </c>
      <c r="F3538" s="46" t="str">
        <f>IF(OR(Ações!$N3538&lt;0,Ações!$M3538&lt;0),"",(22.5*Ações!$M3538*Ações!$N3538)^0.5)</f>
        <v/>
      </c>
      <c r="G3538" s="47">
        <f>IFERROR((Ações!$H3538-Ações!$K3538)/Ações!$H3538,0)</f>
        <v>0</v>
      </c>
      <c r="H3538" s="48">
        <f>IFERROR(Ações!$I3538/(Ações!$P3538-Table_1[[#This Row],[CAGR LUCRO 5A]]),0)</f>
        <v>0</v>
      </c>
      <c r="I3538" s="48">
        <f>IF(Ações!$S3538&lt;0,"",Ações!$O3538*(1+Ações!$S3538))</f>
        <v>0</v>
      </c>
      <c r="J3538" s="49">
        <f>IFERROR(IF(Ações!$B3538="","",(VLOOKUP(Table_1[[#This Row],[AÇÕES]],'Dados Status Invest STOCKS'!A3524:AD4139,4)/Table_1[[#This Row],[LPA]]))/100,0)</f>
        <v>0.65106666666666668</v>
      </c>
      <c r="K3538" s="64">
        <f>IFERROR(IF(Ações!$B3538="","",VLOOKUP(Table_1[[#This Row],[AÇÕES]],'Dados Status Invest STOCKS'!A3524:AD4139,2)),0)</f>
        <v>36.49</v>
      </c>
      <c r="L3538" s="65">
        <f>IFERROR(IF(Ações!$B3538="","",VLOOKUP(Table_1[[#This Row],[AÇÕES]],'Dados Status Invest STOCKS'!A3524:AD4139,3)/100),0)</f>
        <v>0</v>
      </c>
      <c r="M3538" s="66">
        <f>IFERROR(IF(Ações!$B3538="","",VLOOKUP(Table_1[[#This Row],[AÇÕES]],'Dados Status Invest STOCKS'!A3524:AD4139,28)),0)</f>
        <v>-0.75</v>
      </c>
      <c r="N3538" s="66">
        <f>IFERROR(IF(Ações!$B3538="","",VLOOKUP(Table_1[[#This Row],[AÇÕES]],'Dados Status Invest STOCKS'!A3524:AD4139,27)),0)</f>
        <v>3.62</v>
      </c>
      <c r="O3538" s="66">
        <f>IFERROR(IF(Ações!$L3538="","",Ações!$K3538*Ações!$L3538),0)</f>
        <v>0</v>
      </c>
      <c r="P3538" s="67">
        <f t="shared" si="55"/>
        <v>0.06</v>
      </c>
      <c r="Q3538" s="67">
        <f>IFERROR(Ações!$O3538/Ações!$M3538,0)</f>
        <v>0</v>
      </c>
      <c r="R3538" s="67">
        <f>IFERROR(IF(Ações!$B3538="","",VLOOKUP(Table_1[[#This Row],[AÇÕES]],'Dados Status Invest STOCKS'!A3524:AD4139,18)/100),0)</f>
        <v>-0.20670000000000002</v>
      </c>
      <c r="S3538" s="65">
        <f>IFERROR(IF(Ações!$B3538="","",VLOOKUP(Table_1[[#This Row],[AÇÕES]],'Dados Status Invest STOCKS'!A3524:AD4139,25)/100),0)</f>
        <v>0</v>
      </c>
      <c r="T3538" s="67">
        <f>(1-Ações!$Q3538)*Ações!$R3538</f>
        <v>-0.20670000000000002</v>
      </c>
      <c r="U3538" s="68">
        <f>IF(Ações!$S3538=0,Ações!$T3538,IF(Ações!$T3538=0,Ações!$S3538,AVERAGE(Ações!$S3538,Ações!$T3538)))</f>
        <v>-0.20670000000000002</v>
      </c>
    </row>
    <row r="3539" spans="2:21" ht="15" customHeight="1" x14ac:dyDescent="0.2">
      <c r="B3539" s="63" t="str">
        <f>IFERROR('Dados Status Invest STOCKS'!A3526,"-")</f>
        <v>PATI</v>
      </c>
      <c r="C3539" s="45">
        <f>IFERROR((Ações!$D3539-Ações!$K3539)/Ações!$D3539,0)</f>
        <v>0.87168520102651836</v>
      </c>
      <c r="D3539" s="46">
        <f>(Ações!$O3539)/0.06</f>
        <v>62.502533333333325</v>
      </c>
      <c r="E3539" s="47">
        <f>IFERROR((Ações!$F3539-Ações!$K3539)/Ações!$F3539,0)</f>
        <v>-0.22577105835618816</v>
      </c>
      <c r="F3539" s="46">
        <f>IF(OR(Ações!$N3539&lt;0,Ações!$M3539&lt;0),"",(22.5*Ações!$M3539*Ações!$N3539)^0.5)</f>
        <v>6.5428204927233029</v>
      </c>
      <c r="G3539" s="47">
        <f>IFERROR((Ações!$H3539-Ações!$K3539)/Ações!$H3539,0)</f>
        <v>0</v>
      </c>
      <c r="H3539" s="48">
        <f>IFERROR(Ações!$I3539/(Ações!$P3539-Table_1[[#This Row],[CAGR LUCRO 5A]]),0)</f>
        <v>0</v>
      </c>
      <c r="I3539" s="48" t="str">
        <f>IF(Ações!$S3539&lt;0,"",Ações!$O3539*(1+Ações!$S3539))</f>
        <v/>
      </c>
      <c r="J3539" s="49">
        <f>IFERROR(IF(Ações!$B3539="","",(VLOOKUP(Table_1[[#This Row],[AÇÕES]],'Dados Status Invest STOCKS'!A3525:AD4140,4)/Table_1[[#This Row],[LPA]]))/100,0)</f>
        <v>2.4350000000000001</v>
      </c>
      <c r="K3539" s="64">
        <f>IFERROR(IF(Ações!$B3539="","",VLOOKUP(Table_1[[#This Row],[AÇÕES]],'Dados Status Invest STOCKS'!A3525:AD4140,2)),0)</f>
        <v>8.02</v>
      </c>
      <c r="L3539" s="65">
        <f>IFERROR(IF(Ações!$B3539="","",VLOOKUP(Table_1[[#This Row],[AÇÕES]],'Dados Status Invest STOCKS'!A3525:AD4140,3)/100),0)</f>
        <v>0.46759999999999996</v>
      </c>
      <c r="M3539" s="66">
        <f>IFERROR(IF(Ações!$B3539="","",VLOOKUP(Table_1[[#This Row],[AÇÕES]],'Dados Status Invest STOCKS'!A3525:AD4140,28)),0)</f>
        <v>0.18</v>
      </c>
      <c r="N3539" s="66">
        <f>IFERROR(IF(Ações!$B3539="","",VLOOKUP(Table_1[[#This Row],[AÇÕES]],'Dados Status Invest STOCKS'!A3525:AD4140,27)),0)</f>
        <v>10.57</v>
      </c>
      <c r="O3539" s="66">
        <f>IFERROR(IF(Ações!$L3539="","",Ações!$K3539*Ações!$L3539),0)</f>
        <v>3.7501519999999995</v>
      </c>
      <c r="P3539" s="67">
        <f t="shared" si="55"/>
        <v>0.06</v>
      </c>
      <c r="Q3539" s="67">
        <f>IFERROR(Ações!$O3539/Ações!$M3539,0)</f>
        <v>20.834177777777775</v>
      </c>
      <c r="R3539" s="67">
        <f>IFERROR(IF(Ações!$B3539="","",VLOOKUP(Table_1[[#This Row],[AÇÕES]],'Dados Status Invest STOCKS'!A3525:AD4140,18)/100),0)</f>
        <v>1.7299999999999999E-2</v>
      </c>
      <c r="S3539" s="65">
        <f>IFERROR(IF(Ações!$B3539="","",VLOOKUP(Table_1[[#This Row],[AÇÕES]],'Dados Status Invest STOCKS'!A3525:AD4140,25)/100),0)</f>
        <v>-0.3574</v>
      </c>
      <c r="T3539" s="67">
        <f>(1-Ações!$Q3539)*Ações!$R3539</f>
        <v>-0.3431312755555555</v>
      </c>
      <c r="U3539" s="68">
        <f>IF(Ações!$S3539=0,Ações!$T3539,IF(Ações!$T3539=0,Ações!$S3539,AVERAGE(Ações!$S3539,Ações!$T3539)))</f>
        <v>-0.35026563777777775</v>
      </c>
    </row>
    <row r="3540" spans="2:21" ht="15" customHeight="1" x14ac:dyDescent="0.2">
      <c r="B3540" s="63" t="str">
        <f>IFERROR('Dados Status Invest STOCKS'!A3527,"-")</f>
        <v>PATK</v>
      </c>
      <c r="C3540" s="45">
        <f>IFERROR((Ações!$D3540-Ações!$K3540)/Ações!$D3540,0)</f>
        <v>-2.4285714285714279</v>
      </c>
      <c r="D3540" s="46">
        <f>(Ações!$O3540)/0.06</f>
        <v>19.465833333333336</v>
      </c>
      <c r="E3540" s="47">
        <f>IFERROR((Ações!$F3540-Ações!$K3540)/Ações!$F3540,0)</f>
        <v>0.10924659231934411</v>
      </c>
      <c r="F3540" s="46">
        <f>IF(OR(Ações!$N3540&lt;0,Ações!$M3540&lt;0),"",(22.5*Ações!$M3540*Ações!$N3540)^0.5)</f>
        <v>74.925337837076185</v>
      </c>
      <c r="G3540" s="47">
        <f>IFERROR((Ações!$H3540-Ações!$K3540)/Ações!$H3540,0)</f>
        <v>6.8632867302017306</v>
      </c>
      <c r="H3540" s="48">
        <f>IFERROR(Ações!$I3540/(Ações!$P3540-Table_1[[#This Row],[CAGR LUCRO 5A]]),0)</f>
        <v>-11.382694224422442</v>
      </c>
      <c r="I3540" s="48">
        <f>IF(Ações!$S3540&lt;0,"",Ações!$O3540*(1+Ações!$S3540))</f>
        <v>1.3795825400000001</v>
      </c>
      <c r="J3540" s="49">
        <f>IFERROR(IF(Ações!$B3540="","",(VLOOKUP(Table_1[[#This Row],[AÇÕES]],'Dados Status Invest STOCKS'!A3526:AD4141,4)/Table_1[[#This Row],[LPA]]))/100,0)</f>
        <v>9.1793669402110215E-3</v>
      </c>
      <c r="K3540" s="64">
        <f>IFERROR(IF(Ações!$B3540="","",VLOOKUP(Table_1[[#This Row],[AÇÕES]],'Dados Status Invest STOCKS'!A3526:AD4141,2)),0)</f>
        <v>66.739999999999995</v>
      </c>
      <c r="L3540" s="65">
        <f>IFERROR(IF(Ações!$B3540="","",VLOOKUP(Table_1[[#This Row],[AÇÕES]],'Dados Status Invest STOCKS'!A3526:AD4141,3)/100),0)</f>
        <v>1.7500000000000002E-2</v>
      </c>
      <c r="M3540" s="66">
        <f>IFERROR(IF(Ações!$B3540="","",VLOOKUP(Table_1[[#This Row],[AÇÕES]],'Dados Status Invest STOCKS'!A3526:AD4141,28)),0)</f>
        <v>8.5299999999999994</v>
      </c>
      <c r="N3540" s="66">
        <f>IFERROR(IF(Ações!$B3540="","",VLOOKUP(Table_1[[#This Row],[AÇÕES]],'Dados Status Invest STOCKS'!A3526:AD4141,27)),0)</f>
        <v>29.25</v>
      </c>
      <c r="O3540" s="66">
        <f>IFERROR(IF(Ações!$L3540="","",Ações!$K3540*Ações!$L3540),0)</f>
        <v>1.16795</v>
      </c>
      <c r="P3540" s="67">
        <f t="shared" si="55"/>
        <v>0.06</v>
      </c>
      <c r="Q3540" s="67">
        <f>IFERROR(Ações!$O3540/Ações!$M3540,0)</f>
        <v>0.13692262602579133</v>
      </c>
      <c r="R3540" s="67">
        <f>IFERROR(IF(Ações!$B3540="","",VLOOKUP(Table_1[[#This Row],[AÇÕES]],'Dados Status Invest STOCKS'!A3526:AD4141,18)/100),0)</f>
        <v>0.29149999999999998</v>
      </c>
      <c r="S3540" s="65">
        <f>IFERROR(IF(Ações!$B3540="","",VLOOKUP(Table_1[[#This Row],[AÇÕES]],'Dados Status Invest STOCKS'!A3526:AD4141,25)/100),0)</f>
        <v>0.1812</v>
      </c>
      <c r="T3540" s="67">
        <f>(1-Ações!$Q3540)*Ações!$R3540</f>
        <v>0.25158705451348184</v>
      </c>
      <c r="U3540" s="68">
        <f>IF(Ações!$S3540=0,Ações!$T3540,IF(Ações!$T3540=0,Ações!$S3540,AVERAGE(Ações!$S3540,Ações!$T3540)))</f>
        <v>0.21639352725674094</v>
      </c>
    </row>
    <row r="3541" spans="2:21" ht="15" customHeight="1" x14ac:dyDescent="0.2">
      <c r="B3541" s="63" t="str">
        <f>IFERROR('Dados Status Invest STOCKS'!A3528,"-")</f>
        <v>PAVM</v>
      </c>
      <c r="C3541" s="45">
        <f>IFERROR((Ações!$D3541-Ações!$K3541)/Ações!$D3541,0)</f>
        <v>0</v>
      </c>
      <c r="D3541" s="46">
        <f>(Ações!$O3541)/0.06</f>
        <v>0</v>
      </c>
      <c r="E3541" s="47">
        <f>IFERROR((Ações!$F3541-Ações!$K3541)/Ações!$F3541,0)</f>
        <v>0</v>
      </c>
      <c r="F3541" s="46" t="str">
        <f>IF(OR(Ações!$N3541&lt;0,Ações!$M3541&lt;0),"",(22.5*Ações!$M3541*Ações!$N3541)^0.5)</f>
        <v/>
      </c>
      <c r="G3541" s="47">
        <f>IFERROR((Ações!$H3541-Ações!$K3541)/Ações!$H3541,0)</f>
        <v>0</v>
      </c>
      <c r="H3541" s="48">
        <f>IFERROR(Ações!$I3541/(Ações!$P3541-Table_1[[#This Row],[CAGR LUCRO 5A]]),0)</f>
        <v>0</v>
      </c>
      <c r="I3541" s="48">
        <f>IF(Ações!$S3541&lt;0,"",Ações!$O3541*(1+Ações!$S3541))</f>
        <v>0</v>
      </c>
      <c r="J3541" s="49">
        <f>IFERROR(IF(Ações!$B3541="","",(VLOOKUP(Table_1[[#This Row],[AÇÕES]],'Dados Status Invest STOCKS'!A3527:AD4142,4)/Table_1[[#This Row],[LPA]]))/100,0)</f>
        <v>7.0416666666666669E-2</v>
      </c>
      <c r="K3541" s="64">
        <f>IFERROR(IF(Ações!$B3541="","",VLOOKUP(Table_1[[#This Row],[AÇÕES]],'Dados Status Invest STOCKS'!A3527:AD4142,2)),0)</f>
        <v>1.61</v>
      </c>
      <c r="L3541" s="65">
        <f>IFERROR(IF(Ações!$B3541="","",VLOOKUP(Table_1[[#This Row],[AÇÕES]],'Dados Status Invest STOCKS'!A3527:AD4142,3)/100),0)</f>
        <v>0</v>
      </c>
      <c r="M3541" s="66">
        <f>IFERROR(IF(Ações!$B3541="","",VLOOKUP(Table_1[[#This Row],[AÇÕES]],'Dados Status Invest STOCKS'!A3527:AD4142,28)),0)</f>
        <v>-0.48</v>
      </c>
      <c r="N3541" s="66">
        <f>IFERROR(IF(Ações!$B3541="","",VLOOKUP(Table_1[[#This Row],[AÇÕES]],'Dados Status Invest STOCKS'!A3527:AD4142,27)),0)</f>
        <v>0.4</v>
      </c>
      <c r="O3541" s="66">
        <f>IFERROR(IF(Ações!$L3541="","",Ações!$K3541*Ações!$L3541),0)</f>
        <v>0</v>
      </c>
      <c r="P3541" s="67">
        <f t="shared" si="55"/>
        <v>0.06</v>
      </c>
      <c r="Q3541" s="67">
        <f>IFERROR(Ações!$O3541/Ações!$M3541,0)</f>
        <v>0</v>
      </c>
      <c r="R3541" s="67">
        <f>IFERROR(IF(Ações!$B3541="","",VLOOKUP(Table_1[[#This Row],[AÇÕES]],'Dados Status Invest STOCKS'!A3527:AD4142,18)/100),0)</f>
        <v>-1.2006999999999999</v>
      </c>
      <c r="S3541" s="65">
        <f>IFERROR(IF(Ações!$B3541="","",VLOOKUP(Table_1[[#This Row],[AÇÕES]],'Dados Status Invest STOCKS'!A3527:AD4142,25)/100),0)</f>
        <v>0</v>
      </c>
      <c r="T3541" s="67">
        <f>(1-Ações!$Q3541)*Ações!$R3541</f>
        <v>-1.2006999999999999</v>
      </c>
      <c r="U3541" s="68">
        <f>IF(Ações!$S3541=0,Ações!$T3541,IF(Ações!$T3541=0,Ações!$S3541,AVERAGE(Ações!$S3541,Ações!$T3541)))</f>
        <v>-1.2006999999999999</v>
      </c>
    </row>
    <row r="3542" spans="2:21" ht="15" customHeight="1" x14ac:dyDescent="0.2">
      <c r="B3542" s="63" t="str">
        <f>IFERROR('Dados Status Invest STOCKS'!A3529,"-")</f>
        <v>PAVMW</v>
      </c>
      <c r="C3542" s="45">
        <f>IFERROR((Ações!$D3542-Ações!$K3542)/Ações!$D3542,0)</f>
        <v>0</v>
      </c>
      <c r="D3542" s="46">
        <f>(Ações!$O3542)/0.06</f>
        <v>0</v>
      </c>
      <c r="E3542" s="47">
        <f>IFERROR((Ações!$F3542-Ações!$K3542)/Ações!$F3542,0)</f>
        <v>0</v>
      </c>
      <c r="F3542" s="46" t="str">
        <f>IF(OR(Ações!$N3542&lt;0,Ações!$M3542&lt;0),"",(22.5*Ações!$M3542*Ações!$N3542)^0.5)</f>
        <v/>
      </c>
      <c r="G3542" s="47">
        <f>IFERROR((Ações!$H3542-Ações!$K3542)/Ações!$H3542,0)</f>
        <v>0</v>
      </c>
      <c r="H3542" s="48">
        <f>IFERROR(Ações!$I3542/(Ações!$P3542-Table_1[[#This Row],[CAGR LUCRO 5A]]),0)</f>
        <v>0</v>
      </c>
      <c r="I3542" s="48">
        <f>IF(Ações!$S3542&lt;0,"",Ações!$O3542*(1+Ações!$S3542))</f>
        <v>0</v>
      </c>
      <c r="J3542" s="49">
        <f>IFERROR(IF(Ações!$B3542="","",(VLOOKUP(Table_1[[#This Row],[AÇÕES]],'Dados Status Invest STOCKS'!A3528:AD4143,4)/Table_1[[#This Row],[LPA]]))/100,0)</f>
        <v>2.2916666666666667E-3</v>
      </c>
      <c r="K3542" s="64">
        <f>IFERROR(IF(Ações!$B3542="","",VLOOKUP(Table_1[[#This Row],[AÇÕES]],'Dados Status Invest STOCKS'!A3528:AD4143,2)),0)</f>
        <v>0.05</v>
      </c>
      <c r="L3542" s="65">
        <f>IFERROR(IF(Ações!$B3542="","",VLOOKUP(Table_1[[#This Row],[AÇÕES]],'Dados Status Invest STOCKS'!A3528:AD4143,3)/100),0)</f>
        <v>0</v>
      </c>
      <c r="M3542" s="66">
        <f>IFERROR(IF(Ações!$B3542="","",VLOOKUP(Table_1[[#This Row],[AÇÕES]],'Dados Status Invest STOCKS'!A3528:AD4143,28)),0)</f>
        <v>-0.48</v>
      </c>
      <c r="N3542" s="66">
        <f>IFERROR(IF(Ações!$B3542="","",VLOOKUP(Table_1[[#This Row],[AÇÕES]],'Dados Status Invest STOCKS'!A3528:AD4143,27)),0)</f>
        <v>0.4</v>
      </c>
      <c r="O3542" s="66">
        <f>IFERROR(IF(Ações!$L3542="","",Ações!$K3542*Ações!$L3542),0)</f>
        <v>0</v>
      </c>
      <c r="P3542" s="67">
        <f t="shared" si="55"/>
        <v>0.06</v>
      </c>
      <c r="Q3542" s="67">
        <f>IFERROR(Ações!$O3542/Ações!$M3542,0)</f>
        <v>0</v>
      </c>
      <c r="R3542" s="67">
        <f>IFERROR(IF(Ações!$B3542="","",VLOOKUP(Table_1[[#This Row],[AÇÕES]],'Dados Status Invest STOCKS'!A3528:AD4143,18)/100),0)</f>
        <v>-1.2006999999999999</v>
      </c>
      <c r="S3542" s="65">
        <f>IFERROR(IF(Ações!$B3542="","",VLOOKUP(Table_1[[#This Row],[AÇÕES]],'Dados Status Invest STOCKS'!A3528:AD4143,25)/100),0)</f>
        <v>0</v>
      </c>
      <c r="T3542" s="67">
        <f>(1-Ações!$Q3542)*Ações!$R3542</f>
        <v>-1.2006999999999999</v>
      </c>
      <c r="U3542" s="68">
        <f>IF(Ações!$S3542=0,Ações!$T3542,IF(Ações!$T3542=0,Ações!$S3542,AVERAGE(Ações!$S3542,Ações!$T3542)))</f>
        <v>-1.2006999999999999</v>
      </c>
    </row>
    <row r="3543" spans="2:21" ht="15" customHeight="1" x14ac:dyDescent="0.2">
      <c r="B3543" s="63" t="str">
        <f>IFERROR('Dados Status Invest STOCKS'!A3530,"-")</f>
        <v>PAVMZ</v>
      </c>
      <c r="C3543" s="45">
        <f>IFERROR((Ações!$D3543-Ações!$K3543)/Ações!$D3543,0)</f>
        <v>0</v>
      </c>
      <c r="D3543" s="46">
        <f>(Ações!$O3543)/0.06</f>
        <v>0</v>
      </c>
      <c r="E3543" s="47">
        <f>IFERROR((Ações!$F3543-Ações!$K3543)/Ações!$F3543,0)</f>
        <v>0</v>
      </c>
      <c r="F3543" s="46" t="str">
        <f>IF(OR(Ações!$N3543&lt;0,Ações!$M3543&lt;0),"",(22.5*Ações!$M3543*Ações!$N3543)^0.5)</f>
        <v/>
      </c>
      <c r="G3543" s="47">
        <f>IFERROR((Ações!$H3543-Ações!$K3543)/Ações!$H3543,0)</f>
        <v>0</v>
      </c>
      <c r="H3543" s="48">
        <f>IFERROR(Ações!$I3543/(Ações!$P3543-Table_1[[#This Row],[CAGR LUCRO 5A]]),0)</f>
        <v>0</v>
      </c>
      <c r="I3543" s="48">
        <f>IF(Ações!$S3543&lt;0,"",Ações!$O3543*(1+Ações!$S3543))</f>
        <v>0</v>
      </c>
      <c r="J3543" s="49">
        <f>IFERROR(IF(Ações!$B3543="","",(VLOOKUP(Table_1[[#This Row],[AÇÕES]],'Dados Status Invest STOCKS'!A3529:AD4144,4)/Table_1[[#This Row],[LPA]]))/100,0)</f>
        <v>4.4166666666666667E-2</v>
      </c>
      <c r="K3543" s="64">
        <f>IFERROR(IF(Ações!$B3543="","",VLOOKUP(Table_1[[#This Row],[AÇÕES]],'Dados Status Invest STOCKS'!A3529:AD4144,2)),0)</f>
        <v>1.01</v>
      </c>
      <c r="L3543" s="65">
        <f>IFERROR(IF(Ações!$B3543="","",VLOOKUP(Table_1[[#This Row],[AÇÕES]],'Dados Status Invest STOCKS'!A3529:AD4144,3)/100),0)</f>
        <v>0</v>
      </c>
      <c r="M3543" s="66">
        <f>IFERROR(IF(Ações!$B3543="","",VLOOKUP(Table_1[[#This Row],[AÇÕES]],'Dados Status Invest STOCKS'!A3529:AD4144,28)),0)</f>
        <v>-0.48</v>
      </c>
      <c r="N3543" s="66">
        <f>IFERROR(IF(Ações!$B3543="","",VLOOKUP(Table_1[[#This Row],[AÇÕES]],'Dados Status Invest STOCKS'!A3529:AD4144,27)),0)</f>
        <v>0.4</v>
      </c>
      <c r="O3543" s="66">
        <f>IFERROR(IF(Ações!$L3543="","",Ações!$K3543*Ações!$L3543),0)</f>
        <v>0</v>
      </c>
      <c r="P3543" s="67">
        <f t="shared" si="55"/>
        <v>0.06</v>
      </c>
      <c r="Q3543" s="67">
        <f>IFERROR(Ações!$O3543/Ações!$M3543,0)</f>
        <v>0</v>
      </c>
      <c r="R3543" s="67">
        <f>IFERROR(IF(Ações!$B3543="","",VLOOKUP(Table_1[[#This Row],[AÇÕES]],'Dados Status Invest STOCKS'!A3529:AD4144,18)/100),0)</f>
        <v>-1.2006999999999999</v>
      </c>
      <c r="S3543" s="65">
        <f>IFERROR(IF(Ações!$B3543="","",VLOOKUP(Table_1[[#This Row],[AÇÕES]],'Dados Status Invest STOCKS'!A3529:AD4144,25)/100),0)</f>
        <v>0</v>
      </c>
      <c r="T3543" s="67">
        <f>(1-Ações!$Q3543)*Ações!$R3543</f>
        <v>-1.2006999999999999</v>
      </c>
      <c r="U3543" s="68">
        <f>IF(Ações!$S3543=0,Ações!$T3543,IF(Ações!$T3543=0,Ações!$S3543,AVERAGE(Ações!$S3543,Ações!$T3543)))</f>
        <v>-1.2006999999999999</v>
      </c>
    </row>
    <row r="3544" spans="2:21" ht="15" customHeight="1" x14ac:dyDescent="0.2">
      <c r="B3544" s="63" t="str">
        <f>IFERROR('Dados Status Invest STOCKS'!A3531,"-")</f>
        <v>PAX</v>
      </c>
      <c r="C3544" s="45">
        <f>IFERROR((Ações!$D3544-Ações!$K3544)/Ações!$D3544,0)</f>
        <v>-0.36986301369863006</v>
      </c>
      <c r="D3544" s="46">
        <f>(Ações!$O3544)/0.06</f>
        <v>11.804100000000002</v>
      </c>
      <c r="E3544" s="47">
        <f>IFERROR((Ações!$F3544-Ações!$K3544)/Ações!$F3544,0)</f>
        <v>-1.164894337709409</v>
      </c>
      <c r="F3544" s="46">
        <f>IF(OR(Ações!$N3544&lt;0,Ações!$M3544&lt;0),"",(22.5*Ações!$M3544*Ações!$N3544)^0.5)</f>
        <v>7.4691867027140244</v>
      </c>
      <c r="G3544" s="47">
        <f>IFERROR((Ações!$H3544-Ações!$K3544)/Ações!$H3544,0)</f>
        <v>-0.36986301369863006</v>
      </c>
      <c r="H3544" s="48">
        <f>IFERROR(Ações!$I3544/(Ações!$P3544-Table_1[[#This Row],[CAGR LUCRO 5A]]),0)</f>
        <v>11.804100000000002</v>
      </c>
      <c r="I3544" s="48">
        <f>IF(Ações!$S3544&lt;0,"",Ações!$O3544*(1+Ações!$S3544))</f>
        <v>0.70824600000000004</v>
      </c>
      <c r="J3544" s="49">
        <f>IFERROR(IF(Ações!$B3544="","",(VLOOKUP(Table_1[[#This Row],[AÇÕES]],'Dados Status Invest STOCKS'!A3530:AD4145,4)/Table_1[[#This Row],[LPA]]))/100,0)</f>
        <v>0.21459770114942528</v>
      </c>
      <c r="K3544" s="64">
        <f>IFERROR(IF(Ações!$B3544="","",VLOOKUP(Table_1[[#This Row],[AÇÕES]],'Dados Status Invest STOCKS'!A3530:AD4145,2)),0)</f>
        <v>16.170000000000002</v>
      </c>
      <c r="L3544" s="65">
        <f>IFERROR(IF(Ações!$B3544="","",VLOOKUP(Table_1[[#This Row],[AÇÕES]],'Dados Status Invest STOCKS'!A3530:AD4145,3)/100),0)</f>
        <v>4.3799999999999999E-2</v>
      </c>
      <c r="M3544" s="66">
        <f>IFERROR(IF(Ações!$B3544="","",VLOOKUP(Table_1[[#This Row],[AÇÕES]],'Dados Status Invest STOCKS'!A3530:AD4145,28)),0)</f>
        <v>0.87</v>
      </c>
      <c r="N3544" s="66">
        <f>IFERROR(IF(Ações!$B3544="","",VLOOKUP(Table_1[[#This Row],[AÇÕES]],'Dados Status Invest STOCKS'!A3530:AD4145,27)),0)</f>
        <v>2.85</v>
      </c>
      <c r="O3544" s="66">
        <f>IFERROR(IF(Ações!$L3544="","",Ações!$K3544*Ações!$L3544),0)</f>
        <v>0.70824600000000004</v>
      </c>
      <c r="P3544" s="67">
        <f t="shared" si="55"/>
        <v>0.06</v>
      </c>
      <c r="Q3544" s="67">
        <f>IFERROR(Ações!$O3544/Ações!$M3544,0)</f>
        <v>0.81407586206896554</v>
      </c>
      <c r="R3544" s="67">
        <f>IFERROR(IF(Ações!$B3544="","",VLOOKUP(Table_1[[#This Row],[AÇÕES]],'Dados Status Invest STOCKS'!A3530:AD4145,18)/100),0)</f>
        <v>0.30380000000000001</v>
      </c>
      <c r="S3544" s="65">
        <f>IFERROR(IF(Ações!$B3544="","",VLOOKUP(Table_1[[#This Row],[AÇÕES]],'Dados Status Invest STOCKS'!A3530:AD4145,25)/100),0)</f>
        <v>0</v>
      </c>
      <c r="T3544" s="67">
        <f>(1-Ações!$Q3544)*Ações!$R3544</f>
        <v>5.6483753103448275E-2</v>
      </c>
      <c r="U3544" s="68">
        <f>IF(Ações!$S3544=0,Ações!$T3544,IF(Ações!$T3544=0,Ações!$S3544,AVERAGE(Ações!$S3544,Ações!$T3544)))</f>
        <v>5.6483753103448275E-2</v>
      </c>
    </row>
    <row r="3545" spans="2:21" ht="15" customHeight="1" x14ac:dyDescent="0.2">
      <c r="B3545" s="63" t="str">
        <f>IFERROR('Dados Status Invest STOCKS'!A3532,"-")</f>
        <v>PAYA</v>
      </c>
      <c r="C3545" s="45">
        <f>IFERROR((Ações!$D3545-Ações!$K3545)/Ações!$D3545,0)</f>
        <v>0</v>
      </c>
      <c r="D3545" s="46">
        <f>(Ações!$O3545)/0.06</f>
        <v>0</v>
      </c>
      <c r="E3545" s="47">
        <f>IFERROR((Ações!$F3545-Ações!$K3545)/Ações!$F3545,0)</f>
        <v>0</v>
      </c>
      <c r="F3545" s="46" t="str">
        <f>IF(OR(Ações!$N3545&lt;0,Ações!$M3545&lt;0),"",(22.5*Ações!$M3545*Ações!$N3545)^0.5)</f>
        <v/>
      </c>
      <c r="G3545" s="47">
        <f>IFERROR((Ações!$H3545-Ações!$K3545)/Ações!$H3545,0)</f>
        <v>0</v>
      </c>
      <c r="H3545" s="48">
        <f>IFERROR(Ações!$I3545/(Ações!$P3545-Table_1[[#This Row],[CAGR LUCRO 5A]]),0)</f>
        <v>0</v>
      </c>
      <c r="I3545" s="48">
        <f>IF(Ações!$S3545&lt;0,"",Ações!$O3545*(1+Ações!$S3545))</f>
        <v>0</v>
      </c>
      <c r="J3545" s="49">
        <f>IFERROR(IF(Ações!$B3545="","",(VLOOKUP(Table_1[[#This Row],[AÇÕES]],'Dados Status Invest STOCKS'!A3531:AD4146,4)/Table_1[[#This Row],[LPA]]))/100,0)</f>
        <v>4.6409807355516643E-4</v>
      </c>
      <c r="K3545" s="64">
        <f>IFERROR(IF(Ações!$B3545="","",VLOOKUP(Table_1[[#This Row],[AÇÕES]],'Dados Status Invest STOCKS'!A3531:AD4146,2)),0)</f>
        <v>6.03</v>
      </c>
      <c r="L3545" s="65">
        <f>IFERROR(IF(Ações!$B3545="","",VLOOKUP(Table_1[[#This Row],[AÇÕES]],'Dados Status Invest STOCKS'!A3531:AD4146,3)/100),0)</f>
        <v>0</v>
      </c>
      <c r="M3545" s="66">
        <f>IFERROR(IF(Ações!$B3545="","",VLOOKUP(Table_1[[#This Row],[AÇÕES]],'Dados Status Invest STOCKS'!A3531:AD4146,28)),0)</f>
        <v>-11.42</v>
      </c>
      <c r="N3545" s="66">
        <f>IFERROR(IF(Ações!$B3545="","",VLOOKUP(Table_1[[#This Row],[AÇÕES]],'Dados Status Invest STOCKS'!A3531:AD4146,27)),0)</f>
        <v>1.79</v>
      </c>
      <c r="O3545" s="66">
        <f>IFERROR(IF(Ações!$L3545="","",Ações!$K3545*Ações!$L3545),0)</f>
        <v>0</v>
      </c>
      <c r="P3545" s="67">
        <f t="shared" si="55"/>
        <v>0.06</v>
      </c>
      <c r="Q3545" s="67">
        <f>IFERROR(Ações!$O3545/Ações!$M3545,0)</f>
        <v>0</v>
      </c>
      <c r="R3545" s="67">
        <f>IFERROR(IF(Ações!$B3545="","",VLOOKUP(Table_1[[#This Row],[AÇÕES]],'Dados Status Invest STOCKS'!A3531:AD4146,18)/100),0)</f>
        <v>-6.3712999999999997</v>
      </c>
      <c r="S3545" s="65">
        <f>IFERROR(IF(Ações!$B3545="","",VLOOKUP(Table_1[[#This Row],[AÇÕES]],'Dados Status Invest STOCKS'!A3531:AD4146,25)/100),0)</f>
        <v>0</v>
      </c>
      <c r="T3545" s="67">
        <f>(1-Ações!$Q3545)*Ações!$R3545</f>
        <v>-6.3712999999999997</v>
      </c>
      <c r="U3545" s="68">
        <f>IF(Ações!$S3545=0,Ações!$T3545,IF(Ações!$T3545=0,Ações!$S3545,AVERAGE(Ações!$S3545,Ações!$T3545)))</f>
        <v>-6.3712999999999997</v>
      </c>
    </row>
    <row r="3546" spans="2:21" ht="15" customHeight="1" x14ac:dyDescent="0.2">
      <c r="B3546" s="63" t="str">
        <f>IFERROR('Dados Status Invest STOCKS'!A3533,"-")</f>
        <v>PAYAW</v>
      </c>
      <c r="C3546" s="45">
        <f>IFERROR((Ações!$D3546-Ações!$K3546)/Ações!$D3546,0)</f>
        <v>0</v>
      </c>
      <c r="D3546" s="46">
        <f>(Ações!$O3546)/0.06</f>
        <v>0</v>
      </c>
      <c r="E3546" s="47">
        <f>IFERROR((Ações!$F3546-Ações!$K3546)/Ações!$F3546,0)</f>
        <v>0</v>
      </c>
      <c r="F3546" s="46" t="str">
        <f>IF(OR(Ações!$N3546&lt;0,Ações!$M3546&lt;0),"",(22.5*Ações!$M3546*Ações!$N3546)^0.5)</f>
        <v/>
      </c>
      <c r="G3546" s="47">
        <f>IFERROR((Ações!$H3546-Ações!$K3546)/Ações!$H3546,0)</f>
        <v>0</v>
      </c>
      <c r="H3546" s="48">
        <f>IFERROR(Ações!$I3546/(Ações!$P3546-Table_1[[#This Row],[CAGR LUCRO 5A]]),0)</f>
        <v>0</v>
      </c>
      <c r="I3546" s="48">
        <f>IF(Ações!$S3546&lt;0,"",Ações!$O3546*(1+Ações!$S3546))</f>
        <v>0</v>
      </c>
      <c r="J3546" s="49">
        <f>IFERROR(IF(Ações!$B3546="","",(VLOOKUP(Table_1[[#This Row],[AÇÕES]],'Dados Status Invest STOCKS'!A3532:AD4147,4)/Table_1[[#This Row],[LPA]]))/100,0)</f>
        <v>1.838879159369527E-4</v>
      </c>
      <c r="K3546" s="64">
        <f>IFERROR(IF(Ações!$B3546="","",VLOOKUP(Table_1[[#This Row],[AÇÕES]],'Dados Status Invest STOCKS'!A3532:AD4147,2)),0)</f>
        <v>2.41</v>
      </c>
      <c r="L3546" s="65">
        <f>IFERROR(IF(Ações!$B3546="","",VLOOKUP(Table_1[[#This Row],[AÇÕES]],'Dados Status Invest STOCKS'!A3532:AD4147,3)/100),0)</f>
        <v>0</v>
      </c>
      <c r="M3546" s="66">
        <f>IFERROR(IF(Ações!$B3546="","",VLOOKUP(Table_1[[#This Row],[AÇÕES]],'Dados Status Invest STOCKS'!A3532:AD4147,28)),0)</f>
        <v>-11.42</v>
      </c>
      <c r="N3546" s="66">
        <f>IFERROR(IF(Ações!$B3546="","",VLOOKUP(Table_1[[#This Row],[AÇÕES]],'Dados Status Invest STOCKS'!A3532:AD4147,27)),0)</f>
        <v>1.79</v>
      </c>
      <c r="O3546" s="66">
        <f>IFERROR(IF(Ações!$L3546="","",Ações!$K3546*Ações!$L3546),0)</f>
        <v>0</v>
      </c>
      <c r="P3546" s="67">
        <f t="shared" si="55"/>
        <v>0.06</v>
      </c>
      <c r="Q3546" s="67">
        <f>IFERROR(Ações!$O3546/Ações!$M3546,0)</f>
        <v>0</v>
      </c>
      <c r="R3546" s="67">
        <f>IFERROR(IF(Ações!$B3546="","",VLOOKUP(Table_1[[#This Row],[AÇÕES]],'Dados Status Invest STOCKS'!A3532:AD4147,18)/100),0)</f>
        <v>-6.3712999999999997</v>
      </c>
      <c r="S3546" s="65">
        <f>IFERROR(IF(Ações!$B3546="","",VLOOKUP(Table_1[[#This Row],[AÇÕES]],'Dados Status Invest STOCKS'!A3532:AD4147,25)/100),0)</f>
        <v>0</v>
      </c>
      <c r="T3546" s="67">
        <f>(1-Ações!$Q3546)*Ações!$R3546</f>
        <v>-6.3712999999999997</v>
      </c>
      <c r="U3546" s="68">
        <f>IF(Ações!$S3546=0,Ações!$T3546,IF(Ações!$T3546=0,Ações!$S3546,AVERAGE(Ações!$S3546,Ações!$T3546)))</f>
        <v>-6.3712999999999997</v>
      </c>
    </row>
    <row r="3547" spans="2:21" ht="15" customHeight="1" x14ac:dyDescent="0.2">
      <c r="B3547" s="63" t="str">
        <f>IFERROR('Dados Status Invest STOCKS'!A3534,"-")</f>
        <v>PAYC</v>
      </c>
      <c r="C3547" s="45">
        <f>IFERROR((Ações!$D3547-Ações!$K3547)/Ações!$D3547,0)</f>
        <v>0</v>
      </c>
      <c r="D3547" s="46">
        <f>(Ações!$O3547)/0.06</f>
        <v>0</v>
      </c>
      <c r="E3547" s="47">
        <f>IFERROR((Ações!$F3547-Ações!$K3547)/Ações!$F3547,0)</f>
        <v>-9.9692804258381855</v>
      </c>
      <c r="F3547" s="46">
        <f>IF(OR(Ações!$N3547&lt;0,Ações!$M3547&lt;0),"",(22.5*Ações!$M3547*Ações!$N3547)^0.5)</f>
        <v>29.745798022577908</v>
      </c>
      <c r="G3547" s="47">
        <f>IFERROR((Ações!$H3547-Ações!$K3547)/Ações!$H3547,0)</f>
        <v>0</v>
      </c>
      <c r="H3547" s="48">
        <f>IFERROR(Ações!$I3547/(Ações!$P3547-Table_1[[#This Row],[CAGR LUCRO 5A]]),0)</f>
        <v>0</v>
      </c>
      <c r="I3547" s="48">
        <f>IF(Ações!$S3547&lt;0,"",Ações!$O3547*(1+Ações!$S3547))</f>
        <v>0</v>
      </c>
      <c r="J3547" s="49">
        <f>IFERROR(IF(Ações!$B3547="","",(VLOOKUP(Table_1[[#This Row],[AÇÕES]],'Dados Status Invest STOCKS'!A3533:AD4148,4)/Table_1[[#This Row],[LPA]]))/100,0)</f>
        <v>0.39898601398601402</v>
      </c>
      <c r="K3547" s="64">
        <f>IFERROR(IF(Ações!$B3547="","",VLOOKUP(Table_1[[#This Row],[AÇÕES]],'Dados Status Invest STOCKS'!A3533:AD4148,2)),0)</f>
        <v>326.29000000000002</v>
      </c>
      <c r="L3547" s="65">
        <f>IFERROR(IF(Ações!$B3547="","",VLOOKUP(Table_1[[#This Row],[AÇÕES]],'Dados Status Invest STOCKS'!A3533:AD4148,3)/100),0)</f>
        <v>0</v>
      </c>
      <c r="M3547" s="66">
        <f>IFERROR(IF(Ações!$B3547="","",VLOOKUP(Table_1[[#This Row],[AÇÕES]],'Dados Status Invest STOCKS'!A3533:AD4148,28)),0)</f>
        <v>2.86</v>
      </c>
      <c r="N3547" s="66">
        <f>IFERROR(IF(Ações!$B3547="","",VLOOKUP(Table_1[[#This Row],[AÇÕES]],'Dados Status Invest STOCKS'!A3533:AD4148,27)),0)</f>
        <v>13.75</v>
      </c>
      <c r="O3547" s="66">
        <f>IFERROR(IF(Ações!$L3547="","",Ações!$K3547*Ações!$L3547),0)</f>
        <v>0</v>
      </c>
      <c r="P3547" s="67">
        <f t="shared" si="55"/>
        <v>0.06</v>
      </c>
      <c r="Q3547" s="67">
        <f>IFERROR(Ações!$O3547/Ações!$M3547,0)</f>
        <v>0</v>
      </c>
      <c r="R3547" s="67">
        <f>IFERROR(IF(Ações!$B3547="","",VLOOKUP(Table_1[[#This Row],[AÇÕES]],'Dados Status Invest STOCKS'!A3533:AD4148,18)/100),0)</f>
        <v>0.20800000000000002</v>
      </c>
      <c r="S3547" s="65">
        <f>IFERROR(IF(Ações!$B3547="","",VLOOKUP(Table_1[[#This Row],[AÇÕES]],'Dados Status Invest STOCKS'!A3533:AD4148,25)/100),0)</f>
        <v>0.46939999999999998</v>
      </c>
      <c r="T3547" s="67">
        <f>(1-Ações!$Q3547)*Ações!$R3547</f>
        <v>0.20800000000000002</v>
      </c>
      <c r="U3547" s="68">
        <f>IF(Ações!$S3547=0,Ações!$T3547,IF(Ações!$T3547=0,Ações!$S3547,AVERAGE(Ações!$S3547,Ações!$T3547)))</f>
        <v>0.3387</v>
      </c>
    </row>
    <row r="3548" spans="2:21" ht="15" customHeight="1" x14ac:dyDescent="0.2">
      <c r="B3548" s="63" t="str">
        <f>IFERROR('Dados Status Invest STOCKS'!A3535,"-")</f>
        <v>PAYS</v>
      </c>
      <c r="C3548" s="45">
        <f>IFERROR((Ações!$D3548-Ações!$K3548)/Ações!$D3548,0)</f>
        <v>0</v>
      </c>
      <c r="D3548" s="46">
        <f>(Ações!$O3548)/0.06</f>
        <v>0</v>
      </c>
      <c r="E3548" s="47">
        <f>IFERROR((Ações!$F3548-Ações!$K3548)/Ações!$F3548,0)</f>
        <v>0</v>
      </c>
      <c r="F3548" s="46" t="str">
        <f>IF(OR(Ações!$N3548&lt;0,Ações!$M3548&lt;0),"",(22.5*Ações!$M3548*Ações!$N3548)^0.5)</f>
        <v/>
      </c>
      <c r="G3548" s="47">
        <f>IFERROR((Ações!$H3548-Ações!$K3548)/Ações!$H3548,0)</f>
        <v>0</v>
      </c>
      <c r="H3548" s="48">
        <f>IFERROR(Ações!$I3548/(Ações!$P3548-Table_1[[#This Row],[CAGR LUCRO 5A]]),0)</f>
        <v>0</v>
      </c>
      <c r="I3548" s="48">
        <f>IF(Ações!$S3548&lt;0,"",Ações!$O3548*(1+Ações!$S3548))</f>
        <v>0</v>
      </c>
      <c r="J3548" s="49">
        <f>IFERROR(IF(Ações!$B3548="","",(VLOOKUP(Table_1[[#This Row],[AÇÕES]],'Dados Status Invest STOCKS'!A3534:AD4149,4)/Table_1[[#This Row],[LPA]]))/100,0)</f>
        <v>1.0342857142857143</v>
      </c>
      <c r="K3548" s="64">
        <f>IFERROR(IF(Ações!$B3548="","",VLOOKUP(Table_1[[#This Row],[AÇÕES]],'Dados Status Invest STOCKS'!A3534:AD4149,2)),0)</f>
        <v>2</v>
      </c>
      <c r="L3548" s="65">
        <f>IFERROR(IF(Ações!$B3548="","",VLOOKUP(Table_1[[#This Row],[AÇÕES]],'Dados Status Invest STOCKS'!A3534:AD4149,3)/100),0)</f>
        <v>0</v>
      </c>
      <c r="M3548" s="66">
        <f>IFERROR(IF(Ações!$B3548="","",VLOOKUP(Table_1[[#This Row],[AÇÕES]],'Dados Status Invest STOCKS'!A3534:AD4149,28)),0)</f>
        <v>-0.14000000000000001</v>
      </c>
      <c r="N3548" s="66">
        <f>IFERROR(IF(Ações!$B3548="","",VLOOKUP(Table_1[[#This Row],[AÇÕES]],'Dados Status Invest STOCKS'!A3534:AD4149,27)),0)</f>
        <v>0.24</v>
      </c>
      <c r="O3548" s="66">
        <f>IFERROR(IF(Ações!$L3548="","",Ações!$K3548*Ações!$L3548),0)</f>
        <v>0</v>
      </c>
      <c r="P3548" s="67">
        <f t="shared" si="55"/>
        <v>0.06</v>
      </c>
      <c r="Q3548" s="67">
        <f>IFERROR(Ações!$O3548/Ações!$M3548,0)</f>
        <v>0</v>
      </c>
      <c r="R3548" s="67">
        <f>IFERROR(IF(Ações!$B3548="","",VLOOKUP(Table_1[[#This Row],[AÇÕES]],'Dados Status Invest STOCKS'!A3534:AD4149,18)/100),0)</f>
        <v>-0.57650000000000001</v>
      </c>
      <c r="S3548" s="65">
        <f>IFERROR(IF(Ações!$B3548="","",VLOOKUP(Table_1[[#This Row],[AÇÕES]],'Dados Status Invest STOCKS'!A3534:AD4149,25)/100),0)</f>
        <v>0</v>
      </c>
      <c r="T3548" s="67">
        <f>(1-Ações!$Q3548)*Ações!$R3548</f>
        <v>-0.57650000000000001</v>
      </c>
      <c r="U3548" s="68">
        <f>IF(Ações!$S3548=0,Ações!$T3548,IF(Ações!$T3548=0,Ações!$S3548,AVERAGE(Ações!$S3548,Ações!$T3548)))</f>
        <v>-0.57650000000000001</v>
      </c>
    </row>
    <row r="3549" spans="2:21" ht="15" customHeight="1" x14ac:dyDescent="0.2">
      <c r="B3549" s="63" t="str">
        <f>IFERROR('Dados Status Invest STOCKS'!A3536,"-")</f>
        <v>PAYX</v>
      </c>
      <c r="C3549" s="45">
        <f>IFERROR((Ações!$D3549-Ações!$K3549)/Ações!$D3549,0)</f>
        <v>-1.7649769585253459</v>
      </c>
      <c r="D3549" s="46">
        <f>(Ações!$O3549)/0.06</f>
        <v>43.432549999999999</v>
      </c>
      <c r="E3549" s="47">
        <f>IFERROR((Ações!$F3549-Ações!$K3549)/Ações!$F3549,0)</f>
        <v>-3.5687075123571894</v>
      </c>
      <c r="F3549" s="46">
        <f>IF(OR(Ações!$N3549&lt;0,Ações!$M3549&lt;0),"",(22.5*Ações!$M3549*Ações!$N3549)^0.5)</f>
        <v>26.285333362923136</v>
      </c>
      <c r="G3549" s="47">
        <f>IFERROR((Ações!$H3549-Ações!$K3549)/Ações!$H3549,0)</f>
        <v>1.7358213220484577</v>
      </c>
      <c r="H3549" s="48">
        <f>IFERROR(Ações!$I3549/(Ações!$P3549-Table_1[[#This Row],[CAGR LUCRO 5A]]),0)</f>
        <v>-163.2053820697675</v>
      </c>
      <c r="I3549" s="48">
        <f>IF(Ações!$S3549&lt;0,"",Ações!$O3549*(1+Ações!$S3549))</f>
        <v>2.8071325716</v>
      </c>
      <c r="J3549" s="49">
        <f>IFERROR(IF(Ações!$B3549="","",(VLOOKUP(Table_1[[#This Row],[AÇÕES]],'Dados Status Invest STOCKS'!A3535:AD4150,4)/Table_1[[#This Row],[LPA]]))/100,0)</f>
        <v>9.540845070422535E-2</v>
      </c>
      <c r="K3549" s="64">
        <f>IFERROR(IF(Ações!$B3549="","",VLOOKUP(Table_1[[#This Row],[AÇÕES]],'Dados Status Invest STOCKS'!A3535:AD4150,2)),0)</f>
        <v>120.09</v>
      </c>
      <c r="L3549" s="65">
        <f>IFERROR(IF(Ações!$B3549="","",VLOOKUP(Table_1[[#This Row],[AÇÕES]],'Dados Status Invest STOCKS'!A3535:AD4150,3)/100),0)</f>
        <v>2.1700000000000001E-2</v>
      </c>
      <c r="M3549" s="66">
        <f>IFERROR(IF(Ações!$B3549="","",VLOOKUP(Table_1[[#This Row],[AÇÕES]],'Dados Status Invest STOCKS'!A3535:AD4150,28)),0)</f>
        <v>3.55</v>
      </c>
      <c r="N3549" s="66">
        <f>IFERROR(IF(Ações!$B3549="","",VLOOKUP(Table_1[[#This Row],[AÇÕES]],'Dados Status Invest STOCKS'!A3535:AD4150,27)),0)</f>
        <v>8.65</v>
      </c>
      <c r="O3549" s="66">
        <f>IFERROR(IF(Ações!$L3549="","",Ações!$K3549*Ações!$L3549),0)</f>
        <v>2.605953</v>
      </c>
      <c r="P3549" s="67">
        <f t="shared" si="55"/>
        <v>0.06</v>
      </c>
      <c r="Q3549" s="67">
        <f>IFERROR(Ações!$O3549/Ações!$M3549,0)</f>
        <v>0.73407126760563379</v>
      </c>
      <c r="R3549" s="67">
        <f>IFERROR(IF(Ações!$B3549="","",VLOOKUP(Table_1[[#This Row],[AÇÕES]],'Dados Status Invest STOCKS'!A3535:AD4150,18)/100),0)</f>
        <v>0.41</v>
      </c>
      <c r="S3549" s="65">
        <f>IFERROR(IF(Ações!$B3549="","",VLOOKUP(Table_1[[#This Row],[AÇÕES]],'Dados Status Invest STOCKS'!A3535:AD4150,25)/100),0)</f>
        <v>7.7199999999999991E-2</v>
      </c>
      <c r="T3549" s="67">
        <f>(1-Ações!$Q3549)*Ações!$R3549</f>
        <v>0.10903078028169014</v>
      </c>
      <c r="U3549" s="68">
        <f>IF(Ações!$S3549=0,Ações!$T3549,IF(Ações!$T3549=0,Ações!$S3549,AVERAGE(Ações!$S3549,Ações!$T3549)))</f>
        <v>9.3115390140845064E-2</v>
      </c>
    </row>
    <row r="3550" spans="2:21" ht="15" customHeight="1" x14ac:dyDescent="0.2">
      <c r="B3550" s="63" t="str">
        <f>IFERROR('Dados Status Invest STOCKS'!A3537,"-")</f>
        <v>PB</v>
      </c>
      <c r="C3550" s="45">
        <f>IFERROR((Ações!$D3550-Ações!$K3550)/Ações!$D3550,0)</f>
        <v>-1.2900763358778626</v>
      </c>
      <c r="D3550" s="46">
        <f>(Ações!$O3550)/0.06</f>
        <v>33.182299999999998</v>
      </c>
      <c r="E3550" s="47">
        <f>IFERROR((Ações!$F3550-Ações!$K3550)/Ações!$F3550,0)</f>
        <v>0.19484537713533348</v>
      </c>
      <c r="F3550" s="46">
        <f>IF(OR(Ações!$N3550&lt;0,Ações!$M3550&lt;0),"",(22.5*Ações!$M3550*Ações!$N3550)^0.5)</f>
        <v>94.379387315239555</v>
      </c>
      <c r="G3550" s="47">
        <f>IFERROR((Ações!$H3550-Ações!$K3550)/Ações!$H3550,0)</f>
        <v>3.3738884427764573</v>
      </c>
      <c r="H3550" s="48">
        <f>IFERROR(Ações!$I3550/(Ações!$P3550-Table_1[[#This Row],[CAGR LUCRO 5A]]),0)</f>
        <v>-32.010771285917492</v>
      </c>
      <c r="I3550" s="48">
        <f>IF(Ações!$S3550&lt;0,"",Ações!$O3550*(1+Ações!$S3550))</f>
        <v>2.2503572213999998</v>
      </c>
      <c r="J3550" s="49">
        <f>IFERROR(IF(Ações!$B3550="","",(VLOOKUP(Table_1[[#This Row],[AÇÕES]],'Dados Status Invest STOCKS'!A3536:AD4151,4)/Table_1[[#This Row],[LPA]]))/100,0)</f>
        <v>2.2991304347826088E-2</v>
      </c>
      <c r="K3550" s="64">
        <f>IFERROR(IF(Ações!$B3550="","",VLOOKUP(Table_1[[#This Row],[AÇÕES]],'Dados Status Invest STOCKS'!A3536:AD4151,2)),0)</f>
        <v>75.989999999999995</v>
      </c>
      <c r="L3550" s="65">
        <f>IFERROR(IF(Ações!$B3550="","",VLOOKUP(Table_1[[#This Row],[AÇÕES]],'Dados Status Invest STOCKS'!A3536:AD4151,3)/100),0)</f>
        <v>2.6200000000000001E-2</v>
      </c>
      <c r="M3550" s="66">
        <f>IFERROR(IF(Ações!$B3550="","",VLOOKUP(Table_1[[#This Row],[AÇÕES]],'Dados Status Invest STOCKS'!A3536:AD4151,28)),0)</f>
        <v>5.75</v>
      </c>
      <c r="N3550" s="66">
        <f>IFERROR(IF(Ações!$B3550="","",VLOOKUP(Table_1[[#This Row],[AÇÕES]],'Dados Status Invest STOCKS'!A3536:AD4151,27)),0)</f>
        <v>68.849999999999994</v>
      </c>
      <c r="O3550" s="66">
        <f>IFERROR(IF(Ações!$L3550="","",Ações!$K3550*Ações!$L3550),0)</f>
        <v>1.9909379999999999</v>
      </c>
      <c r="P3550" s="67">
        <f t="shared" si="55"/>
        <v>0.06</v>
      </c>
      <c r="Q3550" s="67">
        <f>IFERROR(Ações!$O3550/Ações!$M3550,0)</f>
        <v>0.34625008695652171</v>
      </c>
      <c r="R3550" s="67">
        <f>IFERROR(IF(Ações!$B3550="","",VLOOKUP(Table_1[[#This Row],[AÇÕES]],'Dados Status Invest STOCKS'!A3536:AD4151,18)/100),0)</f>
        <v>8.3499999999999991E-2</v>
      </c>
      <c r="S3550" s="65">
        <f>IFERROR(IF(Ações!$B3550="","",VLOOKUP(Table_1[[#This Row],[AÇÕES]],'Dados Status Invest STOCKS'!A3536:AD4151,25)/100),0)</f>
        <v>0.1303</v>
      </c>
      <c r="T3550" s="67">
        <f>(1-Ações!$Q3550)*Ações!$R3550</f>
        <v>5.4588117739130429E-2</v>
      </c>
      <c r="U3550" s="68">
        <f>IF(Ações!$S3550=0,Ações!$T3550,IF(Ações!$T3550=0,Ações!$S3550,AVERAGE(Ações!$S3550,Ações!$T3550)))</f>
        <v>9.2444058869565221E-2</v>
      </c>
    </row>
    <row r="3551" spans="2:21" ht="15" customHeight="1" x14ac:dyDescent="0.2">
      <c r="B3551" s="63" t="str">
        <f>IFERROR('Dados Status Invest STOCKS'!A3538,"-")</f>
        <v>PBA</v>
      </c>
      <c r="C3551" s="45">
        <f>IFERROR((Ações!$D3551-Ações!$K3551)/Ações!$D3551,0)</f>
        <v>9.2284417549167941E-2</v>
      </c>
      <c r="D3551" s="46">
        <f>(Ações!$O3551)/0.06</f>
        <v>33.534733333333335</v>
      </c>
      <c r="E3551" s="47">
        <f>IFERROR((Ações!$F3551-Ações!$K3551)/Ações!$F3551,0)</f>
        <v>0</v>
      </c>
      <c r="F3551" s="46" t="str">
        <f>IF(OR(Ações!$N3551&lt;0,Ações!$M3551&lt;0),"",(22.5*Ações!$M3551*Ações!$N3551)^0.5)</f>
        <v/>
      </c>
      <c r="G3551" s="47">
        <f>IFERROR((Ações!$H3551-Ações!$K3551)/Ações!$H3551,0)</f>
        <v>9.2284417549167941E-2</v>
      </c>
      <c r="H3551" s="48">
        <f>IFERROR(Ações!$I3551/(Ações!$P3551-Table_1[[#This Row],[CAGR LUCRO 5A]]),0)</f>
        <v>33.534733333333335</v>
      </c>
      <c r="I3551" s="48">
        <f>IF(Ações!$S3551&lt;0,"",Ações!$O3551*(1+Ações!$S3551))</f>
        <v>2.0120840000000002</v>
      </c>
      <c r="J3551" s="49">
        <f>IFERROR(IF(Ações!$B3551="","",(VLOOKUP(Table_1[[#This Row],[AÇÕES]],'Dados Status Invest STOCKS'!A3537:AD4152,4)/Table_1[[#This Row],[LPA]]))/100,0)</f>
        <v>1.1592156862745098</v>
      </c>
      <c r="K3551" s="64">
        <f>IFERROR(IF(Ações!$B3551="","",VLOOKUP(Table_1[[#This Row],[AÇÕES]],'Dados Status Invest STOCKS'!A3537:AD4152,2)),0)</f>
        <v>30.44</v>
      </c>
      <c r="L3551" s="65">
        <f>IFERROR(IF(Ações!$B3551="","",VLOOKUP(Table_1[[#This Row],[AÇÕES]],'Dados Status Invest STOCKS'!A3537:AD4152,3)/100),0)</f>
        <v>6.6100000000000006E-2</v>
      </c>
      <c r="M3551" s="66">
        <f>IFERROR(IF(Ações!$B3551="","",VLOOKUP(Table_1[[#This Row],[AÇÕES]],'Dados Status Invest STOCKS'!A3537:AD4152,28)),0)</f>
        <v>-0.51</v>
      </c>
      <c r="N3551" s="66">
        <f>IFERROR(IF(Ações!$B3551="","",VLOOKUP(Table_1[[#This Row],[AÇÕES]],'Dados Status Invest STOCKS'!A3537:AD4152,27)),0)</f>
        <v>21.17</v>
      </c>
      <c r="O3551" s="66">
        <f>IFERROR(IF(Ações!$L3551="","",Ações!$K3551*Ações!$L3551),0)</f>
        <v>2.0120840000000002</v>
      </c>
      <c r="P3551" s="67">
        <f t="shared" si="55"/>
        <v>0.06</v>
      </c>
      <c r="Q3551" s="67">
        <f>IFERROR(Ações!$O3551/Ações!$M3551,0)</f>
        <v>-3.9452627450980398</v>
      </c>
      <c r="R3551" s="67">
        <f>IFERROR(IF(Ações!$B3551="","",VLOOKUP(Table_1[[#This Row],[AÇÕES]],'Dados Status Invest STOCKS'!A3537:AD4152,18)/100),0)</f>
        <v>-2.4300000000000002E-2</v>
      </c>
      <c r="S3551" s="65">
        <f>IFERROR(IF(Ações!$B3551="","",VLOOKUP(Table_1[[#This Row],[AÇÕES]],'Dados Status Invest STOCKS'!A3537:AD4152,25)/100),0)</f>
        <v>0</v>
      </c>
      <c r="T3551" s="67">
        <f>(1-Ações!$Q3551)*Ações!$R3551</f>
        <v>-0.12016988470588237</v>
      </c>
      <c r="U3551" s="68">
        <f>IF(Ações!$S3551=0,Ações!$T3551,IF(Ações!$T3551=0,Ações!$S3551,AVERAGE(Ações!$S3551,Ações!$T3551)))</f>
        <v>-0.12016988470588237</v>
      </c>
    </row>
    <row r="3552" spans="2:21" ht="15" customHeight="1" x14ac:dyDescent="0.2">
      <c r="B3552" s="63" t="str">
        <f>IFERROR('Dados Status Invest STOCKS'!A3539,"-")</f>
        <v>PBC</v>
      </c>
      <c r="C3552" s="45">
        <f>IFERROR((Ações!$D3552-Ações!$K3552)/Ações!$D3552,0)</f>
        <v>0</v>
      </c>
      <c r="D3552" s="46">
        <f>(Ações!$O3552)/0.06</f>
        <v>0</v>
      </c>
      <c r="E3552" s="47">
        <f>IFERROR((Ações!$F3552-Ações!$K3552)/Ações!$F3552,0)</f>
        <v>-3.4025003307916531E-2</v>
      </c>
      <c r="F3552" s="46">
        <f>IF(OR(Ações!$N3552&lt;0,Ações!$M3552&lt;0),"",(22.5*Ações!$M3552*Ações!$N3552)^0.5)</f>
        <v>24.225719803547634</v>
      </c>
      <c r="G3552" s="47">
        <f>IFERROR((Ações!$H3552-Ações!$K3552)/Ações!$H3552,0)</f>
        <v>0</v>
      </c>
      <c r="H3552" s="48">
        <f>IFERROR(Ações!$I3552/(Ações!$P3552-Table_1[[#This Row],[CAGR LUCRO 5A]]),0)</f>
        <v>0</v>
      </c>
      <c r="I3552" s="48">
        <f>IF(Ações!$S3552&lt;0,"",Ações!$O3552*(1+Ações!$S3552))</f>
        <v>0</v>
      </c>
      <c r="J3552" s="49">
        <f>IFERROR(IF(Ações!$B3552="","",(VLOOKUP(Table_1[[#This Row],[AÇÕES]],'Dados Status Invest STOCKS'!A3538:AD4153,4)/Table_1[[#This Row],[LPA]]))/100,0)</f>
        <v>3.7713178294573643E-2</v>
      </c>
      <c r="K3552" s="64">
        <f>IFERROR(IF(Ações!$B3552="","",VLOOKUP(Table_1[[#This Row],[AÇÕES]],'Dados Status Invest STOCKS'!A3538:AD4153,2)),0)</f>
        <v>25.05</v>
      </c>
      <c r="L3552" s="65">
        <f>IFERROR(IF(Ações!$B3552="","",VLOOKUP(Table_1[[#This Row],[AÇÕES]],'Dados Status Invest STOCKS'!A3538:AD4153,3)/100),0)</f>
        <v>0</v>
      </c>
      <c r="M3552" s="66">
        <f>IFERROR(IF(Ações!$B3552="","",VLOOKUP(Table_1[[#This Row],[AÇÕES]],'Dados Status Invest STOCKS'!A3538:AD4153,28)),0)</f>
        <v>2.58</v>
      </c>
      <c r="N3552" s="66">
        <f>IFERROR(IF(Ações!$B3552="","",VLOOKUP(Table_1[[#This Row],[AÇÕES]],'Dados Status Invest STOCKS'!A3538:AD4153,27)),0)</f>
        <v>10.11</v>
      </c>
      <c r="O3552" s="66">
        <f>IFERROR(IF(Ações!$L3552="","",Ações!$K3552*Ações!$L3552),0)</f>
        <v>0</v>
      </c>
      <c r="P3552" s="67">
        <f t="shared" si="55"/>
        <v>0.06</v>
      </c>
      <c r="Q3552" s="67">
        <f>IFERROR(Ações!$O3552/Ações!$M3552,0)</f>
        <v>0</v>
      </c>
      <c r="R3552" s="67">
        <f>IFERROR(IF(Ações!$B3552="","",VLOOKUP(Table_1[[#This Row],[AÇÕES]],'Dados Status Invest STOCKS'!A3538:AD4153,18)/100),0)</f>
        <v>0.25459999999999999</v>
      </c>
      <c r="S3552" s="65">
        <f>IFERROR(IF(Ações!$B3552="","",VLOOKUP(Table_1[[#This Row],[AÇÕES]],'Dados Status Invest STOCKS'!A3538:AD4153,25)/100),0)</f>
        <v>0.56289999999999996</v>
      </c>
      <c r="T3552" s="67">
        <f>(1-Ações!$Q3552)*Ações!$R3552</f>
        <v>0.25459999999999999</v>
      </c>
      <c r="U3552" s="68">
        <f>IF(Ações!$S3552=0,Ações!$T3552,IF(Ações!$T3552=0,Ações!$S3552,AVERAGE(Ações!$S3552,Ações!$T3552)))</f>
        <v>0.40874999999999995</v>
      </c>
    </row>
    <row r="3553" spans="2:21" ht="15" customHeight="1" x14ac:dyDescent="0.2">
      <c r="B3553" s="63" t="str">
        <f>IFERROR('Dados Status Invest STOCKS'!A3540,"-")</f>
        <v>PBCT</v>
      </c>
      <c r="C3553" s="45">
        <f>IFERROR((Ações!$D3553-Ações!$K3553)/Ações!$D3553,0)</f>
        <v>-5.6338028169014134E-2</v>
      </c>
      <c r="D3553" s="46">
        <f>(Ações!$O3553)/0.06</f>
        <v>18.194933333333331</v>
      </c>
      <c r="E3553" s="47">
        <f>IFERROR((Ações!$F3553-Ações!$K3553)/Ações!$F3553,0)</f>
        <v>-0.13583740031818956</v>
      </c>
      <c r="F3553" s="46">
        <f>IF(OR(Ações!$N3553&lt;0,Ações!$M3553&lt;0),"",(22.5*Ações!$M3553*Ações!$N3553)^0.5)</f>
        <v>16.92143610926685</v>
      </c>
      <c r="G3553" s="47">
        <f>IFERROR((Ações!$H3553-Ações!$K3553)/Ações!$H3553,0)</f>
        <v>0</v>
      </c>
      <c r="H3553" s="48">
        <f>IFERROR(Ações!$I3553/(Ações!$P3553-Table_1[[#This Row],[CAGR LUCRO 5A]]),0)</f>
        <v>0</v>
      </c>
      <c r="I3553" s="48" t="str">
        <f>IF(Ações!$S3553&lt;0,"",Ações!$O3553*(1+Ações!$S3553))</f>
        <v/>
      </c>
      <c r="J3553" s="49">
        <f>IFERROR(IF(Ações!$B3553="","",(VLOOKUP(Table_1[[#This Row],[AÇÕES]],'Dados Status Invest STOCKS'!A3539:AD4154,4)/Table_1[[#This Row],[LPA]]))/100,0)</f>
        <v>0.39285714285714285</v>
      </c>
      <c r="K3553" s="64">
        <f>IFERROR(IF(Ações!$B3553="","",VLOOKUP(Table_1[[#This Row],[AÇÕES]],'Dados Status Invest STOCKS'!A3539:AD4154,2)),0)</f>
        <v>19.22</v>
      </c>
      <c r="L3553" s="65">
        <f>IFERROR(IF(Ações!$B3553="","",VLOOKUP(Table_1[[#This Row],[AÇÕES]],'Dados Status Invest STOCKS'!A3539:AD4154,3)/100),0)</f>
        <v>5.6799999999999996E-2</v>
      </c>
      <c r="M3553" s="66">
        <f>IFERROR(IF(Ações!$B3553="","",VLOOKUP(Table_1[[#This Row],[AÇÕES]],'Dados Status Invest STOCKS'!A3539:AD4154,28)),0)</f>
        <v>0.7</v>
      </c>
      <c r="N3553" s="66">
        <f>IFERROR(IF(Ações!$B3553="","",VLOOKUP(Table_1[[#This Row],[AÇÕES]],'Dados Status Invest STOCKS'!A3539:AD4154,27)),0)</f>
        <v>18.18</v>
      </c>
      <c r="O3553" s="66">
        <f>IFERROR(IF(Ações!$L3553="","",Ações!$K3553*Ações!$L3553),0)</f>
        <v>1.0916959999999998</v>
      </c>
      <c r="P3553" s="67">
        <f t="shared" si="55"/>
        <v>0.06</v>
      </c>
      <c r="Q3553" s="67">
        <f>IFERROR(Ações!$O3553/Ações!$M3553,0)</f>
        <v>1.559565714285714</v>
      </c>
      <c r="R3553" s="67">
        <f>IFERROR(IF(Ações!$B3553="","",VLOOKUP(Table_1[[#This Row],[AÇÕES]],'Dados Status Invest STOCKS'!A3539:AD4154,18)/100),0)</f>
        <v>3.8399999999999997E-2</v>
      </c>
      <c r="S3553" s="65">
        <f>IFERROR(IF(Ações!$B3553="","",VLOOKUP(Table_1[[#This Row],[AÇÕES]],'Dados Status Invest STOCKS'!A3539:AD4154,25)/100),0)</f>
        <v>-3.3300000000000003E-2</v>
      </c>
      <c r="T3553" s="67">
        <f>(1-Ações!$Q3553)*Ações!$R3553</f>
        <v>-2.1487323428571417E-2</v>
      </c>
      <c r="U3553" s="68">
        <f>IF(Ações!$S3553=0,Ações!$T3553,IF(Ações!$T3553=0,Ações!$S3553,AVERAGE(Ações!$S3553,Ações!$T3553)))</f>
        <v>-2.739366171428571E-2</v>
      </c>
    </row>
    <row r="3554" spans="2:21" ht="15" customHeight="1" x14ac:dyDescent="0.2">
      <c r="B3554" s="63" t="str">
        <f>IFERROR('Dados Status Invest STOCKS'!A3541,"-")</f>
        <v>PBCTP</v>
      </c>
      <c r="C3554" s="45">
        <f>IFERROR((Ações!$D3554-Ações!$K3554)/Ações!$D3554,0)</f>
        <v>-0.19047619047619044</v>
      </c>
      <c r="D3554" s="46">
        <f>(Ações!$O3554)/0.06</f>
        <v>23.4192</v>
      </c>
      <c r="E3554" s="47">
        <f>IFERROR((Ações!$F3554-Ações!$K3554)/Ações!$F3554,0)</f>
        <v>-0.64761429348965271</v>
      </c>
      <c r="F3554" s="46">
        <f>IF(OR(Ações!$N3554&lt;0,Ações!$M3554&lt;0),"",(22.5*Ações!$M3554*Ações!$N3554)^0.5)</f>
        <v>16.92143610926685</v>
      </c>
      <c r="G3554" s="47">
        <f>IFERROR((Ações!$H3554-Ações!$K3554)/Ações!$H3554,0)</f>
        <v>0</v>
      </c>
      <c r="H3554" s="48">
        <f>IFERROR(Ações!$I3554/(Ações!$P3554-Table_1[[#This Row],[CAGR LUCRO 5A]]),0)</f>
        <v>0</v>
      </c>
      <c r="I3554" s="48" t="str">
        <f>IF(Ações!$S3554&lt;0,"",Ações!$O3554*(1+Ações!$S3554))</f>
        <v/>
      </c>
      <c r="J3554" s="49">
        <f>IFERROR(IF(Ações!$B3554="","",(VLOOKUP(Table_1[[#This Row],[AÇÕES]],'Dados Status Invest STOCKS'!A3540:AD4155,4)/Table_1[[#This Row],[LPA]]))/100,0)</f>
        <v>0.56971428571428584</v>
      </c>
      <c r="K3554" s="64">
        <f>IFERROR(IF(Ações!$B3554="","",VLOOKUP(Table_1[[#This Row],[AÇÕES]],'Dados Status Invest STOCKS'!A3540:AD4155,2)),0)</f>
        <v>27.88</v>
      </c>
      <c r="L3554" s="65">
        <f>IFERROR(IF(Ações!$B3554="","",VLOOKUP(Table_1[[#This Row],[AÇÕES]],'Dados Status Invest STOCKS'!A3540:AD4155,3)/100),0)</f>
        <v>5.04E-2</v>
      </c>
      <c r="M3554" s="66">
        <f>IFERROR(IF(Ações!$B3554="","",VLOOKUP(Table_1[[#This Row],[AÇÕES]],'Dados Status Invest STOCKS'!A3540:AD4155,28)),0)</f>
        <v>0.7</v>
      </c>
      <c r="N3554" s="66">
        <f>IFERROR(IF(Ações!$B3554="","",VLOOKUP(Table_1[[#This Row],[AÇÕES]],'Dados Status Invest STOCKS'!A3540:AD4155,27)),0)</f>
        <v>18.18</v>
      </c>
      <c r="O3554" s="66">
        <f>IFERROR(IF(Ações!$L3554="","",Ações!$K3554*Ações!$L3554),0)</f>
        <v>1.405152</v>
      </c>
      <c r="P3554" s="67">
        <f t="shared" si="55"/>
        <v>0.06</v>
      </c>
      <c r="Q3554" s="67">
        <f>IFERROR(Ações!$O3554/Ações!$M3554,0)</f>
        <v>2.0073600000000003</v>
      </c>
      <c r="R3554" s="67">
        <f>IFERROR(IF(Ações!$B3554="","",VLOOKUP(Table_1[[#This Row],[AÇÕES]],'Dados Status Invest STOCKS'!A3540:AD4155,18)/100),0)</f>
        <v>3.8399999999999997E-2</v>
      </c>
      <c r="S3554" s="65">
        <f>IFERROR(IF(Ações!$B3554="","",VLOOKUP(Table_1[[#This Row],[AÇÕES]],'Dados Status Invest STOCKS'!A3540:AD4155,25)/100),0)</f>
        <v>-3.3300000000000003E-2</v>
      </c>
      <c r="T3554" s="67">
        <f>(1-Ações!$Q3554)*Ações!$R3554</f>
        <v>-3.8682624000000006E-2</v>
      </c>
      <c r="U3554" s="68">
        <f>IF(Ações!$S3554=0,Ações!$T3554,IF(Ações!$T3554=0,Ações!$S3554,AVERAGE(Ações!$S3554,Ações!$T3554)))</f>
        <v>-3.5991312000000004E-2</v>
      </c>
    </row>
    <row r="3555" spans="2:21" ht="15" customHeight="1" x14ac:dyDescent="0.2">
      <c r="B3555" s="63" t="str">
        <f>IFERROR('Dados Status Invest STOCKS'!A3542,"-")</f>
        <v>PBF</v>
      </c>
      <c r="C3555" s="45">
        <f>IFERROR((Ações!$D3555-Ações!$K3555)/Ações!$D3555,0)</f>
        <v>0</v>
      </c>
      <c r="D3555" s="46">
        <f>(Ações!$O3555)/0.06</f>
        <v>0</v>
      </c>
      <c r="E3555" s="47">
        <f>IFERROR((Ações!$F3555-Ações!$K3555)/Ações!$F3555,0)</f>
        <v>0</v>
      </c>
      <c r="F3555" s="46" t="str">
        <f>IF(OR(Ações!$N3555&lt;0,Ações!$M3555&lt;0),"",(22.5*Ações!$M3555*Ações!$N3555)^0.5)</f>
        <v/>
      </c>
      <c r="G3555" s="47">
        <f>IFERROR((Ações!$H3555-Ações!$K3555)/Ações!$H3555,0)</f>
        <v>0</v>
      </c>
      <c r="H3555" s="48">
        <f>IFERROR(Ações!$I3555/(Ações!$P3555-Table_1[[#This Row],[CAGR LUCRO 5A]]),0)</f>
        <v>0</v>
      </c>
      <c r="I3555" s="48">
        <f>IF(Ações!$S3555&lt;0,"",Ações!$O3555*(1+Ações!$S3555))</f>
        <v>0</v>
      </c>
      <c r="J3555" s="49">
        <f>IFERROR(IF(Ações!$B3555="","",(VLOOKUP(Table_1[[#This Row],[AÇÕES]],'Dados Status Invest STOCKS'!A3541:AD4156,4)/Table_1[[#This Row],[LPA]]))/100,0)</f>
        <v>4.2268041237113405E-2</v>
      </c>
      <c r="K3555" s="64">
        <f>IFERROR(IF(Ações!$B3555="","",VLOOKUP(Table_1[[#This Row],[AÇÕES]],'Dados Status Invest STOCKS'!A3541:AD4156,2)),0)</f>
        <v>15.87</v>
      </c>
      <c r="L3555" s="65">
        <f>IFERROR(IF(Ações!$B3555="","",VLOOKUP(Table_1[[#This Row],[AÇÕES]],'Dados Status Invest STOCKS'!A3541:AD4156,3)/100),0)</f>
        <v>0</v>
      </c>
      <c r="M3555" s="66">
        <f>IFERROR(IF(Ações!$B3555="","",VLOOKUP(Table_1[[#This Row],[AÇÕES]],'Dados Status Invest STOCKS'!A3541:AD4156,28)),0)</f>
        <v>-1.94</v>
      </c>
      <c r="N3555" s="66">
        <f>IFERROR(IF(Ações!$B3555="","",VLOOKUP(Table_1[[#This Row],[AÇÕES]],'Dados Status Invest STOCKS'!A3541:AD4156,27)),0)</f>
        <v>14.38</v>
      </c>
      <c r="O3555" s="66">
        <f>IFERROR(IF(Ações!$L3555="","",Ações!$K3555*Ações!$L3555),0)</f>
        <v>0</v>
      </c>
      <c r="P3555" s="67">
        <f t="shared" si="55"/>
        <v>0.06</v>
      </c>
      <c r="Q3555" s="67">
        <f>IFERROR(Ações!$O3555/Ações!$M3555,0)</f>
        <v>0</v>
      </c>
      <c r="R3555" s="67">
        <f>IFERROR(IF(Ações!$B3555="","",VLOOKUP(Table_1[[#This Row],[AÇÕES]],'Dados Status Invest STOCKS'!A3541:AD4156,18)/100),0)</f>
        <v>-0.1346</v>
      </c>
      <c r="S3555" s="65">
        <f>IFERROR(IF(Ações!$B3555="","",VLOOKUP(Table_1[[#This Row],[AÇÕES]],'Dados Status Invest STOCKS'!A3541:AD4156,25)/100),0)</f>
        <v>0</v>
      </c>
      <c r="T3555" s="67">
        <f>(1-Ações!$Q3555)*Ações!$R3555</f>
        <v>-0.1346</v>
      </c>
      <c r="U3555" s="68">
        <f>IF(Ações!$S3555=0,Ações!$T3555,IF(Ações!$T3555=0,Ações!$S3555,AVERAGE(Ações!$S3555,Ações!$T3555)))</f>
        <v>-0.1346</v>
      </c>
    </row>
    <row r="3556" spans="2:21" ht="15" customHeight="1" x14ac:dyDescent="0.2">
      <c r="B3556" s="63" t="str">
        <f>IFERROR('Dados Status Invest STOCKS'!A3543,"-")</f>
        <v>PBFS</v>
      </c>
      <c r="C3556" s="45">
        <f>IFERROR((Ações!$D3556-Ações!$K3556)/Ações!$D3556,0)</f>
        <v>0</v>
      </c>
      <c r="D3556" s="46">
        <f>(Ações!$O3556)/0.06</f>
        <v>0</v>
      </c>
      <c r="E3556" s="47">
        <f>IFERROR((Ações!$F3556-Ações!$K3556)/Ações!$F3556,0)</f>
        <v>-2.9040488339188784</v>
      </c>
      <c r="F3556" s="46">
        <f>IF(OR(Ações!$N3556&lt;0,Ações!$M3556&lt;0),"",(22.5*Ações!$M3556*Ações!$N3556)^0.5)</f>
        <v>2.8790623473624191</v>
      </c>
      <c r="G3556" s="47">
        <f>IFERROR((Ações!$H3556-Ações!$K3556)/Ações!$H3556,0)</f>
        <v>0</v>
      </c>
      <c r="H3556" s="48">
        <f>IFERROR(Ações!$I3556/(Ações!$P3556-Table_1[[#This Row],[CAGR LUCRO 5A]]),0)</f>
        <v>0</v>
      </c>
      <c r="I3556" s="48" t="str">
        <f>IF(Ações!$S3556&lt;0,"",Ações!$O3556*(1+Ações!$S3556))</f>
        <v/>
      </c>
      <c r="J3556" s="49">
        <f>IFERROR(IF(Ações!$B3556="","",(VLOOKUP(Table_1[[#This Row],[AÇÕES]],'Dados Status Invest STOCKS'!A3542:AD4157,4)/Table_1[[#This Row],[LPA]]))/100,0)</f>
        <v>70.19</v>
      </c>
      <c r="K3556" s="64">
        <f>IFERROR(IF(Ações!$B3556="","",VLOOKUP(Table_1[[#This Row],[AÇÕES]],'Dados Status Invest STOCKS'!A3542:AD4157,2)),0)</f>
        <v>11.24</v>
      </c>
      <c r="L3556" s="65">
        <f>IFERROR(IF(Ações!$B3556="","",VLOOKUP(Table_1[[#This Row],[AÇÕES]],'Dados Status Invest STOCKS'!A3542:AD4157,3)/100),0)</f>
        <v>0</v>
      </c>
      <c r="M3556" s="66">
        <f>IFERROR(IF(Ações!$B3556="","",VLOOKUP(Table_1[[#This Row],[AÇÕES]],'Dados Status Invest STOCKS'!A3542:AD4157,28)),0)</f>
        <v>0.04</v>
      </c>
      <c r="N3556" s="66">
        <f>IFERROR(IF(Ações!$B3556="","",VLOOKUP(Table_1[[#This Row],[AÇÕES]],'Dados Status Invest STOCKS'!A3542:AD4157,27)),0)</f>
        <v>9.2100000000000009</v>
      </c>
      <c r="O3556" s="66">
        <f>IFERROR(IF(Ações!$L3556="","",Ações!$K3556*Ações!$L3556),0)</f>
        <v>0</v>
      </c>
      <c r="P3556" s="67">
        <f t="shared" si="55"/>
        <v>0.06</v>
      </c>
      <c r="Q3556" s="67">
        <f>IFERROR(Ações!$O3556/Ações!$M3556,0)</f>
        <v>0</v>
      </c>
      <c r="R3556" s="67">
        <f>IFERROR(IF(Ações!$B3556="","",VLOOKUP(Table_1[[#This Row],[AÇÕES]],'Dados Status Invest STOCKS'!A3542:AD4157,18)/100),0)</f>
        <v>4.3E-3</v>
      </c>
      <c r="S3556" s="65">
        <f>IFERROR(IF(Ações!$B3556="","",VLOOKUP(Table_1[[#This Row],[AÇÕES]],'Dados Status Invest STOCKS'!A3542:AD4157,25)/100),0)</f>
        <v>-0.28170000000000001</v>
      </c>
      <c r="T3556" s="67">
        <f>(1-Ações!$Q3556)*Ações!$R3556</f>
        <v>4.3E-3</v>
      </c>
      <c r="U3556" s="68">
        <f>IF(Ações!$S3556=0,Ações!$T3556,IF(Ações!$T3556=0,Ações!$S3556,AVERAGE(Ações!$S3556,Ações!$T3556)))</f>
        <v>-0.13869999999999999</v>
      </c>
    </row>
    <row r="3557" spans="2:21" ht="15" customHeight="1" x14ac:dyDescent="0.2">
      <c r="B3557" s="63" t="str">
        <f>IFERROR('Dados Status Invest STOCKS'!A3544,"-")</f>
        <v>PBFX</v>
      </c>
      <c r="C3557" s="45">
        <f>IFERROR((Ações!$D3557-Ações!$K3557)/Ações!$D3557,0)</f>
        <v>0.38080495356037147</v>
      </c>
      <c r="D3557" s="46">
        <f>(Ações!$O3557)/0.06</f>
        <v>20.00985</v>
      </c>
      <c r="E3557" s="47">
        <f>IFERROR((Ações!$F3557-Ações!$K3557)/Ações!$F3557,0)</f>
        <v>8.6274241030705232E-2</v>
      </c>
      <c r="F3557" s="46">
        <f>IF(OR(Ações!$N3557&lt;0,Ações!$M3557&lt;0),"",(22.5*Ações!$M3557*Ações!$N3557)^0.5)</f>
        <v>13.559867255987427</v>
      </c>
      <c r="G3557" s="47">
        <f>IFERROR((Ações!$H3557-Ações!$K3557)/Ações!$H3557,0)</f>
        <v>1.7935632761563354</v>
      </c>
      <c r="H3557" s="48">
        <f>IFERROR(Ações!$I3557/(Ações!$P3557-Table_1[[#This Row],[CAGR LUCRO 5A]]),0)</f>
        <v>-15.613121690826729</v>
      </c>
      <c r="I3557" s="48">
        <f>IF(Ações!$S3557&lt;0,"",Ações!$O3557*(1+Ações!$S3557))</f>
        <v>1.3786386452999999</v>
      </c>
      <c r="J3557" s="49">
        <f>IFERROR(IF(Ações!$B3557="","",(VLOOKUP(Table_1[[#This Row],[AÇÕES]],'Dados Status Invest STOCKS'!A3543:AD4158,4)/Table_1[[#This Row],[LPA]]))/100,0)</f>
        <v>2.405286343612335E-2</v>
      </c>
      <c r="K3557" s="64">
        <f>IFERROR(IF(Ações!$B3557="","",VLOOKUP(Table_1[[#This Row],[AÇÕES]],'Dados Status Invest STOCKS'!A3543:AD4158,2)),0)</f>
        <v>12.39</v>
      </c>
      <c r="L3557" s="65">
        <f>IFERROR(IF(Ações!$B3557="","",VLOOKUP(Table_1[[#This Row],[AÇÕES]],'Dados Status Invest STOCKS'!A3543:AD4158,3)/100),0)</f>
        <v>9.69E-2</v>
      </c>
      <c r="M3557" s="66">
        <f>IFERROR(IF(Ações!$B3557="","",VLOOKUP(Table_1[[#This Row],[AÇÕES]],'Dados Status Invest STOCKS'!A3543:AD4158,28)),0)</f>
        <v>2.27</v>
      </c>
      <c r="N3557" s="66">
        <f>IFERROR(IF(Ações!$B3557="","",VLOOKUP(Table_1[[#This Row],[AÇÕES]],'Dados Status Invest STOCKS'!A3543:AD4158,27)),0)</f>
        <v>3.6</v>
      </c>
      <c r="O3557" s="66">
        <f>IFERROR(IF(Ações!$L3557="","",Ações!$K3557*Ações!$L3557),0)</f>
        <v>1.200591</v>
      </c>
      <c r="P3557" s="67">
        <f t="shared" si="55"/>
        <v>0.06</v>
      </c>
      <c r="Q3557" s="67">
        <f>IFERROR(Ações!$O3557/Ações!$M3557,0)</f>
        <v>0.52889471365638763</v>
      </c>
      <c r="R3557" s="67">
        <f>IFERROR(IF(Ações!$B3557="","",VLOOKUP(Table_1[[#This Row],[AÇÕES]],'Dados Status Invest STOCKS'!A3543:AD4158,18)/100),0)</f>
        <v>0.63060000000000005</v>
      </c>
      <c r="S3557" s="65">
        <f>IFERROR(IF(Ações!$B3557="","",VLOOKUP(Table_1[[#This Row],[AÇÕES]],'Dados Status Invest STOCKS'!A3543:AD4158,25)/100),0)</f>
        <v>0.14829999999999999</v>
      </c>
      <c r="T3557" s="67">
        <f>(1-Ações!$Q3557)*Ações!$R3557</f>
        <v>0.29707899356828199</v>
      </c>
      <c r="U3557" s="68">
        <f>IF(Ações!$S3557=0,Ações!$T3557,IF(Ações!$T3557=0,Ações!$S3557,AVERAGE(Ações!$S3557,Ações!$T3557)))</f>
        <v>0.22268949678414099</v>
      </c>
    </row>
    <row r="3558" spans="2:21" ht="15" customHeight="1" x14ac:dyDescent="0.2">
      <c r="B3558" s="63" t="str">
        <f>IFERROR('Dados Status Invest STOCKS'!A3545,"-")</f>
        <v>PBH</v>
      </c>
      <c r="C3558" s="45">
        <f>IFERROR((Ações!$D3558-Ações!$K3558)/Ações!$D3558,0)</f>
        <v>0</v>
      </c>
      <c r="D3558" s="46">
        <f>(Ações!$O3558)/0.06</f>
        <v>0</v>
      </c>
      <c r="E3558" s="47">
        <f>IFERROR((Ações!$F3558-Ações!$K3558)/Ações!$F3558,0)</f>
        <v>-0.21098040074337879</v>
      </c>
      <c r="F3558" s="46">
        <f>IF(OR(Ações!$N3558&lt;0,Ações!$M3558&lt;0),"",(22.5*Ações!$M3558*Ações!$N3558)^0.5)</f>
        <v>48.473121417956982</v>
      </c>
      <c r="G3558" s="47">
        <f>IFERROR((Ações!$H3558-Ações!$K3558)/Ações!$H3558,0)</f>
        <v>0</v>
      </c>
      <c r="H3558" s="48">
        <f>IFERROR(Ações!$I3558/(Ações!$P3558-Table_1[[#This Row],[CAGR LUCRO 5A]]),0)</f>
        <v>0</v>
      </c>
      <c r="I3558" s="48">
        <f>IF(Ações!$S3558&lt;0,"",Ações!$O3558*(1+Ações!$S3558))</f>
        <v>0</v>
      </c>
      <c r="J3558" s="49">
        <f>IFERROR(IF(Ações!$B3558="","",(VLOOKUP(Table_1[[#This Row],[AÇÕES]],'Dados Status Invest STOCKS'!A3544:AD4159,4)/Table_1[[#This Row],[LPA]]))/100,0)</f>
        <v>4.5782122905027929E-2</v>
      </c>
      <c r="K3558" s="64">
        <f>IFERROR(IF(Ações!$B3558="","",VLOOKUP(Table_1[[#This Row],[AÇÕES]],'Dados Status Invest STOCKS'!A3544:AD4159,2)),0)</f>
        <v>58.7</v>
      </c>
      <c r="L3558" s="65">
        <f>IFERROR(IF(Ações!$B3558="","",VLOOKUP(Table_1[[#This Row],[AÇÕES]],'Dados Status Invest STOCKS'!A3544:AD4159,3)/100),0)</f>
        <v>0</v>
      </c>
      <c r="M3558" s="66">
        <f>IFERROR(IF(Ações!$B3558="","",VLOOKUP(Table_1[[#This Row],[AÇÕES]],'Dados Status Invest STOCKS'!A3544:AD4159,28)),0)</f>
        <v>3.58</v>
      </c>
      <c r="N3558" s="66">
        <f>IFERROR(IF(Ações!$B3558="","",VLOOKUP(Table_1[[#This Row],[AÇÕES]],'Dados Status Invest STOCKS'!A3544:AD4159,27)),0)</f>
        <v>29.17</v>
      </c>
      <c r="O3558" s="66">
        <f>IFERROR(IF(Ações!$L3558="","",Ações!$K3558*Ações!$L3558),0)</f>
        <v>0</v>
      </c>
      <c r="P3558" s="67">
        <f t="shared" si="55"/>
        <v>0.06</v>
      </c>
      <c r="Q3558" s="67">
        <f>IFERROR(Ações!$O3558/Ações!$M3558,0)</f>
        <v>0</v>
      </c>
      <c r="R3558" s="67">
        <f>IFERROR(IF(Ações!$B3558="","",VLOOKUP(Table_1[[#This Row],[AÇÕES]],'Dados Status Invest STOCKS'!A3544:AD4159,18)/100),0)</f>
        <v>0.12279999999999999</v>
      </c>
      <c r="S3558" s="65">
        <f>IFERROR(IF(Ações!$B3558="","",VLOOKUP(Table_1[[#This Row],[AÇÕES]],'Dados Status Invest STOCKS'!A3544:AD4159,25)/100),0)</f>
        <v>0.1051</v>
      </c>
      <c r="T3558" s="67">
        <f>(1-Ações!$Q3558)*Ações!$R3558</f>
        <v>0.12279999999999999</v>
      </c>
      <c r="U3558" s="68">
        <f>IF(Ações!$S3558=0,Ações!$T3558,IF(Ações!$T3558=0,Ações!$S3558,AVERAGE(Ações!$S3558,Ações!$T3558)))</f>
        <v>0.11395</v>
      </c>
    </row>
    <row r="3559" spans="2:21" ht="15" customHeight="1" x14ac:dyDescent="0.2">
      <c r="B3559" s="63" t="str">
        <f>IFERROR('Dados Status Invest STOCKS'!A3546,"-")</f>
        <v>PBHC</v>
      </c>
      <c r="C3559" s="45">
        <f>IFERROR((Ações!$D3559-Ações!$K3559)/Ações!$D3559,0)</f>
        <v>-2.6585365853658542</v>
      </c>
      <c r="D3559" s="46">
        <f>(Ações!$O3559)/0.06</f>
        <v>4.6630666666666656</v>
      </c>
      <c r="E3559" s="47">
        <f>IFERROR((Ações!$F3559-Ações!$K3559)/Ações!$F3559,0)</f>
        <v>0.30454911093911635</v>
      </c>
      <c r="F3559" s="46">
        <f>IF(OR(Ações!$N3559&lt;0,Ações!$M3559&lt;0),"",(22.5*Ações!$M3559*Ações!$N3559)^0.5)</f>
        <v>24.530847926641261</v>
      </c>
      <c r="G3559" s="47">
        <f>IFERROR((Ações!$H3559-Ações!$K3559)/Ações!$H3559,0)</f>
        <v>8.2436733179369384</v>
      </c>
      <c r="H3559" s="48">
        <f>IFERROR(Ações!$I3559/(Ações!$P3559-Table_1[[#This Row],[CAGR LUCRO 5A]]),0)</f>
        <v>-2.3551586675997198</v>
      </c>
      <c r="I3559" s="48">
        <f>IF(Ações!$S3559&lt;0,"",Ações!$O3559*(1+Ações!$S3559))</f>
        <v>0.33655217359999995</v>
      </c>
      <c r="J3559" s="49">
        <f>IFERROR(IF(Ações!$B3559="","",(VLOOKUP(Table_1[[#This Row],[AÇÕES]],'Dados Status Invest STOCKS'!A3545:AD4160,4)/Table_1[[#This Row],[LPA]]))/100,0)</f>
        <v>7.6000000000000012E-2</v>
      </c>
      <c r="K3559" s="64">
        <f>IFERROR(IF(Ações!$B3559="","",VLOOKUP(Table_1[[#This Row],[AÇÕES]],'Dados Status Invest STOCKS'!A3545:AD4160,2)),0)</f>
        <v>17.059999999999999</v>
      </c>
      <c r="L3559" s="65">
        <f>IFERROR(IF(Ações!$B3559="","",VLOOKUP(Table_1[[#This Row],[AÇÕES]],'Dados Status Invest STOCKS'!A3545:AD4160,3)/100),0)</f>
        <v>1.6399999999999998E-2</v>
      </c>
      <c r="M3559" s="66">
        <f>IFERROR(IF(Ações!$B3559="","",VLOOKUP(Table_1[[#This Row],[AÇÕES]],'Dados Status Invest STOCKS'!A3545:AD4160,28)),0)</f>
        <v>1.5</v>
      </c>
      <c r="N3559" s="66">
        <f>IFERROR(IF(Ações!$B3559="","",VLOOKUP(Table_1[[#This Row],[AÇÕES]],'Dados Status Invest STOCKS'!A3545:AD4160,27)),0)</f>
        <v>17.829999999999998</v>
      </c>
      <c r="O3559" s="66">
        <f>IFERROR(IF(Ações!$L3559="","",Ações!$K3559*Ações!$L3559),0)</f>
        <v>0.27978399999999992</v>
      </c>
      <c r="P3559" s="67">
        <f t="shared" si="55"/>
        <v>0.06</v>
      </c>
      <c r="Q3559" s="67">
        <f>IFERROR(Ações!$O3559/Ações!$M3559,0)</f>
        <v>0.18652266666666661</v>
      </c>
      <c r="R3559" s="67">
        <f>IFERROR(IF(Ações!$B3559="","",VLOOKUP(Table_1[[#This Row],[AÇÕES]],'Dados Status Invest STOCKS'!A3545:AD4160,18)/100),0)</f>
        <v>8.4000000000000005E-2</v>
      </c>
      <c r="S3559" s="65">
        <f>IFERROR(IF(Ações!$B3559="","",VLOOKUP(Table_1[[#This Row],[AÇÕES]],'Dados Status Invest STOCKS'!A3545:AD4160,25)/100),0)</f>
        <v>0.2029</v>
      </c>
      <c r="T3559" s="67">
        <f>(1-Ações!$Q3559)*Ações!$R3559</f>
        <v>6.8332096000000009E-2</v>
      </c>
      <c r="U3559" s="68">
        <f>IF(Ações!$S3559=0,Ações!$T3559,IF(Ações!$T3559=0,Ações!$S3559,AVERAGE(Ações!$S3559,Ações!$T3559)))</f>
        <v>0.13561604799999999</v>
      </c>
    </row>
    <row r="3560" spans="2:21" ht="15" customHeight="1" x14ac:dyDescent="0.2">
      <c r="B3560" s="63" t="str">
        <f>IFERROR('Dados Status Invest STOCKS'!A3547,"-")</f>
        <v>PBI</v>
      </c>
      <c r="C3560" s="45">
        <f>IFERROR((Ações!$D3560-Ações!$K3560)/Ações!$D3560,0)</f>
        <v>-0.79640718562874224</v>
      </c>
      <c r="D3560" s="46">
        <f>(Ações!$O3560)/0.06</f>
        <v>3.3288666666666673</v>
      </c>
      <c r="E3560" s="47">
        <f>IFERROR((Ações!$F3560-Ações!$K3560)/Ações!$F3560,0)</f>
        <v>-6.9416300931329706</v>
      </c>
      <c r="F3560" s="46">
        <f>IF(OR(Ações!$N3560&lt;0,Ações!$M3560&lt;0),"",(22.5*Ações!$M3560*Ações!$N3560)^0.5)</f>
        <v>0.75299402388066805</v>
      </c>
      <c r="G3560" s="47">
        <f>IFERROR((Ações!$H3560-Ações!$K3560)/Ações!$H3560,0)</f>
        <v>-0.79640718562874224</v>
      </c>
      <c r="H3560" s="48">
        <f>IFERROR(Ações!$I3560/(Ações!$P3560-Table_1[[#This Row],[CAGR LUCRO 5A]]),0)</f>
        <v>3.3288666666666673</v>
      </c>
      <c r="I3560" s="48">
        <f>IF(Ações!$S3560&lt;0,"",Ações!$O3560*(1+Ações!$S3560))</f>
        <v>0.19973200000000002</v>
      </c>
      <c r="J3560" s="49">
        <f>IFERROR(IF(Ações!$B3560="","",(VLOOKUP(Table_1[[#This Row],[AÇÕES]],'Dados Status Invest STOCKS'!A3546:AD4161,4)/Table_1[[#This Row],[LPA]]))/100,0)</f>
        <v>7.1944444444444446</v>
      </c>
      <c r="K3560" s="64">
        <f>IFERROR(IF(Ações!$B3560="","",VLOOKUP(Table_1[[#This Row],[AÇÕES]],'Dados Status Invest STOCKS'!A3546:AD4161,2)),0)</f>
        <v>5.98</v>
      </c>
      <c r="L3560" s="65">
        <f>IFERROR(IF(Ações!$B3560="","",VLOOKUP(Table_1[[#This Row],[AÇÕES]],'Dados Status Invest STOCKS'!A3546:AD4161,3)/100),0)</f>
        <v>3.3399999999999999E-2</v>
      </c>
      <c r="M3560" s="66">
        <f>IFERROR(IF(Ações!$B3560="","",VLOOKUP(Table_1[[#This Row],[AÇÕES]],'Dados Status Invest STOCKS'!A3546:AD4161,28)),0)</f>
        <v>0.09</v>
      </c>
      <c r="N3560" s="66">
        <f>IFERROR(IF(Ações!$B3560="","",VLOOKUP(Table_1[[#This Row],[AÇÕES]],'Dados Status Invest STOCKS'!A3546:AD4161,27)),0)</f>
        <v>0.28000000000000003</v>
      </c>
      <c r="O3560" s="66">
        <f>IFERROR(IF(Ações!$L3560="","",Ações!$K3560*Ações!$L3560),0)</f>
        <v>0.19973200000000002</v>
      </c>
      <c r="P3560" s="67">
        <f t="shared" si="55"/>
        <v>0.06</v>
      </c>
      <c r="Q3560" s="67">
        <f>IFERROR(Ações!$O3560/Ações!$M3560,0)</f>
        <v>2.2192444444444446</v>
      </c>
      <c r="R3560" s="67">
        <f>IFERROR(IF(Ações!$B3560="","",VLOOKUP(Table_1[[#This Row],[AÇÕES]],'Dados Status Invest STOCKS'!A3546:AD4161,18)/100),0)</f>
        <v>0.3342</v>
      </c>
      <c r="S3560" s="65">
        <f>IFERROR(IF(Ações!$B3560="","",VLOOKUP(Table_1[[#This Row],[AÇÕES]],'Dados Status Invest STOCKS'!A3546:AD4161,25)/100),0)</f>
        <v>0</v>
      </c>
      <c r="T3560" s="67">
        <f>(1-Ações!$Q3560)*Ações!$R3560</f>
        <v>-0.40747149333333338</v>
      </c>
      <c r="U3560" s="68">
        <f>IF(Ações!$S3560=0,Ações!$T3560,IF(Ações!$T3560=0,Ações!$S3560,AVERAGE(Ações!$S3560,Ações!$T3560)))</f>
        <v>-0.40747149333333338</v>
      </c>
    </row>
    <row r="3561" spans="2:21" ht="15" customHeight="1" x14ac:dyDescent="0.2">
      <c r="B3561" s="63" t="str">
        <f>IFERROR('Dados Status Invest STOCKS'!A3548,"-")</f>
        <v>PBIO</v>
      </c>
      <c r="C3561" s="45">
        <f>IFERROR((Ações!$D3561-Ações!$K3561)/Ações!$D3561,0)</f>
        <v>0</v>
      </c>
      <c r="D3561" s="46">
        <f>(Ações!$O3561)/0.06</f>
        <v>0</v>
      </c>
      <c r="E3561" s="47">
        <f>IFERROR((Ações!$F3561-Ações!$K3561)/Ações!$F3561,0)</f>
        <v>0</v>
      </c>
      <c r="F3561" s="46" t="str">
        <f>IF(OR(Ações!$N3561&lt;0,Ações!$M3561&lt;0),"",(22.5*Ações!$M3561*Ações!$N3561)^0.5)</f>
        <v/>
      </c>
      <c r="G3561" s="47">
        <f>IFERROR((Ações!$H3561-Ações!$K3561)/Ações!$H3561,0)</f>
        <v>0</v>
      </c>
      <c r="H3561" s="48">
        <f>IFERROR(Ações!$I3561/(Ações!$P3561-Table_1[[#This Row],[CAGR LUCRO 5A]]),0)</f>
        <v>0</v>
      </c>
      <c r="I3561" s="48">
        <f>IF(Ações!$S3561&lt;0,"",Ações!$O3561*(1+Ações!$S3561))</f>
        <v>0</v>
      </c>
      <c r="J3561" s="49">
        <f>IFERROR(IF(Ações!$B3561="","",(VLOOKUP(Table_1[[#This Row],[AÇÕES]],'Dados Status Invest STOCKS'!A3547:AD4162,4)/Table_1[[#This Row],[LPA]]))/100,0)</f>
        <v>2.779783393501805E-3</v>
      </c>
      <c r="K3561" s="64">
        <f>IFERROR(IF(Ações!$B3561="","",VLOOKUP(Table_1[[#This Row],[AÇÕES]],'Dados Status Invest STOCKS'!A3547:AD4162,2)),0)</f>
        <v>2.14</v>
      </c>
      <c r="L3561" s="65">
        <f>IFERROR(IF(Ações!$B3561="","",VLOOKUP(Table_1[[#This Row],[AÇÕES]],'Dados Status Invest STOCKS'!A3547:AD4162,3)/100),0)</f>
        <v>0</v>
      </c>
      <c r="M3561" s="66">
        <f>IFERROR(IF(Ações!$B3561="","",VLOOKUP(Table_1[[#This Row],[AÇÕES]],'Dados Status Invest STOCKS'!A3547:AD4162,28)),0)</f>
        <v>-2.77</v>
      </c>
      <c r="N3561" s="66">
        <f>IFERROR(IF(Ações!$B3561="","",VLOOKUP(Table_1[[#This Row],[AÇÕES]],'Dados Status Invest STOCKS'!A3547:AD4162,27)),0)</f>
        <v>-2.7</v>
      </c>
      <c r="O3561" s="66">
        <f>IFERROR(IF(Ações!$L3561="","",Ações!$K3561*Ações!$L3561),0)</f>
        <v>0</v>
      </c>
      <c r="P3561" s="67">
        <f t="shared" si="55"/>
        <v>0.06</v>
      </c>
      <c r="Q3561" s="67">
        <f>IFERROR(Ações!$O3561/Ações!$M3561,0)</f>
        <v>0</v>
      </c>
      <c r="R3561" s="67">
        <f>IFERROR(IF(Ações!$B3561="","",VLOOKUP(Table_1[[#This Row],[AÇÕES]],'Dados Status Invest STOCKS'!A3547:AD4162,18)/100),0)</f>
        <v>-1.0249999999999999</v>
      </c>
      <c r="S3561" s="65">
        <f>IFERROR(IF(Ações!$B3561="","",VLOOKUP(Table_1[[#This Row],[AÇÕES]],'Dados Status Invest STOCKS'!A3547:AD4162,25)/100),0)</f>
        <v>0</v>
      </c>
      <c r="T3561" s="67">
        <f>(1-Ações!$Q3561)*Ações!$R3561</f>
        <v>-1.0249999999999999</v>
      </c>
      <c r="U3561" s="68">
        <f>IF(Ações!$S3561=0,Ações!$T3561,IF(Ações!$T3561=0,Ações!$S3561,AVERAGE(Ações!$S3561,Ações!$T3561)))</f>
        <v>-1.0249999999999999</v>
      </c>
    </row>
    <row r="3562" spans="2:21" ht="15" customHeight="1" x14ac:dyDescent="0.2">
      <c r="B3562" s="63" t="str">
        <f>IFERROR('Dados Status Invest STOCKS'!A3549,"-")</f>
        <v>PBIP</v>
      </c>
      <c r="C3562" s="45">
        <f>IFERROR((Ações!$D3562-Ações!$K3562)/Ações!$D3562,0)</f>
        <v>-2.0000000000000004</v>
      </c>
      <c r="D3562" s="46">
        <f>(Ações!$O3562)/0.06</f>
        <v>4.6733333333333329</v>
      </c>
      <c r="E3562" s="47">
        <f>IFERROR((Ações!$F3562-Ações!$K3562)/Ações!$F3562,0)</f>
        <v>0.27867429895300849</v>
      </c>
      <c r="F3562" s="46">
        <f>IF(OR(Ações!$N3562&lt;0,Ações!$M3562&lt;0),"",(22.5*Ações!$M3562*Ações!$N3562)^0.5)</f>
        <v>19.436434858275835</v>
      </c>
      <c r="G3562" s="47">
        <f>IFERROR((Ações!$H3562-Ações!$K3562)/Ações!$H3562,0)</f>
        <v>8.0467622984034382</v>
      </c>
      <c r="H3562" s="48">
        <f>IFERROR(Ações!$I3562/(Ações!$P3562-Table_1[[#This Row],[CAGR LUCRO 5A]]),0)</f>
        <v>-1.9895661874640596</v>
      </c>
      <c r="I3562" s="48">
        <f>IF(Ações!$S3562&lt;0,"",Ações!$O3562*(1+Ações!$S3562))</f>
        <v>0.34598555999999997</v>
      </c>
      <c r="J3562" s="49">
        <f>IFERROR(IF(Ações!$B3562="","",(VLOOKUP(Table_1[[#This Row],[AÇÕES]],'Dados Status Invest STOCKS'!A3548:AD4163,4)/Table_1[[#This Row],[LPA]]))/100,0)</f>
        <v>0.14000000000000001</v>
      </c>
      <c r="K3562" s="64">
        <f>IFERROR(IF(Ações!$B3562="","",VLOOKUP(Table_1[[#This Row],[AÇÕES]],'Dados Status Invest STOCKS'!A3548:AD4163,2)),0)</f>
        <v>14.02</v>
      </c>
      <c r="L3562" s="65">
        <f>IFERROR(IF(Ações!$B3562="","",VLOOKUP(Table_1[[#This Row],[AÇÕES]],'Dados Status Invest STOCKS'!A3548:AD4163,3)/100),0)</f>
        <v>0.02</v>
      </c>
      <c r="M3562" s="66">
        <f>IFERROR(IF(Ações!$B3562="","",VLOOKUP(Table_1[[#This Row],[AÇÕES]],'Dados Status Invest STOCKS'!A3548:AD4163,28)),0)</f>
        <v>1</v>
      </c>
      <c r="N3562" s="66">
        <f>IFERROR(IF(Ações!$B3562="","",VLOOKUP(Table_1[[#This Row],[AÇÕES]],'Dados Status Invest STOCKS'!A3548:AD4163,27)),0)</f>
        <v>16.79</v>
      </c>
      <c r="O3562" s="66">
        <f>IFERROR(IF(Ações!$L3562="","",Ações!$K3562*Ações!$L3562),0)</f>
        <v>0.28039999999999998</v>
      </c>
      <c r="P3562" s="67">
        <f t="shared" si="55"/>
        <v>0.06</v>
      </c>
      <c r="Q3562" s="67">
        <f>IFERROR(Ações!$O3562/Ações!$M3562,0)</f>
        <v>0.28039999999999998</v>
      </c>
      <c r="R3562" s="67">
        <f>IFERROR(IF(Ações!$B3562="","",VLOOKUP(Table_1[[#This Row],[AÇÕES]],'Dados Status Invest STOCKS'!A3548:AD4163,18)/100),0)</f>
        <v>5.96E-2</v>
      </c>
      <c r="S3562" s="65">
        <f>IFERROR(IF(Ações!$B3562="","",VLOOKUP(Table_1[[#This Row],[AÇÕES]],'Dados Status Invest STOCKS'!A3548:AD4163,25)/100),0)</f>
        <v>0.2339</v>
      </c>
      <c r="T3562" s="67">
        <f>(1-Ações!$Q3562)*Ações!$R3562</f>
        <v>4.2888160000000002E-2</v>
      </c>
      <c r="U3562" s="68">
        <f>IF(Ações!$S3562=0,Ações!$T3562,IF(Ações!$T3562=0,Ações!$S3562,AVERAGE(Ações!$S3562,Ações!$T3562)))</f>
        <v>0.13839408</v>
      </c>
    </row>
    <row r="3563" spans="2:21" ht="15" customHeight="1" x14ac:dyDescent="0.2">
      <c r="B3563" s="63" t="str">
        <f>IFERROR('Dados Status Invest STOCKS'!A3550,"-")</f>
        <v>PBLA</v>
      </c>
      <c r="C3563" s="45">
        <f>IFERROR((Ações!$D3563-Ações!$K3563)/Ações!$D3563,0)</f>
        <v>0</v>
      </c>
      <c r="D3563" s="46">
        <f>(Ações!$O3563)/0.06</f>
        <v>0</v>
      </c>
      <c r="E3563" s="47">
        <f>IFERROR((Ações!$F3563-Ações!$K3563)/Ações!$F3563,0)</f>
        <v>0</v>
      </c>
      <c r="F3563" s="46" t="str">
        <f>IF(OR(Ações!$N3563&lt;0,Ações!$M3563&lt;0),"",(22.5*Ações!$M3563*Ações!$N3563)^0.5)</f>
        <v/>
      </c>
      <c r="G3563" s="47">
        <f>IFERROR((Ações!$H3563-Ações!$K3563)/Ações!$H3563,0)</f>
        <v>0</v>
      </c>
      <c r="H3563" s="48">
        <f>IFERROR(Ações!$I3563/(Ações!$P3563-Table_1[[#This Row],[CAGR LUCRO 5A]]),0)</f>
        <v>0</v>
      </c>
      <c r="I3563" s="48">
        <f>IF(Ações!$S3563&lt;0,"",Ações!$O3563*(1+Ações!$S3563))</f>
        <v>0</v>
      </c>
      <c r="J3563" s="49">
        <f>IFERROR(IF(Ações!$B3563="","",(VLOOKUP(Table_1[[#This Row],[AÇÕES]],'Dados Status Invest STOCKS'!A3549:AD4164,4)/Table_1[[#This Row],[LPA]]))/100,0)</f>
        <v>5.2857142857142853E-2</v>
      </c>
      <c r="K3563" s="64">
        <f>IFERROR(IF(Ações!$B3563="","",VLOOKUP(Table_1[[#This Row],[AÇÕES]],'Dados Status Invest STOCKS'!A3549:AD4164,2)),0)</f>
        <v>1.65</v>
      </c>
      <c r="L3563" s="65">
        <f>IFERROR(IF(Ações!$B3563="","",VLOOKUP(Table_1[[#This Row],[AÇÕES]],'Dados Status Invest STOCKS'!A3549:AD4164,3)/100),0)</f>
        <v>0</v>
      </c>
      <c r="M3563" s="66">
        <f>IFERROR(IF(Ações!$B3563="","",VLOOKUP(Table_1[[#This Row],[AÇÕES]],'Dados Status Invest STOCKS'!A3549:AD4164,28)),0)</f>
        <v>-0.56000000000000005</v>
      </c>
      <c r="N3563" s="66">
        <f>IFERROR(IF(Ações!$B3563="","",VLOOKUP(Table_1[[#This Row],[AÇÕES]],'Dados Status Invest STOCKS'!A3549:AD4164,27)),0)</f>
        <v>1</v>
      </c>
      <c r="O3563" s="66">
        <f>IFERROR(IF(Ações!$L3563="","",Ações!$K3563*Ações!$L3563),0)</f>
        <v>0</v>
      </c>
      <c r="P3563" s="67">
        <f t="shared" si="55"/>
        <v>0.06</v>
      </c>
      <c r="Q3563" s="67">
        <f>IFERROR(Ações!$O3563/Ações!$M3563,0)</f>
        <v>0</v>
      </c>
      <c r="R3563" s="67">
        <f>IFERROR(IF(Ações!$B3563="","",VLOOKUP(Table_1[[#This Row],[AÇÕES]],'Dados Status Invest STOCKS'!A3549:AD4164,18)/100),0)</f>
        <v>-0.5554</v>
      </c>
      <c r="S3563" s="65">
        <f>IFERROR(IF(Ações!$B3563="","",VLOOKUP(Table_1[[#This Row],[AÇÕES]],'Dados Status Invest STOCKS'!A3549:AD4164,25)/100),0)</f>
        <v>0</v>
      </c>
      <c r="T3563" s="67">
        <f>(1-Ações!$Q3563)*Ações!$R3563</f>
        <v>-0.5554</v>
      </c>
      <c r="U3563" s="68">
        <f>IF(Ações!$S3563=0,Ações!$T3563,IF(Ações!$T3563=0,Ações!$S3563,AVERAGE(Ações!$S3563,Ações!$T3563)))</f>
        <v>-0.5554</v>
      </c>
    </row>
    <row r="3564" spans="2:21" ht="15" customHeight="1" x14ac:dyDescent="0.2">
      <c r="B3564" s="63" t="str">
        <f>IFERROR('Dados Status Invest STOCKS'!A3551,"-")</f>
        <v>PBPB</v>
      </c>
      <c r="C3564" s="45">
        <f>IFERROR((Ações!$D3564-Ações!$K3564)/Ações!$D3564,0)</f>
        <v>0</v>
      </c>
      <c r="D3564" s="46">
        <f>(Ações!$O3564)/0.06</f>
        <v>0</v>
      </c>
      <c r="E3564" s="47">
        <f>IFERROR((Ações!$F3564-Ações!$K3564)/Ações!$F3564,0)</f>
        <v>0</v>
      </c>
      <c r="F3564" s="46" t="str">
        <f>IF(OR(Ações!$N3564&lt;0,Ações!$M3564&lt;0),"",(22.5*Ações!$M3564*Ações!$N3564)^0.5)</f>
        <v/>
      </c>
      <c r="G3564" s="47">
        <f>IFERROR((Ações!$H3564-Ações!$K3564)/Ações!$H3564,0)</f>
        <v>0</v>
      </c>
      <c r="H3564" s="48">
        <f>IFERROR(Ações!$I3564/(Ações!$P3564-Table_1[[#This Row],[CAGR LUCRO 5A]]),0)</f>
        <v>0</v>
      </c>
      <c r="I3564" s="48">
        <f>IF(Ações!$S3564&lt;0,"",Ações!$O3564*(1+Ações!$S3564))</f>
        <v>0</v>
      </c>
      <c r="J3564" s="49">
        <f>IFERROR(IF(Ações!$B3564="","",(VLOOKUP(Table_1[[#This Row],[AÇÕES]],'Dados Status Invest STOCKS'!A3550:AD4165,4)/Table_1[[#This Row],[LPA]]))/100,0)</f>
        <v>3.2595419847328236E-2</v>
      </c>
      <c r="K3564" s="64">
        <f>IFERROR(IF(Ações!$B3564="","",VLOOKUP(Table_1[[#This Row],[AÇÕES]],'Dados Status Invest STOCKS'!A3550:AD4165,2)),0)</f>
        <v>5.6</v>
      </c>
      <c r="L3564" s="65">
        <f>IFERROR(IF(Ações!$B3564="","",VLOOKUP(Table_1[[#This Row],[AÇÕES]],'Dados Status Invest STOCKS'!A3550:AD4165,3)/100),0)</f>
        <v>0</v>
      </c>
      <c r="M3564" s="66">
        <f>IFERROR(IF(Ações!$B3564="","",VLOOKUP(Table_1[[#This Row],[AÇÕES]],'Dados Status Invest STOCKS'!A3550:AD4165,28)),0)</f>
        <v>-1.31</v>
      </c>
      <c r="N3564" s="66">
        <f>IFERROR(IF(Ações!$B3564="","",VLOOKUP(Table_1[[#This Row],[AÇÕES]],'Dados Status Invest STOCKS'!A3550:AD4165,27)),0)</f>
        <v>-0.01</v>
      </c>
      <c r="O3564" s="66">
        <f>IFERROR(IF(Ações!$L3564="","",Ações!$K3564*Ações!$L3564),0)</f>
        <v>0</v>
      </c>
      <c r="P3564" s="67">
        <f t="shared" si="55"/>
        <v>0.06</v>
      </c>
      <c r="Q3564" s="67">
        <f>IFERROR(Ações!$O3564/Ações!$M3564,0)</f>
        <v>0</v>
      </c>
      <c r="R3564" s="67">
        <f>IFERROR(IF(Ações!$B3564="","",VLOOKUP(Table_1[[#This Row],[AÇÕES]],'Dados Status Invest STOCKS'!A3550:AD4165,18)/100),0)</f>
        <v>-164.03479999999999</v>
      </c>
      <c r="S3564" s="65">
        <f>IFERROR(IF(Ações!$B3564="","",VLOOKUP(Table_1[[#This Row],[AÇÕES]],'Dados Status Invest STOCKS'!A3550:AD4165,25)/100),0)</f>
        <v>0</v>
      </c>
      <c r="T3564" s="67">
        <f>(1-Ações!$Q3564)*Ações!$R3564</f>
        <v>-164.03479999999999</v>
      </c>
      <c r="U3564" s="68">
        <f>IF(Ações!$S3564=0,Ações!$T3564,IF(Ações!$T3564=0,Ações!$S3564,AVERAGE(Ações!$S3564,Ações!$T3564)))</f>
        <v>-164.03479999999999</v>
      </c>
    </row>
    <row r="3565" spans="2:21" ht="15" customHeight="1" x14ac:dyDescent="0.2">
      <c r="B3565" s="63" t="str">
        <f>IFERROR('Dados Status Invest STOCKS'!A3552,"-")</f>
        <v>PBR</v>
      </c>
      <c r="C3565" s="45">
        <f>IFERROR((Ações!$D3565-Ações!$K3565)/Ações!$D3565,0)</f>
        <v>0.66405375139977607</v>
      </c>
      <c r="D3565" s="46">
        <f>(Ações!$O3565)/0.06</f>
        <v>37.625066666666669</v>
      </c>
      <c r="E3565" s="47">
        <f>IFERROR((Ações!$F3565-Ações!$K3565)/Ações!$F3565,0)</f>
        <v>0.17489447194082577</v>
      </c>
      <c r="F3565" s="46">
        <f>IF(OR(Ações!$N3565&lt;0,Ações!$M3565&lt;0),"",(22.5*Ações!$M3565*Ações!$N3565)^0.5)</f>
        <v>15.319252592734411</v>
      </c>
      <c r="G3565" s="47">
        <f>IFERROR((Ações!$H3565-Ações!$K3565)/Ações!$H3565,0)</f>
        <v>0.66405375139977607</v>
      </c>
      <c r="H3565" s="48">
        <f>IFERROR(Ações!$I3565/(Ações!$P3565-Table_1[[#This Row],[CAGR LUCRO 5A]]),0)</f>
        <v>37.625066666666669</v>
      </c>
      <c r="I3565" s="48">
        <f>IF(Ações!$S3565&lt;0,"",Ações!$O3565*(1+Ações!$S3565))</f>
        <v>2.257504</v>
      </c>
      <c r="J3565" s="49">
        <f>IFERROR(IF(Ações!$B3565="","",(VLOOKUP(Table_1[[#This Row],[AÇÕES]],'Dados Status Invest STOCKS'!A3551:AD4166,4)/Table_1[[#This Row],[LPA]]))/100,0)</f>
        <v>8.6446280991735541E-2</v>
      </c>
      <c r="K3565" s="64">
        <f>IFERROR(IF(Ações!$B3565="","",VLOOKUP(Table_1[[#This Row],[AÇÕES]],'Dados Status Invest STOCKS'!A3551:AD4166,2)),0)</f>
        <v>12.64</v>
      </c>
      <c r="L3565" s="65">
        <f>IFERROR(IF(Ações!$B3565="","",VLOOKUP(Table_1[[#This Row],[AÇÕES]],'Dados Status Invest STOCKS'!A3551:AD4166,3)/100),0)</f>
        <v>0.17859999999999998</v>
      </c>
      <c r="M3565" s="66">
        <f>IFERROR(IF(Ações!$B3565="","",VLOOKUP(Table_1[[#This Row],[AÇÕES]],'Dados Status Invest STOCKS'!A3551:AD4166,28)),0)</f>
        <v>1.21</v>
      </c>
      <c r="N3565" s="66">
        <f>IFERROR(IF(Ações!$B3565="","",VLOOKUP(Table_1[[#This Row],[AÇÕES]],'Dados Status Invest STOCKS'!A3551:AD4166,27)),0)</f>
        <v>8.6199999999999992</v>
      </c>
      <c r="O3565" s="66">
        <f>IFERROR(IF(Ações!$L3565="","",Ações!$K3565*Ações!$L3565),0)</f>
        <v>2.257504</v>
      </c>
      <c r="P3565" s="67">
        <f t="shared" si="55"/>
        <v>0.06</v>
      </c>
      <c r="Q3565" s="67">
        <f>IFERROR(Ações!$O3565/Ações!$M3565,0)</f>
        <v>1.8657057851239669</v>
      </c>
      <c r="R3565" s="67">
        <f>IFERROR(IF(Ações!$B3565="","",VLOOKUP(Table_1[[#This Row],[AÇÕES]],'Dados Status Invest STOCKS'!A3551:AD4166,18)/100),0)</f>
        <v>0.14029999999999998</v>
      </c>
      <c r="S3565" s="65">
        <f>IFERROR(IF(Ações!$B3565="","",VLOOKUP(Table_1[[#This Row],[AÇÕES]],'Dados Status Invest STOCKS'!A3551:AD4166,25)/100),0)</f>
        <v>0</v>
      </c>
      <c r="T3565" s="67">
        <f>(1-Ações!$Q3565)*Ações!$R3565</f>
        <v>-0.12145852165289255</v>
      </c>
      <c r="U3565" s="68">
        <f>IF(Ações!$S3565=0,Ações!$T3565,IF(Ações!$T3565=0,Ações!$S3565,AVERAGE(Ações!$S3565,Ações!$T3565)))</f>
        <v>-0.12145852165289255</v>
      </c>
    </row>
    <row r="3566" spans="2:21" ht="15" customHeight="1" x14ac:dyDescent="0.2">
      <c r="B3566" s="63" t="str">
        <f>IFERROR('Dados Status Invest STOCKS'!A3553,"-")</f>
        <v>PBT</v>
      </c>
      <c r="C3566" s="45">
        <f>IFERROR((Ações!$D3566-Ações!$K3566)/Ações!$D3566,0)</f>
        <v>-2.0927835051546388</v>
      </c>
      <c r="D3566" s="46">
        <f>(Ações!$O3566)/0.06</f>
        <v>3.8315000000000001</v>
      </c>
      <c r="E3566" s="47">
        <f>IFERROR((Ações!$F3566-Ações!$K3566)/Ações!$F3566,0)</f>
        <v>-54.861435713737258</v>
      </c>
      <c r="F3566" s="46">
        <f>IF(OR(Ações!$N3566&lt;0,Ações!$M3566&lt;0),"",(22.5*Ações!$M3566*Ações!$N3566)^0.5)</f>
        <v>0.21213203435596426</v>
      </c>
      <c r="G3566" s="47">
        <f>IFERROR((Ações!$H3566-Ações!$K3566)/Ações!$H3566,0)</f>
        <v>0</v>
      </c>
      <c r="H3566" s="48">
        <f>IFERROR(Ações!$I3566/(Ações!$P3566-Table_1[[#This Row],[CAGR LUCRO 5A]]),0)</f>
        <v>0</v>
      </c>
      <c r="I3566" s="48" t="str">
        <f>IF(Ações!$S3566&lt;0,"",Ações!$O3566*(1+Ações!$S3566))</f>
        <v/>
      </c>
      <c r="J3566" s="49">
        <f>IFERROR(IF(Ações!$B3566="","",(VLOOKUP(Table_1[[#This Row],[AÇÕES]],'Dados Status Invest STOCKS'!A3552:AD4167,4)/Table_1[[#This Row],[LPA]]))/100,0)</f>
        <v>2.9655</v>
      </c>
      <c r="K3566" s="64">
        <f>IFERROR(IF(Ações!$B3566="","",VLOOKUP(Table_1[[#This Row],[AÇÕES]],'Dados Status Invest STOCKS'!A3552:AD4167,2)),0)</f>
        <v>11.85</v>
      </c>
      <c r="L3566" s="65">
        <f>IFERROR(IF(Ações!$B3566="","",VLOOKUP(Table_1[[#This Row],[AÇÕES]],'Dados Status Invest STOCKS'!A3552:AD4167,3)/100),0)</f>
        <v>1.9400000000000001E-2</v>
      </c>
      <c r="M3566" s="66">
        <f>IFERROR(IF(Ações!$B3566="","",VLOOKUP(Table_1[[#This Row],[AÇÕES]],'Dados Status Invest STOCKS'!A3552:AD4167,28)),0)</f>
        <v>0.2</v>
      </c>
      <c r="N3566" s="66">
        <f>IFERROR(IF(Ações!$B3566="","",VLOOKUP(Table_1[[#This Row],[AÇÕES]],'Dados Status Invest STOCKS'!A3552:AD4167,27)),0)</f>
        <v>0.01</v>
      </c>
      <c r="O3566" s="66">
        <f>IFERROR(IF(Ações!$L3566="","",Ações!$K3566*Ações!$L3566),0)</f>
        <v>0.22989000000000001</v>
      </c>
      <c r="P3566" s="67">
        <f t="shared" si="55"/>
        <v>0.06</v>
      </c>
      <c r="Q3566" s="67">
        <f>IFERROR(Ações!$O3566/Ações!$M3566,0)</f>
        <v>1.1494500000000001</v>
      </c>
      <c r="R3566" s="67">
        <f>IFERROR(IF(Ações!$B3566="","",VLOOKUP(Table_1[[#This Row],[AÇÕES]],'Dados Status Invest STOCKS'!A3552:AD4167,18)/100),0)</f>
        <v>26.881799999999998</v>
      </c>
      <c r="S3566" s="65">
        <f>IFERROR(IF(Ações!$B3566="","",VLOOKUP(Table_1[[#This Row],[AÇÕES]],'Dados Status Invest STOCKS'!A3552:AD4167,25)/100),0)</f>
        <v>-7.3499999999999996E-2</v>
      </c>
      <c r="T3566" s="67">
        <f>(1-Ações!$Q3566)*Ações!$R3566</f>
        <v>-4.0174850100000024</v>
      </c>
      <c r="U3566" s="68">
        <f>IF(Ações!$S3566=0,Ações!$T3566,IF(Ações!$T3566=0,Ações!$S3566,AVERAGE(Ações!$S3566,Ações!$T3566)))</f>
        <v>-2.0454925050000012</v>
      </c>
    </row>
    <row r="3567" spans="2:21" ht="15" customHeight="1" x14ac:dyDescent="0.2">
      <c r="B3567" s="63" t="str">
        <f>IFERROR('Dados Status Invest STOCKS'!A3554,"-")</f>
        <v>PBY</v>
      </c>
      <c r="C3567" s="45">
        <f>IFERROR((Ações!$D3567-Ações!$K3567)/Ações!$D3567,0)</f>
        <v>0</v>
      </c>
      <c r="D3567" s="46">
        <f>(Ações!$O3567)/0.06</f>
        <v>0</v>
      </c>
      <c r="E3567" s="47">
        <f>IFERROR((Ações!$F3567-Ações!$K3567)/Ações!$F3567,0)</f>
        <v>-3.196108114562525E-2</v>
      </c>
      <c r="F3567" s="46">
        <f>IF(OR(Ações!$N3567&lt;0,Ações!$M3567&lt;0),"",(22.5*Ações!$M3567*Ações!$N3567)^0.5)</f>
        <v>24.225719803547634</v>
      </c>
      <c r="G3567" s="47">
        <f>IFERROR((Ações!$H3567-Ações!$K3567)/Ações!$H3567,0)</f>
        <v>0</v>
      </c>
      <c r="H3567" s="48">
        <f>IFERROR(Ações!$I3567/(Ações!$P3567-Table_1[[#This Row],[CAGR LUCRO 5A]]),0)</f>
        <v>0</v>
      </c>
      <c r="I3567" s="48">
        <f>IF(Ações!$S3567&lt;0,"",Ações!$O3567*(1+Ações!$S3567))</f>
        <v>0</v>
      </c>
      <c r="J3567" s="49">
        <f>IFERROR(IF(Ações!$B3567="","",(VLOOKUP(Table_1[[#This Row],[AÇÕES]],'Dados Status Invest STOCKS'!A3553:AD4168,4)/Table_1[[#This Row],[LPA]]))/100,0)</f>
        <v>3.7635658914728684E-2</v>
      </c>
      <c r="K3567" s="64">
        <f>IFERROR(IF(Ações!$B3567="","",VLOOKUP(Table_1[[#This Row],[AÇÕES]],'Dados Status Invest STOCKS'!A3553:AD4168,2)),0)</f>
        <v>25</v>
      </c>
      <c r="L3567" s="65">
        <f>IFERROR(IF(Ações!$B3567="","",VLOOKUP(Table_1[[#This Row],[AÇÕES]],'Dados Status Invest STOCKS'!A3553:AD4168,3)/100),0)</f>
        <v>0</v>
      </c>
      <c r="M3567" s="66">
        <f>IFERROR(IF(Ações!$B3567="","",VLOOKUP(Table_1[[#This Row],[AÇÕES]],'Dados Status Invest STOCKS'!A3553:AD4168,28)),0)</f>
        <v>2.58</v>
      </c>
      <c r="N3567" s="66">
        <f>IFERROR(IF(Ações!$B3567="","",VLOOKUP(Table_1[[#This Row],[AÇÕES]],'Dados Status Invest STOCKS'!A3553:AD4168,27)),0)</f>
        <v>10.11</v>
      </c>
      <c r="O3567" s="66">
        <f>IFERROR(IF(Ações!$L3567="","",Ações!$K3567*Ações!$L3567),0)</f>
        <v>0</v>
      </c>
      <c r="P3567" s="67">
        <f t="shared" si="55"/>
        <v>0.06</v>
      </c>
      <c r="Q3567" s="67">
        <f>IFERROR(Ações!$O3567/Ações!$M3567,0)</f>
        <v>0</v>
      </c>
      <c r="R3567" s="67">
        <f>IFERROR(IF(Ações!$B3567="","",VLOOKUP(Table_1[[#This Row],[AÇÕES]],'Dados Status Invest STOCKS'!A3553:AD4168,18)/100),0)</f>
        <v>0.25459999999999999</v>
      </c>
      <c r="S3567" s="65">
        <f>IFERROR(IF(Ações!$B3567="","",VLOOKUP(Table_1[[#This Row],[AÇÕES]],'Dados Status Invest STOCKS'!A3553:AD4168,25)/100),0)</f>
        <v>0.56289999999999996</v>
      </c>
      <c r="T3567" s="67">
        <f>(1-Ações!$Q3567)*Ações!$R3567</f>
        <v>0.25459999999999999</v>
      </c>
      <c r="U3567" s="68">
        <f>IF(Ações!$S3567=0,Ações!$T3567,IF(Ações!$T3567=0,Ações!$S3567,AVERAGE(Ações!$S3567,Ações!$T3567)))</f>
        <v>0.40874999999999995</v>
      </c>
    </row>
    <row r="3568" spans="2:21" ht="15" customHeight="1" x14ac:dyDescent="0.2">
      <c r="B3568" s="63" t="str">
        <f>IFERROR('Dados Status Invest STOCKS'!A3555,"-")</f>
        <v>PBYI</v>
      </c>
      <c r="C3568" s="45">
        <f>IFERROR((Ações!$D3568-Ações!$K3568)/Ações!$D3568,0)</f>
        <v>0</v>
      </c>
      <c r="D3568" s="46">
        <f>(Ações!$O3568)/0.06</f>
        <v>0</v>
      </c>
      <c r="E3568" s="47">
        <f>IFERROR((Ações!$F3568-Ações!$K3568)/Ações!$F3568,0)</f>
        <v>0</v>
      </c>
      <c r="F3568" s="46" t="str">
        <f>IF(OR(Ações!$N3568&lt;0,Ações!$M3568&lt;0),"",(22.5*Ações!$M3568*Ações!$N3568)^0.5)</f>
        <v/>
      </c>
      <c r="G3568" s="47">
        <f>IFERROR((Ações!$H3568-Ações!$K3568)/Ações!$H3568,0)</f>
        <v>0</v>
      </c>
      <c r="H3568" s="48">
        <f>IFERROR(Ações!$I3568/(Ações!$P3568-Table_1[[#This Row],[CAGR LUCRO 5A]]),0)</f>
        <v>0</v>
      </c>
      <c r="I3568" s="48">
        <f>IF(Ações!$S3568&lt;0,"",Ações!$O3568*(1+Ações!$S3568))</f>
        <v>0</v>
      </c>
      <c r="J3568" s="49">
        <f>IFERROR(IF(Ações!$B3568="","",(VLOOKUP(Table_1[[#This Row],[AÇÕES]],'Dados Status Invest STOCKS'!A3554:AD4169,4)/Table_1[[#This Row],[LPA]]))/100,0)</f>
        <v>1.745762711864407E-2</v>
      </c>
      <c r="K3568" s="64">
        <f>IFERROR(IF(Ações!$B3568="","",VLOOKUP(Table_1[[#This Row],[AÇÕES]],'Dados Status Invest STOCKS'!A3554:AD4169,2)),0)</f>
        <v>2.4300000000000002</v>
      </c>
      <c r="L3568" s="65">
        <f>IFERROR(IF(Ações!$B3568="","",VLOOKUP(Table_1[[#This Row],[AÇÕES]],'Dados Status Invest STOCKS'!A3554:AD4169,3)/100),0)</f>
        <v>0</v>
      </c>
      <c r="M3568" s="66">
        <f>IFERROR(IF(Ações!$B3568="","",VLOOKUP(Table_1[[#This Row],[AÇÕES]],'Dados Status Invest STOCKS'!A3554:AD4169,28)),0)</f>
        <v>-1.18</v>
      </c>
      <c r="N3568" s="66">
        <f>IFERROR(IF(Ações!$B3568="","",VLOOKUP(Table_1[[#This Row],[AÇÕES]],'Dados Status Invest STOCKS'!A3554:AD4169,27)),0)</f>
        <v>-0.27</v>
      </c>
      <c r="O3568" s="66">
        <f>IFERROR(IF(Ações!$L3568="","",Ações!$K3568*Ações!$L3568),0)</f>
        <v>0</v>
      </c>
      <c r="P3568" s="67">
        <f t="shared" si="55"/>
        <v>0.06</v>
      </c>
      <c r="Q3568" s="67">
        <f>IFERROR(Ações!$O3568/Ações!$M3568,0)</f>
        <v>0</v>
      </c>
      <c r="R3568" s="67">
        <f>IFERROR(IF(Ações!$B3568="","",VLOOKUP(Table_1[[#This Row],[AÇÕES]],'Dados Status Invest STOCKS'!A3554:AD4169,18)/100),0)</f>
        <v>-4.4263000000000003</v>
      </c>
      <c r="S3568" s="65">
        <f>IFERROR(IF(Ações!$B3568="","",VLOOKUP(Table_1[[#This Row],[AÇÕES]],'Dados Status Invest STOCKS'!A3554:AD4169,25)/100),0)</f>
        <v>0</v>
      </c>
      <c r="T3568" s="67">
        <f>(1-Ações!$Q3568)*Ações!$R3568</f>
        <v>-4.4263000000000003</v>
      </c>
      <c r="U3568" s="68">
        <f>IF(Ações!$S3568=0,Ações!$T3568,IF(Ações!$T3568=0,Ações!$S3568,AVERAGE(Ações!$S3568,Ações!$T3568)))</f>
        <v>-4.4263000000000003</v>
      </c>
    </row>
    <row r="3569" spans="2:21" ht="15" customHeight="1" x14ac:dyDescent="0.2">
      <c r="B3569" s="63" t="str">
        <f>IFERROR('Dados Status Invest STOCKS'!A3556,"-")</f>
        <v>PCAR</v>
      </c>
      <c r="C3569" s="45">
        <f>IFERROR((Ações!$D3569-Ações!$K3569)/Ações!$D3569,0)</f>
        <v>-0.9230769230769228</v>
      </c>
      <c r="D3569" s="46">
        <f>(Ações!$O3569)/0.06</f>
        <v>47.39800000000001</v>
      </c>
      <c r="E3569" s="47">
        <f>IFERROR((Ações!$F3569-Ações!$K3569)/Ações!$F3569,0)</f>
        <v>-0.49970675063011594</v>
      </c>
      <c r="F3569" s="46">
        <f>IF(OR(Ações!$N3569&lt;0,Ações!$M3569&lt;0),"",(22.5*Ações!$M3569*Ações!$N3569)^0.5)</f>
        <v>60.778548847434656</v>
      </c>
      <c r="G3569" s="47">
        <f>IFERROR((Ações!$H3569-Ações!$K3569)/Ações!$H3569,0)</f>
        <v>0</v>
      </c>
      <c r="H3569" s="48">
        <f>IFERROR(Ações!$I3569/(Ações!$P3569-Table_1[[#This Row],[CAGR LUCRO 5A]]),0)</f>
        <v>0</v>
      </c>
      <c r="I3569" s="48" t="str">
        <f>IF(Ações!$S3569&lt;0,"",Ações!$O3569*(1+Ações!$S3569))</f>
        <v/>
      </c>
      <c r="J3569" s="49">
        <f>IFERROR(IF(Ações!$B3569="","",(VLOOKUP(Table_1[[#This Row],[AÇÕES]],'Dados Status Invest STOCKS'!A3555:AD4170,4)/Table_1[[#This Row],[LPA]]))/100,0)</f>
        <v>3.6023856858846917E-2</v>
      </c>
      <c r="K3569" s="64">
        <f>IFERROR(IF(Ações!$B3569="","",VLOOKUP(Table_1[[#This Row],[AÇÕES]],'Dados Status Invest STOCKS'!A3555:AD4170,2)),0)</f>
        <v>91.15</v>
      </c>
      <c r="L3569" s="65">
        <f>IFERROR(IF(Ações!$B3569="","",VLOOKUP(Table_1[[#This Row],[AÇÕES]],'Dados Status Invest STOCKS'!A3555:AD4170,3)/100),0)</f>
        <v>3.1200000000000002E-2</v>
      </c>
      <c r="M3569" s="66">
        <f>IFERROR(IF(Ações!$B3569="","",VLOOKUP(Table_1[[#This Row],[AÇÕES]],'Dados Status Invest STOCKS'!A3555:AD4170,28)),0)</f>
        <v>5.03</v>
      </c>
      <c r="N3569" s="66">
        <f>IFERROR(IF(Ações!$B3569="","",VLOOKUP(Table_1[[#This Row],[AÇÕES]],'Dados Status Invest STOCKS'!A3555:AD4170,27)),0)</f>
        <v>32.64</v>
      </c>
      <c r="O3569" s="66">
        <f>IFERROR(IF(Ações!$L3569="","",Ações!$K3569*Ações!$L3569),0)</f>
        <v>2.8438800000000004</v>
      </c>
      <c r="P3569" s="67">
        <f t="shared" si="55"/>
        <v>0.06</v>
      </c>
      <c r="Q3569" s="67">
        <f>IFERROR(Ações!$O3569/Ações!$M3569,0)</f>
        <v>0.56538369781312137</v>
      </c>
      <c r="R3569" s="67">
        <f>IFERROR(IF(Ações!$B3569="","",VLOOKUP(Table_1[[#This Row],[AÇÕES]],'Dados Status Invest STOCKS'!A3555:AD4170,18)/100),0)</f>
        <v>0.15410000000000001</v>
      </c>
      <c r="S3569" s="65">
        <f>IFERROR(IF(Ações!$B3569="","",VLOOKUP(Table_1[[#This Row],[AÇÕES]],'Dados Status Invest STOCKS'!A3555:AD4170,25)/100),0)</f>
        <v>-4.1399999999999999E-2</v>
      </c>
      <c r="T3569" s="67">
        <f>(1-Ações!$Q3569)*Ações!$R3569</f>
        <v>6.6974372166998003E-2</v>
      </c>
      <c r="U3569" s="68">
        <f>IF(Ações!$S3569=0,Ações!$T3569,IF(Ações!$T3569=0,Ações!$S3569,AVERAGE(Ações!$S3569,Ações!$T3569)))</f>
        <v>1.2787186083499002E-2</v>
      </c>
    </row>
    <row r="3570" spans="2:21" ht="15" customHeight="1" x14ac:dyDescent="0.2">
      <c r="B3570" s="63" t="str">
        <f>IFERROR('Dados Status Invest STOCKS'!A3557,"-")</f>
        <v>PCB</v>
      </c>
      <c r="C3570" s="45">
        <f>IFERROR((Ações!$D3570-Ações!$K3570)/Ações!$D3570,0)</f>
        <v>-2.1746031746031744</v>
      </c>
      <c r="D3570" s="46">
        <f>(Ações!$O3570)/0.06</f>
        <v>7.3205999999999998</v>
      </c>
      <c r="E3570" s="47">
        <f>IFERROR((Ações!$F3570-Ações!$K3570)/Ações!$F3570,0)</f>
        <v>0.22075743270478099</v>
      </c>
      <c r="F3570" s="46">
        <f>IF(OR(Ações!$N3570&lt;0,Ações!$M3570&lt;0),"",(22.5*Ações!$M3570*Ações!$N3570)^0.5)</f>
        <v>29.823832751676971</v>
      </c>
      <c r="G3570" s="47">
        <f>IFERROR((Ações!$H3570-Ações!$K3570)/Ações!$H3570,0)</f>
        <v>-2.1746031746031744</v>
      </c>
      <c r="H3570" s="48">
        <f>IFERROR(Ações!$I3570/(Ações!$P3570-Table_1[[#This Row],[CAGR LUCRO 5A]]),0)</f>
        <v>7.3205999999999998</v>
      </c>
      <c r="I3570" s="48">
        <f>IF(Ações!$S3570&lt;0,"",Ações!$O3570*(1+Ações!$S3570))</f>
        <v>0.43923599999999996</v>
      </c>
      <c r="J3570" s="49">
        <f>IFERROR(IF(Ações!$B3570="","",(VLOOKUP(Table_1[[#This Row],[AÇÕES]],'Dados Status Invest STOCKS'!A3556:AD4171,4)/Table_1[[#This Row],[LPA]]))/100,0)</f>
        <v>4.1308016877637126E-2</v>
      </c>
      <c r="K3570" s="64">
        <f>IFERROR(IF(Ações!$B3570="","",VLOOKUP(Table_1[[#This Row],[AÇÕES]],'Dados Status Invest STOCKS'!A3556:AD4171,2)),0)</f>
        <v>23.24</v>
      </c>
      <c r="L3570" s="65">
        <f>IFERROR(IF(Ações!$B3570="","",VLOOKUP(Table_1[[#This Row],[AÇÕES]],'Dados Status Invest STOCKS'!A3556:AD4171,3)/100),0)</f>
        <v>1.89E-2</v>
      </c>
      <c r="M3570" s="66">
        <f>IFERROR(IF(Ações!$B3570="","",VLOOKUP(Table_1[[#This Row],[AÇÕES]],'Dados Status Invest STOCKS'!A3556:AD4171,28)),0)</f>
        <v>2.37</v>
      </c>
      <c r="N3570" s="66">
        <f>IFERROR(IF(Ações!$B3570="","",VLOOKUP(Table_1[[#This Row],[AÇÕES]],'Dados Status Invest STOCKS'!A3556:AD4171,27)),0)</f>
        <v>16.68</v>
      </c>
      <c r="O3570" s="66">
        <f>IFERROR(IF(Ações!$L3570="","",Ações!$K3570*Ações!$L3570),0)</f>
        <v>0.43923599999999996</v>
      </c>
      <c r="P3570" s="67">
        <f t="shared" si="55"/>
        <v>0.06</v>
      </c>
      <c r="Q3570" s="67">
        <f>IFERROR(Ações!$O3570/Ações!$M3570,0)</f>
        <v>0.18533164556962023</v>
      </c>
      <c r="R3570" s="67">
        <f>IFERROR(IF(Ações!$B3570="","",VLOOKUP(Table_1[[#This Row],[AÇÕES]],'Dados Status Invest STOCKS'!A3556:AD4171,18)/100),0)</f>
        <v>0.14219999999999999</v>
      </c>
      <c r="S3570" s="65">
        <f>IFERROR(IF(Ações!$B3570="","",VLOOKUP(Table_1[[#This Row],[AÇÕES]],'Dados Status Invest STOCKS'!A3556:AD4171,25)/100),0)</f>
        <v>0</v>
      </c>
      <c r="T3570" s="67">
        <f>(1-Ações!$Q3570)*Ações!$R3570</f>
        <v>0.11584583999999999</v>
      </c>
      <c r="U3570" s="68">
        <f>IF(Ações!$S3570=0,Ações!$T3570,IF(Ações!$T3570=0,Ações!$S3570,AVERAGE(Ações!$S3570,Ações!$T3570)))</f>
        <v>0.11584583999999999</v>
      </c>
    </row>
    <row r="3571" spans="2:21" ht="15" customHeight="1" x14ac:dyDescent="0.2">
      <c r="B3571" s="63" t="str">
        <f>IFERROR('Dados Status Invest STOCKS'!A3558,"-")</f>
        <v>PCG</v>
      </c>
      <c r="C3571" s="45">
        <f>IFERROR((Ações!$D3571-Ações!$K3571)/Ações!$D3571,0)</f>
        <v>0</v>
      </c>
      <c r="D3571" s="46">
        <f>(Ações!$O3571)/0.06</f>
        <v>0</v>
      </c>
      <c r="E3571" s="47">
        <f>IFERROR((Ações!$F3571-Ações!$K3571)/Ações!$F3571,0)</f>
        <v>0</v>
      </c>
      <c r="F3571" s="46" t="str">
        <f>IF(OR(Ações!$N3571&lt;0,Ações!$M3571&lt;0),"",(22.5*Ações!$M3571*Ações!$N3571)^0.5)</f>
        <v/>
      </c>
      <c r="G3571" s="47">
        <f>IFERROR((Ações!$H3571-Ações!$K3571)/Ações!$H3571,0)</f>
        <v>0</v>
      </c>
      <c r="H3571" s="48">
        <f>IFERROR(Ações!$I3571/(Ações!$P3571-Table_1[[#This Row],[CAGR LUCRO 5A]]),0)</f>
        <v>0</v>
      </c>
      <c r="I3571" s="48">
        <f>IF(Ações!$S3571&lt;0,"",Ações!$O3571*(1+Ações!$S3571))</f>
        <v>0</v>
      </c>
      <c r="J3571" s="49">
        <f>IFERROR(IF(Ações!$B3571="","",(VLOOKUP(Table_1[[#This Row],[AÇÕES]],'Dados Status Invest STOCKS'!A3557:AD4172,4)/Table_1[[#This Row],[LPA]]))/100,0)</f>
        <v>3.4278947368421053</v>
      </c>
      <c r="K3571" s="64">
        <f>IFERROR(IF(Ações!$B3571="","",VLOOKUP(Table_1[[#This Row],[AÇÕES]],'Dados Status Invest STOCKS'!A3557:AD4172,2)),0)</f>
        <v>12.17</v>
      </c>
      <c r="L3571" s="65">
        <f>IFERROR(IF(Ações!$B3571="","",VLOOKUP(Table_1[[#This Row],[AÇÕES]],'Dados Status Invest STOCKS'!A3557:AD4172,3)/100),0)</f>
        <v>0</v>
      </c>
      <c r="M3571" s="66">
        <f>IFERROR(IF(Ações!$B3571="","",VLOOKUP(Table_1[[#This Row],[AÇÕES]],'Dados Status Invest STOCKS'!A3557:AD4172,28)),0)</f>
        <v>-0.19</v>
      </c>
      <c r="N3571" s="66">
        <f>IFERROR(IF(Ações!$B3571="","",VLOOKUP(Table_1[[#This Row],[AÇÕES]],'Dados Status Invest STOCKS'!A3557:AD4172,27)),0)</f>
        <v>10.31</v>
      </c>
      <c r="O3571" s="66">
        <f>IFERROR(IF(Ações!$L3571="","",Ações!$K3571*Ações!$L3571),0)</f>
        <v>0</v>
      </c>
      <c r="P3571" s="67">
        <f t="shared" si="55"/>
        <v>0.06</v>
      </c>
      <c r="Q3571" s="67">
        <f>IFERROR(Ações!$O3571/Ações!$M3571,0)</f>
        <v>0</v>
      </c>
      <c r="R3571" s="67">
        <f>IFERROR(IF(Ações!$B3571="","",VLOOKUP(Table_1[[#This Row],[AÇÕES]],'Dados Status Invest STOCKS'!A3557:AD4172,18)/100),0)</f>
        <v>-1.8100000000000002E-2</v>
      </c>
      <c r="S3571" s="65">
        <f>IFERROR(IF(Ações!$B3571="","",VLOOKUP(Table_1[[#This Row],[AÇÕES]],'Dados Status Invest STOCKS'!A3557:AD4172,25)/100),0)</f>
        <v>0</v>
      </c>
      <c r="T3571" s="67">
        <f>(1-Ações!$Q3571)*Ações!$R3571</f>
        <v>-1.8100000000000002E-2</v>
      </c>
      <c r="U3571" s="68">
        <f>IF(Ações!$S3571=0,Ações!$T3571,IF(Ações!$T3571=0,Ações!$S3571,AVERAGE(Ações!$S3571,Ações!$T3571)))</f>
        <v>-1.8100000000000002E-2</v>
      </c>
    </row>
    <row r="3572" spans="2:21" ht="15" customHeight="1" x14ac:dyDescent="0.2">
      <c r="B3572" s="63" t="str">
        <f>IFERROR('Dados Status Invest STOCKS'!A3559,"-")</f>
        <v>PCGU</v>
      </c>
      <c r="C3572" s="45">
        <f>IFERROR((Ações!$D3572-Ações!$K3572)/Ações!$D3572,0)</f>
        <v>0</v>
      </c>
      <c r="D3572" s="46">
        <f>(Ações!$O3572)/0.06</f>
        <v>0</v>
      </c>
      <c r="E3572" s="47">
        <f>IFERROR((Ações!$F3572-Ações!$K3572)/Ações!$F3572,0)</f>
        <v>0</v>
      </c>
      <c r="F3572" s="46" t="str">
        <f>IF(OR(Ações!$N3572&lt;0,Ações!$M3572&lt;0),"",(22.5*Ações!$M3572*Ações!$N3572)^0.5)</f>
        <v/>
      </c>
      <c r="G3572" s="47">
        <f>IFERROR((Ações!$H3572-Ações!$K3572)/Ações!$H3572,0)</f>
        <v>0</v>
      </c>
      <c r="H3572" s="48">
        <f>IFERROR(Ações!$I3572/(Ações!$P3572-Table_1[[#This Row],[CAGR LUCRO 5A]]),0)</f>
        <v>0</v>
      </c>
      <c r="I3572" s="48">
        <f>IF(Ações!$S3572&lt;0,"",Ações!$O3572*(1+Ações!$S3572))</f>
        <v>0</v>
      </c>
      <c r="J3572" s="49">
        <f>IFERROR(IF(Ações!$B3572="","",(VLOOKUP(Table_1[[#This Row],[AÇÕES]],'Dados Status Invest STOCKS'!A3558:AD4173,4)/Table_1[[#This Row],[LPA]]))/100,0)</f>
        <v>31.756315789473682</v>
      </c>
      <c r="K3572" s="64">
        <f>IFERROR(IF(Ações!$B3572="","",VLOOKUP(Table_1[[#This Row],[AÇÕES]],'Dados Status Invest STOCKS'!A3558:AD4173,2)),0)</f>
        <v>112.75</v>
      </c>
      <c r="L3572" s="65">
        <f>IFERROR(IF(Ações!$B3572="","",VLOOKUP(Table_1[[#This Row],[AÇÕES]],'Dados Status Invest STOCKS'!A3558:AD4173,3)/100),0)</f>
        <v>0</v>
      </c>
      <c r="M3572" s="66">
        <f>IFERROR(IF(Ações!$B3572="","",VLOOKUP(Table_1[[#This Row],[AÇÕES]],'Dados Status Invest STOCKS'!A3558:AD4173,28)),0)</f>
        <v>-0.19</v>
      </c>
      <c r="N3572" s="66">
        <f>IFERROR(IF(Ações!$B3572="","",VLOOKUP(Table_1[[#This Row],[AÇÕES]],'Dados Status Invest STOCKS'!A3558:AD4173,27)),0)</f>
        <v>10.31</v>
      </c>
      <c r="O3572" s="66">
        <f>IFERROR(IF(Ações!$L3572="","",Ações!$K3572*Ações!$L3572),0)</f>
        <v>0</v>
      </c>
      <c r="P3572" s="67">
        <f t="shared" si="55"/>
        <v>0.06</v>
      </c>
      <c r="Q3572" s="67">
        <f>IFERROR(Ações!$O3572/Ações!$M3572,0)</f>
        <v>0</v>
      </c>
      <c r="R3572" s="67">
        <f>IFERROR(IF(Ações!$B3572="","",VLOOKUP(Table_1[[#This Row],[AÇÕES]],'Dados Status Invest STOCKS'!A3558:AD4173,18)/100),0)</f>
        <v>-1.8100000000000002E-2</v>
      </c>
      <c r="S3572" s="65">
        <f>IFERROR(IF(Ações!$B3572="","",VLOOKUP(Table_1[[#This Row],[AÇÕES]],'Dados Status Invest STOCKS'!A3558:AD4173,25)/100),0)</f>
        <v>0</v>
      </c>
      <c r="T3572" s="67">
        <f>(1-Ações!$Q3572)*Ações!$R3572</f>
        <v>-1.8100000000000002E-2</v>
      </c>
      <c r="U3572" s="68">
        <f>IF(Ações!$S3572=0,Ações!$T3572,IF(Ações!$T3572=0,Ações!$S3572,AVERAGE(Ações!$S3572,Ações!$T3572)))</f>
        <v>-1.8100000000000002E-2</v>
      </c>
    </row>
    <row r="3573" spans="2:21" ht="15" customHeight="1" x14ac:dyDescent="0.2">
      <c r="B3573" s="63" t="str">
        <f>IFERROR('Dados Status Invest STOCKS'!A3560,"-")</f>
        <v>PCOM</v>
      </c>
      <c r="C3573" s="45">
        <f>IFERROR((Ações!$D3573-Ações!$K3573)/Ações!$D3573,0)</f>
        <v>0</v>
      </c>
      <c r="D3573" s="46">
        <f>(Ações!$O3573)/0.06</f>
        <v>0</v>
      </c>
      <c r="E3573" s="47">
        <f>IFERROR((Ações!$F3573-Ações!$K3573)/Ações!$F3573,0)</f>
        <v>0</v>
      </c>
      <c r="F3573" s="46" t="str">
        <f>IF(OR(Ações!$N3573&lt;0,Ações!$M3573&lt;0),"",(22.5*Ações!$M3573*Ações!$N3573)^0.5)</f>
        <v/>
      </c>
      <c r="G3573" s="47">
        <f>IFERROR((Ações!$H3573-Ações!$K3573)/Ações!$H3573,0)</f>
        <v>0</v>
      </c>
      <c r="H3573" s="48">
        <f>IFERROR(Ações!$I3573/(Ações!$P3573-Table_1[[#This Row],[CAGR LUCRO 5A]]),0)</f>
        <v>0</v>
      </c>
      <c r="I3573" s="48">
        <f>IF(Ações!$S3573&lt;0,"",Ações!$O3573*(1+Ações!$S3573))</f>
        <v>0</v>
      </c>
      <c r="J3573" s="49">
        <f>IFERROR(IF(Ações!$B3573="","",(VLOOKUP(Table_1[[#This Row],[AÇÕES]],'Dados Status Invest STOCKS'!A3559:AD4174,4)/Table_1[[#This Row],[LPA]]))/100,0)</f>
        <v>2.4855999999999998</v>
      </c>
      <c r="K3573" s="64">
        <f>IFERROR(IF(Ações!$B3573="","",VLOOKUP(Table_1[[#This Row],[AÇÕES]],'Dados Status Invest STOCKS'!A3559:AD4174,2)),0)</f>
        <v>15.76</v>
      </c>
      <c r="L3573" s="65">
        <f>IFERROR(IF(Ações!$B3573="","",VLOOKUP(Table_1[[#This Row],[AÇÕES]],'Dados Status Invest STOCKS'!A3559:AD4174,3)/100),0)</f>
        <v>0</v>
      </c>
      <c r="M3573" s="66">
        <f>IFERROR(IF(Ações!$B3573="","",VLOOKUP(Table_1[[#This Row],[AÇÕES]],'Dados Status Invest STOCKS'!A3559:AD4174,28)),0)</f>
        <v>-0.25</v>
      </c>
      <c r="N3573" s="66">
        <f>IFERROR(IF(Ações!$B3573="","",VLOOKUP(Table_1[[#This Row],[AÇÕES]],'Dados Status Invest STOCKS'!A3559:AD4174,27)),0)</f>
        <v>3.86</v>
      </c>
      <c r="O3573" s="66">
        <f>IFERROR(IF(Ações!$L3573="","",Ações!$K3573*Ações!$L3573),0)</f>
        <v>0</v>
      </c>
      <c r="P3573" s="67">
        <f t="shared" si="55"/>
        <v>0.06</v>
      </c>
      <c r="Q3573" s="67">
        <f>IFERROR(Ações!$O3573/Ações!$M3573,0)</f>
        <v>0</v>
      </c>
      <c r="R3573" s="67">
        <f>IFERROR(IF(Ações!$B3573="","",VLOOKUP(Table_1[[#This Row],[AÇÕES]],'Dados Status Invest STOCKS'!A3559:AD4174,18)/100),0)</f>
        <v>-6.5700000000000008E-2</v>
      </c>
      <c r="S3573" s="65">
        <f>IFERROR(IF(Ações!$B3573="","",VLOOKUP(Table_1[[#This Row],[AÇÕES]],'Dados Status Invest STOCKS'!A3559:AD4174,25)/100),0)</f>
        <v>0</v>
      </c>
      <c r="T3573" s="67">
        <f>(1-Ações!$Q3573)*Ações!$R3573</f>
        <v>-6.5700000000000008E-2</v>
      </c>
      <c r="U3573" s="68">
        <f>IF(Ações!$S3573=0,Ações!$T3573,IF(Ações!$T3573=0,Ações!$S3573,AVERAGE(Ações!$S3573,Ações!$T3573)))</f>
        <v>-6.5700000000000008E-2</v>
      </c>
    </row>
    <row r="3574" spans="2:21" ht="15" customHeight="1" x14ac:dyDescent="0.2">
      <c r="B3574" s="63" t="str">
        <f>IFERROR('Dados Status Invest STOCKS'!A3561,"-")</f>
        <v>PCOR</v>
      </c>
      <c r="C3574" s="45">
        <f>IFERROR((Ações!$D3574-Ações!$K3574)/Ações!$D3574,0)</f>
        <v>0</v>
      </c>
      <c r="D3574" s="46">
        <f>(Ações!$O3574)/0.06</f>
        <v>0</v>
      </c>
      <c r="E3574" s="47">
        <f>IFERROR((Ações!$F3574-Ações!$K3574)/Ações!$F3574,0)</f>
        <v>0</v>
      </c>
      <c r="F3574" s="46" t="str">
        <f>IF(OR(Ações!$N3574&lt;0,Ações!$M3574&lt;0),"",(22.5*Ações!$M3574*Ações!$N3574)^0.5)</f>
        <v/>
      </c>
      <c r="G3574" s="47">
        <f>IFERROR((Ações!$H3574-Ações!$K3574)/Ações!$H3574,0)</f>
        <v>0</v>
      </c>
      <c r="H3574" s="48">
        <f>IFERROR(Ações!$I3574/(Ações!$P3574-Table_1[[#This Row],[CAGR LUCRO 5A]]),0)</f>
        <v>0</v>
      </c>
      <c r="I3574" s="48">
        <f>IF(Ações!$S3574&lt;0,"",Ações!$O3574*(1+Ações!$S3574))</f>
        <v>0</v>
      </c>
      <c r="J3574" s="49">
        <f>IFERROR(IF(Ações!$B3574="","",(VLOOKUP(Table_1[[#This Row],[AÇÕES]],'Dados Status Invest STOCKS'!A3560:AD4175,4)/Table_1[[#This Row],[LPA]]))/100,0)</f>
        <v>0.2881756756756757</v>
      </c>
      <c r="K3574" s="64">
        <f>IFERROR(IF(Ações!$B3574="","",VLOOKUP(Table_1[[#This Row],[AÇÕES]],'Dados Status Invest STOCKS'!A3560:AD4175,2)),0)</f>
        <v>63.01</v>
      </c>
      <c r="L3574" s="65">
        <f>IFERROR(IF(Ações!$B3574="","",VLOOKUP(Table_1[[#This Row],[AÇÕES]],'Dados Status Invest STOCKS'!A3560:AD4175,3)/100),0)</f>
        <v>0</v>
      </c>
      <c r="M3574" s="66">
        <f>IFERROR(IF(Ações!$B3574="","",VLOOKUP(Table_1[[#This Row],[AÇÕES]],'Dados Status Invest STOCKS'!A3560:AD4175,28)),0)</f>
        <v>-1.48</v>
      </c>
      <c r="N3574" s="66">
        <f>IFERROR(IF(Ações!$B3574="","",VLOOKUP(Table_1[[#This Row],[AÇÕES]],'Dados Status Invest STOCKS'!A3560:AD4175,27)),0)</f>
        <v>8.48</v>
      </c>
      <c r="O3574" s="66">
        <f>IFERROR(IF(Ações!$L3574="","",Ações!$K3574*Ações!$L3574),0)</f>
        <v>0</v>
      </c>
      <c r="P3574" s="67">
        <f t="shared" si="55"/>
        <v>0.06</v>
      </c>
      <c r="Q3574" s="67">
        <f>IFERROR(Ações!$O3574/Ações!$M3574,0)</f>
        <v>0</v>
      </c>
      <c r="R3574" s="67">
        <f>IFERROR(IF(Ações!$B3574="","",VLOOKUP(Table_1[[#This Row],[AÇÕES]],'Dados Status Invest STOCKS'!A3560:AD4175,18)/100),0)</f>
        <v>-0.17420000000000002</v>
      </c>
      <c r="S3574" s="65">
        <f>IFERROR(IF(Ações!$B3574="","",VLOOKUP(Table_1[[#This Row],[AÇÕES]],'Dados Status Invest STOCKS'!A3560:AD4175,25)/100),0)</f>
        <v>0</v>
      </c>
      <c r="T3574" s="67">
        <f>(1-Ações!$Q3574)*Ações!$R3574</f>
        <v>-0.17420000000000002</v>
      </c>
      <c r="U3574" s="68">
        <f>IF(Ações!$S3574=0,Ações!$T3574,IF(Ações!$T3574=0,Ações!$S3574,AVERAGE(Ações!$S3574,Ações!$T3574)))</f>
        <v>-0.17420000000000002</v>
      </c>
    </row>
    <row r="3575" spans="2:21" ht="15" customHeight="1" x14ac:dyDescent="0.2">
      <c r="B3575" s="63" t="str">
        <f>IFERROR('Dados Status Invest STOCKS'!A3562,"-")</f>
        <v>PCRX</v>
      </c>
      <c r="C3575" s="45">
        <f>IFERROR((Ações!$D3575-Ações!$K3575)/Ações!$D3575,0)</f>
        <v>0</v>
      </c>
      <c r="D3575" s="46">
        <f>(Ações!$O3575)/0.06</f>
        <v>0</v>
      </c>
      <c r="E3575" s="47">
        <f>IFERROR((Ações!$F3575-Ações!$K3575)/Ações!$F3575,0)</f>
        <v>-1.8280501705637107</v>
      </c>
      <c r="F3575" s="46">
        <f>IF(OR(Ações!$N3575&lt;0,Ações!$M3575&lt;0),"",(22.5*Ações!$M3575*Ações!$N3575)^0.5)</f>
        <v>22.379376666922607</v>
      </c>
      <c r="G3575" s="47">
        <f>IFERROR((Ações!$H3575-Ações!$K3575)/Ações!$H3575,0)</f>
        <v>0</v>
      </c>
      <c r="H3575" s="48">
        <f>IFERROR(Ações!$I3575/(Ações!$P3575-Table_1[[#This Row],[CAGR LUCRO 5A]]),0)</f>
        <v>0</v>
      </c>
      <c r="I3575" s="48">
        <f>IF(Ações!$S3575&lt;0,"",Ações!$O3575*(1+Ações!$S3575))</f>
        <v>0</v>
      </c>
      <c r="J3575" s="49">
        <f>IFERROR(IF(Ações!$B3575="","",(VLOOKUP(Table_1[[#This Row],[AÇÕES]],'Dados Status Invest STOCKS'!A3561:AD4176,4)/Table_1[[#This Row],[LPA]]))/100,0)</f>
        <v>0.33152173913043481</v>
      </c>
      <c r="K3575" s="64">
        <f>IFERROR(IF(Ações!$B3575="","",VLOOKUP(Table_1[[#This Row],[AÇÕES]],'Dados Status Invest STOCKS'!A3561:AD4176,2)),0)</f>
        <v>63.29</v>
      </c>
      <c r="L3575" s="65">
        <f>IFERROR(IF(Ações!$B3575="","",VLOOKUP(Table_1[[#This Row],[AÇÕES]],'Dados Status Invest STOCKS'!A3561:AD4176,3)/100),0)</f>
        <v>0</v>
      </c>
      <c r="M3575" s="66">
        <f>IFERROR(IF(Ações!$B3575="","",VLOOKUP(Table_1[[#This Row],[AÇÕES]],'Dados Status Invest STOCKS'!A3561:AD4176,28)),0)</f>
        <v>1.38</v>
      </c>
      <c r="N3575" s="66">
        <f>IFERROR(IF(Ações!$B3575="","",VLOOKUP(Table_1[[#This Row],[AÇÕES]],'Dados Status Invest STOCKS'!A3561:AD4176,27)),0)</f>
        <v>16.13</v>
      </c>
      <c r="O3575" s="66">
        <f>IFERROR(IF(Ações!$L3575="","",Ações!$K3575*Ações!$L3575),0)</f>
        <v>0</v>
      </c>
      <c r="P3575" s="67">
        <f t="shared" si="55"/>
        <v>0.06</v>
      </c>
      <c r="Q3575" s="67">
        <f>IFERROR(Ações!$O3575/Ações!$M3575,0)</f>
        <v>0</v>
      </c>
      <c r="R3575" s="67">
        <f>IFERROR(IF(Ações!$B3575="","",VLOOKUP(Table_1[[#This Row],[AÇÕES]],'Dados Status Invest STOCKS'!A3561:AD4176,18)/100),0)</f>
        <v>8.5800000000000001E-2</v>
      </c>
      <c r="S3575" s="65">
        <f>IFERROR(IF(Ações!$B3575="","",VLOOKUP(Table_1[[#This Row],[AÇÕES]],'Dados Status Invest STOCKS'!A3561:AD4176,25)/100),0)</f>
        <v>1.3925999999999998</v>
      </c>
      <c r="T3575" s="67">
        <f>(1-Ações!$Q3575)*Ações!$R3575</f>
        <v>8.5800000000000001E-2</v>
      </c>
      <c r="U3575" s="68">
        <f>IF(Ações!$S3575=0,Ações!$T3575,IF(Ações!$T3575=0,Ações!$S3575,AVERAGE(Ações!$S3575,Ações!$T3575)))</f>
        <v>0.73919999999999997</v>
      </c>
    </row>
    <row r="3576" spans="2:21" ht="15" customHeight="1" x14ac:dyDescent="0.2">
      <c r="B3576" s="63" t="str">
        <f>IFERROR('Dados Status Invest STOCKS'!A3563,"-")</f>
        <v>PCSA</v>
      </c>
      <c r="C3576" s="45">
        <f>IFERROR((Ações!$D3576-Ações!$K3576)/Ações!$D3576,0)</f>
        <v>0</v>
      </c>
      <c r="D3576" s="46">
        <f>(Ações!$O3576)/0.06</f>
        <v>0</v>
      </c>
      <c r="E3576" s="47">
        <f>IFERROR((Ações!$F3576-Ações!$K3576)/Ações!$F3576,0)</f>
        <v>0</v>
      </c>
      <c r="F3576" s="46" t="str">
        <f>IF(OR(Ações!$N3576&lt;0,Ações!$M3576&lt;0),"",(22.5*Ações!$M3576*Ações!$N3576)^0.5)</f>
        <v/>
      </c>
      <c r="G3576" s="47">
        <f>IFERROR((Ações!$H3576-Ações!$K3576)/Ações!$H3576,0)</f>
        <v>0</v>
      </c>
      <c r="H3576" s="48">
        <f>IFERROR(Ações!$I3576/(Ações!$P3576-Table_1[[#This Row],[CAGR LUCRO 5A]]),0)</f>
        <v>0</v>
      </c>
      <c r="I3576" s="48">
        <f>IF(Ações!$S3576&lt;0,"",Ações!$O3576*(1+Ações!$S3576))</f>
        <v>0</v>
      </c>
      <c r="J3576" s="49">
        <f>IFERROR(IF(Ações!$B3576="","",(VLOOKUP(Table_1[[#This Row],[AÇÕES]],'Dados Status Invest STOCKS'!A3562:AD4177,4)/Table_1[[#This Row],[LPA]]))/100,0)</f>
        <v>2.8421052631578951E-2</v>
      </c>
      <c r="K3576" s="64">
        <f>IFERROR(IF(Ações!$B3576="","",VLOOKUP(Table_1[[#This Row],[AÇÕES]],'Dados Status Invest STOCKS'!A3562:AD4177,2)),0)</f>
        <v>3.71</v>
      </c>
      <c r="L3576" s="65">
        <f>IFERROR(IF(Ações!$B3576="","",VLOOKUP(Table_1[[#This Row],[AÇÕES]],'Dados Status Invest STOCKS'!A3562:AD4177,3)/100),0)</f>
        <v>0</v>
      </c>
      <c r="M3576" s="66">
        <f>IFERROR(IF(Ações!$B3576="","",VLOOKUP(Table_1[[#This Row],[AÇÕES]],'Dados Status Invest STOCKS'!A3562:AD4177,28)),0)</f>
        <v>-1.1399999999999999</v>
      </c>
      <c r="N3576" s="66">
        <f>IFERROR(IF(Ações!$B3576="","",VLOOKUP(Table_1[[#This Row],[AÇÕES]],'Dados Status Invest STOCKS'!A3562:AD4177,27)),0)</f>
        <v>1.73</v>
      </c>
      <c r="O3576" s="66">
        <f>IFERROR(IF(Ações!$L3576="","",Ações!$K3576*Ações!$L3576),0)</f>
        <v>0</v>
      </c>
      <c r="P3576" s="67">
        <f t="shared" si="55"/>
        <v>0.06</v>
      </c>
      <c r="Q3576" s="67">
        <f>IFERROR(Ações!$O3576/Ações!$M3576,0)</f>
        <v>0</v>
      </c>
      <c r="R3576" s="67">
        <f>IFERROR(IF(Ações!$B3576="","",VLOOKUP(Table_1[[#This Row],[AÇÕES]],'Dados Status Invest STOCKS'!A3562:AD4177,18)/100),0)</f>
        <v>-0.66079999999999994</v>
      </c>
      <c r="S3576" s="65">
        <f>IFERROR(IF(Ações!$B3576="","",VLOOKUP(Table_1[[#This Row],[AÇÕES]],'Dados Status Invest STOCKS'!A3562:AD4177,25)/100),0)</f>
        <v>0</v>
      </c>
      <c r="T3576" s="67">
        <f>(1-Ações!$Q3576)*Ações!$R3576</f>
        <v>-0.66079999999999994</v>
      </c>
      <c r="U3576" s="68">
        <f>IF(Ações!$S3576=0,Ações!$T3576,IF(Ações!$T3576=0,Ações!$S3576,AVERAGE(Ações!$S3576,Ações!$T3576)))</f>
        <v>-0.66079999999999994</v>
      </c>
    </row>
    <row r="3577" spans="2:21" ht="15" customHeight="1" x14ac:dyDescent="0.2">
      <c r="B3577" s="63" t="str">
        <f>IFERROR('Dados Status Invest STOCKS'!A3564,"-")</f>
        <v>PCSB</v>
      </c>
      <c r="C3577" s="45">
        <f>IFERROR((Ações!$D3577-Ações!$K3577)/Ações!$D3577,0)</f>
        <v>-4.0847457627118642</v>
      </c>
      <c r="D3577" s="46">
        <f>(Ações!$O3577)/0.06</f>
        <v>3.6757000000000004</v>
      </c>
      <c r="E3577" s="47">
        <f>IFERROR((Ações!$F3577-Ações!$K3577)/Ações!$F3577,0)</f>
        <v>-9.9088628095038607E-3</v>
      </c>
      <c r="F3577" s="46">
        <f>IF(OR(Ações!$N3577&lt;0,Ações!$M3577&lt;0),"",(22.5*Ações!$M3577*Ações!$N3577)^0.5)</f>
        <v>18.50662043702199</v>
      </c>
      <c r="G3577" s="47">
        <f>IFERROR((Ações!$H3577-Ações!$K3577)/Ações!$H3577,0)</f>
        <v>18.477147709186355</v>
      </c>
      <c r="H3577" s="48">
        <f>IFERROR(Ações!$I3577/(Ações!$P3577-Table_1[[#This Row],[CAGR LUCRO 5A]]),0)</f>
        <v>-1.069396466230937</v>
      </c>
      <c r="I3577" s="48">
        <f>IF(Ações!$S3577&lt;0,"",Ações!$O3577*(1+Ações!$S3577))</f>
        <v>0.29451178680000001</v>
      </c>
      <c r="J3577" s="49">
        <f>IFERROR(IF(Ações!$B3577="","",(VLOOKUP(Table_1[[#This Row],[AÇÕES]],'Dados Status Invest STOCKS'!A3563:AD4178,4)/Table_1[[#This Row],[LPA]]))/100,0)</f>
        <v>0.25348837209302327</v>
      </c>
      <c r="K3577" s="64">
        <f>IFERROR(IF(Ações!$B3577="","",VLOOKUP(Table_1[[#This Row],[AÇÕES]],'Dados Status Invest STOCKS'!A3563:AD4178,2)),0)</f>
        <v>18.690000000000001</v>
      </c>
      <c r="L3577" s="65">
        <f>IFERROR(IF(Ações!$B3577="","",VLOOKUP(Table_1[[#This Row],[AÇÕES]],'Dados Status Invest STOCKS'!A3563:AD4178,3)/100),0)</f>
        <v>1.18E-2</v>
      </c>
      <c r="M3577" s="66">
        <f>IFERROR(IF(Ações!$B3577="","",VLOOKUP(Table_1[[#This Row],[AÇÕES]],'Dados Status Invest STOCKS'!A3563:AD4178,28)),0)</f>
        <v>0.86</v>
      </c>
      <c r="N3577" s="66">
        <f>IFERROR(IF(Ações!$B3577="","",VLOOKUP(Table_1[[#This Row],[AÇÕES]],'Dados Status Invest STOCKS'!A3563:AD4178,27)),0)</f>
        <v>17.7</v>
      </c>
      <c r="O3577" s="66">
        <f>IFERROR(IF(Ações!$L3577="","",Ações!$K3577*Ações!$L3577),0)</f>
        <v>0.22054200000000002</v>
      </c>
      <c r="P3577" s="67">
        <f t="shared" si="55"/>
        <v>0.06</v>
      </c>
      <c r="Q3577" s="67">
        <f>IFERROR(Ações!$O3577/Ações!$M3577,0)</f>
        <v>0.25644418604651165</v>
      </c>
      <c r="R3577" s="67">
        <f>IFERROR(IF(Ações!$B3577="","",VLOOKUP(Table_1[[#This Row],[AÇÕES]],'Dados Status Invest STOCKS'!A3563:AD4178,18)/100),0)</f>
        <v>4.8399999999999999E-2</v>
      </c>
      <c r="S3577" s="65">
        <f>IFERROR(IF(Ações!$B3577="","",VLOOKUP(Table_1[[#This Row],[AÇÕES]],'Dados Status Invest STOCKS'!A3563:AD4178,25)/100),0)</f>
        <v>0.33539999999999998</v>
      </c>
      <c r="T3577" s="67">
        <f>(1-Ações!$Q3577)*Ações!$R3577</f>
        <v>3.5988101395348839E-2</v>
      </c>
      <c r="U3577" s="68">
        <f>IF(Ações!$S3577=0,Ações!$T3577,IF(Ações!$T3577=0,Ações!$S3577,AVERAGE(Ações!$S3577,Ações!$T3577)))</f>
        <v>0.18569405069767442</v>
      </c>
    </row>
    <row r="3578" spans="2:21" ht="15" customHeight="1" x14ac:dyDescent="0.2">
      <c r="B3578" s="63" t="str">
        <f>IFERROR('Dados Status Invest STOCKS'!A3565,"-")</f>
        <v>PCTI</v>
      </c>
      <c r="C3578" s="45">
        <f>IFERROR((Ações!$D3578-Ações!$K3578)/Ações!$D3578,0)</f>
        <v>-0.4319809069212408</v>
      </c>
      <c r="D3578" s="46">
        <f>(Ações!$O3578)/0.06</f>
        <v>3.6662500000000007</v>
      </c>
      <c r="E3578" s="47">
        <f>IFERROR((Ações!$F3578-Ações!$K3578)/Ações!$F3578,0)</f>
        <v>-0.93373117038440467</v>
      </c>
      <c r="F3578" s="46">
        <f>IF(OR(Ações!$N3578&lt;0,Ações!$M3578&lt;0),"",(22.5*Ações!$M3578*Ações!$N3578)^0.5)</f>
        <v>2.714958563219704</v>
      </c>
      <c r="G3578" s="47">
        <f>IFERROR((Ações!$H3578-Ações!$K3578)/Ações!$H3578,0)</f>
        <v>-0.4319809069212408</v>
      </c>
      <c r="H3578" s="48">
        <f>IFERROR(Ações!$I3578/(Ações!$P3578-Table_1[[#This Row],[CAGR LUCRO 5A]]),0)</f>
        <v>3.6662500000000007</v>
      </c>
      <c r="I3578" s="48">
        <f>IF(Ações!$S3578&lt;0,"",Ações!$O3578*(1+Ações!$S3578))</f>
        <v>0.21997500000000003</v>
      </c>
      <c r="J3578" s="49">
        <f>IFERROR(IF(Ações!$B3578="","",(VLOOKUP(Table_1[[#This Row],[AÇÕES]],'Dados Status Invest STOCKS'!A3564:AD4179,4)/Table_1[[#This Row],[LPA]]))/100,0)</f>
        <v>6.2444444444444445</v>
      </c>
      <c r="K3578" s="64">
        <f>IFERROR(IF(Ações!$B3578="","",VLOOKUP(Table_1[[#This Row],[AÇÕES]],'Dados Status Invest STOCKS'!A3564:AD4179,2)),0)</f>
        <v>5.25</v>
      </c>
      <c r="L3578" s="65">
        <f>IFERROR(IF(Ações!$B3578="","",VLOOKUP(Table_1[[#This Row],[AÇÕES]],'Dados Status Invest STOCKS'!A3564:AD4179,3)/100),0)</f>
        <v>4.1900000000000007E-2</v>
      </c>
      <c r="M3578" s="66">
        <f>IFERROR(IF(Ações!$B3578="","",VLOOKUP(Table_1[[#This Row],[AÇÕES]],'Dados Status Invest STOCKS'!A3564:AD4179,28)),0)</f>
        <v>0.09</v>
      </c>
      <c r="N3578" s="66">
        <f>IFERROR(IF(Ações!$B3578="","",VLOOKUP(Table_1[[#This Row],[AÇÕES]],'Dados Status Invest STOCKS'!A3564:AD4179,27)),0)</f>
        <v>3.64</v>
      </c>
      <c r="O3578" s="66">
        <f>IFERROR(IF(Ações!$L3578="","",Ações!$K3578*Ações!$L3578),0)</f>
        <v>0.21997500000000003</v>
      </c>
      <c r="P3578" s="67">
        <f t="shared" si="55"/>
        <v>0.06</v>
      </c>
      <c r="Q3578" s="67">
        <f>IFERROR(Ações!$O3578/Ações!$M3578,0)</f>
        <v>2.4441666666666673</v>
      </c>
      <c r="R3578" s="67">
        <f>IFERROR(IF(Ações!$B3578="","",VLOOKUP(Table_1[[#This Row],[AÇÕES]],'Dados Status Invest STOCKS'!A3564:AD4179,18)/100),0)</f>
        <v>2.5600000000000001E-2</v>
      </c>
      <c r="S3578" s="65">
        <f>IFERROR(IF(Ações!$B3578="","",VLOOKUP(Table_1[[#This Row],[AÇÕES]],'Dados Status Invest STOCKS'!A3564:AD4179,25)/100),0)</f>
        <v>0</v>
      </c>
      <c r="T3578" s="67">
        <f>(1-Ações!$Q3578)*Ações!$R3578</f>
        <v>-3.6970666666666686E-2</v>
      </c>
      <c r="U3578" s="68">
        <f>IF(Ações!$S3578=0,Ações!$T3578,IF(Ações!$T3578=0,Ações!$S3578,AVERAGE(Ações!$S3578,Ações!$T3578)))</f>
        <v>-3.6970666666666686E-2</v>
      </c>
    </row>
    <row r="3579" spans="2:21" ht="15" customHeight="1" x14ac:dyDescent="0.2">
      <c r="B3579" s="63" t="str">
        <f>IFERROR('Dados Status Invest STOCKS'!A3566,"-")</f>
        <v>PCTY</v>
      </c>
      <c r="C3579" s="45">
        <f>IFERROR((Ações!$D3579-Ações!$K3579)/Ações!$D3579,0)</f>
        <v>0</v>
      </c>
      <c r="D3579" s="46">
        <f>(Ações!$O3579)/0.06</f>
        <v>0</v>
      </c>
      <c r="E3579" s="47">
        <f>IFERROR((Ações!$F3579-Ações!$K3579)/Ações!$F3579,0)</f>
        <v>-10.253932936353749</v>
      </c>
      <c r="F3579" s="46">
        <f>IF(OR(Ações!$N3579&lt;0,Ações!$M3579&lt;0),"",(22.5*Ações!$M3579*Ações!$N3579)^0.5)</f>
        <v>17.601846494047152</v>
      </c>
      <c r="G3579" s="47">
        <f>IFERROR((Ações!$H3579-Ações!$K3579)/Ações!$H3579,0)</f>
        <v>0</v>
      </c>
      <c r="H3579" s="48">
        <f>IFERROR(Ações!$I3579/(Ações!$P3579-Table_1[[#This Row],[CAGR LUCRO 5A]]),0)</f>
        <v>0</v>
      </c>
      <c r="I3579" s="48">
        <f>IF(Ações!$S3579&lt;0,"",Ações!$O3579*(1+Ações!$S3579))</f>
        <v>0</v>
      </c>
      <c r="J3579" s="49">
        <f>IFERROR(IF(Ações!$B3579="","",(VLOOKUP(Table_1[[#This Row],[AÇÕES]],'Dados Status Invest STOCKS'!A3565:AD4180,4)/Table_1[[#This Row],[LPA]]))/100,0)</f>
        <v>0.75351851851851848</v>
      </c>
      <c r="K3579" s="64">
        <f>IFERROR(IF(Ações!$B3579="","",VLOOKUP(Table_1[[#This Row],[AÇÕES]],'Dados Status Invest STOCKS'!A3565:AD4180,2)),0)</f>
        <v>198.09</v>
      </c>
      <c r="L3579" s="65">
        <f>IFERROR(IF(Ações!$B3579="","",VLOOKUP(Table_1[[#This Row],[AÇÕES]],'Dados Status Invest STOCKS'!A3565:AD4180,3)/100),0)</f>
        <v>0</v>
      </c>
      <c r="M3579" s="66">
        <f>IFERROR(IF(Ações!$B3579="","",VLOOKUP(Table_1[[#This Row],[AÇÕES]],'Dados Status Invest STOCKS'!A3565:AD4180,28)),0)</f>
        <v>1.62</v>
      </c>
      <c r="N3579" s="66">
        <f>IFERROR(IF(Ações!$B3579="","",VLOOKUP(Table_1[[#This Row],[AÇÕES]],'Dados Status Invest STOCKS'!A3565:AD4180,27)),0)</f>
        <v>8.5</v>
      </c>
      <c r="O3579" s="66">
        <f>IFERROR(IF(Ações!$L3579="","",Ações!$K3579*Ações!$L3579),0)</f>
        <v>0</v>
      </c>
      <c r="P3579" s="67">
        <f t="shared" si="55"/>
        <v>0.06</v>
      </c>
      <c r="Q3579" s="67">
        <f>IFERROR(Ações!$O3579/Ações!$M3579,0)</f>
        <v>0</v>
      </c>
      <c r="R3579" s="67">
        <f>IFERROR(IF(Ações!$B3579="","",VLOOKUP(Table_1[[#This Row],[AÇÕES]],'Dados Status Invest STOCKS'!A3565:AD4180,18)/100),0)</f>
        <v>0.191</v>
      </c>
      <c r="S3579" s="65">
        <f>IFERROR(IF(Ações!$B3579="","",VLOOKUP(Table_1[[#This Row],[AÇÕES]],'Dados Status Invest STOCKS'!A3565:AD4180,25)/100),0)</f>
        <v>0</v>
      </c>
      <c r="T3579" s="67">
        <f>(1-Ações!$Q3579)*Ações!$R3579</f>
        <v>0.191</v>
      </c>
      <c r="U3579" s="68">
        <f>IF(Ações!$S3579=0,Ações!$T3579,IF(Ações!$T3579=0,Ações!$S3579,AVERAGE(Ações!$S3579,Ações!$T3579)))</f>
        <v>0.191</v>
      </c>
    </row>
    <row r="3580" spans="2:21" ht="15" customHeight="1" x14ac:dyDescent="0.2">
      <c r="B3580" s="63" t="str">
        <f>IFERROR('Dados Status Invest STOCKS'!A3567,"-")</f>
        <v>PCVX</v>
      </c>
      <c r="C3580" s="45">
        <f>IFERROR((Ações!$D3580-Ações!$K3580)/Ações!$D3580,0)</f>
        <v>0</v>
      </c>
      <c r="D3580" s="46">
        <f>(Ações!$O3580)/0.06</f>
        <v>0</v>
      </c>
      <c r="E3580" s="47">
        <f>IFERROR((Ações!$F3580-Ações!$K3580)/Ações!$F3580,0)</f>
        <v>0</v>
      </c>
      <c r="F3580" s="46" t="str">
        <f>IF(OR(Ações!$N3580&lt;0,Ações!$M3580&lt;0),"",(22.5*Ações!$M3580*Ações!$N3580)^0.5)</f>
        <v/>
      </c>
      <c r="G3580" s="47">
        <f>IFERROR((Ações!$H3580-Ações!$K3580)/Ações!$H3580,0)</f>
        <v>0</v>
      </c>
      <c r="H3580" s="48">
        <f>IFERROR(Ações!$I3580/(Ações!$P3580-Table_1[[#This Row],[CAGR LUCRO 5A]]),0)</f>
        <v>0</v>
      </c>
      <c r="I3580" s="48">
        <f>IF(Ações!$S3580&lt;0,"",Ações!$O3580*(1+Ações!$S3580))</f>
        <v>0</v>
      </c>
      <c r="J3580" s="49">
        <f>IFERROR(IF(Ações!$B3580="","",(VLOOKUP(Table_1[[#This Row],[AÇÕES]],'Dados Status Invest STOCKS'!A3566:AD4181,4)/Table_1[[#This Row],[LPA]]))/100,0)</f>
        <v>5.9485714285714281E-2</v>
      </c>
      <c r="K3580" s="64">
        <f>IFERROR(IF(Ações!$B3580="","",VLOOKUP(Table_1[[#This Row],[AÇÕES]],'Dados Status Invest STOCKS'!A3566:AD4181,2)),0)</f>
        <v>18.190000000000001</v>
      </c>
      <c r="L3580" s="65">
        <f>IFERROR(IF(Ações!$B3580="","",VLOOKUP(Table_1[[#This Row],[AÇÕES]],'Dados Status Invest STOCKS'!A3566:AD4181,3)/100),0)</f>
        <v>0</v>
      </c>
      <c r="M3580" s="66">
        <f>IFERROR(IF(Ações!$B3580="","",VLOOKUP(Table_1[[#This Row],[AÇÕES]],'Dados Status Invest STOCKS'!A3566:AD4181,28)),0)</f>
        <v>-1.75</v>
      </c>
      <c r="N3580" s="66">
        <f>IFERROR(IF(Ações!$B3580="","",VLOOKUP(Table_1[[#This Row],[AÇÕES]],'Dados Status Invest STOCKS'!A3566:AD4181,27)),0)</f>
        <v>5.8</v>
      </c>
      <c r="O3580" s="66">
        <f>IFERROR(IF(Ações!$L3580="","",Ações!$K3580*Ações!$L3580),0)</f>
        <v>0</v>
      </c>
      <c r="P3580" s="67">
        <f t="shared" si="55"/>
        <v>0.06</v>
      </c>
      <c r="Q3580" s="67">
        <f>IFERROR(Ações!$O3580/Ações!$M3580,0)</f>
        <v>0</v>
      </c>
      <c r="R3580" s="67">
        <f>IFERROR(IF(Ações!$B3580="","",VLOOKUP(Table_1[[#This Row],[AÇÕES]],'Dados Status Invest STOCKS'!A3566:AD4181,18)/100),0)</f>
        <v>-0.30149999999999999</v>
      </c>
      <c r="S3580" s="65">
        <f>IFERROR(IF(Ações!$B3580="","",VLOOKUP(Table_1[[#This Row],[AÇÕES]],'Dados Status Invest STOCKS'!A3566:AD4181,25)/100),0)</f>
        <v>0</v>
      </c>
      <c r="T3580" s="67">
        <f>(1-Ações!$Q3580)*Ações!$R3580</f>
        <v>-0.30149999999999999</v>
      </c>
      <c r="U3580" s="68">
        <f>IF(Ações!$S3580=0,Ações!$T3580,IF(Ações!$T3580=0,Ações!$S3580,AVERAGE(Ações!$S3580,Ações!$T3580)))</f>
        <v>-0.30149999999999999</v>
      </c>
    </row>
    <row r="3581" spans="2:21" ht="15" customHeight="1" x14ac:dyDescent="0.2">
      <c r="B3581" s="63" t="str">
        <f>IFERROR('Dados Status Invest STOCKS'!A3568,"-")</f>
        <v>PCYG</v>
      </c>
      <c r="C3581" s="45">
        <f>IFERROR((Ações!$D3581-Ações!$K3581)/Ações!$D3581,0)</f>
        <v>0</v>
      </c>
      <c r="D3581" s="46">
        <f>(Ações!$O3581)/0.06</f>
        <v>0</v>
      </c>
      <c r="E3581" s="47">
        <f>IFERROR((Ações!$F3581-Ações!$K3581)/Ações!$F3581,0)</f>
        <v>-0.68672523453190859</v>
      </c>
      <c r="F3581" s="46">
        <f>IF(OR(Ações!$N3581&lt;0,Ações!$M3581&lt;0),"",(22.5*Ações!$M3581*Ações!$N3581)^0.5)</f>
        <v>3.2726136343907144</v>
      </c>
      <c r="G3581" s="47">
        <f>IFERROR((Ações!$H3581-Ações!$K3581)/Ações!$H3581,0)</f>
        <v>0</v>
      </c>
      <c r="H3581" s="48">
        <f>IFERROR(Ações!$I3581/(Ações!$P3581-Table_1[[#This Row],[CAGR LUCRO 5A]]),0)</f>
        <v>0</v>
      </c>
      <c r="I3581" s="48">
        <f>IF(Ações!$S3581&lt;0,"",Ações!$O3581*(1+Ações!$S3581))</f>
        <v>0</v>
      </c>
      <c r="J3581" s="49">
        <f>IFERROR(IF(Ações!$B3581="","",(VLOOKUP(Table_1[[#This Row],[AÇÕES]],'Dados Status Invest STOCKS'!A3567:AD4182,4)/Table_1[[#This Row],[LPA]]))/100,0)</f>
        <v>1.3474999999999999</v>
      </c>
      <c r="K3581" s="64">
        <f>IFERROR(IF(Ações!$B3581="","",VLOOKUP(Table_1[[#This Row],[AÇÕES]],'Dados Status Invest STOCKS'!A3567:AD4182,2)),0)</f>
        <v>5.52</v>
      </c>
      <c r="L3581" s="65">
        <f>IFERROR(IF(Ações!$B3581="","",VLOOKUP(Table_1[[#This Row],[AÇÕES]],'Dados Status Invest STOCKS'!A3567:AD4182,3)/100),0)</f>
        <v>0</v>
      </c>
      <c r="M3581" s="66">
        <f>IFERROR(IF(Ações!$B3581="","",VLOOKUP(Table_1[[#This Row],[AÇÕES]],'Dados Status Invest STOCKS'!A3567:AD4182,28)),0)</f>
        <v>0.2</v>
      </c>
      <c r="N3581" s="66">
        <f>IFERROR(IF(Ações!$B3581="","",VLOOKUP(Table_1[[#This Row],[AÇÕES]],'Dados Status Invest STOCKS'!A3567:AD4182,27)),0)</f>
        <v>2.38</v>
      </c>
      <c r="O3581" s="66">
        <f>IFERROR(IF(Ações!$L3581="","",Ações!$K3581*Ações!$L3581),0)</f>
        <v>0</v>
      </c>
      <c r="P3581" s="67">
        <f t="shared" si="55"/>
        <v>0.06</v>
      </c>
      <c r="Q3581" s="67">
        <f>IFERROR(Ações!$O3581/Ações!$M3581,0)</f>
        <v>0</v>
      </c>
      <c r="R3581" s="67">
        <f>IFERROR(IF(Ações!$B3581="","",VLOOKUP(Table_1[[#This Row],[AÇÕES]],'Dados Status Invest STOCKS'!A3567:AD4182,18)/100),0)</f>
        <v>8.5000000000000006E-2</v>
      </c>
      <c r="S3581" s="65">
        <f>IFERROR(IF(Ações!$B3581="","",VLOOKUP(Table_1[[#This Row],[AÇÕES]],'Dados Status Invest STOCKS'!A3567:AD4182,25)/100),0)</f>
        <v>0</v>
      </c>
      <c r="T3581" s="67">
        <f>(1-Ações!$Q3581)*Ações!$R3581</f>
        <v>8.5000000000000006E-2</v>
      </c>
      <c r="U3581" s="68">
        <f>IF(Ações!$S3581=0,Ações!$T3581,IF(Ações!$T3581=0,Ações!$S3581,AVERAGE(Ações!$S3581,Ações!$T3581)))</f>
        <v>8.5000000000000006E-2</v>
      </c>
    </row>
    <row r="3582" spans="2:21" ht="15" customHeight="1" x14ac:dyDescent="0.2">
      <c r="B3582" s="63" t="str">
        <f>IFERROR('Dados Status Invest STOCKS'!A3569,"-")</f>
        <v>PCYO</v>
      </c>
      <c r="C3582" s="45">
        <f>IFERROR((Ações!$D3582-Ações!$K3582)/Ações!$D3582,0)</f>
        <v>0</v>
      </c>
      <c r="D3582" s="46">
        <f>(Ações!$O3582)/0.06</f>
        <v>0</v>
      </c>
      <c r="E3582" s="47">
        <f>IFERROR((Ações!$F3582-Ações!$K3582)/Ações!$F3582,0)</f>
        <v>-0.33465478120926273</v>
      </c>
      <c r="F3582" s="46">
        <f>IF(OR(Ações!$N3582&lt;0,Ações!$M3582&lt;0),"",(22.5*Ações!$M3582*Ações!$N3582)^0.5)</f>
        <v>9.2383440074506868</v>
      </c>
      <c r="G3582" s="47">
        <f>IFERROR((Ações!$H3582-Ações!$K3582)/Ações!$H3582,0)</f>
        <v>0</v>
      </c>
      <c r="H3582" s="48">
        <f>IFERROR(Ações!$I3582/(Ações!$P3582-Table_1[[#This Row],[CAGR LUCRO 5A]]),0)</f>
        <v>0</v>
      </c>
      <c r="I3582" s="48">
        <f>IF(Ações!$S3582&lt;0,"",Ações!$O3582*(1+Ações!$S3582))</f>
        <v>0</v>
      </c>
      <c r="J3582" s="49">
        <f>IFERROR(IF(Ações!$B3582="","",(VLOOKUP(Table_1[[#This Row],[AÇÕES]],'Dados Status Invest STOCKS'!A3568:AD4183,4)/Table_1[[#This Row],[LPA]]))/100,0)</f>
        <v>0.16333333333333336</v>
      </c>
      <c r="K3582" s="64">
        <f>IFERROR(IF(Ações!$B3582="","",VLOOKUP(Table_1[[#This Row],[AÇÕES]],'Dados Status Invest STOCKS'!A3568:AD4183,2)),0)</f>
        <v>12.33</v>
      </c>
      <c r="L3582" s="65">
        <f>IFERROR(IF(Ações!$B3582="","",VLOOKUP(Table_1[[#This Row],[AÇÕES]],'Dados Status Invest STOCKS'!A3568:AD4183,3)/100),0)</f>
        <v>0</v>
      </c>
      <c r="M3582" s="66">
        <f>IFERROR(IF(Ações!$B3582="","",VLOOKUP(Table_1[[#This Row],[AÇÕES]],'Dados Status Invest STOCKS'!A3568:AD4183,28)),0)</f>
        <v>0.87</v>
      </c>
      <c r="N3582" s="66">
        <f>IFERROR(IF(Ações!$B3582="","",VLOOKUP(Table_1[[#This Row],[AÇÕES]],'Dados Status Invest STOCKS'!A3568:AD4183,27)),0)</f>
        <v>4.3600000000000003</v>
      </c>
      <c r="O3582" s="66">
        <f>IFERROR(IF(Ações!$L3582="","",Ações!$K3582*Ações!$L3582),0)</f>
        <v>0</v>
      </c>
      <c r="P3582" s="67">
        <f t="shared" si="55"/>
        <v>0.06</v>
      </c>
      <c r="Q3582" s="67">
        <f>IFERROR(Ações!$O3582/Ações!$M3582,0)</f>
        <v>0</v>
      </c>
      <c r="R3582" s="67">
        <f>IFERROR(IF(Ações!$B3582="","",VLOOKUP(Table_1[[#This Row],[AÇÕES]],'Dados Status Invest STOCKS'!A3568:AD4183,18)/100),0)</f>
        <v>0.1991</v>
      </c>
      <c r="S3582" s="65">
        <f>IFERROR(IF(Ações!$B3582="","",VLOOKUP(Table_1[[#This Row],[AÇÕES]],'Dados Status Invest STOCKS'!A3568:AD4183,25)/100),0)</f>
        <v>0</v>
      </c>
      <c r="T3582" s="67">
        <f>(1-Ações!$Q3582)*Ações!$R3582</f>
        <v>0.1991</v>
      </c>
      <c r="U3582" s="68">
        <f>IF(Ações!$S3582=0,Ações!$T3582,IF(Ações!$T3582=0,Ações!$S3582,AVERAGE(Ações!$S3582,Ações!$T3582)))</f>
        <v>0.1991</v>
      </c>
    </row>
    <row r="3583" spans="2:21" ht="15" customHeight="1" x14ac:dyDescent="0.2">
      <c r="B3583" s="63" t="str">
        <f>IFERROR('Dados Status Invest STOCKS'!A3570,"-")</f>
        <v>PD</v>
      </c>
      <c r="C3583" s="45">
        <f>IFERROR((Ações!$D3583-Ações!$K3583)/Ações!$D3583,0)</f>
        <v>0</v>
      </c>
      <c r="D3583" s="46">
        <f>(Ações!$O3583)/0.06</f>
        <v>0</v>
      </c>
      <c r="E3583" s="47">
        <f>IFERROR((Ações!$F3583-Ações!$K3583)/Ações!$F3583,0)</f>
        <v>0</v>
      </c>
      <c r="F3583" s="46" t="str">
        <f>IF(OR(Ações!$N3583&lt;0,Ações!$M3583&lt;0),"",(22.5*Ações!$M3583*Ações!$N3583)^0.5)</f>
        <v/>
      </c>
      <c r="G3583" s="47">
        <f>IFERROR((Ações!$H3583-Ações!$K3583)/Ações!$H3583,0)</f>
        <v>0</v>
      </c>
      <c r="H3583" s="48">
        <f>IFERROR(Ações!$I3583/(Ações!$P3583-Table_1[[#This Row],[CAGR LUCRO 5A]]),0)</f>
        <v>0</v>
      </c>
      <c r="I3583" s="48">
        <f>IF(Ações!$S3583&lt;0,"",Ações!$O3583*(1+Ações!$S3583))</f>
        <v>0</v>
      </c>
      <c r="J3583" s="49">
        <f>IFERROR(IF(Ações!$B3583="","",(VLOOKUP(Table_1[[#This Row],[AÇÕES]],'Dados Status Invest STOCKS'!A3569:AD4184,4)/Table_1[[#This Row],[LPA]]))/100,0)</f>
        <v>0.23863247863247866</v>
      </c>
      <c r="K3583" s="64">
        <f>IFERROR(IF(Ações!$B3583="","",VLOOKUP(Table_1[[#This Row],[AÇÕES]],'Dados Status Invest STOCKS'!A3569:AD4184,2)),0)</f>
        <v>32.57</v>
      </c>
      <c r="L3583" s="65">
        <f>IFERROR(IF(Ações!$B3583="","",VLOOKUP(Table_1[[#This Row],[AÇÕES]],'Dados Status Invest STOCKS'!A3569:AD4184,3)/100),0)</f>
        <v>0</v>
      </c>
      <c r="M3583" s="66">
        <f>IFERROR(IF(Ações!$B3583="","",VLOOKUP(Table_1[[#This Row],[AÇÕES]],'Dados Status Invest STOCKS'!A3569:AD4184,28)),0)</f>
        <v>-1.17</v>
      </c>
      <c r="N3583" s="66">
        <f>IFERROR(IF(Ações!$B3583="","",VLOOKUP(Table_1[[#This Row],[AÇÕES]],'Dados Status Invest STOCKS'!A3569:AD4184,27)),0)</f>
        <v>3.18</v>
      </c>
      <c r="O3583" s="66">
        <f>IFERROR(IF(Ações!$L3583="","",Ações!$K3583*Ações!$L3583),0)</f>
        <v>0</v>
      </c>
      <c r="P3583" s="67">
        <f t="shared" si="55"/>
        <v>0.06</v>
      </c>
      <c r="Q3583" s="67">
        <f>IFERROR(Ações!$O3583/Ações!$M3583,0)</f>
        <v>0</v>
      </c>
      <c r="R3583" s="67">
        <f>IFERROR(IF(Ações!$B3583="","",VLOOKUP(Table_1[[#This Row],[AÇÕES]],'Dados Status Invest STOCKS'!A3569:AD4184,18)/100),0)</f>
        <v>-0.36840000000000006</v>
      </c>
      <c r="S3583" s="65">
        <f>IFERROR(IF(Ações!$B3583="","",VLOOKUP(Table_1[[#This Row],[AÇÕES]],'Dados Status Invest STOCKS'!A3569:AD4184,25)/100),0)</f>
        <v>0</v>
      </c>
      <c r="T3583" s="67">
        <f>(1-Ações!$Q3583)*Ações!$R3583</f>
        <v>-0.36840000000000006</v>
      </c>
      <c r="U3583" s="68">
        <f>IF(Ações!$S3583=0,Ações!$T3583,IF(Ações!$T3583=0,Ações!$S3583,AVERAGE(Ações!$S3583,Ações!$T3583)))</f>
        <v>-0.36840000000000006</v>
      </c>
    </row>
    <row r="3584" spans="2:21" ht="15" customHeight="1" x14ac:dyDescent="0.2">
      <c r="B3584" s="63" t="str">
        <f>IFERROR('Dados Status Invest STOCKS'!A3571,"-")</f>
        <v>PDCE</v>
      </c>
      <c r="C3584" s="45">
        <f>IFERROR((Ações!$D3584-Ações!$K3584)/Ações!$D3584,0)</f>
        <v>-2.8961038961038956</v>
      </c>
      <c r="D3584" s="46">
        <f>(Ações!$O3584)/0.06</f>
        <v>14.370766666666668</v>
      </c>
      <c r="E3584" s="47">
        <f>IFERROR((Ações!$F3584-Ações!$K3584)/Ações!$F3584,0)</f>
        <v>-2.481153432616019</v>
      </c>
      <c r="F3584" s="46">
        <f>IF(OR(Ações!$N3584&lt;0,Ações!$M3584&lt;0),"",(22.5*Ações!$M3584*Ações!$N3584)^0.5)</f>
        <v>16.083749562835155</v>
      </c>
      <c r="G3584" s="47">
        <f>IFERROR((Ações!$H3584-Ações!$K3584)/Ações!$H3584,0)</f>
        <v>-2.8961038961038956</v>
      </c>
      <c r="H3584" s="48">
        <f>IFERROR(Ações!$I3584/(Ações!$P3584-Table_1[[#This Row],[CAGR LUCRO 5A]]),0)</f>
        <v>14.370766666666668</v>
      </c>
      <c r="I3584" s="48">
        <f>IF(Ações!$S3584&lt;0,"",Ações!$O3584*(1+Ações!$S3584))</f>
        <v>0.86224600000000007</v>
      </c>
      <c r="J3584" s="49">
        <f>IFERROR(IF(Ações!$B3584="","",(VLOOKUP(Table_1[[#This Row],[AÇÕES]],'Dados Status Invest STOCKS'!A3570:AD4185,4)/Table_1[[#This Row],[LPA]]))/100,0)</f>
        <v>2.9118181818181821</v>
      </c>
      <c r="K3584" s="64">
        <f>IFERROR(IF(Ações!$B3584="","",VLOOKUP(Table_1[[#This Row],[AÇÕES]],'Dados Status Invest STOCKS'!A3570:AD4185,2)),0)</f>
        <v>55.99</v>
      </c>
      <c r="L3584" s="65">
        <f>IFERROR(IF(Ações!$B3584="","",VLOOKUP(Table_1[[#This Row],[AÇÕES]],'Dados Status Invest STOCKS'!A3570:AD4185,3)/100),0)</f>
        <v>1.54E-2</v>
      </c>
      <c r="M3584" s="66">
        <f>IFERROR(IF(Ações!$B3584="","",VLOOKUP(Table_1[[#This Row],[AÇÕES]],'Dados Status Invest STOCKS'!A3570:AD4185,28)),0)</f>
        <v>0.44</v>
      </c>
      <c r="N3584" s="66">
        <f>IFERROR(IF(Ações!$B3584="","",VLOOKUP(Table_1[[#This Row],[AÇÕES]],'Dados Status Invest STOCKS'!A3570:AD4185,27)),0)</f>
        <v>26.13</v>
      </c>
      <c r="O3584" s="66">
        <f>IFERROR(IF(Ações!$L3584="","",Ações!$K3584*Ações!$L3584),0)</f>
        <v>0.86224600000000007</v>
      </c>
      <c r="P3584" s="67">
        <f t="shared" si="55"/>
        <v>0.06</v>
      </c>
      <c r="Q3584" s="67">
        <f>IFERROR(Ações!$O3584/Ações!$M3584,0)</f>
        <v>1.9596500000000001</v>
      </c>
      <c r="R3584" s="67">
        <f>IFERROR(IF(Ações!$B3584="","",VLOOKUP(Table_1[[#This Row],[AÇÕES]],'Dados Status Invest STOCKS'!A3570:AD4185,18)/100),0)</f>
        <v>1.67E-2</v>
      </c>
      <c r="S3584" s="65">
        <f>IFERROR(IF(Ações!$B3584="","",VLOOKUP(Table_1[[#This Row],[AÇÕES]],'Dados Status Invest STOCKS'!A3570:AD4185,25)/100),0)</f>
        <v>0</v>
      </c>
      <c r="T3584" s="67">
        <f>(1-Ações!$Q3584)*Ações!$R3584</f>
        <v>-1.6026155E-2</v>
      </c>
      <c r="U3584" s="68">
        <f>IF(Ações!$S3584=0,Ações!$T3584,IF(Ações!$T3584=0,Ações!$S3584,AVERAGE(Ações!$S3584,Ações!$T3584)))</f>
        <v>-1.6026155E-2</v>
      </c>
    </row>
    <row r="3585" spans="2:21" ht="15" customHeight="1" x14ac:dyDescent="0.2">
      <c r="B3585" s="63" t="str">
        <f>IFERROR('Dados Status Invest STOCKS'!A3572,"-")</f>
        <v>PDCO</v>
      </c>
      <c r="C3585" s="45">
        <f>IFERROR((Ações!$D3585-Ações!$K3585)/Ações!$D3585,0)</f>
        <v>-0.61725067385444743</v>
      </c>
      <c r="D3585" s="46">
        <f>(Ações!$O3585)/0.06</f>
        <v>17.338066666666666</v>
      </c>
      <c r="E3585" s="47">
        <f>IFERROR((Ações!$F3585-Ações!$K3585)/Ações!$F3585,0)</f>
        <v>-0.43342656250231626</v>
      </c>
      <c r="F3585" s="46">
        <f>IF(OR(Ações!$N3585&lt;0,Ações!$M3585&lt;0),"",(22.5*Ações!$M3585*Ações!$N3585)^0.5)</f>
        <v>19.561518345977134</v>
      </c>
      <c r="G3585" s="47">
        <f>IFERROR((Ações!$H3585-Ações!$K3585)/Ações!$H3585,0)</f>
        <v>0</v>
      </c>
      <c r="H3585" s="48">
        <f>IFERROR(Ações!$I3585/(Ações!$P3585-Table_1[[#This Row],[CAGR LUCRO 5A]]),0)</f>
        <v>0</v>
      </c>
      <c r="I3585" s="48" t="str">
        <f>IF(Ações!$S3585&lt;0,"",Ações!$O3585*(1+Ações!$S3585))</f>
        <v/>
      </c>
      <c r="J3585" s="49">
        <f>IFERROR(IF(Ações!$B3585="","",(VLOOKUP(Table_1[[#This Row],[AÇÕES]],'Dados Status Invest STOCKS'!A3571:AD4186,4)/Table_1[[#This Row],[LPA]]))/100,0)</f>
        <v>0.10426829268292684</v>
      </c>
      <c r="K3585" s="64">
        <f>IFERROR(IF(Ações!$B3585="","",VLOOKUP(Table_1[[#This Row],[AÇÕES]],'Dados Status Invest STOCKS'!A3571:AD4186,2)),0)</f>
        <v>28.04</v>
      </c>
      <c r="L3585" s="65">
        <f>IFERROR(IF(Ações!$B3585="","",VLOOKUP(Table_1[[#This Row],[AÇÕES]],'Dados Status Invest STOCKS'!A3571:AD4186,3)/100),0)</f>
        <v>3.7100000000000001E-2</v>
      </c>
      <c r="M3585" s="66">
        <f>IFERROR(IF(Ações!$B3585="","",VLOOKUP(Table_1[[#This Row],[AÇÕES]],'Dados Status Invest STOCKS'!A3571:AD4186,28)),0)</f>
        <v>1.64</v>
      </c>
      <c r="N3585" s="66">
        <f>IFERROR(IF(Ações!$B3585="","",VLOOKUP(Table_1[[#This Row],[AÇÕES]],'Dados Status Invest STOCKS'!A3571:AD4186,27)),0)</f>
        <v>10.37</v>
      </c>
      <c r="O3585" s="66">
        <f>IFERROR(IF(Ações!$L3585="","",Ações!$K3585*Ações!$L3585),0)</f>
        <v>1.040284</v>
      </c>
      <c r="P3585" s="67">
        <f t="shared" si="55"/>
        <v>0.06</v>
      </c>
      <c r="Q3585" s="67">
        <f>IFERROR(Ações!$O3585/Ações!$M3585,0)</f>
        <v>0.63431951219512195</v>
      </c>
      <c r="R3585" s="67">
        <f>IFERROR(IF(Ações!$B3585="","",VLOOKUP(Table_1[[#This Row],[AÇÕES]],'Dados Status Invest STOCKS'!A3571:AD4186,18)/100),0)</f>
        <v>0.15810000000000002</v>
      </c>
      <c r="S3585" s="65">
        <f>IFERROR(IF(Ações!$B3585="","",VLOOKUP(Table_1[[#This Row],[AÇÕES]],'Dados Status Invest STOCKS'!A3571:AD4186,25)/100),0)</f>
        <v>-3.5799999999999998E-2</v>
      </c>
      <c r="T3585" s="67">
        <f>(1-Ações!$Q3585)*Ações!$R3585</f>
        <v>5.7814085121951228E-2</v>
      </c>
      <c r="U3585" s="68">
        <f>IF(Ações!$S3585=0,Ações!$T3585,IF(Ações!$T3585=0,Ações!$S3585,AVERAGE(Ações!$S3585,Ações!$T3585)))</f>
        <v>1.1007042560975615E-2</v>
      </c>
    </row>
    <row r="3586" spans="2:21" ht="15" customHeight="1" x14ac:dyDescent="0.2">
      <c r="B3586" s="63" t="str">
        <f>IFERROR('Dados Status Invest STOCKS'!A3573,"-")</f>
        <v>PDD</v>
      </c>
      <c r="C3586" s="45">
        <f>IFERROR((Ações!$D3586-Ações!$K3586)/Ações!$D3586,0)</f>
        <v>0</v>
      </c>
      <c r="D3586" s="46">
        <f>(Ações!$O3586)/0.06</f>
        <v>0</v>
      </c>
      <c r="E3586" s="47">
        <f>IFERROR((Ações!$F3586-Ações!$K3586)/Ações!$F3586,0)</f>
        <v>0</v>
      </c>
      <c r="F3586" s="46" t="str">
        <f>IF(OR(Ações!$N3586&lt;0,Ações!$M3586&lt;0),"",(22.5*Ações!$M3586*Ações!$N3586)^0.5)</f>
        <v/>
      </c>
      <c r="G3586" s="47">
        <f>IFERROR((Ações!$H3586-Ações!$K3586)/Ações!$H3586,0)</f>
        <v>0</v>
      </c>
      <c r="H3586" s="48">
        <f>IFERROR(Ações!$I3586/(Ações!$P3586-Table_1[[#This Row],[CAGR LUCRO 5A]]),0)</f>
        <v>0</v>
      </c>
      <c r="I3586" s="48">
        <f>IF(Ações!$S3586&lt;0,"",Ações!$O3586*(1+Ações!$S3586))</f>
        <v>0</v>
      </c>
      <c r="J3586" s="49">
        <f>IFERROR(IF(Ações!$B3586="","",(VLOOKUP(Table_1[[#This Row],[AÇÕES]],'Dados Status Invest STOCKS'!A3572:AD4187,4)/Table_1[[#This Row],[LPA]]))/100,0)</f>
        <v>4.4364864864864861</v>
      </c>
      <c r="K3586" s="64">
        <f>IFERROR(IF(Ações!$B3586="","",VLOOKUP(Table_1[[#This Row],[AÇÕES]],'Dados Status Invest STOCKS'!A3572:AD4187,2)),0)</f>
        <v>60.52</v>
      </c>
      <c r="L3586" s="65">
        <f>IFERROR(IF(Ações!$B3586="","",VLOOKUP(Table_1[[#This Row],[AÇÕES]],'Dados Status Invest STOCKS'!A3572:AD4187,3)/100),0)</f>
        <v>0</v>
      </c>
      <c r="M3586" s="66">
        <f>IFERROR(IF(Ações!$B3586="","",VLOOKUP(Table_1[[#This Row],[AÇÕES]],'Dados Status Invest STOCKS'!A3572:AD4187,28)),0)</f>
        <v>-0.37</v>
      </c>
      <c r="N3586" s="66">
        <f>IFERROR(IF(Ações!$B3586="","",VLOOKUP(Table_1[[#This Row],[AÇÕES]],'Dados Status Invest STOCKS'!A3572:AD4187,27)),0)</f>
        <v>8.02</v>
      </c>
      <c r="O3586" s="66">
        <f>IFERROR(IF(Ações!$L3586="","",Ações!$K3586*Ações!$L3586),0)</f>
        <v>0</v>
      </c>
      <c r="P3586" s="67">
        <f t="shared" si="55"/>
        <v>0.06</v>
      </c>
      <c r="Q3586" s="67">
        <f>IFERROR(Ações!$O3586/Ações!$M3586,0)</f>
        <v>0</v>
      </c>
      <c r="R3586" s="67">
        <f>IFERROR(IF(Ações!$B3586="","",VLOOKUP(Table_1[[#This Row],[AÇÕES]],'Dados Status Invest STOCKS'!A3572:AD4187,18)/100),0)</f>
        <v>-4.58E-2</v>
      </c>
      <c r="S3586" s="65">
        <f>IFERROR(IF(Ações!$B3586="","",VLOOKUP(Table_1[[#This Row],[AÇÕES]],'Dados Status Invest STOCKS'!A3572:AD4187,25)/100),0)</f>
        <v>0</v>
      </c>
      <c r="T3586" s="67">
        <f>(1-Ações!$Q3586)*Ações!$R3586</f>
        <v>-4.58E-2</v>
      </c>
      <c r="U3586" s="68">
        <f>IF(Ações!$S3586=0,Ações!$T3586,IF(Ações!$T3586=0,Ações!$S3586,AVERAGE(Ações!$S3586,Ações!$T3586)))</f>
        <v>-4.58E-2</v>
      </c>
    </row>
    <row r="3587" spans="2:21" ht="15" customHeight="1" x14ac:dyDescent="0.2">
      <c r="B3587" s="63" t="str">
        <f>IFERROR('Dados Status Invest STOCKS'!A3574,"-")</f>
        <v>PDEX</v>
      </c>
      <c r="C3587" s="45">
        <f>IFERROR((Ações!$D3587-Ações!$K3587)/Ações!$D3587,0)</f>
        <v>0</v>
      </c>
      <c r="D3587" s="46">
        <f>(Ações!$O3587)/0.06</f>
        <v>0</v>
      </c>
      <c r="E3587" s="47">
        <f>IFERROR((Ações!$F3587-Ações!$K3587)/Ações!$F3587,0)</f>
        <v>-0.9455676026788975</v>
      </c>
      <c r="F3587" s="46">
        <f>IF(OR(Ações!$N3587&lt;0,Ações!$M3587&lt;0),"",(22.5*Ações!$M3587*Ações!$N3587)^0.5)</f>
        <v>12.346011501695598</v>
      </c>
      <c r="G3587" s="47">
        <f>IFERROR((Ações!$H3587-Ações!$K3587)/Ações!$H3587,0)</f>
        <v>0</v>
      </c>
      <c r="H3587" s="48">
        <f>IFERROR(Ações!$I3587/(Ações!$P3587-Table_1[[#This Row],[CAGR LUCRO 5A]]),0)</f>
        <v>0</v>
      </c>
      <c r="I3587" s="48">
        <f>IF(Ações!$S3587&lt;0,"",Ações!$O3587*(1+Ações!$S3587))</f>
        <v>0</v>
      </c>
      <c r="J3587" s="49">
        <f>IFERROR(IF(Ações!$B3587="","",(VLOOKUP(Table_1[[#This Row],[AÇÕES]],'Dados Status Invest STOCKS'!A3573:AD4188,4)/Table_1[[#This Row],[LPA]]))/100,0)</f>
        <v>0.17836206896551726</v>
      </c>
      <c r="K3587" s="64">
        <f>IFERROR(IF(Ações!$B3587="","",VLOOKUP(Table_1[[#This Row],[AÇÕES]],'Dados Status Invest STOCKS'!A3573:AD4188,2)),0)</f>
        <v>24.02</v>
      </c>
      <c r="L3587" s="65">
        <f>IFERROR(IF(Ações!$B3587="","",VLOOKUP(Table_1[[#This Row],[AÇÕES]],'Dados Status Invest STOCKS'!A3573:AD4188,3)/100),0)</f>
        <v>0</v>
      </c>
      <c r="M3587" s="66">
        <f>IFERROR(IF(Ações!$B3587="","",VLOOKUP(Table_1[[#This Row],[AÇÕES]],'Dados Status Invest STOCKS'!A3573:AD4188,28)),0)</f>
        <v>1.1599999999999999</v>
      </c>
      <c r="N3587" s="66">
        <f>IFERROR(IF(Ações!$B3587="","",VLOOKUP(Table_1[[#This Row],[AÇÕES]],'Dados Status Invest STOCKS'!A3573:AD4188,27)),0)</f>
        <v>5.84</v>
      </c>
      <c r="O3587" s="66">
        <f>IFERROR(IF(Ações!$L3587="","",Ações!$K3587*Ações!$L3587),0)</f>
        <v>0</v>
      </c>
      <c r="P3587" s="67">
        <f t="shared" si="55"/>
        <v>0.06</v>
      </c>
      <c r="Q3587" s="67">
        <f>IFERROR(Ações!$O3587/Ações!$M3587,0)</f>
        <v>0</v>
      </c>
      <c r="R3587" s="67">
        <f>IFERROR(IF(Ações!$B3587="","",VLOOKUP(Table_1[[#This Row],[AÇÕES]],'Dados Status Invest STOCKS'!A3573:AD4188,18)/100),0)</f>
        <v>0.19870000000000002</v>
      </c>
      <c r="S3587" s="65">
        <f>IFERROR(IF(Ações!$B3587="","",VLOOKUP(Table_1[[#This Row],[AÇÕES]],'Dados Status Invest STOCKS'!A3573:AD4188,25)/100),0)</f>
        <v>0.40179999999999999</v>
      </c>
      <c r="T3587" s="67">
        <f>(1-Ações!$Q3587)*Ações!$R3587</f>
        <v>0.19870000000000002</v>
      </c>
      <c r="U3587" s="68">
        <f>IF(Ações!$S3587=0,Ações!$T3587,IF(Ações!$T3587=0,Ações!$S3587,AVERAGE(Ações!$S3587,Ações!$T3587)))</f>
        <v>0.30025000000000002</v>
      </c>
    </row>
    <row r="3588" spans="2:21" ht="15" customHeight="1" x14ac:dyDescent="0.2">
      <c r="B3588" s="63" t="str">
        <f>IFERROR('Dados Status Invest STOCKS'!A3575,"-")</f>
        <v>PDFS</v>
      </c>
      <c r="C3588" s="45">
        <f>IFERROR((Ações!$D3588-Ações!$K3588)/Ações!$D3588,0)</f>
        <v>0</v>
      </c>
      <c r="D3588" s="46">
        <f>(Ações!$O3588)/0.06</f>
        <v>0</v>
      </c>
      <c r="E3588" s="47">
        <f>IFERROR((Ações!$F3588-Ações!$K3588)/Ações!$F3588,0)</f>
        <v>0</v>
      </c>
      <c r="F3588" s="46" t="str">
        <f>IF(OR(Ações!$N3588&lt;0,Ações!$M3588&lt;0),"",(22.5*Ações!$M3588*Ações!$N3588)^0.5)</f>
        <v/>
      </c>
      <c r="G3588" s="47">
        <f>IFERROR((Ações!$H3588-Ações!$K3588)/Ações!$H3588,0)</f>
        <v>0</v>
      </c>
      <c r="H3588" s="48">
        <f>IFERROR(Ações!$I3588/(Ações!$P3588-Table_1[[#This Row],[CAGR LUCRO 5A]]),0)</f>
        <v>0</v>
      </c>
      <c r="I3588" s="48">
        <f>IF(Ações!$S3588&lt;0,"",Ações!$O3588*(1+Ações!$S3588))</f>
        <v>0</v>
      </c>
      <c r="J3588" s="49">
        <f>IFERROR(IF(Ações!$B3588="","",(VLOOKUP(Table_1[[#This Row],[AÇÕES]],'Dados Status Invest STOCKS'!A3574:AD4189,4)/Table_1[[#This Row],[LPA]]))/100,0)</f>
        <v>0.16468749999999999</v>
      </c>
      <c r="K3588" s="64">
        <f>IFERROR(IF(Ações!$B3588="","",VLOOKUP(Table_1[[#This Row],[AÇÕES]],'Dados Status Invest STOCKS'!A3574:AD4189,2)),0)</f>
        <v>27.03</v>
      </c>
      <c r="L3588" s="65">
        <f>IFERROR(IF(Ações!$B3588="","",VLOOKUP(Table_1[[#This Row],[AÇÕES]],'Dados Status Invest STOCKS'!A3574:AD4189,3)/100),0)</f>
        <v>0</v>
      </c>
      <c r="M3588" s="66">
        <f>IFERROR(IF(Ações!$B3588="","",VLOOKUP(Table_1[[#This Row],[AÇÕES]],'Dados Status Invest STOCKS'!A3574:AD4189,28)),0)</f>
        <v>-1.28</v>
      </c>
      <c r="N3588" s="66">
        <f>IFERROR(IF(Ações!$B3588="","",VLOOKUP(Table_1[[#This Row],[AÇÕES]],'Dados Status Invest STOCKS'!A3574:AD4189,27)),0)</f>
        <v>5.98</v>
      </c>
      <c r="O3588" s="66">
        <f>IFERROR(IF(Ações!$L3588="","",Ações!$K3588*Ações!$L3588),0)</f>
        <v>0</v>
      </c>
      <c r="P3588" s="67">
        <f t="shared" si="55"/>
        <v>0.06</v>
      </c>
      <c r="Q3588" s="67">
        <f>IFERROR(Ações!$O3588/Ações!$M3588,0)</f>
        <v>0</v>
      </c>
      <c r="R3588" s="67">
        <f>IFERROR(IF(Ações!$B3588="","",VLOOKUP(Table_1[[#This Row],[AÇÕES]],'Dados Status Invest STOCKS'!A3574:AD4189,18)/100),0)</f>
        <v>-0.2145</v>
      </c>
      <c r="S3588" s="65">
        <f>IFERROR(IF(Ações!$B3588="","",VLOOKUP(Table_1[[#This Row],[AÇÕES]],'Dados Status Invest STOCKS'!A3574:AD4189,25)/100),0)</f>
        <v>0</v>
      </c>
      <c r="T3588" s="67">
        <f>(1-Ações!$Q3588)*Ações!$R3588</f>
        <v>-0.2145</v>
      </c>
      <c r="U3588" s="68">
        <f>IF(Ações!$S3588=0,Ações!$T3588,IF(Ações!$T3588=0,Ações!$S3588,AVERAGE(Ações!$S3588,Ações!$T3588)))</f>
        <v>-0.2145</v>
      </c>
    </row>
    <row r="3589" spans="2:21" ht="15" customHeight="1" x14ac:dyDescent="0.2">
      <c r="B3589" s="63" t="str">
        <f>IFERROR('Dados Status Invest STOCKS'!A3576,"-")</f>
        <v>PDLB</v>
      </c>
      <c r="C3589" s="45">
        <f>IFERROR((Ações!$D3589-Ações!$K3589)/Ações!$D3589,0)</f>
        <v>0</v>
      </c>
      <c r="D3589" s="46">
        <f>(Ações!$O3589)/0.06</f>
        <v>0</v>
      </c>
      <c r="E3589" s="47">
        <f>IFERROR((Ações!$F3589-Ações!$K3589)/Ações!$F3589,0)</f>
        <v>-0.18040589311325619</v>
      </c>
      <c r="F3589" s="46">
        <f>IF(OR(Ações!$N3589&lt;0,Ações!$M3589&lt;0),"",(22.5*Ações!$M3589*Ações!$N3589)^0.5)</f>
        <v>12.936228198358284</v>
      </c>
      <c r="G3589" s="47">
        <f>IFERROR((Ações!$H3589-Ações!$K3589)/Ações!$H3589,0)</f>
        <v>0</v>
      </c>
      <c r="H3589" s="48">
        <f>IFERROR(Ações!$I3589/(Ações!$P3589-Table_1[[#This Row],[CAGR LUCRO 5A]]),0)</f>
        <v>0</v>
      </c>
      <c r="I3589" s="48">
        <f>IF(Ações!$S3589&lt;0,"",Ações!$O3589*(1+Ações!$S3589))</f>
        <v>0</v>
      </c>
      <c r="J3589" s="49">
        <f>IFERROR(IF(Ações!$B3589="","",(VLOOKUP(Table_1[[#This Row],[AÇÕES]],'Dados Status Invest STOCKS'!A3575:AD4190,4)/Table_1[[#This Row],[LPA]]))/100,0)</f>
        <v>0.29597222222222219</v>
      </c>
      <c r="K3589" s="64">
        <f>IFERROR(IF(Ações!$B3589="","",VLOOKUP(Table_1[[#This Row],[AÇÕES]],'Dados Status Invest STOCKS'!A3575:AD4190,2)),0)</f>
        <v>15.27</v>
      </c>
      <c r="L3589" s="65">
        <f>IFERROR(IF(Ações!$B3589="","",VLOOKUP(Table_1[[#This Row],[AÇÕES]],'Dados Status Invest STOCKS'!A3575:AD4190,3)/100),0)</f>
        <v>0</v>
      </c>
      <c r="M3589" s="66">
        <f>IFERROR(IF(Ações!$B3589="","",VLOOKUP(Table_1[[#This Row],[AÇÕES]],'Dados Status Invest STOCKS'!A3575:AD4190,28)),0)</f>
        <v>0.72</v>
      </c>
      <c r="N3589" s="66">
        <f>IFERROR(IF(Ações!$B3589="","",VLOOKUP(Table_1[[#This Row],[AÇÕES]],'Dados Status Invest STOCKS'!A3575:AD4190,27)),0)</f>
        <v>10.33</v>
      </c>
      <c r="O3589" s="66">
        <f>IFERROR(IF(Ações!$L3589="","",Ações!$K3589*Ações!$L3589),0)</f>
        <v>0</v>
      </c>
      <c r="P3589" s="67">
        <f t="shared" si="55"/>
        <v>0.06</v>
      </c>
      <c r="Q3589" s="67">
        <f>IFERROR(Ações!$O3589/Ações!$M3589,0)</f>
        <v>0</v>
      </c>
      <c r="R3589" s="67">
        <f>IFERROR(IF(Ações!$B3589="","",VLOOKUP(Table_1[[#This Row],[AÇÕES]],'Dados Status Invest STOCKS'!A3575:AD4190,18)/100),0)</f>
        <v>6.9400000000000003E-2</v>
      </c>
      <c r="S3589" s="65">
        <f>IFERROR(IF(Ações!$B3589="","",VLOOKUP(Table_1[[#This Row],[AÇÕES]],'Dados Status Invest STOCKS'!A3575:AD4190,25)/100),0)</f>
        <v>8.8800000000000004E-2</v>
      </c>
      <c r="T3589" s="67">
        <f>(1-Ações!$Q3589)*Ações!$R3589</f>
        <v>6.9400000000000003E-2</v>
      </c>
      <c r="U3589" s="68">
        <f>IF(Ações!$S3589=0,Ações!$T3589,IF(Ações!$T3589=0,Ações!$S3589,AVERAGE(Ações!$S3589,Ações!$T3589)))</f>
        <v>7.9100000000000004E-2</v>
      </c>
    </row>
    <row r="3590" spans="2:21" ht="15" customHeight="1" x14ac:dyDescent="0.2">
      <c r="B3590" s="63" t="str">
        <f>IFERROR('Dados Status Invest STOCKS'!A3577,"-")</f>
        <v>PDM</v>
      </c>
      <c r="C3590" s="45">
        <f>IFERROR((Ações!$D3590-Ações!$K3590)/Ações!$D3590,0)</f>
        <v>-0.27659574468085102</v>
      </c>
      <c r="D3590" s="46">
        <f>(Ações!$O3590)/0.06</f>
        <v>13.998166666666668</v>
      </c>
      <c r="E3590" s="47">
        <f>IFERROR((Ações!$F3590-Ações!$K3590)/Ações!$F3590,0)</f>
        <v>-0.48437338563620252</v>
      </c>
      <c r="F3590" s="46">
        <f>IF(OR(Ações!$N3590&lt;0,Ações!$M3590&lt;0),"",(22.5*Ações!$M3590*Ações!$N3590)^0.5)</f>
        <v>12.03874993510539</v>
      </c>
      <c r="G3590" s="47">
        <f>IFERROR((Ações!$H3590-Ações!$K3590)/Ações!$H3590,0)</f>
        <v>2.1613696571302783</v>
      </c>
      <c r="H3590" s="48">
        <f>IFERROR(Ações!$I3590/(Ações!$P3590-Table_1[[#This Row],[CAGR LUCRO 5A]]),0)</f>
        <v>-15.387004379084971</v>
      </c>
      <c r="I3590" s="48">
        <f>IF(Ações!$S3590&lt;0,"",Ações!$O3590*(1+Ações!$S3590))</f>
        <v>0.94168466800000006</v>
      </c>
      <c r="J3590" s="49">
        <f>IFERROR(IF(Ações!$B3590="","",(VLOOKUP(Table_1[[#This Row],[AÇÕES]],'Dados Status Invest STOCKS'!A3576:AD4191,4)/Table_1[[#This Row],[LPA]]))/100,0)</f>
        <v>0.96953488372093022</v>
      </c>
      <c r="K3590" s="64">
        <f>IFERROR(IF(Ações!$B3590="","",VLOOKUP(Table_1[[#This Row],[AÇÕES]],'Dados Status Invest STOCKS'!A3576:AD4191,2)),0)</f>
        <v>17.87</v>
      </c>
      <c r="L3590" s="65">
        <f>IFERROR(IF(Ações!$B3590="","",VLOOKUP(Table_1[[#This Row],[AÇÕES]],'Dados Status Invest STOCKS'!A3576:AD4191,3)/100),0)</f>
        <v>4.7E-2</v>
      </c>
      <c r="M3590" s="66">
        <f>IFERROR(IF(Ações!$B3590="","",VLOOKUP(Table_1[[#This Row],[AÇÕES]],'Dados Status Invest STOCKS'!A3576:AD4191,28)),0)</f>
        <v>0.43</v>
      </c>
      <c r="N3590" s="66">
        <f>IFERROR(IF(Ações!$B3590="","",VLOOKUP(Table_1[[#This Row],[AÇÕES]],'Dados Status Invest STOCKS'!A3576:AD4191,27)),0)</f>
        <v>14.98</v>
      </c>
      <c r="O3590" s="66">
        <f>IFERROR(IF(Ações!$L3590="","",Ações!$K3590*Ações!$L3590),0)</f>
        <v>0.83989000000000003</v>
      </c>
      <c r="P3590" s="67">
        <f t="shared" si="55"/>
        <v>0.06</v>
      </c>
      <c r="Q3590" s="67">
        <f>IFERROR(Ações!$O3590/Ações!$M3590,0)</f>
        <v>1.9532325581395349</v>
      </c>
      <c r="R3590" s="67">
        <f>IFERROR(IF(Ações!$B3590="","",VLOOKUP(Table_1[[#This Row],[AÇÕES]],'Dados Status Invest STOCKS'!A3576:AD4191,18)/100),0)</f>
        <v>2.86E-2</v>
      </c>
      <c r="S3590" s="65">
        <f>IFERROR(IF(Ações!$B3590="","",VLOOKUP(Table_1[[#This Row],[AÇÕES]],'Dados Status Invest STOCKS'!A3576:AD4191,25)/100),0)</f>
        <v>0.12119999999999999</v>
      </c>
      <c r="T3590" s="67">
        <f>(1-Ações!$Q3590)*Ações!$R3590</f>
        <v>-2.7262451162790698E-2</v>
      </c>
      <c r="U3590" s="68">
        <f>IF(Ações!$S3590=0,Ações!$T3590,IF(Ações!$T3590=0,Ações!$S3590,AVERAGE(Ações!$S3590,Ações!$T3590)))</f>
        <v>4.6968774418604642E-2</v>
      </c>
    </row>
    <row r="3591" spans="2:21" ht="15" customHeight="1" x14ac:dyDescent="0.2">
      <c r="B3591" s="63" t="str">
        <f>IFERROR('Dados Status Invest STOCKS'!A3578,"-")</f>
        <v>PDS</v>
      </c>
      <c r="C3591" s="45">
        <f>IFERROR((Ações!$D3591-Ações!$K3591)/Ações!$D3591,0)</f>
        <v>0</v>
      </c>
      <c r="D3591" s="46">
        <f>(Ações!$O3591)/0.06</f>
        <v>0</v>
      </c>
      <c r="E3591" s="47">
        <f>IFERROR((Ações!$F3591-Ações!$K3591)/Ações!$F3591,0)</f>
        <v>0</v>
      </c>
      <c r="F3591" s="46" t="str">
        <f>IF(OR(Ações!$N3591&lt;0,Ações!$M3591&lt;0),"",(22.5*Ações!$M3591*Ações!$N3591)^0.5)</f>
        <v/>
      </c>
      <c r="G3591" s="47">
        <f>IFERROR((Ações!$H3591-Ações!$K3591)/Ações!$H3591,0)</f>
        <v>0</v>
      </c>
      <c r="H3591" s="48">
        <f>IFERROR(Ações!$I3591/(Ações!$P3591-Table_1[[#This Row],[CAGR LUCRO 5A]]),0)</f>
        <v>0</v>
      </c>
      <c r="I3591" s="48">
        <f>IF(Ações!$S3591&lt;0,"",Ações!$O3591*(1+Ações!$S3591))</f>
        <v>0</v>
      </c>
      <c r="J3591" s="49">
        <f>IFERROR(IF(Ações!$B3591="","",(VLOOKUP(Table_1[[#This Row],[AÇÕES]],'Dados Status Invest STOCKS'!A3577:AD4192,4)/Table_1[[#This Row],[LPA]]))/100,0)</f>
        <v>3.1555555555555555E-3</v>
      </c>
      <c r="K3591" s="64">
        <f>IFERROR(IF(Ações!$B3591="","",VLOOKUP(Table_1[[#This Row],[AÇÕES]],'Dados Status Invest STOCKS'!A3577:AD4192,2)),0)</f>
        <v>39.92</v>
      </c>
      <c r="L3591" s="65">
        <f>IFERROR(IF(Ações!$B3591="","",VLOOKUP(Table_1[[#This Row],[AÇÕES]],'Dados Status Invest STOCKS'!A3577:AD4192,3)/100),0)</f>
        <v>0</v>
      </c>
      <c r="M3591" s="66">
        <f>IFERROR(IF(Ações!$B3591="","",VLOOKUP(Table_1[[#This Row],[AÇÕES]],'Dados Status Invest STOCKS'!A3577:AD4192,28)),0)</f>
        <v>-11.25</v>
      </c>
      <c r="N3591" s="66">
        <f>IFERROR(IF(Ações!$B3591="","",VLOOKUP(Table_1[[#This Row],[AÇÕES]],'Dados Status Invest STOCKS'!A3577:AD4192,27)),0)</f>
        <v>74.87</v>
      </c>
      <c r="O3591" s="66">
        <f>IFERROR(IF(Ações!$L3591="","",Ações!$K3591*Ações!$L3591),0)</f>
        <v>0</v>
      </c>
      <c r="P3591" s="67">
        <f t="shared" si="55"/>
        <v>0.06</v>
      </c>
      <c r="Q3591" s="67">
        <f>IFERROR(Ações!$O3591/Ações!$M3591,0)</f>
        <v>0</v>
      </c>
      <c r="R3591" s="67">
        <f>IFERROR(IF(Ações!$B3591="","",VLOOKUP(Table_1[[#This Row],[AÇÕES]],'Dados Status Invest STOCKS'!A3577:AD4192,18)/100),0)</f>
        <v>-0.1502</v>
      </c>
      <c r="S3591" s="65">
        <f>IFERROR(IF(Ações!$B3591="","",VLOOKUP(Table_1[[#This Row],[AÇÕES]],'Dados Status Invest STOCKS'!A3577:AD4192,25)/100),0)</f>
        <v>0</v>
      </c>
      <c r="T3591" s="67">
        <f>(1-Ações!$Q3591)*Ações!$R3591</f>
        <v>-0.1502</v>
      </c>
      <c r="U3591" s="68">
        <f>IF(Ações!$S3591=0,Ações!$T3591,IF(Ações!$T3591=0,Ações!$S3591,AVERAGE(Ações!$S3591,Ações!$T3591)))</f>
        <v>-0.1502</v>
      </c>
    </row>
    <row r="3592" spans="2:21" ht="15" customHeight="1" x14ac:dyDescent="0.2">
      <c r="B3592" s="63" t="str">
        <f>IFERROR('Dados Status Invest STOCKS'!A3579,"-")</f>
        <v>PDSB</v>
      </c>
      <c r="C3592" s="45">
        <f>IFERROR((Ações!$D3592-Ações!$K3592)/Ações!$D3592,0)</f>
        <v>0</v>
      </c>
      <c r="D3592" s="46">
        <f>(Ações!$O3592)/0.06</f>
        <v>0</v>
      </c>
      <c r="E3592" s="47">
        <f>IFERROR((Ações!$F3592-Ações!$K3592)/Ações!$F3592,0)</f>
        <v>0</v>
      </c>
      <c r="F3592" s="46" t="str">
        <f>IF(OR(Ações!$N3592&lt;0,Ações!$M3592&lt;0),"",(22.5*Ações!$M3592*Ações!$N3592)^0.5)</f>
        <v/>
      </c>
      <c r="G3592" s="47">
        <f>IFERROR((Ações!$H3592-Ações!$K3592)/Ações!$H3592,0)</f>
        <v>0</v>
      </c>
      <c r="H3592" s="48">
        <f>IFERROR(Ações!$I3592/(Ações!$P3592-Table_1[[#This Row],[CAGR LUCRO 5A]]),0)</f>
        <v>0</v>
      </c>
      <c r="I3592" s="48">
        <f>IF(Ações!$S3592&lt;0,"",Ações!$O3592*(1+Ações!$S3592))</f>
        <v>0</v>
      </c>
      <c r="J3592" s="49">
        <f>IFERROR(IF(Ações!$B3592="","",(VLOOKUP(Table_1[[#This Row],[AÇÕES]],'Dados Status Invest STOCKS'!A3578:AD4193,4)/Table_1[[#This Row],[LPA]]))/100,0)</f>
        <v>0.21843137254901962</v>
      </c>
      <c r="K3592" s="64">
        <f>IFERROR(IF(Ações!$B3592="","",VLOOKUP(Table_1[[#This Row],[AÇÕES]],'Dados Status Invest STOCKS'!A3578:AD4193,2)),0)</f>
        <v>5.69</v>
      </c>
      <c r="L3592" s="65">
        <f>IFERROR(IF(Ações!$B3592="","",VLOOKUP(Table_1[[#This Row],[AÇÕES]],'Dados Status Invest STOCKS'!A3578:AD4193,3)/100),0)</f>
        <v>0</v>
      </c>
      <c r="M3592" s="66">
        <f>IFERROR(IF(Ações!$B3592="","",VLOOKUP(Table_1[[#This Row],[AÇÕES]],'Dados Status Invest STOCKS'!A3578:AD4193,28)),0)</f>
        <v>-0.51</v>
      </c>
      <c r="N3592" s="66">
        <f>IFERROR(IF(Ações!$B3592="","",VLOOKUP(Table_1[[#This Row],[AÇÕES]],'Dados Status Invest STOCKS'!A3578:AD4193,27)),0)</f>
        <v>2.39</v>
      </c>
      <c r="O3592" s="66">
        <f>IFERROR(IF(Ações!$L3592="","",Ações!$K3592*Ações!$L3592),0)</f>
        <v>0</v>
      </c>
      <c r="P3592" s="67">
        <f t="shared" si="55"/>
        <v>0.06</v>
      </c>
      <c r="Q3592" s="67">
        <f>IFERROR(Ações!$O3592/Ações!$M3592,0)</f>
        <v>0</v>
      </c>
      <c r="R3592" s="67">
        <f>IFERROR(IF(Ações!$B3592="","",VLOOKUP(Table_1[[#This Row],[AÇÕES]],'Dados Status Invest STOCKS'!A3578:AD4193,18)/100),0)</f>
        <v>-0.2155</v>
      </c>
      <c r="S3592" s="65">
        <f>IFERROR(IF(Ações!$B3592="","",VLOOKUP(Table_1[[#This Row],[AÇÕES]],'Dados Status Invest STOCKS'!A3578:AD4193,25)/100),0)</f>
        <v>0</v>
      </c>
      <c r="T3592" s="67">
        <f>(1-Ações!$Q3592)*Ações!$R3592</f>
        <v>-0.2155</v>
      </c>
      <c r="U3592" s="68">
        <f>IF(Ações!$S3592=0,Ações!$T3592,IF(Ações!$T3592=0,Ações!$S3592,AVERAGE(Ações!$S3592,Ações!$T3592)))</f>
        <v>-0.2155</v>
      </c>
    </row>
    <row r="3593" spans="2:21" ht="15" customHeight="1" x14ac:dyDescent="0.2">
      <c r="B3593" s="63" t="str">
        <f>IFERROR('Dados Status Invest STOCKS'!A3580,"-")</f>
        <v>PEBK</v>
      </c>
      <c r="C3593" s="45">
        <f>IFERROR((Ações!$D3593-Ações!$K3593)/Ações!$D3593,0)</f>
        <v>-1.5423728813559323</v>
      </c>
      <c r="D3593" s="46">
        <f>(Ações!$O3593)/0.06</f>
        <v>10.993666666666666</v>
      </c>
      <c r="E3593" s="47">
        <f>IFERROR((Ações!$F3593-Ações!$K3593)/Ações!$F3593,0)</f>
        <v>0.25685128544319519</v>
      </c>
      <c r="F3593" s="46">
        <f>IF(OR(Ações!$N3593&lt;0,Ações!$M3593&lt;0),"",(22.5*Ações!$M3593*Ações!$N3593)^0.5)</f>
        <v>37.610237967872521</v>
      </c>
      <c r="G3593" s="47">
        <f>IFERROR((Ações!$H3593-Ações!$K3593)/Ações!$H3593,0)</f>
        <v>-8.6484137331594713E-2</v>
      </c>
      <c r="H3593" s="48">
        <f>IFERROR(Ações!$I3593/(Ações!$P3593-Table_1[[#This Row],[CAGR LUCRO 5A]]),0)</f>
        <v>25.725180000000005</v>
      </c>
      <c r="I3593" s="48">
        <f>IF(Ações!$S3593&lt;0,"",Ações!$O3593*(1+Ações!$S3593))</f>
        <v>0.68171727000000004</v>
      </c>
      <c r="J3593" s="49">
        <f>IFERROR(IF(Ações!$B3593="","",(VLOOKUP(Table_1[[#This Row],[AÇÕES]],'Dados Status Invest STOCKS'!A3579:AD4194,4)/Table_1[[#This Row],[LPA]]))/100,0)</f>
        <v>4.5443548387096772E-2</v>
      </c>
      <c r="K3593" s="64">
        <f>IFERROR(IF(Ações!$B3593="","",VLOOKUP(Table_1[[#This Row],[AÇÕES]],'Dados Status Invest STOCKS'!A3579:AD4194,2)),0)</f>
        <v>27.95</v>
      </c>
      <c r="L3593" s="65">
        <f>IFERROR(IF(Ações!$B3593="","",VLOOKUP(Table_1[[#This Row],[AÇÕES]],'Dados Status Invest STOCKS'!A3579:AD4194,3)/100),0)</f>
        <v>2.3599999999999999E-2</v>
      </c>
      <c r="M3593" s="66">
        <f>IFERROR(IF(Ações!$B3593="","",VLOOKUP(Table_1[[#This Row],[AÇÕES]],'Dados Status Invest STOCKS'!A3579:AD4194,28)),0)</f>
        <v>2.48</v>
      </c>
      <c r="N3593" s="66">
        <f>IFERROR(IF(Ações!$B3593="","",VLOOKUP(Table_1[[#This Row],[AÇÕES]],'Dados Status Invest STOCKS'!A3579:AD4194,27)),0)</f>
        <v>25.35</v>
      </c>
      <c r="O3593" s="66">
        <f>IFERROR(IF(Ações!$L3593="","",Ações!$K3593*Ações!$L3593),0)</f>
        <v>0.65961999999999998</v>
      </c>
      <c r="P3593" s="67">
        <f t="shared" si="55"/>
        <v>0.06</v>
      </c>
      <c r="Q3593" s="67">
        <f>IFERROR(Ações!$O3593/Ações!$M3593,0)</f>
        <v>0.2659758064516129</v>
      </c>
      <c r="R3593" s="67">
        <f>IFERROR(IF(Ações!$B3593="","",VLOOKUP(Table_1[[#This Row],[AÇÕES]],'Dados Status Invest STOCKS'!A3579:AD4194,18)/100),0)</f>
        <v>9.7899999999999987E-2</v>
      </c>
      <c r="S3593" s="65">
        <f>IFERROR(IF(Ações!$B3593="","",VLOOKUP(Table_1[[#This Row],[AÇÕES]],'Dados Status Invest STOCKS'!A3579:AD4194,25)/100),0)</f>
        <v>3.3500000000000002E-2</v>
      </c>
      <c r="T3593" s="67">
        <f>(1-Ações!$Q3593)*Ações!$R3593</f>
        <v>7.1860968548387083E-2</v>
      </c>
      <c r="U3593" s="68">
        <f>IF(Ações!$S3593=0,Ações!$T3593,IF(Ações!$T3593=0,Ações!$S3593,AVERAGE(Ações!$S3593,Ações!$T3593)))</f>
        <v>5.2680484274193543E-2</v>
      </c>
    </row>
    <row r="3594" spans="2:21" ht="15" customHeight="1" x14ac:dyDescent="0.2">
      <c r="B3594" s="63" t="str">
        <f>IFERROR('Dados Status Invest STOCKS'!A3581,"-")</f>
        <v>PEBO</v>
      </c>
      <c r="C3594" s="45">
        <f>IFERROR((Ações!$D3594-Ações!$K3594)/Ações!$D3594,0)</f>
        <v>-0.39534883720930236</v>
      </c>
      <c r="D3594" s="46">
        <f>(Ações!$O3594)/0.06</f>
        <v>23.829166666666666</v>
      </c>
      <c r="E3594" s="47">
        <f>IFERROR((Ações!$F3594-Ações!$K3594)/Ações!$F3594,0)</f>
        <v>-8.0714647309584026E-2</v>
      </c>
      <c r="F3594" s="46">
        <f>IF(OR(Ações!$N3594&lt;0,Ações!$M3594&lt;0),"",(22.5*Ações!$M3594*Ações!$N3594)^0.5)</f>
        <v>30.76667840375363</v>
      </c>
      <c r="G3594" s="47">
        <f>IFERROR((Ações!$H3594-Ações!$K3594)/Ações!$H3594,0)</f>
        <v>4.692951648355705</v>
      </c>
      <c r="H3594" s="48">
        <f>IFERROR(Ações!$I3594/(Ações!$P3594-Table_1[[#This Row],[CAGR LUCRO 5A]]),0)</f>
        <v>-9.0036380559720133</v>
      </c>
      <c r="I3594" s="48">
        <f>IF(Ações!$S3594&lt;0,"",Ações!$O3594*(1+Ações!$S3594))</f>
        <v>1.8016279749999997</v>
      </c>
      <c r="J3594" s="49">
        <f>IFERROR(IF(Ações!$B3594="","",(VLOOKUP(Table_1[[#This Row],[AÇÕES]],'Dados Status Invest STOCKS'!A3580:AD4195,4)/Table_1[[#This Row],[LPA]]))/100,0)</f>
        <v>0.16279720279720281</v>
      </c>
      <c r="K3594" s="64">
        <f>IFERROR(IF(Ações!$B3594="","",VLOOKUP(Table_1[[#This Row],[AÇÕES]],'Dados Status Invest STOCKS'!A3580:AD4195,2)),0)</f>
        <v>33.25</v>
      </c>
      <c r="L3594" s="65">
        <f>IFERROR(IF(Ações!$B3594="","",VLOOKUP(Table_1[[#This Row],[AÇÕES]],'Dados Status Invest STOCKS'!A3580:AD4195,3)/100),0)</f>
        <v>4.2999999999999997E-2</v>
      </c>
      <c r="M3594" s="66">
        <f>IFERROR(IF(Ações!$B3594="","",VLOOKUP(Table_1[[#This Row],[AÇÕES]],'Dados Status Invest STOCKS'!A3580:AD4195,28)),0)</f>
        <v>1.43</v>
      </c>
      <c r="N3594" s="66">
        <f>IFERROR(IF(Ações!$B3594="","",VLOOKUP(Table_1[[#This Row],[AÇÕES]],'Dados Status Invest STOCKS'!A3580:AD4195,27)),0)</f>
        <v>29.42</v>
      </c>
      <c r="O3594" s="66">
        <f>IFERROR(IF(Ações!$L3594="","",Ações!$K3594*Ações!$L3594),0)</f>
        <v>1.4297499999999999</v>
      </c>
      <c r="P3594" s="67">
        <f t="shared" si="55"/>
        <v>0.06</v>
      </c>
      <c r="Q3594" s="67">
        <f>IFERROR(Ações!$O3594/Ações!$M3594,0)</f>
        <v>0.99982517482517475</v>
      </c>
      <c r="R3594" s="67">
        <f>IFERROR(IF(Ações!$B3594="","",VLOOKUP(Table_1[[#This Row],[AÇÕES]],'Dados Status Invest STOCKS'!A3580:AD4195,18)/100),0)</f>
        <v>4.8499999999999995E-2</v>
      </c>
      <c r="S3594" s="65">
        <f>IFERROR(IF(Ações!$B3594="","",VLOOKUP(Table_1[[#This Row],[AÇÕES]],'Dados Status Invest STOCKS'!A3580:AD4195,25)/100),0)</f>
        <v>0.2601</v>
      </c>
      <c r="T3594" s="67">
        <f>(1-Ações!$Q3594)*Ações!$R3594</f>
        <v>8.4790209790248643E-6</v>
      </c>
      <c r="U3594" s="68">
        <f>IF(Ações!$S3594=0,Ações!$T3594,IF(Ações!$T3594=0,Ações!$S3594,AVERAGE(Ações!$S3594,Ações!$T3594)))</f>
        <v>0.1300542395104895</v>
      </c>
    </row>
    <row r="3595" spans="2:21" ht="15" customHeight="1" x14ac:dyDescent="0.2">
      <c r="B3595" s="63" t="str">
        <f>IFERROR('Dados Status Invest STOCKS'!A3582,"-")</f>
        <v>PEG</v>
      </c>
      <c r="C3595" s="45">
        <f>IFERROR((Ações!$D3595-Ações!$K3595)/Ações!$D3595,0)</f>
        <v>-0.89274447949526847</v>
      </c>
      <c r="D3595" s="46">
        <f>(Ações!$O3595)/0.06</f>
        <v>33.998249999999992</v>
      </c>
      <c r="E3595" s="47">
        <f>IFERROR((Ações!$F3595-Ações!$K3595)/Ações!$F3595,0)</f>
        <v>0</v>
      </c>
      <c r="F3595" s="46" t="str">
        <f>IF(OR(Ações!$N3595&lt;0,Ações!$M3595&lt;0),"",(22.5*Ações!$M3595*Ações!$N3595)^0.5)</f>
        <v/>
      </c>
      <c r="G3595" s="47">
        <f>IFERROR((Ações!$H3595-Ações!$K3595)/Ações!$H3595,0)</f>
        <v>-5.8086487497354976E-2</v>
      </c>
      <c r="H3595" s="48">
        <f>IFERROR(Ações!$I3595/(Ações!$P3595-Table_1[[#This Row],[CAGR LUCRO 5A]]),0)</f>
        <v>60.817334651162774</v>
      </c>
      <c r="I3595" s="48">
        <f>IF(Ações!$S3595&lt;0,"",Ações!$O3595*(1+Ações!$S3595))</f>
        <v>2.0921163119999995</v>
      </c>
      <c r="J3595" s="49">
        <f>IFERROR(IF(Ações!$B3595="","",(VLOOKUP(Table_1[[#This Row],[AÇÕES]],'Dados Status Invest STOCKS'!A3581:AD4196,4)/Table_1[[#This Row],[LPA]]))/100,0)</f>
        <v>0.3751908396946565</v>
      </c>
      <c r="K3595" s="64">
        <f>IFERROR(IF(Ações!$B3595="","",VLOOKUP(Table_1[[#This Row],[AÇÕES]],'Dados Status Invest STOCKS'!A3581:AD4196,2)),0)</f>
        <v>64.349999999999994</v>
      </c>
      <c r="L3595" s="65">
        <f>IFERROR(IF(Ações!$B3595="","",VLOOKUP(Table_1[[#This Row],[AÇÕES]],'Dados Status Invest STOCKS'!A3581:AD4196,3)/100),0)</f>
        <v>3.1699999999999999E-2</v>
      </c>
      <c r="M3595" s="66">
        <f>IFERROR(IF(Ações!$B3595="","",VLOOKUP(Table_1[[#This Row],[AÇÕES]],'Dados Status Invest STOCKS'!A3581:AD4196,28)),0)</f>
        <v>-1.31</v>
      </c>
      <c r="N3595" s="66">
        <f>IFERROR(IF(Ações!$B3595="","",VLOOKUP(Table_1[[#This Row],[AÇÕES]],'Dados Status Invest STOCKS'!A3581:AD4196,27)),0)</f>
        <v>27.82</v>
      </c>
      <c r="O3595" s="66">
        <f>IFERROR(IF(Ações!$L3595="","",Ações!$K3595*Ações!$L3595),0)</f>
        <v>2.0398949999999996</v>
      </c>
      <c r="P3595" s="67">
        <f t="shared" si="55"/>
        <v>0.06</v>
      </c>
      <c r="Q3595" s="67">
        <f>IFERROR(Ações!$O3595/Ações!$M3595,0)</f>
        <v>-1.5571717557251905</v>
      </c>
      <c r="R3595" s="67">
        <f>IFERROR(IF(Ações!$B3595="","",VLOOKUP(Table_1[[#This Row],[AÇÕES]],'Dados Status Invest STOCKS'!A3581:AD4196,18)/100),0)</f>
        <v>-4.7100000000000003E-2</v>
      </c>
      <c r="S3595" s="65">
        <f>IFERROR(IF(Ações!$B3595="","",VLOOKUP(Table_1[[#This Row],[AÇÕES]],'Dados Status Invest STOCKS'!A3581:AD4196,25)/100),0)</f>
        <v>2.5600000000000001E-2</v>
      </c>
      <c r="T3595" s="67">
        <f>(1-Ações!$Q3595)*Ações!$R3595</f>
        <v>-0.12044278969465647</v>
      </c>
      <c r="U3595" s="68">
        <f>IF(Ações!$S3595=0,Ações!$T3595,IF(Ações!$T3595=0,Ações!$S3595,AVERAGE(Ações!$S3595,Ações!$T3595)))</f>
        <v>-4.7421394847328234E-2</v>
      </c>
    </row>
    <row r="3596" spans="2:21" ht="15" customHeight="1" x14ac:dyDescent="0.2">
      <c r="B3596" s="63" t="str">
        <f>IFERROR('Dados Status Invest STOCKS'!A3583,"-")</f>
        <v>PEGA</v>
      </c>
      <c r="C3596" s="45">
        <f>IFERROR((Ações!$D3596-Ações!$K3596)/Ações!$D3596,0)</f>
        <v>-49.000000000000007</v>
      </c>
      <c r="D3596" s="46">
        <f>(Ações!$O3596)/0.06</f>
        <v>1.9469999999999996</v>
      </c>
      <c r="E3596" s="47">
        <f>IFERROR((Ações!$F3596-Ações!$K3596)/Ações!$F3596,0)</f>
        <v>0</v>
      </c>
      <c r="F3596" s="46" t="str">
        <f>IF(OR(Ações!$N3596&lt;0,Ações!$M3596&lt;0),"",(22.5*Ações!$M3596*Ações!$N3596)^0.5)</f>
        <v/>
      </c>
      <c r="G3596" s="47">
        <f>IFERROR((Ações!$H3596-Ações!$K3596)/Ações!$H3596,0)</f>
        <v>-49.000000000000007</v>
      </c>
      <c r="H3596" s="48">
        <f>IFERROR(Ações!$I3596/(Ações!$P3596-Table_1[[#This Row],[CAGR LUCRO 5A]]),0)</f>
        <v>1.9469999999999996</v>
      </c>
      <c r="I3596" s="48">
        <f>IF(Ações!$S3596&lt;0,"",Ações!$O3596*(1+Ações!$S3596))</f>
        <v>0.11681999999999998</v>
      </c>
      <c r="J3596" s="49">
        <f>IFERROR(IF(Ações!$B3596="","",(VLOOKUP(Table_1[[#This Row],[AÇÕES]],'Dados Status Invest STOCKS'!A3582:AD4197,4)/Table_1[[#This Row],[LPA]]))/100,0)</f>
        <v>13.515925925925925</v>
      </c>
      <c r="K3596" s="64">
        <f>IFERROR(IF(Ações!$B3596="","",VLOOKUP(Table_1[[#This Row],[AÇÕES]],'Dados Status Invest STOCKS'!A3582:AD4197,2)),0)</f>
        <v>97.35</v>
      </c>
      <c r="L3596" s="65">
        <f>IFERROR(IF(Ações!$B3596="","",VLOOKUP(Table_1[[#This Row],[AÇÕES]],'Dados Status Invest STOCKS'!A3582:AD4197,3)/100),0)</f>
        <v>1.1999999999999999E-3</v>
      </c>
      <c r="M3596" s="66">
        <f>IFERROR(IF(Ações!$B3596="","",VLOOKUP(Table_1[[#This Row],[AÇÕES]],'Dados Status Invest STOCKS'!A3582:AD4197,28)),0)</f>
        <v>-0.27</v>
      </c>
      <c r="N3596" s="66">
        <f>IFERROR(IF(Ações!$B3596="","",VLOOKUP(Table_1[[#This Row],[AÇÕES]],'Dados Status Invest STOCKS'!A3582:AD4197,27)),0)</f>
        <v>5.63</v>
      </c>
      <c r="O3596" s="66">
        <f>IFERROR(IF(Ações!$L3596="","",Ações!$K3596*Ações!$L3596),0)</f>
        <v>0.11681999999999998</v>
      </c>
      <c r="P3596" s="67">
        <f t="shared" si="55"/>
        <v>0.06</v>
      </c>
      <c r="Q3596" s="67">
        <f>IFERROR(Ações!$O3596/Ações!$M3596,0)</f>
        <v>-0.43266666666666659</v>
      </c>
      <c r="R3596" s="67">
        <f>IFERROR(IF(Ações!$B3596="","",VLOOKUP(Table_1[[#This Row],[AÇÕES]],'Dados Status Invest STOCKS'!A3582:AD4197,18)/100),0)</f>
        <v>-4.7400000000000005E-2</v>
      </c>
      <c r="S3596" s="65">
        <f>IFERROR(IF(Ações!$B3596="","",VLOOKUP(Table_1[[#This Row],[AÇÕES]],'Dados Status Invest STOCKS'!A3582:AD4197,25)/100),0)</f>
        <v>0</v>
      </c>
      <c r="T3596" s="67">
        <f>(1-Ações!$Q3596)*Ações!$R3596</f>
        <v>-6.7908399999999994E-2</v>
      </c>
      <c r="U3596" s="68">
        <f>IF(Ações!$S3596=0,Ações!$T3596,IF(Ações!$T3596=0,Ações!$S3596,AVERAGE(Ações!$S3596,Ações!$T3596)))</f>
        <v>-6.7908399999999994E-2</v>
      </c>
    </row>
    <row r="3597" spans="2:21" ht="15" customHeight="1" x14ac:dyDescent="0.2">
      <c r="B3597" s="63" t="str">
        <f>IFERROR('Dados Status Invest STOCKS'!A3584,"-")</f>
        <v>PEN</v>
      </c>
      <c r="C3597" s="45">
        <f>IFERROR((Ações!$D3597-Ações!$K3597)/Ações!$D3597,0)</f>
        <v>0</v>
      </c>
      <c r="D3597" s="46">
        <f>(Ações!$O3597)/0.06</f>
        <v>0</v>
      </c>
      <c r="E3597" s="47">
        <f>IFERROR((Ações!$F3597-Ações!$K3597)/Ações!$F3597,0)</f>
        <v>-10.806718346253232</v>
      </c>
      <c r="F3597" s="46">
        <f>IF(OR(Ações!$N3597&lt;0,Ações!$M3597&lt;0),"",(22.5*Ações!$M3597*Ações!$N3597)^0.5)</f>
        <v>19.349999999999998</v>
      </c>
      <c r="G3597" s="47">
        <f>IFERROR((Ações!$H3597-Ações!$K3597)/Ações!$H3597,0)</f>
        <v>0</v>
      </c>
      <c r="H3597" s="48">
        <f>IFERROR(Ações!$I3597/(Ações!$P3597-Table_1[[#This Row],[CAGR LUCRO 5A]]),0)</f>
        <v>0</v>
      </c>
      <c r="I3597" s="48">
        <f>IF(Ações!$S3597&lt;0,"",Ações!$O3597*(1+Ações!$S3597))</f>
        <v>0</v>
      </c>
      <c r="J3597" s="49">
        <f>IFERROR(IF(Ações!$B3597="","",(VLOOKUP(Table_1[[#This Row],[AÇÕES]],'Dados Status Invest STOCKS'!A3583:AD4198,4)/Table_1[[#This Row],[LPA]]))/100,0)</f>
        <v>2.825333333333333</v>
      </c>
      <c r="K3597" s="64">
        <f>IFERROR(IF(Ações!$B3597="","",VLOOKUP(Table_1[[#This Row],[AÇÕES]],'Dados Status Invest STOCKS'!A3583:AD4198,2)),0)</f>
        <v>228.46</v>
      </c>
      <c r="L3597" s="65">
        <f>IFERROR(IF(Ações!$B3597="","",VLOOKUP(Table_1[[#This Row],[AÇÕES]],'Dados Status Invest STOCKS'!A3583:AD4198,3)/100),0)</f>
        <v>0</v>
      </c>
      <c r="M3597" s="66">
        <f>IFERROR(IF(Ações!$B3597="","",VLOOKUP(Table_1[[#This Row],[AÇÕES]],'Dados Status Invest STOCKS'!A3583:AD4198,28)),0)</f>
        <v>0.9</v>
      </c>
      <c r="N3597" s="66">
        <f>IFERROR(IF(Ações!$B3597="","",VLOOKUP(Table_1[[#This Row],[AÇÕES]],'Dados Status Invest STOCKS'!A3583:AD4198,27)),0)</f>
        <v>18.489999999999998</v>
      </c>
      <c r="O3597" s="66">
        <f>IFERROR(IF(Ações!$L3597="","",Ações!$K3597*Ações!$L3597),0)</f>
        <v>0</v>
      </c>
      <c r="P3597" s="67">
        <f t="shared" si="55"/>
        <v>0.06</v>
      </c>
      <c r="Q3597" s="67">
        <f>IFERROR(Ações!$O3597/Ações!$M3597,0)</f>
        <v>0</v>
      </c>
      <c r="R3597" s="67">
        <f>IFERROR(IF(Ações!$B3597="","",VLOOKUP(Table_1[[#This Row],[AÇÕES]],'Dados Status Invest STOCKS'!A3583:AD4198,18)/100),0)</f>
        <v>4.8600000000000004E-2</v>
      </c>
      <c r="S3597" s="65">
        <f>IFERROR(IF(Ações!$B3597="","",VLOOKUP(Table_1[[#This Row],[AÇÕES]],'Dados Status Invest STOCKS'!A3583:AD4198,25)/100),0)</f>
        <v>0</v>
      </c>
      <c r="T3597" s="67">
        <f>(1-Ações!$Q3597)*Ações!$R3597</f>
        <v>4.8600000000000004E-2</v>
      </c>
      <c r="U3597" s="68">
        <f>IF(Ações!$S3597=0,Ações!$T3597,IF(Ações!$T3597=0,Ações!$S3597,AVERAGE(Ações!$S3597,Ações!$T3597)))</f>
        <v>4.8600000000000004E-2</v>
      </c>
    </row>
    <row r="3598" spans="2:21" ht="15" customHeight="1" x14ac:dyDescent="0.2">
      <c r="B3598" s="63" t="str">
        <f>IFERROR('Dados Status Invest STOCKS'!A3585,"-")</f>
        <v>PENN</v>
      </c>
      <c r="C3598" s="45">
        <f>IFERROR((Ações!$D3598-Ações!$K3598)/Ações!$D3598,0)</f>
        <v>0</v>
      </c>
      <c r="D3598" s="46">
        <f>(Ações!$O3598)/0.06</f>
        <v>0</v>
      </c>
      <c r="E3598" s="47">
        <f>IFERROR((Ações!$F3598-Ações!$K3598)/Ações!$F3598,0)</f>
        <v>-0.39068278093162884</v>
      </c>
      <c r="F3598" s="46">
        <f>IF(OR(Ações!$N3598&lt;0,Ações!$M3598&lt;0),"",(22.5*Ações!$M3598*Ações!$N3598)^0.5)</f>
        <v>30.488620828105688</v>
      </c>
      <c r="G3598" s="47">
        <f>IFERROR((Ações!$H3598-Ações!$K3598)/Ações!$H3598,0)</f>
        <v>0</v>
      </c>
      <c r="H3598" s="48">
        <f>IFERROR(Ações!$I3598/(Ações!$P3598-Table_1[[#This Row],[CAGR LUCRO 5A]]),0)</f>
        <v>0</v>
      </c>
      <c r="I3598" s="48">
        <f>IF(Ações!$S3598&lt;0,"",Ações!$O3598*(1+Ações!$S3598))</f>
        <v>0</v>
      </c>
      <c r="J3598" s="49">
        <f>IFERROR(IF(Ações!$B3598="","",(VLOOKUP(Table_1[[#This Row],[AÇÕES]],'Dados Status Invest STOCKS'!A3584:AD4199,4)/Table_1[[#This Row],[LPA]]))/100,0)</f>
        <v>8.0526315789473682E-2</v>
      </c>
      <c r="K3598" s="64">
        <f>IFERROR(IF(Ações!$B3598="","",VLOOKUP(Table_1[[#This Row],[AÇÕES]],'Dados Status Invest STOCKS'!A3584:AD4199,2)),0)</f>
        <v>42.4</v>
      </c>
      <c r="L3598" s="65">
        <f>IFERROR(IF(Ações!$B3598="","",VLOOKUP(Table_1[[#This Row],[AÇÕES]],'Dados Status Invest STOCKS'!A3584:AD4199,3)/100),0)</f>
        <v>0</v>
      </c>
      <c r="M3598" s="66">
        <f>IFERROR(IF(Ações!$B3598="","",VLOOKUP(Table_1[[#This Row],[AÇÕES]],'Dados Status Invest STOCKS'!A3584:AD4199,28)),0)</f>
        <v>2.2799999999999998</v>
      </c>
      <c r="N3598" s="66">
        <f>IFERROR(IF(Ações!$B3598="","",VLOOKUP(Table_1[[#This Row],[AÇÕES]],'Dados Status Invest STOCKS'!A3584:AD4199,27)),0)</f>
        <v>18.12</v>
      </c>
      <c r="O3598" s="66">
        <f>IFERROR(IF(Ações!$L3598="","",Ações!$K3598*Ações!$L3598),0)</f>
        <v>0</v>
      </c>
      <c r="P3598" s="67">
        <f t="shared" si="55"/>
        <v>0.06</v>
      </c>
      <c r="Q3598" s="67">
        <f>IFERROR(Ações!$O3598/Ações!$M3598,0)</f>
        <v>0</v>
      </c>
      <c r="R3598" s="67">
        <f>IFERROR(IF(Ações!$B3598="","",VLOOKUP(Table_1[[#This Row],[AÇÕES]],'Dados Status Invest STOCKS'!A3584:AD4199,18)/100),0)</f>
        <v>0.12590000000000001</v>
      </c>
      <c r="S3598" s="65">
        <f>IFERROR(IF(Ações!$B3598="","",VLOOKUP(Table_1[[#This Row],[AÇÕES]],'Dados Status Invest STOCKS'!A3584:AD4199,25)/100),0)</f>
        <v>0</v>
      </c>
      <c r="T3598" s="67">
        <f>(1-Ações!$Q3598)*Ações!$R3598</f>
        <v>0.12590000000000001</v>
      </c>
      <c r="U3598" s="68">
        <f>IF(Ações!$S3598=0,Ações!$T3598,IF(Ações!$T3598=0,Ações!$S3598,AVERAGE(Ações!$S3598,Ações!$T3598)))</f>
        <v>0.12590000000000001</v>
      </c>
    </row>
    <row r="3599" spans="2:21" ht="15" customHeight="1" x14ac:dyDescent="0.2">
      <c r="B3599" s="63" t="str">
        <f>IFERROR('Dados Status Invest STOCKS'!A3586,"-")</f>
        <v>PEP</v>
      </c>
      <c r="C3599" s="45">
        <f>IFERROR((Ações!$D3599-Ações!$K3599)/Ações!$D3599,0)</f>
        <v>-1.4291497975708498</v>
      </c>
      <c r="D3599" s="46">
        <f>(Ações!$O3599)/0.06</f>
        <v>71.354183333333353</v>
      </c>
      <c r="E3599" s="47">
        <f>IFERROR((Ações!$F3599-Ações!$K3599)/Ações!$F3599,0)</f>
        <v>-3.4283905316081991</v>
      </c>
      <c r="F3599" s="46">
        <f>IF(OR(Ações!$N3599&lt;0,Ações!$M3599&lt;0),"",(22.5*Ações!$M3599*Ações!$N3599)^0.5)</f>
        <v>39.14063106287378</v>
      </c>
      <c r="G3599" s="47">
        <f>IFERROR((Ações!$H3599-Ações!$K3599)/Ações!$H3599,0)</f>
        <v>0.80041115302476906</v>
      </c>
      <c r="H3599" s="48">
        <f>IFERROR(Ações!$I3599/(Ações!$P3599-Table_1[[#This Row],[CAGR LUCRO 5A]]),0)</f>
        <v>868.43529900000078</v>
      </c>
      <c r="I3599" s="48">
        <f>IF(Ações!$S3599&lt;0,"",Ações!$O3599*(1+Ações!$S3599))</f>
        <v>4.515863554800001</v>
      </c>
      <c r="J3599" s="49">
        <f>IFERROR(IF(Ações!$B3599="","",(VLOOKUP(Table_1[[#This Row],[AÇÕES]],'Dados Status Invest STOCKS'!A3585:AD4200,4)/Table_1[[#This Row],[LPA]]))/100,0)</f>
        <v>4.9660441426146014E-2</v>
      </c>
      <c r="K3599" s="64">
        <f>IFERROR(IF(Ações!$B3599="","",VLOOKUP(Table_1[[#This Row],[AÇÕES]],'Dados Status Invest STOCKS'!A3585:AD4200,2)),0)</f>
        <v>173.33</v>
      </c>
      <c r="L3599" s="65">
        <f>IFERROR(IF(Ações!$B3599="","",VLOOKUP(Table_1[[#This Row],[AÇÕES]],'Dados Status Invest STOCKS'!A3585:AD4200,3)/100),0)</f>
        <v>2.4700000000000003E-2</v>
      </c>
      <c r="M3599" s="66">
        <f>IFERROR(IF(Ações!$B3599="","",VLOOKUP(Table_1[[#This Row],[AÇÕES]],'Dados Status Invest STOCKS'!A3585:AD4200,28)),0)</f>
        <v>5.89</v>
      </c>
      <c r="N3599" s="66">
        <f>IFERROR(IF(Ações!$B3599="","",VLOOKUP(Table_1[[#This Row],[AÇÕES]],'Dados Status Invest STOCKS'!A3585:AD4200,27)),0)</f>
        <v>11.56</v>
      </c>
      <c r="O3599" s="66">
        <f>IFERROR(IF(Ações!$L3599="","",Ações!$K3599*Ações!$L3599),0)</f>
        <v>4.281251000000001</v>
      </c>
      <c r="P3599" s="67">
        <f t="shared" ref="P3599:P3662" si="56">$U$6</f>
        <v>0.06</v>
      </c>
      <c r="Q3599" s="67">
        <f>IFERROR(Ações!$O3599/Ações!$M3599,0)</f>
        <v>0.72686774193548409</v>
      </c>
      <c r="R3599" s="67">
        <f>IFERROR(IF(Ações!$B3599="","",VLOOKUP(Table_1[[#This Row],[AÇÕES]],'Dados Status Invest STOCKS'!A3585:AD4200,18)/100),0)</f>
        <v>0.5091</v>
      </c>
      <c r="S3599" s="65">
        <f>IFERROR(IF(Ações!$B3599="","",VLOOKUP(Table_1[[#This Row],[AÇÕES]],'Dados Status Invest STOCKS'!A3585:AD4200,25)/100),0)</f>
        <v>5.4800000000000001E-2</v>
      </c>
      <c r="T3599" s="67">
        <f>(1-Ações!$Q3599)*Ações!$R3599</f>
        <v>0.13905163258064504</v>
      </c>
      <c r="U3599" s="68">
        <f>IF(Ações!$S3599=0,Ações!$T3599,IF(Ações!$T3599=0,Ações!$S3599,AVERAGE(Ações!$S3599,Ações!$T3599)))</f>
        <v>9.6925816290322514E-2</v>
      </c>
    </row>
    <row r="3600" spans="2:21" ht="15" customHeight="1" x14ac:dyDescent="0.2">
      <c r="B3600" s="63" t="str">
        <f>IFERROR('Dados Status Invest STOCKS'!A3587,"-")</f>
        <v>PERI</v>
      </c>
      <c r="C3600" s="45">
        <f>IFERROR((Ações!$D3600-Ações!$K3600)/Ações!$D3600,0)</f>
        <v>0</v>
      </c>
      <c r="D3600" s="46">
        <f>(Ações!$O3600)/0.06</f>
        <v>0</v>
      </c>
      <c r="E3600" s="47">
        <f>IFERROR((Ações!$F3600-Ações!$K3600)/Ações!$F3600,0)</f>
        <v>-1.273483494777417</v>
      </c>
      <c r="F3600" s="46">
        <f>IF(OR(Ações!$N3600&lt;0,Ações!$M3600&lt;0),"",(22.5*Ações!$M3600*Ações!$N3600)^0.5)</f>
        <v>8.1196982702561069</v>
      </c>
      <c r="G3600" s="47">
        <f>IFERROR((Ações!$H3600-Ações!$K3600)/Ações!$H3600,0)</f>
        <v>0</v>
      </c>
      <c r="H3600" s="48">
        <f>IFERROR(Ações!$I3600/(Ações!$P3600-Table_1[[#This Row],[CAGR LUCRO 5A]]),0)</f>
        <v>0</v>
      </c>
      <c r="I3600" s="48">
        <f>IF(Ações!$S3600&lt;0,"",Ações!$O3600*(1+Ações!$S3600))</f>
        <v>0</v>
      </c>
      <c r="J3600" s="49">
        <f>IFERROR(IF(Ações!$B3600="","",(VLOOKUP(Table_1[[#This Row],[AÇÕES]],'Dados Status Invest STOCKS'!A3586:AD4201,4)/Table_1[[#This Row],[LPA]]))/100,0)</f>
        <v>0.77775510204081622</v>
      </c>
      <c r="K3600" s="64">
        <f>IFERROR(IF(Ações!$B3600="","",VLOOKUP(Table_1[[#This Row],[AÇÕES]],'Dados Status Invest STOCKS'!A3586:AD4201,2)),0)</f>
        <v>18.46</v>
      </c>
      <c r="L3600" s="65">
        <f>IFERROR(IF(Ações!$B3600="","",VLOOKUP(Table_1[[#This Row],[AÇÕES]],'Dados Status Invest STOCKS'!A3586:AD4201,3)/100),0)</f>
        <v>0</v>
      </c>
      <c r="M3600" s="66">
        <f>IFERROR(IF(Ações!$B3600="","",VLOOKUP(Table_1[[#This Row],[AÇÕES]],'Dados Status Invest STOCKS'!A3586:AD4201,28)),0)</f>
        <v>0.49</v>
      </c>
      <c r="N3600" s="66">
        <f>IFERROR(IF(Ações!$B3600="","",VLOOKUP(Table_1[[#This Row],[AÇÕES]],'Dados Status Invest STOCKS'!A3586:AD4201,27)),0)</f>
        <v>5.98</v>
      </c>
      <c r="O3600" s="66">
        <f>IFERROR(IF(Ações!$L3600="","",Ações!$K3600*Ações!$L3600),0)</f>
        <v>0</v>
      </c>
      <c r="P3600" s="67">
        <f t="shared" si="56"/>
        <v>0.06</v>
      </c>
      <c r="Q3600" s="67">
        <f>IFERROR(Ações!$O3600/Ações!$M3600,0)</f>
        <v>0</v>
      </c>
      <c r="R3600" s="67">
        <f>IFERROR(IF(Ações!$B3600="","",VLOOKUP(Table_1[[#This Row],[AÇÕES]],'Dados Status Invest STOCKS'!A3586:AD4201,18)/100),0)</f>
        <v>8.2400000000000001E-2</v>
      </c>
      <c r="S3600" s="65">
        <f>IFERROR(IF(Ações!$B3600="","",VLOOKUP(Table_1[[#This Row],[AÇÕES]],'Dados Status Invest STOCKS'!A3586:AD4201,25)/100),0)</f>
        <v>0</v>
      </c>
      <c r="T3600" s="67">
        <f>(1-Ações!$Q3600)*Ações!$R3600</f>
        <v>8.2400000000000001E-2</v>
      </c>
      <c r="U3600" s="68">
        <f>IF(Ações!$S3600=0,Ações!$T3600,IF(Ações!$T3600=0,Ações!$S3600,AVERAGE(Ações!$S3600,Ações!$T3600)))</f>
        <v>8.2400000000000001E-2</v>
      </c>
    </row>
    <row r="3601" spans="2:21" ht="15" customHeight="1" x14ac:dyDescent="0.2">
      <c r="B3601" s="63" t="str">
        <f>IFERROR('Dados Status Invest STOCKS'!A3588,"-")</f>
        <v>PESI</v>
      </c>
      <c r="C3601" s="45">
        <f>IFERROR((Ações!$D3601-Ações!$K3601)/Ações!$D3601,0)</f>
        <v>0</v>
      </c>
      <c r="D3601" s="46">
        <f>(Ações!$O3601)/0.06</f>
        <v>0</v>
      </c>
      <c r="E3601" s="47">
        <f>IFERROR((Ações!$F3601-Ações!$K3601)/Ações!$F3601,0)</f>
        <v>-0.38448875647623693</v>
      </c>
      <c r="F3601" s="46">
        <f>IF(OR(Ações!$N3601&lt;0,Ações!$M3601&lt;0),"",(22.5*Ações!$M3601*Ações!$N3601)^0.5)</f>
        <v>4.1892720131306822</v>
      </c>
      <c r="G3601" s="47">
        <f>IFERROR((Ações!$H3601-Ações!$K3601)/Ações!$H3601,0)</f>
        <v>0</v>
      </c>
      <c r="H3601" s="48">
        <f>IFERROR(Ações!$I3601/(Ações!$P3601-Table_1[[#This Row],[CAGR LUCRO 5A]]),0)</f>
        <v>0</v>
      </c>
      <c r="I3601" s="48">
        <f>IF(Ações!$S3601&lt;0,"",Ações!$O3601*(1+Ações!$S3601))</f>
        <v>0</v>
      </c>
      <c r="J3601" s="49">
        <f>IFERROR(IF(Ações!$B3601="","",(VLOOKUP(Table_1[[#This Row],[AÇÕES]],'Dados Status Invest STOCKS'!A3587:AD4202,4)/Table_1[[#This Row],[LPA]]))/100,0)</f>
        <v>0.9900000000000001</v>
      </c>
      <c r="K3601" s="64">
        <f>IFERROR(IF(Ações!$B3601="","",VLOOKUP(Table_1[[#This Row],[AÇÕES]],'Dados Status Invest STOCKS'!A3587:AD4202,2)),0)</f>
        <v>5.8</v>
      </c>
      <c r="L3601" s="65">
        <f>IFERROR(IF(Ações!$B3601="","",VLOOKUP(Table_1[[#This Row],[AÇÕES]],'Dados Status Invest STOCKS'!A3587:AD4202,3)/100),0)</f>
        <v>0</v>
      </c>
      <c r="M3601" s="66">
        <f>IFERROR(IF(Ações!$B3601="","",VLOOKUP(Table_1[[#This Row],[AÇÕES]],'Dados Status Invest STOCKS'!A3587:AD4202,28)),0)</f>
        <v>0.24</v>
      </c>
      <c r="N3601" s="66">
        <f>IFERROR(IF(Ações!$B3601="","",VLOOKUP(Table_1[[#This Row],[AÇÕES]],'Dados Status Invest STOCKS'!A3587:AD4202,27)),0)</f>
        <v>3.25</v>
      </c>
      <c r="O3601" s="66">
        <f>IFERROR(IF(Ações!$L3601="","",Ações!$K3601*Ações!$L3601),0)</f>
        <v>0</v>
      </c>
      <c r="P3601" s="67">
        <f t="shared" si="56"/>
        <v>0.06</v>
      </c>
      <c r="Q3601" s="67">
        <f>IFERROR(Ações!$O3601/Ações!$M3601,0)</f>
        <v>0</v>
      </c>
      <c r="R3601" s="67">
        <f>IFERROR(IF(Ações!$B3601="","",VLOOKUP(Table_1[[#This Row],[AÇÕES]],'Dados Status Invest STOCKS'!A3587:AD4202,18)/100),0)</f>
        <v>7.5199999999999989E-2</v>
      </c>
      <c r="S3601" s="65">
        <f>IFERROR(IF(Ações!$B3601="","",VLOOKUP(Table_1[[#This Row],[AÇÕES]],'Dados Status Invest STOCKS'!A3587:AD4202,25)/100),0)</f>
        <v>0</v>
      </c>
      <c r="T3601" s="67">
        <f>(1-Ações!$Q3601)*Ações!$R3601</f>
        <v>7.5199999999999989E-2</v>
      </c>
      <c r="U3601" s="68">
        <f>IF(Ações!$S3601=0,Ações!$T3601,IF(Ações!$T3601=0,Ações!$S3601,AVERAGE(Ações!$S3601,Ações!$T3601)))</f>
        <v>7.5199999999999989E-2</v>
      </c>
    </row>
    <row r="3602" spans="2:21" ht="15" customHeight="1" x14ac:dyDescent="0.2">
      <c r="B3602" s="63" t="str">
        <f>IFERROR('Dados Status Invest STOCKS'!A3589,"-")</f>
        <v>PETQ</v>
      </c>
      <c r="C3602" s="45">
        <f>IFERROR((Ações!$D3602-Ações!$K3602)/Ações!$D3602,0)</f>
        <v>0</v>
      </c>
      <c r="D3602" s="46">
        <f>(Ações!$O3602)/0.06</f>
        <v>0</v>
      </c>
      <c r="E3602" s="47">
        <f>IFERROR((Ações!$F3602-Ações!$K3602)/Ações!$F3602,0)</f>
        <v>0</v>
      </c>
      <c r="F3602" s="46" t="str">
        <f>IF(OR(Ações!$N3602&lt;0,Ações!$M3602&lt;0),"",(22.5*Ações!$M3602*Ações!$N3602)^0.5)</f>
        <v/>
      </c>
      <c r="G3602" s="47">
        <f>IFERROR((Ações!$H3602-Ações!$K3602)/Ações!$H3602,0)</f>
        <v>0</v>
      </c>
      <c r="H3602" s="48">
        <f>IFERROR(Ações!$I3602/(Ações!$P3602-Table_1[[#This Row],[CAGR LUCRO 5A]]),0)</f>
        <v>0</v>
      </c>
      <c r="I3602" s="48">
        <f>IF(Ações!$S3602&lt;0,"",Ações!$O3602*(1+Ações!$S3602))</f>
        <v>0</v>
      </c>
      <c r="J3602" s="49">
        <f>IFERROR(IF(Ações!$B3602="","",(VLOOKUP(Table_1[[#This Row],[AÇÕES]],'Dados Status Invest STOCKS'!A3588:AD4203,4)/Table_1[[#This Row],[LPA]]))/100,0)</f>
        <v>1.1654761904761906</v>
      </c>
      <c r="K3602" s="64">
        <f>IFERROR(IF(Ações!$B3602="","",VLOOKUP(Table_1[[#This Row],[AÇÕES]],'Dados Status Invest STOCKS'!A3588:AD4203,2)),0)</f>
        <v>20.56</v>
      </c>
      <c r="L3602" s="65">
        <f>IFERROR(IF(Ações!$B3602="","",VLOOKUP(Table_1[[#This Row],[AÇÕES]],'Dados Status Invest STOCKS'!A3588:AD4203,3)/100),0)</f>
        <v>0</v>
      </c>
      <c r="M3602" s="66">
        <f>IFERROR(IF(Ações!$B3602="","",VLOOKUP(Table_1[[#This Row],[AÇÕES]],'Dados Status Invest STOCKS'!A3588:AD4203,28)),0)</f>
        <v>-0.42</v>
      </c>
      <c r="N3602" s="66">
        <f>IFERROR(IF(Ações!$B3602="","",VLOOKUP(Table_1[[#This Row],[AÇÕES]],'Dados Status Invest STOCKS'!A3588:AD4203,27)),0)</f>
        <v>8.9499999999999993</v>
      </c>
      <c r="O3602" s="66">
        <f>IFERROR(IF(Ações!$L3602="","",Ações!$K3602*Ações!$L3602),0)</f>
        <v>0</v>
      </c>
      <c r="P3602" s="67">
        <f t="shared" si="56"/>
        <v>0.06</v>
      </c>
      <c r="Q3602" s="67">
        <f>IFERROR(Ações!$O3602/Ações!$M3602,0)</f>
        <v>0</v>
      </c>
      <c r="R3602" s="67">
        <f>IFERROR(IF(Ações!$B3602="","",VLOOKUP(Table_1[[#This Row],[AÇÕES]],'Dados Status Invest STOCKS'!A3588:AD4203,18)/100),0)</f>
        <v>-4.7E-2</v>
      </c>
      <c r="S3602" s="65">
        <f>IFERROR(IF(Ações!$B3602="","",VLOOKUP(Table_1[[#This Row],[AÇÕES]],'Dados Status Invest STOCKS'!A3588:AD4203,25)/100),0)</f>
        <v>0</v>
      </c>
      <c r="T3602" s="67">
        <f>(1-Ações!$Q3602)*Ações!$R3602</f>
        <v>-4.7E-2</v>
      </c>
      <c r="U3602" s="68">
        <f>IF(Ações!$S3602=0,Ações!$T3602,IF(Ações!$T3602=0,Ações!$S3602,AVERAGE(Ações!$S3602,Ações!$T3602)))</f>
        <v>-4.7E-2</v>
      </c>
    </row>
    <row r="3603" spans="2:21" ht="15" customHeight="1" x14ac:dyDescent="0.2">
      <c r="B3603" s="63" t="str">
        <f>IFERROR('Dados Status Invest STOCKS'!A3590,"-")</f>
        <v>PETS</v>
      </c>
      <c r="C3603" s="45">
        <f>IFERROR((Ações!$D3603-Ações!$K3603)/Ações!$D3603,0)</f>
        <v>-0.14285714285714268</v>
      </c>
      <c r="D3603" s="46">
        <f>(Ações!$O3603)/0.06</f>
        <v>20.667500000000004</v>
      </c>
      <c r="E3603" s="47">
        <f>IFERROR((Ações!$F3603-Ações!$K3603)/Ações!$F3603,0)</f>
        <v>-0.74833504593063616</v>
      </c>
      <c r="F3603" s="46">
        <f>IF(OR(Ações!$N3603&lt;0,Ações!$M3603&lt;0),"",(22.5*Ações!$M3603*Ações!$N3603)^0.5)</f>
        <v>13.509996299037242</v>
      </c>
      <c r="G3603" s="47">
        <f>IFERROR((Ações!$H3603-Ações!$K3603)/Ações!$H3603,0)</f>
        <v>1.3993543478165256</v>
      </c>
      <c r="H3603" s="48">
        <f>IFERROR(Ações!$I3603/(Ações!$P3603-Table_1[[#This Row],[CAGR LUCRO 5A]]),0)</f>
        <v>-59.145468502202654</v>
      </c>
      <c r="I3603" s="48">
        <f>IF(Ações!$S3603&lt;0,"",Ações!$O3603*(1+Ações!$S3603))</f>
        <v>1.3426021350000001</v>
      </c>
      <c r="J3603" s="49">
        <f>IFERROR(IF(Ações!$B3603="","",(VLOOKUP(Table_1[[#This Row],[AÇÕES]],'Dados Status Invest STOCKS'!A3589:AD4204,4)/Table_1[[#This Row],[LPA]]))/100,0)</f>
        <v>0.15558333333333335</v>
      </c>
      <c r="K3603" s="64">
        <f>IFERROR(IF(Ações!$B3603="","",VLOOKUP(Table_1[[#This Row],[AÇÕES]],'Dados Status Invest STOCKS'!A3589:AD4204,2)),0)</f>
        <v>23.62</v>
      </c>
      <c r="L3603" s="65">
        <f>IFERROR(IF(Ações!$B3603="","",VLOOKUP(Table_1[[#This Row],[AÇÕES]],'Dados Status Invest STOCKS'!A3589:AD4204,3)/100),0)</f>
        <v>5.2499999999999998E-2</v>
      </c>
      <c r="M3603" s="66">
        <f>IFERROR(IF(Ações!$B3603="","",VLOOKUP(Table_1[[#This Row],[AÇÕES]],'Dados Status Invest STOCKS'!A3589:AD4204,28)),0)</f>
        <v>1.2</v>
      </c>
      <c r="N3603" s="66">
        <f>IFERROR(IF(Ações!$B3603="","",VLOOKUP(Table_1[[#This Row],[AÇÕES]],'Dados Status Invest STOCKS'!A3589:AD4204,27)),0)</f>
        <v>6.76</v>
      </c>
      <c r="O3603" s="66">
        <f>IFERROR(IF(Ações!$L3603="","",Ações!$K3603*Ações!$L3603),0)</f>
        <v>1.2400500000000001</v>
      </c>
      <c r="P3603" s="67">
        <f t="shared" si="56"/>
        <v>0.06</v>
      </c>
      <c r="Q3603" s="67">
        <f>IFERROR(Ações!$O3603/Ações!$M3603,0)</f>
        <v>1.0333750000000002</v>
      </c>
      <c r="R3603" s="67">
        <f>IFERROR(IF(Ações!$B3603="","",VLOOKUP(Table_1[[#This Row],[AÇÕES]],'Dados Status Invest STOCKS'!A3589:AD4204,18)/100),0)</f>
        <v>0.17809999999999998</v>
      </c>
      <c r="S3603" s="65">
        <f>IFERROR(IF(Ações!$B3603="","",VLOOKUP(Table_1[[#This Row],[AÇÕES]],'Dados Status Invest STOCKS'!A3589:AD4204,25)/100),0)</f>
        <v>8.2699999999999996E-2</v>
      </c>
      <c r="T3603" s="67">
        <f>(1-Ações!$Q3603)*Ações!$R3603</f>
        <v>-5.9440875000000273E-3</v>
      </c>
      <c r="U3603" s="68">
        <f>IF(Ações!$S3603=0,Ações!$T3603,IF(Ações!$T3603=0,Ações!$S3603,AVERAGE(Ações!$S3603,Ações!$T3603)))</f>
        <v>3.8377956249999984E-2</v>
      </c>
    </row>
    <row r="3604" spans="2:21" ht="15" customHeight="1" x14ac:dyDescent="0.2">
      <c r="B3604" s="63" t="str">
        <f>IFERROR('Dados Status Invest STOCKS'!A3591,"-")</f>
        <v>PFBC</v>
      </c>
      <c r="C3604" s="45">
        <f>IFERROR((Ações!$D3604-Ações!$K3604)/Ações!$D3604,0)</f>
        <v>-1.9850746268656718</v>
      </c>
      <c r="D3604" s="46">
        <f>(Ações!$O3604)/0.06</f>
        <v>26.103199999999998</v>
      </c>
      <c r="E3604" s="47">
        <f>IFERROR((Ações!$F3604-Ações!$K3604)/Ações!$F3604,0)</f>
        <v>-7.6932813452360832E-2</v>
      </c>
      <c r="F3604" s="46">
        <f>IF(OR(Ações!$N3604&lt;0,Ações!$M3604&lt;0),"",(22.5*Ações!$M3604*Ações!$N3604)^0.5)</f>
        <v>72.353631560551264</v>
      </c>
      <c r="G3604" s="47">
        <f>IFERROR((Ações!$H3604-Ações!$K3604)/Ações!$H3604,0)</f>
        <v>6.3790785240813195</v>
      </c>
      <c r="H3604" s="48">
        <f>IFERROR(Ações!$I3604/(Ações!$P3604-Table_1[[#This Row],[CAGR LUCRO 5A]]),0)</f>
        <v>-14.485752466926067</v>
      </c>
      <c r="I3604" s="48">
        <f>IF(Ações!$S3604&lt;0,"",Ações!$O3604*(1+Ações!$S3604))</f>
        <v>1.8614191919999996</v>
      </c>
      <c r="J3604" s="49">
        <f>IFERROR(IF(Ações!$B3604="","",(VLOOKUP(Table_1[[#This Row],[AÇÕES]],'Dados Status Invest STOCKS'!A3590:AD4205,4)/Table_1[[#This Row],[LPA]]))/100,0)</f>
        <v>2.088379705400982E-2</v>
      </c>
      <c r="K3604" s="64">
        <f>IFERROR(IF(Ações!$B3604="","",VLOOKUP(Table_1[[#This Row],[AÇÕES]],'Dados Status Invest STOCKS'!A3590:AD4205,2)),0)</f>
        <v>77.92</v>
      </c>
      <c r="L3604" s="65">
        <f>IFERROR(IF(Ações!$B3604="","",VLOOKUP(Table_1[[#This Row],[AÇÕES]],'Dados Status Invest STOCKS'!A3590:AD4205,3)/100),0)</f>
        <v>2.0099999999999996E-2</v>
      </c>
      <c r="M3604" s="66">
        <f>IFERROR(IF(Ações!$B3604="","",VLOOKUP(Table_1[[#This Row],[AÇÕES]],'Dados Status Invest STOCKS'!A3590:AD4205,28)),0)</f>
        <v>6.11</v>
      </c>
      <c r="N3604" s="66">
        <f>IFERROR(IF(Ações!$B3604="","",VLOOKUP(Table_1[[#This Row],[AÇÕES]],'Dados Status Invest STOCKS'!A3590:AD4205,27)),0)</f>
        <v>38.08</v>
      </c>
      <c r="O3604" s="66">
        <f>IFERROR(IF(Ações!$L3604="","",Ações!$K3604*Ações!$L3604),0)</f>
        <v>1.5661919999999998</v>
      </c>
      <c r="P3604" s="67">
        <f t="shared" si="56"/>
        <v>0.06</v>
      </c>
      <c r="Q3604" s="67">
        <f>IFERROR(Ações!$O3604/Ações!$M3604,0)</f>
        <v>0.25633256955810141</v>
      </c>
      <c r="R3604" s="67">
        <f>IFERROR(IF(Ações!$B3604="","",VLOOKUP(Table_1[[#This Row],[AÇÕES]],'Dados Status Invest STOCKS'!A3590:AD4205,18)/100),0)</f>
        <v>0.16039999999999999</v>
      </c>
      <c r="S3604" s="65">
        <f>IFERROR(IF(Ações!$B3604="","",VLOOKUP(Table_1[[#This Row],[AÇÕES]],'Dados Status Invest STOCKS'!A3590:AD4205,25)/100),0)</f>
        <v>0.1885</v>
      </c>
      <c r="T3604" s="67">
        <f>(1-Ações!$Q3604)*Ações!$R3604</f>
        <v>0.11928425584288053</v>
      </c>
      <c r="U3604" s="68">
        <f>IF(Ações!$S3604=0,Ações!$T3604,IF(Ações!$T3604=0,Ações!$S3604,AVERAGE(Ações!$S3604,Ações!$T3604)))</f>
        <v>0.15389212792144027</v>
      </c>
    </row>
    <row r="3605" spans="2:21" ht="15" customHeight="1" x14ac:dyDescent="0.2">
      <c r="B3605" s="63" t="str">
        <f>IFERROR('Dados Status Invest STOCKS'!A3592,"-")</f>
        <v>PFBI</v>
      </c>
      <c r="C3605" s="45">
        <f>IFERROR((Ações!$D3605-Ações!$K3605)/Ações!$D3605,0)</f>
        <v>0.26380368098159518</v>
      </c>
      <c r="D3605" s="46">
        <f>(Ações!$O3605)/0.06</f>
        <v>24.164750000000002</v>
      </c>
      <c r="E3605" s="47">
        <f>IFERROR((Ações!$F3605-Ações!$K3605)/Ações!$F3605,0)</f>
        <v>0.27038659456168546</v>
      </c>
      <c r="F3605" s="46">
        <f>IF(OR(Ações!$N3605&lt;0,Ações!$M3605&lt;0),"",(22.5*Ações!$M3605*Ações!$N3605)^0.5)</f>
        <v>24.38277568284628</v>
      </c>
      <c r="G3605" s="47">
        <f>IFERROR((Ações!$H3605-Ações!$K3605)/Ações!$H3605,0)</f>
        <v>1.7099573425784098</v>
      </c>
      <c r="H3605" s="48">
        <f>IFERROR(Ações!$I3605/(Ações!$P3605-Table_1[[#This Row],[CAGR LUCRO 5A]]),0)</f>
        <v>-25.057843525345628</v>
      </c>
      <c r="I3605" s="48">
        <f>IF(Ações!$S3605&lt;0,"",Ações!$O3605*(1+Ações!$S3605))</f>
        <v>1.6312656135000001</v>
      </c>
      <c r="J3605" s="49">
        <f>IFERROR(IF(Ações!$B3605="","",(VLOOKUP(Table_1[[#This Row],[AÇÕES]],'Dados Status Invest STOCKS'!A3591:AD4206,4)/Table_1[[#This Row],[LPA]]))/100,0)</f>
        <v>7.2038216560509558E-2</v>
      </c>
      <c r="K3605" s="64">
        <f>IFERROR(IF(Ações!$B3605="","",VLOOKUP(Table_1[[#This Row],[AÇÕES]],'Dados Status Invest STOCKS'!A3591:AD4206,2)),0)</f>
        <v>17.79</v>
      </c>
      <c r="L3605" s="65">
        <f>IFERROR(IF(Ações!$B3605="","",VLOOKUP(Table_1[[#This Row],[AÇÕES]],'Dados Status Invest STOCKS'!A3591:AD4206,3)/100),0)</f>
        <v>8.1500000000000003E-2</v>
      </c>
      <c r="M3605" s="66">
        <f>IFERROR(IF(Ações!$B3605="","",VLOOKUP(Table_1[[#This Row],[AÇÕES]],'Dados Status Invest STOCKS'!A3591:AD4206,28)),0)</f>
        <v>1.57</v>
      </c>
      <c r="N3605" s="66">
        <f>IFERROR(IF(Ações!$B3605="","",VLOOKUP(Table_1[[#This Row],[AÇÕES]],'Dados Status Invest STOCKS'!A3591:AD4206,27)),0)</f>
        <v>16.829999999999998</v>
      </c>
      <c r="O3605" s="66">
        <f>IFERROR(IF(Ações!$L3605="","",Ações!$K3605*Ações!$L3605),0)</f>
        <v>1.4498850000000001</v>
      </c>
      <c r="P3605" s="67">
        <f t="shared" si="56"/>
        <v>0.06</v>
      </c>
      <c r="Q3605" s="67">
        <f>IFERROR(Ações!$O3605/Ações!$M3605,0)</f>
        <v>0.9234936305732484</v>
      </c>
      <c r="R3605" s="67">
        <f>IFERROR(IF(Ações!$B3605="","",VLOOKUP(Table_1[[#This Row],[AÇÕES]],'Dados Status Invest STOCKS'!A3591:AD4206,18)/100),0)</f>
        <v>9.35E-2</v>
      </c>
      <c r="S3605" s="65">
        <f>IFERROR(IF(Ações!$B3605="","",VLOOKUP(Table_1[[#This Row],[AÇÕES]],'Dados Status Invest STOCKS'!A3591:AD4206,25)/100),0)</f>
        <v>0.12509999999999999</v>
      </c>
      <c r="T3605" s="67">
        <f>(1-Ações!$Q3605)*Ações!$R3605</f>
        <v>7.1533455414012747E-3</v>
      </c>
      <c r="U3605" s="68">
        <f>IF(Ações!$S3605=0,Ações!$T3605,IF(Ações!$T3605=0,Ações!$S3605,AVERAGE(Ações!$S3605,Ações!$T3605)))</f>
        <v>6.6126672770700626E-2</v>
      </c>
    </row>
    <row r="3606" spans="2:21" ht="15" customHeight="1" x14ac:dyDescent="0.2">
      <c r="B3606" s="63" t="str">
        <f>IFERROR('Dados Status Invest STOCKS'!A3593,"-")</f>
        <v>PFC</v>
      </c>
      <c r="C3606" s="45">
        <f>IFERROR((Ações!$D3606-Ações!$K3606)/Ações!$D3606,0)</f>
        <v>-0.70940170940170932</v>
      </c>
      <c r="D3606" s="46">
        <f>(Ações!$O3606)/0.06</f>
        <v>17.497350000000001</v>
      </c>
      <c r="E3606" s="47">
        <f>IFERROR((Ações!$F3606-Ações!$K3606)/Ações!$F3606,0)</f>
        <v>0.3672996811062515</v>
      </c>
      <c r="F3606" s="46">
        <f>IF(OR(Ações!$N3606&lt;0,Ações!$M3606&lt;0),"",(22.5*Ações!$M3606*Ações!$N3606)^0.5)</f>
        <v>47.273565552008023</v>
      </c>
      <c r="G3606" s="47">
        <f>IFERROR((Ações!$H3606-Ações!$K3606)/Ações!$H3606,0)</f>
        <v>4.1166204918515463</v>
      </c>
      <c r="H3606" s="48">
        <f>IFERROR(Ações!$I3606/(Ações!$P3606-Table_1[[#This Row],[CAGR LUCRO 5A]]),0)</f>
        <v>-9.5969336267281093</v>
      </c>
      <c r="I3606" s="48">
        <f>IF(Ações!$S3606&lt;0,"",Ações!$O3606*(1+Ações!$S3606))</f>
        <v>1.2495207581999999</v>
      </c>
      <c r="J3606" s="49">
        <f>IFERROR(IF(Ações!$B3606="","",(VLOOKUP(Table_1[[#This Row],[AÇÕES]],'Dados Status Invest STOCKS'!A3592:AD4207,4)/Table_1[[#This Row],[LPA]]))/100,0)</f>
        <v>2.3623595505617975E-2</v>
      </c>
      <c r="K3606" s="64">
        <f>IFERROR(IF(Ações!$B3606="","",VLOOKUP(Table_1[[#This Row],[AÇÕES]],'Dados Status Invest STOCKS'!A3592:AD4207,2)),0)</f>
        <v>29.91</v>
      </c>
      <c r="L3606" s="65">
        <f>IFERROR(IF(Ações!$B3606="","",VLOOKUP(Table_1[[#This Row],[AÇÕES]],'Dados Status Invest STOCKS'!A3592:AD4207,3)/100),0)</f>
        <v>3.5099999999999999E-2</v>
      </c>
      <c r="M3606" s="66">
        <f>IFERROR(IF(Ações!$B3606="","",VLOOKUP(Table_1[[#This Row],[AÇÕES]],'Dados Status Invest STOCKS'!A3592:AD4207,28)),0)</f>
        <v>3.56</v>
      </c>
      <c r="N3606" s="66">
        <f>IFERROR(IF(Ações!$B3606="","",VLOOKUP(Table_1[[#This Row],[AÇÕES]],'Dados Status Invest STOCKS'!A3592:AD4207,27)),0)</f>
        <v>27.9</v>
      </c>
      <c r="O3606" s="66">
        <f>IFERROR(IF(Ações!$L3606="","",Ações!$K3606*Ações!$L3606),0)</f>
        <v>1.049841</v>
      </c>
      <c r="P3606" s="67">
        <f t="shared" si="56"/>
        <v>0.06</v>
      </c>
      <c r="Q3606" s="67">
        <f>IFERROR(Ações!$O3606/Ações!$M3606,0)</f>
        <v>0.2948991573033708</v>
      </c>
      <c r="R3606" s="67">
        <f>IFERROR(IF(Ações!$B3606="","",VLOOKUP(Table_1[[#This Row],[AÇÕES]],'Dados Status Invest STOCKS'!A3592:AD4207,18)/100),0)</f>
        <v>0.1275</v>
      </c>
      <c r="S3606" s="65">
        <f>IFERROR(IF(Ações!$B3606="","",VLOOKUP(Table_1[[#This Row],[AÇÕES]],'Dados Status Invest STOCKS'!A3592:AD4207,25)/100),0)</f>
        <v>0.19020000000000001</v>
      </c>
      <c r="T3606" s="67">
        <f>(1-Ações!$Q3606)*Ações!$R3606</f>
        <v>8.9900357443820231E-2</v>
      </c>
      <c r="U3606" s="68">
        <f>IF(Ações!$S3606=0,Ações!$T3606,IF(Ações!$T3606=0,Ações!$S3606,AVERAGE(Ações!$S3606,Ações!$T3606)))</f>
        <v>0.14005017872191011</v>
      </c>
    </row>
    <row r="3607" spans="2:21" ht="15" customHeight="1" x14ac:dyDescent="0.2">
      <c r="B3607" s="63" t="str">
        <f>IFERROR('Dados Status Invest STOCKS'!A3594,"-")</f>
        <v>PFE</v>
      </c>
      <c r="C3607" s="45">
        <f>IFERROR((Ações!$D3607-Ações!$K3607)/Ações!$D3607,0)</f>
        <v>-0.98675496688741715</v>
      </c>
      <c r="D3607" s="46">
        <f>(Ações!$O3607)/0.06</f>
        <v>25.941800000000001</v>
      </c>
      <c r="E3607" s="47">
        <f>IFERROR((Ações!$F3607-Ações!$K3607)/Ações!$F3607,0)</f>
        <v>-0.99812023610465761</v>
      </c>
      <c r="F3607" s="46">
        <f>IF(OR(Ações!$N3607&lt;0,Ações!$M3607&lt;0),"",(22.5*Ações!$M3607*Ações!$N3607)^0.5)</f>
        <v>25.794243543860709</v>
      </c>
      <c r="G3607" s="47">
        <f>IFERROR((Ações!$H3607-Ações!$K3607)/Ações!$H3607,0)</f>
        <v>1.2357208965334141</v>
      </c>
      <c r="H3607" s="48">
        <f>IFERROR(Ações!$I3607/(Ações!$P3607-Table_1[[#This Row],[CAGR LUCRO 5A]]),0)</f>
        <v>-218.64841326315803</v>
      </c>
      <c r="I3607" s="48">
        <f>IF(Ações!$S3607&lt;0,"",Ações!$O3607*(1+Ações!$S3607))</f>
        <v>1.6617279408000001</v>
      </c>
      <c r="J3607" s="49">
        <f>IFERROR(IF(Ações!$B3607="","",(VLOOKUP(Table_1[[#This Row],[AÇÕES]],'Dados Status Invest STOCKS'!A3593:AD4208,4)/Table_1[[#This Row],[LPA]]))/100,0)</f>
        <v>9.2754237288135602E-2</v>
      </c>
      <c r="K3607" s="64">
        <f>IFERROR(IF(Ações!$B3607="","",VLOOKUP(Table_1[[#This Row],[AÇÕES]],'Dados Status Invest STOCKS'!A3593:AD4208,2)),0)</f>
        <v>51.54</v>
      </c>
      <c r="L3607" s="65">
        <f>IFERROR(IF(Ações!$B3607="","",VLOOKUP(Table_1[[#This Row],[AÇÕES]],'Dados Status Invest STOCKS'!A3593:AD4208,3)/100),0)</f>
        <v>3.0200000000000001E-2</v>
      </c>
      <c r="M3607" s="66">
        <f>IFERROR(IF(Ações!$B3607="","",VLOOKUP(Table_1[[#This Row],[AÇÕES]],'Dados Status Invest STOCKS'!A3593:AD4208,28)),0)</f>
        <v>2.36</v>
      </c>
      <c r="N3607" s="66">
        <f>IFERROR(IF(Ações!$B3607="","",VLOOKUP(Table_1[[#This Row],[AÇÕES]],'Dados Status Invest STOCKS'!A3593:AD4208,27)),0)</f>
        <v>12.53</v>
      </c>
      <c r="O3607" s="66">
        <f>IFERROR(IF(Ações!$L3607="","",Ações!$K3607*Ações!$L3607),0)</f>
        <v>1.556508</v>
      </c>
      <c r="P3607" s="67">
        <f t="shared" si="56"/>
        <v>0.06</v>
      </c>
      <c r="Q3607" s="67">
        <f>IFERROR(Ações!$O3607/Ações!$M3607,0)</f>
        <v>0.6595372881355932</v>
      </c>
      <c r="R3607" s="67">
        <f>IFERROR(IF(Ações!$B3607="","",VLOOKUP(Table_1[[#This Row],[AÇÕES]],'Dados Status Invest STOCKS'!A3593:AD4208,18)/100),0)</f>
        <v>0.18809999999999999</v>
      </c>
      <c r="S3607" s="65">
        <f>IFERROR(IF(Ações!$B3607="","",VLOOKUP(Table_1[[#This Row],[AÇÕES]],'Dados Status Invest STOCKS'!A3593:AD4208,25)/100),0)</f>
        <v>6.7599999999999993E-2</v>
      </c>
      <c r="T3607" s="67">
        <f>(1-Ações!$Q3607)*Ações!$R3607</f>
        <v>6.4041036101694912E-2</v>
      </c>
      <c r="U3607" s="68">
        <f>IF(Ações!$S3607=0,Ações!$T3607,IF(Ações!$T3607=0,Ações!$S3607,AVERAGE(Ações!$S3607,Ações!$T3607)))</f>
        <v>6.582051805084746E-2</v>
      </c>
    </row>
    <row r="3608" spans="2:21" ht="15" customHeight="1" x14ac:dyDescent="0.2">
      <c r="B3608" s="63" t="str">
        <f>IFERROR('Dados Status Invest STOCKS'!A3595,"-")</f>
        <v>PFG</v>
      </c>
      <c r="C3608" s="45">
        <f>IFERROR((Ações!$D3608-Ações!$K3608)/Ações!$D3608,0)</f>
        <v>-0.77514792899408291</v>
      </c>
      <c r="D3608" s="46">
        <f>(Ações!$O3608)/0.06</f>
        <v>40.650133333333329</v>
      </c>
      <c r="E3608" s="47">
        <f>IFERROR((Ações!$F3608-Ações!$K3608)/Ações!$F3608,0)</f>
        <v>0.23132063559969337</v>
      </c>
      <c r="F3608" s="46">
        <f>IF(OR(Ações!$N3608&lt;0,Ações!$M3608&lt;0),"",(22.5*Ações!$M3608*Ações!$N3608)^0.5)</f>
        <v>93.875292276509057</v>
      </c>
      <c r="G3608" s="47">
        <f>IFERROR((Ações!$H3608-Ações!$K3608)/Ações!$H3608,0)</f>
        <v>0.11164980717913446</v>
      </c>
      <c r="H3608" s="48">
        <f>IFERROR(Ações!$I3608/(Ações!$P3608-Table_1[[#This Row],[CAGR LUCRO 5A]]),0)</f>
        <v>81.229227598705492</v>
      </c>
      <c r="I3608" s="48">
        <f>IF(Ações!$S3608&lt;0,"",Ações!$O3608*(1+Ações!$S3608))</f>
        <v>2.5099831327999995</v>
      </c>
      <c r="J3608" s="49">
        <f>IFERROR(IF(Ações!$B3608="","",(VLOOKUP(Table_1[[#This Row],[AÇÕES]],'Dados Status Invest STOCKS'!A3594:AD4209,4)/Table_1[[#This Row],[LPA]]))/100,0)</f>
        <v>1.7306501547987616E-2</v>
      </c>
      <c r="K3608" s="64">
        <f>IFERROR(IF(Ações!$B3608="","",VLOOKUP(Table_1[[#This Row],[AÇÕES]],'Dados Status Invest STOCKS'!A3594:AD4209,2)),0)</f>
        <v>72.16</v>
      </c>
      <c r="L3608" s="65">
        <f>IFERROR(IF(Ações!$B3608="","",VLOOKUP(Table_1[[#This Row],[AÇÕES]],'Dados Status Invest STOCKS'!A3594:AD4209,3)/100),0)</f>
        <v>3.3799999999999997E-2</v>
      </c>
      <c r="M3608" s="66">
        <f>IFERROR(IF(Ações!$B3608="","",VLOOKUP(Table_1[[#This Row],[AÇÕES]],'Dados Status Invest STOCKS'!A3594:AD4209,28)),0)</f>
        <v>6.46</v>
      </c>
      <c r="N3608" s="66">
        <f>IFERROR(IF(Ações!$B3608="","",VLOOKUP(Table_1[[#This Row],[AÇÕES]],'Dados Status Invest STOCKS'!A3594:AD4209,27)),0)</f>
        <v>60.63</v>
      </c>
      <c r="O3608" s="66">
        <f>IFERROR(IF(Ações!$L3608="","",Ações!$K3608*Ações!$L3608),0)</f>
        <v>2.4390079999999998</v>
      </c>
      <c r="P3608" s="67">
        <f t="shared" si="56"/>
        <v>0.06</v>
      </c>
      <c r="Q3608" s="67">
        <f>IFERROR(Ações!$O3608/Ações!$M3608,0)</f>
        <v>0.37755541795665631</v>
      </c>
      <c r="R3608" s="67">
        <f>IFERROR(IF(Ações!$B3608="","",VLOOKUP(Table_1[[#This Row],[AÇÕES]],'Dados Status Invest STOCKS'!A3594:AD4209,18)/100),0)</f>
        <v>0.1065</v>
      </c>
      <c r="S3608" s="65">
        <f>IFERROR(IF(Ações!$B3608="","",VLOOKUP(Table_1[[#This Row],[AÇÕES]],'Dados Status Invest STOCKS'!A3594:AD4209,25)/100),0)</f>
        <v>2.9100000000000001E-2</v>
      </c>
      <c r="T3608" s="67">
        <f>(1-Ações!$Q3608)*Ações!$R3608</f>
        <v>6.6290347987616113E-2</v>
      </c>
      <c r="U3608" s="68">
        <f>IF(Ações!$S3608=0,Ações!$T3608,IF(Ações!$T3608=0,Ações!$S3608,AVERAGE(Ações!$S3608,Ações!$T3608)))</f>
        <v>4.7695173993808057E-2</v>
      </c>
    </row>
    <row r="3609" spans="2:21" ht="15" customHeight="1" x14ac:dyDescent="0.2">
      <c r="B3609" s="63" t="str">
        <f>IFERROR('Dados Status Invest STOCKS'!A3596,"-")</f>
        <v>PFGC</v>
      </c>
      <c r="C3609" s="45">
        <f>IFERROR((Ações!$D3609-Ações!$K3609)/Ações!$D3609,0)</f>
        <v>0</v>
      </c>
      <c r="D3609" s="46">
        <f>(Ações!$O3609)/0.06</f>
        <v>0</v>
      </c>
      <c r="E3609" s="47">
        <f>IFERROR((Ações!$F3609-Ações!$K3609)/Ações!$F3609,0)</f>
        <v>-4.0122970788051786</v>
      </c>
      <c r="F3609" s="46">
        <f>IF(OR(Ações!$N3609&lt;0,Ações!$M3609&lt;0),"",(22.5*Ações!$M3609*Ações!$N3609)^0.5)</f>
        <v>8.9360226051638882</v>
      </c>
      <c r="G3609" s="47">
        <f>IFERROR((Ações!$H3609-Ações!$K3609)/Ações!$H3609,0)</f>
        <v>0</v>
      </c>
      <c r="H3609" s="48">
        <f>IFERROR(Ações!$I3609/(Ações!$P3609-Table_1[[#This Row],[CAGR LUCRO 5A]]),0)</f>
        <v>0</v>
      </c>
      <c r="I3609" s="48" t="str">
        <f>IF(Ações!$S3609&lt;0,"",Ações!$O3609*(1+Ações!$S3609))</f>
        <v/>
      </c>
      <c r="J3609" s="49">
        <f>IFERROR(IF(Ações!$B3609="","",(VLOOKUP(Table_1[[#This Row],[AÇÕES]],'Dados Status Invest STOCKS'!A3595:AD4210,4)/Table_1[[#This Row],[LPA]]))/100,0)</f>
        <v>6.5315384615384611</v>
      </c>
      <c r="K3609" s="64">
        <f>IFERROR(IF(Ações!$B3609="","",VLOOKUP(Table_1[[#This Row],[AÇÕES]],'Dados Status Invest STOCKS'!A3595:AD4210,2)),0)</f>
        <v>44.79</v>
      </c>
      <c r="L3609" s="65">
        <f>IFERROR(IF(Ações!$B3609="","",VLOOKUP(Table_1[[#This Row],[AÇÕES]],'Dados Status Invest STOCKS'!A3595:AD4210,3)/100),0)</f>
        <v>0</v>
      </c>
      <c r="M3609" s="66">
        <f>IFERROR(IF(Ações!$B3609="","",VLOOKUP(Table_1[[#This Row],[AÇÕES]],'Dados Status Invest STOCKS'!A3595:AD4210,28)),0)</f>
        <v>0.26</v>
      </c>
      <c r="N3609" s="66">
        <f>IFERROR(IF(Ações!$B3609="","",VLOOKUP(Table_1[[#This Row],[AÇÕES]],'Dados Status Invest STOCKS'!A3595:AD4210,27)),0)</f>
        <v>13.65</v>
      </c>
      <c r="O3609" s="66">
        <f>IFERROR(IF(Ações!$L3609="","",Ações!$K3609*Ações!$L3609),0)</f>
        <v>0</v>
      </c>
      <c r="P3609" s="67">
        <f t="shared" si="56"/>
        <v>0.06</v>
      </c>
      <c r="Q3609" s="67">
        <f>IFERROR(Ações!$O3609/Ações!$M3609,0)</f>
        <v>0</v>
      </c>
      <c r="R3609" s="67">
        <f>IFERROR(IF(Ações!$B3609="","",VLOOKUP(Table_1[[#This Row],[AÇÕES]],'Dados Status Invest STOCKS'!A3595:AD4210,18)/100),0)</f>
        <v>1.9299999999999998E-2</v>
      </c>
      <c r="S3609" s="65">
        <f>IFERROR(IF(Ações!$B3609="","",VLOOKUP(Table_1[[#This Row],[AÇÕES]],'Dados Status Invest STOCKS'!A3595:AD4210,25)/100),0)</f>
        <v>-9.8400000000000001E-2</v>
      </c>
      <c r="T3609" s="67">
        <f>(1-Ações!$Q3609)*Ações!$R3609</f>
        <v>1.9299999999999998E-2</v>
      </c>
      <c r="U3609" s="68">
        <f>IF(Ações!$S3609=0,Ações!$T3609,IF(Ações!$T3609=0,Ações!$S3609,AVERAGE(Ações!$S3609,Ações!$T3609)))</f>
        <v>-3.9550000000000002E-2</v>
      </c>
    </row>
    <row r="3610" spans="2:21" ht="15" customHeight="1" x14ac:dyDescent="0.2">
      <c r="B3610" s="63" t="str">
        <f>IFERROR('Dados Status Invest STOCKS'!A3597,"-")</f>
        <v>PFH</v>
      </c>
      <c r="C3610" s="45">
        <f>IFERROR((Ações!$D3610-Ações!$K3610)/Ações!$D3610,0)</f>
        <v>0</v>
      </c>
      <c r="D3610" s="46">
        <f>(Ações!$O3610)/0.06</f>
        <v>0</v>
      </c>
      <c r="E3610" s="47">
        <f>IFERROR((Ações!$F3610-Ações!$K3610)/Ações!$F3610,0)</f>
        <v>0.90528457565444942</v>
      </c>
      <c r="F3610" s="46">
        <f>IF(OR(Ações!$N3610&lt;0,Ações!$M3610&lt;0),"",(22.5*Ações!$M3610*Ações!$N3610)^0.5)</f>
        <v>267.32710300304382</v>
      </c>
      <c r="G3610" s="47">
        <f>IFERROR((Ações!$H3610-Ações!$K3610)/Ações!$H3610,0)</f>
        <v>0</v>
      </c>
      <c r="H3610" s="48">
        <f>IFERROR(Ações!$I3610/(Ações!$P3610-Table_1[[#This Row],[CAGR LUCRO 5A]]),0)</f>
        <v>0</v>
      </c>
      <c r="I3610" s="48">
        <f>IF(Ações!$S3610&lt;0,"",Ações!$O3610*(1+Ações!$S3610))</f>
        <v>0</v>
      </c>
      <c r="J3610" s="49">
        <f>IFERROR(IF(Ações!$B3610="","",(VLOOKUP(Table_1[[#This Row],[AÇÕES]],'Dados Status Invest STOCKS'!A3596:AD4211,4)/Table_1[[#This Row],[LPA]]))/100,0)</f>
        <v>6.7010309278350529E-4</v>
      </c>
      <c r="K3610" s="64">
        <f>IFERROR(IF(Ações!$B3610="","",VLOOKUP(Table_1[[#This Row],[AÇÕES]],'Dados Status Invest STOCKS'!A3596:AD4211,2)),0)</f>
        <v>25.32</v>
      </c>
      <c r="L3610" s="65">
        <f>IFERROR(IF(Ações!$B3610="","",VLOOKUP(Table_1[[#This Row],[AÇÕES]],'Dados Status Invest STOCKS'!A3596:AD4211,3)/100),0)</f>
        <v>0</v>
      </c>
      <c r="M3610" s="66">
        <f>IFERROR(IF(Ações!$B3610="","",VLOOKUP(Table_1[[#This Row],[AÇÕES]],'Dados Status Invest STOCKS'!A3596:AD4211,28)),0)</f>
        <v>19.399999999999999</v>
      </c>
      <c r="N3610" s="66">
        <f>IFERROR(IF(Ações!$B3610="","",VLOOKUP(Table_1[[#This Row],[AÇÕES]],'Dados Status Invest STOCKS'!A3596:AD4211,27)),0)</f>
        <v>163.72</v>
      </c>
      <c r="O3610" s="66">
        <f>IFERROR(IF(Ações!$L3610="","",Ações!$K3610*Ações!$L3610),0)</f>
        <v>0</v>
      </c>
      <c r="P3610" s="67">
        <f t="shared" si="56"/>
        <v>0.06</v>
      </c>
      <c r="Q3610" s="67">
        <f>IFERROR(Ações!$O3610/Ações!$M3610,0)</f>
        <v>0</v>
      </c>
      <c r="R3610" s="67">
        <f>IFERROR(IF(Ações!$B3610="","",VLOOKUP(Table_1[[#This Row],[AÇÕES]],'Dados Status Invest STOCKS'!A3596:AD4211,18)/100),0)</f>
        <v>0.11849999999999999</v>
      </c>
      <c r="S3610" s="65">
        <f>IFERROR(IF(Ações!$B3610="","",VLOOKUP(Table_1[[#This Row],[AÇÕES]],'Dados Status Invest STOCKS'!A3596:AD4211,25)/100),0)</f>
        <v>0</v>
      </c>
      <c r="T3610" s="67">
        <f>(1-Ações!$Q3610)*Ações!$R3610</f>
        <v>0.11849999999999999</v>
      </c>
      <c r="U3610" s="68">
        <f>IF(Ações!$S3610=0,Ações!$T3610,IF(Ações!$T3610=0,Ações!$S3610,AVERAGE(Ações!$S3610,Ações!$T3610)))</f>
        <v>0.11849999999999999</v>
      </c>
    </row>
    <row r="3611" spans="2:21" ht="15" customHeight="1" x14ac:dyDescent="0.2">
      <c r="B3611" s="63" t="str">
        <f>IFERROR('Dados Status Invest STOCKS'!A3598,"-")</f>
        <v>PFHD</v>
      </c>
      <c r="C3611" s="45">
        <f>IFERROR((Ações!$D3611-Ações!$K3611)/Ações!$D3611,0)</f>
        <v>0</v>
      </c>
      <c r="D3611" s="46">
        <f>(Ações!$O3611)/0.06</f>
        <v>0</v>
      </c>
      <c r="E3611" s="47">
        <f>IFERROR((Ações!$F3611-Ações!$K3611)/Ações!$F3611,0)</f>
        <v>0.16587902318208722</v>
      </c>
      <c r="F3611" s="46">
        <f>IF(OR(Ações!$N3611&lt;0,Ações!$M3611&lt;0),"",(22.5*Ações!$M3611*Ações!$N3611)^0.5)</f>
        <v>25.559841548804641</v>
      </c>
      <c r="G3611" s="47">
        <f>IFERROR((Ações!$H3611-Ações!$K3611)/Ações!$H3611,0)</f>
        <v>0</v>
      </c>
      <c r="H3611" s="48">
        <f>IFERROR(Ações!$I3611/(Ações!$P3611-Table_1[[#This Row],[CAGR LUCRO 5A]]),0)</f>
        <v>0</v>
      </c>
      <c r="I3611" s="48">
        <f>IF(Ações!$S3611&lt;0,"",Ações!$O3611*(1+Ações!$S3611))</f>
        <v>0</v>
      </c>
      <c r="J3611" s="49">
        <f>IFERROR(IF(Ações!$B3611="","",(VLOOKUP(Table_1[[#This Row],[AÇÕES]],'Dados Status Invest STOCKS'!A3597:AD4212,4)/Table_1[[#This Row],[LPA]]))/100,0)</f>
        <v>7.2982456140350885E-2</v>
      </c>
      <c r="K3611" s="64">
        <f>IFERROR(IF(Ações!$B3611="","",VLOOKUP(Table_1[[#This Row],[AÇÕES]],'Dados Status Invest STOCKS'!A3597:AD4212,2)),0)</f>
        <v>21.32</v>
      </c>
      <c r="L3611" s="65">
        <f>IFERROR(IF(Ações!$B3611="","",VLOOKUP(Table_1[[#This Row],[AÇÕES]],'Dados Status Invest STOCKS'!A3597:AD4212,3)/100),0)</f>
        <v>0</v>
      </c>
      <c r="M3611" s="66">
        <f>IFERROR(IF(Ações!$B3611="","",VLOOKUP(Table_1[[#This Row],[AÇÕES]],'Dados Status Invest STOCKS'!A3597:AD4212,28)),0)</f>
        <v>1.71</v>
      </c>
      <c r="N3611" s="66">
        <f>IFERROR(IF(Ações!$B3611="","",VLOOKUP(Table_1[[#This Row],[AÇÕES]],'Dados Status Invest STOCKS'!A3597:AD4212,27)),0)</f>
        <v>16.98</v>
      </c>
      <c r="O3611" s="66">
        <f>IFERROR(IF(Ações!$L3611="","",Ações!$K3611*Ações!$L3611),0)</f>
        <v>0</v>
      </c>
      <c r="P3611" s="67">
        <f t="shared" si="56"/>
        <v>0.06</v>
      </c>
      <c r="Q3611" s="67">
        <f>IFERROR(Ações!$O3611/Ações!$M3611,0)</f>
        <v>0</v>
      </c>
      <c r="R3611" s="67">
        <f>IFERROR(IF(Ações!$B3611="","",VLOOKUP(Table_1[[#This Row],[AÇÕES]],'Dados Status Invest STOCKS'!A3597:AD4212,18)/100),0)</f>
        <v>0.10060000000000001</v>
      </c>
      <c r="S3611" s="65">
        <f>IFERROR(IF(Ações!$B3611="","",VLOOKUP(Table_1[[#This Row],[AÇÕES]],'Dados Status Invest STOCKS'!A3597:AD4212,25)/100),0)</f>
        <v>0</v>
      </c>
      <c r="T3611" s="67">
        <f>(1-Ações!$Q3611)*Ações!$R3611</f>
        <v>0.10060000000000001</v>
      </c>
      <c r="U3611" s="68">
        <f>IF(Ações!$S3611=0,Ações!$T3611,IF(Ações!$T3611=0,Ações!$S3611,AVERAGE(Ações!$S3611,Ações!$T3611)))</f>
        <v>0.10060000000000001</v>
      </c>
    </row>
    <row r="3612" spans="2:21" ht="15" customHeight="1" x14ac:dyDescent="0.2">
      <c r="B3612" s="63" t="str">
        <f>IFERROR('Dados Status Invest STOCKS'!A3599,"-")</f>
        <v>PFIE</v>
      </c>
      <c r="C3612" s="45">
        <f>IFERROR((Ações!$D3612-Ações!$K3612)/Ações!$D3612,0)</f>
        <v>0</v>
      </c>
      <c r="D3612" s="46">
        <f>(Ações!$O3612)/0.06</f>
        <v>0</v>
      </c>
      <c r="E3612" s="47">
        <f>IFERROR((Ações!$F3612-Ações!$K3612)/Ações!$F3612,0)</f>
        <v>0</v>
      </c>
      <c r="F3612" s="46" t="str">
        <f>IF(OR(Ações!$N3612&lt;0,Ações!$M3612&lt;0),"",(22.5*Ações!$M3612*Ações!$N3612)^0.5)</f>
        <v/>
      </c>
      <c r="G3612" s="47">
        <f>IFERROR((Ações!$H3612-Ações!$K3612)/Ações!$H3612,0)</f>
        <v>0</v>
      </c>
      <c r="H3612" s="48">
        <f>IFERROR(Ações!$I3612/(Ações!$P3612-Table_1[[#This Row],[CAGR LUCRO 5A]]),0)</f>
        <v>0</v>
      </c>
      <c r="I3612" s="48">
        <f>IF(Ações!$S3612&lt;0,"",Ações!$O3612*(1+Ações!$S3612))</f>
        <v>0</v>
      </c>
      <c r="J3612" s="49">
        <f>IFERROR(IF(Ações!$B3612="","",(VLOOKUP(Table_1[[#This Row],[AÇÕES]],'Dados Status Invest STOCKS'!A3598:AD4213,4)/Table_1[[#This Row],[LPA]]))/100,0)</f>
        <v>29.96</v>
      </c>
      <c r="K3612" s="64">
        <f>IFERROR(IF(Ações!$B3612="","",VLOOKUP(Table_1[[#This Row],[AÇÕES]],'Dados Status Invest STOCKS'!A3598:AD4213,2)),0)</f>
        <v>1.05</v>
      </c>
      <c r="L3612" s="65">
        <f>IFERROR(IF(Ações!$B3612="","",VLOOKUP(Table_1[[#This Row],[AÇÕES]],'Dados Status Invest STOCKS'!A3598:AD4213,3)/100),0)</f>
        <v>0</v>
      </c>
      <c r="M3612" s="66">
        <f>IFERROR(IF(Ações!$B3612="","",VLOOKUP(Table_1[[#This Row],[AÇÕES]],'Dados Status Invest STOCKS'!A3598:AD4213,28)),0)</f>
        <v>-0.02</v>
      </c>
      <c r="N3612" s="66">
        <f>IFERROR(IF(Ações!$B3612="","",VLOOKUP(Table_1[[#This Row],[AÇÕES]],'Dados Status Invest STOCKS'!A3598:AD4213,27)),0)</f>
        <v>0.93</v>
      </c>
      <c r="O3612" s="66">
        <f>IFERROR(IF(Ações!$L3612="","",Ações!$K3612*Ações!$L3612),0)</f>
        <v>0</v>
      </c>
      <c r="P3612" s="67">
        <f t="shared" si="56"/>
        <v>0.06</v>
      </c>
      <c r="Q3612" s="67">
        <f>IFERROR(Ações!$O3612/Ações!$M3612,0)</f>
        <v>0</v>
      </c>
      <c r="R3612" s="67">
        <f>IFERROR(IF(Ações!$B3612="","",VLOOKUP(Table_1[[#This Row],[AÇÕES]],'Dados Status Invest STOCKS'!A3598:AD4213,18)/100),0)</f>
        <v>-1.89E-2</v>
      </c>
      <c r="S3612" s="65">
        <f>IFERROR(IF(Ações!$B3612="","",VLOOKUP(Table_1[[#This Row],[AÇÕES]],'Dados Status Invest STOCKS'!A3598:AD4213,25)/100),0)</f>
        <v>0</v>
      </c>
      <c r="T3612" s="67">
        <f>(1-Ações!$Q3612)*Ações!$R3612</f>
        <v>-1.89E-2</v>
      </c>
      <c r="U3612" s="68">
        <f>IF(Ações!$S3612=0,Ações!$T3612,IF(Ações!$T3612=0,Ações!$S3612,AVERAGE(Ações!$S3612,Ações!$T3612)))</f>
        <v>-1.89E-2</v>
      </c>
    </row>
    <row r="3613" spans="2:21" ht="15" customHeight="1" x14ac:dyDescent="0.2">
      <c r="B3613" s="63" t="str">
        <f>IFERROR('Dados Status Invest STOCKS'!A3600,"-")</f>
        <v>PFIN</v>
      </c>
      <c r="C3613" s="45">
        <f>IFERROR((Ações!$D3613-Ações!$K3613)/Ações!$D3613,0)</f>
        <v>0</v>
      </c>
      <c r="D3613" s="46">
        <f>(Ações!$O3613)/0.06</f>
        <v>0</v>
      </c>
      <c r="E3613" s="47">
        <f>IFERROR((Ações!$F3613-Ações!$K3613)/Ações!$F3613,0)</f>
        <v>6.2337851589168138E-2</v>
      </c>
      <c r="F3613" s="46">
        <f>IF(OR(Ações!$N3613&lt;0,Ações!$M3613&lt;0),"",(22.5*Ações!$M3613*Ações!$N3613)^0.5)</f>
        <v>6.2815802152006315</v>
      </c>
      <c r="G3613" s="47">
        <f>IFERROR((Ações!$H3613-Ações!$K3613)/Ações!$H3613,0)</f>
        <v>0</v>
      </c>
      <c r="H3613" s="48">
        <f>IFERROR(Ações!$I3613/(Ações!$P3613-Table_1[[#This Row],[CAGR LUCRO 5A]]),0)</f>
        <v>0</v>
      </c>
      <c r="I3613" s="48">
        <f>IF(Ações!$S3613&lt;0,"",Ações!$O3613*(1+Ações!$S3613))</f>
        <v>0</v>
      </c>
      <c r="J3613" s="49">
        <f>IFERROR(IF(Ações!$B3613="","",(VLOOKUP(Table_1[[#This Row],[AÇÕES]],'Dados Status Invest STOCKS'!A3599:AD4214,4)/Table_1[[#This Row],[LPA]]))/100,0)</f>
        <v>3.3915384615384618</v>
      </c>
      <c r="K3613" s="64">
        <f>IFERROR(IF(Ações!$B3613="","",VLOOKUP(Table_1[[#This Row],[AÇÕES]],'Dados Status Invest STOCKS'!A3599:AD4214,2)),0)</f>
        <v>5.89</v>
      </c>
      <c r="L3613" s="65">
        <f>IFERROR(IF(Ações!$B3613="","",VLOOKUP(Table_1[[#This Row],[AÇÕES]],'Dados Status Invest STOCKS'!A3599:AD4214,3)/100),0)</f>
        <v>0</v>
      </c>
      <c r="M3613" s="66">
        <f>IFERROR(IF(Ações!$B3613="","",VLOOKUP(Table_1[[#This Row],[AÇÕES]],'Dados Status Invest STOCKS'!A3599:AD4214,28)),0)</f>
        <v>0.13</v>
      </c>
      <c r="N3613" s="66">
        <f>IFERROR(IF(Ações!$B3613="","",VLOOKUP(Table_1[[#This Row],[AÇÕES]],'Dados Status Invest STOCKS'!A3599:AD4214,27)),0)</f>
        <v>13.49</v>
      </c>
      <c r="O3613" s="66">
        <f>IFERROR(IF(Ações!$L3613="","",Ações!$K3613*Ações!$L3613),0)</f>
        <v>0</v>
      </c>
      <c r="P3613" s="67">
        <f t="shared" si="56"/>
        <v>0.06</v>
      </c>
      <c r="Q3613" s="67">
        <f>IFERROR(Ações!$O3613/Ações!$M3613,0)</f>
        <v>0</v>
      </c>
      <c r="R3613" s="67">
        <f>IFERROR(IF(Ações!$B3613="","",VLOOKUP(Table_1[[#This Row],[AÇÕES]],'Dados Status Invest STOCKS'!A3599:AD4214,18)/100),0)</f>
        <v>9.8999999999999991E-3</v>
      </c>
      <c r="S3613" s="65">
        <f>IFERROR(IF(Ações!$B3613="","",VLOOKUP(Table_1[[#This Row],[AÇÕES]],'Dados Status Invest STOCKS'!A3599:AD4214,25)/100),0)</f>
        <v>0</v>
      </c>
      <c r="T3613" s="67">
        <f>(1-Ações!$Q3613)*Ações!$R3613</f>
        <v>9.8999999999999991E-3</v>
      </c>
      <c r="U3613" s="68">
        <f>IF(Ações!$S3613=0,Ações!$T3613,IF(Ações!$T3613=0,Ações!$S3613,AVERAGE(Ações!$S3613,Ações!$T3613)))</f>
        <v>9.8999999999999991E-3</v>
      </c>
    </row>
    <row r="3614" spans="2:21" ht="15" customHeight="1" x14ac:dyDescent="0.2">
      <c r="B3614" s="63" t="str">
        <f>IFERROR('Dados Status Invest STOCKS'!A3601,"-")</f>
        <v>PFIS</v>
      </c>
      <c r="C3614" s="45">
        <f>IFERROR((Ações!$D3614-Ações!$K3614)/Ações!$D3614,0)</f>
        <v>-1.0270270270270268</v>
      </c>
      <c r="D3614" s="46">
        <f>(Ações!$O3614)/0.06</f>
        <v>24.962666666666671</v>
      </c>
      <c r="E3614" s="47">
        <f>IFERROR((Ações!$F3614-Ações!$K3614)/Ações!$F3614,0)</f>
        <v>0.2885143791980046</v>
      </c>
      <c r="F3614" s="46">
        <f>IF(OR(Ações!$N3614&lt;0,Ações!$M3614&lt;0),"",(22.5*Ações!$M3614*Ações!$N3614)^0.5)</f>
        <v>71.118794984167153</v>
      </c>
      <c r="G3614" s="47">
        <f>IFERROR((Ações!$H3614-Ações!$K3614)/Ações!$H3614,0)</f>
        <v>2.4109662003352108</v>
      </c>
      <c r="H3614" s="48">
        <f>IFERROR(Ações!$I3614/(Ações!$P3614-Table_1[[#This Row],[CAGR LUCRO 5A]]),0)</f>
        <v>-35.861950476190493</v>
      </c>
      <c r="I3614" s="48">
        <f>IF(Ações!$S3614&lt;0,"",Ações!$O3614*(1+Ações!$S3614))</f>
        <v>1.6568221120000004</v>
      </c>
      <c r="J3614" s="49">
        <f>IFERROR(IF(Ações!$B3614="","",(VLOOKUP(Table_1[[#This Row],[AÇÕES]],'Dados Status Invest STOCKS'!A3600:AD4215,4)/Table_1[[#This Row],[LPA]]))/100,0)</f>
        <v>2.089430894308943E-2</v>
      </c>
      <c r="K3614" s="64">
        <f>IFERROR(IF(Ações!$B3614="","",VLOOKUP(Table_1[[#This Row],[AÇÕES]],'Dados Status Invest STOCKS'!A3600:AD4215,2)),0)</f>
        <v>50.6</v>
      </c>
      <c r="L3614" s="65">
        <f>IFERROR(IF(Ações!$B3614="","",VLOOKUP(Table_1[[#This Row],[AÇÕES]],'Dados Status Invest STOCKS'!A3600:AD4215,3)/100),0)</f>
        <v>2.9600000000000001E-2</v>
      </c>
      <c r="M3614" s="66">
        <f>IFERROR(IF(Ações!$B3614="","",VLOOKUP(Table_1[[#This Row],[AÇÕES]],'Dados Status Invest STOCKS'!A3600:AD4215,28)),0)</f>
        <v>4.92</v>
      </c>
      <c r="N3614" s="66">
        <f>IFERROR(IF(Ações!$B3614="","",VLOOKUP(Table_1[[#This Row],[AÇÕES]],'Dados Status Invest STOCKS'!A3600:AD4215,27)),0)</f>
        <v>45.69</v>
      </c>
      <c r="O3614" s="66">
        <f>IFERROR(IF(Ações!$L3614="","",Ações!$K3614*Ações!$L3614),0)</f>
        <v>1.4977600000000002</v>
      </c>
      <c r="P3614" s="67">
        <f t="shared" si="56"/>
        <v>0.06</v>
      </c>
      <c r="Q3614" s="67">
        <f>IFERROR(Ações!$O3614/Ações!$M3614,0)</f>
        <v>0.30442276422764231</v>
      </c>
      <c r="R3614" s="67">
        <f>IFERROR(IF(Ações!$B3614="","",VLOOKUP(Table_1[[#This Row],[AÇÕES]],'Dados Status Invest STOCKS'!A3600:AD4215,18)/100),0)</f>
        <v>0.10769999999999999</v>
      </c>
      <c r="S3614" s="65">
        <f>IFERROR(IF(Ações!$B3614="","",VLOOKUP(Table_1[[#This Row],[AÇÕES]],'Dados Status Invest STOCKS'!A3600:AD4215,25)/100),0)</f>
        <v>0.10619999999999999</v>
      </c>
      <c r="T3614" s="67">
        <f>(1-Ações!$Q3614)*Ações!$R3614</f>
        <v>7.4913668292682922E-2</v>
      </c>
      <c r="U3614" s="68">
        <f>IF(Ações!$S3614=0,Ações!$T3614,IF(Ações!$T3614=0,Ações!$S3614,AVERAGE(Ações!$S3614,Ações!$T3614)))</f>
        <v>9.0556834146341456E-2</v>
      </c>
    </row>
    <row r="3615" spans="2:21" ht="15" customHeight="1" x14ac:dyDescent="0.2">
      <c r="B3615" s="63" t="str">
        <f>IFERROR('Dados Status Invest STOCKS'!A3602,"-")</f>
        <v>PFLT</v>
      </c>
      <c r="C3615" s="45">
        <f>IFERROR((Ações!$D3615-Ações!$K3615)/Ações!$D3615,0)</f>
        <v>0.35622317596566527</v>
      </c>
      <c r="D3615" s="46">
        <f>(Ações!$O3615)/0.06</f>
        <v>18.997266666666668</v>
      </c>
      <c r="E3615" s="47">
        <f>IFERROR((Ações!$F3615-Ações!$K3615)/Ações!$F3615,0)</f>
        <v>0.39727178887281578</v>
      </c>
      <c r="F3615" s="46">
        <f>IF(OR(Ações!$N3615&lt;0,Ações!$M3615&lt;0),"",(22.5*Ações!$M3615*Ações!$N3615)^0.5)</f>
        <v>20.291069464175614</v>
      </c>
      <c r="G3615" s="47">
        <f>IFERROR((Ações!$H3615-Ações!$K3615)/Ações!$H3615,0)</f>
        <v>1.4860844553863373</v>
      </c>
      <c r="H3615" s="48">
        <f>IFERROR(Ações!$I3615/(Ações!$P3615-Table_1[[#This Row],[CAGR LUCRO 5A]]),0)</f>
        <v>-25.160236795228634</v>
      </c>
      <c r="I3615" s="48">
        <f>IF(Ações!$S3615&lt;0,"",Ações!$O3615*(1+Ações!$S3615))</f>
        <v>1.2655599108000002</v>
      </c>
      <c r="J3615" s="49">
        <f>IFERROR(IF(Ações!$B3615="","",(VLOOKUP(Table_1[[#This Row],[AÇÕES]],'Dados Status Invest STOCKS'!A3601:AD4216,4)/Table_1[[#This Row],[LPA]]))/100,0)</f>
        <v>5.800000000000001E-2</v>
      </c>
      <c r="K3615" s="64">
        <f>IFERROR(IF(Ações!$B3615="","",VLOOKUP(Table_1[[#This Row],[AÇÕES]],'Dados Status Invest STOCKS'!A3601:AD4216,2)),0)</f>
        <v>12.23</v>
      </c>
      <c r="L3615" s="65">
        <f>IFERROR(IF(Ações!$B3615="","",VLOOKUP(Table_1[[#This Row],[AÇÕES]],'Dados Status Invest STOCKS'!A3601:AD4216,3)/100),0)</f>
        <v>9.3200000000000005E-2</v>
      </c>
      <c r="M3615" s="66">
        <f>IFERROR(IF(Ações!$B3615="","",VLOOKUP(Table_1[[#This Row],[AÇÕES]],'Dados Status Invest STOCKS'!A3601:AD4216,28)),0)</f>
        <v>1.45</v>
      </c>
      <c r="N3615" s="66">
        <f>IFERROR(IF(Ações!$B3615="","",VLOOKUP(Table_1[[#This Row],[AÇÕES]],'Dados Status Invest STOCKS'!A3601:AD4216,27)),0)</f>
        <v>12.62</v>
      </c>
      <c r="O3615" s="66">
        <f>IFERROR(IF(Ações!$L3615="","",Ações!$K3615*Ações!$L3615),0)</f>
        <v>1.1398360000000001</v>
      </c>
      <c r="P3615" s="67">
        <f t="shared" si="56"/>
        <v>0.06</v>
      </c>
      <c r="Q3615" s="67">
        <f>IFERROR(Ações!$O3615/Ações!$M3615,0)</f>
        <v>0.7860937931034484</v>
      </c>
      <c r="R3615" s="67">
        <f>IFERROR(IF(Ações!$B3615="","",VLOOKUP(Table_1[[#This Row],[AÇÕES]],'Dados Status Invest STOCKS'!A3601:AD4216,18)/100),0)</f>
        <v>0.1152</v>
      </c>
      <c r="S3615" s="65">
        <f>IFERROR(IF(Ações!$B3615="","",VLOOKUP(Table_1[[#This Row],[AÇÕES]],'Dados Status Invest STOCKS'!A3601:AD4216,25)/100),0)</f>
        <v>0.1103</v>
      </c>
      <c r="T3615" s="67">
        <f>(1-Ações!$Q3615)*Ações!$R3615</f>
        <v>2.4641995034482743E-2</v>
      </c>
      <c r="U3615" s="68">
        <f>IF(Ações!$S3615=0,Ações!$T3615,IF(Ações!$T3615=0,Ações!$S3615,AVERAGE(Ações!$S3615,Ações!$T3615)))</f>
        <v>6.7470997517241366E-2</v>
      </c>
    </row>
    <row r="3616" spans="2:21" ht="15" customHeight="1" x14ac:dyDescent="0.2">
      <c r="B3616" s="63" t="str">
        <f>IFERROR('Dados Status Invest STOCKS'!A3603,"-")</f>
        <v>PFMT</v>
      </c>
      <c r="C3616" s="45">
        <f>IFERROR((Ações!$D3616-Ações!$K3616)/Ações!$D3616,0)</f>
        <v>0</v>
      </c>
      <c r="D3616" s="46">
        <f>(Ações!$O3616)/0.06</f>
        <v>0</v>
      </c>
      <c r="E3616" s="47">
        <f>IFERROR((Ações!$F3616-Ações!$K3616)/Ações!$F3616,0)</f>
        <v>0</v>
      </c>
      <c r="F3616" s="46" t="str">
        <f>IF(OR(Ações!$N3616&lt;0,Ações!$M3616&lt;0),"",(22.5*Ações!$M3616*Ações!$N3616)^0.5)</f>
        <v/>
      </c>
      <c r="G3616" s="47">
        <f>IFERROR((Ações!$H3616-Ações!$K3616)/Ações!$H3616,0)</f>
        <v>0</v>
      </c>
      <c r="H3616" s="48">
        <f>IFERROR(Ações!$I3616/(Ações!$P3616-Table_1[[#This Row],[CAGR LUCRO 5A]]),0)</f>
        <v>0</v>
      </c>
      <c r="I3616" s="48">
        <f>IF(Ações!$S3616&lt;0,"",Ações!$O3616*(1+Ações!$S3616))</f>
        <v>0</v>
      </c>
      <c r="J3616" s="49">
        <f>IFERROR(IF(Ações!$B3616="","",(VLOOKUP(Table_1[[#This Row],[AÇÕES]],'Dados Status Invest STOCKS'!A3602:AD4217,4)/Table_1[[#This Row],[LPA]]))/100,0)</f>
        <v>5.9783333333333326</v>
      </c>
      <c r="K3616" s="64">
        <f>IFERROR(IF(Ações!$B3616="","",VLOOKUP(Table_1[[#This Row],[AÇÕES]],'Dados Status Invest STOCKS'!A3602:AD4217,2)),0)</f>
        <v>2.04</v>
      </c>
      <c r="L3616" s="65">
        <f>IFERROR(IF(Ações!$B3616="","",VLOOKUP(Table_1[[#This Row],[AÇÕES]],'Dados Status Invest STOCKS'!A3602:AD4217,3)/100),0)</f>
        <v>0</v>
      </c>
      <c r="M3616" s="66">
        <f>IFERROR(IF(Ações!$B3616="","",VLOOKUP(Table_1[[#This Row],[AÇÕES]],'Dados Status Invest STOCKS'!A3602:AD4217,28)),0)</f>
        <v>-0.06</v>
      </c>
      <c r="N3616" s="66">
        <f>IFERROR(IF(Ações!$B3616="","",VLOOKUP(Table_1[[#This Row],[AÇÕES]],'Dados Status Invest STOCKS'!A3602:AD4217,27)),0)</f>
        <v>1.22</v>
      </c>
      <c r="O3616" s="66">
        <f>IFERROR(IF(Ações!$L3616="","",Ações!$K3616*Ações!$L3616),0)</f>
        <v>0</v>
      </c>
      <c r="P3616" s="67">
        <f t="shared" si="56"/>
        <v>0.06</v>
      </c>
      <c r="Q3616" s="67">
        <f>IFERROR(Ações!$O3616/Ações!$M3616,0)</f>
        <v>0</v>
      </c>
      <c r="R3616" s="67">
        <f>IFERROR(IF(Ações!$B3616="","",VLOOKUP(Table_1[[#This Row],[AÇÕES]],'Dados Status Invest STOCKS'!A3602:AD4217,18)/100),0)</f>
        <v>-4.6600000000000003E-2</v>
      </c>
      <c r="S3616" s="65">
        <f>IFERROR(IF(Ações!$B3616="","",VLOOKUP(Table_1[[#This Row],[AÇÕES]],'Dados Status Invest STOCKS'!A3602:AD4217,25)/100),0)</f>
        <v>0</v>
      </c>
      <c r="T3616" s="67">
        <f>(1-Ações!$Q3616)*Ações!$R3616</f>
        <v>-4.6600000000000003E-2</v>
      </c>
      <c r="U3616" s="68">
        <f>IF(Ações!$S3616=0,Ações!$T3616,IF(Ações!$T3616=0,Ações!$S3616,AVERAGE(Ações!$S3616,Ações!$T3616)))</f>
        <v>-4.6600000000000003E-2</v>
      </c>
    </row>
    <row r="3617" spans="2:21" ht="15" customHeight="1" x14ac:dyDescent="0.2">
      <c r="B3617" s="63" t="str">
        <f>IFERROR('Dados Status Invest STOCKS'!A3604,"-")</f>
        <v>PFPT</v>
      </c>
      <c r="C3617" s="45">
        <f>IFERROR((Ações!$D3617-Ações!$K3617)/Ações!$D3617,0)</f>
        <v>0</v>
      </c>
      <c r="D3617" s="46">
        <f>(Ações!$O3617)/0.06</f>
        <v>0</v>
      </c>
      <c r="E3617" s="47">
        <f>IFERROR((Ações!$F3617-Ações!$K3617)/Ações!$F3617,0)</f>
        <v>0</v>
      </c>
      <c r="F3617" s="46" t="str">
        <f>IF(OR(Ações!$N3617&lt;0,Ações!$M3617&lt;0),"",(22.5*Ações!$M3617*Ações!$N3617)^0.5)</f>
        <v/>
      </c>
      <c r="G3617" s="47">
        <f>IFERROR((Ações!$H3617-Ações!$K3617)/Ações!$H3617,0)</f>
        <v>0</v>
      </c>
      <c r="H3617" s="48">
        <f>IFERROR(Ações!$I3617/(Ações!$P3617-Table_1[[#This Row],[CAGR LUCRO 5A]]),0)</f>
        <v>0</v>
      </c>
      <c r="I3617" s="48">
        <f>IF(Ações!$S3617&lt;0,"",Ações!$O3617*(1+Ações!$S3617))</f>
        <v>0</v>
      </c>
      <c r="J3617" s="49">
        <f>IFERROR(IF(Ações!$B3617="","",(VLOOKUP(Table_1[[#This Row],[AÇÕES]],'Dados Status Invest STOCKS'!A3603:AD4218,4)/Table_1[[#This Row],[LPA]]))/100,0)</f>
        <v>0.215</v>
      </c>
      <c r="K3617" s="64">
        <f>IFERROR(IF(Ações!$B3617="","",VLOOKUP(Table_1[[#This Row],[AÇÕES]],'Dados Status Invest STOCKS'!A3603:AD4218,2)),0)</f>
        <v>175.9</v>
      </c>
      <c r="L3617" s="65">
        <f>IFERROR(IF(Ações!$B3617="","",VLOOKUP(Table_1[[#This Row],[AÇÕES]],'Dados Status Invest STOCKS'!A3603:AD4218,3)/100),0)</f>
        <v>0</v>
      </c>
      <c r="M3617" s="66">
        <f>IFERROR(IF(Ações!$B3617="","",VLOOKUP(Table_1[[#This Row],[AÇÕES]],'Dados Status Invest STOCKS'!A3603:AD4218,28)),0)</f>
        <v>-2.86</v>
      </c>
      <c r="N3617" s="66">
        <f>IFERROR(IF(Ações!$B3617="","",VLOOKUP(Table_1[[#This Row],[AÇÕES]],'Dados Status Invest STOCKS'!A3603:AD4218,27)),0)</f>
        <v>4.92</v>
      </c>
      <c r="O3617" s="66">
        <f>IFERROR(IF(Ações!$L3617="","",Ações!$K3617*Ações!$L3617),0)</f>
        <v>0</v>
      </c>
      <c r="P3617" s="67">
        <f t="shared" si="56"/>
        <v>0.06</v>
      </c>
      <c r="Q3617" s="67">
        <f>IFERROR(Ações!$O3617/Ações!$M3617,0)</f>
        <v>0</v>
      </c>
      <c r="R3617" s="67">
        <f>IFERROR(IF(Ações!$B3617="","",VLOOKUP(Table_1[[#This Row],[AÇÕES]],'Dados Status Invest STOCKS'!A3603:AD4218,18)/100),0)</f>
        <v>-0.58090000000000008</v>
      </c>
      <c r="S3617" s="65">
        <f>IFERROR(IF(Ações!$B3617="","",VLOOKUP(Table_1[[#This Row],[AÇÕES]],'Dados Status Invest STOCKS'!A3603:AD4218,25)/100),0)</f>
        <v>0</v>
      </c>
      <c r="T3617" s="67">
        <f>(1-Ações!$Q3617)*Ações!$R3617</f>
        <v>-0.58090000000000008</v>
      </c>
      <c r="U3617" s="68">
        <f>IF(Ações!$S3617=0,Ações!$T3617,IF(Ações!$T3617=0,Ações!$S3617,AVERAGE(Ações!$S3617,Ações!$T3617)))</f>
        <v>-0.58090000000000008</v>
      </c>
    </row>
    <row r="3618" spans="2:21" ht="15" customHeight="1" x14ac:dyDescent="0.2">
      <c r="B3618" s="63" t="str">
        <f>IFERROR('Dados Status Invest STOCKS'!A3605,"-")</f>
        <v>PFS</v>
      </c>
      <c r="C3618" s="45">
        <f>IFERROR((Ações!$D3618-Ações!$K3618)/Ações!$D3618,0)</f>
        <v>-0.57480314960629897</v>
      </c>
      <c r="D3618" s="46">
        <f>(Ações!$O3618)/0.06</f>
        <v>15.500350000000003</v>
      </c>
      <c r="E3618" s="47">
        <f>IFERROR((Ações!$F3618-Ações!$K3618)/Ações!$F3618,0)</f>
        <v>0.25706559333936491</v>
      </c>
      <c r="F3618" s="46">
        <f>IF(OR(Ações!$N3618&lt;0,Ações!$M3618&lt;0),"",(22.5*Ações!$M3618*Ações!$N3618)^0.5)</f>
        <v>32.856198045422119</v>
      </c>
      <c r="G3618" s="47">
        <f>IFERROR((Ações!$H3618-Ações!$K3618)/Ações!$H3618,0)</f>
        <v>0.23028654240127169</v>
      </c>
      <c r="H3618" s="48">
        <f>IFERROR(Ações!$I3618/(Ações!$P3618-Table_1[[#This Row],[CAGR LUCRO 5A]]),0)</f>
        <v>31.713100192052988</v>
      </c>
      <c r="I3618" s="48">
        <f>IF(Ações!$S3618&lt;0,"",Ações!$O3618*(1+Ações!$S3618))</f>
        <v>0.95773562580000016</v>
      </c>
      <c r="J3618" s="49">
        <f>IFERROR(IF(Ações!$B3618="","",(VLOOKUP(Table_1[[#This Row],[AÇÕES]],'Dados Status Invest STOCKS'!A3604:AD4219,4)/Table_1[[#This Row],[LPA]]))/100,0)</f>
        <v>4.9909502262443436E-2</v>
      </c>
      <c r="K3618" s="64">
        <f>IFERROR(IF(Ações!$B3618="","",VLOOKUP(Table_1[[#This Row],[AÇÕES]],'Dados Status Invest STOCKS'!A3604:AD4219,2)),0)</f>
        <v>24.41</v>
      </c>
      <c r="L3618" s="65">
        <f>IFERROR(IF(Ações!$B3618="","",VLOOKUP(Table_1[[#This Row],[AÇÕES]],'Dados Status Invest STOCKS'!A3604:AD4219,3)/100),0)</f>
        <v>3.8100000000000002E-2</v>
      </c>
      <c r="M3618" s="66">
        <f>IFERROR(IF(Ações!$B3618="","",VLOOKUP(Table_1[[#This Row],[AÇÕES]],'Dados Status Invest STOCKS'!A3604:AD4219,28)),0)</f>
        <v>2.21</v>
      </c>
      <c r="N3618" s="66">
        <f>IFERROR(IF(Ações!$B3618="","",VLOOKUP(Table_1[[#This Row],[AÇÕES]],'Dados Status Invest STOCKS'!A3604:AD4219,27)),0)</f>
        <v>21.71</v>
      </c>
      <c r="O3618" s="66">
        <f>IFERROR(IF(Ações!$L3618="","",Ações!$K3618*Ações!$L3618),0)</f>
        <v>0.9300210000000001</v>
      </c>
      <c r="P3618" s="67">
        <f t="shared" si="56"/>
        <v>0.06</v>
      </c>
      <c r="Q3618" s="67">
        <f>IFERROR(Ações!$O3618/Ações!$M3618,0)</f>
        <v>0.42082398190045256</v>
      </c>
      <c r="R3618" s="67">
        <f>IFERROR(IF(Ações!$B3618="","",VLOOKUP(Table_1[[#This Row],[AÇÕES]],'Dados Status Invest STOCKS'!A3604:AD4219,18)/100),0)</f>
        <v>0.10189999999999999</v>
      </c>
      <c r="S3618" s="65">
        <f>IFERROR(IF(Ações!$B3618="","",VLOOKUP(Table_1[[#This Row],[AÇÕES]],'Dados Status Invest STOCKS'!A3604:AD4219,25)/100),0)</f>
        <v>2.98E-2</v>
      </c>
      <c r="T3618" s="67">
        <f>(1-Ações!$Q3618)*Ações!$R3618</f>
        <v>5.9018036244343881E-2</v>
      </c>
      <c r="U3618" s="68">
        <f>IF(Ações!$S3618=0,Ações!$T3618,IF(Ações!$T3618=0,Ações!$S3618,AVERAGE(Ações!$S3618,Ações!$T3618)))</f>
        <v>4.4409018122171941E-2</v>
      </c>
    </row>
    <row r="3619" spans="2:21" ht="15" customHeight="1" x14ac:dyDescent="0.2">
      <c r="B3619" s="63" t="str">
        <f>IFERROR('Dados Status Invest STOCKS'!A3606,"-")</f>
        <v>PFSI</v>
      </c>
      <c r="C3619" s="45">
        <f>IFERROR((Ações!$D3619-Ações!$K3619)/Ações!$D3619,0)</f>
        <v>-2.9215686274509798</v>
      </c>
      <c r="D3619" s="46">
        <f>(Ações!$O3619)/0.06</f>
        <v>16.677000000000003</v>
      </c>
      <c r="E3619" s="47">
        <f>IFERROR((Ações!$F3619-Ações!$K3619)/Ações!$F3619,0)</f>
        <v>0.61622807997658435</v>
      </c>
      <c r="F3619" s="46">
        <f>IF(OR(Ações!$N3619&lt;0,Ações!$M3619&lt;0),"",(22.5*Ações!$M3619*Ações!$N3619)^0.5)</f>
        <v>170.41371863790778</v>
      </c>
      <c r="G3619" s="47">
        <f>IFERROR((Ações!$H3619-Ações!$K3619)/Ações!$H3619,0)</f>
        <v>32.309717576517997</v>
      </c>
      <c r="H3619" s="48">
        <f>IFERROR(Ações!$I3619/(Ações!$P3619-Table_1[[#This Row],[CAGR LUCRO 5A]]),0)</f>
        <v>-2.0888083656509702</v>
      </c>
      <c r="I3619" s="48">
        <f>IF(Ações!$S3619&lt;0,"",Ações!$O3619*(1+Ações!$S3619))</f>
        <v>2.0359615140000002</v>
      </c>
      <c r="J3619" s="49">
        <f>IFERROR(IF(Ações!$B3619="","",(VLOOKUP(Table_1[[#This Row],[AÇÕES]],'Dados Status Invest STOCKS'!A3605:AD4220,4)/Table_1[[#This Row],[LPA]]))/100,0)</f>
        <v>1.3845446182152714E-3</v>
      </c>
      <c r="K3619" s="64">
        <f>IFERROR(IF(Ações!$B3619="","",VLOOKUP(Table_1[[#This Row],[AÇÕES]],'Dados Status Invest STOCKS'!A3605:AD4220,2)),0)</f>
        <v>65.400000000000006</v>
      </c>
      <c r="L3619" s="65">
        <f>IFERROR(IF(Ações!$B3619="","",VLOOKUP(Table_1[[#This Row],[AÇÕES]],'Dados Status Invest STOCKS'!A3605:AD4220,3)/100),0)</f>
        <v>1.5300000000000001E-2</v>
      </c>
      <c r="M3619" s="66">
        <f>IFERROR(IF(Ações!$B3619="","",VLOOKUP(Table_1[[#This Row],[AÇÕES]],'Dados Status Invest STOCKS'!A3605:AD4220,28)),0)</f>
        <v>21.74</v>
      </c>
      <c r="N3619" s="66">
        <f>IFERROR(IF(Ações!$B3619="","",VLOOKUP(Table_1[[#This Row],[AÇÕES]],'Dados Status Invest STOCKS'!A3605:AD4220,27)),0)</f>
        <v>59.37</v>
      </c>
      <c r="O3619" s="66">
        <f>IFERROR(IF(Ações!$L3619="","",Ações!$K3619*Ações!$L3619),0)</f>
        <v>1.0006200000000001</v>
      </c>
      <c r="P3619" s="67">
        <f t="shared" si="56"/>
        <v>0.06</v>
      </c>
      <c r="Q3619" s="67">
        <f>IFERROR(Ações!$O3619/Ações!$M3619,0)</f>
        <v>4.6026678932842693E-2</v>
      </c>
      <c r="R3619" s="67">
        <f>IFERROR(IF(Ações!$B3619="","",VLOOKUP(Table_1[[#This Row],[AÇÕES]],'Dados Status Invest STOCKS'!A3605:AD4220,18)/100),0)</f>
        <v>0.36619999999999997</v>
      </c>
      <c r="S3619" s="65">
        <f>IFERROR(IF(Ações!$B3619="","",VLOOKUP(Table_1[[#This Row],[AÇÕES]],'Dados Status Invest STOCKS'!A3605:AD4220,25)/100),0)</f>
        <v>1.0347</v>
      </c>
      <c r="T3619" s="67">
        <f>(1-Ações!$Q3619)*Ações!$R3619</f>
        <v>0.34934503017479296</v>
      </c>
      <c r="U3619" s="68">
        <f>IF(Ações!$S3619=0,Ações!$T3619,IF(Ações!$T3619=0,Ações!$S3619,AVERAGE(Ações!$S3619,Ações!$T3619)))</f>
        <v>0.69202251508739643</v>
      </c>
    </row>
    <row r="3620" spans="2:21" ht="15" customHeight="1" x14ac:dyDescent="0.2">
      <c r="B3620" s="63" t="str">
        <f>IFERROR('Dados Status Invest STOCKS'!A3607,"-")</f>
        <v>PFSW</v>
      </c>
      <c r="C3620" s="45">
        <f>IFERROR((Ações!$D3620-Ações!$K3620)/Ações!$D3620,0)</f>
        <v>0</v>
      </c>
      <c r="D3620" s="46">
        <f>(Ações!$O3620)/0.06</f>
        <v>0</v>
      </c>
      <c r="E3620" s="47">
        <f>IFERROR((Ações!$F3620-Ações!$K3620)/Ações!$F3620,0)</f>
        <v>0</v>
      </c>
      <c r="F3620" s="46" t="str">
        <f>IF(OR(Ações!$N3620&lt;0,Ações!$M3620&lt;0),"",(22.5*Ações!$M3620*Ações!$N3620)^0.5)</f>
        <v/>
      </c>
      <c r="G3620" s="47">
        <f>IFERROR((Ações!$H3620-Ações!$K3620)/Ações!$H3620,0)</f>
        <v>0</v>
      </c>
      <c r="H3620" s="48">
        <f>IFERROR(Ações!$I3620/(Ações!$P3620-Table_1[[#This Row],[CAGR LUCRO 5A]]),0)</f>
        <v>0</v>
      </c>
      <c r="I3620" s="48">
        <f>IF(Ações!$S3620&lt;0,"",Ações!$O3620*(1+Ações!$S3620))</f>
        <v>0</v>
      </c>
      <c r="J3620" s="49">
        <f>IFERROR(IF(Ações!$B3620="","",(VLOOKUP(Table_1[[#This Row],[AÇÕES]],'Dados Status Invest STOCKS'!A3606:AD4221,4)/Table_1[[#This Row],[LPA]]))/100,0)</f>
        <v>0.87472222222222218</v>
      </c>
      <c r="K3620" s="64">
        <f>IFERROR(IF(Ações!$B3620="","",VLOOKUP(Table_1[[#This Row],[AÇÕES]],'Dados Status Invest STOCKS'!A3606:AD4221,2)),0)</f>
        <v>11.42</v>
      </c>
      <c r="L3620" s="65">
        <f>IFERROR(IF(Ações!$B3620="","",VLOOKUP(Table_1[[#This Row],[AÇÕES]],'Dados Status Invest STOCKS'!A3606:AD4221,3)/100),0)</f>
        <v>0</v>
      </c>
      <c r="M3620" s="66">
        <f>IFERROR(IF(Ações!$B3620="","",VLOOKUP(Table_1[[#This Row],[AÇÕES]],'Dados Status Invest STOCKS'!A3606:AD4221,28)),0)</f>
        <v>-0.36</v>
      </c>
      <c r="N3620" s="66">
        <f>IFERROR(IF(Ações!$B3620="","",VLOOKUP(Table_1[[#This Row],[AÇÕES]],'Dados Status Invest STOCKS'!A3606:AD4221,27)),0)</f>
        <v>2.41</v>
      </c>
      <c r="O3620" s="66">
        <f>IFERROR(IF(Ações!$L3620="","",Ações!$K3620*Ações!$L3620),0)</f>
        <v>0</v>
      </c>
      <c r="P3620" s="67">
        <f t="shared" si="56"/>
        <v>0.06</v>
      </c>
      <c r="Q3620" s="67">
        <f>IFERROR(Ações!$O3620/Ações!$M3620,0)</f>
        <v>0</v>
      </c>
      <c r="R3620" s="67">
        <f>IFERROR(IF(Ações!$B3620="","",VLOOKUP(Table_1[[#This Row],[AÇÕES]],'Dados Status Invest STOCKS'!A3606:AD4221,18)/100),0)</f>
        <v>-0.15049999999999999</v>
      </c>
      <c r="S3620" s="65">
        <f>IFERROR(IF(Ações!$B3620="","",VLOOKUP(Table_1[[#This Row],[AÇÕES]],'Dados Status Invest STOCKS'!A3606:AD4221,25)/100),0)</f>
        <v>0</v>
      </c>
      <c r="T3620" s="67">
        <f>(1-Ações!$Q3620)*Ações!$R3620</f>
        <v>-0.15049999999999999</v>
      </c>
      <c r="U3620" s="68">
        <f>IF(Ações!$S3620=0,Ações!$T3620,IF(Ações!$T3620=0,Ações!$S3620,AVERAGE(Ações!$S3620,Ações!$T3620)))</f>
        <v>-0.15049999999999999</v>
      </c>
    </row>
    <row r="3621" spans="2:21" ht="15" customHeight="1" x14ac:dyDescent="0.2">
      <c r="B3621" s="63" t="str">
        <f>IFERROR('Dados Status Invest STOCKS'!A3608,"-")</f>
        <v>PG</v>
      </c>
      <c r="C3621" s="45">
        <f>IFERROR((Ações!$D3621-Ações!$K3621)/Ações!$D3621,0)</f>
        <v>-1.7906976744186045</v>
      </c>
      <c r="D3621" s="46">
        <f>(Ações!$O3621)/0.06</f>
        <v>57.799166666666672</v>
      </c>
      <c r="E3621" s="47">
        <f>IFERROR((Ações!$F3621-Ações!$K3621)/Ações!$F3621,0)</f>
        <v>-2.2328609455321371</v>
      </c>
      <c r="F3621" s="46">
        <f>IF(OR(Ações!$N3621&lt;0,Ações!$M3621&lt;0),"",(22.5*Ações!$M3621*Ações!$N3621)^0.5)</f>
        <v>49.893887401163681</v>
      </c>
      <c r="G3621" s="47">
        <f>IFERROR((Ações!$H3621-Ações!$K3621)/Ações!$H3621,0)</f>
        <v>1.3872705476397169</v>
      </c>
      <c r="H3621" s="48">
        <f>IFERROR(Ações!$I3621/(Ações!$P3621-Table_1[[#This Row],[CAGR LUCRO 5A]]),0)</f>
        <v>-416.50469157303348</v>
      </c>
      <c r="I3621" s="48">
        <f>IF(Ações!$S3621&lt;0,"",Ações!$O3621*(1+Ações!$S3621))</f>
        <v>3.706891755</v>
      </c>
      <c r="J3621" s="49">
        <f>IFERROR(IF(Ações!$B3621="","",(VLOOKUP(Table_1[[#This Row],[AÇÕES]],'Dados Status Invest STOCKS'!A3607:AD4222,4)/Table_1[[#This Row],[LPA]]))/100,0)</f>
        <v>4.4900000000000002E-2</v>
      </c>
      <c r="K3621" s="64">
        <f>IFERROR(IF(Ações!$B3621="","",VLOOKUP(Table_1[[#This Row],[AÇÕES]],'Dados Status Invest STOCKS'!A3607:AD4222,2)),0)</f>
        <v>161.30000000000001</v>
      </c>
      <c r="L3621" s="65">
        <f>IFERROR(IF(Ações!$B3621="","",VLOOKUP(Table_1[[#This Row],[AÇÕES]],'Dados Status Invest STOCKS'!A3607:AD4222,3)/100),0)</f>
        <v>2.1499999999999998E-2</v>
      </c>
      <c r="M3621" s="66">
        <f>IFERROR(IF(Ações!$B3621="","",VLOOKUP(Table_1[[#This Row],[AÇÕES]],'Dados Status Invest STOCKS'!A3607:AD4222,28)),0)</f>
        <v>6</v>
      </c>
      <c r="N3621" s="66">
        <f>IFERROR(IF(Ações!$B3621="","",VLOOKUP(Table_1[[#This Row],[AÇÕES]],'Dados Status Invest STOCKS'!A3607:AD4222,27)),0)</f>
        <v>18.440000000000001</v>
      </c>
      <c r="O3621" s="66">
        <f>IFERROR(IF(Ações!$L3621="","",Ações!$K3621*Ações!$L3621),0)</f>
        <v>3.4679500000000001</v>
      </c>
      <c r="P3621" s="67">
        <f t="shared" si="56"/>
        <v>0.06</v>
      </c>
      <c r="Q3621" s="67">
        <f>IFERROR(Ações!$O3621/Ações!$M3621,0)</f>
        <v>0.57799166666666668</v>
      </c>
      <c r="R3621" s="67">
        <f>IFERROR(IF(Ações!$B3621="","",VLOOKUP(Table_1[[#This Row],[AÇÕES]],'Dados Status Invest STOCKS'!A3607:AD4222,18)/100),0)</f>
        <v>0.32520000000000004</v>
      </c>
      <c r="S3621" s="65">
        <f>IFERROR(IF(Ações!$B3621="","",VLOOKUP(Table_1[[#This Row],[AÇÕES]],'Dados Status Invest STOCKS'!A3607:AD4222,25)/100),0)</f>
        <v>6.8900000000000003E-2</v>
      </c>
      <c r="T3621" s="67">
        <f>(1-Ações!$Q3621)*Ações!$R3621</f>
        <v>0.13723711000000002</v>
      </c>
      <c r="U3621" s="68">
        <f>IF(Ações!$S3621=0,Ações!$T3621,IF(Ações!$T3621=0,Ações!$S3621,AVERAGE(Ações!$S3621,Ações!$T3621)))</f>
        <v>0.10306855500000001</v>
      </c>
    </row>
    <row r="3622" spans="2:21" ht="15" customHeight="1" x14ac:dyDescent="0.2">
      <c r="B3622" s="63" t="str">
        <f>IFERROR('Dados Status Invest STOCKS'!A3609,"-")</f>
        <v>PGC</v>
      </c>
      <c r="C3622" s="45">
        <f>IFERROR((Ações!$D3622-Ações!$K3622)/Ações!$D3622,0)</f>
        <v>-9.7142857142857135</v>
      </c>
      <c r="D3622" s="46">
        <f>(Ações!$O3622)/0.06</f>
        <v>3.3581333333333334</v>
      </c>
      <c r="E3622" s="47">
        <f>IFERROR((Ações!$F3622-Ações!$K3622)/Ações!$F3622,0)</f>
        <v>9.297448235363362E-2</v>
      </c>
      <c r="F3622" s="46">
        <f>IF(OR(Ações!$N3622&lt;0,Ações!$M3622&lt;0),"",(22.5*Ações!$M3622*Ações!$N3622)^0.5)</f>
        <v>39.668123222557426</v>
      </c>
      <c r="G3622" s="47">
        <f>IFERROR((Ações!$H3622-Ações!$K3622)/Ações!$H3622,0)</f>
        <v>0.27265592227229096</v>
      </c>
      <c r="H3622" s="48">
        <f>IFERROR(Ações!$I3622/(Ações!$P3622-Table_1[[#This Row],[CAGR LUCRO 5A]]),0)</f>
        <v>49.467646883720953</v>
      </c>
      <c r="I3622" s="48">
        <f>IF(Ações!$S3622&lt;0,"",Ações!$O3622*(1+Ações!$S3622))</f>
        <v>0.21271088160000001</v>
      </c>
      <c r="J3622" s="49">
        <f>IFERROR(IF(Ações!$B3622="","",(VLOOKUP(Table_1[[#This Row],[AÇÕES]],'Dados Status Invest STOCKS'!A3608:AD4223,4)/Table_1[[#This Row],[LPA]]))/100,0)</f>
        <v>6.2375000000000007E-2</v>
      </c>
      <c r="K3622" s="64">
        <f>IFERROR(IF(Ações!$B3622="","",VLOOKUP(Table_1[[#This Row],[AÇÕES]],'Dados Status Invest STOCKS'!A3608:AD4223,2)),0)</f>
        <v>35.979999999999997</v>
      </c>
      <c r="L3622" s="65">
        <f>IFERROR(IF(Ações!$B3622="","",VLOOKUP(Table_1[[#This Row],[AÇÕES]],'Dados Status Invest STOCKS'!A3608:AD4223,3)/100),0)</f>
        <v>5.6000000000000008E-3</v>
      </c>
      <c r="M3622" s="66">
        <f>IFERROR(IF(Ações!$B3622="","",VLOOKUP(Table_1[[#This Row],[AÇÕES]],'Dados Status Invest STOCKS'!A3608:AD4223,28)),0)</f>
        <v>2.4</v>
      </c>
      <c r="N3622" s="66">
        <f>IFERROR(IF(Ações!$B3622="","",VLOOKUP(Table_1[[#This Row],[AÇÕES]],'Dados Status Invest STOCKS'!A3608:AD4223,27)),0)</f>
        <v>29.14</v>
      </c>
      <c r="O3622" s="66">
        <f>IFERROR(IF(Ações!$L3622="","",Ações!$K3622*Ações!$L3622),0)</f>
        <v>0.201488</v>
      </c>
      <c r="P3622" s="67">
        <f t="shared" si="56"/>
        <v>0.06</v>
      </c>
      <c r="Q3622" s="67">
        <f>IFERROR(Ações!$O3622/Ações!$M3622,0)</f>
        <v>8.3953333333333338E-2</v>
      </c>
      <c r="R3622" s="67">
        <f>IFERROR(IF(Ações!$B3622="","",VLOOKUP(Table_1[[#This Row],[AÇÕES]],'Dados Status Invest STOCKS'!A3608:AD4223,18)/100),0)</f>
        <v>8.2500000000000004E-2</v>
      </c>
      <c r="S3622" s="65">
        <f>IFERROR(IF(Ações!$B3622="","",VLOOKUP(Table_1[[#This Row],[AÇÕES]],'Dados Status Invest STOCKS'!A3608:AD4223,25)/100),0)</f>
        <v>5.57E-2</v>
      </c>
      <c r="T3622" s="67">
        <f>(1-Ações!$Q3622)*Ações!$R3622</f>
        <v>7.5573849999999998E-2</v>
      </c>
      <c r="U3622" s="68">
        <f>IF(Ações!$S3622=0,Ações!$T3622,IF(Ações!$T3622=0,Ações!$S3622,AVERAGE(Ações!$S3622,Ações!$T3622)))</f>
        <v>6.5636924999999999E-2</v>
      </c>
    </row>
    <row r="3623" spans="2:21" ht="15" customHeight="1" x14ac:dyDescent="0.2">
      <c r="B3623" s="63" t="str">
        <f>IFERROR('Dados Status Invest STOCKS'!A3610,"-")</f>
        <v>PGEN</v>
      </c>
      <c r="C3623" s="45">
        <f>IFERROR((Ações!$D3623-Ações!$K3623)/Ações!$D3623,0)</f>
        <v>0</v>
      </c>
      <c r="D3623" s="46">
        <f>(Ações!$O3623)/0.06</f>
        <v>0</v>
      </c>
      <c r="E3623" s="47">
        <f>IFERROR((Ações!$F3623-Ações!$K3623)/Ações!$F3623,0)</f>
        <v>0</v>
      </c>
      <c r="F3623" s="46" t="str">
        <f>IF(OR(Ações!$N3623&lt;0,Ações!$M3623&lt;0),"",(22.5*Ações!$M3623*Ações!$N3623)^0.5)</f>
        <v/>
      </c>
      <c r="G3623" s="47">
        <f>IFERROR((Ações!$H3623-Ações!$K3623)/Ações!$H3623,0)</f>
        <v>0</v>
      </c>
      <c r="H3623" s="48">
        <f>IFERROR(Ações!$I3623/(Ações!$P3623-Table_1[[#This Row],[CAGR LUCRO 5A]]),0)</f>
        <v>0</v>
      </c>
      <c r="I3623" s="48">
        <f>IF(Ações!$S3623&lt;0,"",Ações!$O3623*(1+Ações!$S3623))</f>
        <v>0</v>
      </c>
      <c r="J3623" s="49">
        <f>IFERROR(IF(Ações!$B3623="","",(VLOOKUP(Table_1[[#This Row],[AÇÕES]],'Dados Status Invest STOCKS'!A3609:AD4224,4)/Table_1[[#This Row],[LPA]]))/100,0)</f>
        <v>0.1</v>
      </c>
      <c r="K3623" s="64">
        <f>IFERROR(IF(Ações!$B3623="","",VLOOKUP(Table_1[[#This Row],[AÇÕES]],'Dados Status Invest STOCKS'!A3609:AD4224,2)),0)</f>
        <v>2.8</v>
      </c>
      <c r="L3623" s="65">
        <f>IFERROR(IF(Ações!$B3623="","",VLOOKUP(Table_1[[#This Row],[AÇÕES]],'Dados Status Invest STOCKS'!A3609:AD4224,3)/100),0)</f>
        <v>0</v>
      </c>
      <c r="M3623" s="66">
        <f>IFERROR(IF(Ações!$B3623="","",VLOOKUP(Table_1[[#This Row],[AÇÕES]],'Dados Status Invest STOCKS'!A3609:AD4224,28)),0)</f>
        <v>-0.53</v>
      </c>
      <c r="N3623" s="66">
        <f>IFERROR(IF(Ações!$B3623="","",VLOOKUP(Table_1[[#This Row],[AÇÕES]],'Dados Status Invest STOCKS'!A3609:AD4224,27)),0)</f>
        <v>0.63</v>
      </c>
      <c r="O3623" s="66">
        <f>IFERROR(IF(Ações!$L3623="","",Ações!$K3623*Ações!$L3623),0)</f>
        <v>0</v>
      </c>
      <c r="P3623" s="67">
        <f t="shared" si="56"/>
        <v>0.06</v>
      </c>
      <c r="Q3623" s="67">
        <f>IFERROR(Ações!$O3623/Ações!$M3623,0)</f>
        <v>0</v>
      </c>
      <c r="R3623" s="67">
        <f>IFERROR(IF(Ações!$B3623="","",VLOOKUP(Table_1[[#This Row],[AÇÕES]],'Dados Status Invest STOCKS'!A3609:AD4224,18)/100),0)</f>
        <v>-0.82889999999999997</v>
      </c>
      <c r="S3623" s="65">
        <f>IFERROR(IF(Ações!$B3623="","",VLOOKUP(Table_1[[#This Row],[AÇÕES]],'Dados Status Invest STOCKS'!A3609:AD4224,25)/100),0)</f>
        <v>0</v>
      </c>
      <c r="T3623" s="67">
        <f>(1-Ações!$Q3623)*Ações!$R3623</f>
        <v>-0.82889999999999997</v>
      </c>
      <c r="U3623" s="68">
        <f>IF(Ações!$S3623=0,Ações!$T3623,IF(Ações!$T3623=0,Ações!$S3623,AVERAGE(Ações!$S3623,Ações!$T3623)))</f>
        <v>-0.82889999999999997</v>
      </c>
    </row>
    <row r="3624" spans="2:21" ht="15" customHeight="1" x14ac:dyDescent="0.2">
      <c r="B3624" s="63" t="str">
        <f>IFERROR('Dados Status Invest STOCKS'!A3611,"-")</f>
        <v>PGNY</v>
      </c>
      <c r="C3624" s="45">
        <f>IFERROR((Ações!$D3624-Ações!$K3624)/Ações!$D3624,0)</f>
        <v>0</v>
      </c>
      <c r="D3624" s="46">
        <f>(Ações!$O3624)/0.06</f>
        <v>0</v>
      </c>
      <c r="E3624" s="47">
        <f>IFERROR((Ações!$F3624-Ações!$K3624)/Ações!$F3624,0)</f>
        <v>-4.1342104847827166</v>
      </c>
      <c r="F3624" s="46">
        <f>IF(OR(Ações!$N3624&lt;0,Ações!$M3624&lt;0),"",(22.5*Ações!$M3624*Ações!$N3624)^0.5)</f>
        <v>7.4324962159425283</v>
      </c>
      <c r="G3624" s="47">
        <f>IFERROR((Ações!$H3624-Ações!$K3624)/Ações!$H3624,0)</f>
        <v>0</v>
      </c>
      <c r="H3624" s="48">
        <f>IFERROR(Ações!$I3624/(Ações!$P3624-Table_1[[#This Row],[CAGR LUCRO 5A]]),0)</f>
        <v>0</v>
      </c>
      <c r="I3624" s="48">
        <f>IF(Ações!$S3624&lt;0,"",Ações!$O3624*(1+Ações!$S3624))</f>
        <v>0</v>
      </c>
      <c r="J3624" s="49">
        <f>IFERROR(IF(Ações!$B3624="","",(VLOOKUP(Table_1[[#This Row],[AÇÕES]],'Dados Status Invest STOCKS'!A3610:AD4225,4)/Table_1[[#This Row],[LPA]]))/100,0)</f>
        <v>0.38828282828282823</v>
      </c>
      <c r="K3624" s="64">
        <f>IFERROR(IF(Ações!$B3624="","",VLOOKUP(Table_1[[#This Row],[AÇÕES]],'Dados Status Invest STOCKS'!A3610:AD4225,2)),0)</f>
        <v>38.159999999999997</v>
      </c>
      <c r="L3624" s="65">
        <f>IFERROR(IF(Ações!$B3624="","",VLOOKUP(Table_1[[#This Row],[AÇÕES]],'Dados Status Invest STOCKS'!A3610:AD4225,3)/100),0)</f>
        <v>0</v>
      </c>
      <c r="M3624" s="66">
        <f>IFERROR(IF(Ações!$B3624="","",VLOOKUP(Table_1[[#This Row],[AÇÕES]],'Dados Status Invest STOCKS'!A3610:AD4225,28)),0)</f>
        <v>0.99</v>
      </c>
      <c r="N3624" s="66">
        <f>IFERROR(IF(Ações!$B3624="","",VLOOKUP(Table_1[[#This Row],[AÇÕES]],'Dados Status Invest STOCKS'!A3610:AD4225,27)),0)</f>
        <v>2.48</v>
      </c>
      <c r="O3624" s="66">
        <f>IFERROR(IF(Ações!$L3624="","",Ações!$K3624*Ações!$L3624),0)</f>
        <v>0</v>
      </c>
      <c r="P3624" s="67">
        <f t="shared" si="56"/>
        <v>0.06</v>
      </c>
      <c r="Q3624" s="67">
        <f>IFERROR(Ações!$O3624/Ações!$M3624,0)</f>
        <v>0</v>
      </c>
      <c r="R3624" s="67">
        <f>IFERROR(IF(Ações!$B3624="","",VLOOKUP(Table_1[[#This Row],[AÇÕES]],'Dados Status Invest STOCKS'!A3610:AD4225,18)/100),0)</f>
        <v>0.40049999999999997</v>
      </c>
      <c r="S3624" s="65">
        <f>IFERROR(IF(Ações!$B3624="","",VLOOKUP(Table_1[[#This Row],[AÇÕES]],'Dados Status Invest STOCKS'!A3610:AD4225,25)/100),0)</f>
        <v>0</v>
      </c>
      <c r="T3624" s="67">
        <f>(1-Ações!$Q3624)*Ações!$R3624</f>
        <v>0.40049999999999997</v>
      </c>
      <c r="U3624" s="68">
        <f>IF(Ações!$S3624=0,Ações!$T3624,IF(Ações!$T3624=0,Ações!$S3624,AVERAGE(Ações!$S3624,Ações!$T3624)))</f>
        <v>0.40049999999999997</v>
      </c>
    </row>
    <row r="3625" spans="2:21" ht="15" customHeight="1" x14ac:dyDescent="0.2">
      <c r="B3625" s="63" t="str">
        <f>IFERROR('Dados Status Invest STOCKS'!A3612,"-")</f>
        <v>PGR</v>
      </c>
      <c r="C3625" s="45">
        <f>IFERROR((Ações!$D3625-Ações!$K3625)/Ações!$D3625,0)</f>
        <v>-2.4682080924855496</v>
      </c>
      <c r="D3625" s="46">
        <f>(Ações!$O3625)/0.06</f>
        <v>31.682066666666664</v>
      </c>
      <c r="E3625" s="47">
        <f>IFERROR((Ações!$F3625-Ações!$K3625)/Ações!$F3625,0)</f>
        <v>-0.56353553173551718</v>
      </c>
      <c r="F3625" s="46">
        <f>IF(OR(Ações!$N3625&lt;0,Ações!$M3625&lt;0),"",(22.5*Ações!$M3625*Ações!$N3625)^0.5)</f>
        <v>70.276624847811235</v>
      </c>
      <c r="G3625" s="47">
        <f>IFERROR((Ações!$H3625-Ações!$K3625)/Ações!$H3625,0)</f>
        <v>13.450636009293055</v>
      </c>
      <c r="H3625" s="48">
        <f>IFERROR(Ações!$I3625/(Ações!$P3625-Table_1[[#This Row],[CAGR LUCRO 5A]]),0)</f>
        <v>-8.8252519725085889</v>
      </c>
      <c r="I3625" s="48">
        <f>IF(Ações!$S3625&lt;0,"",Ações!$O3625*(1+Ações!$S3625))</f>
        <v>2.5681483239999996</v>
      </c>
      <c r="J3625" s="49">
        <f>IFERROR(IF(Ações!$B3625="","",(VLOOKUP(Table_1[[#This Row],[AÇÕES]],'Dados Status Invest STOCKS'!A3611:AD4226,4)/Table_1[[#This Row],[LPA]]))/100,0)</f>
        <v>2.2962427745664739E-2</v>
      </c>
      <c r="K3625" s="64">
        <f>IFERROR(IF(Ações!$B3625="","",VLOOKUP(Table_1[[#This Row],[AÇÕES]],'Dados Status Invest STOCKS'!A3611:AD4226,2)),0)</f>
        <v>109.88</v>
      </c>
      <c r="L3625" s="65">
        <f>IFERROR(IF(Ações!$B3625="","",VLOOKUP(Table_1[[#This Row],[AÇÕES]],'Dados Status Invest STOCKS'!A3611:AD4226,3)/100),0)</f>
        <v>1.7299999999999999E-2</v>
      </c>
      <c r="M3625" s="66">
        <f>IFERROR(IF(Ações!$B3625="","",VLOOKUP(Table_1[[#This Row],[AÇÕES]],'Dados Status Invest STOCKS'!A3611:AD4226,28)),0)</f>
        <v>6.92</v>
      </c>
      <c r="N3625" s="66">
        <f>IFERROR(IF(Ações!$B3625="","",VLOOKUP(Table_1[[#This Row],[AÇÕES]],'Dados Status Invest STOCKS'!A3611:AD4226,27)),0)</f>
        <v>31.72</v>
      </c>
      <c r="O3625" s="66">
        <f>IFERROR(IF(Ações!$L3625="","",Ações!$K3625*Ações!$L3625),0)</f>
        <v>1.9009239999999998</v>
      </c>
      <c r="P3625" s="67">
        <f t="shared" si="56"/>
        <v>0.06</v>
      </c>
      <c r="Q3625" s="67">
        <f>IFERROR(Ações!$O3625/Ações!$M3625,0)</f>
        <v>0.2747</v>
      </c>
      <c r="R3625" s="67">
        <f>IFERROR(IF(Ações!$B3625="","",VLOOKUP(Table_1[[#This Row],[AÇÕES]],'Dados Status Invest STOCKS'!A3611:AD4226,18)/100),0)</f>
        <v>0.218</v>
      </c>
      <c r="S3625" s="65">
        <f>IFERROR(IF(Ações!$B3625="","",VLOOKUP(Table_1[[#This Row],[AÇÕES]],'Dados Status Invest STOCKS'!A3611:AD4226,25)/100),0)</f>
        <v>0.35100000000000003</v>
      </c>
      <c r="T3625" s="67">
        <f>(1-Ações!$Q3625)*Ações!$R3625</f>
        <v>0.15811540000000002</v>
      </c>
      <c r="U3625" s="68">
        <f>IF(Ações!$S3625=0,Ações!$T3625,IF(Ações!$T3625=0,Ações!$S3625,AVERAGE(Ações!$S3625,Ações!$T3625)))</f>
        <v>0.2545577</v>
      </c>
    </row>
    <row r="3626" spans="2:21" ht="15" customHeight="1" x14ac:dyDescent="0.2">
      <c r="B3626" s="63" t="str">
        <f>IFERROR('Dados Status Invest STOCKS'!A3613,"-")</f>
        <v>PGTI</v>
      </c>
      <c r="C3626" s="45">
        <f>IFERROR((Ações!$D3626-Ações!$K3626)/Ações!$D3626,0)</f>
        <v>0</v>
      </c>
      <c r="D3626" s="46">
        <f>(Ações!$O3626)/0.06</f>
        <v>0</v>
      </c>
      <c r="E3626" s="47">
        <f>IFERROR((Ações!$F3626-Ações!$K3626)/Ações!$F3626,0)</f>
        <v>-0.59618674615852174</v>
      </c>
      <c r="F3626" s="46">
        <f>IF(OR(Ações!$N3626&lt;0,Ações!$M3626&lt;0),"",(22.5*Ações!$M3626*Ações!$N3626)^0.5)</f>
        <v>12.392033731393729</v>
      </c>
      <c r="G3626" s="47">
        <f>IFERROR((Ações!$H3626-Ações!$K3626)/Ações!$H3626,0)</f>
        <v>0</v>
      </c>
      <c r="H3626" s="48">
        <f>IFERROR(Ações!$I3626/(Ações!$P3626-Table_1[[#This Row],[CAGR LUCRO 5A]]),0)</f>
        <v>0</v>
      </c>
      <c r="I3626" s="48">
        <f>IF(Ações!$S3626&lt;0,"",Ações!$O3626*(1+Ações!$S3626))</f>
        <v>0</v>
      </c>
      <c r="J3626" s="49">
        <f>IFERROR(IF(Ações!$B3626="","",(VLOOKUP(Table_1[[#This Row],[AÇÕES]],'Dados Status Invest STOCKS'!A3612:AD4227,4)/Table_1[[#This Row],[LPA]]))/100,0)</f>
        <v>0.32679487179487177</v>
      </c>
      <c r="K3626" s="64">
        <f>IFERROR(IF(Ações!$B3626="","",VLOOKUP(Table_1[[#This Row],[AÇÕES]],'Dados Status Invest STOCKS'!A3612:AD4227,2)),0)</f>
        <v>19.78</v>
      </c>
      <c r="L3626" s="65">
        <f>IFERROR(IF(Ações!$B3626="","",VLOOKUP(Table_1[[#This Row],[AÇÕES]],'Dados Status Invest STOCKS'!A3612:AD4227,3)/100),0)</f>
        <v>0</v>
      </c>
      <c r="M3626" s="66">
        <f>IFERROR(IF(Ações!$B3626="","",VLOOKUP(Table_1[[#This Row],[AÇÕES]],'Dados Status Invest STOCKS'!A3612:AD4227,28)),0)</f>
        <v>0.78</v>
      </c>
      <c r="N3626" s="66">
        <f>IFERROR(IF(Ações!$B3626="","",VLOOKUP(Table_1[[#This Row],[AÇÕES]],'Dados Status Invest STOCKS'!A3612:AD4227,27)),0)</f>
        <v>8.75</v>
      </c>
      <c r="O3626" s="66">
        <f>IFERROR(IF(Ações!$L3626="","",Ações!$K3626*Ações!$L3626),0)</f>
        <v>0</v>
      </c>
      <c r="P3626" s="67">
        <f t="shared" si="56"/>
        <v>0.06</v>
      </c>
      <c r="Q3626" s="67">
        <f>IFERROR(Ações!$O3626/Ações!$M3626,0)</f>
        <v>0</v>
      </c>
      <c r="R3626" s="67">
        <f>IFERROR(IF(Ações!$B3626="","",VLOOKUP(Table_1[[#This Row],[AÇÕES]],'Dados Status Invest STOCKS'!A3612:AD4227,18)/100),0)</f>
        <v>8.8699999999999987E-2</v>
      </c>
      <c r="S3626" s="65">
        <f>IFERROR(IF(Ações!$B3626="","",VLOOKUP(Table_1[[#This Row],[AÇÕES]],'Dados Status Invest STOCKS'!A3612:AD4227,25)/100),0)</f>
        <v>0.13880000000000001</v>
      </c>
      <c r="T3626" s="67">
        <f>(1-Ações!$Q3626)*Ações!$R3626</f>
        <v>8.8699999999999987E-2</v>
      </c>
      <c r="U3626" s="68">
        <f>IF(Ações!$S3626=0,Ações!$T3626,IF(Ações!$T3626=0,Ações!$S3626,AVERAGE(Ações!$S3626,Ações!$T3626)))</f>
        <v>0.11374999999999999</v>
      </c>
    </row>
    <row r="3627" spans="2:21" ht="15" customHeight="1" x14ac:dyDescent="0.2">
      <c r="B3627" s="63" t="str">
        <f>IFERROR('Dados Status Invest STOCKS'!A3614,"-")</f>
        <v>PH</v>
      </c>
      <c r="C3627" s="45">
        <f>IFERROR((Ações!$D3627-Ações!$K3627)/Ações!$D3627,0)</f>
        <v>-3.7619047619047619</v>
      </c>
      <c r="D3627" s="46">
        <f>(Ações!$O3627)/0.06</f>
        <v>65.975700000000003</v>
      </c>
      <c r="E3627" s="47">
        <f>IFERROR((Ações!$F3627-Ações!$K3627)/Ações!$F3627,0)</f>
        <v>-1.1325286360642339</v>
      </c>
      <c r="F3627" s="46">
        <f>IF(OR(Ações!$N3627&lt;0,Ações!$M3627&lt;0),"",(22.5*Ações!$M3627*Ações!$N3627)^0.5)</f>
        <v>147.32275791608029</v>
      </c>
      <c r="G3627" s="47">
        <f>IFERROR((Ações!$H3627-Ações!$K3627)/Ações!$H3627,0)</f>
        <v>8.2768324696345239</v>
      </c>
      <c r="H3627" s="48">
        <f>IFERROR(Ações!$I3627/(Ações!$P3627-Table_1[[#This Row],[CAGR LUCRO 5A]]),0)</f>
        <v>-43.174004803738335</v>
      </c>
      <c r="I3627" s="48">
        <f>IF(Ações!$S3627&lt;0,"",Ações!$O3627*(1+Ações!$S3627))</f>
        <v>4.6196185140000008</v>
      </c>
      <c r="J3627" s="49">
        <f>IFERROR(IF(Ações!$B3627="","",(VLOOKUP(Table_1[[#This Row],[AÇÕES]],'Dados Status Invest STOCKS'!A3613:AD4228,4)/Table_1[[#This Row],[LPA]]))/100,0)</f>
        <v>1.4746575342465755E-2</v>
      </c>
      <c r="K3627" s="64">
        <f>IFERROR(IF(Ações!$B3627="","",VLOOKUP(Table_1[[#This Row],[AÇÕES]],'Dados Status Invest STOCKS'!A3613:AD4228,2)),0)</f>
        <v>314.17</v>
      </c>
      <c r="L3627" s="65">
        <f>IFERROR(IF(Ações!$B3627="","",VLOOKUP(Table_1[[#This Row],[AÇÕES]],'Dados Status Invest STOCKS'!A3613:AD4228,3)/100),0)</f>
        <v>1.26E-2</v>
      </c>
      <c r="M3627" s="66">
        <f>IFERROR(IF(Ações!$B3627="","",VLOOKUP(Table_1[[#This Row],[AÇÕES]],'Dados Status Invest STOCKS'!A3613:AD4228,28)),0)</f>
        <v>14.6</v>
      </c>
      <c r="N3627" s="66">
        <f>IFERROR(IF(Ações!$B3627="","",VLOOKUP(Table_1[[#This Row],[AÇÕES]],'Dados Status Invest STOCKS'!A3613:AD4228,27)),0)</f>
        <v>66.069999999999993</v>
      </c>
      <c r="O3627" s="66">
        <f>IFERROR(IF(Ações!$L3627="","",Ações!$K3627*Ações!$L3627),0)</f>
        <v>3.9585420000000004</v>
      </c>
      <c r="P3627" s="67">
        <f t="shared" si="56"/>
        <v>0.06</v>
      </c>
      <c r="Q3627" s="67">
        <f>IFERROR(Ações!$O3627/Ações!$M3627,0)</f>
        <v>0.27113301369863019</v>
      </c>
      <c r="R3627" s="67">
        <f>IFERROR(IF(Ações!$B3627="","",VLOOKUP(Table_1[[#This Row],[AÇÕES]],'Dados Status Invest STOCKS'!A3613:AD4228,18)/100),0)</f>
        <v>0.22089999999999999</v>
      </c>
      <c r="S3627" s="65">
        <f>IFERROR(IF(Ações!$B3627="","",VLOOKUP(Table_1[[#This Row],[AÇÕES]],'Dados Status Invest STOCKS'!A3613:AD4228,25)/100),0)</f>
        <v>0.16699999999999998</v>
      </c>
      <c r="T3627" s="67">
        <f>(1-Ações!$Q3627)*Ações!$R3627</f>
        <v>0.16100671727397259</v>
      </c>
      <c r="U3627" s="68">
        <f>IF(Ações!$S3627=0,Ações!$T3627,IF(Ações!$T3627=0,Ações!$S3627,AVERAGE(Ações!$S3627,Ações!$T3627)))</f>
        <v>0.16400335863698629</v>
      </c>
    </row>
    <row r="3628" spans="2:21" ht="15" customHeight="1" x14ac:dyDescent="0.2">
      <c r="B3628" s="63" t="str">
        <f>IFERROR('Dados Status Invest STOCKS'!A3615,"-")</f>
        <v>PHAS</v>
      </c>
      <c r="C3628" s="45">
        <f>IFERROR((Ações!$D3628-Ações!$K3628)/Ações!$D3628,0)</f>
        <v>0</v>
      </c>
      <c r="D3628" s="46">
        <f>(Ações!$O3628)/0.06</f>
        <v>0</v>
      </c>
      <c r="E3628" s="47">
        <f>IFERROR((Ações!$F3628-Ações!$K3628)/Ações!$F3628,0)</f>
        <v>0</v>
      </c>
      <c r="F3628" s="46" t="str">
        <f>IF(OR(Ações!$N3628&lt;0,Ações!$M3628&lt;0),"",(22.5*Ações!$M3628*Ações!$N3628)^0.5)</f>
        <v/>
      </c>
      <c r="G3628" s="47">
        <f>IFERROR((Ações!$H3628-Ações!$K3628)/Ações!$H3628,0)</f>
        <v>0</v>
      </c>
      <c r="H3628" s="48">
        <f>IFERROR(Ações!$I3628/(Ações!$P3628-Table_1[[#This Row],[CAGR LUCRO 5A]]),0)</f>
        <v>0</v>
      </c>
      <c r="I3628" s="48">
        <f>IF(Ações!$S3628&lt;0,"",Ações!$O3628*(1+Ações!$S3628))</f>
        <v>0</v>
      </c>
      <c r="J3628" s="49">
        <f>IFERROR(IF(Ações!$B3628="","",(VLOOKUP(Table_1[[#This Row],[AÇÕES]],'Dados Status Invest STOCKS'!A3614:AD4229,4)/Table_1[[#This Row],[LPA]]))/100,0)</f>
        <v>3.6178861788617889E-3</v>
      </c>
      <c r="K3628" s="64">
        <f>IFERROR(IF(Ações!$B3628="","",VLOOKUP(Table_1[[#This Row],[AÇÕES]],'Dados Status Invest STOCKS'!A3614:AD4229,2)),0)</f>
        <v>2.1800000000000002</v>
      </c>
      <c r="L3628" s="65">
        <f>IFERROR(IF(Ações!$B3628="","",VLOOKUP(Table_1[[#This Row],[AÇÕES]],'Dados Status Invest STOCKS'!A3614:AD4229,3)/100),0)</f>
        <v>0</v>
      </c>
      <c r="M3628" s="66">
        <f>IFERROR(IF(Ações!$B3628="","",VLOOKUP(Table_1[[#This Row],[AÇÕES]],'Dados Status Invest STOCKS'!A3614:AD4229,28)),0)</f>
        <v>-2.46</v>
      </c>
      <c r="N3628" s="66">
        <f>IFERROR(IF(Ações!$B3628="","",VLOOKUP(Table_1[[#This Row],[AÇÕES]],'Dados Status Invest STOCKS'!A3614:AD4229,27)),0)</f>
        <v>-1.05</v>
      </c>
      <c r="O3628" s="66">
        <f>IFERROR(IF(Ações!$L3628="","",Ações!$K3628*Ações!$L3628),0)</f>
        <v>0</v>
      </c>
      <c r="P3628" s="67">
        <f t="shared" si="56"/>
        <v>0.06</v>
      </c>
      <c r="Q3628" s="67">
        <f>IFERROR(Ações!$O3628/Ações!$M3628,0)</f>
        <v>0</v>
      </c>
      <c r="R3628" s="67">
        <f>IFERROR(IF(Ações!$B3628="","",VLOOKUP(Table_1[[#This Row],[AÇÕES]],'Dados Status Invest STOCKS'!A3614:AD4229,18)/100),0)</f>
        <v>-2.3512</v>
      </c>
      <c r="S3628" s="65">
        <f>IFERROR(IF(Ações!$B3628="","",VLOOKUP(Table_1[[#This Row],[AÇÕES]],'Dados Status Invest STOCKS'!A3614:AD4229,25)/100),0)</f>
        <v>0</v>
      </c>
      <c r="T3628" s="67">
        <f>(1-Ações!$Q3628)*Ações!$R3628</f>
        <v>-2.3512</v>
      </c>
      <c r="U3628" s="68">
        <f>IF(Ações!$S3628=0,Ações!$T3628,IF(Ações!$T3628=0,Ações!$S3628,AVERAGE(Ações!$S3628,Ações!$T3628)))</f>
        <v>-2.3512</v>
      </c>
    </row>
    <row r="3629" spans="2:21" ht="15" customHeight="1" x14ac:dyDescent="0.2">
      <c r="B3629" s="63" t="str">
        <f>IFERROR('Dados Status Invest STOCKS'!A3616,"-")</f>
        <v>PHAT</v>
      </c>
      <c r="C3629" s="45">
        <f>IFERROR((Ações!$D3629-Ações!$K3629)/Ações!$D3629,0)</f>
        <v>0</v>
      </c>
      <c r="D3629" s="46">
        <f>(Ações!$O3629)/0.06</f>
        <v>0</v>
      </c>
      <c r="E3629" s="47">
        <f>IFERROR((Ações!$F3629-Ações!$K3629)/Ações!$F3629,0)</f>
        <v>0</v>
      </c>
      <c r="F3629" s="46" t="str">
        <f>IF(OR(Ações!$N3629&lt;0,Ações!$M3629&lt;0),"",(22.5*Ações!$M3629*Ações!$N3629)^0.5)</f>
        <v/>
      </c>
      <c r="G3629" s="47">
        <f>IFERROR((Ações!$H3629-Ações!$K3629)/Ações!$H3629,0)</f>
        <v>0</v>
      </c>
      <c r="H3629" s="48">
        <f>IFERROR(Ações!$I3629/(Ações!$P3629-Table_1[[#This Row],[CAGR LUCRO 5A]]),0)</f>
        <v>0</v>
      </c>
      <c r="I3629" s="48">
        <f>IF(Ações!$S3629&lt;0,"",Ações!$O3629*(1+Ações!$S3629))</f>
        <v>0</v>
      </c>
      <c r="J3629" s="49">
        <f>IFERROR(IF(Ações!$B3629="","",(VLOOKUP(Table_1[[#This Row],[AÇÕES]],'Dados Status Invest STOCKS'!A3615:AD4230,4)/Table_1[[#This Row],[LPA]]))/100,0)</f>
        <v>6.1448140900195692E-3</v>
      </c>
      <c r="K3629" s="64">
        <f>IFERROR(IF(Ações!$B3629="","",VLOOKUP(Table_1[[#This Row],[AÇÕES]],'Dados Status Invest STOCKS'!A3615:AD4230,2)),0)</f>
        <v>16.04</v>
      </c>
      <c r="L3629" s="65">
        <f>IFERROR(IF(Ações!$B3629="","",VLOOKUP(Table_1[[#This Row],[AÇÕES]],'Dados Status Invest STOCKS'!A3615:AD4230,3)/100),0)</f>
        <v>0</v>
      </c>
      <c r="M3629" s="66">
        <f>IFERROR(IF(Ações!$B3629="","",VLOOKUP(Table_1[[#This Row],[AÇÕES]],'Dados Status Invest STOCKS'!A3615:AD4230,28)),0)</f>
        <v>-5.1100000000000003</v>
      </c>
      <c r="N3629" s="66">
        <f>IFERROR(IF(Ações!$B3629="","",VLOOKUP(Table_1[[#This Row],[AÇÕES]],'Dados Status Invest STOCKS'!A3615:AD4230,27)),0)</f>
        <v>3.27</v>
      </c>
      <c r="O3629" s="66">
        <f>IFERROR(IF(Ações!$L3629="","",Ações!$K3629*Ações!$L3629),0)</f>
        <v>0</v>
      </c>
      <c r="P3629" s="67">
        <f t="shared" si="56"/>
        <v>0.06</v>
      </c>
      <c r="Q3629" s="67">
        <f>IFERROR(Ações!$O3629/Ações!$M3629,0)</f>
        <v>0</v>
      </c>
      <c r="R3629" s="67">
        <f>IFERROR(IF(Ações!$B3629="","",VLOOKUP(Table_1[[#This Row],[AÇÕES]],'Dados Status Invest STOCKS'!A3615:AD4230,18)/100),0)</f>
        <v>-1.5634000000000001</v>
      </c>
      <c r="S3629" s="65">
        <f>IFERROR(IF(Ações!$B3629="","",VLOOKUP(Table_1[[#This Row],[AÇÕES]],'Dados Status Invest STOCKS'!A3615:AD4230,25)/100),0)</f>
        <v>0</v>
      </c>
      <c r="T3629" s="67">
        <f>(1-Ações!$Q3629)*Ações!$R3629</f>
        <v>-1.5634000000000001</v>
      </c>
      <c r="U3629" s="68">
        <f>IF(Ações!$S3629=0,Ações!$T3629,IF(Ações!$T3629=0,Ações!$S3629,AVERAGE(Ações!$S3629,Ações!$T3629)))</f>
        <v>-1.5634000000000001</v>
      </c>
    </row>
    <row r="3630" spans="2:21" ht="15" customHeight="1" x14ac:dyDescent="0.2">
      <c r="B3630" s="63" t="str">
        <f>IFERROR('Dados Status Invest STOCKS'!A3617,"-")</f>
        <v>PHCF</v>
      </c>
      <c r="C3630" s="45">
        <f>IFERROR((Ações!$D3630-Ações!$K3630)/Ações!$D3630,0)</f>
        <v>0</v>
      </c>
      <c r="D3630" s="46">
        <f>(Ações!$O3630)/0.06</f>
        <v>0</v>
      </c>
      <c r="E3630" s="47">
        <f>IFERROR((Ações!$F3630-Ações!$K3630)/Ações!$F3630,0)</f>
        <v>-0.55915888573821471</v>
      </c>
      <c r="F3630" s="46">
        <f>IF(OR(Ações!$N3630&lt;0,Ações!$M3630&lt;0),"",(22.5*Ações!$M3630*Ações!$N3630)^0.5)</f>
        <v>0.60930288034769697</v>
      </c>
      <c r="G3630" s="47">
        <f>IFERROR((Ações!$H3630-Ações!$K3630)/Ações!$H3630,0)</f>
        <v>0</v>
      </c>
      <c r="H3630" s="48">
        <f>IFERROR(Ações!$I3630/(Ações!$P3630-Table_1[[#This Row],[CAGR LUCRO 5A]]),0)</f>
        <v>0</v>
      </c>
      <c r="I3630" s="48">
        <f>IF(Ações!$S3630&lt;0,"",Ações!$O3630*(1+Ações!$S3630))</f>
        <v>0</v>
      </c>
      <c r="J3630" s="49">
        <f>IFERROR(IF(Ações!$B3630="","",(VLOOKUP(Table_1[[#This Row],[AÇÕES]],'Dados Status Invest STOCKS'!A3616:AD4231,4)/Table_1[[#This Row],[LPA]]))/100,0)</f>
        <v>8.9733333333333345</v>
      </c>
      <c r="K3630" s="64">
        <f>IFERROR(IF(Ações!$B3630="","",VLOOKUP(Table_1[[#This Row],[AÇÕES]],'Dados Status Invest STOCKS'!A3616:AD4231,2)),0)</f>
        <v>0.95</v>
      </c>
      <c r="L3630" s="65">
        <f>IFERROR(IF(Ações!$B3630="","",VLOOKUP(Table_1[[#This Row],[AÇÕES]],'Dados Status Invest STOCKS'!A3616:AD4231,3)/100),0)</f>
        <v>0</v>
      </c>
      <c r="M3630" s="66">
        <f>IFERROR(IF(Ações!$B3630="","",VLOOKUP(Table_1[[#This Row],[AÇÕES]],'Dados Status Invest STOCKS'!A3616:AD4231,28)),0)</f>
        <v>0.03</v>
      </c>
      <c r="N3630" s="66">
        <f>IFERROR(IF(Ações!$B3630="","",VLOOKUP(Table_1[[#This Row],[AÇÕES]],'Dados Status Invest STOCKS'!A3616:AD4231,27)),0)</f>
        <v>0.55000000000000004</v>
      </c>
      <c r="O3630" s="66">
        <f>IFERROR(IF(Ações!$L3630="","",Ações!$K3630*Ações!$L3630),0)</f>
        <v>0</v>
      </c>
      <c r="P3630" s="67">
        <f t="shared" si="56"/>
        <v>0.06</v>
      </c>
      <c r="Q3630" s="67">
        <f>IFERROR(Ações!$O3630/Ações!$M3630,0)</f>
        <v>0</v>
      </c>
      <c r="R3630" s="67">
        <f>IFERROR(IF(Ações!$B3630="","",VLOOKUP(Table_1[[#This Row],[AÇÕES]],'Dados Status Invest STOCKS'!A3616:AD4231,18)/100),0)</f>
        <v>6.25E-2</v>
      </c>
      <c r="S3630" s="65">
        <f>IFERROR(IF(Ações!$B3630="","",VLOOKUP(Table_1[[#This Row],[AÇÕES]],'Dados Status Invest STOCKS'!A3616:AD4231,25)/100),0)</f>
        <v>0</v>
      </c>
      <c r="T3630" s="67">
        <f>(1-Ações!$Q3630)*Ações!$R3630</f>
        <v>6.25E-2</v>
      </c>
      <c r="U3630" s="68">
        <f>IF(Ações!$S3630=0,Ações!$T3630,IF(Ações!$T3630=0,Ações!$S3630,AVERAGE(Ações!$S3630,Ações!$T3630)))</f>
        <v>6.25E-2</v>
      </c>
    </row>
    <row r="3631" spans="2:21" ht="15" customHeight="1" x14ac:dyDescent="0.2">
      <c r="B3631" s="63" t="str">
        <f>IFERROR('Dados Status Invest STOCKS'!A3618,"-")</f>
        <v>PHG</v>
      </c>
      <c r="C3631" s="45">
        <f>IFERROR((Ações!$D3631-Ações!$K3631)/Ações!$D3631,0)</f>
        <v>-1.18978102189781</v>
      </c>
      <c r="D3631" s="46">
        <f>(Ações!$O3631)/0.06</f>
        <v>14.672700000000003</v>
      </c>
      <c r="E3631" s="47">
        <f>IFERROR((Ações!$F3631-Ações!$K3631)/Ações!$F3631,0)</f>
        <v>0.20199965944614873</v>
      </c>
      <c r="F3631" s="46">
        <f>IF(OR(Ações!$N3631&lt;0,Ações!$M3631&lt;0),"",(22.5*Ações!$M3631*Ações!$N3631)^0.5)</f>
        <v>40.263140712070637</v>
      </c>
      <c r="G3631" s="47">
        <f>IFERROR((Ações!$H3631-Ações!$K3631)/Ações!$H3631,0)</f>
        <v>3.955400662465399</v>
      </c>
      <c r="H3631" s="48">
        <f>IFERROR(Ações!$I3631/(Ações!$P3631-Table_1[[#This Row],[CAGR LUCRO 5A]]),0)</f>
        <v>-10.871622385438974</v>
      </c>
      <c r="I3631" s="48">
        <f>IF(Ações!$S3631&lt;0,"",Ações!$O3631*(1+Ações!$S3631))</f>
        <v>1.0154095308000002</v>
      </c>
      <c r="J3631" s="49">
        <f>IFERROR(IF(Ações!$B3631="","",(VLOOKUP(Table_1[[#This Row],[AÇÕES]],'Dados Status Invest STOCKS'!A3617:AD4232,4)/Table_1[[#This Row],[LPA]]))/100,0)</f>
        <v>1.555066079295154E-2</v>
      </c>
      <c r="K3631" s="64">
        <f>IFERROR(IF(Ações!$B3631="","",VLOOKUP(Table_1[[#This Row],[AÇÕES]],'Dados Status Invest STOCKS'!A3617:AD4232,2)),0)</f>
        <v>32.130000000000003</v>
      </c>
      <c r="L3631" s="65">
        <f>IFERROR(IF(Ações!$B3631="","",VLOOKUP(Table_1[[#This Row],[AÇÕES]],'Dados Status Invest STOCKS'!A3617:AD4232,3)/100),0)</f>
        <v>2.7400000000000001E-2</v>
      </c>
      <c r="M3631" s="66">
        <f>IFERROR(IF(Ações!$B3631="","",VLOOKUP(Table_1[[#This Row],[AÇÕES]],'Dados Status Invest STOCKS'!A3617:AD4232,28)),0)</f>
        <v>4.54</v>
      </c>
      <c r="N3631" s="66">
        <f>IFERROR(IF(Ações!$B3631="","",VLOOKUP(Table_1[[#This Row],[AÇÕES]],'Dados Status Invest STOCKS'!A3617:AD4232,27)),0)</f>
        <v>15.87</v>
      </c>
      <c r="O3631" s="66">
        <f>IFERROR(IF(Ações!$L3631="","",Ações!$K3631*Ações!$L3631),0)</f>
        <v>0.88036200000000009</v>
      </c>
      <c r="P3631" s="67">
        <f t="shared" si="56"/>
        <v>0.06</v>
      </c>
      <c r="Q3631" s="67">
        <f>IFERROR(Ações!$O3631/Ações!$M3631,0)</f>
        <v>0.19391233480176212</v>
      </c>
      <c r="R3631" s="67">
        <f>IFERROR(IF(Ações!$B3631="","",VLOOKUP(Table_1[[#This Row],[AÇÕES]],'Dados Status Invest STOCKS'!A3617:AD4232,18)/100),0)</f>
        <v>0.28589999999999999</v>
      </c>
      <c r="S3631" s="65">
        <f>IFERROR(IF(Ações!$B3631="","",VLOOKUP(Table_1[[#This Row],[AÇÕES]],'Dados Status Invest STOCKS'!A3617:AD4232,25)/100),0)</f>
        <v>0.15340000000000001</v>
      </c>
      <c r="T3631" s="67">
        <f>(1-Ações!$Q3631)*Ações!$R3631</f>
        <v>0.23046046348017618</v>
      </c>
      <c r="U3631" s="68">
        <f>IF(Ações!$S3631=0,Ações!$T3631,IF(Ações!$T3631=0,Ações!$S3631,AVERAGE(Ações!$S3631,Ações!$T3631)))</f>
        <v>0.19193023174008811</v>
      </c>
    </row>
    <row r="3632" spans="2:21" ht="15" customHeight="1" x14ac:dyDescent="0.2">
      <c r="B3632" s="63" t="str">
        <f>IFERROR('Dados Status Invest STOCKS'!A3619,"-")</f>
        <v>PHI</v>
      </c>
      <c r="C3632" s="45">
        <f>IFERROR((Ações!$D3632-Ações!$K3632)/Ações!$D3632,0)</f>
        <v>-5.8201058201058246E-2</v>
      </c>
      <c r="D3632" s="46">
        <f>(Ações!$O3632)/0.06</f>
        <v>34.2468</v>
      </c>
      <c r="E3632" s="47">
        <f>IFERROR((Ações!$F3632-Ações!$K3632)/Ações!$F3632,0)</f>
        <v>-0.44975600213919692</v>
      </c>
      <c r="F3632" s="46">
        <f>IF(OR(Ações!$N3632&lt;0,Ações!$M3632&lt;0),"",(22.5*Ações!$M3632*Ações!$N3632)^0.5)</f>
        <v>24.997309855262426</v>
      </c>
      <c r="G3632" s="47">
        <f>IFERROR((Ações!$H3632-Ações!$K3632)/Ações!$H3632,0)</f>
        <v>0.15069066985741894</v>
      </c>
      <c r="H3632" s="48">
        <f>IFERROR(Ações!$I3632/(Ações!$P3632-Table_1[[#This Row],[CAGR LUCRO 5A]]),0)</f>
        <v>42.669965716632447</v>
      </c>
      <c r="I3632" s="48">
        <f>IF(Ações!$S3632&lt;0,"",Ações!$O3632*(1+Ações!$S3632))</f>
        <v>2.0780273304000003</v>
      </c>
      <c r="J3632" s="49">
        <f>IFERROR(IF(Ações!$B3632="","",(VLOOKUP(Table_1[[#This Row],[AÇÕES]],'Dados Status Invest STOCKS'!A3618:AD4233,4)/Table_1[[#This Row],[LPA]]))/100,0)</f>
        <v>6.3054393305439327E-2</v>
      </c>
      <c r="K3632" s="64">
        <f>IFERROR(IF(Ações!$B3632="","",VLOOKUP(Table_1[[#This Row],[AÇÕES]],'Dados Status Invest STOCKS'!A3618:AD4233,2)),0)</f>
        <v>36.24</v>
      </c>
      <c r="L3632" s="65">
        <f>IFERROR(IF(Ações!$B3632="","",VLOOKUP(Table_1[[#This Row],[AÇÕES]],'Dados Status Invest STOCKS'!A3618:AD4233,3)/100),0)</f>
        <v>5.67E-2</v>
      </c>
      <c r="M3632" s="66">
        <f>IFERROR(IF(Ações!$B3632="","",VLOOKUP(Table_1[[#This Row],[AÇÕES]],'Dados Status Invest STOCKS'!A3618:AD4233,28)),0)</f>
        <v>2.39</v>
      </c>
      <c r="N3632" s="66">
        <f>IFERROR(IF(Ações!$B3632="","",VLOOKUP(Table_1[[#This Row],[AÇÕES]],'Dados Status Invest STOCKS'!A3618:AD4233,27)),0)</f>
        <v>11.62</v>
      </c>
      <c r="O3632" s="66">
        <f>IFERROR(IF(Ações!$L3632="","",Ações!$K3632*Ações!$L3632),0)</f>
        <v>2.054808</v>
      </c>
      <c r="P3632" s="67">
        <f t="shared" si="56"/>
        <v>0.06</v>
      </c>
      <c r="Q3632" s="67">
        <f>IFERROR(Ações!$O3632/Ações!$M3632,0)</f>
        <v>0.85975230125523006</v>
      </c>
      <c r="R3632" s="67">
        <f>IFERROR(IF(Ações!$B3632="","",VLOOKUP(Table_1[[#This Row],[AÇÕES]],'Dados Status Invest STOCKS'!A3618:AD4233,18)/100),0)</f>
        <v>0.20559999999999998</v>
      </c>
      <c r="S3632" s="65">
        <f>IFERROR(IF(Ações!$B3632="","",VLOOKUP(Table_1[[#This Row],[AÇÕES]],'Dados Status Invest STOCKS'!A3618:AD4233,25)/100),0)</f>
        <v>1.1299999999999999E-2</v>
      </c>
      <c r="T3632" s="67">
        <f>(1-Ações!$Q3632)*Ações!$R3632</f>
        <v>2.8834926861924699E-2</v>
      </c>
      <c r="U3632" s="68">
        <f>IF(Ações!$S3632=0,Ações!$T3632,IF(Ações!$T3632=0,Ações!$S3632,AVERAGE(Ações!$S3632,Ações!$T3632)))</f>
        <v>2.006746343096235E-2</v>
      </c>
    </row>
    <row r="3633" spans="2:21" ht="15" customHeight="1" x14ac:dyDescent="0.2">
      <c r="B3633" s="63" t="str">
        <f>IFERROR('Dados Status Invest STOCKS'!A3620,"-")</f>
        <v>PHIO</v>
      </c>
      <c r="C3633" s="45">
        <f>IFERROR((Ações!$D3633-Ações!$K3633)/Ações!$D3633,0)</f>
        <v>0</v>
      </c>
      <c r="D3633" s="46">
        <f>(Ações!$O3633)/0.06</f>
        <v>0</v>
      </c>
      <c r="E3633" s="47">
        <f>IFERROR((Ações!$F3633-Ações!$K3633)/Ações!$F3633,0)</f>
        <v>0</v>
      </c>
      <c r="F3633" s="46" t="str">
        <f>IF(OR(Ações!$N3633&lt;0,Ações!$M3633&lt;0),"",(22.5*Ações!$M3633*Ações!$N3633)^0.5)</f>
        <v/>
      </c>
      <c r="G3633" s="47">
        <f>IFERROR((Ações!$H3633-Ações!$K3633)/Ações!$H3633,0)</f>
        <v>0</v>
      </c>
      <c r="H3633" s="48">
        <f>IFERROR(Ações!$I3633/(Ações!$P3633-Table_1[[#This Row],[CAGR LUCRO 5A]]),0)</f>
        <v>0</v>
      </c>
      <c r="I3633" s="48">
        <f>IF(Ações!$S3633&lt;0,"",Ações!$O3633*(1+Ações!$S3633))</f>
        <v>0</v>
      </c>
      <c r="J3633" s="49">
        <f>IFERROR(IF(Ações!$B3633="","",(VLOOKUP(Table_1[[#This Row],[AÇÕES]],'Dados Status Invest STOCKS'!A3619:AD4234,4)/Table_1[[#This Row],[LPA]]))/100,0)</f>
        <v>9.8901098901098897E-3</v>
      </c>
      <c r="K3633" s="64">
        <f>IFERROR(IF(Ações!$B3633="","",VLOOKUP(Table_1[[#This Row],[AÇÕES]],'Dados Status Invest STOCKS'!A3619:AD4234,2)),0)</f>
        <v>0.82</v>
      </c>
      <c r="L3633" s="65">
        <f>IFERROR(IF(Ações!$B3633="","",VLOOKUP(Table_1[[#This Row],[AÇÕES]],'Dados Status Invest STOCKS'!A3619:AD4234,3)/100),0)</f>
        <v>0</v>
      </c>
      <c r="M3633" s="66">
        <f>IFERROR(IF(Ações!$B3633="","",VLOOKUP(Table_1[[#This Row],[AÇÕES]],'Dados Status Invest STOCKS'!A3619:AD4234,28)),0)</f>
        <v>-0.91</v>
      </c>
      <c r="N3633" s="66">
        <f>IFERROR(IF(Ações!$B3633="","",VLOOKUP(Table_1[[#This Row],[AÇÕES]],'Dados Status Invest STOCKS'!A3619:AD4234,27)),0)</f>
        <v>1.87</v>
      </c>
      <c r="O3633" s="66">
        <f>IFERROR(IF(Ações!$L3633="","",Ações!$K3633*Ações!$L3633),0)</f>
        <v>0</v>
      </c>
      <c r="P3633" s="67">
        <f t="shared" si="56"/>
        <v>0.06</v>
      </c>
      <c r="Q3633" s="67">
        <f>IFERROR(Ações!$O3633/Ações!$M3633,0)</f>
        <v>0</v>
      </c>
      <c r="R3633" s="67">
        <f>IFERROR(IF(Ações!$B3633="","",VLOOKUP(Table_1[[#This Row],[AÇÕES]],'Dados Status Invest STOCKS'!A3619:AD4234,18)/100),0)</f>
        <v>-0.48710000000000003</v>
      </c>
      <c r="S3633" s="65">
        <f>IFERROR(IF(Ações!$B3633="","",VLOOKUP(Table_1[[#This Row],[AÇÕES]],'Dados Status Invest STOCKS'!A3619:AD4234,25)/100),0)</f>
        <v>0</v>
      </c>
      <c r="T3633" s="67">
        <f>(1-Ações!$Q3633)*Ações!$R3633</f>
        <v>-0.48710000000000003</v>
      </c>
      <c r="U3633" s="68">
        <f>IF(Ações!$S3633=0,Ações!$T3633,IF(Ações!$T3633=0,Ações!$S3633,AVERAGE(Ações!$S3633,Ações!$T3633)))</f>
        <v>-0.48710000000000003</v>
      </c>
    </row>
    <row r="3634" spans="2:21" ht="15" customHeight="1" x14ac:dyDescent="0.2">
      <c r="B3634" s="63" t="str">
        <f>IFERROR('Dados Status Invest STOCKS'!A3621,"-")</f>
        <v>PHIOW</v>
      </c>
      <c r="C3634" s="45">
        <f>IFERROR((Ações!$D3634-Ações!$K3634)/Ações!$D3634,0)</f>
        <v>0</v>
      </c>
      <c r="D3634" s="46">
        <f>(Ações!$O3634)/0.06</f>
        <v>0</v>
      </c>
      <c r="E3634" s="47">
        <f>IFERROR((Ações!$F3634-Ações!$K3634)/Ações!$F3634,0)</f>
        <v>0</v>
      </c>
      <c r="F3634" s="46" t="str">
        <f>IF(OR(Ações!$N3634&lt;0,Ações!$M3634&lt;0),"",(22.5*Ações!$M3634*Ações!$N3634)^0.5)</f>
        <v/>
      </c>
      <c r="G3634" s="47">
        <f>IFERROR((Ações!$H3634-Ações!$K3634)/Ações!$H3634,0)</f>
        <v>0</v>
      </c>
      <c r="H3634" s="48">
        <f>IFERROR(Ações!$I3634/(Ações!$P3634-Table_1[[#This Row],[CAGR LUCRO 5A]]),0)</f>
        <v>0</v>
      </c>
      <c r="I3634" s="48">
        <f>IF(Ações!$S3634&lt;0,"",Ações!$O3634*(1+Ações!$S3634))</f>
        <v>0</v>
      </c>
      <c r="J3634" s="49">
        <f>IFERROR(IF(Ações!$B3634="","",(VLOOKUP(Table_1[[#This Row],[AÇÕES]],'Dados Status Invest STOCKS'!A3620:AD4235,4)/Table_1[[#This Row],[LPA]]))/100,0)</f>
        <v>2.1978021978021975E-4</v>
      </c>
      <c r="K3634" s="64">
        <f>IFERROR(IF(Ações!$B3634="","",VLOOKUP(Table_1[[#This Row],[AÇÕES]],'Dados Status Invest STOCKS'!A3620:AD4235,2)),0)</f>
        <v>0.02</v>
      </c>
      <c r="L3634" s="65">
        <f>IFERROR(IF(Ações!$B3634="","",VLOOKUP(Table_1[[#This Row],[AÇÕES]],'Dados Status Invest STOCKS'!A3620:AD4235,3)/100),0)</f>
        <v>0</v>
      </c>
      <c r="M3634" s="66">
        <f>IFERROR(IF(Ações!$B3634="","",VLOOKUP(Table_1[[#This Row],[AÇÕES]],'Dados Status Invest STOCKS'!A3620:AD4235,28)),0)</f>
        <v>-0.91</v>
      </c>
      <c r="N3634" s="66">
        <f>IFERROR(IF(Ações!$B3634="","",VLOOKUP(Table_1[[#This Row],[AÇÕES]],'Dados Status Invest STOCKS'!A3620:AD4235,27)),0)</f>
        <v>1.87</v>
      </c>
      <c r="O3634" s="66">
        <f>IFERROR(IF(Ações!$L3634="","",Ações!$K3634*Ações!$L3634),0)</f>
        <v>0</v>
      </c>
      <c r="P3634" s="67">
        <f t="shared" si="56"/>
        <v>0.06</v>
      </c>
      <c r="Q3634" s="67">
        <f>IFERROR(Ações!$O3634/Ações!$M3634,0)</f>
        <v>0</v>
      </c>
      <c r="R3634" s="67">
        <f>IFERROR(IF(Ações!$B3634="","",VLOOKUP(Table_1[[#This Row],[AÇÕES]],'Dados Status Invest STOCKS'!A3620:AD4235,18)/100),0)</f>
        <v>-0.48710000000000003</v>
      </c>
      <c r="S3634" s="65">
        <f>IFERROR(IF(Ações!$B3634="","",VLOOKUP(Table_1[[#This Row],[AÇÕES]],'Dados Status Invest STOCKS'!A3620:AD4235,25)/100),0)</f>
        <v>0</v>
      </c>
      <c r="T3634" s="67">
        <f>(1-Ações!$Q3634)*Ações!$R3634</f>
        <v>-0.48710000000000003</v>
      </c>
      <c r="U3634" s="68">
        <f>IF(Ações!$S3634=0,Ações!$T3634,IF(Ações!$T3634=0,Ações!$S3634,AVERAGE(Ações!$S3634,Ações!$T3634)))</f>
        <v>-0.48710000000000003</v>
      </c>
    </row>
    <row r="3635" spans="2:21" ht="15" customHeight="1" x14ac:dyDescent="0.2">
      <c r="B3635" s="63" t="str">
        <f>IFERROR('Dados Status Invest STOCKS'!A3622,"-")</f>
        <v>PHM</v>
      </c>
      <c r="C3635" s="45">
        <f>IFERROR((Ações!$D3635-Ações!$K3635)/Ações!$D3635,0)</f>
        <v>-4.6603773584905657</v>
      </c>
      <c r="D3635" s="46">
        <f>(Ações!$O3635)/0.06</f>
        <v>9.5400000000000009</v>
      </c>
      <c r="E3635" s="47">
        <f>IFERROR((Ações!$F3635-Ações!$K3635)/Ações!$F3635,0)</f>
        <v>0.17804791521346822</v>
      </c>
      <c r="F3635" s="46">
        <f>IF(OR(Ações!$N3635&lt;0,Ações!$M3635&lt;0),"",(22.5*Ações!$M3635*Ações!$N3635)^0.5)</f>
        <v>65.697260216846189</v>
      </c>
      <c r="G3635" s="47">
        <f>IFERROR((Ações!$H3635-Ações!$K3635)/Ações!$H3635,0)</f>
        <v>14.328605143129657</v>
      </c>
      <c r="H3635" s="48">
        <f>IFERROR(Ações!$I3635/(Ações!$P3635-Table_1[[#This Row],[CAGR LUCRO 5A]]),0)</f>
        <v>-4.0514366972477056</v>
      </c>
      <c r="I3635" s="48">
        <f>IF(Ações!$S3635&lt;0,"",Ações!$O3635*(1+Ações!$S3635))</f>
        <v>0.70657055999999996</v>
      </c>
      <c r="J3635" s="49">
        <f>IFERROR(IF(Ações!$B3635="","",(VLOOKUP(Table_1[[#This Row],[AÇÕES]],'Dados Status Invest STOCKS'!A3621:AD4236,4)/Table_1[[#This Row],[LPA]]))/100,0)</f>
        <v>1.1661764705882354E-2</v>
      </c>
      <c r="K3635" s="64">
        <f>IFERROR(IF(Ações!$B3635="","",VLOOKUP(Table_1[[#This Row],[AÇÕES]],'Dados Status Invest STOCKS'!A3621:AD4236,2)),0)</f>
        <v>54</v>
      </c>
      <c r="L3635" s="65">
        <f>IFERROR(IF(Ações!$B3635="","",VLOOKUP(Table_1[[#This Row],[AÇÕES]],'Dados Status Invest STOCKS'!A3621:AD4236,3)/100),0)</f>
        <v>1.06E-2</v>
      </c>
      <c r="M3635" s="66">
        <f>IFERROR(IF(Ações!$B3635="","",VLOOKUP(Table_1[[#This Row],[AÇÕES]],'Dados Status Invest STOCKS'!A3621:AD4236,28)),0)</f>
        <v>6.8</v>
      </c>
      <c r="N3635" s="66">
        <f>IFERROR(IF(Ações!$B3635="","",VLOOKUP(Table_1[[#This Row],[AÇÕES]],'Dados Status Invest STOCKS'!A3621:AD4236,27)),0)</f>
        <v>28.21</v>
      </c>
      <c r="O3635" s="66">
        <f>IFERROR(IF(Ações!$L3635="","",Ações!$K3635*Ações!$L3635),0)</f>
        <v>0.57240000000000002</v>
      </c>
      <c r="P3635" s="67">
        <f t="shared" si="56"/>
        <v>0.06</v>
      </c>
      <c r="Q3635" s="67">
        <f>IFERROR(Ações!$O3635/Ações!$M3635,0)</f>
        <v>8.4176470588235297E-2</v>
      </c>
      <c r="R3635" s="67">
        <f>IFERROR(IF(Ações!$B3635="","",VLOOKUP(Table_1[[#This Row],[AÇÕES]],'Dados Status Invest STOCKS'!A3621:AD4236,18)/100),0)</f>
        <v>0.24100000000000002</v>
      </c>
      <c r="S3635" s="65">
        <f>IFERROR(IF(Ações!$B3635="","",VLOOKUP(Table_1[[#This Row],[AÇÕES]],'Dados Status Invest STOCKS'!A3621:AD4236,25)/100),0)</f>
        <v>0.23440000000000003</v>
      </c>
      <c r="T3635" s="67">
        <f>(1-Ações!$Q3635)*Ações!$R3635</f>
        <v>0.22071347058823532</v>
      </c>
      <c r="U3635" s="68">
        <f>IF(Ações!$S3635=0,Ações!$T3635,IF(Ações!$T3635=0,Ações!$S3635,AVERAGE(Ações!$S3635,Ações!$T3635)))</f>
        <v>0.22755673529411768</v>
      </c>
    </row>
    <row r="3636" spans="2:21" ht="15" customHeight="1" x14ac:dyDescent="0.2">
      <c r="B3636" s="63" t="str">
        <f>IFERROR('Dados Status Invest STOCKS'!A3623,"-")</f>
        <v>PHR</v>
      </c>
      <c r="C3636" s="45">
        <f>IFERROR((Ações!$D3636-Ações!$K3636)/Ações!$D3636,0)</f>
        <v>0</v>
      </c>
      <c r="D3636" s="46">
        <f>(Ações!$O3636)/0.06</f>
        <v>0</v>
      </c>
      <c r="E3636" s="47">
        <f>IFERROR((Ações!$F3636-Ações!$K3636)/Ações!$F3636,0)</f>
        <v>0</v>
      </c>
      <c r="F3636" s="46" t="str">
        <f>IF(OR(Ações!$N3636&lt;0,Ações!$M3636&lt;0),"",(22.5*Ações!$M3636*Ações!$N3636)^0.5)</f>
        <v/>
      </c>
      <c r="G3636" s="47">
        <f>IFERROR((Ações!$H3636-Ações!$K3636)/Ações!$H3636,0)</f>
        <v>0</v>
      </c>
      <c r="H3636" s="48">
        <f>IFERROR(Ações!$I3636/(Ações!$P3636-Table_1[[#This Row],[CAGR LUCRO 5A]]),0)</f>
        <v>0</v>
      </c>
      <c r="I3636" s="48">
        <f>IF(Ações!$S3636&lt;0,"",Ações!$O3636*(1+Ações!$S3636))</f>
        <v>0</v>
      </c>
      <c r="J3636" s="49">
        <f>IFERROR(IF(Ações!$B3636="","",(VLOOKUP(Table_1[[#This Row],[AÇÕES]],'Dados Status Invest STOCKS'!A3622:AD4237,4)/Table_1[[#This Row],[LPA]]))/100,0)</f>
        <v>0.12955128205128205</v>
      </c>
      <c r="K3636" s="64">
        <f>IFERROR(IF(Ações!$B3636="","",VLOOKUP(Table_1[[#This Row],[AÇÕES]],'Dados Status Invest STOCKS'!A3622:AD4237,2)),0)</f>
        <v>31.48</v>
      </c>
      <c r="L3636" s="65">
        <f>IFERROR(IF(Ações!$B3636="","",VLOOKUP(Table_1[[#This Row],[AÇÕES]],'Dados Status Invest STOCKS'!A3622:AD4237,3)/100),0)</f>
        <v>0</v>
      </c>
      <c r="M3636" s="66">
        <f>IFERROR(IF(Ações!$B3636="","",VLOOKUP(Table_1[[#This Row],[AÇÕES]],'Dados Status Invest STOCKS'!A3622:AD4237,28)),0)</f>
        <v>-1.56</v>
      </c>
      <c r="N3636" s="66">
        <f>IFERROR(IF(Ações!$B3636="","",VLOOKUP(Table_1[[#This Row],[AÇÕES]],'Dados Status Invest STOCKS'!A3622:AD4237,27)),0)</f>
        <v>8.94</v>
      </c>
      <c r="O3636" s="66">
        <f>IFERROR(IF(Ações!$L3636="","",Ações!$K3636*Ações!$L3636),0)</f>
        <v>0</v>
      </c>
      <c r="P3636" s="67">
        <f t="shared" si="56"/>
        <v>0.06</v>
      </c>
      <c r="Q3636" s="67">
        <f>IFERROR(Ações!$O3636/Ações!$M3636,0)</f>
        <v>0</v>
      </c>
      <c r="R3636" s="67">
        <f>IFERROR(IF(Ações!$B3636="","",VLOOKUP(Table_1[[#This Row],[AÇÕES]],'Dados Status Invest STOCKS'!A3622:AD4237,18)/100),0)</f>
        <v>-0.17430000000000001</v>
      </c>
      <c r="S3636" s="65">
        <f>IFERROR(IF(Ações!$B3636="","",VLOOKUP(Table_1[[#This Row],[AÇÕES]],'Dados Status Invest STOCKS'!A3622:AD4237,25)/100),0)</f>
        <v>0</v>
      </c>
      <c r="T3636" s="67">
        <f>(1-Ações!$Q3636)*Ações!$R3636</f>
        <v>-0.17430000000000001</v>
      </c>
      <c r="U3636" s="68">
        <f>IF(Ações!$S3636=0,Ações!$T3636,IF(Ações!$T3636=0,Ações!$S3636,AVERAGE(Ações!$S3636,Ações!$T3636)))</f>
        <v>-0.17430000000000001</v>
      </c>
    </row>
    <row r="3637" spans="2:21" ht="15" customHeight="1" x14ac:dyDescent="0.2">
      <c r="B3637" s="63" t="str">
        <f>IFERROR('Dados Status Invest STOCKS'!A3624,"-")</f>
        <v>PHUN</v>
      </c>
      <c r="C3637" s="45">
        <f>IFERROR((Ações!$D3637-Ações!$K3637)/Ações!$D3637,0)</f>
        <v>0</v>
      </c>
      <c r="D3637" s="46">
        <f>(Ações!$O3637)/0.06</f>
        <v>0</v>
      </c>
      <c r="E3637" s="47">
        <f>IFERROR((Ações!$F3637-Ações!$K3637)/Ações!$F3637,0)</f>
        <v>0</v>
      </c>
      <c r="F3637" s="46" t="str">
        <f>IF(OR(Ações!$N3637&lt;0,Ações!$M3637&lt;0),"",(22.5*Ações!$M3637*Ações!$N3637)^0.5)</f>
        <v/>
      </c>
      <c r="G3637" s="47">
        <f>IFERROR((Ações!$H3637-Ações!$K3637)/Ações!$H3637,0)</f>
        <v>0</v>
      </c>
      <c r="H3637" s="48">
        <f>IFERROR(Ações!$I3637/(Ações!$P3637-Table_1[[#This Row],[CAGR LUCRO 5A]]),0)</f>
        <v>0</v>
      </c>
      <c r="I3637" s="48">
        <f>IF(Ações!$S3637&lt;0,"",Ações!$O3637*(1+Ações!$S3637))</f>
        <v>0</v>
      </c>
      <c r="J3637" s="49">
        <f>IFERROR(IF(Ações!$B3637="","",(VLOOKUP(Table_1[[#This Row],[AÇÕES]],'Dados Status Invest STOCKS'!A3623:AD4238,4)/Table_1[[#This Row],[LPA]]))/100,0)</f>
        <v>0.27620689655172415</v>
      </c>
      <c r="K3637" s="64">
        <f>IFERROR(IF(Ações!$B3637="","",VLOOKUP(Table_1[[#This Row],[AÇÕES]],'Dados Status Invest STOCKS'!A3623:AD4238,2)),0)</f>
        <v>2.35</v>
      </c>
      <c r="L3637" s="65">
        <f>IFERROR(IF(Ações!$B3637="","",VLOOKUP(Table_1[[#This Row],[AÇÕES]],'Dados Status Invest STOCKS'!A3623:AD4238,3)/100),0)</f>
        <v>0</v>
      </c>
      <c r="M3637" s="66">
        <f>IFERROR(IF(Ações!$B3637="","",VLOOKUP(Table_1[[#This Row],[AÇÕES]],'Dados Status Invest STOCKS'!A3623:AD4238,28)),0)</f>
        <v>-0.28999999999999998</v>
      </c>
      <c r="N3637" s="66">
        <f>IFERROR(IF(Ações!$B3637="","",VLOOKUP(Table_1[[#This Row],[AÇÕES]],'Dados Status Invest STOCKS'!A3623:AD4238,27)),0)</f>
        <v>0.14000000000000001</v>
      </c>
      <c r="O3637" s="66">
        <f>IFERROR(IF(Ações!$L3637="","",Ações!$K3637*Ações!$L3637),0)</f>
        <v>0</v>
      </c>
      <c r="P3637" s="67">
        <f t="shared" si="56"/>
        <v>0.06</v>
      </c>
      <c r="Q3637" s="67">
        <f>IFERROR(Ações!$O3637/Ações!$M3637,0)</f>
        <v>0</v>
      </c>
      <c r="R3637" s="67">
        <f>IFERROR(IF(Ações!$B3637="","",VLOOKUP(Table_1[[#This Row],[AÇÕES]],'Dados Status Invest STOCKS'!A3623:AD4238,18)/100),0)</f>
        <v>-2.1396999999999999</v>
      </c>
      <c r="S3637" s="65">
        <f>IFERROR(IF(Ações!$B3637="","",VLOOKUP(Table_1[[#This Row],[AÇÕES]],'Dados Status Invest STOCKS'!A3623:AD4238,25)/100),0)</f>
        <v>0</v>
      </c>
      <c r="T3637" s="67">
        <f>(1-Ações!$Q3637)*Ações!$R3637</f>
        <v>-2.1396999999999999</v>
      </c>
      <c r="U3637" s="68">
        <f>IF(Ações!$S3637=0,Ações!$T3637,IF(Ações!$T3637=0,Ações!$S3637,AVERAGE(Ações!$S3637,Ações!$T3637)))</f>
        <v>-2.1396999999999999</v>
      </c>
    </row>
    <row r="3638" spans="2:21" ht="15" customHeight="1" x14ac:dyDescent="0.2">
      <c r="B3638" s="63" t="str">
        <f>IFERROR('Dados Status Invest STOCKS'!A3625,"-")</f>
        <v>PHUNW</v>
      </c>
      <c r="C3638" s="45">
        <f>IFERROR((Ações!$D3638-Ações!$K3638)/Ações!$D3638,0)</f>
        <v>0</v>
      </c>
      <c r="D3638" s="46">
        <f>(Ações!$O3638)/0.06</f>
        <v>0</v>
      </c>
      <c r="E3638" s="47">
        <f>IFERROR((Ações!$F3638-Ações!$K3638)/Ações!$F3638,0)</f>
        <v>0</v>
      </c>
      <c r="F3638" s="46" t="str">
        <f>IF(OR(Ações!$N3638&lt;0,Ações!$M3638&lt;0),"",(22.5*Ações!$M3638*Ações!$N3638)^0.5)</f>
        <v/>
      </c>
      <c r="G3638" s="47">
        <f>IFERROR((Ações!$H3638-Ações!$K3638)/Ações!$H3638,0)</f>
        <v>0</v>
      </c>
      <c r="H3638" s="48">
        <f>IFERROR(Ações!$I3638/(Ações!$P3638-Table_1[[#This Row],[CAGR LUCRO 5A]]),0)</f>
        <v>0</v>
      </c>
      <c r="I3638" s="48">
        <f>IF(Ações!$S3638&lt;0,"",Ações!$O3638*(1+Ações!$S3638))</f>
        <v>0</v>
      </c>
      <c r="J3638" s="49">
        <f>IFERROR(IF(Ações!$B3638="","",(VLOOKUP(Table_1[[#This Row],[AÇÕES]],'Dados Status Invest STOCKS'!A3624:AD4239,4)/Table_1[[#This Row],[LPA]]))/100,0)</f>
        <v>0.20620689655172417</v>
      </c>
      <c r="K3638" s="64">
        <f>IFERROR(IF(Ações!$B3638="","",VLOOKUP(Table_1[[#This Row],[AÇÕES]],'Dados Status Invest STOCKS'!A3624:AD4239,2)),0)</f>
        <v>1.73</v>
      </c>
      <c r="L3638" s="65">
        <f>IFERROR(IF(Ações!$B3638="","",VLOOKUP(Table_1[[#This Row],[AÇÕES]],'Dados Status Invest STOCKS'!A3624:AD4239,3)/100),0)</f>
        <v>0</v>
      </c>
      <c r="M3638" s="66">
        <f>IFERROR(IF(Ações!$B3638="","",VLOOKUP(Table_1[[#This Row],[AÇÕES]],'Dados Status Invest STOCKS'!A3624:AD4239,28)),0)</f>
        <v>-0.28999999999999998</v>
      </c>
      <c r="N3638" s="66">
        <f>IFERROR(IF(Ações!$B3638="","",VLOOKUP(Table_1[[#This Row],[AÇÕES]],'Dados Status Invest STOCKS'!A3624:AD4239,27)),0)</f>
        <v>0.14000000000000001</v>
      </c>
      <c r="O3638" s="66">
        <f>IFERROR(IF(Ações!$L3638="","",Ações!$K3638*Ações!$L3638),0)</f>
        <v>0</v>
      </c>
      <c r="P3638" s="67">
        <f t="shared" si="56"/>
        <v>0.06</v>
      </c>
      <c r="Q3638" s="67">
        <f>IFERROR(Ações!$O3638/Ações!$M3638,0)</f>
        <v>0</v>
      </c>
      <c r="R3638" s="67">
        <f>IFERROR(IF(Ações!$B3638="","",VLOOKUP(Table_1[[#This Row],[AÇÕES]],'Dados Status Invest STOCKS'!A3624:AD4239,18)/100),0)</f>
        <v>-2.1396999999999999</v>
      </c>
      <c r="S3638" s="65">
        <f>IFERROR(IF(Ações!$B3638="","",VLOOKUP(Table_1[[#This Row],[AÇÕES]],'Dados Status Invest STOCKS'!A3624:AD4239,25)/100),0)</f>
        <v>0</v>
      </c>
      <c r="T3638" s="67">
        <f>(1-Ações!$Q3638)*Ações!$R3638</f>
        <v>-2.1396999999999999</v>
      </c>
      <c r="U3638" s="68">
        <f>IF(Ações!$S3638=0,Ações!$T3638,IF(Ações!$T3638=0,Ações!$S3638,AVERAGE(Ações!$S3638,Ações!$T3638)))</f>
        <v>-2.1396999999999999</v>
      </c>
    </row>
    <row r="3639" spans="2:21" ht="15" customHeight="1" x14ac:dyDescent="0.2">
      <c r="B3639" s="63" t="str">
        <f>IFERROR('Dados Status Invest STOCKS'!A3626,"-")</f>
        <v>PHX</v>
      </c>
      <c r="C3639" s="45">
        <f>IFERROR((Ações!$D3639-Ações!$K3639)/Ações!$D3639,0)</f>
        <v>-2.4883720930232558</v>
      </c>
      <c r="D3639" s="46">
        <f>(Ações!$O3639)/0.06</f>
        <v>0.66506666666666658</v>
      </c>
      <c r="E3639" s="47">
        <f>IFERROR((Ações!$F3639-Ações!$K3639)/Ações!$F3639,0)</f>
        <v>0</v>
      </c>
      <c r="F3639" s="46" t="str">
        <f>IF(OR(Ações!$N3639&lt;0,Ações!$M3639&lt;0),"",(22.5*Ações!$M3639*Ações!$N3639)^0.5)</f>
        <v/>
      </c>
      <c r="G3639" s="47">
        <f>IFERROR((Ações!$H3639-Ações!$K3639)/Ações!$H3639,0)</f>
        <v>-2.4883720930232558</v>
      </c>
      <c r="H3639" s="48">
        <f>IFERROR(Ações!$I3639/(Ações!$P3639-Table_1[[#This Row],[CAGR LUCRO 5A]]),0)</f>
        <v>0.66506666666666658</v>
      </c>
      <c r="I3639" s="48">
        <f>IF(Ações!$S3639&lt;0,"",Ações!$O3639*(1+Ações!$S3639))</f>
        <v>3.9903999999999995E-2</v>
      </c>
      <c r="J3639" s="49">
        <f>IFERROR(IF(Ações!$B3639="","",(VLOOKUP(Table_1[[#This Row],[AÇÕES]],'Dados Status Invest STOCKS'!A3625:AD4240,4)/Table_1[[#This Row],[LPA]]))/100,0)</f>
        <v>0.64736842105263159</v>
      </c>
      <c r="K3639" s="64">
        <f>IFERROR(IF(Ações!$B3639="","",VLOOKUP(Table_1[[#This Row],[AÇÕES]],'Dados Status Invest STOCKS'!A3625:AD4240,2)),0)</f>
        <v>2.3199999999999998</v>
      </c>
      <c r="L3639" s="65">
        <f>IFERROR(IF(Ações!$B3639="","",VLOOKUP(Table_1[[#This Row],[AÇÕES]],'Dados Status Invest STOCKS'!A3625:AD4240,3)/100),0)</f>
        <v>1.72E-2</v>
      </c>
      <c r="M3639" s="66">
        <f>IFERROR(IF(Ações!$B3639="","",VLOOKUP(Table_1[[#This Row],[AÇÕES]],'Dados Status Invest STOCKS'!A3625:AD4240,28)),0)</f>
        <v>-0.19</v>
      </c>
      <c r="N3639" s="66">
        <f>IFERROR(IF(Ações!$B3639="","",VLOOKUP(Table_1[[#This Row],[AÇÕES]],'Dados Status Invest STOCKS'!A3625:AD4240,27)),0)</f>
        <v>2.39</v>
      </c>
      <c r="O3639" s="66">
        <f>IFERROR(IF(Ações!$L3639="","",Ações!$K3639*Ações!$L3639),0)</f>
        <v>3.9903999999999995E-2</v>
      </c>
      <c r="P3639" s="67">
        <f t="shared" si="56"/>
        <v>0.06</v>
      </c>
      <c r="Q3639" s="67">
        <f>IFERROR(Ações!$O3639/Ações!$M3639,0)</f>
        <v>-0.21002105263157891</v>
      </c>
      <c r="R3639" s="67">
        <f>IFERROR(IF(Ações!$B3639="","",VLOOKUP(Table_1[[#This Row],[AÇÕES]],'Dados Status Invest STOCKS'!A3625:AD4240,18)/100),0)</f>
        <v>-7.9000000000000001E-2</v>
      </c>
      <c r="S3639" s="65">
        <f>IFERROR(IF(Ações!$B3639="","",VLOOKUP(Table_1[[#This Row],[AÇÕES]],'Dados Status Invest STOCKS'!A3625:AD4240,25)/100),0)</f>
        <v>0</v>
      </c>
      <c r="T3639" s="67">
        <f>(1-Ações!$Q3639)*Ações!$R3639</f>
        <v>-9.5591663157894732E-2</v>
      </c>
      <c r="U3639" s="68">
        <f>IF(Ações!$S3639=0,Ações!$T3639,IF(Ações!$T3639=0,Ações!$S3639,AVERAGE(Ações!$S3639,Ações!$T3639)))</f>
        <v>-9.5591663157894732E-2</v>
      </c>
    </row>
    <row r="3640" spans="2:21" ht="15" customHeight="1" x14ac:dyDescent="0.2">
      <c r="B3640" s="63" t="str">
        <f>IFERROR('Dados Status Invest STOCKS'!A3627,"-")</f>
        <v>PI</v>
      </c>
      <c r="C3640" s="45">
        <f>IFERROR((Ações!$D3640-Ações!$K3640)/Ações!$D3640,0)</f>
        <v>0</v>
      </c>
      <c r="D3640" s="46">
        <f>(Ações!$O3640)/0.06</f>
        <v>0</v>
      </c>
      <c r="E3640" s="47">
        <f>IFERROR((Ações!$F3640-Ações!$K3640)/Ações!$F3640,0)</f>
        <v>0</v>
      </c>
      <c r="F3640" s="46" t="str">
        <f>IF(OR(Ações!$N3640&lt;0,Ações!$M3640&lt;0),"",(22.5*Ações!$M3640*Ações!$N3640)^0.5)</f>
        <v/>
      </c>
      <c r="G3640" s="47">
        <f>IFERROR((Ações!$H3640-Ações!$K3640)/Ações!$H3640,0)</f>
        <v>0</v>
      </c>
      <c r="H3640" s="48">
        <f>IFERROR(Ações!$I3640/(Ações!$P3640-Table_1[[#This Row],[CAGR LUCRO 5A]]),0)</f>
        <v>0</v>
      </c>
      <c r="I3640" s="48">
        <f>IF(Ações!$S3640&lt;0,"",Ações!$O3640*(1+Ações!$S3640))</f>
        <v>0</v>
      </c>
      <c r="J3640" s="49">
        <f>IFERROR(IF(Ações!$B3640="","",(VLOOKUP(Table_1[[#This Row],[AÇÕES]],'Dados Status Invest STOCKS'!A3626:AD4241,4)/Table_1[[#This Row],[LPA]]))/100,0)</f>
        <v>0.21312500000000001</v>
      </c>
      <c r="K3640" s="64">
        <f>IFERROR(IF(Ações!$B3640="","",VLOOKUP(Table_1[[#This Row],[AÇÕES]],'Dados Status Invest STOCKS'!A3626:AD4241,2)),0)</f>
        <v>78.650000000000006</v>
      </c>
      <c r="L3640" s="65">
        <f>IFERROR(IF(Ações!$B3640="","",VLOOKUP(Table_1[[#This Row],[AÇÕES]],'Dados Status Invest STOCKS'!A3626:AD4241,3)/100),0)</f>
        <v>0</v>
      </c>
      <c r="M3640" s="66">
        <f>IFERROR(IF(Ações!$B3640="","",VLOOKUP(Table_1[[#This Row],[AÇÕES]],'Dados Status Invest STOCKS'!A3626:AD4241,28)),0)</f>
        <v>-1.92</v>
      </c>
      <c r="N3640" s="66">
        <f>IFERROR(IF(Ações!$B3640="","",VLOOKUP(Table_1[[#This Row],[AÇÕES]],'Dados Status Invest STOCKS'!A3626:AD4241,27)),0)</f>
        <v>3.65</v>
      </c>
      <c r="O3640" s="66">
        <f>IFERROR(IF(Ações!$L3640="","",Ações!$K3640*Ações!$L3640),0)</f>
        <v>0</v>
      </c>
      <c r="P3640" s="67">
        <f t="shared" si="56"/>
        <v>0.06</v>
      </c>
      <c r="Q3640" s="67">
        <f>IFERROR(Ações!$O3640/Ações!$M3640,0)</f>
        <v>0</v>
      </c>
      <c r="R3640" s="67">
        <f>IFERROR(IF(Ações!$B3640="","",VLOOKUP(Table_1[[#This Row],[AÇÕES]],'Dados Status Invest STOCKS'!A3626:AD4241,18)/100),0)</f>
        <v>-0.52600000000000002</v>
      </c>
      <c r="S3640" s="65">
        <f>IFERROR(IF(Ações!$B3640="","",VLOOKUP(Table_1[[#This Row],[AÇÕES]],'Dados Status Invest STOCKS'!A3626:AD4241,25)/100),0)</f>
        <v>0</v>
      </c>
      <c r="T3640" s="67">
        <f>(1-Ações!$Q3640)*Ações!$R3640</f>
        <v>-0.52600000000000002</v>
      </c>
      <c r="U3640" s="68">
        <f>IF(Ações!$S3640=0,Ações!$T3640,IF(Ações!$T3640=0,Ações!$S3640,AVERAGE(Ações!$S3640,Ações!$T3640)))</f>
        <v>-0.52600000000000002</v>
      </c>
    </row>
    <row r="3641" spans="2:21" ht="15" customHeight="1" x14ac:dyDescent="0.2">
      <c r="B3641" s="63" t="str">
        <f>IFERROR('Dados Status Invest STOCKS'!A3628,"-")</f>
        <v>PIAI</v>
      </c>
      <c r="C3641" s="45">
        <f>IFERROR((Ações!$D3641-Ações!$K3641)/Ações!$D3641,0)</f>
        <v>0</v>
      </c>
      <c r="D3641" s="46">
        <f>(Ações!$O3641)/0.06</f>
        <v>0</v>
      </c>
      <c r="E3641" s="47">
        <f>IFERROR((Ações!$F3641-Ações!$K3641)/Ações!$F3641,0)</f>
        <v>0</v>
      </c>
      <c r="F3641" s="46" t="str">
        <f>IF(OR(Ações!$N3641&lt;0,Ações!$M3641&lt;0),"",(22.5*Ações!$M3641*Ações!$N3641)^0.5)</f>
        <v/>
      </c>
      <c r="G3641" s="47">
        <f>IFERROR((Ações!$H3641-Ações!$K3641)/Ações!$H3641,0)</f>
        <v>0</v>
      </c>
      <c r="H3641" s="48">
        <f>IFERROR(Ações!$I3641/(Ações!$P3641-Table_1[[#This Row],[CAGR LUCRO 5A]]),0)</f>
        <v>0</v>
      </c>
      <c r="I3641" s="48">
        <f>IF(Ações!$S3641&lt;0,"",Ações!$O3641*(1+Ações!$S3641))</f>
        <v>0</v>
      </c>
      <c r="J3641" s="49">
        <f>IFERROR(IF(Ações!$B3641="","",(VLOOKUP(Table_1[[#This Row],[AÇÕES]],'Dados Status Invest STOCKS'!A3627:AD4242,4)/Table_1[[#This Row],[LPA]]))/100,0)</f>
        <v>0.91272727272727261</v>
      </c>
      <c r="K3641" s="64">
        <f>IFERROR(IF(Ações!$B3641="","",VLOOKUP(Table_1[[#This Row],[AÇÕES]],'Dados Status Invest STOCKS'!A3627:AD4242,2)),0)</f>
        <v>9.85</v>
      </c>
      <c r="L3641" s="65">
        <f>IFERROR(IF(Ações!$B3641="","",VLOOKUP(Table_1[[#This Row],[AÇÕES]],'Dados Status Invest STOCKS'!A3627:AD4242,3)/100),0)</f>
        <v>0</v>
      </c>
      <c r="M3641" s="66">
        <f>IFERROR(IF(Ações!$B3641="","",VLOOKUP(Table_1[[#This Row],[AÇÕES]],'Dados Status Invest STOCKS'!A3627:AD4242,28)),0)</f>
        <v>0.33</v>
      </c>
      <c r="N3641" s="66">
        <f>IFERROR(IF(Ações!$B3641="","",VLOOKUP(Table_1[[#This Row],[AÇÕES]],'Dados Status Invest STOCKS'!A3627:AD4242,27)),0)</f>
        <v>-0.55000000000000004</v>
      </c>
      <c r="O3641" s="66">
        <f>IFERROR(IF(Ações!$L3641="","",Ações!$K3641*Ações!$L3641),0)</f>
        <v>0</v>
      </c>
      <c r="P3641" s="67">
        <f t="shared" si="56"/>
        <v>0.06</v>
      </c>
      <c r="Q3641" s="67">
        <f>IFERROR(Ações!$O3641/Ações!$M3641,0)</f>
        <v>0</v>
      </c>
      <c r="R3641" s="67">
        <f>IFERROR(IF(Ações!$B3641="","",VLOOKUP(Table_1[[#This Row],[AÇÕES]],'Dados Status Invest STOCKS'!A3627:AD4242,18)/100),0)</f>
        <v>-0.59130000000000005</v>
      </c>
      <c r="S3641" s="65">
        <f>IFERROR(IF(Ações!$B3641="","",VLOOKUP(Table_1[[#This Row],[AÇÕES]],'Dados Status Invest STOCKS'!A3627:AD4242,25)/100),0)</f>
        <v>0</v>
      </c>
      <c r="T3641" s="67">
        <f>(1-Ações!$Q3641)*Ações!$R3641</f>
        <v>-0.59130000000000005</v>
      </c>
      <c r="U3641" s="68">
        <f>IF(Ações!$S3641=0,Ações!$T3641,IF(Ações!$T3641=0,Ações!$S3641,AVERAGE(Ações!$S3641,Ações!$T3641)))</f>
        <v>-0.59130000000000005</v>
      </c>
    </row>
    <row r="3642" spans="2:21" ht="15" customHeight="1" x14ac:dyDescent="0.2">
      <c r="B3642" s="63" t="str">
        <f>IFERROR('Dados Status Invest STOCKS'!A3629,"-")</f>
        <v>PICO</v>
      </c>
      <c r="C3642" s="45">
        <f>IFERROR((Ações!$D3642-Ações!$K3642)/Ações!$D3642,0)</f>
        <v>0</v>
      </c>
      <c r="D3642" s="46">
        <f>(Ações!$O3642)/0.06</f>
        <v>0</v>
      </c>
      <c r="E3642" s="47">
        <f>IFERROR((Ações!$F3642-Ações!$K3642)/Ações!$F3642,0)</f>
        <v>-0.41239602758935995</v>
      </c>
      <c r="F3642" s="46">
        <f>IF(OR(Ações!$N3642&lt;0,Ações!$M3642&lt;0),"",(22.5*Ações!$M3642*Ações!$N3642)^0.5)</f>
        <v>7.0022853412296762</v>
      </c>
      <c r="G3642" s="47">
        <f>IFERROR((Ações!$H3642-Ações!$K3642)/Ações!$H3642,0)</f>
        <v>0</v>
      </c>
      <c r="H3642" s="48">
        <f>IFERROR(Ações!$I3642/(Ações!$P3642-Table_1[[#This Row],[CAGR LUCRO 5A]]),0)</f>
        <v>0</v>
      </c>
      <c r="I3642" s="48">
        <f>IF(Ações!$S3642&lt;0,"",Ações!$O3642*(1+Ações!$S3642))</f>
        <v>0</v>
      </c>
      <c r="J3642" s="49">
        <f>IFERROR(IF(Ações!$B3642="","",(VLOOKUP(Table_1[[#This Row],[AÇÕES]],'Dados Status Invest STOCKS'!A3628:AD4243,4)/Table_1[[#This Row],[LPA]]))/100,0)</f>
        <v>1.7191666666666665</v>
      </c>
      <c r="K3642" s="64">
        <f>IFERROR(IF(Ações!$B3642="","",VLOOKUP(Table_1[[#This Row],[AÇÕES]],'Dados Status Invest STOCKS'!A3628:AD4243,2)),0)</f>
        <v>9.89</v>
      </c>
      <c r="L3642" s="65">
        <f>IFERROR(IF(Ações!$B3642="","",VLOOKUP(Table_1[[#This Row],[AÇÕES]],'Dados Status Invest STOCKS'!A3628:AD4243,3)/100),0)</f>
        <v>0</v>
      </c>
      <c r="M3642" s="66">
        <f>IFERROR(IF(Ações!$B3642="","",VLOOKUP(Table_1[[#This Row],[AÇÕES]],'Dados Status Invest STOCKS'!A3628:AD4243,28)),0)</f>
        <v>0.24</v>
      </c>
      <c r="N3642" s="66">
        <f>IFERROR(IF(Ações!$B3642="","",VLOOKUP(Table_1[[#This Row],[AÇÕES]],'Dados Status Invest STOCKS'!A3628:AD4243,27)),0)</f>
        <v>9.08</v>
      </c>
      <c r="O3642" s="66">
        <f>IFERROR(IF(Ações!$L3642="","",Ações!$K3642*Ações!$L3642),0)</f>
        <v>0</v>
      </c>
      <c r="P3642" s="67">
        <f t="shared" si="56"/>
        <v>0.06</v>
      </c>
      <c r="Q3642" s="67">
        <f>IFERROR(Ações!$O3642/Ações!$M3642,0)</f>
        <v>0</v>
      </c>
      <c r="R3642" s="67">
        <f>IFERROR(IF(Ações!$B3642="","",VLOOKUP(Table_1[[#This Row],[AÇÕES]],'Dados Status Invest STOCKS'!A3628:AD4243,18)/100),0)</f>
        <v>2.64E-2</v>
      </c>
      <c r="S3642" s="65">
        <f>IFERROR(IF(Ações!$B3642="","",VLOOKUP(Table_1[[#This Row],[AÇÕES]],'Dados Status Invest STOCKS'!A3628:AD4243,25)/100),0)</f>
        <v>0</v>
      </c>
      <c r="T3642" s="67">
        <f>(1-Ações!$Q3642)*Ações!$R3642</f>
        <v>2.64E-2</v>
      </c>
      <c r="U3642" s="68">
        <f>IF(Ações!$S3642=0,Ações!$T3642,IF(Ações!$T3642=0,Ações!$S3642,AVERAGE(Ações!$S3642,Ações!$T3642)))</f>
        <v>2.64E-2</v>
      </c>
    </row>
    <row r="3643" spans="2:21" ht="15" customHeight="1" x14ac:dyDescent="0.2">
      <c r="B3643" s="63" t="str">
        <f>IFERROR('Dados Status Invest STOCKS'!A3630,"-")</f>
        <v>PII</v>
      </c>
      <c r="C3643" s="45">
        <f>IFERROR((Ações!$D3643-Ações!$K3643)/Ações!$D3643,0)</f>
        <v>-1.6200873362445412</v>
      </c>
      <c r="D3643" s="46">
        <f>(Ações!$O3643)/0.06</f>
        <v>42.032950000000007</v>
      </c>
      <c r="E3643" s="47">
        <f>IFERROR((Ações!$F3643-Ações!$K3643)/Ações!$F3643,0)</f>
        <v>-0.64459920918023372</v>
      </c>
      <c r="F3643" s="46">
        <f>IF(OR(Ações!$N3643&lt;0,Ações!$M3643&lt;0),"",(22.5*Ações!$M3643*Ações!$N3643)^0.5)</f>
        <v>66.964643656186212</v>
      </c>
      <c r="G3643" s="47">
        <f>IFERROR((Ações!$H3643-Ações!$K3643)/Ações!$H3643,0)</f>
        <v>0</v>
      </c>
      <c r="H3643" s="48">
        <f>IFERROR(Ações!$I3643/(Ações!$P3643-Table_1[[#This Row],[CAGR LUCRO 5A]]),0)</f>
        <v>0</v>
      </c>
      <c r="I3643" s="48" t="str">
        <f>IF(Ações!$S3643&lt;0,"",Ações!$O3643*(1+Ações!$S3643))</f>
        <v/>
      </c>
      <c r="J3643" s="49">
        <f>IFERROR(IF(Ações!$B3643="","",(VLOOKUP(Table_1[[#This Row],[AÇÕES]],'Dados Status Invest STOCKS'!A3629:AD4244,4)/Table_1[[#This Row],[LPA]]))/100,0)</f>
        <v>1.1052104208416832E-2</v>
      </c>
      <c r="K3643" s="64">
        <f>IFERROR(IF(Ações!$B3643="","",VLOOKUP(Table_1[[#This Row],[AÇÕES]],'Dados Status Invest STOCKS'!A3629:AD4244,2)),0)</f>
        <v>110.13</v>
      </c>
      <c r="L3643" s="65">
        <f>IFERROR(IF(Ações!$B3643="","",VLOOKUP(Table_1[[#This Row],[AÇÕES]],'Dados Status Invest STOCKS'!A3629:AD4244,3)/100),0)</f>
        <v>2.29E-2</v>
      </c>
      <c r="M3643" s="66">
        <f>IFERROR(IF(Ações!$B3643="","",VLOOKUP(Table_1[[#This Row],[AÇÕES]],'Dados Status Invest STOCKS'!A3629:AD4244,28)),0)</f>
        <v>9.98</v>
      </c>
      <c r="N3643" s="66">
        <f>IFERROR(IF(Ações!$B3643="","",VLOOKUP(Table_1[[#This Row],[AÇÕES]],'Dados Status Invest STOCKS'!A3629:AD4244,27)),0)</f>
        <v>19.97</v>
      </c>
      <c r="O3643" s="66">
        <f>IFERROR(IF(Ações!$L3643="","",Ações!$K3643*Ações!$L3643),0)</f>
        <v>2.5219770000000001</v>
      </c>
      <c r="P3643" s="67">
        <f t="shared" si="56"/>
        <v>0.06</v>
      </c>
      <c r="Q3643" s="67">
        <f>IFERROR(Ações!$O3643/Ações!$M3643,0)</f>
        <v>0.25270310621242487</v>
      </c>
      <c r="R3643" s="67">
        <f>IFERROR(IF(Ações!$B3643="","",VLOOKUP(Table_1[[#This Row],[AÇÕES]],'Dados Status Invest STOCKS'!A3629:AD4244,18)/100),0)</f>
        <v>0.5</v>
      </c>
      <c r="S3643" s="65">
        <f>IFERROR(IF(Ações!$B3643="","",VLOOKUP(Table_1[[#This Row],[AÇÕES]],'Dados Status Invest STOCKS'!A3629:AD4244,25)/100),0)</f>
        <v>-0.2281</v>
      </c>
      <c r="T3643" s="67">
        <f>(1-Ações!$Q3643)*Ações!$R3643</f>
        <v>0.37364844689378757</v>
      </c>
      <c r="U3643" s="68">
        <f>IF(Ações!$S3643=0,Ações!$T3643,IF(Ações!$T3643=0,Ações!$S3643,AVERAGE(Ações!$S3643,Ações!$T3643)))</f>
        <v>7.2774223446893785E-2</v>
      </c>
    </row>
    <row r="3644" spans="2:21" ht="15" customHeight="1" x14ac:dyDescent="0.2">
      <c r="B3644" s="63" t="str">
        <f>IFERROR('Dados Status Invest STOCKS'!A3631,"-")</f>
        <v>PINC</v>
      </c>
      <c r="C3644" s="45">
        <f>IFERROR((Ações!$D3644-Ações!$K3644)/Ações!$D3644,0)</f>
        <v>-1.9556650246305418</v>
      </c>
      <c r="D3644" s="46">
        <f>(Ações!$O3644)/0.06</f>
        <v>12.975083333333334</v>
      </c>
      <c r="E3644" s="47">
        <f>IFERROR((Ações!$F3644-Ações!$K3644)/Ações!$F3644,0)</f>
        <v>-0.3146944527772278</v>
      </c>
      <c r="F3644" s="46">
        <f>IF(OR(Ações!$N3644&lt;0,Ações!$M3644&lt;0),"",(22.5*Ações!$M3644*Ações!$N3644)^0.5)</f>
        <v>29.170275967155334</v>
      </c>
      <c r="G3644" s="47">
        <f>IFERROR((Ações!$H3644-Ações!$K3644)/Ações!$H3644,0)</f>
        <v>0</v>
      </c>
      <c r="H3644" s="48">
        <f>IFERROR(Ações!$I3644/(Ações!$P3644-Table_1[[#This Row],[CAGR LUCRO 5A]]),0)</f>
        <v>0</v>
      </c>
      <c r="I3644" s="48" t="str">
        <f>IF(Ações!$S3644&lt;0,"",Ações!$O3644*(1+Ações!$S3644))</f>
        <v/>
      </c>
      <c r="J3644" s="49">
        <f>IFERROR(IF(Ações!$B3644="","",(VLOOKUP(Table_1[[#This Row],[AÇÕES]],'Dados Status Invest STOCKS'!A3630:AD4245,4)/Table_1[[#This Row],[LPA]]))/100,0)</f>
        <v>9.8333333333333328E-2</v>
      </c>
      <c r="K3644" s="64">
        <f>IFERROR(IF(Ações!$B3644="","",VLOOKUP(Table_1[[#This Row],[AÇÕES]],'Dados Status Invest STOCKS'!A3630:AD4245,2)),0)</f>
        <v>38.35</v>
      </c>
      <c r="L3644" s="65">
        <f>IFERROR(IF(Ações!$B3644="","",VLOOKUP(Table_1[[#This Row],[AÇÕES]],'Dados Status Invest STOCKS'!A3630:AD4245,3)/100),0)</f>
        <v>2.0299999999999999E-2</v>
      </c>
      <c r="M3644" s="66">
        <f>IFERROR(IF(Ações!$B3644="","",VLOOKUP(Table_1[[#This Row],[AÇÕES]],'Dados Status Invest STOCKS'!A3630:AD4245,28)),0)</f>
        <v>1.98</v>
      </c>
      <c r="N3644" s="66">
        <f>IFERROR(IF(Ações!$B3644="","",VLOOKUP(Table_1[[#This Row],[AÇÕES]],'Dados Status Invest STOCKS'!A3630:AD4245,27)),0)</f>
        <v>19.100000000000001</v>
      </c>
      <c r="O3644" s="66">
        <f>IFERROR(IF(Ações!$L3644="","",Ações!$K3644*Ações!$L3644),0)</f>
        <v>0.778505</v>
      </c>
      <c r="P3644" s="67">
        <f t="shared" si="56"/>
        <v>0.06</v>
      </c>
      <c r="Q3644" s="67">
        <f>IFERROR(Ações!$O3644/Ações!$M3644,0)</f>
        <v>0.39318434343434344</v>
      </c>
      <c r="R3644" s="67">
        <f>IFERROR(IF(Ações!$B3644="","",VLOOKUP(Table_1[[#This Row],[AÇÕES]],'Dados Status Invest STOCKS'!A3630:AD4245,18)/100),0)</f>
        <v>0.10339999999999999</v>
      </c>
      <c r="S3644" s="65">
        <f>IFERROR(IF(Ações!$B3644="","",VLOOKUP(Table_1[[#This Row],[AÇÕES]],'Dados Status Invest STOCKS'!A3630:AD4245,25)/100),0)</f>
        <v>-0.1794</v>
      </c>
      <c r="T3644" s="67">
        <f>(1-Ações!$Q3644)*Ações!$R3644</f>
        <v>6.2744738888888887E-2</v>
      </c>
      <c r="U3644" s="68">
        <f>IF(Ações!$S3644=0,Ações!$T3644,IF(Ações!$T3644=0,Ações!$S3644,AVERAGE(Ações!$S3644,Ações!$T3644)))</f>
        <v>-5.8327630555555558E-2</v>
      </c>
    </row>
    <row r="3645" spans="2:21" ht="15" customHeight="1" x14ac:dyDescent="0.2">
      <c r="B3645" s="63" t="str">
        <f>IFERROR('Dados Status Invest STOCKS'!A3632,"-")</f>
        <v>PING</v>
      </c>
      <c r="C3645" s="45">
        <f>IFERROR((Ações!$D3645-Ações!$K3645)/Ações!$D3645,0)</f>
        <v>0</v>
      </c>
      <c r="D3645" s="46">
        <f>(Ações!$O3645)/0.06</f>
        <v>0</v>
      </c>
      <c r="E3645" s="47">
        <f>IFERROR((Ações!$F3645-Ações!$K3645)/Ações!$F3645,0)</f>
        <v>0</v>
      </c>
      <c r="F3645" s="46" t="str">
        <f>IF(OR(Ações!$N3645&lt;0,Ações!$M3645&lt;0),"",(22.5*Ações!$M3645*Ações!$N3645)^0.5)</f>
        <v/>
      </c>
      <c r="G3645" s="47">
        <f>IFERROR((Ações!$H3645-Ações!$K3645)/Ações!$H3645,0)</f>
        <v>0</v>
      </c>
      <c r="H3645" s="48">
        <f>IFERROR(Ações!$I3645/(Ações!$P3645-Table_1[[#This Row],[CAGR LUCRO 5A]]),0)</f>
        <v>0</v>
      </c>
      <c r="I3645" s="48">
        <f>IF(Ações!$S3645&lt;0,"",Ações!$O3645*(1+Ações!$S3645))</f>
        <v>0</v>
      </c>
      <c r="J3645" s="49">
        <f>IFERROR(IF(Ações!$B3645="","",(VLOOKUP(Table_1[[#This Row],[AÇÕES]],'Dados Status Invest STOCKS'!A3631:AD4246,4)/Table_1[[#This Row],[LPA]]))/100,0)</f>
        <v>0.7772</v>
      </c>
      <c r="K3645" s="64">
        <f>IFERROR(IF(Ações!$B3645="","",VLOOKUP(Table_1[[#This Row],[AÇÕES]],'Dados Status Invest STOCKS'!A3631:AD4246,2)),0)</f>
        <v>19.61</v>
      </c>
      <c r="L3645" s="65">
        <f>IFERROR(IF(Ações!$B3645="","",VLOOKUP(Table_1[[#This Row],[AÇÕES]],'Dados Status Invest STOCKS'!A3631:AD4246,3)/100),0)</f>
        <v>0</v>
      </c>
      <c r="M3645" s="66">
        <f>IFERROR(IF(Ações!$B3645="","",VLOOKUP(Table_1[[#This Row],[AÇÕES]],'Dados Status Invest STOCKS'!A3631:AD4246,28)),0)</f>
        <v>-0.5</v>
      </c>
      <c r="N3645" s="66">
        <f>IFERROR(IF(Ações!$B3645="","",VLOOKUP(Table_1[[#This Row],[AÇÕES]],'Dados Status Invest STOCKS'!A3631:AD4246,27)),0)</f>
        <v>9.06</v>
      </c>
      <c r="O3645" s="66">
        <f>IFERROR(IF(Ações!$L3645="","",Ações!$K3645*Ações!$L3645),0)</f>
        <v>0</v>
      </c>
      <c r="P3645" s="67">
        <f t="shared" si="56"/>
        <v>0.06</v>
      </c>
      <c r="Q3645" s="67">
        <f>IFERROR(Ações!$O3645/Ações!$M3645,0)</f>
        <v>0</v>
      </c>
      <c r="R3645" s="67">
        <f>IFERROR(IF(Ações!$B3645="","",VLOOKUP(Table_1[[#This Row],[AÇÕES]],'Dados Status Invest STOCKS'!A3631:AD4246,18)/100),0)</f>
        <v>-5.57E-2</v>
      </c>
      <c r="S3645" s="65">
        <f>IFERROR(IF(Ações!$B3645="","",VLOOKUP(Table_1[[#This Row],[AÇÕES]],'Dados Status Invest STOCKS'!A3631:AD4246,25)/100),0)</f>
        <v>0</v>
      </c>
      <c r="T3645" s="67">
        <f>(1-Ações!$Q3645)*Ações!$R3645</f>
        <v>-5.57E-2</v>
      </c>
      <c r="U3645" s="68">
        <f>IF(Ações!$S3645=0,Ações!$T3645,IF(Ações!$T3645=0,Ações!$S3645,AVERAGE(Ações!$S3645,Ações!$T3645)))</f>
        <v>-5.57E-2</v>
      </c>
    </row>
    <row r="3646" spans="2:21" ht="15" customHeight="1" x14ac:dyDescent="0.2">
      <c r="B3646" s="63" t="str">
        <f>IFERROR('Dados Status Invest STOCKS'!A3633,"-")</f>
        <v>PINS</v>
      </c>
      <c r="C3646" s="45">
        <f>IFERROR((Ações!$D3646-Ações!$K3646)/Ações!$D3646,0)</f>
        <v>0</v>
      </c>
      <c r="D3646" s="46">
        <f>(Ações!$O3646)/0.06</f>
        <v>0</v>
      </c>
      <c r="E3646" s="47">
        <f>IFERROR((Ações!$F3646-Ações!$K3646)/Ações!$F3646,0)</f>
        <v>-3.3864350342726426</v>
      </c>
      <c r="F3646" s="46">
        <f>IF(OR(Ações!$N3646&lt;0,Ações!$M3646&lt;0),"",(22.5*Ações!$M3646*Ações!$N3646)^0.5)</f>
        <v>7.0923197897443959</v>
      </c>
      <c r="G3646" s="47">
        <f>IFERROR((Ações!$H3646-Ações!$K3646)/Ações!$H3646,0)</f>
        <v>0</v>
      </c>
      <c r="H3646" s="48">
        <f>IFERROR(Ações!$I3646/(Ações!$P3646-Table_1[[#This Row],[CAGR LUCRO 5A]]),0)</f>
        <v>0</v>
      </c>
      <c r="I3646" s="48">
        <f>IF(Ações!$S3646&lt;0,"",Ações!$O3646*(1+Ações!$S3646))</f>
        <v>0</v>
      </c>
      <c r="J3646" s="49">
        <f>IFERROR(IF(Ações!$B3646="","",(VLOOKUP(Table_1[[#This Row],[AÇÕES]],'Dados Status Invest STOCKS'!A3632:AD4247,4)/Table_1[[#This Row],[LPA]]))/100,0)</f>
        <v>1.0751851851851852</v>
      </c>
      <c r="K3646" s="64">
        <f>IFERROR(IF(Ações!$B3646="","",VLOOKUP(Table_1[[#This Row],[AÇÕES]],'Dados Status Invest STOCKS'!A3632:AD4247,2)),0)</f>
        <v>31.11</v>
      </c>
      <c r="L3646" s="65">
        <f>IFERROR(IF(Ações!$B3646="","",VLOOKUP(Table_1[[#This Row],[AÇÕES]],'Dados Status Invest STOCKS'!A3632:AD4247,3)/100),0)</f>
        <v>0</v>
      </c>
      <c r="M3646" s="66">
        <f>IFERROR(IF(Ações!$B3646="","",VLOOKUP(Table_1[[#This Row],[AÇÕES]],'Dados Status Invest STOCKS'!A3632:AD4247,28)),0)</f>
        <v>0.54</v>
      </c>
      <c r="N3646" s="66">
        <f>IFERROR(IF(Ações!$B3646="","",VLOOKUP(Table_1[[#This Row],[AÇÕES]],'Dados Status Invest STOCKS'!A3632:AD4247,27)),0)</f>
        <v>4.1399999999999997</v>
      </c>
      <c r="O3646" s="66">
        <f>IFERROR(IF(Ações!$L3646="","",Ações!$K3646*Ações!$L3646),0)</f>
        <v>0</v>
      </c>
      <c r="P3646" s="67">
        <f t="shared" si="56"/>
        <v>0.06</v>
      </c>
      <c r="Q3646" s="67">
        <f>IFERROR(Ações!$O3646/Ações!$M3646,0)</f>
        <v>0</v>
      </c>
      <c r="R3646" s="67">
        <f>IFERROR(IF(Ações!$B3646="","",VLOOKUP(Table_1[[#This Row],[AÇÕES]],'Dados Status Invest STOCKS'!A3632:AD4247,18)/100),0)</f>
        <v>0.12960000000000002</v>
      </c>
      <c r="S3646" s="65">
        <f>IFERROR(IF(Ações!$B3646="","",VLOOKUP(Table_1[[#This Row],[AÇÕES]],'Dados Status Invest STOCKS'!A3632:AD4247,25)/100),0)</f>
        <v>0</v>
      </c>
      <c r="T3646" s="67">
        <f>(1-Ações!$Q3646)*Ações!$R3646</f>
        <v>0.12960000000000002</v>
      </c>
      <c r="U3646" s="68">
        <f>IF(Ações!$S3646=0,Ações!$T3646,IF(Ações!$T3646=0,Ações!$S3646,AVERAGE(Ações!$S3646,Ações!$T3646)))</f>
        <v>0.12960000000000002</v>
      </c>
    </row>
    <row r="3647" spans="2:21" ht="15" customHeight="1" x14ac:dyDescent="0.2">
      <c r="B3647" s="63" t="str">
        <f>IFERROR('Dados Status Invest STOCKS'!A3634,"-")</f>
        <v>PIPR</v>
      </c>
      <c r="C3647" s="45">
        <f>IFERROR((Ações!$D3647-Ações!$K3647)/Ações!$D3647,0)</f>
        <v>-0.32743362831858419</v>
      </c>
      <c r="D3647" s="46">
        <f>(Ações!$O3647)/0.06</f>
        <v>113.42939999999999</v>
      </c>
      <c r="E3647" s="47">
        <f>IFERROR((Ações!$F3647-Ações!$K3647)/Ações!$F3647,0)</f>
        <v>-0.25920474173423841</v>
      </c>
      <c r="F3647" s="46">
        <f>IF(OR(Ações!$N3647&lt;0,Ações!$M3647&lt;0),"",(22.5*Ações!$M3647*Ações!$N3647)^0.5)</f>
        <v>119.57547093781399</v>
      </c>
      <c r="G3647" s="47">
        <f>IFERROR((Ações!$H3647-Ações!$K3647)/Ações!$H3647,0)</f>
        <v>0</v>
      </c>
      <c r="H3647" s="48">
        <f>IFERROR(Ações!$I3647/(Ações!$P3647-Table_1[[#This Row],[CAGR LUCRO 5A]]),0)</f>
        <v>0</v>
      </c>
      <c r="I3647" s="48" t="str">
        <f>IF(Ações!$S3647&lt;0,"",Ações!$O3647*(1+Ações!$S3647))</f>
        <v/>
      </c>
      <c r="J3647" s="49">
        <f>IFERROR(IF(Ações!$B3647="","",(VLOOKUP(Table_1[[#This Row],[AÇÕES]],'Dados Status Invest STOCKS'!A3633:AD4248,4)/Table_1[[#This Row],[LPA]]))/100,0)</f>
        <v>1.1207937877480588E-2</v>
      </c>
      <c r="K3647" s="64">
        <f>IFERROR(IF(Ações!$B3647="","",VLOOKUP(Table_1[[#This Row],[AÇÕES]],'Dados Status Invest STOCKS'!A3633:AD4248,2)),0)</f>
        <v>150.57</v>
      </c>
      <c r="L3647" s="65">
        <f>IFERROR(IF(Ações!$B3647="","",VLOOKUP(Table_1[[#This Row],[AÇÕES]],'Dados Status Invest STOCKS'!A3633:AD4248,3)/100),0)</f>
        <v>4.5199999999999997E-2</v>
      </c>
      <c r="M3647" s="66">
        <f>IFERROR(IF(Ações!$B3647="","",VLOOKUP(Table_1[[#This Row],[AÇÕES]],'Dados Status Invest STOCKS'!A3633:AD4248,28)),0)</f>
        <v>11.59</v>
      </c>
      <c r="N3647" s="66">
        <f>IFERROR(IF(Ações!$B3647="","",VLOOKUP(Table_1[[#This Row],[AÇÕES]],'Dados Status Invest STOCKS'!A3633:AD4248,27)),0)</f>
        <v>54.83</v>
      </c>
      <c r="O3647" s="66">
        <f>IFERROR(IF(Ações!$L3647="","",Ações!$K3647*Ações!$L3647),0)</f>
        <v>6.805763999999999</v>
      </c>
      <c r="P3647" s="67">
        <f t="shared" si="56"/>
        <v>0.06</v>
      </c>
      <c r="Q3647" s="67">
        <f>IFERROR(Ações!$O3647/Ações!$M3647,0)</f>
        <v>0.58721000862812767</v>
      </c>
      <c r="R3647" s="67">
        <f>IFERROR(IF(Ações!$B3647="","",VLOOKUP(Table_1[[#This Row],[AÇÕES]],'Dados Status Invest STOCKS'!A3633:AD4248,18)/100),0)</f>
        <v>0.21129999999999999</v>
      </c>
      <c r="S3647" s="65">
        <f>IFERROR(IF(Ações!$B3647="","",VLOOKUP(Table_1[[#This Row],[AÇÕES]],'Dados Status Invest STOCKS'!A3633:AD4248,25)/100),0)</f>
        <v>-3.3599999999999998E-2</v>
      </c>
      <c r="T3647" s="67">
        <f>(1-Ações!$Q3647)*Ações!$R3647</f>
        <v>8.722252517687662E-2</v>
      </c>
      <c r="U3647" s="68">
        <f>IF(Ações!$S3647=0,Ações!$T3647,IF(Ações!$T3647=0,Ações!$S3647,AVERAGE(Ações!$S3647,Ações!$T3647)))</f>
        <v>2.6811262588438311E-2</v>
      </c>
    </row>
    <row r="3648" spans="2:21" ht="15" customHeight="1" x14ac:dyDescent="0.2">
      <c r="B3648" s="63" t="str">
        <f>IFERROR('Dados Status Invest STOCKS'!A3635,"-")</f>
        <v>PIRS</v>
      </c>
      <c r="C3648" s="45">
        <f>IFERROR((Ações!$D3648-Ações!$K3648)/Ações!$D3648,0)</f>
        <v>0</v>
      </c>
      <c r="D3648" s="46">
        <f>(Ações!$O3648)/0.06</f>
        <v>0</v>
      </c>
      <c r="E3648" s="47">
        <f>IFERROR((Ações!$F3648-Ações!$K3648)/Ações!$F3648,0)</f>
        <v>0</v>
      </c>
      <c r="F3648" s="46" t="str">
        <f>IF(OR(Ações!$N3648&lt;0,Ações!$M3648&lt;0),"",(22.5*Ações!$M3648*Ações!$N3648)^0.5)</f>
        <v/>
      </c>
      <c r="G3648" s="47">
        <f>IFERROR((Ações!$H3648-Ações!$K3648)/Ações!$H3648,0)</f>
        <v>0</v>
      </c>
      <c r="H3648" s="48">
        <f>IFERROR(Ações!$I3648/(Ações!$P3648-Table_1[[#This Row],[CAGR LUCRO 5A]]),0)</f>
        <v>0</v>
      </c>
      <c r="I3648" s="48">
        <f>IF(Ações!$S3648&lt;0,"",Ações!$O3648*(1+Ações!$S3648))</f>
        <v>0</v>
      </c>
      <c r="J3648" s="49">
        <f>IFERROR(IF(Ações!$B3648="","",(VLOOKUP(Table_1[[#This Row],[AÇÕES]],'Dados Status Invest STOCKS'!A3634:AD4249,4)/Table_1[[#This Row],[LPA]]))/100,0)</f>
        <v>7.1571428571428578E-2</v>
      </c>
      <c r="K3648" s="64">
        <f>IFERROR(IF(Ações!$B3648="","",VLOOKUP(Table_1[[#This Row],[AÇÕES]],'Dados Status Invest STOCKS'!A3634:AD4249,2)),0)</f>
        <v>3.5</v>
      </c>
      <c r="L3648" s="65">
        <f>IFERROR(IF(Ações!$B3648="","",VLOOKUP(Table_1[[#This Row],[AÇÕES]],'Dados Status Invest STOCKS'!A3634:AD4249,3)/100),0)</f>
        <v>0</v>
      </c>
      <c r="M3648" s="66">
        <f>IFERROR(IF(Ações!$B3648="","",VLOOKUP(Table_1[[#This Row],[AÇÕES]],'Dados Status Invest STOCKS'!A3634:AD4249,28)),0)</f>
        <v>-0.7</v>
      </c>
      <c r="N3648" s="66">
        <f>IFERROR(IF(Ações!$B3648="","",VLOOKUP(Table_1[[#This Row],[AÇÕES]],'Dados Status Invest STOCKS'!A3634:AD4249,27)),0)</f>
        <v>0.75</v>
      </c>
      <c r="O3648" s="66">
        <f>IFERROR(IF(Ações!$L3648="","",Ações!$K3648*Ações!$L3648),0)</f>
        <v>0</v>
      </c>
      <c r="P3648" s="67">
        <f t="shared" si="56"/>
        <v>0.06</v>
      </c>
      <c r="Q3648" s="67">
        <f>IFERROR(Ações!$O3648/Ações!$M3648,0)</f>
        <v>0</v>
      </c>
      <c r="R3648" s="67">
        <f>IFERROR(IF(Ações!$B3648="","",VLOOKUP(Table_1[[#This Row],[AÇÕES]],'Dados Status Invest STOCKS'!A3634:AD4249,18)/100),0)</f>
        <v>-0.93969999999999998</v>
      </c>
      <c r="S3648" s="65">
        <f>IFERROR(IF(Ações!$B3648="","",VLOOKUP(Table_1[[#This Row],[AÇÕES]],'Dados Status Invest STOCKS'!A3634:AD4249,25)/100),0)</f>
        <v>0</v>
      </c>
      <c r="T3648" s="67">
        <f>(1-Ações!$Q3648)*Ações!$R3648</f>
        <v>-0.93969999999999998</v>
      </c>
      <c r="U3648" s="68">
        <f>IF(Ações!$S3648=0,Ações!$T3648,IF(Ações!$T3648=0,Ações!$S3648,AVERAGE(Ações!$S3648,Ações!$T3648)))</f>
        <v>-0.93969999999999998</v>
      </c>
    </row>
    <row r="3649" spans="2:21" ht="15" customHeight="1" x14ac:dyDescent="0.2">
      <c r="B3649" s="63" t="str">
        <f>IFERROR('Dados Status Invest STOCKS'!A3636,"-")</f>
        <v>PIXY</v>
      </c>
      <c r="C3649" s="45">
        <f>IFERROR((Ações!$D3649-Ações!$K3649)/Ações!$D3649,0)</f>
        <v>0</v>
      </c>
      <c r="D3649" s="46">
        <f>(Ações!$O3649)/0.06</f>
        <v>0</v>
      </c>
      <c r="E3649" s="47">
        <f>IFERROR((Ações!$F3649-Ações!$K3649)/Ações!$F3649,0)</f>
        <v>0</v>
      </c>
      <c r="F3649" s="46" t="str">
        <f>IF(OR(Ações!$N3649&lt;0,Ações!$M3649&lt;0),"",(22.5*Ações!$M3649*Ações!$N3649)^0.5)</f>
        <v/>
      </c>
      <c r="G3649" s="47">
        <f>IFERROR((Ações!$H3649-Ações!$K3649)/Ações!$H3649,0)</f>
        <v>0</v>
      </c>
      <c r="H3649" s="48">
        <f>IFERROR(Ações!$I3649/(Ações!$P3649-Table_1[[#This Row],[CAGR LUCRO 5A]]),0)</f>
        <v>0</v>
      </c>
      <c r="I3649" s="48">
        <f>IF(Ações!$S3649&lt;0,"",Ações!$O3649*(1+Ações!$S3649))</f>
        <v>0</v>
      </c>
      <c r="J3649" s="49">
        <f>IFERROR(IF(Ações!$B3649="","",(VLOOKUP(Table_1[[#This Row],[AÇÕES]],'Dados Status Invest STOCKS'!A3635:AD4250,4)/Table_1[[#This Row],[LPA]]))/100,0)</f>
        <v>1.4363636363636363E-2</v>
      </c>
      <c r="K3649" s="64">
        <f>IFERROR(IF(Ações!$B3649="","",VLOOKUP(Table_1[[#This Row],[AÇÕES]],'Dados Status Invest STOCKS'!A3635:AD4250,2)),0)</f>
        <v>1.72</v>
      </c>
      <c r="L3649" s="65">
        <f>IFERROR(IF(Ações!$B3649="","",VLOOKUP(Table_1[[#This Row],[AÇÕES]],'Dados Status Invest STOCKS'!A3635:AD4250,3)/100),0)</f>
        <v>0</v>
      </c>
      <c r="M3649" s="66">
        <f>IFERROR(IF(Ações!$B3649="","",VLOOKUP(Table_1[[#This Row],[AÇÕES]],'Dados Status Invest STOCKS'!A3635:AD4250,28)),0)</f>
        <v>-1.1000000000000001</v>
      </c>
      <c r="N3649" s="66">
        <f>IFERROR(IF(Ações!$B3649="","",VLOOKUP(Table_1[[#This Row],[AÇÕES]],'Dados Status Invest STOCKS'!A3635:AD4250,27)),0)</f>
        <v>-0.59</v>
      </c>
      <c r="O3649" s="66">
        <f>IFERROR(IF(Ações!$L3649="","",Ações!$K3649*Ações!$L3649),0)</f>
        <v>0</v>
      </c>
      <c r="P3649" s="67">
        <f t="shared" si="56"/>
        <v>0.06</v>
      </c>
      <c r="Q3649" s="67">
        <f>IFERROR(Ações!$O3649/Ações!$M3649,0)</f>
        <v>0</v>
      </c>
      <c r="R3649" s="67">
        <f>IFERROR(IF(Ações!$B3649="","",VLOOKUP(Table_1[[#This Row],[AÇÕES]],'Dados Status Invest STOCKS'!A3635:AD4250,18)/100),0)</f>
        <v>-1.8532</v>
      </c>
      <c r="S3649" s="65">
        <f>IFERROR(IF(Ações!$B3649="","",VLOOKUP(Table_1[[#This Row],[AÇÕES]],'Dados Status Invest STOCKS'!A3635:AD4250,25)/100),0)</f>
        <v>0</v>
      </c>
      <c r="T3649" s="67">
        <f>(1-Ações!$Q3649)*Ações!$R3649</f>
        <v>-1.8532</v>
      </c>
      <c r="U3649" s="68">
        <f>IF(Ações!$S3649=0,Ações!$T3649,IF(Ações!$T3649=0,Ações!$S3649,AVERAGE(Ações!$S3649,Ações!$T3649)))</f>
        <v>-1.8532</v>
      </c>
    </row>
    <row r="3650" spans="2:21" ht="15" customHeight="1" x14ac:dyDescent="0.2">
      <c r="B3650" s="63" t="str">
        <f>IFERROR('Dados Status Invest STOCKS'!A3637,"-")</f>
        <v>PJT</v>
      </c>
      <c r="C3650" s="45">
        <f>IFERROR((Ações!$D3650-Ações!$K3650)/Ações!$D3650,0)</f>
        <v>-0.24223602484472034</v>
      </c>
      <c r="D3650" s="46">
        <f>(Ações!$O3650)/0.06</f>
        <v>53.299050000000001</v>
      </c>
      <c r="E3650" s="47">
        <f>IFERROR((Ações!$F3650-Ações!$K3650)/Ações!$F3650,0)</f>
        <v>-2.5412544380167832</v>
      </c>
      <c r="F3650" s="46">
        <f>IF(OR(Ações!$N3650&lt;0,Ações!$M3650&lt;0),"",(22.5*Ações!$M3650*Ações!$N3650)^0.5)</f>
        <v>18.696764425964187</v>
      </c>
      <c r="G3650" s="47">
        <f>IFERROR((Ações!$H3650-Ações!$K3650)/Ações!$H3650,0)</f>
        <v>9.0212188998295257</v>
      </c>
      <c r="H3650" s="48">
        <f>IFERROR(Ações!$I3650/(Ações!$P3650-Table_1[[#This Row],[CAGR LUCRO 5A]]),0)</f>
        <v>-8.2543564546539354</v>
      </c>
      <c r="I3650" s="48">
        <f>IF(Ações!$S3650&lt;0,"",Ações!$O3650*(1+Ações!$S3650))</f>
        <v>5.5337205671999996</v>
      </c>
      <c r="J3650" s="49">
        <f>IFERROR(IF(Ações!$B3650="","",(VLOOKUP(Table_1[[#This Row],[AÇÕES]],'Dados Status Invest STOCKS'!A3636:AD4251,4)/Table_1[[#This Row],[LPA]]))/100,0)</f>
        <v>2.8285123966942147E-2</v>
      </c>
      <c r="K3650" s="64">
        <f>IFERROR(IF(Ações!$B3650="","",VLOOKUP(Table_1[[#This Row],[AÇÕES]],'Dados Status Invest STOCKS'!A3636:AD4251,2)),0)</f>
        <v>66.209999999999994</v>
      </c>
      <c r="L3650" s="65">
        <f>IFERROR(IF(Ações!$B3650="","",VLOOKUP(Table_1[[#This Row],[AÇÕES]],'Dados Status Invest STOCKS'!A3636:AD4251,3)/100),0)</f>
        <v>4.8300000000000003E-2</v>
      </c>
      <c r="M3650" s="66">
        <f>IFERROR(IF(Ações!$B3650="","",VLOOKUP(Table_1[[#This Row],[AÇÕES]],'Dados Status Invest STOCKS'!A3636:AD4251,28)),0)</f>
        <v>4.84</v>
      </c>
      <c r="N3650" s="66">
        <f>IFERROR(IF(Ações!$B3650="","",VLOOKUP(Table_1[[#This Row],[AÇÕES]],'Dados Status Invest STOCKS'!A3636:AD4251,27)),0)</f>
        <v>3.21</v>
      </c>
      <c r="O3650" s="66">
        <f>IFERROR(IF(Ações!$L3650="","",Ações!$K3650*Ações!$L3650),0)</f>
        <v>3.197943</v>
      </c>
      <c r="P3650" s="67">
        <f t="shared" si="56"/>
        <v>0.06</v>
      </c>
      <c r="Q3650" s="67">
        <f>IFERROR(Ações!$O3650/Ações!$M3650,0)</f>
        <v>0.66073202479338844</v>
      </c>
      <c r="R3650" s="67">
        <f>IFERROR(IF(Ações!$B3650="","",VLOOKUP(Table_1[[#This Row],[AÇÕES]],'Dados Status Invest STOCKS'!A3636:AD4251,18)/100),0)</f>
        <v>1.5074000000000001</v>
      </c>
      <c r="S3650" s="65">
        <f>IFERROR(IF(Ações!$B3650="","",VLOOKUP(Table_1[[#This Row],[AÇÕES]],'Dados Status Invest STOCKS'!A3636:AD4251,25)/100),0)</f>
        <v>0.73040000000000005</v>
      </c>
      <c r="T3650" s="67">
        <f>(1-Ações!$Q3650)*Ações!$R3650</f>
        <v>0.51141254582644624</v>
      </c>
      <c r="U3650" s="68">
        <f>IF(Ações!$S3650=0,Ações!$T3650,IF(Ações!$T3650=0,Ações!$S3650,AVERAGE(Ações!$S3650,Ações!$T3650)))</f>
        <v>0.62090627291322309</v>
      </c>
    </row>
    <row r="3651" spans="2:21" ht="15" customHeight="1" x14ac:dyDescent="0.2">
      <c r="B3651" s="63" t="str">
        <f>IFERROR('Dados Status Invest STOCKS'!A3638,"-")</f>
        <v>PKBK</v>
      </c>
      <c r="C3651" s="45">
        <f>IFERROR((Ações!$D3651-Ações!$K3651)/Ações!$D3651,0)</f>
        <v>-0.79640718562874269</v>
      </c>
      <c r="D3651" s="46">
        <f>(Ações!$O3651)/0.06</f>
        <v>13.337733333333333</v>
      </c>
      <c r="E3651" s="47">
        <f>IFERROR((Ações!$F3651-Ações!$K3651)/Ações!$F3651,0)</f>
        <v>0.35563628405658992</v>
      </c>
      <c r="F3651" s="46">
        <f>IF(OR(Ações!$N3651&lt;0,Ações!$M3651&lt;0),"",(22.5*Ações!$M3651*Ações!$N3651)^0.5)</f>
        <v>37.183968319693903</v>
      </c>
      <c r="G3651" s="47">
        <f>IFERROR((Ações!$H3651-Ações!$K3651)/Ações!$H3651,0)</f>
        <v>5.4530277703507215</v>
      </c>
      <c r="H3651" s="48">
        <f>IFERROR(Ações!$I3651/(Ações!$P3651-Table_1[[#This Row],[CAGR LUCRO 5A]]),0)</f>
        <v>-5.3806087084233267</v>
      </c>
      <c r="I3651" s="48">
        <f>IF(Ações!$S3651&lt;0,"",Ações!$O3651*(1+Ações!$S3651))</f>
        <v>0.99648873280000005</v>
      </c>
      <c r="J3651" s="49">
        <f>IFERROR(IF(Ações!$B3651="","",(VLOOKUP(Table_1[[#This Row],[AÇÕES]],'Dados Status Invest STOCKS'!A3637:AD4252,4)/Table_1[[#This Row],[LPA]]))/100,0)</f>
        <v>2.2546012269938652E-2</v>
      </c>
      <c r="K3651" s="64">
        <f>IFERROR(IF(Ações!$B3651="","",VLOOKUP(Table_1[[#This Row],[AÇÕES]],'Dados Status Invest STOCKS'!A3637:AD4252,2)),0)</f>
        <v>23.96</v>
      </c>
      <c r="L3651" s="65">
        <f>IFERROR(IF(Ações!$B3651="","",VLOOKUP(Table_1[[#This Row],[AÇÕES]],'Dados Status Invest STOCKS'!A3637:AD4252,3)/100),0)</f>
        <v>3.3399999999999999E-2</v>
      </c>
      <c r="M3651" s="66">
        <f>IFERROR(IF(Ações!$B3651="","",VLOOKUP(Table_1[[#This Row],[AÇÕES]],'Dados Status Invest STOCKS'!A3637:AD4252,28)),0)</f>
        <v>3.26</v>
      </c>
      <c r="N3651" s="66">
        <f>IFERROR(IF(Ações!$B3651="","",VLOOKUP(Table_1[[#This Row],[AÇÕES]],'Dados Status Invest STOCKS'!A3637:AD4252,27)),0)</f>
        <v>18.850000000000001</v>
      </c>
      <c r="O3651" s="66">
        <f>IFERROR(IF(Ações!$L3651="","",Ações!$K3651*Ações!$L3651),0)</f>
        <v>0.80026399999999998</v>
      </c>
      <c r="P3651" s="67">
        <f t="shared" si="56"/>
        <v>0.06</v>
      </c>
      <c r="Q3651" s="67">
        <f>IFERROR(Ações!$O3651/Ações!$M3651,0)</f>
        <v>0.24547975460122701</v>
      </c>
      <c r="R3651" s="67">
        <f>IFERROR(IF(Ações!$B3651="","",VLOOKUP(Table_1[[#This Row],[AÇÕES]],'Dados Status Invest STOCKS'!A3637:AD4252,18)/100),0)</f>
        <v>0.17300000000000001</v>
      </c>
      <c r="S3651" s="65">
        <f>IFERROR(IF(Ações!$B3651="","",VLOOKUP(Table_1[[#This Row],[AÇÕES]],'Dados Status Invest STOCKS'!A3637:AD4252,25)/100),0)</f>
        <v>0.2452</v>
      </c>
      <c r="T3651" s="67">
        <f>(1-Ações!$Q3651)*Ações!$R3651</f>
        <v>0.13053200245398772</v>
      </c>
      <c r="U3651" s="68">
        <f>IF(Ações!$S3651=0,Ações!$T3651,IF(Ações!$T3651=0,Ações!$S3651,AVERAGE(Ações!$S3651,Ações!$T3651)))</f>
        <v>0.18786600122699387</v>
      </c>
    </row>
    <row r="3652" spans="2:21" ht="15" customHeight="1" x14ac:dyDescent="0.2">
      <c r="B3652" s="63" t="str">
        <f>IFERROR('Dados Status Invest STOCKS'!A3639,"-")</f>
        <v>PKE</v>
      </c>
      <c r="C3652" s="45">
        <f>IFERROR((Ações!$D3652-Ações!$K3652)/Ações!$D3652,0)</f>
        <v>-0.99335548172757482</v>
      </c>
      <c r="D3652" s="46">
        <f>(Ações!$O3652)/0.06</f>
        <v>6.6571166666666661</v>
      </c>
      <c r="E3652" s="47">
        <f>IFERROR((Ações!$F3652-Ações!$K3652)/Ações!$F3652,0)</f>
        <v>-0.77813914505527992</v>
      </c>
      <c r="F3652" s="46">
        <f>IF(OR(Ações!$N3652&lt;0,Ações!$M3652&lt;0),"",(22.5*Ações!$M3652*Ações!$N3652)^0.5)</f>
        <v>7.4628580316122859</v>
      </c>
      <c r="G3652" s="47">
        <f>IFERROR((Ações!$H3652-Ações!$K3652)/Ações!$H3652,0)</f>
        <v>0</v>
      </c>
      <c r="H3652" s="48">
        <f>IFERROR(Ações!$I3652/(Ações!$P3652-Table_1[[#This Row],[CAGR LUCRO 5A]]),0)</f>
        <v>0</v>
      </c>
      <c r="I3652" s="48" t="str">
        <f>IF(Ações!$S3652&lt;0,"",Ações!$O3652*(1+Ações!$S3652))</f>
        <v/>
      </c>
      <c r="J3652" s="49">
        <f>IFERROR(IF(Ações!$B3652="","",(VLOOKUP(Table_1[[#This Row],[AÇÕES]],'Dados Status Invest STOCKS'!A3638:AD4253,4)/Table_1[[#This Row],[LPA]]))/100,0)</f>
        <v>0.97324324324324318</v>
      </c>
      <c r="K3652" s="64">
        <f>IFERROR(IF(Ações!$B3652="","",VLOOKUP(Table_1[[#This Row],[AÇÕES]],'Dados Status Invest STOCKS'!A3638:AD4253,2)),0)</f>
        <v>13.27</v>
      </c>
      <c r="L3652" s="65">
        <f>IFERROR(IF(Ações!$B3652="","",VLOOKUP(Table_1[[#This Row],[AÇÕES]],'Dados Status Invest STOCKS'!A3638:AD4253,3)/100),0)</f>
        <v>3.0099999999999998E-2</v>
      </c>
      <c r="M3652" s="66">
        <f>IFERROR(IF(Ações!$B3652="","",VLOOKUP(Table_1[[#This Row],[AÇÕES]],'Dados Status Invest STOCKS'!A3638:AD4253,28)),0)</f>
        <v>0.37</v>
      </c>
      <c r="N3652" s="66">
        <f>IFERROR(IF(Ações!$B3652="","",VLOOKUP(Table_1[[#This Row],[AÇÕES]],'Dados Status Invest STOCKS'!A3638:AD4253,27)),0)</f>
        <v>6.69</v>
      </c>
      <c r="O3652" s="66">
        <f>IFERROR(IF(Ações!$L3652="","",Ações!$K3652*Ações!$L3652),0)</f>
        <v>0.39942699999999998</v>
      </c>
      <c r="P3652" s="67">
        <f t="shared" si="56"/>
        <v>0.06</v>
      </c>
      <c r="Q3652" s="67">
        <f>IFERROR(Ações!$O3652/Ações!$M3652,0)</f>
        <v>1.0795324324324325</v>
      </c>
      <c r="R3652" s="67">
        <f>IFERROR(IF(Ações!$B3652="","",VLOOKUP(Table_1[[#This Row],[AÇÕES]],'Dados Status Invest STOCKS'!A3638:AD4253,18)/100),0)</f>
        <v>5.5099999999999996E-2</v>
      </c>
      <c r="S3652" s="65">
        <f>IFERROR(IF(Ações!$B3652="","",VLOOKUP(Table_1[[#This Row],[AÇÕES]],'Dados Status Invest STOCKS'!A3638:AD4253,25)/100),0)</f>
        <v>-0.23050000000000001</v>
      </c>
      <c r="T3652" s="67">
        <f>(1-Ações!$Q3652)*Ações!$R3652</f>
        <v>-4.3822370270270288E-3</v>
      </c>
      <c r="U3652" s="68">
        <f>IF(Ações!$S3652=0,Ações!$T3652,IF(Ações!$T3652=0,Ações!$S3652,AVERAGE(Ações!$S3652,Ações!$T3652)))</f>
        <v>-0.11744111851351352</v>
      </c>
    </row>
    <row r="3653" spans="2:21" ht="15" customHeight="1" x14ac:dyDescent="0.2">
      <c r="B3653" s="63" t="str">
        <f>IFERROR('Dados Status Invest STOCKS'!A3640,"-")</f>
        <v>PKG</v>
      </c>
      <c r="C3653" s="45">
        <f>IFERROR((Ações!$D3653-Ações!$K3653)/Ações!$D3653,0)</f>
        <v>-1.0477815699658699</v>
      </c>
      <c r="D3653" s="46">
        <f>(Ações!$O3653)/0.06</f>
        <v>66.691683333333344</v>
      </c>
      <c r="E3653" s="47">
        <f>IFERROR((Ações!$F3653-Ações!$K3653)/Ações!$F3653,0)</f>
        <v>-0.66404970633843174</v>
      </c>
      <c r="F3653" s="46">
        <f>IF(OR(Ações!$N3653&lt;0,Ações!$M3653&lt;0),"",(22.5*Ações!$M3653*Ações!$N3653)^0.5)</f>
        <v>82.070865719815586</v>
      </c>
      <c r="G3653" s="47">
        <f>IFERROR((Ações!$H3653-Ações!$K3653)/Ações!$H3653,0)</f>
        <v>-0.57293659852965761</v>
      </c>
      <c r="H3653" s="48">
        <f>IFERROR(Ações!$I3653/(Ações!$P3653-Table_1[[#This Row],[CAGR LUCRO 5A]]),0)</f>
        <v>86.824860027837275</v>
      </c>
      <c r="I3653" s="48">
        <f>IF(Ações!$S3653&lt;0,"",Ações!$O3653*(1+Ações!$S3653))</f>
        <v>4.0547209633000003</v>
      </c>
      <c r="J3653" s="49">
        <f>IFERROR(IF(Ações!$B3653="","",(VLOOKUP(Table_1[[#This Row],[AÇÕES]],'Dados Status Invest STOCKS'!A3639:AD4254,4)/Table_1[[#This Row],[LPA]]))/100,0)</f>
        <v>2.2005076142131982E-2</v>
      </c>
      <c r="K3653" s="64">
        <f>IFERROR(IF(Ações!$B3653="","",VLOOKUP(Table_1[[#This Row],[AÇÕES]],'Dados Status Invest STOCKS'!A3639:AD4254,2)),0)</f>
        <v>136.57</v>
      </c>
      <c r="L3653" s="65">
        <f>IFERROR(IF(Ações!$B3653="","",VLOOKUP(Table_1[[#This Row],[AÇÕES]],'Dados Status Invest STOCKS'!A3639:AD4254,3)/100),0)</f>
        <v>2.9300000000000003E-2</v>
      </c>
      <c r="M3653" s="66">
        <f>IFERROR(IF(Ações!$B3653="","",VLOOKUP(Table_1[[#This Row],[AÇÕES]],'Dados Status Invest STOCKS'!A3639:AD4254,28)),0)</f>
        <v>7.88</v>
      </c>
      <c r="N3653" s="66">
        <f>IFERROR(IF(Ações!$B3653="","",VLOOKUP(Table_1[[#This Row],[AÇÕES]],'Dados Status Invest STOCKS'!A3639:AD4254,27)),0)</f>
        <v>37.99</v>
      </c>
      <c r="O3653" s="66">
        <f>IFERROR(IF(Ações!$L3653="","",Ações!$K3653*Ações!$L3653),0)</f>
        <v>4.0015010000000002</v>
      </c>
      <c r="P3653" s="67">
        <f t="shared" si="56"/>
        <v>0.06</v>
      </c>
      <c r="Q3653" s="67">
        <f>IFERROR(Ações!$O3653/Ações!$M3653,0)</f>
        <v>0.50780469543147211</v>
      </c>
      <c r="R3653" s="67">
        <f>IFERROR(IF(Ações!$B3653="","",VLOOKUP(Table_1[[#This Row],[AÇÕES]],'Dados Status Invest STOCKS'!A3639:AD4254,18)/100),0)</f>
        <v>0.20739999999999997</v>
      </c>
      <c r="S3653" s="65">
        <f>IFERROR(IF(Ações!$B3653="","",VLOOKUP(Table_1[[#This Row],[AÇÕES]],'Dados Status Invest STOCKS'!A3639:AD4254,25)/100),0)</f>
        <v>1.3300000000000001E-2</v>
      </c>
      <c r="T3653" s="67">
        <f>(1-Ações!$Q3653)*Ações!$R3653</f>
        <v>0.10208130616751267</v>
      </c>
      <c r="U3653" s="68">
        <f>IF(Ações!$S3653=0,Ações!$T3653,IF(Ações!$T3653=0,Ações!$S3653,AVERAGE(Ações!$S3653,Ações!$T3653)))</f>
        <v>5.7690653083756337E-2</v>
      </c>
    </row>
    <row r="3654" spans="2:21" ht="15" customHeight="1" x14ac:dyDescent="0.2">
      <c r="B3654" s="63" t="str">
        <f>IFERROR('Dados Status Invest STOCKS'!A3641,"-")</f>
        <v>PKI</v>
      </c>
      <c r="C3654" s="45">
        <f>IFERROR((Ações!$D3654-Ações!$K3654)/Ações!$D3654,0)</f>
        <v>-36.499999999999993</v>
      </c>
      <c r="D3654" s="46">
        <f>(Ações!$O3654)/0.06</f>
        <v>4.6429333333333345</v>
      </c>
      <c r="E3654" s="47">
        <f>IFERROR((Ações!$F3654-Ações!$K3654)/Ações!$F3654,0)</f>
        <v>-1.068678602505404</v>
      </c>
      <c r="F3654" s="46">
        <f>IF(OR(Ações!$N3654&lt;0,Ações!$M3654&lt;0),"",(22.5*Ações!$M3654*Ações!$N3654)^0.5)</f>
        <v>84.164838263968647</v>
      </c>
      <c r="G3654" s="47">
        <f>IFERROR((Ações!$H3654-Ações!$K3654)/Ações!$H3654,0)</f>
        <v>108.13866958492925</v>
      </c>
      <c r="H3654" s="48">
        <f>IFERROR(Ações!$I3654/(Ações!$P3654-Table_1[[#This Row],[CAGR LUCRO 5A]]),0)</f>
        <v>-1.6250901814865484</v>
      </c>
      <c r="I3654" s="48">
        <f>IF(Ações!$S3654&lt;0,"",Ações!$O3654*(1+Ações!$S3654))</f>
        <v>0.35638227680000006</v>
      </c>
      <c r="J3654" s="49">
        <f>IFERROR(IF(Ações!$B3654="","",(VLOOKUP(Table_1[[#This Row],[AÇÕES]],'Dados Status Invest STOCKS'!A3640:AD4255,4)/Table_1[[#This Row],[LPA]]))/100,0)</f>
        <v>1.9829242262540021E-2</v>
      </c>
      <c r="K3654" s="64">
        <f>IFERROR(IF(Ações!$B3654="","",VLOOKUP(Table_1[[#This Row],[AÇÕES]],'Dados Status Invest STOCKS'!A3640:AD4255,2)),0)</f>
        <v>174.11</v>
      </c>
      <c r="L3654" s="65">
        <f>IFERROR(IF(Ações!$B3654="","",VLOOKUP(Table_1[[#This Row],[AÇÕES]],'Dados Status Invest STOCKS'!A3640:AD4255,3)/100),0)</f>
        <v>1.6000000000000001E-3</v>
      </c>
      <c r="M3654" s="66">
        <f>IFERROR(IF(Ações!$B3654="","",VLOOKUP(Table_1[[#This Row],[AÇÕES]],'Dados Status Invest STOCKS'!A3640:AD4255,28)),0)</f>
        <v>9.3699999999999992</v>
      </c>
      <c r="N3654" s="66">
        <f>IFERROR(IF(Ações!$B3654="","",VLOOKUP(Table_1[[#This Row],[AÇÕES]],'Dados Status Invest STOCKS'!A3640:AD4255,27)),0)</f>
        <v>33.6</v>
      </c>
      <c r="O3654" s="66">
        <f>IFERROR(IF(Ações!$L3654="","",Ações!$K3654*Ações!$L3654),0)</f>
        <v>0.27857600000000005</v>
      </c>
      <c r="P3654" s="67">
        <f t="shared" si="56"/>
        <v>0.06</v>
      </c>
      <c r="Q3654" s="67">
        <f>IFERROR(Ações!$O3654/Ações!$M3654,0)</f>
        <v>2.9730629669156891E-2</v>
      </c>
      <c r="R3654" s="67">
        <f>IFERROR(IF(Ações!$B3654="","",VLOOKUP(Table_1[[#This Row],[AÇÕES]],'Dados Status Invest STOCKS'!A3640:AD4255,18)/100),0)</f>
        <v>0.27889999999999998</v>
      </c>
      <c r="S3654" s="65">
        <f>IFERROR(IF(Ações!$B3654="","",VLOOKUP(Table_1[[#This Row],[AÇÕES]],'Dados Status Invest STOCKS'!A3640:AD4255,25)/100),0)</f>
        <v>0.27929999999999999</v>
      </c>
      <c r="T3654" s="67">
        <f>(1-Ações!$Q3654)*Ações!$R3654</f>
        <v>0.27060812738527212</v>
      </c>
      <c r="U3654" s="68">
        <f>IF(Ações!$S3654=0,Ações!$T3654,IF(Ações!$T3654=0,Ações!$S3654,AVERAGE(Ações!$S3654,Ações!$T3654)))</f>
        <v>0.27495406369263609</v>
      </c>
    </row>
    <row r="3655" spans="2:21" ht="15" customHeight="1" x14ac:dyDescent="0.2">
      <c r="B3655" s="63" t="str">
        <f>IFERROR('Dados Status Invest STOCKS'!A3642,"-")</f>
        <v>PKOH</v>
      </c>
      <c r="C3655" s="45">
        <f>IFERROR((Ações!$D3655-Ações!$K3655)/Ações!$D3655,0)</f>
        <v>-1.4489795918367341</v>
      </c>
      <c r="D3655" s="46">
        <f>(Ações!$O3655)/0.06</f>
        <v>8.3422500000000017</v>
      </c>
      <c r="E3655" s="47">
        <f>IFERROR((Ações!$F3655-Ações!$K3655)/Ações!$F3655,0)</f>
        <v>0</v>
      </c>
      <c r="F3655" s="46" t="str">
        <f>IF(OR(Ações!$N3655&lt;0,Ações!$M3655&lt;0),"",(22.5*Ações!$M3655*Ações!$N3655)^0.5)</f>
        <v/>
      </c>
      <c r="G3655" s="47">
        <f>IFERROR((Ações!$H3655-Ações!$K3655)/Ações!$H3655,0)</f>
        <v>-1.4489795918367341</v>
      </c>
      <c r="H3655" s="48">
        <f>IFERROR(Ações!$I3655/(Ações!$P3655-Table_1[[#This Row],[CAGR LUCRO 5A]]),0)</f>
        <v>8.3422500000000017</v>
      </c>
      <c r="I3655" s="48">
        <f>IF(Ações!$S3655&lt;0,"",Ações!$O3655*(1+Ações!$S3655))</f>
        <v>0.50053500000000006</v>
      </c>
      <c r="J3655" s="49">
        <f>IFERROR(IF(Ações!$B3655="","",(VLOOKUP(Table_1[[#This Row],[AÇÕES]],'Dados Status Invest STOCKS'!A3641:AD4256,4)/Table_1[[#This Row],[LPA]]))/100,0)</f>
        <v>16.715454545454545</v>
      </c>
      <c r="K3655" s="64">
        <f>IFERROR(IF(Ações!$B3655="","",VLOOKUP(Table_1[[#This Row],[AÇÕES]],'Dados Status Invest STOCKS'!A3641:AD4256,2)),0)</f>
        <v>20.43</v>
      </c>
      <c r="L3655" s="65">
        <f>IFERROR(IF(Ações!$B3655="","",VLOOKUP(Table_1[[#This Row],[AÇÕES]],'Dados Status Invest STOCKS'!A3641:AD4256,3)/100),0)</f>
        <v>2.4500000000000001E-2</v>
      </c>
      <c r="M3655" s="66">
        <f>IFERROR(IF(Ações!$B3655="","",VLOOKUP(Table_1[[#This Row],[AÇÕES]],'Dados Status Invest STOCKS'!A3641:AD4256,28)),0)</f>
        <v>-0.11</v>
      </c>
      <c r="N3655" s="66">
        <f>IFERROR(IF(Ações!$B3655="","",VLOOKUP(Table_1[[#This Row],[AÇÕES]],'Dados Status Invest STOCKS'!A3641:AD4256,27)),0)</f>
        <v>25.84</v>
      </c>
      <c r="O3655" s="66">
        <f>IFERROR(IF(Ações!$L3655="","",Ações!$K3655*Ações!$L3655),0)</f>
        <v>0.50053500000000006</v>
      </c>
      <c r="P3655" s="67">
        <f t="shared" si="56"/>
        <v>0.06</v>
      </c>
      <c r="Q3655" s="67">
        <f>IFERROR(Ações!$O3655/Ações!$M3655,0)</f>
        <v>-4.5503181818181826</v>
      </c>
      <c r="R3655" s="67">
        <f>IFERROR(IF(Ações!$B3655="","",VLOOKUP(Table_1[[#This Row],[AÇÕES]],'Dados Status Invest STOCKS'!A3641:AD4256,18)/100),0)</f>
        <v>-4.3E-3</v>
      </c>
      <c r="S3655" s="65">
        <f>IFERROR(IF(Ações!$B3655="","",VLOOKUP(Table_1[[#This Row],[AÇÕES]],'Dados Status Invest STOCKS'!A3641:AD4256,25)/100),0)</f>
        <v>0</v>
      </c>
      <c r="T3655" s="67">
        <f>(1-Ações!$Q3655)*Ações!$R3655</f>
        <v>-2.3866368181818184E-2</v>
      </c>
      <c r="U3655" s="68">
        <f>IF(Ações!$S3655=0,Ações!$T3655,IF(Ações!$T3655=0,Ações!$S3655,AVERAGE(Ações!$S3655,Ações!$T3655)))</f>
        <v>-2.3866368181818184E-2</v>
      </c>
    </row>
    <row r="3656" spans="2:21" ht="15" customHeight="1" x14ac:dyDescent="0.2">
      <c r="B3656" s="63" t="str">
        <f>IFERROR('Dados Status Invest STOCKS'!A3643,"-")</f>
        <v>PKX</v>
      </c>
      <c r="C3656" s="45">
        <f>IFERROR((Ações!$D3656-Ações!$K3656)/Ações!$D3656,0)</f>
        <v>-0.1881188118811882</v>
      </c>
      <c r="D3656" s="46">
        <f>(Ações!$O3656)/0.06</f>
        <v>47.798249999999996</v>
      </c>
      <c r="E3656" s="47">
        <f>IFERROR((Ações!$F3656-Ações!$K3656)/Ações!$F3656,0)</f>
        <v>0.70692863343969414</v>
      </c>
      <c r="F3656" s="46">
        <f>IF(OR(Ações!$N3656&lt;0,Ações!$M3656&lt;0),"",(22.5*Ações!$M3656*Ações!$N3656)^0.5)</f>
        <v>193.77532737683609</v>
      </c>
      <c r="G3656" s="47">
        <f>IFERROR((Ações!$H3656-Ações!$K3656)/Ações!$H3656,0)</f>
        <v>8.05753635472837</v>
      </c>
      <c r="H3656" s="48">
        <f>IFERROR(Ações!$I3656/(Ações!$P3656-Table_1[[#This Row],[CAGR LUCRO 5A]]),0)</f>
        <v>-8.0467173168654167</v>
      </c>
      <c r="I3656" s="48">
        <f>IF(Ações!$S3656&lt;0,"",Ações!$O3656*(1+Ações!$S3656))</f>
        <v>4.7234230649999995</v>
      </c>
      <c r="J3656" s="49">
        <f>IFERROR(IF(Ações!$B3656="","",(VLOOKUP(Table_1[[#This Row],[AÇÕES]],'Dados Status Invest STOCKS'!A3642:AD4257,4)/Table_1[[#This Row],[LPA]]))/100,0)</f>
        <v>4.6690843155031735E-3</v>
      </c>
      <c r="K3656" s="64">
        <f>IFERROR(IF(Ações!$B3656="","",VLOOKUP(Table_1[[#This Row],[AÇÕES]],'Dados Status Invest STOCKS'!A3642:AD4257,2)),0)</f>
        <v>56.79</v>
      </c>
      <c r="L3656" s="65">
        <f>IFERROR(IF(Ações!$B3656="","",VLOOKUP(Table_1[[#This Row],[AÇÕES]],'Dados Status Invest STOCKS'!A3642:AD4257,3)/100),0)</f>
        <v>5.0499999999999996E-2</v>
      </c>
      <c r="M3656" s="66">
        <f>IFERROR(IF(Ações!$B3656="","",VLOOKUP(Table_1[[#This Row],[AÇÕES]],'Dados Status Invest STOCKS'!A3642:AD4257,28)),0)</f>
        <v>11.03</v>
      </c>
      <c r="N3656" s="66">
        <f>IFERROR(IF(Ações!$B3656="","",VLOOKUP(Table_1[[#This Row],[AÇÕES]],'Dados Status Invest STOCKS'!A3642:AD4257,27)),0)</f>
        <v>151.30000000000001</v>
      </c>
      <c r="O3656" s="66">
        <f>IFERROR(IF(Ações!$L3656="","",Ações!$K3656*Ações!$L3656),0)</f>
        <v>2.8678949999999999</v>
      </c>
      <c r="P3656" s="67">
        <f t="shared" si="56"/>
        <v>0.06</v>
      </c>
      <c r="Q3656" s="67">
        <f>IFERROR(Ações!$O3656/Ações!$M3656,0)</f>
        <v>0.26000861287398008</v>
      </c>
      <c r="R3656" s="67">
        <f>IFERROR(IF(Ações!$B3656="","",VLOOKUP(Table_1[[#This Row],[AÇÕES]],'Dados Status Invest STOCKS'!A3642:AD4257,18)/100),0)</f>
        <v>7.2900000000000006E-2</v>
      </c>
      <c r="S3656" s="65">
        <f>IFERROR(IF(Ações!$B3656="","",VLOOKUP(Table_1[[#This Row],[AÇÕES]],'Dados Status Invest STOCKS'!A3642:AD4257,25)/100),0)</f>
        <v>0.64700000000000002</v>
      </c>
      <c r="T3656" s="67">
        <f>(1-Ações!$Q3656)*Ações!$R3656</f>
        <v>5.3945372121486861E-2</v>
      </c>
      <c r="U3656" s="68">
        <f>IF(Ações!$S3656=0,Ações!$T3656,IF(Ações!$T3656=0,Ações!$S3656,AVERAGE(Ações!$S3656,Ações!$T3656)))</f>
        <v>0.35047268606074344</v>
      </c>
    </row>
    <row r="3657" spans="2:21" ht="15" customHeight="1" x14ac:dyDescent="0.2">
      <c r="B3657" s="63" t="str">
        <f>IFERROR('Dados Status Invest STOCKS'!A3644,"-")</f>
        <v>PLAB</v>
      </c>
      <c r="C3657" s="45">
        <f>IFERROR((Ações!$D3657-Ações!$K3657)/Ações!$D3657,0)</f>
        <v>0</v>
      </c>
      <c r="D3657" s="46">
        <f>(Ações!$O3657)/0.06</f>
        <v>0</v>
      </c>
      <c r="E3657" s="47">
        <f>IFERROR((Ações!$F3657-Ações!$K3657)/Ações!$F3657,0)</f>
        <v>-7.3652399373602753E-2</v>
      </c>
      <c r="F3657" s="46">
        <f>IF(OR(Ações!$N3657&lt;0,Ações!$M3657&lt;0),"",(22.5*Ações!$M3657*Ações!$N3657)^0.5)</f>
        <v>16.644120583557427</v>
      </c>
      <c r="G3657" s="47">
        <f>IFERROR((Ações!$H3657-Ações!$K3657)/Ações!$H3657,0)</f>
        <v>0</v>
      </c>
      <c r="H3657" s="48">
        <f>IFERROR(Ações!$I3657/(Ações!$P3657-Table_1[[#This Row],[CAGR LUCRO 5A]]),0)</f>
        <v>0</v>
      </c>
      <c r="I3657" s="48">
        <f>IF(Ações!$S3657&lt;0,"",Ações!$O3657*(1+Ações!$S3657))</f>
        <v>0</v>
      </c>
      <c r="J3657" s="49">
        <f>IFERROR(IF(Ações!$B3657="","",(VLOOKUP(Table_1[[#This Row],[AÇÕES]],'Dados Status Invest STOCKS'!A3643:AD4258,4)/Table_1[[#This Row],[LPA]]))/100,0)</f>
        <v>0.21571428571428569</v>
      </c>
      <c r="K3657" s="64">
        <f>IFERROR(IF(Ações!$B3657="","",VLOOKUP(Table_1[[#This Row],[AÇÕES]],'Dados Status Invest STOCKS'!A3643:AD4258,2)),0)</f>
        <v>17.87</v>
      </c>
      <c r="L3657" s="65">
        <f>IFERROR(IF(Ações!$B3657="","",VLOOKUP(Table_1[[#This Row],[AÇÕES]],'Dados Status Invest STOCKS'!A3643:AD4258,3)/100),0)</f>
        <v>0</v>
      </c>
      <c r="M3657" s="66">
        <f>IFERROR(IF(Ações!$B3657="","",VLOOKUP(Table_1[[#This Row],[AÇÕES]],'Dados Status Invest STOCKS'!A3643:AD4258,28)),0)</f>
        <v>0.91</v>
      </c>
      <c r="N3657" s="66">
        <f>IFERROR(IF(Ações!$B3657="","",VLOOKUP(Table_1[[#This Row],[AÇÕES]],'Dados Status Invest STOCKS'!A3643:AD4258,27)),0)</f>
        <v>13.53</v>
      </c>
      <c r="O3657" s="66">
        <f>IFERROR(IF(Ações!$L3657="","",Ações!$K3657*Ações!$L3657),0)</f>
        <v>0</v>
      </c>
      <c r="P3657" s="67">
        <f t="shared" si="56"/>
        <v>0.06</v>
      </c>
      <c r="Q3657" s="67">
        <f>IFERROR(Ações!$O3657/Ações!$M3657,0)</f>
        <v>0</v>
      </c>
      <c r="R3657" s="67">
        <f>IFERROR(IF(Ações!$B3657="","",VLOOKUP(Table_1[[#This Row],[AÇÕES]],'Dados Status Invest STOCKS'!A3643:AD4258,18)/100),0)</f>
        <v>6.7299999999999999E-2</v>
      </c>
      <c r="S3657" s="65">
        <f>IFERROR(IF(Ações!$B3657="","",VLOOKUP(Table_1[[#This Row],[AÇÕES]],'Dados Status Invest STOCKS'!A3643:AD4258,25)/100),0)</f>
        <v>3.7200000000000004E-2</v>
      </c>
      <c r="T3657" s="67">
        <f>(1-Ações!$Q3657)*Ações!$R3657</f>
        <v>6.7299999999999999E-2</v>
      </c>
      <c r="U3657" s="68">
        <f>IF(Ações!$S3657=0,Ações!$T3657,IF(Ações!$T3657=0,Ações!$S3657,AVERAGE(Ações!$S3657,Ações!$T3657)))</f>
        <v>5.2250000000000005E-2</v>
      </c>
    </row>
    <row r="3658" spans="2:21" ht="15" customHeight="1" x14ac:dyDescent="0.2">
      <c r="B3658" s="63" t="str">
        <f>IFERROR('Dados Status Invest STOCKS'!A3645,"-")</f>
        <v>PLAN</v>
      </c>
      <c r="C3658" s="45">
        <f>IFERROR((Ações!$D3658-Ações!$K3658)/Ações!$D3658,0)</f>
        <v>0</v>
      </c>
      <c r="D3658" s="46">
        <f>(Ações!$O3658)/0.06</f>
        <v>0</v>
      </c>
      <c r="E3658" s="47">
        <f>IFERROR((Ações!$F3658-Ações!$K3658)/Ações!$F3658,0)</f>
        <v>0</v>
      </c>
      <c r="F3658" s="46" t="str">
        <f>IF(OR(Ações!$N3658&lt;0,Ações!$M3658&lt;0),"",(22.5*Ações!$M3658*Ações!$N3658)^0.5)</f>
        <v/>
      </c>
      <c r="G3658" s="47">
        <f>IFERROR((Ações!$H3658-Ações!$K3658)/Ações!$H3658,0)</f>
        <v>0</v>
      </c>
      <c r="H3658" s="48">
        <f>IFERROR(Ações!$I3658/(Ações!$P3658-Table_1[[#This Row],[CAGR LUCRO 5A]]),0)</f>
        <v>0</v>
      </c>
      <c r="I3658" s="48">
        <f>IF(Ações!$S3658&lt;0,"",Ações!$O3658*(1+Ações!$S3658))</f>
        <v>0</v>
      </c>
      <c r="J3658" s="49">
        <f>IFERROR(IF(Ações!$B3658="","",(VLOOKUP(Table_1[[#This Row],[AÇÕES]],'Dados Status Invest STOCKS'!A3644:AD4259,4)/Table_1[[#This Row],[LPA]]))/100,0)</f>
        <v>0.28579365079365077</v>
      </c>
      <c r="K3658" s="64">
        <f>IFERROR(IF(Ações!$B3658="","",VLOOKUP(Table_1[[#This Row],[AÇÕES]],'Dados Status Invest STOCKS'!A3644:AD4259,2)),0)</f>
        <v>45.27</v>
      </c>
      <c r="L3658" s="65">
        <f>IFERROR(IF(Ações!$B3658="","",VLOOKUP(Table_1[[#This Row],[AÇÕES]],'Dados Status Invest STOCKS'!A3644:AD4259,3)/100),0)</f>
        <v>0</v>
      </c>
      <c r="M3658" s="66">
        <f>IFERROR(IF(Ações!$B3658="","",VLOOKUP(Table_1[[#This Row],[AÇÕES]],'Dados Status Invest STOCKS'!A3644:AD4259,28)),0)</f>
        <v>-1.26</v>
      </c>
      <c r="N3658" s="66">
        <f>IFERROR(IF(Ações!$B3658="","",VLOOKUP(Table_1[[#This Row],[AÇÕES]],'Dados Status Invest STOCKS'!A3644:AD4259,27)),0)</f>
        <v>1.8</v>
      </c>
      <c r="O3658" s="66">
        <f>IFERROR(IF(Ações!$L3658="","",Ações!$K3658*Ações!$L3658),0)</f>
        <v>0</v>
      </c>
      <c r="P3658" s="67">
        <f t="shared" si="56"/>
        <v>0.06</v>
      </c>
      <c r="Q3658" s="67">
        <f>IFERROR(Ações!$O3658/Ações!$M3658,0)</f>
        <v>0</v>
      </c>
      <c r="R3658" s="67">
        <f>IFERROR(IF(Ações!$B3658="","",VLOOKUP(Table_1[[#This Row],[AÇÕES]],'Dados Status Invest STOCKS'!A3644:AD4259,18)/100),0)</f>
        <v>-0.70030000000000003</v>
      </c>
      <c r="S3658" s="65">
        <f>IFERROR(IF(Ações!$B3658="","",VLOOKUP(Table_1[[#This Row],[AÇÕES]],'Dados Status Invest STOCKS'!A3644:AD4259,25)/100),0)</f>
        <v>0</v>
      </c>
      <c r="T3658" s="67">
        <f>(1-Ações!$Q3658)*Ações!$R3658</f>
        <v>-0.70030000000000003</v>
      </c>
      <c r="U3658" s="68">
        <f>IF(Ações!$S3658=0,Ações!$T3658,IF(Ações!$T3658=0,Ações!$S3658,AVERAGE(Ações!$S3658,Ações!$T3658)))</f>
        <v>-0.70030000000000003</v>
      </c>
    </row>
    <row r="3659" spans="2:21" ht="15" customHeight="1" x14ac:dyDescent="0.2">
      <c r="B3659" s="63" t="str">
        <f>IFERROR('Dados Status Invest STOCKS'!A3646,"-")</f>
        <v>PLAY</v>
      </c>
      <c r="C3659" s="45">
        <f>IFERROR((Ações!$D3659-Ações!$K3659)/Ações!$D3659,0)</f>
        <v>0</v>
      </c>
      <c r="D3659" s="46">
        <f>(Ações!$O3659)/0.06</f>
        <v>0</v>
      </c>
      <c r="E3659" s="47">
        <f>IFERROR((Ações!$F3659-Ações!$K3659)/Ações!$F3659,0)</f>
        <v>-3.5014894007753563</v>
      </c>
      <c r="F3659" s="46">
        <f>IF(OR(Ações!$N3659&lt;0,Ações!$M3659&lt;0),"",(22.5*Ações!$M3659*Ações!$N3659)^0.5)</f>
        <v>7.8640638349392864</v>
      </c>
      <c r="G3659" s="47">
        <f>IFERROR((Ações!$H3659-Ações!$K3659)/Ações!$H3659,0)</f>
        <v>0</v>
      </c>
      <c r="H3659" s="48">
        <f>IFERROR(Ações!$I3659/(Ações!$P3659-Table_1[[#This Row],[CAGR LUCRO 5A]]),0)</f>
        <v>0</v>
      </c>
      <c r="I3659" s="48">
        <f>IF(Ações!$S3659&lt;0,"",Ações!$O3659*(1+Ações!$S3659))</f>
        <v>0</v>
      </c>
      <c r="J3659" s="49">
        <f>IFERROR(IF(Ações!$B3659="","",(VLOOKUP(Table_1[[#This Row],[AÇÕES]],'Dados Status Invest STOCKS'!A3645:AD4260,4)/Table_1[[#This Row],[LPA]]))/100,0)</f>
        <v>1.2127777777777775</v>
      </c>
      <c r="K3659" s="64">
        <f>IFERROR(IF(Ações!$B3659="","",VLOOKUP(Table_1[[#This Row],[AÇÕES]],'Dados Status Invest STOCKS'!A3645:AD4260,2)),0)</f>
        <v>35.4</v>
      </c>
      <c r="L3659" s="65">
        <f>IFERROR(IF(Ações!$B3659="","",VLOOKUP(Table_1[[#This Row],[AÇÕES]],'Dados Status Invest STOCKS'!A3645:AD4260,3)/100),0)</f>
        <v>0</v>
      </c>
      <c r="M3659" s="66">
        <f>IFERROR(IF(Ações!$B3659="","",VLOOKUP(Table_1[[#This Row],[AÇÕES]],'Dados Status Invest STOCKS'!A3645:AD4260,28)),0)</f>
        <v>0.54</v>
      </c>
      <c r="N3659" s="66">
        <f>IFERROR(IF(Ações!$B3659="","",VLOOKUP(Table_1[[#This Row],[AÇÕES]],'Dados Status Invest STOCKS'!A3645:AD4260,27)),0)</f>
        <v>5.09</v>
      </c>
      <c r="O3659" s="66">
        <f>IFERROR(IF(Ações!$L3659="","",Ações!$K3659*Ações!$L3659),0)</f>
        <v>0</v>
      </c>
      <c r="P3659" s="67">
        <f t="shared" si="56"/>
        <v>0.06</v>
      </c>
      <c r="Q3659" s="67">
        <f>IFERROR(Ações!$O3659/Ações!$M3659,0)</f>
        <v>0</v>
      </c>
      <c r="R3659" s="67">
        <f>IFERROR(IF(Ações!$B3659="","",VLOOKUP(Table_1[[#This Row],[AÇÕES]],'Dados Status Invest STOCKS'!A3645:AD4260,18)/100),0)</f>
        <v>0.10630000000000001</v>
      </c>
      <c r="S3659" s="65">
        <f>IFERROR(IF(Ações!$B3659="","",VLOOKUP(Table_1[[#This Row],[AÇÕES]],'Dados Status Invest STOCKS'!A3645:AD4260,25)/100),0)</f>
        <v>0</v>
      </c>
      <c r="T3659" s="67">
        <f>(1-Ações!$Q3659)*Ações!$R3659</f>
        <v>0.10630000000000001</v>
      </c>
      <c r="U3659" s="68">
        <f>IF(Ações!$S3659=0,Ações!$T3659,IF(Ações!$T3659=0,Ações!$S3659,AVERAGE(Ações!$S3659,Ações!$T3659)))</f>
        <v>0.10630000000000001</v>
      </c>
    </row>
    <row r="3660" spans="2:21" ht="15" customHeight="1" x14ac:dyDescent="0.2">
      <c r="B3660" s="63" t="str">
        <f>IFERROR('Dados Status Invest STOCKS'!A3647,"-")</f>
        <v>PLBC</v>
      </c>
      <c r="C3660" s="45">
        <f>IFERROR((Ações!$D3660-Ações!$K3660)/Ações!$D3660,0)</f>
        <v>-2.7974683544303791</v>
      </c>
      <c r="D3660" s="46">
        <f>(Ações!$O3660)/0.06</f>
        <v>9.3615000000000013</v>
      </c>
      <c r="E3660" s="47">
        <f>IFERROR((Ações!$F3660-Ações!$K3660)/Ações!$F3660,0)</f>
        <v>0.13890455039904176</v>
      </c>
      <c r="F3660" s="46">
        <f>IF(OR(Ações!$N3660&lt;0,Ações!$M3660&lt;0),"",(22.5*Ações!$M3660*Ações!$N3660)^0.5)</f>
        <v>41.28462183428595</v>
      </c>
      <c r="G3660" s="47">
        <f>IFERROR((Ações!$H3660-Ações!$K3660)/Ações!$H3660,0)</f>
        <v>8.3839662447257393</v>
      </c>
      <c r="H3660" s="48">
        <f>IFERROR(Ações!$I3660/(Ações!$P3660-Table_1[[#This Row],[CAGR LUCRO 5A]]),0)</f>
        <v>-4.8144857142857136</v>
      </c>
      <c r="I3660" s="48">
        <f>IF(Ações!$S3660&lt;0,"",Ações!$O3660*(1+Ações!$S3660))</f>
        <v>0.67402799999999996</v>
      </c>
      <c r="J3660" s="49">
        <f>IFERROR(IF(Ações!$B3660="","",(VLOOKUP(Table_1[[#This Row],[AÇÕES]],'Dados Status Invest STOCKS'!A3646:AD4261,4)/Table_1[[#This Row],[LPA]]))/100,0)</f>
        <v>3.0705882352941173E-2</v>
      </c>
      <c r="K3660" s="64">
        <f>IFERROR(IF(Ações!$B3660="","",VLOOKUP(Table_1[[#This Row],[AÇÕES]],'Dados Status Invest STOCKS'!A3646:AD4261,2)),0)</f>
        <v>35.549999999999997</v>
      </c>
      <c r="L3660" s="65">
        <f>IFERROR(IF(Ações!$B3660="","",VLOOKUP(Table_1[[#This Row],[AÇÕES]],'Dados Status Invest STOCKS'!A3646:AD4261,3)/100),0)</f>
        <v>1.5800000000000002E-2</v>
      </c>
      <c r="M3660" s="66">
        <f>IFERROR(IF(Ações!$B3660="","",VLOOKUP(Table_1[[#This Row],[AÇÕES]],'Dados Status Invest STOCKS'!A3646:AD4261,28)),0)</f>
        <v>3.4</v>
      </c>
      <c r="N3660" s="66">
        <f>IFERROR(IF(Ações!$B3660="","",VLOOKUP(Table_1[[#This Row],[AÇÕES]],'Dados Status Invest STOCKS'!A3646:AD4261,27)),0)</f>
        <v>22.28</v>
      </c>
      <c r="O3660" s="66">
        <f>IFERROR(IF(Ações!$L3660="","",Ações!$K3660*Ações!$L3660),0)</f>
        <v>0.56169000000000002</v>
      </c>
      <c r="P3660" s="67">
        <f t="shared" si="56"/>
        <v>0.06</v>
      </c>
      <c r="Q3660" s="67">
        <f>IFERROR(Ações!$O3660/Ações!$M3660,0)</f>
        <v>0.16520294117647061</v>
      </c>
      <c r="R3660" s="67">
        <f>IFERROR(IF(Ações!$B3660="","",VLOOKUP(Table_1[[#This Row],[AÇÕES]],'Dados Status Invest STOCKS'!A3646:AD4261,18)/100),0)</f>
        <v>0.15279999999999999</v>
      </c>
      <c r="S3660" s="65">
        <f>IFERROR(IF(Ações!$B3660="","",VLOOKUP(Table_1[[#This Row],[AÇÕES]],'Dados Status Invest STOCKS'!A3646:AD4261,25)/100),0)</f>
        <v>0.2</v>
      </c>
      <c r="T3660" s="67">
        <f>(1-Ações!$Q3660)*Ações!$R3660</f>
        <v>0.12755699058823528</v>
      </c>
      <c r="U3660" s="68">
        <f>IF(Ações!$S3660=0,Ações!$T3660,IF(Ações!$T3660=0,Ações!$S3660,AVERAGE(Ações!$S3660,Ações!$T3660)))</f>
        <v>0.16377849529411764</v>
      </c>
    </row>
    <row r="3661" spans="2:21" ht="15" customHeight="1" x14ac:dyDescent="0.2">
      <c r="B3661" s="63" t="str">
        <f>IFERROR('Dados Status Invest STOCKS'!A3648,"-")</f>
        <v>PLCE</v>
      </c>
      <c r="C3661" s="45">
        <f>IFERROR((Ações!$D3661-Ações!$K3661)/Ações!$D3661,0)</f>
        <v>0</v>
      </c>
      <c r="D3661" s="46">
        <f>(Ações!$O3661)/0.06</f>
        <v>0</v>
      </c>
      <c r="E3661" s="47">
        <f>IFERROR((Ações!$F3661-Ações!$K3661)/Ações!$F3661,0)</f>
        <v>-0.12617460708799982</v>
      </c>
      <c r="F3661" s="46">
        <f>IF(OR(Ações!$N3661&lt;0,Ações!$M3661&lt;0),"",(22.5*Ações!$M3661*Ações!$N3661)^0.5)</f>
        <v>61.482473112261843</v>
      </c>
      <c r="G3661" s="47">
        <f>IFERROR((Ações!$H3661-Ações!$K3661)/Ações!$H3661,0)</f>
        <v>0</v>
      </c>
      <c r="H3661" s="48">
        <f>IFERROR(Ações!$I3661/(Ações!$P3661-Table_1[[#This Row],[CAGR LUCRO 5A]]),0)</f>
        <v>0</v>
      </c>
      <c r="I3661" s="48">
        <f>IF(Ações!$S3661&lt;0,"",Ações!$O3661*(1+Ações!$S3661))</f>
        <v>0</v>
      </c>
      <c r="J3661" s="49">
        <f>IFERROR(IF(Ações!$B3661="","",(VLOOKUP(Table_1[[#This Row],[AÇÕES]],'Dados Status Invest STOCKS'!A3647:AD4262,4)/Table_1[[#This Row],[LPA]]))/100,0)</f>
        <v>5.8747697974217312E-3</v>
      </c>
      <c r="K3661" s="64">
        <f>IFERROR(IF(Ações!$B3661="","",VLOOKUP(Table_1[[#This Row],[AÇÕES]],'Dados Status Invest STOCKS'!A3647:AD4262,2)),0)</f>
        <v>69.239999999999995</v>
      </c>
      <c r="L3661" s="65">
        <f>IFERROR(IF(Ações!$B3661="","",VLOOKUP(Table_1[[#This Row],[AÇÕES]],'Dados Status Invest STOCKS'!A3647:AD4262,3)/100),0)</f>
        <v>0</v>
      </c>
      <c r="M3661" s="66">
        <f>IFERROR(IF(Ações!$B3661="","",VLOOKUP(Table_1[[#This Row],[AÇÕES]],'Dados Status Invest STOCKS'!A3647:AD4262,28)),0)</f>
        <v>10.86</v>
      </c>
      <c r="N3661" s="66">
        <f>IFERROR(IF(Ações!$B3661="","",VLOOKUP(Table_1[[#This Row],[AÇÕES]],'Dados Status Invest STOCKS'!A3647:AD4262,27)),0)</f>
        <v>15.47</v>
      </c>
      <c r="O3661" s="66">
        <f>IFERROR(IF(Ações!$L3661="","",Ações!$K3661*Ações!$L3661),0)</f>
        <v>0</v>
      </c>
      <c r="P3661" s="67">
        <f t="shared" si="56"/>
        <v>0.06</v>
      </c>
      <c r="Q3661" s="67">
        <f>IFERROR(Ações!$O3661/Ações!$M3661,0)</f>
        <v>0</v>
      </c>
      <c r="R3661" s="67">
        <f>IFERROR(IF(Ações!$B3661="","",VLOOKUP(Table_1[[#This Row],[AÇÕES]],'Dados Status Invest STOCKS'!A3647:AD4262,18)/100),0)</f>
        <v>0.7016</v>
      </c>
      <c r="S3661" s="65">
        <f>IFERROR(IF(Ações!$B3661="","",VLOOKUP(Table_1[[#This Row],[AÇÕES]],'Dados Status Invest STOCKS'!A3647:AD4262,25)/100),0)</f>
        <v>0</v>
      </c>
      <c r="T3661" s="67">
        <f>(1-Ações!$Q3661)*Ações!$R3661</f>
        <v>0.7016</v>
      </c>
      <c r="U3661" s="68">
        <f>IF(Ações!$S3661=0,Ações!$T3661,IF(Ações!$T3661=0,Ações!$S3661,AVERAGE(Ações!$S3661,Ações!$T3661)))</f>
        <v>0.7016</v>
      </c>
    </row>
    <row r="3662" spans="2:21" ht="15" customHeight="1" x14ac:dyDescent="0.2">
      <c r="B3662" s="63" t="str">
        <f>IFERROR('Dados Status Invest STOCKS'!A3649,"-")</f>
        <v>PLIN</v>
      </c>
      <c r="C3662" s="45">
        <f>IFERROR((Ações!$D3662-Ações!$K3662)/Ações!$D3662,0)</f>
        <v>0</v>
      </c>
      <c r="D3662" s="46">
        <f>(Ações!$O3662)/0.06</f>
        <v>0</v>
      </c>
      <c r="E3662" s="47">
        <f>IFERROR((Ações!$F3662-Ações!$K3662)/Ações!$F3662,0)</f>
        <v>-0.25126944087802844</v>
      </c>
      <c r="F3662" s="46">
        <f>IF(OR(Ações!$N3662&lt;0,Ações!$M3662&lt;0),"",(22.5*Ações!$M3662*Ações!$N3662)^0.5)</f>
        <v>0.85513156882435348</v>
      </c>
      <c r="G3662" s="47">
        <f>IFERROR((Ações!$H3662-Ações!$K3662)/Ações!$H3662,0)</f>
        <v>0</v>
      </c>
      <c r="H3662" s="48">
        <f>IFERROR(Ações!$I3662/(Ações!$P3662-Table_1[[#This Row],[CAGR LUCRO 5A]]),0)</f>
        <v>0</v>
      </c>
      <c r="I3662" s="48">
        <f>IF(Ações!$S3662&lt;0,"",Ações!$O3662*(1+Ações!$S3662))</f>
        <v>0</v>
      </c>
      <c r="J3662" s="49">
        <f>IFERROR(IF(Ações!$B3662="","",(VLOOKUP(Table_1[[#This Row],[AÇÕES]],'Dados Status Invest STOCKS'!A3648:AD4263,4)/Table_1[[#This Row],[LPA]]))/100,0)</f>
        <v>4.0479999999999992</v>
      </c>
      <c r="K3662" s="64">
        <f>IFERROR(IF(Ações!$B3662="","",VLOOKUP(Table_1[[#This Row],[AÇÕES]],'Dados Status Invest STOCKS'!A3648:AD4263,2)),0)</f>
        <v>1.07</v>
      </c>
      <c r="L3662" s="65">
        <f>IFERROR(IF(Ações!$B3662="","",VLOOKUP(Table_1[[#This Row],[AÇÕES]],'Dados Status Invest STOCKS'!A3648:AD4263,3)/100),0)</f>
        <v>0</v>
      </c>
      <c r="M3662" s="66">
        <f>IFERROR(IF(Ações!$B3662="","",VLOOKUP(Table_1[[#This Row],[AÇÕES]],'Dados Status Invest STOCKS'!A3648:AD4263,28)),0)</f>
        <v>0.05</v>
      </c>
      <c r="N3662" s="66">
        <f>IFERROR(IF(Ações!$B3662="","",VLOOKUP(Table_1[[#This Row],[AÇÕES]],'Dados Status Invest STOCKS'!A3648:AD4263,27)),0)</f>
        <v>0.65</v>
      </c>
      <c r="O3662" s="66">
        <f>IFERROR(IF(Ações!$L3662="","",Ações!$K3662*Ações!$L3662),0)</f>
        <v>0</v>
      </c>
      <c r="P3662" s="67">
        <f t="shared" si="56"/>
        <v>0.06</v>
      </c>
      <c r="Q3662" s="67">
        <f>IFERROR(Ações!$O3662/Ações!$M3662,0)</f>
        <v>0</v>
      </c>
      <c r="R3662" s="67">
        <f>IFERROR(IF(Ações!$B3662="","",VLOOKUP(Table_1[[#This Row],[AÇÕES]],'Dados Status Invest STOCKS'!A3648:AD4263,18)/100),0)</f>
        <v>8.14E-2</v>
      </c>
      <c r="S3662" s="65">
        <f>IFERROR(IF(Ações!$B3662="","",VLOOKUP(Table_1[[#This Row],[AÇÕES]],'Dados Status Invest STOCKS'!A3648:AD4263,25)/100),0)</f>
        <v>0</v>
      </c>
      <c r="T3662" s="67">
        <f>(1-Ações!$Q3662)*Ações!$R3662</f>
        <v>8.14E-2</v>
      </c>
      <c r="U3662" s="68">
        <f>IF(Ações!$S3662=0,Ações!$T3662,IF(Ações!$T3662=0,Ações!$S3662,AVERAGE(Ações!$S3662,Ações!$T3662)))</f>
        <v>8.14E-2</v>
      </c>
    </row>
    <row r="3663" spans="2:21" ht="15" customHeight="1" x14ac:dyDescent="0.2">
      <c r="B3663" s="63" t="str">
        <f>IFERROR('Dados Status Invest STOCKS'!A3650,"-")</f>
        <v>PLL</v>
      </c>
      <c r="C3663" s="45">
        <f>IFERROR((Ações!$D3663-Ações!$K3663)/Ações!$D3663,0)</f>
        <v>0</v>
      </c>
      <c r="D3663" s="46">
        <f>(Ações!$O3663)/0.06</f>
        <v>0</v>
      </c>
      <c r="E3663" s="47">
        <f>IFERROR((Ações!$F3663-Ações!$K3663)/Ações!$F3663,0)</f>
        <v>0</v>
      </c>
      <c r="F3663" s="46" t="str">
        <f>IF(OR(Ações!$N3663&lt;0,Ações!$M3663&lt;0),"",(22.5*Ações!$M3663*Ações!$N3663)^0.5)</f>
        <v/>
      </c>
      <c r="G3663" s="47">
        <f>IFERROR((Ações!$H3663-Ações!$K3663)/Ações!$H3663,0)</f>
        <v>0</v>
      </c>
      <c r="H3663" s="48">
        <f>IFERROR(Ações!$I3663/(Ações!$P3663-Table_1[[#This Row],[CAGR LUCRO 5A]]),0)</f>
        <v>0</v>
      </c>
      <c r="I3663" s="48">
        <f>IF(Ações!$S3663&lt;0,"",Ações!$O3663*(1+Ações!$S3663))</f>
        <v>0</v>
      </c>
      <c r="J3663" s="49">
        <f>IFERROR(IF(Ações!$B3663="","",(VLOOKUP(Table_1[[#This Row],[AÇÕES]],'Dados Status Invest STOCKS'!A3649:AD4264,4)/Table_1[[#This Row],[LPA]]))/100,0)</f>
        <v>0.96308823529411758</v>
      </c>
      <c r="K3663" s="64">
        <f>IFERROR(IF(Ações!$B3663="","",VLOOKUP(Table_1[[#This Row],[AÇÕES]],'Dados Status Invest STOCKS'!A3649:AD4264,2)),0)</f>
        <v>44.82</v>
      </c>
      <c r="L3663" s="65">
        <f>IFERROR(IF(Ações!$B3663="","",VLOOKUP(Table_1[[#This Row],[AÇÕES]],'Dados Status Invest STOCKS'!A3649:AD4264,3)/100),0)</f>
        <v>0</v>
      </c>
      <c r="M3663" s="66">
        <f>IFERROR(IF(Ações!$B3663="","",VLOOKUP(Table_1[[#This Row],[AÇÕES]],'Dados Status Invest STOCKS'!A3649:AD4264,28)),0)</f>
        <v>-0.68</v>
      </c>
      <c r="N3663" s="66">
        <f>IFERROR(IF(Ações!$B3663="","",VLOOKUP(Table_1[[#This Row],[AÇÕES]],'Dados Status Invest STOCKS'!A3649:AD4264,27)),0)</f>
        <v>10.78</v>
      </c>
      <c r="O3663" s="66">
        <f>IFERROR(IF(Ações!$L3663="","",Ações!$K3663*Ações!$L3663),0)</f>
        <v>0</v>
      </c>
      <c r="P3663" s="67">
        <f t="shared" ref="P3663:P3726" si="57">$U$6</f>
        <v>0.06</v>
      </c>
      <c r="Q3663" s="67">
        <f>IFERROR(Ações!$O3663/Ações!$M3663,0)</f>
        <v>0</v>
      </c>
      <c r="R3663" s="67">
        <f>IFERROR(IF(Ações!$B3663="","",VLOOKUP(Table_1[[#This Row],[AÇÕES]],'Dados Status Invest STOCKS'!A3649:AD4264,18)/100),0)</f>
        <v>-6.3500000000000001E-2</v>
      </c>
      <c r="S3663" s="65">
        <f>IFERROR(IF(Ações!$B3663="","",VLOOKUP(Table_1[[#This Row],[AÇÕES]],'Dados Status Invest STOCKS'!A3649:AD4264,25)/100),0)</f>
        <v>0</v>
      </c>
      <c r="T3663" s="67">
        <f>(1-Ações!$Q3663)*Ações!$R3663</f>
        <v>-6.3500000000000001E-2</v>
      </c>
      <c r="U3663" s="68">
        <f>IF(Ações!$S3663=0,Ações!$T3663,IF(Ações!$T3663=0,Ações!$S3663,AVERAGE(Ações!$S3663,Ações!$T3663)))</f>
        <v>-6.3500000000000001E-2</v>
      </c>
    </row>
    <row r="3664" spans="2:21" ht="15" customHeight="1" x14ac:dyDescent="0.2">
      <c r="B3664" s="63" t="str">
        <f>IFERROR('Dados Status Invest STOCKS'!A3651,"-")</f>
        <v>PLMR</v>
      </c>
      <c r="C3664" s="45">
        <f>IFERROR((Ações!$D3664-Ações!$K3664)/Ações!$D3664,0)</f>
        <v>0</v>
      </c>
      <c r="D3664" s="46">
        <f>(Ações!$O3664)/0.06</f>
        <v>0</v>
      </c>
      <c r="E3664" s="47">
        <f>IFERROR((Ações!$F3664-Ações!$K3664)/Ações!$F3664,0)</f>
        <v>-1.5080806437338199</v>
      </c>
      <c r="F3664" s="46">
        <f>IF(OR(Ações!$N3664&lt;0,Ações!$M3664&lt;0),"",(22.5*Ações!$M3664*Ações!$N3664)^0.5)</f>
        <v>19.002578772366661</v>
      </c>
      <c r="G3664" s="47">
        <f>IFERROR((Ações!$H3664-Ações!$K3664)/Ações!$H3664,0)</f>
        <v>0</v>
      </c>
      <c r="H3664" s="48">
        <f>IFERROR(Ações!$I3664/(Ações!$P3664-Table_1[[#This Row],[CAGR LUCRO 5A]]),0)</f>
        <v>0</v>
      </c>
      <c r="I3664" s="48">
        <f>IF(Ações!$S3664&lt;0,"",Ações!$O3664*(1+Ações!$S3664))</f>
        <v>0</v>
      </c>
      <c r="J3664" s="49">
        <f>IFERROR(IF(Ações!$B3664="","",(VLOOKUP(Table_1[[#This Row],[AÇÕES]],'Dados Status Invest STOCKS'!A3650:AD4265,4)/Table_1[[#This Row],[LPA]]))/100,0)</f>
        <v>0.40981481481481474</v>
      </c>
      <c r="K3664" s="64">
        <f>IFERROR(IF(Ações!$B3664="","",VLOOKUP(Table_1[[#This Row],[AÇÕES]],'Dados Status Invest STOCKS'!A3650:AD4265,2)),0)</f>
        <v>47.66</v>
      </c>
      <c r="L3664" s="65">
        <f>IFERROR(IF(Ações!$B3664="","",VLOOKUP(Table_1[[#This Row],[AÇÕES]],'Dados Status Invest STOCKS'!A3650:AD4265,3)/100),0)</f>
        <v>0</v>
      </c>
      <c r="M3664" s="66">
        <f>IFERROR(IF(Ações!$B3664="","",VLOOKUP(Table_1[[#This Row],[AÇÕES]],'Dados Status Invest STOCKS'!A3650:AD4265,28)),0)</f>
        <v>1.08</v>
      </c>
      <c r="N3664" s="66">
        <f>IFERROR(IF(Ações!$B3664="","",VLOOKUP(Table_1[[#This Row],[AÇÕES]],'Dados Status Invest STOCKS'!A3650:AD4265,27)),0)</f>
        <v>14.86</v>
      </c>
      <c r="O3664" s="66">
        <f>IFERROR(IF(Ações!$L3664="","",Ações!$K3664*Ações!$L3664),0)</f>
        <v>0</v>
      </c>
      <c r="P3664" s="67">
        <f t="shared" si="57"/>
        <v>0.06</v>
      </c>
      <c r="Q3664" s="67">
        <f>IFERROR(Ações!$O3664/Ações!$M3664,0)</f>
        <v>0</v>
      </c>
      <c r="R3664" s="67">
        <f>IFERROR(IF(Ações!$B3664="","",VLOOKUP(Table_1[[#This Row],[AÇÕES]],'Dados Status Invest STOCKS'!A3650:AD4265,18)/100),0)</f>
        <v>7.2499999999999995E-2</v>
      </c>
      <c r="S3664" s="65">
        <f>IFERROR(IF(Ações!$B3664="","",VLOOKUP(Table_1[[#This Row],[AÇÕES]],'Dados Status Invest STOCKS'!A3650:AD4265,25)/100),0)</f>
        <v>0</v>
      </c>
      <c r="T3664" s="67">
        <f>(1-Ações!$Q3664)*Ações!$R3664</f>
        <v>7.2499999999999995E-2</v>
      </c>
      <c r="U3664" s="68">
        <f>IF(Ações!$S3664=0,Ações!$T3664,IF(Ações!$T3664=0,Ações!$S3664,AVERAGE(Ações!$S3664,Ações!$T3664)))</f>
        <v>7.2499999999999995E-2</v>
      </c>
    </row>
    <row r="3665" spans="2:21" ht="15" customHeight="1" x14ac:dyDescent="0.2">
      <c r="B3665" s="63" t="str">
        <f>IFERROR('Dados Status Invest STOCKS'!A3652,"-")</f>
        <v>PLNT</v>
      </c>
      <c r="C3665" s="45">
        <f>IFERROR((Ações!$D3665-Ações!$K3665)/Ações!$D3665,0)</f>
        <v>0</v>
      </c>
      <c r="D3665" s="46">
        <f>(Ações!$O3665)/0.06</f>
        <v>0</v>
      </c>
      <c r="E3665" s="47">
        <f>IFERROR((Ações!$F3665-Ações!$K3665)/Ações!$F3665,0)</f>
        <v>0</v>
      </c>
      <c r="F3665" s="46" t="str">
        <f>IF(OR(Ações!$N3665&lt;0,Ações!$M3665&lt;0),"",(22.5*Ações!$M3665*Ações!$N3665)^0.5)</f>
        <v/>
      </c>
      <c r="G3665" s="47">
        <f>IFERROR((Ações!$H3665-Ações!$K3665)/Ações!$H3665,0)</f>
        <v>0</v>
      </c>
      <c r="H3665" s="48">
        <f>IFERROR(Ações!$I3665/(Ações!$P3665-Table_1[[#This Row],[CAGR LUCRO 5A]]),0)</f>
        <v>0</v>
      </c>
      <c r="I3665" s="48">
        <f>IF(Ações!$S3665&lt;0,"",Ações!$O3665*(1+Ações!$S3665))</f>
        <v>0</v>
      </c>
      <c r="J3665" s="49">
        <f>IFERROR(IF(Ações!$B3665="","",(VLOOKUP(Table_1[[#This Row],[AÇÕES]],'Dados Status Invest STOCKS'!A3651:AD4266,4)/Table_1[[#This Row],[LPA]]))/100,0)</f>
        <v>2.8269090909090901</v>
      </c>
      <c r="K3665" s="64">
        <f>IFERROR(IF(Ações!$B3665="","",VLOOKUP(Table_1[[#This Row],[AÇÕES]],'Dados Status Invest STOCKS'!A3651:AD4266,2)),0)</f>
        <v>85.3</v>
      </c>
      <c r="L3665" s="65">
        <f>IFERROR(IF(Ações!$B3665="","",VLOOKUP(Table_1[[#This Row],[AÇÕES]],'Dados Status Invest STOCKS'!A3651:AD4266,3)/100),0)</f>
        <v>0</v>
      </c>
      <c r="M3665" s="66">
        <f>IFERROR(IF(Ações!$B3665="","",VLOOKUP(Table_1[[#This Row],[AÇÕES]],'Dados Status Invest STOCKS'!A3651:AD4266,28)),0)</f>
        <v>0.55000000000000004</v>
      </c>
      <c r="N3665" s="66">
        <f>IFERROR(IF(Ações!$B3665="","",VLOOKUP(Table_1[[#This Row],[AÇÕES]],'Dados Status Invest STOCKS'!A3651:AD4266,27)),0)</f>
        <v>-7.93</v>
      </c>
      <c r="O3665" s="66">
        <f>IFERROR(IF(Ações!$L3665="","",Ações!$K3665*Ações!$L3665),0)</f>
        <v>0</v>
      </c>
      <c r="P3665" s="67">
        <f t="shared" si="57"/>
        <v>0.06</v>
      </c>
      <c r="Q3665" s="67">
        <f>IFERROR(Ações!$O3665/Ações!$M3665,0)</f>
        <v>0</v>
      </c>
      <c r="R3665" s="67">
        <f>IFERROR(IF(Ações!$B3665="","",VLOOKUP(Table_1[[#This Row],[AÇÕES]],'Dados Status Invest STOCKS'!A3651:AD4266,18)/100),0)</f>
        <v>-6.9199999999999998E-2</v>
      </c>
      <c r="S3665" s="65">
        <f>IFERROR(IF(Ações!$B3665="","",VLOOKUP(Table_1[[#This Row],[AÇÕES]],'Dados Status Invest STOCKS'!A3651:AD4266,25)/100),0)</f>
        <v>0</v>
      </c>
      <c r="T3665" s="67">
        <f>(1-Ações!$Q3665)*Ações!$R3665</f>
        <v>-6.9199999999999998E-2</v>
      </c>
      <c r="U3665" s="68">
        <f>IF(Ações!$S3665=0,Ações!$T3665,IF(Ações!$T3665=0,Ações!$S3665,AVERAGE(Ações!$S3665,Ações!$T3665)))</f>
        <v>-6.9199999999999998E-2</v>
      </c>
    </row>
    <row r="3666" spans="2:21" ht="15" customHeight="1" x14ac:dyDescent="0.2">
      <c r="B3666" s="63" t="str">
        <f>IFERROR('Dados Status Invest STOCKS'!A3653,"-")</f>
        <v>PLOW</v>
      </c>
      <c r="C3666" s="45">
        <f>IFERROR((Ações!$D3666-Ações!$K3666)/Ações!$D3666,0)</f>
        <v>-0.96721311475409866</v>
      </c>
      <c r="D3666" s="46">
        <f>(Ações!$O3666)/0.06</f>
        <v>19.011666666666663</v>
      </c>
      <c r="E3666" s="47">
        <f>IFERROR((Ações!$F3666-Ações!$K3666)/Ações!$F3666,0)</f>
        <v>-0.97603745391874785</v>
      </c>
      <c r="F3666" s="46">
        <f>IF(OR(Ações!$N3666&lt;0,Ações!$M3666&lt;0),"",(22.5*Ações!$M3666*Ações!$N3666)^0.5)</f>
        <v>18.92676676033178</v>
      </c>
      <c r="G3666" s="47">
        <f>IFERROR((Ações!$H3666-Ações!$K3666)/Ações!$H3666,0)</f>
        <v>-0.96721311475409866</v>
      </c>
      <c r="H3666" s="48">
        <f>IFERROR(Ações!$I3666/(Ações!$P3666-Table_1[[#This Row],[CAGR LUCRO 5A]]),0)</f>
        <v>19.011666666666663</v>
      </c>
      <c r="I3666" s="48">
        <f>IF(Ações!$S3666&lt;0,"",Ações!$O3666*(1+Ações!$S3666))</f>
        <v>1.1406999999999998</v>
      </c>
      <c r="J3666" s="49">
        <f>IFERROR(IF(Ações!$B3666="","",(VLOOKUP(Table_1[[#This Row],[AÇÕES]],'Dados Status Invest STOCKS'!A3652:AD4267,4)/Table_1[[#This Row],[LPA]]))/100,0)</f>
        <v>0.12339080459770115</v>
      </c>
      <c r="K3666" s="64">
        <f>IFERROR(IF(Ações!$B3666="","",VLOOKUP(Table_1[[#This Row],[AÇÕES]],'Dados Status Invest STOCKS'!A3652:AD4267,2)),0)</f>
        <v>37.4</v>
      </c>
      <c r="L3666" s="65">
        <f>IFERROR(IF(Ações!$B3666="","",VLOOKUP(Table_1[[#This Row],[AÇÕES]],'Dados Status Invest STOCKS'!A3652:AD4267,3)/100),0)</f>
        <v>3.0499999999999999E-2</v>
      </c>
      <c r="M3666" s="66">
        <f>IFERROR(IF(Ações!$B3666="","",VLOOKUP(Table_1[[#This Row],[AÇÕES]],'Dados Status Invest STOCKS'!A3652:AD4267,28)),0)</f>
        <v>1.74</v>
      </c>
      <c r="N3666" s="66">
        <f>IFERROR(IF(Ações!$B3666="","",VLOOKUP(Table_1[[#This Row],[AÇÕES]],'Dados Status Invest STOCKS'!A3652:AD4267,27)),0)</f>
        <v>9.15</v>
      </c>
      <c r="O3666" s="66">
        <f>IFERROR(IF(Ações!$L3666="","",Ações!$K3666*Ações!$L3666),0)</f>
        <v>1.1406999999999998</v>
      </c>
      <c r="P3666" s="67">
        <f t="shared" si="57"/>
        <v>0.06</v>
      </c>
      <c r="Q3666" s="67">
        <f>IFERROR(Ações!$O3666/Ações!$M3666,0)</f>
        <v>0.65557471264367806</v>
      </c>
      <c r="R3666" s="67">
        <f>IFERROR(IF(Ações!$B3666="","",VLOOKUP(Table_1[[#This Row],[AÇÕES]],'Dados Status Invest STOCKS'!A3652:AD4267,18)/100),0)</f>
        <v>0.19039999999999999</v>
      </c>
      <c r="S3666" s="65">
        <f>IFERROR(IF(Ações!$B3666="","",VLOOKUP(Table_1[[#This Row],[AÇÕES]],'Dados Status Invest STOCKS'!A3652:AD4267,25)/100),0)</f>
        <v>0</v>
      </c>
      <c r="T3666" s="67">
        <f>(1-Ações!$Q3666)*Ações!$R3666</f>
        <v>6.5578574712643695E-2</v>
      </c>
      <c r="U3666" s="68">
        <f>IF(Ações!$S3666=0,Ações!$T3666,IF(Ações!$T3666=0,Ações!$S3666,AVERAGE(Ações!$S3666,Ações!$T3666)))</f>
        <v>6.5578574712643695E-2</v>
      </c>
    </row>
    <row r="3667" spans="2:21" ht="15" customHeight="1" x14ac:dyDescent="0.2">
      <c r="B3667" s="63" t="str">
        <f>IFERROR('Dados Status Invest STOCKS'!A3654,"-")</f>
        <v>PLPC</v>
      </c>
      <c r="C3667" s="45">
        <f>IFERROR((Ações!$D3667-Ações!$K3667)/Ações!$D3667,0)</f>
        <v>-3.4444444444444433</v>
      </c>
      <c r="D3667" s="46">
        <f>(Ações!$O3667)/0.06</f>
        <v>13.342500000000003</v>
      </c>
      <c r="E3667" s="47">
        <f>IFERROR((Ações!$F3667-Ações!$K3667)/Ações!$F3667,0)</f>
        <v>0.35762741363594641</v>
      </c>
      <c r="F3667" s="46">
        <f>IF(OR(Ações!$N3667&lt;0,Ações!$M3667&lt;0),"",(22.5*Ações!$M3667*Ações!$N3667)^0.5)</f>
        <v>92.314026561514481</v>
      </c>
      <c r="G3667" s="47">
        <f>IFERROR((Ações!$H3667-Ações!$K3667)/Ações!$H3667,0)</f>
        <v>16.860463072799963</v>
      </c>
      <c r="H3667" s="48">
        <f>IFERROR(Ações!$I3667/(Ações!$P3667-Table_1[[#This Row],[CAGR LUCRO 5A]]),0)</f>
        <v>-3.7388567867036016</v>
      </c>
      <c r="I3667" s="48">
        <f>IF(Ações!$S3667&lt;0,"",Ações!$O3667*(1+Ações!$S3667))</f>
        <v>1.0797818400000001</v>
      </c>
      <c r="J3667" s="49">
        <f>IFERROR(IF(Ações!$B3667="","",(VLOOKUP(Table_1[[#This Row],[AÇÕES]],'Dados Status Invest STOCKS'!A3653:AD4268,4)/Table_1[[#This Row],[LPA]]))/100,0)</f>
        <v>1.6422628951747086E-2</v>
      </c>
      <c r="K3667" s="64">
        <f>IFERROR(IF(Ações!$B3667="","",VLOOKUP(Table_1[[#This Row],[AÇÕES]],'Dados Status Invest STOCKS'!A3653:AD4268,2)),0)</f>
        <v>59.3</v>
      </c>
      <c r="L3667" s="65">
        <f>IFERROR(IF(Ações!$B3667="","",VLOOKUP(Table_1[[#This Row],[AÇÕES]],'Dados Status Invest STOCKS'!A3653:AD4268,3)/100),0)</f>
        <v>1.3500000000000002E-2</v>
      </c>
      <c r="M3667" s="66">
        <f>IFERROR(IF(Ações!$B3667="","",VLOOKUP(Table_1[[#This Row],[AÇÕES]],'Dados Status Invest STOCKS'!A3653:AD4268,28)),0)</f>
        <v>6.01</v>
      </c>
      <c r="N3667" s="66">
        <f>IFERROR(IF(Ações!$B3667="","",VLOOKUP(Table_1[[#This Row],[AÇÕES]],'Dados Status Invest STOCKS'!A3653:AD4268,27)),0)</f>
        <v>63.02</v>
      </c>
      <c r="O3667" s="66">
        <f>IFERROR(IF(Ações!$L3667="","",Ações!$K3667*Ações!$L3667),0)</f>
        <v>0.80055000000000009</v>
      </c>
      <c r="P3667" s="67">
        <f t="shared" si="57"/>
        <v>0.06</v>
      </c>
      <c r="Q3667" s="67">
        <f>IFERROR(Ações!$O3667/Ações!$M3667,0)</f>
        <v>0.13320299500831947</v>
      </c>
      <c r="R3667" s="67">
        <f>IFERROR(IF(Ações!$B3667="","",VLOOKUP(Table_1[[#This Row],[AÇÕES]],'Dados Status Invest STOCKS'!A3653:AD4268,18)/100),0)</f>
        <v>9.5299999999999996E-2</v>
      </c>
      <c r="S3667" s="65">
        <f>IFERROR(IF(Ações!$B3667="","",VLOOKUP(Table_1[[#This Row],[AÇÕES]],'Dados Status Invest STOCKS'!A3653:AD4268,25)/100),0)</f>
        <v>0.3488</v>
      </c>
      <c r="T3667" s="67">
        <f>(1-Ações!$Q3667)*Ações!$R3667</f>
        <v>8.2605754575707152E-2</v>
      </c>
      <c r="U3667" s="68">
        <f>IF(Ações!$S3667=0,Ações!$T3667,IF(Ações!$T3667=0,Ações!$S3667,AVERAGE(Ações!$S3667,Ações!$T3667)))</f>
        <v>0.21570287728785359</v>
      </c>
    </row>
    <row r="3668" spans="2:21" ht="15" customHeight="1" x14ac:dyDescent="0.2">
      <c r="B3668" s="63" t="str">
        <f>IFERROR('Dados Status Invest STOCKS'!A3655,"-")</f>
        <v>PLRX</v>
      </c>
      <c r="C3668" s="45">
        <f>IFERROR((Ações!$D3668-Ações!$K3668)/Ações!$D3668,0)</f>
        <v>0</v>
      </c>
      <c r="D3668" s="46">
        <f>(Ações!$O3668)/0.06</f>
        <v>0</v>
      </c>
      <c r="E3668" s="47">
        <f>IFERROR((Ações!$F3668-Ações!$K3668)/Ações!$F3668,0)</f>
        <v>0</v>
      </c>
      <c r="F3668" s="46" t="str">
        <f>IF(OR(Ações!$N3668&lt;0,Ações!$M3668&lt;0),"",(22.5*Ações!$M3668*Ações!$N3668)^0.5)</f>
        <v/>
      </c>
      <c r="G3668" s="47">
        <f>IFERROR((Ações!$H3668-Ações!$K3668)/Ações!$H3668,0)</f>
        <v>0</v>
      </c>
      <c r="H3668" s="48">
        <f>IFERROR(Ações!$I3668/(Ações!$P3668-Table_1[[#This Row],[CAGR LUCRO 5A]]),0)</f>
        <v>0</v>
      </c>
      <c r="I3668" s="48">
        <f>IF(Ações!$S3668&lt;0,"",Ações!$O3668*(1+Ações!$S3668))</f>
        <v>0</v>
      </c>
      <c r="J3668" s="49">
        <f>IFERROR(IF(Ações!$B3668="","",(VLOOKUP(Table_1[[#This Row],[AÇÕES]],'Dados Status Invest STOCKS'!A3654:AD4269,4)/Table_1[[#This Row],[LPA]]))/100,0)</f>
        <v>1.7529411764705884E-2</v>
      </c>
      <c r="K3668" s="64">
        <f>IFERROR(IF(Ações!$B3668="","",VLOOKUP(Table_1[[#This Row],[AÇÕES]],'Dados Status Invest STOCKS'!A3654:AD4269,2)),0)</f>
        <v>11.39</v>
      </c>
      <c r="L3668" s="65">
        <f>IFERROR(IF(Ações!$B3668="","",VLOOKUP(Table_1[[#This Row],[AÇÕES]],'Dados Status Invest STOCKS'!A3654:AD4269,3)/100),0)</f>
        <v>0</v>
      </c>
      <c r="M3668" s="66">
        <f>IFERROR(IF(Ações!$B3668="","",VLOOKUP(Table_1[[#This Row],[AÇÕES]],'Dados Status Invest STOCKS'!A3654:AD4269,28)),0)</f>
        <v>-2.5499999999999998</v>
      </c>
      <c r="N3668" s="66">
        <f>IFERROR(IF(Ações!$B3668="","",VLOOKUP(Table_1[[#This Row],[AÇÕES]],'Dados Status Invest STOCKS'!A3654:AD4269,27)),0)</f>
        <v>6.12</v>
      </c>
      <c r="O3668" s="66">
        <f>IFERROR(IF(Ações!$L3668="","",Ações!$K3668*Ações!$L3668),0)</f>
        <v>0</v>
      </c>
      <c r="P3668" s="67">
        <f t="shared" si="57"/>
        <v>0.06</v>
      </c>
      <c r="Q3668" s="67">
        <f>IFERROR(Ações!$O3668/Ações!$M3668,0)</f>
        <v>0</v>
      </c>
      <c r="R3668" s="67">
        <f>IFERROR(IF(Ações!$B3668="","",VLOOKUP(Table_1[[#This Row],[AÇÕES]],'Dados Status Invest STOCKS'!A3654:AD4269,18)/100),0)</f>
        <v>-0.4163</v>
      </c>
      <c r="S3668" s="65">
        <f>IFERROR(IF(Ações!$B3668="","",VLOOKUP(Table_1[[#This Row],[AÇÕES]],'Dados Status Invest STOCKS'!A3654:AD4269,25)/100),0)</f>
        <v>0</v>
      </c>
      <c r="T3668" s="67">
        <f>(1-Ações!$Q3668)*Ações!$R3668</f>
        <v>-0.4163</v>
      </c>
      <c r="U3668" s="68">
        <f>IF(Ações!$S3668=0,Ações!$T3668,IF(Ações!$T3668=0,Ações!$S3668,AVERAGE(Ações!$S3668,Ações!$T3668)))</f>
        <v>-0.4163</v>
      </c>
    </row>
    <row r="3669" spans="2:21" ht="15" customHeight="1" x14ac:dyDescent="0.2">
      <c r="B3669" s="63" t="str">
        <f>IFERROR('Dados Status Invest STOCKS'!A3656,"-")</f>
        <v>PLSE</v>
      </c>
      <c r="C3669" s="45">
        <f>IFERROR((Ações!$D3669-Ações!$K3669)/Ações!$D3669,0)</f>
        <v>0</v>
      </c>
      <c r="D3669" s="46">
        <f>(Ações!$O3669)/0.06</f>
        <v>0</v>
      </c>
      <c r="E3669" s="47">
        <f>IFERROR((Ações!$F3669-Ações!$K3669)/Ações!$F3669,0)</f>
        <v>0</v>
      </c>
      <c r="F3669" s="46" t="str">
        <f>IF(OR(Ações!$N3669&lt;0,Ações!$M3669&lt;0),"",(22.5*Ações!$M3669*Ações!$N3669)^0.5)</f>
        <v/>
      </c>
      <c r="G3669" s="47">
        <f>IFERROR((Ações!$H3669-Ações!$K3669)/Ações!$H3669,0)</f>
        <v>0</v>
      </c>
      <c r="H3669" s="48">
        <f>IFERROR(Ações!$I3669/(Ações!$P3669-Table_1[[#This Row],[CAGR LUCRO 5A]]),0)</f>
        <v>0</v>
      </c>
      <c r="I3669" s="48">
        <f>IF(Ações!$S3669&lt;0,"",Ações!$O3669*(1+Ações!$S3669))</f>
        <v>0</v>
      </c>
      <c r="J3669" s="49">
        <f>IFERROR(IF(Ações!$B3669="","",(VLOOKUP(Table_1[[#This Row],[AÇÕES]],'Dados Status Invest STOCKS'!A3655:AD4270,4)/Table_1[[#This Row],[LPA]]))/100,0)</f>
        <v>2.5693779904306224E-2</v>
      </c>
      <c r="K3669" s="64">
        <f>IFERROR(IF(Ações!$B3669="","",VLOOKUP(Table_1[[#This Row],[AÇÕES]],'Dados Status Invest STOCKS'!A3655:AD4270,2)),0)</f>
        <v>11.24</v>
      </c>
      <c r="L3669" s="65">
        <f>IFERROR(IF(Ações!$B3669="","",VLOOKUP(Table_1[[#This Row],[AÇÕES]],'Dados Status Invest STOCKS'!A3655:AD4270,3)/100),0)</f>
        <v>0</v>
      </c>
      <c r="M3669" s="66">
        <f>IFERROR(IF(Ações!$B3669="","",VLOOKUP(Table_1[[#This Row],[AÇÕES]],'Dados Status Invest STOCKS'!A3655:AD4270,28)),0)</f>
        <v>-2.09</v>
      </c>
      <c r="N3669" s="66">
        <f>IFERROR(IF(Ações!$B3669="","",VLOOKUP(Table_1[[#This Row],[AÇÕES]],'Dados Status Invest STOCKS'!A3655:AD4270,27)),0)</f>
        <v>1.6</v>
      </c>
      <c r="O3669" s="66">
        <f>IFERROR(IF(Ações!$L3669="","",Ações!$K3669*Ações!$L3669),0)</f>
        <v>0</v>
      </c>
      <c r="P3669" s="67">
        <f t="shared" si="57"/>
        <v>0.06</v>
      </c>
      <c r="Q3669" s="67">
        <f>IFERROR(Ações!$O3669/Ações!$M3669,0)</f>
        <v>0</v>
      </c>
      <c r="R3669" s="67">
        <f>IFERROR(IF(Ações!$B3669="","",VLOOKUP(Table_1[[#This Row],[AÇÕES]],'Dados Status Invest STOCKS'!A3655:AD4270,18)/100),0)</f>
        <v>-1.3082</v>
      </c>
      <c r="S3669" s="65">
        <f>IFERROR(IF(Ações!$B3669="","",VLOOKUP(Table_1[[#This Row],[AÇÕES]],'Dados Status Invest STOCKS'!A3655:AD4270,25)/100),0)</f>
        <v>0</v>
      </c>
      <c r="T3669" s="67">
        <f>(1-Ações!$Q3669)*Ações!$R3669</f>
        <v>-1.3082</v>
      </c>
      <c r="U3669" s="68">
        <f>IF(Ações!$S3669=0,Ações!$T3669,IF(Ações!$T3669=0,Ações!$S3669,AVERAGE(Ações!$S3669,Ações!$T3669)))</f>
        <v>-1.3082</v>
      </c>
    </row>
    <row r="3670" spans="2:21" ht="15" customHeight="1" x14ac:dyDescent="0.2">
      <c r="B3670" s="63" t="str">
        <f>IFERROR('Dados Status Invest STOCKS'!A3657,"-")</f>
        <v>PLT</v>
      </c>
      <c r="C3670" s="45">
        <f>IFERROR((Ações!$D3670-Ações!$K3670)/Ações!$D3670,0)</f>
        <v>0</v>
      </c>
      <c r="D3670" s="46">
        <f>(Ações!$O3670)/0.06</f>
        <v>0</v>
      </c>
      <c r="E3670" s="47">
        <f>IFERROR((Ações!$F3670-Ações!$K3670)/Ações!$F3670,0)</f>
        <v>0</v>
      </c>
      <c r="F3670" s="46" t="str">
        <f>IF(OR(Ações!$N3670&lt;0,Ações!$M3670&lt;0),"",(22.5*Ações!$M3670*Ações!$N3670)^0.5)</f>
        <v/>
      </c>
      <c r="G3670" s="47">
        <f>IFERROR((Ações!$H3670-Ações!$K3670)/Ações!$H3670,0)</f>
        <v>0</v>
      </c>
      <c r="H3670" s="48">
        <f>IFERROR(Ações!$I3670/(Ações!$P3670-Table_1[[#This Row],[CAGR LUCRO 5A]]),0)</f>
        <v>0</v>
      </c>
      <c r="I3670" s="48">
        <f>IF(Ações!$S3670&lt;0,"",Ações!$O3670*(1+Ações!$S3670))</f>
        <v>0</v>
      </c>
      <c r="J3670" s="49">
        <f>IFERROR(IF(Ações!$B3670="","",(VLOOKUP(Table_1[[#This Row],[AÇÕES]],'Dados Status Invest STOCKS'!A3656:AD4271,4)/Table_1[[#This Row],[LPA]]))/100,0)</f>
        <v>8.6323452938117523E-4</v>
      </c>
      <c r="K3670" s="64">
        <f>IFERROR(IF(Ações!$B3670="","",VLOOKUP(Table_1[[#This Row],[AÇÕES]],'Dados Status Invest STOCKS'!A3656:AD4271,2)),0)</f>
        <v>31.87</v>
      </c>
      <c r="L3670" s="65">
        <f>IFERROR(IF(Ações!$B3670="","",VLOOKUP(Table_1[[#This Row],[AÇÕES]],'Dados Status Invest STOCKS'!A3656:AD4271,3)/100),0)</f>
        <v>0</v>
      </c>
      <c r="M3670" s="66">
        <f>IFERROR(IF(Ações!$B3670="","",VLOOKUP(Table_1[[#This Row],[AÇÕES]],'Dados Status Invest STOCKS'!A3656:AD4271,28)),0)</f>
        <v>-19.23</v>
      </c>
      <c r="N3670" s="66">
        <f>IFERROR(IF(Ações!$B3670="","",VLOOKUP(Table_1[[#This Row],[AÇÕES]],'Dados Status Invest STOCKS'!A3656:AD4271,27)),0)</f>
        <v>-2.91</v>
      </c>
      <c r="O3670" s="66">
        <f>IFERROR(IF(Ações!$L3670="","",Ações!$K3670*Ações!$L3670),0)</f>
        <v>0</v>
      </c>
      <c r="P3670" s="67">
        <f t="shared" si="57"/>
        <v>0.06</v>
      </c>
      <c r="Q3670" s="67">
        <f>IFERROR(Ações!$O3670/Ações!$M3670,0)</f>
        <v>0</v>
      </c>
      <c r="R3670" s="67">
        <f>IFERROR(IF(Ações!$B3670="","",VLOOKUP(Table_1[[#This Row],[AÇÕES]],'Dados Status Invest STOCKS'!A3656:AD4271,18)/100),0)</f>
        <v>-6.6025</v>
      </c>
      <c r="S3670" s="65">
        <f>IFERROR(IF(Ações!$B3670="","",VLOOKUP(Table_1[[#This Row],[AÇÕES]],'Dados Status Invest STOCKS'!A3656:AD4271,25)/100),0)</f>
        <v>0</v>
      </c>
      <c r="T3670" s="67">
        <f>(1-Ações!$Q3670)*Ações!$R3670</f>
        <v>-6.6025</v>
      </c>
      <c r="U3670" s="68">
        <f>IF(Ações!$S3670=0,Ações!$T3670,IF(Ações!$T3670=0,Ações!$S3670,AVERAGE(Ações!$S3670,Ações!$T3670)))</f>
        <v>-6.6025</v>
      </c>
    </row>
    <row r="3671" spans="2:21" ht="15" customHeight="1" x14ac:dyDescent="0.2">
      <c r="B3671" s="63" t="str">
        <f>IFERROR('Dados Status Invest STOCKS'!A3658,"-")</f>
        <v>PLTK</v>
      </c>
      <c r="C3671" s="45">
        <f>IFERROR((Ações!$D3671-Ações!$K3671)/Ações!$D3671,0)</f>
        <v>0</v>
      </c>
      <c r="D3671" s="46">
        <f>(Ações!$O3671)/0.06</f>
        <v>0</v>
      </c>
      <c r="E3671" s="47">
        <f>IFERROR((Ações!$F3671-Ações!$K3671)/Ações!$F3671,0)</f>
        <v>0</v>
      </c>
      <c r="F3671" s="46" t="str">
        <f>IF(OR(Ações!$N3671&lt;0,Ações!$M3671&lt;0),"",(22.5*Ações!$M3671*Ações!$N3671)^0.5)</f>
        <v/>
      </c>
      <c r="G3671" s="47">
        <f>IFERROR((Ações!$H3671-Ações!$K3671)/Ações!$H3671,0)</f>
        <v>0</v>
      </c>
      <c r="H3671" s="48">
        <f>IFERROR(Ações!$I3671/(Ações!$P3671-Table_1[[#This Row],[CAGR LUCRO 5A]]),0)</f>
        <v>0</v>
      </c>
      <c r="I3671" s="48">
        <f>IF(Ações!$S3671&lt;0,"",Ações!$O3671*(1+Ações!$S3671))</f>
        <v>0</v>
      </c>
      <c r="J3671" s="49">
        <f>IFERROR(IF(Ações!$B3671="","",(VLOOKUP(Table_1[[#This Row],[AÇÕES]],'Dados Status Invest STOCKS'!A3657:AD4272,4)/Table_1[[#This Row],[LPA]]))/100,0)</f>
        <v>0.33811594202898554</v>
      </c>
      <c r="K3671" s="64">
        <f>IFERROR(IF(Ações!$B3671="","",VLOOKUP(Table_1[[#This Row],[AÇÕES]],'Dados Status Invest STOCKS'!A3657:AD4272,2)),0)</f>
        <v>16.07</v>
      </c>
      <c r="L3671" s="65">
        <f>IFERROR(IF(Ações!$B3671="","",VLOOKUP(Table_1[[#This Row],[AÇÕES]],'Dados Status Invest STOCKS'!A3657:AD4272,3)/100),0)</f>
        <v>0</v>
      </c>
      <c r="M3671" s="66">
        <f>IFERROR(IF(Ações!$B3671="","",VLOOKUP(Table_1[[#This Row],[AÇÕES]],'Dados Status Invest STOCKS'!A3657:AD4272,28)),0)</f>
        <v>0.69</v>
      </c>
      <c r="N3671" s="66">
        <f>IFERROR(IF(Ações!$B3671="","",VLOOKUP(Table_1[[#This Row],[AÇÕES]],'Dados Status Invest STOCKS'!A3657:AD4272,27)),0)</f>
        <v>-1.24</v>
      </c>
      <c r="O3671" s="66">
        <f>IFERROR(IF(Ações!$L3671="","",Ações!$K3671*Ações!$L3671),0)</f>
        <v>0</v>
      </c>
      <c r="P3671" s="67">
        <f t="shared" si="57"/>
        <v>0.06</v>
      </c>
      <c r="Q3671" s="67">
        <f>IFERROR(Ações!$O3671/Ações!$M3671,0)</f>
        <v>0</v>
      </c>
      <c r="R3671" s="67">
        <f>IFERROR(IF(Ações!$B3671="","",VLOOKUP(Table_1[[#This Row],[AÇÕES]],'Dados Status Invest STOCKS'!A3657:AD4272,18)/100),0)</f>
        <v>-0.55549999999999999</v>
      </c>
      <c r="S3671" s="65">
        <f>IFERROR(IF(Ações!$B3671="","",VLOOKUP(Table_1[[#This Row],[AÇÕES]],'Dados Status Invest STOCKS'!A3657:AD4272,25)/100),0)</f>
        <v>0</v>
      </c>
      <c r="T3671" s="67">
        <f>(1-Ações!$Q3671)*Ações!$R3671</f>
        <v>-0.55549999999999999</v>
      </c>
      <c r="U3671" s="68">
        <f>IF(Ações!$S3671=0,Ações!$T3671,IF(Ações!$T3671=0,Ações!$S3671,AVERAGE(Ações!$S3671,Ações!$T3671)))</f>
        <v>-0.55549999999999999</v>
      </c>
    </row>
    <row r="3672" spans="2:21" ht="15" customHeight="1" x14ac:dyDescent="0.2">
      <c r="B3672" s="63" t="str">
        <f>IFERROR('Dados Status Invest STOCKS'!A3659,"-")</f>
        <v>PLTR</v>
      </c>
      <c r="C3672" s="45">
        <f>IFERROR((Ações!$D3672-Ações!$K3672)/Ações!$D3672,0)</f>
        <v>0</v>
      </c>
      <c r="D3672" s="46">
        <f>(Ações!$O3672)/0.06</f>
        <v>0</v>
      </c>
      <c r="E3672" s="47">
        <f>IFERROR((Ações!$F3672-Ações!$K3672)/Ações!$F3672,0)</f>
        <v>0</v>
      </c>
      <c r="F3672" s="46" t="str">
        <f>IF(OR(Ações!$N3672&lt;0,Ações!$M3672&lt;0),"",(22.5*Ações!$M3672*Ações!$N3672)^0.5)</f>
        <v/>
      </c>
      <c r="G3672" s="47">
        <f>IFERROR((Ações!$H3672-Ações!$K3672)/Ações!$H3672,0)</f>
        <v>0</v>
      </c>
      <c r="H3672" s="48">
        <f>IFERROR(Ações!$I3672/(Ações!$P3672-Table_1[[#This Row],[CAGR LUCRO 5A]]),0)</f>
        <v>0</v>
      </c>
      <c r="I3672" s="48">
        <f>IF(Ações!$S3672&lt;0,"",Ações!$O3672*(1+Ações!$S3672))</f>
        <v>0</v>
      </c>
      <c r="J3672" s="49">
        <f>IFERROR(IF(Ações!$B3672="","",(VLOOKUP(Table_1[[#This Row],[AÇÕES]],'Dados Status Invest STOCKS'!A3658:AD4273,4)/Table_1[[#This Row],[LPA]]))/100,0)</f>
        <v>2.0130769230769232</v>
      </c>
      <c r="K3672" s="64">
        <f>IFERROR(IF(Ações!$B3672="","",VLOOKUP(Table_1[[#This Row],[AÇÕES]],'Dados Status Invest STOCKS'!A3658:AD4273,2)),0)</f>
        <v>13.4</v>
      </c>
      <c r="L3672" s="65">
        <f>IFERROR(IF(Ações!$B3672="","",VLOOKUP(Table_1[[#This Row],[AÇÕES]],'Dados Status Invest STOCKS'!A3658:AD4273,3)/100),0)</f>
        <v>0</v>
      </c>
      <c r="M3672" s="66">
        <f>IFERROR(IF(Ações!$B3672="","",VLOOKUP(Table_1[[#This Row],[AÇÕES]],'Dados Status Invest STOCKS'!A3658:AD4273,28)),0)</f>
        <v>-0.26</v>
      </c>
      <c r="N3672" s="66">
        <f>IFERROR(IF(Ações!$B3672="","",VLOOKUP(Table_1[[#This Row],[AÇÕES]],'Dados Status Invest STOCKS'!A3658:AD4273,27)),0)</f>
        <v>1.1200000000000001</v>
      </c>
      <c r="O3672" s="66">
        <f>IFERROR(IF(Ações!$L3672="","",Ações!$K3672*Ações!$L3672),0)</f>
        <v>0</v>
      </c>
      <c r="P3672" s="67">
        <f t="shared" si="57"/>
        <v>0.06</v>
      </c>
      <c r="Q3672" s="67">
        <f>IFERROR(Ações!$O3672/Ações!$M3672,0)</f>
        <v>0</v>
      </c>
      <c r="R3672" s="67">
        <f>IFERROR(IF(Ações!$B3672="","",VLOOKUP(Table_1[[#This Row],[AÇÕES]],'Dados Status Invest STOCKS'!A3658:AD4273,18)/100),0)</f>
        <v>-0.22800000000000001</v>
      </c>
      <c r="S3672" s="65">
        <f>IFERROR(IF(Ações!$B3672="","",VLOOKUP(Table_1[[#This Row],[AÇÕES]],'Dados Status Invest STOCKS'!A3658:AD4273,25)/100),0)</f>
        <v>0</v>
      </c>
      <c r="T3672" s="67">
        <f>(1-Ações!$Q3672)*Ações!$R3672</f>
        <v>-0.22800000000000001</v>
      </c>
      <c r="U3672" s="68">
        <f>IF(Ações!$S3672=0,Ações!$T3672,IF(Ações!$T3672=0,Ações!$S3672,AVERAGE(Ações!$S3672,Ações!$T3672)))</f>
        <v>-0.22800000000000001</v>
      </c>
    </row>
    <row r="3673" spans="2:21" ht="15" customHeight="1" x14ac:dyDescent="0.2">
      <c r="B3673" s="63" t="str">
        <f>IFERROR('Dados Status Invest STOCKS'!A3660,"-")</f>
        <v>PLUG</v>
      </c>
      <c r="C3673" s="45">
        <f>IFERROR((Ações!$D3673-Ações!$K3673)/Ações!$D3673,0)</f>
        <v>0</v>
      </c>
      <c r="D3673" s="46">
        <f>(Ações!$O3673)/0.06</f>
        <v>0</v>
      </c>
      <c r="E3673" s="47">
        <f>IFERROR((Ações!$F3673-Ações!$K3673)/Ações!$F3673,0)</f>
        <v>0</v>
      </c>
      <c r="F3673" s="46" t="str">
        <f>IF(OR(Ações!$N3673&lt;0,Ações!$M3673&lt;0),"",(22.5*Ações!$M3673*Ações!$N3673)^0.5)</f>
        <v/>
      </c>
      <c r="G3673" s="47">
        <f>IFERROR((Ações!$H3673-Ações!$K3673)/Ações!$H3673,0)</f>
        <v>0</v>
      </c>
      <c r="H3673" s="48">
        <f>IFERROR(Ações!$I3673/(Ações!$P3673-Table_1[[#This Row],[CAGR LUCRO 5A]]),0)</f>
        <v>0</v>
      </c>
      <c r="I3673" s="48">
        <f>IF(Ações!$S3673&lt;0,"",Ações!$O3673*(1+Ações!$S3673))</f>
        <v>0</v>
      </c>
      <c r="J3673" s="49">
        <f>IFERROR(IF(Ações!$B3673="","",(VLOOKUP(Table_1[[#This Row],[AÇÕES]],'Dados Status Invest STOCKS'!A3659:AD4274,4)/Table_1[[#This Row],[LPA]]))/100,0)</f>
        <v>0.1137037037037037</v>
      </c>
      <c r="K3673" s="64">
        <f>IFERROR(IF(Ações!$B3673="","",VLOOKUP(Table_1[[#This Row],[AÇÕES]],'Dados Status Invest STOCKS'!A3659:AD4274,2)),0)</f>
        <v>20.7</v>
      </c>
      <c r="L3673" s="65">
        <f>IFERROR(IF(Ações!$B3673="","",VLOOKUP(Table_1[[#This Row],[AÇÕES]],'Dados Status Invest STOCKS'!A3659:AD4274,3)/100),0)</f>
        <v>0</v>
      </c>
      <c r="M3673" s="66">
        <f>IFERROR(IF(Ações!$B3673="","",VLOOKUP(Table_1[[#This Row],[AÇÕES]],'Dados Status Invest STOCKS'!A3659:AD4274,28)),0)</f>
        <v>-1.35</v>
      </c>
      <c r="N3673" s="66">
        <f>IFERROR(IF(Ações!$B3673="","",VLOOKUP(Table_1[[#This Row],[AÇÕES]],'Dados Status Invest STOCKS'!A3659:AD4274,27)),0)</f>
        <v>8.17</v>
      </c>
      <c r="O3673" s="66">
        <f>IFERROR(IF(Ações!$L3673="","",Ações!$K3673*Ações!$L3673),0)</f>
        <v>0</v>
      </c>
      <c r="P3673" s="67">
        <f t="shared" si="57"/>
        <v>0.06</v>
      </c>
      <c r="Q3673" s="67">
        <f>IFERROR(Ações!$O3673/Ações!$M3673,0)</f>
        <v>0</v>
      </c>
      <c r="R3673" s="67">
        <f>IFERROR(IF(Ações!$B3673="","",VLOOKUP(Table_1[[#This Row],[AÇÕES]],'Dados Status Invest STOCKS'!A3659:AD4274,18)/100),0)</f>
        <v>-0.16510000000000002</v>
      </c>
      <c r="S3673" s="65">
        <f>IFERROR(IF(Ações!$B3673="","",VLOOKUP(Table_1[[#This Row],[AÇÕES]],'Dados Status Invest STOCKS'!A3659:AD4274,25)/100),0)</f>
        <v>0</v>
      </c>
      <c r="T3673" s="67">
        <f>(1-Ações!$Q3673)*Ações!$R3673</f>
        <v>-0.16510000000000002</v>
      </c>
      <c r="U3673" s="68">
        <f>IF(Ações!$S3673=0,Ações!$T3673,IF(Ações!$T3673=0,Ações!$S3673,AVERAGE(Ações!$S3673,Ações!$T3673)))</f>
        <v>-0.16510000000000002</v>
      </c>
    </row>
    <row r="3674" spans="2:21" ht="15" customHeight="1" x14ac:dyDescent="0.2">
      <c r="B3674" s="63" t="str">
        <f>IFERROR('Dados Status Invest STOCKS'!A3661,"-")</f>
        <v>PLUS</v>
      </c>
      <c r="C3674" s="45">
        <f>IFERROR((Ações!$D3674-Ações!$K3674)/Ações!$D3674,0)</f>
        <v>0</v>
      </c>
      <c r="D3674" s="46">
        <f>(Ações!$O3674)/0.06</f>
        <v>0</v>
      </c>
      <c r="E3674" s="47">
        <f>IFERROR((Ações!$F3674-Ações!$K3674)/Ações!$F3674,0)</f>
        <v>-0.12835015128348715</v>
      </c>
      <c r="F3674" s="46">
        <f>IF(OR(Ações!$N3674&lt;0,Ações!$M3674&lt;0),"",(22.5*Ações!$M3674*Ações!$N3674)^0.5)</f>
        <v>41.742361576700475</v>
      </c>
      <c r="G3674" s="47">
        <f>IFERROR((Ações!$H3674-Ações!$K3674)/Ações!$H3674,0)</f>
        <v>0</v>
      </c>
      <c r="H3674" s="48">
        <f>IFERROR(Ações!$I3674/(Ações!$P3674-Table_1[[#This Row],[CAGR LUCRO 5A]]),0)</f>
        <v>0</v>
      </c>
      <c r="I3674" s="48">
        <f>IF(Ações!$S3674&lt;0,"",Ações!$O3674*(1+Ações!$S3674))</f>
        <v>0</v>
      </c>
      <c r="J3674" s="49">
        <f>IFERROR(IF(Ações!$B3674="","",(VLOOKUP(Table_1[[#This Row],[AÇÕES]],'Dados Status Invest STOCKS'!A3660:AD4275,4)/Table_1[[#This Row],[LPA]]))/100,0)</f>
        <v>4.0527859237536656E-2</v>
      </c>
      <c r="K3674" s="64">
        <f>IFERROR(IF(Ações!$B3674="","",VLOOKUP(Table_1[[#This Row],[AÇÕES]],'Dados Status Invest STOCKS'!A3660:AD4275,2)),0)</f>
        <v>47.1</v>
      </c>
      <c r="L3674" s="65">
        <f>IFERROR(IF(Ações!$B3674="","",VLOOKUP(Table_1[[#This Row],[AÇÕES]],'Dados Status Invest STOCKS'!A3660:AD4275,3)/100),0)</f>
        <v>0</v>
      </c>
      <c r="M3674" s="66">
        <f>IFERROR(IF(Ações!$B3674="","",VLOOKUP(Table_1[[#This Row],[AÇÕES]],'Dados Status Invest STOCKS'!A3660:AD4275,28)),0)</f>
        <v>3.41</v>
      </c>
      <c r="N3674" s="66">
        <f>IFERROR(IF(Ações!$B3674="","",VLOOKUP(Table_1[[#This Row],[AÇÕES]],'Dados Status Invest STOCKS'!A3660:AD4275,27)),0)</f>
        <v>22.71</v>
      </c>
      <c r="O3674" s="66">
        <f>IFERROR(IF(Ações!$L3674="","",Ações!$K3674*Ações!$L3674),0)</f>
        <v>0</v>
      </c>
      <c r="P3674" s="67">
        <f t="shared" si="57"/>
        <v>0.06</v>
      </c>
      <c r="Q3674" s="67">
        <f>IFERROR(Ações!$O3674/Ações!$M3674,0)</f>
        <v>0</v>
      </c>
      <c r="R3674" s="67">
        <f>IFERROR(IF(Ações!$B3674="","",VLOOKUP(Table_1[[#This Row],[AÇÕES]],'Dados Status Invest STOCKS'!A3660:AD4275,18)/100),0)</f>
        <v>0.15010000000000001</v>
      </c>
      <c r="S3674" s="65">
        <f>IFERROR(IF(Ações!$B3674="","",VLOOKUP(Table_1[[#This Row],[AÇÕES]],'Dados Status Invest STOCKS'!A3660:AD4275,25)/100),0)</f>
        <v>0.107</v>
      </c>
      <c r="T3674" s="67">
        <f>(1-Ações!$Q3674)*Ações!$R3674</f>
        <v>0.15010000000000001</v>
      </c>
      <c r="U3674" s="68">
        <f>IF(Ações!$S3674=0,Ações!$T3674,IF(Ações!$T3674=0,Ações!$S3674,AVERAGE(Ações!$S3674,Ações!$T3674)))</f>
        <v>0.12855</v>
      </c>
    </row>
    <row r="3675" spans="2:21" ht="15" customHeight="1" x14ac:dyDescent="0.2">
      <c r="B3675" s="63" t="str">
        <f>IFERROR('Dados Status Invest STOCKS'!A3662,"-")</f>
        <v>PLXP</v>
      </c>
      <c r="C3675" s="45">
        <f>IFERROR((Ações!$D3675-Ações!$K3675)/Ações!$D3675,0)</f>
        <v>0</v>
      </c>
      <c r="D3675" s="46">
        <f>(Ações!$O3675)/0.06</f>
        <v>0</v>
      </c>
      <c r="E3675" s="47">
        <f>IFERROR((Ações!$F3675-Ações!$K3675)/Ações!$F3675,0)</f>
        <v>0</v>
      </c>
      <c r="F3675" s="46" t="str">
        <f>IF(OR(Ações!$N3675&lt;0,Ações!$M3675&lt;0),"",(22.5*Ações!$M3675*Ações!$N3675)^0.5)</f>
        <v/>
      </c>
      <c r="G3675" s="47">
        <f>IFERROR((Ações!$H3675-Ações!$K3675)/Ações!$H3675,0)</f>
        <v>0</v>
      </c>
      <c r="H3675" s="48">
        <f>IFERROR(Ações!$I3675/(Ações!$P3675-Table_1[[#This Row],[CAGR LUCRO 5A]]),0)</f>
        <v>0</v>
      </c>
      <c r="I3675" s="48">
        <f>IF(Ações!$S3675&lt;0,"",Ações!$O3675*(1+Ações!$S3675))</f>
        <v>0</v>
      </c>
      <c r="J3675" s="49">
        <f>IFERROR(IF(Ações!$B3675="","",(VLOOKUP(Table_1[[#This Row],[AÇÕES]],'Dados Status Invest STOCKS'!A3661:AD4276,4)/Table_1[[#This Row],[LPA]]))/100,0)</f>
        <v>1.4593301435406698E-2</v>
      </c>
      <c r="K3675" s="64">
        <f>IFERROR(IF(Ações!$B3675="","",VLOOKUP(Table_1[[#This Row],[AÇÕES]],'Dados Status Invest STOCKS'!A3661:AD4276,2)),0)</f>
        <v>6.38</v>
      </c>
      <c r="L3675" s="65">
        <f>IFERROR(IF(Ações!$B3675="","",VLOOKUP(Table_1[[#This Row],[AÇÕES]],'Dados Status Invest STOCKS'!A3661:AD4276,3)/100),0)</f>
        <v>0</v>
      </c>
      <c r="M3675" s="66">
        <f>IFERROR(IF(Ações!$B3675="","",VLOOKUP(Table_1[[#This Row],[AÇÕES]],'Dados Status Invest STOCKS'!A3661:AD4276,28)),0)</f>
        <v>-2.09</v>
      </c>
      <c r="N3675" s="66">
        <f>IFERROR(IF(Ações!$B3675="","",VLOOKUP(Table_1[[#This Row],[AÇÕES]],'Dados Status Invest STOCKS'!A3661:AD4276,27)),0)</f>
        <v>1.1200000000000001</v>
      </c>
      <c r="O3675" s="66">
        <f>IFERROR(IF(Ações!$L3675="","",Ações!$K3675*Ações!$L3675),0)</f>
        <v>0</v>
      </c>
      <c r="P3675" s="67">
        <f t="shared" si="57"/>
        <v>0.06</v>
      </c>
      <c r="Q3675" s="67">
        <f>IFERROR(Ações!$O3675/Ações!$M3675,0)</f>
        <v>0</v>
      </c>
      <c r="R3675" s="67">
        <f>IFERROR(IF(Ações!$B3675="","",VLOOKUP(Table_1[[#This Row],[AÇÕES]],'Dados Status Invest STOCKS'!A3661:AD4276,18)/100),0)</f>
        <v>-1.8666</v>
      </c>
      <c r="S3675" s="65">
        <f>IFERROR(IF(Ações!$B3675="","",VLOOKUP(Table_1[[#This Row],[AÇÕES]],'Dados Status Invest STOCKS'!A3661:AD4276,25)/100),0)</f>
        <v>0</v>
      </c>
      <c r="T3675" s="67">
        <f>(1-Ações!$Q3675)*Ações!$R3675</f>
        <v>-1.8666</v>
      </c>
      <c r="U3675" s="68">
        <f>IF(Ações!$S3675=0,Ações!$T3675,IF(Ações!$T3675=0,Ações!$S3675,AVERAGE(Ações!$S3675,Ações!$T3675)))</f>
        <v>-1.8666</v>
      </c>
    </row>
    <row r="3676" spans="2:21" ht="15" customHeight="1" x14ac:dyDescent="0.2">
      <c r="B3676" s="63" t="str">
        <f>IFERROR('Dados Status Invest STOCKS'!A3663,"-")</f>
        <v>PLXS</v>
      </c>
      <c r="C3676" s="45">
        <f>IFERROR((Ações!$D3676-Ações!$K3676)/Ações!$D3676,0)</f>
        <v>0</v>
      </c>
      <c r="D3676" s="46">
        <f>(Ações!$O3676)/0.06</f>
        <v>0</v>
      </c>
      <c r="E3676" s="47">
        <f>IFERROR((Ações!$F3676-Ações!$K3676)/Ações!$F3676,0)</f>
        <v>-0.2254629629629627</v>
      </c>
      <c r="F3676" s="46">
        <f>IF(OR(Ações!$N3676&lt;0,Ações!$M3676&lt;0),"",(22.5*Ações!$M3676*Ações!$N3676)^0.5)</f>
        <v>64.800000000000011</v>
      </c>
      <c r="G3676" s="47">
        <f>IFERROR((Ações!$H3676-Ações!$K3676)/Ações!$H3676,0)</f>
        <v>0</v>
      </c>
      <c r="H3676" s="48">
        <f>IFERROR(Ações!$I3676/(Ações!$P3676-Table_1[[#This Row],[CAGR LUCRO 5A]]),0)</f>
        <v>0</v>
      </c>
      <c r="I3676" s="48">
        <f>IF(Ações!$S3676&lt;0,"",Ações!$O3676*(1+Ações!$S3676))</f>
        <v>0</v>
      </c>
      <c r="J3676" s="49">
        <f>IFERROR(IF(Ações!$B3676="","",(VLOOKUP(Table_1[[#This Row],[AÇÕES]],'Dados Status Invest STOCKS'!A3662:AD4277,4)/Table_1[[#This Row],[LPA]]))/100,0)</f>
        <v>3.0312499999999999E-2</v>
      </c>
      <c r="K3676" s="64">
        <f>IFERROR(IF(Ações!$B3676="","",VLOOKUP(Table_1[[#This Row],[AÇÕES]],'Dados Status Invest STOCKS'!A3662:AD4277,2)),0)</f>
        <v>79.41</v>
      </c>
      <c r="L3676" s="65">
        <f>IFERROR(IF(Ações!$B3676="","",VLOOKUP(Table_1[[#This Row],[AÇÕES]],'Dados Status Invest STOCKS'!A3662:AD4277,3)/100),0)</f>
        <v>0</v>
      </c>
      <c r="M3676" s="66">
        <f>IFERROR(IF(Ações!$B3676="","",VLOOKUP(Table_1[[#This Row],[AÇÕES]],'Dados Status Invest STOCKS'!A3662:AD4277,28)),0)</f>
        <v>5.12</v>
      </c>
      <c r="N3676" s="66">
        <f>IFERROR(IF(Ações!$B3676="","",VLOOKUP(Table_1[[#This Row],[AÇÕES]],'Dados Status Invest STOCKS'!A3662:AD4277,27)),0)</f>
        <v>36.450000000000003</v>
      </c>
      <c r="O3676" s="66">
        <f>IFERROR(IF(Ações!$L3676="","",Ações!$K3676*Ações!$L3676),0)</f>
        <v>0</v>
      </c>
      <c r="P3676" s="67">
        <f t="shared" si="57"/>
        <v>0.06</v>
      </c>
      <c r="Q3676" s="67">
        <f>IFERROR(Ações!$O3676/Ações!$M3676,0)</f>
        <v>0</v>
      </c>
      <c r="R3676" s="67">
        <f>IFERROR(IF(Ações!$B3676="","",VLOOKUP(Table_1[[#This Row],[AÇÕES]],'Dados Status Invest STOCKS'!A3662:AD4277,18)/100),0)</f>
        <v>0.1404</v>
      </c>
      <c r="S3676" s="65">
        <f>IFERROR(IF(Ações!$B3676="","",VLOOKUP(Table_1[[#This Row],[AÇÕES]],'Dados Status Invest STOCKS'!A3662:AD4277,25)/100),0)</f>
        <v>4.4900000000000002E-2</v>
      </c>
      <c r="T3676" s="67">
        <f>(1-Ações!$Q3676)*Ações!$R3676</f>
        <v>0.1404</v>
      </c>
      <c r="U3676" s="68">
        <f>IF(Ações!$S3676=0,Ações!$T3676,IF(Ações!$T3676=0,Ações!$S3676,AVERAGE(Ações!$S3676,Ações!$T3676)))</f>
        <v>9.2649999999999996E-2</v>
      </c>
    </row>
    <row r="3677" spans="2:21" ht="15" customHeight="1" x14ac:dyDescent="0.2">
      <c r="B3677" s="63" t="str">
        <f>IFERROR('Dados Status Invest STOCKS'!A3664,"-")</f>
        <v>PLYA</v>
      </c>
      <c r="C3677" s="45">
        <f>IFERROR((Ações!$D3677-Ações!$K3677)/Ações!$D3677,0)</f>
        <v>0</v>
      </c>
      <c r="D3677" s="46">
        <f>(Ações!$O3677)/0.06</f>
        <v>0</v>
      </c>
      <c r="E3677" s="47">
        <f>IFERROR((Ações!$F3677-Ações!$K3677)/Ações!$F3677,0)</f>
        <v>0</v>
      </c>
      <c r="F3677" s="46" t="str">
        <f>IF(OR(Ações!$N3677&lt;0,Ações!$M3677&lt;0),"",(22.5*Ações!$M3677*Ações!$N3677)^0.5)</f>
        <v/>
      </c>
      <c r="G3677" s="47">
        <f>IFERROR((Ações!$H3677-Ações!$K3677)/Ações!$H3677,0)</f>
        <v>0</v>
      </c>
      <c r="H3677" s="48">
        <f>IFERROR(Ações!$I3677/(Ações!$P3677-Table_1[[#This Row],[CAGR LUCRO 5A]]),0)</f>
        <v>0</v>
      </c>
      <c r="I3677" s="48">
        <f>IF(Ações!$S3677&lt;0,"",Ações!$O3677*(1+Ações!$S3677))</f>
        <v>0</v>
      </c>
      <c r="J3677" s="49">
        <f>IFERROR(IF(Ações!$B3677="","",(VLOOKUP(Table_1[[#This Row],[AÇÕES]],'Dados Status Invest STOCKS'!A3663:AD4278,4)/Table_1[[#This Row],[LPA]]))/100,0)</f>
        <v>7.4900000000000008E-2</v>
      </c>
      <c r="K3677" s="64">
        <f>IFERROR(IF(Ações!$B3677="","",VLOOKUP(Table_1[[#This Row],[AÇÕES]],'Dados Status Invest STOCKS'!A3663:AD4278,2)),0)</f>
        <v>7.46</v>
      </c>
      <c r="L3677" s="65">
        <f>IFERROR(IF(Ações!$B3677="","",VLOOKUP(Table_1[[#This Row],[AÇÕES]],'Dados Status Invest STOCKS'!A3663:AD4278,3)/100),0)</f>
        <v>0</v>
      </c>
      <c r="M3677" s="66">
        <f>IFERROR(IF(Ações!$B3677="","",VLOOKUP(Table_1[[#This Row],[AÇÕES]],'Dados Status Invest STOCKS'!A3663:AD4278,28)),0)</f>
        <v>-1</v>
      </c>
      <c r="N3677" s="66">
        <f>IFERROR(IF(Ações!$B3677="","",VLOOKUP(Table_1[[#This Row],[AÇÕES]],'Dados Status Invest STOCKS'!A3663:AD4278,27)),0)</f>
        <v>3.8</v>
      </c>
      <c r="O3677" s="66">
        <f>IFERROR(IF(Ações!$L3677="","",Ações!$K3677*Ações!$L3677),0)</f>
        <v>0</v>
      </c>
      <c r="P3677" s="67">
        <f t="shared" si="57"/>
        <v>0.06</v>
      </c>
      <c r="Q3677" s="67">
        <f>IFERROR(Ações!$O3677/Ações!$M3677,0)</f>
        <v>0</v>
      </c>
      <c r="R3677" s="67">
        <f>IFERROR(IF(Ações!$B3677="","",VLOOKUP(Table_1[[#This Row],[AÇÕES]],'Dados Status Invest STOCKS'!A3663:AD4278,18)/100),0)</f>
        <v>-0.26229999999999998</v>
      </c>
      <c r="S3677" s="65">
        <f>IFERROR(IF(Ações!$B3677="","",VLOOKUP(Table_1[[#This Row],[AÇÕES]],'Dados Status Invest STOCKS'!A3663:AD4278,25)/100),0)</f>
        <v>0</v>
      </c>
      <c r="T3677" s="67">
        <f>(1-Ações!$Q3677)*Ações!$R3677</f>
        <v>-0.26229999999999998</v>
      </c>
      <c r="U3677" s="68">
        <f>IF(Ações!$S3677=0,Ações!$T3677,IF(Ações!$T3677=0,Ações!$S3677,AVERAGE(Ações!$S3677,Ações!$T3677)))</f>
        <v>-0.26229999999999998</v>
      </c>
    </row>
    <row r="3678" spans="2:21" ht="15" customHeight="1" x14ac:dyDescent="0.2">
      <c r="B3678" s="63" t="str">
        <f>IFERROR('Dados Status Invest STOCKS'!A3665,"-")</f>
        <v>PM</v>
      </c>
      <c r="C3678" s="45">
        <f>IFERROR((Ações!$D3678-Ações!$K3678)/Ações!$D3678,0)</f>
        <v>-0.23456790123456778</v>
      </c>
      <c r="D3678" s="46">
        <f>(Ações!$O3678)/0.06</f>
        <v>81.469800000000006</v>
      </c>
      <c r="E3678" s="47">
        <f>IFERROR((Ações!$F3678-Ações!$K3678)/Ações!$F3678,0)</f>
        <v>0</v>
      </c>
      <c r="F3678" s="46" t="str">
        <f>IF(OR(Ações!$N3678&lt;0,Ações!$M3678&lt;0),"",(22.5*Ações!$M3678*Ações!$N3678)^0.5)</f>
        <v/>
      </c>
      <c r="G3678" s="47">
        <f>IFERROR((Ações!$H3678-Ações!$K3678)/Ações!$H3678,0)</f>
        <v>0.46219210498010121</v>
      </c>
      <c r="H3678" s="48">
        <f>IFERROR(Ações!$I3678/(Ações!$P3678-Table_1[[#This Row],[CAGR LUCRO 5A]]),0)</f>
        <v>187.01845200000002</v>
      </c>
      <c r="I3678" s="48">
        <f>IF(Ações!$S3678&lt;0,"",Ações!$O3678*(1+Ações!$S3678))</f>
        <v>5.0494982039999998</v>
      </c>
      <c r="J3678" s="49">
        <f>IFERROR(IF(Ações!$B3678="","",(VLOOKUP(Table_1[[#This Row],[AÇÕES]],'Dados Status Invest STOCKS'!A3664:AD4279,4)/Table_1[[#This Row],[LPA]]))/100,0)</f>
        <v>3.0173010380622839E-2</v>
      </c>
      <c r="K3678" s="64">
        <f>IFERROR(IF(Ações!$B3678="","",VLOOKUP(Table_1[[#This Row],[AÇÕES]],'Dados Status Invest STOCKS'!A3664:AD4279,2)),0)</f>
        <v>100.58</v>
      </c>
      <c r="L3678" s="65">
        <f>IFERROR(IF(Ações!$B3678="","",VLOOKUP(Table_1[[#This Row],[AÇÕES]],'Dados Status Invest STOCKS'!A3664:AD4279,3)/100),0)</f>
        <v>4.8600000000000004E-2</v>
      </c>
      <c r="M3678" s="66">
        <f>IFERROR(IF(Ações!$B3678="","",VLOOKUP(Table_1[[#This Row],[AÇÕES]],'Dados Status Invest STOCKS'!A3664:AD4279,28)),0)</f>
        <v>5.78</v>
      </c>
      <c r="N3678" s="66">
        <f>IFERROR(IF(Ações!$B3678="","",VLOOKUP(Table_1[[#This Row],[AÇÕES]],'Dados Status Invest STOCKS'!A3664:AD4279,27)),0)</f>
        <v>-6.78</v>
      </c>
      <c r="O3678" s="66">
        <f>IFERROR(IF(Ações!$L3678="","",Ações!$K3678*Ações!$L3678),0)</f>
        <v>4.8881880000000004</v>
      </c>
      <c r="P3678" s="67">
        <f t="shared" si="57"/>
        <v>0.06</v>
      </c>
      <c r="Q3678" s="67">
        <f>IFERROR(Ações!$O3678/Ações!$M3678,0)</f>
        <v>0.84570726643598615</v>
      </c>
      <c r="R3678" s="67">
        <f>IFERROR(IF(Ações!$B3678="","",VLOOKUP(Table_1[[#This Row],[AÇÕES]],'Dados Status Invest STOCKS'!A3664:AD4279,18)/100),0)</f>
        <v>-0.85219999999999996</v>
      </c>
      <c r="S3678" s="65">
        <f>IFERROR(IF(Ações!$B3678="","",VLOOKUP(Table_1[[#This Row],[AÇÕES]],'Dados Status Invest STOCKS'!A3664:AD4279,25)/100),0)</f>
        <v>3.3000000000000002E-2</v>
      </c>
      <c r="T3678" s="67">
        <f>(1-Ações!$Q3678)*Ações!$R3678</f>
        <v>-0.1314882675432526</v>
      </c>
      <c r="U3678" s="68">
        <f>IF(Ações!$S3678=0,Ações!$T3678,IF(Ações!$T3678=0,Ações!$S3678,AVERAGE(Ações!$S3678,Ações!$T3678)))</f>
        <v>-4.92441337716263E-2</v>
      </c>
    </row>
    <row r="3679" spans="2:21" ht="15" customHeight="1" x14ac:dyDescent="0.2">
      <c r="B3679" s="63" t="str">
        <f>IFERROR('Dados Status Invest STOCKS'!A3666,"-")</f>
        <v>PMBC</v>
      </c>
      <c r="C3679" s="45">
        <f>IFERROR((Ações!$D3679-Ações!$K3679)/Ações!$D3679,0)</f>
        <v>0</v>
      </c>
      <c r="D3679" s="46">
        <f>(Ações!$O3679)/0.06</f>
        <v>0</v>
      </c>
      <c r="E3679" s="47">
        <f>IFERROR((Ações!$F3679-Ações!$K3679)/Ações!$F3679,0)</f>
        <v>8.2971561271866848E-2</v>
      </c>
      <c r="F3679" s="46">
        <f>IF(OR(Ações!$N3679&lt;0,Ações!$M3679&lt;0),"",(22.5*Ações!$M3679*Ações!$N3679)^0.5)</f>
        <v>10.250499987805473</v>
      </c>
      <c r="G3679" s="47">
        <f>IFERROR((Ações!$H3679-Ações!$K3679)/Ações!$H3679,0)</f>
        <v>0</v>
      </c>
      <c r="H3679" s="48">
        <f>IFERROR(Ações!$I3679/(Ações!$P3679-Table_1[[#This Row],[CAGR LUCRO 5A]]),0)</f>
        <v>0</v>
      </c>
      <c r="I3679" s="48" t="str">
        <f>IF(Ações!$S3679&lt;0,"",Ações!$O3679*(1+Ações!$S3679))</f>
        <v/>
      </c>
      <c r="J3679" s="49">
        <f>IFERROR(IF(Ações!$B3679="","",(VLOOKUP(Table_1[[#This Row],[AÇÕES]],'Dados Status Invest STOCKS'!A3665:AD4280,4)/Table_1[[#This Row],[LPA]]))/100,0)</f>
        <v>0.20850746268656717</v>
      </c>
      <c r="K3679" s="64">
        <f>IFERROR(IF(Ações!$B3679="","",VLOOKUP(Table_1[[#This Row],[AÇÕES]],'Dados Status Invest STOCKS'!A3665:AD4280,2)),0)</f>
        <v>9.4</v>
      </c>
      <c r="L3679" s="65">
        <f>IFERROR(IF(Ações!$B3679="","",VLOOKUP(Table_1[[#This Row],[AÇÕES]],'Dados Status Invest STOCKS'!A3665:AD4280,3)/100),0)</f>
        <v>0</v>
      </c>
      <c r="M3679" s="66">
        <f>IFERROR(IF(Ações!$B3679="","",VLOOKUP(Table_1[[#This Row],[AÇÕES]],'Dados Status Invest STOCKS'!A3665:AD4280,28)),0)</f>
        <v>0.67</v>
      </c>
      <c r="N3679" s="66">
        <f>IFERROR(IF(Ações!$B3679="","",VLOOKUP(Table_1[[#This Row],[AÇÕES]],'Dados Status Invest STOCKS'!A3665:AD4280,27)),0)</f>
        <v>6.97</v>
      </c>
      <c r="O3679" s="66">
        <f>IFERROR(IF(Ações!$L3679="","",Ações!$K3679*Ações!$L3679),0)</f>
        <v>0</v>
      </c>
      <c r="P3679" s="67">
        <f t="shared" si="57"/>
        <v>0.06</v>
      </c>
      <c r="Q3679" s="67">
        <f>IFERROR(Ações!$O3679/Ações!$M3679,0)</f>
        <v>0</v>
      </c>
      <c r="R3679" s="67">
        <f>IFERROR(IF(Ações!$B3679="","",VLOOKUP(Table_1[[#This Row],[AÇÕES]],'Dados Status Invest STOCKS'!A3665:AD4280,18)/100),0)</f>
        <v>9.6600000000000005E-2</v>
      </c>
      <c r="S3679" s="65">
        <f>IFERROR(IF(Ações!$B3679="","",VLOOKUP(Table_1[[#This Row],[AÇÕES]],'Dados Status Invest STOCKS'!A3665:AD4280,25)/100),0)</f>
        <v>-5.4000000000000006E-2</v>
      </c>
      <c r="T3679" s="67">
        <f>(1-Ações!$Q3679)*Ações!$R3679</f>
        <v>9.6600000000000005E-2</v>
      </c>
      <c r="U3679" s="68">
        <f>IF(Ações!$S3679=0,Ações!$T3679,IF(Ações!$T3679=0,Ações!$S3679,AVERAGE(Ações!$S3679,Ações!$T3679)))</f>
        <v>2.1299999999999999E-2</v>
      </c>
    </row>
    <row r="3680" spans="2:21" ht="15" customHeight="1" x14ac:dyDescent="0.2">
      <c r="B3680" s="63" t="str">
        <f>IFERROR('Dados Status Invest STOCKS'!A3667,"-")</f>
        <v>PMD</v>
      </c>
      <c r="C3680" s="45">
        <f>IFERROR((Ações!$D3680-Ações!$K3680)/Ações!$D3680,0)</f>
        <v>-7.108108108108107</v>
      </c>
      <c r="D3680" s="46">
        <f>(Ações!$O3680)/0.06</f>
        <v>0.83866666666666678</v>
      </c>
      <c r="E3680" s="47">
        <f>IFERROR((Ações!$F3680-Ações!$K3680)/Ações!$F3680,0)</f>
        <v>-2.4064998414000489</v>
      </c>
      <c r="F3680" s="46">
        <f>IF(OR(Ações!$N3680&lt;0,Ações!$M3680&lt;0),"",(22.5*Ações!$M3680*Ações!$N3680)^0.5)</f>
        <v>1.9961838592674774</v>
      </c>
      <c r="G3680" s="47">
        <f>IFERROR((Ações!$H3680-Ações!$K3680)/Ações!$H3680,0)</f>
        <v>-7.108108108108107</v>
      </c>
      <c r="H3680" s="48">
        <f>IFERROR(Ações!$I3680/(Ações!$P3680-Table_1[[#This Row],[CAGR LUCRO 5A]]),0)</f>
        <v>0.83866666666666678</v>
      </c>
      <c r="I3680" s="48">
        <f>IF(Ações!$S3680&lt;0,"",Ações!$O3680*(1+Ações!$S3680))</f>
        <v>5.0320000000000004E-2</v>
      </c>
      <c r="J3680" s="49">
        <f>IFERROR(IF(Ações!$B3680="","",(VLOOKUP(Table_1[[#This Row],[AÇÕES]],'Dados Status Invest STOCKS'!A3666:AD4281,4)/Table_1[[#This Row],[LPA]]))/100,0)</f>
        <v>13.035714285714285</v>
      </c>
      <c r="K3680" s="64">
        <f>IFERROR(IF(Ações!$B3680="","",VLOOKUP(Table_1[[#This Row],[AÇÕES]],'Dados Status Invest STOCKS'!A3666:AD4281,2)),0)</f>
        <v>6.8</v>
      </c>
      <c r="L3680" s="65">
        <f>IFERROR(IF(Ações!$B3680="","",VLOOKUP(Table_1[[#This Row],[AÇÕES]],'Dados Status Invest STOCKS'!A3666:AD4281,3)/100),0)</f>
        <v>7.4000000000000003E-3</v>
      </c>
      <c r="M3680" s="66">
        <f>IFERROR(IF(Ações!$B3680="","",VLOOKUP(Table_1[[#This Row],[AÇÕES]],'Dados Status Invest STOCKS'!A3666:AD4281,28)),0)</f>
        <v>7.0000000000000007E-2</v>
      </c>
      <c r="N3680" s="66">
        <f>IFERROR(IF(Ações!$B3680="","",VLOOKUP(Table_1[[#This Row],[AÇÕES]],'Dados Status Invest STOCKS'!A3666:AD4281,27)),0)</f>
        <v>2.5299999999999998</v>
      </c>
      <c r="O3680" s="66">
        <f>IFERROR(IF(Ações!$L3680="","",Ações!$K3680*Ações!$L3680),0)</f>
        <v>5.0320000000000004E-2</v>
      </c>
      <c r="P3680" s="67">
        <f t="shared" si="57"/>
        <v>0.06</v>
      </c>
      <c r="Q3680" s="67">
        <f>IFERROR(Ações!$O3680/Ações!$M3680,0)</f>
        <v>0.71885714285714286</v>
      </c>
      <c r="R3680" s="67">
        <f>IFERROR(IF(Ações!$B3680="","",VLOOKUP(Table_1[[#This Row],[AÇÕES]],'Dados Status Invest STOCKS'!A3666:AD4281,18)/100),0)</f>
        <v>2.9399999999999999E-2</v>
      </c>
      <c r="S3680" s="65">
        <f>IFERROR(IF(Ações!$B3680="","",VLOOKUP(Table_1[[#This Row],[AÇÕES]],'Dados Status Invest STOCKS'!A3666:AD4281,25)/100),0)</f>
        <v>0</v>
      </c>
      <c r="T3680" s="67">
        <f>(1-Ações!$Q3680)*Ações!$R3680</f>
        <v>8.2655999999999997E-3</v>
      </c>
      <c r="U3680" s="68">
        <f>IF(Ações!$S3680=0,Ações!$T3680,IF(Ações!$T3680=0,Ações!$S3680,AVERAGE(Ações!$S3680,Ações!$T3680)))</f>
        <v>8.2655999999999997E-3</v>
      </c>
    </row>
    <row r="3681" spans="2:21" ht="15" customHeight="1" x14ac:dyDescent="0.2">
      <c r="B3681" s="63" t="str">
        <f>IFERROR('Dados Status Invest STOCKS'!A3668,"-")</f>
        <v>PME</v>
      </c>
      <c r="C3681" s="45">
        <f>IFERROR((Ações!$D3681-Ações!$K3681)/Ações!$D3681,0)</f>
        <v>0</v>
      </c>
      <c r="D3681" s="46">
        <f>(Ações!$O3681)/0.06</f>
        <v>0</v>
      </c>
      <c r="E3681" s="47">
        <f>IFERROR((Ações!$F3681-Ações!$K3681)/Ações!$F3681,0)</f>
        <v>0</v>
      </c>
      <c r="F3681" s="46" t="str">
        <f>IF(OR(Ações!$N3681&lt;0,Ações!$M3681&lt;0),"",(22.5*Ações!$M3681*Ações!$N3681)^0.5)</f>
        <v/>
      </c>
      <c r="G3681" s="47">
        <f>IFERROR((Ações!$H3681-Ações!$K3681)/Ações!$H3681,0)</f>
        <v>0</v>
      </c>
      <c r="H3681" s="48">
        <f>IFERROR(Ações!$I3681/(Ações!$P3681-Table_1[[#This Row],[CAGR LUCRO 5A]]),0)</f>
        <v>0</v>
      </c>
      <c r="I3681" s="48">
        <f>IF(Ações!$S3681&lt;0,"",Ações!$O3681*(1+Ações!$S3681))</f>
        <v>0</v>
      </c>
      <c r="J3681" s="49">
        <f>IFERROR(IF(Ações!$B3681="","",(VLOOKUP(Table_1[[#This Row],[AÇÕES]],'Dados Status Invest STOCKS'!A3667:AD4282,4)/Table_1[[#This Row],[LPA]]))/100,0)</f>
        <v>5.1923076923076931E-3</v>
      </c>
      <c r="K3681" s="64">
        <f>IFERROR(IF(Ações!$B3681="","",VLOOKUP(Table_1[[#This Row],[AÇÕES]],'Dados Status Invest STOCKS'!A3667:AD4282,2)),0)</f>
        <v>0.56000000000000005</v>
      </c>
      <c r="L3681" s="65">
        <f>IFERROR(IF(Ações!$B3681="","",VLOOKUP(Table_1[[#This Row],[AÇÕES]],'Dados Status Invest STOCKS'!A3667:AD4282,3)/100),0)</f>
        <v>0</v>
      </c>
      <c r="M3681" s="66">
        <f>IFERROR(IF(Ações!$B3681="","",VLOOKUP(Table_1[[#This Row],[AÇÕES]],'Dados Status Invest STOCKS'!A3667:AD4282,28)),0)</f>
        <v>-1.04</v>
      </c>
      <c r="N3681" s="66">
        <f>IFERROR(IF(Ações!$B3681="","",VLOOKUP(Table_1[[#This Row],[AÇÕES]],'Dados Status Invest STOCKS'!A3667:AD4282,27)),0)</f>
        <v>0.81</v>
      </c>
      <c r="O3681" s="66">
        <f>IFERROR(IF(Ações!$L3681="","",Ações!$K3681*Ações!$L3681),0)</f>
        <v>0</v>
      </c>
      <c r="P3681" s="67">
        <f t="shared" si="57"/>
        <v>0.06</v>
      </c>
      <c r="Q3681" s="67">
        <f>IFERROR(Ações!$O3681/Ações!$M3681,0)</f>
        <v>0</v>
      </c>
      <c r="R3681" s="67">
        <f>IFERROR(IF(Ações!$B3681="","",VLOOKUP(Table_1[[#This Row],[AÇÕES]],'Dados Status Invest STOCKS'!A3667:AD4282,18)/100),0)</f>
        <v>-1.2714000000000001</v>
      </c>
      <c r="S3681" s="65">
        <f>IFERROR(IF(Ações!$B3681="","",VLOOKUP(Table_1[[#This Row],[AÇÕES]],'Dados Status Invest STOCKS'!A3667:AD4282,25)/100),0)</f>
        <v>0</v>
      </c>
      <c r="T3681" s="67">
        <f>(1-Ações!$Q3681)*Ações!$R3681</f>
        <v>-1.2714000000000001</v>
      </c>
      <c r="U3681" s="68">
        <f>IF(Ações!$S3681=0,Ações!$T3681,IF(Ações!$T3681=0,Ações!$S3681,AVERAGE(Ações!$S3681,Ações!$T3681)))</f>
        <v>-1.2714000000000001</v>
      </c>
    </row>
    <row r="3682" spans="2:21" ht="15" customHeight="1" x14ac:dyDescent="0.2">
      <c r="B3682" s="63" t="str">
        <f>IFERROR('Dados Status Invest STOCKS'!A3669,"-")</f>
        <v>PMVC</v>
      </c>
      <c r="C3682" s="45">
        <f>IFERROR((Ações!$D3682-Ações!$K3682)/Ações!$D3682,0)</f>
        <v>0</v>
      </c>
      <c r="D3682" s="46">
        <f>(Ações!$O3682)/0.06</f>
        <v>0</v>
      </c>
      <c r="E3682" s="47">
        <f>IFERROR((Ações!$F3682-Ações!$K3682)/Ações!$F3682,0)</f>
        <v>0</v>
      </c>
      <c r="F3682" s="46" t="str">
        <f>IF(OR(Ações!$N3682&lt;0,Ações!$M3682&lt;0),"",(22.5*Ações!$M3682*Ações!$N3682)^0.5)</f>
        <v/>
      </c>
      <c r="G3682" s="47">
        <f>IFERROR((Ações!$H3682-Ações!$K3682)/Ações!$H3682,0)</f>
        <v>0</v>
      </c>
      <c r="H3682" s="48">
        <f>IFERROR(Ações!$I3682/(Ações!$P3682-Table_1[[#This Row],[CAGR LUCRO 5A]]),0)</f>
        <v>0</v>
      </c>
      <c r="I3682" s="48">
        <f>IF(Ações!$S3682&lt;0,"",Ações!$O3682*(1+Ações!$S3682))</f>
        <v>0</v>
      </c>
      <c r="J3682" s="49">
        <f>IFERROR(IF(Ações!$B3682="","",(VLOOKUP(Table_1[[#This Row],[AÇÕES]],'Dados Status Invest STOCKS'!A3668:AD4283,4)/Table_1[[#This Row],[LPA]]))/100,0)</f>
        <v>2.71</v>
      </c>
      <c r="K3682" s="64">
        <f>IFERROR(IF(Ações!$B3682="","",VLOOKUP(Table_1[[#This Row],[AÇÕES]],'Dados Status Invest STOCKS'!A3668:AD4283,2)),0)</f>
        <v>9.83</v>
      </c>
      <c r="L3682" s="65">
        <f>IFERROR(IF(Ações!$B3682="","",VLOOKUP(Table_1[[#This Row],[AÇÕES]],'Dados Status Invest STOCKS'!A3668:AD4283,3)/100),0)</f>
        <v>0</v>
      </c>
      <c r="M3682" s="66">
        <f>IFERROR(IF(Ações!$B3682="","",VLOOKUP(Table_1[[#This Row],[AÇÕES]],'Dados Status Invest STOCKS'!A3668:AD4283,28)),0)</f>
        <v>0.19</v>
      </c>
      <c r="N3682" s="66">
        <f>IFERROR(IF(Ações!$B3682="","",VLOOKUP(Table_1[[#This Row],[AÇÕES]],'Dados Status Invest STOCKS'!A3668:AD4283,27)),0)</f>
        <v>-0.67</v>
      </c>
      <c r="O3682" s="66">
        <f>IFERROR(IF(Ações!$L3682="","",Ações!$K3682*Ações!$L3682),0)</f>
        <v>0</v>
      </c>
      <c r="P3682" s="67">
        <f t="shared" si="57"/>
        <v>0.06</v>
      </c>
      <c r="Q3682" s="67">
        <f>IFERROR(Ações!$O3682/Ações!$M3682,0)</f>
        <v>0</v>
      </c>
      <c r="R3682" s="67">
        <f>IFERROR(IF(Ações!$B3682="","",VLOOKUP(Table_1[[#This Row],[AÇÕES]],'Dados Status Invest STOCKS'!A3668:AD4283,18)/100),0)</f>
        <v>-0.28570000000000001</v>
      </c>
      <c r="S3682" s="65">
        <f>IFERROR(IF(Ações!$B3682="","",VLOOKUP(Table_1[[#This Row],[AÇÕES]],'Dados Status Invest STOCKS'!A3668:AD4283,25)/100),0)</f>
        <v>0</v>
      </c>
      <c r="T3682" s="67">
        <f>(1-Ações!$Q3682)*Ações!$R3682</f>
        <v>-0.28570000000000001</v>
      </c>
      <c r="U3682" s="68">
        <f>IF(Ações!$S3682=0,Ações!$T3682,IF(Ações!$T3682=0,Ações!$S3682,AVERAGE(Ações!$S3682,Ações!$T3682)))</f>
        <v>-0.28570000000000001</v>
      </c>
    </row>
    <row r="3683" spans="2:21" ht="15" customHeight="1" x14ac:dyDescent="0.2">
      <c r="B3683" s="63" t="str">
        <f>IFERROR('Dados Status Invest STOCKS'!A3670,"-")</f>
        <v>PMVC.U</v>
      </c>
      <c r="C3683" s="45">
        <f>IFERROR((Ações!$D3683-Ações!$K3683)/Ações!$D3683,0)</f>
        <v>0</v>
      </c>
      <c r="D3683" s="46">
        <f>(Ações!$O3683)/0.06</f>
        <v>0</v>
      </c>
      <c r="E3683" s="47">
        <f>IFERROR((Ações!$F3683-Ações!$K3683)/Ações!$F3683,0)</f>
        <v>0</v>
      </c>
      <c r="F3683" s="46" t="str">
        <f>IF(OR(Ações!$N3683&lt;0,Ações!$M3683&lt;0),"",(22.5*Ações!$M3683*Ações!$N3683)^0.5)</f>
        <v/>
      </c>
      <c r="G3683" s="47">
        <f>IFERROR((Ações!$H3683-Ações!$K3683)/Ações!$H3683,0)</f>
        <v>0</v>
      </c>
      <c r="H3683" s="48">
        <f>IFERROR(Ações!$I3683/(Ações!$P3683-Table_1[[#This Row],[CAGR LUCRO 5A]]),0)</f>
        <v>0</v>
      </c>
      <c r="I3683" s="48">
        <f>IF(Ações!$S3683&lt;0,"",Ações!$O3683*(1+Ações!$S3683))</f>
        <v>0</v>
      </c>
      <c r="J3683" s="49">
        <f>IFERROR(IF(Ações!$B3683="","",(VLOOKUP(Table_1[[#This Row],[AÇÕES]],'Dados Status Invest STOCKS'!A3669:AD4284,4)/Table_1[[#This Row],[LPA]]))/100,0)</f>
        <v>2.7652631578947369</v>
      </c>
      <c r="K3683" s="64">
        <f>IFERROR(IF(Ações!$B3683="","",VLOOKUP(Table_1[[#This Row],[AÇÕES]],'Dados Status Invest STOCKS'!A3669:AD4284,2)),0)</f>
        <v>10.01</v>
      </c>
      <c r="L3683" s="65">
        <f>IFERROR(IF(Ações!$B3683="","",VLOOKUP(Table_1[[#This Row],[AÇÕES]],'Dados Status Invest STOCKS'!A3669:AD4284,3)/100),0)</f>
        <v>0</v>
      </c>
      <c r="M3683" s="66">
        <f>IFERROR(IF(Ações!$B3683="","",VLOOKUP(Table_1[[#This Row],[AÇÕES]],'Dados Status Invest STOCKS'!A3669:AD4284,28)),0)</f>
        <v>0.19</v>
      </c>
      <c r="N3683" s="66">
        <f>IFERROR(IF(Ações!$B3683="","",VLOOKUP(Table_1[[#This Row],[AÇÕES]],'Dados Status Invest STOCKS'!A3669:AD4284,27)),0)</f>
        <v>-0.67</v>
      </c>
      <c r="O3683" s="66">
        <f>IFERROR(IF(Ações!$L3683="","",Ações!$K3683*Ações!$L3683),0)</f>
        <v>0</v>
      </c>
      <c r="P3683" s="67">
        <f t="shared" si="57"/>
        <v>0.06</v>
      </c>
      <c r="Q3683" s="67">
        <f>IFERROR(Ações!$O3683/Ações!$M3683,0)</f>
        <v>0</v>
      </c>
      <c r="R3683" s="67">
        <f>IFERROR(IF(Ações!$B3683="","",VLOOKUP(Table_1[[#This Row],[AÇÕES]],'Dados Status Invest STOCKS'!A3669:AD4284,18)/100),0)</f>
        <v>-0.28570000000000001</v>
      </c>
      <c r="S3683" s="65">
        <f>IFERROR(IF(Ações!$B3683="","",VLOOKUP(Table_1[[#This Row],[AÇÕES]],'Dados Status Invest STOCKS'!A3669:AD4284,25)/100),0)</f>
        <v>0</v>
      </c>
      <c r="T3683" s="67">
        <f>(1-Ações!$Q3683)*Ações!$R3683</f>
        <v>-0.28570000000000001</v>
      </c>
      <c r="U3683" s="68">
        <f>IF(Ações!$S3683=0,Ações!$T3683,IF(Ações!$T3683=0,Ações!$S3683,AVERAGE(Ações!$S3683,Ações!$T3683)))</f>
        <v>-0.28570000000000001</v>
      </c>
    </row>
    <row r="3684" spans="2:21" ht="15" customHeight="1" x14ac:dyDescent="0.2">
      <c r="B3684" s="63" t="str">
        <f>IFERROR('Dados Status Invest STOCKS'!A3671,"-")</f>
        <v>PMVC.WS</v>
      </c>
      <c r="C3684" s="45">
        <f>IFERROR((Ações!$D3684-Ações!$K3684)/Ações!$D3684,0)</f>
        <v>0</v>
      </c>
      <c r="D3684" s="46">
        <f>(Ações!$O3684)/0.06</f>
        <v>0</v>
      </c>
      <c r="E3684" s="47">
        <f>IFERROR((Ações!$F3684-Ações!$K3684)/Ações!$F3684,0)</f>
        <v>0</v>
      </c>
      <c r="F3684" s="46" t="str">
        <f>IF(OR(Ações!$N3684&lt;0,Ações!$M3684&lt;0),"",(22.5*Ações!$M3684*Ações!$N3684)^0.5)</f>
        <v/>
      </c>
      <c r="G3684" s="47">
        <f>IFERROR((Ações!$H3684-Ações!$K3684)/Ações!$H3684,0)</f>
        <v>0</v>
      </c>
      <c r="H3684" s="48">
        <f>IFERROR(Ações!$I3684/(Ações!$P3684-Table_1[[#This Row],[CAGR LUCRO 5A]]),0)</f>
        <v>0</v>
      </c>
      <c r="I3684" s="48">
        <f>IF(Ações!$S3684&lt;0,"",Ações!$O3684*(1+Ações!$S3684))</f>
        <v>0</v>
      </c>
      <c r="J3684" s="49">
        <f>IFERROR(IF(Ações!$B3684="","",(VLOOKUP(Table_1[[#This Row],[AÇÕES]],'Dados Status Invest STOCKS'!A3670:AD4285,4)/Table_1[[#This Row],[LPA]]))/100,0)</f>
        <v>0.12421052631578947</v>
      </c>
      <c r="K3684" s="64">
        <f>IFERROR(IF(Ações!$B3684="","",VLOOKUP(Table_1[[#This Row],[AÇÕES]],'Dados Status Invest STOCKS'!A3670:AD4285,2)),0)</f>
        <v>0.45</v>
      </c>
      <c r="L3684" s="65">
        <f>IFERROR(IF(Ações!$B3684="","",VLOOKUP(Table_1[[#This Row],[AÇÕES]],'Dados Status Invest STOCKS'!A3670:AD4285,3)/100),0)</f>
        <v>0</v>
      </c>
      <c r="M3684" s="66">
        <f>IFERROR(IF(Ações!$B3684="","",VLOOKUP(Table_1[[#This Row],[AÇÕES]],'Dados Status Invest STOCKS'!A3670:AD4285,28)),0)</f>
        <v>0.19</v>
      </c>
      <c r="N3684" s="66">
        <f>IFERROR(IF(Ações!$B3684="","",VLOOKUP(Table_1[[#This Row],[AÇÕES]],'Dados Status Invest STOCKS'!A3670:AD4285,27)),0)</f>
        <v>-0.67</v>
      </c>
      <c r="O3684" s="66">
        <f>IFERROR(IF(Ações!$L3684="","",Ações!$K3684*Ações!$L3684),0)</f>
        <v>0</v>
      </c>
      <c r="P3684" s="67">
        <f t="shared" si="57"/>
        <v>0.06</v>
      </c>
      <c r="Q3684" s="67">
        <f>IFERROR(Ações!$O3684/Ações!$M3684,0)</f>
        <v>0</v>
      </c>
      <c r="R3684" s="67">
        <f>IFERROR(IF(Ações!$B3684="","",VLOOKUP(Table_1[[#This Row],[AÇÕES]],'Dados Status Invest STOCKS'!A3670:AD4285,18)/100),0)</f>
        <v>-0.28570000000000001</v>
      </c>
      <c r="S3684" s="65">
        <f>IFERROR(IF(Ações!$B3684="","",VLOOKUP(Table_1[[#This Row],[AÇÕES]],'Dados Status Invest STOCKS'!A3670:AD4285,25)/100),0)</f>
        <v>0</v>
      </c>
      <c r="T3684" s="67">
        <f>(1-Ações!$Q3684)*Ações!$R3684</f>
        <v>-0.28570000000000001</v>
      </c>
      <c r="U3684" s="68">
        <f>IF(Ações!$S3684=0,Ações!$T3684,IF(Ações!$T3684=0,Ações!$S3684,AVERAGE(Ações!$S3684,Ações!$T3684)))</f>
        <v>-0.28570000000000001</v>
      </c>
    </row>
    <row r="3685" spans="2:21" ht="15" customHeight="1" x14ac:dyDescent="0.2">
      <c r="B3685" s="63" t="str">
        <f>IFERROR('Dados Status Invest STOCKS'!A3672,"-")</f>
        <v>PMVP</v>
      </c>
      <c r="C3685" s="45">
        <f>IFERROR((Ações!$D3685-Ações!$K3685)/Ações!$D3685,0)</f>
        <v>0</v>
      </c>
      <c r="D3685" s="46">
        <f>(Ações!$O3685)/0.06</f>
        <v>0</v>
      </c>
      <c r="E3685" s="47">
        <f>IFERROR((Ações!$F3685-Ações!$K3685)/Ações!$F3685,0)</f>
        <v>0</v>
      </c>
      <c r="F3685" s="46" t="str">
        <f>IF(OR(Ações!$N3685&lt;0,Ações!$M3685&lt;0),"",(22.5*Ações!$M3685*Ações!$N3685)^0.5)</f>
        <v/>
      </c>
      <c r="G3685" s="47">
        <f>IFERROR((Ações!$H3685-Ações!$K3685)/Ações!$H3685,0)</f>
        <v>0</v>
      </c>
      <c r="H3685" s="48">
        <f>IFERROR(Ações!$I3685/(Ações!$P3685-Table_1[[#This Row],[CAGR LUCRO 5A]]),0)</f>
        <v>0</v>
      </c>
      <c r="I3685" s="48">
        <f>IF(Ações!$S3685&lt;0,"",Ações!$O3685*(1+Ações!$S3685))</f>
        <v>0</v>
      </c>
      <c r="J3685" s="49">
        <f>IFERROR(IF(Ações!$B3685="","",(VLOOKUP(Table_1[[#This Row],[AÇÕES]],'Dados Status Invest STOCKS'!A3671:AD4286,4)/Table_1[[#This Row],[LPA]]))/100,0)</f>
        <v>0.14336363636363633</v>
      </c>
      <c r="K3685" s="64">
        <f>IFERROR(IF(Ações!$B3685="","",VLOOKUP(Table_1[[#This Row],[AÇÕES]],'Dados Status Invest STOCKS'!A3671:AD4286,2)),0)</f>
        <v>17.36</v>
      </c>
      <c r="L3685" s="65">
        <f>IFERROR(IF(Ações!$B3685="","",VLOOKUP(Table_1[[#This Row],[AÇÕES]],'Dados Status Invest STOCKS'!A3671:AD4286,3)/100),0)</f>
        <v>0</v>
      </c>
      <c r="M3685" s="66">
        <f>IFERROR(IF(Ações!$B3685="","",VLOOKUP(Table_1[[#This Row],[AÇÕES]],'Dados Status Invest STOCKS'!A3671:AD4286,28)),0)</f>
        <v>-1.1000000000000001</v>
      </c>
      <c r="N3685" s="66">
        <f>IFERROR(IF(Ações!$B3685="","",VLOOKUP(Table_1[[#This Row],[AÇÕES]],'Dados Status Invest STOCKS'!A3671:AD4286,27)),0)</f>
        <v>7.16</v>
      </c>
      <c r="O3685" s="66">
        <f>IFERROR(IF(Ações!$L3685="","",Ações!$K3685*Ações!$L3685),0)</f>
        <v>0</v>
      </c>
      <c r="P3685" s="67">
        <f t="shared" si="57"/>
        <v>0.06</v>
      </c>
      <c r="Q3685" s="67">
        <f>IFERROR(Ações!$O3685/Ações!$M3685,0)</f>
        <v>0</v>
      </c>
      <c r="R3685" s="67">
        <f>IFERROR(IF(Ações!$B3685="","",VLOOKUP(Table_1[[#This Row],[AÇÕES]],'Dados Status Invest STOCKS'!A3671:AD4286,18)/100),0)</f>
        <v>-0.1537</v>
      </c>
      <c r="S3685" s="65">
        <f>IFERROR(IF(Ações!$B3685="","",VLOOKUP(Table_1[[#This Row],[AÇÕES]],'Dados Status Invest STOCKS'!A3671:AD4286,25)/100),0)</f>
        <v>0</v>
      </c>
      <c r="T3685" s="67">
        <f>(1-Ações!$Q3685)*Ações!$R3685</f>
        <v>-0.1537</v>
      </c>
      <c r="U3685" s="68">
        <f>IF(Ações!$S3685=0,Ações!$T3685,IF(Ações!$T3685=0,Ações!$S3685,AVERAGE(Ações!$S3685,Ações!$T3685)))</f>
        <v>-0.1537</v>
      </c>
    </row>
    <row r="3686" spans="2:21" ht="15" customHeight="1" x14ac:dyDescent="0.2">
      <c r="B3686" s="63" t="str">
        <f>IFERROR('Dados Status Invest STOCKS'!A3673,"-")</f>
        <v>PNBK</v>
      </c>
      <c r="C3686" s="45">
        <f>IFERROR((Ações!$D3686-Ações!$K3686)/Ações!$D3686,0)</f>
        <v>0</v>
      </c>
      <c r="D3686" s="46">
        <f>(Ações!$O3686)/0.06</f>
        <v>0</v>
      </c>
      <c r="E3686" s="47">
        <f>IFERROR((Ações!$F3686-Ações!$K3686)/Ações!$F3686,0)</f>
        <v>-0.14963132335261761</v>
      </c>
      <c r="F3686" s="46">
        <f>IF(OR(Ações!$N3686&lt;0,Ações!$M3686&lt;0),"",(22.5*Ações!$M3686*Ações!$N3686)^0.5)</f>
        <v>13.221630005411587</v>
      </c>
      <c r="G3686" s="47">
        <f>IFERROR((Ações!$H3686-Ações!$K3686)/Ações!$H3686,0)</f>
        <v>0</v>
      </c>
      <c r="H3686" s="48">
        <f>IFERROR(Ações!$I3686/(Ações!$P3686-Table_1[[#This Row],[CAGR LUCRO 5A]]),0)</f>
        <v>0</v>
      </c>
      <c r="I3686" s="48">
        <f>IF(Ações!$S3686&lt;0,"",Ações!$O3686*(1+Ações!$S3686))</f>
        <v>0</v>
      </c>
      <c r="J3686" s="49">
        <f>IFERROR(IF(Ações!$B3686="","",(VLOOKUP(Table_1[[#This Row],[AÇÕES]],'Dados Status Invest STOCKS'!A3672:AD4287,4)/Table_1[[#This Row],[LPA]]))/100,0)</f>
        <v>0.71804347826086956</v>
      </c>
      <c r="K3686" s="64">
        <f>IFERROR(IF(Ações!$B3686="","",VLOOKUP(Table_1[[#This Row],[AÇÕES]],'Dados Status Invest STOCKS'!A3672:AD4287,2)),0)</f>
        <v>15.2</v>
      </c>
      <c r="L3686" s="65">
        <f>IFERROR(IF(Ações!$B3686="","",VLOOKUP(Table_1[[#This Row],[AÇÕES]],'Dados Status Invest STOCKS'!A3672:AD4287,3)/100),0)</f>
        <v>0</v>
      </c>
      <c r="M3686" s="66">
        <f>IFERROR(IF(Ações!$B3686="","",VLOOKUP(Table_1[[#This Row],[AÇÕES]],'Dados Status Invest STOCKS'!A3672:AD4287,28)),0)</f>
        <v>0.46</v>
      </c>
      <c r="N3686" s="66">
        <f>IFERROR(IF(Ações!$B3686="","",VLOOKUP(Table_1[[#This Row],[AÇÕES]],'Dados Status Invest STOCKS'!A3672:AD4287,27)),0)</f>
        <v>16.89</v>
      </c>
      <c r="O3686" s="66">
        <f>IFERROR(IF(Ações!$L3686="","",Ações!$K3686*Ações!$L3686),0)</f>
        <v>0</v>
      </c>
      <c r="P3686" s="67">
        <f t="shared" si="57"/>
        <v>0.06</v>
      </c>
      <c r="Q3686" s="67">
        <f>IFERROR(Ações!$O3686/Ações!$M3686,0)</f>
        <v>0</v>
      </c>
      <c r="R3686" s="67">
        <f>IFERROR(IF(Ações!$B3686="","",VLOOKUP(Table_1[[#This Row],[AÇÕES]],'Dados Status Invest STOCKS'!A3672:AD4287,18)/100),0)</f>
        <v>2.7200000000000002E-2</v>
      </c>
      <c r="S3686" s="65">
        <f>IFERROR(IF(Ações!$B3686="","",VLOOKUP(Table_1[[#This Row],[AÇÕES]],'Dados Status Invest STOCKS'!A3672:AD4287,25)/100),0)</f>
        <v>0</v>
      </c>
      <c r="T3686" s="67">
        <f>(1-Ações!$Q3686)*Ações!$R3686</f>
        <v>2.7200000000000002E-2</v>
      </c>
      <c r="U3686" s="68">
        <f>IF(Ações!$S3686=0,Ações!$T3686,IF(Ações!$T3686=0,Ações!$S3686,AVERAGE(Ações!$S3686,Ações!$T3686)))</f>
        <v>2.7200000000000002E-2</v>
      </c>
    </row>
    <row r="3687" spans="2:21" ht="15" customHeight="1" x14ac:dyDescent="0.2">
      <c r="B3687" s="63" t="str">
        <f>IFERROR('Dados Status Invest STOCKS'!A3674,"-")</f>
        <v>PNC</v>
      </c>
      <c r="C3687" s="45">
        <f>IFERROR((Ações!$D3687-Ações!$K3687)/Ações!$D3687,0)</f>
        <v>-1.5</v>
      </c>
      <c r="D3687" s="46">
        <f>(Ações!$O3687)/0.06</f>
        <v>81.644000000000005</v>
      </c>
      <c r="E3687" s="47">
        <f>IFERROR((Ações!$F3687-Ações!$K3687)/Ações!$F3687,0)</f>
        <v>-2.3840300999000211E-2</v>
      </c>
      <c r="F3687" s="46">
        <f>IF(OR(Ações!$N3687&lt;0,Ações!$M3687&lt;0),"",(22.5*Ações!$M3687*Ações!$N3687)^0.5)</f>
        <v>199.35726284738163</v>
      </c>
      <c r="G3687" s="47">
        <f>IFERROR((Ações!$H3687-Ações!$K3687)/Ações!$H3687,0)</f>
        <v>4.0459368077416347</v>
      </c>
      <c r="H3687" s="48">
        <f>IFERROR(Ações!$I3687/(Ações!$P3687-Table_1[[#This Row],[CAGR LUCRO 5A]]),0)</f>
        <v>-67.010582583732059</v>
      </c>
      <c r="I3687" s="48">
        <f>IF(Ações!$S3687&lt;0,"",Ações!$O3687*(1+Ações!$S3687))</f>
        <v>5.6020847040000001</v>
      </c>
      <c r="J3687" s="49">
        <f>IFERROR(IF(Ações!$B3687="","",(VLOOKUP(Table_1[[#This Row],[AÇÕES]],'Dados Status Invest STOCKS'!A3673:AD4288,4)/Table_1[[#This Row],[LPA]]))/100,0)</f>
        <v>1.1590052750565185E-2</v>
      </c>
      <c r="K3687" s="64">
        <f>IFERROR(IF(Ações!$B3687="","",VLOOKUP(Table_1[[#This Row],[AÇÕES]],'Dados Status Invest STOCKS'!A3673:AD4288,2)),0)</f>
        <v>204.11</v>
      </c>
      <c r="L3687" s="65">
        <f>IFERROR(IF(Ações!$B3687="","",VLOOKUP(Table_1[[#This Row],[AÇÕES]],'Dados Status Invest STOCKS'!A3673:AD4288,3)/100),0)</f>
        <v>2.4E-2</v>
      </c>
      <c r="M3687" s="66">
        <f>IFERROR(IF(Ações!$B3687="","",VLOOKUP(Table_1[[#This Row],[AÇÕES]],'Dados Status Invest STOCKS'!A3673:AD4288,28)),0)</f>
        <v>13.27</v>
      </c>
      <c r="N3687" s="66">
        <f>IFERROR(IF(Ações!$B3687="","",VLOOKUP(Table_1[[#This Row],[AÇÕES]],'Dados Status Invest STOCKS'!A3673:AD4288,27)),0)</f>
        <v>133.11000000000001</v>
      </c>
      <c r="O3687" s="66">
        <f>IFERROR(IF(Ações!$L3687="","",Ações!$K3687*Ações!$L3687),0)</f>
        <v>4.8986400000000003</v>
      </c>
      <c r="P3687" s="67">
        <f t="shared" si="57"/>
        <v>0.06</v>
      </c>
      <c r="Q3687" s="67">
        <f>IFERROR(Ações!$O3687/Ações!$M3687,0)</f>
        <v>0.36915146948003019</v>
      </c>
      <c r="R3687" s="67">
        <f>IFERROR(IF(Ações!$B3687="","",VLOOKUP(Table_1[[#This Row],[AÇÕES]],'Dados Status Invest STOCKS'!A3673:AD4288,18)/100),0)</f>
        <v>9.9700000000000011E-2</v>
      </c>
      <c r="S3687" s="65">
        <f>IFERROR(IF(Ações!$B3687="","",VLOOKUP(Table_1[[#This Row],[AÇÕES]],'Dados Status Invest STOCKS'!A3673:AD4288,25)/100),0)</f>
        <v>0.14360000000000001</v>
      </c>
      <c r="T3687" s="67">
        <f>(1-Ações!$Q3687)*Ações!$R3687</f>
        <v>6.2895598492841001E-2</v>
      </c>
      <c r="U3687" s="68">
        <f>IF(Ações!$S3687=0,Ações!$T3687,IF(Ações!$T3687=0,Ações!$S3687,AVERAGE(Ações!$S3687,Ações!$T3687)))</f>
        <v>0.1032477992464205</v>
      </c>
    </row>
    <row r="3688" spans="2:21" ht="15" customHeight="1" x14ac:dyDescent="0.2">
      <c r="B3688" s="63" t="str">
        <f>IFERROR('Dados Status Invest STOCKS'!A3675,"-")</f>
        <v>PNFP</v>
      </c>
      <c r="C3688" s="45">
        <f>IFERROR((Ações!$D3688-Ações!$K3688)/Ações!$D3688,0)</f>
        <v>-7.4507042253521139</v>
      </c>
      <c r="D3688" s="46">
        <f>(Ações!$O3688)/0.06</f>
        <v>12.012016666666666</v>
      </c>
      <c r="E3688" s="47">
        <f>IFERROR((Ações!$F3688-Ações!$K3688)/Ações!$F3688,0)</f>
        <v>-2.2001979634921537E-2</v>
      </c>
      <c r="F3688" s="46">
        <f>IF(OR(Ações!$N3688&lt;0,Ações!$M3688&lt;0),"",(22.5*Ações!$M3688*Ações!$N3688)^0.5)</f>
        <v>99.324660835061493</v>
      </c>
      <c r="G3688" s="47">
        <f>IFERROR((Ações!$H3688-Ações!$K3688)/Ações!$H3688,0)</f>
        <v>24.048183371969234</v>
      </c>
      <c r="H3688" s="48">
        <f>IFERROR(Ações!$I3688/(Ações!$P3688-Table_1[[#This Row],[CAGR LUCRO 5A]]),0)</f>
        <v>-4.4042516653809063</v>
      </c>
      <c r="I3688" s="48">
        <f>IF(Ações!$S3688&lt;0,"",Ações!$O3688*(1+Ações!$S3688))</f>
        <v>0.91344179539999981</v>
      </c>
      <c r="J3688" s="49">
        <f>IFERROR(IF(Ações!$B3688="","",(VLOOKUP(Table_1[[#This Row],[AÇÕES]],'Dados Status Invest STOCKS'!A3674:AD4289,4)/Table_1[[#This Row],[LPA]]))/100,0)</f>
        <v>2.4572317262830486E-2</v>
      </c>
      <c r="K3688" s="64">
        <f>IFERROR(IF(Ações!$B3688="","",VLOOKUP(Table_1[[#This Row],[AÇÕES]],'Dados Status Invest STOCKS'!A3674:AD4289,2)),0)</f>
        <v>101.51</v>
      </c>
      <c r="L3688" s="65">
        <f>IFERROR(IF(Ações!$B3688="","",VLOOKUP(Table_1[[#This Row],[AÇÕES]],'Dados Status Invest STOCKS'!A3674:AD4289,3)/100),0)</f>
        <v>7.0999999999999995E-3</v>
      </c>
      <c r="M3688" s="66">
        <f>IFERROR(IF(Ações!$B3688="","",VLOOKUP(Table_1[[#This Row],[AÇÕES]],'Dados Status Invest STOCKS'!A3674:AD4289,28)),0)</f>
        <v>6.43</v>
      </c>
      <c r="N3688" s="66">
        <f>IFERROR(IF(Ações!$B3688="","",VLOOKUP(Table_1[[#This Row],[AÇÕES]],'Dados Status Invest STOCKS'!A3674:AD4289,27)),0)</f>
        <v>68.19</v>
      </c>
      <c r="O3688" s="66">
        <f>IFERROR(IF(Ações!$L3688="","",Ações!$K3688*Ações!$L3688),0)</f>
        <v>0.72072099999999995</v>
      </c>
      <c r="P3688" s="67">
        <f t="shared" si="57"/>
        <v>0.06</v>
      </c>
      <c r="Q3688" s="67">
        <f>IFERROR(Ações!$O3688/Ações!$M3688,0)</f>
        <v>0.11208724727838258</v>
      </c>
      <c r="R3688" s="67">
        <f>IFERROR(IF(Ações!$B3688="","",VLOOKUP(Table_1[[#This Row],[AÇÕES]],'Dados Status Invest STOCKS'!A3674:AD4289,18)/100),0)</f>
        <v>9.4299999999999995E-2</v>
      </c>
      <c r="S3688" s="65">
        <f>IFERROR(IF(Ações!$B3688="","",VLOOKUP(Table_1[[#This Row],[AÇÕES]],'Dados Status Invest STOCKS'!A3674:AD4289,25)/100),0)</f>
        <v>0.26739999999999997</v>
      </c>
      <c r="T3688" s="67">
        <f>(1-Ações!$Q3688)*Ações!$R3688</f>
        <v>8.3730172581648513E-2</v>
      </c>
      <c r="U3688" s="68">
        <f>IF(Ações!$S3688=0,Ações!$T3688,IF(Ações!$T3688=0,Ações!$S3688,AVERAGE(Ações!$S3688,Ações!$T3688)))</f>
        <v>0.17556508629082423</v>
      </c>
    </row>
    <row r="3689" spans="2:21" ht="15" customHeight="1" x14ac:dyDescent="0.2">
      <c r="B3689" s="63" t="str">
        <f>IFERROR('Dados Status Invest STOCKS'!A3676,"-")</f>
        <v>PNFPP</v>
      </c>
      <c r="C3689" s="45">
        <f>IFERROR((Ações!$D3689-Ações!$K3689)/Ações!$D3689,0)</f>
        <v>1.4778325123152664E-2</v>
      </c>
      <c r="D3689" s="46">
        <f>(Ações!$O3689)/0.06</f>
        <v>28.145949999999999</v>
      </c>
      <c r="E3689" s="47">
        <f>IFERROR((Ações!$F3689-Ações!$K3689)/Ações!$F3689,0)</f>
        <v>0.7208145513222699</v>
      </c>
      <c r="F3689" s="46">
        <f>IF(OR(Ações!$N3689&lt;0,Ações!$M3689&lt;0),"",(22.5*Ações!$M3689*Ações!$N3689)^0.5)</f>
        <v>99.324660835061493</v>
      </c>
      <c r="G3689" s="47">
        <f>IFERROR((Ações!$H3689-Ações!$K3689)/Ações!$H3689,0)</f>
        <v>3.6870624292443601</v>
      </c>
      <c r="H3689" s="48">
        <f>IFERROR(Ações!$I3689/(Ações!$P3689-Table_1[[#This Row],[CAGR LUCRO 5A]]),0)</f>
        <v>-10.319819777242044</v>
      </c>
      <c r="I3689" s="48">
        <f>IF(Ações!$S3689&lt;0,"",Ações!$O3689*(1+Ações!$S3689))</f>
        <v>2.1403306217999996</v>
      </c>
      <c r="J3689" s="49">
        <f>IFERROR(IF(Ações!$B3689="","",(VLOOKUP(Table_1[[#This Row],[AÇÕES]],'Dados Status Invest STOCKS'!A3675:AD4290,4)/Table_1[[#This Row],[LPA]]))/100,0)</f>
        <v>6.702954898911353E-3</v>
      </c>
      <c r="K3689" s="64">
        <f>IFERROR(IF(Ações!$B3689="","",VLOOKUP(Table_1[[#This Row],[AÇÕES]],'Dados Status Invest STOCKS'!A3675:AD4290,2)),0)</f>
        <v>27.73</v>
      </c>
      <c r="L3689" s="65">
        <f>IFERROR(IF(Ações!$B3689="","",VLOOKUP(Table_1[[#This Row],[AÇÕES]],'Dados Status Invest STOCKS'!A3675:AD4290,3)/100),0)</f>
        <v>6.0899999999999996E-2</v>
      </c>
      <c r="M3689" s="66">
        <f>IFERROR(IF(Ações!$B3689="","",VLOOKUP(Table_1[[#This Row],[AÇÕES]],'Dados Status Invest STOCKS'!A3675:AD4290,28)),0)</f>
        <v>6.43</v>
      </c>
      <c r="N3689" s="66">
        <f>IFERROR(IF(Ações!$B3689="","",VLOOKUP(Table_1[[#This Row],[AÇÕES]],'Dados Status Invest STOCKS'!A3675:AD4290,27)),0)</f>
        <v>68.19</v>
      </c>
      <c r="O3689" s="66">
        <f>IFERROR(IF(Ações!$L3689="","",Ações!$K3689*Ações!$L3689),0)</f>
        <v>1.6887569999999998</v>
      </c>
      <c r="P3689" s="67">
        <f t="shared" si="57"/>
        <v>0.06</v>
      </c>
      <c r="Q3689" s="67">
        <f>IFERROR(Ações!$O3689/Ações!$M3689,0)</f>
        <v>0.26263716951788491</v>
      </c>
      <c r="R3689" s="67">
        <f>IFERROR(IF(Ações!$B3689="","",VLOOKUP(Table_1[[#This Row],[AÇÕES]],'Dados Status Invest STOCKS'!A3675:AD4290,18)/100),0)</f>
        <v>9.4299999999999995E-2</v>
      </c>
      <c r="S3689" s="65">
        <f>IFERROR(IF(Ações!$B3689="","",VLOOKUP(Table_1[[#This Row],[AÇÕES]],'Dados Status Invest STOCKS'!A3675:AD4290,25)/100),0)</f>
        <v>0.26739999999999997</v>
      </c>
      <c r="T3689" s="67">
        <f>(1-Ações!$Q3689)*Ações!$R3689</f>
        <v>6.9533314914463448E-2</v>
      </c>
      <c r="U3689" s="68">
        <f>IF(Ações!$S3689=0,Ações!$T3689,IF(Ações!$T3689=0,Ações!$S3689,AVERAGE(Ações!$S3689,Ações!$T3689)))</f>
        <v>0.16846665745723172</v>
      </c>
    </row>
    <row r="3690" spans="2:21" ht="15" customHeight="1" x14ac:dyDescent="0.2">
      <c r="B3690" s="63" t="str">
        <f>IFERROR('Dados Status Invest STOCKS'!A3677,"-")</f>
        <v>PNM</v>
      </c>
      <c r="C3690" s="45">
        <f>IFERROR((Ações!$D3690-Ações!$K3690)/Ações!$D3690,0)</f>
        <v>-1.0547945205479452</v>
      </c>
      <c r="D3690" s="46">
        <f>(Ações!$O3690)/0.06</f>
        <v>21.778333333333332</v>
      </c>
      <c r="E3690" s="47">
        <f>IFERROR((Ações!$F3690-Ações!$K3690)/Ações!$F3690,0)</f>
        <v>-0.25813543263235766</v>
      </c>
      <c r="F3690" s="46">
        <f>IF(OR(Ações!$N3690&lt;0,Ações!$M3690&lt;0),"",(22.5*Ações!$M3690*Ações!$N3690)^0.5)</f>
        <v>35.568507840504076</v>
      </c>
      <c r="G3690" s="47">
        <f>IFERROR((Ações!$H3690-Ações!$K3690)/Ações!$H3690,0)</f>
        <v>12.807849997544444</v>
      </c>
      <c r="H3690" s="48">
        <f>IFERROR(Ações!$I3690/(Ações!$P3690-Table_1[[#This Row],[CAGR LUCRO 5A]]),0)</f>
        <v>-3.7898516672642515</v>
      </c>
      <c r="I3690" s="48">
        <f>IF(Ações!$S3690&lt;0,"",Ações!$O3690*(1+Ações!$S3690))</f>
        <v>2.1139792599999998</v>
      </c>
      <c r="J3690" s="49">
        <f>IFERROR(IF(Ações!$B3690="","",(VLOOKUP(Table_1[[#This Row],[AÇÕES]],'Dados Status Invest STOCKS'!A3676:AD4291,4)/Table_1[[#This Row],[LPA]]))/100,0)</f>
        <v>8.826666666666666E-2</v>
      </c>
      <c r="K3690" s="64">
        <f>IFERROR(IF(Ações!$B3690="","",VLOOKUP(Table_1[[#This Row],[AÇÕES]],'Dados Status Invest STOCKS'!A3676:AD4291,2)),0)</f>
        <v>44.75</v>
      </c>
      <c r="L3690" s="65">
        <f>IFERROR(IF(Ações!$B3690="","",VLOOKUP(Table_1[[#This Row],[AÇÕES]],'Dados Status Invest STOCKS'!A3676:AD4291,3)/100),0)</f>
        <v>2.92E-2</v>
      </c>
      <c r="M3690" s="66">
        <f>IFERROR(IF(Ações!$B3690="","",VLOOKUP(Table_1[[#This Row],[AÇÕES]],'Dados Status Invest STOCKS'!A3676:AD4291,28)),0)</f>
        <v>2.25</v>
      </c>
      <c r="N3690" s="66">
        <f>IFERROR(IF(Ações!$B3690="","",VLOOKUP(Table_1[[#This Row],[AÇÕES]],'Dados Status Invest STOCKS'!A3676:AD4291,27)),0)</f>
        <v>24.99</v>
      </c>
      <c r="O3690" s="66">
        <f>IFERROR(IF(Ações!$L3690="","",Ações!$K3690*Ações!$L3690),0)</f>
        <v>1.3067</v>
      </c>
      <c r="P3690" s="67">
        <f t="shared" si="57"/>
        <v>0.06</v>
      </c>
      <c r="Q3690" s="67">
        <f>IFERROR(Ações!$O3690/Ações!$M3690,0)</f>
        <v>0.58075555555555558</v>
      </c>
      <c r="R3690" s="67">
        <f>IFERROR(IF(Ações!$B3690="","",VLOOKUP(Table_1[[#This Row],[AÇÕES]],'Dados Status Invest STOCKS'!A3676:AD4291,18)/100),0)</f>
        <v>9.0200000000000002E-2</v>
      </c>
      <c r="S3690" s="65">
        <f>IFERROR(IF(Ações!$B3690="","",VLOOKUP(Table_1[[#This Row],[AÇÕES]],'Dados Status Invest STOCKS'!A3676:AD4291,25)/100),0)</f>
        <v>0.61780000000000002</v>
      </c>
      <c r="T3690" s="67">
        <f>(1-Ações!$Q3690)*Ações!$R3690</f>
        <v>3.7815848888888885E-2</v>
      </c>
      <c r="U3690" s="68">
        <f>IF(Ações!$S3690=0,Ações!$T3690,IF(Ações!$T3690=0,Ações!$S3690,AVERAGE(Ações!$S3690,Ações!$T3690)))</f>
        <v>0.32780792444444445</v>
      </c>
    </row>
    <row r="3691" spans="2:21" ht="15" customHeight="1" x14ac:dyDescent="0.2">
      <c r="B3691" s="63" t="str">
        <f>IFERROR('Dados Status Invest STOCKS'!A3678,"-")</f>
        <v>PNNT</v>
      </c>
      <c r="C3691" s="45">
        <f>IFERROR((Ações!$D3691-Ações!$K3691)/Ações!$D3691,0)</f>
        <v>0.16782246879334256</v>
      </c>
      <c r="D3691" s="46">
        <f>(Ações!$O3691)/0.06</f>
        <v>8.0030999999999999</v>
      </c>
      <c r="E3691" s="47">
        <f>IFERROR((Ações!$F3691-Ações!$K3691)/Ações!$F3691,0)</f>
        <v>0.71649208940865972</v>
      </c>
      <c r="F3691" s="46">
        <f>IF(OR(Ações!$N3691&lt;0,Ações!$M3691&lt;0),"",(22.5*Ações!$M3691*Ações!$N3691)^0.5)</f>
        <v>23.491408003778744</v>
      </c>
      <c r="G3691" s="47">
        <f>IFERROR((Ações!$H3691-Ações!$K3691)/Ações!$H3691,0)</f>
        <v>5.3729502075874676</v>
      </c>
      <c r="H3691" s="48">
        <f>IFERROR(Ações!$I3691/(Ações!$P3691-Table_1[[#This Row],[CAGR LUCRO 5A]]),0)</f>
        <v>-1.5229992759680393</v>
      </c>
      <c r="I3691" s="48">
        <f>IF(Ações!$S3691&lt;0,"",Ações!$O3691*(1+Ações!$S3691))</f>
        <v>0.74337594660000006</v>
      </c>
      <c r="J3691" s="49">
        <f>IFERROR(IF(Ações!$B3691="","",(VLOOKUP(Table_1[[#This Row],[AÇÕES]],'Dados Status Invest STOCKS'!A3677:AD4292,4)/Table_1[[#This Row],[LPA]]))/100,0)</f>
        <v>1.0763052208835342E-2</v>
      </c>
      <c r="K3691" s="64">
        <f>IFERROR(IF(Ações!$B3691="","",VLOOKUP(Table_1[[#This Row],[AÇÕES]],'Dados Status Invest STOCKS'!A3677:AD4292,2)),0)</f>
        <v>6.66</v>
      </c>
      <c r="L3691" s="65">
        <f>IFERROR(IF(Ações!$B3691="","",VLOOKUP(Table_1[[#This Row],[AÇÕES]],'Dados Status Invest STOCKS'!A3677:AD4292,3)/100),0)</f>
        <v>7.2099999999999997E-2</v>
      </c>
      <c r="M3691" s="66">
        <f>IFERROR(IF(Ações!$B3691="","",VLOOKUP(Table_1[[#This Row],[AÇÕES]],'Dados Status Invest STOCKS'!A3677:AD4292,28)),0)</f>
        <v>2.4900000000000002</v>
      </c>
      <c r="N3691" s="66">
        <f>IFERROR(IF(Ações!$B3691="","",VLOOKUP(Table_1[[#This Row],[AÇÕES]],'Dados Status Invest STOCKS'!A3677:AD4292,27)),0)</f>
        <v>9.85</v>
      </c>
      <c r="O3691" s="66">
        <f>IFERROR(IF(Ações!$L3691="","",Ações!$K3691*Ações!$L3691),0)</f>
        <v>0.480186</v>
      </c>
      <c r="P3691" s="67">
        <f t="shared" si="57"/>
        <v>0.06</v>
      </c>
      <c r="Q3691" s="67">
        <f>IFERROR(Ações!$O3691/Ações!$M3691,0)</f>
        <v>0.19284578313253009</v>
      </c>
      <c r="R3691" s="67">
        <f>IFERROR(IF(Ações!$B3691="","",VLOOKUP(Table_1[[#This Row],[AÇÕES]],'Dados Status Invest STOCKS'!A3677:AD4292,18)/100),0)</f>
        <v>0.25239999999999996</v>
      </c>
      <c r="S3691" s="65">
        <f>IFERROR(IF(Ações!$B3691="","",VLOOKUP(Table_1[[#This Row],[AÇÕES]],'Dados Status Invest STOCKS'!A3677:AD4292,25)/100),0)</f>
        <v>0.54810000000000003</v>
      </c>
      <c r="T3691" s="67">
        <f>(1-Ações!$Q3691)*Ações!$R3691</f>
        <v>0.20372572433734937</v>
      </c>
      <c r="U3691" s="68">
        <f>IF(Ações!$S3691=0,Ações!$T3691,IF(Ações!$T3691=0,Ações!$S3691,AVERAGE(Ações!$S3691,Ações!$T3691)))</f>
        <v>0.3759128621686747</v>
      </c>
    </row>
    <row r="3692" spans="2:21" ht="15" customHeight="1" x14ac:dyDescent="0.2">
      <c r="B3692" s="63" t="str">
        <f>IFERROR('Dados Status Invest STOCKS'!A3679,"-")</f>
        <v>PNNTG</v>
      </c>
      <c r="C3692" s="45">
        <f>IFERROR((Ações!$D3692-Ações!$K3692)/Ações!$D3692,0)</f>
        <v>-0.45985401459854003</v>
      </c>
      <c r="D3692" s="46">
        <f>(Ações!$O3692)/0.06</f>
        <v>17.1798</v>
      </c>
      <c r="E3692" s="47">
        <f>IFERROR((Ações!$F3692-Ações!$K3692)/Ações!$F3692,0)</f>
        <v>-6.7624384028650758E-2</v>
      </c>
      <c r="F3692" s="46">
        <f>IF(OR(Ações!$N3692&lt;0,Ações!$M3692&lt;0),"",(22.5*Ações!$M3692*Ações!$N3692)^0.5)</f>
        <v>23.491408003778744</v>
      </c>
      <c r="G3692" s="47">
        <f>IFERROR((Ações!$H3692-Ações!$K3692)/Ações!$H3692,0)</f>
        <v>8.6712824809502766</v>
      </c>
      <c r="H3692" s="48">
        <f>IFERROR(Ações!$I3692/(Ações!$P3692-Table_1[[#This Row],[CAGR LUCRO 5A]]),0)</f>
        <v>-3.2693360024585125</v>
      </c>
      <c r="I3692" s="48">
        <f>IF(Ações!$S3692&lt;0,"",Ações!$O3692*(1+Ações!$S3692))</f>
        <v>1.5957629028</v>
      </c>
      <c r="J3692" s="49">
        <f>IFERROR(IF(Ações!$B3692="","",(VLOOKUP(Table_1[[#This Row],[AÇÕES]],'Dados Status Invest STOCKS'!A3678:AD4293,4)/Table_1[[#This Row],[LPA]]))/100,0)</f>
        <v>4.052208835341365E-2</v>
      </c>
      <c r="K3692" s="64">
        <f>IFERROR(IF(Ações!$B3692="","",VLOOKUP(Table_1[[#This Row],[AÇÕES]],'Dados Status Invest STOCKS'!A3678:AD4293,2)),0)</f>
        <v>25.08</v>
      </c>
      <c r="L3692" s="65">
        <f>IFERROR(IF(Ações!$B3692="","",VLOOKUP(Table_1[[#This Row],[AÇÕES]],'Dados Status Invest STOCKS'!A3678:AD4293,3)/100),0)</f>
        <v>4.1100000000000005E-2</v>
      </c>
      <c r="M3692" s="66">
        <f>IFERROR(IF(Ações!$B3692="","",VLOOKUP(Table_1[[#This Row],[AÇÕES]],'Dados Status Invest STOCKS'!A3678:AD4293,28)),0)</f>
        <v>2.4900000000000002</v>
      </c>
      <c r="N3692" s="66">
        <f>IFERROR(IF(Ações!$B3692="","",VLOOKUP(Table_1[[#This Row],[AÇÕES]],'Dados Status Invest STOCKS'!A3678:AD4293,27)),0)</f>
        <v>9.85</v>
      </c>
      <c r="O3692" s="66">
        <f>IFERROR(IF(Ações!$L3692="","",Ações!$K3692*Ações!$L3692),0)</f>
        <v>1.030788</v>
      </c>
      <c r="P3692" s="67">
        <f t="shared" si="57"/>
        <v>0.06</v>
      </c>
      <c r="Q3692" s="67">
        <f>IFERROR(Ações!$O3692/Ações!$M3692,0)</f>
        <v>0.41397108433734936</v>
      </c>
      <c r="R3692" s="67">
        <f>IFERROR(IF(Ações!$B3692="","",VLOOKUP(Table_1[[#This Row],[AÇÕES]],'Dados Status Invest STOCKS'!A3678:AD4293,18)/100),0)</f>
        <v>0.25239999999999996</v>
      </c>
      <c r="S3692" s="65">
        <f>IFERROR(IF(Ações!$B3692="","",VLOOKUP(Table_1[[#This Row],[AÇÕES]],'Dados Status Invest STOCKS'!A3678:AD4293,25)/100),0)</f>
        <v>0.54810000000000003</v>
      </c>
      <c r="T3692" s="67">
        <f>(1-Ações!$Q3692)*Ações!$R3692</f>
        <v>0.14791369831325299</v>
      </c>
      <c r="U3692" s="68">
        <f>IF(Ações!$S3692=0,Ações!$T3692,IF(Ações!$T3692=0,Ações!$S3692,AVERAGE(Ações!$S3692,Ações!$T3692)))</f>
        <v>0.3480068491566265</v>
      </c>
    </row>
    <row r="3693" spans="2:21" ht="15" customHeight="1" x14ac:dyDescent="0.2">
      <c r="B3693" s="63" t="str">
        <f>IFERROR('Dados Status Invest STOCKS'!A3680,"-")</f>
        <v>PNR</v>
      </c>
      <c r="C3693" s="45">
        <f>IFERROR((Ações!$D3693-Ações!$K3693)/Ações!$D3693,0)</f>
        <v>-3.8387096774193545</v>
      </c>
      <c r="D3693" s="46">
        <f>(Ações!$O3693)/0.06</f>
        <v>13.489133333333333</v>
      </c>
      <c r="E3693" s="47">
        <f>IFERROR((Ações!$F3693-Ações!$K3693)/Ações!$F3693,0)</f>
        <v>-1.0892099473612267</v>
      </c>
      <c r="F3693" s="46">
        <f>IF(OR(Ações!$N3693&lt;0,Ações!$M3693&lt;0),"",(22.5*Ações!$M3693*Ações!$N3693)^0.5)</f>
        <v>31.241474837145574</v>
      </c>
      <c r="G3693" s="47">
        <f>IFERROR((Ações!$H3693-Ações!$K3693)/Ações!$H3693,0)</f>
        <v>-3.8387096774193545</v>
      </c>
      <c r="H3693" s="48">
        <f>IFERROR(Ações!$I3693/(Ações!$P3693-Table_1[[#This Row],[CAGR LUCRO 5A]]),0)</f>
        <v>13.489133333333333</v>
      </c>
      <c r="I3693" s="48">
        <f>IF(Ações!$S3693&lt;0,"",Ações!$O3693*(1+Ações!$S3693))</f>
        <v>0.80934799999999996</v>
      </c>
      <c r="J3693" s="49">
        <f>IFERROR(IF(Ações!$B3693="","",(VLOOKUP(Table_1[[#This Row],[AÇÕES]],'Dados Status Invest STOCKS'!A3679:AD4294,4)/Table_1[[#This Row],[LPA]]))/100,0)</f>
        <v>6.9348534201954401E-2</v>
      </c>
      <c r="K3693" s="64">
        <f>IFERROR(IF(Ações!$B3693="","",VLOOKUP(Table_1[[#This Row],[AÇÕES]],'Dados Status Invest STOCKS'!A3679:AD4294,2)),0)</f>
        <v>65.27</v>
      </c>
      <c r="L3693" s="65">
        <f>IFERROR(IF(Ações!$B3693="","",VLOOKUP(Table_1[[#This Row],[AÇÕES]],'Dados Status Invest STOCKS'!A3679:AD4294,3)/100),0)</f>
        <v>1.24E-2</v>
      </c>
      <c r="M3693" s="66">
        <f>IFERROR(IF(Ações!$B3693="","",VLOOKUP(Table_1[[#This Row],[AÇÕES]],'Dados Status Invest STOCKS'!A3679:AD4294,28)),0)</f>
        <v>3.07</v>
      </c>
      <c r="N3693" s="66">
        <f>IFERROR(IF(Ações!$B3693="","",VLOOKUP(Table_1[[#This Row],[AÇÕES]],'Dados Status Invest STOCKS'!A3679:AD4294,27)),0)</f>
        <v>14.13</v>
      </c>
      <c r="O3693" s="66">
        <f>IFERROR(IF(Ações!$L3693="","",Ações!$K3693*Ações!$L3693),0)</f>
        <v>0.80934799999999996</v>
      </c>
      <c r="P3693" s="67">
        <f t="shared" si="57"/>
        <v>0.06</v>
      </c>
      <c r="Q3693" s="67">
        <f>IFERROR(Ações!$O3693/Ações!$M3693,0)</f>
        <v>0.26363127035830619</v>
      </c>
      <c r="R3693" s="67">
        <f>IFERROR(IF(Ações!$B3693="","",VLOOKUP(Table_1[[#This Row],[AÇÕES]],'Dados Status Invest STOCKS'!A3679:AD4294,18)/100),0)</f>
        <v>0.217</v>
      </c>
      <c r="S3693" s="65">
        <f>IFERROR(IF(Ações!$B3693="","",VLOOKUP(Table_1[[#This Row],[AÇÕES]],'Dados Status Invest STOCKS'!A3679:AD4294,25)/100),0)</f>
        <v>0</v>
      </c>
      <c r="T3693" s="67">
        <f>(1-Ações!$Q3693)*Ações!$R3693</f>
        <v>0.15979201433224757</v>
      </c>
      <c r="U3693" s="68">
        <f>IF(Ações!$S3693=0,Ações!$T3693,IF(Ações!$T3693=0,Ações!$S3693,AVERAGE(Ações!$S3693,Ações!$T3693)))</f>
        <v>0.15979201433224757</v>
      </c>
    </row>
    <row r="3694" spans="2:21" ht="15" customHeight="1" x14ac:dyDescent="0.2">
      <c r="B3694" s="63" t="str">
        <f>IFERROR('Dados Status Invest STOCKS'!A3681,"-")</f>
        <v>PNRG</v>
      </c>
      <c r="C3694" s="45">
        <f>IFERROR((Ações!$D3694-Ações!$K3694)/Ações!$D3694,0)</f>
        <v>0</v>
      </c>
      <c r="D3694" s="46">
        <f>(Ações!$O3694)/0.06</f>
        <v>0</v>
      </c>
      <c r="E3694" s="47">
        <f>IFERROR((Ações!$F3694-Ações!$K3694)/Ações!$F3694,0)</f>
        <v>0</v>
      </c>
      <c r="F3694" s="46" t="str">
        <f>IF(OR(Ações!$N3694&lt;0,Ações!$M3694&lt;0),"",(22.5*Ações!$M3694*Ações!$N3694)^0.5)</f>
        <v/>
      </c>
      <c r="G3694" s="47">
        <f>IFERROR((Ações!$H3694-Ações!$K3694)/Ações!$H3694,0)</f>
        <v>0</v>
      </c>
      <c r="H3694" s="48">
        <f>IFERROR(Ações!$I3694/(Ações!$P3694-Table_1[[#This Row],[CAGR LUCRO 5A]]),0)</f>
        <v>0</v>
      </c>
      <c r="I3694" s="48">
        <f>IF(Ações!$S3694&lt;0,"",Ações!$O3694*(1+Ações!$S3694))</f>
        <v>0</v>
      </c>
      <c r="J3694" s="49">
        <f>IFERROR(IF(Ações!$B3694="","",(VLOOKUP(Table_1[[#This Row],[AÇÕES]],'Dados Status Invest STOCKS'!A3680:AD4295,4)/Table_1[[#This Row],[LPA]]))/100,0)</f>
        <v>5.4447439353099723E-2</v>
      </c>
      <c r="K3694" s="64">
        <f>IFERROR(IF(Ações!$B3694="","",VLOOKUP(Table_1[[#This Row],[AÇÕES]],'Dados Status Invest STOCKS'!A3680:AD4295,2)),0)</f>
        <v>76.48</v>
      </c>
      <c r="L3694" s="65">
        <f>IFERROR(IF(Ações!$B3694="","",VLOOKUP(Table_1[[#This Row],[AÇÕES]],'Dados Status Invest STOCKS'!A3680:AD4295,3)/100),0)</f>
        <v>0</v>
      </c>
      <c r="M3694" s="66">
        <f>IFERROR(IF(Ações!$B3694="","",VLOOKUP(Table_1[[#This Row],[AÇÕES]],'Dados Status Invest STOCKS'!A3680:AD4295,28)),0)</f>
        <v>-3.71</v>
      </c>
      <c r="N3694" s="66">
        <f>IFERROR(IF(Ações!$B3694="","",VLOOKUP(Table_1[[#This Row],[AÇÕES]],'Dados Status Invest STOCKS'!A3680:AD4295,27)),0)</f>
        <v>46.19</v>
      </c>
      <c r="O3694" s="66">
        <f>IFERROR(IF(Ações!$L3694="","",Ações!$K3694*Ações!$L3694),0)</f>
        <v>0</v>
      </c>
      <c r="P3694" s="67">
        <f t="shared" si="57"/>
        <v>0.06</v>
      </c>
      <c r="Q3694" s="67">
        <f>IFERROR(Ações!$O3694/Ações!$M3694,0)</f>
        <v>0</v>
      </c>
      <c r="R3694" s="67">
        <f>IFERROR(IF(Ações!$B3694="","",VLOOKUP(Table_1[[#This Row],[AÇÕES]],'Dados Status Invest STOCKS'!A3680:AD4295,18)/100),0)</f>
        <v>-8.0299999999999996E-2</v>
      </c>
      <c r="S3694" s="65">
        <f>IFERROR(IF(Ações!$B3694="","",VLOOKUP(Table_1[[#This Row],[AÇÕES]],'Dados Status Invest STOCKS'!A3680:AD4295,25)/100),0)</f>
        <v>0</v>
      </c>
      <c r="T3694" s="67">
        <f>(1-Ações!$Q3694)*Ações!$R3694</f>
        <v>-8.0299999999999996E-2</v>
      </c>
      <c r="U3694" s="68">
        <f>IF(Ações!$S3694=0,Ações!$T3694,IF(Ações!$T3694=0,Ações!$S3694,AVERAGE(Ações!$S3694,Ações!$T3694)))</f>
        <v>-8.0299999999999996E-2</v>
      </c>
    </row>
    <row r="3695" spans="2:21" ht="15" customHeight="1" x14ac:dyDescent="0.2">
      <c r="B3695" s="63" t="str">
        <f>IFERROR('Dados Status Invest STOCKS'!A3682,"-")</f>
        <v>PNTG</v>
      </c>
      <c r="C3695" s="45">
        <f>IFERROR((Ações!$D3695-Ações!$K3695)/Ações!$D3695,0)</f>
        <v>0</v>
      </c>
      <c r="D3695" s="46">
        <f>(Ações!$O3695)/0.06</f>
        <v>0</v>
      </c>
      <c r="E3695" s="47">
        <f>IFERROR((Ações!$F3695-Ações!$K3695)/Ações!$F3695,0)</f>
        <v>-2.3712459230507301</v>
      </c>
      <c r="F3695" s="46">
        <f>IF(OR(Ações!$N3695&lt;0,Ações!$M3695&lt;0),"",(22.5*Ações!$M3695*Ações!$N3695)^0.5)</f>
        <v>5.1820604010374094</v>
      </c>
      <c r="G3695" s="47">
        <f>IFERROR((Ações!$H3695-Ações!$K3695)/Ações!$H3695,0)</f>
        <v>0</v>
      </c>
      <c r="H3695" s="48">
        <f>IFERROR(Ações!$I3695/(Ações!$P3695-Table_1[[#This Row],[CAGR LUCRO 5A]]),0)</f>
        <v>0</v>
      </c>
      <c r="I3695" s="48">
        <f>IF(Ações!$S3695&lt;0,"",Ações!$O3695*(1+Ações!$S3695))</f>
        <v>0</v>
      </c>
      <c r="J3695" s="49">
        <f>IFERROR(IF(Ações!$B3695="","",(VLOOKUP(Table_1[[#This Row],[AÇÕES]],'Dados Status Invest STOCKS'!A3681:AD4296,4)/Table_1[[#This Row],[LPA]]))/100,0)</f>
        <v>1.8103225806451613</v>
      </c>
      <c r="K3695" s="64">
        <f>IFERROR(IF(Ações!$B3695="","",VLOOKUP(Table_1[[#This Row],[AÇÕES]],'Dados Status Invest STOCKS'!A3681:AD4296,2)),0)</f>
        <v>17.47</v>
      </c>
      <c r="L3695" s="65">
        <f>IFERROR(IF(Ações!$B3695="","",VLOOKUP(Table_1[[#This Row],[AÇÕES]],'Dados Status Invest STOCKS'!A3681:AD4296,3)/100),0)</f>
        <v>0</v>
      </c>
      <c r="M3695" s="66">
        <f>IFERROR(IF(Ações!$B3695="","",VLOOKUP(Table_1[[#This Row],[AÇÕES]],'Dados Status Invest STOCKS'!A3681:AD4296,28)),0)</f>
        <v>0.31</v>
      </c>
      <c r="N3695" s="66">
        <f>IFERROR(IF(Ações!$B3695="","",VLOOKUP(Table_1[[#This Row],[AÇÕES]],'Dados Status Invest STOCKS'!A3681:AD4296,27)),0)</f>
        <v>3.85</v>
      </c>
      <c r="O3695" s="66">
        <f>IFERROR(IF(Ações!$L3695="","",Ações!$K3695*Ações!$L3695),0)</f>
        <v>0</v>
      </c>
      <c r="P3695" s="67">
        <f t="shared" si="57"/>
        <v>0.06</v>
      </c>
      <c r="Q3695" s="67">
        <f>IFERROR(Ações!$O3695/Ações!$M3695,0)</f>
        <v>0</v>
      </c>
      <c r="R3695" s="67">
        <f>IFERROR(IF(Ações!$B3695="","",VLOOKUP(Table_1[[#This Row],[AÇÕES]],'Dados Status Invest STOCKS'!A3681:AD4296,18)/100),0)</f>
        <v>8.09E-2</v>
      </c>
      <c r="S3695" s="65">
        <f>IFERROR(IF(Ações!$B3695="","",VLOOKUP(Table_1[[#This Row],[AÇÕES]],'Dados Status Invest STOCKS'!A3681:AD4296,25)/100),0)</f>
        <v>0</v>
      </c>
      <c r="T3695" s="67">
        <f>(1-Ações!$Q3695)*Ações!$R3695</f>
        <v>8.09E-2</v>
      </c>
      <c r="U3695" s="68">
        <f>IF(Ações!$S3695=0,Ações!$T3695,IF(Ações!$T3695=0,Ações!$S3695,AVERAGE(Ações!$S3695,Ações!$T3695)))</f>
        <v>8.09E-2</v>
      </c>
    </row>
    <row r="3696" spans="2:21" ht="15" customHeight="1" x14ac:dyDescent="0.2">
      <c r="B3696" s="63" t="str">
        <f>IFERROR('Dados Status Invest STOCKS'!A3683,"-")</f>
        <v>PNW</v>
      </c>
      <c r="C3696" s="45">
        <f>IFERROR((Ações!$D3696-Ações!$K3696)/Ações!$D3696,0)</f>
        <v>-0.26849894291754745</v>
      </c>
      <c r="D3696" s="46">
        <f>(Ações!$O3696)/0.06</f>
        <v>55.695750000000011</v>
      </c>
      <c r="E3696" s="47">
        <f>IFERROR((Ações!$F3696-Ações!$K3696)/Ações!$F3696,0)</f>
        <v>9.7832251608173881E-2</v>
      </c>
      <c r="F3696" s="46">
        <f>IF(OR(Ações!$N3696&lt;0,Ações!$M3696&lt;0),"",(22.5*Ações!$M3696*Ações!$N3696)^0.5)</f>
        <v>78.311378483589465</v>
      </c>
      <c r="G3696" s="47">
        <f>IFERROR((Ações!$H3696-Ações!$K3696)/Ações!$H3696,0)</f>
        <v>0.7415841216363539</v>
      </c>
      <c r="H3696" s="48">
        <f>IFERROR(Ações!$I3696/(Ações!$P3696-Table_1[[#This Row],[CAGR LUCRO 5A]]),0)</f>
        <v>273.39651281250002</v>
      </c>
      <c r="I3696" s="48">
        <f>IF(Ações!$S3696&lt;0,"",Ações!$O3696*(1+Ações!$S3696))</f>
        <v>3.4994753640000003</v>
      </c>
      <c r="J3696" s="49">
        <f>IFERROR(IF(Ações!$B3696="","",(VLOOKUP(Table_1[[#This Row],[AÇÕES]],'Dados Status Invest STOCKS'!A3682:AD4297,4)/Table_1[[#This Row],[LPA]]))/100,0)</f>
        <v>2.7495069033530571E-2</v>
      </c>
      <c r="K3696" s="64">
        <f>IFERROR(IF(Ações!$B3696="","",VLOOKUP(Table_1[[#This Row],[AÇÕES]],'Dados Status Invest STOCKS'!A3682:AD4297,2)),0)</f>
        <v>70.650000000000006</v>
      </c>
      <c r="L3696" s="65">
        <f>IFERROR(IF(Ações!$B3696="","",VLOOKUP(Table_1[[#This Row],[AÇÕES]],'Dados Status Invest STOCKS'!A3682:AD4297,3)/100),0)</f>
        <v>4.7300000000000002E-2</v>
      </c>
      <c r="M3696" s="66">
        <f>IFERROR(IF(Ações!$B3696="","",VLOOKUP(Table_1[[#This Row],[AÇÕES]],'Dados Status Invest STOCKS'!A3682:AD4297,28)),0)</f>
        <v>5.07</v>
      </c>
      <c r="N3696" s="66">
        <f>IFERROR(IF(Ações!$B3696="","",VLOOKUP(Table_1[[#This Row],[AÇÕES]],'Dados Status Invest STOCKS'!A3682:AD4297,27)),0)</f>
        <v>53.76</v>
      </c>
      <c r="O3696" s="66">
        <f>IFERROR(IF(Ações!$L3696="","",Ações!$K3696*Ações!$L3696),0)</f>
        <v>3.3417450000000004</v>
      </c>
      <c r="P3696" s="67">
        <f t="shared" si="57"/>
        <v>0.06</v>
      </c>
      <c r="Q3696" s="67">
        <f>IFERROR(Ações!$O3696/Ações!$M3696,0)</f>
        <v>0.65912130177514794</v>
      </c>
      <c r="R3696" s="67">
        <f>IFERROR(IF(Ações!$B3696="","",VLOOKUP(Table_1[[#This Row],[AÇÕES]],'Dados Status Invest STOCKS'!A3682:AD4297,18)/100),0)</f>
        <v>9.4299999999999995E-2</v>
      </c>
      <c r="S3696" s="65">
        <f>IFERROR(IF(Ações!$B3696="","",VLOOKUP(Table_1[[#This Row],[AÇÕES]],'Dados Status Invest STOCKS'!A3682:AD4297,25)/100),0)</f>
        <v>4.7199999999999999E-2</v>
      </c>
      <c r="T3696" s="67">
        <f>(1-Ações!$Q3696)*Ações!$R3696</f>
        <v>3.2144861242603545E-2</v>
      </c>
      <c r="U3696" s="68">
        <f>IF(Ações!$S3696=0,Ações!$T3696,IF(Ações!$T3696=0,Ações!$S3696,AVERAGE(Ações!$S3696,Ações!$T3696)))</f>
        <v>3.9672430621301769E-2</v>
      </c>
    </row>
    <row r="3697" spans="2:21" ht="15" customHeight="1" x14ac:dyDescent="0.2">
      <c r="B3697" s="63" t="str">
        <f>IFERROR('Dados Status Invest STOCKS'!A3684,"-")</f>
        <v>POAI</v>
      </c>
      <c r="C3697" s="45">
        <f>IFERROR((Ações!$D3697-Ações!$K3697)/Ações!$D3697,0)</f>
        <v>0</v>
      </c>
      <c r="D3697" s="46">
        <f>(Ações!$O3697)/0.06</f>
        <v>0</v>
      </c>
      <c r="E3697" s="47">
        <f>IFERROR((Ações!$F3697-Ações!$K3697)/Ações!$F3697,0)</f>
        <v>0</v>
      </c>
      <c r="F3697" s="46" t="str">
        <f>IF(OR(Ações!$N3697&lt;0,Ações!$M3697&lt;0),"",(22.5*Ações!$M3697*Ações!$N3697)^0.5)</f>
        <v/>
      </c>
      <c r="G3697" s="47">
        <f>IFERROR((Ações!$H3697-Ações!$K3697)/Ações!$H3697,0)</f>
        <v>0</v>
      </c>
      <c r="H3697" s="48">
        <f>IFERROR(Ações!$I3697/(Ações!$P3697-Table_1[[#This Row],[CAGR LUCRO 5A]]),0)</f>
        <v>0</v>
      </c>
      <c r="I3697" s="48">
        <f>IF(Ações!$S3697&lt;0,"",Ações!$O3697*(1+Ações!$S3697))</f>
        <v>0</v>
      </c>
      <c r="J3697" s="49">
        <f>IFERROR(IF(Ações!$B3697="","",(VLOOKUP(Table_1[[#This Row],[AÇÕES]],'Dados Status Invest STOCKS'!A3683:AD4298,4)/Table_1[[#This Row],[LPA]]))/100,0)</f>
        <v>6.4722222222222223E-2</v>
      </c>
      <c r="K3697" s="64">
        <f>IFERROR(IF(Ações!$B3697="","",VLOOKUP(Table_1[[#This Row],[AÇÕES]],'Dados Status Invest STOCKS'!A3683:AD4298,2)),0)</f>
        <v>0.83</v>
      </c>
      <c r="L3697" s="65">
        <f>IFERROR(IF(Ações!$B3697="","",VLOOKUP(Table_1[[#This Row],[AÇÕES]],'Dados Status Invest STOCKS'!A3683:AD4298,3)/100),0)</f>
        <v>0</v>
      </c>
      <c r="M3697" s="66">
        <f>IFERROR(IF(Ações!$B3697="","",VLOOKUP(Table_1[[#This Row],[AÇÕES]],'Dados Status Invest STOCKS'!A3683:AD4298,28)),0)</f>
        <v>-0.36</v>
      </c>
      <c r="N3697" s="66">
        <f>IFERROR(IF(Ações!$B3697="","",VLOOKUP(Table_1[[#This Row],[AÇÕES]],'Dados Status Invest STOCKS'!A3683:AD4298,27)),0)</f>
        <v>0.73</v>
      </c>
      <c r="O3697" s="66">
        <f>IFERROR(IF(Ações!$L3697="","",Ações!$K3697*Ações!$L3697),0)</f>
        <v>0</v>
      </c>
      <c r="P3697" s="67">
        <f t="shared" si="57"/>
        <v>0.06</v>
      </c>
      <c r="Q3697" s="67">
        <f>IFERROR(Ações!$O3697/Ações!$M3697,0)</f>
        <v>0</v>
      </c>
      <c r="R3697" s="67">
        <f>IFERROR(IF(Ações!$B3697="","",VLOOKUP(Table_1[[#This Row],[AÇÕES]],'Dados Status Invest STOCKS'!A3683:AD4298,18)/100),0)</f>
        <v>-0.48909999999999998</v>
      </c>
      <c r="S3697" s="65">
        <f>IFERROR(IF(Ações!$B3697="","",VLOOKUP(Table_1[[#This Row],[AÇÕES]],'Dados Status Invest STOCKS'!A3683:AD4298,25)/100),0)</f>
        <v>0</v>
      </c>
      <c r="T3697" s="67">
        <f>(1-Ações!$Q3697)*Ações!$R3697</f>
        <v>-0.48909999999999998</v>
      </c>
      <c r="U3697" s="68">
        <f>IF(Ações!$S3697=0,Ações!$T3697,IF(Ações!$T3697=0,Ações!$S3697,AVERAGE(Ações!$S3697,Ações!$T3697)))</f>
        <v>-0.48909999999999998</v>
      </c>
    </row>
    <row r="3698" spans="2:21" ht="15" customHeight="1" x14ac:dyDescent="0.2">
      <c r="B3698" s="63" t="str">
        <f>IFERROR('Dados Status Invest STOCKS'!A3685,"-")</f>
        <v>PODD</v>
      </c>
      <c r="C3698" s="45">
        <f>IFERROR((Ações!$D3698-Ações!$K3698)/Ações!$D3698,0)</f>
        <v>0</v>
      </c>
      <c r="D3698" s="46">
        <f>(Ações!$O3698)/0.06</f>
        <v>0</v>
      </c>
      <c r="E3698" s="47">
        <f>IFERROR((Ações!$F3698-Ações!$K3698)/Ações!$F3698,0)</f>
        <v>0</v>
      </c>
      <c r="F3698" s="46" t="str">
        <f>IF(OR(Ações!$N3698&lt;0,Ações!$M3698&lt;0),"",(22.5*Ações!$M3698*Ações!$N3698)^0.5)</f>
        <v/>
      </c>
      <c r="G3698" s="47">
        <f>IFERROR((Ações!$H3698-Ações!$K3698)/Ações!$H3698,0)</f>
        <v>0</v>
      </c>
      <c r="H3698" s="48">
        <f>IFERROR(Ações!$I3698/(Ações!$P3698-Table_1[[#This Row],[CAGR LUCRO 5A]]),0)</f>
        <v>0</v>
      </c>
      <c r="I3698" s="48">
        <f>IF(Ações!$S3698&lt;0,"",Ações!$O3698*(1+Ações!$S3698))</f>
        <v>0</v>
      </c>
      <c r="J3698" s="49">
        <f>IFERROR(IF(Ações!$B3698="","",(VLOOKUP(Table_1[[#This Row],[AÇÕES]],'Dados Status Invest STOCKS'!A3684:AD4299,4)/Table_1[[#This Row],[LPA]]))/100,0)</f>
        <v>12.124418604651163</v>
      </c>
      <c r="K3698" s="64">
        <f>IFERROR(IF(Ações!$B3698="","",VLOOKUP(Table_1[[#This Row],[AÇÕES]],'Dados Status Invest STOCKS'!A3684:AD4299,2)),0)</f>
        <v>223</v>
      </c>
      <c r="L3698" s="65">
        <f>IFERROR(IF(Ações!$B3698="","",VLOOKUP(Table_1[[#This Row],[AÇÕES]],'Dados Status Invest STOCKS'!A3684:AD4299,3)/100),0)</f>
        <v>0</v>
      </c>
      <c r="M3698" s="66">
        <f>IFERROR(IF(Ações!$B3698="","",VLOOKUP(Table_1[[#This Row],[AÇÕES]],'Dados Status Invest STOCKS'!A3684:AD4299,28)),0)</f>
        <v>-0.43</v>
      </c>
      <c r="N3698" s="66">
        <f>IFERROR(IF(Ações!$B3698="","",VLOOKUP(Table_1[[#This Row],[AÇÕES]],'Dados Status Invest STOCKS'!A3684:AD4299,27)),0)</f>
        <v>7.22</v>
      </c>
      <c r="O3698" s="66">
        <f>IFERROR(IF(Ações!$L3698="","",Ações!$K3698*Ações!$L3698),0)</f>
        <v>0</v>
      </c>
      <c r="P3698" s="67">
        <f t="shared" si="57"/>
        <v>0.06</v>
      </c>
      <c r="Q3698" s="67">
        <f>IFERROR(Ações!$O3698/Ações!$M3698,0)</f>
        <v>0</v>
      </c>
      <c r="R3698" s="67">
        <f>IFERROR(IF(Ações!$B3698="","",VLOOKUP(Table_1[[#This Row],[AÇÕES]],'Dados Status Invest STOCKS'!A3684:AD4299,18)/100),0)</f>
        <v>-5.9200000000000003E-2</v>
      </c>
      <c r="S3698" s="65">
        <f>IFERROR(IF(Ações!$B3698="","",VLOOKUP(Table_1[[#This Row],[AÇÕES]],'Dados Status Invest STOCKS'!A3684:AD4299,25)/100),0)</f>
        <v>0</v>
      </c>
      <c r="T3698" s="67">
        <f>(1-Ações!$Q3698)*Ações!$R3698</f>
        <v>-5.9200000000000003E-2</v>
      </c>
      <c r="U3698" s="68">
        <f>IF(Ações!$S3698=0,Ações!$T3698,IF(Ações!$T3698=0,Ações!$S3698,AVERAGE(Ações!$S3698,Ações!$T3698)))</f>
        <v>-5.9200000000000003E-2</v>
      </c>
    </row>
    <row r="3699" spans="2:21" ht="15" customHeight="1" x14ac:dyDescent="0.2">
      <c r="B3699" s="63" t="str">
        <f>IFERROR('Dados Status Invest STOCKS'!A3686,"-")</f>
        <v>POLA</v>
      </c>
      <c r="C3699" s="45">
        <f>IFERROR((Ações!$D3699-Ações!$K3699)/Ações!$D3699,0)</f>
        <v>0</v>
      </c>
      <c r="D3699" s="46">
        <f>(Ações!$O3699)/0.06</f>
        <v>0</v>
      </c>
      <c r="E3699" s="47">
        <f>IFERROR((Ações!$F3699-Ações!$K3699)/Ações!$F3699,0)</f>
        <v>0</v>
      </c>
      <c r="F3699" s="46" t="str">
        <f>IF(OR(Ações!$N3699&lt;0,Ações!$M3699&lt;0),"",(22.5*Ações!$M3699*Ações!$N3699)^0.5)</f>
        <v/>
      </c>
      <c r="G3699" s="47">
        <f>IFERROR((Ações!$H3699-Ações!$K3699)/Ações!$H3699,0)</f>
        <v>0</v>
      </c>
      <c r="H3699" s="48">
        <f>IFERROR(Ações!$I3699/(Ações!$P3699-Table_1[[#This Row],[CAGR LUCRO 5A]]),0)</f>
        <v>0</v>
      </c>
      <c r="I3699" s="48">
        <f>IF(Ações!$S3699&lt;0,"",Ações!$O3699*(1+Ações!$S3699))</f>
        <v>0</v>
      </c>
      <c r="J3699" s="49">
        <f>IFERROR(IF(Ações!$B3699="","",(VLOOKUP(Table_1[[#This Row],[AÇÕES]],'Dados Status Invest STOCKS'!A3685:AD4300,4)/Table_1[[#This Row],[LPA]]))/100,0)</f>
        <v>0.15372093023255815</v>
      </c>
      <c r="K3699" s="64">
        <f>IFERROR(IF(Ações!$B3699="","",VLOOKUP(Table_1[[#This Row],[AÇÕES]],'Dados Status Invest STOCKS'!A3685:AD4300,2)),0)</f>
        <v>2.83</v>
      </c>
      <c r="L3699" s="65">
        <f>IFERROR(IF(Ações!$B3699="","",VLOOKUP(Table_1[[#This Row],[AÇÕES]],'Dados Status Invest STOCKS'!A3685:AD4300,3)/100),0)</f>
        <v>0</v>
      </c>
      <c r="M3699" s="66">
        <f>IFERROR(IF(Ações!$B3699="","",VLOOKUP(Table_1[[#This Row],[AÇÕES]],'Dados Status Invest STOCKS'!A3685:AD4300,28)),0)</f>
        <v>-0.43</v>
      </c>
      <c r="N3699" s="66">
        <f>IFERROR(IF(Ações!$B3699="","",VLOOKUP(Table_1[[#This Row],[AÇÕES]],'Dados Status Invest STOCKS'!A3685:AD4300,27)),0)</f>
        <v>1.79</v>
      </c>
      <c r="O3699" s="66">
        <f>IFERROR(IF(Ações!$L3699="","",Ações!$K3699*Ações!$L3699),0)</f>
        <v>0</v>
      </c>
      <c r="P3699" s="67">
        <f t="shared" si="57"/>
        <v>0.06</v>
      </c>
      <c r="Q3699" s="67">
        <f>IFERROR(Ações!$O3699/Ações!$M3699,0)</f>
        <v>0</v>
      </c>
      <c r="R3699" s="67">
        <f>IFERROR(IF(Ações!$B3699="","",VLOOKUP(Table_1[[#This Row],[AÇÕES]],'Dados Status Invest STOCKS'!A3685:AD4300,18)/100),0)</f>
        <v>-0.23980000000000001</v>
      </c>
      <c r="S3699" s="65">
        <f>IFERROR(IF(Ações!$B3699="","",VLOOKUP(Table_1[[#This Row],[AÇÕES]],'Dados Status Invest STOCKS'!A3685:AD4300,25)/100),0)</f>
        <v>0</v>
      </c>
      <c r="T3699" s="67">
        <f>(1-Ações!$Q3699)*Ações!$R3699</f>
        <v>-0.23980000000000001</v>
      </c>
      <c r="U3699" s="68">
        <f>IF(Ações!$S3699=0,Ações!$T3699,IF(Ações!$T3699=0,Ações!$S3699,AVERAGE(Ações!$S3699,Ações!$T3699)))</f>
        <v>-0.23980000000000001</v>
      </c>
    </row>
    <row r="3700" spans="2:21" ht="15" customHeight="1" x14ac:dyDescent="0.2">
      <c r="B3700" s="63" t="str">
        <f>IFERROR('Dados Status Invest STOCKS'!A3687,"-")</f>
        <v>POOL</v>
      </c>
      <c r="C3700" s="45">
        <f>IFERROR((Ações!$D3700-Ações!$K3700)/Ações!$D3700,0)</f>
        <v>-8.67741935483871</v>
      </c>
      <c r="D3700" s="46">
        <f>(Ações!$O3700)/0.06</f>
        <v>49.354066666666668</v>
      </c>
      <c r="E3700" s="47">
        <f>IFERROR((Ações!$F3700-Ações!$K3700)/Ações!$F3700,0)</f>
        <v>-4.2404108796529592</v>
      </c>
      <c r="F3700" s="46">
        <f>IF(OR(Ações!$N3700&lt;0,Ações!$M3700&lt;0),"",(22.5*Ações!$M3700*Ações!$N3700)^0.5)</f>
        <v>91.1417083447529</v>
      </c>
      <c r="G3700" s="47">
        <f>IFERROR((Ações!$H3700-Ações!$K3700)/Ações!$H3700,0)</f>
        <v>23.720261034621601</v>
      </c>
      <c r="H3700" s="48">
        <f>IFERROR(Ações!$I3700/(Ações!$P3700-Table_1[[#This Row],[CAGR LUCRO 5A]]),0)</f>
        <v>-21.02176551898734</v>
      </c>
      <c r="I3700" s="48">
        <f>IF(Ações!$S3700&lt;0,"",Ações!$O3700*(1+Ações!$S3700))</f>
        <v>3.6535828471999996</v>
      </c>
      <c r="J3700" s="49">
        <f>IFERROR(IF(Ações!$B3700="","",(VLOOKUP(Table_1[[#This Row],[AÇÕES]],'Dados Status Invest STOCKS'!A3686:AD4301,4)/Table_1[[#This Row],[LPA]]))/100,0)</f>
        <v>2.1171770972037283E-2</v>
      </c>
      <c r="K3700" s="64">
        <f>IFERROR(IF(Ações!$B3700="","",VLOOKUP(Table_1[[#This Row],[AÇÕES]],'Dados Status Invest STOCKS'!A3686:AD4301,2)),0)</f>
        <v>477.62</v>
      </c>
      <c r="L3700" s="65">
        <f>IFERROR(IF(Ações!$B3700="","",VLOOKUP(Table_1[[#This Row],[AÇÕES]],'Dados Status Invest STOCKS'!A3686:AD4301,3)/100),0)</f>
        <v>6.1999999999999998E-3</v>
      </c>
      <c r="M3700" s="66">
        <f>IFERROR(IF(Ações!$B3700="","",VLOOKUP(Table_1[[#This Row],[AÇÕES]],'Dados Status Invest STOCKS'!A3686:AD4301,28)),0)</f>
        <v>15.02</v>
      </c>
      <c r="N3700" s="66">
        <f>IFERROR(IF(Ações!$B3700="","",VLOOKUP(Table_1[[#This Row],[AÇÕES]],'Dados Status Invest STOCKS'!A3686:AD4301,27)),0)</f>
        <v>24.58</v>
      </c>
      <c r="O3700" s="66">
        <f>IFERROR(IF(Ações!$L3700="","",Ações!$K3700*Ações!$L3700),0)</f>
        <v>2.9612439999999998</v>
      </c>
      <c r="P3700" s="67">
        <f t="shared" si="57"/>
        <v>0.06</v>
      </c>
      <c r="Q3700" s="67">
        <f>IFERROR(Ações!$O3700/Ações!$M3700,0)</f>
        <v>0.19715339547270305</v>
      </c>
      <c r="R3700" s="67">
        <f>IFERROR(IF(Ações!$B3700="","",VLOOKUP(Table_1[[#This Row],[AÇÕES]],'Dados Status Invest STOCKS'!A3686:AD4301,18)/100),0)</f>
        <v>0.61119999999999997</v>
      </c>
      <c r="S3700" s="65">
        <f>IFERROR(IF(Ações!$B3700="","",VLOOKUP(Table_1[[#This Row],[AÇÕES]],'Dados Status Invest STOCKS'!A3686:AD4301,25)/100),0)</f>
        <v>0.23379999999999998</v>
      </c>
      <c r="T3700" s="67">
        <f>(1-Ações!$Q3700)*Ações!$R3700</f>
        <v>0.49069984468708389</v>
      </c>
      <c r="U3700" s="68">
        <f>IF(Ações!$S3700=0,Ações!$T3700,IF(Ações!$T3700=0,Ações!$S3700,AVERAGE(Ações!$S3700,Ações!$T3700)))</f>
        <v>0.36224992234354192</v>
      </c>
    </row>
    <row r="3701" spans="2:21" ht="15" customHeight="1" x14ac:dyDescent="0.2">
      <c r="B3701" s="63" t="str">
        <f>IFERROR('Dados Status Invest STOCKS'!A3688,"-")</f>
        <v>POR</v>
      </c>
      <c r="C3701" s="45">
        <f>IFERROR((Ações!$D3701-Ações!$K3701)/Ações!$D3701,0)</f>
        <v>-0.84049079754601241</v>
      </c>
      <c r="D3701" s="46">
        <f>(Ações!$O3701)/0.06</f>
        <v>28.25333333333333</v>
      </c>
      <c r="E3701" s="47">
        <f>IFERROR((Ações!$F3701-Ações!$K3701)/Ações!$F3701,0)</f>
        <v>-0.25015749323997483</v>
      </c>
      <c r="F3701" s="46">
        <f>IF(OR(Ações!$N3701&lt;0,Ações!$M3701&lt;0),"",(22.5*Ações!$M3701*Ações!$N3701)^0.5)</f>
        <v>41.594759285275352</v>
      </c>
      <c r="G3701" s="47">
        <f>IFERROR((Ações!$H3701-Ações!$K3701)/Ações!$H3701,0)</f>
        <v>0</v>
      </c>
      <c r="H3701" s="48">
        <f>IFERROR(Ações!$I3701/(Ações!$P3701-Table_1[[#This Row],[CAGR LUCRO 5A]]),0)</f>
        <v>0</v>
      </c>
      <c r="I3701" s="48" t="str">
        <f>IF(Ações!$S3701&lt;0,"",Ações!$O3701*(1+Ações!$S3701))</f>
        <v/>
      </c>
      <c r="J3701" s="49">
        <f>IFERROR(IF(Ações!$B3701="","",(VLOOKUP(Table_1[[#This Row],[AÇÕES]],'Dados Status Invest STOCKS'!A3687:AD4302,4)/Table_1[[#This Row],[LPA]]))/100,0)</f>
        <v>7.8638132295719851E-2</v>
      </c>
      <c r="K3701" s="64">
        <f>IFERROR(IF(Ações!$B3701="","",VLOOKUP(Table_1[[#This Row],[AÇÕES]],'Dados Status Invest STOCKS'!A3687:AD4302,2)),0)</f>
        <v>52</v>
      </c>
      <c r="L3701" s="65">
        <f>IFERROR(IF(Ações!$B3701="","",VLOOKUP(Table_1[[#This Row],[AÇÕES]],'Dados Status Invest STOCKS'!A3687:AD4302,3)/100),0)</f>
        <v>3.2599999999999997E-2</v>
      </c>
      <c r="M3701" s="66">
        <f>IFERROR(IF(Ações!$B3701="","",VLOOKUP(Table_1[[#This Row],[AÇÕES]],'Dados Status Invest STOCKS'!A3687:AD4302,28)),0)</f>
        <v>2.57</v>
      </c>
      <c r="N3701" s="66">
        <f>IFERROR(IF(Ações!$B3701="","",VLOOKUP(Table_1[[#This Row],[AÇÕES]],'Dados Status Invest STOCKS'!A3687:AD4302,27)),0)</f>
        <v>29.92</v>
      </c>
      <c r="O3701" s="66">
        <f>IFERROR(IF(Ações!$L3701="","",Ações!$K3701*Ações!$L3701),0)</f>
        <v>1.6951999999999998</v>
      </c>
      <c r="P3701" s="67">
        <f t="shared" si="57"/>
        <v>0.06</v>
      </c>
      <c r="Q3701" s="67">
        <f>IFERROR(Ações!$O3701/Ações!$M3701,0)</f>
        <v>0.65961089494163416</v>
      </c>
      <c r="R3701" s="67">
        <f>IFERROR(IF(Ações!$B3701="","",VLOOKUP(Table_1[[#This Row],[AÇÕES]],'Dados Status Invest STOCKS'!A3687:AD4302,18)/100),0)</f>
        <v>8.5999999999999993E-2</v>
      </c>
      <c r="S3701" s="65">
        <f>IFERROR(IF(Ações!$B3701="","",VLOOKUP(Table_1[[#This Row],[AÇÕES]],'Dados Status Invest STOCKS'!A3687:AD4302,25)/100),0)</f>
        <v>-2.06E-2</v>
      </c>
      <c r="T3701" s="67">
        <f>(1-Ações!$Q3701)*Ações!$R3701</f>
        <v>2.9273463035019459E-2</v>
      </c>
      <c r="U3701" s="68">
        <f>IF(Ações!$S3701=0,Ações!$T3701,IF(Ações!$T3701=0,Ações!$S3701,AVERAGE(Ações!$S3701,Ações!$T3701)))</f>
        <v>4.3367315175097294E-3</v>
      </c>
    </row>
    <row r="3702" spans="2:21" ht="15" customHeight="1" x14ac:dyDescent="0.2">
      <c r="B3702" s="63" t="str">
        <f>IFERROR('Dados Status Invest STOCKS'!A3689,"-")</f>
        <v>POST</v>
      </c>
      <c r="C3702" s="45">
        <f>IFERROR((Ações!$D3702-Ações!$K3702)/Ações!$D3702,0)</f>
        <v>0</v>
      </c>
      <c r="D3702" s="46">
        <f>(Ações!$O3702)/0.06</f>
        <v>0</v>
      </c>
      <c r="E3702" s="47">
        <f>IFERROR((Ações!$F3702-Ações!$K3702)/Ações!$F3702,0)</f>
        <v>-1.2013988631054988</v>
      </c>
      <c r="F3702" s="46">
        <f>IF(OR(Ações!$N3702&lt;0,Ações!$M3702&lt;0),"",(22.5*Ações!$M3702*Ações!$N3702)^0.5)</f>
        <v>51.217433555382293</v>
      </c>
      <c r="G3702" s="47">
        <f>IFERROR((Ações!$H3702-Ações!$K3702)/Ações!$H3702,0)</f>
        <v>0</v>
      </c>
      <c r="H3702" s="48">
        <f>IFERROR(Ações!$I3702/(Ações!$P3702-Table_1[[#This Row],[CAGR LUCRO 5A]]),0)</f>
        <v>0</v>
      </c>
      <c r="I3702" s="48">
        <f>IF(Ações!$S3702&lt;0,"",Ações!$O3702*(1+Ações!$S3702))</f>
        <v>0</v>
      </c>
      <c r="J3702" s="49">
        <f>IFERROR(IF(Ações!$B3702="","",(VLOOKUP(Table_1[[#This Row],[AÇÕES]],'Dados Status Invest STOCKS'!A3688:AD4303,4)/Table_1[[#This Row],[LPA]]))/100,0)</f>
        <v>0.15909774436090224</v>
      </c>
      <c r="K3702" s="64">
        <f>IFERROR(IF(Ações!$B3702="","",VLOOKUP(Table_1[[#This Row],[AÇÕES]],'Dados Status Invest STOCKS'!A3688:AD4303,2)),0)</f>
        <v>112.75</v>
      </c>
      <c r="L3702" s="65">
        <f>IFERROR(IF(Ações!$B3702="","",VLOOKUP(Table_1[[#This Row],[AÇÕES]],'Dados Status Invest STOCKS'!A3688:AD4303,3)/100),0)</f>
        <v>0</v>
      </c>
      <c r="M3702" s="66">
        <f>IFERROR(IF(Ações!$B3702="","",VLOOKUP(Table_1[[#This Row],[AÇÕES]],'Dados Status Invest STOCKS'!A3688:AD4303,28)),0)</f>
        <v>2.66</v>
      </c>
      <c r="N3702" s="66">
        <f>IFERROR(IF(Ações!$B3702="","",VLOOKUP(Table_1[[#This Row],[AÇÕES]],'Dados Status Invest STOCKS'!A3688:AD4303,27)),0)</f>
        <v>43.83</v>
      </c>
      <c r="O3702" s="66">
        <f>IFERROR(IF(Ações!$L3702="","",Ações!$K3702*Ações!$L3702),0)</f>
        <v>0</v>
      </c>
      <c r="P3702" s="67">
        <f t="shared" si="57"/>
        <v>0.06</v>
      </c>
      <c r="Q3702" s="67">
        <f>IFERROR(Ações!$O3702/Ações!$M3702,0)</f>
        <v>0</v>
      </c>
      <c r="R3702" s="67">
        <f>IFERROR(IF(Ações!$B3702="","",VLOOKUP(Table_1[[#This Row],[AÇÕES]],'Dados Status Invest STOCKS'!A3688:AD4303,18)/100),0)</f>
        <v>6.08E-2</v>
      </c>
      <c r="S3702" s="65">
        <f>IFERROR(IF(Ações!$B3702="","",VLOOKUP(Table_1[[#This Row],[AÇÕES]],'Dados Status Invest STOCKS'!A3688:AD4303,25)/100),0)</f>
        <v>0</v>
      </c>
      <c r="T3702" s="67">
        <f>(1-Ações!$Q3702)*Ações!$R3702</f>
        <v>6.08E-2</v>
      </c>
      <c r="U3702" s="68">
        <f>IF(Ações!$S3702=0,Ações!$T3702,IF(Ações!$T3702=0,Ações!$S3702,AVERAGE(Ações!$S3702,Ações!$T3702)))</f>
        <v>6.08E-2</v>
      </c>
    </row>
    <row r="3703" spans="2:21" ht="15" customHeight="1" x14ac:dyDescent="0.2">
      <c r="B3703" s="63" t="str">
        <f>IFERROR('Dados Status Invest STOCKS'!A3690,"-")</f>
        <v>POWI</v>
      </c>
      <c r="C3703" s="45">
        <f>IFERROR((Ações!$D3703-Ações!$K3703)/Ações!$D3703,0)</f>
        <v>-7.8235294117647047</v>
      </c>
      <c r="D3703" s="46">
        <f>(Ações!$O3703)/0.06</f>
        <v>9.0598666666666681</v>
      </c>
      <c r="E3703" s="47">
        <f>IFERROR((Ações!$F3703-Ações!$K3703)/Ações!$F3703,0)</f>
        <v>-1.7465682452056033</v>
      </c>
      <c r="F3703" s="46">
        <f>IF(OR(Ações!$N3703&lt;0,Ações!$M3703&lt;0),"",(22.5*Ações!$M3703*Ações!$N3703)^0.5)</f>
        <v>29.105411867898383</v>
      </c>
      <c r="G3703" s="47">
        <f>IFERROR((Ações!$H3703-Ações!$K3703)/Ações!$H3703,0)</f>
        <v>9.742627485776918</v>
      </c>
      <c r="H3703" s="48">
        <f>IFERROR(Ações!$I3703/(Ações!$P3703-Table_1[[#This Row],[CAGR LUCRO 5A]]),0)</f>
        <v>-9.1437042388059702</v>
      </c>
      <c r="I3703" s="48">
        <f>IF(Ações!$S3703&lt;0,"",Ações!$O3703*(1+Ações!$S3703))</f>
        <v>0.61262818400000008</v>
      </c>
      <c r="J3703" s="49">
        <f>IFERROR(IF(Ações!$B3703="","",(VLOOKUP(Table_1[[#This Row],[AÇÕES]],'Dados Status Invest STOCKS'!A3689:AD4304,4)/Table_1[[#This Row],[LPA]]))/100,0)</f>
        <v>0.12775999999999998</v>
      </c>
      <c r="K3703" s="64">
        <f>IFERROR(IF(Ações!$B3703="","",VLOOKUP(Table_1[[#This Row],[AÇÕES]],'Dados Status Invest STOCKS'!A3689:AD4304,2)),0)</f>
        <v>79.94</v>
      </c>
      <c r="L3703" s="65">
        <f>IFERROR(IF(Ações!$B3703="","",VLOOKUP(Table_1[[#This Row],[AÇÕES]],'Dados Status Invest STOCKS'!A3689:AD4304,3)/100),0)</f>
        <v>6.8000000000000005E-3</v>
      </c>
      <c r="M3703" s="66">
        <f>IFERROR(IF(Ações!$B3703="","",VLOOKUP(Table_1[[#This Row],[AÇÕES]],'Dados Status Invest STOCKS'!A3689:AD4304,28)),0)</f>
        <v>2.5</v>
      </c>
      <c r="N3703" s="66">
        <f>IFERROR(IF(Ações!$B3703="","",VLOOKUP(Table_1[[#This Row],[AÇÕES]],'Dados Status Invest STOCKS'!A3689:AD4304,27)),0)</f>
        <v>15.06</v>
      </c>
      <c r="O3703" s="66">
        <f>IFERROR(IF(Ações!$L3703="","",Ações!$K3703*Ações!$L3703),0)</f>
        <v>0.54359200000000008</v>
      </c>
      <c r="P3703" s="67">
        <f t="shared" si="57"/>
        <v>0.06</v>
      </c>
      <c r="Q3703" s="67">
        <f>IFERROR(Ações!$O3703/Ações!$M3703,0)</f>
        <v>0.21743680000000004</v>
      </c>
      <c r="R3703" s="67">
        <f>IFERROR(IF(Ações!$B3703="","",VLOOKUP(Table_1[[#This Row],[AÇÕES]],'Dados Status Invest STOCKS'!A3689:AD4304,18)/100),0)</f>
        <v>0.16620000000000001</v>
      </c>
      <c r="S3703" s="65">
        <f>IFERROR(IF(Ações!$B3703="","",VLOOKUP(Table_1[[#This Row],[AÇÕES]],'Dados Status Invest STOCKS'!A3689:AD4304,25)/100),0)</f>
        <v>0.127</v>
      </c>
      <c r="T3703" s="67">
        <f>(1-Ações!$Q3703)*Ações!$R3703</f>
        <v>0.13006200384000002</v>
      </c>
      <c r="U3703" s="68">
        <f>IF(Ações!$S3703=0,Ações!$T3703,IF(Ações!$T3703=0,Ações!$S3703,AVERAGE(Ações!$S3703,Ações!$T3703)))</f>
        <v>0.12853100192</v>
      </c>
    </row>
    <row r="3704" spans="2:21" ht="15" customHeight="1" x14ac:dyDescent="0.2">
      <c r="B3704" s="63" t="str">
        <f>IFERROR('Dados Status Invest STOCKS'!A3691,"-")</f>
        <v>POWL</v>
      </c>
      <c r="C3704" s="45">
        <f>IFERROR((Ações!$D3704-Ações!$K3704)/Ações!$D3704,0)</f>
        <v>-0.61725067385444743</v>
      </c>
      <c r="D3704" s="46">
        <f>(Ações!$O3704)/0.06</f>
        <v>17.331883333333334</v>
      </c>
      <c r="E3704" s="47">
        <f>IFERROR((Ações!$F3704-Ações!$K3704)/Ações!$F3704,0)</f>
        <v>-4.2139250559432373</v>
      </c>
      <c r="F3704" s="46">
        <f>IF(OR(Ações!$N3704&lt;0,Ações!$M3704&lt;0),"",(22.5*Ações!$M3704*Ações!$N3704)^0.5)</f>
        <v>5.3759882812372277</v>
      </c>
      <c r="G3704" s="47">
        <f>IFERROR((Ações!$H3704-Ações!$K3704)/Ações!$H3704,0)</f>
        <v>0</v>
      </c>
      <c r="H3704" s="48">
        <f>IFERROR(Ações!$I3704/(Ações!$P3704-Table_1[[#This Row],[CAGR LUCRO 5A]]),0)</f>
        <v>0</v>
      </c>
      <c r="I3704" s="48" t="str">
        <f>IF(Ações!$S3704&lt;0,"",Ações!$O3704*(1+Ações!$S3704))</f>
        <v/>
      </c>
      <c r="J3704" s="49">
        <f>IFERROR(IF(Ações!$B3704="","",(VLOOKUP(Table_1[[#This Row],[AÇÕES]],'Dados Status Invest STOCKS'!A3690:AD4305,4)/Table_1[[#This Row],[LPA]]))/100,0)</f>
        <v>104.16199999999999</v>
      </c>
      <c r="K3704" s="64">
        <f>IFERROR(IF(Ações!$B3704="","",VLOOKUP(Table_1[[#This Row],[AÇÕES]],'Dados Status Invest STOCKS'!A3690:AD4305,2)),0)</f>
        <v>28.03</v>
      </c>
      <c r="L3704" s="65">
        <f>IFERROR(IF(Ações!$B3704="","",VLOOKUP(Table_1[[#This Row],[AÇÕES]],'Dados Status Invest STOCKS'!A3690:AD4305,3)/100),0)</f>
        <v>3.7100000000000001E-2</v>
      </c>
      <c r="M3704" s="66">
        <f>IFERROR(IF(Ações!$B3704="","",VLOOKUP(Table_1[[#This Row],[AÇÕES]],'Dados Status Invest STOCKS'!A3690:AD4305,28)),0)</f>
        <v>0.05</v>
      </c>
      <c r="N3704" s="66">
        <f>IFERROR(IF(Ações!$B3704="","",VLOOKUP(Table_1[[#This Row],[AÇÕES]],'Dados Status Invest STOCKS'!A3690:AD4305,27)),0)</f>
        <v>25.69</v>
      </c>
      <c r="O3704" s="66">
        <f>IFERROR(IF(Ações!$L3704="","",Ações!$K3704*Ações!$L3704),0)</f>
        <v>1.0399130000000001</v>
      </c>
      <c r="P3704" s="67">
        <f t="shared" si="57"/>
        <v>0.06</v>
      </c>
      <c r="Q3704" s="67">
        <f>IFERROR(Ações!$O3704/Ações!$M3704,0)</f>
        <v>20.798259999999999</v>
      </c>
      <c r="R3704" s="67">
        <f>IFERROR(IF(Ações!$B3704="","",VLOOKUP(Table_1[[#This Row],[AÇÕES]],'Dados Status Invest STOCKS'!A3690:AD4305,18)/100),0)</f>
        <v>2.0999999999999999E-3</v>
      </c>
      <c r="S3704" s="65">
        <f>IFERROR(IF(Ações!$B3704="","",VLOOKUP(Table_1[[#This Row],[AÇÕES]],'Dados Status Invest STOCKS'!A3690:AD4305,25)/100),0)</f>
        <v>-0.47289999999999999</v>
      </c>
      <c r="T3704" s="67">
        <f>(1-Ações!$Q3704)*Ações!$R3704</f>
        <v>-4.1576345999999993E-2</v>
      </c>
      <c r="U3704" s="68">
        <f>IF(Ações!$S3704=0,Ações!$T3704,IF(Ações!$T3704=0,Ações!$S3704,AVERAGE(Ações!$S3704,Ações!$T3704)))</f>
        <v>-0.25723817300000001</v>
      </c>
    </row>
    <row r="3705" spans="2:21" ht="15" customHeight="1" x14ac:dyDescent="0.2">
      <c r="B3705" s="63" t="str">
        <f>IFERROR('Dados Status Invest STOCKS'!A3692,"-")</f>
        <v>POWW</v>
      </c>
      <c r="C3705" s="45">
        <f>IFERROR((Ações!$D3705-Ações!$K3705)/Ações!$D3705,0)</f>
        <v>0</v>
      </c>
      <c r="D3705" s="46">
        <f>(Ações!$O3705)/0.06</f>
        <v>0</v>
      </c>
      <c r="E3705" s="47">
        <f>IFERROR((Ações!$F3705-Ações!$K3705)/Ações!$F3705,0)</f>
        <v>-0.27962300023953951</v>
      </c>
      <c r="F3705" s="46">
        <f>IF(OR(Ações!$N3705&lt;0,Ações!$M3705&lt;0),"",(22.5*Ações!$M3705*Ações!$N3705)^0.5)</f>
        <v>3.5088459641312268</v>
      </c>
      <c r="G3705" s="47">
        <f>IFERROR((Ações!$H3705-Ações!$K3705)/Ações!$H3705,0)</f>
        <v>0</v>
      </c>
      <c r="H3705" s="48">
        <f>IFERROR(Ações!$I3705/(Ações!$P3705-Table_1[[#This Row],[CAGR LUCRO 5A]]),0)</f>
        <v>0</v>
      </c>
      <c r="I3705" s="48">
        <f>IF(Ações!$S3705&lt;0,"",Ações!$O3705*(1+Ações!$S3705))</f>
        <v>0</v>
      </c>
      <c r="J3705" s="49">
        <f>IFERROR(IF(Ações!$B3705="","",(VLOOKUP(Table_1[[#This Row],[AÇÕES]],'Dados Status Invest STOCKS'!A3691:AD4306,4)/Table_1[[#This Row],[LPA]]))/100,0)</f>
        <v>1.4272222222222224</v>
      </c>
      <c r="K3705" s="64">
        <f>IFERROR(IF(Ações!$B3705="","",VLOOKUP(Table_1[[#This Row],[AÇÕES]],'Dados Status Invest STOCKS'!A3691:AD4306,2)),0)</f>
        <v>4.49</v>
      </c>
      <c r="L3705" s="65">
        <f>IFERROR(IF(Ações!$B3705="","",VLOOKUP(Table_1[[#This Row],[AÇÕES]],'Dados Status Invest STOCKS'!A3691:AD4306,3)/100),0)</f>
        <v>0</v>
      </c>
      <c r="M3705" s="66">
        <f>IFERROR(IF(Ações!$B3705="","",VLOOKUP(Table_1[[#This Row],[AÇÕES]],'Dados Status Invest STOCKS'!A3691:AD4306,28)),0)</f>
        <v>0.18</v>
      </c>
      <c r="N3705" s="66">
        <f>IFERROR(IF(Ações!$B3705="","",VLOOKUP(Table_1[[#This Row],[AÇÕES]],'Dados Status Invest STOCKS'!A3691:AD4306,27)),0)</f>
        <v>3.04</v>
      </c>
      <c r="O3705" s="66">
        <f>IFERROR(IF(Ações!$L3705="","",Ações!$K3705*Ações!$L3705),0)</f>
        <v>0</v>
      </c>
      <c r="P3705" s="67">
        <f t="shared" si="57"/>
        <v>0.06</v>
      </c>
      <c r="Q3705" s="67">
        <f>IFERROR(Ações!$O3705/Ações!$M3705,0)</f>
        <v>0</v>
      </c>
      <c r="R3705" s="67">
        <f>IFERROR(IF(Ações!$B3705="","",VLOOKUP(Table_1[[#This Row],[AÇÕES]],'Dados Status Invest STOCKS'!A3691:AD4306,18)/100),0)</f>
        <v>5.7599999999999998E-2</v>
      </c>
      <c r="S3705" s="65">
        <f>IFERROR(IF(Ações!$B3705="","",VLOOKUP(Table_1[[#This Row],[AÇÕES]],'Dados Status Invest STOCKS'!A3691:AD4306,25)/100),0)</f>
        <v>0</v>
      </c>
      <c r="T3705" s="67">
        <f>(1-Ações!$Q3705)*Ações!$R3705</f>
        <v>5.7599999999999998E-2</v>
      </c>
      <c r="U3705" s="68">
        <f>IF(Ações!$S3705=0,Ações!$T3705,IF(Ações!$T3705=0,Ações!$S3705,AVERAGE(Ações!$S3705,Ações!$T3705)))</f>
        <v>5.7599999999999998E-2</v>
      </c>
    </row>
    <row r="3706" spans="2:21" ht="15" customHeight="1" x14ac:dyDescent="0.2">
      <c r="B3706" s="63" t="str">
        <f>IFERROR('Dados Status Invest STOCKS'!A3693,"-")</f>
        <v>PPBI</v>
      </c>
      <c r="C3706" s="45">
        <f>IFERROR((Ações!$D3706-Ações!$K3706)/Ações!$D3706,0)</f>
        <v>-0.88679245283018837</v>
      </c>
      <c r="D3706" s="46">
        <f>(Ações!$O3706)/0.06</f>
        <v>21.518000000000004</v>
      </c>
      <c r="E3706" s="47">
        <f>IFERROR((Ações!$F3706-Ações!$K3706)/Ações!$F3706,0)</f>
        <v>0.15487943656900982</v>
      </c>
      <c r="F3706" s="46">
        <f>IF(OR(Ações!$N3706&lt;0,Ações!$M3706&lt;0),"",(22.5*Ações!$M3706*Ações!$N3706)^0.5)</f>
        <v>48.040482928463575</v>
      </c>
      <c r="G3706" s="47">
        <f>IFERROR((Ações!$H3706-Ações!$K3706)/Ações!$H3706,0)</f>
        <v>4.3858174750537513</v>
      </c>
      <c r="H3706" s="48">
        <f>IFERROR(Ações!$I3706/(Ações!$P3706-Table_1[[#This Row],[CAGR LUCRO 5A]]),0)</f>
        <v>-11.991195715402661</v>
      </c>
      <c r="I3706" s="48">
        <f>IF(Ações!$S3706&lt;0,"",Ações!$O3706*(1+Ações!$S3706))</f>
        <v>1.5336739320000001</v>
      </c>
      <c r="J3706" s="49">
        <f>IFERROR(IF(Ações!$B3706="","",(VLOOKUP(Table_1[[#This Row],[AÇÕES]],'Dados Status Invest STOCKS'!A3692:AD4307,4)/Table_1[[#This Row],[LPA]]))/100,0)</f>
        <v>3.4868035190615834E-2</v>
      </c>
      <c r="K3706" s="64">
        <f>IFERROR(IF(Ações!$B3706="","",VLOOKUP(Table_1[[#This Row],[AÇÕES]],'Dados Status Invest STOCKS'!A3692:AD4307,2)),0)</f>
        <v>40.6</v>
      </c>
      <c r="L3706" s="65">
        <f>IFERROR(IF(Ações!$B3706="","",VLOOKUP(Table_1[[#This Row],[AÇÕES]],'Dados Status Invest STOCKS'!A3692:AD4307,3)/100),0)</f>
        <v>3.1800000000000002E-2</v>
      </c>
      <c r="M3706" s="66">
        <f>IFERROR(IF(Ações!$B3706="","",VLOOKUP(Table_1[[#This Row],[AÇÕES]],'Dados Status Invest STOCKS'!A3692:AD4307,28)),0)</f>
        <v>3.41</v>
      </c>
      <c r="N3706" s="66">
        <f>IFERROR(IF(Ações!$B3706="","",VLOOKUP(Table_1[[#This Row],[AÇÕES]],'Dados Status Invest STOCKS'!A3692:AD4307,27)),0)</f>
        <v>30.08</v>
      </c>
      <c r="O3706" s="66">
        <f>IFERROR(IF(Ações!$L3706="","",Ações!$K3706*Ações!$L3706),0)</f>
        <v>1.2910800000000002</v>
      </c>
      <c r="P3706" s="67">
        <f t="shared" si="57"/>
        <v>0.06</v>
      </c>
      <c r="Q3706" s="67">
        <f>IFERROR(Ações!$O3706/Ações!$M3706,0)</f>
        <v>0.37861583577712615</v>
      </c>
      <c r="R3706" s="67">
        <f>IFERROR(IF(Ações!$B3706="","",VLOOKUP(Table_1[[#This Row],[AÇÕES]],'Dados Status Invest STOCKS'!A3692:AD4307,18)/100),0)</f>
        <v>0.11349999999999999</v>
      </c>
      <c r="S3706" s="65">
        <f>IFERROR(IF(Ações!$B3706="","",VLOOKUP(Table_1[[#This Row],[AÇÕES]],'Dados Status Invest STOCKS'!A3692:AD4307,25)/100),0)</f>
        <v>0.18789999999999998</v>
      </c>
      <c r="T3706" s="67">
        <f>(1-Ações!$Q3706)*Ações!$R3706</f>
        <v>7.052710263929618E-2</v>
      </c>
      <c r="U3706" s="68">
        <f>IF(Ações!$S3706=0,Ações!$T3706,IF(Ações!$T3706=0,Ações!$S3706,AVERAGE(Ações!$S3706,Ações!$T3706)))</f>
        <v>0.12921355131964807</v>
      </c>
    </row>
    <row r="3707" spans="2:21" ht="15" customHeight="1" x14ac:dyDescent="0.2">
      <c r="B3707" s="63" t="str">
        <f>IFERROR('Dados Status Invest STOCKS'!A3694,"-")</f>
        <v>PPC</v>
      </c>
      <c r="C3707" s="45">
        <f>IFERROR((Ações!$D3707-Ações!$K3707)/Ações!$D3707,0)</f>
        <v>0</v>
      </c>
      <c r="D3707" s="46">
        <f>(Ações!$O3707)/0.06</f>
        <v>0</v>
      </c>
      <c r="E3707" s="47">
        <f>IFERROR((Ações!$F3707-Ações!$K3707)/Ações!$F3707,0)</f>
        <v>0</v>
      </c>
      <c r="F3707" s="46" t="str">
        <f>IF(OR(Ações!$N3707&lt;0,Ações!$M3707&lt;0),"",(22.5*Ações!$M3707*Ações!$N3707)^0.5)</f>
        <v/>
      </c>
      <c r="G3707" s="47">
        <f>IFERROR((Ações!$H3707-Ações!$K3707)/Ações!$H3707,0)</f>
        <v>0</v>
      </c>
      <c r="H3707" s="48">
        <f>IFERROR(Ações!$I3707/(Ações!$P3707-Table_1[[#This Row],[CAGR LUCRO 5A]]),0)</f>
        <v>0</v>
      </c>
      <c r="I3707" s="48" t="str">
        <f>IF(Ações!$S3707&lt;0,"",Ações!$O3707*(1+Ações!$S3707))</f>
        <v/>
      </c>
      <c r="J3707" s="49">
        <f>IFERROR(IF(Ações!$B3707="","",(VLOOKUP(Table_1[[#This Row],[AÇÕES]],'Dados Status Invest STOCKS'!A3693:AD4308,4)/Table_1[[#This Row],[LPA]]))/100,0)</f>
        <v>590.83500000000004</v>
      </c>
      <c r="K3707" s="64">
        <f>IFERROR(IF(Ações!$B3707="","",VLOOKUP(Table_1[[#This Row],[AÇÕES]],'Dados Status Invest STOCKS'!A3693:AD4308,2)),0)</f>
        <v>27.52</v>
      </c>
      <c r="L3707" s="65">
        <f>IFERROR(IF(Ações!$B3707="","",VLOOKUP(Table_1[[#This Row],[AÇÕES]],'Dados Status Invest STOCKS'!A3693:AD4308,3)/100),0)</f>
        <v>0</v>
      </c>
      <c r="M3707" s="66">
        <f>IFERROR(IF(Ações!$B3707="","",VLOOKUP(Table_1[[#This Row],[AÇÕES]],'Dados Status Invest STOCKS'!A3693:AD4308,28)),0)</f>
        <v>-0.02</v>
      </c>
      <c r="N3707" s="66">
        <f>IFERROR(IF(Ações!$B3707="","",VLOOKUP(Table_1[[#This Row],[AÇÕES]],'Dados Status Invest STOCKS'!A3693:AD4308,27)),0)</f>
        <v>10.69</v>
      </c>
      <c r="O3707" s="66">
        <f>IFERROR(IF(Ações!$L3707="","",Ações!$K3707*Ações!$L3707),0)</f>
        <v>0</v>
      </c>
      <c r="P3707" s="67">
        <f t="shared" si="57"/>
        <v>0.06</v>
      </c>
      <c r="Q3707" s="67">
        <f>IFERROR(Ações!$O3707/Ações!$M3707,0)</f>
        <v>0</v>
      </c>
      <c r="R3707" s="67">
        <f>IFERROR(IF(Ações!$B3707="","",VLOOKUP(Table_1[[#This Row],[AÇÕES]],'Dados Status Invest STOCKS'!A3693:AD4308,18)/100),0)</f>
        <v>-2.2000000000000001E-3</v>
      </c>
      <c r="S3707" s="65">
        <f>IFERROR(IF(Ações!$B3707="","",VLOOKUP(Table_1[[#This Row],[AÇÕES]],'Dados Status Invest STOCKS'!A3693:AD4308,25)/100),0)</f>
        <v>-0.31879999999999997</v>
      </c>
      <c r="T3707" s="67">
        <f>(1-Ações!$Q3707)*Ações!$R3707</f>
        <v>-2.2000000000000001E-3</v>
      </c>
      <c r="U3707" s="68">
        <f>IF(Ações!$S3707=0,Ações!$T3707,IF(Ações!$T3707=0,Ações!$S3707,AVERAGE(Ações!$S3707,Ações!$T3707)))</f>
        <v>-0.16049999999999998</v>
      </c>
    </row>
    <row r="3708" spans="2:21" ht="15" customHeight="1" x14ac:dyDescent="0.2">
      <c r="B3708" s="63" t="str">
        <f>IFERROR('Dados Status Invest STOCKS'!A3695,"-")</f>
        <v>PPD</v>
      </c>
      <c r="C3708" s="45">
        <f>IFERROR((Ações!$D3708-Ações!$K3708)/Ações!$D3708,0)</f>
        <v>0</v>
      </c>
      <c r="D3708" s="46">
        <f>(Ações!$O3708)/0.06</f>
        <v>0</v>
      </c>
      <c r="E3708" s="47">
        <f>IFERROR((Ações!$F3708-Ações!$K3708)/Ações!$F3708,0)</f>
        <v>0</v>
      </c>
      <c r="F3708" s="46" t="str">
        <f>IF(OR(Ações!$N3708&lt;0,Ações!$M3708&lt;0),"",(22.5*Ações!$M3708*Ações!$N3708)^0.5)</f>
        <v/>
      </c>
      <c r="G3708" s="47">
        <f>IFERROR((Ações!$H3708-Ações!$K3708)/Ações!$H3708,0)</f>
        <v>0</v>
      </c>
      <c r="H3708" s="48">
        <f>IFERROR(Ações!$I3708/(Ações!$P3708-Table_1[[#This Row],[CAGR LUCRO 5A]]),0)</f>
        <v>0</v>
      </c>
      <c r="I3708" s="48">
        <f>IF(Ações!$S3708&lt;0,"",Ações!$O3708*(1+Ações!$S3708))</f>
        <v>0</v>
      </c>
      <c r="J3708" s="49">
        <f>IFERROR(IF(Ações!$B3708="","",(VLOOKUP(Table_1[[#This Row],[AÇÕES]],'Dados Status Invest STOCKS'!A3694:AD4309,4)/Table_1[[#This Row],[LPA]]))/100,0)</f>
        <v>0.45343137254901961</v>
      </c>
      <c r="K3708" s="64">
        <f>IFERROR(IF(Ações!$B3708="","",VLOOKUP(Table_1[[#This Row],[AÇÕES]],'Dados Status Invest STOCKS'!A3694:AD4309,2)),0)</f>
        <v>47.28</v>
      </c>
      <c r="L3708" s="65">
        <f>IFERROR(IF(Ações!$B3708="","",VLOOKUP(Table_1[[#This Row],[AÇÕES]],'Dados Status Invest STOCKS'!A3694:AD4309,3)/100),0)</f>
        <v>0</v>
      </c>
      <c r="M3708" s="66">
        <f>IFERROR(IF(Ações!$B3708="","",VLOOKUP(Table_1[[#This Row],[AÇÕES]],'Dados Status Invest STOCKS'!A3694:AD4309,28)),0)</f>
        <v>1.02</v>
      </c>
      <c r="N3708" s="66">
        <f>IFERROR(IF(Ações!$B3708="","",VLOOKUP(Table_1[[#This Row],[AÇÕES]],'Dados Status Invest STOCKS'!A3694:AD4309,27)),0)</f>
        <v>-1.21</v>
      </c>
      <c r="O3708" s="66">
        <f>IFERROR(IF(Ações!$L3708="","",Ações!$K3708*Ações!$L3708),0)</f>
        <v>0</v>
      </c>
      <c r="P3708" s="67">
        <f t="shared" si="57"/>
        <v>0.06</v>
      </c>
      <c r="Q3708" s="67">
        <f>IFERROR(Ações!$O3708/Ações!$M3708,0)</f>
        <v>0</v>
      </c>
      <c r="R3708" s="67">
        <f>IFERROR(IF(Ações!$B3708="","",VLOOKUP(Table_1[[#This Row],[AÇÕES]],'Dados Status Invest STOCKS'!A3694:AD4309,18)/100),0)</f>
        <v>-0.84640000000000004</v>
      </c>
      <c r="S3708" s="65">
        <f>IFERROR(IF(Ações!$B3708="","",VLOOKUP(Table_1[[#This Row],[AÇÕES]],'Dados Status Invest STOCKS'!A3694:AD4309,25)/100),0)</f>
        <v>0</v>
      </c>
      <c r="T3708" s="67">
        <f>(1-Ações!$Q3708)*Ações!$R3708</f>
        <v>-0.84640000000000004</v>
      </c>
      <c r="U3708" s="68">
        <f>IF(Ações!$S3708=0,Ações!$T3708,IF(Ações!$T3708=0,Ações!$S3708,AVERAGE(Ações!$S3708,Ações!$T3708)))</f>
        <v>-0.84640000000000004</v>
      </c>
    </row>
    <row r="3709" spans="2:21" ht="15" customHeight="1" x14ac:dyDescent="0.2">
      <c r="B3709" s="63" t="str">
        <f>IFERROR('Dados Status Invest STOCKS'!A3696,"-")</f>
        <v>PPG</v>
      </c>
      <c r="C3709" s="45">
        <f>IFERROR((Ações!$D3709-Ações!$K3709)/Ações!$D3709,0)</f>
        <v>-3.1095890410958913</v>
      </c>
      <c r="D3709" s="46">
        <f>(Ações!$O3709)/0.06</f>
        <v>37.723966666666662</v>
      </c>
      <c r="E3709" s="47">
        <f>IFERROR((Ações!$F3709-Ações!$K3709)/Ações!$F3709,0)</f>
        <v>-1.5998062140746223</v>
      </c>
      <c r="F3709" s="46">
        <f>IF(OR(Ações!$N3709&lt;0,Ações!$M3709&lt;0),"",(22.5*Ações!$M3709*Ações!$N3709)^0.5)</f>
        <v>59.631367584518806</v>
      </c>
      <c r="G3709" s="47">
        <f>IFERROR((Ações!$H3709-Ações!$K3709)/Ações!$H3709,0)</f>
        <v>0</v>
      </c>
      <c r="H3709" s="48">
        <f>IFERROR(Ações!$I3709/(Ações!$P3709-Table_1[[#This Row],[CAGR LUCRO 5A]]),0)</f>
        <v>0</v>
      </c>
      <c r="I3709" s="48" t="str">
        <f>IF(Ações!$S3709&lt;0,"",Ações!$O3709*(1+Ações!$S3709))</f>
        <v/>
      </c>
      <c r="J3709" s="49">
        <f>IFERROR(IF(Ações!$B3709="","",(VLOOKUP(Table_1[[#This Row],[AÇÕES]],'Dados Status Invest STOCKS'!A3695:AD4310,4)/Table_1[[#This Row],[LPA]]))/100,0)</f>
        <v>4.3049999999999998E-2</v>
      </c>
      <c r="K3709" s="64">
        <f>IFERROR(IF(Ações!$B3709="","",VLOOKUP(Table_1[[#This Row],[AÇÕES]],'Dados Status Invest STOCKS'!A3695:AD4310,2)),0)</f>
        <v>155.03</v>
      </c>
      <c r="L3709" s="65">
        <f>IFERROR(IF(Ações!$B3709="","",VLOOKUP(Table_1[[#This Row],[AÇÕES]],'Dados Status Invest STOCKS'!A3695:AD4310,3)/100),0)</f>
        <v>1.46E-2</v>
      </c>
      <c r="M3709" s="66">
        <f>IFERROR(IF(Ações!$B3709="","",VLOOKUP(Table_1[[#This Row],[AÇÕES]],'Dados Status Invest STOCKS'!A3695:AD4310,28)),0)</f>
        <v>6</v>
      </c>
      <c r="N3709" s="66">
        <f>IFERROR(IF(Ações!$B3709="","",VLOOKUP(Table_1[[#This Row],[AÇÕES]],'Dados Status Invest STOCKS'!A3695:AD4310,27)),0)</f>
        <v>26.34</v>
      </c>
      <c r="O3709" s="66">
        <f>IFERROR(IF(Ações!$L3709="","",Ações!$K3709*Ações!$L3709),0)</f>
        <v>2.2634379999999998</v>
      </c>
      <c r="P3709" s="67">
        <f t="shared" si="57"/>
        <v>0.06</v>
      </c>
      <c r="Q3709" s="67">
        <f>IFERROR(Ações!$O3709/Ações!$M3709,0)</f>
        <v>0.37723966666666664</v>
      </c>
      <c r="R3709" s="67">
        <f>IFERROR(IF(Ações!$B3709="","",VLOOKUP(Table_1[[#This Row],[AÇÕES]],'Dados Status Invest STOCKS'!A3695:AD4310,18)/100),0)</f>
        <v>0.22789999999999999</v>
      </c>
      <c r="S3709" s="65">
        <f>IFERROR(IF(Ações!$B3709="","",VLOOKUP(Table_1[[#This Row],[AÇÕES]],'Dados Status Invest STOCKS'!A3695:AD4310,25)/100),0)</f>
        <v>-5.5099999999999996E-2</v>
      </c>
      <c r="T3709" s="67">
        <f>(1-Ações!$Q3709)*Ações!$R3709</f>
        <v>0.14192707996666667</v>
      </c>
      <c r="U3709" s="68">
        <f>IF(Ações!$S3709=0,Ações!$T3709,IF(Ações!$T3709=0,Ações!$S3709,AVERAGE(Ações!$S3709,Ações!$T3709)))</f>
        <v>4.3413539983333339E-2</v>
      </c>
    </row>
    <row r="3710" spans="2:21" ht="15" customHeight="1" x14ac:dyDescent="0.2">
      <c r="B3710" s="63" t="str">
        <f>IFERROR('Dados Status Invest STOCKS'!A3697,"-")</f>
        <v>PPIH</v>
      </c>
      <c r="C3710" s="45">
        <f>IFERROR((Ações!$D3710-Ações!$K3710)/Ações!$D3710,0)</f>
        <v>0</v>
      </c>
      <c r="D3710" s="46">
        <f>(Ações!$O3710)/0.06</f>
        <v>0</v>
      </c>
      <c r="E3710" s="47">
        <f>IFERROR((Ações!$F3710-Ações!$K3710)/Ações!$F3710,0)</f>
        <v>-1.7868595150126358</v>
      </c>
      <c r="F3710" s="46">
        <f>IF(OR(Ações!$N3710&lt;0,Ações!$M3710&lt;0),"",(22.5*Ações!$M3710*Ações!$N3710)^0.5)</f>
        <v>3.197147165833941</v>
      </c>
      <c r="G3710" s="47">
        <f>IFERROR((Ações!$H3710-Ações!$K3710)/Ações!$H3710,0)</f>
        <v>0</v>
      </c>
      <c r="H3710" s="48">
        <f>IFERROR(Ações!$I3710/(Ações!$P3710-Table_1[[#This Row],[CAGR LUCRO 5A]]),0)</f>
        <v>0</v>
      </c>
      <c r="I3710" s="48">
        <f>IF(Ações!$S3710&lt;0,"",Ações!$O3710*(1+Ações!$S3710))</f>
        <v>0</v>
      </c>
      <c r="J3710" s="49">
        <f>IFERROR(IF(Ações!$B3710="","",(VLOOKUP(Table_1[[#This Row],[AÇÕES]],'Dados Status Invest STOCKS'!A3696:AD4311,4)/Table_1[[#This Row],[LPA]]))/100,0)</f>
        <v>19.372857142857143</v>
      </c>
      <c r="K3710" s="64">
        <f>IFERROR(IF(Ações!$B3710="","",VLOOKUP(Table_1[[#This Row],[AÇÕES]],'Dados Status Invest STOCKS'!A3696:AD4311,2)),0)</f>
        <v>8.91</v>
      </c>
      <c r="L3710" s="65">
        <f>IFERROR(IF(Ações!$B3710="","",VLOOKUP(Table_1[[#This Row],[AÇÕES]],'Dados Status Invest STOCKS'!A3696:AD4311,3)/100),0)</f>
        <v>0</v>
      </c>
      <c r="M3710" s="66">
        <f>IFERROR(IF(Ações!$B3710="","",VLOOKUP(Table_1[[#This Row],[AÇÕES]],'Dados Status Invest STOCKS'!A3696:AD4311,28)),0)</f>
        <v>7.0000000000000007E-2</v>
      </c>
      <c r="N3710" s="66">
        <f>IFERROR(IF(Ações!$B3710="","",VLOOKUP(Table_1[[#This Row],[AÇÕES]],'Dados Status Invest STOCKS'!A3696:AD4311,27)),0)</f>
        <v>6.49</v>
      </c>
      <c r="O3710" s="66">
        <f>IFERROR(IF(Ações!$L3710="","",Ações!$K3710*Ações!$L3710),0)</f>
        <v>0</v>
      </c>
      <c r="P3710" s="67">
        <f t="shared" si="57"/>
        <v>0.06</v>
      </c>
      <c r="Q3710" s="67">
        <f>IFERROR(Ações!$O3710/Ações!$M3710,0)</f>
        <v>0</v>
      </c>
      <c r="R3710" s="67">
        <f>IFERROR(IF(Ações!$B3710="","",VLOOKUP(Table_1[[#This Row],[AÇÕES]],'Dados Status Invest STOCKS'!A3696:AD4311,18)/100),0)</f>
        <v>1.01E-2</v>
      </c>
      <c r="S3710" s="65">
        <f>IFERROR(IF(Ações!$B3710="","",VLOOKUP(Table_1[[#This Row],[AÇÕES]],'Dados Status Invest STOCKS'!A3696:AD4311,25)/100),0)</f>
        <v>0</v>
      </c>
      <c r="T3710" s="67">
        <f>(1-Ações!$Q3710)*Ações!$R3710</f>
        <v>1.01E-2</v>
      </c>
      <c r="U3710" s="68">
        <f>IF(Ações!$S3710=0,Ações!$T3710,IF(Ações!$T3710=0,Ações!$S3710,AVERAGE(Ações!$S3710,Ações!$T3710)))</f>
        <v>1.01E-2</v>
      </c>
    </row>
    <row r="3711" spans="2:21" ht="15" customHeight="1" x14ac:dyDescent="0.2">
      <c r="B3711" s="63" t="str">
        <f>IFERROR('Dados Status Invest STOCKS'!A3698,"-")</f>
        <v>PPL</v>
      </c>
      <c r="C3711" s="45">
        <f>IFERROR((Ações!$D3711-Ações!$K3711)/Ações!$D3711,0)</f>
        <v>-6.7615658362989356E-2</v>
      </c>
      <c r="D3711" s="46">
        <f>(Ações!$O3711)/0.06</f>
        <v>27.687866666666665</v>
      </c>
      <c r="E3711" s="47">
        <f>IFERROR((Ações!$F3711-Ações!$K3711)/Ações!$F3711,0)</f>
        <v>0</v>
      </c>
      <c r="F3711" s="46" t="str">
        <f>IF(OR(Ações!$N3711&lt;0,Ações!$M3711&lt;0),"",(22.5*Ações!$M3711*Ações!$N3711)^0.5)</f>
        <v/>
      </c>
      <c r="G3711" s="47">
        <f>IFERROR((Ações!$H3711-Ações!$K3711)/Ações!$H3711,0)</f>
        <v>2.6162120567893266</v>
      </c>
      <c r="H3711" s="48">
        <f>IFERROR(Ações!$I3711/(Ações!$P3711-Table_1[[#This Row],[CAGR LUCRO 5A]]),0)</f>
        <v>-18.289679176581679</v>
      </c>
      <c r="I3711" s="48">
        <f>IF(Ações!$S3711&lt;0,"",Ações!$O3711*(1+Ações!$S3711))</f>
        <v>1.9368770247999998</v>
      </c>
      <c r="J3711" s="49">
        <f>IFERROR(IF(Ações!$B3711="","",(VLOOKUP(Table_1[[#This Row],[AÇÕES]],'Dados Status Invest STOCKS'!A3697:AD4312,4)/Table_1[[#This Row],[LPA]]))/100,0)</f>
        <v>9.522727272727273E-2</v>
      </c>
      <c r="K3711" s="64">
        <f>IFERROR(IF(Ações!$B3711="","",VLOOKUP(Table_1[[#This Row],[AÇÕES]],'Dados Status Invest STOCKS'!A3697:AD4312,2)),0)</f>
        <v>29.56</v>
      </c>
      <c r="L3711" s="65">
        <f>IFERROR(IF(Ações!$B3711="","",VLOOKUP(Table_1[[#This Row],[AÇÕES]],'Dados Status Invest STOCKS'!A3697:AD4312,3)/100),0)</f>
        <v>5.62E-2</v>
      </c>
      <c r="M3711" s="66">
        <f>IFERROR(IF(Ações!$B3711="","",VLOOKUP(Table_1[[#This Row],[AÇÕES]],'Dados Status Invest STOCKS'!A3697:AD4312,28)),0)</f>
        <v>-1.76</v>
      </c>
      <c r="N3711" s="66">
        <f>IFERROR(IF(Ações!$B3711="","",VLOOKUP(Table_1[[#This Row],[AÇÕES]],'Dados Status Invest STOCKS'!A3697:AD4312,27)),0)</f>
        <v>19.420000000000002</v>
      </c>
      <c r="O3711" s="66">
        <f>IFERROR(IF(Ações!$L3711="","",Ações!$K3711*Ações!$L3711),0)</f>
        <v>1.6612719999999999</v>
      </c>
      <c r="P3711" s="67">
        <f t="shared" si="57"/>
        <v>0.06</v>
      </c>
      <c r="Q3711" s="67">
        <f>IFERROR(Ações!$O3711/Ações!$M3711,0)</f>
        <v>-0.94390454545454539</v>
      </c>
      <c r="R3711" s="67">
        <f>IFERROR(IF(Ações!$B3711="","",VLOOKUP(Table_1[[#This Row],[AÇÕES]],'Dados Status Invest STOCKS'!A3697:AD4312,18)/100),0)</f>
        <v>-9.0800000000000006E-2</v>
      </c>
      <c r="S3711" s="65">
        <f>IFERROR(IF(Ações!$B3711="","",VLOOKUP(Table_1[[#This Row],[AÇÕES]],'Dados Status Invest STOCKS'!A3697:AD4312,25)/100),0)</f>
        <v>0.16589999999999999</v>
      </c>
      <c r="T3711" s="67">
        <f>(1-Ações!$Q3711)*Ações!$R3711</f>
        <v>-0.17650653272727274</v>
      </c>
      <c r="U3711" s="68">
        <f>IF(Ações!$S3711=0,Ações!$T3711,IF(Ações!$T3711=0,Ações!$S3711,AVERAGE(Ações!$S3711,Ações!$T3711)))</f>
        <v>-5.3032663636363719E-3</v>
      </c>
    </row>
    <row r="3712" spans="2:21" ht="15" customHeight="1" x14ac:dyDescent="0.2">
      <c r="B3712" s="63" t="str">
        <f>IFERROR('Dados Status Invest STOCKS'!A3699,"-")</f>
        <v>PPSI</v>
      </c>
      <c r="C3712" s="45">
        <f>IFERROR((Ações!$D3712-Ações!$K3712)/Ações!$D3712,0)</f>
        <v>-1.6315789473684212</v>
      </c>
      <c r="D3712" s="46">
        <f>(Ações!$O3712)/0.06</f>
        <v>2.0025999999999997</v>
      </c>
      <c r="E3712" s="47">
        <f>IFERROR((Ações!$F3712-Ações!$K3712)/Ações!$F3712,0)</f>
        <v>0</v>
      </c>
      <c r="F3712" s="46" t="str">
        <f>IF(OR(Ações!$N3712&lt;0,Ações!$M3712&lt;0),"",(22.5*Ações!$M3712*Ações!$N3712)^0.5)</f>
        <v/>
      </c>
      <c r="G3712" s="47">
        <f>IFERROR((Ações!$H3712-Ações!$K3712)/Ações!$H3712,0)</f>
        <v>-1.6315789473684212</v>
      </c>
      <c r="H3712" s="48">
        <f>IFERROR(Ações!$I3712/(Ações!$P3712-Table_1[[#This Row],[CAGR LUCRO 5A]]),0)</f>
        <v>2.0025999999999997</v>
      </c>
      <c r="I3712" s="48">
        <f>IF(Ações!$S3712&lt;0,"",Ações!$O3712*(1+Ações!$S3712))</f>
        <v>0.12015599999999997</v>
      </c>
      <c r="J3712" s="49">
        <f>IFERROR(IF(Ações!$B3712="","",(VLOOKUP(Table_1[[#This Row],[AÇÕES]],'Dados Status Invest STOCKS'!A3698:AD4313,4)/Table_1[[#This Row],[LPA]]))/100,0)</f>
        <v>1.7876470588235294</v>
      </c>
      <c r="K3712" s="64">
        <f>IFERROR(IF(Ações!$B3712="","",VLOOKUP(Table_1[[#This Row],[AÇÕES]],'Dados Status Invest STOCKS'!A3698:AD4313,2)),0)</f>
        <v>5.27</v>
      </c>
      <c r="L3712" s="65">
        <f>IFERROR(IF(Ações!$B3712="","",VLOOKUP(Table_1[[#This Row],[AÇÕES]],'Dados Status Invest STOCKS'!A3698:AD4313,3)/100),0)</f>
        <v>2.2799999999999997E-2</v>
      </c>
      <c r="M3712" s="66">
        <f>IFERROR(IF(Ações!$B3712="","",VLOOKUP(Table_1[[#This Row],[AÇÕES]],'Dados Status Invest STOCKS'!A3698:AD4313,28)),0)</f>
        <v>-0.17</v>
      </c>
      <c r="N3712" s="66">
        <f>IFERROR(IF(Ações!$B3712="","",VLOOKUP(Table_1[[#This Row],[AÇÕES]],'Dados Status Invest STOCKS'!A3698:AD4313,27)),0)</f>
        <v>1.39</v>
      </c>
      <c r="O3712" s="66">
        <f>IFERROR(IF(Ações!$L3712="","",Ações!$K3712*Ações!$L3712),0)</f>
        <v>0.12015599999999997</v>
      </c>
      <c r="P3712" s="67">
        <f t="shared" si="57"/>
        <v>0.06</v>
      </c>
      <c r="Q3712" s="67">
        <f>IFERROR(Ações!$O3712/Ações!$M3712,0)</f>
        <v>-0.70679999999999976</v>
      </c>
      <c r="R3712" s="67">
        <f>IFERROR(IF(Ações!$B3712="","",VLOOKUP(Table_1[[#This Row],[AÇÕES]],'Dados Status Invest STOCKS'!A3698:AD4313,18)/100),0)</f>
        <v>-0.12429999999999999</v>
      </c>
      <c r="S3712" s="65">
        <f>IFERROR(IF(Ações!$B3712="","",VLOOKUP(Table_1[[#This Row],[AÇÕES]],'Dados Status Invest STOCKS'!A3698:AD4313,25)/100),0)</f>
        <v>0</v>
      </c>
      <c r="T3712" s="67">
        <f>(1-Ações!$Q3712)*Ações!$R3712</f>
        <v>-0.21215523999999997</v>
      </c>
      <c r="U3712" s="68">
        <f>IF(Ações!$S3712=0,Ações!$T3712,IF(Ações!$T3712=0,Ações!$S3712,AVERAGE(Ações!$S3712,Ações!$T3712)))</f>
        <v>-0.21215523999999997</v>
      </c>
    </row>
    <row r="3713" spans="2:21" ht="15" customHeight="1" x14ac:dyDescent="0.2">
      <c r="B3713" s="63" t="str">
        <f>IFERROR('Dados Status Invest STOCKS'!A3700,"-")</f>
        <v>PQG</v>
      </c>
      <c r="C3713" s="45">
        <f>IFERROR((Ações!$D3713-Ações!$K3713)/Ações!$D3713,0)</f>
        <v>0</v>
      </c>
      <c r="D3713" s="46">
        <f>(Ações!$O3713)/0.06</f>
        <v>0</v>
      </c>
      <c r="E3713" s="47">
        <f>IFERROR((Ações!$F3713-Ações!$K3713)/Ações!$F3713,0)</f>
        <v>0</v>
      </c>
      <c r="F3713" s="46" t="str">
        <f>IF(OR(Ações!$N3713&lt;0,Ações!$M3713&lt;0),"",(22.5*Ações!$M3713*Ações!$N3713)^0.5)</f>
        <v/>
      </c>
      <c r="G3713" s="47">
        <f>IFERROR((Ações!$H3713-Ações!$K3713)/Ações!$H3713,0)</f>
        <v>0</v>
      </c>
      <c r="H3713" s="48">
        <f>IFERROR(Ações!$I3713/(Ações!$P3713-Table_1[[#This Row],[CAGR LUCRO 5A]]),0)</f>
        <v>0</v>
      </c>
      <c r="I3713" s="48">
        <f>IF(Ações!$S3713&lt;0,"",Ações!$O3713*(1+Ações!$S3713))</f>
        <v>0</v>
      </c>
      <c r="J3713" s="49">
        <f>IFERROR(IF(Ações!$B3713="","",(VLOOKUP(Table_1[[#This Row],[AÇÕES]],'Dados Status Invest STOCKS'!A3699:AD4314,4)/Table_1[[#This Row],[LPA]]))/100,0)</f>
        <v>2.1291512915129148E-2</v>
      </c>
      <c r="K3713" s="64">
        <f>IFERROR(IF(Ações!$B3713="","",VLOOKUP(Table_1[[#This Row],[AÇÕES]],'Dados Status Invest STOCKS'!A3699:AD4314,2)),0)</f>
        <v>15.65</v>
      </c>
      <c r="L3713" s="65">
        <f>IFERROR(IF(Ações!$B3713="","",VLOOKUP(Table_1[[#This Row],[AÇÕES]],'Dados Status Invest STOCKS'!A3699:AD4314,3)/100),0)</f>
        <v>0</v>
      </c>
      <c r="M3713" s="66">
        <f>IFERROR(IF(Ações!$B3713="","",VLOOKUP(Table_1[[#This Row],[AÇÕES]],'Dados Status Invest STOCKS'!A3699:AD4314,28)),0)</f>
        <v>-2.71</v>
      </c>
      <c r="N3713" s="66">
        <f>IFERROR(IF(Ações!$B3713="","",VLOOKUP(Table_1[[#This Row],[AÇÕES]],'Dados Status Invest STOCKS'!A3699:AD4314,27)),0)</f>
        <v>8.67</v>
      </c>
      <c r="O3713" s="66">
        <f>IFERROR(IF(Ações!$L3713="","",Ações!$K3713*Ações!$L3713),0)</f>
        <v>0</v>
      </c>
      <c r="P3713" s="67">
        <f t="shared" si="57"/>
        <v>0.06</v>
      </c>
      <c r="Q3713" s="67">
        <f>IFERROR(Ações!$O3713/Ações!$M3713,0)</f>
        <v>0</v>
      </c>
      <c r="R3713" s="67">
        <f>IFERROR(IF(Ações!$B3713="","",VLOOKUP(Table_1[[#This Row],[AÇÕES]],'Dados Status Invest STOCKS'!A3699:AD4314,18)/100),0)</f>
        <v>-0.313</v>
      </c>
      <c r="S3713" s="65">
        <f>IFERROR(IF(Ações!$B3713="","",VLOOKUP(Table_1[[#This Row],[AÇÕES]],'Dados Status Invest STOCKS'!A3699:AD4314,25)/100),0)</f>
        <v>0</v>
      </c>
      <c r="T3713" s="67">
        <f>(1-Ações!$Q3713)*Ações!$R3713</f>
        <v>-0.313</v>
      </c>
      <c r="U3713" s="68">
        <f>IF(Ações!$S3713=0,Ações!$T3713,IF(Ações!$T3713=0,Ações!$S3713,AVERAGE(Ações!$S3713,Ações!$T3713)))</f>
        <v>-0.313</v>
      </c>
    </row>
    <row r="3714" spans="2:21" ht="15" customHeight="1" x14ac:dyDescent="0.2">
      <c r="B3714" s="63" t="str">
        <f>IFERROR('Dados Status Invest STOCKS'!A3701,"-")</f>
        <v>PRA</v>
      </c>
      <c r="C3714" s="45">
        <f>IFERROR((Ações!$D3714-Ações!$K3714)/Ações!$D3714,0)</f>
        <v>-6.3170731707317085</v>
      </c>
      <c r="D3714" s="46">
        <f>(Ações!$O3714)/0.06</f>
        <v>3.336033333333333</v>
      </c>
      <c r="E3714" s="47">
        <f>IFERROR((Ações!$F3714-Ações!$K3714)/Ações!$F3714,0)</f>
        <v>0.34476680886262612</v>
      </c>
      <c r="F3714" s="46">
        <f>IF(OR(Ações!$N3714&lt;0,Ações!$M3714&lt;0),"",(22.5*Ações!$M3714*Ações!$N3714)^0.5)</f>
        <v>37.253912546201107</v>
      </c>
      <c r="G3714" s="47">
        <f>IFERROR((Ações!$H3714-Ações!$K3714)/Ações!$H3714,0)</f>
        <v>-6.3170731707317085</v>
      </c>
      <c r="H3714" s="48">
        <f>IFERROR(Ações!$I3714/(Ações!$P3714-Table_1[[#This Row],[CAGR LUCRO 5A]]),0)</f>
        <v>3.336033333333333</v>
      </c>
      <c r="I3714" s="48">
        <f>IF(Ações!$S3714&lt;0,"",Ações!$O3714*(1+Ações!$S3714))</f>
        <v>0.20016199999999998</v>
      </c>
      <c r="J3714" s="49">
        <f>IFERROR(IF(Ações!$B3714="","",(VLOOKUP(Table_1[[#This Row],[AÇÕES]],'Dados Status Invest STOCKS'!A3700:AD4315,4)/Table_1[[#This Row],[LPA]]))/100,0)</f>
        <v>4.4572649572649573E-2</v>
      </c>
      <c r="K3714" s="64">
        <f>IFERROR(IF(Ações!$B3714="","",VLOOKUP(Table_1[[#This Row],[AÇÕES]],'Dados Status Invest STOCKS'!A3700:AD4315,2)),0)</f>
        <v>24.41</v>
      </c>
      <c r="L3714" s="65">
        <f>IFERROR(IF(Ações!$B3714="","",VLOOKUP(Table_1[[#This Row],[AÇÕES]],'Dados Status Invest STOCKS'!A3700:AD4315,3)/100),0)</f>
        <v>8.199999999999999E-3</v>
      </c>
      <c r="M3714" s="66">
        <f>IFERROR(IF(Ações!$B3714="","",VLOOKUP(Table_1[[#This Row],[AÇÕES]],'Dados Status Invest STOCKS'!A3700:AD4315,28)),0)</f>
        <v>2.34</v>
      </c>
      <c r="N3714" s="66">
        <f>IFERROR(IF(Ações!$B3714="","",VLOOKUP(Table_1[[#This Row],[AÇÕES]],'Dados Status Invest STOCKS'!A3700:AD4315,27)),0)</f>
        <v>26.36</v>
      </c>
      <c r="O3714" s="66">
        <f>IFERROR(IF(Ações!$L3714="","",Ações!$K3714*Ações!$L3714),0)</f>
        <v>0.20016199999999998</v>
      </c>
      <c r="P3714" s="67">
        <f t="shared" si="57"/>
        <v>0.06</v>
      </c>
      <c r="Q3714" s="67">
        <f>IFERROR(Ações!$O3714/Ações!$M3714,0)</f>
        <v>8.5539316239316238E-2</v>
      </c>
      <c r="R3714" s="67">
        <f>IFERROR(IF(Ações!$B3714="","",VLOOKUP(Table_1[[#This Row],[AÇÕES]],'Dados Status Invest STOCKS'!A3700:AD4315,18)/100),0)</f>
        <v>8.8699999999999987E-2</v>
      </c>
      <c r="S3714" s="65">
        <f>IFERROR(IF(Ações!$B3714="","",VLOOKUP(Table_1[[#This Row],[AÇÕES]],'Dados Status Invest STOCKS'!A3700:AD4315,25)/100),0)</f>
        <v>0</v>
      </c>
      <c r="T3714" s="67">
        <f>(1-Ações!$Q3714)*Ações!$R3714</f>
        <v>8.1112662649572634E-2</v>
      </c>
      <c r="U3714" s="68">
        <f>IF(Ações!$S3714=0,Ações!$T3714,IF(Ações!$T3714=0,Ações!$S3714,AVERAGE(Ações!$S3714,Ações!$T3714)))</f>
        <v>8.1112662649572634E-2</v>
      </c>
    </row>
    <row r="3715" spans="2:21" ht="15" customHeight="1" x14ac:dyDescent="0.2">
      <c r="B3715" s="63" t="str">
        <f>IFERROR('Dados Status Invest STOCKS'!A3702,"-")</f>
        <v>PRAA</v>
      </c>
      <c r="C3715" s="45">
        <f>IFERROR((Ações!$D3715-Ações!$K3715)/Ações!$D3715,0)</f>
        <v>0</v>
      </c>
      <c r="D3715" s="46">
        <f>(Ações!$O3715)/0.06</f>
        <v>0</v>
      </c>
      <c r="E3715" s="47">
        <f>IFERROR((Ações!$F3715-Ações!$K3715)/Ações!$F3715,0)</f>
        <v>0.13332650663429424</v>
      </c>
      <c r="F3715" s="46">
        <f>IF(OR(Ações!$N3715&lt;0,Ações!$M3715&lt;0),"",(22.5*Ações!$M3715*Ações!$N3715)^0.5)</f>
        <v>54.230342060510729</v>
      </c>
      <c r="G3715" s="47">
        <f>IFERROR((Ações!$H3715-Ações!$K3715)/Ações!$H3715,0)</f>
        <v>0</v>
      </c>
      <c r="H3715" s="48">
        <f>IFERROR(Ações!$I3715/(Ações!$P3715-Table_1[[#This Row],[CAGR LUCRO 5A]]),0)</f>
        <v>0</v>
      </c>
      <c r="I3715" s="48" t="str">
        <f>IF(Ações!$S3715&lt;0,"",Ações!$O3715*(1+Ações!$S3715))</f>
        <v/>
      </c>
      <c r="J3715" s="49">
        <f>IFERROR(IF(Ações!$B3715="","",(VLOOKUP(Table_1[[#This Row],[AÇÕES]],'Dados Status Invest STOCKS'!A3701:AD4316,4)/Table_1[[#This Row],[LPA]]))/100,0)</f>
        <v>2.7975609756097565E-2</v>
      </c>
      <c r="K3715" s="64">
        <f>IFERROR(IF(Ações!$B3715="","",VLOOKUP(Table_1[[#This Row],[AÇÕES]],'Dados Status Invest STOCKS'!A3701:AD4316,2)),0)</f>
        <v>47</v>
      </c>
      <c r="L3715" s="65">
        <f>IFERROR(IF(Ações!$B3715="","",VLOOKUP(Table_1[[#This Row],[AÇÕES]],'Dados Status Invest STOCKS'!A3701:AD4316,3)/100),0)</f>
        <v>0</v>
      </c>
      <c r="M3715" s="66">
        <f>IFERROR(IF(Ações!$B3715="","",VLOOKUP(Table_1[[#This Row],[AÇÕES]],'Dados Status Invest STOCKS'!A3701:AD4316,28)),0)</f>
        <v>4.0999999999999996</v>
      </c>
      <c r="N3715" s="66">
        <f>IFERROR(IF(Ações!$B3715="","",VLOOKUP(Table_1[[#This Row],[AÇÕES]],'Dados Status Invest STOCKS'!A3701:AD4316,27)),0)</f>
        <v>31.88</v>
      </c>
      <c r="O3715" s="66">
        <f>IFERROR(IF(Ações!$L3715="","",Ações!$K3715*Ações!$L3715),0)</f>
        <v>0</v>
      </c>
      <c r="P3715" s="67">
        <f t="shared" si="57"/>
        <v>0.06</v>
      </c>
      <c r="Q3715" s="67">
        <f>IFERROR(Ações!$O3715/Ações!$M3715,0)</f>
        <v>0</v>
      </c>
      <c r="R3715" s="67">
        <f>IFERROR(IF(Ações!$B3715="","",VLOOKUP(Table_1[[#This Row],[AÇÕES]],'Dados Status Invest STOCKS'!A3701:AD4316,18)/100),0)</f>
        <v>0.1285</v>
      </c>
      <c r="S3715" s="65">
        <f>IFERROR(IF(Ações!$B3715="","",VLOOKUP(Table_1[[#This Row],[AÇÕES]],'Dados Status Invest STOCKS'!A3701:AD4316,25)/100),0)</f>
        <v>-2.3199999999999998E-2</v>
      </c>
      <c r="T3715" s="67">
        <f>(1-Ações!$Q3715)*Ações!$R3715</f>
        <v>0.1285</v>
      </c>
      <c r="U3715" s="68">
        <f>IF(Ações!$S3715=0,Ações!$T3715,IF(Ações!$T3715=0,Ações!$S3715,AVERAGE(Ações!$S3715,Ações!$T3715)))</f>
        <v>5.2650000000000002E-2</v>
      </c>
    </row>
    <row r="3716" spans="2:21" ht="15" customHeight="1" x14ac:dyDescent="0.2">
      <c r="B3716" s="63" t="str">
        <f>IFERROR('Dados Status Invest STOCKS'!A3703,"-")</f>
        <v>PRAH</v>
      </c>
      <c r="C3716" s="45">
        <f>IFERROR((Ações!$D3716-Ações!$K3716)/Ações!$D3716,0)</f>
        <v>0</v>
      </c>
      <c r="D3716" s="46">
        <f>(Ações!$O3716)/0.06</f>
        <v>0</v>
      </c>
      <c r="E3716" s="47">
        <f>IFERROR((Ações!$F3716-Ações!$K3716)/Ações!$F3716,0)</f>
        <v>-2.9179656279301569</v>
      </c>
      <c r="F3716" s="46">
        <f>IF(OR(Ações!$N3716&lt;0,Ações!$M3716&lt;0),"",(22.5*Ações!$M3716*Ações!$N3716)^0.5)</f>
        <v>42.16729182672276</v>
      </c>
      <c r="G3716" s="47">
        <f>IFERROR((Ações!$H3716-Ações!$K3716)/Ações!$H3716,0)</f>
        <v>0</v>
      </c>
      <c r="H3716" s="48">
        <f>IFERROR(Ações!$I3716/(Ações!$P3716-Table_1[[#This Row],[CAGR LUCRO 5A]]),0)</f>
        <v>0</v>
      </c>
      <c r="I3716" s="48">
        <f>IF(Ações!$S3716&lt;0,"",Ações!$O3716*(1+Ações!$S3716))</f>
        <v>0</v>
      </c>
      <c r="J3716" s="49">
        <f>IFERROR(IF(Ações!$B3716="","",(VLOOKUP(Table_1[[#This Row],[AÇÕES]],'Dados Status Invest STOCKS'!A3702:AD4317,4)/Table_1[[#This Row],[LPA]]))/100,0)</f>
        <v>0.15252279635258359</v>
      </c>
      <c r="K3716" s="64">
        <f>IFERROR(IF(Ações!$B3716="","",VLOOKUP(Table_1[[#This Row],[AÇÕES]],'Dados Status Invest STOCKS'!A3702:AD4317,2)),0)</f>
        <v>165.21</v>
      </c>
      <c r="L3716" s="65">
        <f>IFERROR(IF(Ações!$B3716="","",VLOOKUP(Table_1[[#This Row],[AÇÕES]],'Dados Status Invest STOCKS'!A3702:AD4317,3)/100),0)</f>
        <v>0</v>
      </c>
      <c r="M3716" s="66">
        <f>IFERROR(IF(Ações!$B3716="","",VLOOKUP(Table_1[[#This Row],[AÇÕES]],'Dados Status Invest STOCKS'!A3702:AD4317,28)),0)</f>
        <v>3.29</v>
      </c>
      <c r="N3716" s="66">
        <f>IFERROR(IF(Ações!$B3716="","",VLOOKUP(Table_1[[#This Row],[AÇÕES]],'Dados Status Invest STOCKS'!A3702:AD4317,27)),0)</f>
        <v>24.02</v>
      </c>
      <c r="O3716" s="66">
        <f>IFERROR(IF(Ações!$L3716="","",Ações!$K3716*Ações!$L3716),0)</f>
        <v>0</v>
      </c>
      <c r="P3716" s="67">
        <f t="shared" si="57"/>
        <v>0.06</v>
      </c>
      <c r="Q3716" s="67">
        <f>IFERROR(Ações!$O3716/Ações!$M3716,0)</f>
        <v>0</v>
      </c>
      <c r="R3716" s="67">
        <f>IFERROR(IF(Ações!$B3716="","",VLOOKUP(Table_1[[#This Row],[AÇÕES]],'Dados Status Invest STOCKS'!A3702:AD4317,18)/100),0)</f>
        <v>0.1371</v>
      </c>
      <c r="S3716" s="65">
        <f>IFERROR(IF(Ações!$B3716="","",VLOOKUP(Table_1[[#This Row],[AÇÕES]],'Dados Status Invest STOCKS'!A3702:AD4317,25)/100),0)</f>
        <v>0.1923</v>
      </c>
      <c r="T3716" s="67">
        <f>(1-Ações!$Q3716)*Ações!$R3716</f>
        <v>0.1371</v>
      </c>
      <c r="U3716" s="68">
        <f>IF(Ações!$S3716=0,Ações!$T3716,IF(Ações!$T3716=0,Ações!$S3716,AVERAGE(Ações!$S3716,Ações!$T3716)))</f>
        <v>0.16470000000000001</v>
      </c>
    </row>
    <row r="3717" spans="2:21" ht="15" customHeight="1" x14ac:dyDescent="0.2">
      <c r="B3717" s="63" t="str">
        <f>IFERROR('Dados Status Invest STOCKS'!A3704,"-")</f>
        <v>PRAX</v>
      </c>
      <c r="C3717" s="45">
        <f>IFERROR((Ações!$D3717-Ações!$K3717)/Ações!$D3717,0)</f>
        <v>0</v>
      </c>
      <c r="D3717" s="46">
        <f>(Ações!$O3717)/0.06</f>
        <v>0</v>
      </c>
      <c r="E3717" s="47">
        <f>IFERROR((Ações!$F3717-Ações!$K3717)/Ações!$F3717,0)</f>
        <v>0</v>
      </c>
      <c r="F3717" s="46" t="str">
        <f>IF(OR(Ações!$N3717&lt;0,Ações!$M3717&lt;0),"",(22.5*Ações!$M3717*Ações!$N3717)^0.5)</f>
        <v/>
      </c>
      <c r="G3717" s="47">
        <f>IFERROR((Ações!$H3717-Ações!$K3717)/Ações!$H3717,0)</f>
        <v>0</v>
      </c>
      <c r="H3717" s="48">
        <f>IFERROR(Ações!$I3717/(Ações!$P3717-Table_1[[#This Row],[CAGR LUCRO 5A]]),0)</f>
        <v>0</v>
      </c>
      <c r="I3717" s="48">
        <f>IF(Ações!$S3717&lt;0,"",Ações!$O3717*(1+Ações!$S3717))</f>
        <v>0</v>
      </c>
      <c r="J3717" s="49">
        <f>IFERROR(IF(Ações!$B3717="","",(VLOOKUP(Table_1[[#This Row],[AÇÕES]],'Dados Status Invest STOCKS'!A3703:AD4318,4)/Table_1[[#This Row],[LPA]]))/100,0)</f>
        <v>1.6354515050167221E-2</v>
      </c>
      <c r="K3717" s="64">
        <f>IFERROR(IF(Ações!$B3717="","",VLOOKUP(Table_1[[#This Row],[AÇÕES]],'Dados Status Invest STOCKS'!A3703:AD4318,2)),0)</f>
        <v>14.63</v>
      </c>
      <c r="L3717" s="65">
        <f>IFERROR(IF(Ações!$B3717="","",VLOOKUP(Table_1[[#This Row],[AÇÕES]],'Dados Status Invest STOCKS'!A3703:AD4318,3)/100),0)</f>
        <v>0</v>
      </c>
      <c r="M3717" s="66">
        <f>IFERROR(IF(Ações!$B3717="","",VLOOKUP(Table_1[[#This Row],[AÇÕES]],'Dados Status Invest STOCKS'!A3703:AD4318,28)),0)</f>
        <v>-2.99</v>
      </c>
      <c r="N3717" s="66">
        <f>IFERROR(IF(Ações!$B3717="","",VLOOKUP(Table_1[[#This Row],[AÇÕES]],'Dados Status Invest STOCKS'!A3703:AD4318,27)),0)</f>
        <v>6.6</v>
      </c>
      <c r="O3717" s="66">
        <f>IFERROR(IF(Ações!$L3717="","",Ações!$K3717*Ações!$L3717),0)</f>
        <v>0</v>
      </c>
      <c r="P3717" s="67">
        <f t="shared" si="57"/>
        <v>0.06</v>
      </c>
      <c r="Q3717" s="67">
        <f>IFERROR(Ações!$O3717/Ações!$M3717,0)</f>
        <v>0</v>
      </c>
      <c r="R3717" s="67">
        <f>IFERROR(IF(Ações!$B3717="","",VLOOKUP(Table_1[[#This Row],[AÇÕES]],'Dados Status Invest STOCKS'!A3703:AD4318,18)/100),0)</f>
        <v>-0.45340000000000003</v>
      </c>
      <c r="S3717" s="65">
        <f>IFERROR(IF(Ações!$B3717="","",VLOOKUP(Table_1[[#This Row],[AÇÕES]],'Dados Status Invest STOCKS'!A3703:AD4318,25)/100),0)</f>
        <v>0</v>
      </c>
      <c r="T3717" s="67">
        <f>(1-Ações!$Q3717)*Ações!$R3717</f>
        <v>-0.45340000000000003</v>
      </c>
      <c r="U3717" s="68">
        <f>IF(Ações!$S3717=0,Ações!$T3717,IF(Ações!$T3717=0,Ações!$S3717,AVERAGE(Ações!$S3717,Ações!$T3717)))</f>
        <v>-0.45340000000000003</v>
      </c>
    </row>
    <row r="3718" spans="2:21" ht="15" customHeight="1" x14ac:dyDescent="0.2">
      <c r="B3718" s="63" t="str">
        <f>IFERROR('Dados Status Invest STOCKS'!A3705,"-")</f>
        <v>PRDO</v>
      </c>
      <c r="C3718" s="45">
        <f>IFERROR((Ações!$D3718-Ações!$K3718)/Ações!$D3718,0)</f>
        <v>0</v>
      </c>
      <c r="D3718" s="46">
        <f>(Ações!$O3718)/0.06</f>
        <v>0</v>
      </c>
      <c r="E3718" s="47">
        <f>IFERROR((Ações!$F3718-Ações!$K3718)/Ações!$F3718,0)</f>
        <v>0.37008441662681629</v>
      </c>
      <c r="F3718" s="46">
        <f>IF(OR(Ações!$N3718&lt;0,Ações!$M3718&lt;0),"",(22.5*Ações!$M3718*Ações!$N3718)^0.5)</f>
        <v>18.208789086592223</v>
      </c>
      <c r="G3718" s="47">
        <f>IFERROR((Ações!$H3718-Ações!$K3718)/Ações!$H3718,0)</f>
        <v>0</v>
      </c>
      <c r="H3718" s="48">
        <f>IFERROR(Ações!$I3718/(Ações!$P3718-Table_1[[#This Row],[CAGR LUCRO 5A]]),0)</f>
        <v>0</v>
      </c>
      <c r="I3718" s="48">
        <f>IF(Ações!$S3718&lt;0,"",Ações!$O3718*(1+Ações!$S3718))</f>
        <v>0</v>
      </c>
      <c r="J3718" s="49">
        <f>IFERROR(IF(Ações!$B3718="","",(VLOOKUP(Table_1[[#This Row],[AÇÕES]],'Dados Status Invest STOCKS'!A3704:AD4319,4)/Table_1[[#This Row],[LPA]]))/100,0)</f>
        <v>4.4812499999999991E-2</v>
      </c>
      <c r="K3718" s="64">
        <f>IFERROR(IF(Ações!$B3718="","",VLOOKUP(Table_1[[#This Row],[AÇÕES]],'Dados Status Invest STOCKS'!A3704:AD4319,2)),0)</f>
        <v>11.47</v>
      </c>
      <c r="L3718" s="65">
        <f>IFERROR(IF(Ações!$B3718="","",VLOOKUP(Table_1[[#This Row],[AÇÕES]],'Dados Status Invest STOCKS'!A3704:AD4319,3)/100),0)</f>
        <v>0</v>
      </c>
      <c r="M3718" s="66">
        <f>IFERROR(IF(Ações!$B3718="","",VLOOKUP(Table_1[[#This Row],[AÇÕES]],'Dados Status Invest STOCKS'!A3704:AD4319,28)),0)</f>
        <v>1.6</v>
      </c>
      <c r="N3718" s="66">
        <f>IFERROR(IF(Ações!$B3718="","",VLOOKUP(Table_1[[#This Row],[AÇÕES]],'Dados Status Invest STOCKS'!A3704:AD4319,27)),0)</f>
        <v>9.2100000000000009</v>
      </c>
      <c r="O3718" s="66">
        <f>IFERROR(IF(Ações!$L3718="","",Ações!$K3718*Ações!$L3718),0)</f>
        <v>0</v>
      </c>
      <c r="P3718" s="67">
        <f t="shared" si="57"/>
        <v>0.06</v>
      </c>
      <c r="Q3718" s="67">
        <f>IFERROR(Ações!$O3718/Ações!$M3718,0)</f>
        <v>0</v>
      </c>
      <c r="R3718" s="67">
        <f>IFERROR(IF(Ações!$B3718="","",VLOOKUP(Table_1[[#This Row],[AÇÕES]],'Dados Status Invest STOCKS'!A3704:AD4319,18)/100),0)</f>
        <v>0.1739</v>
      </c>
      <c r="S3718" s="65">
        <f>IFERROR(IF(Ações!$B3718="","",VLOOKUP(Table_1[[#This Row],[AÇÕES]],'Dados Status Invest STOCKS'!A3704:AD4319,25)/100),0)</f>
        <v>0.19089999999999999</v>
      </c>
      <c r="T3718" s="67">
        <f>(1-Ações!$Q3718)*Ações!$R3718</f>
        <v>0.1739</v>
      </c>
      <c r="U3718" s="68">
        <f>IF(Ações!$S3718=0,Ações!$T3718,IF(Ações!$T3718=0,Ações!$S3718,AVERAGE(Ações!$S3718,Ações!$T3718)))</f>
        <v>0.18240000000000001</v>
      </c>
    </row>
    <row r="3719" spans="2:21" ht="15" customHeight="1" x14ac:dyDescent="0.2">
      <c r="B3719" s="63" t="str">
        <f>IFERROR('Dados Status Invest STOCKS'!A3706,"-")</f>
        <v>PRFT</v>
      </c>
      <c r="C3719" s="45">
        <f>IFERROR((Ações!$D3719-Ações!$K3719)/Ações!$D3719,0)</f>
        <v>0</v>
      </c>
      <c r="D3719" s="46">
        <f>(Ações!$O3719)/0.06</f>
        <v>0</v>
      </c>
      <c r="E3719" s="47">
        <f>IFERROR((Ações!$F3719-Ações!$K3719)/Ações!$F3719,0)</f>
        <v>-3.5741826170113415</v>
      </c>
      <c r="F3719" s="46">
        <f>IF(OR(Ações!$N3719&lt;0,Ações!$M3719&lt;0),"",(22.5*Ações!$M3719*Ações!$N3719)^0.5)</f>
        <v>22.170081190649707</v>
      </c>
      <c r="G3719" s="47">
        <f>IFERROR((Ações!$H3719-Ações!$K3719)/Ações!$H3719,0)</f>
        <v>0</v>
      </c>
      <c r="H3719" s="48">
        <f>IFERROR(Ações!$I3719/(Ações!$P3719-Table_1[[#This Row],[CAGR LUCRO 5A]]),0)</f>
        <v>0</v>
      </c>
      <c r="I3719" s="48">
        <f>IF(Ações!$S3719&lt;0,"",Ações!$O3719*(1+Ações!$S3719))</f>
        <v>0</v>
      </c>
      <c r="J3719" s="49">
        <f>IFERROR(IF(Ações!$B3719="","",(VLOOKUP(Table_1[[#This Row],[AÇÕES]],'Dados Status Invest STOCKS'!A3705:AD4320,4)/Table_1[[#This Row],[LPA]]))/100,0)</f>
        <v>0.35100000000000003</v>
      </c>
      <c r="K3719" s="64">
        <f>IFERROR(IF(Ações!$B3719="","",VLOOKUP(Table_1[[#This Row],[AÇÕES]],'Dados Status Invest STOCKS'!A3705:AD4320,2)),0)</f>
        <v>101.41</v>
      </c>
      <c r="L3719" s="65">
        <f>IFERROR(IF(Ações!$B3719="","",VLOOKUP(Table_1[[#This Row],[AÇÕES]],'Dados Status Invest STOCKS'!A3705:AD4320,3)/100),0)</f>
        <v>0</v>
      </c>
      <c r="M3719" s="66">
        <f>IFERROR(IF(Ações!$B3719="","",VLOOKUP(Table_1[[#This Row],[AÇÕES]],'Dados Status Invest STOCKS'!A3705:AD4320,28)),0)</f>
        <v>1.7</v>
      </c>
      <c r="N3719" s="66">
        <f>IFERROR(IF(Ações!$B3719="","",VLOOKUP(Table_1[[#This Row],[AÇÕES]],'Dados Status Invest STOCKS'!A3705:AD4320,27)),0)</f>
        <v>12.85</v>
      </c>
      <c r="O3719" s="66">
        <f>IFERROR(IF(Ações!$L3719="","",Ações!$K3719*Ações!$L3719),0)</f>
        <v>0</v>
      </c>
      <c r="P3719" s="67">
        <f t="shared" si="57"/>
        <v>0.06</v>
      </c>
      <c r="Q3719" s="67">
        <f>IFERROR(Ações!$O3719/Ações!$M3719,0)</f>
        <v>0</v>
      </c>
      <c r="R3719" s="67">
        <f>IFERROR(IF(Ações!$B3719="","",VLOOKUP(Table_1[[#This Row],[AÇÕES]],'Dados Status Invest STOCKS'!A3705:AD4320,18)/100),0)</f>
        <v>0.1323</v>
      </c>
      <c r="S3719" s="65">
        <f>IFERROR(IF(Ações!$B3719="","",VLOOKUP(Table_1[[#This Row],[AÇÕES]],'Dados Status Invest STOCKS'!A3705:AD4320,25)/100),0)</f>
        <v>5.5800000000000002E-2</v>
      </c>
      <c r="T3719" s="67">
        <f>(1-Ações!$Q3719)*Ações!$R3719</f>
        <v>0.1323</v>
      </c>
      <c r="U3719" s="68">
        <f>IF(Ações!$S3719=0,Ações!$T3719,IF(Ações!$T3719=0,Ações!$S3719,AVERAGE(Ações!$S3719,Ações!$T3719)))</f>
        <v>9.4049999999999995E-2</v>
      </c>
    </row>
    <row r="3720" spans="2:21" ht="15" customHeight="1" x14ac:dyDescent="0.2">
      <c r="B3720" s="63" t="str">
        <f>IFERROR('Dados Status Invest STOCKS'!A3707,"-")</f>
        <v>PRG</v>
      </c>
      <c r="C3720" s="45">
        <f>IFERROR((Ações!$D3720-Ações!$K3720)/Ações!$D3720,0)</f>
        <v>0</v>
      </c>
      <c r="D3720" s="46">
        <f>(Ações!$O3720)/0.06</f>
        <v>0</v>
      </c>
      <c r="E3720" s="47">
        <f>IFERROR((Ações!$F3720-Ações!$K3720)/Ações!$F3720,0)</f>
        <v>-5.6842535061759791E-2</v>
      </c>
      <c r="F3720" s="46">
        <f>IF(OR(Ações!$N3720&lt;0,Ações!$M3720&lt;0),"",(22.5*Ações!$M3720*Ações!$N3720)^0.5)</f>
        <v>37.366020660487784</v>
      </c>
      <c r="G3720" s="47">
        <f>IFERROR((Ações!$H3720-Ações!$K3720)/Ações!$H3720,0)</f>
        <v>0</v>
      </c>
      <c r="H3720" s="48">
        <f>IFERROR(Ações!$I3720/(Ações!$P3720-Table_1[[#This Row],[CAGR LUCRO 5A]]),0)</f>
        <v>0</v>
      </c>
      <c r="I3720" s="48">
        <f>IF(Ações!$S3720&lt;0,"",Ações!$O3720*(1+Ações!$S3720))</f>
        <v>0</v>
      </c>
      <c r="J3720" s="49">
        <f>IFERROR(IF(Ações!$B3720="","",(VLOOKUP(Table_1[[#This Row],[AÇÕES]],'Dados Status Invest STOCKS'!A3706:AD4321,4)/Table_1[[#This Row],[LPA]]))/100,0)</f>
        <v>2.7771883289124669E-2</v>
      </c>
      <c r="K3720" s="64">
        <f>IFERROR(IF(Ações!$B3720="","",VLOOKUP(Table_1[[#This Row],[AÇÕES]],'Dados Status Invest STOCKS'!A3706:AD4321,2)),0)</f>
        <v>39.49</v>
      </c>
      <c r="L3720" s="65">
        <f>IFERROR(IF(Ações!$B3720="","",VLOOKUP(Table_1[[#This Row],[AÇÕES]],'Dados Status Invest STOCKS'!A3706:AD4321,3)/100),0)</f>
        <v>0</v>
      </c>
      <c r="M3720" s="66">
        <f>IFERROR(IF(Ações!$B3720="","",VLOOKUP(Table_1[[#This Row],[AÇÕES]],'Dados Status Invest STOCKS'!A3706:AD4321,28)),0)</f>
        <v>3.77</v>
      </c>
      <c r="N3720" s="66">
        <f>IFERROR(IF(Ações!$B3720="","",VLOOKUP(Table_1[[#This Row],[AÇÕES]],'Dados Status Invest STOCKS'!A3706:AD4321,27)),0)</f>
        <v>16.46</v>
      </c>
      <c r="O3720" s="66">
        <f>IFERROR(IF(Ações!$L3720="","",Ações!$K3720*Ações!$L3720),0)</f>
        <v>0</v>
      </c>
      <c r="P3720" s="67">
        <f t="shared" si="57"/>
        <v>0.06</v>
      </c>
      <c r="Q3720" s="67">
        <f>IFERROR(Ações!$O3720/Ações!$M3720,0)</f>
        <v>0</v>
      </c>
      <c r="R3720" s="67">
        <f>IFERROR(IF(Ações!$B3720="","",VLOOKUP(Table_1[[#This Row],[AÇÕES]],'Dados Status Invest STOCKS'!A3706:AD4321,18)/100),0)</f>
        <v>0.22899999999999998</v>
      </c>
      <c r="S3720" s="65">
        <f>IFERROR(IF(Ações!$B3720="","",VLOOKUP(Table_1[[#This Row],[AÇÕES]],'Dados Status Invest STOCKS'!A3706:AD4321,25)/100),0)</f>
        <v>0</v>
      </c>
      <c r="T3720" s="67">
        <f>(1-Ações!$Q3720)*Ações!$R3720</f>
        <v>0.22899999999999998</v>
      </c>
      <c r="U3720" s="68">
        <f>IF(Ações!$S3720=0,Ações!$T3720,IF(Ações!$T3720=0,Ações!$S3720,AVERAGE(Ações!$S3720,Ações!$T3720)))</f>
        <v>0.22899999999999998</v>
      </c>
    </row>
    <row r="3721" spans="2:21" ht="15" customHeight="1" x14ac:dyDescent="0.2">
      <c r="B3721" s="63" t="str">
        <f>IFERROR('Dados Status Invest STOCKS'!A3708,"-")</f>
        <v>PRGO</v>
      </c>
      <c r="C3721" s="45">
        <f>IFERROR((Ações!$D3721-Ações!$K3721)/Ações!$D3721,0)</f>
        <v>-1.3809523809523807</v>
      </c>
      <c r="D3721" s="46">
        <f>(Ações!$O3721)/0.06</f>
        <v>16.027200000000001</v>
      </c>
      <c r="E3721" s="47">
        <f>IFERROR((Ações!$F3721-Ações!$K3721)/Ações!$F3721,0)</f>
        <v>0</v>
      </c>
      <c r="F3721" s="46" t="str">
        <f>IF(OR(Ações!$N3721&lt;0,Ações!$M3721&lt;0),"",(22.5*Ações!$M3721*Ações!$N3721)^0.5)</f>
        <v/>
      </c>
      <c r="G3721" s="47">
        <f>IFERROR((Ações!$H3721-Ações!$K3721)/Ações!$H3721,0)</f>
        <v>-1.3809523809523807</v>
      </c>
      <c r="H3721" s="48">
        <f>IFERROR(Ações!$I3721/(Ações!$P3721-Table_1[[#This Row],[CAGR LUCRO 5A]]),0)</f>
        <v>16.027200000000001</v>
      </c>
      <c r="I3721" s="48">
        <f>IF(Ações!$S3721&lt;0,"",Ações!$O3721*(1+Ações!$S3721))</f>
        <v>0.96163199999999993</v>
      </c>
      <c r="J3721" s="49">
        <f>IFERROR(IF(Ações!$B3721="","",(VLOOKUP(Table_1[[#This Row],[AÇÕES]],'Dados Status Invest STOCKS'!A3707:AD4322,4)/Table_1[[#This Row],[LPA]]))/100,0)</f>
        <v>5.6015325670498085E-2</v>
      </c>
      <c r="K3721" s="64">
        <f>IFERROR(IF(Ações!$B3721="","",VLOOKUP(Table_1[[#This Row],[AÇÕES]],'Dados Status Invest STOCKS'!A3707:AD4322,2)),0)</f>
        <v>38.159999999999997</v>
      </c>
      <c r="L3721" s="65">
        <f>IFERROR(IF(Ações!$B3721="","",VLOOKUP(Table_1[[#This Row],[AÇÕES]],'Dados Status Invest STOCKS'!A3707:AD4322,3)/100),0)</f>
        <v>2.52E-2</v>
      </c>
      <c r="M3721" s="66">
        <f>IFERROR(IF(Ações!$B3721="","",VLOOKUP(Table_1[[#This Row],[AÇÕES]],'Dados Status Invest STOCKS'!A3707:AD4322,28)),0)</f>
        <v>-2.61</v>
      </c>
      <c r="N3721" s="66">
        <f>IFERROR(IF(Ações!$B3721="","",VLOOKUP(Table_1[[#This Row],[AÇÕES]],'Dados Status Invest STOCKS'!A3707:AD4322,27)),0)</f>
        <v>41.2</v>
      </c>
      <c r="O3721" s="66">
        <f>IFERROR(IF(Ações!$L3721="","",Ações!$K3721*Ações!$L3721),0)</f>
        <v>0.96163199999999993</v>
      </c>
      <c r="P3721" s="67">
        <f t="shared" si="57"/>
        <v>0.06</v>
      </c>
      <c r="Q3721" s="67">
        <f>IFERROR(Ações!$O3721/Ações!$M3721,0)</f>
        <v>-0.36844137931034482</v>
      </c>
      <c r="R3721" s="67">
        <f>IFERROR(IF(Ações!$B3721="","",VLOOKUP(Table_1[[#This Row],[AÇÕES]],'Dados Status Invest STOCKS'!A3707:AD4322,18)/100),0)</f>
        <v>-6.3399999999999998E-2</v>
      </c>
      <c r="S3721" s="65">
        <f>IFERROR(IF(Ações!$B3721="","",VLOOKUP(Table_1[[#This Row],[AÇÕES]],'Dados Status Invest STOCKS'!A3707:AD4322,25)/100),0)</f>
        <v>0</v>
      </c>
      <c r="T3721" s="67">
        <f>(1-Ações!$Q3721)*Ações!$R3721</f>
        <v>-8.6759183448275851E-2</v>
      </c>
      <c r="U3721" s="68">
        <f>IF(Ações!$S3721=0,Ações!$T3721,IF(Ações!$T3721=0,Ações!$S3721,AVERAGE(Ações!$S3721,Ações!$T3721)))</f>
        <v>-8.6759183448275851E-2</v>
      </c>
    </row>
    <row r="3722" spans="2:21" ht="15" customHeight="1" x14ac:dyDescent="0.2">
      <c r="B3722" s="63" t="str">
        <f>IFERROR('Dados Status Invest STOCKS'!A3709,"-")</f>
        <v>PRGS</v>
      </c>
      <c r="C3722" s="45">
        <f>IFERROR((Ações!$D3722-Ações!$K3722)/Ações!$D3722,0)</f>
        <v>-2.9473684210526314</v>
      </c>
      <c r="D3722" s="46">
        <f>(Ações!$O3722)/0.06</f>
        <v>11.633066666666668</v>
      </c>
      <c r="E3722" s="47">
        <f>IFERROR((Ações!$F3722-Ações!$K3722)/Ações!$F3722,0)</f>
        <v>-1.3659222390179593</v>
      </c>
      <c r="F3722" s="46">
        <f>IF(OR(Ações!$N3722&lt;0,Ações!$M3722&lt;0),"",(22.5*Ações!$M3722*Ações!$N3722)^0.5)</f>
        <v>19.40892191751</v>
      </c>
      <c r="G3722" s="47">
        <f>IFERROR((Ações!$H3722-Ações!$K3722)/Ações!$H3722,0)</f>
        <v>-2.9473684210526314</v>
      </c>
      <c r="H3722" s="48">
        <f>IFERROR(Ações!$I3722/(Ações!$P3722-Table_1[[#This Row],[CAGR LUCRO 5A]]),0)</f>
        <v>11.633066666666668</v>
      </c>
      <c r="I3722" s="48">
        <f>IF(Ações!$S3722&lt;0,"",Ações!$O3722*(1+Ações!$S3722))</f>
        <v>0.69798400000000005</v>
      </c>
      <c r="J3722" s="49">
        <f>IFERROR(IF(Ações!$B3722="","",(VLOOKUP(Table_1[[#This Row],[AÇÕES]],'Dados Status Invest STOCKS'!A3708:AD4323,4)/Table_1[[#This Row],[LPA]]))/100,0)</f>
        <v>0.13410810810810811</v>
      </c>
      <c r="K3722" s="64">
        <f>IFERROR(IF(Ações!$B3722="","",VLOOKUP(Table_1[[#This Row],[AÇÕES]],'Dados Status Invest STOCKS'!A3708:AD4323,2)),0)</f>
        <v>45.92</v>
      </c>
      <c r="L3722" s="65">
        <f>IFERROR(IF(Ações!$B3722="","",VLOOKUP(Table_1[[#This Row],[AÇÕES]],'Dados Status Invest STOCKS'!A3708:AD4323,3)/100),0)</f>
        <v>1.52E-2</v>
      </c>
      <c r="M3722" s="66">
        <f>IFERROR(IF(Ações!$B3722="","",VLOOKUP(Table_1[[#This Row],[AÇÕES]],'Dados Status Invest STOCKS'!A3708:AD4323,28)),0)</f>
        <v>1.85</v>
      </c>
      <c r="N3722" s="66">
        <f>IFERROR(IF(Ações!$B3722="","",VLOOKUP(Table_1[[#This Row],[AÇÕES]],'Dados Status Invest STOCKS'!A3708:AD4323,27)),0)</f>
        <v>9.0500000000000007</v>
      </c>
      <c r="O3722" s="66">
        <f>IFERROR(IF(Ações!$L3722="","",Ações!$K3722*Ações!$L3722),0)</f>
        <v>0.69798400000000005</v>
      </c>
      <c r="P3722" s="67">
        <f t="shared" si="57"/>
        <v>0.06</v>
      </c>
      <c r="Q3722" s="67">
        <f>IFERROR(Ações!$O3722/Ações!$M3722,0)</f>
        <v>0.37728864864864864</v>
      </c>
      <c r="R3722" s="67">
        <f>IFERROR(IF(Ações!$B3722="","",VLOOKUP(Table_1[[#This Row],[AÇÕES]],'Dados Status Invest STOCKS'!A3708:AD4323,18)/100),0)</f>
        <v>0.20449999999999999</v>
      </c>
      <c r="S3722" s="65">
        <f>IFERROR(IF(Ações!$B3722="","",VLOOKUP(Table_1[[#This Row],[AÇÕES]],'Dados Status Invest STOCKS'!A3708:AD4323,25)/100),0)</f>
        <v>0</v>
      </c>
      <c r="T3722" s="67">
        <f>(1-Ações!$Q3722)*Ações!$R3722</f>
        <v>0.12734447135135135</v>
      </c>
      <c r="U3722" s="68">
        <f>IF(Ações!$S3722=0,Ações!$T3722,IF(Ações!$T3722=0,Ações!$S3722,AVERAGE(Ações!$S3722,Ações!$T3722)))</f>
        <v>0.12734447135135135</v>
      </c>
    </row>
    <row r="3723" spans="2:21" ht="15" customHeight="1" x14ac:dyDescent="0.2">
      <c r="B3723" s="63" t="str">
        <f>IFERROR('Dados Status Invest STOCKS'!A3710,"-")</f>
        <v>PRGX</v>
      </c>
      <c r="C3723" s="45">
        <f>IFERROR((Ações!$D3723-Ações!$K3723)/Ações!$D3723,0)</f>
        <v>0</v>
      </c>
      <c r="D3723" s="46">
        <f>(Ações!$O3723)/0.06</f>
        <v>0</v>
      </c>
      <c r="E3723" s="47">
        <f>IFERROR((Ações!$F3723-Ações!$K3723)/Ações!$F3723,0)</f>
        <v>0</v>
      </c>
      <c r="F3723" s="46" t="str">
        <f>IF(OR(Ações!$N3723&lt;0,Ações!$M3723&lt;0),"",(22.5*Ações!$M3723*Ações!$N3723)^0.5)</f>
        <v/>
      </c>
      <c r="G3723" s="47">
        <f>IFERROR((Ações!$H3723-Ações!$K3723)/Ações!$H3723,0)</f>
        <v>0</v>
      </c>
      <c r="H3723" s="48">
        <f>IFERROR(Ações!$I3723/(Ações!$P3723-Table_1[[#This Row],[CAGR LUCRO 5A]]),0)</f>
        <v>0</v>
      </c>
      <c r="I3723" s="48">
        <f>IF(Ações!$S3723&lt;0,"",Ações!$O3723*(1+Ações!$S3723))</f>
        <v>0</v>
      </c>
      <c r="J3723" s="49">
        <f>IFERROR(IF(Ações!$B3723="","",(VLOOKUP(Table_1[[#This Row],[AÇÕES]],'Dados Status Invest STOCKS'!A3709:AD4324,4)/Table_1[[#This Row],[LPA]]))/100,0)</f>
        <v>1.8844999999999998</v>
      </c>
      <c r="K3723" s="64">
        <f>IFERROR(IF(Ações!$B3723="","",VLOOKUP(Table_1[[#This Row],[AÇÕES]],'Dados Status Invest STOCKS'!A3709:AD4324,2)),0)</f>
        <v>7.71</v>
      </c>
      <c r="L3723" s="65">
        <f>IFERROR(IF(Ações!$B3723="","",VLOOKUP(Table_1[[#This Row],[AÇÕES]],'Dados Status Invest STOCKS'!A3709:AD4324,3)/100),0)</f>
        <v>0</v>
      </c>
      <c r="M3723" s="66">
        <f>IFERROR(IF(Ações!$B3723="","",VLOOKUP(Table_1[[#This Row],[AÇÕES]],'Dados Status Invest STOCKS'!A3709:AD4324,28)),0)</f>
        <v>-0.2</v>
      </c>
      <c r="N3723" s="66">
        <f>IFERROR(IF(Ações!$B3723="","",VLOOKUP(Table_1[[#This Row],[AÇÕES]],'Dados Status Invest STOCKS'!A3709:AD4324,27)),0)</f>
        <v>2.38</v>
      </c>
      <c r="O3723" s="66">
        <f>IFERROR(IF(Ações!$L3723="","",Ações!$K3723*Ações!$L3723),0)</f>
        <v>0</v>
      </c>
      <c r="P3723" s="67">
        <f t="shared" si="57"/>
        <v>0.06</v>
      </c>
      <c r="Q3723" s="67">
        <f>IFERROR(Ações!$O3723/Ações!$M3723,0)</f>
        <v>0</v>
      </c>
      <c r="R3723" s="67">
        <f>IFERROR(IF(Ações!$B3723="","",VLOOKUP(Table_1[[#This Row],[AÇÕES]],'Dados Status Invest STOCKS'!A3709:AD4324,18)/100),0)</f>
        <v>-8.5900000000000004E-2</v>
      </c>
      <c r="S3723" s="65">
        <f>IFERROR(IF(Ações!$B3723="","",VLOOKUP(Table_1[[#This Row],[AÇÕES]],'Dados Status Invest STOCKS'!A3709:AD4324,25)/100),0)</f>
        <v>0</v>
      </c>
      <c r="T3723" s="67">
        <f>(1-Ações!$Q3723)*Ações!$R3723</f>
        <v>-8.5900000000000004E-2</v>
      </c>
      <c r="U3723" s="68">
        <f>IF(Ações!$S3723=0,Ações!$T3723,IF(Ações!$T3723=0,Ações!$S3723,AVERAGE(Ações!$S3723,Ações!$T3723)))</f>
        <v>-8.5900000000000004E-2</v>
      </c>
    </row>
    <row r="3724" spans="2:21" ht="15" customHeight="1" x14ac:dyDescent="0.2">
      <c r="B3724" s="63" t="str">
        <f>IFERROR('Dados Status Invest STOCKS'!A3711,"-")</f>
        <v>PRI</v>
      </c>
      <c r="C3724" s="45">
        <f>IFERROR((Ações!$D3724-Ações!$K3724)/Ações!$D3724,0)</f>
        <v>-3.7999999999999994</v>
      </c>
      <c r="D3724" s="46">
        <f>(Ações!$O3724)/0.06</f>
        <v>31.460416666666667</v>
      </c>
      <c r="E3724" s="47">
        <f>IFERROR((Ações!$F3724-Ações!$K3724)/Ações!$F3724,0)</f>
        <v>-0.3101040361430058</v>
      </c>
      <c r="F3724" s="46">
        <f>IF(OR(Ações!$N3724&lt;0,Ações!$M3724&lt;0),"",(22.5*Ações!$M3724*Ações!$N3724)^0.5)</f>
        <v>115.26565511894685</v>
      </c>
      <c r="G3724" s="47">
        <f>IFERROR((Ações!$H3724-Ações!$K3724)/Ações!$H3724,0)</f>
        <v>7.5482893027284534</v>
      </c>
      <c r="H3724" s="48">
        <f>IFERROR(Ações!$I3724/(Ações!$P3724-Table_1[[#This Row],[CAGR LUCRO 5A]]),0)</f>
        <v>-23.060984788359789</v>
      </c>
      <c r="I3724" s="48">
        <f>IF(Ações!$S3724&lt;0,"",Ações!$O3724*(1+Ações!$S3724))</f>
        <v>2.1792630625</v>
      </c>
      <c r="J3724" s="49">
        <f>IFERROR(IF(Ações!$B3724="","",(VLOOKUP(Table_1[[#This Row],[AÇÕES]],'Dados Status Invest STOCKS'!A3710:AD4325,4)/Table_1[[#This Row],[LPA]]))/100,0)</f>
        <v>1.2241224122412242E-2</v>
      </c>
      <c r="K3724" s="64">
        <f>IFERROR(IF(Ações!$B3724="","",VLOOKUP(Table_1[[#This Row],[AÇÕES]],'Dados Status Invest STOCKS'!A3710:AD4325,2)),0)</f>
        <v>151.01</v>
      </c>
      <c r="L3724" s="65">
        <f>IFERROR(IF(Ações!$B3724="","",VLOOKUP(Table_1[[#This Row],[AÇÕES]],'Dados Status Invest STOCKS'!A3710:AD4325,3)/100),0)</f>
        <v>1.2500000000000001E-2</v>
      </c>
      <c r="M3724" s="66">
        <f>IFERROR(IF(Ações!$B3724="","",VLOOKUP(Table_1[[#This Row],[AÇÕES]],'Dados Status Invest STOCKS'!A3710:AD4325,28)),0)</f>
        <v>11.11</v>
      </c>
      <c r="N3724" s="66">
        <f>IFERROR(IF(Ações!$B3724="","",VLOOKUP(Table_1[[#This Row],[AÇÕES]],'Dados Status Invest STOCKS'!A3710:AD4325,27)),0)</f>
        <v>53.15</v>
      </c>
      <c r="O3724" s="66">
        <f>IFERROR(IF(Ações!$L3724="","",Ações!$K3724*Ações!$L3724),0)</f>
        <v>1.8876249999999999</v>
      </c>
      <c r="P3724" s="67">
        <f t="shared" si="57"/>
        <v>0.06</v>
      </c>
      <c r="Q3724" s="67">
        <f>IFERROR(Ações!$O3724/Ações!$M3724,0)</f>
        <v>0.1699032403240324</v>
      </c>
      <c r="R3724" s="67">
        <f>IFERROR(IF(Ações!$B3724="","",VLOOKUP(Table_1[[#This Row],[AÇÕES]],'Dados Status Invest STOCKS'!A3710:AD4325,18)/100),0)</f>
        <v>0.2089</v>
      </c>
      <c r="S3724" s="65">
        <f>IFERROR(IF(Ações!$B3724="","",VLOOKUP(Table_1[[#This Row],[AÇÕES]],'Dados Status Invest STOCKS'!A3710:AD4325,25)/100),0)</f>
        <v>0.1545</v>
      </c>
      <c r="T3724" s="67">
        <f>(1-Ações!$Q3724)*Ações!$R3724</f>
        <v>0.17340721309630963</v>
      </c>
      <c r="U3724" s="68">
        <f>IF(Ações!$S3724=0,Ações!$T3724,IF(Ações!$T3724=0,Ações!$S3724,AVERAGE(Ações!$S3724,Ações!$T3724)))</f>
        <v>0.16395360654815483</v>
      </c>
    </row>
    <row r="3725" spans="2:21" ht="15" customHeight="1" x14ac:dyDescent="0.2">
      <c r="B3725" s="63" t="str">
        <f>IFERROR('Dados Status Invest STOCKS'!A3712,"-")</f>
        <v>PRIM</v>
      </c>
      <c r="C3725" s="45">
        <f>IFERROR((Ações!$D3725-Ações!$K3725)/Ações!$D3725,0)</f>
        <v>-5.5217391304347831</v>
      </c>
      <c r="D3725" s="46">
        <f>(Ações!$O3725)/0.06</f>
        <v>4.0019999999999998</v>
      </c>
      <c r="E3725" s="47">
        <f>IFERROR((Ações!$F3725-Ações!$K3725)/Ações!$F3725,0)</f>
        <v>0.12749229916912899</v>
      </c>
      <c r="F3725" s="46">
        <f>IF(OR(Ações!$N3725&lt;0,Ações!$M3725&lt;0),"",(22.5*Ações!$M3725*Ações!$N3725)^0.5)</f>
        <v>29.9137760906242</v>
      </c>
      <c r="G3725" s="47">
        <f>IFERROR((Ações!$H3725-Ações!$K3725)/Ações!$H3725,0)</f>
        <v>16.235730609711368</v>
      </c>
      <c r="H3725" s="48">
        <f>IFERROR(Ações!$I3725/(Ações!$P3725-Table_1[[#This Row],[CAGR LUCRO 5A]]),0)</f>
        <v>-1.7130783333333335</v>
      </c>
      <c r="I3725" s="48">
        <f>IF(Ações!$S3725&lt;0,"",Ações!$O3725*(1+Ações!$S3725))</f>
        <v>0.29601993600000004</v>
      </c>
      <c r="J3725" s="49">
        <f>IFERROR(IF(Ações!$B3725="","",(VLOOKUP(Table_1[[#This Row],[AÇÕES]],'Dados Status Invest STOCKS'!A3711:AD4326,4)/Table_1[[#This Row],[LPA]]))/100,0)</f>
        <v>5.4292237442922379E-2</v>
      </c>
      <c r="K3725" s="64">
        <f>IFERROR(IF(Ações!$B3725="","",VLOOKUP(Table_1[[#This Row],[AÇÕES]],'Dados Status Invest STOCKS'!A3711:AD4326,2)),0)</f>
        <v>26.1</v>
      </c>
      <c r="L3725" s="65">
        <f>IFERROR(IF(Ações!$B3725="","",VLOOKUP(Table_1[[#This Row],[AÇÕES]],'Dados Status Invest STOCKS'!A3711:AD4326,3)/100),0)</f>
        <v>9.1999999999999998E-3</v>
      </c>
      <c r="M3725" s="66">
        <f>IFERROR(IF(Ações!$B3725="","",VLOOKUP(Table_1[[#This Row],[AÇÕES]],'Dados Status Invest STOCKS'!A3711:AD4326,28)),0)</f>
        <v>2.19</v>
      </c>
      <c r="N3725" s="66">
        <f>IFERROR(IF(Ações!$B3725="","",VLOOKUP(Table_1[[#This Row],[AÇÕES]],'Dados Status Invest STOCKS'!A3711:AD4326,27)),0)</f>
        <v>18.16</v>
      </c>
      <c r="O3725" s="66">
        <f>IFERROR(IF(Ações!$L3725="","",Ações!$K3725*Ações!$L3725),0)</f>
        <v>0.24012</v>
      </c>
      <c r="P3725" s="67">
        <f t="shared" si="57"/>
        <v>0.06</v>
      </c>
      <c r="Q3725" s="67">
        <f>IFERROR(Ações!$O3725/Ações!$M3725,0)</f>
        <v>0.10964383561643835</v>
      </c>
      <c r="R3725" s="67">
        <f>IFERROR(IF(Ações!$B3725="","",VLOOKUP(Table_1[[#This Row],[AÇÕES]],'Dados Status Invest STOCKS'!A3711:AD4326,18)/100),0)</f>
        <v>0.1207</v>
      </c>
      <c r="S3725" s="65">
        <f>IFERROR(IF(Ações!$B3725="","",VLOOKUP(Table_1[[#This Row],[AÇÕES]],'Dados Status Invest STOCKS'!A3711:AD4326,25)/100),0)</f>
        <v>0.23280000000000001</v>
      </c>
      <c r="T3725" s="67">
        <f>(1-Ações!$Q3725)*Ações!$R3725</f>
        <v>0.1074659890410959</v>
      </c>
      <c r="U3725" s="68">
        <f>IF(Ações!$S3725=0,Ações!$T3725,IF(Ações!$T3725=0,Ações!$S3725,AVERAGE(Ações!$S3725,Ações!$T3725)))</f>
        <v>0.17013299452054795</v>
      </c>
    </row>
    <row r="3726" spans="2:21" ht="15" customHeight="1" x14ac:dyDescent="0.2">
      <c r="B3726" s="63" t="str">
        <f>IFERROR('Dados Status Invest STOCKS'!A3713,"-")</f>
        <v>PRLB</v>
      </c>
      <c r="C3726" s="45">
        <f>IFERROR((Ações!$D3726-Ações!$K3726)/Ações!$D3726,0)</f>
        <v>0</v>
      </c>
      <c r="D3726" s="46">
        <f>(Ações!$O3726)/0.06</f>
        <v>0</v>
      </c>
      <c r="E3726" s="47">
        <f>IFERROR((Ações!$F3726-Ações!$K3726)/Ações!$F3726,0)</f>
        <v>-0.78218722322024503</v>
      </c>
      <c r="F3726" s="46">
        <f>IF(OR(Ações!$N3726&lt;0,Ações!$M3726&lt;0),"",(22.5*Ações!$M3726*Ações!$N3726)^0.5)</f>
        <v>27.567249590773468</v>
      </c>
      <c r="G3726" s="47">
        <f>IFERROR((Ações!$H3726-Ações!$K3726)/Ações!$H3726,0)</f>
        <v>0</v>
      </c>
      <c r="H3726" s="48">
        <f>IFERROR(Ações!$I3726/(Ações!$P3726-Table_1[[#This Row],[CAGR LUCRO 5A]]),0)</f>
        <v>0</v>
      </c>
      <c r="I3726" s="48">
        <f>IF(Ações!$S3726&lt;0,"",Ações!$O3726*(1+Ações!$S3726))</f>
        <v>0</v>
      </c>
      <c r="J3726" s="49">
        <f>IFERROR(IF(Ações!$B3726="","",(VLOOKUP(Table_1[[#This Row],[AÇÕES]],'Dados Status Invest STOCKS'!A3712:AD4327,4)/Table_1[[#This Row],[LPA]]))/100,0)</f>
        <v>0.38672566371681422</v>
      </c>
      <c r="K3726" s="64">
        <f>IFERROR(IF(Ações!$B3726="","",VLOOKUP(Table_1[[#This Row],[AÇÕES]],'Dados Status Invest STOCKS'!A3712:AD4327,2)),0)</f>
        <v>49.13</v>
      </c>
      <c r="L3726" s="65">
        <f>IFERROR(IF(Ações!$B3726="","",VLOOKUP(Table_1[[#This Row],[AÇÕES]],'Dados Status Invest STOCKS'!A3712:AD4327,3)/100),0)</f>
        <v>0</v>
      </c>
      <c r="M3726" s="66">
        <f>IFERROR(IF(Ações!$B3726="","",VLOOKUP(Table_1[[#This Row],[AÇÕES]],'Dados Status Invest STOCKS'!A3712:AD4327,28)),0)</f>
        <v>1.1299999999999999</v>
      </c>
      <c r="N3726" s="66">
        <f>IFERROR(IF(Ações!$B3726="","",VLOOKUP(Table_1[[#This Row],[AÇÕES]],'Dados Status Invest STOCKS'!A3712:AD4327,27)),0)</f>
        <v>29.89</v>
      </c>
      <c r="O3726" s="66">
        <f>IFERROR(IF(Ações!$L3726="","",Ações!$K3726*Ações!$L3726),0)</f>
        <v>0</v>
      </c>
      <c r="P3726" s="67">
        <f t="shared" si="57"/>
        <v>0.06</v>
      </c>
      <c r="Q3726" s="67">
        <f>IFERROR(Ações!$O3726/Ações!$M3726,0)</f>
        <v>0</v>
      </c>
      <c r="R3726" s="67">
        <f>IFERROR(IF(Ações!$B3726="","",VLOOKUP(Table_1[[#This Row],[AÇÕES]],'Dados Status Invest STOCKS'!A3712:AD4327,18)/100),0)</f>
        <v>3.7599999999999995E-2</v>
      </c>
      <c r="S3726" s="65">
        <f>IFERROR(IF(Ações!$B3726="","",VLOOKUP(Table_1[[#This Row],[AÇÕES]],'Dados Status Invest STOCKS'!A3712:AD4327,25)/100),0)</f>
        <v>1.8100000000000002E-2</v>
      </c>
      <c r="T3726" s="67">
        <f>(1-Ações!$Q3726)*Ações!$R3726</f>
        <v>3.7599999999999995E-2</v>
      </c>
      <c r="U3726" s="68">
        <f>IF(Ações!$S3726=0,Ações!$T3726,IF(Ações!$T3726=0,Ações!$S3726,AVERAGE(Ações!$S3726,Ações!$T3726)))</f>
        <v>2.785E-2</v>
      </c>
    </row>
    <row r="3727" spans="2:21" ht="15" customHeight="1" x14ac:dyDescent="0.2">
      <c r="B3727" s="63" t="str">
        <f>IFERROR('Dados Status Invest STOCKS'!A3714,"-")</f>
        <v>PRLD</v>
      </c>
      <c r="C3727" s="45">
        <f>IFERROR((Ações!$D3727-Ações!$K3727)/Ações!$D3727,0)</f>
        <v>0</v>
      </c>
      <c r="D3727" s="46">
        <f>(Ações!$O3727)/0.06</f>
        <v>0</v>
      </c>
      <c r="E3727" s="47">
        <f>IFERROR((Ações!$F3727-Ações!$K3727)/Ações!$F3727,0)</f>
        <v>0</v>
      </c>
      <c r="F3727" s="46" t="str">
        <f>IF(OR(Ações!$N3727&lt;0,Ações!$M3727&lt;0),"",(22.5*Ações!$M3727*Ações!$N3727)^0.5)</f>
        <v/>
      </c>
      <c r="G3727" s="47">
        <f>IFERROR((Ações!$H3727-Ações!$K3727)/Ações!$H3727,0)</f>
        <v>0</v>
      </c>
      <c r="H3727" s="48">
        <f>IFERROR(Ações!$I3727/(Ações!$P3727-Table_1[[#This Row],[CAGR LUCRO 5A]]),0)</f>
        <v>0</v>
      </c>
      <c r="I3727" s="48">
        <f>IF(Ações!$S3727&lt;0,"",Ações!$O3727*(1+Ações!$S3727))</f>
        <v>0</v>
      </c>
      <c r="J3727" s="49">
        <f>IFERROR(IF(Ações!$B3727="","",(VLOOKUP(Table_1[[#This Row],[AÇÕES]],'Dados Status Invest STOCKS'!A3713:AD4328,4)/Table_1[[#This Row],[LPA]]))/100,0)</f>
        <v>2.1971153846153845E-2</v>
      </c>
      <c r="K3727" s="64">
        <f>IFERROR(IF(Ações!$B3727="","",VLOOKUP(Table_1[[#This Row],[AÇÕES]],'Dados Status Invest STOCKS'!A3713:AD4328,2)),0)</f>
        <v>9.51</v>
      </c>
      <c r="L3727" s="65">
        <f>IFERROR(IF(Ações!$B3727="","",VLOOKUP(Table_1[[#This Row],[AÇÕES]],'Dados Status Invest STOCKS'!A3713:AD4328,3)/100),0)</f>
        <v>0</v>
      </c>
      <c r="M3727" s="66">
        <f>IFERROR(IF(Ações!$B3727="","",VLOOKUP(Table_1[[#This Row],[AÇÕES]],'Dados Status Invest STOCKS'!A3713:AD4328,28)),0)</f>
        <v>-2.08</v>
      </c>
      <c r="N3727" s="66">
        <f>IFERROR(IF(Ações!$B3727="","",VLOOKUP(Table_1[[#This Row],[AÇÕES]],'Dados Status Invest STOCKS'!A3713:AD4328,27)),0)</f>
        <v>6.59</v>
      </c>
      <c r="O3727" s="66">
        <f>IFERROR(IF(Ações!$L3727="","",Ações!$K3727*Ações!$L3727),0)</f>
        <v>0</v>
      </c>
      <c r="P3727" s="67">
        <f t="shared" ref="P3727:P3790" si="58">$U$6</f>
        <v>0.06</v>
      </c>
      <c r="Q3727" s="67">
        <f>IFERROR(Ações!$O3727/Ações!$M3727,0)</f>
        <v>0</v>
      </c>
      <c r="R3727" s="67">
        <f>IFERROR(IF(Ações!$B3727="","",VLOOKUP(Table_1[[#This Row],[AÇÕES]],'Dados Status Invest STOCKS'!A3713:AD4328,18)/100),0)</f>
        <v>-0.31519999999999998</v>
      </c>
      <c r="S3727" s="65">
        <f>IFERROR(IF(Ações!$B3727="","",VLOOKUP(Table_1[[#This Row],[AÇÕES]],'Dados Status Invest STOCKS'!A3713:AD4328,25)/100),0)</f>
        <v>0</v>
      </c>
      <c r="T3727" s="67">
        <f>(1-Ações!$Q3727)*Ações!$R3727</f>
        <v>-0.31519999999999998</v>
      </c>
      <c r="U3727" s="68">
        <f>IF(Ações!$S3727=0,Ações!$T3727,IF(Ações!$T3727=0,Ações!$S3727,AVERAGE(Ações!$S3727,Ações!$T3727)))</f>
        <v>-0.31519999999999998</v>
      </c>
    </row>
    <row r="3728" spans="2:21" ht="15" customHeight="1" x14ac:dyDescent="0.2">
      <c r="B3728" s="63" t="str">
        <f>IFERROR('Dados Status Invest STOCKS'!A3715,"-")</f>
        <v>PRMW</v>
      </c>
      <c r="C3728" s="45">
        <f>IFERROR((Ações!$D3728-Ações!$K3728)/Ações!$D3728,0)</f>
        <v>-2.4285714285714284</v>
      </c>
      <c r="D3728" s="46">
        <f>(Ações!$O3728)/0.06</f>
        <v>4.9933333333333341</v>
      </c>
      <c r="E3728" s="47">
        <f>IFERROR((Ações!$F3728-Ações!$K3728)/Ações!$F3728,0)</f>
        <v>0</v>
      </c>
      <c r="F3728" s="46" t="str">
        <f>IF(OR(Ações!$N3728&lt;0,Ações!$M3728&lt;0),"",(22.5*Ações!$M3728*Ações!$N3728)^0.5)</f>
        <v/>
      </c>
      <c r="G3728" s="47">
        <f>IFERROR((Ações!$H3728-Ações!$K3728)/Ações!$H3728,0)</f>
        <v>-2.4285714285714284</v>
      </c>
      <c r="H3728" s="48">
        <f>IFERROR(Ações!$I3728/(Ações!$P3728-Table_1[[#This Row],[CAGR LUCRO 5A]]),0)</f>
        <v>4.9933333333333341</v>
      </c>
      <c r="I3728" s="48">
        <f>IF(Ações!$S3728&lt;0,"",Ações!$O3728*(1+Ações!$S3728))</f>
        <v>0.29960000000000003</v>
      </c>
      <c r="J3728" s="49">
        <f>IFERROR(IF(Ações!$B3728="","",(VLOOKUP(Table_1[[#This Row],[AÇÕES]],'Dados Status Invest STOCKS'!A3714:AD4329,4)/Table_1[[#This Row],[LPA]]))/100,0)</f>
        <v>14.060909090909091</v>
      </c>
      <c r="K3728" s="64">
        <f>IFERROR(IF(Ações!$B3728="","",VLOOKUP(Table_1[[#This Row],[AÇÕES]],'Dados Status Invest STOCKS'!A3714:AD4329,2)),0)</f>
        <v>17.12</v>
      </c>
      <c r="L3728" s="65">
        <f>IFERROR(IF(Ações!$B3728="","",VLOOKUP(Table_1[[#This Row],[AÇÕES]],'Dados Status Invest STOCKS'!A3714:AD4329,3)/100),0)</f>
        <v>1.7500000000000002E-2</v>
      </c>
      <c r="M3728" s="66">
        <f>IFERROR(IF(Ações!$B3728="","",VLOOKUP(Table_1[[#This Row],[AÇÕES]],'Dados Status Invest STOCKS'!A3714:AD4329,28)),0)</f>
        <v>-0.11</v>
      </c>
      <c r="N3728" s="66">
        <f>IFERROR(IF(Ações!$B3728="","",VLOOKUP(Table_1[[#This Row],[AÇÕES]],'Dados Status Invest STOCKS'!A3714:AD4329,27)),0)</f>
        <v>8.2799999999999994</v>
      </c>
      <c r="O3728" s="66">
        <f>IFERROR(IF(Ações!$L3728="","",Ações!$K3728*Ações!$L3728),0)</f>
        <v>0.29960000000000003</v>
      </c>
      <c r="P3728" s="67">
        <f t="shared" si="58"/>
        <v>0.06</v>
      </c>
      <c r="Q3728" s="67">
        <f>IFERROR(Ações!$O3728/Ações!$M3728,0)</f>
        <v>-2.7236363636363641</v>
      </c>
      <c r="R3728" s="67">
        <f>IFERROR(IF(Ações!$B3728="","",VLOOKUP(Table_1[[#This Row],[AÇÕES]],'Dados Status Invest STOCKS'!A3714:AD4329,18)/100),0)</f>
        <v>-1.3300000000000001E-2</v>
      </c>
      <c r="S3728" s="65">
        <f>IFERROR(IF(Ações!$B3728="","",VLOOKUP(Table_1[[#This Row],[AÇÕES]],'Dados Status Invest STOCKS'!A3714:AD4329,25)/100),0)</f>
        <v>0</v>
      </c>
      <c r="T3728" s="67">
        <f>(1-Ações!$Q3728)*Ações!$R3728</f>
        <v>-4.9524363636363644E-2</v>
      </c>
      <c r="U3728" s="68">
        <f>IF(Ações!$S3728=0,Ações!$T3728,IF(Ações!$T3728=0,Ações!$S3728,AVERAGE(Ações!$S3728,Ações!$T3728)))</f>
        <v>-4.9524363636363644E-2</v>
      </c>
    </row>
    <row r="3729" spans="2:21" ht="15" customHeight="1" x14ac:dyDescent="0.2">
      <c r="B3729" s="63" t="str">
        <f>IFERROR('Dados Status Invest STOCKS'!A3716,"-")</f>
        <v>PRO</v>
      </c>
      <c r="C3729" s="45">
        <f>IFERROR((Ações!$D3729-Ações!$K3729)/Ações!$D3729,0)</f>
        <v>0</v>
      </c>
      <c r="D3729" s="46">
        <f>(Ações!$O3729)/0.06</f>
        <v>0</v>
      </c>
      <c r="E3729" s="47">
        <f>IFERROR((Ações!$F3729-Ações!$K3729)/Ações!$F3729,0)</f>
        <v>0</v>
      </c>
      <c r="F3729" s="46" t="str">
        <f>IF(OR(Ações!$N3729&lt;0,Ações!$M3729&lt;0),"",(22.5*Ações!$M3729*Ações!$N3729)^0.5)</f>
        <v/>
      </c>
      <c r="G3729" s="47">
        <f>IFERROR((Ações!$H3729-Ações!$K3729)/Ações!$H3729,0)</f>
        <v>0</v>
      </c>
      <c r="H3729" s="48">
        <f>IFERROR(Ações!$I3729/(Ações!$P3729-Table_1[[#This Row],[CAGR LUCRO 5A]]),0)</f>
        <v>0</v>
      </c>
      <c r="I3729" s="48">
        <f>IF(Ações!$S3729&lt;0,"",Ações!$O3729*(1+Ações!$S3729))</f>
        <v>0</v>
      </c>
      <c r="J3729" s="49">
        <f>IFERROR(IF(Ações!$B3729="","",(VLOOKUP(Table_1[[#This Row],[AÇÕES]],'Dados Status Invest STOCKS'!A3715:AD4330,4)/Table_1[[#This Row],[LPA]]))/100,0)</f>
        <v>9.5730994152046792E-2</v>
      </c>
      <c r="K3729" s="64">
        <f>IFERROR(IF(Ações!$B3729="","",VLOOKUP(Table_1[[#This Row],[AÇÕES]],'Dados Status Invest STOCKS'!A3715:AD4330,2)),0)</f>
        <v>27.94</v>
      </c>
      <c r="L3729" s="65">
        <f>IFERROR(IF(Ações!$B3729="","",VLOOKUP(Table_1[[#This Row],[AÇÕES]],'Dados Status Invest STOCKS'!A3715:AD4330,3)/100),0)</f>
        <v>0</v>
      </c>
      <c r="M3729" s="66">
        <f>IFERROR(IF(Ações!$B3729="","",VLOOKUP(Table_1[[#This Row],[AÇÕES]],'Dados Status Invest STOCKS'!A3715:AD4330,28)),0)</f>
        <v>-1.71</v>
      </c>
      <c r="N3729" s="66">
        <f>IFERROR(IF(Ações!$B3729="","",VLOOKUP(Table_1[[#This Row],[AÇÕES]],'Dados Status Invest STOCKS'!A3715:AD4330,27)),0)</f>
        <v>0.4</v>
      </c>
      <c r="O3729" s="66">
        <f>IFERROR(IF(Ações!$L3729="","",Ações!$K3729*Ações!$L3729),0)</f>
        <v>0</v>
      </c>
      <c r="P3729" s="67">
        <f t="shared" si="58"/>
        <v>0.06</v>
      </c>
      <c r="Q3729" s="67">
        <f>IFERROR(Ações!$O3729/Ações!$M3729,0)</f>
        <v>0</v>
      </c>
      <c r="R3729" s="67">
        <f>IFERROR(IF(Ações!$B3729="","",VLOOKUP(Table_1[[#This Row],[AÇÕES]],'Dados Status Invest STOCKS'!A3715:AD4330,18)/100),0)</f>
        <v>-4.2256999999999998</v>
      </c>
      <c r="S3729" s="65">
        <f>IFERROR(IF(Ações!$B3729="","",VLOOKUP(Table_1[[#This Row],[AÇÕES]],'Dados Status Invest STOCKS'!A3715:AD4330,25)/100),0)</f>
        <v>0</v>
      </c>
      <c r="T3729" s="67">
        <f>(1-Ações!$Q3729)*Ações!$R3729</f>
        <v>-4.2256999999999998</v>
      </c>
      <c r="U3729" s="68">
        <f>IF(Ações!$S3729=0,Ações!$T3729,IF(Ações!$T3729=0,Ações!$S3729,AVERAGE(Ações!$S3729,Ações!$T3729)))</f>
        <v>-4.2256999999999998</v>
      </c>
    </row>
    <row r="3730" spans="2:21" ht="15" customHeight="1" x14ac:dyDescent="0.2">
      <c r="B3730" s="63" t="str">
        <f>IFERROR('Dados Status Invest STOCKS'!A3717,"-")</f>
        <v>PROF</v>
      </c>
      <c r="C3730" s="45">
        <f>IFERROR((Ações!$D3730-Ações!$K3730)/Ações!$D3730,0)</f>
        <v>0</v>
      </c>
      <c r="D3730" s="46">
        <f>(Ações!$O3730)/0.06</f>
        <v>0</v>
      </c>
      <c r="E3730" s="47">
        <f>IFERROR((Ações!$F3730-Ações!$K3730)/Ações!$F3730,0)</f>
        <v>0</v>
      </c>
      <c r="F3730" s="46" t="str">
        <f>IF(OR(Ações!$N3730&lt;0,Ações!$M3730&lt;0),"",(22.5*Ações!$M3730*Ações!$N3730)^0.5)</f>
        <v/>
      </c>
      <c r="G3730" s="47">
        <f>IFERROR((Ações!$H3730-Ações!$K3730)/Ações!$H3730,0)</f>
        <v>0</v>
      </c>
      <c r="H3730" s="48">
        <f>IFERROR(Ações!$I3730/(Ações!$P3730-Table_1[[#This Row],[CAGR LUCRO 5A]]),0)</f>
        <v>0</v>
      </c>
      <c r="I3730" s="48">
        <f>IF(Ações!$S3730&lt;0,"",Ações!$O3730*(1+Ações!$S3730))</f>
        <v>0</v>
      </c>
      <c r="J3730" s="49">
        <f>IFERROR(IF(Ações!$B3730="","",(VLOOKUP(Table_1[[#This Row],[AÇÕES]],'Dados Status Invest STOCKS'!A3716:AD4331,4)/Table_1[[#This Row],[LPA]]))/100,0)</f>
        <v>5.4044117647058812E-2</v>
      </c>
      <c r="K3730" s="64">
        <f>IFERROR(IF(Ações!$B3730="","",VLOOKUP(Table_1[[#This Row],[AÇÕES]],'Dados Status Invest STOCKS'!A3716:AD4331,2)),0)</f>
        <v>9.9700000000000006</v>
      </c>
      <c r="L3730" s="65">
        <f>IFERROR(IF(Ações!$B3730="","",VLOOKUP(Table_1[[#This Row],[AÇÕES]],'Dados Status Invest STOCKS'!A3716:AD4331,3)/100),0)</f>
        <v>0</v>
      </c>
      <c r="M3730" s="66">
        <f>IFERROR(IF(Ações!$B3730="","",VLOOKUP(Table_1[[#This Row],[AÇÕES]],'Dados Status Invest STOCKS'!A3716:AD4331,28)),0)</f>
        <v>-1.36</v>
      </c>
      <c r="N3730" s="66">
        <f>IFERROR(IF(Ações!$B3730="","",VLOOKUP(Table_1[[#This Row],[AÇÕES]],'Dados Status Invest STOCKS'!A3716:AD4331,27)),0)</f>
        <v>4.33</v>
      </c>
      <c r="O3730" s="66">
        <f>IFERROR(IF(Ações!$L3730="","",Ações!$K3730*Ações!$L3730),0)</f>
        <v>0</v>
      </c>
      <c r="P3730" s="67">
        <f t="shared" si="58"/>
        <v>0.06</v>
      </c>
      <c r="Q3730" s="67">
        <f>IFERROR(Ações!$O3730/Ações!$M3730,0)</f>
        <v>0</v>
      </c>
      <c r="R3730" s="67">
        <f>IFERROR(IF(Ações!$B3730="","",VLOOKUP(Table_1[[#This Row],[AÇÕES]],'Dados Status Invest STOCKS'!A3716:AD4331,18)/100),0)</f>
        <v>-0.3135</v>
      </c>
      <c r="S3730" s="65">
        <f>IFERROR(IF(Ações!$B3730="","",VLOOKUP(Table_1[[#This Row],[AÇÕES]],'Dados Status Invest STOCKS'!A3716:AD4331,25)/100),0)</f>
        <v>0</v>
      </c>
      <c r="T3730" s="67">
        <f>(1-Ações!$Q3730)*Ações!$R3730</f>
        <v>-0.3135</v>
      </c>
      <c r="U3730" s="68">
        <f>IF(Ações!$S3730=0,Ações!$T3730,IF(Ações!$T3730=0,Ações!$S3730,AVERAGE(Ações!$S3730,Ações!$T3730)))</f>
        <v>-0.3135</v>
      </c>
    </row>
    <row r="3731" spans="2:21" ht="15" customHeight="1" x14ac:dyDescent="0.2">
      <c r="B3731" s="63" t="str">
        <f>IFERROR('Dados Status Invest STOCKS'!A3718,"-")</f>
        <v>PROG</v>
      </c>
      <c r="C3731" s="45">
        <f>IFERROR((Ações!$D3731-Ações!$K3731)/Ações!$D3731,0)</f>
        <v>0</v>
      </c>
      <c r="D3731" s="46">
        <f>(Ações!$O3731)/0.06</f>
        <v>0</v>
      </c>
      <c r="E3731" s="47">
        <f>IFERROR((Ações!$F3731-Ações!$K3731)/Ações!$F3731,0)</f>
        <v>0</v>
      </c>
      <c r="F3731" s="46" t="str">
        <f>IF(OR(Ações!$N3731&lt;0,Ações!$M3731&lt;0),"",(22.5*Ações!$M3731*Ações!$N3731)^0.5)</f>
        <v/>
      </c>
      <c r="G3731" s="47">
        <f>IFERROR((Ações!$H3731-Ações!$K3731)/Ações!$H3731,0)</f>
        <v>0</v>
      </c>
      <c r="H3731" s="48">
        <f>IFERROR(Ações!$I3731/(Ações!$P3731-Table_1[[#This Row],[CAGR LUCRO 5A]]),0)</f>
        <v>0</v>
      </c>
      <c r="I3731" s="48">
        <f>IF(Ações!$S3731&lt;0,"",Ações!$O3731*(1+Ações!$S3731))</f>
        <v>0</v>
      </c>
      <c r="J3731" s="49">
        <f>IFERROR(IF(Ações!$B3731="","",(VLOOKUP(Table_1[[#This Row],[AÇÕES]],'Dados Status Invest STOCKS'!A3717:AD4332,4)/Table_1[[#This Row],[LPA]]))/100,0)</f>
        <v>6.4285714285714293E-3</v>
      </c>
      <c r="K3731" s="64">
        <f>IFERROR(IF(Ações!$B3731="","",VLOOKUP(Table_1[[#This Row],[AÇÕES]],'Dados Status Invest STOCKS'!A3717:AD4332,2)),0)</f>
        <v>1.28</v>
      </c>
      <c r="L3731" s="65">
        <f>IFERROR(IF(Ações!$B3731="","",VLOOKUP(Table_1[[#This Row],[AÇÕES]],'Dados Status Invest STOCKS'!A3717:AD4332,3)/100),0)</f>
        <v>0</v>
      </c>
      <c r="M3731" s="66">
        <f>IFERROR(IF(Ações!$B3731="","",VLOOKUP(Table_1[[#This Row],[AÇÕES]],'Dados Status Invest STOCKS'!A3717:AD4332,28)),0)</f>
        <v>-1.4</v>
      </c>
      <c r="N3731" s="66">
        <f>IFERROR(IF(Ações!$B3731="","",VLOOKUP(Table_1[[#This Row],[AÇÕES]],'Dados Status Invest STOCKS'!A3717:AD4332,27)),0)</f>
        <v>-1.08</v>
      </c>
      <c r="O3731" s="66">
        <f>IFERROR(IF(Ações!$L3731="","",Ações!$K3731*Ações!$L3731),0)</f>
        <v>0</v>
      </c>
      <c r="P3731" s="67">
        <f t="shared" si="58"/>
        <v>0.06</v>
      </c>
      <c r="Q3731" s="67">
        <f>IFERROR(Ações!$O3731/Ações!$M3731,0)</f>
        <v>0</v>
      </c>
      <c r="R3731" s="67">
        <f>IFERROR(IF(Ações!$B3731="","",VLOOKUP(Table_1[[#This Row],[AÇÕES]],'Dados Status Invest STOCKS'!A3717:AD4332,18)/100),0)</f>
        <v>-1.3000999999999998</v>
      </c>
      <c r="S3731" s="65">
        <f>IFERROR(IF(Ações!$B3731="","",VLOOKUP(Table_1[[#This Row],[AÇÕES]],'Dados Status Invest STOCKS'!A3717:AD4332,25)/100),0)</f>
        <v>0</v>
      </c>
      <c r="T3731" s="67">
        <f>(1-Ações!$Q3731)*Ações!$R3731</f>
        <v>-1.3000999999999998</v>
      </c>
      <c r="U3731" s="68">
        <f>IF(Ações!$S3731=0,Ações!$T3731,IF(Ações!$T3731=0,Ações!$S3731,AVERAGE(Ações!$S3731,Ações!$T3731)))</f>
        <v>-1.3000999999999998</v>
      </c>
    </row>
    <row r="3732" spans="2:21" ht="15" customHeight="1" x14ac:dyDescent="0.2">
      <c r="B3732" s="63" t="str">
        <f>IFERROR('Dados Status Invest STOCKS'!A3719,"-")</f>
        <v>PROS</v>
      </c>
      <c r="C3732" s="45">
        <f>IFERROR((Ações!$D3732-Ações!$K3732)/Ações!$D3732,0)</f>
        <v>0</v>
      </c>
      <c r="D3732" s="46">
        <f>(Ações!$O3732)/0.06</f>
        <v>0</v>
      </c>
      <c r="E3732" s="47">
        <f>IFERROR((Ações!$F3732-Ações!$K3732)/Ações!$F3732,0)</f>
        <v>0.20971171672290112</v>
      </c>
      <c r="F3732" s="46">
        <f>IF(OR(Ações!$N3732&lt;0,Ações!$M3732&lt;0),"",(22.5*Ações!$M3732*Ações!$N3732)^0.5)</f>
        <v>16.25988929851615</v>
      </c>
      <c r="G3732" s="47">
        <f>IFERROR((Ações!$H3732-Ações!$K3732)/Ações!$H3732,0)</f>
        <v>0</v>
      </c>
      <c r="H3732" s="48">
        <f>IFERROR(Ações!$I3732/(Ações!$P3732-Table_1[[#This Row],[CAGR LUCRO 5A]]),0)</f>
        <v>0</v>
      </c>
      <c r="I3732" s="48">
        <f>IF(Ações!$S3732&lt;0,"",Ações!$O3732*(1+Ações!$S3732))</f>
        <v>0</v>
      </c>
      <c r="J3732" s="49">
        <f>IFERROR(IF(Ações!$B3732="","",(VLOOKUP(Table_1[[#This Row],[AÇÕES]],'Dados Status Invest STOCKS'!A3718:AD4333,4)/Table_1[[#This Row],[LPA]]))/100,0)</f>
        <v>6.9632352941176465E-2</v>
      </c>
      <c r="K3732" s="64">
        <f>IFERROR(IF(Ações!$B3732="","",VLOOKUP(Table_1[[#This Row],[AÇÕES]],'Dados Status Invest STOCKS'!A3718:AD4333,2)),0)</f>
        <v>12.85</v>
      </c>
      <c r="L3732" s="65">
        <f>IFERROR(IF(Ações!$B3732="","",VLOOKUP(Table_1[[#This Row],[AÇÕES]],'Dados Status Invest STOCKS'!A3718:AD4333,3)/100),0)</f>
        <v>0</v>
      </c>
      <c r="M3732" s="66">
        <f>IFERROR(IF(Ações!$B3732="","",VLOOKUP(Table_1[[#This Row],[AÇÕES]],'Dados Status Invest STOCKS'!A3718:AD4333,28)),0)</f>
        <v>1.36</v>
      </c>
      <c r="N3732" s="66">
        <f>IFERROR(IF(Ações!$B3732="","",VLOOKUP(Table_1[[#This Row],[AÇÕES]],'Dados Status Invest STOCKS'!A3718:AD4333,27)),0)</f>
        <v>8.64</v>
      </c>
      <c r="O3732" s="66">
        <f>IFERROR(IF(Ações!$L3732="","",Ações!$K3732*Ações!$L3732),0)</f>
        <v>0</v>
      </c>
      <c r="P3732" s="67">
        <f t="shared" si="58"/>
        <v>0.06</v>
      </c>
      <c r="Q3732" s="67">
        <f>IFERROR(Ações!$O3732/Ações!$M3732,0)</f>
        <v>0</v>
      </c>
      <c r="R3732" s="67">
        <f>IFERROR(IF(Ações!$B3732="","",VLOOKUP(Table_1[[#This Row],[AÇÕES]],'Dados Status Invest STOCKS'!A3718:AD4333,18)/100),0)</f>
        <v>0.157</v>
      </c>
      <c r="S3732" s="65">
        <f>IFERROR(IF(Ações!$B3732="","",VLOOKUP(Table_1[[#This Row],[AÇÕES]],'Dados Status Invest STOCKS'!A3718:AD4333,25)/100),0)</f>
        <v>0</v>
      </c>
      <c r="T3732" s="67">
        <f>(1-Ações!$Q3732)*Ações!$R3732</f>
        <v>0.157</v>
      </c>
      <c r="U3732" s="68">
        <f>IF(Ações!$S3732=0,Ações!$T3732,IF(Ações!$T3732=0,Ações!$S3732,AVERAGE(Ações!$S3732,Ações!$T3732)))</f>
        <v>0.157</v>
      </c>
    </row>
    <row r="3733" spans="2:21" ht="15" customHeight="1" x14ac:dyDescent="0.2">
      <c r="B3733" s="63" t="str">
        <f>IFERROR('Dados Status Invest STOCKS'!A3720,"-")</f>
        <v>PROV</v>
      </c>
      <c r="C3733" s="45">
        <f>IFERROR((Ações!$D3733-Ações!$K3733)/Ações!$D3733,0)</f>
        <v>-0.79640718562874235</v>
      </c>
      <c r="D3733" s="46">
        <f>(Ações!$O3733)/0.06</f>
        <v>9.3464333333333336</v>
      </c>
      <c r="E3733" s="47">
        <f>IFERROR((Ações!$F3733-Ações!$K3733)/Ações!$F3733,0)</f>
        <v>0.21118334615687129</v>
      </c>
      <c r="F3733" s="46">
        <f>IF(OR(Ações!$N3733&lt;0,Ações!$M3733&lt;0),"",(22.5*Ações!$M3733*Ações!$N3733)^0.5)</f>
        <v>21.285047568657205</v>
      </c>
      <c r="G3733" s="47">
        <f>IFERROR((Ações!$H3733-Ações!$K3733)/Ações!$H3733,0)</f>
        <v>-0.72358067462799647</v>
      </c>
      <c r="H3733" s="48">
        <f>IFERROR(Ações!$I3733/(Ações!$P3733-Table_1[[#This Row],[CAGR LUCRO 5A]]),0)</f>
        <v>9.7413484887348343</v>
      </c>
      <c r="I3733" s="48">
        <f>IF(Ações!$S3733&lt;0,"",Ações!$O3733*(1+Ações!$S3733))</f>
        <v>0.56207580779999999</v>
      </c>
      <c r="J3733" s="49">
        <f>IFERROR(IF(Ações!$B3733="","",(VLOOKUP(Table_1[[#This Row],[AÇÕES]],'Dados Status Invest STOCKS'!A3719:AD4334,4)/Table_1[[#This Row],[LPA]]))/100,0)</f>
        <v>0.12230769230769231</v>
      </c>
      <c r="K3733" s="64">
        <f>IFERROR(IF(Ações!$B3733="","",VLOOKUP(Table_1[[#This Row],[AÇÕES]],'Dados Status Invest STOCKS'!A3719:AD4334,2)),0)</f>
        <v>16.79</v>
      </c>
      <c r="L3733" s="65">
        <f>IFERROR(IF(Ações!$B3733="","",VLOOKUP(Table_1[[#This Row],[AÇÕES]],'Dados Status Invest STOCKS'!A3719:AD4334,3)/100),0)</f>
        <v>3.3399999999999999E-2</v>
      </c>
      <c r="M3733" s="66">
        <f>IFERROR(IF(Ações!$B3733="","",VLOOKUP(Table_1[[#This Row],[AÇÕES]],'Dados Status Invest STOCKS'!A3719:AD4334,28)),0)</f>
        <v>1.17</v>
      </c>
      <c r="N3733" s="66">
        <f>IFERROR(IF(Ações!$B3733="","",VLOOKUP(Table_1[[#This Row],[AÇÕES]],'Dados Status Invest STOCKS'!A3719:AD4334,27)),0)</f>
        <v>17.21</v>
      </c>
      <c r="O3733" s="66">
        <f>IFERROR(IF(Ações!$L3733="","",Ações!$K3733*Ações!$L3733),0)</f>
        <v>0.56078600000000001</v>
      </c>
      <c r="P3733" s="67">
        <f t="shared" si="58"/>
        <v>0.06</v>
      </c>
      <c r="Q3733" s="67">
        <f>IFERROR(Ações!$O3733/Ações!$M3733,0)</f>
        <v>0.47930427350427351</v>
      </c>
      <c r="R3733" s="67">
        <f>IFERROR(IF(Ações!$B3733="","",VLOOKUP(Table_1[[#This Row],[AÇÕES]],'Dados Status Invest STOCKS'!A3719:AD4334,18)/100),0)</f>
        <v>6.8199999999999997E-2</v>
      </c>
      <c r="S3733" s="65">
        <f>IFERROR(IF(Ações!$B3733="","",VLOOKUP(Table_1[[#This Row],[AÇÕES]],'Dados Status Invest STOCKS'!A3719:AD4334,25)/100),0)</f>
        <v>2.3E-3</v>
      </c>
      <c r="T3733" s="67">
        <f>(1-Ações!$Q3733)*Ações!$R3733</f>
        <v>3.5511448547008544E-2</v>
      </c>
      <c r="U3733" s="68">
        <f>IF(Ações!$S3733=0,Ações!$T3733,IF(Ações!$T3733=0,Ações!$S3733,AVERAGE(Ações!$S3733,Ações!$T3733)))</f>
        <v>1.8905724273504274E-2</v>
      </c>
    </row>
    <row r="3734" spans="2:21" ht="15" customHeight="1" x14ac:dyDescent="0.2">
      <c r="B3734" s="63" t="str">
        <f>IFERROR('Dados Status Invest STOCKS'!A3721,"-")</f>
        <v>PRPB</v>
      </c>
      <c r="C3734" s="45">
        <f>IFERROR((Ações!$D3734-Ações!$K3734)/Ações!$D3734,0)</f>
        <v>0</v>
      </c>
      <c r="D3734" s="46">
        <f>(Ações!$O3734)/0.06</f>
        <v>0</v>
      </c>
      <c r="E3734" s="47">
        <f>IFERROR((Ações!$F3734-Ações!$K3734)/Ações!$F3734,0)</f>
        <v>0</v>
      </c>
      <c r="F3734" s="46">
        <f>IF(OR(Ações!$N3734&lt;0,Ações!$M3734&lt;0),"",(22.5*Ações!$M3734*Ações!$N3734)^0.5)</f>
        <v>0</v>
      </c>
      <c r="G3734" s="47">
        <f>IFERROR((Ações!$H3734-Ações!$K3734)/Ações!$H3734,0)</f>
        <v>0</v>
      </c>
      <c r="H3734" s="48">
        <f>IFERROR(Ações!$I3734/(Ações!$P3734-Table_1[[#This Row],[CAGR LUCRO 5A]]),0)</f>
        <v>0</v>
      </c>
      <c r="I3734" s="48">
        <f>IF(Ações!$S3734&lt;0,"",Ações!$O3734*(1+Ações!$S3734))</f>
        <v>0</v>
      </c>
      <c r="J3734" s="49">
        <f>IFERROR(IF(Ações!$B3734="","",(VLOOKUP(Table_1[[#This Row],[AÇÕES]],'Dados Status Invest STOCKS'!A3720:AD4335,4)/Table_1[[#This Row],[LPA]]))/100,0)</f>
        <v>0</v>
      </c>
      <c r="K3734" s="64">
        <f>IFERROR(IF(Ações!$B3734="","",VLOOKUP(Table_1[[#This Row],[AÇÕES]],'Dados Status Invest STOCKS'!A3720:AD4335,2)),0)</f>
        <v>9.89</v>
      </c>
      <c r="L3734" s="65">
        <f>IFERROR(IF(Ações!$B3734="","",VLOOKUP(Table_1[[#This Row],[AÇÕES]],'Dados Status Invest STOCKS'!A3720:AD4335,3)/100),0)</f>
        <v>0</v>
      </c>
      <c r="M3734" s="66">
        <f>IFERROR(IF(Ações!$B3734="","",VLOOKUP(Table_1[[#This Row],[AÇÕES]],'Dados Status Invest STOCKS'!A3720:AD4335,28)),0)</f>
        <v>0</v>
      </c>
      <c r="N3734" s="66">
        <f>IFERROR(IF(Ações!$B3734="","",VLOOKUP(Table_1[[#This Row],[AÇÕES]],'Dados Status Invest STOCKS'!A3720:AD4335,27)),0)</f>
        <v>0.05</v>
      </c>
      <c r="O3734" s="66">
        <f>IFERROR(IF(Ações!$L3734="","",Ações!$K3734*Ações!$L3734),0)</f>
        <v>0</v>
      </c>
      <c r="P3734" s="67">
        <f t="shared" si="58"/>
        <v>0.06</v>
      </c>
      <c r="Q3734" s="67">
        <f>IFERROR(Ações!$O3734/Ações!$M3734,0)</f>
        <v>0</v>
      </c>
      <c r="R3734" s="67">
        <f>IFERROR(IF(Ações!$B3734="","",VLOOKUP(Table_1[[#This Row],[AÇÕES]],'Dados Status Invest STOCKS'!A3720:AD4335,18)/100),0)</f>
        <v>-2.5399999999999999E-2</v>
      </c>
      <c r="S3734" s="65">
        <f>IFERROR(IF(Ações!$B3734="","",VLOOKUP(Table_1[[#This Row],[AÇÕES]],'Dados Status Invest STOCKS'!A3720:AD4335,25)/100),0)</f>
        <v>0</v>
      </c>
      <c r="T3734" s="67">
        <f>(1-Ações!$Q3734)*Ações!$R3734</f>
        <v>-2.5399999999999999E-2</v>
      </c>
      <c r="U3734" s="68">
        <f>IF(Ações!$S3734=0,Ações!$T3734,IF(Ações!$T3734=0,Ações!$S3734,AVERAGE(Ações!$S3734,Ações!$T3734)))</f>
        <v>-2.5399999999999999E-2</v>
      </c>
    </row>
    <row r="3735" spans="2:21" ht="15" customHeight="1" x14ac:dyDescent="0.2">
      <c r="B3735" s="63" t="str">
        <f>IFERROR('Dados Status Invest STOCKS'!A3722,"-")</f>
        <v>PRPB.U</v>
      </c>
      <c r="C3735" s="45">
        <f>IFERROR((Ações!$D3735-Ações!$K3735)/Ações!$D3735,0)</f>
        <v>0</v>
      </c>
      <c r="D3735" s="46">
        <f>(Ações!$O3735)/0.06</f>
        <v>0</v>
      </c>
      <c r="E3735" s="47">
        <f>IFERROR((Ações!$F3735-Ações!$K3735)/Ações!$F3735,0)</f>
        <v>0</v>
      </c>
      <c r="F3735" s="46">
        <f>IF(OR(Ações!$N3735&lt;0,Ações!$M3735&lt;0),"",(22.5*Ações!$M3735*Ações!$N3735)^0.5)</f>
        <v>0</v>
      </c>
      <c r="G3735" s="47">
        <f>IFERROR((Ações!$H3735-Ações!$K3735)/Ações!$H3735,0)</f>
        <v>0</v>
      </c>
      <c r="H3735" s="48">
        <f>IFERROR(Ações!$I3735/(Ações!$P3735-Table_1[[#This Row],[CAGR LUCRO 5A]]),0)</f>
        <v>0</v>
      </c>
      <c r="I3735" s="48">
        <f>IF(Ações!$S3735&lt;0,"",Ações!$O3735*(1+Ações!$S3735))</f>
        <v>0</v>
      </c>
      <c r="J3735" s="49">
        <f>IFERROR(IF(Ações!$B3735="","",(VLOOKUP(Table_1[[#This Row],[AÇÕES]],'Dados Status Invest STOCKS'!A3721:AD4336,4)/Table_1[[#This Row],[LPA]]))/100,0)</f>
        <v>0</v>
      </c>
      <c r="K3735" s="64">
        <f>IFERROR(IF(Ações!$B3735="","",VLOOKUP(Table_1[[#This Row],[AÇÕES]],'Dados Status Invest STOCKS'!A3721:AD4336,2)),0)</f>
        <v>10.09</v>
      </c>
      <c r="L3735" s="65">
        <f>IFERROR(IF(Ações!$B3735="","",VLOOKUP(Table_1[[#This Row],[AÇÕES]],'Dados Status Invest STOCKS'!A3721:AD4336,3)/100),0)</f>
        <v>0</v>
      </c>
      <c r="M3735" s="66">
        <f>IFERROR(IF(Ações!$B3735="","",VLOOKUP(Table_1[[#This Row],[AÇÕES]],'Dados Status Invest STOCKS'!A3721:AD4336,28)),0)</f>
        <v>0</v>
      </c>
      <c r="N3735" s="66">
        <f>IFERROR(IF(Ações!$B3735="","",VLOOKUP(Table_1[[#This Row],[AÇÕES]],'Dados Status Invest STOCKS'!A3721:AD4336,27)),0)</f>
        <v>0.05</v>
      </c>
      <c r="O3735" s="66">
        <f>IFERROR(IF(Ações!$L3735="","",Ações!$K3735*Ações!$L3735),0)</f>
        <v>0</v>
      </c>
      <c r="P3735" s="67">
        <f t="shared" si="58"/>
        <v>0.06</v>
      </c>
      <c r="Q3735" s="67">
        <f>IFERROR(Ações!$O3735/Ações!$M3735,0)</f>
        <v>0</v>
      </c>
      <c r="R3735" s="67">
        <f>IFERROR(IF(Ações!$B3735="","",VLOOKUP(Table_1[[#This Row],[AÇÕES]],'Dados Status Invest STOCKS'!A3721:AD4336,18)/100),0)</f>
        <v>-2.5399999999999999E-2</v>
      </c>
      <c r="S3735" s="65">
        <f>IFERROR(IF(Ações!$B3735="","",VLOOKUP(Table_1[[#This Row],[AÇÕES]],'Dados Status Invest STOCKS'!A3721:AD4336,25)/100),0)</f>
        <v>0</v>
      </c>
      <c r="T3735" s="67">
        <f>(1-Ações!$Q3735)*Ações!$R3735</f>
        <v>-2.5399999999999999E-2</v>
      </c>
      <c r="U3735" s="68">
        <f>IF(Ações!$S3735=0,Ações!$T3735,IF(Ações!$T3735=0,Ações!$S3735,AVERAGE(Ações!$S3735,Ações!$T3735)))</f>
        <v>-2.5399999999999999E-2</v>
      </c>
    </row>
    <row r="3736" spans="2:21" ht="15" customHeight="1" x14ac:dyDescent="0.2">
      <c r="B3736" s="63" t="str">
        <f>IFERROR('Dados Status Invest STOCKS'!A3723,"-")</f>
        <v>PRPB.WS</v>
      </c>
      <c r="C3736" s="45">
        <f>IFERROR((Ações!$D3736-Ações!$K3736)/Ações!$D3736,0)</f>
        <v>0</v>
      </c>
      <c r="D3736" s="46">
        <f>(Ações!$O3736)/0.06</f>
        <v>0</v>
      </c>
      <c r="E3736" s="47">
        <f>IFERROR((Ações!$F3736-Ações!$K3736)/Ações!$F3736,0)</f>
        <v>0</v>
      </c>
      <c r="F3736" s="46">
        <f>IF(OR(Ações!$N3736&lt;0,Ações!$M3736&lt;0),"",(22.5*Ações!$M3736*Ações!$N3736)^0.5)</f>
        <v>0</v>
      </c>
      <c r="G3736" s="47">
        <f>IFERROR((Ações!$H3736-Ações!$K3736)/Ações!$H3736,0)</f>
        <v>0</v>
      </c>
      <c r="H3736" s="48">
        <f>IFERROR(Ações!$I3736/(Ações!$P3736-Table_1[[#This Row],[CAGR LUCRO 5A]]),0)</f>
        <v>0</v>
      </c>
      <c r="I3736" s="48">
        <f>IF(Ações!$S3736&lt;0,"",Ações!$O3736*(1+Ações!$S3736))</f>
        <v>0</v>
      </c>
      <c r="J3736" s="49">
        <f>IFERROR(IF(Ações!$B3736="","",(VLOOKUP(Table_1[[#This Row],[AÇÕES]],'Dados Status Invest STOCKS'!A3722:AD4337,4)/Table_1[[#This Row],[LPA]]))/100,0)</f>
        <v>0</v>
      </c>
      <c r="K3736" s="64">
        <f>IFERROR(IF(Ações!$B3736="","",VLOOKUP(Table_1[[#This Row],[AÇÕES]],'Dados Status Invest STOCKS'!A3722:AD4337,2)),0)</f>
        <v>1</v>
      </c>
      <c r="L3736" s="65">
        <f>IFERROR(IF(Ações!$B3736="","",VLOOKUP(Table_1[[#This Row],[AÇÕES]],'Dados Status Invest STOCKS'!A3722:AD4337,3)/100),0)</f>
        <v>0</v>
      </c>
      <c r="M3736" s="66">
        <f>IFERROR(IF(Ações!$B3736="","",VLOOKUP(Table_1[[#This Row],[AÇÕES]],'Dados Status Invest STOCKS'!A3722:AD4337,28)),0)</f>
        <v>0</v>
      </c>
      <c r="N3736" s="66">
        <f>IFERROR(IF(Ações!$B3736="","",VLOOKUP(Table_1[[#This Row],[AÇÕES]],'Dados Status Invest STOCKS'!A3722:AD4337,27)),0)</f>
        <v>0.05</v>
      </c>
      <c r="O3736" s="66">
        <f>IFERROR(IF(Ações!$L3736="","",Ações!$K3736*Ações!$L3736),0)</f>
        <v>0</v>
      </c>
      <c r="P3736" s="67">
        <f t="shared" si="58"/>
        <v>0.06</v>
      </c>
      <c r="Q3736" s="67">
        <f>IFERROR(Ações!$O3736/Ações!$M3736,0)</f>
        <v>0</v>
      </c>
      <c r="R3736" s="67">
        <f>IFERROR(IF(Ações!$B3736="","",VLOOKUP(Table_1[[#This Row],[AÇÕES]],'Dados Status Invest STOCKS'!A3722:AD4337,18)/100),0)</f>
        <v>-2.5399999999999999E-2</v>
      </c>
      <c r="S3736" s="65">
        <f>IFERROR(IF(Ações!$B3736="","",VLOOKUP(Table_1[[#This Row],[AÇÕES]],'Dados Status Invest STOCKS'!A3722:AD4337,25)/100),0)</f>
        <v>0</v>
      </c>
      <c r="T3736" s="67">
        <f>(1-Ações!$Q3736)*Ações!$R3736</f>
        <v>-2.5399999999999999E-2</v>
      </c>
      <c r="U3736" s="68">
        <f>IF(Ações!$S3736=0,Ações!$T3736,IF(Ações!$T3736=0,Ações!$S3736,AVERAGE(Ações!$S3736,Ações!$T3736)))</f>
        <v>-2.5399999999999999E-2</v>
      </c>
    </row>
    <row r="3737" spans="2:21" ht="15" customHeight="1" x14ac:dyDescent="0.2">
      <c r="B3737" s="63" t="str">
        <f>IFERROR('Dados Status Invest STOCKS'!A3724,"-")</f>
        <v>PRPH</v>
      </c>
      <c r="C3737" s="45">
        <f>IFERROR((Ações!$D3737-Ações!$K3737)/Ações!$D3737,0)</f>
        <v>-0.35135135135135109</v>
      </c>
      <c r="D3737" s="46">
        <f>(Ações!$O3737)/0.06</f>
        <v>4.995000000000001</v>
      </c>
      <c r="E3737" s="47">
        <f>IFERROR((Ações!$F3737-Ações!$K3737)/Ações!$F3737,0)</f>
        <v>0</v>
      </c>
      <c r="F3737" s="46" t="str">
        <f>IF(OR(Ações!$N3737&lt;0,Ações!$M3737&lt;0),"",(22.5*Ações!$M3737*Ações!$N3737)^0.5)</f>
        <v/>
      </c>
      <c r="G3737" s="47">
        <f>IFERROR((Ações!$H3737-Ações!$K3737)/Ações!$H3737,0)</f>
        <v>-0.35135135135135109</v>
      </c>
      <c r="H3737" s="48">
        <f>IFERROR(Ações!$I3737/(Ações!$P3737-Table_1[[#This Row],[CAGR LUCRO 5A]]),0)</f>
        <v>4.995000000000001</v>
      </c>
      <c r="I3737" s="48">
        <f>IF(Ações!$S3737&lt;0,"",Ações!$O3737*(1+Ações!$S3737))</f>
        <v>0.29970000000000002</v>
      </c>
      <c r="J3737" s="49">
        <f>IFERROR(IF(Ações!$B3737="","",(VLOOKUP(Table_1[[#This Row],[AÇÕES]],'Dados Status Invest STOCKS'!A3723:AD4338,4)/Table_1[[#This Row],[LPA]]))/100,0)</f>
        <v>0.58176470588235285</v>
      </c>
      <c r="K3737" s="64">
        <f>IFERROR(IF(Ações!$B3737="","",VLOOKUP(Table_1[[#This Row],[AÇÕES]],'Dados Status Invest STOCKS'!A3723:AD4338,2)),0)</f>
        <v>6.75</v>
      </c>
      <c r="L3737" s="65">
        <f>IFERROR(IF(Ações!$B3737="","",VLOOKUP(Table_1[[#This Row],[AÇÕES]],'Dados Status Invest STOCKS'!A3723:AD4338,3)/100),0)</f>
        <v>4.4400000000000002E-2</v>
      </c>
      <c r="M3737" s="66">
        <f>IFERROR(IF(Ações!$B3737="","",VLOOKUP(Table_1[[#This Row],[AÇÕES]],'Dados Status Invest STOCKS'!A3723:AD4338,28)),0)</f>
        <v>-0.34</v>
      </c>
      <c r="N3737" s="66">
        <f>IFERROR(IF(Ações!$B3737="","",VLOOKUP(Table_1[[#This Row],[AÇÕES]],'Dados Status Invest STOCKS'!A3723:AD4338,27)),0)</f>
        <v>3.11</v>
      </c>
      <c r="O3737" s="66">
        <f>IFERROR(IF(Ações!$L3737="","",Ações!$K3737*Ações!$L3737),0)</f>
        <v>0.29970000000000002</v>
      </c>
      <c r="P3737" s="67">
        <f t="shared" si="58"/>
        <v>0.06</v>
      </c>
      <c r="Q3737" s="67">
        <f>IFERROR(Ações!$O3737/Ações!$M3737,0)</f>
        <v>-0.88147058823529412</v>
      </c>
      <c r="R3737" s="67">
        <f>IFERROR(IF(Ações!$B3737="","",VLOOKUP(Table_1[[#This Row],[AÇÕES]],'Dados Status Invest STOCKS'!A3723:AD4338,18)/100),0)</f>
        <v>-0.10970000000000001</v>
      </c>
      <c r="S3737" s="65">
        <f>IFERROR(IF(Ações!$B3737="","",VLOOKUP(Table_1[[#This Row],[AÇÕES]],'Dados Status Invest STOCKS'!A3723:AD4338,25)/100),0)</f>
        <v>0</v>
      </c>
      <c r="T3737" s="67">
        <f>(1-Ações!$Q3737)*Ações!$R3737</f>
        <v>-0.20639732352941176</v>
      </c>
      <c r="U3737" s="68">
        <f>IF(Ações!$S3737=0,Ações!$T3737,IF(Ações!$T3737=0,Ações!$S3737,AVERAGE(Ações!$S3737,Ações!$T3737)))</f>
        <v>-0.20639732352941176</v>
      </c>
    </row>
    <row r="3738" spans="2:21" ht="15" customHeight="1" x14ac:dyDescent="0.2">
      <c r="B3738" s="63" t="str">
        <f>IFERROR('Dados Status Invest STOCKS'!A3725,"-")</f>
        <v>PRPL</v>
      </c>
      <c r="C3738" s="45">
        <f>IFERROR((Ações!$D3738-Ações!$K3738)/Ações!$D3738,0)</f>
        <v>0</v>
      </c>
      <c r="D3738" s="46">
        <f>(Ações!$O3738)/0.06</f>
        <v>0</v>
      </c>
      <c r="E3738" s="47">
        <f>IFERROR((Ações!$F3738-Ações!$K3738)/Ações!$F3738,0)</f>
        <v>0</v>
      </c>
      <c r="F3738" s="46" t="str">
        <f>IF(OR(Ações!$N3738&lt;0,Ações!$M3738&lt;0),"",(22.5*Ações!$M3738*Ações!$N3738)^0.5)</f>
        <v/>
      </c>
      <c r="G3738" s="47">
        <f>IFERROR((Ações!$H3738-Ações!$K3738)/Ações!$H3738,0)</f>
        <v>0</v>
      </c>
      <c r="H3738" s="48">
        <f>IFERROR(Ações!$I3738/(Ações!$P3738-Table_1[[#This Row],[CAGR LUCRO 5A]]),0)</f>
        <v>0</v>
      </c>
      <c r="I3738" s="48">
        <f>IF(Ações!$S3738&lt;0,"",Ações!$O3738*(1+Ações!$S3738))</f>
        <v>0</v>
      </c>
      <c r="J3738" s="49">
        <f>IFERROR(IF(Ações!$B3738="","",(VLOOKUP(Table_1[[#This Row],[AÇÕES]],'Dados Status Invest STOCKS'!A3724:AD4339,4)/Table_1[[#This Row],[LPA]]))/100,0)</f>
        <v>0.17680555555555558</v>
      </c>
      <c r="K3738" s="64">
        <f>IFERROR(IF(Ações!$B3738="","",VLOOKUP(Table_1[[#This Row],[AÇÕES]],'Dados Status Invest STOCKS'!A3724:AD4339,2)),0)</f>
        <v>9.1199999999999992</v>
      </c>
      <c r="L3738" s="65">
        <f>IFERROR(IF(Ações!$B3738="","",VLOOKUP(Table_1[[#This Row],[AÇÕES]],'Dados Status Invest STOCKS'!A3724:AD4339,3)/100),0)</f>
        <v>0</v>
      </c>
      <c r="M3738" s="66">
        <f>IFERROR(IF(Ações!$B3738="","",VLOOKUP(Table_1[[#This Row],[AÇÕES]],'Dados Status Invest STOCKS'!A3724:AD4339,28)),0)</f>
        <v>-0.72</v>
      </c>
      <c r="N3738" s="66">
        <f>IFERROR(IF(Ações!$B3738="","",VLOOKUP(Table_1[[#This Row],[AÇÕES]],'Dados Status Invest STOCKS'!A3724:AD4339,27)),0)</f>
        <v>2.4700000000000002</v>
      </c>
      <c r="O3738" s="66">
        <f>IFERROR(IF(Ações!$L3738="","",Ações!$K3738*Ações!$L3738),0)</f>
        <v>0</v>
      </c>
      <c r="P3738" s="67">
        <f t="shared" si="58"/>
        <v>0.06</v>
      </c>
      <c r="Q3738" s="67">
        <f>IFERROR(Ações!$O3738/Ações!$M3738,0)</f>
        <v>0</v>
      </c>
      <c r="R3738" s="67">
        <f>IFERROR(IF(Ações!$B3738="","",VLOOKUP(Table_1[[#This Row],[AÇÕES]],'Dados Status Invest STOCKS'!A3724:AD4339,18)/100),0)</f>
        <v>-0.2918</v>
      </c>
      <c r="S3738" s="65">
        <f>IFERROR(IF(Ações!$B3738="","",VLOOKUP(Table_1[[#This Row],[AÇÕES]],'Dados Status Invest STOCKS'!A3724:AD4339,25)/100),0)</f>
        <v>0</v>
      </c>
      <c r="T3738" s="67">
        <f>(1-Ações!$Q3738)*Ações!$R3738</f>
        <v>-0.2918</v>
      </c>
      <c r="U3738" s="68">
        <f>IF(Ações!$S3738=0,Ações!$T3738,IF(Ações!$T3738=0,Ações!$S3738,AVERAGE(Ações!$S3738,Ações!$T3738)))</f>
        <v>-0.2918</v>
      </c>
    </row>
    <row r="3739" spans="2:21" ht="15" customHeight="1" x14ac:dyDescent="0.2">
      <c r="B3739" s="63" t="str">
        <f>IFERROR('Dados Status Invest STOCKS'!A3726,"-")</f>
        <v>PRPO</v>
      </c>
      <c r="C3739" s="45">
        <f>IFERROR((Ações!$D3739-Ações!$K3739)/Ações!$D3739,0)</f>
        <v>0</v>
      </c>
      <c r="D3739" s="46">
        <f>(Ações!$O3739)/0.06</f>
        <v>0</v>
      </c>
      <c r="E3739" s="47">
        <f>IFERROR((Ações!$F3739-Ações!$K3739)/Ações!$F3739,0)</f>
        <v>0</v>
      </c>
      <c r="F3739" s="46" t="str">
        <f>IF(OR(Ações!$N3739&lt;0,Ações!$M3739&lt;0),"",(22.5*Ações!$M3739*Ações!$N3739)^0.5)</f>
        <v/>
      </c>
      <c r="G3739" s="47">
        <f>IFERROR((Ações!$H3739-Ações!$K3739)/Ações!$H3739,0)</f>
        <v>0</v>
      </c>
      <c r="H3739" s="48">
        <f>IFERROR(Ações!$I3739/(Ações!$P3739-Table_1[[#This Row],[CAGR LUCRO 5A]]),0)</f>
        <v>0</v>
      </c>
      <c r="I3739" s="48">
        <f>IF(Ações!$S3739&lt;0,"",Ações!$O3739*(1+Ações!$S3739))</f>
        <v>0</v>
      </c>
      <c r="J3739" s="49">
        <f>IFERROR(IF(Ações!$B3739="","",(VLOOKUP(Table_1[[#This Row],[AÇÕES]],'Dados Status Invest STOCKS'!A3725:AD4340,4)/Table_1[[#This Row],[LPA]]))/100,0)</f>
        <v>9.9444444444444446E-2</v>
      </c>
      <c r="K3739" s="64">
        <f>IFERROR(IF(Ações!$B3739="","",VLOOKUP(Table_1[[#This Row],[AÇÕES]],'Dados Status Invest STOCKS'!A3725:AD4340,2)),0)</f>
        <v>1.3</v>
      </c>
      <c r="L3739" s="65">
        <f>IFERROR(IF(Ações!$B3739="","",VLOOKUP(Table_1[[#This Row],[AÇÕES]],'Dados Status Invest STOCKS'!A3725:AD4340,3)/100),0)</f>
        <v>0</v>
      </c>
      <c r="M3739" s="66">
        <f>IFERROR(IF(Ações!$B3739="","",VLOOKUP(Table_1[[#This Row],[AÇÕES]],'Dados Status Invest STOCKS'!A3725:AD4340,28)),0)</f>
        <v>-0.36</v>
      </c>
      <c r="N3739" s="66">
        <f>IFERROR(IF(Ações!$B3739="","",VLOOKUP(Table_1[[#This Row],[AÇÕES]],'Dados Status Invest STOCKS'!A3725:AD4340,27)),0)</f>
        <v>1.1399999999999999</v>
      </c>
      <c r="O3739" s="66">
        <f>IFERROR(IF(Ações!$L3739="","",Ações!$K3739*Ações!$L3739),0)</f>
        <v>0</v>
      </c>
      <c r="P3739" s="67">
        <f t="shared" si="58"/>
        <v>0.06</v>
      </c>
      <c r="Q3739" s="67">
        <f>IFERROR(Ações!$O3739/Ações!$M3739,0)</f>
        <v>0</v>
      </c>
      <c r="R3739" s="67">
        <f>IFERROR(IF(Ações!$B3739="","",VLOOKUP(Table_1[[#This Row],[AÇÕES]],'Dados Status Invest STOCKS'!A3725:AD4340,18)/100),0)</f>
        <v>-0.31659999999999999</v>
      </c>
      <c r="S3739" s="65">
        <f>IFERROR(IF(Ações!$B3739="","",VLOOKUP(Table_1[[#This Row],[AÇÕES]],'Dados Status Invest STOCKS'!A3725:AD4340,25)/100),0)</f>
        <v>0</v>
      </c>
      <c r="T3739" s="67">
        <f>(1-Ações!$Q3739)*Ações!$R3739</f>
        <v>-0.31659999999999999</v>
      </c>
      <c r="U3739" s="68">
        <f>IF(Ações!$S3739=0,Ações!$T3739,IF(Ações!$T3739=0,Ações!$S3739,AVERAGE(Ações!$S3739,Ações!$T3739)))</f>
        <v>-0.31659999999999999</v>
      </c>
    </row>
    <row r="3740" spans="2:21" ht="15" customHeight="1" x14ac:dyDescent="0.2">
      <c r="B3740" s="63" t="str">
        <f>IFERROR('Dados Status Invest STOCKS'!A3727,"-")</f>
        <v>PRQR</v>
      </c>
      <c r="C3740" s="45">
        <f>IFERROR((Ações!$D3740-Ações!$K3740)/Ações!$D3740,0)</f>
        <v>0</v>
      </c>
      <c r="D3740" s="46">
        <f>(Ações!$O3740)/0.06</f>
        <v>0</v>
      </c>
      <c r="E3740" s="47">
        <f>IFERROR((Ações!$F3740-Ações!$K3740)/Ações!$F3740,0)</f>
        <v>0</v>
      </c>
      <c r="F3740" s="46" t="str">
        <f>IF(OR(Ações!$N3740&lt;0,Ações!$M3740&lt;0),"",(22.5*Ações!$M3740*Ações!$N3740)^0.5)</f>
        <v/>
      </c>
      <c r="G3740" s="47">
        <f>IFERROR((Ações!$H3740-Ações!$K3740)/Ações!$H3740,0)</f>
        <v>0</v>
      </c>
      <c r="H3740" s="48">
        <f>IFERROR(Ações!$I3740/(Ações!$P3740-Table_1[[#This Row],[CAGR LUCRO 5A]]),0)</f>
        <v>0</v>
      </c>
      <c r="I3740" s="48">
        <f>IF(Ações!$S3740&lt;0,"",Ações!$O3740*(1+Ações!$S3740))</f>
        <v>0</v>
      </c>
      <c r="J3740" s="49">
        <f>IFERROR(IF(Ações!$B3740="","",(VLOOKUP(Table_1[[#This Row],[AÇÕES]],'Dados Status Invest STOCKS'!A3726:AD4341,4)/Table_1[[#This Row],[LPA]]))/100,0)</f>
        <v>8.2750000000000004E-2</v>
      </c>
      <c r="K3740" s="64">
        <f>IFERROR(IF(Ações!$B3740="","",VLOOKUP(Table_1[[#This Row],[AÇÕES]],'Dados Status Invest STOCKS'!A3726:AD4341,2)),0)</f>
        <v>5.27</v>
      </c>
      <c r="L3740" s="65">
        <f>IFERROR(IF(Ações!$B3740="","",VLOOKUP(Table_1[[#This Row],[AÇÕES]],'Dados Status Invest STOCKS'!A3726:AD4341,3)/100),0)</f>
        <v>0</v>
      </c>
      <c r="M3740" s="66">
        <f>IFERROR(IF(Ações!$B3740="","",VLOOKUP(Table_1[[#This Row],[AÇÕES]],'Dados Status Invest STOCKS'!A3726:AD4341,28)),0)</f>
        <v>-0.8</v>
      </c>
      <c r="N3740" s="66">
        <f>IFERROR(IF(Ações!$B3740="","",VLOOKUP(Table_1[[#This Row],[AÇÕES]],'Dados Status Invest STOCKS'!A3726:AD4341,27)),0)</f>
        <v>1.99</v>
      </c>
      <c r="O3740" s="66">
        <f>IFERROR(IF(Ações!$L3740="","",Ações!$K3740*Ações!$L3740),0)</f>
        <v>0</v>
      </c>
      <c r="P3740" s="67">
        <f t="shared" si="58"/>
        <v>0.06</v>
      </c>
      <c r="Q3740" s="67">
        <f>IFERROR(Ações!$O3740/Ações!$M3740,0)</f>
        <v>0</v>
      </c>
      <c r="R3740" s="67">
        <f>IFERROR(IF(Ações!$B3740="","",VLOOKUP(Table_1[[#This Row],[AÇÕES]],'Dados Status Invest STOCKS'!A3726:AD4341,18)/100),0)</f>
        <v>-0.39979999999999999</v>
      </c>
      <c r="S3740" s="65">
        <f>IFERROR(IF(Ações!$B3740="","",VLOOKUP(Table_1[[#This Row],[AÇÕES]],'Dados Status Invest STOCKS'!A3726:AD4341,25)/100),0)</f>
        <v>0</v>
      </c>
      <c r="T3740" s="67">
        <f>(1-Ações!$Q3740)*Ações!$R3740</f>
        <v>-0.39979999999999999</v>
      </c>
      <c r="U3740" s="68">
        <f>IF(Ações!$S3740=0,Ações!$T3740,IF(Ações!$T3740=0,Ações!$S3740,AVERAGE(Ações!$S3740,Ações!$T3740)))</f>
        <v>-0.39979999999999999</v>
      </c>
    </row>
    <row r="3741" spans="2:21" ht="15" customHeight="1" x14ac:dyDescent="0.2">
      <c r="B3741" s="63" t="str">
        <f>IFERROR('Dados Status Invest STOCKS'!A3728,"-")</f>
        <v>PRS</v>
      </c>
      <c r="C3741" s="45">
        <f>IFERROR((Ações!$D3741-Ações!$K3741)/Ações!$D3741,0)</f>
        <v>0</v>
      </c>
      <c r="D3741" s="46">
        <f>(Ações!$O3741)/0.06</f>
        <v>0</v>
      </c>
      <c r="E3741" s="47">
        <f>IFERROR((Ações!$F3741-Ações!$K3741)/Ações!$F3741,0)</f>
        <v>0.90090791505080425</v>
      </c>
      <c r="F3741" s="46">
        <f>IF(OR(Ações!$N3741&lt;0,Ações!$M3741&lt;0),"",(22.5*Ações!$M3741*Ações!$N3741)^0.5)</f>
        <v>267.32710300304382</v>
      </c>
      <c r="G3741" s="47">
        <f>IFERROR((Ações!$H3741-Ações!$K3741)/Ações!$H3741,0)</f>
        <v>0</v>
      </c>
      <c r="H3741" s="48">
        <f>IFERROR(Ações!$I3741/(Ações!$P3741-Table_1[[#This Row],[CAGR LUCRO 5A]]),0)</f>
        <v>0</v>
      </c>
      <c r="I3741" s="48">
        <f>IF(Ações!$S3741&lt;0,"",Ações!$O3741*(1+Ações!$S3741))</f>
        <v>0</v>
      </c>
      <c r="J3741" s="49">
        <f>IFERROR(IF(Ações!$B3741="","",(VLOOKUP(Table_1[[#This Row],[AÇÕES]],'Dados Status Invest STOCKS'!A3727:AD4342,4)/Table_1[[#This Row],[LPA]]))/100,0)</f>
        <v>7.0618556701030938E-4</v>
      </c>
      <c r="K3741" s="64">
        <f>IFERROR(IF(Ações!$B3741="","",VLOOKUP(Table_1[[#This Row],[AÇÕES]],'Dados Status Invest STOCKS'!A3727:AD4342,2)),0)</f>
        <v>26.49</v>
      </c>
      <c r="L3741" s="65">
        <f>IFERROR(IF(Ações!$B3741="","",VLOOKUP(Table_1[[#This Row],[AÇÕES]],'Dados Status Invest STOCKS'!A3727:AD4342,3)/100),0)</f>
        <v>0</v>
      </c>
      <c r="M3741" s="66">
        <f>IFERROR(IF(Ações!$B3741="","",VLOOKUP(Table_1[[#This Row],[AÇÕES]],'Dados Status Invest STOCKS'!A3727:AD4342,28)),0)</f>
        <v>19.399999999999999</v>
      </c>
      <c r="N3741" s="66">
        <f>IFERROR(IF(Ações!$B3741="","",VLOOKUP(Table_1[[#This Row],[AÇÕES]],'Dados Status Invest STOCKS'!A3727:AD4342,27)),0)</f>
        <v>163.72</v>
      </c>
      <c r="O3741" s="66">
        <f>IFERROR(IF(Ações!$L3741="","",Ações!$K3741*Ações!$L3741),0)</f>
        <v>0</v>
      </c>
      <c r="P3741" s="67">
        <f t="shared" si="58"/>
        <v>0.06</v>
      </c>
      <c r="Q3741" s="67">
        <f>IFERROR(Ações!$O3741/Ações!$M3741,0)</f>
        <v>0</v>
      </c>
      <c r="R3741" s="67">
        <f>IFERROR(IF(Ações!$B3741="","",VLOOKUP(Table_1[[#This Row],[AÇÕES]],'Dados Status Invest STOCKS'!A3727:AD4342,18)/100),0)</f>
        <v>0.11849999999999999</v>
      </c>
      <c r="S3741" s="65">
        <f>IFERROR(IF(Ações!$B3741="","",VLOOKUP(Table_1[[#This Row],[AÇÕES]],'Dados Status Invest STOCKS'!A3727:AD4342,25)/100),0)</f>
        <v>0</v>
      </c>
      <c r="T3741" s="67">
        <f>(1-Ações!$Q3741)*Ações!$R3741</f>
        <v>0.11849999999999999</v>
      </c>
      <c r="U3741" s="68">
        <f>IF(Ações!$S3741=0,Ações!$T3741,IF(Ações!$T3741=0,Ações!$S3741,AVERAGE(Ações!$S3741,Ações!$T3741)))</f>
        <v>0.11849999999999999</v>
      </c>
    </row>
    <row r="3742" spans="2:21" ht="15" customHeight="1" x14ac:dyDescent="0.2">
      <c r="B3742" s="63" t="str">
        <f>IFERROR('Dados Status Invest STOCKS'!A3729,"-")</f>
        <v>PRSP</v>
      </c>
      <c r="C3742" s="45">
        <f>IFERROR((Ações!$D3742-Ações!$K3742)/Ações!$D3742,0)</f>
        <v>-24</v>
      </c>
      <c r="D3742" s="46">
        <f>(Ações!$O3742)/0.06</f>
        <v>1.1736</v>
      </c>
      <c r="E3742" s="47">
        <f>IFERROR((Ações!$F3742-Ações!$K3742)/Ações!$F3742,0)</f>
        <v>0</v>
      </c>
      <c r="F3742" s="46" t="str">
        <f>IF(OR(Ações!$N3742&lt;0,Ações!$M3742&lt;0),"",(22.5*Ações!$M3742*Ações!$N3742)^0.5)</f>
        <v/>
      </c>
      <c r="G3742" s="47">
        <f>IFERROR((Ações!$H3742-Ações!$K3742)/Ações!$H3742,0)</f>
        <v>-24</v>
      </c>
      <c r="H3742" s="48">
        <f>IFERROR(Ações!$I3742/(Ações!$P3742-Table_1[[#This Row],[CAGR LUCRO 5A]]),0)</f>
        <v>1.1736</v>
      </c>
      <c r="I3742" s="48">
        <f>IF(Ações!$S3742&lt;0,"",Ações!$O3742*(1+Ações!$S3742))</f>
        <v>7.0415999999999992E-2</v>
      </c>
      <c r="J3742" s="49">
        <f>IFERROR(IF(Ações!$B3742="","",(VLOOKUP(Table_1[[#This Row],[AÇÕES]],'Dados Status Invest STOCKS'!A3728:AD4343,4)/Table_1[[#This Row],[LPA]]))/100,0)</f>
        <v>1.3744588744588743E-2</v>
      </c>
      <c r="K3742" s="64">
        <f>IFERROR(IF(Ações!$B3742="","",VLOOKUP(Table_1[[#This Row],[AÇÕES]],'Dados Status Invest STOCKS'!A3728:AD4343,2)),0)</f>
        <v>29.34</v>
      </c>
      <c r="L3742" s="65">
        <f>IFERROR(IF(Ações!$B3742="","",VLOOKUP(Table_1[[#This Row],[AÇÕES]],'Dados Status Invest STOCKS'!A3728:AD4343,3)/100),0)</f>
        <v>2.3999999999999998E-3</v>
      </c>
      <c r="M3742" s="66">
        <f>IFERROR(IF(Ações!$B3742="","",VLOOKUP(Table_1[[#This Row],[AÇÕES]],'Dados Status Invest STOCKS'!A3728:AD4343,28)),0)</f>
        <v>-4.62</v>
      </c>
      <c r="N3742" s="66">
        <f>IFERROR(IF(Ações!$B3742="","",VLOOKUP(Table_1[[#This Row],[AÇÕES]],'Dados Status Invest STOCKS'!A3728:AD4343,27)),0)</f>
        <v>8.73</v>
      </c>
      <c r="O3742" s="66">
        <f>IFERROR(IF(Ações!$L3742="","",Ações!$K3742*Ações!$L3742),0)</f>
        <v>7.0415999999999992E-2</v>
      </c>
      <c r="P3742" s="67">
        <f t="shared" si="58"/>
        <v>0.06</v>
      </c>
      <c r="Q3742" s="67">
        <f>IFERROR(Ações!$O3742/Ações!$M3742,0)</f>
        <v>-1.524155844155844E-2</v>
      </c>
      <c r="R3742" s="67">
        <f>IFERROR(IF(Ações!$B3742="","",VLOOKUP(Table_1[[#This Row],[AÇÕES]],'Dados Status Invest STOCKS'!A3728:AD4343,18)/100),0)</f>
        <v>-0.52910000000000001</v>
      </c>
      <c r="S3742" s="65">
        <f>IFERROR(IF(Ações!$B3742="","",VLOOKUP(Table_1[[#This Row],[AÇÕES]],'Dados Status Invest STOCKS'!A3728:AD4343,25)/100),0)</f>
        <v>0</v>
      </c>
      <c r="T3742" s="67">
        <f>(1-Ações!$Q3742)*Ações!$R3742</f>
        <v>-0.53716430857142861</v>
      </c>
      <c r="U3742" s="68">
        <f>IF(Ações!$S3742=0,Ações!$T3742,IF(Ações!$T3742=0,Ações!$S3742,AVERAGE(Ações!$S3742,Ações!$T3742)))</f>
        <v>-0.53716430857142861</v>
      </c>
    </row>
    <row r="3743" spans="2:21" ht="15" customHeight="1" x14ac:dyDescent="0.2">
      <c r="B3743" s="63" t="str">
        <f>IFERROR('Dados Status Invest STOCKS'!A3730,"-")</f>
        <v>PRT</v>
      </c>
      <c r="C3743" s="45">
        <f>IFERROR((Ações!$D3743-Ações!$K3743)/Ações!$D3743,0)</f>
        <v>0.23761118170266848</v>
      </c>
      <c r="D3743" s="46">
        <f>(Ações!$O3743)/0.06</f>
        <v>10.112950000000001</v>
      </c>
      <c r="E3743" s="47">
        <f>IFERROR((Ações!$F3743-Ações!$K3743)/Ações!$F3743,0)</f>
        <v>0.10195561668751767</v>
      </c>
      <c r="F3743" s="46">
        <f>IF(OR(Ações!$N3743&lt;0,Ações!$M3743&lt;0),"",(22.5*Ações!$M3743*Ações!$N3743)^0.5)</f>
        <v>8.5853217761479375</v>
      </c>
      <c r="G3743" s="47">
        <f>IFERROR((Ações!$H3743-Ações!$K3743)/Ações!$H3743,0)</f>
        <v>0.23761118170266848</v>
      </c>
      <c r="H3743" s="48">
        <f>IFERROR(Ações!$I3743/(Ações!$P3743-Table_1[[#This Row],[CAGR LUCRO 5A]]),0)</f>
        <v>10.112950000000001</v>
      </c>
      <c r="I3743" s="48">
        <f>IF(Ações!$S3743&lt;0,"",Ações!$O3743*(1+Ações!$S3743))</f>
        <v>0.60677700000000001</v>
      </c>
      <c r="J3743" s="49">
        <f>IFERROR(IF(Ações!$B3743="","",(VLOOKUP(Table_1[[#This Row],[AÇÕES]],'Dados Status Invest STOCKS'!A3729:AD4344,4)/Table_1[[#This Row],[LPA]]))/100,0)</f>
        <v>0.35</v>
      </c>
      <c r="K3743" s="64">
        <f>IFERROR(IF(Ações!$B3743="","",VLOOKUP(Table_1[[#This Row],[AÇÕES]],'Dados Status Invest STOCKS'!A3729:AD4344,2)),0)</f>
        <v>7.71</v>
      </c>
      <c r="L3743" s="65">
        <f>IFERROR(IF(Ações!$B3743="","",VLOOKUP(Table_1[[#This Row],[AÇÕES]],'Dados Status Invest STOCKS'!A3729:AD4344,3)/100),0)</f>
        <v>7.8700000000000006E-2</v>
      </c>
      <c r="M3743" s="66">
        <f>IFERROR(IF(Ações!$B3743="","",VLOOKUP(Table_1[[#This Row],[AÇÕES]],'Dados Status Invest STOCKS'!A3729:AD4344,28)),0)</f>
        <v>0.47</v>
      </c>
      <c r="N3743" s="66">
        <f>IFERROR(IF(Ações!$B3743="","",VLOOKUP(Table_1[[#This Row],[AÇÕES]],'Dados Status Invest STOCKS'!A3729:AD4344,27)),0)</f>
        <v>6.97</v>
      </c>
      <c r="O3743" s="66">
        <f>IFERROR(IF(Ações!$L3743="","",Ações!$K3743*Ações!$L3743),0)</f>
        <v>0.60677700000000001</v>
      </c>
      <c r="P3743" s="67">
        <f t="shared" si="58"/>
        <v>0.06</v>
      </c>
      <c r="Q3743" s="67">
        <f>IFERROR(Ações!$O3743/Ações!$M3743,0)</f>
        <v>1.2910148936170214</v>
      </c>
      <c r="R3743" s="67">
        <f>IFERROR(IF(Ações!$B3743="","",VLOOKUP(Table_1[[#This Row],[AÇÕES]],'Dados Status Invest STOCKS'!A3729:AD4344,18)/100),0)</f>
        <v>6.7199999999999996E-2</v>
      </c>
      <c r="S3743" s="65">
        <f>IFERROR(IF(Ações!$B3743="","",VLOOKUP(Table_1[[#This Row],[AÇÕES]],'Dados Status Invest STOCKS'!A3729:AD4344,25)/100),0)</f>
        <v>0</v>
      </c>
      <c r="T3743" s="67">
        <f>(1-Ações!$Q3743)*Ações!$R3743</f>
        <v>-1.9556200851063837E-2</v>
      </c>
      <c r="U3743" s="68">
        <f>IF(Ações!$S3743=0,Ações!$T3743,IF(Ações!$T3743=0,Ações!$S3743,AVERAGE(Ações!$S3743,Ações!$T3743)))</f>
        <v>-1.9556200851063837E-2</v>
      </c>
    </row>
    <row r="3744" spans="2:21" ht="15" customHeight="1" x14ac:dyDescent="0.2">
      <c r="B3744" s="63" t="str">
        <f>IFERROR('Dados Status Invest STOCKS'!A3731,"-")</f>
        <v>PRTA</v>
      </c>
      <c r="C3744" s="45">
        <f>IFERROR((Ações!$D3744-Ações!$K3744)/Ações!$D3744,0)</f>
        <v>0</v>
      </c>
      <c r="D3744" s="46">
        <f>(Ações!$O3744)/0.06</f>
        <v>0</v>
      </c>
      <c r="E3744" s="47">
        <f>IFERROR((Ações!$F3744-Ações!$K3744)/Ações!$F3744,0)</f>
        <v>-0.88782881035097561</v>
      </c>
      <c r="F3744" s="46">
        <f>IF(OR(Ações!$N3744&lt;0,Ações!$M3744&lt;0),"",(22.5*Ações!$M3744*Ações!$N3744)^0.5)</f>
        <v>18.788779896523348</v>
      </c>
      <c r="G3744" s="47">
        <f>IFERROR((Ações!$H3744-Ações!$K3744)/Ações!$H3744,0)</f>
        <v>0</v>
      </c>
      <c r="H3744" s="48">
        <f>IFERROR(Ações!$I3744/(Ações!$P3744-Table_1[[#This Row],[CAGR LUCRO 5A]]),0)</f>
        <v>0</v>
      </c>
      <c r="I3744" s="48">
        <f>IF(Ações!$S3744&lt;0,"",Ações!$O3744*(1+Ações!$S3744))</f>
        <v>0</v>
      </c>
      <c r="J3744" s="49">
        <f>IFERROR(IF(Ações!$B3744="","",(VLOOKUP(Table_1[[#This Row],[AÇÕES]],'Dados Status Invest STOCKS'!A3730:AD4345,4)/Table_1[[#This Row],[LPA]]))/100,0)</f>
        <v>0.15926174496644296</v>
      </c>
      <c r="K3744" s="64">
        <f>IFERROR(IF(Ações!$B3744="","",VLOOKUP(Table_1[[#This Row],[AÇÕES]],'Dados Status Invest STOCKS'!A3730:AD4345,2)),0)</f>
        <v>35.47</v>
      </c>
      <c r="L3744" s="65">
        <f>IFERROR(IF(Ações!$B3744="","",VLOOKUP(Table_1[[#This Row],[AÇÕES]],'Dados Status Invest STOCKS'!A3730:AD4345,3)/100),0)</f>
        <v>0</v>
      </c>
      <c r="M3744" s="66">
        <f>IFERROR(IF(Ações!$B3744="","",VLOOKUP(Table_1[[#This Row],[AÇÕES]],'Dados Status Invest STOCKS'!A3730:AD4345,28)),0)</f>
        <v>1.49</v>
      </c>
      <c r="N3744" s="66">
        <f>IFERROR(IF(Ações!$B3744="","",VLOOKUP(Table_1[[#This Row],[AÇÕES]],'Dados Status Invest STOCKS'!A3730:AD4345,27)),0)</f>
        <v>10.53</v>
      </c>
      <c r="O3744" s="66">
        <f>IFERROR(IF(Ações!$L3744="","",Ações!$K3744*Ações!$L3744),0)</f>
        <v>0</v>
      </c>
      <c r="P3744" s="67">
        <f t="shared" si="58"/>
        <v>0.06</v>
      </c>
      <c r="Q3744" s="67">
        <f>IFERROR(Ações!$O3744/Ações!$M3744,0)</f>
        <v>0</v>
      </c>
      <c r="R3744" s="67">
        <f>IFERROR(IF(Ações!$B3744="","",VLOOKUP(Table_1[[#This Row],[AÇÕES]],'Dados Status Invest STOCKS'!A3730:AD4345,18)/100),0)</f>
        <v>0.1416</v>
      </c>
      <c r="S3744" s="65">
        <f>IFERROR(IF(Ações!$B3744="","",VLOOKUP(Table_1[[#This Row],[AÇÕES]],'Dados Status Invest STOCKS'!A3730:AD4345,25)/100),0)</f>
        <v>0</v>
      </c>
      <c r="T3744" s="67">
        <f>(1-Ações!$Q3744)*Ações!$R3744</f>
        <v>0.1416</v>
      </c>
      <c r="U3744" s="68">
        <f>IF(Ações!$S3744=0,Ações!$T3744,IF(Ações!$T3744=0,Ações!$S3744,AVERAGE(Ações!$S3744,Ações!$T3744)))</f>
        <v>0.1416</v>
      </c>
    </row>
    <row r="3745" spans="2:21" ht="15" customHeight="1" x14ac:dyDescent="0.2">
      <c r="B3745" s="63" t="str">
        <f>IFERROR('Dados Status Invest STOCKS'!A3732,"-")</f>
        <v>PRTH</v>
      </c>
      <c r="C3745" s="45">
        <f>IFERROR((Ações!$D3745-Ações!$K3745)/Ações!$D3745,0)</f>
        <v>0</v>
      </c>
      <c r="D3745" s="46">
        <f>(Ações!$O3745)/0.06</f>
        <v>0</v>
      </c>
      <c r="E3745" s="47">
        <f>IFERROR((Ações!$F3745-Ações!$K3745)/Ações!$F3745,0)</f>
        <v>0</v>
      </c>
      <c r="F3745" s="46" t="str">
        <f>IF(OR(Ações!$N3745&lt;0,Ações!$M3745&lt;0),"",(22.5*Ações!$M3745*Ações!$N3745)^0.5)</f>
        <v/>
      </c>
      <c r="G3745" s="47">
        <f>IFERROR((Ações!$H3745-Ações!$K3745)/Ações!$H3745,0)</f>
        <v>0</v>
      </c>
      <c r="H3745" s="48">
        <f>IFERROR(Ações!$I3745/(Ações!$P3745-Table_1[[#This Row],[CAGR LUCRO 5A]]),0)</f>
        <v>0</v>
      </c>
      <c r="I3745" s="48">
        <f>IF(Ações!$S3745&lt;0,"",Ações!$O3745*(1+Ações!$S3745))</f>
        <v>0</v>
      </c>
      <c r="J3745" s="49">
        <f>IFERROR(IF(Ações!$B3745="","",(VLOOKUP(Table_1[[#This Row],[AÇÕES]],'Dados Status Invest STOCKS'!A3731:AD4346,4)/Table_1[[#This Row],[LPA]]))/100,0)</f>
        <v>1.885</v>
      </c>
      <c r="K3745" s="64">
        <f>IFERROR(IF(Ações!$B3745="","",VLOOKUP(Table_1[[#This Row],[AÇÕES]],'Dados Status Invest STOCKS'!A3731:AD4346,2)),0)</f>
        <v>6.07</v>
      </c>
      <c r="L3745" s="65">
        <f>IFERROR(IF(Ações!$B3745="","",VLOOKUP(Table_1[[#This Row],[AÇÕES]],'Dados Status Invest STOCKS'!A3731:AD4346,3)/100),0)</f>
        <v>0</v>
      </c>
      <c r="M3745" s="66">
        <f>IFERROR(IF(Ações!$B3745="","",VLOOKUP(Table_1[[#This Row],[AÇÕES]],'Dados Status Invest STOCKS'!A3731:AD4346,28)),0)</f>
        <v>-0.18</v>
      </c>
      <c r="N3745" s="66">
        <f>IFERROR(IF(Ações!$B3745="","",VLOOKUP(Table_1[[#This Row],[AÇÕES]],'Dados Status Invest STOCKS'!A3731:AD4346,27)),0)</f>
        <v>-0.96</v>
      </c>
      <c r="O3745" s="66">
        <f>IFERROR(IF(Ações!$L3745="","",Ações!$K3745*Ações!$L3745),0)</f>
        <v>0</v>
      </c>
      <c r="P3745" s="67">
        <f t="shared" si="58"/>
        <v>0.06</v>
      </c>
      <c r="Q3745" s="67">
        <f>IFERROR(Ações!$O3745/Ações!$M3745,0)</f>
        <v>0</v>
      </c>
      <c r="R3745" s="67">
        <f>IFERROR(IF(Ações!$B3745="","",VLOOKUP(Table_1[[#This Row],[AÇÕES]],'Dados Status Invest STOCKS'!A3731:AD4346,18)/100),0)</f>
        <v>-0.1867</v>
      </c>
      <c r="S3745" s="65">
        <f>IFERROR(IF(Ações!$B3745="","",VLOOKUP(Table_1[[#This Row],[AÇÕES]],'Dados Status Invest STOCKS'!A3731:AD4346,25)/100),0)</f>
        <v>0</v>
      </c>
      <c r="T3745" s="67">
        <f>(1-Ações!$Q3745)*Ações!$R3745</f>
        <v>-0.1867</v>
      </c>
      <c r="U3745" s="68">
        <f>IF(Ações!$S3745=0,Ações!$T3745,IF(Ações!$T3745=0,Ações!$S3745,AVERAGE(Ações!$S3745,Ações!$T3745)))</f>
        <v>-0.1867</v>
      </c>
    </row>
    <row r="3746" spans="2:21" ht="15" customHeight="1" x14ac:dyDescent="0.2">
      <c r="B3746" s="63" t="str">
        <f>IFERROR('Dados Status Invest STOCKS'!A3733,"-")</f>
        <v>PRTK</v>
      </c>
      <c r="C3746" s="45">
        <f>IFERROR((Ações!$D3746-Ações!$K3746)/Ações!$D3746,0)</f>
        <v>0</v>
      </c>
      <c r="D3746" s="46">
        <f>(Ações!$O3746)/0.06</f>
        <v>0</v>
      </c>
      <c r="E3746" s="47">
        <f>IFERROR((Ações!$F3746-Ações!$K3746)/Ações!$F3746,0)</f>
        <v>0</v>
      </c>
      <c r="F3746" s="46" t="str">
        <f>IF(OR(Ações!$N3746&lt;0,Ações!$M3746&lt;0),"",(22.5*Ações!$M3746*Ações!$N3746)^0.5)</f>
        <v/>
      </c>
      <c r="G3746" s="47">
        <f>IFERROR((Ações!$H3746-Ações!$K3746)/Ações!$H3746,0)</f>
        <v>0</v>
      </c>
      <c r="H3746" s="48">
        <f>IFERROR(Ações!$I3746/(Ações!$P3746-Table_1[[#This Row],[CAGR LUCRO 5A]]),0)</f>
        <v>0</v>
      </c>
      <c r="I3746" s="48">
        <f>IF(Ações!$S3746&lt;0,"",Ações!$O3746*(1+Ações!$S3746))</f>
        <v>0</v>
      </c>
      <c r="J3746" s="49">
        <f>IFERROR(IF(Ações!$B3746="","",(VLOOKUP(Table_1[[#This Row],[AÇÕES]],'Dados Status Invest STOCKS'!A3732:AD4347,4)/Table_1[[#This Row],[LPA]]))/100,0)</f>
        <v>3.7669902912621359E-2</v>
      </c>
      <c r="K3746" s="64">
        <f>IFERROR(IF(Ações!$B3746="","",VLOOKUP(Table_1[[#This Row],[AÇÕES]],'Dados Status Invest STOCKS'!A3732:AD4347,2)),0)</f>
        <v>4.01</v>
      </c>
      <c r="L3746" s="65">
        <f>IFERROR(IF(Ações!$B3746="","",VLOOKUP(Table_1[[#This Row],[AÇÕES]],'Dados Status Invest STOCKS'!A3732:AD4347,3)/100),0)</f>
        <v>0</v>
      </c>
      <c r="M3746" s="66">
        <f>IFERROR(IF(Ações!$B3746="","",VLOOKUP(Table_1[[#This Row],[AÇÕES]],'Dados Status Invest STOCKS'!A3732:AD4347,28)),0)</f>
        <v>-1.03</v>
      </c>
      <c r="N3746" s="66">
        <f>IFERROR(IF(Ações!$B3746="","",VLOOKUP(Table_1[[#This Row],[AÇÕES]],'Dados Status Invest STOCKS'!A3732:AD4347,27)),0)</f>
        <v>-2.09</v>
      </c>
      <c r="O3746" s="66">
        <f>IFERROR(IF(Ações!$L3746="","",Ações!$K3746*Ações!$L3746),0)</f>
        <v>0</v>
      </c>
      <c r="P3746" s="67">
        <f t="shared" si="58"/>
        <v>0.06</v>
      </c>
      <c r="Q3746" s="67">
        <f>IFERROR(Ações!$O3746/Ações!$M3746,0)</f>
        <v>0</v>
      </c>
      <c r="R3746" s="67">
        <f>IFERROR(IF(Ações!$B3746="","",VLOOKUP(Table_1[[#This Row],[AÇÕES]],'Dados Status Invest STOCKS'!A3732:AD4347,18)/100),0)</f>
        <v>-0.49380000000000002</v>
      </c>
      <c r="S3746" s="65">
        <f>IFERROR(IF(Ações!$B3746="","",VLOOKUP(Table_1[[#This Row],[AÇÕES]],'Dados Status Invest STOCKS'!A3732:AD4347,25)/100),0)</f>
        <v>0</v>
      </c>
      <c r="T3746" s="67">
        <f>(1-Ações!$Q3746)*Ações!$R3746</f>
        <v>-0.49380000000000002</v>
      </c>
      <c r="U3746" s="68">
        <f>IF(Ações!$S3746=0,Ações!$T3746,IF(Ações!$T3746=0,Ações!$S3746,AVERAGE(Ações!$S3746,Ações!$T3746)))</f>
        <v>-0.49380000000000002</v>
      </c>
    </row>
    <row r="3747" spans="2:21" ht="15" customHeight="1" x14ac:dyDescent="0.2">
      <c r="B3747" s="63" t="str">
        <f>IFERROR('Dados Status Invest STOCKS'!A3734,"-")</f>
        <v>PRTS</v>
      </c>
      <c r="C3747" s="45">
        <f>IFERROR((Ações!$D3747-Ações!$K3747)/Ações!$D3747,0)</f>
        <v>0</v>
      </c>
      <c r="D3747" s="46">
        <f>(Ações!$O3747)/0.06</f>
        <v>0</v>
      </c>
      <c r="E3747" s="47">
        <f>IFERROR((Ações!$F3747-Ações!$K3747)/Ações!$F3747,0)</f>
        <v>0</v>
      </c>
      <c r="F3747" s="46" t="str">
        <f>IF(OR(Ações!$N3747&lt;0,Ações!$M3747&lt;0),"",(22.5*Ações!$M3747*Ações!$N3747)^0.5)</f>
        <v/>
      </c>
      <c r="G3747" s="47">
        <f>IFERROR((Ações!$H3747-Ações!$K3747)/Ações!$H3747,0)</f>
        <v>0</v>
      </c>
      <c r="H3747" s="48">
        <f>IFERROR(Ações!$I3747/(Ações!$P3747-Table_1[[#This Row],[CAGR LUCRO 5A]]),0)</f>
        <v>0</v>
      </c>
      <c r="I3747" s="48">
        <f>IF(Ações!$S3747&lt;0,"",Ações!$O3747*(1+Ações!$S3747))</f>
        <v>0</v>
      </c>
      <c r="J3747" s="49">
        <f>IFERROR(IF(Ações!$B3747="","",(VLOOKUP(Table_1[[#This Row],[AÇÕES]],'Dados Status Invest STOCKS'!A3733:AD4348,4)/Table_1[[#This Row],[LPA]]))/100,0)</f>
        <v>28.180000000000003</v>
      </c>
      <c r="K3747" s="64">
        <f>IFERROR(IF(Ações!$B3747="","",VLOOKUP(Table_1[[#This Row],[AÇÕES]],'Dados Status Invest STOCKS'!A3733:AD4348,2)),0)</f>
        <v>9.26</v>
      </c>
      <c r="L3747" s="65">
        <f>IFERROR(IF(Ações!$B3747="","",VLOOKUP(Table_1[[#This Row],[AÇÕES]],'Dados Status Invest STOCKS'!A3733:AD4348,3)/100),0)</f>
        <v>0</v>
      </c>
      <c r="M3747" s="66">
        <f>IFERROR(IF(Ações!$B3747="","",VLOOKUP(Table_1[[#This Row],[AÇÕES]],'Dados Status Invest STOCKS'!A3733:AD4348,28)),0)</f>
        <v>-0.06</v>
      </c>
      <c r="N3747" s="66">
        <f>IFERROR(IF(Ações!$B3747="","",VLOOKUP(Table_1[[#This Row],[AÇÕES]],'Dados Status Invest STOCKS'!A3733:AD4348,27)),0)</f>
        <v>1.88</v>
      </c>
      <c r="O3747" s="66">
        <f>IFERROR(IF(Ações!$L3747="","",Ações!$K3747*Ações!$L3747),0)</f>
        <v>0</v>
      </c>
      <c r="P3747" s="67">
        <f t="shared" si="58"/>
        <v>0.06</v>
      </c>
      <c r="Q3747" s="67">
        <f>IFERROR(Ações!$O3747/Ações!$M3747,0)</f>
        <v>0</v>
      </c>
      <c r="R3747" s="67">
        <f>IFERROR(IF(Ações!$B3747="","",VLOOKUP(Table_1[[#This Row],[AÇÕES]],'Dados Status Invest STOCKS'!A3733:AD4348,18)/100),0)</f>
        <v>-2.9300000000000003E-2</v>
      </c>
      <c r="S3747" s="65">
        <f>IFERROR(IF(Ações!$B3747="","",VLOOKUP(Table_1[[#This Row],[AÇÕES]],'Dados Status Invest STOCKS'!A3733:AD4348,25)/100),0)</f>
        <v>0</v>
      </c>
      <c r="T3747" s="67">
        <f>(1-Ações!$Q3747)*Ações!$R3747</f>
        <v>-2.9300000000000003E-2</v>
      </c>
      <c r="U3747" s="68">
        <f>IF(Ações!$S3747=0,Ações!$T3747,IF(Ações!$T3747=0,Ações!$S3747,AVERAGE(Ações!$S3747,Ações!$T3747)))</f>
        <v>-2.9300000000000003E-2</v>
      </c>
    </row>
    <row r="3748" spans="2:21" ht="15" customHeight="1" x14ac:dyDescent="0.2">
      <c r="B3748" s="63" t="str">
        <f>IFERROR('Dados Status Invest STOCKS'!A3735,"-")</f>
        <v>PRTY</v>
      </c>
      <c r="C3748" s="45">
        <f>IFERROR((Ações!$D3748-Ações!$K3748)/Ações!$D3748,0)</f>
        <v>0</v>
      </c>
      <c r="D3748" s="46">
        <f>(Ações!$O3748)/0.06</f>
        <v>0</v>
      </c>
      <c r="E3748" s="47">
        <f>IFERROR((Ações!$F3748-Ações!$K3748)/Ações!$F3748,0)</f>
        <v>0</v>
      </c>
      <c r="F3748" s="46" t="str">
        <f>IF(OR(Ações!$N3748&lt;0,Ações!$M3748&lt;0),"",(22.5*Ações!$M3748*Ações!$N3748)^0.5)</f>
        <v/>
      </c>
      <c r="G3748" s="47">
        <f>IFERROR((Ações!$H3748-Ações!$K3748)/Ações!$H3748,0)</f>
        <v>0</v>
      </c>
      <c r="H3748" s="48">
        <f>IFERROR(Ações!$I3748/(Ações!$P3748-Table_1[[#This Row],[CAGR LUCRO 5A]]),0)</f>
        <v>0</v>
      </c>
      <c r="I3748" s="48">
        <f>IF(Ações!$S3748&lt;0,"",Ações!$O3748*(1+Ações!$S3748))</f>
        <v>0</v>
      </c>
      <c r="J3748" s="49">
        <f>IFERROR(IF(Ações!$B3748="","",(VLOOKUP(Table_1[[#This Row],[AÇÕES]],'Dados Status Invest STOCKS'!A3734:AD4349,4)/Table_1[[#This Row],[LPA]]))/100,0)</f>
        <v>9.4189189189189199E-2</v>
      </c>
      <c r="K3748" s="64">
        <f>IFERROR(IF(Ações!$B3748="","",VLOOKUP(Table_1[[#This Row],[AÇÕES]],'Dados Status Invest STOCKS'!A3734:AD4349,2)),0)</f>
        <v>5.18</v>
      </c>
      <c r="L3748" s="65">
        <f>IFERROR(IF(Ações!$B3748="","",VLOOKUP(Table_1[[#This Row],[AÇÕES]],'Dados Status Invest STOCKS'!A3734:AD4349,3)/100),0)</f>
        <v>0</v>
      </c>
      <c r="M3748" s="66">
        <f>IFERROR(IF(Ações!$B3748="","",VLOOKUP(Table_1[[#This Row],[AÇÕES]],'Dados Status Invest STOCKS'!A3734:AD4349,28)),0)</f>
        <v>-0.74</v>
      </c>
      <c r="N3748" s="66">
        <f>IFERROR(IF(Ações!$B3748="","",VLOOKUP(Table_1[[#This Row],[AÇÕES]],'Dados Status Invest STOCKS'!A3734:AD4349,27)),0)</f>
        <v>0.91</v>
      </c>
      <c r="O3748" s="66">
        <f>IFERROR(IF(Ações!$L3748="","",Ações!$K3748*Ações!$L3748),0)</f>
        <v>0</v>
      </c>
      <c r="P3748" s="67">
        <f t="shared" si="58"/>
        <v>0.06</v>
      </c>
      <c r="Q3748" s="67">
        <f>IFERROR(Ações!$O3748/Ações!$M3748,0)</f>
        <v>0</v>
      </c>
      <c r="R3748" s="67">
        <f>IFERROR(IF(Ações!$B3748="","",VLOOKUP(Table_1[[#This Row],[AÇÕES]],'Dados Status Invest STOCKS'!A3734:AD4349,18)/100),0)</f>
        <v>-0.81430000000000002</v>
      </c>
      <c r="S3748" s="65">
        <f>IFERROR(IF(Ações!$B3748="","",VLOOKUP(Table_1[[#This Row],[AÇÕES]],'Dados Status Invest STOCKS'!A3734:AD4349,25)/100),0)</f>
        <v>0</v>
      </c>
      <c r="T3748" s="67">
        <f>(1-Ações!$Q3748)*Ações!$R3748</f>
        <v>-0.81430000000000002</v>
      </c>
      <c r="U3748" s="68">
        <f>IF(Ações!$S3748=0,Ações!$T3748,IF(Ações!$T3748=0,Ações!$S3748,AVERAGE(Ações!$S3748,Ações!$T3748)))</f>
        <v>-0.81430000000000002</v>
      </c>
    </row>
    <row r="3749" spans="2:21" ht="15" customHeight="1" x14ac:dyDescent="0.2">
      <c r="B3749" s="63" t="str">
        <f>IFERROR('Dados Status Invest STOCKS'!A3736,"-")</f>
        <v>PRU</v>
      </c>
      <c r="C3749" s="45">
        <f>IFERROR((Ações!$D3749-Ações!$K3749)/Ações!$D3749,0)</f>
        <v>-0.42857142857142821</v>
      </c>
      <c r="D3749" s="46">
        <f>(Ações!$O3749)/0.06</f>
        <v>76.608000000000018</v>
      </c>
      <c r="E3749" s="47">
        <f>IFERROR((Ações!$F3749-Ações!$K3749)/Ações!$F3749,0)</f>
        <v>0.59061390045904216</v>
      </c>
      <c r="F3749" s="46">
        <f>IF(OR(Ações!$N3749&lt;0,Ações!$M3749&lt;0),"",(22.5*Ações!$M3749*Ações!$N3749)^0.5)</f>
        <v>267.32710300304382</v>
      </c>
      <c r="G3749" s="47">
        <f>IFERROR((Ações!$H3749-Ações!$K3749)/Ações!$H3749,0)</f>
        <v>-0.42857142857142821</v>
      </c>
      <c r="H3749" s="48">
        <f>IFERROR(Ações!$I3749/(Ações!$P3749-Table_1[[#This Row],[CAGR LUCRO 5A]]),0)</f>
        <v>76.608000000000018</v>
      </c>
      <c r="I3749" s="48">
        <f>IF(Ações!$S3749&lt;0,"",Ações!$O3749*(1+Ações!$S3749))</f>
        <v>4.5964800000000006</v>
      </c>
      <c r="J3749" s="49">
        <f>IFERROR(IF(Ações!$B3749="","",(VLOOKUP(Table_1[[#This Row],[AÇÕES]],'Dados Status Invest STOCKS'!A3735:AD4350,4)/Table_1[[#This Row],[LPA]]))/100,0)</f>
        <v>2.9072164948453611E-3</v>
      </c>
      <c r="K3749" s="64">
        <f>IFERROR(IF(Ações!$B3749="","",VLOOKUP(Table_1[[#This Row],[AÇÕES]],'Dados Status Invest STOCKS'!A3735:AD4350,2)),0)</f>
        <v>109.44</v>
      </c>
      <c r="L3749" s="65">
        <f>IFERROR(IF(Ações!$B3749="","",VLOOKUP(Table_1[[#This Row],[AÇÕES]],'Dados Status Invest STOCKS'!A3735:AD4350,3)/100),0)</f>
        <v>4.2000000000000003E-2</v>
      </c>
      <c r="M3749" s="66">
        <f>IFERROR(IF(Ações!$B3749="","",VLOOKUP(Table_1[[#This Row],[AÇÕES]],'Dados Status Invest STOCKS'!A3735:AD4350,28)),0)</f>
        <v>19.399999999999999</v>
      </c>
      <c r="N3749" s="66">
        <f>IFERROR(IF(Ações!$B3749="","",VLOOKUP(Table_1[[#This Row],[AÇÕES]],'Dados Status Invest STOCKS'!A3735:AD4350,27)),0)</f>
        <v>163.72</v>
      </c>
      <c r="O3749" s="66">
        <f>IFERROR(IF(Ações!$L3749="","",Ações!$K3749*Ações!$L3749),0)</f>
        <v>4.5964800000000006</v>
      </c>
      <c r="P3749" s="67">
        <f t="shared" si="58"/>
        <v>0.06</v>
      </c>
      <c r="Q3749" s="67">
        <f>IFERROR(Ações!$O3749/Ações!$M3749,0)</f>
        <v>0.23693195876288664</v>
      </c>
      <c r="R3749" s="67">
        <f>IFERROR(IF(Ações!$B3749="","",VLOOKUP(Table_1[[#This Row],[AÇÕES]],'Dados Status Invest STOCKS'!A3735:AD4350,18)/100),0)</f>
        <v>0.11849999999999999</v>
      </c>
      <c r="S3749" s="65">
        <f>IFERROR(IF(Ações!$B3749="","",VLOOKUP(Table_1[[#This Row],[AÇÕES]],'Dados Status Invest STOCKS'!A3735:AD4350,25)/100),0)</f>
        <v>0</v>
      </c>
      <c r="T3749" s="67">
        <f>(1-Ações!$Q3749)*Ações!$R3749</f>
        <v>9.0423562886597933E-2</v>
      </c>
      <c r="U3749" s="68">
        <f>IF(Ações!$S3749=0,Ações!$T3749,IF(Ações!$T3749=0,Ações!$S3749,AVERAGE(Ações!$S3749,Ações!$T3749)))</f>
        <v>9.0423562886597933E-2</v>
      </c>
    </row>
    <row r="3750" spans="2:21" ht="15" customHeight="1" x14ac:dyDescent="0.2">
      <c r="B3750" s="63" t="str">
        <f>IFERROR('Dados Status Invest STOCKS'!A3737,"-")</f>
        <v>PRVB</v>
      </c>
      <c r="C3750" s="45">
        <f>IFERROR((Ações!$D3750-Ações!$K3750)/Ações!$D3750,0)</f>
        <v>0</v>
      </c>
      <c r="D3750" s="46">
        <f>(Ações!$O3750)/0.06</f>
        <v>0</v>
      </c>
      <c r="E3750" s="47">
        <f>IFERROR((Ações!$F3750-Ações!$K3750)/Ações!$F3750,0)</f>
        <v>0</v>
      </c>
      <c r="F3750" s="46" t="str">
        <f>IF(OR(Ações!$N3750&lt;0,Ações!$M3750&lt;0),"",(22.5*Ações!$M3750*Ações!$N3750)^0.5)</f>
        <v/>
      </c>
      <c r="G3750" s="47">
        <f>IFERROR((Ações!$H3750-Ações!$K3750)/Ações!$H3750,0)</f>
        <v>0</v>
      </c>
      <c r="H3750" s="48">
        <f>IFERROR(Ações!$I3750/(Ações!$P3750-Table_1[[#This Row],[CAGR LUCRO 5A]]),0)</f>
        <v>0</v>
      </c>
      <c r="I3750" s="48">
        <f>IF(Ações!$S3750&lt;0,"",Ações!$O3750*(1+Ações!$S3750))</f>
        <v>0</v>
      </c>
      <c r="J3750" s="49">
        <f>IFERROR(IF(Ações!$B3750="","",(VLOOKUP(Table_1[[#This Row],[AÇÕES]],'Dados Status Invest STOCKS'!A3736:AD4351,4)/Table_1[[#This Row],[LPA]]))/100,0)</f>
        <v>1.0471204188481676E-2</v>
      </c>
      <c r="K3750" s="64">
        <f>IFERROR(IF(Ações!$B3750="","",VLOOKUP(Table_1[[#This Row],[AÇÕES]],'Dados Status Invest STOCKS'!A3736:AD4351,2)),0)</f>
        <v>3.82</v>
      </c>
      <c r="L3750" s="65">
        <f>IFERROR(IF(Ações!$B3750="","",VLOOKUP(Table_1[[#This Row],[AÇÕES]],'Dados Status Invest STOCKS'!A3736:AD4351,3)/100),0)</f>
        <v>0</v>
      </c>
      <c r="M3750" s="66">
        <f>IFERROR(IF(Ações!$B3750="","",VLOOKUP(Table_1[[#This Row],[AÇÕES]],'Dados Status Invest STOCKS'!A3736:AD4351,28)),0)</f>
        <v>-1.91</v>
      </c>
      <c r="N3750" s="66">
        <f>IFERROR(IF(Ações!$B3750="","",VLOOKUP(Table_1[[#This Row],[AÇÕES]],'Dados Status Invest STOCKS'!A3736:AD4351,27)),0)</f>
        <v>2.12</v>
      </c>
      <c r="O3750" s="66">
        <f>IFERROR(IF(Ações!$L3750="","",Ações!$K3750*Ações!$L3750),0)</f>
        <v>0</v>
      </c>
      <c r="P3750" s="67">
        <f t="shared" si="58"/>
        <v>0.06</v>
      </c>
      <c r="Q3750" s="67">
        <f>IFERROR(Ações!$O3750/Ações!$M3750,0)</f>
        <v>0</v>
      </c>
      <c r="R3750" s="67">
        <f>IFERROR(IF(Ações!$B3750="","",VLOOKUP(Table_1[[#This Row],[AÇÕES]],'Dados Status Invest STOCKS'!A3736:AD4351,18)/100),0)</f>
        <v>-0.90359999999999996</v>
      </c>
      <c r="S3750" s="65">
        <f>IFERROR(IF(Ações!$B3750="","",VLOOKUP(Table_1[[#This Row],[AÇÕES]],'Dados Status Invest STOCKS'!A3736:AD4351,25)/100),0)</f>
        <v>0</v>
      </c>
      <c r="T3750" s="67">
        <f>(1-Ações!$Q3750)*Ações!$R3750</f>
        <v>-0.90359999999999996</v>
      </c>
      <c r="U3750" s="68">
        <f>IF(Ações!$S3750=0,Ações!$T3750,IF(Ações!$T3750=0,Ações!$S3750,AVERAGE(Ações!$S3750,Ações!$T3750)))</f>
        <v>-0.90359999999999996</v>
      </c>
    </row>
    <row r="3751" spans="2:21" ht="15" customHeight="1" x14ac:dyDescent="0.2">
      <c r="B3751" s="63" t="str">
        <f>IFERROR('Dados Status Invest STOCKS'!A3738,"-")</f>
        <v>PS</v>
      </c>
      <c r="C3751" s="45">
        <f>IFERROR((Ações!$D3751-Ações!$K3751)/Ações!$D3751,0)</f>
        <v>0</v>
      </c>
      <c r="D3751" s="46">
        <f>(Ações!$O3751)/0.06</f>
        <v>0</v>
      </c>
      <c r="E3751" s="47">
        <f>IFERROR((Ações!$F3751-Ações!$K3751)/Ações!$F3751,0)</f>
        <v>0</v>
      </c>
      <c r="F3751" s="46" t="str">
        <f>IF(OR(Ações!$N3751&lt;0,Ações!$M3751&lt;0),"",(22.5*Ações!$M3751*Ações!$N3751)^0.5)</f>
        <v/>
      </c>
      <c r="G3751" s="47">
        <f>IFERROR((Ações!$H3751-Ações!$K3751)/Ações!$H3751,0)</f>
        <v>0</v>
      </c>
      <c r="H3751" s="48">
        <f>IFERROR(Ações!$I3751/(Ações!$P3751-Table_1[[#This Row],[CAGR LUCRO 5A]]),0)</f>
        <v>0</v>
      </c>
      <c r="I3751" s="48">
        <f>IF(Ações!$S3751&lt;0,"",Ações!$O3751*(1+Ações!$S3751))</f>
        <v>0</v>
      </c>
      <c r="J3751" s="49">
        <f>IFERROR(IF(Ações!$B3751="","",(VLOOKUP(Table_1[[#This Row],[AÇÕES]],'Dados Status Invest STOCKS'!A3737:AD4352,4)/Table_1[[#This Row],[LPA]]))/100,0)</f>
        <v>0.20798076923076919</v>
      </c>
      <c r="K3751" s="64">
        <f>IFERROR(IF(Ações!$B3751="","",VLOOKUP(Table_1[[#This Row],[AÇÕES]],'Dados Status Invest STOCKS'!A3737:AD4352,2)),0)</f>
        <v>22.45</v>
      </c>
      <c r="L3751" s="65">
        <f>IFERROR(IF(Ações!$B3751="","",VLOOKUP(Table_1[[#This Row],[AÇÕES]],'Dados Status Invest STOCKS'!A3737:AD4352,3)/100),0)</f>
        <v>0</v>
      </c>
      <c r="M3751" s="66">
        <f>IFERROR(IF(Ações!$B3751="","",VLOOKUP(Table_1[[#This Row],[AÇÕES]],'Dados Status Invest STOCKS'!A3737:AD4352,28)),0)</f>
        <v>-1.04</v>
      </c>
      <c r="N3751" s="66">
        <f>IFERROR(IF(Ações!$B3751="","",VLOOKUP(Table_1[[#This Row],[AÇÕES]],'Dados Status Invest STOCKS'!A3737:AD4352,27)),0)</f>
        <v>1.36</v>
      </c>
      <c r="O3751" s="66">
        <f>IFERROR(IF(Ações!$L3751="","",Ações!$K3751*Ações!$L3751),0)</f>
        <v>0</v>
      </c>
      <c r="P3751" s="67">
        <f t="shared" si="58"/>
        <v>0.06</v>
      </c>
      <c r="Q3751" s="67">
        <f>IFERROR(Ações!$O3751/Ações!$M3751,0)</f>
        <v>0</v>
      </c>
      <c r="R3751" s="67">
        <f>IFERROR(IF(Ações!$B3751="","",VLOOKUP(Table_1[[#This Row],[AÇÕES]],'Dados Status Invest STOCKS'!A3737:AD4352,18)/100),0)</f>
        <v>-0.76540000000000008</v>
      </c>
      <c r="S3751" s="65">
        <f>IFERROR(IF(Ações!$B3751="","",VLOOKUP(Table_1[[#This Row],[AÇÕES]],'Dados Status Invest STOCKS'!A3737:AD4352,25)/100),0)</f>
        <v>0</v>
      </c>
      <c r="T3751" s="67">
        <f>(1-Ações!$Q3751)*Ações!$R3751</f>
        <v>-0.76540000000000008</v>
      </c>
      <c r="U3751" s="68">
        <f>IF(Ações!$S3751=0,Ações!$T3751,IF(Ações!$T3751=0,Ações!$S3751,AVERAGE(Ações!$S3751,Ações!$T3751)))</f>
        <v>-0.76540000000000008</v>
      </c>
    </row>
    <row r="3752" spans="2:21" ht="15" customHeight="1" x14ac:dyDescent="0.2">
      <c r="B3752" s="63" t="str">
        <f>IFERROR('Dados Status Invest STOCKS'!A3739,"-")</f>
        <v>PSAC</v>
      </c>
      <c r="C3752" s="45">
        <f>IFERROR((Ações!$D3752-Ações!$K3752)/Ações!$D3752,0)</f>
        <v>0</v>
      </c>
      <c r="D3752" s="46">
        <f>(Ações!$O3752)/0.06</f>
        <v>0</v>
      </c>
      <c r="E3752" s="47">
        <f>IFERROR((Ações!$F3752-Ações!$K3752)/Ações!$F3752,0)</f>
        <v>0</v>
      </c>
      <c r="F3752" s="46">
        <f>IF(OR(Ações!$N3752&lt;0,Ações!$M3752&lt;0),"",(22.5*Ações!$M3752*Ações!$N3752)^0.5)</f>
        <v>0</v>
      </c>
      <c r="G3752" s="47">
        <f>IFERROR((Ações!$H3752-Ações!$K3752)/Ações!$H3752,0)</f>
        <v>0</v>
      </c>
      <c r="H3752" s="48">
        <f>IFERROR(Ações!$I3752/(Ações!$P3752-Table_1[[#This Row],[CAGR LUCRO 5A]]),0)</f>
        <v>0</v>
      </c>
      <c r="I3752" s="48">
        <f>IF(Ações!$S3752&lt;0,"",Ações!$O3752*(1+Ações!$S3752))</f>
        <v>0</v>
      </c>
      <c r="J3752" s="49">
        <f>IFERROR(IF(Ações!$B3752="","",(VLOOKUP(Table_1[[#This Row],[AÇÕES]],'Dados Status Invest STOCKS'!A3738:AD4353,4)/Table_1[[#This Row],[LPA]]))/100,0)</f>
        <v>0</v>
      </c>
      <c r="K3752" s="64">
        <f>IFERROR(IF(Ações!$B3752="","",VLOOKUP(Table_1[[#This Row],[AÇÕES]],'Dados Status Invest STOCKS'!A3738:AD4353,2)),0)</f>
        <v>13.78</v>
      </c>
      <c r="L3752" s="65">
        <f>IFERROR(IF(Ações!$B3752="","",VLOOKUP(Table_1[[#This Row],[AÇÕES]],'Dados Status Invest STOCKS'!A3738:AD4353,3)/100),0)</f>
        <v>0</v>
      </c>
      <c r="M3752" s="66">
        <f>IFERROR(IF(Ações!$B3752="","",VLOOKUP(Table_1[[#This Row],[AÇÕES]],'Dados Status Invest STOCKS'!A3738:AD4353,28)),0)</f>
        <v>0</v>
      </c>
      <c r="N3752" s="66">
        <f>IFERROR(IF(Ações!$B3752="","",VLOOKUP(Table_1[[#This Row],[AÇÕES]],'Dados Status Invest STOCKS'!A3738:AD4353,27)),0)</f>
        <v>0.17</v>
      </c>
      <c r="O3752" s="66">
        <f>IFERROR(IF(Ações!$L3752="","",Ações!$K3752*Ações!$L3752),0)</f>
        <v>0</v>
      </c>
      <c r="P3752" s="67">
        <f t="shared" si="58"/>
        <v>0.06</v>
      </c>
      <c r="Q3752" s="67">
        <f>IFERROR(Ações!$O3752/Ações!$M3752,0)</f>
        <v>0</v>
      </c>
      <c r="R3752" s="67">
        <f>IFERROR(IF(Ações!$B3752="","",VLOOKUP(Table_1[[#This Row],[AÇÕES]],'Dados Status Invest STOCKS'!A3738:AD4353,18)/100),0)</f>
        <v>-2.0400000000000001E-2</v>
      </c>
      <c r="S3752" s="65">
        <f>IFERROR(IF(Ações!$B3752="","",VLOOKUP(Table_1[[#This Row],[AÇÕES]],'Dados Status Invest STOCKS'!A3738:AD4353,25)/100),0)</f>
        <v>0</v>
      </c>
      <c r="T3752" s="67">
        <f>(1-Ações!$Q3752)*Ações!$R3752</f>
        <v>-2.0400000000000001E-2</v>
      </c>
      <c r="U3752" s="68">
        <f>IF(Ações!$S3752=0,Ações!$T3752,IF(Ações!$T3752=0,Ações!$S3752,AVERAGE(Ações!$S3752,Ações!$T3752)))</f>
        <v>-2.0400000000000001E-2</v>
      </c>
    </row>
    <row r="3753" spans="2:21" ht="15" customHeight="1" x14ac:dyDescent="0.2">
      <c r="B3753" s="63" t="str">
        <f>IFERROR('Dados Status Invest STOCKS'!A3740,"-")</f>
        <v>PSACU</v>
      </c>
      <c r="C3753" s="45">
        <f>IFERROR((Ações!$D3753-Ações!$K3753)/Ações!$D3753,0)</f>
        <v>0</v>
      </c>
      <c r="D3753" s="46">
        <f>(Ações!$O3753)/0.06</f>
        <v>0</v>
      </c>
      <c r="E3753" s="47">
        <f>IFERROR((Ações!$F3753-Ações!$K3753)/Ações!$F3753,0)</f>
        <v>0</v>
      </c>
      <c r="F3753" s="46">
        <f>IF(OR(Ações!$N3753&lt;0,Ações!$M3753&lt;0),"",(22.5*Ações!$M3753*Ações!$N3753)^0.5)</f>
        <v>0</v>
      </c>
      <c r="G3753" s="47">
        <f>IFERROR((Ações!$H3753-Ações!$K3753)/Ações!$H3753,0)</f>
        <v>0</v>
      </c>
      <c r="H3753" s="48">
        <f>IFERROR(Ações!$I3753/(Ações!$P3753-Table_1[[#This Row],[CAGR LUCRO 5A]]),0)</f>
        <v>0</v>
      </c>
      <c r="I3753" s="48">
        <f>IF(Ações!$S3753&lt;0,"",Ações!$O3753*(1+Ações!$S3753))</f>
        <v>0</v>
      </c>
      <c r="J3753" s="49">
        <f>IFERROR(IF(Ações!$B3753="","",(VLOOKUP(Table_1[[#This Row],[AÇÕES]],'Dados Status Invest STOCKS'!A3739:AD4354,4)/Table_1[[#This Row],[LPA]]))/100,0)</f>
        <v>0</v>
      </c>
      <c r="K3753" s="64">
        <f>IFERROR(IF(Ações!$B3753="","",VLOOKUP(Table_1[[#This Row],[AÇÕES]],'Dados Status Invest STOCKS'!A3739:AD4354,2)),0)</f>
        <v>18.350000000000001</v>
      </c>
      <c r="L3753" s="65">
        <f>IFERROR(IF(Ações!$B3753="","",VLOOKUP(Table_1[[#This Row],[AÇÕES]],'Dados Status Invest STOCKS'!A3739:AD4354,3)/100),0)</f>
        <v>0</v>
      </c>
      <c r="M3753" s="66">
        <f>IFERROR(IF(Ações!$B3753="","",VLOOKUP(Table_1[[#This Row],[AÇÕES]],'Dados Status Invest STOCKS'!A3739:AD4354,28)),0)</f>
        <v>0</v>
      </c>
      <c r="N3753" s="66">
        <f>IFERROR(IF(Ações!$B3753="","",VLOOKUP(Table_1[[#This Row],[AÇÕES]],'Dados Status Invest STOCKS'!A3739:AD4354,27)),0)</f>
        <v>0.17</v>
      </c>
      <c r="O3753" s="66">
        <f>IFERROR(IF(Ações!$L3753="","",Ações!$K3753*Ações!$L3753),0)</f>
        <v>0</v>
      </c>
      <c r="P3753" s="67">
        <f t="shared" si="58"/>
        <v>0.06</v>
      </c>
      <c r="Q3753" s="67">
        <f>IFERROR(Ações!$O3753/Ações!$M3753,0)</f>
        <v>0</v>
      </c>
      <c r="R3753" s="67">
        <f>IFERROR(IF(Ações!$B3753="","",VLOOKUP(Table_1[[#This Row],[AÇÕES]],'Dados Status Invest STOCKS'!A3739:AD4354,18)/100),0)</f>
        <v>-2.0400000000000001E-2</v>
      </c>
      <c r="S3753" s="65">
        <f>IFERROR(IF(Ações!$B3753="","",VLOOKUP(Table_1[[#This Row],[AÇÕES]],'Dados Status Invest STOCKS'!A3739:AD4354,25)/100),0)</f>
        <v>0</v>
      </c>
      <c r="T3753" s="67">
        <f>(1-Ações!$Q3753)*Ações!$R3753</f>
        <v>-2.0400000000000001E-2</v>
      </c>
      <c r="U3753" s="68">
        <f>IF(Ações!$S3753=0,Ações!$T3753,IF(Ações!$T3753=0,Ações!$S3753,AVERAGE(Ações!$S3753,Ações!$T3753)))</f>
        <v>-2.0400000000000001E-2</v>
      </c>
    </row>
    <row r="3754" spans="2:21" ht="15" customHeight="1" x14ac:dyDescent="0.2">
      <c r="B3754" s="63" t="str">
        <f>IFERROR('Dados Status Invest STOCKS'!A3741,"-")</f>
        <v>PSACW</v>
      </c>
      <c r="C3754" s="45">
        <f>IFERROR((Ações!$D3754-Ações!$K3754)/Ações!$D3754,0)</f>
        <v>0</v>
      </c>
      <c r="D3754" s="46">
        <f>(Ações!$O3754)/0.06</f>
        <v>0</v>
      </c>
      <c r="E3754" s="47">
        <f>IFERROR((Ações!$F3754-Ações!$K3754)/Ações!$F3754,0)</f>
        <v>0</v>
      </c>
      <c r="F3754" s="46">
        <f>IF(OR(Ações!$N3754&lt;0,Ações!$M3754&lt;0),"",(22.5*Ações!$M3754*Ações!$N3754)^0.5)</f>
        <v>0</v>
      </c>
      <c r="G3754" s="47">
        <f>IFERROR((Ações!$H3754-Ações!$K3754)/Ações!$H3754,0)</f>
        <v>0</v>
      </c>
      <c r="H3754" s="48">
        <f>IFERROR(Ações!$I3754/(Ações!$P3754-Table_1[[#This Row],[CAGR LUCRO 5A]]),0)</f>
        <v>0</v>
      </c>
      <c r="I3754" s="48">
        <f>IF(Ações!$S3754&lt;0,"",Ações!$O3754*(1+Ações!$S3754))</f>
        <v>0</v>
      </c>
      <c r="J3754" s="49">
        <f>IFERROR(IF(Ações!$B3754="","",(VLOOKUP(Table_1[[#This Row],[AÇÕES]],'Dados Status Invest STOCKS'!A3740:AD4355,4)/Table_1[[#This Row],[LPA]]))/100,0)</f>
        <v>0</v>
      </c>
      <c r="K3754" s="64">
        <f>IFERROR(IF(Ações!$B3754="","",VLOOKUP(Table_1[[#This Row],[AÇÕES]],'Dados Status Invest STOCKS'!A3740:AD4355,2)),0)</f>
        <v>3.46</v>
      </c>
      <c r="L3754" s="65">
        <f>IFERROR(IF(Ações!$B3754="","",VLOOKUP(Table_1[[#This Row],[AÇÕES]],'Dados Status Invest STOCKS'!A3740:AD4355,3)/100),0)</f>
        <v>0</v>
      </c>
      <c r="M3754" s="66">
        <f>IFERROR(IF(Ações!$B3754="","",VLOOKUP(Table_1[[#This Row],[AÇÕES]],'Dados Status Invest STOCKS'!A3740:AD4355,28)),0)</f>
        <v>0</v>
      </c>
      <c r="N3754" s="66">
        <f>IFERROR(IF(Ações!$B3754="","",VLOOKUP(Table_1[[#This Row],[AÇÕES]],'Dados Status Invest STOCKS'!A3740:AD4355,27)),0)</f>
        <v>0.17</v>
      </c>
      <c r="O3754" s="66">
        <f>IFERROR(IF(Ações!$L3754="","",Ações!$K3754*Ações!$L3754),0)</f>
        <v>0</v>
      </c>
      <c r="P3754" s="67">
        <f t="shared" si="58"/>
        <v>0.06</v>
      </c>
      <c r="Q3754" s="67">
        <f>IFERROR(Ações!$O3754/Ações!$M3754,0)</f>
        <v>0</v>
      </c>
      <c r="R3754" s="67">
        <f>IFERROR(IF(Ações!$B3754="","",VLOOKUP(Table_1[[#This Row],[AÇÕES]],'Dados Status Invest STOCKS'!A3740:AD4355,18)/100),0)</f>
        <v>-2.0400000000000001E-2</v>
      </c>
      <c r="S3754" s="65">
        <f>IFERROR(IF(Ações!$B3754="","",VLOOKUP(Table_1[[#This Row],[AÇÕES]],'Dados Status Invest STOCKS'!A3740:AD4355,25)/100),0)</f>
        <v>0</v>
      </c>
      <c r="T3754" s="67">
        <f>(1-Ações!$Q3754)*Ações!$R3754</f>
        <v>-2.0400000000000001E-2</v>
      </c>
      <c r="U3754" s="68">
        <f>IF(Ações!$S3754=0,Ações!$T3754,IF(Ações!$T3754=0,Ações!$S3754,AVERAGE(Ações!$S3754,Ações!$T3754)))</f>
        <v>-2.0400000000000001E-2</v>
      </c>
    </row>
    <row r="3755" spans="2:21" ht="15" customHeight="1" x14ac:dyDescent="0.2">
      <c r="B3755" s="63" t="str">
        <f>IFERROR('Dados Status Invest STOCKS'!A3742,"-")</f>
        <v>PSEC</v>
      </c>
      <c r="C3755" s="45">
        <f>IFERROR((Ações!$D3755-Ações!$K3755)/Ações!$D3755,0)</f>
        <v>0.31584948688711512</v>
      </c>
      <c r="D3755" s="46">
        <f>(Ações!$O3755)/0.06</f>
        <v>11.941816666666666</v>
      </c>
      <c r="E3755" s="47">
        <f>IFERROR((Ações!$F3755-Ações!$K3755)/Ações!$F3755,0)</f>
        <v>0.66275511868160963</v>
      </c>
      <c r="F3755" s="46">
        <f>IF(OR(Ações!$N3755&lt;0,Ações!$M3755&lt;0),"",(22.5*Ações!$M3755*Ações!$N3755)^0.5)</f>
        <v>24.225719803547634</v>
      </c>
      <c r="G3755" s="47">
        <f>IFERROR((Ações!$H3755-Ações!$K3755)/Ações!$H3755,0)</f>
        <v>4.6690265216847919</v>
      </c>
      <c r="H3755" s="48">
        <f>IFERROR(Ações!$I3755/(Ações!$P3755-Table_1[[#This Row],[CAGR LUCRO 5A]]),0)</f>
        <v>-2.2267486897991651</v>
      </c>
      <c r="I3755" s="48">
        <f>IF(Ações!$S3755&lt;0,"",Ações!$O3755*(1+Ações!$S3755))</f>
        <v>1.1198319160999999</v>
      </c>
      <c r="J3755" s="49">
        <f>IFERROR(IF(Ações!$B3755="","",(VLOOKUP(Table_1[[#This Row],[AÇÕES]],'Dados Status Invest STOCKS'!A3741:AD4356,4)/Table_1[[#This Row],[LPA]]))/100,0)</f>
        <v>1.2364341085271317E-2</v>
      </c>
      <c r="K3755" s="64">
        <f>IFERROR(IF(Ações!$B3755="","",VLOOKUP(Table_1[[#This Row],[AÇÕES]],'Dados Status Invest STOCKS'!A3741:AD4356,2)),0)</f>
        <v>8.17</v>
      </c>
      <c r="L3755" s="65">
        <f>IFERROR(IF(Ações!$B3755="","",VLOOKUP(Table_1[[#This Row],[AÇÕES]],'Dados Status Invest STOCKS'!A3741:AD4356,3)/100),0)</f>
        <v>8.77E-2</v>
      </c>
      <c r="M3755" s="66">
        <f>IFERROR(IF(Ações!$B3755="","",VLOOKUP(Table_1[[#This Row],[AÇÕES]],'Dados Status Invest STOCKS'!A3741:AD4356,28)),0)</f>
        <v>2.58</v>
      </c>
      <c r="N3755" s="66">
        <f>IFERROR(IF(Ações!$B3755="","",VLOOKUP(Table_1[[#This Row],[AÇÕES]],'Dados Status Invest STOCKS'!A3741:AD4356,27)),0)</f>
        <v>10.11</v>
      </c>
      <c r="O3755" s="66">
        <f>IFERROR(IF(Ações!$L3755="","",Ações!$K3755*Ações!$L3755),0)</f>
        <v>0.71650899999999995</v>
      </c>
      <c r="P3755" s="67">
        <f t="shared" si="58"/>
        <v>0.06</v>
      </c>
      <c r="Q3755" s="67">
        <f>IFERROR(Ações!$O3755/Ações!$M3755,0)</f>
        <v>0.27771666666666667</v>
      </c>
      <c r="R3755" s="67">
        <f>IFERROR(IF(Ações!$B3755="","",VLOOKUP(Table_1[[#This Row],[AÇÕES]],'Dados Status Invest STOCKS'!A3741:AD4356,18)/100),0)</f>
        <v>0.25459999999999999</v>
      </c>
      <c r="S3755" s="65">
        <f>IFERROR(IF(Ações!$B3755="","",VLOOKUP(Table_1[[#This Row],[AÇÕES]],'Dados Status Invest STOCKS'!A3741:AD4356,25)/100),0)</f>
        <v>0.56289999999999996</v>
      </c>
      <c r="T3755" s="67">
        <f>(1-Ações!$Q3755)*Ações!$R3755</f>
        <v>0.18389333666666668</v>
      </c>
      <c r="U3755" s="68">
        <f>IF(Ações!$S3755=0,Ações!$T3755,IF(Ações!$T3755=0,Ações!$S3755,AVERAGE(Ações!$S3755,Ações!$T3755)))</f>
        <v>0.37339666833333329</v>
      </c>
    </row>
    <row r="3756" spans="2:21" ht="15" customHeight="1" x14ac:dyDescent="0.2">
      <c r="B3756" s="63" t="str">
        <f>IFERROR('Dados Status Invest STOCKS'!A3743,"-")</f>
        <v>PSFE</v>
      </c>
      <c r="C3756" s="45">
        <f>IFERROR((Ações!$D3756-Ações!$K3756)/Ações!$D3756,0)</f>
        <v>0</v>
      </c>
      <c r="D3756" s="46">
        <f>(Ações!$O3756)/0.06</f>
        <v>0</v>
      </c>
      <c r="E3756" s="47">
        <f>IFERROR((Ações!$F3756-Ações!$K3756)/Ações!$F3756,0)</f>
        <v>0</v>
      </c>
      <c r="F3756" s="46" t="str">
        <f>IF(OR(Ações!$N3756&lt;0,Ações!$M3756&lt;0),"",(22.5*Ações!$M3756*Ações!$N3756)^0.5)</f>
        <v/>
      </c>
      <c r="G3756" s="47">
        <f>IFERROR((Ações!$H3756-Ações!$K3756)/Ações!$H3756,0)</f>
        <v>0</v>
      </c>
      <c r="H3756" s="48">
        <f>IFERROR(Ações!$I3756/(Ações!$P3756-Table_1[[#This Row],[CAGR LUCRO 5A]]),0)</f>
        <v>0</v>
      </c>
      <c r="I3756" s="48">
        <f>IF(Ações!$S3756&lt;0,"",Ações!$O3756*(1+Ações!$S3756))</f>
        <v>0</v>
      </c>
      <c r="J3756" s="49">
        <f>IFERROR(IF(Ações!$B3756="","",(VLOOKUP(Table_1[[#This Row],[AÇÕES]],'Dados Status Invest STOCKS'!A3742:AD4357,4)/Table_1[[#This Row],[LPA]]))/100,0)</f>
        <v>9.5850000000000009</v>
      </c>
      <c r="K3756" s="64">
        <f>IFERROR(IF(Ações!$B3756="","",VLOOKUP(Table_1[[#This Row],[AÇÕES]],'Dados Status Invest STOCKS'!A3742:AD4357,2)),0)</f>
        <v>3.38</v>
      </c>
      <c r="L3756" s="65">
        <f>IFERROR(IF(Ações!$B3756="","",VLOOKUP(Table_1[[#This Row],[AÇÕES]],'Dados Status Invest STOCKS'!A3742:AD4357,3)/100),0)</f>
        <v>0</v>
      </c>
      <c r="M3756" s="66">
        <f>IFERROR(IF(Ações!$B3756="","",VLOOKUP(Table_1[[#This Row],[AÇÕES]],'Dados Status Invest STOCKS'!A3742:AD4357,28)),0)</f>
        <v>-0.06</v>
      </c>
      <c r="N3756" s="66">
        <f>IFERROR(IF(Ações!$B3756="","",VLOOKUP(Table_1[[#This Row],[AÇÕES]],'Dados Status Invest STOCKS'!A3742:AD4357,27)),0)</f>
        <v>3.6</v>
      </c>
      <c r="O3756" s="66">
        <f>IFERROR(IF(Ações!$L3756="","",Ações!$K3756*Ações!$L3756),0)</f>
        <v>0</v>
      </c>
      <c r="P3756" s="67">
        <f t="shared" si="58"/>
        <v>0.06</v>
      </c>
      <c r="Q3756" s="67">
        <f>IFERROR(Ações!$O3756/Ações!$M3756,0)</f>
        <v>0</v>
      </c>
      <c r="R3756" s="67">
        <f>IFERROR(IF(Ações!$B3756="","",VLOOKUP(Table_1[[#This Row],[AÇÕES]],'Dados Status Invest STOCKS'!A3742:AD4357,18)/100),0)</f>
        <v>-1.6299999999999999E-2</v>
      </c>
      <c r="S3756" s="65">
        <f>IFERROR(IF(Ações!$B3756="","",VLOOKUP(Table_1[[#This Row],[AÇÕES]],'Dados Status Invest STOCKS'!A3742:AD4357,25)/100),0)</f>
        <v>0</v>
      </c>
      <c r="T3756" s="67">
        <f>(1-Ações!$Q3756)*Ações!$R3756</f>
        <v>-1.6299999999999999E-2</v>
      </c>
      <c r="U3756" s="68">
        <f>IF(Ações!$S3756=0,Ações!$T3756,IF(Ações!$T3756=0,Ações!$S3756,AVERAGE(Ações!$S3756,Ações!$T3756)))</f>
        <v>-1.6299999999999999E-2</v>
      </c>
    </row>
    <row r="3757" spans="2:21" ht="15" customHeight="1" x14ac:dyDescent="0.2">
      <c r="B3757" s="63" t="str">
        <f>IFERROR('Dados Status Invest STOCKS'!A3744,"-")</f>
        <v>PSHG</v>
      </c>
      <c r="C3757" s="45">
        <f>IFERROR((Ações!$D3757-Ações!$K3757)/Ações!$D3757,0)</f>
        <v>0</v>
      </c>
      <c r="D3757" s="46">
        <f>(Ações!$O3757)/0.06</f>
        <v>0</v>
      </c>
      <c r="E3757" s="47">
        <f>IFERROR((Ações!$F3757-Ações!$K3757)/Ações!$F3757,0)</f>
        <v>0</v>
      </c>
      <c r="F3757" s="46" t="str">
        <f>IF(OR(Ações!$N3757&lt;0,Ações!$M3757&lt;0),"",(22.5*Ações!$M3757*Ações!$N3757)^0.5)</f>
        <v/>
      </c>
      <c r="G3757" s="47">
        <f>IFERROR((Ações!$H3757-Ações!$K3757)/Ações!$H3757,0)</f>
        <v>0</v>
      </c>
      <c r="H3757" s="48">
        <f>IFERROR(Ações!$I3757/(Ações!$P3757-Table_1[[#This Row],[CAGR LUCRO 5A]]),0)</f>
        <v>0</v>
      </c>
      <c r="I3757" s="48">
        <f>IF(Ações!$S3757&lt;0,"",Ações!$O3757*(1+Ações!$S3757))</f>
        <v>0</v>
      </c>
      <c r="J3757" s="49">
        <f>IFERROR(IF(Ações!$B3757="","",(VLOOKUP(Table_1[[#This Row],[AÇÕES]],'Dados Status Invest STOCKS'!A3743:AD4358,4)/Table_1[[#This Row],[LPA]]))/100,0)</f>
        <v>1.2500000000000001E-2</v>
      </c>
      <c r="K3757" s="64">
        <f>IFERROR(IF(Ações!$B3757="","",VLOOKUP(Table_1[[#This Row],[AÇÕES]],'Dados Status Invest STOCKS'!A3743:AD4358,2)),0)</f>
        <v>2.89</v>
      </c>
      <c r="L3757" s="65">
        <f>IFERROR(IF(Ações!$B3757="","",VLOOKUP(Table_1[[#This Row],[AÇÕES]],'Dados Status Invest STOCKS'!A3743:AD4358,3)/100),0)</f>
        <v>0</v>
      </c>
      <c r="M3757" s="66">
        <f>IFERROR(IF(Ações!$B3757="","",VLOOKUP(Table_1[[#This Row],[AÇÕES]],'Dados Status Invest STOCKS'!A3743:AD4358,28)),0)</f>
        <v>-1.52</v>
      </c>
      <c r="N3757" s="66">
        <f>IFERROR(IF(Ações!$B3757="","",VLOOKUP(Table_1[[#This Row],[AÇÕES]],'Dados Status Invest STOCKS'!A3743:AD4358,27)),0)</f>
        <v>18.010000000000002</v>
      </c>
      <c r="O3757" s="66">
        <f>IFERROR(IF(Ações!$L3757="","",Ações!$K3757*Ações!$L3757),0)</f>
        <v>0</v>
      </c>
      <c r="P3757" s="67">
        <f t="shared" si="58"/>
        <v>0.06</v>
      </c>
      <c r="Q3757" s="67">
        <f>IFERROR(Ações!$O3757/Ações!$M3757,0)</f>
        <v>0</v>
      </c>
      <c r="R3757" s="67">
        <f>IFERROR(IF(Ações!$B3757="","",VLOOKUP(Table_1[[#This Row],[AÇÕES]],'Dados Status Invest STOCKS'!A3743:AD4358,18)/100),0)</f>
        <v>-8.4600000000000009E-2</v>
      </c>
      <c r="S3757" s="65">
        <f>IFERROR(IF(Ações!$B3757="","",VLOOKUP(Table_1[[#This Row],[AÇÕES]],'Dados Status Invest STOCKS'!A3743:AD4358,25)/100),0)</f>
        <v>0</v>
      </c>
      <c r="T3757" s="67">
        <f>(1-Ações!$Q3757)*Ações!$R3757</f>
        <v>-8.4600000000000009E-2</v>
      </c>
      <c r="U3757" s="68">
        <f>IF(Ações!$S3757=0,Ações!$T3757,IF(Ações!$T3757=0,Ações!$S3757,AVERAGE(Ações!$S3757,Ações!$T3757)))</f>
        <v>-8.4600000000000009E-2</v>
      </c>
    </row>
    <row r="3758" spans="2:21" ht="15" customHeight="1" x14ac:dyDescent="0.2">
      <c r="B3758" s="63" t="str">
        <f>IFERROR('Dados Status Invest STOCKS'!A3745,"-")</f>
        <v>PSMT</v>
      </c>
      <c r="C3758" s="45">
        <f>IFERROR((Ações!$D3758-Ações!$K3758)/Ações!$D3758,0)</f>
        <v>-5.3829787234042561</v>
      </c>
      <c r="D3758" s="46">
        <f>(Ações!$O3758)/0.06</f>
        <v>11.645033333333332</v>
      </c>
      <c r="E3758" s="47">
        <f>IFERROR((Ações!$F3758-Ações!$K3758)/Ações!$F3758,0)</f>
        <v>-0.57072686422984154</v>
      </c>
      <c r="F3758" s="46">
        <f>IF(OR(Ações!$N3758&lt;0,Ações!$M3758&lt;0),"",(22.5*Ações!$M3758*Ações!$N3758)^0.5)</f>
        <v>47.322040319495947</v>
      </c>
      <c r="G3758" s="47">
        <f>IFERROR((Ações!$H3758-Ações!$K3758)/Ações!$H3758,0)</f>
        <v>-3.1718815185648723</v>
      </c>
      <c r="H3758" s="48">
        <f>IFERROR(Ações!$I3758/(Ações!$P3758-Table_1[[#This Row],[CAGR LUCRO 5A]]),0)</f>
        <v>17.816901000000001</v>
      </c>
      <c r="I3758" s="48">
        <f>IF(Ações!$S3758&lt;0,"",Ações!$O3758*(1+Ações!$S3758))</f>
        <v>0.71267603999999996</v>
      </c>
      <c r="J3758" s="49">
        <f>IFERROR(IF(Ações!$B3758="","",(VLOOKUP(Table_1[[#This Row],[AÇÕES]],'Dados Status Invest STOCKS'!A3744:AD4359,4)/Table_1[[#This Row],[LPA]]))/100,0)</f>
        <v>6.9846625766871173E-2</v>
      </c>
      <c r="K3758" s="64">
        <f>IFERROR(IF(Ações!$B3758="","",VLOOKUP(Table_1[[#This Row],[AÇÕES]],'Dados Status Invest STOCKS'!A3744:AD4359,2)),0)</f>
        <v>74.33</v>
      </c>
      <c r="L3758" s="65">
        <f>IFERROR(IF(Ações!$B3758="","",VLOOKUP(Table_1[[#This Row],[AÇÕES]],'Dados Status Invest STOCKS'!A3744:AD4359,3)/100),0)</f>
        <v>9.3999999999999986E-3</v>
      </c>
      <c r="M3758" s="66">
        <f>IFERROR(IF(Ações!$B3758="","",VLOOKUP(Table_1[[#This Row],[AÇÕES]],'Dados Status Invest STOCKS'!A3744:AD4359,28)),0)</f>
        <v>3.26</v>
      </c>
      <c r="N3758" s="66">
        <f>IFERROR(IF(Ações!$B3758="","",VLOOKUP(Table_1[[#This Row],[AÇÕES]],'Dados Status Invest STOCKS'!A3744:AD4359,27)),0)</f>
        <v>30.53</v>
      </c>
      <c r="O3758" s="66">
        <f>IFERROR(IF(Ações!$L3758="","",Ações!$K3758*Ações!$L3758),0)</f>
        <v>0.69870199999999993</v>
      </c>
      <c r="P3758" s="67">
        <f t="shared" si="58"/>
        <v>0.06</v>
      </c>
      <c r="Q3758" s="67">
        <f>IFERROR(Ações!$O3758/Ações!$M3758,0)</f>
        <v>0.21432576687116564</v>
      </c>
      <c r="R3758" s="67">
        <f>IFERROR(IF(Ações!$B3758="","",VLOOKUP(Table_1[[#This Row],[AÇÕES]],'Dados Status Invest STOCKS'!A3744:AD4359,18)/100),0)</f>
        <v>0.1069</v>
      </c>
      <c r="S3758" s="65">
        <f>IFERROR(IF(Ações!$B3758="","",VLOOKUP(Table_1[[#This Row],[AÇÕES]],'Dados Status Invest STOCKS'!A3744:AD4359,25)/100),0)</f>
        <v>0.02</v>
      </c>
      <c r="T3758" s="67">
        <f>(1-Ações!$Q3758)*Ações!$R3758</f>
        <v>8.3988575521472389E-2</v>
      </c>
      <c r="U3758" s="68">
        <f>IF(Ações!$S3758=0,Ações!$T3758,IF(Ações!$T3758=0,Ações!$S3758,AVERAGE(Ações!$S3758,Ações!$T3758)))</f>
        <v>5.1994287760736196E-2</v>
      </c>
    </row>
    <row r="3759" spans="2:21" ht="15" customHeight="1" x14ac:dyDescent="0.2">
      <c r="B3759" s="63" t="str">
        <f>IFERROR('Dados Status Invest STOCKS'!A3746,"-")</f>
        <v>PSN</v>
      </c>
      <c r="C3759" s="45">
        <f>IFERROR((Ações!$D3759-Ações!$K3759)/Ações!$D3759,0)</f>
        <v>0</v>
      </c>
      <c r="D3759" s="46">
        <f>(Ações!$O3759)/0.06</f>
        <v>0</v>
      </c>
      <c r="E3759" s="47">
        <f>IFERROR((Ações!$F3759-Ações!$K3759)/Ações!$F3759,0)</f>
        <v>-1.1906901931167015</v>
      </c>
      <c r="F3759" s="46">
        <f>IF(OR(Ações!$N3759&lt;0,Ações!$M3759&lt;0),"",(22.5*Ações!$M3759*Ações!$N3759)^0.5)</f>
        <v>14.858330996447751</v>
      </c>
      <c r="G3759" s="47">
        <f>IFERROR((Ações!$H3759-Ações!$K3759)/Ações!$H3759,0)</f>
        <v>0</v>
      </c>
      <c r="H3759" s="48">
        <f>IFERROR(Ações!$I3759/(Ações!$P3759-Table_1[[#This Row],[CAGR LUCRO 5A]]),0)</f>
        <v>0</v>
      </c>
      <c r="I3759" s="48">
        <f>IF(Ações!$S3759&lt;0,"",Ações!$O3759*(1+Ações!$S3759))</f>
        <v>0</v>
      </c>
      <c r="J3759" s="49">
        <f>IFERROR(IF(Ações!$B3759="","",(VLOOKUP(Table_1[[#This Row],[AÇÕES]],'Dados Status Invest STOCKS'!A3745:AD4360,4)/Table_1[[#This Row],[LPA]]))/100,0)</f>
        <v>1.0670909090909089</v>
      </c>
      <c r="K3759" s="64">
        <f>IFERROR(IF(Ações!$B3759="","",VLOOKUP(Table_1[[#This Row],[AÇÕES]],'Dados Status Invest STOCKS'!A3745:AD4360,2)),0)</f>
        <v>32.549999999999997</v>
      </c>
      <c r="L3759" s="65">
        <f>IFERROR(IF(Ações!$B3759="","",VLOOKUP(Table_1[[#This Row],[AÇÕES]],'Dados Status Invest STOCKS'!A3745:AD4360,3)/100),0)</f>
        <v>0</v>
      </c>
      <c r="M3759" s="66">
        <f>IFERROR(IF(Ações!$B3759="","",VLOOKUP(Table_1[[#This Row],[AÇÕES]],'Dados Status Invest STOCKS'!A3745:AD4360,28)),0)</f>
        <v>0.55000000000000004</v>
      </c>
      <c r="N3759" s="66">
        <f>IFERROR(IF(Ações!$B3759="","",VLOOKUP(Table_1[[#This Row],[AÇÕES]],'Dados Status Invest STOCKS'!A3745:AD4360,27)),0)</f>
        <v>17.84</v>
      </c>
      <c r="O3759" s="66">
        <f>IFERROR(IF(Ações!$L3759="","",Ações!$K3759*Ações!$L3759),0)</f>
        <v>0</v>
      </c>
      <c r="P3759" s="67">
        <f t="shared" si="58"/>
        <v>0.06</v>
      </c>
      <c r="Q3759" s="67">
        <f>IFERROR(Ações!$O3759/Ações!$M3759,0)</f>
        <v>0</v>
      </c>
      <c r="R3759" s="67">
        <f>IFERROR(IF(Ações!$B3759="","",VLOOKUP(Table_1[[#This Row],[AÇÕES]],'Dados Status Invest STOCKS'!A3745:AD4360,18)/100),0)</f>
        <v>3.1099999999999999E-2</v>
      </c>
      <c r="S3759" s="65">
        <f>IFERROR(IF(Ações!$B3759="","",VLOOKUP(Table_1[[#This Row],[AÇÕES]],'Dados Status Invest STOCKS'!A3745:AD4360,25)/100),0)</f>
        <v>0</v>
      </c>
      <c r="T3759" s="67">
        <f>(1-Ações!$Q3759)*Ações!$R3759</f>
        <v>3.1099999999999999E-2</v>
      </c>
      <c r="U3759" s="68">
        <f>IF(Ações!$S3759=0,Ações!$T3759,IF(Ações!$T3759=0,Ações!$S3759,AVERAGE(Ações!$S3759,Ações!$T3759)))</f>
        <v>3.1099999999999999E-2</v>
      </c>
    </row>
    <row r="3760" spans="2:21" ht="15" customHeight="1" x14ac:dyDescent="0.2">
      <c r="B3760" s="63" t="str">
        <f>IFERROR('Dados Status Invest STOCKS'!A3747,"-")</f>
        <v>PSNL</v>
      </c>
      <c r="C3760" s="45">
        <f>IFERROR((Ações!$D3760-Ações!$K3760)/Ações!$D3760,0)</f>
        <v>0</v>
      </c>
      <c r="D3760" s="46">
        <f>(Ações!$O3760)/0.06</f>
        <v>0</v>
      </c>
      <c r="E3760" s="47">
        <f>IFERROR((Ações!$F3760-Ações!$K3760)/Ações!$F3760,0)</f>
        <v>0</v>
      </c>
      <c r="F3760" s="46" t="str">
        <f>IF(OR(Ações!$N3760&lt;0,Ações!$M3760&lt;0),"",(22.5*Ações!$M3760*Ações!$N3760)^0.5)</f>
        <v/>
      </c>
      <c r="G3760" s="47">
        <f>IFERROR((Ações!$H3760-Ações!$K3760)/Ações!$H3760,0)</f>
        <v>0</v>
      </c>
      <c r="H3760" s="48">
        <f>IFERROR(Ações!$I3760/(Ações!$P3760-Table_1[[#This Row],[CAGR LUCRO 5A]]),0)</f>
        <v>0</v>
      </c>
      <c r="I3760" s="48">
        <f>IF(Ações!$S3760&lt;0,"",Ações!$O3760*(1+Ações!$S3760))</f>
        <v>0</v>
      </c>
      <c r="J3760" s="49">
        <f>IFERROR(IF(Ações!$B3760="","",(VLOOKUP(Table_1[[#This Row],[AÇÕES]],'Dados Status Invest STOCKS'!A3746:AD4361,4)/Table_1[[#This Row],[LPA]]))/100,0)</f>
        <v>6.2E-2</v>
      </c>
      <c r="K3760" s="64">
        <f>IFERROR(IF(Ações!$B3760="","",VLOOKUP(Table_1[[#This Row],[AÇÕES]],'Dados Status Invest STOCKS'!A3746:AD4361,2)),0)</f>
        <v>10.51</v>
      </c>
      <c r="L3760" s="65">
        <f>IFERROR(IF(Ações!$B3760="","",VLOOKUP(Table_1[[#This Row],[AÇÕES]],'Dados Status Invest STOCKS'!A3746:AD4361,3)/100),0)</f>
        <v>0</v>
      </c>
      <c r="M3760" s="66">
        <f>IFERROR(IF(Ações!$B3760="","",VLOOKUP(Table_1[[#This Row],[AÇÕES]],'Dados Status Invest STOCKS'!A3746:AD4361,28)),0)</f>
        <v>-1.3</v>
      </c>
      <c r="N3760" s="66">
        <f>IFERROR(IF(Ações!$B3760="","",VLOOKUP(Table_1[[#This Row],[AÇÕES]],'Dados Status Invest STOCKS'!A3746:AD4361,27)),0)</f>
        <v>7.26</v>
      </c>
      <c r="O3760" s="66">
        <f>IFERROR(IF(Ações!$L3760="","",Ações!$K3760*Ações!$L3760),0)</f>
        <v>0</v>
      </c>
      <c r="P3760" s="67">
        <f t="shared" si="58"/>
        <v>0.06</v>
      </c>
      <c r="Q3760" s="67">
        <f>IFERROR(Ações!$O3760/Ações!$M3760,0)</f>
        <v>0</v>
      </c>
      <c r="R3760" s="67">
        <f>IFERROR(IF(Ações!$B3760="","",VLOOKUP(Table_1[[#This Row],[AÇÕES]],'Dados Status Invest STOCKS'!A3746:AD4361,18)/100),0)</f>
        <v>-0.1794</v>
      </c>
      <c r="S3760" s="65">
        <f>IFERROR(IF(Ações!$B3760="","",VLOOKUP(Table_1[[#This Row],[AÇÕES]],'Dados Status Invest STOCKS'!A3746:AD4361,25)/100),0)</f>
        <v>0</v>
      </c>
      <c r="T3760" s="67">
        <f>(1-Ações!$Q3760)*Ações!$R3760</f>
        <v>-0.1794</v>
      </c>
      <c r="U3760" s="68">
        <f>IF(Ações!$S3760=0,Ações!$T3760,IF(Ações!$T3760=0,Ações!$S3760,AVERAGE(Ações!$S3760,Ações!$T3760)))</f>
        <v>-0.1794</v>
      </c>
    </row>
    <row r="3761" spans="2:21" ht="15" customHeight="1" x14ac:dyDescent="0.2">
      <c r="B3761" s="63" t="str">
        <f>IFERROR('Dados Status Invest STOCKS'!A3748,"-")</f>
        <v>PSTG</v>
      </c>
      <c r="C3761" s="45">
        <f>IFERROR((Ações!$D3761-Ações!$K3761)/Ações!$D3761,0)</f>
        <v>0</v>
      </c>
      <c r="D3761" s="46">
        <f>(Ações!$O3761)/0.06</f>
        <v>0</v>
      </c>
      <c r="E3761" s="47">
        <f>IFERROR((Ações!$F3761-Ações!$K3761)/Ações!$F3761,0)</f>
        <v>0</v>
      </c>
      <c r="F3761" s="46" t="str">
        <f>IF(OR(Ações!$N3761&lt;0,Ações!$M3761&lt;0),"",(22.5*Ações!$M3761*Ações!$N3761)^0.5)</f>
        <v/>
      </c>
      <c r="G3761" s="47">
        <f>IFERROR((Ações!$H3761-Ações!$K3761)/Ações!$H3761,0)</f>
        <v>0</v>
      </c>
      <c r="H3761" s="48">
        <f>IFERROR(Ações!$I3761/(Ações!$P3761-Table_1[[#This Row],[CAGR LUCRO 5A]]),0)</f>
        <v>0</v>
      </c>
      <c r="I3761" s="48">
        <f>IF(Ações!$S3761&lt;0,"",Ações!$O3761*(1+Ações!$S3761))</f>
        <v>0</v>
      </c>
      <c r="J3761" s="49">
        <f>IFERROR(IF(Ações!$B3761="","",(VLOOKUP(Table_1[[#This Row],[AÇÕES]],'Dados Status Invest STOCKS'!A3747:AD4362,4)/Table_1[[#This Row],[LPA]]))/100,0)</f>
        <v>0.49808219178082191</v>
      </c>
      <c r="K3761" s="64">
        <f>IFERROR(IF(Ações!$B3761="","",VLOOKUP(Table_1[[#This Row],[AÇÕES]],'Dados Status Invest STOCKS'!A3747:AD4362,2)),0)</f>
        <v>26.4</v>
      </c>
      <c r="L3761" s="65">
        <f>IFERROR(IF(Ações!$B3761="","",VLOOKUP(Table_1[[#This Row],[AÇÕES]],'Dados Status Invest STOCKS'!A3747:AD4362,3)/100),0)</f>
        <v>0</v>
      </c>
      <c r="M3761" s="66">
        <f>IFERROR(IF(Ações!$B3761="","",VLOOKUP(Table_1[[#This Row],[AÇÕES]],'Dados Status Invest STOCKS'!A3747:AD4362,28)),0)</f>
        <v>-0.73</v>
      </c>
      <c r="N3761" s="66">
        <f>IFERROR(IF(Ações!$B3761="","",VLOOKUP(Table_1[[#This Row],[AÇÕES]],'Dados Status Invest STOCKS'!A3747:AD4362,27)),0)</f>
        <v>2.5</v>
      </c>
      <c r="O3761" s="66">
        <f>IFERROR(IF(Ações!$L3761="","",Ações!$K3761*Ações!$L3761),0)</f>
        <v>0</v>
      </c>
      <c r="P3761" s="67">
        <f t="shared" si="58"/>
        <v>0.06</v>
      </c>
      <c r="Q3761" s="67">
        <f>IFERROR(Ações!$O3761/Ações!$M3761,0)</f>
        <v>0</v>
      </c>
      <c r="R3761" s="67">
        <f>IFERROR(IF(Ações!$B3761="","",VLOOKUP(Table_1[[#This Row],[AÇÕES]],'Dados Status Invest STOCKS'!A3747:AD4362,18)/100),0)</f>
        <v>-0.29059999999999997</v>
      </c>
      <c r="S3761" s="65">
        <f>IFERROR(IF(Ações!$B3761="","",VLOOKUP(Table_1[[#This Row],[AÇÕES]],'Dados Status Invest STOCKS'!A3747:AD4362,25)/100),0)</f>
        <v>0</v>
      </c>
      <c r="T3761" s="67">
        <f>(1-Ações!$Q3761)*Ações!$R3761</f>
        <v>-0.29059999999999997</v>
      </c>
      <c r="U3761" s="68">
        <f>IF(Ações!$S3761=0,Ações!$T3761,IF(Ações!$T3761=0,Ações!$S3761,AVERAGE(Ações!$S3761,Ações!$T3761)))</f>
        <v>-0.29059999999999997</v>
      </c>
    </row>
    <row r="3762" spans="2:21" ht="15" customHeight="1" x14ac:dyDescent="0.2">
      <c r="B3762" s="63" t="str">
        <f>IFERROR('Dados Status Invest STOCKS'!A3749,"-")</f>
        <v>PSTH</v>
      </c>
      <c r="C3762" s="45">
        <f>IFERROR((Ações!$D3762-Ações!$K3762)/Ações!$D3762,0)</f>
        <v>0</v>
      </c>
      <c r="D3762" s="46">
        <f>(Ações!$O3762)/0.06</f>
        <v>0</v>
      </c>
      <c r="E3762" s="47">
        <f>IFERROR((Ações!$F3762-Ações!$K3762)/Ações!$F3762,0)</f>
        <v>0</v>
      </c>
      <c r="F3762" s="46" t="str">
        <f>IF(OR(Ações!$N3762&lt;0,Ações!$M3762&lt;0),"",(22.5*Ações!$M3762*Ações!$N3762)^0.5)</f>
        <v/>
      </c>
      <c r="G3762" s="47">
        <f>IFERROR((Ações!$H3762-Ações!$K3762)/Ações!$H3762,0)</f>
        <v>0</v>
      </c>
      <c r="H3762" s="48">
        <f>IFERROR(Ações!$I3762/(Ações!$P3762-Table_1[[#This Row],[CAGR LUCRO 5A]]),0)</f>
        <v>0</v>
      </c>
      <c r="I3762" s="48">
        <f>IF(Ações!$S3762&lt;0,"",Ações!$O3762*(1+Ações!$S3762))</f>
        <v>0</v>
      </c>
      <c r="J3762" s="49">
        <f>IFERROR(IF(Ações!$B3762="","",(VLOOKUP(Table_1[[#This Row],[AÇÕES]],'Dados Status Invest STOCKS'!A3748:AD4363,4)/Table_1[[#This Row],[LPA]]))/100,0)</f>
        <v>1.0990566037735849E-2</v>
      </c>
      <c r="K3762" s="64">
        <f>IFERROR(IF(Ações!$B3762="","",VLOOKUP(Table_1[[#This Row],[AÇÕES]],'Dados Status Invest STOCKS'!A3748:AD4363,2)),0)</f>
        <v>19.78</v>
      </c>
      <c r="L3762" s="65">
        <f>IFERROR(IF(Ações!$B3762="","",VLOOKUP(Table_1[[#This Row],[AÇÕES]],'Dados Status Invest STOCKS'!A3748:AD4363,3)/100),0)</f>
        <v>0</v>
      </c>
      <c r="M3762" s="66">
        <f>IFERROR(IF(Ações!$B3762="","",VLOOKUP(Table_1[[#This Row],[AÇÕES]],'Dados Status Invest STOCKS'!A3748:AD4363,28)),0)</f>
        <v>4.24</v>
      </c>
      <c r="N3762" s="66">
        <f>IFERROR(IF(Ações!$B3762="","",VLOOKUP(Table_1[[#This Row],[AÇÕES]],'Dados Status Invest STOCKS'!A3748:AD4363,27)),0)</f>
        <v>-1.19</v>
      </c>
      <c r="O3762" s="66">
        <f>IFERROR(IF(Ações!$L3762="","",Ações!$K3762*Ações!$L3762),0)</f>
        <v>0</v>
      </c>
      <c r="P3762" s="67">
        <f t="shared" si="58"/>
        <v>0.06</v>
      </c>
      <c r="Q3762" s="67">
        <f>IFERROR(Ações!$O3762/Ações!$M3762,0)</f>
        <v>0</v>
      </c>
      <c r="R3762" s="67">
        <f>IFERROR(IF(Ações!$B3762="","",VLOOKUP(Table_1[[#This Row],[AÇÕES]],'Dados Status Invest STOCKS'!A3748:AD4363,18)/100),0)</f>
        <v>-3.5501</v>
      </c>
      <c r="S3762" s="65">
        <f>IFERROR(IF(Ações!$B3762="","",VLOOKUP(Table_1[[#This Row],[AÇÕES]],'Dados Status Invest STOCKS'!A3748:AD4363,25)/100),0)</f>
        <v>0</v>
      </c>
      <c r="T3762" s="67">
        <f>(1-Ações!$Q3762)*Ações!$R3762</f>
        <v>-3.5501</v>
      </c>
      <c r="U3762" s="68">
        <f>IF(Ações!$S3762=0,Ações!$T3762,IF(Ações!$T3762=0,Ações!$S3762,AVERAGE(Ações!$S3762,Ações!$T3762)))</f>
        <v>-3.5501</v>
      </c>
    </row>
    <row r="3763" spans="2:21" ht="15" customHeight="1" x14ac:dyDescent="0.2">
      <c r="B3763" s="63" t="str">
        <f>IFERROR('Dados Status Invest STOCKS'!A3750,"-")</f>
        <v>PSTI</v>
      </c>
      <c r="C3763" s="45">
        <f>IFERROR((Ações!$D3763-Ações!$K3763)/Ações!$D3763,0)</f>
        <v>0</v>
      </c>
      <c r="D3763" s="46">
        <f>(Ações!$O3763)/0.06</f>
        <v>0</v>
      </c>
      <c r="E3763" s="47">
        <f>IFERROR((Ações!$F3763-Ações!$K3763)/Ações!$F3763,0)</f>
        <v>0</v>
      </c>
      <c r="F3763" s="46" t="str">
        <f>IF(OR(Ações!$N3763&lt;0,Ações!$M3763&lt;0),"",(22.5*Ações!$M3763*Ações!$N3763)^0.5)</f>
        <v/>
      </c>
      <c r="G3763" s="47">
        <f>IFERROR((Ações!$H3763-Ações!$K3763)/Ações!$H3763,0)</f>
        <v>0</v>
      </c>
      <c r="H3763" s="48">
        <f>IFERROR(Ações!$I3763/(Ações!$P3763-Table_1[[#This Row],[CAGR LUCRO 5A]]),0)</f>
        <v>0</v>
      </c>
      <c r="I3763" s="48">
        <f>IF(Ações!$S3763&lt;0,"",Ações!$O3763*(1+Ações!$S3763))</f>
        <v>0</v>
      </c>
      <c r="J3763" s="49">
        <f>IFERROR(IF(Ações!$B3763="","",(VLOOKUP(Table_1[[#This Row],[AÇÕES]],'Dados Status Invest STOCKS'!A3749:AD4364,4)/Table_1[[#This Row],[LPA]]))/100,0)</f>
        <v>5.7575757575757582E-3</v>
      </c>
      <c r="K3763" s="64">
        <f>IFERROR(IF(Ações!$B3763="","",VLOOKUP(Table_1[[#This Row],[AÇÕES]],'Dados Status Invest STOCKS'!A3749:AD4364,2)),0)</f>
        <v>1.56</v>
      </c>
      <c r="L3763" s="65">
        <f>IFERROR(IF(Ações!$B3763="","",VLOOKUP(Table_1[[#This Row],[AÇÕES]],'Dados Status Invest STOCKS'!A3749:AD4364,3)/100),0)</f>
        <v>0</v>
      </c>
      <c r="M3763" s="66">
        <f>IFERROR(IF(Ações!$B3763="","",VLOOKUP(Table_1[[#This Row],[AÇÕES]],'Dados Status Invest STOCKS'!A3749:AD4364,28)),0)</f>
        <v>-1.65</v>
      </c>
      <c r="N3763" s="66">
        <f>IFERROR(IF(Ações!$B3763="","",VLOOKUP(Table_1[[#This Row],[AÇÕES]],'Dados Status Invest STOCKS'!A3749:AD4364,27)),0)</f>
        <v>1.52</v>
      </c>
      <c r="O3763" s="66">
        <f>IFERROR(IF(Ações!$L3763="","",Ações!$K3763*Ações!$L3763),0)</f>
        <v>0</v>
      </c>
      <c r="P3763" s="67">
        <f t="shared" si="58"/>
        <v>0.06</v>
      </c>
      <c r="Q3763" s="67">
        <f>IFERROR(Ações!$O3763/Ações!$M3763,0)</f>
        <v>0</v>
      </c>
      <c r="R3763" s="67">
        <f>IFERROR(IF(Ações!$B3763="","",VLOOKUP(Table_1[[#This Row],[AÇÕES]],'Dados Status Invest STOCKS'!A3749:AD4364,18)/100),0)</f>
        <v>-1.0798000000000001</v>
      </c>
      <c r="S3763" s="65">
        <f>IFERROR(IF(Ações!$B3763="","",VLOOKUP(Table_1[[#This Row],[AÇÕES]],'Dados Status Invest STOCKS'!A3749:AD4364,25)/100),0)</f>
        <v>0</v>
      </c>
      <c r="T3763" s="67">
        <f>(1-Ações!$Q3763)*Ações!$R3763</f>
        <v>-1.0798000000000001</v>
      </c>
      <c r="U3763" s="68">
        <f>IF(Ações!$S3763=0,Ações!$T3763,IF(Ações!$T3763=0,Ações!$S3763,AVERAGE(Ações!$S3763,Ações!$T3763)))</f>
        <v>-1.0798000000000001</v>
      </c>
    </row>
    <row r="3764" spans="2:21" ht="15" customHeight="1" x14ac:dyDescent="0.2">
      <c r="B3764" s="63" t="str">
        <f>IFERROR('Dados Status Invest STOCKS'!A3751,"-")</f>
        <v>PSTV</v>
      </c>
      <c r="C3764" s="45">
        <f>IFERROR((Ações!$D3764-Ações!$K3764)/Ações!$D3764,0)</f>
        <v>0</v>
      </c>
      <c r="D3764" s="46">
        <f>(Ações!$O3764)/0.06</f>
        <v>0</v>
      </c>
      <c r="E3764" s="47">
        <f>IFERROR((Ações!$F3764-Ações!$K3764)/Ações!$F3764,0)</f>
        <v>0</v>
      </c>
      <c r="F3764" s="46" t="str">
        <f>IF(OR(Ações!$N3764&lt;0,Ações!$M3764&lt;0),"",(22.5*Ações!$M3764*Ações!$N3764)^0.5)</f>
        <v/>
      </c>
      <c r="G3764" s="47">
        <f>IFERROR((Ações!$H3764-Ações!$K3764)/Ações!$H3764,0)</f>
        <v>0</v>
      </c>
      <c r="H3764" s="48">
        <f>IFERROR(Ações!$I3764/(Ações!$P3764-Table_1[[#This Row],[CAGR LUCRO 5A]]),0)</f>
        <v>0</v>
      </c>
      <c r="I3764" s="48">
        <f>IF(Ações!$S3764&lt;0,"",Ações!$O3764*(1+Ações!$S3764))</f>
        <v>0</v>
      </c>
      <c r="J3764" s="49">
        <f>IFERROR(IF(Ações!$B3764="","",(VLOOKUP(Table_1[[#This Row],[AÇÕES]],'Dados Status Invest STOCKS'!A3750:AD4365,4)/Table_1[[#This Row],[LPA]]))/100,0)</f>
        <v>1.2261904761904762E-2</v>
      </c>
      <c r="K3764" s="64">
        <f>IFERROR(IF(Ações!$B3764="","",VLOOKUP(Table_1[[#This Row],[AÇÕES]],'Dados Status Invest STOCKS'!A3750:AD4365,2)),0)</f>
        <v>0.86</v>
      </c>
      <c r="L3764" s="65">
        <f>IFERROR(IF(Ações!$B3764="","",VLOOKUP(Table_1[[#This Row],[AÇÕES]],'Dados Status Invest STOCKS'!A3750:AD4365,3)/100),0)</f>
        <v>0</v>
      </c>
      <c r="M3764" s="66">
        <f>IFERROR(IF(Ações!$B3764="","",VLOOKUP(Table_1[[#This Row],[AÇÕES]],'Dados Status Invest STOCKS'!A3750:AD4365,28)),0)</f>
        <v>-0.84</v>
      </c>
      <c r="N3764" s="66">
        <f>IFERROR(IF(Ações!$B3764="","",VLOOKUP(Table_1[[#This Row],[AÇÕES]],'Dados Status Invest STOCKS'!A3750:AD4365,27)),0)</f>
        <v>0.96</v>
      </c>
      <c r="O3764" s="66">
        <f>IFERROR(IF(Ações!$L3764="","",Ações!$K3764*Ações!$L3764),0)</f>
        <v>0</v>
      </c>
      <c r="P3764" s="67">
        <f t="shared" si="58"/>
        <v>0.06</v>
      </c>
      <c r="Q3764" s="67">
        <f>IFERROR(Ações!$O3764/Ações!$M3764,0)</f>
        <v>0</v>
      </c>
      <c r="R3764" s="67">
        <f>IFERROR(IF(Ações!$B3764="","",VLOOKUP(Table_1[[#This Row],[AÇÕES]],'Dados Status Invest STOCKS'!A3750:AD4365,18)/100),0)</f>
        <v>-0.86959999999999993</v>
      </c>
      <c r="S3764" s="65">
        <f>IFERROR(IF(Ações!$B3764="","",VLOOKUP(Table_1[[#This Row],[AÇÕES]],'Dados Status Invest STOCKS'!A3750:AD4365,25)/100),0)</f>
        <v>0</v>
      </c>
      <c r="T3764" s="67">
        <f>(1-Ações!$Q3764)*Ações!$R3764</f>
        <v>-0.86959999999999993</v>
      </c>
      <c r="U3764" s="68">
        <f>IF(Ações!$S3764=0,Ações!$T3764,IF(Ações!$T3764=0,Ações!$S3764,AVERAGE(Ações!$S3764,Ações!$T3764)))</f>
        <v>-0.86959999999999993</v>
      </c>
    </row>
    <row r="3765" spans="2:21" ht="15" customHeight="1" x14ac:dyDescent="0.2">
      <c r="B3765" s="63" t="str">
        <f>IFERROR('Dados Status Invest STOCKS'!A3752,"-")</f>
        <v>PSTX</v>
      </c>
      <c r="C3765" s="45">
        <f>IFERROR((Ações!$D3765-Ações!$K3765)/Ações!$D3765,0)</f>
        <v>0</v>
      </c>
      <c r="D3765" s="46">
        <f>(Ações!$O3765)/0.06</f>
        <v>0</v>
      </c>
      <c r="E3765" s="47">
        <f>IFERROR((Ações!$F3765-Ações!$K3765)/Ações!$F3765,0)</f>
        <v>0</v>
      </c>
      <c r="F3765" s="46" t="str">
        <f>IF(OR(Ações!$N3765&lt;0,Ações!$M3765&lt;0),"",(22.5*Ações!$M3765*Ações!$N3765)^0.5)</f>
        <v/>
      </c>
      <c r="G3765" s="47">
        <f>IFERROR((Ações!$H3765-Ações!$K3765)/Ações!$H3765,0)</f>
        <v>0</v>
      </c>
      <c r="H3765" s="48">
        <f>IFERROR(Ações!$I3765/(Ações!$P3765-Table_1[[#This Row],[CAGR LUCRO 5A]]),0)</f>
        <v>0</v>
      </c>
      <c r="I3765" s="48">
        <f>IF(Ações!$S3765&lt;0,"",Ações!$O3765*(1+Ações!$S3765))</f>
        <v>0</v>
      </c>
      <c r="J3765" s="49">
        <f>IFERROR(IF(Ações!$B3765="","",(VLOOKUP(Table_1[[#This Row],[AÇÕES]],'Dados Status Invest STOCKS'!A3751:AD4366,4)/Table_1[[#This Row],[LPA]]))/100,0)</f>
        <v>7.0384615384615386E-3</v>
      </c>
      <c r="K3765" s="64">
        <f>IFERROR(IF(Ações!$B3765="","",VLOOKUP(Table_1[[#This Row],[AÇÕES]],'Dados Status Invest STOCKS'!A3751:AD4366,2)),0)</f>
        <v>4.75</v>
      </c>
      <c r="L3765" s="65">
        <f>IFERROR(IF(Ações!$B3765="","",VLOOKUP(Table_1[[#This Row],[AÇÕES]],'Dados Status Invest STOCKS'!A3751:AD4366,3)/100),0)</f>
        <v>0</v>
      </c>
      <c r="M3765" s="66">
        <f>IFERROR(IF(Ações!$B3765="","",VLOOKUP(Table_1[[#This Row],[AÇÕES]],'Dados Status Invest STOCKS'!A3751:AD4366,28)),0)</f>
        <v>-2.6</v>
      </c>
      <c r="N3765" s="66">
        <f>IFERROR(IF(Ações!$B3765="","",VLOOKUP(Table_1[[#This Row],[AÇÕES]],'Dados Status Invest STOCKS'!A3751:AD4366,27)),0)</f>
        <v>2.4</v>
      </c>
      <c r="O3765" s="66">
        <f>IFERROR(IF(Ações!$L3765="","",Ações!$K3765*Ações!$L3765),0)</f>
        <v>0</v>
      </c>
      <c r="P3765" s="67">
        <f t="shared" si="58"/>
        <v>0.06</v>
      </c>
      <c r="Q3765" s="67">
        <f>IFERROR(Ações!$O3765/Ações!$M3765,0)</f>
        <v>0</v>
      </c>
      <c r="R3765" s="67">
        <f>IFERROR(IF(Ações!$B3765="","",VLOOKUP(Table_1[[#This Row],[AÇÕES]],'Dados Status Invest STOCKS'!A3751:AD4366,18)/100),0)</f>
        <v>-1.0828</v>
      </c>
      <c r="S3765" s="65">
        <f>IFERROR(IF(Ações!$B3765="","",VLOOKUP(Table_1[[#This Row],[AÇÕES]],'Dados Status Invest STOCKS'!A3751:AD4366,25)/100),0)</f>
        <v>0</v>
      </c>
      <c r="T3765" s="67">
        <f>(1-Ações!$Q3765)*Ações!$R3765</f>
        <v>-1.0828</v>
      </c>
      <c r="U3765" s="68">
        <f>IF(Ações!$S3765=0,Ações!$T3765,IF(Ações!$T3765=0,Ações!$S3765,AVERAGE(Ações!$S3765,Ações!$T3765)))</f>
        <v>-1.0828</v>
      </c>
    </row>
    <row r="3766" spans="2:21" ht="15" customHeight="1" x14ac:dyDescent="0.2">
      <c r="B3766" s="63" t="str">
        <f>IFERROR('Dados Status Invest STOCKS'!A3753,"-")</f>
        <v>PSX</v>
      </c>
      <c r="C3766" s="45">
        <f>IFERROR((Ações!$D3766-Ações!$K3766)/Ações!$D3766,0)</f>
        <v>-0.3729977116704804</v>
      </c>
      <c r="D3766" s="46">
        <f>(Ações!$O3766)/0.06</f>
        <v>60.327850000000005</v>
      </c>
      <c r="E3766" s="47">
        <f>IFERROR((Ações!$F3766-Ações!$K3766)/Ações!$F3766,0)</f>
        <v>0</v>
      </c>
      <c r="F3766" s="46" t="str">
        <f>IF(OR(Ações!$N3766&lt;0,Ações!$M3766&lt;0),"",(22.5*Ações!$M3766*Ações!$N3766)^0.5)</f>
        <v/>
      </c>
      <c r="G3766" s="47">
        <f>IFERROR((Ações!$H3766-Ações!$K3766)/Ações!$H3766,0)</f>
        <v>-0.3729977116704804</v>
      </c>
      <c r="H3766" s="48">
        <f>IFERROR(Ações!$I3766/(Ações!$P3766-Table_1[[#This Row],[CAGR LUCRO 5A]]),0)</f>
        <v>60.327850000000005</v>
      </c>
      <c r="I3766" s="48">
        <f>IF(Ações!$S3766&lt;0,"",Ações!$O3766*(1+Ações!$S3766))</f>
        <v>3.6196710000000003</v>
      </c>
      <c r="J3766" s="49">
        <f>IFERROR(IF(Ações!$B3766="","",(VLOOKUP(Table_1[[#This Row],[AÇÕES]],'Dados Status Invest STOCKS'!A3752:AD4367,4)/Table_1[[#This Row],[LPA]]))/100,0)</f>
        <v>0.64884955752212392</v>
      </c>
      <c r="K3766" s="64">
        <f>IFERROR(IF(Ações!$B3766="","",VLOOKUP(Table_1[[#This Row],[AÇÕES]],'Dados Status Invest STOCKS'!A3752:AD4367,2)),0)</f>
        <v>82.83</v>
      </c>
      <c r="L3766" s="65">
        <f>IFERROR(IF(Ações!$B3766="","",VLOOKUP(Table_1[[#This Row],[AÇÕES]],'Dados Status Invest STOCKS'!A3752:AD4367,3)/100),0)</f>
        <v>4.3700000000000003E-2</v>
      </c>
      <c r="M3766" s="66">
        <f>IFERROR(IF(Ações!$B3766="","",VLOOKUP(Table_1[[#This Row],[AÇÕES]],'Dados Status Invest STOCKS'!A3752:AD4367,28)),0)</f>
        <v>-1.1299999999999999</v>
      </c>
      <c r="N3766" s="66">
        <f>IFERROR(IF(Ações!$B3766="","",VLOOKUP(Table_1[[#This Row],[AÇÕES]],'Dados Status Invest STOCKS'!A3752:AD4367,27)),0)</f>
        <v>41.4</v>
      </c>
      <c r="O3766" s="66">
        <f>IFERROR(IF(Ações!$L3766="","",Ações!$K3766*Ações!$L3766),0)</f>
        <v>3.6196710000000003</v>
      </c>
      <c r="P3766" s="67">
        <f t="shared" si="58"/>
        <v>0.06</v>
      </c>
      <c r="Q3766" s="67">
        <f>IFERROR(Ações!$O3766/Ações!$M3766,0)</f>
        <v>-3.2032486725663722</v>
      </c>
      <c r="R3766" s="67">
        <f>IFERROR(IF(Ações!$B3766="","",VLOOKUP(Table_1[[#This Row],[AÇÕES]],'Dados Status Invest STOCKS'!A3752:AD4367,18)/100),0)</f>
        <v>-2.7300000000000001E-2</v>
      </c>
      <c r="S3766" s="65">
        <f>IFERROR(IF(Ações!$B3766="","",VLOOKUP(Table_1[[#This Row],[AÇÕES]],'Dados Status Invest STOCKS'!A3752:AD4367,25)/100),0)</f>
        <v>0</v>
      </c>
      <c r="T3766" s="67">
        <f>(1-Ações!$Q3766)*Ações!$R3766</f>
        <v>-0.11474868876106198</v>
      </c>
      <c r="U3766" s="68">
        <f>IF(Ações!$S3766=0,Ações!$T3766,IF(Ações!$T3766=0,Ações!$S3766,AVERAGE(Ações!$S3766,Ações!$T3766)))</f>
        <v>-0.11474868876106198</v>
      </c>
    </row>
    <row r="3767" spans="2:21" ht="15" customHeight="1" x14ac:dyDescent="0.2">
      <c r="B3767" s="63" t="str">
        <f>IFERROR('Dados Status Invest STOCKS'!A3754,"-")</f>
        <v>PSXP</v>
      </c>
      <c r="C3767" s="45">
        <f>IFERROR((Ações!$D3767-Ações!$K3767)/Ações!$D3767,0)</f>
        <v>0.28486293206197849</v>
      </c>
      <c r="D3767" s="46">
        <f>(Ações!$O3767)/0.06</f>
        <v>58.366433333333333</v>
      </c>
      <c r="E3767" s="47">
        <f>IFERROR((Ações!$F3767-Ações!$K3767)/Ações!$F3767,0)</f>
        <v>0</v>
      </c>
      <c r="F3767" s="46">
        <f>IF(OR(Ações!$N3767&lt;0,Ações!$M3767&lt;0),"",(22.5*Ações!$M3767*Ações!$N3767)^0.5)</f>
        <v>0</v>
      </c>
      <c r="G3767" s="47">
        <f>IFERROR((Ações!$H3767-Ações!$K3767)/Ações!$H3767,0)</f>
        <v>3.8231352933958376</v>
      </c>
      <c r="H3767" s="48">
        <f>IFERROR(Ações!$I3767/(Ações!$P3767-Table_1[[#This Row],[CAGR LUCRO 5A]]),0)</f>
        <v>-14.784980407294832</v>
      </c>
      <c r="I3767" s="48">
        <f>IF(Ações!$S3767&lt;0,"",Ações!$O3767*(1+Ações!$S3767))</f>
        <v>4.8642585540000001</v>
      </c>
      <c r="J3767" s="49">
        <f>IFERROR(IF(Ações!$B3767="","",(VLOOKUP(Table_1[[#This Row],[AÇÕES]],'Dados Status Invest STOCKS'!A3753:AD4368,4)/Table_1[[#This Row],[LPA]]))/100,0)</f>
        <v>8.1548672566371702E-2</v>
      </c>
      <c r="K3767" s="64">
        <f>IFERROR(IF(Ações!$B3767="","",VLOOKUP(Table_1[[#This Row],[AÇÕES]],'Dados Status Invest STOCKS'!A3753:AD4368,2)),0)</f>
        <v>41.74</v>
      </c>
      <c r="L3767" s="65">
        <f>IFERROR(IF(Ações!$B3767="","",VLOOKUP(Table_1[[#This Row],[AÇÕES]],'Dados Status Invest STOCKS'!A3753:AD4368,3)/100),0)</f>
        <v>8.3900000000000002E-2</v>
      </c>
      <c r="M3767" s="66">
        <f>IFERROR(IF(Ações!$B3767="","",VLOOKUP(Table_1[[#This Row],[AÇÕES]],'Dados Status Invest STOCKS'!A3753:AD4368,28)),0)</f>
        <v>2.2599999999999998</v>
      </c>
      <c r="N3767" s="66">
        <f>IFERROR(IF(Ações!$B3767="","",VLOOKUP(Table_1[[#This Row],[AÇÕES]],'Dados Status Invest STOCKS'!A3753:AD4368,27)),0)</f>
        <v>0</v>
      </c>
      <c r="O3767" s="66">
        <f>IFERROR(IF(Ações!$L3767="","",Ações!$K3767*Ações!$L3767),0)</f>
        <v>3.501986</v>
      </c>
      <c r="P3767" s="67">
        <f t="shared" si="58"/>
        <v>0.06</v>
      </c>
      <c r="Q3767" s="67">
        <f>IFERROR(Ações!$O3767/Ações!$M3767,0)</f>
        <v>1.5495513274336286</v>
      </c>
      <c r="R3767" s="67">
        <f>IFERROR(IF(Ações!$B3767="","",VLOOKUP(Table_1[[#This Row],[AÇÕES]],'Dados Status Invest STOCKS'!A3753:AD4368,18)/100),0)</f>
        <v>0</v>
      </c>
      <c r="S3767" s="65">
        <f>IFERROR(IF(Ações!$B3767="","",VLOOKUP(Table_1[[#This Row],[AÇÕES]],'Dados Status Invest STOCKS'!A3753:AD4368,25)/100),0)</f>
        <v>0.38900000000000001</v>
      </c>
      <c r="T3767" s="67">
        <f>(1-Ações!$Q3767)*Ações!$R3767</f>
        <v>0</v>
      </c>
      <c r="U3767" s="68">
        <f>IF(Ações!$S3767=0,Ações!$T3767,IF(Ações!$T3767=0,Ações!$S3767,AVERAGE(Ações!$S3767,Ações!$T3767)))</f>
        <v>0.38900000000000001</v>
      </c>
    </row>
    <row r="3768" spans="2:21" ht="15" customHeight="1" x14ac:dyDescent="0.2">
      <c r="B3768" s="63" t="str">
        <f>IFERROR('Dados Status Invest STOCKS'!A3755,"-")</f>
        <v>PT</v>
      </c>
      <c r="C3768" s="45">
        <f>IFERROR((Ações!$D3768-Ações!$K3768)/Ações!$D3768,0)</f>
        <v>0</v>
      </c>
      <c r="D3768" s="46">
        <f>(Ações!$O3768)/0.06</f>
        <v>0</v>
      </c>
      <c r="E3768" s="47">
        <f>IFERROR((Ações!$F3768-Ações!$K3768)/Ações!$F3768,0)</f>
        <v>0</v>
      </c>
      <c r="F3768" s="46" t="str">
        <f>IF(OR(Ações!$N3768&lt;0,Ações!$M3768&lt;0),"",(22.5*Ações!$M3768*Ações!$N3768)^0.5)</f>
        <v/>
      </c>
      <c r="G3768" s="47">
        <f>IFERROR((Ações!$H3768-Ações!$K3768)/Ações!$H3768,0)</f>
        <v>0</v>
      </c>
      <c r="H3768" s="48">
        <f>IFERROR(Ações!$I3768/(Ações!$P3768-Table_1[[#This Row],[CAGR LUCRO 5A]]),0)</f>
        <v>0</v>
      </c>
      <c r="I3768" s="48">
        <f>IF(Ações!$S3768&lt;0,"",Ações!$O3768*(1+Ações!$S3768))</f>
        <v>0</v>
      </c>
      <c r="J3768" s="49">
        <f>IFERROR(IF(Ações!$B3768="","",(VLOOKUP(Table_1[[#This Row],[AÇÕES]],'Dados Status Invest STOCKS'!A3754:AD4369,4)/Table_1[[#This Row],[LPA]]))/100,0)</f>
        <v>0.61599999999999999</v>
      </c>
      <c r="K3768" s="64">
        <f>IFERROR(IF(Ações!$B3768="","",VLOOKUP(Table_1[[#This Row],[AÇÕES]],'Dados Status Invest STOCKS'!A3754:AD4369,2)),0)</f>
        <v>0.65</v>
      </c>
      <c r="L3768" s="65">
        <f>IFERROR(IF(Ações!$B3768="","",VLOOKUP(Table_1[[#This Row],[AÇÕES]],'Dados Status Invest STOCKS'!A3754:AD4369,3)/100),0)</f>
        <v>0</v>
      </c>
      <c r="M3768" s="66">
        <f>IFERROR(IF(Ações!$B3768="","",VLOOKUP(Table_1[[#This Row],[AÇÕES]],'Dados Status Invest STOCKS'!A3754:AD4369,28)),0)</f>
        <v>-0.1</v>
      </c>
      <c r="N3768" s="66">
        <f>IFERROR(IF(Ações!$B3768="","",VLOOKUP(Table_1[[#This Row],[AÇÕES]],'Dados Status Invest STOCKS'!A3754:AD4369,27)),0)</f>
        <v>0.88</v>
      </c>
      <c r="O3768" s="66">
        <f>IFERROR(IF(Ações!$L3768="","",Ações!$K3768*Ações!$L3768),0)</f>
        <v>0</v>
      </c>
      <c r="P3768" s="67">
        <f t="shared" si="58"/>
        <v>0.06</v>
      </c>
      <c r="Q3768" s="67">
        <f>IFERROR(Ações!$O3768/Ações!$M3768,0)</f>
        <v>0</v>
      </c>
      <c r="R3768" s="67">
        <f>IFERROR(IF(Ações!$B3768="","",VLOOKUP(Table_1[[#This Row],[AÇÕES]],'Dados Status Invest STOCKS'!A3754:AD4369,18)/100),0)</f>
        <v>-0.11609999999999999</v>
      </c>
      <c r="S3768" s="65">
        <f>IFERROR(IF(Ações!$B3768="","",VLOOKUP(Table_1[[#This Row],[AÇÕES]],'Dados Status Invest STOCKS'!A3754:AD4369,25)/100),0)</f>
        <v>0</v>
      </c>
      <c r="T3768" s="67">
        <f>(1-Ações!$Q3768)*Ações!$R3768</f>
        <v>-0.11609999999999999</v>
      </c>
      <c r="U3768" s="68">
        <f>IF(Ações!$S3768=0,Ações!$T3768,IF(Ações!$T3768=0,Ações!$S3768,AVERAGE(Ações!$S3768,Ações!$T3768)))</f>
        <v>-0.11609999999999999</v>
      </c>
    </row>
    <row r="3769" spans="2:21" ht="15" customHeight="1" x14ac:dyDescent="0.2">
      <c r="B3769" s="63" t="str">
        <f>IFERROR('Dados Status Invest STOCKS'!A3756,"-")</f>
        <v>PTC</v>
      </c>
      <c r="C3769" s="45">
        <f>IFERROR((Ações!$D3769-Ações!$K3769)/Ações!$D3769,0)</f>
        <v>0</v>
      </c>
      <c r="D3769" s="46">
        <f>(Ações!$O3769)/0.06</f>
        <v>0</v>
      </c>
      <c r="E3769" s="47">
        <f>IFERROR((Ações!$F3769-Ações!$K3769)/Ações!$F3769,0)</f>
        <v>-1.9627230372195867</v>
      </c>
      <c r="F3769" s="46">
        <f>IF(OR(Ações!$N3769&lt;0,Ações!$M3769&lt;0),"",(22.5*Ações!$M3769*Ações!$N3769)^0.5)</f>
        <v>39.693214155570722</v>
      </c>
      <c r="G3769" s="47">
        <f>IFERROR((Ações!$H3769-Ações!$K3769)/Ações!$H3769,0)</f>
        <v>0</v>
      </c>
      <c r="H3769" s="48">
        <f>IFERROR(Ações!$I3769/(Ações!$P3769-Table_1[[#This Row],[CAGR LUCRO 5A]]),0)</f>
        <v>0</v>
      </c>
      <c r="I3769" s="48">
        <f>IF(Ações!$S3769&lt;0,"",Ações!$O3769*(1+Ações!$S3769))</f>
        <v>0</v>
      </c>
      <c r="J3769" s="49">
        <f>IFERROR(IF(Ações!$B3769="","",(VLOOKUP(Table_1[[#This Row],[AÇÕES]],'Dados Status Invest STOCKS'!A3755:AD4370,4)/Table_1[[#This Row],[LPA]]))/100,0)</f>
        <v>7.1753086419753087E-2</v>
      </c>
      <c r="K3769" s="64">
        <f>IFERROR(IF(Ações!$B3769="","",VLOOKUP(Table_1[[#This Row],[AÇÕES]],'Dados Status Invest STOCKS'!A3755:AD4370,2)),0)</f>
        <v>117.6</v>
      </c>
      <c r="L3769" s="65">
        <f>IFERROR(IF(Ações!$B3769="","",VLOOKUP(Table_1[[#This Row],[AÇÕES]],'Dados Status Invest STOCKS'!A3755:AD4370,3)/100),0)</f>
        <v>0</v>
      </c>
      <c r="M3769" s="66">
        <f>IFERROR(IF(Ações!$B3769="","",VLOOKUP(Table_1[[#This Row],[AÇÕES]],'Dados Status Invest STOCKS'!A3755:AD4370,28)),0)</f>
        <v>4.05</v>
      </c>
      <c r="N3769" s="66">
        <f>IFERROR(IF(Ações!$B3769="","",VLOOKUP(Table_1[[#This Row],[AÇÕES]],'Dados Status Invest STOCKS'!A3755:AD4370,27)),0)</f>
        <v>17.29</v>
      </c>
      <c r="O3769" s="66">
        <f>IFERROR(IF(Ações!$L3769="","",Ações!$K3769*Ações!$L3769),0)</f>
        <v>0</v>
      </c>
      <c r="P3769" s="67">
        <f t="shared" si="58"/>
        <v>0.06</v>
      </c>
      <c r="Q3769" s="67">
        <f>IFERROR(Ações!$O3769/Ações!$M3769,0)</f>
        <v>0</v>
      </c>
      <c r="R3769" s="67">
        <f>IFERROR(IF(Ações!$B3769="","",VLOOKUP(Table_1[[#This Row],[AÇÕES]],'Dados Status Invest STOCKS'!A3755:AD4370,18)/100),0)</f>
        <v>0.23399999999999999</v>
      </c>
      <c r="S3769" s="65">
        <f>IFERROR(IF(Ações!$B3769="","",VLOOKUP(Table_1[[#This Row],[AÇÕES]],'Dados Status Invest STOCKS'!A3755:AD4370,25)/100),0)</f>
        <v>0</v>
      </c>
      <c r="T3769" s="67">
        <f>(1-Ações!$Q3769)*Ações!$R3769</f>
        <v>0.23399999999999999</v>
      </c>
      <c r="U3769" s="68">
        <f>IF(Ações!$S3769=0,Ações!$T3769,IF(Ações!$T3769=0,Ações!$S3769,AVERAGE(Ações!$S3769,Ações!$T3769)))</f>
        <v>0.23399999999999999</v>
      </c>
    </row>
    <row r="3770" spans="2:21" ht="15" customHeight="1" x14ac:dyDescent="0.2">
      <c r="B3770" s="63" t="str">
        <f>IFERROR('Dados Status Invest STOCKS'!A3757,"-")</f>
        <v>PTCT</v>
      </c>
      <c r="C3770" s="45">
        <f>IFERROR((Ações!$D3770-Ações!$K3770)/Ações!$D3770,0)</f>
        <v>0</v>
      </c>
      <c r="D3770" s="46">
        <f>(Ações!$O3770)/0.06</f>
        <v>0</v>
      </c>
      <c r="E3770" s="47">
        <f>IFERROR((Ações!$F3770-Ações!$K3770)/Ações!$F3770,0)</f>
        <v>0</v>
      </c>
      <c r="F3770" s="46" t="str">
        <f>IF(OR(Ações!$N3770&lt;0,Ações!$M3770&lt;0),"",(22.5*Ações!$M3770*Ações!$N3770)^0.5)</f>
        <v/>
      </c>
      <c r="G3770" s="47">
        <f>IFERROR((Ações!$H3770-Ações!$K3770)/Ações!$H3770,0)</f>
        <v>0</v>
      </c>
      <c r="H3770" s="48">
        <f>IFERROR(Ações!$I3770/(Ações!$P3770-Table_1[[#This Row],[CAGR LUCRO 5A]]),0)</f>
        <v>0</v>
      </c>
      <c r="I3770" s="48">
        <f>IF(Ações!$S3770&lt;0,"",Ações!$O3770*(1+Ações!$S3770))</f>
        <v>0</v>
      </c>
      <c r="J3770" s="49">
        <f>IFERROR(IF(Ações!$B3770="","",(VLOOKUP(Table_1[[#This Row],[AÇÕES]],'Dados Status Invest STOCKS'!A3756:AD4371,4)/Table_1[[#This Row],[LPA]]))/100,0)</f>
        <v>9.6583850931677012E-3</v>
      </c>
      <c r="K3770" s="64">
        <f>IFERROR(IF(Ações!$B3770="","",VLOOKUP(Table_1[[#This Row],[AÇÕES]],'Dados Status Invest STOCKS'!A3756:AD4371,2)),0)</f>
        <v>40.119999999999997</v>
      </c>
      <c r="L3770" s="65">
        <f>IFERROR(IF(Ações!$B3770="","",VLOOKUP(Table_1[[#This Row],[AÇÕES]],'Dados Status Invest STOCKS'!A3756:AD4371,3)/100),0)</f>
        <v>0</v>
      </c>
      <c r="M3770" s="66">
        <f>IFERROR(IF(Ações!$B3770="","",VLOOKUP(Table_1[[#This Row],[AÇÕES]],'Dados Status Invest STOCKS'!A3756:AD4371,28)),0)</f>
        <v>-6.44</v>
      </c>
      <c r="N3770" s="66">
        <f>IFERROR(IF(Ações!$B3770="","",VLOOKUP(Table_1[[#This Row],[AÇÕES]],'Dados Status Invest STOCKS'!A3756:AD4371,27)),0)</f>
        <v>1.48</v>
      </c>
      <c r="O3770" s="66">
        <f>IFERROR(IF(Ações!$L3770="","",Ações!$K3770*Ações!$L3770),0)</f>
        <v>0</v>
      </c>
      <c r="P3770" s="67">
        <f t="shared" si="58"/>
        <v>0.06</v>
      </c>
      <c r="Q3770" s="67">
        <f>IFERROR(Ações!$O3770/Ações!$M3770,0)</f>
        <v>0</v>
      </c>
      <c r="R3770" s="67">
        <f>IFERROR(IF(Ações!$B3770="","",VLOOKUP(Table_1[[#This Row],[AÇÕES]],'Dados Status Invest STOCKS'!A3756:AD4371,18)/100),0)</f>
        <v>-4.3362999999999996</v>
      </c>
      <c r="S3770" s="65">
        <f>IFERROR(IF(Ações!$B3770="","",VLOOKUP(Table_1[[#This Row],[AÇÕES]],'Dados Status Invest STOCKS'!A3756:AD4371,25)/100),0)</f>
        <v>0</v>
      </c>
      <c r="T3770" s="67">
        <f>(1-Ações!$Q3770)*Ações!$R3770</f>
        <v>-4.3362999999999996</v>
      </c>
      <c r="U3770" s="68">
        <f>IF(Ações!$S3770=0,Ações!$T3770,IF(Ações!$T3770=0,Ações!$S3770,AVERAGE(Ações!$S3770,Ações!$T3770)))</f>
        <v>-4.3362999999999996</v>
      </c>
    </row>
    <row r="3771" spans="2:21" ht="15" customHeight="1" x14ac:dyDescent="0.2">
      <c r="B3771" s="63" t="str">
        <f>IFERROR('Dados Status Invest STOCKS'!A3758,"-")</f>
        <v>PTE</v>
      </c>
      <c r="C3771" s="45">
        <f>IFERROR((Ações!$D3771-Ações!$K3771)/Ações!$D3771,0)</f>
        <v>0</v>
      </c>
      <c r="D3771" s="46">
        <f>(Ações!$O3771)/0.06</f>
        <v>0</v>
      </c>
      <c r="E3771" s="47">
        <f>IFERROR((Ações!$F3771-Ações!$K3771)/Ações!$F3771,0)</f>
        <v>0</v>
      </c>
      <c r="F3771" s="46" t="str">
        <f>IF(OR(Ações!$N3771&lt;0,Ações!$M3771&lt;0),"",(22.5*Ações!$M3771*Ações!$N3771)^0.5)</f>
        <v/>
      </c>
      <c r="G3771" s="47">
        <f>IFERROR((Ações!$H3771-Ações!$K3771)/Ações!$H3771,0)</f>
        <v>0</v>
      </c>
      <c r="H3771" s="48">
        <f>IFERROR(Ações!$I3771/(Ações!$P3771-Table_1[[#This Row],[CAGR LUCRO 5A]]),0)</f>
        <v>0</v>
      </c>
      <c r="I3771" s="48">
        <f>IF(Ações!$S3771&lt;0,"",Ações!$O3771*(1+Ações!$S3771))</f>
        <v>0</v>
      </c>
      <c r="J3771" s="49">
        <f>IFERROR(IF(Ações!$B3771="","",(VLOOKUP(Table_1[[#This Row],[AÇÕES]],'Dados Status Invest STOCKS'!A3757:AD4372,4)/Table_1[[#This Row],[LPA]]))/100,0)</f>
        <v>3.3846153846153845E-2</v>
      </c>
      <c r="K3771" s="64">
        <f>IFERROR(IF(Ações!$B3771="","",VLOOKUP(Table_1[[#This Row],[AÇÕES]],'Dados Status Invest STOCKS'!A3757:AD4372,2)),0)</f>
        <v>0.51</v>
      </c>
      <c r="L3771" s="65">
        <f>IFERROR(IF(Ações!$B3771="","",VLOOKUP(Table_1[[#This Row],[AÇÕES]],'Dados Status Invest STOCKS'!A3757:AD4372,3)/100),0)</f>
        <v>0</v>
      </c>
      <c r="M3771" s="66">
        <f>IFERROR(IF(Ações!$B3771="","",VLOOKUP(Table_1[[#This Row],[AÇÕES]],'Dados Status Invest STOCKS'!A3757:AD4372,28)),0)</f>
        <v>-0.39</v>
      </c>
      <c r="N3771" s="66">
        <f>IFERROR(IF(Ações!$B3771="","",VLOOKUP(Table_1[[#This Row],[AÇÕES]],'Dados Status Invest STOCKS'!A3757:AD4372,27)),0)</f>
        <v>0.33</v>
      </c>
      <c r="O3771" s="66">
        <f>IFERROR(IF(Ações!$L3771="","",Ações!$K3771*Ações!$L3771),0)</f>
        <v>0</v>
      </c>
      <c r="P3771" s="67">
        <f t="shared" si="58"/>
        <v>0.06</v>
      </c>
      <c r="Q3771" s="67">
        <f>IFERROR(Ações!$O3771/Ações!$M3771,0)</f>
        <v>0</v>
      </c>
      <c r="R3771" s="67">
        <f>IFERROR(IF(Ações!$B3771="","",VLOOKUP(Table_1[[#This Row],[AÇÕES]],'Dados Status Invest STOCKS'!A3757:AD4372,18)/100),0)</f>
        <v>-1.1775</v>
      </c>
      <c r="S3771" s="65">
        <f>IFERROR(IF(Ações!$B3771="","",VLOOKUP(Table_1[[#This Row],[AÇÕES]],'Dados Status Invest STOCKS'!A3757:AD4372,25)/100),0)</f>
        <v>0</v>
      </c>
      <c r="T3771" s="67">
        <f>(1-Ações!$Q3771)*Ações!$R3771</f>
        <v>-1.1775</v>
      </c>
      <c r="U3771" s="68">
        <f>IF(Ações!$S3771=0,Ações!$T3771,IF(Ações!$T3771=0,Ações!$S3771,AVERAGE(Ações!$S3771,Ações!$T3771)))</f>
        <v>-1.1775</v>
      </c>
    </row>
    <row r="3772" spans="2:21" ht="15" customHeight="1" x14ac:dyDescent="0.2">
      <c r="B3772" s="63" t="str">
        <f>IFERROR('Dados Status Invest STOCKS'!A3759,"-")</f>
        <v>PTEN</v>
      </c>
      <c r="C3772" s="45">
        <f>IFERROR((Ações!$D3772-Ações!$K3772)/Ações!$D3772,0)</f>
        <v>-6.3170731707317076</v>
      </c>
      <c r="D3772" s="46">
        <f>(Ações!$O3772)/0.06</f>
        <v>1.3407</v>
      </c>
      <c r="E3772" s="47">
        <f>IFERROR((Ações!$F3772-Ações!$K3772)/Ações!$F3772,0)</f>
        <v>0</v>
      </c>
      <c r="F3772" s="46" t="str">
        <f>IF(OR(Ações!$N3772&lt;0,Ações!$M3772&lt;0),"",(22.5*Ações!$M3772*Ações!$N3772)^0.5)</f>
        <v/>
      </c>
      <c r="G3772" s="47">
        <f>IFERROR((Ações!$H3772-Ações!$K3772)/Ações!$H3772,0)</f>
        <v>-6.3170731707317076</v>
      </c>
      <c r="H3772" s="48">
        <f>IFERROR(Ações!$I3772/(Ações!$P3772-Table_1[[#This Row],[CAGR LUCRO 5A]]),0)</f>
        <v>1.3407</v>
      </c>
      <c r="I3772" s="48">
        <f>IF(Ações!$S3772&lt;0,"",Ações!$O3772*(1+Ações!$S3772))</f>
        <v>8.0442E-2</v>
      </c>
      <c r="J3772" s="49">
        <f>IFERROR(IF(Ações!$B3772="","",(VLOOKUP(Table_1[[#This Row],[AÇÕES]],'Dados Status Invest STOCKS'!A3758:AD4373,4)/Table_1[[#This Row],[LPA]]))/100,0)</f>
        <v>2.8440860215053761E-2</v>
      </c>
      <c r="K3772" s="64">
        <f>IFERROR(IF(Ações!$B3772="","",VLOOKUP(Table_1[[#This Row],[AÇÕES]],'Dados Status Invest STOCKS'!A3758:AD4373,2)),0)</f>
        <v>9.81</v>
      </c>
      <c r="L3772" s="65">
        <f>IFERROR(IF(Ações!$B3772="","",VLOOKUP(Table_1[[#This Row],[AÇÕES]],'Dados Status Invest STOCKS'!A3758:AD4373,3)/100),0)</f>
        <v>8.199999999999999E-3</v>
      </c>
      <c r="M3772" s="66">
        <f>IFERROR(IF(Ações!$B3772="","",VLOOKUP(Table_1[[#This Row],[AÇÕES]],'Dados Status Invest STOCKS'!A3758:AD4373,28)),0)</f>
        <v>-1.86</v>
      </c>
      <c r="N3772" s="66">
        <f>IFERROR(IF(Ações!$B3772="","",VLOOKUP(Table_1[[#This Row],[AÇÕES]],'Dados Status Invest STOCKS'!A3758:AD4373,27)),0)</f>
        <v>8.02</v>
      </c>
      <c r="O3772" s="66">
        <f>IFERROR(IF(Ações!$L3772="","",Ações!$K3772*Ações!$L3772),0)</f>
        <v>8.0442E-2</v>
      </c>
      <c r="P3772" s="67">
        <f t="shared" si="58"/>
        <v>0.06</v>
      </c>
      <c r="Q3772" s="67">
        <f>IFERROR(Ações!$O3772/Ações!$M3772,0)</f>
        <v>-4.3248387096774192E-2</v>
      </c>
      <c r="R3772" s="67">
        <f>IFERROR(IF(Ações!$B3772="","",VLOOKUP(Table_1[[#This Row],[AÇÕES]],'Dados Status Invest STOCKS'!A3758:AD4373,18)/100),0)</f>
        <v>-0.23139999999999999</v>
      </c>
      <c r="S3772" s="65">
        <f>IFERROR(IF(Ações!$B3772="","",VLOOKUP(Table_1[[#This Row],[AÇÕES]],'Dados Status Invest STOCKS'!A3758:AD4373,25)/100),0)</f>
        <v>0</v>
      </c>
      <c r="T3772" s="67">
        <f>(1-Ações!$Q3772)*Ações!$R3772</f>
        <v>-0.24140767677419353</v>
      </c>
      <c r="U3772" s="68">
        <f>IF(Ações!$S3772=0,Ações!$T3772,IF(Ações!$T3772=0,Ações!$S3772,AVERAGE(Ações!$S3772,Ações!$T3772)))</f>
        <v>-0.24140767677419353</v>
      </c>
    </row>
    <row r="3773" spans="2:21" ht="15" customHeight="1" x14ac:dyDescent="0.2">
      <c r="B3773" s="63" t="str">
        <f>IFERROR('Dados Status Invest STOCKS'!A3760,"-")</f>
        <v>PTGX</v>
      </c>
      <c r="C3773" s="45">
        <f>IFERROR((Ações!$D3773-Ações!$K3773)/Ações!$D3773,0)</f>
        <v>0</v>
      </c>
      <c r="D3773" s="46">
        <f>(Ações!$O3773)/0.06</f>
        <v>0</v>
      </c>
      <c r="E3773" s="47">
        <f>IFERROR((Ações!$F3773-Ações!$K3773)/Ações!$F3773,0)</f>
        <v>0</v>
      </c>
      <c r="F3773" s="46" t="str">
        <f>IF(OR(Ações!$N3773&lt;0,Ações!$M3773&lt;0),"",(22.5*Ações!$M3773*Ações!$N3773)^0.5)</f>
        <v/>
      </c>
      <c r="G3773" s="47">
        <f>IFERROR((Ações!$H3773-Ações!$K3773)/Ações!$H3773,0)</f>
        <v>0</v>
      </c>
      <c r="H3773" s="48">
        <f>IFERROR(Ações!$I3773/(Ações!$P3773-Table_1[[#This Row],[CAGR LUCRO 5A]]),0)</f>
        <v>0</v>
      </c>
      <c r="I3773" s="48">
        <f>IF(Ações!$S3773&lt;0,"",Ações!$O3773*(1+Ações!$S3773))</f>
        <v>0</v>
      </c>
      <c r="J3773" s="49">
        <f>IFERROR(IF(Ações!$B3773="","",(VLOOKUP(Table_1[[#This Row],[AÇÕES]],'Dados Status Invest STOCKS'!A3759:AD4374,4)/Table_1[[#This Row],[LPA]]))/100,0)</f>
        <v>5.7111111111111112E-2</v>
      </c>
      <c r="K3773" s="64">
        <f>IFERROR(IF(Ações!$B3773="","",VLOOKUP(Table_1[[#This Row],[AÇÕES]],'Dados Status Invest STOCKS'!A3759:AD4374,2)),0)</f>
        <v>28.97</v>
      </c>
      <c r="L3773" s="65">
        <f>IFERROR(IF(Ações!$B3773="","",VLOOKUP(Table_1[[#This Row],[AÇÕES]],'Dados Status Invest STOCKS'!A3759:AD4374,3)/100),0)</f>
        <v>0</v>
      </c>
      <c r="M3773" s="66">
        <f>IFERROR(IF(Ações!$B3773="","",VLOOKUP(Table_1[[#This Row],[AÇÕES]],'Dados Status Invest STOCKS'!A3759:AD4374,28)),0)</f>
        <v>-2.25</v>
      </c>
      <c r="N3773" s="66">
        <f>IFERROR(IF(Ações!$B3773="","",VLOOKUP(Table_1[[#This Row],[AÇÕES]],'Dados Status Invest STOCKS'!A3759:AD4374,27)),0)</f>
        <v>6.91</v>
      </c>
      <c r="O3773" s="66">
        <f>IFERROR(IF(Ações!$L3773="","",Ações!$K3773*Ações!$L3773),0)</f>
        <v>0</v>
      </c>
      <c r="P3773" s="67">
        <f t="shared" si="58"/>
        <v>0.06</v>
      </c>
      <c r="Q3773" s="67">
        <f>IFERROR(Ações!$O3773/Ações!$M3773,0)</f>
        <v>0</v>
      </c>
      <c r="R3773" s="67">
        <f>IFERROR(IF(Ações!$B3773="","",VLOOKUP(Table_1[[#This Row],[AÇÕES]],'Dados Status Invest STOCKS'!A3759:AD4374,18)/100),0)</f>
        <v>-0.32619999999999999</v>
      </c>
      <c r="S3773" s="65">
        <f>IFERROR(IF(Ações!$B3773="","",VLOOKUP(Table_1[[#This Row],[AÇÕES]],'Dados Status Invest STOCKS'!A3759:AD4374,25)/100),0)</f>
        <v>0</v>
      </c>
      <c r="T3773" s="67">
        <f>(1-Ações!$Q3773)*Ações!$R3773</f>
        <v>-0.32619999999999999</v>
      </c>
      <c r="U3773" s="68">
        <f>IF(Ações!$S3773=0,Ações!$T3773,IF(Ações!$T3773=0,Ações!$S3773,AVERAGE(Ações!$S3773,Ações!$T3773)))</f>
        <v>-0.32619999999999999</v>
      </c>
    </row>
    <row r="3774" spans="2:21" ht="15" customHeight="1" x14ac:dyDescent="0.2">
      <c r="B3774" s="63" t="str">
        <f>IFERROR('Dados Status Invest STOCKS'!A3761,"-")</f>
        <v>PTMN</v>
      </c>
      <c r="C3774" s="45">
        <f>IFERROR((Ações!$D3774-Ações!$K3774)/Ações!$D3774,0)</f>
        <v>-0.80180180180180149</v>
      </c>
      <c r="D3774" s="46">
        <f>(Ações!$O3774)/0.06</f>
        <v>13.320000000000002</v>
      </c>
      <c r="E3774" s="47">
        <f>IFERROR((Ações!$F3774-Ações!$K3774)/Ações!$F3774,0)</f>
        <v>0.68066957258666783</v>
      </c>
      <c r="F3774" s="46">
        <f>IF(OR(Ações!$N3774&lt;0,Ações!$M3774&lt;0),"",(22.5*Ações!$M3774*Ações!$N3774)^0.5)</f>
        <v>75.157260128346877</v>
      </c>
      <c r="G3774" s="47">
        <f>IFERROR((Ações!$H3774-Ações!$K3774)/Ações!$H3774,0)</f>
        <v>-0.80180180180180149</v>
      </c>
      <c r="H3774" s="48">
        <f>IFERROR(Ações!$I3774/(Ações!$P3774-Table_1[[#This Row],[CAGR LUCRO 5A]]),0)</f>
        <v>13.320000000000002</v>
      </c>
      <c r="I3774" s="48">
        <f>IF(Ações!$S3774&lt;0,"",Ações!$O3774*(1+Ações!$S3774))</f>
        <v>0.79920000000000013</v>
      </c>
      <c r="J3774" s="49">
        <f>IFERROR(IF(Ações!$B3774="","",(VLOOKUP(Table_1[[#This Row],[AÇÕES]],'Dados Status Invest STOCKS'!A3760:AD4375,4)/Table_1[[#This Row],[LPA]]))/100,0)</f>
        <v>3.3609467455621299E-3</v>
      </c>
      <c r="K3774" s="64">
        <f>IFERROR(IF(Ações!$B3774="","",VLOOKUP(Table_1[[#This Row],[AÇÕES]],'Dados Status Invest STOCKS'!A3760:AD4375,2)),0)</f>
        <v>24</v>
      </c>
      <c r="L3774" s="65">
        <f>IFERROR(IF(Ações!$B3774="","",VLOOKUP(Table_1[[#This Row],[AÇÕES]],'Dados Status Invest STOCKS'!A3760:AD4375,3)/100),0)</f>
        <v>3.3300000000000003E-2</v>
      </c>
      <c r="M3774" s="66">
        <f>IFERROR(IF(Ações!$B3774="","",VLOOKUP(Table_1[[#This Row],[AÇÕES]],'Dados Status Invest STOCKS'!A3760:AD4375,28)),0)</f>
        <v>8.4499999999999993</v>
      </c>
      <c r="N3774" s="66">
        <f>IFERROR(IF(Ações!$B3774="","",VLOOKUP(Table_1[[#This Row],[AÇÕES]],'Dados Status Invest STOCKS'!A3760:AD4375,27)),0)</f>
        <v>29.71</v>
      </c>
      <c r="O3774" s="66">
        <f>IFERROR(IF(Ações!$L3774="","",Ações!$K3774*Ações!$L3774),0)</f>
        <v>0.79920000000000013</v>
      </c>
      <c r="P3774" s="67">
        <f t="shared" si="58"/>
        <v>0.06</v>
      </c>
      <c r="Q3774" s="67">
        <f>IFERROR(Ações!$O3774/Ações!$M3774,0)</f>
        <v>9.4579881656804754E-2</v>
      </c>
      <c r="R3774" s="67">
        <f>IFERROR(IF(Ações!$B3774="","",VLOOKUP(Table_1[[#This Row],[AÇÕES]],'Dados Status Invest STOCKS'!A3760:AD4375,18)/100),0)</f>
        <v>0.2843</v>
      </c>
      <c r="S3774" s="65">
        <f>IFERROR(IF(Ações!$B3774="","",VLOOKUP(Table_1[[#This Row],[AÇÕES]],'Dados Status Invest STOCKS'!A3760:AD4375,25)/100),0)</f>
        <v>0</v>
      </c>
      <c r="T3774" s="67">
        <f>(1-Ações!$Q3774)*Ações!$R3774</f>
        <v>0.25741093964497042</v>
      </c>
      <c r="U3774" s="68">
        <f>IF(Ações!$S3774=0,Ações!$T3774,IF(Ações!$T3774=0,Ações!$S3774,AVERAGE(Ações!$S3774,Ações!$T3774)))</f>
        <v>0.25741093964497042</v>
      </c>
    </row>
    <row r="3775" spans="2:21" ht="15" customHeight="1" x14ac:dyDescent="0.2">
      <c r="B3775" s="63" t="str">
        <f>IFERROR('Dados Status Invest STOCKS'!A3762,"-")</f>
        <v>PTNR</v>
      </c>
      <c r="C3775" s="45">
        <f>IFERROR((Ações!$D3775-Ações!$K3775)/Ações!$D3775,0)</f>
        <v>0</v>
      </c>
      <c r="D3775" s="46">
        <f>(Ações!$O3775)/0.06</f>
        <v>0</v>
      </c>
      <c r="E3775" s="47">
        <f>IFERROR((Ações!$F3775-Ações!$K3775)/Ações!$F3775,0)</f>
        <v>-5.8660440250287662</v>
      </c>
      <c r="F3775" s="46">
        <f>IF(OR(Ações!$N3775&lt;0,Ações!$M3775&lt;0),"",(22.5*Ações!$M3775*Ações!$N3775)^0.5)</f>
        <v>1.1403946685248927</v>
      </c>
      <c r="G3775" s="47">
        <f>IFERROR((Ações!$H3775-Ações!$K3775)/Ações!$H3775,0)</f>
        <v>0</v>
      </c>
      <c r="H3775" s="48">
        <f>IFERROR(Ações!$I3775/(Ações!$P3775-Table_1[[#This Row],[CAGR LUCRO 5A]]),0)</f>
        <v>0</v>
      </c>
      <c r="I3775" s="48">
        <f>IF(Ações!$S3775&lt;0,"",Ações!$O3775*(1+Ações!$S3775))</f>
        <v>0</v>
      </c>
      <c r="J3775" s="49">
        <f>IFERROR(IF(Ações!$B3775="","",(VLOOKUP(Table_1[[#This Row],[AÇÕES]],'Dados Status Invest STOCKS'!A3761:AD4376,4)/Table_1[[#This Row],[LPA]]))/100,0)</f>
        <v>180.79499999999999</v>
      </c>
      <c r="K3775" s="64">
        <f>IFERROR(IF(Ações!$B3775="","",VLOOKUP(Table_1[[#This Row],[AÇÕES]],'Dados Status Invest STOCKS'!A3761:AD4376,2)),0)</f>
        <v>7.83</v>
      </c>
      <c r="L3775" s="65">
        <f>IFERROR(IF(Ações!$B3775="","",VLOOKUP(Table_1[[#This Row],[AÇÕES]],'Dados Status Invest STOCKS'!A3761:AD4376,3)/100),0)</f>
        <v>0</v>
      </c>
      <c r="M3775" s="66">
        <f>IFERROR(IF(Ações!$B3775="","",VLOOKUP(Table_1[[#This Row],[AÇÕES]],'Dados Status Invest STOCKS'!A3761:AD4376,28)),0)</f>
        <v>0.02</v>
      </c>
      <c r="N3775" s="66">
        <f>IFERROR(IF(Ações!$B3775="","",VLOOKUP(Table_1[[#This Row],[AÇÕES]],'Dados Status Invest STOCKS'!A3761:AD4376,27)),0)</f>
        <v>2.89</v>
      </c>
      <c r="O3775" s="66">
        <f>IFERROR(IF(Ações!$L3775="","",Ações!$K3775*Ações!$L3775),0)</f>
        <v>0</v>
      </c>
      <c r="P3775" s="67">
        <f t="shared" si="58"/>
        <v>0.06</v>
      </c>
      <c r="Q3775" s="67">
        <f>IFERROR(Ações!$O3775/Ações!$M3775,0)</f>
        <v>0</v>
      </c>
      <c r="R3775" s="67">
        <f>IFERROR(IF(Ações!$B3775="","",VLOOKUP(Table_1[[#This Row],[AÇÕES]],'Dados Status Invest STOCKS'!A3761:AD4376,18)/100),0)</f>
        <v>7.4999999999999997E-3</v>
      </c>
      <c r="S3775" s="65">
        <f>IFERROR(IF(Ações!$B3775="","",VLOOKUP(Table_1[[#This Row],[AÇÕES]],'Dados Status Invest STOCKS'!A3761:AD4376,25)/100),0)</f>
        <v>0</v>
      </c>
      <c r="T3775" s="67">
        <f>(1-Ações!$Q3775)*Ações!$R3775</f>
        <v>7.4999999999999997E-3</v>
      </c>
      <c r="U3775" s="68">
        <f>IF(Ações!$S3775=0,Ações!$T3775,IF(Ações!$T3775=0,Ações!$S3775,AVERAGE(Ações!$S3775,Ações!$T3775)))</f>
        <v>7.4999999999999997E-3</v>
      </c>
    </row>
    <row r="3776" spans="2:21" ht="15" customHeight="1" x14ac:dyDescent="0.2">
      <c r="B3776" s="63" t="str">
        <f>IFERROR('Dados Status Invest STOCKS'!A3763,"-")</f>
        <v>PTON</v>
      </c>
      <c r="C3776" s="45">
        <f>IFERROR((Ações!$D3776-Ações!$K3776)/Ações!$D3776,0)</f>
        <v>0</v>
      </c>
      <c r="D3776" s="46">
        <f>(Ações!$O3776)/0.06</f>
        <v>0</v>
      </c>
      <c r="E3776" s="47">
        <f>IFERROR((Ações!$F3776-Ações!$K3776)/Ações!$F3776,0)</f>
        <v>0</v>
      </c>
      <c r="F3776" s="46" t="str">
        <f>IF(OR(Ações!$N3776&lt;0,Ações!$M3776&lt;0),"",(22.5*Ações!$M3776*Ações!$N3776)^0.5)</f>
        <v/>
      </c>
      <c r="G3776" s="47">
        <f>IFERROR((Ações!$H3776-Ações!$K3776)/Ações!$H3776,0)</f>
        <v>0</v>
      </c>
      <c r="H3776" s="48">
        <f>IFERROR(Ações!$I3776/(Ações!$P3776-Table_1[[#This Row],[CAGR LUCRO 5A]]),0)</f>
        <v>0</v>
      </c>
      <c r="I3776" s="48">
        <f>IF(Ações!$S3776&lt;0,"",Ações!$O3776*(1+Ações!$S3776))</f>
        <v>0</v>
      </c>
      <c r="J3776" s="49">
        <f>IFERROR(IF(Ações!$B3776="","",(VLOOKUP(Table_1[[#This Row],[AÇÕES]],'Dados Status Invest STOCKS'!A3762:AD4377,4)/Table_1[[#This Row],[LPA]]))/100,0)</f>
        <v>8.0625000000000002E-2</v>
      </c>
      <c r="K3776" s="64">
        <f>IFERROR(IF(Ações!$B3776="","",VLOOKUP(Table_1[[#This Row],[AÇÕES]],'Dados Status Invest STOCKS'!A3762:AD4377,2)),0)</f>
        <v>29.71</v>
      </c>
      <c r="L3776" s="65">
        <f>IFERROR(IF(Ações!$B3776="","",VLOOKUP(Table_1[[#This Row],[AÇÕES]],'Dados Status Invest STOCKS'!A3762:AD4377,3)/100),0)</f>
        <v>0</v>
      </c>
      <c r="M3776" s="66">
        <f>IFERROR(IF(Ações!$B3776="","",VLOOKUP(Table_1[[#This Row],[AÇÕES]],'Dados Status Invest STOCKS'!A3762:AD4377,28)),0)</f>
        <v>-1.92</v>
      </c>
      <c r="N3776" s="66">
        <f>IFERROR(IF(Ações!$B3776="","",VLOOKUP(Table_1[[#This Row],[AÇÕES]],'Dados Status Invest STOCKS'!A3762:AD4377,27)),0)</f>
        <v>4.5599999999999996</v>
      </c>
      <c r="O3776" s="66">
        <f>IFERROR(IF(Ações!$L3776="","",Ações!$K3776*Ações!$L3776),0)</f>
        <v>0</v>
      </c>
      <c r="P3776" s="67">
        <f t="shared" si="58"/>
        <v>0.06</v>
      </c>
      <c r="Q3776" s="67">
        <f>IFERROR(Ações!$O3776/Ações!$M3776,0)</f>
        <v>0</v>
      </c>
      <c r="R3776" s="67">
        <f>IFERROR(IF(Ações!$B3776="","",VLOOKUP(Table_1[[#This Row],[AÇÕES]],'Dados Status Invest STOCKS'!A3762:AD4377,18)/100),0)</f>
        <v>-0.42090000000000005</v>
      </c>
      <c r="S3776" s="65">
        <f>IFERROR(IF(Ações!$B3776="","",VLOOKUP(Table_1[[#This Row],[AÇÕES]],'Dados Status Invest STOCKS'!A3762:AD4377,25)/100),0)</f>
        <v>0</v>
      </c>
      <c r="T3776" s="67">
        <f>(1-Ações!$Q3776)*Ações!$R3776</f>
        <v>-0.42090000000000005</v>
      </c>
      <c r="U3776" s="68">
        <f>IF(Ações!$S3776=0,Ações!$T3776,IF(Ações!$T3776=0,Ações!$S3776,AVERAGE(Ações!$S3776,Ações!$T3776)))</f>
        <v>-0.42090000000000005</v>
      </c>
    </row>
    <row r="3777" spans="2:21" ht="15" customHeight="1" x14ac:dyDescent="0.2">
      <c r="B3777" s="63" t="str">
        <f>IFERROR('Dados Status Invest STOCKS'!A3764,"-")</f>
        <v>PTPI</v>
      </c>
      <c r="C3777" s="45">
        <f>IFERROR((Ações!$D3777-Ações!$K3777)/Ações!$D3777,0)</f>
        <v>0</v>
      </c>
      <c r="D3777" s="46">
        <f>(Ações!$O3777)/0.06</f>
        <v>0</v>
      </c>
      <c r="E3777" s="47">
        <f>IFERROR((Ações!$F3777-Ações!$K3777)/Ações!$F3777,0)</f>
        <v>0</v>
      </c>
      <c r="F3777" s="46" t="str">
        <f>IF(OR(Ações!$N3777&lt;0,Ações!$M3777&lt;0),"",(22.5*Ações!$M3777*Ações!$N3777)^0.5)</f>
        <v/>
      </c>
      <c r="G3777" s="47">
        <f>IFERROR((Ações!$H3777-Ações!$K3777)/Ações!$H3777,0)</f>
        <v>0</v>
      </c>
      <c r="H3777" s="48">
        <f>IFERROR(Ações!$I3777/(Ações!$P3777-Table_1[[#This Row],[CAGR LUCRO 5A]]),0)</f>
        <v>0</v>
      </c>
      <c r="I3777" s="48">
        <f>IF(Ações!$S3777&lt;0,"",Ações!$O3777*(1+Ações!$S3777))</f>
        <v>0</v>
      </c>
      <c r="J3777" s="49">
        <f>IFERROR(IF(Ações!$B3777="","",(VLOOKUP(Table_1[[#This Row],[AÇÕES]],'Dados Status Invest STOCKS'!A3763:AD4378,4)/Table_1[[#This Row],[LPA]]))/100,0)</f>
        <v>0.10425</v>
      </c>
      <c r="K3777" s="64">
        <f>IFERROR(IF(Ações!$B3777="","",VLOOKUP(Table_1[[#This Row],[AÇÕES]],'Dados Status Invest STOCKS'!A3763:AD4378,2)),0)</f>
        <v>1.67</v>
      </c>
      <c r="L3777" s="65">
        <f>IFERROR(IF(Ações!$B3777="","",VLOOKUP(Table_1[[#This Row],[AÇÕES]],'Dados Status Invest STOCKS'!A3763:AD4378,3)/100),0)</f>
        <v>0</v>
      </c>
      <c r="M3777" s="66">
        <f>IFERROR(IF(Ações!$B3777="","",VLOOKUP(Table_1[[#This Row],[AÇÕES]],'Dados Status Invest STOCKS'!A3763:AD4378,28)),0)</f>
        <v>-0.4</v>
      </c>
      <c r="N3777" s="66">
        <f>IFERROR(IF(Ações!$B3777="","",VLOOKUP(Table_1[[#This Row],[AÇÕES]],'Dados Status Invest STOCKS'!A3763:AD4378,27)),0)</f>
        <v>1.36</v>
      </c>
      <c r="O3777" s="66">
        <f>IFERROR(IF(Ações!$L3777="","",Ações!$K3777*Ações!$L3777),0)</f>
        <v>0</v>
      </c>
      <c r="P3777" s="67">
        <f t="shared" si="58"/>
        <v>0.06</v>
      </c>
      <c r="Q3777" s="67">
        <f>IFERROR(Ações!$O3777/Ações!$M3777,0)</f>
        <v>0</v>
      </c>
      <c r="R3777" s="67">
        <f>IFERROR(IF(Ações!$B3777="","",VLOOKUP(Table_1[[#This Row],[AÇÕES]],'Dados Status Invest STOCKS'!A3763:AD4378,18)/100),0)</f>
        <v>-0.29530000000000001</v>
      </c>
      <c r="S3777" s="65">
        <f>IFERROR(IF(Ações!$B3777="","",VLOOKUP(Table_1[[#This Row],[AÇÕES]],'Dados Status Invest STOCKS'!A3763:AD4378,25)/100),0)</f>
        <v>0</v>
      </c>
      <c r="T3777" s="67">
        <f>(1-Ações!$Q3777)*Ações!$R3777</f>
        <v>-0.29530000000000001</v>
      </c>
      <c r="U3777" s="68">
        <f>IF(Ações!$S3777=0,Ações!$T3777,IF(Ações!$T3777=0,Ações!$S3777,AVERAGE(Ações!$S3777,Ações!$T3777)))</f>
        <v>-0.29530000000000001</v>
      </c>
    </row>
    <row r="3778" spans="2:21" ht="15" customHeight="1" x14ac:dyDescent="0.2">
      <c r="B3778" s="63" t="str">
        <f>IFERROR('Dados Status Invest STOCKS'!A3765,"-")</f>
        <v>PTR</v>
      </c>
      <c r="C3778" s="45">
        <f>IFERROR((Ações!$D3778-Ações!$K3778)/Ações!$D3778,0)</f>
        <v>4.9751243781094787E-3</v>
      </c>
      <c r="D3778" s="46">
        <f>(Ações!$O3778)/0.06</f>
        <v>49.526400000000002</v>
      </c>
      <c r="E3778" s="47">
        <f>IFERROR((Ações!$F3778-Ações!$K3778)/Ações!$F3778,0)</f>
        <v>0.56829188846362788</v>
      </c>
      <c r="F3778" s="46">
        <f>IF(OR(Ações!$N3778&lt;0,Ações!$M3778&lt;0),"",(22.5*Ações!$M3778*Ações!$N3778)^0.5)</f>
        <v>114.15120235897649</v>
      </c>
      <c r="G3778" s="47">
        <f>IFERROR((Ações!$H3778-Ações!$K3778)/Ações!$H3778,0)</f>
        <v>0</v>
      </c>
      <c r="H3778" s="48">
        <f>IFERROR(Ações!$I3778/(Ações!$P3778-Table_1[[#This Row],[CAGR LUCRO 5A]]),0)</f>
        <v>0</v>
      </c>
      <c r="I3778" s="48" t="str">
        <f>IF(Ações!$S3778&lt;0,"",Ações!$O3778*(1+Ações!$S3778))</f>
        <v/>
      </c>
      <c r="J3778" s="49">
        <f>IFERROR(IF(Ações!$B3778="","",(VLOOKUP(Table_1[[#This Row],[AÇÕES]],'Dados Status Invest STOCKS'!A3764:AD4379,4)/Table_1[[#This Row],[LPA]]))/100,0)</f>
        <v>2.0365853658536586E-2</v>
      </c>
      <c r="K3778" s="64">
        <f>IFERROR(IF(Ações!$B3778="","",VLOOKUP(Table_1[[#This Row],[AÇÕES]],'Dados Status Invest STOCKS'!A3764:AD4379,2)),0)</f>
        <v>49.28</v>
      </c>
      <c r="L3778" s="65">
        <f>IFERROR(IF(Ações!$B3778="","",VLOOKUP(Table_1[[#This Row],[AÇÕES]],'Dados Status Invest STOCKS'!A3764:AD4379,3)/100),0)</f>
        <v>6.0299999999999999E-2</v>
      </c>
      <c r="M3778" s="66">
        <f>IFERROR(IF(Ações!$B3778="","",VLOOKUP(Table_1[[#This Row],[AÇÕES]],'Dados Status Invest STOCKS'!A3764:AD4379,28)),0)</f>
        <v>4.92</v>
      </c>
      <c r="N3778" s="66">
        <f>IFERROR(IF(Ações!$B3778="","",VLOOKUP(Table_1[[#This Row],[AÇÕES]],'Dados Status Invest STOCKS'!A3764:AD4379,27)),0)</f>
        <v>117.71</v>
      </c>
      <c r="O3778" s="66">
        <f>IFERROR(IF(Ações!$L3778="","",Ações!$K3778*Ações!$L3778),0)</f>
        <v>2.971584</v>
      </c>
      <c r="P3778" s="67">
        <f t="shared" si="58"/>
        <v>0.06</v>
      </c>
      <c r="Q3778" s="67">
        <f>IFERROR(Ações!$O3778/Ações!$M3778,0)</f>
        <v>0.60398048780487801</v>
      </c>
      <c r="R3778" s="67">
        <f>IFERROR(IF(Ações!$B3778="","",VLOOKUP(Table_1[[#This Row],[AÇÕES]],'Dados Status Invest STOCKS'!A3764:AD4379,18)/100),0)</f>
        <v>4.1799999999999997E-2</v>
      </c>
      <c r="S3778" s="65">
        <f>IFERROR(IF(Ações!$B3778="","",VLOOKUP(Table_1[[#This Row],[AÇÕES]],'Dados Status Invest STOCKS'!A3764:AD4379,25)/100),0)</f>
        <v>-2.1700000000000001E-2</v>
      </c>
      <c r="T3778" s="67">
        <f>(1-Ações!$Q3778)*Ações!$R3778</f>
        <v>1.6553615609756097E-2</v>
      </c>
      <c r="U3778" s="68">
        <f>IF(Ações!$S3778=0,Ações!$T3778,IF(Ações!$T3778=0,Ações!$S3778,AVERAGE(Ações!$S3778,Ações!$T3778)))</f>
        <v>-2.5731921951219518E-3</v>
      </c>
    </row>
    <row r="3779" spans="2:21" ht="15" customHeight="1" x14ac:dyDescent="0.2">
      <c r="B3779" s="63" t="str">
        <f>IFERROR('Dados Status Invest STOCKS'!A3766,"-")</f>
        <v>PTRA</v>
      </c>
      <c r="C3779" s="45">
        <f>IFERROR((Ações!$D3779-Ações!$K3779)/Ações!$D3779,0)</f>
        <v>0</v>
      </c>
      <c r="D3779" s="46">
        <f>(Ações!$O3779)/0.06</f>
        <v>0</v>
      </c>
      <c r="E3779" s="47">
        <f>IFERROR((Ações!$F3779-Ações!$K3779)/Ações!$F3779,0)</f>
        <v>0</v>
      </c>
      <c r="F3779" s="46" t="str">
        <f>IF(OR(Ações!$N3779&lt;0,Ações!$M3779&lt;0),"",(22.5*Ações!$M3779*Ações!$N3779)^0.5)</f>
        <v/>
      </c>
      <c r="G3779" s="47">
        <f>IFERROR((Ações!$H3779-Ações!$K3779)/Ações!$H3779,0)</f>
        <v>0</v>
      </c>
      <c r="H3779" s="48">
        <f>IFERROR(Ações!$I3779/(Ações!$P3779-Table_1[[#This Row],[CAGR LUCRO 5A]]),0)</f>
        <v>0</v>
      </c>
      <c r="I3779" s="48">
        <f>IF(Ações!$S3779&lt;0,"",Ações!$O3779*(1+Ações!$S3779))</f>
        <v>0</v>
      </c>
      <c r="J3779" s="49">
        <f>IFERROR(IF(Ações!$B3779="","",(VLOOKUP(Table_1[[#This Row],[AÇÕES]],'Dados Status Invest STOCKS'!A3765:AD4380,4)/Table_1[[#This Row],[LPA]]))/100,0)</f>
        <v>8.5212765957446812E-2</v>
      </c>
      <c r="K3779" s="64">
        <f>IFERROR(IF(Ações!$B3779="","",VLOOKUP(Table_1[[#This Row],[AÇÕES]],'Dados Status Invest STOCKS'!A3765:AD4380,2)),0)</f>
        <v>7.59</v>
      </c>
      <c r="L3779" s="65">
        <f>IFERROR(IF(Ações!$B3779="","",VLOOKUP(Table_1[[#This Row],[AÇÕES]],'Dados Status Invest STOCKS'!A3765:AD4380,3)/100),0)</f>
        <v>0</v>
      </c>
      <c r="M3779" s="66">
        <f>IFERROR(IF(Ações!$B3779="","",VLOOKUP(Table_1[[#This Row],[AÇÕES]],'Dados Status Invest STOCKS'!A3765:AD4380,28)),0)</f>
        <v>-0.94</v>
      </c>
      <c r="N3779" s="66">
        <f>IFERROR(IF(Ações!$B3779="","",VLOOKUP(Table_1[[#This Row],[AÇÕES]],'Dados Status Invest STOCKS'!A3765:AD4380,27)),0)</f>
        <v>3.24</v>
      </c>
      <c r="O3779" s="66">
        <f>IFERROR(IF(Ações!$L3779="","",Ações!$K3779*Ações!$L3779),0)</f>
        <v>0</v>
      </c>
      <c r="P3779" s="67">
        <f t="shared" si="58"/>
        <v>0.06</v>
      </c>
      <c r="Q3779" s="67">
        <f>IFERROR(Ações!$O3779/Ações!$M3779,0)</f>
        <v>0</v>
      </c>
      <c r="R3779" s="67">
        <f>IFERROR(IF(Ações!$B3779="","",VLOOKUP(Table_1[[#This Row],[AÇÕES]],'Dados Status Invest STOCKS'!A3765:AD4380,18)/100),0)</f>
        <v>-0.28999999999999998</v>
      </c>
      <c r="S3779" s="65">
        <f>IFERROR(IF(Ações!$B3779="","",VLOOKUP(Table_1[[#This Row],[AÇÕES]],'Dados Status Invest STOCKS'!A3765:AD4380,25)/100),0)</f>
        <v>0</v>
      </c>
      <c r="T3779" s="67">
        <f>(1-Ações!$Q3779)*Ações!$R3779</f>
        <v>-0.28999999999999998</v>
      </c>
      <c r="U3779" s="68">
        <f>IF(Ações!$S3779=0,Ações!$T3779,IF(Ações!$T3779=0,Ações!$S3779,AVERAGE(Ações!$S3779,Ações!$T3779)))</f>
        <v>-0.28999999999999998</v>
      </c>
    </row>
    <row r="3780" spans="2:21" ht="15" customHeight="1" x14ac:dyDescent="0.2">
      <c r="B3780" s="63" t="str">
        <f>IFERROR('Dados Status Invest STOCKS'!A3767,"-")</f>
        <v>PTRS</v>
      </c>
      <c r="C3780" s="45">
        <f>IFERROR((Ações!$D3780-Ações!$K3780)/Ações!$D3780,0)</f>
        <v>-5.0606060606060614</v>
      </c>
      <c r="D3780" s="46">
        <f>(Ações!$O3780)/0.06</f>
        <v>1.6763999999999999</v>
      </c>
      <c r="E3780" s="47">
        <f>IFERROR((Ações!$F3780-Ações!$K3780)/Ações!$F3780,0)</f>
        <v>-0.232024357719055</v>
      </c>
      <c r="F3780" s="46">
        <f>IF(OR(Ações!$N3780&lt;0,Ações!$M3780&lt;0),"",(22.5*Ações!$M3780*Ações!$N3780)^0.5)</f>
        <v>8.2465902044420769</v>
      </c>
      <c r="G3780" s="47">
        <f>IFERROR((Ações!$H3780-Ações!$K3780)/Ações!$H3780,0)</f>
        <v>-5.0606060606060614</v>
      </c>
      <c r="H3780" s="48">
        <f>IFERROR(Ações!$I3780/(Ações!$P3780-Table_1[[#This Row],[CAGR LUCRO 5A]]),0)</f>
        <v>1.6763999999999999</v>
      </c>
      <c r="I3780" s="48">
        <f>IF(Ações!$S3780&lt;0,"",Ações!$O3780*(1+Ações!$S3780))</f>
        <v>0.10058399999999999</v>
      </c>
      <c r="J3780" s="49">
        <f>IFERROR(IF(Ações!$B3780="","",(VLOOKUP(Table_1[[#This Row],[AÇÕES]],'Dados Status Invest STOCKS'!A3766:AD4381,4)/Table_1[[#This Row],[LPA]]))/100,0)</f>
        <v>0.65641025641025652</v>
      </c>
      <c r="K3780" s="64">
        <f>IFERROR(IF(Ações!$B3780="","",VLOOKUP(Table_1[[#This Row],[AÇÕES]],'Dados Status Invest STOCKS'!A3766:AD4381,2)),0)</f>
        <v>10.16</v>
      </c>
      <c r="L3780" s="65">
        <f>IFERROR(IF(Ações!$B3780="","",VLOOKUP(Table_1[[#This Row],[AÇÕES]],'Dados Status Invest STOCKS'!A3766:AD4381,3)/100),0)</f>
        <v>9.8999999999999991E-3</v>
      </c>
      <c r="M3780" s="66">
        <f>IFERROR(IF(Ações!$B3780="","",VLOOKUP(Table_1[[#This Row],[AÇÕES]],'Dados Status Invest STOCKS'!A3766:AD4381,28)),0)</f>
        <v>0.39</v>
      </c>
      <c r="N3780" s="66">
        <f>IFERROR(IF(Ações!$B3780="","",VLOOKUP(Table_1[[#This Row],[AÇÕES]],'Dados Status Invest STOCKS'!A3766:AD4381,27)),0)</f>
        <v>7.75</v>
      </c>
      <c r="O3780" s="66">
        <f>IFERROR(IF(Ações!$L3780="","",Ações!$K3780*Ações!$L3780),0)</f>
        <v>0.10058399999999999</v>
      </c>
      <c r="P3780" s="67">
        <f t="shared" si="58"/>
        <v>0.06</v>
      </c>
      <c r="Q3780" s="67">
        <f>IFERROR(Ações!$O3780/Ações!$M3780,0)</f>
        <v>0.25790769230769228</v>
      </c>
      <c r="R3780" s="67">
        <f>IFERROR(IF(Ações!$B3780="","",VLOOKUP(Table_1[[#This Row],[AÇÕES]],'Dados Status Invest STOCKS'!A3766:AD4381,18)/100),0)</f>
        <v>5.0999999999999997E-2</v>
      </c>
      <c r="S3780" s="65">
        <f>IFERROR(IF(Ações!$B3780="","",VLOOKUP(Table_1[[#This Row],[AÇÕES]],'Dados Status Invest STOCKS'!A3766:AD4381,25)/100),0)</f>
        <v>0</v>
      </c>
      <c r="T3780" s="67">
        <f>(1-Ações!$Q3780)*Ações!$R3780</f>
        <v>3.7846707692307691E-2</v>
      </c>
      <c r="U3780" s="68">
        <f>IF(Ações!$S3780=0,Ações!$T3780,IF(Ações!$T3780=0,Ações!$S3780,AVERAGE(Ações!$S3780,Ações!$T3780)))</f>
        <v>3.7846707692307691E-2</v>
      </c>
    </row>
    <row r="3781" spans="2:21" ht="15" customHeight="1" x14ac:dyDescent="0.2">
      <c r="B3781" s="63" t="str">
        <f>IFERROR('Dados Status Invest STOCKS'!A3768,"-")</f>
        <v>PTSI</v>
      </c>
      <c r="C3781" s="45">
        <f>IFERROR((Ações!$D3781-Ações!$K3781)/Ações!$D3781,0)</f>
        <v>0</v>
      </c>
      <c r="D3781" s="46">
        <f>(Ações!$O3781)/0.06</f>
        <v>0</v>
      </c>
      <c r="E3781" s="47">
        <f>IFERROR((Ações!$F3781-Ações!$K3781)/Ações!$F3781,0)</f>
        <v>-0.50139626974230234</v>
      </c>
      <c r="F3781" s="46">
        <f>IF(OR(Ações!$N3781&lt;0,Ações!$M3781&lt;0),"",(22.5*Ações!$M3781*Ações!$N3781)^0.5)</f>
        <v>46.077109284329026</v>
      </c>
      <c r="G3781" s="47">
        <f>IFERROR((Ações!$H3781-Ações!$K3781)/Ações!$H3781,0)</f>
        <v>0</v>
      </c>
      <c r="H3781" s="48">
        <f>IFERROR(Ações!$I3781/(Ações!$P3781-Table_1[[#This Row],[CAGR LUCRO 5A]]),0)</f>
        <v>0</v>
      </c>
      <c r="I3781" s="48" t="str">
        <f>IF(Ações!$S3781&lt;0,"",Ações!$O3781*(1+Ações!$S3781))</f>
        <v/>
      </c>
      <c r="J3781" s="49">
        <f>IFERROR(IF(Ações!$B3781="","",(VLOOKUP(Table_1[[#This Row],[AÇÕES]],'Dados Status Invest STOCKS'!A3767:AD4382,4)/Table_1[[#This Row],[LPA]]))/100,0)</f>
        <v>2.2053571428571429E-2</v>
      </c>
      <c r="K3781" s="64">
        <f>IFERROR(IF(Ações!$B3781="","",VLOOKUP(Table_1[[#This Row],[AÇÕES]],'Dados Status Invest STOCKS'!A3767:AD4382,2)),0)</f>
        <v>69.180000000000007</v>
      </c>
      <c r="L3781" s="65">
        <f>IFERROR(IF(Ações!$B3781="","",VLOOKUP(Table_1[[#This Row],[AÇÕES]],'Dados Status Invest STOCKS'!A3767:AD4382,3)/100),0)</f>
        <v>0</v>
      </c>
      <c r="M3781" s="66">
        <f>IFERROR(IF(Ações!$B3781="","",VLOOKUP(Table_1[[#This Row],[AÇÕES]],'Dados Status Invest STOCKS'!A3767:AD4382,28)),0)</f>
        <v>5.6</v>
      </c>
      <c r="N3781" s="66">
        <f>IFERROR(IF(Ações!$B3781="","",VLOOKUP(Table_1[[#This Row],[AÇÕES]],'Dados Status Invest STOCKS'!A3767:AD4382,27)),0)</f>
        <v>16.850000000000001</v>
      </c>
      <c r="O3781" s="66">
        <f>IFERROR(IF(Ações!$L3781="","",Ações!$K3781*Ações!$L3781),0)</f>
        <v>0</v>
      </c>
      <c r="P3781" s="67">
        <f t="shared" si="58"/>
        <v>0.06</v>
      </c>
      <c r="Q3781" s="67">
        <f>IFERROR(Ações!$O3781/Ações!$M3781,0)</f>
        <v>0</v>
      </c>
      <c r="R3781" s="67">
        <f>IFERROR(IF(Ações!$B3781="","",VLOOKUP(Table_1[[#This Row],[AÇÕES]],'Dados Status Invest STOCKS'!A3767:AD4382,18)/100),0)</f>
        <v>0.33260000000000001</v>
      </c>
      <c r="S3781" s="65">
        <f>IFERROR(IF(Ações!$B3781="","",VLOOKUP(Table_1[[#This Row],[AÇÕES]],'Dados Status Invest STOCKS'!A3767:AD4382,25)/100),0)</f>
        <v>-3.6200000000000003E-2</v>
      </c>
      <c r="T3781" s="67">
        <f>(1-Ações!$Q3781)*Ações!$R3781</f>
        <v>0.33260000000000001</v>
      </c>
      <c r="U3781" s="68">
        <f>IF(Ações!$S3781=0,Ações!$T3781,IF(Ações!$T3781=0,Ações!$S3781,AVERAGE(Ações!$S3781,Ações!$T3781)))</f>
        <v>0.1482</v>
      </c>
    </row>
    <row r="3782" spans="2:21" ht="15" customHeight="1" x14ac:dyDescent="0.2">
      <c r="B3782" s="63" t="str">
        <f>IFERROR('Dados Status Invest STOCKS'!A3769,"-")</f>
        <v>PTVCA</v>
      </c>
      <c r="C3782" s="45">
        <f>IFERROR((Ações!$D3782-Ações!$K3782)/Ações!$D3782,0)</f>
        <v>-5.9767441860465116</v>
      </c>
      <c r="D3782" s="46">
        <f>(Ações!$O3782)/0.06</f>
        <v>3.3353666666666668</v>
      </c>
      <c r="E3782" s="47">
        <f>IFERROR((Ações!$F3782-Ações!$K3782)/Ações!$F3782,0)</f>
        <v>0.45404516366471653</v>
      </c>
      <c r="F3782" s="46">
        <f>IF(OR(Ações!$N3782&lt;0,Ações!$M3782&lt;0),"",(22.5*Ações!$M3782*Ações!$N3782)^0.5)</f>
        <v>42.62257324470216</v>
      </c>
      <c r="G3782" s="47">
        <f>IFERROR((Ações!$H3782-Ações!$K3782)/Ações!$H3782,0)</f>
        <v>0</v>
      </c>
      <c r="H3782" s="48">
        <f>IFERROR(Ações!$I3782/(Ações!$P3782-Table_1[[#This Row],[CAGR LUCRO 5A]]),0)</f>
        <v>0</v>
      </c>
      <c r="I3782" s="48" t="str">
        <f>IF(Ações!$S3782&lt;0,"",Ações!$O3782*(1+Ações!$S3782))</f>
        <v/>
      </c>
      <c r="J3782" s="49">
        <f>IFERROR(IF(Ações!$B3782="","",(VLOOKUP(Table_1[[#This Row],[AÇÕES]],'Dados Status Invest STOCKS'!A3768:AD4383,4)/Table_1[[#This Row],[LPA]]))/100,0)</f>
        <v>2.6711864406779657E-2</v>
      </c>
      <c r="K3782" s="64">
        <f>IFERROR(IF(Ações!$B3782="","",VLOOKUP(Table_1[[#This Row],[AÇÕES]],'Dados Status Invest STOCKS'!A3768:AD4383,2)),0)</f>
        <v>23.27</v>
      </c>
      <c r="L3782" s="65">
        <f>IFERROR(IF(Ações!$B3782="","",VLOOKUP(Table_1[[#This Row],[AÇÕES]],'Dados Status Invest STOCKS'!A3768:AD4383,3)/100),0)</f>
        <v>8.6E-3</v>
      </c>
      <c r="M3782" s="66">
        <f>IFERROR(IF(Ações!$B3782="","",VLOOKUP(Table_1[[#This Row],[AÇÕES]],'Dados Status Invest STOCKS'!A3768:AD4383,28)),0)</f>
        <v>2.95</v>
      </c>
      <c r="N3782" s="66">
        <f>IFERROR(IF(Ações!$B3782="","",VLOOKUP(Table_1[[#This Row],[AÇÕES]],'Dados Status Invest STOCKS'!A3768:AD4383,27)),0)</f>
        <v>27.37</v>
      </c>
      <c r="O3782" s="66">
        <f>IFERROR(IF(Ações!$L3782="","",Ações!$K3782*Ações!$L3782),0)</f>
        <v>0.20012199999999999</v>
      </c>
      <c r="P3782" s="67">
        <f t="shared" si="58"/>
        <v>0.06</v>
      </c>
      <c r="Q3782" s="67">
        <f>IFERROR(Ações!$O3782/Ações!$M3782,0)</f>
        <v>6.7837966101694916E-2</v>
      </c>
      <c r="R3782" s="67">
        <f>IFERROR(IF(Ações!$B3782="","",VLOOKUP(Table_1[[#This Row],[AÇÕES]],'Dados Status Invest STOCKS'!A3768:AD4383,18)/100),0)</f>
        <v>0.1079</v>
      </c>
      <c r="S3782" s="65">
        <f>IFERROR(IF(Ações!$B3782="","",VLOOKUP(Table_1[[#This Row],[AÇÕES]],'Dados Status Invest STOCKS'!A3768:AD4383,25)/100),0)</f>
        <v>-0.28129999999999999</v>
      </c>
      <c r="T3782" s="67">
        <f>(1-Ações!$Q3782)*Ações!$R3782</f>
        <v>0.10058028345762712</v>
      </c>
      <c r="U3782" s="68">
        <f>IF(Ações!$S3782=0,Ações!$T3782,IF(Ações!$T3782=0,Ações!$S3782,AVERAGE(Ações!$S3782,Ações!$T3782)))</f>
        <v>-9.0359858271186436E-2</v>
      </c>
    </row>
    <row r="3783" spans="2:21" ht="15" customHeight="1" x14ac:dyDescent="0.2">
      <c r="B3783" s="63" t="str">
        <f>IFERROR('Dados Status Invest STOCKS'!A3770,"-")</f>
        <v>PTVCB</v>
      </c>
      <c r="C3783" s="45">
        <f>IFERROR((Ações!$D3783-Ações!$K3783)/Ações!$D3783,0)</f>
        <v>-5.9767441860465116</v>
      </c>
      <c r="D3783" s="46">
        <f>(Ações!$O3783)/0.06</f>
        <v>3.339666666666667</v>
      </c>
      <c r="E3783" s="47">
        <f>IFERROR((Ações!$F3783-Ações!$K3783)/Ações!$F3783,0)</f>
        <v>0.45334131127580124</v>
      </c>
      <c r="F3783" s="46">
        <f>IF(OR(Ações!$N3783&lt;0,Ações!$M3783&lt;0),"",(22.5*Ações!$M3783*Ações!$N3783)^0.5)</f>
        <v>42.62257324470216</v>
      </c>
      <c r="G3783" s="47">
        <f>IFERROR((Ações!$H3783-Ações!$K3783)/Ações!$H3783,0)</f>
        <v>0</v>
      </c>
      <c r="H3783" s="48">
        <f>IFERROR(Ações!$I3783/(Ações!$P3783-Table_1[[#This Row],[CAGR LUCRO 5A]]),0)</f>
        <v>0</v>
      </c>
      <c r="I3783" s="48" t="str">
        <f>IF(Ações!$S3783&lt;0,"",Ações!$O3783*(1+Ações!$S3783))</f>
        <v/>
      </c>
      <c r="J3783" s="49">
        <f>IFERROR(IF(Ações!$B3783="","",(VLOOKUP(Table_1[[#This Row],[AÇÕES]],'Dados Status Invest STOCKS'!A3769:AD4384,4)/Table_1[[#This Row],[LPA]]))/100,0)</f>
        <v>2.6745762711864404E-2</v>
      </c>
      <c r="K3783" s="64">
        <f>IFERROR(IF(Ações!$B3783="","",VLOOKUP(Table_1[[#This Row],[AÇÕES]],'Dados Status Invest STOCKS'!A3769:AD4384,2)),0)</f>
        <v>23.3</v>
      </c>
      <c r="L3783" s="65">
        <f>IFERROR(IF(Ações!$B3783="","",VLOOKUP(Table_1[[#This Row],[AÇÕES]],'Dados Status Invest STOCKS'!A3769:AD4384,3)/100),0)</f>
        <v>8.6E-3</v>
      </c>
      <c r="M3783" s="66">
        <f>IFERROR(IF(Ações!$B3783="","",VLOOKUP(Table_1[[#This Row],[AÇÕES]],'Dados Status Invest STOCKS'!A3769:AD4384,28)),0)</f>
        <v>2.95</v>
      </c>
      <c r="N3783" s="66">
        <f>IFERROR(IF(Ações!$B3783="","",VLOOKUP(Table_1[[#This Row],[AÇÕES]],'Dados Status Invest STOCKS'!A3769:AD4384,27)),0)</f>
        <v>27.37</v>
      </c>
      <c r="O3783" s="66">
        <f>IFERROR(IF(Ações!$L3783="","",Ações!$K3783*Ações!$L3783),0)</f>
        <v>0.20038</v>
      </c>
      <c r="P3783" s="67">
        <f t="shared" si="58"/>
        <v>0.06</v>
      </c>
      <c r="Q3783" s="67">
        <f>IFERROR(Ações!$O3783/Ações!$M3783,0)</f>
        <v>6.792542372881355E-2</v>
      </c>
      <c r="R3783" s="67">
        <f>IFERROR(IF(Ações!$B3783="","",VLOOKUP(Table_1[[#This Row],[AÇÕES]],'Dados Status Invest STOCKS'!A3769:AD4384,18)/100),0)</f>
        <v>0.1079</v>
      </c>
      <c r="S3783" s="65">
        <f>IFERROR(IF(Ações!$B3783="","",VLOOKUP(Table_1[[#This Row],[AÇÕES]],'Dados Status Invest STOCKS'!A3769:AD4384,25)/100),0)</f>
        <v>-0.28129999999999999</v>
      </c>
      <c r="T3783" s="67">
        <f>(1-Ações!$Q3783)*Ações!$R3783</f>
        <v>0.10057084677966101</v>
      </c>
      <c r="U3783" s="68">
        <f>IF(Ações!$S3783=0,Ações!$T3783,IF(Ações!$T3783=0,Ações!$S3783,AVERAGE(Ações!$S3783,Ações!$T3783)))</f>
        <v>-9.03645766101695E-2</v>
      </c>
    </row>
    <row r="3784" spans="2:21" ht="15" customHeight="1" x14ac:dyDescent="0.2">
      <c r="B3784" s="63" t="str">
        <f>IFERROR('Dados Status Invest STOCKS'!A3771,"-")</f>
        <v>PTVE</v>
      </c>
      <c r="C3784" s="45">
        <f>IFERROR((Ações!$D3784-Ações!$K3784)/Ações!$D3784,0)</f>
        <v>-0.70454545454545425</v>
      </c>
      <c r="D3784" s="46">
        <f>(Ações!$O3784)/0.06</f>
        <v>6.6704000000000008</v>
      </c>
      <c r="E3784" s="47">
        <f>IFERROR((Ações!$F3784-Ações!$K3784)/Ações!$F3784,0)</f>
        <v>0.19246008342891105</v>
      </c>
      <c r="F3784" s="46">
        <f>IF(OR(Ações!$N3784&lt;0,Ações!$M3784&lt;0),"",(22.5*Ações!$M3784*Ações!$N3784)^0.5)</f>
        <v>14.079799359365886</v>
      </c>
      <c r="G3784" s="47">
        <f>IFERROR((Ações!$H3784-Ações!$K3784)/Ações!$H3784,0)</f>
        <v>-0.70454545454545425</v>
      </c>
      <c r="H3784" s="48">
        <f>IFERROR(Ações!$I3784/(Ações!$P3784-Table_1[[#This Row],[CAGR LUCRO 5A]]),0)</f>
        <v>6.6704000000000008</v>
      </c>
      <c r="I3784" s="48">
        <f>IF(Ações!$S3784&lt;0,"",Ações!$O3784*(1+Ações!$S3784))</f>
        <v>0.40022400000000002</v>
      </c>
      <c r="J3784" s="49">
        <f>IFERROR(IF(Ações!$B3784="","",(VLOOKUP(Table_1[[#This Row],[AÇÕES]],'Dados Status Invest STOCKS'!A3770:AD4385,4)/Table_1[[#This Row],[LPA]]))/100,0)</f>
        <v>6.8217054263565891E-2</v>
      </c>
      <c r="K3784" s="64">
        <f>IFERROR(IF(Ações!$B3784="","",VLOOKUP(Table_1[[#This Row],[AÇÕES]],'Dados Status Invest STOCKS'!A3770:AD4385,2)),0)</f>
        <v>11.37</v>
      </c>
      <c r="L3784" s="65">
        <f>IFERROR(IF(Ações!$B3784="","",VLOOKUP(Table_1[[#This Row],[AÇÕES]],'Dados Status Invest STOCKS'!A3770:AD4385,3)/100),0)</f>
        <v>3.5200000000000002E-2</v>
      </c>
      <c r="M3784" s="66">
        <f>IFERROR(IF(Ações!$B3784="","",VLOOKUP(Table_1[[#This Row],[AÇÕES]],'Dados Status Invest STOCKS'!A3770:AD4385,28)),0)</f>
        <v>1.29</v>
      </c>
      <c r="N3784" s="66">
        <f>IFERROR(IF(Ações!$B3784="","",VLOOKUP(Table_1[[#This Row],[AÇÕES]],'Dados Status Invest STOCKS'!A3770:AD4385,27)),0)</f>
        <v>6.83</v>
      </c>
      <c r="O3784" s="66">
        <f>IFERROR(IF(Ações!$L3784="","",Ações!$K3784*Ações!$L3784),0)</f>
        <v>0.40022400000000002</v>
      </c>
      <c r="P3784" s="67">
        <f t="shared" si="58"/>
        <v>0.06</v>
      </c>
      <c r="Q3784" s="67">
        <f>IFERROR(Ações!$O3784/Ações!$M3784,0)</f>
        <v>0.3102511627906977</v>
      </c>
      <c r="R3784" s="67">
        <f>IFERROR(IF(Ações!$B3784="","",VLOOKUP(Table_1[[#This Row],[AÇÕES]],'Dados Status Invest STOCKS'!A3770:AD4385,18)/100),0)</f>
        <v>0.1893</v>
      </c>
      <c r="S3784" s="65">
        <f>IFERROR(IF(Ações!$B3784="","",VLOOKUP(Table_1[[#This Row],[AÇÕES]],'Dados Status Invest STOCKS'!A3770:AD4385,25)/100),0)</f>
        <v>0</v>
      </c>
      <c r="T3784" s="67">
        <f>(1-Ações!$Q3784)*Ações!$R3784</f>
        <v>0.13056945488372093</v>
      </c>
      <c r="U3784" s="68">
        <f>IF(Ações!$S3784=0,Ações!$T3784,IF(Ações!$T3784=0,Ações!$S3784,AVERAGE(Ações!$S3784,Ações!$T3784)))</f>
        <v>0.13056945488372093</v>
      </c>
    </row>
    <row r="3785" spans="2:21" ht="15" customHeight="1" x14ac:dyDescent="0.2">
      <c r="B3785" s="63" t="str">
        <f>IFERROR('Dados Status Invest STOCKS'!A3772,"-")</f>
        <v>PUBM</v>
      </c>
      <c r="C3785" s="45">
        <f>IFERROR((Ações!$D3785-Ações!$K3785)/Ações!$D3785,0)</f>
        <v>0</v>
      </c>
      <c r="D3785" s="46">
        <f>(Ações!$O3785)/0.06</f>
        <v>0</v>
      </c>
      <c r="E3785" s="47">
        <f>IFERROR((Ações!$F3785-Ações!$K3785)/Ações!$F3785,0)</f>
        <v>-1.4654165662365437</v>
      </c>
      <c r="F3785" s="46">
        <f>IF(OR(Ações!$N3785&lt;0,Ações!$M3785&lt;0),"",(22.5*Ações!$M3785*Ações!$N3785)^0.5)</f>
        <v>9.4345111161098316</v>
      </c>
      <c r="G3785" s="47">
        <f>IFERROR((Ações!$H3785-Ações!$K3785)/Ações!$H3785,0)</f>
        <v>0</v>
      </c>
      <c r="H3785" s="48">
        <f>IFERROR(Ações!$I3785/(Ações!$P3785-Table_1[[#This Row],[CAGR LUCRO 5A]]),0)</f>
        <v>0</v>
      </c>
      <c r="I3785" s="48">
        <f>IF(Ações!$S3785&lt;0,"",Ações!$O3785*(1+Ações!$S3785))</f>
        <v>0</v>
      </c>
      <c r="J3785" s="49">
        <f>IFERROR(IF(Ações!$B3785="","",(VLOOKUP(Table_1[[#This Row],[AÇÕES]],'Dados Status Invest STOCKS'!A3771:AD4386,4)/Table_1[[#This Row],[LPA]]))/100,0)</f>
        <v>0.27489130434782605</v>
      </c>
      <c r="K3785" s="64">
        <f>IFERROR(IF(Ações!$B3785="","",VLOOKUP(Table_1[[#This Row],[AÇÕES]],'Dados Status Invest STOCKS'!A3771:AD4386,2)),0)</f>
        <v>23.26</v>
      </c>
      <c r="L3785" s="65">
        <f>IFERROR(IF(Ações!$B3785="","",VLOOKUP(Table_1[[#This Row],[AÇÕES]],'Dados Status Invest STOCKS'!A3771:AD4386,3)/100),0)</f>
        <v>0</v>
      </c>
      <c r="M3785" s="66">
        <f>IFERROR(IF(Ações!$B3785="","",VLOOKUP(Table_1[[#This Row],[AÇÕES]],'Dados Status Invest STOCKS'!A3771:AD4386,28)),0)</f>
        <v>0.92</v>
      </c>
      <c r="N3785" s="66">
        <f>IFERROR(IF(Ações!$B3785="","",VLOOKUP(Table_1[[#This Row],[AÇÕES]],'Dados Status Invest STOCKS'!A3771:AD4386,27)),0)</f>
        <v>4.3</v>
      </c>
      <c r="O3785" s="66">
        <f>IFERROR(IF(Ações!$L3785="","",Ações!$K3785*Ações!$L3785),0)</f>
        <v>0</v>
      </c>
      <c r="P3785" s="67">
        <f t="shared" si="58"/>
        <v>0.06</v>
      </c>
      <c r="Q3785" s="67">
        <f>IFERROR(Ações!$O3785/Ações!$M3785,0)</f>
        <v>0</v>
      </c>
      <c r="R3785" s="67">
        <f>IFERROR(IF(Ações!$B3785="","",VLOOKUP(Table_1[[#This Row],[AÇÕES]],'Dados Status Invest STOCKS'!A3771:AD4386,18)/100),0)</f>
        <v>0.2137</v>
      </c>
      <c r="S3785" s="65">
        <f>IFERROR(IF(Ações!$B3785="","",VLOOKUP(Table_1[[#This Row],[AÇÕES]],'Dados Status Invest STOCKS'!A3771:AD4386,25)/100),0)</f>
        <v>0</v>
      </c>
      <c r="T3785" s="67">
        <f>(1-Ações!$Q3785)*Ações!$R3785</f>
        <v>0.2137</v>
      </c>
      <c r="U3785" s="68">
        <f>IF(Ações!$S3785=0,Ações!$T3785,IF(Ações!$T3785=0,Ações!$S3785,AVERAGE(Ações!$S3785,Ações!$T3785)))</f>
        <v>0.2137</v>
      </c>
    </row>
    <row r="3786" spans="2:21" ht="15" customHeight="1" x14ac:dyDescent="0.2">
      <c r="B3786" s="63" t="str">
        <f>IFERROR('Dados Status Invest STOCKS'!A3773,"-")</f>
        <v>PULM</v>
      </c>
      <c r="C3786" s="45">
        <f>IFERROR((Ações!$D3786-Ações!$K3786)/Ações!$D3786,0)</f>
        <v>0</v>
      </c>
      <c r="D3786" s="46">
        <f>(Ações!$O3786)/0.06</f>
        <v>0</v>
      </c>
      <c r="E3786" s="47">
        <f>IFERROR((Ações!$F3786-Ações!$K3786)/Ações!$F3786,0)</f>
        <v>0</v>
      </c>
      <c r="F3786" s="46" t="str">
        <f>IF(OR(Ações!$N3786&lt;0,Ações!$M3786&lt;0),"",(22.5*Ações!$M3786*Ações!$N3786)^0.5)</f>
        <v/>
      </c>
      <c r="G3786" s="47">
        <f>IFERROR((Ações!$H3786-Ações!$K3786)/Ações!$H3786,0)</f>
        <v>0</v>
      </c>
      <c r="H3786" s="48">
        <f>IFERROR(Ações!$I3786/(Ações!$P3786-Table_1[[#This Row],[CAGR LUCRO 5A]]),0)</f>
        <v>0</v>
      </c>
      <c r="I3786" s="48">
        <f>IF(Ações!$S3786&lt;0,"",Ações!$O3786*(1+Ações!$S3786))</f>
        <v>0</v>
      </c>
      <c r="J3786" s="49">
        <f>IFERROR(IF(Ações!$B3786="","",(VLOOKUP(Table_1[[#This Row],[AÇÕES]],'Dados Status Invest STOCKS'!A3772:AD4387,4)/Table_1[[#This Row],[LPA]]))/100,0)</f>
        <v>3.3823529411764704E-2</v>
      </c>
      <c r="K3786" s="64">
        <f>IFERROR(IF(Ações!$B3786="","",VLOOKUP(Table_1[[#This Row],[AÇÕES]],'Dados Status Invest STOCKS'!A3772:AD4387,2)),0)</f>
        <v>0.39</v>
      </c>
      <c r="L3786" s="65">
        <f>IFERROR(IF(Ações!$B3786="","",VLOOKUP(Table_1[[#This Row],[AÇÕES]],'Dados Status Invest STOCKS'!A3772:AD4387,3)/100),0)</f>
        <v>0</v>
      </c>
      <c r="M3786" s="66">
        <f>IFERROR(IF(Ações!$B3786="","",VLOOKUP(Table_1[[#This Row],[AÇÕES]],'Dados Status Invest STOCKS'!A3772:AD4387,28)),0)</f>
        <v>-0.34</v>
      </c>
      <c r="N3786" s="66">
        <f>IFERROR(IF(Ações!$B3786="","",VLOOKUP(Table_1[[#This Row],[AÇÕES]],'Dados Status Invest STOCKS'!A3772:AD4387,27)),0)</f>
        <v>0.8</v>
      </c>
      <c r="O3786" s="66">
        <f>IFERROR(IF(Ações!$L3786="","",Ações!$K3786*Ações!$L3786),0)</f>
        <v>0</v>
      </c>
      <c r="P3786" s="67">
        <f t="shared" si="58"/>
        <v>0.06</v>
      </c>
      <c r="Q3786" s="67">
        <f>IFERROR(Ações!$O3786/Ações!$M3786,0)</f>
        <v>0</v>
      </c>
      <c r="R3786" s="67">
        <f>IFERROR(IF(Ações!$B3786="","",VLOOKUP(Table_1[[#This Row],[AÇÕES]],'Dados Status Invest STOCKS'!A3772:AD4387,18)/100),0)</f>
        <v>-0.42130000000000001</v>
      </c>
      <c r="S3786" s="65">
        <f>IFERROR(IF(Ações!$B3786="","",VLOOKUP(Table_1[[#This Row],[AÇÕES]],'Dados Status Invest STOCKS'!A3772:AD4387,25)/100),0)</f>
        <v>0</v>
      </c>
      <c r="T3786" s="67">
        <f>(1-Ações!$Q3786)*Ações!$R3786</f>
        <v>-0.42130000000000001</v>
      </c>
      <c r="U3786" s="68">
        <f>IF(Ações!$S3786=0,Ações!$T3786,IF(Ações!$T3786=0,Ações!$S3786,AVERAGE(Ações!$S3786,Ações!$T3786)))</f>
        <v>-0.42130000000000001</v>
      </c>
    </row>
    <row r="3787" spans="2:21" ht="15" customHeight="1" x14ac:dyDescent="0.2">
      <c r="B3787" s="63" t="str">
        <f>IFERROR('Dados Status Invest STOCKS'!A3774,"-")</f>
        <v>PUMP</v>
      </c>
      <c r="C3787" s="45">
        <f>IFERROR((Ações!$D3787-Ações!$K3787)/Ações!$D3787,0)</f>
        <v>0</v>
      </c>
      <c r="D3787" s="46">
        <f>(Ações!$O3787)/0.06</f>
        <v>0</v>
      </c>
      <c r="E3787" s="47">
        <f>IFERROR((Ações!$F3787-Ações!$K3787)/Ações!$F3787,0)</f>
        <v>0</v>
      </c>
      <c r="F3787" s="46" t="str">
        <f>IF(OR(Ações!$N3787&lt;0,Ações!$M3787&lt;0),"",(22.5*Ações!$M3787*Ações!$N3787)^0.5)</f>
        <v/>
      </c>
      <c r="G3787" s="47">
        <f>IFERROR((Ações!$H3787-Ações!$K3787)/Ações!$H3787,0)</f>
        <v>0</v>
      </c>
      <c r="H3787" s="48">
        <f>IFERROR(Ações!$I3787/(Ações!$P3787-Table_1[[#This Row],[CAGR LUCRO 5A]]),0)</f>
        <v>0</v>
      </c>
      <c r="I3787" s="48">
        <f>IF(Ações!$S3787&lt;0,"",Ações!$O3787*(1+Ações!$S3787))</f>
        <v>0</v>
      </c>
      <c r="J3787" s="49">
        <f>IFERROR(IF(Ações!$B3787="","",(VLOOKUP(Table_1[[#This Row],[AÇÕES]],'Dados Status Invest STOCKS'!A3773:AD4388,4)/Table_1[[#This Row],[LPA]]))/100,0)</f>
        <v>0.17907894736842103</v>
      </c>
      <c r="K3787" s="64">
        <f>IFERROR(IF(Ações!$B3787="","",VLOOKUP(Table_1[[#This Row],[AÇÕES]],'Dados Status Invest STOCKS'!A3773:AD4388,2)),0)</f>
        <v>10.28</v>
      </c>
      <c r="L3787" s="65">
        <f>IFERROR(IF(Ações!$B3787="","",VLOOKUP(Table_1[[#This Row],[AÇÕES]],'Dados Status Invest STOCKS'!A3773:AD4388,3)/100),0)</f>
        <v>0</v>
      </c>
      <c r="M3787" s="66">
        <f>IFERROR(IF(Ações!$B3787="","",VLOOKUP(Table_1[[#This Row],[AÇÕES]],'Dados Status Invest STOCKS'!A3773:AD4388,28)),0)</f>
        <v>-0.76</v>
      </c>
      <c r="N3787" s="66">
        <f>IFERROR(IF(Ações!$B3787="","",VLOOKUP(Table_1[[#This Row],[AÇÕES]],'Dados Status Invest STOCKS'!A3773:AD4388,27)),0)</f>
        <v>8.15</v>
      </c>
      <c r="O3787" s="66">
        <f>IFERROR(IF(Ações!$L3787="","",Ações!$K3787*Ações!$L3787),0)</f>
        <v>0</v>
      </c>
      <c r="P3787" s="67">
        <f t="shared" si="58"/>
        <v>0.06</v>
      </c>
      <c r="Q3787" s="67">
        <f>IFERROR(Ações!$O3787/Ações!$M3787,0)</f>
        <v>0</v>
      </c>
      <c r="R3787" s="67">
        <f>IFERROR(IF(Ações!$B3787="","",VLOOKUP(Table_1[[#This Row],[AÇÕES]],'Dados Status Invest STOCKS'!A3773:AD4388,18)/100),0)</f>
        <v>-9.2600000000000002E-2</v>
      </c>
      <c r="S3787" s="65">
        <f>IFERROR(IF(Ações!$B3787="","",VLOOKUP(Table_1[[#This Row],[AÇÕES]],'Dados Status Invest STOCKS'!A3773:AD4388,25)/100),0)</f>
        <v>0</v>
      </c>
      <c r="T3787" s="67">
        <f>(1-Ações!$Q3787)*Ações!$R3787</f>
        <v>-9.2600000000000002E-2</v>
      </c>
      <c r="U3787" s="68">
        <f>IF(Ações!$S3787=0,Ações!$T3787,IF(Ações!$T3787=0,Ações!$S3787,AVERAGE(Ações!$S3787,Ações!$T3787)))</f>
        <v>-9.2600000000000002E-2</v>
      </c>
    </row>
    <row r="3788" spans="2:21" ht="15" customHeight="1" x14ac:dyDescent="0.2">
      <c r="B3788" s="63" t="str">
        <f>IFERROR('Dados Status Invest STOCKS'!A3775,"-")</f>
        <v>PUYI</v>
      </c>
      <c r="C3788" s="45">
        <f>IFERROR((Ações!$D3788-Ações!$K3788)/Ações!$D3788,0)</f>
        <v>0</v>
      </c>
      <c r="D3788" s="46">
        <f>(Ações!$O3788)/0.06</f>
        <v>0</v>
      </c>
      <c r="E3788" s="47">
        <f>IFERROR((Ações!$F3788-Ações!$K3788)/Ações!$F3788,0)</f>
        <v>-3.8579707239083998</v>
      </c>
      <c r="F3788" s="46">
        <f>IF(OR(Ações!$N3788&lt;0,Ações!$M3788&lt;0),"",(22.5*Ações!$M3788*Ações!$N3788)^0.5)</f>
        <v>1.2886038956948718</v>
      </c>
      <c r="G3788" s="47">
        <f>IFERROR((Ações!$H3788-Ações!$K3788)/Ações!$H3788,0)</f>
        <v>0</v>
      </c>
      <c r="H3788" s="48">
        <f>IFERROR(Ações!$I3788/(Ações!$P3788-Table_1[[#This Row],[CAGR LUCRO 5A]]),0)</f>
        <v>0</v>
      </c>
      <c r="I3788" s="48">
        <f>IF(Ações!$S3788&lt;0,"",Ações!$O3788*(1+Ações!$S3788))</f>
        <v>0</v>
      </c>
      <c r="J3788" s="49">
        <f>IFERROR(IF(Ações!$B3788="","",(VLOOKUP(Table_1[[#This Row],[AÇÕES]],'Dados Status Invest STOCKS'!A3774:AD4389,4)/Table_1[[#This Row],[LPA]]))/100,0)</f>
        <v>7.5211111111111109</v>
      </c>
      <c r="K3788" s="64">
        <f>IFERROR(IF(Ações!$B3788="","",VLOOKUP(Table_1[[#This Row],[AÇÕES]],'Dados Status Invest STOCKS'!A3774:AD4389,2)),0)</f>
        <v>6.26</v>
      </c>
      <c r="L3788" s="65">
        <f>IFERROR(IF(Ações!$B3788="","",VLOOKUP(Table_1[[#This Row],[AÇÕES]],'Dados Status Invest STOCKS'!A3774:AD4389,3)/100),0)</f>
        <v>0</v>
      </c>
      <c r="M3788" s="66">
        <f>IFERROR(IF(Ações!$B3788="","",VLOOKUP(Table_1[[#This Row],[AÇÕES]],'Dados Status Invest STOCKS'!A3774:AD4389,28)),0)</f>
        <v>0.09</v>
      </c>
      <c r="N3788" s="66">
        <f>IFERROR(IF(Ações!$B3788="","",VLOOKUP(Table_1[[#This Row],[AÇÕES]],'Dados Status Invest STOCKS'!A3774:AD4389,27)),0)</f>
        <v>0.82</v>
      </c>
      <c r="O3788" s="66">
        <f>IFERROR(IF(Ações!$L3788="","",Ações!$K3788*Ações!$L3788),0)</f>
        <v>0</v>
      </c>
      <c r="P3788" s="67">
        <f t="shared" si="58"/>
        <v>0.06</v>
      </c>
      <c r="Q3788" s="67">
        <f>IFERROR(Ações!$O3788/Ações!$M3788,0)</f>
        <v>0</v>
      </c>
      <c r="R3788" s="67">
        <f>IFERROR(IF(Ações!$B3788="","",VLOOKUP(Table_1[[#This Row],[AÇÕES]],'Dados Status Invest STOCKS'!A3774:AD4389,18)/100),0)</f>
        <v>0.1124</v>
      </c>
      <c r="S3788" s="65">
        <f>IFERROR(IF(Ações!$B3788="","",VLOOKUP(Table_1[[#This Row],[AÇÕES]],'Dados Status Invest STOCKS'!A3774:AD4389,25)/100),0)</f>
        <v>0</v>
      </c>
      <c r="T3788" s="67">
        <f>(1-Ações!$Q3788)*Ações!$R3788</f>
        <v>0.1124</v>
      </c>
      <c r="U3788" s="68">
        <f>IF(Ações!$S3788=0,Ações!$T3788,IF(Ações!$T3788=0,Ações!$S3788,AVERAGE(Ações!$S3788,Ações!$T3788)))</f>
        <v>0.1124</v>
      </c>
    </row>
    <row r="3789" spans="2:21" ht="15" customHeight="1" x14ac:dyDescent="0.2">
      <c r="B3789" s="63" t="str">
        <f>IFERROR('Dados Status Invest STOCKS'!A3776,"-")</f>
        <v>PVAC</v>
      </c>
      <c r="C3789" s="45">
        <f>IFERROR((Ações!$D3789-Ações!$K3789)/Ações!$D3789,0)</f>
        <v>0</v>
      </c>
      <c r="D3789" s="46">
        <f>(Ações!$O3789)/0.06</f>
        <v>0</v>
      </c>
      <c r="E3789" s="47">
        <f>IFERROR((Ações!$F3789-Ações!$K3789)/Ações!$F3789,0)</f>
        <v>0</v>
      </c>
      <c r="F3789" s="46" t="str">
        <f>IF(OR(Ações!$N3789&lt;0,Ações!$M3789&lt;0),"",(22.5*Ações!$M3789*Ações!$N3789)^0.5)</f>
        <v/>
      </c>
      <c r="G3789" s="47">
        <f>IFERROR((Ações!$H3789-Ações!$K3789)/Ações!$H3789,0)</f>
        <v>0</v>
      </c>
      <c r="H3789" s="48">
        <f>IFERROR(Ações!$I3789/(Ações!$P3789-Table_1[[#This Row],[CAGR LUCRO 5A]]),0)</f>
        <v>0</v>
      </c>
      <c r="I3789" s="48">
        <f>IF(Ações!$S3789&lt;0,"",Ações!$O3789*(1+Ações!$S3789))</f>
        <v>0</v>
      </c>
      <c r="J3789" s="49">
        <f>IFERROR(IF(Ações!$B3789="","",(VLOOKUP(Table_1[[#This Row],[AÇÕES]],'Dados Status Invest STOCKS'!A3775:AD4390,4)/Table_1[[#This Row],[LPA]]))/100,0)</f>
        <v>8.9875473741201945E-4</v>
      </c>
      <c r="K3789" s="64">
        <f>IFERROR(IF(Ações!$B3789="","",VLOOKUP(Table_1[[#This Row],[AÇÕES]],'Dados Status Invest STOCKS'!A3775:AD4390,2)),0)</f>
        <v>30.66</v>
      </c>
      <c r="L3789" s="65">
        <f>IFERROR(IF(Ações!$B3789="","",VLOOKUP(Table_1[[#This Row],[AÇÕES]],'Dados Status Invest STOCKS'!A3775:AD4390,3)/100),0)</f>
        <v>0</v>
      </c>
      <c r="M3789" s="66">
        <f>IFERROR(IF(Ações!$B3789="","",VLOOKUP(Table_1[[#This Row],[AÇÕES]],'Dados Status Invest STOCKS'!A3775:AD4390,28)),0)</f>
        <v>-18.47</v>
      </c>
      <c r="N3789" s="66">
        <f>IFERROR(IF(Ações!$B3789="","",VLOOKUP(Table_1[[#This Row],[AÇÕES]],'Dados Status Invest STOCKS'!A3775:AD4390,27)),0)</f>
        <v>7.35</v>
      </c>
      <c r="O3789" s="66">
        <f>IFERROR(IF(Ações!$L3789="","",Ações!$K3789*Ações!$L3789),0)</f>
        <v>0</v>
      </c>
      <c r="P3789" s="67">
        <f t="shared" si="58"/>
        <v>0.06</v>
      </c>
      <c r="Q3789" s="67">
        <f>IFERROR(Ações!$O3789/Ações!$M3789,0)</f>
        <v>0</v>
      </c>
      <c r="R3789" s="67">
        <f>IFERROR(IF(Ações!$B3789="","",VLOOKUP(Table_1[[#This Row],[AÇÕES]],'Dados Status Invest STOCKS'!A3775:AD4390,18)/100),0)</f>
        <v>-2.5137</v>
      </c>
      <c r="S3789" s="65">
        <f>IFERROR(IF(Ações!$B3789="","",VLOOKUP(Table_1[[#This Row],[AÇÕES]],'Dados Status Invest STOCKS'!A3775:AD4390,25)/100),0)</f>
        <v>0</v>
      </c>
      <c r="T3789" s="67">
        <f>(1-Ações!$Q3789)*Ações!$R3789</f>
        <v>-2.5137</v>
      </c>
      <c r="U3789" s="68">
        <f>IF(Ações!$S3789=0,Ações!$T3789,IF(Ações!$T3789=0,Ações!$S3789,AVERAGE(Ações!$S3789,Ações!$T3789)))</f>
        <v>-2.5137</v>
      </c>
    </row>
    <row r="3790" spans="2:21" ht="15" customHeight="1" x14ac:dyDescent="0.2">
      <c r="B3790" s="63" t="str">
        <f>IFERROR('Dados Status Invest STOCKS'!A3777,"-")</f>
        <v>PVBC</v>
      </c>
      <c r="C3790" s="45">
        <f>IFERROR((Ações!$D3790-Ações!$K3790)/Ações!$D3790,0)</f>
        <v>-6.3170731707317076</v>
      </c>
      <c r="D3790" s="46">
        <f>(Ações!$O3790)/0.06</f>
        <v>2.4982666666666669</v>
      </c>
      <c r="E3790" s="47">
        <f>IFERROR((Ações!$F3790-Ações!$K3790)/Ações!$F3790,0)</f>
        <v>-0.93439153439153466</v>
      </c>
      <c r="F3790" s="46">
        <f>IF(OR(Ações!$N3790&lt;0,Ações!$M3790&lt;0),"",(22.5*Ações!$M3790*Ações!$N3790)^0.5)</f>
        <v>9.4499999999999993</v>
      </c>
      <c r="G3790" s="47">
        <f>IFERROR((Ações!$H3790-Ações!$K3790)/Ações!$H3790,0)</f>
        <v>14.704449554962812</v>
      </c>
      <c r="H3790" s="48">
        <f>IFERROR(Ações!$I3790/(Ações!$P3790-Table_1[[#This Row],[CAGR LUCRO 5A]]),0)</f>
        <v>-1.3338733472429207</v>
      </c>
      <c r="I3790" s="48">
        <f>IF(Ações!$S3790&lt;0,"",Ações!$O3790*(1+Ações!$S3790))</f>
        <v>0.17900580319999998</v>
      </c>
      <c r="J3790" s="49">
        <f>IFERROR(IF(Ações!$B3790="","",(VLOOKUP(Table_1[[#This Row],[AÇÕES]],'Dados Status Invest STOCKS'!A3776:AD4391,4)/Table_1[[#This Row],[LPA]]))/100,0)</f>
        <v>0.62796296296296283</v>
      </c>
      <c r="K3790" s="64">
        <f>IFERROR(IF(Ações!$B3790="","",VLOOKUP(Table_1[[#This Row],[AÇÕES]],'Dados Status Invest STOCKS'!A3776:AD4391,2)),0)</f>
        <v>18.28</v>
      </c>
      <c r="L3790" s="65">
        <f>IFERROR(IF(Ações!$B3790="","",VLOOKUP(Table_1[[#This Row],[AÇÕES]],'Dados Status Invest STOCKS'!A3776:AD4391,3)/100),0)</f>
        <v>8.199999999999999E-3</v>
      </c>
      <c r="M3790" s="66">
        <f>IFERROR(IF(Ações!$B3790="","",VLOOKUP(Table_1[[#This Row],[AÇÕES]],'Dados Status Invest STOCKS'!A3776:AD4391,28)),0)</f>
        <v>0.54</v>
      </c>
      <c r="N3790" s="66">
        <f>IFERROR(IF(Ações!$B3790="","",VLOOKUP(Table_1[[#This Row],[AÇÕES]],'Dados Status Invest STOCKS'!A3776:AD4391,27)),0)</f>
        <v>7.35</v>
      </c>
      <c r="O3790" s="66">
        <f>IFERROR(IF(Ações!$L3790="","",Ações!$K3790*Ações!$L3790),0)</f>
        <v>0.149896</v>
      </c>
      <c r="P3790" s="67">
        <f t="shared" si="58"/>
        <v>0.06</v>
      </c>
      <c r="Q3790" s="67">
        <f>IFERROR(Ações!$O3790/Ações!$M3790,0)</f>
        <v>0.27758518518518516</v>
      </c>
      <c r="R3790" s="67">
        <f>IFERROR(IF(Ações!$B3790="","",VLOOKUP(Table_1[[#This Row],[AÇÕES]],'Dados Status Invest STOCKS'!A3776:AD4391,18)/100),0)</f>
        <v>7.3300000000000004E-2</v>
      </c>
      <c r="S3790" s="65">
        <f>IFERROR(IF(Ações!$B3790="","",VLOOKUP(Table_1[[#This Row],[AÇÕES]],'Dados Status Invest STOCKS'!A3776:AD4391,25)/100),0)</f>
        <v>0.19420000000000001</v>
      </c>
      <c r="T3790" s="67">
        <f>(1-Ações!$Q3790)*Ações!$R3790</f>
        <v>5.2953005925925931E-2</v>
      </c>
      <c r="U3790" s="68">
        <f>IF(Ações!$S3790=0,Ações!$T3790,IF(Ações!$T3790=0,Ações!$S3790,AVERAGE(Ações!$S3790,Ações!$T3790)))</f>
        <v>0.12357650296296296</v>
      </c>
    </row>
    <row r="3791" spans="2:21" ht="15" customHeight="1" x14ac:dyDescent="0.2">
      <c r="B3791" s="63" t="str">
        <f>IFERROR('Dados Status Invest STOCKS'!A3778,"-")</f>
        <v>PVG</v>
      </c>
      <c r="C3791" s="45">
        <f>IFERROR((Ações!$D3791-Ações!$K3791)/Ações!$D3791,0)</f>
        <v>0</v>
      </c>
      <c r="D3791" s="46">
        <f>(Ações!$O3791)/0.06</f>
        <v>0</v>
      </c>
      <c r="E3791" s="47">
        <f>IFERROR((Ações!$F3791-Ações!$K3791)/Ações!$F3791,0)</f>
        <v>0</v>
      </c>
      <c r="F3791" s="46" t="str">
        <f>IF(OR(Ações!$N3791&lt;0,Ações!$M3791&lt;0),"",(22.5*Ações!$M3791*Ações!$N3791)^0.5)</f>
        <v/>
      </c>
      <c r="G3791" s="47">
        <f>IFERROR((Ações!$H3791-Ações!$K3791)/Ações!$H3791,0)</f>
        <v>0</v>
      </c>
      <c r="H3791" s="48">
        <f>IFERROR(Ações!$I3791/(Ações!$P3791-Table_1[[#This Row],[CAGR LUCRO 5A]]),0)</f>
        <v>0</v>
      </c>
      <c r="I3791" s="48">
        <f>IF(Ações!$S3791&lt;0,"",Ações!$O3791*(1+Ações!$S3791))</f>
        <v>0</v>
      </c>
      <c r="J3791" s="49">
        <f>IFERROR(IF(Ações!$B3791="","",(VLOOKUP(Table_1[[#This Row],[AÇÕES]],'Dados Status Invest STOCKS'!A3777:AD4392,4)/Table_1[[#This Row],[LPA]]))/100,0)</f>
        <v>7.4142857142857137</v>
      </c>
      <c r="K3791" s="64">
        <f>IFERROR(IF(Ações!$B3791="","",VLOOKUP(Table_1[[#This Row],[AÇÕES]],'Dados Status Invest STOCKS'!A3777:AD4392,2)),0)</f>
        <v>14.36</v>
      </c>
      <c r="L3791" s="65">
        <f>IFERROR(IF(Ações!$B3791="","",VLOOKUP(Table_1[[#This Row],[AÇÕES]],'Dados Status Invest STOCKS'!A3777:AD4392,3)/100),0)</f>
        <v>0</v>
      </c>
      <c r="M3791" s="66">
        <f>IFERROR(IF(Ações!$B3791="","",VLOOKUP(Table_1[[#This Row],[AÇÕES]],'Dados Status Invest STOCKS'!A3777:AD4392,28)),0)</f>
        <v>-0.14000000000000001</v>
      </c>
      <c r="N3791" s="66">
        <f>IFERROR(IF(Ações!$B3791="","",VLOOKUP(Table_1[[#This Row],[AÇÕES]],'Dados Status Invest STOCKS'!A3777:AD4392,27)),0)</f>
        <v>4.4000000000000004</v>
      </c>
      <c r="O3791" s="66">
        <f>IFERROR(IF(Ações!$L3791="","",Ações!$K3791*Ações!$L3791),0)</f>
        <v>0</v>
      </c>
      <c r="P3791" s="67">
        <f t="shared" ref="P3791:P3854" si="59">$U$6</f>
        <v>0.06</v>
      </c>
      <c r="Q3791" s="67">
        <f>IFERROR(Ações!$O3791/Ações!$M3791,0)</f>
        <v>0</v>
      </c>
      <c r="R3791" s="67">
        <f>IFERROR(IF(Ações!$B3791="","",VLOOKUP(Table_1[[#This Row],[AÇÕES]],'Dados Status Invest STOCKS'!A3777:AD4392,18)/100),0)</f>
        <v>-3.1400000000000004E-2</v>
      </c>
      <c r="S3791" s="65">
        <f>IFERROR(IF(Ações!$B3791="","",VLOOKUP(Table_1[[#This Row],[AÇÕES]],'Dados Status Invest STOCKS'!A3777:AD4392,25)/100),0)</f>
        <v>0</v>
      </c>
      <c r="T3791" s="67">
        <f>(1-Ações!$Q3791)*Ações!$R3791</f>
        <v>-3.1400000000000004E-2</v>
      </c>
      <c r="U3791" s="68">
        <f>IF(Ações!$S3791=0,Ações!$T3791,IF(Ações!$T3791=0,Ações!$S3791,AVERAGE(Ações!$S3791,Ações!$T3791)))</f>
        <v>-3.1400000000000004E-2</v>
      </c>
    </row>
    <row r="3792" spans="2:21" ht="15" customHeight="1" x14ac:dyDescent="0.2">
      <c r="B3792" s="63" t="str">
        <f>IFERROR('Dados Status Invest STOCKS'!A3779,"-")</f>
        <v>PVH</v>
      </c>
      <c r="C3792" s="45">
        <f>IFERROR((Ações!$D3792-Ações!$K3792)/Ações!$D3792,0)</f>
        <v>-149</v>
      </c>
      <c r="D3792" s="46">
        <f>(Ações!$O3792)/0.06</f>
        <v>0.64366666666666672</v>
      </c>
      <c r="E3792" s="47">
        <f>IFERROR((Ações!$F3792-Ações!$K3792)/Ações!$F3792,0)</f>
        <v>0.11764536839784569</v>
      </c>
      <c r="F3792" s="46">
        <f>IF(OR(Ações!$N3792&lt;0,Ações!$M3792&lt;0),"",(22.5*Ações!$M3792*Ações!$N3792)^0.5)</f>
        <v>109.42312369878681</v>
      </c>
      <c r="G3792" s="47">
        <f>IFERROR((Ações!$H3792-Ações!$K3792)/Ações!$H3792,0)</f>
        <v>-149</v>
      </c>
      <c r="H3792" s="48">
        <f>IFERROR(Ações!$I3792/(Ações!$P3792-Table_1[[#This Row],[CAGR LUCRO 5A]]),0)</f>
        <v>0.64366666666666672</v>
      </c>
      <c r="I3792" s="48">
        <f>IF(Ações!$S3792&lt;0,"",Ações!$O3792*(1+Ações!$S3792))</f>
        <v>3.8620000000000002E-2</v>
      </c>
      <c r="J3792" s="49">
        <f>IFERROR(IF(Ações!$B3792="","",(VLOOKUP(Table_1[[#This Row],[AÇÕES]],'Dados Status Invest STOCKS'!A3778:AD4393,4)/Table_1[[#This Row],[LPA]]))/100,0)</f>
        <v>1.8624999999999999E-2</v>
      </c>
      <c r="K3792" s="64">
        <f>IFERROR(IF(Ações!$B3792="","",VLOOKUP(Table_1[[#This Row],[AÇÕES]],'Dados Status Invest STOCKS'!A3778:AD4393,2)),0)</f>
        <v>96.55</v>
      </c>
      <c r="L3792" s="65">
        <f>IFERROR(IF(Ações!$B3792="","",VLOOKUP(Table_1[[#This Row],[AÇÕES]],'Dados Status Invest STOCKS'!A3778:AD4393,3)/100),0)</f>
        <v>4.0000000000000002E-4</v>
      </c>
      <c r="M3792" s="66">
        <f>IFERROR(IF(Ações!$B3792="","",VLOOKUP(Table_1[[#This Row],[AÇÕES]],'Dados Status Invest STOCKS'!A3778:AD4393,28)),0)</f>
        <v>7.2</v>
      </c>
      <c r="N3792" s="66">
        <f>IFERROR(IF(Ações!$B3792="","",VLOOKUP(Table_1[[#This Row],[AÇÕES]],'Dados Status Invest STOCKS'!A3778:AD4393,27)),0)</f>
        <v>73.91</v>
      </c>
      <c r="O3792" s="66">
        <f>IFERROR(IF(Ações!$L3792="","",Ações!$K3792*Ações!$L3792),0)</f>
        <v>3.8620000000000002E-2</v>
      </c>
      <c r="P3792" s="67">
        <f t="shared" si="59"/>
        <v>0.06</v>
      </c>
      <c r="Q3792" s="67">
        <f>IFERROR(Ações!$O3792/Ações!$M3792,0)</f>
        <v>5.3638888888888894E-3</v>
      </c>
      <c r="R3792" s="67">
        <f>IFERROR(IF(Ações!$B3792="","",VLOOKUP(Table_1[[#This Row],[AÇÕES]],'Dados Status Invest STOCKS'!A3778:AD4393,18)/100),0)</f>
        <v>9.74E-2</v>
      </c>
      <c r="S3792" s="65">
        <f>IFERROR(IF(Ações!$B3792="","",VLOOKUP(Table_1[[#This Row],[AÇÕES]],'Dados Status Invest STOCKS'!A3778:AD4393,25)/100),0)</f>
        <v>0</v>
      </c>
      <c r="T3792" s="67">
        <f>(1-Ações!$Q3792)*Ações!$R3792</f>
        <v>9.687755722222223E-2</v>
      </c>
      <c r="U3792" s="68">
        <f>IF(Ações!$S3792=0,Ações!$T3792,IF(Ações!$T3792=0,Ações!$S3792,AVERAGE(Ações!$S3792,Ações!$T3792)))</f>
        <v>9.687755722222223E-2</v>
      </c>
    </row>
    <row r="3793" spans="2:21" ht="15" customHeight="1" x14ac:dyDescent="0.2">
      <c r="B3793" s="63" t="str">
        <f>IFERROR('Dados Status Invest STOCKS'!A3780,"-")</f>
        <v>PVL</v>
      </c>
      <c r="C3793" s="45">
        <f>IFERROR((Ações!$D3793-Ações!$K3793)/Ações!$D3793,0)</f>
        <v>-6.5719360568383706E-2</v>
      </c>
      <c r="D3793" s="46">
        <f>(Ações!$O3793)/0.06</f>
        <v>1.9986499999999998</v>
      </c>
      <c r="E3793" s="47">
        <f>IFERROR((Ações!$F3793-Ações!$K3793)/Ações!$F3793,0)</f>
        <v>-2.159458532378892</v>
      </c>
      <c r="F3793" s="46">
        <f>IF(OR(Ações!$N3793&lt;0,Ações!$M3793&lt;0),"",(22.5*Ações!$M3793*Ações!$N3793)^0.5)</f>
        <v>0.67416615162732696</v>
      </c>
      <c r="G3793" s="47">
        <f>IFERROR((Ações!$H3793-Ações!$K3793)/Ações!$H3793,0)</f>
        <v>0</v>
      </c>
      <c r="H3793" s="48">
        <f>IFERROR(Ações!$I3793/(Ações!$P3793-Table_1[[#This Row],[CAGR LUCRO 5A]]),0)</f>
        <v>0</v>
      </c>
      <c r="I3793" s="48" t="str">
        <f>IF(Ações!$S3793&lt;0,"",Ações!$O3793*(1+Ações!$S3793))</f>
        <v/>
      </c>
      <c r="J3793" s="49">
        <f>IFERROR(IF(Ações!$B3793="","",(VLOOKUP(Table_1[[#This Row],[AÇÕES]],'Dados Status Invest STOCKS'!A3779:AD4394,4)/Table_1[[#This Row],[LPA]]))/100,0)</f>
        <v>163.85</v>
      </c>
      <c r="K3793" s="64">
        <f>IFERROR(IF(Ações!$B3793="","",VLOOKUP(Table_1[[#This Row],[AÇÕES]],'Dados Status Invest STOCKS'!A3779:AD4394,2)),0)</f>
        <v>2.13</v>
      </c>
      <c r="L3793" s="65">
        <f>IFERROR(IF(Ações!$B3793="","",VLOOKUP(Table_1[[#This Row],[AÇÕES]],'Dados Status Invest STOCKS'!A3779:AD4394,3)/100),0)</f>
        <v>5.6299999999999996E-2</v>
      </c>
      <c r="M3793" s="66">
        <f>IFERROR(IF(Ações!$B3793="","",VLOOKUP(Table_1[[#This Row],[AÇÕES]],'Dados Status Invest STOCKS'!A3779:AD4394,28)),0)</f>
        <v>0.01</v>
      </c>
      <c r="N3793" s="66">
        <f>IFERROR(IF(Ações!$B3793="","",VLOOKUP(Table_1[[#This Row],[AÇÕES]],'Dados Status Invest STOCKS'!A3779:AD4394,27)),0)</f>
        <v>2.02</v>
      </c>
      <c r="O3793" s="66">
        <f>IFERROR(IF(Ações!$L3793="","",Ações!$K3793*Ações!$L3793),0)</f>
        <v>0.11991899999999998</v>
      </c>
      <c r="P3793" s="67">
        <f t="shared" si="59"/>
        <v>0.06</v>
      </c>
      <c r="Q3793" s="67">
        <f>IFERROR(Ações!$O3793/Ações!$M3793,0)</f>
        <v>11.991899999999998</v>
      </c>
      <c r="R3793" s="67">
        <f>IFERROR(IF(Ações!$B3793="","",VLOOKUP(Table_1[[#This Row],[AÇÕES]],'Dados Status Invest STOCKS'!A3779:AD4394,18)/100),0)</f>
        <v>6.5000000000000006E-3</v>
      </c>
      <c r="S3793" s="65">
        <f>IFERROR(IF(Ações!$B3793="","",VLOOKUP(Table_1[[#This Row],[AÇÕES]],'Dados Status Invest STOCKS'!A3779:AD4394,25)/100),0)</f>
        <v>-0.18260000000000001</v>
      </c>
      <c r="T3793" s="67">
        <f>(1-Ações!$Q3793)*Ações!$R3793</f>
        <v>-7.1447349999999993E-2</v>
      </c>
      <c r="U3793" s="68">
        <f>IF(Ações!$S3793=0,Ações!$T3793,IF(Ações!$T3793=0,Ações!$S3793,AVERAGE(Ações!$S3793,Ações!$T3793)))</f>
        <v>-0.127023675</v>
      </c>
    </row>
    <row r="3794" spans="2:21" ht="15" customHeight="1" x14ac:dyDescent="0.2">
      <c r="B3794" s="63" t="str">
        <f>IFERROR('Dados Status Invest STOCKS'!A3781,"-")</f>
        <v>PWFL</v>
      </c>
      <c r="C3794" s="45">
        <f>IFERROR((Ações!$D3794-Ações!$K3794)/Ações!$D3794,0)</f>
        <v>0</v>
      </c>
      <c r="D3794" s="46">
        <f>(Ações!$O3794)/0.06</f>
        <v>0</v>
      </c>
      <c r="E3794" s="47">
        <f>IFERROR((Ações!$F3794-Ações!$K3794)/Ações!$F3794,0)</f>
        <v>0</v>
      </c>
      <c r="F3794" s="46" t="str">
        <f>IF(OR(Ações!$N3794&lt;0,Ações!$M3794&lt;0),"",(22.5*Ações!$M3794*Ações!$N3794)^0.5)</f>
        <v/>
      </c>
      <c r="G3794" s="47">
        <f>IFERROR((Ações!$H3794-Ações!$K3794)/Ações!$H3794,0)</f>
        <v>0</v>
      </c>
      <c r="H3794" s="48">
        <f>IFERROR(Ações!$I3794/(Ações!$P3794-Table_1[[#This Row],[CAGR LUCRO 5A]]),0)</f>
        <v>0</v>
      </c>
      <c r="I3794" s="48">
        <f>IF(Ações!$S3794&lt;0,"",Ações!$O3794*(1+Ações!$S3794))</f>
        <v>0</v>
      </c>
      <c r="J3794" s="49">
        <f>IFERROR(IF(Ações!$B3794="","",(VLOOKUP(Table_1[[#This Row],[AÇÕES]],'Dados Status Invest STOCKS'!A3780:AD4395,4)/Table_1[[#This Row],[LPA]]))/100,0)</f>
        <v>0.38466666666666671</v>
      </c>
      <c r="K3794" s="64">
        <f>IFERROR(IF(Ações!$B3794="","",VLOOKUP(Table_1[[#This Row],[AÇÕES]],'Dados Status Invest STOCKS'!A3780:AD4395,2)),0)</f>
        <v>3.54</v>
      </c>
      <c r="L3794" s="65">
        <f>IFERROR(IF(Ações!$B3794="","",VLOOKUP(Table_1[[#This Row],[AÇÕES]],'Dados Status Invest STOCKS'!A3780:AD4395,3)/100),0)</f>
        <v>0</v>
      </c>
      <c r="M3794" s="66">
        <f>IFERROR(IF(Ações!$B3794="","",VLOOKUP(Table_1[[#This Row],[AÇÕES]],'Dados Status Invest STOCKS'!A3780:AD4395,28)),0)</f>
        <v>-0.3</v>
      </c>
      <c r="N3794" s="66">
        <f>IFERROR(IF(Ações!$B3794="","",VLOOKUP(Table_1[[#This Row],[AÇÕES]],'Dados Status Invest STOCKS'!A3780:AD4395,27)),0)</f>
        <v>4.3</v>
      </c>
      <c r="O3794" s="66">
        <f>IFERROR(IF(Ações!$L3794="","",Ações!$K3794*Ações!$L3794),0)</f>
        <v>0</v>
      </c>
      <c r="P3794" s="67">
        <f t="shared" si="59"/>
        <v>0.06</v>
      </c>
      <c r="Q3794" s="67">
        <f>IFERROR(Ações!$O3794/Ações!$M3794,0)</f>
        <v>0</v>
      </c>
      <c r="R3794" s="67">
        <f>IFERROR(IF(Ações!$B3794="","",VLOOKUP(Table_1[[#This Row],[AÇÕES]],'Dados Status Invest STOCKS'!A3780:AD4395,18)/100),0)</f>
        <v>-7.0499999999999993E-2</v>
      </c>
      <c r="S3794" s="65">
        <f>IFERROR(IF(Ações!$B3794="","",VLOOKUP(Table_1[[#This Row],[AÇÕES]],'Dados Status Invest STOCKS'!A3780:AD4395,25)/100),0)</f>
        <v>0</v>
      </c>
      <c r="T3794" s="67">
        <f>(1-Ações!$Q3794)*Ações!$R3794</f>
        <v>-7.0499999999999993E-2</v>
      </c>
      <c r="U3794" s="68">
        <f>IF(Ações!$S3794=0,Ações!$T3794,IF(Ações!$T3794=0,Ações!$S3794,AVERAGE(Ações!$S3794,Ações!$T3794)))</f>
        <v>-7.0499999999999993E-2</v>
      </c>
    </row>
    <row r="3795" spans="2:21" ht="15" customHeight="1" x14ac:dyDescent="0.2">
      <c r="B3795" s="63" t="str">
        <f>IFERROR('Dados Status Invest STOCKS'!A3782,"-")</f>
        <v>PWOD</v>
      </c>
      <c r="C3795" s="45">
        <f>IFERROR((Ações!$D3795-Ações!$K3795)/Ações!$D3795,0)</f>
        <v>-0.12994350282485875</v>
      </c>
      <c r="D3795" s="46">
        <f>(Ações!$O3795)/0.06</f>
        <v>21.2577</v>
      </c>
      <c r="E3795" s="47">
        <f>IFERROR((Ações!$F3795-Ações!$K3795)/Ações!$F3795,0)</f>
        <v>0.28922863802967541</v>
      </c>
      <c r="F3795" s="46">
        <f>IF(OR(Ações!$N3795&lt;0,Ações!$M3795&lt;0),"",(22.5*Ações!$M3795*Ações!$N3795)^0.5)</f>
        <v>33.794270964173791</v>
      </c>
      <c r="G3795" s="47">
        <f>IFERROR((Ações!$H3795-Ações!$K3795)/Ações!$H3795,0)</f>
        <v>0.22687686737904963</v>
      </c>
      <c r="H3795" s="48">
        <f>IFERROR(Ações!$I3795/(Ações!$P3795-Table_1[[#This Row],[CAGR LUCRO 5A]]),0)</f>
        <v>31.068789674641145</v>
      </c>
      <c r="I3795" s="48">
        <f>IF(Ações!$S3795&lt;0,"",Ações!$O3795*(1+Ações!$S3795))</f>
        <v>1.2986754083999998</v>
      </c>
      <c r="J3795" s="49">
        <f>IFERROR(IF(Ações!$B3795="","",(VLOOKUP(Table_1[[#This Row],[AÇÕES]],'Dados Status Invest STOCKS'!A3781:AD4396,4)/Table_1[[#This Row],[LPA]]))/100,0)</f>
        <v>5.3145539906103288E-2</v>
      </c>
      <c r="K3795" s="64">
        <f>IFERROR(IF(Ações!$B3795="","",VLOOKUP(Table_1[[#This Row],[AÇÕES]],'Dados Status Invest STOCKS'!A3781:AD4396,2)),0)</f>
        <v>24.02</v>
      </c>
      <c r="L3795" s="65">
        <f>IFERROR(IF(Ações!$B3795="","",VLOOKUP(Table_1[[#This Row],[AÇÕES]],'Dados Status Invest STOCKS'!A3781:AD4396,3)/100),0)</f>
        <v>5.3099999999999994E-2</v>
      </c>
      <c r="M3795" s="66">
        <f>IFERROR(IF(Ações!$B3795="","",VLOOKUP(Table_1[[#This Row],[AÇÕES]],'Dados Status Invest STOCKS'!A3781:AD4396,28)),0)</f>
        <v>2.13</v>
      </c>
      <c r="N3795" s="66">
        <f>IFERROR(IF(Ações!$B3795="","",VLOOKUP(Table_1[[#This Row],[AÇÕES]],'Dados Status Invest STOCKS'!A3781:AD4396,27)),0)</f>
        <v>23.83</v>
      </c>
      <c r="O3795" s="66">
        <f>IFERROR(IF(Ações!$L3795="","",Ações!$K3795*Ações!$L3795),0)</f>
        <v>1.2754619999999999</v>
      </c>
      <c r="P3795" s="67">
        <f t="shared" si="59"/>
        <v>0.06</v>
      </c>
      <c r="Q3795" s="67">
        <f>IFERROR(Ações!$O3795/Ações!$M3795,0)</f>
        <v>0.59880845070422528</v>
      </c>
      <c r="R3795" s="67">
        <f>IFERROR(IF(Ações!$B3795="","",VLOOKUP(Table_1[[#This Row],[AÇÕES]],'Dados Status Invest STOCKS'!A3781:AD4396,18)/100),0)</f>
        <v>8.9399999999999993E-2</v>
      </c>
      <c r="S3795" s="65">
        <f>IFERROR(IF(Ações!$B3795="","",VLOOKUP(Table_1[[#This Row],[AÇÕES]],'Dados Status Invest STOCKS'!A3781:AD4396,25)/100),0)</f>
        <v>1.8200000000000001E-2</v>
      </c>
      <c r="T3795" s="67">
        <f>(1-Ações!$Q3795)*Ações!$R3795</f>
        <v>3.5866524507042259E-2</v>
      </c>
      <c r="U3795" s="68">
        <f>IF(Ações!$S3795=0,Ações!$T3795,IF(Ações!$T3795=0,Ações!$S3795,AVERAGE(Ações!$S3795,Ações!$T3795)))</f>
        <v>2.703326225352113E-2</v>
      </c>
    </row>
    <row r="3796" spans="2:21" ht="15" customHeight="1" x14ac:dyDescent="0.2">
      <c r="B3796" s="63" t="str">
        <f>IFERROR('Dados Status Invest STOCKS'!A3783,"-")</f>
        <v>PWR</v>
      </c>
      <c r="C3796" s="45">
        <f>IFERROR((Ações!$D3796-Ações!$K3796)/Ações!$D3796,0)</f>
        <v>-23</v>
      </c>
      <c r="D3796" s="46">
        <f>(Ações!$O3796)/0.06</f>
        <v>4.1450000000000005</v>
      </c>
      <c r="E3796" s="47">
        <f>IFERROR((Ações!$F3796-Ações!$K3796)/Ações!$F3796,0)</f>
        <v>-0.87002475012771985</v>
      </c>
      <c r="F3796" s="46">
        <f>IF(OR(Ações!$N3796&lt;0,Ações!$M3796&lt;0),"",(22.5*Ações!$M3796*Ações!$N3796)^0.5)</f>
        <v>53.197156878915997</v>
      </c>
      <c r="G3796" s="47">
        <f>IFERROR((Ações!$H3796-Ações!$K3796)/Ações!$H3796,0)</f>
        <v>8.4074074074074101</v>
      </c>
      <c r="H3796" s="48">
        <f>IFERROR(Ações!$I3796/(Ações!$P3796-Table_1[[#This Row],[CAGR LUCRO 5A]]),0)</f>
        <v>-13.429799999999997</v>
      </c>
      <c r="I3796" s="48">
        <f>IF(Ações!$S3796&lt;0,"",Ações!$O3796*(1+Ações!$S3796))</f>
        <v>0.268596</v>
      </c>
      <c r="J3796" s="49">
        <f>IFERROR(IF(Ações!$B3796="","",(VLOOKUP(Table_1[[#This Row],[AÇÕES]],'Dados Status Invest STOCKS'!A3782:AD4397,4)/Table_1[[#This Row],[LPA]]))/100,0)</f>
        <v>6.6459948320413437E-2</v>
      </c>
      <c r="K3796" s="64">
        <f>IFERROR(IF(Ações!$B3796="","",VLOOKUP(Table_1[[#This Row],[AÇÕES]],'Dados Status Invest STOCKS'!A3782:AD4397,2)),0)</f>
        <v>99.48</v>
      </c>
      <c r="L3796" s="65">
        <f>IFERROR(IF(Ações!$B3796="","",VLOOKUP(Table_1[[#This Row],[AÇÕES]],'Dados Status Invest STOCKS'!A3782:AD4397,3)/100),0)</f>
        <v>2.5000000000000001E-3</v>
      </c>
      <c r="M3796" s="66">
        <f>IFERROR(IF(Ações!$B3796="","",VLOOKUP(Table_1[[#This Row],[AÇÕES]],'Dados Status Invest STOCKS'!A3782:AD4397,28)),0)</f>
        <v>3.87</v>
      </c>
      <c r="N3796" s="66">
        <f>IFERROR(IF(Ações!$B3796="","",VLOOKUP(Table_1[[#This Row],[AÇÕES]],'Dados Status Invest STOCKS'!A3782:AD4397,27)),0)</f>
        <v>32.5</v>
      </c>
      <c r="O3796" s="66">
        <f>IFERROR(IF(Ações!$L3796="","",Ações!$K3796*Ações!$L3796),0)</f>
        <v>0.2487</v>
      </c>
      <c r="P3796" s="67">
        <f t="shared" si="59"/>
        <v>0.06</v>
      </c>
      <c r="Q3796" s="67">
        <f>IFERROR(Ações!$O3796/Ações!$M3796,0)</f>
        <v>6.4263565891472862E-2</v>
      </c>
      <c r="R3796" s="67">
        <f>IFERROR(IF(Ações!$B3796="","",VLOOKUP(Table_1[[#This Row],[AÇÕES]],'Dados Status Invest STOCKS'!A3782:AD4397,18)/100),0)</f>
        <v>0.11900000000000001</v>
      </c>
      <c r="S3796" s="65">
        <f>IFERROR(IF(Ações!$B3796="","",VLOOKUP(Table_1[[#This Row],[AÇÕES]],'Dados Status Invest STOCKS'!A3782:AD4397,25)/100),0)</f>
        <v>0.08</v>
      </c>
      <c r="T3796" s="67">
        <f>(1-Ações!$Q3796)*Ações!$R3796</f>
        <v>0.11135263565891473</v>
      </c>
      <c r="U3796" s="68">
        <f>IF(Ações!$S3796=0,Ações!$T3796,IF(Ações!$T3796=0,Ações!$S3796,AVERAGE(Ações!$S3796,Ações!$T3796)))</f>
        <v>9.5676317829457375E-2</v>
      </c>
    </row>
    <row r="3797" spans="2:21" ht="15" customHeight="1" x14ac:dyDescent="0.2">
      <c r="B3797" s="63" t="str">
        <f>IFERROR('Dados Status Invest STOCKS'!A3784,"-")</f>
        <v>PXD</v>
      </c>
      <c r="C3797" s="45">
        <f>IFERROR((Ações!$D3797-Ações!$K3797)/Ações!$D3797,0)</f>
        <v>-0.80722891566265065</v>
      </c>
      <c r="D3797" s="46">
        <f>(Ações!$O3797)/0.06</f>
        <v>113.98666666666666</v>
      </c>
      <c r="E3797" s="47">
        <f>IFERROR((Ações!$F3797-Ações!$K3797)/Ações!$F3797,0)</f>
        <v>-0.91211603664807817</v>
      </c>
      <c r="F3797" s="46">
        <f>IF(OR(Ações!$N3797&lt;0,Ações!$M3797&lt;0),"",(22.5*Ações!$M3797*Ações!$N3797)^0.5)</f>
        <v>107.73404754301214</v>
      </c>
      <c r="G3797" s="47">
        <f>IFERROR((Ações!$H3797-Ações!$K3797)/Ações!$H3797,0)</f>
        <v>-0.80722891566265065</v>
      </c>
      <c r="H3797" s="48">
        <f>IFERROR(Ações!$I3797/(Ações!$P3797-Table_1[[#This Row],[CAGR LUCRO 5A]]),0)</f>
        <v>113.98666666666666</v>
      </c>
      <c r="I3797" s="48">
        <f>IF(Ações!$S3797&lt;0,"",Ações!$O3797*(1+Ações!$S3797))</f>
        <v>6.8391999999999999</v>
      </c>
      <c r="J3797" s="49">
        <f>IFERROR(IF(Ações!$B3797="","",(VLOOKUP(Table_1[[#This Row],[AÇÕES]],'Dados Status Invest STOCKS'!A3783:AD4398,4)/Table_1[[#This Row],[LPA]]))/100,0)</f>
        <v>6.9907918968692459E-2</v>
      </c>
      <c r="K3797" s="64">
        <f>IFERROR(IF(Ações!$B3797="","",VLOOKUP(Table_1[[#This Row],[AÇÕES]],'Dados Status Invest STOCKS'!A3783:AD4398,2)),0)</f>
        <v>206</v>
      </c>
      <c r="L3797" s="65">
        <f>IFERROR(IF(Ações!$B3797="","",VLOOKUP(Table_1[[#This Row],[AÇÕES]],'Dados Status Invest STOCKS'!A3783:AD4398,3)/100),0)</f>
        <v>3.32E-2</v>
      </c>
      <c r="M3797" s="66">
        <f>IFERROR(IF(Ações!$B3797="","",VLOOKUP(Table_1[[#This Row],[AÇÕES]],'Dados Status Invest STOCKS'!A3783:AD4398,28)),0)</f>
        <v>5.43</v>
      </c>
      <c r="N3797" s="66">
        <f>IFERROR(IF(Ações!$B3797="","",VLOOKUP(Table_1[[#This Row],[AÇÕES]],'Dados Status Invest STOCKS'!A3783:AD4398,27)),0)</f>
        <v>95</v>
      </c>
      <c r="O3797" s="66">
        <f>IFERROR(IF(Ações!$L3797="","",Ações!$K3797*Ações!$L3797),0)</f>
        <v>6.8391999999999999</v>
      </c>
      <c r="P3797" s="67">
        <f t="shared" si="59"/>
        <v>0.06</v>
      </c>
      <c r="Q3797" s="67">
        <f>IFERROR(Ações!$O3797/Ações!$M3797,0)</f>
        <v>1.2595211786372007</v>
      </c>
      <c r="R3797" s="67">
        <f>IFERROR(IF(Ações!$B3797="","",VLOOKUP(Table_1[[#This Row],[AÇÕES]],'Dados Status Invest STOCKS'!A3783:AD4398,18)/100),0)</f>
        <v>5.7099999999999998E-2</v>
      </c>
      <c r="S3797" s="65">
        <f>IFERROR(IF(Ações!$B3797="","",VLOOKUP(Table_1[[#This Row],[AÇÕES]],'Dados Status Invest STOCKS'!A3783:AD4398,25)/100),0)</f>
        <v>0</v>
      </c>
      <c r="T3797" s="67">
        <f>(1-Ações!$Q3797)*Ações!$R3797</f>
        <v>-1.481865930018416E-2</v>
      </c>
      <c r="U3797" s="68">
        <f>IF(Ações!$S3797=0,Ações!$T3797,IF(Ações!$T3797=0,Ações!$S3797,AVERAGE(Ações!$S3797,Ações!$T3797)))</f>
        <v>-1.481865930018416E-2</v>
      </c>
    </row>
    <row r="3798" spans="2:21" ht="15" customHeight="1" x14ac:dyDescent="0.2">
      <c r="B3798" s="63" t="str">
        <f>IFERROR('Dados Status Invest STOCKS'!A3785,"-")</f>
        <v>PXLW</v>
      </c>
      <c r="C3798" s="45">
        <f>IFERROR((Ações!$D3798-Ações!$K3798)/Ações!$D3798,0)</f>
        <v>0</v>
      </c>
      <c r="D3798" s="46">
        <f>(Ações!$O3798)/0.06</f>
        <v>0</v>
      </c>
      <c r="E3798" s="47">
        <f>IFERROR((Ações!$F3798-Ações!$K3798)/Ações!$F3798,0)</f>
        <v>0</v>
      </c>
      <c r="F3798" s="46" t="str">
        <f>IF(OR(Ações!$N3798&lt;0,Ações!$M3798&lt;0),"",(22.5*Ações!$M3798*Ações!$N3798)^0.5)</f>
        <v/>
      </c>
      <c r="G3798" s="47">
        <f>IFERROR((Ações!$H3798-Ações!$K3798)/Ações!$H3798,0)</f>
        <v>0</v>
      </c>
      <c r="H3798" s="48">
        <f>IFERROR(Ações!$I3798/(Ações!$P3798-Table_1[[#This Row],[CAGR LUCRO 5A]]),0)</f>
        <v>0</v>
      </c>
      <c r="I3798" s="48">
        <f>IF(Ações!$S3798&lt;0,"",Ações!$O3798*(1+Ações!$S3798))</f>
        <v>0</v>
      </c>
      <c r="J3798" s="49">
        <f>IFERROR(IF(Ações!$B3798="","",(VLOOKUP(Table_1[[#This Row],[AÇÕES]],'Dados Status Invest STOCKS'!A3784:AD4399,4)/Table_1[[#This Row],[LPA]]))/100,0)</f>
        <v>0.17348837209302326</v>
      </c>
      <c r="K3798" s="64">
        <f>IFERROR(IF(Ações!$B3798="","",VLOOKUP(Table_1[[#This Row],[AÇÕES]],'Dados Status Invest STOCKS'!A3784:AD4399,2)),0)</f>
        <v>3.22</v>
      </c>
      <c r="L3798" s="65">
        <f>IFERROR(IF(Ações!$B3798="","",VLOOKUP(Table_1[[#This Row],[AÇÕES]],'Dados Status Invest STOCKS'!A3784:AD4399,3)/100),0)</f>
        <v>0</v>
      </c>
      <c r="M3798" s="66">
        <f>IFERROR(IF(Ações!$B3798="","",VLOOKUP(Table_1[[#This Row],[AÇÕES]],'Dados Status Invest STOCKS'!A3784:AD4399,28)),0)</f>
        <v>-0.43</v>
      </c>
      <c r="N3798" s="66">
        <f>IFERROR(IF(Ações!$B3798="","",VLOOKUP(Table_1[[#This Row],[AÇÕES]],'Dados Status Invest STOCKS'!A3784:AD4399,27)),0)</f>
        <v>0.8</v>
      </c>
      <c r="O3798" s="66">
        <f>IFERROR(IF(Ações!$L3798="","",Ações!$K3798*Ações!$L3798),0)</f>
        <v>0</v>
      </c>
      <c r="P3798" s="67">
        <f t="shared" si="59"/>
        <v>0.06</v>
      </c>
      <c r="Q3798" s="67">
        <f>IFERROR(Ações!$O3798/Ações!$M3798,0)</f>
        <v>0</v>
      </c>
      <c r="R3798" s="67">
        <f>IFERROR(IF(Ações!$B3798="","",VLOOKUP(Table_1[[#This Row],[AÇÕES]],'Dados Status Invest STOCKS'!A3784:AD4399,18)/100),0)</f>
        <v>-0.54210000000000003</v>
      </c>
      <c r="S3798" s="65">
        <f>IFERROR(IF(Ações!$B3798="","",VLOOKUP(Table_1[[#This Row],[AÇÕES]],'Dados Status Invest STOCKS'!A3784:AD4399,25)/100),0)</f>
        <v>0</v>
      </c>
      <c r="T3798" s="67">
        <f>(1-Ações!$Q3798)*Ações!$R3798</f>
        <v>-0.54210000000000003</v>
      </c>
      <c r="U3798" s="68">
        <f>IF(Ações!$S3798=0,Ações!$T3798,IF(Ações!$T3798=0,Ações!$S3798,AVERAGE(Ações!$S3798,Ações!$T3798)))</f>
        <v>-0.54210000000000003</v>
      </c>
    </row>
    <row r="3799" spans="2:21" ht="15" customHeight="1" x14ac:dyDescent="0.2">
      <c r="B3799" s="63" t="str">
        <f>IFERROR('Dados Status Invest STOCKS'!A3786,"-")</f>
        <v>PXS</v>
      </c>
      <c r="C3799" s="45">
        <f>IFERROR((Ações!$D3799-Ações!$K3799)/Ações!$D3799,0)</f>
        <v>0</v>
      </c>
      <c r="D3799" s="46">
        <f>(Ações!$O3799)/0.06</f>
        <v>0</v>
      </c>
      <c r="E3799" s="47">
        <f>IFERROR((Ações!$F3799-Ações!$K3799)/Ações!$F3799,0)</f>
        <v>0</v>
      </c>
      <c r="F3799" s="46" t="str">
        <f>IF(OR(Ações!$N3799&lt;0,Ações!$M3799&lt;0),"",(22.5*Ações!$M3799*Ações!$N3799)^0.5)</f>
        <v/>
      </c>
      <c r="G3799" s="47">
        <f>IFERROR((Ações!$H3799-Ações!$K3799)/Ações!$H3799,0)</f>
        <v>0</v>
      </c>
      <c r="H3799" s="48">
        <f>IFERROR(Ações!$I3799/(Ações!$P3799-Table_1[[#This Row],[CAGR LUCRO 5A]]),0)</f>
        <v>0</v>
      </c>
      <c r="I3799" s="48">
        <f>IF(Ações!$S3799&lt;0,"",Ações!$O3799*(1+Ações!$S3799))</f>
        <v>0</v>
      </c>
      <c r="J3799" s="49">
        <f>IFERROR(IF(Ações!$B3799="","",(VLOOKUP(Table_1[[#This Row],[AÇÕES]],'Dados Status Invest STOCKS'!A3785:AD4400,4)/Table_1[[#This Row],[LPA]]))/100,0)</f>
        <v>9.3809523809523815E-2</v>
      </c>
      <c r="K3799" s="64">
        <f>IFERROR(IF(Ações!$B3799="","",VLOOKUP(Table_1[[#This Row],[AÇÕES]],'Dados Status Invest STOCKS'!A3785:AD4400,2)),0)</f>
        <v>0.4</v>
      </c>
      <c r="L3799" s="65">
        <f>IFERROR(IF(Ações!$B3799="","",VLOOKUP(Table_1[[#This Row],[AÇÕES]],'Dados Status Invest STOCKS'!A3785:AD4400,3)/100),0)</f>
        <v>0</v>
      </c>
      <c r="M3799" s="66">
        <f>IFERROR(IF(Ações!$B3799="","",VLOOKUP(Table_1[[#This Row],[AÇÕES]],'Dados Status Invest STOCKS'!A3785:AD4400,28)),0)</f>
        <v>-0.21</v>
      </c>
      <c r="N3799" s="66">
        <f>IFERROR(IF(Ações!$B3799="","",VLOOKUP(Table_1[[#This Row],[AÇÕES]],'Dados Status Invest STOCKS'!A3785:AD4400,27)),0)</f>
        <v>1.32</v>
      </c>
      <c r="O3799" s="66">
        <f>IFERROR(IF(Ações!$L3799="","",Ações!$K3799*Ações!$L3799),0)</f>
        <v>0</v>
      </c>
      <c r="P3799" s="67">
        <f t="shared" si="59"/>
        <v>0.06</v>
      </c>
      <c r="Q3799" s="67">
        <f>IFERROR(Ações!$O3799/Ações!$M3799,0)</f>
        <v>0</v>
      </c>
      <c r="R3799" s="67">
        <f>IFERROR(IF(Ações!$B3799="","",VLOOKUP(Table_1[[#This Row],[AÇÕES]],'Dados Status Invest STOCKS'!A3785:AD4400,18)/100),0)</f>
        <v>-0.16219999999999998</v>
      </c>
      <c r="S3799" s="65">
        <f>IFERROR(IF(Ações!$B3799="","",VLOOKUP(Table_1[[#This Row],[AÇÕES]],'Dados Status Invest STOCKS'!A3785:AD4400,25)/100),0)</f>
        <v>0</v>
      </c>
      <c r="T3799" s="67">
        <f>(1-Ações!$Q3799)*Ações!$R3799</f>
        <v>-0.16219999999999998</v>
      </c>
      <c r="U3799" s="68">
        <f>IF(Ações!$S3799=0,Ações!$T3799,IF(Ações!$T3799=0,Ações!$S3799,AVERAGE(Ações!$S3799,Ações!$T3799)))</f>
        <v>-0.16219999999999998</v>
      </c>
    </row>
    <row r="3800" spans="2:21" ht="15" customHeight="1" x14ac:dyDescent="0.2">
      <c r="B3800" s="63" t="str">
        <f>IFERROR('Dados Status Invest STOCKS'!A3787,"-")</f>
        <v>PXSAP</v>
      </c>
      <c r="C3800" s="45">
        <f>IFERROR((Ações!$D3800-Ações!$K3800)/Ações!$D3800,0)</f>
        <v>0.5664739884393063</v>
      </c>
      <c r="D3800" s="46">
        <f>(Ações!$O3800)/0.06</f>
        <v>33.354399999999998</v>
      </c>
      <c r="E3800" s="47">
        <f>IFERROR((Ações!$F3800-Ações!$K3800)/Ações!$F3800,0)</f>
        <v>0</v>
      </c>
      <c r="F3800" s="46" t="str">
        <f>IF(OR(Ações!$N3800&lt;0,Ações!$M3800&lt;0),"",(22.5*Ações!$M3800*Ações!$N3800)^0.5)</f>
        <v/>
      </c>
      <c r="G3800" s="47">
        <f>IFERROR((Ações!$H3800-Ações!$K3800)/Ações!$H3800,0)</f>
        <v>0.5664739884393063</v>
      </c>
      <c r="H3800" s="48">
        <f>IFERROR(Ações!$I3800/(Ações!$P3800-Table_1[[#This Row],[CAGR LUCRO 5A]]),0)</f>
        <v>33.354399999999998</v>
      </c>
      <c r="I3800" s="48">
        <f>IF(Ações!$S3800&lt;0,"",Ações!$O3800*(1+Ações!$S3800))</f>
        <v>2.0012639999999999</v>
      </c>
      <c r="J3800" s="49">
        <f>IFERROR(IF(Ações!$B3800="","",(VLOOKUP(Table_1[[#This Row],[AÇÕES]],'Dados Status Invest STOCKS'!A3786:AD4401,4)/Table_1[[#This Row],[LPA]]))/100,0)</f>
        <v>3.1238095238095234</v>
      </c>
      <c r="K3800" s="64">
        <f>IFERROR(IF(Ações!$B3800="","",VLOOKUP(Table_1[[#This Row],[AÇÕES]],'Dados Status Invest STOCKS'!A3786:AD4401,2)),0)</f>
        <v>14.46</v>
      </c>
      <c r="L3800" s="65">
        <f>IFERROR(IF(Ações!$B3800="","",VLOOKUP(Table_1[[#This Row],[AÇÕES]],'Dados Status Invest STOCKS'!A3786:AD4401,3)/100),0)</f>
        <v>0.1384</v>
      </c>
      <c r="M3800" s="66">
        <f>IFERROR(IF(Ações!$B3800="","",VLOOKUP(Table_1[[#This Row],[AÇÕES]],'Dados Status Invest STOCKS'!A3786:AD4401,28)),0)</f>
        <v>-0.21</v>
      </c>
      <c r="N3800" s="66">
        <f>IFERROR(IF(Ações!$B3800="","",VLOOKUP(Table_1[[#This Row],[AÇÕES]],'Dados Status Invest STOCKS'!A3786:AD4401,27)),0)</f>
        <v>1.32</v>
      </c>
      <c r="O3800" s="66">
        <f>IFERROR(IF(Ações!$L3800="","",Ações!$K3800*Ações!$L3800),0)</f>
        <v>2.0012639999999999</v>
      </c>
      <c r="P3800" s="67">
        <f t="shared" si="59"/>
        <v>0.06</v>
      </c>
      <c r="Q3800" s="67">
        <f>IFERROR(Ações!$O3800/Ações!$M3800,0)</f>
        <v>-9.5298285714285722</v>
      </c>
      <c r="R3800" s="67">
        <f>IFERROR(IF(Ações!$B3800="","",VLOOKUP(Table_1[[#This Row],[AÇÕES]],'Dados Status Invest STOCKS'!A3786:AD4401,18)/100),0)</f>
        <v>-0.16219999999999998</v>
      </c>
      <c r="S3800" s="65">
        <f>IFERROR(IF(Ações!$B3800="","",VLOOKUP(Table_1[[#This Row],[AÇÕES]],'Dados Status Invest STOCKS'!A3786:AD4401,25)/100),0)</f>
        <v>0</v>
      </c>
      <c r="T3800" s="67">
        <f>(1-Ações!$Q3800)*Ações!$R3800</f>
        <v>-1.7079381942857141</v>
      </c>
      <c r="U3800" s="68">
        <f>IF(Ações!$S3800=0,Ações!$T3800,IF(Ações!$T3800=0,Ações!$S3800,AVERAGE(Ações!$S3800,Ações!$T3800)))</f>
        <v>-1.7079381942857141</v>
      </c>
    </row>
    <row r="3801" spans="2:21" ht="15" customHeight="1" x14ac:dyDescent="0.2">
      <c r="B3801" s="63" t="str">
        <f>IFERROR('Dados Status Invest STOCKS'!A3788,"-")</f>
        <v>PXSAW</v>
      </c>
      <c r="C3801" s="45">
        <f>IFERROR((Ações!$D3801-Ações!$K3801)/Ações!$D3801,0)</f>
        <v>0</v>
      </c>
      <c r="D3801" s="46">
        <f>(Ações!$O3801)/0.06</f>
        <v>0</v>
      </c>
      <c r="E3801" s="47">
        <f>IFERROR((Ações!$F3801-Ações!$K3801)/Ações!$F3801,0)</f>
        <v>0</v>
      </c>
      <c r="F3801" s="46" t="str">
        <f>IF(OR(Ações!$N3801&lt;0,Ações!$M3801&lt;0),"",(22.5*Ações!$M3801*Ações!$N3801)^0.5)</f>
        <v/>
      </c>
      <c r="G3801" s="47">
        <f>IFERROR((Ações!$H3801-Ações!$K3801)/Ações!$H3801,0)</f>
        <v>0</v>
      </c>
      <c r="H3801" s="48">
        <f>IFERROR(Ações!$I3801/(Ações!$P3801-Table_1[[#This Row],[CAGR LUCRO 5A]]),0)</f>
        <v>0</v>
      </c>
      <c r="I3801" s="48">
        <f>IF(Ações!$S3801&lt;0,"",Ações!$O3801*(1+Ações!$S3801))</f>
        <v>0</v>
      </c>
      <c r="J3801" s="49">
        <f>IFERROR(IF(Ações!$B3801="","",(VLOOKUP(Table_1[[#This Row],[AÇÕES]],'Dados Status Invest STOCKS'!A3787:AD4402,4)/Table_1[[#This Row],[LPA]]))/100,0)</f>
        <v>0.04</v>
      </c>
      <c r="K3801" s="64">
        <f>IFERROR(IF(Ações!$B3801="","",VLOOKUP(Table_1[[#This Row],[AÇÕES]],'Dados Status Invest STOCKS'!A3787:AD4402,2)),0)</f>
        <v>0.19</v>
      </c>
      <c r="L3801" s="65">
        <f>IFERROR(IF(Ações!$B3801="","",VLOOKUP(Table_1[[#This Row],[AÇÕES]],'Dados Status Invest STOCKS'!A3787:AD4402,3)/100),0)</f>
        <v>0</v>
      </c>
      <c r="M3801" s="66">
        <f>IFERROR(IF(Ações!$B3801="","",VLOOKUP(Table_1[[#This Row],[AÇÕES]],'Dados Status Invest STOCKS'!A3787:AD4402,28)),0)</f>
        <v>-0.21</v>
      </c>
      <c r="N3801" s="66">
        <f>IFERROR(IF(Ações!$B3801="","",VLOOKUP(Table_1[[#This Row],[AÇÕES]],'Dados Status Invest STOCKS'!A3787:AD4402,27)),0)</f>
        <v>1.32</v>
      </c>
      <c r="O3801" s="66">
        <f>IFERROR(IF(Ações!$L3801="","",Ações!$K3801*Ações!$L3801),0)</f>
        <v>0</v>
      </c>
      <c r="P3801" s="67">
        <f t="shared" si="59"/>
        <v>0.06</v>
      </c>
      <c r="Q3801" s="67">
        <f>IFERROR(Ações!$O3801/Ações!$M3801,0)</f>
        <v>0</v>
      </c>
      <c r="R3801" s="67">
        <f>IFERROR(IF(Ações!$B3801="","",VLOOKUP(Table_1[[#This Row],[AÇÕES]],'Dados Status Invest STOCKS'!A3787:AD4402,18)/100),0)</f>
        <v>-0.16219999999999998</v>
      </c>
      <c r="S3801" s="65">
        <f>IFERROR(IF(Ações!$B3801="","",VLOOKUP(Table_1[[#This Row],[AÇÕES]],'Dados Status Invest STOCKS'!A3787:AD4402,25)/100),0)</f>
        <v>0</v>
      </c>
      <c r="T3801" s="67">
        <f>(1-Ações!$Q3801)*Ações!$R3801</f>
        <v>-0.16219999999999998</v>
      </c>
      <c r="U3801" s="68">
        <f>IF(Ações!$S3801=0,Ações!$T3801,IF(Ações!$T3801=0,Ações!$S3801,AVERAGE(Ações!$S3801,Ações!$T3801)))</f>
        <v>-0.16219999999999998</v>
      </c>
    </row>
    <row r="3802" spans="2:21" ht="15" customHeight="1" x14ac:dyDescent="0.2">
      <c r="B3802" s="63" t="str">
        <f>IFERROR('Dados Status Invest STOCKS'!A3789,"-")</f>
        <v>PYPD</v>
      </c>
      <c r="C3802" s="45">
        <f>IFERROR((Ações!$D3802-Ações!$K3802)/Ações!$D3802,0)</f>
        <v>0</v>
      </c>
      <c r="D3802" s="46">
        <f>(Ações!$O3802)/0.06</f>
        <v>0</v>
      </c>
      <c r="E3802" s="47">
        <f>IFERROR((Ações!$F3802-Ações!$K3802)/Ações!$F3802,0)</f>
        <v>0</v>
      </c>
      <c r="F3802" s="46" t="str">
        <f>IF(OR(Ações!$N3802&lt;0,Ações!$M3802&lt;0),"",(22.5*Ações!$M3802*Ações!$N3802)^0.5)</f>
        <v/>
      </c>
      <c r="G3802" s="47">
        <f>IFERROR((Ações!$H3802-Ações!$K3802)/Ações!$H3802,0)</f>
        <v>0</v>
      </c>
      <c r="H3802" s="48">
        <f>IFERROR(Ações!$I3802/(Ações!$P3802-Table_1[[#This Row],[CAGR LUCRO 5A]]),0)</f>
        <v>0</v>
      </c>
      <c r="I3802" s="48">
        <f>IF(Ações!$S3802&lt;0,"",Ações!$O3802*(1+Ações!$S3802))</f>
        <v>0</v>
      </c>
      <c r="J3802" s="49">
        <f>IFERROR(IF(Ações!$B3802="","",(VLOOKUP(Table_1[[#This Row],[AÇÕES]],'Dados Status Invest STOCKS'!A3788:AD4403,4)/Table_1[[#This Row],[LPA]]))/100,0)</f>
        <v>1.3670212765957446E-2</v>
      </c>
      <c r="K3802" s="64">
        <f>IFERROR(IF(Ações!$B3802="","",VLOOKUP(Table_1[[#This Row],[AÇÕES]],'Dados Status Invest STOCKS'!A3788:AD4403,2)),0)</f>
        <v>4.83</v>
      </c>
      <c r="L3802" s="65">
        <f>IFERROR(IF(Ações!$B3802="","",VLOOKUP(Table_1[[#This Row],[AÇÕES]],'Dados Status Invest STOCKS'!A3788:AD4403,3)/100),0)</f>
        <v>0</v>
      </c>
      <c r="M3802" s="66">
        <f>IFERROR(IF(Ações!$B3802="","",VLOOKUP(Table_1[[#This Row],[AÇÕES]],'Dados Status Invest STOCKS'!A3788:AD4403,28)),0)</f>
        <v>-1.88</v>
      </c>
      <c r="N3802" s="66">
        <f>IFERROR(IF(Ações!$B3802="","",VLOOKUP(Table_1[[#This Row],[AÇÕES]],'Dados Status Invest STOCKS'!A3788:AD4403,27)),0)</f>
        <v>3.03</v>
      </c>
      <c r="O3802" s="66">
        <f>IFERROR(IF(Ações!$L3802="","",Ações!$K3802*Ações!$L3802),0)</f>
        <v>0</v>
      </c>
      <c r="P3802" s="67">
        <f t="shared" si="59"/>
        <v>0.06</v>
      </c>
      <c r="Q3802" s="67">
        <f>IFERROR(Ações!$O3802/Ações!$M3802,0)</f>
        <v>0</v>
      </c>
      <c r="R3802" s="67">
        <f>IFERROR(IF(Ações!$B3802="","",VLOOKUP(Table_1[[#This Row],[AÇÕES]],'Dados Status Invest STOCKS'!A3788:AD4403,18)/100),0)</f>
        <v>-0.62039999999999995</v>
      </c>
      <c r="S3802" s="65">
        <f>IFERROR(IF(Ações!$B3802="","",VLOOKUP(Table_1[[#This Row],[AÇÕES]],'Dados Status Invest STOCKS'!A3788:AD4403,25)/100),0)</f>
        <v>0</v>
      </c>
      <c r="T3802" s="67">
        <f>(1-Ações!$Q3802)*Ações!$R3802</f>
        <v>-0.62039999999999995</v>
      </c>
      <c r="U3802" s="68">
        <f>IF(Ações!$S3802=0,Ações!$T3802,IF(Ações!$T3802=0,Ações!$S3802,AVERAGE(Ações!$S3802,Ações!$T3802)))</f>
        <v>-0.62039999999999995</v>
      </c>
    </row>
    <row r="3803" spans="2:21" ht="15" customHeight="1" x14ac:dyDescent="0.2">
      <c r="B3803" s="63" t="str">
        <f>IFERROR('Dados Status Invest STOCKS'!A3790,"-")</f>
        <v>PYPL</v>
      </c>
      <c r="C3803" s="45">
        <f>IFERROR((Ações!$D3803-Ações!$K3803)/Ações!$D3803,0)</f>
        <v>0</v>
      </c>
      <c r="D3803" s="46">
        <f>(Ações!$O3803)/0.06</f>
        <v>0</v>
      </c>
      <c r="E3803" s="47">
        <f>IFERROR((Ações!$F3803-Ações!$K3803)/Ações!$F3803,0)</f>
        <v>-2.8474739480215736</v>
      </c>
      <c r="F3803" s="46">
        <f>IF(OR(Ações!$N3803&lt;0,Ações!$M3803&lt;0),"",(22.5*Ações!$M3803*Ações!$N3803)^0.5)</f>
        <v>42.149733095240357</v>
      </c>
      <c r="G3803" s="47">
        <f>IFERROR((Ações!$H3803-Ações!$K3803)/Ações!$H3803,0)</f>
        <v>0</v>
      </c>
      <c r="H3803" s="48">
        <f>IFERROR(Ações!$I3803/(Ações!$P3803-Table_1[[#This Row],[CAGR LUCRO 5A]]),0)</f>
        <v>0</v>
      </c>
      <c r="I3803" s="48">
        <f>IF(Ações!$S3803&lt;0,"",Ações!$O3803*(1+Ações!$S3803))</f>
        <v>0</v>
      </c>
      <c r="J3803" s="49">
        <f>IFERROR(IF(Ações!$B3803="","",(VLOOKUP(Table_1[[#This Row],[AÇÕES]],'Dados Status Invest STOCKS'!A3789:AD4404,4)/Table_1[[#This Row],[LPA]]))/100,0)</f>
        <v>9.2166666666666675E-2</v>
      </c>
      <c r="K3803" s="64">
        <f>IFERROR(IF(Ações!$B3803="","",VLOOKUP(Table_1[[#This Row],[AÇÕES]],'Dados Status Invest STOCKS'!A3789:AD4404,2)),0)</f>
        <v>162.16999999999999</v>
      </c>
      <c r="L3803" s="65">
        <f>IFERROR(IF(Ações!$B3803="","",VLOOKUP(Table_1[[#This Row],[AÇÕES]],'Dados Status Invest STOCKS'!A3789:AD4404,3)/100),0)</f>
        <v>0</v>
      </c>
      <c r="M3803" s="66">
        <f>IFERROR(IF(Ações!$B3803="","",VLOOKUP(Table_1[[#This Row],[AÇÕES]],'Dados Status Invest STOCKS'!A3789:AD4404,28)),0)</f>
        <v>4.2</v>
      </c>
      <c r="N3803" s="66">
        <f>IFERROR(IF(Ações!$B3803="","",VLOOKUP(Table_1[[#This Row],[AÇÕES]],'Dados Status Invest STOCKS'!A3789:AD4404,27)),0)</f>
        <v>18.8</v>
      </c>
      <c r="O3803" s="66">
        <f>IFERROR(IF(Ações!$L3803="","",Ações!$K3803*Ações!$L3803),0)</f>
        <v>0</v>
      </c>
      <c r="P3803" s="67">
        <f t="shared" si="59"/>
        <v>0.06</v>
      </c>
      <c r="Q3803" s="67">
        <f>IFERROR(Ações!$O3803/Ações!$M3803,0)</f>
        <v>0</v>
      </c>
      <c r="R3803" s="67">
        <f>IFERROR(IF(Ações!$B3803="","",VLOOKUP(Table_1[[#This Row],[AÇÕES]],'Dados Status Invest STOCKS'!A3789:AD4404,18)/100),0)</f>
        <v>0.22339999999999999</v>
      </c>
      <c r="S3803" s="65">
        <f>IFERROR(IF(Ações!$B3803="","",VLOOKUP(Table_1[[#This Row],[AÇÕES]],'Dados Status Invest STOCKS'!A3789:AD4404,25)/100),0)</f>
        <v>0.27889999999999998</v>
      </c>
      <c r="T3803" s="67">
        <f>(1-Ações!$Q3803)*Ações!$R3803</f>
        <v>0.22339999999999999</v>
      </c>
      <c r="U3803" s="68">
        <f>IF(Ações!$S3803=0,Ações!$T3803,IF(Ações!$T3803=0,Ações!$S3803,AVERAGE(Ações!$S3803,Ações!$T3803)))</f>
        <v>0.25114999999999998</v>
      </c>
    </row>
    <row r="3804" spans="2:21" ht="15" customHeight="1" x14ac:dyDescent="0.2">
      <c r="B3804" s="63" t="str">
        <f>IFERROR('Dados Status Invest STOCKS'!A3791,"-")</f>
        <v>PZN</v>
      </c>
      <c r="C3804" s="45">
        <f>IFERROR((Ações!$D3804-Ações!$K3804)/Ações!$D3804,0)</f>
        <v>-0.64835164835164805</v>
      </c>
      <c r="D3804" s="46">
        <f>(Ações!$O3804)/0.06</f>
        <v>5.6723333333333343</v>
      </c>
      <c r="E3804" s="47">
        <f>IFERROR((Ações!$F3804-Ações!$K3804)/Ações!$F3804,0)</f>
        <v>-4.3647991536354587</v>
      </c>
      <c r="F3804" s="46">
        <f>IF(OR(Ações!$N3804&lt;0,Ações!$M3804&lt;0),"",(22.5*Ações!$M3804*Ações!$N3804)^0.5)</f>
        <v>1.7428425057933377</v>
      </c>
      <c r="G3804" s="47">
        <f>IFERROR((Ações!$H3804-Ações!$K3804)/Ações!$H3804,0)</f>
        <v>0.18060177459769453</v>
      </c>
      <c r="H3804" s="48">
        <f>IFERROR(Ações!$I3804/(Ações!$P3804-Table_1[[#This Row],[CAGR LUCRO 5A]]),0)</f>
        <v>11.410813094462545</v>
      </c>
      <c r="I3804" s="48">
        <f>IF(Ações!$S3804&lt;0,"",Ações!$O3804*(1+Ações!$S3804))</f>
        <v>0.35031196200000009</v>
      </c>
      <c r="J3804" s="49">
        <f>IFERROR(IF(Ações!$B3804="","",(VLOOKUP(Table_1[[#This Row],[AÇÕES]],'Dados Status Invest STOCKS'!A3790:AD4405,4)/Table_1[[#This Row],[LPA]]))/100,0)</f>
        <v>1.5104</v>
      </c>
      <c r="K3804" s="64">
        <f>IFERROR(IF(Ações!$B3804="","",VLOOKUP(Table_1[[#This Row],[AÇÕES]],'Dados Status Invest STOCKS'!A3790:AD4405,2)),0)</f>
        <v>9.35</v>
      </c>
      <c r="L3804" s="65">
        <f>IFERROR(IF(Ações!$B3804="","",VLOOKUP(Table_1[[#This Row],[AÇÕES]],'Dados Status Invest STOCKS'!A3790:AD4405,3)/100),0)</f>
        <v>3.6400000000000002E-2</v>
      </c>
      <c r="M3804" s="66">
        <f>IFERROR(IF(Ações!$B3804="","",VLOOKUP(Table_1[[#This Row],[AÇÕES]],'Dados Status Invest STOCKS'!A3790:AD4405,28)),0)</f>
        <v>0.25</v>
      </c>
      <c r="N3804" s="66">
        <f>IFERROR(IF(Ações!$B3804="","",VLOOKUP(Table_1[[#This Row],[AÇÕES]],'Dados Status Invest STOCKS'!A3790:AD4405,27)),0)</f>
        <v>0.54</v>
      </c>
      <c r="O3804" s="66">
        <f>IFERROR(IF(Ações!$L3804="","",Ações!$K3804*Ações!$L3804),0)</f>
        <v>0.34034000000000003</v>
      </c>
      <c r="P3804" s="67">
        <f t="shared" si="59"/>
        <v>0.06</v>
      </c>
      <c r="Q3804" s="67">
        <f>IFERROR(Ações!$O3804/Ações!$M3804,0)</f>
        <v>1.3613600000000001</v>
      </c>
      <c r="R3804" s="67">
        <f>IFERROR(IF(Ações!$B3804="","",VLOOKUP(Table_1[[#This Row],[AÇÕES]],'Dados Status Invest STOCKS'!A3790:AD4405,18)/100),0)</f>
        <v>0.45710000000000001</v>
      </c>
      <c r="S3804" s="65">
        <f>IFERROR(IF(Ações!$B3804="","",VLOOKUP(Table_1[[#This Row],[AÇÕES]],'Dados Status Invest STOCKS'!A3790:AD4405,25)/100),0)</f>
        <v>2.9300000000000003E-2</v>
      </c>
      <c r="T3804" s="67">
        <f>(1-Ações!$Q3804)*Ações!$R3804</f>
        <v>-0.16517765600000006</v>
      </c>
      <c r="U3804" s="68">
        <f>IF(Ações!$S3804=0,Ações!$T3804,IF(Ações!$T3804=0,Ações!$S3804,AVERAGE(Ações!$S3804,Ações!$T3804)))</f>
        <v>-6.7938828000000034E-2</v>
      </c>
    </row>
    <row r="3805" spans="2:21" ht="15" customHeight="1" x14ac:dyDescent="0.2">
      <c r="B3805" s="63" t="str">
        <f>IFERROR('Dados Status Invest STOCKS'!A3792,"-")</f>
        <v>PZZA</v>
      </c>
      <c r="C3805" s="45">
        <f>IFERROR((Ações!$D3805-Ações!$K3805)/Ações!$D3805,0)</f>
        <v>-5.1855670103092786</v>
      </c>
      <c r="D3805" s="46">
        <f>(Ações!$O3805)/0.06</f>
        <v>19.186600000000002</v>
      </c>
      <c r="E3805" s="47">
        <f>IFERROR((Ações!$F3805-Ações!$K3805)/Ações!$F3805,0)</f>
        <v>0</v>
      </c>
      <c r="F3805" s="46" t="str">
        <f>IF(OR(Ações!$N3805&lt;0,Ações!$M3805&lt;0),"",(22.5*Ações!$M3805*Ações!$N3805)^0.5)</f>
        <v/>
      </c>
      <c r="G3805" s="47">
        <f>IFERROR((Ações!$H3805-Ações!$K3805)/Ações!$H3805,0)</f>
        <v>0</v>
      </c>
      <c r="H3805" s="48">
        <f>IFERROR(Ações!$I3805/(Ações!$P3805-Table_1[[#This Row],[CAGR LUCRO 5A]]),0)</f>
        <v>0</v>
      </c>
      <c r="I3805" s="48" t="str">
        <f>IF(Ações!$S3805&lt;0,"",Ações!$O3805*(1+Ações!$S3805))</f>
        <v/>
      </c>
      <c r="J3805" s="49">
        <f>IFERROR(IF(Ações!$B3805="","",(VLOOKUP(Table_1[[#This Row],[AÇÕES]],'Dados Status Invest STOCKS'!A3791:AD4406,4)/Table_1[[#This Row],[LPA]]))/100,0)</f>
        <v>0.13294314381270902</v>
      </c>
      <c r="K3805" s="64">
        <f>IFERROR(IF(Ações!$B3805="","",VLOOKUP(Table_1[[#This Row],[AÇÕES]],'Dados Status Invest STOCKS'!A3791:AD4406,2)),0)</f>
        <v>118.68</v>
      </c>
      <c r="L3805" s="65">
        <f>IFERROR(IF(Ações!$B3805="","",VLOOKUP(Table_1[[#This Row],[AÇÕES]],'Dados Status Invest STOCKS'!A3791:AD4406,3)/100),0)</f>
        <v>9.7000000000000003E-3</v>
      </c>
      <c r="M3805" s="66">
        <f>IFERROR(IF(Ações!$B3805="","",VLOOKUP(Table_1[[#This Row],[AÇÕES]],'Dados Status Invest STOCKS'!A3791:AD4406,28)),0)</f>
        <v>2.99</v>
      </c>
      <c r="N3805" s="66">
        <f>IFERROR(IF(Ações!$B3805="","",VLOOKUP(Table_1[[#This Row],[AÇÕES]],'Dados Status Invest STOCKS'!A3791:AD4406,27)),0)</f>
        <v>-4.1900000000000004</v>
      </c>
      <c r="O3805" s="66">
        <f>IFERROR(IF(Ações!$L3805="","",Ações!$K3805*Ações!$L3805),0)</f>
        <v>1.1511960000000001</v>
      </c>
      <c r="P3805" s="67">
        <f t="shared" si="59"/>
        <v>0.06</v>
      </c>
      <c r="Q3805" s="67">
        <f>IFERROR(Ações!$O3805/Ações!$M3805,0)</f>
        <v>0.38501538461538465</v>
      </c>
      <c r="R3805" s="67">
        <f>IFERROR(IF(Ações!$B3805="","",VLOOKUP(Table_1[[#This Row],[AÇÕES]],'Dados Status Invest STOCKS'!A3791:AD4406,18)/100),0)</f>
        <v>-0.71260000000000001</v>
      </c>
      <c r="S3805" s="65">
        <f>IFERROR(IF(Ações!$B3805="","",VLOOKUP(Table_1[[#This Row],[AÇÕES]],'Dados Status Invest STOCKS'!A3791:AD4406,25)/100),0)</f>
        <v>-5.1399999999999994E-2</v>
      </c>
      <c r="T3805" s="67">
        <f>(1-Ações!$Q3805)*Ações!$R3805</f>
        <v>-0.43823803692307689</v>
      </c>
      <c r="U3805" s="68">
        <f>IF(Ações!$S3805=0,Ações!$T3805,IF(Ações!$T3805=0,Ações!$S3805,AVERAGE(Ações!$S3805,Ações!$T3805)))</f>
        <v>-0.24481901846153845</v>
      </c>
    </row>
    <row r="3806" spans="2:21" ht="15" customHeight="1" x14ac:dyDescent="0.2">
      <c r="B3806" s="63" t="str">
        <f>IFERROR('Dados Status Invest STOCKS'!A3793,"-")</f>
        <v>QADA</v>
      </c>
      <c r="C3806" s="45">
        <f>IFERROR((Ações!$D3806-Ações!$K3806)/Ações!$D3806,0)</f>
        <v>-36.499999999999993</v>
      </c>
      <c r="D3806" s="46">
        <f>(Ações!$O3806)/0.06</f>
        <v>2.3368000000000002</v>
      </c>
      <c r="E3806" s="47">
        <f>IFERROR((Ações!$F3806-Ações!$K3806)/Ações!$F3806,0)</f>
        <v>-12.650799602379699</v>
      </c>
      <c r="F3806" s="46">
        <f>IF(OR(Ações!$N3806&lt;0,Ações!$M3806&lt;0),"",(22.5*Ações!$M3806*Ações!$N3806)^0.5)</f>
        <v>6.4194041779591977</v>
      </c>
      <c r="G3806" s="47">
        <f>IFERROR((Ações!$H3806-Ações!$K3806)/Ações!$H3806,0)</f>
        <v>-8.4570005746025654</v>
      </c>
      <c r="H3806" s="48">
        <f>IFERROR(Ações!$I3806/(Ações!$P3806-Table_1[[#This Row],[CAGR LUCRO 5A]]),0)</f>
        <v>9.2661514936708862</v>
      </c>
      <c r="I3806" s="48">
        <f>IF(Ações!$S3806&lt;0,"",Ações!$O3806*(1+Ações!$S3806))</f>
        <v>0.14640519360000001</v>
      </c>
      <c r="J3806" s="49">
        <f>IFERROR(IF(Ações!$B3806="","",(VLOOKUP(Table_1[[#This Row],[AÇÕES]],'Dados Status Invest STOCKS'!A3792:AD4407,4)/Table_1[[#This Row],[LPA]]))/100,0)</f>
        <v>8.0554545454545448</v>
      </c>
      <c r="K3806" s="64">
        <f>IFERROR(IF(Ações!$B3806="","",VLOOKUP(Table_1[[#This Row],[AÇÕES]],'Dados Status Invest STOCKS'!A3792:AD4407,2)),0)</f>
        <v>87.63</v>
      </c>
      <c r="L3806" s="65">
        <f>IFERROR(IF(Ações!$B3806="","",VLOOKUP(Table_1[[#This Row],[AÇÕES]],'Dados Status Invest STOCKS'!A3792:AD4407,3)/100),0)</f>
        <v>1.6000000000000001E-3</v>
      </c>
      <c r="M3806" s="66">
        <f>IFERROR(IF(Ações!$B3806="","",VLOOKUP(Table_1[[#This Row],[AÇÕES]],'Dados Status Invest STOCKS'!A3792:AD4407,28)),0)</f>
        <v>0.33</v>
      </c>
      <c r="N3806" s="66">
        <f>IFERROR(IF(Ações!$B3806="","",VLOOKUP(Table_1[[#This Row],[AÇÕES]],'Dados Status Invest STOCKS'!A3792:AD4407,27)),0)</f>
        <v>5.55</v>
      </c>
      <c r="O3806" s="66">
        <f>IFERROR(IF(Ações!$L3806="","",Ações!$K3806*Ações!$L3806),0)</f>
        <v>0.140208</v>
      </c>
      <c r="P3806" s="67">
        <f t="shared" si="59"/>
        <v>0.06</v>
      </c>
      <c r="Q3806" s="67">
        <f>IFERROR(Ações!$O3806/Ações!$M3806,0)</f>
        <v>0.42487272727272724</v>
      </c>
      <c r="R3806" s="67">
        <f>IFERROR(IF(Ações!$B3806="","",VLOOKUP(Table_1[[#This Row],[AÇÕES]],'Dados Status Invest STOCKS'!A3792:AD4407,18)/100),0)</f>
        <v>5.9400000000000001E-2</v>
      </c>
      <c r="S3806" s="65">
        <f>IFERROR(IF(Ações!$B3806="","",VLOOKUP(Table_1[[#This Row],[AÇÕES]],'Dados Status Invest STOCKS'!A3792:AD4407,25)/100),0)</f>
        <v>4.4199999999999996E-2</v>
      </c>
      <c r="T3806" s="67">
        <f>(1-Ações!$Q3806)*Ações!$R3806</f>
        <v>3.4162560000000002E-2</v>
      </c>
      <c r="U3806" s="68">
        <f>IF(Ações!$S3806=0,Ações!$T3806,IF(Ações!$T3806=0,Ações!$S3806,AVERAGE(Ações!$S3806,Ações!$T3806)))</f>
        <v>3.9181279999999999E-2</v>
      </c>
    </row>
    <row r="3807" spans="2:21" ht="15" customHeight="1" x14ac:dyDescent="0.2">
      <c r="B3807" s="63" t="str">
        <f>IFERROR('Dados Status Invest STOCKS'!A3794,"-")</f>
        <v>QADB</v>
      </c>
      <c r="C3807" s="45">
        <f>IFERROR((Ações!$D3807-Ações!$K3807)/Ações!$D3807,0)</f>
        <v>-41.857142857142847</v>
      </c>
      <c r="D3807" s="46">
        <f>(Ações!$O3807)/0.06</f>
        <v>2.0426000000000006</v>
      </c>
      <c r="E3807" s="47">
        <f>IFERROR((Ações!$F3807-Ações!$K3807)/Ações!$F3807,0)</f>
        <v>-12.636779609635045</v>
      </c>
      <c r="F3807" s="46">
        <f>IF(OR(Ações!$N3807&lt;0,Ações!$M3807&lt;0),"",(22.5*Ações!$M3807*Ações!$N3807)^0.5)</f>
        <v>6.4194041779591977</v>
      </c>
      <c r="G3807" s="47">
        <f>IFERROR((Ações!$H3807-Ações!$K3807)/Ações!$H3807,0)</f>
        <v>-9.8080006566886446</v>
      </c>
      <c r="H3807" s="48">
        <f>IFERROR(Ações!$I3807/(Ações!$P3807-Table_1[[#This Row],[CAGR LUCRO 5A]]),0)</f>
        <v>8.0995553924050654</v>
      </c>
      <c r="I3807" s="48">
        <f>IF(Ações!$S3807&lt;0,"",Ações!$O3807*(1+Ações!$S3807))</f>
        <v>0.12797297520000003</v>
      </c>
      <c r="J3807" s="49">
        <f>IFERROR(IF(Ações!$B3807="","",(VLOOKUP(Table_1[[#This Row],[AÇÕES]],'Dados Status Invest STOCKS'!A3793:AD4408,4)/Table_1[[#This Row],[LPA]]))/100,0)</f>
        <v>8.0472727272727269</v>
      </c>
      <c r="K3807" s="64">
        <f>IFERROR(IF(Ações!$B3807="","",VLOOKUP(Table_1[[#This Row],[AÇÕES]],'Dados Status Invest STOCKS'!A3793:AD4408,2)),0)</f>
        <v>87.54</v>
      </c>
      <c r="L3807" s="65">
        <f>IFERROR(IF(Ações!$B3807="","",VLOOKUP(Table_1[[#This Row],[AÇÕES]],'Dados Status Invest STOCKS'!A3793:AD4408,3)/100),0)</f>
        <v>1.4000000000000002E-3</v>
      </c>
      <c r="M3807" s="66">
        <f>IFERROR(IF(Ações!$B3807="","",VLOOKUP(Table_1[[#This Row],[AÇÕES]],'Dados Status Invest STOCKS'!A3793:AD4408,28)),0)</f>
        <v>0.33</v>
      </c>
      <c r="N3807" s="66">
        <f>IFERROR(IF(Ações!$B3807="","",VLOOKUP(Table_1[[#This Row],[AÇÕES]],'Dados Status Invest STOCKS'!A3793:AD4408,27)),0)</f>
        <v>5.55</v>
      </c>
      <c r="O3807" s="66">
        <f>IFERROR(IF(Ações!$L3807="","",Ações!$K3807*Ações!$L3807),0)</f>
        <v>0.12255600000000003</v>
      </c>
      <c r="P3807" s="67">
        <f t="shared" si="59"/>
        <v>0.06</v>
      </c>
      <c r="Q3807" s="67">
        <f>IFERROR(Ações!$O3807/Ações!$M3807,0)</f>
        <v>0.37138181818181826</v>
      </c>
      <c r="R3807" s="67">
        <f>IFERROR(IF(Ações!$B3807="","",VLOOKUP(Table_1[[#This Row],[AÇÕES]],'Dados Status Invest STOCKS'!A3793:AD4408,18)/100),0)</f>
        <v>5.9400000000000001E-2</v>
      </c>
      <c r="S3807" s="65">
        <f>IFERROR(IF(Ações!$B3807="","",VLOOKUP(Table_1[[#This Row],[AÇÕES]],'Dados Status Invest STOCKS'!A3793:AD4408,25)/100),0)</f>
        <v>4.4199999999999996E-2</v>
      </c>
      <c r="T3807" s="67">
        <f>(1-Ações!$Q3807)*Ações!$R3807</f>
        <v>3.7339919999999999E-2</v>
      </c>
      <c r="U3807" s="68">
        <f>IF(Ações!$S3807=0,Ações!$T3807,IF(Ações!$T3807=0,Ações!$S3807,AVERAGE(Ações!$S3807,Ações!$T3807)))</f>
        <v>4.0769959999999994E-2</v>
      </c>
    </row>
    <row r="3808" spans="2:21" ht="15" customHeight="1" x14ac:dyDescent="0.2">
      <c r="B3808" s="63" t="str">
        <f>IFERROR('Dados Status Invest STOCKS'!A3795,"-")</f>
        <v>QCOM</v>
      </c>
      <c r="C3808" s="45">
        <f>IFERROR((Ações!$D3808-Ações!$K3808)/Ações!$D3808,0)</f>
        <v>-2.7974683544303796</v>
      </c>
      <c r="D3808" s="46">
        <f>(Ações!$O3808)/0.06</f>
        <v>44.7851</v>
      </c>
      <c r="E3808" s="47">
        <f>IFERROR((Ações!$F3808-Ações!$K3808)/Ações!$F3808,0)</f>
        <v>-3.2353880058250879</v>
      </c>
      <c r="F3808" s="46">
        <f>IF(OR(Ações!$N3808&lt;0,Ações!$M3808&lt;0),"",(22.5*Ações!$M3808*Ações!$N3808)^0.5)</f>
        <v>40.154526519434896</v>
      </c>
      <c r="G3808" s="47">
        <f>IFERROR((Ações!$H3808-Ações!$K3808)/Ações!$H3808,0)</f>
        <v>3.1068185884892667</v>
      </c>
      <c r="H3808" s="48">
        <f>IFERROR(Ações!$I3808/(Ações!$P3808-Table_1[[#This Row],[CAGR LUCRO 5A]]),0)</f>
        <v>-80.723609013698621</v>
      </c>
      <c r="I3808" s="48">
        <f>IF(Ações!$S3808&lt;0,"",Ações!$O3808*(1+Ações!$S3808))</f>
        <v>2.9464117290000003</v>
      </c>
      <c r="J3808" s="49">
        <f>IFERROR(IF(Ações!$B3808="","",(VLOOKUP(Table_1[[#This Row],[AÇÕES]],'Dados Status Invest STOCKS'!A3794:AD4409,4)/Table_1[[#This Row],[LPA]]))/100,0)</f>
        <v>2.6096654275092935E-2</v>
      </c>
      <c r="K3808" s="64">
        <f>IFERROR(IF(Ações!$B3808="","",VLOOKUP(Table_1[[#This Row],[AÇÕES]],'Dados Status Invest STOCKS'!A3794:AD4409,2)),0)</f>
        <v>170.07</v>
      </c>
      <c r="L3808" s="65">
        <f>IFERROR(IF(Ações!$B3808="","",VLOOKUP(Table_1[[#This Row],[AÇÕES]],'Dados Status Invest STOCKS'!A3794:AD4409,3)/100),0)</f>
        <v>1.5800000000000002E-2</v>
      </c>
      <c r="M3808" s="66">
        <f>IFERROR(IF(Ações!$B3808="","",VLOOKUP(Table_1[[#This Row],[AÇÕES]],'Dados Status Invest STOCKS'!A3794:AD4409,28)),0)</f>
        <v>8.07</v>
      </c>
      <c r="N3808" s="66">
        <f>IFERROR(IF(Ações!$B3808="","",VLOOKUP(Table_1[[#This Row],[AÇÕES]],'Dados Status Invest STOCKS'!A3794:AD4409,27)),0)</f>
        <v>8.8800000000000008</v>
      </c>
      <c r="O3808" s="66">
        <f>IFERROR(IF(Ações!$L3808="","",Ações!$K3808*Ações!$L3808),0)</f>
        <v>2.687106</v>
      </c>
      <c r="P3808" s="67">
        <f t="shared" si="59"/>
        <v>0.06</v>
      </c>
      <c r="Q3808" s="67">
        <f>IFERROR(Ações!$O3808/Ações!$M3808,0)</f>
        <v>0.33297472118959104</v>
      </c>
      <c r="R3808" s="67">
        <f>IFERROR(IF(Ações!$B3808="","",VLOOKUP(Table_1[[#This Row],[AÇÕES]],'Dados Status Invest STOCKS'!A3794:AD4409,18)/100),0)</f>
        <v>0.90879999999999994</v>
      </c>
      <c r="S3808" s="65">
        <f>IFERROR(IF(Ações!$B3808="","",VLOOKUP(Table_1[[#This Row],[AÇÕES]],'Dados Status Invest STOCKS'!A3794:AD4409,25)/100),0)</f>
        <v>9.6500000000000002E-2</v>
      </c>
      <c r="T3808" s="67">
        <f>(1-Ações!$Q3808)*Ações!$R3808</f>
        <v>0.60619257338289967</v>
      </c>
      <c r="U3808" s="68">
        <f>IF(Ações!$S3808=0,Ações!$T3808,IF(Ações!$T3808=0,Ações!$S3808,AVERAGE(Ações!$S3808,Ações!$T3808)))</f>
        <v>0.35134628669144985</v>
      </c>
    </row>
    <row r="3809" spans="2:21" ht="15" customHeight="1" x14ac:dyDescent="0.2">
      <c r="B3809" s="63" t="str">
        <f>IFERROR('Dados Status Invest STOCKS'!A3796,"-")</f>
        <v>QCRH</v>
      </c>
      <c r="C3809" s="45">
        <f>IFERROR((Ações!$D3809-Ações!$K3809)/Ações!$D3809,0)</f>
        <v>-13.634146341463417</v>
      </c>
      <c r="D3809" s="46">
        <f>(Ações!$O3809)/0.06</f>
        <v>4.0425999999999993</v>
      </c>
      <c r="E3809" s="47">
        <f>IFERROR((Ações!$F3809-Ações!$K3809)/Ações!$F3809,0)</f>
        <v>0.19626412384578798</v>
      </c>
      <c r="F3809" s="46">
        <f>IF(OR(Ações!$N3809&lt;0,Ações!$M3809&lt;0),"",(22.5*Ações!$M3809*Ações!$N3809)^0.5)</f>
        <v>73.606270113353787</v>
      </c>
      <c r="G3809" s="47">
        <f>IFERROR((Ações!$H3809-Ações!$K3809)/Ações!$H3809,0)</f>
        <v>44.564131883085587</v>
      </c>
      <c r="H3809" s="48">
        <f>IFERROR(Ações!$I3809/(Ações!$P3809-Table_1[[#This Row],[CAGR LUCRO 5A]]),0)</f>
        <v>-1.3579979088937093</v>
      </c>
      <c r="I3809" s="48">
        <f>IF(Ações!$S3809&lt;0,"",Ações!$O3809*(1+Ações!$S3809))</f>
        <v>0.31301851799999997</v>
      </c>
      <c r="J3809" s="49">
        <f>IFERROR(IF(Ações!$B3809="","",(VLOOKUP(Table_1[[#This Row],[AÇÕES]],'Dados Status Invest STOCKS'!A3795:AD4410,4)/Table_1[[#This Row],[LPA]]))/100,0)</f>
        <v>1.7698961937716261E-2</v>
      </c>
      <c r="K3809" s="64">
        <f>IFERROR(IF(Ações!$B3809="","",VLOOKUP(Table_1[[#This Row],[AÇÕES]],'Dados Status Invest STOCKS'!A3795:AD4410,2)),0)</f>
        <v>59.16</v>
      </c>
      <c r="L3809" s="65">
        <f>IFERROR(IF(Ações!$B3809="","",VLOOKUP(Table_1[[#This Row],[AÇÕES]],'Dados Status Invest STOCKS'!A3795:AD4410,3)/100),0)</f>
        <v>4.0999999999999995E-3</v>
      </c>
      <c r="M3809" s="66">
        <f>IFERROR(IF(Ações!$B3809="","",VLOOKUP(Table_1[[#This Row],[AÇÕES]],'Dados Status Invest STOCKS'!A3795:AD4410,28)),0)</f>
        <v>5.78</v>
      </c>
      <c r="N3809" s="66">
        <f>IFERROR(IF(Ações!$B3809="","",VLOOKUP(Table_1[[#This Row],[AÇÕES]],'Dados Status Invest STOCKS'!A3795:AD4410,27)),0)</f>
        <v>41.66</v>
      </c>
      <c r="O3809" s="66">
        <f>IFERROR(IF(Ações!$L3809="","",Ações!$K3809*Ações!$L3809),0)</f>
        <v>0.24255599999999997</v>
      </c>
      <c r="P3809" s="67">
        <f t="shared" si="59"/>
        <v>0.06</v>
      </c>
      <c r="Q3809" s="67">
        <f>IFERROR(Ações!$O3809/Ações!$M3809,0)</f>
        <v>4.1964705882352932E-2</v>
      </c>
      <c r="R3809" s="67">
        <f>IFERROR(IF(Ações!$B3809="","",VLOOKUP(Table_1[[#This Row],[AÇÕES]],'Dados Status Invest STOCKS'!A3795:AD4410,18)/100),0)</f>
        <v>0.13880000000000001</v>
      </c>
      <c r="S3809" s="65">
        <f>IFERROR(IF(Ações!$B3809="","",VLOOKUP(Table_1[[#This Row],[AÇÕES]],'Dados Status Invest STOCKS'!A3795:AD4410,25)/100),0)</f>
        <v>0.29049999999999998</v>
      </c>
      <c r="T3809" s="67">
        <f>(1-Ações!$Q3809)*Ações!$R3809</f>
        <v>0.13297529882352943</v>
      </c>
      <c r="U3809" s="68">
        <f>IF(Ações!$S3809=0,Ações!$T3809,IF(Ações!$T3809=0,Ações!$S3809,AVERAGE(Ações!$S3809,Ações!$T3809)))</f>
        <v>0.21173764941176471</v>
      </c>
    </row>
    <row r="3810" spans="2:21" ht="15" customHeight="1" x14ac:dyDescent="0.2">
      <c r="B3810" s="63" t="str">
        <f>IFERROR('Dados Status Invest STOCKS'!A3797,"-")</f>
        <v>QD</v>
      </c>
      <c r="C3810" s="45">
        <f>IFERROR((Ações!$D3810-Ações!$K3810)/Ações!$D3810,0)</f>
        <v>0</v>
      </c>
      <c r="D3810" s="46">
        <f>(Ações!$O3810)/0.06</f>
        <v>0</v>
      </c>
      <c r="E3810" s="47">
        <f>IFERROR((Ações!$F3810-Ações!$K3810)/Ações!$F3810,0)</f>
        <v>0.93808046238365905</v>
      </c>
      <c r="F3810" s="46">
        <f>IF(OR(Ações!$N3810&lt;0,Ações!$M3810&lt;0),"",(22.5*Ações!$M3810*Ações!$N3810)^0.5)</f>
        <v>14.534992260059859</v>
      </c>
      <c r="G3810" s="47">
        <f>IFERROR((Ações!$H3810-Ações!$K3810)/Ações!$H3810,0)</f>
        <v>0</v>
      </c>
      <c r="H3810" s="48">
        <f>IFERROR(Ações!$I3810/(Ações!$P3810-Table_1[[#This Row],[CAGR LUCRO 5A]]),0)</f>
        <v>0</v>
      </c>
      <c r="I3810" s="48">
        <f>IF(Ações!$S3810&lt;0,"",Ações!$O3810*(1+Ações!$S3810))</f>
        <v>0</v>
      </c>
      <c r="J3810" s="49">
        <f>IFERROR(IF(Ações!$B3810="","",(VLOOKUP(Table_1[[#This Row],[AÇÕES]],'Dados Status Invest STOCKS'!A3796:AD4411,4)/Table_1[[#This Row],[LPA]]))/100,0)</f>
        <v>6.1983471074380167E-3</v>
      </c>
      <c r="K3810" s="64">
        <f>IFERROR(IF(Ações!$B3810="","",VLOOKUP(Table_1[[#This Row],[AÇÕES]],'Dados Status Invest STOCKS'!A3796:AD4411,2)),0)</f>
        <v>0.9</v>
      </c>
      <c r="L3810" s="65">
        <f>IFERROR(IF(Ações!$B3810="","",VLOOKUP(Table_1[[#This Row],[AÇÕES]],'Dados Status Invest STOCKS'!A3796:AD4411,3)/100),0)</f>
        <v>0</v>
      </c>
      <c r="M3810" s="66">
        <f>IFERROR(IF(Ações!$B3810="","",VLOOKUP(Table_1[[#This Row],[AÇÕES]],'Dados Status Invest STOCKS'!A3796:AD4411,28)),0)</f>
        <v>1.21</v>
      </c>
      <c r="N3810" s="66">
        <f>IFERROR(IF(Ações!$B3810="","",VLOOKUP(Table_1[[#This Row],[AÇÕES]],'Dados Status Invest STOCKS'!A3796:AD4411,27)),0)</f>
        <v>7.76</v>
      </c>
      <c r="O3810" s="66">
        <f>IFERROR(IF(Ações!$L3810="","",Ações!$K3810*Ações!$L3810),0)</f>
        <v>0</v>
      </c>
      <c r="P3810" s="67">
        <f t="shared" si="59"/>
        <v>0.06</v>
      </c>
      <c r="Q3810" s="67">
        <f>IFERROR(Ações!$O3810/Ações!$M3810,0)</f>
        <v>0</v>
      </c>
      <c r="R3810" s="67">
        <f>IFERROR(IF(Ações!$B3810="","",VLOOKUP(Table_1[[#This Row],[AÇÕES]],'Dados Status Invest STOCKS'!A3796:AD4411,18)/100),0)</f>
        <v>0.15539999999999998</v>
      </c>
      <c r="S3810" s="65">
        <f>IFERROR(IF(Ações!$B3810="","",VLOOKUP(Table_1[[#This Row],[AÇÕES]],'Dados Status Invest STOCKS'!A3796:AD4411,25)/100),0)</f>
        <v>0</v>
      </c>
      <c r="T3810" s="67">
        <f>(1-Ações!$Q3810)*Ações!$R3810</f>
        <v>0.15539999999999998</v>
      </c>
      <c r="U3810" s="68">
        <f>IF(Ações!$S3810=0,Ações!$T3810,IF(Ações!$T3810=0,Ações!$S3810,AVERAGE(Ações!$S3810,Ações!$T3810)))</f>
        <v>0.15539999999999998</v>
      </c>
    </row>
    <row r="3811" spans="2:21" ht="15" customHeight="1" x14ac:dyDescent="0.2">
      <c r="B3811" s="63" t="str">
        <f>IFERROR('Dados Status Invest STOCKS'!A3798,"-")</f>
        <v>QDEL</v>
      </c>
      <c r="C3811" s="45">
        <f>IFERROR((Ações!$D3811-Ações!$K3811)/Ações!$D3811,0)</f>
        <v>0</v>
      </c>
      <c r="D3811" s="46">
        <f>(Ações!$O3811)/0.06</f>
        <v>0</v>
      </c>
      <c r="E3811" s="47">
        <f>IFERROR((Ações!$F3811-Ações!$K3811)/Ações!$F3811,0)</f>
        <v>0.24952793842952531</v>
      </c>
      <c r="F3811" s="46">
        <f>IF(OR(Ações!$N3811&lt;0,Ações!$M3811&lt;0),"",(22.5*Ações!$M3811*Ações!$N3811)^0.5)</f>
        <v>136.72727507706719</v>
      </c>
      <c r="G3811" s="47">
        <f>IFERROR((Ações!$H3811-Ações!$K3811)/Ações!$H3811,0)</f>
        <v>0</v>
      </c>
      <c r="H3811" s="48">
        <f>IFERROR(Ações!$I3811/(Ações!$P3811-Table_1[[#This Row],[CAGR LUCRO 5A]]),0)</f>
        <v>0</v>
      </c>
      <c r="I3811" s="48">
        <f>IF(Ações!$S3811&lt;0,"",Ações!$O3811*(1+Ações!$S3811))</f>
        <v>0</v>
      </c>
      <c r="J3811" s="49">
        <f>IFERROR(IF(Ações!$B3811="","",(VLOOKUP(Table_1[[#This Row],[AÇÕES]],'Dados Status Invest STOCKS'!A3797:AD4412,4)/Table_1[[#This Row],[LPA]]))/100,0)</f>
        <v>2.2840962718263329E-3</v>
      </c>
      <c r="K3811" s="64">
        <f>IFERROR(IF(Ações!$B3811="","",VLOOKUP(Table_1[[#This Row],[AÇÕES]],'Dados Status Invest STOCKS'!A3797:AD4412,2)),0)</f>
        <v>102.61</v>
      </c>
      <c r="L3811" s="65">
        <f>IFERROR(IF(Ações!$B3811="","",VLOOKUP(Table_1[[#This Row],[AÇÕES]],'Dados Status Invest STOCKS'!A3797:AD4412,3)/100),0)</f>
        <v>0</v>
      </c>
      <c r="M3811" s="66">
        <f>IFERROR(IF(Ações!$B3811="","",VLOOKUP(Table_1[[#This Row],[AÇÕES]],'Dados Status Invest STOCKS'!A3797:AD4412,28)),0)</f>
        <v>21.19</v>
      </c>
      <c r="N3811" s="66">
        <f>IFERROR(IF(Ações!$B3811="","",VLOOKUP(Table_1[[#This Row],[AÇÕES]],'Dados Status Invest STOCKS'!A3797:AD4412,27)),0)</f>
        <v>39.21</v>
      </c>
      <c r="O3811" s="66">
        <f>IFERROR(IF(Ações!$L3811="","",Ações!$K3811*Ações!$L3811),0)</f>
        <v>0</v>
      </c>
      <c r="P3811" s="67">
        <f t="shared" si="59"/>
        <v>0.06</v>
      </c>
      <c r="Q3811" s="67">
        <f>IFERROR(Ações!$O3811/Ações!$M3811,0)</f>
        <v>0</v>
      </c>
      <c r="R3811" s="67">
        <f>IFERROR(IF(Ações!$B3811="","",VLOOKUP(Table_1[[#This Row],[AÇÕES]],'Dados Status Invest STOCKS'!A3797:AD4412,18)/100),0)</f>
        <v>0.54039999999999999</v>
      </c>
      <c r="S3811" s="65">
        <f>IFERROR(IF(Ações!$B3811="","",VLOOKUP(Table_1[[#This Row],[AÇÕES]],'Dados Status Invest STOCKS'!A3797:AD4412,25)/100),0)</f>
        <v>0</v>
      </c>
      <c r="T3811" s="67">
        <f>(1-Ações!$Q3811)*Ações!$R3811</f>
        <v>0.54039999999999999</v>
      </c>
      <c r="U3811" s="68">
        <f>IF(Ações!$S3811=0,Ações!$T3811,IF(Ações!$T3811=0,Ações!$S3811,AVERAGE(Ações!$S3811,Ações!$T3811)))</f>
        <v>0.54039999999999999</v>
      </c>
    </row>
    <row r="3812" spans="2:21" ht="15" customHeight="1" x14ac:dyDescent="0.2">
      <c r="B3812" s="63" t="str">
        <f>IFERROR('Dados Status Invest STOCKS'!A3799,"-")</f>
        <v>QELL</v>
      </c>
      <c r="C3812" s="45">
        <f>IFERROR((Ações!$D3812-Ações!$K3812)/Ações!$D3812,0)</f>
        <v>0</v>
      </c>
      <c r="D3812" s="46">
        <f>(Ações!$O3812)/0.06</f>
        <v>0</v>
      </c>
      <c r="E3812" s="47">
        <f>IFERROR((Ações!$F3812-Ações!$K3812)/Ações!$F3812,0)</f>
        <v>0</v>
      </c>
      <c r="F3812" s="46" t="str">
        <f>IF(OR(Ações!$N3812&lt;0,Ações!$M3812&lt;0),"",(22.5*Ações!$M3812*Ações!$N3812)^0.5)</f>
        <v/>
      </c>
      <c r="G3812" s="47">
        <f>IFERROR((Ações!$H3812-Ações!$K3812)/Ações!$H3812,0)</f>
        <v>0</v>
      </c>
      <c r="H3812" s="48">
        <f>IFERROR(Ações!$I3812/(Ações!$P3812-Table_1[[#This Row],[CAGR LUCRO 5A]]),0)</f>
        <v>0</v>
      </c>
      <c r="I3812" s="48">
        <f>IF(Ações!$S3812&lt;0,"",Ações!$O3812*(1+Ações!$S3812))</f>
        <v>0</v>
      </c>
      <c r="J3812" s="49">
        <f>IFERROR(IF(Ações!$B3812="","",(VLOOKUP(Table_1[[#This Row],[AÇÕES]],'Dados Status Invest STOCKS'!A3798:AD4413,4)/Table_1[[#This Row],[LPA]]))/100,0)</f>
        <v>4.5416666666666668E-2</v>
      </c>
      <c r="K3812" s="64">
        <f>IFERROR(IF(Ações!$B3812="","",VLOOKUP(Table_1[[#This Row],[AÇÕES]],'Dados Status Invest STOCKS'!A3798:AD4413,2)),0)</f>
        <v>9.41</v>
      </c>
      <c r="L3812" s="65">
        <f>IFERROR(IF(Ações!$B3812="","",VLOOKUP(Table_1[[#This Row],[AÇÕES]],'Dados Status Invest STOCKS'!A3798:AD4413,3)/100),0)</f>
        <v>0</v>
      </c>
      <c r="M3812" s="66">
        <f>IFERROR(IF(Ações!$B3812="","",VLOOKUP(Table_1[[#This Row],[AÇÕES]],'Dados Status Invest STOCKS'!A3798:AD4413,28)),0)</f>
        <v>-1.44</v>
      </c>
      <c r="N3812" s="66">
        <f>IFERROR(IF(Ações!$B3812="","",VLOOKUP(Table_1[[#This Row],[AÇÕES]],'Dados Status Invest STOCKS'!A3798:AD4413,27)),0)</f>
        <v>0.12</v>
      </c>
      <c r="O3812" s="66">
        <f>IFERROR(IF(Ações!$L3812="","",Ações!$K3812*Ações!$L3812),0)</f>
        <v>0</v>
      </c>
      <c r="P3812" s="67">
        <f t="shared" si="59"/>
        <v>0.06</v>
      </c>
      <c r="Q3812" s="67">
        <f>IFERROR(Ações!$O3812/Ações!$M3812,0)</f>
        <v>0</v>
      </c>
      <c r="R3812" s="67">
        <f>IFERROR(IF(Ações!$B3812="","",VLOOKUP(Table_1[[#This Row],[AÇÕES]],'Dados Status Invest STOCKS'!A3798:AD4413,18)/100),0)</f>
        <v>-12.4</v>
      </c>
      <c r="S3812" s="65">
        <f>IFERROR(IF(Ações!$B3812="","",VLOOKUP(Table_1[[#This Row],[AÇÕES]],'Dados Status Invest STOCKS'!A3798:AD4413,25)/100),0)</f>
        <v>0</v>
      </c>
      <c r="T3812" s="67">
        <f>(1-Ações!$Q3812)*Ações!$R3812</f>
        <v>-12.4</v>
      </c>
      <c r="U3812" s="68">
        <f>IF(Ações!$S3812=0,Ações!$T3812,IF(Ações!$T3812=0,Ações!$S3812,AVERAGE(Ações!$S3812,Ações!$T3812)))</f>
        <v>-12.4</v>
      </c>
    </row>
    <row r="3813" spans="2:21" ht="15" customHeight="1" x14ac:dyDescent="0.2">
      <c r="B3813" s="63" t="str">
        <f>IFERROR('Dados Status Invest STOCKS'!A3800,"-")</f>
        <v>QELLU</v>
      </c>
      <c r="C3813" s="45">
        <f>IFERROR((Ações!$D3813-Ações!$K3813)/Ações!$D3813,0)</f>
        <v>0</v>
      </c>
      <c r="D3813" s="46">
        <f>(Ações!$O3813)/0.06</f>
        <v>0</v>
      </c>
      <c r="E3813" s="47">
        <f>IFERROR((Ações!$F3813-Ações!$K3813)/Ações!$F3813,0)</f>
        <v>0</v>
      </c>
      <c r="F3813" s="46" t="str">
        <f>IF(OR(Ações!$N3813&lt;0,Ações!$M3813&lt;0),"",(22.5*Ações!$M3813*Ações!$N3813)^0.5)</f>
        <v/>
      </c>
      <c r="G3813" s="47">
        <f>IFERROR((Ações!$H3813-Ações!$K3813)/Ações!$H3813,0)</f>
        <v>0</v>
      </c>
      <c r="H3813" s="48">
        <f>IFERROR(Ações!$I3813/(Ações!$P3813-Table_1[[#This Row],[CAGR LUCRO 5A]]),0)</f>
        <v>0</v>
      </c>
      <c r="I3813" s="48">
        <f>IF(Ações!$S3813&lt;0,"",Ações!$O3813*(1+Ações!$S3813))</f>
        <v>0</v>
      </c>
      <c r="J3813" s="49">
        <f>IFERROR(IF(Ações!$B3813="","",(VLOOKUP(Table_1[[#This Row],[AÇÕES]],'Dados Status Invest STOCKS'!A3799:AD4414,4)/Table_1[[#This Row],[LPA]]))/100,0)</f>
        <v>4.8263888888888891E-2</v>
      </c>
      <c r="K3813" s="64">
        <f>IFERROR(IF(Ações!$B3813="","",VLOOKUP(Table_1[[#This Row],[AÇÕES]],'Dados Status Invest STOCKS'!A3799:AD4414,2)),0)</f>
        <v>10</v>
      </c>
      <c r="L3813" s="65">
        <f>IFERROR(IF(Ações!$B3813="","",VLOOKUP(Table_1[[#This Row],[AÇÕES]],'Dados Status Invest STOCKS'!A3799:AD4414,3)/100),0)</f>
        <v>0</v>
      </c>
      <c r="M3813" s="66">
        <f>IFERROR(IF(Ações!$B3813="","",VLOOKUP(Table_1[[#This Row],[AÇÕES]],'Dados Status Invest STOCKS'!A3799:AD4414,28)),0)</f>
        <v>-1.44</v>
      </c>
      <c r="N3813" s="66">
        <f>IFERROR(IF(Ações!$B3813="","",VLOOKUP(Table_1[[#This Row],[AÇÕES]],'Dados Status Invest STOCKS'!A3799:AD4414,27)),0)</f>
        <v>0.12</v>
      </c>
      <c r="O3813" s="66">
        <f>IFERROR(IF(Ações!$L3813="","",Ações!$K3813*Ações!$L3813),0)</f>
        <v>0</v>
      </c>
      <c r="P3813" s="67">
        <f t="shared" si="59"/>
        <v>0.06</v>
      </c>
      <c r="Q3813" s="67">
        <f>IFERROR(Ações!$O3813/Ações!$M3813,0)</f>
        <v>0</v>
      </c>
      <c r="R3813" s="67">
        <f>IFERROR(IF(Ações!$B3813="","",VLOOKUP(Table_1[[#This Row],[AÇÕES]],'Dados Status Invest STOCKS'!A3799:AD4414,18)/100),0)</f>
        <v>-12.4</v>
      </c>
      <c r="S3813" s="65">
        <f>IFERROR(IF(Ações!$B3813="","",VLOOKUP(Table_1[[#This Row],[AÇÕES]],'Dados Status Invest STOCKS'!A3799:AD4414,25)/100),0)</f>
        <v>0</v>
      </c>
      <c r="T3813" s="67">
        <f>(1-Ações!$Q3813)*Ações!$R3813</f>
        <v>-12.4</v>
      </c>
      <c r="U3813" s="68">
        <f>IF(Ações!$S3813=0,Ações!$T3813,IF(Ações!$T3813=0,Ações!$S3813,AVERAGE(Ações!$S3813,Ações!$T3813)))</f>
        <v>-12.4</v>
      </c>
    </row>
    <row r="3814" spans="2:21" ht="15" customHeight="1" x14ac:dyDescent="0.2">
      <c r="B3814" s="63" t="str">
        <f>IFERROR('Dados Status Invest STOCKS'!A3801,"-")</f>
        <v>QELLW</v>
      </c>
      <c r="C3814" s="45">
        <f>IFERROR((Ações!$D3814-Ações!$K3814)/Ações!$D3814,0)</f>
        <v>0</v>
      </c>
      <c r="D3814" s="46">
        <f>(Ações!$O3814)/0.06</f>
        <v>0</v>
      </c>
      <c r="E3814" s="47">
        <f>IFERROR((Ações!$F3814-Ações!$K3814)/Ações!$F3814,0)</f>
        <v>0</v>
      </c>
      <c r="F3814" s="46" t="str">
        <f>IF(OR(Ações!$N3814&lt;0,Ações!$M3814&lt;0),"",(22.5*Ações!$M3814*Ações!$N3814)^0.5)</f>
        <v/>
      </c>
      <c r="G3814" s="47">
        <f>IFERROR((Ações!$H3814-Ações!$K3814)/Ações!$H3814,0)</f>
        <v>0</v>
      </c>
      <c r="H3814" s="48">
        <f>IFERROR(Ações!$I3814/(Ações!$P3814-Table_1[[#This Row],[CAGR LUCRO 5A]]),0)</f>
        <v>0</v>
      </c>
      <c r="I3814" s="48">
        <f>IF(Ações!$S3814&lt;0,"",Ações!$O3814*(1+Ações!$S3814))</f>
        <v>0</v>
      </c>
      <c r="J3814" s="49">
        <f>IFERROR(IF(Ações!$B3814="","",(VLOOKUP(Table_1[[#This Row],[AÇÕES]],'Dados Status Invest STOCKS'!A3800:AD4415,4)/Table_1[[#This Row],[LPA]]))/100,0)</f>
        <v>7.5000000000000015E-3</v>
      </c>
      <c r="K3814" s="64">
        <f>IFERROR(IF(Ações!$B3814="","",VLOOKUP(Table_1[[#This Row],[AÇÕES]],'Dados Status Invest STOCKS'!A3800:AD4415,2)),0)</f>
        <v>1.55</v>
      </c>
      <c r="L3814" s="65">
        <f>IFERROR(IF(Ações!$B3814="","",VLOOKUP(Table_1[[#This Row],[AÇÕES]],'Dados Status Invest STOCKS'!A3800:AD4415,3)/100),0)</f>
        <v>0</v>
      </c>
      <c r="M3814" s="66">
        <f>IFERROR(IF(Ações!$B3814="","",VLOOKUP(Table_1[[#This Row],[AÇÕES]],'Dados Status Invest STOCKS'!A3800:AD4415,28)),0)</f>
        <v>-1.44</v>
      </c>
      <c r="N3814" s="66">
        <f>IFERROR(IF(Ações!$B3814="","",VLOOKUP(Table_1[[#This Row],[AÇÕES]],'Dados Status Invest STOCKS'!A3800:AD4415,27)),0)</f>
        <v>0.12</v>
      </c>
      <c r="O3814" s="66">
        <f>IFERROR(IF(Ações!$L3814="","",Ações!$K3814*Ações!$L3814),0)</f>
        <v>0</v>
      </c>
      <c r="P3814" s="67">
        <f t="shared" si="59"/>
        <v>0.06</v>
      </c>
      <c r="Q3814" s="67">
        <f>IFERROR(Ações!$O3814/Ações!$M3814,0)</f>
        <v>0</v>
      </c>
      <c r="R3814" s="67">
        <f>IFERROR(IF(Ações!$B3814="","",VLOOKUP(Table_1[[#This Row],[AÇÕES]],'Dados Status Invest STOCKS'!A3800:AD4415,18)/100),0)</f>
        <v>-12.4</v>
      </c>
      <c r="S3814" s="65">
        <f>IFERROR(IF(Ações!$B3814="","",VLOOKUP(Table_1[[#This Row],[AÇÕES]],'Dados Status Invest STOCKS'!A3800:AD4415,25)/100),0)</f>
        <v>0</v>
      </c>
      <c r="T3814" s="67">
        <f>(1-Ações!$Q3814)*Ações!$R3814</f>
        <v>-12.4</v>
      </c>
      <c r="U3814" s="68">
        <f>IF(Ações!$S3814=0,Ações!$T3814,IF(Ações!$T3814=0,Ações!$S3814,AVERAGE(Ações!$S3814,Ações!$T3814)))</f>
        <v>-12.4</v>
      </c>
    </row>
    <row r="3815" spans="2:21" ht="15" customHeight="1" x14ac:dyDescent="0.2">
      <c r="B3815" s="63" t="str">
        <f>IFERROR('Dados Status Invest STOCKS'!A3802,"-")</f>
        <v>QEP</v>
      </c>
      <c r="C3815" s="45">
        <f>IFERROR((Ações!$D3815-Ações!$K3815)/Ações!$D3815,0)</f>
        <v>0</v>
      </c>
      <c r="D3815" s="46">
        <f>(Ações!$O3815)/0.06</f>
        <v>0</v>
      </c>
      <c r="E3815" s="47">
        <f>IFERROR((Ações!$F3815-Ações!$K3815)/Ações!$F3815,0)</f>
        <v>-1.5922402194109437</v>
      </c>
      <c r="F3815" s="46">
        <f>IF(OR(Ações!$N3815&lt;0,Ações!$M3815&lt;0),"",(22.5*Ações!$M3815*Ações!$N3815)^0.5)</f>
        <v>1.5739282067489611</v>
      </c>
      <c r="G3815" s="47">
        <f>IFERROR((Ações!$H3815-Ações!$K3815)/Ações!$H3815,0)</f>
        <v>0</v>
      </c>
      <c r="H3815" s="48">
        <f>IFERROR(Ações!$I3815/(Ações!$P3815-Table_1[[#This Row],[CAGR LUCRO 5A]]),0)</f>
        <v>0</v>
      </c>
      <c r="I3815" s="48">
        <f>IF(Ações!$S3815&lt;0,"",Ações!$O3815*(1+Ações!$S3815))</f>
        <v>0</v>
      </c>
      <c r="J3815" s="49">
        <f>IFERROR(IF(Ações!$B3815="","",(VLOOKUP(Table_1[[#This Row],[AÇÕES]],'Dados Status Invest STOCKS'!A3801:AD4416,4)/Table_1[[#This Row],[LPA]]))/100,0)</f>
        <v>309.27</v>
      </c>
      <c r="K3815" s="64">
        <f>IFERROR(IF(Ações!$B3815="","",VLOOKUP(Table_1[[#This Row],[AÇÕES]],'Dados Status Invest STOCKS'!A3801:AD4416,2)),0)</f>
        <v>4.08</v>
      </c>
      <c r="L3815" s="65">
        <f>IFERROR(IF(Ações!$B3815="","",VLOOKUP(Table_1[[#This Row],[AÇÕES]],'Dados Status Invest STOCKS'!A3801:AD4416,3)/100),0)</f>
        <v>0</v>
      </c>
      <c r="M3815" s="66">
        <f>IFERROR(IF(Ações!$B3815="","",VLOOKUP(Table_1[[#This Row],[AÇÕES]],'Dados Status Invest STOCKS'!A3801:AD4416,28)),0)</f>
        <v>0.01</v>
      </c>
      <c r="N3815" s="66">
        <f>IFERROR(IF(Ações!$B3815="","",VLOOKUP(Table_1[[#This Row],[AÇÕES]],'Dados Status Invest STOCKS'!A3801:AD4416,27)),0)</f>
        <v>11.01</v>
      </c>
      <c r="O3815" s="66">
        <f>IFERROR(IF(Ações!$L3815="","",Ações!$K3815*Ações!$L3815),0)</f>
        <v>0</v>
      </c>
      <c r="P3815" s="67">
        <f t="shared" si="59"/>
        <v>0.06</v>
      </c>
      <c r="Q3815" s="67">
        <f>IFERROR(Ações!$O3815/Ações!$M3815,0)</f>
        <v>0</v>
      </c>
      <c r="R3815" s="67">
        <f>IFERROR(IF(Ações!$B3815="","",VLOOKUP(Table_1[[#This Row],[AÇÕES]],'Dados Status Invest STOCKS'!A3801:AD4416,18)/100),0)</f>
        <v>1.1999999999999999E-3</v>
      </c>
      <c r="S3815" s="65">
        <f>IFERROR(IF(Ações!$B3815="","",VLOOKUP(Table_1[[#This Row],[AÇÕES]],'Dados Status Invest STOCKS'!A3801:AD4416,25)/100),0)</f>
        <v>0</v>
      </c>
      <c r="T3815" s="67">
        <f>(1-Ações!$Q3815)*Ações!$R3815</f>
        <v>1.1999999999999999E-3</v>
      </c>
      <c r="U3815" s="68">
        <f>IF(Ações!$S3815=0,Ações!$T3815,IF(Ações!$T3815=0,Ações!$S3815,AVERAGE(Ações!$S3815,Ações!$T3815)))</f>
        <v>1.1999999999999999E-3</v>
      </c>
    </row>
    <row r="3816" spans="2:21" ht="15" customHeight="1" x14ac:dyDescent="0.2">
      <c r="B3816" s="63" t="str">
        <f>IFERROR('Dados Status Invest STOCKS'!A3803,"-")</f>
        <v>QFIN</v>
      </c>
      <c r="C3816" s="45">
        <f>IFERROR((Ações!$D3816-Ações!$K3816)/Ações!$D3816,0)</f>
        <v>-3.2553191489361701</v>
      </c>
      <c r="D3816" s="46">
        <f>(Ações!$O3816)/0.06</f>
        <v>4.6623999999999999</v>
      </c>
      <c r="E3816" s="47">
        <f>IFERROR((Ações!$F3816-Ações!$K3816)/Ações!$F3816,0)</f>
        <v>0.49705401380029618</v>
      </c>
      <c r="F3816" s="46">
        <f>IF(OR(Ações!$N3816&lt;0,Ações!$M3816&lt;0),"",(22.5*Ações!$M3816*Ações!$N3816)^0.5)</f>
        <v>39.447575971154421</v>
      </c>
      <c r="G3816" s="47">
        <f>IFERROR((Ações!$H3816-Ações!$K3816)/Ações!$H3816,0)</f>
        <v>-3.2553191489361701</v>
      </c>
      <c r="H3816" s="48">
        <f>IFERROR(Ações!$I3816/(Ações!$P3816-Table_1[[#This Row],[CAGR LUCRO 5A]]),0)</f>
        <v>4.6623999999999999</v>
      </c>
      <c r="I3816" s="48">
        <f>IF(Ações!$S3816&lt;0,"",Ações!$O3816*(1+Ações!$S3816))</f>
        <v>0.27974399999999999</v>
      </c>
      <c r="J3816" s="49">
        <f>IFERROR(IF(Ações!$B3816="","",(VLOOKUP(Table_1[[#This Row],[AÇÕES]],'Dados Status Invest STOCKS'!A3802:AD4417,4)/Table_1[[#This Row],[LPA]]))/100,0)</f>
        <v>6.678899082568808E-3</v>
      </c>
      <c r="K3816" s="64">
        <f>IFERROR(IF(Ações!$B3816="","",VLOOKUP(Table_1[[#This Row],[AÇÕES]],'Dados Status Invest STOCKS'!A3802:AD4417,2)),0)</f>
        <v>19.84</v>
      </c>
      <c r="L3816" s="65">
        <f>IFERROR(IF(Ações!$B3816="","",VLOOKUP(Table_1[[#This Row],[AÇÕES]],'Dados Status Invest STOCKS'!A3802:AD4417,3)/100),0)</f>
        <v>1.41E-2</v>
      </c>
      <c r="M3816" s="66">
        <f>IFERROR(IF(Ações!$B3816="","",VLOOKUP(Table_1[[#This Row],[AÇÕES]],'Dados Status Invest STOCKS'!A3802:AD4417,28)),0)</f>
        <v>5.45</v>
      </c>
      <c r="N3816" s="66">
        <f>IFERROR(IF(Ações!$B3816="","",VLOOKUP(Table_1[[#This Row],[AÇÕES]],'Dados Status Invest STOCKS'!A3802:AD4417,27)),0)</f>
        <v>12.69</v>
      </c>
      <c r="O3816" s="66">
        <f>IFERROR(IF(Ações!$L3816="","",Ações!$K3816*Ações!$L3816),0)</f>
        <v>0.27974399999999999</v>
      </c>
      <c r="P3816" s="67">
        <f t="shared" si="59"/>
        <v>0.06</v>
      </c>
      <c r="Q3816" s="67">
        <f>IFERROR(Ações!$O3816/Ações!$M3816,0)</f>
        <v>5.1329174311926601E-2</v>
      </c>
      <c r="R3816" s="67">
        <f>IFERROR(IF(Ações!$B3816="","",VLOOKUP(Table_1[[#This Row],[AÇÕES]],'Dados Status Invest STOCKS'!A3802:AD4417,18)/100),0)</f>
        <v>0.42979999999999996</v>
      </c>
      <c r="S3816" s="65">
        <f>IFERROR(IF(Ações!$B3816="","",VLOOKUP(Table_1[[#This Row],[AÇÕES]],'Dados Status Invest STOCKS'!A3802:AD4417,25)/100),0)</f>
        <v>0</v>
      </c>
      <c r="T3816" s="67">
        <f>(1-Ações!$Q3816)*Ações!$R3816</f>
        <v>0.40773872088073387</v>
      </c>
      <c r="U3816" s="68">
        <f>IF(Ações!$S3816=0,Ações!$T3816,IF(Ações!$T3816=0,Ações!$S3816,AVERAGE(Ações!$S3816,Ações!$T3816)))</f>
        <v>0.40773872088073387</v>
      </c>
    </row>
    <row r="3817" spans="2:21" ht="15" customHeight="1" x14ac:dyDescent="0.2">
      <c r="B3817" s="63" t="str">
        <f>IFERROR('Dados Status Invest STOCKS'!A3804,"-")</f>
        <v>QGEN</v>
      </c>
      <c r="C3817" s="45">
        <f>IFERROR((Ações!$D3817-Ações!$K3817)/Ações!$D3817,0)</f>
        <v>0</v>
      </c>
      <c r="D3817" s="46">
        <f>(Ações!$O3817)/0.06</f>
        <v>0</v>
      </c>
      <c r="E3817" s="47">
        <f>IFERROR((Ações!$F3817-Ações!$K3817)/Ações!$F3817,0)</f>
        <v>-0.95722463350063491</v>
      </c>
      <c r="F3817" s="46">
        <f>IF(OR(Ações!$N3817&lt;0,Ações!$M3817&lt;0),"",(22.5*Ações!$M3817*Ações!$N3817)^0.5)</f>
        <v>24.938374044832994</v>
      </c>
      <c r="G3817" s="47">
        <f>IFERROR((Ações!$H3817-Ações!$K3817)/Ações!$H3817,0)</f>
        <v>0</v>
      </c>
      <c r="H3817" s="48">
        <f>IFERROR(Ações!$I3817/(Ações!$P3817-Table_1[[#This Row],[CAGR LUCRO 5A]]),0)</f>
        <v>0</v>
      </c>
      <c r="I3817" s="48">
        <f>IF(Ações!$S3817&lt;0,"",Ações!$O3817*(1+Ações!$S3817))</f>
        <v>0</v>
      </c>
      <c r="J3817" s="49">
        <f>IFERROR(IF(Ações!$B3817="","",(VLOOKUP(Table_1[[#This Row],[AÇÕES]],'Dados Status Invest STOCKS'!A3803:AD4418,4)/Table_1[[#This Row],[LPA]]))/100,0)</f>
        <v>0.10957345971563981</v>
      </c>
      <c r="K3817" s="64">
        <f>IFERROR(IF(Ações!$B3817="","",VLOOKUP(Table_1[[#This Row],[AÇÕES]],'Dados Status Invest STOCKS'!A3803:AD4418,2)),0)</f>
        <v>48.81</v>
      </c>
      <c r="L3817" s="65">
        <f>IFERROR(IF(Ações!$B3817="","",VLOOKUP(Table_1[[#This Row],[AÇÕES]],'Dados Status Invest STOCKS'!A3803:AD4418,3)/100),0)</f>
        <v>0</v>
      </c>
      <c r="M3817" s="66">
        <f>IFERROR(IF(Ações!$B3817="","",VLOOKUP(Table_1[[#This Row],[AÇÕES]],'Dados Status Invest STOCKS'!A3803:AD4418,28)),0)</f>
        <v>2.11</v>
      </c>
      <c r="N3817" s="66">
        <f>IFERROR(IF(Ações!$B3817="","",VLOOKUP(Table_1[[#This Row],[AÇÕES]],'Dados Status Invest STOCKS'!A3803:AD4418,27)),0)</f>
        <v>13.1</v>
      </c>
      <c r="O3817" s="66">
        <f>IFERROR(IF(Ações!$L3817="","",Ações!$K3817*Ações!$L3817),0)</f>
        <v>0</v>
      </c>
      <c r="P3817" s="67">
        <f t="shared" si="59"/>
        <v>0.06</v>
      </c>
      <c r="Q3817" s="67">
        <f>IFERROR(Ações!$O3817/Ações!$M3817,0)</f>
        <v>0</v>
      </c>
      <c r="R3817" s="67">
        <f>IFERROR(IF(Ações!$B3817="","",VLOOKUP(Table_1[[#This Row],[AÇÕES]],'Dados Status Invest STOCKS'!A3803:AD4418,18)/100),0)</f>
        <v>0.16109999999999999</v>
      </c>
      <c r="S3817" s="65">
        <f>IFERROR(IF(Ações!$B3817="","",VLOOKUP(Table_1[[#This Row],[AÇÕES]],'Dados Status Invest STOCKS'!A3803:AD4418,25)/100),0)</f>
        <v>0.22510000000000002</v>
      </c>
      <c r="T3817" s="67">
        <f>(1-Ações!$Q3817)*Ações!$R3817</f>
        <v>0.16109999999999999</v>
      </c>
      <c r="U3817" s="68">
        <f>IF(Ações!$S3817=0,Ações!$T3817,IF(Ações!$T3817=0,Ações!$S3817,AVERAGE(Ações!$S3817,Ações!$T3817)))</f>
        <v>0.19309999999999999</v>
      </c>
    </row>
    <row r="3818" spans="2:21" ht="15" customHeight="1" x14ac:dyDescent="0.2">
      <c r="B3818" s="63" t="str">
        <f>IFERROR('Dados Status Invest STOCKS'!A3805,"-")</f>
        <v>QH</v>
      </c>
      <c r="C3818" s="45">
        <f>IFERROR((Ações!$D3818-Ações!$K3818)/Ações!$D3818,0)</f>
        <v>0</v>
      </c>
      <c r="D3818" s="46">
        <f>(Ações!$O3818)/0.06</f>
        <v>0</v>
      </c>
      <c r="E3818" s="47">
        <f>IFERROR((Ações!$F3818-Ações!$K3818)/Ações!$F3818,0)</f>
        <v>0</v>
      </c>
      <c r="F3818" s="46" t="str">
        <f>IF(OR(Ações!$N3818&lt;0,Ações!$M3818&lt;0),"",(22.5*Ações!$M3818*Ações!$N3818)^0.5)</f>
        <v/>
      </c>
      <c r="G3818" s="47">
        <f>IFERROR((Ações!$H3818-Ações!$K3818)/Ações!$H3818,0)</f>
        <v>0</v>
      </c>
      <c r="H3818" s="48">
        <f>IFERROR(Ações!$I3818/(Ações!$P3818-Table_1[[#This Row],[CAGR LUCRO 5A]]),0)</f>
        <v>0</v>
      </c>
      <c r="I3818" s="48">
        <f>IF(Ações!$S3818&lt;0,"",Ações!$O3818*(1+Ações!$S3818))</f>
        <v>0</v>
      </c>
      <c r="J3818" s="49">
        <f>IFERROR(IF(Ações!$B3818="","",(VLOOKUP(Table_1[[#This Row],[AÇÕES]],'Dados Status Invest STOCKS'!A3804:AD4419,4)/Table_1[[#This Row],[LPA]]))/100,0)</f>
        <v>7.0571428571428577E-2</v>
      </c>
      <c r="K3818" s="64">
        <f>IFERROR(IF(Ações!$B3818="","",VLOOKUP(Table_1[[#This Row],[AÇÕES]],'Dados Status Invest STOCKS'!A3804:AD4419,2)),0)</f>
        <v>0.87</v>
      </c>
      <c r="L3818" s="65">
        <f>IFERROR(IF(Ações!$B3818="","",VLOOKUP(Table_1[[#This Row],[AÇÕES]],'Dados Status Invest STOCKS'!A3804:AD4419,3)/100),0)</f>
        <v>0</v>
      </c>
      <c r="M3818" s="66">
        <f>IFERROR(IF(Ações!$B3818="","",VLOOKUP(Table_1[[#This Row],[AÇÕES]],'Dados Status Invest STOCKS'!A3804:AD4419,28)),0)</f>
        <v>-0.35</v>
      </c>
      <c r="N3818" s="66">
        <f>IFERROR(IF(Ações!$B3818="","",VLOOKUP(Table_1[[#This Row],[AÇÕES]],'Dados Status Invest STOCKS'!A3804:AD4419,27)),0)</f>
        <v>1.86</v>
      </c>
      <c r="O3818" s="66">
        <f>IFERROR(IF(Ações!$L3818="","",Ações!$K3818*Ações!$L3818),0)</f>
        <v>0</v>
      </c>
      <c r="P3818" s="67">
        <f t="shared" si="59"/>
        <v>0.06</v>
      </c>
      <c r="Q3818" s="67">
        <f>IFERROR(Ações!$O3818/Ações!$M3818,0)</f>
        <v>0</v>
      </c>
      <c r="R3818" s="67">
        <f>IFERROR(IF(Ações!$B3818="","",VLOOKUP(Table_1[[#This Row],[AÇÕES]],'Dados Status Invest STOCKS'!A3804:AD4419,18)/100),0)</f>
        <v>-0.1893</v>
      </c>
      <c r="S3818" s="65">
        <f>IFERROR(IF(Ações!$B3818="","",VLOOKUP(Table_1[[#This Row],[AÇÕES]],'Dados Status Invest STOCKS'!A3804:AD4419,25)/100),0)</f>
        <v>0</v>
      </c>
      <c r="T3818" s="67">
        <f>(1-Ações!$Q3818)*Ações!$R3818</f>
        <v>-0.1893</v>
      </c>
      <c r="U3818" s="68">
        <f>IF(Ações!$S3818=0,Ações!$T3818,IF(Ações!$T3818=0,Ações!$S3818,AVERAGE(Ações!$S3818,Ações!$T3818)))</f>
        <v>-0.1893</v>
      </c>
    </row>
    <row r="3819" spans="2:21" ht="15" customHeight="1" x14ac:dyDescent="0.2">
      <c r="B3819" s="63" t="str">
        <f>IFERROR('Dados Status Invest STOCKS'!A3806,"-")</f>
        <v>QIWI</v>
      </c>
      <c r="C3819" s="45">
        <f>IFERROR((Ações!$D3819-Ações!$K3819)/Ações!$D3819,0)</f>
        <v>0.62616822429906538</v>
      </c>
      <c r="D3819" s="46">
        <f>(Ações!$O3819)/0.06</f>
        <v>18.91225</v>
      </c>
      <c r="E3819" s="47">
        <f>IFERROR((Ações!$F3819-Ações!$K3819)/Ações!$F3819,0)</f>
        <v>0.63772945343848131</v>
      </c>
      <c r="F3819" s="46">
        <f>IF(OR(Ações!$N3819&lt;0,Ações!$M3819&lt;0),"",(22.5*Ações!$M3819*Ações!$N3819)^0.5)</f>
        <v>19.515801290236585</v>
      </c>
      <c r="G3819" s="47">
        <f>IFERROR((Ações!$H3819-Ações!$K3819)/Ações!$H3819,0)</f>
        <v>1.0680201514058805</v>
      </c>
      <c r="H3819" s="48">
        <f>IFERROR(Ações!$I3819/(Ações!$P3819-Table_1[[#This Row],[CAGR LUCRO 5A]]),0)</f>
        <v>-103.93978628205127</v>
      </c>
      <c r="I3819" s="48">
        <f>IF(Ações!$S3819&lt;0,"",Ações!$O3819*(1+Ações!$S3819))</f>
        <v>1.2160954995000002</v>
      </c>
      <c r="J3819" s="49">
        <f>IFERROR(IF(Ações!$B3819="","",(VLOOKUP(Table_1[[#This Row],[AÇÕES]],'Dados Status Invest STOCKS'!A3805:AD4420,4)/Table_1[[#This Row],[LPA]]))/100,0)</f>
        <v>1.3805309734513277E-2</v>
      </c>
      <c r="K3819" s="64">
        <f>IFERROR(IF(Ações!$B3819="","",VLOOKUP(Table_1[[#This Row],[AÇÕES]],'Dados Status Invest STOCKS'!A3805:AD4420,2)),0)</f>
        <v>7.07</v>
      </c>
      <c r="L3819" s="65">
        <f>IFERROR(IF(Ações!$B3819="","",VLOOKUP(Table_1[[#This Row],[AÇÕES]],'Dados Status Invest STOCKS'!A3805:AD4420,3)/100),0)</f>
        <v>0.1605</v>
      </c>
      <c r="M3819" s="66">
        <f>IFERROR(IF(Ações!$B3819="","",VLOOKUP(Table_1[[#This Row],[AÇÕES]],'Dados Status Invest STOCKS'!A3805:AD4420,28)),0)</f>
        <v>2.2599999999999998</v>
      </c>
      <c r="N3819" s="66">
        <f>IFERROR(IF(Ações!$B3819="","",VLOOKUP(Table_1[[#This Row],[AÇÕES]],'Dados Status Invest STOCKS'!A3805:AD4420,27)),0)</f>
        <v>7.49</v>
      </c>
      <c r="O3819" s="66">
        <f>IFERROR(IF(Ações!$L3819="","",Ações!$K3819*Ações!$L3819),0)</f>
        <v>1.134735</v>
      </c>
      <c r="P3819" s="67">
        <f t="shared" si="59"/>
        <v>0.06</v>
      </c>
      <c r="Q3819" s="67">
        <f>IFERROR(Ações!$O3819/Ações!$M3819,0)</f>
        <v>0.50209513274336293</v>
      </c>
      <c r="R3819" s="67">
        <f>IFERROR(IF(Ações!$B3819="","",VLOOKUP(Table_1[[#This Row],[AÇÕES]],'Dados Status Invest STOCKS'!A3805:AD4420,18)/100),0)</f>
        <v>0.3014</v>
      </c>
      <c r="S3819" s="65">
        <f>IFERROR(IF(Ações!$B3819="","",VLOOKUP(Table_1[[#This Row],[AÇÕES]],'Dados Status Invest STOCKS'!A3805:AD4420,25)/100),0)</f>
        <v>7.17E-2</v>
      </c>
      <c r="T3819" s="67">
        <f>(1-Ações!$Q3819)*Ações!$R3819</f>
        <v>0.15006852699115042</v>
      </c>
      <c r="U3819" s="68">
        <f>IF(Ações!$S3819=0,Ações!$T3819,IF(Ações!$T3819=0,Ações!$S3819,AVERAGE(Ações!$S3819,Ações!$T3819)))</f>
        <v>0.1108842634955752</v>
      </c>
    </row>
    <row r="3820" spans="2:21" ht="15" customHeight="1" x14ac:dyDescent="0.2">
      <c r="B3820" s="63" t="str">
        <f>IFERROR('Dados Status Invest STOCKS'!A3807,"-")</f>
        <v>QK</v>
      </c>
      <c r="C3820" s="45">
        <f>IFERROR((Ações!$D3820-Ações!$K3820)/Ações!$D3820,0)</f>
        <v>0</v>
      </c>
      <c r="D3820" s="46">
        <f>(Ações!$O3820)/0.06</f>
        <v>0</v>
      </c>
      <c r="E3820" s="47">
        <f>IFERROR((Ações!$F3820-Ações!$K3820)/Ações!$F3820,0)</f>
        <v>0</v>
      </c>
      <c r="F3820" s="46" t="str">
        <f>IF(OR(Ações!$N3820&lt;0,Ações!$M3820&lt;0),"",(22.5*Ações!$M3820*Ações!$N3820)^0.5)</f>
        <v/>
      </c>
      <c r="G3820" s="47">
        <f>IFERROR((Ações!$H3820-Ações!$K3820)/Ações!$H3820,0)</f>
        <v>0</v>
      </c>
      <c r="H3820" s="48">
        <f>IFERROR(Ações!$I3820/(Ações!$P3820-Table_1[[#This Row],[CAGR LUCRO 5A]]),0)</f>
        <v>0</v>
      </c>
      <c r="I3820" s="48">
        <f>IF(Ações!$S3820&lt;0,"",Ações!$O3820*(1+Ações!$S3820))</f>
        <v>0</v>
      </c>
      <c r="J3820" s="49">
        <f>IFERROR(IF(Ações!$B3820="","",(VLOOKUP(Table_1[[#This Row],[AÇÕES]],'Dados Status Invest STOCKS'!A3806:AD4421,4)/Table_1[[#This Row],[LPA]]))/100,0)</f>
        <v>4.8000000000000001E-2</v>
      </c>
      <c r="K3820" s="64">
        <f>IFERROR(IF(Ações!$B3820="","",VLOOKUP(Table_1[[#This Row],[AÇÕES]],'Dados Status Invest STOCKS'!A3806:AD4421,2)),0)</f>
        <v>0.45</v>
      </c>
      <c r="L3820" s="65">
        <f>IFERROR(IF(Ações!$B3820="","",VLOOKUP(Table_1[[#This Row],[AÇÕES]],'Dados Status Invest STOCKS'!A3806:AD4421,3)/100),0)</f>
        <v>0</v>
      </c>
      <c r="M3820" s="66">
        <f>IFERROR(IF(Ações!$B3820="","",VLOOKUP(Table_1[[#This Row],[AÇÕES]],'Dados Status Invest STOCKS'!A3806:AD4421,28)),0)</f>
        <v>-0.3</v>
      </c>
      <c r="N3820" s="66">
        <f>IFERROR(IF(Ações!$B3820="","",VLOOKUP(Table_1[[#This Row],[AÇÕES]],'Dados Status Invest STOCKS'!A3806:AD4421,27)),0)</f>
        <v>-5.1100000000000003</v>
      </c>
      <c r="O3820" s="66">
        <f>IFERROR(IF(Ações!$L3820="","",Ações!$K3820*Ações!$L3820),0)</f>
        <v>0</v>
      </c>
      <c r="P3820" s="67">
        <f t="shared" si="59"/>
        <v>0.06</v>
      </c>
      <c r="Q3820" s="67">
        <f>IFERROR(Ações!$O3820/Ações!$M3820,0)</f>
        <v>0</v>
      </c>
      <c r="R3820" s="67">
        <f>IFERROR(IF(Ações!$B3820="","",VLOOKUP(Table_1[[#This Row],[AÇÕES]],'Dados Status Invest STOCKS'!A3806:AD4421,18)/100),0)</f>
        <v>-5.96E-2</v>
      </c>
      <c r="S3820" s="65">
        <f>IFERROR(IF(Ações!$B3820="","",VLOOKUP(Table_1[[#This Row],[AÇÕES]],'Dados Status Invest STOCKS'!A3806:AD4421,25)/100),0)</f>
        <v>0</v>
      </c>
      <c r="T3820" s="67">
        <f>(1-Ações!$Q3820)*Ações!$R3820</f>
        <v>-5.96E-2</v>
      </c>
      <c r="U3820" s="68">
        <f>IF(Ações!$S3820=0,Ações!$T3820,IF(Ações!$T3820=0,Ações!$S3820,AVERAGE(Ações!$S3820,Ações!$T3820)))</f>
        <v>-5.96E-2</v>
      </c>
    </row>
    <row r="3821" spans="2:21" ht="15" customHeight="1" x14ac:dyDescent="0.2">
      <c r="B3821" s="63" t="str">
        <f>IFERROR('Dados Status Invest STOCKS'!A3808,"-")</f>
        <v>QLGN</v>
      </c>
      <c r="C3821" s="45">
        <f>IFERROR((Ações!$D3821-Ações!$K3821)/Ações!$D3821,0)</f>
        <v>0</v>
      </c>
      <c r="D3821" s="46">
        <f>(Ações!$O3821)/0.06</f>
        <v>0</v>
      </c>
      <c r="E3821" s="47">
        <f>IFERROR((Ações!$F3821-Ações!$K3821)/Ações!$F3821,0)</f>
        <v>0</v>
      </c>
      <c r="F3821" s="46" t="str">
        <f>IF(OR(Ações!$N3821&lt;0,Ações!$M3821&lt;0),"",(22.5*Ações!$M3821*Ações!$N3821)^0.5)</f>
        <v/>
      </c>
      <c r="G3821" s="47">
        <f>IFERROR((Ações!$H3821-Ações!$K3821)/Ações!$H3821,0)</f>
        <v>0</v>
      </c>
      <c r="H3821" s="48">
        <f>IFERROR(Ações!$I3821/(Ações!$P3821-Table_1[[#This Row],[CAGR LUCRO 5A]]),0)</f>
        <v>0</v>
      </c>
      <c r="I3821" s="48">
        <f>IF(Ações!$S3821&lt;0,"",Ações!$O3821*(1+Ações!$S3821))</f>
        <v>0</v>
      </c>
      <c r="J3821" s="49">
        <f>IFERROR(IF(Ações!$B3821="","",(VLOOKUP(Table_1[[#This Row],[AÇÕES]],'Dados Status Invest STOCKS'!A3807:AD4422,4)/Table_1[[#This Row],[LPA]]))/100,0)</f>
        <v>6.0162601626016264E-3</v>
      </c>
      <c r="K3821" s="64">
        <f>IFERROR(IF(Ações!$B3821="","",VLOOKUP(Table_1[[#This Row],[AÇÕES]],'Dados Status Invest STOCKS'!A3807:AD4422,2)),0)</f>
        <v>0.91</v>
      </c>
      <c r="L3821" s="65">
        <f>IFERROR(IF(Ações!$B3821="","",VLOOKUP(Table_1[[#This Row],[AÇÕES]],'Dados Status Invest STOCKS'!A3807:AD4422,3)/100),0)</f>
        <v>0</v>
      </c>
      <c r="M3821" s="66">
        <f>IFERROR(IF(Ações!$B3821="","",VLOOKUP(Table_1[[#This Row],[AÇÕES]],'Dados Status Invest STOCKS'!A3807:AD4422,28)),0)</f>
        <v>-1.23</v>
      </c>
      <c r="N3821" s="66">
        <f>IFERROR(IF(Ações!$B3821="","",VLOOKUP(Table_1[[#This Row],[AÇÕES]],'Dados Status Invest STOCKS'!A3807:AD4422,27)),0)</f>
        <v>0.42</v>
      </c>
      <c r="O3821" s="66">
        <f>IFERROR(IF(Ações!$L3821="","",Ações!$K3821*Ações!$L3821),0)</f>
        <v>0</v>
      </c>
      <c r="P3821" s="67">
        <f t="shared" si="59"/>
        <v>0.06</v>
      </c>
      <c r="Q3821" s="67">
        <f>IFERROR(Ações!$O3821/Ações!$M3821,0)</f>
        <v>0</v>
      </c>
      <c r="R3821" s="67">
        <f>IFERROR(IF(Ações!$B3821="","",VLOOKUP(Table_1[[#This Row],[AÇÕES]],'Dados Status Invest STOCKS'!A3807:AD4422,18)/100),0)</f>
        <v>-2.9089999999999998</v>
      </c>
      <c r="S3821" s="65">
        <f>IFERROR(IF(Ações!$B3821="","",VLOOKUP(Table_1[[#This Row],[AÇÕES]],'Dados Status Invest STOCKS'!A3807:AD4422,25)/100),0)</f>
        <v>0</v>
      </c>
      <c r="T3821" s="67">
        <f>(1-Ações!$Q3821)*Ações!$R3821</f>
        <v>-2.9089999999999998</v>
      </c>
      <c r="U3821" s="68">
        <f>IF(Ações!$S3821=0,Ações!$T3821,IF(Ações!$T3821=0,Ações!$S3821,AVERAGE(Ações!$S3821,Ações!$T3821)))</f>
        <v>-2.9089999999999998</v>
      </c>
    </row>
    <row r="3822" spans="2:21" ht="15" customHeight="1" x14ac:dyDescent="0.2">
      <c r="B3822" s="63" t="str">
        <f>IFERROR('Dados Status Invest STOCKS'!A3809,"-")</f>
        <v>QLYS</v>
      </c>
      <c r="C3822" s="45">
        <f>IFERROR((Ações!$D3822-Ações!$K3822)/Ações!$D3822,0)</f>
        <v>0</v>
      </c>
      <c r="D3822" s="46">
        <f>(Ações!$O3822)/0.06</f>
        <v>0</v>
      </c>
      <c r="E3822" s="47">
        <f>IFERROR((Ações!$F3822-Ações!$K3822)/Ações!$F3822,0)</f>
        <v>-5.1863809607911069</v>
      </c>
      <c r="F3822" s="46">
        <f>IF(OR(Ações!$N3822&lt;0,Ações!$M3822&lt;0),"",(22.5*Ações!$M3822*Ações!$N3822)^0.5)</f>
        <v>20.954092678997103</v>
      </c>
      <c r="G3822" s="47">
        <f>IFERROR((Ações!$H3822-Ações!$K3822)/Ações!$H3822,0)</f>
        <v>0</v>
      </c>
      <c r="H3822" s="48">
        <f>IFERROR(Ações!$I3822/(Ações!$P3822-Table_1[[#This Row],[CAGR LUCRO 5A]]),0)</f>
        <v>0</v>
      </c>
      <c r="I3822" s="48">
        <f>IF(Ações!$S3822&lt;0,"",Ações!$O3822*(1+Ações!$S3822))</f>
        <v>0</v>
      </c>
      <c r="J3822" s="49">
        <f>IFERROR(IF(Ações!$B3822="","",(VLOOKUP(Table_1[[#This Row],[AÇÕES]],'Dados Status Invest STOCKS'!A3808:AD4423,4)/Table_1[[#This Row],[LPA]]))/100,0)</f>
        <v>0.36691489361702134</v>
      </c>
      <c r="K3822" s="64">
        <f>IFERROR(IF(Ações!$B3822="","",VLOOKUP(Table_1[[#This Row],[AÇÕES]],'Dados Status Invest STOCKS'!A3808:AD4423,2)),0)</f>
        <v>129.63</v>
      </c>
      <c r="L3822" s="65">
        <f>IFERROR(IF(Ações!$B3822="","",VLOOKUP(Table_1[[#This Row],[AÇÕES]],'Dados Status Invest STOCKS'!A3808:AD4423,3)/100),0)</f>
        <v>0</v>
      </c>
      <c r="M3822" s="66">
        <f>IFERROR(IF(Ações!$B3822="","",VLOOKUP(Table_1[[#This Row],[AÇÕES]],'Dados Status Invest STOCKS'!A3808:AD4423,28)),0)</f>
        <v>1.88</v>
      </c>
      <c r="N3822" s="66">
        <f>IFERROR(IF(Ações!$B3822="","",VLOOKUP(Table_1[[#This Row],[AÇÕES]],'Dados Status Invest STOCKS'!A3808:AD4423,27)),0)</f>
        <v>10.38</v>
      </c>
      <c r="O3822" s="66">
        <f>IFERROR(IF(Ações!$L3822="","",Ações!$K3822*Ações!$L3822),0)</f>
        <v>0</v>
      </c>
      <c r="P3822" s="67">
        <f t="shared" si="59"/>
        <v>0.06</v>
      </c>
      <c r="Q3822" s="67">
        <f>IFERROR(Ações!$O3822/Ações!$M3822,0)</f>
        <v>0</v>
      </c>
      <c r="R3822" s="67">
        <f>IFERROR(IF(Ações!$B3822="","",VLOOKUP(Table_1[[#This Row],[AÇÕES]],'Dados Status Invest STOCKS'!A3808:AD4423,18)/100),0)</f>
        <v>0.18100000000000002</v>
      </c>
      <c r="S3822" s="65">
        <f>IFERROR(IF(Ações!$B3822="","",VLOOKUP(Table_1[[#This Row],[AÇÕES]],'Dados Status Invest STOCKS'!A3808:AD4423,25)/100),0)</f>
        <v>0.4199</v>
      </c>
      <c r="T3822" s="67">
        <f>(1-Ações!$Q3822)*Ações!$R3822</f>
        <v>0.18100000000000002</v>
      </c>
      <c r="U3822" s="68">
        <f>IF(Ações!$S3822=0,Ações!$T3822,IF(Ações!$T3822=0,Ações!$S3822,AVERAGE(Ações!$S3822,Ações!$T3822)))</f>
        <v>0.30044999999999999</v>
      </c>
    </row>
    <row r="3823" spans="2:21" ht="15" customHeight="1" x14ac:dyDescent="0.2">
      <c r="B3823" s="63" t="str">
        <f>IFERROR('Dados Status Invest STOCKS'!A3810,"-")</f>
        <v>QMCO</v>
      </c>
      <c r="C3823" s="45">
        <f>IFERROR((Ações!$D3823-Ações!$K3823)/Ações!$D3823,0)</f>
        <v>0</v>
      </c>
      <c r="D3823" s="46">
        <f>(Ações!$O3823)/0.06</f>
        <v>0</v>
      </c>
      <c r="E3823" s="47">
        <f>IFERROR((Ações!$F3823-Ações!$K3823)/Ações!$F3823,0)</f>
        <v>0</v>
      </c>
      <c r="F3823" s="46" t="str">
        <f>IF(OR(Ações!$N3823&lt;0,Ações!$M3823&lt;0),"",(22.5*Ações!$M3823*Ações!$N3823)^0.5)</f>
        <v/>
      </c>
      <c r="G3823" s="47">
        <f>IFERROR((Ações!$H3823-Ações!$K3823)/Ações!$H3823,0)</f>
        <v>0</v>
      </c>
      <c r="H3823" s="48">
        <f>IFERROR(Ações!$I3823/(Ações!$P3823-Table_1[[#This Row],[CAGR LUCRO 5A]]),0)</f>
        <v>0</v>
      </c>
      <c r="I3823" s="48">
        <f>IF(Ações!$S3823&lt;0,"",Ações!$O3823*(1+Ações!$S3823))</f>
        <v>0</v>
      </c>
      <c r="J3823" s="49">
        <f>IFERROR(IF(Ações!$B3823="","",(VLOOKUP(Table_1[[#This Row],[AÇÕES]],'Dados Status Invest STOCKS'!A3809:AD4424,4)/Table_1[[#This Row],[LPA]]))/100,0)</f>
        <v>0.14385964912280702</v>
      </c>
      <c r="K3823" s="64">
        <f>IFERROR(IF(Ações!$B3823="","",VLOOKUP(Table_1[[#This Row],[AÇÕES]],'Dados Status Invest STOCKS'!A3809:AD4424,2)),0)</f>
        <v>4.6399999999999997</v>
      </c>
      <c r="L3823" s="65">
        <f>IFERROR(IF(Ações!$B3823="","",VLOOKUP(Table_1[[#This Row],[AÇÕES]],'Dados Status Invest STOCKS'!A3809:AD4424,3)/100),0)</f>
        <v>0</v>
      </c>
      <c r="M3823" s="66">
        <f>IFERROR(IF(Ações!$B3823="","",VLOOKUP(Table_1[[#This Row],[AÇÕES]],'Dados Status Invest STOCKS'!A3809:AD4424,28)),0)</f>
        <v>-0.56999999999999995</v>
      </c>
      <c r="N3823" s="66">
        <f>IFERROR(IF(Ações!$B3823="","",VLOOKUP(Table_1[[#This Row],[AÇÕES]],'Dados Status Invest STOCKS'!A3809:AD4424,27)),0)</f>
        <v>-1.96</v>
      </c>
      <c r="O3823" s="66">
        <f>IFERROR(IF(Ações!$L3823="","",Ações!$K3823*Ações!$L3823),0)</f>
        <v>0</v>
      </c>
      <c r="P3823" s="67">
        <f t="shared" si="59"/>
        <v>0.06</v>
      </c>
      <c r="Q3823" s="67">
        <f>IFERROR(Ações!$O3823/Ações!$M3823,0)</f>
        <v>0</v>
      </c>
      <c r="R3823" s="67">
        <f>IFERROR(IF(Ações!$B3823="","",VLOOKUP(Table_1[[#This Row],[AÇÕES]],'Dados Status Invest STOCKS'!A3809:AD4424,18)/100),0)</f>
        <v>-0.28910000000000002</v>
      </c>
      <c r="S3823" s="65">
        <f>IFERROR(IF(Ações!$B3823="","",VLOOKUP(Table_1[[#This Row],[AÇÕES]],'Dados Status Invest STOCKS'!A3809:AD4424,25)/100),0)</f>
        <v>0</v>
      </c>
      <c r="T3823" s="67">
        <f>(1-Ações!$Q3823)*Ações!$R3823</f>
        <v>-0.28910000000000002</v>
      </c>
      <c r="U3823" s="68">
        <f>IF(Ações!$S3823=0,Ações!$T3823,IF(Ações!$T3823=0,Ações!$S3823,AVERAGE(Ações!$S3823,Ações!$T3823)))</f>
        <v>-0.28910000000000002</v>
      </c>
    </row>
    <row r="3824" spans="2:21" ht="15" customHeight="1" x14ac:dyDescent="0.2">
      <c r="B3824" s="63" t="str">
        <f>IFERROR('Dados Status Invest STOCKS'!A3811,"-")</f>
        <v>QNST</v>
      </c>
      <c r="C3824" s="45">
        <f>IFERROR((Ações!$D3824-Ações!$K3824)/Ações!$D3824,0)</f>
        <v>0</v>
      </c>
      <c r="D3824" s="46">
        <f>(Ações!$O3824)/0.06</f>
        <v>0</v>
      </c>
      <c r="E3824" s="47">
        <f>IFERROR((Ações!$F3824-Ações!$K3824)/Ações!$F3824,0)</f>
        <v>-2.0390088107852282</v>
      </c>
      <c r="F3824" s="46">
        <f>IF(OR(Ações!$N3824&lt;0,Ações!$M3824&lt;0),"",(22.5*Ações!$M3824*Ações!$N3824)^0.5)</f>
        <v>5.2319690366056264</v>
      </c>
      <c r="G3824" s="47">
        <f>IFERROR((Ações!$H3824-Ações!$K3824)/Ações!$H3824,0)</f>
        <v>0</v>
      </c>
      <c r="H3824" s="48">
        <f>IFERROR(Ações!$I3824/(Ações!$P3824-Table_1[[#This Row],[CAGR LUCRO 5A]]),0)</f>
        <v>0</v>
      </c>
      <c r="I3824" s="48">
        <f>IF(Ações!$S3824&lt;0,"",Ações!$O3824*(1+Ações!$S3824))</f>
        <v>0</v>
      </c>
      <c r="J3824" s="49">
        <f>IFERROR(IF(Ações!$B3824="","",(VLOOKUP(Table_1[[#This Row],[AÇÕES]],'Dados Status Invest STOCKS'!A3810:AD4425,4)/Table_1[[#This Row],[LPA]]))/100,0)</f>
        <v>3.28</v>
      </c>
      <c r="K3824" s="64">
        <f>IFERROR(IF(Ações!$B3824="","",VLOOKUP(Table_1[[#This Row],[AÇÕES]],'Dados Status Invest STOCKS'!A3810:AD4425,2)),0)</f>
        <v>15.9</v>
      </c>
      <c r="L3824" s="65">
        <f>IFERROR(IF(Ações!$B3824="","",VLOOKUP(Table_1[[#This Row],[AÇÕES]],'Dados Status Invest STOCKS'!A3810:AD4425,3)/100),0)</f>
        <v>0</v>
      </c>
      <c r="M3824" s="66">
        <f>IFERROR(IF(Ações!$B3824="","",VLOOKUP(Table_1[[#This Row],[AÇÕES]],'Dados Status Invest STOCKS'!A3810:AD4425,28)),0)</f>
        <v>0.22</v>
      </c>
      <c r="N3824" s="66">
        <f>IFERROR(IF(Ações!$B3824="","",VLOOKUP(Table_1[[#This Row],[AÇÕES]],'Dados Status Invest STOCKS'!A3810:AD4425,27)),0)</f>
        <v>5.53</v>
      </c>
      <c r="O3824" s="66">
        <f>IFERROR(IF(Ações!$L3824="","",Ações!$K3824*Ações!$L3824),0)</f>
        <v>0</v>
      </c>
      <c r="P3824" s="67">
        <f t="shared" si="59"/>
        <v>0.06</v>
      </c>
      <c r="Q3824" s="67">
        <f>IFERROR(Ações!$O3824/Ações!$M3824,0)</f>
        <v>0</v>
      </c>
      <c r="R3824" s="67">
        <f>IFERROR(IF(Ações!$B3824="","",VLOOKUP(Table_1[[#This Row],[AÇÕES]],'Dados Status Invest STOCKS'!A3810:AD4425,18)/100),0)</f>
        <v>3.9900000000000005E-2</v>
      </c>
      <c r="S3824" s="65">
        <f>IFERROR(IF(Ações!$B3824="","",VLOOKUP(Table_1[[#This Row],[AÇÕES]],'Dados Status Invest STOCKS'!A3810:AD4425,25)/100),0)</f>
        <v>0</v>
      </c>
      <c r="T3824" s="67">
        <f>(1-Ações!$Q3824)*Ações!$R3824</f>
        <v>3.9900000000000005E-2</v>
      </c>
      <c r="U3824" s="68">
        <f>IF(Ações!$S3824=0,Ações!$T3824,IF(Ações!$T3824=0,Ações!$S3824,AVERAGE(Ações!$S3824,Ações!$T3824)))</f>
        <v>3.9900000000000005E-2</v>
      </c>
    </row>
    <row r="3825" spans="2:21" ht="15" customHeight="1" x14ac:dyDescent="0.2">
      <c r="B3825" s="63" t="str">
        <f>IFERROR('Dados Status Invest STOCKS'!A3812,"-")</f>
        <v>QRHC</v>
      </c>
      <c r="C3825" s="45">
        <f>IFERROR((Ações!$D3825-Ações!$K3825)/Ações!$D3825,0)</f>
        <v>0</v>
      </c>
      <c r="D3825" s="46">
        <f>(Ações!$O3825)/0.06</f>
        <v>0</v>
      </c>
      <c r="E3825" s="47">
        <f>IFERROR((Ações!$F3825-Ações!$K3825)/Ações!$F3825,0)</f>
        <v>-0.86872996323305351</v>
      </c>
      <c r="F3825" s="46">
        <f>IF(OR(Ações!$N3825&lt;0,Ações!$M3825&lt;0),"",(22.5*Ações!$M3825*Ações!$N3825)^0.5)</f>
        <v>3.1946830828737922</v>
      </c>
      <c r="G3825" s="47">
        <f>IFERROR((Ações!$H3825-Ações!$K3825)/Ações!$H3825,0)</f>
        <v>0</v>
      </c>
      <c r="H3825" s="48">
        <f>IFERROR(Ações!$I3825/(Ações!$P3825-Table_1[[#This Row],[CAGR LUCRO 5A]]),0)</f>
        <v>0</v>
      </c>
      <c r="I3825" s="48">
        <f>IF(Ações!$S3825&lt;0,"",Ações!$O3825*(1+Ações!$S3825))</f>
        <v>0</v>
      </c>
      <c r="J3825" s="49">
        <f>IFERROR(IF(Ações!$B3825="","",(VLOOKUP(Table_1[[#This Row],[AÇÕES]],'Dados Status Invest STOCKS'!A3811:AD4426,4)/Table_1[[#This Row],[LPA]]))/100,0)</f>
        <v>4.0166666666666666</v>
      </c>
      <c r="K3825" s="64">
        <f>IFERROR(IF(Ações!$B3825="","",VLOOKUP(Table_1[[#This Row],[AÇÕES]],'Dados Status Invest STOCKS'!A3811:AD4426,2)),0)</f>
        <v>5.97</v>
      </c>
      <c r="L3825" s="65">
        <f>IFERROR(IF(Ações!$B3825="","",VLOOKUP(Table_1[[#This Row],[AÇÕES]],'Dados Status Invest STOCKS'!A3811:AD4426,3)/100),0)</f>
        <v>0</v>
      </c>
      <c r="M3825" s="66">
        <f>IFERROR(IF(Ações!$B3825="","",VLOOKUP(Table_1[[#This Row],[AÇÕES]],'Dados Status Invest STOCKS'!A3811:AD4426,28)),0)</f>
        <v>0.12</v>
      </c>
      <c r="N3825" s="66">
        <f>IFERROR(IF(Ações!$B3825="","",VLOOKUP(Table_1[[#This Row],[AÇÕES]],'Dados Status Invest STOCKS'!A3811:AD4426,27)),0)</f>
        <v>3.78</v>
      </c>
      <c r="O3825" s="66">
        <f>IFERROR(IF(Ações!$L3825="","",Ações!$K3825*Ações!$L3825),0)</f>
        <v>0</v>
      </c>
      <c r="P3825" s="67">
        <f t="shared" si="59"/>
        <v>0.06</v>
      </c>
      <c r="Q3825" s="67">
        <f>IFERROR(Ações!$O3825/Ações!$M3825,0)</f>
        <v>0</v>
      </c>
      <c r="R3825" s="67">
        <f>IFERROR(IF(Ações!$B3825="","",VLOOKUP(Table_1[[#This Row],[AÇÕES]],'Dados Status Invest STOCKS'!A3811:AD4426,18)/100),0)</f>
        <v>3.27E-2</v>
      </c>
      <c r="S3825" s="65">
        <f>IFERROR(IF(Ações!$B3825="","",VLOOKUP(Table_1[[#This Row],[AÇÕES]],'Dados Status Invest STOCKS'!A3811:AD4426,25)/100),0)</f>
        <v>0</v>
      </c>
      <c r="T3825" s="67">
        <f>(1-Ações!$Q3825)*Ações!$R3825</f>
        <v>3.27E-2</v>
      </c>
      <c r="U3825" s="68">
        <f>IF(Ações!$S3825=0,Ações!$T3825,IF(Ações!$T3825=0,Ações!$S3825,AVERAGE(Ações!$S3825,Ações!$T3825)))</f>
        <v>3.27E-2</v>
      </c>
    </row>
    <row r="3826" spans="2:21" ht="15" customHeight="1" x14ac:dyDescent="0.2">
      <c r="B3826" s="63" t="str">
        <f>IFERROR('Dados Status Invest STOCKS'!A3813,"-")</f>
        <v>QRTEA</v>
      </c>
      <c r="C3826" s="45">
        <f>IFERROR((Ações!$D3826-Ações!$K3826)/Ações!$D3826,0)</f>
        <v>0.63414634146341464</v>
      </c>
      <c r="D3826" s="46">
        <f>(Ações!$O3826)/0.06</f>
        <v>20.937333333333331</v>
      </c>
      <c r="E3826" s="47">
        <f>IFERROR((Ações!$F3826-Ações!$K3826)/Ações!$F3826,0)</f>
        <v>0.70130424805020941</v>
      </c>
      <c r="F3826" s="46">
        <f>IF(OR(Ações!$N3826&lt;0,Ações!$M3826&lt;0),"",(22.5*Ações!$M3826*Ações!$N3826)^0.5)</f>
        <v>25.644824039170167</v>
      </c>
      <c r="G3826" s="47">
        <f>IFERROR((Ações!$H3826-Ações!$K3826)/Ações!$H3826,0)</f>
        <v>1.0422727667411582</v>
      </c>
      <c r="H3826" s="48">
        <f>IFERROR(Ações!$I3826/(Ações!$P3826-Table_1[[#This Row],[CAGR LUCRO 5A]]),0)</f>
        <v>-181.20413189189176</v>
      </c>
      <c r="I3826" s="48">
        <f>IF(Ações!$S3826&lt;0,"",Ações!$O3826*(1+Ações!$S3826))</f>
        <v>1.3409105759999997</v>
      </c>
      <c r="J3826" s="49">
        <f>IFERROR(IF(Ações!$B3826="","",(VLOOKUP(Table_1[[#This Row],[AÇÕES]],'Dados Status Invest STOCKS'!A3812:AD4427,4)/Table_1[[#This Row],[LPA]]))/100,0)</f>
        <v>8.0519480519480515E-3</v>
      </c>
      <c r="K3826" s="64">
        <f>IFERROR(IF(Ações!$B3826="","",VLOOKUP(Table_1[[#This Row],[AÇÕES]],'Dados Status Invest STOCKS'!A3812:AD4427,2)),0)</f>
        <v>7.66</v>
      </c>
      <c r="L3826" s="65">
        <f>IFERROR(IF(Ações!$B3826="","",VLOOKUP(Table_1[[#This Row],[AÇÕES]],'Dados Status Invest STOCKS'!A3812:AD4427,3)/100),0)</f>
        <v>0.16399999999999998</v>
      </c>
      <c r="M3826" s="66">
        <f>IFERROR(IF(Ações!$B3826="","",VLOOKUP(Table_1[[#This Row],[AÇÕES]],'Dados Status Invest STOCKS'!A3812:AD4427,28)),0)</f>
        <v>3.08</v>
      </c>
      <c r="N3826" s="66">
        <f>IFERROR(IF(Ações!$B3826="","",VLOOKUP(Table_1[[#This Row],[AÇÕES]],'Dados Status Invest STOCKS'!A3812:AD4427,27)),0)</f>
        <v>9.49</v>
      </c>
      <c r="O3826" s="66">
        <f>IFERROR(IF(Ações!$L3826="","",Ações!$K3826*Ações!$L3826),0)</f>
        <v>1.2562399999999998</v>
      </c>
      <c r="P3826" s="67">
        <f t="shared" si="59"/>
        <v>0.06</v>
      </c>
      <c r="Q3826" s="67">
        <f>IFERROR(Ações!$O3826/Ações!$M3826,0)</f>
        <v>0.40787012987012977</v>
      </c>
      <c r="R3826" s="67">
        <f>IFERROR(IF(Ações!$B3826="","",VLOOKUP(Table_1[[#This Row],[AÇÕES]],'Dados Status Invest STOCKS'!A3812:AD4427,18)/100),0)</f>
        <v>0.32420000000000004</v>
      </c>
      <c r="S3826" s="65">
        <f>IFERROR(IF(Ações!$B3826="","",VLOOKUP(Table_1[[#This Row],[AÇÕES]],'Dados Status Invest STOCKS'!A3812:AD4427,25)/100),0)</f>
        <v>6.7400000000000002E-2</v>
      </c>
      <c r="T3826" s="67">
        <f>(1-Ações!$Q3826)*Ações!$R3826</f>
        <v>0.19196850389610398</v>
      </c>
      <c r="U3826" s="68">
        <f>IF(Ações!$S3826=0,Ações!$T3826,IF(Ações!$T3826=0,Ações!$S3826,AVERAGE(Ações!$S3826,Ações!$T3826)))</f>
        <v>0.129684251948052</v>
      </c>
    </row>
    <row r="3827" spans="2:21" ht="15" customHeight="1" x14ac:dyDescent="0.2">
      <c r="B3827" s="63" t="str">
        <f>IFERROR('Dados Status Invest STOCKS'!A3814,"-")</f>
        <v>QRTEB</v>
      </c>
      <c r="C3827" s="45">
        <f>IFERROR((Ações!$D3827-Ações!$K3827)/Ações!$D3827,0)</f>
        <v>0.62523422860712063</v>
      </c>
      <c r="D3827" s="46">
        <f>(Ações!$O3827)/0.06</f>
        <v>19.078583333333338</v>
      </c>
      <c r="E3827" s="47">
        <f>IFERROR((Ações!$F3827-Ações!$K3827)/Ações!$F3827,0)</f>
        <v>0.72119130203120074</v>
      </c>
      <c r="F3827" s="46">
        <f>IF(OR(Ações!$N3827&lt;0,Ações!$M3827&lt;0),"",(22.5*Ações!$M3827*Ações!$N3827)^0.5)</f>
        <v>25.644824039170167</v>
      </c>
      <c r="G3827" s="47">
        <f>IFERROR((Ações!$H3827-Ações!$K3827)/Ações!$H3827,0)</f>
        <v>1.0433025218335412</v>
      </c>
      <c r="H3827" s="48">
        <f>IFERROR(Ações!$I3827/(Ações!$P3827-Table_1[[#This Row],[CAGR LUCRO 5A]]),0)</f>
        <v>-165.11740418918913</v>
      </c>
      <c r="I3827" s="48">
        <f>IF(Ações!$S3827&lt;0,"",Ações!$O3827*(1+Ações!$S3827))</f>
        <v>1.2218687910000001</v>
      </c>
      <c r="J3827" s="49">
        <f>IFERROR(IF(Ações!$B3827="","",(VLOOKUP(Table_1[[#This Row],[AÇÕES]],'Dados Status Invest STOCKS'!A3813:AD4428,4)/Table_1[[#This Row],[LPA]]))/100,0)</f>
        <v>8.2467532467532471E-3</v>
      </c>
      <c r="K3827" s="64">
        <f>IFERROR(IF(Ações!$B3827="","",VLOOKUP(Table_1[[#This Row],[AÇÕES]],'Dados Status Invest STOCKS'!A3813:AD4428,2)),0)</f>
        <v>7.15</v>
      </c>
      <c r="L3827" s="65">
        <f>IFERROR(IF(Ações!$B3827="","",VLOOKUP(Table_1[[#This Row],[AÇÕES]],'Dados Status Invest STOCKS'!A3813:AD4428,3)/100),0)</f>
        <v>0.16010000000000002</v>
      </c>
      <c r="M3827" s="66">
        <f>IFERROR(IF(Ações!$B3827="","",VLOOKUP(Table_1[[#This Row],[AÇÕES]],'Dados Status Invest STOCKS'!A3813:AD4428,28)),0)</f>
        <v>3.08</v>
      </c>
      <c r="N3827" s="66">
        <f>IFERROR(IF(Ações!$B3827="","",VLOOKUP(Table_1[[#This Row],[AÇÕES]],'Dados Status Invest STOCKS'!A3813:AD4428,27)),0)</f>
        <v>9.49</v>
      </c>
      <c r="O3827" s="66">
        <f>IFERROR(IF(Ações!$L3827="","",Ações!$K3827*Ações!$L3827),0)</f>
        <v>1.1447150000000001</v>
      </c>
      <c r="P3827" s="67">
        <f t="shared" si="59"/>
        <v>0.06</v>
      </c>
      <c r="Q3827" s="67">
        <f>IFERROR(Ações!$O3827/Ações!$M3827,0)</f>
        <v>0.37166071428571434</v>
      </c>
      <c r="R3827" s="67">
        <f>IFERROR(IF(Ações!$B3827="","",VLOOKUP(Table_1[[#This Row],[AÇÕES]],'Dados Status Invest STOCKS'!A3813:AD4428,18)/100),0)</f>
        <v>0.32420000000000004</v>
      </c>
      <c r="S3827" s="65">
        <f>IFERROR(IF(Ações!$B3827="","",VLOOKUP(Table_1[[#This Row],[AÇÕES]],'Dados Status Invest STOCKS'!A3813:AD4428,25)/100),0)</f>
        <v>6.7400000000000002E-2</v>
      </c>
      <c r="T3827" s="67">
        <f>(1-Ações!$Q3827)*Ações!$R3827</f>
        <v>0.20370759642857145</v>
      </c>
      <c r="U3827" s="68">
        <f>IF(Ações!$S3827=0,Ações!$T3827,IF(Ações!$T3827=0,Ações!$S3827,AVERAGE(Ações!$S3827,Ações!$T3827)))</f>
        <v>0.13555379821428573</v>
      </c>
    </row>
    <row r="3828" spans="2:21" ht="15" customHeight="1" x14ac:dyDescent="0.2">
      <c r="B3828" s="63" t="str">
        <f>IFERROR('Dados Status Invest STOCKS'!A3815,"-")</f>
        <v>QRTEP</v>
      </c>
      <c r="C3828" s="45">
        <f>IFERROR((Ações!$D3828-Ações!$K3828)/Ações!$D3828,0)</f>
        <v>0.23469387755102034</v>
      </c>
      <c r="D3828" s="46">
        <f>(Ações!$O3828)/0.06</f>
        <v>133.34533333333331</v>
      </c>
      <c r="E3828" s="47">
        <f>IFERROR((Ações!$F3828-Ações!$K3828)/Ações!$F3828,0)</f>
        <v>-2.9793605073728635</v>
      </c>
      <c r="F3828" s="46">
        <f>IF(OR(Ações!$N3828&lt;0,Ações!$M3828&lt;0),"",(22.5*Ações!$M3828*Ações!$N3828)^0.5)</f>
        <v>25.644824039170167</v>
      </c>
      <c r="G3828" s="47">
        <f>IFERROR((Ações!$H3828-Ações!$K3828)/Ações!$H3828,0)</f>
        <v>1.0884277263463003</v>
      </c>
      <c r="H3828" s="48">
        <f>IFERROR(Ações!$I3828/(Ações!$P3828-Table_1[[#This Row],[CAGR LUCRO 5A]]),0)</f>
        <v>-1154.0498010810804</v>
      </c>
      <c r="I3828" s="48">
        <f>IF(Ações!$S3828&lt;0,"",Ações!$O3828*(1+Ações!$S3828))</f>
        <v>8.5399685279999993</v>
      </c>
      <c r="J3828" s="49">
        <f>IFERROR(IF(Ações!$B3828="","",(VLOOKUP(Table_1[[#This Row],[AÇÕES]],'Dados Status Invest STOCKS'!A3814:AD4429,4)/Table_1[[#This Row],[LPA]]))/100,0)</f>
        <v>0.10766233766233764</v>
      </c>
      <c r="K3828" s="64">
        <f>IFERROR(IF(Ações!$B3828="","",VLOOKUP(Table_1[[#This Row],[AÇÕES]],'Dados Status Invest STOCKS'!A3814:AD4429,2)),0)</f>
        <v>102.05</v>
      </c>
      <c r="L3828" s="65">
        <f>IFERROR(IF(Ações!$B3828="","",VLOOKUP(Table_1[[#This Row],[AÇÕES]],'Dados Status Invest STOCKS'!A3814:AD4429,3)/100),0)</f>
        <v>7.8399999999999997E-2</v>
      </c>
      <c r="M3828" s="66">
        <f>IFERROR(IF(Ações!$B3828="","",VLOOKUP(Table_1[[#This Row],[AÇÕES]],'Dados Status Invest STOCKS'!A3814:AD4429,28)),0)</f>
        <v>3.08</v>
      </c>
      <c r="N3828" s="66">
        <f>IFERROR(IF(Ações!$B3828="","",VLOOKUP(Table_1[[#This Row],[AÇÕES]],'Dados Status Invest STOCKS'!A3814:AD4429,27)),0)</f>
        <v>9.49</v>
      </c>
      <c r="O3828" s="66">
        <f>IFERROR(IF(Ações!$L3828="","",Ações!$K3828*Ações!$L3828),0)</f>
        <v>8.0007199999999994</v>
      </c>
      <c r="P3828" s="67">
        <f t="shared" si="59"/>
        <v>0.06</v>
      </c>
      <c r="Q3828" s="67">
        <f>IFERROR(Ações!$O3828/Ações!$M3828,0)</f>
        <v>2.5976363636363633</v>
      </c>
      <c r="R3828" s="67">
        <f>IFERROR(IF(Ações!$B3828="","",VLOOKUP(Table_1[[#This Row],[AÇÕES]],'Dados Status Invest STOCKS'!A3814:AD4429,18)/100),0)</f>
        <v>0.32420000000000004</v>
      </c>
      <c r="S3828" s="65">
        <f>IFERROR(IF(Ações!$B3828="","",VLOOKUP(Table_1[[#This Row],[AÇÕES]],'Dados Status Invest STOCKS'!A3814:AD4429,25)/100),0)</f>
        <v>6.7400000000000002E-2</v>
      </c>
      <c r="T3828" s="67">
        <f>(1-Ações!$Q3828)*Ações!$R3828</f>
        <v>-0.5179537090909091</v>
      </c>
      <c r="U3828" s="68">
        <f>IF(Ações!$S3828=0,Ações!$T3828,IF(Ações!$T3828=0,Ações!$S3828,AVERAGE(Ações!$S3828,Ações!$T3828)))</f>
        <v>-0.22527685454545454</v>
      </c>
    </row>
    <row r="3829" spans="2:21" ht="15" customHeight="1" x14ac:dyDescent="0.2">
      <c r="B3829" s="63" t="str">
        <f>IFERROR('Dados Status Invest STOCKS'!A3816,"-")</f>
        <v>QRVO</v>
      </c>
      <c r="C3829" s="45">
        <f>IFERROR((Ações!$D3829-Ações!$K3829)/Ações!$D3829,0)</f>
        <v>0</v>
      </c>
      <c r="D3829" s="46">
        <f>(Ações!$O3829)/0.06</f>
        <v>0</v>
      </c>
      <c r="E3829" s="47">
        <f>IFERROR((Ações!$F3829-Ações!$K3829)/Ações!$F3829,0)</f>
        <v>-0.54461563714690875</v>
      </c>
      <c r="F3829" s="46">
        <f>IF(OR(Ações!$N3829&lt;0,Ações!$M3829&lt;0),"",(22.5*Ações!$M3829*Ações!$N3829)^0.5)</f>
        <v>89.116021286859521</v>
      </c>
      <c r="G3829" s="47">
        <f>IFERROR((Ações!$H3829-Ações!$K3829)/Ações!$H3829,0)</f>
        <v>0</v>
      </c>
      <c r="H3829" s="48">
        <f>IFERROR(Ações!$I3829/(Ações!$P3829-Table_1[[#This Row],[CAGR LUCRO 5A]]),0)</f>
        <v>0</v>
      </c>
      <c r="I3829" s="48">
        <f>IF(Ações!$S3829&lt;0,"",Ações!$O3829*(1+Ações!$S3829))</f>
        <v>0</v>
      </c>
      <c r="J3829" s="49">
        <f>IFERROR(IF(Ações!$B3829="","",(VLOOKUP(Table_1[[#This Row],[AÇÕES]],'Dados Status Invest STOCKS'!A3815:AD4430,4)/Table_1[[#This Row],[LPA]]))/100,0)</f>
        <v>1.9653524492234172E-2</v>
      </c>
      <c r="K3829" s="64">
        <f>IFERROR(IF(Ações!$B3829="","",VLOOKUP(Table_1[[#This Row],[AÇÕES]],'Dados Status Invest STOCKS'!A3815:AD4430,2)),0)</f>
        <v>137.65</v>
      </c>
      <c r="L3829" s="65">
        <f>IFERROR(IF(Ações!$B3829="","",VLOOKUP(Table_1[[#This Row],[AÇÕES]],'Dados Status Invest STOCKS'!A3815:AD4430,3)/100),0)</f>
        <v>0</v>
      </c>
      <c r="M3829" s="66">
        <f>IFERROR(IF(Ações!$B3829="","",VLOOKUP(Table_1[[#This Row],[AÇÕES]],'Dados Status Invest STOCKS'!A3815:AD4430,28)),0)</f>
        <v>8.3699999999999992</v>
      </c>
      <c r="N3829" s="66">
        <f>IFERROR(IF(Ações!$B3829="","",VLOOKUP(Table_1[[#This Row],[AÇÕES]],'Dados Status Invest STOCKS'!A3815:AD4430,27)),0)</f>
        <v>42.17</v>
      </c>
      <c r="O3829" s="66">
        <f>IFERROR(IF(Ações!$L3829="","",Ações!$K3829*Ações!$L3829),0)</f>
        <v>0</v>
      </c>
      <c r="P3829" s="67">
        <f t="shared" si="59"/>
        <v>0.06</v>
      </c>
      <c r="Q3829" s="67">
        <f>IFERROR(Ações!$O3829/Ações!$M3829,0)</f>
        <v>0</v>
      </c>
      <c r="R3829" s="67">
        <f>IFERROR(IF(Ações!$B3829="","",VLOOKUP(Table_1[[#This Row],[AÇÕES]],'Dados Status Invest STOCKS'!A3815:AD4430,18)/100),0)</f>
        <v>0.19839999999999999</v>
      </c>
      <c r="S3829" s="65">
        <f>IFERROR(IF(Ações!$B3829="","",VLOOKUP(Table_1[[#This Row],[AÇÕES]],'Dados Status Invest STOCKS'!A3815:AD4430,25)/100),0)</f>
        <v>0</v>
      </c>
      <c r="T3829" s="67">
        <f>(1-Ações!$Q3829)*Ações!$R3829</f>
        <v>0.19839999999999999</v>
      </c>
      <c r="U3829" s="68">
        <f>IF(Ações!$S3829=0,Ações!$T3829,IF(Ações!$T3829=0,Ações!$S3829,AVERAGE(Ações!$S3829,Ações!$T3829)))</f>
        <v>0.19839999999999999</v>
      </c>
    </row>
    <row r="3830" spans="2:21" ht="15" customHeight="1" x14ac:dyDescent="0.2">
      <c r="B3830" s="63" t="str">
        <f>IFERROR('Dados Status Invest STOCKS'!A3817,"-")</f>
        <v>QS</v>
      </c>
      <c r="C3830" s="45">
        <f>IFERROR((Ações!$D3830-Ações!$K3830)/Ações!$D3830,0)</f>
        <v>0</v>
      </c>
      <c r="D3830" s="46">
        <f>(Ações!$O3830)/0.06</f>
        <v>0</v>
      </c>
      <c r="E3830" s="47">
        <f>IFERROR((Ações!$F3830-Ações!$K3830)/Ações!$F3830,0)</f>
        <v>0</v>
      </c>
      <c r="F3830" s="46" t="str">
        <f>IF(OR(Ações!$N3830&lt;0,Ações!$M3830&lt;0),"",(22.5*Ações!$M3830*Ações!$N3830)^0.5)</f>
        <v/>
      </c>
      <c r="G3830" s="47">
        <f>IFERROR((Ações!$H3830-Ações!$K3830)/Ações!$H3830,0)</f>
        <v>0</v>
      </c>
      <c r="H3830" s="48">
        <f>IFERROR(Ações!$I3830/(Ações!$P3830-Table_1[[#This Row],[CAGR LUCRO 5A]]),0)</f>
        <v>0</v>
      </c>
      <c r="I3830" s="48">
        <f>IF(Ações!$S3830&lt;0,"",Ações!$O3830*(1+Ações!$S3830))</f>
        <v>0</v>
      </c>
      <c r="J3830" s="49">
        <f>IFERROR(IF(Ações!$B3830="","",(VLOOKUP(Table_1[[#This Row],[AÇÕES]],'Dados Status Invest STOCKS'!A3816:AD4431,4)/Table_1[[#This Row],[LPA]]))/100,0)</f>
        <v>1.8114478114478111E-2</v>
      </c>
      <c r="K3830" s="64">
        <f>IFERROR(IF(Ações!$B3830="","",VLOOKUP(Table_1[[#This Row],[AÇÕES]],'Dados Status Invest STOCKS'!A3816:AD4431,2)),0)</f>
        <v>15.89</v>
      </c>
      <c r="L3830" s="65">
        <f>IFERROR(IF(Ações!$B3830="","",VLOOKUP(Table_1[[#This Row],[AÇÕES]],'Dados Status Invest STOCKS'!A3816:AD4431,3)/100),0)</f>
        <v>0</v>
      </c>
      <c r="M3830" s="66">
        <f>IFERROR(IF(Ações!$B3830="","",VLOOKUP(Table_1[[#This Row],[AÇÕES]],'Dados Status Invest STOCKS'!A3816:AD4431,28)),0)</f>
        <v>-2.97</v>
      </c>
      <c r="N3830" s="66">
        <f>IFERROR(IF(Ações!$B3830="","",VLOOKUP(Table_1[[#This Row],[AÇÕES]],'Dados Status Invest STOCKS'!A3816:AD4431,27)),0)</f>
        <v>3.92</v>
      </c>
      <c r="O3830" s="66">
        <f>IFERROR(IF(Ações!$L3830="","",Ações!$K3830*Ações!$L3830),0)</f>
        <v>0</v>
      </c>
      <c r="P3830" s="67">
        <f t="shared" si="59"/>
        <v>0.06</v>
      </c>
      <c r="Q3830" s="67">
        <f>IFERROR(Ações!$O3830/Ações!$M3830,0)</f>
        <v>0</v>
      </c>
      <c r="R3830" s="67">
        <f>IFERROR(IF(Ações!$B3830="","",VLOOKUP(Table_1[[#This Row],[AÇÕES]],'Dados Status Invest STOCKS'!A3816:AD4431,18)/100),0)</f>
        <v>-0.75849999999999995</v>
      </c>
      <c r="S3830" s="65">
        <f>IFERROR(IF(Ações!$B3830="","",VLOOKUP(Table_1[[#This Row],[AÇÕES]],'Dados Status Invest STOCKS'!A3816:AD4431,25)/100),0)</f>
        <v>0</v>
      </c>
      <c r="T3830" s="67">
        <f>(1-Ações!$Q3830)*Ações!$R3830</f>
        <v>-0.75849999999999995</v>
      </c>
      <c r="U3830" s="68">
        <f>IF(Ações!$S3830=0,Ações!$T3830,IF(Ações!$T3830=0,Ações!$S3830,AVERAGE(Ações!$S3830,Ações!$T3830)))</f>
        <v>-0.75849999999999995</v>
      </c>
    </row>
    <row r="3831" spans="2:21" ht="15" customHeight="1" x14ac:dyDescent="0.2">
      <c r="B3831" s="63" t="str">
        <f>IFERROR('Dados Status Invest STOCKS'!A3818,"-")</f>
        <v>QS.WS</v>
      </c>
      <c r="C3831" s="45">
        <f>IFERROR((Ações!$D3831-Ações!$K3831)/Ações!$D3831,0)</f>
        <v>0</v>
      </c>
      <c r="D3831" s="46">
        <f>(Ações!$O3831)/0.06</f>
        <v>0</v>
      </c>
      <c r="E3831" s="47">
        <f>IFERROR((Ações!$F3831-Ações!$K3831)/Ações!$F3831,0)</f>
        <v>0</v>
      </c>
      <c r="F3831" s="46" t="str">
        <f>IF(OR(Ações!$N3831&lt;0,Ações!$M3831&lt;0),"",(22.5*Ações!$M3831*Ações!$N3831)^0.5)</f>
        <v/>
      </c>
      <c r="G3831" s="47">
        <f>IFERROR((Ações!$H3831-Ações!$K3831)/Ações!$H3831,0)</f>
        <v>0</v>
      </c>
      <c r="H3831" s="48">
        <f>IFERROR(Ações!$I3831/(Ações!$P3831-Table_1[[#This Row],[CAGR LUCRO 5A]]),0)</f>
        <v>0</v>
      </c>
      <c r="I3831" s="48">
        <f>IF(Ações!$S3831&lt;0,"",Ações!$O3831*(1+Ações!$S3831))</f>
        <v>0</v>
      </c>
      <c r="J3831" s="49">
        <f>IFERROR(IF(Ações!$B3831="","",(VLOOKUP(Table_1[[#This Row],[AÇÕES]],'Dados Status Invest STOCKS'!A3817:AD4432,4)/Table_1[[#This Row],[LPA]]))/100,0)</f>
        <v>1.0303030303030303E-2</v>
      </c>
      <c r="K3831" s="64">
        <f>IFERROR(IF(Ações!$B3831="","",VLOOKUP(Table_1[[#This Row],[AÇÕES]],'Dados Status Invest STOCKS'!A3817:AD4432,2)),0)</f>
        <v>9.09</v>
      </c>
      <c r="L3831" s="65">
        <f>IFERROR(IF(Ações!$B3831="","",VLOOKUP(Table_1[[#This Row],[AÇÕES]],'Dados Status Invest STOCKS'!A3817:AD4432,3)/100),0)</f>
        <v>0</v>
      </c>
      <c r="M3831" s="66">
        <f>IFERROR(IF(Ações!$B3831="","",VLOOKUP(Table_1[[#This Row],[AÇÕES]],'Dados Status Invest STOCKS'!A3817:AD4432,28)),0)</f>
        <v>-2.97</v>
      </c>
      <c r="N3831" s="66">
        <f>IFERROR(IF(Ações!$B3831="","",VLOOKUP(Table_1[[#This Row],[AÇÕES]],'Dados Status Invest STOCKS'!A3817:AD4432,27)),0)</f>
        <v>3.92</v>
      </c>
      <c r="O3831" s="66">
        <f>IFERROR(IF(Ações!$L3831="","",Ações!$K3831*Ações!$L3831),0)</f>
        <v>0</v>
      </c>
      <c r="P3831" s="67">
        <f t="shared" si="59"/>
        <v>0.06</v>
      </c>
      <c r="Q3831" s="67">
        <f>IFERROR(Ações!$O3831/Ações!$M3831,0)</f>
        <v>0</v>
      </c>
      <c r="R3831" s="67">
        <f>IFERROR(IF(Ações!$B3831="","",VLOOKUP(Table_1[[#This Row],[AÇÕES]],'Dados Status Invest STOCKS'!A3817:AD4432,18)/100),0)</f>
        <v>-0.75849999999999995</v>
      </c>
      <c r="S3831" s="65">
        <f>IFERROR(IF(Ações!$B3831="","",VLOOKUP(Table_1[[#This Row],[AÇÕES]],'Dados Status Invest STOCKS'!A3817:AD4432,25)/100),0)</f>
        <v>0</v>
      </c>
      <c r="T3831" s="67">
        <f>(1-Ações!$Q3831)*Ações!$R3831</f>
        <v>-0.75849999999999995</v>
      </c>
      <c r="U3831" s="68">
        <f>IF(Ações!$S3831=0,Ações!$T3831,IF(Ações!$T3831=0,Ações!$S3831,AVERAGE(Ações!$S3831,Ações!$T3831)))</f>
        <v>-0.75849999999999995</v>
      </c>
    </row>
    <row r="3832" spans="2:21" ht="15" customHeight="1" x14ac:dyDescent="0.2">
      <c r="B3832" s="63" t="str">
        <f>IFERROR('Dados Status Invest STOCKS'!A3819,"-")</f>
        <v>QSR</v>
      </c>
      <c r="C3832" s="45">
        <f>IFERROR((Ações!$D3832-Ações!$K3832)/Ações!$D3832,0)</f>
        <v>-0.57894736842105243</v>
      </c>
      <c r="D3832" s="46">
        <f>(Ações!$O3832)/0.06</f>
        <v>35.308333333333337</v>
      </c>
      <c r="E3832" s="47">
        <f>IFERROR((Ações!$F3832-Ações!$K3832)/Ações!$F3832,0)</f>
        <v>-1.6952046327672297</v>
      </c>
      <c r="F3832" s="46">
        <f>IF(OR(Ações!$N3832&lt;0,Ações!$M3832&lt;0),"",(22.5*Ações!$M3832*Ações!$N3832)^0.5)</f>
        <v>20.68488578648671</v>
      </c>
      <c r="G3832" s="47">
        <f>IFERROR((Ações!$H3832-Ações!$K3832)/Ações!$H3832,0)</f>
        <v>6.4817190859739533</v>
      </c>
      <c r="H3832" s="48">
        <f>IFERROR(Ações!$I3832/(Ações!$P3832-Table_1[[#This Row],[CAGR LUCRO 5A]]),0)</f>
        <v>-10.170167264252422</v>
      </c>
      <c r="I3832" s="48">
        <f>IF(Ações!$S3832&lt;0,"",Ações!$O3832*(1+Ações!$S3832))</f>
        <v>2.8364596500000001</v>
      </c>
      <c r="J3832" s="49">
        <f>IFERROR(IF(Ações!$B3832="","",(VLOOKUP(Table_1[[#This Row],[AÇÕES]],'Dados Status Invest STOCKS'!A3818:AD4433,4)/Table_1[[#This Row],[LPA]]))/100,0)</f>
        <v>9.8403361344537824E-2</v>
      </c>
      <c r="K3832" s="64">
        <f>IFERROR(IF(Ações!$B3832="","",VLOOKUP(Table_1[[#This Row],[AÇÕES]],'Dados Status Invest STOCKS'!A3818:AD4433,2)),0)</f>
        <v>55.75</v>
      </c>
      <c r="L3832" s="65">
        <f>IFERROR(IF(Ações!$B3832="","",VLOOKUP(Table_1[[#This Row],[AÇÕES]],'Dados Status Invest STOCKS'!A3818:AD4433,3)/100),0)</f>
        <v>3.7999999999999999E-2</v>
      </c>
      <c r="M3832" s="66">
        <f>IFERROR(IF(Ações!$B3832="","",VLOOKUP(Table_1[[#This Row],[AÇÕES]],'Dados Status Invest STOCKS'!A3818:AD4433,28)),0)</f>
        <v>2.38</v>
      </c>
      <c r="N3832" s="66">
        <f>IFERROR(IF(Ações!$B3832="","",VLOOKUP(Table_1[[#This Row],[AÇÕES]],'Dados Status Invest STOCKS'!A3818:AD4433,27)),0)</f>
        <v>7.99</v>
      </c>
      <c r="O3832" s="66">
        <f>IFERROR(IF(Ações!$L3832="","",Ações!$K3832*Ações!$L3832),0)</f>
        <v>2.1185</v>
      </c>
      <c r="P3832" s="67">
        <f t="shared" si="59"/>
        <v>0.06</v>
      </c>
      <c r="Q3832" s="67">
        <f>IFERROR(Ações!$O3832/Ações!$M3832,0)</f>
        <v>0.89012605042016812</v>
      </c>
      <c r="R3832" s="67">
        <f>IFERROR(IF(Ações!$B3832="","",VLOOKUP(Table_1[[#This Row],[AÇÕES]],'Dados Status Invest STOCKS'!A3818:AD4433,18)/100),0)</f>
        <v>0.29809999999999998</v>
      </c>
      <c r="S3832" s="65">
        <f>IFERROR(IF(Ações!$B3832="","",VLOOKUP(Table_1[[#This Row],[AÇÕES]],'Dados Status Invest STOCKS'!A3818:AD4433,25)/100),0)</f>
        <v>0.33889999999999998</v>
      </c>
      <c r="T3832" s="67">
        <f>(1-Ações!$Q3832)*Ações!$R3832</f>
        <v>3.2753424369747881E-2</v>
      </c>
      <c r="U3832" s="68">
        <f>IF(Ações!$S3832=0,Ações!$T3832,IF(Ações!$T3832=0,Ações!$S3832,AVERAGE(Ações!$S3832,Ações!$T3832)))</f>
        <v>0.18582671218487393</v>
      </c>
    </row>
    <row r="3833" spans="2:21" ht="15" customHeight="1" x14ac:dyDescent="0.2">
      <c r="B3833" s="63" t="str">
        <f>IFERROR('Dados Status Invest STOCKS'!A3820,"-")</f>
        <v>QTNT</v>
      </c>
      <c r="C3833" s="45">
        <f>IFERROR((Ações!$D3833-Ações!$K3833)/Ações!$D3833,0)</f>
        <v>0</v>
      </c>
      <c r="D3833" s="46">
        <f>(Ações!$O3833)/0.06</f>
        <v>0</v>
      </c>
      <c r="E3833" s="47">
        <f>IFERROR((Ações!$F3833-Ações!$K3833)/Ações!$F3833,0)</f>
        <v>0</v>
      </c>
      <c r="F3833" s="46" t="str">
        <f>IF(OR(Ações!$N3833&lt;0,Ações!$M3833&lt;0),"",(22.5*Ações!$M3833*Ações!$N3833)^0.5)</f>
        <v/>
      </c>
      <c r="G3833" s="47">
        <f>IFERROR((Ações!$H3833-Ações!$K3833)/Ações!$H3833,0)</f>
        <v>0</v>
      </c>
      <c r="H3833" s="48">
        <f>IFERROR(Ações!$I3833/(Ações!$P3833-Table_1[[#This Row],[CAGR LUCRO 5A]]),0)</f>
        <v>0</v>
      </c>
      <c r="I3833" s="48">
        <f>IF(Ações!$S3833&lt;0,"",Ações!$O3833*(1+Ações!$S3833))</f>
        <v>0</v>
      </c>
      <c r="J3833" s="49">
        <f>IFERROR(IF(Ações!$B3833="","",(VLOOKUP(Table_1[[#This Row],[AÇÕES]],'Dados Status Invest STOCKS'!A3819:AD4434,4)/Table_1[[#This Row],[LPA]]))/100,0)</f>
        <v>1.1721311475409836E-2</v>
      </c>
      <c r="K3833" s="64">
        <f>IFERROR(IF(Ações!$B3833="","",VLOOKUP(Table_1[[#This Row],[AÇÕES]],'Dados Status Invest STOCKS'!A3819:AD4434,2)),0)</f>
        <v>1.75</v>
      </c>
      <c r="L3833" s="65">
        <f>IFERROR(IF(Ações!$B3833="","",VLOOKUP(Table_1[[#This Row],[AÇÕES]],'Dados Status Invest STOCKS'!A3819:AD4434,3)/100),0)</f>
        <v>0</v>
      </c>
      <c r="M3833" s="66">
        <f>IFERROR(IF(Ações!$B3833="","",VLOOKUP(Table_1[[#This Row],[AÇÕES]],'Dados Status Invest STOCKS'!A3819:AD4434,28)),0)</f>
        <v>-1.22</v>
      </c>
      <c r="N3833" s="66">
        <f>IFERROR(IF(Ações!$B3833="","",VLOOKUP(Table_1[[#This Row],[AÇÕES]],'Dados Status Invest STOCKS'!A3819:AD4434,27)),0)</f>
        <v>-0.83</v>
      </c>
      <c r="O3833" s="66">
        <f>IFERROR(IF(Ações!$L3833="","",Ações!$K3833*Ações!$L3833),0)</f>
        <v>0</v>
      </c>
      <c r="P3833" s="67">
        <f t="shared" si="59"/>
        <v>0.06</v>
      </c>
      <c r="Q3833" s="67">
        <f>IFERROR(Ações!$O3833/Ações!$M3833,0)</f>
        <v>0</v>
      </c>
      <c r="R3833" s="67">
        <f>IFERROR(IF(Ações!$B3833="","",VLOOKUP(Table_1[[#This Row],[AÇÕES]],'Dados Status Invest STOCKS'!A3819:AD4434,18)/100),0)</f>
        <v>-1.4652000000000001</v>
      </c>
      <c r="S3833" s="65">
        <f>IFERROR(IF(Ações!$B3833="","",VLOOKUP(Table_1[[#This Row],[AÇÕES]],'Dados Status Invest STOCKS'!A3819:AD4434,25)/100),0)</f>
        <v>0</v>
      </c>
      <c r="T3833" s="67">
        <f>(1-Ações!$Q3833)*Ações!$R3833</f>
        <v>-1.4652000000000001</v>
      </c>
      <c r="U3833" s="68">
        <f>IF(Ações!$S3833=0,Ações!$T3833,IF(Ações!$T3833=0,Ações!$S3833,AVERAGE(Ações!$S3833,Ações!$T3833)))</f>
        <v>-1.4652000000000001</v>
      </c>
    </row>
    <row r="3834" spans="2:21" ht="15" customHeight="1" x14ac:dyDescent="0.2">
      <c r="B3834" s="63" t="str">
        <f>IFERROR('Dados Status Invest STOCKS'!A3821,"-")</f>
        <v>QTRX</v>
      </c>
      <c r="C3834" s="45">
        <f>IFERROR((Ações!$D3834-Ações!$K3834)/Ações!$D3834,0)</f>
        <v>0</v>
      </c>
      <c r="D3834" s="46">
        <f>(Ações!$O3834)/0.06</f>
        <v>0</v>
      </c>
      <c r="E3834" s="47">
        <f>IFERROR((Ações!$F3834-Ações!$K3834)/Ações!$F3834,0)</f>
        <v>0</v>
      </c>
      <c r="F3834" s="46" t="str">
        <f>IF(OR(Ações!$N3834&lt;0,Ações!$M3834&lt;0),"",(22.5*Ações!$M3834*Ações!$N3834)^0.5)</f>
        <v/>
      </c>
      <c r="G3834" s="47">
        <f>IFERROR((Ações!$H3834-Ações!$K3834)/Ações!$H3834,0)</f>
        <v>0</v>
      </c>
      <c r="H3834" s="48">
        <f>IFERROR(Ações!$I3834/(Ações!$P3834-Table_1[[#This Row],[CAGR LUCRO 5A]]),0)</f>
        <v>0</v>
      </c>
      <c r="I3834" s="48">
        <f>IF(Ações!$S3834&lt;0,"",Ações!$O3834*(1+Ações!$S3834))</f>
        <v>0</v>
      </c>
      <c r="J3834" s="49">
        <f>IFERROR(IF(Ações!$B3834="","",(VLOOKUP(Table_1[[#This Row],[AÇÕES]],'Dados Status Invest STOCKS'!A3820:AD4435,4)/Table_1[[#This Row],[LPA]]))/100,0)</f>
        <v>0.16869230769230767</v>
      </c>
      <c r="K3834" s="64">
        <f>IFERROR(IF(Ações!$B3834="","",VLOOKUP(Table_1[[#This Row],[AÇÕES]],'Dados Status Invest STOCKS'!A3820:AD4435,2)),0)</f>
        <v>28.45</v>
      </c>
      <c r="L3834" s="65">
        <f>IFERROR(IF(Ações!$B3834="","",VLOOKUP(Table_1[[#This Row],[AÇÕES]],'Dados Status Invest STOCKS'!A3820:AD4435,3)/100),0)</f>
        <v>0</v>
      </c>
      <c r="M3834" s="66">
        <f>IFERROR(IF(Ações!$B3834="","",VLOOKUP(Table_1[[#This Row],[AÇÕES]],'Dados Status Invest STOCKS'!A3820:AD4435,28)),0)</f>
        <v>-1.3</v>
      </c>
      <c r="N3834" s="66">
        <f>IFERROR(IF(Ações!$B3834="","",VLOOKUP(Table_1[[#This Row],[AÇÕES]],'Dados Status Invest STOCKS'!A3820:AD4435,27)),0)</f>
        <v>12.43</v>
      </c>
      <c r="O3834" s="66">
        <f>IFERROR(IF(Ações!$L3834="","",Ações!$K3834*Ações!$L3834),0)</f>
        <v>0</v>
      </c>
      <c r="P3834" s="67">
        <f t="shared" si="59"/>
        <v>0.06</v>
      </c>
      <c r="Q3834" s="67">
        <f>IFERROR(Ações!$O3834/Ações!$M3834,0)</f>
        <v>0</v>
      </c>
      <c r="R3834" s="67">
        <f>IFERROR(IF(Ações!$B3834="","",VLOOKUP(Table_1[[#This Row],[AÇÕES]],'Dados Status Invest STOCKS'!A3820:AD4435,18)/100),0)</f>
        <v>-0.1042</v>
      </c>
      <c r="S3834" s="65">
        <f>IFERROR(IF(Ações!$B3834="","",VLOOKUP(Table_1[[#This Row],[AÇÕES]],'Dados Status Invest STOCKS'!A3820:AD4435,25)/100),0)</f>
        <v>0</v>
      </c>
      <c r="T3834" s="67">
        <f>(1-Ações!$Q3834)*Ações!$R3834</f>
        <v>-0.1042</v>
      </c>
      <c r="U3834" s="68">
        <f>IF(Ações!$S3834=0,Ações!$T3834,IF(Ações!$T3834=0,Ações!$S3834,AVERAGE(Ações!$S3834,Ações!$T3834)))</f>
        <v>-0.1042</v>
      </c>
    </row>
    <row r="3835" spans="2:21" ht="15" customHeight="1" x14ac:dyDescent="0.2">
      <c r="B3835" s="63" t="str">
        <f>IFERROR('Dados Status Invest STOCKS'!A3822,"-")</f>
        <v>QTT</v>
      </c>
      <c r="C3835" s="45">
        <f>IFERROR((Ações!$D3835-Ações!$K3835)/Ações!$D3835,0)</f>
        <v>0</v>
      </c>
      <c r="D3835" s="46">
        <f>(Ações!$O3835)/0.06</f>
        <v>0</v>
      </c>
      <c r="E3835" s="47">
        <f>IFERROR((Ações!$F3835-Ações!$K3835)/Ações!$F3835,0)</f>
        <v>0</v>
      </c>
      <c r="F3835" s="46" t="str">
        <f>IF(OR(Ações!$N3835&lt;0,Ações!$M3835&lt;0),"",(22.5*Ações!$M3835*Ações!$N3835)^0.5)</f>
        <v/>
      </c>
      <c r="G3835" s="47">
        <f>IFERROR((Ações!$H3835-Ações!$K3835)/Ações!$H3835,0)</f>
        <v>0</v>
      </c>
      <c r="H3835" s="48">
        <f>IFERROR(Ações!$I3835/(Ações!$P3835-Table_1[[#This Row],[CAGR LUCRO 5A]]),0)</f>
        <v>0</v>
      </c>
      <c r="I3835" s="48">
        <f>IF(Ações!$S3835&lt;0,"",Ações!$O3835*(1+Ações!$S3835))</f>
        <v>0</v>
      </c>
      <c r="J3835" s="49">
        <f>IFERROR(IF(Ações!$B3835="","",(VLOOKUP(Table_1[[#This Row],[AÇÕES]],'Dados Status Invest STOCKS'!A3821:AD4436,4)/Table_1[[#This Row],[LPA]]))/100,0)</f>
        <v>0.11318181818181819</v>
      </c>
      <c r="K3835" s="64">
        <f>IFERROR(IF(Ações!$B3835="","",VLOOKUP(Table_1[[#This Row],[AÇÕES]],'Dados Status Invest STOCKS'!A3821:AD4436,2)),0)</f>
        <v>2.2000000000000002</v>
      </c>
      <c r="L3835" s="65">
        <f>IFERROR(IF(Ações!$B3835="","",VLOOKUP(Table_1[[#This Row],[AÇÕES]],'Dados Status Invest STOCKS'!A3821:AD4436,3)/100),0)</f>
        <v>0</v>
      </c>
      <c r="M3835" s="66">
        <f>IFERROR(IF(Ações!$B3835="","",VLOOKUP(Table_1[[#This Row],[AÇÕES]],'Dados Status Invest STOCKS'!A3821:AD4436,28)),0)</f>
        <v>-0.44</v>
      </c>
      <c r="N3835" s="66">
        <f>IFERROR(IF(Ações!$B3835="","",VLOOKUP(Table_1[[#This Row],[AÇÕES]],'Dados Status Invest STOCKS'!A3821:AD4436,27)),0)</f>
        <v>-0.84</v>
      </c>
      <c r="O3835" s="66">
        <f>IFERROR(IF(Ações!$L3835="","",Ações!$K3835*Ações!$L3835),0)</f>
        <v>0</v>
      </c>
      <c r="P3835" s="67">
        <f t="shared" si="59"/>
        <v>0.06</v>
      </c>
      <c r="Q3835" s="67">
        <f>IFERROR(Ações!$O3835/Ações!$M3835,0)</f>
        <v>0</v>
      </c>
      <c r="R3835" s="67">
        <f>IFERROR(IF(Ações!$B3835="","",VLOOKUP(Table_1[[#This Row],[AÇÕES]],'Dados Status Invest STOCKS'!A3821:AD4436,18)/100),0)</f>
        <v>-0.52549999999999997</v>
      </c>
      <c r="S3835" s="65">
        <f>IFERROR(IF(Ações!$B3835="","",VLOOKUP(Table_1[[#This Row],[AÇÕES]],'Dados Status Invest STOCKS'!A3821:AD4436,25)/100),0)</f>
        <v>0</v>
      </c>
      <c r="T3835" s="67">
        <f>(1-Ações!$Q3835)*Ações!$R3835</f>
        <v>-0.52549999999999997</v>
      </c>
      <c r="U3835" s="68">
        <f>IF(Ações!$S3835=0,Ações!$T3835,IF(Ações!$T3835=0,Ações!$S3835,AVERAGE(Ações!$S3835,Ações!$T3835)))</f>
        <v>-0.52549999999999997</v>
      </c>
    </row>
    <row r="3836" spans="2:21" ht="15" customHeight="1" x14ac:dyDescent="0.2">
      <c r="B3836" s="63" t="str">
        <f>IFERROR('Dados Status Invest STOCKS'!A3823,"-")</f>
        <v>QTWO</v>
      </c>
      <c r="C3836" s="45">
        <f>IFERROR((Ações!$D3836-Ações!$K3836)/Ações!$D3836,0)</f>
        <v>0</v>
      </c>
      <c r="D3836" s="46">
        <f>(Ações!$O3836)/0.06</f>
        <v>0</v>
      </c>
      <c r="E3836" s="47">
        <f>IFERROR((Ações!$F3836-Ações!$K3836)/Ações!$F3836,0)</f>
        <v>0</v>
      </c>
      <c r="F3836" s="46" t="str">
        <f>IF(OR(Ações!$N3836&lt;0,Ações!$M3836&lt;0),"",(22.5*Ações!$M3836*Ações!$N3836)^0.5)</f>
        <v/>
      </c>
      <c r="G3836" s="47">
        <f>IFERROR((Ações!$H3836-Ações!$K3836)/Ações!$H3836,0)</f>
        <v>0</v>
      </c>
      <c r="H3836" s="48">
        <f>IFERROR(Ações!$I3836/(Ações!$P3836-Table_1[[#This Row],[CAGR LUCRO 5A]]),0)</f>
        <v>0</v>
      </c>
      <c r="I3836" s="48">
        <f>IF(Ações!$S3836&lt;0,"",Ações!$O3836*(1+Ações!$S3836))</f>
        <v>0</v>
      </c>
      <c r="J3836" s="49">
        <f>IFERROR(IF(Ações!$B3836="","",(VLOOKUP(Table_1[[#This Row],[AÇÕES]],'Dados Status Invest STOCKS'!A3822:AD4437,4)/Table_1[[#This Row],[LPA]]))/100,0)</f>
        <v>0.13613636363636361</v>
      </c>
      <c r="K3836" s="64">
        <f>IFERROR(IF(Ações!$B3836="","",VLOOKUP(Table_1[[#This Row],[AÇÕES]],'Dados Status Invest STOCKS'!A3822:AD4437,2)),0)</f>
        <v>65.989999999999995</v>
      </c>
      <c r="L3836" s="65">
        <f>IFERROR(IF(Ações!$B3836="","",VLOOKUP(Table_1[[#This Row],[AÇÕES]],'Dados Status Invest STOCKS'!A3822:AD4437,3)/100),0)</f>
        <v>0</v>
      </c>
      <c r="M3836" s="66">
        <f>IFERROR(IF(Ações!$B3836="","",VLOOKUP(Table_1[[#This Row],[AÇÕES]],'Dados Status Invest STOCKS'!A3822:AD4437,28)),0)</f>
        <v>-2.2000000000000002</v>
      </c>
      <c r="N3836" s="66">
        <f>IFERROR(IF(Ações!$B3836="","",VLOOKUP(Table_1[[#This Row],[AÇÕES]],'Dados Status Invest STOCKS'!A3822:AD4437,27)),0)</f>
        <v>10.24</v>
      </c>
      <c r="O3836" s="66">
        <f>IFERROR(IF(Ações!$L3836="","",Ações!$K3836*Ações!$L3836),0)</f>
        <v>0</v>
      </c>
      <c r="P3836" s="67">
        <f t="shared" si="59"/>
        <v>0.06</v>
      </c>
      <c r="Q3836" s="67">
        <f>IFERROR(Ações!$O3836/Ações!$M3836,0)</f>
        <v>0</v>
      </c>
      <c r="R3836" s="67">
        <f>IFERROR(IF(Ações!$B3836="","",VLOOKUP(Table_1[[#This Row],[AÇÕES]],'Dados Status Invest STOCKS'!A3822:AD4437,18)/100),0)</f>
        <v>-0.2152</v>
      </c>
      <c r="S3836" s="65">
        <f>IFERROR(IF(Ações!$B3836="","",VLOOKUP(Table_1[[#This Row],[AÇÕES]],'Dados Status Invest STOCKS'!A3822:AD4437,25)/100),0)</f>
        <v>0</v>
      </c>
      <c r="T3836" s="67">
        <f>(1-Ações!$Q3836)*Ações!$R3836</f>
        <v>-0.2152</v>
      </c>
      <c r="U3836" s="68">
        <f>IF(Ações!$S3836=0,Ações!$T3836,IF(Ações!$T3836=0,Ações!$S3836,AVERAGE(Ações!$S3836,Ações!$T3836)))</f>
        <v>-0.2152</v>
      </c>
    </row>
    <row r="3837" spans="2:21" ht="15" customHeight="1" x14ac:dyDescent="0.2">
      <c r="B3837" s="63" t="str">
        <f>IFERROR('Dados Status Invest STOCKS'!A3824,"-")</f>
        <v>QUAD</v>
      </c>
      <c r="C3837" s="45">
        <f>IFERROR((Ações!$D3837-Ações!$K3837)/Ações!$D3837,0)</f>
        <v>0</v>
      </c>
      <c r="D3837" s="46">
        <f>(Ações!$O3837)/0.06</f>
        <v>0</v>
      </c>
      <c r="E3837" s="47">
        <f>IFERROR((Ações!$F3837-Ações!$K3837)/Ações!$F3837,0)</f>
        <v>0</v>
      </c>
      <c r="F3837" s="46" t="str">
        <f>IF(OR(Ações!$N3837&lt;0,Ações!$M3837&lt;0),"",(22.5*Ações!$M3837*Ações!$N3837)^0.5)</f>
        <v/>
      </c>
      <c r="G3837" s="47">
        <f>IFERROR((Ações!$H3837-Ações!$K3837)/Ações!$H3837,0)</f>
        <v>0</v>
      </c>
      <c r="H3837" s="48">
        <f>IFERROR(Ações!$I3837/(Ações!$P3837-Table_1[[#This Row],[CAGR LUCRO 5A]]),0)</f>
        <v>0</v>
      </c>
      <c r="I3837" s="48">
        <f>IF(Ações!$S3837&lt;0,"",Ações!$O3837*(1+Ações!$S3837))</f>
        <v>0</v>
      </c>
      <c r="J3837" s="49">
        <f>IFERROR(IF(Ações!$B3837="","",(VLOOKUP(Table_1[[#This Row],[AÇÕES]],'Dados Status Invest STOCKS'!A3823:AD4438,4)/Table_1[[#This Row],[LPA]]))/100,0)</f>
        <v>0.10796875</v>
      </c>
      <c r="K3837" s="64">
        <f>IFERROR(IF(Ações!$B3837="","",VLOOKUP(Table_1[[#This Row],[AÇÕES]],'Dados Status Invest STOCKS'!A3823:AD4438,2)),0)</f>
        <v>4.4400000000000004</v>
      </c>
      <c r="L3837" s="65">
        <f>IFERROR(IF(Ações!$B3837="","",VLOOKUP(Table_1[[#This Row],[AÇÕES]],'Dados Status Invest STOCKS'!A3823:AD4438,3)/100),0)</f>
        <v>0</v>
      </c>
      <c r="M3837" s="66">
        <f>IFERROR(IF(Ações!$B3837="","",VLOOKUP(Table_1[[#This Row],[AÇÕES]],'Dados Status Invest STOCKS'!A3823:AD4438,28)),0)</f>
        <v>-0.64</v>
      </c>
      <c r="N3837" s="66">
        <f>IFERROR(IF(Ações!$B3837="","",VLOOKUP(Table_1[[#This Row],[AÇÕES]],'Dados Status Invest STOCKS'!A3823:AD4438,27)),0)</f>
        <v>2.65</v>
      </c>
      <c r="O3837" s="66">
        <f>IFERROR(IF(Ações!$L3837="","",Ações!$K3837*Ações!$L3837),0)</f>
        <v>0</v>
      </c>
      <c r="P3837" s="67">
        <f t="shared" si="59"/>
        <v>0.06</v>
      </c>
      <c r="Q3837" s="67">
        <f>IFERROR(Ações!$O3837/Ações!$M3837,0)</f>
        <v>0</v>
      </c>
      <c r="R3837" s="67">
        <f>IFERROR(IF(Ações!$B3837="","",VLOOKUP(Table_1[[#This Row],[AÇÕES]],'Dados Status Invest STOCKS'!A3823:AD4438,18)/100),0)</f>
        <v>-0.24260000000000001</v>
      </c>
      <c r="S3837" s="65">
        <f>IFERROR(IF(Ações!$B3837="","",VLOOKUP(Table_1[[#This Row],[AÇÕES]],'Dados Status Invest STOCKS'!A3823:AD4438,25)/100),0)</f>
        <v>0</v>
      </c>
      <c r="T3837" s="67">
        <f>(1-Ações!$Q3837)*Ações!$R3837</f>
        <v>-0.24260000000000001</v>
      </c>
      <c r="U3837" s="68">
        <f>IF(Ações!$S3837=0,Ações!$T3837,IF(Ações!$T3837=0,Ações!$S3837,AVERAGE(Ações!$S3837,Ações!$T3837)))</f>
        <v>-0.24260000000000001</v>
      </c>
    </row>
    <row r="3838" spans="2:21" ht="15" customHeight="1" x14ac:dyDescent="0.2">
      <c r="B3838" s="63" t="str">
        <f>IFERROR('Dados Status Invest STOCKS'!A3825,"-")</f>
        <v>QUIK</v>
      </c>
      <c r="C3838" s="45">
        <f>IFERROR((Ações!$D3838-Ações!$K3838)/Ações!$D3838,0)</f>
        <v>0</v>
      </c>
      <c r="D3838" s="46">
        <f>(Ações!$O3838)/0.06</f>
        <v>0</v>
      </c>
      <c r="E3838" s="47">
        <f>IFERROR((Ações!$F3838-Ações!$K3838)/Ações!$F3838,0)</f>
        <v>0</v>
      </c>
      <c r="F3838" s="46" t="str">
        <f>IF(OR(Ações!$N3838&lt;0,Ações!$M3838&lt;0),"",(22.5*Ações!$M3838*Ações!$N3838)^0.5)</f>
        <v/>
      </c>
      <c r="G3838" s="47">
        <f>IFERROR((Ações!$H3838-Ações!$K3838)/Ações!$H3838,0)</f>
        <v>0</v>
      </c>
      <c r="H3838" s="48">
        <f>IFERROR(Ações!$I3838/(Ações!$P3838-Table_1[[#This Row],[CAGR LUCRO 5A]]),0)</f>
        <v>0</v>
      </c>
      <c r="I3838" s="48">
        <f>IF(Ações!$S3838&lt;0,"",Ações!$O3838*(1+Ações!$S3838))</f>
        <v>0</v>
      </c>
      <c r="J3838" s="49">
        <f>IFERROR(IF(Ações!$B3838="","",(VLOOKUP(Table_1[[#This Row],[AÇÕES]],'Dados Status Invest STOCKS'!A3824:AD4439,4)/Table_1[[#This Row],[LPA]]))/100,0)</f>
        <v>8.9054054054054047E-2</v>
      </c>
      <c r="K3838" s="64">
        <f>IFERROR(IF(Ações!$B3838="","",VLOOKUP(Table_1[[#This Row],[AÇÕES]],'Dados Status Invest STOCKS'!A3824:AD4439,2)),0)</f>
        <v>4.8899999999999997</v>
      </c>
      <c r="L3838" s="65">
        <f>IFERROR(IF(Ações!$B3838="","",VLOOKUP(Table_1[[#This Row],[AÇÕES]],'Dados Status Invest STOCKS'!A3824:AD4439,3)/100),0)</f>
        <v>0</v>
      </c>
      <c r="M3838" s="66">
        <f>IFERROR(IF(Ações!$B3838="","",VLOOKUP(Table_1[[#This Row],[AÇÕES]],'Dados Status Invest STOCKS'!A3824:AD4439,28)),0)</f>
        <v>-0.74</v>
      </c>
      <c r="N3838" s="66">
        <f>IFERROR(IF(Ações!$B3838="","",VLOOKUP(Table_1[[#This Row],[AÇÕES]],'Dados Status Invest STOCKS'!A3824:AD4439,27)),0)</f>
        <v>0.76</v>
      </c>
      <c r="O3838" s="66">
        <f>IFERROR(IF(Ações!$L3838="","",Ações!$K3838*Ações!$L3838),0)</f>
        <v>0</v>
      </c>
      <c r="P3838" s="67">
        <f t="shared" si="59"/>
        <v>0.06</v>
      </c>
      <c r="Q3838" s="67">
        <f>IFERROR(Ações!$O3838/Ações!$M3838,0)</f>
        <v>0</v>
      </c>
      <c r="R3838" s="67">
        <f>IFERROR(IF(Ações!$B3838="","",VLOOKUP(Table_1[[#This Row],[AÇÕES]],'Dados Status Invest STOCKS'!A3824:AD4439,18)/100),0)</f>
        <v>-0.97650000000000003</v>
      </c>
      <c r="S3838" s="65">
        <f>IFERROR(IF(Ações!$B3838="","",VLOOKUP(Table_1[[#This Row],[AÇÕES]],'Dados Status Invest STOCKS'!A3824:AD4439,25)/100),0)</f>
        <v>0</v>
      </c>
      <c r="T3838" s="67">
        <f>(1-Ações!$Q3838)*Ações!$R3838</f>
        <v>-0.97650000000000003</v>
      </c>
      <c r="U3838" s="68">
        <f>IF(Ações!$S3838=0,Ações!$T3838,IF(Ações!$T3838=0,Ações!$S3838,AVERAGE(Ações!$S3838,Ações!$T3838)))</f>
        <v>-0.97650000000000003</v>
      </c>
    </row>
    <row r="3839" spans="2:21" ht="15" customHeight="1" x14ac:dyDescent="0.2">
      <c r="B3839" s="63" t="str">
        <f>IFERROR('Dados Status Invest STOCKS'!A3826,"-")</f>
        <v>QUMU</v>
      </c>
      <c r="C3839" s="45">
        <f>IFERROR((Ações!$D3839-Ações!$K3839)/Ações!$D3839,0)</f>
        <v>0</v>
      </c>
      <c r="D3839" s="46">
        <f>(Ações!$O3839)/0.06</f>
        <v>0</v>
      </c>
      <c r="E3839" s="47">
        <f>IFERROR((Ações!$F3839-Ações!$K3839)/Ações!$F3839,0)</f>
        <v>0</v>
      </c>
      <c r="F3839" s="46" t="str">
        <f>IF(OR(Ações!$N3839&lt;0,Ações!$M3839&lt;0),"",(22.5*Ações!$M3839*Ações!$N3839)^0.5)</f>
        <v/>
      </c>
      <c r="G3839" s="47">
        <f>IFERROR((Ações!$H3839-Ações!$K3839)/Ações!$H3839,0)</f>
        <v>0</v>
      </c>
      <c r="H3839" s="48">
        <f>IFERROR(Ações!$I3839/(Ações!$P3839-Table_1[[#This Row],[CAGR LUCRO 5A]]),0)</f>
        <v>0</v>
      </c>
      <c r="I3839" s="48">
        <f>IF(Ações!$S3839&lt;0,"",Ações!$O3839*(1+Ações!$S3839))</f>
        <v>0</v>
      </c>
      <c r="J3839" s="49">
        <f>IFERROR(IF(Ações!$B3839="","",(VLOOKUP(Table_1[[#This Row],[AÇÕES]],'Dados Status Invest STOCKS'!A3825:AD4440,4)/Table_1[[#This Row],[LPA]]))/100,0)</f>
        <v>2.1612903225806449E-2</v>
      </c>
      <c r="K3839" s="64">
        <f>IFERROR(IF(Ações!$B3839="","",VLOOKUP(Table_1[[#This Row],[AÇÕES]],'Dados Status Invest STOCKS'!A3825:AD4440,2)),0)</f>
        <v>1.86</v>
      </c>
      <c r="L3839" s="65">
        <f>IFERROR(IF(Ações!$B3839="","",VLOOKUP(Table_1[[#This Row],[AÇÕES]],'Dados Status Invest STOCKS'!A3825:AD4440,3)/100),0)</f>
        <v>0</v>
      </c>
      <c r="M3839" s="66">
        <f>IFERROR(IF(Ações!$B3839="","",VLOOKUP(Table_1[[#This Row],[AÇÕES]],'Dados Status Invest STOCKS'!A3825:AD4440,28)),0)</f>
        <v>-0.93</v>
      </c>
      <c r="N3839" s="66">
        <f>IFERROR(IF(Ações!$B3839="","",VLOOKUP(Table_1[[#This Row],[AÇÕES]],'Dados Status Invest STOCKS'!A3825:AD4440,27)),0)</f>
        <v>0.89</v>
      </c>
      <c r="O3839" s="66">
        <f>IFERROR(IF(Ações!$L3839="","",Ações!$K3839*Ações!$L3839),0)</f>
        <v>0</v>
      </c>
      <c r="P3839" s="67">
        <f t="shared" si="59"/>
        <v>0.06</v>
      </c>
      <c r="Q3839" s="67">
        <f>IFERROR(Ações!$O3839/Ações!$M3839,0)</f>
        <v>0</v>
      </c>
      <c r="R3839" s="67">
        <f>IFERROR(IF(Ações!$B3839="","",VLOOKUP(Table_1[[#This Row],[AÇÕES]],'Dados Status Invest STOCKS'!A3825:AD4440,18)/100),0)</f>
        <v>-1.0432999999999999</v>
      </c>
      <c r="S3839" s="65">
        <f>IFERROR(IF(Ações!$B3839="","",VLOOKUP(Table_1[[#This Row],[AÇÕES]],'Dados Status Invest STOCKS'!A3825:AD4440,25)/100),0)</f>
        <v>0</v>
      </c>
      <c r="T3839" s="67">
        <f>(1-Ações!$Q3839)*Ações!$R3839</f>
        <v>-1.0432999999999999</v>
      </c>
      <c r="U3839" s="68">
        <f>IF(Ações!$S3839=0,Ações!$T3839,IF(Ações!$T3839=0,Ações!$S3839,AVERAGE(Ações!$S3839,Ações!$T3839)))</f>
        <v>-1.0432999999999999</v>
      </c>
    </row>
    <row r="3840" spans="2:21" ht="15" customHeight="1" x14ac:dyDescent="0.2">
      <c r="B3840" s="63" t="str">
        <f>IFERROR('Dados Status Invest STOCKS'!A3827,"-")</f>
        <v>QUOT</v>
      </c>
      <c r="C3840" s="45">
        <f>IFERROR((Ações!$D3840-Ações!$K3840)/Ações!$D3840,0)</f>
        <v>0</v>
      </c>
      <c r="D3840" s="46">
        <f>(Ações!$O3840)/0.06</f>
        <v>0</v>
      </c>
      <c r="E3840" s="47">
        <f>IFERROR((Ações!$F3840-Ações!$K3840)/Ações!$F3840,0)</f>
        <v>0</v>
      </c>
      <c r="F3840" s="46" t="str">
        <f>IF(OR(Ações!$N3840&lt;0,Ações!$M3840&lt;0),"",(22.5*Ações!$M3840*Ações!$N3840)^0.5)</f>
        <v/>
      </c>
      <c r="G3840" s="47">
        <f>IFERROR((Ações!$H3840-Ações!$K3840)/Ações!$H3840,0)</f>
        <v>0</v>
      </c>
      <c r="H3840" s="48">
        <f>IFERROR(Ações!$I3840/(Ações!$P3840-Table_1[[#This Row],[CAGR LUCRO 5A]]),0)</f>
        <v>0</v>
      </c>
      <c r="I3840" s="48">
        <f>IF(Ações!$S3840&lt;0,"",Ações!$O3840*(1+Ações!$S3840))</f>
        <v>0</v>
      </c>
      <c r="J3840" s="49">
        <f>IFERROR(IF(Ações!$B3840="","",(VLOOKUP(Table_1[[#This Row],[AÇÕES]],'Dados Status Invest STOCKS'!A3826:AD4441,4)/Table_1[[#This Row],[LPA]]))/100,0)</f>
        <v>0.15176470588235294</v>
      </c>
      <c r="K3840" s="64">
        <f>IFERROR(IF(Ações!$B3840="","",VLOOKUP(Table_1[[#This Row],[AÇÕES]],'Dados Status Invest STOCKS'!A3826:AD4441,2)),0)</f>
        <v>6.97</v>
      </c>
      <c r="L3840" s="65">
        <f>IFERROR(IF(Ações!$B3840="","",VLOOKUP(Table_1[[#This Row],[AÇÕES]],'Dados Status Invest STOCKS'!A3826:AD4441,3)/100),0)</f>
        <v>0</v>
      </c>
      <c r="M3840" s="66">
        <f>IFERROR(IF(Ações!$B3840="","",VLOOKUP(Table_1[[#This Row],[AÇÕES]],'Dados Status Invest STOCKS'!A3826:AD4441,28)),0)</f>
        <v>-0.68</v>
      </c>
      <c r="N3840" s="66">
        <f>IFERROR(IF(Ações!$B3840="","",VLOOKUP(Table_1[[#This Row],[AÇÕES]],'Dados Status Invest STOCKS'!A3826:AD4441,27)),0)</f>
        <v>2.4900000000000002</v>
      </c>
      <c r="O3840" s="66">
        <f>IFERROR(IF(Ações!$L3840="","",Ações!$K3840*Ações!$L3840),0)</f>
        <v>0</v>
      </c>
      <c r="P3840" s="67">
        <f t="shared" si="59"/>
        <v>0.06</v>
      </c>
      <c r="Q3840" s="67">
        <f>IFERROR(Ações!$O3840/Ações!$M3840,0)</f>
        <v>0</v>
      </c>
      <c r="R3840" s="67">
        <f>IFERROR(IF(Ações!$B3840="","",VLOOKUP(Table_1[[#This Row],[AÇÕES]],'Dados Status Invest STOCKS'!A3826:AD4441,18)/100),0)</f>
        <v>-0.2707</v>
      </c>
      <c r="S3840" s="65">
        <f>IFERROR(IF(Ações!$B3840="","",VLOOKUP(Table_1[[#This Row],[AÇÕES]],'Dados Status Invest STOCKS'!A3826:AD4441,25)/100),0)</f>
        <v>0</v>
      </c>
      <c r="T3840" s="67">
        <f>(1-Ações!$Q3840)*Ações!$R3840</f>
        <v>-0.2707</v>
      </c>
      <c r="U3840" s="68">
        <f>IF(Ações!$S3840=0,Ações!$T3840,IF(Ações!$T3840=0,Ações!$S3840,AVERAGE(Ações!$S3840,Ações!$T3840)))</f>
        <v>-0.2707</v>
      </c>
    </row>
    <row r="3841" spans="2:21" ht="15" customHeight="1" x14ac:dyDescent="0.2">
      <c r="B3841" s="63" t="str">
        <f>IFERROR('Dados Status Invest STOCKS'!A3828,"-")</f>
        <v>QURE</v>
      </c>
      <c r="C3841" s="45">
        <f>IFERROR((Ações!$D3841-Ações!$K3841)/Ações!$D3841,0)</f>
        <v>0</v>
      </c>
      <c r="D3841" s="46">
        <f>(Ações!$O3841)/0.06</f>
        <v>0</v>
      </c>
      <c r="E3841" s="47">
        <f>IFERROR((Ações!$F3841-Ações!$K3841)/Ações!$F3841,0)</f>
        <v>0.59482545445597945</v>
      </c>
      <c r="F3841" s="46">
        <f>IF(OR(Ações!$N3841&lt;0,Ações!$M3841&lt;0),"",(22.5*Ações!$M3841*Ações!$N3841)^0.5)</f>
        <v>44.672105390276826</v>
      </c>
      <c r="G3841" s="47">
        <f>IFERROR((Ações!$H3841-Ações!$K3841)/Ações!$H3841,0)</f>
        <v>0</v>
      </c>
      <c r="H3841" s="48">
        <f>IFERROR(Ações!$I3841/(Ações!$P3841-Table_1[[#This Row],[CAGR LUCRO 5A]]),0)</f>
        <v>0</v>
      </c>
      <c r="I3841" s="48">
        <f>IF(Ações!$S3841&lt;0,"",Ações!$O3841*(1+Ações!$S3841))</f>
        <v>0</v>
      </c>
      <c r="J3841" s="49">
        <f>IFERROR(IF(Ações!$B3841="","",(VLOOKUP(Table_1[[#This Row],[AÇÕES]],'Dados Status Invest STOCKS'!A3827:AD4442,4)/Table_1[[#This Row],[LPA]]))/100,0)</f>
        <v>3.7608069164265122E-3</v>
      </c>
      <c r="K3841" s="64">
        <f>IFERROR(IF(Ações!$B3841="","",VLOOKUP(Table_1[[#This Row],[AÇÕES]],'Dados Status Invest STOCKS'!A3827:AD4442,2)),0)</f>
        <v>18.100000000000001</v>
      </c>
      <c r="L3841" s="65">
        <f>IFERROR(IF(Ações!$B3841="","",VLOOKUP(Table_1[[#This Row],[AÇÕES]],'Dados Status Invest STOCKS'!A3827:AD4442,3)/100),0)</f>
        <v>0</v>
      </c>
      <c r="M3841" s="66">
        <f>IFERROR(IF(Ações!$B3841="","",VLOOKUP(Table_1[[#This Row],[AÇÕES]],'Dados Status Invest STOCKS'!A3827:AD4442,28)),0)</f>
        <v>6.94</v>
      </c>
      <c r="N3841" s="66">
        <f>IFERROR(IF(Ações!$B3841="","",VLOOKUP(Table_1[[#This Row],[AÇÕES]],'Dados Status Invest STOCKS'!A3827:AD4442,27)),0)</f>
        <v>12.78</v>
      </c>
      <c r="O3841" s="66">
        <f>IFERROR(IF(Ações!$L3841="","",Ações!$K3841*Ações!$L3841),0)</f>
        <v>0</v>
      </c>
      <c r="P3841" s="67">
        <f t="shared" si="59"/>
        <v>0.06</v>
      </c>
      <c r="Q3841" s="67">
        <f>IFERROR(Ações!$O3841/Ações!$M3841,0)</f>
        <v>0</v>
      </c>
      <c r="R3841" s="67">
        <f>IFERROR(IF(Ações!$B3841="","",VLOOKUP(Table_1[[#This Row],[AÇÕES]],'Dados Status Invest STOCKS'!A3827:AD4442,18)/100),0)</f>
        <v>0.54280000000000006</v>
      </c>
      <c r="S3841" s="65">
        <f>IFERROR(IF(Ações!$B3841="","",VLOOKUP(Table_1[[#This Row],[AÇÕES]],'Dados Status Invest STOCKS'!A3827:AD4442,25)/100),0)</f>
        <v>0</v>
      </c>
      <c r="T3841" s="67">
        <f>(1-Ações!$Q3841)*Ações!$R3841</f>
        <v>0.54280000000000006</v>
      </c>
      <c r="U3841" s="68">
        <f>IF(Ações!$S3841=0,Ações!$T3841,IF(Ações!$T3841=0,Ações!$S3841,AVERAGE(Ações!$S3841,Ações!$T3841)))</f>
        <v>0.54280000000000006</v>
      </c>
    </row>
    <row r="3842" spans="2:21" ht="15" customHeight="1" x14ac:dyDescent="0.2">
      <c r="B3842" s="63" t="str">
        <f>IFERROR('Dados Status Invest STOCKS'!A3829,"-")</f>
        <v>R</v>
      </c>
      <c r="C3842" s="45">
        <f>IFERROR((Ações!$D3842-Ações!$K3842)/Ações!$D3842,0)</f>
        <v>-0.99335548172757482</v>
      </c>
      <c r="D3842" s="46">
        <f>(Ações!$O3842)/0.06</f>
        <v>38.056433333333331</v>
      </c>
      <c r="E3842" s="47">
        <f>IFERROR((Ações!$F3842-Ações!$K3842)/Ações!$F3842,0)</f>
        <v>0.10162444863923056</v>
      </c>
      <c r="F3842" s="46">
        <f>IF(OR(Ações!$N3842&lt;0,Ações!$M3842&lt;0),"",(22.5*Ações!$M3842*Ações!$N3842)^0.5)</f>
        <v>84.441300617647997</v>
      </c>
      <c r="G3842" s="47">
        <f>IFERROR((Ações!$H3842-Ações!$K3842)/Ações!$H3842,0)</f>
        <v>-0.99335548172757482</v>
      </c>
      <c r="H3842" s="48">
        <f>IFERROR(Ações!$I3842/(Ações!$P3842-Table_1[[#This Row],[CAGR LUCRO 5A]]),0)</f>
        <v>38.056433333333331</v>
      </c>
      <c r="I3842" s="48">
        <f>IF(Ações!$S3842&lt;0,"",Ações!$O3842*(1+Ações!$S3842))</f>
        <v>2.2833859999999997</v>
      </c>
      <c r="J3842" s="49">
        <f>IFERROR(IF(Ações!$B3842="","",(VLOOKUP(Table_1[[#This Row],[AÇÕES]],'Dados Status Invest STOCKS'!A3828:AD4443,4)/Table_1[[#This Row],[LPA]]))/100,0)</f>
        <v>1.654357459379616E-2</v>
      </c>
      <c r="K3842" s="64">
        <f>IFERROR(IF(Ações!$B3842="","",VLOOKUP(Table_1[[#This Row],[AÇÕES]],'Dados Status Invest STOCKS'!A3828:AD4443,2)),0)</f>
        <v>75.86</v>
      </c>
      <c r="L3842" s="65">
        <f>IFERROR(IF(Ações!$B3842="","",VLOOKUP(Table_1[[#This Row],[AÇÕES]],'Dados Status Invest STOCKS'!A3828:AD4443,3)/100),0)</f>
        <v>3.0099999999999998E-2</v>
      </c>
      <c r="M3842" s="66">
        <f>IFERROR(IF(Ações!$B3842="","",VLOOKUP(Table_1[[#This Row],[AÇÕES]],'Dados Status Invest STOCKS'!A3828:AD4443,28)),0)</f>
        <v>6.77</v>
      </c>
      <c r="N3842" s="66">
        <f>IFERROR(IF(Ações!$B3842="","",VLOOKUP(Table_1[[#This Row],[AÇÕES]],'Dados Status Invest STOCKS'!A3828:AD4443,27)),0)</f>
        <v>46.81</v>
      </c>
      <c r="O3842" s="66">
        <f>IFERROR(IF(Ações!$L3842="","",Ações!$K3842*Ações!$L3842),0)</f>
        <v>2.2833859999999997</v>
      </c>
      <c r="P3842" s="67">
        <f t="shared" si="59"/>
        <v>0.06</v>
      </c>
      <c r="Q3842" s="67">
        <f>IFERROR(Ações!$O3842/Ações!$M3842,0)</f>
        <v>0.33728005908419495</v>
      </c>
      <c r="R3842" s="67">
        <f>IFERROR(IF(Ações!$B3842="","",VLOOKUP(Table_1[[#This Row],[AÇÕES]],'Dados Status Invest STOCKS'!A3828:AD4443,18)/100),0)</f>
        <v>0.1447</v>
      </c>
      <c r="S3842" s="65">
        <f>IFERROR(IF(Ações!$B3842="","",VLOOKUP(Table_1[[#This Row],[AÇÕES]],'Dados Status Invest STOCKS'!A3828:AD4443,25)/100),0)</f>
        <v>0</v>
      </c>
      <c r="T3842" s="67">
        <f>(1-Ações!$Q3842)*Ações!$R3842</f>
        <v>9.5895575450516995E-2</v>
      </c>
      <c r="U3842" s="68">
        <f>IF(Ações!$S3842=0,Ações!$T3842,IF(Ações!$T3842=0,Ações!$S3842,AVERAGE(Ações!$S3842,Ações!$T3842)))</f>
        <v>9.5895575450516995E-2</v>
      </c>
    </row>
    <row r="3843" spans="2:21" ht="15" customHeight="1" x14ac:dyDescent="0.2">
      <c r="B3843" s="63" t="str">
        <f>IFERROR('Dados Status Invest STOCKS'!A3830,"-")</f>
        <v>RACA</v>
      </c>
      <c r="C3843" s="45">
        <f>IFERROR((Ações!$D3843-Ações!$K3843)/Ações!$D3843,0)</f>
        <v>0</v>
      </c>
      <c r="D3843" s="46">
        <f>(Ações!$O3843)/0.06</f>
        <v>0</v>
      </c>
      <c r="E3843" s="47">
        <f>IFERROR((Ações!$F3843-Ações!$K3843)/Ações!$F3843,0)</f>
        <v>0</v>
      </c>
      <c r="F3843" s="46" t="str">
        <f>IF(OR(Ações!$N3843&lt;0,Ações!$M3843&lt;0),"",(22.5*Ações!$M3843*Ações!$N3843)^0.5)</f>
        <v/>
      </c>
      <c r="G3843" s="47">
        <f>IFERROR((Ações!$H3843-Ações!$K3843)/Ações!$H3843,0)</f>
        <v>0</v>
      </c>
      <c r="H3843" s="48">
        <f>IFERROR(Ações!$I3843/(Ações!$P3843-Table_1[[#This Row],[CAGR LUCRO 5A]]),0)</f>
        <v>0</v>
      </c>
      <c r="I3843" s="48">
        <f>IF(Ações!$S3843&lt;0,"",Ações!$O3843*(1+Ações!$S3843))</f>
        <v>0</v>
      </c>
      <c r="J3843" s="49">
        <f>IFERROR(IF(Ações!$B3843="","",(VLOOKUP(Table_1[[#This Row],[AÇÕES]],'Dados Status Invest STOCKS'!A3829:AD4444,4)/Table_1[[#This Row],[LPA]]))/100,0)</f>
        <v>10.470999999999998</v>
      </c>
      <c r="K3843" s="64">
        <f>IFERROR(IF(Ações!$B3843="","",VLOOKUP(Table_1[[#This Row],[AÇÕES]],'Dados Status Invest STOCKS'!A3829:AD4444,2)),0)</f>
        <v>10.27</v>
      </c>
      <c r="L3843" s="65">
        <f>IFERROR(IF(Ações!$B3843="","",VLOOKUP(Table_1[[#This Row],[AÇÕES]],'Dados Status Invest STOCKS'!A3829:AD4444,3)/100),0)</f>
        <v>0</v>
      </c>
      <c r="M3843" s="66">
        <f>IFERROR(IF(Ações!$B3843="","",VLOOKUP(Table_1[[#This Row],[AÇÕES]],'Dados Status Invest STOCKS'!A3829:AD4444,28)),0)</f>
        <v>-0.1</v>
      </c>
      <c r="N3843" s="66">
        <f>IFERROR(IF(Ações!$B3843="","",VLOOKUP(Table_1[[#This Row],[AÇÕES]],'Dados Status Invest STOCKS'!A3829:AD4444,27)),0)</f>
        <v>0.28999999999999998</v>
      </c>
      <c r="O3843" s="66">
        <f>IFERROR(IF(Ações!$L3843="","",Ações!$K3843*Ações!$L3843),0)</f>
        <v>0</v>
      </c>
      <c r="P3843" s="67">
        <f t="shared" si="59"/>
        <v>0.06</v>
      </c>
      <c r="Q3843" s="67">
        <f>IFERROR(Ações!$O3843/Ações!$M3843,0)</f>
        <v>0</v>
      </c>
      <c r="R3843" s="67">
        <f>IFERROR(IF(Ações!$B3843="","",VLOOKUP(Table_1[[#This Row],[AÇÕES]],'Dados Status Invest STOCKS'!A3829:AD4444,18)/100),0)</f>
        <v>-0.34200000000000003</v>
      </c>
      <c r="S3843" s="65">
        <f>IFERROR(IF(Ações!$B3843="","",VLOOKUP(Table_1[[#This Row],[AÇÕES]],'Dados Status Invest STOCKS'!A3829:AD4444,25)/100),0)</f>
        <v>0</v>
      </c>
      <c r="T3843" s="67">
        <f>(1-Ações!$Q3843)*Ações!$R3843</f>
        <v>-0.34200000000000003</v>
      </c>
      <c r="U3843" s="68">
        <f>IF(Ações!$S3843=0,Ações!$T3843,IF(Ações!$T3843=0,Ações!$S3843,AVERAGE(Ações!$S3843,Ações!$T3843)))</f>
        <v>-0.34200000000000003</v>
      </c>
    </row>
    <row r="3844" spans="2:21" ht="15" customHeight="1" x14ac:dyDescent="0.2">
      <c r="B3844" s="63" t="str">
        <f>IFERROR('Dados Status Invest STOCKS'!A3831,"-")</f>
        <v>RACE</v>
      </c>
      <c r="C3844" s="45">
        <f>IFERROR((Ações!$D3844-Ações!$K3844)/Ações!$D3844,0)</f>
        <v>-12.33333333333333</v>
      </c>
      <c r="D3844" s="46">
        <f>(Ações!$O3844)/0.06</f>
        <v>17.379000000000005</v>
      </c>
      <c r="E3844" s="47">
        <f>IFERROR((Ações!$F3844-Ações!$K3844)/Ações!$F3844,0)</f>
        <v>-4.9254842657367925</v>
      </c>
      <c r="F3844" s="46">
        <f>IF(OR(Ações!$N3844&lt;0,Ações!$M3844&lt;0),"",(22.5*Ações!$M3844*Ações!$N3844)^0.5)</f>
        <v>39.105664551315321</v>
      </c>
      <c r="G3844" s="47">
        <f>IFERROR((Ações!$H3844-Ações!$K3844)/Ações!$H3844,0)</f>
        <v>24.340463056775107</v>
      </c>
      <c r="H3844" s="48">
        <f>IFERROR(Ações!$I3844/(Ações!$P3844-Table_1[[#This Row],[CAGR LUCRO 5A]]),0)</f>
        <v>-9.9278236012861765</v>
      </c>
      <c r="I3844" s="48">
        <f>IF(Ações!$S3844&lt;0,"",Ações!$O3844*(1+Ações!$S3844))</f>
        <v>1.2350212560000005</v>
      </c>
      <c r="J3844" s="49">
        <f>IFERROR(IF(Ações!$B3844="","",(VLOOKUP(Table_1[[#This Row],[AÇÕES]],'Dados Status Invest STOCKS'!A3830:AD4445,4)/Table_1[[#This Row],[LPA]]))/100,0)</f>
        <v>7.8874538745387454E-2</v>
      </c>
      <c r="K3844" s="64">
        <f>IFERROR(IF(Ações!$B3844="","",VLOOKUP(Table_1[[#This Row],[AÇÕES]],'Dados Status Invest STOCKS'!A3830:AD4445,2)),0)</f>
        <v>231.72</v>
      </c>
      <c r="L3844" s="65">
        <f>IFERROR(IF(Ações!$B3844="","",VLOOKUP(Table_1[[#This Row],[AÇÕES]],'Dados Status Invest STOCKS'!A3830:AD4445,3)/100),0)</f>
        <v>4.5000000000000005E-3</v>
      </c>
      <c r="M3844" s="66">
        <f>IFERROR(IF(Ações!$B3844="","",VLOOKUP(Table_1[[#This Row],[AÇÕES]],'Dados Status Invest STOCKS'!A3830:AD4445,28)),0)</f>
        <v>5.42</v>
      </c>
      <c r="N3844" s="66">
        <f>IFERROR(IF(Ações!$B3844="","",VLOOKUP(Table_1[[#This Row],[AÇÕES]],'Dados Status Invest STOCKS'!A3830:AD4445,27)),0)</f>
        <v>12.54</v>
      </c>
      <c r="O3844" s="66">
        <f>IFERROR(IF(Ações!$L3844="","",Ações!$K3844*Ações!$L3844),0)</f>
        <v>1.0427400000000002</v>
      </c>
      <c r="P3844" s="67">
        <f t="shared" si="59"/>
        <v>0.06</v>
      </c>
      <c r="Q3844" s="67">
        <f>IFERROR(Ações!$O3844/Ações!$M3844,0)</f>
        <v>0.19238745387453879</v>
      </c>
      <c r="R3844" s="67">
        <f>IFERROR(IF(Ações!$B3844="","",VLOOKUP(Table_1[[#This Row],[AÇÕES]],'Dados Status Invest STOCKS'!A3830:AD4445,18)/100),0)</f>
        <v>0.43219999999999997</v>
      </c>
      <c r="S3844" s="65">
        <f>IFERROR(IF(Ações!$B3844="","",VLOOKUP(Table_1[[#This Row],[AÇÕES]],'Dados Status Invest STOCKS'!A3830:AD4445,25)/100),0)</f>
        <v>0.18440000000000001</v>
      </c>
      <c r="T3844" s="67">
        <f>(1-Ações!$Q3844)*Ações!$R3844</f>
        <v>0.34905014243542432</v>
      </c>
      <c r="U3844" s="68">
        <f>IF(Ações!$S3844=0,Ações!$T3844,IF(Ações!$T3844=0,Ações!$S3844,AVERAGE(Ações!$S3844,Ações!$T3844)))</f>
        <v>0.26672507121771216</v>
      </c>
    </row>
    <row r="3845" spans="2:21" ht="15" customHeight="1" x14ac:dyDescent="0.2">
      <c r="B3845" s="63" t="str">
        <f>IFERROR('Dados Status Invest STOCKS'!A3832,"-")</f>
        <v>RAD</v>
      </c>
      <c r="C3845" s="45">
        <f>IFERROR((Ações!$D3845-Ações!$K3845)/Ações!$D3845,0)</f>
        <v>0</v>
      </c>
      <c r="D3845" s="46">
        <f>(Ações!$O3845)/0.06</f>
        <v>0</v>
      </c>
      <c r="E3845" s="47">
        <f>IFERROR((Ações!$F3845-Ações!$K3845)/Ações!$F3845,0)</f>
        <v>0</v>
      </c>
      <c r="F3845" s="46" t="str">
        <f>IF(OR(Ações!$N3845&lt;0,Ações!$M3845&lt;0),"",(22.5*Ações!$M3845*Ações!$N3845)^0.5)</f>
        <v/>
      </c>
      <c r="G3845" s="47">
        <f>IFERROR((Ações!$H3845-Ações!$K3845)/Ações!$H3845,0)</f>
        <v>0</v>
      </c>
      <c r="H3845" s="48">
        <f>IFERROR(Ações!$I3845/(Ações!$P3845-Table_1[[#This Row],[CAGR LUCRO 5A]]),0)</f>
        <v>0</v>
      </c>
      <c r="I3845" s="48">
        <f>IF(Ações!$S3845&lt;0,"",Ações!$O3845*(1+Ações!$S3845))</f>
        <v>0</v>
      </c>
      <c r="J3845" s="49">
        <f>IFERROR(IF(Ações!$B3845="","",(VLOOKUP(Table_1[[#This Row],[AÇÕES]],'Dados Status Invest STOCKS'!A3831:AD4446,4)/Table_1[[#This Row],[LPA]]))/100,0)</f>
        <v>1.2159468438538207E-2</v>
      </c>
      <c r="K3845" s="64">
        <f>IFERROR(IF(Ações!$B3845="","",VLOOKUP(Table_1[[#This Row],[AÇÕES]],'Dados Status Invest STOCKS'!A3831:AD4446,2)),0)</f>
        <v>11.05</v>
      </c>
      <c r="L3845" s="65">
        <f>IFERROR(IF(Ações!$B3845="","",VLOOKUP(Table_1[[#This Row],[AÇÕES]],'Dados Status Invest STOCKS'!A3831:AD4446,3)/100),0)</f>
        <v>0</v>
      </c>
      <c r="M3845" s="66">
        <f>IFERROR(IF(Ações!$B3845="","",VLOOKUP(Table_1[[#This Row],[AÇÕES]],'Dados Status Invest STOCKS'!A3831:AD4446,28)),0)</f>
        <v>-3.01</v>
      </c>
      <c r="N3845" s="66">
        <f>IFERROR(IF(Ações!$B3845="","",VLOOKUP(Table_1[[#This Row],[AÇÕES]],'Dados Status Invest STOCKS'!A3831:AD4446,27)),0)</f>
        <v>8.4600000000000009</v>
      </c>
      <c r="O3845" s="66">
        <f>IFERROR(IF(Ações!$L3845="","",Ações!$K3845*Ações!$L3845),0)</f>
        <v>0</v>
      </c>
      <c r="P3845" s="67">
        <f t="shared" si="59"/>
        <v>0.06</v>
      </c>
      <c r="Q3845" s="67">
        <f>IFERROR(Ações!$O3845/Ações!$M3845,0)</f>
        <v>0</v>
      </c>
      <c r="R3845" s="67">
        <f>IFERROR(IF(Ações!$B3845="","",VLOOKUP(Table_1[[#This Row],[AÇÕES]],'Dados Status Invest STOCKS'!A3831:AD4446,18)/100),0)</f>
        <v>-0.35570000000000002</v>
      </c>
      <c r="S3845" s="65">
        <f>IFERROR(IF(Ações!$B3845="","",VLOOKUP(Table_1[[#This Row],[AÇÕES]],'Dados Status Invest STOCKS'!A3831:AD4446,25)/100),0)</f>
        <v>0</v>
      </c>
      <c r="T3845" s="67">
        <f>(1-Ações!$Q3845)*Ações!$R3845</f>
        <v>-0.35570000000000002</v>
      </c>
      <c r="U3845" s="68">
        <f>IF(Ações!$S3845=0,Ações!$T3845,IF(Ações!$T3845=0,Ações!$S3845,AVERAGE(Ações!$S3845,Ações!$T3845)))</f>
        <v>-0.35570000000000002</v>
      </c>
    </row>
    <row r="3846" spans="2:21" ht="15" customHeight="1" x14ac:dyDescent="0.2">
      <c r="B3846" s="63" t="str">
        <f>IFERROR('Dados Status Invest STOCKS'!A3833,"-")</f>
        <v>RADA</v>
      </c>
      <c r="C3846" s="45">
        <f>IFERROR((Ações!$D3846-Ações!$K3846)/Ações!$D3846,0)</f>
        <v>0</v>
      </c>
      <c r="D3846" s="46">
        <f>(Ações!$O3846)/0.06</f>
        <v>0</v>
      </c>
      <c r="E3846" s="47">
        <f>IFERROR((Ações!$F3846-Ações!$K3846)/Ações!$F3846,0)</f>
        <v>-0.91057173621854692</v>
      </c>
      <c r="F3846" s="46">
        <f>IF(OR(Ações!$N3846&lt;0,Ações!$M3846&lt;0),"",(22.5*Ações!$M3846*Ações!$N3846)^0.5)</f>
        <v>4.9880356855178976</v>
      </c>
      <c r="G3846" s="47">
        <f>IFERROR((Ações!$H3846-Ações!$K3846)/Ações!$H3846,0)</f>
        <v>0</v>
      </c>
      <c r="H3846" s="48">
        <f>IFERROR(Ações!$I3846/(Ações!$P3846-Table_1[[#This Row],[CAGR LUCRO 5A]]),0)</f>
        <v>0</v>
      </c>
      <c r="I3846" s="48">
        <f>IF(Ações!$S3846&lt;0,"",Ações!$O3846*(1+Ações!$S3846))</f>
        <v>0</v>
      </c>
      <c r="J3846" s="49">
        <f>IFERROR(IF(Ações!$B3846="","",(VLOOKUP(Table_1[[#This Row],[AÇÕES]],'Dados Status Invest STOCKS'!A3832:AD4447,4)/Table_1[[#This Row],[LPA]]))/100,0)</f>
        <v>0.65315789473684205</v>
      </c>
      <c r="K3846" s="64">
        <f>IFERROR(IF(Ações!$B3846="","",VLOOKUP(Table_1[[#This Row],[AÇÕES]],'Dados Status Invest STOCKS'!A3832:AD4447,2)),0)</f>
        <v>9.5299999999999994</v>
      </c>
      <c r="L3846" s="65">
        <f>IFERROR(IF(Ações!$B3846="","",VLOOKUP(Table_1[[#This Row],[AÇÕES]],'Dados Status Invest STOCKS'!A3832:AD4447,3)/100),0)</f>
        <v>0</v>
      </c>
      <c r="M3846" s="66">
        <f>IFERROR(IF(Ações!$B3846="","",VLOOKUP(Table_1[[#This Row],[AÇÕES]],'Dados Status Invest STOCKS'!A3832:AD4447,28)),0)</f>
        <v>0.38</v>
      </c>
      <c r="N3846" s="66">
        <f>IFERROR(IF(Ações!$B3846="","",VLOOKUP(Table_1[[#This Row],[AÇÕES]],'Dados Status Invest STOCKS'!A3832:AD4447,27)),0)</f>
        <v>2.91</v>
      </c>
      <c r="O3846" s="66">
        <f>IFERROR(IF(Ações!$L3846="","",Ações!$K3846*Ações!$L3846),0)</f>
        <v>0</v>
      </c>
      <c r="P3846" s="67">
        <f t="shared" si="59"/>
        <v>0.06</v>
      </c>
      <c r="Q3846" s="67">
        <f>IFERROR(Ações!$O3846/Ações!$M3846,0)</f>
        <v>0</v>
      </c>
      <c r="R3846" s="67">
        <f>IFERROR(IF(Ações!$B3846="","",VLOOKUP(Table_1[[#This Row],[AÇÕES]],'Dados Status Invest STOCKS'!A3832:AD4447,18)/100),0)</f>
        <v>0.13220000000000001</v>
      </c>
      <c r="S3846" s="65">
        <f>IFERROR(IF(Ações!$B3846="","",VLOOKUP(Table_1[[#This Row],[AÇÕES]],'Dados Status Invest STOCKS'!A3832:AD4447,25)/100),0)</f>
        <v>0</v>
      </c>
      <c r="T3846" s="67">
        <f>(1-Ações!$Q3846)*Ações!$R3846</f>
        <v>0.13220000000000001</v>
      </c>
      <c r="U3846" s="68">
        <f>IF(Ações!$S3846=0,Ações!$T3846,IF(Ações!$T3846=0,Ações!$S3846,AVERAGE(Ações!$S3846,Ações!$T3846)))</f>
        <v>0.13220000000000001</v>
      </c>
    </row>
    <row r="3847" spans="2:21" ht="15" customHeight="1" x14ac:dyDescent="0.2">
      <c r="B3847" s="63" t="str">
        <f>IFERROR('Dados Status Invest STOCKS'!A3834,"-")</f>
        <v>RADI</v>
      </c>
      <c r="C3847" s="45">
        <f>IFERROR((Ações!$D3847-Ações!$K3847)/Ações!$D3847,0)</f>
        <v>0</v>
      </c>
      <c r="D3847" s="46">
        <f>(Ações!$O3847)/0.06</f>
        <v>0</v>
      </c>
      <c r="E3847" s="47">
        <f>IFERROR((Ações!$F3847-Ações!$K3847)/Ações!$F3847,0)</f>
        <v>0</v>
      </c>
      <c r="F3847" s="46" t="str">
        <f>IF(OR(Ações!$N3847&lt;0,Ações!$M3847&lt;0),"",(22.5*Ações!$M3847*Ações!$N3847)^0.5)</f>
        <v/>
      </c>
      <c r="G3847" s="47">
        <f>IFERROR((Ações!$H3847-Ações!$K3847)/Ações!$H3847,0)</f>
        <v>0</v>
      </c>
      <c r="H3847" s="48">
        <f>IFERROR(Ações!$I3847/(Ações!$P3847-Table_1[[#This Row],[CAGR LUCRO 5A]]),0)</f>
        <v>0</v>
      </c>
      <c r="I3847" s="48">
        <f>IF(Ações!$S3847&lt;0,"",Ações!$O3847*(1+Ações!$S3847))</f>
        <v>0</v>
      </c>
      <c r="J3847" s="49">
        <f>IFERROR(IF(Ações!$B3847="","",(VLOOKUP(Table_1[[#This Row],[AÇÕES]],'Dados Status Invest STOCKS'!A3833:AD4448,4)/Table_1[[#This Row],[LPA]]))/100,0)</f>
        <v>0.10277310924369748</v>
      </c>
      <c r="K3847" s="64">
        <f>IFERROR(IF(Ações!$B3847="","",VLOOKUP(Table_1[[#This Row],[AÇÕES]],'Dados Status Invest STOCKS'!A3833:AD4448,2)),0)</f>
        <v>14.59</v>
      </c>
      <c r="L3847" s="65">
        <f>IFERROR(IF(Ações!$B3847="","",VLOOKUP(Table_1[[#This Row],[AÇÕES]],'Dados Status Invest STOCKS'!A3833:AD4448,3)/100),0)</f>
        <v>0</v>
      </c>
      <c r="M3847" s="66">
        <f>IFERROR(IF(Ações!$B3847="","",VLOOKUP(Table_1[[#This Row],[AÇÕES]],'Dados Status Invest STOCKS'!A3833:AD4448,28)),0)</f>
        <v>-1.19</v>
      </c>
      <c r="N3847" s="66">
        <f>IFERROR(IF(Ações!$B3847="","",VLOOKUP(Table_1[[#This Row],[AÇÕES]],'Dados Status Invest STOCKS'!A3833:AD4448,27)),0)</f>
        <v>7.49</v>
      </c>
      <c r="O3847" s="66">
        <f>IFERROR(IF(Ações!$L3847="","",Ações!$K3847*Ações!$L3847),0)</f>
        <v>0</v>
      </c>
      <c r="P3847" s="67">
        <f t="shared" si="59"/>
        <v>0.06</v>
      </c>
      <c r="Q3847" s="67">
        <f>IFERROR(Ações!$O3847/Ações!$M3847,0)</f>
        <v>0</v>
      </c>
      <c r="R3847" s="67">
        <f>IFERROR(IF(Ações!$B3847="","",VLOOKUP(Table_1[[#This Row],[AÇÕES]],'Dados Status Invest STOCKS'!A3833:AD4448,18)/100),0)</f>
        <v>-0.15920000000000001</v>
      </c>
      <c r="S3847" s="65">
        <f>IFERROR(IF(Ações!$B3847="","",VLOOKUP(Table_1[[#This Row],[AÇÕES]],'Dados Status Invest STOCKS'!A3833:AD4448,25)/100),0)</f>
        <v>0</v>
      </c>
      <c r="T3847" s="67">
        <f>(1-Ações!$Q3847)*Ações!$R3847</f>
        <v>-0.15920000000000001</v>
      </c>
      <c r="U3847" s="68">
        <f>IF(Ações!$S3847=0,Ações!$T3847,IF(Ações!$T3847=0,Ações!$S3847,AVERAGE(Ações!$S3847,Ações!$T3847)))</f>
        <v>-0.15920000000000001</v>
      </c>
    </row>
    <row r="3848" spans="2:21" ht="15" customHeight="1" x14ac:dyDescent="0.2">
      <c r="B3848" s="63" t="str">
        <f>IFERROR('Dados Status Invest STOCKS'!A3835,"-")</f>
        <v>RAIL</v>
      </c>
      <c r="C3848" s="45">
        <f>IFERROR((Ações!$D3848-Ações!$K3848)/Ações!$D3848,0)</f>
        <v>0</v>
      </c>
      <c r="D3848" s="46">
        <f>(Ações!$O3848)/0.06</f>
        <v>0</v>
      </c>
      <c r="E3848" s="47">
        <f>IFERROR((Ações!$F3848-Ações!$K3848)/Ações!$F3848,0)</f>
        <v>0</v>
      </c>
      <c r="F3848" s="46" t="str">
        <f>IF(OR(Ações!$N3848&lt;0,Ações!$M3848&lt;0),"",(22.5*Ações!$M3848*Ações!$N3848)^0.5)</f>
        <v/>
      </c>
      <c r="G3848" s="47">
        <f>IFERROR((Ações!$H3848-Ações!$K3848)/Ações!$H3848,0)</f>
        <v>0</v>
      </c>
      <c r="H3848" s="48">
        <f>IFERROR(Ações!$I3848/(Ações!$P3848-Table_1[[#This Row],[CAGR LUCRO 5A]]),0)</f>
        <v>0</v>
      </c>
      <c r="I3848" s="48">
        <f>IF(Ações!$S3848&lt;0,"",Ações!$O3848*(1+Ações!$S3848))</f>
        <v>0</v>
      </c>
      <c r="J3848" s="49">
        <f>IFERROR(IF(Ações!$B3848="","",(VLOOKUP(Table_1[[#This Row],[AÇÕES]],'Dados Status Invest STOCKS'!A3834:AD4449,4)/Table_1[[#This Row],[LPA]]))/100,0)</f>
        <v>2.7170868347338932E-3</v>
      </c>
      <c r="K3848" s="64">
        <f>IFERROR(IF(Ações!$B3848="","",VLOOKUP(Table_1[[#This Row],[AÇÕES]],'Dados Status Invest STOCKS'!A3834:AD4449,2)),0)</f>
        <v>3.45</v>
      </c>
      <c r="L3848" s="65">
        <f>IFERROR(IF(Ações!$B3848="","",VLOOKUP(Table_1[[#This Row],[AÇÕES]],'Dados Status Invest STOCKS'!A3834:AD4449,3)/100),0)</f>
        <v>0</v>
      </c>
      <c r="M3848" s="66">
        <f>IFERROR(IF(Ações!$B3848="","",VLOOKUP(Table_1[[#This Row],[AÇÕES]],'Dados Status Invest STOCKS'!A3834:AD4449,28)),0)</f>
        <v>-3.57</v>
      </c>
      <c r="N3848" s="66">
        <f>IFERROR(IF(Ações!$B3848="","",VLOOKUP(Table_1[[#This Row],[AÇÕES]],'Dados Status Invest STOCKS'!A3834:AD4449,27)),0)</f>
        <v>-0.62</v>
      </c>
      <c r="O3848" s="66">
        <f>IFERROR(IF(Ações!$L3848="","",Ações!$K3848*Ações!$L3848),0)</f>
        <v>0</v>
      </c>
      <c r="P3848" s="67">
        <f t="shared" si="59"/>
        <v>0.06</v>
      </c>
      <c r="Q3848" s="67">
        <f>IFERROR(Ações!$O3848/Ações!$M3848,0)</f>
        <v>0</v>
      </c>
      <c r="R3848" s="67">
        <f>IFERROR(IF(Ações!$B3848="","",VLOOKUP(Table_1[[#This Row],[AÇÕES]],'Dados Status Invest STOCKS'!A3834:AD4449,18)/100),0)</f>
        <v>-5.7454999999999998</v>
      </c>
      <c r="S3848" s="65">
        <f>IFERROR(IF(Ações!$B3848="","",VLOOKUP(Table_1[[#This Row],[AÇÕES]],'Dados Status Invest STOCKS'!A3834:AD4449,25)/100),0)</f>
        <v>0</v>
      </c>
      <c r="T3848" s="67">
        <f>(1-Ações!$Q3848)*Ações!$R3848</f>
        <v>-5.7454999999999998</v>
      </c>
      <c r="U3848" s="68">
        <f>IF(Ações!$S3848=0,Ações!$T3848,IF(Ações!$T3848=0,Ações!$S3848,AVERAGE(Ações!$S3848,Ações!$T3848)))</f>
        <v>-5.7454999999999998</v>
      </c>
    </row>
    <row r="3849" spans="2:21" ht="15" customHeight="1" x14ac:dyDescent="0.2">
      <c r="B3849" s="63" t="str">
        <f>IFERROR('Dados Status Invest STOCKS'!A3836,"-")</f>
        <v>RAMP</v>
      </c>
      <c r="C3849" s="45">
        <f>IFERROR((Ações!$D3849-Ações!$K3849)/Ações!$D3849,0)</f>
        <v>0</v>
      </c>
      <c r="D3849" s="46">
        <f>(Ações!$O3849)/0.06</f>
        <v>0</v>
      </c>
      <c r="E3849" s="47">
        <f>IFERROR((Ações!$F3849-Ações!$K3849)/Ações!$F3849,0)</f>
        <v>0</v>
      </c>
      <c r="F3849" s="46" t="str">
        <f>IF(OR(Ações!$N3849&lt;0,Ações!$M3849&lt;0),"",(22.5*Ações!$M3849*Ações!$N3849)^0.5)</f>
        <v/>
      </c>
      <c r="G3849" s="47">
        <f>IFERROR((Ações!$H3849-Ações!$K3849)/Ações!$H3849,0)</f>
        <v>0</v>
      </c>
      <c r="H3849" s="48">
        <f>IFERROR(Ações!$I3849/(Ações!$P3849-Table_1[[#This Row],[CAGR LUCRO 5A]]),0)</f>
        <v>0</v>
      </c>
      <c r="I3849" s="48">
        <f>IF(Ações!$S3849&lt;0,"",Ações!$O3849*(1+Ações!$S3849))</f>
        <v>0</v>
      </c>
      <c r="J3849" s="49">
        <f>IFERROR(IF(Ações!$B3849="","",(VLOOKUP(Table_1[[#This Row],[AÇÕES]],'Dados Status Invest STOCKS'!A3835:AD4450,4)/Table_1[[#This Row],[LPA]]))/100,0)</f>
        <v>1.8153061224489797</v>
      </c>
      <c r="K3849" s="64">
        <f>IFERROR(IF(Ações!$B3849="","",VLOOKUP(Table_1[[#This Row],[AÇÕES]],'Dados Status Invest STOCKS'!A3835:AD4450,2)),0)</f>
        <v>43.94</v>
      </c>
      <c r="L3849" s="65">
        <f>IFERROR(IF(Ações!$B3849="","",VLOOKUP(Table_1[[#This Row],[AÇÕES]],'Dados Status Invest STOCKS'!A3835:AD4450,3)/100),0)</f>
        <v>0</v>
      </c>
      <c r="M3849" s="66">
        <f>IFERROR(IF(Ações!$B3849="","",VLOOKUP(Table_1[[#This Row],[AÇÕES]],'Dados Status Invest STOCKS'!A3835:AD4450,28)),0)</f>
        <v>-0.49</v>
      </c>
      <c r="N3849" s="66">
        <f>IFERROR(IF(Ações!$B3849="","",VLOOKUP(Table_1[[#This Row],[AÇÕES]],'Dados Status Invest STOCKS'!A3835:AD4450,27)),0)</f>
        <v>15.76</v>
      </c>
      <c r="O3849" s="66">
        <f>IFERROR(IF(Ações!$L3849="","",Ações!$K3849*Ações!$L3849),0)</f>
        <v>0</v>
      </c>
      <c r="P3849" s="67">
        <f t="shared" si="59"/>
        <v>0.06</v>
      </c>
      <c r="Q3849" s="67">
        <f>IFERROR(Ações!$O3849/Ações!$M3849,0)</f>
        <v>0</v>
      </c>
      <c r="R3849" s="67">
        <f>IFERROR(IF(Ações!$B3849="","",VLOOKUP(Table_1[[#This Row],[AÇÕES]],'Dados Status Invest STOCKS'!A3835:AD4450,18)/100),0)</f>
        <v>-3.1400000000000004E-2</v>
      </c>
      <c r="S3849" s="65">
        <f>IFERROR(IF(Ações!$B3849="","",VLOOKUP(Table_1[[#This Row],[AÇÕES]],'Dados Status Invest STOCKS'!A3835:AD4450,25)/100),0)</f>
        <v>0</v>
      </c>
      <c r="T3849" s="67">
        <f>(1-Ações!$Q3849)*Ações!$R3849</f>
        <v>-3.1400000000000004E-2</v>
      </c>
      <c r="U3849" s="68">
        <f>IF(Ações!$S3849=0,Ações!$T3849,IF(Ações!$T3849=0,Ações!$S3849,AVERAGE(Ações!$S3849,Ações!$T3849)))</f>
        <v>-3.1400000000000004E-2</v>
      </c>
    </row>
    <row r="3850" spans="2:21" ht="15" customHeight="1" x14ac:dyDescent="0.2">
      <c r="B3850" s="63" t="str">
        <f>IFERROR('Dados Status Invest STOCKS'!A3837,"-")</f>
        <v>RAND</v>
      </c>
      <c r="C3850" s="45">
        <f>IFERROR((Ações!$D3850-Ações!$K3850)/Ações!$D3850,0)</f>
        <v>-0.98019801980198029</v>
      </c>
      <c r="D3850" s="46">
        <f>(Ações!$O3850)/0.06</f>
        <v>7.3275499999999996</v>
      </c>
      <c r="E3850" s="47">
        <f>IFERROR((Ações!$F3850-Ações!$K3850)/Ações!$F3850,0)</f>
        <v>0.73250012341220683</v>
      </c>
      <c r="F3850" s="46">
        <f>IF(OR(Ações!$N3850&lt;0,Ações!$M3850&lt;0),"",(22.5*Ações!$M3850*Ações!$N3850)^0.5)</f>
        <v>54.243015679440248</v>
      </c>
      <c r="G3850" s="47">
        <f>IFERROR((Ações!$H3850-Ações!$K3850)/Ações!$H3850,0)</f>
        <v>0</v>
      </c>
      <c r="H3850" s="48">
        <f>IFERROR(Ações!$I3850/(Ações!$P3850-Table_1[[#This Row],[CAGR LUCRO 5A]]),0)</f>
        <v>0</v>
      </c>
      <c r="I3850" s="48" t="str">
        <f>IF(Ações!$S3850&lt;0,"",Ações!$O3850*(1+Ações!$S3850))</f>
        <v/>
      </c>
      <c r="J3850" s="49">
        <f>IFERROR(IF(Ações!$B3850="","",(VLOOKUP(Table_1[[#This Row],[AÇÕES]],'Dados Status Invest STOCKS'!A3836:AD4451,4)/Table_1[[#This Row],[LPA]]))/100,0)</f>
        <v>4.6167557932263806E-3</v>
      </c>
      <c r="K3850" s="64">
        <f>IFERROR(IF(Ações!$B3850="","",VLOOKUP(Table_1[[#This Row],[AÇÕES]],'Dados Status Invest STOCKS'!A3836:AD4451,2)),0)</f>
        <v>14.51</v>
      </c>
      <c r="L3850" s="65">
        <f>IFERROR(IF(Ações!$B3850="","",VLOOKUP(Table_1[[#This Row],[AÇÕES]],'Dados Status Invest STOCKS'!A3836:AD4451,3)/100),0)</f>
        <v>3.0299999999999997E-2</v>
      </c>
      <c r="M3850" s="66">
        <f>IFERROR(IF(Ações!$B3850="","",VLOOKUP(Table_1[[#This Row],[AÇÕES]],'Dados Status Invest STOCKS'!A3836:AD4451,28)),0)</f>
        <v>5.61</v>
      </c>
      <c r="N3850" s="66">
        <f>IFERROR(IF(Ações!$B3850="","",VLOOKUP(Table_1[[#This Row],[AÇÕES]],'Dados Status Invest STOCKS'!A3836:AD4451,27)),0)</f>
        <v>23.31</v>
      </c>
      <c r="O3850" s="66">
        <f>IFERROR(IF(Ações!$L3850="","",Ações!$K3850*Ações!$L3850),0)</f>
        <v>0.43965299999999996</v>
      </c>
      <c r="P3850" s="67">
        <f t="shared" si="59"/>
        <v>0.06</v>
      </c>
      <c r="Q3850" s="67">
        <f>IFERROR(Ações!$O3850/Ações!$M3850,0)</f>
        <v>7.8369518716577533E-2</v>
      </c>
      <c r="R3850" s="67">
        <f>IFERROR(IF(Ações!$B3850="","",VLOOKUP(Table_1[[#This Row],[AÇÕES]],'Dados Status Invest STOCKS'!A3836:AD4451,18)/100),0)</f>
        <v>0.2407</v>
      </c>
      <c r="S3850" s="65">
        <f>IFERROR(IF(Ações!$B3850="","",VLOOKUP(Table_1[[#This Row],[AÇÕES]],'Dados Status Invest STOCKS'!A3836:AD4451,25)/100),0)</f>
        <v>-0.1308</v>
      </c>
      <c r="T3850" s="67">
        <f>(1-Ações!$Q3850)*Ações!$R3850</f>
        <v>0.22183645684491979</v>
      </c>
      <c r="U3850" s="68">
        <f>IF(Ações!$S3850=0,Ações!$T3850,IF(Ações!$T3850=0,Ações!$S3850,AVERAGE(Ações!$S3850,Ações!$T3850)))</f>
        <v>4.5518228422459894E-2</v>
      </c>
    </row>
    <row r="3851" spans="2:21" ht="15" customHeight="1" x14ac:dyDescent="0.2">
      <c r="B3851" s="63" t="str">
        <f>IFERROR('Dados Status Invest STOCKS'!A3838,"-")</f>
        <v>RAPT</v>
      </c>
      <c r="C3851" s="45">
        <f>IFERROR((Ações!$D3851-Ações!$K3851)/Ações!$D3851,0)</f>
        <v>0</v>
      </c>
      <c r="D3851" s="46">
        <f>(Ações!$O3851)/0.06</f>
        <v>0</v>
      </c>
      <c r="E3851" s="47">
        <f>IFERROR((Ações!$F3851-Ações!$K3851)/Ações!$F3851,0)</f>
        <v>0</v>
      </c>
      <c r="F3851" s="46" t="str">
        <f>IF(OR(Ações!$N3851&lt;0,Ações!$M3851&lt;0),"",(22.5*Ações!$M3851*Ações!$N3851)^0.5)</f>
        <v/>
      </c>
      <c r="G3851" s="47">
        <f>IFERROR((Ações!$H3851-Ações!$K3851)/Ações!$H3851,0)</f>
        <v>0</v>
      </c>
      <c r="H3851" s="48">
        <f>IFERROR(Ações!$I3851/(Ações!$P3851-Table_1[[#This Row],[CAGR LUCRO 5A]]),0)</f>
        <v>0</v>
      </c>
      <c r="I3851" s="48">
        <f>IF(Ações!$S3851&lt;0,"",Ações!$O3851*(1+Ações!$S3851))</f>
        <v>0</v>
      </c>
      <c r="J3851" s="49">
        <f>IFERROR(IF(Ações!$B3851="","",(VLOOKUP(Table_1[[#This Row],[AÇÕES]],'Dados Status Invest STOCKS'!A3837:AD4452,4)/Table_1[[#This Row],[LPA]]))/100,0)</f>
        <v>4.8156682027649771E-2</v>
      </c>
      <c r="K3851" s="64">
        <f>IFERROR(IF(Ações!$B3851="","",VLOOKUP(Table_1[[#This Row],[AÇÕES]],'Dados Status Invest STOCKS'!A3837:AD4452,2)),0)</f>
        <v>22.65</v>
      </c>
      <c r="L3851" s="65">
        <f>IFERROR(IF(Ações!$B3851="","",VLOOKUP(Table_1[[#This Row],[AÇÕES]],'Dados Status Invest STOCKS'!A3837:AD4452,3)/100),0)</f>
        <v>0</v>
      </c>
      <c r="M3851" s="66">
        <f>IFERROR(IF(Ações!$B3851="","",VLOOKUP(Table_1[[#This Row],[AÇÕES]],'Dados Status Invest STOCKS'!A3837:AD4452,28)),0)</f>
        <v>-2.17</v>
      </c>
      <c r="N3851" s="66">
        <f>IFERROR(IF(Ações!$B3851="","",VLOOKUP(Table_1[[#This Row],[AÇÕES]],'Dados Status Invest STOCKS'!A3837:AD4452,27)),0)</f>
        <v>6.83</v>
      </c>
      <c r="O3851" s="66">
        <f>IFERROR(IF(Ações!$L3851="","",Ações!$K3851*Ações!$L3851),0)</f>
        <v>0</v>
      </c>
      <c r="P3851" s="67">
        <f t="shared" si="59"/>
        <v>0.06</v>
      </c>
      <c r="Q3851" s="67">
        <f>IFERROR(Ações!$O3851/Ações!$M3851,0)</f>
        <v>0</v>
      </c>
      <c r="R3851" s="67">
        <f>IFERROR(IF(Ações!$B3851="","",VLOOKUP(Table_1[[#This Row],[AÇÕES]],'Dados Status Invest STOCKS'!A3837:AD4452,18)/100),0)</f>
        <v>-0.31709999999999999</v>
      </c>
      <c r="S3851" s="65">
        <f>IFERROR(IF(Ações!$B3851="","",VLOOKUP(Table_1[[#This Row],[AÇÕES]],'Dados Status Invest STOCKS'!A3837:AD4452,25)/100),0)</f>
        <v>0</v>
      </c>
      <c r="T3851" s="67">
        <f>(1-Ações!$Q3851)*Ações!$R3851</f>
        <v>-0.31709999999999999</v>
      </c>
      <c r="U3851" s="68">
        <f>IF(Ações!$S3851=0,Ações!$T3851,IF(Ações!$T3851=0,Ações!$S3851,AVERAGE(Ações!$S3851,Ações!$T3851)))</f>
        <v>-0.31709999999999999</v>
      </c>
    </row>
    <row r="3852" spans="2:21" ht="15" customHeight="1" x14ac:dyDescent="0.2">
      <c r="B3852" s="63" t="str">
        <f>IFERROR('Dados Status Invest STOCKS'!A3839,"-")</f>
        <v>RARE</v>
      </c>
      <c r="C3852" s="45">
        <f>IFERROR((Ações!$D3852-Ações!$K3852)/Ações!$D3852,0)</f>
        <v>0</v>
      </c>
      <c r="D3852" s="46">
        <f>(Ações!$O3852)/0.06</f>
        <v>0</v>
      </c>
      <c r="E3852" s="47">
        <f>IFERROR((Ações!$F3852-Ações!$K3852)/Ações!$F3852,0)</f>
        <v>0</v>
      </c>
      <c r="F3852" s="46" t="str">
        <f>IF(OR(Ações!$N3852&lt;0,Ações!$M3852&lt;0),"",(22.5*Ações!$M3852*Ações!$N3852)^0.5)</f>
        <v/>
      </c>
      <c r="G3852" s="47">
        <f>IFERROR((Ações!$H3852-Ações!$K3852)/Ações!$H3852,0)</f>
        <v>0</v>
      </c>
      <c r="H3852" s="48">
        <f>IFERROR(Ações!$I3852/(Ações!$P3852-Table_1[[#This Row],[CAGR LUCRO 5A]]),0)</f>
        <v>0</v>
      </c>
      <c r="I3852" s="48">
        <f>IF(Ações!$S3852&lt;0,"",Ações!$O3852*(1+Ações!$S3852))</f>
        <v>0</v>
      </c>
      <c r="J3852" s="49">
        <f>IFERROR(IF(Ações!$B3852="","",(VLOOKUP(Table_1[[#This Row],[AÇÕES]],'Dados Status Invest STOCKS'!A3838:AD4453,4)/Table_1[[#This Row],[LPA]]))/100,0)</f>
        <v>2.4961685823754787E-2</v>
      </c>
      <c r="K3852" s="64">
        <f>IFERROR(IF(Ações!$B3852="","",VLOOKUP(Table_1[[#This Row],[AÇÕES]],'Dados Status Invest STOCKS'!A3838:AD4453,2)),0)</f>
        <v>67.959999999999994</v>
      </c>
      <c r="L3852" s="65">
        <f>IFERROR(IF(Ações!$B3852="","",VLOOKUP(Table_1[[#This Row],[AÇÕES]],'Dados Status Invest STOCKS'!A3838:AD4453,3)/100),0)</f>
        <v>0</v>
      </c>
      <c r="M3852" s="66">
        <f>IFERROR(IF(Ações!$B3852="","",VLOOKUP(Table_1[[#This Row],[AÇÕES]],'Dados Status Invest STOCKS'!A3838:AD4453,28)),0)</f>
        <v>-5.22</v>
      </c>
      <c r="N3852" s="66">
        <f>IFERROR(IF(Ações!$B3852="","",VLOOKUP(Table_1[[#This Row],[AÇÕES]],'Dados Status Invest STOCKS'!A3838:AD4453,27)),0)</f>
        <v>13.7</v>
      </c>
      <c r="O3852" s="66">
        <f>IFERROR(IF(Ações!$L3852="","",Ações!$K3852*Ações!$L3852),0)</f>
        <v>0</v>
      </c>
      <c r="P3852" s="67">
        <f t="shared" si="59"/>
        <v>0.06</v>
      </c>
      <c r="Q3852" s="67">
        <f>IFERROR(Ações!$O3852/Ações!$M3852,0)</f>
        <v>0</v>
      </c>
      <c r="R3852" s="67">
        <f>IFERROR(IF(Ações!$B3852="","",VLOOKUP(Table_1[[#This Row],[AÇÕES]],'Dados Status Invest STOCKS'!A3838:AD4453,18)/100),0)</f>
        <v>-0.38079999999999997</v>
      </c>
      <c r="S3852" s="65">
        <f>IFERROR(IF(Ações!$B3852="","",VLOOKUP(Table_1[[#This Row],[AÇÕES]],'Dados Status Invest STOCKS'!A3838:AD4453,25)/100),0)</f>
        <v>0</v>
      </c>
      <c r="T3852" s="67">
        <f>(1-Ações!$Q3852)*Ações!$R3852</f>
        <v>-0.38079999999999997</v>
      </c>
      <c r="U3852" s="68">
        <f>IF(Ações!$S3852=0,Ações!$T3852,IF(Ações!$T3852=0,Ações!$S3852,AVERAGE(Ações!$S3852,Ações!$T3852)))</f>
        <v>-0.38079999999999997</v>
      </c>
    </row>
    <row r="3853" spans="2:21" ht="15" customHeight="1" x14ac:dyDescent="0.2">
      <c r="B3853" s="63" t="str">
        <f>IFERROR('Dados Status Invest STOCKS'!A3840,"-")</f>
        <v>RAVE</v>
      </c>
      <c r="C3853" s="45">
        <f>IFERROR((Ações!$D3853-Ações!$K3853)/Ações!$D3853,0)</f>
        <v>0</v>
      </c>
      <c r="D3853" s="46">
        <f>(Ações!$O3853)/0.06</f>
        <v>0</v>
      </c>
      <c r="E3853" s="47">
        <f>IFERROR((Ações!$F3853-Ações!$K3853)/Ações!$F3853,0)</f>
        <v>-6.3291227883554832E-2</v>
      </c>
      <c r="F3853" s="46">
        <f>IF(OR(Ações!$N3853&lt;0,Ações!$M3853&lt;0),"",(22.5*Ações!$M3853*Ações!$N3853)^0.5)</f>
        <v>0.87464278422679509</v>
      </c>
      <c r="G3853" s="47">
        <f>IFERROR((Ações!$H3853-Ações!$K3853)/Ações!$H3853,0)</f>
        <v>0</v>
      </c>
      <c r="H3853" s="48">
        <f>IFERROR(Ações!$I3853/(Ações!$P3853-Table_1[[#This Row],[CAGR LUCRO 5A]]),0)</f>
        <v>0</v>
      </c>
      <c r="I3853" s="48">
        <f>IF(Ações!$S3853&lt;0,"",Ações!$O3853*(1+Ações!$S3853))</f>
        <v>0</v>
      </c>
      <c r="J3853" s="49">
        <f>IFERROR(IF(Ações!$B3853="","",(VLOOKUP(Table_1[[#This Row],[AÇÕES]],'Dados Status Invest STOCKS'!A3839:AD4454,4)/Table_1[[#This Row],[LPA]]))/100,0)</f>
        <v>0.96799999999999997</v>
      </c>
      <c r="K3853" s="64">
        <f>IFERROR(IF(Ações!$B3853="","",VLOOKUP(Table_1[[#This Row],[AÇÕES]],'Dados Status Invest STOCKS'!A3839:AD4454,2)),0)</f>
        <v>0.93</v>
      </c>
      <c r="L3853" s="65">
        <f>IFERROR(IF(Ações!$B3853="","",VLOOKUP(Table_1[[#This Row],[AÇÕES]],'Dados Status Invest STOCKS'!A3839:AD4454,3)/100),0)</f>
        <v>0</v>
      </c>
      <c r="M3853" s="66">
        <f>IFERROR(IF(Ações!$B3853="","",VLOOKUP(Table_1[[#This Row],[AÇÕES]],'Dados Status Invest STOCKS'!A3839:AD4454,28)),0)</f>
        <v>0.1</v>
      </c>
      <c r="N3853" s="66">
        <f>IFERROR(IF(Ações!$B3853="","",VLOOKUP(Table_1[[#This Row],[AÇÕES]],'Dados Status Invest STOCKS'!A3839:AD4454,27)),0)</f>
        <v>0.34</v>
      </c>
      <c r="O3853" s="66">
        <f>IFERROR(IF(Ações!$L3853="","",Ações!$K3853*Ações!$L3853),0)</f>
        <v>0</v>
      </c>
      <c r="P3853" s="67">
        <f t="shared" si="59"/>
        <v>0.06</v>
      </c>
      <c r="Q3853" s="67">
        <f>IFERROR(Ações!$O3853/Ações!$M3853,0)</f>
        <v>0</v>
      </c>
      <c r="R3853" s="67">
        <f>IFERROR(IF(Ações!$B3853="","",VLOOKUP(Table_1[[#This Row],[AÇÕES]],'Dados Status Invest STOCKS'!A3839:AD4454,18)/100),0)</f>
        <v>0.2853</v>
      </c>
      <c r="S3853" s="65">
        <f>IFERROR(IF(Ações!$B3853="","",VLOOKUP(Table_1[[#This Row],[AÇÕES]],'Dados Status Invest STOCKS'!A3839:AD4454,25)/100),0)</f>
        <v>0</v>
      </c>
      <c r="T3853" s="67">
        <f>(1-Ações!$Q3853)*Ações!$R3853</f>
        <v>0.2853</v>
      </c>
      <c r="U3853" s="68">
        <f>IF(Ações!$S3853=0,Ações!$T3853,IF(Ações!$T3853=0,Ações!$S3853,AVERAGE(Ações!$S3853,Ações!$T3853)))</f>
        <v>0.2853</v>
      </c>
    </row>
    <row r="3854" spans="2:21" ht="15" customHeight="1" x14ac:dyDescent="0.2">
      <c r="B3854" s="63" t="str">
        <f>IFERROR('Dados Status Invest STOCKS'!A3841,"-")</f>
        <v>RAVN</v>
      </c>
      <c r="C3854" s="45">
        <f>IFERROR((Ações!$D3854-Ações!$K3854)/Ações!$D3854,0)</f>
        <v>0</v>
      </c>
      <c r="D3854" s="46">
        <f>(Ações!$O3854)/0.06</f>
        <v>0</v>
      </c>
      <c r="E3854" s="47">
        <f>IFERROR((Ações!$F3854-Ações!$K3854)/Ações!$F3854,0)</f>
        <v>-3.6395052509195183</v>
      </c>
      <c r="F3854" s="46">
        <f>IF(OR(Ações!$N3854&lt;0,Ações!$M3854&lt;0),"",(22.5*Ações!$M3854*Ações!$N3854)^0.5)</f>
        <v>12.518576196996207</v>
      </c>
      <c r="G3854" s="47">
        <f>IFERROR((Ações!$H3854-Ações!$K3854)/Ações!$H3854,0)</f>
        <v>0</v>
      </c>
      <c r="H3854" s="48">
        <f>IFERROR(Ações!$I3854/(Ações!$P3854-Table_1[[#This Row],[CAGR LUCRO 5A]]),0)</f>
        <v>0</v>
      </c>
      <c r="I3854" s="48">
        <f>IF(Ações!$S3854&lt;0,"",Ações!$O3854*(1+Ações!$S3854))</f>
        <v>0</v>
      </c>
      <c r="J3854" s="49">
        <f>IFERROR(IF(Ações!$B3854="","",(VLOOKUP(Table_1[[#This Row],[AÇÕES]],'Dados Status Invest STOCKS'!A3840:AD4455,4)/Table_1[[#This Row],[LPA]]))/100,0)</f>
        <v>1.1529577464788732</v>
      </c>
      <c r="K3854" s="64">
        <f>IFERROR(IF(Ações!$B3854="","",VLOOKUP(Table_1[[#This Row],[AÇÕES]],'Dados Status Invest STOCKS'!A3840:AD4455,2)),0)</f>
        <v>58.08</v>
      </c>
      <c r="L3854" s="65">
        <f>IFERROR(IF(Ações!$B3854="","",VLOOKUP(Table_1[[#This Row],[AÇÕES]],'Dados Status Invest STOCKS'!A3840:AD4455,3)/100),0)</f>
        <v>0</v>
      </c>
      <c r="M3854" s="66">
        <f>IFERROR(IF(Ações!$B3854="","",VLOOKUP(Table_1[[#This Row],[AÇÕES]],'Dados Status Invest STOCKS'!A3840:AD4455,28)),0)</f>
        <v>0.71</v>
      </c>
      <c r="N3854" s="66">
        <f>IFERROR(IF(Ações!$B3854="","",VLOOKUP(Table_1[[#This Row],[AÇÕES]],'Dados Status Invest STOCKS'!A3840:AD4455,27)),0)</f>
        <v>9.81</v>
      </c>
      <c r="O3854" s="66">
        <f>IFERROR(IF(Ações!$L3854="","",Ações!$K3854*Ações!$L3854),0)</f>
        <v>0</v>
      </c>
      <c r="P3854" s="67">
        <f t="shared" si="59"/>
        <v>0.06</v>
      </c>
      <c r="Q3854" s="67">
        <f>IFERROR(Ações!$O3854/Ações!$M3854,0)</f>
        <v>0</v>
      </c>
      <c r="R3854" s="67">
        <f>IFERROR(IF(Ações!$B3854="","",VLOOKUP(Table_1[[#This Row],[AÇÕES]],'Dados Status Invest STOCKS'!A3840:AD4455,18)/100),0)</f>
        <v>7.2300000000000003E-2</v>
      </c>
      <c r="S3854" s="65">
        <f>IFERROR(IF(Ações!$B3854="","",VLOOKUP(Table_1[[#This Row],[AÇÕES]],'Dados Status Invest STOCKS'!A3840:AD4455,25)/100),0)</f>
        <v>0.31629999999999997</v>
      </c>
      <c r="T3854" s="67">
        <f>(1-Ações!$Q3854)*Ações!$R3854</f>
        <v>7.2300000000000003E-2</v>
      </c>
      <c r="U3854" s="68">
        <f>IF(Ações!$S3854=0,Ações!$T3854,IF(Ações!$T3854=0,Ações!$S3854,AVERAGE(Ações!$S3854,Ações!$T3854)))</f>
        <v>0.19429999999999997</v>
      </c>
    </row>
    <row r="3855" spans="2:21" ht="15" customHeight="1" x14ac:dyDescent="0.2">
      <c r="B3855" s="63" t="str">
        <f>IFERROR('Dados Status Invest STOCKS'!A3842,"-")</f>
        <v>RBA</v>
      </c>
      <c r="C3855" s="45">
        <f>IFERROR((Ações!$D3855-Ações!$K3855)/Ações!$D3855,0)</f>
        <v>-2.9473684210526314</v>
      </c>
      <c r="D3855" s="46">
        <f>(Ações!$O3855)/0.06</f>
        <v>15.635733333333334</v>
      </c>
      <c r="E3855" s="47">
        <f>IFERROR((Ações!$F3855-Ações!$K3855)/Ações!$F3855,0)</f>
        <v>-2.3823037264011022</v>
      </c>
      <c r="F3855" s="46">
        <f>IF(OR(Ações!$N3855&lt;0,Ações!$M3855&lt;0),"",(22.5*Ações!$M3855*Ações!$N3855)^0.5)</f>
        <v>18.247917689424181</v>
      </c>
      <c r="G3855" s="47">
        <f>IFERROR((Ações!$H3855-Ações!$K3855)/Ações!$H3855,0)</f>
        <v>0.10670249921993767</v>
      </c>
      <c r="H3855" s="48">
        <f>IFERROR(Ações!$I3855/(Ações!$P3855-Table_1[[#This Row],[CAGR LUCRO 5A]]),0)</f>
        <v>69.092323605633823</v>
      </c>
      <c r="I3855" s="48">
        <f>IF(Ações!$S3855&lt;0,"",Ações!$O3855*(1+Ações!$S3855))</f>
        <v>0.9811109952</v>
      </c>
      <c r="J3855" s="49">
        <f>IFERROR(IF(Ações!$B3855="","",(VLOOKUP(Table_1[[#This Row],[AÇÕES]],'Dados Status Invest STOCKS'!A3841:AD4456,4)/Table_1[[#This Row],[LPA]]))/100,0)</f>
        <v>0.26032467532467535</v>
      </c>
      <c r="K3855" s="64">
        <f>IFERROR(IF(Ações!$B3855="","",VLOOKUP(Table_1[[#This Row],[AÇÕES]],'Dados Status Invest STOCKS'!A3841:AD4456,2)),0)</f>
        <v>61.72</v>
      </c>
      <c r="L3855" s="65">
        <f>IFERROR(IF(Ações!$B3855="","",VLOOKUP(Table_1[[#This Row],[AÇÕES]],'Dados Status Invest STOCKS'!A3841:AD4456,3)/100),0)</f>
        <v>1.52E-2</v>
      </c>
      <c r="M3855" s="66">
        <f>IFERROR(IF(Ações!$B3855="","",VLOOKUP(Table_1[[#This Row],[AÇÕES]],'Dados Status Invest STOCKS'!A3841:AD4456,28)),0)</f>
        <v>1.54</v>
      </c>
      <c r="N3855" s="66">
        <f>IFERROR(IF(Ações!$B3855="","",VLOOKUP(Table_1[[#This Row],[AÇÕES]],'Dados Status Invest STOCKS'!A3841:AD4456,27)),0)</f>
        <v>9.61</v>
      </c>
      <c r="O3855" s="66">
        <f>IFERROR(IF(Ações!$L3855="","",Ações!$K3855*Ações!$L3855),0)</f>
        <v>0.93814399999999998</v>
      </c>
      <c r="P3855" s="67">
        <f t="shared" ref="P3855:P3918" si="60">$U$6</f>
        <v>0.06</v>
      </c>
      <c r="Q3855" s="67">
        <f>IFERROR(Ações!$O3855/Ações!$M3855,0)</f>
        <v>0.60918441558441561</v>
      </c>
      <c r="R3855" s="67">
        <f>IFERROR(IF(Ações!$B3855="","",VLOOKUP(Table_1[[#This Row],[AÇÕES]],'Dados Status Invest STOCKS'!A3841:AD4456,18)/100),0)</f>
        <v>0.1603</v>
      </c>
      <c r="S3855" s="65">
        <f>IFERROR(IF(Ações!$B3855="","",VLOOKUP(Table_1[[#This Row],[AÇÕES]],'Dados Status Invest STOCKS'!A3841:AD4456,25)/100),0)</f>
        <v>4.58E-2</v>
      </c>
      <c r="T3855" s="67">
        <f>(1-Ações!$Q3855)*Ações!$R3855</f>
        <v>6.264773818181818E-2</v>
      </c>
      <c r="U3855" s="68">
        <f>IF(Ações!$S3855=0,Ações!$T3855,IF(Ações!$T3855=0,Ações!$S3855,AVERAGE(Ações!$S3855,Ações!$T3855)))</f>
        <v>5.4223869090909094E-2</v>
      </c>
    </row>
    <row r="3856" spans="2:21" ht="15" customHeight="1" x14ac:dyDescent="0.2">
      <c r="B3856" s="63" t="str">
        <f>IFERROR('Dados Status Invest STOCKS'!A3843,"-")</f>
        <v>RBAC</v>
      </c>
      <c r="C3856" s="45">
        <f>IFERROR((Ações!$D3856-Ações!$K3856)/Ações!$D3856,0)</f>
        <v>0</v>
      </c>
      <c r="D3856" s="46">
        <f>(Ações!$O3856)/0.06</f>
        <v>0</v>
      </c>
      <c r="E3856" s="47">
        <f>IFERROR((Ações!$F3856-Ações!$K3856)/Ações!$F3856,0)</f>
        <v>0</v>
      </c>
      <c r="F3856" s="46" t="str">
        <f>IF(OR(Ações!$N3856&lt;0,Ações!$M3856&lt;0),"",(22.5*Ações!$M3856*Ações!$N3856)^0.5)</f>
        <v/>
      </c>
      <c r="G3856" s="47">
        <f>IFERROR((Ações!$H3856-Ações!$K3856)/Ações!$H3856,0)</f>
        <v>0</v>
      </c>
      <c r="H3856" s="48">
        <f>IFERROR(Ações!$I3856/(Ações!$P3856-Table_1[[#This Row],[CAGR LUCRO 5A]]),0)</f>
        <v>0</v>
      </c>
      <c r="I3856" s="48">
        <f>IF(Ações!$S3856&lt;0,"",Ações!$O3856*(1+Ações!$S3856))</f>
        <v>0</v>
      </c>
      <c r="J3856" s="49">
        <f>IFERROR(IF(Ações!$B3856="","",(VLOOKUP(Table_1[[#This Row],[AÇÕES]],'Dados Status Invest STOCKS'!A3842:AD4457,4)/Table_1[[#This Row],[LPA]]))/100,0)</f>
        <v>0.30315789473684218</v>
      </c>
      <c r="K3856" s="64">
        <f>IFERROR(IF(Ações!$B3856="","",VLOOKUP(Table_1[[#This Row],[AÇÕES]],'Dados Status Invest STOCKS'!A3842:AD4457,2)),0)</f>
        <v>9.9</v>
      </c>
      <c r="L3856" s="65">
        <f>IFERROR(IF(Ações!$B3856="","",VLOOKUP(Table_1[[#This Row],[AÇÕES]],'Dados Status Invest STOCKS'!A3842:AD4457,3)/100),0)</f>
        <v>0</v>
      </c>
      <c r="M3856" s="66">
        <f>IFERROR(IF(Ações!$B3856="","",VLOOKUP(Table_1[[#This Row],[AÇÕES]],'Dados Status Invest STOCKS'!A3842:AD4457,28)),0)</f>
        <v>0.56999999999999995</v>
      </c>
      <c r="N3856" s="66">
        <f>IFERROR(IF(Ações!$B3856="","",VLOOKUP(Table_1[[#This Row],[AÇÕES]],'Dados Status Invest STOCKS'!A3842:AD4457,27)),0)</f>
        <v>-0.6</v>
      </c>
      <c r="O3856" s="66">
        <f>IFERROR(IF(Ações!$L3856="","",Ações!$K3856*Ações!$L3856),0)</f>
        <v>0</v>
      </c>
      <c r="P3856" s="67">
        <f t="shared" si="60"/>
        <v>0.06</v>
      </c>
      <c r="Q3856" s="67">
        <f>IFERROR(Ações!$O3856/Ações!$M3856,0)</f>
        <v>0</v>
      </c>
      <c r="R3856" s="67">
        <f>IFERROR(IF(Ações!$B3856="","",VLOOKUP(Table_1[[#This Row],[AÇÕES]],'Dados Status Invest STOCKS'!A3842:AD4457,18)/100),0)</f>
        <v>-0.94930000000000003</v>
      </c>
      <c r="S3856" s="65">
        <f>IFERROR(IF(Ações!$B3856="","",VLOOKUP(Table_1[[#This Row],[AÇÕES]],'Dados Status Invest STOCKS'!A3842:AD4457,25)/100),0)</f>
        <v>0</v>
      </c>
      <c r="T3856" s="67">
        <f>(1-Ações!$Q3856)*Ações!$R3856</f>
        <v>-0.94930000000000003</v>
      </c>
      <c r="U3856" s="68">
        <f>IF(Ações!$S3856=0,Ações!$T3856,IF(Ações!$T3856=0,Ações!$S3856,AVERAGE(Ações!$S3856,Ações!$T3856)))</f>
        <v>-0.94930000000000003</v>
      </c>
    </row>
    <row r="3857" spans="2:21" ht="15" customHeight="1" x14ac:dyDescent="0.2">
      <c r="B3857" s="63" t="str">
        <f>IFERROR('Dados Status Invest STOCKS'!A3844,"-")</f>
        <v>RBAC.U</v>
      </c>
      <c r="C3857" s="45">
        <f>IFERROR((Ações!$D3857-Ações!$K3857)/Ações!$D3857,0)</f>
        <v>0</v>
      </c>
      <c r="D3857" s="46">
        <f>(Ações!$O3857)/0.06</f>
        <v>0</v>
      </c>
      <c r="E3857" s="47">
        <f>IFERROR((Ações!$F3857-Ações!$K3857)/Ações!$F3857,0)</f>
        <v>0</v>
      </c>
      <c r="F3857" s="46" t="str">
        <f>IF(OR(Ações!$N3857&lt;0,Ações!$M3857&lt;0),"",(22.5*Ações!$M3857*Ações!$N3857)^0.5)</f>
        <v/>
      </c>
      <c r="G3857" s="47">
        <f>IFERROR((Ações!$H3857-Ações!$K3857)/Ações!$H3857,0)</f>
        <v>0</v>
      </c>
      <c r="H3857" s="48">
        <f>IFERROR(Ações!$I3857/(Ações!$P3857-Table_1[[#This Row],[CAGR LUCRO 5A]]),0)</f>
        <v>0</v>
      </c>
      <c r="I3857" s="48">
        <f>IF(Ações!$S3857&lt;0,"",Ações!$O3857*(1+Ações!$S3857))</f>
        <v>0</v>
      </c>
      <c r="J3857" s="49">
        <f>IFERROR(IF(Ações!$B3857="","",(VLOOKUP(Table_1[[#This Row],[AÇÕES]],'Dados Status Invest STOCKS'!A3843:AD4458,4)/Table_1[[#This Row],[LPA]]))/100,0)</f>
        <v>0.30964912280701751</v>
      </c>
      <c r="K3857" s="64">
        <f>IFERROR(IF(Ações!$B3857="","",VLOOKUP(Table_1[[#This Row],[AÇÕES]],'Dados Status Invest STOCKS'!A3843:AD4458,2)),0)</f>
        <v>10.11</v>
      </c>
      <c r="L3857" s="65">
        <f>IFERROR(IF(Ações!$B3857="","",VLOOKUP(Table_1[[#This Row],[AÇÕES]],'Dados Status Invest STOCKS'!A3843:AD4458,3)/100),0)</f>
        <v>0</v>
      </c>
      <c r="M3857" s="66">
        <f>IFERROR(IF(Ações!$B3857="","",VLOOKUP(Table_1[[#This Row],[AÇÕES]],'Dados Status Invest STOCKS'!A3843:AD4458,28)),0)</f>
        <v>0.56999999999999995</v>
      </c>
      <c r="N3857" s="66">
        <f>IFERROR(IF(Ações!$B3857="","",VLOOKUP(Table_1[[#This Row],[AÇÕES]],'Dados Status Invest STOCKS'!A3843:AD4458,27)),0)</f>
        <v>-0.6</v>
      </c>
      <c r="O3857" s="66">
        <f>IFERROR(IF(Ações!$L3857="","",Ações!$K3857*Ações!$L3857),0)</f>
        <v>0</v>
      </c>
      <c r="P3857" s="67">
        <f t="shared" si="60"/>
        <v>0.06</v>
      </c>
      <c r="Q3857" s="67">
        <f>IFERROR(Ações!$O3857/Ações!$M3857,0)</f>
        <v>0</v>
      </c>
      <c r="R3857" s="67">
        <f>IFERROR(IF(Ações!$B3857="","",VLOOKUP(Table_1[[#This Row],[AÇÕES]],'Dados Status Invest STOCKS'!A3843:AD4458,18)/100),0)</f>
        <v>-0.94930000000000003</v>
      </c>
      <c r="S3857" s="65">
        <f>IFERROR(IF(Ações!$B3857="","",VLOOKUP(Table_1[[#This Row],[AÇÕES]],'Dados Status Invest STOCKS'!A3843:AD4458,25)/100),0)</f>
        <v>0</v>
      </c>
      <c r="T3857" s="67">
        <f>(1-Ações!$Q3857)*Ações!$R3857</f>
        <v>-0.94930000000000003</v>
      </c>
      <c r="U3857" s="68">
        <f>IF(Ações!$S3857=0,Ações!$T3857,IF(Ações!$T3857=0,Ações!$S3857,AVERAGE(Ações!$S3857,Ações!$T3857)))</f>
        <v>-0.94930000000000003</v>
      </c>
    </row>
    <row r="3858" spans="2:21" ht="15" customHeight="1" x14ac:dyDescent="0.2">
      <c r="B3858" s="63" t="str">
        <f>IFERROR('Dados Status Invest STOCKS'!A3845,"-")</f>
        <v>RBAC.WS</v>
      </c>
      <c r="C3858" s="45">
        <f>IFERROR((Ações!$D3858-Ações!$K3858)/Ações!$D3858,0)</f>
        <v>0</v>
      </c>
      <c r="D3858" s="46">
        <f>(Ações!$O3858)/0.06</f>
        <v>0</v>
      </c>
      <c r="E3858" s="47">
        <f>IFERROR((Ações!$F3858-Ações!$K3858)/Ações!$F3858,0)</f>
        <v>0</v>
      </c>
      <c r="F3858" s="46" t="str">
        <f>IF(OR(Ações!$N3858&lt;0,Ações!$M3858&lt;0),"",(22.5*Ações!$M3858*Ações!$N3858)^0.5)</f>
        <v/>
      </c>
      <c r="G3858" s="47">
        <f>IFERROR((Ações!$H3858-Ações!$K3858)/Ações!$H3858,0)</f>
        <v>0</v>
      </c>
      <c r="H3858" s="48">
        <f>IFERROR(Ações!$I3858/(Ações!$P3858-Table_1[[#This Row],[CAGR LUCRO 5A]]),0)</f>
        <v>0</v>
      </c>
      <c r="I3858" s="48">
        <f>IF(Ações!$S3858&lt;0,"",Ações!$O3858*(1+Ações!$S3858))</f>
        <v>0</v>
      </c>
      <c r="J3858" s="49">
        <f>IFERROR(IF(Ações!$B3858="","",(VLOOKUP(Table_1[[#This Row],[AÇÕES]],'Dados Status Invest STOCKS'!A3844:AD4459,4)/Table_1[[#This Row],[LPA]]))/100,0)</f>
        <v>2.5438596491228073E-2</v>
      </c>
      <c r="K3858" s="64">
        <f>IFERROR(IF(Ações!$B3858="","",VLOOKUP(Table_1[[#This Row],[AÇÕES]],'Dados Status Invest STOCKS'!A3844:AD4459,2)),0)</f>
        <v>0.83</v>
      </c>
      <c r="L3858" s="65">
        <f>IFERROR(IF(Ações!$B3858="","",VLOOKUP(Table_1[[#This Row],[AÇÕES]],'Dados Status Invest STOCKS'!A3844:AD4459,3)/100),0)</f>
        <v>0</v>
      </c>
      <c r="M3858" s="66">
        <f>IFERROR(IF(Ações!$B3858="","",VLOOKUP(Table_1[[#This Row],[AÇÕES]],'Dados Status Invest STOCKS'!A3844:AD4459,28)),0)</f>
        <v>0.56999999999999995</v>
      </c>
      <c r="N3858" s="66">
        <f>IFERROR(IF(Ações!$B3858="","",VLOOKUP(Table_1[[#This Row],[AÇÕES]],'Dados Status Invest STOCKS'!A3844:AD4459,27)),0)</f>
        <v>-0.6</v>
      </c>
      <c r="O3858" s="66">
        <f>IFERROR(IF(Ações!$L3858="","",Ações!$K3858*Ações!$L3858),0)</f>
        <v>0</v>
      </c>
      <c r="P3858" s="67">
        <f t="shared" si="60"/>
        <v>0.06</v>
      </c>
      <c r="Q3858" s="67">
        <f>IFERROR(Ações!$O3858/Ações!$M3858,0)</f>
        <v>0</v>
      </c>
      <c r="R3858" s="67">
        <f>IFERROR(IF(Ações!$B3858="","",VLOOKUP(Table_1[[#This Row],[AÇÕES]],'Dados Status Invest STOCKS'!A3844:AD4459,18)/100),0)</f>
        <v>-0.94930000000000003</v>
      </c>
      <c r="S3858" s="65">
        <f>IFERROR(IF(Ações!$B3858="","",VLOOKUP(Table_1[[#This Row],[AÇÕES]],'Dados Status Invest STOCKS'!A3844:AD4459,25)/100),0)</f>
        <v>0</v>
      </c>
      <c r="T3858" s="67">
        <f>(1-Ações!$Q3858)*Ações!$R3858</f>
        <v>-0.94930000000000003</v>
      </c>
      <c r="U3858" s="68">
        <f>IF(Ações!$S3858=0,Ações!$T3858,IF(Ações!$T3858=0,Ações!$S3858,AVERAGE(Ações!$S3858,Ações!$T3858)))</f>
        <v>-0.94930000000000003</v>
      </c>
    </row>
    <row r="3859" spans="2:21" ht="15" customHeight="1" x14ac:dyDescent="0.2">
      <c r="B3859" s="63" t="str">
        <f>IFERROR('Dados Status Invest STOCKS'!A3846,"-")</f>
        <v>RBB</v>
      </c>
      <c r="C3859" s="45">
        <f>IFERROR((Ações!$D3859-Ações!$K3859)/Ações!$D3859,0)</f>
        <v>-2.2085561497326203</v>
      </c>
      <c r="D3859" s="46">
        <f>(Ações!$O3859)/0.06</f>
        <v>8.4492833333333337</v>
      </c>
      <c r="E3859" s="47">
        <f>IFERROR((Ações!$F3859-Ações!$K3859)/Ações!$F3859,0)</f>
        <v>0.27767201279632836</v>
      </c>
      <c r="F3859" s="46">
        <f>IF(OR(Ações!$N3859&lt;0,Ações!$M3859&lt;0),"",(22.5*Ações!$M3859*Ações!$N3859)^0.5)</f>
        <v>37.531426831390256</v>
      </c>
      <c r="G3859" s="47">
        <f>IFERROR((Ações!$H3859-Ações!$K3859)/Ações!$H3859,0)</f>
        <v>7.4270547045330266</v>
      </c>
      <c r="H3859" s="48">
        <f>IFERROR(Ações!$I3859/(Ações!$P3859-Table_1[[#This Row],[CAGR LUCRO 5A]]),0)</f>
        <v>-4.2181063093922653</v>
      </c>
      <c r="I3859" s="48">
        <f>IF(Ações!$S3859&lt;0,"",Ações!$O3859*(1+Ações!$S3859))</f>
        <v>0.61078179360000007</v>
      </c>
      <c r="J3859" s="49">
        <f>IFERROR(IF(Ações!$B3859="","",(VLOOKUP(Table_1[[#This Row],[AÇÕES]],'Dados Status Invest STOCKS'!A3845:AD4460,4)/Table_1[[#This Row],[LPA]]))/100,0)</f>
        <v>3.7910447761194031E-2</v>
      </c>
      <c r="K3859" s="64">
        <f>IFERROR(IF(Ações!$B3859="","",VLOOKUP(Table_1[[#This Row],[AÇÕES]],'Dados Status Invest STOCKS'!A3845:AD4460,2)),0)</f>
        <v>27.11</v>
      </c>
      <c r="L3859" s="65">
        <f>IFERROR(IF(Ações!$B3859="","",VLOOKUP(Table_1[[#This Row],[AÇÕES]],'Dados Status Invest STOCKS'!A3845:AD4460,3)/100),0)</f>
        <v>1.8700000000000001E-2</v>
      </c>
      <c r="M3859" s="66">
        <f>IFERROR(IF(Ações!$B3859="","",VLOOKUP(Table_1[[#This Row],[AÇÕES]],'Dados Status Invest STOCKS'!A3845:AD4460,28)),0)</f>
        <v>2.68</v>
      </c>
      <c r="N3859" s="66">
        <f>IFERROR(IF(Ações!$B3859="","",VLOOKUP(Table_1[[#This Row],[AÇÕES]],'Dados Status Invest STOCKS'!A3845:AD4460,27)),0)</f>
        <v>23.36</v>
      </c>
      <c r="O3859" s="66">
        <f>IFERROR(IF(Ações!$L3859="","",Ações!$K3859*Ações!$L3859),0)</f>
        <v>0.50695699999999999</v>
      </c>
      <c r="P3859" s="67">
        <f t="shared" si="60"/>
        <v>0.06</v>
      </c>
      <c r="Q3859" s="67">
        <f>IFERROR(Ações!$O3859/Ações!$M3859,0)</f>
        <v>0.18916305970149253</v>
      </c>
      <c r="R3859" s="67">
        <f>IFERROR(IF(Ações!$B3859="","",VLOOKUP(Table_1[[#This Row],[AÇÕES]],'Dados Status Invest STOCKS'!A3845:AD4460,18)/100),0)</f>
        <v>0.1148</v>
      </c>
      <c r="S3859" s="65">
        <f>IFERROR(IF(Ações!$B3859="","",VLOOKUP(Table_1[[#This Row],[AÇÕES]],'Dados Status Invest STOCKS'!A3845:AD4460,25)/100),0)</f>
        <v>0.20480000000000001</v>
      </c>
      <c r="T3859" s="67">
        <f>(1-Ações!$Q3859)*Ações!$R3859</f>
        <v>9.3084080746268658E-2</v>
      </c>
      <c r="U3859" s="68">
        <f>IF(Ações!$S3859=0,Ações!$T3859,IF(Ações!$T3859=0,Ações!$S3859,AVERAGE(Ações!$S3859,Ações!$T3859)))</f>
        <v>0.14894204037313433</v>
      </c>
    </row>
    <row r="3860" spans="2:21" ht="15" customHeight="1" x14ac:dyDescent="0.2">
      <c r="B3860" s="63" t="str">
        <f>IFERROR('Dados Status Invest STOCKS'!A3847,"-")</f>
        <v>RBBN</v>
      </c>
      <c r="C3860" s="45">
        <f>IFERROR((Ações!$D3860-Ações!$K3860)/Ações!$D3860,0)</f>
        <v>0</v>
      </c>
      <c r="D3860" s="46">
        <f>(Ações!$O3860)/0.06</f>
        <v>0</v>
      </c>
      <c r="E3860" s="47">
        <f>IFERROR((Ações!$F3860-Ações!$K3860)/Ações!$F3860,0)</f>
        <v>0.14277519958514889</v>
      </c>
      <c r="F3860" s="46">
        <f>IF(OR(Ações!$N3860&lt;0,Ações!$M3860&lt;0),"",(22.5*Ações!$M3860*Ações!$N3860)^0.5)</f>
        <v>5.1911703882650588</v>
      </c>
      <c r="G3860" s="47">
        <f>IFERROR((Ações!$H3860-Ações!$K3860)/Ações!$H3860,0)</f>
        <v>0</v>
      </c>
      <c r="H3860" s="48">
        <f>IFERROR(Ações!$I3860/(Ações!$P3860-Table_1[[#This Row],[CAGR LUCRO 5A]]),0)</f>
        <v>0</v>
      </c>
      <c r="I3860" s="48">
        <f>IF(Ações!$S3860&lt;0,"",Ações!$O3860*(1+Ações!$S3860))</f>
        <v>0</v>
      </c>
      <c r="J3860" s="49">
        <f>IFERROR(IF(Ações!$B3860="","",(VLOOKUP(Table_1[[#This Row],[AÇÕES]],'Dados Status Invest STOCKS'!A3846:AD4461,4)/Table_1[[#This Row],[LPA]]))/100,0)</f>
        <v>0.53172413793103457</v>
      </c>
      <c r="K3860" s="64">
        <f>IFERROR(IF(Ações!$B3860="","",VLOOKUP(Table_1[[#This Row],[AÇÕES]],'Dados Status Invest STOCKS'!A3846:AD4461,2)),0)</f>
        <v>4.45</v>
      </c>
      <c r="L3860" s="65">
        <f>IFERROR(IF(Ações!$B3860="","",VLOOKUP(Table_1[[#This Row],[AÇÕES]],'Dados Status Invest STOCKS'!A3846:AD4461,3)/100),0)</f>
        <v>0</v>
      </c>
      <c r="M3860" s="66">
        <f>IFERROR(IF(Ações!$B3860="","",VLOOKUP(Table_1[[#This Row],[AÇÕES]],'Dados Status Invest STOCKS'!A3846:AD4461,28)),0)</f>
        <v>0.28999999999999998</v>
      </c>
      <c r="N3860" s="66">
        <f>IFERROR(IF(Ações!$B3860="","",VLOOKUP(Table_1[[#This Row],[AÇÕES]],'Dados Status Invest STOCKS'!A3846:AD4461,27)),0)</f>
        <v>4.13</v>
      </c>
      <c r="O3860" s="66">
        <f>IFERROR(IF(Ações!$L3860="","",Ações!$K3860*Ações!$L3860),0)</f>
        <v>0</v>
      </c>
      <c r="P3860" s="67">
        <f t="shared" si="60"/>
        <v>0.06</v>
      </c>
      <c r="Q3860" s="67">
        <f>IFERROR(Ações!$O3860/Ações!$M3860,0)</f>
        <v>0</v>
      </c>
      <c r="R3860" s="67">
        <f>IFERROR(IF(Ações!$B3860="","",VLOOKUP(Table_1[[#This Row],[AÇÕES]],'Dados Status Invest STOCKS'!A3846:AD4461,18)/100),0)</f>
        <v>6.9900000000000004E-2</v>
      </c>
      <c r="S3860" s="65">
        <f>IFERROR(IF(Ações!$B3860="","",VLOOKUP(Table_1[[#This Row],[AÇÕES]],'Dados Status Invest STOCKS'!A3846:AD4461,25)/100),0)</f>
        <v>0</v>
      </c>
      <c r="T3860" s="67">
        <f>(1-Ações!$Q3860)*Ações!$R3860</f>
        <v>6.9900000000000004E-2</v>
      </c>
      <c r="U3860" s="68">
        <f>IF(Ações!$S3860=0,Ações!$T3860,IF(Ações!$T3860=0,Ações!$S3860,AVERAGE(Ações!$S3860,Ações!$T3860)))</f>
        <v>6.9900000000000004E-2</v>
      </c>
    </row>
    <row r="3861" spans="2:21" ht="15" customHeight="1" x14ac:dyDescent="0.2">
      <c r="B3861" s="63" t="str">
        <f>IFERROR('Dados Status Invest STOCKS'!A3848,"-")</f>
        <v>RBC</v>
      </c>
      <c r="C3861" s="45">
        <f>IFERROR((Ações!$D3861-Ações!$K3861)/Ações!$D3861,0)</f>
        <v>-0.14068441064638759</v>
      </c>
      <c r="D3861" s="46">
        <f>(Ações!$O3861)/0.06</f>
        <v>132.37666666666669</v>
      </c>
      <c r="E3861" s="47">
        <f>IFERROR((Ações!$F3861-Ações!$K3861)/Ações!$F3861,0)</f>
        <v>-0.56899905991929767</v>
      </c>
      <c r="F3861" s="46">
        <f>IF(OR(Ações!$N3861&lt;0,Ações!$M3861&lt;0),"",(22.5*Ações!$M3861*Ações!$N3861)^0.5)</f>
        <v>96.239700747664415</v>
      </c>
      <c r="G3861" s="47">
        <f>IFERROR((Ações!$H3861-Ações!$K3861)/Ações!$H3861,0)</f>
        <v>0.95145105601145619</v>
      </c>
      <c r="H3861" s="48">
        <f>IFERROR(Ações!$I3861/(Ações!$P3861-Table_1[[#This Row],[CAGR LUCRO 5A]]),0)</f>
        <v>3110.2633259259323</v>
      </c>
      <c r="I3861" s="48">
        <f>IF(Ações!$S3861&lt;0,"",Ações!$O3861*(1+Ações!$S3861))</f>
        <v>8.3977109799999994</v>
      </c>
      <c r="J3861" s="49">
        <f>IFERROR(IF(Ações!$B3861="","",(VLOOKUP(Table_1[[#This Row],[AÇÕES]],'Dados Status Invest STOCKS'!A3847:AD4462,4)/Table_1[[#This Row],[LPA]]))/100,0)</f>
        <v>3.6843749999999995E-2</v>
      </c>
      <c r="K3861" s="64">
        <f>IFERROR(IF(Ações!$B3861="","",VLOOKUP(Table_1[[#This Row],[AÇÕES]],'Dados Status Invest STOCKS'!A3847:AD4462,2)),0)</f>
        <v>151</v>
      </c>
      <c r="L3861" s="65">
        <f>IFERROR(IF(Ações!$B3861="","",VLOOKUP(Table_1[[#This Row],[AÇÕES]],'Dados Status Invest STOCKS'!A3847:AD4462,3)/100),0)</f>
        <v>5.2600000000000001E-2</v>
      </c>
      <c r="M3861" s="66">
        <f>IFERROR(IF(Ações!$B3861="","",VLOOKUP(Table_1[[#This Row],[AÇÕES]],'Dados Status Invest STOCKS'!A3847:AD4462,28)),0)</f>
        <v>6.4</v>
      </c>
      <c r="N3861" s="66">
        <f>IFERROR(IF(Ações!$B3861="","",VLOOKUP(Table_1[[#This Row],[AÇÕES]],'Dados Status Invest STOCKS'!A3847:AD4462,27)),0)</f>
        <v>64.319999999999993</v>
      </c>
      <c r="O3861" s="66">
        <f>IFERROR(IF(Ações!$L3861="","",Ações!$K3861*Ações!$L3861),0)</f>
        <v>7.9426000000000005</v>
      </c>
      <c r="P3861" s="67">
        <f t="shared" si="60"/>
        <v>0.06</v>
      </c>
      <c r="Q3861" s="67">
        <f>IFERROR(Ações!$O3861/Ações!$M3861,0)</f>
        <v>1.24103125</v>
      </c>
      <c r="R3861" s="67">
        <f>IFERROR(IF(Ações!$B3861="","",VLOOKUP(Table_1[[#This Row],[AÇÕES]],'Dados Status Invest STOCKS'!A3847:AD4462,18)/100),0)</f>
        <v>9.9499999999999991E-2</v>
      </c>
      <c r="S3861" s="65">
        <f>IFERROR(IF(Ações!$B3861="","",VLOOKUP(Table_1[[#This Row],[AÇÕES]],'Dados Status Invest STOCKS'!A3847:AD4462,25)/100),0)</f>
        <v>5.7300000000000004E-2</v>
      </c>
      <c r="T3861" s="67">
        <f>(1-Ações!$Q3861)*Ações!$R3861</f>
        <v>-2.3982609375000002E-2</v>
      </c>
      <c r="U3861" s="68">
        <f>IF(Ações!$S3861=0,Ações!$T3861,IF(Ações!$T3861=0,Ações!$S3861,AVERAGE(Ações!$S3861,Ações!$T3861)))</f>
        <v>1.6658695312499999E-2</v>
      </c>
    </row>
    <row r="3862" spans="2:21" ht="15" customHeight="1" x14ac:dyDescent="0.2">
      <c r="B3862" s="63" t="str">
        <f>IFERROR('Dados Status Invest STOCKS'!A3849,"-")</f>
        <v>RBCAA</v>
      </c>
      <c r="C3862" s="45">
        <f>IFERROR((Ações!$D3862-Ações!$K3862)/Ações!$D3862,0)</f>
        <v>-1.4291497975708496</v>
      </c>
      <c r="D3862" s="46">
        <f>(Ações!$O3862)/0.06</f>
        <v>20.538050000000005</v>
      </c>
      <c r="E3862" s="47">
        <f>IFERROR((Ações!$F3862-Ações!$K3862)/Ações!$F3862,0)</f>
        <v>0.22777397295521809</v>
      </c>
      <c r="F3862" s="46">
        <f>IF(OR(Ações!$N3862&lt;0,Ações!$M3862&lt;0),"",(22.5*Ações!$M3862*Ações!$N3862)^0.5)</f>
        <v>64.60543707769493</v>
      </c>
      <c r="G3862" s="47">
        <f>IFERROR((Ações!$H3862-Ações!$K3862)/Ações!$H3862,0)</f>
        <v>5.3651500865362882</v>
      </c>
      <c r="H3862" s="48">
        <f>IFERROR(Ações!$I3862/(Ações!$P3862-Table_1[[#This Row],[CAGR LUCRO 5A]]),0)</f>
        <v>-11.429160283372369</v>
      </c>
      <c r="I3862" s="48">
        <f>IF(Ações!$S3862&lt;0,"",Ações!$O3862*(1+Ações!$S3862))</f>
        <v>1.4640754323000003</v>
      </c>
      <c r="J3862" s="49">
        <f>IFERROR(IF(Ações!$B3862="","",(VLOOKUP(Table_1[[#This Row],[AÇÕES]],'Dados Status Invest STOCKS'!A3848:AD4463,4)/Table_1[[#This Row],[LPA]]))/100,0)</f>
        <v>2.4966442953020133E-2</v>
      </c>
      <c r="K3862" s="64">
        <f>IFERROR(IF(Ações!$B3862="","",VLOOKUP(Table_1[[#This Row],[AÇÕES]],'Dados Status Invest STOCKS'!A3848:AD4463,2)),0)</f>
        <v>49.89</v>
      </c>
      <c r="L3862" s="65">
        <f>IFERROR(IF(Ações!$B3862="","",VLOOKUP(Table_1[[#This Row],[AÇÕES]],'Dados Status Invest STOCKS'!A3848:AD4463,3)/100),0)</f>
        <v>2.4700000000000003E-2</v>
      </c>
      <c r="M3862" s="66">
        <f>IFERROR(IF(Ações!$B3862="","",VLOOKUP(Table_1[[#This Row],[AÇÕES]],'Dados Status Invest STOCKS'!A3848:AD4463,28)),0)</f>
        <v>4.47</v>
      </c>
      <c r="N3862" s="66">
        <f>IFERROR(IF(Ações!$B3862="","",VLOOKUP(Table_1[[#This Row],[AÇÕES]],'Dados Status Invest STOCKS'!A3848:AD4463,27)),0)</f>
        <v>41.5</v>
      </c>
      <c r="O3862" s="66">
        <f>IFERROR(IF(Ações!$L3862="","",Ações!$K3862*Ações!$L3862),0)</f>
        <v>1.2322830000000002</v>
      </c>
      <c r="P3862" s="67">
        <f t="shared" si="60"/>
        <v>0.06</v>
      </c>
      <c r="Q3862" s="67">
        <f>IFERROR(Ações!$O3862/Ações!$M3862,0)</f>
        <v>0.27567852348993294</v>
      </c>
      <c r="R3862" s="67">
        <f>IFERROR(IF(Ações!$B3862="","",VLOOKUP(Table_1[[#This Row],[AÇÕES]],'Dados Status Invest STOCKS'!A3848:AD4463,18)/100),0)</f>
        <v>0.10769999999999999</v>
      </c>
      <c r="S3862" s="65">
        <f>IFERROR(IF(Ações!$B3862="","",VLOOKUP(Table_1[[#This Row],[AÇÕES]],'Dados Status Invest STOCKS'!A3848:AD4463,25)/100),0)</f>
        <v>0.18809999999999999</v>
      </c>
      <c r="T3862" s="67">
        <f>(1-Ações!$Q3862)*Ações!$R3862</f>
        <v>7.8009423020134222E-2</v>
      </c>
      <c r="U3862" s="68">
        <f>IF(Ações!$S3862=0,Ações!$T3862,IF(Ações!$T3862=0,Ações!$S3862,AVERAGE(Ações!$S3862,Ações!$T3862)))</f>
        <v>0.13305471151006709</v>
      </c>
    </row>
    <row r="3863" spans="2:21" ht="15" customHeight="1" x14ac:dyDescent="0.2">
      <c r="B3863" s="63" t="str">
        <f>IFERROR('Dados Status Invest STOCKS'!A3850,"-")</f>
        <v>RBCN</v>
      </c>
      <c r="C3863" s="45">
        <f>IFERROR((Ações!$D3863-Ações!$K3863)/Ações!$D3863,0)</f>
        <v>0</v>
      </c>
      <c r="D3863" s="46">
        <f>(Ações!$O3863)/0.06</f>
        <v>0</v>
      </c>
      <c r="E3863" s="47">
        <f>IFERROR((Ações!$F3863-Ações!$K3863)/Ações!$F3863,0)</f>
        <v>0</v>
      </c>
      <c r="F3863" s="46" t="str">
        <f>IF(OR(Ações!$N3863&lt;0,Ações!$M3863&lt;0),"",(22.5*Ações!$M3863*Ações!$N3863)^0.5)</f>
        <v/>
      </c>
      <c r="G3863" s="47">
        <f>IFERROR((Ações!$H3863-Ações!$K3863)/Ações!$H3863,0)</f>
        <v>0</v>
      </c>
      <c r="H3863" s="48">
        <f>IFERROR(Ações!$I3863/(Ações!$P3863-Table_1[[#This Row],[CAGR LUCRO 5A]]),0)</f>
        <v>0</v>
      </c>
      <c r="I3863" s="48">
        <f>IF(Ações!$S3863&lt;0,"",Ações!$O3863*(1+Ações!$S3863))</f>
        <v>0</v>
      </c>
      <c r="J3863" s="49">
        <f>IFERROR(IF(Ações!$B3863="","",(VLOOKUP(Table_1[[#This Row],[AÇÕES]],'Dados Status Invest STOCKS'!A3849:AD4464,4)/Table_1[[#This Row],[LPA]]))/100,0)</f>
        <v>0.38020833333333337</v>
      </c>
      <c r="K3863" s="64">
        <f>IFERROR(IF(Ações!$B3863="","",VLOOKUP(Table_1[[#This Row],[AÇÕES]],'Dados Status Invest STOCKS'!A3849:AD4464,2)),0)</f>
        <v>8.77</v>
      </c>
      <c r="L3863" s="65">
        <f>IFERROR(IF(Ações!$B3863="","",VLOOKUP(Table_1[[#This Row],[AÇÕES]],'Dados Status Invest STOCKS'!A3849:AD4464,3)/100),0)</f>
        <v>0</v>
      </c>
      <c r="M3863" s="66">
        <f>IFERROR(IF(Ações!$B3863="","",VLOOKUP(Table_1[[#This Row],[AÇÕES]],'Dados Status Invest STOCKS'!A3849:AD4464,28)),0)</f>
        <v>-0.48</v>
      </c>
      <c r="N3863" s="66">
        <f>IFERROR(IF(Ações!$B3863="","",VLOOKUP(Table_1[[#This Row],[AÇÕES]],'Dados Status Invest STOCKS'!A3849:AD4464,27)),0)</f>
        <v>11.99</v>
      </c>
      <c r="O3863" s="66">
        <f>IFERROR(IF(Ações!$L3863="","",Ações!$K3863*Ações!$L3863),0)</f>
        <v>0</v>
      </c>
      <c r="P3863" s="67">
        <f t="shared" si="60"/>
        <v>0.06</v>
      </c>
      <c r="Q3863" s="67">
        <f>IFERROR(Ações!$O3863/Ações!$M3863,0)</f>
        <v>0</v>
      </c>
      <c r="R3863" s="67">
        <f>IFERROR(IF(Ações!$B3863="","",VLOOKUP(Table_1[[#This Row],[AÇÕES]],'Dados Status Invest STOCKS'!A3849:AD4464,18)/100),0)</f>
        <v>-4.0099999999999997E-2</v>
      </c>
      <c r="S3863" s="65">
        <f>IFERROR(IF(Ações!$B3863="","",VLOOKUP(Table_1[[#This Row],[AÇÕES]],'Dados Status Invest STOCKS'!A3849:AD4464,25)/100),0)</f>
        <v>0</v>
      </c>
      <c r="T3863" s="67">
        <f>(1-Ações!$Q3863)*Ações!$R3863</f>
        <v>-4.0099999999999997E-2</v>
      </c>
      <c r="U3863" s="68">
        <f>IF(Ações!$S3863=0,Ações!$T3863,IF(Ações!$T3863=0,Ações!$S3863,AVERAGE(Ações!$S3863,Ações!$T3863)))</f>
        <v>-4.0099999999999997E-2</v>
      </c>
    </row>
    <row r="3864" spans="2:21" ht="15" customHeight="1" x14ac:dyDescent="0.2">
      <c r="B3864" s="63" t="str">
        <f>IFERROR('Dados Status Invest STOCKS'!A3851,"-")</f>
        <v>RBKB</v>
      </c>
      <c r="C3864" s="45">
        <f>IFERROR((Ações!$D3864-Ações!$K3864)/Ações!$D3864,0)</f>
        <v>0</v>
      </c>
      <c r="D3864" s="46">
        <f>(Ações!$O3864)/0.06</f>
        <v>0</v>
      </c>
      <c r="E3864" s="47">
        <f>IFERROR((Ações!$F3864-Ações!$K3864)/Ações!$F3864,0)</f>
        <v>0.31815141150589832</v>
      </c>
      <c r="F3864" s="46">
        <f>IF(OR(Ações!$N3864&lt;0,Ações!$M3864&lt;0),"",(22.5*Ações!$M3864*Ações!$N3864)^0.5)</f>
        <v>15.487309320860096</v>
      </c>
      <c r="G3864" s="47">
        <f>IFERROR((Ações!$H3864-Ações!$K3864)/Ações!$H3864,0)</f>
        <v>0</v>
      </c>
      <c r="H3864" s="48">
        <f>IFERROR(Ações!$I3864/(Ações!$P3864-Table_1[[#This Row],[CAGR LUCRO 5A]]),0)</f>
        <v>0</v>
      </c>
      <c r="I3864" s="48">
        <f>IF(Ações!$S3864&lt;0,"",Ações!$O3864*(1+Ações!$S3864))</f>
        <v>0</v>
      </c>
      <c r="J3864" s="49">
        <f>IFERROR(IF(Ações!$B3864="","",(VLOOKUP(Table_1[[#This Row],[AÇÕES]],'Dados Status Invest STOCKS'!A3850:AD4465,4)/Table_1[[#This Row],[LPA]]))/100,0)</f>
        <v>0.11268041237113403</v>
      </c>
      <c r="K3864" s="64">
        <f>IFERROR(IF(Ações!$B3864="","",VLOOKUP(Table_1[[#This Row],[AÇÕES]],'Dados Status Invest STOCKS'!A3850:AD4465,2)),0)</f>
        <v>10.56</v>
      </c>
      <c r="L3864" s="65">
        <f>IFERROR(IF(Ações!$B3864="","",VLOOKUP(Table_1[[#This Row],[AÇÕES]],'Dados Status Invest STOCKS'!A3850:AD4465,3)/100),0)</f>
        <v>0</v>
      </c>
      <c r="M3864" s="66">
        <f>IFERROR(IF(Ações!$B3864="","",VLOOKUP(Table_1[[#This Row],[AÇÕES]],'Dados Status Invest STOCKS'!A3850:AD4465,28)),0)</f>
        <v>0.97</v>
      </c>
      <c r="N3864" s="66">
        <f>IFERROR(IF(Ações!$B3864="","",VLOOKUP(Table_1[[#This Row],[AÇÕES]],'Dados Status Invest STOCKS'!A3850:AD4465,27)),0)</f>
        <v>10.99</v>
      </c>
      <c r="O3864" s="66">
        <f>IFERROR(IF(Ações!$L3864="","",Ações!$K3864*Ações!$L3864),0)</f>
        <v>0</v>
      </c>
      <c r="P3864" s="67">
        <f t="shared" si="60"/>
        <v>0.06</v>
      </c>
      <c r="Q3864" s="67">
        <f>IFERROR(Ações!$O3864/Ações!$M3864,0)</f>
        <v>0</v>
      </c>
      <c r="R3864" s="67">
        <f>IFERROR(IF(Ações!$B3864="","",VLOOKUP(Table_1[[#This Row],[AÇÕES]],'Dados Status Invest STOCKS'!A3850:AD4465,18)/100),0)</f>
        <v>8.7899999999999992E-2</v>
      </c>
      <c r="S3864" s="65">
        <f>IFERROR(IF(Ações!$B3864="","",VLOOKUP(Table_1[[#This Row],[AÇÕES]],'Dados Status Invest STOCKS'!A3850:AD4465,25)/100),0)</f>
        <v>0</v>
      </c>
      <c r="T3864" s="67">
        <f>(1-Ações!$Q3864)*Ações!$R3864</f>
        <v>8.7899999999999992E-2</v>
      </c>
      <c r="U3864" s="68">
        <f>IF(Ações!$S3864=0,Ações!$T3864,IF(Ações!$T3864=0,Ações!$S3864,AVERAGE(Ações!$S3864,Ações!$T3864)))</f>
        <v>8.7899999999999992E-2</v>
      </c>
    </row>
    <row r="3865" spans="2:21" ht="15" customHeight="1" x14ac:dyDescent="0.2">
      <c r="B3865" s="63" t="str">
        <f>IFERROR('Dados Status Invest STOCKS'!A3852,"-")</f>
        <v>RBLX</v>
      </c>
      <c r="C3865" s="45">
        <f>IFERROR((Ações!$D3865-Ações!$K3865)/Ações!$D3865,0)</f>
        <v>0</v>
      </c>
      <c r="D3865" s="46">
        <f>(Ações!$O3865)/0.06</f>
        <v>0</v>
      </c>
      <c r="E3865" s="47">
        <f>IFERROR((Ações!$F3865-Ações!$K3865)/Ações!$F3865,0)</f>
        <v>0</v>
      </c>
      <c r="F3865" s="46" t="str">
        <f>IF(OR(Ações!$N3865&lt;0,Ações!$M3865&lt;0),"",(22.5*Ações!$M3865*Ações!$N3865)^0.5)</f>
        <v/>
      </c>
      <c r="G3865" s="47">
        <f>IFERROR((Ações!$H3865-Ações!$K3865)/Ações!$H3865,0)</f>
        <v>0</v>
      </c>
      <c r="H3865" s="48">
        <f>IFERROR(Ações!$I3865/(Ações!$P3865-Table_1[[#This Row],[CAGR LUCRO 5A]]),0)</f>
        <v>0</v>
      </c>
      <c r="I3865" s="48">
        <f>IF(Ações!$S3865&lt;0,"",Ações!$O3865*(1+Ações!$S3865))</f>
        <v>0</v>
      </c>
      <c r="J3865" s="49">
        <f>IFERROR(IF(Ações!$B3865="","",(VLOOKUP(Table_1[[#This Row],[AÇÕES]],'Dados Status Invest STOCKS'!A3851:AD4466,4)/Table_1[[#This Row],[LPA]]))/100,0)</f>
        <v>1.3346575342465754</v>
      </c>
      <c r="K3865" s="64">
        <f>IFERROR(IF(Ações!$B3865="","",VLOOKUP(Table_1[[#This Row],[AÇÕES]],'Dados Status Invest STOCKS'!A3851:AD4466,2)),0)</f>
        <v>70.739999999999995</v>
      </c>
      <c r="L3865" s="65">
        <f>IFERROR(IF(Ações!$B3865="","",VLOOKUP(Table_1[[#This Row],[AÇÕES]],'Dados Status Invest STOCKS'!A3851:AD4466,3)/100),0)</f>
        <v>0</v>
      </c>
      <c r="M3865" s="66">
        <f>IFERROR(IF(Ações!$B3865="","",VLOOKUP(Table_1[[#This Row],[AÇÕES]],'Dados Status Invest STOCKS'!A3851:AD4466,28)),0)</f>
        <v>-0.73</v>
      </c>
      <c r="N3865" s="66">
        <f>IFERROR(IF(Ações!$B3865="","",VLOOKUP(Table_1[[#This Row],[AÇÕES]],'Dados Status Invest STOCKS'!A3851:AD4466,27)),0)</f>
        <v>0.94</v>
      </c>
      <c r="O3865" s="66">
        <f>IFERROR(IF(Ações!$L3865="","",Ações!$K3865*Ações!$L3865),0)</f>
        <v>0</v>
      </c>
      <c r="P3865" s="67">
        <f t="shared" si="60"/>
        <v>0.06</v>
      </c>
      <c r="Q3865" s="67">
        <f>IFERROR(Ações!$O3865/Ações!$M3865,0)</f>
        <v>0</v>
      </c>
      <c r="R3865" s="67">
        <f>IFERROR(IF(Ações!$B3865="","",VLOOKUP(Table_1[[#This Row],[AÇÕES]],'Dados Status Invest STOCKS'!A3851:AD4466,18)/100),0)</f>
        <v>-0.77529999999999999</v>
      </c>
      <c r="S3865" s="65">
        <f>IFERROR(IF(Ações!$B3865="","",VLOOKUP(Table_1[[#This Row],[AÇÕES]],'Dados Status Invest STOCKS'!A3851:AD4466,25)/100),0)</f>
        <v>0</v>
      </c>
      <c r="T3865" s="67">
        <f>(1-Ações!$Q3865)*Ações!$R3865</f>
        <v>-0.77529999999999999</v>
      </c>
      <c r="U3865" s="68">
        <f>IF(Ações!$S3865=0,Ações!$T3865,IF(Ações!$T3865=0,Ações!$S3865,AVERAGE(Ações!$S3865,Ações!$T3865)))</f>
        <v>-0.77529999999999999</v>
      </c>
    </row>
    <row r="3866" spans="2:21" ht="15" customHeight="1" x14ac:dyDescent="0.2">
      <c r="B3866" s="63" t="str">
        <f>IFERROR('Dados Status Invest STOCKS'!A3853,"-")</f>
        <v>RBNC</v>
      </c>
      <c r="C3866" s="45">
        <f>IFERROR((Ações!$D3866-Ações!$K3866)/Ações!$D3866,0)</f>
        <v>-3.4444444444444438</v>
      </c>
      <c r="D3866" s="46">
        <f>(Ações!$O3866)/0.06</f>
        <v>7.9875000000000016</v>
      </c>
      <c r="E3866" s="47">
        <f>IFERROR((Ações!$F3866-Ações!$K3866)/Ações!$F3866,0)</f>
        <v>7.7092504842620396E-2</v>
      </c>
      <c r="F3866" s="46">
        <f>IF(OR(Ações!$N3866&lt;0,Ações!$M3866&lt;0),"",(22.5*Ações!$M3866*Ações!$N3866)^0.5)</f>
        <v>38.465393537568282</v>
      </c>
      <c r="G3866" s="47">
        <f>IFERROR((Ações!$H3866-Ações!$K3866)/Ações!$H3866,0)</f>
        <v>19.509345096281617</v>
      </c>
      <c r="H3866" s="48">
        <f>IFERROR(Ações!$I3866/(Ações!$P3866-Table_1[[#This Row],[CAGR LUCRO 5A]]),0)</f>
        <v>-1.9179500849617674</v>
      </c>
      <c r="I3866" s="48">
        <f>IF(Ações!$S3866&lt;0,"",Ações!$O3866*(1+Ações!$S3866))</f>
        <v>0.6772281750000001</v>
      </c>
      <c r="J3866" s="49">
        <f>IFERROR(IF(Ações!$B3866="","",(VLOOKUP(Table_1[[#This Row],[AÇÕES]],'Dados Status Invest STOCKS'!A3852:AD4467,4)/Table_1[[#This Row],[LPA]]))/100,0)</f>
        <v>3.7908496732026141E-2</v>
      </c>
      <c r="K3866" s="64">
        <f>IFERROR(IF(Ações!$B3866="","",VLOOKUP(Table_1[[#This Row],[AÇÕES]],'Dados Status Invest STOCKS'!A3852:AD4467,2)),0)</f>
        <v>35.5</v>
      </c>
      <c r="L3866" s="65">
        <f>IFERROR(IF(Ações!$B3866="","",VLOOKUP(Table_1[[#This Row],[AÇÕES]],'Dados Status Invest STOCKS'!A3852:AD4467,3)/100),0)</f>
        <v>1.3500000000000002E-2</v>
      </c>
      <c r="M3866" s="66">
        <f>IFERROR(IF(Ações!$B3866="","",VLOOKUP(Table_1[[#This Row],[AÇÕES]],'Dados Status Invest STOCKS'!A3852:AD4467,28)),0)</f>
        <v>3.06</v>
      </c>
      <c r="N3866" s="66">
        <f>IFERROR(IF(Ações!$B3866="","",VLOOKUP(Table_1[[#This Row],[AÇÕES]],'Dados Status Invest STOCKS'!A3852:AD4467,27)),0)</f>
        <v>21.49</v>
      </c>
      <c r="O3866" s="66">
        <f>IFERROR(IF(Ações!$L3866="","",Ações!$K3866*Ações!$L3866),0)</f>
        <v>0.47925000000000006</v>
      </c>
      <c r="P3866" s="67">
        <f t="shared" si="60"/>
        <v>0.06</v>
      </c>
      <c r="Q3866" s="67">
        <f>IFERROR(Ações!$O3866/Ações!$M3866,0)</f>
        <v>0.15661764705882356</v>
      </c>
      <c r="R3866" s="67">
        <f>IFERROR(IF(Ações!$B3866="","",VLOOKUP(Table_1[[#This Row],[AÇÕES]],'Dados Status Invest STOCKS'!A3852:AD4467,18)/100),0)</f>
        <v>0.14230000000000001</v>
      </c>
      <c r="S3866" s="65">
        <f>IFERROR(IF(Ações!$B3866="","",VLOOKUP(Table_1[[#This Row],[AÇÕES]],'Dados Status Invest STOCKS'!A3852:AD4467,25)/100),0)</f>
        <v>0.41310000000000002</v>
      </c>
      <c r="T3866" s="67">
        <f>(1-Ações!$Q3866)*Ações!$R3866</f>
        <v>0.12001330882352942</v>
      </c>
      <c r="U3866" s="68">
        <f>IF(Ações!$S3866=0,Ações!$T3866,IF(Ações!$T3866=0,Ações!$S3866,AVERAGE(Ações!$S3866,Ações!$T3866)))</f>
        <v>0.26655665441176474</v>
      </c>
    </row>
    <row r="3867" spans="2:21" ht="15" customHeight="1" x14ac:dyDescent="0.2">
      <c r="B3867" s="63" t="str">
        <f>IFERROR('Dados Status Invest STOCKS'!A3854,"-")</f>
        <v>RCEL</v>
      </c>
      <c r="C3867" s="45">
        <f>IFERROR((Ações!$D3867-Ações!$K3867)/Ações!$D3867,0)</f>
        <v>0</v>
      </c>
      <c r="D3867" s="46">
        <f>(Ações!$O3867)/0.06</f>
        <v>0</v>
      </c>
      <c r="E3867" s="47">
        <f>IFERROR((Ações!$F3867-Ações!$K3867)/Ações!$F3867,0)</f>
        <v>0</v>
      </c>
      <c r="F3867" s="46" t="str">
        <f>IF(OR(Ações!$N3867&lt;0,Ações!$M3867&lt;0),"",(22.5*Ações!$M3867*Ações!$N3867)^0.5)</f>
        <v/>
      </c>
      <c r="G3867" s="47">
        <f>IFERROR((Ações!$H3867-Ações!$K3867)/Ações!$H3867,0)</f>
        <v>0</v>
      </c>
      <c r="H3867" s="48">
        <f>IFERROR(Ações!$I3867/(Ações!$P3867-Table_1[[#This Row],[CAGR LUCRO 5A]]),0)</f>
        <v>0</v>
      </c>
      <c r="I3867" s="48">
        <f>IF(Ações!$S3867&lt;0,"",Ações!$O3867*(1+Ações!$S3867))</f>
        <v>0</v>
      </c>
      <c r="J3867" s="49">
        <f>IFERROR(IF(Ações!$B3867="","",(VLOOKUP(Table_1[[#This Row],[AÇÕES]],'Dados Status Invest STOCKS'!A3853:AD4468,4)/Table_1[[#This Row],[LPA]]))/100,0)</f>
        <v>0.11797752808988764</v>
      </c>
      <c r="K3867" s="64">
        <f>IFERROR(IF(Ações!$B3867="","",VLOOKUP(Table_1[[#This Row],[AÇÕES]],'Dados Status Invest STOCKS'!A3853:AD4468,2)),0)</f>
        <v>9.4</v>
      </c>
      <c r="L3867" s="65">
        <f>IFERROR(IF(Ações!$B3867="","",VLOOKUP(Table_1[[#This Row],[AÇÕES]],'Dados Status Invest STOCKS'!A3853:AD4468,3)/100),0)</f>
        <v>0</v>
      </c>
      <c r="M3867" s="66">
        <f>IFERROR(IF(Ações!$B3867="","",VLOOKUP(Table_1[[#This Row],[AÇÕES]],'Dados Status Invest STOCKS'!A3853:AD4468,28)),0)</f>
        <v>-0.89</v>
      </c>
      <c r="N3867" s="66">
        <f>IFERROR(IF(Ações!$B3867="","",VLOOKUP(Table_1[[#This Row],[AÇÕES]],'Dados Status Invest STOCKS'!A3853:AD4468,27)),0)</f>
        <v>4.47</v>
      </c>
      <c r="O3867" s="66">
        <f>IFERROR(IF(Ações!$L3867="","",Ações!$K3867*Ações!$L3867),0)</f>
        <v>0</v>
      </c>
      <c r="P3867" s="67">
        <f t="shared" si="60"/>
        <v>0.06</v>
      </c>
      <c r="Q3867" s="67">
        <f>IFERROR(Ações!$O3867/Ações!$M3867,0)</f>
        <v>0</v>
      </c>
      <c r="R3867" s="67">
        <f>IFERROR(IF(Ações!$B3867="","",VLOOKUP(Table_1[[#This Row],[AÇÕES]],'Dados Status Invest STOCKS'!A3853:AD4468,18)/100),0)</f>
        <v>-0.20010000000000003</v>
      </c>
      <c r="S3867" s="65">
        <f>IFERROR(IF(Ações!$B3867="","",VLOOKUP(Table_1[[#This Row],[AÇÕES]],'Dados Status Invest STOCKS'!A3853:AD4468,25)/100),0)</f>
        <v>0</v>
      </c>
      <c r="T3867" s="67">
        <f>(1-Ações!$Q3867)*Ações!$R3867</f>
        <v>-0.20010000000000003</v>
      </c>
      <c r="U3867" s="68">
        <f>IF(Ações!$S3867=0,Ações!$T3867,IF(Ações!$T3867=0,Ações!$S3867,AVERAGE(Ações!$S3867,Ações!$T3867)))</f>
        <v>-0.20010000000000003</v>
      </c>
    </row>
    <row r="3868" spans="2:21" ht="15" customHeight="1" x14ac:dyDescent="0.2">
      <c r="B3868" s="63" t="str">
        <f>IFERROR('Dados Status Invest STOCKS'!A3855,"-")</f>
        <v>RCHG</v>
      </c>
      <c r="C3868" s="45">
        <f>IFERROR((Ações!$D3868-Ações!$K3868)/Ações!$D3868,0)</f>
        <v>0</v>
      </c>
      <c r="D3868" s="46">
        <f>(Ações!$O3868)/0.06</f>
        <v>0</v>
      </c>
      <c r="E3868" s="47">
        <f>IFERROR((Ações!$F3868-Ações!$K3868)/Ações!$F3868,0)</f>
        <v>0</v>
      </c>
      <c r="F3868" s="46" t="str">
        <f>IF(OR(Ações!$N3868&lt;0,Ações!$M3868&lt;0),"",(22.5*Ações!$M3868*Ações!$N3868)^0.5)</f>
        <v/>
      </c>
      <c r="G3868" s="47">
        <f>IFERROR((Ações!$H3868-Ações!$K3868)/Ações!$H3868,0)</f>
        <v>0</v>
      </c>
      <c r="H3868" s="48">
        <f>IFERROR(Ações!$I3868/(Ações!$P3868-Table_1[[#This Row],[CAGR LUCRO 5A]]),0)</f>
        <v>0</v>
      </c>
      <c r="I3868" s="48">
        <f>IF(Ações!$S3868&lt;0,"",Ações!$O3868*(1+Ações!$S3868))</f>
        <v>0</v>
      </c>
      <c r="J3868" s="49">
        <f>IFERROR(IF(Ações!$B3868="","",(VLOOKUP(Table_1[[#This Row],[AÇÕES]],'Dados Status Invest STOCKS'!A3854:AD4469,4)/Table_1[[#This Row],[LPA]]))/100,0)</f>
        <v>0.22119402985074627</v>
      </c>
      <c r="K3868" s="64">
        <f>IFERROR(IF(Ações!$B3868="","",VLOOKUP(Table_1[[#This Row],[AÇÕES]],'Dados Status Invest STOCKS'!A3854:AD4469,2)),0)</f>
        <v>9.9</v>
      </c>
      <c r="L3868" s="65">
        <f>IFERROR(IF(Ações!$B3868="","",VLOOKUP(Table_1[[#This Row],[AÇÕES]],'Dados Status Invest STOCKS'!A3854:AD4469,3)/100),0)</f>
        <v>0</v>
      </c>
      <c r="M3868" s="66">
        <f>IFERROR(IF(Ações!$B3868="","",VLOOKUP(Table_1[[#This Row],[AÇÕES]],'Dados Status Invest STOCKS'!A3854:AD4469,28)),0)</f>
        <v>0.67</v>
      </c>
      <c r="N3868" s="66">
        <f>IFERROR(IF(Ações!$B3868="","",VLOOKUP(Table_1[[#This Row],[AÇÕES]],'Dados Status Invest STOCKS'!A3854:AD4469,27)),0)</f>
        <v>-0.72</v>
      </c>
      <c r="O3868" s="66">
        <f>IFERROR(IF(Ações!$L3868="","",Ações!$K3868*Ações!$L3868),0)</f>
        <v>0</v>
      </c>
      <c r="P3868" s="67">
        <f t="shared" si="60"/>
        <v>0.06</v>
      </c>
      <c r="Q3868" s="67">
        <f>IFERROR(Ações!$O3868/Ações!$M3868,0)</f>
        <v>0</v>
      </c>
      <c r="R3868" s="67">
        <f>IFERROR(IF(Ações!$B3868="","",VLOOKUP(Table_1[[#This Row],[AÇÕES]],'Dados Status Invest STOCKS'!A3854:AD4469,18)/100),0)</f>
        <v>-0.93180000000000007</v>
      </c>
      <c r="S3868" s="65">
        <f>IFERROR(IF(Ações!$B3868="","",VLOOKUP(Table_1[[#This Row],[AÇÕES]],'Dados Status Invest STOCKS'!A3854:AD4469,25)/100),0)</f>
        <v>0</v>
      </c>
      <c r="T3868" s="67">
        <f>(1-Ações!$Q3868)*Ações!$R3868</f>
        <v>-0.93180000000000007</v>
      </c>
      <c r="U3868" s="68">
        <f>IF(Ações!$S3868=0,Ações!$T3868,IF(Ações!$T3868=0,Ações!$S3868,AVERAGE(Ações!$S3868,Ações!$T3868)))</f>
        <v>-0.93180000000000007</v>
      </c>
    </row>
    <row r="3869" spans="2:21" ht="15" customHeight="1" x14ac:dyDescent="0.2">
      <c r="B3869" s="63" t="str">
        <f>IFERROR('Dados Status Invest STOCKS'!A3856,"-")</f>
        <v>RCHGU</v>
      </c>
      <c r="C3869" s="45">
        <f>IFERROR((Ações!$D3869-Ações!$K3869)/Ações!$D3869,0)</f>
        <v>0</v>
      </c>
      <c r="D3869" s="46">
        <f>(Ações!$O3869)/0.06</f>
        <v>0</v>
      </c>
      <c r="E3869" s="47">
        <f>IFERROR((Ações!$F3869-Ações!$K3869)/Ações!$F3869,0)</f>
        <v>0</v>
      </c>
      <c r="F3869" s="46" t="str">
        <f>IF(OR(Ações!$N3869&lt;0,Ações!$M3869&lt;0),"",(22.5*Ações!$M3869*Ações!$N3869)^0.5)</f>
        <v/>
      </c>
      <c r="G3869" s="47">
        <f>IFERROR((Ações!$H3869-Ações!$K3869)/Ações!$H3869,0)</f>
        <v>0</v>
      </c>
      <c r="H3869" s="48">
        <f>IFERROR(Ações!$I3869/(Ações!$P3869-Table_1[[#This Row],[CAGR LUCRO 5A]]),0)</f>
        <v>0</v>
      </c>
      <c r="I3869" s="48">
        <f>IF(Ações!$S3869&lt;0,"",Ações!$O3869*(1+Ações!$S3869))</f>
        <v>0</v>
      </c>
      <c r="J3869" s="49">
        <f>IFERROR(IF(Ações!$B3869="","",(VLOOKUP(Table_1[[#This Row],[AÇÕES]],'Dados Status Invest STOCKS'!A3855:AD4470,4)/Table_1[[#This Row],[LPA]]))/100,0)</f>
        <v>0.22522388059701492</v>
      </c>
      <c r="K3869" s="64">
        <f>IFERROR(IF(Ações!$B3869="","",VLOOKUP(Table_1[[#This Row],[AÇÕES]],'Dados Status Invest STOCKS'!A3855:AD4470,2)),0)</f>
        <v>10.08</v>
      </c>
      <c r="L3869" s="65">
        <f>IFERROR(IF(Ações!$B3869="","",VLOOKUP(Table_1[[#This Row],[AÇÕES]],'Dados Status Invest STOCKS'!A3855:AD4470,3)/100),0)</f>
        <v>0</v>
      </c>
      <c r="M3869" s="66">
        <f>IFERROR(IF(Ações!$B3869="","",VLOOKUP(Table_1[[#This Row],[AÇÕES]],'Dados Status Invest STOCKS'!A3855:AD4470,28)),0)</f>
        <v>0.67</v>
      </c>
      <c r="N3869" s="66">
        <f>IFERROR(IF(Ações!$B3869="","",VLOOKUP(Table_1[[#This Row],[AÇÕES]],'Dados Status Invest STOCKS'!A3855:AD4470,27)),0)</f>
        <v>-0.72</v>
      </c>
      <c r="O3869" s="66">
        <f>IFERROR(IF(Ações!$L3869="","",Ações!$K3869*Ações!$L3869),0)</f>
        <v>0</v>
      </c>
      <c r="P3869" s="67">
        <f t="shared" si="60"/>
        <v>0.06</v>
      </c>
      <c r="Q3869" s="67">
        <f>IFERROR(Ações!$O3869/Ações!$M3869,0)</f>
        <v>0</v>
      </c>
      <c r="R3869" s="67">
        <f>IFERROR(IF(Ações!$B3869="","",VLOOKUP(Table_1[[#This Row],[AÇÕES]],'Dados Status Invest STOCKS'!A3855:AD4470,18)/100),0)</f>
        <v>-0.93180000000000007</v>
      </c>
      <c r="S3869" s="65">
        <f>IFERROR(IF(Ações!$B3869="","",VLOOKUP(Table_1[[#This Row],[AÇÕES]],'Dados Status Invest STOCKS'!A3855:AD4470,25)/100),0)</f>
        <v>0</v>
      </c>
      <c r="T3869" s="67">
        <f>(1-Ações!$Q3869)*Ações!$R3869</f>
        <v>-0.93180000000000007</v>
      </c>
      <c r="U3869" s="68">
        <f>IF(Ações!$S3869=0,Ações!$T3869,IF(Ações!$T3869=0,Ações!$S3869,AVERAGE(Ações!$S3869,Ações!$T3869)))</f>
        <v>-0.93180000000000007</v>
      </c>
    </row>
    <row r="3870" spans="2:21" ht="15" customHeight="1" x14ac:dyDescent="0.2">
      <c r="B3870" s="63" t="str">
        <f>IFERROR('Dados Status Invest STOCKS'!A3857,"-")</f>
        <v>RCHGW</v>
      </c>
      <c r="C3870" s="45">
        <f>IFERROR((Ações!$D3870-Ações!$K3870)/Ações!$D3870,0)</f>
        <v>0</v>
      </c>
      <c r="D3870" s="46">
        <f>(Ações!$O3870)/0.06</f>
        <v>0</v>
      </c>
      <c r="E3870" s="47">
        <f>IFERROR((Ações!$F3870-Ações!$K3870)/Ações!$F3870,0)</f>
        <v>0</v>
      </c>
      <c r="F3870" s="46" t="str">
        <f>IF(OR(Ações!$N3870&lt;0,Ações!$M3870&lt;0),"",(22.5*Ações!$M3870*Ações!$N3870)^0.5)</f>
        <v/>
      </c>
      <c r="G3870" s="47">
        <f>IFERROR((Ações!$H3870-Ações!$K3870)/Ações!$H3870,0)</f>
        <v>0</v>
      </c>
      <c r="H3870" s="48">
        <f>IFERROR(Ações!$I3870/(Ações!$P3870-Table_1[[#This Row],[CAGR LUCRO 5A]]),0)</f>
        <v>0</v>
      </c>
      <c r="I3870" s="48">
        <f>IF(Ações!$S3870&lt;0,"",Ações!$O3870*(1+Ações!$S3870))</f>
        <v>0</v>
      </c>
      <c r="J3870" s="49">
        <f>IFERROR(IF(Ações!$B3870="","",(VLOOKUP(Table_1[[#This Row],[AÇÕES]],'Dados Status Invest STOCKS'!A3856:AD4471,4)/Table_1[[#This Row],[LPA]]))/100,0)</f>
        <v>1.0298507462686566E-2</v>
      </c>
      <c r="K3870" s="64">
        <f>IFERROR(IF(Ações!$B3870="","",VLOOKUP(Table_1[[#This Row],[AÇÕES]],'Dados Status Invest STOCKS'!A3856:AD4471,2)),0)</f>
        <v>0.46</v>
      </c>
      <c r="L3870" s="65">
        <f>IFERROR(IF(Ações!$B3870="","",VLOOKUP(Table_1[[#This Row],[AÇÕES]],'Dados Status Invest STOCKS'!A3856:AD4471,3)/100),0)</f>
        <v>0</v>
      </c>
      <c r="M3870" s="66">
        <f>IFERROR(IF(Ações!$B3870="","",VLOOKUP(Table_1[[#This Row],[AÇÕES]],'Dados Status Invest STOCKS'!A3856:AD4471,28)),0)</f>
        <v>0.67</v>
      </c>
      <c r="N3870" s="66">
        <f>IFERROR(IF(Ações!$B3870="","",VLOOKUP(Table_1[[#This Row],[AÇÕES]],'Dados Status Invest STOCKS'!A3856:AD4471,27)),0)</f>
        <v>-0.72</v>
      </c>
      <c r="O3870" s="66">
        <f>IFERROR(IF(Ações!$L3870="","",Ações!$K3870*Ações!$L3870),0)</f>
        <v>0</v>
      </c>
      <c r="P3870" s="67">
        <f t="shared" si="60"/>
        <v>0.06</v>
      </c>
      <c r="Q3870" s="67">
        <f>IFERROR(Ações!$O3870/Ações!$M3870,0)</f>
        <v>0</v>
      </c>
      <c r="R3870" s="67">
        <f>IFERROR(IF(Ações!$B3870="","",VLOOKUP(Table_1[[#This Row],[AÇÕES]],'Dados Status Invest STOCKS'!A3856:AD4471,18)/100),0)</f>
        <v>-0.93180000000000007</v>
      </c>
      <c r="S3870" s="65">
        <f>IFERROR(IF(Ações!$B3870="","",VLOOKUP(Table_1[[#This Row],[AÇÕES]],'Dados Status Invest STOCKS'!A3856:AD4471,25)/100),0)</f>
        <v>0</v>
      </c>
      <c r="T3870" s="67">
        <f>(1-Ações!$Q3870)*Ações!$R3870</f>
        <v>-0.93180000000000007</v>
      </c>
      <c r="U3870" s="68">
        <f>IF(Ações!$S3870=0,Ações!$T3870,IF(Ações!$T3870=0,Ações!$S3870,AVERAGE(Ações!$S3870,Ações!$T3870)))</f>
        <v>-0.93180000000000007</v>
      </c>
    </row>
    <row r="3871" spans="2:21" ht="15" customHeight="1" x14ac:dyDescent="0.2">
      <c r="B3871" s="63" t="str">
        <f>IFERROR('Dados Status Invest STOCKS'!A3858,"-")</f>
        <v>RCI</v>
      </c>
      <c r="C3871" s="45">
        <f>IFERROR((Ações!$D3871-Ações!$K3871)/Ações!$D3871,0)</f>
        <v>-0.80722891566265043</v>
      </c>
      <c r="D3871" s="46">
        <f>(Ações!$O3871)/0.06</f>
        <v>26.587666666666667</v>
      </c>
      <c r="E3871" s="47">
        <f>IFERROR((Ações!$F3871-Ações!$K3871)/Ações!$F3871,0)</f>
        <v>-0.57435244294284604</v>
      </c>
      <c r="F3871" s="46">
        <f>IF(OR(Ações!$N3871&lt;0,Ações!$M3871&lt;0),"",(22.5*Ações!$M3871*Ações!$N3871)^0.5)</f>
        <v>30.520484924063705</v>
      </c>
      <c r="G3871" s="47">
        <f>IFERROR((Ações!$H3871-Ações!$K3871)/Ações!$H3871,0)</f>
        <v>0.10162363239024319</v>
      </c>
      <c r="H3871" s="48">
        <f>IFERROR(Ações!$I3871/(Ações!$P3871-Table_1[[#This Row],[CAGR LUCRO 5A]]),0)</f>
        <v>53.485378436482094</v>
      </c>
      <c r="I3871" s="48">
        <f>IF(Ações!$S3871&lt;0,"",Ações!$O3871*(1+Ações!$S3871))</f>
        <v>1.642001118</v>
      </c>
      <c r="J3871" s="49">
        <f>IFERROR(IF(Ações!$B3871="","",(VLOOKUP(Table_1[[#This Row],[AÇÕES]],'Dados Status Invest STOCKS'!A3857:AD4472,4)/Table_1[[#This Row],[LPA]]))/100,0)</f>
        <v>7.6999999999999999E-2</v>
      </c>
      <c r="K3871" s="64">
        <f>IFERROR(IF(Ações!$B3871="","",VLOOKUP(Table_1[[#This Row],[AÇÕES]],'Dados Status Invest STOCKS'!A3857:AD4472,2)),0)</f>
        <v>48.05</v>
      </c>
      <c r="L3871" s="65">
        <f>IFERROR(IF(Ações!$B3871="","",VLOOKUP(Table_1[[#This Row],[AÇÕES]],'Dados Status Invest STOCKS'!A3857:AD4472,3)/100),0)</f>
        <v>3.32E-2</v>
      </c>
      <c r="M3871" s="66">
        <f>IFERROR(IF(Ações!$B3871="","",VLOOKUP(Table_1[[#This Row],[AÇÕES]],'Dados Status Invest STOCKS'!A3857:AD4472,28)),0)</f>
        <v>2.5</v>
      </c>
      <c r="N3871" s="66">
        <f>IFERROR(IF(Ações!$B3871="","",VLOOKUP(Table_1[[#This Row],[AÇÕES]],'Dados Status Invest STOCKS'!A3857:AD4472,27)),0)</f>
        <v>16.559999999999999</v>
      </c>
      <c r="O3871" s="66">
        <f>IFERROR(IF(Ações!$L3871="","",Ações!$K3871*Ações!$L3871),0)</f>
        <v>1.5952599999999999</v>
      </c>
      <c r="P3871" s="67">
        <f t="shared" si="60"/>
        <v>0.06</v>
      </c>
      <c r="Q3871" s="67">
        <f>IFERROR(Ações!$O3871/Ações!$M3871,0)</f>
        <v>0.638104</v>
      </c>
      <c r="R3871" s="67">
        <f>IFERROR(IF(Ações!$B3871="","",VLOOKUP(Table_1[[#This Row],[AÇÕES]],'Dados Status Invest STOCKS'!A3857:AD4472,18)/100),0)</f>
        <v>0.15079999999999999</v>
      </c>
      <c r="S3871" s="65">
        <f>IFERROR(IF(Ações!$B3871="","",VLOOKUP(Table_1[[#This Row],[AÇÕES]],'Dados Status Invest STOCKS'!A3857:AD4472,25)/100),0)</f>
        <v>2.9300000000000003E-2</v>
      </c>
      <c r="T3871" s="67">
        <f>(1-Ações!$Q3871)*Ações!$R3871</f>
        <v>5.4573916799999997E-2</v>
      </c>
      <c r="U3871" s="68">
        <f>IF(Ações!$S3871=0,Ações!$T3871,IF(Ações!$T3871=0,Ações!$S3871,AVERAGE(Ações!$S3871,Ações!$T3871)))</f>
        <v>4.1936958400000002E-2</v>
      </c>
    </row>
    <row r="3872" spans="2:21" ht="15" customHeight="1" x14ac:dyDescent="0.2">
      <c r="B3872" s="63" t="str">
        <f>IFERROR('Dados Status Invest STOCKS'!A3859,"-")</f>
        <v>RCII</v>
      </c>
      <c r="C3872" s="45">
        <f>IFERROR((Ações!$D3872-Ações!$K3872)/Ações!$D3872,0)</f>
        <v>-1.1276595744680853</v>
      </c>
      <c r="D3872" s="46">
        <f>(Ações!$O3872)/0.06</f>
        <v>21.196999999999999</v>
      </c>
      <c r="E3872" s="47">
        <f>IFERROR((Ações!$F3872-Ações!$K3872)/Ações!$F3872,0)</f>
        <v>-0.59862603031867412</v>
      </c>
      <c r="F3872" s="46">
        <f>IF(OR(Ações!$N3872&lt;0,Ações!$M3872&lt;0),"",(22.5*Ações!$M3872*Ações!$N3872)^0.5)</f>
        <v>28.211726285358719</v>
      </c>
      <c r="G3872" s="47">
        <f>IFERROR((Ações!$H3872-Ações!$K3872)/Ações!$H3872,0)</f>
        <v>-1.1276595744680853</v>
      </c>
      <c r="H3872" s="48">
        <f>IFERROR(Ações!$I3872/(Ações!$P3872-Table_1[[#This Row],[CAGR LUCRO 5A]]),0)</f>
        <v>21.196999999999999</v>
      </c>
      <c r="I3872" s="48">
        <f>IF(Ações!$S3872&lt;0,"",Ações!$O3872*(1+Ações!$S3872))</f>
        <v>1.27182</v>
      </c>
      <c r="J3872" s="49">
        <f>IFERROR(IF(Ações!$B3872="","",(VLOOKUP(Table_1[[#This Row],[AÇÕES]],'Dados Status Invest STOCKS'!A3858:AD4473,4)/Table_1[[#This Row],[LPA]]))/100,0)</f>
        <v>0.06</v>
      </c>
      <c r="K3872" s="64">
        <f>IFERROR(IF(Ações!$B3872="","",VLOOKUP(Table_1[[#This Row],[AÇÕES]],'Dados Status Invest STOCKS'!A3858:AD4473,2)),0)</f>
        <v>45.1</v>
      </c>
      <c r="L3872" s="65">
        <f>IFERROR(IF(Ações!$B3872="","",VLOOKUP(Table_1[[#This Row],[AÇÕES]],'Dados Status Invest STOCKS'!A3858:AD4473,3)/100),0)</f>
        <v>2.8199999999999999E-2</v>
      </c>
      <c r="M3872" s="66">
        <f>IFERROR(IF(Ações!$B3872="","",VLOOKUP(Table_1[[#This Row],[AÇÕES]],'Dados Status Invest STOCKS'!A3858:AD4473,28)),0)</f>
        <v>2.74</v>
      </c>
      <c r="N3872" s="66">
        <f>IFERROR(IF(Ações!$B3872="","",VLOOKUP(Table_1[[#This Row],[AÇÕES]],'Dados Status Invest STOCKS'!A3858:AD4473,27)),0)</f>
        <v>12.91</v>
      </c>
      <c r="O3872" s="66">
        <f>IFERROR(IF(Ações!$L3872="","",Ações!$K3872*Ações!$L3872),0)</f>
        <v>1.27182</v>
      </c>
      <c r="P3872" s="67">
        <f t="shared" si="60"/>
        <v>0.06</v>
      </c>
      <c r="Q3872" s="67">
        <f>IFERROR(Ações!$O3872/Ações!$M3872,0)</f>
        <v>0.46416788321167879</v>
      </c>
      <c r="R3872" s="67">
        <f>IFERROR(IF(Ações!$B3872="","",VLOOKUP(Table_1[[#This Row],[AÇÕES]],'Dados Status Invest STOCKS'!A3858:AD4473,18)/100),0)</f>
        <v>0.21239999999999998</v>
      </c>
      <c r="S3872" s="65">
        <f>IFERROR(IF(Ações!$B3872="","",VLOOKUP(Table_1[[#This Row],[AÇÕES]],'Dados Status Invest STOCKS'!A3858:AD4473,25)/100),0)</f>
        <v>0</v>
      </c>
      <c r="T3872" s="67">
        <f>(1-Ações!$Q3872)*Ações!$R3872</f>
        <v>0.11381074160583941</v>
      </c>
      <c r="U3872" s="68">
        <f>IF(Ações!$S3872=0,Ações!$T3872,IF(Ações!$T3872=0,Ações!$S3872,AVERAGE(Ações!$S3872,Ações!$T3872)))</f>
        <v>0.11381074160583941</v>
      </c>
    </row>
    <row r="3873" spans="2:21" ht="15" customHeight="1" x14ac:dyDescent="0.2">
      <c r="B3873" s="63" t="str">
        <f>IFERROR('Dados Status Invest STOCKS'!A3860,"-")</f>
        <v>RCKT</v>
      </c>
      <c r="C3873" s="45">
        <f>IFERROR((Ações!$D3873-Ações!$K3873)/Ações!$D3873,0)</f>
        <v>0</v>
      </c>
      <c r="D3873" s="46">
        <f>(Ações!$O3873)/0.06</f>
        <v>0</v>
      </c>
      <c r="E3873" s="47">
        <f>IFERROR((Ações!$F3873-Ações!$K3873)/Ações!$F3873,0)</f>
        <v>0</v>
      </c>
      <c r="F3873" s="46" t="str">
        <f>IF(OR(Ações!$N3873&lt;0,Ações!$M3873&lt;0),"",(22.5*Ações!$M3873*Ações!$N3873)^0.5)</f>
        <v/>
      </c>
      <c r="G3873" s="47">
        <f>IFERROR((Ações!$H3873-Ações!$K3873)/Ações!$H3873,0)</f>
        <v>0</v>
      </c>
      <c r="H3873" s="48">
        <f>IFERROR(Ações!$I3873/(Ações!$P3873-Table_1[[#This Row],[CAGR LUCRO 5A]]),0)</f>
        <v>0</v>
      </c>
      <c r="I3873" s="48">
        <f>IF(Ações!$S3873&lt;0,"",Ações!$O3873*(1+Ações!$S3873))</f>
        <v>0</v>
      </c>
      <c r="J3873" s="49">
        <f>IFERROR(IF(Ações!$B3873="","",(VLOOKUP(Table_1[[#This Row],[AÇÕES]],'Dados Status Invest STOCKS'!A3859:AD4474,4)/Table_1[[#This Row],[LPA]]))/100,0)</f>
        <v>2.0034722222222225E-2</v>
      </c>
      <c r="K3873" s="64">
        <f>IFERROR(IF(Ações!$B3873="","",VLOOKUP(Table_1[[#This Row],[AÇÕES]],'Dados Status Invest STOCKS'!A3859:AD4474,2)),0)</f>
        <v>16.64</v>
      </c>
      <c r="L3873" s="65">
        <f>IFERROR(IF(Ações!$B3873="","",VLOOKUP(Table_1[[#This Row],[AÇÕES]],'Dados Status Invest STOCKS'!A3859:AD4474,3)/100),0)</f>
        <v>0</v>
      </c>
      <c r="M3873" s="66">
        <f>IFERROR(IF(Ações!$B3873="","",VLOOKUP(Table_1[[#This Row],[AÇÕES]],'Dados Status Invest STOCKS'!A3859:AD4474,28)),0)</f>
        <v>-2.88</v>
      </c>
      <c r="N3873" s="66">
        <f>IFERROR(IF(Ações!$B3873="","",VLOOKUP(Table_1[[#This Row],[AÇÕES]],'Dados Status Invest STOCKS'!A3859:AD4474,27)),0)</f>
        <v>7.54</v>
      </c>
      <c r="O3873" s="66">
        <f>IFERROR(IF(Ações!$L3873="","",Ações!$K3873*Ações!$L3873),0)</f>
        <v>0</v>
      </c>
      <c r="P3873" s="67">
        <f t="shared" si="60"/>
        <v>0.06</v>
      </c>
      <c r="Q3873" s="67">
        <f>IFERROR(Ações!$O3873/Ações!$M3873,0)</f>
        <v>0</v>
      </c>
      <c r="R3873" s="67">
        <f>IFERROR(IF(Ações!$B3873="","",VLOOKUP(Table_1[[#This Row],[AÇÕES]],'Dados Status Invest STOCKS'!A3859:AD4474,18)/100),0)</f>
        <v>-0.38240000000000002</v>
      </c>
      <c r="S3873" s="65">
        <f>IFERROR(IF(Ações!$B3873="","",VLOOKUP(Table_1[[#This Row],[AÇÕES]],'Dados Status Invest STOCKS'!A3859:AD4474,25)/100),0)</f>
        <v>0</v>
      </c>
      <c r="T3873" s="67">
        <f>(1-Ações!$Q3873)*Ações!$R3873</f>
        <v>-0.38240000000000002</v>
      </c>
      <c r="U3873" s="68">
        <f>IF(Ações!$S3873=0,Ações!$T3873,IF(Ações!$T3873=0,Ações!$S3873,AVERAGE(Ações!$S3873,Ações!$T3873)))</f>
        <v>-0.38240000000000002</v>
      </c>
    </row>
    <row r="3874" spans="2:21" ht="15" customHeight="1" x14ac:dyDescent="0.2">
      <c r="B3874" s="63" t="str">
        <f>IFERROR('Dados Status Invest STOCKS'!A3861,"-")</f>
        <v>RCKY</v>
      </c>
      <c r="C3874" s="45">
        <f>IFERROR((Ações!$D3874-Ações!$K3874)/Ações!$D3874,0)</f>
        <v>-3.2553191489361701</v>
      </c>
      <c r="D3874" s="46">
        <f>(Ações!$O3874)/0.06</f>
        <v>9.8229999999999986</v>
      </c>
      <c r="E3874" s="47">
        <f>IFERROR((Ações!$F3874-Ações!$K3874)/Ações!$F3874,0)</f>
        <v>-0.11990755407664702</v>
      </c>
      <c r="F3874" s="46">
        <f>IF(OR(Ações!$N3874&lt;0,Ações!$M3874&lt;0),"",(22.5*Ações!$M3874*Ações!$N3874)^0.5)</f>
        <v>37.324509373868537</v>
      </c>
      <c r="G3874" s="47">
        <f>IFERROR((Ações!$H3874-Ações!$K3874)/Ações!$H3874,0)</f>
        <v>12.252722410142873</v>
      </c>
      <c r="H3874" s="48">
        <f>IFERROR(Ações!$I3874/(Ações!$P3874-Table_1[[#This Row],[CAGR LUCRO 5A]]),0)</f>
        <v>-3.7146566383191599</v>
      </c>
      <c r="I3874" s="48">
        <f>IF(Ações!$S3874&lt;0,"",Ações!$O3874*(1+Ações!$S3874))</f>
        <v>0.7425598619999999</v>
      </c>
      <c r="J3874" s="49">
        <f>IFERROR(IF(Ações!$B3874="","",(VLOOKUP(Table_1[[#This Row],[AÇÕES]],'Dados Status Invest STOCKS'!A3860:AD4475,4)/Table_1[[#This Row],[LPA]]))/100,0)</f>
        <v>7.0823045267489712E-2</v>
      </c>
      <c r="K3874" s="64">
        <f>IFERROR(IF(Ações!$B3874="","",VLOOKUP(Table_1[[#This Row],[AÇÕES]],'Dados Status Invest STOCKS'!A3860:AD4475,2)),0)</f>
        <v>41.8</v>
      </c>
      <c r="L3874" s="65">
        <f>IFERROR(IF(Ações!$B3874="","",VLOOKUP(Table_1[[#This Row],[AÇÕES]],'Dados Status Invest STOCKS'!A3860:AD4475,3)/100),0)</f>
        <v>1.41E-2</v>
      </c>
      <c r="M3874" s="66">
        <f>IFERROR(IF(Ações!$B3874="","",VLOOKUP(Table_1[[#This Row],[AÇÕES]],'Dados Status Invest STOCKS'!A3860:AD4475,28)),0)</f>
        <v>2.4300000000000002</v>
      </c>
      <c r="N3874" s="66">
        <f>IFERROR(IF(Ações!$B3874="","",VLOOKUP(Table_1[[#This Row],[AÇÕES]],'Dados Status Invest STOCKS'!A3860:AD4475,27)),0)</f>
        <v>25.48</v>
      </c>
      <c r="O3874" s="66">
        <f>IFERROR(IF(Ações!$L3874="","",Ações!$K3874*Ações!$L3874),0)</f>
        <v>0.5893799999999999</v>
      </c>
      <c r="P3874" s="67">
        <f t="shared" si="60"/>
        <v>0.06</v>
      </c>
      <c r="Q3874" s="67">
        <f>IFERROR(Ações!$O3874/Ações!$M3874,0)</f>
        <v>0.24254320987654315</v>
      </c>
      <c r="R3874" s="67">
        <f>IFERROR(IF(Ações!$B3874="","",VLOOKUP(Table_1[[#This Row],[AÇÕES]],'Dados Status Invest STOCKS'!A3860:AD4475,18)/100),0)</f>
        <v>9.5299999999999996E-2</v>
      </c>
      <c r="S3874" s="65">
        <f>IFERROR(IF(Ações!$B3874="","",VLOOKUP(Table_1[[#This Row],[AÇÕES]],'Dados Status Invest STOCKS'!A3860:AD4475,25)/100),0)</f>
        <v>0.25989999999999996</v>
      </c>
      <c r="T3874" s="67">
        <f>(1-Ações!$Q3874)*Ações!$R3874</f>
        <v>7.2185632098765426E-2</v>
      </c>
      <c r="U3874" s="68">
        <f>IF(Ações!$S3874=0,Ações!$T3874,IF(Ações!$T3874=0,Ações!$S3874,AVERAGE(Ações!$S3874,Ações!$T3874)))</f>
        <v>0.1660428160493827</v>
      </c>
    </row>
    <row r="3875" spans="2:21" ht="15" customHeight="1" x14ac:dyDescent="0.2">
      <c r="B3875" s="63" t="str">
        <f>IFERROR('Dados Status Invest STOCKS'!A3862,"-")</f>
        <v>RCL</v>
      </c>
      <c r="C3875" s="45">
        <f>IFERROR((Ações!$D3875-Ações!$K3875)/Ações!$D3875,0)</f>
        <v>0</v>
      </c>
      <c r="D3875" s="46">
        <f>(Ações!$O3875)/0.06</f>
        <v>0</v>
      </c>
      <c r="E3875" s="47">
        <f>IFERROR((Ações!$F3875-Ações!$K3875)/Ações!$F3875,0)</f>
        <v>0</v>
      </c>
      <c r="F3875" s="46" t="str">
        <f>IF(OR(Ações!$N3875&lt;0,Ações!$M3875&lt;0),"",(22.5*Ações!$M3875*Ações!$N3875)^0.5)</f>
        <v/>
      </c>
      <c r="G3875" s="47">
        <f>IFERROR((Ações!$H3875-Ações!$K3875)/Ações!$H3875,0)</f>
        <v>0</v>
      </c>
      <c r="H3875" s="48">
        <f>IFERROR(Ações!$I3875/(Ações!$P3875-Table_1[[#This Row],[CAGR LUCRO 5A]]),0)</f>
        <v>0</v>
      </c>
      <c r="I3875" s="48">
        <f>IF(Ações!$S3875&lt;0,"",Ações!$O3875*(1+Ações!$S3875))</f>
        <v>0</v>
      </c>
      <c r="J3875" s="49">
        <f>IFERROR(IF(Ações!$B3875="","",(VLOOKUP(Table_1[[#This Row],[AÇÕES]],'Dados Status Invest STOCKS'!A3861:AD4476,4)/Table_1[[#This Row],[LPA]]))/100,0)</f>
        <v>1.8173030449492506E-3</v>
      </c>
      <c r="K3875" s="64">
        <f>IFERROR(IF(Ações!$B3875="","",VLOOKUP(Table_1[[#This Row],[AÇÕES]],'Dados Status Invest STOCKS'!A3861:AD4476,2)),0)</f>
        <v>78.73</v>
      </c>
      <c r="L3875" s="65">
        <f>IFERROR(IF(Ações!$B3875="","",VLOOKUP(Table_1[[#This Row],[AÇÕES]],'Dados Status Invest STOCKS'!A3861:AD4476,3)/100),0)</f>
        <v>0</v>
      </c>
      <c r="M3875" s="66">
        <f>IFERROR(IF(Ações!$B3875="","",VLOOKUP(Table_1[[#This Row],[AÇÕES]],'Dados Status Invest STOCKS'!A3861:AD4476,28)),0)</f>
        <v>-20.69</v>
      </c>
      <c r="N3875" s="66">
        <f>IFERROR(IF(Ações!$B3875="","",VLOOKUP(Table_1[[#This Row],[AÇÕES]],'Dados Status Invest STOCKS'!A3861:AD4476,27)),0)</f>
        <v>25.38</v>
      </c>
      <c r="O3875" s="66">
        <f>IFERROR(IF(Ações!$L3875="","",Ações!$K3875*Ações!$L3875),0)</f>
        <v>0</v>
      </c>
      <c r="P3875" s="67">
        <f t="shared" si="60"/>
        <v>0.06</v>
      </c>
      <c r="Q3875" s="67">
        <f>IFERROR(Ações!$O3875/Ações!$M3875,0)</f>
        <v>0</v>
      </c>
      <c r="R3875" s="67">
        <f>IFERROR(IF(Ações!$B3875="","",VLOOKUP(Table_1[[#This Row],[AÇÕES]],'Dados Status Invest STOCKS'!A3861:AD4476,18)/100),0)</f>
        <v>-0.81489999999999996</v>
      </c>
      <c r="S3875" s="65">
        <f>IFERROR(IF(Ações!$B3875="","",VLOOKUP(Table_1[[#This Row],[AÇÕES]],'Dados Status Invest STOCKS'!A3861:AD4476,25)/100),0)</f>
        <v>0</v>
      </c>
      <c r="T3875" s="67">
        <f>(1-Ações!$Q3875)*Ações!$R3875</f>
        <v>-0.81489999999999996</v>
      </c>
      <c r="U3875" s="68">
        <f>IF(Ações!$S3875=0,Ações!$T3875,IF(Ações!$T3875=0,Ações!$S3875,AVERAGE(Ações!$S3875,Ações!$T3875)))</f>
        <v>-0.81489999999999996</v>
      </c>
    </row>
    <row r="3876" spans="2:21" ht="15" customHeight="1" x14ac:dyDescent="0.2">
      <c r="B3876" s="63" t="str">
        <f>IFERROR('Dados Status Invest STOCKS'!A3863,"-")</f>
        <v>RCM</v>
      </c>
      <c r="C3876" s="45">
        <f>IFERROR((Ações!$D3876-Ações!$K3876)/Ações!$D3876,0)</f>
        <v>0</v>
      </c>
      <c r="D3876" s="46">
        <f>(Ações!$O3876)/0.06</f>
        <v>0</v>
      </c>
      <c r="E3876" s="47">
        <f>IFERROR((Ações!$F3876-Ações!$K3876)/Ações!$F3876,0)</f>
        <v>-5.0856211831813178</v>
      </c>
      <c r="F3876" s="46">
        <f>IF(OR(Ações!$N3876&lt;0,Ações!$M3876&lt;0),"",(22.5*Ações!$M3876*Ações!$N3876)^0.5)</f>
        <v>3.6742346141747673</v>
      </c>
      <c r="G3876" s="47">
        <f>IFERROR((Ações!$H3876-Ações!$K3876)/Ações!$H3876,0)</f>
        <v>0</v>
      </c>
      <c r="H3876" s="48">
        <f>IFERROR(Ações!$I3876/(Ações!$P3876-Table_1[[#This Row],[CAGR LUCRO 5A]]),0)</f>
        <v>0</v>
      </c>
      <c r="I3876" s="48">
        <f>IF(Ações!$S3876&lt;0,"",Ações!$O3876*(1+Ações!$S3876))</f>
        <v>0</v>
      </c>
      <c r="J3876" s="49">
        <f>IFERROR(IF(Ações!$B3876="","",(VLOOKUP(Table_1[[#This Row],[AÇÕES]],'Dados Status Invest STOCKS'!A3862:AD4477,4)/Table_1[[#This Row],[LPA]]))/100,0)</f>
        <v>0.88800000000000001</v>
      </c>
      <c r="K3876" s="64">
        <f>IFERROR(IF(Ações!$B3876="","",VLOOKUP(Table_1[[#This Row],[AÇÕES]],'Dados Status Invest STOCKS'!A3862:AD4477,2)),0)</f>
        <v>22.36</v>
      </c>
      <c r="L3876" s="65">
        <f>IFERROR(IF(Ações!$B3876="","",VLOOKUP(Table_1[[#This Row],[AÇÕES]],'Dados Status Invest STOCKS'!A3862:AD4477,3)/100),0)</f>
        <v>0</v>
      </c>
      <c r="M3876" s="66">
        <f>IFERROR(IF(Ações!$B3876="","",VLOOKUP(Table_1[[#This Row],[AÇÕES]],'Dados Status Invest STOCKS'!A3862:AD4477,28)),0)</f>
        <v>0.5</v>
      </c>
      <c r="N3876" s="66">
        <f>IFERROR(IF(Ações!$B3876="","",VLOOKUP(Table_1[[#This Row],[AÇÕES]],'Dados Status Invest STOCKS'!A3862:AD4477,27)),0)</f>
        <v>1.2</v>
      </c>
      <c r="O3876" s="66">
        <f>IFERROR(IF(Ações!$L3876="","",Ações!$K3876*Ações!$L3876),0)</f>
        <v>0</v>
      </c>
      <c r="P3876" s="67">
        <f t="shared" si="60"/>
        <v>0.06</v>
      </c>
      <c r="Q3876" s="67">
        <f>IFERROR(Ações!$O3876/Ações!$M3876,0)</f>
        <v>0</v>
      </c>
      <c r="R3876" s="67">
        <f>IFERROR(IF(Ações!$B3876="","",VLOOKUP(Table_1[[#This Row],[AÇÕES]],'Dados Status Invest STOCKS'!A3862:AD4477,18)/100),0)</f>
        <v>0.41840000000000005</v>
      </c>
      <c r="S3876" s="65">
        <f>IFERROR(IF(Ações!$B3876="","",VLOOKUP(Table_1[[#This Row],[AÇÕES]],'Dados Status Invest STOCKS'!A3862:AD4477,25)/100),0)</f>
        <v>0</v>
      </c>
      <c r="T3876" s="67">
        <f>(1-Ações!$Q3876)*Ações!$R3876</f>
        <v>0.41840000000000005</v>
      </c>
      <c r="U3876" s="68">
        <f>IF(Ações!$S3876=0,Ações!$T3876,IF(Ações!$T3876=0,Ações!$S3876,AVERAGE(Ações!$S3876,Ações!$T3876)))</f>
        <v>0.41840000000000005</v>
      </c>
    </row>
    <row r="3877" spans="2:21" ht="15" customHeight="1" x14ac:dyDescent="0.2">
      <c r="B3877" s="63" t="str">
        <f>IFERROR('Dados Status Invest STOCKS'!A3864,"-")</f>
        <v>RCMT</v>
      </c>
      <c r="C3877" s="45">
        <f>IFERROR((Ações!$D3877-Ações!$K3877)/Ações!$D3877,0)</f>
        <v>0</v>
      </c>
      <c r="D3877" s="46">
        <f>(Ações!$O3877)/0.06</f>
        <v>0</v>
      </c>
      <c r="E3877" s="47">
        <f>IFERROR((Ações!$F3877-Ações!$K3877)/Ações!$F3877,0)</f>
        <v>-3.8390261388152549</v>
      </c>
      <c r="F3877" s="46">
        <f>IF(OR(Ações!$N3877&lt;0,Ações!$M3877&lt;0),"",(22.5*Ações!$M3877*Ações!$N3877)^0.5)</f>
        <v>1.2130539971493437</v>
      </c>
      <c r="G3877" s="47">
        <f>IFERROR((Ações!$H3877-Ações!$K3877)/Ações!$H3877,0)</f>
        <v>0</v>
      </c>
      <c r="H3877" s="48">
        <f>IFERROR(Ações!$I3877/(Ações!$P3877-Table_1[[#This Row],[CAGR LUCRO 5A]]),0)</f>
        <v>0</v>
      </c>
      <c r="I3877" s="48">
        <f>IF(Ações!$S3877&lt;0,"",Ações!$O3877*(1+Ações!$S3877))</f>
        <v>0</v>
      </c>
      <c r="J3877" s="49">
        <f>IFERROR(IF(Ações!$B3877="","",(VLOOKUP(Table_1[[#This Row],[AÇÕES]],'Dados Status Invest STOCKS'!A3863:AD4478,4)/Table_1[[#This Row],[LPA]]))/100,0)</f>
        <v>61.973333333333329</v>
      </c>
      <c r="K3877" s="64">
        <f>IFERROR(IF(Ações!$B3877="","",VLOOKUP(Table_1[[#This Row],[AÇÕES]],'Dados Status Invest STOCKS'!A3863:AD4478,2)),0)</f>
        <v>5.87</v>
      </c>
      <c r="L3877" s="65">
        <f>IFERROR(IF(Ações!$B3877="","",VLOOKUP(Table_1[[#This Row],[AÇÕES]],'Dados Status Invest STOCKS'!A3863:AD4478,3)/100),0)</f>
        <v>0</v>
      </c>
      <c r="M3877" s="66">
        <f>IFERROR(IF(Ações!$B3877="","",VLOOKUP(Table_1[[#This Row],[AÇÕES]],'Dados Status Invest STOCKS'!A3863:AD4478,28)),0)</f>
        <v>0.03</v>
      </c>
      <c r="N3877" s="66">
        <f>IFERROR(IF(Ações!$B3877="","",VLOOKUP(Table_1[[#This Row],[AÇÕES]],'Dados Status Invest STOCKS'!A3863:AD4478,27)),0)</f>
        <v>2.1800000000000002</v>
      </c>
      <c r="O3877" s="66">
        <f>IFERROR(IF(Ações!$L3877="","",Ações!$K3877*Ações!$L3877),0)</f>
        <v>0</v>
      </c>
      <c r="P3877" s="67">
        <f t="shared" si="60"/>
        <v>0.06</v>
      </c>
      <c r="Q3877" s="67">
        <f>IFERROR(Ações!$O3877/Ações!$M3877,0)</f>
        <v>0</v>
      </c>
      <c r="R3877" s="67">
        <f>IFERROR(IF(Ações!$B3877="","",VLOOKUP(Table_1[[#This Row],[AÇÕES]],'Dados Status Invest STOCKS'!A3863:AD4478,18)/100),0)</f>
        <v>1.4499999999999999E-2</v>
      </c>
      <c r="S3877" s="65">
        <f>IFERROR(IF(Ações!$B3877="","",VLOOKUP(Table_1[[#This Row],[AÇÕES]],'Dados Status Invest STOCKS'!A3863:AD4478,25)/100),0)</f>
        <v>0</v>
      </c>
      <c r="T3877" s="67">
        <f>(1-Ações!$Q3877)*Ações!$R3877</f>
        <v>1.4499999999999999E-2</v>
      </c>
      <c r="U3877" s="68">
        <f>IF(Ações!$S3877=0,Ações!$T3877,IF(Ações!$T3877=0,Ações!$S3877,AVERAGE(Ações!$S3877,Ações!$T3877)))</f>
        <v>1.4499999999999999E-2</v>
      </c>
    </row>
    <row r="3878" spans="2:21" ht="15" customHeight="1" x14ac:dyDescent="0.2">
      <c r="B3878" s="63" t="str">
        <f>IFERROR('Dados Status Invest STOCKS'!A3865,"-")</f>
        <v>RCON</v>
      </c>
      <c r="C3878" s="45">
        <f>IFERROR((Ações!$D3878-Ações!$K3878)/Ações!$D3878,0)</f>
        <v>0</v>
      </c>
      <c r="D3878" s="46">
        <f>(Ações!$O3878)/0.06</f>
        <v>0</v>
      </c>
      <c r="E3878" s="47">
        <f>IFERROR((Ações!$F3878-Ações!$K3878)/Ações!$F3878,0)</f>
        <v>0</v>
      </c>
      <c r="F3878" s="46" t="str">
        <f>IF(OR(Ações!$N3878&lt;0,Ações!$M3878&lt;0),"",(22.5*Ações!$M3878*Ações!$N3878)^0.5)</f>
        <v/>
      </c>
      <c r="G3878" s="47">
        <f>IFERROR((Ações!$H3878-Ações!$K3878)/Ações!$H3878,0)</f>
        <v>0</v>
      </c>
      <c r="H3878" s="48">
        <f>IFERROR(Ações!$I3878/(Ações!$P3878-Table_1[[#This Row],[CAGR LUCRO 5A]]),0)</f>
        <v>0</v>
      </c>
      <c r="I3878" s="48">
        <f>IF(Ações!$S3878&lt;0,"",Ações!$O3878*(1+Ações!$S3878))</f>
        <v>0</v>
      </c>
      <c r="J3878" s="49">
        <f>IFERROR(IF(Ações!$B3878="","",(VLOOKUP(Table_1[[#This Row],[AÇÕES]],'Dados Status Invest STOCKS'!A3864:AD4479,4)/Table_1[[#This Row],[LPA]]))/100,0)</f>
        <v>0.16719999999999999</v>
      </c>
      <c r="K3878" s="64">
        <f>IFERROR(IF(Ações!$B3878="","",VLOOKUP(Table_1[[#This Row],[AÇÕES]],'Dados Status Invest STOCKS'!A3864:AD4479,2)),0)</f>
        <v>1.03</v>
      </c>
      <c r="L3878" s="65">
        <f>IFERROR(IF(Ações!$B3878="","",VLOOKUP(Table_1[[#This Row],[AÇÕES]],'Dados Status Invest STOCKS'!A3864:AD4479,3)/100),0)</f>
        <v>0</v>
      </c>
      <c r="M3878" s="66">
        <f>IFERROR(IF(Ações!$B3878="","",VLOOKUP(Table_1[[#This Row],[AÇÕES]],'Dados Status Invest STOCKS'!A3864:AD4479,28)),0)</f>
        <v>-0.25</v>
      </c>
      <c r="N3878" s="66">
        <f>IFERROR(IF(Ações!$B3878="","",VLOOKUP(Table_1[[#This Row],[AÇÕES]],'Dados Status Invest STOCKS'!A3864:AD4479,27)),0)</f>
        <v>0.55000000000000004</v>
      </c>
      <c r="O3878" s="66">
        <f>IFERROR(IF(Ações!$L3878="","",Ações!$K3878*Ações!$L3878),0)</f>
        <v>0</v>
      </c>
      <c r="P3878" s="67">
        <f t="shared" si="60"/>
        <v>0.06</v>
      </c>
      <c r="Q3878" s="67">
        <f>IFERROR(Ações!$O3878/Ações!$M3878,0)</f>
        <v>0</v>
      </c>
      <c r="R3878" s="67">
        <f>IFERROR(IF(Ações!$B3878="","",VLOOKUP(Table_1[[#This Row],[AÇÕES]],'Dados Status Invest STOCKS'!A3864:AD4479,18)/100),0)</f>
        <v>-0.44540000000000002</v>
      </c>
      <c r="S3878" s="65">
        <f>IFERROR(IF(Ações!$B3878="","",VLOOKUP(Table_1[[#This Row],[AÇÕES]],'Dados Status Invest STOCKS'!A3864:AD4479,25)/100),0)</f>
        <v>0</v>
      </c>
      <c r="T3878" s="67">
        <f>(1-Ações!$Q3878)*Ações!$R3878</f>
        <v>-0.44540000000000002</v>
      </c>
      <c r="U3878" s="68">
        <f>IF(Ações!$S3878=0,Ações!$T3878,IF(Ações!$T3878=0,Ações!$S3878,AVERAGE(Ações!$S3878,Ações!$T3878)))</f>
        <v>-0.44540000000000002</v>
      </c>
    </row>
    <row r="3879" spans="2:21" ht="15" customHeight="1" x14ac:dyDescent="0.2">
      <c r="B3879" s="63" t="str">
        <f>IFERROR('Dados Status Invest STOCKS'!A3866,"-")</f>
        <v>RCUS</v>
      </c>
      <c r="C3879" s="45">
        <f>IFERROR((Ações!$D3879-Ações!$K3879)/Ações!$D3879,0)</f>
        <v>0</v>
      </c>
      <c r="D3879" s="46">
        <f>(Ações!$O3879)/0.06</f>
        <v>0</v>
      </c>
      <c r="E3879" s="47">
        <f>IFERROR((Ações!$F3879-Ações!$K3879)/Ações!$F3879,0)</f>
        <v>0</v>
      </c>
      <c r="F3879" s="46" t="str">
        <f>IF(OR(Ações!$N3879&lt;0,Ações!$M3879&lt;0),"",(22.5*Ações!$M3879*Ações!$N3879)^0.5)</f>
        <v/>
      </c>
      <c r="G3879" s="47">
        <f>IFERROR((Ações!$H3879-Ações!$K3879)/Ações!$H3879,0)</f>
        <v>0</v>
      </c>
      <c r="H3879" s="48">
        <f>IFERROR(Ações!$I3879/(Ações!$P3879-Table_1[[#This Row],[CAGR LUCRO 5A]]),0)</f>
        <v>0</v>
      </c>
      <c r="I3879" s="48">
        <f>IF(Ações!$S3879&lt;0,"",Ações!$O3879*(1+Ações!$S3879))</f>
        <v>0</v>
      </c>
      <c r="J3879" s="49">
        <f>IFERROR(IF(Ações!$B3879="","",(VLOOKUP(Table_1[[#This Row],[AÇÕES]],'Dados Status Invest STOCKS'!A3865:AD4480,4)/Table_1[[#This Row],[LPA]]))/100,0)</f>
        <v>2.0227272727272726E-2</v>
      </c>
      <c r="K3879" s="64">
        <f>IFERROR(IF(Ações!$B3879="","",VLOOKUP(Table_1[[#This Row],[AÇÕES]],'Dados Status Invest STOCKS'!A3865:AD4480,2)),0)</f>
        <v>31.75</v>
      </c>
      <c r="L3879" s="65">
        <f>IFERROR(IF(Ações!$B3879="","",VLOOKUP(Table_1[[#This Row],[AÇÕES]],'Dados Status Invest STOCKS'!A3865:AD4480,3)/100),0)</f>
        <v>0</v>
      </c>
      <c r="M3879" s="66">
        <f>IFERROR(IF(Ações!$B3879="","",VLOOKUP(Table_1[[#This Row],[AÇÕES]],'Dados Status Invest STOCKS'!A3865:AD4480,28)),0)</f>
        <v>-3.96</v>
      </c>
      <c r="N3879" s="66">
        <f>IFERROR(IF(Ações!$B3879="","",VLOOKUP(Table_1[[#This Row],[AÇÕES]],'Dados Status Invest STOCKS'!A3865:AD4480,27)),0)</f>
        <v>7.72</v>
      </c>
      <c r="O3879" s="66">
        <f>IFERROR(IF(Ações!$L3879="","",Ações!$K3879*Ações!$L3879),0)</f>
        <v>0</v>
      </c>
      <c r="P3879" s="67">
        <f t="shared" si="60"/>
        <v>0.06</v>
      </c>
      <c r="Q3879" s="67">
        <f>IFERROR(Ações!$O3879/Ações!$M3879,0)</f>
        <v>0</v>
      </c>
      <c r="R3879" s="67">
        <f>IFERROR(IF(Ações!$B3879="","",VLOOKUP(Table_1[[#This Row],[AÇÕES]],'Dados Status Invest STOCKS'!A3865:AD4480,18)/100),0)</f>
        <v>-0.5131</v>
      </c>
      <c r="S3879" s="65">
        <f>IFERROR(IF(Ações!$B3879="","",VLOOKUP(Table_1[[#This Row],[AÇÕES]],'Dados Status Invest STOCKS'!A3865:AD4480,25)/100),0)</f>
        <v>0</v>
      </c>
      <c r="T3879" s="67">
        <f>(1-Ações!$Q3879)*Ações!$R3879</f>
        <v>-0.5131</v>
      </c>
      <c r="U3879" s="68">
        <f>IF(Ações!$S3879=0,Ações!$T3879,IF(Ações!$T3879=0,Ações!$S3879,AVERAGE(Ações!$S3879,Ações!$T3879)))</f>
        <v>-0.5131</v>
      </c>
    </row>
    <row r="3880" spans="2:21" ht="15" customHeight="1" x14ac:dyDescent="0.2">
      <c r="B3880" s="63" t="str">
        <f>IFERROR('Dados Status Invest STOCKS'!A3867,"-")</f>
        <v>RDCM</v>
      </c>
      <c r="C3880" s="45">
        <f>IFERROR((Ações!$D3880-Ações!$K3880)/Ações!$D3880,0)</f>
        <v>0</v>
      </c>
      <c r="D3880" s="46">
        <f>(Ações!$O3880)/0.06</f>
        <v>0</v>
      </c>
      <c r="E3880" s="47">
        <f>IFERROR((Ações!$F3880-Ações!$K3880)/Ações!$F3880,0)</f>
        <v>0</v>
      </c>
      <c r="F3880" s="46" t="str">
        <f>IF(OR(Ações!$N3880&lt;0,Ações!$M3880&lt;0),"",(22.5*Ações!$M3880*Ações!$N3880)^0.5)</f>
        <v/>
      </c>
      <c r="G3880" s="47">
        <f>IFERROR((Ações!$H3880-Ações!$K3880)/Ações!$H3880,0)</f>
        <v>0</v>
      </c>
      <c r="H3880" s="48">
        <f>IFERROR(Ações!$I3880/(Ações!$P3880-Table_1[[#This Row],[CAGR LUCRO 5A]]),0)</f>
        <v>0</v>
      </c>
      <c r="I3880" s="48">
        <f>IF(Ações!$S3880&lt;0,"",Ações!$O3880*(1+Ações!$S3880))</f>
        <v>0</v>
      </c>
      <c r="J3880" s="49">
        <f>IFERROR(IF(Ações!$B3880="","",(VLOOKUP(Table_1[[#This Row],[AÇÕES]],'Dados Status Invest STOCKS'!A3866:AD4481,4)/Table_1[[#This Row],[LPA]]))/100,0)</f>
        <v>1.7022222222222221</v>
      </c>
      <c r="K3880" s="64">
        <f>IFERROR(IF(Ações!$B3880="","",VLOOKUP(Table_1[[#This Row],[AÇÕES]],'Dados Status Invest STOCKS'!A3866:AD4481,2)),0)</f>
        <v>12.21</v>
      </c>
      <c r="L3880" s="65">
        <f>IFERROR(IF(Ações!$B3880="","",VLOOKUP(Table_1[[#This Row],[AÇÕES]],'Dados Status Invest STOCKS'!A3866:AD4481,3)/100),0)</f>
        <v>0</v>
      </c>
      <c r="M3880" s="66">
        <f>IFERROR(IF(Ações!$B3880="","",VLOOKUP(Table_1[[#This Row],[AÇÕES]],'Dados Status Invest STOCKS'!A3866:AD4481,28)),0)</f>
        <v>-0.27</v>
      </c>
      <c r="N3880" s="66">
        <f>IFERROR(IF(Ações!$B3880="","",VLOOKUP(Table_1[[#This Row],[AÇÕES]],'Dados Status Invest STOCKS'!A3866:AD4481,27)),0)</f>
        <v>5.01</v>
      </c>
      <c r="O3880" s="66">
        <f>IFERROR(IF(Ações!$L3880="","",Ações!$K3880*Ações!$L3880),0)</f>
        <v>0</v>
      </c>
      <c r="P3880" s="67">
        <f t="shared" si="60"/>
        <v>0.06</v>
      </c>
      <c r="Q3880" s="67">
        <f>IFERROR(Ações!$O3880/Ações!$M3880,0)</f>
        <v>0</v>
      </c>
      <c r="R3880" s="67">
        <f>IFERROR(IF(Ações!$B3880="","",VLOOKUP(Table_1[[#This Row],[AÇÕES]],'Dados Status Invest STOCKS'!A3866:AD4481,18)/100),0)</f>
        <v>-5.2999999999999999E-2</v>
      </c>
      <c r="S3880" s="65">
        <f>IFERROR(IF(Ações!$B3880="","",VLOOKUP(Table_1[[#This Row],[AÇÕES]],'Dados Status Invest STOCKS'!A3866:AD4481,25)/100),0)</f>
        <v>0</v>
      </c>
      <c r="T3880" s="67">
        <f>(1-Ações!$Q3880)*Ações!$R3880</f>
        <v>-5.2999999999999999E-2</v>
      </c>
      <c r="U3880" s="68">
        <f>IF(Ações!$S3880=0,Ações!$T3880,IF(Ações!$T3880=0,Ações!$S3880,AVERAGE(Ações!$S3880,Ações!$T3880)))</f>
        <v>-5.2999999999999999E-2</v>
      </c>
    </row>
    <row r="3881" spans="2:21" ht="15" customHeight="1" x14ac:dyDescent="0.2">
      <c r="B3881" s="63" t="str">
        <f>IFERROR('Dados Status Invest STOCKS'!A3868,"-")</f>
        <v>RDFN</v>
      </c>
      <c r="C3881" s="45">
        <f>IFERROR((Ações!$D3881-Ações!$K3881)/Ações!$D3881,0)</f>
        <v>0</v>
      </c>
      <c r="D3881" s="46">
        <f>(Ações!$O3881)/0.06</f>
        <v>0</v>
      </c>
      <c r="E3881" s="47">
        <f>IFERROR((Ações!$F3881-Ações!$K3881)/Ações!$F3881,0)</f>
        <v>0</v>
      </c>
      <c r="F3881" s="46" t="str">
        <f>IF(OR(Ações!$N3881&lt;0,Ações!$M3881&lt;0),"",(22.5*Ações!$M3881*Ações!$N3881)^0.5)</f>
        <v/>
      </c>
      <c r="G3881" s="47">
        <f>IFERROR((Ações!$H3881-Ações!$K3881)/Ações!$H3881,0)</f>
        <v>0</v>
      </c>
      <c r="H3881" s="48">
        <f>IFERROR(Ações!$I3881/(Ações!$P3881-Table_1[[#This Row],[CAGR LUCRO 5A]]),0)</f>
        <v>0</v>
      </c>
      <c r="I3881" s="48">
        <f>IF(Ações!$S3881&lt;0,"",Ações!$O3881*(1+Ações!$S3881))</f>
        <v>0</v>
      </c>
      <c r="J3881" s="49">
        <f>IFERROR(IF(Ações!$B3881="","",(VLOOKUP(Table_1[[#This Row],[AÇÕES]],'Dados Status Invest STOCKS'!A3867:AD4482,4)/Table_1[[#This Row],[LPA]]))/100,0)</f>
        <v>0.65432835820895519</v>
      </c>
      <c r="K3881" s="64">
        <f>IFERROR(IF(Ações!$B3881="","",VLOOKUP(Table_1[[#This Row],[AÇÕES]],'Dados Status Invest STOCKS'!A3867:AD4482,2)),0)</f>
        <v>29.15</v>
      </c>
      <c r="L3881" s="65">
        <f>IFERROR(IF(Ações!$B3881="","",VLOOKUP(Table_1[[#This Row],[AÇÕES]],'Dados Status Invest STOCKS'!A3867:AD4482,3)/100),0)</f>
        <v>0</v>
      </c>
      <c r="M3881" s="66">
        <f>IFERROR(IF(Ações!$B3881="","",VLOOKUP(Table_1[[#This Row],[AÇÕES]],'Dados Status Invest STOCKS'!A3867:AD4482,28)),0)</f>
        <v>-0.67</v>
      </c>
      <c r="N3881" s="66">
        <f>IFERROR(IF(Ações!$B3881="","",VLOOKUP(Table_1[[#This Row],[AÇÕES]],'Dados Status Invest STOCKS'!A3867:AD4482,27)),0)</f>
        <v>3.01</v>
      </c>
      <c r="O3881" s="66">
        <f>IFERROR(IF(Ações!$L3881="","",Ações!$K3881*Ações!$L3881),0)</f>
        <v>0</v>
      </c>
      <c r="P3881" s="67">
        <f t="shared" si="60"/>
        <v>0.06</v>
      </c>
      <c r="Q3881" s="67">
        <f>IFERROR(Ações!$O3881/Ações!$M3881,0)</f>
        <v>0</v>
      </c>
      <c r="R3881" s="67">
        <f>IFERROR(IF(Ações!$B3881="","",VLOOKUP(Table_1[[#This Row],[AÇÕES]],'Dados Status Invest STOCKS'!A3867:AD4482,18)/100),0)</f>
        <v>-0.22089999999999999</v>
      </c>
      <c r="S3881" s="65">
        <f>IFERROR(IF(Ações!$B3881="","",VLOOKUP(Table_1[[#This Row],[AÇÕES]],'Dados Status Invest STOCKS'!A3867:AD4482,25)/100),0)</f>
        <v>0</v>
      </c>
      <c r="T3881" s="67">
        <f>(1-Ações!$Q3881)*Ações!$R3881</f>
        <v>-0.22089999999999999</v>
      </c>
      <c r="U3881" s="68">
        <f>IF(Ações!$S3881=0,Ações!$T3881,IF(Ações!$T3881=0,Ações!$S3881,AVERAGE(Ações!$S3881,Ações!$T3881)))</f>
        <v>-0.22089999999999999</v>
      </c>
    </row>
    <row r="3882" spans="2:21" ht="15" customHeight="1" x14ac:dyDescent="0.2">
      <c r="B3882" s="63" t="str">
        <f>IFERROR('Dados Status Invest STOCKS'!A3869,"-")</f>
        <v>RDHL</v>
      </c>
      <c r="C3882" s="45">
        <f>IFERROR((Ações!$D3882-Ações!$K3882)/Ações!$D3882,0)</f>
        <v>0</v>
      </c>
      <c r="D3882" s="46">
        <f>(Ações!$O3882)/0.06</f>
        <v>0</v>
      </c>
      <c r="E3882" s="47">
        <f>IFERROR((Ações!$F3882-Ações!$K3882)/Ações!$F3882,0)</f>
        <v>0</v>
      </c>
      <c r="F3882" s="46" t="str">
        <f>IF(OR(Ações!$N3882&lt;0,Ações!$M3882&lt;0),"",(22.5*Ações!$M3882*Ações!$N3882)^0.5)</f>
        <v/>
      </c>
      <c r="G3882" s="47">
        <f>IFERROR((Ações!$H3882-Ações!$K3882)/Ações!$H3882,0)</f>
        <v>0</v>
      </c>
      <c r="H3882" s="48">
        <f>IFERROR(Ações!$I3882/(Ações!$P3882-Table_1[[#This Row],[CAGR LUCRO 5A]]),0)</f>
        <v>0</v>
      </c>
      <c r="I3882" s="48">
        <f>IF(Ações!$S3882&lt;0,"",Ações!$O3882*(1+Ações!$S3882))</f>
        <v>0</v>
      </c>
      <c r="J3882" s="49">
        <f>IFERROR(IF(Ações!$B3882="","",(VLOOKUP(Table_1[[#This Row],[AÇÕES]],'Dados Status Invest STOCKS'!A3868:AD4483,4)/Table_1[[#This Row],[LPA]]))/100,0)</f>
        <v>7.2928176795580115E-3</v>
      </c>
      <c r="K3882" s="64">
        <f>IFERROR(IF(Ações!$B3882="","",VLOOKUP(Table_1[[#This Row],[AÇÕES]],'Dados Status Invest STOCKS'!A3868:AD4483,2)),0)</f>
        <v>2.4</v>
      </c>
      <c r="L3882" s="65">
        <f>IFERROR(IF(Ações!$B3882="","",VLOOKUP(Table_1[[#This Row],[AÇÕES]],'Dados Status Invest STOCKS'!A3868:AD4483,3)/100),0)</f>
        <v>0</v>
      </c>
      <c r="M3882" s="66">
        <f>IFERROR(IF(Ações!$B3882="","",VLOOKUP(Table_1[[#This Row],[AÇÕES]],'Dados Status Invest STOCKS'!A3868:AD4483,28)),0)</f>
        <v>-1.81</v>
      </c>
      <c r="N3882" s="66">
        <f>IFERROR(IF(Ações!$B3882="","",VLOOKUP(Table_1[[#This Row],[AÇÕES]],'Dados Status Invest STOCKS'!A3868:AD4483,27)),0)</f>
        <v>0.56000000000000005</v>
      </c>
      <c r="O3882" s="66">
        <f>IFERROR(IF(Ações!$L3882="","",Ações!$K3882*Ações!$L3882),0)</f>
        <v>0</v>
      </c>
      <c r="P3882" s="67">
        <f t="shared" si="60"/>
        <v>0.06</v>
      </c>
      <c r="Q3882" s="67">
        <f>IFERROR(Ações!$O3882/Ações!$M3882,0)</f>
        <v>0</v>
      </c>
      <c r="R3882" s="67">
        <f>IFERROR(IF(Ações!$B3882="","",VLOOKUP(Table_1[[#This Row],[AÇÕES]],'Dados Status Invest STOCKS'!A3868:AD4483,18)/100),0)</f>
        <v>-3.2099000000000002</v>
      </c>
      <c r="S3882" s="65">
        <f>IFERROR(IF(Ações!$B3882="","",VLOOKUP(Table_1[[#This Row],[AÇÕES]],'Dados Status Invest STOCKS'!A3868:AD4483,25)/100),0)</f>
        <v>0</v>
      </c>
      <c r="T3882" s="67">
        <f>(1-Ações!$Q3882)*Ações!$R3882</f>
        <v>-3.2099000000000002</v>
      </c>
      <c r="U3882" s="68">
        <f>IF(Ações!$S3882=0,Ações!$T3882,IF(Ações!$T3882=0,Ações!$S3882,AVERAGE(Ações!$S3882,Ações!$T3882)))</f>
        <v>-3.2099000000000002</v>
      </c>
    </row>
    <row r="3883" spans="2:21" ht="15" customHeight="1" x14ac:dyDescent="0.2">
      <c r="B3883" s="63" t="str">
        <f>IFERROR('Dados Status Invest STOCKS'!A3870,"-")</f>
        <v>RDI</v>
      </c>
      <c r="C3883" s="45">
        <f>IFERROR((Ações!$D3883-Ações!$K3883)/Ações!$D3883,0)</f>
        <v>0</v>
      </c>
      <c r="D3883" s="46">
        <f>(Ações!$O3883)/0.06</f>
        <v>0</v>
      </c>
      <c r="E3883" s="47">
        <f>IFERROR((Ações!$F3883-Ações!$K3883)/Ações!$F3883,0)</f>
        <v>0.48014718045235649</v>
      </c>
      <c r="F3883" s="46">
        <f>IF(OR(Ações!$N3883&lt;0,Ações!$M3883&lt;0),"",(22.5*Ações!$M3883*Ações!$N3883)^0.5)</f>
        <v>8.2908081632612873</v>
      </c>
      <c r="G3883" s="47">
        <f>IFERROR((Ações!$H3883-Ações!$K3883)/Ações!$H3883,0)</f>
        <v>0</v>
      </c>
      <c r="H3883" s="48">
        <f>IFERROR(Ações!$I3883/(Ações!$P3883-Table_1[[#This Row],[CAGR LUCRO 5A]]),0)</f>
        <v>0</v>
      </c>
      <c r="I3883" s="48">
        <f>IF(Ações!$S3883&lt;0,"",Ações!$O3883*(1+Ações!$S3883))</f>
        <v>0</v>
      </c>
      <c r="J3883" s="49">
        <f>IFERROR(IF(Ações!$B3883="","",(VLOOKUP(Table_1[[#This Row],[AÇÕES]],'Dados Status Invest STOCKS'!A3869:AD4484,4)/Table_1[[#This Row],[LPA]]))/100,0)</f>
        <v>0.10199999999999999</v>
      </c>
      <c r="K3883" s="64">
        <f>IFERROR(IF(Ações!$B3883="","",VLOOKUP(Table_1[[#This Row],[AÇÕES]],'Dados Status Invest STOCKS'!A3869:AD4484,2)),0)</f>
        <v>4.3099999999999996</v>
      </c>
      <c r="L3883" s="65">
        <f>IFERROR(IF(Ações!$B3883="","",VLOOKUP(Table_1[[#This Row],[AÇÕES]],'Dados Status Invest STOCKS'!A3869:AD4484,3)/100),0)</f>
        <v>0</v>
      </c>
      <c r="M3883" s="66">
        <f>IFERROR(IF(Ações!$B3883="","",VLOOKUP(Table_1[[#This Row],[AÇÕES]],'Dados Status Invest STOCKS'!A3869:AD4484,28)),0)</f>
        <v>0.65</v>
      </c>
      <c r="N3883" s="66">
        <f>IFERROR(IF(Ações!$B3883="","",VLOOKUP(Table_1[[#This Row],[AÇÕES]],'Dados Status Invest STOCKS'!A3869:AD4484,27)),0)</f>
        <v>4.7</v>
      </c>
      <c r="O3883" s="66">
        <f>IFERROR(IF(Ações!$L3883="","",Ações!$K3883*Ações!$L3883),0)</f>
        <v>0</v>
      </c>
      <c r="P3883" s="67">
        <f t="shared" si="60"/>
        <v>0.06</v>
      </c>
      <c r="Q3883" s="67">
        <f>IFERROR(Ações!$O3883/Ações!$M3883,0)</f>
        <v>0</v>
      </c>
      <c r="R3883" s="67">
        <f>IFERROR(IF(Ações!$B3883="","",VLOOKUP(Table_1[[#This Row],[AÇÕES]],'Dados Status Invest STOCKS'!A3869:AD4484,18)/100),0)</f>
        <v>0.13819999999999999</v>
      </c>
      <c r="S3883" s="65">
        <f>IFERROR(IF(Ações!$B3883="","",VLOOKUP(Table_1[[#This Row],[AÇÕES]],'Dados Status Invest STOCKS'!A3869:AD4484,25)/100),0)</f>
        <v>0</v>
      </c>
      <c r="T3883" s="67">
        <f>(1-Ações!$Q3883)*Ações!$R3883</f>
        <v>0.13819999999999999</v>
      </c>
      <c r="U3883" s="68">
        <f>IF(Ações!$S3883=0,Ações!$T3883,IF(Ações!$T3883=0,Ações!$S3883,AVERAGE(Ações!$S3883,Ações!$T3883)))</f>
        <v>0.13819999999999999</v>
      </c>
    </row>
    <row r="3884" spans="2:21" ht="15" customHeight="1" x14ac:dyDescent="0.2">
      <c r="B3884" s="63" t="str">
        <f>IFERROR('Dados Status Invest STOCKS'!A3871,"-")</f>
        <v>RDIB</v>
      </c>
      <c r="C3884" s="45">
        <f>IFERROR((Ações!$D3884-Ações!$K3884)/Ações!$D3884,0)</f>
        <v>0</v>
      </c>
      <c r="D3884" s="46">
        <f>(Ações!$O3884)/0.06</f>
        <v>0</v>
      </c>
      <c r="E3884" s="47">
        <f>IFERROR((Ações!$F3884-Ações!$K3884)/Ações!$F3884,0)</f>
        <v>-1.7922489031387348</v>
      </c>
      <c r="F3884" s="46">
        <f>IF(OR(Ações!$N3884&lt;0,Ações!$M3884&lt;0),"",(22.5*Ações!$M3884*Ações!$N3884)^0.5)</f>
        <v>8.2908081632612873</v>
      </c>
      <c r="G3884" s="47">
        <f>IFERROR((Ações!$H3884-Ações!$K3884)/Ações!$H3884,0)</f>
        <v>0</v>
      </c>
      <c r="H3884" s="48">
        <f>IFERROR(Ações!$I3884/(Ações!$P3884-Table_1[[#This Row],[CAGR LUCRO 5A]]),0)</f>
        <v>0</v>
      </c>
      <c r="I3884" s="48">
        <f>IF(Ações!$S3884&lt;0,"",Ações!$O3884*(1+Ações!$S3884))</f>
        <v>0</v>
      </c>
      <c r="J3884" s="49">
        <f>IFERROR(IF(Ações!$B3884="","",(VLOOKUP(Table_1[[#This Row],[AÇÕES]],'Dados Status Invest STOCKS'!A3870:AD4485,4)/Table_1[[#This Row],[LPA]]))/100,0)</f>
        <v>0.54784615384615387</v>
      </c>
      <c r="K3884" s="64">
        <f>IFERROR(IF(Ações!$B3884="","",VLOOKUP(Table_1[[#This Row],[AÇÕES]],'Dados Status Invest STOCKS'!A3870:AD4485,2)),0)</f>
        <v>23.15</v>
      </c>
      <c r="L3884" s="65">
        <f>IFERROR(IF(Ações!$B3884="","",VLOOKUP(Table_1[[#This Row],[AÇÕES]],'Dados Status Invest STOCKS'!A3870:AD4485,3)/100),0)</f>
        <v>0</v>
      </c>
      <c r="M3884" s="66">
        <f>IFERROR(IF(Ações!$B3884="","",VLOOKUP(Table_1[[#This Row],[AÇÕES]],'Dados Status Invest STOCKS'!A3870:AD4485,28)),0)</f>
        <v>0.65</v>
      </c>
      <c r="N3884" s="66">
        <f>IFERROR(IF(Ações!$B3884="","",VLOOKUP(Table_1[[#This Row],[AÇÕES]],'Dados Status Invest STOCKS'!A3870:AD4485,27)),0)</f>
        <v>4.7</v>
      </c>
      <c r="O3884" s="66">
        <f>IFERROR(IF(Ações!$L3884="","",Ações!$K3884*Ações!$L3884),0)</f>
        <v>0</v>
      </c>
      <c r="P3884" s="67">
        <f t="shared" si="60"/>
        <v>0.06</v>
      </c>
      <c r="Q3884" s="67">
        <f>IFERROR(Ações!$O3884/Ações!$M3884,0)</f>
        <v>0</v>
      </c>
      <c r="R3884" s="67">
        <f>IFERROR(IF(Ações!$B3884="","",VLOOKUP(Table_1[[#This Row],[AÇÕES]],'Dados Status Invest STOCKS'!A3870:AD4485,18)/100),0)</f>
        <v>0.13819999999999999</v>
      </c>
      <c r="S3884" s="65">
        <f>IFERROR(IF(Ações!$B3884="","",VLOOKUP(Table_1[[#This Row],[AÇÕES]],'Dados Status Invest STOCKS'!A3870:AD4485,25)/100),0)</f>
        <v>0</v>
      </c>
      <c r="T3884" s="67">
        <f>(1-Ações!$Q3884)*Ações!$R3884</f>
        <v>0.13819999999999999</v>
      </c>
      <c r="U3884" s="68">
        <f>IF(Ações!$S3884=0,Ações!$T3884,IF(Ações!$T3884=0,Ações!$S3884,AVERAGE(Ações!$S3884,Ações!$T3884)))</f>
        <v>0.13819999999999999</v>
      </c>
    </row>
    <row r="3885" spans="2:21" ht="15" customHeight="1" x14ac:dyDescent="0.2">
      <c r="B3885" s="63" t="str">
        <f>IFERROR('Dados Status Invest STOCKS'!A3872,"-")</f>
        <v>RDN</v>
      </c>
      <c r="C3885" s="45">
        <f>IFERROR((Ações!$D3885-Ações!$K3885)/Ações!$D3885,0)</f>
        <v>-1.4291497975708498</v>
      </c>
      <c r="D3885" s="46">
        <f>(Ações!$O3885)/0.06</f>
        <v>9.0813666666666677</v>
      </c>
      <c r="E3885" s="47">
        <f>IFERROR((Ações!$F3885-Ações!$K3885)/Ações!$F3885,0)</f>
        <v>0.45788297692552682</v>
      </c>
      <c r="F3885" s="46">
        <f>IF(OR(Ações!$N3885&lt;0,Ações!$M3885&lt;0),"",(22.5*Ações!$M3885*Ações!$N3885)^0.5)</f>
        <v>40.692321142938013</v>
      </c>
      <c r="G3885" s="47">
        <f>IFERROR((Ações!$H3885-Ações!$K3885)/Ações!$H3885,0)</f>
        <v>1.2014220395995727</v>
      </c>
      <c r="H3885" s="48">
        <f>IFERROR(Ações!$I3885/(Ações!$P3885-Table_1[[#This Row],[CAGR LUCRO 5A]]),0)</f>
        <v>-109.52128200000003</v>
      </c>
      <c r="I3885" s="48">
        <f>IF(Ações!$S3885&lt;0,"",Ações!$O3885*(1+Ações!$S3885))</f>
        <v>0.58046279460000005</v>
      </c>
      <c r="J3885" s="49">
        <f>IFERROR(IF(Ações!$B3885="","",(VLOOKUP(Table_1[[#This Row],[AÇÕES]],'Dados Status Invest STOCKS'!A3871:AD4486,4)/Table_1[[#This Row],[LPA]]))/100,0)</f>
        <v>2.2967741935483871E-2</v>
      </c>
      <c r="K3885" s="64">
        <f>IFERROR(IF(Ações!$B3885="","",VLOOKUP(Table_1[[#This Row],[AÇÕES]],'Dados Status Invest STOCKS'!A3871:AD4486,2)),0)</f>
        <v>22.06</v>
      </c>
      <c r="L3885" s="65">
        <f>IFERROR(IF(Ações!$B3885="","",VLOOKUP(Table_1[[#This Row],[AÇÕES]],'Dados Status Invest STOCKS'!A3871:AD4486,3)/100),0)</f>
        <v>2.4700000000000003E-2</v>
      </c>
      <c r="M3885" s="66">
        <f>IFERROR(IF(Ações!$B3885="","",VLOOKUP(Table_1[[#This Row],[AÇÕES]],'Dados Status Invest STOCKS'!A3871:AD4486,28)),0)</f>
        <v>3.1</v>
      </c>
      <c r="N3885" s="66">
        <f>IFERROR(IF(Ações!$B3885="","",VLOOKUP(Table_1[[#This Row],[AÇÕES]],'Dados Status Invest STOCKS'!A3871:AD4486,27)),0)</f>
        <v>23.74</v>
      </c>
      <c r="O3885" s="66">
        <f>IFERROR(IF(Ações!$L3885="","",Ações!$K3885*Ações!$L3885),0)</f>
        <v>0.54488200000000009</v>
      </c>
      <c r="P3885" s="67">
        <f t="shared" si="60"/>
        <v>0.06</v>
      </c>
      <c r="Q3885" s="67">
        <f>IFERROR(Ações!$O3885/Ações!$M3885,0)</f>
        <v>0.17576838709677423</v>
      </c>
      <c r="R3885" s="67">
        <f>IFERROR(IF(Ações!$B3885="","",VLOOKUP(Table_1[[#This Row],[AÇÕES]],'Dados Status Invest STOCKS'!A3871:AD4486,18)/100),0)</f>
        <v>0.13039999999999999</v>
      </c>
      <c r="S3885" s="65">
        <f>IFERROR(IF(Ações!$B3885="","",VLOOKUP(Table_1[[#This Row],[AÇÕES]],'Dados Status Invest STOCKS'!A3871:AD4486,25)/100),0)</f>
        <v>6.5299999999999997E-2</v>
      </c>
      <c r="T3885" s="67">
        <f>(1-Ações!$Q3885)*Ações!$R3885</f>
        <v>0.10747980232258063</v>
      </c>
      <c r="U3885" s="68">
        <f>IF(Ações!$S3885=0,Ações!$T3885,IF(Ações!$T3885=0,Ações!$S3885,AVERAGE(Ações!$S3885,Ações!$T3885)))</f>
        <v>8.6389901161290306E-2</v>
      </c>
    </row>
    <row r="3886" spans="2:21" ht="15" customHeight="1" x14ac:dyDescent="0.2">
      <c r="B3886" s="63" t="str">
        <f>IFERROR('Dados Status Invest STOCKS'!A3873,"-")</f>
        <v>RDNT</v>
      </c>
      <c r="C3886" s="45">
        <f>IFERROR((Ações!$D3886-Ações!$K3886)/Ações!$D3886,0)</f>
        <v>0</v>
      </c>
      <c r="D3886" s="46">
        <f>(Ações!$O3886)/0.06</f>
        <v>0</v>
      </c>
      <c r="E3886" s="47">
        <f>IFERROR((Ações!$F3886-Ações!$K3886)/Ações!$F3886,0)</f>
        <v>-2.3848473326240969</v>
      </c>
      <c r="F3886" s="46">
        <f>IF(OR(Ações!$N3886&lt;0,Ações!$M3886&lt;0),"",(22.5*Ações!$M3886*Ações!$N3886)^0.5)</f>
        <v>7.8467349897903391</v>
      </c>
      <c r="G3886" s="47">
        <f>IFERROR((Ações!$H3886-Ações!$K3886)/Ações!$H3886,0)</f>
        <v>0</v>
      </c>
      <c r="H3886" s="48">
        <f>IFERROR(Ações!$I3886/(Ações!$P3886-Table_1[[#This Row],[CAGR LUCRO 5A]]),0)</f>
        <v>0</v>
      </c>
      <c r="I3886" s="48">
        <f>IF(Ações!$S3886&lt;0,"",Ações!$O3886*(1+Ações!$S3886))</f>
        <v>0</v>
      </c>
      <c r="J3886" s="49">
        <f>IFERROR(IF(Ações!$B3886="","",(VLOOKUP(Table_1[[#This Row],[AÇÕES]],'Dados Status Invest STOCKS'!A3872:AD4487,4)/Table_1[[#This Row],[LPA]]))/100,0)</f>
        <v>0.63276923076923075</v>
      </c>
      <c r="K3886" s="64">
        <f>IFERROR(IF(Ações!$B3886="","",VLOOKUP(Table_1[[#This Row],[AÇÕES]],'Dados Status Invest STOCKS'!A3872:AD4487,2)),0)</f>
        <v>26.56</v>
      </c>
      <c r="L3886" s="65">
        <f>IFERROR(IF(Ações!$B3886="","",VLOOKUP(Table_1[[#This Row],[AÇÕES]],'Dados Status Invest STOCKS'!A3872:AD4487,3)/100),0)</f>
        <v>0</v>
      </c>
      <c r="M3886" s="66">
        <f>IFERROR(IF(Ações!$B3886="","",VLOOKUP(Table_1[[#This Row],[AÇÕES]],'Dados Status Invest STOCKS'!A3872:AD4487,28)),0)</f>
        <v>0.65</v>
      </c>
      <c r="N3886" s="66">
        <f>IFERROR(IF(Ações!$B3886="","",VLOOKUP(Table_1[[#This Row],[AÇÕES]],'Dados Status Invest STOCKS'!A3872:AD4487,27)),0)</f>
        <v>4.21</v>
      </c>
      <c r="O3886" s="66">
        <f>IFERROR(IF(Ações!$L3886="","",Ações!$K3886*Ações!$L3886),0)</f>
        <v>0</v>
      </c>
      <c r="P3886" s="67">
        <f t="shared" si="60"/>
        <v>0.06</v>
      </c>
      <c r="Q3886" s="67">
        <f>IFERROR(Ações!$O3886/Ações!$M3886,0)</f>
        <v>0</v>
      </c>
      <c r="R3886" s="67">
        <f>IFERROR(IF(Ações!$B3886="","",VLOOKUP(Table_1[[#This Row],[AÇÕES]],'Dados Status Invest STOCKS'!A3872:AD4487,18)/100),0)</f>
        <v>0.1535</v>
      </c>
      <c r="S3886" s="65">
        <f>IFERROR(IF(Ações!$B3886="","",VLOOKUP(Table_1[[#This Row],[AÇÕES]],'Dados Status Invest STOCKS'!A3872:AD4487,25)/100),0)</f>
        <v>0</v>
      </c>
      <c r="T3886" s="67">
        <f>(1-Ações!$Q3886)*Ações!$R3886</f>
        <v>0.1535</v>
      </c>
      <c r="U3886" s="68">
        <f>IF(Ações!$S3886=0,Ações!$T3886,IF(Ações!$T3886=0,Ações!$S3886,AVERAGE(Ações!$S3886,Ações!$T3886)))</f>
        <v>0.1535</v>
      </c>
    </row>
    <row r="3887" spans="2:21" ht="15" customHeight="1" x14ac:dyDescent="0.2">
      <c r="B3887" s="63" t="str">
        <f>IFERROR('Dados Status Invest STOCKS'!A3874,"-")</f>
        <v>RDS-B</v>
      </c>
      <c r="C3887" s="45">
        <f>IFERROR((Ações!$D3887-Ações!$K3887)/Ações!$D3887,0)</f>
        <v>-0.75953079178885641</v>
      </c>
      <c r="D3887" s="46">
        <f>(Ações!$O3887)/0.06</f>
        <v>27.3141</v>
      </c>
      <c r="E3887" s="47">
        <f>IFERROR((Ações!$F3887-Ações!$K3887)/Ações!$F3887,0)</f>
        <v>-0.25920887127737835</v>
      </c>
      <c r="F3887" s="46">
        <f>IF(OR(Ações!$N3887&lt;0,Ações!$M3887&lt;0),"",(22.5*Ações!$M3887*Ações!$N3887)^0.5)</f>
        <v>38.16682132428636</v>
      </c>
      <c r="G3887" s="47">
        <f>IFERROR((Ações!$H3887-Ações!$K3887)/Ações!$H3887,0)</f>
        <v>-0.75953079178885641</v>
      </c>
      <c r="H3887" s="48">
        <f>IFERROR(Ações!$I3887/(Ações!$P3887-Table_1[[#This Row],[CAGR LUCRO 5A]]),0)</f>
        <v>27.3141</v>
      </c>
      <c r="I3887" s="48">
        <f>IF(Ações!$S3887&lt;0,"",Ações!$O3887*(1+Ações!$S3887))</f>
        <v>1.638846</v>
      </c>
      <c r="J3887" s="49">
        <f>IFERROR(IF(Ações!$B3887="","",(VLOOKUP(Table_1[[#This Row],[AÇÕES]],'Dados Status Invest STOCKS'!A3873:AD4488,4)/Table_1[[#This Row],[LPA]]))/100,0)</f>
        <v>0.22848275862068967</v>
      </c>
      <c r="K3887" s="64">
        <f>IFERROR(IF(Ações!$B3887="","",VLOOKUP(Table_1[[#This Row],[AÇÕES]],'Dados Status Invest STOCKS'!A3873:AD4488,2)),0)</f>
        <v>48.06</v>
      </c>
      <c r="L3887" s="65">
        <f>IFERROR(IF(Ações!$B3887="","",VLOOKUP(Table_1[[#This Row],[AÇÕES]],'Dados Status Invest STOCKS'!A3873:AD4488,3)/100),0)</f>
        <v>3.4099999999999998E-2</v>
      </c>
      <c r="M3887" s="66">
        <f>IFERROR(IF(Ações!$B3887="","",VLOOKUP(Table_1[[#This Row],[AÇÕES]],'Dados Status Invest STOCKS'!A3873:AD4488,28)),0)</f>
        <v>1.45</v>
      </c>
      <c r="N3887" s="66">
        <f>IFERROR(IF(Ações!$B3887="","",VLOOKUP(Table_1[[#This Row],[AÇÕES]],'Dados Status Invest STOCKS'!A3873:AD4488,27)),0)</f>
        <v>44.65</v>
      </c>
      <c r="O3887" s="66">
        <f>IFERROR(IF(Ações!$L3887="","",Ações!$K3887*Ações!$L3887),0)</f>
        <v>1.638846</v>
      </c>
      <c r="P3887" s="67">
        <f t="shared" si="60"/>
        <v>0.06</v>
      </c>
      <c r="Q3887" s="67">
        <f>IFERROR(Ações!$O3887/Ações!$M3887,0)</f>
        <v>1.1302386206896553</v>
      </c>
      <c r="R3887" s="67">
        <f>IFERROR(IF(Ações!$B3887="","",VLOOKUP(Table_1[[#This Row],[AÇÕES]],'Dados Status Invest STOCKS'!A3873:AD4488,18)/100),0)</f>
        <v>3.2500000000000001E-2</v>
      </c>
      <c r="S3887" s="65">
        <f>IFERROR(IF(Ações!$B3887="","",VLOOKUP(Table_1[[#This Row],[AÇÕES]],'Dados Status Invest STOCKS'!A3873:AD4488,25)/100),0)</f>
        <v>0</v>
      </c>
      <c r="T3887" s="67">
        <f>(1-Ações!$Q3887)*Ações!$R3887</f>
        <v>-4.2327551724137972E-3</v>
      </c>
      <c r="U3887" s="68">
        <f>IF(Ações!$S3887=0,Ações!$T3887,IF(Ações!$T3887=0,Ações!$S3887,AVERAGE(Ações!$S3887,Ações!$T3887)))</f>
        <v>-4.2327551724137972E-3</v>
      </c>
    </row>
    <row r="3888" spans="2:21" ht="15" customHeight="1" x14ac:dyDescent="0.2">
      <c r="B3888" s="63" t="str">
        <f>IFERROR('Dados Status Invest STOCKS'!A3875,"-")</f>
        <v>RDUS</v>
      </c>
      <c r="C3888" s="45">
        <f>IFERROR((Ações!$D3888-Ações!$K3888)/Ações!$D3888,0)</f>
        <v>0</v>
      </c>
      <c r="D3888" s="46">
        <f>(Ações!$O3888)/0.06</f>
        <v>0</v>
      </c>
      <c r="E3888" s="47">
        <f>IFERROR((Ações!$F3888-Ações!$K3888)/Ações!$F3888,0)</f>
        <v>0</v>
      </c>
      <c r="F3888" s="46" t="str">
        <f>IF(OR(Ações!$N3888&lt;0,Ações!$M3888&lt;0),"",(22.5*Ações!$M3888*Ações!$N3888)^0.5)</f>
        <v/>
      </c>
      <c r="G3888" s="47">
        <f>IFERROR((Ações!$H3888-Ações!$K3888)/Ações!$H3888,0)</f>
        <v>0</v>
      </c>
      <c r="H3888" s="48">
        <f>IFERROR(Ações!$I3888/(Ações!$P3888-Table_1[[#This Row],[CAGR LUCRO 5A]]),0)</f>
        <v>0</v>
      </c>
      <c r="I3888" s="48">
        <f>IF(Ações!$S3888&lt;0,"",Ações!$O3888*(1+Ações!$S3888))</f>
        <v>0</v>
      </c>
      <c r="J3888" s="49">
        <f>IFERROR(IF(Ações!$B3888="","",(VLOOKUP(Table_1[[#This Row],[AÇÕES]],'Dados Status Invest STOCKS'!A3874:AD4489,4)/Table_1[[#This Row],[LPA]]))/100,0)</f>
        <v>2.7437499999999993E-2</v>
      </c>
      <c r="K3888" s="64">
        <f>IFERROR(IF(Ações!$B3888="","",VLOOKUP(Table_1[[#This Row],[AÇÕES]],'Dados Status Invest STOCKS'!A3874:AD4489,2)),0)</f>
        <v>7.04</v>
      </c>
      <c r="L3888" s="65">
        <f>IFERROR(IF(Ações!$B3888="","",VLOOKUP(Table_1[[#This Row],[AÇÕES]],'Dados Status Invest STOCKS'!A3874:AD4489,3)/100),0)</f>
        <v>0</v>
      </c>
      <c r="M3888" s="66">
        <f>IFERROR(IF(Ações!$B3888="","",VLOOKUP(Table_1[[#This Row],[AÇÕES]],'Dados Status Invest STOCKS'!A3874:AD4489,28)),0)</f>
        <v>-1.6</v>
      </c>
      <c r="N3888" s="66">
        <f>IFERROR(IF(Ações!$B3888="","",VLOOKUP(Table_1[[#This Row],[AÇÕES]],'Dados Status Invest STOCKS'!A3874:AD4489,27)),0)</f>
        <v>-5.12</v>
      </c>
      <c r="O3888" s="66">
        <f>IFERROR(IF(Ações!$L3888="","",Ações!$K3888*Ações!$L3888),0)</f>
        <v>0</v>
      </c>
      <c r="P3888" s="67">
        <f t="shared" si="60"/>
        <v>0.06</v>
      </c>
      <c r="Q3888" s="67">
        <f>IFERROR(Ações!$O3888/Ações!$M3888,0)</f>
        <v>0</v>
      </c>
      <c r="R3888" s="67">
        <f>IFERROR(IF(Ações!$B3888="","",VLOOKUP(Table_1[[#This Row],[AÇÕES]],'Dados Status Invest STOCKS'!A3874:AD4489,18)/100),0)</f>
        <v>-0.31319999999999998</v>
      </c>
      <c r="S3888" s="65">
        <f>IFERROR(IF(Ações!$B3888="","",VLOOKUP(Table_1[[#This Row],[AÇÕES]],'Dados Status Invest STOCKS'!A3874:AD4489,25)/100),0)</f>
        <v>0</v>
      </c>
      <c r="T3888" s="67">
        <f>(1-Ações!$Q3888)*Ações!$R3888</f>
        <v>-0.31319999999999998</v>
      </c>
      <c r="U3888" s="68">
        <f>IF(Ações!$S3888=0,Ações!$T3888,IF(Ações!$T3888=0,Ações!$S3888,AVERAGE(Ações!$S3888,Ações!$T3888)))</f>
        <v>-0.31319999999999998</v>
      </c>
    </row>
    <row r="3889" spans="2:21" ht="15" customHeight="1" x14ac:dyDescent="0.2">
      <c r="B3889" s="63" t="str">
        <f>IFERROR('Dados Status Invest STOCKS'!A3876,"-")</f>
        <v>RDVT</v>
      </c>
      <c r="C3889" s="45">
        <f>IFERROR((Ações!$D3889-Ações!$K3889)/Ações!$D3889,0)</f>
        <v>0</v>
      </c>
      <c r="D3889" s="46">
        <f>(Ações!$O3889)/0.06</f>
        <v>0</v>
      </c>
      <c r="E3889" s="47">
        <f>IFERROR((Ações!$F3889-Ações!$K3889)/Ações!$F3889,0)</f>
        <v>-14.048934781640957</v>
      </c>
      <c r="F3889" s="46">
        <f>IF(OR(Ações!$N3889&lt;0,Ações!$M3889&lt;0),"",(22.5*Ações!$M3889*Ações!$N3889)^0.5)</f>
        <v>1.8566098136118963</v>
      </c>
      <c r="G3889" s="47">
        <f>IFERROR((Ações!$H3889-Ações!$K3889)/Ações!$H3889,0)</f>
        <v>0</v>
      </c>
      <c r="H3889" s="48">
        <f>IFERROR(Ações!$I3889/(Ações!$P3889-Table_1[[#This Row],[CAGR LUCRO 5A]]),0)</f>
        <v>0</v>
      </c>
      <c r="I3889" s="48">
        <f>IF(Ações!$S3889&lt;0,"",Ações!$O3889*(1+Ações!$S3889))</f>
        <v>0</v>
      </c>
      <c r="J3889" s="49">
        <f>IFERROR(IF(Ações!$B3889="","",(VLOOKUP(Table_1[[#This Row],[AÇÕES]],'Dados Status Invest STOCKS'!A3875:AD4490,4)/Table_1[[#This Row],[LPA]]))/100,0)</f>
        <v>159.33500000000001</v>
      </c>
      <c r="K3889" s="64">
        <f>IFERROR(IF(Ações!$B3889="","",VLOOKUP(Table_1[[#This Row],[AÇÕES]],'Dados Status Invest STOCKS'!A3875:AD4490,2)),0)</f>
        <v>27.94</v>
      </c>
      <c r="L3889" s="65">
        <f>IFERROR(IF(Ações!$B3889="","",VLOOKUP(Table_1[[#This Row],[AÇÕES]],'Dados Status Invest STOCKS'!A3875:AD4490,3)/100),0)</f>
        <v>0</v>
      </c>
      <c r="M3889" s="66">
        <f>IFERROR(IF(Ações!$B3889="","",VLOOKUP(Table_1[[#This Row],[AÇÕES]],'Dados Status Invest STOCKS'!A3875:AD4490,28)),0)</f>
        <v>0.04</v>
      </c>
      <c r="N3889" s="66">
        <f>IFERROR(IF(Ações!$B3889="","",VLOOKUP(Table_1[[#This Row],[AÇÕES]],'Dados Status Invest STOCKS'!A3875:AD4490,27)),0)</f>
        <v>3.83</v>
      </c>
      <c r="O3889" s="66">
        <f>IFERROR(IF(Ações!$L3889="","",Ações!$K3889*Ações!$L3889),0)</f>
        <v>0</v>
      </c>
      <c r="P3889" s="67">
        <f t="shared" si="60"/>
        <v>0.06</v>
      </c>
      <c r="Q3889" s="67">
        <f>IFERROR(Ações!$O3889/Ações!$M3889,0)</f>
        <v>0</v>
      </c>
      <c r="R3889" s="67">
        <f>IFERROR(IF(Ações!$B3889="","",VLOOKUP(Table_1[[#This Row],[AÇÕES]],'Dados Status Invest STOCKS'!A3875:AD4490,18)/100),0)</f>
        <v>1.15E-2</v>
      </c>
      <c r="S3889" s="65">
        <f>IFERROR(IF(Ações!$B3889="","",VLOOKUP(Table_1[[#This Row],[AÇÕES]],'Dados Status Invest STOCKS'!A3875:AD4490,25)/100),0)</f>
        <v>0</v>
      </c>
      <c r="T3889" s="67">
        <f>(1-Ações!$Q3889)*Ações!$R3889</f>
        <v>1.15E-2</v>
      </c>
      <c r="U3889" s="68">
        <f>IF(Ações!$S3889=0,Ações!$T3889,IF(Ações!$T3889=0,Ações!$S3889,AVERAGE(Ações!$S3889,Ações!$T3889)))</f>
        <v>1.15E-2</v>
      </c>
    </row>
    <row r="3890" spans="2:21" ht="15" customHeight="1" x14ac:dyDescent="0.2">
      <c r="B3890" s="63" t="str">
        <f>IFERROR('Dados Status Invest STOCKS'!A3877,"-")</f>
        <v>RDWR</v>
      </c>
      <c r="C3890" s="45">
        <f>IFERROR((Ações!$D3890-Ações!$K3890)/Ações!$D3890,0)</f>
        <v>0</v>
      </c>
      <c r="D3890" s="46">
        <f>(Ações!$O3890)/0.06</f>
        <v>0</v>
      </c>
      <c r="E3890" s="47">
        <f>IFERROR((Ações!$F3890-Ações!$K3890)/Ações!$F3890,0)</f>
        <v>-3.2739911887676207</v>
      </c>
      <c r="F3890" s="46">
        <f>IF(OR(Ações!$N3890&lt;0,Ações!$M3890&lt;0),"",(22.5*Ações!$M3890*Ações!$N3890)^0.5)</f>
        <v>7.6602872008822231</v>
      </c>
      <c r="G3890" s="47">
        <f>IFERROR((Ações!$H3890-Ações!$K3890)/Ações!$H3890,0)</f>
        <v>0</v>
      </c>
      <c r="H3890" s="48">
        <f>IFERROR(Ações!$I3890/(Ações!$P3890-Table_1[[#This Row],[CAGR LUCRO 5A]]),0)</f>
        <v>0</v>
      </c>
      <c r="I3890" s="48" t="str">
        <f>IF(Ações!$S3890&lt;0,"",Ações!$O3890*(1+Ações!$S3890))</f>
        <v/>
      </c>
      <c r="J3890" s="49">
        <f>IFERROR(IF(Ações!$B3890="","",(VLOOKUP(Table_1[[#This Row],[AÇÕES]],'Dados Status Invest STOCKS'!A3876:AD4491,4)/Table_1[[#This Row],[LPA]]))/100,0)</f>
        <v>3.1743749999999999</v>
      </c>
      <c r="K3890" s="64">
        <f>IFERROR(IF(Ações!$B3890="","",VLOOKUP(Table_1[[#This Row],[AÇÕES]],'Dados Status Invest STOCKS'!A3876:AD4491,2)),0)</f>
        <v>32.74</v>
      </c>
      <c r="L3890" s="65">
        <f>IFERROR(IF(Ações!$B3890="","",VLOOKUP(Table_1[[#This Row],[AÇÕES]],'Dados Status Invest STOCKS'!A3876:AD4491,3)/100),0)</f>
        <v>0</v>
      </c>
      <c r="M3890" s="66">
        <f>IFERROR(IF(Ações!$B3890="","",VLOOKUP(Table_1[[#This Row],[AÇÕES]],'Dados Status Invest STOCKS'!A3876:AD4491,28)),0)</f>
        <v>0.32</v>
      </c>
      <c r="N3890" s="66">
        <f>IFERROR(IF(Ações!$B3890="","",VLOOKUP(Table_1[[#This Row],[AÇÕES]],'Dados Status Invest STOCKS'!A3876:AD4491,27)),0)</f>
        <v>8.15</v>
      </c>
      <c r="O3890" s="66">
        <f>IFERROR(IF(Ações!$L3890="","",Ações!$K3890*Ações!$L3890),0)</f>
        <v>0</v>
      </c>
      <c r="P3890" s="67">
        <f t="shared" si="60"/>
        <v>0.06</v>
      </c>
      <c r="Q3890" s="67">
        <f>IFERROR(Ações!$O3890/Ações!$M3890,0)</f>
        <v>0</v>
      </c>
      <c r="R3890" s="67">
        <f>IFERROR(IF(Ações!$B3890="","",VLOOKUP(Table_1[[#This Row],[AÇÕES]],'Dados Status Invest STOCKS'!A3876:AD4491,18)/100),0)</f>
        <v>3.9599999999999996E-2</v>
      </c>
      <c r="S3890" s="65">
        <f>IFERROR(IF(Ações!$B3890="","",VLOOKUP(Table_1[[#This Row],[AÇÕES]],'Dados Status Invest STOCKS'!A3876:AD4491,25)/100),0)</f>
        <v>-0.12300000000000001</v>
      </c>
      <c r="T3890" s="67">
        <f>(1-Ações!$Q3890)*Ações!$R3890</f>
        <v>3.9599999999999996E-2</v>
      </c>
      <c r="U3890" s="68">
        <f>IF(Ações!$S3890=0,Ações!$T3890,IF(Ações!$T3890=0,Ações!$S3890,AVERAGE(Ações!$S3890,Ações!$T3890)))</f>
        <v>-4.1700000000000008E-2</v>
      </c>
    </row>
    <row r="3891" spans="2:21" ht="15" customHeight="1" x14ac:dyDescent="0.2">
      <c r="B3891" s="63" t="str">
        <f>IFERROR('Dados Status Invest STOCKS'!A3878,"-")</f>
        <v>RDY</v>
      </c>
      <c r="C3891" s="45">
        <f>IFERROR((Ações!$D3891-Ações!$K3891)/Ações!$D3891,0)</f>
        <v>-3.1958041958041954</v>
      </c>
      <c r="D3891" s="46">
        <f>(Ações!$O3891)/0.06</f>
        <v>14.056900000000001</v>
      </c>
      <c r="E3891" s="47">
        <f>IFERROR((Ações!$F3891-Ações!$K3891)/Ações!$F3891,0)</f>
        <v>-1.7459064698046982</v>
      </c>
      <c r="F3891" s="46">
        <f>IF(OR(Ações!$N3891&lt;0,Ações!$M3891&lt;0),"",(22.5*Ações!$M3891*Ações!$N3891)^0.5)</f>
        <v>21.479245796815118</v>
      </c>
      <c r="G3891" s="47">
        <f>IFERROR((Ações!$H3891-Ações!$K3891)/Ações!$H3891,0)</f>
        <v>0</v>
      </c>
      <c r="H3891" s="48">
        <f>IFERROR(Ações!$I3891/(Ações!$P3891-Table_1[[#This Row],[CAGR LUCRO 5A]]),0)</f>
        <v>0</v>
      </c>
      <c r="I3891" s="48" t="str">
        <f>IF(Ações!$S3891&lt;0,"",Ações!$O3891*(1+Ações!$S3891))</f>
        <v/>
      </c>
      <c r="J3891" s="49">
        <f>IFERROR(IF(Ações!$B3891="","",(VLOOKUP(Table_1[[#This Row],[AÇÕES]],'Dados Status Invest STOCKS'!A3877:AD4492,4)/Table_1[[#This Row],[LPA]]))/100,0)</f>
        <v>0.2919718309859155</v>
      </c>
      <c r="K3891" s="64">
        <f>IFERROR(IF(Ações!$B3891="","",VLOOKUP(Table_1[[#This Row],[AÇÕES]],'Dados Status Invest STOCKS'!A3877:AD4492,2)),0)</f>
        <v>58.98</v>
      </c>
      <c r="L3891" s="65">
        <f>IFERROR(IF(Ações!$B3891="","",VLOOKUP(Table_1[[#This Row],[AÇÕES]],'Dados Status Invest STOCKS'!A3877:AD4492,3)/100),0)</f>
        <v>1.43E-2</v>
      </c>
      <c r="M3891" s="66">
        <f>IFERROR(IF(Ações!$B3891="","",VLOOKUP(Table_1[[#This Row],[AÇÕES]],'Dados Status Invest STOCKS'!A3877:AD4492,28)),0)</f>
        <v>1.42</v>
      </c>
      <c r="N3891" s="66">
        <f>IFERROR(IF(Ações!$B3891="","",VLOOKUP(Table_1[[#This Row],[AÇÕES]],'Dados Status Invest STOCKS'!A3877:AD4492,27)),0)</f>
        <v>14.44</v>
      </c>
      <c r="O3891" s="66">
        <f>IFERROR(IF(Ações!$L3891="","",Ações!$K3891*Ações!$L3891),0)</f>
        <v>0.843414</v>
      </c>
      <c r="P3891" s="67">
        <f t="shared" si="60"/>
        <v>0.06</v>
      </c>
      <c r="Q3891" s="67">
        <f>IFERROR(Ações!$O3891/Ações!$M3891,0)</f>
        <v>0.59395352112676059</v>
      </c>
      <c r="R3891" s="67">
        <f>IFERROR(IF(Ações!$B3891="","",VLOOKUP(Table_1[[#This Row],[AÇÕES]],'Dados Status Invest STOCKS'!A3877:AD4492,18)/100),0)</f>
        <v>9.849999999999999E-2</v>
      </c>
      <c r="S3891" s="65">
        <f>IFERROR(IF(Ações!$B3891="","",VLOOKUP(Table_1[[#This Row],[AÇÕES]],'Dados Status Invest STOCKS'!A3877:AD4492,25)/100),0)</f>
        <v>-4.8099999999999997E-2</v>
      </c>
      <c r="T3891" s="67">
        <f>(1-Ações!$Q3891)*Ações!$R3891</f>
        <v>3.9995578169014077E-2</v>
      </c>
      <c r="U3891" s="68">
        <f>IF(Ações!$S3891=0,Ações!$T3891,IF(Ações!$T3891=0,Ações!$S3891,AVERAGE(Ações!$S3891,Ações!$T3891)))</f>
        <v>-4.0522109154929598E-3</v>
      </c>
    </row>
    <row r="3892" spans="2:21" ht="15" customHeight="1" x14ac:dyDescent="0.2">
      <c r="B3892" s="63" t="str">
        <f>IFERROR('Dados Status Invest STOCKS'!A3879,"-")</f>
        <v>RE</v>
      </c>
      <c r="C3892" s="45">
        <f>IFERROR((Ações!$D3892-Ações!$K3892)/Ações!$D3892,0)</f>
        <v>-1.7522935779816509</v>
      </c>
      <c r="D3892" s="46">
        <f>(Ações!$O3892)/0.06</f>
        <v>103.22663333333335</v>
      </c>
      <c r="E3892" s="47">
        <f>IFERROR((Ações!$F3892-Ações!$K3892)/Ações!$F3892,0)</f>
        <v>0.25788025933004899</v>
      </c>
      <c r="F3892" s="46">
        <f>IF(OR(Ações!$N3892&lt;0,Ações!$M3892&lt;0),"",(22.5*Ações!$M3892*Ações!$N3892)^0.5)</f>
        <v>382.83579378109357</v>
      </c>
      <c r="G3892" s="47">
        <f>IFERROR((Ações!$H3892-Ações!$K3892)/Ações!$H3892,0)</f>
        <v>0</v>
      </c>
      <c r="H3892" s="48">
        <f>IFERROR(Ações!$I3892/(Ações!$P3892-Table_1[[#This Row],[CAGR LUCRO 5A]]),0)</f>
        <v>0</v>
      </c>
      <c r="I3892" s="48" t="str">
        <f>IF(Ações!$S3892&lt;0,"",Ações!$O3892*(1+Ações!$S3892))</f>
        <v/>
      </c>
      <c r="J3892" s="49">
        <f>IFERROR(IF(Ações!$B3892="","",(VLOOKUP(Table_1[[#This Row],[AÇÕES]],'Dados Status Invest STOCKS'!A3878:AD4493,4)/Table_1[[#This Row],[LPA]]))/100,0)</f>
        <v>4.2996108949416344E-3</v>
      </c>
      <c r="K3892" s="64">
        <f>IFERROR(IF(Ações!$B3892="","",VLOOKUP(Table_1[[#This Row],[AÇÕES]],'Dados Status Invest STOCKS'!A3878:AD4493,2)),0)</f>
        <v>284.11</v>
      </c>
      <c r="L3892" s="65">
        <f>IFERROR(IF(Ações!$B3892="","",VLOOKUP(Table_1[[#This Row],[AÇÕES]],'Dados Status Invest STOCKS'!A3878:AD4493,3)/100),0)</f>
        <v>2.18E-2</v>
      </c>
      <c r="M3892" s="66">
        <f>IFERROR(IF(Ações!$B3892="","",VLOOKUP(Table_1[[#This Row],[AÇÕES]],'Dados Status Invest STOCKS'!A3878:AD4493,28)),0)</f>
        <v>25.7</v>
      </c>
      <c r="N3892" s="66">
        <f>IFERROR(IF(Ações!$B3892="","",VLOOKUP(Table_1[[#This Row],[AÇÕES]],'Dados Status Invest STOCKS'!A3878:AD4493,27)),0)</f>
        <v>253.46</v>
      </c>
      <c r="O3892" s="66">
        <f>IFERROR(IF(Ações!$L3892="","",Ações!$K3892*Ações!$L3892),0)</f>
        <v>6.1935980000000006</v>
      </c>
      <c r="P3892" s="67">
        <f t="shared" si="60"/>
        <v>0.06</v>
      </c>
      <c r="Q3892" s="67">
        <f>IFERROR(Ações!$O3892/Ações!$M3892,0)</f>
        <v>0.2409960311284047</v>
      </c>
      <c r="R3892" s="67">
        <f>IFERROR(IF(Ações!$B3892="","",VLOOKUP(Table_1[[#This Row],[AÇÕES]],'Dados Status Invest STOCKS'!A3878:AD4493,18)/100),0)</f>
        <v>0.1014</v>
      </c>
      <c r="S3892" s="65">
        <f>IFERROR(IF(Ações!$B3892="","",VLOOKUP(Table_1[[#This Row],[AÇÕES]],'Dados Status Invest STOCKS'!A3878:AD4493,25)/100),0)</f>
        <v>-0.1206</v>
      </c>
      <c r="T3892" s="67">
        <f>(1-Ações!$Q3892)*Ações!$R3892</f>
        <v>7.6963002443579759E-2</v>
      </c>
      <c r="U3892" s="68">
        <f>IF(Ações!$S3892=0,Ações!$T3892,IF(Ações!$T3892=0,Ações!$S3892,AVERAGE(Ações!$S3892,Ações!$T3892)))</f>
        <v>-2.181849877821012E-2</v>
      </c>
    </row>
    <row r="3893" spans="2:21" ht="15" customHeight="1" x14ac:dyDescent="0.2">
      <c r="B3893" s="63" t="str">
        <f>IFERROR('Dados Status Invest STOCKS'!A3880,"-")</f>
        <v>REAL</v>
      </c>
      <c r="C3893" s="45">
        <f>IFERROR((Ações!$D3893-Ações!$K3893)/Ações!$D3893,0)</f>
        <v>0</v>
      </c>
      <c r="D3893" s="46">
        <f>(Ações!$O3893)/0.06</f>
        <v>0</v>
      </c>
      <c r="E3893" s="47">
        <f>IFERROR((Ações!$F3893-Ações!$K3893)/Ações!$F3893,0)</f>
        <v>0</v>
      </c>
      <c r="F3893" s="46" t="str">
        <f>IF(OR(Ações!$N3893&lt;0,Ações!$M3893&lt;0),"",(22.5*Ações!$M3893*Ações!$N3893)^0.5)</f>
        <v/>
      </c>
      <c r="G3893" s="47">
        <f>IFERROR((Ações!$H3893-Ações!$K3893)/Ações!$H3893,0)</f>
        <v>0</v>
      </c>
      <c r="H3893" s="48">
        <f>IFERROR(Ações!$I3893/(Ações!$P3893-Table_1[[#This Row],[CAGR LUCRO 5A]]),0)</f>
        <v>0</v>
      </c>
      <c r="I3893" s="48">
        <f>IF(Ações!$S3893&lt;0,"",Ações!$O3893*(1+Ações!$S3893))</f>
        <v>0</v>
      </c>
      <c r="J3893" s="49">
        <f>IFERROR(IF(Ações!$B3893="","",(VLOOKUP(Table_1[[#This Row],[AÇÕES]],'Dados Status Invest STOCKS'!A3879:AD4494,4)/Table_1[[#This Row],[LPA]]))/100,0)</f>
        <v>1.4941176470588236E-2</v>
      </c>
      <c r="K3893" s="64">
        <f>IFERROR(IF(Ações!$B3893="","",VLOOKUP(Table_1[[#This Row],[AÇÕES]],'Dados Status Invest STOCKS'!A3879:AD4494,2)),0)</f>
        <v>9.69</v>
      </c>
      <c r="L3893" s="65">
        <f>IFERROR(IF(Ações!$B3893="","",VLOOKUP(Table_1[[#This Row],[AÇÕES]],'Dados Status Invest STOCKS'!A3879:AD4494,3)/100),0)</f>
        <v>0</v>
      </c>
      <c r="M3893" s="66">
        <f>IFERROR(IF(Ações!$B3893="","",VLOOKUP(Table_1[[#This Row],[AÇÕES]],'Dados Status Invest STOCKS'!A3879:AD4494,28)),0)</f>
        <v>-2.5499999999999998</v>
      </c>
      <c r="N3893" s="66">
        <f>IFERROR(IF(Ações!$B3893="","",VLOOKUP(Table_1[[#This Row],[AÇÕES]],'Dados Status Invest STOCKS'!A3879:AD4494,27)),0)</f>
        <v>1.2</v>
      </c>
      <c r="O3893" s="66">
        <f>IFERROR(IF(Ações!$L3893="","",Ações!$K3893*Ações!$L3893),0)</f>
        <v>0</v>
      </c>
      <c r="P3893" s="67">
        <f t="shared" si="60"/>
        <v>0.06</v>
      </c>
      <c r="Q3893" s="67">
        <f>IFERROR(Ações!$O3893/Ações!$M3893,0)</f>
        <v>0</v>
      </c>
      <c r="R3893" s="67">
        <f>IFERROR(IF(Ações!$B3893="","",VLOOKUP(Table_1[[#This Row],[AÇÕES]],'Dados Status Invest STOCKS'!A3879:AD4494,18)/100),0)</f>
        <v>-2.1248</v>
      </c>
      <c r="S3893" s="65">
        <f>IFERROR(IF(Ações!$B3893="","",VLOOKUP(Table_1[[#This Row],[AÇÕES]],'Dados Status Invest STOCKS'!A3879:AD4494,25)/100),0)</f>
        <v>0</v>
      </c>
      <c r="T3893" s="67">
        <f>(1-Ações!$Q3893)*Ações!$R3893</f>
        <v>-2.1248</v>
      </c>
      <c r="U3893" s="68">
        <f>IF(Ações!$S3893=0,Ações!$T3893,IF(Ações!$T3893=0,Ações!$S3893,AVERAGE(Ações!$S3893,Ações!$T3893)))</f>
        <v>-2.1248</v>
      </c>
    </row>
    <row r="3894" spans="2:21" ht="15" customHeight="1" x14ac:dyDescent="0.2">
      <c r="B3894" s="63" t="str">
        <f>IFERROR('Dados Status Invest STOCKS'!A3881,"-")</f>
        <v>REDU</v>
      </c>
      <c r="C3894" s="45">
        <f>IFERROR((Ações!$D3894-Ações!$K3894)/Ações!$D3894,0)</f>
        <v>0</v>
      </c>
      <c r="D3894" s="46">
        <f>(Ações!$O3894)/0.06</f>
        <v>0</v>
      </c>
      <c r="E3894" s="47">
        <f>IFERROR((Ações!$F3894-Ações!$K3894)/Ações!$F3894,0)</f>
        <v>0</v>
      </c>
      <c r="F3894" s="46" t="str">
        <f>IF(OR(Ações!$N3894&lt;0,Ações!$M3894&lt;0),"",(22.5*Ações!$M3894*Ações!$N3894)^0.5)</f>
        <v/>
      </c>
      <c r="G3894" s="47">
        <f>IFERROR((Ações!$H3894-Ações!$K3894)/Ações!$H3894,0)</f>
        <v>0</v>
      </c>
      <c r="H3894" s="48">
        <f>IFERROR(Ações!$I3894/(Ações!$P3894-Table_1[[#This Row],[CAGR LUCRO 5A]]),0)</f>
        <v>0</v>
      </c>
      <c r="I3894" s="48">
        <f>IF(Ações!$S3894&lt;0,"",Ações!$O3894*(1+Ações!$S3894))</f>
        <v>0</v>
      </c>
      <c r="J3894" s="49">
        <f>IFERROR(IF(Ações!$B3894="","",(VLOOKUP(Table_1[[#This Row],[AÇÕES]],'Dados Status Invest STOCKS'!A3880:AD4495,4)/Table_1[[#This Row],[LPA]]))/100,0)</f>
        <v>0.17</v>
      </c>
      <c r="K3894" s="64">
        <f>IFERROR(IF(Ações!$B3894="","",VLOOKUP(Table_1[[#This Row],[AÇÕES]],'Dados Status Invest STOCKS'!A3880:AD4495,2)),0)</f>
        <v>0.48</v>
      </c>
      <c r="L3894" s="65">
        <f>IFERROR(IF(Ações!$B3894="","",VLOOKUP(Table_1[[#This Row],[AÇÕES]],'Dados Status Invest STOCKS'!A3880:AD4495,3)/100),0)</f>
        <v>0</v>
      </c>
      <c r="M3894" s="66">
        <f>IFERROR(IF(Ações!$B3894="","",VLOOKUP(Table_1[[#This Row],[AÇÕES]],'Dados Status Invest STOCKS'!A3880:AD4495,28)),0)</f>
        <v>-0.17</v>
      </c>
      <c r="N3894" s="66">
        <f>IFERROR(IF(Ações!$B3894="","",VLOOKUP(Table_1[[#This Row],[AÇÕES]],'Dados Status Invest STOCKS'!A3880:AD4495,27)),0)</f>
        <v>1.29</v>
      </c>
      <c r="O3894" s="66">
        <f>IFERROR(IF(Ações!$L3894="","",Ações!$K3894*Ações!$L3894),0)</f>
        <v>0</v>
      </c>
      <c r="P3894" s="67">
        <f t="shared" si="60"/>
        <v>0.06</v>
      </c>
      <c r="Q3894" s="67">
        <f>IFERROR(Ações!$O3894/Ações!$M3894,0)</f>
        <v>0</v>
      </c>
      <c r="R3894" s="67">
        <f>IFERROR(IF(Ações!$B3894="","",VLOOKUP(Table_1[[#This Row],[AÇÕES]],'Dados Status Invest STOCKS'!A3880:AD4495,18)/100),0)</f>
        <v>-0.129</v>
      </c>
      <c r="S3894" s="65">
        <f>IFERROR(IF(Ações!$B3894="","",VLOOKUP(Table_1[[#This Row],[AÇÕES]],'Dados Status Invest STOCKS'!A3880:AD4495,25)/100),0)</f>
        <v>0</v>
      </c>
      <c r="T3894" s="67">
        <f>(1-Ações!$Q3894)*Ações!$R3894</f>
        <v>-0.129</v>
      </c>
      <c r="U3894" s="68">
        <f>IF(Ações!$S3894=0,Ações!$T3894,IF(Ações!$T3894=0,Ações!$S3894,AVERAGE(Ações!$S3894,Ações!$T3894)))</f>
        <v>-0.129</v>
      </c>
    </row>
    <row r="3895" spans="2:21" ht="15" customHeight="1" x14ac:dyDescent="0.2">
      <c r="B3895" s="63" t="str">
        <f>IFERROR('Dados Status Invest STOCKS'!A3882,"-")</f>
        <v>REED</v>
      </c>
      <c r="C3895" s="45">
        <f>IFERROR((Ações!$D3895-Ações!$K3895)/Ações!$D3895,0)</f>
        <v>0</v>
      </c>
      <c r="D3895" s="46">
        <f>(Ações!$O3895)/0.06</f>
        <v>0</v>
      </c>
      <c r="E3895" s="47">
        <f>IFERROR((Ações!$F3895-Ações!$K3895)/Ações!$F3895,0)</f>
        <v>0</v>
      </c>
      <c r="F3895" s="46" t="str">
        <f>IF(OR(Ações!$N3895&lt;0,Ações!$M3895&lt;0),"",(22.5*Ações!$M3895*Ações!$N3895)^0.5)</f>
        <v/>
      </c>
      <c r="G3895" s="47">
        <f>IFERROR((Ações!$H3895-Ações!$K3895)/Ações!$H3895,0)</f>
        <v>0</v>
      </c>
      <c r="H3895" s="48">
        <f>IFERROR(Ações!$I3895/(Ações!$P3895-Table_1[[#This Row],[CAGR LUCRO 5A]]),0)</f>
        <v>0</v>
      </c>
      <c r="I3895" s="48">
        <f>IF(Ações!$S3895&lt;0,"",Ações!$O3895*(1+Ações!$S3895))</f>
        <v>0</v>
      </c>
      <c r="J3895" s="49">
        <f>IFERROR(IF(Ações!$B3895="","",(VLOOKUP(Table_1[[#This Row],[AÇÕES]],'Dados Status Invest STOCKS'!A3881:AD4496,4)/Table_1[[#This Row],[LPA]]))/100,0)</f>
        <v>0.1225</v>
      </c>
      <c r="K3895" s="64">
        <f>IFERROR(IF(Ações!$B3895="","",VLOOKUP(Table_1[[#This Row],[AÇÕES]],'Dados Status Invest STOCKS'!A3881:AD4496,2)),0)</f>
        <v>0.31</v>
      </c>
      <c r="L3895" s="65">
        <f>IFERROR(IF(Ações!$B3895="","",VLOOKUP(Table_1[[#This Row],[AÇÕES]],'Dados Status Invest STOCKS'!A3881:AD4496,3)/100),0)</f>
        <v>0</v>
      </c>
      <c r="M3895" s="66">
        <f>IFERROR(IF(Ações!$B3895="","",VLOOKUP(Table_1[[#This Row],[AÇÕES]],'Dados Status Invest STOCKS'!A3881:AD4496,28)),0)</f>
        <v>-0.16</v>
      </c>
      <c r="N3895" s="66">
        <f>IFERROR(IF(Ações!$B3895="","",VLOOKUP(Table_1[[#This Row],[AÇÕES]],'Dados Status Invest STOCKS'!A3881:AD4496,27)),0)</f>
        <v>0.09</v>
      </c>
      <c r="O3895" s="66">
        <f>IFERROR(IF(Ações!$L3895="","",Ações!$K3895*Ações!$L3895),0)</f>
        <v>0</v>
      </c>
      <c r="P3895" s="67">
        <f t="shared" si="60"/>
        <v>0.06</v>
      </c>
      <c r="Q3895" s="67">
        <f>IFERROR(Ações!$O3895/Ações!$M3895,0)</f>
        <v>0</v>
      </c>
      <c r="R3895" s="67">
        <f>IFERROR(IF(Ações!$B3895="","",VLOOKUP(Table_1[[#This Row],[AÇÕES]],'Dados Status Invest STOCKS'!A3881:AD4496,18)/100),0)</f>
        <v>-1.8090999999999999</v>
      </c>
      <c r="S3895" s="65">
        <f>IFERROR(IF(Ações!$B3895="","",VLOOKUP(Table_1[[#This Row],[AÇÕES]],'Dados Status Invest STOCKS'!A3881:AD4496,25)/100),0)</f>
        <v>0</v>
      </c>
      <c r="T3895" s="67">
        <f>(1-Ações!$Q3895)*Ações!$R3895</f>
        <v>-1.8090999999999999</v>
      </c>
      <c r="U3895" s="68">
        <f>IF(Ações!$S3895=0,Ações!$T3895,IF(Ações!$T3895=0,Ações!$S3895,AVERAGE(Ações!$S3895,Ações!$T3895)))</f>
        <v>-1.8090999999999999</v>
      </c>
    </row>
    <row r="3896" spans="2:21" ht="15" customHeight="1" x14ac:dyDescent="0.2">
      <c r="B3896" s="63" t="str">
        <f>IFERROR('Dados Status Invest STOCKS'!A3883,"-")</f>
        <v>REFR</v>
      </c>
      <c r="C3896" s="45">
        <f>IFERROR((Ações!$D3896-Ações!$K3896)/Ações!$D3896,0)</f>
        <v>0</v>
      </c>
      <c r="D3896" s="46">
        <f>(Ações!$O3896)/0.06</f>
        <v>0</v>
      </c>
      <c r="E3896" s="47">
        <f>IFERROR((Ações!$F3896-Ações!$K3896)/Ações!$F3896,0)</f>
        <v>0</v>
      </c>
      <c r="F3896" s="46" t="str">
        <f>IF(OR(Ações!$N3896&lt;0,Ações!$M3896&lt;0),"",(22.5*Ações!$M3896*Ações!$N3896)^0.5)</f>
        <v/>
      </c>
      <c r="G3896" s="47">
        <f>IFERROR((Ações!$H3896-Ações!$K3896)/Ações!$H3896,0)</f>
        <v>0</v>
      </c>
      <c r="H3896" s="48">
        <f>IFERROR(Ações!$I3896/(Ações!$P3896-Table_1[[#This Row],[CAGR LUCRO 5A]]),0)</f>
        <v>0</v>
      </c>
      <c r="I3896" s="48">
        <f>IF(Ações!$S3896&lt;0,"",Ações!$O3896*(1+Ações!$S3896))</f>
        <v>0</v>
      </c>
      <c r="J3896" s="49">
        <f>IFERROR(IF(Ações!$B3896="","",(VLOOKUP(Table_1[[#This Row],[AÇÕES]],'Dados Status Invest STOCKS'!A3882:AD4497,4)/Table_1[[#This Row],[LPA]]))/100,0)</f>
        <v>3.7949999999999999</v>
      </c>
      <c r="K3896" s="64">
        <f>IFERROR(IF(Ações!$B3896="","",VLOOKUP(Table_1[[#This Row],[AÇÕES]],'Dados Status Invest STOCKS'!A3882:AD4497,2)),0)</f>
        <v>1.41</v>
      </c>
      <c r="L3896" s="65">
        <f>IFERROR(IF(Ações!$B3896="","",VLOOKUP(Table_1[[#This Row],[AÇÕES]],'Dados Status Invest STOCKS'!A3882:AD4497,3)/100),0)</f>
        <v>0</v>
      </c>
      <c r="M3896" s="66">
        <f>IFERROR(IF(Ações!$B3896="","",VLOOKUP(Table_1[[#This Row],[AÇÕES]],'Dados Status Invest STOCKS'!A3882:AD4497,28)),0)</f>
        <v>-0.06</v>
      </c>
      <c r="N3896" s="66">
        <f>IFERROR(IF(Ações!$B3896="","",VLOOKUP(Table_1[[#This Row],[AÇÕES]],'Dados Status Invest STOCKS'!A3882:AD4497,27)),0)</f>
        <v>0.14000000000000001</v>
      </c>
      <c r="O3896" s="66">
        <f>IFERROR(IF(Ações!$L3896="","",Ações!$K3896*Ações!$L3896),0)</f>
        <v>0</v>
      </c>
      <c r="P3896" s="67">
        <f t="shared" si="60"/>
        <v>0.06</v>
      </c>
      <c r="Q3896" s="67">
        <f>IFERROR(Ações!$O3896/Ações!$M3896,0)</f>
        <v>0</v>
      </c>
      <c r="R3896" s="67">
        <f>IFERROR(IF(Ações!$B3896="","",VLOOKUP(Table_1[[#This Row],[AÇÕES]],'Dados Status Invest STOCKS'!A3882:AD4497,18)/100),0)</f>
        <v>-0.44740000000000002</v>
      </c>
      <c r="S3896" s="65">
        <f>IFERROR(IF(Ações!$B3896="","",VLOOKUP(Table_1[[#This Row],[AÇÕES]],'Dados Status Invest STOCKS'!A3882:AD4497,25)/100),0)</f>
        <v>0</v>
      </c>
      <c r="T3896" s="67">
        <f>(1-Ações!$Q3896)*Ações!$R3896</f>
        <v>-0.44740000000000002</v>
      </c>
      <c r="U3896" s="68">
        <f>IF(Ações!$S3896=0,Ações!$T3896,IF(Ações!$T3896=0,Ações!$S3896,AVERAGE(Ações!$S3896,Ações!$T3896)))</f>
        <v>-0.44740000000000002</v>
      </c>
    </row>
    <row r="3897" spans="2:21" ht="15" customHeight="1" x14ac:dyDescent="0.2">
      <c r="B3897" s="63" t="str">
        <f>IFERROR('Dados Status Invest STOCKS'!A3884,"-")</f>
        <v>REGI</v>
      </c>
      <c r="C3897" s="45">
        <f>IFERROR((Ações!$D3897-Ações!$K3897)/Ações!$D3897,0)</f>
        <v>0</v>
      </c>
      <c r="D3897" s="46">
        <f>(Ações!$O3897)/0.06</f>
        <v>0</v>
      </c>
      <c r="E3897" s="47">
        <f>IFERROR((Ações!$F3897-Ações!$K3897)/Ações!$F3897,0)</f>
        <v>0.19979218605689433</v>
      </c>
      <c r="F3897" s="46">
        <f>IF(OR(Ações!$N3897&lt;0,Ações!$M3897&lt;0),"",(22.5*Ações!$M3897*Ações!$N3897)^0.5)</f>
        <v>51.524115712935824</v>
      </c>
      <c r="G3897" s="47">
        <f>IFERROR((Ações!$H3897-Ações!$K3897)/Ações!$H3897,0)</f>
        <v>0</v>
      </c>
      <c r="H3897" s="48">
        <f>IFERROR(Ações!$I3897/(Ações!$P3897-Table_1[[#This Row],[CAGR LUCRO 5A]]),0)</f>
        <v>0</v>
      </c>
      <c r="I3897" s="48">
        <f>IF(Ações!$S3897&lt;0,"",Ações!$O3897*(1+Ações!$S3897))</f>
        <v>0</v>
      </c>
      <c r="J3897" s="49">
        <f>IFERROR(IF(Ações!$B3897="","",(VLOOKUP(Table_1[[#This Row],[AÇÕES]],'Dados Status Invest STOCKS'!A3883:AD4498,4)/Table_1[[#This Row],[LPA]]))/100,0)</f>
        <v>3.2937853107344629E-2</v>
      </c>
      <c r="K3897" s="64">
        <f>IFERROR(IF(Ações!$B3897="","",VLOOKUP(Table_1[[#This Row],[AÇÕES]],'Dados Status Invest STOCKS'!A3883:AD4498,2)),0)</f>
        <v>41.23</v>
      </c>
      <c r="L3897" s="65">
        <f>IFERROR(IF(Ações!$B3897="","",VLOOKUP(Table_1[[#This Row],[AÇÕES]],'Dados Status Invest STOCKS'!A3883:AD4498,3)/100),0)</f>
        <v>0</v>
      </c>
      <c r="M3897" s="66">
        <f>IFERROR(IF(Ações!$B3897="","",VLOOKUP(Table_1[[#This Row],[AÇÕES]],'Dados Status Invest STOCKS'!A3883:AD4498,28)),0)</f>
        <v>3.54</v>
      </c>
      <c r="N3897" s="66">
        <f>IFERROR(IF(Ações!$B3897="","",VLOOKUP(Table_1[[#This Row],[AÇÕES]],'Dados Status Invest STOCKS'!A3883:AD4498,27)),0)</f>
        <v>33.33</v>
      </c>
      <c r="O3897" s="66">
        <f>IFERROR(IF(Ações!$L3897="","",Ações!$K3897*Ações!$L3897),0)</f>
        <v>0</v>
      </c>
      <c r="P3897" s="67">
        <f t="shared" si="60"/>
        <v>0.06</v>
      </c>
      <c r="Q3897" s="67">
        <f>IFERROR(Ações!$O3897/Ações!$M3897,0)</f>
        <v>0</v>
      </c>
      <c r="R3897" s="67">
        <f>IFERROR(IF(Ações!$B3897="","",VLOOKUP(Table_1[[#This Row],[AÇÕES]],'Dados Status Invest STOCKS'!A3883:AD4498,18)/100),0)</f>
        <v>0.1061</v>
      </c>
      <c r="S3897" s="65">
        <f>IFERROR(IF(Ações!$B3897="","",VLOOKUP(Table_1[[#This Row],[AÇÕES]],'Dados Status Invest STOCKS'!A3883:AD4498,25)/100),0)</f>
        <v>0</v>
      </c>
      <c r="T3897" s="67">
        <f>(1-Ações!$Q3897)*Ações!$R3897</f>
        <v>0.1061</v>
      </c>
      <c r="U3897" s="68">
        <f>IF(Ações!$S3897=0,Ações!$T3897,IF(Ações!$T3897=0,Ações!$S3897,AVERAGE(Ações!$S3897,Ações!$T3897)))</f>
        <v>0.1061</v>
      </c>
    </row>
    <row r="3898" spans="2:21" ht="15" customHeight="1" x14ac:dyDescent="0.2">
      <c r="B3898" s="63" t="str">
        <f>IFERROR('Dados Status Invest STOCKS'!A3885,"-")</f>
        <v>REGN</v>
      </c>
      <c r="C3898" s="45">
        <f>IFERROR((Ações!$D3898-Ações!$K3898)/Ações!$D3898,0)</f>
        <v>0</v>
      </c>
      <c r="D3898" s="46">
        <f>(Ações!$O3898)/0.06</f>
        <v>0</v>
      </c>
      <c r="E3898" s="47">
        <f>IFERROR((Ações!$F3898-Ações!$K3898)/Ações!$F3898,0)</f>
        <v>-8.8985686307132938E-2</v>
      </c>
      <c r="F3898" s="46">
        <f>IF(OR(Ações!$N3898&lt;0,Ações!$M3898&lt;0),"",(22.5*Ações!$M3898*Ações!$N3898)^0.5)</f>
        <v>570.69620640056826</v>
      </c>
      <c r="G3898" s="47">
        <f>IFERROR((Ações!$H3898-Ações!$K3898)/Ações!$H3898,0)</f>
        <v>0</v>
      </c>
      <c r="H3898" s="48">
        <f>IFERROR(Ações!$I3898/(Ações!$P3898-Table_1[[#This Row],[CAGR LUCRO 5A]]),0)</f>
        <v>0</v>
      </c>
      <c r="I3898" s="48">
        <f>IF(Ações!$S3898&lt;0,"",Ações!$O3898*(1+Ações!$S3898))</f>
        <v>0</v>
      </c>
      <c r="J3898" s="49">
        <f>IFERROR(IF(Ações!$B3898="","",(VLOOKUP(Table_1[[#This Row],[AÇÕES]],'Dados Status Invest STOCKS'!A3884:AD4499,4)/Table_1[[#This Row],[LPA]]))/100,0)</f>
        <v>7.638580931263858E-4</v>
      </c>
      <c r="K3898" s="64">
        <f>IFERROR(IF(Ações!$B3898="","",VLOOKUP(Table_1[[#This Row],[AÇÕES]],'Dados Status Invest STOCKS'!A3884:AD4499,2)),0)</f>
        <v>621.48</v>
      </c>
      <c r="L3898" s="65">
        <f>IFERROR(IF(Ações!$B3898="","",VLOOKUP(Table_1[[#This Row],[AÇÕES]],'Dados Status Invest STOCKS'!A3884:AD4499,3)/100),0)</f>
        <v>0</v>
      </c>
      <c r="M3898" s="66">
        <f>IFERROR(IF(Ações!$B3898="","",VLOOKUP(Table_1[[#This Row],[AÇÕES]],'Dados Status Invest STOCKS'!A3884:AD4499,28)),0)</f>
        <v>90.2</v>
      </c>
      <c r="N3898" s="66">
        <f>IFERROR(IF(Ações!$B3898="","",VLOOKUP(Table_1[[#This Row],[AÇÕES]],'Dados Status Invest STOCKS'!A3884:AD4499,27)),0)</f>
        <v>160.47999999999999</v>
      </c>
      <c r="O3898" s="66">
        <f>IFERROR(IF(Ações!$L3898="","",Ações!$K3898*Ações!$L3898),0)</f>
        <v>0</v>
      </c>
      <c r="P3898" s="67">
        <f t="shared" si="60"/>
        <v>0.06</v>
      </c>
      <c r="Q3898" s="67">
        <f>IFERROR(Ações!$O3898/Ações!$M3898,0)</f>
        <v>0</v>
      </c>
      <c r="R3898" s="67">
        <f>IFERROR(IF(Ações!$B3898="","",VLOOKUP(Table_1[[#This Row],[AÇÕES]],'Dados Status Invest STOCKS'!A3884:AD4499,18)/100),0)</f>
        <v>0.56210000000000004</v>
      </c>
      <c r="S3898" s="65">
        <f>IFERROR(IF(Ações!$B3898="","",VLOOKUP(Table_1[[#This Row],[AÇÕES]],'Dados Status Invest STOCKS'!A3884:AD4499,25)/100),0)</f>
        <v>0.82920000000000005</v>
      </c>
      <c r="T3898" s="67">
        <f>(1-Ações!$Q3898)*Ações!$R3898</f>
        <v>0.56210000000000004</v>
      </c>
      <c r="U3898" s="68">
        <f>IF(Ações!$S3898=0,Ações!$T3898,IF(Ações!$T3898=0,Ações!$S3898,AVERAGE(Ações!$S3898,Ações!$T3898)))</f>
        <v>0.6956500000000001</v>
      </c>
    </row>
    <row r="3899" spans="2:21" ht="15" customHeight="1" x14ac:dyDescent="0.2">
      <c r="B3899" s="63" t="str">
        <f>IFERROR('Dados Status Invest STOCKS'!A3886,"-")</f>
        <v>REKR</v>
      </c>
      <c r="C3899" s="45">
        <f>IFERROR((Ações!$D3899-Ações!$K3899)/Ações!$D3899,0)</f>
        <v>0</v>
      </c>
      <c r="D3899" s="46">
        <f>(Ações!$O3899)/0.06</f>
        <v>0</v>
      </c>
      <c r="E3899" s="47">
        <f>IFERROR((Ações!$F3899-Ações!$K3899)/Ações!$F3899,0)</f>
        <v>0</v>
      </c>
      <c r="F3899" s="46" t="str">
        <f>IF(OR(Ações!$N3899&lt;0,Ações!$M3899&lt;0),"",(22.5*Ações!$M3899*Ações!$N3899)^0.5)</f>
        <v/>
      </c>
      <c r="G3899" s="47">
        <f>IFERROR((Ações!$H3899-Ações!$K3899)/Ações!$H3899,0)</f>
        <v>0</v>
      </c>
      <c r="H3899" s="48">
        <f>IFERROR(Ações!$I3899/(Ações!$P3899-Table_1[[#This Row],[CAGR LUCRO 5A]]),0)</f>
        <v>0</v>
      </c>
      <c r="I3899" s="48">
        <f>IF(Ações!$S3899&lt;0,"",Ações!$O3899*(1+Ações!$S3899))</f>
        <v>0</v>
      </c>
      <c r="J3899" s="49">
        <f>IFERROR(IF(Ações!$B3899="","",(VLOOKUP(Table_1[[#This Row],[AÇÕES]],'Dados Status Invest STOCKS'!A3885:AD4500,4)/Table_1[[#This Row],[LPA]]))/100,0)</f>
        <v>0.16846153846153847</v>
      </c>
      <c r="K3899" s="64">
        <f>IFERROR(IF(Ações!$B3899="","",VLOOKUP(Table_1[[#This Row],[AÇÕES]],'Dados Status Invest STOCKS'!A3885:AD4500,2)),0)</f>
        <v>4.5599999999999996</v>
      </c>
      <c r="L3899" s="65">
        <f>IFERROR(IF(Ações!$B3899="","",VLOOKUP(Table_1[[#This Row],[AÇÕES]],'Dados Status Invest STOCKS'!A3885:AD4500,3)/100),0)</f>
        <v>0</v>
      </c>
      <c r="M3899" s="66">
        <f>IFERROR(IF(Ações!$B3899="","",VLOOKUP(Table_1[[#This Row],[AÇÕES]],'Dados Status Invest STOCKS'!A3885:AD4500,28)),0)</f>
        <v>-0.52</v>
      </c>
      <c r="N3899" s="66">
        <f>IFERROR(IF(Ações!$B3899="","",VLOOKUP(Table_1[[#This Row],[AÇÕES]],'Dados Status Invest STOCKS'!A3885:AD4500,27)),0)</f>
        <v>2.4300000000000002</v>
      </c>
      <c r="O3899" s="66">
        <f>IFERROR(IF(Ações!$L3899="","",Ações!$K3899*Ações!$L3899),0)</f>
        <v>0</v>
      </c>
      <c r="P3899" s="67">
        <f t="shared" si="60"/>
        <v>0.06</v>
      </c>
      <c r="Q3899" s="67">
        <f>IFERROR(Ações!$O3899/Ações!$M3899,0)</f>
        <v>0</v>
      </c>
      <c r="R3899" s="67">
        <f>IFERROR(IF(Ações!$B3899="","",VLOOKUP(Table_1[[#This Row],[AÇÕES]],'Dados Status Invest STOCKS'!A3885:AD4500,18)/100),0)</f>
        <v>-0.21440000000000001</v>
      </c>
      <c r="S3899" s="65">
        <f>IFERROR(IF(Ações!$B3899="","",VLOOKUP(Table_1[[#This Row],[AÇÕES]],'Dados Status Invest STOCKS'!A3885:AD4500,25)/100),0)</f>
        <v>0</v>
      </c>
      <c r="T3899" s="67">
        <f>(1-Ações!$Q3899)*Ações!$R3899</f>
        <v>-0.21440000000000001</v>
      </c>
      <c r="U3899" s="68">
        <f>IF(Ações!$S3899=0,Ações!$T3899,IF(Ações!$T3899=0,Ações!$S3899,AVERAGE(Ações!$S3899,Ações!$T3899)))</f>
        <v>-0.21440000000000001</v>
      </c>
    </row>
    <row r="3900" spans="2:21" ht="15" customHeight="1" x14ac:dyDescent="0.2">
      <c r="B3900" s="63" t="str">
        <f>IFERROR('Dados Status Invest STOCKS'!A3887,"-")</f>
        <v>RELL</v>
      </c>
      <c r="C3900" s="45">
        <f>IFERROR((Ações!$D3900-Ações!$K3900)/Ações!$D3900,0)</f>
        <v>-2.3149171270718227</v>
      </c>
      <c r="D3900" s="46">
        <f>(Ações!$O3900)/0.06</f>
        <v>4.0031166666666671</v>
      </c>
      <c r="E3900" s="47">
        <f>IFERROR((Ações!$F3900-Ações!$K3900)/Ações!$F3900,0)</f>
        <v>-0.13040405806701214</v>
      </c>
      <c r="F3900" s="46">
        <f>IF(OR(Ações!$N3900&lt;0,Ações!$M3900&lt;0),"",(22.5*Ações!$M3900*Ações!$N3900)^0.5)</f>
        <v>11.739165217339774</v>
      </c>
      <c r="G3900" s="47">
        <f>IFERROR((Ações!$H3900-Ações!$K3900)/Ações!$H3900,0)</f>
        <v>-2.3149171270718227</v>
      </c>
      <c r="H3900" s="48">
        <f>IFERROR(Ações!$I3900/(Ações!$P3900-Table_1[[#This Row],[CAGR LUCRO 5A]]),0)</f>
        <v>4.0031166666666671</v>
      </c>
      <c r="I3900" s="48">
        <f>IF(Ações!$S3900&lt;0,"",Ações!$O3900*(1+Ações!$S3900))</f>
        <v>0.24018700000000001</v>
      </c>
      <c r="J3900" s="49">
        <f>IFERROR(IF(Ações!$B3900="","",(VLOOKUP(Table_1[[#This Row],[AÇÕES]],'Dados Status Invest STOCKS'!A3886:AD4501,4)/Table_1[[#This Row],[LPA]]))/100,0)</f>
        <v>0.30651515151515152</v>
      </c>
      <c r="K3900" s="64">
        <f>IFERROR(IF(Ações!$B3900="","",VLOOKUP(Table_1[[#This Row],[AÇÕES]],'Dados Status Invest STOCKS'!A3886:AD4501,2)),0)</f>
        <v>13.27</v>
      </c>
      <c r="L3900" s="65">
        <f>IFERROR(IF(Ações!$B3900="","",VLOOKUP(Table_1[[#This Row],[AÇÕES]],'Dados Status Invest STOCKS'!A3886:AD4501,3)/100),0)</f>
        <v>1.8100000000000002E-2</v>
      </c>
      <c r="M3900" s="66">
        <f>IFERROR(IF(Ações!$B3900="","",VLOOKUP(Table_1[[#This Row],[AÇÕES]],'Dados Status Invest STOCKS'!A3886:AD4501,28)),0)</f>
        <v>0.66</v>
      </c>
      <c r="N3900" s="66">
        <f>IFERROR(IF(Ações!$B3900="","",VLOOKUP(Table_1[[#This Row],[AÇÕES]],'Dados Status Invest STOCKS'!A3886:AD4501,27)),0)</f>
        <v>9.2799999999999994</v>
      </c>
      <c r="O3900" s="66">
        <f>IFERROR(IF(Ações!$L3900="","",Ações!$K3900*Ações!$L3900),0)</f>
        <v>0.24018700000000001</v>
      </c>
      <c r="P3900" s="67">
        <f t="shared" si="60"/>
        <v>0.06</v>
      </c>
      <c r="Q3900" s="67">
        <f>IFERROR(Ações!$O3900/Ações!$M3900,0)</f>
        <v>0.36391969696969695</v>
      </c>
      <c r="R3900" s="67">
        <f>IFERROR(IF(Ações!$B3900="","",VLOOKUP(Table_1[[#This Row],[AÇÕES]],'Dados Status Invest STOCKS'!A3886:AD4501,18)/100),0)</f>
        <v>7.0699999999999999E-2</v>
      </c>
      <c r="S3900" s="65">
        <f>IFERROR(IF(Ações!$B3900="","",VLOOKUP(Table_1[[#This Row],[AÇÕES]],'Dados Status Invest STOCKS'!A3886:AD4501,25)/100),0)</f>
        <v>0</v>
      </c>
      <c r="T3900" s="67">
        <f>(1-Ações!$Q3900)*Ações!$R3900</f>
        <v>4.4970877424242425E-2</v>
      </c>
      <c r="U3900" s="68">
        <f>IF(Ações!$S3900=0,Ações!$T3900,IF(Ações!$T3900=0,Ações!$S3900,AVERAGE(Ações!$S3900,Ações!$T3900)))</f>
        <v>4.4970877424242425E-2</v>
      </c>
    </row>
    <row r="3901" spans="2:21" ht="15" customHeight="1" x14ac:dyDescent="0.2">
      <c r="B3901" s="63" t="str">
        <f>IFERROR('Dados Status Invest STOCKS'!A3888,"-")</f>
        <v>RELV</v>
      </c>
      <c r="C3901" s="45">
        <f>IFERROR((Ações!$D3901-Ações!$K3901)/Ações!$D3901,0)</f>
        <v>0</v>
      </c>
      <c r="D3901" s="46">
        <f>(Ações!$O3901)/0.06</f>
        <v>0</v>
      </c>
      <c r="E3901" s="47">
        <f>IFERROR((Ações!$F3901-Ações!$K3901)/Ações!$F3901,0)</f>
        <v>0.26956565495794621</v>
      </c>
      <c r="F3901" s="46">
        <f>IF(OR(Ações!$N3901&lt;0,Ações!$M3901&lt;0),"",(22.5*Ações!$M3901*Ações!$N3901)^0.5)</f>
        <v>6.5029800860836096</v>
      </c>
      <c r="G3901" s="47">
        <f>IFERROR((Ações!$H3901-Ações!$K3901)/Ações!$H3901,0)</f>
        <v>0</v>
      </c>
      <c r="H3901" s="48">
        <f>IFERROR(Ações!$I3901/(Ações!$P3901-Table_1[[#This Row],[CAGR LUCRO 5A]]),0)</f>
        <v>0</v>
      </c>
      <c r="I3901" s="48">
        <f>IF(Ações!$S3901&lt;0,"",Ações!$O3901*(1+Ações!$S3901))</f>
        <v>0</v>
      </c>
      <c r="J3901" s="49">
        <f>IFERROR(IF(Ações!$B3901="","",(VLOOKUP(Table_1[[#This Row],[AÇÕES]],'Dados Status Invest STOCKS'!A3887:AD4502,4)/Table_1[[#This Row],[LPA]]))/100,0)</f>
        <v>0.39314285714285718</v>
      </c>
      <c r="K3901" s="64">
        <f>IFERROR(IF(Ações!$B3901="","",VLOOKUP(Table_1[[#This Row],[AÇÕES]],'Dados Status Invest STOCKS'!A3887:AD4502,2)),0)</f>
        <v>4.75</v>
      </c>
      <c r="L3901" s="65">
        <f>IFERROR(IF(Ações!$B3901="","",VLOOKUP(Table_1[[#This Row],[AÇÕES]],'Dados Status Invest STOCKS'!A3887:AD4502,3)/100),0)</f>
        <v>0</v>
      </c>
      <c r="M3901" s="66">
        <f>IFERROR(IF(Ações!$B3901="","",VLOOKUP(Table_1[[#This Row],[AÇÕES]],'Dados Status Invest STOCKS'!A3887:AD4502,28)),0)</f>
        <v>0.35</v>
      </c>
      <c r="N3901" s="66">
        <f>IFERROR(IF(Ações!$B3901="","",VLOOKUP(Table_1[[#This Row],[AÇÕES]],'Dados Status Invest STOCKS'!A3887:AD4502,27)),0)</f>
        <v>5.37</v>
      </c>
      <c r="O3901" s="66">
        <f>IFERROR(IF(Ações!$L3901="","",Ações!$K3901*Ações!$L3901),0)</f>
        <v>0</v>
      </c>
      <c r="P3901" s="67">
        <f t="shared" si="60"/>
        <v>0.06</v>
      </c>
      <c r="Q3901" s="67">
        <f>IFERROR(Ações!$O3901/Ações!$M3901,0)</f>
        <v>0</v>
      </c>
      <c r="R3901" s="67">
        <f>IFERROR(IF(Ações!$B3901="","",VLOOKUP(Table_1[[#This Row],[AÇÕES]],'Dados Status Invest STOCKS'!A3887:AD4502,18)/100),0)</f>
        <v>6.4299999999999996E-2</v>
      </c>
      <c r="S3901" s="65">
        <f>IFERROR(IF(Ações!$B3901="","",VLOOKUP(Table_1[[#This Row],[AÇÕES]],'Dados Status Invest STOCKS'!A3887:AD4502,25)/100),0)</f>
        <v>0</v>
      </c>
      <c r="T3901" s="67">
        <f>(1-Ações!$Q3901)*Ações!$R3901</f>
        <v>6.4299999999999996E-2</v>
      </c>
      <c r="U3901" s="68">
        <f>IF(Ações!$S3901=0,Ações!$T3901,IF(Ações!$T3901=0,Ações!$S3901,AVERAGE(Ações!$S3901,Ações!$T3901)))</f>
        <v>6.4299999999999996E-2</v>
      </c>
    </row>
    <row r="3902" spans="2:21" ht="15" customHeight="1" x14ac:dyDescent="0.2">
      <c r="B3902" s="63" t="str">
        <f>IFERROR('Dados Status Invest STOCKS'!A3889,"-")</f>
        <v>RENN</v>
      </c>
      <c r="C3902" s="45">
        <f>IFERROR((Ações!$D3902-Ações!$K3902)/Ações!$D3902,0)</f>
        <v>0</v>
      </c>
      <c r="D3902" s="46">
        <f>(Ações!$O3902)/0.06</f>
        <v>0</v>
      </c>
      <c r="E3902" s="47">
        <f>IFERROR((Ações!$F3902-Ações!$K3902)/Ações!$F3902,0)</f>
        <v>-1.4955514691139611</v>
      </c>
      <c r="F3902" s="46">
        <f>IF(OR(Ações!$N3902&lt;0,Ações!$M3902&lt;0),"",(22.5*Ações!$M3902*Ações!$N3902)^0.5)</f>
        <v>8.8196938722384246</v>
      </c>
      <c r="G3902" s="47">
        <f>IFERROR((Ações!$H3902-Ações!$K3902)/Ações!$H3902,0)</f>
        <v>0</v>
      </c>
      <c r="H3902" s="48">
        <f>IFERROR(Ações!$I3902/(Ações!$P3902-Table_1[[#This Row],[CAGR LUCRO 5A]]),0)</f>
        <v>0</v>
      </c>
      <c r="I3902" s="48">
        <f>IF(Ações!$S3902&lt;0,"",Ações!$O3902*(1+Ações!$S3902))</f>
        <v>0</v>
      </c>
      <c r="J3902" s="49">
        <f>IFERROR(IF(Ações!$B3902="","",(VLOOKUP(Table_1[[#This Row],[AÇÕES]],'Dados Status Invest STOCKS'!A3888:AD4503,4)/Table_1[[#This Row],[LPA]]))/100,0)</f>
        <v>0.49343283582089553</v>
      </c>
      <c r="K3902" s="64">
        <f>IFERROR(IF(Ações!$B3902="","",VLOOKUP(Table_1[[#This Row],[AÇÕES]],'Dados Status Invest STOCKS'!A3888:AD4503,2)),0)</f>
        <v>22.01</v>
      </c>
      <c r="L3902" s="65">
        <f>IFERROR(IF(Ações!$B3902="","",VLOOKUP(Table_1[[#This Row],[AÇÕES]],'Dados Status Invest STOCKS'!A3888:AD4503,3)/100),0)</f>
        <v>0</v>
      </c>
      <c r="M3902" s="66">
        <f>IFERROR(IF(Ações!$B3902="","",VLOOKUP(Table_1[[#This Row],[AÇÕES]],'Dados Status Invest STOCKS'!A3888:AD4503,28)),0)</f>
        <v>0.67</v>
      </c>
      <c r="N3902" s="66">
        <f>IFERROR(IF(Ações!$B3902="","",VLOOKUP(Table_1[[#This Row],[AÇÕES]],'Dados Status Invest STOCKS'!A3888:AD4503,27)),0)</f>
        <v>5.16</v>
      </c>
      <c r="O3902" s="66">
        <f>IFERROR(IF(Ações!$L3902="","",Ações!$K3902*Ações!$L3902),0)</f>
        <v>0</v>
      </c>
      <c r="P3902" s="67">
        <f t="shared" si="60"/>
        <v>0.06</v>
      </c>
      <c r="Q3902" s="67">
        <f>IFERROR(Ações!$O3902/Ações!$M3902,0)</f>
        <v>0</v>
      </c>
      <c r="R3902" s="67">
        <f>IFERROR(IF(Ações!$B3902="","",VLOOKUP(Table_1[[#This Row],[AÇÕES]],'Dados Status Invest STOCKS'!A3888:AD4503,18)/100),0)</f>
        <v>0.12909999999999999</v>
      </c>
      <c r="S3902" s="65">
        <f>IFERROR(IF(Ações!$B3902="","",VLOOKUP(Table_1[[#This Row],[AÇÕES]],'Dados Status Invest STOCKS'!A3888:AD4503,25)/100),0)</f>
        <v>0</v>
      </c>
      <c r="T3902" s="67">
        <f>(1-Ações!$Q3902)*Ações!$R3902</f>
        <v>0.12909999999999999</v>
      </c>
      <c r="U3902" s="68">
        <f>IF(Ações!$S3902=0,Ações!$T3902,IF(Ações!$T3902=0,Ações!$S3902,AVERAGE(Ações!$S3902,Ações!$T3902)))</f>
        <v>0.12909999999999999</v>
      </c>
    </row>
    <row r="3903" spans="2:21" ht="15" customHeight="1" x14ac:dyDescent="0.2">
      <c r="B3903" s="63" t="str">
        <f>IFERROR('Dados Status Invest STOCKS'!A3890,"-")</f>
        <v>REPH</v>
      </c>
      <c r="C3903" s="45">
        <f>IFERROR((Ações!$D3903-Ações!$K3903)/Ações!$D3903,0)</f>
        <v>0</v>
      </c>
      <c r="D3903" s="46">
        <f>(Ações!$O3903)/0.06</f>
        <v>0</v>
      </c>
      <c r="E3903" s="47">
        <f>IFERROR((Ações!$F3903-Ações!$K3903)/Ações!$F3903,0)</f>
        <v>0</v>
      </c>
      <c r="F3903" s="46" t="str">
        <f>IF(OR(Ações!$N3903&lt;0,Ações!$M3903&lt;0),"",(22.5*Ações!$M3903*Ações!$N3903)^0.5)</f>
        <v/>
      </c>
      <c r="G3903" s="47">
        <f>IFERROR((Ações!$H3903-Ações!$K3903)/Ações!$H3903,0)</f>
        <v>0</v>
      </c>
      <c r="H3903" s="48">
        <f>IFERROR(Ações!$I3903/(Ações!$P3903-Table_1[[#This Row],[CAGR LUCRO 5A]]),0)</f>
        <v>0</v>
      </c>
      <c r="I3903" s="48">
        <f>IF(Ações!$S3903&lt;0,"",Ações!$O3903*(1+Ações!$S3903))</f>
        <v>0</v>
      </c>
      <c r="J3903" s="49">
        <f>IFERROR(IF(Ações!$B3903="","",(VLOOKUP(Table_1[[#This Row],[AÇÕES]],'Dados Status Invest STOCKS'!A3889:AD4504,4)/Table_1[[#This Row],[LPA]]))/100,0)</f>
        <v>7.9318181818181829E-2</v>
      </c>
      <c r="K3903" s="64">
        <f>IFERROR(IF(Ações!$B3903="","",VLOOKUP(Table_1[[#This Row],[AÇÕES]],'Dados Status Invest STOCKS'!A3889:AD4504,2)),0)</f>
        <v>1.55</v>
      </c>
      <c r="L3903" s="65">
        <f>IFERROR(IF(Ações!$B3903="","",VLOOKUP(Table_1[[#This Row],[AÇÕES]],'Dados Status Invest STOCKS'!A3889:AD4504,3)/100),0)</f>
        <v>0</v>
      </c>
      <c r="M3903" s="66">
        <f>IFERROR(IF(Ações!$B3903="","",VLOOKUP(Table_1[[#This Row],[AÇÕES]],'Dados Status Invest STOCKS'!A3889:AD4504,28)),0)</f>
        <v>-0.44</v>
      </c>
      <c r="N3903" s="66">
        <f>IFERROR(IF(Ações!$B3903="","",VLOOKUP(Table_1[[#This Row],[AÇÕES]],'Dados Status Invest STOCKS'!A3889:AD4504,27)),0)</f>
        <v>0.95</v>
      </c>
      <c r="O3903" s="66">
        <f>IFERROR(IF(Ações!$L3903="","",Ações!$K3903*Ações!$L3903),0)</f>
        <v>0</v>
      </c>
      <c r="P3903" s="67">
        <f t="shared" si="60"/>
        <v>0.06</v>
      </c>
      <c r="Q3903" s="67">
        <f>IFERROR(Ações!$O3903/Ações!$M3903,0)</f>
        <v>0</v>
      </c>
      <c r="R3903" s="67">
        <f>IFERROR(IF(Ações!$B3903="","",VLOOKUP(Table_1[[#This Row],[AÇÕES]],'Dados Status Invest STOCKS'!A3889:AD4504,18)/100),0)</f>
        <v>-0.46500000000000002</v>
      </c>
      <c r="S3903" s="65">
        <f>IFERROR(IF(Ações!$B3903="","",VLOOKUP(Table_1[[#This Row],[AÇÕES]],'Dados Status Invest STOCKS'!A3889:AD4504,25)/100),0)</f>
        <v>0</v>
      </c>
      <c r="T3903" s="67">
        <f>(1-Ações!$Q3903)*Ações!$R3903</f>
        <v>-0.46500000000000002</v>
      </c>
      <c r="U3903" s="68">
        <f>IF(Ações!$S3903=0,Ações!$T3903,IF(Ações!$T3903=0,Ações!$S3903,AVERAGE(Ações!$S3903,Ações!$T3903)))</f>
        <v>-0.46500000000000002</v>
      </c>
    </row>
    <row r="3904" spans="2:21" ht="15" customHeight="1" x14ac:dyDescent="0.2">
      <c r="B3904" s="63" t="str">
        <f>IFERROR('Dados Status Invest STOCKS'!A3891,"-")</f>
        <v>REPL</v>
      </c>
      <c r="C3904" s="45">
        <f>IFERROR((Ações!$D3904-Ações!$K3904)/Ações!$D3904,0)</f>
        <v>0</v>
      </c>
      <c r="D3904" s="46">
        <f>(Ações!$O3904)/0.06</f>
        <v>0</v>
      </c>
      <c r="E3904" s="47">
        <f>IFERROR((Ações!$F3904-Ações!$K3904)/Ações!$F3904,0)</f>
        <v>0</v>
      </c>
      <c r="F3904" s="46" t="str">
        <f>IF(OR(Ações!$N3904&lt;0,Ações!$M3904&lt;0),"",(22.5*Ações!$M3904*Ações!$N3904)^0.5)</f>
        <v/>
      </c>
      <c r="G3904" s="47">
        <f>IFERROR((Ações!$H3904-Ações!$K3904)/Ações!$H3904,0)</f>
        <v>0</v>
      </c>
      <c r="H3904" s="48">
        <f>IFERROR(Ações!$I3904/(Ações!$P3904-Table_1[[#This Row],[CAGR LUCRO 5A]]),0)</f>
        <v>0</v>
      </c>
      <c r="I3904" s="48">
        <f>IF(Ações!$S3904&lt;0,"",Ações!$O3904*(1+Ações!$S3904))</f>
        <v>0</v>
      </c>
      <c r="J3904" s="49">
        <f>IFERROR(IF(Ações!$B3904="","",(VLOOKUP(Table_1[[#This Row],[AÇÕES]],'Dados Status Invest STOCKS'!A3890:AD4505,4)/Table_1[[#This Row],[LPA]]))/100,0)</f>
        <v>4.6713615023474181E-2</v>
      </c>
      <c r="K3904" s="64">
        <f>IFERROR(IF(Ações!$B3904="","",VLOOKUP(Table_1[[#This Row],[AÇÕES]],'Dados Status Invest STOCKS'!A3890:AD4505,2)),0)</f>
        <v>21.2</v>
      </c>
      <c r="L3904" s="65">
        <f>IFERROR(IF(Ações!$B3904="","",VLOOKUP(Table_1[[#This Row],[AÇÕES]],'Dados Status Invest STOCKS'!A3890:AD4505,3)/100),0)</f>
        <v>0</v>
      </c>
      <c r="M3904" s="66">
        <f>IFERROR(IF(Ações!$B3904="","",VLOOKUP(Table_1[[#This Row],[AÇÕES]],'Dados Status Invest STOCKS'!A3890:AD4505,28)),0)</f>
        <v>-2.13</v>
      </c>
      <c r="N3904" s="66">
        <f>IFERROR(IF(Ações!$B3904="","",VLOOKUP(Table_1[[#This Row],[AÇÕES]],'Dados Status Invest STOCKS'!A3890:AD4505,27)),0)</f>
        <v>9.75</v>
      </c>
      <c r="O3904" s="66">
        <f>IFERROR(IF(Ações!$L3904="","",Ações!$K3904*Ações!$L3904),0)</f>
        <v>0</v>
      </c>
      <c r="P3904" s="67">
        <f t="shared" si="60"/>
        <v>0.06</v>
      </c>
      <c r="Q3904" s="67">
        <f>IFERROR(Ações!$O3904/Ações!$M3904,0)</f>
        <v>0</v>
      </c>
      <c r="R3904" s="67">
        <f>IFERROR(IF(Ações!$B3904="","",VLOOKUP(Table_1[[#This Row],[AÇÕES]],'Dados Status Invest STOCKS'!A3890:AD4505,18)/100),0)</f>
        <v>-0.21850000000000003</v>
      </c>
      <c r="S3904" s="65">
        <f>IFERROR(IF(Ações!$B3904="","",VLOOKUP(Table_1[[#This Row],[AÇÕES]],'Dados Status Invest STOCKS'!A3890:AD4505,25)/100),0)</f>
        <v>0</v>
      </c>
      <c r="T3904" s="67">
        <f>(1-Ações!$Q3904)*Ações!$R3904</f>
        <v>-0.21850000000000003</v>
      </c>
      <c r="U3904" s="68">
        <f>IF(Ações!$S3904=0,Ações!$T3904,IF(Ações!$T3904=0,Ações!$S3904,AVERAGE(Ações!$S3904,Ações!$T3904)))</f>
        <v>-0.21850000000000003</v>
      </c>
    </row>
    <row r="3905" spans="2:21" ht="15" customHeight="1" x14ac:dyDescent="0.2">
      <c r="B3905" s="63" t="str">
        <f>IFERROR('Dados Status Invest STOCKS'!A3892,"-")</f>
        <v>RES</v>
      </c>
      <c r="C3905" s="45">
        <f>IFERROR((Ações!$D3905-Ações!$K3905)/Ações!$D3905,0)</f>
        <v>0</v>
      </c>
      <c r="D3905" s="46">
        <f>(Ações!$O3905)/0.06</f>
        <v>0</v>
      </c>
      <c r="E3905" s="47">
        <f>IFERROR((Ações!$F3905-Ações!$K3905)/Ações!$F3905,0)</f>
        <v>0</v>
      </c>
      <c r="F3905" s="46" t="str">
        <f>IF(OR(Ações!$N3905&lt;0,Ações!$M3905&lt;0),"",(22.5*Ações!$M3905*Ações!$N3905)^0.5)</f>
        <v/>
      </c>
      <c r="G3905" s="47">
        <f>IFERROR((Ações!$H3905-Ações!$K3905)/Ações!$H3905,0)</f>
        <v>0</v>
      </c>
      <c r="H3905" s="48">
        <f>IFERROR(Ações!$I3905/(Ações!$P3905-Table_1[[#This Row],[CAGR LUCRO 5A]]),0)</f>
        <v>0</v>
      </c>
      <c r="I3905" s="48">
        <f>IF(Ações!$S3905&lt;0,"",Ações!$O3905*(1+Ações!$S3905))</f>
        <v>0</v>
      </c>
      <c r="J3905" s="49">
        <f>IFERROR(IF(Ações!$B3905="","",(VLOOKUP(Table_1[[#This Row],[AÇÕES]],'Dados Status Invest STOCKS'!A3891:AD4506,4)/Table_1[[#This Row],[LPA]]))/100,0)</f>
        <v>11.234285714285713</v>
      </c>
      <c r="K3905" s="64">
        <f>IFERROR(IF(Ações!$B3905="","",VLOOKUP(Table_1[[#This Row],[AÇÕES]],'Dados Status Invest STOCKS'!A3891:AD4506,2)),0)</f>
        <v>5.6</v>
      </c>
      <c r="L3905" s="65">
        <f>IFERROR(IF(Ações!$B3905="","",VLOOKUP(Table_1[[#This Row],[AÇÕES]],'Dados Status Invest STOCKS'!A3891:AD4506,3)/100),0)</f>
        <v>0</v>
      </c>
      <c r="M3905" s="66">
        <f>IFERROR(IF(Ações!$B3905="","",VLOOKUP(Table_1[[#This Row],[AÇÕES]],'Dados Status Invest STOCKS'!A3891:AD4506,28)),0)</f>
        <v>-7.0000000000000007E-2</v>
      </c>
      <c r="N3905" s="66">
        <f>IFERROR(IF(Ações!$B3905="","",VLOOKUP(Table_1[[#This Row],[AÇÕES]],'Dados Status Invest STOCKS'!A3891:AD4506,27)),0)</f>
        <v>2.92</v>
      </c>
      <c r="O3905" s="66">
        <f>IFERROR(IF(Ações!$L3905="","",Ações!$K3905*Ações!$L3905),0)</f>
        <v>0</v>
      </c>
      <c r="P3905" s="67">
        <f t="shared" si="60"/>
        <v>0.06</v>
      </c>
      <c r="Q3905" s="67">
        <f>IFERROR(Ações!$O3905/Ações!$M3905,0)</f>
        <v>0</v>
      </c>
      <c r="R3905" s="67">
        <f>IFERROR(IF(Ações!$B3905="","",VLOOKUP(Table_1[[#This Row],[AÇÕES]],'Dados Status Invest STOCKS'!A3891:AD4506,18)/100),0)</f>
        <v>-2.4399999999999998E-2</v>
      </c>
      <c r="S3905" s="65">
        <f>IFERROR(IF(Ações!$B3905="","",VLOOKUP(Table_1[[#This Row],[AÇÕES]],'Dados Status Invest STOCKS'!A3891:AD4506,25)/100),0)</f>
        <v>0</v>
      </c>
      <c r="T3905" s="67">
        <f>(1-Ações!$Q3905)*Ações!$R3905</f>
        <v>-2.4399999999999998E-2</v>
      </c>
      <c r="U3905" s="68">
        <f>IF(Ações!$S3905=0,Ações!$T3905,IF(Ações!$T3905=0,Ações!$S3905,AVERAGE(Ações!$S3905,Ações!$T3905)))</f>
        <v>-2.4399999999999998E-2</v>
      </c>
    </row>
    <row r="3906" spans="2:21" ht="15" customHeight="1" x14ac:dyDescent="0.2">
      <c r="B3906" s="63" t="str">
        <f>IFERROR('Dados Status Invest STOCKS'!A3893,"-")</f>
        <v>RESN</v>
      </c>
      <c r="C3906" s="45">
        <f>IFERROR((Ações!$D3906-Ações!$K3906)/Ações!$D3906,0)</f>
        <v>0</v>
      </c>
      <c r="D3906" s="46">
        <f>(Ações!$O3906)/0.06</f>
        <v>0</v>
      </c>
      <c r="E3906" s="47">
        <f>IFERROR((Ações!$F3906-Ações!$K3906)/Ações!$F3906,0)</f>
        <v>0</v>
      </c>
      <c r="F3906" s="46" t="str">
        <f>IF(OR(Ações!$N3906&lt;0,Ações!$M3906&lt;0),"",(22.5*Ações!$M3906*Ações!$N3906)^0.5)</f>
        <v/>
      </c>
      <c r="G3906" s="47">
        <f>IFERROR((Ações!$H3906-Ações!$K3906)/Ações!$H3906,0)</f>
        <v>0</v>
      </c>
      <c r="H3906" s="48">
        <f>IFERROR(Ações!$I3906/(Ações!$P3906-Table_1[[#This Row],[CAGR LUCRO 5A]]),0)</f>
        <v>0</v>
      </c>
      <c r="I3906" s="48">
        <f>IF(Ações!$S3906&lt;0,"",Ações!$O3906*(1+Ações!$S3906))</f>
        <v>0</v>
      </c>
      <c r="J3906" s="49">
        <f>IFERROR(IF(Ações!$B3906="","",(VLOOKUP(Table_1[[#This Row],[AÇÕES]],'Dados Status Invest STOCKS'!A3892:AD4507,4)/Table_1[[#This Row],[LPA]]))/100,0)</f>
        <v>4.9038461538461531E-2</v>
      </c>
      <c r="K3906" s="64">
        <f>IFERROR(IF(Ações!$B3906="","",VLOOKUP(Table_1[[#This Row],[AÇÕES]],'Dados Status Invest STOCKS'!A3892:AD4507,2)),0)</f>
        <v>1.32</v>
      </c>
      <c r="L3906" s="65">
        <f>IFERROR(IF(Ações!$B3906="","",VLOOKUP(Table_1[[#This Row],[AÇÕES]],'Dados Status Invest STOCKS'!A3892:AD4507,3)/100),0)</f>
        <v>0</v>
      </c>
      <c r="M3906" s="66">
        <f>IFERROR(IF(Ações!$B3906="","",VLOOKUP(Table_1[[#This Row],[AÇÕES]],'Dados Status Invest STOCKS'!A3892:AD4507,28)),0)</f>
        <v>-0.52</v>
      </c>
      <c r="N3906" s="66">
        <f>IFERROR(IF(Ações!$B3906="","",VLOOKUP(Table_1[[#This Row],[AÇÕES]],'Dados Status Invest STOCKS'!A3892:AD4507,27)),0)</f>
        <v>0.24</v>
      </c>
      <c r="O3906" s="66">
        <f>IFERROR(IF(Ações!$L3906="","",Ações!$K3906*Ações!$L3906),0)</f>
        <v>0</v>
      </c>
      <c r="P3906" s="67">
        <f t="shared" si="60"/>
        <v>0.06</v>
      </c>
      <c r="Q3906" s="67">
        <f>IFERROR(Ações!$O3906/Ações!$M3906,0)</f>
        <v>0</v>
      </c>
      <c r="R3906" s="67">
        <f>IFERROR(IF(Ações!$B3906="","",VLOOKUP(Table_1[[#This Row],[AÇÕES]],'Dados Status Invest STOCKS'!A3892:AD4507,18)/100),0)</f>
        <v>-2.1133000000000002</v>
      </c>
      <c r="S3906" s="65">
        <f>IFERROR(IF(Ações!$B3906="","",VLOOKUP(Table_1[[#This Row],[AÇÕES]],'Dados Status Invest STOCKS'!A3892:AD4507,25)/100),0)</f>
        <v>0</v>
      </c>
      <c r="T3906" s="67">
        <f>(1-Ações!$Q3906)*Ações!$R3906</f>
        <v>-2.1133000000000002</v>
      </c>
      <c r="U3906" s="68">
        <f>IF(Ações!$S3906=0,Ações!$T3906,IF(Ações!$T3906=0,Ações!$S3906,AVERAGE(Ações!$S3906,Ações!$T3906)))</f>
        <v>-2.1133000000000002</v>
      </c>
    </row>
    <row r="3907" spans="2:21" ht="15" customHeight="1" x14ac:dyDescent="0.2">
      <c r="B3907" s="63" t="str">
        <f>IFERROR('Dados Status Invest STOCKS'!A3894,"-")</f>
        <v>RETA</v>
      </c>
      <c r="C3907" s="45">
        <f>IFERROR((Ações!$D3907-Ações!$K3907)/Ações!$D3907,0)</f>
        <v>0</v>
      </c>
      <c r="D3907" s="46">
        <f>(Ações!$O3907)/0.06</f>
        <v>0</v>
      </c>
      <c r="E3907" s="47">
        <f>IFERROR((Ações!$F3907-Ações!$K3907)/Ações!$F3907,0)</f>
        <v>0</v>
      </c>
      <c r="F3907" s="46" t="str">
        <f>IF(OR(Ações!$N3907&lt;0,Ações!$M3907&lt;0),"",(22.5*Ações!$M3907*Ações!$N3907)^0.5)</f>
        <v/>
      </c>
      <c r="G3907" s="47">
        <f>IFERROR((Ações!$H3907-Ações!$K3907)/Ações!$H3907,0)</f>
        <v>0</v>
      </c>
      <c r="H3907" s="48">
        <f>IFERROR(Ações!$I3907/(Ações!$P3907-Table_1[[#This Row],[CAGR LUCRO 5A]]),0)</f>
        <v>0</v>
      </c>
      <c r="I3907" s="48">
        <f>IF(Ações!$S3907&lt;0,"",Ações!$O3907*(1+Ações!$S3907))</f>
        <v>0</v>
      </c>
      <c r="J3907" s="49">
        <f>IFERROR(IF(Ações!$B3907="","",(VLOOKUP(Table_1[[#This Row],[AÇÕES]],'Dados Status Invest STOCKS'!A3893:AD4508,4)/Table_1[[#This Row],[LPA]]))/100,0)</f>
        <v>4.5478374836173006E-3</v>
      </c>
      <c r="K3907" s="64">
        <f>IFERROR(IF(Ações!$B3907="","",VLOOKUP(Table_1[[#This Row],[AÇÕES]],'Dados Status Invest STOCKS'!A3893:AD4508,2)),0)</f>
        <v>26.47</v>
      </c>
      <c r="L3907" s="65">
        <f>IFERROR(IF(Ações!$B3907="","",VLOOKUP(Table_1[[#This Row],[AÇÕES]],'Dados Status Invest STOCKS'!A3893:AD4508,3)/100),0)</f>
        <v>0</v>
      </c>
      <c r="M3907" s="66">
        <f>IFERROR(IF(Ações!$B3907="","",VLOOKUP(Table_1[[#This Row],[AÇÕES]],'Dados Status Invest STOCKS'!A3893:AD4508,28)),0)</f>
        <v>-7.63</v>
      </c>
      <c r="N3907" s="66">
        <f>IFERROR(IF(Ações!$B3907="","",VLOOKUP(Table_1[[#This Row],[AÇÕES]],'Dados Status Invest STOCKS'!A3893:AD4508,27)),0)</f>
        <v>7.03</v>
      </c>
      <c r="O3907" s="66">
        <f>IFERROR(IF(Ações!$L3907="","",Ações!$K3907*Ações!$L3907),0)</f>
        <v>0</v>
      </c>
      <c r="P3907" s="67">
        <f t="shared" si="60"/>
        <v>0.06</v>
      </c>
      <c r="Q3907" s="67">
        <f>IFERROR(Ações!$O3907/Ações!$M3907,0)</f>
        <v>0</v>
      </c>
      <c r="R3907" s="67">
        <f>IFERROR(IF(Ações!$B3907="","",VLOOKUP(Table_1[[#This Row],[AÇÕES]],'Dados Status Invest STOCKS'!A3893:AD4508,18)/100),0)</f>
        <v>-1.0851999999999999</v>
      </c>
      <c r="S3907" s="65">
        <f>IFERROR(IF(Ações!$B3907="","",VLOOKUP(Table_1[[#This Row],[AÇÕES]],'Dados Status Invest STOCKS'!A3893:AD4508,25)/100),0)</f>
        <v>0</v>
      </c>
      <c r="T3907" s="67">
        <f>(1-Ações!$Q3907)*Ações!$R3907</f>
        <v>-1.0851999999999999</v>
      </c>
      <c r="U3907" s="68">
        <f>IF(Ações!$S3907=0,Ações!$T3907,IF(Ações!$T3907=0,Ações!$S3907,AVERAGE(Ações!$S3907,Ações!$T3907)))</f>
        <v>-1.0851999999999999</v>
      </c>
    </row>
    <row r="3908" spans="2:21" ht="15" customHeight="1" x14ac:dyDescent="0.2">
      <c r="B3908" s="63" t="str">
        <f>IFERROR('Dados Status Invest STOCKS'!A3895,"-")</f>
        <v>RETO</v>
      </c>
      <c r="C3908" s="45">
        <f>IFERROR((Ações!$D3908-Ações!$K3908)/Ações!$D3908,0)</f>
        <v>0</v>
      </c>
      <c r="D3908" s="46">
        <f>(Ações!$O3908)/0.06</f>
        <v>0</v>
      </c>
      <c r="E3908" s="47">
        <f>IFERROR((Ações!$F3908-Ações!$K3908)/Ações!$F3908,0)</f>
        <v>0.42150759266301974</v>
      </c>
      <c r="F3908" s="46">
        <f>IF(OR(Ações!$N3908&lt;0,Ações!$M3908&lt;0),"",(22.5*Ações!$M3908*Ações!$N3908)^0.5)</f>
        <v>1.3483323032546539</v>
      </c>
      <c r="G3908" s="47">
        <f>IFERROR((Ações!$H3908-Ações!$K3908)/Ações!$H3908,0)</f>
        <v>0</v>
      </c>
      <c r="H3908" s="48">
        <f>IFERROR(Ações!$I3908/(Ações!$P3908-Table_1[[#This Row],[CAGR LUCRO 5A]]),0)</f>
        <v>0</v>
      </c>
      <c r="I3908" s="48">
        <f>IF(Ações!$S3908&lt;0,"",Ações!$O3908*(1+Ações!$S3908))</f>
        <v>0</v>
      </c>
      <c r="J3908" s="49">
        <f>IFERROR(IF(Ações!$B3908="","",(VLOOKUP(Table_1[[#This Row],[AÇÕES]],'Dados Status Invest STOCKS'!A3894:AD4509,4)/Table_1[[#This Row],[LPA]]))/100,0)</f>
        <v>1.22875</v>
      </c>
      <c r="K3908" s="64">
        <f>IFERROR(IF(Ações!$B3908="","",VLOOKUP(Table_1[[#This Row],[AÇÕES]],'Dados Status Invest STOCKS'!A3894:AD4509,2)),0)</f>
        <v>0.78</v>
      </c>
      <c r="L3908" s="65">
        <f>IFERROR(IF(Ações!$B3908="","",VLOOKUP(Table_1[[#This Row],[AÇÕES]],'Dados Status Invest STOCKS'!A3894:AD4509,3)/100),0)</f>
        <v>0</v>
      </c>
      <c r="M3908" s="66">
        <f>IFERROR(IF(Ações!$B3908="","",VLOOKUP(Table_1[[#This Row],[AÇÕES]],'Dados Status Invest STOCKS'!A3894:AD4509,28)),0)</f>
        <v>0.08</v>
      </c>
      <c r="N3908" s="66">
        <f>IFERROR(IF(Ações!$B3908="","",VLOOKUP(Table_1[[#This Row],[AÇÕES]],'Dados Status Invest STOCKS'!A3894:AD4509,27)),0)</f>
        <v>1.01</v>
      </c>
      <c r="O3908" s="66">
        <f>IFERROR(IF(Ações!$L3908="","",Ações!$K3908*Ações!$L3908),0)</f>
        <v>0</v>
      </c>
      <c r="P3908" s="67">
        <f t="shared" si="60"/>
        <v>0.06</v>
      </c>
      <c r="Q3908" s="67">
        <f>IFERROR(Ações!$O3908/Ações!$M3908,0)</f>
        <v>0</v>
      </c>
      <c r="R3908" s="67">
        <f>IFERROR(IF(Ações!$B3908="","",VLOOKUP(Table_1[[#This Row],[AÇÕES]],'Dados Status Invest STOCKS'!A3894:AD4509,18)/100),0)</f>
        <v>7.8200000000000006E-2</v>
      </c>
      <c r="S3908" s="65">
        <f>IFERROR(IF(Ações!$B3908="","",VLOOKUP(Table_1[[#This Row],[AÇÕES]],'Dados Status Invest STOCKS'!A3894:AD4509,25)/100),0)</f>
        <v>0</v>
      </c>
      <c r="T3908" s="67">
        <f>(1-Ações!$Q3908)*Ações!$R3908</f>
        <v>7.8200000000000006E-2</v>
      </c>
      <c r="U3908" s="68">
        <f>IF(Ações!$S3908=0,Ações!$T3908,IF(Ações!$T3908=0,Ações!$S3908,AVERAGE(Ações!$S3908,Ações!$T3908)))</f>
        <v>7.8200000000000006E-2</v>
      </c>
    </row>
    <row r="3909" spans="2:21" ht="15" customHeight="1" x14ac:dyDescent="0.2">
      <c r="B3909" s="63" t="str">
        <f>IFERROR('Dados Status Invest STOCKS'!A3896,"-")</f>
        <v>REV</v>
      </c>
      <c r="C3909" s="45">
        <f>IFERROR((Ações!$D3909-Ações!$K3909)/Ações!$D3909,0)</f>
        <v>0</v>
      </c>
      <c r="D3909" s="46">
        <f>(Ações!$O3909)/0.06</f>
        <v>0</v>
      </c>
      <c r="E3909" s="47">
        <f>IFERROR((Ações!$F3909-Ações!$K3909)/Ações!$F3909,0)</f>
        <v>0</v>
      </c>
      <c r="F3909" s="46" t="str">
        <f>IF(OR(Ações!$N3909&lt;0,Ações!$M3909&lt;0),"",(22.5*Ações!$M3909*Ações!$N3909)^0.5)</f>
        <v/>
      </c>
      <c r="G3909" s="47">
        <f>IFERROR((Ações!$H3909-Ações!$K3909)/Ações!$H3909,0)</f>
        <v>0</v>
      </c>
      <c r="H3909" s="48">
        <f>IFERROR(Ações!$I3909/(Ações!$P3909-Table_1[[#This Row],[CAGR LUCRO 5A]]),0)</f>
        <v>0</v>
      </c>
      <c r="I3909" s="48">
        <f>IF(Ações!$S3909&lt;0,"",Ações!$O3909*(1+Ações!$S3909))</f>
        <v>0</v>
      </c>
      <c r="J3909" s="49">
        <f>IFERROR(IF(Ações!$B3909="","",(VLOOKUP(Table_1[[#This Row],[AÇÕES]],'Dados Status Invest STOCKS'!A3895:AD4510,4)/Table_1[[#This Row],[LPA]]))/100,0)</f>
        <v>1.3452380952380951E-3</v>
      </c>
      <c r="K3909" s="64">
        <f>IFERROR(IF(Ações!$B3909="","",VLOOKUP(Table_1[[#This Row],[AÇÕES]],'Dados Status Invest STOCKS'!A3895:AD4510,2)),0)</f>
        <v>9.4600000000000009</v>
      </c>
      <c r="L3909" s="65">
        <f>IFERROR(IF(Ações!$B3909="","",VLOOKUP(Table_1[[#This Row],[AÇÕES]],'Dados Status Invest STOCKS'!A3895:AD4510,3)/100),0)</f>
        <v>0</v>
      </c>
      <c r="M3909" s="66">
        <f>IFERROR(IF(Ações!$B3909="","",VLOOKUP(Table_1[[#This Row],[AÇÕES]],'Dados Status Invest STOCKS'!A3895:AD4510,28)),0)</f>
        <v>-8.4</v>
      </c>
      <c r="N3909" s="66">
        <f>IFERROR(IF(Ações!$B3909="","",VLOOKUP(Table_1[[#This Row],[AÇÕES]],'Dados Status Invest STOCKS'!A3895:AD4510,27)),0)</f>
        <v>-38.51</v>
      </c>
      <c r="O3909" s="66">
        <f>IFERROR(IF(Ações!$L3909="","",Ações!$K3909*Ações!$L3909),0)</f>
        <v>0</v>
      </c>
      <c r="P3909" s="67">
        <f t="shared" si="60"/>
        <v>0.06</v>
      </c>
      <c r="Q3909" s="67">
        <f>IFERROR(Ações!$O3909/Ações!$M3909,0)</f>
        <v>0</v>
      </c>
      <c r="R3909" s="67">
        <f>IFERROR(IF(Ações!$B3909="","",VLOOKUP(Table_1[[#This Row],[AÇÕES]],'Dados Status Invest STOCKS'!A3895:AD4510,18)/100),0)</f>
        <v>-0.21809999999999999</v>
      </c>
      <c r="S3909" s="65">
        <f>IFERROR(IF(Ações!$B3909="","",VLOOKUP(Table_1[[#This Row],[AÇÕES]],'Dados Status Invest STOCKS'!A3895:AD4510,25)/100),0)</f>
        <v>0</v>
      </c>
      <c r="T3909" s="67">
        <f>(1-Ações!$Q3909)*Ações!$R3909</f>
        <v>-0.21809999999999999</v>
      </c>
      <c r="U3909" s="68">
        <f>IF(Ações!$S3909=0,Ações!$T3909,IF(Ações!$T3909=0,Ações!$S3909,AVERAGE(Ações!$S3909,Ações!$T3909)))</f>
        <v>-0.21809999999999999</v>
      </c>
    </row>
    <row r="3910" spans="2:21" ht="15" customHeight="1" x14ac:dyDescent="0.2">
      <c r="B3910" s="63" t="str">
        <f>IFERROR('Dados Status Invest STOCKS'!A3897,"-")</f>
        <v>REVG</v>
      </c>
      <c r="C3910" s="45">
        <f>IFERROR((Ações!$D3910-Ações!$K3910)/Ações!$D3910,0)</f>
        <v>-4.1282051282051286</v>
      </c>
      <c r="D3910" s="46">
        <f>(Ações!$O3910)/0.06</f>
        <v>2.4940499999999997</v>
      </c>
      <c r="E3910" s="47">
        <f>IFERROR((Ações!$F3910-Ações!$K3910)/Ações!$F3910,0)</f>
        <v>-0.15750635316736605</v>
      </c>
      <c r="F3910" s="46">
        <f>IF(OR(Ações!$N3910&lt;0,Ações!$M3910&lt;0),"",(22.5*Ações!$M3910*Ações!$N3910)^0.5)</f>
        <v>11.049615377921532</v>
      </c>
      <c r="G3910" s="47">
        <f>IFERROR((Ações!$H3910-Ações!$K3910)/Ações!$H3910,0)</f>
        <v>2.5905459845835743</v>
      </c>
      <c r="H3910" s="48">
        <f>IFERROR(Ações!$I3910/(Ações!$P3910-Table_1[[#This Row],[CAGR LUCRO 5A]]),0)</f>
        <v>-8.0412638955223841</v>
      </c>
      <c r="I3910" s="48">
        <f>IF(Ações!$S3910&lt;0,"",Ações!$O3910*(1+Ações!$S3910))</f>
        <v>0.16162940429999997</v>
      </c>
      <c r="J3910" s="49">
        <f>IFERROR(IF(Ações!$B3910="","",(VLOOKUP(Table_1[[#This Row],[AÇÕES]],'Dados Status Invest STOCKS'!A3896:AD4511,4)/Table_1[[#This Row],[LPA]]))/100,0)</f>
        <v>0.27544117647058824</v>
      </c>
      <c r="K3910" s="64">
        <f>IFERROR(IF(Ações!$B3910="","",VLOOKUP(Table_1[[#This Row],[AÇÕES]],'Dados Status Invest STOCKS'!A3896:AD4511,2)),0)</f>
        <v>12.79</v>
      </c>
      <c r="L3910" s="65">
        <f>IFERROR(IF(Ações!$B3910="","",VLOOKUP(Table_1[[#This Row],[AÇÕES]],'Dados Status Invest STOCKS'!A3896:AD4511,3)/100),0)</f>
        <v>1.1699999999999999E-2</v>
      </c>
      <c r="M3910" s="66">
        <f>IFERROR(IF(Ações!$B3910="","",VLOOKUP(Table_1[[#This Row],[AÇÕES]],'Dados Status Invest STOCKS'!A3896:AD4511,28)),0)</f>
        <v>0.68</v>
      </c>
      <c r="N3910" s="66">
        <f>IFERROR(IF(Ações!$B3910="","",VLOOKUP(Table_1[[#This Row],[AÇÕES]],'Dados Status Invest STOCKS'!A3896:AD4511,27)),0)</f>
        <v>7.98</v>
      </c>
      <c r="O3910" s="66">
        <f>IFERROR(IF(Ações!$L3910="","",Ações!$K3910*Ações!$L3910),0)</f>
        <v>0.14964299999999997</v>
      </c>
      <c r="P3910" s="67">
        <f t="shared" si="60"/>
        <v>0.06</v>
      </c>
      <c r="Q3910" s="67">
        <f>IFERROR(Ações!$O3910/Ações!$M3910,0)</f>
        <v>0.22006323529411759</v>
      </c>
      <c r="R3910" s="67">
        <f>IFERROR(IF(Ações!$B3910="","",VLOOKUP(Table_1[[#This Row],[AÇÕES]],'Dados Status Invest STOCKS'!A3896:AD4511,18)/100),0)</f>
        <v>8.5600000000000009E-2</v>
      </c>
      <c r="S3910" s="65">
        <f>IFERROR(IF(Ações!$B3910="","",VLOOKUP(Table_1[[#This Row],[AÇÕES]],'Dados Status Invest STOCKS'!A3896:AD4511,25)/100),0)</f>
        <v>8.0100000000000005E-2</v>
      </c>
      <c r="T3910" s="67">
        <f>(1-Ações!$Q3910)*Ações!$R3910</f>
        <v>6.6762587058823541E-2</v>
      </c>
      <c r="U3910" s="68">
        <f>IF(Ações!$S3910=0,Ações!$T3910,IF(Ações!$T3910=0,Ações!$S3910,AVERAGE(Ações!$S3910,Ações!$T3910)))</f>
        <v>7.3431293529411773E-2</v>
      </c>
    </row>
    <row r="3911" spans="2:21" ht="15" customHeight="1" x14ac:dyDescent="0.2">
      <c r="B3911" s="63" t="str">
        <f>IFERROR('Dados Status Invest STOCKS'!A3898,"-")</f>
        <v>REX</v>
      </c>
      <c r="C3911" s="45">
        <f>IFERROR((Ações!$D3911-Ações!$K3911)/Ações!$D3911,0)</f>
        <v>0</v>
      </c>
      <c r="D3911" s="46">
        <f>(Ações!$O3911)/0.06</f>
        <v>0</v>
      </c>
      <c r="E3911" s="47">
        <f>IFERROR((Ações!$F3911-Ações!$K3911)/Ações!$F3911,0)</f>
        <v>-3.9180571933908129E-2</v>
      </c>
      <c r="F3911" s="46">
        <f>IF(OR(Ações!$N3911&lt;0,Ações!$M3911&lt;0),"",(22.5*Ações!$M3911*Ações!$N3911)^0.5)</f>
        <v>95.151894358441453</v>
      </c>
      <c r="G3911" s="47">
        <f>IFERROR((Ações!$H3911-Ações!$K3911)/Ações!$H3911,0)</f>
        <v>0</v>
      </c>
      <c r="H3911" s="48">
        <f>IFERROR(Ações!$I3911/(Ações!$P3911-Table_1[[#This Row],[CAGR LUCRO 5A]]),0)</f>
        <v>0</v>
      </c>
      <c r="I3911" s="48" t="str">
        <f>IF(Ações!$S3911&lt;0,"",Ações!$O3911*(1+Ações!$S3911))</f>
        <v/>
      </c>
      <c r="J3911" s="49">
        <f>IFERROR(IF(Ações!$B3911="","",(VLOOKUP(Table_1[[#This Row],[AÇÕES]],'Dados Status Invest STOCKS'!A3897:AD4512,4)/Table_1[[#This Row],[LPA]]))/100,0)</f>
        <v>2.9175257731958761E-2</v>
      </c>
      <c r="K3911" s="64">
        <f>IFERROR(IF(Ações!$B3911="","",VLOOKUP(Table_1[[#This Row],[AÇÕES]],'Dados Status Invest STOCKS'!A3897:AD4512,2)),0)</f>
        <v>98.88</v>
      </c>
      <c r="L3911" s="65">
        <f>IFERROR(IF(Ações!$B3911="","",VLOOKUP(Table_1[[#This Row],[AÇÕES]],'Dados Status Invest STOCKS'!A3897:AD4512,3)/100),0)</f>
        <v>0</v>
      </c>
      <c r="M3911" s="66">
        <f>IFERROR(IF(Ações!$B3911="","",VLOOKUP(Table_1[[#This Row],[AÇÕES]],'Dados Status Invest STOCKS'!A3897:AD4512,28)),0)</f>
        <v>5.82</v>
      </c>
      <c r="N3911" s="66">
        <f>IFERROR(IF(Ações!$B3911="","",VLOOKUP(Table_1[[#This Row],[AÇÕES]],'Dados Status Invest STOCKS'!A3897:AD4512,27)),0)</f>
        <v>69.14</v>
      </c>
      <c r="O3911" s="66">
        <f>IFERROR(IF(Ações!$L3911="","",Ações!$K3911*Ações!$L3911),0)</f>
        <v>0</v>
      </c>
      <c r="P3911" s="67">
        <f t="shared" si="60"/>
        <v>0.06</v>
      </c>
      <c r="Q3911" s="67">
        <f>IFERROR(Ações!$O3911/Ações!$M3911,0)</f>
        <v>0</v>
      </c>
      <c r="R3911" s="67">
        <f>IFERROR(IF(Ações!$B3911="","",VLOOKUP(Table_1[[#This Row],[AÇÕES]],'Dados Status Invest STOCKS'!A3897:AD4512,18)/100),0)</f>
        <v>8.4199999999999997E-2</v>
      </c>
      <c r="S3911" s="65">
        <f>IFERROR(IF(Ações!$B3911="","",VLOOKUP(Table_1[[#This Row],[AÇÕES]],'Dados Status Invest STOCKS'!A3897:AD4512,25)/100),0)</f>
        <v>-0.3553</v>
      </c>
      <c r="T3911" s="67">
        <f>(1-Ações!$Q3911)*Ações!$R3911</f>
        <v>8.4199999999999997E-2</v>
      </c>
      <c r="U3911" s="68">
        <f>IF(Ações!$S3911=0,Ações!$T3911,IF(Ações!$T3911=0,Ações!$S3911,AVERAGE(Ações!$S3911,Ações!$T3911)))</f>
        <v>-0.13555</v>
      </c>
    </row>
    <row r="3912" spans="2:21" ht="15" customHeight="1" x14ac:dyDescent="0.2">
      <c r="B3912" s="63" t="str">
        <f>IFERROR('Dados Status Invest STOCKS'!A3899,"-")</f>
        <v>REYN</v>
      </c>
      <c r="C3912" s="45">
        <f>IFERROR((Ações!$D3912-Ações!$K3912)/Ações!$D3912,0)</f>
        <v>-1.0134228187919463</v>
      </c>
      <c r="D3912" s="46">
        <f>(Ações!$O3912)/0.06</f>
        <v>15.351966666666668</v>
      </c>
      <c r="E3912" s="47">
        <f>IFERROR((Ações!$F3912-Ações!$K3912)/Ações!$F3912,0)</f>
        <v>-0.82378450731425334</v>
      </c>
      <c r="F3912" s="46">
        <f>IF(OR(Ações!$N3912&lt;0,Ações!$M3912&lt;0),"",(22.5*Ações!$M3912*Ações!$N3912)^0.5)</f>
        <v>16.948274248430135</v>
      </c>
      <c r="G3912" s="47">
        <f>IFERROR((Ações!$H3912-Ações!$K3912)/Ações!$H3912,0)</f>
        <v>-1.0134228187919463</v>
      </c>
      <c r="H3912" s="48">
        <f>IFERROR(Ações!$I3912/(Ações!$P3912-Table_1[[#This Row],[CAGR LUCRO 5A]]),0)</f>
        <v>15.351966666666668</v>
      </c>
      <c r="I3912" s="48">
        <f>IF(Ações!$S3912&lt;0,"",Ações!$O3912*(1+Ações!$S3912))</f>
        <v>0.92111799999999999</v>
      </c>
      <c r="J3912" s="49">
        <f>IFERROR(IF(Ações!$B3912="","",(VLOOKUP(Table_1[[#This Row],[AÇÕES]],'Dados Status Invest STOCKS'!A3898:AD4513,4)/Table_1[[#This Row],[LPA]]))/100,0)</f>
        <v>0.12360759493670886</v>
      </c>
      <c r="K3912" s="64">
        <f>IFERROR(IF(Ações!$B3912="","",VLOOKUP(Table_1[[#This Row],[AÇÕES]],'Dados Status Invest STOCKS'!A3898:AD4513,2)),0)</f>
        <v>30.91</v>
      </c>
      <c r="L3912" s="65">
        <f>IFERROR(IF(Ações!$B3912="","",VLOOKUP(Table_1[[#This Row],[AÇÕES]],'Dados Status Invest STOCKS'!A3898:AD4513,3)/100),0)</f>
        <v>2.98E-2</v>
      </c>
      <c r="M3912" s="66">
        <f>IFERROR(IF(Ações!$B3912="","",VLOOKUP(Table_1[[#This Row],[AÇÕES]],'Dados Status Invest STOCKS'!A3898:AD4513,28)),0)</f>
        <v>1.58</v>
      </c>
      <c r="N3912" s="66">
        <f>IFERROR(IF(Ações!$B3912="","",VLOOKUP(Table_1[[#This Row],[AÇÕES]],'Dados Status Invest STOCKS'!A3898:AD4513,27)),0)</f>
        <v>8.08</v>
      </c>
      <c r="O3912" s="66">
        <f>IFERROR(IF(Ações!$L3912="","",Ações!$K3912*Ações!$L3912),0)</f>
        <v>0.92111799999999999</v>
      </c>
      <c r="P3912" s="67">
        <f t="shared" si="60"/>
        <v>0.06</v>
      </c>
      <c r="Q3912" s="67">
        <f>IFERROR(Ações!$O3912/Ações!$M3912,0)</f>
        <v>0.58298607594936702</v>
      </c>
      <c r="R3912" s="67">
        <f>IFERROR(IF(Ações!$B3912="","",VLOOKUP(Table_1[[#This Row],[AÇÕES]],'Dados Status Invest STOCKS'!A3898:AD4513,18)/100),0)</f>
        <v>0.19600000000000001</v>
      </c>
      <c r="S3912" s="65">
        <f>IFERROR(IF(Ações!$B3912="","",VLOOKUP(Table_1[[#This Row],[AÇÕES]],'Dados Status Invest STOCKS'!A3898:AD4513,25)/100),0)</f>
        <v>0</v>
      </c>
      <c r="T3912" s="67">
        <f>(1-Ações!$Q3912)*Ações!$R3912</f>
        <v>8.1734729113924071E-2</v>
      </c>
      <c r="U3912" s="68">
        <f>IF(Ações!$S3912=0,Ações!$T3912,IF(Ações!$T3912=0,Ações!$S3912,AVERAGE(Ações!$S3912,Ações!$T3912)))</f>
        <v>8.1734729113924071E-2</v>
      </c>
    </row>
    <row r="3913" spans="2:21" ht="15" customHeight="1" x14ac:dyDescent="0.2">
      <c r="B3913" s="63" t="str">
        <f>IFERROR('Dados Status Invest STOCKS'!A3900,"-")</f>
        <v>REZI</v>
      </c>
      <c r="C3913" s="45">
        <f>IFERROR((Ações!$D3913-Ações!$K3913)/Ações!$D3913,0)</f>
        <v>0</v>
      </c>
      <c r="D3913" s="46">
        <f>(Ações!$O3913)/0.06</f>
        <v>0</v>
      </c>
      <c r="E3913" s="47">
        <f>IFERROR((Ações!$F3913-Ações!$K3913)/Ações!$F3913,0)</f>
        <v>-7.1030395496171614E-2</v>
      </c>
      <c r="F3913" s="46">
        <f>IF(OR(Ações!$N3913&lt;0,Ações!$M3913&lt;0),"",(22.5*Ações!$M3913*Ações!$N3913)^0.5)</f>
        <v>23.398028763124469</v>
      </c>
      <c r="G3913" s="47">
        <f>IFERROR((Ações!$H3913-Ações!$K3913)/Ações!$H3913,0)</f>
        <v>0</v>
      </c>
      <c r="H3913" s="48">
        <f>IFERROR(Ações!$I3913/(Ações!$P3913-Table_1[[#This Row],[CAGR LUCRO 5A]]),0)</f>
        <v>0</v>
      </c>
      <c r="I3913" s="48">
        <f>IF(Ações!$S3913&lt;0,"",Ações!$O3913*(1+Ações!$S3913))</f>
        <v>0</v>
      </c>
      <c r="J3913" s="49">
        <f>IFERROR(IF(Ações!$B3913="","",(VLOOKUP(Table_1[[#This Row],[AÇÕES]],'Dados Status Invest STOCKS'!A3899:AD4514,4)/Table_1[[#This Row],[LPA]]))/100,0)</f>
        <v>8.9880239520958083E-2</v>
      </c>
      <c r="K3913" s="64">
        <f>IFERROR(IF(Ações!$B3913="","",VLOOKUP(Table_1[[#This Row],[AÇÕES]],'Dados Status Invest STOCKS'!A3899:AD4514,2)),0)</f>
        <v>25.06</v>
      </c>
      <c r="L3913" s="65">
        <f>IFERROR(IF(Ações!$B3913="","",VLOOKUP(Table_1[[#This Row],[AÇÕES]],'Dados Status Invest STOCKS'!A3899:AD4514,3)/100),0)</f>
        <v>0</v>
      </c>
      <c r="M3913" s="66">
        <f>IFERROR(IF(Ações!$B3913="","",VLOOKUP(Table_1[[#This Row],[AÇÕES]],'Dados Status Invest STOCKS'!A3899:AD4514,28)),0)</f>
        <v>1.67</v>
      </c>
      <c r="N3913" s="66">
        <f>IFERROR(IF(Ações!$B3913="","",VLOOKUP(Table_1[[#This Row],[AÇÕES]],'Dados Status Invest STOCKS'!A3899:AD4514,27)),0)</f>
        <v>14.57</v>
      </c>
      <c r="O3913" s="66">
        <f>IFERROR(IF(Ações!$L3913="","",Ações!$K3913*Ações!$L3913),0)</f>
        <v>0</v>
      </c>
      <c r="P3913" s="67">
        <f t="shared" si="60"/>
        <v>0.06</v>
      </c>
      <c r="Q3913" s="67">
        <f>IFERROR(Ações!$O3913/Ações!$M3913,0)</f>
        <v>0</v>
      </c>
      <c r="R3913" s="67">
        <f>IFERROR(IF(Ações!$B3913="","",VLOOKUP(Table_1[[#This Row],[AÇÕES]],'Dados Status Invest STOCKS'!A3899:AD4514,18)/100),0)</f>
        <v>0.11460000000000001</v>
      </c>
      <c r="S3913" s="65">
        <f>IFERROR(IF(Ações!$B3913="","",VLOOKUP(Table_1[[#This Row],[AÇÕES]],'Dados Status Invest STOCKS'!A3899:AD4514,25)/100),0)</f>
        <v>0</v>
      </c>
      <c r="T3913" s="67">
        <f>(1-Ações!$Q3913)*Ações!$R3913</f>
        <v>0.11460000000000001</v>
      </c>
      <c r="U3913" s="68">
        <f>IF(Ações!$S3913=0,Ações!$T3913,IF(Ações!$T3913=0,Ações!$S3913,AVERAGE(Ações!$S3913,Ações!$T3913)))</f>
        <v>0.11460000000000001</v>
      </c>
    </row>
    <row r="3914" spans="2:21" ht="15" customHeight="1" x14ac:dyDescent="0.2">
      <c r="B3914" s="63" t="str">
        <f>IFERROR('Dados Status Invest STOCKS'!A3901,"-")</f>
        <v>RF</v>
      </c>
      <c r="C3914" s="45">
        <f>IFERROR((Ações!$D3914-Ações!$K3914)/Ações!$D3914,0)</f>
        <v>-1.1201413427561835</v>
      </c>
      <c r="D3914" s="46">
        <f>(Ações!$O3914)/0.06</f>
        <v>10.834183333333334</v>
      </c>
      <c r="E3914" s="47">
        <f>IFERROR((Ações!$F3914-Ações!$K3914)/Ações!$F3914,0)</f>
        <v>0.33296603671946651</v>
      </c>
      <c r="F3914" s="46">
        <f>IF(OR(Ações!$N3914&lt;0,Ações!$M3914&lt;0),"",(22.5*Ações!$M3914*Ações!$N3914)^0.5)</f>
        <v>34.436027645476187</v>
      </c>
      <c r="G3914" s="47">
        <f>IFERROR((Ações!$H3914-Ações!$K3914)/Ações!$H3914,0)</f>
        <v>-0.43979488994242538</v>
      </c>
      <c r="H3914" s="48">
        <f>IFERROR(Ações!$I3914/(Ações!$P3914-Table_1[[#This Row],[CAGR LUCRO 5A]]),0)</f>
        <v>15.953661289156628</v>
      </c>
      <c r="I3914" s="48">
        <f>IF(Ações!$S3914&lt;0,"",Ações!$O3914*(1+Ações!$S3914))</f>
        <v>0.66207694350000001</v>
      </c>
      <c r="J3914" s="49">
        <f>IFERROR(IF(Ações!$B3914="","",(VLOOKUP(Table_1[[#This Row],[AÇÕES]],'Dados Status Invest STOCKS'!A3900:AD4515,4)/Table_1[[#This Row],[LPA]]))/100,0)</f>
        <v>3.1518518518518515E-2</v>
      </c>
      <c r="K3914" s="64">
        <f>IFERROR(IF(Ações!$B3914="","",VLOOKUP(Table_1[[#This Row],[AÇÕES]],'Dados Status Invest STOCKS'!A3900:AD4515,2)),0)</f>
        <v>22.97</v>
      </c>
      <c r="L3914" s="65">
        <f>IFERROR(IF(Ações!$B3914="","",VLOOKUP(Table_1[[#This Row],[AÇÕES]],'Dados Status Invest STOCKS'!A3900:AD4515,3)/100),0)</f>
        <v>2.8300000000000002E-2</v>
      </c>
      <c r="M3914" s="66">
        <f>IFERROR(IF(Ações!$B3914="","",VLOOKUP(Table_1[[#This Row],[AÇÕES]],'Dados Status Invest STOCKS'!A3900:AD4515,28)),0)</f>
        <v>2.7</v>
      </c>
      <c r="N3914" s="66">
        <f>IFERROR(IF(Ações!$B3914="","",VLOOKUP(Table_1[[#This Row],[AÇÕES]],'Dados Status Invest STOCKS'!A3900:AD4515,27)),0)</f>
        <v>19.52</v>
      </c>
      <c r="O3914" s="66">
        <f>IFERROR(IF(Ações!$L3914="","",Ações!$K3914*Ações!$L3914),0)</f>
        <v>0.65005100000000005</v>
      </c>
      <c r="P3914" s="67">
        <f t="shared" si="60"/>
        <v>0.06</v>
      </c>
      <c r="Q3914" s="67">
        <f>IFERROR(Ações!$O3914/Ações!$M3914,0)</f>
        <v>0.24075962962962963</v>
      </c>
      <c r="R3914" s="67">
        <f>IFERROR(IF(Ações!$B3914="","",VLOOKUP(Table_1[[#This Row],[AÇÕES]],'Dados Status Invest STOCKS'!A3900:AD4515,18)/100),0)</f>
        <v>0.13830000000000001</v>
      </c>
      <c r="S3914" s="65">
        <f>IFERROR(IF(Ações!$B3914="","",VLOOKUP(Table_1[[#This Row],[AÇÕES]],'Dados Status Invest STOCKS'!A3900:AD4515,25)/100),0)</f>
        <v>1.8500000000000003E-2</v>
      </c>
      <c r="T3914" s="67">
        <f>(1-Ações!$Q3914)*Ações!$R3914</f>
        <v>0.10500294322222223</v>
      </c>
      <c r="U3914" s="68">
        <f>IF(Ações!$S3914=0,Ações!$T3914,IF(Ações!$T3914=0,Ações!$S3914,AVERAGE(Ações!$S3914,Ações!$T3914)))</f>
        <v>6.1751471611111115E-2</v>
      </c>
    </row>
    <row r="3915" spans="2:21" ht="15" customHeight="1" x14ac:dyDescent="0.2">
      <c r="B3915" s="63" t="str">
        <f>IFERROR('Dados Status Invest STOCKS'!A3902,"-")</f>
        <v>RFIL</v>
      </c>
      <c r="C3915" s="45">
        <f>IFERROR((Ações!$D3915-Ações!$K3915)/Ações!$D3915,0)</f>
        <v>0</v>
      </c>
      <c r="D3915" s="46">
        <f>(Ações!$O3915)/0.06</f>
        <v>0</v>
      </c>
      <c r="E3915" s="47">
        <f>IFERROR((Ações!$F3915-Ações!$K3915)/Ações!$F3915,0)</f>
        <v>3.5855900572384601E-2</v>
      </c>
      <c r="F3915" s="46">
        <f>IF(OR(Ações!$N3915&lt;0,Ações!$M3915&lt;0),"",(22.5*Ações!$M3915*Ações!$N3915)^0.5)</f>
        <v>7.3536725518614166</v>
      </c>
      <c r="G3915" s="47">
        <f>IFERROR((Ações!$H3915-Ações!$K3915)/Ações!$H3915,0)</f>
        <v>0</v>
      </c>
      <c r="H3915" s="48">
        <f>IFERROR(Ações!$I3915/(Ações!$P3915-Table_1[[#This Row],[CAGR LUCRO 5A]]),0)</f>
        <v>0</v>
      </c>
      <c r="I3915" s="48">
        <f>IF(Ações!$S3915&lt;0,"",Ações!$O3915*(1+Ações!$S3915))</f>
        <v>0</v>
      </c>
      <c r="J3915" s="49">
        <f>IFERROR(IF(Ações!$B3915="","",(VLOOKUP(Table_1[[#This Row],[AÇÕES]],'Dados Status Invest STOCKS'!A3901:AD4516,4)/Table_1[[#This Row],[LPA]]))/100,0)</f>
        <v>0.18803278688524594</v>
      </c>
      <c r="K3915" s="64">
        <f>IFERROR(IF(Ações!$B3915="","",VLOOKUP(Table_1[[#This Row],[AÇÕES]],'Dados Status Invest STOCKS'!A3901:AD4516,2)),0)</f>
        <v>7.09</v>
      </c>
      <c r="L3915" s="65">
        <f>IFERROR(IF(Ações!$B3915="","",VLOOKUP(Table_1[[#This Row],[AÇÕES]],'Dados Status Invest STOCKS'!A3901:AD4516,3)/100),0)</f>
        <v>0</v>
      </c>
      <c r="M3915" s="66">
        <f>IFERROR(IF(Ações!$B3915="","",VLOOKUP(Table_1[[#This Row],[AÇÕES]],'Dados Status Invest STOCKS'!A3901:AD4516,28)),0)</f>
        <v>0.61</v>
      </c>
      <c r="N3915" s="66">
        <f>IFERROR(IF(Ações!$B3915="","",VLOOKUP(Table_1[[#This Row],[AÇÕES]],'Dados Status Invest STOCKS'!A3901:AD4516,27)),0)</f>
        <v>3.94</v>
      </c>
      <c r="O3915" s="66">
        <f>IFERROR(IF(Ações!$L3915="","",Ações!$K3915*Ações!$L3915),0)</f>
        <v>0</v>
      </c>
      <c r="P3915" s="67">
        <f t="shared" si="60"/>
        <v>0.06</v>
      </c>
      <c r="Q3915" s="67">
        <f>IFERROR(Ações!$O3915/Ações!$M3915,0)</f>
        <v>0</v>
      </c>
      <c r="R3915" s="67">
        <f>IFERROR(IF(Ações!$B3915="","",VLOOKUP(Table_1[[#This Row],[AÇÕES]],'Dados Status Invest STOCKS'!A3901:AD4516,18)/100),0)</f>
        <v>0.15609999999999999</v>
      </c>
      <c r="S3915" s="65">
        <f>IFERROR(IF(Ações!$B3915="","",VLOOKUP(Table_1[[#This Row],[AÇÕES]],'Dados Status Invest STOCKS'!A3901:AD4516,25)/100),0)</f>
        <v>0</v>
      </c>
      <c r="T3915" s="67">
        <f>(1-Ações!$Q3915)*Ações!$R3915</f>
        <v>0.15609999999999999</v>
      </c>
      <c r="U3915" s="68">
        <f>IF(Ações!$S3915=0,Ações!$T3915,IF(Ações!$T3915=0,Ações!$S3915,AVERAGE(Ações!$S3915,Ações!$T3915)))</f>
        <v>0.15609999999999999</v>
      </c>
    </row>
    <row r="3916" spans="2:21" ht="15" customHeight="1" x14ac:dyDescent="0.2">
      <c r="B3916" s="63" t="str">
        <f>IFERROR('Dados Status Invest STOCKS'!A3903,"-")</f>
        <v>RFL</v>
      </c>
      <c r="C3916" s="45">
        <f>IFERROR((Ações!$D3916-Ações!$K3916)/Ações!$D3916,0)</f>
        <v>0</v>
      </c>
      <c r="D3916" s="46">
        <f>(Ações!$O3916)/0.06</f>
        <v>0</v>
      </c>
      <c r="E3916" s="47">
        <f>IFERROR((Ações!$F3916-Ações!$K3916)/Ações!$F3916,0)</f>
        <v>0</v>
      </c>
      <c r="F3916" s="46" t="str">
        <f>IF(OR(Ações!$N3916&lt;0,Ações!$M3916&lt;0),"",(22.5*Ações!$M3916*Ações!$N3916)^0.5)</f>
        <v/>
      </c>
      <c r="G3916" s="47">
        <f>IFERROR((Ações!$H3916-Ações!$K3916)/Ações!$H3916,0)</f>
        <v>0</v>
      </c>
      <c r="H3916" s="48">
        <f>IFERROR(Ações!$I3916/(Ações!$P3916-Table_1[[#This Row],[CAGR LUCRO 5A]]),0)</f>
        <v>0</v>
      </c>
      <c r="I3916" s="48">
        <f>IF(Ações!$S3916&lt;0,"",Ações!$O3916*(1+Ações!$S3916))</f>
        <v>0</v>
      </c>
      <c r="J3916" s="49">
        <f>IFERROR(IF(Ações!$B3916="","",(VLOOKUP(Table_1[[#This Row],[AÇÕES]],'Dados Status Invest STOCKS'!A3902:AD4517,4)/Table_1[[#This Row],[LPA]]))/100,0)</f>
        <v>7.472826086956522E-4</v>
      </c>
      <c r="K3916" s="64">
        <f>IFERROR(IF(Ações!$B3916="","",VLOOKUP(Table_1[[#This Row],[AÇÕES]],'Dados Status Invest STOCKS'!A3902:AD4517,2)),0)</f>
        <v>4.05</v>
      </c>
      <c r="L3916" s="65">
        <f>IFERROR(IF(Ações!$B3916="","",VLOOKUP(Table_1[[#This Row],[AÇÕES]],'Dados Status Invest STOCKS'!A3902:AD4517,3)/100),0)</f>
        <v>0</v>
      </c>
      <c r="M3916" s="66">
        <f>IFERROR(IF(Ações!$B3916="","",VLOOKUP(Table_1[[#This Row],[AÇÕES]],'Dados Status Invest STOCKS'!A3902:AD4517,28)),0)</f>
        <v>-7.36</v>
      </c>
      <c r="N3916" s="66">
        <f>IFERROR(IF(Ações!$B3916="","",VLOOKUP(Table_1[[#This Row],[AÇÕES]],'Dados Status Invest STOCKS'!A3902:AD4517,27)),0)</f>
        <v>4.7699999999999996</v>
      </c>
      <c r="O3916" s="66">
        <f>IFERROR(IF(Ações!$L3916="","",Ações!$K3916*Ações!$L3916),0)</f>
        <v>0</v>
      </c>
      <c r="P3916" s="67">
        <f t="shared" si="60"/>
        <v>0.06</v>
      </c>
      <c r="Q3916" s="67">
        <f>IFERROR(Ações!$O3916/Ações!$M3916,0)</f>
        <v>0</v>
      </c>
      <c r="R3916" s="67">
        <f>IFERROR(IF(Ações!$B3916="","",VLOOKUP(Table_1[[#This Row],[AÇÕES]],'Dados Status Invest STOCKS'!A3902:AD4517,18)/100),0)</f>
        <v>-1.5437000000000001</v>
      </c>
      <c r="S3916" s="65">
        <f>IFERROR(IF(Ações!$B3916="","",VLOOKUP(Table_1[[#This Row],[AÇÕES]],'Dados Status Invest STOCKS'!A3902:AD4517,25)/100),0)</f>
        <v>0</v>
      </c>
      <c r="T3916" s="67">
        <f>(1-Ações!$Q3916)*Ações!$R3916</f>
        <v>-1.5437000000000001</v>
      </c>
      <c r="U3916" s="68">
        <f>IF(Ações!$S3916=0,Ações!$T3916,IF(Ações!$T3916=0,Ações!$S3916,AVERAGE(Ações!$S3916,Ações!$T3916)))</f>
        <v>-1.5437000000000001</v>
      </c>
    </row>
    <row r="3917" spans="2:21" ht="15" customHeight="1" x14ac:dyDescent="0.2">
      <c r="B3917" s="63" t="str">
        <f>IFERROR('Dados Status Invest STOCKS'!A3904,"-")</f>
        <v>RFP</v>
      </c>
      <c r="C3917" s="45">
        <f>IFERROR((Ações!$D3917-Ações!$K3917)/Ações!$D3917,0)</f>
        <v>0</v>
      </c>
      <c r="D3917" s="46">
        <f>(Ações!$O3917)/0.06</f>
        <v>0</v>
      </c>
      <c r="E3917" s="47">
        <f>IFERROR((Ações!$F3917-Ações!$K3917)/Ações!$F3917,0)</f>
        <v>0.69943973511514346</v>
      </c>
      <c r="F3917" s="46">
        <f>IF(OR(Ações!$N3917&lt;0,Ações!$M3917&lt;0),"",(22.5*Ações!$M3917*Ações!$N3917)^0.5)</f>
        <v>45.714625668378822</v>
      </c>
      <c r="G3917" s="47">
        <f>IFERROR((Ações!$H3917-Ações!$K3917)/Ações!$H3917,0)</f>
        <v>0</v>
      </c>
      <c r="H3917" s="48">
        <f>IFERROR(Ações!$I3917/(Ações!$P3917-Table_1[[#This Row],[CAGR LUCRO 5A]]),0)</f>
        <v>0</v>
      </c>
      <c r="I3917" s="48">
        <f>IF(Ações!$S3917&lt;0,"",Ações!$O3917*(1+Ações!$S3917))</f>
        <v>0</v>
      </c>
      <c r="J3917" s="49">
        <f>IFERROR(IF(Ações!$B3917="","",(VLOOKUP(Table_1[[#This Row],[AÇÕES]],'Dados Status Invest STOCKS'!A3903:AD4518,4)/Table_1[[#This Row],[LPA]]))/100,0)</f>
        <v>5.6186612576064913E-3</v>
      </c>
      <c r="K3917" s="64">
        <f>IFERROR(IF(Ações!$B3917="","",VLOOKUP(Table_1[[#This Row],[AÇÕES]],'Dados Status Invest STOCKS'!A3903:AD4518,2)),0)</f>
        <v>13.74</v>
      </c>
      <c r="L3917" s="65">
        <f>IFERROR(IF(Ações!$B3917="","",VLOOKUP(Table_1[[#This Row],[AÇÕES]],'Dados Status Invest STOCKS'!A3903:AD4518,3)/100),0)</f>
        <v>0</v>
      </c>
      <c r="M3917" s="66">
        <f>IFERROR(IF(Ações!$B3917="","",VLOOKUP(Table_1[[#This Row],[AÇÕES]],'Dados Status Invest STOCKS'!A3903:AD4518,28)),0)</f>
        <v>4.93</v>
      </c>
      <c r="N3917" s="66">
        <f>IFERROR(IF(Ações!$B3917="","",VLOOKUP(Table_1[[#This Row],[AÇÕES]],'Dados Status Invest STOCKS'!A3903:AD4518,27)),0)</f>
        <v>18.84</v>
      </c>
      <c r="O3917" s="66">
        <f>IFERROR(IF(Ações!$L3917="","",Ações!$K3917*Ações!$L3917),0)</f>
        <v>0</v>
      </c>
      <c r="P3917" s="67">
        <f t="shared" si="60"/>
        <v>0.06</v>
      </c>
      <c r="Q3917" s="67">
        <f>IFERROR(Ações!$O3917/Ações!$M3917,0)</f>
        <v>0</v>
      </c>
      <c r="R3917" s="67">
        <f>IFERROR(IF(Ações!$B3917="","",VLOOKUP(Table_1[[#This Row],[AÇÕES]],'Dados Status Invest STOCKS'!A3903:AD4518,18)/100),0)</f>
        <v>0.26179999999999998</v>
      </c>
      <c r="S3917" s="65">
        <f>IFERROR(IF(Ações!$B3917="","",VLOOKUP(Table_1[[#This Row],[AÇÕES]],'Dados Status Invest STOCKS'!A3903:AD4518,25)/100),0)</f>
        <v>0</v>
      </c>
      <c r="T3917" s="67">
        <f>(1-Ações!$Q3917)*Ações!$R3917</f>
        <v>0.26179999999999998</v>
      </c>
      <c r="U3917" s="68">
        <f>IF(Ações!$S3917=0,Ações!$T3917,IF(Ações!$T3917=0,Ações!$S3917,AVERAGE(Ações!$S3917,Ações!$T3917)))</f>
        <v>0.26179999999999998</v>
      </c>
    </row>
    <row r="3918" spans="2:21" ht="15" customHeight="1" x14ac:dyDescent="0.2">
      <c r="B3918" s="63" t="str">
        <f>IFERROR('Dados Status Invest STOCKS'!A3905,"-")</f>
        <v>RGA</v>
      </c>
      <c r="C3918" s="45">
        <f>IFERROR((Ações!$D3918-Ações!$K3918)/Ações!$D3918,0)</f>
        <v>-1.3529411764705885</v>
      </c>
      <c r="D3918" s="46">
        <f>(Ações!$O3918)/0.06</f>
        <v>47.667999999999992</v>
      </c>
      <c r="E3918" s="47">
        <f>IFERROR((Ações!$F3918-Ações!$K3918)/Ações!$F3918,0)</f>
        <v>0.42167215335383751</v>
      </c>
      <c r="F3918" s="46">
        <f>IF(OR(Ações!$N3918&lt;0,Ações!$M3918&lt;0),"",(22.5*Ações!$M3918*Ações!$N3918)^0.5)</f>
        <v>193.93843933062882</v>
      </c>
      <c r="G3918" s="47">
        <f>IFERROR((Ações!$H3918-Ações!$K3918)/Ações!$H3918,0)</f>
        <v>0</v>
      </c>
      <c r="H3918" s="48">
        <f>IFERROR(Ações!$I3918/(Ações!$P3918-Table_1[[#This Row],[CAGR LUCRO 5A]]),0)</f>
        <v>0</v>
      </c>
      <c r="I3918" s="48" t="str">
        <f>IF(Ações!$S3918&lt;0,"",Ações!$O3918*(1+Ações!$S3918))</f>
        <v/>
      </c>
      <c r="J3918" s="49">
        <f>IFERROR(IF(Ações!$B3918="","",(VLOOKUP(Table_1[[#This Row],[AÇÕES]],'Dados Status Invest STOCKS'!A3904:AD4519,4)/Table_1[[#This Row],[LPA]]))/100,0)</f>
        <v>1.4583808437856328E-2</v>
      </c>
      <c r="K3918" s="64">
        <f>IFERROR(IF(Ações!$B3918="","",VLOOKUP(Table_1[[#This Row],[AÇÕES]],'Dados Status Invest STOCKS'!A3904:AD4519,2)),0)</f>
        <v>112.16</v>
      </c>
      <c r="L3918" s="65">
        <f>IFERROR(IF(Ações!$B3918="","",VLOOKUP(Table_1[[#This Row],[AÇÕES]],'Dados Status Invest STOCKS'!A3904:AD4519,3)/100),0)</f>
        <v>2.5499999999999998E-2</v>
      </c>
      <c r="M3918" s="66">
        <f>IFERROR(IF(Ações!$B3918="","",VLOOKUP(Table_1[[#This Row],[AÇÕES]],'Dados Status Invest STOCKS'!A3904:AD4519,28)),0)</f>
        <v>8.77</v>
      </c>
      <c r="N3918" s="66">
        <f>IFERROR(IF(Ações!$B3918="","",VLOOKUP(Table_1[[#This Row],[AÇÕES]],'Dados Status Invest STOCKS'!A3904:AD4519,27)),0)</f>
        <v>190.61</v>
      </c>
      <c r="O3918" s="66">
        <f>IFERROR(IF(Ações!$L3918="","",Ações!$K3918*Ações!$L3918),0)</f>
        <v>2.8600799999999995</v>
      </c>
      <c r="P3918" s="67">
        <f t="shared" si="60"/>
        <v>0.06</v>
      </c>
      <c r="Q3918" s="67">
        <f>IFERROR(Ações!$O3918/Ações!$M3918,0)</f>
        <v>0.32612086659064993</v>
      </c>
      <c r="R3918" s="67">
        <f>IFERROR(IF(Ações!$B3918="","",VLOOKUP(Table_1[[#This Row],[AÇÕES]],'Dados Status Invest STOCKS'!A3904:AD4519,18)/100),0)</f>
        <v>4.5999999999999999E-2</v>
      </c>
      <c r="S3918" s="65">
        <f>IFERROR(IF(Ações!$B3918="","",VLOOKUP(Table_1[[#This Row],[AÇÕES]],'Dados Status Invest STOCKS'!A3904:AD4519,25)/100),0)</f>
        <v>-3.7400000000000003E-2</v>
      </c>
      <c r="T3918" s="67">
        <f>(1-Ações!$Q3918)*Ações!$R3918</f>
        <v>3.0998440136830105E-2</v>
      </c>
      <c r="U3918" s="68">
        <f>IF(Ações!$S3918=0,Ações!$T3918,IF(Ações!$T3918=0,Ações!$S3918,AVERAGE(Ações!$S3918,Ações!$T3918)))</f>
        <v>-3.2007799315849489E-3</v>
      </c>
    </row>
    <row r="3919" spans="2:21" ht="15" customHeight="1" x14ac:dyDescent="0.2">
      <c r="B3919" s="63" t="str">
        <f>IFERROR('Dados Status Invest STOCKS'!A3906,"-")</f>
        <v>RGCO</v>
      </c>
      <c r="C3919" s="45">
        <f>IFERROR((Ações!$D3919-Ações!$K3919)/Ações!$D3919,0)</f>
        <v>-0.79640718562874246</v>
      </c>
      <c r="D3919" s="46">
        <f>(Ações!$O3919)/0.06</f>
        <v>12.497166666666667</v>
      </c>
      <c r="E3919" s="47">
        <f>IFERROR((Ações!$F3919-Ações!$K3919)/Ações!$F3919,0)</f>
        <v>-0.25297826053938149</v>
      </c>
      <c r="F3919" s="46">
        <f>IF(OR(Ações!$N3919&lt;0,Ações!$M3919&lt;0),"",(22.5*Ações!$M3919*Ações!$N3919)^0.5)</f>
        <v>17.917310065966934</v>
      </c>
      <c r="G3919" s="47">
        <f>IFERROR((Ações!$H3919-Ações!$K3919)/Ações!$H3919,0)</f>
        <v>2.5303740384239135</v>
      </c>
      <c r="H3919" s="48">
        <f>IFERROR(Ações!$I3919/(Ações!$P3919-Table_1[[#This Row],[CAGR LUCRO 5A]]),0)</f>
        <v>-14.669616339754812</v>
      </c>
      <c r="I3919" s="48">
        <f>IF(Ações!$S3919&lt;0,"",Ações!$O3919*(1+Ações!$S3919))</f>
        <v>0.83763509299999994</v>
      </c>
      <c r="J3919" s="49">
        <f>IFERROR(IF(Ações!$B3919="","",(VLOOKUP(Table_1[[#This Row],[AÇÕES]],'Dados Status Invest STOCKS'!A3905:AD4520,4)/Table_1[[#This Row],[LPA]]))/100,0)</f>
        <v>0.15533333333333335</v>
      </c>
      <c r="K3919" s="64">
        <f>IFERROR(IF(Ações!$B3919="","",VLOOKUP(Table_1[[#This Row],[AÇÕES]],'Dados Status Invest STOCKS'!A3905:AD4520,2)),0)</f>
        <v>22.45</v>
      </c>
      <c r="L3919" s="65">
        <f>IFERROR(IF(Ações!$B3919="","",VLOOKUP(Table_1[[#This Row],[AÇÕES]],'Dados Status Invest STOCKS'!A3905:AD4520,3)/100),0)</f>
        <v>3.3399999999999999E-2</v>
      </c>
      <c r="M3919" s="66">
        <f>IFERROR(IF(Ações!$B3919="","",VLOOKUP(Table_1[[#This Row],[AÇÕES]],'Dados Status Invest STOCKS'!A3905:AD4520,28)),0)</f>
        <v>1.2</v>
      </c>
      <c r="N3919" s="66">
        <f>IFERROR(IF(Ações!$B3919="","",VLOOKUP(Table_1[[#This Row],[AÇÕES]],'Dados Status Invest STOCKS'!A3905:AD4520,27)),0)</f>
        <v>11.89</v>
      </c>
      <c r="O3919" s="66">
        <f>IFERROR(IF(Ações!$L3919="","",Ações!$K3919*Ações!$L3919),0)</f>
        <v>0.74983</v>
      </c>
      <c r="P3919" s="67">
        <f t="shared" ref="P3919:P3982" si="61">$U$6</f>
        <v>0.06</v>
      </c>
      <c r="Q3919" s="67">
        <f>IFERROR(Ações!$O3919/Ações!$M3919,0)</f>
        <v>0.6248583333333334</v>
      </c>
      <c r="R3919" s="67">
        <f>IFERROR(IF(Ações!$B3919="","",VLOOKUP(Table_1[[#This Row],[AÇÕES]],'Dados Status Invest STOCKS'!A3905:AD4520,18)/100),0)</f>
        <v>0.1013</v>
      </c>
      <c r="S3919" s="65">
        <f>IFERROR(IF(Ações!$B3919="","",VLOOKUP(Table_1[[#This Row],[AÇÕES]],'Dados Status Invest STOCKS'!A3905:AD4520,25)/100),0)</f>
        <v>0.11710000000000001</v>
      </c>
      <c r="T3919" s="67">
        <f>(1-Ações!$Q3919)*Ações!$R3919</f>
        <v>3.800185083333333E-2</v>
      </c>
      <c r="U3919" s="68">
        <f>IF(Ações!$S3919=0,Ações!$T3919,IF(Ações!$T3919=0,Ações!$S3919,AVERAGE(Ações!$S3919,Ações!$T3919)))</f>
        <v>7.7550925416666666E-2</v>
      </c>
    </row>
    <row r="3920" spans="2:21" ht="15" customHeight="1" x14ac:dyDescent="0.2">
      <c r="B3920" s="63" t="str">
        <f>IFERROR('Dados Status Invest STOCKS'!A3907,"-")</f>
        <v>RGEN</v>
      </c>
      <c r="C3920" s="45">
        <f>IFERROR((Ações!$D3920-Ações!$K3920)/Ações!$D3920,0)</f>
        <v>0</v>
      </c>
      <c r="D3920" s="46">
        <f>(Ações!$O3920)/0.06</f>
        <v>0</v>
      </c>
      <c r="E3920" s="47">
        <f>IFERROR((Ações!$F3920-Ações!$K3920)/Ações!$F3920,0)</f>
        <v>-3.8993891946799542</v>
      </c>
      <c r="F3920" s="46">
        <f>IF(OR(Ações!$N3920&lt;0,Ações!$M3920&lt;0),"",(22.5*Ações!$M3920*Ações!$N3920)^0.5)</f>
        <v>38.737481848979293</v>
      </c>
      <c r="G3920" s="47">
        <f>IFERROR((Ações!$H3920-Ações!$K3920)/Ações!$H3920,0)</f>
        <v>0</v>
      </c>
      <c r="H3920" s="48">
        <f>IFERROR(Ações!$I3920/(Ações!$P3920-Table_1[[#This Row],[CAGR LUCRO 5A]]),0)</f>
        <v>0</v>
      </c>
      <c r="I3920" s="48">
        <f>IF(Ações!$S3920&lt;0,"",Ações!$O3920*(1+Ações!$S3920))</f>
        <v>0</v>
      </c>
      <c r="J3920" s="49">
        <f>IFERROR(IF(Ações!$B3920="","",(VLOOKUP(Table_1[[#This Row],[AÇÕES]],'Dados Status Invest STOCKS'!A3906:AD4521,4)/Table_1[[#This Row],[LPA]]))/100,0)</f>
        <v>0.41055813953488374</v>
      </c>
      <c r="K3920" s="64">
        <f>IFERROR(IF(Ações!$B3920="","",VLOOKUP(Table_1[[#This Row],[AÇÕES]],'Dados Status Invest STOCKS'!A3906:AD4521,2)),0)</f>
        <v>189.79</v>
      </c>
      <c r="L3920" s="65">
        <f>IFERROR(IF(Ações!$B3920="","",VLOOKUP(Table_1[[#This Row],[AÇÕES]],'Dados Status Invest STOCKS'!A3906:AD4521,3)/100),0)</f>
        <v>0</v>
      </c>
      <c r="M3920" s="66">
        <f>IFERROR(IF(Ações!$B3920="","",VLOOKUP(Table_1[[#This Row],[AÇÕES]],'Dados Status Invest STOCKS'!A3906:AD4521,28)),0)</f>
        <v>2.15</v>
      </c>
      <c r="N3920" s="66">
        <f>IFERROR(IF(Ações!$B3920="","",VLOOKUP(Table_1[[#This Row],[AÇÕES]],'Dados Status Invest STOCKS'!A3906:AD4521,27)),0)</f>
        <v>31.02</v>
      </c>
      <c r="O3920" s="66">
        <f>IFERROR(IF(Ações!$L3920="","",Ações!$K3920*Ações!$L3920),0)</f>
        <v>0</v>
      </c>
      <c r="P3920" s="67">
        <f t="shared" si="61"/>
        <v>0.06</v>
      </c>
      <c r="Q3920" s="67">
        <f>IFERROR(Ações!$O3920/Ações!$M3920,0)</f>
        <v>0</v>
      </c>
      <c r="R3920" s="67">
        <f>IFERROR(IF(Ações!$B3920="","",VLOOKUP(Table_1[[#This Row],[AÇÕES]],'Dados Status Invest STOCKS'!A3906:AD4521,18)/100),0)</f>
        <v>6.93E-2</v>
      </c>
      <c r="S3920" s="65">
        <f>IFERROR(IF(Ações!$B3920="","",VLOOKUP(Table_1[[#This Row],[AÇÕES]],'Dados Status Invest STOCKS'!A3906:AD4521,25)/100),0)</f>
        <v>0.4501</v>
      </c>
      <c r="T3920" s="67">
        <f>(1-Ações!$Q3920)*Ações!$R3920</f>
        <v>6.93E-2</v>
      </c>
      <c r="U3920" s="68">
        <f>IF(Ações!$S3920=0,Ações!$T3920,IF(Ações!$T3920=0,Ações!$S3920,AVERAGE(Ações!$S3920,Ações!$T3920)))</f>
        <v>0.25969999999999999</v>
      </c>
    </row>
    <row r="3921" spans="2:21" ht="15" customHeight="1" x14ac:dyDescent="0.2">
      <c r="B3921" s="63" t="str">
        <f>IFERROR('Dados Status Invest STOCKS'!A3908,"-")</f>
        <v>RGLD</v>
      </c>
      <c r="C3921" s="45">
        <f>IFERROR((Ações!$D3921-Ações!$K3921)/Ações!$D3921,0)</f>
        <v>-3.918032786885246</v>
      </c>
      <c r="D3921" s="46">
        <f>(Ações!$O3921)/0.06</f>
        <v>20.841666666666665</v>
      </c>
      <c r="E3921" s="47">
        <f>IFERROR((Ações!$F3921-Ações!$K3921)/Ações!$F3921,0)</f>
        <v>-0.72536643955439506</v>
      </c>
      <c r="F3921" s="46">
        <f>IF(OR(Ações!$N3921&lt;0,Ações!$M3921&lt;0),"",(22.5*Ações!$M3921*Ações!$N3921)^0.5)</f>
        <v>59.407669959357939</v>
      </c>
      <c r="G3921" s="47">
        <f>IFERROR((Ações!$H3921-Ações!$K3921)/Ações!$H3921,0)</f>
        <v>-3.918032786885246</v>
      </c>
      <c r="H3921" s="48">
        <f>IFERROR(Ações!$I3921/(Ações!$P3921-Table_1[[#This Row],[CAGR LUCRO 5A]]),0)</f>
        <v>20.841666666666665</v>
      </c>
      <c r="I3921" s="48">
        <f>IF(Ações!$S3921&lt;0,"",Ações!$O3921*(1+Ações!$S3921))</f>
        <v>1.2504999999999999</v>
      </c>
      <c r="J3921" s="49">
        <f>IFERROR(IF(Ações!$B3921="","",(VLOOKUP(Table_1[[#This Row],[AÇÕES]],'Dados Status Invest STOCKS'!A3907:AD4522,4)/Table_1[[#This Row],[LPA]]))/100,0)</f>
        <v>6.2493827160493828E-2</v>
      </c>
      <c r="K3921" s="64">
        <f>IFERROR(IF(Ações!$B3921="","",VLOOKUP(Table_1[[#This Row],[AÇÕES]],'Dados Status Invest STOCKS'!A3907:AD4522,2)),0)</f>
        <v>102.5</v>
      </c>
      <c r="L3921" s="65">
        <f>IFERROR(IF(Ações!$B3921="","",VLOOKUP(Table_1[[#This Row],[AÇÕES]],'Dados Status Invest STOCKS'!A3907:AD4522,3)/100),0)</f>
        <v>1.2199999999999999E-2</v>
      </c>
      <c r="M3921" s="66">
        <f>IFERROR(IF(Ações!$B3921="","",VLOOKUP(Table_1[[#This Row],[AÇÕES]],'Dados Status Invest STOCKS'!A3907:AD4522,28)),0)</f>
        <v>4.05</v>
      </c>
      <c r="N3921" s="66">
        <f>IFERROR(IF(Ações!$B3921="","",VLOOKUP(Table_1[[#This Row],[AÇÕES]],'Dados Status Invest STOCKS'!A3907:AD4522,27)),0)</f>
        <v>38.729999999999997</v>
      </c>
      <c r="O3921" s="66">
        <f>IFERROR(IF(Ações!$L3921="","",Ações!$K3921*Ações!$L3921),0)</f>
        <v>1.2504999999999999</v>
      </c>
      <c r="P3921" s="67">
        <f t="shared" si="61"/>
        <v>0.06</v>
      </c>
      <c r="Q3921" s="67">
        <f>IFERROR(Ações!$O3921/Ações!$M3921,0)</f>
        <v>0.30876543209876545</v>
      </c>
      <c r="R3921" s="67">
        <f>IFERROR(IF(Ações!$B3921="","",VLOOKUP(Table_1[[#This Row],[AÇÕES]],'Dados Status Invest STOCKS'!A3907:AD4522,18)/100),0)</f>
        <v>0.10460000000000001</v>
      </c>
      <c r="S3921" s="65">
        <f>IFERROR(IF(Ações!$B3921="","",VLOOKUP(Table_1[[#This Row],[AÇÕES]],'Dados Status Invest STOCKS'!A3907:AD4522,25)/100),0)</f>
        <v>0</v>
      </c>
      <c r="T3921" s="67">
        <f>(1-Ações!$Q3921)*Ações!$R3921</f>
        <v>7.2303135802469151E-2</v>
      </c>
      <c r="U3921" s="68">
        <f>IF(Ações!$S3921=0,Ações!$T3921,IF(Ações!$T3921=0,Ações!$S3921,AVERAGE(Ações!$S3921,Ações!$T3921)))</f>
        <v>7.2303135802469151E-2</v>
      </c>
    </row>
    <row r="3922" spans="2:21" ht="15" customHeight="1" x14ac:dyDescent="0.2">
      <c r="B3922" s="63" t="str">
        <f>IFERROR('Dados Status Invest STOCKS'!A3909,"-")</f>
        <v>RGLS</v>
      </c>
      <c r="C3922" s="45">
        <f>IFERROR((Ações!$D3922-Ações!$K3922)/Ações!$D3922,0)</f>
        <v>0</v>
      </c>
      <c r="D3922" s="46">
        <f>(Ações!$O3922)/0.06</f>
        <v>0</v>
      </c>
      <c r="E3922" s="47">
        <f>IFERROR((Ações!$F3922-Ações!$K3922)/Ações!$F3922,0)</f>
        <v>0</v>
      </c>
      <c r="F3922" s="46" t="str">
        <f>IF(OR(Ações!$N3922&lt;0,Ações!$M3922&lt;0),"",(22.5*Ações!$M3922*Ações!$N3922)^0.5)</f>
        <v/>
      </c>
      <c r="G3922" s="47">
        <f>IFERROR((Ações!$H3922-Ações!$K3922)/Ações!$H3922,0)</f>
        <v>0</v>
      </c>
      <c r="H3922" s="48">
        <f>IFERROR(Ações!$I3922/(Ações!$P3922-Table_1[[#This Row],[CAGR LUCRO 5A]]),0)</f>
        <v>0</v>
      </c>
      <c r="I3922" s="48">
        <f>IF(Ações!$S3922&lt;0,"",Ações!$O3922*(1+Ações!$S3922))</f>
        <v>0</v>
      </c>
      <c r="J3922" s="49">
        <f>IFERROR(IF(Ações!$B3922="","",(VLOOKUP(Table_1[[#This Row],[AÇÕES]],'Dados Status Invest STOCKS'!A3908:AD4523,4)/Table_1[[#This Row],[LPA]]))/100,0)</f>
        <v>0.03</v>
      </c>
      <c r="K3922" s="64">
        <f>IFERROR(IF(Ações!$B3922="","",VLOOKUP(Table_1[[#This Row],[AÇÕES]],'Dados Status Invest STOCKS'!A3908:AD4523,2)),0)</f>
        <v>0.19</v>
      </c>
      <c r="L3922" s="65">
        <f>IFERROR(IF(Ações!$B3922="","",VLOOKUP(Table_1[[#This Row],[AÇÕES]],'Dados Status Invest STOCKS'!A3908:AD4523,3)/100),0)</f>
        <v>0</v>
      </c>
      <c r="M3922" s="66">
        <f>IFERROR(IF(Ações!$B3922="","",VLOOKUP(Table_1[[#This Row],[AÇÕES]],'Dados Status Invest STOCKS'!A3908:AD4523,28)),0)</f>
        <v>-0.25</v>
      </c>
      <c r="N3922" s="66">
        <f>IFERROR(IF(Ações!$B3922="","",VLOOKUP(Table_1[[#This Row],[AÇÕES]],'Dados Status Invest STOCKS'!A3908:AD4523,27)),0)</f>
        <v>0.33</v>
      </c>
      <c r="O3922" s="66">
        <f>IFERROR(IF(Ações!$L3922="","",Ações!$K3922*Ações!$L3922),0)</f>
        <v>0</v>
      </c>
      <c r="P3922" s="67">
        <f t="shared" si="61"/>
        <v>0.06</v>
      </c>
      <c r="Q3922" s="67">
        <f>IFERROR(Ações!$O3922/Ações!$M3922,0)</f>
        <v>0</v>
      </c>
      <c r="R3922" s="67">
        <f>IFERROR(IF(Ações!$B3922="","",VLOOKUP(Table_1[[#This Row],[AÇÕES]],'Dados Status Invest STOCKS'!A3908:AD4523,18)/100),0)</f>
        <v>-0.75819999999999999</v>
      </c>
      <c r="S3922" s="65">
        <f>IFERROR(IF(Ações!$B3922="","",VLOOKUP(Table_1[[#This Row],[AÇÕES]],'Dados Status Invest STOCKS'!A3908:AD4523,25)/100),0)</f>
        <v>0</v>
      </c>
      <c r="T3922" s="67">
        <f>(1-Ações!$Q3922)*Ações!$R3922</f>
        <v>-0.75819999999999999</v>
      </c>
      <c r="U3922" s="68">
        <f>IF(Ações!$S3922=0,Ações!$T3922,IF(Ações!$T3922=0,Ações!$S3922,AVERAGE(Ações!$S3922,Ações!$T3922)))</f>
        <v>-0.75819999999999999</v>
      </c>
    </row>
    <row r="3923" spans="2:21" ht="15" customHeight="1" x14ac:dyDescent="0.2">
      <c r="B3923" s="63" t="str">
        <f>IFERROR('Dados Status Invest STOCKS'!A3910,"-")</f>
        <v>RGNX</v>
      </c>
      <c r="C3923" s="45">
        <f>IFERROR((Ações!$D3923-Ações!$K3923)/Ações!$D3923,0)</f>
        <v>0</v>
      </c>
      <c r="D3923" s="46">
        <f>(Ações!$O3923)/0.06</f>
        <v>0</v>
      </c>
      <c r="E3923" s="47">
        <f>IFERROR((Ações!$F3923-Ações!$K3923)/Ações!$F3923,0)</f>
        <v>0</v>
      </c>
      <c r="F3923" s="46" t="str">
        <f>IF(OR(Ações!$N3923&lt;0,Ações!$M3923&lt;0),"",(22.5*Ações!$M3923*Ações!$N3923)^0.5)</f>
        <v/>
      </c>
      <c r="G3923" s="47">
        <f>IFERROR((Ações!$H3923-Ações!$K3923)/Ações!$H3923,0)</f>
        <v>0</v>
      </c>
      <c r="H3923" s="48">
        <f>IFERROR(Ações!$I3923/(Ações!$P3923-Table_1[[#This Row],[CAGR LUCRO 5A]]),0)</f>
        <v>0</v>
      </c>
      <c r="I3923" s="48">
        <f>IF(Ações!$S3923&lt;0,"",Ações!$O3923*(1+Ações!$S3923))</f>
        <v>0</v>
      </c>
      <c r="J3923" s="49">
        <f>IFERROR(IF(Ações!$B3923="","",(VLOOKUP(Table_1[[#This Row],[AÇÕES]],'Dados Status Invest STOCKS'!A3909:AD4524,4)/Table_1[[#This Row],[LPA]]))/100,0)</f>
        <v>1.0643863179074446E-2</v>
      </c>
      <c r="K3923" s="64">
        <f>IFERROR(IF(Ações!$B3923="","",VLOOKUP(Table_1[[#This Row],[AÇÕES]],'Dados Status Invest STOCKS'!A3909:AD4524,2)),0)</f>
        <v>26.26</v>
      </c>
      <c r="L3923" s="65">
        <f>IFERROR(IF(Ações!$B3923="","",VLOOKUP(Table_1[[#This Row],[AÇÕES]],'Dados Status Invest STOCKS'!A3909:AD4524,3)/100),0)</f>
        <v>0</v>
      </c>
      <c r="M3923" s="66">
        <f>IFERROR(IF(Ações!$B3923="","",VLOOKUP(Table_1[[#This Row],[AÇÕES]],'Dados Status Invest STOCKS'!A3909:AD4524,28)),0)</f>
        <v>-4.97</v>
      </c>
      <c r="N3923" s="66">
        <f>IFERROR(IF(Ações!$B3923="","",VLOOKUP(Table_1[[#This Row],[AÇÕES]],'Dados Status Invest STOCKS'!A3909:AD4524,27)),0)</f>
        <v>10.79</v>
      </c>
      <c r="O3923" s="66">
        <f>IFERROR(IF(Ações!$L3923="","",Ações!$K3923*Ações!$L3923),0)</f>
        <v>0</v>
      </c>
      <c r="P3923" s="67">
        <f t="shared" si="61"/>
        <v>0.06</v>
      </c>
      <c r="Q3923" s="67">
        <f>IFERROR(Ações!$O3923/Ações!$M3923,0)</f>
        <v>0</v>
      </c>
      <c r="R3923" s="67">
        <f>IFERROR(IF(Ações!$B3923="","",VLOOKUP(Table_1[[#This Row],[AÇÕES]],'Dados Status Invest STOCKS'!A3909:AD4524,18)/100),0)</f>
        <v>-0.46039999999999998</v>
      </c>
      <c r="S3923" s="65">
        <f>IFERROR(IF(Ações!$B3923="","",VLOOKUP(Table_1[[#This Row],[AÇÕES]],'Dados Status Invest STOCKS'!A3909:AD4524,25)/100),0)</f>
        <v>0</v>
      </c>
      <c r="T3923" s="67">
        <f>(1-Ações!$Q3923)*Ações!$R3923</f>
        <v>-0.46039999999999998</v>
      </c>
      <c r="U3923" s="68">
        <f>IF(Ações!$S3923=0,Ações!$T3923,IF(Ações!$T3923=0,Ações!$S3923,AVERAGE(Ações!$S3923,Ações!$T3923)))</f>
        <v>-0.46039999999999998</v>
      </c>
    </row>
    <row r="3924" spans="2:21" ht="15" customHeight="1" x14ac:dyDescent="0.2">
      <c r="B3924" s="63" t="str">
        <f>IFERROR('Dados Status Invest STOCKS'!A3911,"-")</f>
        <v>RGP</v>
      </c>
      <c r="C3924" s="45">
        <f>IFERROR((Ações!$D3924-Ações!$K3924)/Ações!$D3924,0)</f>
        <v>-0.90476190476190466</v>
      </c>
      <c r="D3924" s="46">
        <f>(Ações!$O3924)/0.06</f>
        <v>9.32925</v>
      </c>
      <c r="E3924" s="47">
        <f>IFERROR((Ações!$F3924-Ações!$K3924)/Ações!$F3924,0)</f>
        <v>9.3158116059513602E-2</v>
      </c>
      <c r="F3924" s="46">
        <f>IF(OR(Ações!$N3924&lt;0,Ações!$M3924&lt;0),"",(22.5*Ações!$M3924*Ações!$N3924)^0.5)</f>
        <v>19.595477794634149</v>
      </c>
      <c r="G3924" s="47">
        <f>IFERROR((Ações!$H3924-Ações!$K3924)/Ações!$H3924,0)</f>
        <v>0</v>
      </c>
      <c r="H3924" s="48">
        <f>IFERROR(Ações!$I3924/(Ações!$P3924-Table_1[[#This Row],[CAGR LUCRO 5A]]),0)</f>
        <v>0</v>
      </c>
      <c r="I3924" s="48" t="str">
        <f>IF(Ações!$S3924&lt;0,"",Ações!$O3924*(1+Ações!$S3924))</f>
        <v/>
      </c>
      <c r="J3924" s="49">
        <f>IFERROR(IF(Ações!$B3924="","",(VLOOKUP(Table_1[[#This Row],[AÇÕES]],'Dados Status Invest STOCKS'!A3910:AD4525,4)/Table_1[[#This Row],[LPA]]))/100,0)</f>
        <v>7.1974522292993628E-2</v>
      </c>
      <c r="K3924" s="64">
        <f>IFERROR(IF(Ações!$B3924="","",VLOOKUP(Table_1[[#This Row],[AÇÕES]],'Dados Status Invest STOCKS'!A3910:AD4525,2)),0)</f>
        <v>17.77</v>
      </c>
      <c r="L3924" s="65">
        <f>IFERROR(IF(Ações!$B3924="","",VLOOKUP(Table_1[[#This Row],[AÇÕES]],'Dados Status Invest STOCKS'!A3910:AD4525,3)/100),0)</f>
        <v>3.15E-2</v>
      </c>
      <c r="M3924" s="66">
        <f>IFERROR(IF(Ações!$B3924="","",VLOOKUP(Table_1[[#This Row],[AÇÕES]],'Dados Status Invest STOCKS'!A3910:AD4525,28)),0)</f>
        <v>1.57</v>
      </c>
      <c r="N3924" s="66">
        <f>IFERROR(IF(Ações!$B3924="","",VLOOKUP(Table_1[[#This Row],[AÇÕES]],'Dados Status Invest STOCKS'!A3910:AD4525,27)),0)</f>
        <v>10.87</v>
      </c>
      <c r="O3924" s="66">
        <f>IFERROR(IF(Ações!$L3924="","",Ações!$K3924*Ações!$L3924),0)</f>
        <v>0.559755</v>
      </c>
      <c r="P3924" s="67">
        <f t="shared" si="61"/>
        <v>0.06</v>
      </c>
      <c r="Q3924" s="67">
        <f>IFERROR(Ações!$O3924/Ações!$M3924,0)</f>
        <v>0.35653184713375796</v>
      </c>
      <c r="R3924" s="67">
        <f>IFERROR(IF(Ações!$B3924="","",VLOOKUP(Table_1[[#This Row],[AÇÕES]],'Dados Status Invest STOCKS'!A3910:AD4525,18)/100),0)</f>
        <v>0.1447</v>
      </c>
      <c r="S3924" s="65">
        <f>IFERROR(IF(Ações!$B3924="","",VLOOKUP(Table_1[[#This Row],[AÇÕES]],'Dados Status Invest STOCKS'!A3910:AD4525,25)/100),0)</f>
        <v>-3.6900000000000002E-2</v>
      </c>
      <c r="T3924" s="67">
        <f>(1-Ações!$Q3924)*Ações!$R3924</f>
        <v>9.3109841719745221E-2</v>
      </c>
      <c r="U3924" s="68">
        <f>IF(Ações!$S3924=0,Ações!$T3924,IF(Ações!$T3924=0,Ações!$S3924,AVERAGE(Ações!$S3924,Ações!$T3924)))</f>
        <v>2.8104920859872609E-2</v>
      </c>
    </row>
    <row r="3925" spans="2:21" ht="15" customHeight="1" x14ac:dyDescent="0.2">
      <c r="B3925" s="63" t="str">
        <f>IFERROR('Dados Status Invest STOCKS'!A3912,"-")</f>
        <v>RGR</v>
      </c>
      <c r="C3925" s="45">
        <f>IFERROR((Ações!$D3925-Ações!$K3925)/Ações!$D3925,0)</f>
        <v>-0.21212121212121202</v>
      </c>
      <c r="D3925" s="46">
        <f>(Ações!$O3925)/0.06</f>
        <v>56.034000000000006</v>
      </c>
      <c r="E3925" s="47">
        <f>IFERROR((Ações!$F3925-Ações!$K3925)/Ações!$F3925,0)</f>
        <v>-0.19611856510478964</v>
      </c>
      <c r="F3925" s="46">
        <f>IF(OR(Ações!$N3925&lt;0,Ações!$M3925&lt;0),"",(22.5*Ações!$M3925*Ações!$N3925)^0.5)</f>
        <v>56.783668426758062</v>
      </c>
      <c r="G3925" s="47">
        <f>IFERROR((Ações!$H3925-Ações!$K3925)/Ações!$H3925,0)</f>
        <v>1.3354821055906501</v>
      </c>
      <c r="H3925" s="48">
        <f>IFERROR(Ações!$I3925/(Ações!$P3925-Table_1[[#This Row],[CAGR LUCRO 5A]]),0)</f>
        <v>-202.45491150837995</v>
      </c>
      <c r="I3925" s="48">
        <f>IF(Ações!$S3925&lt;0,"",Ações!$O3925*(1+Ações!$S3925))</f>
        <v>3.6239429160000007</v>
      </c>
      <c r="J3925" s="49">
        <f>IFERROR(IF(Ações!$B3925="","",(VLOOKUP(Table_1[[#This Row],[AÇÕES]],'Dados Status Invest STOCKS'!A3911:AD4526,4)/Table_1[[#This Row],[LPA]]))/100,0)</f>
        <v>1.0886075949367087E-2</v>
      </c>
      <c r="K3925" s="64">
        <f>IFERROR(IF(Ações!$B3925="","",VLOOKUP(Table_1[[#This Row],[AÇÕES]],'Dados Status Invest STOCKS'!A3911:AD4526,2)),0)</f>
        <v>67.92</v>
      </c>
      <c r="L3925" s="65">
        <f>IFERROR(IF(Ações!$B3925="","",VLOOKUP(Table_1[[#This Row],[AÇÕES]],'Dados Status Invest STOCKS'!A3911:AD4526,3)/100),0)</f>
        <v>4.9500000000000002E-2</v>
      </c>
      <c r="M3925" s="66">
        <f>IFERROR(IF(Ações!$B3925="","",VLOOKUP(Table_1[[#This Row],[AÇÕES]],'Dados Status Invest STOCKS'!A3911:AD4526,28)),0)</f>
        <v>7.9</v>
      </c>
      <c r="N3925" s="66">
        <f>IFERROR(IF(Ações!$B3925="","",VLOOKUP(Table_1[[#This Row],[AÇÕES]],'Dados Status Invest STOCKS'!A3911:AD4526,27)),0)</f>
        <v>18.14</v>
      </c>
      <c r="O3925" s="66">
        <f>IFERROR(IF(Ações!$L3925="","",Ações!$K3925*Ações!$L3925),0)</f>
        <v>3.3620400000000004</v>
      </c>
      <c r="P3925" s="67">
        <f t="shared" si="61"/>
        <v>0.06</v>
      </c>
      <c r="Q3925" s="67">
        <f>IFERROR(Ações!$O3925/Ações!$M3925,0)</f>
        <v>0.42557468354430383</v>
      </c>
      <c r="R3925" s="67">
        <f>IFERROR(IF(Ações!$B3925="","",VLOOKUP(Table_1[[#This Row],[AÇÕES]],'Dados Status Invest STOCKS'!A3911:AD4526,18)/100),0)</f>
        <v>0.43569999999999998</v>
      </c>
      <c r="S3925" s="65">
        <f>IFERROR(IF(Ações!$B3925="","",VLOOKUP(Table_1[[#This Row],[AÇÕES]],'Dados Status Invest STOCKS'!A3911:AD4526,25)/100),0)</f>
        <v>7.7899999999999997E-2</v>
      </c>
      <c r="T3925" s="67">
        <f>(1-Ações!$Q3925)*Ações!$R3925</f>
        <v>0.25027711037974681</v>
      </c>
      <c r="U3925" s="68">
        <f>IF(Ações!$S3925=0,Ações!$T3925,IF(Ações!$T3925=0,Ações!$S3925,AVERAGE(Ações!$S3925,Ações!$T3925)))</f>
        <v>0.16408855518987342</v>
      </c>
    </row>
    <row r="3926" spans="2:21" ht="15" customHeight="1" x14ac:dyDescent="0.2">
      <c r="B3926" s="63" t="str">
        <f>IFERROR('Dados Status Invest STOCKS'!A3913,"-")</f>
        <v>RGS</v>
      </c>
      <c r="C3926" s="45">
        <f>IFERROR((Ações!$D3926-Ações!$K3926)/Ações!$D3926,0)</f>
        <v>0</v>
      </c>
      <c r="D3926" s="46">
        <f>(Ações!$O3926)/0.06</f>
        <v>0</v>
      </c>
      <c r="E3926" s="47">
        <f>IFERROR((Ações!$F3926-Ações!$K3926)/Ações!$F3926,0)</f>
        <v>0</v>
      </c>
      <c r="F3926" s="46" t="str">
        <f>IF(OR(Ações!$N3926&lt;0,Ações!$M3926&lt;0),"",(22.5*Ações!$M3926*Ações!$N3926)^0.5)</f>
        <v/>
      </c>
      <c r="G3926" s="47">
        <f>IFERROR((Ações!$H3926-Ações!$K3926)/Ações!$H3926,0)</f>
        <v>0</v>
      </c>
      <c r="H3926" s="48">
        <f>IFERROR(Ações!$I3926/(Ações!$P3926-Table_1[[#This Row],[CAGR LUCRO 5A]]),0)</f>
        <v>0</v>
      </c>
      <c r="I3926" s="48">
        <f>IF(Ações!$S3926&lt;0,"",Ações!$O3926*(1+Ações!$S3926))</f>
        <v>0</v>
      </c>
      <c r="J3926" s="49">
        <f>IFERROR(IF(Ações!$B3926="","",(VLOOKUP(Table_1[[#This Row],[AÇÕES]],'Dados Status Invest STOCKS'!A3912:AD4527,4)/Table_1[[#This Row],[LPA]]))/100,0)</f>
        <v>3.7435897435897435E-3</v>
      </c>
      <c r="K3926" s="64">
        <f>IFERROR(IF(Ações!$B3926="","",VLOOKUP(Table_1[[#This Row],[AÇÕES]],'Dados Status Invest STOCKS'!A3912:AD4527,2)),0)</f>
        <v>1.44</v>
      </c>
      <c r="L3926" s="65">
        <f>IFERROR(IF(Ações!$B3926="","",VLOOKUP(Table_1[[#This Row],[AÇÕES]],'Dados Status Invest STOCKS'!A3912:AD4527,3)/100),0)</f>
        <v>0</v>
      </c>
      <c r="M3926" s="66">
        <f>IFERROR(IF(Ações!$B3926="","",VLOOKUP(Table_1[[#This Row],[AÇÕES]],'Dados Status Invest STOCKS'!A3912:AD4527,28)),0)</f>
        <v>-1.95</v>
      </c>
      <c r="N3926" s="66">
        <f>IFERROR(IF(Ações!$B3926="","",VLOOKUP(Table_1[[#This Row],[AÇÕES]],'Dados Status Invest STOCKS'!A3912:AD4527,27)),0)</f>
        <v>0.88</v>
      </c>
      <c r="O3926" s="66">
        <f>IFERROR(IF(Ações!$L3926="","",Ações!$K3926*Ações!$L3926),0)</f>
        <v>0</v>
      </c>
      <c r="P3926" s="67">
        <f t="shared" si="61"/>
        <v>0.06</v>
      </c>
      <c r="Q3926" s="67">
        <f>IFERROR(Ações!$O3926/Ações!$M3926,0)</f>
        <v>0</v>
      </c>
      <c r="R3926" s="67">
        <f>IFERROR(IF(Ações!$B3926="","",VLOOKUP(Table_1[[#This Row],[AÇÕES]],'Dados Status Invest STOCKS'!A3912:AD4527,18)/100),0)</f>
        <v>-2.2216</v>
      </c>
      <c r="S3926" s="65">
        <f>IFERROR(IF(Ações!$B3926="","",VLOOKUP(Table_1[[#This Row],[AÇÕES]],'Dados Status Invest STOCKS'!A3912:AD4527,25)/100),0)</f>
        <v>0</v>
      </c>
      <c r="T3926" s="67">
        <f>(1-Ações!$Q3926)*Ações!$R3926</f>
        <v>-2.2216</v>
      </c>
      <c r="U3926" s="68">
        <f>IF(Ações!$S3926=0,Ações!$T3926,IF(Ações!$T3926=0,Ações!$S3926,AVERAGE(Ações!$S3926,Ações!$T3926)))</f>
        <v>-2.2216</v>
      </c>
    </row>
    <row r="3927" spans="2:21" ht="15" customHeight="1" x14ac:dyDescent="0.2">
      <c r="B3927" s="63" t="str">
        <f>IFERROR('Dados Status Invest STOCKS'!A3914,"-")</f>
        <v>RH</v>
      </c>
      <c r="C3927" s="45">
        <f>IFERROR((Ações!$D3927-Ações!$K3927)/Ações!$D3927,0)</f>
        <v>0</v>
      </c>
      <c r="D3927" s="46">
        <f>(Ações!$O3927)/0.06</f>
        <v>0</v>
      </c>
      <c r="E3927" s="47">
        <f>IFERROR((Ações!$F3927-Ações!$K3927)/Ações!$F3927,0)</f>
        <v>-1.2397498822598554</v>
      </c>
      <c r="F3927" s="46">
        <f>IF(OR(Ações!$N3927&lt;0,Ações!$M3927&lt;0),"",(22.5*Ações!$M3927*Ações!$N3927)^0.5)</f>
        <v>181.78815555475555</v>
      </c>
      <c r="G3927" s="47">
        <f>IFERROR((Ações!$H3927-Ações!$K3927)/Ações!$H3927,0)</f>
        <v>0</v>
      </c>
      <c r="H3927" s="48">
        <f>IFERROR(Ações!$I3927/(Ações!$P3927-Table_1[[#This Row],[CAGR LUCRO 5A]]),0)</f>
        <v>0</v>
      </c>
      <c r="I3927" s="48">
        <f>IF(Ações!$S3927&lt;0,"",Ações!$O3927*(1+Ações!$S3927))</f>
        <v>0</v>
      </c>
      <c r="J3927" s="49">
        <f>IFERROR(IF(Ações!$B3927="","",(VLOOKUP(Table_1[[#This Row],[AÇÕES]],'Dados Status Invest STOCKS'!A3913:AD4528,4)/Table_1[[#This Row],[LPA]]))/100,0)</f>
        <v>4.1866410993927775E-3</v>
      </c>
      <c r="K3927" s="64">
        <f>IFERROR(IF(Ações!$B3927="","",VLOOKUP(Table_1[[#This Row],[AÇÕES]],'Dados Status Invest STOCKS'!A3913:AD4528,2)),0)</f>
        <v>407.16</v>
      </c>
      <c r="L3927" s="65">
        <f>IFERROR(IF(Ações!$B3927="","",VLOOKUP(Table_1[[#This Row],[AÇÕES]],'Dados Status Invest STOCKS'!A3913:AD4528,3)/100),0)</f>
        <v>0</v>
      </c>
      <c r="M3927" s="66">
        <f>IFERROR(IF(Ações!$B3927="","",VLOOKUP(Table_1[[#This Row],[AÇÕES]],'Dados Status Invest STOCKS'!A3913:AD4528,28)),0)</f>
        <v>31.29</v>
      </c>
      <c r="N3927" s="66">
        <f>IFERROR(IF(Ações!$B3927="","",VLOOKUP(Table_1[[#This Row],[AÇÕES]],'Dados Status Invest STOCKS'!A3913:AD4528,27)),0)</f>
        <v>46.94</v>
      </c>
      <c r="O3927" s="66">
        <f>IFERROR(IF(Ações!$L3927="","",Ações!$K3927*Ações!$L3927),0)</f>
        <v>0</v>
      </c>
      <c r="P3927" s="67">
        <f t="shared" si="61"/>
        <v>0.06</v>
      </c>
      <c r="Q3927" s="67">
        <f>IFERROR(Ações!$O3927/Ações!$M3927,0)</f>
        <v>0</v>
      </c>
      <c r="R3927" s="67">
        <f>IFERROR(IF(Ações!$B3927="","",VLOOKUP(Table_1[[#This Row],[AÇÕES]],'Dados Status Invest STOCKS'!A3913:AD4528,18)/100),0)</f>
        <v>0.66650000000000009</v>
      </c>
      <c r="S3927" s="65">
        <f>IFERROR(IF(Ações!$B3927="","",VLOOKUP(Table_1[[#This Row],[AÇÕES]],'Dados Status Invest STOCKS'!A3913:AD4528,25)/100),0)</f>
        <v>0.24440000000000001</v>
      </c>
      <c r="T3927" s="67">
        <f>(1-Ações!$Q3927)*Ações!$R3927</f>
        <v>0.66650000000000009</v>
      </c>
      <c r="U3927" s="68">
        <f>IF(Ações!$S3927=0,Ações!$T3927,IF(Ações!$T3927=0,Ações!$S3927,AVERAGE(Ações!$S3927,Ações!$T3927)))</f>
        <v>0.45545000000000002</v>
      </c>
    </row>
    <row r="3928" spans="2:21" ht="15" customHeight="1" x14ac:dyDescent="0.2">
      <c r="B3928" s="63" t="str">
        <f>IFERROR('Dados Status Invest STOCKS'!A3915,"-")</f>
        <v>RHI</v>
      </c>
      <c r="C3928" s="45">
        <f>IFERROR((Ações!$D3928-Ações!$K3928)/Ações!$D3928,0)</f>
        <v>-3.3478260869565211</v>
      </c>
      <c r="D3928" s="46">
        <f>(Ações!$O3928)/0.06</f>
        <v>25.272400000000001</v>
      </c>
      <c r="E3928" s="47">
        <f>IFERROR((Ações!$F3928-Ações!$K3928)/Ações!$F3928,0)</f>
        <v>-2.1013276711905817</v>
      </c>
      <c r="F3928" s="46">
        <f>IF(OR(Ações!$N3928&lt;0,Ações!$M3928&lt;0),"",(22.5*Ações!$M3928*Ações!$N3928)^0.5)</f>
        <v>35.429987298896961</v>
      </c>
      <c r="G3928" s="47">
        <f>IFERROR((Ações!$H3928-Ações!$K3928)/Ações!$H3928,0)</f>
        <v>0</v>
      </c>
      <c r="H3928" s="48">
        <f>IFERROR(Ações!$I3928/(Ações!$P3928-Table_1[[#This Row],[CAGR LUCRO 5A]]),0)</f>
        <v>0</v>
      </c>
      <c r="I3928" s="48" t="str">
        <f>IF(Ações!$S3928&lt;0,"",Ações!$O3928*(1+Ações!$S3928))</f>
        <v/>
      </c>
      <c r="J3928" s="49">
        <f>IFERROR(IF(Ações!$B3928="","",(VLOOKUP(Table_1[[#This Row],[AÇÕES]],'Dados Status Invest STOCKS'!A3914:AD4529,4)/Table_1[[#This Row],[LPA]]))/100,0)</f>
        <v>4.9364406779661023E-2</v>
      </c>
      <c r="K3928" s="64">
        <f>IFERROR(IF(Ações!$B3928="","",VLOOKUP(Table_1[[#This Row],[AÇÕES]],'Dados Status Invest STOCKS'!A3914:AD4529,2)),0)</f>
        <v>109.88</v>
      </c>
      <c r="L3928" s="65">
        <f>IFERROR(IF(Ações!$B3928="","",VLOOKUP(Table_1[[#This Row],[AÇÕES]],'Dados Status Invest STOCKS'!A3914:AD4529,3)/100),0)</f>
        <v>1.38E-2</v>
      </c>
      <c r="M3928" s="66">
        <f>IFERROR(IF(Ações!$B3928="","",VLOOKUP(Table_1[[#This Row],[AÇÕES]],'Dados Status Invest STOCKS'!A3914:AD4529,28)),0)</f>
        <v>4.72</v>
      </c>
      <c r="N3928" s="66">
        <f>IFERROR(IF(Ações!$B3928="","",VLOOKUP(Table_1[[#This Row],[AÇÕES]],'Dados Status Invest STOCKS'!A3914:AD4529,27)),0)</f>
        <v>11.82</v>
      </c>
      <c r="O3928" s="66">
        <f>IFERROR(IF(Ações!$L3928="","",Ações!$K3928*Ações!$L3928),0)</f>
        <v>1.5163439999999999</v>
      </c>
      <c r="P3928" s="67">
        <f t="shared" si="61"/>
        <v>0.06</v>
      </c>
      <c r="Q3928" s="67">
        <f>IFERROR(Ações!$O3928/Ações!$M3928,0)</f>
        <v>0.32125932203389829</v>
      </c>
      <c r="R3928" s="67">
        <f>IFERROR(IF(Ações!$B3928="","",VLOOKUP(Table_1[[#This Row],[AÇÕES]],'Dados Status Invest STOCKS'!A3914:AD4529,18)/100),0)</f>
        <v>0.39899999999999997</v>
      </c>
      <c r="S3928" s="65">
        <f>IFERROR(IF(Ações!$B3928="","",VLOOKUP(Table_1[[#This Row],[AÇÕES]],'Dados Status Invest STOCKS'!A3914:AD4529,25)/100),0)</f>
        <v>-3.0600000000000002E-2</v>
      </c>
      <c r="T3928" s="67">
        <f>(1-Ações!$Q3928)*Ações!$R3928</f>
        <v>0.27081753050847457</v>
      </c>
      <c r="U3928" s="68">
        <f>IF(Ações!$S3928=0,Ações!$T3928,IF(Ações!$T3928=0,Ações!$S3928,AVERAGE(Ações!$S3928,Ações!$T3928)))</f>
        <v>0.12010876525423728</v>
      </c>
    </row>
    <row r="3929" spans="2:21" ht="15" customHeight="1" x14ac:dyDescent="0.2">
      <c r="B3929" s="63" t="str">
        <f>IFERROR('Dados Status Invest STOCKS'!A3916,"-")</f>
        <v>RIBT</v>
      </c>
      <c r="C3929" s="45">
        <f>IFERROR((Ações!$D3929-Ações!$K3929)/Ações!$D3929,0)</f>
        <v>0</v>
      </c>
      <c r="D3929" s="46">
        <f>(Ações!$O3929)/0.06</f>
        <v>0</v>
      </c>
      <c r="E3929" s="47">
        <f>IFERROR((Ações!$F3929-Ações!$K3929)/Ações!$F3929,0)</f>
        <v>0</v>
      </c>
      <c r="F3929" s="46" t="str">
        <f>IF(OR(Ações!$N3929&lt;0,Ações!$M3929&lt;0),"",(22.5*Ações!$M3929*Ações!$N3929)^0.5)</f>
        <v/>
      </c>
      <c r="G3929" s="47">
        <f>IFERROR((Ações!$H3929-Ações!$K3929)/Ações!$H3929,0)</f>
        <v>0</v>
      </c>
      <c r="H3929" s="48">
        <f>IFERROR(Ações!$I3929/(Ações!$P3929-Table_1[[#This Row],[CAGR LUCRO 5A]]),0)</f>
        <v>0</v>
      </c>
      <c r="I3929" s="48">
        <f>IF(Ações!$S3929&lt;0,"",Ações!$O3929*(1+Ações!$S3929))</f>
        <v>0</v>
      </c>
      <c r="J3929" s="49">
        <f>IFERROR(IF(Ações!$B3929="","",(VLOOKUP(Table_1[[#This Row],[AÇÕES]],'Dados Status Invest STOCKS'!A3915:AD4530,4)/Table_1[[#This Row],[LPA]]))/100,0)</f>
        <v>0.23545454545454544</v>
      </c>
      <c r="K3929" s="64">
        <f>IFERROR(IF(Ações!$B3929="","",VLOOKUP(Table_1[[#This Row],[AÇÕES]],'Dados Status Invest STOCKS'!A3915:AD4530,2)),0)</f>
        <v>0.28000000000000003</v>
      </c>
      <c r="L3929" s="65">
        <f>IFERROR(IF(Ações!$B3929="","",VLOOKUP(Table_1[[#This Row],[AÇÕES]],'Dados Status Invest STOCKS'!A3915:AD4530,3)/100),0)</f>
        <v>0</v>
      </c>
      <c r="M3929" s="66">
        <f>IFERROR(IF(Ações!$B3929="","",VLOOKUP(Table_1[[#This Row],[AÇÕES]],'Dados Status Invest STOCKS'!A3915:AD4530,28)),0)</f>
        <v>-0.11</v>
      </c>
      <c r="N3929" s="66">
        <f>IFERROR(IF(Ações!$B3929="","",VLOOKUP(Table_1[[#This Row],[AÇÕES]],'Dados Status Invest STOCKS'!A3915:AD4530,27)),0)</f>
        <v>0.46</v>
      </c>
      <c r="O3929" s="66">
        <f>IFERROR(IF(Ações!$L3929="","",Ações!$K3929*Ações!$L3929),0)</f>
        <v>0</v>
      </c>
      <c r="P3929" s="67">
        <f t="shared" si="61"/>
        <v>0.06</v>
      </c>
      <c r="Q3929" s="67">
        <f>IFERROR(Ações!$O3929/Ações!$M3929,0)</f>
        <v>0</v>
      </c>
      <c r="R3929" s="67">
        <f>IFERROR(IF(Ações!$B3929="","",VLOOKUP(Table_1[[#This Row],[AÇÕES]],'Dados Status Invest STOCKS'!A3915:AD4530,18)/100),0)</f>
        <v>-0.23370000000000002</v>
      </c>
      <c r="S3929" s="65">
        <f>IFERROR(IF(Ações!$B3929="","",VLOOKUP(Table_1[[#This Row],[AÇÕES]],'Dados Status Invest STOCKS'!A3915:AD4530,25)/100),0)</f>
        <v>0</v>
      </c>
      <c r="T3929" s="67">
        <f>(1-Ações!$Q3929)*Ações!$R3929</f>
        <v>-0.23370000000000002</v>
      </c>
      <c r="U3929" s="68">
        <f>IF(Ações!$S3929=0,Ações!$T3929,IF(Ações!$T3929=0,Ações!$S3929,AVERAGE(Ações!$S3929,Ações!$T3929)))</f>
        <v>-0.23370000000000002</v>
      </c>
    </row>
    <row r="3930" spans="2:21" ht="15" customHeight="1" x14ac:dyDescent="0.2">
      <c r="B3930" s="63" t="str">
        <f>IFERROR('Dados Status Invest STOCKS'!A3917,"-")</f>
        <v>RICE</v>
      </c>
      <c r="C3930" s="45">
        <f>IFERROR((Ações!$D3930-Ações!$K3930)/Ações!$D3930,0)</f>
        <v>0</v>
      </c>
      <c r="D3930" s="46">
        <f>(Ações!$O3930)/0.06</f>
        <v>0</v>
      </c>
      <c r="E3930" s="47">
        <f>IFERROR((Ações!$F3930-Ações!$K3930)/Ações!$F3930,0)</f>
        <v>0</v>
      </c>
      <c r="F3930" s="46" t="str">
        <f>IF(OR(Ações!$N3930&lt;0,Ações!$M3930&lt;0),"",(22.5*Ações!$M3930*Ações!$N3930)^0.5)</f>
        <v/>
      </c>
      <c r="G3930" s="47">
        <f>IFERROR((Ações!$H3930-Ações!$K3930)/Ações!$H3930,0)</f>
        <v>0</v>
      </c>
      <c r="H3930" s="48">
        <f>IFERROR(Ações!$I3930/(Ações!$P3930-Table_1[[#This Row],[CAGR LUCRO 5A]]),0)</f>
        <v>0</v>
      </c>
      <c r="I3930" s="48">
        <f>IF(Ações!$S3930&lt;0,"",Ações!$O3930*(1+Ações!$S3930))</f>
        <v>0</v>
      </c>
      <c r="J3930" s="49">
        <f>IFERROR(IF(Ações!$B3930="","",(VLOOKUP(Table_1[[#This Row],[AÇÕES]],'Dados Status Invest STOCKS'!A3916:AD4531,4)/Table_1[[#This Row],[LPA]]))/100,0)</f>
        <v>1.5614035087719297E-2</v>
      </c>
      <c r="K3930" s="64">
        <f>IFERROR(IF(Ações!$B3930="","",VLOOKUP(Table_1[[#This Row],[AÇÕES]],'Dados Status Invest STOCKS'!A3916:AD4531,2)),0)</f>
        <v>18.27</v>
      </c>
      <c r="L3930" s="65">
        <f>IFERROR(IF(Ações!$B3930="","",VLOOKUP(Table_1[[#This Row],[AÇÕES]],'Dados Status Invest STOCKS'!A3916:AD4531,3)/100),0)</f>
        <v>0</v>
      </c>
      <c r="M3930" s="66">
        <f>IFERROR(IF(Ações!$B3930="","",VLOOKUP(Table_1[[#This Row],[AÇÕES]],'Dados Status Invest STOCKS'!A3916:AD4531,28)),0)</f>
        <v>-3.42</v>
      </c>
      <c r="N3930" s="66">
        <f>IFERROR(IF(Ações!$B3930="","",VLOOKUP(Table_1[[#This Row],[AÇÕES]],'Dados Status Invest STOCKS'!A3916:AD4531,27)),0)</f>
        <v>0.33</v>
      </c>
      <c r="O3930" s="66">
        <f>IFERROR(IF(Ações!$L3930="","",Ações!$K3930*Ações!$L3930),0)</f>
        <v>0</v>
      </c>
      <c r="P3930" s="67">
        <f t="shared" si="61"/>
        <v>0.06</v>
      </c>
      <c r="Q3930" s="67">
        <f>IFERROR(Ações!$O3930/Ações!$M3930,0)</f>
        <v>0</v>
      </c>
      <c r="R3930" s="67">
        <f>IFERROR(IF(Ações!$B3930="","",VLOOKUP(Table_1[[#This Row],[AÇÕES]],'Dados Status Invest STOCKS'!A3916:AD4531,18)/100),0)</f>
        <v>-10.228200000000001</v>
      </c>
      <c r="S3930" s="65">
        <f>IFERROR(IF(Ações!$B3930="","",VLOOKUP(Table_1[[#This Row],[AÇÕES]],'Dados Status Invest STOCKS'!A3916:AD4531,25)/100),0)</f>
        <v>0</v>
      </c>
      <c r="T3930" s="67">
        <f>(1-Ações!$Q3930)*Ações!$R3930</f>
        <v>-10.228200000000001</v>
      </c>
      <c r="U3930" s="68">
        <f>IF(Ações!$S3930=0,Ações!$T3930,IF(Ações!$T3930=0,Ações!$S3930,AVERAGE(Ações!$S3930,Ações!$T3930)))</f>
        <v>-10.228200000000001</v>
      </c>
    </row>
    <row r="3931" spans="2:21" ht="15" customHeight="1" x14ac:dyDescent="0.2">
      <c r="B3931" s="63" t="str">
        <f>IFERROR('Dados Status Invest STOCKS'!A3918,"-")</f>
        <v>RICE.U</v>
      </c>
      <c r="C3931" s="45">
        <f>IFERROR((Ações!$D3931-Ações!$K3931)/Ações!$D3931,0)</f>
        <v>0</v>
      </c>
      <c r="D3931" s="46">
        <f>(Ações!$O3931)/0.06</f>
        <v>0</v>
      </c>
      <c r="E3931" s="47">
        <f>IFERROR((Ações!$F3931-Ações!$K3931)/Ações!$F3931,0)</f>
        <v>0</v>
      </c>
      <c r="F3931" s="46" t="str">
        <f>IF(OR(Ações!$N3931&lt;0,Ações!$M3931&lt;0),"",(22.5*Ações!$M3931*Ações!$N3931)^0.5)</f>
        <v/>
      </c>
      <c r="G3931" s="47">
        <f>IFERROR((Ações!$H3931-Ações!$K3931)/Ações!$H3931,0)</f>
        <v>0</v>
      </c>
      <c r="H3931" s="48">
        <f>IFERROR(Ações!$I3931/(Ações!$P3931-Table_1[[#This Row],[CAGR LUCRO 5A]]),0)</f>
        <v>0</v>
      </c>
      <c r="I3931" s="48">
        <f>IF(Ações!$S3931&lt;0,"",Ações!$O3931*(1+Ações!$S3931))</f>
        <v>0</v>
      </c>
      <c r="J3931" s="49">
        <f>IFERROR(IF(Ações!$B3931="","",(VLOOKUP(Table_1[[#This Row],[AÇÕES]],'Dados Status Invest STOCKS'!A3917:AD4532,4)/Table_1[[#This Row],[LPA]]))/100,0)</f>
        <v>1.8391812865497077E-2</v>
      </c>
      <c r="K3931" s="64">
        <f>IFERROR(IF(Ações!$B3931="","",VLOOKUP(Table_1[[#This Row],[AÇÕES]],'Dados Status Invest STOCKS'!A3917:AD4532,2)),0)</f>
        <v>21.54</v>
      </c>
      <c r="L3931" s="65">
        <f>IFERROR(IF(Ações!$B3931="","",VLOOKUP(Table_1[[#This Row],[AÇÕES]],'Dados Status Invest STOCKS'!A3917:AD4532,3)/100),0)</f>
        <v>0</v>
      </c>
      <c r="M3931" s="66">
        <f>IFERROR(IF(Ações!$B3931="","",VLOOKUP(Table_1[[#This Row],[AÇÕES]],'Dados Status Invest STOCKS'!A3917:AD4532,28)),0)</f>
        <v>-3.42</v>
      </c>
      <c r="N3931" s="66">
        <f>IFERROR(IF(Ações!$B3931="","",VLOOKUP(Table_1[[#This Row],[AÇÕES]],'Dados Status Invest STOCKS'!A3917:AD4532,27)),0)</f>
        <v>0.33</v>
      </c>
      <c r="O3931" s="66">
        <f>IFERROR(IF(Ações!$L3931="","",Ações!$K3931*Ações!$L3931),0)</f>
        <v>0</v>
      </c>
      <c r="P3931" s="67">
        <f t="shared" si="61"/>
        <v>0.06</v>
      </c>
      <c r="Q3931" s="67">
        <f>IFERROR(Ações!$O3931/Ações!$M3931,0)</f>
        <v>0</v>
      </c>
      <c r="R3931" s="67">
        <f>IFERROR(IF(Ações!$B3931="","",VLOOKUP(Table_1[[#This Row],[AÇÕES]],'Dados Status Invest STOCKS'!A3917:AD4532,18)/100),0)</f>
        <v>-10.228200000000001</v>
      </c>
      <c r="S3931" s="65">
        <f>IFERROR(IF(Ações!$B3931="","",VLOOKUP(Table_1[[#This Row],[AÇÕES]],'Dados Status Invest STOCKS'!A3917:AD4532,25)/100),0)</f>
        <v>0</v>
      </c>
      <c r="T3931" s="67">
        <f>(1-Ações!$Q3931)*Ações!$R3931</f>
        <v>-10.228200000000001</v>
      </c>
      <c r="U3931" s="68">
        <f>IF(Ações!$S3931=0,Ações!$T3931,IF(Ações!$T3931=0,Ações!$S3931,AVERAGE(Ações!$S3931,Ações!$T3931)))</f>
        <v>-10.228200000000001</v>
      </c>
    </row>
    <row r="3932" spans="2:21" ht="15" customHeight="1" x14ac:dyDescent="0.2">
      <c r="B3932" s="63" t="str">
        <f>IFERROR('Dados Status Invest STOCKS'!A3919,"-")</f>
        <v>RICE.WS</v>
      </c>
      <c r="C3932" s="45">
        <f>IFERROR((Ações!$D3932-Ações!$K3932)/Ações!$D3932,0)</f>
        <v>0</v>
      </c>
      <c r="D3932" s="46">
        <f>(Ações!$O3932)/0.06</f>
        <v>0</v>
      </c>
      <c r="E3932" s="47">
        <f>IFERROR((Ações!$F3932-Ações!$K3932)/Ações!$F3932,0)</f>
        <v>0</v>
      </c>
      <c r="F3932" s="46" t="str">
        <f>IF(OR(Ações!$N3932&lt;0,Ações!$M3932&lt;0),"",(22.5*Ações!$M3932*Ações!$N3932)^0.5)</f>
        <v/>
      </c>
      <c r="G3932" s="47">
        <f>IFERROR((Ações!$H3932-Ações!$K3932)/Ações!$H3932,0)</f>
        <v>0</v>
      </c>
      <c r="H3932" s="48">
        <f>IFERROR(Ações!$I3932/(Ações!$P3932-Table_1[[#This Row],[CAGR LUCRO 5A]]),0)</f>
        <v>0</v>
      </c>
      <c r="I3932" s="48">
        <f>IF(Ações!$S3932&lt;0,"",Ações!$O3932*(1+Ações!$S3932))</f>
        <v>0</v>
      </c>
      <c r="J3932" s="49">
        <f>IFERROR(IF(Ações!$B3932="","",(VLOOKUP(Table_1[[#This Row],[AÇÕES]],'Dados Status Invest STOCKS'!A3918:AD4533,4)/Table_1[[#This Row],[LPA]]))/100,0)</f>
        <v>6.1111111111111106E-3</v>
      </c>
      <c r="K3932" s="64">
        <f>IFERROR(IF(Ações!$B3932="","",VLOOKUP(Table_1[[#This Row],[AÇÕES]],'Dados Status Invest STOCKS'!A3918:AD4533,2)),0)</f>
        <v>7.15</v>
      </c>
      <c r="L3932" s="65">
        <f>IFERROR(IF(Ações!$B3932="","",VLOOKUP(Table_1[[#This Row],[AÇÕES]],'Dados Status Invest STOCKS'!A3918:AD4533,3)/100),0)</f>
        <v>0</v>
      </c>
      <c r="M3932" s="66">
        <f>IFERROR(IF(Ações!$B3932="","",VLOOKUP(Table_1[[#This Row],[AÇÕES]],'Dados Status Invest STOCKS'!A3918:AD4533,28)),0)</f>
        <v>-3.42</v>
      </c>
      <c r="N3932" s="66">
        <f>IFERROR(IF(Ações!$B3932="","",VLOOKUP(Table_1[[#This Row],[AÇÕES]],'Dados Status Invest STOCKS'!A3918:AD4533,27)),0)</f>
        <v>0.33</v>
      </c>
      <c r="O3932" s="66">
        <f>IFERROR(IF(Ações!$L3932="","",Ações!$K3932*Ações!$L3932),0)</f>
        <v>0</v>
      </c>
      <c r="P3932" s="67">
        <f t="shared" si="61"/>
        <v>0.06</v>
      </c>
      <c r="Q3932" s="67">
        <f>IFERROR(Ações!$O3932/Ações!$M3932,0)</f>
        <v>0</v>
      </c>
      <c r="R3932" s="67">
        <f>IFERROR(IF(Ações!$B3932="","",VLOOKUP(Table_1[[#This Row],[AÇÕES]],'Dados Status Invest STOCKS'!A3918:AD4533,18)/100),0)</f>
        <v>-10.228200000000001</v>
      </c>
      <c r="S3932" s="65">
        <f>IFERROR(IF(Ações!$B3932="","",VLOOKUP(Table_1[[#This Row],[AÇÕES]],'Dados Status Invest STOCKS'!A3918:AD4533,25)/100),0)</f>
        <v>0</v>
      </c>
      <c r="T3932" s="67">
        <f>(1-Ações!$Q3932)*Ações!$R3932</f>
        <v>-10.228200000000001</v>
      </c>
      <c r="U3932" s="68">
        <f>IF(Ações!$S3932=0,Ações!$T3932,IF(Ações!$T3932=0,Ações!$S3932,AVERAGE(Ações!$S3932,Ações!$T3932)))</f>
        <v>-10.228200000000001</v>
      </c>
    </row>
    <row r="3933" spans="2:21" ht="15" customHeight="1" x14ac:dyDescent="0.2">
      <c r="B3933" s="63" t="str">
        <f>IFERROR('Dados Status Invest STOCKS'!A3920,"-")</f>
        <v>RICK</v>
      </c>
      <c r="C3933" s="45">
        <f>IFERROR((Ações!$D3933-Ações!$K3933)/Ações!$D3933,0)</f>
        <v>-26.272727272727273</v>
      </c>
      <c r="D3933" s="46">
        <f>(Ações!$O3933)/0.06</f>
        <v>2.6557666666666671</v>
      </c>
      <c r="E3933" s="47">
        <f>IFERROR((Ações!$F3933-Ações!$K3933)/Ações!$F3933,0)</f>
        <v>-0.96497295642524439</v>
      </c>
      <c r="F3933" s="46">
        <f>IF(OR(Ações!$N3933&lt;0,Ações!$M3933&lt;0),"",(22.5*Ações!$M3933*Ações!$N3933)^0.5)</f>
        <v>36.860558188936857</v>
      </c>
      <c r="G3933" s="47">
        <f>IFERROR((Ações!$H3933-Ações!$K3933)/Ações!$H3933,0)</f>
        <v>60.644887527847949</v>
      </c>
      <c r="H3933" s="48">
        <f>IFERROR(Ações!$I3933/(Ações!$P3933-Table_1[[#This Row],[CAGR LUCRO 5A]]),0)</f>
        <v>-1.2143538700811991</v>
      </c>
      <c r="I3933" s="48">
        <f>IF(Ações!$S3933&lt;0,"",Ações!$O3933*(1+Ações!$S3933))</f>
        <v>0.1944180546</v>
      </c>
      <c r="J3933" s="49">
        <f>IFERROR(IF(Ações!$B3933="","",(VLOOKUP(Table_1[[#This Row],[AÇÕES]],'Dados Status Invest STOCKS'!A3919:AD4534,4)/Table_1[[#This Row],[LPA]]))/100,0)</f>
        <v>7.1097178683385581E-2</v>
      </c>
      <c r="K3933" s="64">
        <f>IFERROR(IF(Ações!$B3933="","",VLOOKUP(Table_1[[#This Row],[AÇÕES]],'Dados Status Invest STOCKS'!A3919:AD4534,2)),0)</f>
        <v>72.430000000000007</v>
      </c>
      <c r="L3933" s="65">
        <f>IFERROR(IF(Ações!$B3933="","",VLOOKUP(Table_1[[#This Row],[AÇÕES]],'Dados Status Invest STOCKS'!A3919:AD4534,3)/100),0)</f>
        <v>2.2000000000000001E-3</v>
      </c>
      <c r="M3933" s="66">
        <f>IFERROR(IF(Ações!$B3933="","",VLOOKUP(Table_1[[#This Row],[AÇÕES]],'Dados Status Invest STOCKS'!A3919:AD4534,28)),0)</f>
        <v>3.19</v>
      </c>
      <c r="N3933" s="66">
        <f>IFERROR(IF(Ações!$B3933="","",VLOOKUP(Table_1[[#This Row],[AÇÕES]],'Dados Status Invest STOCKS'!A3919:AD4534,27)),0)</f>
        <v>18.93</v>
      </c>
      <c r="O3933" s="66">
        <f>IFERROR(IF(Ações!$L3933="","",Ações!$K3933*Ações!$L3933),0)</f>
        <v>0.15934600000000002</v>
      </c>
      <c r="P3933" s="67">
        <f t="shared" si="61"/>
        <v>0.06</v>
      </c>
      <c r="Q3933" s="67">
        <f>IFERROR(Ações!$O3933/Ações!$M3933,0)</f>
        <v>4.9951724137931038E-2</v>
      </c>
      <c r="R3933" s="67">
        <f>IFERROR(IF(Ações!$B3933="","",VLOOKUP(Table_1[[#This Row],[AÇÕES]],'Dados Status Invest STOCKS'!A3919:AD4534,18)/100),0)</f>
        <v>0.16870000000000002</v>
      </c>
      <c r="S3933" s="65">
        <f>IFERROR(IF(Ações!$B3933="","",VLOOKUP(Table_1[[#This Row],[AÇÕES]],'Dados Status Invest STOCKS'!A3919:AD4534,25)/100),0)</f>
        <v>0.22010000000000002</v>
      </c>
      <c r="T3933" s="67">
        <f>(1-Ações!$Q3933)*Ações!$R3933</f>
        <v>0.16027314413793106</v>
      </c>
      <c r="U3933" s="68">
        <f>IF(Ações!$S3933=0,Ações!$T3933,IF(Ações!$T3933=0,Ações!$S3933,AVERAGE(Ações!$S3933,Ações!$T3933)))</f>
        <v>0.19018657206896555</v>
      </c>
    </row>
    <row r="3934" spans="2:21" ht="15" customHeight="1" x14ac:dyDescent="0.2">
      <c r="B3934" s="63" t="str">
        <f>IFERROR('Dados Status Invest STOCKS'!A3921,"-")</f>
        <v>RIDE</v>
      </c>
      <c r="C3934" s="45">
        <f>IFERROR((Ações!$D3934-Ações!$K3934)/Ações!$D3934,0)</f>
        <v>0</v>
      </c>
      <c r="D3934" s="46">
        <f>(Ações!$O3934)/0.06</f>
        <v>0</v>
      </c>
      <c r="E3934" s="47">
        <f>IFERROR((Ações!$F3934-Ações!$K3934)/Ações!$F3934,0)</f>
        <v>0</v>
      </c>
      <c r="F3934" s="46" t="str">
        <f>IF(OR(Ações!$N3934&lt;0,Ações!$M3934&lt;0),"",(22.5*Ações!$M3934*Ações!$N3934)^0.5)</f>
        <v/>
      </c>
      <c r="G3934" s="47">
        <f>IFERROR((Ações!$H3934-Ações!$K3934)/Ações!$H3934,0)</f>
        <v>0</v>
      </c>
      <c r="H3934" s="48">
        <f>IFERROR(Ações!$I3934/(Ações!$P3934-Table_1[[#This Row],[CAGR LUCRO 5A]]),0)</f>
        <v>0</v>
      </c>
      <c r="I3934" s="48">
        <f>IF(Ações!$S3934&lt;0,"",Ações!$O3934*(1+Ações!$S3934))</f>
        <v>0</v>
      </c>
      <c r="J3934" s="49">
        <f>IFERROR(IF(Ações!$B3934="","",(VLOOKUP(Table_1[[#This Row],[AÇÕES]],'Dados Status Invest STOCKS'!A3920:AD4535,4)/Table_1[[#This Row],[LPA]]))/100,0)</f>
        <v>6.3054187192118239E-3</v>
      </c>
      <c r="K3934" s="64">
        <f>IFERROR(IF(Ações!$B3934="","",VLOOKUP(Table_1[[#This Row],[AÇÕES]],'Dados Status Invest STOCKS'!A3920:AD4535,2)),0)</f>
        <v>2.6</v>
      </c>
      <c r="L3934" s="65">
        <f>IFERROR(IF(Ações!$B3934="","",VLOOKUP(Table_1[[#This Row],[AÇÕES]],'Dados Status Invest STOCKS'!A3920:AD4535,3)/100),0)</f>
        <v>0</v>
      </c>
      <c r="M3934" s="66">
        <f>IFERROR(IF(Ações!$B3934="","",VLOOKUP(Table_1[[#This Row],[AÇÕES]],'Dados Status Invest STOCKS'!A3920:AD4535,28)),0)</f>
        <v>-2.0299999999999998</v>
      </c>
      <c r="N3934" s="66">
        <f>IFERROR(IF(Ações!$B3934="","",VLOOKUP(Table_1[[#This Row],[AÇÕES]],'Dados Status Invest STOCKS'!A3920:AD4535,27)),0)</f>
        <v>2.77</v>
      </c>
      <c r="O3934" s="66">
        <f>IFERROR(IF(Ações!$L3934="","",Ações!$K3934*Ações!$L3934),0)</f>
        <v>0</v>
      </c>
      <c r="P3934" s="67">
        <f t="shared" si="61"/>
        <v>0.06</v>
      </c>
      <c r="Q3934" s="67">
        <f>IFERROR(Ações!$O3934/Ações!$M3934,0)</f>
        <v>0</v>
      </c>
      <c r="R3934" s="67">
        <f>IFERROR(IF(Ações!$B3934="","",VLOOKUP(Table_1[[#This Row],[AÇÕES]],'Dados Status Invest STOCKS'!A3920:AD4535,18)/100),0)</f>
        <v>-0.73419999999999996</v>
      </c>
      <c r="S3934" s="65">
        <f>IFERROR(IF(Ações!$B3934="","",VLOOKUP(Table_1[[#This Row],[AÇÕES]],'Dados Status Invest STOCKS'!A3920:AD4535,25)/100),0)</f>
        <v>0</v>
      </c>
      <c r="T3934" s="67">
        <f>(1-Ações!$Q3934)*Ações!$R3934</f>
        <v>-0.73419999999999996</v>
      </c>
      <c r="U3934" s="68">
        <f>IF(Ações!$S3934=0,Ações!$T3934,IF(Ações!$T3934=0,Ações!$S3934,AVERAGE(Ações!$S3934,Ações!$T3934)))</f>
        <v>-0.73419999999999996</v>
      </c>
    </row>
    <row r="3935" spans="2:21" ht="15" customHeight="1" x14ac:dyDescent="0.2">
      <c r="B3935" s="63" t="str">
        <f>IFERROR('Dados Status Invest STOCKS'!A3922,"-")</f>
        <v>RIG</v>
      </c>
      <c r="C3935" s="45">
        <f>IFERROR((Ações!$D3935-Ações!$K3935)/Ações!$D3935,0)</f>
        <v>0</v>
      </c>
      <c r="D3935" s="46">
        <f>(Ações!$O3935)/0.06</f>
        <v>0</v>
      </c>
      <c r="E3935" s="47">
        <f>IFERROR((Ações!$F3935-Ações!$K3935)/Ações!$F3935,0)</f>
        <v>0</v>
      </c>
      <c r="F3935" s="46" t="str">
        <f>IF(OR(Ações!$N3935&lt;0,Ações!$M3935&lt;0),"",(22.5*Ações!$M3935*Ações!$N3935)^0.5)</f>
        <v/>
      </c>
      <c r="G3935" s="47">
        <f>IFERROR((Ações!$H3935-Ações!$K3935)/Ações!$H3935,0)</f>
        <v>0</v>
      </c>
      <c r="H3935" s="48">
        <f>IFERROR(Ações!$I3935/(Ações!$P3935-Table_1[[#This Row],[CAGR LUCRO 5A]]),0)</f>
        <v>0</v>
      </c>
      <c r="I3935" s="48">
        <f>IF(Ações!$S3935&lt;0,"",Ações!$O3935*(1+Ações!$S3935))</f>
        <v>0</v>
      </c>
      <c r="J3935" s="49">
        <f>IFERROR(IF(Ações!$B3935="","",(VLOOKUP(Table_1[[#This Row],[AÇÕES]],'Dados Status Invest STOCKS'!A3921:AD4536,4)/Table_1[[#This Row],[LPA]]))/100,0)</f>
        <v>0.10053571428571427</v>
      </c>
      <c r="K3935" s="64">
        <f>IFERROR(IF(Ações!$B3935="","",VLOOKUP(Table_1[[#This Row],[AÇÕES]],'Dados Status Invest STOCKS'!A3921:AD4536,2)),0)</f>
        <v>3.2</v>
      </c>
      <c r="L3935" s="65">
        <f>IFERROR(IF(Ações!$B3935="","",VLOOKUP(Table_1[[#This Row],[AÇÕES]],'Dados Status Invest STOCKS'!A3921:AD4536,3)/100),0)</f>
        <v>0</v>
      </c>
      <c r="M3935" s="66">
        <f>IFERROR(IF(Ações!$B3935="","",VLOOKUP(Table_1[[#This Row],[AÇÕES]],'Dados Status Invest STOCKS'!A3921:AD4536,28)),0)</f>
        <v>-0.56000000000000005</v>
      </c>
      <c r="N3935" s="66">
        <f>IFERROR(IF(Ações!$B3935="","",VLOOKUP(Table_1[[#This Row],[AÇÕES]],'Dados Status Invest STOCKS'!A3921:AD4536,27)),0)</f>
        <v>17.18</v>
      </c>
      <c r="O3935" s="66">
        <f>IFERROR(IF(Ações!$L3935="","",Ações!$K3935*Ações!$L3935),0)</f>
        <v>0</v>
      </c>
      <c r="P3935" s="67">
        <f t="shared" si="61"/>
        <v>0.06</v>
      </c>
      <c r="Q3935" s="67">
        <f>IFERROR(Ações!$O3935/Ações!$M3935,0)</f>
        <v>0</v>
      </c>
      <c r="R3935" s="67">
        <f>IFERROR(IF(Ações!$B3935="","",VLOOKUP(Table_1[[#This Row],[AÇÕES]],'Dados Status Invest STOCKS'!A3921:AD4536,18)/100),0)</f>
        <v>-3.2799999999999996E-2</v>
      </c>
      <c r="S3935" s="65">
        <f>IFERROR(IF(Ações!$B3935="","",VLOOKUP(Table_1[[#This Row],[AÇÕES]],'Dados Status Invest STOCKS'!A3921:AD4536,25)/100),0)</f>
        <v>0</v>
      </c>
      <c r="T3935" s="67">
        <f>(1-Ações!$Q3935)*Ações!$R3935</f>
        <v>-3.2799999999999996E-2</v>
      </c>
      <c r="U3935" s="68">
        <f>IF(Ações!$S3935=0,Ações!$T3935,IF(Ações!$T3935=0,Ações!$S3935,AVERAGE(Ações!$S3935,Ações!$T3935)))</f>
        <v>-3.2799999999999996E-2</v>
      </c>
    </row>
    <row r="3936" spans="2:21" ht="15" customHeight="1" x14ac:dyDescent="0.2">
      <c r="B3936" s="63" t="str">
        <f>IFERROR('Dados Status Invest STOCKS'!A3923,"-")</f>
        <v>RIGL</v>
      </c>
      <c r="C3936" s="45">
        <f>IFERROR((Ações!$D3936-Ações!$K3936)/Ações!$D3936,0)</f>
        <v>0</v>
      </c>
      <c r="D3936" s="46">
        <f>(Ações!$O3936)/0.06</f>
        <v>0</v>
      </c>
      <c r="E3936" s="47">
        <f>IFERROR((Ações!$F3936-Ações!$K3936)/Ações!$F3936,0)</f>
        <v>0</v>
      </c>
      <c r="F3936" s="46" t="str">
        <f>IF(OR(Ações!$N3936&lt;0,Ações!$M3936&lt;0),"",(22.5*Ações!$M3936*Ações!$N3936)^0.5)</f>
        <v/>
      </c>
      <c r="G3936" s="47">
        <f>IFERROR((Ações!$H3936-Ações!$K3936)/Ações!$H3936,0)</f>
        <v>0</v>
      </c>
      <c r="H3936" s="48">
        <f>IFERROR(Ações!$I3936/(Ações!$P3936-Table_1[[#This Row],[CAGR LUCRO 5A]]),0)</f>
        <v>0</v>
      </c>
      <c r="I3936" s="48">
        <f>IF(Ações!$S3936&lt;0,"",Ações!$O3936*(1+Ações!$S3936))</f>
        <v>0</v>
      </c>
      <c r="J3936" s="49">
        <f>IFERROR(IF(Ações!$B3936="","",(VLOOKUP(Table_1[[#This Row],[AÇÕES]],'Dados Status Invest STOCKS'!A3922:AD4537,4)/Table_1[[#This Row],[LPA]]))/100,0)</f>
        <v>3.5649999999999999</v>
      </c>
      <c r="K3936" s="64">
        <f>IFERROR(IF(Ações!$B3936="","",VLOOKUP(Table_1[[#This Row],[AÇÕES]],'Dados Status Invest STOCKS'!A3922:AD4537,2)),0)</f>
        <v>2.42</v>
      </c>
      <c r="L3936" s="65">
        <f>IFERROR(IF(Ações!$B3936="","",VLOOKUP(Table_1[[#This Row],[AÇÕES]],'Dados Status Invest STOCKS'!A3922:AD4537,3)/100),0)</f>
        <v>0</v>
      </c>
      <c r="M3936" s="66">
        <f>IFERROR(IF(Ações!$B3936="","",VLOOKUP(Table_1[[#This Row],[AÇÕES]],'Dados Status Invest STOCKS'!A3922:AD4537,28)),0)</f>
        <v>-0.08</v>
      </c>
      <c r="N3936" s="66">
        <f>IFERROR(IF(Ações!$B3936="","",VLOOKUP(Table_1[[#This Row],[AÇÕES]],'Dados Status Invest STOCKS'!A3922:AD4537,27)),0)</f>
        <v>0.28999999999999998</v>
      </c>
      <c r="O3936" s="66">
        <f>IFERROR(IF(Ações!$L3936="","",Ações!$K3936*Ações!$L3936),0)</f>
        <v>0</v>
      </c>
      <c r="P3936" s="67">
        <f t="shared" si="61"/>
        <v>0.06</v>
      </c>
      <c r="Q3936" s="67">
        <f>IFERROR(Ações!$O3936/Ações!$M3936,0)</f>
        <v>0</v>
      </c>
      <c r="R3936" s="67">
        <f>IFERROR(IF(Ações!$B3936="","",VLOOKUP(Table_1[[#This Row],[AÇÕES]],'Dados Status Invest STOCKS'!A3922:AD4537,18)/100),0)</f>
        <v>-0.29210000000000003</v>
      </c>
      <c r="S3936" s="65">
        <f>IFERROR(IF(Ações!$B3936="","",VLOOKUP(Table_1[[#This Row],[AÇÕES]],'Dados Status Invest STOCKS'!A3922:AD4537,25)/100),0)</f>
        <v>0</v>
      </c>
      <c r="T3936" s="67">
        <f>(1-Ações!$Q3936)*Ações!$R3936</f>
        <v>-0.29210000000000003</v>
      </c>
      <c r="U3936" s="68">
        <f>IF(Ações!$S3936=0,Ações!$T3936,IF(Ações!$T3936=0,Ações!$S3936,AVERAGE(Ações!$S3936,Ações!$T3936)))</f>
        <v>-0.29210000000000003</v>
      </c>
    </row>
    <row r="3937" spans="2:21" ht="15" customHeight="1" x14ac:dyDescent="0.2">
      <c r="B3937" s="63" t="str">
        <f>IFERROR('Dados Status Invest STOCKS'!A3924,"-")</f>
        <v>RIOT</v>
      </c>
      <c r="C3937" s="45">
        <f>IFERROR((Ações!$D3937-Ações!$K3937)/Ações!$D3937,0)</f>
        <v>0</v>
      </c>
      <c r="D3937" s="46">
        <f>(Ações!$O3937)/0.06</f>
        <v>0</v>
      </c>
      <c r="E3937" s="47">
        <f>IFERROR((Ações!$F3937-Ações!$K3937)/Ações!$F3937,0)</f>
        <v>-2.4331434723201331</v>
      </c>
      <c r="F3937" s="46">
        <f>IF(OR(Ações!$N3937&lt;0,Ações!$M3937&lt;0),"",(22.5*Ações!$M3937*Ações!$N3937)^0.5)</f>
        <v>4.4070398228289251</v>
      </c>
      <c r="G3937" s="47">
        <f>IFERROR((Ações!$H3937-Ações!$K3937)/Ações!$H3937,0)</f>
        <v>0</v>
      </c>
      <c r="H3937" s="48">
        <f>IFERROR(Ações!$I3937/(Ações!$P3937-Table_1[[#This Row],[CAGR LUCRO 5A]]),0)</f>
        <v>0</v>
      </c>
      <c r="I3937" s="48">
        <f>IF(Ações!$S3937&lt;0,"",Ações!$O3937*(1+Ações!$S3937))</f>
        <v>0</v>
      </c>
      <c r="J3937" s="49">
        <f>IFERROR(IF(Ações!$B3937="","",(VLOOKUP(Table_1[[#This Row],[AÇÕES]],'Dados Status Invest STOCKS'!A3923:AD4538,4)/Table_1[[#This Row],[LPA]]))/100,0)</f>
        <v>8.7423076923076923</v>
      </c>
      <c r="K3937" s="64">
        <f>IFERROR(IF(Ações!$B3937="","",VLOOKUP(Table_1[[#This Row],[AÇÕES]],'Dados Status Invest STOCKS'!A3923:AD4538,2)),0)</f>
        <v>15.13</v>
      </c>
      <c r="L3937" s="65">
        <f>IFERROR(IF(Ações!$B3937="","",VLOOKUP(Table_1[[#This Row],[AÇÕES]],'Dados Status Invest STOCKS'!A3923:AD4538,3)/100),0)</f>
        <v>0</v>
      </c>
      <c r="M3937" s="66">
        <f>IFERROR(IF(Ações!$B3937="","",VLOOKUP(Table_1[[#This Row],[AÇÕES]],'Dados Status Invest STOCKS'!A3923:AD4538,28)),0)</f>
        <v>0.13</v>
      </c>
      <c r="N3937" s="66">
        <f>IFERROR(IF(Ações!$B3937="","",VLOOKUP(Table_1[[#This Row],[AÇÕES]],'Dados Status Invest STOCKS'!A3923:AD4538,27)),0)</f>
        <v>6.64</v>
      </c>
      <c r="O3937" s="66">
        <f>IFERROR(IF(Ações!$L3937="","",Ações!$K3937*Ações!$L3937),0)</f>
        <v>0</v>
      </c>
      <c r="P3937" s="67">
        <f t="shared" si="61"/>
        <v>0.06</v>
      </c>
      <c r="Q3937" s="67">
        <f>IFERROR(Ações!$O3937/Ações!$M3937,0)</f>
        <v>0</v>
      </c>
      <c r="R3937" s="67">
        <f>IFERROR(IF(Ações!$B3937="","",VLOOKUP(Table_1[[#This Row],[AÇÕES]],'Dados Status Invest STOCKS'!A3923:AD4538,18)/100),0)</f>
        <v>0.02</v>
      </c>
      <c r="S3937" s="65">
        <f>IFERROR(IF(Ações!$B3937="","",VLOOKUP(Table_1[[#This Row],[AÇÕES]],'Dados Status Invest STOCKS'!A3923:AD4538,25)/100),0)</f>
        <v>0</v>
      </c>
      <c r="T3937" s="67">
        <f>(1-Ações!$Q3937)*Ações!$R3937</f>
        <v>0.02</v>
      </c>
      <c r="U3937" s="68">
        <f>IF(Ações!$S3937=0,Ações!$T3937,IF(Ações!$T3937=0,Ações!$S3937,AVERAGE(Ações!$S3937,Ações!$T3937)))</f>
        <v>0.02</v>
      </c>
    </row>
    <row r="3938" spans="2:21" ht="15" customHeight="1" x14ac:dyDescent="0.2">
      <c r="B3938" s="63" t="str">
        <f>IFERROR('Dados Status Invest STOCKS'!A3925,"-")</f>
        <v>RIVE</v>
      </c>
      <c r="C3938" s="45">
        <f>IFERROR((Ações!$D3938-Ações!$K3938)/Ações!$D3938,0)</f>
        <v>0</v>
      </c>
      <c r="D3938" s="46">
        <f>(Ações!$O3938)/0.06</f>
        <v>0</v>
      </c>
      <c r="E3938" s="47">
        <f>IFERROR((Ações!$F3938-Ações!$K3938)/Ações!$F3938,0)</f>
        <v>0.16883615951785227</v>
      </c>
      <c r="F3938" s="46">
        <f>IF(OR(Ações!$N3938&lt;0,Ações!$M3938&lt;0),"",(22.5*Ações!$M3938*Ações!$N3938)^0.5)</f>
        <v>18.612455506998533</v>
      </c>
      <c r="G3938" s="47">
        <f>IFERROR((Ações!$H3938-Ações!$K3938)/Ações!$H3938,0)</f>
        <v>0</v>
      </c>
      <c r="H3938" s="48">
        <f>IFERROR(Ações!$I3938/(Ações!$P3938-Table_1[[#This Row],[CAGR LUCRO 5A]]),0)</f>
        <v>0</v>
      </c>
      <c r="I3938" s="48">
        <f>IF(Ações!$S3938&lt;0,"",Ações!$O3938*(1+Ações!$S3938))</f>
        <v>0</v>
      </c>
      <c r="J3938" s="49">
        <f>IFERROR(IF(Ações!$B3938="","",(VLOOKUP(Table_1[[#This Row],[AÇÕES]],'Dados Status Invest STOCKS'!A3924:AD4539,4)/Table_1[[#This Row],[LPA]]))/100,0)</f>
        <v>8.619402985074627E-2</v>
      </c>
      <c r="K3938" s="64">
        <f>IFERROR(IF(Ações!$B3938="","",VLOOKUP(Table_1[[#This Row],[AÇÕES]],'Dados Status Invest STOCKS'!A3924:AD4539,2)),0)</f>
        <v>15.47</v>
      </c>
      <c r="L3938" s="65">
        <f>IFERROR(IF(Ações!$B3938="","",VLOOKUP(Table_1[[#This Row],[AÇÕES]],'Dados Status Invest STOCKS'!A3924:AD4539,3)/100),0)</f>
        <v>0</v>
      </c>
      <c r="M3938" s="66">
        <f>IFERROR(IF(Ações!$B3938="","",VLOOKUP(Table_1[[#This Row],[AÇÕES]],'Dados Status Invest STOCKS'!A3924:AD4539,28)),0)</f>
        <v>1.34</v>
      </c>
      <c r="N3938" s="66">
        <f>IFERROR(IF(Ações!$B3938="","",VLOOKUP(Table_1[[#This Row],[AÇÕES]],'Dados Status Invest STOCKS'!A3924:AD4539,27)),0)</f>
        <v>11.49</v>
      </c>
      <c r="O3938" s="66">
        <f>IFERROR(IF(Ações!$L3938="","",Ações!$K3938*Ações!$L3938),0)</f>
        <v>0</v>
      </c>
      <c r="P3938" s="67">
        <f t="shared" si="61"/>
        <v>0.06</v>
      </c>
      <c r="Q3938" s="67">
        <f>IFERROR(Ações!$O3938/Ações!$M3938,0)</f>
        <v>0</v>
      </c>
      <c r="R3938" s="67">
        <f>IFERROR(IF(Ações!$B3938="","",VLOOKUP(Table_1[[#This Row],[AÇÕES]],'Dados Status Invest STOCKS'!A3924:AD4539,18)/100),0)</f>
        <v>0.1166</v>
      </c>
      <c r="S3938" s="65">
        <f>IFERROR(IF(Ações!$B3938="","",VLOOKUP(Table_1[[#This Row],[AÇÕES]],'Dados Status Invest STOCKS'!A3924:AD4539,25)/100),0)</f>
        <v>0</v>
      </c>
      <c r="T3938" s="67">
        <f>(1-Ações!$Q3938)*Ações!$R3938</f>
        <v>0.1166</v>
      </c>
      <c r="U3938" s="68">
        <f>IF(Ações!$S3938=0,Ações!$T3938,IF(Ações!$T3938=0,Ações!$S3938,AVERAGE(Ações!$S3938,Ações!$T3938)))</f>
        <v>0.1166</v>
      </c>
    </row>
    <row r="3939" spans="2:21" ht="15" customHeight="1" x14ac:dyDescent="0.2">
      <c r="B3939" s="63" t="str">
        <f>IFERROR('Dados Status Invest STOCKS'!A3926,"-")</f>
        <v>RJF</v>
      </c>
      <c r="C3939" s="45">
        <f>IFERROR((Ações!$D3939-Ações!$K3939)/Ações!$D3939,0)</f>
        <v>-3.2553191489361697</v>
      </c>
      <c r="D3939" s="46">
        <f>(Ações!$O3939)/0.06</f>
        <v>22.945400000000003</v>
      </c>
      <c r="E3939" s="47">
        <f>IFERROR((Ações!$F3939-Ações!$K3939)/Ações!$F3939,0)</f>
        <v>-0.24734690467536496</v>
      </c>
      <c r="F3939" s="46">
        <f>IF(OR(Ações!$N3939&lt;0,Ações!$M3939&lt;0),"",(22.5*Ações!$M3939*Ações!$N3939)^0.5)</f>
        <v>78.278143501235391</v>
      </c>
      <c r="G3939" s="47">
        <f>IFERROR((Ações!$H3939-Ações!$K3939)/Ações!$H3939,0)</f>
        <v>10.088374231017372</v>
      </c>
      <c r="H3939" s="48">
        <f>IFERROR(Ações!$I3939/(Ações!$P3939-Table_1[[#This Row],[CAGR LUCRO 5A]]),0)</f>
        <v>-10.743395630295252</v>
      </c>
      <c r="I3939" s="48">
        <f>IF(Ações!$S3939&lt;0,"",Ações!$O3939*(1+Ações!$S3939))</f>
        <v>1.6738210392000001</v>
      </c>
      <c r="J3939" s="49">
        <f>IFERROR(IF(Ações!$B3939="","",(VLOOKUP(Table_1[[#This Row],[AÇÕES]],'Dados Status Invest STOCKS'!A3925:AD4540,4)/Table_1[[#This Row],[LPA]]))/100,0)</f>
        <v>2.1071953010279004E-2</v>
      </c>
      <c r="K3939" s="64">
        <f>IFERROR(IF(Ações!$B3939="","",VLOOKUP(Table_1[[#This Row],[AÇÕES]],'Dados Status Invest STOCKS'!A3925:AD4540,2)),0)</f>
        <v>97.64</v>
      </c>
      <c r="L3939" s="65">
        <f>IFERROR(IF(Ações!$B3939="","",VLOOKUP(Table_1[[#This Row],[AÇÕES]],'Dados Status Invest STOCKS'!A3925:AD4540,3)/100),0)</f>
        <v>1.41E-2</v>
      </c>
      <c r="M3939" s="66">
        <f>IFERROR(IF(Ações!$B3939="","",VLOOKUP(Table_1[[#This Row],[AÇÕES]],'Dados Status Invest STOCKS'!A3925:AD4540,28)),0)</f>
        <v>6.81</v>
      </c>
      <c r="N3939" s="66">
        <f>IFERROR(IF(Ações!$B3939="","",VLOOKUP(Table_1[[#This Row],[AÇÕES]],'Dados Status Invest STOCKS'!A3925:AD4540,27)),0)</f>
        <v>39.99</v>
      </c>
      <c r="O3939" s="66">
        <f>IFERROR(IF(Ações!$L3939="","",Ações!$K3939*Ações!$L3939),0)</f>
        <v>1.3767240000000001</v>
      </c>
      <c r="P3939" s="67">
        <f t="shared" si="61"/>
        <v>0.06</v>
      </c>
      <c r="Q3939" s="67">
        <f>IFERROR(Ações!$O3939/Ações!$M3939,0)</f>
        <v>0.20216211453744495</v>
      </c>
      <c r="R3939" s="67">
        <f>IFERROR(IF(Ações!$B3939="","",VLOOKUP(Table_1[[#This Row],[AÇÕES]],'Dados Status Invest STOCKS'!A3925:AD4540,18)/100),0)</f>
        <v>0.17019999999999999</v>
      </c>
      <c r="S3939" s="65">
        <f>IFERROR(IF(Ações!$B3939="","",VLOOKUP(Table_1[[#This Row],[AÇÕES]],'Dados Status Invest STOCKS'!A3925:AD4540,25)/100),0)</f>
        <v>0.21579999999999999</v>
      </c>
      <c r="T3939" s="67">
        <f>(1-Ações!$Q3939)*Ações!$R3939</f>
        <v>0.13579200810572686</v>
      </c>
      <c r="U3939" s="68">
        <f>IF(Ações!$S3939=0,Ações!$T3939,IF(Ações!$T3939=0,Ações!$S3939,AVERAGE(Ações!$S3939,Ações!$T3939)))</f>
        <v>0.17579600405286344</v>
      </c>
    </row>
    <row r="3940" spans="2:21" ht="15" customHeight="1" x14ac:dyDescent="0.2">
      <c r="B3940" s="63" t="str">
        <f>IFERROR('Dados Status Invest STOCKS'!A3927,"-")</f>
        <v>RKDA</v>
      </c>
      <c r="C3940" s="45">
        <f>IFERROR((Ações!$D3940-Ações!$K3940)/Ações!$D3940,0)</f>
        <v>0</v>
      </c>
      <c r="D3940" s="46">
        <f>(Ações!$O3940)/0.06</f>
        <v>0</v>
      </c>
      <c r="E3940" s="47">
        <f>IFERROR((Ações!$F3940-Ações!$K3940)/Ações!$F3940,0)</f>
        <v>0.66216009343309401</v>
      </c>
      <c r="F3940" s="46">
        <f>IF(OR(Ações!$N3940&lt;0,Ações!$M3940&lt;0),"",(22.5*Ações!$M3940*Ações!$N3940)^0.5)</f>
        <v>2.545584412271571</v>
      </c>
      <c r="G3940" s="47">
        <f>IFERROR((Ações!$H3940-Ações!$K3940)/Ações!$H3940,0)</f>
        <v>0</v>
      </c>
      <c r="H3940" s="48">
        <f>IFERROR(Ações!$I3940/(Ações!$P3940-Table_1[[#This Row],[CAGR LUCRO 5A]]),0)</f>
        <v>0</v>
      </c>
      <c r="I3940" s="48">
        <f>IF(Ações!$S3940&lt;0,"",Ações!$O3940*(1+Ações!$S3940))</f>
        <v>0</v>
      </c>
      <c r="J3940" s="49">
        <f>IFERROR(IF(Ações!$B3940="","",(VLOOKUP(Table_1[[#This Row],[AÇÕES]],'Dados Status Invest STOCKS'!A3926:AD4541,4)/Table_1[[#This Row],[LPA]]))/100,0)</f>
        <v>0.33875</v>
      </c>
      <c r="K3940" s="64">
        <f>IFERROR(IF(Ações!$B3940="","",VLOOKUP(Table_1[[#This Row],[AÇÕES]],'Dados Status Invest STOCKS'!A3926:AD4541,2)),0)</f>
        <v>0.86</v>
      </c>
      <c r="L3940" s="65">
        <f>IFERROR(IF(Ações!$B3940="","",VLOOKUP(Table_1[[#This Row],[AÇÕES]],'Dados Status Invest STOCKS'!A3926:AD4541,3)/100),0)</f>
        <v>0</v>
      </c>
      <c r="M3940" s="66">
        <f>IFERROR(IF(Ações!$B3940="","",VLOOKUP(Table_1[[#This Row],[AÇÕES]],'Dados Status Invest STOCKS'!A3926:AD4541,28)),0)</f>
        <v>0.16</v>
      </c>
      <c r="N3940" s="66">
        <f>IFERROR(IF(Ações!$B3940="","",VLOOKUP(Table_1[[#This Row],[AÇÕES]],'Dados Status Invest STOCKS'!A3926:AD4541,27)),0)</f>
        <v>1.8</v>
      </c>
      <c r="O3940" s="66">
        <f>IFERROR(IF(Ações!$L3940="","",Ações!$K3940*Ações!$L3940),0)</f>
        <v>0</v>
      </c>
      <c r="P3940" s="67">
        <f t="shared" si="61"/>
        <v>0.06</v>
      </c>
      <c r="Q3940" s="67">
        <f>IFERROR(Ações!$O3940/Ações!$M3940,0)</f>
        <v>0</v>
      </c>
      <c r="R3940" s="67">
        <f>IFERROR(IF(Ações!$B3940="","",VLOOKUP(Table_1[[#This Row],[AÇÕES]],'Dados Status Invest STOCKS'!A3926:AD4541,18)/100),0)</f>
        <v>8.8300000000000003E-2</v>
      </c>
      <c r="S3940" s="65">
        <f>IFERROR(IF(Ações!$B3940="","",VLOOKUP(Table_1[[#This Row],[AÇÕES]],'Dados Status Invest STOCKS'!A3926:AD4541,25)/100),0)</f>
        <v>0</v>
      </c>
      <c r="T3940" s="67">
        <f>(1-Ações!$Q3940)*Ações!$R3940</f>
        <v>8.8300000000000003E-2</v>
      </c>
      <c r="U3940" s="68">
        <f>IF(Ações!$S3940=0,Ações!$T3940,IF(Ações!$T3940=0,Ações!$S3940,AVERAGE(Ações!$S3940,Ações!$T3940)))</f>
        <v>8.8300000000000003E-2</v>
      </c>
    </row>
    <row r="3941" spans="2:21" ht="15" customHeight="1" x14ac:dyDescent="0.2">
      <c r="B3941" s="63" t="str">
        <f>IFERROR('Dados Status Invest STOCKS'!A3928,"-")</f>
        <v>RKLB</v>
      </c>
      <c r="C3941" s="45">
        <f>IFERROR((Ações!$D3941-Ações!$K3941)/Ações!$D3941,0)</f>
        <v>0</v>
      </c>
      <c r="D3941" s="46">
        <f>(Ações!$O3941)/0.06</f>
        <v>0</v>
      </c>
      <c r="E3941" s="47">
        <f>IFERROR((Ações!$F3941-Ações!$K3941)/Ações!$F3941,0)</f>
        <v>0</v>
      </c>
      <c r="F3941" s="46" t="str">
        <f>IF(OR(Ações!$N3941&lt;0,Ações!$M3941&lt;0),"",(22.5*Ações!$M3941*Ações!$N3941)^0.5)</f>
        <v/>
      </c>
      <c r="G3941" s="47">
        <f>IFERROR((Ações!$H3941-Ações!$K3941)/Ações!$H3941,0)</f>
        <v>0</v>
      </c>
      <c r="H3941" s="48">
        <f>IFERROR(Ações!$I3941/(Ações!$P3941-Table_1[[#This Row],[CAGR LUCRO 5A]]),0)</f>
        <v>0</v>
      </c>
      <c r="I3941" s="48">
        <f>IF(Ações!$S3941&lt;0,"",Ações!$O3941*(1+Ações!$S3941))</f>
        <v>0</v>
      </c>
      <c r="J3941" s="49">
        <f>IFERROR(IF(Ações!$B3941="","",(VLOOKUP(Table_1[[#This Row],[AÇÕES]],'Dados Status Invest STOCKS'!A3927:AD4542,4)/Table_1[[#This Row],[LPA]]))/100,0)</f>
        <v>1.2037037037037037</v>
      </c>
      <c r="K3941" s="64">
        <f>IFERROR(IF(Ações!$B3941="","",VLOOKUP(Table_1[[#This Row],[AÇÕES]],'Dados Status Invest STOCKS'!A3927:AD4542,2)),0)</f>
        <v>8.7200000000000006</v>
      </c>
      <c r="L3941" s="65">
        <f>IFERROR(IF(Ações!$B3941="","",VLOOKUP(Table_1[[#This Row],[AÇÕES]],'Dados Status Invest STOCKS'!A3927:AD4542,3)/100),0)</f>
        <v>0</v>
      </c>
      <c r="M3941" s="66">
        <f>IFERROR(IF(Ações!$B3941="","",VLOOKUP(Table_1[[#This Row],[AÇÕES]],'Dados Status Invest STOCKS'!A3927:AD4542,28)),0)</f>
        <v>-0.27</v>
      </c>
      <c r="N3941" s="66">
        <f>IFERROR(IF(Ações!$B3941="","",VLOOKUP(Table_1[[#This Row],[AÇÕES]],'Dados Status Invest STOCKS'!A3927:AD4542,27)),0)</f>
        <v>1.5</v>
      </c>
      <c r="O3941" s="66">
        <f>IFERROR(IF(Ações!$L3941="","",Ações!$K3941*Ações!$L3941),0)</f>
        <v>0</v>
      </c>
      <c r="P3941" s="67">
        <f t="shared" si="61"/>
        <v>0.06</v>
      </c>
      <c r="Q3941" s="67">
        <f>IFERROR(Ações!$O3941/Ações!$M3941,0)</f>
        <v>0</v>
      </c>
      <c r="R3941" s="67">
        <f>IFERROR(IF(Ações!$B3941="","",VLOOKUP(Table_1[[#This Row],[AÇÕES]],'Dados Status Invest STOCKS'!A3927:AD4542,18)/100),0)</f>
        <v>-0.17879999999999999</v>
      </c>
      <c r="S3941" s="65">
        <f>IFERROR(IF(Ações!$B3941="","",VLOOKUP(Table_1[[#This Row],[AÇÕES]],'Dados Status Invest STOCKS'!A3927:AD4542,25)/100),0)</f>
        <v>0</v>
      </c>
      <c r="T3941" s="67">
        <f>(1-Ações!$Q3941)*Ações!$R3941</f>
        <v>-0.17879999999999999</v>
      </c>
      <c r="U3941" s="68">
        <f>IF(Ações!$S3941=0,Ações!$T3941,IF(Ações!$T3941=0,Ações!$S3941,AVERAGE(Ações!$S3941,Ações!$T3941)))</f>
        <v>-0.17879999999999999</v>
      </c>
    </row>
    <row r="3942" spans="2:21" ht="15" customHeight="1" x14ac:dyDescent="0.2">
      <c r="B3942" s="63" t="str">
        <f>IFERROR('Dados Status Invest STOCKS'!A3929,"-")</f>
        <v>RKT</v>
      </c>
      <c r="C3942" s="45">
        <f>IFERROR((Ações!$D3942-Ações!$K3942)/Ações!$D3942,0)</f>
        <v>0</v>
      </c>
      <c r="D3942" s="46">
        <f>(Ações!$O3942)/0.06</f>
        <v>0</v>
      </c>
      <c r="E3942" s="47">
        <f>IFERROR((Ações!$F3942-Ações!$K3942)/Ações!$F3942,0)</f>
        <v>0.30425671197609389</v>
      </c>
      <c r="F3942" s="46">
        <f>IF(OR(Ações!$N3942&lt;0,Ações!$M3942&lt;0),"",(22.5*Ações!$M3942*Ações!$N3942)^0.5)</f>
        <v>18.627560226717829</v>
      </c>
      <c r="G3942" s="47">
        <f>IFERROR((Ações!$H3942-Ações!$K3942)/Ações!$H3942,0)</f>
        <v>0</v>
      </c>
      <c r="H3942" s="48">
        <f>IFERROR(Ações!$I3942/(Ações!$P3942-Table_1[[#This Row],[CAGR LUCRO 5A]]),0)</f>
        <v>0</v>
      </c>
      <c r="I3942" s="48">
        <f>IF(Ações!$S3942&lt;0,"",Ações!$O3942*(1+Ações!$S3942))</f>
        <v>0</v>
      </c>
      <c r="J3942" s="49">
        <f>IFERROR(IF(Ações!$B3942="","",(VLOOKUP(Table_1[[#This Row],[AÇÕES]],'Dados Status Invest STOCKS'!A3928:AD4543,4)/Table_1[[#This Row],[LPA]]))/100,0)</f>
        <v>1.4797297297297295E-2</v>
      </c>
      <c r="K3942" s="64">
        <f>IFERROR(IF(Ações!$B3942="","",VLOOKUP(Table_1[[#This Row],[AÇÕES]],'Dados Status Invest STOCKS'!A3928:AD4543,2)),0)</f>
        <v>12.96</v>
      </c>
      <c r="L3942" s="65">
        <f>IFERROR(IF(Ações!$B3942="","",VLOOKUP(Table_1[[#This Row],[AÇÕES]],'Dados Status Invest STOCKS'!A3928:AD4543,3)/100),0)</f>
        <v>0</v>
      </c>
      <c r="M3942" s="66">
        <f>IFERROR(IF(Ações!$B3942="","",VLOOKUP(Table_1[[#This Row],[AÇÕES]],'Dados Status Invest STOCKS'!A3928:AD4543,28)),0)</f>
        <v>2.96</v>
      </c>
      <c r="N3942" s="66">
        <f>IFERROR(IF(Ações!$B3942="","",VLOOKUP(Table_1[[#This Row],[AÇÕES]],'Dados Status Invest STOCKS'!A3928:AD4543,27)),0)</f>
        <v>5.21</v>
      </c>
      <c r="O3942" s="66">
        <f>IFERROR(IF(Ações!$L3942="","",Ações!$K3942*Ações!$L3942),0)</f>
        <v>0</v>
      </c>
      <c r="P3942" s="67">
        <f t="shared" si="61"/>
        <v>0.06</v>
      </c>
      <c r="Q3942" s="67">
        <f>IFERROR(Ações!$O3942/Ações!$M3942,0)</f>
        <v>0</v>
      </c>
      <c r="R3942" s="67">
        <f>IFERROR(IF(Ações!$B3942="","",VLOOKUP(Table_1[[#This Row],[AÇÕES]],'Dados Status Invest STOCKS'!A3928:AD4543,18)/100),0)</f>
        <v>0.56799999999999995</v>
      </c>
      <c r="S3942" s="65">
        <f>IFERROR(IF(Ações!$B3942="","",VLOOKUP(Table_1[[#This Row],[AÇÕES]],'Dados Status Invest STOCKS'!A3928:AD4543,25)/100),0)</f>
        <v>0</v>
      </c>
      <c r="T3942" s="67">
        <f>(1-Ações!$Q3942)*Ações!$R3942</f>
        <v>0.56799999999999995</v>
      </c>
      <c r="U3942" s="68">
        <f>IF(Ações!$S3942=0,Ações!$T3942,IF(Ações!$T3942=0,Ações!$S3942,AVERAGE(Ações!$S3942,Ações!$T3942)))</f>
        <v>0.56799999999999995</v>
      </c>
    </row>
    <row r="3943" spans="2:21" ht="15" customHeight="1" x14ac:dyDescent="0.2">
      <c r="B3943" s="63" t="str">
        <f>IFERROR('Dados Status Invest STOCKS'!A3930,"-")</f>
        <v>RL</v>
      </c>
      <c r="C3943" s="45">
        <f>IFERROR((Ações!$D3943-Ações!$K3943)/Ações!$D3943,0)</f>
        <v>-2.2085561497326203</v>
      </c>
      <c r="D3943" s="46">
        <f>(Ações!$O3943)/0.06</f>
        <v>34.386183333333335</v>
      </c>
      <c r="E3943" s="47">
        <f>IFERROR((Ações!$F3943-Ações!$K3943)/Ações!$F3943,0)</f>
        <v>-0.59328368228394146</v>
      </c>
      <c r="F3943" s="46">
        <f>IF(OR(Ações!$N3943&lt;0,Ações!$M3943&lt;0),"",(22.5*Ações!$M3943*Ações!$N3943)^0.5)</f>
        <v>69.246927729683435</v>
      </c>
      <c r="G3943" s="47">
        <f>IFERROR((Ações!$H3943-Ações!$K3943)/Ações!$H3943,0)</f>
        <v>-2.2085561497326203</v>
      </c>
      <c r="H3943" s="48">
        <f>IFERROR(Ações!$I3943/(Ações!$P3943-Table_1[[#This Row],[CAGR LUCRO 5A]]),0)</f>
        <v>34.386183333333335</v>
      </c>
      <c r="I3943" s="48">
        <f>IF(Ações!$S3943&lt;0,"",Ações!$O3943*(1+Ações!$S3943))</f>
        <v>2.0631710000000001</v>
      </c>
      <c r="J3943" s="49">
        <f>IFERROR(IF(Ações!$B3943="","",(VLOOKUP(Table_1[[#This Row],[AÇÕES]],'Dados Status Invest STOCKS'!A3929:AD4544,4)/Table_1[[#This Row],[LPA]]))/100,0)</f>
        <v>3.6715328467153287E-2</v>
      </c>
      <c r="K3943" s="64">
        <f>IFERROR(IF(Ações!$B3943="","",VLOOKUP(Table_1[[#This Row],[AÇÕES]],'Dados Status Invest STOCKS'!A3929:AD4544,2)),0)</f>
        <v>110.33</v>
      </c>
      <c r="L3943" s="65">
        <f>IFERROR(IF(Ações!$B3943="","",VLOOKUP(Table_1[[#This Row],[AÇÕES]],'Dados Status Invest STOCKS'!A3929:AD4544,3)/100),0)</f>
        <v>1.8700000000000001E-2</v>
      </c>
      <c r="M3943" s="66">
        <f>IFERROR(IF(Ações!$B3943="","",VLOOKUP(Table_1[[#This Row],[AÇÕES]],'Dados Status Invest STOCKS'!A3929:AD4544,28)),0)</f>
        <v>5.48</v>
      </c>
      <c r="N3943" s="66">
        <f>IFERROR(IF(Ações!$B3943="","",VLOOKUP(Table_1[[#This Row],[AÇÕES]],'Dados Status Invest STOCKS'!A3929:AD4544,27)),0)</f>
        <v>38.89</v>
      </c>
      <c r="O3943" s="66">
        <f>IFERROR(IF(Ações!$L3943="","",Ações!$K3943*Ações!$L3943),0)</f>
        <v>2.0631710000000001</v>
      </c>
      <c r="P3943" s="67">
        <f t="shared" si="61"/>
        <v>0.06</v>
      </c>
      <c r="Q3943" s="67">
        <f>IFERROR(Ações!$O3943/Ações!$M3943,0)</f>
        <v>0.37649105839416058</v>
      </c>
      <c r="R3943" s="67">
        <f>IFERROR(IF(Ações!$B3943="","",VLOOKUP(Table_1[[#This Row],[AÇÕES]],'Dados Status Invest STOCKS'!A3929:AD4544,18)/100),0)</f>
        <v>0.14099999999999999</v>
      </c>
      <c r="S3943" s="65">
        <f>IFERROR(IF(Ações!$B3943="","",VLOOKUP(Table_1[[#This Row],[AÇÕES]],'Dados Status Invest STOCKS'!A3929:AD4544,25)/100),0)</f>
        <v>0</v>
      </c>
      <c r="T3943" s="67">
        <f>(1-Ações!$Q3943)*Ações!$R3943</f>
        <v>8.7914760766423364E-2</v>
      </c>
      <c r="U3943" s="68">
        <f>IF(Ações!$S3943=0,Ações!$T3943,IF(Ações!$T3943=0,Ações!$S3943,AVERAGE(Ações!$S3943,Ações!$T3943)))</f>
        <v>8.7914760766423364E-2</v>
      </c>
    </row>
    <row r="3944" spans="2:21" ht="15" customHeight="1" x14ac:dyDescent="0.2">
      <c r="B3944" s="63" t="str">
        <f>IFERROR('Dados Status Invest STOCKS'!A3931,"-")</f>
        <v>RLAY</v>
      </c>
      <c r="C3944" s="45">
        <f>IFERROR((Ações!$D3944-Ações!$K3944)/Ações!$D3944,0)</f>
        <v>0</v>
      </c>
      <c r="D3944" s="46">
        <f>(Ações!$O3944)/0.06</f>
        <v>0</v>
      </c>
      <c r="E3944" s="47">
        <f>IFERROR((Ações!$F3944-Ações!$K3944)/Ações!$F3944,0)</f>
        <v>0</v>
      </c>
      <c r="F3944" s="46" t="str">
        <f>IF(OR(Ações!$N3944&lt;0,Ações!$M3944&lt;0),"",(22.5*Ações!$M3944*Ações!$N3944)^0.5)</f>
        <v/>
      </c>
      <c r="G3944" s="47">
        <f>IFERROR((Ações!$H3944-Ações!$K3944)/Ações!$H3944,0)</f>
        <v>0</v>
      </c>
      <c r="H3944" s="48">
        <f>IFERROR(Ações!$I3944/(Ações!$P3944-Table_1[[#This Row],[CAGR LUCRO 5A]]),0)</f>
        <v>0</v>
      </c>
      <c r="I3944" s="48">
        <f>IF(Ações!$S3944&lt;0,"",Ações!$O3944*(1+Ações!$S3944))</f>
        <v>0</v>
      </c>
      <c r="J3944" s="49">
        <f>IFERROR(IF(Ações!$B3944="","",(VLOOKUP(Table_1[[#This Row],[AÇÕES]],'Dados Status Invest STOCKS'!A3930:AD4545,4)/Table_1[[#This Row],[LPA]]))/100,0)</f>
        <v>3.9173553719008269E-2</v>
      </c>
      <c r="K3944" s="64">
        <f>IFERROR(IF(Ações!$B3944="","",VLOOKUP(Table_1[[#This Row],[AÇÕES]],'Dados Status Invest STOCKS'!A3930:AD4545,2)),0)</f>
        <v>22.91</v>
      </c>
      <c r="L3944" s="65">
        <f>IFERROR(IF(Ações!$B3944="","",VLOOKUP(Table_1[[#This Row],[AÇÕES]],'Dados Status Invest STOCKS'!A3930:AD4545,3)/100),0)</f>
        <v>0</v>
      </c>
      <c r="M3944" s="66">
        <f>IFERROR(IF(Ações!$B3944="","",VLOOKUP(Table_1[[#This Row],[AÇÕES]],'Dados Status Invest STOCKS'!A3930:AD4545,28)),0)</f>
        <v>-2.42</v>
      </c>
      <c r="N3944" s="66">
        <f>IFERROR(IF(Ações!$B3944="","",VLOOKUP(Table_1[[#This Row],[AÇÕES]],'Dados Status Invest STOCKS'!A3930:AD4545,27)),0)</f>
        <v>5.29</v>
      </c>
      <c r="O3944" s="66">
        <f>IFERROR(IF(Ações!$L3944="","",Ações!$K3944*Ações!$L3944),0)</f>
        <v>0</v>
      </c>
      <c r="P3944" s="67">
        <f t="shared" si="61"/>
        <v>0.06</v>
      </c>
      <c r="Q3944" s="67">
        <f>IFERROR(Ações!$O3944/Ações!$M3944,0)</f>
        <v>0</v>
      </c>
      <c r="R3944" s="67">
        <f>IFERROR(IF(Ações!$B3944="","",VLOOKUP(Table_1[[#This Row],[AÇÕES]],'Dados Status Invest STOCKS'!A3930:AD4545,18)/100),0)</f>
        <v>-0.45729999999999998</v>
      </c>
      <c r="S3944" s="65">
        <f>IFERROR(IF(Ações!$B3944="","",VLOOKUP(Table_1[[#This Row],[AÇÕES]],'Dados Status Invest STOCKS'!A3930:AD4545,25)/100),0)</f>
        <v>0</v>
      </c>
      <c r="T3944" s="67">
        <f>(1-Ações!$Q3944)*Ações!$R3944</f>
        <v>-0.45729999999999998</v>
      </c>
      <c r="U3944" s="68">
        <f>IF(Ações!$S3944=0,Ações!$T3944,IF(Ações!$T3944=0,Ações!$S3944,AVERAGE(Ações!$S3944,Ações!$T3944)))</f>
        <v>-0.45729999999999998</v>
      </c>
    </row>
    <row r="3945" spans="2:21" ht="15" customHeight="1" x14ac:dyDescent="0.2">
      <c r="B3945" s="63" t="str">
        <f>IFERROR('Dados Status Invest STOCKS'!A3932,"-")</f>
        <v>RLGY</v>
      </c>
      <c r="C3945" s="45">
        <f>IFERROR((Ações!$D3945-Ações!$K3945)/Ações!$D3945,0)</f>
        <v>0</v>
      </c>
      <c r="D3945" s="46">
        <f>(Ações!$O3945)/0.06</f>
        <v>0</v>
      </c>
      <c r="E3945" s="47">
        <f>IFERROR((Ações!$F3945-Ações!$K3945)/Ações!$F3945,0)</f>
        <v>0.50660865661226528</v>
      </c>
      <c r="F3945" s="46">
        <f>IF(OR(Ações!$N3945&lt;0,Ações!$M3945&lt;0),"",(22.5*Ações!$M3945*Ações!$N3945)^0.5)</f>
        <v>33.198798924057478</v>
      </c>
      <c r="G3945" s="47">
        <f>IFERROR((Ações!$H3945-Ações!$K3945)/Ações!$H3945,0)</f>
        <v>0</v>
      </c>
      <c r="H3945" s="48">
        <f>IFERROR(Ações!$I3945/(Ações!$P3945-Table_1[[#This Row],[CAGR LUCRO 5A]]),0)</f>
        <v>0</v>
      </c>
      <c r="I3945" s="48">
        <f>IF(Ações!$S3945&lt;0,"",Ações!$O3945*(1+Ações!$S3945))</f>
        <v>0</v>
      </c>
      <c r="J3945" s="49">
        <f>IFERROR(IF(Ações!$B3945="","",(VLOOKUP(Table_1[[#This Row],[AÇÕES]],'Dados Status Invest STOCKS'!A3931:AD4546,4)/Table_1[[#This Row],[LPA]]))/100,0)</f>
        <v>2.2602230483271379E-2</v>
      </c>
      <c r="K3945" s="64">
        <f>IFERROR(IF(Ações!$B3945="","",VLOOKUP(Table_1[[#This Row],[AÇÕES]],'Dados Status Invest STOCKS'!A3931:AD4546,2)),0)</f>
        <v>16.38</v>
      </c>
      <c r="L3945" s="65">
        <f>IFERROR(IF(Ações!$B3945="","",VLOOKUP(Table_1[[#This Row],[AÇÕES]],'Dados Status Invest STOCKS'!A3931:AD4546,3)/100),0)</f>
        <v>0</v>
      </c>
      <c r="M3945" s="66">
        <f>IFERROR(IF(Ações!$B3945="","",VLOOKUP(Table_1[[#This Row],[AÇÕES]],'Dados Status Invest STOCKS'!A3931:AD4546,28)),0)</f>
        <v>2.69</v>
      </c>
      <c r="N3945" s="66">
        <f>IFERROR(IF(Ações!$B3945="","",VLOOKUP(Table_1[[#This Row],[AÇÕES]],'Dados Status Invest STOCKS'!A3931:AD4546,27)),0)</f>
        <v>18.21</v>
      </c>
      <c r="O3945" s="66">
        <f>IFERROR(IF(Ações!$L3945="","",Ações!$K3945*Ações!$L3945),0)</f>
        <v>0</v>
      </c>
      <c r="P3945" s="67">
        <f t="shared" si="61"/>
        <v>0.06</v>
      </c>
      <c r="Q3945" s="67">
        <f>IFERROR(Ações!$O3945/Ações!$M3945,0)</f>
        <v>0</v>
      </c>
      <c r="R3945" s="67">
        <f>IFERROR(IF(Ações!$B3945="","",VLOOKUP(Table_1[[#This Row],[AÇÕES]],'Dados Status Invest STOCKS'!A3931:AD4546,18)/100),0)</f>
        <v>0.1479</v>
      </c>
      <c r="S3945" s="65">
        <f>IFERROR(IF(Ações!$B3945="","",VLOOKUP(Table_1[[#This Row],[AÇÕES]],'Dados Status Invest STOCKS'!A3931:AD4546,25)/100),0)</f>
        <v>0</v>
      </c>
      <c r="T3945" s="67">
        <f>(1-Ações!$Q3945)*Ações!$R3945</f>
        <v>0.1479</v>
      </c>
      <c r="U3945" s="68">
        <f>IF(Ações!$S3945=0,Ações!$T3945,IF(Ações!$T3945=0,Ações!$S3945,AVERAGE(Ações!$S3945,Ações!$T3945)))</f>
        <v>0.1479</v>
      </c>
    </row>
    <row r="3946" spans="2:21" ht="15" customHeight="1" x14ac:dyDescent="0.2">
      <c r="B3946" s="63" t="str">
        <f>IFERROR('Dados Status Invest STOCKS'!A3933,"-")</f>
        <v>RLH</v>
      </c>
      <c r="C3946" s="45">
        <f>IFERROR((Ações!$D3946-Ações!$K3946)/Ações!$D3946,0)</f>
        <v>0</v>
      </c>
      <c r="D3946" s="46">
        <f>(Ações!$O3946)/0.06</f>
        <v>0</v>
      </c>
      <c r="E3946" s="47">
        <f>IFERROR((Ações!$F3946-Ações!$K3946)/Ações!$F3946,0)</f>
        <v>0</v>
      </c>
      <c r="F3946" s="46" t="str">
        <f>IF(OR(Ações!$N3946&lt;0,Ações!$M3946&lt;0),"",(22.5*Ações!$M3946*Ações!$N3946)^0.5)</f>
        <v/>
      </c>
      <c r="G3946" s="47">
        <f>IFERROR((Ações!$H3946-Ações!$K3946)/Ações!$H3946,0)</f>
        <v>0</v>
      </c>
      <c r="H3946" s="48">
        <f>IFERROR(Ações!$I3946/(Ações!$P3946-Table_1[[#This Row],[CAGR LUCRO 5A]]),0)</f>
        <v>0</v>
      </c>
      <c r="I3946" s="48">
        <f>IF(Ações!$S3946&lt;0,"",Ações!$O3946*(1+Ações!$S3946))</f>
        <v>0</v>
      </c>
      <c r="J3946" s="49">
        <f>IFERROR(IF(Ações!$B3946="","",(VLOOKUP(Table_1[[#This Row],[AÇÕES]],'Dados Status Invest STOCKS'!A3932:AD4547,4)/Table_1[[#This Row],[LPA]]))/100,0)</f>
        <v>4.1978021978021973E-2</v>
      </c>
      <c r="K3946" s="64">
        <f>IFERROR(IF(Ações!$B3946="","",VLOOKUP(Table_1[[#This Row],[AÇÕES]],'Dados Status Invest STOCKS'!A3932:AD4547,2)),0)</f>
        <v>3.49</v>
      </c>
      <c r="L3946" s="65">
        <f>IFERROR(IF(Ações!$B3946="","",VLOOKUP(Table_1[[#This Row],[AÇÕES]],'Dados Status Invest STOCKS'!A3932:AD4547,3)/100),0)</f>
        <v>0</v>
      </c>
      <c r="M3946" s="66">
        <f>IFERROR(IF(Ações!$B3946="","",VLOOKUP(Table_1[[#This Row],[AÇÕES]],'Dados Status Invest STOCKS'!A3932:AD4547,28)),0)</f>
        <v>-0.91</v>
      </c>
      <c r="N3946" s="66">
        <f>IFERROR(IF(Ações!$B3946="","",VLOOKUP(Table_1[[#This Row],[AÇÕES]],'Dados Status Invest STOCKS'!A3932:AD4547,27)),0)</f>
        <v>5.03</v>
      </c>
      <c r="O3946" s="66">
        <f>IFERROR(IF(Ações!$L3946="","",Ações!$K3946*Ações!$L3946),0)</f>
        <v>0</v>
      </c>
      <c r="P3946" s="67">
        <f t="shared" si="61"/>
        <v>0.06</v>
      </c>
      <c r="Q3946" s="67">
        <f>IFERROR(Ações!$O3946/Ações!$M3946,0)</f>
        <v>0</v>
      </c>
      <c r="R3946" s="67">
        <f>IFERROR(IF(Ações!$B3946="","",VLOOKUP(Table_1[[#This Row],[AÇÕES]],'Dados Status Invest STOCKS'!A3932:AD4547,18)/100),0)</f>
        <v>-0.18160000000000001</v>
      </c>
      <c r="S3946" s="65">
        <f>IFERROR(IF(Ações!$B3946="","",VLOOKUP(Table_1[[#This Row],[AÇÕES]],'Dados Status Invest STOCKS'!A3932:AD4547,25)/100),0)</f>
        <v>0</v>
      </c>
      <c r="T3946" s="67">
        <f>(1-Ações!$Q3946)*Ações!$R3946</f>
        <v>-0.18160000000000001</v>
      </c>
      <c r="U3946" s="68">
        <f>IF(Ações!$S3946=0,Ações!$T3946,IF(Ações!$T3946=0,Ações!$S3946,AVERAGE(Ações!$S3946,Ações!$T3946)))</f>
        <v>-0.18160000000000001</v>
      </c>
    </row>
    <row r="3947" spans="2:21" ht="15" customHeight="1" x14ac:dyDescent="0.2">
      <c r="B3947" s="63" t="str">
        <f>IFERROR('Dados Status Invest STOCKS'!A3934,"-")</f>
        <v>RLI</v>
      </c>
      <c r="C3947" s="45">
        <f>IFERROR((Ações!$D3947-Ações!$K3947)/Ações!$D3947,0)</f>
        <v>-1.142857142857143</v>
      </c>
      <c r="D3947" s="46">
        <f>(Ações!$O3947)/0.06</f>
        <v>49.91</v>
      </c>
      <c r="E3947" s="47">
        <f>IFERROR((Ações!$F3947-Ações!$K3947)/Ações!$F3947,0)</f>
        <v>-0.76294285079876589</v>
      </c>
      <c r="F3947" s="46">
        <f>IF(OR(Ações!$N3947&lt;0,Ações!$M3947&lt;0),"",(22.5*Ações!$M3947*Ações!$N3947)^0.5)</f>
        <v>60.665608049371755</v>
      </c>
      <c r="G3947" s="47">
        <f>IFERROR((Ações!$H3947-Ações!$K3947)/Ações!$H3947,0)</f>
        <v>-0.15117621690803129</v>
      </c>
      <c r="H3947" s="48">
        <f>IFERROR(Ações!$I3947/(Ações!$P3947-Table_1[[#This Row],[CAGR LUCRO 5A]]),0)</f>
        <v>92.904977039274911</v>
      </c>
      <c r="I3947" s="48">
        <f>IF(Ações!$S3947&lt;0,"",Ações!$O3947*(1+Ações!$S3947))</f>
        <v>3.0751547399999994</v>
      </c>
      <c r="J3947" s="49">
        <f>IFERROR(IF(Ações!$B3947="","",(VLOOKUP(Table_1[[#This Row],[AÇÕES]],'Dados Status Invest STOCKS'!A3933:AD4548,4)/Table_1[[#This Row],[LPA]]))/100,0)</f>
        <v>3.0506756756756754E-2</v>
      </c>
      <c r="K3947" s="64">
        <f>IFERROR(IF(Ações!$B3947="","",VLOOKUP(Table_1[[#This Row],[AÇÕES]],'Dados Status Invest STOCKS'!A3933:AD4548,2)),0)</f>
        <v>106.95</v>
      </c>
      <c r="L3947" s="65">
        <f>IFERROR(IF(Ações!$B3947="","",VLOOKUP(Table_1[[#This Row],[AÇÕES]],'Dados Status Invest STOCKS'!A3933:AD4548,3)/100),0)</f>
        <v>2.7999999999999997E-2</v>
      </c>
      <c r="M3947" s="66">
        <f>IFERROR(IF(Ações!$B3947="","",VLOOKUP(Table_1[[#This Row],[AÇÕES]],'Dados Status Invest STOCKS'!A3933:AD4548,28)),0)</f>
        <v>5.92</v>
      </c>
      <c r="N3947" s="66">
        <f>IFERROR(IF(Ações!$B3947="","",VLOOKUP(Table_1[[#This Row],[AÇÕES]],'Dados Status Invest STOCKS'!A3933:AD4548,27)),0)</f>
        <v>27.63</v>
      </c>
      <c r="O3947" s="66">
        <f>IFERROR(IF(Ações!$L3947="","",Ações!$K3947*Ações!$L3947),0)</f>
        <v>2.9945999999999997</v>
      </c>
      <c r="P3947" s="67">
        <f t="shared" si="61"/>
        <v>0.06</v>
      </c>
      <c r="Q3947" s="67">
        <f>IFERROR(Ações!$O3947/Ações!$M3947,0)</f>
        <v>0.50584459459459452</v>
      </c>
      <c r="R3947" s="67">
        <f>IFERROR(IF(Ações!$B3947="","",VLOOKUP(Table_1[[#This Row],[AÇÕES]],'Dados Status Invest STOCKS'!A3933:AD4548,18)/100),0)</f>
        <v>0.21429999999999999</v>
      </c>
      <c r="S3947" s="65">
        <f>IFERROR(IF(Ações!$B3947="","",VLOOKUP(Table_1[[#This Row],[AÇÕES]],'Dados Status Invest STOCKS'!A3933:AD4548,25)/100),0)</f>
        <v>2.69E-2</v>
      </c>
      <c r="T3947" s="67">
        <f>(1-Ações!$Q3947)*Ações!$R3947</f>
        <v>0.10589750337837839</v>
      </c>
      <c r="U3947" s="68">
        <f>IF(Ações!$S3947=0,Ações!$T3947,IF(Ações!$T3947=0,Ações!$S3947,AVERAGE(Ações!$S3947,Ações!$T3947)))</f>
        <v>6.6398751689189198E-2</v>
      </c>
    </row>
    <row r="3948" spans="2:21" ht="15" customHeight="1" x14ac:dyDescent="0.2">
      <c r="B3948" s="63" t="str">
        <f>IFERROR('Dados Status Invest STOCKS'!A3935,"-")</f>
        <v>RLMD</v>
      </c>
      <c r="C3948" s="45">
        <f>IFERROR((Ações!$D3948-Ações!$K3948)/Ações!$D3948,0)</f>
        <v>0</v>
      </c>
      <c r="D3948" s="46">
        <f>(Ações!$O3948)/0.06</f>
        <v>0</v>
      </c>
      <c r="E3948" s="47">
        <f>IFERROR((Ações!$F3948-Ações!$K3948)/Ações!$F3948,0)</f>
        <v>0</v>
      </c>
      <c r="F3948" s="46" t="str">
        <f>IF(OR(Ações!$N3948&lt;0,Ações!$M3948&lt;0),"",(22.5*Ações!$M3948*Ações!$N3948)^0.5)</f>
        <v/>
      </c>
      <c r="G3948" s="47">
        <f>IFERROR((Ações!$H3948-Ações!$K3948)/Ações!$H3948,0)</f>
        <v>0</v>
      </c>
      <c r="H3948" s="48">
        <f>IFERROR(Ações!$I3948/(Ações!$P3948-Table_1[[#This Row],[CAGR LUCRO 5A]]),0)</f>
        <v>0</v>
      </c>
      <c r="I3948" s="48">
        <f>IF(Ações!$S3948&lt;0,"",Ações!$O3948*(1+Ações!$S3948))</f>
        <v>0</v>
      </c>
      <c r="J3948" s="49">
        <f>IFERROR(IF(Ações!$B3948="","",(VLOOKUP(Table_1[[#This Row],[AÇÕES]],'Dados Status Invest STOCKS'!A3934:AD4549,4)/Table_1[[#This Row],[LPA]]))/100,0)</f>
        <v>4.5156249999999997E-3</v>
      </c>
      <c r="K3948" s="64">
        <f>IFERROR(IF(Ações!$B3948="","",VLOOKUP(Table_1[[#This Row],[AÇÕES]],'Dados Status Invest STOCKS'!A3934:AD4549,2)),0)</f>
        <v>18.46</v>
      </c>
      <c r="L3948" s="65">
        <f>IFERROR(IF(Ações!$B3948="","",VLOOKUP(Table_1[[#This Row],[AÇÕES]],'Dados Status Invest STOCKS'!A3934:AD4549,3)/100),0)</f>
        <v>0</v>
      </c>
      <c r="M3948" s="66">
        <f>IFERROR(IF(Ações!$B3948="","",VLOOKUP(Table_1[[#This Row],[AÇÕES]],'Dados Status Invest STOCKS'!A3934:AD4549,28)),0)</f>
        <v>-6.4</v>
      </c>
      <c r="N3948" s="66">
        <f>IFERROR(IF(Ações!$B3948="","",VLOOKUP(Table_1[[#This Row],[AÇÕES]],'Dados Status Invest STOCKS'!A3934:AD4549,27)),0)</f>
        <v>4.1500000000000004</v>
      </c>
      <c r="O3948" s="66">
        <f>IFERROR(IF(Ações!$L3948="","",Ações!$K3948*Ações!$L3948),0)</f>
        <v>0</v>
      </c>
      <c r="P3948" s="67">
        <f t="shared" si="61"/>
        <v>0.06</v>
      </c>
      <c r="Q3948" s="67">
        <f>IFERROR(Ações!$O3948/Ações!$M3948,0)</f>
        <v>0</v>
      </c>
      <c r="R3948" s="67">
        <f>IFERROR(IF(Ações!$B3948="","",VLOOKUP(Table_1[[#This Row],[AÇÕES]],'Dados Status Invest STOCKS'!A3934:AD4549,18)/100),0)</f>
        <v>-1.5427000000000002</v>
      </c>
      <c r="S3948" s="65">
        <f>IFERROR(IF(Ações!$B3948="","",VLOOKUP(Table_1[[#This Row],[AÇÕES]],'Dados Status Invest STOCKS'!A3934:AD4549,25)/100),0)</f>
        <v>0</v>
      </c>
      <c r="T3948" s="67">
        <f>(1-Ações!$Q3948)*Ações!$R3948</f>
        <v>-1.5427000000000002</v>
      </c>
      <c r="U3948" s="68">
        <f>IF(Ações!$S3948=0,Ações!$T3948,IF(Ações!$T3948=0,Ações!$S3948,AVERAGE(Ações!$S3948,Ações!$T3948)))</f>
        <v>-1.5427000000000002</v>
      </c>
    </row>
    <row r="3949" spans="2:21" ht="15" customHeight="1" x14ac:dyDescent="0.2">
      <c r="B3949" s="63" t="str">
        <f>IFERROR('Dados Status Invest STOCKS'!A3936,"-")</f>
        <v>RLX</v>
      </c>
      <c r="C3949" s="45">
        <f>IFERROR((Ações!$D3949-Ações!$K3949)/Ações!$D3949,0)</f>
        <v>0</v>
      </c>
      <c r="D3949" s="46">
        <f>(Ações!$O3949)/0.06</f>
        <v>0</v>
      </c>
      <c r="E3949" s="47">
        <f>IFERROR((Ações!$F3949-Ações!$K3949)/Ações!$F3949,0)</f>
        <v>-2.0342090884016351</v>
      </c>
      <c r="F3949" s="46">
        <f>IF(OR(Ações!$N3949&lt;0,Ações!$M3949&lt;0),"",(22.5*Ações!$M3949*Ações!$N3949)^0.5)</f>
        <v>1.1502173707608487</v>
      </c>
      <c r="G3949" s="47">
        <f>IFERROR((Ações!$H3949-Ações!$K3949)/Ações!$H3949,0)</f>
        <v>0</v>
      </c>
      <c r="H3949" s="48">
        <f>IFERROR(Ações!$I3949/(Ações!$P3949-Table_1[[#This Row],[CAGR LUCRO 5A]]),0)</f>
        <v>0</v>
      </c>
      <c r="I3949" s="48">
        <f>IF(Ações!$S3949&lt;0,"",Ações!$O3949*(1+Ações!$S3949))</f>
        <v>0</v>
      </c>
      <c r="J3949" s="49">
        <f>IFERROR(IF(Ações!$B3949="","",(VLOOKUP(Table_1[[#This Row],[AÇÕES]],'Dados Status Invest STOCKS'!A3935:AD4550,4)/Table_1[[#This Row],[LPA]]))/100,0)</f>
        <v>23.052499999999998</v>
      </c>
      <c r="K3949" s="64">
        <f>IFERROR(IF(Ações!$B3949="","",VLOOKUP(Table_1[[#This Row],[AÇÕES]],'Dados Status Invest STOCKS'!A3935:AD4550,2)),0)</f>
        <v>3.49</v>
      </c>
      <c r="L3949" s="65">
        <f>IFERROR(IF(Ações!$B3949="","",VLOOKUP(Table_1[[#This Row],[AÇÕES]],'Dados Status Invest STOCKS'!A3935:AD4550,3)/100),0)</f>
        <v>0</v>
      </c>
      <c r="M3949" s="66">
        <f>IFERROR(IF(Ações!$B3949="","",VLOOKUP(Table_1[[#This Row],[AÇÕES]],'Dados Status Invest STOCKS'!A3935:AD4550,28)),0)</f>
        <v>0.04</v>
      </c>
      <c r="N3949" s="66">
        <f>IFERROR(IF(Ações!$B3949="","",VLOOKUP(Table_1[[#This Row],[AÇÕES]],'Dados Status Invest STOCKS'!A3935:AD4550,27)),0)</f>
        <v>1.47</v>
      </c>
      <c r="O3949" s="66">
        <f>IFERROR(IF(Ações!$L3949="","",Ações!$K3949*Ações!$L3949),0)</f>
        <v>0</v>
      </c>
      <c r="P3949" s="67">
        <f t="shared" si="61"/>
        <v>0.06</v>
      </c>
      <c r="Q3949" s="67">
        <f>IFERROR(Ações!$O3949/Ações!$M3949,0)</f>
        <v>0</v>
      </c>
      <c r="R3949" s="67">
        <f>IFERROR(IF(Ações!$B3949="","",VLOOKUP(Table_1[[#This Row],[AÇÕES]],'Dados Status Invest STOCKS'!A3935:AD4550,18)/100),0)</f>
        <v>2.5899999999999999E-2</v>
      </c>
      <c r="S3949" s="65">
        <f>IFERROR(IF(Ações!$B3949="","",VLOOKUP(Table_1[[#This Row],[AÇÕES]],'Dados Status Invest STOCKS'!A3935:AD4550,25)/100),0)</f>
        <v>0</v>
      </c>
      <c r="T3949" s="67">
        <f>(1-Ações!$Q3949)*Ações!$R3949</f>
        <v>2.5899999999999999E-2</v>
      </c>
      <c r="U3949" s="68">
        <f>IF(Ações!$S3949=0,Ações!$T3949,IF(Ações!$T3949=0,Ações!$S3949,AVERAGE(Ações!$S3949,Ações!$T3949)))</f>
        <v>2.5899999999999999E-2</v>
      </c>
    </row>
    <row r="3950" spans="2:21" ht="15" customHeight="1" x14ac:dyDescent="0.2">
      <c r="B3950" s="63" t="str">
        <f>IFERROR('Dados Status Invest STOCKS'!A3937,"-")</f>
        <v>RM</v>
      </c>
      <c r="C3950" s="45">
        <f>IFERROR((Ações!$D3950-Ações!$K3950)/Ações!$D3950,0)</f>
        <v>-2.2258064516129026</v>
      </c>
      <c r="D3950" s="46">
        <f>(Ações!$O3950)/0.06</f>
        <v>15.803800000000003</v>
      </c>
      <c r="E3950" s="47">
        <f>IFERROR((Ações!$F3950-Ações!$K3950)/Ações!$F3950,0)</f>
        <v>0.29487181134715346</v>
      </c>
      <c r="F3950" s="46">
        <f>IF(OR(Ações!$N3950&lt;0,Ações!$M3950&lt;0),"",(22.5*Ações!$M3950*Ações!$N3950)^0.5)</f>
        <v>72.298910780177039</v>
      </c>
      <c r="G3950" s="47">
        <f>IFERROR((Ações!$H3950-Ações!$K3950)/Ações!$H3950,0)</f>
        <v>-0.71134480300694181</v>
      </c>
      <c r="H3950" s="48">
        <f>IFERROR(Ações!$I3950/(Ações!$P3950-Table_1[[#This Row],[CAGR LUCRO 5A]]),0)</f>
        <v>29.789438055045885</v>
      </c>
      <c r="I3950" s="48">
        <f>IF(Ações!$S3950&lt;0,"",Ações!$O3950*(1+Ações!$S3950))</f>
        <v>0.97411462440000018</v>
      </c>
      <c r="J3950" s="49">
        <f>IFERROR(IF(Ações!$B3950="","",(VLOOKUP(Table_1[[#This Row],[AÇÕES]],'Dados Status Invest STOCKS'!A3936:AD4551,4)/Table_1[[#This Row],[LPA]]))/100,0)</f>
        <v>7.3975903614457821E-3</v>
      </c>
      <c r="K3950" s="64">
        <f>IFERROR(IF(Ações!$B3950="","",VLOOKUP(Table_1[[#This Row],[AÇÕES]],'Dados Status Invest STOCKS'!A3936:AD4551,2)),0)</f>
        <v>50.98</v>
      </c>
      <c r="L3950" s="65">
        <f>IFERROR(IF(Ações!$B3950="","",VLOOKUP(Table_1[[#This Row],[AÇÕES]],'Dados Status Invest STOCKS'!A3936:AD4551,3)/100),0)</f>
        <v>1.8600000000000002E-2</v>
      </c>
      <c r="M3950" s="66">
        <f>IFERROR(IF(Ações!$B3950="","",VLOOKUP(Table_1[[#This Row],[AÇÕES]],'Dados Status Invest STOCKS'!A3936:AD4551,28)),0)</f>
        <v>8.3000000000000007</v>
      </c>
      <c r="N3950" s="66">
        <f>IFERROR(IF(Ações!$B3950="","",VLOOKUP(Table_1[[#This Row],[AÇÕES]],'Dados Status Invest STOCKS'!A3936:AD4551,27)),0)</f>
        <v>27.99</v>
      </c>
      <c r="O3950" s="66">
        <f>IFERROR(IF(Ações!$L3950="","",Ações!$K3950*Ações!$L3950),0)</f>
        <v>0.94822800000000007</v>
      </c>
      <c r="P3950" s="67">
        <f t="shared" si="61"/>
        <v>0.06</v>
      </c>
      <c r="Q3950" s="67">
        <f>IFERROR(Ações!$O3950/Ações!$M3950,0)</f>
        <v>0.1142443373493976</v>
      </c>
      <c r="R3950" s="67">
        <f>IFERROR(IF(Ações!$B3950="","",VLOOKUP(Table_1[[#This Row],[AÇÕES]],'Dados Status Invest STOCKS'!A3936:AD4551,18)/100),0)</f>
        <v>0.29649999999999999</v>
      </c>
      <c r="S3950" s="65">
        <f>IFERROR(IF(Ações!$B3950="","",VLOOKUP(Table_1[[#This Row],[AÇÕES]],'Dados Status Invest STOCKS'!A3936:AD4551,25)/100),0)</f>
        <v>2.7300000000000001E-2</v>
      </c>
      <c r="T3950" s="67">
        <f>(1-Ações!$Q3950)*Ações!$R3950</f>
        <v>0.26262655397590362</v>
      </c>
      <c r="U3950" s="68">
        <f>IF(Ações!$S3950=0,Ações!$T3950,IF(Ações!$T3950=0,Ações!$S3950,AVERAGE(Ações!$S3950,Ações!$T3950)))</f>
        <v>0.14496327698795181</v>
      </c>
    </row>
    <row r="3951" spans="2:21" ht="15" customHeight="1" x14ac:dyDescent="0.2">
      <c r="B3951" s="63" t="str">
        <f>IFERROR('Dados Status Invest STOCKS'!A3938,"-")</f>
        <v>RMAX</v>
      </c>
      <c r="C3951" s="45">
        <f>IFERROR((Ações!$D3951-Ações!$K3951)/Ações!$D3951,0)</f>
        <v>-0.9108280254777068</v>
      </c>
      <c r="D3951" s="46">
        <f>(Ações!$O3951)/0.06</f>
        <v>15.312733333333336</v>
      </c>
      <c r="E3951" s="47">
        <f>IFERROR((Ações!$F3951-Ações!$K3951)/Ações!$F3951,0)</f>
        <v>0</v>
      </c>
      <c r="F3951" s="46" t="str">
        <f>IF(OR(Ações!$N3951&lt;0,Ações!$M3951&lt;0),"",(22.5*Ações!$M3951*Ações!$N3951)^0.5)</f>
        <v/>
      </c>
      <c r="G3951" s="47">
        <f>IFERROR((Ações!$H3951-Ações!$K3951)/Ações!$H3951,0)</f>
        <v>0</v>
      </c>
      <c r="H3951" s="48">
        <f>IFERROR(Ações!$I3951/(Ações!$P3951-Table_1[[#This Row],[CAGR LUCRO 5A]]),0)</f>
        <v>0</v>
      </c>
      <c r="I3951" s="48" t="str">
        <f>IF(Ações!$S3951&lt;0,"",Ações!$O3951*(1+Ações!$S3951))</f>
        <v/>
      </c>
      <c r="J3951" s="49">
        <f>IFERROR(IF(Ações!$B3951="","",(VLOOKUP(Table_1[[#This Row],[AÇÕES]],'Dados Status Invest STOCKS'!A3937:AD4552,4)/Table_1[[#This Row],[LPA]]))/100,0)</f>
        <v>0.34467391304347827</v>
      </c>
      <c r="K3951" s="64">
        <f>IFERROR(IF(Ações!$B3951="","",VLOOKUP(Table_1[[#This Row],[AÇÕES]],'Dados Status Invest STOCKS'!A3937:AD4552,2)),0)</f>
        <v>29.26</v>
      </c>
      <c r="L3951" s="65">
        <f>IFERROR(IF(Ações!$B3951="","",VLOOKUP(Table_1[[#This Row],[AÇÕES]],'Dados Status Invest STOCKS'!A3937:AD4552,3)/100),0)</f>
        <v>3.1400000000000004E-2</v>
      </c>
      <c r="M3951" s="66">
        <f>IFERROR(IF(Ações!$B3951="","",VLOOKUP(Table_1[[#This Row],[AÇÕES]],'Dados Status Invest STOCKS'!A3937:AD4552,28)),0)</f>
        <v>-0.92</v>
      </c>
      <c r="N3951" s="66">
        <f>IFERROR(IF(Ações!$B3951="","",VLOOKUP(Table_1[[#This Row],[AÇÕES]],'Dados Status Invest STOCKS'!A3937:AD4552,27)),0)</f>
        <v>26.7</v>
      </c>
      <c r="O3951" s="66">
        <f>IFERROR(IF(Ações!$L3951="","",Ações!$K3951*Ações!$L3951),0)</f>
        <v>0.91876400000000014</v>
      </c>
      <c r="P3951" s="67">
        <f t="shared" si="61"/>
        <v>0.06</v>
      </c>
      <c r="Q3951" s="67">
        <f>IFERROR(Ações!$O3951/Ações!$M3951,0)</f>
        <v>-0.99865652173913055</v>
      </c>
      <c r="R3951" s="67">
        <f>IFERROR(IF(Ações!$B3951="","",VLOOKUP(Table_1[[#This Row],[AÇÕES]],'Dados Status Invest STOCKS'!A3937:AD4552,18)/100),0)</f>
        <v>-3.4599999999999999E-2</v>
      </c>
      <c r="S3951" s="65">
        <f>IFERROR(IF(Ações!$B3951="","",VLOOKUP(Table_1[[#This Row],[AÇÕES]],'Dados Status Invest STOCKS'!A3937:AD4552,25)/100),0)</f>
        <v>-7.7499999999999999E-2</v>
      </c>
      <c r="T3951" s="67">
        <f>(1-Ações!$Q3951)*Ações!$R3951</f>
        <v>-6.9153515652173911E-2</v>
      </c>
      <c r="U3951" s="68">
        <f>IF(Ações!$S3951=0,Ações!$T3951,IF(Ações!$T3951=0,Ações!$S3951,AVERAGE(Ações!$S3951,Ações!$T3951)))</f>
        <v>-7.3326757826086955E-2</v>
      </c>
    </row>
    <row r="3952" spans="2:21" ht="15" customHeight="1" x14ac:dyDescent="0.2">
      <c r="B3952" s="63" t="str">
        <f>IFERROR('Dados Status Invest STOCKS'!A3939,"-")</f>
        <v>RMBI</v>
      </c>
      <c r="C3952" s="45">
        <f>IFERROR((Ações!$D3952-Ações!$K3952)/Ações!$D3952,0)</f>
        <v>-0.22699386503067476</v>
      </c>
      <c r="D3952" s="46">
        <f>(Ações!$O3952)/0.06</f>
        <v>13.2356</v>
      </c>
      <c r="E3952" s="47">
        <f>IFERROR((Ações!$F3952-Ações!$K3952)/Ações!$F3952,0)</f>
        <v>3.7559285712911492E-2</v>
      </c>
      <c r="F3952" s="46">
        <f>IF(OR(Ações!$N3952&lt;0,Ações!$M3952&lt;0),"",(22.5*Ações!$M3952*Ações!$N3952)^0.5)</f>
        <v>16.873766621593415</v>
      </c>
      <c r="G3952" s="47">
        <f>IFERROR((Ações!$H3952-Ações!$K3952)/Ações!$H3952,0)</f>
        <v>-0.22699386503067476</v>
      </c>
      <c r="H3952" s="48">
        <f>IFERROR(Ações!$I3952/(Ações!$P3952-Table_1[[#This Row],[CAGR LUCRO 5A]]),0)</f>
        <v>13.2356</v>
      </c>
      <c r="I3952" s="48">
        <f>IF(Ações!$S3952&lt;0,"",Ações!$O3952*(1+Ações!$S3952))</f>
        <v>0.79413599999999995</v>
      </c>
      <c r="J3952" s="49">
        <f>IFERROR(IF(Ações!$B3952="","",(VLOOKUP(Table_1[[#This Row],[AÇÕES]],'Dados Status Invest STOCKS'!A3938:AD4553,4)/Table_1[[#This Row],[LPA]]))/100,0)</f>
        <v>0.20556818181818179</v>
      </c>
      <c r="K3952" s="64">
        <f>IFERROR(IF(Ações!$B3952="","",VLOOKUP(Table_1[[#This Row],[AÇÕES]],'Dados Status Invest STOCKS'!A3938:AD4553,2)),0)</f>
        <v>16.239999999999998</v>
      </c>
      <c r="L3952" s="65">
        <f>IFERROR(IF(Ações!$B3952="","",VLOOKUP(Table_1[[#This Row],[AÇÕES]],'Dados Status Invest STOCKS'!A3938:AD4553,3)/100),0)</f>
        <v>4.8899999999999999E-2</v>
      </c>
      <c r="M3952" s="66">
        <f>IFERROR(IF(Ações!$B3952="","",VLOOKUP(Table_1[[#This Row],[AÇÕES]],'Dados Status Invest STOCKS'!A3938:AD4553,28)),0)</f>
        <v>0.88</v>
      </c>
      <c r="N3952" s="66">
        <f>IFERROR(IF(Ações!$B3952="","",VLOOKUP(Table_1[[#This Row],[AÇÕES]],'Dados Status Invest STOCKS'!A3938:AD4553,27)),0)</f>
        <v>14.38</v>
      </c>
      <c r="O3952" s="66">
        <f>IFERROR(IF(Ações!$L3952="","",Ações!$K3952*Ações!$L3952),0)</f>
        <v>0.79413599999999995</v>
      </c>
      <c r="P3952" s="67">
        <f t="shared" si="61"/>
        <v>0.06</v>
      </c>
      <c r="Q3952" s="67">
        <f>IFERROR(Ações!$O3952/Ações!$M3952,0)</f>
        <v>0.90242727272727263</v>
      </c>
      <c r="R3952" s="67">
        <f>IFERROR(IF(Ações!$B3952="","",VLOOKUP(Table_1[[#This Row],[AÇÕES]],'Dados Status Invest STOCKS'!A3938:AD4553,18)/100),0)</f>
        <v>6.13E-2</v>
      </c>
      <c r="S3952" s="65">
        <f>IFERROR(IF(Ações!$B3952="","",VLOOKUP(Table_1[[#This Row],[AÇÕES]],'Dados Status Invest STOCKS'!A3938:AD4553,25)/100),0)</f>
        <v>0</v>
      </c>
      <c r="T3952" s="67">
        <f>(1-Ações!$Q3952)*Ações!$R3952</f>
        <v>5.9812081818181873E-3</v>
      </c>
      <c r="U3952" s="68">
        <f>IF(Ações!$S3952=0,Ações!$T3952,IF(Ações!$T3952=0,Ações!$S3952,AVERAGE(Ações!$S3952,Ações!$T3952)))</f>
        <v>5.9812081818181873E-3</v>
      </c>
    </row>
    <row r="3953" spans="2:21" ht="15" customHeight="1" x14ac:dyDescent="0.2">
      <c r="B3953" s="63" t="str">
        <f>IFERROR('Dados Status Invest STOCKS'!A3940,"-")</f>
        <v>RMBL</v>
      </c>
      <c r="C3953" s="45">
        <f>IFERROR((Ações!$D3953-Ações!$K3953)/Ações!$D3953,0)</f>
        <v>0</v>
      </c>
      <c r="D3953" s="46">
        <f>(Ações!$O3953)/0.06</f>
        <v>0</v>
      </c>
      <c r="E3953" s="47">
        <f>IFERROR((Ações!$F3953-Ações!$K3953)/Ações!$F3953,0)</f>
        <v>0</v>
      </c>
      <c r="F3953" s="46" t="str">
        <f>IF(OR(Ações!$N3953&lt;0,Ações!$M3953&lt;0),"",(22.5*Ações!$M3953*Ações!$N3953)^0.5)</f>
        <v/>
      </c>
      <c r="G3953" s="47">
        <f>IFERROR((Ações!$H3953-Ações!$K3953)/Ações!$H3953,0)</f>
        <v>0</v>
      </c>
      <c r="H3953" s="48">
        <f>IFERROR(Ações!$I3953/(Ações!$P3953-Table_1[[#This Row],[CAGR LUCRO 5A]]),0)</f>
        <v>0</v>
      </c>
      <c r="I3953" s="48">
        <f>IF(Ações!$S3953&lt;0,"",Ações!$O3953*(1+Ações!$S3953))</f>
        <v>0</v>
      </c>
      <c r="J3953" s="49">
        <f>IFERROR(IF(Ações!$B3953="","",(VLOOKUP(Table_1[[#This Row],[AÇÕES]],'Dados Status Invest STOCKS'!A3939:AD4554,4)/Table_1[[#This Row],[LPA]]))/100,0)</f>
        <v>5.8791666666666666E-2</v>
      </c>
      <c r="K3953" s="64">
        <f>IFERROR(IF(Ações!$B3953="","",VLOOKUP(Table_1[[#This Row],[AÇÕES]],'Dados Status Invest STOCKS'!A3939:AD4554,2)),0)</f>
        <v>33.9</v>
      </c>
      <c r="L3953" s="65">
        <f>IFERROR(IF(Ações!$B3953="","",VLOOKUP(Table_1[[#This Row],[AÇÕES]],'Dados Status Invest STOCKS'!A3939:AD4554,3)/100),0)</f>
        <v>0</v>
      </c>
      <c r="M3953" s="66">
        <f>IFERROR(IF(Ações!$B3953="","",VLOOKUP(Table_1[[#This Row],[AÇÕES]],'Dados Status Invest STOCKS'!A3939:AD4554,28)),0)</f>
        <v>-2.4</v>
      </c>
      <c r="N3953" s="66">
        <f>IFERROR(IF(Ações!$B3953="","",VLOOKUP(Table_1[[#This Row],[AÇÕES]],'Dados Status Invest STOCKS'!A3939:AD4554,27)),0)</f>
        <v>27.39</v>
      </c>
      <c r="O3953" s="66">
        <f>IFERROR(IF(Ações!$L3953="","",Ações!$K3953*Ações!$L3953),0)</f>
        <v>0</v>
      </c>
      <c r="P3953" s="67">
        <f t="shared" si="61"/>
        <v>0.06</v>
      </c>
      <c r="Q3953" s="67">
        <f>IFERROR(Ações!$O3953/Ações!$M3953,0)</f>
        <v>0</v>
      </c>
      <c r="R3953" s="67">
        <f>IFERROR(IF(Ações!$B3953="","",VLOOKUP(Table_1[[#This Row],[AÇÕES]],'Dados Status Invest STOCKS'!A3939:AD4554,18)/100),0)</f>
        <v>-8.77E-2</v>
      </c>
      <c r="S3953" s="65">
        <f>IFERROR(IF(Ações!$B3953="","",VLOOKUP(Table_1[[#This Row],[AÇÕES]],'Dados Status Invest STOCKS'!A3939:AD4554,25)/100),0)</f>
        <v>0</v>
      </c>
      <c r="T3953" s="67">
        <f>(1-Ações!$Q3953)*Ações!$R3953</f>
        <v>-8.77E-2</v>
      </c>
      <c r="U3953" s="68">
        <f>IF(Ações!$S3953=0,Ações!$T3953,IF(Ações!$T3953=0,Ações!$S3953,AVERAGE(Ações!$S3953,Ações!$T3953)))</f>
        <v>-8.77E-2</v>
      </c>
    </row>
    <row r="3954" spans="2:21" ht="15" customHeight="1" x14ac:dyDescent="0.2">
      <c r="B3954" s="63" t="str">
        <f>IFERROR('Dados Status Invest STOCKS'!A3941,"-")</f>
        <v>RMBS</v>
      </c>
      <c r="C3954" s="45">
        <f>IFERROR((Ações!$D3954-Ações!$K3954)/Ações!$D3954,0)</f>
        <v>0</v>
      </c>
      <c r="D3954" s="46">
        <f>(Ações!$O3954)/0.06</f>
        <v>0</v>
      </c>
      <c r="E3954" s="47">
        <f>IFERROR((Ações!$F3954-Ações!$K3954)/Ações!$F3954,0)</f>
        <v>0</v>
      </c>
      <c r="F3954" s="46">
        <f>IF(OR(Ações!$N3954&lt;0,Ações!$M3954&lt;0),"",(22.5*Ações!$M3954*Ações!$N3954)^0.5)</f>
        <v>0</v>
      </c>
      <c r="G3954" s="47">
        <f>IFERROR((Ações!$H3954-Ações!$K3954)/Ações!$H3954,0)</f>
        <v>0</v>
      </c>
      <c r="H3954" s="48">
        <f>IFERROR(Ações!$I3954/(Ações!$P3954-Table_1[[#This Row],[CAGR LUCRO 5A]]),0)</f>
        <v>0</v>
      </c>
      <c r="I3954" s="48">
        <f>IF(Ações!$S3954&lt;0,"",Ações!$O3954*(1+Ações!$S3954))</f>
        <v>0</v>
      </c>
      <c r="J3954" s="49">
        <f>IFERROR(IF(Ações!$B3954="","",(VLOOKUP(Table_1[[#This Row],[AÇÕES]],'Dados Status Invest STOCKS'!A3940:AD4555,4)/Table_1[[#This Row],[LPA]]))/100,0)</f>
        <v>0</v>
      </c>
      <c r="K3954" s="64">
        <f>IFERROR(IF(Ações!$B3954="","",VLOOKUP(Table_1[[#This Row],[AÇÕES]],'Dados Status Invest STOCKS'!A3940:AD4555,2)),0)</f>
        <v>24.91</v>
      </c>
      <c r="L3954" s="65">
        <f>IFERROR(IF(Ações!$B3954="","",VLOOKUP(Table_1[[#This Row],[AÇÕES]],'Dados Status Invest STOCKS'!A3940:AD4555,3)/100),0)</f>
        <v>0</v>
      </c>
      <c r="M3954" s="66">
        <f>IFERROR(IF(Ações!$B3954="","",VLOOKUP(Table_1[[#This Row],[AÇÕES]],'Dados Status Invest STOCKS'!A3940:AD4555,28)),0)</f>
        <v>0</v>
      </c>
      <c r="N3954" s="66">
        <f>IFERROR(IF(Ações!$B3954="","",VLOOKUP(Table_1[[#This Row],[AÇÕES]],'Dados Status Invest STOCKS'!A3940:AD4555,27)),0)</f>
        <v>7.75</v>
      </c>
      <c r="O3954" s="66">
        <f>IFERROR(IF(Ações!$L3954="","",Ações!$K3954*Ações!$L3954),0)</f>
        <v>0</v>
      </c>
      <c r="P3954" s="67">
        <f t="shared" si="61"/>
        <v>0.06</v>
      </c>
      <c r="Q3954" s="67">
        <f>IFERROR(Ações!$O3954/Ações!$M3954,0)</f>
        <v>0</v>
      </c>
      <c r="R3954" s="67">
        <f>IFERROR(IF(Ações!$B3954="","",VLOOKUP(Table_1[[#This Row],[AÇÕES]],'Dados Status Invest STOCKS'!A3940:AD4555,18)/100),0)</f>
        <v>2.0000000000000001E-4</v>
      </c>
      <c r="S3954" s="65">
        <f>IFERROR(IF(Ações!$B3954="","",VLOOKUP(Table_1[[#This Row],[AÇÕES]],'Dados Status Invest STOCKS'!A3940:AD4555,25)/100),0)</f>
        <v>0</v>
      </c>
      <c r="T3954" s="67">
        <f>(1-Ações!$Q3954)*Ações!$R3954</f>
        <v>2.0000000000000001E-4</v>
      </c>
      <c r="U3954" s="68">
        <f>IF(Ações!$S3954=0,Ações!$T3954,IF(Ações!$T3954=0,Ações!$S3954,AVERAGE(Ações!$S3954,Ações!$T3954)))</f>
        <v>2.0000000000000001E-4</v>
      </c>
    </row>
    <row r="3955" spans="2:21" ht="15" customHeight="1" x14ac:dyDescent="0.2">
      <c r="B3955" s="63" t="str">
        <f>IFERROR('Dados Status Invest STOCKS'!A3942,"-")</f>
        <v>RMCF</v>
      </c>
      <c r="C3955" s="45">
        <f>IFERROR((Ações!$D3955-Ações!$K3955)/Ações!$D3955,0)</f>
        <v>0</v>
      </c>
      <c r="D3955" s="46">
        <f>(Ações!$O3955)/0.06</f>
        <v>0</v>
      </c>
      <c r="E3955" s="47">
        <f>IFERROR((Ações!$F3955-Ações!$K3955)/Ações!$F3955,0)</f>
        <v>-0.88931175581886979</v>
      </c>
      <c r="F3955" s="46">
        <f>IF(OR(Ações!$N3955&lt;0,Ações!$M3955&lt;0),"",(22.5*Ações!$M3955*Ações!$N3955)^0.5)</f>
        <v>4.0649723246290375</v>
      </c>
      <c r="G3955" s="47">
        <f>IFERROR((Ações!$H3955-Ações!$K3955)/Ações!$H3955,0)</f>
        <v>0</v>
      </c>
      <c r="H3955" s="48">
        <f>IFERROR(Ações!$I3955/(Ações!$P3955-Table_1[[#This Row],[CAGR LUCRO 5A]]),0)</f>
        <v>0</v>
      </c>
      <c r="I3955" s="48">
        <f>IF(Ações!$S3955&lt;0,"",Ações!$O3955*(1+Ações!$S3955))</f>
        <v>0</v>
      </c>
      <c r="J3955" s="49">
        <f>IFERROR(IF(Ações!$B3955="","",(VLOOKUP(Table_1[[#This Row],[AÇÕES]],'Dados Status Invest STOCKS'!A3941:AD4556,4)/Table_1[[#This Row],[LPA]]))/100,0)</f>
        <v>1.3341666666666669</v>
      </c>
      <c r="K3955" s="64">
        <f>IFERROR(IF(Ações!$B3955="","",VLOOKUP(Table_1[[#This Row],[AÇÕES]],'Dados Status Invest STOCKS'!A3941:AD4556,2)),0)</f>
        <v>7.68</v>
      </c>
      <c r="L3955" s="65">
        <f>IFERROR(IF(Ações!$B3955="","",VLOOKUP(Table_1[[#This Row],[AÇÕES]],'Dados Status Invest STOCKS'!A3941:AD4556,3)/100),0)</f>
        <v>0</v>
      </c>
      <c r="M3955" s="66">
        <f>IFERROR(IF(Ações!$B3955="","",VLOOKUP(Table_1[[#This Row],[AÇÕES]],'Dados Status Invest STOCKS'!A3941:AD4556,28)),0)</f>
        <v>0.24</v>
      </c>
      <c r="N3955" s="66">
        <f>IFERROR(IF(Ações!$B3955="","",VLOOKUP(Table_1[[#This Row],[AÇÕES]],'Dados Status Invest STOCKS'!A3941:AD4556,27)),0)</f>
        <v>3.06</v>
      </c>
      <c r="O3955" s="66">
        <f>IFERROR(IF(Ações!$L3955="","",Ações!$K3955*Ações!$L3955),0)</f>
        <v>0</v>
      </c>
      <c r="P3955" s="67">
        <f t="shared" si="61"/>
        <v>0.06</v>
      </c>
      <c r="Q3955" s="67">
        <f>IFERROR(Ações!$O3955/Ações!$M3955,0)</f>
        <v>0</v>
      </c>
      <c r="R3955" s="67">
        <f>IFERROR(IF(Ações!$B3955="","",VLOOKUP(Table_1[[#This Row],[AÇÕES]],'Dados Status Invest STOCKS'!A3941:AD4556,18)/100),0)</f>
        <v>7.7600000000000002E-2</v>
      </c>
      <c r="S3955" s="65">
        <f>IFERROR(IF(Ações!$B3955="","",VLOOKUP(Table_1[[#This Row],[AÇÕES]],'Dados Status Invest STOCKS'!A3941:AD4556,25)/100),0)</f>
        <v>0</v>
      </c>
      <c r="T3955" s="67">
        <f>(1-Ações!$Q3955)*Ações!$R3955</f>
        <v>7.7600000000000002E-2</v>
      </c>
      <c r="U3955" s="68">
        <f>IF(Ações!$S3955=0,Ações!$T3955,IF(Ações!$T3955=0,Ações!$S3955,AVERAGE(Ações!$S3955,Ações!$T3955)))</f>
        <v>7.7600000000000002E-2</v>
      </c>
    </row>
    <row r="3956" spans="2:21" ht="15" customHeight="1" x14ac:dyDescent="0.2">
      <c r="B3956" s="63" t="str">
        <f>IFERROR('Dados Status Invest STOCKS'!A3943,"-")</f>
        <v>RMD</v>
      </c>
      <c r="C3956" s="45">
        <f>IFERROR((Ações!$D3956-Ações!$K3956)/Ações!$D3956,0)</f>
        <v>-7.8235294117647038</v>
      </c>
      <c r="D3956" s="46">
        <f>(Ações!$O3956)/0.06</f>
        <v>27.032266666666672</v>
      </c>
      <c r="E3956" s="47">
        <f>IFERROR((Ações!$F3956-Ações!$K3956)/Ações!$F3956,0)</f>
        <v>-4.9575573717520305</v>
      </c>
      <c r="F3956" s="46">
        <f>IF(OR(Ações!$N3956&lt;0,Ações!$M3956&lt;0),"",(22.5*Ações!$M3956*Ações!$N3956)^0.5)</f>
        <v>40.036542682904077</v>
      </c>
      <c r="G3956" s="47">
        <f>IFERROR((Ações!$H3956-Ações!$K3956)/Ações!$H3956,0)</f>
        <v>1.1801342415794174</v>
      </c>
      <c r="H3956" s="48">
        <f>IFERROR(Ações!$I3956/(Ações!$P3956-Table_1[[#This Row],[CAGR LUCRO 5A]]),0)</f>
        <v>-1324.1235975384591</v>
      </c>
      <c r="I3956" s="48">
        <f>IF(Ações!$S3956&lt;0,"",Ações!$O3956*(1+Ações!$S3956))</f>
        <v>1.7213606768</v>
      </c>
      <c r="J3956" s="49">
        <f>IFERROR(IF(Ações!$B3956="","",(VLOOKUP(Table_1[[#This Row],[AÇÕES]],'Dados Status Invest STOCKS'!A3942:AD4557,4)/Table_1[[#This Row],[LPA]]))/100,0)</f>
        <v>0.20276967930029152</v>
      </c>
      <c r="K3956" s="64">
        <f>IFERROR(IF(Ações!$B3956="","",VLOOKUP(Table_1[[#This Row],[AÇÕES]],'Dados Status Invest STOCKS'!A3942:AD4557,2)),0)</f>
        <v>238.52</v>
      </c>
      <c r="L3956" s="65">
        <f>IFERROR(IF(Ações!$B3956="","",VLOOKUP(Table_1[[#This Row],[AÇÕES]],'Dados Status Invest STOCKS'!A3942:AD4557,3)/100),0)</f>
        <v>6.8000000000000005E-3</v>
      </c>
      <c r="M3956" s="66">
        <f>IFERROR(IF(Ações!$B3956="","",VLOOKUP(Table_1[[#This Row],[AÇÕES]],'Dados Status Invest STOCKS'!A3942:AD4557,28)),0)</f>
        <v>3.43</v>
      </c>
      <c r="N3956" s="66">
        <f>IFERROR(IF(Ações!$B3956="","",VLOOKUP(Table_1[[#This Row],[AÇÕES]],'Dados Status Invest STOCKS'!A3942:AD4557,27)),0)</f>
        <v>20.77</v>
      </c>
      <c r="O3956" s="66">
        <f>IFERROR(IF(Ações!$L3956="","",Ações!$K3956*Ações!$L3956),0)</f>
        <v>1.6219360000000003</v>
      </c>
      <c r="P3956" s="67">
        <f t="shared" si="61"/>
        <v>0.06</v>
      </c>
      <c r="Q3956" s="67">
        <f>IFERROR(Ações!$O3956/Ações!$M3956,0)</f>
        <v>0.47286763848396507</v>
      </c>
      <c r="R3956" s="67">
        <f>IFERROR(IF(Ações!$B3956="","",VLOOKUP(Table_1[[#This Row],[AÇÕES]],'Dados Status Invest STOCKS'!A3942:AD4557,18)/100),0)</f>
        <v>0.16510000000000002</v>
      </c>
      <c r="S3956" s="65">
        <f>IFERROR(IF(Ações!$B3956="","",VLOOKUP(Table_1[[#This Row],[AÇÕES]],'Dados Status Invest STOCKS'!A3942:AD4557,25)/100),0)</f>
        <v>6.13E-2</v>
      </c>
      <c r="T3956" s="67">
        <f>(1-Ações!$Q3956)*Ações!$R3956</f>
        <v>8.7029552886297379E-2</v>
      </c>
      <c r="U3956" s="68">
        <f>IF(Ações!$S3956=0,Ações!$T3956,IF(Ações!$T3956=0,Ações!$S3956,AVERAGE(Ações!$S3956,Ações!$T3956)))</f>
        <v>7.4164776443148686E-2</v>
      </c>
    </row>
    <row r="3957" spans="2:21" ht="15" customHeight="1" x14ac:dyDescent="0.2">
      <c r="B3957" s="63" t="str">
        <f>IFERROR('Dados Status Invest STOCKS'!A3944,"-")</f>
        <v>RMED</v>
      </c>
      <c r="C3957" s="45">
        <f>IFERROR((Ações!$D3957-Ações!$K3957)/Ações!$D3957,0)</f>
        <v>0</v>
      </c>
      <c r="D3957" s="46">
        <f>(Ações!$O3957)/0.06</f>
        <v>0</v>
      </c>
      <c r="E3957" s="47">
        <f>IFERROR((Ações!$F3957-Ações!$K3957)/Ações!$F3957,0)</f>
        <v>0</v>
      </c>
      <c r="F3957" s="46" t="str">
        <f>IF(OR(Ações!$N3957&lt;0,Ações!$M3957&lt;0),"",(22.5*Ações!$M3957*Ações!$N3957)^0.5)</f>
        <v/>
      </c>
      <c r="G3957" s="47">
        <f>IFERROR((Ações!$H3957-Ações!$K3957)/Ações!$H3957,0)</f>
        <v>0</v>
      </c>
      <c r="H3957" s="48">
        <f>IFERROR(Ações!$I3957/(Ações!$P3957-Table_1[[#This Row],[CAGR LUCRO 5A]]),0)</f>
        <v>0</v>
      </c>
      <c r="I3957" s="48">
        <f>IF(Ações!$S3957&lt;0,"",Ações!$O3957*(1+Ações!$S3957))</f>
        <v>0</v>
      </c>
      <c r="J3957" s="49">
        <f>IFERROR(IF(Ações!$B3957="","",(VLOOKUP(Table_1[[#This Row],[AÇÕES]],'Dados Status Invest STOCKS'!A3943:AD4558,4)/Table_1[[#This Row],[LPA]]))/100,0)</f>
        <v>5.4919908466819216E-4</v>
      </c>
      <c r="K3957" s="64">
        <f>IFERROR(IF(Ações!$B3957="","",VLOOKUP(Table_1[[#This Row],[AÇÕES]],'Dados Status Invest STOCKS'!A3943:AD4558,2)),0)</f>
        <v>1.03</v>
      </c>
      <c r="L3957" s="65">
        <f>IFERROR(IF(Ações!$B3957="","",VLOOKUP(Table_1[[#This Row],[AÇÕES]],'Dados Status Invest STOCKS'!A3943:AD4558,3)/100),0)</f>
        <v>0</v>
      </c>
      <c r="M3957" s="66">
        <f>IFERROR(IF(Ações!$B3957="","",VLOOKUP(Table_1[[#This Row],[AÇÕES]],'Dados Status Invest STOCKS'!A3943:AD4558,28)),0)</f>
        <v>-4.37</v>
      </c>
      <c r="N3957" s="66">
        <f>IFERROR(IF(Ações!$B3957="","",VLOOKUP(Table_1[[#This Row],[AÇÕES]],'Dados Status Invest STOCKS'!A3943:AD4558,27)),0)</f>
        <v>3.02</v>
      </c>
      <c r="O3957" s="66">
        <f>IFERROR(IF(Ações!$L3957="","",Ações!$K3957*Ações!$L3957),0)</f>
        <v>0</v>
      </c>
      <c r="P3957" s="67">
        <f t="shared" si="61"/>
        <v>0.06</v>
      </c>
      <c r="Q3957" s="67">
        <f>IFERROR(Ações!$O3957/Ações!$M3957,0)</f>
        <v>0</v>
      </c>
      <c r="R3957" s="67">
        <f>IFERROR(IF(Ações!$B3957="","",VLOOKUP(Table_1[[#This Row],[AÇÕES]],'Dados Status Invest STOCKS'!A3943:AD4558,18)/100),0)</f>
        <v>-1.4441999999999999</v>
      </c>
      <c r="S3957" s="65">
        <f>IFERROR(IF(Ações!$B3957="","",VLOOKUP(Table_1[[#This Row],[AÇÕES]],'Dados Status Invest STOCKS'!A3943:AD4558,25)/100),0)</f>
        <v>0</v>
      </c>
      <c r="T3957" s="67">
        <f>(1-Ações!$Q3957)*Ações!$R3957</f>
        <v>-1.4441999999999999</v>
      </c>
      <c r="U3957" s="68">
        <f>IF(Ações!$S3957=0,Ações!$T3957,IF(Ações!$T3957=0,Ações!$S3957,AVERAGE(Ações!$S3957,Ações!$T3957)))</f>
        <v>-1.4441999999999999</v>
      </c>
    </row>
    <row r="3958" spans="2:21" ht="15" customHeight="1" x14ac:dyDescent="0.2">
      <c r="B3958" s="63" t="str">
        <f>IFERROR('Dados Status Invest STOCKS'!A3945,"-")</f>
        <v>RMNI</v>
      </c>
      <c r="C3958" s="45">
        <f>IFERROR((Ações!$D3958-Ações!$K3958)/Ações!$D3958,0)</f>
        <v>0</v>
      </c>
      <c r="D3958" s="46">
        <f>(Ações!$O3958)/0.06</f>
        <v>0</v>
      </c>
      <c r="E3958" s="47">
        <f>IFERROR((Ações!$F3958-Ações!$K3958)/Ações!$F3958,0)</f>
        <v>0</v>
      </c>
      <c r="F3958" s="46" t="str">
        <f>IF(OR(Ações!$N3958&lt;0,Ações!$M3958&lt;0),"",(22.5*Ações!$M3958*Ações!$N3958)^0.5)</f>
        <v/>
      </c>
      <c r="G3958" s="47">
        <f>IFERROR((Ações!$H3958-Ações!$K3958)/Ações!$H3958,0)</f>
        <v>0</v>
      </c>
      <c r="H3958" s="48">
        <f>IFERROR(Ações!$I3958/(Ações!$P3958-Table_1[[#This Row],[CAGR LUCRO 5A]]),0)</f>
        <v>0</v>
      </c>
      <c r="I3958" s="48">
        <f>IF(Ações!$S3958&lt;0,"",Ações!$O3958*(1+Ações!$S3958))</f>
        <v>0</v>
      </c>
      <c r="J3958" s="49">
        <f>IFERROR(IF(Ações!$B3958="","",(VLOOKUP(Table_1[[#This Row],[AÇÕES]],'Dados Status Invest STOCKS'!A3944:AD4559,4)/Table_1[[#This Row],[LPA]]))/100,0)</f>
        <v>4.9969999999999999</v>
      </c>
      <c r="K3958" s="64">
        <f>IFERROR(IF(Ações!$B3958="","",VLOOKUP(Table_1[[#This Row],[AÇÕES]],'Dados Status Invest STOCKS'!A3944:AD4559,2)),0)</f>
        <v>5.07</v>
      </c>
      <c r="L3958" s="65">
        <f>IFERROR(IF(Ações!$B3958="","",VLOOKUP(Table_1[[#This Row],[AÇÕES]],'Dados Status Invest STOCKS'!A3944:AD4559,3)/100),0)</f>
        <v>0</v>
      </c>
      <c r="M3958" s="66">
        <f>IFERROR(IF(Ações!$B3958="","",VLOOKUP(Table_1[[#This Row],[AÇÕES]],'Dados Status Invest STOCKS'!A3944:AD4559,28)),0)</f>
        <v>0.1</v>
      </c>
      <c r="N3958" s="66">
        <f>IFERROR(IF(Ações!$B3958="","",VLOOKUP(Table_1[[#This Row],[AÇÕES]],'Dados Status Invest STOCKS'!A3944:AD4559,27)),0)</f>
        <v>-1.84</v>
      </c>
      <c r="O3958" s="66">
        <f>IFERROR(IF(Ações!$L3958="","",Ações!$K3958*Ações!$L3958),0)</f>
        <v>0</v>
      </c>
      <c r="P3958" s="67">
        <f t="shared" si="61"/>
        <v>0.06</v>
      </c>
      <c r="Q3958" s="67">
        <f>IFERROR(Ações!$O3958/Ações!$M3958,0)</f>
        <v>0</v>
      </c>
      <c r="R3958" s="67">
        <f>IFERROR(IF(Ações!$B3958="","",VLOOKUP(Table_1[[#This Row],[AÇÕES]],'Dados Status Invest STOCKS'!A3944:AD4559,18)/100),0)</f>
        <v>-5.5099999999999996E-2</v>
      </c>
      <c r="S3958" s="65">
        <f>IFERROR(IF(Ações!$B3958="","",VLOOKUP(Table_1[[#This Row],[AÇÕES]],'Dados Status Invest STOCKS'!A3944:AD4559,25)/100),0)</f>
        <v>0</v>
      </c>
      <c r="T3958" s="67">
        <f>(1-Ações!$Q3958)*Ações!$R3958</f>
        <v>-5.5099999999999996E-2</v>
      </c>
      <c r="U3958" s="68">
        <f>IF(Ações!$S3958=0,Ações!$T3958,IF(Ações!$T3958=0,Ações!$S3958,AVERAGE(Ações!$S3958,Ações!$T3958)))</f>
        <v>-5.5099999999999996E-2</v>
      </c>
    </row>
    <row r="3959" spans="2:21" ht="15" customHeight="1" x14ac:dyDescent="0.2">
      <c r="B3959" s="63" t="str">
        <f>IFERROR('Dados Status Invest STOCKS'!A3946,"-")</f>
        <v>RMO</v>
      </c>
      <c r="C3959" s="45">
        <f>IFERROR((Ações!$D3959-Ações!$K3959)/Ações!$D3959,0)</f>
        <v>0</v>
      </c>
      <c r="D3959" s="46">
        <f>(Ações!$O3959)/0.06</f>
        <v>0</v>
      </c>
      <c r="E3959" s="47">
        <f>IFERROR((Ações!$F3959-Ações!$K3959)/Ações!$F3959,0)</f>
        <v>0.55975341268006984</v>
      </c>
      <c r="F3959" s="46">
        <f>IF(OR(Ações!$N3959&lt;0,Ações!$M3959&lt;0),"",(22.5*Ações!$M3959*Ações!$N3959)^0.5)</f>
        <v>4.9744848979567724</v>
      </c>
      <c r="G3959" s="47">
        <f>IFERROR((Ações!$H3959-Ações!$K3959)/Ações!$H3959,0)</f>
        <v>0</v>
      </c>
      <c r="H3959" s="48">
        <f>IFERROR(Ações!$I3959/(Ações!$P3959-Table_1[[#This Row],[CAGR LUCRO 5A]]),0)</f>
        <v>0</v>
      </c>
      <c r="I3959" s="48">
        <f>IF(Ações!$S3959&lt;0,"",Ações!$O3959*(1+Ações!$S3959))</f>
        <v>0</v>
      </c>
      <c r="J3959" s="49">
        <f>IFERROR(IF(Ações!$B3959="","",(VLOOKUP(Table_1[[#This Row],[AÇÕES]],'Dados Status Invest STOCKS'!A3945:AD4560,4)/Table_1[[#This Row],[LPA]]))/100,0)</f>
        <v>9.9787234042553213E-2</v>
      </c>
      <c r="K3959" s="64">
        <f>IFERROR(IF(Ações!$B3959="","",VLOOKUP(Table_1[[#This Row],[AÇÕES]],'Dados Status Invest STOCKS'!A3945:AD4560,2)),0)</f>
        <v>2.19</v>
      </c>
      <c r="L3959" s="65">
        <f>IFERROR(IF(Ações!$B3959="","",VLOOKUP(Table_1[[#This Row],[AÇÕES]],'Dados Status Invest STOCKS'!A3945:AD4560,3)/100),0)</f>
        <v>0</v>
      </c>
      <c r="M3959" s="66">
        <f>IFERROR(IF(Ações!$B3959="","",VLOOKUP(Table_1[[#This Row],[AÇÕES]],'Dados Status Invest STOCKS'!A3945:AD4560,28)),0)</f>
        <v>0.47</v>
      </c>
      <c r="N3959" s="66">
        <f>IFERROR(IF(Ações!$B3959="","",VLOOKUP(Table_1[[#This Row],[AÇÕES]],'Dados Status Invest STOCKS'!A3945:AD4560,27)),0)</f>
        <v>2.34</v>
      </c>
      <c r="O3959" s="66">
        <f>IFERROR(IF(Ações!$L3959="","",Ações!$K3959*Ações!$L3959),0)</f>
        <v>0</v>
      </c>
      <c r="P3959" s="67">
        <f t="shared" si="61"/>
        <v>0.06</v>
      </c>
      <c r="Q3959" s="67">
        <f>IFERROR(Ações!$O3959/Ações!$M3959,0)</f>
        <v>0</v>
      </c>
      <c r="R3959" s="67">
        <f>IFERROR(IF(Ações!$B3959="","",VLOOKUP(Table_1[[#This Row],[AÇÕES]],'Dados Status Invest STOCKS'!A3945:AD4560,18)/100),0)</f>
        <v>0.1996</v>
      </c>
      <c r="S3959" s="65">
        <f>IFERROR(IF(Ações!$B3959="","",VLOOKUP(Table_1[[#This Row],[AÇÕES]],'Dados Status Invest STOCKS'!A3945:AD4560,25)/100),0)</f>
        <v>0</v>
      </c>
      <c r="T3959" s="67">
        <f>(1-Ações!$Q3959)*Ações!$R3959</f>
        <v>0.1996</v>
      </c>
      <c r="U3959" s="68">
        <f>IF(Ações!$S3959=0,Ações!$T3959,IF(Ações!$T3959=0,Ações!$S3959,AVERAGE(Ações!$S3959,Ações!$T3959)))</f>
        <v>0.1996</v>
      </c>
    </row>
    <row r="3960" spans="2:21" ht="15" customHeight="1" x14ac:dyDescent="0.2">
      <c r="B3960" s="63" t="str">
        <f>IFERROR('Dados Status Invest STOCKS'!A3947,"-")</f>
        <v>RMR</v>
      </c>
      <c r="C3960" s="45">
        <f>IFERROR((Ações!$D3960-Ações!$K3960)/Ações!$D3960,0)</f>
        <v>0.77392614920874159</v>
      </c>
      <c r="D3960" s="46">
        <f>(Ações!$O3960)/0.06</f>
        <v>141.989</v>
      </c>
      <c r="E3960" s="47">
        <f>IFERROR((Ações!$F3960-Ações!$K3960)/Ações!$F3960,0)</f>
        <v>-0.33508235224782934</v>
      </c>
      <c r="F3960" s="46">
        <f>IF(OR(Ações!$N3960&lt;0,Ações!$M3960&lt;0),"",(22.5*Ações!$M3960*Ações!$N3960)^0.5)</f>
        <v>24.043460649415675</v>
      </c>
      <c r="G3960" s="47">
        <f>IFERROR((Ações!$H3960-Ações!$K3960)/Ações!$H3960,0)</f>
        <v>0</v>
      </c>
      <c r="H3960" s="48">
        <f>IFERROR(Ações!$I3960/(Ações!$P3960-Table_1[[#This Row],[CAGR LUCRO 5A]]),0)</f>
        <v>0</v>
      </c>
      <c r="I3960" s="48" t="str">
        <f>IF(Ações!$S3960&lt;0,"",Ações!$O3960*(1+Ações!$S3960))</f>
        <v/>
      </c>
      <c r="J3960" s="49">
        <f>IFERROR(IF(Ações!$B3960="","",(VLOOKUP(Table_1[[#This Row],[AÇÕES]],'Dados Status Invest STOCKS'!A3946:AD4561,4)/Table_1[[#This Row],[LPA]]))/100,0)</f>
        <v>6.8294930875576046E-2</v>
      </c>
      <c r="K3960" s="64">
        <f>IFERROR(IF(Ações!$B3960="","",VLOOKUP(Table_1[[#This Row],[AÇÕES]],'Dados Status Invest STOCKS'!A3946:AD4561,2)),0)</f>
        <v>32.1</v>
      </c>
      <c r="L3960" s="65">
        <f>IFERROR(IF(Ações!$B3960="","",VLOOKUP(Table_1[[#This Row],[AÇÕES]],'Dados Status Invest STOCKS'!A3946:AD4561,3)/100),0)</f>
        <v>0.26539999999999997</v>
      </c>
      <c r="M3960" s="66">
        <f>IFERROR(IF(Ações!$B3960="","",VLOOKUP(Table_1[[#This Row],[AÇÕES]],'Dados Status Invest STOCKS'!A3946:AD4561,28)),0)</f>
        <v>2.17</v>
      </c>
      <c r="N3960" s="66">
        <f>IFERROR(IF(Ações!$B3960="","",VLOOKUP(Table_1[[#This Row],[AÇÕES]],'Dados Status Invest STOCKS'!A3946:AD4561,27)),0)</f>
        <v>11.84</v>
      </c>
      <c r="O3960" s="66">
        <f>IFERROR(IF(Ações!$L3960="","",Ações!$K3960*Ações!$L3960),0)</f>
        <v>8.5193399999999997</v>
      </c>
      <c r="P3960" s="67">
        <f t="shared" si="61"/>
        <v>0.06</v>
      </c>
      <c r="Q3960" s="67">
        <f>IFERROR(Ações!$O3960/Ações!$M3960,0)</f>
        <v>3.9259631336405532</v>
      </c>
      <c r="R3960" s="67">
        <f>IFERROR(IF(Ações!$B3960="","",VLOOKUP(Table_1[[#This Row],[AÇÕES]],'Dados Status Invest STOCKS'!A3946:AD4561,18)/100),0)</f>
        <v>0.18289999999999998</v>
      </c>
      <c r="S3960" s="65">
        <f>IFERROR(IF(Ações!$B3960="","",VLOOKUP(Table_1[[#This Row],[AÇÕES]],'Dados Status Invest STOCKS'!A3946:AD4561,25)/100),0)</f>
        <v>-8.3999999999999995E-3</v>
      </c>
      <c r="T3960" s="67">
        <f>(1-Ações!$Q3960)*Ações!$R3960</f>
        <v>-0.53515865714285715</v>
      </c>
      <c r="U3960" s="68">
        <f>IF(Ações!$S3960=0,Ações!$T3960,IF(Ações!$T3960=0,Ações!$S3960,AVERAGE(Ações!$S3960,Ações!$T3960)))</f>
        <v>-0.27177932857142856</v>
      </c>
    </row>
    <row r="3961" spans="2:21" ht="15" customHeight="1" x14ac:dyDescent="0.2">
      <c r="B3961" s="63" t="str">
        <f>IFERROR('Dados Status Invest STOCKS'!A3948,"-")</f>
        <v>RMTI</v>
      </c>
      <c r="C3961" s="45">
        <f>IFERROR((Ações!$D3961-Ações!$K3961)/Ações!$D3961,0)</f>
        <v>0</v>
      </c>
      <c r="D3961" s="46">
        <f>(Ações!$O3961)/0.06</f>
        <v>0</v>
      </c>
      <c r="E3961" s="47">
        <f>IFERROR((Ações!$F3961-Ações!$K3961)/Ações!$F3961,0)</f>
        <v>0</v>
      </c>
      <c r="F3961" s="46" t="str">
        <f>IF(OR(Ações!$N3961&lt;0,Ações!$M3961&lt;0),"",(22.5*Ações!$M3961*Ações!$N3961)^0.5)</f>
        <v/>
      </c>
      <c r="G3961" s="47">
        <f>IFERROR((Ações!$H3961-Ações!$K3961)/Ações!$H3961,0)</f>
        <v>0</v>
      </c>
      <c r="H3961" s="48">
        <f>IFERROR(Ações!$I3961/(Ações!$P3961-Table_1[[#This Row],[CAGR LUCRO 5A]]),0)</f>
        <v>0</v>
      </c>
      <c r="I3961" s="48">
        <f>IF(Ações!$S3961&lt;0,"",Ações!$O3961*(1+Ações!$S3961))</f>
        <v>0</v>
      </c>
      <c r="J3961" s="49">
        <f>IFERROR(IF(Ações!$B3961="","",(VLOOKUP(Table_1[[#This Row],[AÇÕES]],'Dados Status Invest STOCKS'!A3947:AD4562,4)/Table_1[[#This Row],[LPA]]))/100,0)</f>
        <v>3.2352941176470591E-2</v>
      </c>
      <c r="K3961" s="64">
        <f>IFERROR(IF(Ações!$B3961="","",VLOOKUP(Table_1[[#This Row],[AÇÕES]],'Dados Status Invest STOCKS'!A3947:AD4562,2)),0)</f>
        <v>0.38</v>
      </c>
      <c r="L3961" s="65">
        <f>IFERROR(IF(Ações!$B3961="","",VLOOKUP(Table_1[[#This Row],[AÇÕES]],'Dados Status Invest STOCKS'!A3947:AD4562,3)/100),0)</f>
        <v>0</v>
      </c>
      <c r="M3961" s="66">
        <f>IFERROR(IF(Ações!$B3961="","",VLOOKUP(Table_1[[#This Row],[AÇÕES]],'Dados Status Invest STOCKS'!A3947:AD4562,28)),0)</f>
        <v>-0.34</v>
      </c>
      <c r="N3961" s="66">
        <f>IFERROR(IF(Ações!$B3961="","",VLOOKUP(Table_1[[#This Row],[AÇÕES]],'Dados Status Invest STOCKS'!A3947:AD4562,27)),0)</f>
        <v>0.12</v>
      </c>
      <c r="O3961" s="66">
        <f>IFERROR(IF(Ações!$L3961="","",Ações!$K3961*Ações!$L3961),0)</f>
        <v>0</v>
      </c>
      <c r="P3961" s="67">
        <f t="shared" si="61"/>
        <v>0.06</v>
      </c>
      <c r="Q3961" s="67">
        <f>IFERROR(Ações!$O3961/Ações!$M3961,0)</f>
        <v>0</v>
      </c>
      <c r="R3961" s="67">
        <f>IFERROR(IF(Ações!$B3961="","",VLOOKUP(Table_1[[#This Row],[AÇÕES]],'Dados Status Invest STOCKS'!A3947:AD4562,18)/100),0)</f>
        <v>-2.9200999999999997</v>
      </c>
      <c r="S3961" s="65">
        <f>IFERROR(IF(Ações!$B3961="","",VLOOKUP(Table_1[[#This Row],[AÇÕES]],'Dados Status Invest STOCKS'!A3947:AD4562,25)/100),0)</f>
        <v>0</v>
      </c>
      <c r="T3961" s="67">
        <f>(1-Ações!$Q3961)*Ações!$R3961</f>
        <v>-2.9200999999999997</v>
      </c>
      <c r="U3961" s="68">
        <f>IF(Ações!$S3961=0,Ações!$T3961,IF(Ações!$T3961=0,Ações!$S3961,AVERAGE(Ações!$S3961,Ações!$T3961)))</f>
        <v>-2.9200999999999997</v>
      </c>
    </row>
    <row r="3962" spans="2:21" ht="15" customHeight="1" x14ac:dyDescent="0.2">
      <c r="B3962" s="63" t="str">
        <f>IFERROR('Dados Status Invest STOCKS'!A3949,"-")</f>
        <v>RNA</v>
      </c>
      <c r="C3962" s="45">
        <f>IFERROR((Ações!$D3962-Ações!$K3962)/Ações!$D3962,0)</f>
        <v>0</v>
      </c>
      <c r="D3962" s="46">
        <f>(Ações!$O3962)/0.06</f>
        <v>0</v>
      </c>
      <c r="E3962" s="47">
        <f>IFERROR((Ações!$F3962-Ações!$K3962)/Ações!$F3962,0)</f>
        <v>0</v>
      </c>
      <c r="F3962" s="46" t="str">
        <f>IF(OR(Ações!$N3962&lt;0,Ações!$M3962&lt;0),"",(22.5*Ações!$M3962*Ações!$N3962)^0.5)</f>
        <v/>
      </c>
      <c r="G3962" s="47">
        <f>IFERROR((Ações!$H3962-Ações!$K3962)/Ações!$H3962,0)</f>
        <v>0</v>
      </c>
      <c r="H3962" s="48">
        <f>IFERROR(Ações!$I3962/(Ações!$P3962-Table_1[[#This Row],[CAGR LUCRO 5A]]),0)</f>
        <v>0</v>
      </c>
      <c r="I3962" s="48">
        <f>IF(Ações!$S3962&lt;0,"",Ações!$O3962*(1+Ações!$S3962))</f>
        <v>0</v>
      </c>
      <c r="J3962" s="49">
        <f>IFERROR(IF(Ações!$B3962="","",(VLOOKUP(Table_1[[#This Row],[AÇÕES]],'Dados Status Invest STOCKS'!A3948:AD4563,4)/Table_1[[#This Row],[LPA]]))/100,0)</f>
        <v>3.6568627450980391E-2</v>
      </c>
      <c r="K3962" s="64">
        <f>IFERROR(IF(Ações!$B3962="","",VLOOKUP(Table_1[[#This Row],[AÇÕES]],'Dados Status Invest STOCKS'!A3948:AD4563,2)),0)</f>
        <v>15.24</v>
      </c>
      <c r="L3962" s="65">
        <f>IFERROR(IF(Ações!$B3962="","",VLOOKUP(Table_1[[#This Row],[AÇÕES]],'Dados Status Invest STOCKS'!A3948:AD4563,3)/100),0)</f>
        <v>0</v>
      </c>
      <c r="M3962" s="66">
        <f>IFERROR(IF(Ações!$B3962="","",VLOOKUP(Table_1[[#This Row],[AÇÕES]],'Dados Status Invest STOCKS'!A3948:AD4563,28)),0)</f>
        <v>-2.04</v>
      </c>
      <c r="N3962" s="66">
        <f>IFERROR(IF(Ações!$B3962="","",VLOOKUP(Table_1[[#This Row],[AÇÕES]],'Dados Status Invest STOCKS'!A3948:AD4563,27)),0)</f>
        <v>8.42</v>
      </c>
      <c r="O3962" s="66">
        <f>IFERROR(IF(Ações!$L3962="","",Ações!$K3962*Ações!$L3962),0)</f>
        <v>0</v>
      </c>
      <c r="P3962" s="67">
        <f t="shared" si="61"/>
        <v>0.06</v>
      </c>
      <c r="Q3962" s="67">
        <f>IFERROR(Ações!$O3962/Ações!$M3962,0)</f>
        <v>0</v>
      </c>
      <c r="R3962" s="67">
        <f>IFERROR(IF(Ações!$B3962="","",VLOOKUP(Table_1[[#This Row],[AÇÕES]],'Dados Status Invest STOCKS'!A3948:AD4563,18)/100),0)</f>
        <v>-0.24249999999999999</v>
      </c>
      <c r="S3962" s="65">
        <f>IFERROR(IF(Ações!$B3962="","",VLOOKUP(Table_1[[#This Row],[AÇÕES]],'Dados Status Invest STOCKS'!A3948:AD4563,25)/100),0)</f>
        <v>0</v>
      </c>
      <c r="T3962" s="67">
        <f>(1-Ações!$Q3962)*Ações!$R3962</f>
        <v>-0.24249999999999999</v>
      </c>
      <c r="U3962" s="68">
        <f>IF(Ações!$S3962=0,Ações!$T3962,IF(Ações!$T3962=0,Ações!$S3962,AVERAGE(Ações!$S3962,Ações!$T3962)))</f>
        <v>-0.24249999999999999</v>
      </c>
    </row>
    <row r="3963" spans="2:21" ht="15" customHeight="1" x14ac:dyDescent="0.2">
      <c r="B3963" s="63" t="str">
        <f>IFERROR('Dados Status Invest STOCKS'!A3950,"-")</f>
        <v>RNDB</v>
      </c>
      <c r="C3963" s="45">
        <f>IFERROR((Ações!$D3963-Ações!$K3963)/Ações!$D3963,0)</f>
        <v>-8.375</v>
      </c>
      <c r="D3963" s="46">
        <f>(Ações!$O3963)/0.06</f>
        <v>2.497066666666667</v>
      </c>
      <c r="E3963" s="47">
        <f>IFERROR((Ações!$F3963-Ações!$K3963)/Ações!$F3963,0)</f>
        <v>0.33103690684239534</v>
      </c>
      <c r="F3963" s="46">
        <f>IF(OR(Ações!$N3963&lt;0,Ações!$M3963&lt;0),"",(22.5*Ações!$M3963*Ações!$N3963)^0.5)</f>
        <v>34.994456703883827</v>
      </c>
      <c r="G3963" s="47">
        <f>IFERROR((Ações!$H3963-Ações!$K3963)/Ações!$H3963,0)</f>
        <v>-8.375</v>
      </c>
      <c r="H3963" s="48">
        <f>IFERROR(Ações!$I3963/(Ações!$P3963-Table_1[[#This Row],[CAGR LUCRO 5A]]),0)</f>
        <v>2.497066666666667</v>
      </c>
      <c r="I3963" s="48">
        <f>IF(Ações!$S3963&lt;0,"",Ações!$O3963*(1+Ações!$S3963))</f>
        <v>0.14982400000000001</v>
      </c>
      <c r="J3963" s="49">
        <f>IFERROR(IF(Ações!$B3963="","",(VLOOKUP(Table_1[[#This Row],[AÇÕES]],'Dados Status Invest STOCKS'!A3949:AD4564,4)/Table_1[[#This Row],[LPA]]))/100,0)</f>
        <v>3.0688405797101456E-2</v>
      </c>
      <c r="K3963" s="64">
        <f>IFERROR(IF(Ações!$B3963="","",VLOOKUP(Table_1[[#This Row],[AÇÕES]],'Dados Status Invest STOCKS'!A3949:AD4564,2)),0)</f>
        <v>23.41</v>
      </c>
      <c r="L3963" s="65">
        <f>IFERROR(IF(Ações!$B3963="","",VLOOKUP(Table_1[[#This Row],[AÇÕES]],'Dados Status Invest STOCKS'!A3949:AD4564,3)/100),0)</f>
        <v>6.4000000000000003E-3</v>
      </c>
      <c r="M3963" s="66">
        <f>IFERROR(IF(Ações!$B3963="","",VLOOKUP(Table_1[[#This Row],[AÇÕES]],'Dados Status Invest STOCKS'!A3949:AD4564,28)),0)</f>
        <v>2.76</v>
      </c>
      <c r="N3963" s="66">
        <f>IFERROR(IF(Ações!$B3963="","",VLOOKUP(Table_1[[#This Row],[AÇÕES]],'Dados Status Invest STOCKS'!A3949:AD4564,27)),0)</f>
        <v>19.72</v>
      </c>
      <c r="O3963" s="66">
        <f>IFERROR(IF(Ações!$L3963="","",Ações!$K3963*Ações!$L3963),0)</f>
        <v>0.14982400000000001</v>
      </c>
      <c r="P3963" s="67">
        <f t="shared" si="61"/>
        <v>0.06</v>
      </c>
      <c r="Q3963" s="67">
        <f>IFERROR(Ações!$O3963/Ações!$M3963,0)</f>
        <v>5.4284057971014502E-2</v>
      </c>
      <c r="R3963" s="67">
        <f>IFERROR(IF(Ações!$B3963="","",VLOOKUP(Table_1[[#This Row],[AÇÕES]],'Dados Status Invest STOCKS'!A3949:AD4564,18)/100),0)</f>
        <v>0.1401</v>
      </c>
      <c r="S3963" s="65">
        <f>IFERROR(IF(Ações!$B3963="","",VLOOKUP(Table_1[[#This Row],[AÇÕES]],'Dados Status Invest STOCKS'!A3949:AD4564,25)/100),0)</f>
        <v>0</v>
      </c>
      <c r="T3963" s="67">
        <f>(1-Ações!$Q3963)*Ações!$R3963</f>
        <v>0.13249480347826087</v>
      </c>
      <c r="U3963" s="68">
        <f>IF(Ações!$S3963=0,Ações!$T3963,IF(Ações!$T3963=0,Ações!$S3963,AVERAGE(Ações!$S3963,Ações!$T3963)))</f>
        <v>0.13249480347826087</v>
      </c>
    </row>
    <row r="3964" spans="2:21" ht="15" customHeight="1" x14ac:dyDescent="0.2">
      <c r="B3964" s="63" t="str">
        <f>IFERROR('Dados Status Invest STOCKS'!A3951,"-")</f>
        <v>RNET</v>
      </c>
      <c r="C3964" s="45">
        <f>IFERROR((Ações!$D3964-Ações!$K3964)/Ações!$D3964,0)</f>
        <v>0</v>
      </c>
      <c r="D3964" s="46">
        <f>(Ações!$O3964)/0.06</f>
        <v>0</v>
      </c>
      <c r="E3964" s="47">
        <f>IFERROR((Ações!$F3964-Ações!$K3964)/Ações!$F3964,0)</f>
        <v>0</v>
      </c>
      <c r="F3964" s="46" t="str">
        <f>IF(OR(Ações!$N3964&lt;0,Ações!$M3964&lt;0),"",(22.5*Ações!$M3964*Ações!$N3964)^0.5)</f>
        <v/>
      </c>
      <c r="G3964" s="47">
        <f>IFERROR((Ações!$H3964-Ações!$K3964)/Ações!$H3964,0)</f>
        <v>0</v>
      </c>
      <c r="H3964" s="48">
        <f>IFERROR(Ações!$I3964/(Ações!$P3964-Table_1[[#This Row],[CAGR LUCRO 5A]]),0)</f>
        <v>0</v>
      </c>
      <c r="I3964" s="48">
        <f>IF(Ações!$S3964&lt;0,"",Ações!$O3964*(1+Ações!$S3964))</f>
        <v>0</v>
      </c>
      <c r="J3964" s="49">
        <f>IFERROR(IF(Ações!$B3964="","",(VLOOKUP(Table_1[[#This Row],[AÇÕES]],'Dados Status Invest STOCKS'!A3950:AD4565,4)/Table_1[[#This Row],[LPA]]))/100,0)</f>
        <v>1.9282511210762333E-2</v>
      </c>
      <c r="K3964" s="64">
        <f>IFERROR(IF(Ações!$B3964="","",VLOOKUP(Table_1[[#This Row],[AÇÕES]],'Dados Status Invest STOCKS'!A3950:AD4565,2)),0)</f>
        <v>9.6</v>
      </c>
      <c r="L3964" s="65">
        <f>IFERROR(IF(Ações!$B3964="","",VLOOKUP(Table_1[[#This Row],[AÇÕES]],'Dados Status Invest STOCKS'!A3950:AD4565,3)/100),0)</f>
        <v>0</v>
      </c>
      <c r="M3964" s="66">
        <f>IFERROR(IF(Ações!$B3964="","",VLOOKUP(Table_1[[#This Row],[AÇÕES]],'Dados Status Invest STOCKS'!A3950:AD4565,28)),0)</f>
        <v>-2.23</v>
      </c>
      <c r="N3964" s="66">
        <f>IFERROR(IF(Ações!$B3964="","",VLOOKUP(Table_1[[#This Row],[AÇÕES]],'Dados Status Invest STOCKS'!A3950:AD4565,27)),0)</f>
        <v>0.06</v>
      </c>
      <c r="O3964" s="66">
        <f>IFERROR(IF(Ações!$L3964="","",Ações!$K3964*Ações!$L3964),0)</f>
        <v>0</v>
      </c>
      <c r="P3964" s="67">
        <f t="shared" si="61"/>
        <v>0.06</v>
      </c>
      <c r="Q3964" s="67">
        <f>IFERROR(Ações!$O3964/Ações!$M3964,0)</f>
        <v>0</v>
      </c>
      <c r="R3964" s="67">
        <f>IFERROR(IF(Ações!$B3964="","",VLOOKUP(Table_1[[#This Row],[AÇÕES]],'Dados Status Invest STOCKS'!A3950:AD4565,18)/100),0)</f>
        <v>-39.591999999999999</v>
      </c>
      <c r="S3964" s="65">
        <f>IFERROR(IF(Ações!$B3964="","",VLOOKUP(Table_1[[#This Row],[AÇÕES]],'Dados Status Invest STOCKS'!A3950:AD4565,25)/100),0)</f>
        <v>0</v>
      </c>
      <c r="T3964" s="67">
        <f>(1-Ações!$Q3964)*Ações!$R3964</f>
        <v>-39.591999999999999</v>
      </c>
      <c r="U3964" s="68">
        <f>IF(Ações!$S3964=0,Ações!$T3964,IF(Ações!$T3964=0,Ações!$S3964,AVERAGE(Ações!$S3964,Ações!$T3964)))</f>
        <v>-39.591999999999999</v>
      </c>
    </row>
    <row r="3965" spans="2:21" ht="15" customHeight="1" x14ac:dyDescent="0.2">
      <c r="B3965" s="63" t="str">
        <f>IFERROR('Dados Status Invest STOCKS'!A3952,"-")</f>
        <v>RNG</v>
      </c>
      <c r="C3965" s="45">
        <f>IFERROR((Ações!$D3965-Ações!$K3965)/Ações!$D3965,0)</f>
        <v>0</v>
      </c>
      <c r="D3965" s="46">
        <f>(Ações!$O3965)/0.06</f>
        <v>0</v>
      </c>
      <c r="E3965" s="47">
        <f>IFERROR((Ações!$F3965-Ações!$K3965)/Ações!$F3965,0)</f>
        <v>0</v>
      </c>
      <c r="F3965" s="46" t="str">
        <f>IF(OR(Ações!$N3965&lt;0,Ações!$M3965&lt;0),"",(22.5*Ações!$M3965*Ações!$N3965)^0.5)</f>
        <v/>
      </c>
      <c r="G3965" s="47">
        <f>IFERROR((Ações!$H3965-Ações!$K3965)/Ações!$H3965,0)</f>
        <v>0</v>
      </c>
      <c r="H3965" s="48">
        <f>IFERROR(Ações!$I3965/(Ações!$P3965-Table_1[[#This Row],[CAGR LUCRO 5A]]),0)</f>
        <v>0</v>
      </c>
      <c r="I3965" s="48">
        <f>IF(Ações!$S3965&lt;0,"",Ações!$O3965*(1+Ações!$S3965))</f>
        <v>0</v>
      </c>
      <c r="J3965" s="49">
        <f>IFERROR(IF(Ações!$B3965="","",(VLOOKUP(Table_1[[#This Row],[AÇÕES]],'Dados Status Invest STOCKS'!A3951:AD4566,4)/Table_1[[#This Row],[LPA]]))/100,0)</f>
        <v>0.22460431654676261</v>
      </c>
      <c r="K3965" s="64">
        <f>IFERROR(IF(Ações!$B3965="","",VLOOKUP(Table_1[[#This Row],[AÇÕES]],'Dados Status Invest STOCKS'!A3951:AD4566,2)),0)</f>
        <v>173.54</v>
      </c>
      <c r="L3965" s="65">
        <f>IFERROR(IF(Ações!$B3965="","",VLOOKUP(Table_1[[#This Row],[AÇÕES]],'Dados Status Invest STOCKS'!A3951:AD4566,3)/100),0)</f>
        <v>0</v>
      </c>
      <c r="M3965" s="66">
        <f>IFERROR(IF(Ações!$B3965="","",VLOOKUP(Table_1[[#This Row],[AÇÕES]],'Dados Status Invest STOCKS'!A3951:AD4566,28)),0)</f>
        <v>-2.78</v>
      </c>
      <c r="N3965" s="66">
        <f>IFERROR(IF(Ações!$B3965="","",VLOOKUP(Table_1[[#This Row],[AÇÕES]],'Dados Status Invest STOCKS'!A3951:AD4566,27)),0)</f>
        <v>0.48</v>
      </c>
      <c r="O3965" s="66">
        <f>IFERROR(IF(Ações!$L3965="","",Ações!$K3965*Ações!$L3965),0)</f>
        <v>0</v>
      </c>
      <c r="P3965" s="67">
        <f t="shared" si="61"/>
        <v>0.06</v>
      </c>
      <c r="Q3965" s="67">
        <f>IFERROR(Ações!$O3965/Ações!$M3965,0)</f>
        <v>0</v>
      </c>
      <c r="R3965" s="67">
        <f>IFERROR(IF(Ações!$B3965="","",VLOOKUP(Table_1[[#This Row],[AÇÕES]],'Dados Status Invest STOCKS'!A3951:AD4566,18)/100),0)</f>
        <v>-5.7383000000000006</v>
      </c>
      <c r="S3965" s="65">
        <f>IFERROR(IF(Ações!$B3965="","",VLOOKUP(Table_1[[#This Row],[AÇÕES]],'Dados Status Invest STOCKS'!A3951:AD4566,25)/100),0)</f>
        <v>0</v>
      </c>
      <c r="T3965" s="67">
        <f>(1-Ações!$Q3965)*Ações!$R3965</f>
        <v>-5.7383000000000006</v>
      </c>
      <c r="U3965" s="68">
        <f>IF(Ações!$S3965=0,Ações!$T3965,IF(Ações!$T3965=0,Ações!$S3965,AVERAGE(Ações!$S3965,Ações!$T3965)))</f>
        <v>-5.7383000000000006</v>
      </c>
    </row>
    <row r="3966" spans="2:21" ht="15" customHeight="1" x14ac:dyDescent="0.2">
      <c r="B3966" s="63" t="str">
        <f>IFERROR('Dados Status Invest STOCKS'!A3953,"-")</f>
        <v>RNGR</v>
      </c>
      <c r="C3966" s="45">
        <f>IFERROR((Ações!$D3966-Ações!$K3966)/Ações!$D3966,0)</f>
        <v>0</v>
      </c>
      <c r="D3966" s="46">
        <f>(Ações!$O3966)/0.06</f>
        <v>0</v>
      </c>
      <c r="E3966" s="47">
        <f>IFERROR((Ações!$F3966-Ações!$K3966)/Ações!$F3966,0)</f>
        <v>0</v>
      </c>
      <c r="F3966" s="46" t="str">
        <f>IF(OR(Ações!$N3966&lt;0,Ações!$M3966&lt;0),"",(22.5*Ações!$M3966*Ações!$N3966)^0.5)</f>
        <v/>
      </c>
      <c r="G3966" s="47">
        <f>IFERROR((Ações!$H3966-Ações!$K3966)/Ações!$H3966,0)</f>
        <v>0</v>
      </c>
      <c r="H3966" s="48">
        <f>IFERROR(Ações!$I3966/(Ações!$P3966-Table_1[[#This Row],[CAGR LUCRO 5A]]),0)</f>
        <v>0</v>
      </c>
      <c r="I3966" s="48">
        <f>IF(Ações!$S3966&lt;0,"",Ações!$O3966*(1+Ações!$S3966))</f>
        <v>0</v>
      </c>
      <c r="J3966" s="49">
        <f>IFERROR(IF(Ações!$B3966="","",(VLOOKUP(Table_1[[#This Row],[AÇÕES]],'Dados Status Invest STOCKS'!A3952:AD4567,4)/Table_1[[#This Row],[LPA]]))/100,0)</f>
        <v>0.16217948717948719</v>
      </c>
      <c r="K3966" s="64">
        <f>IFERROR(IF(Ações!$B3966="","",VLOOKUP(Table_1[[#This Row],[AÇÕES]],'Dados Status Invest STOCKS'!A3952:AD4567,2)),0)</f>
        <v>10.1</v>
      </c>
      <c r="L3966" s="65">
        <f>IFERROR(IF(Ações!$B3966="","",VLOOKUP(Table_1[[#This Row],[AÇÕES]],'Dados Status Invest STOCKS'!A3952:AD4567,3)/100),0)</f>
        <v>0</v>
      </c>
      <c r="M3966" s="66">
        <f>IFERROR(IF(Ações!$B3966="","",VLOOKUP(Table_1[[#This Row],[AÇÕES]],'Dados Status Invest STOCKS'!A3952:AD4567,28)),0)</f>
        <v>-0.78</v>
      </c>
      <c r="N3966" s="66">
        <f>IFERROR(IF(Ações!$B3966="","",VLOOKUP(Table_1[[#This Row],[AÇÕES]],'Dados Status Invest STOCKS'!A3952:AD4567,27)),0)</f>
        <v>4.58</v>
      </c>
      <c r="O3966" s="66">
        <f>IFERROR(IF(Ações!$L3966="","",Ações!$K3966*Ações!$L3966),0)</f>
        <v>0</v>
      </c>
      <c r="P3966" s="67">
        <f t="shared" si="61"/>
        <v>0.06</v>
      </c>
      <c r="Q3966" s="67">
        <f>IFERROR(Ações!$O3966/Ações!$M3966,0)</f>
        <v>0</v>
      </c>
      <c r="R3966" s="67">
        <f>IFERROR(IF(Ações!$B3966="","",VLOOKUP(Table_1[[#This Row],[AÇÕES]],'Dados Status Invest STOCKS'!A3952:AD4567,18)/100),0)</f>
        <v>-0.17050000000000001</v>
      </c>
      <c r="S3966" s="65">
        <f>IFERROR(IF(Ações!$B3966="","",VLOOKUP(Table_1[[#This Row],[AÇÕES]],'Dados Status Invest STOCKS'!A3952:AD4567,25)/100),0)</f>
        <v>0</v>
      </c>
      <c r="T3966" s="67">
        <f>(1-Ações!$Q3966)*Ações!$R3966</f>
        <v>-0.17050000000000001</v>
      </c>
      <c r="U3966" s="68">
        <f>IF(Ações!$S3966=0,Ações!$T3966,IF(Ações!$T3966=0,Ações!$S3966,AVERAGE(Ações!$S3966,Ações!$T3966)))</f>
        <v>-0.17050000000000001</v>
      </c>
    </row>
    <row r="3967" spans="2:21" ht="15" customHeight="1" x14ac:dyDescent="0.2">
      <c r="B3967" s="63" t="str">
        <f>IFERROR('Dados Status Invest STOCKS'!A3954,"-")</f>
        <v>RNLX</v>
      </c>
      <c r="C3967" s="45">
        <f>IFERROR((Ações!$D3967-Ações!$K3967)/Ações!$D3967,0)</f>
        <v>0</v>
      </c>
      <c r="D3967" s="46">
        <f>(Ações!$O3967)/0.06</f>
        <v>0</v>
      </c>
      <c r="E3967" s="47">
        <f>IFERROR((Ações!$F3967-Ações!$K3967)/Ações!$F3967,0)</f>
        <v>0</v>
      </c>
      <c r="F3967" s="46" t="str">
        <f>IF(OR(Ações!$N3967&lt;0,Ações!$M3967&lt;0),"",(22.5*Ações!$M3967*Ações!$N3967)^0.5)</f>
        <v/>
      </c>
      <c r="G3967" s="47">
        <f>IFERROR((Ações!$H3967-Ações!$K3967)/Ações!$H3967,0)</f>
        <v>0</v>
      </c>
      <c r="H3967" s="48">
        <f>IFERROR(Ações!$I3967/(Ações!$P3967-Table_1[[#This Row],[CAGR LUCRO 5A]]),0)</f>
        <v>0</v>
      </c>
      <c r="I3967" s="48">
        <f>IF(Ações!$S3967&lt;0,"",Ações!$O3967*(1+Ações!$S3967))</f>
        <v>0</v>
      </c>
      <c r="J3967" s="49">
        <f>IFERROR(IF(Ações!$B3967="","",(VLOOKUP(Table_1[[#This Row],[AÇÕES]],'Dados Status Invest STOCKS'!A3953:AD4568,4)/Table_1[[#This Row],[LPA]]))/100,0)</f>
        <v>3.4947578632051926E-6</v>
      </c>
      <c r="K3967" s="64">
        <f>IFERROR(IF(Ações!$B3967="","",VLOOKUP(Table_1[[#This Row],[AÇÕES]],'Dados Status Invest STOCKS'!A3953:AD4568,2)),0)</f>
        <v>13.54</v>
      </c>
      <c r="L3967" s="65">
        <f>IFERROR(IF(Ações!$B3967="","",VLOOKUP(Table_1[[#This Row],[AÇÕES]],'Dados Status Invest STOCKS'!A3953:AD4568,3)/100),0)</f>
        <v>0</v>
      </c>
      <c r="M3967" s="66">
        <f>IFERROR(IF(Ações!$B3967="","",VLOOKUP(Table_1[[#This Row],[AÇÕES]],'Dados Status Invest STOCKS'!A3953:AD4568,28)),0)</f>
        <v>-200.3</v>
      </c>
      <c r="N3967" s="66">
        <f>IFERROR(IF(Ações!$B3967="","",VLOOKUP(Table_1[[#This Row],[AÇÕES]],'Dados Status Invest STOCKS'!A3953:AD4568,27)),0)</f>
        <v>2.21</v>
      </c>
      <c r="O3967" s="66">
        <f>IFERROR(IF(Ações!$L3967="","",Ações!$K3967*Ações!$L3967),0)</f>
        <v>0</v>
      </c>
      <c r="P3967" s="67">
        <f t="shared" si="61"/>
        <v>0.06</v>
      </c>
      <c r="Q3967" s="67">
        <f>IFERROR(Ações!$O3967/Ações!$M3967,0)</f>
        <v>0</v>
      </c>
      <c r="R3967" s="67">
        <f>IFERROR(IF(Ações!$B3967="","",VLOOKUP(Table_1[[#This Row],[AÇÕES]],'Dados Status Invest STOCKS'!A3953:AD4568,18)/100),0)</f>
        <v>-90.491399999999999</v>
      </c>
      <c r="S3967" s="65">
        <f>IFERROR(IF(Ações!$B3967="","",VLOOKUP(Table_1[[#This Row],[AÇÕES]],'Dados Status Invest STOCKS'!A3953:AD4568,25)/100),0)</f>
        <v>0</v>
      </c>
      <c r="T3967" s="67">
        <f>(1-Ações!$Q3967)*Ações!$R3967</f>
        <v>-90.491399999999999</v>
      </c>
      <c r="U3967" s="68">
        <f>IF(Ações!$S3967=0,Ações!$T3967,IF(Ações!$T3967=0,Ações!$S3967,AVERAGE(Ações!$S3967,Ações!$T3967)))</f>
        <v>-90.491399999999999</v>
      </c>
    </row>
    <row r="3968" spans="2:21" ht="15" customHeight="1" x14ac:dyDescent="0.2">
      <c r="B3968" s="63" t="str">
        <f>IFERROR('Dados Status Invest STOCKS'!A3955,"-")</f>
        <v>RNR</v>
      </c>
      <c r="C3968" s="45">
        <f>IFERROR((Ações!$D3968-Ações!$K3968)/Ações!$D3968,0)</f>
        <v>-5.8965517241379315</v>
      </c>
      <c r="D3968" s="46">
        <f>(Ações!$O3968)/0.06</f>
        <v>23.985899999999997</v>
      </c>
      <c r="E3968" s="47">
        <f>IFERROR((Ações!$F3968-Ações!$K3968)/Ações!$F3968,0)</f>
        <v>0</v>
      </c>
      <c r="F3968" s="46" t="str">
        <f>IF(OR(Ações!$N3968&lt;0,Ações!$M3968&lt;0),"",(22.5*Ações!$M3968*Ações!$N3968)^0.5)</f>
        <v/>
      </c>
      <c r="G3968" s="47">
        <f>IFERROR((Ações!$H3968-Ações!$K3968)/Ações!$H3968,0)</f>
        <v>8.6331395690211963</v>
      </c>
      <c r="H3968" s="48">
        <f>IFERROR(Ações!$I3968/(Ações!$P3968-Table_1[[#This Row],[CAGR LUCRO 5A]]),0)</f>
        <v>-21.67129246153846</v>
      </c>
      <c r="I3968" s="48">
        <f>IF(Ações!$S3968&lt;0,"",Ações!$O3968*(1+Ações!$S3968))</f>
        <v>1.6340154515999998</v>
      </c>
      <c r="J3968" s="49">
        <f>IFERROR(IF(Ações!$B3968="","",(VLOOKUP(Table_1[[#This Row],[AÇÕES]],'Dados Status Invest STOCKS'!A3954:AD4569,4)/Table_1[[#This Row],[LPA]]))/100,0)</f>
        <v>0.58547619047619048</v>
      </c>
      <c r="K3968" s="64">
        <f>IFERROR(IF(Ações!$B3968="","",VLOOKUP(Table_1[[#This Row],[AÇÕES]],'Dados Status Invest STOCKS'!A3954:AD4569,2)),0)</f>
        <v>165.42</v>
      </c>
      <c r="L3968" s="65">
        <f>IFERROR(IF(Ações!$B3968="","",VLOOKUP(Table_1[[#This Row],[AÇÕES]],'Dados Status Invest STOCKS'!A3954:AD4569,3)/100),0)</f>
        <v>8.6999999999999994E-3</v>
      </c>
      <c r="M3968" s="66">
        <f>IFERROR(IF(Ações!$B3968="","",VLOOKUP(Table_1[[#This Row],[AÇÕES]],'Dados Status Invest STOCKS'!A3954:AD4569,28)),0)</f>
        <v>-1.68</v>
      </c>
      <c r="N3968" s="66">
        <f>IFERROR(IF(Ações!$B3968="","",VLOOKUP(Table_1[[#This Row],[AÇÕES]],'Dados Status Invest STOCKS'!A3954:AD4569,27)),0)</f>
        <v>146.66999999999999</v>
      </c>
      <c r="O3968" s="66">
        <f>IFERROR(IF(Ações!$L3968="","",Ações!$K3968*Ações!$L3968),0)</f>
        <v>1.4391539999999998</v>
      </c>
      <c r="P3968" s="67">
        <f t="shared" si="61"/>
        <v>0.06</v>
      </c>
      <c r="Q3968" s="67">
        <f>IFERROR(Ações!$O3968/Ações!$M3968,0)</f>
        <v>-0.8566392857142856</v>
      </c>
      <c r="R3968" s="67">
        <f>IFERROR(IF(Ações!$B3968="","",VLOOKUP(Table_1[[#This Row],[AÇÕES]],'Dados Status Invest STOCKS'!A3954:AD4569,18)/100),0)</f>
        <v>-1.15E-2</v>
      </c>
      <c r="S3968" s="65">
        <f>IFERROR(IF(Ações!$B3968="","",VLOOKUP(Table_1[[#This Row],[AÇÕES]],'Dados Status Invest STOCKS'!A3954:AD4569,25)/100),0)</f>
        <v>0.13539999999999999</v>
      </c>
      <c r="T3968" s="67">
        <f>(1-Ações!$Q3968)*Ações!$R3968</f>
        <v>-2.1351351785714283E-2</v>
      </c>
      <c r="U3968" s="68">
        <f>IF(Ações!$S3968=0,Ações!$T3968,IF(Ações!$T3968=0,Ações!$S3968,AVERAGE(Ações!$S3968,Ações!$T3968)))</f>
        <v>5.7024324107142851E-2</v>
      </c>
    </row>
    <row r="3969" spans="2:21" ht="15" customHeight="1" x14ac:dyDescent="0.2">
      <c r="B3969" s="63" t="str">
        <f>IFERROR('Dados Status Invest STOCKS'!A3956,"-")</f>
        <v>RNST</v>
      </c>
      <c r="C3969" s="45">
        <f>IFERROR((Ações!$D3969-Ações!$K3969)/Ações!$D3969,0)</f>
        <v>-1.631578947368421</v>
      </c>
      <c r="D3969" s="46">
        <f>(Ações!$O3969)/0.06</f>
        <v>14.675599999999999</v>
      </c>
      <c r="E3969" s="47">
        <f>IFERROR((Ações!$F3969-Ações!$K3969)/Ações!$F3969,0)</f>
        <v>0.25971851075403396</v>
      </c>
      <c r="F3969" s="46">
        <f>IF(OR(Ações!$N3969&lt;0,Ações!$M3969&lt;0),"",(22.5*Ações!$M3969*Ações!$N3969)^0.5)</f>
        <v>52.169344446715066</v>
      </c>
      <c r="G3969" s="47">
        <f>IFERROR((Ações!$H3969-Ações!$K3969)/Ações!$H3969,0)</f>
        <v>0.25518968677570381</v>
      </c>
      <c r="H3969" s="48">
        <f>IFERROR(Ações!$I3969/(Ações!$P3969-Table_1[[#This Row],[CAGR LUCRO 5A]]),0)</f>
        <v>51.852128406779677</v>
      </c>
      <c r="I3969" s="48">
        <f>IF(Ações!$S3969&lt;0,"",Ações!$O3969*(1+Ações!$S3969))</f>
        <v>0.91778267279999992</v>
      </c>
      <c r="J3969" s="49">
        <f>IFERROR(IF(Ações!$B3969="","",(VLOOKUP(Table_1[[#This Row],[AÇÕES]],'Dados Status Invest STOCKS'!A3955:AD4570,4)/Table_1[[#This Row],[LPA]]))/100,0)</f>
        <v>4.1307189542483663E-2</v>
      </c>
      <c r="K3969" s="64">
        <f>IFERROR(IF(Ações!$B3969="","",VLOOKUP(Table_1[[#This Row],[AÇÕES]],'Dados Status Invest STOCKS'!A3955:AD4570,2)),0)</f>
        <v>38.619999999999997</v>
      </c>
      <c r="L3969" s="65">
        <f>IFERROR(IF(Ações!$B3969="","",VLOOKUP(Table_1[[#This Row],[AÇÕES]],'Dados Status Invest STOCKS'!A3955:AD4570,3)/100),0)</f>
        <v>2.2799999999999997E-2</v>
      </c>
      <c r="M3969" s="66">
        <f>IFERROR(IF(Ações!$B3969="","",VLOOKUP(Table_1[[#This Row],[AÇÕES]],'Dados Status Invest STOCKS'!A3955:AD4570,28)),0)</f>
        <v>3.06</v>
      </c>
      <c r="N3969" s="66">
        <f>IFERROR(IF(Ações!$B3969="","",VLOOKUP(Table_1[[#This Row],[AÇÕES]],'Dados Status Invest STOCKS'!A3955:AD4570,27)),0)</f>
        <v>39.53</v>
      </c>
      <c r="O3969" s="66">
        <f>IFERROR(IF(Ações!$L3969="","",Ações!$K3969*Ações!$L3969),0)</f>
        <v>0.88053599999999987</v>
      </c>
      <c r="P3969" s="67">
        <f t="shared" si="61"/>
        <v>0.06</v>
      </c>
      <c r="Q3969" s="67">
        <f>IFERROR(Ações!$O3969/Ações!$M3969,0)</f>
        <v>0.28775686274509799</v>
      </c>
      <c r="R3969" s="67">
        <f>IFERROR(IF(Ações!$B3969="","",VLOOKUP(Table_1[[#This Row],[AÇÕES]],'Dados Status Invest STOCKS'!A3955:AD4570,18)/100),0)</f>
        <v>7.7300000000000008E-2</v>
      </c>
      <c r="S3969" s="65">
        <f>IFERROR(IF(Ações!$B3969="","",VLOOKUP(Table_1[[#This Row],[AÇÕES]],'Dados Status Invest STOCKS'!A3955:AD4570,25)/100),0)</f>
        <v>4.2300000000000004E-2</v>
      </c>
      <c r="T3969" s="67">
        <f>(1-Ações!$Q3969)*Ações!$R3969</f>
        <v>5.5056394509803937E-2</v>
      </c>
      <c r="U3969" s="68">
        <f>IF(Ações!$S3969=0,Ações!$T3969,IF(Ações!$T3969=0,Ações!$S3969,AVERAGE(Ações!$S3969,Ações!$T3969)))</f>
        <v>4.8678197254901967E-2</v>
      </c>
    </row>
    <row r="3970" spans="2:21" ht="15" customHeight="1" x14ac:dyDescent="0.2">
      <c r="B3970" s="63" t="str">
        <f>IFERROR('Dados Status Invest STOCKS'!A3957,"-")</f>
        <v>RNWK</v>
      </c>
      <c r="C3970" s="45">
        <f>IFERROR((Ações!$D3970-Ações!$K3970)/Ações!$D3970,0)</f>
        <v>0</v>
      </c>
      <c r="D3970" s="46">
        <f>(Ações!$O3970)/0.06</f>
        <v>0</v>
      </c>
      <c r="E3970" s="47">
        <f>IFERROR((Ações!$F3970-Ações!$K3970)/Ações!$F3970,0)</f>
        <v>0</v>
      </c>
      <c r="F3970" s="46" t="str">
        <f>IF(OR(Ações!$N3970&lt;0,Ações!$M3970&lt;0),"",(22.5*Ações!$M3970*Ações!$N3970)^0.5)</f>
        <v/>
      </c>
      <c r="G3970" s="47">
        <f>IFERROR((Ações!$H3970-Ações!$K3970)/Ações!$H3970,0)</f>
        <v>0</v>
      </c>
      <c r="H3970" s="48">
        <f>IFERROR(Ações!$I3970/(Ações!$P3970-Table_1[[#This Row],[CAGR LUCRO 5A]]),0)</f>
        <v>0</v>
      </c>
      <c r="I3970" s="48">
        <f>IF(Ações!$S3970&lt;0,"",Ações!$O3970*(1+Ações!$S3970))</f>
        <v>0</v>
      </c>
      <c r="J3970" s="49">
        <f>IFERROR(IF(Ações!$B3970="","",(VLOOKUP(Table_1[[#This Row],[AÇÕES]],'Dados Status Invest STOCKS'!A3956:AD4571,4)/Table_1[[#This Row],[LPA]]))/100,0)</f>
        <v>0.13541666666666669</v>
      </c>
      <c r="K3970" s="64">
        <f>IFERROR(IF(Ações!$B3970="","",VLOOKUP(Table_1[[#This Row],[AÇÕES]],'Dados Status Invest STOCKS'!A3956:AD4571,2)),0)</f>
        <v>0.78</v>
      </c>
      <c r="L3970" s="65">
        <f>IFERROR(IF(Ações!$B3970="","",VLOOKUP(Table_1[[#This Row],[AÇÕES]],'Dados Status Invest STOCKS'!A3956:AD4571,3)/100),0)</f>
        <v>0</v>
      </c>
      <c r="M3970" s="66">
        <f>IFERROR(IF(Ações!$B3970="","",VLOOKUP(Table_1[[#This Row],[AÇÕES]],'Dados Status Invest STOCKS'!A3956:AD4571,28)),0)</f>
        <v>-0.24</v>
      </c>
      <c r="N3970" s="66">
        <f>IFERROR(IF(Ações!$B3970="","",VLOOKUP(Table_1[[#This Row],[AÇÕES]],'Dados Status Invest STOCKS'!A3956:AD4571,27)),0)</f>
        <v>1.03</v>
      </c>
      <c r="O3970" s="66">
        <f>IFERROR(IF(Ações!$L3970="","",Ações!$K3970*Ações!$L3970),0)</f>
        <v>0</v>
      </c>
      <c r="P3970" s="67">
        <f t="shared" si="61"/>
        <v>0.06</v>
      </c>
      <c r="Q3970" s="67">
        <f>IFERROR(Ações!$O3970/Ações!$M3970,0)</f>
        <v>0</v>
      </c>
      <c r="R3970" s="67">
        <f>IFERROR(IF(Ações!$B3970="","",VLOOKUP(Table_1[[#This Row],[AÇÕES]],'Dados Status Invest STOCKS'!A3956:AD4571,18)/100),0)</f>
        <v>-0.23440000000000003</v>
      </c>
      <c r="S3970" s="65">
        <f>IFERROR(IF(Ações!$B3970="","",VLOOKUP(Table_1[[#This Row],[AÇÕES]],'Dados Status Invest STOCKS'!A3956:AD4571,25)/100),0)</f>
        <v>0</v>
      </c>
      <c r="T3970" s="67">
        <f>(1-Ações!$Q3970)*Ações!$R3970</f>
        <v>-0.23440000000000003</v>
      </c>
      <c r="U3970" s="68">
        <f>IF(Ações!$S3970=0,Ações!$T3970,IF(Ações!$T3970=0,Ações!$S3970,AVERAGE(Ações!$S3970,Ações!$T3970)))</f>
        <v>-0.23440000000000003</v>
      </c>
    </row>
    <row r="3971" spans="2:21" ht="15" customHeight="1" x14ac:dyDescent="0.2">
      <c r="B3971" s="63" t="str">
        <f>IFERROR('Dados Status Invest STOCKS'!A3958,"-")</f>
        <v>ROAD</v>
      </c>
      <c r="C3971" s="45">
        <f>IFERROR((Ações!$D3971-Ações!$K3971)/Ações!$D3971,0)</f>
        <v>0</v>
      </c>
      <c r="D3971" s="46">
        <f>(Ações!$O3971)/0.06</f>
        <v>0</v>
      </c>
      <c r="E3971" s="47">
        <f>IFERROR((Ações!$F3971-Ações!$K3971)/Ações!$F3971,0)</f>
        <v>-2.0102250015648515</v>
      </c>
      <c r="F3971" s="46">
        <f>IF(OR(Ações!$N3971&lt;0,Ações!$M3971&lt;0),"",(22.5*Ações!$M3971*Ações!$N3971)^0.5)</f>
        <v>8.2784509420543166</v>
      </c>
      <c r="G3971" s="47">
        <f>IFERROR((Ações!$H3971-Ações!$K3971)/Ações!$H3971,0)</f>
        <v>0</v>
      </c>
      <c r="H3971" s="48">
        <f>IFERROR(Ações!$I3971/(Ações!$P3971-Table_1[[#This Row],[CAGR LUCRO 5A]]),0)</f>
        <v>0</v>
      </c>
      <c r="I3971" s="48" t="str">
        <f>IF(Ações!$S3971&lt;0,"",Ações!$O3971*(1+Ações!$S3971))</f>
        <v/>
      </c>
      <c r="J3971" s="49">
        <f>IFERROR(IF(Ações!$B3971="","",(VLOOKUP(Table_1[[#This Row],[AÇÕES]],'Dados Status Invest STOCKS'!A3957:AD4572,4)/Table_1[[#This Row],[LPA]]))/100,0)</f>
        <v>1.6584615384615387</v>
      </c>
      <c r="K3971" s="64">
        <f>IFERROR(IF(Ações!$B3971="","",VLOOKUP(Table_1[[#This Row],[AÇÕES]],'Dados Status Invest STOCKS'!A3957:AD4572,2)),0)</f>
        <v>24.92</v>
      </c>
      <c r="L3971" s="65">
        <f>IFERROR(IF(Ações!$B3971="","",VLOOKUP(Table_1[[#This Row],[AÇÕES]],'Dados Status Invest STOCKS'!A3957:AD4572,3)/100),0)</f>
        <v>0</v>
      </c>
      <c r="M3971" s="66">
        <f>IFERROR(IF(Ações!$B3971="","",VLOOKUP(Table_1[[#This Row],[AÇÕES]],'Dados Status Invest STOCKS'!A3957:AD4572,28)),0)</f>
        <v>0.39</v>
      </c>
      <c r="N3971" s="66">
        <f>IFERROR(IF(Ações!$B3971="","",VLOOKUP(Table_1[[#This Row],[AÇÕES]],'Dados Status Invest STOCKS'!A3957:AD4572,27)),0)</f>
        <v>7.81</v>
      </c>
      <c r="O3971" s="66">
        <f>IFERROR(IF(Ações!$L3971="","",Ações!$K3971*Ações!$L3971),0)</f>
        <v>0</v>
      </c>
      <c r="P3971" s="67">
        <f t="shared" si="61"/>
        <v>0.06</v>
      </c>
      <c r="Q3971" s="67">
        <f>IFERROR(Ações!$O3971/Ações!$M3971,0)</f>
        <v>0</v>
      </c>
      <c r="R3971" s="67">
        <f>IFERROR(IF(Ações!$B3971="","",VLOOKUP(Table_1[[#This Row],[AÇÕES]],'Dados Status Invest STOCKS'!A3957:AD4572,18)/100),0)</f>
        <v>4.9299999999999997E-2</v>
      </c>
      <c r="S3971" s="65">
        <f>IFERROR(IF(Ações!$B3971="","",VLOOKUP(Table_1[[#This Row],[AÇÕES]],'Dados Status Invest STOCKS'!A3957:AD4572,25)/100),0)</f>
        <v>-1.7299999999999999E-2</v>
      </c>
      <c r="T3971" s="67">
        <f>(1-Ações!$Q3971)*Ações!$R3971</f>
        <v>4.9299999999999997E-2</v>
      </c>
      <c r="U3971" s="68">
        <f>IF(Ações!$S3971=0,Ações!$T3971,IF(Ações!$T3971=0,Ações!$S3971,AVERAGE(Ações!$S3971,Ações!$T3971)))</f>
        <v>1.6E-2</v>
      </c>
    </row>
    <row r="3972" spans="2:21" ht="15" customHeight="1" x14ac:dyDescent="0.2">
      <c r="B3972" s="63" t="str">
        <f>IFERROR('Dados Status Invest STOCKS'!A3959,"-")</f>
        <v>ROCH</v>
      </c>
      <c r="C3972" s="45">
        <f>IFERROR((Ações!$D3972-Ações!$K3972)/Ações!$D3972,0)</f>
        <v>0</v>
      </c>
      <c r="D3972" s="46">
        <f>(Ações!$O3972)/0.06</f>
        <v>0</v>
      </c>
      <c r="E3972" s="47">
        <f>IFERROR((Ações!$F3972-Ações!$K3972)/Ações!$F3972,0)</f>
        <v>0</v>
      </c>
      <c r="F3972" s="46" t="str">
        <f>IF(OR(Ações!$N3972&lt;0,Ações!$M3972&lt;0),"",(22.5*Ações!$M3972*Ações!$N3972)^0.5)</f>
        <v/>
      </c>
      <c r="G3972" s="47">
        <f>IFERROR((Ações!$H3972-Ações!$K3972)/Ações!$H3972,0)</f>
        <v>0</v>
      </c>
      <c r="H3972" s="48">
        <f>IFERROR(Ações!$I3972/(Ações!$P3972-Table_1[[#This Row],[CAGR LUCRO 5A]]),0)</f>
        <v>0</v>
      </c>
      <c r="I3972" s="48">
        <f>IF(Ações!$S3972&lt;0,"",Ações!$O3972*(1+Ações!$S3972))</f>
        <v>0</v>
      </c>
      <c r="J3972" s="49">
        <f>IFERROR(IF(Ações!$B3972="","",(VLOOKUP(Table_1[[#This Row],[AÇÕES]],'Dados Status Invest STOCKS'!A3958:AD4573,4)/Table_1[[#This Row],[LPA]]))/100,0)</f>
        <v>24.290909090909089</v>
      </c>
      <c r="K3972" s="64">
        <f>IFERROR(IF(Ações!$B3972="","",VLOOKUP(Table_1[[#This Row],[AÇÕES]],'Dados Status Invest STOCKS'!A3958:AD4573,2)),0)</f>
        <v>28.9</v>
      </c>
      <c r="L3972" s="65">
        <f>IFERROR(IF(Ações!$B3972="","",VLOOKUP(Table_1[[#This Row],[AÇÕES]],'Dados Status Invest STOCKS'!A3958:AD4573,3)/100),0)</f>
        <v>0</v>
      </c>
      <c r="M3972" s="66">
        <f>IFERROR(IF(Ações!$B3972="","",VLOOKUP(Table_1[[#This Row],[AÇÕES]],'Dados Status Invest STOCKS'!A3958:AD4573,28)),0)</f>
        <v>-0.11</v>
      </c>
      <c r="N3972" s="66">
        <f>IFERROR(IF(Ações!$B3972="","",VLOOKUP(Table_1[[#This Row],[AÇÕES]],'Dados Status Invest STOCKS'!A3958:AD4573,27)),0)</f>
        <v>0.51</v>
      </c>
      <c r="O3972" s="66">
        <f>IFERROR(IF(Ações!$L3972="","",Ações!$K3972*Ações!$L3972),0)</f>
        <v>0</v>
      </c>
      <c r="P3972" s="67">
        <f t="shared" si="61"/>
        <v>0.06</v>
      </c>
      <c r="Q3972" s="67">
        <f>IFERROR(Ações!$O3972/Ações!$M3972,0)</f>
        <v>0</v>
      </c>
      <c r="R3972" s="67">
        <f>IFERROR(IF(Ações!$B3972="","",VLOOKUP(Table_1[[#This Row],[AÇÕES]],'Dados Status Invest STOCKS'!A3958:AD4573,18)/100),0)</f>
        <v>-0.21260000000000001</v>
      </c>
      <c r="S3972" s="65">
        <f>IFERROR(IF(Ações!$B3972="","",VLOOKUP(Table_1[[#This Row],[AÇÕES]],'Dados Status Invest STOCKS'!A3958:AD4573,25)/100),0)</f>
        <v>0</v>
      </c>
      <c r="T3972" s="67">
        <f>(1-Ações!$Q3972)*Ações!$R3972</f>
        <v>-0.21260000000000001</v>
      </c>
      <c r="U3972" s="68">
        <f>IF(Ações!$S3972=0,Ações!$T3972,IF(Ações!$T3972=0,Ações!$S3972,AVERAGE(Ações!$S3972,Ações!$T3972)))</f>
        <v>-0.21260000000000001</v>
      </c>
    </row>
    <row r="3973" spans="2:21" ht="15" customHeight="1" x14ac:dyDescent="0.2">
      <c r="B3973" s="63" t="str">
        <f>IFERROR('Dados Status Invest STOCKS'!A3960,"-")</f>
        <v>ROCHU</v>
      </c>
      <c r="C3973" s="45">
        <f>IFERROR((Ações!$D3973-Ações!$K3973)/Ações!$D3973,0)</f>
        <v>0</v>
      </c>
      <c r="D3973" s="46">
        <f>(Ações!$O3973)/0.06</f>
        <v>0</v>
      </c>
      <c r="E3973" s="47">
        <f>IFERROR((Ações!$F3973-Ações!$K3973)/Ações!$F3973,0)</f>
        <v>0</v>
      </c>
      <c r="F3973" s="46" t="str">
        <f>IF(OR(Ações!$N3973&lt;0,Ações!$M3973&lt;0),"",(22.5*Ações!$M3973*Ações!$N3973)^0.5)</f>
        <v/>
      </c>
      <c r="G3973" s="47">
        <f>IFERROR((Ações!$H3973-Ações!$K3973)/Ações!$H3973,0)</f>
        <v>0</v>
      </c>
      <c r="H3973" s="48">
        <f>IFERROR(Ações!$I3973/(Ações!$P3973-Table_1[[#This Row],[CAGR LUCRO 5A]]),0)</f>
        <v>0</v>
      </c>
      <c r="I3973" s="48">
        <f>IF(Ações!$S3973&lt;0,"",Ações!$O3973*(1+Ações!$S3973))</f>
        <v>0</v>
      </c>
      <c r="J3973" s="49">
        <f>IFERROR(IF(Ações!$B3973="","",(VLOOKUP(Table_1[[#This Row],[AÇÕES]],'Dados Status Invest STOCKS'!A3959:AD4574,4)/Table_1[[#This Row],[LPA]]))/100,0)</f>
        <v>33.738181818181822</v>
      </c>
      <c r="K3973" s="64">
        <f>IFERROR(IF(Ações!$B3973="","",VLOOKUP(Table_1[[#This Row],[AÇÕES]],'Dados Status Invest STOCKS'!A3959:AD4574,2)),0)</f>
        <v>40.14</v>
      </c>
      <c r="L3973" s="65">
        <f>IFERROR(IF(Ações!$B3973="","",VLOOKUP(Table_1[[#This Row],[AÇÕES]],'Dados Status Invest STOCKS'!A3959:AD4574,3)/100),0)</f>
        <v>0</v>
      </c>
      <c r="M3973" s="66">
        <f>IFERROR(IF(Ações!$B3973="","",VLOOKUP(Table_1[[#This Row],[AÇÕES]],'Dados Status Invest STOCKS'!A3959:AD4574,28)),0)</f>
        <v>-0.11</v>
      </c>
      <c r="N3973" s="66">
        <f>IFERROR(IF(Ações!$B3973="","",VLOOKUP(Table_1[[#This Row],[AÇÕES]],'Dados Status Invest STOCKS'!A3959:AD4574,27)),0)</f>
        <v>0.51</v>
      </c>
      <c r="O3973" s="66">
        <f>IFERROR(IF(Ações!$L3973="","",Ações!$K3973*Ações!$L3973),0)</f>
        <v>0</v>
      </c>
      <c r="P3973" s="67">
        <f t="shared" si="61"/>
        <v>0.06</v>
      </c>
      <c r="Q3973" s="67">
        <f>IFERROR(Ações!$O3973/Ações!$M3973,0)</f>
        <v>0</v>
      </c>
      <c r="R3973" s="67">
        <f>IFERROR(IF(Ações!$B3973="","",VLOOKUP(Table_1[[#This Row],[AÇÕES]],'Dados Status Invest STOCKS'!A3959:AD4574,18)/100),0)</f>
        <v>-0.21260000000000001</v>
      </c>
      <c r="S3973" s="65">
        <f>IFERROR(IF(Ações!$B3973="","",VLOOKUP(Table_1[[#This Row],[AÇÕES]],'Dados Status Invest STOCKS'!A3959:AD4574,25)/100),0)</f>
        <v>0</v>
      </c>
      <c r="T3973" s="67">
        <f>(1-Ações!$Q3973)*Ações!$R3973</f>
        <v>-0.21260000000000001</v>
      </c>
      <c r="U3973" s="68">
        <f>IF(Ações!$S3973=0,Ações!$T3973,IF(Ações!$T3973=0,Ações!$S3973,AVERAGE(Ações!$S3973,Ações!$T3973)))</f>
        <v>-0.21260000000000001</v>
      </c>
    </row>
    <row r="3974" spans="2:21" ht="15" customHeight="1" x14ac:dyDescent="0.2">
      <c r="B3974" s="63" t="str">
        <f>IFERROR('Dados Status Invest STOCKS'!A3961,"-")</f>
        <v>ROCHW</v>
      </c>
      <c r="C3974" s="45">
        <f>IFERROR((Ações!$D3974-Ações!$K3974)/Ações!$D3974,0)</f>
        <v>0</v>
      </c>
      <c r="D3974" s="46">
        <f>(Ações!$O3974)/0.06</f>
        <v>0</v>
      </c>
      <c r="E3974" s="47">
        <f>IFERROR((Ações!$F3974-Ações!$K3974)/Ações!$F3974,0)</f>
        <v>0</v>
      </c>
      <c r="F3974" s="46" t="str">
        <f>IF(OR(Ações!$N3974&lt;0,Ações!$M3974&lt;0),"",(22.5*Ações!$M3974*Ações!$N3974)^0.5)</f>
        <v/>
      </c>
      <c r="G3974" s="47">
        <f>IFERROR((Ações!$H3974-Ações!$K3974)/Ações!$H3974,0)</f>
        <v>0</v>
      </c>
      <c r="H3974" s="48">
        <f>IFERROR(Ações!$I3974/(Ações!$P3974-Table_1[[#This Row],[CAGR LUCRO 5A]]),0)</f>
        <v>0</v>
      </c>
      <c r="I3974" s="48">
        <f>IF(Ações!$S3974&lt;0,"",Ações!$O3974*(1+Ações!$S3974))</f>
        <v>0</v>
      </c>
      <c r="J3974" s="49">
        <f>IFERROR(IF(Ações!$B3974="","",(VLOOKUP(Table_1[[#This Row],[AÇÕES]],'Dados Status Invest STOCKS'!A3960:AD4575,4)/Table_1[[#This Row],[LPA]]))/100,0)</f>
        <v>11.498181818181818</v>
      </c>
      <c r="K3974" s="64">
        <f>IFERROR(IF(Ações!$B3974="","",VLOOKUP(Table_1[[#This Row],[AÇÕES]],'Dados Status Invest STOCKS'!A3960:AD4575,2)),0)</f>
        <v>13.68</v>
      </c>
      <c r="L3974" s="65">
        <f>IFERROR(IF(Ações!$B3974="","",VLOOKUP(Table_1[[#This Row],[AÇÕES]],'Dados Status Invest STOCKS'!A3960:AD4575,3)/100),0)</f>
        <v>0</v>
      </c>
      <c r="M3974" s="66">
        <f>IFERROR(IF(Ações!$B3974="","",VLOOKUP(Table_1[[#This Row],[AÇÕES]],'Dados Status Invest STOCKS'!A3960:AD4575,28)),0)</f>
        <v>-0.11</v>
      </c>
      <c r="N3974" s="66">
        <f>IFERROR(IF(Ações!$B3974="","",VLOOKUP(Table_1[[#This Row],[AÇÕES]],'Dados Status Invest STOCKS'!A3960:AD4575,27)),0)</f>
        <v>0.51</v>
      </c>
      <c r="O3974" s="66">
        <f>IFERROR(IF(Ações!$L3974="","",Ações!$K3974*Ações!$L3974),0)</f>
        <v>0</v>
      </c>
      <c r="P3974" s="67">
        <f t="shared" si="61"/>
        <v>0.06</v>
      </c>
      <c r="Q3974" s="67">
        <f>IFERROR(Ações!$O3974/Ações!$M3974,0)</f>
        <v>0</v>
      </c>
      <c r="R3974" s="67">
        <f>IFERROR(IF(Ações!$B3974="","",VLOOKUP(Table_1[[#This Row],[AÇÕES]],'Dados Status Invest STOCKS'!A3960:AD4575,18)/100),0)</f>
        <v>-0.21260000000000001</v>
      </c>
      <c r="S3974" s="65">
        <f>IFERROR(IF(Ações!$B3974="","",VLOOKUP(Table_1[[#This Row],[AÇÕES]],'Dados Status Invest STOCKS'!A3960:AD4575,25)/100),0)</f>
        <v>0</v>
      </c>
      <c r="T3974" s="67">
        <f>(1-Ações!$Q3974)*Ações!$R3974</f>
        <v>-0.21260000000000001</v>
      </c>
      <c r="U3974" s="68">
        <f>IF(Ações!$S3974=0,Ações!$T3974,IF(Ações!$T3974=0,Ações!$S3974,AVERAGE(Ações!$S3974,Ações!$T3974)))</f>
        <v>-0.21260000000000001</v>
      </c>
    </row>
    <row r="3975" spans="2:21" ht="15" customHeight="1" x14ac:dyDescent="0.2">
      <c r="B3975" s="63" t="str">
        <f>IFERROR('Dados Status Invest STOCKS'!A3962,"-")</f>
        <v>ROCK</v>
      </c>
      <c r="C3975" s="45">
        <f>IFERROR((Ações!$D3975-Ações!$K3975)/Ações!$D3975,0)</f>
        <v>0</v>
      </c>
      <c r="D3975" s="46">
        <f>(Ações!$O3975)/0.06</f>
        <v>0</v>
      </c>
      <c r="E3975" s="47">
        <f>IFERROR((Ações!$F3975-Ações!$K3975)/Ações!$F3975,0)</f>
        <v>-0.84643781294133724</v>
      </c>
      <c r="F3975" s="46">
        <f>IF(OR(Ações!$N3975&lt;0,Ações!$M3975&lt;0),"",(22.5*Ações!$M3975*Ações!$N3975)^0.5)</f>
        <v>31.509320049788442</v>
      </c>
      <c r="G3975" s="47">
        <f>IFERROR((Ações!$H3975-Ações!$K3975)/Ações!$H3975,0)</f>
        <v>0</v>
      </c>
      <c r="H3975" s="48">
        <f>IFERROR(Ações!$I3975/(Ações!$P3975-Table_1[[#This Row],[CAGR LUCRO 5A]]),0)</f>
        <v>0</v>
      </c>
      <c r="I3975" s="48">
        <f>IF(Ações!$S3975&lt;0,"",Ações!$O3975*(1+Ações!$S3975))</f>
        <v>0</v>
      </c>
      <c r="J3975" s="49">
        <f>IFERROR(IF(Ações!$B3975="","",(VLOOKUP(Table_1[[#This Row],[AÇÕES]],'Dados Status Invest STOCKS'!A3961:AD4576,4)/Table_1[[#This Row],[LPA]]))/100,0)</f>
        <v>0.18610169491525422</v>
      </c>
      <c r="K3975" s="64">
        <f>IFERROR(IF(Ações!$B3975="","",VLOOKUP(Table_1[[#This Row],[AÇÕES]],'Dados Status Invest STOCKS'!A3961:AD4576,2)),0)</f>
        <v>58.18</v>
      </c>
      <c r="L3975" s="65">
        <f>IFERROR(IF(Ações!$B3975="","",VLOOKUP(Table_1[[#This Row],[AÇÕES]],'Dados Status Invest STOCKS'!A3961:AD4576,3)/100),0)</f>
        <v>0</v>
      </c>
      <c r="M3975" s="66">
        <f>IFERROR(IF(Ações!$B3975="","",VLOOKUP(Table_1[[#This Row],[AÇÕES]],'Dados Status Invest STOCKS'!A3961:AD4576,28)),0)</f>
        <v>1.77</v>
      </c>
      <c r="N3975" s="66">
        <f>IFERROR(IF(Ações!$B3975="","",VLOOKUP(Table_1[[#This Row],[AÇÕES]],'Dados Status Invest STOCKS'!A3961:AD4576,27)),0)</f>
        <v>24.93</v>
      </c>
      <c r="O3975" s="66">
        <f>IFERROR(IF(Ações!$L3975="","",Ações!$K3975*Ações!$L3975),0)</f>
        <v>0</v>
      </c>
      <c r="P3975" s="67">
        <f t="shared" si="61"/>
        <v>0.06</v>
      </c>
      <c r="Q3975" s="67">
        <f>IFERROR(Ações!$O3975/Ações!$M3975,0)</f>
        <v>0</v>
      </c>
      <c r="R3975" s="67">
        <f>IFERROR(IF(Ações!$B3975="","",VLOOKUP(Table_1[[#This Row],[AÇÕES]],'Dados Status Invest STOCKS'!A3961:AD4576,18)/100),0)</f>
        <v>7.0900000000000005E-2</v>
      </c>
      <c r="S3975" s="65">
        <f>IFERROR(IF(Ações!$B3975="","",VLOOKUP(Table_1[[#This Row],[AÇÕES]],'Dados Status Invest STOCKS'!A3961:AD4576,25)/100),0)</f>
        <v>0.22460000000000002</v>
      </c>
      <c r="T3975" s="67">
        <f>(1-Ações!$Q3975)*Ações!$R3975</f>
        <v>7.0900000000000005E-2</v>
      </c>
      <c r="U3975" s="68">
        <f>IF(Ações!$S3975=0,Ações!$T3975,IF(Ações!$T3975=0,Ações!$S3975,AVERAGE(Ações!$S3975,Ações!$T3975)))</f>
        <v>0.14775000000000002</v>
      </c>
    </row>
    <row r="3976" spans="2:21" ht="15" customHeight="1" x14ac:dyDescent="0.2">
      <c r="B3976" s="63" t="str">
        <f>IFERROR('Dados Status Invest STOCKS'!A3963,"-")</f>
        <v>ROG</v>
      </c>
      <c r="C3976" s="45">
        <f>IFERROR((Ações!$D3976-Ações!$K3976)/Ações!$D3976,0)</f>
        <v>0</v>
      </c>
      <c r="D3976" s="46">
        <f>(Ações!$O3976)/0.06</f>
        <v>0</v>
      </c>
      <c r="E3976" s="47">
        <f>IFERROR((Ações!$F3976-Ações!$K3976)/Ações!$F3976,0)</f>
        <v>-2.2555875345846905</v>
      </c>
      <c r="F3976" s="46">
        <f>IF(OR(Ações!$N3976&lt;0,Ações!$M3976&lt;0),"",(22.5*Ações!$M3976*Ações!$N3976)^0.5)</f>
        <v>84.052416681497022</v>
      </c>
      <c r="G3976" s="47">
        <f>IFERROR((Ações!$H3976-Ações!$K3976)/Ações!$H3976,0)</f>
        <v>0</v>
      </c>
      <c r="H3976" s="48">
        <f>IFERROR(Ações!$I3976/(Ações!$P3976-Table_1[[#This Row],[CAGR LUCRO 5A]]),0)</f>
        <v>0</v>
      </c>
      <c r="I3976" s="48">
        <f>IF(Ações!$S3976&lt;0,"",Ações!$O3976*(1+Ações!$S3976))</f>
        <v>0</v>
      </c>
      <c r="J3976" s="49">
        <f>IFERROR(IF(Ações!$B3976="","",(VLOOKUP(Table_1[[#This Row],[AÇÕES]],'Dados Status Invest STOCKS'!A3962:AD4577,4)/Table_1[[#This Row],[LPA]]))/100,0)</f>
        <v>9.5607476635514013E-2</v>
      </c>
      <c r="K3976" s="64">
        <f>IFERROR(IF(Ações!$B3976="","",VLOOKUP(Table_1[[#This Row],[AÇÕES]],'Dados Status Invest STOCKS'!A3962:AD4577,2)),0)</f>
        <v>273.64</v>
      </c>
      <c r="L3976" s="65">
        <f>IFERROR(IF(Ações!$B3976="","",VLOOKUP(Table_1[[#This Row],[AÇÕES]],'Dados Status Invest STOCKS'!A3962:AD4577,3)/100),0)</f>
        <v>0</v>
      </c>
      <c r="M3976" s="66">
        <f>IFERROR(IF(Ações!$B3976="","",VLOOKUP(Table_1[[#This Row],[AÇÕES]],'Dados Status Invest STOCKS'!A3962:AD4577,28)),0)</f>
        <v>5.35</v>
      </c>
      <c r="N3976" s="66">
        <f>IFERROR(IF(Ações!$B3976="","",VLOOKUP(Table_1[[#This Row],[AÇÕES]],'Dados Status Invest STOCKS'!A3962:AD4577,27)),0)</f>
        <v>58.69</v>
      </c>
      <c r="O3976" s="66">
        <f>IFERROR(IF(Ações!$L3976="","",Ações!$K3976*Ações!$L3976),0)</f>
        <v>0</v>
      </c>
      <c r="P3976" s="67">
        <f t="shared" si="61"/>
        <v>0.06</v>
      </c>
      <c r="Q3976" s="67">
        <f>IFERROR(Ações!$O3976/Ações!$M3976,0)</f>
        <v>0</v>
      </c>
      <c r="R3976" s="67">
        <f>IFERROR(IF(Ações!$B3976="","",VLOOKUP(Table_1[[#This Row],[AÇÕES]],'Dados Status Invest STOCKS'!A3962:AD4577,18)/100),0)</f>
        <v>9.1199999999999989E-2</v>
      </c>
      <c r="S3976" s="65">
        <f>IFERROR(IF(Ações!$B3976="","",VLOOKUP(Table_1[[#This Row],[AÇÕES]],'Dados Status Invest STOCKS'!A3962:AD4577,25)/100),0)</f>
        <v>1.54E-2</v>
      </c>
      <c r="T3976" s="67">
        <f>(1-Ações!$Q3976)*Ações!$R3976</f>
        <v>9.1199999999999989E-2</v>
      </c>
      <c r="U3976" s="68">
        <f>IF(Ações!$S3976=0,Ações!$T3976,IF(Ações!$T3976=0,Ações!$S3976,AVERAGE(Ações!$S3976,Ações!$T3976)))</f>
        <v>5.3299999999999993E-2</v>
      </c>
    </row>
    <row r="3977" spans="2:21" ht="15" customHeight="1" x14ac:dyDescent="0.2">
      <c r="B3977" s="63" t="str">
        <f>IFERROR('Dados Status Invest STOCKS'!A3964,"-")</f>
        <v>ROK</v>
      </c>
      <c r="C3977" s="45">
        <f>IFERROR((Ações!$D3977-Ações!$K3977)/Ações!$D3977,0)</f>
        <v>-3.3165467625899283</v>
      </c>
      <c r="D3977" s="46">
        <f>(Ações!$O3977)/0.06</f>
        <v>72.229033333333319</v>
      </c>
      <c r="E3977" s="47">
        <f>IFERROR((Ações!$F3977-Ações!$K3977)/Ações!$F3977,0)</f>
        <v>-3.2319929538137586</v>
      </c>
      <c r="F3977" s="46">
        <f>IF(OR(Ações!$N3977&lt;0,Ações!$M3977&lt;0),"",(22.5*Ações!$M3977*Ações!$N3977)^0.5)</f>
        <v>73.672145346799837</v>
      </c>
      <c r="G3977" s="47">
        <f>IFERROR((Ações!$H3977-Ações!$K3977)/Ações!$H3977,0)</f>
        <v>5.5936932340553422</v>
      </c>
      <c r="H3977" s="48">
        <f>IFERROR(Ações!$I3977/(Ações!$P3977-Table_1[[#This Row],[CAGR LUCRO 5A]]),0)</f>
        <v>-67.871314890733046</v>
      </c>
      <c r="I3977" s="48">
        <f>IF(Ações!$S3977&lt;0,"",Ações!$O3977*(1+Ações!$S3977))</f>
        <v>4.9070960665999994</v>
      </c>
      <c r="J3977" s="49">
        <f>IFERROR(IF(Ações!$B3977="","",(VLOOKUP(Table_1[[#This Row],[AÇÕES]],'Dados Status Invest STOCKS'!A3963:AD4578,4)/Table_1[[#This Row],[LPA]]))/100,0)</f>
        <v>2.2741246797608881E-2</v>
      </c>
      <c r="K3977" s="64">
        <f>IFERROR(IF(Ações!$B3977="","",VLOOKUP(Table_1[[#This Row],[AÇÕES]],'Dados Status Invest STOCKS'!A3963:AD4578,2)),0)</f>
        <v>311.77999999999997</v>
      </c>
      <c r="L3977" s="65">
        <f>IFERROR(IF(Ações!$B3977="","",VLOOKUP(Table_1[[#This Row],[AÇÕES]],'Dados Status Invest STOCKS'!A3963:AD4578,3)/100),0)</f>
        <v>1.3899999999999999E-2</v>
      </c>
      <c r="M3977" s="66">
        <f>IFERROR(IF(Ações!$B3977="","",VLOOKUP(Table_1[[#This Row],[AÇÕES]],'Dados Status Invest STOCKS'!A3963:AD4578,28)),0)</f>
        <v>11.71</v>
      </c>
      <c r="N3977" s="66">
        <f>IFERROR(IF(Ações!$B3977="","",VLOOKUP(Table_1[[#This Row],[AÇÕES]],'Dados Status Invest STOCKS'!A3963:AD4578,27)),0)</f>
        <v>20.6</v>
      </c>
      <c r="O3977" s="66">
        <f>IFERROR(IF(Ações!$L3977="","",Ações!$K3977*Ações!$L3977),0)</f>
        <v>4.3337419999999991</v>
      </c>
      <c r="P3977" s="67">
        <f t="shared" si="61"/>
        <v>0.06</v>
      </c>
      <c r="Q3977" s="67">
        <f>IFERROR(Ações!$O3977/Ações!$M3977,0)</f>
        <v>0.37008898377455157</v>
      </c>
      <c r="R3977" s="67">
        <f>IFERROR(IF(Ações!$B3977="","",VLOOKUP(Table_1[[#This Row],[AÇÕES]],'Dados Status Invest STOCKS'!A3963:AD4578,18)/100),0)</f>
        <v>0.56830000000000003</v>
      </c>
      <c r="S3977" s="65">
        <f>IFERROR(IF(Ações!$B3977="","",VLOOKUP(Table_1[[#This Row],[AÇÕES]],'Dados Status Invest STOCKS'!A3963:AD4578,25)/100),0)</f>
        <v>0.1323</v>
      </c>
      <c r="T3977" s="67">
        <f>(1-Ações!$Q3977)*Ações!$R3977</f>
        <v>0.35797843052092237</v>
      </c>
      <c r="U3977" s="68">
        <f>IF(Ações!$S3977=0,Ações!$T3977,IF(Ações!$T3977=0,Ações!$S3977,AVERAGE(Ações!$S3977,Ações!$T3977)))</f>
        <v>0.24513921526046117</v>
      </c>
    </row>
    <row r="3978" spans="2:21" ht="15" customHeight="1" x14ac:dyDescent="0.2">
      <c r="B3978" s="63" t="str">
        <f>IFERROR('Dados Status Invest STOCKS'!A3965,"-")</f>
        <v>ROKU</v>
      </c>
      <c r="C3978" s="45">
        <f>IFERROR((Ações!$D3978-Ações!$K3978)/Ações!$D3978,0)</f>
        <v>0</v>
      </c>
      <c r="D3978" s="46">
        <f>(Ações!$O3978)/0.06</f>
        <v>0</v>
      </c>
      <c r="E3978" s="47">
        <f>IFERROR((Ações!$F3978-Ações!$K3978)/Ações!$F3978,0)</f>
        <v>-4.0852679859682866</v>
      </c>
      <c r="F3978" s="46">
        <f>IF(OR(Ações!$N3978&lt;0,Ações!$M3978&lt;0),"",(22.5*Ações!$M3978*Ações!$N3978)^0.5)</f>
        <v>30.93642270851625</v>
      </c>
      <c r="G3978" s="47">
        <f>IFERROR((Ações!$H3978-Ações!$K3978)/Ações!$H3978,0)</f>
        <v>0</v>
      </c>
      <c r="H3978" s="48">
        <f>IFERROR(Ações!$I3978/(Ações!$P3978-Table_1[[#This Row],[CAGR LUCRO 5A]]),0)</f>
        <v>0</v>
      </c>
      <c r="I3978" s="48">
        <f>IF(Ações!$S3978&lt;0,"",Ações!$O3978*(1+Ações!$S3978))</f>
        <v>0</v>
      </c>
      <c r="J3978" s="49">
        <f>IFERROR(IF(Ações!$B3978="","",(VLOOKUP(Table_1[[#This Row],[AÇÕES]],'Dados Status Invest STOCKS'!A3964:AD4579,4)/Table_1[[#This Row],[LPA]]))/100,0)</f>
        <v>0.34699530516431926</v>
      </c>
      <c r="K3978" s="64">
        <f>IFERROR(IF(Ações!$B3978="","",VLOOKUP(Table_1[[#This Row],[AÇÕES]],'Dados Status Invest STOCKS'!A3964:AD4579,2)),0)</f>
        <v>157.32</v>
      </c>
      <c r="L3978" s="65">
        <f>IFERROR(IF(Ações!$B3978="","",VLOOKUP(Table_1[[#This Row],[AÇÕES]],'Dados Status Invest STOCKS'!A3964:AD4579,3)/100),0)</f>
        <v>0</v>
      </c>
      <c r="M3978" s="66">
        <f>IFERROR(IF(Ações!$B3978="","",VLOOKUP(Table_1[[#This Row],[AÇÕES]],'Dados Status Invest STOCKS'!A3964:AD4579,28)),0)</f>
        <v>2.13</v>
      </c>
      <c r="N3978" s="66">
        <f>IFERROR(IF(Ações!$B3978="","",VLOOKUP(Table_1[[#This Row],[AÇÕES]],'Dados Status Invest STOCKS'!A3964:AD4579,27)),0)</f>
        <v>19.97</v>
      </c>
      <c r="O3978" s="66">
        <f>IFERROR(IF(Ações!$L3978="","",Ações!$K3978*Ações!$L3978),0)</f>
        <v>0</v>
      </c>
      <c r="P3978" s="67">
        <f t="shared" si="61"/>
        <v>0.06</v>
      </c>
      <c r="Q3978" s="67">
        <f>IFERROR(Ações!$O3978/Ações!$M3978,0)</f>
        <v>0</v>
      </c>
      <c r="R3978" s="67">
        <f>IFERROR(IF(Ações!$B3978="","",VLOOKUP(Table_1[[#This Row],[AÇÕES]],'Dados Status Invest STOCKS'!A3964:AD4579,18)/100),0)</f>
        <v>0.1066</v>
      </c>
      <c r="S3978" s="65">
        <f>IFERROR(IF(Ações!$B3978="","",VLOOKUP(Table_1[[#This Row],[AÇÕES]],'Dados Status Invest STOCKS'!A3964:AD4579,25)/100),0)</f>
        <v>0</v>
      </c>
      <c r="T3978" s="67">
        <f>(1-Ações!$Q3978)*Ações!$R3978</f>
        <v>0.1066</v>
      </c>
      <c r="U3978" s="68">
        <f>IF(Ações!$S3978=0,Ações!$T3978,IF(Ações!$T3978=0,Ações!$S3978,AVERAGE(Ações!$S3978,Ações!$T3978)))</f>
        <v>0.1066</v>
      </c>
    </row>
    <row r="3979" spans="2:21" ht="15" customHeight="1" x14ac:dyDescent="0.2">
      <c r="B3979" s="63" t="str">
        <f>IFERROR('Dados Status Invest STOCKS'!A3966,"-")</f>
        <v>ROL</v>
      </c>
      <c r="C3979" s="45">
        <f>IFERROR((Ações!$D3979-Ações!$K3979)/Ações!$D3979,0)</f>
        <v>-3.5454545454545454</v>
      </c>
      <c r="D3979" s="46">
        <f>(Ações!$O3979)/0.06</f>
        <v>7.0179999999999998</v>
      </c>
      <c r="E3979" s="47">
        <f>IFERROR((Ações!$F3979-Ações!$K3979)/Ações!$F3979,0)</f>
        <v>-4.3326888024359906</v>
      </c>
      <c r="F3979" s="46">
        <f>IF(OR(Ações!$N3979&lt;0,Ações!$M3979&lt;0),"",(22.5*Ações!$M3979*Ações!$N3979)^0.5)</f>
        <v>5.9819729186949688</v>
      </c>
      <c r="G3979" s="47">
        <f>IFERROR((Ações!$H3979-Ações!$K3979)/Ações!$H3979,0)</f>
        <v>4.6593262486600624</v>
      </c>
      <c r="H3979" s="48">
        <f>IFERROR(Ações!$I3979/(Ações!$P3979-Table_1[[#This Row],[CAGR LUCRO 5A]]),0)</f>
        <v>-8.7174517472118911</v>
      </c>
      <c r="I3979" s="48">
        <f>IF(Ações!$S3979&lt;0,"",Ações!$O3979*(1+Ações!$S3979))</f>
        <v>0.46899890399999988</v>
      </c>
      <c r="J3979" s="49">
        <f>IFERROR(IF(Ações!$B3979="","",(VLOOKUP(Table_1[[#This Row],[AÇÕES]],'Dados Status Invest STOCKS'!A3965:AD4580,4)/Table_1[[#This Row],[LPA]]))/100,0)</f>
        <v>0.6353521126760564</v>
      </c>
      <c r="K3979" s="64">
        <f>IFERROR(IF(Ações!$B3979="","",VLOOKUP(Table_1[[#This Row],[AÇÕES]],'Dados Status Invest STOCKS'!A3965:AD4580,2)),0)</f>
        <v>31.9</v>
      </c>
      <c r="L3979" s="65">
        <f>IFERROR(IF(Ações!$B3979="","",VLOOKUP(Table_1[[#This Row],[AÇÕES]],'Dados Status Invest STOCKS'!A3965:AD4580,3)/100),0)</f>
        <v>1.32E-2</v>
      </c>
      <c r="M3979" s="66">
        <f>IFERROR(IF(Ações!$B3979="","",VLOOKUP(Table_1[[#This Row],[AÇÕES]],'Dados Status Invest STOCKS'!A3965:AD4580,28)),0)</f>
        <v>0.71</v>
      </c>
      <c r="N3979" s="66">
        <f>IFERROR(IF(Ações!$B3979="","",VLOOKUP(Table_1[[#This Row],[AÇÕES]],'Dados Status Invest STOCKS'!A3965:AD4580,27)),0)</f>
        <v>2.2400000000000002</v>
      </c>
      <c r="O3979" s="66">
        <f>IFERROR(IF(Ações!$L3979="","",Ações!$K3979*Ações!$L3979),0)</f>
        <v>0.42107999999999995</v>
      </c>
      <c r="P3979" s="67">
        <f t="shared" si="61"/>
        <v>0.06</v>
      </c>
      <c r="Q3979" s="67">
        <f>IFERROR(Ações!$O3979/Ações!$M3979,0)</f>
        <v>0.59307042253521125</v>
      </c>
      <c r="R3979" s="67">
        <f>IFERROR(IF(Ações!$B3979="","",VLOOKUP(Table_1[[#This Row],[AÇÕES]],'Dados Status Invest STOCKS'!A3965:AD4580,18)/100),0)</f>
        <v>0.31590000000000001</v>
      </c>
      <c r="S3979" s="65">
        <f>IFERROR(IF(Ações!$B3979="","",VLOOKUP(Table_1[[#This Row],[AÇÕES]],'Dados Status Invest STOCKS'!A3965:AD4580,25)/100),0)</f>
        <v>0.11380000000000001</v>
      </c>
      <c r="T3979" s="67">
        <f>(1-Ações!$Q3979)*Ações!$R3979</f>
        <v>0.12854905352112678</v>
      </c>
      <c r="U3979" s="68">
        <f>IF(Ações!$S3979=0,Ações!$T3979,IF(Ações!$T3979=0,Ações!$S3979,AVERAGE(Ações!$S3979,Ações!$T3979)))</f>
        <v>0.12117452676056339</v>
      </c>
    </row>
    <row r="3980" spans="2:21" ht="15" customHeight="1" x14ac:dyDescent="0.2">
      <c r="B3980" s="63" t="str">
        <f>IFERROR('Dados Status Invest STOCKS'!A3967,"-")</f>
        <v>ROLL</v>
      </c>
      <c r="C3980" s="45">
        <f>IFERROR((Ações!$D3980-Ações!$K3980)/Ações!$D3980,0)</f>
        <v>0</v>
      </c>
      <c r="D3980" s="46">
        <f>(Ações!$O3980)/0.06</f>
        <v>0</v>
      </c>
      <c r="E3980" s="47">
        <f>IFERROR((Ações!$F3980-Ações!$K3980)/Ações!$F3980,0)</f>
        <v>-2.358599422145307</v>
      </c>
      <c r="F3980" s="46">
        <f>IF(OR(Ações!$N3980&lt;0,Ações!$M3980&lt;0),"",(22.5*Ações!$M3980*Ações!$N3980)^0.5)</f>
        <v>56.550358089051926</v>
      </c>
      <c r="G3980" s="47">
        <f>IFERROR((Ações!$H3980-Ações!$K3980)/Ações!$H3980,0)</f>
        <v>0</v>
      </c>
      <c r="H3980" s="48">
        <f>IFERROR(Ações!$I3980/(Ações!$P3980-Table_1[[#This Row],[CAGR LUCRO 5A]]),0)</f>
        <v>0</v>
      </c>
      <c r="I3980" s="48">
        <f>IF(Ações!$S3980&lt;0,"",Ações!$O3980*(1+Ações!$S3980))</f>
        <v>0</v>
      </c>
      <c r="J3980" s="49">
        <f>IFERROR(IF(Ações!$B3980="","",(VLOOKUP(Table_1[[#This Row],[AÇÕES]],'Dados Status Invest STOCKS'!A3966:AD4581,4)/Table_1[[#This Row],[LPA]]))/100,0)</f>
        <v>0.18322981366459626</v>
      </c>
      <c r="K3980" s="64">
        <f>IFERROR(IF(Ações!$B3980="","",VLOOKUP(Table_1[[#This Row],[AÇÕES]],'Dados Status Invest STOCKS'!A3966:AD4581,2)),0)</f>
        <v>189.93</v>
      </c>
      <c r="L3980" s="65">
        <f>IFERROR(IF(Ações!$B3980="","",VLOOKUP(Table_1[[#This Row],[AÇÕES]],'Dados Status Invest STOCKS'!A3966:AD4581,3)/100),0)</f>
        <v>0</v>
      </c>
      <c r="M3980" s="66">
        <f>IFERROR(IF(Ações!$B3980="","",VLOOKUP(Table_1[[#This Row],[AÇÕES]],'Dados Status Invest STOCKS'!A3966:AD4581,28)),0)</f>
        <v>3.22</v>
      </c>
      <c r="N3980" s="66">
        <f>IFERROR(IF(Ações!$B3980="","",VLOOKUP(Table_1[[#This Row],[AÇÕES]],'Dados Status Invest STOCKS'!A3966:AD4581,27)),0)</f>
        <v>44.14</v>
      </c>
      <c r="O3980" s="66">
        <f>IFERROR(IF(Ações!$L3980="","",Ações!$K3980*Ações!$L3980),0)</f>
        <v>0</v>
      </c>
      <c r="P3980" s="67">
        <f t="shared" si="61"/>
        <v>0.06</v>
      </c>
      <c r="Q3980" s="67">
        <f>IFERROR(Ações!$O3980/Ações!$M3980,0)</f>
        <v>0</v>
      </c>
      <c r="R3980" s="67">
        <f>IFERROR(IF(Ações!$B3980="","",VLOOKUP(Table_1[[#This Row],[AÇÕES]],'Dados Status Invest STOCKS'!A3966:AD4581,18)/100),0)</f>
        <v>7.2900000000000006E-2</v>
      </c>
      <c r="S3980" s="65">
        <f>IFERROR(IF(Ações!$B3980="","",VLOOKUP(Table_1[[#This Row],[AÇÕES]],'Dados Status Invest STOCKS'!A3966:AD4581,25)/100),0)</f>
        <v>7.0000000000000007E-2</v>
      </c>
      <c r="T3980" s="67">
        <f>(1-Ações!$Q3980)*Ações!$R3980</f>
        <v>7.2900000000000006E-2</v>
      </c>
      <c r="U3980" s="68">
        <f>IF(Ações!$S3980=0,Ações!$T3980,IF(Ações!$T3980=0,Ações!$S3980,AVERAGE(Ações!$S3980,Ações!$T3980)))</f>
        <v>7.1450000000000014E-2</v>
      </c>
    </row>
    <row r="3981" spans="2:21" ht="15" customHeight="1" x14ac:dyDescent="0.2">
      <c r="B3981" s="63" t="str">
        <f>IFERROR('Dados Status Invest STOCKS'!A3968,"-")</f>
        <v>ROOT</v>
      </c>
      <c r="C3981" s="45">
        <f>IFERROR((Ações!$D3981-Ações!$K3981)/Ações!$D3981,0)</f>
        <v>0</v>
      </c>
      <c r="D3981" s="46">
        <f>(Ações!$O3981)/0.06</f>
        <v>0</v>
      </c>
      <c r="E3981" s="47">
        <f>IFERROR((Ações!$F3981-Ações!$K3981)/Ações!$F3981,0)</f>
        <v>0</v>
      </c>
      <c r="F3981" s="46" t="str">
        <f>IF(OR(Ações!$N3981&lt;0,Ações!$M3981&lt;0),"",(22.5*Ações!$M3981*Ações!$N3981)^0.5)</f>
        <v/>
      </c>
      <c r="G3981" s="47">
        <f>IFERROR((Ações!$H3981-Ações!$K3981)/Ações!$H3981,0)</f>
        <v>0</v>
      </c>
      <c r="H3981" s="48">
        <f>IFERROR(Ações!$I3981/(Ações!$P3981-Table_1[[#This Row],[CAGR LUCRO 5A]]),0)</f>
        <v>0</v>
      </c>
      <c r="I3981" s="48">
        <f>IF(Ações!$S3981&lt;0,"",Ações!$O3981*(1+Ações!$S3981))</f>
        <v>0</v>
      </c>
      <c r="J3981" s="49">
        <f>IFERROR(IF(Ações!$B3981="","",(VLOOKUP(Table_1[[#This Row],[AÇÕES]],'Dados Status Invest STOCKS'!A3967:AD4582,4)/Table_1[[#This Row],[LPA]]))/100,0)</f>
        <v>4.0740740740740737E-3</v>
      </c>
      <c r="K3981" s="64">
        <f>IFERROR(IF(Ações!$B3981="","",VLOOKUP(Table_1[[#This Row],[AÇÕES]],'Dados Status Invest STOCKS'!A3967:AD4582,2)),0)</f>
        <v>1.89</v>
      </c>
      <c r="L3981" s="65">
        <f>IFERROR(IF(Ações!$B3981="","",VLOOKUP(Table_1[[#This Row],[AÇÕES]],'Dados Status Invest STOCKS'!A3967:AD4582,3)/100),0)</f>
        <v>0</v>
      </c>
      <c r="M3981" s="66">
        <f>IFERROR(IF(Ações!$B3981="","",VLOOKUP(Table_1[[#This Row],[AÇÕES]],'Dados Status Invest STOCKS'!A3967:AD4582,28)),0)</f>
        <v>-2.16</v>
      </c>
      <c r="N3981" s="66">
        <f>IFERROR(IF(Ações!$B3981="","",VLOOKUP(Table_1[[#This Row],[AÇÕES]],'Dados Status Invest STOCKS'!A3967:AD4582,27)),0)</f>
        <v>2.52</v>
      </c>
      <c r="O3981" s="66">
        <f>IFERROR(IF(Ações!$L3981="","",Ações!$K3981*Ações!$L3981),0)</f>
        <v>0</v>
      </c>
      <c r="P3981" s="67">
        <f t="shared" si="61"/>
        <v>0.06</v>
      </c>
      <c r="Q3981" s="67">
        <f>IFERROR(Ações!$O3981/Ações!$M3981,0)</f>
        <v>0</v>
      </c>
      <c r="R3981" s="67">
        <f>IFERROR(IF(Ações!$B3981="","",VLOOKUP(Table_1[[#This Row],[AÇÕES]],'Dados Status Invest STOCKS'!A3967:AD4582,18)/100),0)</f>
        <v>-0.85609999999999997</v>
      </c>
      <c r="S3981" s="65">
        <f>IFERROR(IF(Ações!$B3981="","",VLOOKUP(Table_1[[#This Row],[AÇÕES]],'Dados Status Invest STOCKS'!A3967:AD4582,25)/100),0)</f>
        <v>0</v>
      </c>
      <c r="T3981" s="67">
        <f>(1-Ações!$Q3981)*Ações!$R3981</f>
        <v>-0.85609999999999997</v>
      </c>
      <c r="U3981" s="68">
        <f>IF(Ações!$S3981=0,Ações!$T3981,IF(Ações!$T3981=0,Ações!$S3981,AVERAGE(Ações!$S3981,Ações!$T3981)))</f>
        <v>-0.85609999999999997</v>
      </c>
    </row>
    <row r="3982" spans="2:21" ht="15" customHeight="1" x14ac:dyDescent="0.2">
      <c r="B3982" s="63" t="str">
        <f>IFERROR('Dados Status Invest STOCKS'!A3969,"-")</f>
        <v>ROP</v>
      </c>
      <c r="C3982" s="45">
        <f>IFERROR((Ações!$D3982-Ações!$K3982)/Ações!$D3982,0)</f>
        <v>-10.320754716981131</v>
      </c>
      <c r="D3982" s="46">
        <f>(Ações!$O3982)/0.06</f>
        <v>38.376416666666671</v>
      </c>
      <c r="E3982" s="47">
        <f>IFERROR((Ações!$F3982-Ações!$K3982)/Ações!$F3982,0)</f>
        <v>-1.7103255628576264</v>
      </c>
      <c r="F3982" s="46">
        <f>IF(OR(Ações!$N3982&lt;0,Ações!$M3982&lt;0),"",(22.5*Ações!$M3982*Ações!$N3982)^0.5)</f>
        <v>160.2943963462229</v>
      </c>
      <c r="G3982" s="47">
        <f>IFERROR((Ações!$H3982-Ações!$K3982)/Ações!$H3982,0)</f>
        <v>1.7269851570908548</v>
      </c>
      <c r="H3982" s="48">
        <f>IFERROR(Ações!$I3982/(Ações!$P3982-Table_1[[#This Row],[CAGR LUCRO 5A]]),0)</f>
        <v>-597.60504841463319</v>
      </c>
      <c r="I3982" s="48">
        <f>IF(Ações!$S3982&lt;0,"",Ações!$O3982*(1+Ações!$S3982))</f>
        <v>2.4501806985000001</v>
      </c>
      <c r="J3982" s="49">
        <f>IFERROR(IF(Ações!$B3982="","",(VLOOKUP(Table_1[[#This Row],[AÇÕES]],'Dados Status Invest STOCKS'!A3968:AD4583,4)/Table_1[[#This Row],[LPA]]))/100,0)</f>
        <v>3.8512241054613934E-2</v>
      </c>
      <c r="K3982" s="64">
        <f>IFERROR(IF(Ações!$B3982="","",VLOOKUP(Table_1[[#This Row],[AÇÕES]],'Dados Status Invest STOCKS'!A3968:AD4583,2)),0)</f>
        <v>434.45</v>
      </c>
      <c r="L3982" s="65">
        <f>IFERROR(IF(Ações!$B3982="","",VLOOKUP(Table_1[[#This Row],[AÇÕES]],'Dados Status Invest STOCKS'!A3968:AD4583,3)/100),0)</f>
        <v>5.3E-3</v>
      </c>
      <c r="M3982" s="66">
        <f>IFERROR(IF(Ações!$B3982="","",VLOOKUP(Table_1[[#This Row],[AÇÕES]],'Dados Status Invest STOCKS'!A3968:AD4583,28)),0)</f>
        <v>10.62</v>
      </c>
      <c r="N3982" s="66">
        <f>IFERROR(IF(Ações!$B3982="","",VLOOKUP(Table_1[[#This Row],[AÇÕES]],'Dados Status Invest STOCKS'!A3968:AD4583,27)),0)</f>
        <v>107.53</v>
      </c>
      <c r="O3982" s="66">
        <f>IFERROR(IF(Ações!$L3982="","",Ações!$K3982*Ações!$L3982),0)</f>
        <v>2.3025850000000001</v>
      </c>
      <c r="P3982" s="67">
        <f t="shared" si="61"/>
        <v>0.06</v>
      </c>
      <c r="Q3982" s="67">
        <f>IFERROR(Ações!$O3982/Ações!$M3982,0)</f>
        <v>0.21681591337099815</v>
      </c>
      <c r="R3982" s="67">
        <f>IFERROR(IF(Ações!$B3982="","",VLOOKUP(Table_1[[#This Row],[AÇÕES]],'Dados Status Invest STOCKS'!A3968:AD4583,18)/100),0)</f>
        <v>9.8800000000000013E-2</v>
      </c>
      <c r="S3982" s="65">
        <f>IFERROR(IF(Ações!$B3982="","",VLOOKUP(Table_1[[#This Row],[AÇÕES]],'Dados Status Invest STOCKS'!A3968:AD4583,25)/100),0)</f>
        <v>6.4100000000000004E-2</v>
      </c>
      <c r="T3982" s="67">
        <f>(1-Ações!$Q3982)*Ações!$R3982</f>
        <v>7.7378587758945391E-2</v>
      </c>
      <c r="U3982" s="68">
        <f>IF(Ações!$S3982=0,Ações!$T3982,IF(Ações!$T3982=0,Ações!$S3982,AVERAGE(Ações!$S3982,Ações!$T3982)))</f>
        <v>7.0739293879472698E-2</v>
      </c>
    </row>
    <row r="3983" spans="2:21" ht="15" customHeight="1" x14ac:dyDescent="0.2">
      <c r="B3983" s="63" t="str">
        <f>IFERROR('Dados Status Invest STOCKS'!A3970,"-")</f>
        <v>ROST</v>
      </c>
      <c r="C3983" s="45">
        <f>IFERROR((Ações!$D3983-Ações!$K3983)/Ações!$D3983,0)</f>
        <v>-4.1724137931034475</v>
      </c>
      <c r="D3983" s="46">
        <f>(Ações!$O3983)/0.06</f>
        <v>18.995000000000001</v>
      </c>
      <c r="E3983" s="47">
        <f>IFERROR((Ações!$F3983-Ações!$K3983)/Ações!$F3983,0)</f>
        <v>-2.1242590639834744</v>
      </c>
      <c r="F3983" s="46">
        <f>IF(OR(Ações!$N3983&lt;0,Ações!$M3983&lt;0),"",(22.5*Ações!$M3983*Ações!$N3983)^0.5)</f>
        <v>31.44745617693107</v>
      </c>
      <c r="G3983" s="47">
        <f>IFERROR((Ações!$H3983-Ações!$K3983)/Ações!$H3983,0)</f>
        <v>0</v>
      </c>
      <c r="H3983" s="48">
        <f>IFERROR(Ações!$I3983/(Ações!$P3983-Table_1[[#This Row],[CAGR LUCRO 5A]]),0)</f>
        <v>0</v>
      </c>
      <c r="I3983" s="48" t="str">
        <f>IF(Ações!$S3983&lt;0,"",Ações!$O3983*(1+Ações!$S3983))</f>
        <v/>
      </c>
      <c r="J3983" s="49">
        <f>IFERROR(IF(Ações!$B3983="","",(VLOOKUP(Table_1[[#This Row],[AÇÕES]],'Dados Status Invest STOCKS'!A3969:AD4584,4)/Table_1[[#This Row],[LPA]]))/100,0)</f>
        <v>6.4512820512820521E-2</v>
      </c>
      <c r="K3983" s="64">
        <f>IFERROR(IF(Ações!$B3983="","",VLOOKUP(Table_1[[#This Row],[AÇÕES]],'Dados Status Invest STOCKS'!A3969:AD4584,2)),0)</f>
        <v>98.25</v>
      </c>
      <c r="L3983" s="65">
        <f>IFERROR(IF(Ações!$B3983="","",VLOOKUP(Table_1[[#This Row],[AÇÕES]],'Dados Status Invest STOCKS'!A3969:AD4584,3)/100),0)</f>
        <v>1.1599999999999999E-2</v>
      </c>
      <c r="M3983" s="66">
        <f>IFERROR(IF(Ações!$B3983="","",VLOOKUP(Table_1[[#This Row],[AÇÕES]],'Dados Status Invest STOCKS'!A3969:AD4584,28)),0)</f>
        <v>3.9</v>
      </c>
      <c r="N3983" s="66">
        <f>IFERROR(IF(Ações!$B3983="","",VLOOKUP(Table_1[[#This Row],[AÇÕES]],'Dados Status Invest STOCKS'!A3969:AD4584,27)),0)</f>
        <v>11.27</v>
      </c>
      <c r="O3983" s="66">
        <f>IFERROR(IF(Ações!$L3983="","",Ações!$K3983*Ações!$L3983),0)</f>
        <v>1.1396999999999999</v>
      </c>
      <c r="P3983" s="67">
        <f t="shared" ref="P3983:P4046" si="62">$U$6</f>
        <v>0.06</v>
      </c>
      <c r="Q3983" s="67">
        <f>IFERROR(Ações!$O3983/Ações!$M3983,0)</f>
        <v>0.29223076923076924</v>
      </c>
      <c r="R3983" s="67">
        <f>IFERROR(IF(Ações!$B3983="","",VLOOKUP(Table_1[[#This Row],[AÇÕES]],'Dados Status Invest STOCKS'!A3969:AD4584,18)/100),0)</f>
        <v>0.34630000000000005</v>
      </c>
      <c r="S3983" s="65">
        <f>IFERROR(IF(Ações!$B3983="","",VLOOKUP(Table_1[[#This Row],[AÇÕES]],'Dados Status Invest STOCKS'!A3969:AD4584,25)/100),0)</f>
        <v>-0.39119999999999999</v>
      </c>
      <c r="T3983" s="67">
        <f>(1-Ações!$Q3983)*Ações!$R3983</f>
        <v>0.24510048461538464</v>
      </c>
      <c r="U3983" s="68">
        <f>IF(Ações!$S3983=0,Ações!$T3983,IF(Ações!$T3983=0,Ações!$S3983,AVERAGE(Ações!$S3983,Ações!$T3983)))</f>
        <v>-7.3049757692307676E-2</v>
      </c>
    </row>
    <row r="3984" spans="2:21" ht="15" customHeight="1" x14ac:dyDescent="0.2">
      <c r="B3984" s="63" t="str">
        <f>IFERROR('Dados Status Invest STOCKS'!A3971,"-")</f>
        <v>RP</v>
      </c>
      <c r="C3984" s="45">
        <f>IFERROR((Ações!$D3984-Ações!$K3984)/Ações!$D3984,0)</f>
        <v>0</v>
      </c>
      <c r="D3984" s="46">
        <f>(Ações!$O3984)/0.06</f>
        <v>0</v>
      </c>
      <c r="E3984" s="47">
        <f>IFERROR((Ações!$F3984-Ações!$K3984)/Ações!$F3984,0)</f>
        <v>-5.8664802391317741</v>
      </c>
      <c r="F3984" s="46">
        <f>IF(OR(Ações!$N3984&lt;0,Ações!$M3984&lt;0),"",(22.5*Ações!$M3984*Ações!$N3984)^0.5)</f>
        <v>12.920739142943797</v>
      </c>
      <c r="G3984" s="47">
        <f>IFERROR((Ações!$H3984-Ações!$K3984)/Ações!$H3984,0)</f>
        <v>0</v>
      </c>
      <c r="H3984" s="48">
        <f>IFERROR(Ações!$I3984/(Ações!$P3984-Table_1[[#This Row],[CAGR LUCRO 5A]]),0)</f>
        <v>0</v>
      </c>
      <c r="I3984" s="48">
        <f>IF(Ações!$S3984&lt;0,"",Ações!$O3984*(1+Ações!$S3984))</f>
        <v>0</v>
      </c>
      <c r="J3984" s="49">
        <f>IFERROR(IF(Ações!$B3984="","",(VLOOKUP(Table_1[[#This Row],[AÇÕES]],'Dados Status Invest STOCKS'!A3970:AD4585,4)/Table_1[[#This Row],[LPA]]))/100,0)</f>
        <v>4.1715217391304344</v>
      </c>
      <c r="K3984" s="64">
        <f>IFERROR(IF(Ações!$B3984="","",VLOOKUP(Table_1[[#This Row],[AÇÕES]],'Dados Status Invest STOCKS'!A3970:AD4585,2)),0)</f>
        <v>88.72</v>
      </c>
      <c r="L3984" s="65">
        <f>IFERROR(IF(Ações!$B3984="","",VLOOKUP(Table_1[[#This Row],[AÇÕES]],'Dados Status Invest STOCKS'!A3970:AD4585,3)/100),0)</f>
        <v>0</v>
      </c>
      <c r="M3984" s="66">
        <f>IFERROR(IF(Ações!$B3984="","",VLOOKUP(Table_1[[#This Row],[AÇÕES]],'Dados Status Invest STOCKS'!A3970:AD4585,28)),0)</f>
        <v>0.46</v>
      </c>
      <c r="N3984" s="66">
        <f>IFERROR(IF(Ações!$B3984="","",VLOOKUP(Table_1[[#This Row],[AÇÕES]],'Dados Status Invest STOCKS'!A3970:AD4585,27)),0)</f>
        <v>16.13</v>
      </c>
      <c r="O3984" s="66">
        <f>IFERROR(IF(Ações!$L3984="","",Ações!$K3984*Ações!$L3984),0)</f>
        <v>0</v>
      </c>
      <c r="P3984" s="67">
        <f t="shared" si="62"/>
        <v>0.06</v>
      </c>
      <c r="Q3984" s="67">
        <f>IFERROR(Ações!$O3984/Ações!$M3984,0)</f>
        <v>0</v>
      </c>
      <c r="R3984" s="67">
        <f>IFERROR(IF(Ações!$B3984="","",VLOOKUP(Table_1[[#This Row],[AÇÕES]],'Dados Status Invest STOCKS'!A3970:AD4585,18)/100),0)</f>
        <v>2.87E-2</v>
      </c>
      <c r="S3984" s="65">
        <f>IFERROR(IF(Ações!$B3984="","",VLOOKUP(Table_1[[#This Row],[AÇÕES]],'Dados Status Invest STOCKS'!A3970:AD4585,25)/100),0)</f>
        <v>0</v>
      </c>
      <c r="T3984" s="67">
        <f>(1-Ações!$Q3984)*Ações!$R3984</f>
        <v>2.87E-2</v>
      </c>
      <c r="U3984" s="68">
        <f>IF(Ações!$S3984=0,Ações!$T3984,IF(Ações!$T3984=0,Ações!$S3984,AVERAGE(Ações!$S3984,Ações!$T3984)))</f>
        <v>2.87E-2</v>
      </c>
    </row>
    <row r="3985" spans="2:21" ht="15" customHeight="1" x14ac:dyDescent="0.2">
      <c r="B3985" s="63" t="str">
        <f>IFERROR('Dados Status Invest STOCKS'!A3972,"-")</f>
        <v>RPAY</v>
      </c>
      <c r="C3985" s="45">
        <f>IFERROR((Ações!$D3985-Ações!$K3985)/Ações!$D3985,0)</f>
        <v>0</v>
      </c>
      <c r="D3985" s="46">
        <f>(Ações!$O3985)/0.06</f>
        <v>0</v>
      </c>
      <c r="E3985" s="47">
        <f>IFERROR((Ações!$F3985-Ações!$K3985)/Ações!$F3985,0)</f>
        <v>0</v>
      </c>
      <c r="F3985" s="46" t="str">
        <f>IF(OR(Ações!$N3985&lt;0,Ações!$M3985&lt;0),"",(22.5*Ações!$M3985*Ações!$N3985)^0.5)</f>
        <v/>
      </c>
      <c r="G3985" s="47">
        <f>IFERROR((Ações!$H3985-Ações!$K3985)/Ações!$H3985,0)</f>
        <v>0</v>
      </c>
      <c r="H3985" s="48">
        <f>IFERROR(Ações!$I3985/(Ações!$P3985-Table_1[[#This Row],[CAGR LUCRO 5A]]),0)</f>
        <v>0</v>
      </c>
      <c r="I3985" s="48">
        <f>IF(Ações!$S3985&lt;0,"",Ações!$O3985*(1+Ações!$S3985))</f>
        <v>0</v>
      </c>
      <c r="J3985" s="49">
        <f>IFERROR(IF(Ações!$B3985="","",(VLOOKUP(Table_1[[#This Row],[AÇÕES]],'Dados Status Invest STOCKS'!A3971:AD4586,4)/Table_1[[#This Row],[LPA]]))/100,0)</f>
        <v>0.70937499999999998</v>
      </c>
      <c r="K3985" s="64">
        <f>IFERROR(IF(Ações!$B3985="","",VLOOKUP(Table_1[[#This Row],[AÇÕES]],'Dados Status Invest STOCKS'!A3971:AD4586,2)),0)</f>
        <v>16.37</v>
      </c>
      <c r="L3985" s="65">
        <f>IFERROR(IF(Ações!$B3985="","",VLOOKUP(Table_1[[#This Row],[AÇÕES]],'Dados Status Invest STOCKS'!A3971:AD4586,3)/100),0)</f>
        <v>0</v>
      </c>
      <c r="M3985" s="66">
        <f>IFERROR(IF(Ações!$B3985="","",VLOOKUP(Table_1[[#This Row],[AÇÕES]],'Dados Status Invest STOCKS'!A3971:AD4586,28)),0)</f>
        <v>-0.48</v>
      </c>
      <c r="N3985" s="66">
        <f>IFERROR(IF(Ações!$B3985="","",VLOOKUP(Table_1[[#This Row],[AÇÕES]],'Dados Status Invest STOCKS'!A3971:AD4586,27)),0)</f>
        <v>9.74</v>
      </c>
      <c r="O3985" s="66">
        <f>IFERROR(IF(Ações!$L3985="","",Ações!$K3985*Ações!$L3985),0)</f>
        <v>0</v>
      </c>
      <c r="P3985" s="67">
        <f t="shared" si="62"/>
        <v>0.06</v>
      </c>
      <c r="Q3985" s="67">
        <f>IFERROR(Ações!$O3985/Ações!$M3985,0)</f>
        <v>0</v>
      </c>
      <c r="R3985" s="67">
        <f>IFERROR(IF(Ações!$B3985="","",VLOOKUP(Table_1[[#This Row],[AÇÕES]],'Dados Status Invest STOCKS'!A3971:AD4586,18)/100),0)</f>
        <v>-4.9299999999999997E-2</v>
      </c>
      <c r="S3985" s="65">
        <f>IFERROR(IF(Ações!$B3985="","",VLOOKUP(Table_1[[#This Row],[AÇÕES]],'Dados Status Invest STOCKS'!A3971:AD4586,25)/100),0)</f>
        <v>0</v>
      </c>
      <c r="T3985" s="67">
        <f>(1-Ações!$Q3985)*Ações!$R3985</f>
        <v>-4.9299999999999997E-2</v>
      </c>
      <c r="U3985" s="68">
        <f>IF(Ações!$S3985=0,Ações!$T3985,IF(Ações!$T3985=0,Ações!$S3985,AVERAGE(Ações!$S3985,Ações!$T3985)))</f>
        <v>-4.9299999999999997E-2</v>
      </c>
    </row>
    <row r="3986" spans="2:21" ht="15" customHeight="1" x14ac:dyDescent="0.2">
      <c r="B3986" s="63" t="str">
        <f>IFERROR('Dados Status Invest STOCKS'!A3973,"-")</f>
        <v>RPD</v>
      </c>
      <c r="C3986" s="45">
        <f>IFERROR((Ações!$D3986-Ações!$K3986)/Ações!$D3986,0)</f>
        <v>0</v>
      </c>
      <c r="D3986" s="46">
        <f>(Ações!$O3986)/0.06</f>
        <v>0</v>
      </c>
      <c r="E3986" s="47">
        <f>IFERROR((Ações!$F3986-Ações!$K3986)/Ações!$F3986,0)</f>
        <v>0</v>
      </c>
      <c r="F3986" s="46" t="str">
        <f>IF(OR(Ações!$N3986&lt;0,Ações!$M3986&lt;0),"",(22.5*Ações!$M3986*Ações!$N3986)^0.5)</f>
        <v/>
      </c>
      <c r="G3986" s="47">
        <f>IFERROR((Ações!$H3986-Ações!$K3986)/Ações!$H3986,0)</f>
        <v>0</v>
      </c>
      <c r="H3986" s="48">
        <f>IFERROR(Ações!$I3986/(Ações!$P3986-Table_1[[#This Row],[CAGR LUCRO 5A]]),0)</f>
        <v>0</v>
      </c>
      <c r="I3986" s="48">
        <f>IF(Ações!$S3986&lt;0,"",Ações!$O3986*(1+Ações!$S3986))</f>
        <v>0</v>
      </c>
      <c r="J3986" s="49">
        <f>IFERROR(IF(Ações!$B3986="","",(VLOOKUP(Table_1[[#This Row],[AÇÕES]],'Dados Status Invest STOCKS'!A3972:AD4587,4)/Table_1[[#This Row],[LPA]]))/100,0)</f>
        <v>0.18034934497816593</v>
      </c>
      <c r="K3986" s="64">
        <f>IFERROR(IF(Ações!$B3986="","",VLOOKUP(Table_1[[#This Row],[AÇÕES]],'Dados Status Invest STOCKS'!A3972:AD4587,2)),0)</f>
        <v>94.36</v>
      </c>
      <c r="L3986" s="65">
        <f>IFERROR(IF(Ações!$B3986="","",VLOOKUP(Table_1[[#This Row],[AÇÕES]],'Dados Status Invest STOCKS'!A3972:AD4587,3)/100),0)</f>
        <v>0</v>
      </c>
      <c r="M3986" s="66">
        <f>IFERROR(IF(Ações!$B3986="","",VLOOKUP(Table_1[[#This Row],[AÇÕES]],'Dados Status Invest STOCKS'!A3972:AD4587,28)),0)</f>
        <v>-2.29</v>
      </c>
      <c r="N3986" s="66">
        <f>IFERROR(IF(Ações!$B3986="","",VLOOKUP(Table_1[[#This Row],[AÇÕES]],'Dados Status Invest STOCKS'!A3972:AD4587,27)),0)</f>
        <v>-1.84</v>
      </c>
      <c r="O3986" s="66">
        <f>IFERROR(IF(Ações!$L3986="","",Ações!$K3986*Ações!$L3986),0)</f>
        <v>0</v>
      </c>
      <c r="P3986" s="67">
        <f t="shared" si="62"/>
        <v>0.06</v>
      </c>
      <c r="Q3986" s="67">
        <f>IFERROR(Ações!$O3986/Ações!$M3986,0)</f>
        <v>0</v>
      </c>
      <c r="R3986" s="67">
        <f>IFERROR(IF(Ações!$B3986="","",VLOOKUP(Table_1[[#This Row],[AÇÕES]],'Dados Status Invest STOCKS'!A3972:AD4587,18)/100),0)</f>
        <v>-1.244</v>
      </c>
      <c r="S3986" s="65">
        <f>IFERROR(IF(Ações!$B3986="","",VLOOKUP(Table_1[[#This Row],[AÇÕES]],'Dados Status Invest STOCKS'!A3972:AD4587,25)/100),0)</f>
        <v>0</v>
      </c>
      <c r="T3986" s="67">
        <f>(1-Ações!$Q3986)*Ações!$R3986</f>
        <v>-1.244</v>
      </c>
      <c r="U3986" s="68">
        <f>IF(Ações!$S3986=0,Ações!$T3986,IF(Ações!$T3986=0,Ações!$S3986,AVERAGE(Ações!$S3986,Ações!$T3986)))</f>
        <v>-1.244</v>
      </c>
    </row>
    <row r="3987" spans="2:21" ht="15" customHeight="1" x14ac:dyDescent="0.2">
      <c r="B3987" s="63" t="str">
        <f>IFERROR('Dados Status Invest STOCKS'!A3974,"-")</f>
        <v>RPLA</v>
      </c>
      <c r="C3987" s="45">
        <f>IFERROR((Ações!$D3987-Ações!$K3987)/Ações!$D3987,0)</f>
        <v>0</v>
      </c>
      <c r="D3987" s="46">
        <f>(Ações!$O3987)/0.06</f>
        <v>0</v>
      </c>
      <c r="E3987" s="47">
        <f>IFERROR((Ações!$F3987-Ações!$K3987)/Ações!$F3987,0)</f>
        <v>0</v>
      </c>
      <c r="F3987" s="46" t="str">
        <f>IF(OR(Ações!$N3987&lt;0,Ações!$M3987&lt;0),"",(22.5*Ações!$M3987*Ações!$N3987)^0.5)</f>
        <v/>
      </c>
      <c r="G3987" s="47">
        <f>IFERROR((Ações!$H3987-Ações!$K3987)/Ações!$H3987,0)</f>
        <v>0</v>
      </c>
      <c r="H3987" s="48">
        <f>IFERROR(Ações!$I3987/(Ações!$P3987-Table_1[[#This Row],[CAGR LUCRO 5A]]),0)</f>
        <v>0</v>
      </c>
      <c r="I3987" s="48">
        <f>IF(Ações!$S3987&lt;0,"",Ações!$O3987*(1+Ações!$S3987))</f>
        <v>0</v>
      </c>
      <c r="J3987" s="49">
        <f>IFERROR(IF(Ações!$B3987="","",(VLOOKUP(Table_1[[#This Row],[AÇÕES]],'Dados Status Invest STOCKS'!A3973:AD4588,4)/Table_1[[#This Row],[LPA]]))/100,0)</f>
        <v>9.541984732824426E-5</v>
      </c>
      <c r="K3987" s="64">
        <f>IFERROR(IF(Ações!$B3987="","",VLOOKUP(Table_1[[#This Row],[AÇÕES]],'Dados Status Invest STOCKS'!A3973:AD4588,2)),0)</f>
        <v>9.48</v>
      </c>
      <c r="L3987" s="65">
        <f>IFERROR(IF(Ações!$B3987="","",VLOOKUP(Table_1[[#This Row],[AÇÕES]],'Dados Status Invest STOCKS'!A3973:AD4588,3)/100),0)</f>
        <v>0</v>
      </c>
      <c r="M3987" s="66">
        <f>IFERROR(IF(Ações!$B3987="","",VLOOKUP(Table_1[[#This Row],[AÇÕES]],'Dados Status Invest STOCKS'!A3973:AD4588,28)),0)</f>
        <v>-31.44</v>
      </c>
      <c r="N3987" s="66">
        <f>IFERROR(IF(Ações!$B3987="","",VLOOKUP(Table_1[[#This Row],[AÇÕES]],'Dados Status Invest STOCKS'!A3973:AD4588,27)),0)</f>
        <v>139.13</v>
      </c>
      <c r="O3987" s="66">
        <f>IFERROR(IF(Ações!$L3987="","",Ações!$K3987*Ações!$L3987),0)</f>
        <v>0</v>
      </c>
      <c r="P3987" s="67">
        <f t="shared" si="62"/>
        <v>0.06</v>
      </c>
      <c r="Q3987" s="67">
        <f>IFERROR(Ações!$O3987/Ações!$M3987,0)</f>
        <v>0</v>
      </c>
      <c r="R3987" s="67">
        <f>IFERROR(IF(Ações!$B3987="","",VLOOKUP(Table_1[[#This Row],[AÇÕES]],'Dados Status Invest STOCKS'!A3973:AD4588,18)/100),0)</f>
        <v>-0.22600000000000001</v>
      </c>
      <c r="S3987" s="65">
        <f>IFERROR(IF(Ações!$B3987="","",VLOOKUP(Table_1[[#This Row],[AÇÕES]],'Dados Status Invest STOCKS'!A3973:AD4588,25)/100),0)</f>
        <v>0</v>
      </c>
      <c r="T3987" s="67">
        <f>(1-Ações!$Q3987)*Ações!$R3987</f>
        <v>-0.22600000000000001</v>
      </c>
      <c r="U3987" s="68">
        <f>IF(Ações!$S3987=0,Ações!$T3987,IF(Ações!$T3987=0,Ações!$S3987,AVERAGE(Ações!$S3987,Ações!$T3987)))</f>
        <v>-0.22600000000000001</v>
      </c>
    </row>
    <row r="3988" spans="2:21" ht="15" customHeight="1" x14ac:dyDescent="0.2">
      <c r="B3988" s="63" t="str">
        <f>IFERROR('Dados Status Invest STOCKS'!A3975,"-")</f>
        <v>RPM</v>
      </c>
      <c r="C3988" s="45">
        <f>IFERROR((Ações!$D3988-Ações!$K3988)/Ações!$D3988,0)</f>
        <v>-2.4285714285714284</v>
      </c>
      <c r="D3988" s="46">
        <f>(Ações!$O3988)/0.06</f>
        <v>26.034166666666671</v>
      </c>
      <c r="E3988" s="47">
        <f>IFERROR((Ações!$F3988-Ações!$K3988)/Ações!$F3988,0)</f>
        <v>-1.6730062523111744</v>
      </c>
      <c r="F3988" s="46">
        <f>IF(OR(Ações!$N3988&lt;0,Ações!$M3988&lt;0),"",(22.5*Ações!$M3988*Ações!$N3988)^0.5)</f>
        <v>33.393113062426508</v>
      </c>
      <c r="G3988" s="47">
        <f>IFERROR((Ações!$H3988-Ações!$K3988)/Ações!$H3988,0)</f>
        <v>1.834008419766531</v>
      </c>
      <c r="H3988" s="48">
        <f>IFERROR(Ações!$I3988/(Ações!$P3988-Table_1[[#This Row],[CAGR LUCRO 5A]]),0)</f>
        <v>-107.02529840764329</v>
      </c>
      <c r="I3988" s="48">
        <f>IF(Ações!$S3988&lt;0,"",Ações!$O3988*(1+Ações!$S3988))</f>
        <v>1.6802971850000004</v>
      </c>
      <c r="J3988" s="49">
        <f>IFERROR(IF(Ações!$B3988="","",(VLOOKUP(Table_1[[#This Row],[AÇÕES]],'Dados Status Invest STOCKS'!A3974:AD4589,4)/Table_1[[#This Row],[LPA]]))/100,0)</f>
        <v>7.2857142857142856E-2</v>
      </c>
      <c r="K3988" s="64">
        <f>IFERROR(IF(Ações!$B3988="","",VLOOKUP(Table_1[[#This Row],[AÇÕES]],'Dados Status Invest STOCKS'!A3974:AD4589,2)),0)</f>
        <v>89.26</v>
      </c>
      <c r="L3988" s="65">
        <f>IFERROR(IF(Ações!$B3988="","",VLOOKUP(Table_1[[#This Row],[AÇÕES]],'Dados Status Invest STOCKS'!A3974:AD4589,3)/100),0)</f>
        <v>1.7500000000000002E-2</v>
      </c>
      <c r="M3988" s="66">
        <f>IFERROR(IF(Ações!$B3988="","",VLOOKUP(Table_1[[#This Row],[AÇÕES]],'Dados Status Invest STOCKS'!A3974:AD4589,28)),0)</f>
        <v>3.5</v>
      </c>
      <c r="N3988" s="66">
        <f>IFERROR(IF(Ações!$B3988="","",VLOOKUP(Table_1[[#This Row],[AÇÕES]],'Dados Status Invest STOCKS'!A3974:AD4589,27)),0)</f>
        <v>14.16</v>
      </c>
      <c r="O3988" s="66">
        <f>IFERROR(IF(Ações!$L3988="","",Ações!$K3988*Ações!$L3988),0)</f>
        <v>1.5620500000000002</v>
      </c>
      <c r="P3988" s="67">
        <f t="shared" si="62"/>
        <v>0.06</v>
      </c>
      <c r="Q3988" s="67">
        <f>IFERROR(Ações!$O3988/Ações!$M3988,0)</f>
        <v>0.44630000000000003</v>
      </c>
      <c r="R3988" s="67">
        <f>IFERROR(IF(Ações!$B3988="","",VLOOKUP(Table_1[[#This Row],[AÇÕES]],'Dados Status Invest STOCKS'!A3974:AD4589,18)/100),0)</f>
        <v>0.24719999999999998</v>
      </c>
      <c r="S3988" s="65">
        <f>IFERROR(IF(Ações!$B3988="","",VLOOKUP(Table_1[[#This Row],[AÇÕES]],'Dados Status Invest STOCKS'!A3974:AD4589,25)/100),0)</f>
        <v>7.5700000000000003E-2</v>
      </c>
      <c r="T3988" s="67">
        <f>(1-Ações!$Q3988)*Ações!$R3988</f>
        <v>0.13687463999999999</v>
      </c>
      <c r="U3988" s="68">
        <f>IF(Ações!$S3988=0,Ações!$T3988,IF(Ações!$T3988=0,Ações!$S3988,AVERAGE(Ações!$S3988,Ações!$T3988)))</f>
        <v>0.10628731999999999</v>
      </c>
    </row>
    <row r="3989" spans="2:21" ht="15" customHeight="1" x14ac:dyDescent="0.2">
      <c r="B3989" s="63" t="str">
        <f>IFERROR('Dados Status Invest STOCKS'!A3976,"-")</f>
        <v>RPRX</v>
      </c>
      <c r="C3989" s="45">
        <f>IFERROR((Ações!$D3989-Ações!$K3989)/Ações!$D3989,0)</f>
        <v>-2.4883720930232558</v>
      </c>
      <c r="D3989" s="46">
        <f>(Ações!$O3989)/0.06</f>
        <v>11.314733333333333</v>
      </c>
      <c r="E3989" s="47">
        <f>IFERROR((Ações!$F3989-Ações!$K3989)/Ações!$F3989,0)</f>
        <v>-0.66978439736443307</v>
      </c>
      <c r="F3989" s="46">
        <f>IF(OR(Ações!$N3989&lt;0,Ações!$M3989&lt;0),"",(22.5*Ações!$M3989*Ações!$N3989)^0.5)</f>
        <v>23.6377822563793</v>
      </c>
      <c r="G3989" s="47">
        <f>IFERROR((Ações!$H3989-Ações!$K3989)/Ações!$H3989,0)</f>
        <v>-2.4883720930232558</v>
      </c>
      <c r="H3989" s="48">
        <f>IFERROR(Ações!$I3989/(Ações!$P3989-Table_1[[#This Row],[CAGR LUCRO 5A]]),0)</f>
        <v>11.314733333333333</v>
      </c>
      <c r="I3989" s="48">
        <f>IF(Ações!$S3989&lt;0,"",Ações!$O3989*(1+Ações!$S3989))</f>
        <v>0.67888399999999993</v>
      </c>
      <c r="J3989" s="49">
        <f>IFERROR(IF(Ações!$B3989="","",(VLOOKUP(Table_1[[#This Row],[AÇÕES]],'Dados Status Invest STOCKS'!A3975:AD4590,4)/Table_1[[#This Row],[LPA]]))/100,0)</f>
        <v>0.11765027322404371</v>
      </c>
      <c r="K3989" s="64">
        <f>IFERROR(IF(Ações!$B3989="","",VLOOKUP(Table_1[[#This Row],[AÇÕES]],'Dados Status Invest STOCKS'!A3975:AD4590,2)),0)</f>
        <v>39.47</v>
      </c>
      <c r="L3989" s="65">
        <f>IFERROR(IF(Ações!$B3989="","",VLOOKUP(Table_1[[#This Row],[AÇÕES]],'Dados Status Invest STOCKS'!A3975:AD4590,3)/100),0)</f>
        <v>1.72E-2</v>
      </c>
      <c r="M3989" s="66">
        <f>IFERROR(IF(Ações!$B3989="","",VLOOKUP(Table_1[[#This Row],[AÇÕES]],'Dados Status Invest STOCKS'!A3975:AD4590,28)),0)</f>
        <v>1.83</v>
      </c>
      <c r="N3989" s="66">
        <f>IFERROR(IF(Ações!$B3989="","",VLOOKUP(Table_1[[#This Row],[AÇÕES]],'Dados Status Invest STOCKS'!A3975:AD4590,27)),0)</f>
        <v>13.57</v>
      </c>
      <c r="O3989" s="66">
        <f>IFERROR(IF(Ações!$L3989="","",Ações!$K3989*Ações!$L3989),0)</f>
        <v>0.67888399999999993</v>
      </c>
      <c r="P3989" s="67">
        <f t="shared" si="62"/>
        <v>0.06</v>
      </c>
      <c r="Q3989" s="67">
        <f>IFERROR(Ações!$O3989/Ações!$M3989,0)</f>
        <v>0.37097486338797808</v>
      </c>
      <c r="R3989" s="67">
        <f>IFERROR(IF(Ações!$B3989="","",VLOOKUP(Table_1[[#This Row],[AÇÕES]],'Dados Status Invest STOCKS'!A3975:AD4590,18)/100),0)</f>
        <v>0.1351</v>
      </c>
      <c r="S3989" s="65">
        <f>IFERROR(IF(Ações!$B3989="","",VLOOKUP(Table_1[[#This Row],[AÇÕES]],'Dados Status Invest STOCKS'!A3975:AD4590,25)/100),0)</f>
        <v>0</v>
      </c>
      <c r="T3989" s="67">
        <f>(1-Ações!$Q3989)*Ações!$R3989</f>
        <v>8.4981295956284147E-2</v>
      </c>
      <c r="U3989" s="68">
        <f>IF(Ações!$S3989=0,Ações!$T3989,IF(Ações!$T3989=0,Ações!$S3989,AVERAGE(Ações!$S3989,Ações!$T3989)))</f>
        <v>8.4981295956284147E-2</v>
      </c>
    </row>
    <row r="3990" spans="2:21" ht="15" customHeight="1" x14ac:dyDescent="0.2">
      <c r="B3990" s="63" t="str">
        <f>IFERROR('Dados Status Invest STOCKS'!A3977,"-")</f>
        <v>RPTX</v>
      </c>
      <c r="C3990" s="45">
        <f>IFERROR((Ações!$D3990-Ações!$K3990)/Ações!$D3990,0)</f>
        <v>0</v>
      </c>
      <c r="D3990" s="46">
        <f>(Ações!$O3990)/0.06</f>
        <v>0</v>
      </c>
      <c r="E3990" s="47">
        <f>IFERROR((Ações!$F3990-Ações!$K3990)/Ações!$F3990,0)</f>
        <v>0</v>
      </c>
      <c r="F3990" s="46" t="str">
        <f>IF(OR(Ações!$N3990&lt;0,Ações!$M3990&lt;0),"",(22.5*Ações!$M3990*Ações!$N3990)^0.5)</f>
        <v/>
      </c>
      <c r="G3990" s="47">
        <f>IFERROR((Ações!$H3990-Ações!$K3990)/Ações!$H3990,0)</f>
        <v>0</v>
      </c>
      <c r="H3990" s="48">
        <f>IFERROR(Ações!$I3990/(Ações!$P3990-Table_1[[#This Row],[CAGR LUCRO 5A]]),0)</f>
        <v>0</v>
      </c>
      <c r="I3990" s="48">
        <f>IF(Ações!$S3990&lt;0,"",Ações!$O3990*(1+Ações!$S3990))</f>
        <v>0</v>
      </c>
      <c r="J3990" s="49">
        <f>IFERROR(IF(Ações!$B3990="","",(VLOOKUP(Table_1[[#This Row],[AÇÕES]],'Dados Status Invest STOCKS'!A3976:AD4591,4)/Table_1[[#This Row],[LPA]]))/100,0)</f>
        <v>2.7777777777777776E-2</v>
      </c>
      <c r="K3990" s="64">
        <f>IFERROR(IF(Ações!$B3990="","",VLOOKUP(Table_1[[#This Row],[AÇÕES]],'Dados Status Invest STOCKS'!A3976:AD4591,2)),0)</f>
        <v>14.07</v>
      </c>
      <c r="L3990" s="65">
        <f>IFERROR(IF(Ações!$B3990="","",VLOOKUP(Table_1[[#This Row],[AÇÕES]],'Dados Status Invest STOCKS'!A3976:AD4591,3)/100),0)</f>
        <v>0</v>
      </c>
      <c r="M3990" s="66">
        <f>IFERROR(IF(Ações!$B3990="","",VLOOKUP(Table_1[[#This Row],[AÇÕES]],'Dados Status Invest STOCKS'!A3976:AD4591,28)),0)</f>
        <v>-2.25</v>
      </c>
      <c r="N3990" s="66">
        <f>IFERROR(IF(Ações!$B3990="","",VLOOKUP(Table_1[[#This Row],[AÇÕES]],'Dados Status Invest STOCKS'!A3976:AD4591,27)),0)</f>
        <v>5.23</v>
      </c>
      <c r="O3990" s="66">
        <f>IFERROR(IF(Ações!$L3990="","",Ações!$K3990*Ações!$L3990),0)</f>
        <v>0</v>
      </c>
      <c r="P3990" s="67">
        <f t="shared" si="62"/>
        <v>0.06</v>
      </c>
      <c r="Q3990" s="67">
        <f>IFERROR(Ações!$O3990/Ações!$M3990,0)</f>
        <v>0</v>
      </c>
      <c r="R3990" s="67">
        <f>IFERROR(IF(Ações!$B3990="","",VLOOKUP(Table_1[[#This Row],[AÇÕES]],'Dados Status Invest STOCKS'!A3976:AD4591,18)/100),0)</f>
        <v>-0.43009999999999998</v>
      </c>
      <c r="S3990" s="65">
        <f>IFERROR(IF(Ações!$B3990="","",VLOOKUP(Table_1[[#This Row],[AÇÕES]],'Dados Status Invest STOCKS'!A3976:AD4591,25)/100),0)</f>
        <v>0</v>
      </c>
      <c r="T3990" s="67">
        <f>(1-Ações!$Q3990)*Ações!$R3990</f>
        <v>-0.43009999999999998</v>
      </c>
      <c r="U3990" s="68">
        <f>IF(Ações!$S3990=0,Ações!$T3990,IF(Ações!$T3990=0,Ações!$S3990,AVERAGE(Ações!$S3990,Ações!$T3990)))</f>
        <v>-0.43009999999999998</v>
      </c>
    </row>
    <row r="3991" spans="2:21" ht="15" customHeight="1" x14ac:dyDescent="0.2">
      <c r="B3991" s="63" t="str">
        <f>IFERROR('Dados Status Invest STOCKS'!A3978,"-")</f>
        <v>RRBI</v>
      </c>
      <c r="C3991" s="45">
        <f>IFERROR((Ações!$D3991-Ações!$K3991)/Ações!$D3991,0)</f>
        <v>-10.32075471698113</v>
      </c>
      <c r="D3991" s="46">
        <f>(Ações!$O3991)/0.06</f>
        <v>4.6657666666666673</v>
      </c>
      <c r="E3991" s="47">
        <f>IFERROR((Ações!$F3991-Ações!$K3991)/Ações!$F3991,0)</f>
        <v>0.16764745369077352</v>
      </c>
      <c r="F3991" s="46">
        <f>IF(OR(Ações!$N3991&lt;0,Ações!$M3991&lt;0),"",(22.5*Ações!$M3991*Ações!$N3991)^0.5)</f>
        <v>63.458687348541964</v>
      </c>
      <c r="G3991" s="47">
        <f>IFERROR((Ações!$H3991-Ações!$K3991)/Ações!$H3991,0)</f>
        <v>-10.32075471698113</v>
      </c>
      <c r="H3991" s="48">
        <f>IFERROR(Ações!$I3991/(Ações!$P3991-Table_1[[#This Row],[CAGR LUCRO 5A]]),0)</f>
        <v>4.6657666666666673</v>
      </c>
      <c r="I3991" s="48">
        <f>IF(Ações!$S3991&lt;0,"",Ações!$O3991*(1+Ações!$S3991))</f>
        <v>0.27994600000000003</v>
      </c>
      <c r="J3991" s="49">
        <f>IFERROR(IF(Ações!$B3991="","",(VLOOKUP(Table_1[[#This Row],[AÇÕES]],'Dados Status Invest STOCKS'!A3977:AD4592,4)/Table_1[[#This Row],[LPA]]))/100,0)</f>
        <v>2.7798165137614673E-2</v>
      </c>
      <c r="K3991" s="64">
        <f>IFERROR(IF(Ações!$B3991="","",VLOOKUP(Table_1[[#This Row],[AÇÕES]],'Dados Status Invest STOCKS'!A3977:AD4592,2)),0)</f>
        <v>52.82</v>
      </c>
      <c r="L3991" s="65">
        <f>IFERROR(IF(Ações!$B3991="","",VLOOKUP(Table_1[[#This Row],[AÇÕES]],'Dados Status Invest STOCKS'!A3977:AD4592,3)/100),0)</f>
        <v>5.3E-3</v>
      </c>
      <c r="M3991" s="66">
        <f>IFERROR(IF(Ações!$B3991="","",VLOOKUP(Table_1[[#This Row],[AÇÕES]],'Dados Status Invest STOCKS'!A3977:AD4592,28)),0)</f>
        <v>4.3600000000000003</v>
      </c>
      <c r="N3991" s="66">
        <f>IFERROR(IF(Ações!$B3991="","",VLOOKUP(Table_1[[#This Row],[AÇÕES]],'Dados Status Invest STOCKS'!A3977:AD4592,27)),0)</f>
        <v>41.05</v>
      </c>
      <c r="O3991" s="66">
        <f>IFERROR(IF(Ações!$L3991="","",Ações!$K3991*Ações!$L3991),0)</f>
        <v>0.27994600000000003</v>
      </c>
      <c r="P3991" s="67">
        <f t="shared" si="62"/>
        <v>0.06</v>
      </c>
      <c r="Q3991" s="67">
        <f>IFERROR(Ações!$O3991/Ações!$M3991,0)</f>
        <v>6.4207798165137622E-2</v>
      </c>
      <c r="R3991" s="67">
        <f>IFERROR(IF(Ações!$B3991="","",VLOOKUP(Table_1[[#This Row],[AÇÕES]],'Dados Status Invest STOCKS'!A3977:AD4592,18)/100),0)</f>
        <v>0.1061</v>
      </c>
      <c r="S3991" s="65">
        <f>IFERROR(IF(Ações!$B3991="","",VLOOKUP(Table_1[[#This Row],[AÇÕES]],'Dados Status Invest STOCKS'!A3977:AD4592,25)/100),0)</f>
        <v>0</v>
      </c>
      <c r="T3991" s="67">
        <f>(1-Ações!$Q3991)*Ações!$R3991</f>
        <v>9.9287552614678892E-2</v>
      </c>
      <c r="U3991" s="68">
        <f>IF(Ações!$S3991=0,Ações!$T3991,IF(Ações!$T3991=0,Ações!$S3991,AVERAGE(Ações!$S3991,Ações!$T3991)))</f>
        <v>9.9287552614678892E-2</v>
      </c>
    </row>
    <row r="3992" spans="2:21" ht="15" customHeight="1" x14ac:dyDescent="0.2">
      <c r="B3992" s="63" t="str">
        <f>IFERROR('Dados Status Invest STOCKS'!A3979,"-")</f>
        <v>RRC</v>
      </c>
      <c r="C3992" s="45">
        <f>IFERROR((Ações!$D3992-Ações!$K3992)/Ações!$D3992,0)</f>
        <v>0</v>
      </c>
      <c r="D3992" s="46">
        <f>(Ações!$O3992)/0.06</f>
        <v>0</v>
      </c>
      <c r="E3992" s="47">
        <f>IFERROR((Ações!$F3992-Ações!$K3992)/Ações!$F3992,0)</f>
        <v>0</v>
      </c>
      <c r="F3992" s="46" t="str">
        <f>IF(OR(Ações!$N3992&lt;0,Ações!$M3992&lt;0),"",(22.5*Ações!$M3992*Ações!$N3992)^0.5)</f>
        <v/>
      </c>
      <c r="G3992" s="47">
        <f>IFERROR((Ações!$H3992-Ações!$K3992)/Ações!$H3992,0)</f>
        <v>0</v>
      </c>
      <c r="H3992" s="48">
        <f>IFERROR(Ações!$I3992/(Ações!$P3992-Table_1[[#This Row],[CAGR LUCRO 5A]]),0)</f>
        <v>0</v>
      </c>
      <c r="I3992" s="48">
        <f>IF(Ações!$S3992&lt;0,"",Ações!$O3992*(1+Ações!$S3992))</f>
        <v>0</v>
      </c>
      <c r="J3992" s="49">
        <f>IFERROR(IF(Ações!$B3992="","",(VLOOKUP(Table_1[[#This Row],[AÇÕES]],'Dados Status Invest STOCKS'!A3978:AD4593,4)/Table_1[[#This Row],[LPA]]))/100,0)</f>
        <v>4.709183673469388E-2</v>
      </c>
      <c r="K3992" s="64">
        <f>IFERROR(IF(Ações!$B3992="","",VLOOKUP(Table_1[[#This Row],[AÇÕES]],'Dados Status Invest STOCKS'!A3978:AD4593,2)),0)</f>
        <v>18.11</v>
      </c>
      <c r="L3992" s="65">
        <f>IFERROR(IF(Ações!$B3992="","",VLOOKUP(Table_1[[#This Row],[AÇÕES]],'Dados Status Invest STOCKS'!A3978:AD4593,3)/100),0)</f>
        <v>0</v>
      </c>
      <c r="M3992" s="66">
        <f>IFERROR(IF(Ações!$B3992="","",VLOOKUP(Table_1[[#This Row],[AÇÕES]],'Dados Status Invest STOCKS'!A3978:AD4593,28)),0)</f>
        <v>-1.96</v>
      </c>
      <c r="N3992" s="66">
        <f>IFERROR(IF(Ações!$B3992="","",VLOOKUP(Table_1[[#This Row],[AÇÕES]],'Dados Status Invest STOCKS'!A3978:AD4593,27)),0)</f>
        <v>4.55</v>
      </c>
      <c r="O3992" s="66">
        <f>IFERROR(IF(Ações!$L3992="","",Ações!$K3992*Ações!$L3992),0)</f>
        <v>0</v>
      </c>
      <c r="P3992" s="67">
        <f t="shared" si="62"/>
        <v>0.06</v>
      </c>
      <c r="Q3992" s="67">
        <f>IFERROR(Ações!$O3992/Ações!$M3992,0)</f>
        <v>0</v>
      </c>
      <c r="R3992" s="67">
        <f>IFERROR(IF(Ações!$B3992="","",VLOOKUP(Table_1[[#This Row],[AÇÕES]],'Dados Status Invest STOCKS'!A3978:AD4593,18)/100),0)</f>
        <v>-0.43149999999999999</v>
      </c>
      <c r="S3992" s="65">
        <f>IFERROR(IF(Ações!$B3992="","",VLOOKUP(Table_1[[#This Row],[AÇÕES]],'Dados Status Invest STOCKS'!A3978:AD4593,25)/100),0)</f>
        <v>0</v>
      </c>
      <c r="T3992" s="67">
        <f>(1-Ações!$Q3992)*Ações!$R3992</f>
        <v>-0.43149999999999999</v>
      </c>
      <c r="U3992" s="68">
        <f>IF(Ações!$S3992=0,Ações!$T3992,IF(Ações!$T3992=0,Ações!$S3992,AVERAGE(Ações!$S3992,Ações!$T3992)))</f>
        <v>-0.43149999999999999</v>
      </c>
    </row>
    <row r="3993" spans="2:21" ht="15" customHeight="1" x14ac:dyDescent="0.2">
      <c r="B3993" s="63" t="str">
        <f>IFERROR('Dados Status Invest STOCKS'!A3980,"-")</f>
        <v>RRD</v>
      </c>
      <c r="C3993" s="45">
        <f>IFERROR((Ações!$D3993-Ações!$K3993)/Ações!$D3993,0)</f>
        <v>0</v>
      </c>
      <c r="D3993" s="46">
        <f>(Ações!$O3993)/0.06</f>
        <v>0</v>
      </c>
      <c r="E3993" s="47">
        <f>IFERROR((Ações!$F3993-Ações!$K3993)/Ações!$F3993,0)</f>
        <v>0</v>
      </c>
      <c r="F3993" s="46" t="str">
        <f>IF(OR(Ações!$N3993&lt;0,Ações!$M3993&lt;0),"",(22.5*Ações!$M3993*Ações!$N3993)^0.5)</f>
        <v/>
      </c>
      <c r="G3993" s="47">
        <f>IFERROR((Ações!$H3993-Ações!$K3993)/Ações!$H3993,0)</f>
        <v>0</v>
      </c>
      <c r="H3993" s="48">
        <f>IFERROR(Ações!$I3993/(Ações!$P3993-Table_1[[#This Row],[CAGR LUCRO 5A]]),0)</f>
        <v>0</v>
      </c>
      <c r="I3993" s="48" t="str">
        <f>IF(Ações!$S3993&lt;0,"",Ações!$O3993*(1+Ações!$S3993))</f>
        <v/>
      </c>
      <c r="J3993" s="49">
        <f>IFERROR(IF(Ações!$B3993="","",(VLOOKUP(Table_1[[#This Row],[AÇÕES]],'Dados Status Invest STOCKS'!A3979:AD4594,4)/Table_1[[#This Row],[LPA]]))/100,0)</f>
        <v>1.5410447761194029E-2</v>
      </c>
      <c r="K3993" s="64">
        <f>IFERROR(IF(Ações!$B3993="","",VLOOKUP(Table_1[[#This Row],[AÇÕES]],'Dados Status Invest STOCKS'!A3979:AD4594,2)),0)</f>
        <v>11.07</v>
      </c>
      <c r="L3993" s="65">
        <f>IFERROR(IF(Ações!$B3993="","",VLOOKUP(Table_1[[#This Row],[AÇÕES]],'Dados Status Invest STOCKS'!A3979:AD4594,3)/100),0)</f>
        <v>0</v>
      </c>
      <c r="M3993" s="66">
        <f>IFERROR(IF(Ações!$B3993="","",VLOOKUP(Table_1[[#This Row],[AÇÕES]],'Dados Status Invest STOCKS'!A3979:AD4594,28)),0)</f>
        <v>2.68</v>
      </c>
      <c r="N3993" s="66">
        <f>IFERROR(IF(Ações!$B3993="","",VLOOKUP(Table_1[[#This Row],[AÇÕES]],'Dados Status Invest STOCKS'!A3979:AD4594,27)),0)</f>
        <v>-3.25</v>
      </c>
      <c r="O3993" s="66">
        <f>IFERROR(IF(Ações!$L3993="","",Ações!$K3993*Ações!$L3993),0)</f>
        <v>0</v>
      </c>
      <c r="P3993" s="67">
        <f t="shared" si="62"/>
        <v>0.06</v>
      </c>
      <c r="Q3993" s="67">
        <f>IFERROR(Ações!$O3993/Ações!$M3993,0)</f>
        <v>0</v>
      </c>
      <c r="R3993" s="67">
        <f>IFERROR(IF(Ações!$B3993="","",VLOOKUP(Table_1[[#This Row],[AÇÕES]],'Dados Status Invest STOCKS'!A3979:AD4594,18)/100),0)</f>
        <v>-0.82569999999999988</v>
      </c>
      <c r="S3993" s="65">
        <f>IFERROR(IF(Ações!$B3993="","",VLOOKUP(Table_1[[#This Row],[AÇÕES]],'Dados Status Invest STOCKS'!A3979:AD4594,25)/100),0)</f>
        <v>-8.1099999999999992E-2</v>
      </c>
      <c r="T3993" s="67">
        <f>(1-Ações!$Q3993)*Ações!$R3993</f>
        <v>-0.82569999999999988</v>
      </c>
      <c r="U3993" s="68">
        <f>IF(Ações!$S3993=0,Ações!$T3993,IF(Ações!$T3993=0,Ações!$S3993,AVERAGE(Ações!$S3993,Ações!$T3993)))</f>
        <v>-0.45339999999999991</v>
      </c>
    </row>
    <row r="3994" spans="2:21" ht="15" customHeight="1" x14ac:dyDescent="0.2">
      <c r="B3994" s="63" t="str">
        <f>IFERROR('Dados Status Invest STOCKS'!A3981,"-")</f>
        <v>RRGB</v>
      </c>
      <c r="C3994" s="45">
        <f>IFERROR((Ações!$D3994-Ações!$K3994)/Ações!$D3994,0)</f>
        <v>0</v>
      </c>
      <c r="D3994" s="46">
        <f>(Ações!$O3994)/0.06</f>
        <v>0</v>
      </c>
      <c r="E3994" s="47">
        <f>IFERROR((Ações!$F3994-Ações!$K3994)/Ações!$F3994,0)</f>
        <v>0</v>
      </c>
      <c r="F3994" s="46" t="str">
        <f>IF(OR(Ações!$N3994&lt;0,Ações!$M3994&lt;0),"",(22.5*Ações!$M3994*Ações!$N3994)^0.5)</f>
        <v/>
      </c>
      <c r="G3994" s="47">
        <f>IFERROR((Ações!$H3994-Ações!$K3994)/Ações!$H3994,0)</f>
        <v>0</v>
      </c>
      <c r="H3994" s="48">
        <f>IFERROR(Ações!$I3994/(Ações!$P3994-Table_1[[#This Row],[CAGR LUCRO 5A]]),0)</f>
        <v>0</v>
      </c>
      <c r="I3994" s="48">
        <f>IF(Ações!$S3994&lt;0,"",Ações!$O3994*(1+Ações!$S3994))</f>
        <v>0</v>
      </c>
      <c r="J3994" s="49">
        <f>IFERROR(IF(Ações!$B3994="","",(VLOOKUP(Table_1[[#This Row],[AÇÕES]],'Dados Status Invest STOCKS'!A3980:AD4595,4)/Table_1[[#This Row],[LPA]]))/100,0)</f>
        <v>9.6183206106870214E-3</v>
      </c>
      <c r="K3994" s="64">
        <f>IFERROR(IF(Ações!$B3994="","",VLOOKUP(Table_1[[#This Row],[AÇÕES]],'Dados Status Invest STOCKS'!A3980:AD4595,2)),0)</f>
        <v>14.85</v>
      </c>
      <c r="L3994" s="65">
        <f>IFERROR(IF(Ações!$B3994="","",VLOOKUP(Table_1[[#This Row],[AÇÕES]],'Dados Status Invest STOCKS'!A3980:AD4595,3)/100),0)</f>
        <v>0</v>
      </c>
      <c r="M3994" s="66">
        <f>IFERROR(IF(Ações!$B3994="","",VLOOKUP(Table_1[[#This Row],[AÇÕES]],'Dados Status Invest STOCKS'!A3980:AD4595,28)),0)</f>
        <v>-3.93</v>
      </c>
      <c r="N3994" s="66">
        <f>IFERROR(IF(Ações!$B3994="","",VLOOKUP(Table_1[[#This Row],[AÇÕES]],'Dados Status Invest STOCKS'!A3980:AD4595,27)),0)</f>
        <v>6.95</v>
      </c>
      <c r="O3994" s="66">
        <f>IFERROR(IF(Ações!$L3994="","",Ações!$K3994*Ações!$L3994),0)</f>
        <v>0</v>
      </c>
      <c r="P3994" s="67">
        <f t="shared" si="62"/>
        <v>0.06</v>
      </c>
      <c r="Q3994" s="67">
        <f>IFERROR(Ações!$O3994/Ações!$M3994,0)</f>
        <v>0</v>
      </c>
      <c r="R3994" s="67">
        <f>IFERROR(IF(Ações!$B3994="","",VLOOKUP(Table_1[[#This Row],[AÇÕES]],'Dados Status Invest STOCKS'!A3980:AD4595,18)/100),0)</f>
        <v>-0.56569999999999998</v>
      </c>
      <c r="S3994" s="65">
        <f>IFERROR(IF(Ações!$B3994="","",VLOOKUP(Table_1[[#This Row],[AÇÕES]],'Dados Status Invest STOCKS'!A3980:AD4595,25)/100),0)</f>
        <v>0</v>
      </c>
      <c r="T3994" s="67">
        <f>(1-Ações!$Q3994)*Ações!$R3994</f>
        <v>-0.56569999999999998</v>
      </c>
      <c r="U3994" s="68">
        <f>IF(Ações!$S3994=0,Ações!$T3994,IF(Ações!$T3994=0,Ações!$S3994,AVERAGE(Ações!$S3994,Ações!$T3994)))</f>
        <v>-0.56569999999999998</v>
      </c>
    </row>
    <row r="3995" spans="2:21" ht="15" customHeight="1" x14ac:dyDescent="0.2">
      <c r="B3995" s="63" t="str">
        <f>IFERROR('Dados Status Invest STOCKS'!A3982,"-")</f>
        <v>RRR</v>
      </c>
      <c r="C3995" s="45">
        <f>IFERROR((Ações!$D3995-Ações!$K3995)/Ações!$D3995,0)</f>
        <v>9.0909090909090981E-2</v>
      </c>
      <c r="D3995" s="46">
        <f>(Ações!$O3995)/0.06</f>
        <v>50.017000000000003</v>
      </c>
      <c r="E3995" s="47">
        <f>IFERROR((Ações!$F3995-Ações!$K3995)/Ações!$F3995,0)</f>
        <v>-1.8541654544353865</v>
      </c>
      <c r="F3995" s="46">
        <f>IF(OR(Ações!$N3995&lt;0,Ações!$M3995&lt;0),"",(22.5*Ações!$M3995*Ações!$N3995)^0.5)</f>
        <v>15.931101656822104</v>
      </c>
      <c r="G3995" s="47">
        <f>IFERROR((Ações!$H3995-Ações!$K3995)/Ações!$H3995,0)</f>
        <v>9.0909090909090981E-2</v>
      </c>
      <c r="H3995" s="48">
        <f>IFERROR(Ações!$I3995/(Ações!$P3995-Table_1[[#This Row],[CAGR LUCRO 5A]]),0)</f>
        <v>50.017000000000003</v>
      </c>
      <c r="I3995" s="48">
        <f>IF(Ações!$S3995&lt;0,"",Ações!$O3995*(1+Ações!$S3995))</f>
        <v>3.00102</v>
      </c>
      <c r="J3995" s="49">
        <f>IFERROR(IF(Ações!$B3995="","",(VLOOKUP(Table_1[[#This Row],[AÇÕES]],'Dados Status Invest STOCKS'!A3981:AD4596,4)/Table_1[[#This Row],[LPA]]))/100,0)</f>
        <v>0.11365</v>
      </c>
      <c r="K3995" s="64">
        <f>IFERROR(IF(Ações!$B3995="","",VLOOKUP(Table_1[[#This Row],[AÇÕES]],'Dados Status Invest STOCKS'!A3981:AD4596,2)),0)</f>
        <v>45.47</v>
      </c>
      <c r="L3995" s="65">
        <f>IFERROR(IF(Ações!$B3995="","",VLOOKUP(Table_1[[#This Row],[AÇÕES]],'Dados Status Invest STOCKS'!A3981:AD4596,3)/100),0)</f>
        <v>6.6000000000000003E-2</v>
      </c>
      <c r="M3995" s="66">
        <f>IFERROR(IF(Ações!$B3995="","",VLOOKUP(Table_1[[#This Row],[AÇÕES]],'Dados Status Invest STOCKS'!A3981:AD4596,28)),0)</f>
        <v>2</v>
      </c>
      <c r="N3995" s="66">
        <f>IFERROR(IF(Ações!$B3995="","",VLOOKUP(Table_1[[#This Row],[AÇÕES]],'Dados Status Invest STOCKS'!A3981:AD4596,27)),0)</f>
        <v>5.64</v>
      </c>
      <c r="O3995" s="66">
        <f>IFERROR(IF(Ações!$L3995="","",Ações!$K3995*Ações!$L3995),0)</f>
        <v>3.00102</v>
      </c>
      <c r="P3995" s="67">
        <f t="shared" si="62"/>
        <v>0.06</v>
      </c>
      <c r="Q3995" s="67">
        <f>IFERROR(Ações!$O3995/Ações!$M3995,0)</f>
        <v>1.50051</v>
      </c>
      <c r="R3995" s="67">
        <f>IFERROR(IF(Ações!$B3995="","",VLOOKUP(Table_1[[#This Row],[AÇÕES]],'Dados Status Invest STOCKS'!A3981:AD4596,18)/100),0)</f>
        <v>0.35460000000000003</v>
      </c>
      <c r="S3995" s="65">
        <f>IFERROR(IF(Ações!$B3995="","",VLOOKUP(Table_1[[#This Row],[AÇÕES]],'Dados Status Invest STOCKS'!A3981:AD4596,25)/100),0)</f>
        <v>0</v>
      </c>
      <c r="T3995" s="67">
        <f>(1-Ações!$Q3995)*Ações!$R3995</f>
        <v>-0.17748084600000003</v>
      </c>
      <c r="U3995" s="68">
        <f>IF(Ações!$S3995=0,Ações!$T3995,IF(Ações!$T3995=0,Ações!$S3995,AVERAGE(Ações!$S3995,Ações!$T3995)))</f>
        <v>-0.17748084600000003</v>
      </c>
    </row>
    <row r="3996" spans="2:21" ht="15" customHeight="1" x14ac:dyDescent="0.2">
      <c r="B3996" s="63" t="str">
        <f>IFERROR('Dados Status Invest STOCKS'!A3983,"-")</f>
        <v>RS</v>
      </c>
      <c r="C3996" s="45">
        <f>IFERROR((Ações!$D3996-Ações!$K3996)/Ações!$D3996,0)</f>
        <v>-2.3149171270718227</v>
      </c>
      <c r="D3996" s="46">
        <f>(Ações!$O3996)/0.06</f>
        <v>45.916683333333346</v>
      </c>
      <c r="E3996" s="47">
        <f>IFERROR((Ações!$F3996-Ações!$K3996)/Ações!$F3996,0)</f>
        <v>0.21580019743168116</v>
      </c>
      <c r="F3996" s="46">
        <f>IF(OR(Ações!$N3996&lt;0,Ações!$M3996&lt;0),"",(22.5*Ações!$M3996*Ações!$N3996)^0.5)</f>
        <v>194.09594277057931</v>
      </c>
      <c r="G3996" s="47">
        <f>IFERROR((Ações!$H3996-Ações!$K3996)/Ações!$H3996,0)</f>
        <v>-0.36185575544274967</v>
      </c>
      <c r="H3996" s="48">
        <f>IFERROR(Ações!$I3996/(Ações!$P3996-Table_1[[#This Row],[CAGR LUCRO 5A]]),0)</f>
        <v>111.76660919607846</v>
      </c>
      <c r="I3996" s="48">
        <f>IF(Ações!$S3996&lt;0,"",Ações!$O3996*(1+Ações!$S3996))</f>
        <v>2.8500485345000004</v>
      </c>
      <c r="J3996" s="49">
        <f>IFERROR(IF(Ações!$B3996="","",(VLOOKUP(Table_1[[#This Row],[AÇÕES]],'Dados Status Invest STOCKS'!A3982:AD4597,4)/Table_1[[#This Row],[LPA]]))/100,0)</f>
        <v>4.7541899441340789E-3</v>
      </c>
      <c r="K3996" s="64">
        <f>IFERROR(IF(Ações!$B3996="","",VLOOKUP(Table_1[[#This Row],[AÇÕES]],'Dados Status Invest STOCKS'!A3982:AD4597,2)),0)</f>
        <v>152.21</v>
      </c>
      <c r="L3996" s="65">
        <f>IFERROR(IF(Ações!$B3996="","",VLOOKUP(Table_1[[#This Row],[AÇÕES]],'Dados Status Invest STOCKS'!A3982:AD4597,3)/100),0)</f>
        <v>1.8100000000000002E-2</v>
      </c>
      <c r="M3996" s="66">
        <f>IFERROR(IF(Ações!$B3996="","",VLOOKUP(Table_1[[#This Row],[AÇÕES]],'Dados Status Invest STOCKS'!A3982:AD4597,28)),0)</f>
        <v>17.899999999999999</v>
      </c>
      <c r="N3996" s="66">
        <f>IFERROR(IF(Ações!$B3996="","",VLOOKUP(Table_1[[#This Row],[AÇÕES]],'Dados Status Invest STOCKS'!A3982:AD4597,27)),0)</f>
        <v>93.54</v>
      </c>
      <c r="O3996" s="66">
        <f>IFERROR(IF(Ações!$L3996="","",Ações!$K3996*Ações!$L3996),0)</f>
        <v>2.7550010000000005</v>
      </c>
      <c r="P3996" s="67">
        <f t="shared" si="62"/>
        <v>0.06</v>
      </c>
      <c r="Q3996" s="67">
        <f>IFERROR(Ações!$O3996/Ações!$M3996,0)</f>
        <v>0.15391067039106149</v>
      </c>
      <c r="R3996" s="67">
        <f>IFERROR(IF(Ações!$B3996="","",VLOOKUP(Table_1[[#This Row],[AÇÕES]],'Dados Status Invest STOCKS'!A3982:AD4597,18)/100),0)</f>
        <v>0.1913</v>
      </c>
      <c r="S3996" s="65">
        <f>IFERROR(IF(Ações!$B3996="","",VLOOKUP(Table_1[[#This Row],[AÇÕES]],'Dados Status Invest STOCKS'!A3982:AD4597,25)/100),0)</f>
        <v>3.4500000000000003E-2</v>
      </c>
      <c r="T3996" s="67">
        <f>(1-Ações!$Q3996)*Ações!$R3996</f>
        <v>0.16185688875418994</v>
      </c>
      <c r="U3996" s="68">
        <f>IF(Ações!$S3996=0,Ações!$T3996,IF(Ações!$T3996=0,Ações!$S3996,AVERAGE(Ações!$S3996,Ações!$T3996)))</f>
        <v>9.817844437709497E-2</v>
      </c>
    </row>
    <row r="3997" spans="2:21" ht="15" customHeight="1" x14ac:dyDescent="0.2">
      <c r="B3997" s="63" t="str">
        <f>IFERROR('Dados Status Invest STOCKS'!A3984,"-")</f>
        <v>RSG</v>
      </c>
      <c r="C3997" s="45">
        <f>IFERROR((Ações!$D3997-Ações!$K3997)/Ações!$D3997,0)</f>
        <v>-3.3165467625899279</v>
      </c>
      <c r="D3997" s="46">
        <f>(Ações!$O3997)/0.06</f>
        <v>29.560666666666666</v>
      </c>
      <c r="E3997" s="47">
        <f>IFERROR((Ações!$F3997-Ações!$K3997)/Ações!$F3997,0)</f>
        <v>-1.6019795491078697</v>
      </c>
      <c r="F3997" s="46">
        <f>IF(OR(Ações!$N3997&lt;0,Ações!$M3997&lt;0),"",(22.5*Ações!$M3997*Ações!$N3997)^0.5)</f>
        <v>49.039586050455199</v>
      </c>
      <c r="G3997" s="47">
        <f>IFERROR((Ações!$H3997-Ações!$K3997)/Ações!$H3997,0)</f>
        <v>0.46668781682504207</v>
      </c>
      <c r="H3997" s="48">
        <f>IFERROR(Ações!$I3997/(Ações!$P3997-Table_1[[#This Row],[CAGR LUCRO 5A]]),0)</f>
        <v>239.25948820512815</v>
      </c>
      <c r="I3997" s="48">
        <f>IF(Ações!$S3997&lt;0,"",Ações!$O3997*(1+Ações!$S3997))</f>
        <v>1.8662240079999999</v>
      </c>
      <c r="J3997" s="49">
        <f>IFERROR(IF(Ações!$B3997="","",(VLOOKUP(Table_1[[#This Row],[AÇÕES]],'Dados Status Invest STOCKS'!A3983:AD4598,4)/Table_1[[#This Row],[LPA]]))/100,0)</f>
        <v>8.7329842931937185E-2</v>
      </c>
      <c r="K3997" s="64">
        <f>IFERROR(IF(Ações!$B3997="","",VLOOKUP(Table_1[[#This Row],[AÇÕES]],'Dados Status Invest STOCKS'!A3983:AD4598,2)),0)</f>
        <v>127.6</v>
      </c>
      <c r="L3997" s="65">
        <f>IFERROR(IF(Ações!$B3997="","",VLOOKUP(Table_1[[#This Row],[AÇÕES]],'Dados Status Invest STOCKS'!A3983:AD4598,3)/100),0)</f>
        <v>1.3899999999999999E-2</v>
      </c>
      <c r="M3997" s="66">
        <f>IFERROR(IF(Ações!$B3997="","",VLOOKUP(Table_1[[#This Row],[AÇÕES]],'Dados Status Invest STOCKS'!A3983:AD4598,28)),0)</f>
        <v>3.82</v>
      </c>
      <c r="N3997" s="66">
        <f>IFERROR(IF(Ações!$B3997="","",VLOOKUP(Table_1[[#This Row],[AÇÕES]],'Dados Status Invest STOCKS'!A3983:AD4598,27)),0)</f>
        <v>27.98</v>
      </c>
      <c r="O3997" s="66">
        <f>IFERROR(IF(Ações!$L3997="","",Ações!$K3997*Ações!$L3997),0)</f>
        <v>1.7736399999999999</v>
      </c>
      <c r="P3997" s="67">
        <f t="shared" si="62"/>
        <v>0.06</v>
      </c>
      <c r="Q3997" s="67">
        <f>IFERROR(Ações!$O3997/Ações!$M3997,0)</f>
        <v>0.46430366492146596</v>
      </c>
      <c r="R3997" s="67">
        <f>IFERROR(IF(Ações!$B3997="","",VLOOKUP(Table_1[[#This Row],[AÇÕES]],'Dados Status Invest STOCKS'!A3983:AD4598,18)/100),0)</f>
        <v>0.13669999999999999</v>
      </c>
      <c r="S3997" s="65">
        <f>IFERROR(IF(Ações!$B3997="","",VLOOKUP(Table_1[[#This Row],[AÇÕES]],'Dados Status Invest STOCKS'!A3983:AD4598,25)/100),0)</f>
        <v>5.2199999999999996E-2</v>
      </c>
      <c r="T3997" s="67">
        <f>(1-Ações!$Q3997)*Ações!$R3997</f>
        <v>7.322968900523559E-2</v>
      </c>
      <c r="U3997" s="68">
        <f>IF(Ações!$S3997=0,Ações!$T3997,IF(Ações!$T3997=0,Ações!$S3997,AVERAGE(Ações!$S3997,Ações!$T3997)))</f>
        <v>6.27148445026178E-2</v>
      </c>
    </row>
    <row r="3998" spans="2:21" ht="15" customHeight="1" x14ac:dyDescent="0.2">
      <c r="B3998" s="63" t="str">
        <f>IFERROR('Dados Status Invest STOCKS'!A3985,"-")</f>
        <v>RSSS</v>
      </c>
      <c r="C3998" s="45">
        <f>IFERROR((Ações!$D3998-Ações!$K3998)/Ações!$D3998,0)</f>
        <v>0</v>
      </c>
      <c r="D3998" s="46">
        <f>(Ações!$O3998)/0.06</f>
        <v>0</v>
      </c>
      <c r="E3998" s="47">
        <f>IFERROR((Ações!$F3998-Ações!$K3998)/Ações!$F3998,0)</f>
        <v>0</v>
      </c>
      <c r="F3998" s="46" t="str">
        <f>IF(OR(Ações!$N3998&lt;0,Ações!$M3998&lt;0),"",(22.5*Ações!$M3998*Ações!$N3998)^0.5)</f>
        <v/>
      </c>
      <c r="G3998" s="47">
        <f>IFERROR((Ações!$H3998-Ações!$K3998)/Ações!$H3998,0)</f>
        <v>0</v>
      </c>
      <c r="H3998" s="48">
        <f>IFERROR(Ações!$I3998/(Ações!$P3998-Table_1[[#This Row],[CAGR LUCRO 5A]]),0)</f>
        <v>0</v>
      </c>
      <c r="I3998" s="48">
        <f>IF(Ações!$S3998&lt;0,"",Ações!$O3998*(1+Ações!$S3998))</f>
        <v>0</v>
      </c>
      <c r="J3998" s="49">
        <f>IFERROR(IF(Ações!$B3998="","",(VLOOKUP(Table_1[[#This Row],[AÇÕES]],'Dados Status Invest STOCKS'!A3984:AD4599,4)/Table_1[[#This Row],[LPA]]))/100,0)</f>
        <v>28.39</v>
      </c>
      <c r="K3998" s="64">
        <f>IFERROR(IF(Ações!$B3998="","",VLOOKUP(Table_1[[#This Row],[AÇÕES]],'Dados Status Invest STOCKS'!A3984:AD4599,2)),0)</f>
        <v>2.14</v>
      </c>
      <c r="L3998" s="65">
        <f>IFERROR(IF(Ações!$B3998="","",VLOOKUP(Table_1[[#This Row],[AÇÕES]],'Dados Status Invest STOCKS'!A3984:AD4599,3)/100),0)</f>
        <v>0</v>
      </c>
      <c r="M3998" s="66">
        <f>IFERROR(IF(Ações!$B3998="","",VLOOKUP(Table_1[[#This Row],[AÇÕES]],'Dados Status Invest STOCKS'!A3984:AD4599,28)),0)</f>
        <v>-0.03</v>
      </c>
      <c r="N3998" s="66">
        <f>IFERROR(IF(Ações!$B3998="","",VLOOKUP(Table_1[[#This Row],[AÇÕES]],'Dados Status Invest STOCKS'!A3984:AD4599,27)),0)</f>
        <v>0.19</v>
      </c>
      <c r="O3998" s="66">
        <f>IFERROR(IF(Ações!$L3998="","",Ações!$K3998*Ações!$L3998),0)</f>
        <v>0</v>
      </c>
      <c r="P3998" s="67">
        <f t="shared" si="62"/>
        <v>0.06</v>
      </c>
      <c r="Q3998" s="67">
        <f>IFERROR(Ações!$O3998/Ações!$M3998,0)</f>
        <v>0</v>
      </c>
      <c r="R3998" s="67">
        <f>IFERROR(IF(Ações!$B3998="","",VLOOKUP(Table_1[[#This Row],[AÇÕES]],'Dados Status Invest STOCKS'!A3984:AD4599,18)/100),0)</f>
        <v>-0.13</v>
      </c>
      <c r="S3998" s="65">
        <f>IFERROR(IF(Ações!$B3998="","",VLOOKUP(Table_1[[#This Row],[AÇÕES]],'Dados Status Invest STOCKS'!A3984:AD4599,25)/100),0)</f>
        <v>0</v>
      </c>
      <c r="T3998" s="67">
        <f>(1-Ações!$Q3998)*Ações!$R3998</f>
        <v>-0.13</v>
      </c>
      <c r="U3998" s="68">
        <f>IF(Ações!$S3998=0,Ações!$T3998,IF(Ações!$T3998=0,Ações!$S3998,AVERAGE(Ações!$S3998,Ações!$T3998)))</f>
        <v>-0.13</v>
      </c>
    </row>
    <row r="3999" spans="2:21" ht="15" customHeight="1" x14ac:dyDescent="0.2">
      <c r="B3999" s="63" t="str">
        <f>IFERROR('Dados Status Invest STOCKS'!A3986,"-")</f>
        <v>RTLR</v>
      </c>
      <c r="C3999" s="45">
        <f>IFERROR((Ações!$D3999-Ações!$K3999)/Ações!$D3999,0)</f>
        <v>0.19028340080971659</v>
      </c>
      <c r="D3999" s="46">
        <f>(Ações!$O3999)/0.06</f>
        <v>14.992900000000001</v>
      </c>
      <c r="E3999" s="47">
        <f>IFERROR((Ações!$F3999-Ações!$K3999)/Ações!$F3999,0)</f>
        <v>0</v>
      </c>
      <c r="F3999" s="46">
        <f>IF(OR(Ações!$N3999&lt;0,Ações!$M3999&lt;0),"",(22.5*Ações!$M3999*Ações!$N3999)^0.5)</f>
        <v>0</v>
      </c>
      <c r="G3999" s="47">
        <f>IFERROR((Ações!$H3999-Ações!$K3999)/Ações!$H3999,0)</f>
        <v>0.19028340080971659</v>
      </c>
      <c r="H3999" s="48">
        <f>IFERROR(Ações!$I3999/(Ações!$P3999-Table_1[[#This Row],[CAGR LUCRO 5A]]),0)</f>
        <v>14.992900000000001</v>
      </c>
      <c r="I3999" s="48">
        <f>IF(Ações!$S3999&lt;0,"",Ações!$O3999*(1+Ações!$S3999))</f>
        <v>0.89957399999999998</v>
      </c>
      <c r="J3999" s="49">
        <f>IFERROR(IF(Ações!$B3999="","",(VLOOKUP(Table_1[[#This Row],[AÇÕES]],'Dados Status Invest STOCKS'!A3985:AD4600,4)/Table_1[[#This Row],[LPA]]))/100,0)</f>
        <v>0.62295454545454543</v>
      </c>
      <c r="K3999" s="64">
        <f>IFERROR(IF(Ações!$B3999="","",VLOOKUP(Table_1[[#This Row],[AÇÕES]],'Dados Status Invest STOCKS'!A3985:AD4600,2)),0)</f>
        <v>12.14</v>
      </c>
      <c r="L3999" s="65">
        <f>IFERROR(IF(Ações!$B3999="","",VLOOKUP(Table_1[[#This Row],[AÇÕES]],'Dados Status Invest STOCKS'!A3985:AD4600,3)/100),0)</f>
        <v>7.4099999999999999E-2</v>
      </c>
      <c r="M3999" s="66">
        <f>IFERROR(IF(Ações!$B3999="","",VLOOKUP(Table_1[[#This Row],[AÇÕES]],'Dados Status Invest STOCKS'!A3985:AD4600,28)),0)</f>
        <v>0.44</v>
      </c>
      <c r="N3999" s="66">
        <f>IFERROR(IF(Ações!$B3999="","",VLOOKUP(Table_1[[#This Row],[AÇÕES]],'Dados Status Invest STOCKS'!A3985:AD4600,27)),0)</f>
        <v>0</v>
      </c>
      <c r="O3999" s="66">
        <f>IFERROR(IF(Ações!$L3999="","",Ações!$K3999*Ações!$L3999),0)</f>
        <v>0.89957399999999998</v>
      </c>
      <c r="P3999" s="67">
        <f t="shared" si="62"/>
        <v>0.06</v>
      </c>
      <c r="Q3999" s="67">
        <f>IFERROR(Ações!$O3999/Ações!$M3999,0)</f>
        <v>2.0444863636363637</v>
      </c>
      <c r="R3999" s="67">
        <f>IFERROR(IF(Ações!$B3999="","",VLOOKUP(Table_1[[#This Row],[AÇÕES]],'Dados Status Invest STOCKS'!A3985:AD4600,18)/100),0)</f>
        <v>0</v>
      </c>
      <c r="S3999" s="65">
        <f>IFERROR(IF(Ações!$B3999="","",VLOOKUP(Table_1[[#This Row],[AÇÕES]],'Dados Status Invest STOCKS'!A3985:AD4600,25)/100),0)</f>
        <v>0</v>
      </c>
      <c r="T3999" s="67">
        <f>(1-Ações!$Q3999)*Ações!$R3999</f>
        <v>0</v>
      </c>
      <c r="U3999" s="68">
        <f>IF(Ações!$S3999=0,Ações!$T3999,IF(Ações!$T3999=0,Ações!$S3999,AVERAGE(Ações!$S3999,Ações!$T3999)))</f>
        <v>0</v>
      </c>
    </row>
    <row r="4000" spans="2:21" ht="15" customHeight="1" x14ac:dyDescent="0.2">
      <c r="B4000" s="63" t="str">
        <f>IFERROR('Dados Status Invest STOCKS'!A3987,"-")</f>
        <v>RTP</v>
      </c>
      <c r="C4000" s="45">
        <f>IFERROR((Ações!$D4000-Ações!$K4000)/Ações!$D4000,0)</f>
        <v>0</v>
      </c>
      <c r="D4000" s="46">
        <f>(Ações!$O4000)/0.06</f>
        <v>0</v>
      </c>
      <c r="E4000" s="47">
        <f>IFERROR((Ações!$F4000-Ações!$K4000)/Ações!$F4000,0)</f>
        <v>-11.591721798102894</v>
      </c>
      <c r="F4000" s="46">
        <f>IF(OR(Ações!$N4000&lt;0,Ações!$M4000&lt;0),"",(22.5*Ações!$M4000*Ações!$N4000)^0.5)</f>
        <v>0.79655508284110521</v>
      </c>
      <c r="G4000" s="47">
        <f>IFERROR((Ações!$H4000-Ações!$K4000)/Ações!$H4000,0)</f>
        <v>0</v>
      </c>
      <c r="H4000" s="48">
        <f>IFERROR(Ações!$I4000/(Ações!$P4000-Table_1[[#This Row],[CAGR LUCRO 5A]]),0)</f>
        <v>0</v>
      </c>
      <c r="I4000" s="48">
        <f>IF(Ações!$S4000&lt;0,"",Ações!$O4000*(1+Ações!$S4000))</f>
        <v>0</v>
      </c>
      <c r="J4000" s="49">
        <f>IFERROR(IF(Ações!$B4000="","",(VLOOKUP(Table_1[[#This Row],[AÇÕES]],'Dados Status Invest STOCKS'!A3986:AD4601,4)/Table_1[[#This Row],[LPA]]))/100,0)</f>
        <v>0.45553191489361711</v>
      </c>
      <c r="K4000" s="64">
        <f>IFERROR(IF(Ações!$B4000="","",VLOOKUP(Table_1[[#This Row],[AÇÕES]],'Dados Status Invest STOCKS'!A3986:AD4601,2)),0)</f>
        <v>10.029999999999999</v>
      </c>
      <c r="L4000" s="65">
        <f>IFERROR(IF(Ações!$B4000="","",VLOOKUP(Table_1[[#This Row],[AÇÕES]],'Dados Status Invest STOCKS'!A3986:AD4601,3)/100),0)</f>
        <v>0</v>
      </c>
      <c r="M4000" s="66">
        <f>IFERROR(IF(Ações!$B4000="","",VLOOKUP(Table_1[[#This Row],[AÇÕES]],'Dados Status Invest STOCKS'!A3986:AD4601,28)),0)</f>
        <v>0.47</v>
      </c>
      <c r="N4000" s="66">
        <f>IFERROR(IF(Ações!$B4000="","",VLOOKUP(Table_1[[#This Row],[AÇÕES]],'Dados Status Invest STOCKS'!A3986:AD4601,27)),0)</f>
        <v>0.06</v>
      </c>
      <c r="O4000" s="66">
        <f>IFERROR(IF(Ações!$L4000="","",Ações!$K4000*Ações!$L4000),0)</f>
        <v>0</v>
      </c>
      <c r="P4000" s="67">
        <f t="shared" si="62"/>
        <v>0.06</v>
      </c>
      <c r="Q4000" s="67">
        <f>IFERROR(Ações!$O4000/Ações!$M4000,0)</f>
        <v>0</v>
      </c>
      <c r="R4000" s="67">
        <f>IFERROR(IF(Ações!$B4000="","",VLOOKUP(Table_1[[#This Row],[AÇÕES]],'Dados Status Invest STOCKS'!A3986:AD4601,18)/100),0)</f>
        <v>8.0798000000000005</v>
      </c>
      <c r="S4000" s="65">
        <f>IFERROR(IF(Ações!$B4000="","",VLOOKUP(Table_1[[#This Row],[AÇÕES]],'Dados Status Invest STOCKS'!A3986:AD4601,25)/100),0)</f>
        <v>0</v>
      </c>
      <c r="T4000" s="67">
        <f>(1-Ações!$Q4000)*Ações!$R4000</f>
        <v>8.0798000000000005</v>
      </c>
      <c r="U4000" s="68">
        <f>IF(Ações!$S4000=0,Ações!$T4000,IF(Ações!$T4000=0,Ações!$S4000,AVERAGE(Ações!$S4000,Ações!$T4000)))</f>
        <v>8.0798000000000005</v>
      </c>
    </row>
    <row r="4001" spans="2:21" ht="15" customHeight="1" x14ac:dyDescent="0.2">
      <c r="B4001" s="63" t="str">
        <f>IFERROR('Dados Status Invest STOCKS'!A3988,"-")</f>
        <v>RTP.U</v>
      </c>
      <c r="C4001" s="45">
        <f>IFERROR((Ações!$D4001-Ações!$K4001)/Ações!$D4001,0)</f>
        <v>0</v>
      </c>
      <c r="D4001" s="46">
        <f>(Ações!$O4001)/0.06</f>
        <v>0</v>
      </c>
      <c r="E4001" s="47">
        <f>IFERROR((Ações!$F4001-Ações!$K4001)/Ações!$F4001,0)</f>
        <v>-12.206870719445904</v>
      </c>
      <c r="F4001" s="46">
        <f>IF(OR(Ações!$N4001&lt;0,Ações!$M4001&lt;0),"",(22.5*Ações!$M4001*Ações!$N4001)^0.5)</f>
        <v>0.79655508284110521</v>
      </c>
      <c r="G4001" s="47">
        <f>IFERROR((Ações!$H4001-Ações!$K4001)/Ações!$H4001,0)</f>
        <v>0</v>
      </c>
      <c r="H4001" s="48">
        <f>IFERROR(Ações!$I4001/(Ações!$P4001-Table_1[[#This Row],[CAGR LUCRO 5A]]),0)</f>
        <v>0</v>
      </c>
      <c r="I4001" s="48">
        <f>IF(Ações!$S4001&lt;0,"",Ações!$O4001*(1+Ações!$S4001))</f>
        <v>0</v>
      </c>
      <c r="J4001" s="49">
        <f>IFERROR(IF(Ações!$B4001="","",(VLOOKUP(Table_1[[#This Row],[AÇÕES]],'Dados Status Invest STOCKS'!A3987:AD4602,4)/Table_1[[#This Row],[LPA]]))/100,0)</f>
        <v>0.47787234042553195</v>
      </c>
      <c r="K4001" s="64">
        <f>IFERROR(IF(Ações!$B4001="","",VLOOKUP(Table_1[[#This Row],[AÇÕES]],'Dados Status Invest STOCKS'!A3987:AD4602,2)),0)</f>
        <v>10.52</v>
      </c>
      <c r="L4001" s="65">
        <f>IFERROR(IF(Ações!$B4001="","",VLOOKUP(Table_1[[#This Row],[AÇÕES]],'Dados Status Invest STOCKS'!A3987:AD4602,3)/100),0)</f>
        <v>0</v>
      </c>
      <c r="M4001" s="66">
        <f>IFERROR(IF(Ações!$B4001="","",VLOOKUP(Table_1[[#This Row],[AÇÕES]],'Dados Status Invest STOCKS'!A3987:AD4602,28)),0)</f>
        <v>0.47</v>
      </c>
      <c r="N4001" s="66">
        <f>IFERROR(IF(Ações!$B4001="","",VLOOKUP(Table_1[[#This Row],[AÇÕES]],'Dados Status Invest STOCKS'!A3987:AD4602,27)),0)</f>
        <v>0.06</v>
      </c>
      <c r="O4001" s="66">
        <f>IFERROR(IF(Ações!$L4001="","",Ações!$K4001*Ações!$L4001),0)</f>
        <v>0</v>
      </c>
      <c r="P4001" s="67">
        <f t="shared" si="62"/>
        <v>0.06</v>
      </c>
      <c r="Q4001" s="67">
        <f>IFERROR(Ações!$O4001/Ações!$M4001,0)</f>
        <v>0</v>
      </c>
      <c r="R4001" s="67">
        <f>IFERROR(IF(Ações!$B4001="","",VLOOKUP(Table_1[[#This Row],[AÇÕES]],'Dados Status Invest STOCKS'!A3987:AD4602,18)/100),0)</f>
        <v>8.0798000000000005</v>
      </c>
      <c r="S4001" s="65">
        <f>IFERROR(IF(Ações!$B4001="","",VLOOKUP(Table_1[[#This Row],[AÇÕES]],'Dados Status Invest STOCKS'!A3987:AD4602,25)/100),0)</f>
        <v>0</v>
      </c>
      <c r="T4001" s="67">
        <f>(1-Ações!$Q4001)*Ações!$R4001</f>
        <v>8.0798000000000005</v>
      </c>
      <c r="U4001" s="68">
        <f>IF(Ações!$S4001=0,Ações!$T4001,IF(Ações!$T4001=0,Ações!$S4001,AVERAGE(Ações!$S4001,Ações!$T4001)))</f>
        <v>8.0798000000000005</v>
      </c>
    </row>
    <row r="4002" spans="2:21" ht="15" customHeight="1" x14ac:dyDescent="0.2">
      <c r="B4002" s="63" t="str">
        <f>IFERROR('Dados Status Invest STOCKS'!A3989,"-")</f>
        <v>RTP.WS</v>
      </c>
      <c r="C4002" s="45">
        <f>IFERROR((Ações!$D4002-Ações!$K4002)/Ações!$D4002,0)</f>
        <v>0</v>
      </c>
      <c r="D4002" s="46">
        <f>(Ações!$O4002)/0.06</f>
        <v>0</v>
      </c>
      <c r="E4002" s="47">
        <f>IFERROR((Ações!$F4002-Ações!$K4002)/Ações!$F4002,0)</f>
        <v>-1.2722847910833734</v>
      </c>
      <c r="F4002" s="46">
        <f>IF(OR(Ações!$N4002&lt;0,Ações!$M4002&lt;0),"",(22.5*Ações!$M4002*Ações!$N4002)^0.5)</f>
        <v>0.79655508284110521</v>
      </c>
      <c r="G4002" s="47">
        <f>IFERROR((Ações!$H4002-Ações!$K4002)/Ações!$H4002,0)</f>
        <v>0</v>
      </c>
      <c r="H4002" s="48">
        <f>IFERROR(Ações!$I4002/(Ações!$P4002-Table_1[[#This Row],[CAGR LUCRO 5A]]),0)</f>
        <v>0</v>
      </c>
      <c r="I4002" s="48">
        <f>IF(Ações!$S4002&lt;0,"",Ações!$O4002*(1+Ações!$S4002))</f>
        <v>0</v>
      </c>
      <c r="J4002" s="49">
        <f>IFERROR(IF(Ações!$B4002="","",(VLOOKUP(Table_1[[#This Row],[AÇÕES]],'Dados Status Invest STOCKS'!A3988:AD4603,4)/Table_1[[#This Row],[LPA]]))/100,0)</f>
        <v>8.212765957446809E-2</v>
      </c>
      <c r="K4002" s="64">
        <f>IFERROR(IF(Ações!$B4002="","",VLOOKUP(Table_1[[#This Row],[AÇÕES]],'Dados Status Invest STOCKS'!A3988:AD4603,2)),0)</f>
        <v>1.81</v>
      </c>
      <c r="L4002" s="65">
        <f>IFERROR(IF(Ações!$B4002="","",VLOOKUP(Table_1[[#This Row],[AÇÕES]],'Dados Status Invest STOCKS'!A3988:AD4603,3)/100),0)</f>
        <v>0</v>
      </c>
      <c r="M4002" s="66">
        <f>IFERROR(IF(Ações!$B4002="","",VLOOKUP(Table_1[[#This Row],[AÇÕES]],'Dados Status Invest STOCKS'!A3988:AD4603,28)),0)</f>
        <v>0.47</v>
      </c>
      <c r="N4002" s="66">
        <f>IFERROR(IF(Ações!$B4002="","",VLOOKUP(Table_1[[#This Row],[AÇÕES]],'Dados Status Invest STOCKS'!A3988:AD4603,27)),0)</f>
        <v>0.06</v>
      </c>
      <c r="O4002" s="66">
        <f>IFERROR(IF(Ações!$L4002="","",Ações!$K4002*Ações!$L4002),0)</f>
        <v>0</v>
      </c>
      <c r="P4002" s="67">
        <f t="shared" si="62"/>
        <v>0.06</v>
      </c>
      <c r="Q4002" s="67">
        <f>IFERROR(Ações!$O4002/Ações!$M4002,0)</f>
        <v>0</v>
      </c>
      <c r="R4002" s="67">
        <f>IFERROR(IF(Ações!$B4002="","",VLOOKUP(Table_1[[#This Row],[AÇÕES]],'Dados Status Invest STOCKS'!A3988:AD4603,18)/100),0)</f>
        <v>8.0798000000000005</v>
      </c>
      <c r="S4002" s="65">
        <f>IFERROR(IF(Ações!$B4002="","",VLOOKUP(Table_1[[#This Row],[AÇÕES]],'Dados Status Invest STOCKS'!A3988:AD4603,25)/100),0)</f>
        <v>0</v>
      </c>
      <c r="T4002" s="67">
        <f>(1-Ações!$Q4002)*Ações!$R4002</f>
        <v>8.0798000000000005</v>
      </c>
      <c r="U4002" s="68">
        <f>IF(Ações!$S4002=0,Ações!$T4002,IF(Ações!$T4002=0,Ações!$S4002,AVERAGE(Ações!$S4002,Ações!$T4002)))</f>
        <v>8.0798000000000005</v>
      </c>
    </row>
    <row r="4003" spans="2:21" ht="15" customHeight="1" x14ac:dyDescent="0.2">
      <c r="B4003" s="63" t="str">
        <f>IFERROR('Dados Status Invest STOCKS'!A3990,"-")</f>
        <v>RTX</v>
      </c>
      <c r="C4003" s="45">
        <f>IFERROR((Ações!$D4003-Ações!$K4003)/Ações!$D4003,0)</f>
        <v>-1.6315789473684212</v>
      </c>
      <c r="D4003" s="46">
        <f>(Ações!$O4003)/0.06</f>
        <v>33.485599999999998</v>
      </c>
      <c r="E4003" s="47">
        <f>IFERROR((Ações!$F4003-Ações!$K4003)/Ações!$F4003,0)</f>
        <v>-0.81051120177380076</v>
      </c>
      <c r="F4003" s="46">
        <f>IF(OR(Ações!$N4003&lt;0,Ações!$M4003&lt;0),"",(22.5*Ações!$M4003*Ações!$N4003)^0.5)</f>
        <v>48.671336533939559</v>
      </c>
      <c r="G4003" s="47">
        <f>IFERROR((Ações!$H4003-Ações!$K4003)/Ações!$H4003,0)</f>
        <v>-1.6315789473684212</v>
      </c>
      <c r="H4003" s="48">
        <f>IFERROR(Ações!$I4003/(Ações!$P4003-Table_1[[#This Row],[CAGR LUCRO 5A]]),0)</f>
        <v>33.485599999999998</v>
      </c>
      <c r="I4003" s="48">
        <f>IF(Ações!$S4003&lt;0,"",Ações!$O4003*(1+Ações!$S4003))</f>
        <v>2.0091359999999998</v>
      </c>
      <c r="J4003" s="49">
        <f>IFERROR(IF(Ações!$B4003="","",(VLOOKUP(Table_1[[#This Row],[AÇÕES]],'Dados Status Invest STOCKS'!A3989:AD4604,4)/Table_1[[#This Row],[LPA]]))/100,0)</f>
        <v>0.18013574660633483</v>
      </c>
      <c r="K4003" s="64">
        <f>IFERROR(IF(Ações!$B4003="","",VLOOKUP(Table_1[[#This Row],[AÇÕES]],'Dados Status Invest STOCKS'!A3989:AD4604,2)),0)</f>
        <v>88.12</v>
      </c>
      <c r="L4003" s="65">
        <f>IFERROR(IF(Ações!$B4003="","",VLOOKUP(Table_1[[#This Row],[AÇÕES]],'Dados Status Invest STOCKS'!A3989:AD4604,3)/100),0)</f>
        <v>2.2799999999999997E-2</v>
      </c>
      <c r="M4003" s="66">
        <f>IFERROR(IF(Ações!$B4003="","",VLOOKUP(Table_1[[#This Row],[AÇÕES]],'Dados Status Invest STOCKS'!A3989:AD4604,28)),0)</f>
        <v>2.21</v>
      </c>
      <c r="N4003" s="66">
        <f>IFERROR(IF(Ações!$B4003="","",VLOOKUP(Table_1[[#This Row],[AÇÕES]],'Dados Status Invest STOCKS'!A3989:AD4604,27)),0)</f>
        <v>47.64</v>
      </c>
      <c r="O4003" s="66">
        <f>IFERROR(IF(Ações!$L4003="","",Ações!$K4003*Ações!$L4003),0)</f>
        <v>2.0091359999999998</v>
      </c>
      <c r="P4003" s="67">
        <f t="shared" si="62"/>
        <v>0.06</v>
      </c>
      <c r="Q4003" s="67">
        <f>IFERROR(Ações!$O4003/Ações!$M4003,0)</f>
        <v>0.90911131221719454</v>
      </c>
      <c r="R4003" s="67">
        <f>IFERROR(IF(Ações!$B4003="","",VLOOKUP(Table_1[[#This Row],[AÇÕES]],'Dados Status Invest STOCKS'!A3989:AD4604,18)/100),0)</f>
        <v>4.6500000000000007E-2</v>
      </c>
      <c r="S4003" s="65">
        <f>IFERROR(IF(Ações!$B4003="","",VLOOKUP(Table_1[[#This Row],[AÇÕES]],'Dados Status Invest STOCKS'!A3989:AD4604,25)/100),0)</f>
        <v>0</v>
      </c>
      <c r="T4003" s="67">
        <f>(1-Ações!$Q4003)*Ações!$R4003</f>
        <v>4.2263239819004539E-3</v>
      </c>
      <c r="U4003" s="68">
        <f>IF(Ações!$S4003=0,Ações!$T4003,IF(Ações!$T4003=0,Ações!$S4003,AVERAGE(Ações!$S4003,Ações!$T4003)))</f>
        <v>4.2263239819004539E-3</v>
      </c>
    </row>
    <row r="4004" spans="2:21" ht="15" customHeight="1" x14ac:dyDescent="0.2">
      <c r="B4004" s="63" t="str">
        <f>IFERROR('Dados Status Invest STOCKS'!A3991,"-")</f>
        <v>RUBY</v>
      </c>
      <c r="C4004" s="45">
        <f>IFERROR((Ações!$D4004-Ações!$K4004)/Ações!$D4004,0)</f>
        <v>0</v>
      </c>
      <c r="D4004" s="46">
        <f>(Ações!$O4004)/0.06</f>
        <v>0</v>
      </c>
      <c r="E4004" s="47">
        <f>IFERROR((Ações!$F4004-Ações!$K4004)/Ações!$F4004,0)</f>
        <v>0</v>
      </c>
      <c r="F4004" s="46" t="str">
        <f>IF(OR(Ações!$N4004&lt;0,Ações!$M4004&lt;0),"",(22.5*Ações!$M4004*Ações!$N4004)^0.5)</f>
        <v/>
      </c>
      <c r="G4004" s="47">
        <f>IFERROR((Ações!$H4004-Ações!$K4004)/Ações!$H4004,0)</f>
        <v>0</v>
      </c>
      <c r="H4004" s="48">
        <f>IFERROR(Ações!$I4004/(Ações!$P4004-Table_1[[#This Row],[CAGR LUCRO 5A]]),0)</f>
        <v>0</v>
      </c>
      <c r="I4004" s="48">
        <f>IF(Ações!$S4004&lt;0,"",Ações!$O4004*(1+Ações!$S4004))</f>
        <v>0</v>
      </c>
      <c r="J4004" s="49">
        <f>IFERROR(IF(Ações!$B4004="","",(VLOOKUP(Table_1[[#This Row],[AÇÕES]],'Dados Status Invest STOCKS'!A3990:AD4605,4)/Table_1[[#This Row],[LPA]]))/100,0)</f>
        <v>1.8719211822660099E-2</v>
      </c>
      <c r="K4004" s="64">
        <f>IFERROR(IF(Ações!$B4004="","",VLOOKUP(Table_1[[#This Row],[AÇÕES]],'Dados Status Invest STOCKS'!A3990:AD4605,2)),0)</f>
        <v>7.7</v>
      </c>
      <c r="L4004" s="65">
        <f>IFERROR(IF(Ações!$B4004="","",VLOOKUP(Table_1[[#This Row],[AÇÕES]],'Dados Status Invest STOCKS'!A3990:AD4605,3)/100),0)</f>
        <v>0</v>
      </c>
      <c r="M4004" s="66">
        <f>IFERROR(IF(Ações!$B4004="","",VLOOKUP(Table_1[[#This Row],[AÇÕES]],'Dados Status Invest STOCKS'!A3990:AD4605,28)),0)</f>
        <v>-2.0299999999999998</v>
      </c>
      <c r="N4004" s="66">
        <f>IFERROR(IF(Ações!$B4004="","",VLOOKUP(Table_1[[#This Row],[AÇÕES]],'Dados Status Invest STOCKS'!A3990:AD4605,27)),0)</f>
        <v>2.4900000000000002</v>
      </c>
      <c r="O4004" s="66">
        <f>IFERROR(IF(Ações!$L4004="","",Ações!$K4004*Ações!$L4004),0)</f>
        <v>0</v>
      </c>
      <c r="P4004" s="67">
        <f t="shared" si="62"/>
        <v>0.06</v>
      </c>
      <c r="Q4004" s="67">
        <f>IFERROR(Ações!$O4004/Ações!$M4004,0)</f>
        <v>0</v>
      </c>
      <c r="R4004" s="67">
        <f>IFERROR(IF(Ações!$B4004="","",VLOOKUP(Table_1[[#This Row],[AÇÕES]],'Dados Status Invest STOCKS'!A3990:AD4605,18)/100),0)</f>
        <v>-0.81200000000000006</v>
      </c>
      <c r="S4004" s="65">
        <f>IFERROR(IF(Ações!$B4004="","",VLOOKUP(Table_1[[#This Row],[AÇÕES]],'Dados Status Invest STOCKS'!A3990:AD4605,25)/100),0)</f>
        <v>0</v>
      </c>
      <c r="T4004" s="67">
        <f>(1-Ações!$Q4004)*Ações!$R4004</f>
        <v>-0.81200000000000006</v>
      </c>
      <c r="U4004" s="68">
        <f>IF(Ações!$S4004=0,Ações!$T4004,IF(Ações!$T4004=0,Ações!$S4004,AVERAGE(Ações!$S4004,Ações!$T4004)))</f>
        <v>-0.81200000000000006</v>
      </c>
    </row>
    <row r="4005" spans="2:21" ht="15" customHeight="1" x14ac:dyDescent="0.2">
      <c r="B4005" s="63" t="str">
        <f>IFERROR('Dados Status Invest STOCKS'!A3992,"-")</f>
        <v>RUHN</v>
      </c>
      <c r="C4005" s="45">
        <f>IFERROR((Ações!$D4005-Ações!$K4005)/Ações!$D4005,0)</f>
        <v>0</v>
      </c>
      <c r="D4005" s="46">
        <f>(Ações!$O4005)/0.06</f>
        <v>0</v>
      </c>
      <c r="E4005" s="47">
        <f>IFERROR((Ações!$F4005-Ações!$K4005)/Ações!$F4005,0)</f>
        <v>0</v>
      </c>
      <c r="F4005" s="46" t="str">
        <f>IF(OR(Ações!$N4005&lt;0,Ações!$M4005&lt;0),"",(22.5*Ações!$M4005*Ações!$N4005)^0.5)</f>
        <v/>
      </c>
      <c r="G4005" s="47">
        <f>IFERROR((Ações!$H4005-Ações!$K4005)/Ações!$H4005,0)</f>
        <v>0</v>
      </c>
      <c r="H4005" s="48">
        <f>IFERROR(Ações!$I4005/(Ações!$P4005-Table_1[[#This Row],[CAGR LUCRO 5A]]),0)</f>
        <v>0</v>
      </c>
      <c r="I4005" s="48">
        <f>IF(Ações!$S4005&lt;0,"",Ações!$O4005*(1+Ações!$S4005))</f>
        <v>0</v>
      </c>
      <c r="J4005" s="49">
        <f>IFERROR(IF(Ações!$B4005="","",(VLOOKUP(Table_1[[#This Row],[AÇÕES]],'Dados Status Invest STOCKS'!A3991:AD4606,4)/Table_1[[#This Row],[LPA]]))/100,0)</f>
        <v>1.0577777777777777</v>
      </c>
      <c r="K4005" s="64">
        <f>IFERROR(IF(Ações!$B4005="","",VLOOKUP(Table_1[[#This Row],[AÇÕES]],'Dados Status Invest STOCKS'!A3991:AD4606,2)),0)</f>
        <v>3.4</v>
      </c>
      <c r="L4005" s="65">
        <f>IFERROR(IF(Ações!$B4005="","",VLOOKUP(Table_1[[#This Row],[AÇÕES]],'Dados Status Invest STOCKS'!A3991:AD4606,3)/100),0)</f>
        <v>0</v>
      </c>
      <c r="M4005" s="66">
        <f>IFERROR(IF(Ações!$B4005="","",VLOOKUP(Table_1[[#This Row],[AÇÕES]],'Dados Status Invest STOCKS'!A3991:AD4606,28)),0)</f>
        <v>-0.18</v>
      </c>
      <c r="N4005" s="66">
        <f>IFERROR(IF(Ações!$B4005="","",VLOOKUP(Table_1[[#This Row],[AÇÕES]],'Dados Status Invest STOCKS'!A3991:AD4606,27)),0)</f>
        <v>1.91</v>
      </c>
      <c r="O4005" s="66">
        <f>IFERROR(IF(Ações!$L4005="","",Ações!$K4005*Ações!$L4005),0)</f>
        <v>0</v>
      </c>
      <c r="P4005" s="67">
        <f t="shared" si="62"/>
        <v>0.06</v>
      </c>
      <c r="Q4005" s="67">
        <f>IFERROR(Ações!$O4005/Ações!$M4005,0)</f>
        <v>0</v>
      </c>
      <c r="R4005" s="67">
        <f>IFERROR(IF(Ações!$B4005="","",VLOOKUP(Table_1[[#This Row],[AÇÕES]],'Dados Status Invest STOCKS'!A3991:AD4606,18)/100),0)</f>
        <v>-9.3299999999999994E-2</v>
      </c>
      <c r="S4005" s="65">
        <f>IFERROR(IF(Ações!$B4005="","",VLOOKUP(Table_1[[#This Row],[AÇÕES]],'Dados Status Invest STOCKS'!A3991:AD4606,25)/100),0)</f>
        <v>0</v>
      </c>
      <c r="T4005" s="67">
        <f>(1-Ações!$Q4005)*Ações!$R4005</f>
        <v>-9.3299999999999994E-2</v>
      </c>
      <c r="U4005" s="68">
        <f>IF(Ações!$S4005=0,Ações!$T4005,IF(Ações!$T4005=0,Ações!$S4005,AVERAGE(Ações!$S4005,Ações!$T4005)))</f>
        <v>-9.3299999999999994E-2</v>
      </c>
    </row>
    <row r="4006" spans="2:21" ht="15" customHeight="1" x14ac:dyDescent="0.2">
      <c r="B4006" s="63" t="str">
        <f>IFERROR('Dados Status Invest STOCKS'!A3993,"-")</f>
        <v>RUN</v>
      </c>
      <c r="C4006" s="45">
        <f>IFERROR((Ações!$D4006-Ações!$K4006)/Ações!$D4006,0)</f>
        <v>0</v>
      </c>
      <c r="D4006" s="46">
        <f>(Ações!$O4006)/0.06</f>
        <v>0</v>
      </c>
      <c r="E4006" s="47">
        <f>IFERROR((Ações!$F4006-Ações!$K4006)/Ações!$F4006,0)</f>
        <v>0</v>
      </c>
      <c r="F4006" s="46" t="str">
        <f>IF(OR(Ações!$N4006&lt;0,Ações!$M4006&lt;0),"",(22.5*Ações!$M4006*Ações!$N4006)^0.5)</f>
        <v/>
      </c>
      <c r="G4006" s="47">
        <f>IFERROR((Ações!$H4006-Ações!$K4006)/Ações!$H4006,0)</f>
        <v>0</v>
      </c>
      <c r="H4006" s="48">
        <f>IFERROR(Ações!$I4006/(Ações!$P4006-Table_1[[#This Row],[CAGR LUCRO 5A]]),0)</f>
        <v>0</v>
      </c>
      <c r="I4006" s="48">
        <f>IF(Ações!$S4006&lt;0,"",Ações!$O4006*(1+Ações!$S4006))</f>
        <v>0</v>
      </c>
      <c r="J4006" s="49">
        <f>IFERROR(IF(Ações!$B4006="","",(VLOOKUP(Table_1[[#This Row],[AÇÕES]],'Dados Status Invest STOCKS'!A3992:AD4607,4)/Table_1[[#This Row],[LPA]]))/100,0)</f>
        <v>0.26107843137254899</v>
      </c>
      <c r="K4006" s="64">
        <f>IFERROR(IF(Ações!$B4006="","",VLOOKUP(Table_1[[#This Row],[AÇÕES]],'Dados Status Invest STOCKS'!A3992:AD4607,2)),0)</f>
        <v>27.04</v>
      </c>
      <c r="L4006" s="65">
        <f>IFERROR(IF(Ações!$B4006="","",VLOOKUP(Table_1[[#This Row],[AÇÕES]],'Dados Status Invest STOCKS'!A3992:AD4607,3)/100),0)</f>
        <v>0</v>
      </c>
      <c r="M4006" s="66">
        <f>IFERROR(IF(Ações!$B4006="","",VLOOKUP(Table_1[[#This Row],[AÇÕES]],'Dados Status Invest STOCKS'!A3992:AD4607,28)),0)</f>
        <v>-1.02</v>
      </c>
      <c r="N4006" s="66">
        <f>IFERROR(IF(Ações!$B4006="","",VLOOKUP(Table_1[[#This Row],[AÇÕES]],'Dados Status Invest STOCKS'!A3992:AD4607,27)),0)</f>
        <v>30.06</v>
      </c>
      <c r="O4006" s="66">
        <f>IFERROR(IF(Ações!$L4006="","",Ações!$K4006*Ações!$L4006),0)</f>
        <v>0</v>
      </c>
      <c r="P4006" s="67">
        <f t="shared" si="62"/>
        <v>0.06</v>
      </c>
      <c r="Q4006" s="67">
        <f>IFERROR(Ações!$O4006/Ações!$M4006,0)</f>
        <v>0</v>
      </c>
      <c r="R4006" s="67">
        <f>IFERROR(IF(Ações!$B4006="","",VLOOKUP(Table_1[[#This Row],[AÇÕES]],'Dados Status Invest STOCKS'!A3992:AD4607,18)/100),0)</f>
        <v>-3.3799999999999997E-2</v>
      </c>
      <c r="S4006" s="65">
        <f>IFERROR(IF(Ações!$B4006="","",VLOOKUP(Table_1[[#This Row],[AÇÕES]],'Dados Status Invest STOCKS'!A3992:AD4607,25)/100),0)</f>
        <v>0</v>
      </c>
      <c r="T4006" s="67">
        <f>(1-Ações!$Q4006)*Ações!$R4006</f>
        <v>-3.3799999999999997E-2</v>
      </c>
      <c r="U4006" s="68">
        <f>IF(Ações!$S4006=0,Ações!$T4006,IF(Ações!$T4006=0,Ações!$S4006,AVERAGE(Ações!$S4006,Ações!$T4006)))</f>
        <v>-3.3799999999999997E-2</v>
      </c>
    </row>
    <row r="4007" spans="2:21" ht="15" customHeight="1" x14ac:dyDescent="0.2">
      <c r="B4007" s="63" t="str">
        <f>IFERROR('Dados Status Invest STOCKS'!A3994,"-")</f>
        <v>RUSHA</v>
      </c>
      <c r="C4007" s="45">
        <f>IFERROR((Ações!$D4007-Ações!$K4007)/Ações!$D4007,0)</f>
        <v>-3.5112781954887211</v>
      </c>
      <c r="D4007" s="46">
        <f>(Ações!$O4007)/0.06</f>
        <v>12.295850000000002</v>
      </c>
      <c r="E4007" s="47">
        <f>IFERROR((Ações!$F4007-Ações!$K4007)/Ações!$F4007,0)</f>
        <v>-0.18138825448843754</v>
      </c>
      <c r="F4007" s="46">
        <f>IF(OR(Ações!$N4007&lt;0,Ações!$M4007&lt;0),"",(22.5*Ações!$M4007*Ações!$N4007)^0.5)</f>
        <v>46.95323471285019</v>
      </c>
      <c r="G4007" s="47">
        <f>IFERROR((Ações!$H4007-Ações!$K4007)/Ações!$H4007,0)</f>
        <v>4.8431949536359928</v>
      </c>
      <c r="H4007" s="48">
        <f>IFERROR(Ações!$I4007/(Ações!$P4007-Table_1[[#This Row],[CAGR LUCRO 5A]]),0)</f>
        <v>-14.433303714535899</v>
      </c>
      <c r="I4007" s="48">
        <f>IF(Ações!$S4007&lt;0,"",Ações!$O4007*(1+Ações!$S4007))</f>
        <v>0.82414164210000007</v>
      </c>
      <c r="J4007" s="49">
        <f>IFERROR(IF(Ações!$B4007="","",(VLOOKUP(Table_1[[#This Row],[AÇÕES]],'Dados Status Invest STOCKS'!A3993:AD4608,4)/Table_1[[#This Row],[LPA]]))/100,0)</f>
        <v>3.7402597402597403E-2</v>
      </c>
      <c r="K4007" s="64">
        <f>IFERROR(IF(Ações!$B4007="","",VLOOKUP(Table_1[[#This Row],[AÇÕES]],'Dados Status Invest STOCKS'!A3993:AD4608,2)),0)</f>
        <v>55.47</v>
      </c>
      <c r="L4007" s="65">
        <f>IFERROR(IF(Ações!$B4007="","",VLOOKUP(Table_1[[#This Row],[AÇÕES]],'Dados Status Invest STOCKS'!A3993:AD4608,3)/100),0)</f>
        <v>1.3300000000000001E-2</v>
      </c>
      <c r="M4007" s="66">
        <f>IFERROR(IF(Ações!$B4007="","",VLOOKUP(Table_1[[#This Row],[AÇÕES]],'Dados Status Invest STOCKS'!A3993:AD4608,28)),0)</f>
        <v>3.85</v>
      </c>
      <c r="N4007" s="66">
        <f>IFERROR(IF(Ações!$B4007="","",VLOOKUP(Table_1[[#This Row],[AÇÕES]],'Dados Status Invest STOCKS'!A3993:AD4608,27)),0)</f>
        <v>25.45</v>
      </c>
      <c r="O4007" s="66">
        <f>IFERROR(IF(Ações!$L4007="","",Ações!$K4007*Ações!$L4007),0)</f>
        <v>0.73775100000000005</v>
      </c>
      <c r="P4007" s="67">
        <f t="shared" si="62"/>
        <v>0.06</v>
      </c>
      <c r="Q4007" s="67">
        <f>IFERROR(Ações!$O4007/Ações!$M4007,0)</f>
        <v>0.19162363636363638</v>
      </c>
      <c r="R4007" s="67">
        <f>IFERROR(IF(Ações!$B4007="","",VLOOKUP(Table_1[[#This Row],[AÇÕES]],'Dados Status Invest STOCKS'!A3993:AD4608,18)/100),0)</f>
        <v>0.15130000000000002</v>
      </c>
      <c r="S4007" s="65">
        <f>IFERROR(IF(Ações!$B4007="","",VLOOKUP(Table_1[[#This Row],[AÇÕES]],'Dados Status Invest STOCKS'!A3993:AD4608,25)/100),0)</f>
        <v>0.11710000000000001</v>
      </c>
      <c r="T4007" s="67">
        <f>(1-Ações!$Q4007)*Ações!$R4007</f>
        <v>0.12230734381818184</v>
      </c>
      <c r="U4007" s="68">
        <f>IF(Ações!$S4007=0,Ações!$T4007,IF(Ações!$T4007=0,Ações!$S4007,AVERAGE(Ações!$S4007,Ações!$T4007)))</f>
        <v>0.11970367190909093</v>
      </c>
    </row>
    <row r="4008" spans="2:21" ht="15" customHeight="1" x14ac:dyDescent="0.2">
      <c r="B4008" s="63" t="str">
        <f>IFERROR('Dados Status Invest STOCKS'!A3995,"-")</f>
        <v>RUSHB</v>
      </c>
      <c r="C4008" s="45">
        <f>IFERROR((Ações!$D4008-Ações!$K4008)/Ações!$D4008,0)</f>
        <v>-3.3165467625899283</v>
      </c>
      <c r="D4008" s="46">
        <f>(Ações!$O4008)/0.06</f>
        <v>12.33625</v>
      </c>
      <c r="E4008" s="47">
        <f>IFERROR((Ações!$F4008-Ações!$K4008)/Ações!$F4008,0)</f>
        <v>-0.1341071669642924</v>
      </c>
      <c r="F4008" s="46">
        <f>IF(OR(Ações!$N4008&lt;0,Ações!$M4008&lt;0),"",(22.5*Ações!$M4008*Ações!$N4008)^0.5)</f>
        <v>46.95323471285019</v>
      </c>
      <c r="G4008" s="47">
        <f>IFERROR((Ações!$H4008-Ações!$K4008)/Ações!$H4008,0)</f>
        <v>4.6773016462847989</v>
      </c>
      <c r="H4008" s="48">
        <f>IFERROR(Ações!$I4008/(Ações!$P4008-Table_1[[#This Row],[CAGR LUCRO 5A]]),0)</f>
        <v>-14.480726663747806</v>
      </c>
      <c r="I4008" s="48">
        <f>IF(Ações!$S4008&lt;0,"",Ações!$O4008*(1+Ações!$S4008))</f>
        <v>0.82684949249999984</v>
      </c>
      <c r="J4008" s="49">
        <f>IFERROR(IF(Ações!$B4008="","",(VLOOKUP(Table_1[[#This Row],[AÇÕES]],'Dados Status Invest STOCKS'!A3994:AD4609,4)/Table_1[[#This Row],[LPA]]))/100,0)</f>
        <v>3.5922077922077918E-2</v>
      </c>
      <c r="K4008" s="64">
        <f>IFERROR(IF(Ações!$B4008="","",VLOOKUP(Table_1[[#This Row],[AÇÕES]],'Dados Status Invest STOCKS'!A3994:AD4609,2)),0)</f>
        <v>53.25</v>
      </c>
      <c r="L4008" s="65">
        <f>IFERROR(IF(Ações!$B4008="","",VLOOKUP(Table_1[[#This Row],[AÇÕES]],'Dados Status Invest STOCKS'!A3994:AD4609,3)/100),0)</f>
        <v>1.3899999999999999E-2</v>
      </c>
      <c r="M4008" s="66">
        <f>IFERROR(IF(Ações!$B4008="","",VLOOKUP(Table_1[[#This Row],[AÇÕES]],'Dados Status Invest STOCKS'!A3994:AD4609,28)),0)</f>
        <v>3.85</v>
      </c>
      <c r="N4008" s="66">
        <f>IFERROR(IF(Ações!$B4008="","",VLOOKUP(Table_1[[#This Row],[AÇÕES]],'Dados Status Invest STOCKS'!A3994:AD4609,27)),0)</f>
        <v>25.45</v>
      </c>
      <c r="O4008" s="66">
        <f>IFERROR(IF(Ações!$L4008="","",Ações!$K4008*Ações!$L4008),0)</f>
        <v>0.74017499999999992</v>
      </c>
      <c r="P4008" s="67">
        <f t="shared" si="62"/>
        <v>0.06</v>
      </c>
      <c r="Q4008" s="67">
        <f>IFERROR(Ações!$O4008/Ações!$M4008,0)</f>
        <v>0.19225324675324673</v>
      </c>
      <c r="R4008" s="67">
        <f>IFERROR(IF(Ações!$B4008="","",VLOOKUP(Table_1[[#This Row],[AÇÕES]],'Dados Status Invest STOCKS'!A3994:AD4609,18)/100),0)</f>
        <v>0.15130000000000002</v>
      </c>
      <c r="S4008" s="65">
        <f>IFERROR(IF(Ações!$B4008="","",VLOOKUP(Table_1[[#This Row],[AÇÕES]],'Dados Status Invest STOCKS'!A3994:AD4609,25)/100),0)</f>
        <v>0.11710000000000001</v>
      </c>
      <c r="T4008" s="67">
        <f>(1-Ações!$Q4008)*Ações!$R4008</f>
        <v>0.12221208376623378</v>
      </c>
      <c r="U4008" s="68">
        <f>IF(Ações!$S4008=0,Ações!$T4008,IF(Ações!$T4008=0,Ações!$S4008,AVERAGE(Ações!$S4008,Ações!$T4008)))</f>
        <v>0.1196560418831169</v>
      </c>
    </row>
    <row r="4009" spans="2:21" ht="15" customHeight="1" x14ac:dyDescent="0.2">
      <c r="B4009" s="63" t="str">
        <f>IFERROR('Dados Status Invest STOCKS'!A3996,"-")</f>
        <v>RUTH</v>
      </c>
      <c r="C4009" s="45">
        <f>IFERROR((Ações!$D4009-Ações!$K4009)/Ações!$D4009,0)</f>
        <v>0</v>
      </c>
      <c r="D4009" s="46">
        <f>(Ações!$O4009)/0.06</f>
        <v>0</v>
      </c>
      <c r="E4009" s="47">
        <f>IFERROR((Ações!$F4009-Ações!$K4009)/Ações!$F4009,0)</f>
        <v>-1.2145758562810327</v>
      </c>
      <c r="F4009" s="46">
        <f>IF(OR(Ações!$N4009&lt;0,Ações!$M4009&lt;0),"",(22.5*Ações!$M4009*Ações!$N4009)^0.5)</f>
        <v>8.7149870912124694</v>
      </c>
      <c r="G4009" s="47">
        <f>IFERROR((Ações!$H4009-Ações!$K4009)/Ações!$H4009,0)</f>
        <v>0</v>
      </c>
      <c r="H4009" s="48">
        <f>IFERROR(Ações!$I4009/(Ações!$P4009-Table_1[[#This Row],[CAGR LUCRO 5A]]),0)</f>
        <v>0</v>
      </c>
      <c r="I4009" s="48">
        <f>IF(Ações!$S4009&lt;0,"",Ações!$O4009*(1+Ações!$S4009))</f>
        <v>0</v>
      </c>
      <c r="J4009" s="49">
        <f>IFERROR(IF(Ações!$B4009="","",(VLOOKUP(Table_1[[#This Row],[AÇÕES]],'Dados Status Invest STOCKS'!A3995:AD4610,4)/Table_1[[#This Row],[LPA]]))/100,0)</f>
        <v>0.25459770114942526</v>
      </c>
      <c r="K4009" s="64">
        <f>IFERROR(IF(Ações!$B4009="","",VLOOKUP(Table_1[[#This Row],[AÇÕES]],'Dados Status Invest STOCKS'!A3995:AD4610,2)),0)</f>
        <v>19.3</v>
      </c>
      <c r="L4009" s="65">
        <f>IFERROR(IF(Ações!$B4009="","",VLOOKUP(Table_1[[#This Row],[AÇÕES]],'Dados Status Invest STOCKS'!A3995:AD4610,3)/100),0)</f>
        <v>0</v>
      </c>
      <c r="M4009" s="66">
        <f>IFERROR(IF(Ações!$B4009="","",VLOOKUP(Table_1[[#This Row],[AÇÕES]],'Dados Status Invest STOCKS'!A3995:AD4610,28)),0)</f>
        <v>0.87</v>
      </c>
      <c r="N4009" s="66">
        <f>IFERROR(IF(Ações!$B4009="","",VLOOKUP(Table_1[[#This Row],[AÇÕES]],'Dados Status Invest STOCKS'!A3995:AD4610,27)),0)</f>
        <v>3.88</v>
      </c>
      <c r="O4009" s="66">
        <f>IFERROR(IF(Ações!$L4009="","",Ações!$K4009*Ações!$L4009),0)</f>
        <v>0</v>
      </c>
      <c r="P4009" s="67">
        <f t="shared" si="62"/>
        <v>0.06</v>
      </c>
      <c r="Q4009" s="67">
        <f>IFERROR(Ações!$O4009/Ações!$M4009,0)</f>
        <v>0</v>
      </c>
      <c r="R4009" s="67">
        <f>IFERROR(IF(Ações!$B4009="","",VLOOKUP(Table_1[[#This Row],[AÇÕES]],'Dados Status Invest STOCKS'!A3995:AD4610,18)/100),0)</f>
        <v>0.22460000000000002</v>
      </c>
      <c r="S4009" s="65">
        <f>IFERROR(IF(Ações!$B4009="","",VLOOKUP(Table_1[[#This Row],[AÇÕES]],'Dados Status Invest STOCKS'!A3995:AD4610,25)/100),0)</f>
        <v>0</v>
      </c>
      <c r="T4009" s="67">
        <f>(1-Ações!$Q4009)*Ações!$R4009</f>
        <v>0.22460000000000002</v>
      </c>
      <c r="U4009" s="68">
        <f>IF(Ações!$S4009=0,Ações!$T4009,IF(Ações!$T4009=0,Ações!$S4009,AVERAGE(Ações!$S4009,Ações!$T4009)))</f>
        <v>0.22460000000000002</v>
      </c>
    </row>
    <row r="4010" spans="2:21" ht="15" customHeight="1" x14ac:dyDescent="0.2">
      <c r="B4010" s="63" t="str">
        <f>IFERROR('Dados Status Invest STOCKS'!A3997,"-")</f>
        <v>RVI</v>
      </c>
      <c r="C4010" s="45">
        <f>IFERROR((Ações!$D4010-Ações!$K4010)/Ações!$D4010,0)</f>
        <v>0.99627814651696545</v>
      </c>
      <c r="D4010" s="46">
        <f>(Ações!$O4010)/0.06</f>
        <v>843.66566666666665</v>
      </c>
      <c r="E4010" s="47">
        <f>IFERROR((Ações!$F4010-Ações!$K4010)/Ações!$F4010,0)</f>
        <v>0</v>
      </c>
      <c r="F4010" s="46" t="str">
        <f>IF(OR(Ações!$N4010&lt;0,Ações!$M4010&lt;0),"",(22.5*Ações!$M4010*Ações!$N4010)^0.5)</f>
        <v/>
      </c>
      <c r="G4010" s="47">
        <f>IFERROR((Ações!$H4010-Ações!$K4010)/Ações!$H4010,0)</f>
        <v>0.99627814651696545</v>
      </c>
      <c r="H4010" s="48">
        <f>IFERROR(Ações!$I4010/(Ações!$P4010-Table_1[[#This Row],[CAGR LUCRO 5A]]),0)</f>
        <v>843.66566666666665</v>
      </c>
      <c r="I4010" s="48">
        <f>IF(Ações!$S4010&lt;0,"",Ações!$O4010*(1+Ações!$S4010))</f>
        <v>50.61994</v>
      </c>
      <c r="J4010" s="49">
        <f>IFERROR(IF(Ações!$B4010="","",(VLOOKUP(Table_1[[#This Row],[AÇÕES]],'Dados Status Invest STOCKS'!A3996:AD4611,4)/Table_1[[#This Row],[LPA]]))/100,0)</f>
        <v>6.7055393586005834E-4</v>
      </c>
      <c r="K4010" s="64">
        <f>IFERROR(IF(Ações!$B4010="","",VLOOKUP(Table_1[[#This Row],[AÇÕES]],'Dados Status Invest STOCKS'!A3996:AD4611,2)),0)</f>
        <v>3.14</v>
      </c>
      <c r="L4010" s="65">
        <f>IFERROR(IF(Ações!$B4010="","",VLOOKUP(Table_1[[#This Row],[AÇÕES]],'Dados Status Invest STOCKS'!A3996:AD4611,3)/100),0)</f>
        <v>16.120999999999999</v>
      </c>
      <c r="M4010" s="66">
        <f>IFERROR(IF(Ações!$B4010="","",VLOOKUP(Table_1[[#This Row],[AÇÕES]],'Dados Status Invest STOCKS'!A3996:AD4611,28)),0)</f>
        <v>-6.86</v>
      </c>
      <c r="N4010" s="66">
        <f>IFERROR(IF(Ações!$B4010="","",VLOOKUP(Table_1[[#This Row],[AÇÕES]],'Dados Status Invest STOCKS'!A3996:AD4611,27)),0)</f>
        <v>26.18</v>
      </c>
      <c r="O4010" s="66">
        <f>IFERROR(IF(Ações!$L4010="","",Ações!$K4010*Ações!$L4010),0)</f>
        <v>50.61994</v>
      </c>
      <c r="P4010" s="67">
        <f t="shared" si="62"/>
        <v>0.06</v>
      </c>
      <c r="Q4010" s="67">
        <f>IFERROR(Ações!$O4010/Ações!$M4010,0)</f>
        <v>-7.3789999999999996</v>
      </c>
      <c r="R4010" s="67">
        <f>IFERROR(IF(Ações!$B4010="","",VLOOKUP(Table_1[[#This Row],[AÇÕES]],'Dados Status Invest STOCKS'!A3996:AD4611,18)/100),0)</f>
        <v>-0.2621</v>
      </c>
      <c r="S4010" s="65">
        <f>IFERROR(IF(Ações!$B4010="","",VLOOKUP(Table_1[[#This Row],[AÇÕES]],'Dados Status Invest STOCKS'!A3996:AD4611,25)/100),0)</f>
        <v>0</v>
      </c>
      <c r="T4010" s="67">
        <f>(1-Ações!$Q4010)*Ações!$R4010</f>
        <v>-2.1961358999999998</v>
      </c>
      <c r="U4010" s="68">
        <f>IF(Ações!$S4010=0,Ações!$T4010,IF(Ações!$T4010=0,Ações!$S4010,AVERAGE(Ações!$S4010,Ações!$T4010)))</f>
        <v>-2.1961358999999998</v>
      </c>
    </row>
    <row r="4011" spans="2:21" ht="15" customHeight="1" x14ac:dyDescent="0.2">
      <c r="B4011" s="63" t="str">
        <f>IFERROR('Dados Status Invest STOCKS'!A3998,"-")</f>
        <v>RVLV</v>
      </c>
      <c r="C4011" s="45">
        <f>IFERROR((Ações!$D4011-Ações!$K4011)/Ações!$D4011,0)</f>
        <v>0</v>
      </c>
      <c r="D4011" s="46">
        <f>(Ações!$O4011)/0.06</f>
        <v>0</v>
      </c>
      <c r="E4011" s="47">
        <f>IFERROR((Ações!$F4011-Ações!$K4011)/Ações!$F4011,0)</f>
        <v>-3.3426300794611183</v>
      </c>
      <c r="F4011" s="46">
        <f>IF(OR(Ações!$N4011&lt;0,Ações!$M4011&lt;0),"",(22.5*Ações!$M4011*Ações!$N4011)^0.5)</f>
        <v>10.362383895610122</v>
      </c>
      <c r="G4011" s="47">
        <f>IFERROR((Ações!$H4011-Ações!$K4011)/Ações!$H4011,0)</f>
        <v>0</v>
      </c>
      <c r="H4011" s="48">
        <f>IFERROR(Ações!$I4011/(Ações!$P4011-Table_1[[#This Row],[CAGR LUCRO 5A]]),0)</f>
        <v>0</v>
      </c>
      <c r="I4011" s="48">
        <f>IF(Ações!$S4011&lt;0,"",Ações!$O4011*(1+Ações!$S4011))</f>
        <v>0</v>
      </c>
      <c r="J4011" s="49">
        <f>IFERROR(IF(Ações!$B4011="","",(VLOOKUP(Table_1[[#This Row],[AÇÕES]],'Dados Status Invest STOCKS'!A3997:AD4612,4)/Table_1[[#This Row],[LPA]]))/100,0)</f>
        <v>0.29829268292682926</v>
      </c>
      <c r="K4011" s="64">
        <f>IFERROR(IF(Ações!$B4011="","",VLOOKUP(Table_1[[#This Row],[AÇÕES]],'Dados Status Invest STOCKS'!A3997:AD4612,2)),0)</f>
        <v>45</v>
      </c>
      <c r="L4011" s="65">
        <f>IFERROR(IF(Ações!$B4011="","",VLOOKUP(Table_1[[#This Row],[AÇÕES]],'Dados Status Invest STOCKS'!A3997:AD4612,3)/100),0)</f>
        <v>0</v>
      </c>
      <c r="M4011" s="66">
        <f>IFERROR(IF(Ações!$B4011="","",VLOOKUP(Table_1[[#This Row],[AÇÕES]],'Dados Status Invest STOCKS'!A3997:AD4612,28)),0)</f>
        <v>1.23</v>
      </c>
      <c r="N4011" s="66">
        <f>IFERROR(IF(Ações!$B4011="","",VLOOKUP(Table_1[[#This Row],[AÇÕES]],'Dados Status Invest STOCKS'!A3997:AD4612,27)),0)</f>
        <v>3.88</v>
      </c>
      <c r="O4011" s="66">
        <f>IFERROR(IF(Ações!$L4011="","",Ações!$K4011*Ações!$L4011),0)</f>
        <v>0</v>
      </c>
      <c r="P4011" s="67">
        <f t="shared" si="62"/>
        <v>0.06</v>
      </c>
      <c r="Q4011" s="67">
        <f>IFERROR(Ações!$O4011/Ações!$M4011,0)</f>
        <v>0</v>
      </c>
      <c r="R4011" s="67">
        <f>IFERROR(IF(Ações!$B4011="","",VLOOKUP(Table_1[[#This Row],[AÇÕES]],'Dados Status Invest STOCKS'!A3997:AD4612,18)/100),0)</f>
        <v>0.31579999999999997</v>
      </c>
      <c r="S4011" s="65">
        <f>IFERROR(IF(Ações!$B4011="","",VLOOKUP(Table_1[[#This Row],[AÇÕES]],'Dados Status Invest STOCKS'!A3997:AD4612,25)/100),0)</f>
        <v>0</v>
      </c>
      <c r="T4011" s="67">
        <f>(1-Ações!$Q4011)*Ações!$R4011</f>
        <v>0.31579999999999997</v>
      </c>
      <c r="U4011" s="68">
        <f>IF(Ações!$S4011=0,Ações!$T4011,IF(Ações!$T4011=0,Ações!$S4011,AVERAGE(Ações!$S4011,Ações!$T4011)))</f>
        <v>0.31579999999999997</v>
      </c>
    </row>
    <row r="4012" spans="2:21" ht="15" customHeight="1" x14ac:dyDescent="0.2">
      <c r="B4012" s="63" t="str">
        <f>IFERROR('Dados Status Invest STOCKS'!A3999,"-")</f>
        <v>RVMD</v>
      </c>
      <c r="C4012" s="45">
        <f>IFERROR((Ações!$D4012-Ações!$K4012)/Ações!$D4012,0)</f>
        <v>0</v>
      </c>
      <c r="D4012" s="46">
        <f>(Ações!$O4012)/0.06</f>
        <v>0</v>
      </c>
      <c r="E4012" s="47">
        <f>IFERROR((Ações!$F4012-Ações!$K4012)/Ações!$F4012,0)</f>
        <v>0</v>
      </c>
      <c r="F4012" s="46" t="str">
        <f>IF(OR(Ações!$N4012&lt;0,Ações!$M4012&lt;0),"",(22.5*Ações!$M4012*Ações!$N4012)^0.5)</f>
        <v/>
      </c>
      <c r="G4012" s="47">
        <f>IFERROR((Ações!$H4012-Ações!$K4012)/Ações!$H4012,0)</f>
        <v>0</v>
      </c>
      <c r="H4012" s="48">
        <f>IFERROR(Ações!$I4012/(Ações!$P4012-Table_1[[#This Row],[CAGR LUCRO 5A]]),0)</f>
        <v>0</v>
      </c>
      <c r="I4012" s="48">
        <f>IF(Ações!$S4012&lt;0,"",Ações!$O4012*(1+Ações!$S4012))</f>
        <v>0</v>
      </c>
      <c r="J4012" s="49">
        <f>IFERROR(IF(Ações!$B4012="","",(VLOOKUP(Table_1[[#This Row],[AÇÕES]],'Dados Status Invest STOCKS'!A3998:AD4613,4)/Table_1[[#This Row],[LPA]]))/100,0)</f>
        <v>4.2576419213973801E-2</v>
      </c>
      <c r="K4012" s="64">
        <f>IFERROR(IF(Ações!$B4012="","",VLOOKUP(Table_1[[#This Row],[AÇÕES]],'Dados Status Invest STOCKS'!A3998:AD4613,2)),0)</f>
        <v>22.31</v>
      </c>
      <c r="L4012" s="65">
        <f>IFERROR(IF(Ações!$B4012="","",VLOOKUP(Table_1[[#This Row],[AÇÕES]],'Dados Status Invest STOCKS'!A3998:AD4613,3)/100),0)</f>
        <v>0</v>
      </c>
      <c r="M4012" s="66">
        <f>IFERROR(IF(Ações!$B4012="","",VLOOKUP(Table_1[[#This Row],[AÇÕES]],'Dados Status Invest STOCKS'!A3998:AD4613,28)),0)</f>
        <v>-2.29</v>
      </c>
      <c r="N4012" s="66">
        <f>IFERROR(IF(Ações!$B4012="","",VLOOKUP(Table_1[[#This Row],[AÇÕES]],'Dados Status Invest STOCKS'!A3998:AD4613,27)),0)</f>
        <v>8.66</v>
      </c>
      <c r="O4012" s="66">
        <f>IFERROR(IF(Ações!$L4012="","",Ações!$K4012*Ações!$L4012),0)</f>
        <v>0</v>
      </c>
      <c r="P4012" s="67">
        <f t="shared" si="62"/>
        <v>0.06</v>
      </c>
      <c r="Q4012" s="67">
        <f>IFERROR(Ações!$O4012/Ações!$M4012,0)</f>
        <v>0</v>
      </c>
      <c r="R4012" s="67">
        <f>IFERROR(IF(Ações!$B4012="","",VLOOKUP(Table_1[[#This Row],[AÇÕES]],'Dados Status Invest STOCKS'!A3998:AD4613,18)/100),0)</f>
        <v>-0.26419999999999999</v>
      </c>
      <c r="S4012" s="65">
        <f>IFERROR(IF(Ações!$B4012="","",VLOOKUP(Table_1[[#This Row],[AÇÕES]],'Dados Status Invest STOCKS'!A3998:AD4613,25)/100),0)</f>
        <v>0</v>
      </c>
      <c r="T4012" s="67">
        <f>(1-Ações!$Q4012)*Ações!$R4012</f>
        <v>-0.26419999999999999</v>
      </c>
      <c r="U4012" s="68">
        <f>IF(Ações!$S4012=0,Ações!$T4012,IF(Ações!$T4012=0,Ações!$S4012,AVERAGE(Ações!$S4012,Ações!$T4012)))</f>
        <v>-0.26419999999999999</v>
      </c>
    </row>
    <row r="4013" spans="2:21" ht="15" customHeight="1" x14ac:dyDescent="0.2">
      <c r="B4013" s="63" t="str">
        <f>IFERROR('Dados Status Invest STOCKS'!A4000,"-")</f>
        <v>RVNC</v>
      </c>
      <c r="C4013" s="45">
        <f>IFERROR((Ações!$D4013-Ações!$K4013)/Ações!$D4013,0)</f>
        <v>0</v>
      </c>
      <c r="D4013" s="46">
        <f>(Ações!$O4013)/0.06</f>
        <v>0</v>
      </c>
      <c r="E4013" s="47">
        <f>IFERROR((Ações!$F4013-Ações!$K4013)/Ações!$F4013,0)</f>
        <v>0</v>
      </c>
      <c r="F4013" s="46" t="str">
        <f>IF(OR(Ações!$N4013&lt;0,Ações!$M4013&lt;0),"",(22.5*Ações!$M4013*Ações!$N4013)^0.5)</f>
        <v/>
      </c>
      <c r="G4013" s="47">
        <f>IFERROR((Ações!$H4013-Ações!$K4013)/Ações!$H4013,0)</f>
        <v>0</v>
      </c>
      <c r="H4013" s="48">
        <f>IFERROR(Ações!$I4013/(Ações!$P4013-Table_1[[#This Row],[CAGR LUCRO 5A]]),0)</f>
        <v>0</v>
      </c>
      <c r="I4013" s="48">
        <f>IF(Ações!$S4013&lt;0,"",Ações!$O4013*(1+Ações!$S4013))</f>
        <v>0</v>
      </c>
      <c r="J4013" s="49">
        <f>IFERROR(IF(Ações!$B4013="","",(VLOOKUP(Table_1[[#This Row],[AÇÕES]],'Dados Status Invest STOCKS'!A3999:AD4614,4)/Table_1[[#This Row],[LPA]]))/100,0)</f>
        <v>7.9903147699757864E-3</v>
      </c>
      <c r="K4013" s="64">
        <f>IFERROR(IF(Ações!$B4013="","",VLOOKUP(Table_1[[#This Row],[AÇÕES]],'Dados Status Invest STOCKS'!A3999:AD4614,2)),0)</f>
        <v>13.63</v>
      </c>
      <c r="L4013" s="65">
        <f>IFERROR(IF(Ações!$B4013="","",VLOOKUP(Table_1[[#This Row],[AÇÕES]],'Dados Status Invest STOCKS'!A3999:AD4614,3)/100),0)</f>
        <v>0</v>
      </c>
      <c r="M4013" s="66">
        <f>IFERROR(IF(Ações!$B4013="","",VLOOKUP(Table_1[[#This Row],[AÇÕES]],'Dados Status Invest STOCKS'!A3999:AD4614,28)),0)</f>
        <v>-4.13</v>
      </c>
      <c r="N4013" s="66">
        <f>IFERROR(IF(Ações!$B4013="","",VLOOKUP(Table_1[[#This Row],[AÇÕES]],'Dados Status Invest STOCKS'!A3999:AD4614,27)),0)</f>
        <v>1.67</v>
      </c>
      <c r="O4013" s="66">
        <f>IFERROR(IF(Ações!$L4013="","",Ações!$K4013*Ações!$L4013),0)</f>
        <v>0</v>
      </c>
      <c r="P4013" s="67">
        <f t="shared" si="62"/>
        <v>0.06</v>
      </c>
      <c r="Q4013" s="67">
        <f>IFERROR(Ações!$O4013/Ações!$M4013,0)</f>
        <v>0</v>
      </c>
      <c r="R4013" s="67">
        <f>IFERROR(IF(Ações!$B4013="","",VLOOKUP(Table_1[[#This Row],[AÇÕES]],'Dados Status Invest STOCKS'!A3999:AD4614,18)/100),0)</f>
        <v>-2.4677000000000002</v>
      </c>
      <c r="S4013" s="65">
        <f>IFERROR(IF(Ações!$B4013="","",VLOOKUP(Table_1[[#This Row],[AÇÕES]],'Dados Status Invest STOCKS'!A3999:AD4614,25)/100),0)</f>
        <v>0</v>
      </c>
      <c r="T4013" s="67">
        <f>(1-Ações!$Q4013)*Ações!$R4013</f>
        <v>-2.4677000000000002</v>
      </c>
      <c r="U4013" s="68">
        <f>IF(Ações!$S4013=0,Ações!$T4013,IF(Ações!$T4013=0,Ações!$S4013,AVERAGE(Ações!$S4013,Ações!$T4013)))</f>
        <v>-2.4677000000000002</v>
      </c>
    </row>
    <row r="4014" spans="2:21" ht="15" customHeight="1" x14ac:dyDescent="0.2">
      <c r="B4014" s="63" t="str">
        <f>IFERROR('Dados Status Invest STOCKS'!A4001,"-")</f>
        <v>RVPH</v>
      </c>
      <c r="C4014" s="45">
        <f>IFERROR((Ações!$D4014-Ações!$K4014)/Ações!$D4014,0)</f>
        <v>0</v>
      </c>
      <c r="D4014" s="46">
        <f>(Ações!$O4014)/0.06</f>
        <v>0</v>
      </c>
      <c r="E4014" s="47">
        <f>IFERROR((Ações!$F4014-Ações!$K4014)/Ações!$F4014,0)</f>
        <v>0</v>
      </c>
      <c r="F4014" s="46" t="str">
        <f>IF(OR(Ações!$N4014&lt;0,Ações!$M4014&lt;0),"",(22.5*Ações!$M4014*Ações!$N4014)^0.5)</f>
        <v/>
      </c>
      <c r="G4014" s="47">
        <f>IFERROR((Ações!$H4014-Ações!$K4014)/Ações!$H4014,0)</f>
        <v>0</v>
      </c>
      <c r="H4014" s="48">
        <f>IFERROR(Ações!$I4014/(Ações!$P4014-Table_1[[#This Row],[CAGR LUCRO 5A]]),0)</f>
        <v>0</v>
      </c>
      <c r="I4014" s="48">
        <f>IF(Ações!$S4014&lt;0,"",Ações!$O4014*(1+Ações!$S4014))</f>
        <v>0</v>
      </c>
      <c r="J4014" s="49">
        <f>IFERROR(IF(Ações!$B4014="","",(VLOOKUP(Table_1[[#This Row],[AÇÕES]],'Dados Status Invest STOCKS'!A4000:AD4615,4)/Table_1[[#This Row],[LPA]]))/100,0)</f>
        <v>0.13702702702702704</v>
      </c>
      <c r="K4014" s="64">
        <f>IFERROR(IF(Ações!$B4014="","",VLOOKUP(Table_1[[#This Row],[AÇÕES]],'Dados Status Invest STOCKS'!A4000:AD4615,2)),0)</f>
        <v>1.88</v>
      </c>
      <c r="L4014" s="65">
        <f>IFERROR(IF(Ações!$B4014="","",VLOOKUP(Table_1[[#This Row],[AÇÕES]],'Dados Status Invest STOCKS'!A4000:AD4615,3)/100),0)</f>
        <v>0</v>
      </c>
      <c r="M4014" s="66">
        <f>IFERROR(IF(Ações!$B4014="","",VLOOKUP(Table_1[[#This Row],[AÇÕES]],'Dados Status Invest STOCKS'!A4000:AD4615,28)),0)</f>
        <v>-0.37</v>
      </c>
      <c r="N4014" s="66">
        <f>IFERROR(IF(Ações!$B4014="","",VLOOKUP(Table_1[[#This Row],[AÇÕES]],'Dados Status Invest STOCKS'!A4000:AD4615,27)),0)</f>
        <v>2.31</v>
      </c>
      <c r="O4014" s="66">
        <f>IFERROR(IF(Ações!$L4014="","",Ações!$K4014*Ações!$L4014),0)</f>
        <v>0</v>
      </c>
      <c r="P4014" s="67">
        <f t="shared" si="62"/>
        <v>0.06</v>
      </c>
      <c r="Q4014" s="67">
        <f>IFERROR(Ações!$O4014/Ações!$M4014,0)</f>
        <v>0</v>
      </c>
      <c r="R4014" s="67">
        <f>IFERROR(IF(Ações!$B4014="","",VLOOKUP(Table_1[[#This Row],[AÇÕES]],'Dados Status Invest STOCKS'!A4000:AD4615,18)/100),0)</f>
        <v>-0.16059999999999999</v>
      </c>
      <c r="S4014" s="65">
        <f>IFERROR(IF(Ações!$B4014="","",VLOOKUP(Table_1[[#This Row],[AÇÕES]],'Dados Status Invest STOCKS'!A4000:AD4615,25)/100),0)</f>
        <v>0</v>
      </c>
      <c r="T4014" s="67">
        <f>(1-Ações!$Q4014)*Ações!$R4014</f>
        <v>-0.16059999999999999</v>
      </c>
      <c r="U4014" s="68">
        <f>IF(Ações!$S4014=0,Ações!$T4014,IF(Ações!$T4014=0,Ações!$S4014,AVERAGE(Ações!$S4014,Ações!$T4014)))</f>
        <v>-0.16059999999999999</v>
      </c>
    </row>
    <row r="4015" spans="2:21" ht="15" customHeight="1" x14ac:dyDescent="0.2">
      <c r="B4015" s="63" t="str">
        <f>IFERROR('Dados Status Invest STOCKS'!A4002,"-")</f>
        <v>RVPHW</v>
      </c>
      <c r="C4015" s="45">
        <f>IFERROR((Ações!$D4015-Ações!$K4015)/Ações!$D4015,0)</f>
        <v>0</v>
      </c>
      <c r="D4015" s="46">
        <f>(Ações!$O4015)/0.06</f>
        <v>0</v>
      </c>
      <c r="E4015" s="47">
        <f>IFERROR((Ações!$F4015-Ações!$K4015)/Ações!$F4015,0)</f>
        <v>0</v>
      </c>
      <c r="F4015" s="46" t="str">
        <f>IF(OR(Ações!$N4015&lt;0,Ações!$M4015&lt;0),"",(22.5*Ações!$M4015*Ações!$N4015)^0.5)</f>
        <v/>
      </c>
      <c r="G4015" s="47">
        <f>IFERROR((Ações!$H4015-Ações!$K4015)/Ações!$H4015,0)</f>
        <v>0</v>
      </c>
      <c r="H4015" s="48">
        <f>IFERROR(Ações!$I4015/(Ações!$P4015-Table_1[[#This Row],[CAGR LUCRO 5A]]),0)</f>
        <v>0</v>
      </c>
      <c r="I4015" s="48">
        <f>IF(Ações!$S4015&lt;0,"",Ações!$O4015*(1+Ações!$S4015))</f>
        <v>0</v>
      </c>
      <c r="J4015" s="49">
        <f>IFERROR(IF(Ações!$B4015="","",(VLOOKUP(Table_1[[#This Row],[AÇÕES]],'Dados Status Invest STOCKS'!A4001:AD4616,4)/Table_1[[#This Row],[LPA]]))/100,0)</f>
        <v>2.0540540540540539E-2</v>
      </c>
      <c r="K4015" s="64">
        <f>IFERROR(IF(Ações!$B4015="","",VLOOKUP(Table_1[[#This Row],[AÇÕES]],'Dados Status Invest STOCKS'!A4001:AD4616,2)),0)</f>
        <v>0.28000000000000003</v>
      </c>
      <c r="L4015" s="65">
        <f>IFERROR(IF(Ações!$B4015="","",VLOOKUP(Table_1[[#This Row],[AÇÕES]],'Dados Status Invest STOCKS'!A4001:AD4616,3)/100),0)</f>
        <v>0</v>
      </c>
      <c r="M4015" s="66">
        <f>IFERROR(IF(Ações!$B4015="","",VLOOKUP(Table_1[[#This Row],[AÇÕES]],'Dados Status Invest STOCKS'!A4001:AD4616,28)),0)</f>
        <v>-0.37</v>
      </c>
      <c r="N4015" s="66">
        <f>IFERROR(IF(Ações!$B4015="","",VLOOKUP(Table_1[[#This Row],[AÇÕES]],'Dados Status Invest STOCKS'!A4001:AD4616,27)),0)</f>
        <v>2.31</v>
      </c>
      <c r="O4015" s="66">
        <f>IFERROR(IF(Ações!$L4015="","",Ações!$K4015*Ações!$L4015),0)</f>
        <v>0</v>
      </c>
      <c r="P4015" s="67">
        <f t="shared" si="62"/>
        <v>0.06</v>
      </c>
      <c r="Q4015" s="67">
        <f>IFERROR(Ações!$O4015/Ações!$M4015,0)</f>
        <v>0</v>
      </c>
      <c r="R4015" s="67">
        <f>IFERROR(IF(Ações!$B4015="","",VLOOKUP(Table_1[[#This Row],[AÇÕES]],'Dados Status Invest STOCKS'!A4001:AD4616,18)/100),0)</f>
        <v>-0.16059999999999999</v>
      </c>
      <c r="S4015" s="65">
        <f>IFERROR(IF(Ações!$B4015="","",VLOOKUP(Table_1[[#This Row],[AÇÕES]],'Dados Status Invest STOCKS'!A4001:AD4616,25)/100),0)</f>
        <v>0</v>
      </c>
      <c r="T4015" s="67">
        <f>(1-Ações!$Q4015)*Ações!$R4015</f>
        <v>-0.16059999999999999</v>
      </c>
      <c r="U4015" s="68">
        <f>IF(Ações!$S4015=0,Ações!$T4015,IF(Ações!$T4015=0,Ações!$S4015,AVERAGE(Ações!$S4015,Ações!$T4015)))</f>
        <v>-0.16059999999999999</v>
      </c>
    </row>
    <row r="4016" spans="2:21" ht="15" customHeight="1" x14ac:dyDescent="0.2">
      <c r="B4016" s="63" t="str">
        <f>IFERROR('Dados Status Invest STOCKS'!A4003,"-")</f>
        <v>RVSB</v>
      </c>
      <c r="C4016" s="45">
        <f>IFERROR((Ações!$D4016-Ações!$K4016)/Ações!$D4016,0)</f>
        <v>-1.1978021978021978</v>
      </c>
      <c r="D4016" s="46">
        <f>(Ações!$O4016)/0.06</f>
        <v>3.5035000000000003</v>
      </c>
      <c r="E4016" s="47">
        <f>IFERROR((Ações!$F4016-Ações!$K4016)/Ações!$F4016,0)</f>
        <v>0.35917885968365248</v>
      </c>
      <c r="F4016" s="46">
        <f>IF(OR(Ações!$N4016&lt;0,Ações!$M4016&lt;0),"",(22.5*Ações!$M4016*Ações!$N4016)^0.5)</f>
        <v>12.015833304436276</v>
      </c>
      <c r="G4016" s="47">
        <f>IFERROR((Ações!$H4016-Ações!$K4016)/Ações!$H4016,0)</f>
        <v>2.4885407228605709</v>
      </c>
      <c r="H4016" s="48">
        <f>IFERROR(Ações!$I4016/(Ações!$P4016-Table_1[[#This Row],[CAGR LUCRO 5A]]),0)</f>
        <v>-5.1728514253897542</v>
      </c>
      <c r="I4016" s="48">
        <f>IF(Ações!$S4016&lt;0,"",Ações!$O4016*(1+Ações!$S4016))</f>
        <v>0.23226102900000001</v>
      </c>
      <c r="J4016" s="49">
        <f>IFERROR(IF(Ações!$B4016="","",(VLOOKUP(Table_1[[#This Row],[AÇÕES]],'Dados Status Invest STOCKS'!A4002:AD4617,4)/Table_1[[#This Row],[LPA]]))/100,0)</f>
        <v>9.7640449438202243E-2</v>
      </c>
      <c r="K4016" s="64">
        <f>IFERROR(IF(Ações!$B4016="","",VLOOKUP(Table_1[[#This Row],[AÇÕES]],'Dados Status Invest STOCKS'!A4002:AD4617,2)),0)</f>
        <v>7.7</v>
      </c>
      <c r="L4016" s="65">
        <f>IFERROR(IF(Ações!$B4016="","",VLOOKUP(Table_1[[#This Row],[AÇÕES]],'Dados Status Invest STOCKS'!A4002:AD4617,3)/100),0)</f>
        <v>2.7300000000000001E-2</v>
      </c>
      <c r="M4016" s="66">
        <f>IFERROR(IF(Ações!$B4016="","",VLOOKUP(Table_1[[#This Row],[AÇÕES]],'Dados Status Invest STOCKS'!A4002:AD4617,28)),0)</f>
        <v>0.89</v>
      </c>
      <c r="N4016" s="66">
        <f>IFERROR(IF(Ações!$B4016="","",VLOOKUP(Table_1[[#This Row],[AÇÕES]],'Dados Status Invest STOCKS'!A4002:AD4617,27)),0)</f>
        <v>7.21</v>
      </c>
      <c r="O4016" s="66">
        <f>IFERROR(IF(Ações!$L4016="","",Ações!$K4016*Ações!$L4016),0)</f>
        <v>0.21021000000000001</v>
      </c>
      <c r="P4016" s="67">
        <f t="shared" si="62"/>
        <v>0.06</v>
      </c>
      <c r="Q4016" s="67">
        <f>IFERROR(Ações!$O4016/Ações!$M4016,0)</f>
        <v>0.23619101123595507</v>
      </c>
      <c r="R4016" s="67">
        <f>IFERROR(IF(Ações!$B4016="","",VLOOKUP(Table_1[[#This Row],[AÇÕES]],'Dados Status Invest STOCKS'!A4002:AD4617,18)/100),0)</f>
        <v>0.1229</v>
      </c>
      <c r="S4016" s="65">
        <f>IFERROR(IF(Ações!$B4016="","",VLOOKUP(Table_1[[#This Row],[AÇÕES]],'Dados Status Invest STOCKS'!A4002:AD4617,25)/100),0)</f>
        <v>0.10490000000000001</v>
      </c>
      <c r="T4016" s="67">
        <f>(1-Ações!$Q4016)*Ações!$R4016</f>
        <v>9.3872124719101113E-2</v>
      </c>
      <c r="U4016" s="68">
        <f>IF(Ações!$S4016=0,Ações!$T4016,IF(Ações!$T4016=0,Ações!$S4016,AVERAGE(Ações!$S4016,Ações!$T4016)))</f>
        <v>9.9386062359550553E-2</v>
      </c>
    </row>
    <row r="4017" spans="2:21" ht="15" customHeight="1" x14ac:dyDescent="0.2">
      <c r="B4017" s="63" t="str">
        <f>IFERROR('Dados Status Invest STOCKS'!A4004,"-")</f>
        <v>RWLK</v>
      </c>
      <c r="C4017" s="45">
        <f>IFERROR((Ações!$D4017-Ações!$K4017)/Ações!$D4017,0)</f>
        <v>0</v>
      </c>
      <c r="D4017" s="46">
        <f>(Ações!$O4017)/0.06</f>
        <v>0</v>
      </c>
      <c r="E4017" s="47">
        <f>IFERROR((Ações!$F4017-Ações!$K4017)/Ações!$F4017,0)</f>
        <v>0</v>
      </c>
      <c r="F4017" s="46" t="str">
        <f>IF(OR(Ações!$N4017&lt;0,Ações!$M4017&lt;0),"",(22.5*Ações!$M4017*Ações!$N4017)^0.5)</f>
        <v/>
      </c>
      <c r="G4017" s="47">
        <f>IFERROR((Ações!$H4017-Ações!$K4017)/Ações!$H4017,0)</f>
        <v>0</v>
      </c>
      <c r="H4017" s="48">
        <f>IFERROR(Ações!$I4017/(Ações!$P4017-Table_1[[#This Row],[CAGR LUCRO 5A]]),0)</f>
        <v>0</v>
      </c>
      <c r="I4017" s="48">
        <f>IF(Ações!$S4017&lt;0,"",Ações!$O4017*(1+Ações!$S4017))</f>
        <v>0</v>
      </c>
      <c r="J4017" s="49">
        <f>IFERROR(IF(Ações!$B4017="","",(VLOOKUP(Table_1[[#This Row],[AÇÕES]],'Dados Status Invest STOCKS'!A4003:AD4618,4)/Table_1[[#This Row],[LPA]]))/100,0)</f>
        <v>0.2921052631578947</v>
      </c>
      <c r="K4017" s="64">
        <f>IFERROR(IF(Ações!$B4017="","",VLOOKUP(Table_1[[#This Row],[AÇÕES]],'Dados Status Invest STOCKS'!A4003:AD4618,2)),0)</f>
        <v>1.05</v>
      </c>
      <c r="L4017" s="65">
        <f>IFERROR(IF(Ações!$B4017="","",VLOOKUP(Table_1[[#This Row],[AÇÕES]],'Dados Status Invest STOCKS'!A4003:AD4618,3)/100),0)</f>
        <v>0</v>
      </c>
      <c r="M4017" s="66">
        <f>IFERROR(IF(Ações!$B4017="","",VLOOKUP(Table_1[[#This Row],[AÇÕES]],'Dados Status Invest STOCKS'!A4003:AD4618,28)),0)</f>
        <v>-0.19</v>
      </c>
      <c r="N4017" s="66">
        <f>IFERROR(IF(Ações!$B4017="","",VLOOKUP(Table_1[[#This Row],[AÇÕES]],'Dados Status Invest STOCKS'!A4003:AD4618,27)),0)</f>
        <v>1.49</v>
      </c>
      <c r="O4017" s="66">
        <f>IFERROR(IF(Ações!$L4017="","",Ações!$K4017*Ações!$L4017),0)</f>
        <v>0</v>
      </c>
      <c r="P4017" s="67">
        <f t="shared" si="62"/>
        <v>0.06</v>
      </c>
      <c r="Q4017" s="67">
        <f>IFERROR(Ações!$O4017/Ações!$M4017,0)</f>
        <v>0</v>
      </c>
      <c r="R4017" s="67">
        <f>IFERROR(IF(Ações!$B4017="","",VLOOKUP(Table_1[[#This Row],[AÇÕES]],'Dados Status Invest STOCKS'!A4003:AD4618,18)/100),0)</f>
        <v>-0.12710000000000002</v>
      </c>
      <c r="S4017" s="65">
        <f>IFERROR(IF(Ações!$B4017="","",VLOOKUP(Table_1[[#This Row],[AÇÕES]],'Dados Status Invest STOCKS'!A4003:AD4618,25)/100),0)</f>
        <v>0</v>
      </c>
      <c r="T4017" s="67">
        <f>(1-Ações!$Q4017)*Ações!$R4017</f>
        <v>-0.12710000000000002</v>
      </c>
      <c r="U4017" s="68">
        <f>IF(Ações!$S4017=0,Ações!$T4017,IF(Ações!$T4017=0,Ações!$S4017,AVERAGE(Ações!$S4017,Ações!$T4017)))</f>
        <v>-0.12710000000000002</v>
      </c>
    </row>
    <row r="4018" spans="2:21" ht="15" customHeight="1" x14ac:dyDescent="0.2">
      <c r="B4018" s="63" t="str">
        <f>IFERROR('Dados Status Invest STOCKS'!A4005,"-")</f>
        <v>RXN</v>
      </c>
      <c r="C4018" s="45">
        <f>IFERROR((Ações!$D4018-Ações!$K4018)/Ações!$D4018,0)</f>
        <v>-13.285714285714286</v>
      </c>
      <c r="D4018" s="46">
        <f>(Ações!$O4018)/0.06</f>
        <v>4.5465</v>
      </c>
      <c r="E4018" s="47">
        <f>IFERROR((Ações!$F4018-Ações!$K4018)/Ações!$F4018,0)</f>
        <v>-1.9089964965277757</v>
      </c>
      <c r="F4018" s="46">
        <f>IF(OR(Ações!$N4018&lt;0,Ações!$M4018&lt;0),"",(22.5*Ações!$M4018*Ações!$N4018)^0.5)</f>
        <v>22.327287116889057</v>
      </c>
      <c r="G4018" s="47">
        <f>IFERROR((Ações!$H4018-Ações!$K4018)/Ações!$H4018,0)</f>
        <v>18.886746357211415</v>
      </c>
      <c r="H4018" s="48">
        <f>IFERROR(Ações!$I4018/(Ações!$P4018-Table_1[[#This Row],[CAGR LUCRO 5A]]),0)</f>
        <v>-3.6311802439024388</v>
      </c>
      <c r="I4018" s="48">
        <f>IF(Ações!$S4018&lt;0,"",Ações!$O4018*(1+Ações!$S4018))</f>
        <v>0.31264461900000001</v>
      </c>
      <c r="J4018" s="49">
        <f>IFERROR(IF(Ações!$B4018="","",(VLOOKUP(Table_1[[#This Row],[AÇÕES]],'Dados Status Invest STOCKS'!A4004:AD4619,4)/Table_1[[#This Row],[LPA]]))/100,0)</f>
        <v>0.22798816568047339</v>
      </c>
      <c r="K4018" s="64">
        <f>IFERROR(IF(Ações!$B4018="","",VLOOKUP(Table_1[[#This Row],[AÇÕES]],'Dados Status Invest STOCKS'!A4004:AD4619,2)),0)</f>
        <v>64.95</v>
      </c>
      <c r="L4018" s="65">
        <f>IFERROR(IF(Ações!$B4018="","",VLOOKUP(Table_1[[#This Row],[AÇÕES]],'Dados Status Invest STOCKS'!A4004:AD4619,3)/100),0)</f>
        <v>4.1999999999999997E-3</v>
      </c>
      <c r="M4018" s="66">
        <f>IFERROR(IF(Ações!$B4018="","",VLOOKUP(Table_1[[#This Row],[AÇÕES]],'Dados Status Invest STOCKS'!A4004:AD4619,28)),0)</f>
        <v>1.69</v>
      </c>
      <c r="N4018" s="66">
        <f>IFERROR(IF(Ações!$B4018="","",VLOOKUP(Table_1[[#This Row],[AÇÕES]],'Dados Status Invest STOCKS'!A4004:AD4619,27)),0)</f>
        <v>13.11</v>
      </c>
      <c r="O4018" s="66">
        <f>IFERROR(IF(Ações!$L4018="","",Ações!$K4018*Ações!$L4018),0)</f>
        <v>0.27278999999999998</v>
      </c>
      <c r="P4018" s="67">
        <f t="shared" si="62"/>
        <v>0.06</v>
      </c>
      <c r="Q4018" s="67">
        <f>IFERROR(Ações!$O4018/Ações!$M4018,0)</f>
        <v>0.16141420118343194</v>
      </c>
      <c r="R4018" s="67">
        <f>IFERROR(IF(Ações!$B4018="","",VLOOKUP(Table_1[[#This Row],[AÇÕES]],'Dados Status Invest STOCKS'!A4004:AD4619,18)/100),0)</f>
        <v>0.12859999999999999</v>
      </c>
      <c r="S4018" s="65">
        <f>IFERROR(IF(Ações!$B4018="","",VLOOKUP(Table_1[[#This Row],[AÇÕES]],'Dados Status Invest STOCKS'!A4004:AD4619,25)/100),0)</f>
        <v>0.14610000000000001</v>
      </c>
      <c r="T4018" s="67">
        <f>(1-Ações!$Q4018)*Ações!$R4018</f>
        <v>0.10784213372781064</v>
      </c>
      <c r="U4018" s="68">
        <f>IF(Ações!$S4018=0,Ações!$T4018,IF(Ações!$T4018=0,Ações!$S4018,AVERAGE(Ações!$S4018,Ações!$T4018)))</f>
        <v>0.12697106686390533</v>
      </c>
    </row>
    <row r="4019" spans="2:21" ht="15" customHeight="1" x14ac:dyDescent="0.2">
      <c r="B4019" s="63" t="str">
        <f>IFERROR('Dados Status Invest STOCKS'!A4006,"-")</f>
        <v>RXT</v>
      </c>
      <c r="C4019" s="45">
        <f>IFERROR((Ações!$D4019-Ações!$K4019)/Ações!$D4019,0)</f>
        <v>0</v>
      </c>
      <c r="D4019" s="46">
        <f>(Ações!$O4019)/0.06</f>
        <v>0</v>
      </c>
      <c r="E4019" s="47">
        <f>IFERROR((Ações!$F4019-Ações!$K4019)/Ações!$F4019,0)</f>
        <v>0</v>
      </c>
      <c r="F4019" s="46" t="str">
        <f>IF(OR(Ações!$N4019&lt;0,Ações!$M4019&lt;0),"",(22.5*Ações!$M4019*Ações!$N4019)^0.5)</f>
        <v/>
      </c>
      <c r="G4019" s="47">
        <f>IFERROR((Ações!$H4019-Ações!$K4019)/Ações!$H4019,0)</f>
        <v>0</v>
      </c>
      <c r="H4019" s="48">
        <f>IFERROR(Ações!$I4019/(Ações!$P4019-Table_1[[#This Row],[CAGR LUCRO 5A]]),0)</f>
        <v>0</v>
      </c>
      <c r="I4019" s="48">
        <f>IF(Ações!$S4019&lt;0,"",Ações!$O4019*(1+Ações!$S4019))</f>
        <v>0</v>
      </c>
      <c r="J4019" s="49">
        <f>IFERROR(IF(Ações!$B4019="","",(VLOOKUP(Table_1[[#This Row],[AÇÕES]],'Dados Status Invest STOCKS'!A4005:AD4620,4)/Table_1[[#This Row],[LPA]]))/100,0)</f>
        <v>0.14200000000000002</v>
      </c>
      <c r="K4019" s="64">
        <f>IFERROR(IF(Ações!$B4019="","",VLOOKUP(Table_1[[#This Row],[AÇÕES]],'Dados Status Invest STOCKS'!A4005:AD4620,2)),0)</f>
        <v>12.79</v>
      </c>
      <c r="L4019" s="65">
        <f>IFERROR(IF(Ações!$B4019="","",VLOOKUP(Table_1[[#This Row],[AÇÕES]],'Dados Status Invest STOCKS'!A4005:AD4620,3)/100),0)</f>
        <v>0</v>
      </c>
      <c r="M4019" s="66">
        <f>IFERROR(IF(Ações!$B4019="","",VLOOKUP(Table_1[[#This Row],[AÇÕES]],'Dados Status Invest STOCKS'!A4005:AD4620,28)),0)</f>
        <v>-0.95</v>
      </c>
      <c r="N4019" s="66">
        <f>IFERROR(IF(Ações!$B4019="","",VLOOKUP(Table_1[[#This Row],[AÇÕES]],'Dados Status Invest STOCKS'!A4005:AD4620,27)),0)</f>
        <v>6.53</v>
      </c>
      <c r="O4019" s="66">
        <f>IFERROR(IF(Ações!$L4019="","",Ações!$K4019*Ações!$L4019),0)</f>
        <v>0</v>
      </c>
      <c r="P4019" s="67">
        <f t="shared" si="62"/>
        <v>0.06</v>
      </c>
      <c r="Q4019" s="67">
        <f>IFERROR(Ações!$O4019/Ações!$M4019,0)</f>
        <v>0</v>
      </c>
      <c r="R4019" s="67">
        <f>IFERROR(IF(Ações!$B4019="","",VLOOKUP(Table_1[[#This Row],[AÇÕES]],'Dados Status Invest STOCKS'!A4005:AD4620,18)/100),0)</f>
        <v>-0.14529999999999998</v>
      </c>
      <c r="S4019" s="65">
        <f>IFERROR(IF(Ações!$B4019="","",VLOOKUP(Table_1[[#This Row],[AÇÕES]],'Dados Status Invest STOCKS'!A4005:AD4620,25)/100),0)</f>
        <v>0</v>
      </c>
      <c r="T4019" s="67">
        <f>(1-Ações!$Q4019)*Ações!$R4019</f>
        <v>-0.14529999999999998</v>
      </c>
      <c r="U4019" s="68">
        <f>IF(Ações!$S4019=0,Ações!$T4019,IF(Ações!$T4019=0,Ações!$S4019,AVERAGE(Ações!$S4019,Ações!$T4019)))</f>
        <v>-0.14529999999999998</v>
      </c>
    </row>
    <row r="4020" spans="2:21" ht="15" customHeight="1" x14ac:dyDescent="0.2">
      <c r="B4020" s="63" t="str">
        <f>IFERROR('Dados Status Invest STOCKS'!A4007,"-")</f>
        <v>RY</v>
      </c>
      <c r="C4020" s="45">
        <f>IFERROR((Ações!$D4020-Ações!$K4020)/Ações!$D4020,0)</f>
        <v>-0.98675496688741693</v>
      </c>
      <c r="D4020" s="46">
        <f>(Ações!$O4020)/0.06</f>
        <v>57.07800000000001</v>
      </c>
      <c r="E4020" s="47">
        <f>IFERROR((Ações!$F4020-Ações!$K4020)/Ações!$F4020,0)</f>
        <v>-0.112605131605654</v>
      </c>
      <c r="F4020" s="46">
        <f>IF(OR(Ações!$N4020&lt;0,Ações!$M4020&lt;0),"",(22.5*Ações!$M4020*Ações!$N4020)^0.5)</f>
        <v>101.92295251806632</v>
      </c>
      <c r="G4020" s="47">
        <f>IFERROR((Ações!$H4020-Ações!$K4020)/Ações!$H4020,0)</f>
        <v>2.5399123232898484</v>
      </c>
      <c r="H4020" s="48">
        <f>IFERROR(Ações!$I4020/(Ações!$P4020-Table_1[[#This Row],[CAGR LUCRO 5A]]),0)</f>
        <v>-73.640556208897493</v>
      </c>
      <c r="I4020" s="48">
        <f>IF(Ações!$S4020&lt;0,"",Ações!$O4020*(1+Ações!$S4020))</f>
        <v>3.8072167560000003</v>
      </c>
      <c r="J4020" s="49">
        <f>IFERROR(IF(Ações!$B4020="","",(VLOOKUP(Table_1[[#This Row],[AÇÕES]],'Dados Status Invest STOCKS'!A4006:AD4621,4)/Table_1[[#This Row],[LPA]]))/100,0)</f>
        <v>1.6114421930870083E-2</v>
      </c>
      <c r="K4020" s="64">
        <f>IFERROR(IF(Ações!$B4020="","",VLOOKUP(Table_1[[#This Row],[AÇÕES]],'Dados Status Invest STOCKS'!A4006:AD4621,2)),0)</f>
        <v>113.4</v>
      </c>
      <c r="L4020" s="65">
        <f>IFERROR(IF(Ações!$B4020="","",VLOOKUP(Table_1[[#This Row],[AÇÕES]],'Dados Status Invest STOCKS'!A4006:AD4621,3)/100),0)</f>
        <v>3.0200000000000001E-2</v>
      </c>
      <c r="M4020" s="66">
        <f>IFERROR(IF(Ações!$B4020="","",VLOOKUP(Table_1[[#This Row],[AÇÕES]],'Dados Status Invest STOCKS'!A4006:AD4621,28)),0)</f>
        <v>8.39</v>
      </c>
      <c r="N4020" s="66">
        <f>IFERROR(IF(Ações!$B4020="","",VLOOKUP(Table_1[[#This Row],[AÇÕES]],'Dados Status Invest STOCKS'!A4006:AD4621,27)),0)</f>
        <v>55.03</v>
      </c>
      <c r="O4020" s="66">
        <f>IFERROR(IF(Ações!$L4020="","",Ações!$K4020*Ações!$L4020),0)</f>
        <v>3.4246800000000004</v>
      </c>
      <c r="P4020" s="67">
        <f t="shared" si="62"/>
        <v>0.06</v>
      </c>
      <c r="Q4020" s="67">
        <f>IFERROR(Ações!$O4020/Ações!$M4020,0)</f>
        <v>0.40818593563766392</v>
      </c>
      <c r="R4020" s="67">
        <f>IFERROR(IF(Ações!$B4020="","",VLOOKUP(Table_1[[#This Row],[AÇÕES]],'Dados Status Invest STOCKS'!A4006:AD4621,18)/100),0)</f>
        <v>0.15240000000000001</v>
      </c>
      <c r="S4020" s="65">
        <f>IFERROR(IF(Ações!$B4020="","",VLOOKUP(Table_1[[#This Row],[AÇÕES]],'Dados Status Invest STOCKS'!A4006:AD4621,25)/100),0)</f>
        <v>0.11169999999999999</v>
      </c>
      <c r="T4020" s="67">
        <f>(1-Ações!$Q4020)*Ações!$R4020</f>
        <v>9.019246340882002E-2</v>
      </c>
      <c r="U4020" s="68">
        <f>IF(Ações!$S4020=0,Ações!$T4020,IF(Ações!$T4020=0,Ações!$S4020,AVERAGE(Ações!$S4020,Ações!$T4020)))</f>
        <v>0.10094623170441</v>
      </c>
    </row>
    <row r="4021" spans="2:21" ht="15" customHeight="1" x14ac:dyDescent="0.2">
      <c r="B4021" s="63" t="str">
        <f>IFERROR('Dados Status Invest STOCKS'!A4008,"-")</f>
        <v>RYAAY</v>
      </c>
      <c r="C4021" s="45">
        <f>IFERROR((Ações!$D4021-Ações!$K4021)/Ações!$D4021,0)</f>
        <v>0</v>
      </c>
      <c r="D4021" s="46">
        <f>(Ações!$O4021)/0.06</f>
        <v>0</v>
      </c>
      <c r="E4021" s="47">
        <f>IFERROR((Ações!$F4021-Ações!$K4021)/Ações!$F4021,0)</f>
        <v>0</v>
      </c>
      <c r="F4021" s="46" t="str">
        <f>IF(OR(Ações!$N4021&lt;0,Ações!$M4021&lt;0),"",(22.5*Ações!$M4021*Ações!$N4021)^0.5)</f>
        <v/>
      </c>
      <c r="G4021" s="47">
        <f>IFERROR((Ações!$H4021-Ações!$K4021)/Ações!$H4021,0)</f>
        <v>0</v>
      </c>
      <c r="H4021" s="48">
        <f>IFERROR(Ações!$I4021/(Ações!$P4021-Table_1[[#This Row],[CAGR LUCRO 5A]]),0)</f>
        <v>0</v>
      </c>
      <c r="I4021" s="48">
        <f>IF(Ações!$S4021&lt;0,"",Ações!$O4021*(1+Ações!$S4021))</f>
        <v>0</v>
      </c>
      <c r="J4021" s="49">
        <f>IFERROR(IF(Ações!$B4021="","",(VLOOKUP(Table_1[[#This Row],[AÇÕES]],'Dados Status Invest STOCKS'!A4007:AD4622,4)/Table_1[[#This Row],[LPA]]))/100,0)</f>
        <v>3.349480968858131E-2</v>
      </c>
      <c r="K4021" s="64">
        <f>IFERROR(IF(Ações!$B4021="","",VLOOKUP(Table_1[[#This Row],[AÇÕES]],'Dados Status Invest STOCKS'!A4007:AD4622,2)),0)</f>
        <v>111.93</v>
      </c>
      <c r="L4021" s="65">
        <f>IFERROR(IF(Ações!$B4021="","",VLOOKUP(Table_1[[#This Row],[AÇÕES]],'Dados Status Invest STOCKS'!A4007:AD4622,3)/100),0)</f>
        <v>0</v>
      </c>
      <c r="M4021" s="66">
        <f>IFERROR(IF(Ações!$B4021="","",VLOOKUP(Table_1[[#This Row],[AÇÕES]],'Dados Status Invest STOCKS'!A4007:AD4622,28)),0)</f>
        <v>-5.78</v>
      </c>
      <c r="N4021" s="66">
        <f>IFERROR(IF(Ações!$B4021="","",VLOOKUP(Table_1[[#This Row],[AÇÕES]],'Dados Status Invest STOCKS'!A4007:AD4622,27)),0)</f>
        <v>23.76</v>
      </c>
      <c r="O4021" s="66">
        <f>IFERROR(IF(Ações!$L4021="","",Ações!$K4021*Ações!$L4021),0)</f>
        <v>0</v>
      </c>
      <c r="P4021" s="67">
        <f t="shared" si="62"/>
        <v>0.06</v>
      </c>
      <c r="Q4021" s="67">
        <f>IFERROR(Ações!$O4021/Ações!$M4021,0)</f>
        <v>0</v>
      </c>
      <c r="R4021" s="67">
        <f>IFERROR(IF(Ações!$B4021="","",VLOOKUP(Table_1[[#This Row],[AÇÕES]],'Dados Status Invest STOCKS'!A4007:AD4622,18)/100),0)</f>
        <v>-0.24329999999999999</v>
      </c>
      <c r="S4021" s="65">
        <f>IFERROR(IF(Ações!$B4021="","",VLOOKUP(Table_1[[#This Row],[AÇÕES]],'Dados Status Invest STOCKS'!A4007:AD4622,25)/100),0)</f>
        <v>0</v>
      </c>
      <c r="T4021" s="67">
        <f>(1-Ações!$Q4021)*Ações!$R4021</f>
        <v>-0.24329999999999999</v>
      </c>
      <c r="U4021" s="68">
        <f>IF(Ações!$S4021=0,Ações!$T4021,IF(Ações!$T4021=0,Ações!$S4021,AVERAGE(Ações!$S4021,Ações!$T4021)))</f>
        <v>-0.24329999999999999</v>
      </c>
    </row>
    <row r="4022" spans="2:21" ht="15" customHeight="1" x14ac:dyDescent="0.2">
      <c r="B4022" s="63" t="str">
        <f>IFERROR('Dados Status Invest STOCKS'!A4009,"-")</f>
        <v>RYAM</v>
      </c>
      <c r="C4022" s="45">
        <f>IFERROR((Ações!$D4022-Ações!$K4022)/Ações!$D4022,0)</f>
        <v>0</v>
      </c>
      <c r="D4022" s="46">
        <f>(Ações!$O4022)/0.06</f>
        <v>0</v>
      </c>
      <c r="E4022" s="47">
        <f>IFERROR((Ações!$F4022-Ações!$K4022)/Ações!$F4022,0)</f>
        <v>0.69608077986594474</v>
      </c>
      <c r="F4022" s="46">
        <f>IF(OR(Ações!$N4022&lt;0,Ações!$M4022&lt;0),"",(22.5*Ações!$M4022*Ações!$N4022)^0.5)</f>
        <v>20.794999398893957</v>
      </c>
      <c r="G4022" s="47">
        <f>IFERROR((Ações!$H4022-Ações!$K4022)/Ações!$H4022,0)</f>
        <v>0</v>
      </c>
      <c r="H4022" s="48">
        <f>IFERROR(Ações!$I4022/(Ações!$P4022-Table_1[[#This Row],[CAGR LUCRO 5A]]),0)</f>
        <v>0</v>
      </c>
      <c r="I4022" s="48" t="str">
        <f>IF(Ações!$S4022&lt;0,"",Ações!$O4022*(1+Ações!$S4022))</f>
        <v/>
      </c>
      <c r="J4022" s="49">
        <f>IFERROR(IF(Ações!$B4022="","",(VLOOKUP(Table_1[[#This Row],[AÇÕES]],'Dados Status Invest STOCKS'!A4008:AD4623,4)/Table_1[[#This Row],[LPA]]))/100,0)</f>
        <v>2.6025641025641023E-2</v>
      </c>
      <c r="K4022" s="64">
        <f>IFERROR(IF(Ações!$B4022="","",VLOOKUP(Table_1[[#This Row],[AÇÕES]],'Dados Status Invest STOCKS'!A4008:AD4623,2)),0)</f>
        <v>6.32</v>
      </c>
      <c r="L4022" s="65">
        <f>IFERROR(IF(Ações!$B4022="","",VLOOKUP(Table_1[[#This Row],[AÇÕES]],'Dados Status Invest STOCKS'!A4008:AD4623,3)/100),0)</f>
        <v>0</v>
      </c>
      <c r="M4022" s="66">
        <f>IFERROR(IF(Ações!$B4022="","",VLOOKUP(Table_1[[#This Row],[AÇÕES]],'Dados Status Invest STOCKS'!A4008:AD4623,28)),0)</f>
        <v>1.56</v>
      </c>
      <c r="N4022" s="66">
        <f>IFERROR(IF(Ações!$B4022="","",VLOOKUP(Table_1[[#This Row],[AÇÕES]],'Dados Status Invest STOCKS'!A4008:AD4623,27)),0)</f>
        <v>12.32</v>
      </c>
      <c r="O4022" s="66">
        <f>IFERROR(IF(Ações!$L4022="","",Ações!$K4022*Ações!$L4022),0)</f>
        <v>0</v>
      </c>
      <c r="P4022" s="67">
        <f t="shared" si="62"/>
        <v>0.06</v>
      </c>
      <c r="Q4022" s="67">
        <f>IFERROR(Ações!$O4022/Ações!$M4022,0)</f>
        <v>0</v>
      </c>
      <c r="R4022" s="67">
        <f>IFERROR(IF(Ações!$B4022="","",VLOOKUP(Table_1[[#This Row],[AÇÕES]],'Dados Status Invest STOCKS'!A4008:AD4623,18)/100),0)</f>
        <v>0.12619999999999998</v>
      </c>
      <c r="S4022" s="65">
        <f>IFERROR(IF(Ações!$B4022="","",VLOOKUP(Table_1[[#This Row],[AÇÕES]],'Dados Status Invest STOCKS'!A4008:AD4623,25)/100),0)</f>
        <v>-0.60150000000000003</v>
      </c>
      <c r="T4022" s="67">
        <f>(1-Ações!$Q4022)*Ações!$R4022</f>
        <v>0.12619999999999998</v>
      </c>
      <c r="U4022" s="68">
        <f>IF(Ações!$S4022=0,Ações!$T4022,IF(Ações!$T4022=0,Ações!$S4022,AVERAGE(Ações!$S4022,Ações!$T4022)))</f>
        <v>-0.23765000000000003</v>
      </c>
    </row>
    <row r="4023" spans="2:21" ht="15" customHeight="1" x14ac:dyDescent="0.2">
      <c r="B4023" s="63" t="str">
        <f>IFERROR('Dados Status Invest STOCKS'!A4010,"-")</f>
        <v>RYB</v>
      </c>
      <c r="C4023" s="45">
        <f>IFERROR((Ações!$D4023-Ações!$K4023)/Ações!$D4023,0)</f>
        <v>0</v>
      </c>
      <c r="D4023" s="46">
        <f>(Ações!$O4023)/0.06</f>
        <v>0</v>
      </c>
      <c r="E4023" s="47">
        <f>IFERROR((Ações!$F4023-Ações!$K4023)/Ações!$F4023,0)</f>
        <v>0.52946844450043495</v>
      </c>
      <c r="F4023" s="46">
        <f>IF(OR(Ações!$N4023&lt;0,Ações!$M4023&lt;0),"",(22.5*Ações!$M4023*Ações!$N4023)^0.5)</f>
        <v>3.8042081961953658</v>
      </c>
      <c r="G4023" s="47">
        <f>IFERROR((Ações!$H4023-Ações!$K4023)/Ações!$H4023,0)</f>
        <v>0</v>
      </c>
      <c r="H4023" s="48">
        <f>IFERROR(Ações!$I4023/(Ações!$P4023-Table_1[[#This Row],[CAGR LUCRO 5A]]),0)</f>
        <v>0</v>
      </c>
      <c r="I4023" s="48">
        <f>IF(Ações!$S4023&lt;0,"",Ações!$O4023*(1+Ações!$S4023))</f>
        <v>0</v>
      </c>
      <c r="J4023" s="49">
        <f>IFERROR(IF(Ações!$B4023="","",(VLOOKUP(Table_1[[#This Row],[AÇÕES]],'Dados Status Invest STOCKS'!A4009:AD4624,4)/Table_1[[#This Row],[LPA]]))/100,0)</f>
        <v>0.31416666666666671</v>
      </c>
      <c r="K4023" s="64">
        <f>IFERROR(IF(Ações!$B4023="","",VLOOKUP(Table_1[[#This Row],[AÇÕES]],'Dados Status Invest STOCKS'!A4009:AD4624,2)),0)</f>
        <v>1.79</v>
      </c>
      <c r="L4023" s="65">
        <f>IFERROR(IF(Ações!$B4023="","",VLOOKUP(Table_1[[#This Row],[AÇÕES]],'Dados Status Invest STOCKS'!A4009:AD4624,3)/100),0)</f>
        <v>0</v>
      </c>
      <c r="M4023" s="66">
        <f>IFERROR(IF(Ações!$B4023="","",VLOOKUP(Table_1[[#This Row],[AÇÕES]],'Dados Status Invest STOCKS'!A4009:AD4624,28)),0)</f>
        <v>0.24</v>
      </c>
      <c r="N4023" s="66">
        <f>IFERROR(IF(Ações!$B4023="","",VLOOKUP(Table_1[[#This Row],[AÇÕES]],'Dados Status Invest STOCKS'!A4009:AD4624,27)),0)</f>
        <v>2.68</v>
      </c>
      <c r="O4023" s="66">
        <f>IFERROR(IF(Ações!$L4023="","",Ações!$K4023*Ações!$L4023),0)</f>
        <v>0</v>
      </c>
      <c r="P4023" s="67">
        <f t="shared" si="62"/>
        <v>0.06</v>
      </c>
      <c r="Q4023" s="67">
        <f>IFERROR(Ações!$O4023/Ações!$M4023,0)</f>
        <v>0</v>
      </c>
      <c r="R4023" s="67">
        <f>IFERROR(IF(Ações!$B4023="","",VLOOKUP(Table_1[[#This Row],[AÇÕES]],'Dados Status Invest STOCKS'!A4009:AD4624,18)/100),0)</f>
        <v>8.8599999999999998E-2</v>
      </c>
      <c r="S4023" s="65">
        <f>IFERROR(IF(Ações!$B4023="","",VLOOKUP(Table_1[[#This Row],[AÇÕES]],'Dados Status Invest STOCKS'!A4009:AD4624,25)/100),0)</f>
        <v>0</v>
      </c>
      <c r="T4023" s="67">
        <f>(1-Ações!$Q4023)*Ações!$R4023</f>
        <v>8.8599999999999998E-2</v>
      </c>
      <c r="U4023" s="68">
        <f>IF(Ações!$S4023=0,Ações!$T4023,IF(Ações!$T4023=0,Ações!$S4023,AVERAGE(Ações!$S4023,Ações!$T4023)))</f>
        <v>8.8599999999999998E-2</v>
      </c>
    </row>
    <row r="4024" spans="2:21" ht="15" customHeight="1" x14ac:dyDescent="0.2">
      <c r="B4024" s="63" t="str">
        <f>IFERROR('Dados Status Invest STOCKS'!A4011,"-")</f>
        <v>RYI</v>
      </c>
      <c r="C4024" s="45">
        <f>IFERROR((Ações!$D4024-Ações!$K4024)/Ações!$D4024,0)</f>
        <v>-6.3170731707317067</v>
      </c>
      <c r="D4024" s="46">
        <f>(Ações!$O4024)/0.06</f>
        <v>2.7579333333333333</v>
      </c>
      <c r="E4024" s="47">
        <f>IFERROR((Ações!$F4024-Ações!$K4024)/Ações!$F4024,0)</f>
        <v>0.39178215277841555</v>
      </c>
      <c r="F4024" s="46">
        <f>IF(OR(Ações!$N4024&lt;0,Ações!$M4024&lt;0),"",(22.5*Ações!$M4024*Ações!$N4024)^0.5)</f>
        <v>33.178901428468066</v>
      </c>
      <c r="G4024" s="47">
        <f>IFERROR((Ações!$H4024-Ações!$K4024)/Ações!$H4024,0)</f>
        <v>-6.3170731707317067</v>
      </c>
      <c r="H4024" s="48">
        <f>IFERROR(Ações!$I4024/(Ações!$P4024-Table_1[[#This Row],[CAGR LUCRO 5A]]),0)</f>
        <v>2.7579333333333333</v>
      </c>
      <c r="I4024" s="48">
        <f>IF(Ações!$S4024&lt;0,"",Ações!$O4024*(1+Ações!$S4024))</f>
        <v>0.16547599999999998</v>
      </c>
      <c r="J4024" s="49">
        <f>IFERROR(IF(Ações!$B4024="","",(VLOOKUP(Table_1[[#This Row],[AÇÕES]],'Dados Status Invest STOCKS'!A4010:AD4625,4)/Table_1[[#This Row],[LPA]]))/100,0)</f>
        <v>1.0156950672645741E-2</v>
      </c>
      <c r="K4024" s="64">
        <f>IFERROR(IF(Ações!$B4024="","",VLOOKUP(Table_1[[#This Row],[AÇÕES]],'Dados Status Invest STOCKS'!A4010:AD4625,2)),0)</f>
        <v>20.18</v>
      </c>
      <c r="L4024" s="65">
        <f>IFERROR(IF(Ações!$B4024="","",VLOOKUP(Table_1[[#This Row],[AÇÕES]],'Dados Status Invest STOCKS'!A4010:AD4625,3)/100),0)</f>
        <v>8.199999999999999E-3</v>
      </c>
      <c r="M4024" s="66">
        <f>IFERROR(IF(Ações!$B4024="","",VLOOKUP(Table_1[[#This Row],[AÇÕES]],'Dados Status Invest STOCKS'!A4010:AD4625,28)),0)</f>
        <v>4.46</v>
      </c>
      <c r="N4024" s="66">
        <f>IFERROR(IF(Ações!$B4024="","",VLOOKUP(Table_1[[#This Row],[AÇÕES]],'Dados Status Invest STOCKS'!A4010:AD4625,27)),0)</f>
        <v>10.97</v>
      </c>
      <c r="O4024" s="66">
        <f>IFERROR(IF(Ações!$L4024="","",Ações!$K4024*Ações!$L4024),0)</f>
        <v>0.16547599999999998</v>
      </c>
      <c r="P4024" s="67">
        <f t="shared" si="62"/>
        <v>0.06</v>
      </c>
      <c r="Q4024" s="67">
        <f>IFERROR(Ações!$O4024/Ações!$M4024,0)</f>
        <v>3.7102242152466366E-2</v>
      </c>
      <c r="R4024" s="67">
        <f>IFERROR(IF(Ações!$B4024="","",VLOOKUP(Table_1[[#This Row],[AÇÕES]],'Dados Status Invest STOCKS'!A4010:AD4625,18)/100),0)</f>
        <v>0.40659999999999996</v>
      </c>
      <c r="S4024" s="65">
        <f>IFERROR(IF(Ações!$B4024="","",VLOOKUP(Table_1[[#This Row],[AÇÕES]],'Dados Status Invest STOCKS'!A4010:AD4625,25)/100),0)</f>
        <v>0</v>
      </c>
      <c r="T4024" s="67">
        <f>(1-Ações!$Q4024)*Ações!$R4024</f>
        <v>0.39151422834080712</v>
      </c>
      <c r="U4024" s="68">
        <f>IF(Ações!$S4024=0,Ações!$T4024,IF(Ações!$T4024=0,Ações!$S4024,AVERAGE(Ações!$S4024,Ações!$T4024)))</f>
        <v>0.39151422834080712</v>
      </c>
    </row>
    <row r="4025" spans="2:21" ht="15" customHeight="1" x14ac:dyDescent="0.2">
      <c r="B4025" s="63" t="str">
        <f>IFERROR('Dados Status Invest STOCKS'!A4012,"-")</f>
        <v>RYTM</v>
      </c>
      <c r="C4025" s="45">
        <f>IFERROR((Ações!$D4025-Ações!$K4025)/Ações!$D4025,0)</f>
        <v>0</v>
      </c>
      <c r="D4025" s="46">
        <f>(Ações!$O4025)/0.06</f>
        <v>0</v>
      </c>
      <c r="E4025" s="47">
        <f>IFERROR((Ações!$F4025-Ações!$K4025)/Ações!$F4025,0)</f>
        <v>0</v>
      </c>
      <c r="F4025" s="46" t="str">
        <f>IF(OR(Ações!$N4025&lt;0,Ações!$M4025&lt;0),"",(22.5*Ações!$M4025*Ações!$N4025)^0.5)</f>
        <v/>
      </c>
      <c r="G4025" s="47">
        <f>IFERROR((Ações!$H4025-Ações!$K4025)/Ações!$H4025,0)</f>
        <v>0</v>
      </c>
      <c r="H4025" s="48">
        <f>IFERROR(Ações!$I4025/(Ações!$P4025-Table_1[[#This Row],[CAGR LUCRO 5A]]),0)</f>
        <v>0</v>
      </c>
      <c r="I4025" s="48">
        <f>IF(Ações!$S4025&lt;0,"",Ações!$O4025*(1+Ações!$S4025))</f>
        <v>0</v>
      </c>
      <c r="J4025" s="49">
        <f>IFERROR(IF(Ações!$B4025="","",(VLOOKUP(Table_1[[#This Row],[AÇÕES]],'Dados Status Invest STOCKS'!A4011:AD4626,4)/Table_1[[#This Row],[LPA]]))/100,0)</f>
        <v>5.1788617886178862E-2</v>
      </c>
      <c r="K4025" s="64">
        <f>IFERROR(IF(Ações!$B4025="","",VLOOKUP(Table_1[[#This Row],[AÇÕES]],'Dados Status Invest STOCKS'!A4011:AD4626,2)),0)</f>
        <v>7.81</v>
      </c>
      <c r="L4025" s="65">
        <f>IFERROR(IF(Ações!$B4025="","",VLOOKUP(Table_1[[#This Row],[AÇÕES]],'Dados Status Invest STOCKS'!A4011:AD4626,3)/100),0)</f>
        <v>0</v>
      </c>
      <c r="M4025" s="66">
        <f>IFERROR(IF(Ações!$B4025="","",VLOOKUP(Table_1[[#This Row],[AÇÕES]],'Dados Status Invest STOCKS'!A4011:AD4626,28)),0)</f>
        <v>-1.23</v>
      </c>
      <c r="N4025" s="66">
        <f>IFERROR(IF(Ações!$B4025="","",VLOOKUP(Table_1[[#This Row],[AÇÕES]],'Dados Status Invest STOCKS'!A4011:AD4626,27)),0)</f>
        <v>6.41</v>
      </c>
      <c r="O4025" s="66">
        <f>IFERROR(IF(Ações!$L4025="","",Ações!$K4025*Ações!$L4025),0)</f>
        <v>0</v>
      </c>
      <c r="P4025" s="67">
        <f t="shared" si="62"/>
        <v>0.06</v>
      </c>
      <c r="Q4025" s="67">
        <f>IFERROR(Ações!$O4025/Ações!$M4025,0)</f>
        <v>0</v>
      </c>
      <c r="R4025" s="67">
        <f>IFERROR(IF(Ações!$B4025="","",VLOOKUP(Table_1[[#This Row],[AÇÕES]],'Dados Status Invest STOCKS'!A4011:AD4626,18)/100),0)</f>
        <v>-0.1913</v>
      </c>
      <c r="S4025" s="65">
        <f>IFERROR(IF(Ações!$B4025="","",VLOOKUP(Table_1[[#This Row],[AÇÕES]],'Dados Status Invest STOCKS'!A4011:AD4626,25)/100),0)</f>
        <v>0</v>
      </c>
      <c r="T4025" s="67">
        <f>(1-Ações!$Q4025)*Ações!$R4025</f>
        <v>-0.1913</v>
      </c>
      <c r="U4025" s="68">
        <f>IF(Ações!$S4025=0,Ações!$T4025,IF(Ações!$T4025=0,Ações!$S4025,AVERAGE(Ações!$S4025,Ações!$T4025)))</f>
        <v>-0.1913</v>
      </c>
    </row>
    <row r="4026" spans="2:21" ht="15" customHeight="1" x14ac:dyDescent="0.2">
      <c r="B4026" s="63" t="str">
        <f>IFERROR('Dados Status Invest STOCKS'!A4013,"-")</f>
        <v>RZA</v>
      </c>
      <c r="C4026" s="45">
        <f>IFERROR((Ações!$D4026-Ações!$K4026)/Ações!$D4026,0)</f>
        <v>0</v>
      </c>
      <c r="D4026" s="46">
        <f>(Ações!$O4026)/0.06</f>
        <v>0</v>
      </c>
      <c r="E4026" s="47">
        <f>IFERROR((Ações!$F4026-Ações!$K4026)/Ações!$F4026,0)</f>
        <v>0.86681340692875908</v>
      </c>
      <c r="F4026" s="46">
        <f>IF(OR(Ações!$N4026&lt;0,Ações!$M4026&lt;0),"",(22.5*Ações!$M4026*Ações!$N4026)^0.5)</f>
        <v>193.93843933062882</v>
      </c>
      <c r="G4026" s="47">
        <f>IFERROR((Ações!$H4026-Ações!$K4026)/Ações!$H4026,0)</f>
        <v>0</v>
      </c>
      <c r="H4026" s="48">
        <f>IFERROR(Ações!$I4026/(Ações!$P4026-Table_1[[#This Row],[CAGR LUCRO 5A]]),0)</f>
        <v>0</v>
      </c>
      <c r="I4026" s="48" t="str">
        <f>IF(Ações!$S4026&lt;0,"",Ações!$O4026*(1+Ações!$S4026))</f>
        <v/>
      </c>
      <c r="J4026" s="49">
        <f>IFERROR(IF(Ações!$B4026="","",(VLOOKUP(Table_1[[#This Row],[AÇÕES]],'Dados Status Invest STOCKS'!A4012:AD4627,4)/Table_1[[#This Row],[LPA]]))/100,0)</f>
        <v>3.3523375142531357E-3</v>
      </c>
      <c r="K4026" s="64">
        <f>IFERROR(IF(Ações!$B4026="","",VLOOKUP(Table_1[[#This Row],[AÇÕES]],'Dados Status Invest STOCKS'!A4012:AD4627,2)),0)</f>
        <v>25.83</v>
      </c>
      <c r="L4026" s="65">
        <f>IFERROR(IF(Ações!$B4026="","",VLOOKUP(Table_1[[#This Row],[AÇÕES]],'Dados Status Invest STOCKS'!A4012:AD4627,3)/100),0)</f>
        <v>0</v>
      </c>
      <c r="M4026" s="66">
        <f>IFERROR(IF(Ações!$B4026="","",VLOOKUP(Table_1[[#This Row],[AÇÕES]],'Dados Status Invest STOCKS'!A4012:AD4627,28)),0)</f>
        <v>8.77</v>
      </c>
      <c r="N4026" s="66">
        <f>IFERROR(IF(Ações!$B4026="","",VLOOKUP(Table_1[[#This Row],[AÇÕES]],'Dados Status Invest STOCKS'!A4012:AD4627,27)),0)</f>
        <v>190.61</v>
      </c>
      <c r="O4026" s="66">
        <f>IFERROR(IF(Ações!$L4026="","",Ações!$K4026*Ações!$L4026),0)</f>
        <v>0</v>
      </c>
      <c r="P4026" s="67">
        <f t="shared" si="62"/>
        <v>0.06</v>
      </c>
      <c r="Q4026" s="67">
        <f>IFERROR(Ações!$O4026/Ações!$M4026,0)</f>
        <v>0</v>
      </c>
      <c r="R4026" s="67">
        <f>IFERROR(IF(Ações!$B4026="","",VLOOKUP(Table_1[[#This Row],[AÇÕES]],'Dados Status Invest STOCKS'!A4012:AD4627,18)/100),0)</f>
        <v>4.5999999999999999E-2</v>
      </c>
      <c r="S4026" s="65">
        <f>IFERROR(IF(Ações!$B4026="","",VLOOKUP(Table_1[[#This Row],[AÇÕES]],'Dados Status Invest STOCKS'!A4012:AD4627,25)/100),0)</f>
        <v>-3.7400000000000003E-2</v>
      </c>
      <c r="T4026" s="67">
        <f>(1-Ações!$Q4026)*Ações!$R4026</f>
        <v>4.5999999999999999E-2</v>
      </c>
      <c r="U4026" s="68">
        <f>IF(Ações!$S4026=0,Ações!$T4026,IF(Ações!$T4026=0,Ações!$S4026,AVERAGE(Ações!$S4026,Ações!$T4026)))</f>
        <v>4.2999999999999983E-3</v>
      </c>
    </row>
    <row r="4027" spans="2:21" ht="15" customHeight="1" x14ac:dyDescent="0.2">
      <c r="B4027" s="63" t="str">
        <f>IFERROR('Dados Status Invest STOCKS'!A4014,"-")</f>
        <v>RZB</v>
      </c>
      <c r="C4027" s="45">
        <f>IFERROR((Ações!$D4027-Ações!$K4027)/Ações!$D4027,0)</f>
        <v>0</v>
      </c>
      <c r="D4027" s="46">
        <f>(Ações!$O4027)/0.06</f>
        <v>0</v>
      </c>
      <c r="E4027" s="47">
        <f>IFERROR((Ações!$F4027-Ações!$K4027)/Ações!$F4027,0)</f>
        <v>0.85005551194302409</v>
      </c>
      <c r="F4027" s="46">
        <f>IF(OR(Ações!$N4027&lt;0,Ações!$M4027&lt;0),"",(22.5*Ações!$M4027*Ações!$N4027)^0.5)</f>
        <v>193.93843933062882</v>
      </c>
      <c r="G4027" s="47">
        <f>IFERROR((Ações!$H4027-Ações!$K4027)/Ações!$H4027,0)</f>
        <v>0</v>
      </c>
      <c r="H4027" s="48">
        <f>IFERROR(Ações!$I4027/(Ações!$P4027-Table_1[[#This Row],[CAGR LUCRO 5A]]),0)</f>
        <v>0</v>
      </c>
      <c r="I4027" s="48" t="str">
        <f>IF(Ações!$S4027&lt;0,"",Ações!$O4027*(1+Ações!$S4027))</f>
        <v/>
      </c>
      <c r="J4027" s="49">
        <f>IFERROR(IF(Ações!$B4027="","",(VLOOKUP(Table_1[[#This Row],[AÇÕES]],'Dados Status Invest STOCKS'!A4013:AD4628,4)/Table_1[[#This Row],[LPA]]))/100,0)</f>
        <v>3.7856328392246296E-3</v>
      </c>
      <c r="K4027" s="64">
        <f>IFERROR(IF(Ações!$B4027="","",VLOOKUP(Table_1[[#This Row],[AÇÕES]],'Dados Status Invest STOCKS'!A4013:AD4628,2)),0)</f>
        <v>29.08</v>
      </c>
      <c r="L4027" s="65">
        <f>IFERROR(IF(Ações!$B4027="","",VLOOKUP(Table_1[[#This Row],[AÇÕES]],'Dados Status Invest STOCKS'!A4013:AD4628,3)/100),0)</f>
        <v>0</v>
      </c>
      <c r="M4027" s="66">
        <f>IFERROR(IF(Ações!$B4027="","",VLOOKUP(Table_1[[#This Row],[AÇÕES]],'Dados Status Invest STOCKS'!A4013:AD4628,28)),0)</f>
        <v>8.77</v>
      </c>
      <c r="N4027" s="66">
        <f>IFERROR(IF(Ações!$B4027="","",VLOOKUP(Table_1[[#This Row],[AÇÕES]],'Dados Status Invest STOCKS'!A4013:AD4628,27)),0)</f>
        <v>190.61</v>
      </c>
      <c r="O4027" s="66">
        <f>IFERROR(IF(Ações!$L4027="","",Ações!$K4027*Ações!$L4027),0)</f>
        <v>0</v>
      </c>
      <c r="P4027" s="67">
        <f t="shared" si="62"/>
        <v>0.06</v>
      </c>
      <c r="Q4027" s="67">
        <f>IFERROR(Ações!$O4027/Ações!$M4027,0)</f>
        <v>0</v>
      </c>
      <c r="R4027" s="67">
        <f>IFERROR(IF(Ações!$B4027="","",VLOOKUP(Table_1[[#This Row],[AÇÕES]],'Dados Status Invest STOCKS'!A4013:AD4628,18)/100),0)</f>
        <v>4.5999999999999999E-2</v>
      </c>
      <c r="S4027" s="65">
        <f>IFERROR(IF(Ações!$B4027="","",VLOOKUP(Table_1[[#This Row],[AÇÕES]],'Dados Status Invest STOCKS'!A4013:AD4628,25)/100),0)</f>
        <v>-3.7400000000000003E-2</v>
      </c>
      <c r="T4027" s="67">
        <f>(1-Ações!$Q4027)*Ações!$R4027</f>
        <v>4.5999999999999999E-2</v>
      </c>
      <c r="U4027" s="68">
        <f>IF(Ações!$S4027=0,Ações!$T4027,IF(Ações!$T4027=0,Ações!$S4027,AVERAGE(Ações!$S4027,Ações!$T4027)))</f>
        <v>4.2999999999999983E-3</v>
      </c>
    </row>
    <row r="4028" spans="2:21" ht="15" customHeight="1" x14ac:dyDescent="0.2">
      <c r="B4028" s="63" t="str">
        <f>IFERROR('Dados Status Invest STOCKS'!A4015,"-")</f>
        <v>RZLT</v>
      </c>
      <c r="C4028" s="45">
        <f>IFERROR((Ações!$D4028-Ações!$K4028)/Ações!$D4028,0)</f>
        <v>0</v>
      </c>
      <c r="D4028" s="46">
        <f>(Ações!$O4028)/0.06</f>
        <v>0</v>
      </c>
      <c r="E4028" s="47">
        <f>IFERROR((Ações!$F4028-Ações!$K4028)/Ações!$F4028,0)</f>
        <v>0</v>
      </c>
      <c r="F4028" s="46" t="str">
        <f>IF(OR(Ações!$N4028&lt;0,Ações!$M4028&lt;0),"",(22.5*Ações!$M4028*Ações!$N4028)^0.5)</f>
        <v/>
      </c>
      <c r="G4028" s="47">
        <f>IFERROR((Ações!$H4028-Ações!$K4028)/Ações!$H4028,0)</f>
        <v>0</v>
      </c>
      <c r="H4028" s="48">
        <f>IFERROR(Ações!$I4028/(Ações!$P4028-Table_1[[#This Row],[CAGR LUCRO 5A]]),0)</f>
        <v>0</v>
      </c>
      <c r="I4028" s="48">
        <f>IF(Ações!$S4028&lt;0,"",Ações!$O4028*(1+Ações!$S4028))</f>
        <v>0</v>
      </c>
      <c r="J4028" s="49">
        <f>IFERROR(IF(Ações!$B4028="","",(VLOOKUP(Table_1[[#This Row],[AÇÕES]],'Dados Status Invest STOCKS'!A4014:AD4629,4)/Table_1[[#This Row],[LPA]]))/100,0)</f>
        <v>1.5276073619631904E-2</v>
      </c>
      <c r="K4028" s="64">
        <f>IFERROR(IF(Ações!$B4028="","",VLOOKUP(Table_1[[#This Row],[AÇÕES]],'Dados Status Invest STOCKS'!A4014:AD4629,2)),0)</f>
        <v>4.05</v>
      </c>
      <c r="L4028" s="65">
        <f>IFERROR(IF(Ações!$B4028="","",VLOOKUP(Table_1[[#This Row],[AÇÕES]],'Dados Status Invest STOCKS'!A4014:AD4629,3)/100),0)</f>
        <v>0</v>
      </c>
      <c r="M4028" s="66">
        <f>IFERROR(IF(Ações!$B4028="","",VLOOKUP(Table_1[[#This Row],[AÇÕES]],'Dados Status Invest STOCKS'!A4014:AD4629,28)),0)</f>
        <v>-1.63</v>
      </c>
      <c r="N4028" s="66">
        <f>IFERROR(IF(Ações!$B4028="","",VLOOKUP(Table_1[[#This Row],[AÇÕES]],'Dados Status Invest STOCKS'!A4014:AD4629,27)),0)</f>
        <v>1.4</v>
      </c>
      <c r="O4028" s="66">
        <f>IFERROR(IF(Ações!$L4028="","",Ações!$K4028*Ações!$L4028),0)</f>
        <v>0</v>
      </c>
      <c r="P4028" s="67">
        <f t="shared" si="62"/>
        <v>0.06</v>
      </c>
      <c r="Q4028" s="67">
        <f>IFERROR(Ações!$O4028/Ações!$M4028,0)</f>
        <v>0</v>
      </c>
      <c r="R4028" s="67">
        <f>IFERROR(IF(Ações!$B4028="","",VLOOKUP(Table_1[[#This Row],[AÇÕES]],'Dados Status Invest STOCKS'!A4014:AD4629,18)/100),0)</f>
        <v>-1.1651</v>
      </c>
      <c r="S4028" s="65">
        <f>IFERROR(IF(Ações!$B4028="","",VLOOKUP(Table_1[[#This Row],[AÇÕES]],'Dados Status Invest STOCKS'!A4014:AD4629,25)/100),0)</f>
        <v>0</v>
      </c>
      <c r="T4028" s="67">
        <f>(1-Ações!$Q4028)*Ações!$R4028</f>
        <v>-1.1651</v>
      </c>
      <c r="U4028" s="68">
        <f>IF(Ações!$S4028=0,Ações!$T4028,IF(Ações!$T4028=0,Ações!$S4028,AVERAGE(Ações!$S4028,Ações!$T4028)))</f>
        <v>-1.1651</v>
      </c>
    </row>
    <row r="4029" spans="2:21" ht="15" customHeight="1" x14ac:dyDescent="0.2">
      <c r="B4029" s="63" t="str">
        <f>IFERROR('Dados Status Invest STOCKS'!A4016,"-")</f>
        <v>SA</v>
      </c>
      <c r="C4029" s="45">
        <f>IFERROR((Ações!$D4029-Ações!$K4029)/Ações!$D4029,0)</f>
        <v>0</v>
      </c>
      <c r="D4029" s="46">
        <f>(Ações!$O4029)/0.06</f>
        <v>0</v>
      </c>
      <c r="E4029" s="47">
        <f>IFERROR((Ações!$F4029-Ações!$K4029)/Ações!$F4029,0)</f>
        <v>0</v>
      </c>
      <c r="F4029" s="46" t="str">
        <f>IF(OR(Ações!$N4029&lt;0,Ações!$M4029&lt;0),"",(22.5*Ações!$M4029*Ações!$N4029)^0.5)</f>
        <v/>
      </c>
      <c r="G4029" s="47">
        <f>IFERROR((Ações!$H4029-Ações!$K4029)/Ações!$H4029,0)</f>
        <v>0</v>
      </c>
      <c r="H4029" s="48">
        <f>IFERROR(Ações!$I4029/(Ações!$P4029-Table_1[[#This Row],[CAGR LUCRO 5A]]),0)</f>
        <v>0</v>
      </c>
      <c r="I4029" s="48">
        <f>IF(Ações!$S4029&lt;0,"",Ações!$O4029*(1+Ações!$S4029))</f>
        <v>0</v>
      </c>
      <c r="J4029" s="49">
        <f>IFERROR(IF(Ações!$B4029="","",(VLOOKUP(Table_1[[#This Row],[AÇÕES]],'Dados Status Invest STOCKS'!A4015:AD4630,4)/Table_1[[#This Row],[LPA]]))/100,0)</f>
        <v>67.481999999999999</v>
      </c>
      <c r="K4029" s="64">
        <f>IFERROR(IF(Ações!$B4029="","",VLOOKUP(Table_1[[#This Row],[AÇÕES]],'Dados Status Invest STOCKS'!A4015:AD4630,2)),0)</f>
        <v>16.489999999999998</v>
      </c>
      <c r="L4029" s="65">
        <f>IFERROR(IF(Ações!$B4029="","",VLOOKUP(Table_1[[#This Row],[AÇÕES]],'Dados Status Invest STOCKS'!A4015:AD4630,3)/100),0)</f>
        <v>0</v>
      </c>
      <c r="M4029" s="66">
        <f>IFERROR(IF(Ações!$B4029="","",VLOOKUP(Table_1[[#This Row],[AÇÕES]],'Dados Status Invest STOCKS'!A4015:AD4630,28)),0)</f>
        <v>-0.05</v>
      </c>
      <c r="N4029" s="66">
        <f>IFERROR(IF(Ações!$B4029="","",VLOOKUP(Table_1[[#This Row],[AÇÕES]],'Dados Status Invest STOCKS'!A4015:AD4630,27)),0)</f>
        <v>7</v>
      </c>
      <c r="O4029" s="66">
        <f>IFERROR(IF(Ações!$L4029="","",Ações!$K4029*Ações!$L4029),0)</f>
        <v>0</v>
      </c>
      <c r="P4029" s="67">
        <f t="shared" si="62"/>
        <v>0.06</v>
      </c>
      <c r="Q4029" s="67">
        <f>IFERROR(Ações!$O4029/Ações!$M4029,0)</f>
        <v>0</v>
      </c>
      <c r="R4029" s="67">
        <f>IFERROR(IF(Ações!$B4029="","",VLOOKUP(Table_1[[#This Row],[AÇÕES]],'Dados Status Invest STOCKS'!A4015:AD4630,18)/100),0)</f>
        <v>-6.9999999999999993E-3</v>
      </c>
      <c r="S4029" s="65">
        <f>IFERROR(IF(Ações!$B4029="","",VLOOKUP(Table_1[[#This Row],[AÇÕES]],'Dados Status Invest STOCKS'!A4015:AD4630,25)/100),0)</f>
        <v>0</v>
      </c>
      <c r="T4029" s="67">
        <f>(1-Ações!$Q4029)*Ações!$R4029</f>
        <v>-6.9999999999999993E-3</v>
      </c>
      <c r="U4029" s="68">
        <f>IF(Ações!$S4029=0,Ações!$T4029,IF(Ações!$T4029=0,Ações!$S4029,AVERAGE(Ações!$S4029,Ações!$T4029)))</f>
        <v>-6.9999999999999993E-3</v>
      </c>
    </row>
    <row r="4030" spans="2:21" ht="15" customHeight="1" x14ac:dyDescent="0.2">
      <c r="B4030" s="63" t="str">
        <f>IFERROR('Dados Status Invest STOCKS'!A4017,"-")</f>
        <v>SABR</v>
      </c>
      <c r="C4030" s="45">
        <f>IFERROR((Ações!$D4030-Ações!$K4030)/Ações!$D4030,0)</f>
        <v>0</v>
      </c>
      <c r="D4030" s="46">
        <f>(Ações!$O4030)/0.06</f>
        <v>0</v>
      </c>
      <c r="E4030" s="47">
        <f>IFERROR((Ações!$F4030-Ações!$K4030)/Ações!$F4030,0)</f>
        <v>0</v>
      </c>
      <c r="F4030" s="46" t="str">
        <f>IF(OR(Ações!$N4030&lt;0,Ações!$M4030&lt;0),"",(22.5*Ações!$M4030*Ações!$N4030)^0.5)</f>
        <v/>
      </c>
      <c r="G4030" s="47">
        <f>IFERROR((Ações!$H4030-Ações!$K4030)/Ações!$H4030,0)</f>
        <v>0</v>
      </c>
      <c r="H4030" s="48">
        <f>IFERROR(Ações!$I4030/(Ações!$P4030-Table_1[[#This Row],[CAGR LUCRO 5A]]),0)</f>
        <v>0</v>
      </c>
      <c r="I4030" s="48">
        <f>IF(Ações!$S4030&lt;0,"",Ações!$O4030*(1+Ações!$S4030))</f>
        <v>0</v>
      </c>
      <c r="J4030" s="49">
        <f>IFERROR(IF(Ações!$B4030="","",(VLOOKUP(Table_1[[#This Row],[AÇÕES]],'Dados Status Invest STOCKS'!A4016:AD4631,4)/Table_1[[#This Row],[LPA]]))/100,0)</f>
        <v>8.2407407407407395E-3</v>
      </c>
      <c r="K4030" s="64">
        <f>IFERROR(IF(Ações!$B4030="","",VLOOKUP(Table_1[[#This Row],[AÇÕES]],'Dados Status Invest STOCKS'!A4016:AD4631,2)),0)</f>
        <v>8.64</v>
      </c>
      <c r="L4030" s="65">
        <f>IFERROR(IF(Ações!$B4030="","",VLOOKUP(Table_1[[#This Row],[AÇÕES]],'Dados Status Invest STOCKS'!A4016:AD4631,3)/100),0)</f>
        <v>0</v>
      </c>
      <c r="M4030" s="66">
        <f>IFERROR(IF(Ações!$B4030="","",VLOOKUP(Table_1[[#This Row],[AÇÕES]],'Dados Status Invest STOCKS'!A4016:AD4631,28)),0)</f>
        <v>-3.24</v>
      </c>
      <c r="N4030" s="66">
        <f>IFERROR(IF(Ações!$B4030="","",VLOOKUP(Table_1[[#This Row],[AÇÕES]],'Dados Status Invest STOCKS'!A4016:AD4631,27)),0)</f>
        <v>-1.1200000000000001</v>
      </c>
      <c r="O4030" s="66">
        <f>IFERROR(IF(Ações!$L4030="","",Ações!$K4030*Ações!$L4030),0)</f>
        <v>0</v>
      </c>
      <c r="P4030" s="67">
        <f t="shared" si="62"/>
        <v>0.06</v>
      </c>
      <c r="Q4030" s="67">
        <f>IFERROR(Ações!$O4030/Ações!$M4030,0)</f>
        <v>0</v>
      </c>
      <c r="R4030" s="67">
        <f>IFERROR(IF(Ações!$B4030="","",VLOOKUP(Table_1[[#This Row],[AÇÕES]],'Dados Status Invest STOCKS'!A4016:AD4631,18)/100),0)</f>
        <v>-2.8795999999999999</v>
      </c>
      <c r="S4030" s="65">
        <f>IFERROR(IF(Ações!$B4030="","",VLOOKUP(Table_1[[#This Row],[AÇÕES]],'Dados Status Invest STOCKS'!A4016:AD4631,25)/100),0)</f>
        <v>0</v>
      </c>
      <c r="T4030" s="67">
        <f>(1-Ações!$Q4030)*Ações!$R4030</f>
        <v>-2.8795999999999999</v>
      </c>
      <c r="U4030" s="68">
        <f>IF(Ações!$S4030=0,Ações!$T4030,IF(Ações!$T4030=0,Ações!$S4030,AVERAGE(Ações!$S4030,Ações!$T4030)))</f>
        <v>-2.8795999999999999</v>
      </c>
    </row>
    <row r="4031" spans="2:21" ht="15" customHeight="1" x14ac:dyDescent="0.2">
      <c r="B4031" s="63" t="str">
        <f>IFERROR('Dados Status Invest STOCKS'!A4018,"-")</f>
        <v>SABRP</v>
      </c>
      <c r="C4031" s="45">
        <f>IFERROR((Ações!$D4031-Ações!$K4031)/Ações!$D4031,0)</f>
        <v>-6.5719360568383692E-2</v>
      </c>
      <c r="D4031" s="46">
        <f>(Ações!$O4031)/0.06</f>
        <v>108.35873333333333</v>
      </c>
      <c r="E4031" s="47">
        <f>IFERROR((Ações!$F4031-Ações!$K4031)/Ações!$F4031,0)</f>
        <v>0</v>
      </c>
      <c r="F4031" s="46" t="str">
        <f>IF(OR(Ações!$N4031&lt;0,Ações!$M4031&lt;0),"",(22.5*Ações!$M4031*Ações!$N4031)^0.5)</f>
        <v/>
      </c>
      <c r="G4031" s="47">
        <f>IFERROR((Ações!$H4031-Ações!$K4031)/Ações!$H4031,0)</f>
        <v>-6.5719360568383692E-2</v>
      </c>
      <c r="H4031" s="48">
        <f>IFERROR(Ações!$I4031/(Ações!$P4031-Table_1[[#This Row],[CAGR LUCRO 5A]]),0)</f>
        <v>108.35873333333333</v>
      </c>
      <c r="I4031" s="48">
        <f>IF(Ações!$S4031&lt;0,"",Ações!$O4031*(1+Ações!$S4031))</f>
        <v>6.5015239999999999</v>
      </c>
      <c r="J4031" s="49">
        <f>IFERROR(IF(Ações!$B4031="","",(VLOOKUP(Table_1[[#This Row],[AÇÕES]],'Dados Status Invest STOCKS'!A4017:AD4632,4)/Table_1[[#This Row],[LPA]]))/100,0)</f>
        <v>0.1100617283950617</v>
      </c>
      <c r="K4031" s="64">
        <f>IFERROR(IF(Ações!$B4031="","",VLOOKUP(Table_1[[#This Row],[AÇÕES]],'Dados Status Invest STOCKS'!A4017:AD4632,2)),0)</f>
        <v>115.48</v>
      </c>
      <c r="L4031" s="65">
        <f>IFERROR(IF(Ações!$B4031="","",VLOOKUP(Table_1[[#This Row],[AÇÕES]],'Dados Status Invest STOCKS'!A4017:AD4632,3)/100),0)</f>
        <v>5.6299999999999996E-2</v>
      </c>
      <c r="M4031" s="66">
        <f>IFERROR(IF(Ações!$B4031="","",VLOOKUP(Table_1[[#This Row],[AÇÕES]],'Dados Status Invest STOCKS'!A4017:AD4632,28)),0)</f>
        <v>-3.24</v>
      </c>
      <c r="N4031" s="66">
        <f>IFERROR(IF(Ações!$B4031="","",VLOOKUP(Table_1[[#This Row],[AÇÕES]],'Dados Status Invest STOCKS'!A4017:AD4632,27)),0)</f>
        <v>-1.1200000000000001</v>
      </c>
      <c r="O4031" s="66">
        <f>IFERROR(IF(Ações!$L4031="","",Ações!$K4031*Ações!$L4031),0)</f>
        <v>6.5015239999999999</v>
      </c>
      <c r="P4031" s="67">
        <f t="shared" si="62"/>
        <v>0.06</v>
      </c>
      <c r="Q4031" s="67">
        <f>IFERROR(Ações!$O4031/Ações!$M4031,0)</f>
        <v>-2.0066432098765432</v>
      </c>
      <c r="R4031" s="67">
        <f>IFERROR(IF(Ações!$B4031="","",VLOOKUP(Table_1[[#This Row],[AÇÕES]],'Dados Status Invest STOCKS'!A4017:AD4632,18)/100),0)</f>
        <v>-2.8795999999999999</v>
      </c>
      <c r="S4031" s="65">
        <f>IFERROR(IF(Ações!$B4031="","",VLOOKUP(Table_1[[#This Row],[AÇÕES]],'Dados Status Invest STOCKS'!A4017:AD4632,25)/100),0)</f>
        <v>0</v>
      </c>
      <c r="T4031" s="67">
        <f>(1-Ações!$Q4031)*Ações!$R4031</f>
        <v>-8.6579297871604943</v>
      </c>
      <c r="U4031" s="68">
        <f>IF(Ações!$S4031=0,Ações!$T4031,IF(Ações!$T4031=0,Ações!$S4031,AVERAGE(Ações!$S4031,Ações!$T4031)))</f>
        <v>-8.6579297871604943</v>
      </c>
    </row>
    <row r="4032" spans="2:21" ht="15" customHeight="1" x14ac:dyDescent="0.2">
      <c r="B4032" s="63" t="str">
        <f>IFERROR('Dados Status Invest STOCKS'!A4019,"-")</f>
        <v>SAFM</v>
      </c>
      <c r="C4032" s="45">
        <f>IFERROR((Ações!$D4032-Ações!$K4032)/Ações!$D4032,0)</f>
        <v>-5.3829787234042561</v>
      </c>
      <c r="D4032" s="46">
        <f>(Ações!$O4032)/0.06</f>
        <v>29.290399999999998</v>
      </c>
      <c r="E4032" s="47">
        <f>IFERROR((Ações!$F4032-Ações!$K4032)/Ações!$F4032,0)</f>
        <v>4.1324646747324903E-2</v>
      </c>
      <c r="F4032" s="46">
        <f>IF(OR(Ações!$N4032&lt;0,Ações!$M4032&lt;0),"",(22.5*Ações!$M4032*Ações!$N4032)^0.5)</f>
        <v>195.01909521890414</v>
      </c>
      <c r="G4032" s="47">
        <f>IFERROR((Ações!$H4032-Ações!$K4032)/Ações!$H4032,0)</f>
        <v>13.089177028606604</v>
      </c>
      <c r="H4032" s="48">
        <f>IFERROR(Ações!$I4032/(Ações!$P4032-Table_1[[#This Row],[CAGR LUCRO 5A]]),0)</f>
        <v>-15.465072565121412</v>
      </c>
      <c r="I4032" s="48">
        <f>IF(Ações!$S4032&lt;0,"",Ações!$O4032*(1+Ações!$S4032))</f>
        <v>2.1017033615999998</v>
      </c>
      <c r="J4032" s="49">
        <f>IFERROR(IF(Ações!$B4032="","",(VLOOKUP(Table_1[[#This Row],[AÇÕES]],'Dados Status Invest STOCKS'!A4018:AD4633,4)/Table_1[[#This Row],[LPA]]))/100,0)</f>
        <v>4.4973025993133887E-3</v>
      </c>
      <c r="K4032" s="64">
        <f>IFERROR(IF(Ações!$B4032="","",VLOOKUP(Table_1[[#This Row],[AÇÕES]],'Dados Status Invest STOCKS'!A4018:AD4633,2)),0)</f>
        <v>186.96</v>
      </c>
      <c r="L4032" s="65">
        <f>IFERROR(IF(Ações!$B4032="","",VLOOKUP(Table_1[[#This Row],[AÇÕES]],'Dados Status Invest STOCKS'!A4018:AD4633,3)/100),0)</f>
        <v>9.3999999999999986E-3</v>
      </c>
      <c r="M4032" s="66">
        <f>IFERROR(IF(Ações!$B4032="","",VLOOKUP(Table_1[[#This Row],[AÇÕES]],'Dados Status Invest STOCKS'!A4018:AD4633,28)),0)</f>
        <v>20.39</v>
      </c>
      <c r="N4032" s="66">
        <f>IFERROR(IF(Ações!$B4032="","",VLOOKUP(Table_1[[#This Row],[AÇÕES]],'Dados Status Invest STOCKS'!A4018:AD4633,27)),0)</f>
        <v>82.9</v>
      </c>
      <c r="O4032" s="66">
        <f>IFERROR(IF(Ações!$L4032="","",Ações!$K4032*Ações!$L4032),0)</f>
        <v>1.7574239999999999</v>
      </c>
      <c r="P4032" s="67">
        <f t="shared" si="62"/>
        <v>0.06</v>
      </c>
      <c r="Q4032" s="67">
        <f>IFERROR(Ações!$O4032/Ações!$M4032,0)</f>
        <v>8.6190485532123579E-2</v>
      </c>
      <c r="R4032" s="67">
        <f>IFERROR(IF(Ações!$B4032="","",VLOOKUP(Table_1[[#This Row],[AÇÕES]],'Dados Status Invest STOCKS'!A4018:AD4633,18)/100),0)</f>
        <v>0.24600000000000002</v>
      </c>
      <c r="S4032" s="65">
        <f>IFERROR(IF(Ações!$B4032="","",VLOOKUP(Table_1[[#This Row],[AÇÕES]],'Dados Status Invest STOCKS'!A4018:AD4633,25)/100),0)</f>
        <v>0.19589999999999999</v>
      </c>
      <c r="T4032" s="67">
        <f>(1-Ações!$Q4032)*Ações!$R4032</f>
        <v>0.22479714055909761</v>
      </c>
      <c r="U4032" s="68">
        <f>IF(Ações!$S4032=0,Ações!$T4032,IF(Ações!$T4032=0,Ações!$S4032,AVERAGE(Ações!$S4032,Ações!$T4032)))</f>
        <v>0.21034857027954879</v>
      </c>
    </row>
    <row r="4033" spans="2:21" ht="15" customHeight="1" x14ac:dyDescent="0.2">
      <c r="B4033" s="63" t="str">
        <f>IFERROR('Dados Status Invest STOCKS'!A4020,"-")</f>
        <v>SAFT</v>
      </c>
      <c r="C4033" s="45">
        <f>IFERROR((Ações!$D4033-Ações!$K4033)/Ações!$D4033,0)</f>
        <v>-0.37614678899082576</v>
      </c>
      <c r="D4033" s="46">
        <f>(Ações!$O4033)/0.06</f>
        <v>60.0154</v>
      </c>
      <c r="E4033" s="47">
        <f>IFERROR((Ações!$F4033-Ações!$K4033)/Ações!$F4033,0)</f>
        <v>0.30461503670905166</v>
      </c>
      <c r="F4033" s="46">
        <f>IF(OR(Ações!$N4033&lt;0,Ações!$M4033&lt;0),"",(22.5*Ações!$M4033*Ações!$N4033)^0.5)</f>
        <v>118.76874588880696</v>
      </c>
      <c r="G4033" s="47">
        <f>IFERROR((Ações!$H4033-Ações!$K4033)/Ações!$H4033,0)</f>
        <v>-0.37614678899082576</v>
      </c>
      <c r="H4033" s="48">
        <f>IFERROR(Ações!$I4033/(Ações!$P4033-Table_1[[#This Row],[CAGR LUCRO 5A]]),0)</f>
        <v>60.0154</v>
      </c>
      <c r="I4033" s="48">
        <f>IF(Ações!$S4033&lt;0,"",Ações!$O4033*(1+Ações!$S4033))</f>
        <v>3.600924</v>
      </c>
      <c r="J4033" s="49">
        <f>IFERROR(IF(Ações!$B4033="","",(VLOOKUP(Table_1[[#This Row],[AÇÕES]],'Dados Status Invest STOCKS'!A4019:AD4634,4)/Table_1[[#This Row],[LPA]]))/100,0)</f>
        <v>8.0632411067193682E-3</v>
      </c>
      <c r="K4033" s="64">
        <f>IFERROR(IF(Ações!$B4033="","",VLOOKUP(Table_1[[#This Row],[AÇÕES]],'Dados Status Invest STOCKS'!A4019:AD4634,2)),0)</f>
        <v>82.59</v>
      </c>
      <c r="L4033" s="65">
        <f>IFERROR(IF(Ações!$B4033="","",VLOOKUP(Table_1[[#This Row],[AÇÕES]],'Dados Status Invest STOCKS'!A4019:AD4634,3)/100),0)</f>
        <v>4.36E-2</v>
      </c>
      <c r="M4033" s="66">
        <f>IFERROR(IF(Ações!$B4033="","",VLOOKUP(Table_1[[#This Row],[AÇÕES]],'Dados Status Invest STOCKS'!A4019:AD4634,28)),0)</f>
        <v>10.119999999999999</v>
      </c>
      <c r="N4033" s="66">
        <f>IFERROR(IF(Ações!$B4033="","",VLOOKUP(Table_1[[#This Row],[AÇÕES]],'Dados Status Invest STOCKS'!A4019:AD4634,27)),0)</f>
        <v>61.95</v>
      </c>
      <c r="O4033" s="66">
        <f>IFERROR(IF(Ações!$L4033="","",Ações!$K4033*Ações!$L4033),0)</f>
        <v>3.600924</v>
      </c>
      <c r="P4033" s="67">
        <f t="shared" si="62"/>
        <v>0.06</v>
      </c>
      <c r="Q4033" s="67">
        <f>IFERROR(Ações!$O4033/Ações!$M4033,0)</f>
        <v>0.3558225296442688</v>
      </c>
      <c r="R4033" s="67">
        <f>IFERROR(IF(Ações!$B4033="","",VLOOKUP(Table_1[[#This Row],[AÇÕES]],'Dados Status Invest STOCKS'!A4019:AD4634,18)/100),0)</f>
        <v>0.16339999999999999</v>
      </c>
      <c r="S4033" s="65">
        <f>IFERROR(IF(Ações!$B4033="","",VLOOKUP(Table_1[[#This Row],[AÇÕES]],'Dados Status Invest STOCKS'!A4019:AD4634,25)/100),0)</f>
        <v>0</v>
      </c>
      <c r="T4033" s="67">
        <f>(1-Ações!$Q4033)*Ações!$R4033</f>
        <v>0.10525859865612648</v>
      </c>
      <c r="U4033" s="68">
        <f>IF(Ações!$S4033=0,Ações!$T4033,IF(Ações!$T4033=0,Ações!$S4033,AVERAGE(Ações!$S4033,Ações!$T4033)))</f>
        <v>0.10525859865612648</v>
      </c>
    </row>
    <row r="4034" spans="2:21" ht="15" customHeight="1" x14ac:dyDescent="0.2">
      <c r="B4034" s="63" t="str">
        <f>IFERROR('Dados Status Invest STOCKS'!A4021,"-")</f>
        <v>SAGE</v>
      </c>
      <c r="C4034" s="45">
        <f>IFERROR((Ações!$D4034-Ações!$K4034)/Ações!$D4034,0)</f>
        <v>0</v>
      </c>
      <c r="D4034" s="46">
        <f>(Ações!$O4034)/0.06</f>
        <v>0</v>
      </c>
      <c r="E4034" s="47">
        <f>IFERROR((Ações!$F4034-Ações!$K4034)/Ações!$F4034,0)</f>
        <v>0.54611191061888742</v>
      </c>
      <c r="F4034" s="46">
        <f>IF(OR(Ações!$N4034&lt;0,Ações!$M4034&lt;0),"",(22.5*Ações!$M4034*Ações!$N4034)^0.5)</f>
        <v>87.378366887920265</v>
      </c>
      <c r="G4034" s="47">
        <f>IFERROR((Ações!$H4034-Ações!$K4034)/Ações!$H4034,0)</f>
        <v>0</v>
      </c>
      <c r="H4034" s="48">
        <f>IFERROR(Ações!$I4034/(Ações!$P4034-Table_1[[#This Row],[CAGR LUCRO 5A]]),0)</f>
        <v>0</v>
      </c>
      <c r="I4034" s="48">
        <f>IF(Ações!$S4034&lt;0,"",Ações!$O4034*(1+Ações!$S4034))</f>
        <v>0</v>
      </c>
      <c r="J4034" s="49">
        <f>IFERROR(IF(Ações!$B4034="","",(VLOOKUP(Table_1[[#This Row],[AÇÕES]],'Dados Status Invest STOCKS'!A4020:AD4635,4)/Table_1[[#This Row],[LPA]]))/100,0)</f>
        <v>3.3425160697887969E-3</v>
      </c>
      <c r="K4034" s="64">
        <f>IFERROR(IF(Ações!$B4034="","",VLOOKUP(Table_1[[#This Row],[AÇÕES]],'Dados Status Invest STOCKS'!A4020:AD4635,2)),0)</f>
        <v>39.659999999999997</v>
      </c>
      <c r="L4034" s="65">
        <f>IFERROR(IF(Ações!$B4034="","",VLOOKUP(Table_1[[#This Row],[AÇÕES]],'Dados Status Invest STOCKS'!A4020:AD4635,3)/100),0)</f>
        <v>0</v>
      </c>
      <c r="M4034" s="66">
        <f>IFERROR(IF(Ações!$B4034="","",VLOOKUP(Table_1[[#This Row],[AÇÕES]],'Dados Status Invest STOCKS'!A4020:AD4635,28)),0)</f>
        <v>10.89</v>
      </c>
      <c r="N4034" s="66">
        <f>IFERROR(IF(Ações!$B4034="","",VLOOKUP(Table_1[[#This Row],[AÇÕES]],'Dados Status Invest STOCKS'!A4020:AD4635,27)),0)</f>
        <v>31.16</v>
      </c>
      <c r="O4034" s="66">
        <f>IFERROR(IF(Ações!$L4034="","",Ações!$K4034*Ações!$L4034),0)</f>
        <v>0</v>
      </c>
      <c r="P4034" s="67">
        <f t="shared" si="62"/>
        <v>0.06</v>
      </c>
      <c r="Q4034" s="67">
        <f>IFERROR(Ações!$O4034/Ações!$M4034,0)</f>
        <v>0</v>
      </c>
      <c r="R4034" s="67">
        <f>IFERROR(IF(Ações!$B4034="","",VLOOKUP(Table_1[[#This Row],[AÇÕES]],'Dados Status Invest STOCKS'!A4020:AD4635,18)/100),0)</f>
        <v>0.34960000000000002</v>
      </c>
      <c r="S4034" s="65">
        <f>IFERROR(IF(Ações!$B4034="","",VLOOKUP(Table_1[[#This Row],[AÇÕES]],'Dados Status Invest STOCKS'!A4020:AD4635,25)/100),0)</f>
        <v>0</v>
      </c>
      <c r="T4034" s="67">
        <f>(1-Ações!$Q4034)*Ações!$R4034</f>
        <v>0.34960000000000002</v>
      </c>
      <c r="U4034" s="68">
        <f>IF(Ações!$S4034=0,Ações!$T4034,IF(Ações!$T4034=0,Ações!$S4034,AVERAGE(Ações!$S4034,Ações!$T4034)))</f>
        <v>0.34960000000000002</v>
      </c>
    </row>
    <row r="4035" spans="2:21" ht="15" customHeight="1" x14ac:dyDescent="0.2">
      <c r="B4035" s="63" t="str">
        <f>IFERROR('Dados Status Invest STOCKS'!A4022,"-")</f>
        <v>SAH</v>
      </c>
      <c r="C4035" s="45">
        <f>IFERROR((Ações!$D4035-Ações!$K4035)/Ações!$D4035,0)</f>
        <v>-5.4516129032258052</v>
      </c>
      <c r="D4035" s="46">
        <f>(Ações!$O4035)/0.06</f>
        <v>7.6353000000000009</v>
      </c>
      <c r="E4035" s="47">
        <f>IFERROR((Ações!$F4035-Ações!$K4035)/Ações!$F4035,0)</f>
        <v>0.23252130343714728</v>
      </c>
      <c r="F4035" s="46">
        <f>IF(OR(Ações!$N4035&lt;0,Ações!$M4035&lt;0),"",(22.5*Ações!$M4035*Ações!$N4035)^0.5)</f>
        <v>64.184191979022373</v>
      </c>
      <c r="G4035" s="47">
        <f>IFERROR((Ações!$H4035-Ações!$K4035)/Ações!$H4035,0)</f>
        <v>-5.4516129032258052</v>
      </c>
      <c r="H4035" s="48">
        <f>IFERROR(Ações!$I4035/(Ações!$P4035-Table_1[[#This Row],[CAGR LUCRO 5A]]),0)</f>
        <v>7.6353000000000009</v>
      </c>
      <c r="I4035" s="48">
        <f>IF(Ações!$S4035&lt;0,"",Ações!$O4035*(1+Ações!$S4035))</f>
        <v>0.45811800000000003</v>
      </c>
      <c r="J4035" s="49">
        <f>IFERROR(IF(Ações!$B4035="","",(VLOOKUP(Table_1[[#This Row],[AÇÕES]],'Dados Status Invest STOCKS'!A4021:AD4636,4)/Table_1[[#This Row],[LPA]]))/100,0)</f>
        <v>8.7350199733688422E-3</v>
      </c>
      <c r="K4035" s="64">
        <f>IFERROR(IF(Ações!$B4035="","",VLOOKUP(Table_1[[#This Row],[AÇÕES]],'Dados Status Invest STOCKS'!A4021:AD4636,2)),0)</f>
        <v>49.26</v>
      </c>
      <c r="L4035" s="65">
        <f>IFERROR(IF(Ações!$B4035="","",VLOOKUP(Table_1[[#This Row],[AÇÕES]],'Dados Status Invest STOCKS'!A4021:AD4636,3)/100),0)</f>
        <v>9.300000000000001E-3</v>
      </c>
      <c r="M4035" s="66">
        <f>IFERROR(IF(Ações!$B4035="","",VLOOKUP(Table_1[[#This Row],[AÇÕES]],'Dados Status Invest STOCKS'!A4021:AD4636,28)),0)</f>
        <v>7.51</v>
      </c>
      <c r="N4035" s="66">
        <f>IFERROR(IF(Ações!$B4035="","",VLOOKUP(Table_1[[#This Row],[AÇÕES]],'Dados Status Invest STOCKS'!A4021:AD4636,27)),0)</f>
        <v>24.38</v>
      </c>
      <c r="O4035" s="66">
        <f>IFERROR(IF(Ações!$L4035="","",Ações!$K4035*Ações!$L4035),0)</f>
        <v>0.45811800000000003</v>
      </c>
      <c r="P4035" s="67">
        <f t="shared" si="62"/>
        <v>0.06</v>
      </c>
      <c r="Q4035" s="67">
        <f>IFERROR(Ações!$O4035/Ações!$M4035,0)</f>
        <v>6.1001065246338221E-2</v>
      </c>
      <c r="R4035" s="67">
        <f>IFERROR(IF(Ações!$B4035="","",VLOOKUP(Table_1[[#This Row],[AÇÕES]],'Dados Status Invest STOCKS'!A4021:AD4636,18)/100),0)</f>
        <v>0.30809999999999998</v>
      </c>
      <c r="S4035" s="65">
        <f>IFERROR(IF(Ações!$B4035="","",VLOOKUP(Table_1[[#This Row],[AÇÕES]],'Dados Status Invest STOCKS'!A4021:AD4636,25)/100),0)</f>
        <v>0</v>
      </c>
      <c r="T4035" s="67">
        <f>(1-Ações!$Q4035)*Ações!$R4035</f>
        <v>0.28930557179760319</v>
      </c>
      <c r="U4035" s="68">
        <f>IF(Ações!$S4035=0,Ações!$T4035,IF(Ações!$T4035=0,Ações!$S4035,AVERAGE(Ações!$S4035,Ações!$T4035)))</f>
        <v>0.28930557179760319</v>
      </c>
    </row>
    <row r="4036" spans="2:21" ht="15" customHeight="1" x14ac:dyDescent="0.2">
      <c r="B4036" s="63" t="str">
        <f>IFERROR('Dados Status Invest STOCKS'!A4023,"-")</f>
        <v>SAIA</v>
      </c>
      <c r="C4036" s="45">
        <f>IFERROR((Ações!$D4036-Ações!$K4036)/Ações!$D4036,0)</f>
        <v>0</v>
      </c>
      <c r="D4036" s="46">
        <f>(Ações!$O4036)/0.06</f>
        <v>0</v>
      </c>
      <c r="E4036" s="47">
        <f>IFERROR((Ações!$F4036-Ações!$K4036)/Ações!$F4036,0)</f>
        <v>-2.2754661004919656</v>
      </c>
      <c r="F4036" s="46">
        <f>IF(OR(Ações!$N4036&lt;0,Ações!$M4036&lt;0),"",(22.5*Ações!$M4036*Ações!$N4036)^0.5)</f>
        <v>90.316917020013477</v>
      </c>
      <c r="G4036" s="47">
        <f>IFERROR((Ações!$H4036-Ações!$K4036)/Ações!$H4036,0)</f>
        <v>0</v>
      </c>
      <c r="H4036" s="48">
        <f>IFERROR(Ações!$I4036/(Ações!$P4036-Table_1[[#This Row],[CAGR LUCRO 5A]]),0)</f>
        <v>0</v>
      </c>
      <c r="I4036" s="48">
        <f>IF(Ações!$S4036&lt;0,"",Ações!$O4036*(1+Ações!$S4036))</f>
        <v>0</v>
      </c>
      <c r="J4036" s="49">
        <f>IFERROR(IF(Ações!$B4036="","",(VLOOKUP(Table_1[[#This Row],[AÇÕES]],'Dados Status Invest STOCKS'!A4022:AD4637,4)/Table_1[[#This Row],[LPA]]))/100,0)</f>
        <v>4.2517985611510795E-2</v>
      </c>
      <c r="K4036" s="64">
        <f>IFERROR(IF(Ações!$B4036="","",VLOOKUP(Table_1[[#This Row],[AÇÕES]],'Dados Status Invest STOCKS'!A4022:AD4637,2)),0)</f>
        <v>295.83</v>
      </c>
      <c r="L4036" s="65">
        <f>IFERROR(IF(Ações!$B4036="","",VLOOKUP(Table_1[[#This Row],[AÇÕES]],'Dados Status Invest STOCKS'!A4022:AD4637,3)/100),0)</f>
        <v>0</v>
      </c>
      <c r="M4036" s="66">
        <f>IFERROR(IF(Ações!$B4036="","",VLOOKUP(Table_1[[#This Row],[AÇÕES]],'Dados Status Invest STOCKS'!A4022:AD4637,28)),0)</f>
        <v>8.34</v>
      </c>
      <c r="N4036" s="66">
        <f>IFERROR(IF(Ações!$B4036="","",VLOOKUP(Table_1[[#This Row],[AÇÕES]],'Dados Status Invest STOCKS'!A4022:AD4637,27)),0)</f>
        <v>43.47</v>
      </c>
      <c r="O4036" s="66">
        <f>IFERROR(IF(Ações!$L4036="","",Ações!$K4036*Ações!$L4036),0)</f>
        <v>0</v>
      </c>
      <c r="P4036" s="67">
        <f t="shared" si="62"/>
        <v>0.06</v>
      </c>
      <c r="Q4036" s="67">
        <f>IFERROR(Ações!$O4036/Ações!$M4036,0)</f>
        <v>0</v>
      </c>
      <c r="R4036" s="67">
        <f>IFERROR(IF(Ações!$B4036="","",VLOOKUP(Table_1[[#This Row],[AÇÕES]],'Dados Status Invest STOCKS'!A4022:AD4637,18)/100),0)</f>
        <v>0.19190000000000002</v>
      </c>
      <c r="S4036" s="65">
        <f>IFERROR(IF(Ações!$B4036="","",VLOOKUP(Table_1[[#This Row],[AÇÕES]],'Dados Status Invest STOCKS'!A4022:AD4637,25)/100),0)</f>
        <v>0.20250000000000001</v>
      </c>
      <c r="T4036" s="67">
        <f>(1-Ações!$Q4036)*Ações!$R4036</f>
        <v>0.19190000000000002</v>
      </c>
      <c r="U4036" s="68">
        <f>IF(Ações!$S4036=0,Ações!$T4036,IF(Ações!$T4036=0,Ações!$S4036,AVERAGE(Ações!$S4036,Ações!$T4036)))</f>
        <v>0.19720000000000001</v>
      </c>
    </row>
    <row r="4037" spans="2:21" ht="15" customHeight="1" x14ac:dyDescent="0.2">
      <c r="B4037" s="63" t="str">
        <f>IFERROR('Dados Status Invest STOCKS'!A4024,"-")</f>
        <v>SAIC</v>
      </c>
      <c r="C4037" s="45">
        <f>IFERROR((Ações!$D4037-Ações!$K4037)/Ações!$D4037,0)</f>
        <v>-2.4482758620689657</v>
      </c>
      <c r="D4037" s="46">
        <f>(Ações!$O4037)/0.06</f>
        <v>24.7254</v>
      </c>
      <c r="E4037" s="47">
        <f>IFERROR((Ações!$F4037-Ações!$K4037)/Ações!$F4037,0)</f>
        <v>-0.47107834056228431</v>
      </c>
      <c r="F4037" s="46">
        <f>IF(OR(Ações!$N4037&lt;0,Ações!$M4037&lt;0),"",(22.5*Ações!$M4037*Ações!$N4037)^0.5)</f>
        <v>57.957484417458978</v>
      </c>
      <c r="G4037" s="47">
        <f>IFERROR((Ações!$H4037-Ações!$K4037)/Ações!$H4037,0)</f>
        <v>4.2241225780698262</v>
      </c>
      <c r="H4037" s="48">
        <f>IFERROR(Ações!$I4037/(Ações!$P4037-Table_1[[#This Row],[CAGR LUCRO 5A]]),0)</f>
        <v>-26.444403999999995</v>
      </c>
      <c r="I4037" s="48">
        <f>IF(Ações!$S4037&lt;0,"",Ações!$O4037*(1+Ações!$S4037))</f>
        <v>1.665997452</v>
      </c>
      <c r="J4037" s="49">
        <f>IFERROR(IF(Ações!$B4037="","",(VLOOKUP(Table_1[[#This Row],[AÇÕES]],'Dados Status Invest STOCKS'!A4023:AD4638,4)/Table_1[[#This Row],[LPA]]))/100,0)</f>
        <v>3.1538461538461536E-2</v>
      </c>
      <c r="K4037" s="64">
        <f>IFERROR(IF(Ações!$B4037="","",VLOOKUP(Table_1[[#This Row],[AÇÕES]],'Dados Status Invest STOCKS'!A4023:AD4638,2)),0)</f>
        <v>85.26</v>
      </c>
      <c r="L4037" s="65">
        <f>IFERROR(IF(Ações!$B4037="","",VLOOKUP(Table_1[[#This Row],[AÇÕES]],'Dados Status Invest STOCKS'!A4023:AD4638,3)/100),0)</f>
        <v>1.7399999999999999E-2</v>
      </c>
      <c r="M4037" s="66">
        <f>IFERROR(IF(Ações!$B4037="","",VLOOKUP(Table_1[[#This Row],[AÇÕES]],'Dados Status Invest STOCKS'!A4023:AD4638,28)),0)</f>
        <v>5.2</v>
      </c>
      <c r="N4037" s="66">
        <f>IFERROR(IF(Ações!$B4037="","",VLOOKUP(Table_1[[#This Row],[AÇÕES]],'Dados Status Invest STOCKS'!A4023:AD4638,27)),0)</f>
        <v>28.71</v>
      </c>
      <c r="O4037" s="66">
        <f>IFERROR(IF(Ações!$L4037="","",Ações!$K4037*Ações!$L4037),0)</f>
        <v>1.4835240000000001</v>
      </c>
      <c r="P4037" s="67">
        <f t="shared" si="62"/>
        <v>0.06</v>
      </c>
      <c r="Q4037" s="67">
        <f>IFERROR(Ações!$O4037/Ações!$M4037,0)</f>
        <v>0.28529307692307693</v>
      </c>
      <c r="R4037" s="67">
        <f>IFERROR(IF(Ações!$B4037="","",VLOOKUP(Table_1[[#This Row],[AÇÕES]],'Dados Status Invest STOCKS'!A4023:AD4638,18)/100),0)</f>
        <v>0.18100000000000002</v>
      </c>
      <c r="S4037" s="65">
        <f>IFERROR(IF(Ações!$B4037="","",VLOOKUP(Table_1[[#This Row],[AÇÕES]],'Dados Status Invest STOCKS'!A4023:AD4638,25)/100),0)</f>
        <v>0.12300000000000001</v>
      </c>
      <c r="T4037" s="67">
        <f>(1-Ações!$Q4037)*Ações!$R4037</f>
        <v>0.12936195307692308</v>
      </c>
      <c r="U4037" s="68">
        <f>IF(Ações!$S4037=0,Ações!$T4037,IF(Ações!$T4037=0,Ações!$S4037,AVERAGE(Ações!$S4037,Ações!$T4037)))</f>
        <v>0.12618097653846155</v>
      </c>
    </row>
    <row r="4038" spans="2:21" ht="15" customHeight="1" x14ac:dyDescent="0.2">
      <c r="B4038" s="63" t="str">
        <f>IFERROR('Dados Status Invest STOCKS'!A4025,"-")</f>
        <v>SAII</v>
      </c>
      <c r="C4038" s="45">
        <f>IFERROR((Ações!$D4038-Ações!$K4038)/Ações!$D4038,0)</f>
        <v>0</v>
      </c>
      <c r="D4038" s="46">
        <f>(Ações!$O4038)/0.06</f>
        <v>0</v>
      </c>
      <c r="E4038" s="47">
        <f>IFERROR((Ações!$F4038-Ações!$K4038)/Ações!$F4038,0)</f>
        <v>0</v>
      </c>
      <c r="F4038" s="46" t="str">
        <f>IF(OR(Ações!$N4038&lt;0,Ações!$M4038&lt;0),"",(22.5*Ações!$M4038*Ações!$N4038)^0.5)</f>
        <v/>
      </c>
      <c r="G4038" s="47">
        <f>IFERROR((Ações!$H4038-Ações!$K4038)/Ações!$H4038,0)</f>
        <v>0</v>
      </c>
      <c r="H4038" s="48">
        <f>IFERROR(Ações!$I4038/(Ações!$P4038-Table_1[[#This Row],[CAGR LUCRO 5A]]),0)</f>
        <v>0</v>
      </c>
      <c r="I4038" s="48">
        <f>IF(Ações!$S4038&lt;0,"",Ações!$O4038*(1+Ações!$S4038))</f>
        <v>0</v>
      </c>
      <c r="J4038" s="49">
        <f>IFERROR(IF(Ações!$B4038="","",(VLOOKUP(Table_1[[#This Row],[AÇÕES]],'Dados Status Invest STOCKS'!A4024:AD4639,4)/Table_1[[#This Row],[LPA]]))/100,0)</f>
        <v>7.5144508670520237E-3</v>
      </c>
      <c r="K4038" s="64">
        <f>IFERROR(IF(Ações!$B4038="","",VLOOKUP(Table_1[[#This Row],[AÇÕES]],'Dados Status Invest STOCKS'!A4024:AD4639,2)),0)</f>
        <v>8.98</v>
      </c>
      <c r="L4038" s="65">
        <f>IFERROR(IF(Ações!$B4038="","",VLOOKUP(Table_1[[#This Row],[AÇÕES]],'Dados Status Invest STOCKS'!A4024:AD4639,3)/100),0)</f>
        <v>0</v>
      </c>
      <c r="M4038" s="66">
        <f>IFERROR(IF(Ações!$B4038="","",VLOOKUP(Table_1[[#This Row],[AÇÕES]],'Dados Status Invest STOCKS'!A4024:AD4639,28)),0)</f>
        <v>-3.46</v>
      </c>
      <c r="N4038" s="66">
        <f>IFERROR(IF(Ações!$B4038="","",VLOOKUP(Table_1[[#This Row],[AÇÕES]],'Dados Status Invest STOCKS'!A4024:AD4639,27)),0)</f>
        <v>0.23</v>
      </c>
      <c r="O4038" s="66">
        <f>IFERROR(IF(Ações!$L4038="","",Ações!$K4038*Ações!$L4038),0)</f>
        <v>0</v>
      </c>
      <c r="P4038" s="67">
        <f t="shared" si="62"/>
        <v>0.06</v>
      </c>
      <c r="Q4038" s="67">
        <f>IFERROR(Ações!$O4038/Ações!$M4038,0)</f>
        <v>0</v>
      </c>
      <c r="R4038" s="67">
        <f>IFERROR(IF(Ações!$B4038="","",VLOOKUP(Table_1[[#This Row],[AÇÕES]],'Dados Status Invest STOCKS'!A4024:AD4639,18)/100),0)</f>
        <v>-14.9108</v>
      </c>
      <c r="S4038" s="65">
        <f>IFERROR(IF(Ações!$B4038="","",VLOOKUP(Table_1[[#This Row],[AÇÕES]],'Dados Status Invest STOCKS'!A4024:AD4639,25)/100),0)</f>
        <v>0</v>
      </c>
      <c r="T4038" s="67">
        <f>(1-Ações!$Q4038)*Ações!$R4038</f>
        <v>-14.9108</v>
      </c>
      <c r="U4038" s="68">
        <f>IF(Ações!$S4038=0,Ações!$T4038,IF(Ações!$T4038=0,Ações!$S4038,AVERAGE(Ações!$S4038,Ações!$T4038)))</f>
        <v>-14.9108</v>
      </c>
    </row>
    <row r="4039" spans="2:21" ht="15" customHeight="1" x14ac:dyDescent="0.2">
      <c r="B4039" s="63" t="str">
        <f>IFERROR('Dados Status Invest STOCKS'!A4026,"-")</f>
        <v>SAIIU</v>
      </c>
      <c r="C4039" s="45">
        <f>IFERROR((Ações!$D4039-Ações!$K4039)/Ações!$D4039,0)</f>
        <v>0</v>
      </c>
      <c r="D4039" s="46">
        <f>(Ações!$O4039)/0.06</f>
        <v>0</v>
      </c>
      <c r="E4039" s="47">
        <f>IFERROR((Ações!$F4039-Ações!$K4039)/Ações!$F4039,0)</f>
        <v>0</v>
      </c>
      <c r="F4039" s="46" t="str">
        <f>IF(OR(Ações!$N4039&lt;0,Ações!$M4039&lt;0),"",(22.5*Ações!$M4039*Ações!$N4039)^0.5)</f>
        <v/>
      </c>
      <c r="G4039" s="47">
        <f>IFERROR((Ações!$H4039-Ações!$K4039)/Ações!$H4039,0)</f>
        <v>0</v>
      </c>
      <c r="H4039" s="48">
        <f>IFERROR(Ações!$I4039/(Ações!$P4039-Table_1[[#This Row],[CAGR LUCRO 5A]]),0)</f>
        <v>0</v>
      </c>
      <c r="I4039" s="48">
        <f>IF(Ações!$S4039&lt;0,"",Ações!$O4039*(1+Ações!$S4039))</f>
        <v>0</v>
      </c>
      <c r="J4039" s="49">
        <f>IFERROR(IF(Ações!$B4039="","",(VLOOKUP(Table_1[[#This Row],[AÇÕES]],'Dados Status Invest STOCKS'!A4025:AD4640,4)/Table_1[[#This Row],[LPA]]))/100,0)</f>
        <v>8.4971098265895946E-3</v>
      </c>
      <c r="K4039" s="64">
        <f>IFERROR(IF(Ações!$B4039="","",VLOOKUP(Table_1[[#This Row],[AÇÕES]],'Dados Status Invest STOCKS'!A4025:AD4640,2)),0)</f>
        <v>10.16</v>
      </c>
      <c r="L4039" s="65">
        <f>IFERROR(IF(Ações!$B4039="","",VLOOKUP(Table_1[[#This Row],[AÇÕES]],'Dados Status Invest STOCKS'!A4025:AD4640,3)/100),0)</f>
        <v>0</v>
      </c>
      <c r="M4039" s="66">
        <f>IFERROR(IF(Ações!$B4039="","",VLOOKUP(Table_1[[#This Row],[AÇÕES]],'Dados Status Invest STOCKS'!A4025:AD4640,28)),0)</f>
        <v>-3.46</v>
      </c>
      <c r="N4039" s="66">
        <f>IFERROR(IF(Ações!$B4039="","",VLOOKUP(Table_1[[#This Row],[AÇÕES]],'Dados Status Invest STOCKS'!A4025:AD4640,27)),0)</f>
        <v>0.23</v>
      </c>
      <c r="O4039" s="66">
        <f>IFERROR(IF(Ações!$L4039="","",Ações!$K4039*Ações!$L4039),0)</f>
        <v>0</v>
      </c>
      <c r="P4039" s="67">
        <f t="shared" si="62"/>
        <v>0.06</v>
      </c>
      <c r="Q4039" s="67">
        <f>IFERROR(Ações!$O4039/Ações!$M4039,0)</f>
        <v>0</v>
      </c>
      <c r="R4039" s="67">
        <f>IFERROR(IF(Ações!$B4039="","",VLOOKUP(Table_1[[#This Row],[AÇÕES]],'Dados Status Invest STOCKS'!A4025:AD4640,18)/100),0)</f>
        <v>-14.9108</v>
      </c>
      <c r="S4039" s="65">
        <f>IFERROR(IF(Ações!$B4039="","",VLOOKUP(Table_1[[#This Row],[AÇÕES]],'Dados Status Invest STOCKS'!A4025:AD4640,25)/100),0)</f>
        <v>0</v>
      </c>
      <c r="T4039" s="67">
        <f>(1-Ações!$Q4039)*Ações!$R4039</f>
        <v>-14.9108</v>
      </c>
      <c r="U4039" s="68">
        <f>IF(Ações!$S4039=0,Ações!$T4039,IF(Ações!$T4039=0,Ações!$S4039,AVERAGE(Ações!$S4039,Ações!$T4039)))</f>
        <v>-14.9108</v>
      </c>
    </row>
    <row r="4040" spans="2:21" ht="15" customHeight="1" x14ac:dyDescent="0.2">
      <c r="B4040" s="63" t="str">
        <f>IFERROR('Dados Status Invest STOCKS'!A4027,"-")</f>
        <v>SAIIW</v>
      </c>
      <c r="C4040" s="45">
        <f>IFERROR((Ações!$D4040-Ações!$K4040)/Ações!$D4040,0)</f>
        <v>0</v>
      </c>
      <c r="D4040" s="46">
        <f>(Ações!$O4040)/0.06</f>
        <v>0</v>
      </c>
      <c r="E4040" s="47">
        <f>IFERROR((Ações!$F4040-Ações!$K4040)/Ações!$F4040,0)</f>
        <v>0</v>
      </c>
      <c r="F4040" s="46" t="str">
        <f>IF(OR(Ações!$N4040&lt;0,Ações!$M4040&lt;0),"",(22.5*Ações!$M4040*Ações!$N4040)^0.5)</f>
        <v/>
      </c>
      <c r="G4040" s="47">
        <f>IFERROR((Ações!$H4040-Ações!$K4040)/Ações!$H4040,0)</f>
        <v>0</v>
      </c>
      <c r="H4040" s="48">
        <f>IFERROR(Ações!$I4040/(Ações!$P4040-Table_1[[#This Row],[CAGR LUCRO 5A]]),0)</f>
        <v>0</v>
      </c>
      <c r="I4040" s="48">
        <f>IF(Ações!$S4040&lt;0,"",Ações!$O4040*(1+Ações!$S4040))</f>
        <v>0</v>
      </c>
      <c r="J4040" s="49">
        <f>IFERROR(IF(Ações!$B4040="","",(VLOOKUP(Table_1[[#This Row],[AÇÕES]],'Dados Status Invest STOCKS'!A4026:AD4641,4)/Table_1[[#This Row],[LPA]]))/100,0)</f>
        <v>1.1560693641618498E-3</v>
      </c>
      <c r="K4040" s="64">
        <f>IFERROR(IF(Ações!$B4040="","",VLOOKUP(Table_1[[#This Row],[AÇÕES]],'Dados Status Invest STOCKS'!A4026:AD4641,2)),0)</f>
        <v>1.38</v>
      </c>
      <c r="L4040" s="65">
        <f>IFERROR(IF(Ações!$B4040="","",VLOOKUP(Table_1[[#This Row],[AÇÕES]],'Dados Status Invest STOCKS'!A4026:AD4641,3)/100),0)</f>
        <v>0</v>
      </c>
      <c r="M4040" s="66">
        <f>IFERROR(IF(Ações!$B4040="","",VLOOKUP(Table_1[[#This Row],[AÇÕES]],'Dados Status Invest STOCKS'!A4026:AD4641,28)),0)</f>
        <v>-3.46</v>
      </c>
      <c r="N4040" s="66">
        <f>IFERROR(IF(Ações!$B4040="","",VLOOKUP(Table_1[[#This Row],[AÇÕES]],'Dados Status Invest STOCKS'!A4026:AD4641,27)),0)</f>
        <v>0.23</v>
      </c>
      <c r="O4040" s="66">
        <f>IFERROR(IF(Ações!$L4040="","",Ações!$K4040*Ações!$L4040),0)</f>
        <v>0</v>
      </c>
      <c r="P4040" s="67">
        <f t="shared" si="62"/>
        <v>0.06</v>
      </c>
      <c r="Q4040" s="67">
        <f>IFERROR(Ações!$O4040/Ações!$M4040,0)</f>
        <v>0</v>
      </c>
      <c r="R4040" s="67">
        <f>IFERROR(IF(Ações!$B4040="","",VLOOKUP(Table_1[[#This Row],[AÇÕES]],'Dados Status Invest STOCKS'!A4026:AD4641,18)/100),0)</f>
        <v>-14.9108</v>
      </c>
      <c r="S4040" s="65">
        <f>IFERROR(IF(Ações!$B4040="","",VLOOKUP(Table_1[[#This Row],[AÇÕES]],'Dados Status Invest STOCKS'!A4026:AD4641,25)/100),0)</f>
        <v>0</v>
      </c>
      <c r="T4040" s="67">
        <f>(1-Ações!$Q4040)*Ações!$R4040</f>
        <v>-14.9108</v>
      </c>
      <c r="U4040" s="68">
        <f>IF(Ações!$S4040=0,Ações!$T4040,IF(Ações!$T4040=0,Ações!$S4040,AVERAGE(Ações!$S4040,Ações!$T4040)))</f>
        <v>-14.9108</v>
      </c>
    </row>
    <row r="4041" spans="2:21" ht="15" customHeight="1" x14ac:dyDescent="0.2">
      <c r="B4041" s="63" t="str">
        <f>IFERROR('Dados Status Invest STOCKS'!A4028,"-")</f>
        <v>SAIL</v>
      </c>
      <c r="C4041" s="45">
        <f>IFERROR((Ações!$D4041-Ações!$K4041)/Ações!$D4041,0)</f>
        <v>0</v>
      </c>
      <c r="D4041" s="46">
        <f>(Ações!$O4041)/0.06</f>
        <v>0</v>
      </c>
      <c r="E4041" s="47">
        <f>IFERROR((Ações!$F4041-Ações!$K4041)/Ações!$F4041,0)</f>
        <v>0</v>
      </c>
      <c r="F4041" s="46" t="str">
        <f>IF(OR(Ações!$N4041&lt;0,Ações!$M4041&lt;0),"",(22.5*Ações!$M4041*Ações!$N4041)^0.5)</f>
        <v/>
      </c>
      <c r="G4041" s="47">
        <f>IFERROR((Ações!$H4041-Ações!$K4041)/Ações!$H4041,0)</f>
        <v>0</v>
      </c>
      <c r="H4041" s="48">
        <f>IFERROR(Ações!$I4041/(Ações!$P4041-Table_1[[#This Row],[CAGR LUCRO 5A]]),0)</f>
        <v>0</v>
      </c>
      <c r="I4041" s="48">
        <f>IF(Ações!$S4041&lt;0,"",Ações!$O4041*(1+Ações!$S4041))</f>
        <v>0</v>
      </c>
      <c r="J4041" s="49">
        <f>IFERROR(IF(Ações!$B4041="","",(VLOOKUP(Table_1[[#This Row],[AÇÕES]],'Dados Status Invest STOCKS'!A4027:AD4642,4)/Table_1[[#This Row],[LPA]]))/100,0)</f>
        <v>1.0878688524590165</v>
      </c>
      <c r="K4041" s="64">
        <f>IFERROR(IF(Ações!$B4041="","",VLOOKUP(Table_1[[#This Row],[AÇÕES]],'Dados Status Invest STOCKS'!A4027:AD4642,2)),0)</f>
        <v>40.299999999999997</v>
      </c>
      <c r="L4041" s="65">
        <f>IFERROR(IF(Ações!$B4041="","",VLOOKUP(Table_1[[#This Row],[AÇÕES]],'Dados Status Invest STOCKS'!A4027:AD4642,3)/100),0)</f>
        <v>0</v>
      </c>
      <c r="M4041" s="66">
        <f>IFERROR(IF(Ações!$B4041="","",VLOOKUP(Table_1[[#This Row],[AÇÕES]],'Dados Status Invest STOCKS'!A4027:AD4642,28)),0)</f>
        <v>-0.61</v>
      </c>
      <c r="N4041" s="66">
        <f>IFERROR(IF(Ações!$B4041="","",VLOOKUP(Table_1[[#This Row],[AÇÕES]],'Dados Status Invest STOCKS'!A4027:AD4642,27)),0)</f>
        <v>4.2300000000000004</v>
      </c>
      <c r="O4041" s="66">
        <f>IFERROR(IF(Ações!$L4041="","",Ações!$K4041*Ações!$L4041),0)</f>
        <v>0</v>
      </c>
      <c r="P4041" s="67">
        <f t="shared" si="62"/>
        <v>0.06</v>
      </c>
      <c r="Q4041" s="67">
        <f>IFERROR(Ações!$O4041/Ações!$M4041,0)</f>
        <v>0</v>
      </c>
      <c r="R4041" s="67">
        <f>IFERROR(IF(Ações!$B4041="","",VLOOKUP(Table_1[[#This Row],[AÇÕES]],'Dados Status Invest STOCKS'!A4027:AD4642,18)/100),0)</f>
        <v>-0.14369999999999999</v>
      </c>
      <c r="S4041" s="65">
        <f>IFERROR(IF(Ações!$B4041="","",VLOOKUP(Table_1[[#This Row],[AÇÕES]],'Dados Status Invest STOCKS'!A4027:AD4642,25)/100),0)</f>
        <v>0</v>
      </c>
      <c r="T4041" s="67">
        <f>(1-Ações!$Q4041)*Ações!$R4041</f>
        <v>-0.14369999999999999</v>
      </c>
      <c r="U4041" s="68">
        <f>IF(Ações!$S4041=0,Ações!$T4041,IF(Ações!$T4041=0,Ações!$S4041,AVERAGE(Ações!$S4041,Ações!$T4041)))</f>
        <v>-0.14369999999999999</v>
      </c>
    </row>
    <row r="4042" spans="2:21" ht="15" customHeight="1" x14ac:dyDescent="0.2">
      <c r="B4042" s="63" t="str">
        <f>IFERROR('Dados Status Invest STOCKS'!A4029,"-")</f>
        <v>SAL</v>
      </c>
      <c r="C4042" s="45">
        <f>IFERROR((Ações!$D4042-Ações!$K4042)/Ações!$D4042,0)</f>
        <v>-1.6200873362445414</v>
      </c>
      <c r="D4042" s="46">
        <f>(Ações!$O4042)/0.06</f>
        <v>20.125283333333332</v>
      </c>
      <c r="E4042" s="47">
        <f>IFERROR((Ações!$F4042-Ações!$K4042)/Ações!$F4042,0)</f>
        <v>0.28702338863611965</v>
      </c>
      <c r="F4042" s="46">
        <f>IF(OR(Ações!$N4042&lt;0,Ações!$M4042&lt;0),"",(22.5*Ações!$M4042*Ações!$N4042)^0.5)</f>
        <v>73.957545254017177</v>
      </c>
      <c r="G4042" s="47">
        <f>IFERROR((Ações!$H4042-Ações!$K4042)/Ações!$H4042,0)</f>
        <v>1.7012517546494417</v>
      </c>
      <c r="H4042" s="48">
        <f>IFERROR(Ações!$I4042/(Ações!$P4042-Table_1[[#This Row],[CAGR LUCRO 5A]]),0)</f>
        <v>-75.194107751445031</v>
      </c>
      <c r="I4042" s="48">
        <f>IF(Ações!$S4042&lt;0,"",Ações!$O4042*(1+Ações!$S4042))</f>
        <v>1.3008580640999998</v>
      </c>
      <c r="J4042" s="49">
        <f>IFERROR(IF(Ações!$B4042="","",(VLOOKUP(Table_1[[#This Row],[AÇÕES]],'Dados Status Invest STOCKS'!A4028:AD4643,4)/Table_1[[#This Row],[LPA]]))/100,0)</f>
        <v>1.9424184261036467E-2</v>
      </c>
      <c r="K4042" s="64">
        <f>IFERROR(IF(Ações!$B4042="","",VLOOKUP(Table_1[[#This Row],[AÇÕES]],'Dados Status Invest STOCKS'!A4028:AD4643,2)),0)</f>
        <v>52.73</v>
      </c>
      <c r="L4042" s="65">
        <f>IFERROR(IF(Ações!$B4042="","",VLOOKUP(Table_1[[#This Row],[AÇÕES]],'Dados Status Invest STOCKS'!A4028:AD4643,3)/100),0)</f>
        <v>2.29E-2</v>
      </c>
      <c r="M4042" s="66">
        <f>IFERROR(IF(Ações!$B4042="","",VLOOKUP(Table_1[[#This Row],[AÇÕES]],'Dados Status Invest STOCKS'!A4028:AD4643,28)),0)</f>
        <v>5.21</v>
      </c>
      <c r="N4042" s="66">
        <f>IFERROR(IF(Ações!$B4042="","",VLOOKUP(Table_1[[#This Row],[AÇÕES]],'Dados Status Invest STOCKS'!A4028:AD4643,27)),0)</f>
        <v>46.66</v>
      </c>
      <c r="O4042" s="66">
        <f>IFERROR(IF(Ações!$L4042="","",Ações!$K4042*Ações!$L4042),0)</f>
        <v>1.207517</v>
      </c>
      <c r="P4042" s="67">
        <f t="shared" si="62"/>
        <v>0.06</v>
      </c>
      <c r="Q4042" s="67">
        <f>IFERROR(Ações!$O4042/Ações!$M4042,0)</f>
        <v>0.23176909788867561</v>
      </c>
      <c r="R4042" s="67">
        <f>IFERROR(IF(Ações!$B4042="","",VLOOKUP(Table_1[[#This Row],[AÇÕES]],'Dados Status Invest STOCKS'!A4028:AD4643,18)/100),0)</f>
        <v>0.11169999999999999</v>
      </c>
      <c r="S4042" s="65">
        <f>IFERROR(IF(Ações!$B4042="","",VLOOKUP(Table_1[[#This Row],[AÇÕES]],'Dados Status Invest STOCKS'!A4028:AD4643,25)/100),0)</f>
        <v>7.7300000000000008E-2</v>
      </c>
      <c r="T4042" s="67">
        <f>(1-Ações!$Q4042)*Ações!$R4042</f>
        <v>8.5811391765834924E-2</v>
      </c>
      <c r="U4042" s="68">
        <f>IF(Ações!$S4042=0,Ações!$T4042,IF(Ações!$T4042=0,Ações!$S4042,AVERAGE(Ações!$S4042,Ações!$T4042)))</f>
        <v>8.1555695882917473E-2</v>
      </c>
    </row>
    <row r="4043" spans="2:21" ht="15" customHeight="1" x14ac:dyDescent="0.2">
      <c r="B4043" s="63" t="str">
        <f>IFERROR('Dados Status Invest STOCKS'!A4030,"-")</f>
        <v>SALM</v>
      </c>
      <c r="C4043" s="45">
        <f>IFERROR((Ações!$D4043-Ações!$K4043)/Ações!$D4043,0)</f>
        <v>0</v>
      </c>
      <c r="D4043" s="46">
        <f>(Ações!$O4043)/0.06</f>
        <v>0</v>
      </c>
      <c r="E4043" s="47">
        <f>IFERROR((Ações!$F4043-Ações!$K4043)/Ações!$F4043,0)</f>
        <v>0.75507595057285615</v>
      </c>
      <c r="F4043" s="46">
        <f>IF(OR(Ações!$N4043&lt;0,Ações!$M4043&lt;0),"",(22.5*Ações!$M4043*Ações!$N4043)^0.5)</f>
        <v>11.799576263578283</v>
      </c>
      <c r="G4043" s="47">
        <f>IFERROR((Ações!$H4043-Ações!$K4043)/Ações!$H4043,0)</f>
        <v>0</v>
      </c>
      <c r="H4043" s="48">
        <f>IFERROR(Ações!$I4043/(Ações!$P4043-Table_1[[#This Row],[CAGR LUCRO 5A]]),0)</f>
        <v>0</v>
      </c>
      <c r="I4043" s="48">
        <f>IF(Ações!$S4043&lt;0,"",Ações!$O4043*(1+Ações!$S4043))</f>
        <v>0</v>
      </c>
      <c r="J4043" s="49">
        <f>IFERROR(IF(Ações!$B4043="","",(VLOOKUP(Table_1[[#This Row],[AÇÕES]],'Dados Status Invest STOCKS'!A4029:AD4644,4)/Table_1[[#This Row],[LPA]]))/100,0)</f>
        <v>2.6826923076923075E-2</v>
      </c>
      <c r="K4043" s="64">
        <f>IFERROR(IF(Ações!$B4043="","",VLOOKUP(Table_1[[#This Row],[AÇÕES]],'Dados Status Invest STOCKS'!A4029:AD4644,2)),0)</f>
        <v>2.89</v>
      </c>
      <c r="L4043" s="65">
        <f>IFERROR(IF(Ações!$B4043="","",VLOOKUP(Table_1[[#This Row],[AÇÕES]],'Dados Status Invest STOCKS'!A4029:AD4644,3)/100),0)</f>
        <v>0</v>
      </c>
      <c r="M4043" s="66">
        <f>IFERROR(IF(Ações!$B4043="","",VLOOKUP(Table_1[[#This Row],[AÇÕES]],'Dados Status Invest STOCKS'!A4029:AD4644,28)),0)</f>
        <v>1.04</v>
      </c>
      <c r="N4043" s="66">
        <f>IFERROR(IF(Ações!$B4043="","",VLOOKUP(Table_1[[#This Row],[AÇÕES]],'Dados Status Invest STOCKS'!A4029:AD4644,27)),0)</f>
        <v>5.95</v>
      </c>
      <c r="O4043" s="66">
        <f>IFERROR(IF(Ações!$L4043="","",Ações!$K4043*Ações!$L4043),0)</f>
        <v>0</v>
      </c>
      <c r="P4043" s="67">
        <f t="shared" si="62"/>
        <v>0.06</v>
      </c>
      <c r="Q4043" s="67">
        <f>IFERROR(Ações!$O4043/Ações!$M4043,0)</f>
        <v>0</v>
      </c>
      <c r="R4043" s="67">
        <f>IFERROR(IF(Ações!$B4043="","",VLOOKUP(Table_1[[#This Row],[AÇÕES]],'Dados Status Invest STOCKS'!A4029:AD4644,18)/100),0)</f>
        <v>0.1744</v>
      </c>
      <c r="S4043" s="65">
        <f>IFERROR(IF(Ações!$B4043="","",VLOOKUP(Table_1[[#This Row],[AÇÕES]],'Dados Status Invest STOCKS'!A4029:AD4644,25)/100),0)</f>
        <v>0</v>
      </c>
      <c r="T4043" s="67">
        <f>(1-Ações!$Q4043)*Ações!$R4043</f>
        <v>0.1744</v>
      </c>
      <c r="U4043" s="68">
        <f>IF(Ações!$S4043=0,Ações!$T4043,IF(Ações!$T4043=0,Ações!$S4043,AVERAGE(Ações!$S4043,Ações!$T4043)))</f>
        <v>0.1744</v>
      </c>
    </row>
    <row r="4044" spans="2:21" ht="15" customHeight="1" x14ac:dyDescent="0.2">
      <c r="B4044" s="63" t="str">
        <f>IFERROR('Dados Status Invest STOCKS'!A4031,"-")</f>
        <v>SAM</v>
      </c>
      <c r="C4044" s="45">
        <f>IFERROR((Ações!$D4044-Ações!$K4044)/Ações!$D4044,0)</f>
        <v>0</v>
      </c>
      <c r="D4044" s="46">
        <f>(Ações!$O4044)/0.06</f>
        <v>0</v>
      </c>
      <c r="E4044" s="47">
        <f>IFERROR((Ações!$F4044-Ações!$K4044)/Ações!$F4044,0)</f>
        <v>-2.6578984442332931</v>
      </c>
      <c r="F4044" s="46">
        <f>IF(OR(Ações!$N4044&lt;0,Ações!$M4044&lt;0),"",(22.5*Ações!$M4044*Ações!$N4044)^0.5)</f>
        <v>123.36045050987777</v>
      </c>
      <c r="G4044" s="47">
        <f>IFERROR((Ações!$H4044-Ações!$K4044)/Ações!$H4044,0)</f>
        <v>0</v>
      </c>
      <c r="H4044" s="48">
        <f>IFERROR(Ações!$I4044/(Ações!$P4044-Table_1[[#This Row],[CAGR LUCRO 5A]]),0)</f>
        <v>0</v>
      </c>
      <c r="I4044" s="48">
        <f>IF(Ações!$S4044&lt;0,"",Ações!$O4044*(1+Ações!$S4044))</f>
        <v>0</v>
      </c>
      <c r="J4044" s="49">
        <f>IFERROR(IF(Ações!$B4044="","",(VLOOKUP(Table_1[[#This Row],[AÇÕES]],'Dados Status Invest STOCKS'!A4030:AD4645,4)/Table_1[[#This Row],[LPA]]))/100,0)</f>
        <v>6.9256505576208174E-2</v>
      </c>
      <c r="K4044" s="64">
        <f>IFERROR(IF(Ações!$B4044="","",VLOOKUP(Table_1[[#This Row],[AÇÕES]],'Dados Status Invest STOCKS'!A4030:AD4645,2)),0)</f>
        <v>451.24</v>
      </c>
      <c r="L4044" s="65">
        <f>IFERROR(IF(Ações!$B4044="","",VLOOKUP(Table_1[[#This Row],[AÇÕES]],'Dados Status Invest STOCKS'!A4030:AD4645,3)/100),0)</f>
        <v>0</v>
      </c>
      <c r="M4044" s="66">
        <f>IFERROR(IF(Ações!$B4044="","",VLOOKUP(Table_1[[#This Row],[AÇÕES]],'Dados Status Invest STOCKS'!A4030:AD4645,28)),0)</f>
        <v>8.07</v>
      </c>
      <c r="N4044" s="66">
        <f>IFERROR(IF(Ações!$B4044="","",VLOOKUP(Table_1[[#This Row],[AÇÕES]],'Dados Status Invest STOCKS'!A4030:AD4645,27)),0)</f>
        <v>83.81</v>
      </c>
      <c r="O4044" s="66">
        <f>IFERROR(IF(Ações!$L4044="","",Ações!$K4044*Ações!$L4044),0)</f>
        <v>0</v>
      </c>
      <c r="P4044" s="67">
        <f t="shared" si="62"/>
        <v>0.06</v>
      </c>
      <c r="Q4044" s="67">
        <f>IFERROR(Ações!$O4044/Ações!$M4044,0)</f>
        <v>0</v>
      </c>
      <c r="R4044" s="67">
        <f>IFERROR(IF(Ações!$B4044="","",VLOOKUP(Table_1[[#This Row],[AÇÕES]],'Dados Status Invest STOCKS'!A4030:AD4645,18)/100),0)</f>
        <v>9.6300000000000011E-2</v>
      </c>
      <c r="S4044" s="65">
        <f>IFERROR(IF(Ações!$B4044="","",VLOOKUP(Table_1[[#This Row],[AÇÕES]],'Dados Status Invest STOCKS'!A4030:AD4645,25)/100),0)</f>
        <v>0.14300000000000002</v>
      </c>
      <c r="T4044" s="67">
        <f>(1-Ações!$Q4044)*Ações!$R4044</f>
        <v>9.6300000000000011E-2</v>
      </c>
      <c r="U4044" s="68">
        <f>IF(Ações!$S4044=0,Ações!$T4044,IF(Ações!$T4044=0,Ações!$S4044,AVERAGE(Ações!$S4044,Ações!$T4044)))</f>
        <v>0.11965000000000001</v>
      </c>
    </row>
    <row r="4045" spans="2:21" ht="15" customHeight="1" x14ac:dyDescent="0.2">
      <c r="B4045" s="63" t="str">
        <f>IFERROR('Dados Status Invest STOCKS'!A4032,"-")</f>
        <v>SAMG</v>
      </c>
      <c r="C4045" s="45">
        <f>IFERROR((Ações!$D4045-Ações!$K4045)/Ações!$D4045,0)</f>
        <v>-0.47420147420147402</v>
      </c>
      <c r="D4045" s="46">
        <f>(Ações!$O4045)/0.06</f>
        <v>10.995783333333335</v>
      </c>
      <c r="E4045" s="47">
        <f>IFERROR((Ações!$F4045-Ações!$K4045)/Ações!$F4045,0)</f>
        <v>-0.12024986066102095</v>
      </c>
      <c r="F4045" s="46">
        <f>IF(OR(Ações!$N4045&lt;0,Ações!$M4045&lt;0),"",(22.5*Ações!$M4045*Ações!$N4045)^0.5)</f>
        <v>14.469986178293329</v>
      </c>
      <c r="G4045" s="47">
        <f>IFERROR((Ações!$H4045-Ações!$K4045)/Ações!$H4045,0)</f>
        <v>2.5932040634290305</v>
      </c>
      <c r="H4045" s="48">
        <f>IFERROR(Ações!$I4045/(Ações!$P4045-Table_1[[#This Row],[CAGR LUCRO 5A]]),0)</f>
        <v>-10.174465639455782</v>
      </c>
      <c r="I4045" s="48">
        <f>IF(Ações!$S4045&lt;0,"",Ações!$O4045*(1+Ações!$S4045))</f>
        <v>0.74782322450000005</v>
      </c>
      <c r="J4045" s="49">
        <f>IFERROR(IF(Ações!$B4045="","",(VLOOKUP(Table_1[[#This Row],[AÇÕES]],'Dados Status Invest STOCKS'!A4031:AD4646,4)/Table_1[[#This Row],[LPA]]))/100,0)</f>
        <v>0.11445378151260505</v>
      </c>
      <c r="K4045" s="64">
        <f>IFERROR(IF(Ações!$B4045="","",VLOOKUP(Table_1[[#This Row],[AÇÕES]],'Dados Status Invest STOCKS'!A4031:AD4646,2)),0)</f>
        <v>16.21</v>
      </c>
      <c r="L4045" s="65">
        <f>IFERROR(IF(Ações!$B4045="","",VLOOKUP(Table_1[[#This Row],[AÇÕES]],'Dados Status Invest STOCKS'!A4031:AD4646,3)/100),0)</f>
        <v>4.07E-2</v>
      </c>
      <c r="M4045" s="66">
        <f>IFERROR(IF(Ações!$B4045="","",VLOOKUP(Table_1[[#This Row],[AÇÕES]],'Dados Status Invest STOCKS'!A4031:AD4646,28)),0)</f>
        <v>1.19</v>
      </c>
      <c r="N4045" s="66">
        <f>IFERROR(IF(Ações!$B4045="","",VLOOKUP(Table_1[[#This Row],[AÇÕES]],'Dados Status Invest STOCKS'!A4031:AD4646,27)),0)</f>
        <v>7.82</v>
      </c>
      <c r="O4045" s="66">
        <f>IFERROR(IF(Ações!$L4045="","",Ações!$K4045*Ações!$L4045),0)</f>
        <v>0.65974700000000008</v>
      </c>
      <c r="P4045" s="67">
        <f t="shared" si="62"/>
        <v>0.06</v>
      </c>
      <c r="Q4045" s="67">
        <f>IFERROR(Ações!$O4045/Ações!$M4045,0)</f>
        <v>0.55440924369747913</v>
      </c>
      <c r="R4045" s="67">
        <f>IFERROR(IF(Ações!$B4045="","",VLOOKUP(Table_1[[#This Row],[AÇÕES]],'Dados Status Invest STOCKS'!A4031:AD4646,18)/100),0)</f>
        <v>0.1522</v>
      </c>
      <c r="S4045" s="65">
        <f>IFERROR(IF(Ações!$B4045="","",VLOOKUP(Table_1[[#This Row],[AÇÕES]],'Dados Status Invest STOCKS'!A4031:AD4646,25)/100),0)</f>
        <v>0.13350000000000001</v>
      </c>
      <c r="T4045" s="67">
        <f>(1-Ações!$Q4045)*Ações!$R4045</f>
        <v>6.7818913109243678E-2</v>
      </c>
      <c r="U4045" s="68">
        <f>IF(Ações!$S4045=0,Ações!$T4045,IF(Ações!$T4045=0,Ações!$S4045,AVERAGE(Ações!$S4045,Ações!$T4045)))</f>
        <v>0.10065945655462184</v>
      </c>
    </row>
    <row r="4046" spans="2:21" ht="15" customHeight="1" x14ac:dyDescent="0.2">
      <c r="B4046" s="63" t="str">
        <f>IFERROR('Dados Status Invest STOCKS'!A4033,"-")</f>
        <v>SAN</v>
      </c>
      <c r="C4046" s="45">
        <f>IFERROR((Ações!$D4046-Ações!$K4046)/Ações!$D4046,0)</f>
        <v>-1.8708133971291869</v>
      </c>
      <c r="D4046" s="46">
        <f>(Ações!$O4046)/0.06</f>
        <v>1.18085</v>
      </c>
      <c r="E4046" s="47">
        <f>IFERROR((Ações!$F4046-Ações!$K4046)/Ações!$F4046,0)</f>
        <v>0.56570572025639032</v>
      </c>
      <c r="F4046" s="46">
        <f>IF(OR(Ações!$N4046&lt;0,Ações!$M4046&lt;0),"",(22.5*Ações!$M4046*Ações!$N4046)^0.5)</f>
        <v>7.8057670987546119</v>
      </c>
      <c r="G4046" s="47">
        <f>IFERROR((Ações!$H4046-Ações!$K4046)/Ações!$H4046,0)</f>
        <v>-1.8708133971291869</v>
      </c>
      <c r="H4046" s="48">
        <f>IFERROR(Ações!$I4046/(Ações!$P4046-Table_1[[#This Row],[CAGR LUCRO 5A]]),0)</f>
        <v>1.18085</v>
      </c>
      <c r="I4046" s="48">
        <f>IF(Ações!$S4046&lt;0,"",Ações!$O4046*(1+Ações!$S4046))</f>
        <v>7.0850999999999997E-2</v>
      </c>
      <c r="J4046" s="49">
        <f>IFERROR(IF(Ações!$B4046="","",(VLOOKUP(Table_1[[#This Row],[AÇÕES]],'Dados Status Invest STOCKS'!A4032:AD4647,4)/Table_1[[#This Row],[LPA]]))/100,0)</f>
        <v>0.21124999999999997</v>
      </c>
      <c r="K4046" s="64">
        <f>IFERROR(IF(Ações!$B4046="","",VLOOKUP(Table_1[[#This Row],[AÇÕES]],'Dados Status Invest STOCKS'!A4032:AD4647,2)),0)</f>
        <v>3.39</v>
      </c>
      <c r="L4046" s="65">
        <f>IFERROR(IF(Ações!$B4046="","",VLOOKUP(Table_1[[#This Row],[AÇÕES]],'Dados Status Invest STOCKS'!A4032:AD4647,3)/100),0)</f>
        <v>2.0899999999999998E-2</v>
      </c>
      <c r="M4046" s="66">
        <f>IFERROR(IF(Ações!$B4046="","",VLOOKUP(Table_1[[#This Row],[AÇÕES]],'Dados Status Invest STOCKS'!A4032:AD4647,28)),0)</f>
        <v>0.4</v>
      </c>
      <c r="N4046" s="66">
        <f>IFERROR(IF(Ações!$B4046="","",VLOOKUP(Table_1[[#This Row],[AÇÕES]],'Dados Status Invest STOCKS'!A4032:AD4647,27)),0)</f>
        <v>6.77</v>
      </c>
      <c r="O4046" s="66">
        <f>IFERROR(IF(Ações!$L4046="","",Ações!$K4046*Ações!$L4046),0)</f>
        <v>7.0850999999999997E-2</v>
      </c>
      <c r="P4046" s="67">
        <f t="shared" si="62"/>
        <v>0.06</v>
      </c>
      <c r="Q4046" s="67">
        <f>IFERROR(Ações!$O4046/Ações!$M4046,0)</f>
        <v>0.17712749999999999</v>
      </c>
      <c r="R4046" s="67">
        <f>IFERROR(IF(Ações!$B4046="","",VLOOKUP(Table_1[[#This Row],[AÇÕES]],'Dados Status Invest STOCKS'!A4032:AD4647,18)/100),0)</f>
        <v>5.9299999999999999E-2</v>
      </c>
      <c r="S4046" s="65">
        <f>IFERROR(IF(Ações!$B4046="","",VLOOKUP(Table_1[[#This Row],[AÇÕES]],'Dados Status Invest STOCKS'!A4032:AD4647,25)/100),0)</f>
        <v>0</v>
      </c>
      <c r="T4046" s="67">
        <f>(1-Ações!$Q4046)*Ações!$R4046</f>
        <v>4.8796339250000001E-2</v>
      </c>
      <c r="U4046" s="68">
        <f>IF(Ações!$S4046=0,Ações!$T4046,IF(Ações!$T4046=0,Ações!$S4046,AVERAGE(Ações!$S4046,Ações!$T4046)))</f>
        <v>4.8796339250000001E-2</v>
      </c>
    </row>
    <row r="4047" spans="2:21" ht="15" customHeight="1" x14ac:dyDescent="0.2">
      <c r="B4047" s="63" t="str">
        <f>IFERROR('Dados Status Invest STOCKS'!A4034,"-")</f>
        <v>SAND</v>
      </c>
      <c r="C4047" s="45">
        <f>IFERROR((Ações!$D4047-Ações!$K4047)/Ações!$D4047,0)</f>
        <v>-22.076923076923077</v>
      </c>
      <c r="D4047" s="46">
        <f>(Ações!$O4047)/0.06</f>
        <v>0.26303333333333334</v>
      </c>
      <c r="E4047" s="47">
        <f>IFERROR((Ações!$F4047-Ações!$K4047)/Ações!$F4047,0)</f>
        <v>-0.76644662305055822</v>
      </c>
      <c r="F4047" s="46">
        <f>IF(OR(Ações!$N4047&lt;0,Ações!$M4047&lt;0),"",(22.5*Ações!$M4047*Ações!$N4047)^0.5)</f>
        <v>3.4362770551863249</v>
      </c>
      <c r="G4047" s="47">
        <f>IFERROR((Ações!$H4047-Ações!$K4047)/Ações!$H4047,0)</f>
        <v>-22.076923076923077</v>
      </c>
      <c r="H4047" s="48">
        <f>IFERROR(Ações!$I4047/(Ações!$P4047-Table_1[[#This Row],[CAGR LUCRO 5A]]),0)</f>
        <v>0.26303333333333334</v>
      </c>
      <c r="I4047" s="48">
        <f>IF(Ações!$S4047&lt;0,"",Ações!$O4047*(1+Ações!$S4047))</f>
        <v>1.5782000000000001E-2</v>
      </c>
      <c r="J4047" s="49">
        <f>IFERROR(IF(Ações!$B4047="","",(VLOOKUP(Table_1[[#This Row],[AÇÕES]],'Dados Status Invest STOCKS'!A4033:AD4648,4)/Table_1[[#This Row],[LPA]]))/100,0)</f>
        <v>2.3712499999999999</v>
      </c>
      <c r="K4047" s="64">
        <f>IFERROR(IF(Ações!$B4047="","",VLOOKUP(Table_1[[#This Row],[AÇÕES]],'Dados Status Invest STOCKS'!A4033:AD4648,2)),0)</f>
        <v>6.07</v>
      </c>
      <c r="L4047" s="65">
        <f>IFERROR(IF(Ações!$B4047="","",VLOOKUP(Table_1[[#This Row],[AÇÕES]],'Dados Status Invest STOCKS'!A4033:AD4648,3)/100),0)</f>
        <v>2.5999999999999999E-3</v>
      </c>
      <c r="M4047" s="66">
        <f>IFERROR(IF(Ações!$B4047="","",VLOOKUP(Table_1[[#This Row],[AÇÕES]],'Dados Status Invest STOCKS'!A4033:AD4648,28)),0)</f>
        <v>0.16</v>
      </c>
      <c r="N4047" s="66">
        <f>IFERROR(IF(Ações!$B4047="","",VLOOKUP(Table_1[[#This Row],[AÇÕES]],'Dados Status Invest STOCKS'!A4033:AD4648,27)),0)</f>
        <v>3.28</v>
      </c>
      <c r="O4047" s="66">
        <f>IFERROR(IF(Ações!$L4047="","",Ações!$K4047*Ações!$L4047),0)</f>
        <v>1.5782000000000001E-2</v>
      </c>
      <c r="P4047" s="67">
        <f t="shared" ref="P4047:P4110" si="63">$U$6</f>
        <v>0.06</v>
      </c>
      <c r="Q4047" s="67">
        <f>IFERROR(Ações!$O4047/Ações!$M4047,0)</f>
        <v>9.8637500000000003E-2</v>
      </c>
      <c r="R4047" s="67">
        <f>IFERROR(IF(Ações!$B4047="","",VLOOKUP(Table_1[[#This Row],[AÇÕES]],'Dados Status Invest STOCKS'!A4033:AD4648,18)/100),0)</f>
        <v>4.87E-2</v>
      </c>
      <c r="S4047" s="65">
        <f>IFERROR(IF(Ações!$B4047="","",VLOOKUP(Table_1[[#This Row],[AÇÕES]],'Dados Status Invest STOCKS'!A4033:AD4648,25)/100),0)</f>
        <v>0</v>
      </c>
      <c r="T4047" s="67">
        <f>(1-Ações!$Q4047)*Ações!$R4047</f>
        <v>4.3896353749999999E-2</v>
      </c>
      <c r="U4047" s="68">
        <f>IF(Ações!$S4047=0,Ações!$T4047,IF(Ações!$T4047=0,Ações!$S4047,AVERAGE(Ações!$S4047,Ações!$T4047)))</f>
        <v>4.3896353749999999E-2</v>
      </c>
    </row>
    <row r="4048" spans="2:21" ht="15" customHeight="1" x14ac:dyDescent="0.2">
      <c r="B4048" s="63" t="str">
        <f>IFERROR('Dados Status Invest STOCKS'!A4035,"-")</f>
        <v>SANM</v>
      </c>
      <c r="C4048" s="45">
        <f>IFERROR((Ações!$D4048-Ações!$K4048)/Ações!$D4048,0)</f>
        <v>0</v>
      </c>
      <c r="D4048" s="46">
        <f>(Ações!$O4048)/0.06</f>
        <v>0</v>
      </c>
      <c r="E4048" s="47">
        <f>IFERROR((Ações!$F4048-Ações!$K4048)/Ações!$F4048,0)</f>
        <v>0.274999908824061</v>
      </c>
      <c r="F4048" s="46">
        <f>IF(OR(Ações!$N4048&lt;0,Ações!$M4048&lt;0),"",(22.5*Ações!$M4048*Ações!$N4048)^0.5)</f>
        <v>51.337924578229682</v>
      </c>
      <c r="G4048" s="47">
        <f>IFERROR((Ações!$H4048-Ações!$K4048)/Ações!$H4048,0)</f>
        <v>0</v>
      </c>
      <c r="H4048" s="48">
        <f>IFERROR(Ações!$I4048/(Ações!$P4048-Table_1[[#This Row],[CAGR LUCRO 5A]]),0)</f>
        <v>0</v>
      </c>
      <c r="I4048" s="48" t="str">
        <f>IF(Ações!$S4048&lt;0,"",Ações!$O4048*(1+Ações!$S4048))</f>
        <v/>
      </c>
      <c r="J4048" s="49">
        <f>IFERROR(IF(Ações!$B4048="","",(VLOOKUP(Table_1[[#This Row],[AÇÕES]],'Dados Status Invest STOCKS'!A4034:AD4649,4)/Table_1[[#This Row],[LPA]]))/100,0)</f>
        <v>2.2121951219512197E-2</v>
      </c>
      <c r="K4048" s="64">
        <f>IFERROR(IF(Ações!$B4048="","",VLOOKUP(Table_1[[#This Row],[AÇÕES]],'Dados Status Invest STOCKS'!A4034:AD4649,2)),0)</f>
        <v>37.22</v>
      </c>
      <c r="L4048" s="65">
        <f>IFERROR(IF(Ações!$B4048="","",VLOOKUP(Table_1[[#This Row],[AÇÕES]],'Dados Status Invest STOCKS'!A4034:AD4649,3)/100),0)</f>
        <v>0</v>
      </c>
      <c r="M4048" s="66">
        <f>IFERROR(IF(Ações!$B4048="","",VLOOKUP(Table_1[[#This Row],[AÇÕES]],'Dados Status Invest STOCKS'!A4034:AD4649,28)),0)</f>
        <v>4.0999999999999996</v>
      </c>
      <c r="N4048" s="66">
        <f>IFERROR(IF(Ações!$B4048="","",VLOOKUP(Table_1[[#This Row],[AÇÕES]],'Dados Status Invest STOCKS'!A4034:AD4649,27)),0)</f>
        <v>28.57</v>
      </c>
      <c r="O4048" s="66">
        <f>IFERROR(IF(Ações!$L4048="","",Ações!$K4048*Ações!$L4048),0)</f>
        <v>0</v>
      </c>
      <c r="P4048" s="67">
        <f t="shared" si="63"/>
        <v>0.06</v>
      </c>
      <c r="Q4048" s="67">
        <f>IFERROR(Ações!$O4048/Ações!$M4048,0)</f>
        <v>0</v>
      </c>
      <c r="R4048" s="67">
        <f>IFERROR(IF(Ações!$B4048="","",VLOOKUP(Table_1[[#This Row],[AÇÕES]],'Dados Status Invest STOCKS'!A4034:AD4649,18)/100),0)</f>
        <v>0.14360000000000001</v>
      </c>
      <c r="S4048" s="65">
        <f>IFERROR(IF(Ações!$B4048="","",VLOOKUP(Table_1[[#This Row],[AÇÕES]],'Dados Status Invest STOCKS'!A4034:AD4649,25)/100),0)</f>
        <v>-0.1802</v>
      </c>
      <c r="T4048" s="67">
        <f>(1-Ações!$Q4048)*Ações!$R4048</f>
        <v>0.14360000000000001</v>
      </c>
      <c r="U4048" s="68">
        <f>IF(Ações!$S4048=0,Ações!$T4048,IF(Ações!$T4048=0,Ações!$S4048,AVERAGE(Ações!$S4048,Ações!$T4048)))</f>
        <v>-1.8299999999999997E-2</v>
      </c>
    </row>
    <row r="4049" spans="2:21" ht="15" customHeight="1" x14ac:dyDescent="0.2">
      <c r="B4049" s="63" t="str">
        <f>IFERROR('Dados Status Invest STOCKS'!A4036,"-")</f>
        <v>SANW</v>
      </c>
      <c r="C4049" s="45">
        <f>IFERROR((Ações!$D4049-Ações!$K4049)/Ações!$D4049,0)</f>
        <v>0</v>
      </c>
      <c r="D4049" s="46">
        <f>(Ações!$O4049)/0.06</f>
        <v>0</v>
      </c>
      <c r="E4049" s="47">
        <f>IFERROR((Ações!$F4049-Ações!$K4049)/Ações!$F4049,0)</f>
        <v>0</v>
      </c>
      <c r="F4049" s="46" t="str">
        <f>IF(OR(Ações!$N4049&lt;0,Ações!$M4049&lt;0),"",(22.5*Ações!$M4049*Ações!$N4049)^0.5)</f>
        <v/>
      </c>
      <c r="G4049" s="47">
        <f>IFERROR((Ações!$H4049-Ações!$K4049)/Ações!$H4049,0)</f>
        <v>0</v>
      </c>
      <c r="H4049" s="48">
        <f>IFERROR(Ações!$I4049/(Ações!$P4049-Table_1[[#This Row],[CAGR LUCRO 5A]]),0)</f>
        <v>0</v>
      </c>
      <c r="I4049" s="48">
        <f>IF(Ações!$S4049&lt;0,"",Ações!$O4049*(1+Ações!$S4049))</f>
        <v>0</v>
      </c>
      <c r="J4049" s="49">
        <f>IFERROR(IF(Ações!$B4049="","",(VLOOKUP(Table_1[[#This Row],[AÇÕES]],'Dados Status Invest STOCKS'!A4035:AD4650,4)/Table_1[[#This Row],[LPA]]))/100,0)</f>
        <v>0.10312499999999999</v>
      </c>
      <c r="K4049" s="64">
        <f>IFERROR(IF(Ações!$B4049="","",VLOOKUP(Table_1[[#This Row],[AÇÕES]],'Dados Status Invest STOCKS'!A4035:AD4650,2)),0)</f>
        <v>2.35</v>
      </c>
      <c r="L4049" s="65">
        <f>IFERROR(IF(Ações!$B4049="","",VLOOKUP(Table_1[[#This Row],[AÇÕES]],'Dados Status Invest STOCKS'!A4035:AD4650,3)/100),0)</f>
        <v>0</v>
      </c>
      <c r="M4049" s="66">
        <f>IFERROR(IF(Ações!$B4049="","",VLOOKUP(Table_1[[#This Row],[AÇÕES]],'Dados Status Invest STOCKS'!A4035:AD4650,28)),0)</f>
        <v>-0.48</v>
      </c>
      <c r="N4049" s="66">
        <f>IFERROR(IF(Ações!$B4049="","",VLOOKUP(Table_1[[#This Row],[AÇÕES]],'Dados Status Invest STOCKS'!A4035:AD4650,27)),0)</f>
        <v>1.75</v>
      </c>
      <c r="O4049" s="66">
        <f>IFERROR(IF(Ações!$L4049="","",Ações!$K4049*Ações!$L4049),0)</f>
        <v>0</v>
      </c>
      <c r="P4049" s="67">
        <f t="shared" si="63"/>
        <v>0.06</v>
      </c>
      <c r="Q4049" s="67">
        <f>IFERROR(Ações!$O4049/Ações!$M4049,0)</f>
        <v>0</v>
      </c>
      <c r="R4049" s="67">
        <f>IFERROR(IF(Ações!$B4049="","",VLOOKUP(Table_1[[#This Row],[AÇÕES]],'Dados Status Invest STOCKS'!A4035:AD4650,18)/100),0)</f>
        <v>-0.27089999999999997</v>
      </c>
      <c r="S4049" s="65">
        <f>IFERROR(IF(Ações!$B4049="","",VLOOKUP(Table_1[[#This Row],[AÇÕES]],'Dados Status Invest STOCKS'!A4035:AD4650,25)/100),0)</f>
        <v>0</v>
      </c>
      <c r="T4049" s="67">
        <f>(1-Ações!$Q4049)*Ações!$R4049</f>
        <v>-0.27089999999999997</v>
      </c>
      <c r="U4049" s="68">
        <f>IF(Ações!$S4049=0,Ações!$T4049,IF(Ações!$T4049=0,Ações!$S4049,AVERAGE(Ações!$S4049,Ações!$T4049)))</f>
        <v>-0.27089999999999997</v>
      </c>
    </row>
    <row r="4050" spans="2:21" ht="15" customHeight="1" x14ac:dyDescent="0.2">
      <c r="B4050" s="63" t="str">
        <f>IFERROR('Dados Status Invest STOCKS'!A4037,"-")</f>
        <v>SAP</v>
      </c>
      <c r="C4050" s="45">
        <f>IFERROR((Ações!$D4050-Ações!$K4050)/Ações!$D4050,0)</f>
        <v>-1.4590163934426228</v>
      </c>
      <c r="D4050" s="46">
        <f>(Ações!$O4050)/0.06</f>
        <v>54.379466666666666</v>
      </c>
      <c r="E4050" s="47">
        <f>IFERROR((Ações!$F4050-Ações!$K4050)/Ações!$F4050,0)</f>
        <v>-0.97267213340519076</v>
      </c>
      <c r="F4050" s="46">
        <f>IF(OR(Ações!$N4050&lt;0,Ações!$M4050&lt;0),"",(22.5*Ações!$M4050*Ações!$N4050)^0.5)</f>
        <v>67.786226477065384</v>
      </c>
      <c r="G4050" s="47">
        <f>IFERROR((Ações!$H4050-Ações!$K4050)/Ações!$H4050,0)</f>
        <v>3.7620484447431655</v>
      </c>
      <c r="H4050" s="48">
        <f>IFERROR(Ações!$I4050/(Ações!$P4050-Table_1[[#This Row],[CAGR LUCRO 5A]]),0)</f>
        <v>-48.413343456919058</v>
      </c>
      <c r="I4050" s="48">
        <f>IF(Ações!$S4050&lt;0,"",Ações!$O4050*(1+Ações!$S4050))</f>
        <v>3.7084621088</v>
      </c>
      <c r="J4050" s="49">
        <f>IFERROR(IF(Ações!$B4050="","",(VLOOKUP(Table_1[[#This Row],[AÇÕES]],'Dados Status Invest STOCKS'!A4036:AD4651,4)/Table_1[[#This Row],[LPA]]))/100,0)</f>
        <v>3.8941979522184297E-2</v>
      </c>
      <c r="K4050" s="64">
        <f>IFERROR(IF(Ações!$B4050="","",VLOOKUP(Table_1[[#This Row],[AÇÕES]],'Dados Status Invest STOCKS'!A4036:AD4651,2)),0)</f>
        <v>133.72</v>
      </c>
      <c r="L4050" s="65">
        <f>IFERROR(IF(Ações!$B4050="","",VLOOKUP(Table_1[[#This Row],[AÇÕES]],'Dados Status Invest STOCKS'!A4036:AD4651,3)/100),0)</f>
        <v>2.4399999999999998E-2</v>
      </c>
      <c r="M4050" s="66">
        <f>IFERROR(IF(Ações!$B4050="","",VLOOKUP(Table_1[[#This Row],[AÇÕES]],'Dados Status Invest STOCKS'!A4036:AD4651,28)),0)</f>
        <v>5.86</v>
      </c>
      <c r="N4050" s="66">
        <f>IFERROR(IF(Ações!$B4050="","",VLOOKUP(Table_1[[#This Row],[AÇÕES]],'Dados Status Invest STOCKS'!A4036:AD4651,27)),0)</f>
        <v>34.85</v>
      </c>
      <c r="O4050" s="66">
        <f>IFERROR(IF(Ações!$L4050="","",Ações!$K4050*Ações!$L4050),0)</f>
        <v>3.2627679999999999</v>
      </c>
      <c r="P4050" s="67">
        <f t="shared" si="63"/>
        <v>0.06</v>
      </c>
      <c r="Q4050" s="67">
        <f>IFERROR(Ações!$O4050/Ações!$M4050,0)</f>
        <v>0.55678634812286687</v>
      </c>
      <c r="R4050" s="67">
        <f>IFERROR(IF(Ações!$B4050="","",VLOOKUP(Table_1[[#This Row],[AÇÕES]],'Dados Status Invest STOCKS'!A4036:AD4651,18)/100),0)</f>
        <v>0.1681</v>
      </c>
      <c r="S4050" s="65">
        <f>IFERROR(IF(Ações!$B4050="","",VLOOKUP(Table_1[[#This Row],[AÇÕES]],'Dados Status Invest STOCKS'!A4036:AD4651,25)/100),0)</f>
        <v>0.1366</v>
      </c>
      <c r="T4050" s="67">
        <f>(1-Ações!$Q4050)*Ações!$R4050</f>
        <v>7.450421488054608E-2</v>
      </c>
      <c r="U4050" s="68">
        <f>IF(Ações!$S4050=0,Ações!$T4050,IF(Ações!$T4050=0,Ações!$S4050,AVERAGE(Ações!$S4050,Ações!$T4050)))</f>
        <v>0.10555210744027305</v>
      </c>
    </row>
    <row r="4051" spans="2:21" ht="15" customHeight="1" x14ac:dyDescent="0.2">
      <c r="B4051" s="63" t="str">
        <f>IFERROR('Dados Status Invest STOCKS'!A4038,"-")</f>
        <v>SASR</v>
      </c>
      <c r="C4051" s="45">
        <f>IFERROR((Ações!$D4051-Ações!$K4051)/Ações!$D4051,0)</f>
        <v>-1.2641509433962261</v>
      </c>
      <c r="D4051" s="46">
        <f>(Ações!$O4051)/0.06</f>
        <v>21.297166666666669</v>
      </c>
      <c r="E4051" s="47">
        <f>IFERROR((Ações!$F4051-Ações!$K4051)/Ações!$F4051,0)</f>
        <v>0.24854447369969634</v>
      </c>
      <c r="F4051" s="46">
        <f>IF(OR(Ações!$N4051&lt;0,Ações!$M4051&lt;0),"",(22.5*Ações!$M4051*Ações!$N4051)^0.5)</f>
        <v>64.168800830310047</v>
      </c>
      <c r="G4051" s="47">
        <f>IFERROR((Ações!$H4051-Ações!$K4051)/Ações!$H4051,0)</f>
        <v>4.3745398907245541</v>
      </c>
      <c r="H4051" s="48">
        <f>IFERROR(Ações!$I4051/(Ações!$P4051-Table_1[[#This Row],[CAGR LUCRO 5A]]),0)</f>
        <v>-14.289355456292027</v>
      </c>
      <c r="I4051" s="48">
        <f>IF(Ações!$S4051&lt;0,"",Ações!$O4051*(1+Ações!$S4051))</f>
        <v>1.487521903</v>
      </c>
      <c r="J4051" s="49">
        <f>IFERROR(IF(Ações!$B4051="","",(VLOOKUP(Table_1[[#This Row],[AÇÕES]],'Dados Status Invest STOCKS'!A4037:AD4652,4)/Table_1[[#This Row],[LPA]]))/100,0)</f>
        <v>1.6537037037037034E-2</v>
      </c>
      <c r="K4051" s="64">
        <f>IFERROR(IF(Ações!$B4051="","",VLOOKUP(Table_1[[#This Row],[AÇÕES]],'Dados Status Invest STOCKS'!A4037:AD4652,2)),0)</f>
        <v>48.22</v>
      </c>
      <c r="L4051" s="65">
        <f>IFERROR(IF(Ações!$B4051="","",VLOOKUP(Table_1[[#This Row],[AÇÕES]],'Dados Status Invest STOCKS'!A4037:AD4652,3)/100),0)</f>
        <v>2.6499999999999999E-2</v>
      </c>
      <c r="M4051" s="66">
        <f>IFERROR(IF(Ações!$B4051="","",VLOOKUP(Table_1[[#This Row],[AÇÕES]],'Dados Status Invest STOCKS'!A4037:AD4652,28)),0)</f>
        <v>5.4</v>
      </c>
      <c r="N4051" s="66">
        <f>IFERROR(IF(Ações!$B4051="","",VLOOKUP(Table_1[[#This Row],[AÇÕES]],'Dados Status Invest STOCKS'!A4037:AD4652,27)),0)</f>
        <v>33.89</v>
      </c>
      <c r="O4051" s="66">
        <f>IFERROR(IF(Ações!$L4051="","",Ações!$K4051*Ações!$L4051),0)</f>
        <v>1.27783</v>
      </c>
      <c r="P4051" s="67">
        <f t="shared" si="63"/>
        <v>0.06</v>
      </c>
      <c r="Q4051" s="67">
        <f>IFERROR(Ações!$O4051/Ações!$M4051,0)</f>
        <v>0.23663518518518517</v>
      </c>
      <c r="R4051" s="67">
        <f>IFERROR(IF(Ações!$B4051="","",VLOOKUP(Table_1[[#This Row],[AÇÕES]],'Dados Status Invest STOCKS'!A4037:AD4652,18)/100),0)</f>
        <v>0.15939999999999999</v>
      </c>
      <c r="S4051" s="65">
        <f>IFERROR(IF(Ações!$B4051="","",VLOOKUP(Table_1[[#This Row],[AÇÕES]],'Dados Status Invest STOCKS'!A4037:AD4652,25)/100),0)</f>
        <v>0.1641</v>
      </c>
      <c r="T4051" s="67">
        <f>(1-Ações!$Q4051)*Ações!$R4051</f>
        <v>0.12168035148148149</v>
      </c>
      <c r="U4051" s="68">
        <f>IF(Ações!$S4051=0,Ações!$T4051,IF(Ações!$T4051=0,Ações!$S4051,AVERAGE(Ações!$S4051,Ações!$T4051)))</f>
        <v>0.14289017574074075</v>
      </c>
    </row>
    <row r="4052" spans="2:21" ht="15" customHeight="1" x14ac:dyDescent="0.2">
      <c r="B4052" s="63" t="str">
        <f>IFERROR('Dados Status Invest STOCKS'!A4039,"-")</f>
        <v>SATS</v>
      </c>
      <c r="C4052" s="45">
        <f>IFERROR((Ações!$D4052-Ações!$K4052)/Ações!$D4052,0)</f>
        <v>0</v>
      </c>
      <c r="D4052" s="46">
        <f>(Ações!$O4052)/0.06</f>
        <v>0</v>
      </c>
      <c r="E4052" s="47">
        <f>IFERROR((Ações!$F4052-Ações!$K4052)/Ações!$F4052,0)</f>
        <v>0.38367461048357121</v>
      </c>
      <c r="F4052" s="46">
        <f>IF(OR(Ações!$N4052&lt;0,Ações!$M4052&lt;0),"",(22.5*Ações!$M4052*Ações!$N4052)^0.5)</f>
        <v>39.329874141675056</v>
      </c>
      <c r="G4052" s="47">
        <f>IFERROR((Ações!$H4052-Ações!$K4052)/Ações!$H4052,0)</f>
        <v>0</v>
      </c>
      <c r="H4052" s="48">
        <f>IFERROR(Ações!$I4052/(Ações!$P4052-Table_1[[#This Row],[CAGR LUCRO 5A]]),0)</f>
        <v>0</v>
      </c>
      <c r="I4052" s="48">
        <f>IF(Ações!$S4052&lt;0,"",Ações!$O4052*(1+Ações!$S4052))</f>
        <v>0</v>
      </c>
      <c r="J4052" s="49">
        <f>IFERROR(IF(Ações!$B4052="","",(VLOOKUP(Table_1[[#This Row],[AÇÕES]],'Dados Status Invest STOCKS'!A4038:AD4653,4)/Table_1[[#This Row],[LPA]]))/100,0)</f>
        <v>8.1744186046511638E-2</v>
      </c>
      <c r="K4052" s="64">
        <f>IFERROR(IF(Ações!$B4052="","",VLOOKUP(Table_1[[#This Row],[AÇÕES]],'Dados Status Invest STOCKS'!A4038:AD4653,2)),0)</f>
        <v>24.24</v>
      </c>
      <c r="L4052" s="65">
        <f>IFERROR(IF(Ações!$B4052="","",VLOOKUP(Table_1[[#This Row],[AÇÕES]],'Dados Status Invest STOCKS'!A4038:AD4653,3)/100),0)</f>
        <v>0</v>
      </c>
      <c r="M4052" s="66">
        <f>IFERROR(IF(Ações!$B4052="","",VLOOKUP(Table_1[[#This Row],[AÇÕES]],'Dados Status Invest STOCKS'!A4038:AD4653,28)),0)</f>
        <v>1.72</v>
      </c>
      <c r="N4052" s="66">
        <f>IFERROR(IF(Ações!$B4052="","",VLOOKUP(Table_1[[#This Row],[AÇÕES]],'Dados Status Invest STOCKS'!A4038:AD4653,27)),0)</f>
        <v>39.97</v>
      </c>
      <c r="O4052" s="66">
        <f>IFERROR(IF(Ações!$L4052="","",Ações!$K4052*Ações!$L4052),0)</f>
        <v>0</v>
      </c>
      <c r="P4052" s="67">
        <f t="shared" si="63"/>
        <v>0.06</v>
      </c>
      <c r="Q4052" s="67">
        <f>IFERROR(Ações!$O4052/Ações!$M4052,0)</f>
        <v>0</v>
      </c>
      <c r="R4052" s="67">
        <f>IFERROR(IF(Ações!$B4052="","",VLOOKUP(Table_1[[#This Row],[AÇÕES]],'Dados Status Invest STOCKS'!A4038:AD4653,18)/100),0)</f>
        <v>4.3099999999999999E-2</v>
      </c>
      <c r="S4052" s="65">
        <f>IFERROR(IF(Ações!$B4052="","",VLOOKUP(Table_1[[#This Row],[AÇÕES]],'Dados Status Invest STOCKS'!A4038:AD4653,25)/100),0)</f>
        <v>0</v>
      </c>
      <c r="T4052" s="67">
        <f>(1-Ações!$Q4052)*Ações!$R4052</f>
        <v>4.3099999999999999E-2</v>
      </c>
      <c r="U4052" s="68">
        <f>IF(Ações!$S4052=0,Ações!$T4052,IF(Ações!$T4052=0,Ações!$S4052,AVERAGE(Ações!$S4052,Ações!$T4052)))</f>
        <v>4.3099999999999999E-2</v>
      </c>
    </row>
    <row r="4053" spans="2:21" ht="15" customHeight="1" x14ac:dyDescent="0.2">
      <c r="B4053" s="63" t="str">
        <f>IFERROR('Dados Status Invest STOCKS'!A4040,"-")</f>
        <v>SAVA</v>
      </c>
      <c r="C4053" s="45">
        <f>IFERROR((Ações!$D4053-Ações!$K4053)/Ações!$D4053,0)</f>
        <v>0</v>
      </c>
      <c r="D4053" s="46">
        <f>(Ações!$O4053)/0.06</f>
        <v>0</v>
      </c>
      <c r="E4053" s="47">
        <f>IFERROR((Ações!$F4053-Ações!$K4053)/Ações!$F4053,0)</f>
        <v>0</v>
      </c>
      <c r="F4053" s="46" t="str">
        <f>IF(OR(Ações!$N4053&lt;0,Ações!$M4053&lt;0),"",(22.5*Ações!$M4053*Ações!$N4053)^0.5)</f>
        <v/>
      </c>
      <c r="G4053" s="47">
        <f>IFERROR((Ações!$H4053-Ações!$K4053)/Ações!$H4053,0)</f>
        <v>0</v>
      </c>
      <c r="H4053" s="48">
        <f>IFERROR(Ações!$I4053/(Ações!$P4053-Table_1[[#This Row],[CAGR LUCRO 5A]]),0)</f>
        <v>0</v>
      </c>
      <c r="I4053" s="48">
        <f>IF(Ações!$S4053&lt;0,"",Ações!$O4053*(1+Ações!$S4053))</f>
        <v>0</v>
      </c>
      <c r="J4053" s="49">
        <f>IFERROR(IF(Ações!$B4053="","",(VLOOKUP(Table_1[[#This Row],[AÇÕES]],'Dados Status Invest STOCKS'!A4039:AD4654,4)/Table_1[[#This Row],[LPA]]))/100,0)</f>
        <v>1.4607692307692306</v>
      </c>
      <c r="K4053" s="64">
        <f>IFERROR(IF(Ações!$B4053="","",VLOOKUP(Table_1[[#This Row],[AÇÕES]],'Dados Status Invest STOCKS'!A4039:AD4654,2)),0)</f>
        <v>39.54</v>
      </c>
      <c r="L4053" s="65">
        <f>IFERROR(IF(Ações!$B4053="","",VLOOKUP(Table_1[[#This Row],[AÇÕES]],'Dados Status Invest STOCKS'!A4039:AD4654,3)/100),0)</f>
        <v>0</v>
      </c>
      <c r="M4053" s="66">
        <f>IFERROR(IF(Ações!$B4053="","",VLOOKUP(Table_1[[#This Row],[AÇÕES]],'Dados Status Invest STOCKS'!A4039:AD4654,28)),0)</f>
        <v>-0.52</v>
      </c>
      <c r="N4053" s="66">
        <f>IFERROR(IF(Ações!$B4053="","",VLOOKUP(Table_1[[#This Row],[AÇÕES]],'Dados Status Invest STOCKS'!A4039:AD4654,27)),0)</f>
        <v>6.69</v>
      </c>
      <c r="O4053" s="66">
        <f>IFERROR(IF(Ações!$L4053="","",Ações!$K4053*Ações!$L4053),0)</f>
        <v>0</v>
      </c>
      <c r="P4053" s="67">
        <f t="shared" si="63"/>
        <v>0.06</v>
      </c>
      <c r="Q4053" s="67">
        <f>IFERROR(Ações!$O4053/Ações!$M4053,0)</f>
        <v>0</v>
      </c>
      <c r="R4053" s="67">
        <f>IFERROR(IF(Ações!$B4053="","",VLOOKUP(Table_1[[#This Row],[AÇÕES]],'Dados Status Invest STOCKS'!A4039:AD4654,18)/100),0)</f>
        <v>-7.7899999999999997E-2</v>
      </c>
      <c r="S4053" s="65">
        <f>IFERROR(IF(Ações!$B4053="","",VLOOKUP(Table_1[[#This Row],[AÇÕES]],'Dados Status Invest STOCKS'!A4039:AD4654,25)/100),0)</f>
        <v>0</v>
      </c>
      <c r="T4053" s="67">
        <f>(1-Ações!$Q4053)*Ações!$R4053</f>
        <v>-7.7899999999999997E-2</v>
      </c>
      <c r="U4053" s="68">
        <f>IF(Ações!$S4053=0,Ações!$T4053,IF(Ações!$T4053=0,Ações!$S4053,AVERAGE(Ações!$S4053,Ações!$T4053)))</f>
        <v>-7.7899999999999997E-2</v>
      </c>
    </row>
    <row r="4054" spans="2:21" ht="15" customHeight="1" x14ac:dyDescent="0.2">
      <c r="B4054" s="63" t="str">
        <f>IFERROR('Dados Status Invest STOCKS'!A4041,"-")</f>
        <v>SAVE</v>
      </c>
      <c r="C4054" s="45">
        <f>IFERROR((Ações!$D4054-Ações!$K4054)/Ações!$D4054,0)</f>
        <v>0</v>
      </c>
      <c r="D4054" s="46">
        <f>(Ações!$O4054)/0.06</f>
        <v>0</v>
      </c>
      <c r="E4054" s="47">
        <f>IFERROR((Ações!$F4054-Ações!$K4054)/Ações!$F4054,0)</f>
        <v>0</v>
      </c>
      <c r="F4054" s="46" t="str">
        <f>IF(OR(Ações!$N4054&lt;0,Ações!$M4054&lt;0),"",(22.5*Ações!$M4054*Ações!$N4054)^0.5)</f>
        <v/>
      </c>
      <c r="G4054" s="47">
        <f>IFERROR((Ações!$H4054-Ações!$K4054)/Ações!$H4054,0)</f>
        <v>0</v>
      </c>
      <c r="H4054" s="48">
        <f>IFERROR(Ações!$I4054/(Ações!$P4054-Table_1[[#This Row],[CAGR LUCRO 5A]]),0)</f>
        <v>0</v>
      </c>
      <c r="I4054" s="48">
        <f>IF(Ações!$S4054&lt;0,"",Ações!$O4054*(1+Ações!$S4054))</f>
        <v>0</v>
      </c>
      <c r="J4054" s="49">
        <f>IFERROR(IF(Ações!$B4054="","",(VLOOKUP(Table_1[[#This Row],[AÇÕES]],'Dados Status Invest STOCKS'!A4040:AD4655,4)/Table_1[[#This Row],[LPA]]))/100,0)</f>
        <v>8.5828343313373249E-3</v>
      </c>
      <c r="K4054" s="64">
        <f>IFERROR(IF(Ações!$B4054="","",VLOOKUP(Table_1[[#This Row],[AÇÕES]],'Dados Status Invest STOCKS'!A4040:AD4655,2)),0)</f>
        <v>21.54</v>
      </c>
      <c r="L4054" s="65">
        <f>IFERROR(IF(Ações!$B4054="","",VLOOKUP(Table_1[[#This Row],[AÇÕES]],'Dados Status Invest STOCKS'!A4040:AD4655,3)/100),0)</f>
        <v>0</v>
      </c>
      <c r="M4054" s="66">
        <f>IFERROR(IF(Ações!$B4054="","",VLOOKUP(Table_1[[#This Row],[AÇÕES]],'Dados Status Invest STOCKS'!A4040:AD4655,28)),0)</f>
        <v>-5.01</v>
      </c>
      <c r="N4054" s="66">
        <f>IFERROR(IF(Ações!$B4054="","",VLOOKUP(Table_1[[#This Row],[AÇÕES]],'Dados Status Invest STOCKS'!A4040:AD4655,27)),0)</f>
        <v>20.28</v>
      </c>
      <c r="O4054" s="66">
        <f>IFERROR(IF(Ações!$L4054="","",Ações!$K4054*Ações!$L4054),0)</f>
        <v>0</v>
      </c>
      <c r="P4054" s="67">
        <f t="shared" si="63"/>
        <v>0.06</v>
      </c>
      <c r="Q4054" s="67">
        <f>IFERROR(Ações!$O4054/Ações!$M4054,0)</f>
        <v>0</v>
      </c>
      <c r="R4054" s="67">
        <f>IFERROR(IF(Ações!$B4054="","",VLOOKUP(Table_1[[#This Row],[AÇÕES]],'Dados Status Invest STOCKS'!A4040:AD4655,18)/100),0)</f>
        <v>-0.24679999999999999</v>
      </c>
      <c r="S4054" s="65">
        <f>IFERROR(IF(Ações!$B4054="","",VLOOKUP(Table_1[[#This Row],[AÇÕES]],'Dados Status Invest STOCKS'!A4040:AD4655,25)/100),0)</f>
        <v>0</v>
      </c>
      <c r="T4054" s="67">
        <f>(1-Ações!$Q4054)*Ações!$R4054</f>
        <v>-0.24679999999999999</v>
      </c>
      <c r="U4054" s="68">
        <f>IF(Ações!$S4054=0,Ações!$T4054,IF(Ações!$T4054=0,Ações!$S4054,AVERAGE(Ações!$S4054,Ações!$T4054)))</f>
        <v>-0.24679999999999999</v>
      </c>
    </row>
    <row r="4055" spans="2:21" ht="15" customHeight="1" x14ac:dyDescent="0.2">
      <c r="B4055" s="63" t="str">
        <f>IFERROR('Dados Status Invest STOCKS'!A4042,"-")</f>
        <v>SB</v>
      </c>
      <c r="C4055" s="45">
        <f>IFERROR((Ações!$D4055-Ações!$K4055)/Ações!$D4055,0)</f>
        <v>0</v>
      </c>
      <c r="D4055" s="46">
        <f>(Ações!$O4055)/0.06</f>
        <v>0</v>
      </c>
      <c r="E4055" s="47">
        <f>IFERROR((Ações!$F4055-Ações!$K4055)/Ações!$F4055,0)</f>
        <v>0.50467757580315886</v>
      </c>
      <c r="F4055" s="46">
        <f>IF(OR(Ações!$N4055&lt;0,Ações!$M4055&lt;0),"",(22.5*Ações!$M4055*Ações!$N4055)^0.5)</f>
        <v>6.6421382099441439</v>
      </c>
      <c r="G4055" s="47">
        <f>IFERROR((Ações!$H4055-Ações!$K4055)/Ações!$H4055,0)</f>
        <v>0</v>
      </c>
      <c r="H4055" s="48">
        <f>IFERROR(Ações!$I4055/(Ações!$P4055-Table_1[[#This Row],[CAGR LUCRO 5A]]),0)</f>
        <v>0</v>
      </c>
      <c r="I4055" s="48">
        <f>IF(Ações!$S4055&lt;0,"",Ações!$O4055*(1+Ações!$S4055))</f>
        <v>0</v>
      </c>
      <c r="J4055" s="49">
        <f>IFERROR(IF(Ações!$B4055="","",(VLOOKUP(Table_1[[#This Row],[AÇÕES]],'Dados Status Invest STOCKS'!A4041:AD4656,4)/Table_1[[#This Row],[LPA]]))/100,0)</f>
        <v>0.17604651162790699</v>
      </c>
      <c r="K4055" s="64">
        <f>IFERROR(IF(Ações!$B4055="","",VLOOKUP(Table_1[[#This Row],[AÇÕES]],'Dados Status Invest STOCKS'!A4041:AD4656,2)),0)</f>
        <v>3.29</v>
      </c>
      <c r="L4055" s="65">
        <f>IFERROR(IF(Ações!$B4055="","",VLOOKUP(Table_1[[#This Row],[AÇÕES]],'Dados Status Invest STOCKS'!A4041:AD4656,3)/100),0)</f>
        <v>0</v>
      </c>
      <c r="M4055" s="66">
        <f>IFERROR(IF(Ações!$B4055="","",VLOOKUP(Table_1[[#This Row],[AÇÕES]],'Dados Status Invest STOCKS'!A4041:AD4656,28)),0)</f>
        <v>0.43</v>
      </c>
      <c r="N4055" s="66">
        <f>IFERROR(IF(Ações!$B4055="","",VLOOKUP(Table_1[[#This Row],[AÇÕES]],'Dados Status Invest STOCKS'!A4041:AD4656,27)),0)</f>
        <v>4.5599999999999996</v>
      </c>
      <c r="O4055" s="66">
        <f>IFERROR(IF(Ações!$L4055="","",Ações!$K4055*Ações!$L4055),0)</f>
        <v>0</v>
      </c>
      <c r="P4055" s="67">
        <f t="shared" si="63"/>
        <v>0.06</v>
      </c>
      <c r="Q4055" s="67">
        <f>IFERROR(Ações!$O4055/Ações!$M4055,0)</f>
        <v>0</v>
      </c>
      <c r="R4055" s="67">
        <f>IFERROR(IF(Ações!$B4055="","",VLOOKUP(Table_1[[#This Row],[AÇÕES]],'Dados Status Invest STOCKS'!A4041:AD4656,18)/100),0)</f>
        <v>9.5399999999999985E-2</v>
      </c>
      <c r="S4055" s="65">
        <f>IFERROR(IF(Ações!$B4055="","",VLOOKUP(Table_1[[#This Row],[AÇÕES]],'Dados Status Invest STOCKS'!A4041:AD4656,25)/100),0)</f>
        <v>0</v>
      </c>
      <c r="T4055" s="67">
        <f>(1-Ações!$Q4055)*Ações!$R4055</f>
        <v>9.5399999999999985E-2</v>
      </c>
      <c r="U4055" s="68">
        <f>IF(Ações!$S4055=0,Ações!$T4055,IF(Ações!$T4055=0,Ações!$S4055,AVERAGE(Ações!$S4055,Ações!$T4055)))</f>
        <v>9.5399999999999985E-2</v>
      </c>
    </row>
    <row r="4056" spans="2:21" ht="15" customHeight="1" x14ac:dyDescent="0.2">
      <c r="B4056" s="63" t="str">
        <f>IFERROR('Dados Status Invest STOCKS'!A4043,"-")</f>
        <v>SBBA</v>
      </c>
      <c r="C4056" s="45">
        <f>IFERROR((Ações!$D4056-Ações!$K4056)/Ações!$D4056,0)</f>
        <v>0</v>
      </c>
      <c r="D4056" s="46">
        <f>(Ações!$O4056)/0.06</f>
        <v>0</v>
      </c>
      <c r="E4056" s="47">
        <f>IFERROR((Ações!$F4056-Ações!$K4056)/Ações!$F4056,0)</f>
        <v>0</v>
      </c>
      <c r="F4056" s="46" t="str">
        <f>IF(OR(Ações!$N4056&lt;0,Ações!$M4056&lt;0),"",(22.5*Ações!$M4056*Ações!$N4056)^0.5)</f>
        <v/>
      </c>
      <c r="G4056" s="47">
        <f>IFERROR((Ações!$H4056-Ações!$K4056)/Ações!$H4056,0)</f>
        <v>0</v>
      </c>
      <c r="H4056" s="48">
        <f>IFERROR(Ações!$I4056/(Ações!$P4056-Table_1[[#This Row],[CAGR LUCRO 5A]]),0)</f>
        <v>0</v>
      </c>
      <c r="I4056" s="48" t="str">
        <f>IF(Ações!$S4056&lt;0,"",Ações!$O4056*(1+Ações!$S4056))</f>
        <v/>
      </c>
      <c r="J4056" s="49">
        <f>IFERROR(IF(Ações!$B4056="","",(VLOOKUP(Table_1[[#This Row],[AÇÕES]],'Dados Status Invest STOCKS'!A4042:AD4657,4)/Table_1[[#This Row],[LPA]]))/100,0)</f>
        <v>1.884297520661157E-2</v>
      </c>
      <c r="K4056" s="64">
        <f>IFERROR(IF(Ações!$B4056="","",VLOOKUP(Table_1[[#This Row],[AÇÕES]],'Dados Status Invest STOCKS'!A4042:AD4657,2)),0)</f>
        <v>24.8</v>
      </c>
      <c r="L4056" s="65">
        <f>IFERROR(IF(Ações!$B4056="","",VLOOKUP(Table_1[[#This Row],[AÇÕES]],'Dados Status Invest STOCKS'!A4042:AD4657,3)/100),0)</f>
        <v>0</v>
      </c>
      <c r="M4056" s="66">
        <f>IFERROR(IF(Ações!$B4056="","",VLOOKUP(Table_1[[#This Row],[AÇÕES]],'Dados Status Invest STOCKS'!A4042:AD4657,28)),0)</f>
        <v>-3.63</v>
      </c>
      <c r="N4056" s="66">
        <f>IFERROR(IF(Ações!$B4056="","",VLOOKUP(Table_1[[#This Row],[AÇÕES]],'Dados Status Invest STOCKS'!A4042:AD4657,27)),0)</f>
        <v>33.53</v>
      </c>
      <c r="O4056" s="66">
        <f>IFERROR(IF(Ações!$L4056="","",Ações!$K4056*Ações!$L4056),0)</f>
        <v>0</v>
      </c>
      <c r="P4056" s="67">
        <f t="shared" si="63"/>
        <v>0.06</v>
      </c>
      <c r="Q4056" s="67">
        <f>IFERROR(Ações!$O4056/Ações!$M4056,0)</f>
        <v>0</v>
      </c>
      <c r="R4056" s="67">
        <f>IFERROR(IF(Ações!$B4056="","",VLOOKUP(Table_1[[#This Row],[AÇÕES]],'Dados Status Invest STOCKS'!A4042:AD4657,18)/100),0)</f>
        <v>-0.1081</v>
      </c>
      <c r="S4056" s="65">
        <f>IFERROR(IF(Ações!$B4056="","",VLOOKUP(Table_1[[#This Row],[AÇÕES]],'Dados Status Invest STOCKS'!A4042:AD4657,25)/100),0)</f>
        <v>-0.15439999999999998</v>
      </c>
      <c r="T4056" s="67">
        <f>(1-Ações!$Q4056)*Ações!$R4056</f>
        <v>-0.1081</v>
      </c>
      <c r="U4056" s="68">
        <f>IF(Ações!$S4056=0,Ações!$T4056,IF(Ações!$T4056=0,Ações!$S4056,AVERAGE(Ações!$S4056,Ações!$T4056)))</f>
        <v>-0.13124999999999998</v>
      </c>
    </row>
    <row r="4057" spans="2:21" ht="15" customHeight="1" x14ac:dyDescent="0.2">
      <c r="B4057" s="63" t="str">
        <f>IFERROR('Dados Status Invest STOCKS'!A4044,"-")</f>
        <v>SBBP</v>
      </c>
      <c r="C4057" s="45">
        <f>IFERROR((Ações!$D4057-Ações!$K4057)/Ações!$D4057,0)</f>
        <v>0</v>
      </c>
      <c r="D4057" s="46">
        <f>(Ações!$O4057)/0.06</f>
        <v>0</v>
      </c>
      <c r="E4057" s="47">
        <f>IFERROR((Ações!$F4057-Ações!$K4057)/Ações!$F4057,0)</f>
        <v>0</v>
      </c>
      <c r="F4057" s="46" t="str">
        <f>IF(OR(Ações!$N4057&lt;0,Ações!$M4057&lt;0),"",(22.5*Ações!$M4057*Ações!$N4057)^0.5)</f>
        <v/>
      </c>
      <c r="G4057" s="47">
        <f>IFERROR((Ações!$H4057-Ações!$K4057)/Ações!$H4057,0)</f>
        <v>0</v>
      </c>
      <c r="H4057" s="48">
        <f>IFERROR(Ações!$I4057/(Ações!$P4057-Table_1[[#This Row],[CAGR LUCRO 5A]]),0)</f>
        <v>0</v>
      </c>
      <c r="I4057" s="48">
        <f>IF(Ações!$S4057&lt;0,"",Ações!$O4057*(1+Ações!$S4057))</f>
        <v>0</v>
      </c>
      <c r="J4057" s="49">
        <f>IFERROR(IF(Ações!$B4057="","",(VLOOKUP(Table_1[[#This Row],[AÇÕES]],'Dados Status Invest STOCKS'!A4043:AD4658,4)/Table_1[[#This Row],[LPA]]))/100,0)</f>
        <v>5.7288135593220338E-2</v>
      </c>
      <c r="K4057" s="64">
        <f>IFERROR(IF(Ações!$B4057="","",VLOOKUP(Table_1[[#This Row],[AÇÕES]],'Dados Status Invest STOCKS'!A4043:AD4658,2)),0)</f>
        <v>2</v>
      </c>
      <c r="L4057" s="65">
        <f>IFERROR(IF(Ações!$B4057="","",VLOOKUP(Table_1[[#This Row],[AÇÕES]],'Dados Status Invest STOCKS'!A4043:AD4658,3)/100),0)</f>
        <v>0</v>
      </c>
      <c r="M4057" s="66">
        <f>IFERROR(IF(Ações!$B4057="","",VLOOKUP(Table_1[[#This Row],[AÇÕES]],'Dados Status Invest STOCKS'!A4043:AD4658,28)),0)</f>
        <v>-0.59</v>
      </c>
      <c r="N4057" s="66">
        <f>IFERROR(IF(Ações!$B4057="","",VLOOKUP(Table_1[[#This Row],[AÇÕES]],'Dados Status Invest STOCKS'!A4043:AD4658,27)),0)</f>
        <v>0.65</v>
      </c>
      <c r="O4057" s="66">
        <f>IFERROR(IF(Ações!$L4057="","",Ações!$K4057*Ações!$L4057),0)</f>
        <v>0</v>
      </c>
      <c r="P4057" s="67">
        <f t="shared" si="63"/>
        <v>0.06</v>
      </c>
      <c r="Q4057" s="67">
        <f>IFERROR(Ações!$O4057/Ações!$M4057,0)</f>
        <v>0</v>
      </c>
      <c r="R4057" s="67">
        <f>IFERROR(IF(Ações!$B4057="","",VLOOKUP(Table_1[[#This Row],[AÇÕES]],'Dados Status Invest STOCKS'!A4043:AD4658,18)/100),0)</f>
        <v>-0.90469999999999995</v>
      </c>
      <c r="S4057" s="65">
        <f>IFERROR(IF(Ações!$B4057="","",VLOOKUP(Table_1[[#This Row],[AÇÕES]],'Dados Status Invest STOCKS'!A4043:AD4658,25)/100),0)</f>
        <v>0</v>
      </c>
      <c r="T4057" s="67">
        <f>(1-Ações!$Q4057)*Ações!$R4057</f>
        <v>-0.90469999999999995</v>
      </c>
      <c r="U4057" s="68">
        <f>IF(Ações!$S4057=0,Ações!$T4057,IF(Ações!$T4057=0,Ações!$S4057,AVERAGE(Ações!$S4057,Ações!$T4057)))</f>
        <v>-0.90469999999999995</v>
      </c>
    </row>
    <row r="4058" spans="2:21" ht="15" customHeight="1" x14ac:dyDescent="0.2">
      <c r="B4058" s="63" t="str">
        <f>IFERROR('Dados Status Invest STOCKS'!A4045,"-")</f>
        <v>SBCF</v>
      </c>
      <c r="C4058" s="45">
        <f>IFERROR((Ações!$D4058-Ações!$K4058)/Ações!$D4058,0)</f>
        <v>-4.825242718446602</v>
      </c>
      <c r="D4058" s="46">
        <f>(Ações!$O4058)/0.06</f>
        <v>6.4735500000000004</v>
      </c>
      <c r="E4058" s="47">
        <f>IFERROR((Ações!$F4058-Ações!$K4058)/Ações!$F4058,0)</f>
        <v>-0.19227018389786044</v>
      </c>
      <c r="F4058" s="46">
        <f>IF(OR(Ações!$N4058&lt;0,Ações!$M4058&lt;0),"",(22.5*Ações!$M4058*Ações!$N4058)^0.5)</f>
        <v>31.628736933364884</v>
      </c>
      <c r="G4058" s="47">
        <f>IFERROR((Ações!$H4058-Ações!$K4058)/Ações!$H4058,0)</f>
        <v>18.03711311555633</v>
      </c>
      <c r="H4058" s="48">
        <f>IFERROR(Ações!$I4058/(Ações!$P4058-Table_1[[#This Row],[CAGR LUCRO 5A]]),0)</f>
        <v>-2.2134031595744688</v>
      </c>
      <c r="I4058" s="48">
        <f>IF(Ações!$S4058&lt;0,"",Ações!$O4058*(1+Ações!$S4058))</f>
        <v>0.49934375280000004</v>
      </c>
      <c r="J4058" s="49">
        <f>IFERROR(IF(Ações!$B4058="","",(VLOOKUP(Table_1[[#This Row],[AÇÕES]],'Dados Status Invest STOCKS'!A4044:AD4659,4)/Table_1[[#This Row],[LPA]]))/100,0)</f>
        <v>9.3233830845771151E-2</v>
      </c>
      <c r="K4058" s="64">
        <f>IFERROR(IF(Ações!$B4058="","",VLOOKUP(Table_1[[#This Row],[AÇÕES]],'Dados Status Invest STOCKS'!A4044:AD4659,2)),0)</f>
        <v>37.71</v>
      </c>
      <c r="L4058" s="65">
        <f>IFERROR(IF(Ações!$B4058="","",VLOOKUP(Table_1[[#This Row],[AÇÕES]],'Dados Status Invest STOCKS'!A4044:AD4659,3)/100),0)</f>
        <v>1.03E-2</v>
      </c>
      <c r="M4058" s="66">
        <f>IFERROR(IF(Ações!$B4058="","",VLOOKUP(Table_1[[#This Row],[AÇÕES]],'Dados Status Invest STOCKS'!A4044:AD4659,28)),0)</f>
        <v>2.0099999999999998</v>
      </c>
      <c r="N4058" s="66">
        <f>IFERROR(IF(Ações!$B4058="","",VLOOKUP(Table_1[[#This Row],[AÇÕES]],'Dados Status Invest STOCKS'!A4044:AD4659,27)),0)</f>
        <v>22.12</v>
      </c>
      <c r="O4058" s="66">
        <f>IFERROR(IF(Ações!$L4058="","",Ações!$K4058*Ações!$L4058),0)</f>
        <v>0.38841300000000001</v>
      </c>
      <c r="P4058" s="67">
        <f t="shared" si="63"/>
        <v>0.06</v>
      </c>
      <c r="Q4058" s="67">
        <f>IFERROR(Ações!$O4058/Ações!$M4058,0)</f>
        <v>0.19324029850746272</v>
      </c>
      <c r="R4058" s="67">
        <f>IFERROR(IF(Ações!$B4058="","",VLOOKUP(Table_1[[#This Row],[AÇÕES]],'Dados Status Invest STOCKS'!A4044:AD4659,18)/100),0)</f>
        <v>9.0999999999999998E-2</v>
      </c>
      <c r="S4058" s="65">
        <f>IFERROR(IF(Ações!$B4058="","",VLOOKUP(Table_1[[#This Row],[AÇÕES]],'Dados Status Invest STOCKS'!A4044:AD4659,25)/100),0)</f>
        <v>0.28559999999999997</v>
      </c>
      <c r="T4058" s="67">
        <f>(1-Ações!$Q4058)*Ações!$R4058</f>
        <v>7.3415132835820893E-2</v>
      </c>
      <c r="U4058" s="68">
        <f>IF(Ações!$S4058=0,Ações!$T4058,IF(Ações!$T4058=0,Ações!$S4058,AVERAGE(Ações!$S4058,Ações!$T4058)))</f>
        <v>0.17950756641791044</v>
      </c>
    </row>
    <row r="4059" spans="2:21" ht="15" customHeight="1" x14ac:dyDescent="0.2">
      <c r="B4059" s="63" t="str">
        <f>IFERROR('Dados Status Invest STOCKS'!A4046,"-")</f>
        <v>SBE</v>
      </c>
      <c r="C4059" s="45">
        <f>IFERROR((Ações!$D4059-Ações!$K4059)/Ações!$D4059,0)</f>
        <v>0</v>
      </c>
      <c r="D4059" s="46">
        <f>(Ações!$O4059)/0.06</f>
        <v>0</v>
      </c>
      <c r="E4059" s="47">
        <f>IFERROR((Ações!$F4059-Ações!$K4059)/Ações!$F4059,0)</f>
        <v>0</v>
      </c>
      <c r="F4059" s="46" t="str">
        <f>IF(OR(Ações!$N4059&lt;0,Ações!$M4059&lt;0),"",(22.5*Ações!$M4059*Ações!$N4059)^0.5)</f>
        <v/>
      </c>
      <c r="G4059" s="47">
        <f>IFERROR((Ações!$H4059-Ações!$K4059)/Ações!$H4059,0)</f>
        <v>0</v>
      </c>
      <c r="H4059" s="48">
        <f>IFERROR(Ações!$I4059/(Ações!$P4059-Table_1[[#This Row],[CAGR LUCRO 5A]]),0)</f>
        <v>0</v>
      </c>
      <c r="I4059" s="48">
        <f>IF(Ações!$S4059&lt;0,"",Ações!$O4059*(1+Ações!$S4059))</f>
        <v>0</v>
      </c>
      <c r="J4059" s="49">
        <f>IFERROR(IF(Ações!$B4059="","",(VLOOKUP(Table_1[[#This Row],[AÇÕES]],'Dados Status Invest STOCKS'!A4045:AD4660,4)/Table_1[[#This Row],[LPA]]))/100,0)</f>
        <v>3782.94</v>
      </c>
      <c r="K4059" s="64">
        <f>IFERROR(IF(Ações!$B4059="","",VLOOKUP(Table_1[[#This Row],[AÇÕES]],'Dados Status Invest STOCKS'!A4045:AD4660,2)),0)</f>
        <v>30.83</v>
      </c>
      <c r="L4059" s="65">
        <f>IFERROR(IF(Ações!$B4059="","",VLOOKUP(Table_1[[#This Row],[AÇÕES]],'Dados Status Invest STOCKS'!A4045:AD4660,3)/100),0)</f>
        <v>0</v>
      </c>
      <c r="M4059" s="66">
        <f>IFERROR(IF(Ações!$B4059="","",VLOOKUP(Table_1[[#This Row],[AÇÕES]],'Dados Status Invest STOCKS'!A4045:AD4660,28)),0)</f>
        <v>-0.01</v>
      </c>
      <c r="N4059" s="66">
        <f>IFERROR(IF(Ações!$B4059="","",VLOOKUP(Table_1[[#This Row],[AÇÕES]],'Dados Status Invest STOCKS'!A4045:AD4660,27)),0)</f>
        <v>0.16</v>
      </c>
      <c r="O4059" s="66">
        <f>IFERROR(IF(Ações!$L4059="","",Ações!$K4059*Ações!$L4059),0)</f>
        <v>0</v>
      </c>
      <c r="P4059" s="67">
        <f t="shared" si="63"/>
        <v>0.06</v>
      </c>
      <c r="Q4059" s="67">
        <f>IFERROR(Ações!$O4059/Ações!$M4059,0)</f>
        <v>0</v>
      </c>
      <c r="R4059" s="67">
        <f>IFERROR(IF(Ações!$B4059="","",VLOOKUP(Table_1[[#This Row],[AÇÕES]],'Dados Status Invest STOCKS'!A4045:AD4660,18)/100),0)</f>
        <v>-5.1200000000000002E-2</v>
      </c>
      <c r="S4059" s="65">
        <f>IFERROR(IF(Ações!$B4059="","",VLOOKUP(Table_1[[#This Row],[AÇÕES]],'Dados Status Invest STOCKS'!A4045:AD4660,25)/100),0)</f>
        <v>0</v>
      </c>
      <c r="T4059" s="67">
        <f>(1-Ações!$Q4059)*Ações!$R4059</f>
        <v>-5.1200000000000002E-2</v>
      </c>
      <c r="U4059" s="68">
        <f>IF(Ações!$S4059=0,Ações!$T4059,IF(Ações!$T4059=0,Ações!$S4059,AVERAGE(Ações!$S4059,Ações!$T4059)))</f>
        <v>-5.1200000000000002E-2</v>
      </c>
    </row>
    <row r="4060" spans="2:21" ht="15" customHeight="1" x14ac:dyDescent="0.2">
      <c r="B4060" s="63" t="str">
        <f>IFERROR('Dados Status Invest STOCKS'!A4047,"-")</f>
        <v>SBFG</v>
      </c>
      <c r="C4060" s="45">
        <f>IFERROR((Ações!$D4060-Ações!$K4060)/Ações!$D4060,0)</f>
        <v>-1.6785714285714282</v>
      </c>
      <c r="D4060" s="46">
        <f>(Ações!$O4060)/0.06</f>
        <v>7.3472000000000008</v>
      </c>
      <c r="E4060" s="47">
        <f>IFERROR((Ações!$F4060-Ações!$K4060)/Ações!$F4060,0)</f>
        <v>0.46686397048164641</v>
      </c>
      <c r="F4060" s="46">
        <f>IF(OR(Ações!$N4060&lt;0,Ações!$M4060&lt;0),"",(22.5*Ações!$M4060*Ações!$N4060)^0.5)</f>
        <v>36.913656009666667</v>
      </c>
      <c r="G4060" s="47">
        <f>IFERROR((Ações!$H4060-Ações!$K4060)/Ações!$H4060,0)</f>
        <v>5.3795808972785064</v>
      </c>
      <c r="H4060" s="48">
        <f>IFERROR(Ações!$I4060/(Ações!$P4060-Table_1[[#This Row],[CAGR LUCRO 5A]]),0)</f>
        <v>-4.4935806556808329</v>
      </c>
      <c r="I4060" s="48">
        <f>IF(Ações!$S4060&lt;0,"",Ações!$O4060*(1+Ações!$S4060))</f>
        <v>0.51810984960000006</v>
      </c>
      <c r="J4060" s="49">
        <f>IFERROR(IF(Ações!$B4060="","",(VLOOKUP(Table_1[[#This Row],[AÇÕES]],'Dados Status Invest STOCKS'!A4046:AD4661,4)/Table_1[[#This Row],[LPA]]))/100,0)</f>
        <v>2.3082191780821919E-2</v>
      </c>
      <c r="K4060" s="64">
        <f>IFERROR(IF(Ações!$B4060="","",VLOOKUP(Table_1[[#This Row],[AÇÕES]],'Dados Status Invest STOCKS'!A4046:AD4661,2)),0)</f>
        <v>19.68</v>
      </c>
      <c r="L4060" s="65">
        <f>IFERROR(IF(Ações!$B4060="","",VLOOKUP(Table_1[[#This Row],[AÇÕES]],'Dados Status Invest STOCKS'!A4046:AD4661,3)/100),0)</f>
        <v>2.2400000000000003E-2</v>
      </c>
      <c r="M4060" s="66">
        <f>IFERROR(IF(Ações!$B4060="","",VLOOKUP(Table_1[[#This Row],[AÇÕES]],'Dados Status Invest STOCKS'!A4046:AD4661,28)),0)</f>
        <v>2.92</v>
      </c>
      <c r="N4060" s="66">
        <f>IFERROR(IF(Ações!$B4060="","",VLOOKUP(Table_1[[#This Row],[AÇÕES]],'Dados Status Invest STOCKS'!A4046:AD4661,27)),0)</f>
        <v>20.74</v>
      </c>
      <c r="O4060" s="66">
        <f>IFERROR(IF(Ações!$L4060="","",Ações!$K4060*Ações!$L4060),0)</f>
        <v>0.44083200000000006</v>
      </c>
      <c r="P4060" s="67">
        <f t="shared" si="63"/>
        <v>0.06</v>
      </c>
      <c r="Q4060" s="67">
        <f>IFERROR(Ações!$O4060/Ações!$M4060,0)</f>
        <v>0.15096986301369866</v>
      </c>
      <c r="R4060" s="67">
        <f>IFERROR(IF(Ações!$B4060="","",VLOOKUP(Table_1[[#This Row],[AÇÕES]],'Dados Status Invest STOCKS'!A4046:AD4661,18)/100),0)</f>
        <v>0.14069999999999999</v>
      </c>
      <c r="S4060" s="65">
        <f>IFERROR(IF(Ações!$B4060="","",VLOOKUP(Table_1[[#This Row],[AÇÕES]],'Dados Status Invest STOCKS'!A4046:AD4661,25)/100),0)</f>
        <v>0.17530000000000001</v>
      </c>
      <c r="T4060" s="67">
        <f>(1-Ações!$Q4060)*Ações!$R4060</f>
        <v>0.1194585402739726</v>
      </c>
      <c r="U4060" s="68">
        <f>IF(Ações!$S4060=0,Ações!$T4060,IF(Ações!$T4060=0,Ações!$S4060,AVERAGE(Ações!$S4060,Ações!$T4060)))</f>
        <v>0.14737927013698632</v>
      </c>
    </row>
    <row r="4061" spans="2:21" ht="15" customHeight="1" x14ac:dyDescent="0.2">
      <c r="B4061" s="63" t="str">
        <f>IFERROR('Dados Status Invest STOCKS'!A4048,"-")</f>
        <v>SBG</v>
      </c>
      <c r="C4061" s="45">
        <f>IFERROR((Ações!$D4061-Ações!$K4061)/Ações!$D4061,0)</f>
        <v>0</v>
      </c>
      <c r="D4061" s="46">
        <f>(Ações!$O4061)/0.06</f>
        <v>0</v>
      </c>
      <c r="E4061" s="47">
        <f>IFERROR((Ações!$F4061-Ações!$K4061)/Ações!$F4061,0)</f>
        <v>-19.282566002854043</v>
      </c>
      <c r="F4061" s="46">
        <f>IF(OR(Ações!$N4061&lt;0,Ações!$M4061&lt;0),"",(22.5*Ações!$M4061*Ações!$N4061)^0.5)</f>
        <v>0.43732139211339754</v>
      </c>
      <c r="G4061" s="47">
        <f>IFERROR((Ações!$H4061-Ações!$K4061)/Ações!$H4061,0)</f>
        <v>0</v>
      </c>
      <c r="H4061" s="48">
        <f>IFERROR(Ações!$I4061/(Ações!$P4061-Table_1[[#This Row],[CAGR LUCRO 5A]]),0)</f>
        <v>0</v>
      </c>
      <c r="I4061" s="48">
        <f>IF(Ações!$S4061&lt;0,"",Ações!$O4061*(1+Ações!$S4061))</f>
        <v>0</v>
      </c>
      <c r="J4061" s="49">
        <f>IFERROR(IF(Ações!$B4061="","",(VLOOKUP(Table_1[[#This Row],[AÇÕES]],'Dados Status Invest STOCKS'!A4047:AD4662,4)/Table_1[[#This Row],[LPA]]))/100,0)</f>
        <v>34.298000000000002</v>
      </c>
      <c r="K4061" s="64">
        <f>IFERROR(IF(Ações!$B4061="","",VLOOKUP(Table_1[[#This Row],[AÇÕES]],'Dados Status Invest STOCKS'!A4047:AD4662,2)),0)</f>
        <v>8.8699999999999992</v>
      </c>
      <c r="L4061" s="65">
        <f>IFERROR(IF(Ações!$B4061="","",VLOOKUP(Table_1[[#This Row],[AÇÕES]],'Dados Status Invest STOCKS'!A4047:AD4662,3)/100),0)</f>
        <v>0</v>
      </c>
      <c r="M4061" s="66">
        <f>IFERROR(IF(Ações!$B4061="","",VLOOKUP(Table_1[[#This Row],[AÇÕES]],'Dados Status Invest STOCKS'!A4047:AD4662,28)),0)</f>
        <v>0.05</v>
      </c>
      <c r="N4061" s="66">
        <f>IFERROR(IF(Ações!$B4061="","",VLOOKUP(Table_1[[#This Row],[AÇÕES]],'Dados Status Invest STOCKS'!A4047:AD4662,27)),0)</f>
        <v>0.17</v>
      </c>
      <c r="O4061" s="66">
        <f>IFERROR(IF(Ações!$L4061="","",Ações!$K4061*Ações!$L4061),0)</f>
        <v>0</v>
      </c>
      <c r="P4061" s="67">
        <f t="shared" si="63"/>
        <v>0.06</v>
      </c>
      <c r="Q4061" s="67">
        <f>IFERROR(Ações!$O4061/Ações!$M4061,0)</f>
        <v>0</v>
      </c>
      <c r="R4061" s="67">
        <f>IFERROR(IF(Ações!$B4061="","",VLOOKUP(Table_1[[#This Row],[AÇÕES]],'Dados Status Invest STOCKS'!A4047:AD4662,18)/100),0)</f>
        <v>0.2974</v>
      </c>
      <c r="S4061" s="65">
        <f>IFERROR(IF(Ações!$B4061="","",VLOOKUP(Table_1[[#This Row],[AÇÕES]],'Dados Status Invest STOCKS'!A4047:AD4662,25)/100),0)</f>
        <v>0</v>
      </c>
      <c r="T4061" s="67">
        <f>(1-Ações!$Q4061)*Ações!$R4061</f>
        <v>0.2974</v>
      </c>
      <c r="U4061" s="68">
        <f>IF(Ações!$S4061=0,Ações!$T4061,IF(Ações!$T4061=0,Ações!$S4061,AVERAGE(Ações!$S4061,Ações!$T4061)))</f>
        <v>0.2974</v>
      </c>
    </row>
    <row r="4062" spans="2:21" ht="15" customHeight="1" x14ac:dyDescent="0.2">
      <c r="B4062" s="63" t="str">
        <f>IFERROR('Dados Status Invest STOCKS'!A4049,"-")</f>
        <v>SBGI</v>
      </c>
      <c r="C4062" s="45">
        <f>IFERROR((Ações!$D4062-Ações!$K4062)/Ações!$D4062,0)</f>
        <v>-1.0618556701030926</v>
      </c>
      <c r="D4062" s="46">
        <f>(Ações!$O4062)/0.06</f>
        <v>13.327800000000002</v>
      </c>
      <c r="E4062" s="47">
        <f>IFERROR((Ações!$F4062-Ações!$K4062)/Ações!$F4062,0)</f>
        <v>0</v>
      </c>
      <c r="F4062" s="46" t="str">
        <f>IF(OR(Ações!$N4062&lt;0,Ações!$M4062&lt;0),"",(22.5*Ações!$M4062*Ações!$N4062)^0.5)</f>
        <v/>
      </c>
      <c r="G4062" s="47">
        <f>IFERROR((Ações!$H4062-Ações!$K4062)/Ações!$H4062,0)</f>
        <v>-1.0618556701030926</v>
      </c>
      <c r="H4062" s="48">
        <f>IFERROR(Ações!$I4062/(Ações!$P4062-Table_1[[#This Row],[CAGR LUCRO 5A]]),0)</f>
        <v>13.327800000000002</v>
      </c>
      <c r="I4062" s="48">
        <f>IF(Ações!$S4062&lt;0,"",Ações!$O4062*(1+Ações!$S4062))</f>
        <v>0.79966800000000005</v>
      </c>
      <c r="J4062" s="49">
        <f>IFERROR(IF(Ações!$B4062="","",(VLOOKUP(Table_1[[#This Row],[AÇÕES]],'Dados Status Invest STOCKS'!A4048:AD4663,4)/Table_1[[#This Row],[LPA]]))/100,0)</f>
        <v>7.7765957446808504E-2</v>
      </c>
      <c r="K4062" s="64">
        <f>IFERROR(IF(Ações!$B4062="","",VLOOKUP(Table_1[[#This Row],[AÇÕES]],'Dados Status Invest STOCKS'!A4048:AD4663,2)),0)</f>
        <v>27.48</v>
      </c>
      <c r="L4062" s="65">
        <f>IFERROR(IF(Ações!$B4062="","",VLOOKUP(Table_1[[#This Row],[AÇÕES]],'Dados Status Invest STOCKS'!A4048:AD4663,3)/100),0)</f>
        <v>2.9100000000000001E-2</v>
      </c>
      <c r="M4062" s="66">
        <f>IFERROR(IF(Ações!$B4062="","",VLOOKUP(Table_1[[#This Row],[AÇÕES]],'Dados Status Invest STOCKS'!A4048:AD4663,28)),0)</f>
        <v>1.88</v>
      </c>
      <c r="N4062" s="66">
        <f>IFERROR(IF(Ações!$B4062="","",VLOOKUP(Table_1[[#This Row],[AÇÕES]],'Dados Status Invest STOCKS'!A4048:AD4663,27)),0)</f>
        <v>-21.35</v>
      </c>
      <c r="O4062" s="66">
        <f>IFERROR(IF(Ações!$L4062="","",Ações!$K4062*Ações!$L4062),0)</f>
        <v>0.79966800000000005</v>
      </c>
      <c r="P4062" s="67">
        <f t="shared" si="63"/>
        <v>0.06</v>
      </c>
      <c r="Q4062" s="67">
        <f>IFERROR(Ações!$O4062/Ações!$M4062,0)</f>
        <v>0.42535531914893621</v>
      </c>
      <c r="R4062" s="67">
        <f>IFERROR(IF(Ações!$B4062="","",VLOOKUP(Table_1[[#This Row],[AÇÕES]],'Dados Status Invest STOCKS'!A4048:AD4663,18)/100),0)</f>
        <v>-8.8000000000000009E-2</v>
      </c>
      <c r="S4062" s="65">
        <f>IFERROR(IF(Ações!$B4062="","",VLOOKUP(Table_1[[#This Row],[AÇÕES]],'Dados Status Invest STOCKS'!A4048:AD4663,25)/100),0)</f>
        <v>0</v>
      </c>
      <c r="T4062" s="67">
        <f>(1-Ações!$Q4062)*Ações!$R4062</f>
        <v>-5.0568731914893618E-2</v>
      </c>
      <c r="U4062" s="68">
        <f>IF(Ações!$S4062=0,Ações!$T4062,IF(Ações!$T4062=0,Ações!$S4062,AVERAGE(Ações!$S4062,Ações!$T4062)))</f>
        <v>-5.0568731914893618E-2</v>
      </c>
    </row>
    <row r="4063" spans="2:21" ht="15" customHeight="1" x14ac:dyDescent="0.2">
      <c r="B4063" s="63" t="str">
        <f>IFERROR('Dados Status Invest STOCKS'!A4050,"-")</f>
        <v>SBH</v>
      </c>
      <c r="C4063" s="45">
        <f>IFERROR((Ações!$D4063-Ações!$K4063)/Ações!$D4063,0)</f>
        <v>0</v>
      </c>
      <c r="D4063" s="46">
        <f>(Ações!$O4063)/0.06</f>
        <v>0</v>
      </c>
      <c r="E4063" s="47">
        <f>IFERROR((Ações!$F4063-Ações!$K4063)/Ações!$F4063,0)</f>
        <v>-0.7312719397161912</v>
      </c>
      <c r="F4063" s="46">
        <f>IF(OR(Ações!$N4063&lt;0,Ações!$M4063&lt;0),"",(22.5*Ações!$M4063*Ações!$N4063)^0.5)</f>
        <v>10.876396462064079</v>
      </c>
      <c r="G4063" s="47">
        <f>IFERROR((Ações!$H4063-Ações!$K4063)/Ações!$H4063,0)</f>
        <v>0</v>
      </c>
      <c r="H4063" s="48">
        <f>IFERROR(Ações!$I4063/(Ações!$P4063-Table_1[[#This Row],[CAGR LUCRO 5A]]),0)</f>
        <v>0</v>
      </c>
      <c r="I4063" s="48">
        <f>IF(Ações!$S4063&lt;0,"",Ações!$O4063*(1+Ações!$S4063))</f>
        <v>0</v>
      </c>
      <c r="J4063" s="49">
        <f>IFERROR(IF(Ações!$B4063="","",(VLOOKUP(Table_1[[#This Row],[AÇÕES]],'Dados Status Invest STOCKS'!A4049:AD4664,4)/Table_1[[#This Row],[LPA]]))/100,0)</f>
        <v>4.1839622641509429E-2</v>
      </c>
      <c r="K4063" s="64">
        <f>IFERROR(IF(Ações!$B4063="","",VLOOKUP(Table_1[[#This Row],[AÇÕES]],'Dados Status Invest STOCKS'!A4049:AD4664,2)),0)</f>
        <v>18.829999999999998</v>
      </c>
      <c r="L4063" s="65">
        <f>IFERROR(IF(Ações!$B4063="","",VLOOKUP(Table_1[[#This Row],[AÇÕES]],'Dados Status Invest STOCKS'!A4049:AD4664,3)/100),0)</f>
        <v>0</v>
      </c>
      <c r="M4063" s="66">
        <f>IFERROR(IF(Ações!$B4063="","",VLOOKUP(Table_1[[#This Row],[AÇÕES]],'Dados Status Invest STOCKS'!A4049:AD4664,28)),0)</f>
        <v>2.12</v>
      </c>
      <c r="N4063" s="66">
        <f>IFERROR(IF(Ações!$B4063="","",VLOOKUP(Table_1[[#This Row],[AÇÕES]],'Dados Status Invest STOCKS'!A4049:AD4664,27)),0)</f>
        <v>2.48</v>
      </c>
      <c r="O4063" s="66">
        <f>IFERROR(IF(Ações!$L4063="","",Ações!$K4063*Ações!$L4063),0)</f>
        <v>0</v>
      </c>
      <c r="P4063" s="67">
        <f t="shared" si="63"/>
        <v>0.06</v>
      </c>
      <c r="Q4063" s="67">
        <f>IFERROR(Ações!$O4063/Ações!$M4063,0)</f>
        <v>0</v>
      </c>
      <c r="R4063" s="67">
        <f>IFERROR(IF(Ações!$B4063="","",VLOOKUP(Table_1[[#This Row],[AÇÕES]],'Dados Status Invest STOCKS'!A4049:AD4664,18)/100),0)</f>
        <v>0.85439999999999994</v>
      </c>
      <c r="S4063" s="65">
        <f>IFERROR(IF(Ações!$B4063="","",VLOOKUP(Table_1[[#This Row],[AÇÕES]],'Dados Status Invest STOCKS'!A4049:AD4664,25)/100),0)</f>
        <v>1.47E-2</v>
      </c>
      <c r="T4063" s="67">
        <f>(1-Ações!$Q4063)*Ações!$R4063</f>
        <v>0.85439999999999994</v>
      </c>
      <c r="U4063" s="68">
        <f>IF(Ações!$S4063=0,Ações!$T4063,IF(Ações!$T4063=0,Ações!$S4063,AVERAGE(Ações!$S4063,Ações!$T4063)))</f>
        <v>0.43454999999999999</v>
      </c>
    </row>
    <row r="4064" spans="2:21" ht="15" customHeight="1" x14ac:dyDescent="0.2">
      <c r="B4064" s="63" t="str">
        <f>IFERROR('Dados Status Invest STOCKS'!A4051,"-")</f>
        <v>SBLK</v>
      </c>
      <c r="C4064" s="45">
        <f>IFERROR((Ações!$D4064-Ações!$K4064)/Ações!$D4064,0)</f>
        <v>0.58563535911602216</v>
      </c>
      <c r="D4064" s="46">
        <f>(Ações!$O4064)/0.06</f>
        <v>49.183733333333343</v>
      </c>
      <c r="E4064" s="47">
        <f>IFERROR((Ações!$F4064-Ações!$K4064)/Ações!$F4064,0)</f>
        <v>-0.64866821611092185</v>
      </c>
      <c r="F4064" s="46">
        <f>IF(OR(Ações!$N4064&lt;0,Ações!$M4064&lt;0),"",(22.5*Ações!$M4064*Ações!$N4064)^0.5)</f>
        <v>12.361492628319608</v>
      </c>
      <c r="G4064" s="47">
        <f>IFERROR((Ações!$H4064-Ações!$K4064)/Ações!$H4064,0)</f>
        <v>0.58563535911602216</v>
      </c>
      <c r="H4064" s="48">
        <f>IFERROR(Ações!$I4064/(Ações!$P4064-Table_1[[#This Row],[CAGR LUCRO 5A]]),0)</f>
        <v>49.183733333333343</v>
      </c>
      <c r="I4064" s="48">
        <f>IF(Ações!$S4064&lt;0,"",Ações!$O4064*(1+Ações!$S4064))</f>
        <v>2.9510240000000003</v>
      </c>
      <c r="J4064" s="49">
        <f>IFERROR(IF(Ações!$B4064="","",(VLOOKUP(Table_1[[#This Row],[AÇÕES]],'Dados Status Invest STOCKS'!A4050:AD4665,4)/Table_1[[#This Row],[LPA]]))/100,0)</f>
        <v>1.1626190476190477</v>
      </c>
      <c r="K4064" s="64">
        <f>IFERROR(IF(Ações!$B4064="","",VLOOKUP(Table_1[[#This Row],[AÇÕES]],'Dados Status Invest STOCKS'!A4050:AD4665,2)),0)</f>
        <v>20.38</v>
      </c>
      <c r="L4064" s="65">
        <f>IFERROR(IF(Ações!$B4064="","",VLOOKUP(Table_1[[#This Row],[AÇÕES]],'Dados Status Invest STOCKS'!A4050:AD4665,3)/100),0)</f>
        <v>0.14480000000000001</v>
      </c>
      <c r="M4064" s="66">
        <f>IFERROR(IF(Ações!$B4064="","",VLOOKUP(Table_1[[#This Row],[AÇÕES]],'Dados Status Invest STOCKS'!A4050:AD4665,28)),0)</f>
        <v>0.42</v>
      </c>
      <c r="N4064" s="66">
        <f>IFERROR(IF(Ações!$B4064="","",VLOOKUP(Table_1[[#This Row],[AÇÕES]],'Dados Status Invest STOCKS'!A4050:AD4665,27)),0)</f>
        <v>16.170000000000002</v>
      </c>
      <c r="O4064" s="66">
        <f>IFERROR(IF(Ações!$L4064="","",Ações!$K4064*Ações!$L4064),0)</f>
        <v>2.9510240000000003</v>
      </c>
      <c r="P4064" s="67">
        <f t="shared" si="63"/>
        <v>0.06</v>
      </c>
      <c r="Q4064" s="67">
        <f>IFERROR(Ações!$O4064/Ações!$M4064,0)</f>
        <v>7.02624761904762</v>
      </c>
      <c r="R4064" s="67">
        <f>IFERROR(IF(Ações!$B4064="","",VLOOKUP(Table_1[[#This Row],[AÇÕES]],'Dados Status Invest STOCKS'!A4050:AD4665,18)/100),0)</f>
        <v>2.58E-2</v>
      </c>
      <c r="S4064" s="65">
        <f>IFERROR(IF(Ações!$B4064="","",VLOOKUP(Table_1[[#This Row],[AÇÕES]],'Dados Status Invest STOCKS'!A4050:AD4665,25)/100),0)</f>
        <v>0</v>
      </c>
      <c r="T4064" s="67">
        <f>(1-Ações!$Q4064)*Ações!$R4064</f>
        <v>-0.15547718857142859</v>
      </c>
      <c r="U4064" s="68">
        <f>IF(Ações!$S4064=0,Ações!$T4064,IF(Ações!$T4064=0,Ações!$S4064,AVERAGE(Ações!$S4064,Ações!$T4064)))</f>
        <v>-0.15547718857142859</v>
      </c>
    </row>
    <row r="4065" spans="2:21" ht="15" customHeight="1" x14ac:dyDescent="0.2">
      <c r="B4065" s="63" t="str">
        <f>IFERROR('Dados Status Invest STOCKS'!A4052,"-")</f>
        <v>SBLKZ</v>
      </c>
      <c r="C4065" s="45">
        <f>IFERROR((Ações!$D4065-Ações!$K4065)/Ações!$D4065,0)</f>
        <v>-0.46699266503667469</v>
      </c>
      <c r="D4065" s="46">
        <f>(Ações!$O4065)/0.06</f>
        <v>17.307516666666668</v>
      </c>
      <c r="E4065" s="47">
        <f>IFERROR((Ações!$F4065-Ações!$K4065)/Ações!$F4065,0)</f>
        <v>-1.0539590778732242</v>
      </c>
      <c r="F4065" s="46">
        <f>IF(OR(Ações!$N4065&lt;0,Ações!$M4065&lt;0),"",(22.5*Ações!$M4065*Ações!$N4065)^0.5)</f>
        <v>12.361492628319608</v>
      </c>
      <c r="G4065" s="47">
        <f>IFERROR((Ações!$H4065-Ações!$K4065)/Ações!$H4065,0)</f>
        <v>-0.46699266503667469</v>
      </c>
      <c r="H4065" s="48">
        <f>IFERROR(Ações!$I4065/(Ações!$P4065-Table_1[[#This Row],[CAGR LUCRO 5A]]),0)</f>
        <v>17.307516666666668</v>
      </c>
      <c r="I4065" s="48">
        <f>IF(Ações!$S4065&lt;0,"",Ações!$O4065*(1+Ações!$S4065))</f>
        <v>1.038451</v>
      </c>
      <c r="J4065" s="49">
        <f>IFERROR(IF(Ações!$B4065="","",(VLOOKUP(Table_1[[#This Row],[AÇÕES]],'Dados Status Invest STOCKS'!A4051:AD4666,4)/Table_1[[#This Row],[LPA]]))/100,0)</f>
        <v>1.4485714285714286</v>
      </c>
      <c r="K4065" s="64">
        <f>IFERROR(IF(Ações!$B4065="","",VLOOKUP(Table_1[[#This Row],[AÇÕES]],'Dados Status Invest STOCKS'!A4051:AD4666,2)),0)</f>
        <v>25.39</v>
      </c>
      <c r="L4065" s="65">
        <f>IFERROR(IF(Ações!$B4065="","",VLOOKUP(Table_1[[#This Row],[AÇÕES]],'Dados Status Invest STOCKS'!A4051:AD4666,3)/100),0)</f>
        <v>4.0899999999999999E-2</v>
      </c>
      <c r="M4065" s="66">
        <f>IFERROR(IF(Ações!$B4065="","",VLOOKUP(Table_1[[#This Row],[AÇÕES]],'Dados Status Invest STOCKS'!A4051:AD4666,28)),0)</f>
        <v>0.42</v>
      </c>
      <c r="N4065" s="66">
        <f>IFERROR(IF(Ações!$B4065="","",VLOOKUP(Table_1[[#This Row],[AÇÕES]],'Dados Status Invest STOCKS'!A4051:AD4666,27)),0)</f>
        <v>16.170000000000002</v>
      </c>
      <c r="O4065" s="66">
        <f>IFERROR(IF(Ações!$L4065="","",Ações!$K4065*Ações!$L4065),0)</f>
        <v>1.038451</v>
      </c>
      <c r="P4065" s="67">
        <f t="shared" si="63"/>
        <v>0.06</v>
      </c>
      <c r="Q4065" s="67">
        <f>IFERROR(Ações!$O4065/Ações!$M4065,0)</f>
        <v>2.4725023809523812</v>
      </c>
      <c r="R4065" s="67">
        <f>IFERROR(IF(Ações!$B4065="","",VLOOKUP(Table_1[[#This Row],[AÇÕES]],'Dados Status Invest STOCKS'!A4051:AD4666,18)/100),0)</f>
        <v>2.58E-2</v>
      </c>
      <c r="S4065" s="65">
        <f>IFERROR(IF(Ações!$B4065="","",VLOOKUP(Table_1[[#This Row],[AÇÕES]],'Dados Status Invest STOCKS'!A4051:AD4666,25)/100),0)</f>
        <v>0</v>
      </c>
      <c r="T4065" s="67">
        <f>(1-Ações!$Q4065)*Ações!$R4065</f>
        <v>-3.7990561428571434E-2</v>
      </c>
      <c r="U4065" s="68">
        <f>IF(Ações!$S4065=0,Ações!$T4065,IF(Ações!$T4065=0,Ações!$S4065,AVERAGE(Ações!$S4065,Ações!$T4065)))</f>
        <v>-3.7990561428571434E-2</v>
      </c>
    </row>
    <row r="4066" spans="2:21" ht="15" customHeight="1" x14ac:dyDescent="0.2">
      <c r="B4066" s="63" t="str">
        <f>IFERROR('Dados Status Invest STOCKS'!A4053,"-")</f>
        <v>SBNY</v>
      </c>
      <c r="C4066" s="45">
        <f>IFERROR((Ações!$D4066-Ações!$K4066)/Ações!$D4066,0)</f>
        <v>-7.450704225352113</v>
      </c>
      <c r="D4066" s="46">
        <f>(Ações!$O4066)/0.06</f>
        <v>37.176783333333333</v>
      </c>
      <c r="E4066" s="47">
        <f>IFERROR((Ações!$F4066-Ações!$K4066)/Ações!$F4066,0)</f>
        <v>-0.72626283548432535</v>
      </c>
      <c r="F4066" s="46">
        <f>IF(OR(Ações!$N4066&lt;0,Ações!$M4066&lt;0),"",(22.5*Ações!$M4066*Ações!$N4066)^0.5)</f>
        <v>181.99430210860999</v>
      </c>
      <c r="G4066" s="47">
        <f>IFERROR((Ações!$H4066-Ações!$K4066)/Ações!$H4066,0)</f>
        <v>2.5896141704250315</v>
      </c>
      <c r="H4066" s="48">
        <f>IFERROR(Ações!$I4066/(Ações!$P4066-Table_1[[#This Row],[CAGR LUCRO 5A]]),0)</f>
        <v>-197.639154107438</v>
      </c>
      <c r="I4066" s="48">
        <f>IF(Ações!$S4066&lt;0,"",Ações!$O4066*(1+Ações!$S4066))</f>
        <v>2.3914337646999999</v>
      </c>
      <c r="J4066" s="49">
        <f>IFERROR(IF(Ações!$B4066="","",(VLOOKUP(Table_1[[#This Row],[AÇÕES]],'Dados Status Invest STOCKS'!A4052:AD4667,4)/Table_1[[#This Row],[LPA]]))/100,0)</f>
        <v>1.84739263803681E-2</v>
      </c>
      <c r="K4066" s="64">
        <f>IFERROR(IF(Ações!$B4066="","",VLOOKUP(Table_1[[#This Row],[AÇÕES]],'Dados Status Invest STOCKS'!A4052:AD4667,2)),0)</f>
        <v>314.17</v>
      </c>
      <c r="L4066" s="65">
        <f>IFERROR(IF(Ações!$B4066="","",VLOOKUP(Table_1[[#This Row],[AÇÕES]],'Dados Status Invest STOCKS'!A4052:AD4667,3)/100),0)</f>
        <v>7.0999999999999995E-3</v>
      </c>
      <c r="M4066" s="66">
        <f>IFERROR(IF(Ações!$B4066="","",VLOOKUP(Table_1[[#This Row],[AÇÕES]],'Dados Status Invest STOCKS'!A4052:AD4667,28)),0)</f>
        <v>13.04</v>
      </c>
      <c r="N4066" s="66">
        <f>IFERROR(IF(Ações!$B4066="","",VLOOKUP(Table_1[[#This Row],[AÇÕES]],'Dados Status Invest STOCKS'!A4052:AD4667,27)),0)</f>
        <v>112.89</v>
      </c>
      <c r="O4066" s="66">
        <f>IFERROR(IF(Ações!$L4066="","",Ações!$K4066*Ações!$L4066),0)</f>
        <v>2.230607</v>
      </c>
      <c r="P4066" s="67">
        <f t="shared" si="63"/>
        <v>0.06</v>
      </c>
      <c r="Q4066" s="67">
        <f>IFERROR(Ações!$O4066/Ações!$M4066,0)</f>
        <v>0.17105881901840492</v>
      </c>
      <c r="R4066" s="67">
        <f>IFERROR(IF(Ações!$B4066="","",VLOOKUP(Table_1[[#This Row],[AÇÕES]],'Dados Status Invest STOCKS'!A4052:AD4667,18)/100),0)</f>
        <v>0.11550000000000001</v>
      </c>
      <c r="S4066" s="65">
        <f>IFERROR(IF(Ações!$B4066="","",VLOOKUP(Table_1[[#This Row],[AÇÕES]],'Dados Status Invest STOCKS'!A4052:AD4667,25)/100),0)</f>
        <v>7.2099999999999997E-2</v>
      </c>
      <c r="T4066" s="67">
        <f>(1-Ações!$Q4066)*Ações!$R4066</f>
        <v>9.5742706403374234E-2</v>
      </c>
      <c r="U4066" s="68">
        <f>IF(Ações!$S4066=0,Ações!$T4066,IF(Ações!$T4066=0,Ações!$S4066,AVERAGE(Ações!$S4066,Ações!$T4066)))</f>
        <v>8.3921353201687116E-2</v>
      </c>
    </row>
    <row r="4067" spans="2:21" ht="15" customHeight="1" x14ac:dyDescent="0.2">
      <c r="B4067" s="63" t="str">
        <f>IFERROR('Dados Status Invest STOCKS'!A4054,"-")</f>
        <v>SBNYP</v>
      </c>
      <c r="C4067" s="45">
        <f>IFERROR((Ações!$D4067-Ações!$K4067)/Ações!$D4067,0)</f>
        <v>-0.16054158607350097</v>
      </c>
      <c r="D4067" s="46">
        <f>(Ações!$O4067)/0.06</f>
        <v>21.619216666666667</v>
      </c>
      <c r="E4067" s="47">
        <f>IFERROR((Ações!$F4067-Ações!$K4067)/Ações!$F4067,0)</f>
        <v>0.86213854110099075</v>
      </c>
      <c r="F4067" s="46">
        <f>IF(OR(Ações!$N4067&lt;0,Ações!$M4067&lt;0),"",(22.5*Ações!$M4067*Ações!$N4067)^0.5)</f>
        <v>181.99430210860999</v>
      </c>
      <c r="G4067" s="47">
        <f>IFERROR((Ações!$H4067-Ações!$K4067)/Ações!$H4067,0)</f>
        <v>1.2183029131531473</v>
      </c>
      <c r="H4067" s="48">
        <f>IFERROR(Ações!$I4067/(Ações!$P4067-Table_1[[#This Row],[CAGR LUCRO 5A]]),0)</f>
        <v>-114.93204390909092</v>
      </c>
      <c r="I4067" s="48">
        <f>IF(Ações!$S4067&lt;0,"",Ações!$O4067*(1+Ações!$S4067))</f>
        <v>1.3906777313000001</v>
      </c>
      <c r="J4067" s="49">
        <f>IFERROR(IF(Ações!$B4067="","",(VLOOKUP(Table_1[[#This Row],[AÇÕES]],'Dados Status Invest STOCKS'!A4053:AD4668,4)/Table_1[[#This Row],[LPA]]))/100,0)</f>
        <v>1.4723926380368099E-3</v>
      </c>
      <c r="K4067" s="64">
        <f>IFERROR(IF(Ações!$B4067="","",VLOOKUP(Table_1[[#This Row],[AÇÕES]],'Dados Status Invest STOCKS'!A4053:AD4668,2)),0)</f>
        <v>25.09</v>
      </c>
      <c r="L4067" s="65">
        <f>IFERROR(IF(Ações!$B4067="","",VLOOKUP(Table_1[[#This Row],[AÇÕES]],'Dados Status Invest STOCKS'!A4053:AD4668,3)/100),0)</f>
        <v>5.1699999999999996E-2</v>
      </c>
      <c r="M4067" s="66">
        <f>IFERROR(IF(Ações!$B4067="","",VLOOKUP(Table_1[[#This Row],[AÇÕES]],'Dados Status Invest STOCKS'!A4053:AD4668,28)),0)</f>
        <v>13.04</v>
      </c>
      <c r="N4067" s="66">
        <f>IFERROR(IF(Ações!$B4067="","",VLOOKUP(Table_1[[#This Row],[AÇÕES]],'Dados Status Invest STOCKS'!A4053:AD4668,27)),0)</f>
        <v>112.89</v>
      </c>
      <c r="O4067" s="66">
        <f>IFERROR(IF(Ações!$L4067="","",Ações!$K4067*Ações!$L4067),0)</f>
        <v>1.297153</v>
      </c>
      <c r="P4067" s="67">
        <f t="shared" si="63"/>
        <v>0.06</v>
      </c>
      <c r="Q4067" s="67">
        <f>IFERROR(Ações!$O4067/Ações!$M4067,0)</f>
        <v>9.9474923312883448E-2</v>
      </c>
      <c r="R4067" s="67">
        <f>IFERROR(IF(Ações!$B4067="","",VLOOKUP(Table_1[[#This Row],[AÇÕES]],'Dados Status Invest STOCKS'!A4053:AD4668,18)/100),0)</f>
        <v>0.11550000000000001</v>
      </c>
      <c r="S4067" s="65">
        <f>IFERROR(IF(Ações!$B4067="","",VLOOKUP(Table_1[[#This Row],[AÇÕES]],'Dados Status Invest STOCKS'!A4053:AD4668,25)/100),0)</f>
        <v>7.2099999999999997E-2</v>
      </c>
      <c r="T4067" s="67">
        <f>(1-Ações!$Q4067)*Ações!$R4067</f>
        <v>0.10401064635736197</v>
      </c>
      <c r="U4067" s="68">
        <f>IF(Ações!$S4067=0,Ações!$T4067,IF(Ações!$T4067=0,Ações!$S4067,AVERAGE(Ações!$S4067,Ações!$T4067)))</f>
        <v>8.8055323178680978E-2</v>
      </c>
    </row>
    <row r="4068" spans="2:21" ht="15" customHeight="1" x14ac:dyDescent="0.2">
      <c r="B4068" s="63" t="str">
        <f>IFERROR('Dados Status Invest STOCKS'!A4055,"-")</f>
        <v>SBOW</v>
      </c>
      <c r="C4068" s="45">
        <f>IFERROR((Ações!$D4068-Ações!$K4068)/Ações!$D4068,0)</f>
        <v>0</v>
      </c>
      <c r="D4068" s="46">
        <f>(Ações!$O4068)/0.06</f>
        <v>0</v>
      </c>
      <c r="E4068" s="47">
        <f>IFERROR((Ações!$F4068-Ações!$K4068)/Ações!$F4068,0)</f>
        <v>0</v>
      </c>
      <c r="F4068" s="46" t="str">
        <f>IF(OR(Ações!$N4068&lt;0,Ações!$M4068&lt;0),"",(22.5*Ações!$M4068*Ações!$N4068)^0.5)</f>
        <v/>
      </c>
      <c r="G4068" s="47">
        <f>IFERROR((Ações!$H4068-Ações!$K4068)/Ações!$H4068,0)</f>
        <v>0</v>
      </c>
      <c r="H4068" s="48">
        <f>IFERROR(Ações!$I4068/(Ações!$P4068-Table_1[[#This Row],[CAGR LUCRO 5A]]),0)</f>
        <v>0</v>
      </c>
      <c r="I4068" s="48">
        <f>IF(Ações!$S4068&lt;0,"",Ações!$O4068*(1+Ações!$S4068))</f>
        <v>0</v>
      </c>
      <c r="J4068" s="49">
        <f>IFERROR(IF(Ações!$B4068="","",(VLOOKUP(Table_1[[#This Row],[AÇÕES]],'Dados Status Invest STOCKS'!A4054:AD4669,4)/Table_1[[#This Row],[LPA]]))/100,0)</f>
        <v>0.16348214285714285</v>
      </c>
      <c r="K4068" s="64">
        <f>IFERROR(IF(Ações!$B4068="","",VLOOKUP(Table_1[[#This Row],[AÇÕES]],'Dados Status Invest STOCKS'!A4054:AD4669,2)),0)</f>
        <v>20.52</v>
      </c>
      <c r="L4068" s="65">
        <f>IFERROR(IF(Ações!$B4068="","",VLOOKUP(Table_1[[#This Row],[AÇÕES]],'Dados Status Invest STOCKS'!A4054:AD4669,3)/100),0)</f>
        <v>0</v>
      </c>
      <c r="M4068" s="66">
        <f>IFERROR(IF(Ações!$B4068="","",VLOOKUP(Table_1[[#This Row],[AÇÕES]],'Dados Status Invest STOCKS'!A4054:AD4669,28)),0)</f>
        <v>-1.1200000000000001</v>
      </c>
      <c r="N4068" s="66">
        <f>IFERROR(IF(Ações!$B4068="","",VLOOKUP(Table_1[[#This Row],[AÇÕES]],'Dados Status Invest STOCKS'!A4054:AD4669,27)),0)</f>
        <v>5.51</v>
      </c>
      <c r="O4068" s="66">
        <f>IFERROR(IF(Ações!$L4068="","",Ações!$K4068*Ações!$L4068),0)</f>
        <v>0</v>
      </c>
      <c r="P4068" s="67">
        <f t="shared" si="63"/>
        <v>0.06</v>
      </c>
      <c r="Q4068" s="67">
        <f>IFERROR(Ações!$O4068/Ações!$M4068,0)</f>
        <v>0</v>
      </c>
      <c r="R4068" s="67">
        <f>IFERROR(IF(Ações!$B4068="","",VLOOKUP(Table_1[[#This Row],[AÇÕES]],'Dados Status Invest STOCKS'!A4054:AD4669,18)/100),0)</f>
        <v>-0.2034</v>
      </c>
      <c r="S4068" s="65">
        <f>IFERROR(IF(Ações!$B4068="","",VLOOKUP(Table_1[[#This Row],[AÇÕES]],'Dados Status Invest STOCKS'!A4054:AD4669,25)/100),0)</f>
        <v>0</v>
      </c>
      <c r="T4068" s="67">
        <f>(1-Ações!$Q4068)*Ações!$R4068</f>
        <v>-0.2034</v>
      </c>
      <c r="U4068" s="68">
        <f>IF(Ações!$S4068=0,Ações!$T4068,IF(Ações!$T4068=0,Ações!$S4068,AVERAGE(Ações!$S4068,Ações!$T4068)))</f>
        <v>-0.2034</v>
      </c>
    </row>
    <row r="4069" spans="2:21" ht="15" customHeight="1" x14ac:dyDescent="0.2">
      <c r="B4069" s="63" t="str">
        <f>IFERROR('Dados Status Invest STOCKS'!A4056,"-")</f>
        <v>SBR</v>
      </c>
      <c r="C4069" s="45">
        <f>IFERROR((Ações!$D4069-Ações!$K4069)/Ações!$D4069,0)</f>
        <v>0.26199261992619943</v>
      </c>
      <c r="D4069" s="46">
        <f>(Ações!$O4069)/0.06</f>
        <v>65.487150000000014</v>
      </c>
      <c r="E4069" s="47">
        <f>IFERROR((Ações!$F4069-Ações!$K4069)/Ações!$F4069,0)</f>
        <v>-7.7575043807424615</v>
      </c>
      <c r="F4069" s="46">
        <f>IF(OR(Ações!$N4069&lt;0,Ações!$M4069&lt;0),"",(22.5*Ações!$M4069*Ações!$N4069)^0.5)</f>
        <v>5.5186954980321206</v>
      </c>
      <c r="G4069" s="47">
        <f>IFERROR((Ações!$H4069-Ações!$K4069)/Ações!$H4069,0)</f>
        <v>0</v>
      </c>
      <c r="H4069" s="48">
        <f>IFERROR(Ações!$I4069/(Ações!$P4069-Table_1[[#This Row],[CAGR LUCRO 5A]]),0)</f>
        <v>0</v>
      </c>
      <c r="I4069" s="48" t="str">
        <f>IF(Ações!$S4069&lt;0,"",Ações!$O4069*(1+Ações!$S4069))</f>
        <v/>
      </c>
      <c r="J4069" s="49">
        <f>IFERROR(IF(Ações!$B4069="","",(VLOOKUP(Table_1[[#This Row],[AÇÕES]],'Dados Status Invest STOCKS'!A4055:AD4670,4)/Table_1[[#This Row],[LPA]]))/100,0)</f>
        <v>6.0886524822695041E-2</v>
      </c>
      <c r="K4069" s="64">
        <f>IFERROR(IF(Ações!$B4069="","",VLOOKUP(Table_1[[#This Row],[AÇÕES]],'Dados Status Invest STOCKS'!A4055:AD4670,2)),0)</f>
        <v>48.33</v>
      </c>
      <c r="L4069" s="65">
        <f>IFERROR(IF(Ações!$B4069="","",VLOOKUP(Table_1[[#This Row],[AÇÕES]],'Dados Status Invest STOCKS'!A4055:AD4670,3)/100),0)</f>
        <v>8.1300000000000011E-2</v>
      </c>
      <c r="M4069" s="66">
        <f>IFERROR(IF(Ações!$B4069="","",VLOOKUP(Table_1[[#This Row],[AÇÕES]],'Dados Status Invest STOCKS'!A4055:AD4670,28)),0)</f>
        <v>2.82</v>
      </c>
      <c r="N4069" s="66">
        <f>IFERROR(IF(Ações!$B4069="","",VLOOKUP(Table_1[[#This Row],[AÇÕES]],'Dados Status Invest STOCKS'!A4055:AD4670,27)),0)</f>
        <v>0.48</v>
      </c>
      <c r="O4069" s="66">
        <f>IFERROR(IF(Ações!$L4069="","",Ações!$K4069*Ações!$L4069),0)</f>
        <v>3.9292290000000003</v>
      </c>
      <c r="P4069" s="67">
        <f t="shared" si="63"/>
        <v>0.06</v>
      </c>
      <c r="Q4069" s="67">
        <f>IFERROR(Ações!$O4069/Ações!$M4069,0)</f>
        <v>1.3933436170212767</v>
      </c>
      <c r="R4069" s="67">
        <f>IFERROR(IF(Ações!$B4069="","",VLOOKUP(Table_1[[#This Row],[AÇÕES]],'Dados Status Invest STOCKS'!A4055:AD4670,18)/100),0)</f>
        <v>5.8951000000000002</v>
      </c>
      <c r="S4069" s="65">
        <f>IFERROR(IF(Ações!$B4069="","",VLOOKUP(Table_1[[#This Row],[AÇÕES]],'Dados Status Invest STOCKS'!A4055:AD4670,25)/100),0)</f>
        <v>-6.2400000000000004E-2</v>
      </c>
      <c r="T4069" s="67">
        <f>(1-Ações!$Q4069)*Ações!$R4069</f>
        <v>-2.3187999567021285</v>
      </c>
      <c r="U4069" s="68">
        <f>IF(Ações!$S4069=0,Ações!$T4069,IF(Ações!$T4069=0,Ações!$S4069,AVERAGE(Ações!$S4069,Ações!$T4069)))</f>
        <v>-1.1905999783510641</v>
      </c>
    </row>
    <row r="4070" spans="2:21" ht="15" customHeight="1" x14ac:dyDescent="0.2">
      <c r="B4070" s="63" t="str">
        <f>IFERROR('Dados Status Invest STOCKS'!A4057,"-")</f>
        <v>SBS</v>
      </c>
      <c r="C4070" s="45">
        <f>IFERROR((Ações!$D4070-Ações!$K4070)/Ações!$D4070,0)</f>
        <v>-0.63043478260869568</v>
      </c>
      <c r="D4070" s="46">
        <f>(Ações!$O4070)/0.06</f>
        <v>3.998933333333333</v>
      </c>
      <c r="E4070" s="47">
        <f>IFERROR((Ações!$F4070-Ações!$K4070)/Ações!$F4070,0)</f>
        <v>0.37990755921633368</v>
      </c>
      <c r="F4070" s="46">
        <f>IF(OR(Ações!$N4070&lt;0,Ações!$M4070&lt;0),"",(22.5*Ações!$M4070*Ações!$N4070)^0.5)</f>
        <v>10.51456133179126</v>
      </c>
      <c r="G4070" s="47">
        <f>IFERROR((Ações!$H4070-Ações!$K4070)/Ações!$H4070,0)</f>
        <v>0.13775592250594587</v>
      </c>
      <c r="H4070" s="48">
        <f>IFERROR(Ações!$I4070/(Ações!$P4070-Table_1[[#This Row],[CAGR LUCRO 5A]]),0)</f>
        <v>7.5616640000000004</v>
      </c>
      <c r="I4070" s="48">
        <f>IF(Ações!$S4070&lt;0,"",Ações!$O4070*(1+Ações!$S4070))</f>
        <v>0.24651024639999999</v>
      </c>
      <c r="J4070" s="49">
        <f>IFERROR(IF(Ações!$B4070="","",(VLOOKUP(Table_1[[#This Row],[AÇÕES]],'Dados Status Invest STOCKS'!A4056:AD4671,4)/Table_1[[#This Row],[LPA]]))/100,0)</f>
        <v>0.11959459459459459</v>
      </c>
      <c r="K4070" s="64">
        <f>IFERROR(IF(Ações!$B4070="","",VLOOKUP(Table_1[[#This Row],[AÇÕES]],'Dados Status Invest STOCKS'!A4056:AD4671,2)),0)</f>
        <v>6.52</v>
      </c>
      <c r="L4070" s="65">
        <f>IFERROR(IF(Ações!$B4070="","",VLOOKUP(Table_1[[#This Row],[AÇÕES]],'Dados Status Invest STOCKS'!A4056:AD4671,3)/100),0)</f>
        <v>3.6799999999999999E-2</v>
      </c>
      <c r="M4070" s="66">
        <f>IFERROR(IF(Ações!$B4070="","",VLOOKUP(Table_1[[#This Row],[AÇÕES]],'Dados Status Invest STOCKS'!A4056:AD4671,28)),0)</f>
        <v>0.74</v>
      </c>
      <c r="N4070" s="66">
        <f>IFERROR(IF(Ações!$B4070="","",VLOOKUP(Table_1[[#This Row],[AÇÕES]],'Dados Status Invest STOCKS'!A4056:AD4671,27)),0)</f>
        <v>6.64</v>
      </c>
      <c r="O4070" s="66">
        <f>IFERROR(IF(Ações!$L4070="","",Ações!$K4070*Ações!$L4070),0)</f>
        <v>0.23993599999999998</v>
      </c>
      <c r="P4070" s="67">
        <f t="shared" si="63"/>
        <v>0.06</v>
      </c>
      <c r="Q4070" s="67">
        <f>IFERROR(Ações!$O4070/Ações!$M4070,0)</f>
        <v>0.32423783783783783</v>
      </c>
      <c r="R4070" s="67">
        <f>IFERROR(IF(Ações!$B4070="","",VLOOKUP(Table_1[[#This Row],[AÇÕES]],'Dados Status Invest STOCKS'!A4056:AD4671,18)/100),0)</f>
        <v>0.111</v>
      </c>
      <c r="S4070" s="65">
        <f>IFERROR(IF(Ações!$B4070="","",VLOOKUP(Table_1[[#This Row],[AÇÕES]],'Dados Status Invest STOCKS'!A4056:AD4671,25)/100),0)</f>
        <v>2.7400000000000001E-2</v>
      </c>
      <c r="T4070" s="67">
        <f>(1-Ações!$Q4070)*Ações!$R4070</f>
        <v>7.5009599999999996E-2</v>
      </c>
      <c r="U4070" s="68">
        <f>IF(Ações!$S4070=0,Ações!$T4070,IF(Ações!$T4070=0,Ações!$S4070,AVERAGE(Ações!$S4070,Ações!$T4070)))</f>
        <v>5.1204799999999995E-2</v>
      </c>
    </row>
    <row r="4071" spans="2:21" ht="15" customHeight="1" x14ac:dyDescent="0.2">
      <c r="B4071" s="63" t="str">
        <f>IFERROR('Dados Status Invest STOCKS'!A4058,"-")</f>
        <v>SBSI</v>
      </c>
      <c r="C4071" s="45">
        <f>IFERROR((Ações!$D4071-Ações!$K4071)/Ações!$D4071,0)</f>
        <v>-0.89274447949526814</v>
      </c>
      <c r="D4071" s="46">
        <f>(Ações!$O4071)/0.06</f>
        <v>22.839849999999998</v>
      </c>
      <c r="E4071" s="47">
        <f>IFERROR((Ações!$F4071-Ações!$K4071)/Ações!$F4071,0)</f>
        <v>7.1230610468951308E-2</v>
      </c>
      <c r="F4071" s="46">
        <f>IF(OR(Ações!$N4071&lt;0,Ações!$M4071&lt;0),"",(22.5*Ações!$M4071*Ações!$N4071)^0.5)</f>
        <v>46.545461647726732</v>
      </c>
      <c r="G4071" s="47">
        <f>IFERROR((Ações!$H4071-Ações!$K4071)/Ações!$H4071,0)</f>
        <v>3.0325146661246634</v>
      </c>
      <c r="H4071" s="48">
        <f>IFERROR(Ações!$I4071/(Ações!$P4071-Table_1[[#This Row],[CAGR LUCRO 5A]]),0)</f>
        <v>-21.269219219178076</v>
      </c>
      <c r="I4071" s="48">
        <f>IF(Ações!$S4071&lt;0,"",Ações!$O4071*(1+Ações!$S4071))</f>
        <v>1.5526530029999999</v>
      </c>
      <c r="J4071" s="49">
        <f>IFERROR(IF(Ações!$B4071="","",(VLOOKUP(Table_1[[#This Row],[AÇÕES]],'Dados Status Invest STOCKS'!A4057:AD4672,4)/Table_1[[#This Row],[LPA]]))/100,0)</f>
        <v>3.4491525423728818E-2</v>
      </c>
      <c r="K4071" s="64">
        <f>IFERROR(IF(Ações!$B4071="","",VLOOKUP(Table_1[[#This Row],[AÇÕES]],'Dados Status Invest STOCKS'!A4057:AD4672,2)),0)</f>
        <v>43.23</v>
      </c>
      <c r="L4071" s="65">
        <f>IFERROR(IF(Ações!$B4071="","",VLOOKUP(Table_1[[#This Row],[AÇÕES]],'Dados Status Invest STOCKS'!A4057:AD4672,3)/100),0)</f>
        <v>3.1699999999999999E-2</v>
      </c>
      <c r="M4071" s="66">
        <f>IFERROR(IF(Ações!$B4071="","",VLOOKUP(Table_1[[#This Row],[AÇÕES]],'Dados Status Invest STOCKS'!A4057:AD4672,28)),0)</f>
        <v>3.54</v>
      </c>
      <c r="N4071" s="66">
        <f>IFERROR(IF(Ações!$B4071="","",VLOOKUP(Table_1[[#This Row],[AÇÕES]],'Dados Status Invest STOCKS'!A4057:AD4672,27)),0)</f>
        <v>27.2</v>
      </c>
      <c r="O4071" s="66">
        <f>IFERROR(IF(Ações!$L4071="","",Ações!$K4071*Ações!$L4071),0)</f>
        <v>1.3703909999999999</v>
      </c>
      <c r="P4071" s="67">
        <f t="shared" si="63"/>
        <v>0.06</v>
      </c>
      <c r="Q4071" s="67">
        <f>IFERROR(Ações!$O4071/Ações!$M4071,0)</f>
        <v>0.38711610169491523</v>
      </c>
      <c r="R4071" s="67">
        <f>IFERROR(IF(Ações!$B4071="","",VLOOKUP(Table_1[[#This Row],[AÇÕES]],'Dados Status Invest STOCKS'!A4057:AD4672,18)/100),0)</f>
        <v>0.13019999999999998</v>
      </c>
      <c r="S4071" s="65">
        <f>IFERROR(IF(Ações!$B4071="","",VLOOKUP(Table_1[[#This Row],[AÇÕES]],'Dados Status Invest STOCKS'!A4057:AD4672,25)/100),0)</f>
        <v>0.13300000000000001</v>
      </c>
      <c r="T4071" s="67">
        <f>(1-Ações!$Q4071)*Ações!$R4071</f>
        <v>7.9797483559322036E-2</v>
      </c>
      <c r="U4071" s="68">
        <f>IF(Ações!$S4071=0,Ações!$T4071,IF(Ações!$T4071=0,Ações!$S4071,AVERAGE(Ações!$S4071,Ações!$T4071)))</f>
        <v>0.10639874177966102</v>
      </c>
    </row>
    <row r="4072" spans="2:21" ht="15" customHeight="1" x14ac:dyDescent="0.2">
      <c r="B4072" s="63" t="str">
        <f>IFERROR('Dados Status Invest STOCKS'!A4059,"-")</f>
        <v>SBT</v>
      </c>
      <c r="C4072" s="45">
        <f>IFERROR((Ações!$D4072-Ações!$K4072)/Ações!$D4072,0)</f>
        <v>0</v>
      </c>
      <c r="D4072" s="46">
        <f>(Ações!$O4072)/0.06</f>
        <v>0</v>
      </c>
      <c r="E4072" s="47">
        <f>IFERROR((Ações!$F4072-Ações!$K4072)/Ações!$F4072,0)</f>
        <v>-0.84500687147080689</v>
      </c>
      <c r="F4072" s="46">
        <f>IF(OR(Ações!$N4072&lt;0,Ações!$M4072&lt;0),"",(22.5*Ações!$M4072*Ações!$N4072)^0.5)</f>
        <v>3.2411803405549651</v>
      </c>
      <c r="G4072" s="47">
        <f>IFERROR((Ações!$H4072-Ações!$K4072)/Ações!$H4072,0)</f>
        <v>0</v>
      </c>
      <c r="H4072" s="48">
        <f>IFERROR(Ações!$I4072/(Ações!$P4072-Table_1[[#This Row],[CAGR LUCRO 5A]]),0)</f>
        <v>0</v>
      </c>
      <c r="I4072" s="48">
        <f>IF(Ações!$S4072&lt;0,"",Ações!$O4072*(1+Ações!$S4072))</f>
        <v>0</v>
      </c>
      <c r="J4072" s="49">
        <f>IFERROR(IF(Ações!$B4072="","",(VLOOKUP(Table_1[[#This Row],[AÇÕES]],'Dados Status Invest STOCKS'!A4058:AD4673,4)/Table_1[[#This Row],[LPA]]))/100,0)</f>
        <v>11.837142857142856</v>
      </c>
      <c r="K4072" s="64">
        <f>IFERROR(IF(Ações!$B4072="","",VLOOKUP(Table_1[[#This Row],[AÇÕES]],'Dados Status Invest STOCKS'!A4058:AD4673,2)),0)</f>
        <v>5.98</v>
      </c>
      <c r="L4072" s="65">
        <f>IFERROR(IF(Ações!$B4072="","",VLOOKUP(Table_1[[#This Row],[AÇÕES]],'Dados Status Invest STOCKS'!A4058:AD4673,3)/100),0)</f>
        <v>0</v>
      </c>
      <c r="M4072" s="66">
        <f>IFERROR(IF(Ações!$B4072="","",VLOOKUP(Table_1[[#This Row],[AÇÕES]],'Dados Status Invest STOCKS'!A4058:AD4673,28)),0)</f>
        <v>7.0000000000000007E-2</v>
      </c>
      <c r="N4072" s="66">
        <f>IFERROR(IF(Ações!$B4072="","",VLOOKUP(Table_1[[#This Row],[AÇÕES]],'Dados Status Invest STOCKS'!A4058:AD4673,27)),0)</f>
        <v>6.67</v>
      </c>
      <c r="O4072" s="66">
        <f>IFERROR(IF(Ações!$L4072="","",Ações!$K4072*Ações!$L4072),0)</f>
        <v>0</v>
      </c>
      <c r="P4072" s="67">
        <f t="shared" si="63"/>
        <v>0.06</v>
      </c>
      <c r="Q4072" s="67">
        <f>IFERROR(Ações!$O4072/Ações!$M4072,0)</f>
        <v>0</v>
      </c>
      <c r="R4072" s="67">
        <f>IFERROR(IF(Ações!$B4072="","",VLOOKUP(Table_1[[#This Row],[AÇÕES]],'Dados Status Invest STOCKS'!A4058:AD4673,18)/100),0)</f>
        <v>1.0800000000000001E-2</v>
      </c>
      <c r="S4072" s="65">
        <f>IFERROR(IF(Ações!$B4072="","",VLOOKUP(Table_1[[#This Row],[AÇÕES]],'Dados Status Invest STOCKS'!A4058:AD4673,25)/100),0)</f>
        <v>0</v>
      </c>
      <c r="T4072" s="67">
        <f>(1-Ações!$Q4072)*Ações!$R4072</f>
        <v>1.0800000000000001E-2</v>
      </c>
      <c r="U4072" s="68">
        <f>IF(Ações!$S4072=0,Ações!$T4072,IF(Ações!$T4072=0,Ações!$S4072,AVERAGE(Ações!$S4072,Ações!$T4072)))</f>
        <v>1.0800000000000001E-2</v>
      </c>
    </row>
    <row r="4073" spans="2:21" ht="15" customHeight="1" x14ac:dyDescent="0.2">
      <c r="B4073" s="63" t="str">
        <f>IFERROR('Dados Status Invest STOCKS'!A4060,"-")</f>
        <v>SBTX</v>
      </c>
      <c r="C4073" s="45">
        <f>IFERROR((Ações!$D4073-Ações!$K4073)/Ações!$D4073,0)</f>
        <v>0</v>
      </c>
      <c r="D4073" s="46">
        <f>(Ações!$O4073)/0.06</f>
        <v>0</v>
      </c>
      <c r="E4073" s="47">
        <f>IFERROR((Ações!$F4073-Ações!$K4073)/Ações!$F4073,0)</f>
        <v>0</v>
      </c>
      <c r="F4073" s="46" t="str">
        <f>IF(OR(Ações!$N4073&lt;0,Ações!$M4073&lt;0),"",(22.5*Ações!$M4073*Ações!$N4073)^0.5)</f>
        <v/>
      </c>
      <c r="G4073" s="47">
        <f>IFERROR((Ações!$H4073-Ações!$K4073)/Ações!$H4073,0)</f>
        <v>0</v>
      </c>
      <c r="H4073" s="48">
        <f>IFERROR(Ações!$I4073/(Ações!$P4073-Table_1[[#This Row],[CAGR LUCRO 5A]]),0)</f>
        <v>0</v>
      </c>
      <c r="I4073" s="48">
        <f>IF(Ações!$S4073&lt;0,"",Ações!$O4073*(1+Ações!$S4073))</f>
        <v>0</v>
      </c>
      <c r="J4073" s="49">
        <f>IFERROR(IF(Ações!$B4073="","",(VLOOKUP(Table_1[[#This Row],[AÇÕES]],'Dados Status Invest STOCKS'!A4059:AD4674,4)/Table_1[[#This Row],[LPA]]))/100,0)</f>
        <v>9.0265486725663729E-3</v>
      </c>
      <c r="K4073" s="64">
        <f>IFERROR(IF(Ações!$B4073="","",VLOOKUP(Table_1[[#This Row],[AÇÕES]],'Dados Status Invest STOCKS'!A4059:AD4674,2)),0)</f>
        <v>4.6100000000000003</v>
      </c>
      <c r="L4073" s="65">
        <f>IFERROR(IF(Ações!$B4073="","",VLOOKUP(Table_1[[#This Row],[AÇÕES]],'Dados Status Invest STOCKS'!A4059:AD4674,3)/100),0)</f>
        <v>0</v>
      </c>
      <c r="M4073" s="66">
        <f>IFERROR(IF(Ações!$B4073="","",VLOOKUP(Table_1[[#This Row],[AÇÕES]],'Dados Status Invest STOCKS'!A4059:AD4674,28)),0)</f>
        <v>-2.2599999999999998</v>
      </c>
      <c r="N4073" s="66">
        <f>IFERROR(IF(Ações!$B4073="","",VLOOKUP(Table_1[[#This Row],[AÇÕES]],'Dados Status Invest STOCKS'!A4059:AD4674,27)),0)</f>
        <v>9.4700000000000006</v>
      </c>
      <c r="O4073" s="66">
        <f>IFERROR(IF(Ações!$L4073="","",Ações!$K4073*Ações!$L4073),0)</f>
        <v>0</v>
      </c>
      <c r="P4073" s="67">
        <f t="shared" si="63"/>
        <v>0.06</v>
      </c>
      <c r="Q4073" s="67">
        <f>IFERROR(Ações!$O4073/Ações!$M4073,0)</f>
        <v>0</v>
      </c>
      <c r="R4073" s="67">
        <f>IFERROR(IF(Ações!$B4073="","",VLOOKUP(Table_1[[#This Row],[AÇÕES]],'Dados Status Invest STOCKS'!A4059:AD4674,18)/100),0)</f>
        <v>-0.2382</v>
      </c>
      <c r="S4073" s="65">
        <f>IFERROR(IF(Ações!$B4073="","",VLOOKUP(Table_1[[#This Row],[AÇÕES]],'Dados Status Invest STOCKS'!A4059:AD4674,25)/100),0)</f>
        <v>0</v>
      </c>
      <c r="T4073" s="67">
        <f>(1-Ações!$Q4073)*Ações!$R4073</f>
        <v>-0.2382</v>
      </c>
      <c r="U4073" s="68">
        <f>IF(Ações!$S4073=0,Ações!$T4073,IF(Ações!$T4073=0,Ações!$S4073,AVERAGE(Ações!$S4073,Ações!$T4073)))</f>
        <v>-0.2382</v>
      </c>
    </row>
    <row r="4074" spans="2:21" ht="15" customHeight="1" x14ac:dyDescent="0.2">
      <c r="B4074" s="63" t="str">
        <f>IFERROR('Dados Status Invest STOCKS'!A4061,"-")</f>
        <v>SBUX</v>
      </c>
      <c r="C4074" s="45">
        <f>IFERROR((Ações!$D4074-Ações!$K4074)/Ações!$D4074,0)</f>
        <v>-2.1914893617021276</v>
      </c>
      <c r="D4074" s="46">
        <f>(Ações!$O4074)/0.06</f>
        <v>30.737999999999996</v>
      </c>
      <c r="E4074" s="47">
        <f>IFERROR((Ações!$F4074-Ações!$K4074)/Ações!$F4074,0)</f>
        <v>0</v>
      </c>
      <c r="F4074" s="46" t="str">
        <f>IF(OR(Ações!$N4074&lt;0,Ações!$M4074&lt;0),"",(22.5*Ações!$M4074*Ações!$N4074)^0.5)</f>
        <v/>
      </c>
      <c r="G4074" s="47">
        <f>IFERROR((Ações!$H4074-Ações!$K4074)/Ações!$H4074,0)</f>
        <v>0</v>
      </c>
      <c r="H4074" s="48">
        <f>IFERROR(Ações!$I4074/(Ações!$P4074-Table_1[[#This Row],[CAGR LUCRO 5A]]),0)</f>
        <v>0</v>
      </c>
      <c r="I4074" s="48" t="str">
        <f>IF(Ações!$S4074&lt;0,"",Ações!$O4074*(1+Ações!$S4074))</f>
        <v/>
      </c>
      <c r="J4074" s="49">
        <f>IFERROR(IF(Ações!$B4074="","",(VLOOKUP(Table_1[[#This Row],[AÇÕES]],'Dados Status Invest STOCKS'!A4060:AD4675,4)/Table_1[[#This Row],[LPA]]))/100,0)</f>
        <v>0.16887966804979254</v>
      </c>
      <c r="K4074" s="64">
        <f>IFERROR(IF(Ações!$B4074="","",VLOOKUP(Table_1[[#This Row],[AÇÕES]],'Dados Status Invest STOCKS'!A4060:AD4675,2)),0)</f>
        <v>98.1</v>
      </c>
      <c r="L4074" s="65">
        <f>IFERROR(IF(Ações!$B4074="","",VLOOKUP(Table_1[[#This Row],[AÇÕES]],'Dados Status Invest STOCKS'!A4060:AD4675,3)/100),0)</f>
        <v>1.8799999999999997E-2</v>
      </c>
      <c r="M4074" s="66">
        <f>IFERROR(IF(Ações!$B4074="","",VLOOKUP(Table_1[[#This Row],[AÇÕES]],'Dados Status Invest STOCKS'!A4060:AD4675,28)),0)</f>
        <v>2.41</v>
      </c>
      <c r="N4074" s="66">
        <f>IFERROR(IF(Ações!$B4074="","",VLOOKUP(Table_1[[#This Row],[AÇÕES]],'Dados Status Invest STOCKS'!A4060:AD4675,27)),0)</f>
        <v>-5.8</v>
      </c>
      <c r="O4074" s="66">
        <f>IFERROR(IF(Ações!$L4074="","",Ações!$K4074*Ações!$L4074),0)</f>
        <v>1.8442799999999997</v>
      </c>
      <c r="P4074" s="67">
        <f t="shared" si="63"/>
        <v>0.06</v>
      </c>
      <c r="Q4074" s="67">
        <f>IFERROR(Ações!$O4074/Ações!$M4074,0)</f>
        <v>0.76526141078838161</v>
      </c>
      <c r="R4074" s="67">
        <f>IFERROR(IF(Ações!$B4074="","",VLOOKUP(Table_1[[#This Row],[AÇÕES]],'Dados Status Invest STOCKS'!A4060:AD4675,18)/100),0)</f>
        <v>-0.4158</v>
      </c>
      <c r="S4074" s="65">
        <f>IFERROR(IF(Ações!$B4074="","",VLOOKUP(Table_1[[#This Row],[AÇÕES]],'Dados Status Invest STOCKS'!A4060:AD4675,25)/100),0)</f>
        <v>-0.19570000000000001</v>
      </c>
      <c r="T4074" s="67">
        <f>(1-Ações!$Q4074)*Ações!$R4074</f>
        <v>-9.7604305394190932E-2</v>
      </c>
      <c r="U4074" s="68">
        <f>IF(Ações!$S4074=0,Ações!$T4074,IF(Ações!$T4074=0,Ações!$S4074,AVERAGE(Ações!$S4074,Ações!$T4074)))</f>
        <v>-0.14665215269709547</v>
      </c>
    </row>
    <row r="4075" spans="2:21" ht="15" customHeight="1" x14ac:dyDescent="0.2">
      <c r="B4075" s="63" t="str">
        <f>IFERROR('Dados Status Invest STOCKS'!A4062,"-")</f>
        <v>SC</v>
      </c>
      <c r="C4075" s="45">
        <f>IFERROR((Ações!$D4075-Ações!$K4075)/Ações!$D4075,0)</f>
        <v>-1.2727272727272727</v>
      </c>
      <c r="D4075" s="46">
        <f>(Ações!$O4075)/0.06</f>
        <v>18.334800000000001</v>
      </c>
      <c r="E4075" s="47">
        <f>IFERROR((Ações!$F4075-Ações!$K4075)/Ações!$F4075,0)</f>
        <v>0.45641399266789406</v>
      </c>
      <c r="F4075" s="46">
        <f>IF(OR(Ações!$N4075&lt;0,Ações!$M4075&lt;0),"",(22.5*Ações!$M4075*Ações!$N4075)^0.5)</f>
        <v>76.657602362714158</v>
      </c>
      <c r="G4075" s="47">
        <f>IFERROR((Ações!$H4075-Ações!$K4075)/Ações!$H4075,0)</f>
        <v>-0.4777256984667298</v>
      </c>
      <c r="H4075" s="48">
        <f>IFERROR(Ações!$I4075/(Ações!$P4075-Table_1[[#This Row],[CAGR LUCRO 5A]]),0)</f>
        <v>28.198738130653265</v>
      </c>
      <c r="I4075" s="48">
        <f>IF(Ações!$S4075&lt;0,"",Ações!$O4075*(1+Ações!$S4075))</f>
        <v>1.1223097775999999</v>
      </c>
      <c r="J4075" s="49">
        <f>IFERROR(IF(Ações!$B4075="","",(VLOOKUP(Table_1[[#This Row],[AÇÕES]],'Dados Status Invest STOCKS'!A4061:AD4676,4)/Table_1[[#This Row],[LPA]]))/100,0)</f>
        <v>4.0972222222222217E-3</v>
      </c>
      <c r="K4075" s="64">
        <f>IFERROR(IF(Ações!$B4075="","",VLOOKUP(Table_1[[#This Row],[AÇÕES]],'Dados Status Invest STOCKS'!A4061:AD4676,2)),0)</f>
        <v>41.67</v>
      </c>
      <c r="L4075" s="65">
        <f>IFERROR(IF(Ações!$B4075="","",VLOOKUP(Table_1[[#This Row],[AÇÕES]],'Dados Status Invest STOCKS'!A4061:AD4676,3)/100),0)</f>
        <v>2.64E-2</v>
      </c>
      <c r="M4075" s="66">
        <f>IFERROR(IF(Ações!$B4075="","",VLOOKUP(Table_1[[#This Row],[AÇÕES]],'Dados Status Invest STOCKS'!A4061:AD4676,28)),0)</f>
        <v>10.08</v>
      </c>
      <c r="N4075" s="66">
        <f>IFERROR(IF(Ações!$B4075="","",VLOOKUP(Table_1[[#This Row],[AÇÕES]],'Dados Status Invest STOCKS'!A4061:AD4676,27)),0)</f>
        <v>25.91</v>
      </c>
      <c r="O4075" s="66">
        <f>IFERROR(IF(Ações!$L4075="","",Ações!$K4075*Ações!$L4075),0)</f>
        <v>1.100088</v>
      </c>
      <c r="P4075" s="67">
        <f t="shared" si="63"/>
        <v>0.06</v>
      </c>
      <c r="Q4075" s="67">
        <f>IFERROR(Ações!$O4075/Ações!$M4075,0)</f>
        <v>0.10913571428571428</v>
      </c>
      <c r="R4075" s="67">
        <f>IFERROR(IF(Ações!$B4075="","",VLOOKUP(Table_1[[#This Row],[AÇÕES]],'Dados Status Invest STOCKS'!A4061:AD4676,18)/100),0)</f>
        <v>0.38880000000000003</v>
      </c>
      <c r="S4075" s="65">
        <f>IFERROR(IF(Ações!$B4075="","",VLOOKUP(Table_1[[#This Row],[AÇÕES]],'Dados Status Invest STOCKS'!A4061:AD4676,25)/100),0)</f>
        <v>2.0199999999999999E-2</v>
      </c>
      <c r="T4075" s="67">
        <f>(1-Ações!$Q4075)*Ações!$R4075</f>
        <v>0.34636803428571428</v>
      </c>
      <c r="U4075" s="68">
        <f>IF(Ações!$S4075=0,Ações!$T4075,IF(Ações!$T4075=0,Ações!$S4075,AVERAGE(Ações!$S4075,Ações!$T4075)))</f>
        <v>0.18328401714285714</v>
      </c>
    </row>
    <row r="4076" spans="2:21" ht="15" customHeight="1" x14ac:dyDescent="0.2">
      <c r="B4076" s="63" t="str">
        <f>IFERROR('Dados Status Invest STOCKS'!A4063,"-")</f>
        <v>SCCO</v>
      </c>
      <c r="C4076" s="45">
        <f>IFERROR((Ações!$D4076-Ações!$K4076)/Ações!$D4076,0)</f>
        <v>-0.21457489878542491</v>
      </c>
      <c r="D4076" s="46">
        <f>(Ações!$O4076)/0.06</f>
        <v>53.36846666666667</v>
      </c>
      <c r="E4076" s="47">
        <f>IFERROR((Ações!$F4076-Ações!$K4076)/Ações!$F4076,0)</f>
        <v>-1.0908089248127921</v>
      </c>
      <c r="F4076" s="46">
        <f>IF(OR(Ações!$N4076&lt;0,Ações!$M4076&lt;0),"",(22.5*Ações!$M4076*Ações!$N4076)^0.5)</f>
        <v>31.002354749276709</v>
      </c>
      <c r="G4076" s="47">
        <f>IFERROR((Ações!$H4076-Ações!$K4076)/Ações!$H4076,0)</f>
        <v>2.8007234210613303</v>
      </c>
      <c r="H4076" s="48">
        <f>IFERROR(Ações!$I4076/(Ações!$P4076-Table_1[[#This Row],[CAGR LUCRO 5A]]),0)</f>
        <v>-35.996644038647339</v>
      </c>
      <c r="I4076" s="48">
        <f>IF(Ações!$S4076&lt;0,"",Ações!$O4076*(1+Ações!$S4076))</f>
        <v>3.725652658</v>
      </c>
      <c r="J4076" s="49">
        <f>IFERROR(IF(Ações!$B4076="","",(VLOOKUP(Table_1[[#This Row],[AÇÕES]],'Dados Status Invest STOCKS'!A4062:AD4677,4)/Table_1[[#This Row],[LPA]]))/100,0)</f>
        <v>3.8946078431372551E-2</v>
      </c>
      <c r="K4076" s="64">
        <f>IFERROR(IF(Ações!$B4076="","",VLOOKUP(Table_1[[#This Row],[AÇÕES]],'Dados Status Invest STOCKS'!A4062:AD4677,2)),0)</f>
        <v>64.819999999999993</v>
      </c>
      <c r="L4076" s="65">
        <f>IFERROR(IF(Ações!$B4076="","",VLOOKUP(Table_1[[#This Row],[AÇÕES]],'Dados Status Invest STOCKS'!A4062:AD4677,3)/100),0)</f>
        <v>4.9400000000000006E-2</v>
      </c>
      <c r="M4076" s="66">
        <f>IFERROR(IF(Ações!$B4076="","",VLOOKUP(Table_1[[#This Row],[AÇÕES]],'Dados Status Invest STOCKS'!A4062:AD4677,28)),0)</f>
        <v>4.08</v>
      </c>
      <c r="N4076" s="66">
        <f>IFERROR(IF(Ações!$B4076="","",VLOOKUP(Table_1[[#This Row],[AÇÕES]],'Dados Status Invest STOCKS'!A4062:AD4677,27)),0)</f>
        <v>10.47</v>
      </c>
      <c r="O4076" s="66">
        <f>IFERROR(IF(Ações!$L4076="","",Ações!$K4076*Ações!$L4076),0)</f>
        <v>3.202108</v>
      </c>
      <c r="P4076" s="67">
        <f t="shared" si="63"/>
        <v>0.06</v>
      </c>
      <c r="Q4076" s="67">
        <f>IFERROR(Ações!$O4076/Ações!$M4076,0)</f>
        <v>0.78483039215686268</v>
      </c>
      <c r="R4076" s="67">
        <f>IFERROR(IF(Ações!$B4076="","",VLOOKUP(Table_1[[#This Row],[AÇÕES]],'Dados Status Invest STOCKS'!A4062:AD4677,18)/100),0)</f>
        <v>0.3896</v>
      </c>
      <c r="S4076" s="65">
        <f>IFERROR(IF(Ações!$B4076="","",VLOOKUP(Table_1[[#This Row],[AÇÕES]],'Dados Status Invest STOCKS'!A4062:AD4677,25)/100),0)</f>
        <v>0.16350000000000001</v>
      </c>
      <c r="T4076" s="67">
        <f>(1-Ações!$Q4076)*Ações!$R4076</f>
        <v>8.3830079215686304E-2</v>
      </c>
      <c r="U4076" s="68">
        <f>IF(Ações!$S4076=0,Ações!$T4076,IF(Ações!$T4076=0,Ações!$S4076,AVERAGE(Ações!$S4076,Ações!$T4076)))</f>
        <v>0.12366503960784316</v>
      </c>
    </row>
    <row r="4077" spans="2:21" ht="15" customHeight="1" x14ac:dyDescent="0.2">
      <c r="B4077" s="63" t="str">
        <f>IFERROR('Dados Status Invest STOCKS'!A4064,"-")</f>
        <v>SCHL</v>
      </c>
      <c r="C4077" s="45">
        <f>IFERROR((Ações!$D4077-Ações!$K4077)/Ações!$D4077,0)</f>
        <v>-3.166666666666667</v>
      </c>
      <c r="D4077" s="46">
        <f>(Ações!$O4077)/0.06</f>
        <v>10.015199999999998</v>
      </c>
      <c r="E4077" s="47">
        <f>IFERROR((Ações!$F4077-Ações!$K4077)/Ações!$F4077,0)</f>
        <v>-0.4247346090069003</v>
      </c>
      <c r="F4077" s="46">
        <f>IF(OR(Ações!$N4077&lt;0,Ações!$M4077&lt;0),"",(22.5*Ações!$M4077*Ações!$N4077)^0.5)</f>
        <v>29.289665412906306</v>
      </c>
      <c r="G4077" s="47">
        <f>IFERROR((Ações!$H4077-Ações!$K4077)/Ações!$H4077,0)</f>
        <v>-3.166666666666667</v>
      </c>
      <c r="H4077" s="48">
        <f>IFERROR(Ações!$I4077/(Ações!$P4077-Table_1[[#This Row],[CAGR LUCRO 5A]]),0)</f>
        <v>10.015199999999998</v>
      </c>
      <c r="I4077" s="48">
        <f>IF(Ações!$S4077&lt;0,"",Ações!$O4077*(1+Ações!$S4077))</f>
        <v>0.60091199999999989</v>
      </c>
      <c r="J4077" s="49">
        <f>IFERROR(IF(Ações!$B4077="","",(VLOOKUP(Table_1[[#This Row],[AÇÕES]],'Dados Status Invest STOCKS'!A4063:AD4678,4)/Table_1[[#This Row],[LPA]]))/100,0)</f>
        <v>0.34999999999999992</v>
      </c>
      <c r="K4077" s="64">
        <f>IFERROR(IF(Ações!$B4077="","",VLOOKUP(Table_1[[#This Row],[AÇÕES]],'Dados Status Invest STOCKS'!A4063:AD4678,2)),0)</f>
        <v>41.73</v>
      </c>
      <c r="L4077" s="65">
        <f>IFERROR(IF(Ações!$B4077="","",VLOOKUP(Table_1[[#This Row],[AÇÕES]],'Dados Status Invest STOCKS'!A4063:AD4678,3)/100),0)</f>
        <v>1.44E-2</v>
      </c>
      <c r="M4077" s="66">
        <f>IFERROR(IF(Ações!$B4077="","",VLOOKUP(Table_1[[#This Row],[AÇÕES]],'Dados Status Invest STOCKS'!A4063:AD4678,28)),0)</f>
        <v>1.0900000000000001</v>
      </c>
      <c r="N4077" s="66">
        <f>IFERROR(IF(Ações!$B4077="","",VLOOKUP(Table_1[[#This Row],[AÇÕES]],'Dados Status Invest STOCKS'!A4063:AD4678,27)),0)</f>
        <v>34.979999999999997</v>
      </c>
      <c r="O4077" s="66">
        <f>IFERROR(IF(Ações!$L4077="","",Ações!$K4077*Ações!$L4077),0)</f>
        <v>0.60091199999999989</v>
      </c>
      <c r="P4077" s="67">
        <f t="shared" si="63"/>
        <v>0.06</v>
      </c>
      <c r="Q4077" s="67">
        <f>IFERROR(Ações!$O4077/Ações!$M4077,0)</f>
        <v>0.5512954128440366</v>
      </c>
      <c r="R4077" s="67">
        <f>IFERROR(IF(Ações!$B4077="","",VLOOKUP(Table_1[[#This Row],[AÇÕES]],'Dados Status Invest STOCKS'!A4063:AD4678,18)/100),0)</f>
        <v>3.1300000000000001E-2</v>
      </c>
      <c r="S4077" s="65">
        <f>IFERROR(IF(Ações!$B4077="","",VLOOKUP(Table_1[[#This Row],[AÇÕES]],'Dados Status Invest STOCKS'!A4063:AD4678,25)/100),0)</f>
        <v>0</v>
      </c>
      <c r="T4077" s="67">
        <f>(1-Ações!$Q4077)*Ações!$R4077</f>
        <v>1.4044453577981656E-2</v>
      </c>
      <c r="U4077" s="68">
        <f>IF(Ações!$S4077=0,Ações!$T4077,IF(Ações!$T4077=0,Ações!$S4077,AVERAGE(Ações!$S4077,Ações!$T4077)))</f>
        <v>1.4044453577981656E-2</v>
      </c>
    </row>
    <row r="4078" spans="2:21" ht="15" customHeight="1" x14ac:dyDescent="0.2">
      <c r="B4078" s="63" t="str">
        <f>IFERROR('Dados Status Invest STOCKS'!A4065,"-")</f>
        <v>SCHN</v>
      </c>
      <c r="C4078" s="45">
        <f>IFERROR((Ações!$D4078-Ações!$K4078)/Ações!$D4078,0)</f>
        <v>-1.4489795918367345</v>
      </c>
      <c r="D4078" s="46">
        <f>(Ações!$O4078)/0.06</f>
        <v>15.635083333333334</v>
      </c>
      <c r="E4078" s="47">
        <f>IFERROR((Ações!$F4078-Ações!$K4078)/Ações!$F4078,0)</f>
        <v>0.45803878450402208</v>
      </c>
      <c r="F4078" s="46">
        <f>IF(OR(Ações!$N4078&lt;0,Ações!$M4078&lt;0),"",(22.5*Ações!$M4078*Ações!$N4078)^0.5)</f>
        <v>70.650812097243445</v>
      </c>
      <c r="G4078" s="47">
        <f>IFERROR((Ações!$H4078-Ações!$K4078)/Ações!$H4078,0)</f>
        <v>-1.4489795918367345</v>
      </c>
      <c r="H4078" s="48">
        <f>IFERROR(Ações!$I4078/(Ações!$P4078-Table_1[[#This Row],[CAGR LUCRO 5A]]),0)</f>
        <v>15.635083333333334</v>
      </c>
      <c r="I4078" s="48">
        <f>IF(Ações!$S4078&lt;0,"",Ações!$O4078*(1+Ações!$S4078))</f>
        <v>0.93810499999999997</v>
      </c>
      <c r="J4078" s="49">
        <f>IFERROR(IF(Ações!$B4078="","",(VLOOKUP(Table_1[[#This Row],[AÇÕES]],'Dados Status Invest STOCKS'!A4064:AD4679,4)/Table_1[[#This Row],[LPA]]))/100,0)</f>
        <v>7.616361071932299E-3</v>
      </c>
      <c r="K4078" s="64">
        <f>IFERROR(IF(Ações!$B4078="","",VLOOKUP(Table_1[[#This Row],[AÇÕES]],'Dados Status Invest STOCKS'!A4064:AD4679,2)),0)</f>
        <v>38.29</v>
      </c>
      <c r="L4078" s="65">
        <f>IFERROR(IF(Ações!$B4078="","",VLOOKUP(Table_1[[#This Row],[AÇÕES]],'Dados Status Invest STOCKS'!A4064:AD4679,3)/100),0)</f>
        <v>2.4500000000000001E-2</v>
      </c>
      <c r="M4078" s="66">
        <f>IFERROR(IF(Ações!$B4078="","",VLOOKUP(Table_1[[#This Row],[AÇÕES]],'Dados Status Invest STOCKS'!A4064:AD4679,28)),0)</f>
        <v>7.09</v>
      </c>
      <c r="N4078" s="66">
        <f>IFERROR(IF(Ações!$B4078="","",VLOOKUP(Table_1[[#This Row],[AÇÕES]],'Dados Status Invest STOCKS'!A4064:AD4679,27)),0)</f>
        <v>31.29</v>
      </c>
      <c r="O4078" s="66">
        <f>IFERROR(IF(Ações!$L4078="","",Ações!$K4078*Ações!$L4078),0)</f>
        <v>0.93810499999999997</v>
      </c>
      <c r="P4078" s="67">
        <f t="shared" si="63"/>
        <v>0.06</v>
      </c>
      <c r="Q4078" s="67">
        <f>IFERROR(Ações!$O4078/Ações!$M4078,0)</f>
        <v>0.13231382228490832</v>
      </c>
      <c r="R4078" s="67">
        <f>IFERROR(IF(Ações!$B4078="","",VLOOKUP(Table_1[[#This Row],[AÇÕES]],'Dados Status Invest STOCKS'!A4064:AD4679,18)/100),0)</f>
        <v>0.22649999999999998</v>
      </c>
      <c r="S4078" s="65">
        <f>IFERROR(IF(Ações!$B4078="","",VLOOKUP(Table_1[[#This Row],[AÇÕES]],'Dados Status Invest STOCKS'!A4064:AD4679,25)/100),0)</f>
        <v>0</v>
      </c>
      <c r="T4078" s="67">
        <f>(1-Ações!$Q4078)*Ações!$R4078</f>
        <v>0.19653091925246827</v>
      </c>
      <c r="U4078" s="68">
        <f>IF(Ações!$S4078=0,Ações!$T4078,IF(Ações!$T4078=0,Ações!$S4078,AVERAGE(Ações!$S4078,Ações!$T4078)))</f>
        <v>0.19653091925246827</v>
      </c>
    </row>
    <row r="4079" spans="2:21" ht="15" customHeight="1" x14ac:dyDescent="0.2">
      <c r="B4079" s="63" t="str">
        <f>IFERROR('Dados Status Invest STOCKS'!A4066,"-")</f>
        <v>SCHW</v>
      </c>
      <c r="C4079" s="45">
        <f>IFERROR((Ações!$D4079-Ações!$K4079)/Ações!$D4079,0)</f>
        <v>-6.4074074074074066</v>
      </c>
      <c r="D4079" s="46">
        <f>(Ações!$O4079)/0.06</f>
        <v>11.975850000000001</v>
      </c>
      <c r="E4079" s="47">
        <f>IFERROR((Ações!$F4079-Ações!$K4079)/Ações!$F4079,0)</f>
        <v>-1.0962196597295293</v>
      </c>
      <c r="F4079" s="46">
        <f>IF(OR(Ações!$N4079&lt;0,Ações!$M4079&lt;0),"",(22.5*Ações!$M4079*Ações!$N4079)^0.5)</f>
        <v>42.319038268845382</v>
      </c>
      <c r="G4079" s="47">
        <f>IFERROR((Ações!$H4079-Ações!$K4079)/Ações!$H4079,0)</f>
        <v>14.781800573620888</v>
      </c>
      <c r="H4079" s="48">
        <f>IFERROR(Ações!$I4079/(Ações!$P4079-Table_1[[#This Row],[CAGR LUCRO 5A]]),0)</f>
        <v>-6.4367496486486484</v>
      </c>
      <c r="I4079" s="48">
        <f>IF(Ações!$S4079&lt;0,"",Ações!$O4079*(1+Ações!$S4079))</f>
        <v>0.85737505320000007</v>
      </c>
      <c r="J4079" s="49">
        <f>IFERROR(IF(Ações!$B4079="","",(VLOOKUP(Table_1[[#This Row],[AÇÕES]],'Dados Status Invest STOCKS'!A4065:AD4680,4)/Table_1[[#This Row],[LPA]]))/100,0)</f>
        <v>0.12904580152671755</v>
      </c>
      <c r="K4079" s="64">
        <f>IFERROR(IF(Ações!$B4079="","",VLOOKUP(Table_1[[#This Row],[AÇÕES]],'Dados Status Invest STOCKS'!A4065:AD4680,2)),0)</f>
        <v>88.71</v>
      </c>
      <c r="L4079" s="65">
        <f>IFERROR(IF(Ações!$B4079="","",VLOOKUP(Table_1[[#This Row],[AÇÕES]],'Dados Status Invest STOCKS'!A4065:AD4680,3)/100),0)</f>
        <v>8.1000000000000013E-3</v>
      </c>
      <c r="M4079" s="66">
        <f>IFERROR(IF(Ações!$B4079="","",VLOOKUP(Table_1[[#This Row],[AÇÕES]],'Dados Status Invest STOCKS'!A4065:AD4680,28)),0)</f>
        <v>2.62</v>
      </c>
      <c r="N4079" s="66">
        <f>IFERROR(IF(Ações!$B4079="","",VLOOKUP(Table_1[[#This Row],[AÇÕES]],'Dados Status Invest STOCKS'!A4065:AD4680,27)),0)</f>
        <v>30.38</v>
      </c>
      <c r="O4079" s="66">
        <f>IFERROR(IF(Ações!$L4079="","",Ações!$K4079*Ações!$L4079),0)</f>
        <v>0.71855100000000005</v>
      </c>
      <c r="P4079" s="67">
        <f t="shared" si="63"/>
        <v>0.06</v>
      </c>
      <c r="Q4079" s="67">
        <f>IFERROR(Ações!$O4079/Ações!$M4079,0)</f>
        <v>0.274256106870229</v>
      </c>
      <c r="R4079" s="67">
        <f>IFERROR(IF(Ações!$B4079="","",VLOOKUP(Table_1[[#This Row],[AÇÕES]],'Dados Status Invest STOCKS'!A4065:AD4680,18)/100),0)</f>
        <v>8.6400000000000005E-2</v>
      </c>
      <c r="S4079" s="65">
        <f>IFERROR(IF(Ações!$B4079="","",VLOOKUP(Table_1[[#This Row],[AÇÕES]],'Dados Status Invest STOCKS'!A4065:AD4680,25)/100),0)</f>
        <v>0.19320000000000001</v>
      </c>
      <c r="T4079" s="67">
        <f>(1-Ações!$Q4079)*Ações!$R4079</f>
        <v>6.2704272366412225E-2</v>
      </c>
      <c r="U4079" s="68">
        <f>IF(Ações!$S4079=0,Ações!$T4079,IF(Ações!$T4079=0,Ações!$S4079,AVERAGE(Ações!$S4079,Ações!$T4079)))</f>
        <v>0.12795213618320611</v>
      </c>
    </row>
    <row r="4080" spans="2:21" ht="15" customHeight="1" x14ac:dyDescent="0.2">
      <c r="B4080" s="63" t="str">
        <f>IFERROR('Dados Status Invest STOCKS'!A4067,"-")</f>
        <v>SCI</v>
      </c>
      <c r="C4080" s="45">
        <f>IFERROR((Ações!$D4080-Ações!$K4080)/Ações!$D4080,0)</f>
        <v>-3.37956204379562</v>
      </c>
      <c r="D4080" s="46">
        <f>(Ações!$O4080)/0.06</f>
        <v>14.62246666666667</v>
      </c>
      <c r="E4080" s="47">
        <f>IFERROR((Ações!$F4080-Ações!$K4080)/Ações!$F4080,0)</f>
        <v>-0.78798856988180754</v>
      </c>
      <c r="F4080" s="46">
        <f>IF(OR(Ações!$N4080&lt;0,Ações!$M4080&lt;0),"",(22.5*Ações!$M4080*Ações!$N4080)^0.5)</f>
        <v>35.816783775207959</v>
      </c>
      <c r="G4080" s="47">
        <f>IFERROR((Ações!$H4080-Ações!$K4080)/Ações!$H4080,0)</f>
        <v>7.4645298152901827</v>
      </c>
      <c r="H4080" s="48">
        <f>IFERROR(Ações!$I4080/(Ações!$P4080-Table_1[[#This Row],[CAGR LUCRO 5A]]),0)</f>
        <v>-9.9063662524271852</v>
      </c>
      <c r="I4080" s="48">
        <f>IF(Ações!$S4080&lt;0,"",Ações!$O4080*(1+Ações!$S4080))</f>
        <v>1.0203557240000001</v>
      </c>
      <c r="J4080" s="49">
        <f>IFERROR(IF(Ações!$B4080="","",(VLOOKUP(Table_1[[#This Row],[AÇÕES]],'Dados Status Invest STOCKS'!A4066:AD4681,4)/Table_1[[#This Row],[LPA]]))/100,0)</f>
        <v>2.7355371900826445E-2</v>
      </c>
      <c r="K4080" s="64">
        <f>IFERROR(IF(Ações!$B4080="","",VLOOKUP(Table_1[[#This Row],[AÇÕES]],'Dados Status Invest STOCKS'!A4066:AD4681,2)),0)</f>
        <v>64.040000000000006</v>
      </c>
      <c r="L4080" s="65">
        <f>IFERROR(IF(Ações!$B4080="","",VLOOKUP(Table_1[[#This Row],[AÇÕES]],'Dados Status Invest STOCKS'!A4066:AD4681,3)/100),0)</f>
        <v>1.37E-2</v>
      </c>
      <c r="M4080" s="66">
        <f>IFERROR(IF(Ações!$B4080="","",VLOOKUP(Table_1[[#This Row],[AÇÕES]],'Dados Status Invest STOCKS'!A4066:AD4681,28)),0)</f>
        <v>4.84</v>
      </c>
      <c r="N4080" s="66">
        <f>IFERROR(IF(Ações!$B4080="","",VLOOKUP(Table_1[[#This Row],[AÇÕES]],'Dados Status Invest STOCKS'!A4066:AD4681,27)),0)</f>
        <v>11.78</v>
      </c>
      <c r="O4080" s="66">
        <f>IFERROR(IF(Ações!$L4080="","",Ações!$K4080*Ações!$L4080),0)</f>
        <v>0.87734800000000013</v>
      </c>
      <c r="P4080" s="67">
        <f t="shared" si="63"/>
        <v>0.06</v>
      </c>
      <c r="Q4080" s="67">
        <f>IFERROR(Ações!$O4080/Ações!$M4080,0)</f>
        <v>0.18127024793388433</v>
      </c>
      <c r="R4080" s="67">
        <f>IFERROR(IF(Ações!$B4080="","",VLOOKUP(Table_1[[#This Row],[AÇÕES]],'Dados Status Invest STOCKS'!A4066:AD4681,18)/100),0)</f>
        <v>0.41070000000000001</v>
      </c>
      <c r="S4080" s="65">
        <f>IFERROR(IF(Ações!$B4080="","",VLOOKUP(Table_1[[#This Row],[AÇÕES]],'Dados Status Invest STOCKS'!A4066:AD4681,25)/100),0)</f>
        <v>0.16300000000000001</v>
      </c>
      <c r="T4080" s="67">
        <f>(1-Ações!$Q4080)*Ações!$R4080</f>
        <v>0.3362523091735537</v>
      </c>
      <c r="U4080" s="68">
        <f>IF(Ações!$S4080=0,Ações!$T4080,IF(Ações!$T4080=0,Ações!$S4080,AVERAGE(Ações!$S4080,Ações!$T4080)))</f>
        <v>0.24962615458677684</v>
      </c>
    </row>
    <row r="4081" spans="2:21" ht="15" customHeight="1" x14ac:dyDescent="0.2">
      <c r="B4081" s="63" t="str">
        <f>IFERROR('Dados Status Invest STOCKS'!A4068,"-")</f>
        <v>SCKT</v>
      </c>
      <c r="C4081" s="45">
        <f>IFERROR((Ações!$D4081-Ações!$K4081)/Ações!$D4081,0)</f>
        <v>0</v>
      </c>
      <c r="D4081" s="46">
        <f>(Ações!$O4081)/0.06</f>
        <v>0</v>
      </c>
      <c r="E4081" s="47">
        <f>IFERROR((Ações!$F4081-Ações!$K4081)/Ações!$F4081,0)</f>
        <v>0.43194271800261885</v>
      </c>
      <c r="F4081" s="46">
        <f>IF(OR(Ações!$N4081&lt;0,Ações!$M4081&lt;0),"",(22.5*Ações!$M4081*Ações!$N4081)^0.5)</f>
        <v>6.3373890522832816</v>
      </c>
      <c r="G4081" s="47">
        <f>IFERROR((Ações!$H4081-Ações!$K4081)/Ações!$H4081,0)</f>
        <v>0</v>
      </c>
      <c r="H4081" s="48">
        <f>IFERROR(Ações!$I4081/(Ações!$P4081-Table_1[[#This Row],[CAGR LUCRO 5A]]),0)</f>
        <v>0</v>
      </c>
      <c r="I4081" s="48">
        <f>IF(Ações!$S4081&lt;0,"",Ações!$O4081*(1+Ações!$S4081))</f>
        <v>0</v>
      </c>
      <c r="J4081" s="49">
        <f>IFERROR(IF(Ações!$B4081="","",(VLOOKUP(Table_1[[#This Row],[AÇÕES]],'Dados Status Invest STOCKS'!A4067:AD4682,4)/Table_1[[#This Row],[LPA]]))/100,0)</f>
        <v>7.3000000000000009E-2</v>
      </c>
      <c r="K4081" s="64">
        <f>IFERROR(IF(Ações!$B4081="","",VLOOKUP(Table_1[[#This Row],[AÇÕES]],'Dados Status Invest STOCKS'!A4067:AD4682,2)),0)</f>
        <v>3.6</v>
      </c>
      <c r="L4081" s="65">
        <f>IFERROR(IF(Ações!$B4081="","",VLOOKUP(Table_1[[#This Row],[AÇÕES]],'Dados Status Invest STOCKS'!A4067:AD4682,3)/100),0)</f>
        <v>0</v>
      </c>
      <c r="M4081" s="66">
        <f>IFERROR(IF(Ações!$B4081="","",VLOOKUP(Table_1[[#This Row],[AÇÕES]],'Dados Status Invest STOCKS'!A4067:AD4682,28)),0)</f>
        <v>0.7</v>
      </c>
      <c r="N4081" s="66">
        <f>IFERROR(IF(Ações!$B4081="","",VLOOKUP(Table_1[[#This Row],[AÇÕES]],'Dados Status Invest STOCKS'!A4067:AD4682,27)),0)</f>
        <v>2.5499999999999998</v>
      </c>
      <c r="O4081" s="66">
        <f>IFERROR(IF(Ações!$L4081="","",Ações!$K4081*Ações!$L4081),0)</f>
        <v>0</v>
      </c>
      <c r="P4081" s="67">
        <f t="shared" si="63"/>
        <v>0.06</v>
      </c>
      <c r="Q4081" s="67">
        <f>IFERROR(Ações!$O4081/Ações!$M4081,0)</f>
        <v>0</v>
      </c>
      <c r="R4081" s="67">
        <f>IFERROR(IF(Ações!$B4081="","",VLOOKUP(Table_1[[#This Row],[AÇÕES]],'Dados Status Invest STOCKS'!A4067:AD4682,18)/100),0)</f>
        <v>0.2767</v>
      </c>
      <c r="S4081" s="65">
        <f>IFERROR(IF(Ações!$B4081="","",VLOOKUP(Table_1[[#This Row],[AÇÕES]],'Dados Status Invest STOCKS'!A4067:AD4682,25)/100),0)</f>
        <v>0</v>
      </c>
      <c r="T4081" s="67">
        <f>(1-Ações!$Q4081)*Ações!$R4081</f>
        <v>0.2767</v>
      </c>
      <c r="U4081" s="68">
        <f>IF(Ações!$S4081=0,Ações!$T4081,IF(Ações!$T4081=0,Ações!$S4081,AVERAGE(Ações!$S4081,Ações!$T4081)))</f>
        <v>0.2767</v>
      </c>
    </row>
    <row r="4082" spans="2:21" ht="15" customHeight="1" x14ac:dyDescent="0.2">
      <c r="B4082" s="63" t="str">
        <f>IFERROR('Dados Status Invest STOCKS'!A4069,"-")</f>
        <v>SCL</v>
      </c>
      <c r="C4082" s="45">
        <f>IFERROR((Ações!$D4082-Ações!$K4082)/Ações!$D4082,0)</f>
        <v>-4.5555555555555554</v>
      </c>
      <c r="D4082" s="46">
        <f>(Ações!$O4082)/0.06</f>
        <v>20.871000000000002</v>
      </c>
      <c r="E4082" s="47">
        <f>IFERROR((Ações!$F4082-Ações!$K4082)/Ações!$F4082,0)</f>
        <v>-0.37093419002314026</v>
      </c>
      <c r="F4082" s="46">
        <f>IF(OR(Ações!$N4082&lt;0,Ações!$M4082&lt;0),"",(22.5*Ações!$M4082*Ações!$N4082)^0.5)</f>
        <v>84.577363992973915</v>
      </c>
      <c r="G4082" s="47">
        <f>IFERROR((Ações!$H4082-Ações!$K4082)/Ações!$H4082,0)</f>
        <v>4.9952391459883785</v>
      </c>
      <c r="H4082" s="48">
        <f>IFERROR(Ações!$I4082/(Ações!$P4082-Table_1[[#This Row],[CAGR LUCRO 5A]]),0)</f>
        <v>-29.022042426778246</v>
      </c>
      <c r="I4082" s="48">
        <f>IF(Ações!$S4082&lt;0,"",Ações!$O4082*(1+Ações!$S4082))</f>
        <v>1.3872536280000001</v>
      </c>
      <c r="J4082" s="49">
        <f>IFERROR(IF(Ações!$B4082="","",(VLOOKUP(Table_1[[#This Row],[AÇÕES]],'Dados Status Invest STOCKS'!A4068:AD4683,4)/Table_1[[#This Row],[LPA]]))/100,0)</f>
        <v>2.5504451038575668E-2</v>
      </c>
      <c r="K4082" s="64">
        <f>IFERROR(IF(Ações!$B4082="","",VLOOKUP(Table_1[[#This Row],[AÇÕES]],'Dados Status Invest STOCKS'!A4068:AD4683,2)),0)</f>
        <v>115.95</v>
      </c>
      <c r="L4082" s="65">
        <f>IFERROR(IF(Ações!$B4082="","",VLOOKUP(Table_1[[#This Row],[AÇÕES]],'Dados Status Invest STOCKS'!A4068:AD4683,3)/100),0)</f>
        <v>1.0800000000000001E-2</v>
      </c>
      <c r="M4082" s="66">
        <f>IFERROR(IF(Ações!$B4082="","",VLOOKUP(Table_1[[#This Row],[AÇÕES]],'Dados Status Invest STOCKS'!A4068:AD4683,28)),0)</f>
        <v>6.74</v>
      </c>
      <c r="N4082" s="66">
        <f>IFERROR(IF(Ações!$B4082="","",VLOOKUP(Table_1[[#This Row],[AÇÕES]],'Dados Status Invest STOCKS'!A4068:AD4683,27)),0)</f>
        <v>47.17</v>
      </c>
      <c r="O4082" s="66">
        <f>IFERROR(IF(Ações!$L4082="","",Ações!$K4082*Ações!$L4082),0)</f>
        <v>1.2522600000000002</v>
      </c>
      <c r="P4082" s="67">
        <f t="shared" si="63"/>
        <v>0.06</v>
      </c>
      <c r="Q4082" s="67">
        <f>IFERROR(Ações!$O4082/Ações!$M4082,0)</f>
        <v>0.18579525222551929</v>
      </c>
      <c r="R4082" s="67">
        <f>IFERROR(IF(Ações!$B4082="","",VLOOKUP(Table_1[[#This Row],[AÇÕES]],'Dados Status Invest STOCKS'!A4068:AD4683,18)/100),0)</f>
        <v>0.14300000000000002</v>
      </c>
      <c r="S4082" s="65">
        <f>IFERROR(IF(Ações!$B4082="","",VLOOKUP(Table_1[[#This Row],[AÇÕES]],'Dados Status Invest STOCKS'!A4068:AD4683,25)/100),0)</f>
        <v>0.10779999999999999</v>
      </c>
      <c r="T4082" s="67">
        <f>(1-Ações!$Q4082)*Ações!$R4082</f>
        <v>0.11643127893175076</v>
      </c>
      <c r="U4082" s="68">
        <f>IF(Ações!$S4082=0,Ações!$T4082,IF(Ações!$T4082=0,Ações!$S4082,AVERAGE(Ações!$S4082,Ações!$T4082)))</f>
        <v>0.11211563946587538</v>
      </c>
    </row>
    <row r="4083" spans="2:21" ht="15" customHeight="1" x14ac:dyDescent="0.2">
      <c r="B4083" s="63" t="str">
        <f>IFERROR('Dados Status Invest STOCKS'!A4070,"-")</f>
        <v>SCOR</v>
      </c>
      <c r="C4083" s="45">
        <f>IFERROR((Ações!$D4083-Ações!$K4083)/Ações!$D4083,0)</f>
        <v>0</v>
      </c>
      <c r="D4083" s="46">
        <f>(Ações!$O4083)/0.06</f>
        <v>0</v>
      </c>
      <c r="E4083" s="47">
        <f>IFERROR((Ações!$F4083-Ações!$K4083)/Ações!$F4083,0)</f>
        <v>0</v>
      </c>
      <c r="F4083" s="46" t="str">
        <f>IF(OR(Ações!$N4083&lt;0,Ações!$M4083&lt;0),"",(22.5*Ações!$M4083*Ações!$N4083)^0.5)</f>
        <v/>
      </c>
      <c r="G4083" s="47">
        <f>IFERROR((Ações!$H4083-Ações!$K4083)/Ações!$H4083,0)</f>
        <v>0</v>
      </c>
      <c r="H4083" s="48">
        <f>IFERROR(Ações!$I4083/(Ações!$P4083-Table_1[[#This Row],[CAGR LUCRO 5A]]),0)</f>
        <v>0</v>
      </c>
      <c r="I4083" s="48">
        <f>IF(Ações!$S4083&lt;0,"",Ações!$O4083*(1+Ações!$S4083))</f>
        <v>0</v>
      </c>
      <c r="J4083" s="49">
        <f>IFERROR(IF(Ações!$B4083="","",(VLOOKUP(Table_1[[#This Row],[AÇÕES]],'Dados Status Invest STOCKS'!A4069:AD4684,4)/Table_1[[#This Row],[LPA]]))/100,0)</f>
        <v>4.6875E-2</v>
      </c>
      <c r="K4083" s="64">
        <f>IFERROR(IF(Ações!$B4083="","",VLOOKUP(Table_1[[#This Row],[AÇÕES]],'Dados Status Invest STOCKS'!A4069:AD4684,2)),0)</f>
        <v>3.02</v>
      </c>
      <c r="L4083" s="65">
        <f>IFERROR(IF(Ações!$B4083="","",VLOOKUP(Table_1[[#This Row],[AÇÕES]],'Dados Status Invest STOCKS'!A4069:AD4684,3)/100),0)</f>
        <v>0</v>
      </c>
      <c r="M4083" s="66">
        <f>IFERROR(IF(Ações!$B4083="","",VLOOKUP(Table_1[[#This Row],[AÇÕES]],'Dados Status Invest STOCKS'!A4069:AD4684,28)),0)</f>
        <v>-0.8</v>
      </c>
      <c r="N4083" s="66">
        <f>IFERROR(IF(Ações!$B4083="","",VLOOKUP(Table_1[[#This Row],[AÇÕES]],'Dados Status Invest STOCKS'!A4069:AD4684,27)),0)</f>
        <v>2.4</v>
      </c>
      <c r="O4083" s="66">
        <f>IFERROR(IF(Ações!$L4083="","",Ações!$K4083*Ações!$L4083),0)</f>
        <v>0</v>
      </c>
      <c r="P4083" s="67">
        <f t="shared" si="63"/>
        <v>0.06</v>
      </c>
      <c r="Q4083" s="67">
        <f>IFERROR(Ações!$O4083/Ações!$M4083,0)</f>
        <v>0</v>
      </c>
      <c r="R4083" s="67">
        <f>IFERROR(IF(Ações!$B4083="","",VLOOKUP(Table_1[[#This Row],[AÇÕES]],'Dados Status Invest STOCKS'!A4069:AD4684,18)/100),0)</f>
        <v>-0.33509999999999995</v>
      </c>
      <c r="S4083" s="65">
        <f>IFERROR(IF(Ações!$B4083="","",VLOOKUP(Table_1[[#This Row],[AÇÕES]],'Dados Status Invest STOCKS'!A4069:AD4684,25)/100),0)</f>
        <v>0</v>
      </c>
      <c r="T4083" s="67">
        <f>(1-Ações!$Q4083)*Ações!$R4083</f>
        <v>-0.33509999999999995</v>
      </c>
      <c r="U4083" s="68">
        <f>IF(Ações!$S4083=0,Ações!$T4083,IF(Ações!$T4083=0,Ações!$S4083,AVERAGE(Ações!$S4083,Ações!$T4083)))</f>
        <v>-0.33509999999999995</v>
      </c>
    </row>
    <row r="4084" spans="2:21" ht="15" customHeight="1" x14ac:dyDescent="0.2">
      <c r="B4084" s="63" t="str">
        <f>IFERROR('Dados Status Invest STOCKS'!A4071,"-")</f>
        <v>SCPE</v>
      </c>
      <c r="C4084" s="45">
        <f>IFERROR((Ações!$D4084-Ações!$K4084)/Ações!$D4084,0)</f>
        <v>0</v>
      </c>
      <c r="D4084" s="46">
        <f>(Ações!$O4084)/0.06</f>
        <v>0</v>
      </c>
      <c r="E4084" s="47">
        <f>IFERROR((Ações!$F4084-Ações!$K4084)/Ações!$F4084,0)</f>
        <v>0</v>
      </c>
      <c r="F4084" s="46" t="str">
        <f>IF(OR(Ações!$N4084&lt;0,Ações!$M4084&lt;0),"",(22.5*Ações!$M4084*Ações!$N4084)^0.5)</f>
        <v/>
      </c>
      <c r="G4084" s="47">
        <f>IFERROR((Ações!$H4084-Ações!$K4084)/Ações!$H4084,0)</f>
        <v>0</v>
      </c>
      <c r="H4084" s="48">
        <f>IFERROR(Ações!$I4084/(Ações!$P4084-Table_1[[#This Row],[CAGR LUCRO 5A]]),0)</f>
        <v>0</v>
      </c>
      <c r="I4084" s="48">
        <f>IF(Ações!$S4084&lt;0,"",Ações!$O4084*(1+Ações!$S4084))</f>
        <v>0</v>
      </c>
      <c r="J4084" s="49">
        <f>IFERROR(IF(Ações!$B4084="","",(VLOOKUP(Table_1[[#This Row],[AÇÕES]],'Dados Status Invest STOCKS'!A4070:AD4685,4)/Table_1[[#This Row],[LPA]]))/100,0)</f>
        <v>2.2673680391801195E-7</v>
      </c>
      <c r="K4084" s="64">
        <f>IFERROR(IF(Ações!$B4084="","",VLOOKUP(Table_1[[#This Row],[AÇÕES]],'Dados Status Invest STOCKS'!A4070:AD4685,2)),0)</f>
        <v>15.84</v>
      </c>
      <c r="L4084" s="65">
        <f>IFERROR(IF(Ações!$B4084="","",VLOOKUP(Table_1[[#This Row],[AÇÕES]],'Dados Status Invest STOCKS'!A4070:AD4685,3)/100),0)</f>
        <v>0</v>
      </c>
      <c r="M4084" s="66">
        <f>IFERROR(IF(Ações!$B4084="","",VLOOKUP(Table_1[[#This Row],[AÇÕES]],'Dados Status Invest STOCKS'!A4070:AD4685,28)),0)</f>
        <v>-882.08</v>
      </c>
      <c r="N4084" s="66">
        <f>IFERROR(IF(Ações!$B4084="","",VLOOKUP(Table_1[[#This Row],[AÇÕES]],'Dados Status Invest STOCKS'!A4070:AD4685,27)),0)</f>
        <v>219.18</v>
      </c>
      <c r="O4084" s="66">
        <f>IFERROR(IF(Ações!$L4084="","",Ações!$K4084*Ações!$L4084),0)</f>
        <v>0</v>
      </c>
      <c r="P4084" s="67">
        <f t="shared" si="63"/>
        <v>0.06</v>
      </c>
      <c r="Q4084" s="67">
        <f>IFERROR(Ações!$O4084/Ações!$M4084,0)</f>
        <v>0</v>
      </c>
      <c r="R4084" s="67">
        <f>IFERROR(IF(Ações!$B4084="","",VLOOKUP(Table_1[[#This Row],[AÇÕES]],'Dados Status Invest STOCKS'!A4070:AD4685,18)/100),0)</f>
        <v>-4.0244</v>
      </c>
      <c r="S4084" s="65">
        <f>IFERROR(IF(Ações!$B4084="","",VLOOKUP(Table_1[[#This Row],[AÇÕES]],'Dados Status Invest STOCKS'!A4070:AD4685,25)/100),0)</f>
        <v>0</v>
      </c>
      <c r="T4084" s="67">
        <f>(1-Ações!$Q4084)*Ações!$R4084</f>
        <v>-4.0244</v>
      </c>
      <c r="U4084" s="68">
        <f>IF(Ações!$S4084=0,Ações!$T4084,IF(Ações!$T4084=0,Ações!$S4084,AVERAGE(Ações!$S4084,Ações!$T4084)))</f>
        <v>-4.0244</v>
      </c>
    </row>
    <row r="4085" spans="2:21" ht="15" customHeight="1" x14ac:dyDescent="0.2">
      <c r="B4085" s="63" t="str">
        <f>IFERROR('Dados Status Invest STOCKS'!A4072,"-")</f>
        <v>SCPH</v>
      </c>
      <c r="C4085" s="45">
        <f>IFERROR((Ações!$D4085-Ações!$K4085)/Ações!$D4085,0)</f>
        <v>0</v>
      </c>
      <c r="D4085" s="46">
        <f>(Ações!$O4085)/0.06</f>
        <v>0</v>
      </c>
      <c r="E4085" s="47">
        <f>IFERROR((Ações!$F4085-Ações!$K4085)/Ações!$F4085,0)</f>
        <v>0</v>
      </c>
      <c r="F4085" s="46" t="str">
        <f>IF(OR(Ações!$N4085&lt;0,Ações!$M4085&lt;0),"",(22.5*Ações!$M4085*Ações!$N4085)^0.5)</f>
        <v/>
      </c>
      <c r="G4085" s="47">
        <f>IFERROR((Ações!$H4085-Ações!$K4085)/Ações!$H4085,0)</f>
        <v>0</v>
      </c>
      <c r="H4085" s="48">
        <f>IFERROR(Ações!$I4085/(Ações!$P4085-Table_1[[#This Row],[CAGR LUCRO 5A]]),0)</f>
        <v>0</v>
      </c>
      <c r="I4085" s="48">
        <f>IF(Ações!$S4085&lt;0,"",Ações!$O4085*(1+Ações!$S4085))</f>
        <v>0</v>
      </c>
      <c r="J4085" s="49">
        <f>IFERROR(IF(Ações!$B4085="","",(VLOOKUP(Table_1[[#This Row],[AÇÕES]],'Dados Status Invest STOCKS'!A4071:AD4686,4)/Table_1[[#This Row],[LPA]]))/100,0)</f>
        <v>3.7499999999999999E-2</v>
      </c>
      <c r="K4085" s="64">
        <f>IFERROR(IF(Ações!$B4085="","",VLOOKUP(Table_1[[#This Row],[AÇÕES]],'Dados Status Invest STOCKS'!A4071:AD4686,2)),0)</f>
        <v>4.0599999999999996</v>
      </c>
      <c r="L4085" s="65">
        <f>IFERROR(IF(Ações!$B4085="","",VLOOKUP(Table_1[[#This Row],[AÇÕES]],'Dados Status Invest STOCKS'!A4071:AD4686,3)/100),0)</f>
        <v>0</v>
      </c>
      <c r="M4085" s="66">
        <f>IFERROR(IF(Ações!$B4085="","",VLOOKUP(Table_1[[#This Row],[AÇÕES]],'Dados Status Invest STOCKS'!A4071:AD4686,28)),0)</f>
        <v>-1.04</v>
      </c>
      <c r="N4085" s="66">
        <f>IFERROR(IF(Ações!$B4085="","",VLOOKUP(Table_1[[#This Row],[AÇÕES]],'Dados Status Invest STOCKS'!A4071:AD4686,27)),0)</f>
        <v>2.31</v>
      </c>
      <c r="O4085" s="66">
        <f>IFERROR(IF(Ações!$L4085="","",Ações!$K4085*Ações!$L4085),0)</f>
        <v>0</v>
      </c>
      <c r="P4085" s="67">
        <f t="shared" si="63"/>
        <v>0.06</v>
      </c>
      <c r="Q4085" s="67">
        <f>IFERROR(Ações!$O4085/Ações!$M4085,0)</f>
        <v>0</v>
      </c>
      <c r="R4085" s="67">
        <f>IFERROR(IF(Ações!$B4085="","",VLOOKUP(Table_1[[#This Row],[AÇÕES]],'Dados Status Invest STOCKS'!A4071:AD4686,18)/100),0)</f>
        <v>-0.45159999999999995</v>
      </c>
      <c r="S4085" s="65">
        <f>IFERROR(IF(Ações!$B4085="","",VLOOKUP(Table_1[[#This Row],[AÇÕES]],'Dados Status Invest STOCKS'!A4071:AD4686,25)/100),0)</f>
        <v>0</v>
      </c>
      <c r="T4085" s="67">
        <f>(1-Ações!$Q4085)*Ações!$R4085</f>
        <v>-0.45159999999999995</v>
      </c>
      <c r="U4085" s="68">
        <f>IF(Ações!$S4085=0,Ações!$T4085,IF(Ações!$T4085=0,Ações!$S4085,AVERAGE(Ações!$S4085,Ações!$T4085)))</f>
        <v>-0.45159999999999995</v>
      </c>
    </row>
    <row r="4086" spans="2:21" ht="15" customHeight="1" x14ac:dyDescent="0.2">
      <c r="B4086" s="63" t="str">
        <f>IFERROR('Dados Status Invest STOCKS'!A4073,"-")</f>
        <v>SCPL</v>
      </c>
      <c r="C4086" s="45">
        <f>IFERROR((Ações!$D4086-Ações!$K4086)/Ações!$D4086,0)</f>
        <v>0</v>
      </c>
      <c r="D4086" s="46">
        <f>(Ações!$O4086)/0.06</f>
        <v>0</v>
      </c>
      <c r="E4086" s="47">
        <f>IFERROR((Ações!$F4086-Ações!$K4086)/Ações!$F4086,0)</f>
        <v>-0.31555135825671615</v>
      </c>
      <c r="F4086" s="46">
        <f>IF(OR(Ações!$N4086&lt;0,Ações!$M4086&lt;0),"",(22.5*Ações!$M4086*Ações!$N4086)^0.5)</f>
        <v>8.8099943246292725</v>
      </c>
      <c r="G4086" s="47">
        <f>IFERROR((Ações!$H4086-Ações!$K4086)/Ações!$H4086,0)</f>
        <v>0</v>
      </c>
      <c r="H4086" s="48">
        <f>IFERROR(Ações!$I4086/(Ações!$P4086-Table_1[[#This Row],[CAGR LUCRO 5A]]),0)</f>
        <v>0</v>
      </c>
      <c r="I4086" s="48">
        <f>IF(Ações!$S4086&lt;0,"",Ações!$O4086*(1+Ações!$S4086))</f>
        <v>0</v>
      </c>
      <c r="J4086" s="49">
        <f>IFERROR(IF(Ações!$B4086="","",(VLOOKUP(Table_1[[#This Row],[AÇÕES]],'Dados Status Invest STOCKS'!A4072:AD4687,4)/Table_1[[#This Row],[LPA]]))/100,0)</f>
        <v>0.15034090909090911</v>
      </c>
      <c r="K4086" s="64">
        <f>IFERROR(IF(Ações!$B4086="","",VLOOKUP(Table_1[[#This Row],[AÇÕES]],'Dados Status Invest STOCKS'!A4072:AD4687,2)),0)</f>
        <v>11.59</v>
      </c>
      <c r="L4086" s="65">
        <f>IFERROR(IF(Ações!$B4086="","",VLOOKUP(Table_1[[#This Row],[AÇÕES]],'Dados Status Invest STOCKS'!A4072:AD4687,3)/100),0)</f>
        <v>0</v>
      </c>
      <c r="M4086" s="66">
        <f>IFERROR(IF(Ações!$B4086="","",VLOOKUP(Table_1[[#This Row],[AÇÕES]],'Dados Status Invest STOCKS'!A4072:AD4687,28)),0)</f>
        <v>0.88</v>
      </c>
      <c r="N4086" s="66">
        <f>IFERROR(IF(Ações!$B4086="","",VLOOKUP(Table_1[[#This Row],[AÇÕES]],'Dados Status Invest STOCKS'!A4072:AD4687,27)),0)</f>
        <v>3.92</v>
      </c>
      <c r="O4086" s="66">
        <f>IFERROR(IF(Ações!$L4086="","",Ações!$K4086*Ações!$L4086),0)</f>
        <v>0</v>
      </c>
      <c r="P4086" s="67">
        <f t="shared" si="63"/>
        <v>0.06</v>
      </c>
      <c r="Q4086" s="67">
        <f>IFERROR(Ações!$O4086/Ações!$M4086,0)</f>
        <v>0</v>
      </c>
      <c r="R4086" s="67">
        <f>IFERROR(IF(Ações!$B4086="","",VLOOKUP(Table_1[[#This Row],[AÇÕES]],'Dados Status Invest STOCKS'!A4072:AD4687,18)/100),0)</f>
        <v>0.22370000000000001</v>
      </c>
      <c r="S4086" s="65">
        <f>IFERROR(IF(Ações!$B4086="","",VLOOKUP(Table_1[[#This Row],[AÇÕES]],'Dados Status Invest STOCKS'!A4072:AD4687,25)/100),0)</f>
        <v>0</v>
      </c>
      <c r="T4086" s="67">
        <f>(1-Ações!$Q4086)*Ações!$R4086</f>
        <v>0.22370000000000001</v>
      </c>
      <c r="U4086" s="68">
        <f>IF(Ações!$S4086=0,Ações!$T4086,IF(Ações!$T4086=0,Ações!$S4086,AVERAGE(Ações!$S4086,Ações!$T4086)))</f>
        <v>0.22370000000000001</v>
      </c>
    </row>
    <row r="4087" spans="2:21" ht="15" customHeight="1" x14ac:dyDescent="0.2">
      <c r="B4087" s="63" t="str">
        <f>IFERROR('Dados Status Invest STOCKS'!A4074,"-")</f>
        <v>SCPS</v>
      </c>
      <c r="C4087" s="45">
        <f>IFERROR((Ações!$D4087-Ações!$K4087)/Ações!$D4087,0)</f>
        <v>0</v>
      </c>
      <c r="D4087" s="46">
        <f>(Ações!$O4087)/0.06</f>
        <v>0</v>
      </c>
      <c r="E4087" s="47">
        <f>IFERROR((Ações!$F4087-Ações!$K4087)/Ações!$F4087,0)</f>
        <v>0</v>
      </c>
      <c r="F4087" s="46" t="str">
        <f>IF(OR(Ações!$N4087&lt;0,Ações!$M4087&lt;0),"",(22.5*Ações!$M4087*Ações!$N4087)^0.5)</f>
        <v/>
      </c>
      <c r="G4087" s="47">
        <f>IFERROR((Ações!$H4087-Ações!$K4087)/Ações!$H4087,0)</f>
        <v>0</v>
      </c>
      <c r="H4087" s="48">
        <f>IFERROR(Ações!$I4087/(Ações!$P4087-Table_1[[#This Row],[CAGR LUCRO 5A]]),0)</f>
        <v>0</v>
      </c>
      <c r="I4087" s="48">
        <f>IF(Ações!$S4087&lt;0,"",Ações!$O4087*(1+Ações!$S4087))</f>
        <v>0</v>
      </c>
      <c r="J4087" s="49">
        <f>IFERROR(IF(Ações!$B4087="","",(VLOOKUP(Table_1[[#This Row],[AÇÕES]],'Dados Status Invest STOCKS'!A4073:AD4688,4)/Table_1[[#This Row],[LPA]]))/100,0)</f>
        <v>7.8991596638655452E-3</v>
      </c>
      <c r="K4087" s="64">
        <f>IFERROR(IF(Ações!$B4087="","",VLOOKUP(Table_1[[#This Row],[AÇÕES]],'Dados Status Invest STOCKS'!A4073:AD4688,2)),0)</f>
        <v>1.1200000000000001</v>
      </c>
      <c r="L4087" s="65">
        <f>IFERROR(IF(Ações!$B4087="","",VLOOKUP(Table_1[[#This Row],[AÇÕES]],'Dados Status Invest STOCKS'!A4073:AD4688,3)/100),0)</f>
        <v>0</v>
      </c>
      <c r="M4087" s="66">
        <f>IFERROR(IF(Ações!$B4087="","",VLOOKUP(Table_1[[#This Row],[AÇÕES]],'Dados Status Invest STOCKS'!A4073:AD4688,28)),0)</f>
        <v>-1.19</v>
      </c>
      <c r="N4087" s="66">
        <f>IFERROR(IF(Ações!$B4087="","",VLOOKUP(Table_1[[#This Row],[AÇÕES]],'Dados Status Invest STOCKS'!A4073:AD4688,27)),0)</f>
        <v>0.1</v>
      </c>
      <c r="O4087" s="66">
        <f>IFERROR(IF(Ações!$L4087="","",Ações!$K4087*Ações!$L4087),0)</f>
        <v>0</v>
      </c>
      <c r="P4087" s="67">
        <f t="shared" si="63"/>
        <v>0.06</v>
      </c>
      <c r="Q4087" s="67">
        <f>IFERROR(Ações!$O4087/Ações!$M4087,0)</f>
        <v>0</v>
      </c>
      <c r="R4087" s="67">
        <f>IFERROR(IF(Ações!$B4087="","",VLOOKUP(Table_1[[#This Row],[AÇÕES]],'Dados Status Invest STOCKS'!A4073:AD4688,18)/100),0)</f>
        <v>-11.975999999999999</v>
      </c>
      <c r="S4087" s="65">
        <f>IFERROR(IF(Ações!$B4087="","",VLOOKUP(Table_1[[#This Row],[AÇÕES]],'Dados Status Invest STOCKS'!A4073:AD4688,25)/100),0)</f>
        <v>0</v>
      </c>
      <c r="T4087" s="67">
        <f>(1-Ações!$Q4087)*Ações!$R4087</f>
        <v>-11.975999999999999</v>
      </c>
      <c r="U4087" s="68">
        <f>IF(Ações!$S4087=0,Ações!$T4087,IF(Ações!$T4087=0,Ações!$S4087,AVERAGE(Ações!$S4087,Ações!$T4087)))</f>
        <v>-11.975999999999999</v>
      </c>
    </row>
    <row r="4088" spans="2:21" ht="15" customHeight="1" x14ac:dyDescent="0.2">
      <c r="B4088" s="63" t="str">
        <f>IFERROR('Dados Status Invest STOCKS'!A4075,"-")</f>
        <v>SCS</v>
      </c>
      <c r="C4088" s="45">
        <f>IFERROR((Ações!$D4088-Ações!$K4088)/Ações!$D4088,0)</f>
        <v>-0.36674259681093418</v>
      </c>
      <c r="D4088" s="46">
        <f>(Ações!$O4088)/0.06</f>
        <v>8.9555999999999987</v>
      </c>
      <c r="E4088" s="47">
        <f>IFERROR((Ações!$F4088-Ações!$K4088)/Ações!$F4088,0)</f>
        <v>-1.8147973720318369</v>
      </c>
      <c r="F4088" s="46">
        <f>IF(OR(Ações!$N4088&lt;0,Ações!$M4088&lt;0),"",(22.5*Ações!$M4088*Ações!$N4088)^0.5)</f>
        <v>4.3484479989991831</v>
      </c>
      <c r="G4088" s="47">
        <f>IFERROR((Ações!$H4088-Ações!$K4088)/Ações!$H4088,0)</f>
        <v>0</v>
      </c>
      <c r="H4088" s="48">
        <f>IFERROR(Ações!$I4088/(Ações!$P4088-Table_1[[#This Row],[CAGR LUCRO 5A]]),0)</f>
        <v>0</v>
      </c>
      <c r="I4088" s="48" t="str">
        <f>IF(Ações!$S4088&lt;0,"",Ações!$O4088*(1+Ações!$S4088))</f>
        <v/>
      </c>
      <c r="J4088" s="49">
        <f>IFERROR(IF(Ações!$B4088="","",(VLOOKUP(Table_1[[#This Row],[AÇÕES]],'Dados Status Invest STOCKS'!A4074:AD4689,4)/Table_1[[#This Row],[LPA]]))/100,0)</f>
        <v>9.7127272727272729</v>
      </c>
      <c r="K4088" s="64">
        <f>IFERROR(IF(Ações!$B4088="","",VLOOKUP(Table_1[[#This Row],[AÇÕES]],'Dados Status Invest STOCKS'!A4074:AD4689,2)),0)</f>
        <v>12.24</v>
      </c>
      <c r="L4088" s="65">
        <f>IFERROR(IF(Ações!$B4088="","",VLOOKUP(Table_1[[#This Row],[AÇÕES]],'Dados Status Invest STOCKS'!A4074:AD4689,3)/100),0)</f>
        <v>4.3899999999999995E-2</v>
      </c>
      <c r="M4088" s="66">
        <f>IFERROR(IF(Ações!$B4088="","",VLOOKUP(Table_1[[#This Row],[AÇÕES]],'Dados Status Invest STOCKS'!A4074:AD4689,28)),0)</f>
        <v>0.11</v>
      </c>
      <c r="N4088" s="66">
        <f>IFERROR(IF(Ações!$B4088="","",VLOOKUP(Table_1[[#This Row],[AÇÕES]],'Dados Status Invest STOCKS'!A4074:AD4689,27)),0)</f>
        <v>7.64</v>
      </c>
      <c r="O4088" s="66">
        <f>IFERROR(IF(Ações!$L4088="","",Ações!$K4088*Ações!$L4088),0)</f>
        <v>0.53733599999999992</v>
      </c>
      <c r="P4088" s="67">
        <f t="shared" si="63"/>
        <v>0.06</v>
      </c>
      <c r="Q4088" s="67">
        <f>IFERROR(Ações!$O4088/Ações!$M4088,0)</f>
        <v>4.8848727272727261</v>
      </c>
      <c r="R4088" s="67">
        <f>IFERROR(IF(Ações!$B4088="","",VLOOKUP(Table_1[[#This Row],[AÇÕES]],'Dados Status Invest STOCKS'!A4074:AD4689,18)/100),0)</f>
        <v>1.49E-2</v>
      </c>
      <c r="S4088" s="65">
        <f>IFERROR(IF(Ações!$B4088="","",VLOOKUP(Table_1[[#This Row],[AÇÕES]],'Dados Status Invest STOCKS'!A4074:AD4689,25)/100),0)</f>
        <v>-0.31280000000000002</v>
      </c>
      <c r="T4088" s="67">
        <f>(1-Ações!$Q4088)*Ações!$R4088</f>
        <v>-5.7884603636363621E-2</v>
      </c>
      <c r="U4088" s="68">
        <f>IF(Ações!$S4088=0,Ações!$T4088,IF(Ações!$T4088=0,Ações!$S4088,AVERAGE(Ações!$S4088,Ações!$T4088)))</f>
        <v>-0.18534230181818181</v>
      </c>
    </row>
    <row r="4089" spans="2:21" ht="15" customHeight="1" x14ac:dyDescent="0.2">
      <c r="B4089" s="63" t="str">
        <f>IFERROR('Dados Status Invest STOCKS'!A4076,"-")</f>
        <v>SCSC</v>
      </c>
      <c r="C4089" s="45">
        <f>IFERROR((Ações!$D4089-Ações!$K4089)/Ações!$D4089,0)</f>
        <v>0</v>
      </c>
      <c r="D4089" s="46">
        <f>(Ações!$O4089)/0.06</f>
        <v>0</v>
      </c>
      <c r="E4089" s="47">
        <f>IFERROR((Ações!$F4089-Ações!$K4089)/Ações!$F4089,0)</f>
        <v>4.9811179681004188E-2</v>
      </c>
      <c r="F4089" s="46">
        <f>IF(OR(Ações!$N4089&lt;0,Ações!$M4089&lt;0),"",(22.5*Ações!$M4089*Ações!$N4089)^0.5)</f>
        <v>33.919573994966385</v>
      </c>
      <c r="G4089" s="47">
        <f>IFERROR((Ações!$H4089-Ações!$K4089)/Ações!$H4089,0)</f>
        <v>0</v>
      </c>
      <c r="H4089" s="48">
        <f>IFERROR(Ações!$I4089/(Ações!$P4089-Table_1[[#This Row],[CAGR LUCRO 5A]]),0)</f>
        <v>0</v>
      </c>
      <c r="I4089" s="48" t="str">
        <f>IF(Ações!$S4089&lt;0,"",Ações!$O4089*(1+Ações!$S4089))</f>
        <v/>
      </c>
      <c r="J4089" s="49">
        <f>IFERROR(IF(Ações!$B4089="","",(VLOOKUP(Table_1[[#This Row],[AÇÕES]],'Dados Status Invest STOCKS'!A4075:AD4690,4)/Table_1[[#This Row],[LPA]]))/100,0)</f>
        <v>0.1052</v>
      </c>
      <c r="K4089" s="64">
        <f>IFERROR(IF(Ações!$B4089="","",VLOOKUP(Table_1[[#This Row],[AÇÕES]],'Dados Status Invest STOCKS'!A4075:AD4690,2)),0)</f>
        <v>32.229999999999997</v>
      </c>
      <c r="L4089" s="65">
        <f>IFERROR(IF(Ações!$B4089="","",VLOOKUP(Table_1[[#This Row],[AÇÕES]],'Dados Status Invest STOCKS'!A4075:AD4690,3)/100),0)</f>
        <v>0</v>
      </c>
      <c r="M4089" s="66">
        <f>IFERROR(IF(Ações!$B4089="","",VLOOKUP(Table_1[[#This Row],[AÇÕES]],'Dados Status Invest STOCKS'!A4075:AD4690,28)),0)</f>
        <v>1.75</v>
      </c>
      <c r="N4089" s="66">
        <f>IFERROR(IF(Ações!$B4089="","",VLOOKUP(Table_1[[#This Row],[AÇÕES]],'Dados Status Invest STOCKS'!A4075:AD4690,27)),0)</f>
        <v>29.22</v>
      </c>
      <c r="O4089" s="66">
        <f>IFERROR(IF(Ações!$L4089="","",Ações!$K4089*Ações!$L4089),0)</f>
        <v>0</v>
      </c>
      <c r="P4089" s="67">
        <f t="shared" si="63"/>
        <v>0.06</v>
      </c>
      <c r="Q4089" s="67">
        <f>IFERROR(Ações!$O4089/Ações!$M4089,0)</f>
        <v>0</v>
      </c>
      <c r="R4089" s="67">
        <f>IFERROR(IF(Ações!$B4089="","",VLOOKUP(Table_1[[#This Row],[AÇÕES]],'Dados Status Invest STOCKS'!A4075:AD4690,18)/100),0)</f>
        <v>5.9900000000000002E-2</v>
      </c>
      <c r="S4089" s="65">
        <f>IFERROR(IF(Ações!$B4089="","",VLOOKUP(Table_1[[#This Row],[AÇÕES]],'Dados Status Invest STOCKS'!A4075:AD4690,25)/100),0)</f>
        <v>-0.29870000000000002</v>
      </c>
      <c r="T4089" s="67">
        <f>(1-Ações!$Q4089)*Ações!$R4089</f>
        <v>5.9900000000000002E-2</v>
      </c>
      <c r="U4089" s="68">
        <f>IF(Ações!$S4089=0,Ações!$T4089,IF(Ações!$T4089=0,Ações!$S4089,AVERAGE(Ações!$S4089,Ações!$T4089)))</f>
        <v>-0.11940000000000001</v>
      </c>
    </row>
    <row r="4090" spans="2:21" ht="15" customHeight="1" x14ac:dyDescent="0.2">
      <c r="B4090" s="63" t="str">
        <f>IFERROR('Dados Status Invest STOCKS'!A4077,"-")</f>
        <v>SCU</v>
      </c>
      <c r="C4090" s="45">
        <f>IFERROR((Ações!$D4090-Ações!$K4090)/Ações!$D4090,0)</f>
        <v>0.67391304347826086</v>
      </c>
      <c r="D4090" s="46">
        <f>(Ações!$O4090)/0.06</f>
        <v>57.837333333333333</v>
      </c>
      <c r="E4090" s="47">
        <f>IFERROR((Ações!$F4090-Ações!$K4090)/Ações!$F4090,0)</f>
        <v>0</v>
      </c>
      <c r="F4090" s="46" t="str">
        <f>IF(OR(Ações!$N4090&lt;0,Ações!$M4090&lt;0),"",(22.5*Ações!$M4090*Ações!$N4090)^0.5)</f>
        <v/>
      </c>
      <c r="G4090" s="47">
        <f>IFERROR((Ações!$H4090-Ações!$K4090)/Ações!$H4090,0)</f>
        <v>2.520084616566411</v>
      </c>
      <c r="H4090" s="48">
        <f>IFERROR(Ações!$I4090/(Ações!$P4090-Table_1[[#This Row],[CAGR LUCRO 5A]]),0)</f>
        <v>-12.407204042759961</v>
      </c>
      <c r="I4090" s="48">
        <f>IF(Ações!$S4090&lt;0,"",Ações!$O4090*(1+Ações!$S4090))</f>
        <v>5.1068051839999997</v>
      </c>
      <c r="J4090" s="49">
        <f>IFERROR(IF(Ações!$B4090="","",(VLOOKUP(Table_1[[#This Row],[AÇÕES]],'Dados Status Invest STOCKS'!A4076:AD4691,4)/Table_1[[#This Row],[LPA]]))/100,0)</f>
        <v>2.7065868263473052E-3</v>
      </c>
      <c r="K4090" s="64">
        <f>IFERROR(IF(Ações!$B4090="","",VLOOKUP(Table_1[[#This Row],[AÇÕES]],'Dados Status Invest STOCKS'!A4076:AD4691,2)),0)</f>
        <v>18.86</v>
      </c>
      <c r="L4090" s="65">
        <f>IFERROR(IF(Ações!$B4090="","",VLOOKUP(Table_1[[#This Row],[AÇÕES]],'Dados Status Invest STOCKS'!A4076:AD4691,3)/100),0)</f>
        <v>0.184</v>
      </c>
      <c r="M4090" s="66">
        <f>IFERROR(IF(Ações!$B4090="","",VLOOKUP(Table_1[[#This Row],[AÇÕES]],'Dados Status Invest STOCKS'!A4076:AD4691,28)),0)</f>
        <v>8.35</v>
      </c>
      <c r="N4090" s="66">
        <f>IFERROR(IF(Ações!$B4090="","",VLOOKUP(Table_1[[#This Row],[AÇÕES]],'Dados Status Invest STOCKS'!A4076:AD4691,27)),0)</f>
        <v>-2.2400000000000002</v>
      </c>
      <c r="O4090" s="66">
        <f>IFERROR(IF(Ações!$L4090="","",Ações!$K4090*Ações!$L4090),0)</f>
        <v>3.47024</v>
      </c>
      <c r="P4090" s="67">
        <f t="shared" si="63"/>
        <v>0.06</v>
      </c>
      <c r="Q4090" s="67">
        <f>IFERROR(Ações!$O4090/Ações!$M4090,0)</f>
        <v>0.41559760479041918</v>
      </c>
      <c r="R4090" s="67">
        <f>IFERROR(IF(Ações!$B4090="","",VLOOKUP(Table_1[[#This Row],[AÇÕES]],'Dados Status Invest STOCKS'!A4076:AD4691,18)/100),0)</f>
        <v>-3.7214999999999998</v>
      </c>
      <c r="S4090" s="65">
        <f>IFERROR(IF(Ações!$B4090="","",VLOOKUP(Table_1[[#This Row],[AÇÕES]],'Dados Status Invest STOCKS'!A4076:AD4691,25)/100),0)</f>
        <v>0.47159999999999996</v>
      </c>
      <c r="T4090" s="67">
        <f>(1-Ações!$Q4090)*Ações!$R4090</f>
        <v>-2.1748535137724549</v>
      </c>
      <c r="U4090" s="68">
        <f>IF(Ações!$S4090=0,Ações!$T4090,IF(Ações!$T4090=0,Ações!$S4090,AVERAGE(Ações!$S4090,Ações!$T4090)))</f>
        <v>-0.85162675688622747</v>
      </c>
    </row>
    <row r="4091" spans="2:21" ht="15" customHeight="1" x14ac:dyDescent="0.2">
      <c r="B4091" s="63" t="str">
        <f>IFERROR('Dados Status Invest STOCKS'!A4078,"-")</f>
        <v>SCVL</v>
      </c>
      <c r="C4091" s="45">
        <f>IFERROR((Ações!$D4091-Ações!$K4091)/Ações!$D4091,0)</f>
        <v>-4.0420168067226898</v>
      </c>
      <c r="D4091" s="46">
        <f>(Ações!$O4091)/0.06</f>
        <v>6.9773666666666658</v>
      </c>
      <c r="E4091" s="47">
        <f>IFERROR((Ações!$F4091-Ações!$K4091)/Ações!$F4091,0)</f>
        <v>0.15622826000839965</v>
      </c>
      <c r="F4091" s="46">
        <f>IF(OR(Ações!$N4091&lt;0,Ações!$M4091&lt;0),"",(22.5*Ações!$M4091*Ações!$N4091)^0.5)</f>
        <v>41.69374053739962</v>
      </c>
      <c r="G4091" s="47">
        <f>IFERROR((Ações!$H4091-Ações!$K4091)/Ações!$H4091,0)</f>
        <v>0</v>
      </c>
      <c r="H4091" s="48">
        <f>IFERROR(Ações!$I4091/(Ações!$P4091-Table_1[[#This Row],[CAGR LUCRO 5A]]),0)</f>
        <v>0</v>
      </c>
      <c r="I4091" s="48" t="str">
        <f>IF(Ações!$S4091&lt;0,"",Ações!$O4091*(1+Ações!$S4091))</f>
        <v/>
      </c>
      <c r="J4091" s="49">
        <f>IFERROR(IF(Ações!$B4091="","",(VLOOKUP(Table_1[[#This Row],[AÇÕES]],'Dados Status Invest STOCKS'!A4077:AD4692,4)/Table_1[[#This Row],[LPA]]))/100,0)</f>
        <v>1.3896620278330019E-2</v>
      </c>
      <c r="K4091" s="64">
        <f>IFERROR(IF(Ações!$B4091="","",VLOOKUP(Table_1[[#This Row],[AÇÕES]],'Dados Status Invest STOCKS'!A4077:AD4692,2)),0)</f>
        <v>35.18</v>
      </c>
      <c r="L4091" s="65">
        <f>IFERROR(IF(Ações!$B4091="","",VLOOKUP(Table_1[[#This Row],[AÇÕES]],'Dados Status Invest STOCKS'!A4077:AD4692,3)/100),0)</f>
        <v>1.1899999999999999E-2</v>
      </c>
      <c r="M4091" s="66">
        <f>IFERROR(IF(Ações!$B4091="","",VLOOKUP(Table_1[[#This Row],[AÇÕES]],'Dados Status Invest STOCKS'!A4077:AD4692,28)),0)</f>
        <v>5.03</v>
      </c>
      <c r="N4091" s="66">
        <f>IFERROR(IF(Ações!$B4091="","",VLOOKUP(Table_1[[#This Row],[AÇÕES]],'Dados Status Invest STOCKS'!A4077:AD4692,27)),0)</f>
        <v>15.36</v>
      </c>
      <c r="O4091" s="66">
        <f>IFERROR(IF(Ações!$L4091="","",Ações!$K4091*Ações!$L4091),0)</f>
        <v>0.41864199999999996</v>
      </c>
      <c r="P4091" s="67">
        <f t="shared" si="63"/>
        <v>0.06</v>
      </c>
      <c r="Q4091" s="67">
        <f>IFERROR(Ações!$O4091/Ações!$M4091,0)</f>
        <v>8.3229025844930402E-2</v>
      </c>
      <c r="R4091" s="67">
        <f>IFERROR(IF(Ações!$B4091="","",VLOOKUP(Table_1[[#This Row],[AÇÕES]],'Dados Status Invest STOCKS'!A4077:AD4692,18)/100),0)</f>
        <v>0.32770000000000005</v>
      </c>
      <c r="S4091" s="65">
        <f>IFERROR(IF(Ações!$B4091="","",VLOOKUP(Table_1[[#This Row],[AÇÕES]],'Dados Status Invest STOCKS'!A4077:AD4692,25)/100),0)</f>
        <v>-0.76980000000000004</v>
      </c>
      <c r="T4091" s="67">
        <f>(1-Ações!$Q4091)*Ações!$R4091</f>
        <v>0.30042584823061635</v>
      </c>
      <c r="U4091" s="68">
        <f>IF(Ações!$S4091=0,Ações!$T4091,IF(Ações!$T4091=0,Ações!$S4091,AVERAGE(Ações!$S4091,Ações!$T4091)))</f>
        <v>-0.23468707588469184</v>
      </c>
    </row>
    <row r="4092" spans="2:21" ht="15" customHeight="1" x14ac:dyDescent="0.2">
      <c r="B4092" s="63" t="str">
        <f>IFERROR('Dados Status Invest STOCKS'!A4079,"-")</f>
        <v>SCVX</v>
      </c>
      <c r="C4092" s="45">
        <f>IFERROR((Ações!$D4092-Ações!$K4092)/Ações!$D4092,0)</f>
        <v>0</v>
      </c>
      <c r="D4092" s="46">
        <f>(Ações!$O4092)/0.06</f>
        <v>0</v>
      </c>
      <c r="E4092" s="47">
        <f>IFERROR((Ações!$F4092-Ações!$K4092)/Ações!$F4092,0)</f>
        <v>0</v>
      </c>
      <c r="F4092" s="46" t="str">
        <f>IF(OR(Ações!$N4092&lt;0,Ações!$M4092&lt;0),"",(22.5*Ações!$M4092*Ações!$N4092)^0.5)</f>
        <v/>
      </c>
      <c r="G4092" s="47">
        <f>IFERROR((Ações!$H4092-Ações!$K4092)/Ações!$H4092,0)</f>
        <v>0</v>
      </c>
      <c r="H4092" s="48">
        <f>IFERROR(Ações!$I4092/(Ações!$P4092-Table_1[[#This Row],[CAGR LUCRO 5A]]),0)</f>
        <v>0</v>
      </c>
      <c r="I4092" s="48">
        <f>IF(Ações!$S4092&lt;0,"",Ações!$O4092*(1+Ações!$S4092))</f>
        <v>0</v>
      </c>
      <c r="J4092" s="49">
        <f>IFERROR(IF(Ações!$B4092="","",(VLOOKUP(Table_1[[#This Row],[AÇÕES]],'Dados Status Invest STOCKS'!A4078:AD4693,4)/Table_1[[#This Row],[LPA]]))/100,0)</f>
        <v>0.91393939393939394</v>
      </c>
      <c r="K4092" s="64">
        <f>IFERROR(IF(Ações!$B4092="","",VLOOKUP(Table_1[[#This Row],[AÇÕES]],'Dados Status Invest STOCKS'!A4078:AD4693,2)),0)</f>
        <v>10</v>
      </c>
      <c r="L4092" s="65">
        <f>IFERROR(IF(Ações!$B4092="","",VLOOKUP(Table_1[[#This Row],[AÇÕES]],'Dados Status Invest STOCKS'!A4078:AD4693,3)/100),0)</f>
        <v>0</v>
      </c>
      <c r="M4092" s="66">
        <f>IFERROR(IF(Ações!$B4092="","",VLOOKUP(Table_1[[#This Row],[AÇÕES]],'Dados Status Invest STOCKS'!A4078:AD4693,28)),0)</f>
        <v>0.33</v>
      </c>
      <c r="N4092" s="66">
        <f>IFERROR(IF(Ações!$B4092="","",VLOOKUP(Table_1[[#This Row],[AÇÕES]],'Dados Status Invest STOCKS'!A4078:AD4693,27)),0)</f>
        <v>-0.87</v>
      </c>
      <c r="O4092" s="66">
        <f>IFERROR(IF(Ações!$L4092="","",Ações!$K4092*Ações!$L4092),0)</f>
        <v>0</v>
      </c>
      <c r="P4092" s="67">
        <f t="shared" si="63"/>
        <v>0.06</v>
      </c>
      <c r="Q4092" s="67">
        <f>IFERROR(Ações!$O4092/Ações!$M4092,0)</f>
        <v>0</v>
      </c>
      <c r="R4092" s="67">
        <f>IFERROR(IF(Ações!$B4092="","",VLOOKUP(Table_1[[#This Row],[AÇÕES]],'Dados Status Invest STOCKS'!A4078:AD4693,18)/100),0)</f>
        <v>-0.37979999999999997</v>
      </c>
      <c r="S4092" s="65">
        <f>IFERROR(IF(Ações!$B4092="","",VLOOKUP(Table_1[[#This Row],[AÇÕES]],'Dados Status Invest STOCKS'!A4078:AD4693,25)/100),0)</f>
        <v>0</v>
      </c>
      <c r="T4092" s="67">
        <f>(1-Ações!$Q4092)*Ações!$R4092</f>
        <v>-0.37979999999999997</v>
      </c>
      <c r="U4092" s="68">
        <f>IF(Ações!$S4092=0,Ações!$T4092,IF(Ações!$T4092=0,Ações!$S4092,AVERAGE(Ações!$S4092,Ações!$T4092)))</f>
        <v>-0.37979999999999997</v>
      </c>
    </row>
    <row r="4093" spans="2:21" ht="15" customHeight="1" x14ac:dyDescent="0.2">
      <c r="B4093" s="63" t="str">
        <f>IFERROR('Dados Status Invest STOCKS'!A4080,"-")</f>
        <v>SCWX</v>
      </c>
      <c r="C4093" s="45">
        <f>IFERROR((Ações!$D4093-Ações!$K4093)/Ações!$D4093,0)</f>
        <v>0</v>
      </c>
      <c r="D4093" s="46">
        <f>(Ações!$O4093)/0.06</f>
        <v>0</v>
      </c>
      <c r="E4093" s="47">
        <f>IFERROR((Ações!$F4093-Ações!$K4093)/Ações!$F4093,0)</f>
        <v>0</v>
      </c>
      <c r="F4093" s="46" t="str">
        <f>IF(OR(Ações!$N4093&lt;0,Ações!$M4093&lt;0),"",(22.5*Ações!$M4093*Ações!$N4093)^0.5)</f>
        <v/>
      </c>
      <c r="G4093" s="47">
        <f>IFERROR((Ações!$H4093-Ações!$K4093)/Ações!$H4093,0)</f>
        <v>0</v>
      </c>
      <c r="H4093" s="48">
        <f>IFERROR(Ações!$I4093/(Ações!$P4093-Table_1[[#This Row],[CAGR LUCRO 5A]]),0)</f>
        <v>0</v>
      </c>
      <c r="I4093" s="48">
        <f>IF(Ações!$S4093&lt;0,"",Ações!$O4093*(1+Ações!$S4093))</f>
        <v>0</v>
      </c>
      <c r="J4093" s="49">
        <f>IFERROR(IF(Ações!$B4093="","",(VLOOKUP(Table_1[[#This Row],[AÇÕES]],'Dados Status Invest STOCKS'!A4079:AD4694,4)/Table_1[[#This Row],[LPA]]))/100,0)</f>
        <v>0.62395833333333339</v>
      </c>
      <c r="K4093" s="64">
        <f>IFERROR(IF(Ações!$B4093="","",VLOOKUP(Table_1[[#This Row],[AÇÕES]],'Dados Status Invest STOCKS'!A4079:AD4694,2)),0)</f>
        <v>14.42</v>
      </c>
      <c r="L4093" s="65">
        <f>IFERROR(IF(Ações!$B4093="","",VLOOKUP(Table_1[[#This Row],[AÇÕES]],'Dados Status Invest STOCKS'!A4079:AD4694,3)/100),0)</f>
        <v>0</v>
      </c>
      <c r="M4093" s="66">
        <f>IFERROR(IF(Ações!$B4093="","",VLOOKUP(Table_1[[#This Row],[AÇÕES]],'Dados Status Invest STOCKS'!A4079:AD4694,28)),0)</f>
        <v>-0.48</v>
      </c>
      <c r="N4093" s="66">
        <f>IFERROR(IF(Ações!$B4093="","",VLOOKUP(Table_1[[#This Row],[AÇÕES]],'Dados Status Invest STOCKS'!A4079:AD4694,27)),0)</f>
        <v>7.75</v>
      </c>
      <c r="O4093" s="66">
        <f>IFERROR(IF(Ações!$L4093="","",Ações!$K4093*Ações!$L4093),0)</f>
        <v>0</v>
      </c>
      <c r="P4093" s="67">
        <f t="shared" si="63"/>
        <v>0.06</v>
      </c>
      <c r="Q4093" s="67">
        <f>IFERROR(Ações!$O4093/Ações!$M4093,0)</f>
        <v>0</v>
      </c>
      <c r="R4093" s="67">
        <f>IFERROR(IF(Ações!$B4093="","",VLOOKUP(Table_1[[#This Row],[AÇÕES]],'Dados Status Invest STOCKS'!A4079:AD4694,18)/100),0)</f>
        <v>-6.2199999999999998E-2</v>
      </c>
      <c r="S4093" s="65">
        <f>IFERROR(IF(Ações!$B4093="","",VLOOKUP(Table_1[[#This Row],[AÇÕES]],'Dados Status Invest STOCKS'!A4079:AD4694,25)/100),0)</f>
        <v>0</v>
      </c>
      <c r="T4093" s="67">
        <f>(1-Ações!$Q4093)*Ações!$R4093</f>
        <v>-6.2199999999999998E-2</v>
      </c>
      <c r="U4093" s="68">
        <f>IF(Ações!$S4093=0,Ações!$T4093,IF(Ações!$T4093=0,Ações!$S4093,AVERAGE(Ações!$S4093,Ações!$T4093)))</f>
        <v>-6.2199999999999998E-2</v>
      </c>
    </row>
    <row r="4094" spans="2:21" ht="15" customHeight="1" x14ac:dyDescent="0.2">
      <c r="B4094" s="63" t="str">
        <f>IFERROR('Dados Status Invest STOCKS'!A4081,"-")</f>
        <v>SCX</v>
      </c>
      <c r="C4094" s="45">
        <f>IFERROR((Ações!$D4094-Ações!$K4094)/Ações!$D4094,0)</f>
        <v>0</v>
      </c>
      <c r="D4094" s="46">
        <f>(Ações!$O4094)/0.06</f>
        <v>0</v>
      </c>
      <c r="E4094" s="47">
        <f>IFERROR((Ações!$F4094-Ações!$K4094)/Ações!$F4094,0)</f>
        <v>0.58566972764764469</v>
      </c>
      <c r="F4094" s="46">
        <f>IF(OR(Ações!$N4094&lt;0,Ações!$M4094&lt;0),"",(22.5*Ações!$M4094*Ações!$N4094)^0.5)</f>
        <v>22.928568424565892</v>
      </c>
      <c r="G4094" s="47">
        <f>IFERROR((Ações!$H4094-Ações!$K4094)/Ações!$H4094,0)</f>
        <v>0</v>
      </c>
      <c r="H4094" s="48">
        <f>IFERROR(Ações!$I4094/(Ações!$P4094-Table_1[[#This Row],[CAGR LUCRO 5A]]),0)</f>
        <v>0</v>
      </c>
      <c r="I4094" s="48">
        <f>IF(Ações!$S4094&lt;0,"",Ações!$O4094*(1+Ações!$S4094))</f>
        <v>0</v>
      </c>
      <c r="J4094" s="49">
        <f>IFERROR(IF(Ações!$B4094="","",(VLOOKUP(Table_1[[#This Row],[AÇÕES]],'Dados Status Invest STOCKS'!A4080:AD4695,4)/Table_1[[#This Row],[LPA]]))/100,0)</f>
        <v>2.3103448275862071E-2</v>
      </c>
      <c r="K4094" s="64">
        <f>IFERROR(IF(Ações!$B4094="","",VLOOKUP(Table_1[[#This Row],[AÇÕES]],'Dados Status Invest STOCKS'!A4080:AD4695,2)),0)</f>
        <v>9.5</v>
      </c>
      <c r="L4094" s="65">
        <f>IFERROR(IF(Ações!$B4094="","",VLOOKUP(Table_1[[#This Row],[AÇÕES]],'Dados Status Invest STOCKS'!A4080:AD4695,3)/100),0)</f>
        <v>0</v>
      </c>
      <c r="M4094" s="66">
        <f>IFERROR(IF(Ações!$B4094="","",VLOOKUP(Table_1[[#This Row],[AÇÕES]],'Dados Status Invest STOCKS'!A4080:AD4695,28)),0)</f>
        <v>2.0299999999999998</v>
      </c>
      <c r="N4094" s="66">
        <f>IFERROR(IF(Ações!$B4094="","",VLOOKUP(Table_1[[#This Row],[AÇÕES]],'Dados Status Invest STOCKS'!A4080:AD4695,27)),0)</f>
        <v>11.51</v>
      </c>
      <c r="O4094" s="66">
        <f>IFERROR(IF(Ações!$L4094="","",Ações!$K4094*Ações!$L4094),0)</f>
        <v>0</v>
      </c>
      <c r="P4094" s="67">
        <f t="shared" si="63"/>
        <v>0.06</v>
      </c>
      <c r="Q4094" s="67">
        <f>IFERROR(Ações!$O4094/Ações!$M4094,0)</f>
        <v>0</v>
      </c>
      <c r="R4094" s="67">
        <f>IFERROR(IF(Ações!$B4094="","",VLOOKUP(Table_1[[#This Row],[AÇÕES]],'Dados Status Invest STOCKS'!A4080:AD4695,18)/100),0)</f>
        <v>0.17600000000000002</v>
      </c>
      <c r="S4094" s="65">
        <f>IFERROR(IF(Ações!$B4094="","",VLOOKUP(Table_1[[#This Row],[AÇÕES]],'Dados Status Invest STOCKS'!A4080:AD4695,25)/100),0)</f>
        <v>0</v>
      </c>
      <c r="T4094" s="67">
        <f>(1-Ações!$Q4094)*Ações!$R4094</f>
        <v>0.17600000000000002</v>
      </c>
      <c r="U4094" s="68">
        <f>IF(Ações!$S4094=0,Ações!$T4094,IF(Ações!$T4094=0,Ações!$S4094,AVERAGE(Ações!$S4094,Ações!$T4094)))</f>
        <v>0.17600000000000002</v>
      </c>
    </row>
    <row r="4095" spans="2:21" ht="15" customHeight="1" x14ac:dyDescent="0.2">
      <c r="B4095" s="63" t="str">
        <f>IFERROR('Dados Status Invest STOCKS'!A4082,"-")</f>
        <v>SCYX</v>
      </c>
      <c r="C4095" s="45">
        <f>IFERROR((Ações!$D4095-Ações!$K4095)/Ações!$D4095,0)</f>
        <v>0</v>
      </c>
      <c r="D4095" s="46">
        <f>(Ações!$O4095)/0.06</f>
        <v>0</v>
      </c>
      <c r="E4095" s="47">
        <f>IFERROR((Ações!$F4095-Ações!$K4095)/Ações!$F4095,0)</f>
        <v>0</v>
      </c>
      <c r="F4095" s="46" t="str">
        <f>IF(OR(Ações!$N4095&lt;0,Ações!$M4095&lt;0),"",(22.5*Ações!$M4095*Ações!$N4095)^0.5)</f>
        <v/>
      </c>
      <c r="G4095" s="47">
        <f>IFERROR((Ações!$H4095-Ações!$K4095)/Ações!$H4095,0)</f>
        <v>0</v>
      </c>
      <c r="H4095" s="48">
        <f>IFERROR(Ações!$I4095/(Ações!$P4095-Table_1[[#This Row],[CAGR LUCRO 5A]]),0)</f>
        <v>0</v>
      </c>
      <c r="I4095" s="48">
        <f>IF(Ações!$S4095&lt;0,"",Ações!$O4095*(1+Ações!$S4095))</f>
        <v>0</v>
      </c>
      <c r="J4095" s="49">
        <f>IFERROR(IF(Ações!$B4095="","",(VLOOKUP(Table_1[[#This Row],[AÇÕES]],'Dados Status Invest STOCKS'!A4081:AD4696,4)/Table_1[[#This Row],[LPA]]))/100,0)</f>
        <v>1.2746113989637306E-2</v>
      </c>
      <c r="K4095" s="64">
        <f>IFERROR(IF(Ações!$B4095="","",VLOOKUP(Table_1[[#This Row],[AÇÕES]],'Dados Status Invest STOCKS'!A4081:AD4696,2)),0)</f>
        <v>4.75</v>
      </c>
      <c r="L4095" s="65">
        <f>IFERROR(IF(Ações!$B4095="","",VLOOKUP(Table_1[[#This Row],[AÇÕES]],'Dados Status Invest STOCKS'!A4081:AD4696,3)/100),0)</f>
        <v>0</v>
      </c>
      <c r="M4095" s="66">
        <f>IFERROR(IF(Ações!$B4095="","",VLOOKUP(Table_1[[#This Row],[AÇÕES]],'Dados Status Invest STOCKS'!A4081:AD4696,28)),0)</f>
        <v>-1.93</v>
      </c>
      <c r="N4095" s="66">
        <f>IFERROR(IF(Ações!$B4095="","",VLOOKUP(Table_1[[#This Row],[AÇÕES]],'Dados Status Invest STOCKS'!A4081:AD4696,27)),0)</f>
        <v>1.57</v>
      </c>
      <c r="O4095" s="66">
        <f>IFERROR(IF(Ações!$L4095="","",Ações!$K4095*Ações!$L4095),0)</f>
        <v>0</v>
      </c>
      <c r="P4095" s="67">
        <f t="shared" si="63"/>
        <v>0.06</v>
      </c>
      <c r="Q4095" s="67">
        <f>IFERROR(Ações!$O4095/Ações!$M4095,0)</f>
        <v>0</v>
      </c>
      <c r="R4095" s="67">
        <f>IFERROR(IF(Ações!$B4095="","",VLOOKUP(Table_1[[#This Row],[AÇÕES]],'Dados Status Invest STOCKS'!A4081:AD4696,18)/100),0)</f>
        <v>-1.2318</v>
      </c>
      <c r="S4095" s="65">
        <f>IFERROR(IF(Ações!$B4095="","",VLOOKUP(Table_1[[#This Row],[AÇÕES]],'Dados Status Invest STOCKS'!A4081:AD4696,25)/100),0)</f>
        <v>0</v>
      </c>
      <c r="T4095" s="67">
        <f>(1-Ações!$Q4095)*Ações!$R4095</f>
        <v>-1.2318</v>
      </c>
      <c r="U4095" s="68">
        <f>IF(Ações!$S4095=0,Ações!$T4095,IF(Ações!$T4095=0,Ações!$S4095,AVERAGE(Ações!$S4095,Ações!$T4095)))</f>
        <v>-1.2318</v>
      </c>
    </row>
    <row r="4096" spans="2:21" ht="15" customHeight="1" x14ac:dyDescent="0.2">
      <c r="B4096" s="63" t="str">
        <f>IFERROR('Dados Status Invest STOCKS'!A4083,"-")</f>
        <v>SD</v>
      </c>
      <c r="C4096" s="45">
        <f>IFERROR((Ações!$D4096-Ações!$K4096)/Ações!$D4096,0)</f>
        <v>0</v>
      </c>
      <c r="D4096" s="46">
        <f>(Ações!$O4096)/0.06</f>
        <v>0</v>
      </c>
      <c r="E4096" s="47">
        <f>IFERROR((Ações!$F4096-Ações!$K4096)/Ações!$F4096,0)</f>
        <v>0.40379032849408647</v>
      </c>
      <c r="F4096" s="46">
        <f>IF(OR(Ações!$N4096&lt;0,Ações!$M4096&lt;0),"",(22.5*Ações!$M4096*Ações!$N4096)^0.5)</f>
        <v>16.638441934267764</v>
      </c>
      <c r="G4096" s="47">
        <f>IFERROR((Ações!$H4096-Ações!$K4096)/Ações!$H4096,0)</f>
        <v>0</v>
      </c>
      <c r="H4096" s="48">
        <f>IFERROR(Ações!$I4096/(Ações!$P4096-Table_1[[#This Row],[CAGR LUCRO 5A]]),0)</f>
        <v>0</v>
      </c>
      <c r="I4096" s="48">
        <f>IF(Ações!$S4096&lt;0,"",Ações!$O4096*(1+Ações!$S4096))</f>
        <v>0</v>
      </c>
      <c r="J4096" s="49">
        <f>IFERROR(IF(Ações!$B4096="","",(VLOOKUP(Table_1[[#This Row],[AÇÕES]],'Dados Status Invest STOCKS'!A4082:AD4697,4)/Table_1[[#This Row],[LPA]]))/100,0)</f>
        <v>2.1013824884792625E-2</v>
      </c>
      <c r="K4096" s="64">
        <f>IFERROR(IF(Ações!$B4096="","",VLOOKUP(Table_1[[#This Row],[AÇÕES]],'Dados Status Invest STOCKS'!A4082:AD4697,2)),0)</f>
        <v>9.92</v>
      </c>
      <c r="L4096" s="65">
        <f>IFERROR(IF(Ações!$B4096="","",VLOOKUP(Table_1[[#This Row],[AÇÕES]],'Dados Status Invest STOCKS'!A4082:AD4697,3)/100),0)</f>
        <v>0</v>
      </c>
      <c r="M4096" s="66">
        <f>IFERROR(IF(Ações!$B4096="","",VLOOKUP(Table_1[[#This Row],[AÇÕES]],'Dados Status Invest STOCKS'!A4082:AD4697,28)),0)</f>
        <v>2.17</v>
      </c>
      <c r="N4096" s="66">
        <f>IFERROR(IF(Ações!$B4096="","",VLOOKUP(Table_1[[#This Row],[AÇÕES]],'Dados Status Invest STOCKS'!A4082:AD4697,27)),0)</f>
        <v>5.67</v>
      </c>
      <c r="O4096" s="66">
        <f>IFERROR(IF(Ações!$L4096="","",Ações!$K4096*Ações!$L4096),0)</f>
        <v>0</v>
      </c>
      <c r="P4096" s="67">
        <f t="shared" si="63"/>
        <v>0.06</v>
      </c>
      <c r="Q4096" s="67">
        <f>IFERROR(Ações!$O4096/Ações!$M4096,0)</f>
        <v>0</v>
      </c>
      <c r="R4096" s="67">
        <f>IFERROR(IF(Ações!$B4096="","",VLOOKUP(Table_1[[#This Row],[AÇÕES]],'Dados Status Invest STOCKS'!A4082:AD4697,18)/100),0)</f>
        <v>0.3831</v>
      </c>
      <c r="S4096" s="65">
        <f>IFERROR(IF(Ações!$B4096="","",VLOOKUP(Table_1[[#This Row],[AÇÕES]],'Dados Status Invest STOCKS'!A4082:AD4697,25)/100),0)</f>
        <v>0</v>
      </c>
      <c r="T4096" s="67">
        <f>(1-Ações!$Q4096)*Ações!$R4096</f>
        <v>0.3831</v>
      </c>
      <c r="U4096" s="68">
        <f>IF(Ações!$S4096=0,Ações!$T4096,IF(Ações!$T4096=0,Ações!$S4096,AVERAGE(Ações!$S4096,Ações!$T4096)))</f>
        <v>0.3831</v>
      </c>
    </row>
    <row r="4097" spans="2:21" ht="15" customHeight="1" x14ac:dyDescent="0.2">
      <c r="B4097" s="63" t="str">
        <f>IFERROR('Dados Status Invest STOCKS'!A4084,"-")</f>
        <v>SDC</v>
      </c>
      <c r="C4097" s="45">
        <f>IFERROR((Ações!$D4097-Ações!$K4097)/Ações!$D4097,0)</f>
        <v>0</v>
      </c>
      <c r="D4097" s="46">
        <f>(Ações!$O4097)/0.06</f>
        <v>0</v>
      </c>
      <c r="E4097" s="47">
        <f>IFERROR((Ações!$F4097-Ações!$K4097)/Ações!$F4097,0)</f>
        <v>0</v>
      </c>
      <c r="F4097" s="46" t="str">
        <f>IF(OR(Ações!$N4097&lt;0,Ações!$M4097&lt;0),"",(22.5*Ações!$M4097*Ações!$N4097)^0.5)</f>
        <v/>
      </c>
      <c r="G4097" s="47">
        <f>IFERROR((Ações!$H4097-Ações!$K4097)/Ações!$H4097,0)</f>
        <v>0</v>
      </c>
      <c r="H4097" s="48">
        <f>IFERROR(Ações!$I4097/(Ações!$P4097-Table_1[[#This Row],[CAGR LUCRO 5A]]),0)</f>
        <v>0</v>
      </c>
      <c r="I4097" s="48">
        <f>IF(Ações!$S4097&lt;0,"",Ações!$O4097*(1+Ações!$S4097))</f>
        <v>0</v>
      </c>
      <c r="J4097" s="49">
        <f>IFERROR(IF(Ações!$B4097="","",(VLOOKUP(Table_1[[#This Row],[AÇÕES]],'Dados Status Invest STOCKS'!A4083:AD4698,4)/Table_1[[#This Row],[LPA]]))/100,0)</f>
        <v>0.48142857142857137</v>
      </c>
      <c r="K4097" s="64">
        <f>IFERROR(IF(Ações!$B4097="","",VLOOKUP(Table_1[[#This Row],[AÇÕES]],'Dados Status Invest STOCKS'!A4083:AD4698,2)),0)</f>
        <v>1.99</v>
      </c>
      <c r="L4097" s="65">
        <f>IFERROR(IF(Ações!$B4097="","",VLOOKUP(Table_1[[#This Row],[AÇÕES]],'Dados Status Invest STOCKS'!A4083:AD4698,3)/100),0)</f>
        <v>0</v>
      </c>
      <c r="M4097" s="66">
        <f>IFERROR(IF(Ações!$B4097="","",VLOOKUP(Table_1[[#This Row],[AÇÕES]],'Dados Status Invest STOCKS'!A4083:AD4698,28)),0)</f>
        <v>-0.21</v>
      </c>
      <c r="N4097" s="66">
        <f>IFERROR(IF(Ações!$B4097="","",VLOOKUP(Table_1[[#This Row],[AÇÕES]],'Dados Status Invest STOCKS'!A4083:AD4698,27)),0)</f>
        <v>0.5</v>
      </c>
      <c r="O4097" s="66">
        <f>IFERROR(IF(Ações!$L4097="","",Ações!$K4097*Ações!$L4097),0)</f>
        <v>0</v>
      </c>
      <c r="P4097" s="67">
        <f t="shared" si="63"/>
        <v>0.06</v>
      </c>
      <c r="Q4097" s="67">
        <f>IFERROR(Ações!$O4097/Ações!$M4097,0)</f>
        <v>0</v>
      </c>
      <c r="R4097" s="67">
        <f>IFERROR(IF(Ações!$B4097="","",VLOOKUP(Table_1[[#This Row],[AÇÕES]],'Dados Status Invest STOCKS'!A4083:AD4698,18)/100),0)</f>
        <v>-0.4264</v>
      </c>
      <c r="S4097" s="65">
        <f>IFERROR(IF(Ações!$B4097="","",VLOOKUP(Table_1[[#This Row],[AÇÕES]],'Dados Status Invest STOCKS'!A4083:AD4698,25)/100),0)</f>
        <v>0</v>
      </c>
      <c r="T4097" s="67">
        <f>(1-Ações!$Q4097)*Ações!$R4097</f>
        <v>-0.4264</v>
      </c>
      <c r="U4097" s="68">
        <f>IF(Ações!$S4097=0,Ações!$T4097,IF(Ações!$T4097=0,Ações!$S4097,AVERAGE(Ações!$S4097,Ações!$T4097)))</f>
        <v>-0.4264</v>
      </c>
    </row>
    <row r="4098" spans="2:21" ht="15" customHeight="1" x14ac:dyDescent="0.2">
      <c r="B4098" s="63" t="str">
        <f>IFERROR('Dados Status Invest STOCKS'!A4085,"-")</f>
        <v>SDGR</v>
      </c>
      <c r="C4098" s="45">
        <f>IFERROR((Ações!$D4098-Ações!$K4098)/Ações!$D4098,0)</f>
        <v>0</v>
      </c>
      <c r="D4098" s="46">
        <f>(Ações!$O4098)/0.06</f>
        <v>0</v>
      </c>
      <c r="E4098" s="47">
        <f>IFERROR((Ações!$F4098-Ações!$K4098)/Ações!$F4098,0)</f>
        <v>0</v>
      </c>
      <c r="F4098" s="46" t="str">
        <f>IF(OR(Ações!$N4098&lt;0,Ações!$M4098&lt;0),"",(22.5*Ações!$M4098*Ações!$N4098)^0.5)</f>
        <v/>
      </c>
      <c r="G4098" s="47">
        <f>IFERROR((Ações!$H4098-Ações!$K4098)/Ações!$H4098,0)</f>
        <v>0</v>
      </c>
      <c r="H4098" s="48">
        <f>IFERROR(Ações!$I4098/(Ações!$P4098-Table_1[[#This Row],[CAGR LUCRO 5A]]),0)</f>
        <v>0</v>
      </c>
      <c r="I4098" s="48">
        <f>IF(Ações!$S4098&lt;0,"",Ações!$O4098*(1+Ações!$S4098))</f>
        <v>0</v>
      </c>
      <c r="J4098" s="49">
        <f>IFERROR(IF(Ações!$B4098="","",(VLOOKUP(Table_1[[#This Row],[AÇÕES]],'Dados Status Invest STOCKS'!A4084:AD4699,4)/Table_1[[#This Row],[LPA]]))/100,0)</f>
        <v>0.20504273504273501</v>
      </c>
      <c r="K4098" s="64">
        <f>IFERROR(IF(Ações!$B4098="","",VLOOKUP(Table_1[[#This Row],[AÇÕES]],'Dados Status Invest STOCKS'!A4084:AD4699,2)),0)</f>
        <v>27.97</v>
      </c>
      <c r="L4098" s="65">
        <f>IFERROR(IF(Ações!$B4098="","",VLOOKUP(Table_1[[#This Row],[AÇÕES]],'Dados Status Invest STOCKS'!A4084:AD4699,3)/100),0)</f>
        <v>0</v>
      </c>
      <c r="M4098" s="66">
        <f>IFERROR(IF(Ações!$B4098="","",VLOOKUP(Table_1[[#This Row],[AÇÕES]],'Dados Status Invest STOCKS'!A4084:AD4699,28)),0)</f>
        <v>-1.17</v>
      </c>
      <c r="N4098" s="66">
        <f>IFERROR(IF(Ações!$B4098="","",VLOOKUP(Table_1[[#This Row],[AÇÕES]],'Dados Status Invest STOCKS'!A4084:AD4699,27)),0)</f>
        <v>8.18</v>
      </c>
      <c r="O4098" s="66">
        <f>IFERROR(IF(Ações!$L4098="","",Ações!$K4098*Ações!$L4098),0)</f>
        <v>0</v>
      </c>
      <c r="P4098" s="67">
        <f t="shared" si="63"/>
        <v>0.06</v>
      </c>
      <c r="Q4098" s="67">
        <f>IFERROR(Ações!$O4098/Ações!$M4098,0)</f>
        <v>0</v>
      </c>
      <c r="R4098" s="67">
        <f>IFERROR(IF(Ações!$B4098="","",VLOOKUP(Table_1[[#This Row],[AÇÕES]],'Dados Status Invest STOCKS'!A4084:AD4699,18)/100),0)</f>
        <v>-0.14249999999999999</v>
      </c>
      <c r="S4098" s="65">
        <f>IFERROR(IF(Ações!$B4098="","",VLOOKUP(Table_1[[#This Row],[AÇÕES]],'Dados Status Invest STOCKS'!A4084:AD4699,25)/100),0)</f>
        <v>0</v>
      </c>
      <c r="T4098" s="67">
        <f>(1-Ações!$Q4098)*Ações!$R4098</f>
        <v>-0.14249999999999999</v>
      </c>
      <c r="U4098" s="68">
        <f>IF(Ações!$S4098=0,Ações!$T4098,IF(Ações!$T4098=0,Ações!$S4098,AVERAGE(Ações!$S4098,Ações!$T4098)))</f>
        <v>-0.14249999999999999</v>
      </c>
    </row>
    <row r="4099" spans="2:21" ht="15" customHeight="1" x14ac:dyDescent="0.2">
      <c r="B4099" s="63" t="str">
        <f>IFERROR('Dados Status Invest STOCKS'!A4086,"-")</f>
        <v>SE</v>
      </c>
      <c r="C4099" s="45">
        <f>IFERROR((Ações!$D4099-Ações!$K4099)/Ações!$D4099,0)</f>
        <v>0</v>
      </c>
      <c r="D4099" s="46">
        <f>(Ações!$O4099)/0.06</f>
        <v>0</v>
      </c>
      <c r="E4099" s="47">
        <f>IFERROR((Ações!$F4099-Ações!$K4099)/Ações!$F4099,0)</f>
        <v>0</v>
      </c>
      <c r="F4099" s="46" t="str">
        <f>IF(OR(Ações!$N4099&lt;0,Ações!$M4099&lt;0),"",(22.5*Ações!$M4099*Ações!$N4099)^0.5)</f>
        <v/>
      </c>
      <c r="G4099" s="47">
        <f>IFERROR((Ações!$H4099-Ações!$K4099)/Ações!$H4099,0)</f>
        <v>0</v>
      </c>
      <c r="H4099" s="48">
        <f>IFERROR(Ações!$I4099/(Ações!$P4099-Table_1[[#This Row],[CAGR LUCRO 5A]]),0)</f>
        <v>0</v>
      </c>
      <c r="I4099" s="48">
        <f>IF(Ações!$S4099&lt;0,"",Ações!$O4099*(1+Ações!$S4099))</f>
        <v>0</v>
      </c>
      <c r="J4099" s="49">
        <f>IFERROR(IF(Ações!$B4099="","",(VLOOKUP(Table_1[[#This Row],[AÇÕES]],'Dados Status Invest STOCKS'!A4085:AD4700,4)/Table_1[[#This Row],[LPA]]))/100,0)</f>
        <v>0.14237654320987653</v>
      </c>
      <c r="K4099" s="64">
        <f>IFERROR(IF(Ações!$B4099="","",VLOOKUP(Table_1[[#This Row],[AÇÕES]],'Dados Status Invest STOCKS'!A4085:AD4700,2)),0)</f>
        <v>149.32</v>
      </c>
      <c r="L4099" s="65">
        <f>IFERROR(IF(Ações!$B4099="","",VLOOKUP(Table_1[[#This Row],[AÇÕES]],'Dados Status Invest STOCKS'!A4085:AD4700,3)/100),0)</f>
        <v>0</v>
      </c>
      <c r="M4099" s="66">
        <f>IFERROR(IF(Ações!$B4099="","",VLOOKUP(Table_1[[#This Row],[AÇÕES]],'Dados Status Invest STOCKS'!A4085:AD4700,28)),0)</f>
        <v>-3.24</v>
      </c>
      <c r="N4099" s="66">
        <f>IFERROR(IF(Ações!$B4099="","",VLOOKUP(Table_1[[#This Row],[AÇÕES]],'Dados Status Invest STOCKS'!A4085:AD4700,27)),0)</f>
        <v>6.49</v>
      </c>
      <c r="O4099" s="66">
        <f>IFERROR(IF(Ações!$L4099="","",Ações!$K4099*Ações!$L4099),0)</f>
        <v>0</v>
      </c>
      <c r="P4099" s="67">
        <f t="shared" si="63"/>
        <v>0.06</v>
      </c>
      <c r="Q4099" s="67">
        <f>IFERROR(Ações!$O4099/Ações!$M4099,0)</f>
        <v>0</v>
      </c>
      <c r="R4099" s="67">
        <f>IFERROR(IF(Ações!$B4099="","",VLOOKUP(Table_1[[#This Row],[AÇÕES]],'Dados Status Invest STOCKS'!A4085:AD4700,18)/100),0)</f>
        <v>-0.50009999999999999</v>
      </c>
      <c r="S4099" s="65">
        <f>IFERROR(IF(Ações!$B4099="","",VLOOKUP(Table_1[[#This Row],[AÇÕES]],'Dados Status Invest STOCKS'!A4085:AD4700,25)/100),0)</f>
        <v>0</v>
      </c>
      <c r="T4099" s="67">
        <f>(1-Ações!$Q4099)*Ações!$R4099</f>
        <v>-0.50009999999999999</v>
      </c>
      <c r="U4099" s="68">
        <f>IF(Ações!$S4099=0,Ações!$T4099,IF(Ações!$T4099=0,Ações!$S4099,AVERAGE(Ações!$S4099,Ações!$T4099)))</f>
        <v>-0.50009999999999999</v>
      </c>
    </row>
    <row r="4100" spans="2:21" ht="15" customHeight="1" x14ac:dyDescent="0.2">
      <c r="B4100" s="63" t="str">
        <f>IFERROR('Dados Status Invest STOCKS'!A4087,"-")</f>
        <v>SEAC</v>
      </c>
      <c r="C4100" s="45">
        <f>IFERROR((Ações!$D4100-Ações!$K4100)/Ações!$D4100,0)</f>
        <v>0</v>
      </c>
      <c r="D4100" s="46">
        <f>(Ações!$O4100)/0.06</f>
        <v>0</v>
      </c>
      <c r="E4100" s="47">
        <f>IFERROR((Ações!$F4100-Ações!$K4100)/Ações!$F4100,0)</f>
        <v>0</v>
      </c>
      <c r="F4100" s="46" t="str">
        <f>IF(OR(Ações!$N4100&lt;0,Ações!$M4100&lt;0),"",(22.5*Ações!$M4100*Ações!$N4100)^0.5)</f>
        <v/>
      </c>
      <c r="G4100" s="47">
        <f>IFERROR((Ações!$H4100-Ações!$K4100)/Ações!$H4100,0)</f>
        <v>0</v>
      </c>
      <c r="H4100" s="48">
        <f>IFERROR(Ações!$I4100/(Ações!$P4100-Table_1[[#This Row],[CAGR LUCRO 5A]]),0)</f>
        <v>0</v>
      </c>
      <c r="I4100" s="48">
        <f>IF(Ações!$S4100&lt;0,"",Ações!$O4100*(1+Ações!$S4100))</f>
        <v>0</v>
      </c>
      <c r="J4100" s="49">
        <f>IFERROR(IF(Ações!$B4100="","",(VLOOKUP(Table_1[[#This Row],[AÇÕES]],'Dados Status Invest STOCKS'!A4086:AD4701,4)/Table_1[[#This Row],[LPA]]))/100,0)</f>
        <v>0.26714285714285713</v>
      </c>
      <c r="K4100" s="64">
        <f>IFERROR(IF(Ações!$B4100="","",VLOOKUP(Table_1[[#This Row],[AÇÕES]],'Dados Status Invest STOCKS'!A4086:AD4701,2)),0)</f>
        <v>1.18</v>
      </c>
      <c r="L4100" s="65">
        <f>IFERROR(IF(Ações!$B4100="","",VLOOKUP(Table_1[[#This Row],[AÇÕES]],'Dados Status Invest STOCKS'!A4086:AD4701,3)/100),0)</f>
        <v>0</v>
      </c>
      <c r="M4100" s="66">
        <f>IFERROR(IF(Ações!$B4100="","",VLOOKUP(Table_1[[#This Row],[AÇÕES]],'Dados Status Invest STOCKS'!A4086:AD4701,28)),0)</f>
        <v>-0.21</v>
      </c>
      <c r="N4100" s="66">
        <f>IFERROR(IF(Ações!$B4100="","",VLOOKUP(Table_1[[#This Row],[AÇÕES]],'Dados Status Invest STOCKS'!A4086:AD4701,27)),0)</f>
        <v>0.89</v>
      </c>
      <c r="O4100" s="66">
        <f>IFERROR(IF(Ações!$L4100="","",Ações!$K4100*Ações!$L4100),0)</f>
        <v>0</v>
      </c>
      <c r="P4100" s="67">
        <f t="shared" si="63"/>
        <v>0.06</v>
      </c>
      <c r="Q4100" s="67">
        <f>IFERROR(Ações!$O4100/Ações!$M4100,0)</f>
        <v>0</v>
      </c>
      <c r="R4100" s="67">
        <f>IFERROR(IF(Ações!$B4100="","",VLOOKUP(Table_1[[#This Row],[AÇÕES]],'Dados Status Invest STOCKS'!A4086:AD4701,18)/100),0)</f>
        <v>-0.2351</v>
      </c>
      <c r="S4100" s="65">
        <f>IFERROR(IF(Ações!$B4100="","",VLOOKUP(Table_1[[#This Row],[AÇÕES]],'Dados Status Invest STOCKS'!A4086:AD4701,25)/100),0)</f>
        <v>0</v>
      </c>
      <c r="T4100" s="67">
        <f>(1-Ações!$Q4100)*Ações!$R4100</f>
        <v>-0.2351</v>
      </c>
      <c r="U4100" s="68">
        <f>IF(Ações!$S4100=0,Ações!$T4100,IF(Ações!$T4100=0,Ações!$S4100,AVERAGE(Ações!$S4100,Ações!$T4100)))</f>
        <v>-0.2351</v>
      </c>
    </row>
    <row r="4101" spans="2:21" ht="15" customHeight="1" x14ac:dyDescent="0.2">
      <c r="B4101" s="63" t="str">
        <f>IFERROR('Dados Status Invest STOCKS'!A4088,"-")</f>
        <v>SEAH</v>
      </c>
      <c r="C4101" s="45">
        <f>IFERROR((Ações!$D4101-Ações!$K4101)/Ações!$D4101,0)</f>
        <v>0</v>
      </c>
      <c r="D4101" s="46">
        <f>(Ações!$O4101)/0.06</f>
        <v>0</v>
      </c>
      <c r="E4101" s="47">
        <f>IFERROR((Ações!$F4101-Ações!$K4101)/Ações!$F4101,0)</f>
        <v>0</v>
      </c>
      <c r="F4101" s="46">
        <f>IF(OR(Ações!$N4101&lt;0,Ações!$M4101&lt;0),"",(22.5*Ações!$M4101*Ações!$N4101)^0.5)</f>
        <v>0</v>
      </c>
      <c r="G4101" s="47">
        <f>IFERROR((Ações!$H4101-Ações!$K4101)/Ações!$H4101,0)</f>
        <v>0</v>
      </c>
      <c r="H4101" s="48">
        <f>IFERROR(Ações!$I4101/(Ações!$P4101-Table_1[[#This Row],[CAGR LUCRO 5A]]),0)</f>
        <v>0</v>
      </c>
      <c r="I4101" s="48">
        <f>IF(Ações!$S4101&lt;0,"",Ações!$O4101*(1+Ações!$S4101))</f>
        <v>0</v>
      </c>
      <c r="J4101" s="49">
        <f>IFERROR(IF(Ações!$B4101="","",(VLOOKUP(Table_1[[#This Row],[AÇÕES]],'Dados Status Invest STOCKS'!A4087:AD4702,4)/Table_1[[#This Row],[LPA]]))/100,0)</f>
        <v>0</v>
      </c>
      <c r="K4101" s="64">
        <f>IFERROR(IF(Ações!$B4101="","",VLOOKUP(Table_1[[#This Row],[AÇÕES]],'Dados Status Invest STOCKS'!A4087:AD4702,2)),0)</f>
        <v>7.93</v>
      </c>
      <c r="L4101" s="65">
        <f>IFERROR(IF(Ações!$B4101="","",VLOOKUP(Table_1[[#This Row],[AÇÕES]],'Dados Status Invest STOCKS'!A4087:AD4702,3)/100),0)</f>
        <v>0</v>
      </c>
      <c r="M4101" s="66">
        <f>IFERROR(IF(Ações!$B4101="","",VLOOKUP(Table_1[[#This Row],[AÇÕES]],'Dados Status Invest STOCKS'!A4087:AD4702,28)),0)</f>
        <v>0</v>
      </c>
      <c r="N4101" s="66">
        <f>IFERROR(IF(Ações!$B4101="","",VLOOKUP(Table_1[[#This Row],[AÇÕES]],'Dados Status Invest STOCKS'!A4087:AD4702,27)),0)</f>
        <v>0.09</v>
      </c>
      <c r="O4101" s="66">
        <f>IFERROR(IF(Ações!$L4101="","",Ações!$K4101*Ações!$L4101),0)</f>
        <v>0</v>
      </c>
      <c r="P4101" s="67">
        <f t="shared" si="63"/>
        <v>0.06</v>
      </c>
      <c r="Q4101" s="67">
        <f>IFERROR(Ações!$O4101/Ações!$M4101,0)</f>
        <v>0</v>
      </c>
      <c r="R4101" s="67">
        <f>IFERROR(IF(Ações!$B4101="","",VLOOKUP(Table_1[[#This Row],[AÇÕES]],'Dados Status Invest STOCKS'!A4087:AD4702,18)/100),0)</f>
        <v>-2.0000000000000001E-4</v>
      </c>
      <c r="S4101" s="65">
        <f>IFERROR(IF(Ações!$B4101="","",VLOOKUP(Table_1[[#This Row],[AÇÕES]],'Dados Status Invest STOCKS'!A4087:AD4702,25)/100),0)</f>
        <v>0</v>
      </c>
      <c r="T4101" s="67">
        <f>(1-Ações!$Q4101)*Ações!$R4101</f>
        <v>-2.0000000000000001E-4</v>
      </c>
      <c r="U4101" s="68">
        <f>IF(Ações!$S4101=0,Ações!$T4101,IF(Ações!$T4101=0,Ações!$S4101,AVERAGE(Ações!$S4101,Ações!$T4101)))</f>
        <v>-2.0000000000000001E-4</v>
      </c>
    </row>
    <row r="4102" spans="2:21" ht="15" customHeight="1" x14ac:dyDescent="0.2">
      <c r="B4102" s="63" t="str">
        <f>IFERROR('Dados Status Invest STOCKS'!A4089,"-")</f>
        <v>SEAH.U</v>
      </c>
      <c r="C4102" s="45">
        <f>IFERROR((Ações!$D4102-Ações!$K4102)/Ações!$D4102,0)</f>
        <v>0</v>
      </c>
      <c r="D4102" s="46">
        <f>(Ações!$O4102)/0.06</f>
        <v>0</v>
      </c>
      <c r="E4102" s="47">
        <f>IFERROR((Ações!$F4102-Ações!$K4102)/Ações!$F4102,0)</f>
        <v>0</v>
      </c>
      <c r="F4102" s="46">
        <f>IF(OR(Ações!$N4102&lt;0,Ações!$M4102&lt;0),"",(22.5*Ações!$M4102*Ações!$N4102)^0.5)</f>
        <v>0</v>
      </c>
      <c r="G4102" s="47">
        <f>IFERROR((Ações!$H4102-Ações!$K4102)/Ações!$H4102,0)</f>
        <v>0</v>
      </c>
      <c r="H4102" s="48">
        <f>IFERROR(Ações!$I4102/(Ações!$P4102-Table_1[[#This Row],[CAGR LUCRO 5A]]),0)</f>
        <v>0</v>
      </c>
      <c r="I4102" s="48">
        <f>IF(Ações!$S4102&lt;0,"",Ações!$O4102*(1+Ações!$S4102))</f>
        <v>0</v>
      </c>
      <c r="J4102" s="49">
        <f>IFERROR(IF(Ações!$B4102="","",(VLOOKUP(Table_1[[#This Row],[AÇÕES]],'Dados Status Invest STOCKS'!A4088:AD4703,4)/Table_1[[#This Row],[LPA]]))/100,0)</f>
        <v>0</v>
      </c>
      <c r="K4102" s="64">
        <f>IFERROR(IF(Ações!$B4102="","",VLOOKUP(Table_1[[#This Row],[AÇÕES]],'Dados Status Invest STOCKS'!A4088:AD4703,2)),0)</f>
        <v>8.94</v>
      </c>
      <c r="L4102" s="65">
        <f>IFERROR(IF(Ações!$B4102="","",VLOOKUP(Table_1[[#This Row],[AÇÕES]],'Dados Status Invest STOCKS'!A4088:AD4703,3)/100),0)</f>
        <v>0</v>
      </c>
      <c r="M4102" s="66">
        <f>IFERROR(IF(Ações!$B4102="","",VLOOKUP(Table_1[[#This Row],[AÇÕES]],'Dados Status Invest STOCKS'!A4088:AD4703,28)),0)</f>
        <v>0</v>
      </c>
      <c r="N4102" s="66">
        <f>IFERROR(IF(Ações!$B4102="","",VLOOKUP(Table_1[[#This Row],[AÇÕES]],'Dados Status Invest STOCKS'!A4088:AD4703,27)),0)</f>
        <v>0.09</v>
      </c>
      <c r="O4102" s="66">
        <f>IFERROR(IF(Ações!$L4102="","",Ações!$K4102*Ações!$L4102),0)</f>
        <v>0</v>
      </c>
      <c r="P4102" s="67">
        <f t="shared" si="63"/>
        <v>0.06</v>
      </c>
      <c r="Q4102" s="67">
        <f>IFERROR(Ações!$O4102/Ações!$M4102,0)</f>
        <v>0</v>
      </c>
      <c r="R4102" s="67">
        <f>IFERROR(IF(Ações!$B4102="","",VLOOKUP(Table_1[[#This Row],[AÇÕES]],'Dados Status Invest STOCKS'!A4088:AD4703,18)/100),0)</f>
        <v>-2.0000000000000001E-4</v>
      </c>
      <c r="S4102" s="65">
        <f>IFERROR(IF(Ações!$B4102="","",VLOOKUP(Table_1[[#This Row],[AÇÕES]],'Dados Status Invest STOCKS'!A4088:AD4703,25)/100),0)</f>
        <v>0</v>
      </c>
      <c r="T4102" s="67">
        <f>(1-Ações!$Q4102)*Ações!$R4102</f>
        <v>-2.0000000000000001E-4</v>
      </c>
      <c r="U4102" s="68">
        <f>IF(Ações!$S4102=0,Ações!$T4102,IF(Ações!$T4102=0,Ações!$S4102,AVERAGE(Ações!$S4102,Ações!$T4102)))</f>
        <v>-2.0000000000000001E-4</v>
      </c>
    </row>
    <row r="4103" spans="2:21" ht="15" customHeight="1" x14ac:dyDescent="0.2">
      <c r="B4103" s="63" t="str">
        <f>IFERROR('Dados Status Invest STOCKS'!A4090,"-")</f>
        <v>SEAH.WS</v>
      </c>
      <c r="C4103" s="45">
        <f>IFERROR((Ações!$D4103-Ações!$K4103)/Ações!$D4103,0)</f>
        <v>0</v>
      </c>
      <c r="D4103" s="46">
        <f>(Ações!$O4103)/0.06</f>
        <v>0</v>
      </c>
      <c r="E4103" s="47">
        <f>IFERROR((Ações!$F4103-Ações!$K4103)/Ações!$F4103,0)</f>
        <v>0</v>
      </c>
      <c r="F4103" s="46">
        <f>IF(OR(Ações!$N4103&lt;0,Ações!$M4103&lt;0),"",(22.5*Ações!$M4103*Ações!$N4103)^0.5)</f>
        <v>0</v>
      </c>
      <c r="G4103" s="47">
        <f>IFERROR((Ações!$H4103-Ações!$K4103)/Ações!$H4103,0)</f>
        <v>0</v>
      </c>
      <c r="H4103" s="48">
        <f>IFERROR(Ações!$I4103/(Ações!$P4103-Table_1[[#This Row],[CAGR LUCRO 5A]]),0)</f>
        <v>0</v>
      </c>
      <c r="I4103" s="48">
        <f>IF(Ações!$S4103&lt;0,"",Ações!$O4103*(1+Ações!$S4103))</f>
        <v>0</v>
      </c>
      <c r="J4103" s="49">
        <f>IFERROR(IF(Ações!$B4103="","",(VLOOKUP(Table_1[[#This Row],[AÇÕES]],'Dados Status Invest STOCKS'!A4089:AD4704,4)/Table_1[[#This Row],[LPA]]))/100,0)</f>
        <v>0</v>
      </c>
      <c r="K4103" s="64">
        <f>IFERROR(IF(Ações!$B4103="","",VLOOKUP(Table_1[[#This Row],[AÇÕES]],'Dados Status Invest STOCKS'!A4089:AD4704,2)),0)</f>
        <v>1.61</v>
      </c>
      <c r="L4103" s="65">
        <f>IFERROR(IF(Ações!$B4103="","",VLOOKUP(Table_1[[#This Row],[AÇÕES]],'Dados Status Invest STOCKS'!A4089:AD4704,3)/100),0)</f>
        <v>0</v>
      </c>
      <c r="M4103" s="66">
        <f>IFERROR(IF(Ações!$B4103="","",VLOOKUP(Table_1[[#This Row],[AÇÕES]],'Dados Status Invest STOCKS'!A4089:AD4704,28)),0)</f>
        <v>0</v>
      </c>
      <c r="N4103" s="66">
        <f>IFERROR(IF(Ações!$B4103="","",VLOOKUP(Table_1[[#This Row],[AÇÕES]],'Dados Status Invest STOCKS'!A4089:AD4704,27)),0)</f>
        <v>0.09</v>
      </c>
      <c r="O4103" s="66">
        <f>IFERROR(IF(Ações!$L4103="","",Ações!$K4103*Ações!$L4103),0)</f>
        <v>0</v>
      </c>
      <c r="P4103" s="67">
        <f t="shared" si="63"/>
        <v>0.06</v>
      </c>
      <c r="Q4103" s="67">
        <f>IFERROR(Ações!$O4103/Ações!$M4103,0)</f>
        <v>0</v>
      </c>
      <c r="R4103" s="67">
        <f>IFERROR(IF(Ações!$B4103="","",VLOOKUP(Table_1[[#This Row],[AÇÕES]],'Dados Status Invest STOCKS'!A4089:AD4704,18)/100),0)</f>
        <v>-2.0000000000000001E-4</v>
      </c>
      <c r="S4103" s="65">
        <f>IFERROR(IF(Ações!$B4103="","",VLOOKUP(Table_1[[#This Row],[AÇÕES]],'Dados Status Invest STOCKS'!A4089:AD4704,25)/100),0)</f>
        <v>0</v>
      </c>
      <c r="T4103" s="67">
        <f>(1-Ações!$Q4103)*Ações!$R4103</f>
        <v>-2.0000000000000001E-4</v>
      </c>
      <c r="U4103" s="68">
        <f>IF(Ações!$S4103=0,Ações!$T4103,IF(Ações!$T4103=0,Ações!$S4103,AVERAGE(Ações!$S4103,Ações!$T4103)))</f>
        <v>-2.0000000000000001E-4</v>
      </c>
    </row>
    <row r="4104" spans="2:21" ht="15" customHeight="1" x14ac:dyDescent="0.2">
      <c r="B4104" s="63" t="str">
        <f>IFERROR('Dados Status Invest STOCKS'!A4091,"-")</f>
        <v>SEAS</v>
      </c>
      <c r="C4104" s="45">
        <f>IFERROR((Ações!$D4104-Ações!$K4104)/Ações!$D4104,0)</f>
        <v>0</v>
      </c>
      <c r="D4104" s="46">
        <f>(Ações!$O4104)/0.06</f>
        <v>0</v>
      </c>
      <c r="E4104" s="47">
        <f>IFERROR((Ações!$F4104-Ações!$K4104)/Ações!$F4104,0)</f>
        <v>-23.184993816950332</v>
      </c>
      <c r="F4104" s="46">
        <f>IF(OR(Ações!$N4104&lt;0,Ações!$M4104&lt;0),"",(22.5*Ações!$M4104*Ações!$N4104)^0.5)</f>
        <v>2.4647515087732477</v>
      </c>
      <c r="G4104" s="47">
        <f>IFERROR((Ações!$H4104-Ações!$K4104)/Ações!$H4104,0)</f>
        <v>0</v>
      </c>
      <c r="H4104" s="48">
        <f>IFERROR(Ações!$I4104/(Ações!$P4104-Table_1[[#This Row],[CAGR LUCRO 5A]]),0)</f>
        <v>0</v>
      </c>
      <c r="I4104" s="48">
        <f>IF(Ações!$S4104&lt;0,"",Ações!$O4104*(1+Ações!$S4104))</f>
        <v>0</v>
      </c>
      <c r="J4104" s="49">
        <f>IFERROR(IF(Ações!$B4104="","",(VLOOKUP(Table_1[[#This Row],[AÇÕES]],'Dados Status Invest STOCKS'!A4090:AD4705,4)/Table_1[[#This Row],[LPA]]))/100,0)</f>
        <v>0.18350000000000002</v>
      </c>
      <c r="K4104" s="64">
        <f>IFERROR(IF(Ações!$B4104="","",VLOOKUP(Table_1[[#This Row],[AÇÕES]],'Dados Status Invest STOCKS'!A4090:AD4705,2)),0)</f>
        <v>59.61</v>
      </c>
      <c r="L4104" s="65">
        <f>IFERROR(IF(Ações!$B4104="","",VLOOKUP(Table_1[[#This Row],[AÇÕES]],'Dados Status Invest STOCKS'!A4090:AD4705,3)/100),0)</f>
        <v>0</v>
      </c>
      <c r="M4104" s="66">
        <f>IFERROR(IF(Ações!$B4104="","",VLOOKUP(Table_1[[#This Row],[AÇÕES]],'Dados Status Invest STOCKS'!A4090:AD4705,28)),0)</f>
        <v>1.8</v>
      </c>
      <c r="N4104" s="66">
        <f>IFERROR(IF(Ações!$B4104="","",VLOOKUP(Table_1[[#This Row],[AÇÕES]],'Dados Status Invest STOCKS'!A4090:AD4705,27)),0)</f>
        <v>0.15</v>
      </c>
      <c r="O4104" s="66">
        <f>IFERROR(IF(Ações!$L4104="","",Ações!$K4104*Ações!$L4104),0)</f>
        <v>0</v>
      </c>
      <c r="P4104" s="67">
        <f t="shared" si="63"/>
        <v>0.06</v>
      </c>
      <c r="Q4104" s="67">
        <f>IFERROR(Ações!$O4104/Ações!$M4104,0)</f>
        <v>0</v>
      </c>
      <c r="R4104" s="67">
        <f>IFERROR(IF(Ações!$B4104="","",VLOOKUP(Table_1[[#This Row],[AÇÕES]],'Dados Status Invest STOCKS'!A4090:AD4705,18)/100),0)</f>
        <v>12.1494</v>
      </c>
      <c r="S4104" s="65">
        <f>IFERROR(IF(Ações!$B4104="","",VLOOKUP(Table_1[[#This Row],[AÇÕES]],'Dados Status Invest STOCKS'!A4090:AD4705,25)/100),0)</f>
        <v>0</v>
      </c>
      <c r="T4104" s="67">
        <f>(1-Ações!$Q4104)*Ações!$R4104</f>
        <v>12.1494</v>
      </c>
      <c r="U4104" s="68">
        <f>IF(Ações!$S4104=0,Ações!$T4104,IF(Ações!$T4104=0,Ações!$S4104,AVERAGE(Ações!$S4104,Ações!$T4104)))</f>
        <v>12.1494</v>
      </c>
    </row>
    <row r="4105" spans="2:21" ht="15" customHeight="1" x14ac:dyDescent="0.2">
      <c r="B4105" s="63" t="str">
        <f>IFERROR('Dados Status Invest STOCKS'!A4092,"-")</f>
        <v>SECO</v>
      </c>
      <c r="C4105" s="45">
        <f>IFERROR((Ações!$D4105-Ações!$K4105)/Ações!$D4105,0)</f>
        <v>0</v>
      </c>
      <c r="D4105" s="46">
        <f>(Ações!$O4105)/0.06</f>
        <v>0</v>
      </c>
      <c r="E4105" s="47">
        <f>IFERROR((Ações!$F4105-Ações!$K4105)/Ações!$F4105,0)</f>
        <v>0.85628764911169719</v>
      </c>
      <c r="F4105" s="46">
        <f>IF(OR(Ações!$N4105&lt;0,Ações!$M4105&lt;0),"",(22.5*Ações!$M4105*Ações!$N4105)^0.5)</f>
        <v>2.5745873455759858</v>
      </c>
      <c r="G4105" s="47">
        <f>IFERROR((Ações!$H4105-Ações!$K4105)/Ações!$H4105,0)</f>
        <v>0</v>
      </c>
      <c r="H4105" s="48">
        <f>IFERROR(Ações!$I4105/(Ações!$P4105-Table_1[[#This Row],[CAGR LUCRO 5A]]),0)</f>
        <v>0</v>
      </c>
      <c r="I4105" s="48">
        <f>IF(Ações!$S4105&lt;0,"",Ações!$O4105*(1+Ações!$S4105))</f>
        <v>0</v>
      </c>
      <c r="J4105" s="49">
        <f>IFERROR(IF(Ações!$B4105="","",(VLOOKUP(Table_1[[#This Row],[AÇÕES]],'Dados Status Invest STOCKS'!A4091:AD4706,4)/Table_1[[#This Row],[LPA]]))/100,0)</f>
        <v>1.07</v>
      </c>
      <c r="K4105" s="64">
        <f>IFERROR(IF(Ações!$B4105="","",VLOOKUP(Table_1[[#This Row],[AÇÕES]],'Dados Status Invest STOCKS'!A4091:AD4706,2)),0)</f>
        <v>0.37</v>
      </c>
      <c r="L4105" s="65">
        <f>IFERROR(IF(Ações!$B4105="","",VLOOKUP(Table_1[[#This Row],[AÇÕES]],'Dados Status Invest STOCKS'!A4091:AD4706,3)/100),0)</f>
        <v>0</v>
      </c>
      <c r="M4105" s="66">
        <f>IFERROR(IF(Ações!$B4105="","",VLOOKUP(Table_1[[#This Row],[AÇÕES]],'Dados Status Invest STOCKS'!A4091:AD4706,28)),0)</f>
        <v>0.06</v>
      </c>
      <c r="N4105" s="66">
        <f>IFERROR(IF(Ações!$B4105="","",VLOOKUP(Table_1[[#This Row],[AÇÕES]],'Dados Status Invest STOCKS'!A4091:AD4706,27)),0)</f>
        <v>4.91</v>
      </c>
      <c r="O4105" s="66">
        <f>IFERROR(IF(Ações!$L4105="","",Ações!$K4105*Ações!$L4105),0)</f>
        <v>0</v>
      </c>
      <c r="P4105" s="67">
        <f t="shared" si="63"/>
        <v>0.06</v>
      </c>
      <c r="Q4105" s="67">
        <f>IFERROR(Ações!$O4105/Ações!$M4105,0)</f>
        <v>0</v>
      </c>
      <c r="R4105" s="67">
        <f>IFERROR(IF(Ações!$B4105="","",VLOOKUP(Table_1[[#This Row],[AÇÕES]],'Dados Status Invest STOCKS'!A4091:AD4706,18)/100),0)</f>
        <v>1.1699999999999999E-2</v>
      </c>
      <c r="S4105" s="65">
        <f>IFERROR(IF(Ações!$B4105="","",VLOOKUP(Table_1[[#This Row],[AÇÕES]],'Dados Status Invest STOCKS'!A4091:AD4706,25)/100),0)</f>
        <v>0</v>
      </c>
      <c r="T4105" s="67">
        <f>(1-Ações!$Q4105)*Ações!$R4105</f>
        <v>1.1699999999999999E-2</v>
      </c>
      <c r="U4105" s="68">
        <f>IF(Ações!$S4105=0,Ações!$T4105,IF(Ações!$T4105=0,Ações!$S4105,AVERAGE(Ações!$S4105,Ações!$T4105)))</f>
        <v>1.1699999999999999E-2</v>
      </c>
    </row>
    <row r="4106" spans="2:21" ht="15" customHeight="1" x14ac:dyDescent="0.2">
      <c r="B4106" s="63" t="str">
        <f>IFERROR('Dados Status Invest STOCKS'!A4093,"-")</f>
        <v>SEDG</v>
      </c>
      <c r="C4106" s="45">
        <f>IFERROR((Ações!$D4106-Ações!$K4106)/Ações!$D4106,0)</f>
        <v>0</v>
      </c>
      <c r="D4106" s="46">
        <f>(Ações!$O4106)/0.06</f>
        <v>0</v>
      </c>
      <c r="E4106" s="47">
        <f>IFERROR((Ações!$F4106-Ações!$K4106)/Ações!$F4106,0)</f>
        <v>-4.8725851463105849</v>
      </c>
      <c r="F4106" s="46">
        <f>IF(OR(Ações!$N4106&lt;0,Ações!$M4106&lt;0),"",(22.5*Ações!$M4106*Ações!$N4106)^0.5)</f>
        <v>38.461766730091846</v>
      </c>
      <c r="G4106" s="47">
        <f>IFERROR((Ações!$H4106-Ações!$K4106)/Ações!$H4106,0)</f>
        <v>0</v>
      </c>
      <c r="H4106" s="48">
        <f>IFERROR(Ações!$I4106/(Ações!$P4106-Table_1[[#This Row],[CAGR LUCRO 5A]]),0)</f>
        <v>0</v>
      </c>
      <c r="I4106" s="48">
        <f>IF(Ações!$S4106&lt;0,"",Ações!$O4106*(1+Ações!$S4106))</f>
        <v>0</v>
      </c>
      <c r="J4106" s="49">
        <f>IFERROR(IF(Ações!$B4106="","",(VLOOKUP(Table_1[[#This Row],[AÇÕES]],'Dados Status Invest STOCKS'!A4092:AD4707,4)/Table_1[[#This Row],[LPA]]))/100,0)</f>
        <v>0.29269784172661878</v>
      </c>
      <c r="K4106" s="64">
        <f>IFERROR(IF(Ações!$B4106="","",VLOOKUP(Table_1[[#This Row],[AÇÕES]],'Dados Status Invest STOCKS'!A4092:AD4707,2)),0)</f>
        <v>225.87</v>
      </c>
      <c r="L4106" s="65">
        <f>IFERROR(IF(Ações!$B4106="","",VLOOKUP(Table_1[[#This Row],[AÇÕES]],'Dados Status Invest STOCKS'!A4092:AD4707,3)/100),0)</f>
        <v>0</v>
      </c>
      <c r="M4106" s="66">
        <f>IFERROR(IF(Ações!$B4106="","",VLOOKUP(Table_1[[#This Row],[AÇÕES]],'Dados Status Invest STOCKS'!A4092:AD4707,28)),0)</f>
        <v>2.78</v>
      </c>
      <c r="N4106" s="66">
        <f>IFERROR(IF(Ações!$B4106="","",VLOOKUP(Table_1[[#This Row],[AÇÕES]],'Dados Status Invest STOCKS'!A4092:AD4707,27)),0)</f>
        <v>23.65</v>
      </c>
      <c r="O4106" s="66">
        <f>IFERROR(IF(Ações!$L4106="","",Ações!$K4106*Ações!$L4106),0)</f>
        <v>0</v>
      </c>
      <c r="P4106" s="67">
        <f t="shared" si="63"/>
        <v>0.06</v>
      </c>
      <c r="Q4106" s="67">
        <f>IFERROR(Ações!$O4106/Ações!$M4106,0)</f>
        <v>0</v>
      </c>
      <c r="R4106" s="67">
        <f>IFERROR(IF(Ações!$B4106="","",VLOOKUP(Table_1[[#This Row],[AÇÕES]],'Dados Status Invest STOCKS'!A4092:AD4707,18)/100),0)</f>
        <v>0.1174</v>
      </c>
      <c r="S4106" s="65">
        <f>IFERROR(IF(Ações!$B4106="","",VLOOKUP(Table_1[[#This Row],[AÇÕES]],'Dados Status Invest STOCKS'!A4092:AD4707,25)/100),0)</f>
        <v>0.46039999999999998</v>
      </c>
      <c r="T4106" s="67">
        <f>(1-Ações!$Q4106)*Ações!$R4106</f>
        <v>0.1174</v>
      </c>
      <c r="U4106" s="68">
        <f>IF(Ações!$S4106=0,Ações!$T4106,IF(Ações!$T4106=0,Ações!$S4106,AVERAGE(Ações!$S4106,Ações!$T4106)))</f>
        <v>0.28889999999999999</v>
      </c>
    </row>
    <row r="4107" spans="2:21" ht="15" customHeight="1" x14ac:dyDescent="0.2">
      <c r="B4107" s="63" t="str">
        <f>IFERROR('Dados Status Invest STOCKS'!A4094,"-")</f>
        <v>SEE</v>
      </c>
      <c r="C4107" s="45">
        <f>IFERROR((Ações!$D4107-Ações!$K4107)/Ações!$D4107,0)</f>
        <v>-4.2173913043478262</v>
      </c>
      <c r="D4107" s="46">
        <f>(Ações!$O4107)/0.06</f>
        <v>12.7075</v>
      </c>
      <c r="E4107" s="47">
        <f>IFERROR((Ações!$F4107-Ações!$K4107)/Ações!$F4107,0)</f>
        <v>-7.4787045572128292</v>
      </c>
      <c r="F4107" s="46">
        <f>IF(OR(Ações!$N4107&lt;0,Ações!$M4107&lt;0),"",(22.5*Ações!$M4107*Ações!$N4107)^0.5)</f>
        <v>7.819590782131761</v>
      </c>
      <c r="G4107" s="47">
        <f>IFERROR((Ações!$H4107-Ações!$K4107)/Ações!$H4107,0)</f>
        <v>2.9566019277340296</v>
      </c>
      <c r="H4107" s="48">
        <f>IFERROR(Ações!$I4107/(Ações!$P4107-Table_1[[#This Row],[CAGR LUCRO 5A]]),0)</f>
        <v>-33.885277868852469</v>
      </c>
      <c r="I4107" s="48">
        <f>IF(Ações!$S4107&lt;0,"",Ações!$O4107*(1+Ações!$S4107))</f>
        <v>0.82680078000000001</v>
      </c>
      <c r="J4107" s="49">
        <f>IFERROR(IF(Ações!$B4107="","",(VLOOKUP(Table_1[[#This Row],[AÇÕES]],'Dados Status Invest STOCKS'!A4093:AD4708,4)/Table_1[[#This Row],[LPA]]))/100,0)</f>
        <v>6.6487341772151903E-2</v>
      </c>
      <c r="K4107" s="64">
        <f>IFERROR(IF(Ações!$B4107="","",VLOOKUP(Table_1[[#This Row],[AÇÕES]],'Dados Status Invest STOCKS'!A4093:AD4708,2)),0)</f>
        <v>66.3</v>
      </c>
      <c r="L4107" s="65">
        <f>IFERROR(IF(Ações!$B4107="","",VLOOKUP(Table_1[[#This Row],[AÇÕES]],'Dados Status Invest STOCKS'!A4093:AD4708,3)/100),0)</f>
        <v>1.15E-2</v>
      </c>
      <c r="M4107" s="66">
        <f>IFERROR(IF(Ações!$B4107="","",VLOOKUP(Table_1[[#This Row],[AÇÕES]],'Dados Status Invest STOCKS'!A4093:AD4708,28)),0)</f>
        <v>3.16</v>
      </c>
      <c r="N4107" s="66">
        <f>IFERROR(IF(Ações!$B4107="","",VLOOKUP(Table_1[[#This Row],[AÇÕES]],'Dados Status Invest STOCKS'!A4093:AD4708,27)),0)</f>
        <v>0.86</v>
      </c>
      <c r="O4107" s="66">
        <f>IFERROR(IF(Ações!$L4107="","",Ações!$K4107*Ações!$L4107),0)</f>
        <v>0.76244999999999996</v>
      </c>
      <c r="P4107" s="67">
        <f t="shared" si="63"/>
        <v>0.06</v>
      </c>
      <c r="Q4107" s="67">
        <f>IFERROR(Ações!$O4107/Ações!$M4107,0)</f>
        <v>0.24128164556962023</v>
      </c>
      <c r="R4107" s="67">
        <f>IFERROR(IF(Ações!$B4107="","",VLOOKUP(Table_1[[#This Row],[AÇÕES]],'Dados Status Invest STOCKS'!A4093:AD4708,18)/100),0)</f>
        <v>3.6656</v>
      </c>
      <c r="S4107" s="65">
        <f>IFERROR(IF(Ações!$B4107="","",VLOOKUP(Table_1[[#This Row],[AÇÕES]],'Dados Status Invest STOCKS'!A4093:AD4708,25)/100),0)</f>
        <v>8.4399999999999989E-2</v>
      </c>
      <c r="T4107" s="67">
        <f>(1-Ações!$Q4107)*Ações!$R4107</f>
        <v>2.781158</v>
      </c>
      <c r="U4107" s="68">
        <f>IF(Ações!$S4107=0,Ações!$T4107,IF(Ações!$T4107=0,Ações!$S4107,AVERAGE(Ações!$S4107,Ações!$T4107)))</f>
        <v>1.432779</v>
      </c>
    </row>
    <row r="4108" spans="2:21" ht="15" customHeight="1" x14ac:dyDescent="0.2">
      <c r="B4108" s="63" t="str">
        <f>IFERROR('Dados Status Invest STOCKS'!A4095,"-")</f>
        <v>SEED</v>
      </c>
      <c r="C4108" s="45">
        <f>IFERROR((Ações!$D4108-Ações!$K4108)/Ações!$D4108,0)</f>
        <v>0</v>
      </c>
      <c r="D4108" s="46">
        <f>(Ações!$O4108)/0.06</f>
        <v>0</v>
      </c>
      <c r="E4108" s="47">
        <f>IFERROR((Ações!$F4108-Ações!$K4108)/Ações!$F4108,0)</f>
        <v>0</v>
      </c>
      <c r="F4108" s="46" t="str">
        <f>IF(OR(Ações!$N4108&lt;0,Ações!$M4108&lt;0),"",(22.5*Ações!$M4108*Ações!$N4108)^0.5)</f>
        <v/>
      </c>
      <c r="G4108" s="47">
        <f>IFERROR((Ações!$H4108-Ações!$K4108)/Ações!$H4108,0)</f>
        <v>0</v>
      </c>
      <c r="H4108" s="48">
        <f>IFERROR(Ações!$I4108/(Ações!$P4108-Table_1[[#This Row],[CAGR LUCRO 5A]]),0)</f>
        <v>0</v>
      </c>
      <c r="I4108" s="48">
        <f>IF(Ações!$S4108&lt;0,"",Ações!$O4108*(1+Ações!$S4108))</f>
        <v>0</v>
      </c>
      <c r="J4108" s="49">
        <f>IFERROR(IF(Ações!$B4108="","",(VLOOKUP(Table_1[[#This Row],[AÇÕES]],'Dados Status Invest STOCKS'!A4094:AD4709,4)/Table_1[[#This Row],[LPA]]))/100,0)</f>
        <v>2.1806451612903226E-2</v>
      </c>
      <c r="K4108" s="64">
        <f>IFERROR(IF(Ações!$B4108="","",VLOOKUP(Table_1[[#This Row],[AÇÕES]],'Dados Status Invest STOCKS'!A4094:AD4709,2)),0)</f>
        <v>5.22</v>
      </c>
      <c r="L4108" s="65">
        <f>IFERROR(IF(Ações!$B4108="","",VLOOKUP(Table_1[[#This Row],[AÇÕES]],'Dados Status Invest STOCKS'!A4094:AD4709,3)/100),0)</f>
        <v>0</v>
      </c>
      <c r="M4108" s="66">
        <f>IFERROR(IF(Ações!$B4108="","",VLOOKUP(Table_1[[#This Row],[AÇÕES]],'Dados Status Invest STOCKS'!A4094:AD4709,28)),0)</f>
        <v>-1.55</v>
      </c>
      <c r="N4108" s="66">
        <f>IFERROR(IF(Ações!$B4108="","",VLOOKUP(Table_1[[#This Row],[AÇÕES]],'Dados Status Invest STOCKS'!A4094:AD4709,27)),0)</f>
        <v>-0.24</v>
      </c>
      <c r="O4108" s="66">
        <f>IFERROR(IF(Ações!$L4108="","",Ações!$K4108*Ações!$L4108),0)</f>
        <v>0</v>
      </c>
      <c r="P4108" s="67">
        <f t="shared" si="63"/>
        <v>0.06</v>
      </c>
      <c r="Q4108" s="67">
        <f>IFERROR(Ações!$O4108/Ações!$M4108,0)</f>
        <v>0</v>
      </c>
      <c r="R4108" s="67">
        <f>IFERROR(IF(Ações!$B4108="","",VLOOKUP(Table_1[[#This Row],[AÇÕES]],'Dados Status Invest STOCKS'!A4094:AD4709,18)/100),0)</f>
        <v>-6.3396000000000008</v>
      </c>
      <c r="S4108" s="65">
        <f>IFERROR(IF(Ações!$B4108="","",VLOOKUP(Table_1[[#This Row],[AÇÕES]],'Dados Status Invest STOCKS'!A4094:AD4709,25)/100),0)</f>
        <v>0</v>
      </c>
      <c r="T4108" s="67">
        <f>(1-Ações!$Q4108)*Ações!$R4108</f>
        <v>-6.3396000000000008</v>
      </c>
      <c r="U4108" s="68">
        <f>IF(Ações!$S4108=0,Ações!$T4108,IF(Ações!$T4108=0,Ações!$S4108,AVERAGE(Ações!$S4108,Ações!$T4108)))</f>
        <v>-6.3396000000000008</v>
      </c>
    </row>
    <row r="4109" spans="2:21" ht="15" customHeight="1" x14ac:dyDescent="0.2">
      <c r="B4109" s="63" t="str">
        <f>IFERROR('Dados Status Invest STOCKS'!A4096,"-")</f>
        <v>SEEL</v>
      </c>
      <c r="C4109" s="45">
        <f>IFERROR((Ações!$D4109-Ações!$K4109)/Ações!$D4109,0)</f>
        <v>0</v>
      </c>
      <c r="D4109" s="46">
        <f>(Ações!$O4109)/0.06</f>
        <v>0</v>
      </c>
      <c r="E4109" s="47">
        <f>IFERROR((Ações!$F4109-Ações!$K4109)/Ações!$F4109,0)</f>
        <v>0</v>
      </c>
      <c r="F4109" s="46" t="str">
        <f>IF(OR(Ações!$N4109&lt;0,Ações!$M4109&lt;0),"",(22.5*Ações!$M4109*Ações!$N4109)^0.5)</f>
        <v/>
      </c>
      <c r="G4109" s="47">
        <f>IFERROR((Ações!$H4109-Ações!$K4109)/Ações!$H4109,0)</f>
        <v>0</v>
      </c>
      <c r="H4109" s="48">
        <f>IFERROR(Ações!$I4109/(Ações!$P4109-Table_1[[#This Row],[CAGR LUCRO 5A]]),0)</f>
        <v>0</v>
      </c>
      <c r="I4109" s="48">
        <f>IF(Ações!$S4109&lt;0,"",Ações!$O4109*(1+Ações!$S4109))</f>
        <v>0</v>
      </c>
      <c r="J4109" s="49">
        <f>IFERROR(IF(Ações!$B4109="","",(VLOOKUP(Table_1[[#This Row],[AÇÕES]],'Dados Status Invest STOCKS'!A4095:AD4710,4)/Table_1[[#This Row],[LPA]]))/100,0)</f>
        <v>6.1818181818181828E-2</v>
      </c>
      <c r="K4109" s="64">
        <f>IFERROR(IF(Ações!$B4109="","",VLOOKUP(Table_1[[#This Row],[AÇÕES]],'Dados Status Invest STOCKS'!A4095:AD4710,2)),0)</f>
        <v>1.2</v>
      </c>
      <c r="L4109" s="65">
        <f>IFERROR(IF(Ações!$B4109="","",VLOOKUP(Table_1[[#This Row],[AÇÕES]],'Dados Status Invest STOCKS'!A4095:AD4710,3)/100),0)</f>
        <v>0</v>
      </c>
      <c r="M4109" s="66">
        <f>IFERROR(IF(Ações!$B4109="","",VLOOKUP(Table_1[[#This Row],[AÇÕES]],'Dados Status Invest STOCKS'!A4095:AD4710,28)),0)</f>
        <v>-0.44</v>
      </c>
      <c r="N4109" s="66">
        <f>IFERROR(IF(Ações!$B4109="","",VLOOKUP(Table_1[[#This Row],[AÇÕES]],'Dados Status Invest STOCKS'!A4095:AD4710,27)),0)</f>
        <v>0.71</v>
      </c>
      <c r="O4109" s="66">
        <f>IFERROR(IF(Ações!$L4109="","",Ações!$K4109*Ações!$L4109),0)</f>
        <v>0</v>
      </c>
      <c r="P4109" s="67">
        <f t="shared" si="63"/>
        <v>0.06</v>
      </c>
      <c r="Q4109" s="67">
        <f>IFERROR(Ações!$O4109/Ações!$M4109,0)</f>
        <v>0</v>
      </c>
      <c r="R4109" s="67">
        <f>IFERROR(IF(Ações!$B4109="","",VLOOKUP(Table_1[[#This Row],[AÇÕES]],'Dados Status Invest STOCKS'!A4095:AD4710,18)/100),0)</f>
        <v>-0.62049999999999994</v>
      </c>
      <c r="S4109" s="65">
        <f>IFERROR(IF(Ações!$B4109="","",VLOOKUP(Table_1[[#This Row],[AÇÕES]],'Dados Status Invest STOCKS'!A4095:AD4710,25)/100),0)</f>
        <v>0</v>
      </c>
      <c r="T4109" s="67">
        <f>(1-Ações!$Q4109)*Ações!$R4109</f>
        <v>-0.62049999999999994</v>
      </c>
      <c r="U4109" s="68">
        <f>IF(Ações!$S4109=0,Ações!$T4109,IF(Ações!$T4109=0,Ações!$S4109,AVERAGE(Ações!$S4109,Ações!$T4109)))</f>
        <v>-0.62049999999999994</v>
      </c>
    </row>
    <row r="4110" spans="2:21" ht="15" customHeight="1" x14ac:dyDescent="0.2">
      <c r="B4110" s="63" t="str">
        <f>IFERROR('Dados Status Invest STOCKS'!A4097,"-")</f>
        <v>SEER</v>
      </c>
      <c r="C4110" s="45">
        <f>IFERROR((Ações!$D4110-Ações!$K4110)/Ações!$D4110,0)</f>
        <v>0</v>
      </c>
      <c r="D4110" s="46">
        <f>(Ações!$O4110)/0.06</f>
        <v>0</v>
      </c>
      <c r="E4110" s="47">
        <f>IFERROR((Ações!$F4110-Ações!$K4110)/Ações!$F4110,0)</f>
        <v>0</v>
      </c>
      <c r="F4110" s="46" t="str">
        <f>IF(OR(Ações!$N4110&lt;0,Ações!$M4110&lt;0),"",(22.5*Ações!$M4110*Ações!$N4110)^0.5)</f>
        <v/>
      </c>
      <c r="G4110" s="47">
        <f>IFERROR((Ações!$H4110-Ações!$K4110)/Ações!$H4110,0)</f>
        <v>0</v>
      </c>
      <c r="H4110" s="48">
        <f>IFERROR(Ações!$I4110/(Ações!$P4110-Table_1[[#This Row],[CAGR LUCRO 5A]]),0)</f>
        <v>0</v>
      </c>
      <c r="I4110" s="48">
        <f>IF(Ações!$S4110&lt;0,"",Ações!$O4110*(1+Ações!$S4110))</f>
        <v>0</v>
      </c>
      <c r="J4110" s="49">
        <f>IFERROR(IF(Ações!$B4110="","",(VLOOKUP(Table_1[[#This Row],[AÇÕES]],'Dados Status Invest STOCKS'!A4096:AD4711,4)/Table_1[[#This Row],[LPA]]))/100,0)</f>
        <v>0.14567307692307691</v>
      </c>
      <c r="K4110" s="64">
        <f>IFERROR(IF(Ações!$B4110="","",VLOOKUP(Table_1[[#This Row],[AÇÕES]],'Dados Status Invest STOCKS'!A4096:AD4711,2)),0)</f>
        <v>15.92</v>
      </c>
      <c r="L4110" s="65">
        <f>IFERROR(IF(Ações!$B4110="","",VLOOKUP(Table_1[[#This Row],[AÇÕES]],'Dados Status Invest STOCKS'!A4096:AD4711,3)/100),0)</f>
        <v>0</v>
      </c>
      <c r="M4110" s="66">
        <f>IFERROR(IF(Ações!$B4110="","",VLOOKUP(Table_1[[#This Row],[AÇÕES]],'Dados Status Invest STOCKS'!A4096:AD4711,28)),0)</f>
        <v>-1.04</v>
      </c>
      <c r="N4110" s="66">
        <f>IFERROR(IF(Ações!$B4110="","",VLOOKUP(Table_1[[#This Row],[AÇÕES]],'Dados Status Invest STOCKS'!A4096:AD4711,27)),0)</f>
        <v>8.35</v>
      </c>
      <c r="O4110" s="66">
        <f>IFERROR(IF(Ações!$L4110="","",Ações!$K4110*Ações!$L4110),0)</f>
        <v>0</v>
      </c>
      <c r="P4110" s="67">
        <f t="shared" si="63"/>
        <v>0.06</v>
      </c>
      <c r="Q4110" s="67">
        <f>IFERROR(Ações!$O4110/Ações!$M4110,0)</f>
        <v>0</v>
      </c>
      <c r="R4110" s="67">
        <f>IFERROR(IF(Ações!$B4110="","",VLOOKUP(Table_1[[#This Row],[AÇÕES]],'Dados Status Invest STOCKS'!A4096:AD4711,18)/100),0)</f>
        <v>-0.1249</v>
      </c>
      <c r="S4110" s="65">
        <f>IFERROR(IF(Ações!$B4110="","",VLOOKUP(Table_1[[#This Row],[AÇÕES]],'Dados Status Invest STOCKS'!A4096:AD4711,25)/100),0)</f>
        <v>0</v>
      </c>
      <c r="T4110" s="67">
        <f>(1-Ações!$Q4110)*Ações!$R4110</f>
        <v>-0.1249</v>
      </c>
      <c r="U4110" s="68">
        <f>IF(Ações!$S4110=0,Ações!$T4110,IF(Ações!$T4110=0,Ações!$S4110,AVERAGE(Ações!$S4110,Ações!$T4110)))</f>
        <v>-0.1249</v>
      </c>
    </row>
    <row r="4111" spans="2:21" ht="15" customHeight="1" x14ac:dyDescent="0.2">
      <c r="B4111" s="63" t="str">
        <f>IFERROR('Dados Status Invest STOCKS'!A4098,"-")</f>
        <v>SEIC</v>
      </c>
      <c r="C4111" s="45">
        <f>IFERROR((Ações!$D4111-Ações!$K4111)/Ações!$D4111,0)</f>
        <v>-3.545454545454545</v>
      </c>
      <c r="D4111" s="46">
        <f>(Ações!$O4111)/0.06</f>
        <v>12.865600000000001</v>
      </c>
      <c r="E4111" s="47">
        <f>IFERROR((Ações!$F4111-Ações!$K4111)/Ações!$F4111,0)</f>
        <v>-0.74667659093795591</v>
      </c>
      <c r="F4111" s="46">
        <f>IF(OR(Ações!$N4111&lt;0,Ações!$M4111&lt;0),"",(22.5*Ações!$M4111*Ações!$N4111)^0.5)</f>
        <v>33.480725798584473</v>
      </c>
      <c r="G4111" s="47">
        <f>IFERROR((Ações!$H4111-Ações!$K4111)/Ações!$H4111,0)</f>
        <v>1.114178712520838</v>
      </c>
      <c r="H4111" s="48">
        <f>IFERROR(Ações!$I4111/(Ações!$P4111-Table_1[[#This Row],[CAGR LUCRO 5A]]),0)</f>
        <v>-512.17953599999873</v>
      </c>
      <c r="I4111" s="48">
        <f>IF(Ações!$S4111&lt;0,"",Ações!$O4111*(1+Ações!$S4111))</f>
        <v>0.81948725760000007</v>
      </c>
      <c r="J4111" s="49">
        <f>IFERROR(IF(Ações!$B4111="","",(VLOOKUP(Table_1[[#This Row],[AÇÕES]],'Dados Status Invest STOCKS'!A4097:AD4712,4)/Table_1[[#This Row],[LPA]]))/100,0)</f>
        <v>4.0925925925925928E-2</v>
      </c>
      <c r="K4111" s="64">
        <f>IFERROR(IF(Ações!$B4111="","",VLOOKUP(Table_1[[#This Row],[AÇÕES]],'Dados Status Invest STOCKS'!A4097:AD4712,2)),0)</f>
        <v>58.48</v>
      </c>
      <c r="L4111" s="65">
        <f>IFERROR(IF(Ações!$B4111="","",VLOOKUP(Table_1[[#This Row],[AÇÕES]],'Dados Status Invest STOCKS'!A4097:AD4712,3)/100),0)</f>
        <v>1.32E-2</v>
      </c>
      <c r="M4111" s="66">
        <f>IFERROR(IF(Ações!$B4111="","",VLOOKUP(Table_1[[#This Row],[AÇÕES]],'Dados Status Invest STOCKS'!A4097:AD4712,28)),0)</f>
        <v>3.78</v>
      </c>
      <c r="N4111" s="66">
        <f>IFERROR(IF(Ações!$B4111="","",VLOOKUP(Table_1[[#This Row],[AÇÕES]],'Dados Status Invest STOCKS'!A4097:AD4712,27)),0)</f>
        <v>13.18</v>
      </c>
      <c r="O4111" s="66">
        <f>IFERROR(IF(Ações!$L4111="","",Ações!$K4111*Ações!$L4111),0)</f>
        <v>0.77193599999999996</v>
      </c>
      <c r="P4111" s="67">
        <f t="shared" ref="P4111:P4174" si="64">$U$6</f>
        <v>0.06</v>
      </c>
      <c r="Q4111" s="67">
        <f>IFERROR(Ações!$O4111/Ações!$M4111,0)</f>
        <v>0.20421587301587302</v>
      </c>
      <c r="R4111" s="67">
        <f>IFERROR(IF(Ações!$B4111="","",VLOOKUP(Table_1[[#This Row],[AÇÕES]],'Dados Status Invest STOCKS'!A4097:AD4712,18)/100),0)</f>
        <v>0.2868</v>
      </c>
      <c r="S4111" s="65">
        <f>IFERROR(IF(Ações!$B4111="","",VLOOKUP(Table_1[[#This Row],[AÇÕES]],'Dados Status Invest STOCKS'!A4097:AD4712,25)/100),0)</f>
        <v>6.1600000000000002E-2</v>
      </c>
      <c r="T4111" s="67">
        <f>(1-Ações!$Q4111)*Ações!$R4111</f>
        <v>0.22823088761904764</v>
      </c>
      <c r="U4111" s="68">
        <f>IF(Ações!$S4111=0,Ações!$T4111,IF(Ações!$T4111=0,Ações!$S4111,AVERAGE(Ações!$S4111,Ações!$T4111)))</f>
        <v>0.14491544380952381</v>
      </c>
    </row>
    <row r="4112" spans="2:21" ht="15" customHeight="1" x14ac:dyDescent="0.2">
      <c r="B4112" s="63" t="str">
        <f>IFERROR('Dados Status Invest STOCKS'!A4099,"-")</f>
        <v>SELB</v>
      </c>
      <c r="C4112" s="45">
        <f>IFERROR((Ações!$D4112-Ações!$K4112)/Ações!$D4112,0)</f>
        <v>0</v>
      </c>
      <c r="D4112" s="46">
        <f>(Ações!$O4112)/0.06</f>
        <v>0</v>
      </c>
      <c r="E4112" s="47">
        <f>IFERROR((Ações!$F4112-Ações!$K4112)/Ações!$F4112,0)</f>
        <v>0</v>
      </c>
      <c r="F4112" s="46" t="str">
        <f>IF(OR(Ações!$N4112&lt;0,Ações!$M4112&lt;0),"",(22.5*Ações!$M4112*Ações!$N4112)^0.5)</f>
        <v/>
      </c>
      <c r="G4112" s="47">
        <f>IFERROR((Ações!$H4112-Ações!$K4112)/Ações!$H4112,0)</f>
        <v>0</v>
      </c>
      <c r="H4112" s="48">
        <f>IFERROR(Ações!$I4112/(Ações!$P4112-Table_1[[#This Row],[CAGR LUCRO 5A]]),0)</f>
        <v>0</v>
      </c>
      <c r="I4112" s="48">
        <f>IF(Ações!$S4112&lt;0,"",Ações!$O4112*(1+Ações!$S4112))</f>
        <v>0</v>
      </c>
      <c r="J4112" s="49">
        <f>IFERROR(IF(Ações!$B4112="","",(VLOOKUP(Table_1[[#This Row],[AÇÕES]],'Dados Status Invest STOCKS'!A4098:AD4713,4)/Table_1[[#This Row],[LPA]]))/100,0)</f>
        <v>0.11413043478260869</v>
      </c>
      <c r="K4112" s="64">
        <f>IFERROR(IF(Ações!$B4112="","",VLOOKUP(Table_1[[#This Row],[AÇÕES]],'Dados Status Invest STOCKS'!A4098:AD4713,2)),0)</f>
        <v>2.4</v>
      </c>
      <c r="L4112" s="65">
        <f>IFERROR(IF(Ações!$B4112="","",VLOOKUP(Table_1[[#This Row],[AÇÕES]],'Dados Status Invest STOCKS'!A4098:AD4713,3)/100),0)</f>
        <v>0</v>
      </c>
      <c r="M4112" s="66">
        <f>IFERROR(IF(Ações!$B4112="","",VLOOKUP(Table_1[[#This Row],[AÇÕES]],'Dados Status Invest STOCKS'!A4098:AD4713,28)),0)</f>
        <v>-0.46</v>
      </c>
      <c r="N4112" s="66">
        <f>IFERROR(IF(Ações!$B4112="","",VLOOKUP(Table_1[[#This Row],[AÇÕES]],'Dados Status Invest STOCKS'!A4098:AD4713,27)),0)</f>
        <v>-0.16</v>
      </c>
      <c r="O4112" s="66">
        <f>IFERROR(IF(Ações!$L4112="","",Ações!$K4112*Ações!$L4112),0)</f>
        <v>0</v>
      </c>
      <c r="P4112" s="67">
        <f t="shared" si="64"/>
        <v>0.06</v>
      </c>
      <c r="Q4112" s="67">
        <f>IFERROR(Ações!$O4112/Ações!$M4112,0)</f>
        <v>0</v>
      </c>
      <c r="R4112" s="67">
        <f>IFERROR(IF(Ações!$B4112="","",VLOOKUP(Table_1[[#This Row],[AÇÕES]],'Dados Status Invest STOCKS'!A4098:AD4713,18)/100),0)</f>
        <v>-2.8494000000000002</v>
      </c>
      <c r="S4112" s="65">
        <f>IFERROR(IF(Ações!$B4112="","",VLOOKUP(Table_1[[#This Row],[AÇÕES]],'Dados Status Invest STOCKS'!A4098:AD4713,25)/100),0)</f>
        <v>0</v>
      </c>
      <c r="T4112" s="67">
        <f>(1-Ações!$Q4112)*Ações!$R4112</f>
        <v>-2.8494000000000002</v>
      </c>
      <c r="U4112" s="68">
        <f>IF(Ações!$S4112=0,Ações!$T4112,IF(Ações!$T4112=0,Ações!$S4112,AVERAGE(Ações!$S4112,Ações!$T4112)))</f>
        <v>-2.8494000000000002</v>
      </c>
    </row>
    <row r="4113" spans="2:21" ht="15" customHeight="1" x14ac:dyDescent="0.2">
      <c r="B4113" s="63" t="str">
        <f>IFERROR('Dados Status Invest STOCKS'!A4100,"-")</f>
        <v>SEM</v>
      </c>
      <c r="C4113" s="45">
        <f>IFERROR((Ações!$D4113-Ações!$K4113)/Ações!$D4113,0)</f>
        <v>-2.7974683544303796</v>
      </c>
      <c r="D4113" s="46">
        <f>(Ações!$O4113)/0.06</f>
        <v>6.2673333333333341</v>
      </c>
      <c r="E4113" s="47">
        <f>IFERROR((Ações!$F4113-Ações!$K4113)/Ações!$F4113,0)</f>
        <v>-0.13212099567130547</v>
      </c>
      <c r="F4113" s="46">
        <f>IF(OR(Ações!$N4113&lt;0,Ações!$M4113&lt;0),"",(22.5*Ações!$M4113*Ações!$N4113)^0.5)</f>
        <v>21.02248795932584</v>
      </c>
      <c r="G4113" s="47">
        <f>IFERROR((Ações!$H4113-Ações!$K4113)/Ações!$H4113,0)</f>
        <v>-2.0937881243627672</v>
      </c>
      <c r="H4113" s="48">
        <f>IFERROR(Ações!$I4113/(Ações!$P4113-Table_1[[#This Row],[CAGR LUCRO 5A]]),0)</f>
        <v>7.6928344939271263</v>
      </c>
      <c r="I4113" s="48">
        <f>IF(Ações!$S4113&lt;0,"",Ações!$O4113*(1+Ações!$S4113))</f>
        <v>0.38002602400000002</v>
      </c>
      <c r="J4113" s="49">
        <f>IFERROR(IF(Ações!$B4113="","",(VLOOKUP(Table_1[[#This Row],[AÇÕES]],'Dados Status Invest STOCKS'!A4099:AD4714,4)/Table_1[[#This Row],[LPA]]))/100,0)</f>
        <v>4.4999999999999998E-2</v>
      </c>
      <c r="K4113" s="64">
        <f>IFERROR(IF(Ações!$B4113="","",VLOOKUP(Table_1[[#This Row],[AÇÕES]],'Dados Status Invest STOCKS'!A4099:AD4714,2)),0)</f>
        <v>23.8</v>
      </c>
      <c r="L4113" s="65">
        <f>IFERROR(IF(Ações!$B4113="","",VLOOKUP(Table_1[[#This Row],[AÇÕES]],'Dados Status Invest STOCKS'!A4099:AD4714,3)/100),0)</f>
        <v>1.5800000000000002E-2</v>
      </c>
      <c r="M4113" s="66">
        <f>IFERROR(IF(Ações!$B4113="","",VLOOKUP(Table_1[[#This Row],[AÇÕES]],'Dados Status Invest STOCKS'!A4099:AD4714,28)),0)</f>
        <v>2.2999999999999998</v>
      </c>
      <c r="N4113" s="66">
        <f>IFERROR(IF(Ações!$B4113="","",VLOOKUP(Table_1[[#This Row],[AÇÕES]],'Dados Status Invest STOCKS'!A4099:AD4714,27)),0)</f>
        <v>8.5399999999999991</v>
      </c>
      <c r="O4113" s="66">
        <f>IFERROR(IF(Ações!$L4113="","",Ações!$K4113*Ações!$L4113),0)</f>
        <v>0.37604000000000004</v>
      </c>
      <c r="P4113" s="67">
        <f t="shared" si="64"/>
        <v>0.06</v>
      </c>
      <c r="Q4113" s="67">
        <f>IFERROR(Ações!$O4113/Ações!$M4113,0)</f>
        <v>0.16349565217391307</v>
      </c>
      <c r="R4113" s="67">
        <f>IFERROR(IF(Ações!$B4113="","",VLOOKUP(Table_1[[#This Row],[AÇÕES]],'Dados Status Invest STOCKS'!A4099:AD4714,18)/100),0)</f>
        <v>0.26929999999999998</v>
      </c>
      <c r="S4113" s="65">
        <f>IFERROR(IF(Ações!$B4113="","",VLOOKUP(Table_1[[#This Row],[AÇÕES]],'Dados Status Invest STOCKS'!A4099:AD4714,25)/100),0)</f>
        <v>1.06E-2</v>
      </c>
      <c r="T4113" s="67">
        <f>(1-Ações!$Q4113)*Ações!$R4113</f>
        <v>0.2252706208695652</v>
      </c>
      <c r="U4113" s="68">
        <f>IF(Ações!$S4113=0,Ações!$T4113,IF(Ações!$T4113=0,Ações!$S4113,AVERAGE(Ações!$S4113,Ações!$T4113)))</f>
        <v>0.1179353104347826</v>
      </c>
    </row>
    <row r="4114" spans="2:21" ht="15" customHeight="1" x14ac:dyDescent="0.2">
      <c r="B4114" s="63" t="str">
        <f>IFERROR('Dados Status Invest STOCKS'!A4101,"-")</f>
        <v>SENEA</v>
      </c>
      <c r="C4114" s="45">
        <f>IFERROR((Ações!$D4114-Ações!$K4114)/Ações!$D4114,0)</f>
        <v>0</v>
      </c>
      <c r="D4114" s="46">
        <f>(Ações!$O4114)/0.06</f>
        <v>0</v>
      </c>
      <c r="E4114" s="47">
        <f>IFERROR((Ações!$F4114-Ações!$K4114)/Ações!$F4114,0)</f>
        <v>0.83437528070373601</v>
      </c>
      <c r="F4114" s="46">
        <f>IF(OR(Ações!$N4114&lt;0,Ações!$M4114&lt;0),"",(22.5*Ações!$M4114*Ações!$N4114)^0.5)</f>
        <v>282.08349694726911</v>
      </c>
      <c r="G4114" s="47">
        <f>IFERROR((Ações!$H4114-Ações!$K4114)/Ações!$H4114,0)</f>
        <v>0</v>
      </c>
      <c r="H4114" s="48">
        <f>IFERROR(Ações!$I4114/(Ações!$P4114-Table_1[[#This Row],[CAGR LUCRO 5A]]),0)</f>
        <v>0</v>
      </c>
      <c r="I4114" s="48">
        <f>IF(Ações!$S4114&lt;0,"",Ações!$O4114*(1+Ações!$S4114))</f>
        <v>0</v>
      </c>
      <c r="J4114" s="49">
        <f>IFERROR(IF(Ações!$B4114="","",(VLOOKUP(Table_1[[#This Row],[AÇÕES]],'Dados Status Invest STOCKS'!A4100:AD4715,4)/Table_1[[#This Row],[LPA]]))/100,0)</f>
        <v>1.7040015316867701E-4</v>
      </c>
      <c r="K4114" s="64">
        <f>IFERROR(IF(Ações!$B4114="","",VLOOKUP(Table_1[[#This Row],[AÇÕES]],'Dados Status Invest STOCKS'!A4100:AD4715,2)),0)</f>
        <v>46.72</v>
      </c>
      <c r="L4114" s="65">
        <f>IFERROR(IF(Ações!$B4114="","",VLOOKUP(Table_1[[#This Row],[AÇÕES]],'Dados Status Invest STOCKS'!A4100:AD4715,3)/100),0)</f>
        <v>0</v>
      </c>
      <c r="M4114" s="66">
        <f>IFERROR(IF(Ações!$B4114="","",VLOOKUP(Table_1[[#This Row],[AÇÕES]],'Dados Status Invest STOCKS'!A4100:AD4715,28)),0)</f>
        <v>52.23</v>
      </c>
      <c r="N4114" s="66">
        <f>IFERROR(IF(Ações!$B4114="","",VLOOKUP(Table_1[[#This Row],[AÇÕES]],'Dados Status Invest STOCKS'!A4100:AD4715,27)),0)</f>
        <v>67.709999999999994</v>
      </c>
      <c r="O4114" s="66">
        <f>IFERROR(IF(Ações!$L4114="","",Ações!$K4114*Ações!$L4114),0)</f>
        <v>0</v>
      </c>
      <c r="P4114" s="67">
        <f t="shared" si="64"/>
        <v>0.06</v>
      </c>
      <c r="Q4114" s="67">
        <f>IFERROR(Ações!$O4114/Ações!$M4114,0)</f>
        <v>0</v>
      </c>
      <c r="R4114" s="67">
        <f>IFERROR(IF(Ações!$B4114="","",VLOOKUP(Table_1[[#This Row],[AÇÕES]],'Dados Status Invest STOCKS'!A4100:AD4715,18)/100),0)</f>
        <v>0.77150000000000007</v>
      </c>
      <c r="S4114" s="65">
        <f>IFERROR(IF(Ações!$B4114="","",VLOOKUP(Table_1[[#This Row],[AÇÕES]],'Dados Status Invest STOCKS'!A4100:AD4715,25)/100),0)</f>
        <v>0.17710000000000001</v>
      </c>
      <c r="T4114" s="67">
        <f>(1-Ações!$Q4114)*Ações!$R4114</f>
        <v>0.77150000000000007</v>
      </c>
      <c r="U4114" s="68">
        <f>IF(Ações!$S4114=0,Ações!$T4114,IF(Ações!$T4114=0,Ações!$S4114,AVERAGE(Ações!$S4114,Ações!$T4114)))</f>
        <v>0.47430000000000005</v>
      </c>
    </row>
    <row r="4115" spans="2:21" ht="15" customHeight="1" x14ac:dyDescent="0.2">
      <c r="B4115" s="63" t="str">
        <f>IFERROR('Dados Status Invest STOCKS'!A4102,"-")</f>
        <v>SENEB</v>
      </c>
      <c r="C4115" s="45">
        <f>IFERROR((Ações!$D4115-Ações!$K4115)/Ações!$D4115,0)</f>
        <v>0</v>
      </c>
      <c r="D4115" s="46">
        <f>(Ações!$O4115)/0.06</f>
        <v>0</v>
      </c>
      <c r="E4115" s="47">
        <f>IFERROR((Ações!$F4115-Ações!$K4115)/Ações!$F4115,0)</f>
        <v>0.83586420155357388</v>
      </c>
      <c r="F4115" s="46">
        <f>IF(OR(Ações!$N4115&lt;0,Ações!$M4115&lt;0),"",(22.5*Ações!$M4115*Ações!$N4115)^0.5)</f>
        <v>282.08349694726911</v>
      </c>
      <c r="G4115" s="47">
        <f>IFERROR((Ações!$H4115-Ações!$K4115)/Ações!$H4115,0)</f>
        <v>0</v>
      </c>
      <c r="H4115" s="48">
        <f>IFERROR(Ações!$I4115/(Ações!$P4115-Table_1[[#This Row],[CAGR LUCRO 5A]]),0)</f>
        <v>0</v>
      </c>
      <c r="I4115" s="48">
        <f>IF(Ações!$S4115&lt;0,"",Ações!$O4115*(1+Ações!$S4115))</f>
        <v>0</v>
      </c>
      <c r="J4115" s="49">
        <f>IFERROR(IF(Ações!$B4115="","",(VLOOKUP(Table_1[[#This Row],[AÇÕES]],'Dados Status Invest STOCKS'!A4101:AD4716,4)/Table_1[[#This Row],[LPA]]))/100,0)</f>
        <v>1.7040015316867701E-4</v>
      </c>
      <c r="K4115" s="64">
        <f>IFERROR(IF(Ações!$B4115="","",VLOOKUP(Table_1[[#This Row],[AÇÕES]],'Dados Status Invest STOCKS'!A4101:AD4716,2)),0)</f>
        <v>46.3</v>
      </c>
      <c r="L4115" s="65">
        <f>IFERROR(IF(Ações!$B4115="","",VLOOKUP(Table_1[[#This Row],[AÇÕES]],'Dados Status Invest STOCKS'!A4101:AD4716,3)/100),0)</f>
        <v>0</v>
      </c>
      <c r="M4115" s="66">
        <f>IFERROR(IF(Ações!$B4115="","",VLOOKUP(Table_1[[#This Row],[AÇÕES]],'Dados Status Invest STOCKS'!A4101:AD4716,28)),0)</f>
        <v>52.23</v>
      </c>
      <c r="N4115" s="66">
        <f>IFERROR(IF(Ações!$B4115="","",VLOOKUP(Table_1[[#This Row],[AÇÕES]],'Dados Status Invest STOCKS'!A4101:AD4716,27)),0)</f>
        <v>67.709999999999994</v>
      </c>
      <c r="O4115" s="66">
        <f>IFERROR(IF(Ações!$L4115="","",Ações!$K4115*Ações!$L4115),0)</f>
        <v>0</v>
      </c>
      <c r="P4115" s="67">
        <f t="shared" si="64"/>
        <v>0.06</v>
      </c>
      <c r="Q4115" s="67">
        <f>IFERROR(Ações!$O4115/Ações!$M4115,0)</f>
        <v>0</v>
      </c>
      <c r="R4115" s="67">
        <f>IFERROR(IF(Ações!$B4115="","",VLOOKUP(Table_1[[#This Row],[AÇÕES]],'Dados Status Invest STOCKS'!A4101:AD4716,18)/100),0)</f>
        <v>0.77150000000000007</v>
      </c>
      <c r="S4115" s="65">
        <f>IFERROR(IF(Ações!$B4115="","",VLOOKUP(Table_1[[#This Row],[AÇÕES]],'Dados Status Invest STOCKS'!A4101:AD4716,25)/100),0)</f>
        <v>0.17710000000000001</v>
      </c>
      <c r="T4115" s="67">
        <f>(1-Ações!$Q4115)*Ações!$R4115</f>
        <v>0.77150000000000007</v>
      </c>
      <c r="U4115" s="68">
        <f>IF(Ações!$S4115=0,Ações!$T4115,IF(Ações!$T4115=0,Ações!$S4115,AVERAGE(Ações!$S4115,Ações!$T4115)))</f>
        <v>0.47430000000000005</v>
      </c>
    </row>
    <row r="4116" spans="2:21" ht="15" customHeight="1" x14ac:dyDescent="0.2">
      <c r="B4116" s="63" t="str">
        <f>IFERROR('Dados Status Invest STOCKS'!A4103,"-")</f>
        <v>SENS</v>
      </c>
      <c r="C4116" s="45">
        <f>IFERROR((Ações!$D4116-Ações!$K4116)/Ações!$D4116,0)</f>
        <v>0</v>
      </c>
      <c r="D4116" s="46">
        <f>(Ações!$O4116)/0.06</f>
        <v>0</v>
      </c>
      <c r="E4116" s="47">
        <f>IFERROR((Ações!$F4116-Ações!$K4116)/Ações!$F4116,0)</f>
        <v>0</v>
      </c>
      <c r="F4116" s="46" t="str">
        <f>IF(OR(Ações!$N4116&lt;0,Ações!$M4116&lt;0),"",(22.5*Ações!$M4116*Ações!$N4116)^0.5)</f>
        <v/>
      </c>
      <c r="G4116" s="47">
        <f>IFERROR((Ações!$H4116-Ações!$K4116)/Ações!$H4116,0)</f>
        <v>0</v>
      </c>
      <c r="H4116" s="48">
        <f>IFERROR(Ações!$I4116/(Ações!$P4116-Table_1[[#This Row],[CAGR LUCRO 5A]]),0)</f>
        <v>0</v>
      </c>
      <c r="I4116" s="48">
        <f>IF(Ações!$S4116&lt;0,"",Ações!$O4116*(1+Ações!$S4116))</f>
        <v>0</v>
      </c>
      <c r="J4116" s="49">
        <f>IFERROR(IF(Ações!$B4116="","",(VLOOKUP(Table_1[[#This Row],[AÇÕES]],'Dados Status Invest STOCKS'!A4102:AD4717,4)/Table_1[[#This Row],[LPA]]))/100,0)</f>
        <v>0.02</v>
      </c>
      <c r="K4116" s="64">
        <f>IFERROR(IF(Ações!$B4116="","",VLOOKUP(Table_1[[#This Row],[AÇÕES]],'Dados Status Invest STOCKS'!A4102:AD4717,2)),0)</f>
        <v>2.38</v>
      </c>
      <c r="L4116" s="65">
        <f>IFERROR(IF(Ações!$B4116="","",VLOOKUP(Table_1[[#This Row],[AÇÕES]],'Dados Status Invest STOCKS'!A4102:AD4717,3)/100),0)</f>
        <v>0</v>
      </c>
      <c r="M4116" s="66">
        <f>IFERROR(IF(Ações!$B4116="","",VLOOKUP(Table_1[[#This Row],[AÇÕES]],'Dados Status Invest STOCKS'!A4102:AD4717,28)),0)</f>
        <v>-1.1000000000000001</v>
      </c>
      <c r="N4116" s="66">
        <f>IFERROR(IF(Ações!$B4116="","",VLOOKUP(Table_1[[#This Row],[AÇÕES]],'Dados Status Invest STOCKS'!A4102:AD4717,27)),0)</f>
        <v>-0.6</v>
      </c>
      <c r="O4116" s="66">
        <f>IFERROR(IF(Ações!$L4116="","",Ações!$K4116*Ações!$L4116),0)</f>
        <v>0</v>
      </c>
      <c r="P4116" s="67">
        <f t="shared" si="64"/>
        <v>0.06</v>
      </c>
      <c r="Q4116" s="67">
        <f>IFERROR(Ações!$O4116/Ações!$M4116,0)</f>
        <v>0</v>
      </c>
      <c r="R4116" s="67">
        <f>IFERROR(IF(Ações!$B4116="","",VLOOKUP(Table_1[[#This Row],[AÇÕES]],'Dados Status Invest STOCKS'!A4102:AD4717,18)/100),0)</f>
        <v>-1.8322000000000001</v>
      </c>
      <c r="S4116" s="65">
        <f>IFERROR(IF(Ações!$B4116="","",VLOOKUP(Table_1[[#This Row],[AÇÕES]],'Dados Status Invest STOCKS'!A4102:AD4717,25)/100),0)</f>
        <v>0</v>
      </c>
      <c r="T4116" s="67">
        <f>(1-Ações!$Q4116)*Ações!$R4116</f>
        <v>-1.8322000000000001</v>
      </c>
      <c r="U4116" s="68">
        <f>IF(Ações!$S4116=0,Ações!$T4116,IF(Ações!$T4116=0,Ações!$S4116,AVERAGE(Ações!$S4116,Ações!$T4116)))</f>
        <v>-1.8322000000000001</v>
      </c>
    </row>
    <row r="4117" spans="2:21" ht="15" customHeight="1" x14ac:dyDescent="0.2">
      <c r="B4117" s="63" t="str">
        <f>IFERROR('Dados Status Invest STOCKS'!A4104,"-")</f>
        <v>SESN</v>
      </c>
      <c r="C4117" s="45">
        <f>IFERROR((Ações!$D4117-Ações!$K4117)/Ações!$D4117,0)</f>
        <v>0</v>
      </c>
      <c r="D4117" s="46">
        <f>(Ações!$O4117)/0.06</f>
        <v>0</v>
      </c>
      <c r="E4117" s="47">
        <f>IFERROR((Ações!$F4117-Ações!$K4117)/Ações!$F4117,0)</f>
        <v>0</v>
      </c>
      <c r="F4117" s="46" t="str">
        <f>IF(OR(Ações!$N4117&lt;0,Ações!$M4117&lt;0),"",(22.5*Ações!$M4117*Ações!$N4117)^0.5)</f>
        <v/>
      </c>
      <c r="G4117" s="47">
        <f>IFERROR((Ações!$H4117-Ações!$K4117)/Ações!$H4117,0)</f>
        <v>0</v>
      </c>
      <c r="H4117" s="48">
        <f>IFERROR(Ações!$I4117/(Ações!$P4117-Table_1[[#This Row],[CAGR LUCRO 5A]]),0)</f>
        <v>0</v>
      </c>
      <c r="I4117" s="48">
        <f>IF(Ações!$S4117&lt;0,"",Ações!$O4117*(1+Ações!$S4117))</f>
        <v>0</v>
      </c>
      <c r="J4117" s="49">
        <f>IFERROR(IF(Ações!$B4117="","",(VLOOKUP(Table_1[[#This Row],[AÇÕES]],'Dados Status Invest STOCKS'!A4103:AD4718,4)/Table_1[[#This Row],[LPA]]))/100,0)</f>
        <v>0.4991666666666667</v>
      </c>
      <c r="K4117" s="64">
        <f>IFERROR(IF(Ações!$B4117="","",VLOOKUP(Table_1[[#This Row],[AÇÕES]],'Dados Status Invest STOCKS'!A4103:AD4718,2)),0)</f>
        <v>0.73</v>
      </c>
      <c r="L4117" s="65">
        <f>IFERROR(IF(Ações!$B4117="","",VLOOKUP(Table_1[[#This Row],[AÇÕES]],'Dados Status Invest STOCKS'!A4103:AD4718,3)/100),0)</f>
        <v>0</v>
      </c>
      <c r="M4117" s="66">
        <f>IFERROR(IF(Ações!$B4117="","",VLOOKUP(Table_1[[#This Row],[AÇÕES]],'Dados Status Invest STOCKS'!A4103:AD4718,28)),0)</f>
        <v>-0.12</v>
      </c>
      <c r="N4117" s="66">
        <f>IFERROR(IF(Ações!$B4117="","",VLOOKUP(Table_1[[#This Row],[AÇÕES]],'Dados Status Invest STOCKS'!A4103:AD4718,27)),0)</f>
        <v>0.81</v>
      </c>
      <c r="O4117" s="66">
        <f>IFERROR(IF(Ações!$L4117="","",Ações!$K4117*Ações!$L4117),0)</f>
        <v>0</v>
      </c>
      <c r="P4117" s="67">
        <f t="shared" si="64"/>
        <v>0.06</v>
      </c>
      <c r="Q4117" s="67">
        <f>IFERROR(Ações!$O4117/Ações!$M4117,0)</f>
        <v>0</v>
      </c>
      <c r="R4117" s="67">
        <f>IFERROR(IF(Ações!$B4117="","",VLOOKUP(Table_1[[#This Row],[AÇÕES]],'Dados Status Invest STOCKS'!A4103:AD4718,18)/100),0)</f>
        <v>-0.15090000000000001</v>
      </c>
      <c r="S4117" s="65">
        <f>IFERROR(IF(Ações!$B4117="","",VLOOKUP(Table_1[[#This Row],[AÇÕES]],'Dados Status Invest STOCKS'!A4103:AD4718,25)/100),0)</f>
        <v>0</v>
      </c>
      <c r="T4117" s="67">
        <f>(1-Ações!$Q4117)*Ações!$R4117</f>
        <v>-0.15090000000000001</v>
      </c>
      <c r="U4117" s="68">
        <f>IF(Ações!$S4117=0,Ações!$T4117,IF(Ações!$T4117=0,Ações!$S4117,AVERAGE(Ações!$S4117,Ações!$T4117)))</f>
        <v>-0.15090000000000001</v>
      </c>
    </row>
    <row r="4118" spans="2:21" ht="15" customHeight="1" x14ac:dyDescent="0.2">
      <c r="B4118" s="63" t="str">
        <f>IFERROR('Dados Status Invest STOCKS'!A4105,"-")</f>
        <v>SF</v>
      </c>
      <c r="C4118" s="45">
        <f>IFERROR((Ações!$D4118-Ações!$K4118)/Ações!$D4118,0)</f>
        <v>-5.7415730337078648</v>
      </c>
      <c r="D4118" s="46">
        <f>(Ações!$O4118)/0.06</f>
        <v>10.016950000000001</v>
      </c>
      <c r="E4118" s="47">
        <f>IFERROR((Ações!$F4118-Ações!$K4118)/Ações!$F4118,0)</f>
        <v>0.19988369284050911</v>
      </c>
      <c r="F4118" s="46">
        <f>IF(OR(Ações!$N4118&lt;0,Ações!$M4118&lt;0),"",(22.5*Ações!$M4118*Ações!$N4118)^0.5)</f>
        <v>84.400229561299184</v>
      </c>
      <c r="G4118" s="47">
        <f>IFERROR((Ações!$H4118-Ações!$K4118)/Ações!$H4118,0)</f>
        <v>28.523648007836922</v>
      </c>
      <c r="H4118" s="48">
        <f>IFERROR(Ações!$I4118/(Ações!$P4118-Table_1[[#This Row],[CAGR LUCRO 5A]]),0)</f>
        <v>-2.4535265085780749</v>
      </c>
      <c r="I4118" s="48">
        <f>IF(Ações!$S4118&lt;0,"",Ações!$O4118*(1+Ações!$S4118))</f>
        <v>0.84376776629999994</v>
      </c>
      <c r="J4118" s="49">
        <f>IFERROR(IF(Ações!$B4118="","",(VLOOKUP(Table_1[[#This Row],[AÇÕES]],'Dados Status Invest STOCKS'!A4104:AD4719,4)/Table_1[[#This Row],[LPA]]))/100,0)</f>
        <v>1.423802612481858E-2</v>
      </c>
      <c r="K4118" s="64">
        <f>IFERROR(IF(Ações!$B4118="","",VLOOKUP(Table_1[[#This Row],[AÇÕES]],'Dados Status Invest STOCKS'!A4104:AD4719,2)),0)</f>
        <v>67.53</v>
      </c>
      <c r="L4118" s="65">
        <f>IFERROR(IF(Ações!$B4118="","",VLOOKUP(Table_1[[#This Row],[AÇÕES]],'Dados Status Invest STOCKS'!A4104:AD4719,3)/100),0)</f>
        <v>8.8999999999999999E-3</v>
      </c>
      <c r="M4118" s="66">
        <f>IFERROR(IF(Ações!$B4118="","",VLOOKUP(Table_1[[#This Row],[AÇÕES]],'Dados Status Invest STOCKS'!A4104:AD4719,28)),0)</f>
        <v>6.89</v>
      </c>
      <c r="N4118" s="66">
        <f>IFERROR(IF(Ações!$B4118="","",VLOOKUP(Table_1[[#This Row],[AÇÕES]],'Dados Status Invest STOCKS'!A4104:AD4719,27)),0)</f>
        <v>45.95</v>
      </c>
      <c r="O4118" s="66">
        <f>IFERROR(IF(Ações!$L4118="","",Ações!$K4118*Ações!$L4118),0)</f>
        <v>0.60101700000000002</v>
      </c>
      <c r="P4118" s="67">
        <f t="shared" si="64"/>
        <v>0.06</v>
      </c>
      <c r="Q4118" s="67">
        <f>IFERROR(Ações!$O4118/Ações!$M4118,0)</f>
        <v>8.7230333817126277E-2</v>
      </c>
      <c r="R4118" s="67">
        <f>IFERROR(IF(Ações!$B4118="","",VLOOKUP(Table_1[[#This Row],[AÇÕES]],'Dados Status Invest STOCKS'!A4104:AD4719,18)/100),0)</f>
        <v>0.14990000000000001</v>
      </c>
      <c r="S4118" s="65">
        <f>IFERROR(IF(Ações!$B4118="","",VLOOKUP(Table_1[[#This Row],[AÇÕES]],'Dados Status Invest STOCKS'!A4104:AD4719,25)/100),0)</f>
        <v>0.40389999999999998</v>
      </c>
      <c r="T4118" s="67">
        <f>(1-Ações!$Q4118)*Ações!$R4118</f>
        <v>0.13682417296081278</v>
      </c>
      <c r="U4118" s="68">
        <f>IF(Ações!$S4118=0,Ações!$T4118,IF(Ações!$T4118=0,Ações!$S4118,AVERAGE(Ações!$S4118,Ações!$T4118)))</f>
        <v>0.27036208648040638</v>
      </c>
    </row>
    <row r="4119" spans="2:21" ht="15" customHeight="1" x14ac:dyDescent="0.2">
      <c r="B4119" s="63" t="str">
        <f>IFERROR('Dados Status Invest STOCKS'!A4106,"-")</f>
        <v>SFB</v>
      </c>
      <c r="C4119" s="45">
        <f>IFERROR((Ações!$D4119-Ações!$K4119)/Ações!$D4119,0)</f>
        <v>0</v>
      </c>
      <c r="D4119" s="46">
        <f>(Ações!$O4119)/0.06</f>
        <v>0</v>
      </c>
      <c r="E4119" s="47">
        <f>IFERROR((Ações!$F4119-Ações!$K4119)/Ações!$F4119,0)</f>
        <v>0.69644632327223222</v>
      </c>
      <c r="F4119" s="46">
        <f>IF(OR(Ações!$N4119&lt;0,Ações!$M4119&lt;0),"",(22.5*Ações!$M4119*Ações!$N4119)^0.5)</f>
        <v>84.400229561299184</v>
      </c>
      <c r="G4119" s="47">
        <f>IFERROR((Ações!$H4119-Ações!$K4119)/Ações!$H4119,0)</f>
        <v>0</v>
      </c>
      <c r="H4119" s="48">
        <f>IFERROR(Ações!$I4119/(Ações!$P4119-Table_1[[#This Row],[CAGR LUCRO 5A]]),0)</f>
        <v>0</v>
      </c>
      <c r="I4119" s="48">
        <f>IF(Ações!$S4119&lt;0,"",Ações!$O4119*(1+Ações!$S4119))</f>
        <v>0</v>
      </c>
      <c r="J4119" s="49">
        <f>IFERROR(IF(Ações!$B4119="","",(VLOOKUP(Table_1[[#This Row],[AÇÕES]],'Dados Status Invest STOCKS'!A4105:AD4720,4)/Table_1[[#This Row],[LPA]]))/100,0)</f>
        <v>5.3846153846153844E-3</v>
      </c>
      <c r="K4119" s="64">
        <f>IFERROR(IF(Ações!$B4119="","",VLOOKUP(Table_1[[#This Row],[AÇÕES]],'Dados Status Invest STOCKS'!A4105:AD4720,2)),0)</f>
        <v>25.62</v>
      </c>
      <c r="L4119" s="65">
        <f>IFERROR(IF(Ações!$B4119="","",VLOOKUP(Table_1[[#This Row],[AÇÕES]],'Dados Status Invest STOCKS'!A4105:AD4720,3)/100),0)</f>
        <v>0</v>
      </c>
      <c r="M4119" s="66">
        <f>IFERROR(IF(Ações!$B4119="","",VLOOKUP(Table_1[[#This Row],[AÇÕES]],'Dados Status Invest STOCKS'!A4105:AD4720,28)),0)</f>
        <v>6.89</v>
      </c>
      <c r="N4119" s="66">
        <f>IFERROR(IF(Ações!$B4119="","",VLOOKUP(Table_1[[#This Row],[AÇÕES]],'Dados Status Invest STOCKS'!A4105:AD4720,27)),0)</f>
        <v>45.95</v>
      </c>
      <c r="O4119" s="66">
        <f>IFERROR(IF(Ações!$L4119="","",Ações!$K4119*Ações!$L4119),0)</f>
        <v>0</v>
      </c>
      <c r="P4119" s="67">
        <f t="shared" si="64"/>
        <v>0.06</v>
      </c>
      <c r="Q4119" s="67">
        <f>IFERROR(Ações!$O4119/Ações!$M4119,0)</f>
        <v>0</v>
      </c>
      <c r="R4119" s="67">
        <f>IFERROR(IF(Ações!$B4119="","",VLOOKUP(Table_1[[#This Row],[AÇÕES]],'Dados Status Invest STOCKS'!A4105:AD4720,18)/100),0)</f>
        <v>0.14990000000000001</v>
      </c>
      <c r="S4119" s="65">
        <f>IFERROR(IF(Ações!$B4119="","",VLOOKUP(Table_1[[#This Row],[AÇÕES]],'Dados Status Invest STOCKS'!A4105:AD4720,25)/100),0)</f>
        <v>0.40389999999999998</v>
      </c>
      <c r="T4119" s="67">
        <f>(1-Ações!$Q4119)*Ações!$R4119</f>
        <v>0.14990000000000001</v>
      </c>
      <c r="U4119" s="68">
        <f>IF(Ações!$S4119=0,Ações!$T4119,IF(Ações!$T4119=0,Ações!$S4119,AVERAGE(Ações!$S4119,Ações!$T4119)))</f>
        <v>0.27689999999999998</v>
      </c>
    </row>
    <row r="4120" spans="2:21" ht="15" customHeight="1" x14ac:dyDescent="0.2">
      <c r="B4120" s="63" t="str">
        <f>IFERROR('Dados Status Invest STOCKS'!A4107,"-")</f>
        <v>SFBC</v>
      </c>
      <c r="C4120" s="45">
        <f>IFERROR((Ações!$D4120-Ações!$K4120)/Ações!$D4120,0)</f>
        <v>-2.2786885245901636</v>
      </c>
      <c r="D4120" s="46">
        <f>(Ações!$O4120)/0.06</f>
        <v>12.993000000000002</v>
      </c>
      <c r="E4120" s="47">
        <f>IFERROR((Ações!$F4120-Ações!$K4120)/Ações!$F4120,0)</f>
        <v>0.25328595978757562</v>
      </c>
      <c r="F4120" s="46">
        <f>IF(OR(Ações!$N4120&lt;0,Ações!$M4120&lt;0),"",(22.5*Ações!$M4120*Ações!$N4120)^0.5)</f>
        <v>57.049951796649225</v>
      </c>
      <c r="G4120" s="47">
        <f>IFERROR((Ações!$H4120-Ações!$K4120)/Ações!$H4120,0)</f>
        <v>4.5117779630144179</v>
      </c>
      <c r="H4120" s="48">
        <f>IFERROR(Ações!$I4120/(Ações!$P4120-Table_1[[#This Row],[CAGR LUCRO 5A]]),0)</f>
        <v>-12.130607472527473</v>
      </c>
      <c r="I4120" s="48">
        <f>IF(Ações!$S4120&lt;0,"",Ações!$O4120*(1+Ações!$S4120))</f>
        <v>0.88310822400000011</v>
      </c>
      <c r="J4120" s="49">
        <f>IFERROR(IF(Ações!$B4120="","",(VLOOKUP(Table_1[[#This Row],[AÇÕES]],'Dados Status Invest STOCKS'!A4106:AD4721,4)/Table_1[[#This Row],[LPA]]))/100,0)</f>
        <v>2.5097087378640776E-2</v>
      </c>
      <c r="K4120" s="64">
        <f>IFERROR(IF(Ações!$B4120="","",VLOOKUP(Table_1[[#This Row],[AÇÕES]],'Dados Status Invest STOCKS'!A4106:AD4721,2)),0)</f>
        <v>42.6</v>
      </c>
      <c r="L4120" s="65">
        <f>IFERROR(IF(Ações!$B4120="","",VLOOKUP(Table_1[[#This Row],[AÇÕES]],'Dados Status Invest STOCKS'!A4106:AD4721,3)/100),0)</f>
        <v>1.83E-2</v>
      </c>
      <c r="M4120" s="66">
        <f>IFERROR(IF(Ações!$B4120="","",VLOOKUP(Table_1[[#This Row],[AÇÕES]],'Dados Status Invest STOCKS'!A4106:AD4721,28)),0)</f>
        <v>4.12</v>
      </c>
      <c r="N4120" s="66">
        <f>IFERROR(IF(Ações!$B4120="","",VLOOKUP(Table_1[[#This Row],[AÇÕES]],'Dados Status Invest STOCKS'!A4106:AD4721,27)),0)</f>
        <v>35.11</v>
      </c>
      <c r="O4120" s="66">
        <f>IFERROR(IF(Ações!$L4120="","",Ações!$K4120*Ações!$L4120),0)</f>
        <v>0.77958000000000005</v>
      </c>
      <c r="P4120" s="67">
        <f t="shared" si="64"/>
        <v>0.06</v>
      </c>
      <c r="Q4120" s="67">
        <f>IFERROR(Ações!$O4120/Ações!$M4120,0)</f>
        <v>0.18921844660194176</v>
      </c>
      <c r="R4120" s="67">
        <f>IFERROR(IF(Ações!$B4120="","",VLOOKUP(Table_1[[#This Row],[AÇÕES]],'Dados Status Invest STOCKS'!A4106:AD4721,18)/100),0)</f>
        <v>0.1174</v>
      </c>
      <c r="S4120" s="65">
        <f>IFERROR(IF(Ações!$B4120="","",VLOOKUP(Table_1[[#This Row],[AÇÕES]],'Dados Status Invest STOCKS'!A4106:AD4721,25)/100),0)</f>
        <v>0.1328</v>
      </c>
      <c r="T4120" s="67">
        <f>(1-Ações!$Q4120)*Ações!$R4120</f>
        <v>9.5185754368932035E-2</v>
      </c>
      <c r="U4120" s="68">
        <f>IF(Ações!$S4120=0,Ações!$T4120,IF(Ações!$T4120=0,Ações!$S4120,AVERAGE(Ações!$S4120,Ações!$T4120)))</f>
        <v>0.11399287718446602</v>
      </c>
    </row>
    <row r="4121" spans="2:21" ht="15" customHeight="1" x14ac:dyDescent="0.2">
      <c r="B4121" s="63" t="str">
        <f>IFERROR('Dados Status Invest STOCKS'!A4108,"-")</f>
        <v>SFBS</v>
      </c>
      <c r="C4121" s="45">
        <f>IFERROR((Ações!$D4121-Ações!$K4121)/Ações!$D4121,0)</f>
        <v>-5.1224489795918364</v>
      </c>
      <c r="D4121" s="46">
        <f>(Ações!$O4121)/0.06</f>
        <v>13.8278</v>
      </c>
      <c r="E4121" s="47">
        <f>IFERROR((Ações!$F4121-Ações!$K4121)/Ações!$F4121,0)</f>
        <v>-1.0250473949551202</v>
      </c>
      <c r="F4121" s="46">
        <f>IF(OR(Ações!$N4121&lt;0,Ações!$M4121&lt;0),"",(22.5*Ações!$M4121*Ações!$N4121)^0.5)</f>
        <v>41.80642893144546</v>
      </c>
      <c r="G4121" s="47">
        <f>IFERROR((Ações!$H4121-Ações!$K4121)/Ações!$H4121,0)</f>
        <v>14.236821822324991</v>
      </c>
      <c r="H4121" s="48">
        <f>IFERROR(Ações!$I4121/(Ações!$P4121-Table_1[[#This Row],[CAGR LUCRO 5A]]),0)</f>
        <v>-6.3957950886075938</v>
      </c>
      <c r="I4121" s="48">
        <f>IF(Ações!$S4121&lt;0,"",Ações!$O4121*(1+Ações!$S4121))</f>
        <v>1.0105356239999999</v>
      </c>
      <c r="J4121" s="49">
        <f>IFERROR(IF(Ações!$B4121="","",(VLOOKUP(Table_1[[#This Row],[AÇÕES]],'Dados Status Invest STOCKS'!A4107:AD4722,4)/Table_1[[#This Row],[LPA]]))/100,0)</f>
        <v>5.9259259259259255E-2</v>
      </c>
      <c r="K4121" s="64">
        <f>IFERROR(IF(Ações!$B4121="","",VLOOKUP(Table_1[[#This Row],[AÇÕES]],'Dados Status Invest STOCKS'!A4107:AD4722,2)),0)</f>
        <v>84.66</v>
      </c>
      <c r="L4121" s="65">
        <f>IFERROR(IF(Ações!$B4121="","",VLOOKUP(Table_1[[#This Row],[AÇÕES]],'Dados Status Invest STOCKS'!A4107:AD4722,3)/100),0)</f>
        <v>9.7999999999999997E-3</v>
      </c>
      <c r="M4121" s="66">
        <f>IFERROR(IF(Ações!$B4121="","",VLOOKUP(Table_1[[#This Row],[AÇÕES]],'Dados Status Invest STOCKS'!A4107:AD4722,28)),0)</f>
        <v>3.78</v>
      </c>
      <c r="N4121" s="66">
        <f>IFERROR(IF(Ações!$B4121="","",VLOOKUP(Table_1[[#This Row],[AÇÕES]],'Dados Status Invest STOCKS'!A4107:AD4722,27)),0)</f>
        <v>20.55</v>
      </c>
      <c r="O4121" s="66">
        <f>IFERROR(IF(Ações!$L4121="","",Ações!$K4121*Ações!$L4121),0)</f>
        <v>0.82966799999999996</v>
      </c>
      <c r="P4121" s="67">
        <f t="shared" si="64"/>
        <v>0.06</v>
      </c>
      <c r="Q4121" s="67">
        <f>IFERROR(Ações!$O4121/Ações!$M4121,0)</f>
        <v>0.2194888888888889</v>
      </c>
      <c r="R4121" s="67">
        <f>IFERROR(IF(Ações!$B4121="","",VLOOKUP(Table_1[[#This Row],[AÇÕES]],'Dados Status Invest STOCKS'!A4107:AD4722,18)/100),0)</f>
        <v>0.184</v>
      </c>
      <c r="S4121" s="65">
        <f>IFERROR(IF(Ações!$B4121="","",VLOOKUP(Table_1[[#This Row],[AÇÕES]],'Dados Status Invest STOCKS'!A4107:AD4722,25)/100),0)</f>
        <v>0.218</v>
      </c>
      <c r="T4121" s="67">
        <f>(1-Ações!$Q4121)*Ações!$R4121</f>
        <v>0.14361404444444445</v>
      </c>
      <c r="U4121" s="68">
        <f>IF(Ações!$S4121=0,Ações!$T4121,IF(Ações!$T4121=0,Ações!$S4121,AVERAGE(Ações!$S4121,Ações!$T4121)))</f>
        <v>0.18080702222222222</v>
      </c>
    </row>
    <row r="4122" spans="2:21" ht="15" customHeight="1" x14ac:dyDescent="0.2">
      <c r="B4122" s="63" t="str">
        <f>IFERROR('Dados Status Invest STOCKS'!A4109,"-")</f>
        <v>SFE</v>
      </c>
      <c r="C4122" s="45">
        <f>IFERROR((Ações!$D4122-Ações!$K4122)/Ações!$D4122,0)</f>
        <v>0</v>
      </c>
      <c r="D4122" s="46">
        <f>(Ações!$O4122)/0.06</f>
        <v>0</v>
      </c>
      <c r="E4122" s="47">
        <f>IFERROR((Ações!$F4122-Ações!$K4122)/Ações!$F4122,0)</f>
        <v>0.58458984688908278</v>
      </c>
      <c r="F4122" s="46">
        <f>IF(OR(Ações!$N4122&lt;0,Ações!$M4122&lt;0),"",(22.5*Ações!$M4122*Ações!$N4122)^0.5)</f>
        <v>15.117589093502971</v>
      </c>
      <c r="G4122" s="47">
        <f>IFERROR((Ações!$H4122-Ações!$K4122)/Ações!$H4122,0)</f>
        <v>0</v>
      </c>
      <c r="H4122" s="48">
        <f>IFERROR(Ações!$I4122/(Ações!$P4122-Table_1[[#This Row],[CAGR LUCRO 5A]]),0)</f>
        <v>0</v>
      </c>
      <c r="I4122" s="48">
        <f>IF(Ações!$S4122&lt;0,"",Ações!$O4122*(1+Ações!$S4122))</f>
        <v>0</v>
      </c>
      <c r="J4122" s="49">
        <f>IFERROR(IF(Ações!$B4122="","",(VLOOKUP(Table_1[[#This Row],[AÇÕES]],'Dados Status Invest STOCKS'!A4108:AD4723,4)/Table_1[[#This Row],[LPA]]))/100,0)</f>
        <v>2.1403508771929824E-2</v>
      </c>
      <c r="K4122" s="64">
        <f>IFERROR(IF(Ações!$B4122="","",VLOOKUP(Table_1[[#This Row],[AÇÕES]],'Dados Status Invest STOCKS'!A4108:AD4723,2)),0)</f>
        <v>6.28</v>
      </c>
      <c r="L4122" s="65">
        <f>IFERROR(IF(Ações!$B4122="","",VLOOKUP(Table_1[[#This Row],[AÇÕES]],'Dados Status Invest STOCKS'!A4108:AD4723,3)/100),0)</f>
        <v>0</v>
      </c>
      <c r="M4122" s="66">
        <f>IFERROR(IF(Ações!$B4122="","",VLOOKUP(Table_1[[#This Row],[AÇÕES]],'Dados Status Invest STOCKS'!A4108:AD4723,28)),0)</f>
        <v>1.71</v>
      </c>
      <c r="N4122" s="66">
        <f>IFERROR(IF(Ações!$B4122="","",VLOOKUP(Table_1[[#This Row],[AÇÕES]],'Dados Status Invest STOCKS'!A4108:AD4723,27)),0)</f>
        <v>5.94</v>
      </c>
      <c r="O4122" s="66">
        <f>IFERROR(IF(Ações!$L4122="","",Ações!$K4122*Ações!$L4122),0)</f>
        <v>0</v>
      </c>
      <c r="P4122" s="67">
        <f t="shared" si="64"/>
        <v>0.06</v>
      </c>
      <c r="Q4122" s="67">
        <f>IFERROR(Ações!$O4122/Ações!$M4122,0)</f>
        <v>0</v>
      </c>
      <c r="R4122" s="67">
        <f>IFERROR(IF(Ações!$B4122="","",VLOOKUP(Table_1[[#This Row],[AÇÕES]],'Dados Status Invest STOCKS'!A4108:AD4723,18)/100),0)</f>
        <v>0.28859999999999997</v>
      </c>
      <c r="S4122" s="65">
        <f>IFERROR(IF(Ações!$B4122="","",VLOOKUP(Table_1[[#This Row],[AÇÕES]],'Dados Status Invest STOCKS'!A4108:AD4723,25)/100),0)</f>
        <v>0</v>
      </c>
      <c r="T4122" s="67">
        <f>(1-Ações!$Q4122)*Ações!$R4122</f>
        <v>0.28859999999999997</v>
      </c>
      <c r="U4122" s="68">
        <f>IF(Ações!$S4122=0,Ações!$T4122,IF(Ações!$T4122=0,Ações!$S4122,AVERAGE(Ações!$S4122,Ações!$T4122)))</f>
        <v>0.28859999999999997</v>
      </c>
    </row>
    <row r="4123" spans="2:21" ht="15" customHeight="1" x14ac:dyDescent="0.2">
      <c r="B4123" s="63" t="str">
        <f>IFERROR('Dados Status Invest STOCKS'!A4110,"-")</f>
        <v>SFET</v>
      </c>
      <c r="C4123" s="45">
        <f>IFERROR((Ações!$D4123-Ações!$K4123)/Ações!$D4123,0)</f>
        <v>0</v>
      </c>
      <c r="D4123" s="46">
        <f>(Ações!$O4123)/0.06</f>
        <v>0</v>
      </c>
      <c r="E4123" s="47">
        <f>IFERROR((Ações!$F4123-Ações!$K4123)/Ações!$F4123,0)</f>
        <v>0</v>
      </c>
      <c r="F4123" s="46" t="str">
        <f>IF(OR(Ações!$N4123&lt;0,Ações!$M4123&lt;0),"",(22.5*Ações!$M4123*Ações!$N4123)^0.5)</f>
        <v/>
      </c>
      <c r="G4123" s="47">
        <f>IFERROR((Ações!$H4123-Ações!$K4123)/Ações!$H4123,0)</f>
        <v>0</v>
      </c>
      <c r="H4123" s="48">
        <f>IFERROR(Ações!$I4123/(Ações!$P4123-Table_1[[#This Row],[CAGR LUCRO 5A]]),0)</f>
        <v>0</v>
      </c>
      <c r="I4123" s="48">
        <f>IF(Ações!$S4123&lt;0,"",Ações!$O4123*(1+Ações!$S4123))</f>
        <v>0</v>
      </c>
      <c r="J4123" s="49">
        <f>IFERROR(IF(Ações!$B4123="","",(VLOOKUP(Table_1[[#This Row],[AÇÕES]],'Dados Status Invest STOCKS'!A4109:AD4724,4)/Table_1[[#This Row],[LPA]]))/100,0)</f>
        <v>4.0540540540540543E-2</v>
      </c>
      <c r="K4123" s="64">
        <f>IFERROR(IF(Ações!$B4123="","",VLOOKUP(Table_1[[#This Row],[AÇÕES]],'Dados Status Invest STOCKS'!A4109:AD4724,2)),0)</f>
        <v>0.59</v>
      </c>
      <c r="L4123" s="65">
        <f>IFERROR(IF(Ações!$B4123="","",VLOOKUP(Table_1[[#This Row],[AÇÕES]],'Dados Status Invest STOCKS'!A4109:AD4724,3)/100),0)</f>
        <v>0</v>
      </c>
      <c r="M4123" s="66">
        <f>IFERROR(IF(Ações!$B4123="","",VLOOKUP(Table_1[[#This Row],[AÇÕES]],'Dados Status Invest STOCKS'!A4109:AD4724,28)),0)</f>
        <v>-0.37</v>
      </c>
      <c r="N4123" s="66">
        <f>IFERROR(IF(Ações!$B4123="","",VLOOKUP(Table_1[[#This Row],[AÇÕES]],'Dados Status Invest STOCKS'!A4109:AD4724,27)),0)</f>
        <v>0.83</v>
      </c>
      <c r="O4123" s="66">
        <f>IFERROR(IF(Ações!$L4123="","",Ações!$K4123*Ações!$L4123),0)</f>
        <v>0</v>
      </c>
      <c r="P4123" s="67">
        <f t="shared" si="64"/>
        <v>0.06</v>
      </c>
      <c r="Q4123" s="67">
        <f>IFERROR(Ações!$O4123/Ações!$M4123,0)</f>
        <v>0</v>
      </c>
      <c r="R4123" s="67">
        <f>IFERROR(IF(Ações!$B4123="","",VLOOKUP(Table_1[[#This Row],[AÇÕES]],'Dados Status Invest STOCKS'!A4109:AD4724,18)/100),0)</f>
        <v>-0.45039999999999997</v>
      </c>
      <c r="S4123" s="65">
        <f>IFERROR(IF(Ações!$B4123="","",VLOOKUP(Table_1[[#This Row],[AÇÕES]],'Dados Status Invest STOCKS'!A4109:AD4724,25)/100),0)</f>
        <v>0</v>
      </c>
      <c r="T4123" s="67">
        <f>(1-Ações!$Q4123)*Ações!$R4123</f>
        <v>-0.45039999999999997</v>
      </c>
      <c r="U4123" s="68">
        <f>IF(Ações!$S4123=0,Ações!$T4123,IF(Ações!$T4123=0,Ações!$S4123,AVERAGE(Ações!$S4123,Ações!$T4123)))</f>
        <v>-0.45039999999999997</v>
      </c>
    </row>
    <row r="4124" spans="2:21" ht="15" customHeight="1" x14ac:dyDescent="0.2">
      <c r="B4124" s="63" t="str">
        <f>IFERROR('Dados Status Invest STOCKS'!A4111,"-")</f>
        <v>SFIX</v>
      </c>
      <c r="C4124" s="45">
        <f>IFERROR((Ações!$D4124-Ações!$K4124)/Ações!$D4124,0)</f>
        <v>0</v>
      </c>
      <c r="D4124" s="46">
        <f>(Ações!$O4124)/0.06</f>
        <v>0</v>
      </c>
      <c r="E4124" s="47">
        <f>IFERROR((Ações!$F4124-Ações!$K4124)/Ações!$F4124,0)</f>
        <v>0</v>
      </c>
      <c r="F4124" s="46" t="str">
        <f>IF(OR(Ações!$N4124&lt;0,Ações!$M4124&lt;0),"",(22.5*Ações!$M4124*Ações!$N4124)^0.5)</f>
        <v/>
      </c>
      <c r="G4124" s="47">
        <f>IFERROR((Ações!$H4124-Ações!$K4124)/Ações!$H4124,0)</f>
        <v>0</v>
      </c>
      <c r="H4124" s="48">
        <f>IFERROR(Ações!$I4124/(Ações!$P4124-Table_1[[#This Row],[CAGR LUCRO 5A]]),0)</f>
        <v>0</v>
      </c>
      <c r="I4124" s="48">
        <f>IF(Ações!$S4124&lt;0,"",Ações!$O4124*(1+Ações!$S4124))</f>
        <v>0</v>
      </c>
      <c r="J4124" s="49">
        <f>IFERROR(IF(Ações!$B4124="","",(VLOOKUP(Table_1[[#This Row],[AÇÕES]],'Dados Status Invest STOCKS'!A4110:AD4725,4)/Table_1[[#This Row],[LPA]]))/100,0)</f>
        <v>4.5768421052631574</v>
      </c>
      <c r="K4124" s="64">
        <f>IFERROR(IF(Ações!$B4124="","",VLOOKUP(Table_1[[#This Row],[AÇÕES]],'Dados Status Invest STOCKS'!A4110:AD4725,2)),0)</f>
        <v>16.18</v>
      </c>
      <c r="L4124" s="65">
        <f>IFERROR(IF(Ações!$B4124="","",VLOOKUP(Table_1[[#This Row],[AÇÕES]],'Dados Status Invest STOCKS'!A4110:AD4725,3)/100),0)</f>
        <v>0</v>
      </c>
      <c r="M4124" s="66">
        <f>IFERROR(IF(Ações!$B4124="","",VLOOKUP(Table_1[[#This Row],[AÇÕES]],'Dados Status Invest STOCKS'!A4110:AD4725,28)),0)</f>
        <v>-0.19</v>
      </c>
      <c r="N4124" s="66">
        <f>IFERROR(IF(Ações!$B4124="","",VLOOKUP(Table_1[[#This Row],[AÇÕES]],'Dados Status Invest STOCKS'!A4110:AD4725,27)),0)</f>
        <v>4.4000000000000004</v>
      </c>
      <c r="O4124" s="66">
        <f>IFERROR(IF(Ações!$L4124="","",Ações!$K4124*Ações!$L4124),0)</f>
        <v>0</v>
      </c>
      <c r="P4124" s="67">
        <f t="shared" si="64"/>
        <v>0.06</v>
      </c>
      <c r="Q4124" s="67">
        <f>IFERROR(Ações!$O4124/Ações!$M4124,0)</f>
        <v>0</v>
      </c>
      <c r="R4124" s="67">
        <f>IFERROR(IF(Ações!$B4124="","",VLOOKUP(Table_1[[#This Row],[AÇÕES]],'Dados Status Invest STOCKS'!A4110:AD4725,18)/100),0)</f>
        <v>-4.2300000000000004E-2</v>
      </c>
      <c r="S4124" s="65">
        <f>IFERROR(IF(Ações!$B4124="","",VLOOKUP(Table_1[[#This Row],[AÇÕES]],'Dados Status Invest STOCKS'!A4110:AD4725,25)/100),0)</f>
        <v>0</v>
      </c>
      <c r="T4124" s="67">
        <f>(1-Ações!$Q4124)*Ações!$R4124</f>
        <v>-4.2300000000000004E-2</v>
      </c>
      <c r="U4124" s="68">
        <f>IF(Ações!$S4124=0,Ações!$T4124,IF(Ações!$T4124=0,Ações!$S4124,AVERAGE(Ações!$S4124,Ações!$T4124)))</f>
        <v>-4.2300000000000004E-2</v>
      </c>
    </row>
    <row r="4125" spans="2:21" ht="15" customHeight="1" x14ac:dyDescent="0.2">
      <c r="B4125" s="63" t="str">
        <f>IFERROR('Dados Status Invest STOCKS'!A4112,"-")</f>
        <v>SFL</v>
      </c>
      <c r="C4125" s="45">
        <f>IFERROR((Ações!$D4125-Ações!$K4125)/Ações!$D4125,0)</f>
        <v>0.23857868020304568</v>
      </c>
      <c r="D4125" s="46">
        <f>(Ações!$O4125)/0.06</f>
        <v>10.493533333333334</v>
      </c>
      <c r="E4125" s="47">
        <f>IFERROR((Ações!$F4125-Ações!$K4125)/Ações!$F4125,0)</f>
        <v>0.12556486742425843</v>
      </c>
      <c r="F4125" s="46">
        <f>IF(OR(Ações!$N4125&lt;0,Ações!$M4125&lt;0),"",(22.5*Ações!$M4125*Ações!$N4125)^0.5)</f>
        <v>9.1373272897494484</v>
      </c>
      <c r="G4125" s="47">
        <f>IFERROR((Ações!$H4125-Ações!$K4125)/Ações!$H4125,0)</f>
        <v>0.23857868020304568</v>
      </c>
      <c r="H4125" s="48">
        <f>IFERROR(Ações!$I4125/(Ações!$P4125-Table_1[[#This Row],[CAGR LUCRO 5A]]),0)</f>
        <v>10.493533333333334</v>
      </c>
      <c r="I4125" s="48">
        <f>IF(Ações!$S4125&lt;0,"",Ações!$O4125*(1+Ações!$S4125))</f>
        <v>0.62961199999999995</v>
      </c>
      <c r="J4125" s="49">
        <f>IFERROR(IF(Ações!$B4125="","",(VLOOKUP(Table_1[[#This Row],[AÇÕES]],'Dados Status Invest STOCKS'!A4111:AD4726,4)/Table_1[[#This Row],[LPA]]))/100,0)</f>
        <v>0.24631578947368421</v>
      </c>
      <c r="K4125" s="64">
        <f>IFERROR(IF(Ações!$B4125="","",VLOOKUP(Table_1[[#This Row],[AÇÕES]],'Dados Status Invest STOCKS'!A4111:AD4726,2)),0)</f>
        <v>7.99</v>
      </c>
      <c r="L4125" s="65">
        <f>IFERROR(IF(Ações!$B4125="","",VLOOKUP(Table_1[[#This Row],[AÇÕES]],'Dados Status Invest STOCKS'!A4111:AD4726,3)/100),0)</f>
        <v>7.8799999999999995E-2</v>
      </c>
      <c r="M4125" s="66">
        <f>IFERROR(IF(Ações!$B4125="","",VLOOKUP(Table_1[[#This Row],[AÇÕES]],'Dados Status Invest STOCKS'!A4111:AD4726,28)),0)</f>
        <v>0.56999999999999995</v>
      </c>
      <c r="N4125" s="66">
        <f>IFERROR(IF(Ações!$B4125="","",VLOOKUP(Table_1[[#This Row],[AÇÕES]],'Dados Status Invest STOCKS'!A4111:AD4726,27)),0)</f>
        <v>6.51</v>
      </c>
      <c r="O4125" s="66">
        <f>IFERROR(IF(Ações!$L4125="","",Ações!$K4125*Ações!$L4125),0)</f>
        <v>0.62961199999999995</v>
      </c>
      <c r="P4125" s="67">
        <f t="shared" si="64"/>
        <v>0.06</v>
      </c>
      <c r="Q4125" s="67">
        <f>IFERROR(Ações!$O4125/Ações!$M4125,0)</f>
        <v>1.1045824561403508</v>
      </c>
      <c r="R4125" s="67">
        <f>IFERROR(IF(Ações!$B4125="","",VLOOKUP(Table_1[[#This Row],[AÇÕES]],'Dados Status Invest STOCKS'!A4111:AD4726,18)/100),0)</f>
        <v>8.7499999999999994E-2</v>
      </c>
      <c r="S4125" s="65">
        <f>IFERROR(IF(Ações!$B4125="","",VLOOKUP(Table_1[[#This Row],[AÇÕES]],'Dados Status Invest STOCKS'!A4111:AD4726,25)/100),0)</f>
        <v>0</v>
      </c>
      <c r="T4125" s="67">
        <f>(1-Ações!$Q4125)*Ações!$R4125</f>
        <v>-9.150964912280693E-3</v>
      </c>
      <c r="U4125" s="68">
        <f>IF(Ações!$S4125=0,Ações!$T4125,IF(Ações!$T4125=0,Ações!$S4125,AVERAGE(Ações!$S4125,Ações!$T4125)))</f>
        <v>-9.150964912280693E-3</v>
      </c>
    </row>
    <row r="4126" spans="2:21" ht="15" customHeight="1" x14ac:dyDescent="0.2">
      <c r="B4126" s="63" t="str">
        <f>IFERROR('Dados Status Invest STOCKS'!A4113,"-")</f>
        <v>SFM</v>
      </c>
      <c r="C4126" s="45">
        <f>IFERROR((Ações!$D4126-Ações!$K4126)/Ações!$D4126,0)</f>
        <v>0</v>
      </c>
      <c r="D4126" s="46">
        <f>(Ações!$O4126)/0.06</f>
        <v>0</v>
      </c>
      <c r="E4126" s="47">
        <f>IFERROR((Ações!$F4126-Ações!$K4126)/Ações!$F4126,0)</f>
        <v>-0.36175811531364904</v>
      </c>
      <c r="F4126" s="46">
        <f>IF(OR(Ações!$N4126&lt;0,Ações!$M4126&lt;0),"",(22.5*Ações!$M4126*Ações!$N4126)^0.5)</f>
        <v>21.494272492922388</v>
      </c>
      <c r="G4126" s="47">
        <f>IFERROR((Ações!$H4126-Ações!$K4126)/Ações!$H4126,0)</f>
        <v>0</v>
      </c>
      <c r="H4126" s="48">
        <f>IFERROR(Ações!$I4126/(Ações!$P4126-Table_1[[#This Row],[CAGR LUCRO 5A]]),0)</f>
        <v>0</v>
      </c>
      <c r="I4126" s="48">
        <f>IF(Ações!$S4126&lt;0,"",Ações!$O4126*(1+Ações!$S4126))</f>
        <v>0</v>
      </c>
      <c r="J4126" s="49">
        <f>IFERROR(IF(Ações!$B4126="","",(VLOOKUP(Table_1[[#This Row],[AÇÕES]],'Dados Status Invest STOCKS'!A4112:AD4727,4)/Table_1[[#This Row],[LPA]]))/100,0)</f>
        <v>4.958847736625515E-2</v>
      </c>
      <c r="K4126" s="64">
        <f>IFERROR(IF(Ações!$B4126="","",VLOOKUP(Table_1[[#This Row],[AÇÕES]],'Dados Status Invest STOCKS'!A4112:AD4727,2)),0)</f>
        <v>29.27</v>
      </c>
      <c r="L4126" s="65">
        <f>IFERROR(IF(Ações!$B4126="","",VLOOKUP(Table_1[[#This Row],[AÇÕES]],'Dados Status Invest STOCKS'!A4112:AD4727,3)/100),0)</f>
        <v>0</v>
      </c>
      <c r="M4126" s="66">
        <f>IFERROR(IF(Ações!$B4126="","",VLOOKUP(Table_1[[#This Row],[AÇÕES]],'Dados Status Invest STOCKS'!A4112:AD4727,28)),0)</f>
        <v>2.4300000000000002</v>
      </c>
      <c r="N4126" s="66">
        <f>IFERROR(IF(Ações!$B4126="","",VLOOKUP(Table_1[[#This Row],[AÇÕES]],'Dados Status Invest STOCKS'!A4112:AD4727,27)),0)</f>
        <v>8.4499999999999993</v>
      </c>
      <c r="O4126" s="66">
        <f>IFERROR(IF(Ações!$L4126="","",Ações!$K4126*Ações!$L4126),0)</f>
        <v>0</v>
      </c>
      <c r="P4126" s="67">
        <f t="shared" si="64"/>
        <v>0.06</v>
      </c>
      <c r="Q4126" s="67">
        <f>IFERROR(Ações!$O4126/Ações!$M4126,0)</f>
        <v>0</v>
      </c>
      <c r="R4126" s="67">
        <f>IFERROR(IF(Ações!$B4126="","",VLOOKUP(Table_1[[#This Row],[AÇÕES]],'Dados Status Invest STOCKS'!A4112:AD4727,18)/100),0)</f>
        <v>0.2873</v>
      </c>
      <c r="S4126" s="65">
        <f>IFERROR(IF(Ações!$B4126="","",VLOOKUP(Table_1[[#This Row],[AÇÕES]],'Dados Status Invest STOCKS'!A4112:AD4727,25)/100),0)</f>
        <v>0.17379999999999998</v>
      </c>
      <c r="T4126" s="67">
        <f>(1-Ações!$Q4126)*Ações!$R4126</f>
        <v>0.2873</v>
      </c>
      <c r="U4126" s="68">
        <f>IF(Ações!$S4126=0,Ações!$T4126,IF(Ações!$T4126=0,Ações!$S4126,AVERAGE(Ações!$S4126,Ações!$T4126)))</f>
        <v>0.23054999999999998</v>
      </c>
    </row>
    <row r="4127" spans="2:21" ht="15" customHeight="1" x14ac:dyDescent="0.2">
      <c r="B4127" s="63" t="str">
        <f>IFERROR('Dados Status Invest STOCKS'!A4114,"-")</f>
        <v>SFNC</v>
      </c>
      <c r="C4127" s="45">
        <f>IFERROR((Ações!$D4127-Ações!$K4127)/Ações!$D4127,0)</f>
        <v>-1.4793388429752068</v>
      </c>
      <c r="D4127" s="46">
        <f>(Ações!$O4127)/0.06</f>
        <v>11.978999999999999</v>
      </c>
      <c r="E4127" s="47">
        <f>IFERROR((Ações!$F4127-Ações!$K4127)/Ações!$F4127,0)</f>
        <v>0.21324434300600664</v>
      </c>
      <c r="F4127" s="46">
        <f>IF(OR(Ações!$N4127&lt;0,Ações!$M4127&lt;0),"",(22.5*Ações!$M4127*Ações!$N4127)^0.5)</f>
        <v>37.749966887402692</v>
      </c>
      <c r="G4127" s="47">
        <f>IFERROR((Ações!$H4127-Ações!$K4127)/Ações!$H4127,0)</f>
        <v>8.110291170135099</v>
      </c>
      <c r="H4127" s="48">
        <f>IFERROR(Ações!$I4127/(Ações!$P4127-Table_1[[#This Row],[CAGR LUCRO 5A]]),0)</f>
        <v>-4.1770441307308213</v>
      </c>
      <c r="I4127" s="48">
        <f>IF(Ações!$S4127&lt;0,"",Ações!$O4127*(1+Ações!$S4127))</f>
        <v>0.92020282199999992</v>
      </c>
      <c r="J4127" s="49">
        <f>IFERROR(IF(Ações!$B4127="","",(VLOOKUP(Table_1[[#This Row],[AÇÕES]],'Dados Status Invest STOCKS'!A4113:AD4728,4)/Table_1[[#This Row],[LPA]]))/100,0)</f>
        <v>5.1500000000000004E-2</v>
      </c>
      <c r="K4127" s="64">
        <f>IFERROR(IF(Ações!$B4127="","",VLOOKUP(Table_1[[#This Row],[AÇÕES]],'Dados Status Invest STOCKS'!A4113:AD4728,2)),0)</f>
        <v>29.7</v>
      </c>
      <c r="L4127" s="65">
        <f>IFERROR(IF(Ações!$B4127="","",VLOOKUP(Table_1[[#This Row],[AÇÕES]],'Dados Status Invest STOCKS'!A4113:AD4728,3)/100),0)</f>
        <v>2.4199999999999999E-2</v>
      </c>
      <c r="M4127" s="66">
        <f>IFERROR(IF(Ações!$B4127="","",VLOOKUP(Table_1[[#This Row],[AÇÕES]],'Dados Status Invest STOCKS'!A4113:AD4728,28)),0)</f>
        <v>2.4</v>
      </c>
      <c r="N4127" s="66">
        <f>IFERROR(IF(Ações!$B4127="","",VLOOKUP(Table_1[[#This Row],[AÇÕES]],'Dados Status Invest STOCKS'!A4113:AD4728,27)),0)</f>
        <v>26.39</v>
      </c>
      <c r="O4127" s="66">
        <f>IFERROR(IF(Ações!$L4127="","",Ações!$K4127*Ações!$L4127),0)</f>
        <v>0.71873999999999993</v>
      </c>
      <c r="P4127" s="67">
        <f t="shared" si="64"/>
        <v>0.06</v>
      </c>
      <c r="Q4127" s="67">
        <f>IFERROR(Ações!$O4127/Ações!$M4127,0)</f>
        <v>0.29947499999999999</v>
      </c>
      <c r="R4127" s="67">
        <f>IFERROR(IF(Ações!$B4127="","",VLOOKUP(Table_1[[#This Row],[AÇÕES]],'Dados Status Invest STOCKS'!A4113:AD4728,18)/100),0)</f>
        <v>9.0999999999999998E-2</v>
      </c>
      <c r="S4127" s="65">
        <f>IFERROR(IF(Ações!$B4127="","",VLOOKUP(Table_1[[#This Row],[AÇÕES]],'Dados Status Invest STOCKS'!A4113:AD4728,25)/100),0)</f>
        <v>0.28029999999999999</v>
      </c>
      <c r="T4127" s="67">
        <f>(1-Ações!$Q4127)*Ações!$R4127</f>
        <v>6.3747775000000007E-2</v>
      </c>
      <c r="U4127" s="68">
        <f>IF(Ações!$S4127=0,Ações!$T4127,IF(Ações!$T4127=0,Ações!$S4127,AVERAGE(Ações!$S4127,Ações!$T4127)))</f>
        <v>0.1720238875</v>
      </c>
    </row>
    <row r="4128" spans="2:21" ht="15" customHeight="1" x14ac:dyDescent="0.2">
      <c r="B4128" s="63" t="str">
        <f>IFERROR('Dados Status Invest STOCKS'!A4115,"-")</f>
        <v>SFST</v>
      </c>
      <c r="C4128" s="45">
        <f>IFERROR((Ações!$D4128-Ações!$K4128)/Ações!$D4128,0)</f>
        <v>0</v>
      </c>
      <c r="D4128" s="46">
        <f>(Ações!$O4128)/0.06</f>
        <v>0</v>
      </c>
      <c r="E4128" s="47">
        <f>IFERROR((Ações!$F4128-Ações!$K4128)/Ações!$F4128,0)</f>
        <v>6.6862014830075228E-2</v>
      </c>
      <c r="F4128" s="46">
        <f>IF(OR(Ações!$N4128&lt;0,Ações!$M4128&lt;0),"",(22.5*Ações!$M4128*Ações!$N4128)^0.5)</f>
        <v>64.27773914816855</v>
      </c>
      <c r="G4128" s="47">
        <f>IFERROR((Ações!$H4128-Ações!$K4128)/Ações!$H4128,0)</f>
        <v>0</v>
      </c>
      <c r="H4128" s="48">
        <f>IFERROR(Ações!$I4128/(Ações!$P4128-Table_1[[#This Row],[CAGR LUCRO 5A]]),0)</f>
        <v>0</v>
      </c>
      <c r="I4128" s="48">
        <f>IF(Ações!$S4128&lt;0,"",Ações!$O4128*(1+Ações!$S4128))</f>
        <v>0</v>
      </c>
      <c r="J4128" s="49">
        <f>IFERROR(IF(Ações!$B4128="","",(VLOOKUP(Table_1[[#This Row],[AÇÕES]],'Dados Status Invest STOCKS'!A4114:AD4729,4)/Table_1[[#This Row],[LPA]]))/100,0)</f>
        <v>2.0036563071297992E-2</v>
      </c>
      <c r="K4128" s="64">
        <f>IFERROR(IF(Ações!$B4128="","",VLOOKUP(Table_1[[#This Row],[AÇÕES]],'Dados Status Invest STOCKS'!A4114:AD4729,2)),0)</f>
        <v>59.98</v>
      </c>
      <c r="L4128" s="65">
        <f>IFERROR(IF(Ações!$B4128="","",VLOOKUP(Table_1[[#This Row],[AÇÕES]],'Dados Status Invest STOCKS'!A4114:AD4729,3)/100),0)</f>
        <v>0</v>
      </c>
      <c r="M4128" s="66">
        <f>IFERROR(IF(Ações!$B4128="","",VLOOKUP(Table_1[[#This Row],[AÇÕES]],'Dados Status Invest STOCKS'!A4114:AD4729,28)),0)</f>
        <v>5.47</v>
      </c>
      <c r="N4128" s="66">
        <f>IFERROR(IF(Ações!$B4128="","",VLOOKUP(Table_1[[#This Row],[AÇÕES]],'Dados Status Invest STOCKS'!A4114:AD4729,27)),0)</f>
        <v>33.57</v>
      </c>
      <c r="O4128" s="66">
        <f>IFERROR(IF(Ações!$L4128="","",Ações!$K4128*Ações!$L4128),0)</f>
        <v>0</v>
      </c>
      <c r="P4128" s="67">
        <f t="shared" si="64"/>
        <v>0.06</v>
      </c>
      <c r="Q4128" s="67">
        <f>IFERROR(Ações!$O4128/Ações!$M4128,0)</f>
        <v>0</v>
      </c>
      <c r="R4128" s="67">
        <f>IFERROR(IF(Ações!$B4128="","",VLOOKUP(Table_1[[#This Row],[AÇÕES]],'Dados Status Invest STOCKS'!A4114:AD4729,18)/100),0)</f>
        <v>0.16300000000000001</v>
      </c>
      <c r="S4128" s="65">
        <f>IFERROR(IF(Ações!$B4128="","",VLOOKUP(Table_1[[#This Row],[AÇÕES]],'Dados Status Invest STOCKS'!A4114:AD4729,25)/100),0)</f>
        <v>0.12509999999999999</v>
      </c>
      <c r="T4128" s="67">
        <f>(1-Ações!$Q4128)*Ações!$R4128</f>
        <v>0.16300000000000001</v>
      </c>
      <c r="U4128" s="68">
        <f>IF(Ações!$S4128=0,Ações!$T4128,IF(Ações!$T4128=0,Ações!$S4128,AVERAGE(Ações!$S4128,Ações!$T4128)))</f>
        <v>0.14405000000000001</v>
      </c>
    </row>
    <row r="4129" spans="2:21" ht="15" customHeight="1" x14ac:dyDescent="0.2">
      <c r="B4129" s="63" t="str">
        <f>IFERROR('Dados Status Invest STOCKS'!A4116,"-")</f>
        <v>SFT</v>
      </c>
      <c r="C4129" s="45">
        <f>IFERROR((Ações!$D4129-Ações!$K4129)/Ações!$D4129,0)</f>
        <v>0</v>
      </c>
      <c r="D4129" s="46">
        <f>(Ações!$O4129)/0.06</f>
        <v>0</v>
      </c>
      <c r="E4129" s="47">
        <f>IFERROR((Ações!$F4129-Ações!$K4129)/Ações!$F4129,0)</f>
        <v>0</v>
      </c>
      <c r="F4129" s="46" t="str">
        <f>IF(OR(Ações!$N4129&lt;0,Ações!$M4129&lt;0),"",(22.5*Ações!$M4129*Ações!$N4129)^0.5)</f>
        <v/>
      </c>
      <c r="G4129" s="47">
        <f>IFERROR((Ações!$H4129-Ações!$K4129)/Ações!$H4129,0)</f>
        <v>0</v>
      </c>
      <c r="H4129" s="48">
        <f>IFERROR(Ações!$I4129/(Ações!$P4129-Table_1[[#This Row],[CAGR LUCRO 5A]]),0)</f>
        <v>0</v>
      </c>
      <c r="I4129" s="48">
        <f>IF(Ações!$S4129&lt;0,"",Ações!$O4129*(1+Ações!$S4129))</f>
        <v>0</v>
      </c>
      <c r="J4129" s="49">
        <f>IFERROR(IF(Ações!$B4129="","",(VLOOKUP(Table_1[[#This Row],[AÇÕES]],'Dados Status Invest STOCKS'!A4115:AD4730,4)/Table_1[[#This Row],[LPA]]))/100,0)</f>
        <v>1.055944055944056E-2</v>
      </c>
      <c r="K4129" s="64">
        <f>IFERROR(IF(Ações!$B4129="","",VLOOKUP(Table_1[[#This Row],[AÇÕES]],'Dados Status Invest STOCKS'!A4115:AD4730,2)),0)</f>
        <v>2.16</v>
      </c>
      <c r="L4129" s="65">
        <f>IFERROR(IF(Ações!$B4129="","",VLOOKUP(Table_1[[#This Row],[AÇÕES]],'Dados Status Invest STOCKS'!A4115:AD4730,3)/100),0)</f>
        <v>0</v>
      </c>
      <c r="M4129" s="66">
        <f>IFERROR(IF(Ações!$B4129="","",VLOOKUP(Table_1[[#This Row],[AÇÕES]],'Dados Status Invest STOCKS'!A4115:AD4730,28)),0)</f>
        <v>-1.43</v>
      </c>
      <c r="N4129" s="66">
        <f>IFERROR(IF(Ações!$B4129="","",VLOOKUP(Table_1[[#This Row],[AÇÕES]],'Dados Status Invest STOCKS'!A4115:AD4730,27)),0)</f>
        <v>1.44</v>
      </c>
      <c r="O4129" s="66">
        <f>IFERROR(IF(Ações!$L4129="","",Ações!$K4129*Ações!$L4129),0)</f>
        <v>0</v>
      </c>
      <c r="P4129" s="67">
        <f t="shared" si="64"/>
        <v>0.06</v>
      </c>
      <c r="Q4129" s="67">
        <f>IFERROR(Ações!$O4129/Ações!$M4129,0)</f>
        <v>0</v>
      </c>
      <c r="R4129" s="67">
        <f>IFERROR(IF(Ações!$B4129="","",VLOOKUP(Table_1[[#This Row],[AÇÕES]],'Dados Status Invest STOCKS'!A4115:AD4730,18)/100),0)</f>
        <v>-0.99549999999999994</v>
      </c>
      <c r="S4129" s="65">
        <f>IFERROR(IF(Ações!$B4129="","",VLOOKUP(Table_1[[#This Row],[AÇÕES]],'Dados Status Invest STOCKS'!A4115:AD4730,25)/100),0)</f>
        <v>0</v>
      </c>
      <c r="T4129" s="67">
        <f>(1-Ações!$Q4129)*Ações!$R4129</f>
        <v>-0.99549999999999994</v>
      </c>
      <c r="U4129" s="68">
        <f>IF(Ações!$S4129=0,Ações!$T4129,IF(Ações!$T4129=0,Ações!$S4129,AVERAGE(Ações!$S4129,Ações!$T4129)))</f>
        <v>-0.99549999999999994</v>
      </c>
    </row>
    <row r="4130" spans="2:21" ht="15" customHeight="1" x14ac:dyDescent="0.2">
      <c r="B4130" s="63" t="str">
        <f>IFERROR('Dados Status Invest STOCKS'!A4117,"-")</f>
        <v>SFTW</v>
      </c>
      <c r="C4130" s="45">
        <f>IFERROR((Ações!$D4130-Ações!$K4130)/Ações!$D4130,0)</f>
        <v>0</v>
      </c>
      <c r="D4130" s="46">
        <f>(Ações!$O4130)/0.06</f>
        <v>0</v>
      </c>
      <c r="E4130" s="47">
        <f>IFERROR((Ações!$F4130-Ações!$K4130)/Ações!$F4130,0)</f>
        <v>0</v>
      </c>
      <c r="F4130" s="46" t="str">
        <f>IF(OR(Ações!$N4130&lt;0,Ações!$M4130&lt;0),"",(22.5*Ações!$M4130*Ações!$N4130)^0.5)</f>
        <v/>
      </c>
      <c r="G4130" s="47">
        <f>IFERROR((Ações!$H4130-Ações!$K4130)/Ações!$H4130,0)</f>
        <v>0</v>
      </c>
      <c r="H4130" s="48">
        <f>IFERROR(Ações!$I4130/(Ações!$P4130-Table_1[[#This Row],[CAGR LUCRO 5A]]),0)</f>
        <v>0</v>
      </c>
      <c r="I4130" s="48">
        <f>IF(Ações!$S4130&lt;0,"",Ações!$O4130*(1+Ações!$S4130))</f>
        <v>0</v>
      </c>
      <c r="J4130" s="49">
        <f>IFERROR(IF(Ações!$B4130="","",(VLOOKUP(Table_1[[#This Row],[AÇÕES]],'Dados Status Invest STOCKS'!A4116:AD4731,4)/Table_1[[#This Row],[LPA]]))/100,0)</f>
        <v>0.18717948717948715</v>
      </c>
      <c r="K4130" s="64">
        <f>IFERROR(IF(Ações!$B4130="","",VLOOKUP(Table_1[[#This Row],[AÇÕES]],'Dados Status Invest STOCKS'!A4116:AD4731,2)),0)</f>
        <v>11.41</v>
      </c>
      <c r="L4130" s="65">
        <f>IFERROR(IF(Ações!$B4130="","",VLOOKUP(Table_1[[#This Row],[AÇÕES]],'Dados Status Invest STOCKS'!A4116:AD4731,3)/100),0)</f>
        <v>0</v>
      </c>
      <c r="M4130" s="66">
        <f>IFERROR(IF(Ações!$B4130="","",VLOOKUP(Table_1[[#This Row],[AÇÕES]],'Dados Status Invest STOCKS'!A4116:AD4731,28)),0)</f>
        <v>-0.78</v>
      </c>
      <c r="N4130" s="66">
        <f>IFERROR(IF(Ações!$B4130="","",VLOOKUP(Table_1[[#This Row],[AÇÕES]],'Dados Status Invest STOCKS'!A4116:AD4731,27)),0)</f>
        <v>-1.6</v>
      </c>
      <c r="O4130" s="66">
        <f>IFERROR(IF(Ações!$L4130="","",Ações!$K4130*Ações!$L4130),0)</f>
        <v>0</v>
      </c>
      <c r="P4130" s="67">
        <f t="shared" si="64"/>
        <v>0.06</v>
      </c>
      <c r="Q4130" s="67">
        <f>IFERROR(Ações!$O4130/Ações!$M4130,0)</f>
        <v>0</v>
      </c>
      <c r="R4130" s="67">
        <f>IFERROR(IF(Ações!$B4130="","",VLOOKUP(Table_1[[#This Row],[AÇÕES]],'Dados Status Invest STOCKS'!A4116:AD4731,18)/100),0)</f>
        <v>-0.48969999999999997</v>
      </c>
      <c r="S4130" s="65">
        <f>IFERROR(IF(Ações!$B4130="","",VLOOKUP(Table_1[[#This Row],[AÇÕES]],'Dados Status Invest STOCKS'!A4116:AD4731,25)/100),0)</f>
        <v>0</v>
      </c>
      <c r="T4130" s="67">
        <f>(1-Ações!$Q4130)*Ações!$R4130</f>
        <v>-0.48969999999999997</v>
      </c>
      <c r="U4130" s="68">
        <f>IF(Ações!$S4130=0,Ações!$T4130,IF(Ações!$T4130=0,Ações!$S4130,AVERAGE(Ações!$S4130,Ações!$T4130)))</f>
        <v>-0.48969999999999997</v>
      </c>
    </row>
    <row r="4131" spans="2:21" ht="15" customHeight="1" x14ac:dyDescent="0.2">
      <c r="B4131" s="63" t="str">
        <f>IFERROR('Dados Status Invest STOCKS'!A4118,"-")</f>
        <v>SFUN</v>
      </c>
      <c r="C4131" s="45">
        <f>IFERROR((Ações!$D4131-Ações!$K4131)/Ações!$D4131,0)</f>
        <v>0</v>
      </c>
      <c r="D4131" s="46">
        <f>(Ações!$O4131)/0.06</f>
        <v>0</v>
      </c>
      <c r="E4131" s="47">
        <f>IFERROR((Ações!$F4131-Ações!$K4131)/Ações!$F4131,0)</f>
        <v>0</v>
      </c>
      <c r="F4131" s="46" t="str">
        <f>IF(OR(Ações!$N4131&lt;0,Ações!$M4131&lt;0),"",(22.5*Ações!$M4131*Ações!$N4131)^0.5)</f>
        <v/>
      </c>
      <c r="G4131" s="47">
        <f>IFERROR((Ações!$H4131-Ações!$K4131)/Ações!$H4131,0)</f>
        <v>0</v>
      </c>
      <c r="H4131" s="48">
        <f>IFERROR(Ações!$I4131/(Ações!$P4131-Table_1[[#This Row],[CAGR LUCRO 5A]]),0)</f>
        <v>0</v>
      </c>
      <c r="I4131" s="48">
        <f>IF(Ações!$S4131&lt;0,"",Ações!$O4131*(1+Ações!$S4131))</f>
        <v>0</v>
      </c>
      <c r="J4131" s="49">
        <f>IFERROR(IF(Ações!$B4131="","",(VLOOKUP(Table_1[[#This Row],[AÇÕES]],'Dados Status Invest STOCKS'!A4117:AD4732,4)/Table_1[[#This Row],[LPA]]))/100,0)</f>
        <v>2.5373134328358208E-3</v>
      </c>
      <c r="K4131" s="64">
        <f>IFERROR(IF(Ações!$B4131="","",VLOOKUP(Table_1[[#This Row],[AÇÕES]],'Dados Status Invest STOCKS'!A4117:AD4732,2)),0)</f>
        <v>4.1100000000000003</v>
      </c>
      <c r="L4131" s="65">
        <f>IFERROR(IF(Ações!$B4131="","",VLOOKUP(Table_1[[#This Row],[AÇÕES]],'Dados Status Invest STOCKS'!A4117:AD4732,3)/100),0)</f>
        <v>0</v>
      </c>
      <c r="M4131" s="66">
        <f>IFERROR(IF(Ações!$B4131="","",VLOOKUP(Table_1[[#This Row],[AÇÕES]],'Dados Status Invest STOCKS'!A4117:AD4732,28)),0)</f>
        <v>-4.0199999999999996</v>
      </c>
      <c r="N4131" s="66">
        <f>IFERROR(IF(Ações!$B4131="","",VLOOKUP(Table_1[[#This Row],[AÇÕES]],'Dados Status Invest STOCKS'!A4117:AD4732,27)),0)</f>
        <v>68.7</v>
      </c>
      <c r="O4131" s="66">
        <f>IFERROR(IF(Ações!$L4131="","",Ações!$K4131*Ações!$L4131),0)</f>
        <v>0</v>
      </c>
      <c r="P4131" s="67">
        <f t="shared" si="64"/>
        <v>0.06</v>
      </c>
      <c r="Q4131" s="67">
        <f>IFERROR(Ações!$O4131/Ações!$M4131,0)</f>
        <v>0</v>
      </c>
      <c r="R4131" s="67">
        <f>IFERROR(IF(Ações!$B4131="","",VLOOKUP(Table_1[[#This Row],[AÇÕES]],'Dados Status Invest STOCKS'!A4117:AD4732,18)/100),0)</f>
        <v>-5.8499999999999996E-2</v>
      </c>
      <c r="S4131" s="65">
        <f>IFERROR(IF(Ações!$B4131="","",VLOOKUP(Table_1[[#This Row],[AÇÕES]],'Dados Status Invest STOCKS'!A4117:AD4732,25)/100),0)</f>
        <v>0</v>
      </c>
      <c r="T4131" s="67">
        <f>(1-Ações!$Q4131)*Ações!$R4131</f>
        <v>-5.8499999999999996E-2</v>
      </c>
      <c r="U4131" s="68">
        <f>IF(Ações!$S4131=0,Ações!$T4131,IF(Ações!$T4131=0,Ações!$S4131,AVERAGE(Ações!$S4131,Ações!$T4131)))</f>
        <v>-5.8499999999999996E-2</v>
      </c>
    </row>
    <row r="4132" spans="2:21" ht="15" customHeight="1" x14ac:dyDescent="0.2">
      <c r="B4132" s="63" t="str">
        <f>IFERROR('Dados Status Invest STOCKS'!A4119,"-")</f>
        <v>SG</v>
      </c>
      <c r="C4132" s="45">
        <f>IFERROR((Ações!$D4132-Ações!$K4132)/Ações!$D4132,0)</f>
        <v>0</v>
      </c>
      <c r="D4132" s="46">
        <f>(Ações!$O4132)/0.06</f>
        <v>0</v>
      </c>
      <c r="E4132" s="47">
        <f>IFERROR((Ações!$F4132-Ações!$K4132)/Ações!$F4132,0)</f>
        <v>0</v>
      </c>
      <c r="F4132" s="46" t="str">
        <f>IF(OR(Ações!$N4132&lt;0,Ações!$M4132&lt;0),"",(22.5*Ações!$M4132*Ações!$N4132)^0.5)</f>
        <v/>
      </c>
      <c r="G4132" s="47">
        <f>IFERROR((Ações!$H4132-Ações!$K4132)/Ações!$H4132,0)</f>
        <v>0</v>
      </c>
      <c r="H4132" s="48">
        <f>IFERROR(Ações!$I4132/(Ações!$P4132-Table_1[[#This Row],[CAGR LUCRO 5A]]),0)</f>
        <v>0</v>
      </c>
      <c r="I4132" s="48">
        <f>IF(Ações!$S4132&lt;0,"",Ações!$O4132*(1+Ações!$S4132))</f>
        <v>0</v>
      </c>
      <c r="J4132" s="49">
        <f>IFERROR(IF(Ações!$B4132="","",(VLOOKUP(Table_1[[#This Row],[AÇÕES]],'Dados Status Invest STOCKS'!A4118:AD4733,4)/Table_1[[#This Row],[LPA]]))/100,0)</f>
        <v>2.3044692737430168E-2</v>
      </c>
      <c r="K4132" s="64">
        <f>IFERROR(IF(Ações!$B4132="","",VLOOKUP(Table_1[[#This Row],[AÇÕES]],'Dados Status Invest STOCKS'!A4118:AD4733,2)),0)</f>
        <v>30.28</v>
      </c>
      <c r="L4132" s="65">
        <f>IFERROR(IF(Ações!$B4132="","",VLOOKUP(Table_1[[#This Row],[AÇÕES]],'Dados Status Invest STOCKS'!A4118:AD4733,3)/100),0)</f>
        <v>0</v>
      </c>
      <c r="M4132" s="66">
        <f>IFERROR(IF(Ações!$B4132="","",VLOOKUP(Table_1[[#This Row],[AÇÕES]],'Dados Status Invest STOCKS'!A4118:AD4733,28)),0)</f>
        <v>-3.58</v>
      </c>
      <c r="N4132" s="66">
        <f>IFERROR(IF(Ações!$B4132="","",VLOOKUP(Table_1[[#This Row],[AÇÕES]],'Dados Status Invest STOCKS'!A4118:AD4733,27)),0)</f>
        <v>13.64</v>
      </c>
      <c r="O4132" s="66">
        <f>IFERROR(IF(Ações!$L4132="","",Ações!$K4132*Ações!$L4132),0)</f>
        <v>0</v>
      </c>
      <c r="P4132" s="67">
        <f t="shared" si="64"/>
        <v>0.06</v>
      </c>
      <c r="Q4132" s="67">
        <f>IFERROR(Ações!$O4132/Ações!$M4132,0)</f>
        <v>0</v>
      </c>
      <c r="R4132" s="67">
        <f>IFERROR(IF(Ações!$B4132="","",VLOOKUP(Table_1[[#This Row],[AÇÕES]],'Dados Status Invest STOCKS'!A4118:AD4733,18)/100),0)</f>
        <v>-0.26250000000000001</v>
      </c>
      <c r="S4132" s="65">
        <f>IFERROR(IF(Ações!$B4132="","",VLOOKUP(Table_1[[#This Row],[AÇÕES]],'Dados Status Invest STOCKS'!A4118:AD4733,25)/100),0)</f>
        <v>0</v>
      </c>
      <c r="T4132" s="67">
        <f>(1-Ações!$Q4132)*Ações!$R4132</f>
        <v>-0.26250000000000001</v>
      </c>
      <c r="U4132" s="68">
        <f>IF(Ações!$S4132=0,Ações!$T4132,IF(Ações!$T4132=0,Ações!$S4132,AVERAGE(Ações!$S4132,Ações!$T4132)))</f>
        <v>-0.26250000000000001</v>
      </c>
    </row>
    <row r="4133" spans="2:21" ht="15" customHeight="1" x14ac:dyDescent="0.2">
      <c r="B4133" s="63" t="str">
        <f>IFERROR('Dados Status Invest STOCKS'!A4120,"-")</f>
        <v>SGA</v>
      </c>
      <c r="C4133" s="45">
        <f>IFERROR((Ações!$D4133-Ações!$K4133)/Ações!$D4133,0)</f>
        <v>-0.35440180586907438</v>
      </c>
      <c r="D4133" s="46">
        <f>(Ações!$O4133)/0.06</f>
        <v>16.331933333333335</v>
      </c>
      <c r="E4133" s="47">
        <f>IFERROR((Ações!$F4133-Ações!$K4133)/Ações!$F4133,0)</f>
        <v>0.36416696016853345</v>
      </c>
      <c r="F4133" s="46">
        <f>IF(OR(Ações!$N4133&lt;0,Ações!$M4133&lt;0),"",(22.5*Ações!$M4133*Ações!$N4133)^0.5)</f>
        <v>34.789006884359317</v>
      </c>
      <c r="G4133" s="47">
        <f>IFERROR((Ações!$H4133-Ações!$K4133)/Ações!$H4133,0)</f>
        <v>-0.35440180586907438</v>
      </c>
      <c r="H4133" s="48">
        <f>IFERROR(Ações!$I4133/(Ações!$P4133-Table_1[[#This Row],[CAGR LUCRO 5A]]),0)</f>
        <v>16.331933333333335</v>
      </c>
      <c r="I4133" s="48">
        <f>IF(Ações!$S4133&lt;0,"",Ações!$O4133*(1+Ações!$S4133))</f>
        <v>0.97991600000000001</v>
      </c>
      <c r="J4133" s="49">
        <f>IFERROR(IF(Ações!$B4133="","",(VLOOKUP(Table_1[[#This Row],[AÇÕES]],'Dados Status Invest STOCKS'!A4119:AD4734,4)/Table_1[[#This Row],[LPA]]))/100,0)</f>
        <v>8.3374233128834352E-2</v>
      </c>
      <c r="K4133" s="64">
        <f>IFERROR(IF(Ações!$B4133="","",VLOOKUP(Table_1[[#This Row],[AÇÕES]],'Dados Status Invest STOCKS'!A4119:AD4734,2)),0)</f>
        <v>22.12</v>
      </c>
      <c r="L4133" s="65">
        <f>IFERROR(IF(Ações!$B4133="","",VLOOKUP(Table_1[[#This Row],[AÇÕES]],'Dados Status Invest STOCKS'!A4119:AD4734,3)/100),0)</f>
        <v>4.4299999999999999E-2</v>
      </c>
      <c r="M4133" s="66">
        <f>IFERROR(IF(Ações!$B4133="","",VLOOKUP(Table_1[[#This Row],[AÇÕES]],'Dados Status Invest STOCKS'!A4119:AD4734,28)),0)</f>
        <v>1.63</v>
      </c>
      <c r="N4133" s="66">
        <f>IFERROR(IF(Ações!$B4133="","",VLOOKUP(Table_1[[#This Row],[AÇÕES]],'Dados Status Invest STOCKS'!A4119:AD4734,27)),0)</f>
        <v>33</v>
      </c>
      <c r="O4133" s="66">
        <f>IFERROR(IF(Ações!$L4133="","",Ações!$K4133*Ações!$L4133),0)</f>
        <v>0.97991600000000001</v>
      </c>
      <c r="P4133" s="67">
        <f t="shared" si="64"/>
        <v>0.06</v>
      </c>
      <c r="Q4133" s="67">
        <f>IFERROR(Ações!$O4133/Ações!$M4133,0)</f>
        <v>0.6011754601226994</v>
      </c>
      <c r="R4133" s="67">
        <f>IFERROR(IF(Ações!$B4133="","",VLOOKUP(Table_1[[#This Row],[AÇÕES]],'Dados Status Invest STOCKS'!A4119:AD4734,18)/100),0)</f>
        <v>4.9299999999999997E-2</v>
      </c>
      <c r="S4133" s="65">
        <f>IFERROR(IF(Ações!$B4133="","",VLOOKUP(Table_1[[#This Row],[AÇÕES]],'Dados Status Invest STOCKS'!A4119:AD4734,25)/100),0)</f>
        <v>0</v>
      </c>
      <c r="T4133" s="67">
        <f>(1-Ações!$Q4133)*Ações!$R4133</f>
        <v>1.9662049815950919E-2</v>
      </c>
      <c r="U4133" s="68">
        <f>IF(Ações!$S4133=0,Ações!$T4133,IF(Ações!$T4133=0,Ações!$S4133,AVERAGE(Ações!$S4133,Ações!$T4133)))</f>
        <v>1.9662049815950919E-2</v>
      </c>
    </row>
    <row r="4134" spans="2:21" ht="15" customHeight="1" x14ac:dyDescent="0.2">
      <c r="B4134" s="63" t="str">
        <f>IFERROR('Dados Status Invest STOCKS'!A4121,"-")</f>
        <v>SGAM</v>
      </c>
      <c r="C4134" s="45">
        <f>IFERROR((Ações!$D4134-Ações!$K4134)/Ações!$D4134,0)</f>
        <v>0</v>
      </c>
      <c r="D4134" s="46">
        <f>(Ações!$O4134)/0.06</f>
        <v>0</v>
      </c>
      <c r="E4134" s="47">
        <f>IFERROR((Ações!$F4134-Ações!$K4134)/Ações!$F4134,0)</f>
        <v>-13.486243376580859</v>
      </c>
      <c r="F4134" s="46">
        <f>IF(OR(Ações!$N4134&lt;0,Ações!$M4134&lt;0),"",(22.5*Ações!$M4134*Ações!$N4134)^0.5)</f>
        <v>0.66407830863535977</v>
      </c>
      <c r="G4134" s="47">
        <f>IFERROR((Ações!$H4134-Ações!$K4134)/Ações!$H4134,0)</f>
        <v>0</v>
      </c>
      <c r="H4134" s="48">
        <f>IFERROR(Ações!$I4134/(Ações!$P4134-Table_1[[#This Row],[CAGR LUCRO 5A]]),0)</f>
        <v>0</v>
      </c>
      <c r="I4134" s="48">
        <f>IF(Ações!$S4134&lt;0,"",Ações!$O4134*(1+Ações!$S4134))</f>
        <v>0</v>
      </c>
      <c r="J4134" s="49">
        <f>IFERROR(IF(Ações!$B4134="","",(VLOOKUP(Table_1[[#This Row],[AÇÕES]],'Dados Status Invest STOCKS'!A4120:AD4735,4)/Table_1[[#This Row],[LPA]]))/100,0)</f>
        <v>18.937142857142856</v>
      </c>
      <c r="K4134" s="64">
        <f>IFERROR(IF(Ações!$B4134="","",VLOOKUP(Table_1[[#This Row],[AÇÕES]],'Dados Status Invest STOCKS'!A4120:AD4735,2)),0)</f>
        <v>9.6199999999999992</v>
      </c>
      <c r="L4134" s="65">
        <f>IFERROR(IF(Ações!$B4134="","",VLOOKUP(Table_1[[#This Row],[AÇÕES]],'Dados Status Invest STOCKS'!A4120:AD4735,3)/100),0)</f>
        <v>0</v>
      </c>
      <c r="M4134" s="66">
        <f>IFERROR(IF(Ações!$B4134="","",VLOOKUP(Table_1[[#This Row],[AÇÕES]],'Dados Status Invest STOCKS'!A4120:AD4735,28)),0)</f>
        <v>7.0000000000000007E-2</v>
      </c>
      <c r="N4134" s="66">
        <f>IFERROR(IF(Ações!$B4134="","",VLOOKUP(Table_1[[#This Row],[AÇÕES]],'Dados Status Invest STOCKS'!A4120:AD4735,27)),0)</f>
        <v>0.28000000000000003</v>
      </c>
      <c r="O4134" s="66">
        <f>IFERROR(IF(Ações!$L4134="","",Ações!$K4134*Ações!$L4134),0)</f>
        <v>0</v>
      </c>
      <c r="P4134" s="67">
        <f t="shared" si="64"/>
        <v>0.06</v>
      </c>
      <c r="Q4134" s="67">
        <f>IFERROR(Ações!$O4134/Ações!$M4134,0)</f>
        <v>0</v>
      </c>
      <c r="R4134" s="67">
        <f>IFERROR(IF(Ações!$B4134="","",VLOOKUP(Table_1[[#This Row],[AÇÕES]],'Dados Status Invest STOCKS'!A4120:AD4735,18)/100),0)</f>
        <v>0.26079999999999998</v>
      </c>
      <c r="S4134" s="65">
        <f>IFERROR(IF(Ações!$B4134="","",VLOOKUP(Table_1[[#This Row],[AÇÕES]],'Dados Status Invest STOCKS'!A4120:AD4735,25)/100),0)</f>
        <v>0</v>
      </c>
      <c r="T4134" s="67">
        <f>(1-Ações!$Q4134)*Ações!$R4134</f>
        <v>0.26079999999999998</v>
      </c>
      <c r="U4134" s="68">
        <f>IF(Ações!$S4134=0,Ações!$T4134,IF(Ações!$T4134=0,Ações!$S4134,AVERAGE(Ações!$S4134,Ações!$T4134)))</f>
        <v>0.26079999999999998</v>
      </c>
    </row>
    <row r="4135" spans="2:21" ht="15" customHeight="1" x14ac:dyDescent="0.2">
      <c r="B4135" s="63" t="str">
        <f>IFERROR('Dados Status Invest STOCKS'!A4122,"-")</f>
        <v>SGAMU</v>
      </c>
      <c r="C4135" s="45">
        <f>IFERROR((Ações!$D4135-Ações!$K4135)/Ações!$D4135,0)</f>
        <v>0</v>
      </c>
      <c r="D4135" s="46">
        <f>(Ações!$O4135)/0.06</f>
        <v>0</v>
      </c>
      <c r="E4135" s="47">
        <f>IFERROR((Ações!$F4135-Ações!$K4135)/Ações!$F4135,0)</f>
        <v>-14.73609597559979</v>
      </c>
      <c r="F4135" s="46">
        <f>IF(OR(Ações!$N4135&lt;0,Ações!$M4135&lt;0),"",(22.5*Ações!$M4135*Ações!$N4135)^0.5)</f>
        <v>0.66407830863535977</v>
      </c>
      <c r="G4135" s="47">
        <f>IFERROR((Ações!$H4135-Ações!$K4135)/Ações!$H4135,0)</f>
        <v>0</v>
      </c>
      <c r="H4135" s="48">
        <f>IFERROR(Ações!$I4135/(Ações!$P4135-Table_1[[#This Row],[CAGR LUCRO 5A]]),0)</f>
        <v>0</v>
      </c>
      <c r="I4135" s="48">
        <f>IF(Ações!$S4135&lt;0,"",Ações!$O4135*(1+Ações!$S4135))</f>
        <v>0</v>
      </c>
      <c r="J4135" s="49">
        <f>IFERROR(IF(Ações!$B4135="","",(VLOOKUP(Table_1[[#This Row],[AÇÕES]],'Dados Status Invest STOCKS'!A4121:AD4736,4)/Table_1[[#This Row],[LPA]]))/100,0)</f>
        <v>20.571428571428569</v>
      </c>
      <c r="K4135" s="64">
        <f>IFERROR(IF(Ações!$B4135="","",VLOOKUP(Table_1[[#This Row],[AÇÕES]],'Dados Status Invest STOCKS'!A4121:AD4736,2)),0)</f>
        <v>10.45</v>
      </c>
      <c r="L4135" s="65">
        <f>IFERROR(IF(Ações!$B4135="","",VLOOKUP(Table_1[[#This Row],[AÇÕES]],'Dados Status Invest STOCKS'!A4121:AD4736,3)/100),0)</f>
        <v>0</v>
      </c>
      <c r="M4135" s="66">
        <f>IFERROR(IF(Ações!$B4135="","",VLOOKUP(Table_1[[#This Row],[AÇÕES]],'Dados Status Invest STOCKS'!A4121:AD4736,28)),0)</f>
        <v>7.0000000000000007E-2</v>
      </c>
      <c r="N4135" s="66">
        <f>IFERROR(IF(Ações!$B4135="","",VLOOKUP(Table_1[[#This Row],[AÇÕES]],'Dados Status Invest STOCKS'!A4121:AD4736,27)),0)</f>
        <v>0.28000000000000003</v>
      </c>
      <c r="O4135" s="66">
        <f>IFERROR(IF(Ações!$L4135="","",Ações!$K4135*Ações!$L4135),0)</f>
        <v>0</v>
      </c>
      <c r="P4135" s="67">
        <f t="shared" si="64"/>
        <v>0.06</v>
      </c>
      <c r="Q4135" s="67">
        <f>IFERROR(Ações!$O4135/Ações!$M4135,0)</f>
        <v>0</v>
      </c>
      <c r="R4135" s="67">
        <f>IFERROR(IF(Ações!$B4135="","",VLOOKUP(Table_1[[#This Row],[AÇÕES]],'Dados Status Invest STOCKS'!A4121:AD4736,18)/100),0)</f>
        <v>0.26079999999999998</v>
      </c>
      <c r="S4135" s="65">
        <f>IFERROR(IF(Ações!$B4135="","",VLOOKUP(Table_1[[#This Row],[AÇÕES]],'Dados Status Invest STOCKS'!A4121:AD4736,25)/100),0)</f>
        <v>0</v>
      </c>
      <c r="T4135" s="67">
        <f>(1-Ações!$Q4135)*Ações!$R4135</f>
        <v>0.26079999999999998</v>
      </c>
      <c r="U4135" s="68">
        <f>IF(Ações!$S4135=0,Ações!$T4135,IF(Ações!$T4135=0,Ações!$S4135,AVERAGE(Ações!$S4135,Ações!$T4135)))</f>
        <v>0.26079999999999998</v>
      </c>
    </row>
    <row r="4136" spans="2:21" ht="15" customHeight="1" x14ac:dyDescent="0.2">
      <c r="B4136" s="63" t="str">
        <f>IFERROR('Dados Status Invest STOCKS'!A4123,"-")</f>
        <v>SGAMW</v>
      </c>
      <c r="C4136" s="45">
        <f>IFERROR((Ações!$D4136-Ações!$K4136)/Ações!$D4136,0)</f>
        <v>0</v>
      </c>
      <c r="D4136" s="46">
        <f>(Ações!$O4136)/0.06</f>
        <v>0</v>
      </c>
      <c r="E4136" s="47">
        <f>IFERROR((Ações!$F4136-Ações!$K4136)/Ações!$F4136,0)</f>
        <v>-0.88230813105260641</v>
      </c>
      <c r="F4136" s="46">
        <f>IF(OR(Ações!$N4136&lt;0,Ações!$M4136&lt;0),"",(22.5*Ações!$M4136*Ações!$N4136)^0.5)</f>
        <v>0.66407830863535977</v>
      </c>
      <c r="G4136" s="47">
        <f>IFERROR((Ações!$H4136-Ações!$K4136)/Ações!$H4136,0)</f>
        <v>0</v>
      </c>
      <c r="H4136" s="48">
        <f>IFERROR(Ações!$I4136/(Ações!$P4136-Table_1[[#This Row],[CAGR LUCRO 5A]]),0)</f>
        <v>0</v>
      </c>
      <c r="I4136" s="48">
        <f>IF(Ações!$S4136&lt;0,"",Ações!$O4136*(1+Ações!$S4136))</f>
        <v>0</v>
      </c>
      <c r="J4136" s="49">
        <f>IFERROR(IF(Ações!$B4136="","",(VLOOKUP(Table_1[[#This Row],[AÇÕES]],'Dados Status Invest STOCKS'!A4122:AD4737,4)/Table_1[[#This Row],[LPA]]))/100,0)</f>
        <v>2.4599999999999995</v>
      </c>
      <c r="K4136" s="64">
        <f>IFERROR(IF(Ações!$B4136="","",VLOOKUP(Table_1[[#This Row],[AÇÕES]],'Dados Status Invest STOCKS'!A4122:AD4737,2)),0)</f>
        <v>1.25</v>
      </c>
      <c r="L4136" s="65">
        <f>IFERROR(IF(Ações!$B4136="","",VLOOKUP(Table_1[[#This Row],[AÇÕES]],'Dados Status Invest STOCKS'!A4122:AD4737,3)/100),0)</f>
        <v>0</v>
      </c>
      <c r="M4136" s="66">
        <f>IFERROR(IF(Ações!$B4136="","",VLOOKUP(Table_1[[#This Row],[AÇÕES]],'Dados Status Invest STOCKS'!A4122:AD4737,28)),0)</f>
        <v>7.0000000000000007E-2</v>
      </c>
      <c r="N4136" s="66">
        <f>IFERROR(IF(Ações!$B4136="","",VLOOKUP(Table_1[[#This Row],[AÇÕES]],'Dados Status Invest STOCKS'!A4122:AD4737,27)),0)</f>
        <v>0.28000000000000003</v>
      </c>
      <c r="O4136" s="66">
        <f>IFERROR(IF(Ações!$L4136="","",Ações!$K4136*Ações!$L4136),0)</f>
        <v>0</v>
      </c>
      <c r="P4136" s="67">
        <f t="shared" si="64"/>
        <v>0.06</v>
      </c>
      <c r="Q4136" s="67">
        <f>IFERROR(Ações!$O4136/Ações!$M4136,0)</f>
        <v>0</v>
      </c>
      <c r="R4136" s="67">
        <f>IFERROR(IF(Ações!$B4136="","",VLOOKUP(Table_1[[#This Row],[AÇÕES]],'Dados Status Invest STOCKS'!A4122:AD4737,18)/100),0)</f>
        <v>0.26079999999999998</v>
      </c>
      <c r="S4136" s="65">
        <f>IFERROR(IF(Ações!$B4136="","",VLOOKUP(Table_1[[#This Row],[AÇÕES]],'Dados Status Invest STOCKS'!A4122:AD4737,25)/100),0)</f>
        <v>0</v>
      </c>
      <c r="T4136" s="67">
        <f>(1-Ações!$Q4136)*Ações!$R4136</f>
        <v>0.26079999999999998</v>
      </c>
      <c r="U4136" s="68">
        <f>IF(Ações!$S4136=0,Ações!$T4136,IF(Ações!$T4136=0,Ações!$S4136,AVERAGE(Ações!$S4136,Ações!$T4136)))</f>
        <v>0.26079999999999998</v>
      </c>
    </row>
    <row r="4137" spans="2:21" ht="15" customHeight="1" x14ac:dyDescent="0.2">
      <c r="B4137" s="63" t="str">
        <f>IFERROR('Dados Status Invest STOCKS'!A4124,"-")</f>
        <v>SGBX</v>
      </c>
      <c r="C4137" s="45">
        <f>IFERROR((Ações!$D4137-Ações!$K4137)/Ações!$D4137,0)</f>
        <v>0</v>
      </c>
      <c r="D4137" s="46">
        <f>(Ações!$O4137)/0.06</f>
        <v>0</v>
      </c>
      <c r="E4137" s="47">
        <f>IFERROR((Ações!$F4137-Ações!$K4137)/Ações!$F4137,0)</f>
        <v>0</v>
      </c>
      <c r="F4137" s="46" t="str">
        <f>IF(OR(Ações!$N4137&lt;0,Ações!$M4137&lt;0),"",(22.5*Ações!$M4137*Ações!$N4137)^0.5)</f>
        <v/>
      </c>
      <c r="G4137" s="47">
        <f>IFERROR((Ações!$H4137-Ações!$K4137)/Ações!$H4137,0)</f>
        <v>0</v>
      </c>
      <c r="H4137" s="48">
        <f>IFERROR(Ações!$I4137/(Ações!$P4137-Table_1[[#This Row],[CAGR LUCRO 5A]]),0)</f>
        <v>0</v>
      </c>
      <c r="I4137" s="48">
        <f>IF(Ações!$S4137&lt;0,"",Ações!$O4137*(1+Ações!$S4137))</f>
        <v>0</v>
      </c>
      <c r="J4137" s="49">
        <f>IFERROR(IF(Ações!$B4137="","",(VLOOKUP(Table_1[[#This Row],[AÇÕES]],'Dados Status Invest STOCKS'!A4123:AD4738,4)/Table_1[[#This Row],[LPA]]))/100,0)</f>
        <v>3.7466666666666669E-2</v>
      </c>
      <c r="K4137" s="64">
        <f>IFERROR(IF(Ações!$B4137="","",VLOOKUP(Table_1[[#This Row],[AÇÕES]],'Dados Status Invest STOCKS'!A4123:AD4738,2)),0)</f>
        <v>1.99</v>
      </c>
      <c r="L4137" s="65">
        <f>IFERROR(IF(Ações!$B4137="","",VLOOKUP(Table_1[[#This Row],[AÇÕES]],'Dados Status Invest STOCKS'!A4123:AD4738,3)/100),0)</f>
        <v>0</v>
      </c>
      <c r="M4137" s="66">
        <f>IFERROR(IF(Ações!$B4137="","",VLOOKUP(Table_1[[#This Row],[AÇÕES]],'Dados Status Invest STOCKS'!A4123:AD4738,28)),0)</f>
        <v>-0.75</v>
      </c>
      <c r="N4137" s="66">
        <f>IFERROR(IF(Ações!$B4137="","",VLOOKUP(Table_1[[#This Row],[AÇÕES]],'Dados Status Invest STOCKS'!A4123:AD4738,27)),0)</f>
        <v>1.03</v>
      </c>
      <c r="O4137" s="66">
        <f>IFERROR(IF(Ações!$L4137="","",Ações!$K4137*Ações!$L4137),0)</f>
        <v>0</v>
      </c>
      <c r="P4137" s="67">
        <f t="shared" si="64"/>
        <v>0.06</v>
      </c>
      <c r="Q4137" s="67">
        <f>IFERROR(Ações!$O4137/Ações!$M4137,0)</f>
        <v>0</v>
      </c>
      <c r="R4137" s="67">
        <f>IFERROR(IF(Ações!$B4137="","",VLOOKUP(Table_1[[#This Row],[AÇÕES]],'Dados Status Invest STOCKS'!A4123:AD4738,18)/100),0)</f>
        <v>-0.73260000000000003</v>
      </c>
      <c r="S4137" s="65">
        <f>IFERROR(IF(Ações!$B4137="","",VLOOKUP(Table_1[[#This Row],[AÇÕES]],'Dados Status Invest STOCKS'!A4123:AD4738,25)/100),0)</f>
        <v>0</v>
      </c>
      <c r="T4137" s="67">
        <f>(1-Ações!$Q4137)*Ações!$R4137</f>
        <v>-0.73260000000000003</v>
      </c>
      <c r="U4137" s="68">
        <f>IF(Ações!$S4137=0,Ações!$T4137,IF(Ações!$T4137=0,Ações!$S4137,AVERAGE(Ações!$S4137,Ações!$T4137)))</f>
        <v>-0.73260000000000003</v>
      </c>
    </row>
    <row r="4138" spans="2:21" ht="15" customHeight="1" x14ac:dyDescent="0.2">
      <c r="B4138" s="63" t="str">
        <f>IFERROR('Dados Status Invest STOCKS'!A4125,"-")</f>
        <v>SGC</v>
      </c>
      <c r="C4138" s="45">
        <f>IFERROR((Ações!$D4138-Ações!$K4138)/Ações!$D4138,0)</f>
        <v>-1.7149321266968329</v>
      </c>
      <c r="D4138" s="46">
        <f>(Ações!$O4138)/0.06</f>
        <v>7.6539666666666664</v>
      </c>
      <c r="E4138" s="47">
        <f>IFERROR((Ações!$F4138-Ações!$K4138)/Ações!$F4138,0)</f>
        <v>0.21291944181637776</v>
      </c>
      <c r="F4138" s="46">
        <f>IF(OR(Ações!$N4138&lt;0,Ações!$M4138&lt;0),"",(22.5*Ações!$M4138*Ações!$N4138)^0.5)</f>
        <v>26.401363601147576</v>
      </c>
      <c r="G4138" s="47">
        <f>IFERROR((Ações!$H4138-Ações!$K4138)/Ações!$H4138,0)</f>
        <v>8.0945446155429934</v>
      </c>
      <c r="H4138" s="48">
        <f>IFERROR(Ações!$I4138/(Ações!$P4138-Table_1[[#This Row],[CAGR LUCRO 5A]]),0)</f>
        <v>-2.9290111100963974</v>
      </c>
      <c r="I4138" s="48">
        <f>IF(Ações!$S4138&lt;0,"",Ações!$O4138*(1+Ações!$S4138))</f>
        <v>0.57730808979999992</v>
      </c>
      <c r="J4138" s="49">
        <f>IFERROR(IF(Ações!$B4138="","",(VLOOKUP(Table_1[[#This Row],[AÇÕES]],'Dados Status Invest STOCKS'!A4124:AD4739,4)/Table_1[[#This Row],[LPA]]))/100,0)</f>
        <v>4.1383928571428565E-2</v>
      </c>
      <c r="K4138" s="64">
        <f>IFERROR(IF(Ações!$B4138="","",VLOOKUP(Table_1[[#This Row],[AÇÕES]],'Dados Status Invest STOCKS'!A4124:AD4739,2)),0)</f>
        <v>20.78</v>
      </c>
      <c r="L4138" s="65">
        <f>IFERROR(IF(Ações!$B4138="","",VLOOKUP(Table_1[[#This Row],[AÇÕES]],'Dados Status Invest STOCKS'!A4124:AD4739,3)/100),0)</f>
        <v>2.2099999999999998E-2</v>
      </c>
      <c r="M4138" s="66">
        <f>IFERROR(IF(Ações!$B4138="","",VLOOKUP(Table_1[[#This Row],[AÇÕES]],'Dados Status Invest STOCKS'!A4124:AD4739,28)),0)</f>
        <v>2.2400000000000002</v>
      </c>
      <c r="N4138" s="66">
        <f>IFERROR(IF(Ações!$B4138="","",VLOOKUP(Table_1[[#This Row],[AÇÕES]],'Dados Status Invest STOCKS'!A4124:AD4739,27)),0)</f>
        <v>13.83</v>
      </c>
      <c r="O4138" s="66">
        <f>IFERROR(IF(Ações!$L4138="","",Ações!$K4138*Ações!$L4138),0)</f>
        <v>0.45923799999999998</v>
      </c>
      <c r="P4138" s="67">
        <f t="shared" si="64"/>
        <v>0.06</v>
      </c>
      <c r="Q4138" s="67">
        <f>IFERROR(Ações!$O4138/Ações!$M4138,0)</f>
        <v>0.20501696428571425</v>
      </c>
      <c r="R4138" s="67">
        <f>IFERROR(IF(Ações!$B4138="","",VLOOKUP(Table_1[[#This Row],[AÇÕES]],'Dados Status Invest STOCKS'!A4124:AD4739,18)/100),0)</f>
        <v>0.16200000000000001</v>
      </c>
      <c r="S4138" s="65">
        <f>IFERROR(IF(Ações!$B4138="","",VLOOKUP(Table_1[[#This Row],[AÇÕES]],'Dados Status Invest STOCKS'!A4124:AD4739,25)/100),0)</f>
        <v>0.2571</v>
      </c>
      <c r="T4138" s="67">
        <f>(1-Ações!$Q4138)*Ações!$R4138</f>
        <v>0.12878725178571429</v>
      </c>
      <c r="U4138" s="68">
        <f>IF(Ações!$S4138=0,Ações!$T4138,IF(Ações!$T4138=0,Ações!$S4138,AVERAGE(Ações!$S4138,Ações!$T4138)))</f>
        <v>0.19294362589285713</v>
      </c>
    </row>
    <row r="4139" spans="2:21" ht="15" customHeight="1" x14ac:dyDescent="0.2">
      <c r="B4139" s="63" t="str">
        <f>IFERROR('Dados Status Invest STOCKS'!A4126,"-")</f>
        <v>SGEN</v>
      </c>
      <c r="C4139" s="45">
        <f>IFERROR((Ações!$D4139-Ações!$K4139)/Ações!$D4139,0)</f>
        <v>0</v>
      </c>
      <c r="D4139" s="46">
        <f>(Ações!$O4139)/0.06</f>
        <v>0</v>
      </c>
      <c r="E4139" s="47">
        <f>IFERROR((Ações!$F4139-Ações!$K4139)/Ações!$F4139,0)</f>
        <v>0</v>
      </c>
      <c r="F4139" s="46" t="str">
        <f>IF(OR(Ações!$N4139&lt;0,Ações!$M4139&lt;0),"",(22.5*Ações!$M4139*Ações!$N4139)^0.5)</f>
        <v/>
      </c>
      <c r="G4139" s="47">
        <f>IFERROR((Ações!$H4139-Ações!$K4139)/Ações!$H4139,0)</f>
        <v>0</v>
      </c>
      <c r="H4139" s="48">
        <f>IFERROR(Ações!$I4139/(Ações!$P4139-Table_1[[#This Row],[CAGR LUCRO 5A]]),0)</f>
        <v>0</v>
      </c>
      <c r="I4139" s="48">
        <f>IF(Ações!$S4139&lt;0,"",Ações!$O4139*(1+Ações!$S4139))</f>
        <v>0</v>
      </c>
      <c r="J4139" s="49">
        <f>IFERROR(IF(Ações!$B4139="","",(VLOOKUP(Table_1[[#This Row],[AÇÕES]],'Dados Status Invest STOCKS'!A4125:AD4740,4)/Table_1[[#This Row],[LPA]]))/100,0)</f>
        <v>0.39115384615384613</v>
      </c>
      <c r="K4139" s="64">
        <f>IFERROR(IF(Ações!$B4139="","",VLOOKUP(Table_1[[#This Row],[AÇÕES]],'Dados Status Invest STOCKS'!A4125:AD4740,2)),0)</f>
        <v>129.55000000000001</v>
      </c>
      <c r="L4139" s="65">
        <f>IFERROR(IF(Ações!$B4139="","",VLOOKUP(Table_1[[#This Row],[AÇÕES]],'Dados Status Invest STOCKS'!A4125:AD4740,3)/100),0)</f>
        <v>0</v>
      </c>
      <c r="M4139" s="66">
        <f>IFERROR(IF(Ações!$B4139="","",VLOOKUP(Table_1[[#This Row],[AÇÕES]],'Dados Status Invest STOCKS'!A4125:AD4740,28)),0)</f>
        <v>-1.82</v>
      </c>
      <c r="N4139" s="66">
        <f>IFERROR(IF(Ações!$B4139="","",VLOOKUP(Table_1[[#This Row],[AÇÕES]],'Dados Status Invest STOCKS'!A4125:AD4740,27)),0)</f>
        <v>17.309999999999999</v>
      </c>
      <c r="O4139" s="66">
        <f>IFERROR(IF(Ações!$L4139="","",Ações!$K4139*Ações!$L4139),0)</f>
        <v>0</v>
      </c>
      <c r="P4139" s="67">
        <f t="shared" si="64"/>
        <v>0.06</v>
      </c>
      <c r="Q4139" s="67">
        <f>IFERROR(Ações!$O4139/Ações!$M4139,0)</f>
        <v>0</v>
      </c>
      <c r="R4139" s="67">
        <f>IFERROR(IF(Ações!$B4139="","",VLOOKUP(Table_1[[#This Row],[AÇÕES]],'Dados Status Invest STOCKS'!A4125:AD4740,18)/100),0)</f>
        <v>-0.1051</v>
      </c>
      <c r="S4139" s="65">
        <f>IFERROR(IF(Ações!$B4139="","",VLOOKUP(Table_1[[#This Row],[AÇÕES]],'Dados Status Invest STOCKS'!A4125:AD4740,25)/100),0)</f>
        <v>0</v>
      </c>
      <c r="T4139" s="67">
        <f>(1-Ações!$Q4139)*Ações!$R4139</f>
        <v>-0.1051</v>
      </c>
      <c r="U4139" s="68">
        <f>IF(Ações!$S4139=0,Ações!$T4139,IF(Ações!$T4139=0,Ações!$S4139,AVERAGE(Ações!$S4139,Ações!$T4139)))</f>
        <v>-0.1051</v>
      </c>
    </row>
    <row r="4140" spans="2:21" ht="15" customHeight="1" x14ac:dyDescent="0.2">
      <c r="B4140" s="63" t="str">
        <f>IFERROR('Dados Status Invest STOCKS'!A4127,"-")</f>
        <v>SGH</v>
      </c>
      <c r="C4140" s="45">
        <f>IFERROR((Ações!$D4140-Ações!$K4140)/Ações!$D4140,0)</f>
        <v>0</v>
      </c>
      <c r="D4140" s="46">
        <f>(Ações!$O4140)/0.06</f>
        <v>0</v>
      </c>
      <c r="E4140" s="47">
        <f>IFERROR((Ações!$F4140-Ações!$K4140)/Ações!$F4140,0)</f>
        <v>-1.6627401708091578</v>
      </c>
      <c r="F4140" s="46">
        <f>IF(OR(Ações!$N4140&lt;0,Ações!$M4140&lt;0),"",(22.5*Ações!$M4140*Ações!$N4140)^0.5)</f>
        <v>21.631851515762584</v>
      </c>
      <c r="G4140" s="47">
        <f>IFERROR((Ações!$H4140-Ações!$K4140)/Ações!$H4140,0)</f>
        <v>0</v>
      </c>
      <c r="H4140" s="48">
        <f>IFERROR(Ações!$I4140/(Ações!$P4140-Table_1[[#This Row],[CAGR LUCRO 5A]]),0)</f>
        <v>0</v>
      </c>
      <c r="I4140" s="48">
        <f>IF(Ações!$S4140&lt;0,"",Ações!$O4140*(1+Ações!$S4140))</f>
        <v>0</v>
      </c>
      <c r="J4140" s="49">
        <f>IFERROR(IF(Ações!$B4140="","",(VLOOKUP(Table_1[[#This Row],[AÇÕES]],'Dados Status Invest STOCKS'!A4126:AD4741,4)/Table_1[[#This Row],[LPA]]))/100,0)</f>
        <v>0.22754716981132073</v>
      </c>
      <c r="K4140" s="64">
        <f>IFERROR(IF(Ações!$B4140="","",VLOOKUP(Table_1[[#This Row],[AÇÕES]],'Dados Status Invest STOCKS'!A4126:AD4741,2)),0)</f>
        <v>57.6</v>
      </c>
      <c r="L4140" s="65">
        <f>IFERROR(IF(Ações!$B4140="","",VLOOKUP(Table_1[[#This Row],[AÇÕES]],'Dados Status Invest STOCKS'!A4126:AD4741,3)/100),0)</f>
        <v>0</v>
      </c>
      <c r="M4140" s="66">
        <f>IFERROR(IF(Ações!$B4140="","",VLOOKUP(Table_1[[#This Row],[AÇÕES]],'Dados Status Invest STOCKS'!A4126:AD4741,28)),0)</f>
        <v>1.59</v>
      </c>
      <c r="N4140" s="66">
        <f>IFERROR(IF(Ações!$B4140="","",VLOOKUP(Table_1[[#This Row],[AÇÕES]],'Dados Status Invest STOCKS'!A4126:AD4741,27)),0)</f>
        <v>13.08</v>
      </c>
      <c r="O4140" s="66">
        <f>IFERROR(IF(Ações!$L4140="","",Ações!$K4140*Ações!$L4140),0)</f>
        <v>0</v>
      </c>
      <c r="P4140" s="67">
        <f t="shared" si="64"/>
        <v>0.06</v>
      </c>
      <c r="Q4140" s="67">
        <f>IFERROR(Ações!$O4140/Ações!$M4140,0)</f>
        <v>0</v>
      </c>
      <c r="R4140" s="67">
        <f>IFERROR(IF(Ações!$B4140="","",VLOOKUP(Table_1[[#This Row],[AÇÕES]],'Dados Status Invest STOCKS'!A4126:AD4741,18)/100),0)</f>
        <v>0.1217</v>
      </c>
      <c r="S4140" s="65">
        <f>IFERROR(IF(Ações!$B4140="","",VLOOKUP(Table_1[[#This Row],[AÇÕES]],'Dados Status Invest STOCKS'!A4126:AD4741,25)/100),0)</f>
        <v>0</v>
      </c>
      <c r="T4140" s="67">
        <f>(1-Ações!$Q4140)*Ações!$R4140</f>
        <v>0.1217</v>
      </c>
      <c r="U4140" s="68">
        <f>IF(Ações!$S4140=0,Ações!$T4140,IF(Ações!$T4140=0,Ações!$S4140,AVERAGE(Ações!$S4140,Ações!$T4140)))</f>
        <v>0.1217</v>
      </c>
    </row>
    <row r="4141" spans="2:21" ht="15" customHeight="1" x14ac:dyDescent="0.2">
      <c r="B4141" s="63" t="str">
        <f>IFERROR('Dados Status Invest STOCKS'!A4128,"-")</f>
        <v>SGLB</v>
      </c>
      <c r="C4141" s="45">
        <f>IFERROR((Ações!$D4141-Ações!$K4141)/Ações!$D4141,0)</f>
        <v>0</v>
      </c>
      <c r="D4141" s="46">
        <f>(Ações!$O4141)/0.06</f>
        <v>0</v>
      </c>
      <c r="E4141" s="47">
        <f>IFERROR((Ações!$F4141-Ações!$K4141)/Ações!$F4141,0)</f>
        <v>0</v>
      </c>
      <c r="F4141" s="46" t="str">
        <f>IF(OR(Ações!$N4141&lt;0,Ações!$M4141&lt;0),"",(22.5*Ações!$M4141*Ações!$N4141)^0.5)</f>
        <v/>
      </c>
      <c r="G4141" s="47">
        <f>IFERROR((Ações!$H4141-Ações!$K4141)/Ações!$H4141,0)</f>
        <v>0</v>
      </c>
      <c r="H4141" s="48">
        <f>IFERROR(Ações!$I4141/(Ações!$P4141-Table_1[[#This Row],[CAGR LUCRO 5A]]),0)</f>
        <v>0</v>
      </c>
      <c r="I4141" s="48">
        <f>IF(Ações!$S4141&lt;0,"",Ações!$O4141*(1+Ações!$S4141))</f>
        <v>0</v>
      </c>
      <c r="J4141" s="49">
        <f>IFERROR(IF(Ações!$B4141="","",(VLOOKUP(Table_1[[#This Row],[AÇÕES]],'Dados Status Invest STOCKS'!A4127:AD4742,4)/Table_1[[#This Row],[LPA]]))/100,0)</f>
        <v>4.596774193548387E-2</v>
      </c>
      <c r="K4141" s="64">
        <f>IFERROR(IF(Ações!$B4141="","",VLOOKUP(Table_1[[#This Row],[AÇÕES]],'Dados Status Invest STOCKS'!A4127:AD4742,2)),0)</f>
        <v>1.76</v>
      </c>
      <c r="L4141" s="65">
        <f>IFERROR(IF(Ações!$B4141="","",VLOOKUP(Table_1[[#This Row],[AÇÕES]],'Dados Status Invest STOCKS'!A4127:AD4742,3)/100),0)</f>
        <v>0</v>
      </c>
      <c r="M4141" s="66">
        <f>IFERROR(IF(Ações!$B4141="","",VLOOKUP(Table_1[[#This Row],[AÇÕES]],'Dados Status Invest STOCKS'!A4127:AD4742,28)),0)</f>
        <v>-0.62</v>
      </c>
      <c r="N4141" s="66">
        <f>IFERROR(IF(Ações!$B4141="","",VLOOKUP(Table_1[[#This Row],[AÇÕES]],'Dados Status Invest STOCKS'!A4127:AD4742,27)),0)</f>
        <v>1.42</v>
      </c>
      <c r="O4141" s="66">
        <f>IFERROR(IF(Ações!$L4141="","",Ações!$K4141*Ações!$L4141),0)</f>
        <v>0</v>
      </c>
      <c r="P4141" s="67">
        <f t="shared" si="64"/>
        <v>0.06</v>
      </c>
      <c r="Q4141" s="67">
        <f>IFERROR(Ações!$O4141/Ações!$M4141,0)</f>
        <v>0</v>
      </c>
      <c r="R4141" s="67">
        <f>IFERROR(IF(Ações!$B4141="","",VLOOKUP(Table_1[[#This Row],[AÇÕES]],'Dados Status Invest STOCKS'!A4127:AD4742,18)/100),0)</f>
        <v>-0.43420000000000003</v>
      </c>
      <c r="S4141" s="65">
        <f>IFERROR(IF(Ações!$B4141="","",VLOOKUP(Table_1[[#This Row],[AÇÕES]],'Dados Status Invest STOCKS'!A4127:AD4742,25)/100),0)</f>
        <v>0</v>
      </c>
      <c r="T4141" s="67">
        <f>(1-Ações!$Q4141)*Ações!$R4141</f>
        <v>-0.43420000000000003</v>
      </c>
      <c r="U4141" s="68">
        <f>IF(Ações!$S4141=0,Ações!$T4141,IF(Ações!$T4141=0,Ações!$S4141,AVERAGE(Ações!$S4141,Ações!$T4141)))</f>
        <v>-0.43420000000000003</v>
      </c>
    </row>
    <row r="4142" spans="2:21" ht="15" customHeight="1" x14ac:dyDescent="0.2">
      <c r="B4142" s="63" t="str">
        <f>IFERROR('Dados Status Invest STOCKS'!A4129,"-")</f>
        <v>SGLBW</v>
      </c>
      <c r="C4142" s="45">
        <f>IFERROR((Ações!$D4142-Ações!$K4142)/Ações!$D4142,0)</f>
        <v>0</v>
      </c>
      <c r="D4142" s="46">
        <f>(Ações!$O4142)/0.06</f>
        <v>0</v>
      </c>
      <c r="E4142" s="47">
        <f>IFERROR((Ações!$F4142-Ações!$K4142)/Ações!$F4142,0)</f>
        <v>0</v>
      </c>
      <c r="F4142" s="46" t="str">
        <f>IF(OR(Ações!$N4142&lt;0,Ações!$M4142&lt;0),"",(22.5*Ações!$M4142*Ações!$N4142)^0.5)</f>
        <v/>
      </c>
      <c r="G4142" s="47">
        <f>IFERROR((Ações!$H4142-Ações!$K4142)/Ações!$H4142,0)</f>
        <v>0</v>
      </c>
      <c r="H4142" s="48">
        <f>IFERROR(Ações!$I4142/(Ações!$P4142-Table_1[[#This Row],[CAGR LUCRO 5A]]),0)</f>
        <v>0</v>
      </c>
      <c r="I4142" s="48">
        <f>IF(Ações!$S4142&lt;0,"",Ações!$O4142*(1+Ações!$S4142))</f>
        <v>0</v>
      </c>
      <c r="J4142" s="49">
        <f>IFERROR(IF(Ações!$B4142="","",(VLOOKUP(Table_1[[#This Row],[AÇÕES]],'Dados Status Invest STOCKS'!A4128:AD4743,4)/Table_1[[#This Row],[LPA]]))/100,0)</f>
        <v>8.0645161290322591E-4</v>
      </c>
      <c r="K4142" s="64">
        <f>IFERROR(IF(Ações!$B4142="","",VLOOKUP(Table_1[[#This Row],[AÇÕES]],'Dados Status Invest STOCKS'!A4128:AD4743,2)),0)</f>
        <v>0.03</v>
      </c>
      <c r="L4142" s="65">
        <f>IFERROR(IF(Ações!$B4142="","",VLOOKUP(Table_1[[#This Row],[AÇÕES]],'Dados Status Invest STOCKS'!A4128:AD4743,3)/100),0)</f>
        <v>0</v>
      </c>
      <c r="M4142" s="66">
        <f>IFERROR(IF(Ações!$B4142="","",VLOOKUP(Table_1[[#This Row],[AÇÕES]],'Dados Status Invest STOCKS'!A4128:AD4743,28)),0)</f>
        <v>-0.62</v>
      </c>
      <c r="N4142" s="66">
        <f>IFERROR(IF(Ações!$B4142="","",VLOOKUP(Table_1[[#This Row],[AÇÕES]],'Dados Status Invest STOCKS'!A4128:AD4743,27)),0)</f>
        <v>1.42</v>
      </c>
      <c r="O4142" s="66">
        <f>IFERROR(IF(Ações!$L4142="","",Ações!$K4142*Ações!$L4142),0)</f>
        <v>0</v>
      </c>
      <c r="P4142" s="67">
        <f t="shared" si="64"/>
        <v>0.06</v>
      </c>
      <c r="Q4142" s="67">
        <f>IFERROR(Ações!$O4142/Ações!$M4142,0)</f>
        <v>0</v>
      </c>
      <c r="R4142" s="67">
        <f>IFERROR(IF(Ações!$B4142="","",VLOOKUP(Table_1[[#This Row],[AÇÕES]],'Dados Status Invest STOCKS'!A4128:AD4743,18)/100),0)</f>
        <v>-0.43420000000000003</v>
      </c>
      <c r="S4142" s="65">
        <f>IFERROR(IF(Ações!$B4142="","",VLOOKUP(Table_1[[#This Row],[AÇÕES]],'Dados Status Invest STOCKS'!A4128:AD4743,25)/100),0)</f>
        <v>0</v>
      </c>
      <c r="T4142" s="67">
        <f>(1-Ações!$Q4142)*Ações!$R4142</f>
        <v>-0.43420000000000003</v>
      </c>
      <c r="U4142" s="68">
        <f>IF(Ações!$S4142=0,Ações!$T4142,IF(Ações!$T4142=0,Ações!$S4142,AVERAGE(Ações!$S4142,Ações!$T4142)))</f>
        <v>-0.43420000000000003</v>
      </c>
    </row>
    <row r="4143" spans="2:21" ht="15" customHeight="1" x14ac:dyDescent="0.2">
      <c r="B4143" s="63" t="str">
        <f>IFERROR('Dados Status Invest STOCKS'!A4130,"-")</f>
        <v>SGMA</v>
      </c>
      <c r="C4143" s="45">
        <f>IFERROR((Ações!$D4143-Ações!$K4143)/Ações!$D4143,0)</f>
        <v>0</v>
      </c>
      <c r="D4143" s="46">
        <f>(Ações!$O4143)/0.06</f>
        <v>0</v>
      </c>
      <c r="E4143" s="47">
        <f>IFERROR((Ações!$F4143-Ações!$K4143)/Ações!$F4143,0)</f>
        <v>0.77305727099757604</v>
      </c>
      <c r="F4143" s="46">
        <f>IF(OR(Ações!$N4143&lt;0,Ações!$M4143&lt;0),"",(22.5*Ações!$M4143*Ações!$N4143)^0.5)</f>
        <v>34.41396882081461</v>
      </c>
      <c r="G4143" s="47">
        <f>IFERROR((Ações!$H4143-Ações!$K4143)/Ações!$H4143,0)</f>
        <v>0</v>
      </c>
      <c r="H4143" s="48">
        <f>IFERROR(Ações!$I4143/(Ações!$P4143-Table_1[[#This Row],[CAGR LUCRO 5A]]),0)</f>
        <v>0</v>
      </c>
      <c r="I4143" s="48" t="str">
        <f>IF(Ações!$S4143&lt;0,"",Ações!$O4143*(1+Ações!$S4143))</f>
        <v/>
      </c>
      <c r="J4143" s="49">
        <f>IFERROR(IF(Ações!$B4143="","",(VLOOKUP(Table_1[[#This Row],[AÇÕES]],'Dados Status Invest STOCKS'!A4129:AD4744,4)/Table_1[[#This Row],[LPA]]))/100,0)</f>
        <v>7.873015873015872E-3</v>
      </c>
      <c r="K4143" s="64">
        <f>IFERROR(IF(Ações!$B4143="","",VLOOKUP(Table_1[[#This Row],[AÇÕES]],'Dados Status Invest STOCKS'!A4129:AD4744,2)),0)</f>
        <v>7.81</v>
      </c>
      <c r="L4143" s="65">
        <f>IFERROR(IF(Ações!$B4143="","",VLOOKUP(Table_1[[#This Row],[AÇÕES]],'Dados Status Invest STOCKS'!A4129:AD4744,3)/100),0)</f>
        <v>0</v>
      </c>
      <c r="M4143" s="66">
        <f>IFERROR(IF(Ações!$B4143="","",VLOOKUP(Table_1[[#This Row],[AÇÕES]],'Dados Status Invest STOCKS'!A4129:AD4744,28)),0)</f>
        <v>3.15</v>
      </c>
      <c r="N4143" s="66">
        <f>IFERROR(IF(Ações!$B4143="","",VLOOKUP(Table_1[[#This Row],[AÇÕES]],'Dados Status Invest STOCKS'!A4129:AD4744,27)),0)</f>
        <v>16.71</v>
      </c>
      <c r="O4143" s="66">
        <f>IFERROR(IF(Ações!$L4143="","",Ações!$K4143*Ações!$L4143),0)</f>
        <v>0</v>
      </c>
      <c r="P4143" s="67">
        <f t="shared" si="64"/>
        <v>0.06</v>
      </c>
      <c r="Q4143" s="67">
        <f>IFERROR(Ações!$O4143/Ações!$M4143,0)</f>
        <v>0</v>
      </c>
      <c r="R4143" s="67">
        <f>IFERROR(IF(Ações!$B4143="","",VLOOKUP(Table_1[[#This Row],[AÇÕES]],'Dados Status Invest STOCKS'!A4129:AD4744,18)/100),0)</f>
        <v>0.1883</v>
      </c>
      <c r="S4143" s="65">
        <f>IFERROR(IF(Ações!$B4143="","",VLOOKUP(Table_1[[#This Row],[AÇÕES]],'Dados Status Invest STOCKS'!A4129:AD4744,25)/100),0)</f>
        <v>-5.8499999999999996E-2</v>
      </c>
      <c r="T4143" s="67">
        <f>(1-Ações!$Q4143)*Ações!$R4143</f>
        <v>0.1883</v>
      </c>
      <c r="U4143" s="68">
        <f>IF(Ações!$S4143=0,Ações!$T4143,IF(Ações!$T4143=0,Ações!$S4143,AVERAGE(Ações!$S4143,Ações!$T4143)))</f>
        <v>6.4899999999999999E-2</v>
      </c>
    </row>
    <row r="4144" spans="2:21" ht="15" customHeight="1" x14ac:dyDescent="0.2">
      <c r="B4144" s="63" t="str">
        <f>IFERROR('Dados Status Invest STOCKS'!A4131,"-")</f>
        <v>SGMO</v>
      </c>
      <c r="C4144" s="45">
        <f>IFERROR((Ações!$D4144-Ações!$K4144)/Ações!$D4144,0)</f>
        <v>0</v>
      </c>
      <c r="D4144" s="46">
        <f>(Ações!$O4144)/0.06</f>
        <v>0</v>
      </c>
      <c r="E4144" s="47">
        <f>IFERROR((Ações!$F4144-Ações!$K4144)/Ações!$F4144,0)</f>
        <v>0</v>
      </c>
      <c r="F4144" s="46" t="str">
        <f>IF(OR(Ações!$N4144&lt;0,Ações!$M4144&lt;0),"",(22.5*Ações!$M4144*Ações!$N4144)^0.5)</f>
        <v/>
      </c>
      <c r="G4144" s="47">
        <f>IFERROR((Ações!$H4144-Ações!$K4144)/Ações!$H4144,0)</f>
        <v>0</v>
      </c>
      <c r="H4144" s="48">
        <f>IFERROR(Ações!$I4144/(Ações!$P4144-Table_1[[#This Row],[CAGR LUCRO 5A]]),0)</f>
        <v>0</v>
      </c>
      <c r="I4144" s="48">
        <f>IF(Ações!$S4144&lt;0,"",Ações!$O4144*(1+Ações!$S4144))</f>
        <v>0</v>
      </c>
      <c r="J4144" s="49">
        <f>IFERROR(IF(Ações!$B4144="","",(VLOOKUP(Table_1[[#This Row],[AÇÕES]],'Dados Status Invest STOCKS'!A4130:AD4745,4)/Table_1[[#This Row],[LPA]]))/100,0)</f>
        <v>3.8079999999999996E-2</v>
      </c>
      <c r="K4144" s="64">
        <f>IFERROR(IF(Ações!$B4144="","",VLOOKUP(Table_1[[#This Row],[AÇÕES]],'Dados Status Invest STOCKS'!A4130:AD4745,2)),0)</f>
        <v>5.93</v>
      </c>
      <c r="L4144" s="65">
        <f>IFERROR(IF(Ações!$B4144="","",VLOOKUP(Table_1[[#This Row],[AÇÕES]],'Dados Status Invest STOCKS'!A4130:AD4745,3)/100),0)</f>
        <v>0</v>
      </c>
      <c r="M4144" s="66">
        <f>IFERROR(IF(Ações!$B4144="","",VLOOKUP(Table_1[[#This Row],[AÇÕES]],'Dados Status Invest STOCKS'!A4130:AD4745,28)),0)</f>
        <v>-1.25</v>
      </c>
      <c r="N4144" s="66">
        <f>IFERROR(IF(Ações!$B4144="","",VLOOKUP(Table_1[[#This Row],[AÇÕES]],'Dados Status Invest STOCKS'!A4130:AD4745,27)),0)</f>
        <v>2.79</v>
      </c>
      <c r="O4144" s="66">
        <f>IFERROR(IF(Ações!$L4144="","",Ações!$K4144*Ações!$L4144),0)</f>
        <v>0</v>
      </c>
      <c r="P4144" s="67">
        <f t="shared" si="64"/>
        <v>0.06</v>
      </c>
      <c r="Q4144" s="67">
        <f>IFERROR(Ações!$O4144/Ações!$M4144,0)</f>
        <v>0</v>
      </c>
      <c r="R4144" s="67">
        <f>IFERROR(IF(Ações!$B4144="","",VLOOKUP(Table_1[[#This Row],[AÇÕES]],'Dados Status Invest STOCKS'!A4130:AD4745,18)/100),0)</f>
        <v>-0.44679999999999997</v>
      </c>
      <c r="S4144" s="65">
        <f>IFERROR(IF(Ações!$B4144="","",VLOOKUP(Table_1[[#This Row],[AÇÕES]],'Dados Status Invest STOCKS'!A4130:AD4745,25)/100),0)</f>
        <v>0</v>
      </c>
      <c r="T4144" s="67">
        <f>(1-Ações!$Q4144)*Ações!$R4144</f>
        <v>-0.44679999999999997</v>
      </c>
      <c r="U4144" s="68">
        <f>IF(Ações!$S4144=0,Ações!$T4144,IF(Ações!$T4144=0,Ações!$S4144,AVERAGE(Ações!$S4144,Ações!$T4144)))</f>
        <v>-0.44679999999999997</v>
      </c>
    </row>
    <row r="4145" spans="2:21" ht="15" customHeight="1" x14ac:dyDescent="0.2">
      <c r="B4145" s="63" t="str">
        <f>IFERROR('Dados Status Invest STOCKS'!A4132,"-")</f>
        <v>SGMS</v>
      </c>
      <c r="C4145" s="45">
        <f>IFERROR((Ações!$D4145-Ações!$K4145)/Ações!$D4145,0)</f>
        <v>0</v>
      </c>
      <c r="D4145" s="46">
        <f>(Ações!$O4145)/0.06</f>
        <v>0</v>
      </c>
      <c r="E4145" s="47">
        <f>IFERROR((Ações!$F4145-Ações!$K4145)/Ações!$F4145,0)</f>
        <v>0</v>
      </c>
      <c r="F4145" s="46" t="str">
        <f>IF(OR(Ações!$N4145&lt;0,Ações!$M4145&lt;0),"",(22.5*Ações!$M4145*Ações!$N4145)^0.5)</f>
        <v/>
      </c>
      <c r="G4145" s="47">
        <f>IFERROR((Ações!$H4145-Ações!$K4145)/Ações!$H4145,0)</f>
        <v>0</v>
      </c>
      <c r="H4145" s="48">
        <f>IFERROR(Ações!$I4145/(Ações!$P4145-Table_1[[#This Row],[CAGR LUCRO 5A]]),0)</f>
        <v>0</v>
      </c>
      <c r="I4145" s="48">
        <f>IF(Ações!$S4145&lt;0,"",Ações!$O4145*(1+Ações!$S4145))</f>
        <v>0</v>
      </c>
      <c r="J4145" s="49">
        <f>IFERROR(IF(Ações!$B4145="","",(VLOOKUP(Table_1[[#This Row],[AÇÕES]],'Dados Status Invest STOCKS'!A4131:AD4746,4)/Table_1[[#This Row],[LPA]]))/100,0)</f>
        <v>0.43384615384615388</v>
      </c>
      <c r="K4145" s="64">
        <f>IFERROR(IF(Ações!$B4145="","",VLOOKUP(Table_1[[#This Row],[AÇÕES]],'Dados Status Invest STOCKS'!A4131:AD4746,2)),0)</f>
        <v>59.31</v>
      </c>
      <c r="L4145" s="65">
        <f>IFERROR(IF(Ações!$B4145="","",VLOOKUP(Table_1[[#This Row],[AÇÕES]],'Dados Status Invest STOCKS'!A4131:AD4746,3)/100),0)</f>
        <v>0</v>
      </c>
      <c r="M4145" s="66">
        <f>IFERROR(IF(Ações!$B4145="","",VLOOKUP(Table_1[[#This Row],[AÇÕES]],'Dados Status Invest STOCKS'!A4131:AD4746,28)),0)</f>
        <v>-1.17</v>
      </c>
      <c r="N4145" s="66">
        <f>IFERROR(IF(Ações!$B4145="","",VLOOKUP(Table_1[[#This Row],[AÇÕES]],'Dados Status Invest STOCKS'!A4131:AD4746,27)),0)</f>
        <v>-26</v>
      </c>
      <c r="O4145" s="66">
        <f>IFERROR(IF(Ações!$L4145="","",Ações!$K4145*Ações!$L4145),0)</f>
        <v>0</v>
      </c>
      <c r="P4145" s="67">
        <f t="shared" si="64"/>
        <v>0.06</v>
      </c>
      <c r="Q4145" s="67">
        <f>IFERROR(Ações!$O4145/Ações!$M4145,0)</f>
        <v>0</v>
      </c>
      <c r="R4145" s="67">
        <f>IFERROR(IF(Ações!$B4145="","",VLOOKUP(Table_1[[#This Row],[AÇÕES]],'Dados Status Invest STOCKS'!A4131:AD4746,18)/100),0)</f>
        <v>-4.4999999999999998E-2</v>
      </c>
      <c r="S4145" s="65">
        <f>IFERROR(IF(Ações!$B4145="","",VLOOKUP(Table_1[[#This Row],[AÇÕES]],'Dados Status Invest STOCKS'!A4131:AD4746,25)/100),0)</f>
        <v>0</v>
      </c>
      <c r="T4145" s="67">
        <f>(1-Ações!$Q4145)*Ações!$R4145</f>
        <v>-4.4999999999999998E-2</v>
      </c>
      <c r="U4145" s="68">
        <f>IF(Ações!$S4145=0,Ações!$T4145,IF(Ações!$T4145=0,Ações!$S4145,AVERAGE(Ações!$S4145,Ações!$T4145)))</f>
        <v>-4.4999999999999998E-2</v>
      </c>
    </row>
    <row r="4146" spans="2:21" ht="15" customHeight="1" x14ac:dyDescent="0.2">
      <c r="B4146" s="63" t="str">
        <f>IFERROR('Dados Status Invest STOCKS'!A4133,"-")</f>
        <v>SGOC</v>
      </c>
      <c r="C4146" s="45">
        <f>IFERROR((Ações!$D4146-Ações!$K4146)/Ações!$D4146,0)</f>
        <v>0</v>
      </c>
      <c r="D4146" s="46">
        <f>(Ações!$O4146)/0.06</f>
        <v>0</v>
      </c>
      <c r="E4146" s="47">
        <f>IFERROR((Ações!$F4146-Ações!$K4146)/Ações!$F4146,0)</f>
        <v>-3.7103704936650352</v>
      </c>
      <c r="F4146" s="46">
        <f>IF(OR(Ações!$N4146&lt;0,Ações!$M4146&lt;0),"",(22.5*Ações!$M4146*Ações!$N4146)^0.5)</f>
        <v>1.3162446581088183</v>
      </c>
      <c r="G4146" s="47">
        <f>IFERROR((Ações!$H4146-Ações!$K4146)/Ações!$H4146,0)</f>
        <v>0</v>
      </c>
      <c r="H4146" s="48">
        <f>IFERROR(Ações!$I4146/(Ações!$P4146-Table_1[[#This Row],[CAGR LUCRO 5A]]),0)</f>
        <v>0</v>
      </c>
      <c r="I4146" s="48">
        <f>IF(Ações!$S4146&lt;0,"",Ações!$O4146*(1+Ações!$S4146))</f>
        <v>0</v>
      </c>
      <c r="J4146" s="49">
        <f>IFERROR(IF(Ações!$B4146="","",(VLOOKUP(Table_1[[#This Row],[AÇÕES]],'Dados Status Invest STOCKS'!A4132:AD4747,4)/Table_1[[#This Row],[LPA]]))/100,0)</f>
        <v>5.3609090909090913</v>
      </c>
      <c r="K4146" s="64">
        <f>IFERROR(IF(Ações!$B4146="","",VLOOKUP(Table_1[[#This Row],[AÇÕES]],'Dados Status Invest STOCKS'!A4132:AD4747,2)),0)</f>
        <v>6.2</v>
      </c>
      <c r="L4146" s="65">
        <f>IFERROR(IF(Ações!$B4146="","",VLOOKUP(Table_1[[#This Row],[AÇÕES]],'Dados Status Invest STOCKS'!A4132:AD4747,3)/100),0)</f>
        <v>0</v>
      </c>
      <c r="M4146" s="66">
        <f>IFERROR(IF(Ações!$B4146="","",VLOOKUP(Table_1[[#This Row],[AÇÕES]],'Dados Status Invest STOCKS'!A4132:AD4747,28)),0)</f>
        <v>0.11</v>
      </c>
      <c r="N4146" s="66">
        <f>IFERROR(IF(Ações!$B4146="","",VLOOKUP(Table_1[[#This Row],[AÇÕES]],'Dados Status Invest STOCKS'!A4132:AD4747,27)),0)</f>
        <v>0.7</v>
      </c>
      <c r="O4146" s="66">
        <f>IFERROR(IF(Ações!$L4146="","",Ações!$K4146*Ações!$L4146),0)</f>
        <v>0</v>
      </c>
      <c r="P4146" s="67">
        <f t="shared" si="64"/>
        <v>0.06</v>
      </c>
      <c r="Q4146" s="67">
        <f>IFERROR(Ações!$O4146/Ações!$M4146,0)</f>
        <v>0</v>
      </c>
      <c r="R4146" s="67">
        <f>IFERROR(IF(Ações!$B4146="","",VLOOKUP(Table_1[[#This Row],[AÇÕES]],'Dados Status Invest STOCKS'!A4132:AD4747,18)/100),0)</f>
        <v>0.1512</v>
      </c>
      <c r="S4146" s="65">
        <f>IFERROR(IF(Ações!$B4146="","",VLOOKUP(Table_1[[#This Row],[AÇÕES]],'Dados Status Invest STOCKS'!A4132:AD4747,25)/100),0)</f>
        <v>0</v>
      </c>
      <c r="T4146" s="67">
        <f>(1-Ações!$Q4146)*Ações!$R4146</f>
        <v>0.1512</v>
      </c>
      <c r="U4146" s="68">
        <f>IF(Ações!$S4146=0,Ações!$T4146,IF(Ações!$T4146=0,Ações!$S4146,AVERAGE(Ações!$S4146,Ações!$T4146)))</f>
        <v>0.1512</v>
      </c>
    </row>
    <row r="4147" spans="2:21" ht="15" customHeight="1" x14ac:dyDescent="0.2">
      <c r="B4147" s="63" t="str">
        <f>IFERROR('Dados Status Invest STOCKS'!A4134,"-")</f>
        <v>SGRP</v>
      </c>
      <c r="C4147" s="45">
        <f>IFERROR((Ações!$D4147-Ações!$K4147)/Ações!$D4147,0)</f>
        <v>0</v>
      </c>
      <c r="D4147" s="46">
        <f>(Ações!$O4147)/0.06</f>
        <v>0</v>
      </c>
      <c r="E4147" s="47">
        <f>IFERROR((Ações!$F4147-Ações!$K4147)/Ações!$F4147,0)</f>
        <v>0.55991377057664793</v>
      </c>
      <c r="F4147" s="46">
        <f>IF(OR(Ações!$N4147&lt;0,Ações!$M4147&lt;0),"",(22.5*Ações!$M4147*Ações!$N4147)^0.5)</f>
        <v>2.3858960580880297</v>
      </c>
      <c r="G4147" s="47">
        <f>IFERROR((Ações!$H4147-Ações!$K4147)/Ações!$H4147,0)</f>
        <v>0</v>
      </c>
      <c r="H4147" s="48">
        <f>IFERROR(Ações!$I4147/(Ações!$P4147-Table_1[[#This Row],[CAGR LUCRO 5A]]),0)</f>
        <v>0</v>
      </c>
      <c r="I4147" s="48">
        <f>IF(Ações!$S4147&lt;0,"",Ações!$O4147*(1+Ações!$S4147))</f>
        <v>0</v>
      </c>
      <c r="J4147" s="49">
        <f>IFERROR(IF(Ações!$B4147="","",(VLOOKUP(Table_1[[#This Row],[AÇÕES]],'Dados Status Invest STOCKS'!A4133:AD4748,4)/Table_1[[#This Row],[LPA]]))/100,0)</f>
        <v>0.21863636363636363</v>
      </c>
      <c r="K4147" s="64">
        <f>IFERROR(IF(Ações!$B4147="","",VLOOKUP(Table_1[[#This Row],[AÇÕES]],'Dados Status Invest STOCKS'!A4133:AD4748,2)),0)</f>
        <v>1.05</v>
      </c>
      <c r="L4147" s="65">
        <f>IFERROR(IF(Ações!$B4147="","",VLOOKUP(Table_1[[#This Row],[AÇÕES]],'Dados Status Invest STOCKS'!A4133:AD4748,3)/100),0)</f>
        <v>0</v>
      </c>
      <c r="M4147" s="66">
        <f>IFERROR(IF(Ações!$B4147="","",VLOOKUP(Table_1[[#This Row],[AÇÕES]],'Dados Status Invest STOCKS'!A4133:AD4748,28)),0)</f>
        <v>0.22</v>
      </c>
      <c r="N4147" s="66">
        <f>IFERROR(IF(Ações!$B4147="","",VLOOKUP(Table_1[[#This Row],[AÇÕES]],'Dados Status Invest STOCKS'!A4133:AD4748,27)),0)</f>
        <v>1.1499999999999999</v>
      </c>
      <c r="O4147" s="66">
        <f>IFERROR(IF(Ações!$L4147="","",Ações!$K4147*Ações!$L4147),0)</f>
        <v>0</v>
      </c>
      <c r="P4147" s="67">
        <f t="shared" si="64"/>
        <v>0.06</v>
      </c>
      <c r="Q4147" s="67">
        <f>IFERROR(Ações!$O4147/Ações!$M4147,0)</f>
        <v>0</v>
      </c>
      <c r="R4147" s="67">
        <f>IFERROR(IF(Ações!$B4147="","",VLOOKUP(Table_1[[#This Row],[AÇÕES]],'Dados Status Invest STOCKS'!A4133:AD4748,18)/100),0)</f>
        <v>0.19039999999999999</v>
      </c>
      <c r="S4147" s="65">
        <f>IFERROR(IF(Ações!$B4147="","",VLOOKUP(Table_1[[#This Row],[AÇÕES]],'Dados Status Invest STOCKS'!A4133:AD4748,25)/100),0)</f>
        <v>0.30430000000000001</v>
      </c>
      <c r="T4147" s="67">
        <f>(1-Ações!$Q4147)*Ações!$R4147</f>
        <v>0.19039999999999999</v>
      </c>
      <c r="U4147" s="68">
        <f>IF(Ações!$S4147=0,Ações!$T4147,IF(Ações!$T4147=0,Ações!$S4147,AVERAGE(Ações!$S4147,Ações!$T4147)))</f>
        <v>0.24735000000000001</v>
      </c>
    </row>
    <row r="4148" spans="2:21" ht="15" customHeight="1" x14ac:dyDescent="0.2">
      <c r="B4148" s="63" t="str">
        <f>IFERROR('Dados Status Invest STOCKS'!A4135,"-")</f>
        <v>SGRY</v>
      </c>
      <c r="C4148" s="45">
        <f>IFERROR((Ações!$D4148-Ações!$K4148)/Ações!$D4148,0)</f>
        <v>0</v>
      </c>
      <c r="D4148" s="46">
        <f>(Ações!$O4148)/0.06</f>
        <v>0</v>
      </c>
      <c r="E4148" s="47">
        <f>IFERROR((Ações!$F4148-Ações!$K4148)/Ações!$F4148,0)</f>
        <v>0</v>
      </c>
      <c r="F4148" s="46" t="str">
        <f>IF(OR(Ações!$N4148&lt;0,Ações!$M4148&lt;0),"",(22.5*Ações!$M4148*Ações!$N4148)^0.5)</f>
        <v/>
      </c>
      <c r="G4148" s="47">
        <f>IFERROR((Ações!$H4148-Ações!$K4148)/Ações!$H4148,0)</f>
        <v>0</v>
      </c>
      <c r="H4148" s="48">
        <f>IFERROR(Ações!$I4148/(Ações!$P4148-Table_1[[#This Row],[CAGR LUCRO 5A]]),0)</f>
        <v>0</v>
      </c>
      <c r="I4148" s="48">
        <f>IF(Ações!$S4148&lt;0,"",Ações!$O4148*(1+Ações!$S4148))</f>
        <v>0</v>
      </c>
      <c r="J4148" s="49">
        <f>IFERROR(IF(Ações!$B4148="","",(VLOOKUP(Table_1[[#This Row],[AÇÕES]],'Dados Status Invest STOCKS'!A4134:AD4749,4)/Table_1[[#This Row],[LPA]]))/100,0)</f>
        <v>0.8246575342465754</v>
      </c>
      <c r="K4148" s="64">
        <f>IFERROR(IF(Ações!$B4148="","",VLOOKUP(Table_1[[#This Row],[AÇÕES]],'Dados Status Invest STOCKS'!A4134:AD4749,2)),0)</f>
        <v>44</v>
      </c>
      <c r="L4148" s="65">
        <f>IFERROR(IF(Ações!$B4148="","",VLOOKUP(Table_1[[#This Row],[AÇÕES]],'Dados Status Invest STOCKS'!A4134:AD4749,3)/100),0)</f>
        <v>0</v>
      </c>
      <c r="M4148" s="66">
        <f>IFERROR(IF(Ações!$B4148="","",VLOOKUP(Table_1[[#This Row],[AÇÕES]],'Dados Status Invest STOCKS'!A4134:AD4749,28)),0)</f>
        <v>-0.73</v>
      </c>
      <c r="N4148" s="66">
        <f>IFERROR(IF(Ações!$B4148="","",VLOOKUP(Table_1[[#This Row],[AÇÕES]],'Dados Status Invest STOCKS'!A4134:AD4749,27)),0)</f>
        <v>8.4700000000000006</v>
      </c>
      <c r="O4148" s="66">
        <f>IFERROR(IF(Ações!$L4148="","",Ações!$K4148*Ações!$L4148),0)</f>
        <v>0</v>
      </c>
      <c r="P4148" s="67">
        <f t="shared" si="64"/>
        <v>0.06</v>
      </c>
      <c r="Q4148" s="67">
        <f>IFERROR(Ações!$O4148/Ações!$M4148,0)</f>
        <v>0</v>
      </c>
      <c r="R4148" s="67">
        <f>IFERROR(IF(Ações!$B4148="","",VLOOKUP(Table_1[[#This Row],[AÇÕES]],'Dados Status Invest STOCKS'!A4134:AD4749,18)/100),0)</f>
        <v>-8.6300000000000002E-2</v>
      </c>
      <c r="S4148" s="65">
        <f>IFERROR(IF(Ações!$B4148="","",VLOOKUP(Table_1[[#This Row],[AÇÕES]],'Dados Status Invest STOCKS'!A4134:AD4749,25)/100),0)</f>
        <v>0</v>
      </c>
      <c r="T4148" s="67">
        <f>(1-Ações!$Q4148)*Ações!$R4148</f>
        <v>-8.6300000000000002E-2</v>
      </c>
      <c r="U4148" s="68">
        <f>IF(Ações!$S4148=0,Ações!$T4148,IF(Ações!$T4148=0,Ações!$S4148,AVERAGE(Ações!$S4148,Ações!$T4148)))</f>
        <v>-8.6300000000000002E-2</v>
      </c>
    </row>
    <row r="4149" spans="2:21" ht="15" customHeight="1" x14ac:dyDescent="0.2">
      <c r="B4149" s="63" t="str">
        <f>IFERROR('Dados Status Invest STOCKS'!A4136,"-")</f>
        <v>SGTX</v>
      </c>
      <c r="C4149" s="45">
        <f>IFERROR((Ações!$D4149-Ações!$K4149)/Ações!$D4149,0)</f>
        <v>0</v>
      </c>
      <c r="D4149" s="46">
        <f>(Ações!$O4149)/0.06</f>
        <v>0</v>
      </c>
      <c r="E4149" s="47">
        <f>IFERROR((Ações!$F4149-Ações!$K4149)/Ações!$F4149,0)</f>
        <v>0</v>
      </c>
      <c r="F4149" s="46" t="str">
        <f>IF(OR(Ações!$N4149&lt;0,Ações!$M4149&lt;0),"",(22.5*Ações!$M4149*Ações!$N4149)^0.5)</f>
        <v/>
      </c>
      <c r="G4149" s="47">
        <f>IFERROR((Ações!$H4149-Ações!$K4149)/Ações!$H4149,0)</f>
        <v>0</v>
      </c>
      <c r="H4149" s="48">
        <f>IFERROR(Ações!$I4149/(Ações!$P4149-Table_1[[#This Row],[CAGR LUCRO 5A]]),0)</f>
        <v>0</v>
      </c>
      <c r="I4149" s="48">
        <f>IF(Ações!$S4149&lt;0,"",Ações!$O4149*(1+Ações!$S4149))</f>
        <v>0</v>
      </c>
      <c r="J4149" s="49">
        <f>IFERROR(IF(Ações!$B4149="","",(VLOOKUP(Table_1[[#This Row],[AÇÕES]],'Dados Status Invest STOCKS'!A4135:AD4750,4)/Table_1[[#This Row],[LPA]]))/100,0)</f>
        <v>3.5064935064935067E-3</v>
      </c>
      <c r="K4149" s="64">
        <f>IFERROR(IF(Ações!$B4149="","",VLOOKUP(Table_1[[#This Row],[AÇÕES]],'Dados Status Invest STOCKS'!A4135:AD4750,2)),0)</f>
        <v>1.88</v>
      </c>
      <c r="L4149" s="65">
        <f>IFERROR(IF(Ações!$B4149="","",VLOOKUP(Table_1[[#This Row],[AÇÕES]],'Dados Status Invest STOCKS'!A4135:AD4750,3)/100),0)</f>
        <v>0</v>
      </c>
      <c r="M4149" s="66">
        <f>IFERROR(IF(Ações!$B4149="","",VLOOKUP(Table_1[[#This Row],[AÇÕES]],'Dados Status Invest STOCKS'!A4135:AD4750,28)),0)</f>
        <v>-2.31</v>
      </c>
      <c r="N4149" s="66">
        <f>IFERROR(IF(Ações!$B4149="","",VLOOKUP(Table_1[[#This Row],[AÇÕES]],'Dados Status Invest STOCKS'!A4135:AD4750,27)),0)</f>
        <v>2.89</v>
      </c>
      <c r="O4149" s="66">
        <f>IFERROR(IF(Ações!$L4149="","",Ações!$K4149*Ações!$L4149),0)</f>
        <v>0</v>
      </c>
      <c r="P4149" s="67">
        <f t="shared" si="64"/>
        <v>0.06</v>
      </c>
      <c r="Q4149" s="67">
        <f>IFERROR(Ações!$O4149/Ações!$M4149,0)</f>
        <v>0</v>
      </c>
      <c r="R4149" s="67">
        <f>IFERROR(IF(Ações!$B4149="","",VLOOKUP(Table_1[[#This Row],[AÇÕES]],'Dados Status Invest STOCKS'!A4135:AD4750,18)/100),0)</f>
        <v>-0.80120000000000002</v>
      </c>
      <c r="S4149" s="65">
        <f>IFERROR(IF(Ações!$B4149="","",VLOOKUP(Table_1[[#This Row],[AÇÕES]],'Dados Status Invest STOCKS'!A4135:AD4750,25)/100),0)</f>
        <v>0</v>
      </c>
      <c r="T4149" s="67">
        <f>(1-Ações!$Q4149)*Ações!$R4149</f>
        <v>-0.80120000000000002</v>
      </c>
      <c r="U4149" s="68">
        <f>IF(Ações!$S4149=0,Ações!$T4149,IF(Ações!$T4149=0,Ações!$S4149,AVERAGE(Ações!$S4149,Ações!$T4149)))</f>
        <v>-0.80120000000000002</v>
      </c>
    </row>
    <row r="4150" spans="2:21" ht="15" customHeight="1" x14ac:dyDescent="0.2">
      <c r="B4150" s="63" t="str">
        <f>IFERROR('Dados Status Invest STOCKS'!A4137,"-")</f>
        <v>SGU</v>
      </c>
      <c r="C4150" s="45">
        <f>IFERROR((Ações!$D4150-Ações!$K4150)/Ações!$D4150,0)</f>
        <v>-9.6892138939670927E-2</v>
      </c>
      <c r="D4150" s="46">
        <f>(Ações!$O4150)/0.06</f>
        <v>9.4631000000000007</v>
      </c>
      <c r="E4150" s="47">
        <f>IFERROR((Ações!$F4150-Ações!$K4150)/Ações!$F4150,0)</f>
        <v>0</v>
      </c>
      <c r="F4150" s="46">
        <f>IF(OR(Ações!$N4150&lt;0,Ações!$M4150&lt;0),"",(22.5*Ações!$M4150*Ações!$N4150)^0.5)</f>
        <v>0</v>
      </c>
      <c r="G4150" s="47">
        <f>IFERROR((Ações!$H4150-Ações!$K4150)/Ações!$H4150,0)</f>
        <v>2.7074441437480345</v>
      </c>
      <c r="H4150" s="48">
        <f>IFERROR(Ações!$I4150/(Ações!$P4150-Table_1[[#This Row],[CAGR LUCRO 5A]]),0)</f>
        <v>-6.0792618241758234</v>
      </c>
      <c r="I4150" s="48">
        <f>IF(Ações!$S4150&lt;0,"",Ações!$O4150*(1+Ações!$S4150))</f>
        <v>0.66385539120000003</v>
      </c>
      <c r="J4150" s="49">
        <f>IFERROR(IF(Ações!$B4150="","",(VLOOKUP(Table_1[[#This Row],[AÇÕES]],'Dados Status Invest STOCKS'!A4136:AD4751,4)/Table_1[[#This Row],[LPA]]))/100,0)</f>
        <v>2.0533333333333334E-2</v>
      </c>
      <c r="K4150" s="64">
        <f>IFERROR(IF(Ações!$B4150="","",VLOOKUP(Table_1[[#This Row],[AÇÕES]],'Dados Status Invest STOCKS'!A4136:AD4751,2)),0)</f>
        <v>10.38</v>
      </c>
      <c r="L4150" s="65">
        <f>IFERROR(IF(Ações!$B4150="","",VLOOKUP(Table_1[[#This Row],[AÇÕES]],'Dados Status Invest STOCKS'!A4136:AD4751,3)/100),0)</f>
        <v>5.4699999999999999E-2</v>
      </c>
      <c r="M4150" s="66">
        <f>IFERROR(IF(Ações!$B4150="","",VLOOKUP(Table_1[[#This Row],[AÇÕES]],'Dados Status Invest STOCKS'!A4136:AD4751,28)),0)</f>
        <v>2.25</v>
      </c>
      <c r="N4150" s="66">
        <f>IFERROR(IF(Ações!$B4150="","",VLOOKUP(Table_1[[#This Row],[AÇÕES]],'Dados Status Invest STOCKS'!A4136:AD4751,27)),0)</f>
        <v>0</v>
      </c>
      <c r="O4150" s="66">
        <f>IFERROR(IF(Ações!$L4150="","",Ações!$K4150*Ações!$L4150),0)</f>
        <v>0.56778600000000001</v>
      </c>
      <c r="P4150" s="67">
        <f t="shared" si="64"/>
        <v>0.06</v>
      </c>
      <c r="Q4150" s="67">
        <f>IFERROR(Ações!$O4150/Ações!$M4150,0)</f>
        <v>0.25234933333333331</v>
      </c>
      <c r="R4150" s="67">
        <f>IFERROR(IF(Ações!$B4150="","",VLOOKUP(Table_1[[#This Row],[AÇÕES]],'Dados Status Invest STOCKS'!A4136:AD4751,18)/100),0)</f>
        <v>0</v>
      </c>
      <c r="S4150" s="65">
        <f>IFERROR(IF(Ações!$B4150="","",VLOOKUP(Table_1[[#This Row],[AÇÕES]],'Dados Status Invest STOCKS'!A4136:AD4751,25)/100),0)</f>
        <v>0.16920000000000002</v>
      </c>
      <c r="T4150" s="67">
        <f>(1-Ações!$Q4150)*Ações!$R4150</f>
        <v>0</v>
      </c>
      <c r="U4150" s="68">
        <f>IF(Ações!$S4150=0,Ações!$T4150,IF(Ações!$T4150=0,Ações!$S4150,AVERAGE(Ações!$S4150,Ações!$T4150)))</f>
        <v>0.16920000000000002</v>
      </c>
    </row>
    <row r="4151" spans="2:21" ht="15" customHeight="1" x14ac:dyDescent="0.2">
      <c r="B4151" s="63" t="str">
        <f>IFERROR('Dados Status Invest STOCKS'!A4138,"-")</f>
        <v>SHAK</v>
      </c>
      <c r="C4151" s="45">
        <f>IFERROR((Ações!$D4151-Ações!$K4151)/Ações!$D4151,0)</f>
        <v>0</v>
      </c>
      <c r="D4151" s="46">
        <f>(Ações!$O4151)/0.06</f>
        <v>0</v>
      </c>
      <c r="E4151" s="47">
        <f>IFERROR((Ações!$F4151-Ações!$K4151)/Ações!$F4151,0)</f>
        <v>0</v>
      </c>
      <c r="F4151" s="46" t="str">
        <f>IF(OR(Ações!$N4151&lt;0,Ações!$M4151&lt;0),"",(22.5*Ações!$M4151*Ações!$N4151)^0.5)</f>
        <v/>
      </c>
      <c r="G4151" s="47">
        <f>IFERROR((Ações!$H4151-Ações!$K4151)/Ações!$H4151,0)</f>
        <v>0</v>
      </c>
      <c r="H4151" s="48">
        <f>IFERROR(Ações!$I4151/(Ações!$P4151-Table_1[[#This Row],[CAGR LUCRO 5A]]),0)</f>
        <v>0</v>
      </c>
      <c r="I4151" s="48">
        <f>IF(Ações!$S4151&lt;0,"",Ações!$O4151*(1+Ações!$S4151))</f>
        <v>0</v>
      </c>
      <c r="J4151" s="49">
        <f>IFERROR(IF(Ações!$B4151="","",(VLOOKUP(Table_1[[#This Row],[AÇÕES]],'Dados Status Invest STOCKS'!A4137:AD4752,4)/Table_1[[#This Row],[LPA]]))/100,0)</f>
        <v>2.9634042553191491</v>
      </c>
      <c r="K4151" s="64">
        <f>IFERROR(IF(Ações!$B4151="","",VLOOKUP(Table_1[[#This Row],[AÇÕES]],'Dados Status Invest STOCKS'!A4137:AD4752,2)),0)</f>
        <v>65.31</v>
      </c>
      <c r="L4151" s="65">
        <f>IFERROR(IF(Ações!$B4151="","",VLOOKUP(Table_1[[#This Row],[AÇÕES]],'Dados Status Invest STOCKS'!A4137:AD4752,3)/100),0)</f>
        <v>0</v>
      </c>
      <c r="M4151" s="66">
        <f>IFERROR(IF(Ações!$B4151="","",VLOOKUP(Table_1[[#This Row],[AÇÕES]],'Dados Status Invest STOCKS'!A4137:AD4752,28)),0)</f>
        <v>-0.47</v>
      </c>
      <c r="N4151" s="66">
        <f>IFERROR(IF(Ações!$B4151="","",VLOOKUP(Table_1[[#This Row],[AÇÕES]],'Dados Status Invest STOCKS'!A4137:AD4752,27)),0)</f>
        <v>10.65</v>
      </c>
      <c r="O4151" s="66">
        <f>IFERROR(IF(Ações!$L4151="","",Ações!$K4151*Ações!$L4151),0)</f>
        <v>0</v>
      </c>
      <c r="P4151" s="67">
        <f t="shared" si="64"/>
        <v>0.06</v>
      </c>
      <c r="Q4151" s="67">
        <f>IFERROR(Ações!$O4151/Ações!$M4151,0)</f>
        <v>0</v>
      </c>
      <c r="R4151" s="67">
        <f>IFERROR(IF(Ações!$B4151="","",VLOOKUP(Table_1[[#This Row],[AÇÕES]],'Dados Status Invest STOCKS'!A4137:AD4752,18)/100),0)</f>
        <v>-4.4000000000000004E-2</v>
      </c>
      <c r="S4151" s="65">
        <f>IFERROR(IF(Ações!$B4151="","",VLOOKUP(Table_1[[#This Row],[AÇÕES]],'Dados Status Invest STOCKS'!A4137:AD4752,25)/100),0)</f>
        <v>0</v>
      </c>
      <c r="T4151" s="67">
        <f>(1-Ações!$Q4151)*Ações!$R4151</f>
        <v>-4.4000000000000004E-2</v>
      </c>
      <c r="U4151" s="68">
        <f>IF(Ações!$S4151=0,Ações!$T4151,IF(Ações!$T4151=0,Ações!$S4151,AVERAGE(Ações!$S4151,Ações!$T4151)))</f>
        <v>-4.4000000000000004E-2</v>
      </c>
    </row>
    <row r="4152" spans="2:21" ht="15" customHeight="1" x14ac:dyDescent="0.2">
      <c r="B4152" s="63" t="str">
        <f>IFERROR('Dados Status Invest STOCKS'!A4139,"-")</f>
        <v>SHBI</v>
      </c>
      <c r="C4152" s="45">
        <f>IFERROR((Ações!$D4152-Ações!$K4152)/Ações!$D4152,0)</f>
        <v>-1.5210084033613447</v>
      </c>
      <c r="D4152" s="46">
        <f>(Ações!$O4152)/0.06</f>
        <v>8.0166333333333331</v>
      </c>
      <c r="E4152" s="47">
        <f>IFERROR((Ações!$F4152-Ações!$K4152)/Ações!$F4152,0)</f>
        <v>-0.46575748044887533</v>
      </c>
      <c r="F4152" s="46">
        <f>IF(OR(Ações!$N4152&lt;0,Ações!$M4152&lt;0),"",(22.5*Ações!$M4152*Ações!$N4152)^0.5)</f>
        <v>13.788092688983491</v>
      </c>
      <c r="G4152" s="47">
        <f>IFERROR((Ações!$H4152-Ações!$K4152)/Ações!$H4152,0)</f>
        <v>5.0217417798035449</v>
      </c>
      <c r="H4152" s="48">
        <f>IFERROR(Ações!$I4152/(Ações!$P4152-Table_1[[#This Row],[CAGR LUCRO 5A]]),0)</f>
        <v>-5.0251858787878785</v>
      </c>
      <c r="I4152" s="48">
        <f>IF(Ações!$S4152&lt;0,"",Ações!$O4152*(1+Ações!$S4152))</f>
        <v>0.56382585559999998</v>
      </c>
      <c r="J4152" s="49">
        <f>IFERROR(IF(Ações!$B4152="","",(VLOOKUP(Table_1[[#This Row],[AÇÕES]],'Dados Status Invest STOCKS'!A4138:AD4753,4)/Table_1[[#This Row],[LPA]]))/100,0)</f>
        <v>0.29168674698795183</v>
      </c>
      <c r="K4152" s="64">
        <f>IFERROR(IF(Ações!$B4152="","",VLOOKUP(Table_1[[#This Row],[AÇÕES]],'Dados Status Invest STOCKS'!A4138:AD4753,2)),0)</f>
        <v>20.21</v>
      </c>
      <c r="L4152" s="65">
        <f>IFERROR(IF(Ações!$B4152="","",VLOOKUP(Table_1[[#This Row],[AÇÕES]],'Dados Status Invest STOCKS'!A4138:AD4753,3)/100),0)</f>
        <v>2.3799999999999998E-2</v>
      </c>
      <c r="M4152" s="66">
        <f>IFERROR(IF(Ações!$B4152="","",VLOOKUP(Table_1[[#This Row],[AÇÕES]],'Dados Status Invest STOCKS'!A4138:AD4753,28)),0)</f>
        <v>0.83</v>
      </c>
      <c r="N4152" s="66">
        <f>IFERROR(IF(Ações!$B4152="","",VLOOKUP(Table_1[[#This Row],[AÇÕES]],'Dados Status Invest STOCKS'!A4138:AD4753,27)),0)</f>
        <v>10.18</v>
      </c>
      <c r="O4152" s="66">
        <f>IFERROR(IF(Ações!$L4152="","",Ações!$K4152*Ações!$L4152),0)</f>
        <v>0.48099799999999998</v>
      </c>
      <c r="P4152" s="67">
        <f t="shared" si="64"/>
        <v>0.06</v>
      </c>
      <c r="Q4152" s="67">
        <f>IFERROR(Ações!$O4152/Ações!$M4152,0)</f>
        <v>0.57951566265060239</v>
      </c>
      <c r="R4152" s="67">
        <f>IFERROR(IF(Ações!$B4152="","",VLOOKUP(Table_1[[#This Row],[AÇÕES]],'Dados Status Invest STOCKS'!A4138:AD4753,18)/100),0)</f>
        <v>8.199999999999999E-2</v>
      </c>
      <c r="S4152" s="65">
        <f>IFERROR(IF(Ações!$B4152="","",VLOOKUP(Table_1[[#This Row],[AÇÕES]],'Dados Status Invest STOCKS'!A4138:AD4753,25)/100),0)</f>
        <v>0.17219999999999999</v>
      </c>
      <c r="T4152" s="67">
        <f>(1-Ações!$Q4152)*Ações!$R4152</f>
        <v>3.4479715662650602E-2</v>
      </c>
      <c r="U4152" s="68">
        <f>IF(Ações!$S4152=0,Ações!$T4152,IF(Ações!$T4152=0,Ações!$S4152,AVERAGE(Ações!$S4152,Ações!$T4152)))</f>
        <v>0.10333985783132529</v>
      </c>
    </row>
    <row r="4153" spans="2:21" ht="15" customHeight="1" x14ac:dyDescent="0.2">
      <c r="B4153" s="63" t="str">
        <f>IFERROR('Dados Status Invest STOCKS'!A4140,"-")</f>
        <v>SHC</v>
      </c>
      <c r="C4153" s="45">
        <f>IFERROR((Ações!$D4153-Ações!$K4153)/Ações!$D4153,0)</f>
        <v>0</v>
      </c>
      <c r="D4153" s="46">
        <f>(Ações!$O4153)/0.06</f>
        <v>0</v>
      </c>
      <c r="E4153" s="47">
        <f>IFERROR((Ações!$F4153-Ações!$K4153)/Ações!$F4153,0)</f>
        <v>-8.0547091879353605</v>
      </c>
      <c r="F4153" s="46">
        <f>IF(OR(Ações!$N4153&lt;0,Ações!$M4153&lt;0),"",(22.5*Ações!$M4153*Ações!$N4153)^0.5)</f>
        <v>2.3324879420910198</v>
      </c>
      <c r="G4153" s="47">
        <f>IFERROR((Ações!$H4153-Ações!$K4153)/Ações!$H4153,0)</f>
        <v>0</v>
      </c>
      <c r="H4153" s="48">
        <f>IFERROR(Ações!$I4153/(Ações!$P4153-Table_1[[#This Row],[CAGR LUCRO 5A]]),0)</f>
        <v>0</v>
      </c>
      <c r="I4153" s="48">
        <f>IF(Ações!$S4153&lt;0,"",Ações!$O4153*(1+Ações!$S4153))</f>
        <v>0</v>
      </c>
      <c r="J4153" s="49">
        <f>IFERROR(IF(Ações!$B4153="","",(VLOOKUP(Table_1[[#This Row],[AÇÕES]],'Dados Status Invest STOCKS'!A4139:AD4754,4)/Table_1[[#This Row],[LPA]]))/100,0)</f>
        <v>12.353846153846153</v>
      </c>
      <c r="K4153" s="64">
        <f>IFERROR(IF(Ações!$B4153="","",VLOOKUP(Table_1[[#This Row],[AÇÕES]],'Dados Status Invest STOCKS'!A4139:AD4754,2)),0)</f>
        <v>21.12</v>
      </c>
      <c r="L4153" s="65">
        <f>IFERROR(IF(Ações!$B4153="","",VLOOKUP(Table_1[[#This Row],[AÇÕES]],'Dados Status Invest STOCKS'!A4139:AD4754,3)/100),0)</f>
        <v>0</v>
      </c>
      <c r="M4153" s="66">
        <f>IFERROR(IF(Ações!$B4153="","",VLOOKUP(Table_1[[#This Row],[AÇÕES]],'Dados Status Invest STOCKS'!A4139:AD4754,28)),0)</f>
        <v>0.13</v>
      </c>
      <c r="N4153" s="66">
        <f>IFERROR(IF(Ações!$B4153="","",VLOOKUP(Table_1[[#This Row],[AÇÕES]],'Dados Status Invest STOCKS'!A4139:AD4754,27)),0)</f>
        <v>1.86</v>
      </c>
      <c r="O4153" s="66">
        <f>IFERROR(IF(Ações!$L4153="","",Ações!$K4153*Ações!$L4153),0)</f>
        <v>0</v>
      </c>
      <c r="P4153" s="67">
        <f t="shared" si="64"/>
        <v>0.06</v>
      </c>
      <c r="Q4153" s="67">
        <f>IFERROR(Ações!$O4153/Ações!$M4153,0)</f>
        <v>0</v>
      </c>
      <c r="R4153" s="67">
        <f>IFERROR(IF(Ações!$B4153="","",VLOOKUP(Table_1[[#This Row],[AÇÕES]],'Dados Status Invest STOCKS'!A4139:AD4754,18)/100),0)</f>
        <v>7.0800000000000002E-2</v>
      </c>
      <c r="S4153" s="65">
        <f>IFERROR(IF(Ações!$B4153="","",VLOOKUP(Table_1[[#This Row],[AÇÕES]],'Dados Status Invest STOCKS'!A4139:AD4754,25)/100),0)</f>
        <v>0</v>
      </c>
      <c r="T4153" s="67">
        <f>(1-Ações!$Q4153)*Ações!$R4153</f>
        <v>7.0800000000000002E-2</v>
      </c>
      <c r="U4153" s="68">
        <f>IF(Ações!$S4153=0,Ações!$T4153,IF(Ações!$T4153=0,Ações!$S4153,AVERAGE(Ações!$S4153,Ações!$T4153)))</f>
        <v>7.0800000000000002E-2</v>
      </c>
    </row>
    <row r="4154" spans="2:21" ht="15" customHeight="1" x14ac:dyDescent="0.2">
      <c r="B4154" s="63" t="str">
        <f>IFERROR('Dados Status Invest STOCKS'!A4141,"-")</f>
        <v>SHEN</v>
      </c>
      <c r="C4154" s="45">
        <f>IFERROR((Ações!$D4154-Ações!$K4154)/Ações!$D4154,0)</f>
        <v>0.92645256190242709</v>
      </c>
      <c r="D4154" s="46">
        <f>(Ações!$O4154)/0.06</f>
        <v>313.67509999999999</v>
      </c>
      <c r="E4154" s="47">
        <f>IFERROR((Ações!$F4154-Ações!$K4154)/Ações!$F4154,0)</f>
        <v>0.70513491545620943</v>
      </c>
      <c r="F4154" s="46">
        <f>IF(OR(Ações!$N4154&lt;0,Ações!$M4154&lt;0),"",(22.5*Ações!$M4154*Ações!$N4154)^0.5)</f>
        <v>78.239171774757438</v>
      </c>
      <c r="G4154" s="47">
        <f>IFERROR((Ações!$H4154-Ações!$K4154)/Ações!$H4154,0)</f>
        <v>1.1896358717561024</v>
      </c>
      <c r="H4154" s="48">
        <f>IFERROR(Ações!$I4154/(Ações!$P4154-Table_1[[#This Row],[CAGR LUCRO 5A]]),0)</f>
        <v>-121.65419857731956</v>
      </c>
      <c r="I4154" s="48">
        <f>IF(Ações!$S4154&lt;0,"",Ações!$O4154*(1+Ações!$S4154))</f>
        <v>23.600914523999997</v>
      </c>
      <c r="J4154" s="49">
        <f>IFERROR(IF(Ações!$B4154="","",(VLOOKUP(Table_1[[#This Row],[AÇÕES]],'Dados Status Invest STOCKS'!A4140:AD4755,4)/Table_1[[#This Row],[LPA]]))/100,0)</f>
        <v>5.2480916030534354E-4</v>
      </c>
      <c r="K4154" s="64">
        <f>IFERROR(IF(Ações!$B4154="","",VLOOKUP(Table_1[[#This Row],[AÇÕES]],'Dados Status Invest STOCKS'!A4140:AD4755,2)),0)</f>
        <v>23.07</v>
      </c>
      <c r="L4154" s="65">
        <f>IFERROR(IF(Ações!$B4154="","",VLOOKUP(Table_1[[#This Row],[AÇÕES]],'Dados Status Invest STOCKS'!A4140:AD4755,3)/100),0)</f>
        <v>0.81579999999999997</v>
      </c>
      <c r="M4154" s="66">
        <f>IFERROR(IF(Ações!$B4154="","",VLOOKUP(Table_1[[#This Row],[AÇÕES]],'Dados Status Invest STOCKS'!A4140:AD4755,28)),0)</f>
        <v>20.96</v>
      </c>
      <c r="N4154" s="66">
        <f>IFERROR(IF(Ações!$B4154="","",VLOOKUP(Table_1[[#This Row],[AÇÕES]],'Dados Status Invest STOCKS'!A4140:AD4755,27)),0)</f>
        <v>12.98</v>
      </c>
      <c r="O4154" s="66">
        <f>IFERROR(IF(Ações!$L4154="","",Ações!$K4154*Ações!$L4154),0)</f>
        <v>18.820505999999998</v>
      </c>
      <c r="P4154" s="67">
        <f t="shared" si="64"/>
        <v>0.06</v>
      </c>
      <c r="Q4154" s="67">
        <f>IFERROR(Ações!$O4154/Ações!$M4154,0)</f>
        <v>0.89792490458015251</v>
      </c>
      <c r="R4154" s="67">
        <f>IFERROR(IF(Ações!$B4154="","",VLOOKUP(Table_1[[#This Row],[AÇÕES]],'Dados Status Invest STOCKS'!A4140:AD4755,18)/100),0)</f>
        <v>1.6143000000000001</v>
      </c>
      <c r="S4154" s="65">
        <f>IFERROR(IF(Ações!$B4154="","",VLOOKUP(Table_1[[#This Row],[AÇÕES]],'Dados Status Invest STOCKS'!A4140:AD4755,25)/100),0)</f>
        <v>0.254</v>
      </c>
      <c r="T4154" s="67">
        <f>(1-Ações!$Q4154)*Ações!$R4154</f>
        <v>0.1647798265362598</v>
      </c>
      <c r="U4154" s="68">
        <f>IF(Ações!$S4154=0,Ações!$T4154,IF(Ações!$T4154=0,Ações!$S4154,AVERAGE(Ações!$S4154,Ações!$T4154)))</f>
        <v>0.20938991326812989</v>
      </c>
    </row>
    <row r="4155" spans="2:21" ht="15" customHeight="1" x14ac:dyDescent="0.2">
      <c r="B4155" s="63" t="str">
        <f>IFERROR('Dados Status Invest STOCKS'!A4142,"-")</f>
        <v>SHG</v>
      </c>
      <c r="C4155" s="45">
        <f>IFERROR((Ações!$D4155-Ações!$K4155)/Ações!$D4155,0)</f>
        <v>-4.4545454545454541</v>
      </c>
      <c r="D4155" s="46">
        <f>(Ações!$O4155)/0.06</f>
        <v>5.8666666666666671</v>
      </c>
      <c r="E4155" s="47">
        <f>IFERROR((Ações!$F4155-Ações!$K4155)/Ações!$F4155,0)</f>
        <v>0.71658466397836762</v>
      </c>
      <c r="F4155" s="46">
        <f>IF(OR(Ações!$N4155&lt;0,Ações!$M4155&lt;0),"",(22.5*Ações!$M4155*Ações!$N4155)^0.5)</f>
        <v>112.90849835154128</v>
      </c>
      <c r="G4155" s="47">
        <f>IFERROR((Ações!$H4155-Ações!$K4155)/Ações!$H4155,0)</f>
        <v>3.4615127873503275</v>
      </c>
      <c r="H4155" s="48">
        <f>IFERROR(Ações!$I4155/(Ações!$P4155-Table_1[[#This Row],[CAGR LUCRO 5A]]),0)</f>
        <v>-13.000135593220341</v>
      </c>
      <c r="I4155" s="48">
        <f>IF(Ações!$S4155&lt;0,"",Ações!$O4155*(1+Ações!$S4155))</f>
        <v>0.38350400000000001</v>
      </c>
      <c r="J4155" s="49">
        <f>IFERROR(IF(Ações!$B4155="","",(VLOOKUP(Table_1[[#This Row],[AÇÕES]],'Dados Status Invest STOCKS'!A4141:AD4756,4)/Table_1[[#This Row],[LPA]]))/100,0)</f>
        <v>7.1087928464977634E-3</v>
      </c>
      <c r="K4155" s="64">
        <f>IFERROR(IF(Ações!$B4155="","",VLOOKUP(Table_1[[#This Row],[AÇÕES]],'Dados Status Invest STOCKS'!A4141:AD4756,2)),0)</f>
        <v>32</v>
      </c>
      <c r="L4155" s="65">
        <f>IFERROR(IF(Ações!$B4155="","",VLOOKUP(Table_1[[#This Row],[AÇÕES]],'Dados Status Invest STOCKS'!A4141:AD4756,3)/100),0)</f>
        <v>1.1000000000000001E-2</v>
      </c>
      <c r="M4155" s="66">
        <f>IFERROR(IF(Ações!$B4155="","",VLOOKUP(Table_1[[#This Row],[AÇÕES]],'Dados Status Invest STOCKS'!A4141:AD4756,28)),0)</f>
        <v>6.71</v>
      </c>
      <c r="N4155" s="66">
        <f>IFERROR(IF(Ações!$B4155="","",VLOOKUP(Table_1[[#This Row],[AÇÕES]],'Dados Status Invest STOCKS'!A4141:AD4756,27)),0)</f>
        <v>84.44</v>
      </c>
      <c r="O4155" s="66">
        <f>IFERROR(IF(Ações!$L4155="","",Ações!$K4155*Ações!$L4155),0)</f>
        <v>0.35200000000000004</v>
      </c>
      <c r="P4155" s="67">
        <f t="shared" si="64"/>
        <v>0.06</v>
      </c>
      <c r="Q4155" s="67">
        <f>IFERROR(Ações!$O4155/Ações!$M4155,0)</f>
        <v>5.245901639344263E-2</v>
      </c>
      <c r="R4155" s="67">
        <f>IFERROR(IF(Ações!$B4155="","",VLOOKUP(Table_1[[#This Row],[AÇÕES]],'Dados Status Invest STOCKS'!A4141:AD4756,18)/100),0)</f>
        <v>7.9500000000000001E-2</v>
      </c>
      <c r="S4155" s="65">
        <f>IFERROR(IF(Ações!$B4155="","",VLOOKUP(Table_1[[#This Row],[AÇÕES]],'Dados Status Invest STOCKS'!A4141:AD4756,25)/100),0)</f>
        <v>8.9499999999999996E-2</v>
      </c>
      <c r="T4155" s="67">
        <f>(1-Ações!$Q4155)*Ações!$R4155</f>
        <v>7.5329508196721309E-2</v>
      </c>
      <c r="U4155" s="68">
        <f>IF(Ações!$S4155=0,Ações!$T4155,IF(Ações!$T4155=0,Ações!$S4155,AVERAGE(Ações!$S4155,Ações!$T4155)))</f>
        <v>8.241475409836066E-2</v>
      </c>
    </row>
    <row r="4156" spans="2:21" ht="15" customHeight="1" x14ac:dyDescent="0.2">
      <c r="B4156" s="63" t="str">
        <f>IFERROR('Dados Status Invest STOCKS'!A4143,"-")</f>
        <v>SHI</v>
      </c>
      <c r="C4156" s="45">
        <f>IFERROR((Ações!$D4156-Ações!$K4156)/Ações!$D4156,0)</f>
        <v>-4.5296167247386859E-2</v>
      </c>
      <c r="D4156" s="46">
        <f>(Ações!$O4156)/0.06</f>
        <v>22.14683333333333</v>
      </c>
      <c r="E4156" s="47">
        <f>IFERROR((Ações!$F4156-Ações!$K4156)/Ações!$F4156,0)</f>
        <v>0.50364869346505403</v>
      </c>
      <c r="F4156" s="46">
        <f>IF(OR(Ações!$N4156&lt;0,Ações!$M4156&lt;0),"",(22.5*Ações!$M4156*Ações!$N4156)^0.5)</f>
        <v>46.640352700210144</v>
      </c>
      <c r="G4156" s="47">
        <f>IFERROR((Ações!$H4156-Ações!$K4156)/Ações!$H4156,0)</f>
        <v>0</v>
      </c>
      <c r="H4156" s="48">
        <f>IFERROR(Ações!$I4156/(Ações!$P4156-Table_1[[#This Row],[CAGR LUCRO 5A]]),0)</f>
        <v>0</v>
      </c>
      <c r="I4156" s="48" t="str">
        <f>IF(Ações!$S4156&lt;0,"",Ações!$O4156*(1+Ações!$S4156))</f>
        <v/>
      </c>
      <c r="J4156" s="49">
        <f>IFERROR(IF(Ações!$B4156="","",(VLOOKUP(Table_1[[#This Row],[AÇÕES]],'Dados Status Invest STOCKS'!A4142:AD4757,4)/Table_1[[#This Row],[LPA]]))/100,0)</f>
        <v>4.6801801801801803E-2</v>
      </c>
      <c r="K4156" s="64">
        <f>IFERROR(IF(Ações!$B4156="","",VLOOKUP(Table_1[[#This Row],[AÇÕES]],'Dados Status Invest STOCKS'!A4142:AD4757,2)),0)</f>
        <v>23.15</v>
      </c>
      <c r="L4156" s="65">
        <f>IFERROR(IF(Ações!$B4156="","",VLOOKUP(Table_1[[#This Row],[AÇÕES]],'Dados Status Invest STOCKS'!A4142:AD4757,3)/100),0)</f>
        <v>5.74E-2</v>
      </c>
      <c r="M4156" s="66">
        <f>IFERROR(IF(Ações!$B4156="","",VLOOKUP(Table_1[[#This Row],[AÇÕES]],'Dados Status Invest STOCKS'!A4142:AD4757,28)),0)</f>
        <v>2.2200000000000002</v>
      </c>
      <c r="N4156" s="66">
        <f>IFERROR(IF(Ações!$B4156="","",VLOOKUP(Table_1[[#This Row],[AÇÕES]],'Dados Status Invest STOCKS'!A4142:AD4757,27)),0)</f>
        <v>43.55</v>
      </c>
      <c r="O4156" s="66">
        <f>IFERROR(IF(Ações!$L4156="","",Ações!$K4156*Ações!$L4156),0)</f>
        <v>1.3288099999999998</v>
      </c>
      <c r="P4156" s="67">
        <f t="shared" si="64"/>
        <v>0.06</v>
      </c>
      <c r="Q4156" s="67">
        <f>IFERROR(Ações!$O4156/Ações!$M4156,0)</f>
        <v>0.59856306306306295</v>
      </c>
      <c r="R4156" s="67">
        <f>IFERROR(IF(Ações!$B4156="","",VLOOKUP(Table_1[[#This Row],[AÇÕES]],'Dados Status Invest STOCKS'!A4142:AD4757,18)/100),0)</f>
        <v>5.0999999999999997E-2</v>
      </c>
      <c r="S4156" s="65">
        <f>IFERROR(IF(Ações!$B4156="","",VLOOKUP(Table_1[[#This Row],[AÇÕES]],'Dados Status Invest STOCKS'!A4142:AD4757,25)/100),0)</f>
        <v>-0.28220000000000001</v>
      </c>
      <c r="T4156" s="67">
        <f>(1-Ações!$Q4156)*Ações!$R4156</f>
        <v>2.047328378378379E-2</v>
      </c>
      <c r="U4156" s="68">
        <f>IF(Ações!$S4156=0,Ações!$T4156,IF(Ações!$T4156=0,Ações!$S4156,AVERAGE(Ações!$S4156,Ações!$T4156)))</f>
        <v>-0.13086335810810812</v>
      </c>
    </row>
    <row r="4157" spans="2:21" ht="15" customHeight="1" x14ac:dyDescent="0.2">
      <c r="B4157" s="63" t="str">
        <f>IFERROR('Dados Status Invest STOCKS'!A4144,"-")</f>
        <v>SHIP</v>
      </c>
      <c r="C4157" s="45">
        <f>IFERROR((Ações!$D4157-Ações!$K4157)/Ações!$D4157,0)</f>
        <v>0</v>
      </c>
      <c r="D4157" s="46">
        <f>(Ações!$O4157)/0.06</f>
        <v>0</v>
      </c>
      <c r="E4157" s="47">
        <f>IFERROR((Ações!$F4157-Ações!$K4157)/Ações!$F4157,0)</f>
        <v>0</v>
      </c>
      <c r="F4157" s="46" t="str">
        <f>IF(OR(Ações!$N4157&lt;0,Ações!$M4157&lt;0),"",(22.5*Ações!$M4157*Ações!$N4157)^0.5)</f>
        <v/>
      </c>
      <c r="G4157" s="47">
        <f>IFERROR((Ações!$H4157-Ações!$K4157)/Ações!$H4157,0)</f>
        <v>0</v>
      </c>
      <c r="H4157" s="48">
        <f>IFERROR(Ações!$I4157/(Ações!$P4157-Table_1[[#This Row],[CAGR LUCRO 5A]]),0)</f>
        <v>0</v>
      </c>
      <c r="I4157" s="48">
        <f>IF(Ações!$S4157&lt;0,"",Ações!$O4157*(1+Ações!$S4157))</f>
        <v>0</v>
      </c>
      <c r="J4157" s="49">
        <f>IFERROR(IF(Ações!$B4157="","",(VLOOKUP(Table_1[[#This Row],[AÇÕES]],'Dados Status Invest STOCKS'!A4143:AD4758,4)/Table_1[[#This Row],[LPA]]))/100,0)</f>
        <v>18.484999999999999</v>
      </c>
      <c r="K4157" s="64">
        <f>IFERROR(IF(Ações!$B4157="","",VLOOKUP(Table_1[[#This Row],[AÇÕES]],'Dados Status Invest STOCKS'!A4143:AD4758,2)),0)</f>
        <v>0.87</v>
      </c>
      <c r="L4157" s="65">
        <f>IFERROR(IF(Ações!$B4157="","",VLOOKUP(Table_1[[#This Row],[AÇÕES]],'Dados Status Invest STOCKS'!A4143:AD4758,3)/100),0)</f>
        <v>0</v>
      </c>
      <c r="M4157" s="66">
        <f>IFERROR(IF(Ações!$B4157="","",VLOOKUP(Table_1[[#This Row],[AÇÕES]],'Dados Status Invest STOCKS'!A4143:AD4758,28)),0)</f>
        <v>-0.02</v>
      </c>
      <c r="N4157" s="66">
        <f>IFERROR(IF(Ações!$B4157="","",VLOOKUP(Table_1[[#This Row],[AÇÕES]],'Dados Status Invest STOCKS'!A4143:AD4758,27)),0)</f>
        <v>1.08</v>
      </c>
      <c r="O4157" s="66">
        <f>IFERROR(IF(Ações!$L4157="","",Ações!$K4157*Ações!$L4157),0)</f>
        <v>0</v>
      </c>
      <c r="P4157" s="67">
        <f t="shared" si="64"/>
        <v>0.06</v>
      </c>
      <c r="Q4157" s="67">
        <f>IFERROR(Ações!$O4157/Ações!$M4157,0)</f>
        <v>0</v>
      </c>
      <c r="R4157" s="67">
        <f>IFERROR(IF(Ações!$B4157="","",VLOOKUP(Table_1[[#This Row],[AÇÕES]],'Dados Status Invest STOCKS'!A4143:AD4758,18)/100),0)</f>
        <v>-2.1899999999999999E-2</v>
      </c>
      <c r="S4157" s="65">
        <f>IFERROR(IF(Ações!$B4157="","",VLOOKUP(Table_1[[#This Row],[AÇÕES]],'Dados Status Invest STOCKS'!A4143:AD4758,25)/100),0)</f>
        <v>0</v>
      </c>
      <c r="T4157" s="67">
        <f>(1-Ações!$Q4157)*Ações!$R4157</f>
        <v>-2.1899999999999999E-2</v>
      </c>
      <c r="U4157" s="68">
        <f>IF(Ações!$S4157=0,Ações!$T4157,IF(Ações!$T4157=0,Ações!$S4157,AVERAGE(Ações!$S4157,Ações!$T4157)))</f>
        <v>-2.1899999999999999E-2</v>
      </c>
    </row>
    <row r="4158" spans="2:21" ht="15" customHeight="1" x14ac:dyDescent="0.2">
      <c r="B4158" s="63" t="str">
        <f>IFERROR('Dados Status Invest STOCKS'!A4145,"-")</f>
        <v>SHIPW</v>
      </c>
      <c r="C4158" s="45">
        <f>IFERROR((Ações!$D4158-Ações!$K4158)/Ações!$D4158,0)</f>
        <v>0</v>
      </c>
      <c r="D4158" s="46">
        <f>(Ações!$O4158)/0.06</f>
        <v>0</v>
      </c>
      <c r="E4158" s="47">
        <f>IFERROR((Ações!$F4158-Ações!$K4158)/Ações!$F4158,0)</f>
        <v>0</v>
      </c>
      <c r="F4158" s="46" t="str">
        <f>IF(OR(Ações!$N4158&lt;0,Ações!$M4158&lt;0),"",(22.5*Ações!$M4158*Ações!$N4158)^0.5)</f>
        <v/>
      </c>
      <c r="G4158" s="47">
        <f>IFERROR((Ações!$H4158-Ações!$K4158)/Ações!$H4158,0)</f>
        <v>0</v>
      </c>
      <c r="H4158" s="48">
        <f>IFERROR(Ações!$I4158/(Ações!$P4158-Table_1[[#This Row],[CAGR LUCRO 5A]]),0)</f>
        <v>0</v>
      </c>
      <c r="I4158" s="48">
        <f>IF(Ações!$S4158&lt;0,"",Ações!$O4158*(1+Ações!$S4158))</f>
        <v>0</v>
      </c>
      <c r="J4158" s="49">
        <f>IFERROR(IF(Ações!$B4158="","",(VLOOKUP(Table_1[[#This Row],[AÇÕES]],'Dados Status Invest STOCKS'!A4144:AD4759,4)/Table_1[[#This Row],[LPA]]))/100,0)</f>
        <v>0.42499999999999999</v>
      </c>
      <c r="K4158" s="64">
        <f>IFERROR(IF(Ações!$B4158="","",VLOOKUP(Table_1[[#This Row],[AÇÕES]],'Dados Status Invest STOCKS'!A4144:AD4759,2)),0)</f>
        <v>0.02</v>
      </c>
      <c r="L4158" s="65">
        <f>IFERROR(IF(Ações!$B4158="","",VLOOKUP(Table_1[[#This Row],[AÇÕES]],'Dados Status Invest STOCKS'!A4144:AD4759,3)/100),0)</f>
        <v>0</v>
      </c>
      <c r="M4158" s="66">
        <f>IFERROR(IF(Ações!$B4158="","",VLOOKUP(Table_1[[#This Row],[AÇÕES]],'Dados Status Invest STOCKS'!A4144:AD4759,28)),0)</f>
        <v>-0.02</v>
      </c>
      <c r="N4158" s="66">
        <f>IFERROR(IF(Ações!$B4158="","",VLOOKUP(Table_1[[#This Row],[AÇÕES]],'Dados Status Invest STOCKS'!A4144:AD4759,27)),0)</f>
        <v>1.08</v>
      </c>
      <c r="O4158" s="66">
        <f>IFERROR(IF(Ações!$L4158="","",Ações!$K4158*Ações!$L4158),0)</f>
        <v>0</v>
      </c>
      <c r="P4158" s="67">
        <f t="shared" si="64"/>
        <v>0.06</v>
      </c>
      <c r="Q4158" s="67">
        <f>IFERROR(Ações!$O4158/Ações!$M4158,0)</f>
        <v>0</v>
      </c>
      <c r="R4158" s="67">
        <f>IFERROR(IF(Ações!$B4158="","",VLOOKUP(Table_1[[#This Row],[AÇÕES]],'Dados Status Invest STOCKS'!A4144:AD4759,18)/100),0)</f>
        <v>-2.1899999999999999E-2</v>
      </c>
      <c r="S4158" s="65">
        <f>IFERROR(IF(Ações!$B4158="","",VLOOKUP(Table_1[[#This Row],[AÇÕES]],'Dados Status Invest STOCKS'!A4144:AD4759,25)/100),0)</f>
        <v>0</v>
      </c>
      <c r="T4158" s="67">
        <f>(1-Ações!$Q4158)*Ações!$R4158</f>
        <v>-2.1899999999999999E-2</v>
      </c>
      <c r="U4158" s="68">
        <f>IF(Ações!$S4158=0,Ações!$T4158,IF(Ações!$T4158=0,Ações!$S4158,AVERAGE(Ações!$S4158,Ações!$T4158)))</f>
        <v>-2.1899999999999999E-2</v>
      </c>
    </row>
    <row r="4159" spans="2:21" ht="15" customHeight="1" x14ac:dyDescent="0.2">
      <c r="B4159" s="63" t="str">
        <f>IFERROR('Dados Status Invest STOCKS'!A4146,"-")</f>
        <v>SHIPZ</v>
      </c>
      <c r="C4159" s="45">
        <f>IFERROR((Ações!$D4159-Ações!$K4159)/Ações!$D4159,0)</f>
        <v>0</v>
      </c>
      <c r="D4159" s="46">
        <f>(Ações!$O4159)/0.06</f>
        <v>0</v>
      </c>
      <c r="E4159" s="47">
        <f>IFERROR((Ações!$F4159-Ações!$K4159)/Ações!$F4159,0)</f>
        <v>0</v>
      </c>
      <c r="F4159" s="46" t="str">
        <f>IF(OR(Ações!$N4159&lt;0,Ações!$M4159&lt;0),"",(22.5*Ações!$M4159*Ações!$N4159)^0.5)</f>
        <v/>
      </c>
      <c r="G4159" s="47">
        <f>IFERROR((Ações!$H4159-Ações!$K4159)/Ações!$H4159,0)</f>
        <v>0</v>
      </c>
      <c r="H4159" s="48">
        <f>IFERROR(Ações!$I4159/(Ações!$P4159-Table_1[[#This Row],[CAGR LUCRO 5A]]),0)</f>
        <v>0</v>
      </c>
      <c r="I4159" s="48">
        <f>IF(Ações!$S4159&lt;0,"",Ações!$O4159*(1+Ações!$S4159))</f>
        <v>0</v>
      </c>
      <c r="J4159" s="49">
        <f>IFERROR(IF(Ações!$B4159="","",(VLOOKUP(Table_1[[#This Row],[AÇÕES]],'Dados Status Invest STOCKS'!A4145:AD4760,4)/Table_1[[#This Row],[LPA]]))/100,0)</f>
        <v>0.63500000000000001</v>
      </c>
      <c r="K4159" s="64">
        <f>IFERROR(IF(Ações!$B4159="","",VLOOKUP(Table_1[[#This Row],[AÇÕES]],'Dados Status Invest STOCKS'!A4145:AD4760,2)),0)</f>
        <v>0.03</v>
      </c>
      <c r="L4159" s="65">
        <f>IFERROR(IF(Ações!$B4159="","",VLOOKUP(Table_1[[#This Row],[AÇÕES]],'Dados Status Invest STOCKS'!A4145:AD4760,3)/100),0)</f>
        <v>0</v>
      </c>
      <c r="M4159" s="66">
        <f>IFERROR(IF(Ações!$B4159="","",VLOOKUP(Table_1[[#This Row],[AÇÕES]],'Dados Status Invest STOCKS'!A4145:AD4760,28)),0)</f>
        <v>-0.02</v>
      </c>
      <c r="N4159" s="66">
        <f>IFERROR(IF(Ações!$B4159="","",VLOOKUP(Table_1[[#This Row],[AÇÕES]],'Dados Status Invest STOCKS'!A4145:AD4760,27)),0)</f>
        <v>1.08</v>
      </c>
      <c r="O4159" s="66">
        <f>IFERROR(IF(Ações!$L4159="","",Ações!$K4159*Ações!$L4159),0)</f>
        <v>0</v>
      </c>
      <c r="P4159" s="67">
        <f t="shared" si="64"/>
        <v>0.06</v>
      </c>
      <c r="Q4159" s="67">
        <f>IFERROR(Ações!$O4159/Ações!$M4159,0)</f>
        <v>0</v>
      </c>
      <c r="R4159" s="67">
        <f>IFERROR(IF(Ações!$B4159="","",VLOOKUP(Table_1[[#This Row],[AÇÕES]],'Dados Status Invest STOCKS'!A4145:AD4760,18)/100),0)</f>
        <v>-2.1899999999999999E-2</v>
      </c>
      <c r="S4159" s="65">
        <f>IFERROR(IF(Ações!$B4159="","",VLOOKUP(Table_1[[#This Row],[AÇÕES]],'Dados Status Invest STOCKS'!A4145:AD4760,25)/100),0)</f>
        <v>0</v>
      </c>
      <c r="T4159" s="67">
        <f>(1-Ações!$Q4159)*Ações!$R4159</f>
        <v>-2.1899999999999999E-2</v>
      </c>
      <c r="U4159" s="68">
        <f>IF(Ações!$S4159=0,Ações!$T4159,IF(Ações!$T4159=0,Ações!$S4159,AVERAGE(Ações!$S4159,Ações!$T4159)))</f>
        <v>-2.1899999999999999E-2</v>
      </c>
    </row>
    <row r="4160" spans="2:21" ht="15" customHeight="1" x14ac:dyDescent="0.2">
      <c r="B4160" s="63" t="str">
        <f>IFERROR('Dados Status Invest STOCKS'!A4147,"-")</f>
        <v>SHLS</v>
      </c>
      <c r="C4160" s="45">
        <f>IFERROR((Ações!$D4160-Ações!$K4160)/Ações!$D4160,0)</f>
        <v>0</v>
      </c>
      <c r="D4160" s="46">
        <f>(Ações!$O4160)/0.06</f>
        <v>0</v>
      </c>
      <c r="E4160" s="47">
        <f>IFERROR((Ações!$F4160-Ações!$K4160)/Ações!$F4160,0)</f>
        <v>0</v>
      </c>
      <c r="F4160" s="46" t="str">
        <f>IF(OR(Ações!$N4160&lt;0,Ações!$M4160&lt;0),"",(22.5*Ações!$M4160*Ações!$N4160)^0.5)</f>
        <v/>
      </c>
      <c r="G4160" s="47">
        <f>IFERROR((Ações!$H4160-Ações!$K4160)/Ações!$H4160,0)</f>
        <v>0</v>
      </c>
      <c r="H4160" s="48">
        <f>IFERROR(Ações!$I4160/(Ações!$P4160-Table_1[[#This Row],[CAGR LUCRO 5A]]),0)</f>
        <v>0</v>
      </c>
      <c r="I4160" s="48">
        <f>IF(Ações!$S4160&lt;0,"",Ações!$O4160*(1+Ações!$S4160))</f>
        <v>0</v>
      </c>
      <c r="J4160" s="49">
        <f>IFERROR(IF(Ações!$B4160="","",(VLOOKUP(Table_1[[#This Row],[AÇÕES]],'Dados Status Invest STOCKS'!A4146:AD4761,4)/Table_1[[#This Row],[LPA]]))/100,0)</f>
        <v>16.643999999999998</v>
      </c>
      <c r="K4160" s="64">
        <f>IFERROR(IF(Ações!$B4160="","",VLOOKUP(Table_1[[#This Row],[AÇÕES]],'Dados Status Invest STOCKS'!A4146:AD4761,2)),0)</f>
        <v>16.2</v>
      </c>
      <c r="L4160" s="65">
        <f>IFERROR(IF(Ações!$B4160="","",VLOOKUP(Table_1[[#This Row],[AÇÕES]],'Dados Status Invest STOCKS'!A4146:AD4761,3)/100),0)</f>
        <v>0</v>
      </c>
      <c r="M4160" s="66">
        <f>IFERROR(IF(Ações!$B4160="","",VLOOKUP(Table_1[[#This Row],[AÇÕES]],'Dados Status Invest STOCKS'!A4146:AD4761,28)),0)</f>
        <v>0.1</v>
      </c>
      <c r="N4160" s="66">
        <f>IFERROR(IF(Ações!$B4160="","",VLOOKUP(Table_1[[#This Row],[AÇÕES]],'Dados Status Invest STOCKS'!A4146:AD4761,27)),0)</f>
        <v>-0.21</v>
      </c>
      <c r="O4160" s="66">
        <f>IFERROR(IF(Ações!$L4160="","",Ações!$K4160*Ações!$L4160),0)</f>
        <v>0</v>
      </c>
      <c r="P4160" s="67">
        <f t="shared" si="64"/>
        <v>0.06</v>
      </c>
      <c r="Q4160" s="67">
        <f>IFERROR(Ações!$O4160/Ações!$M4160,0)</f>
        <v>0</v>
      </c>
      <c r="R4160" s="67">
        <f>IFERROR(IF(Ações!$B4160="","",VLOOKUP(Table_1[[#This Row],[AÇÕES]],'Dados Status Invest STOCKS'!A4146:AD4761,18)/100),0)</f>
        <v>-0.46710000000000002</v>
      </c>
      <c r="S4160" s="65">
        <f>IFERROR(IF(Ações!$B4160="","",VLOOKUP(Table_1[[#This Row],[AÇÕES]],'Dados Status Invest STOCKS'!A4146:AD4761,25)/100),0)</f>
        <v>0</v>
      </c>
      <c r="T4160" s="67">
        <f>(1-Ações!$Q4160)*Ações!$R4160</f>
        <v>-0.46710000000000002</v>
      </c>
      <c r="U4160" s="68">
        <f>IF(Ações!$S4160=0,Ações!$T4160,IF(Ações!$T4160=0,Ações!$S4160,AVERAGE(Ações!$S4160,Ações!$T4160)))</f>
        <v>-0.46710000000000002</v>
      </c>
    </row>
    <row r="4161" spans="2:21" ht="15" customHeight="1" x14ac:dyDescent="0.2">
      <c r="B4161" s="63" t="str">
        <f>IFERROR('Dados Status Invest STOCKS'!A4148,"-")</f>
        <v>SHLX</v>
      </c>
      <c r="C4161" s="45">
        <f>IFERROR((Ações!$D4161-Ações!$K4161)/Ações!$D4161,0)</f>
        <v>0.50900163666121112</v>
      </c>
      <c r="D4161" s="46">
        <f>(Ações!$O4161)/0.06</f>
        <v>25.3565</v>
      </c>
      <c r="E4161" s="47">
        <f>IFERROR((Ações!$F4161-Ações!$K4161)/Ações!$F4161,0)</f>
        <v>0</v>
      </c>
      <c r="F4161" s="46">
        <f>IF(OR(Ações!$N4161&lt;0,Ações!$M4161&lt;0),"",(22.5*Ações!$M4161*Ações!$N4161)^0.5)</f>
        <v>0</v>
      </c>
      <c r="G4161" s="47">
        <f>IFERROR((Ações!$H4161-Ações!$K4161)/Ações!$H4161,0)</f>
        <v>2.3719166414452482</v>
      </c>
      <c r="H4161" s="48">
        <f>IFERROR(Ações!$I4161/(Ações!$P4161-Table_1[[#This Row],[CAGR LUCRO 5A]]),0)</f>
        <v>-9.0748953864168609</v>
      </c>
      <c r="I4161" s="48">
        <f>IF(Ações!$S4161&lt;0,"",Ações!$O4161*(1+Ações!$S4161))</f>
        <v>1.937490165</v>
      </c>
      <c r="J4161" s="49">
        <f>IFERROR(IF(Ações!$B4161="","",(VLOOKUP(Table_1[[#This Row],[AÇÕES]],'Dados Status Invest STOCKS'!A4147:AD4762,4)/Table_1[[#This Row],[LPA]]))/100,0)</f>
        <v>6.7499999999999991E-2</v>
      </c>
      <c r="K4161" s="64">
        <f>IFERROR(IF(Ações!$B4161="","",VLOOKUP(Table_1[[#This Row],[AÇÕES]],'Dados Status Invest STOCKS'!A4147:AD4762,2)),0)</f>
        <v>12.45</v>
      </c>
      <c r="L4161" s="65">
        <f>IFERROR(IF(Ações!$B4161="","",VLOOKUP(Table_1[[#This Row],[AÇÕES]],'Dados Status Invest STOCKS'!A4147:AD4762,3)/100),0)</f>
        <v>0.1222</v>
      </c>
      <c r="M4161" s="66">
        <f>IFERROR(IF(Ações!$B4161="","",VLOOKUP(Table_1[[#This Row],[AÇÕES]],'Dados Status Invest STOCKS'!A4147:AD4762,28)),0)</f>
        <v>1.36</v>
      </c>
      <c r="N4161" s="66">
        <f>IFERROR(IF(Ações!$B4161="","",VLOOKUP(Table_1[[#This Row],[AÇÕES]],'Dados Status Invest STOCKS'!A4147:AD4762,27)),0)</f>
        <v>0</v>
      </c>
      <c r="O4161" s="66">
        <f>IFERROR(IF(Ações!$L4161="","",Ações!$K4161*Ações!$L4161),0)</f>
        <v>1.52139</v>
      </c>
      <c r="P4161" s="67">
        <f t="shared" si="64"/>
        <v>0.06</v>
      </c>
      <c r="Q4161" s="67">
        <f>IFERROR(Ações!$O4161/Ações!$M4161,0)</f>
        <v>1.1186691176470587</v>
      </c>
      <c r="R4161" s="67">
        <f>IFERROR(IF(Ações!$B4161="","",VLOOKUP(Table_1[[#This Row],[AÇÕES]],'Dados Status Invest STOCKS'!A4147:AD4762,18)/100),0)</f>
        <v>0</v>
      </c>
      <c r="S4161" s="65">
        <f>IFERROR(IF(Ações!$B4161="","",VLOOKUP(Table_1[[#This Row],[AÇÕES]],'Dados Status Invest STOCKS'!A4147:AD4762,25)/100),0)</f>
        <v>0.27350000000000002</v>
      </c>
      <c r="T4161" s="67">
        <f>(1-Ações!$Q4161)*Ações!$R4161</f>
        <v>0</v>
      </c>
      <c r="U4161" s="68">
        <f>IF(Ações!$S4161=0,Ações!$T4161,IF(Ações!$T4161=0,Ações!$S4161,AVERAGE(Ações!$S4161,Ações!$T4161)))</f>
        <v>0.27350000000000002</v>
      </c>
    </row>
    <row r="4162" spans="2:21" ht="15" customHeight="1" x14ac:dyDescent="0.2">
      <c r="B4162" s="63" t="str">
        <f>IFERROR('Dados Status Invest STOCKS'!A4149,"-")</f>
        <v>SHO</v>
      </c>
      <c r="C4162" s="45">
        <f>IFERROR((Ações!$D4162-Ações!$K4162)/Ações!$D4162,0)</f>
        <v>0</v>
      </c>
      <c r="D4162" s="46">
        <f>(Ações!$O4162)/0.06</f>
        <v>0</v>
      </c>
      <c r="E4162" s="47">
        <f>IFERROR((Ações!$F4162-Ações!$K4162)/Ações!$F4162,0)</f>
        <v>0</v>
      </c>
      <c r="F4162" s="46" t="str">
        <f>IF(OR(Ações!$N4162&lt;0,Ações!$M4162&lt;0),"",(22.5*Ações!$M4162*Ações!$N4162)^0.5)</f>
        <v/>
      </c>
      <c r="G4162" s="47">
        <f>IFERROR((Ações!$H4162-Ações!$K4162)/Ações!$H4162,0)</f>
        <v>0</v>
      </c>
      <c r="H4162" s="48">
        <f>IFERROR(Ações!$I4162/(Ações!$P4162-Table_1[[#This Row],[CAGR LUCRO 5A]]),0)</f>
        <v>0</v>
      </c>
      <c r="I4162" s="48">
        <f>IF(Ações!$S4162&lt;0,"",Ações!$O4162*(1+Ações!$S4162))</f>
        <v>0</v>
      </c>
      <c r="J4162" s="49">
        <f>IFERROR(IF(Ações!$B4162="","",(VLOOKUP(Table_1[[#This Row],[AÇÕES]],'Dados Status Invest STOCKS'!A4148:AD4763,4)/Table_1[[#This Row],[LPA]]))/100,0)</f>
        <v>0.29048387096774198</v>
      </c>
      <c r="K4162" s="64">
        <f>IFERROR(IF(Ações!$B4162="","",VLOOKUP(Table_1[[#This Row],[AÇÕES]],'Dados Status Invest STOCKS'!A4148:AD4763,2)),0)</f>
        <v>11.08</v>
      </c>
      <c r="L4162" s="65">
        <f>IFERROR(IF(Ações!$B4162="","",VLOOKUP(Table_1[[#This Row],[AÇÕES]],'Dados Status Invest STOCKS'!A4148:AD4763,3)/100),0)</f>
        <v>0</v>
      </c>
      <c r="M4162" s="66">
        <f>IFERROR(IF(Ações!$B4162="","",VLOOKUP(Table_1[[#This Row],[AÇÕES]],'Dados Status Invest STOCKS'!A4148:AD4763,28)),0)</f>
        <v>-0.62</v>
      </c>
      <c r="N4162" s="66">
        <f>IFERROR(IF(Ações!$B4162="","",VLOOKUP(Table_1[[#This Row],[AÇÕES]],'Dados Status Invest STOCKS'!A4148:AD4763,27)),0)</f>
        <v>9.4</v>
      </c>
      <c r="O4162" s="66">
        <f>IFERROR(IF(Ações!$L4162="","",Ações!$K4162*Ações!$L4162),0)</f>
        <v>0</v>
      </c>
      <c r="P4162" s="67">
        <f t="shared" si="64"/>
        <v>0.06</v>
      </c>
      <c r="Q4162" s="67">
        <f>IFERROR(Ações!$O4162/Ações!$M4162,0)</f>
        <v>0</v>
      </c>
      <c r="R4162" s="67">
        <f>IFERROR(IF(Ações!$B4162="","",VLOOKUP(Table_1[[#This Row],[AÇÕES]],'Dados Status Invest STOCKS'!A4148:AD4763,18)/100),0)</f>
        <v>-6.5500000000000003E-2</v>
      </c>
      <c r="S4162" s="65">
        <f>IFERROR(IF(Ações!$B4162="","",VLOOKUP(Table_1[[#This Row],[AÇÕES]],'Dados Status Invest STOCKS'!A4148:AD4763,25)/100),0)</f>
        <v>0</v>
      </c>
      <c r="T4162" s="67">
        <f>(1-Ações!$Q4162)*Ações!$R4162</f>
        <v>-6.5500000000000003E-2</v>
      </c>
      <c r="U4162" s="68">
        <f>IF(Ações!$S4162=0,Ações!$T4162,IF(Ações!$T4162=0,Ações!$S4162,AVERAGE(Ações!$S4162,Ações!$T4162)))</f>
        <v>-6.5500000000000003E-2</v>
      </c>
    </row>
    <row r="4163" spans="2:21" ht="15" customHeight="1" x14ac:dyDescent="0.2">
      <c r="B4163" s="63" t="str">
        <f>IFERROR('Dados Status Invest STOCKS'!A4150,"-")</f>
        <v>SHOO</v>
      </c>
      <c r="C4163" s="45">
        <f>IFERROR((Ações!$D4163-Ações!$K4163)/Ações!$D4163,0)</f>
        <v>-3.2253521126760569</v>
      </c>
      <c r="D4163" s="46">
        <f>(Ações!$O4163)/0.06</f>
        <v>9.9754999999999985</v>
      </c>
      <c r="E4163" s="47">
        <f>IFERROR((Ações!$F4163-Ações!$K4163)/Ações!$F4163,0)</f>
        <v>-1.1087860926978015</v>
      </c>
      <c r="F4163" s="46">
        <f>IF(OR(Ações!$N4163&lt;0,Ações!$M4163&lt;0),"",(22.5*Ações!$M4163*Ações!$N4163)^0.5)</f>
        <v>19.987802530543473</v>
      </c>
      <c r="G4163" s="47">
        <f>IFERROR((Ações!$H4163-Ações!$K4163)/Ações!$H4163,0)</f>
        <v>-3.2253521126760569</v>
      </c>
      <c r="H4163" s="48">
        <f>IFERROR(Ações!$I4163/(Ações!$P4163-Table_1[[#This Row],[CAGR LUCRO 5A]]),0)</f>
        <v>9.9754999999999985</v>
      </c>
      <c r="I4163" s="48">
        <f>IF(Ações!$S4163&lt;0,"",Ações!$O4163*(1+Ações!$S4163))</f>
        <v>0.5985299999999999</v>
      </c>
      <c r="J4163" s="49">
        <f>IFERROR(IF(Ações!$B4163="","",(VLOOKUP(Table_1[[#This Row],[AÇÕES]],'Dados Status Invest STOCKS'!A4149:AD4764,4)/Table_1[[#This Row],[LPA]]))/100,0)</f>
        <v>0.12867403314917125</v>
      </c>
      <c r="K4163" s="64">
        <f>IFERROR(IF(Ações!$B4163="","",VLOOKUP(Table_1[[#This Row],[AÇÕES]],'Dados Status Invest STOCKS'!A4149:AD4764,2)),0)</f>
        <v>42.15</v>
      </c>
      <c r="L4163" s="65">
        <f>IFERROR(IF(Ações!$B4163="","",VLOOKUP(Table_1[[#This Row],[AÇÕES]],'Dados Status Invest STOCKS'!A4149:AD4764,3)/100),0)</f>
        <v>1.4199999999999999E-2</v>
      </c>
      <c r="M4163" s="66">
        <f>IFERROR(IF(Ações!$B4163="","",VLOOKUP(Table_1[[#This Row],[AÇÕES]],'Dados Status Invest STOCKS'!A4149:AD4764,28)),0)</f>
        <v>1.81</v>
      </c>
      <c r="N4163" s="66">
        <f>IFERROR(IF(Ações!$B4163="","",VLOOKUP(Table_1[[#This Row],[AÇÕES]],'Dados Status Invest STOCKS'!A4149:AD4764,27)),0)</f>
        <v>9.81</v>
      </c>
      <c r="O4163" s="66">
        <f>IFERROR(IF(Ações!$L4163="","",Ações!$K4163*Ações!$L4163),0)</f>
        <v>0.5985299999999999</v>
      </c>
      <c r="P4163" s="67">
        <f t="shared" si="64"/>
        <v>0.06</v>
      </c>
      <c r="Q4163" s="67">
        <f>IFERROR(Ações!$O4163/Ações!$M4163,0)</f>
        <v>0.33067955801104965</v>
      </c>
      <c r="R4163" s="67">
        <f>IFERROR(IF(Ações!$B4163="","",VLOOKUP(Table_1[[#This Row],[AÇÕES]],'Dados Status Invest STOCKS'!A4149:AD4764,18)/100),0)</f>
        <v>0.18440000000000001</v>
      </c>
      <c r="S4163" s="65">
        <f>IFERROR(IF(Ações!$B4163="","",VLOOKUP(Table_1[[#This Row],[AÇÕES]],'Dados Status Invest STOCKS'!A4149:AD4764,25)/100),0)</f>
        <v>0</v>
      </c>
      <c r="T4163" s="67">
        <f>(1-Ações!$Q4163)*Ações!$R4163</f>
        <v>0.12342268950276244</v>
      </c>
      <c r="U4163" s="68">
        <f>IF(Ações!$S4163=0,Ações!$T4163,IF(Ações!$T4163=0,Ações!$S4163,AVERAGE(Ações!$S4163,Ações!$T4163)))</f>
        <v>0.12342268950276244</v>
      </c>
    </row>
    <row r="4164" spans="2:21" ht="15" customHeight="1" x14ac:dyDescent="0.2">
      <c r="B4164" s="63" t="str">
        <f>IFERROR('Dados Status Invest STOCKS'!A4151,"-")</f>
        <v>SHOP</v>
      </c>
      <c r="C4164" s="45">
        <f>IFERROR((Ações!$D4164-Ações!$K4164)/Ações!$D4164,0)</f>
        <v>0</v>
      </c>
      <c r="D4164" s="46">
        <f>(Ações!$O4164)/0.06</f>
        <v>0</v>
      </c>
      <c r="E4164" s="47">
        <f>IFERROR((Ações!$F4164-Ações!$K4164)/Ações!$F4164,0)</f>
        <v>-3.9873935256011137</v>
      </c>
      <c r="F4164" s="46">
        <f>IF(OR(Ações!$N4164&lt;0,Ações!$M4164&lt;0),"",(22.5*Ações!$M4164*Ações!$N4164)^0.5)</f>
        <v>188.17243820496137</v>
      </c>
      <c r="G4164" s="47">
        <f>IFERROR((Ações!$H4164-Ações!$K4164)/Ações!$H4164,0)</f>
        <v>0</v>
      </c>
      <c r="H4164" s="48">
        <f>IFERROR(Ações!$I4164/(Ações!$P4164-Table_1[[#This Row],[CAGR LUCRO 5A]]),0)</f>
        <v>0</v>
      </c>
      <c r="I4164" s="48">
        <f>IF(Ações!$S4164&lt;0,"",Ações!$O4164*(1+Ações!$S4164))</f>
        <v>0</v>
      </c>
      <c r="J4164" s="49">
        <f>IFERROR(IF(Ações!$B4164="","",(VLOOKUP(Table_1[[#This Row],[AÇÕES]],'Dados Status Invest STOCKS'!A4150:AD4765,4)/Table_1[[#This Row],[LPA]]))/100,0)</f>
        <v>2.4608294930875574E-2</v>
      </c>
      <c r="K4164" s="64">
        <f>IFERROR(IF(Ações!$B4164="","",VLOOKUP(Table_1[[#This Row],[AÇÕES]],'Dados Status Invest STOCKS'!A4150:AD4765,2)),0)</f>
        <v>938.49</v>
      </c>
      <c r="L4164" s="65">
        <f>IFERROR(IF(Ações!$B4164="","",VLOOKUP(Table_1[[#This Row],[AÇÕES]],'Dados Status Invest STOCKS'!A4150:AD4765,3)/100),0)</f>
        <v>0</v>
      </c>
      <c r="M4164" s="66">
        <f>IFERROR(IF(Ações!$B4164="","",VLOOKUP(Table_1[[#This Row],[AÇÕES]],'Dados Status Invest STOCKS'!A4150:AD4765,28)),0)</f>
        <v>19.53</v>
      </c>
      <c r="N4164" s="66">
        <f>IFERROR(IF(Ações!$B4164="","",VLOOKUP(Table_1[[#This Row],[AÇÕES]],'Dados Status Invest STOCKS'!A4150:AD4765,27)),0)</f>
        <v>80.58</v>
      </c>
      <c r="O4164" s="66">
        <f>IFERROR(IF(Ações!$L4164="","",Ações!$K4164*Ações!$L4164),0)</f>
        <v>0</v>
      </c>
      <c r="P4164" s="67">
        <f t="shared" si="64"/>
        <v>0.06</v>
      </c>
      <c r="Q4164" s="67">
        <f>IFERROR(Ações!$O4164/Ações!$M4164,0)</f>
        <v>0</v>
      </c>
      <c r="R4164" s="67">
        <f>IFERROR(IF(Ações!$B4164="","",VLOOKUP(Table_1[[#This Row],[AÇÕES]],'Dados Status Invest STOCKS'!A4150:AD4765,18)/100),0)</f>
        <v>0.24230000000000002</v>
      </c>
      <c r="S4164" s="65">
        <f>IFERROR(IF(Ações!$B4164="","",VLOOKUP(Table_1[[#This Row],[AÇÕES]],'Dados Status Invest STOCKS'!A4150:AD4765,25)/100),0)</f>
        <v>0</v>
      </c>
      <c r="T4164" s="67">
        <f>(1-Ações!$Q4164)*Ações!$R4164</f>
        <v>0.24230000000000002</v>
      </c>
      <c r="U4164" s="68">
        <f>IF(Ações!$S4164=0,Ações!$T4164,IF(Ações!$T4164=0,Ações!$S4164,AVERAGE(Ações!$S4164,Ações!$T4164)))</f>
        <v>0.24230000000000002</v>
      </c>
    </row>
    <row r="4165" spans="2:21" ht="15" customHeight="1" x14ac:dyDescent="0.2">
      <c r="B4165" s="63" t="str">
        <f>IFERROR('Dados Status Invest STOCKS'!A4152,"-")</f>
        <v>SHSP</v>
      </c>
      <c r="C4165" s="45">
        <f>IFERROR((Ações!$D4165-Ações!$K4165)/Ações!$D4165,0)</f>
        <v>0</v>
      </c>
      <c r="D4165" s="46">
        <f>(Ações!$O4165)/0.06</f>
        <v>0</v>
      </c>
      <c r="E4165" s="47">
        <f>IFERROR((Ações!$F4165-Ações!$K4165)/Ações!$F4165,0)</f>
        <v>0</v>
      </c>
      <c r="F4165" s="46" t="str">
        <f>IF(OR(Ações!$N4165&lt;0,Ações!$M4165&lt;0),"",(22.5*Ações!$M4165*Ações!$N4165)^0.5)</f>
        <v/>
      </c>
      <c r="G4165" s="47">
        <f>IFERROR((Ações!$H4165-Ações!$K4165)/Ações!$H4165,0)</f>
        <v>0</v>
      </c>
      <c r="H4165" s="48">
        <f>IFERROR(Ações!$I4165/(Ações!$P4165-Table_1[[#This Row],[CAGR LUCRO 5A]]),0)</f>
        <v>0</v>
      </c>
      <c r="I4165" s="48">
        <f>IF(Ações!$S4165&lt;0,"",Ações!$O4165*(1+Ações!$S4165))</f>
        <v>0</v>
      </c>
      <c r="J4165" s="49">
        <f>IFERROR(IF(Ações!$B4165="","",(VLOOKUP(Table_1[[#This Row],[AÇÕES]],'Dados Status Invest STOCKS'!A4151:AD4766,4)/Table_1[[#This Row],[LPA]]))/100,0)</f>
        <v>0.61075471698113193</v>
      </c>
      <c r="K4165" s="64">
        <f>IFERROR(IF(Ações!$B4165="","",VLOOKUP(Table_1[[#This Row],[AÇÕES]],'Dados Status Invest STOCKS'!A4151:AD4766,2)),0)</f>
        <v>17.100000000000001</v>
      </c>
      <c r="L4165" s="65">
        <f>IFERROR(IF(Ações!$B4165="","",VLOOKUP(Table_1[[#This Row],[AÇÕES]],'Dados Status Invest STOCKS'!A4151:AD4766,3)/100),0)</f>
        <v>0</v>
      </c>
      <c r="M4165" s="66">
        <f>IFERROR(IF(Ações!$B4165="","",VLOOKUP(Table_1[[#This Row],[AÇÕES]],'Dados Status Invest STOCKS'!A4151:AD4766,28)),0)</f>
        <v>-0.53</v>
      </c>
      <c r="N4165" s="66">
        <f>IFERROR(IF(Ações!$B4165="","",VLOOKUP(Table_1[[#This Row],[AÇÕES]],'Dados Status Invest STOCKS'!A4151:AD4766,27)),0)</f>
        <v>2.98</v>
      </c>
      <c r="O4165" s="66">
        <f>IFERROR(IF(Ações!$L4165="","",Ações!$K4165*Ações!$L4165),0)</f>
        <v>0</v>
      </c>
      <c r="P4165" s="67">
        <f t="shared" si="64"/>
        <v>0.06</v>
      </c>
      <c r="Q4165" s="67">
        <f>IFERROR(Ações!$O4165/Ações!$M4165,0)</f>
        <v>0</v>
      </c>
      <c r="R4165" s="67">
        <f>IFERROR(IF(Ações!$B4165="","",VLOOKUP(Table_1[[#This Row],[AÇÕES]],'Dados Status Invest STOCKS'!A4151:AD4766,18)/100),0)</f>
        <v>-0.17760000000000001</v>
      </c>
      <c r="S4165" s="65">
        <f>IFERROR(IF(Ações!$B4165="","",VLOOKUP(Table_1[[#This Row],[AÇÕES]],'Dados Status Invest STOCKS'!A4151:AD4766,25)/100),0)</f>
        <v>0</v>
      </c>
      <c r="T4165" s="67">
        <f>(1-Ações!$Q4165)*Ações!$R4165</f>
        <v>-0.17760000000000001</v>
      </c>
      <c r="U4165" s="68">
        <f>IF(Ações!$S4165=0,Ações!$T4165,IF(Ações!$T4165=0,Ações!$S4165,AVERAGE(Ações!$S4165,Ações!$T4165)))</f>
        <v>-0.17760000000000001</v>
      </c>
    </row>
    <row r="4166" spans="2:21" ht="15" customHeight="1" x14ac:dyDescent="0.2">
      <c r="B4166" s="63" t="str">
        <f>IFERROR('Dados Status Invest STOCKS'!A4153,"-")</f>
        <v>SHW</v>
      </c>
      <c r="C4166" s="45">
        <f>IFERROR((Ações!$D4166-Ações!$K4166)/Ações!$D4166,0)</f>
        <v>-4.4054054054054053</v>
      </c>
      <c r="D4166" s="46">
        <f>(Ações!$O4166)/0.06</f>
        <v>55.226199999999999</v>
      </c>
      <c r="E4166" s="47">
        <f>IFERROR((Ações!$F4166-Ações!$K4166)/Ações!$F4166,0)</f>
        <v>-6.1742723905118844</v>
      </c>
      <c r="F4166" s="46">
        <f>IF(OR(Ações!$N4166&lt;0,Ações!$M4166&lt;0),"",(22.5*Ações!$M4166*Ações!$N4166)^0.5)</f>
        <v>41.609794520040595</v>
      </c>
      <c r="G4166" s="47">
        <f>IFERROR((Ações!$H4166-Ações!$K4166)/Ações!$H4166,0)</f>
        <v>7.3294590090485201</v>
      </c>
      <c r="H4166" s="48">
        <f>IFERROR(Ações!$I4166/(Ações!$P4166-Table_1[[#This Row],[CAGR LUCRO 5A]]),0)</f>
        <v>-47.163588479400737</v>
      </c>
      <c r="I4166" s="48">
        <f>IF(Ações!$S4166&lt;0,"",Ações!$O4166*(1+Ações!$S4166))</f>
        <v>3.7778034371999993</v>
      </c>
      <c r="J4166" s="49">
        <f>IFERROR(IF(Ações!$B4166="","",(VLOOKUP(Table_1[[#This Row],[AÇÕES]],'Dados Status Invest STOCKS'!A4152:AD4767,4)/Table_1[[#This Row],[LPA]]))/100,0)</f>
        <v>5.3040000000000004E-2</v>
      </c>
      <c r="K4166" s="64">
        <f>IFERROR(IF(Ações!$B4166="","",VLOOKUP(Table_1[[#This Row],[AÇÕES]],'Dados Status Invest STOCKS'!A4152:AD4767,2)),0)</f>
        <v>298.52</v>
      </c>
      <c r="L4166" s="65">
        <f>IFERROR(IF(Ações!$B4166="","",VLOOKUP(Table_1[[#This Row],[AÇÕES]],'Dados Status Invest STOCKS'!A4152:AD4767,3)/100),0)</f>
        <v>1.11E-2</v>
      </c>
      <c r="M4166" s="66">
        <f>IFERROR(IF(Ações!$B4166="","",VLOOKUP(Table_1[[#This Row],[AÇÕES]],'Dados Status Invest STOCKS'!A4152:AD4767,28)),0)</f>
        <v>7.5</v>
      </c>
      <c r="N4166" s="66">
        <f>IFERROR(IF(Ações!$B4166="","",VLOOKUP(Table_1[[#This Row],[AÇÕES]],'Dados Status Invest STOCKS'!A4152:AD4767,27)),0)</f>
        <v>10.26</v>
      </c>
      <c r="O4166" s="66">
        <f>IFERROR(IF(Ações!$L4166="","",Ações!$K4166*Ações!$L4166),0)</f>
        <v>3.3135719999999997</v>
      </c>
      <c r="P4166" s="67">
        <f t="shared" si="64"/>
        <v>0.06</v>
      </c>
      <c r="Q4166" s="67">
        <f>IFERROR(Ações!$O4166/Ações!$M4166,0)</f>
        <v>0.44180959999999997</v>
      </c>
      <c r="R4166" s="67">
        <f>IFERROR(IF(Ações!$B4166="","",VLOOKUP(Table_1[[#This Row],[AÇÕES]],'Dados Status Invest STOCKS'!A4152:AD4767,18)/100),0)</f>
        <v>0.73129999999999995</v>
      </c>
      <c r="S4166" s="65">
        <f>IFERROR(IF(Ações!$B4166="","",VLOOKUP(Table_1[[#This Row],[AÇÕES]],'Dados Status Invest STOCKS'!A4152:AD4767,25)/100),0)</f>
        <v>0.1401</v>
      </c>
      <c r="T4166" s="67">
        <f>(1-Ações!$Q4166)*Ações!$R4166</f>
        <v>0.40820463951999997</v>
      </c>
      <c r="U4166" s="68">
        <f>IF(Ações!$S4166=0,Ações!$T4166,IF(Ações!$T4166=0,Ações!$S4166,AVERAGE(Ações!$S4166,Ações!$T4166)))</f>
        <v>0.27415231975999999</v>
      </c>
    </row>
    <row r="4167" spans="2:21" ht="15" customHeight="1" x14ac:dyDescent="0.2">
      <c r="B4167" s="63" t="str">
        <f>IFERROR('Dados Status Invest STOCKS'!A4154,"-")</f>
        <v>SHYF</v>
      </c>
      <c r="C4167" s="45">
        <f>IFERROR((Ações!$D4167-Ações!$K4167)/Ações!$D4167,0)</f>
        <v>-24.000000000000004</v>
      </c>
      <c r="D4167" s="46">
        <f>(Ações!$O4167)/0.06</f>
        <v>1.7639999999999998</v>
      </c>
      <c r="E4167" s="47">
        <f>IFERROR((Ações!$F4167-Ações!$K4167)/Ações!$F4167,0)</f>
        <v>-1.7840110201137456</v>
      </c>
      <c r="F4167" s="46">
        <f>IF(OR(Ações!$N4167&lt;0,Ações!$M4167&lt;0),"",(22.5*Ações!$M4167*Ações!$N4167)^0.5)</f>
        <v>15.840454538932903</v>
      </c>
      <c r="G4167" s="47">
        <f>IFERROR((Ações!$H4167-Ações!$K4167)/Ações!$H4167,0)</f>
        <v>-24.000000000000004</v>
      </c>
      <c r="H4167" s="48">
        <f>IFERROR(Ações!$I4167/(Ações!$P4167-Table_1[[#This Row],[CAGR LUCRO 5A]]),0)</f>
        <v>1.7639999999999998</v>
      </c>
      <c r="I4167" s="48">
        <f>IF(Ações!$S4167&lt;0,"",Ações!$O4167*(1+Ações!$S4167))</f>
        <v>0.10583999999999999</v>
      </c>
      <c r="J4167" s="49">
        <f>IFERROR(IF(Ações!$B4167="","",(VLOOKUP(Table_1[[#This Row],[AÇÕES]],'Dados Status Invest STOCKS'!A4153:AD4768,4)/Table_1[[#This Row],[LPA]]))/100,0)</f>
        <v>0.16499999999999995</v>
      </c>
      <c r="K4167" s="64">
        <f>IFERROR(IF(Ações!$B4167="","",VLOOKUP(Table_1[[#This Row],[AÇÕES]],'Dados Status Invest STOCKS'!A4153:AD4768,2)),0)</f>
        <v>44.1</v>
      </c>
      <c r="L4167" s="65">
        <f>IFERROR(IF(Ações!$B4167="","",VLOOKUP(Table_1[[#This Row],[AÇÕES]],'Dados Status Invest STOCKS'!A4153:AD4768,3)/100),0)</f>
        <v>2.3999999999999998E-3</v>
      </c>
      <c r="M4167" s="66">
        <f>IFERROR(IF(Ações!$B4167="","",VLOOKUP(Table_1[[#This Row],[AÇÕES]],'Dados Status Invest STOCKS'!A4153:AD4768,28)),0)</f>
        <v>1.6</v>
      </c>
      <c r="N4167" s="66">
        <f>IFERROR(IF(Ações!$B4167="","",VLOOKUP(Table_1[[#This Row],[AÇÕES]],'Dados Status Invest STOCKS'!A4153:AD4768,27)),0)</f>
        <v>6.97</v>
      </c>
      <c r="O4167" s="66">
        <f>IFERROR(IF(Ações!$L4167="","",Ações!$K4167*Ações!$L4167),0)</f>
        <v>0.10583999999999999</v>
      </c>
      <c r="P4167" s="67">
        <f t="shared" si="64"/>
        <v>0.06</v>
      </c>
      <c r="Q4167" s="67">
        <f>IFERROR(Ações!$O4167/Ações!$M4167,0)</f>
        <v>6.6149999999999987E-2</v>
      </c>
      <c r="R4167" s="67">
        <f>IFERROR(IF(Ações!$B4167="","",VLOOKUP(Table_1[[#This Row],[AÇÕES]],'Dados Status Invest STOCKS'!A4153:AD4768,18)/100),0)</f>
        <v>0.22920000000000001</v>
      </c>
      <c r="S4167" s="65">
        <f>IFERROR(IF(Ações!$B4167="","",VLOOKUP(Table_1[[#This Row],[AÇÕES]],'Dados Status Invest STOCKS'!A4153:AD4768,25)/100),0)</f>
        <v>0</v>
      </c>
      <c r="T4167" s="67">
        <f>(1-Ações!$Q4167)*Ações!$R4167</f>
        <v>0.21403842000000003</v>
      </c>
      <c r="U4167" s="68">
        <f>IF(Ações!$S4167=0,Ações!$T4167,IF(Ações!$T4167=0,Ações!$S4167,AVERAGE(Ações!$S4167,Ações!$T4167)))</f>
        <v>0.21403842000000003</v>
      </c>
    </row>
    <row r="4168" spans="2:21" ht="15" customHeight="1" x14ac:dyDescent="0.2">
      <c r="B4168" s="63" t="str">
        <f>IFERROR('Dados Status Invest STOCKS'!A4155,"-")</f>
        <v>SI</v>
      </c>
      <c r="C4168" s="45">
        <f>IFERROR((Ações!$D4168-Ações!$K4168)/Ações!$D4168,0)</f>
        <v>0</v>
      </c>
      <c r="D4168" s="46">
        <f>(Ações!$O4168)/0.06</f>
        <v>0</v>
      </c>
      <c r="E4168" s="47">
        <f>IFERROR((Ações!$F4168-Ações!$K4168)/Ações!$F4168,0)</f>
        <v>-1.3918794450448639</v>
      </c>
      <c r="F4168" s="46">
        <f>IF(OR(Ações!$N4168&lt;0,Ações!$M4168&lt;0),"",(22.5*Ações!$M4168*Ações!$N4168)^0.5)</f>
        <v>41.599086528432331</v>
      </c>
      <c r="G4168" s="47">
        <f>IFERROR((Ações!$H4168-Ações!$K4168)/Ações!$H4168,0)</f>
        <v>0</v>
      </c>
      <c r="H4168" s="48">
        <f>IFERROR(Ações!$I4168/(Ações!$P4168-Table_1[[#This Row],[CAGR LUCRO 5A]]),0)</f>
        <v>0</v>
      </c>
      <c r="I4168" s="48">
        <f>IF(Ações!$S4168&lt;0,"",Ações!$O4168*(1+Ações!$S4168))</f>
        <v>0</v>
      </c>
      <c r="J4168" s="49">
        <f>IFERROR(IF(Ações!$B4168="","",(VLOOKUP(Table_1[[#This Row],[AÇÕES]],'Dados Status Invest STOCKS'!A4154:AD4769,4)/Table_1[[#This Row],[LPA]]))/100,0)</f>
        <v>0.20931192660550457</v>
      </c>
      <c r="K4168" s="64">
        <f>IFERROR(IF(Ações!$B4168="","",VLOOKUP(Table_1[[#This Row],[AÇÕES]],'Dados Status Invest STOCKS'!A4154:AD4769,2)),0)</f>
        <v>99.5</v>
      </c>
      <c r="L4168" s="65">
        <f>IFERROR(IF(Ações!$B4168="","",VLOOKUP(Table_1[[#This Row],[AÇÕES]],'Dados Status Invest STOCKS'!A4154:AD4769,3)/100),0)</f>
        <v>0</v>
      </c>
      <c r="M4168" s="66">
        <f>IFERROR(IF(Ações!$B4168="","",VLOOKUP(Table_1[[#This Row],[AÇÕES]],'Dados Status Invest STOCKS'!A4154:AD4769,28)),0)</f>
        <v>2.1800000000000002</v>
      </c>
      <c r="N4168" s="66">
        <f>IFERROR(IF(Ações!$B4168="","",VLOOKUP(Table_1[[#This Row],[AÇÕES]],'Dados Status Invest STOCKS'!A4154:AD4769,27)),0)</f>
        <v>35.28</v>
      </c>
      <c r="O4168" s="66">
        <f>IFERROR(IF(Ações!$L4168="","",Ações!$K4168*Ações!$L4168),0)</f>
        <v>0</v>
      </c>
      <c r="P4168" s="67">
        <f t="shared" si="64"/>
        <v>0.06</v>
      </c>
      <c r="Q4168" s="67">
        <f>IFERROR(Ações!$O4168/Ações!$M4168,0)</f>
        <v>0</v>
      </c>
      <c r="R4168" s="67">
        <f>IFERROR(IF(Ações!$B4168="","",VLOOKUP(Table_1[[#This Row],[AÇÕES]],'Dados Status Invest STOCKS'!A4154:AD4769,18)/100),0)</f>
        <v>6.1799999999999994E-2</v>
      </c>
      <c r="S4168" s="65">
        <f>IFERROR(IF(Ações!$B4168="","",VLOOKUP(Table_1[[#This Row],[AÇÕES]],'Dados Status Invest STOCKS'!A4154:AD4769,25)/100),0)</f>
        <v>0</v>
      </c>
      <c r="T4168" s="67">
        <f>(1-Ações!$Q4168)*Ações!$R4168</f>
        <v>6.1799999999999994E-2</v>
      </c>
      <c r="U4168" s="68">
        <f>IF(Ações!$S4168=0,Ações!$T4168,IF(Ações!$T4168=0,Ações!$S4168,AVERAGE(Ações!$S4168,Ações!$T4168)))</f>
        <v>6.1799999999999994E-2</v>
      </c>
    </row>
    <row r="4169" spans="2:21" ht="15" customHeight="1" x14ac:dyDescent="0.2">
      <c r="B4169" s="63" t="str">
        <f>IFERROR('Dados Status Invest STOCKS'!A4156,"-")</f>
        <v>SIBN</v>
      </c>
      <c r="C4169" s="45">
        <f>IFERROR((Ações!$D4169-Ações!$K4169)/Ações!$D4169,0)</f>
        <v>0</v>
      </c>
      <c r="D4169" s="46">
        <f>(Ações!$O4169)/0.06</f>
        <v>0</v>
      </c>
      <c r="E4169" s="47">
        <f>IFERROR((Ações!$F4169-Ações!$K4169)/Ações!$F4169,0)</f>
        <v>0</v>
      </c>
      <c r="F4169" s="46" t="str">
        <f>IF(OR(Ações!$N4169&lt;0,Ações!$M4169&lt;0),"",(22.5*Ações!$M4169*Ações!$N4169)^0.5)</f>
        <v/>
      </c>
      <c r="G4169" s="47">
        <f>IFERROR((Ações!$H4169-Ações!$K4169)/Ações!$H4169,0)</f>
        <v>0</v>
      </c>
      <c r="H4169" s="48">
        <f>IFERROR(Ações!$I4169/(Ações!$P4169-Table_1[[#This Row],[CAGR LUCRO 5A]]),0)</f>
        <v>0</v>
      </c>
      <c r="I4169" s="48">
        <f>IF(Ações!$S4169&lt;0,"",Ações!$O4169*(1+Ações!$S4169))</f>
        <v>0</v>
      </c>
      <c r="J4169" s="49">
        <f>IFERROR(IF(Ações!$B4169="","",(VLOOKUP(Table_1[[#This Row],[AÇÕES]],'Dados Status Invest STOCKS'!A4155:AD4770,4)/Table_1[[#This Row],[LPA]]))/100,0)</f>
        <v>8.8692810457516341E-2</v>
      </c>
      <c r="K4169" s="64">
        <f>IFERROR(IF(Ações!$B4169="","",VLOOKUP(Table_1[[#This Row],[AÇÕES]],'Dados Status Invest STOCKS'!A4155:AD4770,2)),0)</f>
        <v>20.7</v>
      </c>
      <c r="L4169" s="65">
        <f>IFERROR(IF(Ações!$B4169="","",VLOOKUP(Table_1[[#This Row],[AÇÕES]],'Dados Status Invest STOCKS'!A4155:AD4770,3)/100),0)</f>
        <v>0</v>
      </c>
      <c r="M4169" s="66">
        <f>IFERROR(IF(Ações!$B4169="","",VLOOKUP(Table_1[[#This Row],[AÇÕES]],'Dados Status Invest STOCKS'!A4155:AD4770,28)),0)</f>
        <v>-1.53</v>
      </c>
      <c r="N4169" s="66">
        <f>IFERROR(IF(Ações!$B4169="","",VLOOKUP(Table_1[[#This Row],[AÇÕES]],'Dados Status Invest STOCKS'!A4155:AD4770,27)),0)</f>
        <v>4.29</v>
      </c>
      <c r="O4169" s="66">
        <f>IFERROR(IF(Ações!$L4169="","",Ações!$K4169*Ações!$L4169),0)</f>
        <v>0</v>
      </c>
      <c r="P4169" s="67">
        <f t="shared" si="64"/>
        <v>0.06</v>
      </c>
      <c r="Q4169" s="67">
        <f>IFERROR(Ações!$O4169/Ações!$M4169,0)</f>
        <v>0</v>
      </c>
      <c r="R4169" s="67">
        <f>IFERROR(IF(Ações!$B4169="","",VLOOKUP(Table_1[[#This Row],[AÇÕES]],'Dados Status Invest STOCKS'!A4155:AD4770,18)/100),0)</f>
        <v>-0.35560000000000003</v>
      </c>
      <c r="S4169" s="65">
        <f>IFERROR(IF(Ações!$B4169="","",VLOOKUP(Table_1[[#This Row],[AÇÕES]],'Dados Status Invest STOCKS'!A4155:AD4770,25)/100),0)</f>
        <v>0</v>
      </c>
      <c r="T4169" s="67">
        <f>(1-Ações!$Q4169)*Ações!$R4169</f>
        <v>-0.35560000000000003</v>
      </c>
      <c r="U4169" s="68">
        <f>IF(Ações!$S4169=0,Ações!$T4169,IF(Ações!$T4169=0,Ações!$S4169,AVERAGE(Ações!$S4169,Ações!$T4169)))</f>
        <v>-0.35560000000000003</v>
      </c>
    </row>
    <row r="4170" spans="2:21" ht="15" customHeight="1" x14ac:dyDescent="0.2">
      <c r="B4170" s="63" t="str">
        <f>IFERROR('Dados Status Invest STOCKS'!A4157,"-")</f>
        <v>SIC</v>
      </c>
      <c r="C4170" s="45">
        <f>IFERROR((Ações!$D4170-Ações!$K4170)/Ações!$D4170,0)</f>
        <v>0</v>
      </c>
      <c r="D4170" s="46">
        <f>(Ações!$O4170)/0.06</f>
        <v>0</v>
      </c>
      <c r="E4170" s="47">
        <f>IFERROR((Ações!$F4170-Ações!$K4170)/Ações!$F4170,0)</f>
        <v>0.2589963023691732</v>
      </c>
      <c r="F4170" s="46">
        <f>IF(OR(Ações!$N4170&lt;0,Ações!$M4170&lt;0),"",(22.5*Ações!$M4170*Ações!$N4170)^0.5)</f>
        <v>19.554558292122071</v>
      </c>
      <c r="G4170" s="47">
        <f>IFERROR((Ações!$H4170-Ações!$K4170)/Ações!$H4170,0)</f>
        <v>0</v>
      </c>
      <c r="H4170" s="48">
        <f>IFERROR(Ações!$I4170/(Ações!$P4170-Table_1[[#This Row],[CAGR LUCRO 5A]]),0)</f>
        <v>0</v>
      </c>
      <c r="I4170" s="48">
        <f>IF(Ações!$S4170&lt;0,"",Ações!$O4170*(1+Ações!$S4170))</f>
        <v>0</v>
      </c>
      <c r="J4170" s="49">
        <f>IFERROR(IF(Ações!$B4170="","",(VLOOKUP(Table_1[[#This Row],[AÇÕES]],'Dados Status Invest STOCKS'!A4156:AD4771,4)/Table_1[[#This Row],[LPA]]))/100,0)</f>
        <v>3.3864734299516905E-2</v>
      </c>
      <c r="K4170" s="64">
        <f>IFERROR(IF(Ações!$B4170="","",VLOOKUP(Table_1[[#This Row],[AÇÕES]],'Dados Status Invest STOCKS'!A4156:AD4771,2)),0)</f>
        <v>14.49</v>
      </c>
      <c r="L4170" s="65">
        <f>IFERROR(IF(Ações!$B4170="","",VLOOKUP(Table_1[[#This Row],[AÇÕES]],'Dados Status Invest STOCKS'!A4156:AD4771,3)/100),0)</f>
        <v>0</v>
      </c>
      <c r="M4170" s="66">
        <f>IFERROR(IF(Ações!$B4170="","",VLOOKUP(Table_1[[#This Row],[AÇÕES]],'Dados Status Invest STOCKS'!A4156:AD4771,28)),0)</f>
        <v>2.0699999999999998</v>
      </c>
      <c r="N4170" s="66">
        <f>IFERROR(IF(Ações!$B4170="","",VLOOKUP(Table_1[[#This Row],[AÇÕES]],'Dados Status Invest STOCKS'!A4156:AD4771,27)),0)</f>
        <v>8.2100000000000009</v>
      </c>
      <c r="O4170" s="66">
        <f>IFERROR(IF(Ações!$L4170="","",Ações!$K4170*Ações!$L4170),0)</f>
        <v>0</v>
      </c>
      <c r="P4170" s="67">
        <f t="shared" si="64"/>
        <v>0.06</v>
      </c>
      <c r="Q4170" s="67">
        <f>IFERROR(Ações!$O4170/Ações!$M4170,0)</f>
        <v>0</v>
      </c>
      <c r="R4170" s="67">
        <f>IFERROR(IF(Ações!$B4170="","",VLOOKUP(Table_1[[#This Row],[AÇÕES]],'Dados Status Invest STOCKS'!A4156:AD4771,18)/100),0)</f>
        <v>0.25170000000000003</v>
      </c>
      <c r="S4170" s="65">
        <f>IFERROR(IF(Ações!$B4170="","",VLOOKUP(Table_1[[#This Row],[AÇÕES]],'Dados Status Invest STOCKS'!A4156:AD4771,25)/100),0)</f>
        <v>0</v>
      </c>
      <c r="T4170" s="67">
        <f>(1-Ações!$Q4170)*Ações!$R4170</f>
        <v>0.25170000000000003</v>
      </c>
      <c r="U4170" s="68">
        <f>IF(Ações!$S4170=0,Ações!$T4170,IF(Ações!$T4170=0,Ações!$S4170,AVERAGE(Ações!$S4170,Ações!$T4170)))</f>
        <v>0.25170000000000003</v>
      </c>
    </row>
    <row r="4171" spans="2:21" ht="15" customHeight="1" x14ac:dyDescent="0.2">
      <c r="B4171" s="63" t="str">
        <f>IFERROR('Dados Status Invest STOCKS'!A4158,"-")</f>
        <v>SID</v>
      </c>
      <c r="C4171" s="45">
        <f>IFERROR((Ações!$D4171-Ações!$K4171)/Ações!$D4171,0)</f>
        <v>0.60835509138381205</v>
      </c>
      <c r="D4171" s="46">
        <f>(Ações!$O4171)/0.06</f>
        <v>11.9496</v>
      </c>
      <c r="E4171" s="47">
        <f>IFERROR((Ações!$F4171-Ações!$K4171)/Ações!$F4171,0)</f>
        <v>0.61598654793221863</v>
      </c>
      <c r="F4171" s="46">
        <f>IF(OR(Ações!$N4171&lt;0,Ações!$M4171&lt;0),"",(22.5*Ações!$M4171*Ações!$N4171)^0.5)</f>
        <v>12.187073069445345</v>
      </c>
      <c r="G4171" s="47">
        <f>IFERROR((Ações!$H4171-Ações!$K4171)/Ações!$H4171,0)</f>
        <v>1.5513743315290951</v>
      </c>
      <c r="H4171" s="48">
        <f>IFERROR(Ações!$I4171/(Ações!$P4171-Table_1[[#This Row],[CAGR LUCRO 5A]]),0)</f>
        <v>-8.4878815214723922</v>
      </c>
      <c r="I4171" s="48">
        <f>IF(Ações!$S4171&lt;0,"",Ações!$O4171*(1+Ações!$S4171))</f>
        <v>0.83011481279999988</v>
      </c>
      <c r="J4171" s="49">
        <f>IFERROR(IF(Ações!$B4171="","",(VLOOKUP(Table_1[[#This Row],[AÇÕES]],'Dados Status Invest STOCKS'!A4157:AD4772,4)/Table_1[[#This Row],[LPA]]))/100,0)</f>
        <v>1.3368983957219251E-2</v>
      </c>
      <c r="K4171" s="64">
        <f>IFERROR(IF(Ações!$B4171="","",VLOOKUP(Table_1[[#This Row],[AÇÕES]],'Dados Status Invest STOCKS'!A4157:AD4772,2)),0)</f>
        <v>4.68</v>
      </c>
      <c r="L4171" s="65">
        <f>IFERROR(IF(Ações!$B4171="","",VLOOKUP(Table_1[[#This Row],[AÇÕES]],'Dados Status Invest STOCKS'!A4157:AD4772,3)/100),0)</f>
        <v>0.1532</v>
      </c>
      <c r="M4171" s="66">
        <f>IFERROR(IF(Ações!$B4171="","",VLOOKUP(Table_1[[#This Row],[AÇÕES]],'Dados Status Invest STOCKS'!A4157:AD4772,28)),0)</f>
        <v>1.87</v>
      </c>
      <c r="N4171" s="66">
        <f>IFERROR(IF(Ações!$B4171="","",VLOOKUP(Table_1[[#This Row],[AÇÕES]],'Dados Status Invest STOCKS'!A4157:AD4772,27)),0)</f>
        <v>3.53</v>
      </c>
      <c r="O4171" s="66">
        <f>IFERROR(IF(Ações!$L4171="","",Ações!$K4171*Ações!$L4171),0)</f>
        <v>0.71697599999999995</v>
      </c>
      <c r="P4171" s="67">
        <f t="shared" si="64"/>
        <v>0.06</v>
      </c>
      <c r="Q4171" s="67">
        <f>IFERROR(Ações!$O4171/Ações!$M4171,0)</f>
        <v>0.38340962566844916</v>
      </c>
      <c r="R4171" s="67">
        <f>IFERROR(IF(Ações!$B4171="","",VLOOKUP(Table_1[[#This Row],[AÇÕES]],'Dados Status Invest STOCKS'!A4157:AD4772,18)/100),0)</f>
        <v>0.5292</v>
      </c>
      <c r="S4171" s="65">
        <f>IFERROR(IF(Ações!$B4171="","",VLOOKUP(Table_1[[#This Row],[AÇÕES]],'Dados Status Invest STOCKS'!A4157:AD4772,25)/100),0)</f>
        <v>0.1578</v>
      </c>
      <c r="T4171" s="67">
        <f>(1-Ações!$Q4171)*Ações!$R4171</f>
        <v>0.32629962609625668</v>
      </c>
      <c r="U4171" s="68">
        <f>IF(Ações!$S4171=0,Ações!$T4171,IF(Ações!$T4171=0,Ações!$S4171,AVERAGE(Ações!$S4171,Ações!$T4171)))</f>
        <v>0.24204981304812834</v>
      </c>
    </row>
    <row r="4172" spans="2:21" ht="15" customHeight="1" x14ac:dyDescent="0.2">
      <c r="B4172" s="63" t="str">
        <f>IFERROR('Dados Status Invest STOCKS'!A4159,"-")</f>
        <v>SIEB</v>
      </c>
      <c r="C4172" s="45">
        <f>IFERROR((Ações!$D4172-Ações!$K4172)/Ações!$D4172,0)</f>
        <v>0</v>
      </c>
      <c r="D4172" s="46">
        <f>(Ações!$O4172)/0.06</f>
        <v>0</v>
      </c>
      <c r="E4172" s="47">
        <f>IFERROR((Ações!$F4172-Ações!$K4172)/Ações!$F4172,0)</f>
        <v>0.16670424131946918</v>
      </c>
      <c r="F4172" s="46">
        <f>IF(OR(Ações!$N4172&lt;0,Ações!$M4172&lt;0),"",(22.5*Ações!$M4172*Ações!$N4172)^0.5)</f>
        <v>2.3641065965814656</v>
      </c>
      <c r="G4172" s="47">
        <f>IFERROR((Ações!$H4172-Ações!$K4172)/Ações!$H4172,0)</f>
        <v>0</v>
      </c>
      <c r="H4172" s="48">
        <f>IFERROR(Ações!$I4172/(Ações!$P4172-Table_1[[#This Row],[CAGR LUCRO 5A]]),0)</f>
        <v>0</v>
      </c>
      <c r="I4172" s="48">
        <f>IF(Ações!$S4172&lt;0,"",Ações!$O4172*(1+Ações!$S4172))</f>
        <v>0</v>
      </c>
      <c r="J4172" s="49">
        <f>IFERROR(IF(Ações!$B4172="","",(VLOOKUP(Table_1[[#This Row],[AÇÕES]],'Dados Status Invest STOCKS'!A4158:AD4773,4)/Table_1[[#This Row],[LPA]]))/100,0)</f>
        <v>0.6166666666666667</v>
      </c>
      <c r="K4172" s="64">
        <f>IFERROR(IF(Ações!$B4172="","",VLOOKUP(Table_1[[#This Row],[AÇÕES]],'Dados Status Invest STOCKS'!A4158:AD4773,2)),0)</f>
        <v>1.97</v>
      </c>
      <c r="L4172" s="65">
        <f>IFERROR(IF(Ações!$B4172="","",VLOOKUP(Table_1[[#This Row],[AÇÕES]],'Dados Status Invest STOCKS'!A4158:AD4773,3)/100),0)</f>
        <v>0</v>
      </c>
      <c r="M4172" s="66">
        <f>IFERROR(IF(Ações!$B4172="","",VLOOKUP(Table_1[[#This Row],[AÇÕES]],'Dados Status Invest STOCKS'!A4158:AD4773,28)),0)</f>
        <v>0.18</v>
      </c>
      <c r="N4172" s="66">
        <f>IFERROR(IF(Ações!$B4172="","",VLOOKUP(Table_1[[#This Row],[AÇÕES]],'Dados Status Invest STOCKS'!A4158:AD4773,27)),0)</f>
        <v>1.38</v>
      </c>
      <c r="O4172" s="66">
        <f>IFERROR(IF(Ações!$L4172="","",Ações!$K4172*Ações!$L4172),0)</f>
        <v>0</v>
      </c>
      <c r="P4172" s="67">
        <f t="shared" si="64"/>
        <v>0.06</v>
      </c>
      <c r="Q4172" s="67">
        <f>IFERROR(Ações!$O4172/Ações!$M4172,0)</f>
        <v>0</v>
      </c>
      <c r="R4172" s="67">
        <f>IFERROR(IF(Ações!$B4172="","",VLOOKUP(Table_1[[#This Row],[AÇÕES]],'Dados Status Invest STOCKS'!A4158:AD4773,18)/100),0)</f>
        <v>0.12890000000000001</v>
      </c>
      <c r="S4172" s="65">
        <f>IFERROR(IF(Ações!$B4172="","",VLOOKUP(Table_1[[#This Row],[AÇÕES]],'Dados Status Invest STOCKS'!A4158:AD4773,25)/100),0)</f>
        <v>0</v>
      </c>
      <c r="T4172" s="67">
        <f>(1-Ações!$Q4172)*Ações!$R4172</f>
        <v>0.12890000000000001</v>
      </c>
      <c r="U4172" s="68">
        <f>IF(Ações!$S4172=0,Ações!$T4172,IF(Ações!$T4172=0,Ações!$S4172,AVERAGE(Ações!$S4172,Ações!$T4172)))</f>
        <v>0.12890000000000001</v>
      </c>
    </row>
    <row r="4173" spans="2:21" ht="15" customHeight="1" x14ac:dyDescent="0.2">
      <c r="B4173" s="63" t="str">
        <f>IFERROR('Dados Status Invest STOCKS'!A4160,"-")</f>
        <v>SIEN</v>
      </c>
      <c r="C4173" s="45">
        <f>IFERROR((Ações!$D4173-Ações!$K4173)/Ações!$D4173,0)</f>
        <v>0</v>
      </c>
      <c r="D4173" s="46">
        <f>(Ações!$O4173)/0.06</f>
        <v>0</v>
      </c>
      <c r="E4173" s="47">
        <f>IFERROR((Ações!$F4173-Ações!$K4173)/Ações!$F4173,0)</f>
        <v>0</v>
      </c>
      <c r="F4173" s="46" t="str">
        <f>IF(OR(Ações!$N4173&lt;0,Ações!$M4173&lt;0),"",(22.5*Ações!$M4173*Ações!$N4173)^0.5)</f>
        <v/>
      </c>
      <c r="G4173" s="47">
        <f>IFERROR((Ações!$H4173-Ações!$K4173)/Ações!$H4173,0)</f>
        <v>0</v>
      </c>
      <c r="H4173" s="48">
        <f>IFERROR(Ações!$I4173/(Ações!$P4173-Table_1[[#This Row],[CAGR LUCRO 5A]]),0)</f>
        <v>0</v>
      </c>
      <c r="I4173" s="48">
        <f>IF(Ações!$S4173&lt;0,"",Ações!$O4173*(1+Ações!$S4173))</f>
        <v>0</v>
      </c>
      <c r="J4173" s="49">
        <f>IFERROR(IF(Ações!$B4173="","",(VLOOKUP(Table_1[[#This Row],[AÇÕES]],'Dados Status Invest STOCKS'!A4159:AD4774,4)/Table_1[[#This Row],[LPA]]))/100,0)</f>
        <v>2.2752293577981648E-2</v>
      </c>
      <c r="K4173" s="64">
        <f>IFERROR(IF(Ações!$B4173="","",VLOOKUP(Table_1[[#This Row],[AÇÕES]],'Dados Status Invest STOCKS'!A4159:AD4774,2)),0)</f>
        <v>2.7</v>
      </c>
      <c r="L4173" s="65">
        <f>IFERROR(IF(Ações!$B4173="","",VLOOKUP(Table_1[[#This Row],[AÇÕES]],'Dados Status Invest STOCKS'!A4159:AD4774,3)/100),0)</f>
        <v>0</v>
      </c>
      <c r="M4173" s="66">
        <f>IFERROR(IF(Ações!$B4173="","",VLOOKUP(Table_1[[#This Row],[AÇÕES]],'Dados Status Invest STOCKS'!A4159:AD4774,28)),0)</f>
        <v>-1.0900000000000001</v>
      </c>
      <c r="N4173" s="66">
        <f>IFERROR(IF(Ações!$B4173="","",VLOOKUP(Table_1[[#This Row],[AÇÕES]],'Dados Status Invest STOCKS'!A4159:AD4774,27)),0)</f>
        <v>0.66</v>
      </c>
      <c r="O4173" s="66">
        <f>IFERROR(IF(Ações!$L4173="","",Ações!$K4173*Ações!$L4173),0)</f>
        <v>0</v>
      </c>
      <c r="P4173" s="67">
        <f t="shared" si="64"/>
        <v>0.06</v>
      </c>
      <c r="Q4173" s="67">
        <f>IFERROR(Ações!$O4173/Ações!$M4173,0)</f>
        <v>0</v>
      </c>
      <c r="R4173" s="67">
        <f>IFERROR(IF(Ações!$B4173="","",VLOOKUP(Table_1[[#This Row],[AÇÕES]],'Dados Status Invest STOCKS'!A4159:AD4774,18)/100),0)</f>
        <v>-1.6597</v>
      </c>
      <c r="S4173" s="65">
        <f>IFERROR(IF(Ações!$B4173="","",VLOOKUP(Table_1[[#This Row],[AÇÕES]],'Dados Status Invest STOCKS'!A4159:AD4774,25)/100),0)</f>
        <v>0</v>
      </c>
      <c r="T4173" s="67">
        <f>(1-Ações!$Q4173)*Ações!$R4173</f>
        <v>-1.6597</v>
      </c>
      <c r="U4173" s="68">
        <f>IF(Ações!$S4173=0,Ações!$T4173,IF(Ações!$T4173=0,Ações!$S4173,AVERAGE(Ações!$S4173,Ações!$T4173)))</f>
        <v>-1.6597</v>
      </c>
    </row>
    <row r="4174" spans="2:21" ht="15" customHeight="1" x14ac:dyDescent="0.2">
      <c r="B4174" s="63" t="str">
        <f>IFERROR('Dados Status Invest STOCKS'!A4161,"-")</f>
        <v>SIFY</v>
      </c>
      <c r="C4174" s="45">
        <f>IFERROR((Ações!$D4174-Ações!$K4174)/Ações!$D4174,0)</f>
        <v>0</v>
      </c>
      <c r="D4174" s="46">
        <f>(Ações!$O4174)/0.06</f>
        <v>0</v>
      </c>
      <c r="E4174" s="47">
        <f>IFERROR((Ações!$F4174-Ações!$K4174)/Ações!$F4174,0)</f>
        <v>-1.3836564731139809</v>
      </c>
      <c r="F4174" s="46">
        <f>IF(OR(Ações!$N4174&lt;0,Ações!$M4174&lt;0),"",(22.5*Ações!$M4174*Ações!$N4174)^0.5)</f>
        <v>1.2585706178041818</v>
      </c>
      <c r="G4174" s="47">
        <f>IFERROR((Ações!$H4174-Ações!$K4174)/Ações!$H4174,0)</f>
        <v>0</v>
      </c>
      <c r="H4174" s="48">
        <f>IFERROR(Ações!$I4174/(Ações!$P4174-Table_1[[#This Row],[CAGR LUCRO 5A]]),0)</f>
        <v>0</v>
      </c>
      <c r="I4174" s="48">
        <f>IF(Ações!$S4174&lt;0,"",Ações!$O4174*(1+Ações!$S4174))</f>
        <v>0</v>
      </c>
      <c r="J4174" s="49">
        <f>IFERROR(IF(Ações!$B4174="","",(VLOOKUP(Table_1[[#This Row],[AÇÕES]],'Dados Status Invest STOCKS'!A4160:AD4775,4)/Table_1[[#This Row],[LPA]]))/100,0)</f>
        <v>5</v>
      </c>
      <c r="K4174" s="64">
        <f>IFERROR(IF(Ações!$B4174="","",VLOOKUP(Table_1[[#This Row],[AÇÕES]],'Dados Status Invest STOCKS'!A4160:AD4775,2)),0)</f>
        <v>3</v>
      </c>
      <c r="L4174" s="65">
        <f>IFERROR(IF(Ações!$B4174="","",VLOOKUP(Table_1[[#This Row],[AÇÕES]],'Dados Status Invest STOCKS'!A4160:AD4775,3)/100),0)</f>
        <v>0</v>
      </c>
      <c r="M4174" s="66">
        <f>IFERROR(IF(Ações!$B4174="","",VLOOKUP(Table_1[[#This Row],[AÇÕES]],'Dados Status Invest STOCKS'!A4160:AD4775,28)),0)</f>
        <v>0.08</v>
      </c>
      <c r="N4174" s="66">
        <f>IFERROR(IF(Ações!$B4174="","",VLOOKUP(Table_1[[#This Row],[AÇÕES]],'Dados Status Invest STOCKS'!A4160:AD4775,27)),0)</f>
        <v>0.88</v>
      </c>
      <c r="O4174" s="66">
        <f>IFERROR(IF(Ações!$L4174="","",Ações!$K4174*Ações!$L4174),0)</f>
        <v>0</v>
      </c>
      <c r="P4174" s="67">
        <f t="shared" si="64"/>
        <v>0.06</v>
      </c>
      <c r="Q4174" s="67">
        <f>IFERROR(Ações!$O4174/Ações!$M4174,0)</f>
        <v>0</v>
      </c>
      <c r="R4174" s="67">
        <f>IFERROR(IF(Ações!$B4174="","",VLOOKUP(Table_1[[#This Row],[AÇÕES]],'Dados Status Invest STOCKS'!A4160:AD4775,18)/100),0)</f>
        <v>8.539999999999999E-2</v>
      </c>
      <c r="S4174" s="65">
        <f>IFERROR(IF(Ações!$B4174="","",VLOOKUP(Table_1[[#This Row],[AÇÕES]],'Dados Status Invest STOCKS'!A4160:AD4775,25)/100),0)</f>
        <v>0.25950000000000001</v>
      </c>
      <c r="T4174" s="67">
        <f>(1-Ações!$Q4174)*Ações!$R4174</f>
        <v>8.539999999999999E-2</v>
      </c>
      <c r="U4174" s="68">
        <f>IF(Ações!$S4174=0,Ações!$T4174,IF(Ações!$T4174=0,Ações!$S4174,AVERAGE(Ações!$S4174,Ações!$T4174)))</f>
        <v>0.17244999999999999</v>
      </c>
    </row>
    <row r="4175" spans="2:21" ht="15" customHeight="1" x14ac:dyDescent="0.2">
      <c r="B4175" s="63" t="str">
        <f>IFERROR('Dados Status Invest STOCKS'!A4162,"-")</f>
        <v>SIG</v>
      </c>
      <c r="C4175" s="45">
        <f>IFERROR((Ações!$D4175-Ações!$K4175)/Ações!$D4175,0)</f>
        <v>-13.285714285714288</v>
      </c>
      <c r="D4175" s="46">
        <f>(Ações!$O4175)/0.06</f>
        <v>6.0108999999999995</v>
      </c>
      <c r="E4175" s="47">
        <f>IFERROR((Ações!$F4175-Ações!$K4175)/Ações!$F4175,0)</f>
        <v>6.4070543942541608E-2</v>
      </c>
      <c r="F4175" s="46">
        <f>IF(OR(Ações!$N4175&lt;0,Ações!$M4175&lt;0),"",(22.5*Ações!$M4175*Ações!$N4175)^0.5)</f>
        <v>91.748367832893905</v>
      </c>
      <c r="G4175" s="47">
        <f>IFERROR((Ações!$H4175-Ações!$K4175)/Ações!$H4175,0)</f>
        <v>-13.285714285714288</v>
      </c>
      <c r="H4175" s="48">
        <f>IFERROR(Ações!$I4175/(Ações!$P4175-Table_1[[#This Row],[CAGR LUCRO 5A]]),0)</f>
        <v>6.0108999999999995</v>
      </c>
      <c r="I4175" s="48">
        <f>IF(Ações!$S4175&lt;0,"",Ações!$O4175*(1+Ações!$S4175))</f>
        <v>0.36065399999999997</v>
      </c>
      <c r="J4175" s="49">
        <f>IFERROR(IF(Ações!$B4175="","",(VLOOKUP(Table_1[[#This Row],[AÇÕES]],'Dados Status Invest STOCKS'!A4161:AD4776,4)/Table_1[[#This Row],[LPA]]))/100,0)</f>
        <v>5.2065471551052227E-3</v>
      </c>
      <c r="K4175" s="64">
        <f>IFERROR(IF(Ações!$B4175="","",VLOOKUP(Table_1[[#This Row],[AÇÕES]],'Dados Status Invest STOCKS'!A4161:AD4776,2)),0)</f>
        <v>85.87</v>
      </c>
      <c r="L4175" s="65">
        <f>IFERROR(IF(Ações!$B4175="","",VLOOKUP(Table_1[[#This Row],[AÇÕES]],'Dados Status Invest STOCKS'!A4161:AD4776,3)/100),0)</f>
        <v>4.1999999999999997E-3</v>
      </c>
      <c r="M4175" s="66">
        <f>IFERROR(IF(Ações!$B4175="","",VLOOKUP(Table_1[[#This Row],[AÇÕES]],'Dados Status Invest STOCKS'!A4161:AD4776,28)),0)</f>
        <v>12.83</v>
      </c>
      <c r="N4175" s="66">
        <f>IFERROR(IF(Ações!$B4175="","",VLOOKUP(Table_1[[#This Row],[AÇÕES]],'Dados Status Invest STOCKS'!A4161:AD4776,27)),0)</f>
        <v>29.16</v>
      </c>
      <c r="O4175" s="66">
        <f>IFERROR(IF(Ações!$L4175="","",Ações!$K4175*Ações!$L4175),0)</f>
        <v>0.36065399999999997</v>
      </c>
      <c r="P4175" s="67">
        <f t="shared" ref="P4175:P4238" si="65">$U$6</f>
        <v>0.06</v>
      </c>
      <c r="Q4175" s="67">
        <f>IFERROR(Ações!$O4175/Ações!$M4175,0)</f>
        <v>2.8110210444271238E-2</v>
      </c>
      <c r="R4175" s="67">
        <f>IFERROR(IF(Ações!$B4175="","",VLOOKUP(Table_1[[#This Row],[AÇÕES]],'Dados Status Invest STOCKS'!A4161:AD4776,18)/100),0)</f>
        <v>0.44009999999999999</v>
      </c>
      <c r="S4175" s="65">
        <f>IFERROR(IF(Ações!$B4175="","",VLOOKUP(Table_1[[#This Row],[AÇÕES]],'Dados Status Invest STOCKS'!A4161:AD4776,25)/100),0)</f>
        <v>0</v>
      </c>
      <c r="T4175" s="67">
        <f>(1-Ações!$Q4175)*Ações!$R4175</f>
        <v>0.42772869638347621</v>
      </c>
      <c r="U4175" s="68">
        <f>IF(Ações!$S4175=0,Ações!$T4175,IF(Ações!$T4175=0,Ações!$S4175,AVERAGE(Ações!$S4175,Ações!$T4175)))</f>
        <v>0.42772869638347621</v>
      </c>
    </row>
    <row r="4176" spans="2:21" ht="15" customHeight="1" x14ac:dyDescent="0.2">
      <c r="B4176" s="63" t="str">
        <f>IFERROR('Dados Status Invest STOCKS'!A4163,"-")</f>
        <v>SIGA</v>
      </c>
      <c r="C4176" s="45">
        <f>IFERROR((Ações!$D4176-Ações!$K4176)/Ações!$D4176,0)</f>
        <v>0</v>
      </c>
      <c r="D4176" s="46">
        <f>(Ações!$O4176)/0.06</f>
        <v>0</v>
      </c>
      <c r="E4176" s="47">
        <f>IFERROR((Ações!$F4176-Ações!$K4176)/Ações!$F4176,0)</f>
        <v>-1.4046461761188966</v>
      </c>
      <c r="F4176" s="46">
        <f>IF(OR(Ações!$N4176&lt;0,Ações!$M4176&lt;0),"",(22.5*Ações!$M4176*Ações!$N4176)^0.5)</f>
        <v>2.6698314553544389</v>
      </c>
      <c r="G4176" s="47">
        <f>IFERROR((Ações!$H4176-Ações!$K4176)/Ações!$H4176,0)</f>
        <v>0</v>
      </c>
      <c r="H4176" s="48">
        <f>IFERROR(Ações!$I4176/(Ações!$P4176-Table_1[[#This Row],[CAGR LUCRO 5A]]),0)</f>
        <v>0</v>
      </c>
      <c r="I4176" s="48">
        <f>IF(Ações!$S4176&lt;0,"",Ações!$O4176*(1+Ações!$S4176))</f>
        <v>0</v>
      </c>
      <c r="J4176" s="49">
        <f>IFERROR(IF(Ações!$B4176="","",(VLOOKUP(Table_1[[#This Row],[AÇÕES]],'Dados Status Invest STOCKS'!A4162:AD4777,4)/Table_1[[#This Row],[LPA]]))/100,0)</f>
        <v>1.3186363636363638</v>
      </c>
      <c r="K4176" s="64">
        <f>IFERROR(IF(Ações!$B4176="","",VLOOKUP(Table_1[[#This Row],[AÇÕES]],'Dados Status Invest STOCKS'!A4162:AD4777,2)),0)</f>
        <v>6.42</v>
      </c>
      <c r="L4176" s="65">
        <f>IFERROR(IF(Ações!$B4176="","",VLOOKUP(Table_1[[#This Row],[AÇÕES]],'Dados Status Invest STOCKS'!A4162:AD4777,3)/100),0)</f>
        <v>0</v>
      </c>
      <c r="M4176" s="66">
        <f>IFERROR(IF(Ações!$B4176="","",VLOOKUP(Table_1[[#This Row],[AÇÕES]],'Dados Status Invest STOCKS'!A4162:AD4777,28)),0)</f>
        <v>0.22</v>
      </c>
      <c r="N4176" s="66">
        <f>IFERROR(IF(Ações!$B4176="","",VLOOKUP(Table_1[[#This Row],[AÇÕES]],'Dados Status Invest STOCKS'!A4162:AD4777,27)),0)</f>
        <v>1.44</v>
      </c>
      <c r="O4176" s="66">
        <f>IFERROR(IF(Ações!$L4176="","",Ações!$K4176*Ações!$L4176),0)</f>
        <v>0</v>
      </c>
      <c r="P4176" s="67">
        <f t="shared" si="65"/>
        <v>0.06</v>
      </c>
      <c r="Q4176" s="67">
        <f>IFERROR(Ações!$O4176/Ações!$M4176,0)</f>
        <v>0</v>
      </c>
      <c r="R4176" s="67">
        <f>IFERROR(IF(Ações!$B4176="","",VLOOKUP(Table_1[[#This Row],[AÇÕES]],'Dados Status Invest STOCKS'!A4162:AD4777,18)/100),0)</f>
        <v>0.154</v>
      </c>
      <c r="S4176" s="65">
        <f>IFERROR(IF(Ações!$B4176="","",VLOOKUP(Table_1[[#This Row],[AÇÕES]],'Dados Status Invest STOCKS'!A4162:AD4777,25)/100),0)</f>
        <v>0</v>
      </c>
      <c r="T4176" s="67">
        <f>(1-Ações!$Q4176)*Ações!$R4176</f>
        <v>0.154</v>
      </c>
      <c r="U4176" s="68">
        <f>IF(Ações!$S4176=0,Ações!$T4176,IF(Ações!$T4176=0,Ações!$S4176,AVERAGE(Ações!$S4176,Ações!$T4176)))</f>
        <v>0.154</v>
      </c>
    </row>
    <row r="4177" spans="2:21" ht="15" customHeight="1" x14ac:dyDescent="0.2">
      <c r="B4177" s="63" t="str">
        <f>IFERROR('Dados Status Invest STOCKS'!A4164,"-")</f>
        <v>SIGI</v>
      </c>
      <c r="C4177" s="45">
        <f>IFERROR((Ações!$D4177-Ações!$K4177)/Ações!$D4177,0)</f>
        <v>-3.6511627906976751</v>
      </c>
      <c r="D4177" s="46">
        <f>(Ações!$O4177)/0.06</f>
        <v>17.107549999999996</v>
      </c>
      <c r="E4177" s="47">
        <f>IFERROR((Ações!$F4177-Ações!$K4177)/Ações!$F4177,0)</f>
        <v>9.5038178738267601E-2</v>
      </c>
      <c r="F4177" s="46">
        <f>IF(OR(Ações!$N4177&lt;0,Ações!$M4177&lt;0),"",(22.5*Ações!$M4177*Ações!$N4177)^0.5)</f>
        <v>87.926361234842432</v>
      </c>
      <c r="G4177" s="47">
        <f>IFERROR((Ações!$H4177-Ações!$K4177)/Ações!$H4177,0)</f>
        <v>2.5972301307794843</v>
      </c>
      <c r="H4177" s="48">
        <f>IFERROR(Ações!$I4177/(Ações!$P4177-Table_1[[#This Row],[CAGR LUCRO 5A]]),0)</f>
        <v>-49.817492461883404</v>
      </c>
      <c r="I4177" s="48">
        <f>IF(Ações!$S4177&lt;0,"",Ações!$O4177*(1+Ações!$S4177))</f>
        <v>1.1109300818999999</v>
      </c>
      <c r="J4177" s="49">
        <f>IFERROR(IF(Ações!$B4177="","",(VLOOKUP(Table_1[[#This Row],[AÇÕES]],'Dados Status Invest STOCKS'!A4163:AD4778,4)/Table_1[[#This Row],[LPA]]))/100,0)</f>
        <v>1.5926449787835927E-2</v>
      </c>
      <c r="K4177" s="64">
        <f>IFERROR(IF(Ações!$B4177="","",VLOOKUP(Table_1[[#This Row],[AÇÕES]],'Dados Status Invest STOCKS'!A4163:AD4778,2)),0)</f>
        <v>79.569999999999993</v>
      </c>
      <c r="L4177" s="65">
        <f>IFERROR(IF(Ações!$B4177="","",VLOOKUP(Table_1[[#This Row],[AÇÕES]],'Dados Status Invest STOCKS'!A4163:AD4778,3)/100),0)</f>
        <v>1.29E-2</v>
      </c>
      <c r="M4177" s="66">
        <f>IFERROR(IF(Ações!$B4177="","",VLOOKUP(Table_1[[#This Row],[AÇÕES]],'Dados Status Invest STOCKS'!A4163:AD4778,28)),0)</f>
        <v>7.07</v>
      </c>
      <c r="N4177" s="66">
        <f>IFERROR(IF(Ações!$B4177="","",VLOOKUP(Table_1[[#This Row],[AÇÕES]],'Dados Status Invest STOCKS'!A4163:AD4778,27)),0)</f>
        <v>48.6</v>
      </c>
      <c r="O4177" s="66">
        <f>IFERROR(IF(Ações!$L4177="","",Ações!$K4177*Ações!$L4177),0)</f>
        <v>1.0264529999999998</v>
      </c>
      <c r="P4177" s="67">
        <f t="shared" si="65"/>
        <v>0.06</v>
      </c>
      <c r="Q4177" s="67">
        <f>IFERROR(Ações!$O4177/Ações!$M4177,0)</f>
        <v>0.14518429985855724</v>
      </c>
      <c r="R4177" s="67">
        <f>IFERROR(IF(Ações!$B4177="","",VLOOKUP(Table_1[[#This Row],[AÇÕES]],'Dados Status Invest STOCKS'!A4163:AD4778,18)/100),0)</f>
        <v>0.1454</v>
      </c>
      <c r="S4177" s="65">
        <f>IFERROR(IF(Ações!$B4177="","",VLOOKUP(Table_1[[#This Row],[AÇÕES]],'Dados Status Invest STOCKS'!A4163:AD4778,25)/100),0)</f>
        <v>8.2299999999999998E-2</v>
      </c>
      <c r="T4177" s="67">
        <f>(1-Ações!$Q4177)*Ações!$R4177</f>
        <v>0.12429020280056577</v>
      </c>
      <c r="U4177" s="68">
        <f>IF(Ações!$S4177=0,Ações!$T4177,IF(Ações!$T4177=0,Ações!$S4177,AVERAGE(Ações!$S4177,Ações!$T4177)))</f>
        <v>0.10329510140028289</v>
      </c>
    </row>
    <row r="4178" spans="2:21" ht="15" customHeight="1" x14ac:dyDescent="0.2">
      <c r="B4178" s="63" t="str">
        <f>IFERROR('Dados Status Invest STOCKS'!A4165,"-")</f>
        <v>SIGIP</v>
      </c>
      <c r="C4178" s="45">
        <f>IFERROR((Ações!$D4178-Ações!$K4178)/Ações!$D4178,0)</f>
        <v>-0.28205128205128205</v>
      </c>
      <c r="D4178" s="46">
        <f>(Ações!$O4178)/0.06</f>
        <v>19.5</v>
      </c>
      <c r="E4178" s="47">
        <f>IFERROR((Ações!$F4178-Ações!$K4178)/Ações!$F4178,0)</f>
        <v>0.71567116335876191</v>
      </c>
      <c r="F4178" s="46">
        <f>IF(OR(Ações!$N4178&lt;0,Ações!$M4178&lt;0),"",(22.5*Ações!$M4178*Ações!$N4178)^0.5)</f>
        <v>87.926361234842432</v>
      </c>
      <c r="G4178" s="47">
        <f>IFERROR((Ações!$H4178-Ações!$K4178)/Ações!$H4178,0)</f>
        <v>1.4402621514328067</v>
      </c>
      <c r="H4178" s="48">
        <f>IFERROR(Ações!$I4178/(Ações!$P4178-Table_1[[#This Row],[CAGR LUCRO 5A]]),0)</f>
        <v>-56.784349775784754</v>
      </c>
      <c r="I4178" s="48">
        <f>IF(Ações!$S4178&lt;0,"",Ações!$O4178*(1+Ações!$S4178))</f>
        <v>1.2662910000000001</v>
      </c>
      <c r="J4178" s="49">
        <f>IFERROR(IF(Ações!$B4178="","",(VLOOKUP(Table_1[[#This Row],[AÇÕES]],'Dados Status Invest STOCKS'!A4164:AD4779,4)/Table_1[[#This Row],[LPA]]))/100,0)</f>
        <v>5.0070721357850069E-3</v>
      </c>
      <c r="K4178" s="64">
        <f>IFERROR(IF(Ações!$B4178="","",VLOOKUP(Table_1[[#This Row],[AÇÕES]],'Dados Status Invest STOCKS'!A4164:AD4779,2)),0)</f>
        <v>25</v>
      </c>
      <c r="L4178" s="65">
        <f>IFERROR(IF(Ações!$B4178="","",VLOOKUP(Table_1[[#This Row],[AÇÕES]],'Dados Status Invest STOCKS'!A4164:AD4779,3)/100),0)</f>
        <v>4.6799999999999994E-2</v>
      </c>
      <c r="M4178" s="66">
        <f>IFERROR(IF(Ações!$B4178="","",VLOOKUP(Table_1[[#This Row],[AÇÕES]],'Dados Status Invest STOCKS'!A4164:AD4779,28)),0)</f>
        <v>7.07</v>
      </c>
      <c r="N4178" s="66">
        <f>IFERROR(IF(Ações!$B4178="","",VLOOKUP(Table_1[[#This Row],[AÇÕES]],'Dados Status Invest STOCKS'!A4164:AD4779,27)),0)</f>
        <v>48.6</v>
      </c>
      <c r="O4178" s="66">
        <f>IFERROR(IF(Ações!$L4178="","",Ações!$K4178*Ações!$L4178),0)</f>
        <v>1.17</v>
      </c>
      <c r="P4178" s="67">
        <f t="shared" si="65"/>
        <v>0.06</v>
      </c>
      <c r="Q4178" s="67">
        <f>IFERROR(Ações!$O4178/Ações!$M4178,0)</f>
        <v>0.16548797736916548</v>
      </c>
      <c r="R4178" s="67">
        <f>IFERROR(IF(Ações!$B4178="","",VLOOKUP(Table_1[[#This Row],[AÇÕES]],'Dados Status Invest STOCKS'!A4164:AD4779,18)/100),0)</f>
        <v>0.1454</v>
      </c>
      <c r="S4178" s="65">
        <f>IFERROR(IF(Ações!$B4178="","",VLOOKUP(Table_1[[#This Row],[AÇÕES]],'Dados Status Invest STOCKS'!A4164:AD4779,25)/100),0)</f>
        <v>8.2299999999999998E-2</v>
      </c>
      <c r="T4178" s="67">
        <f>(1-Ações!$Q4178)*Ações!$R4178</f>
        <v>0.12133804809052333</v>
      </c>
      <c r="U4178" s="68">
        <f>IF(Ações!$S4178=0,Ações!$T4178,IF(Ações!$T4178=0,Ações!$S4178,AVERAGE(Ações!$S4178,Ações!$T4178)))</f>
        <v>0.10181902404526166</v>
      </c>
    </row>
    <row r="4179" spans="2:21" ht="15" customHeight="1" x14ac:dyDescent="0.2">
      <c r="B4179" s="63" t="str">
        <f>IFERROR('Dados Status Invest STOCKS'!A4166,"-")</f>
        <v>SII</v>
      </c>
      <c r="C4179" s="45">
        <f>IFERROR((Ações!$D4179-Ações!$K4179)/Ações!$D4179,0)</f>
        <v>-0.7595307917888563</v>
      </c>
      <c r="D4179" s="46">
        <f>(Ações!$O4179)/0.06</f>
        <v>20.840783333333334</v>
      </c>
      <c r="E4179" s="47">
        <f>IFERROR((Ações!$F4179-Ações!$K4179)/Ações!$F4179,0)</f>
        <v>-1.7538832195747458</v>
      </c>
      <c r="F4179" s="46">
        <f>IF(OR(Ações!$N4179&lt;0,Ações!$M4179&lt;0),"",(22.5*Ações!$M4179*Ações!$N4179)^0.5)</f>
        <v>13.315742562846429</v>
      </c>
      <c r="G4179" s="47">
        <f>IFERROR((Ações!$H4179-Ações!$K4179)/Ações!$H4179,0)</f>
        <v>-0.7595307917888563</v>
      </c>
      <c r="H4179" s="48">
        <f>IFERROR(Ações!$I4179/(Ações!$P4179-Table_1[[#This Row],[CAGR LUCRO 5A]]),0)</f>
        <v>20.840783333333334</v>
      </c>
      <c r="I4179" s="48">
        <f>IF(Ações!$S4179&lt;0,"",Ações!$O4179*(1+Ações!$S4179))</f>
        <v>1.2504470000000001</v>
      </c>
      <c r="J4179" s="49">
        <f>IFERROR(IF(Ações!$B4179="","",(VLOOKUP(Table_1[[#This Row],[AÇÕES]],'Dados Status Invest STOCKS'!A4165:AD4780,4)/Table_1[[#This Row],[LPA]]))/100,0)</f>
        <v>0.84696969696969693</v>
      </c>
      <c r="K4179" s="64">
        <f>IFERROR(IF(Ações!$B4179="","",VLOOKUP(Table_1[[#This Row],[AÇÕES]],'Dados Status Invest STOCKS'!A4165:AD4780,2)),0)</f>
        <v>36.67</v>
      </c>
      <c r="L4179" s="65">
        <f>IFERROR(IF(Ações!$B4179="","",VLOOKUP(Table_1[[#This Row],[AÇÕES]],'Dados Status Invest STOCKS'!A4165:AD4780,3)/100),0)</f>
        <v>3.4099999999999998E-2</v>
      </c>
      <c r="M4179" s="66">
        <f>IFERROR(IF(Ações!$B4179="","",VLOOKUP(Table_1[[#This Row],[AÇÕES]],'Dados Status Invest STOCKS'!A4165:AD4780,28)),0)</f>
        <v>0.66</v>
      </c>
      <c r="N4179" s="66">
        <f>IFERROR(IF(Ações!$B4179="","",VLOOKUP(Table_1[[#This Row],[AÇÕES]],'Dados Status Invest STOCKS'!A4165:AD4780,27)),0)</f>
        <v>11.94</v>
      </c>
      <c r="O4179" s="66">
        <f>IFERROR(IF(Ações!$L4179="","",Ações!$K4179*Ações!$L4179),0)</f>
        <v>1.2504470000000001</v>
      </c>
      <c r="P4179" s="67">
        <f t="shared" si="65"/>
        <v>0.06</v>
      </c>
      <c r="Q4179" s="67">
        <f>IFERROR(Ações!$O4179/Ações!$M4179,0)</f>
        <v>1.8946166666666666</v>
      </c>
      <c r="R4179" s="67">
        <f>IFERROR(IF(Ações!$B4179="","",VLOOKUP(Table_1[[#This Row],[AÇÕES]],'Dados Status Invest STOCKS'!A4165:AD4780,18)/100),0)</f>
        <v>5.4900000000000004E-2</v>
      </c>
      <c r="S4179" s="65">
        <f>IFERROR(IF(Ações!$B4179="","",VLOOKUP(Table_1[[#This Row],[AÇÕES]],'Dados Status Invest STOCKS'!A4165:AD4780,25)/100),0)</f>
        <v>0</v>
      </c>
      <c r="T4179" s="67">
        <f>(1-Ações!$Q4179)*Ações!$R4179</f>
        <v>-4.9114455000000001E-2</v>
      </c>
      <c r="U4179" s="68">
        <f>IF(Ações!$S4179=0,Ações!$T4179,IF(Ações!$T4179=0,Ações!$S4179,AVERAGE(Ações!$S4179,Ações!$T4179)))</f>
        <v>-4.9114455000000001E-2</v>
      </c>
    </row>
    <row r="4180" spans="2:21" ht="15" customHeight="1" x14ac:dyDescent="0.2">
      <c r="B4180" s="63" t="str">
        <f>IFERROR('Dados Status Invest STOCKS'!A4167,"-")</f>
        <v>SILC</v>
      </c>
      <c r="C4180" s="45">
        <f>IFERROR((Ações!$D4180-Ações!$K4180)/Ações!$D4180,0)</f>
        <v>0</v>
      </c>
      <c r="D4180" s="46">
        <f>(Ações!$O4180)/0.06</f>
        <v>0</v>
      </c>
      <c r="E4180" s="47">
        <f>IFERROR((Ações!$F4180-Ações!$K4180)/Ações!$F4180,0)</f>
        <v>-0.90654048994393877</v>
      </c>
      <c r="F4180" s="46">
        <f>IF(OR(Ações!$N4180&lt;0,Ações!$M4180&lt;0),"",(22.5*Ações!$M4180*Ações!$N4180)^0.5)</f>
        <v>23.744578328536392</v>
      </c>
      <c r="G4180" s="47">
        <f>IFERROR((Ações!$H4180-Ações!$K4180)/Ações!$H4180,0)</f>
        <v>0</v>
      </c>
      <c r="H4180" s="48">
        <f>IFERROR(Ações!$I4180/(Ações!$P4180-Table_1[[#This Row],[CAGR LUCRO 5A]]),0)</f>
        <v>0</v>
      </c>
      <c r="I4180" s="48" t="str">
        <f>IF(Ações!$S4180&lt;0,"",Ações!$O4180*(1+Ações!$S4180))</f>
        <v/>
      </c>
      <c r="J4180" s="49">
        <f>IFERROR(IF(Ações!$B4180="","",(VLOOKUP(Table_1[[#This Row],[AÇÕES]],'Dados Status Invest STOCKS'!A4166:AD4781,4)/Table_1[[#This Row],[LPA]]))/100,0)</f>
        <v>0.37454545454545451</v>
      </c>
      <c r="K4180" s="64">
        <f>IFERROR(IF(Ações!$B4180="","",VLOOKUP(Table_1[[#This Row],[AÇÕES]],'Dados Status Invest STOCKS'!A4166:AD4781,2)),0)</f>
        <v>45.27</v>
      </c>
      <c r="L4180" s="65">
        <f>IFERROR(IF(Ações!$B4180="","",VLOOKUP(Table_1[[#This Row],[AÇÕES]],'Dados Status Invest STOCKS'!A4166:AD4781,3)/100),0)</f>
        <v>0</v>
      </c>
      <c r="M4180" s="66">
        <f>IFERROR(IF(Ações!$B4180="","",VLOOKUP(Table_1[[#This Row],[AÇÕES]],'Dados Status Invest STOCKS'!A4166:AD4781,28)),0)</f>
        <v>1.1000000000000001</v>
      </c>
      <c r="N4180" s="66">
        <f>IFERROR(IF(Ações!$B4180="","",VLOOKUP(Table_1[[#This Row],[AÇÕES]],'Dados Status Invest STOCKS'!A4166:AD4781,27)),0)</f>
        <v>22.78</v>
      </c>
      <c r="O4180" s="66">
        <f>IFERROR(IF(Ações!$L4180="","",Ações!$K4180*Ações!$L4180),0)</f>
        <v>0</v>
      </c>
      <c r="P4180" s="67">
        <f t="shared" si="65"/>
        <v>0.06</v>
      </c>
      <c r="Q4180" s="67">
        <f>IFERROR(Ações!$O4180/Ações!$M4180,0)</f>
        <v>0</v>
      </c>
      <c r="R4180" s="67">
        <f>IFERROR(IF(Ações!$B4180="","",VLOOKUP(Table_1[[#This Row],[AÇÕES]],'Dados Status Invest STOCKS'!A4166:AD4781,18)/100),0)</f>
        <v>4.82E-2</v>
      </c>
      <c r="S4180" s="65">
        <f>IFERROR(IF(Ações!$B4180="","",VLOOKUP(Table_1[[#This Row],[AÇÕES]],'Dados Status Invest STOCKS'!A4166:AD4781,25)/100),0)</f>
        <v>-0.191</v>
      </c>
      <c r="T4180" s="67">
        <f>(1-Ações!$Q4180)*Ações!$R4180</f>
        <v>4.82E-2</v>
      </c>
      <c r="U4180" s="68">
        <f>IF(Ações!$S4180=0,Ações!$T4180,IF(Ações!$T4180=0,Ações!$S4180,AVERAGE(Ações!$S4180,Ações!$T4180)))</f>
        <v>-7.1400000000000005E-2</v>
      </c>
    </row>
    <row r="4181" spans="2:21" ht="15" customHeight="1" x14ac:dyDescent="0.2">
      <c r="B4181" s="63" t="str">
        <f>IFERROR('Dados Status Invest STOCKS'!A4168,"-")</f>
        <v>SILK</v>
      </c>
      <c r="C4181" s="45">
        <f>IFERROR((Ações!$D4181-Ações!$K4181)/Ações!$D4181,0)</f>
        <v>0</v>
      </c>
      <c r="D4181" s="46">
        <f>(Ações!$O4181)/0.06</f>
        <v>0</v>
      </c>
      <c r="E4181" s="47">
        <f>IFERROR((Ações!$F4181-Ações!$K4181)/Ações!$F4181,0)</f>
        <v>0</v>
      </c>
      <c r="F4181" s="46" t="str">
        <f>IF(OR(Ações!$N4181&lt;0,Ações!$M4181&lt;0),"",(22.5*Ações!$M4181*Ações!$N4181)^0.5)</f>
        <v/>
      </c>
      <c r="G4181" s="47">
        <f>IFERROR((Ações!$H4181-Ações!$K4181)/Ações!$H4181,0)</f>
        <v>0</v>
      </c>
      <c r="H4181" s="48">
        <f>IFERROR(Ações!$I4181/(Ações!$P4181-Table_1[[#This Row],[CAGR LUCRO 5A]]),0)</f>
        <v>0</v>
      </c>
      <c r="I4181" s="48">
        <f>IF(Ações!$S4181&lt;0,"",Ações!$O4181*(1+Ações!$S4181))</f>
        <v>0</v>
      </c>
      <c r="J4181" s="49">
        <f>IFERROR(IF(Ações!$B4181="","",(VLOOKUP(Table_1[[#This Row],[AÇÕES]],'Dados Status Invest STOCKS'!A4167:AD4782,4)/Table_1[[#This Row],[LPA]]))/100,0)</f>
        <v>0.1489261744966443</v>
      </c>
      <c r="K4181" s="64">
        <f>IFERROR(IF(Ações!$B4181="","",VLOOKUP(Table_1[[#This Row],[AÇÕES]],'Dados Status Invest STOCKS'!A4167:AD4782,2)),0)</f>
        <v>32.99</v>
      </c>
      <c r="L4181" s="65">
        <f>IFERROR(IF(Ações!$B4181="","",VLOOKUP(Table_1[[#This Row],[AÇÕES]],'Dados Status Invest STOCKS'!A4167:AD4782,3)/100),0)</f>
        <v>0</v>
      </c>
      <c r="M4181" s="66">
        <f>IFERROR(IF(Ações!$B4181="","",VLOOKUP(Table_1[[#This Row],[AÇÕES]],'Dados Status Invest STOCKS'!A4167:AD4782,28)),0)</f>
        <v>-1.49</v>
      </c>
      <c r="N4181" s="66">
        <f>IFERROR(IF(Ações!$B4181="","",VLOOKUP(Table_1[[#This Row],[AÇÕES]],'Dados Status Invest STOCKS'!A4167:AD4782,27)),0)</f>
        <v>2.5299999999999998</v>
      </c>
      <c r="O4181" s="66">
        <f>IFERROR(IF(Ações!$L4181="","",Ações!$K4181*Ações!$L4181),0)</f>
        <v>0</v>
      </c>
      <c r="P4181" s="67">
        <f t="shared" si="65"/>
        <v>0.06</v>
      </c>
      <c r="Q4181" s="67">
        <f>IFERROR(Ações!$O4181/Ações!$M4181,0)</f>
        <v>0</v>
      </c>
      <c r="R4181" s="67">
        <f>IFERROR(IF(Ações!$B4181="","",VLOOKUP(Table_1[[#This Row],[AÇÕES]],'Dados Status Invest STOCKS'!A4167:AD4782,18)/100),0)</f>
        <v>-0.58829999999999993</v>
      </c>
      <c r="S4181" s="65">
        <f>IFERROR(IF(Ações!$B4181="","",VLOOKUP(Table_1[[#This Row],[AÇÕES]],'Dados Status Invest STOCKS'!A4167:AD4782,25)/100),0)</f>
        <v>0</v>
      </c>
      <c r="T4181" s="67">
        <f>(1-Ações!$Q4181)*Ações!$R4181</f>
        <v>-0.58829999999999993</v>
      </c>
      <c r="U4181" s="68">
        <f>IF(Ações!$S4181=0,Ações!$T4181,IF(Ações!$T4181=0,Ações!$S4181,AVERAGE(Ações!$S4181,Ações!$T4181)))</f>
        <v>-0.58829999999999993</v>
      </c>
    </row>
    <row r="4182" spans="2:21" ht="15" customHeight="1" x14ac:dyDescent="0.2">
      <c r="B4182" s="63" t="str">
        <f>IFERROR('Dados Status Invest STOCKS'!A4169,"-")</f>
        <v>SIMO</v>
      </c>
      <c r="C4182" s="45">
        <f>IFERROR((Ações!$D4182-Ações!$K4182)/Ações!$D4182,0)</f>
        <v>-1.3255813953488369</v>
      </c>
      <c r="D4182" s="46">
        <f>(Ações!$O4182)/0.06</f>
        <v>37.517500000000005</v>
      </c>
      <c r="E4182" s="47">
        <f>IFERROR((Ações!$F4182-Ações!$K4182)/Ações!$F4182,0)</f>
        <v>-1.4120641915146319</v>
      </c>
      <c r="F4182" s="46">
        <f>IF(OR(Ações!$N4182&lt;0,Ações!$M4182&lt;0),"",(22.5*Ações!$M4182*Ações!$N4182)^0.5)</f>
        <v>36.172337497043237</v>
      </c>
      <c r="G4182" s="47">
        <f>IFERROR((Ações!$H4182-Ações!$K4182)/Ações!$H4182,0)</f>
        <v>0.9157159054347116</v>
      </c>
      <c r="H4182" s="48">
        <f>IFERROR(Ações!$I4182/(Ações!$P4182-Table_1[[#This Row],[CAGR LUCRO 5A]]),0)</f>
        <v>1035.1893847826072</v>
      </c>
      <c r="I4182" s="48">
        <f>IF(Ações!$S4182&lt;0,"",Ações!$O4182*(1+Ações!$S4182))</f>
        <v>2.3809355850000005</v>
      </c>
      <c r="J4182" s="49">
        <f>IFERROR(IF(Ações!$B4182="","",(VLOOKUP(Table_1[[#This Row],[AÇÕES]],'Dados Status Invest STOCKS'!A4168:AD4783,4)/Table_1[[#This Row],[LPA]]))/100,0)</f>
        <v>8.8566878980891717E-2</v>
      </c>
      <c r="K4182" s="64">
        <f>IFERROR(IF(Ações!$B4182="","",VLOOKUP(Table_1[[#This Row],[AÇÕES]],'Dados Status Invest STOCKS'!A4168:AD4783,2)),0)</f>
        <v>87.25</v>
      </c>
      <c r="L4182" s="65">
        <f>IFERROR(IF(Ações!$B4182="","",VLOOKUP(Table_1[[#This Row],[AÇÕES]],'Dados Status Invest STOCKS'!A4168:AD4783,3)/100),0)</f>
        <v>2.58E-2</v>
      </c>
      <c r="M4182" s="66">
        <f>IFERROR(IF(Ações!$B4182="","",VLOOKUP(Table_1[[#This Row],[AÇÕES]],'Dados Status Invest STOCKS'!A4168:AD4783,28)),0)</f>
        <v>3.14</v>
      </c>
      <c r="N4182" s="66">
        <f>IFERROR(IF(Ações!$B4182="","",VLOOKUP(Table_1[[#This Row],[AÇÕES]],'Dados Status Invest STOCKS'!A4168:AD4783,27)),0)</f>
        <v>18.52</v>
      </c>
      <c r="O4182" s="66">
        <f>IFERROR(IF(Ações!$L4182="","",Ações!$K4182*Ações!$L4182),0)</f>
        <v>2.2510500000000002</v>
      </c>
      <c r="P4182" s="67">
        <f t="shared" si="65"/>
        <v>0.06</v>
      </c>
      <c r="Q4182" s="67">
        <f>IFERROR(Ações!$O4182/Ações!$M4182,0)</f>
        <v>0.71689490445859871</v>
      </c>
      <c r="R4182" s="67">
        <f>IFERROR(IF(Ações!$B4182="","",VLOOKUP(Table_1[[#This Row],[AÇÕES]],'Dados Status Invest STOCKS'!A4168:AD4783,18)/100),0)</f>
        <v>0.16940000000000002</v>
      </c>
      <c r="S4182" s="65">
        <f>IFERROR(IF(Ações!$B4182="","",VLOOKUP(Table_1[[#This Row],[AÇÕES]],'Dados Status Invest STOCKS'!A4168:AD4783,25)/100),0)</f>
        <v>5.7699999999999994E-2</v>
      </c>
      <c r="T4182" s="67">
        <f>(1-Ações!$Q4182)*Ações!$R4182</f>
        <v>4.7958003184713383E-2</v>
      </c>
      <c r="U4182" s="68">
        <f>IF(Ações!$S4182=0,Ações!$T4182,IF(Ações!$T4182=0,Ações!$S4182,AVERAGE(Ações!$S4182,Ações!$T4182)))</f>
        <v>5.2829001592356692E-2</v>
      </c>
    </row>
    <row r="4183" spans="2:21" ht="15" customHeight="1" x14ac:dyDescent="0.2">
      <c r="B4183" s="63" t="str">
        <f>IFERROR('Dados Status Invest STOCKS'!A4170,"-")</f>
        <v>SINA</v>
      </c>
      <c r="C4183" s="45">
        <f>IFERROR((Ações!$D4183-Ações!$K4183)/Ações!$D4183,0)</f>
        <v>0</v>
      </c>
      <c r="D4183" s="46">
        <f>(Ações!$O4183)/0.06</f>
        <v>0</v>
      </c>
      <c r="E4183" s="47">
        <f>IFERROR((Ações!$F4183-Ações!$K4183)/Ações!$F4183,0)</f>
        <v>0</v>
      </c>
      <c r="F4183" s="46" t="str">
        <f>IF(OR(Ações!$N4183&lt;0,Ações!$M4183&lt;0),"",(22.5*Ações!$M4183*Ações!$N4183)^0.5)</f>
        <v/>
      </c>
      <c r="G4183" s="47">
        <f>IFERROR((Ações!$H4183-Ações!$K4183)/Ações!$H4183,0)</f>
        <v>0</v>
      </c>
      <c r="H4183" s="48">
        <f>IFERROR(Ações!$I4183/(Ações!$P4183-Table_1[[#This Row],[CAGR LUCRO 5A]]),0)</f>
        <v>0</v>
      </c>
      <c r="I4183" s="48">
        <f>IF(Ações!$S4183&lt;0,"",Ações!$O4183*(1+Ações!$S4183))</f>
        <v>0</v>
      </c>
      <c r="J4183" s="49">
        <f>IFERROR(IF(Ações!$B4183="","",(VLOOKUP(Table_1[[#This Row],[AÇÕES]],'Dados Status Invest STOCKS'!A4169:AD4784,4)/Table_1[[#This Row],[LPA]]))/100,0)</f>
        <v>0.1607926829268293</v>
      </c>
      <c r="K4183" s="64">
        <f>IFERROR(IF(Ações!$B4183="","",VLOOKUP(Table_1[[#This Row],[AÇÕES]],'Dados Status Invest STOCKS'!A4169:AD4784,2)),0)</f>
        <v>43.26</v>
      </c>
      <c r="L4183" s="65">
        <f>IFERROR(IF(Ações!$B4183="","",VLOOKUP(Table_1[[#This Row],[AÇÕES]],'Dados Status Invest STOCKS'!A4169:AD4784,3)/100),0)</f>
        <v>0</v>
      </c>
      <c r="M4183" s="66">
        <f>IFERROR(IF(Ações!$B4183="","",VLOOKUP(Table_1[[#This Row],[AÇÕES]],'Dados Status Invest STOCKS'!A4169:AD4784,28)),0)</f>
        <v>-1.64</v>
      </c>
      <c r="N4183" s="66">
        <f>IFERROR(IF(Ações!$B4183="","",VLOOKUP(Table_1[[#This Row],[AÇÕES]],'Dados Status Invest STOCKS'!A4169:AD4784,27)),0)</f>
        <v>61.88</v>
      </c>
      <c r="O4183" s="66">
        <f>IFERROR(IF(Ações!$L4183="","",Ações!$K4183*Ações!$L4183),0)</f>
        <v>0</v>
      </c>
      <c r="P4183" s="67">
        <f t="shared" si="65"/>
        <v>0.06</v>
      </c>
      <c r="Q4183" s="67">
        <f>IFERROR(Ações!$O4183/Ações!$M4183,0)</f>
        <v>0</v>
      </c>
      <c r="R4183" s="67">
        <f>IFERROR(IF(Ações!$B4183="","",VLOOKUP(Table_1[[#This Row],[AÇÕES]],'Dados Status Invest STOCKS'!A4169:AD4784,18)/100),0)</f>
        <v>-2.6499999999999999E-2</v>
      </c>
      <c r="S4183" s="65">
        <f>IFERROR(IF(Ações!$B4183="","",VLOOKUP(Table_1[[#This Row],[AÇÕES]],'Dados Status Invest STOCKS'!A4169:AD4784,25)/100),0)</f>
        <v>0</v>
      </c>
      <c r="T4183" s="67">
        <f>(1-Ações!$Q4183)*Ações!$R4183</f>
        <v>-2.6499999999999999E-2</v>
      </c>
      <c r="U4183" s="68">
        <f>IF(Ações!$S4183=0,Ações!$T4183,IF(Ações!$T4183=0,Ações!$S4183,AVERAGE(Ações!$S4183,Ações!$T4183)))</f>
        <v>-2.6499999999999999E-2</v>
      </c>
    </row>
    <row r="4184" spans="2:21" ht="15" customHeight="1" x14ac:dyDescent="0.2">
      <c r="B4184" s="63" t="str">
        <f>IFERROR('Dados Status Invest STOCKS'!A4171,"-")</f>
        <v>SINO</v>
      </c>
      <c r="C4184" s="45">
        <f>IFERROR((Ações!$D4184-Ações!$K4184)/Ações!$D4184,0)</f>
        <v>0</v>
      </c>
      <c r="D4184" s="46">
        <f>(Ações!$O4184)/0.06</f>
        <v>0</v>
      </c>
      <c r="E4184" s="47">
        <f>IFERROR((Ações!$F4184-Ações!$K4184)/Ações!$F4184,0)</f>
        <v>0</v>
      </c>
      <c r="F4184" s="46" t="str">
        <f>IF(OR(Ações!$N4184&lt;0,Ações!$M4184&lt;0),"",(22.5*Ações!$M4184*Ações!$N4184)^0.5)</f>
        <v/>
      </c>
      <c r="G4184" s="47">
        <f>IFERROR((Ações!$H4184-Ações!$K4184)/Ações!$H4184,0)</f>
        <v>0</v>
      </c>
      <c r="H4184" s="48">
        <f>IFERROR(Ações!$I4184/(Ações!$P4184-Table_1[[#This Row],[CAGR LUCRO 5A]]),0)</f>
        <v>0</v>
      </c>
      <c r="I4184" s="48">
        <f>IF(Ações!$S4184&lt;0,"",Ações!$O4184*(1+Ações!$S4184))</f>
        <v>0</v>
      </c>
      <c r="J4184" s="49">
        <f>IFERROR(IF(Ações!$B4184="","",(VLOOKUP(Table_1[[#This Row],[AÇÕES]],'Dados Status Invest STOCKS'!A4170:AD4785,4)/Table_1[[#This Row],[LPA]]))/100,0)</f>
        <v>0.13763636363636364</v>
      </c>
      <c r="K4184" s="64">
        <f>IFERROR(IF(Ações!$B4184="","",VLOOKUP(Table_1[[#This Row],[AÇÕES]],'Dados Status Invest STOCKS'!A4170:AD4785,2)),0)</f>
        <v>4.1900000000000004</v>
      </c>
      <c r="L4184" s="65">
        <f>IFERROR(IF(Ações!$B4184="","",VLOOKUP(Table_1[[#This Row],[AÇÕES]],'Dados Status Invest STOCKS'!A4170:AD4785,3)/100),0)</f>
        <v>0</v>
      </c>
      <c r="M4184" s="66">
        <f>IFERROR(IF(Ações!$B4184="","",VLOOKUP(Table_1[[#This Row],[AÇÕES]],'Dados Status Invest STOCKS'!A4170:AD4785,28)),0)</f>
        <v>-0.55000000000000004</v>
      </c>
      <c r="N4184" s="66">
        <f>IFERROR(IF(Ações!$B4184="","",VLOOKUP(Table_1[[#This Row],[AÇÕES]],'Dados Status Invest STOCKS'!A4170:AD4785,27)),0)</f>
        <v>3.35</v>
      </c>
      <c r="O4184" s="66">
        <f>IFERROR(IF(Ações!$L4184="","",Ações!$K4184*Ações!$L4184),0)</f>
        <v>0</v>
      </c>
      <c r="P4184" s="67">
        <f t="shared" si="65"/>
        <v>0.06</v>
      </c>
      <c r="Q4184" s="67">
        <f>IFERROR(Ações!$O4184/Ações!$M4184,0)</f>
        <v>0</v>
      </c>
      <c r="R4184" s="67">
        <f>IFERROR(IF(Ações!$B4184="","",VLOOKUP(Table_1[[#This Row],[AÇÕES]],'Dados Status Invest STOCKS'!A4170:AD4785,18)/100),0)</f>
        <v>-0.16519999999999999</v>
      </c>
      <c r="S4184" s="65">
        <f>IFERROR(IF(Ações!$B4184="","",VLOOKUP(Table_1[[#This Row],[AÇÕES]],'Dados Status Invest STOCKS'!A4170:AD4785,25)/100),0)</f>
        <v>0</v>
      </c>
      <c r="T4184" s="67">
        <f>(1-Ações!$Q4184)*Ações!$R4184</f>
        <v>-0.16519999999999999</v>
      </c>
      <c r="U4184" s="68">
        <f>IF(Ações!$S4184=0,Ações!$T4184,IF(Ações!$T4184=0,Ações!$S4184,AVERAGE(Ações!$S4184,Ações!$T4184)))</f>
        <v>-0.16519999999999999</v>
      </c>
    </row>
    <row r="4185" spans="2:21" ht="15" customHeight="1" x14ac:dyDescent="0.2">
      <c r="B4185" s="63" t="str">
        <f>IFERROR('Dados Status Invest STOCKS'!A4172,"-")</f>
        <v>SINT</v>
      </c>
      <c r="C4185" s="45">
        <f>IFERROR((Ações!$D4185-Ações!$K4185)/Ações!$D4185,0)</f>
        <v>0</v>
      </c>
      <c r="D4185" s="46">
        <f>(Ações!$O4185)/0.06</f>
        <v>0</v>
      </c>
      <c r="E4185" s="47">
        <f>IFERROR((Ações!$F4185-Ações!$K4185)/Ações!$F4185,0)</f>
        <v>0</v>
      </c>
      <c r="F4185" s="46" t="str">
        <f>IF(OR(Ações!$N4185&lt;0,Ações!$M4185&lt;0),"",(22.5*Ações!$M4185*Ações!$N4185)^0.5)</f>
        <v/>
      </c>
      <c r="G4185" s="47">
        <f>IFERROR((Ações!$H4185-Ações!$K4185)/Ações!$H4185,0)</f>
        <v>0</v>
      </c>
      <c r="H4185" s="48">
        <f>IFERROR(Ações!$I4185/(Ações!$P4185-Table_1[[#This Row],[CAGR LUCRO 5A]]),0)</f>
        <v>0</v>
      </c>
      <c r="I4185" s="48">
        <f>IF(Ações!$S4185&lt;0,"",Ações!$O4185*(1+Ações!$S4185))</f>
        <v>0</v>
      </c>
      <c r="J4185" s="49">
        <f>IFERROR(IF(Ações!$B4185="","",(VLOOKUP(Table_1[[#This Row],[AÇÕES]],'Dados Status Invest STOCKS'!A4171:AD4786,4)/Table_1[[#This Row],[LPA]]))/100,0)</f>
        <v>3.5555555555555556E-2</v>
      </c>
      <c r="K4185" s="64">
        <f>IFERROR(IF(Ações!$B4185="","",VLOOKUP(Table_1[[#This Row],[AÇÕES]],'Dados Status Invest STOCKS'!A4171:AD4786,2)),0)</f>
        <v>0.45</v>
      </c>
      <c r="L4185" s="65">
        <f>IFERROR(IF(Ações!$B4185="","",VLOOKUP(Table_1[[#This Row],[AÇÕES]],'Dados Status Invest STOCKS'!A4171:AD4786,3)/100),0)</f>
        <v>0</v>
      </c>
      <c r="M4185" s="66">
        <f>IFERROR(IF(Ações!$B4185="","",VLOOKUP(Table_1[[#This Row],[AÇÕES]],'Dados Status Invest STOCKS'!A4171:AD4786,28)),0)</f>
        <v>-0.36</v>
      </c>
      <c r="N4185" s="66">
        <f>IFERROR(IF(Ações!$B4185="","",VLOOKUP(Table_1[[#This Row],[AÇÕES]],'Dados Status Invest STOCKS'!A4171:AD4786,27)),0)</f>
        <v>0.78</v>
      </c>
      <c r="O4185" s="66">
        <f>IFERROR(IF(Ações!$L4185="","",Ações!$K4185*Ações!$L4185),0)</f>
        <v>0</v>
      </c>
      <c r="P4185" s="67">
        <f t="shared" si="65"/>
        <v>0.06</v>
      </c>
      <c r="Q4185" s="67">
        <f>IFERROR(Ações!$O4185/Ações!$M4185,0)</f>
        <v>0</v>
      </c>
      <c r="R4185" s="67">
        <f>IFERROR(IF(Ações!$B4185="","",VLOOKUP(Table_1[[#This Row],[AÇÕES]],'Dados Status Invest STOCKS'!A4171:AD4786,18)/100),0)</f>
        <v>-0.46289999999999998</v>
      </c>
      <c r="S4185" s="65">
        <f>IFERROR(IF(Ações!$B4185="","",VLOOKUP(Table_1[[#This Row],[AÇÕES]],'Dados Status Invest STOCKS'!A4171:AD4786,25)/100),0)</f>
        <v>0</v>
      </c>
      <c r="T4185" s="67">
        <f>(1-Ações!$Q4185)*Ações!$R4185</f>
        <v>-0.46289999999999998</v>
      </c>
      <c r="U4185" s="68">
        <f>IF(Ações!$S4185=0,Ações!$T4185,IF(Ações!$T4185=0,Ações!$S4185,AVERAGE(Ações!$S4185,Ações!$T4185)))</f>
        <v>-0.46289999999999998</v>
      </c>
    </row>
    <row r="4186" spans="2:21" ht="15" customHeight="1" x14ac:dyDescent="0.2">
      <c r="B4186" s="63" t="str">
        <f>IFERROR('Dados Status Invest STOCKS'!A4173,"-")</f>
        <v>SIOX</v>
      </c>
      <c r="C4186" s="45">
        <f>IFERROR((Ações!$D4186-Ações!$K4186)/Ações!$D4186,0)</f>
        <v>0</v>
      </c>
      <c r="D4186" s="46">
        <f>(Ações!$O4186)/0.06</f>
        <v>0</v>
      </c>
      <c r="E4186" s="47">
        <f>IFERROR((Ações!$F4186-Ações!$K4186)/Ações!$F4186,0)</f>
        <v>0</v>
      </c>
      <c r="F4186" s="46" t="str">
        <f>IF(OR(Ações!$N4186&lt;0,Ações!$M4186&lt;0),"",(22.5*Ações!$M4186*Ações!$N4186)^0.5)</f>
        <v/>
      </c>
      <c r="G4186" s="47">
        <f>IFERROR((Ações!$H4186-Ações!$K4186)/Ações!$H4186,0)</f>
        <v>0</v>
      </c>
      <c r="H4186" s="48">
        <f>IFERROR(Ações!$I4186/(Ações!$P4186-Table_1[[#This Row],[CAGR LUCRO 5A]]),0)</f>
        <v>0</v>
      </c>
      <c r="I4186" s="48">
        <f>IF(Ações!$S4186&lt;0,"",Ações!$O4186*(1+Ações!$S4186))</f>
        <v>0</v>
      </c>
      <c r="J4186" s="49">
        <f>IFERROR(IF(Ações!$B4186="","",(VLOOKUP(Table_1[[#This Row],[AÇÕES]],'Dados Status Invest STOCKS'!A4172:AD4787,4)/Table_1[[#This Row],[LPA]]))/100,0)</f>
        <v>2.6718749999999999E-2</v>
      </c>
      <c r="K4186" s="64">
        <f>IFERROR(IF(Ações!$B4186="","",VLOOKUP(Table_1[[#This Row],[AÇÕES]],'Dados Status Invest STOCKS'!A4172:AD4787,2)),0)</f>
        <v>1.0900000000000001</v>
      </c>
      <c r="L4186" s="65">
        <f>IFERROR(IF(Ações!$B4186="","",VLOOKUP(Table_1[[#This Row],[AÇÕES]],'Dados Status Invest STOCKS'!A4172:AD4787,3)/100),0)</f>
        <v>0</v>
      </c>
      <c r="M4186" s="66">
        <f>IFERROR(IF(Ações!$B4186="","",VLOOKUP(Table_1[[#This Row],[AÇÕES]],'Dados Status Invest STOCKS'!A4172:AD4787,28)),0)</f>
        <v>-0.64</v>
      </c>
      <c r="N4186" s="66">
        <f>IFERROR(IF(Ações!$B4186="","",VLOOKUP(Table_1[[#This Row],[AÇÕES]],'Dados Status Invest STOCKS'!A4172:AD4787,27)),0)</f>
        <v>1.35</v>
      </c>
      <c r="O4186" s="66">
        <f>IFERROR(IF(Ações!$L4186="","",Ações!$K4186*Ações!$L4186),0)</f>
        <v>0</v>
      </c>
      <c r="P4186" s="67">
        <f t="shared" si="65"/>
        <v>0.06</v>
      </c>
      <c r="Q4186" s="67">
        <f>IFERROR(Ações!$O4186/Ações!$M4186,0)</f>
        <v>0</v>
      </c>
      <c r="R4186" s="67">
        <f>IFERROR(IF(Ações!$B4186="","",VLOOKUP(Table_1[[#This Row],[AÇÕES]],'Dados Status Invest STOCKS'!A4172:AD4787,18)/100),0)</f>
        <v>-0.47259999999999996</v>
      </c>
      <c r="S4186" s="65">
        <f>IFERROR(IF(Ações!$B4186="","",VLOOKUP(Table_1[[#This Row],[AÇÕES]],'Dados Status Invest STOCKS'!A4172:AD4787,25)/100),0)</f>
        <v>0</v>
      </c>
      <c r="T4186" s="67">
        <f>(1-Ações!$Q4186)*Ações!$R4186</f>
        <v>-0.47259999999999996</v>
      </c>
      <c r="U4186" s="68">
        <f>IF(Ações!$S4186=0,Ações!$T4186,IF(Ações!$T4186=0,Ações!$S4186,AVERAGE(Ações!$S4186,Ações!$T4186)))</f>
        <v>-0.47259999999999996</v>
      </c>
    </row>
    <row r="4187" spans="2:21" ht="15" customHeight="1" x14ac:dyDescent="0.2">
      <c r="B4187" s="63" t="str">
        <f>IFERROR('Dados Status Invest STOCKS'!A4174,"-")</f>
        <v>SIRI</v>
      </c>
      <c r="C4187" s="45">
        <f>IFERROR((Ações!$D4187-Ações!$K4187)/Ações!$D4187,0)</f>
        <v>-2.8216560509554132</v>
      </c>
      <c r="D4187" s="46">
        <f>(Ações!$O4187)/0.06</f>
        <v>1.5830833333333336</v>
      </c>
      <c r="E4187" s="47">
        <f>IFERROR((Ações!$F4187-Ações!$K4187)/Ações!$F4187,0)</f>
        <v>0</v>
      </c>
      <c r="F4187" s="46" t="str">
        <f>IF(OR(Ações!$N4187&lt;0,Ações!$M4187&lt;0),"",(22.5*Ações!$M4187*Ações!$N4187)^0.5)</f>
        <v/>
      </c>
      <c r="G4187" s="47">
        <f>IFERROR((Ações!$H4187-Ações!$K4187)/Ações!$H4187,0)</f>
        <v>0</v>
      </c>
      <c r="H4187" s="48">
        <f>IFERROR(Ações!$I4187/(Ações!$P4187-Table_1[[#This Row],[CAGR LUCRO 5A]]),0)</f>
        <v>0</v>
      </c>
      <c r="I4187" s="48" t="str">
        <f>IF(Ações!$S4187&lt;0,"",Ações!$O4187*(1+Ações!$S4187))</f>
        <v/>
      </c>
      <c r="J4187" s="49">
        <f>IFERROR(IF(Ações!$B4187="","",(VLOOKUP(Table_1[[#This Row],[AÇÕES]],'Dados Status Invest STOCKS'!A4173:AD4788,4)/Table_1[[#This Row],[LPA]]))/100,0)</f>
        <v>9.5112500000000004</v>
      </c>
      <c r="K4187" s="64">
        <f>IFERROR(IF(Ações!$B4187="","",VLOOKUP(Table_1[[#This Row],[AÇÕES]],'Dados Status Invest STOCKS'!A4173:AD4788,2)),0)</f>
        <v>6.05</v>
      </c>
      <c r="L4187" s="65">
        <f>IFERROR(IF(Ações!$B4187="","",VLOOKUP(Table_1[[#This Row],[AÇÕES]],'Dados Status Invest STOCKS'!A4173:AD4788,3)/100),0)</f>
        <v>1.5700000000000002E-2</v>
      </c>
      <c r="M4187" s="66">
        <f>IFERROR(IF(Ações!$B4187="","",VLOOKUP(Table_1[[#This Row],[AÇÕES]],'Dados Status Invest STOCKS'!A4173:AD4788,28)),0)</f>
        <v>0.08</v>
      </c>
      <c r="N4187" s="66">
        <f>IFERROR(IF(Ações!$B4187="","",VLOOKUP(Table_1[[#This Row],[AÇÕES]],'Dados Status Invest STOCKS'!A4173:AD4788,27)),0)</f>
        <v>-0.64</v>
      </c>
      <c r="O4187" s="66">
        <f>IFERROR(IF(Ações!$L4187="","",Ações!$K4187*Ações!$L4187),0)</f>
        <v>9.4985000000000014E-2</v>
      </c>
      <c r="P4187" s="67">
        <f t="shared" si="65"/>
        <v>0.06</v>
      </c>
      <c r="Q4187" s="67">
        <f>IFERROR(Ações!$O4187/Ações!$M4187,0)</f>
        <v>1.1873125000000002</v>
      </c>
      <c r="R4187" s="67">
        <f>IFERROR(IF(Ações!$B4187="","",VLOOKUP(Table_1[[#This Row],[AÇÕES]],'Dados Status Invest STOCKS'!A4173:AD4788,18)/100),0)</f>
        <v>-0.1245</v>
      </c>
      <c r="S4187" s="65">
        <f>IFERROR(IF(Ações!$B4187="","",VLOOKUP(Table_1[[#This Row],[AÇÕES]],'Dados Status Invest STOCKS'!A4173:AD4788,25)/100),0)</f>
        <v>-0.2379</v>
      </c>
      <c r="T4187" s="67">
        <f>(1-Ações!$Q4187)*Ações!$R4187</f>
        <v>2.3320406250000026E-2</v>
      </c>
      <c r="U4187" s="68">
        <f>IF(Ações!$S4187=0,Ações!$T4187,IF(Ações!$T4187=0,Ações!$S4187,AVERAGE(Ações!$S4187,Ações!$T4187)))</f>
        <v>-0.10728979687499998</v>
      </c>
    </row>
    <row r="4188" spans="2:21" ht="15" customHeight="1" x14ac:dyDescent="0.2">
      <c r="B4188" s="63" t="str">
        <f>IFERROR('Dados Status Invest STOCKS'!A4175,"-")</f>
        <v>SITE</v>
      </c>
      <c r="C4188" s="45">
        <f>IFERROR((Ações!$D4188-Ações!$K4188)/Ações!$D4188,0)</f>
        <v>0</v>
      </c>
      <c r="D4188" s="46">
        <f>(Ações!$O4188)/0.06</f>
        <v>0</v>
      </c>
      <c r="E4188" s="47">
        <f>IFERROR((Ações!$F4188-Ações!$K4188)/Ações!$F4188,0)</f>
        <v>-3.1560894936750015</v>
      </c>
      <c r="F4188" s="46">
        <f>IF(OR(Ações!$N4188&lt;0,Ações!$M4188&lt;0),"",(22.5*Ações!$M4188*Ações!$N4188)^0.5)</f>
        <v>44.811354587872032</v>
      </c>
      <c r="G4188" s="47">
        <f>IFERROR((Ações!$H4188-Ações!$K4188)/Ações!$H4188,0)</f>
        <v>0</v>
      </c>
      <c r="H4188" s="48">
        <f>IFERROR(Ações!$I4188/(Ações!$P4188-Table_1[[#This Row],[CAGR LUCRO 5A]]),0)</f>
        <v>0</v>
      </c>
      <c r="I4188" s="48">
        <f>IF(Ações!$S4188&lt;0,"",Ações!$O4188*(1+Ações!$S4188))</f>
        <v>0</v>
      </c>
      <c r="J4188" s="49">
        <f>IFERROR(IF(Ações!$B4188="","",(VLOOKUP(Table_1[[#This Row],[AÇÕES]],'Dados Status Invest STOCKS'!A4174:AD4789,4)/Table_1[[#This Row],[LPA]]))/100,0)</f>
        <v>0.10253521126760563</v>
      </c>
      <c r="K4188" s="64">
        <f>IFERROR(IF(Ações!$B4188="","",VLOOKUP(Table_1[[#This Row],[AÇÕES]],'Dados Status Invest STOCKS'!A4174:AD4789,2)),0)</f>
        <v>186.24</v>
      </c>
      <c r="L4188" s="65">
        <f>IFERROR(IF(Ações!$B4188="","",VLOOKUP(Table_1[[#This Row],[AÇÕES]],'Dados Status Invest STOCKS'!A4174:AD4789,3)/100),0)</f>
        <v>0</v>
      </c>
      <c r="M4188" s="66">
        <f>IFERROR(IF(Ações!$B4188="","",VLOOKUP(Table_1[[#This Row],[AÇÕES]],'Dados Status Invest STOCKS'!A4174:AD4789,28)),0)</f>
        <v>4.26</v>
      </c>
      <c r="N4188" s="66">
        <f>IFERROR(IF(Ações!$B4188="","",VLOOKUP(Table_1[[#This Row],[AÇÕES]],'Dados Status Invest STOCKS'!A4174:AD4789,27)),0)</f>
        <v>20.95</v>
      </c>
      <c r="O4188" s="66">
        <f>IFERROR(IF(Ações!$L4188="","",Ações!$K4188*Ações!$L4188),0)</f>
        <v>0</v>
      </c>
      <c r="P4188" s="67">
        <f t="shared" si="65"/>
        <v>0.06</v>
      </c>
      <c r="Q4188" s="67">
        <f>IFERROR(Ações!$O4188/Ações!$M4188,0)</f>
        <v>0</v>
      </c>
      <c r="R4188" s="67">
        <f>IFERROR(IF(Ações!$B4188="","",VLOOKUP(Table_1[[#This Row],[AÇÕES]],'Dados Status Invest STOCKS'!A4174:AD4789,18)/100),0)</f>
        <v>0.20350000000000001</v>
      </c>
      <c r="S4188" s="65">
        <f>IFERROR(IF(Ações!$B4188="","",VLOOKUP(Table_1[[#This Row],[AÇÕES]],'Dados Status Invest STOCKS'!A4174:AD4789,25)/100),0)</f>
        <v>0</v>
      </c>
      <c r="T4188" s="67">
        <f>(1-Ações!$Q4188)*Ações!$R4188</f>
        <v>0.20350000000000001</v>
      </c>
      <c r="U4188" s="68">
        <f>IF(Ações!$S4188=0,Ações!$T4188,IF(Ações!$T4188=0,Ações!$S4188,AVERAGE(Ações!$S4188,Ações!$T4188)))</f>
        <v>0.20350000000000001</v>
      </c>
    </row>
    <row r="4189" spans="2:21" ht="15" customHeight="1" x14ac:dyDescent="0.2">
      <c r="B4189" s="63" t="str">
        <f>IFERROR('Dados Status Invest STOCKS'!A4176,"-")</f>
        <v>SITM</v>
      </c>
      <c r="C4189" s="45">
        <f>IFERROR((Ações!$D4189-Ações!$K4189)/Ações!$D4189,0)</f>
        <v>0</v>
      </c>
      <c r="D4189" s="46">
        <f>(Ações!$O4189)/0.06</f>
        <v>0</v>
      </c>
      <c r="E4189" s="47">
        <f>IFERROR((Ações!$F4189-Ações!$K4189)/Ações!$F4189,0)</f>
        <v>-12.029499961732505</v>
      </c>
      <c r="F4189" s="46">
        <f>IF(OR(Ações!$N4189&lt;0,Ações!$M4189&lt;0),"",(22.5*Ações!$M4189*Ações!$N4189)^0.5)</f>
        <v>15.804904302146216</v>
      </c>
      <c r="G4189" s="47">
        <f>IFERROR((Ações!$H4189-Ações!$K4189)/Ações!$H4189,0)</f>
        <v>0</v>
      </c>
      <c r="H4189" s="48">
        <f>IFERROR(Ações!$I4189/(Ações!$P4189-Table_1[[#This Row],[CAGR LUCRO 5A]]),0)</f>
        <v>0</v>
      </c>
      <c r="I4189" s="48">
        <f>IF(Ações!$S4189&lt;0,"",Ações!$O4189*(1+Ações!$S4189))</f>
        <v>0</v>
      </c>
      <c r="J4189" s="49">
        <f>IFERROR(IF(Ações!$B4189="","",(VLOOKUP(Table_1[[#This Row],[AÇÕES]],'Dados Status Invest STOCKS'!A4175:AD4790,4)/Table_1[[#This Row],[LPA]]))/100,0)</f>
        <v>4.1964285714285721</v>
      </c>
      <c r="K4189" s="64">
        <f>IFERROR(IF(Ações!$B4189="","",VLOOKUP(Table_1[[#This Row],[AÇÕES]],'Dados Status Invest STOCKS'!A4175:AD4790,2)),0)</f>
        <v>205.93</v>
      </c>
      <c r="L4189" s="65">
        <f>IFERROR(IF(Ações!$B4189="","",VLOOKUP(Table_1[[#This Row],[AÇÕES]],'Dados Status Invest STOCKS'!A4175:AD4790,3)/100),0)</f>
        <v>0</v>
      </c>
      <c r="M4189" s="66">
        <f>IFERROR(IF(Ações!$B4189="","",VLOOKUP(Table_1[[#This Row],[AÇÕES]],'Dados Status Invest STOCKS'!A4175:AD4790,28)),0)</f>
        <v>0.7</v>
      </c>
      <c r="N4189" s="66">
        <f>IFERROR(IF(Ações!$B4189="","",VLOOKUP(Table_1[[#This Row],[AÇÕES]],'Dados Status Invest STOCKS'!A4175:AD4790,27)),0)</f>
        <v>15.86</v>
      </c>
      <c r="O4189" s="66">
        <f>IFERROR(IF(Ações!$L4189="","",Ações!$K4189*Ações!$L4189),0)</f>
        <v>0</v>
      </c>
      <c r="P4189" s="67">
        <f t="shared" si="65"/>
        <v>0.06</v>
      </c>
      <c r="Q4189" s="67">
        <f>IFERROR(Ações!$O4189/Ações!$M4189,0)</f>
        <v>0</v>
      </c>
      <c r="R4189" s="67">
        <f>IFERROR(IF(Ações!$B4189="","",VLOOKUP(Table_1[[#This Row],[AÇÕES]],'Dados Status Invest STOCKS'!A4175:AD4790,18)/100),0)</f>
        <v>4.4199999999999996E-2</v>
      </c>
      <c r="S4189" s="65">
        <f>IFERROR(IF(Ações!$B4189="","",VLOOKUP(Table_1[[#This Row],[AÇÕES]],'Dados Status Invest STOCKS'!A4175:AD4790,25)/100),0)</f>
        <v>0</v>
      </c>
      <c r="T4189" s="67">
        <f>(1-Ações!$Q4189)*Ações!$R4189</f>
        <v>4.4199999999999996E-2</v>
      </c>
      <c r="U4189" s="68">
        <f>IF(Ações!$S4189=0,Ações!$T4189,IF(Ações!$T4189=0,Ações!$S4189,AVERAGE(Ações!$S4189,Ações!$T4189)))</f>
        <v>4.4199999999999996E-2</v>
      </c>
    </row>
    <row r="4190" spans="2:21" ht="15" customHeight="1" x14ac:dyDescent="0.2">
      <c r="B4190" s="63" t="str">
        <f>IFERROR('Dados Status Invest STOCKS'!A4177,"-")</f>
        <v>SIVB</v>
      </c>
      <c r="C4190" s="45">
        <f>IFERROR((Ações!$D4190-Ações!$K4190)/Ações!$D4190,0)</f>
        <v>0</v>
      </c>
      <c r="D4190" s="46">
        <f>(Ações!$O4190)/0.06</f>
        <v>0</v>
      </c>
      <c r="E4190" s="47">
        <f>IFERROR((Ações!$F4190-Ações!$K4190)/Ações!$F4190,0)</f>
        <v>-0.39510034890919227</v>
      </c>
      <c r="F4190" s="46">
        <f>IF(OR(Ações!$N4190&lt;0,Ações!$M4190&lt;0),"",(22.5*Ações!$M4190*Ações!$N4190)^0.5)</f>
        <v>408.57992792108621</v>
      </c>
      <c r="G4190" s="47">
        <f>IFERROR((Ações!$H4190-Ações!$K4190)/Ações!$H4190,0)</f>
        <v>0</v>
      </c>
      <c r="H4190" s="48">
        <f>IFERROR(Ações!$I4190/(Ações!$P4190-Table_1[[#This Row],[CAGR LUCRO 5A]]),0)</f>
        <v>0</v>
      </c>
      <c r="I4190" s="48">
        <f>IF(Ações!$S4190&lt;0,"",Ações!$O4190*(1+Ações!$S4190))</f>
        <v>0</v>
      </c>
      <c r="J4190" s="49">
        <f>IFERROR(IF(Ações!$B4190="","",(VLOOKUP(Table_1[[#This Row],[AÇÕES]],'Dados Status Invest STOCKS'!A4176:AD4791,4)/Table_1[[#This Row],[LPA]]))/100,0)</f>
        <v>6.0985221674876855E-3</v>
      </c>
      <c r="K4190" s="64">
        <f>IFERROR(IF(Ações!$B4190="","",VLOOKUP(Table_1[[#This Row],[AÇÕES]],'Dados Status Invest STOCKS'!A4176:AD4791,2)),0)</f>
        <v>570.01</v>
      </c>
      <c r="L4190" s="65">
        <f>IFERROR(IF(Ações!$B4190="","",VLOOKUP(Table_1[[#This Row],[AÇÕES]],'Dados Status Invest STOCKS'!A4176:AD4791,3)/100),0)</f>
        <v>0</v>
      </c>
      <c r="M4190" s="66">
        <f>IFERROR(IF(Ações!$B4190="","",VLOOKUP(Table_1[[#This Row],[AÇÕES]],'Dados Status Invest STOCKS'!A4176:AD4791,28)),0)</f>
        <v>30.45</v>
      </c>
      <c r="N4190" s="66">
        <f>IFERROR(IF(Ações!$B4190="","",VLOOKUP(Table_1[[#This Row],[AÇÕES]],'Dados Status Invest STOCKS'!A4176:AD4791,27)),0)</f>
        <v>243.66</v>
      </c>
      <c r="O4190" s="66">
        <f>IFERROR(IF(Ações!$L4190="","",Ações!$K4190*Ações!$L4190),0)</f>
        <v>0</v>
      </c>
      <c r="P4190" s="67">
        <f t="shared" si="65"/>
        <v>0.06</v>
      </c>
      <c r="Q4190" s="67">
        <f>IFERROR(Ações!$O4190/Ações!$M4190,0)</f>
        <v>0</v>
      </c>
      <c r="R4190" s="67">
        <f>IFERROR(IF(Ações!$B4190="","",VLOOKUP(Table_1[[#This Row],[AÇÕES]],'Dados Status Invest STOCKS'!A4176:AD4791,18)/100),0)</f>
        <v>0.125</v>
      </c>
      <c r="S4190" s="65">
        <f>IFERROR(IF(Ações!$B4190="","",VLOOKUP(Table_1[[#This Row],[AÇÕES]],'Dados Status Invest STOCKS'!A4176:AD4791,25)/100),0)</f>
        <v>0.28570000000000001</v>
      </c>
      <c r="T4190" s="67">
        <f>(1-Ações!$Q4190)*Ações!$R4190</f>
        <v>0.125</v>
      </c>
      <c r="U4190" s="68">
        <f>IF(Ações!$S4190=0,Ações!$T4190,IF(Ações!$T4190=0,Ações!$S4190,AVERAGE(Ações!$S4190,Ações!$T4190)))</f>
        <v>0.20535</v>
      </c>
    </row>
    <row r="4191" spans="2:21" ht="15" customHeight="1" x14ac:dyDescent="0.2">
      <c r="B4191" s="63" t="str">
        <f>IFERROR('Dados Status Invest STOCKS'!A4178,"-")</f>
        <v>SIVBP</v>
      </c>
      <c r="C4191" s="45">
        <f>IFERROR((Ações!$D4191-Ações!$K4191)/Ações!$D4191,0)</f>
        <v>-0.20481927710843364</v>
      </c>
      <c r="D4191" s="46">
        <f>(Ações!$O4191)/0.06</f>
        <v>21.862200000000001</v>
      </c>
      <c r="E4191" s="47">
        <f>IFERROR((Ações!$F4191-Ações!$K4191)/Ações!$F4191,0)</f>
        <v>0.93553280961690477</v>
      </c>
      <c r="F4191" s="46">
        <f>IF(OR(Ações!$N4191&lt;0,Ações!$M4191&lt;0),"",(22.5*Ações!$M4191*Ações!$N4191)^0.5)</f>
        <v>408.57992792108621</v>
      </c>
      <c r="G4191" s="47">
        <f>IFERROR((Ações!$H4191-Ações!$K4191)/Ações!$H4191,0)</f>
        <v>4.5250280112438546</v>
      </c>
      <c r="H4191" s="48">
        <f>IFERROR(Ações!$I4191/(Ações!$P4191-Table_1[[#This Row],[CAGR LUCRO 5A]]),0)</f>
        <v>-7.4722810474080648</v>
      </c>
      <c r="I4191" s="48">
        <f>IF(Ações!$S4191&lt;0,"",Ações!$O4191*(1+Ações!$S4191))</f>
        <v>1.6864938324000003</v>
      </c>
      <c r="J4191" s="49">
        <f>IFERROR(IF(Ações!$B4191="","",(VLOOKUP(Table_1[[#This Row],[AÇÕES]],'Dados Status Invest STOCKS'!A4177:AD4792,4)/Table_1[[#This Row],[LPA]]))/100,0)</f>
        <v>2.8243021346469624E-4</v>
      </c>
      <c r="K4191" s="64">
        <f>IFERROR(IF(Ações!$B4191="","",VLOOKUP(Table_1[[#This Row],[AÇÕES]],'Dados Status Invest STOCKS'!A4177:AD4792,2)),0)</f>
        <v>26.34</v>
      </c>
      <c r="L4191" s="65">
        <f>IFERROR(IF(Ações!$B4191="","",VLOOKUP(Table_1[[#This Row],[AÇÕES]],'Dados Status Invest STOCKS'!A4177:AD4792,3)/100),0)</f>
        <v>4.9800000000000004E-2</v>
      </c>
      <c r="M4191" s="66">
        <f>IFERROR(IF(Ações!$B4191="","",VLOOKUP(Table_1[[#This Row],[AÇÕES]],'Dados Status Invest STOCKS'!A4177:AD4792,28)),0)</f>
        <v>30.45</v>
      </c>
      <c r="N4191" s="66">
        <f>IFERROR(IF(Ações!$B4191="","",VLOOKUP(Table_1[[#This Row],[AÇÕES]],'Dados Status Invest STOCKS'!A4177:AD4792,27)),0)</f>
        <v>243.66</v>
      </c>
      <c r="O4191" s="66">
        <f>IFERROR(IF(Ações!$L4191="","",Ações!$K4191*Ações!$L4191),0)</f>
        <v>1.3117320000000001</v>
      </c>
      <c r="P4191" s="67">
        <f t="shared" si="65"/>
        <v>0.06</v>
      </c>
      <c r="Q4191" s="67">
        <f>IFERROR(Ações!$O4191/Ações!$M4191,0)</f>
        <v>4.3078226600985224E-2</v>
      </c>
      <c r="R4191" s="67">
        <f>IFERROR(IF(Ações!$B4191="","",VLOOKUP(Table_1[[#This Row],[AÇÕES]],'Dados Status Invest STOCKS'!A4177:AD4792,18)/100),0)</f>
        <v>0.125</v>
      </c>
      <c r="S4191" s="65">
        <f>IFERROR(IF(Ações!$B4191="","",VLOOKUP(Table_1[[#This Row],[AÇÕES]],'Dados Status Invest STOCKS'!A4177:AD4792,25)/100),0)</f>
        <v>0.28570000000000001</v>
      </c>
      <c r="T4191" s="67">
        <f>(1-Ações!$Q4191)*Ações!$R4191</f>
        <v>0.11961522167487684</v>
      </c>
      <c r="U4191" s="68">
        <f>IF(Ações!$S4191=0,Ações!$T4191,IF(Ações!$T4191=0,Ações!$S4191,AVERAGE(Ações!$S4191,Ações!$T4191)))</f>
        <v>0.20265761083743844</v>
      </c>
    </row>
    <row r="4192" spans="2:21" ht="15" customHeight="1" x14ac:dyDescent="0.2">
      <c r="B4192" s="63" t="str">
        <f>IFERROR('Dados Status Invest STOCKS'!A4179,"-")</f>
        <v>SIX</v>
      </c>
      <c r="C4192" s="45">
        <f>IFERROR((Ações!$D4192-Ações!$K4192)/Ações!$D4192,0)</f>
        <v>0</v>
      </c>
      <c r="D4192" s="46">
        <f>(Ações!$O4192)/0.06</f>
        <v>0</v>
      </c>
      <c r="E4192" s="47">
        <f>IFERROR((Ações!$F4192-Ações!$K4192)/Ações!$F4192,0)</f>
        <v>0</v>
      </c>
      <c r="F4192" s="46" t="str">
        <f>IF(OR(Ações!$N4192&lt;0,Ações!$M4192&lt;0),"",(22.5*Ações!$M4192*Ações!$N4192)^0.5)</f>
        <v/>
      </c>
      <c r="G4192" s="47">
        <f>IFERROR((Ações!$H4192-Ações!$K4192)/Ações!$H4192,0)</f>
        <v>0</v>
      </c>
      <c r="H4192" s="48">
        <f>IFERROR(Ações!$I4192/(Ações!$P4192-Table_1[[#This Row],[CAGR LUCRO 5A]]),0)</f>
        <v>0</v>
      </c>
      <c r="I4192" s="48">
        <f>IF(Ações!$S4192&lt;0,"",Ações!$O4192*(1+Ações!$S4192))</f>
        <v>0</v>
      </c>
      <c r="J4192" s="49">
        <f>IFERROR(IF(Ações!$B4192="","",(VLOOKUP(Table_1[[#This Row],[AÇÕES]],'Dados Status Invest STOCKS'!A4178:AD4793,4)/Table_1[[#This Row],[LPA]]))/100,0)</f>
        <v>5.5606060606060603E-2</v>
      </c>
      <c r="K4192" s="64">
        <f>IFERROR(IF(Ações!$B4192="","",VLOOKUP(Table_1[[#This Row],[AÇÕES]],'Dados Status Invest STOCKS'!A4178:AD4793,2)),0)</f>
        <v>38.81</v>
      </c>
      <c r="L4192" s="65">
        <f>IFERROR(IF(Ações!$B4192="","",VLOOKUP(Table_1[[#This Row],[AÇÕES]],'Dados Status Invest STOCKS'!A4178:AD4793,3)/100),0)</f>
        <v>0</v>
      </c>
      <c r="M4192" s="66">
        <f>IFERROR(IF(Ações!$B4192="","",VLOOKUP(Table_1[[#This Row],[AÇÕES]],'Dados Status Invest STOCKS'!A4178:AD4793,28)),0)</f>
        <v>-2.64</v>
      </c>
      <c r="N4192" s="66">
        <f>IFERROR(IF(Ações!$B4192="","",VLOOKUP(Table_1[[#This Row],[AÇÕES]],'Dados Status Invest STOCKS'!A4178:AD4793,27)),0)</f>
        <v>-13.49</v>
      </c>
      <c r="O4192" s="66">
        <f>IFERROR(IF(Ações!$L4192="","",Ações!$K4192*Ações!$L4192),0)</f>
        <v>0</v>
      </c>
      <c r="P4192" s="67">
        <f t="shared" si="65"/>
        <v>0.06</v>
      </c>
      <c r="Q4192" s="67">
        <f>IFERROR(Ações!$O4192/Ações!$M4192,0)</f>
        <v>0</v>
      </c>
      <c r="R4192" s="67">
        <f>IFERROR(IF(Ações!$B4192="","",VLOOKUP(Table_1[[#This Row],[AÇÕES]],'Dados Status Invest STOCKS'!A4178:AD4793,18)/100),0)</f>
        <v>-0.19589999999999999</v>
      </c>
      <c r="S4192" s="65">
        <f>IFERROR(IF(Ações!$B4192="","",VLOOKUP(Table_1[[#This Row],[AÇÕES]],'Dados Status Invest STOCKS'!A4178:AD4793,25)/100),0)</f>
        <v>0</v>
      </c>
      <c r="T4192" s="67">
        <f>(1-Ações!$Q4192)*Ações!$R4192</f>
        <v>-0.19589999999999999</v>
      </c>
      <c r="U4192" s="68">
        <f>IF(Ações!$S4192=0,Ações!$T4192,IF(Ações!$T4192=0,Ações!$S4192,AVERAGE(Ações!$S4192,Ações!$T4192)))</f>
        <v>-0.19589999999999999</v>
      </c>
    </row>
    <row r="4193" spans="2:21" ht="15" customHeight="1" x14ac:dyDescent="0.2">
      <c r="B4193" s="63" t="str">
        <f>IFERROR('Dados Status Invest STOCKS'!A4180,"-")</f>
        <v>SJ</v>
      </c>
      <c r="C4193" s="45">
        <f>IFERROR((Ações!$D4193-Ações!$K4193)/Ações!$D4193,0)</f>
        <v>0</v>
      </c>
      <c r="D4193" s="46">
        <f>(Ações!$O4193)/0.06</f>
        <v>0</v>
      </c>
      <c r="E4193" s="47">
        <f>IFERROR((Ações!$F4193-Ações!$K4193)/Ações!$F4193,0)</f>
        <v>0.40665095457591299</v>
      </c>
      <c r="F4193" s="46">
        <f>IF(OR(Ações!$N4193&lt;0,Ações!$M4193&lt;0),"",(22.5*Ações!$M4193*Ações!$N4193)^0.5)</f>
        <v>8.4267431431128834</v>
      </c>
      <c r="G4193" s="47">
        <f>IFERROR((Ações!$H4193-Ações!$K4193)/Ações!$H4193,0)</f>
        <v>0</v>
      </c>
      <c r="H4193" s="48">
        <f>IFERROR(Ações!$I4193/(Ações!$P4193-Table_1[[#This Row],[CAGR LUCRO 5A]]),0)</f>
        <v>0</v>
      </c>
      <c r="I4193" s="48">
        <f>IF(Ações!$S4193&lt;0,"",Ações!$O4193*(1+Ações!$S4193))</f>
        <v>0</v>
      </c>
      <c r="J4193" s="49">
        <f>IFERROR(IF(Ações!$B4193="","",(VLOOKUP(Table_1[[#This Row],[AÇÕES]],'Dados Status Invest STOCKS'!A4179:AD4794,4)/Table_1[[#This Row],[LPA]]))/100,0)</f>
        <v>3.4750000000000003E-2</v>
      </c>
      <c r="K4193" s="64">
        <f>IFERROR(IF(Ações!$B4193="","",VLOOKUP(Table_1[[#This Row],[AÇÕES]],'Dados Status Invest STOCKS'!A4179:AD4794,2)),0)</f>
        <v>5</v>
      </c>
      <c r="L4193" s="65">
        <f>IFERROR(IF(Ações!$B4193="","",VLOOKUP(Table_1[[#This Row],[AÇÕES]],'Dados Status Invest STOCKS'!A4179:AD4794,3)/100),0)</f>
        <v>0</v>
      </c>
      <c r="M4193" s="66">
        <f>IFERROR(IF(Ações!$B4193="","",VLOOKUP(Table_1[[#This Row],[AÇÕES]],'Dados Status Invest STOCKS'!A4179:AD4794,28)),0)</f>
        <v>1.2</v>
      </c>
      <c r="N4193" s="66">
        <f>IFERROR(IF(Ações!$B4193="","",VLOOKUP(Table_1[[#This Row],[AÇÕES]],'Dados Status Invest STOCKS'!A4179:AD4794,27)),0)</f>
        <v>2.63</v>
      </c>
      <c r="O4193" s="66">
        <f>IFERROR(IF(Ações!$L4193="","",Ações!$K4193*Ações!$L4193),0)</f>
        <v>0</v>
      </c>
      <c r="P4193" s="67">
        <f t="shared" si="65"/>
        <v>0.06</v>
      </c>
      <c r="Q4193" s="67">
        <f>IFERROR(Ações!$O4193/Ações!$M4193,0)</f>
        <v>0</v>
      </c>
      <c r="R4193" s="67">
        <f>IFERROR(IF(Ações!$B4193="","",VLOOKUP(Table_1[[#This Row],[AÇÕES]],'Dados Status Invest STOCKS'!A4179:AD4794,18)/100),0)</f>
        <v>0.45569999999999999</v>
      </c>
      <c r="S4193" s="65">
        <f>IFERROR(IF(Ações!$B4193="","",VLOOKUP(Table_1[[#This Row],[AÇÕES]],'Dados Status Invest STOCKS'!A4179:AD4794,25)/100),0)</f>
        <v>0</v>
      </c>
      <c r="T4193" s="67">
        <f>(1-Ações!$Q4193)*Ações!$R4193</f>
        <v>0.45569999999999999</v>
      </c>
      <c r="U4193" s="68">
        <f>IF(Ações!$S4193=0,Ações!$T4193,IF(Ações!$T4193=0,Ações!$S4193,AVERAGE(Ações!$S4193,Ações!$T4193)))</f>
        <v>0.45569999999999999</v>
      </c>
    </row>
    <row r="4194" spans="2:21" ht="15" customHeight="1" x14ac:dyDescent="0.2">
      <c r="B4194" s="63" t="str">
        <f>IFERROR('Dados Status Invest STOCKS'!A4181,"-")</f>
        <v>SJI</v>
      </c>
      <c r="C4194" s="45">
        <f>IFERROR((Ações!$D4194-Ações!$K4194)/Ações!$D4194,0)</f>
        <v>-0.20481927710843356</v>
      </c>
      <c r="D4194" s="46">
        <f>(Ações!$O4194)/0.06</f>
        <v>20.301800000000004</v>
      </c>
      <c r="E4194" s="47">
        <f>IFERROR((Ações!$F4194-Ações!$K4194)/Ações!$F4194,0)</f>
        <v>-0.57410230636702952</v>
      </c>
      <c r="F4194" s="46">
        <f>IF(OR(Ações!$N4194&lt;0,Ações!$M4194&lt;0),"",(22.5*Ações!$M4194*Ações!$N4194)^0.5)</f>
        <v>15.539015412824586</v>
      </c>
      <c r="G4194" s="47">
        <f>IFERROR((Ações!$H4194-Ações!$K4194)/Ações!$H4194,0)</f>
        <v>1.4391470097423931</v>
      </c>
      <c r="H4194" s="48">
        <f>IFERROR(Ações!$I4194/(Ações!$P4194-Table_1[[#This Row],[CAGR LUCRO 5A]]),0)</f>
        <v>-55.698887746835446</v>
      </c>
      <c r="I4194" s="48">
        <f>IF(Ações!$S4194&lt;0,"",Ações!$O4194*(1+Ações!$S4194))</f>
        <v>1.3200636396000001</v>
      </c>
      <c r="J4194" s="49">
        <f>IFERROR(IF(Ações!$B4194="","",(VLOOKUP(Table_1[[#This Row],[AÇÕES]],'Dados Status Invest STOCKS'!A4180:AD4795,4)/Table_1[[#This Row],[LPA]]))/100,0)</f>
        <v>0.55772727272727274</v>
      </c>
      <c r="K4194" s="64">
        <f>IFERROR(IF(Ações!$B4194="","",VLOOKUP(Table_1[[#This Row],[AÇÕES]],'Dados Status Invest STOCKS'!A4180:AD4795,2)),0)</f>
        <v>24.46</v>
      </c>
      <c r="L4194" s="65">
        <f>IFERROR(IF(Ações!$B4194="","",VLOOKUP(Table_1[[#This Row],[AÇÕES]],'Dados Status Invest STOCKS'!A4180:AD4795,3)/100),0)</f>
        <v>4.9800000000000004E-2</v>
      </c>
      <c r="M4194" s="66">
        <f>IFERROR(IF(Ações!$B4194="","",VLOOKUP(Table_1[[#This Row],[AÇÕES]],'Dados Status Invest STOCKS'!A4180:AD4795,28)),0)</f>
        <v>0.66</v>
      </c>
      <c r="N4194" s="66">
        <f>IFERROR(IF(Ações!$B4194="","",VLOOKUP(Table_1[[#This Row],[AÇÕES]],'Dados Status Invest STOCKS'!A4180:AD4795,27)),0)</f>
        <v>16.260000000000002</v>
      </c>
      <c r="O4194" s="66">
        <f>IFERROR(IF(Ações!$L4194="","",Ações!$K4194*Ações!$L4194),0)</f>
        <v>1.2181080000000002</v>
      </c>
      <c r="P4194" s="67">
        <f t="shared" si="65"/>
        <v>0.06</v>
      </c>
      <c r="Q4194" s="67">
        <f>IFERROR(Ações!$O4194/Ações!$M4194,0)</f>
        <v>1.845618181818182</v>
      </c>
      <c r="R4194" s="67">
        <f>IFERROR(IF(Ações!$B4194="","",VLOOKUP(Table_1[[#This Row],[AÇÕES]],'Dados Status Invest STOCKS'!A4180:AD4795,18)/100),0)</f>
        <v>4.0899999999999999E-2</v>
      </c>
      <c r="S4194" s="65">
        <f>IFERROR(IF(Ações!$B4194="","",VLOOKUP(Table_1[[#This Row],[AÇÕES]],'Dados Status Invest STOCKS'!A4180:AD4795,25)/100),0)</f>
        <v>8.3699999999999997E-2</v>
      </c>
      <c r="T4194" s="67">
        <f>(1-Ações!$Q4194)*Ações!$R4194</f>
        <v>-3.4585783636363644E-2</v>
      </c>
      <c r="U4194" s="68">
        <f>IF(Ações!$S4194=0,Ações!$T4194,IF(Ações!$T4194=0,Ações!$S4194,AVERAGE(Ações!$S4194,Ações!$T4194)))</f>
        <v>2.4557108181818176E-2</v>
      </c>
    </row>
    <row r="4195" spans="2:21" ht="15" customHeight="1" x14ac:dyDescent="0.2">
      <c r="B4195" s="63" t="str">
        <f>IFERROR('Dados Status Invest STOCKS'!A4182,"-")</f>
        <v>SJIJ</v>
      </c>
      <c r="C4195" s="45">
        <f>IFERROR((Ações!$D4195-Ações!$K4195)/Ações!$D4195,0)</f>
        <v>0</v>
      </c>
      <c r="D4195" s="46">
        <f>(Ações!$O4195)/0.06</f>
        <v>0</v>
      </c>
      <c r="E4195" s="47">
        <f>IFERROR((Ações!$F4195-Ações!$K4195)/Ações!$F4195,0)</f>
        <v>-0.63716936524845591</v>
      </c>
      <c r="F4195" s="46">
        <f>IF(OR(Ações!$N4195&lt;0,Ações!$M4195&lt;0),"",(22.5*Ações!$M4195*Ações!$N4195)^0.5)</f>
        <v>15.539015412824586</v>
      </c>
      <c r="G4195" s="47">
        <f>IFERROR((Ações!$H4195-Ações!$K4195)/Ações!$H4195,0)</f>
        <v>0</v>
      </c>
      <c r="H4195" s="48">
        <f>IFERROR(Ações!$I4195/(Ações!$P4195-Table_1[[#This Row],[CAGR LUCRO 5A]]),0)</f>
        <v>0</v>
      </c>
      <c r="I4195" s="48">
        <f>IF(Ações!$S4195&lt;0,"",Ações!$O4195*(1+Ações!$S4195))</f>
        <v>0</v>
      </c>
      <c r="J4195" s="49">
        <f>IFERROR(IF(Ações!$B4195="","",(VLOOKUP(Table_1[[#This Row],[AÇÕES]],'Dados Status Invest STOCKS'!A4181:AD4796,4)/Table_1[[#This Row],[LPA]]))/100,0)</f>
        <v>0.57712121212121215</v>
      </c>
      <c r="K4195" s="64">
        <f>IFERROR(IF(Ações!$B4195="","",VLOOKUP(Table_1[[#This Row],[AÇÕES]],'Dados Status Invest STOCKS'!A4181:AD4796,2)),0)</f>
        <v>25.44</v>
      </c>
      <c r="L4195" s="65">
        <f>IFERROR(IF(Ações!$B4195="","",VLOOKUP(Table_1[[#This Row],[AÇÕES]],'Dados Status Invest STOCKS'!A4181:AD4796,3)/100),0)</f>
        <v>0</v>
      </c>
      <c r="M4195" s="66">
        <f>IFERROR(IF(Ações!$B4195="","",VLOOKUP(Table_1[[#This Row],[AÇÕES]],'Dados Status Invest STOCKS'!A4181:AD4796,28)),0)</f>
        <v>0.66</v>
      </c>
      <c r="N4195" s="66">
        <f>IFERROR(IF(Ações!$B4195="","",VLOOKUP(Table_1[[#This Row],[AÇÕES]],'Dados Status Invest STOCKS'!A4181:AD4796,27)),0)</f>
        <v>16.260000000000002</v>
      </c>
      <c r="O4195" s="66">
        <f>IFERROR(IF(Ações!$L4195="","",Ações!$K4195*Ações!$L4195),0)</f>
        <v>0</v>
      </c>
      <c r="P4195" s="67">
        <f t="shared" si="65"/>
        <v>0.06</v>
      </c>
      <c r="Q4195" s="67">
        <f>IFERROR(Ações!$O4195/Ações!$M4195,0)</f>
        <v>0</v>
      </c>
      <c r="R4195" s="67">
        <f>IFERROR(IF(Ações!$B4195="","",VLOOKUP(Table_1[[#This Row],[AÇÕES]],'Dados Status Invest STOCKS'!A4181:AD4796,18)/100),0)</f>
        <v>4.0899999999999999E-2</v>
      </c>
      <c r="S4195" s="65">
        <f>IFERROR(IF(Ações!$B4195="","",VLOOKUP(Table_1[[#This Row],[AÇÕES]],'Dados Status Invest STOCKS'!A4181:AD4796,25)/100),0)</f>
        <v>8.3699999999999997E-2</v>
      </c>
      <c r="T4195" s="67">
        <f>(1-Ações!$Q4195)*Ações!$R4195</f>
        <v>4.0899999999999999E-2</v>
      </c>
      <c r="U4195" s="68">
        <f>IF(Ações!$S4195=0,Ações!$T4195,IF(Ações!$T4195=0,Ações!$S4195,AVERAGE(Ações!$S4195,Ações!$T4195)))</f>
        <v>6.2299999999999994E-2</v>
      </c>
    </row>
    <row r="4196" spans="2:21" ht="15" customHeight="1" x14ac:dyDescent="0.2">
      <c r="B4196" s="63" t="str">
        <f>IFERROR('Dados Status Invest STOCKS'!A4183,"-")</f>
        <v>SJIU</v>
      </c>
      <c r="C4196" s="45">
        <f>IFERROR((Ações!$D4196-Ações!$K4196)/Ações!$D4196,0)</f>
        <v>0</v>
      </c>
      <c r="D4196" s="46">
        <f>(Ações!$O4196)/0.06</f>
        <v>0</v>
      </c>
      <c r="E4196" s="47">
        <f>IFERROR((Ações!$F4196-Ações!$K4196)/Ações!$F4196,0)</f>
        <v>-1.6443116830998057</v>
      </c>
      <c r="F4196" s="46">
        <f>IF(OR(Ações!$N4196&lt;0,Ações!$M4196&lt;0),"",(22.5*Ações!$M4196*Ações!$N4196)^0.5)</f>
        <v>15.539015412824586</v>
      </c>
      <c r="G4196" s="47">
        <f>IFERROR((Ações!$H4196-Ações!$K4196)/Ações!$H4196,0)</f>
        <v>0</v>
      </c>
      <c r="H4196" s="48">
        <f>IFERROR(Ações!$I4196/(Ações!$P4196-Table_1[[#This Row],[CAGR LUCRO 5A]]),0)</f>
        <v>0</v>
      </c>
      <c r="I4196" s="48">
        <f>IF(Ações!$S4196&lt;0,"",Ações!$O4196*(1+Ações!$S4196))</f>
        <v>0</v>
      </c>
      <c r="J4196" s="49">
        <f>IFERROR(IF(Ações!$B4196="","",(VLOOKUP(Table_1[[#This Row],[AÇÕES]],'Dados Status Invest STOCKS'!A4182:AD4797,4)/Table_1[[#This Row],[LPA]]))/100,0)</f>
        <v>0.93681818181818177</v>
      </c>
      <c r="K4196" s="64">
        <f>IFERROR(IF(Ações!$B4196="","",VLOOKUP(Table_1[[#This Row],[AÇÕES]],'Dados Status Invest STOCKS'!A4182:AD4797,2)),0)</f>
        <v>41.09</v>
      </c>
      <c r="L4196" s="65">
        <f>IFERROR(IF(Ações!$B4196="","",VLOOKUP(Table_1[[#This Row],[AÇÕES]],'Dados Status Invest STOCKS'!A4182:AD4797,3)/100),0)</f>
        <v>0</v>
      </c>
      <c r="M4196" s="66">
        <f>IFERROR(IF(Ações!$B4196="","",VLOOKUP(Table_1[[#This Row],[AÇÕES]],'Dados Status Invest STOCKS'!A4182:AD4797,28)),0)</f>
        <v>0.66</v>
      </c>
      <c r="N4196" s="66">
        <f>IFERROR(IF(Ações!$B4196="","",VLOOKUP(Table_1[[#This Row],[AÇÕES]],'Dados Status Invest STOCKS'!A4182:AD4797,27)),0)</f>
        <v>16.260000000000002</v>
      </c>
      <c r="O4196" s="66">
        <f>IFERROR(IF(Ações!$L4196="","",Ações!$K4196*Ações!$L4196),0)</f>
        <v>0</v>
      </c>
      <c r="P4196" s="67">
        <f t="shared" si="65"/>
        <v>0.06</v>
      </c>
      <c r="Q4196" s="67">
        <f>IFERROR(Ações!$O4196/Ações!$M4196,0)</f>
        <v>0</v>
      </c>
      <c r="R4196" s="67">
        <f>IFERROR(IF(Ações!$B4196="","",VLOOKUP(Table_1[[#This Row],[AÇÕES]],'Dados Status Invest STOCKS'!A4182:AD4797,18)/100),0)</f>
        <v>4.0899999999999999E-2</v>
      </c>
      <c r="S4196" s="65">
        <f>IFERROR(IF(Ações!$B4196="","",VLOOKUP(Table_1[[#This Row],[AÇÕES]],'Dados Status Invest STOCKS'!A4182:AD4797,25)/100),0)</f>
        <v>8.3699999999999997E-2</v>
      </c>
      <c r="T4196" s="67">
        <f>(1-Ações!$Q4196)*Ações!$R4196</f>
        <v>4.0899999999999999E-2</v>
      </c>
      <c r="U4196" s="68">
        <f>IF(Ações!$S4196=0,Ações!$T4196,IF(Ações!$T4196=0,Ações!$S4196,AVERAGE(Ações!$S4196,Ações!$T4196)))</f>
        <v>6.2299999999999994E-2</v>
      </c>
    </row>
    <row r="4197" spans="2:21" ht="15" customHeight="1" x14ac:dyDescent="0.2">
      <c r="B4197" s="63" t="str">
        <f>IFERROR('Dados Status Invest STOCKS'!A4184,"-")</f>
        <v>SJM</v>
      </c>
      <c r="C4197" s="45">
        <f>IFERROR((Ações!$D4197-Ações!$K4197)/Ações!$D4197,0)</f>
        <v>-1.2556390977443603</v>
      </c>
      <c r="D4197" s="46">
        <f>(Ações!$O4197)/0.06</f>
        <v>62.962200000000017</v>
      </c>
      <c r="E4197" s="47">
        <f>IFERROR((Ações!$F4197-Ações!$K4197)/Ações!$F4197,0)</f>
        <v>-0.28584786045386068</v>
      </c>
      <c r="F4197" s="46">
        <f>IF(OR(Ações!$N4197&lt;0,Ações!$M4197&lt;0),"",(22.5*Ações!$M4197*Ações!$N4197)^0.5)</f>
        <v>110.44852534099311</v>
      </c>
      <c r="G4197" s="47">
        <f>IFERROR((Ações!$H4197-Ações!$K4197)/Ações!$H4197,0)</f>
        <v>0.65280238585610006</v>
      </c>
      <c r="H4197" s="48">
        <f>IFERROR(Ações!$I4197/(Ações!$P4197-Table_1[[#This Row],[CAGR LUCRO 5A]]),0)</f>
        <v>409.04658964948493</v>
      </c>
      <c r="I4197" s="48">
        <f>IF(Ações!$S4197&lt;0,"",Ações!$O4197*(1+Ações!$S4197))</f>
        <v>3.9677519196000008</v>
      </c>
      <c r="J4197" s="49">
        <f>IFERROR(IF(Ações!$B4197="","",(VLOOKUP(Table_1[[#This Row],[AÇÕES]],'Dados Status Invest STOCKS'!A4183:AD4798,4)/Table_1[[#This Row],[LPA]]))/100,0)</f>
        <v>2.8251057827926661E-2</v>
      </c>
      <c r="K4197" s="64">
        <f>IFERROR(IF(Ações!$B4197="","",VLOOKUP(Table_1[[#This Row],[AÇÕES]],'Dados Status Invest STOCKS'!A4183:AD4798,2)),0)</f>
        <v>142.02000000000001</v>
      </c>
      <c r="L4197" s="65">
        <f>IFERROR(IF(Ações!$B4197="","",VLOOKUP(Table_1[[#This Row],[AÇÕES]],'Dados Status Invest STOCKS'!A4183:AD4798,3)/100),0)</f>
        <v>2.6600000000000002E-2</v>
      </c>
      <c r="M4197" s="66">
        <f>IFERROR(IF(Ações!$B4197="","",VLOOKUP(Table_1[[#This Row],[AÇÕES]],'Dados Status Invest STOCKS'!A4183:AD4798,28)),0)</f>
        <v>7.09</v>
      </c>
      <c r="N4197" s="66">
        <f>IFERROR(IF(Ações!$B4197="","",VLOOKUP(Table_1[[#This Row],[AÇÕES]],'Dados Status Invest STOCKS'!A4183:AD4798,27)),0)</f>
        <v>76.47</v>
      </c>
      <c r="O4197" s="66">
        <f>IFERROR(IF(Ações!$L4197="","",Ações!$K4197*Ações!$L4197),0)</f>
        <v>3.7777320000000008</v>
      </c>
      <c r="P4197" s="67">
        <f t="shared" si="65"/>
        <v>0.06</v>
      </c>
      <c r="Q4197" s="67">
        <f>IFERROR(Ações!$O4197/Ações!$M4197,0)</f>
        <v>0.53282538787023992</v>
      </c>
      <c r="R4197" s="67">
        <f>IFERROR(IF(Ações!$B4197="","",VLOOKUP(Table_1[[#This Row],[AÇÕES]],'Dados Status Invest STOCKS'!A4183:AD4798,18)/100),0)</f>
        <v>9.2699999999999991E-2</v>
      </c>
      <c r="S4197" s="65">
        <f>IFERROR(IF(Ações!$B4197="","",VLOOKUP(Table_1[[#This Row],[AÇÕES]],'Dados Status Invest STOCKS'!A4183:AD4798,25)/100),0)</f>
        <v>5.0300000000000004E-2</v>
      </c>
      <c r="T4197" s="67">
        <f>(1-Ações!$Q4197)*Ações!$R4197</f>
        <v>4.3307086544428754E-2</v>
      </c>
      <c r="U4197" s="68">
        <f>IF(Ações!$S4197=0,Ações!$T4197,IF(Ações!$T4197=0,Ações!$S4197,AVERAGE(Ações!$S4197,Ações!$T4197)))</f>
        <v>4.6803543272214379E-2</v>
      </c>
    </row>
    <row r="4198" spans="2:21" ht="15" customHeight="1" x14ac:dyDescent="0.2">
      <c r="B4198" s="63" t="str">
        <f>IFERROR('Dados Status Invest STOCKS'!A4185,"-")</f>
        <v>SJR</v>
      </c>
      <c r="C4198" s="45">
        <f>IFERROR((Ações!$D4198-Ações!$K4198)/Ações!$D4198,0)</f>
        <v>-0.89873417721518978</v>
      </c>
      <c r="D4198" s="46">
        <f>(Ações!$O4198)/0.06</f>
        <v>15.7842</v>
      </c>
      <c r="E4198" s="47">
        <f>IFERROR((Ações!$F4198-Ações!$K4198)/Ações!$F4198,0)</f>
        <v>-0.70793562069599203</v>
      </c>
      <c r="F4198" s="46">
        <f>IF(OR(Ações!$N4198&lt;0,Ações!$M4198&lt;0),"",(22.5*Ações!$M4198*Ações!$N4198)^0.5)</f>
        <v>17.547499821911952</v>
      </c>
      <c r="G4198" s="47">
        <f>IFERROR((Ações!$H4198-Ações!$K4198)/Ações!$H4198,0)</f>
        <v>0</v>
      </c>
      <c r="H4198" s="48">
        <f>IFERROR(Ações!$I4198/(Ações!$P4198-Table_1[[#This Row],[CAGR LUCRO 5A]]),0)</f>
        <v>0</v>
      </c>
      <c r="I4198" s="48" t="str">
        <f>IF(Ações!$S4198&lt;0,"",Ações!$O4198*(1+Ações!$S4198))</f>
        <v/>
      </c>
      <c r="J4198" s="49">
        <f>IFERROR(IF(Ações!$B4198="","",(VLOOKUP(Table_1[[#This Row],[AÇÕES]],'Dados Status Invest STOCKS'!A4184:AD4799,4)/Table_1[[#This Row],[LPA]]))/100,0)</f>
        <v>0.14650349650349651</v>
      </c>
      <c r="K4198" s="64">
        <f>IFERROR(IF(Ações!$B4198="","",VLOOKUP(Table_1[[#This Row],[AÇÕES]],'Dados Status Invest STOCKS'!A4184:AD4799,2)),0)</f>
        <v>29.97</v>
      </c>
      <c r="L4198" s="65">
        <f>IFERROR(IF(Ações!$B4198="","",VLOOKUP(Table_1[[#This Row],[AÇÕES]],'Dados Status Invest STOCKS'!A4184:AD4799,3)/100),0)</f>
        <v>3.1600000000000003E-2</v>
      </c>
      <c r="M4198" s="66">
        <f>IFERROR(IF(Ações!$B4198="","",VLOOKUP(Table_1[[#This Row],[AÇÕES]],'Dados Status Invest STOCKS'!A4184:AD4799,28)),0)</f>
        <v>1.43</v>
      </c>
      <c r="N4198" s="66">
        <f>IFERROR(IF(Ações!$B4198="","",VLOOKUP(Table_1[[#This Row],[AÇÕES]],'Dados Status Invest STOCKS'!A4184:AD4799,27)),0)</f>
        <v>9.57</v>
      </c>
      <c r="O4198" s="66">
        <f>IFERROR(IF(Ações!$L4198="","",Ações!$K4198*Ações!$L4198),0)</f>
        <v>0.947052</v>
      </c>
      <c r="P4198" s="67">
        <f t="shared" si="65"/>
        <v>0.06</v>
      </c>
      <c r="Q4198" s="67">
        <f>IFERROR(Ações!$O4198/Ações!$M4198,0)</f>
        <v>0.66227412587412593</v>
      </c>
      <c r="R4198" s="67">
        <f>IFERROR(IF(Ações!$B4198="","",VLOOKUP(Table_1[[#This Row],[AÇÕES]],'Dados Status Invest STOCKS'!A4184:AD4799,18)/100),0)</f>
        <v>0.14949999999999999</v>
      </c>
      <c r="S4198" s="65">
        <f>IFERROR(IF(Ações!$B4198="","",VLOOKUP(Table_1[[#This Row],[AÇÕES]],'Dados Status Invest STOCKS'!A4184:AD4799,25)/100),0)</f>
        <v>-3.0499999999999999E-2</v>
      </c>
      <c r="T4198" s="67">
        <f>(1-Ações!$Q4198)*Ações!$R4198</f>
        <v>5.0490018181818169E-2</v>
      </c>
      <c r="U4198" s="68">
        <f>IF(Ações!$S4198=0,Ações!$T4198,IF(Ações!$T4198=0,Ações!$S4198,AVERAGE(Ações!$S4198,Ações!$T4198)))</f>
        <v>9.995009090909085E-3</v>
      </c>
    </row>
    <row r="4199" spans="2:21" ht="15" customHeight="1" x14ac:dyDescent="0.2">
      <c r="B4199" s="63" t="str">
        <f>IFERROR('Dados Status Invest STOCKS'!A4186,"-")</f>
        <v>SJT</v>
      </c>
      <c r="C4199" s="45">
        <f>IFERROR((Ações!$D4199-Ações!$K4199)/Ações!$D4199,0)</f>
        <v>0.51020408163265307</v>
      </c>
      <c r="D4199" s="46">
        <f>(Ações!$O4199)/0.06</f>
        <v>12.903333333333334</v>
      </c>
      <c r="E4199" s="47">
        <f>IFERROR((Ações!$F4199-Ações!$K4199)/Ações!$F4199,0)</f>
        <v>-5.3446332737346536</v>
      </c>
      <c r="F4199" s="46">
        <f>IF(OR(Ações!$N4199&lt;0,Ações!$M4199&lt;0),"",(22.5*Ações!$M4199*Ações!$N4199)^0.5)</f>
        <v>0.99611746295303949</v>
      </c>
      <c r="G4199" s="47">
        <f>IFERROR((Ações!$H4199-Ações!$K4199)/Ações!$H4199,0)</f>
        <v>0</v>
      </c>
      <c r="H4199" s="48">
        <f>IFERROR(Ações!$I4199/(Ações!$P4199-Table_1[[#This Row],[CAGR LUCRO 5A]]),0)</f>
        <v>0</v>
      </c>
      <c r="I4199" s="48" t="str">
        <f>IF(Ações!$S4199&lt;0,"",Ações!$O4199*(1+Ações!$S4199))</f>
        <v/>
      </c>
      <c r="J4199" s="49">
        <f>IFERROR(IF(Ações!$B4199="","",(VLOOKUP(Table_1[[#This Row],[AÇÕES]],'Dados Status Invest STOCKS'!A4185:AD4800,4)/Table_1[[#This Row],[LPA]]))/100,0)</f>
        <v>0.26326530612244897</v>
      </c>
      <c r="K4199" s="64">
        <f>IFERROR(IF(Ações!$B4199="","",VLOOKUP(Table_1[[#This Row],[AÇÕES]],'Dados Status Invest STOCKS'!A4185:AD4800,2)),0)</f>
        <v>6.32</v>
      </c>
      <c r="L4199" s="65">
        <f>IFERROR(IF(Ações!$B4199="","",VLOOKUP(Table_1[[#This Row],[AÇÕES]],'Dados Status Invest STOCKS'!A4185:AD4800,3)/100),0)</f>
        <v>0.1225</v>
      </c>
      <c r="M4199" s="66">
        <f>IFERROR(IF(Ações!$B4199="","",VLOOKUP(Table_1[[#This Row],[AÇÕES]],'Dados Status Invest STOCKS'!A4185:AD4800,28)),0)</f>
        <v>0.49</v>
      </c>
      <c r="N4199" s="66">
        <f>IFERROR(IF(Ações!$B4199="","",VLOOKUP(Table_1[[#This Row],[AÇÕES]],'Dados Status Invest STOCKS'!A4185:AD4800,27)),0)</f>
        <v>0.09</v>
      </c>
      <c r="O4199" s="66">
        <f>IFERROR(IF(Ações!$L4199="","",Ações!$K4199*Ações!$L4199),0)</f>
        <v>0.7742</v>
      </c>
      <c r="P4199" s="67">
        <f t="shared" si="65"/>
        <v>0.06</v>
      </c>
      <c r="Q4199" s="67">
        <f>IFERROR(Ações!$O4199/Ações!$M4199,0)</f>
        <v>1.58</v>
      </c>
      <c r="R4199" s="67">
        <f>IFERROR(IF(Ações!$B4199="","",VLOOKUP(Table_1[[#This Row],[AÇÕES]],'Dados Status Invest STOCKS'!A4185:AD4800,18)/100),0)</f>
        <v>5.6604999999999999</v>
      </c>
      <c r="S4199" s="65">
        <f>IFERROR(IF(Ações!$B4199="","",VLOOKUP(Table_1[[#This Row],[AÇÕES]],'Dados Status Invest STOCKS'!A4185:AD4800,25)/100),0)</f>
        <v>-0.15279999999999999</v>
      </c>
      <c r="T4199" s="67">
        <f>(1-Ações!$Q4199)*Ações!$R4199</f>
        <v>-3.2830900000000005</v>
      </c>
      <c r="U4199" s="68">
        <f>IF(Ações!$S4199=0,Ações!$T4199,IF(Ações!$T4199=0,Ações!$S4199,AVERAGE(Ações!$S4199,Ações!$T4199)))</f>
        <v>-1.7179450000000003</v>
      </c>
    </row>
    <row r="4200" spans="2:21" ht="15" customHeight="1" x14ac:dyDescent="0.2">
      <c r="B4200" s="63" t="str">
        <f>IFERROR('Dados Status Invest STOCKS'!A4187,"-")</f>
        <v>SJW</v>
      </c>
      <c r="C4200" s="45">
        <f>IFERROR((Ações!$D4200-Ações!$K4200)/Ações!$D4200,0)</f>
        <v>-1.9999999999999998</v>
      </c>
      <c r="D4200" s="46">
        <f>(Ações!$O4200)/0.06</f>
        <v>22.696666666666669</v>
      </c>
      <c r="E4200" s="47">
        <f>IFERROR((Ações!$F4200-Ações!$K4200)/Ações!$F4200,0)</f>
        <v>-0.81227879787576951</v>
      </c>
      <c r="F4200" s="46">
        <f>IF(OR(Ações!$N4200&lt;0,Ações!$M4200&lt;0),"",(22.5*Ações!$M4200*Ações!$N4200)^0.5)</f>
        <v>37.57148187122781</v>
      </c>
      <c r="G4200" s="47">
        <f>IFERROR((Ações!$H4200-Ações!$K4200)/Ações!$H4200,0)</f>
        <v>2.8968959883826471</v>
      </c>
      <c r="H4200" s="48">
        <f>IFERROR(Ações!$I4200/(Ações!$P4200-Table_1[[#This Row],[CAGR LUCRO 5A]]),0)</f>
        <v>-35.895484210526313</v>
      </c>
      <c r="I4200" s="48">
        <f>IF(Ações!$S4200&lt;0,"",Ações!$O4200*(1+Ações!$S4200))</f>
        <v>1.5004312399999999</v>
      </c>
      <c r="J4200" s="49">
        <f>IFERROR(IF(Ações!$B4200="","",(VLOOKUP(Table_1[[#This Row],[AÇÕES]],'Dados Status Invest STOCKS'!A4186:AD4801,4)/Table_1[[#This Row],[LPA]]))/100,0)</f>
        <v>0.19481283422459891</v>
      </c>
      <c r="K4200" s="64">
        <f>IFERROR(IF(Ações!$B4200="","",VLOOKUP(Table_1[[#This Row],[AÇÕES]],'Dados Status Invest STOCKS'!A4186:AD4801,2)),0)</f>
        <v>68.09</v>
      </c>
      <c r="L4200" s="65">
        <f>IFERROR(IF(Ações!$B4200="","",VLOOKUP(Table_1[[#This Row],[AÇÕES]],'Dados Status Invest STOCKS'!A4186:AD4801,3)/100),0)</f>
        <v>0.02</v>
      </c>
      <c r="M4200" s="66">
        <f>IFERROR(IF(Ações!$B4200="","",VLOOKUP(Table_1[[#This Row],[AÇÕES]],'Dados Status Invest STOCKS'!A4186:AD4801,28)),0)</f>
        <v>1.87</v>
      </c>
      <c r="N4200" s="66">
        <f>IFERROR(IF(Ações!$B4200="","",VLOOKUP(Table_1[[#This Row],[AÇÕES]],'Dados Status Invest STOCKS'!A4186:AD4801,27)),0)</f>
        <v>33.549999999999997</v>
      </c>
      <c r="O4200" s="66">
        <f>IFERROR(IF(Ações!$L4200="","",Ações!$K4200*Ações!$L4200),0)</f>
        <v>1.3618000000000001</v>
      </c>
      <c r="P4200" s="67">
        <f t="shared" si="65"/>
        <v>0.06</v>
      </c>
      <c r="Q4200" s="67">
        <f>IFERROR(Ações!$O4200/Ações!$M4200,0)</f>
        <v>0.72823529411764709</v>
      </c>
      <c r="R4200" s="67">
        <f>IFERROR(IF(Ações!$B4200="","",VLOOKUP(Table_1[[#This Row],[AÇÕES]],'Dados Status Invest STOCKS'!A4186:AD4801,18)/100),0)</f>
        <v>5.57E-2</v>
      </c>
      <c r="S4200" s="65">
        <f>IFERROR(IF(Ações!$B4200="","",VLOOKUP(Table_1[[#This Row],[AÇÕES]],'Dados Status Invest STOCKS'!A4186:AD4801,25)/100),0)</f>
        <v>0.1018</v>
      </c>
      <c r="T4200" s="67">
        <f>(1-Ações!$Q4200)*Ações!$R4200</f>
        <v>1.5137294117647056E-2</v>
      </c>
      <c r="U4200" s="68">
        <f>IF(Ações!$S4200=0,Ações!$T4200,IF(Ações!$T4200=0,Ações!$S4200,AVERAGE(Ações!$S4200,Ações!$T4200)))</f>
        <v>5.8468647058823528E-2</v>
      </c>
    </row>
    <row r="4201" spans="2:21" ht="15" customHeight="1" x14ac:dyDescent="0.2">
      <c r="B4201" s="63" t="str">
        <f>IFERROR('Dados Status Invest STOCKS'!A4188,"-")</f>
        <v>SKLZ</v>
      </c>
      <c r="C4201" s="45">
        <f>IFERROR((Ações!$D4201-Ações!$K4201)/Ações!$D4201,0)</f>
        <v>0</v>
      </c>
      <c r="D4201" s="46">
        <f>(Ações!$O4201)/0.06</f>
        <v>0</v>
      </c>
      <c r="E4201" s="47">
        <f>IFERROR((Ações!$F4201-Ações!$K4201)/Ações!$F4201,0)</f>
        <v>0</v>
      </c>
      <c r="F4201" s="46" t="str">
        <f>IF(OR(Ações!$N4201&lt;0,Ações!$M4201&lt;0),"",(22.5*Ações!$M4201*Ações!$N4201)^0.5)</f>
        <v/>
      </c>
      <c r="G4201" s="47">
        <f>IFERROR((Ações!$H4201-Ações!$K4201)/Ações!$H4201,0)</f>
        <v>0</v>
      </c>
      <c r="H4201" s="48">
        <f>IFERROR(Ações!$I4201/(Ações!$P4201-Table_1[[#This Row],[CAGR LUCRO 5A]]),0)</f>
        <v>0</v>
      </c>
      <c r="I4201" s="48">
        <f>IF(Ações!$S4201&lt;0,"",Ações!$O4201*(1+Ações!$S4201))</f>
        <v>0</v>
      </c>
      <c r="J4201" s="49">
        <f>IFERROR(IF(Ações!$B4201="","",(VLOOKUP(Table_1[[#This Row],[AÇÕES]],'Dados Status Invest STOCKS'!A4187:AD4802,4)/Table_1[[#This Row],[LPA]]))/100,0)</f>
        <v>0.13516666666666666</v>
      </c>
      <c r="K4201" s="64">
        <f>IFERROR(IF(Ações!$B4201="","",VLOOKUP(Table_1[[#This Row],[AÇÕES]],'Dados Status Invest STOCKS'!A4187:AD4802,2)),0)</f>
        <v>4.8</v>
      </c>
      <c r="L4201" s="65">
        <f>IFERROR(IF(Ações!$B4201="","",VLOOKUP(Table_1[[#This Row],[AÇÕES]],'Dados Status Invest STOCKS'!A4187:AD4802,3)/100),0)</f>
        <v>0</v>
      </c>
      <c r="M4201" s="66">
        <f>IFERROR(IF(Ações!$B4201="","",VLOOKUP(Table_1[[#This Row],[AÇÕES]],'Dados Status Invest STOCKS'!A4187:AD4802,28)),0)</f>
        <v>-0.6</v>
      </c>
      <c r="N4201" s="66">
        <f>IFERROR(IF(Ações!$B4201="","",VLOOKUP(Table_1[[#This Row],[AÇÕES]],'Dados Status Invest STOCKS'!A4187:AD4802,27)),0)</f>
        <v>1.31</v>
      </c>
      <c r="O4201" s="66">
        <f>IFERROR(IF(Ações!$L4201="","",Ações!$K4201*Ações!$L4201),0)</f>
        <v>0</v>
      </c>
      <c r="P4201" s="67">
        <f t="shared" si="65"/>
        <v>0.06</v>
      </c>
      <c r="Q4201" s="67">
        <f>IFERROR(Ações!$O4201/Ações!$M4201,0)</f>
        <v>0</v>
      </c>
      <c r="R4201" s="67">
        <f>IFERROR(IF(Ações!$B4201="","",VLOOKUP(Table_1[[#This Row],[AÇÕES]],'Dados Status Invest STOCKS'!A4187:AD4802,18)/100),0)</f>
        <v>-0.45439999999999997</v>
      </c>
      <c r="S4201" s="65">
        <f>IFERROR(IF(Ações!$B4201="","",VLOOKUP(Table_1[[#This Row],[AÇÕES]],'Dados Status Invest STOCKS'!A4187:AD4802,25)/100),0)</f>
        <v>0</v>
      </c>
      <c r="T4201" s="67">
        <f>(1-Ações!$Q4201)*Ações!$R4201</f>
        <v>-0.45439999999999997</v>
      </c>
      <c r="U4201" s="68">
        <f>IF(Ações!$S4201=0,Ações!$T4201,IF(Ações!$T4201=0,Ações!$S4201,AVERAGE(Ações!$S4201,Ações!$T4201)))</f>
        <v>-0.45439999999999997</v>
      </c>
    </row>
    <row r="4202" spans="2:21" ht="15" customHeight="1" x14ac:dyDescent="0.2">
      <c r="B4202" s="63" t="str">
        <f>IFERROR('Dados Status Invest STOCKS'!A4189,"-")</f>
        <v>SKM</v>
      </c>
      <c r="C4202" s="45">
        <f>IFERROR((Ações!$D4202-Ações!$K4202)/Ações!$D4202,0)</f>
        <v>-2.1578947368421053</v>
      </c>
      <c r="D4202" s="46">
        <f>(Ações!$O4202)/0.06</f>
        <v>8.2238333333333333</v>
      </c>
      <c r="E4202" s="47">
        <f>IFERROR((Ações!$F4202-Ações!$K4202)/Ações!$F4202,0)</f>
        <v>0.67284637503549527</v>
      </c>
      <c r="F4202" s="46">
        <f>IF(OR(Ações!$N4202&lt;0,Ações!$M4202&lt;0),"",(22.5*Ações!$M4202*Ações!$N4202)^0.5)</f>
        <v>79.381666649170327</v>
      </c>
      <c r="G4202" s="47">
        <f>IFERROR((Ações!$H4202-Ações!$K4202)/Ações!$H4202,0)</f>
        <v>-1.8692902171864203</v>
      </c>
      <c r="H4202" s="48">
        <f>IFERROR(Ações!$I4202/(Ações!$P4202-Table_1[[#This Row],[CAGR LUCRO 5A]]),0)</f>
        <v>9.0510189051094887</v>
      </c>
      <c r="I4202" s="48">
        <f>IF(Ações!$S4202&lt;0,"",Ações!$O4202*(1+Ações!$S4202))</f>
        <v>0.49599583600000002</v>
      </c>
      <c r="J4202" s="49">
        <f>IFERROR(IF(Ações!$B4202="","",(VLOOKUP(Table_1[[#This Row],[AÇÕES]],'Dados Status Invest STOCKS'!A4188:AD4803,4)/Table_1[[#This Row],[LPA]]))/100,0)</f>
        <v>1.2164502164502164E-2</v>
      </c>
      <c r="K4202" s="64">
        <f>IFERROR(IF(Ações!$B4202="","",VLOOKUP(Table_1[[#This Row],[AÇÕES]],'Dados Status Invest STOCKS'!A4188:AD4803,2)),0)</f>
        <v>25.97</v>
      </c>
      <c r="L4202" s="65">
        <f>IFERROR(IF(Ações!$B4202="","",VLOOKUP(Table_1[[#This Row],[AÇÕES]],'Dados Status Invest STOCKS'!A4188:AD4803,3)/100),0)</f>
        <v>1.9E-2</v>
      </c>
      <c r="M4202" s="66">
        <f>IFERROR(IF(Ações!$B4202="","",VLOOKUP(Table_1[[#This Row],[AÇÕES]],'Dados Status Invest STOCKS'!A4188:AD4803,28)),0)</f>
        <v>4.62</v>
      </c>
      <c r="N4202" s="66">
        <f>IFERROR(IF(Ações!$B4202="","",VLOOKUP(Table_1[[#This Row],[AÇÕES]],'Dados Status Invest STOCKS'!A4188:AD4803,27)),0)</f>
        <v>60.62</v>
      </c>
      <c r="O4202" s="66">
        <f>IFERROR(IF(Ações!$L4202="","",Ações!$K4202*Ações!$L4202),0)</f>
        <v>0.49342999999999998</v>
      </c>
      <c r="P4202" s="67">
        <f t="shared" si="65"/>
        <v>0.06</v>
      </c>
      <c r="Q4202" s="67">
        <f>IFERROR(Ações!$O4202/Ações!$M4202,0)</f>
        <v>0.1068030303030303</v>
      </c>
      <c r="R4202" s="67">
        <f>IFERROR(IF(Ações!$B4202="","",VLOOKUP(Table_1[[#This Row],[AÇÕES]],'Dados Status Invest STOCKS'!A4188:AD4803,18)/100),0)</f>
        <v>7.6200000000000004E-2</v>
      </c>
      <c r="S4202" s="65">
        <f>IFERROR(IF(Ações!$B4202="","",VLOOKUP(Table_1[[#This Row],[AÇÕES]],'Dados Status Invest STOCKS'!A4188:AD4803,25)/100),0)</f>
        <v>5.1999999999999998E-3</v>
      </c>
      <c r="T4202" s="67">
        <f>(1-Ações!$Q4202)*Ações!$R4202</f>
        <v>6.8061609090909095E-2</v>
      </c>
      <c r="U4202" s="68">
        <f>IF(Ações!$S4202=0,Ações!$T4202,IF(Ações!$T4202=0,Ações!$S4202,AVERAGE(Ações!$S4202,Ações!$T4202)))</f>
        <v>3.6630804545454546E-2</v>
      </c>
    </row>
    <row r="4203" spans="2:21" ht="15" customHeight="1" x14ac:dyDescent="0.2">
      <c r="B4203" s="63" t="str">
        <f>IFERROR('Dados Status Invest STOCKS'!A4190,"-")</f>
        <v>SKX</v>
      </c>
      <c r="C4203" s="45">
        <f>IFERROR((Ações!$D4203-Ações!$K4203)/Ações!$D4203,0)</f>
        <v>0</v>
      </c>
      <c r="D4203" s="46">
        <f>(Ações!$O4203)/0.06</f>
        <v>0</v>
      </c>
      <c r="E4203" s="47">
        <f>IFERROR((Ações!$F4203-Ações!$K4203)/Ações!$F4203,0)</f>
        <v>-0.34493353174925773</v>
      </c>
      <c r="F4203" s="46">
        <f>IF(OR(Ações!$N4203&lt;0,Ações!$M4203&lt;0),"",(22.5*Ações!$M4203*Ações!$N4203)^0.5)</f>
        <v>32.15028771255399</v>
      </c>
      <c r="G4203" s="47">
        <f>IFERROR((Ações!$H4203-Ações!$K4203)/Ações!$H4203,0)</f>
        <v>0</v>
      </c>
      <c r="H4203" s="48">
        <f>IFERROR(Ações!$I4203/(Ações!$P4203-Table_1[[#This Row],[CAGR LUCRO 5A]]),0)</f>
        <v>0</v>
      </c>
      <c r="I4203" s="48" t="str">
        <f>IF(Ações!$S4203&lt;0,"",Ações!$O4203*(1+Ações!$S4203))</f>
        <v/>
      </c>
      <c r="J4203" s="49">
        <f>IFERROR(IF(Ações!$B4203="","",(VLOOKUP(Table_1[[#This Row],[AÇÕES]],'Dados Status Invest STOCKS'!A4189:AD4804,4)/Table_1[[#This Row],[LPA]]))/100,0)</f>
        <v>6.8492063492063493E-2</v>
      </c>
      <c r="K4203" s="64">
        <f>IFERROR(IF(Ações!$B4203="","",VLOOKUP(Table_1[[#This Row],[AÇÕES]],'Dados Status Invest STOCKS'!A4189:AD4804,2)),0)</f>
        <v>43.24</v>
      </c>
      <c r="L4203" s="65">
        <f>IFERROR(IF(Ações!$B4203="","",VLOOKUP(Table_1[[#This Row],[AÇÕES]],'Dados Status Invest STOCKS'!A4189:AD4804,3)/100),0)</f>
        <v>0</v>
      </c>
      <c r="M4203" s="66">
        <f>IFERROR(IF(Ações!$B4203="","",VLOOKUP(Table_1[[#This Row],[AÇÕES]],'Dados Status Invest STOCKS'!A4189:AD4804,28)),0)</f>
        <v>2.52</v>
      </c>
      <c r="N4203" s="66">
        <f>IFERROR(IF(Ações!$B4203="","",VLOOKUP(Table_1[[#This Row],[AÇÕES]],'Dados Status Invest STOCKS'!A4189:AD4804,27)),0)</f>
        <v>18.23</v>
      </c>
      <c r="O4203" s="66">
        <f>IFERROR(IF(Ações!$L4203="","",Ações!$K4203*Ações!$L4203),0)</f>
        <v>0</v>
      </c>
      <c r="P4203" s="67">
        <f t="shared" si="65"/>
        <v>0.06</v>
      </c>
      <c r="Q4203" s="67">
        <f>IFERROR(Ações!$O4203/Ações!$M4203,0)</f>
        <v>0</v>
      </c>
      <c r="R4203" s="67">
        <f>IFERROR(IF(Ações!$B4203="","",VLOOKUP(Table_1[[#This Row],[AÇÕES]],'Dados Status Invest STOCKS'!A4189:AD4804,18)/100),0)</f>
        <v>0.1381</v>
      </c>
      <c r="S4203" s="65">
        <f>IFERROR(IF(Ações!$B4203="","",VLOOKUP(Table_1[[#This Row],[AÇÕES]],'Dados Status Invest STOCKS'!A4189:AD4804,25)/100),0)</f>
        <v>-0.1573</v>
      </c>
      <c r="T4203" s="67">
        <f>(1-Ações!$Q4203)*Ações!$R4203</f>
        <v>0.1381</v>
      </c>
      <c r="U4203" s="68">
        <f>IF(Ações!$S4203=0,Ações!$T4203,IF(Ações!$T4203=0,Ações!$S4203,AVERAGE(Ações!$S4203,Ações!$T4203)))</f>
        <v>-9.5999999999999974E-3</v>
      </c>
    </row>
    <row r="4204" spans="2:21" ht="15" customHeight="1" x14ac:dyDescent="0.2">
      <c r="B4204" s="63" t="str">
        <f>IFERROR('Dados Status Invest STOCKS'!A4191,"-")</f>
        <v>SKY</v>
      </c>
      <c r="C4204" s="45">
        <f>IFERROR((Ações!$D4204-Ações!$K4204)/Ações!$D4204,0)</f>
        <v>0</v>
      </c>
      <c r="D4204" s="46">
        <f>(Ações!$O4204)/0.06</f>
        <v>0</v>
      </c>
      <c r="E4204" s="47">
        <f>IFERROR((Ações!$F4204-Ações!$K4204)/Ações!$F4204,0)</f>
        <v>-1.8353866755722974</v>
      </c>
      <c r="F4204" s="46">
        <f>IF(OR(Ações!$N4204&lt;0,Ações!$M4204&lt;0),"",(22.5*Ações!$M4204*Ações!$N4204)^0.5)</f>
        <v>22.254460227109529</v>
      </c>
      <c r="G4204" s="47">
        <f>IFERROR((Ações!$H4204-Ações!$K4204)/Ações!$H4204,0)</f>
        <v>0</v>
      </c>
      <c r="H4204" s="48">
        <f>IFERROR(Ações!$I4204/(Ações!$P4204-Table_1[[#This Row],[CAGR LUCRO 5A]]),0)</f>
        <v>0</v>
      </c>
      <c r="I4204" s="48">
        <f>IF(Ações!$S4204&lt;0,"",Ações!$O4204*(1+Ações!$S4204))</f>
        <v>0</v>
      </c>
      <c r="J4204" s="49">
        <f>IFERROR(IF(Ações!$B4204="","",(VLOOKUP(Table_1[[#This Row],[AÇÕES]],'Dados Status Invest STOCKS'!A4190:AD4805,4)/Table_1[[#This Row],[LPA]]))/100,0)</f>
        <v>0.15166666666666667</v>
      </c>
      <c r="K4204" s="64">
        <f>IFERROR(IF(Ações!$B4204="","",VLOOKUP(Table_1[[#This Row],[AÇÕES]],'Dados Status Invest STOCKS'!A4190:AD4805,2)),0)</f>
        <v>63.1</v>
      </c>
      <c r="L4204" s="65">
        <f>IFERROR(IF(Ações!$B4204="","",VLOOKUP(Table_1[[#This Row],[AÇÕES]],'Dados Status Invest STOCKS'!A4190:AD4805,3)/100),0)</f>
        <v>0</v>
      </c>
      <c r="M4204" s="66">
        <f>IFERROR(IF(Ações!$B4204="","",VLOOKUP(Table_1[[#This Row],[AÇÕES]],'Dados Status Invest STOCKS'!A4190:AD4805,28)),0)</f>
        <v>2.04</v>
      </c>
      <c r="N4204" s="66">
        <f>IFERROR(IF(Ações!$B4204="","",VLOOKUP(Table_1[[#This Row],[AÇÕES]],'Dados Status Invest STOCKS'!A4190:AD4805,27)),0)</f>
        <v>10.79</v>
      </c>
      <c r="O4204" s="66">
        <f>IFERROR(IF(Ações!$L4204="","",Ações!$K4204*Ações!$L4204),0)</f>
        <v>0</v>
      </c>
      <c r="P4204" s="67">
        <f t="shared" si="65"/>
        <v>0.06</v>
      </c>
      <c r="Q4204" s="67">
        <f>IFERROR(Ações!$O4204/Ações!$M4204,0)</f>
        <v>0</v>
      </c>
      <c r="R4204" s="67">
        <f>IFERROR(IF(Ações!$B4204="","",VLOOKUP(Table_1[[#This Row],[AÇÕES]],'Dados Status Invest STOCKS'!A4190:AD4805,18)/100),0)</f>
        <v>0.18909999999999999</v>
      </c>
      <c r="S4204" s="65">
        <f>IFERROR(IF(Ações!$B4204="","",VLOOKUP(Table_1[[#This Row],[AÇÕES]],'Dados Status Invest STOCKS'!A4190:AD4805,25)/100),0)</f>
        <v>1.1915</v>
      </c>
      <c r="T4204" s="67">
        <f>(1-Ações!$Q4204)*Ações!$R4204</f>
        <v>0.18909999999999999</v>
      </c>
      <c r="U4204" s="68">
        <f>IF(Ações!$S4204=0,Ações!$T4204,IF(Ações!$T4204=0,Ações!$S4204,AVERAGE(Ações!$S4204,Ações!$T4204)))</f>
        <v>0.69030000000000002</v>
      </c>
    </row>
    <row r="4205" spans="2:21" ht="15" customHeight="1" x14ac:dyDescent="0.2">
      <c r="B4205" s="63" t="str">
        <f>IFERROR('Dados Status Invest STOCKS'!A4192,"-")</f>
        <v>SKYW</v>
      </c>
      <c r="C4205" s="45">
        <f>IFERROR((Ações!$D4205-Ações!$K4205)/Ações!$D4205,0)</f>
        <v>0</v>
      </c>
      <c r="D4205" s="46">
        <f>(Ações!$O4205)/0.06</f>
        <v>0</v>
      </c>
      <c r="E4205" s="47">
        <f>IFERROR((Ações!$F4205-Ações!$K4205)/Ações!$F4205,0)</f>
        <v>-9.7449852538305584E-2</v>
      </c>
      <c r="F4205" s="46">
        <f>IF(OR(Ações!$N4205&lt;0,Ações!$M4205&lt;0),"",(22.5*Ações!$M4205*Ações!$N4205)^0.5)</f>
        <v>34.962873165688201</v>
      </c>
      <c r="G4205" s="47">
        <f>IFERROR((Ações!$H4205-Ações!$K4205)/Ações!$H4205,0)</f>
        <v>0</v>
      </c>
      <c r="H4205" s="48">
        <f>IFERROR(Ações!$I4205/(Ações!$P4205-Table_1[[#This Row],[CAGR LUCRO 5A]]),0)</f>
        <v>0</v>
      </c>
      <c r="I4205" s="48">
        <f>IF(Ações!$S4205&lt;0,"",Ações!$O4205*(1+Ações!$S4205))</f>
        <v>0</v>
      </c>
      <c r="J4205" s="49">
        <f>IFERROR(IF(Ações!$B4205="","",(VLOOKUP(Table_1[[#This Row],[AÇÕES]],'Dados Status Invest STOCKS'!A4191:AD4806,4)/Table_1[[#This Row],[LPA]]))/100,0)</f>
        <v>0.26132231404958683</v>
      </c>
      <c r="K4205" s="64">
        <f>IFERROR(IF(Ações!$B4205="","",VLOOKUP(Table_1[[#This Row],[AÇÕES]],'Dados Status Invest STOCKS'!A4191:AD4806,2)),0)</f>
        <v>38.369999999999997</v>
      </c>
      <c r="L4205" s="65">
        <f>IFERROR(IF(Ações!$B4205="","",VLOOKUP(Table_1[[#This Row],[AÇÕES]],'Dados Status Invest STOCKS'!A4191:AD4806,3)/100),0)</f>
        <v>0</v>
      </c>
      <c r="M4205" s="66">
        <f>IFERROR(IF(Ações!$B4205="","",VLOOKUP(Table_1[[#This Row],[AÇÕES]],'Dados Status Invest STOCKS'!A4191:AD4806,28)),0)</f>
        <v>1.21</v>
      </c>
      <c r="N4205" s="66">
        <f>IFERROR(IF(Ações!$B4205="","",VLOOKUP(Table_1[[#This Row],[AÇÕES]],'Dados Status Invest STOCKS'!A4191:AD4806,27)),0)</f>
        <v>44.9</v>
      </c>
      <c r="O4205" s="66">
        <f>IFERROR(IF(Ações!$L4205="","",Ações!$K4205*Ações!$L4205),0)</f>
        <v>0</v>
      </c>
      <c r="P4205" s="67">
        <f t="shared" si="65"/>
        <v>0.06</v>
      </c>
      <c r="Q4205" s="67">
        <f>IFERROR(Ações!$O4205/Ações!$M4205,0)</f>
        <v>0</v>
      </c>
      <c r="R4205" s="67">
        <f>IFERROR(IF(Ações!$B4205="","",VLOOKUP(Table_1[[#This Row],[AÇÕES]],'Dados Status Invest STOCKS'!A4191:AD4806,18)/100),0)</f>
        <v>2.7000000000000003E-2</v>
      </c>
      <c r="S4205" s="65">
        <f>IFERROR(IF(Ações!$B4205="","",VLOOKUP(Table_1[[#This Row],[AÇÕES]],'Dados Status Invest STOCKS'!A4191:AD4806,25)/100),0)</f>
        <v>0</v>
      </c>
      <c r="T4205" s="67">
        <f>(1-Ações!$Q4205)*Ações!$R4205</f>
        <v>2.7000000000000003E-2</v>
      </c>
      <c r="U4205" s="68">
        <f>IF(Ações!$S4205=0,Ações!$T4205,IF(Ações!$T4205=0,Ações!$S4205,AVERAGE(Ações!$S4205,Ações!$T4205)))</f>
        <v>2.7000000000000003E-2</v>
      </c>
    </row>
    <row r="4206" spans="2:21" ht="15" customHeight="1" x14ac:dyDescent="0.2">
      <c r="B4206" s="63" t="str">
        <f>IFERROR('Dados Status Invest STOCKS'!A4193,"-")</f>
        <v>SLAB</v>
      </c>
      <c r="C4206" s="45">
        <f>IFERROR((Ações!$D4206-Ações!$K4206)/Ações!$D4206,0)</f>
        <v>0</v>
      </c>
      <c r="D4206" s="46">
        <f>(Ações!$O4206)/0.06</f>
        <v>0</v>
      </c>
      <c r="E4206" s="47">
        <f>IFERROR((Ações!$F4206-Ações!$K4206)/Ações!$F4206,0)</f>
        <v>-4.9311207456793227</v>
      </c>
      <c r="F4206" s="46">
        <f>IF(OR(Ações!$N4206&lt;0,Ações!$M4206&lt;0),"",(22.5*Ações!$M4206*Ações!$N4206)^0.5)</f>
        <v>27.869943487563802</v>
      </c>
      <c r="G4206" s="47">
        <f>IFERROR((Ações!$H4206-Ações!$K4206)/Ações!$H4206,0)</f>
        <v>0</v>
      </c>
      <c r="H4206" s="48">
        <f>IFERROR(Ações!$I4206/(Ações!$P4206-Table_1[[#This Row],[CAGR LUCRO 5A]]),0)</f>
        <v>0</v>
      </c>
      <c r="I4206" s="48" t="str">
        <f>IF(Ações!$S4206&lt;0,"",Ações!$O4206*(1+Ações!$S4206))</f>
        <v/>
      </c>
      <c r="J4206" s="49">
        <f>IFERROR(IF(Ações!$B4206="","",(VLOOKUP(Table_1[[#This Row],[AÇÕES]],'Dados Status Invest STOCKS'!A4192:AD4807,4)/Table_1[[#This Row],[LPA]]))/100,0)</f>
        <v>1.2906194690265489</v>
      </c>
      <c r="K4206" s="64">
        <f>IFERROR(IF(Ações!$B4206="","",VLOOKUP(Table_1[[#This Row],[AÇÕES]],'Dados Status Invest STOCKS'!A4192:AD4807,2)),0)</f>
        <v>165.3</v>
      </c>
      <c r="L4206" s="65">
        <f>IFERROR(IF(Ações!$B4206="","",VLOOKUP(Table_1[[#This Row],[AÇÕES]],'Dados Status Invest STOCKS'!A4192:AD4807,3)/100),0)</f>
        <v>0</v>
      </c>
      <c r="M4206" s="66">
        <f>IFERROR(IF(Ações!$B4206="","",VLOOKUP(Table_1[[#This Row],[AÇÕES]],'Dados Status Invest STOCKS'!A4192:AD4807,28)),0)</f>
        <v>1.1299999999999999</v>
      </c>
      <c r="N4206" s="66">
        <f>IFERROR(IF(Ações!$B4206="","",VLOOKUP(Table_1[[#This Row],[AÇÕES]],'Dados Status Invest STOCKS'!A4192:AD4807,27)),0)</f>
        <v>30.55</v>
      </c>
      <c r="O4206" s="66">
        <f>IFERROR(IF(Ações!$L4206="","",Ações!$K4206*Ações!$L4206),0)</f>
        <v>0</v>
      </c>
      <c r="P4206" s="67">
        <f t="shared" si="65"/>
        <v>0.06</v>
      </c>
      <c r="Q4206" s="67">
        <f>IFERROR(Ações!$O4206/Ações!$M4206,0)</f>
        <v>0</v>
      </c>
      <c r="R4206" s="67">
        <f>IFERROR(IF(Ações!$B4206="","",VLOOKUP(Table_1[[#This Row],[AÇÕES]],'Dados Status Invest STOCKS'!A4192:AD4807,18)/100),0)</f>
        <v>3.7100000000000001E-2</v>
      </c>
      <c r="S4206" s="65">
        <f>IFERROR(IF(Ações!$B4206="","",VLOOKUP(Table_1[[#This Row],[AÇÕES]],'Dados Status Invest STOCKS'!A4192:AD4807,25)/100),0)</f>
        <v>-0.15789999999999998</v>
      </c>
      <c r="T4206" s="67">
        <f>(1-Ações!$Q4206)*Ações!$R4206</f>
        <v>3.7100000000000001E-2</v>
      </c>
      <c r="U4206" s="68">
        <f>IF(Ações!$S4206=0,Ações!$T4206,IF(Ações!$T4206=0,Ações!$S4206,AVERAGE(Ações!$S4206,Ações!$T4206)))</f>
        <v>-6.0399999999999995E-2</v>
      </c>
    </row>
    <row r="4207" spans="2:21" ht="15" customHeight="1" x14ac:dyDescent="0.2">
      <c r="B4207" s="63" t="str">
        <f>IFERROR('Dados Status Invest STOCKS'!A4194,"-")</f>
        <v>SLB</v>
      </c>
      <c r="C4207" s="45">
        <f>IFERROR((Ações!$D4207-Ações!$K4207)/Ações!$D4207,0)</f>
        <v>-3.4117647058823528</v>
      </c>
      <c r="D4207" s="46">
        <f>(Ações!$O4207)/0.06</f>
        <v>8.2960000000000012</v>
      </c>
      <c r="E4207" s="47">
        <f>IFERROR((Ações!$F4207-Ações!$K4207)/Ações!$F4207,0)</f>
        <v>-1.3009245207919122</v>
      </c>
      <c r="F4207" s="46">
        <f>IF(OR(Ações!$N4207&lt;0,Ações!$M4207&lt;0),"",(22.5*Ações!$M4207*Ações!$N4207)^0.5)</f>
        <v>15.906649552938543</v>
      </c>
      <c r="G4207" s="47">
        <f>IFERROR((Ações!$H4207-Ações!$K4207)/Ações!$H4207,0)</f>
        <v>-3.4117647058823528</v>
      </c>
      <c r="H4207" s="48">
        <f>IFERROR(Ações!$I4207/(Ações!$P4207-Table_1[[#This Row],[CAGR LUCRO 5A]]),0)</f>
        <v>8.2960000000000012</v>
      </c>
      <c r="I4207" s="48">
        <f>IF(Ações!$S4207&lt;0,"",Ações!$O4207*(1+Ações!$S4207))</f>
        <v>0.49776000000000004</v>
      </c>
      <c r="J4207" s="49">
        <f>IFERROR(IF(Ações!$B4207="","",(VLOOKUP(Table_1[[#This Row],[AÇÕES]],'Dados Status Invest STOCKS'!A4193:AD4808,4)/Table_1[[#This Row],[LPA]]))/100,0)</f>
        <v>0.2639830508474576</v>
      </c>
      <c r="K4207" s="64">
        <f>IFERROR(IF(Ações!$B4207="","",VLOOKUP(Table_1[[#This Row],[AÇÕES]],'Dados Status Invest STOCKS'!A4193:AD4808,2)),0)</f>
        <v>36.6</v>
      </c>
      <c r="L4207" s="65">
        <f>IFERROR(IF(Ações!$B4207="","",VLOOKUP(Table_1[[#This Row],[AÇÕES]],'Dados Status Invest STOCKS'!A4193:AD4808,3)/100),0)</f>
        <v>1.3600000000000001E-2</v>
      </c>
      <c r="M4207" s="66">
        <f>IFERROR(IF(Ações!$B4207="","",VLOOKUP(Table_1[[#This Row],[AÇÕES]],'Dados Status Invest STOCKS'!A4193:AD4808,28)),0)</f>
        <v>1.18</v>
      </c>
      <c r="N4207" s="66">
        <f>IFERROR(IF(Ações!$B4207="","",VLOOKUP(Table_1[[#This Row],[AÇÕES]],'Dados Status Invest STOCKS'!A4193:AD4808,27)),0)</f>
        <v>9.5299999999999994</v>
      </c>
      <c r="O4207" s="66">
        <f>IFERROR(IF(Ações!$L4207="","",Ações!$K4207*Ações!$L4207),0)</f>
        <v>0.49776000000000004</v>
      </c>
      <c r="P4207" s="67">
        <f t="shared" si="65"/>
        <v>0.06</v>
      </c>
      <c r="Q4207" s="67">
        <f>IFERROR(Ações!$O4207/Ações!$M4207,0)</f>
        <v>0.42183050847457632</v>
      </c>
      <c r="R4207" s="67">
        <f>IFERROR(IF(Ações!$B4207="","",VLOOKUP(Table_1[[#This Row],[AÇÕES]],'Dados Status Invest STOCKS'!A4193:AD4808,18)/100),0)</f>
        <v>0.12380000000000001</v>
      </c>
      <c r="S4207" s="65">
        <f>IFERROR(IF(Ações!$B4207="","",VLOOKUP(Table_1[[#This Row],[AÇÕES]],'Dados Status Invest STOCKS'!A4193:AD4808,25)/100),0)</f>
        <v>0</v>
      </c>
      <c r="T4207" s="67">
        <f>(1-Ações!$Q4207)*Ações!$R4207</f>
        <v>7.1577383050847446E-2</v>
      </c>
      <c r="U4207" s="68">
        <f>IF(Ações!$S4207=0,Ações!$T4207,IF(Ações!$T4207=0,Ações!$S4207,AVERAGE(Ações!$S4207,Ações!$T4207)))</f>
        <v>7.1577383050847446E-2</v>
      </c>
    </row>
    <row r="4208" spans="2:21" ht="15" customHeight="1" x14ac:dyDescent="0.2">
      <c r="B4208" s="63" t="str">
        <f>IFERROR('Dados Status Invest STOCKS'!A4195,"-")</f>
        <v>SLCA</v>
      </c>
      <c r="C4208" s="45">
        <f>IFERROR((Ações!$D4208-Ações!$K4208)/Ações!$D4208,0)</f>
        <v>0</v>
      </c>
      <c r="D4208" s="46">
        <f>(Ações!$O4208)/0.06</f>
        <v>0</v>
      </c>
      <c r="E4208" s="47">
        <f>IFERROR((Ações!$F4208-Ações!$K4208)/Ações!$F4208,0)</f>
        <v>0</v>
      </c>
      <c r="F4208" s="46" t="str">
        <f>IF(OR(Ações!$N4208&lt;0,Ações!$M4208&lt;0),"",(22.5*Ações!$M4208*Ações!$N4208)^0.5)</f>
        <v/>
      </c>
      <c r="G4208" s="47">
        <f>IFERROR((Ações!$H4208-Ações!$K4208)/Ações!$H4208,0)</f>
        <v>0</v>
      </c>
      <c r="H4208" s="48">
        <f>IFERROR(Ações!$I4208/(Ações!$P4208-Table_1[[#This Row],[CAGR LUCRO 5A]]),0)</f>
        <v>0</v>
      </c>
      <c r="I4208" s="48">
        <f>IF(Ações!$S4208&lt;0,"",Ações!$O4208*(1+Ações!$S4208))</f>
        <v>0</v>
      </c>
      <c r="J4208" s="49">
        <f>IFERROR(IF(Ações!$B4208="","",(VLOOKUP(Table_1[[#This Row],[AÇÕES]],'Dados Status Invest STOCKS'!A4194:AD4809,4)/Table_1[[#This Row],[LPA]]))/100,0)</f>
        <v>5.0764285714285702</v>
      </c>
      <c r="K4208" s="64">
        <f>IFERROR(IF(Ações!$B4208="","",VLOOKUP(Table_1[[#This Row],[AÇÕES]],'Dados Status Invest STOCKS'!A4194:AD4809,2)),0)</f>
        <v>9.6999999999999993</v>
      </c>
      <c r="L4208" s="65">
        <f>IFERROR(IF(Ações!$B4208="","",VLOOKUP(Table_1[[#This Row],[AÇÕES]],'Dados Status Invest STOCKS'!A4194:AD4809,3)/100),0)</f>
        <v>0</v>
      </c>
      <c r="M4208" s="66">
        <f>IFERROR(IF(Ações!$B4208="","",VLOOKUP(Table_1[[#This Row],[AÇÕES]],'Dados Status Invest STOCKS'!A4194:AD4809,28)),0)</f>
        <v>-0.14000000000000001</v>
      </c>
      <c r="N4208" s="66">
        <f>IFERROR(IF(Ações!$B4208="","",VLOOKUP(Table_1[[#This Row],[AÇÕES]],'Dados Status Invest STOCKS'!A4194:AD4809,27)),0)</f>
        <v>8.2799999999999994</v>
      </c>
      <c r="O4208" s="66">
        <f>IFERROR(IF(Ações!$L4208="","",Ações!$K4208*Ações!$L4208),0)</f>
        <v>0</v>
      </c>
      <c r="P4208" s="67">
        <f t="shared" si="65"/>
        <v>0.06</v>
      </c>
      <c r="Q4208" s="67">
        <f>IFERROR(Ações!$O4208/Ações!$M4208,0)</f>
        <v>0</v>
      </c>
      <c r="R4208" s="67">
        <f>IFERROR(IF(Ações!$B4208="","",VLOOKUP(Table_1[[#This Row],[AÇÕES]],'Dados Status Invest STOCKS'!A4194:AD4809,18)/100),0)</f>
        <v>-1.6500000000000001E-2</v>
      </c>
      <c r="S4208" s="65">
        <f>IFERROR(IF(Ações!$B4208="","",VLOOKUP(Table_1[[#This Row],[AÇÕES]],'Dados Status Invest STOCKS'!A4194:AD4809,25)/100),0)</f>
        <v>0</v>
      </c>
      <c r="T4208" s="67">
        <f>(1-Ações!$Q4208)*Ações!$R4208</f>
        <v>-1.6500000000000001E-2</v>
      </c>
      <c r="U4208" s="68">
        <f>IF(Ações!$S4208=0,Ações!$T4208,IF(Ações!$T4208=0,Ações!$S4208,AVERAGE(Ações!$S4208,Ações!$T4208)))</f>
        <v>-1.6500000000000001E-2</v>
      </c>
    </row>
    <row r="4209" spans="2:21" ht="15" customHeight="1" x14ac:dyDescent="0.2">
      <c r="B4209" s="63" t="str">
        <f>IFERROR('Dados Status Invest STOCKS'!A4196,"-")</f>
        <v>SLCT</v>
      </c>
      <c r="C4209" s="45">
        <f>IFERROR((Ações!$D4209-Ações!$K4209)/Ações!$D4209,0)</f>
        <v>0</v>
      </c>
      <c r="D4209" s="46">
        <f>(Ações!$O4209)/0.06</f>
        <v>0</v>
      </c>
      <c r="E4209" s="47">
        <f>IFERROR((Ações!$F4209-Ações!$K4209)/Ações!$F4209,0)</f>
        <v>-7.8465444909375084E-2</v>
      </c>
      <c r="F4209" s="46">
        <f>IF(OR(Ações!$N4209&lt;0,Ações!$M4209&lt;0),"",(22.5*Ações!$M4209*Ações!$N4209)^0.5)</f>
        <v>17.506355988611681</v>
      </c>
      <c r="G4209" s="47">
        <f>IFERROR((Ações!$H4209-Ações!$K4209)/Ações!$H4209,0)</f>
        <v>0</v>
      </c>
      <c r="H4209" s="48">
        <f>IFERROR(Ações!$I4209/(Ações!$P4209-Table_1[[#This Row],[CAGR LUCRO 5A]]),0)</f>
        <v>0</v>
      </c>
      <c r="I4209" s="48">
        <f>IF(Ações!$S4209&lt;0,"",Ações!$O4209*(1+Ações!$S4209))</f>
        <v>0</v>
      </c>
      <c r="J4209" s="49">
        <f>IFERROR(IF(Ações!$B4209="","",(VLOOKUP(Table_1[[#This Row],[AÇÕES]],'Dados Status Invest STOCKS'!A4195:AD4810,4)/Table_1[[#This Row],[LPA]]))/100,0)</f>
        <v>0.16745283018867924</v>
      </c>
      <c r="K4209" s="64">
        <f>IFERROR(IF(Ações!$B4209="","",VLOOKUP(Table_1[[#This Row],[AÇÕES]],'Dados Status Invest STOCKS'!A4195:AD4810,2)),0)</f>
        <v>18.88</v>
      </c>
      <c r="L4209" s="65">
        <f>IFERROR(IF(Ações!$B4209="","",VLOOKUP(Table_1[[#This Row],[AÇÕES]],'Dados Status Invest STOCKS'!A4195:AD4810,3)/100),0)</f>
        <v>0</v>
      </c>
      <c r="M4209" s="66">
        <f>IFERROR(IF(Ações!$B4209="","",VLOOKUP(Table_1[[#This Row],[AÇÕES]],'Dados Status Invest STOCKS'!A4195:AD4810,28)),0)</f>
        <v>1.06</v>
      </c>
      <c r="N4209" s="66">
        <f>IFERROR(IF(Ações!$B4209="","",VLOOKUP(Table_1[[#This Row],[AÇÕES]],'Dados Status Invest STOCKS'!A4195:AD4810,27)),0)</f>
        <v>12.85</v>
      </c>
      <c r="O4209" s="66">
        <f>IFERROR(IF(Ações!$L4209="","",Ações!$K4209*Ações!$L4209),0)</f>
        <v>0</v>
      </c>
      <c r="P4209" s="67">
        <f t="shared" si="65"/>
        <v>0.06</v>
      </c>
      <c r="Q4209" s="67">
        <f>IFERROR(Ações!$O4209/Ações!$M4209,0)</f>
        <v>0</v>
      </c>
      <c r="R4209" s="67">
        <f>IFERROR(IF(Ações!$B4209="","",VLOOKUP(Table_1[[#This Row],[AÇÕES]],'Dados Status Invest STOCKS'!A4195:AD4810,18)/100),0)</f>
        <v>8.2799999999999999E-2</v>
      </c>
      <c r="S4209" s="65">
        <f>IFERROR(IF(Ações!$B4209="","",VLOOKUP(Table_1[[#This Row],[AÇÕES]],'Dados Status Invest STOCKS'!A4195:AD4810,25)/100),0)</f>
        <v>4.7400000000000005E-2</v>
      </c>
      <c r="T4209" s="67">
        <f>(1-Ações!$Q4209)*Ações!$R4209</f>
        <v>8.2799999999999999E-2</v>
      </c>
      <c r="U4209" s="68">
        <f>IF(Ações!$S4209=0,Ações!$T4209,IF(Ações!$T4209=0,Ações!$S4209,AVERAGE(Ações!$S4209,Ações!$T4209)))</f>
        <v>6.5100000000000005E-2</v>
      </c>
    </row>
    <row r="4210" spans="2:21" ht="15" customHeight="1" x14ac:dyDescent="0.2">
      <c r="B4210" s="63" t="str">
        <f>IFERROR('Dados Status Invest STOCKS'!A4197,"-")</f>
        <v>SLDB</v>
      </c>
      <c r="C4210" s="45">
        <f>IFERROR((Ações!$D4210-Ações!$K4210)/Ações!$D4210,0)</f>
        <v>0</v>
      </c>
      <c r="D4210" s="46">
        <f>(Ações!$O4210)/0.06</f>
        <v>0</v>
      </c>
      <c r="E4210" s="47">
        <f>IFERROR((Ações!$F4210-Ações!$K4210)/Ações!$F4210,0)</f>
        <v>0</v>
      </c>
      <c r="F4210" s="46" t="str">
        <f>IF(OR(Ações!$N4210&lt;0,Ações!$M4210&lt;0),"",(22.5*Ações!$M4210*Ações!$N4210)^0.5)</f>
        <v/>
      </c>
      <c r="G4210" s="47">
        <f>IFERROR((Ações!$H4210-Ações!$K4210)/Ações!$H4210,0)</f>
        <v>0</v>
      </c>
      <c r="H4210" s="48">
        <f>IFERROR(Ações!$I4210/(Ações!$P4210-Table_1[[#This Row],[CAGR LUCRO 5A]]),0)</f>
        <v>0</v>
      </c>
      <c r="I4210" s="48">
        <f>IF(Ações!$S4210&lt;0,"",Ações!$O4210*(1+Ações!$S4210))</f>
        <v>0</v>
      </c>
      <c r="J4210" s="49">
        <f>IFERROR(IF(Ações!$B4210="","",(VLOOKUP(Table_1[[#This Row],[AÇÕES]],'Dados Status Invest STOCKS'!A4196:AD4811,4)/Table_1[[#This Row],[LPA]]))/100,0)</f>
        <v>2.9411764705882349E-2</v>
      </c>
      <c r="K4210" s="64">
        <f>IFERROR(IF(Ações!$B4210="","",VLOOKUP(Table_1[[#This Row],[AÇÕES]],'Dados Status Invest STOCKS'!A4196:AD4811,2)),0)</f>
        <v>1.36</v>
      </c>
      <c r="L4210" s="65">
        <f>IFERROR(IF(Ações!$B4210="","",VLOOKUP(Table_1[[#This Row],[AÇÕES]],'Dados Status Invest STOCKS'!A4196:AD4811,3)/100),0)</f>
        <v>0</v>
      </c>
      <c r="M4210" s="66">
        <f>IFERROR(IF(Ações!$B4210="","",VLOOKUP(Table_1[[#This Row],[AÇÕES]],'Dados Status Invest STOCKS'!A4196:AD4811,28)),0)</f>
        <v>-0.68</v>
      </c>
      <c r="N4210" s="66">
        <f>IFERROR(IF(Ações!$B4210="","",VLOOKUP(Table_1[[#This Row],[AÇÕES]],'Dados Status Invest STOCKS'!A4196:AD4811,27)),0)</f>
        <v>2.0299999999999998</v>
      </c>
      <c r="O4210" s="66">
        <f>IFERROR(IF(Ações!$L4210="","",Ações!$K4210*Ações!$L4210),0)</f>
        <v>0</v>
      </c>
      <c r="P4210" s="67">
        <f t="shared" si="65"/>
        <v>0.06</v>
      </c>
      <c r="Q4210" s="67">
        <f>IFERROR(Ações!$O4210/Ações!$M4210,0)</f>
        <v>0</v>
      </c>
      <c r="R4210" s="67">
        <f>IFERROR(IF(Ações!$B4210="","",VLOOKUP(Table_1[[#This Row],[AÇÕES]],'Dados Status Invest STOCKS'!A4196:AD4811,18)/100),0)</f>
        <v>-0.33549999999999996</v>
      </c>
      <c r="S4210" s="65">
        <f>IFERROR(IF(Ações!$B4210="","",VLOOKUP(Table_1[[#This Row],[AÇÕES]],'Dados Status Invest STOCKS'!A4196:AD4811,25)/100),0)</f>
        <v>0</v>
      </c>
      <c r="T4210" s="67">
        <f>(1-Ações!$Q4210)*Ações!$R4210</f>
        <v>-0.33549999999999996</v>
      </c>
      <c r="U4210" s="68">
        <f>IF(Ações!$S4210=0,Ações!$T4210,IF(Ações!$T4210=0,Ações!$S4210,AVERAGE(Ações!$S4210,Ações!$T4210)))</f>
        <v>-0.33549999999999996</v>
      </c>
    </row>
    <row r="4211" spans="2:21" ht="15" customHeight="1" x14ac:dyDescent="0.2">
      <c r="B4211" s="63" t="str">
        <f>IFERROR('Dados Status Invest STOCKS'!A4198,"-")</f>
        <v>SLF</v>
      </c>
      <c r="C4211" s="45">
        <f>IFERROR((Ações!$D4211-Ações!$K4211)/Ações!$D4211,0)</f>
        <v>-0.77514792899408314</v>
      </c>
      <c r="D4211" s="46">
        <f>(Ações!$O4211)/0.06</f>
        <v>31.084733333333329</v>
      </c>
      <c r="E4211" s="47">
        <f>IFERROR((Ações!$F4211-Ações!$K4211)/Ações!$F4211,0)</f>
        <v>0.10370641360651829</v>
      </c>
      <c r="F4211" s="46">
        <f>IF(OR(Ações!$N4211&lt;0,Ações!$M4211&lt;0),"",(22.5*Ações!$M4211*Ações!$N4211)^0.5)</f>
        <v>61.564648947265184</v>
      </c>
      <c r="G4211" s="47">
        <f>IFERROR((Ações!$H4211-Ações!$K4211)/Ações!$H4211,0)</f>
        <v>0.7153856862107465</v>
      </c>
      <c r="H4211" s="48">
        <f>IFERROR(Ações!$I4211/(Ações!$P4211-Table_1[[#This Row],[CAGR LUCRO 5A]]),0)</f>
        <v>193.87640510891092</v>
      </c>
      <c r="I4211" s="48">
        <f>IF(Ações!$S4211&lt;0,"",Ações!$O4211*(1+Ações!$S4211))</f>
        <v>1.9581516915999999</v>
      </c>
      <c r="J4211" s="49">
        <f>IFERROR(IF(Ações!$B4211="","",(VLOOKUP(Table_1[[#This Row],[AÇÕES]],'Dados Status Invest STOCKS'!A4197:AD4812,4)/Table_1[[#This Row],[LPA]]))/100,0)</f>
        <v>2.7995495495495494E-2</v>
      </c>
      <c r="K4211" s="64">
        <f>IFERROR(IF(Ações!$B4211="","",VLOOKUP(Table_1[[#This Row],[AÇÕES]],'Dados Status Invest STOCKS'!A4197:AD4812,2)),0)</f>
        <v>55.18</v>
      </c>
      <c r="L4211" s="65">
        <f>IFERROR(IF(Ações!$B4211="","",VLOOKUP(Table_1[[#This Row],[AÇÕES]],'Dados Status Invest STOCKS'!A4197:AD4812,3)/100),0)</f>
        <v>3.3799999999999997E-2</v>
      </c>
      <c r="M4211" s="66">
        <f>IFERROR(IF(Ações!$B4211="","",VLOOKUP(Table_1[[#This Row],[AÇÕES]],'Dados Status Invest STOCKS'!A4197:AD4812,28)),0)</f>
        <v>4.4400000000000004</v>
      </c>
      <c r="N4211" s="66">
        <f>IFERROR(IF(Ações!$B4211="","",VLOOKUP(Table_1[[#This Row],[AÇÕES]],'Dados Status Invest STOCKS'!A4197:AD4812,27)),0)</f>
        <v>37.94</v>
      </c>
      <c r="O4211" s="66">
        <f>IFERROR(IF(Ações!$L4211="","",Ações!$K4211*Ações!$L4211),0)</f>
        <v>1.8650839999999997</v>
      </c>
      <c r="P4211" s="67">
        <f t="shared" si="65"/>
        <v>0.06</v>
      </c>
      <c r="Q4211" s="67">
        <f>IFERROR(Ações!$O4211/Ações!$M4211,0)</f>
        <v>0.42006396396396389</v>
      </c>
      <c r="R4211" s="67">
        <f>IFERROR(IF(Ações!$B4211="","",VLOOKUP(Table_1[[#This Row],[AÇÕES]],'Dados Status Invest STOCKS'!A4197:AD4812,18)/100),0)</f>
        <v>0.11699999999999999</v>
      </c>
      <c r="S4211" s="65">
        <f>IFERROR(IF(Ações!$B4211="","",VLOOKUP(Table_1[[#This Row],[AÇÕES]],'Dados Status Invest STOCKS'!A4197:AD4812,25)/100),0)</f>
        <v>4.99E-2</v>
      </c>
      <c r="T4211" s="67">
        <f>(1-Ações!$Q4211)*Ações!$R4211</f>
        <v>6.7852516216216227E-2</v>
      </c>
      <c r="U4211" s="68">
        <f>IF(Ações!$S4211=0,Ações!$T4211,IF(Ações!$T4211=0,Ações!$S4211,AVERAGE(Ações!$S4211,Ações!$T4211)))</f>
        <v>5.8876258108108113E-2</v>
      </c>
    </row>
    <row r="4212" spans="2:21" ht="15" customHeight="1" x14ac:dyDescent="0.2">
      <c r="B4212" s="63" t="str">
        <f>IFERROR('Dados Status Invest STOCKS'!A4199,"-")</f>
        <v>SLGG</v>
      </c>
      <c r="C4212" s="45">
        <f>IFERROR((Ações!$D4212-Ações!$K4212)/Ações!$D4212,0)</f>
        <v>0</v>
      </c>
      <c r="D4212" s="46">
        <f>(Ações!$O4212)/0.06</f>
        <v>0</v>
      </c>
      <c r="E4212" s="47">
        <f>IFERROR((Ações!$F4212-Ações!$K4212)/Ações!$F4212,0)</f>
        <v>0</v>
      </c>
      <c r="F4212" s="46" t="str">
        <f>IF(OR(Ações!$N4212&lt;0,Ações!$M4212&lt;0),"",(22.5*Ações!$M4212*Ações!$N4212)^0.5)</f>
        <v/>
      </c>
      <c r="G4212" s="47">
        <f>IFERROR((Ações!$H4212-Ações!$K4212)/Ações!$H4212,0)</f>
        <v>0</v>
      </c>
      <c r="H4212" s="48">
        <f>IFERROR(Ações!$I4212/(Ações!$P4212-Table_1[[#This Row],[CAGR LUCRO 5A]]),0)</f>
        <v>0</v>
      </c>
      <c r="I4212" s="48">
        <f>IF(Ações!$S4212&lt;0,"",Ações!$O4212*(1+Ações!$S4212))</f>
        <v>0</v>
      </c>
      <c r="J4212" s="49">
        <f>IFERROR(IF(Ações!$B4212="","",(VLOOKUP(Table_1[[#This Row],[AÇÕES]],'Dados Status Invest STOCKS'!A4198:AD4813,4)/Table_1[[#This Row],[LPA]]))/100,0)</f>
        <v>7.6862745098039212E-2</v>
      </c>
      <c r="K4212" s="64">
        <f>IFERROR(IF(Ações!$B4212="","",VLOOKUP(Table_1[[#This Row],[AÇÕES]],'Dados Status Invest STOCKS'!A4198:AD4813,2)),0)</f>
        <v>1.97</v>
      </c>
      <c r="L4212" s="65">
        <f>IFERROR(IF(Ações!$B4212="","",VLOOKUP(Table_1[[#This Row],[AÇÕES]],'Dados Status Invest STOCKS'!A4198:AD4813,3)/100),0)</f>
        <v>0</v>
      </c>
      <c r="M4212" s="66">
        <f>IFERROR(IF(Ações!$B4212="","",VLOOKUP(Table_1[[#This Row],[AÇÕES]],'Dados Status Invest STOCKS'!A4198:AD4813,28)),0)</f>
        <v>-0.51</v>
      </c>
      <c r="N4212" s="66">
        <f>IFERROR(IF(Ações!$B4212="","",VLOOKUP(Table_1[[#This Row],[AÇÕES]],'Dados Status Invest STOCKS'!A4198:AD4813,27)),0)</f>
        <v>2.63</v>
      </c>
      <c r="O4212" s="66">
        <f>IFERROR(IF(Ações!$L4212="","",Ações!$K4212*Ações!$L4212),0)</f>
        <v>0</v>
      </c>
      <c r="P4212" s="67">
        <f t="shared" si="65"/>
        <v>0.06</v>
      </c>
      <c r="Q4212" s="67">
        <f>IFERROR(Ações!$O4212/Ações!$M4212,0)</f>
        <v>0</v>
      </c>
      <c r="R4212" s="67">
        <f>IFERROR(IF(Ações!$B4212="","",VLOOKUP(Table_1[[#This Row],[AÇÕES]],'Dados Status Invest STOCKS'!A4198:AD4813,18)/100),0)</f>
        <v>-0.19510000000000002</v>
      </c>
      <c r="S4212" s="65">
        <f>IFERROR(IF(Ações!$B4212="","",VLOOKUP(Table_1[[#This Row],[AÇÕES]],'Dados Status Invest STOCKS'!A4198:AD4813,25)/100),0)</f>
        <v>0</v>
      </c>
      <c r="T4212" s="67">
        <f>(1-Ações!$Q4212)*Ações!$R4212</f>
        <v>-0.19510000000000002</v>
      </c>
      <c r="U4212" s="68">
        <f>IF(Ações!$S4212=0,Ações!$T4212,IF(Ações!$T4212=0,Ações!$S4212,AVERAGE(Ações!$S4212,Ações!$T4212)))</f>
        <v>-0.19510000000000002</v>
      </c>
    </row>
    <row r="4213" spans="2:21" ht="15" customHeight="1" x14ac:dyDescent="0.2">
      <c r="B4213" s="63" t="str">
        <f>IFERROR('Dados Status Invest STOCKS'!A4200,"-")</f>
        <v>SLGL</v>
      </c>
      <c r="C4213" s="45">
        <f>IFERROR((Ações!$D4213-Ações!$K4213)/Ações!$D4213,0)</f>
        <v>0</v>
      </c>
      <c r="D4213" s="46">
        <f>(Ações!$O4213)/0.06</f>
        <v>0</v>
      </c>
      <c r="E4213" s="47">
        <f>IFERROR((Ações!$F4213-Ações!$K4213)/Ações!$F4213,0)</f>
        <v>0</v>
      </c>
      <c r="F4213" s="46" t="str">
        <f>IF(OR(Ações!$N4213&lt;0,Ações!$M4213&lt;0),"",(22.5*Ações!$M4213*Ações!$N4213)^0.5)</f>
        <v/>
      </c>
      <c r="G4213" s="47">
        <f>IFERROR((Ações!$H4213-Ações!$K4213)/Ações!$H4213,0)</f>
        <v>0</v>
      </c>
      <c r="H4213" s="48">
        <f>IFERROR(Ações!$I4213/(Ações!$P4213-Table_1[[#This Row],[CAGR LUCRO 5A]]),0)</f>
        <v>0</v>
      </c>
      <c r="I4213" s="48">
        <f>IF(Ações!$S4213&lt;0,"",Ações!$O4213*(1+Ações!$S4213))</f>
        <v>0</v>
      </c>
      <c r="J4213" s="49">
        <f>IFERROR(IF(Ações!$B4213="","",(VLOOKUP(Table_1[[#This Row],[AÇÕES]],'Dados Status Invest STOCKS'!A4199:AD4814,4)/Table_1[[#This Row],[LPA]]))/100,0)</f>
        <v>4.9322033898305084E-2</v>
      </c>
      <c r="K4213" s="64">
        <f>IFERROR(IF(Ações!$B4213="","",VLOOKUP(Table_1[[#This Row],[AÇÕES]],'Dados Status Invest STOCKS'!A4199:AD4814,2)),0)</f>
        <v>6.85</v>
      </c>
      <c r="L4213" s="65">
        <f>IFERROR(IF(Ações!$B4213="","",VLOOKUP(Table_1[[#This Row],[AÇÕES]],'Dados Status Invest STOCKS'!A4199:AD4814,3)/100),0)</f>
        <v>0</v>
      </c>
      <c r="M4213" s="66">
        <f>IFERROR(IF(Ações!$B4213="","",VLOOKUP(Table_1[[#This Row],[AÇÕES]],'Dados Status Invest STOCKS'!A4199:AD4814,28)),0)</f>
        <v>-1.18</v>
      </c>
      <c r="N4213" s="66">
        <f>IFERROR(IF(Ações!$B4213="","",VLOOKUP(Table_1[[#This Row],[AÇÕES]],'Dados Status Invest STOCKS'!A4199:AD4814,27)),0)</f>
        <v>1.7</v>
      </c>
      <c r="O4213" s="66">
        <f>IFERROR(IF(Ações!$L4213="","",Ações!$K4213*Ações!$L4213),0)</f>
        <v>0</v>
      </c>
      <c r="P4213" s="67">
        <f t="shared" si="65"/>
        <v>0.06</v>
      </c>
      <c r="Q4213" s="67">
        <f>IFERROR(Ações!$O4213/Ações!$M4213,0)</f>
        <v>0</v>
      </c>
      <c r="R4213" s="67">
        <f>IFERROR(IF(Ações!$B4213="","",VLOOKUP(Table_1[[#This Row],[AÇÕES]],'Dados Status Invest STOCKS'!A4199:AD4814,18)/100),0)</f>
        <v>-0.69319999999999993</v>
      </c>
      <c r="S4213" s="65">
        <f>IFERROR(IF(Ações!$B4213="","",VLOOKUP(Table_1[[#This Row],[AÇÕES]],'Dados Status Invest STOCKS'!A4199:AD4814,25)/100),0)</f>
        <v>0</v>
      </c>
      <c r="T4213" s="67">
        <f>(1-Ações!$Q4213)*Ações!$R4213</f>
        <v>-0.69319999999999993</v>
      </c>
      <c r="U4213" s="68">
        <f>IF(Ações!$S4213=0,Ações!$T4213,IF(Ações!$T4213=0,Ações!$S4213,AVERAGE(Ações!$S4213,Ações!$T4213)))</f>
        <v>-0.69319999999999993</v>
      </c>
    </row>
    <row r="4214" spans="2:21" ht="15" customHeight="1" x14ac:dyDescent="0.2">
      <c r="B4214" s="63" t="str">
        <f>IFERROR('Dados Status Invest STOCKS'!A4201,"-")</f>
        <v>SLGN</v>
      </c>
      <c r="C4214" s="45">
        <f>IFERROR((Ações!$D4214-Ações!$K4214)/Ações!$D4214,0)</f>
        <v>-3.4117647058823524</v>
      </c>
      <c r="D4214" s="46">
        <f>(Ações!$O4214)/0.06</f>
        <v>9.3636000000000017</v>
      </c>
      <c r="E4214" s="47">
        <f>IFERROR((Ações!$F4214-Ações!$K4214)/Ações!$F4214,0)</f>
        <v>-0.37759076871529151</v>
      </c>
      <c r="F4214" s="46">
        <f>IF(OR(Ações!$N4214&lt;0,Ações!$M4214&lt;0),"",(22.5*Ações!$M4214*Ações!$N4214)^0.5)</f>
        <v>29.987134741418693</v>
      </c>
      <c r="G4214" s="47">
        <f>IFERROR((Ações!$H4214-Ações!$K4214)/Ações!$H4214,0)</f>
        <v>5.1620421753607095</v>
      </c>
      <c r="H4214" s="48">
        <f>IFERROR(Ações!$I4214/(Ações!$P4214-Table_1[[#This Row],[CAGR LUCRO 5A]]),0)</f>
        <v>-9.925416000000002</v>
      </c>
      <c r="I4214" s="48">
        <f>IF(Ações!$S4214&lt;0,"",Ações!$O4214*(1+Ações!$S4214))</f>
        <v>0.63125645760000004</v>
      </c>
      <c r="J4214" s="49">
        <f>IFERROR(IF(Ações!$B4214="","",(VLOOKUP(Table_1[[#This Row],[AÇÕES]],'Dados Status Invest STOCKS'!A4200:AD4815,4)/Table_1[[#This Row],[LPA]]))/100,0)</f>
        <v>4.5049504950495055E-2</v>
      </c>
      <c r="K4214" s="64">
        <f>IFERROR(IF(Ações!$B4214="","",VLOOKUP(Table_1[[#This Row],[AÇÕES]],'Dados Status Invest STOCKS'!A4200:AD4815,2)),0)</f>
        <v>41.31</v>
      </c>
      <c r="L4214" s="65">
        <f>IFERROR(IF(Ações!$B4214="","",VLOOKUP(Table_1[[#This Row],[AÇÕES]],'Dados Status Invest STOCKS'!A4200:AD4815,3)/100),0)</f>
        <v>1.3600000000000001E-2</v>
      </c>
      <c r="M4214" s="66">
        <f>IFERROR(IF(Ações!$B4214="","",VLOOKUP(Table_1[[#This Row],[AÇÕES]],'Dados Status Invest STOCKS'!A4200:AD4815,28)),0)</f>
        <v>3.03</v>
      </c>
      <c r="N4214" s="66">
        <f>IFERROR(IF(Ações!$B4214="","",VLOOKUP(Table_1[[#This Row],[AÇÕES]],'Dados Status Invest STOCKS'!A4200:AD4815,27)),0)</f>
        <v>13.19</v>
      </c>
      <c r="O4214" s="66">
        <f>IFERROR(IF(Ações!$L4214="","",Ações!$K4214*Ações!$L4214),0)</f>
        <v>0.56181600000000009</v>
      </c>
      <c r="P4214" s="67">
        <f t="shared" si="65"/>
        <v>0.06</v>
      </c>
      <c r="Q4214" s="67">
        <f>IFERROR(Ações!$O4214/Ações!$M4214,0)</f>
        <v>0.18541782178217825</v>
      </c>
      <c r="R4214" s="67">
        <f>IFERROR(IF(Ações!$B4214="","",VLOOKUP(Table_1[[#This Row],[AÇÕES]],'Dados Status Invest STOCKS'!A4200:AD4815,18)/100),0)</f>
        <v>0.22940000000000002</v>
      </c>
      <c r="S4214" s="65">
        <f>IFERROR(IF(Ações!$B4214="","",VLOOKUP(Table_1[[#This Row],[AÇÕES]],'Dados Status Invest STOCKS'!A4200:AD4815,25)/100),0)</f>
        <v>0.12359999999999999</v>
      </c>
      <c r="T4214" s="67">
        <f>(1-Ações!$Q4214)*Ações!$R4214</f>
        <v>0.18686515168316833</v>
      </c>
      <c r="U4214" s="68">
        <f>IF(Ações!$S4214=0,Ações!$T4214,IF(Ações!$T4214=0,Ações!$S4214,AVERAGE(Ações!$S4214,Ações!$T4214)))</f>
        <v>0.15523257584158417</v>
      </c>
    </row>
    <row r="4215" spans="2:21" ht="15" customHeight="1" x14ac:dyDescent="0.2">
      <c r="B4215" s="63" t="str">
        <f>IFERROR('Dados Status Invest STOCKS'!A4202,"-")</f>
        <v>SLM</v>
      </c>
      <c r="C4215" s="45">
        <f>IFERROR((Ações!$D4215-Ações!$K4215)/Ações!$D4215,0)</f>
        <v>-4.2173913043478262</v>
      </c>
      <c r="D4215" s="46">
        <f>(Ações!$O4215)/0.06</f>
        <v>3.3235000000000001</v>
      </c>
      <c r="E4215" s="47">
        <f>IFERROR((Ações!$F4215-Ações!$K4215)/Ações!$F4215,0)</f>
        <v>0.35144037310126458</v>
      </c>
      <c r="F4215" s="46">
        <f>IF(OR(Ações!$N4215&lt;0,Ações!$M4215&lt;0),"",(22.5*Ações!$M4215*Ações!$N4215)^0.5)</f>
        <v>26.736169321725953</v>
      </c>
      <c r="G4215" s="47">
        <f>IFERROR((Ações!$H4215-Ações!$K4215)/Ações!$H4215,0)</f>
        <v>16.035553384356511</v>
      </c>
      <c r="H4215" s="48">
        <f>IFERROR(Ações!$I4215/(Ações!$P4215-Table_1[[#This Row],[CAGR LUCRO 5A]]),0)</f>
        <v>-1.1532664981949459</v>
      </c>
      <c r="I4215" s="48">
        <f>IF(Ações!$S4215&lt;0,"",Ações!$O4215*(1+Ações!$S4215))</f>
        <v>0.25556385600000003</v>
      </c>
      <c r="J4215" s="49">
        <f>IFERROR(IF(Ações!$B4215="","",(VLOOKUP(Table_1[[#This Row],[AÇÕES]],'Dados Status Invest STOCKS'!A4201:AD4816,4)/Table_1[[#This Row],[LPA]]))/100,0)</f>
        <v>9.08466819221968E-3</v>
      </c>
      <c r="K4215" s="64">
        <f>IFERROR(IF(Ações!$B4215="","",VLOOKUP(Table_1[[#This Row],[AÇÕES]],'Dados Status Invest STOCKS'!A4201:AD4816,2)),0)</f>
        <v>17.34</v>
      </c>
      <c r="L4215" s="65">
        <f>IFERROR(IF(Ações!$B4215="","",VLOOKUP(Table_1[[#This Row],[AÇÕES]],'Dados Status Invest STOCKS'!A4201:AD4816,3)/100),0)</f>
        <v>1.15E-2</v>
      </c>
      <c r="M4215" s="66">
        <f>IFERROR(IF(Ações!$B4215="","",VLOOKUP(Table_1[[#This Row],[AÇÕES]],'Dados Status Invest STOCKS'!A4201:AD4816,28)),0)</f>
        <v>4.37</v>
      </c>
      <c r="N4215" s="66">
        <f>IFERROR(IF(Ações!$B4215="","",VLOOKUP(Table_1[[#This Row],[AÇÕES]],'Dados Status Invest STOCKS'!A4201:AD4816,27)),0)</f>
        <v>7.27</v>
      </c>
      <c r="O4215" s="66">
        <f>IFERROR(IF(Ações!$L4215="","",Ações!$K4215*Ações!$L4215),0)</f>
        <v>0.19941</v>
      </c>
      <c r="P4215" s="67">
        <f t="shared" si="65"/>
        <v>0.06</v>
      </c>
      <c r="Q4215" s="67">
        <f>IFERROR(Ações!$O4215/Ações!$M4215,0)</f>
        <v>4.5631578947368419E-2</v>
      </c>
      <c r="R4215" s="67">
        <f>IFERROR(IF(Ações!$B4215="","",VLOOKUP(Table_1[[#This Row],[AÇÕES]],'Dados Status Invest STOCKS'!A4201:AD4816,18)/100),0)</f>
        <v>0.60140000000000005</v>
      </c>
      <c r="S4215" s="65">
        <f>IFERROR(IF(Ações!$B4215="","",VLOOKUP(Table_1[[#This Row],[AÇÕES]],'Dados Status Invest STOCKS'!A4201:AD4816,25)/100),0)</f>
        <v>0.28160000000000002</v>
      </c>
      <c r="T4215" s="67">
        <f>(1-Ações!$Q4215)*Ações!$R4215</f>
        <v>0.5739571684210526</v>
      </c>
      <c r="U4215" s="68">
        <f>IF(Ações!$S4215=0,Ações!$T4215,IF(Ações!$T4215=0,Ações!$S4215,AVERAGE(Ações!$S4215,Ações!$T4215)))</f>
        <v>0.42777858421052628</v>
      </c>
    </row>
    <row r="4216" spans="2:21" ht="15" customHeight="1" x14ac:dyDescent="0.2">
      <c r="B4216" s="63" t="str">
        <f>IFERROR('Dados Status Invest STOCKS'!A4203,"-")</f>
        <v>SLMBP</v>
      </c>
      <c r="C4216" s="45">
        <f>IFERROR((Ações!$D4216-Ações!$K4216)/Ações!$D4216,0)</f>
        <v>-0.8633540372670806</v>
      </c>
      <c r="D4216" s="46">
        <f>(Ações!$O4216)/0.06</f>
        <v>31.491600000000002</v>
      </c>
      <c r="E4216" s="47">
        <f>IFERROR((Ações!$F4216-Ações!$K4216)/Ações!$F4216,0)</f>
        <v>-1.1947796370483157</v>
      </c>
      <c r="F4216" s="46">
        <f>IF(OR(Ações!$N4216&lt;0,Ações!$M4216&lt;0),"",(22.5*Ações!$M4216*Ações!$N4216)^0.5)</f>
        <v>26.736169321725953</v>
      </c>
      <c r="G4216" s="47">
        <f>IFERROR((Ações!$H4216-Ações!$K4216)/Ações!$H4216,0)</f>
        <v>6.3698404944130402</v>
      </c>
      <c r="H4216" s="48">
        <f>IFERROR(Ações!$I4216/(Ações!$P4216-Table_1[[#This Row],[CAGR LUCRO 5A]]),0)</f>
        <v>-10.927698888086642</v>
      </c>
      <c r="I4216" s="48">
        <f>IF(Ações!$S4216&lt;0,"",Ações!$O4216*(1+Ações!$S4216))</f>
        <v>2.4215780736000001</v>
      </c>
      <c r="J4216" s="49">
        <f>IFERROR(IF(Ações!$B4216="","",(VLOOKUP(Table_1[[#This Row],[AÇÕES]],'Dados Status Invest STOCKS'!A4202:AD4817,4)/Table_1[[#This Row],[LPA]]))/100,0)</f>
        <v>3.0709382151029748E-2</v>
      </c>
      <c r="K4216" s="64">
        <f>IFERROR(IF(Ações!$B4216="","",VLOOKUP(Table_1[[#This Row],[AÇÕES]],'Dados Status Invest STOCKS'!A4202:AD4817,2)),0)</f>
        <v>58.68</v>
      </c>
      <c r="L4216" s="65">
        <f>IFERROR(IF(Ações!$B4216="","",VLOOKUP(Table_1[[#This Row],[AÇÕES]],'Dados Status Invest STOCKS'!A4202:AD4817,3)/100),0)</f>
        <v>3.2199999999999999E-2</v>
      </c>
      <c r="M4216" s="66">
        <f>IFERROR(IF(Ações!$B4216="","",VLOOKUP(Table_1[[#This Row],[AÇÕES]],'Dados Status Invest STOCKS'!A4202:AD4817,28)),0)</f>
        <v>4.37</v>
      </c>
      <c r="N4216" s="66">
        <f>IFERROR(IF(Ações!$B4216="","",VLOOKUP(Table_1[[#This Row],[AÇÕES]],'Dados Status Invest STOCKS'!A4202:AD4817,27)),0)</f>
        <v>7.27</v>
      </c>
      <c r="O4216" s="66">
        <f>IFERROR(IF(Ações!$L4216="","",Ações!$K4216*Ações!$L4216),0)</f>
        <v>1.8894960000000001</v>
      </c>
      <c r="P4216" s="67">
        <f t="shared" si="65"/>
        <v>0.06</v>
      </c>
      <c r="Q4216" s="67">
        <f>IFERROR(Ações!$O4216/Ações!$M4216,0)</f>
        <v>0.43237894736842103</v>
      </c>
      <c r="R4216" s="67">
        <f>IFERROR(IF(Ações!$B4216="","",VLOOKUP(Table_1[[#This Row],[AÇÕES]],'Dados Status Invest STOCKS'!A4202:AD4817,18)/100),0)</f>
        <v>0.60140000000000005</v>
      </c>
      <c r="S4216" s="65">
        <f>IFERROR(IF(Ações!$B4216="","",VLOOKUP(Table_1[[#This Row],[AÇÕES]],'Dados Status Invest STOCKS'!A4202:AD4817,25)/100),0)</f>
        <v>0.28160000000000002</v>
      </c>
      <c r="T4216" s="67">
        <f>(1-Ações!$Q4216)*Ações!$R4216</f>
        <v>0.34136730105263163</v>
      </c>
      <c r="U4216" s="68">
        <f>IF(Ações!$S4216=0,Ações!$T4216,IF(Ações!$T4216=0,Ações!$S4216,AVERAGE(Ações!$S4216,Ações!$T4216)))</f>
        <v>0.31148365052631583</v>
      </c>
    </row>
    <row r="4217" spans="2:21" ht="15" customHeight="1" x14ac:dyDescent="0.2">
      <c r="B4217" s="63" t="str">
        <f>IFERROR('Dados Status Invest STOCKS'!A4204,"-")</f>
        <v>SLNO</v>
      </c>
      <c r="C4217" s="45">
        <f>IFERROR((Ações!$D4217-Ações!$K4217)/Ações!$D4217,0)</f>
        <v>0</v>
      </c>
      <c r="D4217" s="46">
        <f>(Ações!$O4217)/0.06</f>
        <v>0</v>
      </c>
      <c r="E4217" s="47">
        <f>IFERROR((Ações!$F4217-Ações!$K4217)/Ações!$F4217,0)</f>
        <v>0</v>
      </c>
      <c r="F4217" s="46" t="str">
        <f>IF(OR(Ações!$N4217&lt;0,Ações!$M4217&lt;0),"",(22.5*Ações!$M4217*Ações!$N4217)^0.5)</f>
        <v/>
      </c>
      <c r="G4217" s="47">
        <f>IFERROR((Ações!$H4217-Ações!$K4217)/Ações!$H4217,0)</f>
        <v>0</v>
      </c>
      <c r="H4217" s="48">
        <f>IFERROR(Ações!$I4217/(Ações!$P4217-Table_1[[#This Row],[CAGR LUCRO 5A]]),0)</f>
        <v>0</v>
      </c>
      <c r="I4217" s="48">
        <f>IF(Ações!$S4217&lt;0,"",Ações!$O4217*(1+Ações!$S4217))</f>
        <v>0</v>
      </c>
      <c r="J4217" s="49">
        <f>IFERROR(IF(Ações!$B4217="","",(VLOOKUP(Table_1[[#This Row],[AÇÕES]],'Dados Status Invest STOCKS'!A4203:AD4818,4)/Table_1[[#This Row],[LPA]]))/100,0)</f>
        <v>1.9743589743589741E-2</v>
      </c>
      <c r="K4217" s="64">
        <f>IFERROR(IF(Ações!$B4217="","",VLOOKUP(Table_1[[#This Row],[AÇÕES]],'Dados Status Invest STOCKS'!A4203:AD4818,2)),0)</f>
        <v>0.3</v>
      </c>
      <c r="L4217" s="65">
        <f>IFERROR(IF(Ações!$B4217="","",VLOOKUP(Table_1[[#This Row],[AÇÕES]],'Dados Status Invest STOCKS'!A4203:AD4818,3)/100),0)</f>
        <v>0</v>
      </c>
      <c r="M4217" s="66">
        <f>IFERROR(IF(Ações!$B4217="","",VLOOKUP(Table_1[[#This Row],[AÇÕES]],'Dados Status Invest STOCKS'!A4203:AD4818,28)),0)</f>
        <v>-0.39</v>
      </c>
      <c r="N4217" s="66">
        <f>IFERROR(IF(Ações!$B4217="","",VLOOKUP(Table_1[[#This Row],[AÇÕES]],'Dados Status Invest STOCKS'!A4203:AD4818,27)),0)</f>
        <v>0.25</v>
      </c>
      <c r="O4217" s="66">
        <f>IFERROR(IF(Ações!$L4217="","",Ações!$K4217*Ações!$L4217),0)</f>
        <v>0</v>
      </c>
      <c r="P4217" s="67">
        <f t="shared" si="65"/>
        <v>0.06</v>
      </c>
      <c r="Q4217" s="67">
        <f>IFERROR(Ações!$O4217/Ações!$M4217,0)</f>
        <v>0</v>
      </c>
      <c r="R4217" s="67">
        <f>IFERROR(IF(Ações!$B4217="","",VLOOKUP(Table_1[[#This Row],[AÇÕES]],'Dados Status Invest STOCKS'!A4203:AD4818,18)/100),0)</f>
        <v>-1.5312000000000001</v>
      </c>
      <c r="S4217" s="65">
        <f>IFERROR(IF(Ações!$B4217="","",VLOOKUP(Table_1[[#This Row],[AÇÕES]],'Dados Status Invest STOCKS'!A4203:AD4818,25)/100),0)</f>
        <v>0</v>
      </c>
      <c r="T4217" s="67">
        <f>(1-Ações!$Q4217)*Ações!$R4217</f>
        <v>-1.5312000000000001</v>
      </c>
      <c r="U4217" s="68">
        <f>IF(Ações!$S4217=0,Ações!$T4217,IF(Ações!$T4217=0,Ações!$S4217,AVERAGE(Ações!$S4217,Ações!$T4217)))</f>
        <v>-1.5312000000000001</v>
      </c>
    </row>
    <row r="4218" spans="2:21" ht="15" customHeight="1" x14ac:dyDescent="0.2">
      <c r="B4218" s="63" t="str">
        <f>IFERROR('Dados Status Invest STOCKS'!A4205,"-")</f>
        <v>SLP</v>
      </c>
      <c r="C4218" s="45">
        <f>IFERROR((Ações!$D4218-Ações!$K4218)/Ações!$D4218,0)</f>
        <v>-13.285714285714286</v>
      </c>
      <c r="D4218" s="46">
        <f>(Ações!$O4218)/0.06</f>
        <v>3.0134999999999996</v>
      </c>
      <c r="E4218" s="47">
        <f>IFERROR((Ações!$F4218-Ações!$K4218)/Ações!$F4218,0)</f>
        <v>-3.3979832495297542</v>
      </c>
      <c r="F4218" s="46">
        <f>IF(OR(Ações!$N4218&lt;0,Ações!$M4218&lt;0),"",(22.5*Ações!$M4218*Ações!$N4218)^0.5)</f>
        <v>9.7885775268932722</v>
      </c>
      <c r="G4218" s="47">
        <f>IFERROR((Ações!$H4218-Ações!$K4218)/Ações!$H4218,0)</f>
        <v>18.848312202095258</v>
      </c>
      <c r="H4218" s="48">
        <f>IFERROR(Ações!$I4218/(Ações!$P4218-Table_1[[#This Row],[CAGR LUCRO 5A]]),0)</f>
        <v>-2.4119927706635615</v>
      </c>
      <c r="I4218" s="48">
        <f>IF(Ações!$S4218&lt;0,"",Ações!$O4218*(1+Ações!$S4218))</f>
        <v>0.20719017899999995</v>
      </c>
      <c r="J4218" s="49">
        <f>IFERROR(IF(Ações!$B4218="","",(VLOOKUP(Table_1[[#This Row],[AÇÕES]],'Dados Status Invest STOCKS'!A4204:AD4819,4)/Table_1[[#This Row],[LPA]]))/100,0)</f>
        <v>1.6488235294117646</v>
      </c>
      <c r="K4218" s="64">
        <f>IFERROR(IF(Ações!$B4218="","",VLOOKUP(Table_1[[#This Row],[AÇÕES]],'Dados Status Invest STOCKS'!A4204:AD4819,2)),0)</f>
        <v>43.05</v>
      </c>
      <c r="L4218" s="65">
        <f>IFERROR(IF(Ações!$B4218="","",VLOOKUP(Table_1[[#This Row],[AÇÕES]],'Dados Status Invest STOCKS'!A4204:AD4819,3)/100),0)</f>
        <v>4.1999999999999997E-3</v>
      </c>
      <c r="M4218" s="66">
        <f>IFERROR(IF(Ações!$B4218="","",VLOOKUP(Table_1[[#This Row],[AÇÕES]],'Dados Status Invest STOCKS'!A4204:AD4819,28)),0)</f>
        <v>0.51</v>
      </c>
      <c r="N4218" s="66">
        <f>IFERROR(IF(Ações!$B4218="","",VLOOKUP(Table_1[[#This Row],[AÇÕES]],'Dados Status Invest STOCKS'!A4204:AD4819,27)),0)</f>
        <v>8.35</v>
      </c>
      <c r="O4218" s="66">
        <f>IFERROR(IF(Ações!$L4218="","",Ações!$K4218*Ações!$L4218),0)</f>
        <v>0.18080999999999997</v>
      </c>
      <c r="P4218" s="67">
        <f t="shared" si="65"/>
        <v>0.06</v>
      </c>
      <c r="Q4218" s="67">
        <f>IFERROR(Ações!$O4218/Ações!$M4218,0)</f>
        <v>0.35452941176470582</v>
      </c>
      <c r="R4218" s="67">
        <f>IFERROR(IF(Ações!$B4218="","",VLOOKUP(Table_1[[#This Row],[AÇÕES]],'Dados Status Invest STOCKS'!A4204:AD4819,18)/100),0)</f>
        <v>6.13E-2</v>
      </c>
      <c r="S4218" s="65">
        <f>IFERROR(IF(Ações!$B4218="","",VLOOKUP(Table_1[[#This Row],[AÇÕES]],'Dados Status Invest STOCKS'!A4204:AD4819,25)/100),0)</f>
        <v>0.1459</v>
      </c>
      <c r="T4218" s="67">
        <f>(1-Ações!$Q4218)*Ações!$R4218</f>
        <v>3.9567347058823539E-2</v>
      </c>
      <c r="U4218" s="68">
        <f>IF(Ações!$S4218=0,Ações!$T4218,IF(Ações!$T4218=0,Ações!$S4218,AVERAGE(Ações!$S4218,Ações!$T4218)))</f>
        <v>9.2733673529411767E-2</v>
      </c>
    </row>
    <row r="4219" spans="2:21" ht="15" customHeight="1" x14ac:dyDescent="0.2">
      <c r="B4219" s="63" t="str">
        <f>IFERROR('Dados Status Invest STOCKS'!A4206,"-")</f>
        <v>SLQT</v>
      </c>
      <c r="C4219" s="45">
        <f>IFERROR((Ações!$D4219-Ações!$K4219)/Ações!$D4219,0)</f>
        <v>0</v>
      </c>
      <c r="D4219" s="46">
        <f>(Ações!$O4219)/0.06</f>
        <v>0</v>
      </c>
      <c r="E4219" s="47">
        <f>IFERROR((Ações!$F4219-Ações!$K4219)/Ações!$F4219,0)</f>
        <v>-0.15470914523848645</v>
      </c>
      <c r="F4219" s="46">
        <f>IF(OR(Ações!$N4219&lt;0,Ações!$M4219&lt;0),"",(22.5*Ações!$M4219*Ações!$N4219)^0.5)</f>
        <v>6.7289672313067479</v>
      </c>
      <c r="G4219" s="47">
        <f>IFERROR((Ações!$H4219-Ações!$K4219)/Ações!$H4219,0)</f>
        <v>0</v>
      </c>
      <c r="H4219" s="48">
        <f>IFERROR(Ações!$I4219/(Ações!$P4219-Table_1[[#This Row],[CAGR LUCRO 5A]]),0)</f>
        <v>0</v>
      </c>
      <c r="I4219" s="48">
        <f>IF(Ações!$S4219&lt;0,"",Ações!$O4219*(1+Ações!$S4219))</f>
        <v>0</v>
      </c>
      <c r="J4219" s="49">
        <f>IFERROR(IF(Ações!$B4219="","",(VLOOKUP(Table_1[[#This Row],[AÇÕES]],'Dados Status Invest STOCKS'!A4205:AD4820,4)/Table_1[[#This Row],[LPA]]))/100,0)</f>
        <v>0.28884615384615381</v>
      </c>
      <c r="K4219" s="64">
        <f>IFERROR(IF(Ações!$B4219="","",VLOOKUP(Table_1[[#This Row],[AÇÕES]],'Dados Status Invest STOCKS'!A4205:AD4820,2)),0)</f>
        <v>7.77</v>
      </c>
      <c r="L4219" s="65">
        <f>IFERROR(IF(Ações!$B4219="","",VLOOKUP(Table_1[[#This Row],[AÇÕES]],'Dados Status Invest STOCKS'!A4205:AD4820,3)/100),0)</f>
        <v>0</v>
      </c>
      <c r="M4219" s="66">
        <f>IFERROR(IF(Ações!$B4219="","",VLOOKUP(Table_1[[#This Row],[AÇÕES]],'Dados Status Invest STOCKS'!A4205:AD4820,28)),0)</f>
        <v>0.52</v>
      </c>
      <c r="N4219" s="66">
        <f>IFERROR(IF(Ações!$B4219="","",VLOOKUP(Table_1[[#This Row],[AÇÕES]],'Dados Status Invest STOCKS'!A4205:AD4820,27)),0)</f>
        <v>3.87</v>
      </c>
      <c r="O4219" s="66">
        <f>IFERROR(IF(Ações!$L4219="","",Ações!$K4219*Ações!$L4219),0)</f>
        <v>0</v>
      </c>
      <c r="P4219" s="67">
        <f t="shared" si="65"/>
        <v>0.06</v>
      </c>
      <c r="Q4219" s="67">
        <f>IFERROR(Ações!$O4219/Ações!$M4219,0)</f>
        <v>0</v>
      </c>
      <c r="R4219" s="67">
        <f>IFERROR(IF(Ações!$B4219="","",VLOOKUP(Table_1[[#This Row],[AÇÕES]],'Dados Status Invest STOCKS'!A4205:AD4820,18)/100),0)</f>
        <v>0.13390000000000002</v>
      </c>
      <c r="S4219" s="65">
        <f>IFERROR(IF(Ações!$B4219="","",VLOOKUP(Table_1[[#This Row],[AÇÕES]],'Dados Status Invest STOCKS'!A4205:AD4820,25)/100),0)</f>
        <v>0</v>
      </c>
      <c r="T4219" s="67">
        <f>(1-Ações!$Q4219)*Ações!$R4219</f>
        <v>0.13390000000000002</v>
      </c>
      <c r="U4219" s="68">
        <f>IF(Ações!$S4219=0,Ações!$T4219,IF(Ações!$T4219=0,Ações!$S4219,AVERAGE(Ações!$S4219,Ações!$T4219)))</f>
        <v>0.13390000000000002</v>
      </c>
    </row>
    <row r="4220" spans="2:21" ht="15" customHeight="1" x14ac:dyDescent="0.2">
      <c r="B4220" s="63" t="str">
        <f>IFERROR('Dados Status Invest STOCKS'!A4207,"-")</f>
        <v>SLRC</v>
      </c>
      <c r="C4220" s="45">
        <f>IFERROR((Ações!$D4220-Ações!$K4220)/Ações!$D4220,0)</f>
        <v>0.33035714285714296</v>
      </c>
      <c r="D4220" s="46">
        <f>(Ações!$O4220)/0.06</f>
        <v>27.342933333333335</v>
      </c>
      <c r="E4220" s="47">
        <f>IFERROR((Ações!$F4220-Ações!$K4220)/Ações!$F4220,0)</f>
        <v>0.34128593022716658</v>
      </c>
      <c r="F4220" s="46">
        <f>IF(OR(Ações!$N4220&lt;0,Ações!$M4220&lt;0),"",(22.5*Ações!$M4220*Ações!$N4220)^0.5)</f>
        <v>27.796582523756406</v>
      </c>
      <c r="G4220" s="47">
        <f>IFERROR((Ações!$H4220-Ações!$K4220)/Ações!$H4220,0)</f>
        <v>0.54866369398171511</v>
      </c>
      <c r="H4220" s="48">
        <f>IFERROR(Ações!$I4220/(Ações!$P4220-Table_1[[#This Row],[CAGR LUCRO 5A]]),0)</f>
        <v>40.568418174757277</v>
      </c>
      <c r="I4220" s="48">
        <f>IF(Ações!$S4220&lt;0,"",Ações!$O4220*(1+Ações!$S4220))</f>
        <v>1.6714188287999998</v>
      </c>
      <c r="J4220" s="49">
        <f>IFERROR(IF(Ações!$B4220="","",(VLOOKUP(Table_1[[#This Row],[AÇÕES]],'Dados Status Invest STOCKS'!A4206:AD4821,4)/Table_1[[#This Row],[LPA]]))/100,0)</f>
        <v>6.3470588235294112E-2</v>
      </c>
      <c r="K4220" s="64">
        <f>IFERROR(IF(Ações!$B4220="","",VLOOKUP(Table_1[[#This Row],[AÇÕES]],'Dados Status Invest STOCKS'!A4206:AD4821,2)),0)</f>
        <v>18.309999999999999</v>
      </c>
      <c r="L4220" s="65">
        <f>IFERROR(IF(Ações!$B4220="","",VLOOKUP(Table_1[[#This Row],[AÇÕES]],'Dados Status Invest STOCKS'!A4206:AD4821,3)/100),0)</f>
        <v>8.9600000000000013E-2</v>
      </c>
      <c r="M4220" s="66">
        <f>IFERROR(IF(Ações!$B4220="","",VLOOKUP(Table_1[[#This Row],[AÇÕES]],'Dados Status Invest STOCKS'!A4206:AD4821,28)),0)</f>
        <v>1.7</v>
      </c>
      <c r="N4220" s="66">
        <f>IFERROR(IF(Ações!$B4220="","",VLOOKUP(Table_1[[#This Row],[AÇÕES]],'Dados Status Invest STOCKS'!A4206:AD4821,27)),0)</f>
        <v>20.2</v>
      </c>
      <c r="O4220" s="66">
        <f>IFERROR(IF(Ações!$L4220="","",Ações!$K4220*Ações!$L4220),0)</f>
        <v>1.640576</v>
      </c>
      <c r="P4220" s="67">
        <f t="shared" si="65"/>
        <v>0.06</v>
      </c>
      <c r="Q4220" s="67">
        <f>IFERROR(Ações!$O4220/Ações!$M4220,0)</f>
        <v>0.96504470588235303</v>
      </c>
      <c r="R4220" s="67">
        <f>IFERROR(IF(Ações!$B4220="","",VLOOKUP(Table_1[[#This Row],[AÇÕES]],'Dados Status Invest STOCKS'!A4206:AD4821,18)/100),0)</f>
        <v>8.4000000000000005E-2</v>
      </c>
      <c r="S4220" s="65">
        <f>IFERROR(IF(Ações!$B4220="","",VLOOKUP(Table_1[[#This Row],[AÇÕES]],'Dados Status Invest STOCKS'!A4206:AD4821,25)/100),0)</f>
        <v>1.8799999999999997E-2</v>
      </c>
      <c r="T4220" s="67">
        <f>(1-Ações!$Q4220)*Ações!$R4220</f>
        <v>2.9362447058823458E-3</v>
      </c>
      <c r="U4220" s="68">
        <f>IF(Ações!$S4220=0,Ações!$T4220,IF(Ações!$T4220=0,Ações!$S4220,AVERAGE(Ações!$S4220,Ações!$T4220)))</f>
        <v>1.0868122352941172E-2</v>
      </c>
    </row>
    <row r="4221" spans="2:21" ht="15" customHeight="1" x14ac:dyDescent="0.2">
      <c r="B4221" s="63" t="str">
        <f>IFERROR('Dados Status Invest STOCKS'!A4208,"-")</f>
        <v>SLRX</v>
      </c>
      <c r="C4221" s="45">
        <f>IFERROR((Ações!$D4221-Ações!$K4221)/Ações!$D4221,0)</f>
        <v>0</v>
      </c>
      <c r="D4221" s="46">
        <f>(Ações!$O4221)/0.06</f>
        <v>0</v>
      </c>
      <c r="E4221" s="47">
        <f>IFERROR((Ações!$F4221-Ações!$K4221)/Ações!$F4221,0)</f>
        <v>0</v>
      </c>
      <c r="F4221" s="46" t="str">
        <f>IF(OR(Ações!$N4221&lt;0,Ações!$M4221&lt;0),"",(22.5*Ações!$M4221*Ações!$N4221)^0.5)</f>
        <v/>
      </c>
      <c r="G4221" s="47">
        <f>IFERROR((Ações!$H4221-Ações!$K4221)/Ações!$H4221,0)</f>
        <v>0</v>
      </c>
      <c r="H4221" s="48">
        <f>IFERROR(Ações!$I4221/(Ações!$P4221-Table_1[[#This Row],[CAGR LUCRO 5A]]),0)</f>
        <v>0</v>
      </c>
      <c r="I4221" s="48">
        <f>IF(Ações!$S4221&lt;0,"",Ações!$O4221*(1+Ações!$S4221))</f>
        <v>0</v>
      </c>
      <c r="J4221" s="49">
        <f>IFERROR(IF(Ações!$B4221="","",(VLOOKUP(Table_1[[#This Row],[AÇÕES]],'Dados Status Invest STOCKS'!A4207:AD4822,4)/Table_1[[#This Row],[LPA]]))/100,0)</f>
        <v>8.6521739130434788E-2</v>
      </c>
      <c r="K4221" s="64">
        <f>IFERROR(IF(Ações!$B4221="","",VLOOKUP(Table_1[[#This Row],[AÇÕES]],'Dados Status Invest STOCKS'!A4207:AD4822,2)),0)</f>
        <v>0.46</v>
      </c>
      <c r="L4221" s="65">
        <f>IFERROR(IF(Ações!$B4221="","",VLOOKUP(Table_1[[#This Row],[AÇÕES]],'Dados Status Invest STOCKS'!A4207:AD4822,3)/100),0)</f>
        <v>0</v>
      </c>
      <c r="M4221" s="66">
        <f>IFERROR(IF(Ações!$B4221="","",VLOOKUP(Table_1[[#This Row],[AÇÕES]],'Dados Status Invest STOCKS'!A4207:AD4822,28)),0)</f>
        <v>-0.23</v>
      </c>
      <c r="N4221" s="66">
        <f>IFERROR(IF(Ações!$B4221="","",VLOOKUP(Table_1[[#This Row],[AÇÕES]],'Dados Status Invest STOCKS'!A4207:AD4822,27)),0)</f>
        <v>0.94</v>
      </c>
      <c r="O4221" s="66">
        <f>IFERROR(IF(Ações!$L4221="","",Ações!$K4221*Ações!$L4221),0)</f>
        <v>0</v>
      </c>
      <c r="P4221" s="67">
        <f t="shared" si="65"/>
        <v>0.06</v>
      </c>
      <c r="Q4221" s="67">
        <f>IFERROR(Ações!$O4221/Ações!$M4221,0)</f>
        <v>0</v>
      </c>
      <c r="R4221" s="67">
        <f>IFERROR(IF(Ações!$B4221="","",VLOOKUP(Table_1[[#This Row],[AÇÕES]],'Dados Status Invest STOCKS'!A4207:AD4822,18)/100),0)</f>
        <v>-0.24460000000000001</v>
      </c>
      <c r="S4221" s="65">
        <f>IFERROR(IF(Ações!$B4221="","",VLOOKUP(Table_1[[#This Row],[AÇÕES]],'Dados Status Invest STOCKS'!A4207:AD4822,25)/100),0)</f>
        <v>0</v>
      </c>
      <c r="T4221" s="67">
        <f>(1-Ações!$Q4221)*Ações!$R4221</f>
        <v>-0.24460000000000001</v>
      </c>
      <c r="U4221" s="68">
        <f>IF(Ações!$S4221=0,Ações!$T4221,IF(Ações!$T4221=0,Ações!$S4221,AVERAGE(Ações!$S4221,Ações!$T4221)))</f>
        <v>-0.24460000000000001</v>
      </c>
    </row>
    <row r="4222" spans="2:21" ht="15" customHeight="1" x14ac:dyDescent="0.2">
      <c r="B4222" s="63" t="str">
        <f>IFERROR('Dados Status Invest STOCKS'!A4209,"-")</f>
        <v>SLS</v>
      </c>
      <c r="C4222" s="45">
        <f>IFERROR((Ações!$D4222-Ações!$K4222)/Ações!$D4222,0)</f>
        <v>0</v>
      </c>
      <c r="D4222" s="46">
        <f>(Ações!$O4222)/0.06</f>
        <v>0</v>
      </c>
      <c r="E4222" s="47">
        <f>IFERROR((Ações!$F4222-Ações!$K4222)/Ações!$F4222,0)</f>
        <v>0</v>
      </c>
      <c r="F4222" s="46" t="str">
        <f>IF(OR(Ações!$N4222&lt;0,Ações!$M4222&lt;0),"",(22.5*Ações!$M4222*Ações!$N4222)^0.5)</f>
        <v/>
      </c>
      <c r="G4222" s="47">
        <f>IFERROR((Ações!$H4222-Ações!$K4222)/Ações!$H4222,0)</f>
        <v>0</v>
      </c>
      <c r="H4222" s="48">
        <f>IFERROR(Ações!$I4222/(Ações!$P4222-Table_1[[#This Row],[CAGR LUCRO 5A]]),0)</f>
        <v>0</v>
      </c>
      <c r="I4222" s="48">
        <f>IF(Ações!$S4222&lt;0,"",Ações!$O4222*(1+Ações!$S4222))</f>
        <v>0</v>
      </c>
      <c r="J4222" s="49">
        <f>IFERROR(IF(Ações!$B4222="","",(VLOOKUP(Table_1[[#This Row],[AÇÕES]],'Dados Status Invest STOCKS'!A4208:AD4823,4)/Table_1[[#This Row],[LPA]]))/100,0)</f>
        <v>3.8214285714285715E-2</v>
      </c>
      <c r="K4222" s="64">
        <f>IFERROR(IF(Ações!$B4222="","",VLOOKUP(Table_1[[#This Row],[AÇÕES]],'Dados Status Invest STOCKS'!A4208:AD4823,2)),0)</f>
        <v>4.8</v>
      </c>
      <c r="L4222" s="65">
        <f>IFERROR(IF(Ações!$B4222="","",VLOOKUP(Table_1[[#This Row],[AÇÕES]],'Dados Status Invest STOCKS'!A4208:AD4823,3)/100),0)</f>
        <v>0</v>
      </c>
      <c r="M4222" s="66">
        <f>IFERROR(IF(Ações!$B4222="","",VLOOKUP(Table_1[[#This Row],[AÇÕES]],'Dados Status Invest STOCKS'!A4208:AD4823,28)),0)</f>
        <v>-1.1200000000000001</v>
      </c>
      <c r="N4222" s="66">
        <f>IFERROR(IF(Ações!$B4222="","",VLOOKUP(Table_1[[#This Row],[AÇÕES]],'Dados Status Invest STOCKS'!A4208:AD4823,27)),0)</f>
        <v>1.67</v>
      </c>
      <c r="O4222" s="66">
        <f>IFERROR(IF(Ações!$L4222="","",Ações!$K4222*Ações!$L4222),0)</f>
        <v>0</v>
      </c>
      <c r="P4222" s="67">
        <f t="shared" si="65"/>
        <v>0.06</v>
      </c>
      <c r="Q4222" s="67">
        <f>IFERROR(Ações!$O4222/Ações!$M4222,0)</f>
        <v>0</v>
      </c>
      <c r="R4222" s="67">
        <f>IFERROR(IF(Ações!$B4222="","",VLOOKUP(Table_1[[#This Row],[AÇÕES]],'Dados Status Invest STOCKS'!A4208:AD4823,18)/100),0)</f>
        <v>-0.66959999999999997</v>
      </c>
      <c r="S4222" s="65">
        <f>IFERROR(IF(Ações!$B4222="","",VLOOKUP(Table_1[[#This Row],[AÇÕES]],'Dados Status Invest STOCKS'!A4208:AD4823,25)/100),0)</f>
        <v>0</v>
      </c>
      <c r="T4222" s="67">
        <f>(1-Ações!$Q4222)*Ações!$R4222</f>
        <v>-0.66959999999999997</v>
      </c>
      <c r="U4222" s="68">
        <f>IF(Ações!$S4222=0,Ações!$T4222,IF(Ações!$T4222=0,Ações!$S4222,AVERAGE(Ações!$S4222,Ações!$T4222)))</f>
        <v>-0.66959999999999997</v>
      </c>
    </row>
    <row r="4223" spans="2:21" ht="15" customHeight="1" x14ac:dyDescent="0.2">
      <c r="B4223" s="63" t="str">
        <f>IFERROR('Dados Status Invest STOCKS'!A4210,"-")</f>
        <v>SM</v>
      </c>
      <c r="C4223" s="45">
        <f>IFERROR((Ações!$D4223-Ações!$K4223)/Ações!$D4223,0)</f>
        <v>-99.000000000000014</v>
      </c>
      <c r="D4223" s="46">
        <f>(Ações!$O4223)/0.06</f>
        <v>0.32590000000000002</v>
      </c>
      <c r="E4223" s="47">
        <f>IFERROR((Ações!$F4223-Ações!$K4223)/Ações!$F4223,0)</f>
        <v>0</v>
      </c>
      <c r="F4223" s="46" t="str">
        <f>IF(OR(Ações!$N4223&lt;0,Ações!$M4223&lt;0),"",(22.5*Ações!$M4223*Ações!$N4223)^0.5)</f>
        <v/>
      </c>
      <c r="G4223" s="47">
        <f>IFERROR((Ações!$H4223-Ações!$K4223)/Ações!$H4223,0)</f>
        <v>-99.000000000000014</v>
      </c>
      <c r="H4223" s="48">
        <f>IFERROR(Ações!$I4223/(Ações!$P4223-Table_1[[#This Row],[CAGR LUCRO 5A]]),0)</f>
        <v>0.32590000000000002</v>
      </c>
      <c r="I4223" s="48">
        <f>IF(Ações!$S4223&lt;0,"",Ações!$O4223*(1+Ações!$S4223))</f>
        <v>1.9554000000000002E-2</v>
      </c>
      <c r="J4223" s="49">
        <f>IFERROR(IF(Ações!$B4223="","",(VLOOKUP(Table_1[[#This Row],[AÇÕES]],'Dados Status Invest STOCKS'!A4209:AD4824,4)/Table_1[[#This Row],[LPA]]))/100,0)</f>
        <v>1.5679824561403509E-2</v>
      </c>
      <c r="K4223" s="64">
        <f>IFERROR(IF(Ações!$B4223="","",VLOOKUP(Table_1[[#This Row],[AÇÕES]],'Dados Status Invest STOCKS'!A4209:AD4824,2)),0)</f>
        <v>32.590000000000003</v>
      </c>
      <c r="L4223" s="65">
        <f>IFERROR(IF(Ações!$B4223="","",VLOOKUP(Table_1[[#This Row],[AÇÕES]],'Dados Status Invest STOCKS'!A4209:AD4824,3)/100),0)</f>
        <v>5.9999999999999995E-4</v>
      </c>
      <c r="M4223" s="66">
        <f>IFERROR(IF(Ações!$B4223="","",VLOOKUP(Table_1[[#This Row],[AÇÕES]],'Dados Status Invest STOCKS'!A4209:AD4824,28)),0)</f>
        <v>-4.5599999999999996</v>
      </c>
      <c r="N4223" s="66">
        <f>IFERROR(IF(Ações!$B4223="","",VLOOKUP(Table_1[[#This Row],[AÇÕES]],'Dados Status Invest STOCKS'!A4209:AD4824,27)),0)</f>
        <v>13.48</v>
      </c>
      <c r="O4223" s="66">
        <f>IFERROR(IF(Ações!$L4223="","",Ações!$K4223*Ações!$L4223),0)</f>
        <v>1.9554000000000002E-2</v>
      </c>
      <c r="P4223" s="67">
        <f t="shared" si="65"/>
        <v>0.06</v>
      </c>
      <c r="Q4223" s="67">
        <f>IFERROR(Ações!$O4223/Ações!$M4223,0)</f>
        <v>-4.2881578947368427E-3</v>
      </c>
      <c r="R4223" s="67">
        <f>IFERROR(IF(Ações!$B4223="","",VLOOKUP(Table_1[[#This Row],[AÇÕES]],'Dados Status Invest STOCKS'!A4209:AD4824,18)/100),0)</f>
        <v>-0.33840000000000003</v>
      </c>
      <c r="S4223" s="65">
        <f>IFERROR(IF(Ações!$B4223="","",VLOOKUP(Table_1[[#This Row],[AÇÕES]],'Dados Status Invest STOCKS'!A4209:AD4824,25)/100),0)</f>
        <v>0</v>
      </c>
      <c r="T4223" s="67">
        <f>(1-Ações!$Q4223)*Ações!$R4223</f>
        <v>-0.33985111263157902</v>
      </c>
      <c r="U4223" s="68">
        <f>IF(Ações!$S4223=0,Ações!$T4223,IF(Ações!$T4223=0,Ações!$S4223,AVERAGE(Ações!$S4223,Ações!$T4223)))</f>
        <v>-0.33985111263157902</v>
      </c>
    </row>
    <row r="4224" spans="2:21" ht="15" customHeight="1" x14ac:dyDescent="0.2">
      <c r="B4224" s="63" t="str">
        <f>IFERROR('Dados Status Invest STOCKS'!A4211,"-")</f>
        <v>SMAR</v>
      </c>
      <c r="C4224" s="45">
        <f>IFERROR((Ações!$D4224-Ações!$K4224)/Ações!$D4224,0)</f>
        <v>0</v>
      </c>
      <c r="D4224" s="46">
        <f>(Ações!$O4224)/0.06</f>
        <v>0</v>
      </c>
      <c r="E4224" s="47">
        <f>IFERROR((Ações!$F4224-Ações!$K4224)/Ações!$F4224,0)</f>
        <v>0</v>
      </c>
      <c r="F4224" s="46" t="str">
        <f>IF(OR(Ações!$N4224&lt;0,Ações!$M4224&lt;0),"",(22.5*Ações!$M4224*Ações!$N4224)^0.5)</f>
        <v/>
      </c>
      <c r="G4224" s="47">
        <f>IFERROR((Ações!$H4224-Ações!$K4224)/Ações!$H4224,0)</f>
        <v>0</v>
      </c>
      <c r="H4224" s="48">
        <f>IFERROR(Ações!$I4224/(Ações!$P4224-Table_1[[#This Row],[CAGR LUCRO 5A]]),0)</f>
        <v>0</v>
      </c>
      <c r="I4224" s="48">
        <f>IF(Ações!$S4224&lt;0,"",Ações!$O4224*(1+Ações!$S4224))</f>
        <v>0</v>
      </c>
      <c r="J4224" s="49">
        <f>IFERROR(IF(Ações!$B4224="","",(VLOOKUP(Table_1[[#This Row],[AÇÕES]],'Dados Status Invest STOCKS'!A4210:AD4825,4)/Table_1[[#This Row],[LPA]]))/100,0)</f>
        <v>0.44051724137931036</v>
      </c>
      <c r="K4224" s="64">
        <f>IFERROR(IF(Ações!$B4224="","",VLOOKUP(Table_1[[#This Row],[AÇÕES]],'Dados Status Invest STOCKS'!A4210:AD4825,2)),0)</f>
        <v>59.11</v>
      </c>
      <c r="L4224" s="65">
        <f>IFERROR(IF(Ações!$B4224="","",VLOOKUP(Table_1[[#This Row],[AÇÕES]],'Dados Status Invest STOCKS'!A4210:AD4825,3)/100),0)</f>
        <v>0</v>
      </c>
      <c r="M4224" s="66">
        <f>IFERROR(IF(Ações!$B4224="","",VLOOKUP(Table_1[[#This Row],[AÇÕES]],'Dados Status Invest STOCKS'!A4210:AD4825,28)),0)</f>
        <v>-1.1599999999999999</v>
      </c>
      <c r="N4224" s="66">
        <f>IFERROR(IF(Ações!$B4224="","",VLOOKUP(Table_1[[#This Row],[AÇÕES]],'Dados Status Invest STOCKS'!A4210:AD4825,27)),0)</f>
        <v>4.04</v>
      </c>
      <c r="O4224" s="66">
        <f>IFERROR(IF(Ações!$L4224="","",Ações!$K4224*Ações!$L4224),0)</f>
        <v>0</v>
      </c>
      <c r="P4224" s="67">
        <f t="shared" si="65"/>
        <v>0.06</v>
      </c>
      <c r="Q4224" s="67">
        <f>IFERROR(Ações!$O4224/Ações!$M4224,0)</f>
        <v>0</v>
      </c>
      <c r="R4224" s="67">
        <f>IFERROR(IF(Ações!$B4224="","",VLOOKUP(Table_1[[#This Row],[AÇÕES]],'Dados Status Invest STOCKS'!A4210:AD4825,18)/100),0)</f>
        <v>-0.28649999999999998</v>
      </c>
      <c r="S4224" s="65">
        <f>IFERROR(IF(Ações!$B4224="","",VLOOKUP(Table_1[[#This Row],[AÇÕES]],'Dados Status Invest STOCKS'!A4210:AD4825,25)/100),0)</f>
        <v>0</v>
      </c>
      <c r="T4224" s="67">
        <f>(1-Ações!$Q4224)*Ações!$R4224</f>
        <v>-0.28649999999999998</v>
      </c>
      <c r="U4224" s="68">
        <f>IF(Ações!$S4224=0,Ações!$T4224,IF(Ações!$T4224=0,Ações!$S4224,AVERAGE(Ações!$S4224,Ações!$T4224)))</f>
        <v>-0.28649999999999998</v>
      </c>
    </row>
    <row r="4225" spans="2:21" ht="15" customHeight="1" x14ac:dyDescent="0.2">
      <c r="B4225" s="63" t="str">
        <f>IFERROR('Dados Status Invest STOCKS'!A4212,"-")</f>
        <v>SMBC</v>
      </c>
      <c r="C4225" s="45">
        <f>IFERROR((Ações!$D4225-Ações!$K4225)/Ações!$D4225,0)</f>
        <v>-3.4776119402985066</v>
      </c>
      <c r="D4225" s="46">
        <f>(Ações!$O4225)/0.06</f>
        <v>12.026500000000002</v>
      </c>
      <c r="E4225" s="47">
        <f>IFERROR((Ações!$F4225-Ações!$K4225)/Ações!$F4225,0)</f>
        <v>0.16625137053674247</v>
      </c>
      <c r="F4225" s="46">
        <f>IF(OR(Ações!$N4225&lt;0,Ações!$M4225&lt;0),"",(22.5*Ações!$M4225*Ações!$N4225)^0.5)</f>
        <v>64.587812317804975</v>
      </c>
      <c r="G4225" s="47">
        <f>IFERROR((Ações!$H4225-Ações!$K4225)/Ações!$H4225,0)</f>
        <v>12.925155452919297</v>
      </c>
      <c r="H4225" s="48">
        <f>IFERROR(Ações!$I4225/(Ações!$P4225-Table_1[[#This Row],[CAGR LUCRO 5A]]),0)</f>
        <v>-4.515664404761905</v>
      </c>
      <c r="I4225" s="48">
        <f>IF(Ações!$S4225&lt;0,"",Ações!$O4225*(1+Ações!$S4225))</f>
        <v>0.91035794400000014</v>
      </c>
      <c r="J4225" s="49">
        <f>IFERROR(IF(Ações!$B4225="","",(VLOOKUP(Table_1[[#This Row],[AÇÕES]],'Dados Status Invest STOCKS'!A4211:AD4826,4)/Table_1[[#This Row],[LPA]]))/100,0)</f>
        <v>1.7046263345195729E-2</v>
      </c>
      <c r="K4225" s="64">
        <f>IFERROR(IF(Ações!$B4225="","",VLOOKUP(Table_1[[#This Row],[AÇÕES]],'Dados Status Invest STOCKS'!A4211:AD4826,2)),0)</f>
        <v>53.85</v>
      </c>
      <c r="L4225" s="65">
        <f>IFERROR(IF(Ações!$B4225="","",VLOOKUP(Table_1[[#This Row],[AÇÕES]],'Dados Status Invest STOCKS'!A4211:AD4826,3)/100),0)</f>
        <v>1.34E-2</v>
      </c>
      <c r="M4225" s="66">
        <f>IFERROR(IF(Ações!$B4225="","",VLOOKUP(Table_1[[#This Row],[AÇÕES]],'Dados Status Invest STOCKS'!A4211:AD4826,28)),0)</f>
        <v>5.62</v>
      </c>
      <c r="N4225" s="66">
        <f>IFERROR(IF(Ações!$B4225="","",VLOOKUP(Table_1[[#This Row],[AÇÕES]],'Dados Status Invest STOCKS'!A4211:AD4826,27)),0)</f>
        <v>32.99</v>
      </c>
      <c r="O4225" s="66">
        <f>IFERROR(IF(Ações!$L4225="","",Ações!$K4225*Ações!$L4225),0)</f>
        <v>0.72159000000000006</v>
      </c>
      <c r="P4225" s="67">
        <f t="shared" si="65"/>
        <v>0.06</v>
      </c>
      <c r="Q4225" s="67">
        <f>IFERROR(Ações!$O4225/Ações!$M4225,0)</f>
        <v>0.12839679715302493</v>
      </c>
      <c r="R4225" s="67">
        <f>IFERROR(IF(Ações!$B4225="","",VLOOKUP(Table_1[[#This Row],[AÇÕES]],'Dados Status Invest STOCKS'!A4211:AD4826,18)/100),0)</f>
        <v>0.17030000000000001</v>
      </c>
      <c r="S4225" s="65">
        <f>IFERROR(IF(Ações!$B4225="","",VLOOKUP(Table_1[[#This Row],[AÇÕES]],'Dados Status Invest STOCKS'!A4211:AD4826,25)/100),0)</f>
        <v>0.2616</v>
      </c>
      <c r="T4225" s="67">
        <f>(1-Ações!$Q4225)*Ações!$R4225</f>
        <v>0.14843402544483986</v>
      </c>
      <c r="U4225" s="68">
        <f>IF(Ações!$S4225=0,Ações!$T4225,IF(Ações!$T4225=0,Ações!$S4225,AVERAGE(Ações!$S4225,Ações!$T4225)))</f>
        <v>0.20501701272241993</v>
      </c>
    </row>
    <row r="4226" spans="2:21" ht="15" customHeight="1" x14ac:dyDescent="0.2">
      <c r="B4226" s="63" t="str">
        <f>IFERROR('Dados Status Invest STOCKS'!A4213,"-")</f>
        <v>SMBK</v>
      </c>
      <c r="C4226" s="45">
        <f>IFERROR((Ações!$D4226-Ações!$K4226)/Ações!$D4226,0)</f>
        <v>-5.9767441860465116</v>
      </c>
      <c r="D4226" s="46">
        <f>(Ações!$O4226)/0.06</f>
        <v>4.0334000000000003</v>
      </c>
      <c r="E4226" s="47">
        <f>IFERROR((Ações!$F4226-Ações!$K4226)/Ações!$F4226,0)</f>
        <v>0.20631501859678403</v>
      </c>
      <c r="F4226" s="46">
        <f>IF(OR(Ações!$N4226&lt;0,Ações!$M4226&lt;0),"",(22.5*Ações!$M4226*Ações!$N4226)^0.5)</f>
        <v>35.45487272576225</v>
      </c>
      <c r="G4226" s="47">
        <f>IFERROR((Ações!$H4226-Ações!$K4226)/Ações!$H4226,0)</f>
        <v>47.749079383570709</v>
      </c>
      <c r="H4226" s="48">
        <f>IFERROR(Ações!$I4226/(Ações!$P4226-Table_1[[#This Row],[CAGR LUCRO 5A]]),0)</f>
        <v>-0.60193698723165434</v>
      </c>
      <c r="I4226" s="48">
        <f>IF(Ações!$S4226&lt;0,"",Ações!$O4226*(1+Ações!$S4226))</f>
        <v>0.42900049079999997</v>
      </c>
      <c r="J4226" s="49">
        <f>IFERROR(IF(Ações!$B4226="","",(VLOOKUP(Table_1[[#This Row],[AÇÕES]],'Dados Status Invest STOCKS'!A4212:AD4827,4)/Table_1[[#This Row],[LPA]]))/100,0)</f>
        <v>5.7104072398190049E-2</v>
      </c>
      <c r="K4226" s="64">
        <f>IFERROR(IF(Ações!$B4226="","",VLOOKUP(Table_1[[#This Row],[AÇÕES]],'Dados Status Invest STOCKS'!A4212:AD4827,2)),0)</f>
        <v>28.14</v>
      </c>
      <c r="L4226" s="65">
        <f>IFERROR(IF(Ações!$B4226="","",VLOOKUP(Table_1[[#This Row],[AÇÕES]],'Dados Status Invest STOCKS'!A4212:AD4827,3)/100),0)</f>
        <v>8.6E-3</v>
      </c>
      <c r="M4226" s="66">
        <f>IFERROR(IF(Ações!$B4226="","",VLOOKUP(Table_1[[#This Row],[AÇÕES]],'Dados Status Invest STOCKS'!A4212:AD4827,28)),0)</f>
        <v>2.21</v>
      </c>
      <c r="N4226" s="66">
        <f>IFERROR(IF(Ações!$B4226="","",VLOOKUP(Table_1[[#This Row],[AÇÕES]],'Dados Status Invest STOCKS'!A4212:AD4827,27)),0)</f>
        <v>25.28</v>
      </c>
      <c r="O4226" s="66">
        <f>IFERROR(IF(Ações!$L4226="","",Ações!$K4226*Ações!$L4226),0)</f>
        <v>0.242004</v>
      </c>
      <c r="P4226" s="67">
        <f t="shared" si="65"/>
        <v>0.06</v>
      </c>
      <c r="Q4226" s="67">
        <f>IFERROR(Ações!$O4226/Ações!$M4226,0)</f>
        <v>0.10950407239819004</v>
      </c>
      <c r="R4226" s="67">
        <f>IFERROR(IF(Ações!$B4226="","",VLOOKUP(Table_1[[#This Row],[AÇÕES]],'Dados Status Invest STOCKS'!A4212:AD4827,18)/100),0)</f>
        <v>8.7499999999999994E-2</v>
      </c>
      <c r="S4226" s="65">
        <f>IFERROR(IF(Ações!$B4226="","",VLOOKUP(Table_1[[#This Row],[AÇÕES]],'Dados Status Invest STOCKS'!A4212:AD4827,25)/100),0)</f>
        <v>0.77269999999999994</v>
      </c>
      <c r="T4226" s="67">
        <f>(1-Ações!$Q4226)*Ações!$R4226</f>
        <v>7.7918393665158361E-2</v>
      </c>
      <c r="U4226" s="68">
        <f>IF(Ações!$S4226=0,Ações!$T4226,IF(Ações!$T4226=0,Ações!$S4226,AVERAGE(Ações!$S4226,Ações!$T4226)))</f>
        <v>0.42530919683257917</v>
      </c>
    </row>
    <row r="4227" spans="2:21" ht="15" customHeight="1" x14ac:dyDescent="0.2">
      <c r="B4227" s="63" t="str">
        <f>IFERROR('Dados Status Invest STOCKS'!A4214,"-")</f>
        <v>SMCI</v>
      </c>
      <c r="C4227" s="45">
        <f>IFERROR((Ações!$D4227-Ações!$K4227)/Ações!$D4227,0)</f>
        <v>0</v>
      </c>
      <c r="D4227" s="46">
        <f>(Ações!$O4227)/0.06</f>
        <v>0</v>
      </c>
      <c r="E4227" s="47">
        <f>IFERROR((Ações!$F4227-Ações!$K4227)/Ações!$F4227,0)</f>
        <v>-0.24407321973236051</v>
      </c>
      <c r="F4227" s="46">
        <f>IF(OR(Ações!$N4227&lt;0,Ações!$M4227&lt;0),"",(22.5*Ações!$M4227*Ações!$N4227)^0.5)</f>
        <v>32.908030934712578</v>
      </c>
      <c r="G4227" s="47">
        <f>IFERROR((Ações!$H4227-Ações!$K4227)/Ações!$H4227,0)</f>
        <v>0</v>
      </c>
      <c r="H4227" s="48">
        <f>IFERROR(Ações!$I4227/(Ações!$P4227-Table_1[[#This Row],[CAGR LUCRO 5A]]),0)</f>
        <v>0</v>
      </c>
      <c r="I4227" s="48">
        <f>IF(Ações!$S4227&lt;0,"",Ações!$O4227*(1+Ações!$S4227))</f>
        <v>0</v>
      </c>
      <c r="J4227" s="49">
        <f>IFERROR(IF(Ações!$B4227="","",(VLOOKUP(Table_1[[#This Row],[AÇÕES]],'Dados Status Invest STOCKS'!A4213:AD4828,4)/Table_1[[#This Row],[LPA]]))/100,0)</f>
        <v>8.7050691244239642E-2</v>
      </c>
      <c r="K4227" s="64">
        <f>IFERROR(IF(Ações!$B4227="","",VLOOKUP(Table_1[[#This Row],[AÇÕES]],'Dados Status Invest STOCKS'!A4213:AD4828,2)),0)</f>
        <v>40.94</v>
      </c>
      <c r="L4227" s="65">
        <f>IFERROR(IF(Ações!$B4227="","",VLOOKUP(Table_1[[#This Row],[AÇÕES]],'Dados Status Invest STOCKS'!A4213:AD4828,3)/100),0)</f>
        <v>0</v>
      </c>
      <c r="M4227" s="66">
        <f>IFERROR(IF(Ações!$B4227="","",VLOOKUP(Table_1[[#This Row],[AÇÕES]],'Dados Status Invest STOCKS'!A4213:AD4828,28)),0)</f>
        <v>2.17</v>
      </c>
      <c r="N4227" s="66">
        <f>IFERROR(IF(Ações!$B4227="","",VLOOKUP(Table_1[[#This Row],[AÇÕES]],'Dados Status Invest STOCKS'!A4213:AD4828,27)),0)</f>
        <v>22.18</v>
      </c>
      <c r="O4227" s="66">
        <f>IFERROR(IF(Ações!$L4227="","",Ações!$K4227*Ações!$L4227),0)</f>
        <v>0</v>
      </c>
      <c r="P4227" s="67">
        <f t="shared" si="65"/>
        <v>0.06</v>
      </c>
      <c r="Q4227" s="67">
        <f>IFERROR(Ações!$O4227/Ações!$M4227,0)</f>
        <v>0</v>
      </c>
      <c r="R4227" s="67">
        <f>IFERROR(IF(Ações!$B4227="","",VLOOKUP(Table_1[[#This Row],[AÇÕES]],'Dados Status Invest STOCKS'!A4213:AD4828,18)/100),0)</f>
        <v>9.7699999999999995E-2</v>
      </c>
      <c r="S4227" s="65">
        <f>IFERROR(IF(Ações!$B4227="","",VLOOKUP(Table_1[[#This Row],[AÇÕES]],'Dados Status Invest STOCKS'!A4213:AD4828,25)/100),0)</f>
        <v>9.1899999999999996E-2</v>
      </c>
      <c r="T4227" s="67">
        <f>(1-Ações!$Q4227)*Ações!$R4227</f>
        <v>9.7699999999999995E-2</v>
      </c>
      <c r="U4227" s="68">
        <f>IF(Ações!$S4227=0,Ações!$T4227,IF(Ações!$T4227=0,Ações!$S4227,AVERAGE(Ações!$S4227,Ações!$T4227)))</f>
        <v>9.4799999999999995E-2</v>
      </c>
    </row>
    <row r="4228" spans="2:21" ht="15" customHeight="1" x14ac:dyDescent="0.2">
      <c r="B4228" s="63" t="str">
        <f>IFERROR('Dados Status Invest STOCKS'!A4215,"-")</f>
        <v>SMED</v>
      </c>
      <c r="C4228" s="45">
        <f>IFERROR((Ações!$D4228-Ações!$K4228)/Ações!$D4228,0)</f>
        <v>0</v>
      </c>
      <c r="D4228" s="46">
        <f>(Ações!$O4228)/0.06</f>
        <v>0</v>
      </c>
      <c r="E4228" s="47">
        <f>IFERROR((Ações!$F4228-Ações!$K4228)/Ações!$F4228,0)</f>
        <v>9.0453262245522616E-3</v>
      </c>
      <c r="F4228" s="46">
        <f>IF(OR(Ações!$N4228&lt;0,Ações!$M4228&lt;0),"",(22.5*Ações!$M4228*Ações!$N4228)^0.5)</f>
        <v>6.8620696586379824</v>
      </c>
      <c r="G4228" s="47">
        <f>IFERROR((Ações!$H4228-Ações!$K4228)/Ações!$H4228,0)</f>
        <v>0</v>
      </c>
      <c r="H4228" s="48">
        <f>IFERROR(Ações!$I4228/(Ações!$P4228-Table_1[[#This Row],[CAGR LUCRO 5A]]),0)</f>
        <v>0</v>
      </c>
      <c r="I4228" s="48">
        <f>IF(Ações!$S4228&lt;0,"",Ações!$O4228*(1+Ações!$S4228))</f>
        <v>0</v>
      </c>
      <c r="J4228" s="49">
        <f>IFERROR(IF(Ações!$B4228="","",(VLOOKUP(Table_1[[#This Row],[AÇÕES]],'Dados Status Invest STOCKS'!A4214:AD4829,4)/Table_1[[#This Row],[LPA]]))/100,0)</f>
        <v>0.16515625</v>
      </c>
      <c r="K4228" s="64">
        <f>IFERROR(IF(Ações!$B4228="","",VLOOKUP(Table_1[[#This Row],[AÇÕES]],'Dados Status Invest STOCKS'!A4214:AD4829,2)),0)</f>
        <v>6.8</v>
      </c>
      <c r="L4228" s="65">
        <f>IFERROR(IF(Ações!$B4228="","",VLOOKUP(Table_1[[#This Row],[AÇÕES]],'Dados Status Invest STOCKS'!A4214:AD4829,3)/100),0)</f>
        <v>0</v>
      </c>
      <c r="M4228" s="66">
        <f>IFERROR(IF(Ações!$B4228="","",VLOOKUP(Table_1[[#This Row],[AÇÕES]],'Dados Status Invest STOCKS'!A4214:AD4829,28)),0)</f>
        <v>0.64</v>
      </c>
      <c r="N4228" s="66">
        <f>IFERROR(IF(Ações!$B4228="","",VLOOKUP(Table_1[[#This Row],[AÇÕES]],'Dados Status Invest STOCKS'!A4214:AD4829,27)),0)</f>
        <v>3.27</v>
      </c>
      <c r="O4228" s="66">
        <f>IFERROR(IF(Ações!$L4228="","",Ações!$K4228*Ações!$L4228),0)</f>
        <v>0</v>
      </c>
      <c r="P4228" s="67">
        <f t="shared" si="65"/>
        <v>0.06</v>
      </c>
      <c r="Q4228" s="67">
        <f>IFERROR(Ações!$O4228/Ações!$M4228,0)</f>
        <v>0</v>
      </c>
      <c r="R4228" s="67">
        <f>IFERROR(IF(Ações!$B4228="","",VLOOKUP(Table_1[[#This Row],[AÇÕES]],'Dados Status Invest STOCKS'!A4214:AD4829,18)/100),0)</f>
        <v>0.1968</v>
      </c>
      <c r="S4228" s="65">
        <f>IFERROR(IF(Ações!$B4228="","",VLOOKUP(Table_1[[#This Row],[AÇÕES]],'Dados Status Invest STOCKS'!A4214:AD4829,25)/100),0)</f>
        <v>2.9730000000000003</v>
      </c>
      <c r="T4228" s="67">
        <f>(1-Ações!$Q4228)*Ações!$R4228</f>
        <v>0.1968</v>
      </c>
      <c r="U4228" s="68">
        <f>IF(Ações!$S4228=0,Ações!$T4228,IF(Ações!$T4228=0,Ações!$S4228,AVERAGE(Ações!$S4228,Ações!$T4228)))</f>
        <v>1.5849000000000002</v>
      </c>
    </row>
    <row r="4229" spans="2:21" ht="15" customHeight="1" x14ac:dyDescent="0.2">
      <c r="B4229" s="63" t="str">
        <f>IFERROR('Dados Status Invest STOCKS'!A4216,"-")</f>
        <v>SMFG</v>
      </c>
      <c r="C4229" s="45">
        <f>IFERROR((Ações!$D4229-Ações!$K4229)/Ações!$D4229,0)</f>
        <v>-2.0456852791878171</v>
      </c>
      <c r="D4229" s="46">
        <f>(Ações!$O4229)/0.06</f>
        <v>2.3672833333333334</v>
      </c>
      <c r="E4229" s="47">
        <f>IFERROR((Ações!$F4229-Ações!$K4229)/Ações!$F4229,0)</f>
        <v>0.61566093939597133</v>
      </c>
      <c r="F4229" s="46">
        <f>IF(OR(Ações!$N4229&lt;0,Ações!$M4229&lt;0),"",(22.5*Ações!$M4229*Ações!$N4229)^0.5)</f>
        <v>18.759477604666927</v>
      </c>
      <c r="G4229" s="47">
        <f>IFERROR((Ações!$H4229-Ações!$K4229)/Ações!$H4229,0)</f>
        <v>-0.21607732682666583</v>
      </c>
      <c r="H4229" s="48">
        <f>IFERROR(Ações!$I4229/(Ações!$P4229-Table_1[[#This Row],[CAGR LUCRO 5A]]),0)</f>
        <v>5.9288992903225806</v>
      </c>
      <c r="I4229" s="48">
        <f>IF(Ações!$S4229&lt;0,"",Ações!$O4229*(1+Ações!$S4229))</f>
        <v>0.14703670239999997</v>
      </c>
      <c r="J4229" s="49">
        <f>IFERROR(IF(Ações!$B4229="","",(VLOOKUP(Table_1[[#This Row],[AÇÕES]],'Dados Status Invest STOCKS'!A4215:AD4830,4)/Table_1[[#This Row],[LPA]]))/100,0)</f>
        <v>7.5204081632653075E-2</v>
      </c>
      <c r="K4229" s="64">
        <f>IFERROR(IF(Ações!$B4229="","",VLOOKUP(Table_1[[#This Row],[AÇÕES]],'Dados Status Invest STOCKS'!A4215:AD4830,2)),0)</f>
        <v>7.21</v>
      </c>
      <c r="L4229" s="65">
        <f>IFERROR(IF(Ações!$B4229="","",VLOOKUP(Table_1[[#This Row],[AÇÕES]],'Dados Status Invest STOCKS'!A4215:AD4830,3)/100),0)</f>
        <v>1.9699999999999999E-2</v>
      </c>
      <c r="M4229" s="66">
        <f>IFERROR(IF(Ações!$B4229="","",VLOOKUP(Table_1[[#This Row],[AÇÕES]],'Dados Status Invest STOCKS'!A4215:AD4830,28)),0)</f>
        <v>0.98</v>
      </c>
      <c r="N4229" s="66">
        <f>IFERROR(IF(Ações!$B4229="","",VLOOKUP(Table_1[[#This Row],[AÇÕES]],'Dados Status Invest STOCKS'!A4215:AD4830,27)),0)</f>
        <v>15.96</v>
      </c>
      <c r="O4229" s="66">
        <f>IFERROR(IF(Ações!$L4229="","",Ações!$K4229*Ações!$L4229),0)</f>
        <v>0.142037</v>
      </c>
      <c r="P4229" s="67">
        <f t="shared" si="65"/>
        <v>0.06</v>
      </c>
      <c r="Q4229" s="67">
        <f>IFERROR(Ações!$O4229/Ações!$M4229,0)</f>
        <v>0.14493571428571428</v>
      </c>
      <c r="R4229" s="67">
        <f>IFERROR(IF(Ações!$B4229="","",VLOOKUP(Table_1[[#This Row],[AÇÕES]],'Dados Status Invest STOCKS'!A4215:AD4830,18)/100),0)</f>
        <v>6.13E-2</v>
      </c>
      <c r="S4229" s="65">
        <f>IFERROR(IF(Ações!$B4229="","",VLOOKUP(Table_1[[#This Row],[AÇÕES]],'Dados Status Invest STOCKS'!A4215:AD4830,25)/100),0)</f>
        <v>3.5200000000000002E-2</v>
      </c>
      <c r="T4229" s="67">
        <f>(1-Ações!$Q4229)*Ações!$R4229</f>
        <v>5.2415440714285715E-2</v>
      </c>
      <c r="U4229" s="68">
        <f>IF(Ações!$S4229=0,Ações!$T4229,IF(Ações!$T4229=0,Ações!$S4229,AVERAGE(Ações!$S4229,Ações!$T4229)))</f>
        <v>4.3807720357142858E-2</v>
      </c>
    </row>
    <row r="4230" spans="2:21" ht="15" customHeight="1" x14ac:dyDescent="0.2">
      <c r="B4230" s="63" t="str">
        <f>IFERROR('Dados Status Invest STOCKS'!A4217,"-")</f>
        <v>SMG</v>
      </c>
      <c r="C4230" s="45">
        <f>IFERROR((Ações!$D4230-Ações!$K4230)/Ações!$D4230,0)</f>
        <v>-2.5928143712574849</v>
      </c>
      <c r="D4230" s="46">
        <f>(Ações!$O4230)/0.06</f>
        <v>42.607266666666668</v>
      </c>
      <c r="E4230" s="47">
        <f>IFERROR((Ações!$F4230-Ações!$K4230)/Ações!$F4230,0)</f>
        <v>-1.4703856694428774</v>
      </c>
      <c r="F4230" s="46">
        <f>IF(OR(Ações!$N4230&lt;0,Ações!$M4230&lt;0),"",(22.5*Ações!$M4230*Ações!$N4230)^0.5)</f>
        <v>61.966033034235778</v>
      </c>
      <c r="G4230" s="47">
        <f>IFERROR((Ações!$H4230-Ações!$K4230)/Ações!$H4230,0)</f>
        <v>3.2821869871871501</v>
      </c>
      <c r="H4230" s="48">
        <f>IFERROR(Ações!$I4230/(Ações!$P4230-Table_1[[#This Row],[CAGR LUCRO 5A]]),0)</f>
        <v>-67.076011238095248</v>
      </c>
      <c r="I4230" s="48">
        <f>IF(Ações!$S4230&lt;0,"",Ações!$O4230*(1+Ações!$S4230))</f>
        <v>2.8171924720000003</v>
      </c>
      <c r="J4230" s="49">
        <f>IFERROR(IF(Ações!$B4230="","",(VLOOKUP(Table_1[[#This Row],[AÇÕES]],'Dados Status Invest STOCKS'!A4216:AD4831,4)/Table_1[[#This Row],[LPA]]))/100,0)</f>
        <v>1.7739504843918195E-2</v>
      </c>
      <c r="K4230" s="64">
        <f>IFERROR(IF(Ações!$B4230="","",VLOOKUP(Table_1[[#This Row],[AÇÕES]],'Dados Status Invest STOCKS'!A4216:AD4831,2)),0)</f>
        <v>153.08000000000001</v>
      </c>
      <c r="L4230" s="65">
        <f>IFERROR(IF(Ações!$B4230="","",VLOOKUP(Table_1[[#This Row],[AÇÕES]],'Dados Status Invest STOCKS'!A4216:AD4831,3)/100),0)</f>
        <v>1.67E-2</v>
      </c>
      <c r="M4230" s="66">
        <f>IFERROR(IF(Ações!$B4230="","",VLOOKUP(Table_1[[#This Row],[AÇÕES]],'Dados Status Invest STOCKS'!A4216:AD4831,28)),0)</f>
        <v>9.2899999999999991</v>
      </c>
      <c r="N4230" s="66">
        <f>IFERROR(IF(Ações!$B4230="","",VLOOKUP(Table_1[[#This Row],[AÇÕES]],'Dados Status Invest STOCKS'!A4216:AD4831,27)),0)</f>
        <v>18.37</v>
      </c>
      <c r="O4230" s="66">
        <f>IFERROR(IF(Ações!$L4230="","",Ações!$K4230*Ações!$L4230),0)</f>
        <v>2.5564360000000002</v>
      </c>
      <c r="P4230" s="67">
        <f t="shared" si="65"/>
        <v>0.06</v>
      </c>
      <c r="Q4230" s="67">
        <f>IFERROR(Ações!$O4230/Ações!$M4230,0)</f>
        <v>0.27518148546824545</v>
      </c>
      <c r="R4230" s="67">
        <f>IFERROR(IF(Ações!$B4230="","",VLOOKUP(Table_1[[#This Row],[AÇÕES]],'Dados Status Invest STOCKS'!A4216:AD4831,18)/100),0)</f>
        <v>0.50570000000000004</v>
      </c>
      <c r="S4230" s="65">
        <f>IFERROR(IF(Ações!$B4230="","",VLOOKUP(Table_1[[#This Row],[AÇÕES]],'Dados Status Invest STOCKS'!A4216:AD4831,25)/100),0)</f>
        <v>0.10199999999999999</v>
      </c>
      <c r="T4230" s="67">
        <f>(1-Ações!$Q4230)*Ações!$R4230</f>
        <v>0.36654072279870825</v>
      </c>
      <c r="U4230" s="68">
        <f>IF(Ações!$S4230=0,Ações!$T4230,IF(Ações!$T4230=0,Ações!$S4230,AVERAGE(Ações!$S4230,Ações!$T4230)))</f>
        <v>0.23427036139935412</v>
      </c>
    </row>
    <row r="4231" spans="2:21" ht="15" customHeight="1" x14ac:dyDescent="0.2">
      <c r="B4231" s="63" t="str">
        <f>IFERROR('Dados Status Invest STOCKS'!A4218,"-")</f>
        <v>SMHI</v>
      </c>
      <c r="C4231" s="45">
        <f>IFERROR((Ações!$D4231-Ações!$K4231)/Ações!$D4231,0)</f>
        <v>0</v>
      </c>
      <c r="D4231" s="46">
        <f>(Ações!$O4231)/0.06</f>
        <v>0</v>
      </c>
      <c r="E4231" s="47">
        <f>IFERROR((Ações!$F4231-Ações!$K4231)/Ações!$F4231,0)</f>
        <v>0.70464304039405989</v>
      </c>
      <c r="F4231" s="46">
        <f>IF(OR(Ações!$N4231&lt;0,Ações!$M4231&lt;0),"",(22.5*Ações!$M4231*Ações!$N4231)^0.5)</f>
        <v>13.272075949149778</v>
      </c>
      <c r="G4231" s="47">
        <f>IFERROR((Ações!$H4231-Ações!$K4231)/Ações!$H4231,0)</f>
        <v>0</v>
      </c>
      <c r="H4231" s="48">
        <f>IFERROR(Ações!$I4231/(Ações!$P4231-Table_1[[#This Row],[CAGR LUCRO 5A]]),0)</f>
        <v>0</v>
      </c>
      <c r="I4231" s="48">
        <f>IF(Ações!$S4231&lt;0,"",Ações!$O4231*(1+Ações!$S4231))</f>
        <v>0</v>
      </c>
      <c r="J4231" s="49">
        <f>IFERROR(IF(Ações!$B4231="","",(VLOOKUP(Table_1[[#This Row],[AÇÕES]],'Dados Status Invest STOCKS'!A4217:AD4832,4)/Table_1[[#This Row],[LPA]]))/100,0)</f>
        <v>0.22333333333333336</v>
      </c>
      <c r="K4231" s="64">
        <f>IFERROR(IF(Ações!$B4231="","",VLOOKUP(Table_1[[#This Row],[AÇÕES]],'Dados Status Invest STOCKS'!A4217:AD4832,2)),0)</f>
        <v>3.92</v>
      </c>
      <c r="L4231" s="65">
        <f>IFERROR(IF(Ações!$B4231="","",VLOOKUP(Table_1[[#This Row],[AÇÕES]],'Dados Status Invest STOCKS'!A4217:AD4832,3)/100),0)</f>
        <v>0</v>
      </c>
      <c r="M4231" s="66">
        <f>IFERROR(IF(Ações!$B4231="","",VLOOKUP(Table_1[[#This Row],[AÇÕES]],'Dados Status Invest STOCKS'!A4217:AD4832,28)),0)</f>
        <v>0.42</v>
      </c>
      <c r="N4231" s="66">
        <f>IFERROR(IF(Ações!$B4231="","",VLOOKUP(Table_1[[#This Row],[AÇÕES]],'Dados Status Invest STOCKS'!A4217:AD4832,27)),0)</f>
        <v>18.64</v>
      </c>
      <c r="O4231" s="66">
        <f>IFERROR(IF(Ações!$L4231="","",Ações!$K4231*Ações!$L4231),0)</f>
        <v>0</v>
      </c>
      <c r="P4231" s="67">
        <f t="shared" si="65"/>
        <v>0.06</v>
      </c>
      <c r="Q4231" s="67">
        <f>IFERROR(Ações!$O4231/Ações!$M4231,0)</f>
        <v>0</v>
      </c>
      <c r="R4231" s="67">
        <f>IFERROR(IF(Ações!$B4231="","",VLOOKUP(Table_1[[#This Row],[AÇÕES]],'Dados Status Invest STOCKS'!A4217:AD4832,18)/100),0)</f>
        <v>2.2400000000000003E-2</v>
      </c>
      <c r="S4231" s="65">
        <f>IFERROR(IF(Ações!$B4231="","",VLOOKUP(Table_1[[#This Row],[AÇÕES]],'Dados Status Invest STOCKS'!A4217:AD4832,25)/100),0)</f>
        <v>0</v>
      </c>
      <c r="T4231" s="67">
        <f>(1-Ações!$Q4231)*Ações!$R4231</f>
        <v>2.2400000000000003E-2</v>
      </c>
      <c r="U4231" s="68">
        <f>IF(Ações!$S4231=0,Ações!$T4231,IF(Ações!$T4231=0,Ações!$S4231,AVERAGE(Ações!$S4231,Ações!$T4231)))</f>
        <v>2.2400000000000003E-2</v>
      </c>
    </row>
    <row r="4232" spans="2:21" ht="15" customHeight="1" x14ac:dyDescent="0.2">
      <c r="B4232" s="63" t="str">
        <f>IFERROR('Dados Status Invest STOCKS'!A4219,"-")</f>
        <v>SMID</v>
      </c>
      <c r="C4232" s="45">
        <f>IFERROR((Ações!$D4232-Ações!$K4232)/Ações!$D4232,0)</f>
        <v>0</v>
      </c>
      <c r="D4232" s="46">
        <f>(Ações!$O4232)/0.06</f>
        <v>0</v>
      </c>
      <c r="E4232" s="47">
        <f>IFERROR((Ações!$F4232-Ações!$K4232)/Ações!$F4232,0)</f>
        <v>-0.7040419049195733</v>
      </c>
      <c r="F4232" s="46">
        <f>IF(OR(Ações!$N4232&lt;0,Ações!$M4232&lt;0),"",(22.5*Ações!$M4232*Ações!$N4232)^0.5)</f>
        <v>14.653395510938754</v>
      </c>
      <c r="G4232" s="47">
        <f>IFERROR((Ações!$H4232-Ações!$K4232)/Ações!$H4232,0)</f>
        <v>0</v>
      </c>
      <c r="H4232" s="48">
        <f>IFERROR(Ações!$I4232/(Ações!$P4232-Table_1[[#This Row],[CAGR LUCRO 5A]]),0)</f>
        <v>0</v>
      </c>
      <c r="I4232" s="48">
        <f>IF(Ações!$S4232&lt;0,"",Ações!$O4232*(1+Ações!$S4232))</f>
        <v>0</v>
      </c>
      <c r="J4232" s="49">
        <f>IFERROR(IF(Ações!$B4232="","",(VLOOKUP(Table_1[[#This Row],[AÇÕES]],'Dados Status Invest STOCKS'!A4218:AD4833,4)/Table_1[[#This Row],[LPA]]))/100,0)</f>
        <v>9.9683544303797458E-2</v>
      </c>
      <c r="K4232" s="64">
        <f>IFERROR(IF(Ações!$B4232="","",VLOOKUP(Table_1[[#This Row],[AÇÕES]],'Dados Status Invest STOCKS'!A4218:AD4833,2)),0)</f>
        <v>24.97</v>
      </c>
      <c r="L4232" s="65">
        <f>IFERROR(IF(Ações!$B4232="","",VLOOKUP(Table_1[[#This Row],[AÇÕES]],'Dados Status Invest STOCKS'!A4218:AD4833,3)/100),0)</f>
        <v>0</v>
      </c>
      <c r="M4232" s="66">
        <f>IFERROR(IF(Ações!$B4232="","",VLOOKUP(Table_1[[#This Row],[AÇÕES]],'Dados Status Invest STOCKS'!A4218:AD4833,28)),0)</f>
        <v>1.58</v>
      </c>
      <c r="N4232" s="66">
        <f>IFERROR(IF(Ações!$B4232="","",VLOOKUP(Table_1[[#This Row],[AÇÕES]],'Dados Status Invest STOCKS'!A4218:AD4833,27)),0)</f>
        <v>6.04</v>
      </c>
      <c r="O4232" s="66">
        <f>IFERROR(IF(Ações!$L4232="","",Ações!$K4232*Ações!$L4232),0)</f>
        <v>0</v>
      </c>
      <c r="P4232" s="67">
        <f t="shared" si="65"/>
        <v>0.06</v>
      </c>
      <c r="Q4232" s="67">
        <f>IFERROR(Ações!$O4232/Ações!$M4232,0)</f>
        <v>0</v>
      </c>
      <c r="R4232" s="67">
        <f>IFERROR(IF(Ações!$B4232="","",VLOOKUP(Table_1[[#This Row],[AÇÕES]],'Dados Status Invest STOCKS'!A4218:AD4833,18)/100),0)</f>
        <v>0.2626</v>
      </c>
      <c r="S4232" s="65">
        <f>IFERROR(IF(Ações!$B4232="","",VLOOKUP(Table_1[[#This Row],[AÇÕES]],'Dados Status Invest STOCKS'!A4218:AD4833,25)/100),0)</f>
        <v>0.20610000000000001</v>
      </c>
      <c r="T4232" s="67">
        <f>(1-Ações!$Q4232)*Ações!$R4232</f>
        <v>0.2626</v>
      </c>
      <c r="U4232" s="68">
        <f>IF(Ações!$S4232=0,Ações!$T4232,IF(Ações!$T4232=0,Ações!$S4232,AVERAGE(Ações!$S4232,Ações!$T4232)))</f>
        <v>0.23435</v>
      </c>
    </row>
    <row r="4233" spans="2:21" ht="15" customHeight="1" x14ac:dyDescent="0.2">
      <c r="B4233" s="63" t="str">
        <f>IFERROR('Dados Status Invest STOCKS'!A4220,"-")</f>
        <v>SMIT</v>
      </c>
      <c r="C4233" s="45">
        <f>IFERROR((Ações!$D4233-Ações!$K4233)/Ações!$D4233,0)</f>
        <v>0</v>
      </c>
      <c r="D4233" s="46">
        <f>(Ações!$O4233)/0.06</f>
        <v>0</v>
      </c>
      <c r="E4233" s="47">
        <f>IFERROR((Ações!$F4233-Ações!$K4233)/Ações!$F4233,0)</f>
        <v>0</v>
      </c>
      <c r="F4233" s="46" t="str">
        <f>IF(OR(Ações!$N4233&lt;0,Ações!$M4233&lt;0),"",(22.5*Ações!$M4233*Ações!$N4233)^0.5)</f>
        <v/>
      </c>
      <c r="G4233" s="47">
        <f>IFERROR((Ações!$H4233-Ações!$K4233)/Ações!$H4233,0)</f>
        <v>0</v>
      </c>
      <c r="H4233" s="48">
        <f>IFERROR(Ações!$I4233/(Ações!$P4233-Table_1[[#This Row],[CAGR LUCRO 5A]]),0)</f>
        <v>0</v>
      </c>
      <c r="I4233" s="48">
        <f>IF(Ações!$S4233&lt;0,"",Ações!$O4233*(1+Ações!$S4233))</f>
        <v>0</v>
      </c>
      <c r="J4233" s="49">
        <f>IFERROR(IF(Ações!$B4233="","",(VLOOKUP(Table_1[[#This Row],[AÇÕES]],'Dados Status Invest STOCKS'!A4219:AD4834,4)/Table_1[[#This Row],[LPA]]))/100,0)</f>
        <v>3.0806451612903227E-2</v>
      </c>
      <c r="K4233" s="64">
        <f>IFERROR(IF(Ações!$B4233="","",VLOOKUP(Table_1[[#This Row],[AÇÕES]],'Dados Status Invest STOCKS'!A4219:AD4834,2)),0)</f>
        <v>4.75</v>
      </c>
      <c r="L4233" s="65">
        <f>IFERROR(IF(Ações!$B4233="","",VLOOKUP(Table_1[[#This Row],[AÇÕES]],'Dados Status Invest STOCKS'!A4219:AD4834,3)/100),0)</f>
        <v>0</v>
      </c>
      <c r="M4233" s="66">
        <f>IFERROR(IF(Ações!$B4233="","",VLOOKUP(Table_1[[#This Row],[AÇÕES]],'Dados Status Invest STOCKS'!A4219:AD4834,28)),0)</f>
        <v>-1.24</v>
      </c>
      <c r="N4233" s="66">
        <f>IFERROR(IF(Ações!$B4233="","",VLOOKUP(Table_1[[#This Row],[AÇÕES]],'Dados Status Invest STOCKS'!A4219:AD4834,27)),0)</f>
        <v>1.31</v>
      </c>
      <c r="O4233" s="66">
        <f>IFERROR(IF(Ações!$L4233="","",Ações!$K4233*Ações!$L4233),0)</f>
        <v>0</v>
      </c>
      <c r="P4233" s="67">
        <f t="shared" si="65"/>
        <v>0.06</v>
      </c>
      <c r="Q4233" s="67">
        <f>IFERROR(Ações!$O4233/Ações!$M4233,0)</f>
        <v>0</v>
      </c>
      <c r="R4233" s="67">
        <f>IFERROR(IF(Ações!$B4233="","",VLOOKUP(Table_1[[#This Row],[AÇÕES]],'Dados Status Invest STOCKS'!A4219:AD4834,18)/100),0)</f>
        <v>-0.94959999999999989</v>
      </c>
      <c r="S4233" s="65">
        <f>IFERROR(IF(Ações!$B4233="","",VLOOKUP(Table_1[[#This Row],[AÇÕES]],'Dados Status Invest STOCKS'!A4219:AD4834,25)/100),0)</f>
        <v>0</v>
      </c>
      <c r="T4233" s="67">
        <f>(1-Ações!$Q4233)*Ações!$R4233</f>
        <v>-0.94959999999999989</v>
      </c>
      <c r="U4233" s="68">
        <f>IF(Ações!$S4233=0,Ações!$T4233,IF(Ações!$T4233=0,Ações!$S4233,AVERAGE(Ações!$S4233,Ações!$T4233)))</f>
        <v>-0.94959999999999989</v>
      </c>
    </row>
    <row r="4234" spans="2:21" ht="15" customHeight="1" x14ac:dyDescent="0.2">
      <c r="B4234" s="63" t="str">
        <f>IFERROR('Dados Status Invest STOCKS'!A4221,"-")</f>
        <v>SMLP</v>
      </c>
      <c r="C4234" s="45">
        <f>IFERROR((Ações!$D4234-Ações!$K4234)/Ações!$D4234,0)</f>
        <v>0</v>
      </c>
      <c r="D4234" s="46">
        <f>(Ações!$O4234)/0.06</f>
        <v>0</v>
      </c>
      <c r="E4234" s="47">
        <f>IFERROR((Ações!$F4234-Ações!$K4234)/Ações!$F4234,0)</f>
        <v>0.77203538472088551</v>
      </c>
      <c r="F4234" s="46">
        <f>IF(OR(Ações!$N4234&lt;0,Ações!$M4234&lt;0),"",(22.5*Ações!$M4234*Ações!$N4234)^0.5)</f>
        <v>99.752323281214856</v>
      </c>
      <c r="G4234" s="47">
        <f>IFERROR((Ações!$H4234-Ações!$K4234)/Ações!$H4234,0)</f>
        <v>0</v>
      </c>
      <c r="H4234" s="48">
        <f>IFERROR(Ações!$I4234/(Ações!$P4234-Table_1[[#This Row],[CAGR LUCRO 5A]]),0)</f>
        <v>0</v>
      </c>
      <c r="I4234" s="48">
        <f>IF(Ações!$S4234&lt;0,"",Ações!$O4234*(1+Ações!$S4234))</f>
        <v>0</v>
      </c>
      <c r="J4234" s="49">
        <f>IFERROR(IF(Ações!$B4234="","",(VLOOKUP(Table_1[[#This Row],[AÇÕES]],'Dados Status Invest STOCKS'!A4220:AD4835,4)/Table_1[[#This Row],[LPA]]))/100,0)</f>
        <v>6.2238493723849365E-4</v>
      </c>
      <c r="K4234" s="64">
        <f>IFERROR(IF(Ações!$B4234="","",VLOOKUP(Table_1[[#This Row],[AÇÕES]],'Dados Status Invest STOCKS'!A4220:AD4835,2)),0)</f>
        <v>22.74</v>
      </c>
      <c r="L4234" s="65">
        <f>IFERROR(IF(Ações!$B4234="","",VLOOKUP(Table_1[[#This Row],[AÇÕES]],'Dados Status Invest STOCKS'!A4220:AD4835,3)/100),0)</f>
        <v>0</v>
      </c>
      <c r="M4234" s="66">
        <f>IFERROR(IF(Ações!$B4234="","",VLOOKUP(Table_1[[#This Row],[AÇÕES]],'Dados Status Invest STOCKS'!A4220:AD4835,28)),0)</f>
        <v>19.12</v>
      </c>
      <c r="N4234" s="66">
        <f>IFERROR(IF(Ações!$B4234="","",VLOOKUP(Table_1[[#This Row],[AÇÕES]],'Dados Status Invest STOCKS'!A4220:AD4835,27)),0)</f>
        <v>23.13</v>
      </c>
      <c r="O4234" s="66">
        <f>IFERROR(IF(Ações!$L4234="","",Ações!$K4234*Ações!$L4234),0)</f>
        <v>0</v>
      </c>
      <c r="P4234" s="67">
        <f t="shared" si="65"/>
        <v>0.06</v>
      </c>
      <c r="Q4234" s="67">
        <f>IFERROR(Ações!$O4234/Ações!$M4234,0)</f>
        <v>0</v>
      </c>
      <c r="R4234" s="67">
        <f>IFERROR(IF(Ações!$B4234="","",VLOOKUP(Table_1[[#This Row],[AÇÕES]],'Dados Status Invest STOCKS'!A4220:AD4835,18)/100),0)</f>
        <v>0.8266</v>
      </c>
      <c r="S4234" s="65">
        <f>IFERROR(IF(Ações!$B4234="","",VLOOKUP(Table_1[[#This Row],[AÇÕES]],'Dados Status Invest STOCKS'!A4220:AD4835,25)/100),0)</f>
        <v>0</v>
      </c>
      <c r="T4234" s="67">
        <f>(1-Ações!$Q4234)*Ações!$R4234</f>
        <v>0.8266</v>
      </c>
      <c r="U4234" s="68">
        <f>IF(Ações!$S4234=0,Ações!$T4234,IF(Ações!$T4234=0,Ações!$S4234,AVERAGE(Ações!$S4234,Ações!$T4234)))</f>
        <v>0.8266</v>
      </c>
    </row>
    <row r="4235" spans="2:21" ht="15" customHeight="1" x14ac:dyDescent="0.2">
      <c r="B4235" s="63" t="str">
        <f>IFERROR('Dados Status Invest STOCKS'!A4222,"-")</f>
        <v>SMMF</v>
      </c>
      <c r="C4235" s="45">
        <f>IFERROR((Ações!$D4235-Ações!$K4235)/Ações!$D4235,0)</f>
        <v>-1.3809523809523807</v>
      </c>
      <c r="D4235" s="46">
        <f>(Ações!$O4235)/0.06</f>
        <v>11.655000000000001</v>
      </c>
      <c r="E4235" s="47">
        <f>IFERROR((Ações!$F4235-Ações!$K4235)/Ações!$F4235,0)</f>
        <v>0.35507803380483632</v>
      </c>
      <c r="F4235" s="46">
        <f>IF(OR(Ações!$N4235&lt;0,Ações!$M4235&lt;0),"",(22.5*Ações!$M4235*Ações!$N4235)^0.5)</f>
        <v>43.028461510958067</v>
      </c>
      <c r="G4235" s="47">
        <f>IFERROR((Ações!$H4235-Ações!$K4235)/Ações!$H4235,0)</f>
        <v>3.8622560135165172</v>
      </c>
      <c r="H4235" s="48">
        <f>IFERROR(Ações!$I4235/(Ações!$P4235-Table_1[[#This Row],[CAGR LUCRO 5A]]),0)</f>
        <v>-9.6951495145631075</v>
      </c>
      <c r="I4235" s="48">
        <f>IF(Ações!$S4235&lt;0,"",Ações!$O4235*(1+Ações!$S4235))</f>
        <v>0.79888032000000009</v>
      </c>
      <c r="J4235" s="49">
        <f>IFERROR(IF(Ações!$B4235="","",(VLOOKUP(Table_1[[#This Row],[AÇÕES]],'Dados Status Invest STOCKS'!A4221:AD4836,4)/Table_1[[#This Row],[LPA]]))/100,0)</f>
        <v>2.5317220543806647E-2</v>
      </c>
      <c r="K4235" s="64">
        <f>IFERROR(IF(Ações!$B4235="","",VLOOKUP(Table_1[[#This Row],[AÇÕES]],'Dados Status Invest STOCKS'!A4221:AD4836,2)),0)</f>
        <v>27.75</v>
      </c>
      <c r="L4235" s="65">
        <f>IFERROR(IF(Ações!$B4235="","",VLOOKUP(Table_1[[#This Row],[AÇÕES]],'Dados Status Invest STOCKS'!A4221:AD4836,3)/100),0)</f>
        <v>2.52E-2</v>
      </c>
      <c r="M4235" s="66">
        <f>IFERROR(IF(Ações!$B4235="","",VLOOKUP(Table_1[[#This Row],[AÇÕES]],'Dados Status Invest STOCKS'!A4221:AD4836,28)),0)</f>
        <v>3.31</v>
      </c>
      <c r="N4235" s="66">
        <f>IFERROR(IF(Ações!$B4235="","",VLOOKUP(Table_1[[#This Row],[AÇÕES]],'Dados Status Invest STOCKS'!A4221:AD4836,27)),0)</f>
        <v>24.86</v>
      </c>
      <c r="O4235" s="66">
        <f>IFERROR(IF(Ações!$L4235="","",Ações!$K4235*Ações!$L4235),0)</f>
        <v>0.69930000000000003</v>
      </c>
      <c r="P4235" s="67">
        <f t="shared" si="65"/>
        <v>0.06</v>
      </c>
      <c r="Q4235" s="67">
        <f>IFERROR(Ações!$O4235/Ações!$M4235,0)</f>
        <v>0.2112688821752266</v>
      </c>
      <c r="R4235" s="67">
        <f>IFERROR(IF(Ações!$B4235="","",VLOOKUP(Table_1[[#This Row],[AÇÕES]],'Dados Status Invest STOCKS'!A4221:AD4836,18)/100),0)</f>
        <v>0.1331</v>
      </c>
      <c r="S4235" s="65">
        <f>IFERROR(IF(Ações!$B4235="","",VLOOKUP(Table_1[[#This Row],[AÇÕES]],'Dados Status Invest STOCKS'!A4221:AD4836,25)/100),0)</f>
        <v>0.1424</v>
      </c>
      <c r="T4235" s="67">
        <f>(1-Ações!$Q4235)*Ações!$R4235</f>
        <v>0.10498011178247733</v>
      </c>
      <c r="U4235" s="68">
        <f>IF(Ações!$S4235=0,Ações!$T4235,IF(Ações!$T4235=0,Ações!$S4235,AVERAGE(Ações!$S4235,Ações!$T4235)))</f>
        <v>0.12369005589123866</v>
      </c>
    </row>
    <row r="4236" spans="2:21" ht="15" customHeight="1" x14ac:dyDescent="0.2">
      <c r="B4236" s="63" t="str">
        <f>IFERROR('Dados Status Invest STOCKS'!A4223,"-")</f>
        <v>SMMT</v>
      </c>
      <c r="C4236" s="45">
        <f>IFERROR((Ações!$D4236-Ações!$K4236)/Ações!$D4236,0)</f>
        <v>0</v>
      </c>
      <c r="D4236" s="46">
        <f>(Ações!$O4236)/0.06</f>
        <v>0</v>
      </c>
      <c r="E4236" s="47">
        <f>IFERROR((Ações!$F4236-Ações!$K4236)/Ações!$F4236,0)</f>
        <v>0</v>
      </c>
      <c r="F4236" s="46" t="str">
        <f>IF(OR(Ações!$N4236&lt;0,Ações!$M4236&lt;0),"",(22.5*Ações!$M4236*Ações!$N4236)^0.5)</f>
        <v/>
      </c>
      <c r="G4236" s="47">
        <f>IFERROR((Ações!$H4236-Ações!$K4236)/Ações!$H4236,0)</f>
        <v>0</v>
      </c>
      <c r="H4236" s="48">
        <f>IFERROR(Ações!$I4236/(Ações!$P4236-Table_1[[#This Row],[CAGR LUCRO 5A]]),0)</f>
        <v>0</v>
      </c>
      <c r="I4236" s="48">
        <f>IF(Ações!$S4236&lt;0,"",Ações!$O4236*(1+Ações!$S4236))</f>
        <v>0</v>
      </c>
      <c r="J4236" s="49">
        <f>IFERROR(IF(Ações!$B4236="","",(VLOOKUP(Table_1[[#This Row],[AÇÕES]],'Dados Status Invest STOCKS'!A4222:AD4837,4)/Table_1[[#This Row],[LPA]]))/100,0)</f>
        <v>3.5324675324675328E-2</v>
      </c>
      <c r="K4236" s="64">
        <f>IFERROR(IF(Ações!$B4236="","",VLOOKUP(Table_1[[#This Row],[AÇÕES]],'Dados Status Invest STOCKS'!A4222:AD4837,2)),0)</f>
        <v>2.09</v>
      </c>
      <c r="L4236" s="65">
        <f>IFERROR(IF(Ações!$B4236="","",VLOOKUP(Table_1[[#This Row],[AÇÕES]],'Dados Status Invest STOCKS'!A4222:AD4837,3)/100),0)</f>
        <v>0</v>
      </c>
      <c r="M4236" s="66">
        <f>IFERROR(IF(Ações!$B4236="","",VLOOKUP(Table_1[[#This Row],[AÇÕES]],'Dados Status Invest STOCKS'!A4222:AD4837,28)),0)</f>
        <v>-0.77</v>
      </c>
      <c r="N4236" s="66">
        <f>IFERROR(IF(Ações!$B4236="","",VLOOKUP(Table_1[[#This Row],[AÇÕES]],'Dados Status Invest STOCKS'!A4222:AD4837,27)),0)</f>
        <v>1.05</v>
      </c>
      <c r="O4236" s="66">
        <f>IFERROR(IF(Ações!$L4236="","",Ações!$K4236*Ações!$L4236),0)</f>
        <v>0</v>
      </c>
      <c r="P4236" s="67">
        <f t="shared" si="65"/>
        <v>0.06</v>
      </c>
      <c r="Q4236" s="67">
        <f>IFERROR(Ações!$O4236/Ações!$M4236,0)</f>
        <v>0</v>
      </c>
      <c r="R4236" s="67">
        <f>IFERROR(IF(Ações!$B4236="","",VLOOKUP(Table_1[[#This Row],[AÇÕES]],'Dados Status Invest STOCKS'!A4222:AD4837,18)/100),0)</f>
        <v>-0.73360000000000003</v>
      </c>
      <c r="S4236" s="65">
        <f>IFERROR(IF(Ações!$B4236="","",VLOOKUP(Table_1[[#This Row],[AÇÕES]],'Dados Status Invest STOCKS'!A4222:AD4837,25)/100),0)</f>
        <v>0</v>
      </c>
      <c r="T4236" s="67">
        <f>(1-Ações!$Q4236)*Ações!$R4236</f>
        <v>-0.73360000000000003</v>
      </c>
      <c r="U4236" s="68">
        <f>IF(Ações!$S4236=0,Ações!$T4236,IF(Ações!$T4236=0,Ações!$S4236,AVERAGE(Ações!$S4236,Ações!$T4236)))</f>
        <v>-0.73360000000000003</v>
      </c>
    </row>
    <row r="4237" spans="2:21" ht="15" customHeight="1" x14ac:dyDescent="0.2">
      <c r="B4237" s="63" t="str">
        <f>IFERROR('Dados Status Invest STOCKS'!A4224,"-")</f>
        <v>SMP</v>
      </c>
      <c r="C4237" s="45">
        <f>IFERROR((Ações!$D4237-Ações!$K4237)/Ações!$D4237,0)</f>
        <v>-1.9268292682926829</v>
      </c>
      <c r="D4237" s="46">
        <f>(Ações!$O4237)/0.06</f>
        <v>16.65625</v>
      </c>
      <c r="E4237" s="47">
        <f>IFERROR((Ações!$F4237-Ações!$K4237)/Ações!$F4237,0)</f>
        <v>-3.4402559123616991E-2</v>
      </c>
      <c r="F4237" s="46">
        <f>IF(OR(Ações!$N4237&lt;0,Ações!$M4237&lt;0),"",(22.5*Ações!$M4237*Ações!$N4237)^0.5)</f>
        <v>47.128653704513987</v>
      </c>
      <c r="G4237" s="47">
        <f>IFERROR((Ações!$H4237-Ações!$K4237)/Ações!$H4237,0)</f>
        <v>0.30926978615365935</v>
      </c>
      <c r="H4237" s="48">
        <f>IFERROR(Ações!$I4237/(Ações!$P4237-Table_1[[#This Row],[CAGR LUCRO 5A]]),0)</f>
        <v>70.577483108108098</v>
      </c>
      <c r="I4237" s="48">
        <f>IF(Ações!$S4237&lt;0,"",Ações!$O4237*(1+Ações!$S4237))</f>
        <v>1.0445467499999999</v>
      </c>
      <c r="J4237" s="49">
        <f>IFERROR(IF(Ações!$B4237="","",(VLOOKUP(Table_1[[#This Row],[AÇÕES]],'Dados Status Invest STOCKS'!A4223:AD4838,4)/Table_1[[#This Row],[LPA]]))/100,0)</f>
        <v>3.5621621621621614E-2</v>
      </c>
      <c r="K4237" s="64">
        <f>IFERROR(IF(Ações!$B4237="","",VLOOKUP(Table_1[[#This Row],[AÇÕES]],'Dados Status Invest STOCKS'!A4223:AD4838,2)),0)</f>
        <v>48.75</v>
      </c>
      <c r="L4237" s="65">
        <f>IFERROR(IF(Ações!$B4237="","",VLOOKUP(Table_1[[#This Row],[AÇÕES]],'Dados Status Invest STOCKS'!A4223:AD4838,3)/100),0)</f>
        <v>2.0499999999999997E-2</v>
      </c>
      <c r="M4237" s="66">
        <f>IFERROR(IF(Ações!$B4237="","",VLOOKUP(Table_1[[#This Row],[AÇÕES]],'Dados Status Invest STOCKS'!A4223:AD4838,28)),0)</f>
        <v>3.7</v>
      </c>
      <c r="N4237" s="66">
        <f>IFERROR(IF(Ações!$B4237="","",VLOOKUP(Table_1[[#This Row],[AÇÕES]],'Dados Status Invest STOCKS'!A4223:AD4838,27)),0)</f>
        <v>26.68</v>
      </c>
      <c r="O4237" s="66">
        <f>IFERROR(IF(Ações!$L4237="","",Ações!$K4237*Ações!$L4237),0)</f>
        <v>0.9993749999999999</v>
      </c>
      <c r="P4237" s="67">
        <f t="shared" si="65"/>
        <v>0.06</v>
      </c>
      <c r="Q4237" s="67">
        <f>IFERROR(Ações!$O4237/Ações!$M4237,0)</f>
        <v>0.27010135135135133</v>
      </c>
      <c r="R4237" s="67">
        <f>IFERROR(IF(Ações!$B4237="","",VLOOKUP(Table_1[[#This Row],[AÇÕES]],'Dados Status Invest STOCKS'!A4223:AD4838,18)/100),0)</f>
        <v>0.1386</v>
      </c>
      <c r="S4237" s="65">
        <f>IFERROR(IF(Ações!$B4237="","",VLOOKUP(Table_1[[#This Row],[AÇÕES]],'Dados Status Invest STOCKS'!A4223:AD4838,25)/100),0)</f>
        <v>4.5199999999999997E-2</v>
      </c>
      <c r="T4237" s="67">
        <f>(1-Ações!$Q4237)*Ações!$R4237</f>
        <v>0.10116395270270272</v>
      </c>
      <c r="U4237" s="68">
        <f>IF(Ações!$S4237=0,Ações!$T4237,IF(Ações!$T4237=0,Ações!$S4237,AVERAGE(Ações!$S4237,Ações!$T4237)))</f>
        <v>7.318197635135136E-2</v>
      </c>
    </row>
    <row r="4238" spans="2:21" ht="15" customHeight="1" x14ac:dyDescent="0.2">
      <c r="B4238" s="63" t="str">
        <f>IFERROR('Dados Status Invest STOCKS'!A4225,"-")</f>
        <v>SMPL</v>
      </c>
      <c r="C4238" s="45">
        <f>IFERROR((Ações!$D4238-Ações!$K4238)/Ações!$D4238,0)</f>
        <v>0</v>
      </c>
      <c r="D4238" s="46">
        <f>(Ações!$O4238)/0.06</f>
        <v>0</v>
      </c>
      <c r="E4238" s="47">
        <f>IFERROR((Ações!$F4238-Ações!$K4238)/Ações!$F4238,0)</f>
        <v>-4.0220566137369405</v>
      </c>
      <c r="F4238" s="46">
        <f>IF(OR(Ações!$N4238&lt;0,Ações!$M4238&lt;0),"",(22.5*Ações!$M4238*Ações!$N4238)^0.5)</f>
        <v>7.1564306745751409</v>
      </c>
      <c r="G4238" s="47">
        <f>IFERROR((Ações!$H4238-Ações!$K4238)/Ações!$H4238,0)</f>
        <v>0</v>
      </c>
      <c r="H4238" s="48">
        <f>IFERROR(Ações!$I4238/(Ações!$P4238-Table_1[[#This Row],[CAGR LUCRO 5A]]),0)</f>
        <v>0</v>
      </c>
      <c r="I4238" s="48">
        <f>IF(Ações!$S4238&lt;0,"",Ações!$O4238*(1+Ações!$S4238))</f>
        <v>0</v>
      </c>
      <c r="J4238" s="49">
        <f>IFERROR(IF(Ações!$B4238="","",(VLOOKUP(Table_1[[#This Row],[AÇÕES]],'Dados Status Invest STOCKS'!A4224:AD4839,4)/Table_1[[#This Row],[LPA]]))/100,0)</f>
        <v>10.01</v>
      </c>
      <c r="K4238" s="64">
        <f>IFERROR(IF(Ações!$B4238="","",VLOOKUP(Table_1[[#This Row],[AÇÕES]],'Dados Status Invest STOCKS'!A4224:AD4839,2)),0)</f>
        <v>35.94</v>
      </c>
      <c r="L4238" s="65">
        <f>IFERROR(IF(Ações!$B4238="","",VLOOKUP(Table_1[[#This Row],[AÇÕES]],'Dados Status Invest STOCKS'!A4224:AD4839,3)/100),0)</f>
        <v>0</v>
      </c>
      <c r="M4238" s="66">
        <f>IFERROR(IF(Ações!$B4238="","",VLOOKUP(Table_1[[#This Row],[AÇÕES]],'Dados Status Invest STOCKS'!A4224:AD4839,28)),0)</f>
        <v>0.19</v>
      </c>
      <c r="N4238" s="66">
        <f>IFERROR(IF(Ações!$B4238="","",VLOOKUP(Table_1[[#This Row],[AÇÕES]],'Dados Status Invest STOCKS'!A4224:AD4839,27)),0)</f>
        <v>11.98</v>
      </c>
      <c r="O4238" s="66">
        <f>IFERROR(IF(Ações!$L4238="","",Ações!$K4238*Ações!$L4238),0)</f>
        <v>0</v>
      </c>
      <c r="P4238" s="67">
        <f t="shared" si="65"/>
        <v>0.06</v>
      </c>
      <c r="Q4238" s="67">
        <f>IFERROR(Ações!$O4238/Ações!$M4238,0)</f>
        <v>0</v>
      </c>
      <c r="R4238" s="67">
        <f>IFERROR(IF(Ações!$B4238="","",VLOOKUP(Table_1[[#This Row],[AÇÕES]],'Dados Status Invest STOCKS'!A4224:AD4839,18)/100),0)</f>
        <v>1.5800000000000002E-2</v>
      </c>
      <c r="S4238" s="65">
        <f>IFERROR(IF(Ações!$B4238="","",VLOOKUP(Table_1[[#This Row],[AÇÕES]],'Dados Status Invest STOCKS'!A4224:AD4839,25)/100),0)</f>
        <v>0.32439999999999997</v>
      </c>
      <c r="T4238" s="67">
        <f>(1-Ações!$Q4238)*Ações!$R4238</f>
        <v>1.5800000000000002E-2</v>
      </c>
      <c r="U4238" s="68">
        <f>IF(Ações!$S4238=0,Ações!$T4238,IF(Ações!$T4238=0,Ações!$S4238,AVERAGE(Ações!$S4238,Ações!$T4238)))</f>
        <v>0.17009999999999997</v>
      </c>
    </row>
    <row r="4239" spans="2:21" ht="15" customHeight="1" x14ac:dyDescent="0.2">
      <c r="B4239" s="63" t="str">
        <f>IFERROR('Dados Status Invest STOCKS'!A4226,"-")</f>
        <v>SMSI</v>
      </c>
      <c r="C4239" s="45">
        <f>IFERROR((Ações!$D4239-Ações!$K4239)/Ações!$D4239,0)</f>
        <v>0</v>
      </c>
      <c r="D4239" s="46">
        <f>(Ações!$O4239)/0.06</f>
        <v>0</v>
      </c>
      <c r="E4239" s="47">
        <f>IFERROR((Ações!$F4239-Ações!$K4239)/Ações!$F4239,0)</f>
        <v>0</v>
      </c>
      <c r="F4239" s="46" t="str">
        <f>IF(OR(Ações!$N4239&lt;0,Ações!$M4239&lt;0),"",(22.5*Ações!$M4239*Ações!$N4239)^0.5)</f>
        <v/>
      </c>
      <c r="G4239" s="47">
        <f>IFERROR((Ações!$H4239-Ações!$K4239)/Ações!$H4239,0)</f>
        <v>0</v>
      </c>
      <c r="H4239" s="48">
        <f>IFERROR(Ações!$I4239/(Ações!$P4239-Table_1[[#This Row],[CAGR LUCRO 5A]]),0)</f>
        <v>0</v>
      </c>
      <c r="I4239" s="48">
        <f>IF(Ações!$S4239&lt;0,"",Ações!$O4239*(1+Ações!$S4239))</f>
        <v>0</v>
      </c>
      <c r="J4239" s="49">
        <f>IFERROR(IF(Ações!$B4239="","",(VLOOKUP(Table_1[[#This Row],[AÇÕES]],'Dados Status Invest STOCKS'!A4225:AD4840,4)/Table_1[[#This Row],[LPA]]))/100,0)</f>
        <v>0.17145833333333335</v>
      </c>
      <c r="K4239" s="64">
        <f>IFERROR(IF(Ações!$B4239="","",VLOOKUP(Table_1[[#This Row],[AÇÕES]],'Dados Status Invest STOCKS'!A4225:AD4840,2)),0)</f>
        <v>3.99</v>
      </c>
      <c r="L4239" s="65">
        <f>IFERROR(IF(Ações!$B4239="","",VLOOKUP(Table_1[[#This Row],[AÇÕES]],'Dados Status Invest STOCKS'!A4225:AD4840,3)/100),0)</f>
        <v>0</v>
      </c>
      <c r="M4239" s="66">
        <f>IFERROR(IF(Ações!$B4239="","",VLOOKUP(Table_1[[#This Row],[AÇÕES]],'Dados Status Invest STOCKS'!A4225:AD4840,28)),0)</f>
        <v>-0.48</v>
      </c>
      <c r="N4239" s="66">
        <f>IFERROR(IF(Ações!$B4239="","",VLOOKUP(Table_1[[#This Row],[AÇÕES]],'Dados Status Invest STOCKS'!A4225:AD4840,27)),0)</f>
        <v>1.9</v>
      </c>
      <c r="O4239" s="66">
        <f>IFERROR(IF(Ações!$L4239="","",Ações!$K4239*Ações!$L4239),0)</f>
        <v>0</v>
      </c>
      <c r="P4239" s="67">
        <f t="shared" ref="P4239:P4302" si="66">$U$6</f>
        <v>0.06</v>
      </c>
      <c r="Q4239" s="67">
        <f>IFERROR(Ações!$O4239/Ações!$M4239,0)</f>
        <v>0</v>
      </c>
      <c r="R4239" s="67">
        <f>IFERROR(IF(Ações!$B4239="","",VLOOKUP(Table_1[[#This Row],[AÇÕES]],'Dados Status Invest STOCKS'!A4225:AD4840,18)/100),0)</f>
        <v>-0.25480000000000003</v>
      </c>
      <c r="S4239" s="65">
        <f>IFERROR(IF(Ações!$B4239="","",VLOOKUP(Table_1[[#This Row],[AÇÕES]],'Dados Status Invest STOCKS'!A4225:AD4840,25)/100),0)</f>
        <v>0</v>
      </c>
      <c r="T4239" s="67">
        <f>(1-Ações!$Q4239)*Ações!$R4239</f>
        <v>-0.25480000000000003</v>
      </c>
      <c r="U4239" s="68">
        <f>IF(Ações!$S4239=0,Ações!$T4239,IF(Ações!$T4239=0,Ações!$S4239,AVERAGE(Ações!$S4239,Ações!$T4239)))</f>
        <v>-0.25480000000000003</v>
      </c>
    </row>
    <row r="4240" spans="2:21" ht="15" customHeight="1" x14ac:dyDescent="0.2">
      <c r="B4240" s="63" t="str">
        <f>IFERROR('Dados Status Invest STOCKS'!A4227,"-")</f>
        <v>SMTC</v>
      </c>
      <c r="C4240" s="45">
        <f>IFERROR((Ações!$D4240-Ações!$K4240)/Ações!$D4240,0)</f>
        <v>0</v>
      </c>
      <c r="D4240" s="46">
        <f>(Ações!$O4240)/0.06</f>
        <v>0</v>
      </c>
      <c r="E4240" s="47">
        <f>IFERROR((Ações!$F4240-Ações!$K4240)/Ações!$F4240,0)</f>
        <v>-2.6931804324256432</v>
      </c>
      <c r="F4240" s="46">
        <f>IF(OR(Ações!$N4240&lt;0,Ações!$M4240&lt;0),"",(22.5*Ações!$M4240*Ações!$N4240)^0.5)</f>
        <v>20.345607634081613</v>
      </c>
      <c r="G4240" s="47">
        <f>IFERROR((Ações!$H4240-Ações!$K4240)/Ações!$H4240,0)</f>
        <v>0</v>
      </c>
      <c r="H4240" s="48">
        <f>IFERROR(Ações!$I4240/(Ações!$P4240-Table_1[[#This Row],[CAGR LUCRO 5A]]),0)</f>
        <v>0</v>
      </c>
      <c r="I4240" s="48">
        <f>IF(Ações!$S4240&lt;0,"",Ações!$O4240*(1+Ações!$S4240))</f>
        <v>0</v>
      </c>
      <c r="J4240" s="49">
        <f>IFERROR(IF(Ações!$B4240="","",(VLOOKUP(Table_1[[#This Row],[AÇÕES]],'Dados Status Invest STOCKS'!A4226:AD4841,4)/Table_1[[#This Row],[LPA]]))/100,0)</f>
        <v>0.27551515151515155</v>
      </c>
      <c r="K4240" s="64">
        <f>IFERROR(IF(Ações!$B4240="","",VLOOKUP(Table_1[[#This Row],[AÇÕES]],'Dados Status Invest STOCKS'!A4226:AD4841,2)),0)</f>
        <v>75.14</v>
      </c>
      <c r="L4240" s="65">
        <f>IFERROR(IF(Ações!$B4240="","",VLOOKUP(Table_1[[#This Row],[AÇÕES]],'Dados Status Invest STOCKS'!A4226:AD4841,3)/100),0)</f>
        <v>0</v>
      </c>
      <c r="M4240" s="66">
        <f>IFERROR(IF(Ações!$B4240="","",VLOOKUP(Table_1[[#This Row],[AÇÕES]],'Dados Status Invest STOCKS'!A4226:AD4841,28)),0)</f>
        <v>1.65</v>
      </c>
      <c r="N4240" s="66">
        <f>IFERROR(IF(Ações!$B4240="","",VLOOKUP(Table_1[[#This Row],[AÇÕES]],'Dados Status Invest STOCKS'!A4226:AD4841,27)),0)</f>
        <v>11.15</v>
      </c>
      <c r="O4240" s="66">
        <f>IFERROR(IF(Ações!$L4240="","",Ações!$K4240*Ações!$L4240),0)</f>
        <v>0</v>
      </c>
      <c r="P4240" s="67">
        <f t="shared" si="66"/>
        <v>0.06</v>
      </c>
      <c r="Q4240" s="67">
        <f>IFERROR(Ações!$O4240/Ações!$M4240,0)</f>
        <v>0</v>
      </c>
      <c r="R4240" s="67">
        <f>IFERROR(IF(Ações!$B4240="","",VLOOKUP(Table_1[[#This Row],[AÇÕES]],'Dados Status Invest STOCKS'!A4226:AD4841,18)/100),0)</f>
        <v>0.14829999999999999</v>
      </c>
      <c r="S4240" s="65">
        <f>IFERROR(IF(Ações!$B4240="","",VLOOKUP(Table_1[[#This Row],[AÇÕES]],'Dados Status Invest STOCKS'!A4226:AD4841,25)/100),0)</f>
        <v>0.3911</v>
      </c>
      <c r="T4240" s="67">
        <f>(1-Ações!$Q4240)*Ações!$R4240</f>
        <v>0.14829999999999999</v>
      </c>
      <c r="U4240" s="68">
        <f>IF(Ações!$S4240=0,Ações!$T4240,IF(Ações!$T4240=0,Ações!$S4240,AVERAGE(Ações!$S4240,Ações!$T4240)))</f>
        <v>0.2697</v>
      </c>
    </row>
    <row r="4241" spans="2:21" ht="15" customHeight="1" x14ac:dyDescent="0.2">
      <c r="B4241" s="63" t="str">
        <f>IFERROR('Dados Status Invest STOCKS'!A4228,"-")</f>
        <v>SMTI</v>
      </c>
      <c r="C4241" s="45">
        <f>IFERROR((Ações!$D4241-Ações!$K4241)/Ações!$D4241,0)</f>
        <v>0</v>
      </c>
      <c r="D4241" s="46">
        <f>(Ações!$O4241)/0.06</f>
        <v>0</v>
      </c>
      <c r="E4241" s="47">
        <f>IFERROR((Ações!$F4241-Ações!$K4241)/Ações!$F4241,0)</f>
        <v>0</v>
      </c>
      <c r="F4241" s="46" t="str">
        <f>IF(OR(Ações!$N4241&lt;0,Ações!$M4241&lt;0),"",(22.5*Ações!$M4241*Ações!$N4241)^0.5)</f>
        <v/>
      </c>
      <c r="G4241" s="47">
        <f>IFERROR((Ações!$H4241-Ações!$K4241)/Ações!$H4241,0)</f>
        <v>0</v>
      </c>
      <c r="H4241" s="48">
        <f>IFERROR(Ações!$I4241/(Ações!$P4241-Table_1[[#This Row],[CAGR LUCRO 5A]]),0)</f>
        <v>0</v>
      </c>
      <c r="I4241" s="48">
        <f>IF(Ações!$S4241&lt;0,"",Ações!$O4241*(1+Ações!$S4241))</f>
        <v>0</v>
      </c>
      <c r="J4241" s="49">
        <f>IFERROR(IF(Ações!$B4241="","",(VLOOKUP(Table_1[[#This Row],[AÇÕES]],'Dados Status Invest STOCKS'!A4227:AD4842,4)/Table_1[[#This Row],[LPA]]))/100,0)</f>
        <v>0.64524590163934414</v>
      </c>
      <c r="K4241" s="64">
        <f>IFERROR(IF(Ações!$B4241="","",VLOOKUP(Table_1[[#This Row],[AÇÕES]],'Dados Status Invest STOCKS'!A4227:AD4842,2)),0)</f>
        <v>23.82</v>
      </c>
      <c r="L4241" s="65">
        <f>IFERROR(IF(Ações!$B4241="","",VLOOKUP(Table_1[[#This Row],[AÇÕES]],'Dados Status Invest STOCKS'!A4227:AD4842,3)/100),0)</f>
        <v>0</v>
      </c>
      <c r="M4241" s="66">
        <f>IFERROR(IF(Ações!$B4241="","",VLOOKUP(Table_1[[#This Row],[AÇÕES]],'Dados Status Invest STOCKS'!A4227:AD4842,28)),0)</f>
        <v>-0.61</v>
      </c>
      <c r="N4241" s="66">
        <f>IFERROR(IF(Ações!$B4241="","",VLOOKUP(Table_1[[#This Row],[AÇÕES]],'Dados Status Invest STOCKS'!A4227:AD4842,27)),0)</f>
        <v>4.4400000000000004</v>
      </c>
      <c r="O4241" s="66">
        <f>IFERROR(IF(Ações!$L4241="","",Ações!$K4241*Ações!$L4241),0)</f>
        <v>0</v>
      </c>
      <c r="P4241" s="67">
        <f t="shared" si="66"/>
        <v>0.06</v>
      </c>
      <c r="Q4241" s="67">
        <f>IFERROR(Ações!$O4241/Ações!$M4241,0)</f>
        <v>0</v>
      </c>
      <c r="R4241" s="67">
        <f>IFERROR(IF(Ações!$B4241="","",VLOOKUP(Table_1[[#This Row],[AÇÕES]],'Dados Status Invest STOCKS'!A4227:AD4842,18)/100),0)</f>
        <v>-0.13619999999999999</v>
      </c>
      <c r="S4241" s="65">
        <f>IFERROR(IF(Ações!$B4241="","",VLOOKUP(Table_1[[#This Row],[AÇÕES]],'Dados Status Invest STOCKS'!A4227:AD4842,25)/100),0)</f>
        <v>0</v>
      </c>
      <c r="T4241" s="67">
        <f>(1-Ações!$Q4241)*Ações!$R4241</f>
        <v>-0.13619999999999999</v>
      </c>
      <c r="U4241" s="68">
        <f>IF(Ações!$S4241=0,Ações!$T4241,IF(Ações!$T4241=0,Ações!$S4241,AVERAGE(Ações!$S4241,Ações!$T4241)))</f>
        <v>-0.13619999999999999</v>
      </c>
    </row>
    <row r="4242" spans="2:21" ht="15" customHeight="1" x14ac:dyDescent="0.2">
      <c r="B4242" s="63" t="str">
        <f>IFERROR('Dados Status Invest STOCKS'!A4229,"-")</f>
        <v>SMTX</v>
      </c>
      <c r="C4242" s="45">
        <f>IFERROR((Ações!$D4242-Ações!$K4242)/Ações!$D4242,0)</f>
        <v>0</v>
      </c>
      <c r="D4242" s="46">
        <f>(Ações!$O4242)/0.06</f>
        <v>0</v>
      </c>
      <c r="E4242" s="47">
        <f>IFERROR((Ações!$F4242-Ações!$K4242)/Ações!$F4242,0)</f>
        <v>-1.7160129448980364</v>
      </c>
      <c r="F4242" s="46">
        <f>IF(OR(Ações!$N4242&lt;0,Ações!$M4242&lt;0),"",(22.5*Ações!$M4242*Ações!$N4242)^0.5)</f>
        <v>2.2238480163896095</v>
      </c>
      <c r="G4242" s="47">
        <f>IFERROR((Ações!$H4242-Ações!$K4242)/Ações!$H4242,0)</f>
        <v>0</v>
      </c>
      <c r="H4242" s="48">
        <f>IFERROR(Ações!$I4242/(Ações!$P4242-Table_1[[#This Row],[CAGR LUCRO 5A]]),0)</f>
        <v>0</v>
      </c>
      <c r="I4242" s="48">
        <f>IF(Ações!$S4242&lt;0,"",Ações!$O4242*(1+Ações!$S4242))</f>
        <v>0</v>
      </c>
      <c r="J4242" s="49">
        <f>IFERROR(IF(Ações!$B4242="","",(VLOOKUP(Table_1[[#This Row],[AÇÕES]],'Dados Status Invest STOCKS'!A4228:AD4843,4)/Table_1[[#This Row],[LPA]]))/100,0)</f>
        <v>3.0885714285714285</v>
      </c>
      <c r="K4242" s="64">
        <f>IFERROR(IF(Ações!$B4242="","",VLOOKUP(Table_1[[#This Row],[AÇÕES]],'Dados Status Invest STOCKS'!A4228:AD4843,2)),0)</f>
        <v>6.04</v>
      </c>
      <c r="L4242" s="65">
        <f>IFERROR(IF(Ações!$B4242="","",VLOOKUP(Table_1[[#This Row],[AÇÕES]],'Dados Status Invest STOCKS'!A4228:AD4843,3)/100),0)</f>
        <v>0</v>
      </c>
      <c r="M4242" s="66">
        <f>IFERROR(IF(Ações!$B4242="","",VLOOKUP(Table_1[[#This Row],[AÇÕES]],'Dados Status Invest STOCKS'!A4228:AD4843,28)),0)</f>
        <v>0.14000000000000001</v>
      </c>
      <c r="N4242" s="66">
        <f>IFERROR(IF(Ações!$B4242="","",VLOOKUP(Table_1[[#This Row],[AÇÕES]],'Dados Status Invest STOCKS'!A4228:AD4843,27)),0)</f>
        <v>1.57</v>
      </c>
      <c r="O4242" s="66">
        <f>IFERROR(IF(Ações!$L4242="","",Ações!$K4242*Ações!$L4242),0)</f>
        <v>0</v>
      </c>
      <c r="P4242" s="67">
        <f t="shared" si="66"/>
        <v>0.06</v>
      </c>
      <c r="Q4242" s="67">
        <f>IFERROR(Ações!$O4242/Ações!$M4242,0)</f>
        <v>0</v>
      </c>
      <c r="R4242" s="67">
        <f>IFERROR(IF(Ações!$B4242="","",VLOOKUP(Table_1[[#This Row],[AÇÕES]],'Dados Status Invest STOCKS'!A4228:AD4843,18)/100),0)</f>
        <v>8.9099999999999999E-2</v>
      </c>
      <c r="S4242" s="65">
        <f>IFERROR(IF(Ações!$B4242="","",VLOOKUP(Table_1[[#This Row],[AÇÕES]],'Dados Status Invest STOCKS'!A4228:AD4843,25)/100),0)</f>
        <v>0</v>
      </c>
      <c r="T4242" s="67">
        <f>(1-Ações!$Q4242)*Ações!$R4242</f>
        <v>8.9099999999999999E-2</v>
      </c>
      <c r="U4242" s="68">
        <f>IF(Ações!$S4242=0,Ações!$T4242,IF(Ações!$T4242=0,Ações!$S4242,AVERAGE(Ações!$S4242,Ações!$T4242)))</f>
        <v>8.9099999999999999E-2</v>
      </c>
    </row>
    <row r="4243" spans="2:21" ht="15" customHeight="1" x14ac:dyDescent="0.2">
      <c r="B4243" s="63" t="str">
        <f>IFERROR('Dados Status Invest STOCKS'!A4230,"-")</f>
        <v>SMWB</v>
      </c>
      <c r="C4243" s="45">
        <f>IFERROR((Ações!$D4243-Ações!$K4243)/Ações!$D4243,0)</f>
        <v>0</v>
      </c>
      <c r="D4243" s="46">
        <f>(Ações!$O4243)/0.06</f>
        <v>0</v>
      </c>
      <c r="E4243" s="47">
        <f>IFERROR((Ações!$F4243-Ações!$K4243)/Ações!$F4243,0)</f>
        <v>0</v>
      </c>
      <c r="F4243" s="46" t="str">
        <f>IF(OR(Ações!$N4243&lt;0,Ações!$M4243&lt;0),"",(22.5*Ações!$M4243*Ações!$N4243)^0.5)</f>
        <v/>
      </c>
      <c r="G4243" s="47">
        <f>IFERROR((Ações!$H4243-Ações!$K4243)/Ações!$H4243,0)</f>
        <v>0</v>
      </c>
      <c r="H4243" s="48">
        <f>IFERROR(Ações!$I4243/(Ações!$P4243-Table_1[[#This Row],[CAGR LUCRO 5A]]),0)</f>
        <v>0</v>
      </c>
      <c r="I4243" s="48">
        <f>IF(Ações!$S4243&lt;0,"",Ações!$O4243*(1+Ações!$S4243))</f>
        <v>0</v>
      </c>
      <c r="J4243" s="49">
        <f>IFERROR(IF(Ações!$B4243="","",(VLOOKUP(Table_1[[#This Row],[AÇÕES]],'Dados Status Invest STOCKS'!A4229:AD4844,4)/Table_1[[#This Row],[LPA]]))/100,0)</f>
        <v>0.55740000000000001</v>
      </c>
      <c r="K4243" s="64">
        <f>IFERROR(IF(Ações!$B4243="","",VLOOKUP(Table_1[[#This Row],[AÇÕES]],'Dados Status Invest STOCKS'!A4229:AD4844,2)),0)</f>
        <v>14.03</v>
      </c>
      <c r="L4243" s="65">
        <f>IFERROR(IF(Ações!$B4243="","",VLOOKUP(Table_1[[#This Row],[AÇÕES]],'Dados Status Invest STOCKS'!A4229:AD4844,3)/100),0)</f>
        <v>0</v>
      </c>
      <c r="M4243" s="66">
        <f>IFERROR(IF(Ações!$B4243="","",VLOOKUP(Table_1[[#This Row],[AÇÕES]],'Dados Status Invest STOCKS'!A4229:AD4844,28)),0)</f>
        <v>-0.5</v>
      </c>
      <c r="N4243" s="66">
        <f>IFERROR(IF(Ações!$B4243="","",VLOOKUP(Table_1[[#This Row],[AÇÕES]],'Dados Status Invest STOCKS'!A4229:AD4844,27)),0)</f>
        <v>1.6</v>
      </c>
      <c r="O4243" s="66">
        <f>IFERROR(IF(Ações!$L4243="","",Ações!$K4243*Ações!$L4243),0)</f>
        <v>0</v>
      </c>
      <c r="P4243" s="67">
        <f t="shared" si="66"/>
        <v>0.06</v>
      </c>
      <c r="Q4243" s="67">
        <f>IFERROR(Ações!$O4243/Ações!$M4243,0)</f>
        <v>0</v>
      </c>
      <c r="R4243" s="67">
        <f>IFERROR(IF(Ações!$B4243="","",VLOOKUP(Table_1[[#This Row],[AÇÕES]],'Dados Status Invest STOCKS'!A4229:AD4844,18)/100),0)</f>
        <v>-0.31509999999999999</v>
      </c>
      <c r="S4243" s="65">
        <f>IFERROR(IF(Ações!$B4243="","",VLOOKUP(Table_1[[#This Row],[AÇÕES]],'Dados Status Invest STOCKS'!A4229:AD4844,25)/100),0)</f>
        <v>0</v>
      </c>
      <c r="T4243" s="67">
        <f>(1-Ações!$Q4243)*Ações!$R4243</f>
        <v>-0.31509999999999999</v>
      </c>
      <c r="U4243" s="68">
        <f>IF(Ações!$S4243=0,Ações!$T4243,IF(Ações!$T4243=0,Ações!$S4243,AVERAGE(Ações!$S4243,Ações!$T4243)))</f>
        <v>-0.31509999999999999</v>
      </c>
    </row>
    <row r="4244" spans="2:21" ht="15" customHeight="1" x14ac:dyDescent="0.2">
      <c r="B4244" s="63" t="str">
        <f>IFERROR('Dados Status Invest STOCKS'!A4231,"-")</f>
        <v>SNA</v>
      </c>
      <c r="C4244" s="45">
        <f>IFERROR((Ações!$D4244-Ações!$K4244)/Ações!$D4244,0)</f>
        <v>-1.4793388429752066</v>
      </c>
      <c r="D4244" s="46">
        <f>(Ações!$O4244)/0.06</f>
        <v>85.014600000000002</v>
      </c>
      <c r="E4244" s="47">
        <f>IFERROR((Ações!$F4244-Ações!$K4244)/Ações!$F4244,0)</f>
        <v>-0.33218516413581778</v>
      </c>
      <c r="F4244" s="46">
        <f>IF(OR(Ações!$N4244&lt;0,Ações!$M4244&lt;0),"",(22.5*Ações!$M4244*Ações!$N4244)^0.5)</f>
        <v>158.22124857300298</v>
      </c>
      <c r="G4244" s="47">
        <f>IFERROR((Ações!$H4244-Ações!$K4244)/Ações!$H4244,0)</f>
        <v>0.82382717837693953</v>
      </c>
      <c r="H4244" s="48">
        <f>IFERROR(Ações!$I4244/(Ações!$P4244-Table_1[[#This Row],[CAGR LUCRO 5A]]),0)</f>
        <v>1196.4388040000008</v>
      </c>
      <c r="I4244" s="48">
        <f>IF(Ações!$S4244&lt;0,"",Ações!$O4244*(1+Ações!$S4244))</f>
        <v>5.3839746179999999</v>
      </c>
      <c r="J4244" s="49">
        <f>IFERROR(IF(Ações!$B4244="","",(VLOOKUP(Table_1[[#This Row],[AÇÕES]],'Dados Status Invest STOCKS'!A4230:AD4845,4)/Table_1[[#This Row],[LPA]]))/100,0)</f>
        <v>9.7685500340367586E-3</v>
      </c>
      <c r="K4244" s="64">
        <f>IFERROR(IF(Ações!$B4244="","",VLOOKUP(Table_1[[#This Row],[AÇÕES]],'Dados Status Invest STOCKS'!A4230:AD4845,2)),0)</f>
        <v>210.78</v>
      </c>
      <c r="L4244" s="65">
        <f>IFERROR(IF(Ações!$B4244="","",VLOOKUP(Table_1[[#This Row],[AÇÕES]],'Dados Status Invest STOCKS'!A4230:AD4845,3)/100),0)</f>
        <v>2.4199999999999999E-2</v>
      </c>
      <c r="M4244" s="66">
        <f>IFERROR(IF(Ações!$B4244="","",VLOOKUP(Table_1[[#This Row],[AÇÕES]],'Dados Status Invest STOCKS'!A4230:AD4845,28)),0)</f>
        <v>14.69</v>
      </c>
      <c r="N4244" s="66">
        <f>IFERROR(IF(Ações!$B4244="","",VLOOKUP(Table_1[[#This Row],[AÇÕES]],'Dados Status Invest STOCKS'!A4230:AD4845,27)),0)</f>
        <v>75.739999999999995</v>
      </c>
      <c r="O4244" s="66">
        <f>IFERROR(IF(Ações!$L4244="","",Ações!$K4244*Ações!$L4244),0)</f>
        <v>5.1008759999999995</v>
      </c>
      <c r="P4244" s="67">
        <f t="shared" si="66"/>
        <v>0.06</v>
      </c>
      <c r="Q4244" s="67">
        <f>IFERROR(Ações!$O4244/Ações!$M4244,0)</f>
        <v>0.34723458134785568</v>
      </c>
      <c r="R4244" s="67">
        <f>IFERROR(IF(Ações!$B4244="","",VLOOKUP(Table_1[[#This Row],[AÇÕES]],'Dados Status Invest STOCKS'!A4230:AD4845,18)/100),0)</f>
        <v>0.19390000000000002</v>
      </c>
      <c r="S4244" s="65">
        <f>IFERROR(IF(Ações!$B4244="","",VLOOKUP(Table_1[[#This Row],[AÇÕES]],'Dados Status Invest STOCKS'!A4230:AD4845,25)/100),0)</f>
        <v>5.5500000000000001E-2</v>
      </c>
      <c r="T4244" s="67">
        <f>(1-Ações!$Q4244)*Ações!$R4244</f>
        <v>0.12657121467665081</v>
      </c>
      <c r="U4244" s="68">
        <f>IF(Ações!$S4244=0,Ações!$T4244,IF(Ações!$T4244=0,Ações!$S4244,AVERAGE(Ações!$S4244,Ações!$T4244)))</f>
        <v>9.10356073383254E-2</v>
      </c>
    </row>
    <row r="4245" spans="2:21" ht="15" customHeight="1" x14ac:dyDescent="0.2">
      <c r="B4245" s="63" t="str">
        <f>IFERROR('Dados Status Invest STOCKS'!A4232,"-")</f>
        <v>SNAP</v>
      </c>
      <c r="C4245" s="45">
        <f>IFERROR((Ações!$D4245-Ações!$K4245)/Ações!$D4245,0)</f>
        <v>0</v>
      </c>
      <c r="D4245" s="46">
        <f>(Ações!$O4245)/0.06</f>
        <v>0</v>
      </c>
      <c r="E4245" s="47">
        <f>IFERROR((Ações!$F4245-Ações!$K4245)/Ações!$F4245,0)</f>
        <v>0</v>
      </c>
      <c r="F4245" s="46" t="str">
        <f>IF(OR(Ações!$N4245&lt;0,Ações!$M4245&lt;0),"",(22.5*Ações!$M4245*Ações!$N4245)^0.5)</f>
        <v/>
      </c>
      <c r="G4245" s="47">
        <f>IFERROR((Ações!$H4245-Ações!$K4245)/Ações!$H4245,0)</f>
        <v>0</v>
      </c>
      <c r="H4245" s="48">
        <f>IFERROR(Ações!$I4245/(Ações!$P4245-Table_1[[#This Row],[CAGR LUCRO 5A]]),0)</f>
        <v>0</v>
      </c>
      <c r="I4245" s="48">
        <f>IF(Ações!$S4245&lt;0,"",Ações!$O4245*(1+Ações!$S4245))</f>
        <v>0</v>
      </c>
      <c r="J4245" s="49">
        <f>IFERROR(IF(Ações!$B4245="","",(VLOOKUP(Table_1[[#This Row],[AÇÕES]],'Dados Status Invest STOCKS'!A4231:AD4846,4)/Table_1[[#This Row],[LPA]]))/100,0)</f>
        <v>2.1028205128205131</v>
      </c>
      <c r="K4245" s="64">
        <f>IFERROR(IF(Ações!$B4245="","",VLOOKUP(Table_1[[#This Row],[AÇÕES]],'Dados Status Invest STOCKS'!A4231:AD4846,2)),0)</f>
        <v>31.8</v>
      </c>
      <c r="L4245" s="65">
        <f>IFERROR(IF(Ações!$B4245="","",VLOOKUP(Table_1[[#This Row],[AÇÕES]],'Dados Status Invest STOCKS'!A4231:AD4846,3)/100),0)</f>
        <v>0</v>
      </c>
      <c r="M4245" s="66">
        <f>IFERROR(IF(Ações!$B4245="","",VLOOKUP(Table_1[[#This Row],[AÇÕES]],'Dados Status Invest STOCKS'!A4231:AD4846,28)),0)</f>
        <v>-0.39</v>
      </c>
      <c r="N4245" s="66">
        <f>IFERROR(IF(Ações!$B4245="","",VLOOKUP(Table_1[[#This Row],[AÇÕES]],'Dados Status Invest STOCKS'!A4231:AD4846,27)),0)</f>
        <v>2.14</v>
      </c>
      <c r="O4245" s="66">
        <f>IFERROR(IF(Ações!$L4245="","",Ações!$K4245*Ações!$L4245),0)</f>
        <v>0</v>
      </c>
      <c r="P4245" s="67">
        <f t="shared" si="66"/>
        <v>0.06</v>
      </c>
      <c r="Q4245" s="67">
        <f>IFERROR(Ações!$O4245/Ações!$M4245,0)</f>
        <v>0</v>
      </c>
      <c r="R4245" s="67">
        <f>IFERROR(IF(Ações!$B4245="","",VLOOKUP(Table_1[[#This Row],[AÇÕES]],'Dados Status Invest STOCKS'!A4231:AD4846,18)/100),0)</f>
        <v>-0.18129999999999999</v>
      </c>
      <c r="S4245" s="65">
        <f>IFERROR(IF(Ações!$B4245="","",VLOOKUP(Table_1[[#This Row],[AÇÕES]],'Dados Status Invest STOCKS'!A4231:AD4846,25)/100),0)</f>
        <v>0</v>
      </c>
      <c r="T4245" s="67">
        <f>(1-Ações!$Q4245)*Ações!$R4245</f>
        <v>-0.18129999999999999</v>
      </c>
      <c r="U4245" s="68">
        <f>IF(Ações!$S4245=0,Ações!$T4245,IF(Ações!$T4245=0,Ações!$S4245,AVERAGE(Ações!$S4245,Ações!$T4245)))</f>
        <v>-0.18129999999999999</v>
      </c>
    </row>
    <row r="4246" spans="2:21" ht="15" customHeight="1" x14ac:dyDescent="0.2">
      <c r="B4246" s="63" t="str">
        <f>IFERROR('Dados Status Invest STOCKS'!A4233,"-")</f>
        <v>SNBR</v>
      </c>
      <c r="C4246" s="45">
        <f>IFERROR((Ações!$D4246-Ações!$K4246)/Ações!$D4246,0)</f>
        <v>0</v>
      </c>
      <c r="D4246" s="46">
        <f>(Ações!$O4246)/0.06</f>
        <v>0</v>
      </c>
      <c r="E4246" s="47">
        <f>IFERROR((Ações!$F4246-Ações!$K4246)/Ações!$F4246,0)</f>
        <v>0</v>
      </c>
      <c r="F4246" s="46" t="str">
        <f>IF(OR(Ações!$N4246&lt;0,Ações!$M4246&lt;0),"",(22.5*Ações!$M4246*Ações!$N4246)^0.5)</f>
        <v/>
      </c>
      <c r="G4246" s="47">
        <f>IFERROR((Ações!$H4246-Ações!$K4246)/Ações!$H4246,0)</f>
        <v>0</v>
      </c>
      <c r="H4246" s="48">
        <f>IFERROR(Ações!$I4246/(Ações!$P4246-Table_1[[#This Row],[CAGR LUCRO 5A]]),0)</f>
        <v>0</v>
      </c>
      <c r="I4246" s="48">
        <f>IF(Ações!$S4246&lt;0,"",Ações!$O4246*(1+Ações!$S4246))</f>
        <v>0</v>
      </c>
      <c r="J4246" s="49">
        <f>IFERROR(IF(Ações!$B4246="","",(VLOOKUP(Table_1[[#This Row],[AÇÕES]],'Dados Status Invest STOCKS'!A4232:AD4847,4)/Table_1[[#This Row],[LPA]]))/100,0)</f>
        <v>9.662921348314606E-3</v>
      </c>
      <c r="K4246" s="64">
        <f>IFERROR(IF(Ações!$B4246="","",VLOOKUP(Table_1[[#This Row],[AÇÕES]],'Dados Status Invest STOCKS'!A4232:AD4847,2)),0)</f>
        <v>76.52</v>
      </c>
      <c r="L4246" s="65">
        <f>IFERROR(IF(Ações!$B4246="","",VLOOKUP(Table_1[[#This Row],[AÇÕES]],'Dados Status Invest STOCKS'!A4232:AD4847,3)/100),0)</f>
        <v>0</v>
      </c>
      <c r="M4246" s="66">
        <f>IFERROR(IF(Ações!$B4246="","",VLOOKUP(Table_1[[#This Row],[AÇÕES]],'Dados Status Invest STOCKS'!A4232:AD4847,28)),0)</f>
        <v>8.9</v>
      </c>
      <c r="N4246" s="66">
        <f>IFERROR(IF(Ações!$B4246="","",VLOOKUP(Table_1[[#This Row],[AÇÕES]],'Dados Status Invest STOCKS'!A4232:AD4847,27)),0)</f>
        <v>-17.82</v>
      </c>
      <c r="O4246" s="66">
        <f>IFERROR(IF(Ações!$L4246="","",Ações!$K4246*Ações!$L4246),0)</f>
        <v>0</v>
      </c>
      <c r="P4246" s="67">
        <f t="shared" si="66"/>
        <v>0.06</v>
      </c>
      <c r="Q4246" s="67">
        <f>IFERROR(Ações!$O4246/Ações!$M4246,0)</f>
        <v>0</v>
      </c>
      <c r="R4246" s="67">
        <f>IFERROR(IF(Ações!$B4246="","",VLOOKUP(Table_1[[#This Row],[AÇÕES]],'Dados Status Invest STOCKS'!A4232:AD4847,18)/100),0)</f>
        <v>-0.49930000000000002</v>
      </c>
      <c r="S4246" s="65">
        <f>IFERROR(IF(Ações!$B4246="","",VLOOKUP(Table_1[[#This Row],[AÇÕES]],'Dados Status Invest STOCKS'!A4232:AD4847,25)/100),0)</f>
        <v>0.22469999999999998</v>
      </c>
      <c r="T4246" s="67">
        <f>(1-Ações!$Q4246)*Ações!$R4246</f>
        <v>-0.49930000000000002</v>
      </c>
      <c r="U4246" s="68">
        <f>IF(Ações!$S4246=0,Ações!$T4246,IF(Ações!$T4246=0,Ações!$S4246,AVERAGE(Ações!$S4246,Ações!$T4246)))</f>
        <v>-0.13730000000000003</v>
      </c>
    </row>
    <row r="4247" spans="2:21" ht="15" customHeight="1" x14ac:dyDescent="0.2">
      <c r="B4247" s="63" t="str">
        <f>IFERROR('Dados Status Invest STOCKS'!A4234,"-")</f>
        <v>SNCA</v>
      </c>
      <c r="C4247" s="45">
        <f>IFERROR((Ações!$D4247-Ações!$K4247)/Ações!$D4247,0)</f>
        <v>0</v>
      </c>
      <c r="D4247" s="46">
        <f>(Ações!$O4247)/0.06</f>
        <v>0</v>
      </c>
      <c r="E4247" s="47">
        <f>IFERROR((Ações!$F4247-Ações!$K4247)/Ações!$F4247,0)</f>
        <v>0</v>
      </c>
      <c r="F4247" s="46" t="str">
        <f>IF(OR(Ações!$N4247&lt;0,Ações!$M4247&lt;0),"",(22.5*Ações!$M4247*Ações!$N4247)^0.5)</f>
        <v/>
      </c>
      <c r="G4247" s="47">
        <f>IFERROR((Ações!$H4247-Ações!$K4247)/Ações!$H4247,0)</f>
        <v>0</v>
      </c>
      <c r="H4247" s="48">
        <f>IFERROR(Ações!$I4247/(Ações!$P4247-Table_1[[#This Row],[CAGR LUCRO 5A]]),0)</f>
        <v>0</v>
      </c>
      <c r="I4247" s="48">
        <f>IF(Ações!$S4247&lt;0,"",Ações!$O4247*(1+Ações!$S4247))</f>
        <v>0</v>
      </c>
      <c r="J4247" s="49">
        <f>IFERROR(IF(Ações!$B4247="","",(VLOOKUP(Table_1[[#This Row],[AÇÕES]],'Dados Status Invest STOCKS'!A4233:AD4848,4)/Table_1[[#This Row],[LPA]]))/100,0)</f>
        <v>1.8829787234042553E-2</v>
      </c>
      <c r="K4247" s="64">
        <f>IFERROR(IF(Ações!$B4247="","",VLOOKUP(Table_1[[#This Row],[AÇÕES]],'Dados Status Invest STOCKS'!A4233:AD4848,2)),0)</f>
        <v>1.66</v>
      </c>
      <c r="L4247" s="65">
        <f>IFERROR(IF(Ações!$B4247="","",VLOOKUP(Table_1[[#This Row],[AÇÕES]],'Dados Status Invest STOCKS'!A4233:AD4848,3)/100),0)</f>
        <v>0</v>
      </c>
      <c r="M4247" s="66">
        <f>IFERROR(IF(Ações!$B4247="","",VLOOKUP(Table_1[[#This Row],[AÇÕES]],'Dados Status Invest STOCKS'!A4233:AD4848,28)),0)</f>
        <v>-0.94</v>
      </c>
      <c r="N4247" s="66">
        <f>IFERROR(IF(Ações!$B4247="","",VLOOKUP(Table_1[[#This Row],[AÇÕES]],'Dados Status Invest STOCKS'!A4233:AD4848,27)),0)</f>
        <v>0.56000000000000005</v>
      </c>
      <c r="O4247" s="66">
        <f>IFERROR(IF(Ações!$L4247="","",Ações!$K4247*Ações!$L4247),0)</f>
        <v>0</v>
      </c>
      <c r="P4247" s="67">
        <f t="shared" si="66"/>
        <v>0.06</v>
      </c>
      <c r="Q4247" s="67">
        <f>IFERROR(Ações!$O4247/Ações!$M4247,0)</f>
        <v>0</v>
      </c>
      <c r="R4247" s="67">
        <f>IFERROR(IF(Ações!$B4247="","",VLOOKUP(Table_1[[#This Row],[AÇÕES]],'Dados Status Invest STOCKS'!A4233:AD4848,18)/100),0)</f>
        <v>-1.6653</v>
      </c>
      <c r="S4247" s="65">
        <f>IFERROR(IF(Ações!$B4247="","",VLOOKUP(Table_1[[#This Row],[AÇÕES]],'Dados Status Invest STOCKS'!A4233:AD4848,25)/100),0)</f>
        <v>0</v>
      </c>
      <c r="T4247" s="67">
        <f>(1-Ações!$Q4247)*Ações!$R4247</f>
        <v>-1.6653</v>
      </c>
      <c r="U4247" s="68">
        <f>IF(Ações!$S4247=0,Ações!$T4247,IF(Ações!$T4247=0,Ações!$S4247,AVERAGE(Ações!$S4247,Ações!$T4247)))</f>
        <v>-1.6653</v>
      </c>
    </row>
    <row r="4248" spans="2:21" ht="15" customHeight="1" x14ac:dyDescent="0.2">
      <c r="B4248" s="63" t="str">
        <f>IFERROR('Dados Status Invest STOCKS'!A4235,"-")</f>
        <v>SNCR</v>
      </c>
      <c r="C4248" s="45">
        <f>IFERROR((Ações!$D4248-Ações!$K4248)/Ações!$D4248,0)</f>
        <v>0</v>
      </c>
      <c r="D4248" s="46">
        <f>(Ações!$O4248)/0.06</f>
        <v>0</v>
      </c>
      <c r="E4248" s="47">
        <f>IFERROR((Ações!$F4248-Ações!$K4248)/Ações!$F4248,0)</f>
        <v>0</v>
      </c>
      <c r="F4248" s="46" t="str">
        <f>IF(OR(Ações!$N4248&lt;0,Ações!$M4248&lt;0),"",(22.5*Ações!$M4248*Ações!$N4248)^0.5)</f>
        <v/>
      </c>
      <c r="G4248" s="47">
        <f>IFERROR((Ações!$H4248-Ações!$K4248)/Ações!$H4248,0)</f>
        <v>0</v>
      </c>
      <c r="H4248" s="48">
        <f>IFERROR(Ações!$I4248/(Ações!$P4248-Table_1[[#This Row],[CAGR LUCRO 5A]]),0)</f>
        <v>0</v>
      </c>
      <c r="I4248" s="48">
        <f>IF(Ações!$S4248&lt;0,"",Ações!$O4248*(1+Ações!$S4248))</f>
        <v>0</v>
      </c>
      <c r="J4248" s="49">
        <f>IFERROR(IF(Ações!$B4248="","",(VLOOKUP(Table_1[[#This Row],[AÇÕES]],'Dados Status Invest STOCKS'!A4234:AD4849,4)/Table_1[[#This Row],[LPA]]))/100,0)</f>
        <v>0.30499999999999994</v>
      </c>
      <c r="K4248" s="64">
        <f>IFERROR(IF(Ações!$B4248="","",VLOOKUP(Table_1[[#This Row],[AÇÕES]],'Dados Status Invest STOCKS'!A4234:AD4849,2)),0)</f>
        <v>2.0699999999999998</v>
      </c>
      <c r="L4248" s="65">
        <f>IFERROR(IF(Ações!$B4248="","",VLOOKUP(Table_1[[#This Row],[AÇÕES]],'Dados Status Invest STOCKS'!A4234:AD4849,3)/100),0)</f>
        <v>0</v>
      </c>
      <c r="M4248" s="66">
        <f>IFERROR(IF(Ações!$B4248="","",VLOOKUP(Table_1[[#This Row],[AÇÕES]],'Dados Status Invest STOCKS'!A4234:AD4849,28)),0)</f>
        <v>-0.26</v>
      </c>
      <c r="N4248" s="66">
        <f>IFERROR(IF(Ações!$B4248="","",VLOOKUP(Table_1[[#This Row],[AÇÕES]],'Dados Status Invest STOCKS'!A4234:AD4849,27)),0)</f>
        <v>1.05</v>
      </c>
      <c r="O4248" s="66">
        <f>IFERROR(IF(Ações!$L4248="","",Ações!$K4248*Ações!$L4248),0)</f>
        <v>0</v>
      </c>
      <c r="P4248" s="67">
        <f t="shared" si="66"/>
        <v>0.06</v>
      </c>
      <c r="Q4248" s="67">
        <f>IFERROR(Ações!$O4248/Ações!$M4248,0)</f>
        <v>0</v>
      </c>
      <c r="R4248" s="67">
        <f>IFERROR(IF(Ações!$B4248="","",VLOOKUP(Table_1[[#This Row],[AÇÕES]],'Dados Status Invest STOCKS'!A4234:AD4849,18)/100),0)</f>
        <v>-0.2477</v>
      </c>
      <c r="S4248" s="65">
        <f>IFERROR(IF(Ações!$B4248="","",VLOOKUP(Table_1[[#This Row],[AÇÕES]],'Dados Status Invest STOCKS'!A4234:AD4849,25)/100),0)</f>
        <v>0</v>
      </c>
      <c r="T4248" s="67">
        <f>(1-Ações!$Q4248)*Ações!$R4248</f>
        <v>-0.2477</v>
      </c>
      <c r="U4248" s="68">
        <f>IF(Ações!$S4248=0,Ações!$T4248,IF(Ações!$T4248=0,Ações!$S4248,AVERAGE(Ações!$S4248,Ações!$T4248)))</f>
        <v>-0.2477</v>
      </c>
    </row>
    <row r="4249" spans="2:21" ht="15" customHeight="1" x14ac:dyDescent="0.2">
      <c r="B4249" s="63" t="str">
        <f>IFERROR('Dados Status Invest STOCKS'!A4236,"-")</f>
        <v>SND</v>
      </c>
      <c r="C4249" s="45">
        <f>IFERROR((Ações!$D4249-Ações!$K4249)/Ações!$D4249,0)</f>
        <v>0</v>
      </c>
      <c r="D4249" s="46">
        <f>(Ações!$O4249)/0.06</f>
        <v>0</v>
      </c>
      <c r="E4249" s="47">
        <f>IFERROR((Ações!$F4249-Ações!$K4249)/Ações!$F4249,0)</f>
        <v>0</v>
      </c>
      <c r="F4249" s="46" t="str">
        <f>IF(OR(Ações!$N4249&lt;0,Ações!$M4249&lt;0),"",(22.5*Ações!$M4249*Ações!$N4249)^0.5)</f>
        <v/>
      </c>
      <c r="G4249" s="47">
        <f>IFERROR((Ações!$H4249-Ações!$K4249)/Ações!$H4249,0)</f>
        <v>0</v>
      </c>
      <c r="H4249" s="48">
        <f>IFERROR(Ações!$I4249/(Ações!$P4249-Table_1[[#This Row],[CAGR LUCRO 5A]]),0)</f>
        <v>0</v>
      </c>
      <c r="I4249" s="48">
        <f>IF(Ações!$S4249&lt;0,"",Ações!$O4249*(1+Ações!$S4249))</f>
        <v>0</v>
      </c>
      <c r="J4249" s="49">
        <f>IFERROR(IF(Ações!$B4249="","",(VLOOKUP(Table_1[[#This Row],[AÇÕES]],'Dados Status Invest STOCKS'!A4235:AD4850,4)/Table_1[[#This Row],[LPA]]))/100,0)</f>
        <v>2.2857142857142857E-2</v>
      </c>
      <c r="K4249" s="64">
        <f>IFERROR(IF(Ações!$B4249="","",VLOOKUP(Table_1[[#This Row],[AÇÕES]],'Dados Status Invest STOCKS'!A4235:AD4850,2)),0)</f>
        <v>1.9</v>
      </c>
      <c r="L4249" s="65">
        <f>IFERROR(IF(Ações!$B4249="","",VLOOKUP(Table_1[[#This Row],[AÇÕES]],'Dados Status Invest STOCKS'!A4235:AD4850,3)/100),0)</f>
        <v>0</v>
      </c>
      <c r="M4249" s="66">
        <f>IFERROR(IF(Ações!$B4249="","",VLOOKUP(Table_1[[#This Row],[AÇÕES]],'Dados Status Invest STOCKS'!A4235:AD4850,28)),0)</f>
        <v>-0.91</v>
      </c>
      <c r="N4249" s="66">
        <f>IFERROR(IF(Ações!$B4249="","",VLOOKUP(Table_1[[#This Row],[AÇÕES]],'Dados Status Invest STOCKS'!A4235:AD4850,27)),0)</f>
        <v>5.57</v>
      </c>
      <c r="O4249" s="66">
        <f>IFERROR(IF(Ações!$L4249="","",Ações!$K4249*Ações!$L4249),0)</f>
        <v>0</v>
      </c>
      <c r="P4249" s="67">
        <f t="shared" si="66"/>
        <v>0.06</v>
      </c>
      <c r="Q4249" s="67">
        <f>IFERROR(Ações!$O4249/Ações!$M4249,0)</f>
        <v>0</v>
      </c>
      <c r="R4249" s="67">
        <f>IFERROR(IF(Ações!$B4249="","",VLOOKUP(Table_1[[#This Row],[AÇÕES]],'Dados Status Invest STOCKS'!A4235:AD4850,18)/100),0)</f>
        <v>-0.1638</v>
      </c>
      <c r="S4249" s="65">
        <f>IFERROR(IF(Ações!$B4249="","",VLOOKUP(Table_1[[#This Row],[AÇÕES]],'Dados Status Invest STOCKS'!A4235:AD4850,25)/100),0)</f>
        <v>0.50049999999999994</v>
      </c>
      <c r="T4249" s="67">
        <f>(1-Ações!$Q4249)*Ações!$R4249</f>
        <v>-0.1638</v>
      </c>
      <c r="U4249" s="68">
        <f>IF(Ações!$S4249=0,Ações!$T4249,IF(Ações!$T4249=0,Ações!$S4249,AVERAGE(Ações!$S4249,Ações!$T4249)))</f>
        <v>0.16834999999999997</v>
      </c>
    </row>
    <row r="4250" spans="2:21" ht="15" customHeight="1" x14ac:dyDescent="0.2">
      <c r="B4250" s="63" t="str">
        <f>IFERROR('Dados Status Invest STOCKS'!A4237,"-")</f>
        <v>SNDE</v>
      </c>
      <c r="C4250" s="45">
        <f>IFERROR((Ações!$D4250-Ações!$K4250)/Ações!$D4250,0)</f>
        <v>0</v>
      </c>
      <c r="D4250" s="46">
        <f>(Ações!$O4250)/0.06</f>
        <v>0</v>
      </c>
      <c r="E4250" s="47">
        <f>IFERROR((Ações!$F4250-Ações!$K4250)/Ações!$F4250,0)</f>
        <v>0</v>
      </c>
      <c r="F4250" s="46" t="str">
        <f>IF(OR(Ações!$N4250&lt;0,Ações!$M4250&lt;0),"",(22.5*Ações!$M4250*Ações!$N4250)^0.5)</f>
        <v/>
      </c>
      <c r="G4250" s="47">
        <f>IFERROR((Ações!$H4250-Ações!$K4250)/Ações!$H4250,0)</f>
        <v>0</v>
      </c>
      <c r="H4250" s="48">
        <f>IFERROR(Ações!$I4250/(Ações!$P4250-Table_1[[#This Row],[CAGR LUCRO 5A]]),0)</f>
        <v>0</v>
      </c>
      <c r="I4250" s="48">
        <f>IF(Ações!$S4250&lt;0,"",Ações!$O4250*(1+Ações!$S4250))</f>
        <v>0</v>
      </c>
      <c r="J4250" s="49">
        <f>IFERROR(IF(Ações!$B4250="","",(VLOOKUP(Table_1[[#This Row],[AÇÕES]],'Dados Status Invest STOCKS'!A4236:AD4851,4)/Table_1[[#This Row],[LPA]]))/100,0)</f>
        <v>5.8858151854031783E-6</v>
      </c>
      <c r="K4250" s="64">
        <f>IFERROR(IF(Ações!$B4250="","",VLOOKUP(Table_1[[#This Row],[AÇÕES]],'Dados Status Invest STOCKS'!A4236:AD4851,2)),0)</f>
        <v>1.52</v>
      </c>
      <c r="L4250" s="65">
        <f>IFERROR(IF(Ações!$B4250="","",VLOOKUP(Table_1[[#This Row],[AÇÕES]],'Dados Status Invest STOCKS'!A4236:AD4851,3)/100),0)</f>
        <v>0</v>
      </c>
      <c r="M4250" s="66">
        <f>IFERROR(IF(Ações!$B4250="","",VLOOKUP(Table_1[[#This Row],[AÇÕES]],'Dados Status Invest STOCKS'!A4236:AD4851,28)),0)</f>
        <v>-50.97</v>
      </c>
      <c r="N4250" s="66">
        <f>IFERROR(IF(Ações!$B4250="","",VLOOKUP(Table_1[[#This Row],[AÇÕES]],'Dados Status Invest STOCKS'!A4236:AD4851,27)),0)</f>
        <v>3.13</v>
      </c>
      <c r="O4250" s="66">
        <f>IFERROR(IF(Ações!$L4250="","",Ações!$K4250*Ações!$L4250),0)</f>
        <v>0</v>
      </c>
      <c r="P4250" s="67">
        <f t="shared" si="66"/>
        <v>0.06</v>
      </c>
      <c r="Q4250" s="67">
        <f>IFERROR(Ações!$O4250/Ações!$M4250,0)</f>
        <v>0</v>
      </c>
      <c r="R4250" s="67">
        <f>IFERROR(IF(Ações!$B4250="","",VLOOKUP(Table_1[[#This Row],[AÇÕES]],'Dados Status Invest STOCKS'!A4236:AD4851,18)/100),0)</f>
        <v>-16.2806</v>
      </c>
      <c r="S4250" s="65">
        <f>IFERROR(IF(Ações!$B4250="","",VLOOKUP(Table_1[[#This Row],[AÇÕES]],'Dados Status Invest STOCKS'!A4236:AD4851,25)/100),0)</f>
        <v>0</v>
      </c>
      <c r="T4250" s="67">
        <f>(1-Ações!$Q4250)*Ações!$R4250</f>
        <v>-16.2806</v>
      </c>
      <c r="U4250" s="68">
        <f>IF(Ações!$S4250=0,Ações!$T4250,IF(Ações!$T4250=0,Ações!$S4250,AVERAGE(Ações!$S4250,Ações!$T4250)))</f>
        <v>-16.2806</v>
      </c>
    </row>
    <row r="4251" spans="2:21" ht="15" customHeight="1" x14ac:dyDescent="0.2">
      <c r="B4251" s="63" t="str">
        <f>IFERROR('Dados Status Invest STOCKS'!A4238,"-")</f>
        <v>SNDL</v>
      </c>
      <c r="C4251" s="45">
        <f>IFERROR((Ações!$D4251-Ações!$K4251)/Ações!$D4251,0)</f>
        <v>0</v>
      </c>
      <c r="D4251" s="46">
        <f>(Ações!$O4251)/0.06</f>
        <v>0</v>
      </c>
      <c r="E4251" s="47">
        <f>IFERROR((Ações!$F4251-Ações!$K4251)/Ações!$F4251,0)</f>
        <v>0</v>
      </c>
      <c r="F4251" s="46" t="str">
        <f>IF(OR(Ações!$N4251&lt;0,Ações!$M4251&lt;0),"",(22.5*Ações!$M4251*Ações!$N4251)^0.5)</f>
        <v/>
      </c>
      <c r="G4251" s="47">
        <f>IFERROR((Ações!$H4251-Ações!$K4251)/Ações!$H4251,0)</f>
        <v>0</v>
      </c>
      <c r="H4251" s="48">
        <f>IFERROR(Ações!$I4251/(Ações!$P4251-Table_1[[#This Row],[CAGR LUCRO 5A]]),0)</f>
        <v>0</v>
      </c>
      <c r="I4251" s="48">
        <f>IF(Ações!$S4251&lt;0,"",Ações!$O4251*(1+Ações!$S4251))</f>
        <v>0</v>
      </c>
      <c r="J4251" s="49">
        <f>IFERROR(IF(Ações!$B4251="","",(VLOOKUP(Table_1[[#This Row],[AÇÕES]],'Dados Status Invest STOCKS'!A4237:AD4852,4)/Table_1[[#This Row],[LPA]]))/100,0)</f>
        <v>0.31416666666666671</v>
      </c>
      <c r="K4251" s="64">
        <f>IFERROR(IF(Ações!$B4251="","",VLOOKUP(Table_1[[#This Row],[AÇÕES]],'Dados Status Invest STOCKS'!A4237:AD4852,2)),0)</f>
        <v>0.46</v>
      </c>
      <c r="L4251" s="65">
        <f>IFERROR(IF(Ações!$B4251="","",VLOOKUP(Table_1[[#This Row],[AÇÕES]],'Dados Status Invest STOCKS'!A4237:AD4852,3)/100),0)</f>
        <v>0</v>
      </c>
      <c r="M4251" s="66">
        <f>IFERROR(IF(Ações!$B4251="","",VLOOKUP(Table_1[[#This Row],[AÇÕES]],'Dados Status Invest STOCKS'!A4237:AD4852,28)),0)</f>
        <v>-0.12</v>
      </c>
      <c r="N4251" s="66">
        <f>IFERROR(IF(Ações!$B4251="","",VLOOKUP(Table_1[[#This Row],[AÇÕES]],'Dados Status Invest STOCKS'!A4237:AD4852,27)),0)</f>
        <v>0.53</v>
      </c>
      <c r="O4251" s="66">
        <f>IFERROR(IF(Ações!$L4251="","",Ações!$K4251*Ações!$L4251),0)</f>
        <v>0</v>
      </c>
      <c r="P4251" s="67">
        <f t="shared" si="66"/>
        <v>0.06</v>
      </c>
      <c r="Q4251" s="67">
        <f>IFERROR(Ações!$O4251/Ações!$M4251,0)</f>
        <v>0</v>
      </c>
      <c r="R4251" s="67">
        <f>IFERROR(IF(Ações!$B4251="","",VLOOKUP(Table_1[[#This Row],[AÇÕES]],'Dados Status Invest STOCKS'!A4237:AD4852,18)/100),0)</f>
        <v>-0.23190000000000002</v>
      </c>
      <c r="S4251" s="65">
        <f>IFERROR(IF(Ações!$B4251="","",VLOOKUP(Table_1[[#This Row],[AÇÕES]],'Dados Status Invest STOCKS'!A4237:AD4852,25)/100),0)</f>
        <v>0</v>
      </c>
      <c r="T4251" s="67">
        <f>(1-Ações!$Q4251)*Ações!$R4251</f>
        <v>-0.23190000000000002</v>
      </c>
      <c r="U4251" s="68">
        <f>IF(Ações!$S4251=0,Ações!$T4251,IF(Ações!$T4251=0,Ações!$S4251,AVERAGE(Ações!$S4251,Ações!$T4251)))</f>
        <v>-0.23190000000000002</v>
      </c>
    </row>
    <row r="4252" spans="2:21" ht="15" customHeight="1" x14ac:dyDescent="0.2">
      <c r="B4252" s="63" t="str">
        <f>IFERROR('Dados Status Invest STOCKS'!A4239,"-")</f>
        <v>SNDR</v>
      </c>
      <c r="C4252" s="45">
        <f>IFERROR((Ações!$D4252-Ações!$K4252)/Ações!$D4252,0)</f>
        <v>-4.6603773584905657</v>
      </c>
      <c r="D4252" s="46">
        <f>(Ações!$O4252)/0.06</f>
        <v>4.667533333333334</v>
      </c>
      <c r="E4252" s="47">
        <f>IFERROR((Ações!$F4252-Ações!$K4252)/Ações!$F4252,0)</f>
        <v>-0.10597772564007334</v>
      </c>
      <c r="F4252" s="46">
        <f>IF(OR(Ações!$N4252&lt;0,Ações!$M4252&lt;0),"",(22.5*Ações!$M4252*Ações!$N4252)^0.5)</f>
        <v>23.888365368940587</v>
      </c>
      <c r="G4252" s="47">
        <f>IFERROR((Ações!$H4252-Ações!$K4252)/Ações!$H4252,0)</f>
        <v>3.1567317860522071</v>
      </c>
      <c r="H4252" s="48">
        <f>IFERROR(Ações!$I4252/(Ações!$P4252-Table_1[[#This Row],[CAGR LUCRO 5A]]),0)</f>
        <v>-12.250016516129033</v>
      </c>
      <c r="I4252" s="48">
        <f>IF(Ações!$S4252&lt;0,"",Ações!$O4252*(1+Ações!$S4252))</f>
        <v>0.30380040960000004</v>
      </c>
      <c r="J4252" s="49">
        <f>IFERROR(IF(Ações!$B4252="","",(VLOOKUP(Table_1[[#This Row],[AÇÕES]],'Dados Status Invest STOCKS'!A4238:AD4853,4)/Table_1[[#This Row],[LPA]]))/100,0)</f>
        <v>6.8775510204081639E-2</v>
      </c>
      <c r="K4252" s="64">
        <f>IFERROR(IF(Ações!$B4252="","",VLOOKUP(Table_1[[#This Row],[AÇÕES]],'Dados Status Invest STOCKS'!A4238:AD4853,2)),0)</f>
        <v>26.42</v>
      </c>
      <c r="L4252" s="65">
        <f>IFERROR(IF(Ações!$B4252="","",VLOOKUP(Table_1[[#This Row],[AÇÕES]],'Dados Status Invest STOCKS'!A4238:AD4853,3)/100),0)</f>
        <v>1.06E-2</v>
      </c>
      <c r="M4252" s="66">
        <f>IFERROR(IF(Ações!$B4252="","",VLOOKUP(Table_1[[#This Row],[AÇÕES]],'Dados Status Invest STOCKS'!A4238:AD4853,28)),0)</f>
        <v>1.96</v>
      </c>
      <c r="N4252" s="66">
        <f>IFERROR(IF(Ações!$B4252="","",VLOOKUP(Table_1[[#This Row],[AÇÕES]],'Dados Status Invest STOCKS'!A4238:AD4853,27)),0)</f>
        <v>12.94</v>
      </c>
      <c r="O4252" s="66">
        <f>IFERROR(IF(Ações!$L4252="","",Ações!$K4252*Ações!$L4252),0)</f>
        <v>0.28005200000000002</v>
      </c>
      <c r="P4252" s="67">
        <f t="shared" si="66"/>
        <v>0.06</v>
      </c>
      <c r="Q4252" s="67">
        <f>IFERROR(Ações!$O4252/Ações!$M4252,0)</f>
        <v>0.14288367346938777</v>
      </c>
      <c r="R4252" s="67">
        <f>IFERROR(IF(Ações!$B4252="","",VLOOKUP(Table_1[[#This Row],[AÇÕES]],'Dados Status Invest STOCKS'!A4238:AD4853,18)/100),0)</f>
        <v>0.1515</v>
      </c>
      <c r="S4252" s="65">
        <f>IFERROR(IF(Ações!$B4252="","",VLOOKUP(Table_1[[#This Row],[AÇÕES]],'Dados Status Invest STOCKS'!A4238:AD4853,25)/100),0)</f>
        <v>8.48E-2</v>
      </c>
      <c r="T4252" s="67">
        <f>(1-Ações!$Q4252)*Ações!$R4252</f>
        <v>0.12985312346938774</v>
      </c>
      <c r="U4252" s="68">
        <f>IF(Ações!$S4252=0,Ações!$T4252,IF(Ações!$T4252=0,Ações!$S4252,AVERAGE(Ações!$S4252,Ações!$T4252)))</f>
        <v>0.10732656173469388</v>
      </c>
    </row>
    <row r="4253" spans="2:21" ht="15" customHeight="1" x14ac:dyDescent="0.2">
      <c r="B4253" s="63" t="str">
        <f>IFERROR('Dados Status Invest STOCKS'!A4240,"-")</f>
        <v>SNDX</v>
      </c>
      <c r="C4253" s="45">
        <f>IFERROR((Ações!$D4253-Ações!$K4253)/Ações!$D4253,0)</f>
        <v>0</v>
      </c>
      <c r="D4253" s="46">
        <f>(Ações!$O4253)/0.06</f>
        <v>0</v>
      </c>
      <c r="E4253" s="47">
        <f>IFERROR((Ações!$F4253-Ações!$K4253)/Ações!$F4253,0)</f>
        <v>0</v>
      </c>
      <c r="F4253" s="46" t="str">
        <f>IF(OR(Ações!$N4253&lt;0,Ações!$M4253&lt;0),"",(22.5*Ações!$M4253*Ações!$N4253)^0.5)</f>
        <v/>
      </c>
      <c r="G4253" s="47">
        <f>IFERROR((Ações!$H4253-Ações!$K4253)/Ações!$H4253,0)</f>
        <v>0</v>
      </c>
      <c r="H4253" s="48">
        <f>IFERROR(Ações!$I4253/(Ações!$P4253-Table_1[[#This Row],[CAGR LUCRO 5A]]),0)</f>
        <v>0</v>
      </c>
      <c r="I4253" s="48">
        <f>IF(Ações!$S4253&lt;0,"",Ações!$O4253*(1+Ações!$S4253))</f>
        <v>0</v>
      </c>
      <c r="J4253" s="49">
        <f>IFERROR(IF(Ações!$B4253="","",(VLOOKUP(Table_1[[#This Row],[AÇÕES]],'Dados Status Invest STOCKS'!A4239:AD4854,4)/Table_1[[#This Row],[LPA]]))/100,0)</f>
        <v>5.946428571428572E-2</v>
      </c>
      <c r="K4253" s="64">
        <f>IFERROR(IF(Ações!$B4253="","",VLOOKUP(Table_1[[#This Row],[AÇÕES]],'Dados Status Invest STOCKS'!A4239:AD4854,2)),0)</f>
        <v>16.78</v>
      </c>
      <c r="L4253" s="65">
        <f>IFERROR(IF(Ações!$B4253="","",VLOOKUP(Table_1[[#This Row],[AÇÕES]],'Dados Status Invest STOCKS'!A4239:AD4854,3)/100),0)</f>
        <v>0</v>
      </c>
      <c r="M4253" s="66">
        <f>IFERROR(IF(Ações!$B4253="","",VLOOKUP(Table_1[[#This Row],[AÇÕES]],'Dados Status Invest STOCKS'!A4239:AD4854,28)),0)</f>
        <v>-1.68</v>
      </c>
      <c r="N4253" s="66">
        <f>IFERROR(IF(Ações!$B4253="","",VLOOKUP(Table_1[[#This Row],[AÇÕES]],'Dados Status Invest STOCKS'!A4239:AD4854,27)),0)</f>
        <v>3.64</v>
      </c>
      <c r="O4253" s="66">
        <f>IFERROR(IF(Ações!$L4253="","",Ações!$K4253*Ações!$L4253),0)</f>
        <v>0</v>
      </c>
      <c r="P4253" s="67">
        <f t="shared" si="66"/>
        <v>0.06</v>
      </c>
      <c r="Q4253" s="67">
        <f>IFERROR(Ações!$O4253/Ações!$M4253,0)</f>
        <v>0</v>
      </c>
      <c r="R4253" s="67">
        <f>IFERROR(IF(Ações!$B4253="","",VLOOKUP(Table_1[[#This Row],[AÇÕES]],'Dados Status Invest STOCKS'!A4239:AD4854,18)/100),0)</f>
        <v>-0.46079999999999999</v>
      </c>
      <c r="S4253" s="65">
        <f>IFERROR(IF(Ações!$B4253="","",VLOOKUP(Table_1[[#This Row],[AÇÕES]],'Dados Status Invest STOCKS'!A4239:AD4854,25)/100),0)</f>
        <v>0</v>
      </c>
      <c r="T4253" s="67">
        <f>(1-Ações!$Q4253)*Ações!$R4253</f>
        <v>-0.46079999999999999</v>
      </c>
      <c r="U4253" s="68">
        <f>IF(Ações!$S4253=0,Ações!$T4253,IF(Ações!$T4253=0,Ações!$S4253,AVERAGE(Ações!$S4253,Ações!$T4253)))</f>
        <v>-0.46079999999999999</v>
      </c>
    </row>
    <row r="4254" spans="2:21" ht="15" customHeight="1" x14ac:dyDescent="0.2">
      <c r="B4254" s="63" t="str">
        <f>IFERROR('Dados Status Invest STOCKS'!A4241,"-")</f>
        <v>SNES</v>
      </c>
      <c r="C4254" s="45">
        <f>IFERROR((Ações!$D4254-Ações!$K4254)/Ações!$D4254,0)</f>
        <v>0</v>
      </c>
      <c r="D4254" s="46">
        <f>(Ações!$O4254)/0.06</f>
        <v>0</v>
      </c>
      <c r="E4254" s="47">
        <f>IFERROR((Ações!$F4254-Ações!$K4254)/Ações!$F4254,0)</f>
        <v>0</v>
      </c>
      <c r="F4254" s="46" t="str">
        <f>IF(OR(Ações!$N4254&lt;0,Ações!$M4254&lt;0),"",(22.5*Ações!$M4254*Ações!$N4254)^0.5)</f>
        <v/>
      </c>
      <c r="G4254" s="47">
        <f>IFERROR((Ações!$H4254-Ações!$K4254)/Ações!$H4254,0)</f>
        <v>0</v>
      </c>
      <c r="H4254" s="48">
        <f>IFERROR(Ações!$I4254/(Ações!$P4254-Table_1[[#This Row],[CAGR LUCRO 5A]]),0)</f>
        <v>0</v>
      </c>
      <c r="I4254" s="48">
        <f>IF(Ações!$S4254&lt;0,"",Ações!$O4254*(1+Ações!$S4254))</f>
        <v>0</v>
      </c>
      <c r="J4254" s="49">
        <f>IFERROR(IF(Ações!$B4254="","",(VLOOKUP(Table_1[[#This Row],[AÇÕES]],'Dados Status Invest STOCKS'!A4240:AD4855,4)/Table_1[[#This Row],[LPA]]))/100,0)</f>
        <v>2.0937500000000001E-2</v>
      </c>
      <c r="K4254" s="64">
        <f>IFERROR(IF(Ações!$B4254="","",VLOOKUP(Table_1[[#This Row],[AÇÕES]],'Dados Status Invest STOCKS'!A4240:AD4855,2)),0)</f>
        <v>0.86</v>
      </c>
      <c r="L4254" s="65">
        <f>IFERROR(IF(Ações!$B4254="","",VLOOKUP(Table_1[[#This Row],[AÇÕES]],'Dados Status Invest STOCKS'!A4240:AD4855,3)/100),0)</f>
        <v>0</v>
      </c>
      <c r="M4254" s="66">
        <f>IFERROR(IF(Ações!$B4254="","",VLOOKUP(Table_1[[#This Row],[AÇÕES]],'Dados Status Invest STOCKS'!A4240:AD4855,28)),0)</f>
        <v>-0.64</v>
      </c>
      <c r="N4254" s="66">
        <f>IFERROR(IF(Ações!$B4254="","",VLOOKUP(Table_1[[#This Row],[AÇÕES]],'Dados Status Invest STOCKS'!A4240:AD4855,27)),0)</f>
        <v>1.01</v>
      </c>
      <c r="O4254" s="66">
        <f>IFERROR(IF(Ações!$L4254="","",Ações!$K4254*Ações!$L4254),0)</f>
        <v>0</v>
      </c>
      <c r="P4254" s="67">
        <f t="shared" si="66"/>
        <v>0.06</v>
      </c>
      <c r="Q4254" s="67">
        <f>IFERROR(Ações!$O4254/Ações!$M4254,0)</f>
        <v>0</v>
      </c>
      <c r="R4254" s="67">
        <f>IFERROR(IF(Ações!$B4254="","",VLOOKUP(Table_1[[#This Row],[AÇÕES]],'Dados Status Invest STOCKS'!A4240:AD4855,18)/100),0)</f>
        <v>-0.63829999999999998</v>
      </c>
      <c r="S4254" s="65">
        <f>IFERROR(IF(Ações!$B4254="","",VLOOKUP(Table_1[[#This Row],[AÇÕES]],'Dados Status Invest STOCKS'!A4240:AD4855,25)/100),0)</f>
        <v>0</v>
      </c>
      <c r="T4254" s="67">
        <f>(1-Ações!$Q4254)*Ações!$R4254</f>
        <v>-0.63829999999999998</v>
      </c>
      <c r="U4254" s="68">
        <f>IF(Ações!$S4254=0,Ações!$T4254,IF(Ações!$T4254=0,Ações!$S4254,AVERAGE(Ações!$S4254,Ações!$T4254)))</f>
        <v>-0.63829999999999998</v>
      </c>
    </row>
    <row r="4255" spans="2:21" ht="15" customHeight="1" x14ac:dyDescent="0.2">
      <c r="B4255" s="63" t="str">
        <f>IFERROR('Dados Status Invest STOCKS'!A4242,"-")</f>
        <v>SNEX</v>
      </c>
      <c r="C4255" s="45">
        <f>IFERROR((Ações!$D4255-Ações!$K4255)/Ações!$D4255,0)</f>
        <v>0</v>
      </c>
      <c r="D4255" s="46">
        <f>(Ações!$O4255)/0.06</f>
        <v>0</v>
      </c>
      <c r="E4255" s="47">
        <f>IFERROR((Ações!$F4255-Ações!$K4255)/Ações!$F4255,0)</f>
        <v>0.17746241698896073</v>
      </c>
      <c r="F4255" s="46">
        <f>IF(OR(Ações!$N4255&lt;0,Ações!$M4255&lt;0),"",(22.5*Ações!$M4255*Ações!$N4255)^0.5)</f>
        <v>77.102859869138456</v>
      </c>
      <c r="G4255" s="47">
        <f>IFERROR((Ações!$H4255-Ações!$K4255)/Ações!$H4255,0)</f>
        <v>0</v>
      </c>
      <c r="H4255" s="48">
        <f>IFERROR(Ações!$I4255/(Ações!$P4255-Table_1[[#This Row],[CAGR LUCRO 5A]]),0)</f>
        <v>0</v>
      </c>
      <c r="I4255" s="48">
        <f>IF(Ações!$S4255&lt;0,"",Ações!$O4255*(1+Ações!$S4255))</f>
        <v>0</v>
      </c>
      <c r="J4255" s="49">
        <f>IFERROR(IF(Ações!$B4255="","",(VLOOKUP(Table_1[[#This Row],[AÇÕES]],'Dados Status Invest STOCKS'!A4241:AD4856,4)/Table_1[[#This Row],[LPA]]))/100,0)</f>
        <v>1.8662092624356776E-2</v>
      </c>
      <c r="K4255" s="64">
        <f>IFERROR(IF(Ações!$B4255="","",VLOOKUP(Table_1[[#This Row],[AÇÕES]],'Dados Status Invest STOCKS'!A4241:AD4856,2)),0)</f>
        <v>63.42</v>
      </c>
      <c r="L4255" s="65">
        <f>IFERROR(IF(Ações!$B4255="","",VLOOKUP(Table_1[[#This Row],[AÇÕES]],'Dados Status Invest STOCKS'!A4241:AD4856,3)/100),0)</f>
        <v>0</v>
      </c>
      <c r="M4255" s="66">
        <f>IFERROR(IF(Ações!$B4255="","",VLOOKUP(Table_1[[#This Row],[AÇÕES]],'Dados Status Invest STOCKS'!A4241:AD4856,28)),0)</f>
        <v>5.83</v>
      </c>
      <c r="N4255" s="66">
        <f>IFERROR(IF(Ações!$B4255="","",VLOOKUP(Table_1[[#This Row],[AÇÕES]],'Dados Status Invest STOCKS'!A4241:AD4856,27)),0)</f>
        <v>45.32</v>
      </c>
      <c r="O4255" s="66">
        <f>IFERROR(IF(Ações!$L4255="","",Ações!$K4255*Ações!$L4255),0)</f>
        <v>0</v>
      </c>
      <c r="P4255" s="67">
        <f t="shared" si="66"/>
        <v>0.06</v>
      </c>
      <c r="Q4255" s="67">
        <f>IFERROR(Ações!$O4255/Ações!$M4255,0)</f>
        <v>0</v>
      </c>
      <c r="R4255" s="67">
        <f>IFERROR(IF(Ações!$B4255="","",VLOOKUP(Table_1[[#This Row],[AÇÕES]],'Dados Status Invest STOCKS'!A4241:AD4856,18)/100),0)</f>
        <v>0.12869999999999998</v>
      </c>
      <c r="S4255" s="65">
        <f>IFERROR(IF(Ações!$B4255="","",VLOOKUP(Table_1[[#This Row],[AÇÕES]],'Dados Status Invest STOCKS'!A4241:AD4856,25)/100),0)</f>
        <v>0.1671</v>
      </c>
      <c r="T4255" s="67">
        <f>(1-Ações!$Q4255)*Ações!$R4255</f>
        <v>0.12869999999999998</v>
      </c>
      <c r="U4255" s="68">
        <f>IF(Ações!$S4255=0,Ações!$T4255,IF(Ações!$T4255=0,Ações!$S4255,AVERAGE(Ações!$S4255,Ações!$T4255)))</f>
        <v>0.14789999999999998</v>
      </c>
    </row>
    <row r="4256" spans="2:21" ht="15" customHeight="1" x14ac:dyDescent="0.2">
      <c r="B4256" s="63" t="str">
        <f>IFERROR('Dados Status Invest STOCKS'!A4243,"-")</f>
        <v>SNFCA</v>
      </c>
      <c r="C4256" s="45">
        <f>IFERROR((Ações!$D4256-Ações!$K4256)/Ações!$D4256,0)</f>
        <v>0</v>
      </c>
      <c r="D4256" s="46">
        <f>(Ações!$O4256)/0.06</f>
        <v>0</v>
      </c>
      <c r="E4256" s="47">
        <f>IFERROR((Ações!$F4256-Ações!$K4256)/Ações!$F4256,0)</f>
        <v>0.6223755992698119</v>
      </c>
      <c r="F4256" s="46">
        <f>IF(OR(Ações!$N4256&lt;0,Ações!$M4256&lt;0),"",(22.5*Ações!$M4256*Ações!$N4256)^0.5)</f>
        <v>25.051347269158995</v>
      </c>
      <c r="G4256" s="47">
        <f>IFERROR((Ações!$H4256-Ações!$K4256)/Ações!$H4256,0)</f>
        <v>0</v>
      </c>
      <c r="H4256" s="48">
        <f>IFERROR(Ações!$I4256/(Ações!$P4256-Table_1[[#This Row],[CAGR LUCRO 5A]]),0)</f>
        <v>0</v>
      </c>
      <c r="I4256" s="48">
        <f>IF(Ações!$S4256&lt;0,"",Ações!$O4256*(1+Ações!$S4256))</f>
        <v>0</v>
      </c>
      <c r="J4256" s="49">
        <f>IFERROR(IF(Ações!$B4256="","",(VLOOKUP(Table_1[[#This Row],[AÇÕES]],'Dados Status Invest STOCKS'!A4242:AD4857,4)/Table_1[[#This Row],[LPA]]))/100,0)</f>
        <v>2.6473684210526319E-2</v>
      </c>
      <c r="K4256" s="64">
        <f>IFERROR(IF(Ações!$B4256="","",VLOOKUP(Table_1[[#This Row],[AÇÕES]],'Dados Status Invest STOCKS'!A4242:AD4857,2)),0)</f>
        <v>9.4600000000000009</v>
      </c>
      <c r="L4256" s="65">
        <f>IFERROR(IF(Ações!$B4256="","",VLOOKUP(Table_1[[#This Row],[AÇÕES]],'Dados Status Invest STOCKS'!A4242:AD4857,3)/100),0)</f>
        <v>0</v>
      </c>
      <c r="M4256" s="66">
        <f>IFERROR(IF(Ações!$B4256="","",VLOOKUP(Table_1[[#This Row],[AÇÕES]],'Dados Status Invest STOCKS'!A4242:AD4857,28)),0)</f>
        <v>1.9</v>
      </c>
      <c r="N4256" s="66">
        <f>IFERROR(IF(Ações!$B4256="","",VLOOKUP(Table_1[[#This Row],[AÇÕES]],'Dados Status Invest STOCKS'!A4242:AD4857,27)),0)</f>
        <v>14.68</v>
      </c>
      <c r="O4256" s="66">
        <f>IFERROR(IF(Ações!$L4256="","",Ações!$K4256*Ações!$L4256),0)</f>
        <v>0</v>
      </c>
      <c r="P4256" s="67">
        <f t="shared" si="66"/>
        <v>0.06</v>
      </c>
      <c r="Q4256" s="67">
        <f>IFERROR(Ações!$O4256/Ações!$M4256,0)</f>
        <v>0</v>
      </c>
      <c r="R4256" s="67">
        <f>IFERROR(IF(Ações!$B4256="","",VLOOKUP(Table_1[[#This Row],[AÇÕES]],'Dados Status Invest STOCKS'!A4242:AD4857,18)/100),0)</f>
        <v>0.12970000000000001</v>
      </c>
      <c r="S4256" s="65">
        <f>IFERROR(IF(Ações!$B4256="","",VLOOKUP(Table_1[[#This Row],[AÇÕES]],'Dados Status Invest STOCKS'!A4242:AD4857,25)/100),0)</f>
        <v>0.33020000000000005</v>
      </c>
      <c r="T4256" s="67">
        <f>(1-Ações!$Q4256)*Ações!$R4256</f>
        <v>0.12970000000000001</v>
      </c>
      <c r="U4256" s="68">
        <f>IF(Ações!$S4256=0,Ações!$T4256,IF(Ações!$T4256=0,Ações!$S4256,AVERAGE(Ações!$S4256,Ações!$T4256)))</f>
        <v>0.22995000000000004</v>
      </c>
    </row>
    <row r="4257" spans="2:21" ht="15" customHeight="1" x14ac:dyDescent="0.2">
      <c r="B4257" s="63" t="str">
        <f>IFERROR('Dados Status Invest STOCKS'!A4244,"-")</f>
        <v>SNGX</v>
      </c>
      <c r="C4257" s="45">
        <f>IFERROR((Ações!$D4257-Ações!$K4257)/Ações!$D4257,0)</f>
        <v>0</v>
      </c>
      <c r="D4257" s="46">
        <f>(Ações!$O4257)/0.06</f>
        <v>0</v>
      </c>
      <c r="E4257" s="47">
        <f>IFERROR((Ações!$F4257-Ações!$K4257)/Ações!$F4257,0)</f>
        <v>0</v>
      </c>
      <c r="F4257" s="46" t="str">
        <f>IF(OR(Ações!$N4257&lt;0,Ações!$M4257&lt;0),"",(22.5*Ações!$M4257*Ações!$N4257)^0.5)</f>
        <v/>
      </c>
      <c r="G4257" s="47">
        <f>IFERROR((Ações!$H4257-Ações!$K4257)/Ações!$H4257,0)</f>
        <v>0</v>
      </c>
      <c r="H4257" s="48">
        <f>IFERROR(Ações!$I4257/(Ações!$P4257-Table_1[[#This Row],[CAGR LUCRO 5A]]),0)</f>
        <v>0</v>
      </c>
      <c r="I4257" s="48">
        <f>IF(Ações!$S4257&lt;0,"",Ações!$O4257*(1+Ações!$S4257))</f>
        <v>0</v>
      </c>
      <c r="J4257" s="49">
        <f>IFERROR(IF(Ações!$B4257="","",(VLOOKUP(Table_1[[#This Row],[AÇÕES]],'Dados Status Invest STOCKS'!A4243:AD4858,4)/Table_1[[#This Row],[LPA]]))/100,0)</f>
        <v>6.2903225806451607E-2</v>
      </c>
      <c r="K4257" s="64">
        <f>IFERROR(IF(Ações!$B4257="","",VLOOKUP(Table_1[[#This Row],[AÇÕES]],'Dados Status Invest STOCKS'!A4243:AD4858,2)),0)</f>
        <v>0.61</v>
      </c>
      <c r="L4257" s="65">
        <f>IFERROR(IF(Ações!$B4257="","",VLOOKUP(Table_1[[#This Row],[AÇÕES]],'Dados Status Invest STOCKS'!A4243:AD4858,3)/100),0)</f>
        <v>0</v>
      </c>
      <c r="M4257" s="66">
        <f>IFERROR(IF(Ações!$B4257="","",VLOOKUP(Table_1[[#This Row],[AÇÕES]],'Dados Status Invest STOCKS'!A4243:AD4858,28)),0)</f>
        <v>-0.31</v>
      </c>
      <c r="N4257" s="66">
        <f>IFERROR(IF(Ações!$B4257="","",VLOOKUP(Table_1[[#This Row],[AÇÕES]],'Dados Status Invest STOCKS'!A4243:AD4858,27)),0)</f>
        <v>0.35</v>
      </c>
      <c r="O4257" s="66">
        <f>IFERROR(IF(Ações!$L4257="","",Ações!$K4257*Ações!$L4257),0)</f>
        <v>0</v>
      </c>
      <c r="P4257" s="67">
        <f t="shared" si="66"/>
        <v>0.06</v>
      </c>
      <c r="Q4257" s="67">
        <f>IFERROR(Ações!$O4257/Ações!$M4257,0)</f>
        <v>0</v>
      </c>
      <c r="R4257" s="67">
        <f>IFERROR(IF(Ações!$B4257="","",VLOOKUP(Table_1[[#This Row],[AÇÕES]],'Dados Status Invest STOCKS'!A4243:AD4858,18)/100),0)</f>
        <v>-0.88919999999999999</v>
      </c>
      <c r="S4257" s="65">
        <f>IFERROR(IF(Ações!$B4257="","",VLOOKUP(Table_1[[#This Row],[AÇÕES]],'Dados Status Invest STOCKS'!A4243:AD4858,25)/100),0)</f>
        <v>0</v>
      </c>
      <c r="T4257" s="67">
        <f>(1-Ações!$Q4257)*Ações!$R4257</f>
        <v>-0.88919999999999999</v>
      </c>
      <c r="U4257" s="68">
        <f>IF(Ações!$S4257=0,Ações!$T4257,IF(Ações!$T4257=0,Ações!$S4257,AVERAGE(Ações!$S4257,Ações!$T4257)))</f>
        <v>-0.88919999999999999</v>
      </c>
    </row>
    <row r="4258" spans="2:21" ht="15" customHeight="1" x14ac:dyDescent="0.2">
      <c r="B4258" s="63" t="str">
        <f>IFERROR('Dados Status Invest STOCKS'!A4245,"-")</f>
        <v>SNN</v>
      </c>
      <c r="C4258" s="45">
        <f>IFERROR((Ações!$D4258-Ações!$K4258)/Ações!$D4258,0)</f>
        <v>-1.7397260273972599</v>
      </c>
      <c r="D4258" s="46">
        <f>(Ações!$O4258)/0.06</f>
        <v>12.176400000000001</v>
      </c>
      <c r="E4258" s="47">
        <f>IFERROR((Ações!$F4258-Ações!$K4258)/Ações!$F4258,0)</f>
        <v>-1.6199177305391155</v>
      </c>
      <c r="F4258" s="46">
        <f>IF(OR(Ações!$N4258&lt;0,Ações!$M4258&lt;0),"",(22.5*Ações!$M4258*Ações!$N4258)^0.5)</f>
        <v>12.733224257822524</v>
      </c>
      <c r="G4258" s="47">
        <f>IFERROR((Ações!$H4258-Ações!$K4258)/Ações!$H4258,0)</f>
        <v>-0.88856904334781817</v>
      </c>
      <c r="H4258" s="48">
        <f>IFERROR(Ações!$I4258/(Ações!$P4258-Table_1[[#This Row],[CAGR LUCRO 5A]]),0)</f>
        <v>17.664167543942995</v>
      </c>
      <c r="I4258" s="48">
        <f>IF(Ações!$S4258&lt;0,"",Ações!$O4258*(1+Ações!$S4258))</f>
        <v>0.74366145360000002</v>
      </c>
      <c r="J4258" s="49">
        <f>IFERROR(IF(Ações!$B4258="","",(VLOOKUP(Table_1[[#This Row],[AÇÕES]],'Dados Status Invest STOCKS'!A4244:AD4859,4)/Table_1[[#This Row],[LPA]]))/100,0)</f>
        <v>0.93299999999999994</v>
      </c>
      <c r="K4258" s="64">
        <f>IFERROR(IF(Ações!$B4258="","",VLOOKUP(Table_1[[#This Row],[AÇÕES]],'Dados Status Invest STOCKS'!A4244:AD4859,2)),0)</f>
        <v>33.36</v>
      </c>
      <c r="L4258" s="65">
        <f>IFERROR(IF(Ações!$B4258="","",VLOOKUP(Table_1[[#This Row],[AÇÕES]],'Dados Status Invest STOCKS'!A4244:AD4859,3)/100),0)</f>
        <v>2.1899999999999999E-2</v>
      </c>
      <c r="M4258" s="66">
        <f>IFERROR(IF(Ações!$B4258="","",VLOOKUP(Table_1[[#This Row],[AÇÕES]],'Dados Status Invest STOCKS'!A4244:AD4859,28)),0)</f>
        <v>0.6</v>
      </c>
      <c r="N4258" s="66">
        <f>IFERROR(IF(Ações!$B4258="","",VLOOKUP(Table_1[[#This Row],[AÇÕES]],'Dados Status Invest STOCKS'!A4244:AD4859,27)),0)</f>
        <v>12.01</v>
      </c>
      <c r="O4258" s="66">
        <f>IFERROR(IF(Ações!$L4258="","",Ações!$K4258*Ações!$L4258),0)</f>
        <v>0.73058400000000001</v>
      </c>
      <c r="P4258" s="67">
        <f t="shared" si="66"/>
        <v>0.06</v>
      </c>
      <c r="Q4258" s="67">
        <f>IFERROR(Ações!$O4258/Ações!$M4258,0)</f>
        <v>1.2176400000000001</v>
      </c>
      <c r="R4258" s="67">
        <f>IFERROR(IF(Ações!$B4258="","",VLOOKUP(Table_1[[#This Row],[AÇÕES]],'Dados Status Invest STOCKS'!A4244:AD4859,18)/100),0)</f>
        <v>4.9599999999999998E-2</v>
      </c>
      <c r="S4258" s="65">
        <f>IFERROR(IF(Ações!$B4258="","",VLOOKUP(Table_1[[#This Row],[AÇÕES]],'Dados Status Invest STOCKS'!A4244:AD4859,25)/100),0)</f>
        <v>1.7899999999999999E-2</v>
      </c>
      <c r="T4258" s="67">
        <f>(1-Ações!$Q4258)*Ações!$R4258</f>
        <v>-1.0794944000000002E-2</v>
      </c>
      <c r="U4258" s="68">
        <f>IF(Ações!$S4258=0,Ações!$T4258,IF(Ações!$T4258=0,Ações!$S4258,AVERAGE(Ações!$S4258,Ações!$T4258)))</f>
        <v>3.5525279999999984E-3</v>
      </c>
    </row>
    <row r="4259" spans="2:21" ht="15" customHeight="1" x14ac:dyDescent="0.2">
      <c r="B4259" s="63" t="str">
        <f>IFERROR('Dados Status Invest STOCKS'!A4246,"-")</f>
        <v>SNOA</v>
      </c>
      <c r="C4259" s="45">
        <f>IFERROR((Ações!$D4259-Ações!$K4259)/Ações!$D4259,0)</f>
        <v>0</v>
      </c>
      <c r="D4259" s="46">
        <f>(Ações!$O4259)/0.06</f>
        <v>0</v>
      </c>
      <c r="E4259" s="47">
        <f>IFERROR((Ações!$F4259-Ações!$K4259)/Ações!$F4259,0)</f>
        <v>0</v>
      </c>
      <c r="F4259" s="46" t="str">
        <f>IF(OR(Ações!$N4259&lt;0,Ações!$M4259&lt;0),"",(22.5*Ações!$M4259*Ações!$N4259)^0.5)</f>
        <v/>
      </c>
      <c r="G4259" s="47">
        <f>IFERROR((Ações!$H4259-Ações!$K4259)/Ações!$H4259,0)</f>
        <v>0</v>
      </c>
      <c r="H4259" s="48">
        <f>IFERROR(Ações!$I4259/(Ações!$P4259-Table_1[[#This Row],[CAGR LUCRO 5A]]),0)</f>
        <v>0</v>
      </c>
      <c r="I4259" s="48">
        <f>IF(Ações!$S4259&lt;0,"",Ações!$O4259*(1+Ações!$S4259))</f>
        <v>0</v>
      </c>
      <c r="J4259" s="49">
        <f>IFERROR(IF(Ações!$B4259="","",(VLOOKUP(Table_1[[#This Row],[AÇÕES]],'Dados Status Invest STOCKS'!A4245:AD4860,4)/Table_1[[#This Row],[LPA]]))/100,0)</f>
        <v>1.1910112359550562E-2</v>
      </c>
      <c r="K4259" s="64">
        <f>IFERROR(IF(Ações!$B4259="","",VLOOKUP(Table_1[[#This Row],[AÇÕES]],'Dados Status Invest STOCKS'!A4245:AD4860,2)),0)</f>
        <v>3.78</v>
      </c>
      <c r="L4259" s="65">
        <f>IFERROR(IF(Ações!$B4259="","",VLOOKUP(Table_1[[#This Row],[AÇÕES]],'Dados Status Invest STOCKS'!A4245:AD4860,3)/100),0)</f>
        <v>0</v>
      </c>
      <c r="M4259" s="66">
        <f>IFERROR(IF(Ações!$B4259="","",VLOOKUP(Table_1[[#This Row],[AÇÕES]],'Dados Status Invest STOCKS'!A4245:AD4860,28)),0)</f>
        <v>-1.78</v>
      </c>
      <c r="N4259" s="66">
        <f>IFERROR(IF(Ações!$B4259="","",VLOOKUP(Table_1[[#This Row],[AÇÕES]],'Dados Status Invest STOCKS'!A4245:AD4860,27)),0)</f>
        <v>3.7</v>
      </c>
      <c r="O4259" s="66">
        <f>IFERROR(IF(Ações!$L4259="","",Ações!$K4259*Ações!$L4259),0)</f>
        <v>0</v>
      </c>
      <c r="P4259" s="67">
        <f t="shared" si="66"/>
        <v>0.06</v>
      </c>
      <c r="Q4259" s="67">
        <f>IFERROR(Ações!$O4259/Ações!$M4259,0)</f>
        <v>0</v>
      </c>
      <c r="R4259" s="67">
        <f>IFERROR(IF(Ações!$B4259="","",VLOOKUP(Table_1[[#This Row],[AÇÕES]],'Dados Status Invest STOCKS'!A4245:AD4860,18)/100),0)</f>
        <v>-0.48060000000000003</v>
      </c>
      <c r="S4259" s="65">
        <f>IFERROR(IF(Ações!$B4259="","",VLOOKUP(Table_1[[#This Row],[AÇÕES]],'Dados Status Invest STOCKS'!A4245:AD4860,25)/100),0)</f>
        <v>0</v>
      </c>
      <c r="T4259" s="67">
        <f>(1-Ações!$Q4259)*Ações!$R4259</f>
        <v>-0.48060000000000003</v>
      </c>
      <c r="U4259" s="68">
        <f>IF(Ações!$S4259=0,Ações!$T4259,IF(Ações!$T4259=0,Ações!$S4259,AVERAGE(Ações!$S4259,Ações!$T4259)))</f>
        <v>-0.48060000000000003</v>
      </c>
    </row>
    <row r="4260" spans="2:21" ht="15" customHeight="1" x14ac:dyDescent="0.2">
      <c r="B4260" s="63" t="str">
        <f>IFERROR('Dados Status Invest STOCKS'!A4247,"-")</f>
        <v>SNOW</v>
      </c>
      <c r="C4260" s="45">
        <f>IFERROR((Ações!$D4260-Ações!$K4260)/Ações!$D4260,0)</f>
        <v>0</v>
      </c>
      <c r="D4260" s="46">
        <f>(Ações!$O4260)/0.06</f>
        <v>0</v>
      </c>
      <c r="E4260" s="47">
        <f>IFERROR((Ações!$F4260-Ações!$K4260)/Ações!$F4260,0)</f>
        <v>0</v>
      </c>
      <c r="F4260" s="46" t="str">
        <f>IF(OR(Ações!$N4260&lt;0,Ações!$M4260&lt;0),"",(22.5*Ações!$M4260*Ações!$N4260)^0.5)</f>
        <v/>
      </c>
      <c r="G4260" s="47">
        <f>IFERROR((Ações!$H4260-Ações!$K4260)/Ações!$H4260,0)</f>
        <v>0</v>
      </c>
      <c r="H4260" s="48">
        <f>IFERROR(Ações!$I4260/(Ações!$P4260-Table_1[[#This Row],[CAGR LUCRO 5A]]),0)</f>
        <v>0</v>
      </c>
      <c r="I4260" s="48">
        <f>IF(Ações!$S4260&lt;0,"",Ações!$O4260*(1+Ações!$S4260))</f>
        <v>0</v>
      </c>
      <c r="J4260" s="49">
        <f>IFERROR(IF(Ações!$B4260="","",(VLOOKUP(Table_1[[#This Row],[AÇÕES]],'Dados Status Invest STOCKS'!A4246:AD4861,4)/Table_1[[#This Row],[LPA]]))/100,0)</f>
        <v>0.46651639344262291</v>
      </c>
      <c r="K4260" s="64">
        <f>IFERROR(IF(Ações!$B4260="","",VLOOKUP(Table_1[[#This Row],[AÇÕES]],'Dados Status Invest STOCKS'!A4246:AD4861,2)),0)</f>
        <v>277.5</v>
      </c>
      <c r="L4260" s="65">
        <f>IFERROR(IF(Ações!$B4260="","",VLOOKUP(Table_1[[#This Row],[AÇÕES]],'Dados Status Invest STOCKS'!A4246:AD4861,3)/100),0)</f>
        <v>0</v>
      </c>
      <c r="M4260" s="66">
        <f>IFERROR(IF(Ações!$B4260="","",VLOOKUP(Table_1[[#This Row],[AÇÕES]],'Dados Status Invest STOCKS'!A4246:AD4861,28)),0)</f>
        <v>-2.44</v>
      </c>
      <c r="N4260" s="66">
        <f>IFERROR(IF(Ações!$B4260="","",VLOOKUP(Table_1[[#This Row],[AÇÕES]],'Dados Status Invest STOCKS'!A4246:AD4861,27)),0)</f>
        <v>16.350000000000001</v>
      </c>
      <c r="O4260" s="66">
        <f>IFERROR(IF(Ações!$L4260="","",Ações!$K4260*Ações!$L4260),0)</f>
        <v>0</v>
      </c>
      <c r="P4260" s="67">
        <f t="shared" si="66"/>
        <v>0.06</v>
      </c>
      <c r="Q4260" s="67">
        <f>IFERROR(Ações!$O4260/Ações!$M4260,0)</f>
        <v>0</v>
      </c>
      <c r="R4260" s="67">
        <f>IFERROR(IF(Ações!$B4260="","",VLOOKUP(Table_1[[#This Row],[AÇÕES]],'Dados Status Invest STOCKS'!A4246:AD4861,18)/100),0)</f>
        <v>-0.14910000000000001</v>
      </c>
      <c r="S4260" s="65">
        <f>IFERROR(IF(Ações!$B4260="","",VLOOKUP(Table_1[[#This Row],[AÇÕES]],'Dados Status Invest STOCKS'!A4246:AD4861,25)/100),0)</f>
        <v>0</v>
      </c>
      <c r="T4260" s="67">
        <f>(1-Ações!$Q4260)*Ações!$R4260</f>
        <v>-0.14910000000000001</v>
      </c>
      <c r="U4260" s="68">
        <f>IF(Ações!$S4260=0,Ações!$T4260,IF(Ações!$T4260=0,Ações!$S4260,AVERAGE(Ações!$S4260,Ações!$T4260)))</f>
        <v>-0.14910000000000001</v>
      </c>
    </row>
    <row r="4261" spans="2:21" ht="15" customHeight="1" x14ac:dyDescent="0.2">
      <c r="B4261" s="63" t="str">
        <f>IFERROR('Dados Status Invest STOCKS'!A4248,"-")</f>
        <v>SNP</v>
      </c>
      <c r="C4261" s="45">
        <f>IFERROR((Ações!$D4261-Ações!$K4261)/Ações!$D4261,0)</f>
        <v>0.22380336351875824</v>
      </c>
      <c r="D4261" s="46">
        <f>(Ações!$O4261)/0.06</f>
        <v>66.774316666666678</v>
      </c>
      <c r="E4261" s="47">
        <f>IFERROR((Ações!$F4261-Ações!$K4261)/Ações!$F4261,0)</f>
        <v>0.61781050714336638</v>
      </c>
      <c r="F4261" s="46">
        <f>IF(OR(Ações!$N4261&lt;0,Ações!$M4261&lt;0),"",(22.5*Ações!$M4261*Ações!$N4261)^0.5)</f>
        <v>135.61335664306816</v>
      </c>
      <c r="G4261" s="47">
        <f>IFERROR((Ações!$H4261-Ações!$K4261)/Ações!$H4261,0)</f>
        <v>0.77652688009177306</v>
      </c>
      <c r="H4261" s="48">
        <f>IFERROR(Ações!$I4261/(Ações!$P4261-Table_1[[#This Row],[CAGR LUCRO 5A]]),0)</f>
        <v>231.92945988888897</v>
      </c>
      <c r="I4261" s="48">
        <f>IF(Ações!$S4261&lt;0,"",Ações!$O4261*(1+Ações!$S4261))</f>
        <v>4.1747302780000002</v>
      </c>
      <c r="J4261" s="49">
        <f>IFERROR(IF(Ações!$B4261="","",(VLOOKUP(Table_1[[#This Row],[AÇÕES]],'Dados Status Invest STOCKS'!A4247:AD4862,4)/Table_1[[#This Row],[LPA]]))/100,0)</f>
        <v>1.0411347517730495E-2</v>
      </c>
      <c r="K4261" s="64">
        <f>IFERROR(IF(Ações!$B4261="","",VLOOKUP(Table_1[[#This Row],[AÇÕES]],'Dados Status Invest STOCKS'!A4247:AD4862,2)),0)</f>
        <v>51.83</v>
      </c>
      <c r="L4261" s="65">
        <f>IFERROR(IF(Ações!$B4261="","",VLOOKUP(Table_1[[#This Row],[AÇÕES]],'Dados Status Invest STOCKS'!A4247:AD4862,3)/100),0)</f>
        <v>7.7300000000000008E-2</v>
      </c>
      <c r="M4261" s="66">
        <f>IFERROR(IF(Ações!$B4261="","",VLOOKUP(Table_1[[#This Row],[AÇÕES]],'Dados Status Invest STOCKS'!A4247:AD4862,28)),0)</f>
        <v>7.05</v>
      </c>
      <c r="N4261" s="66">
        <f>IFERROR(IF(Ações!$B4261="","",VLOOKUP(Table_1[[#This Row],[AÇÕES]],'Dados Status Invest STOCKS'!A4247:AD4862,27)),0)</f>
        <v>115.94</v>
      </c>
      <c r="O4261" s="66">
        <f>IFERROR(IF(Ações!$L4261="","",Ações!$K4261*Ações!$L4261),0)</f>
        <v>4.0064590000000004</v>
      </c>
      <c r="P4261" s="67">
        <f t="shared" si="66"/>
        <v>0.06</v>
      </c>
      <c r="Q4261" s="67">
        <f>IFERROR(Ações!$O4261/Ações!$M4261,0)</f>
        <v>0.56829205673758876</v>
      </c>
      <c r="R4261" s="67">
        <f>IFERROR(IF(Ações!$B4261="","",VLOOKUP(Table_1[[#This Row],[AÇÕES]],'Dados Status Invest STOCKS'!A4247:AD4862,18)/100),0)</f>
        <v>6.08E-2</v>
      </c>
      <c r="S4261" s="65">
        <f>IFERROR(IF(Ações!$B4261="","",VLOOKUP(Table_1[[#This Row],[AÇÕES]],'Dados Status Invest STOCKS'!A4247:AD4862,25)/100),0)</f>
        <v>4.2000000000000003E-2</v>
      </c>
      <c r="T4261" s="67">
        <f>(1-Ações!$Q4261)*Ações!$R4261</f>
        <v>2.6247842950354604E-2</v>
      </c>
      <c r="U4261" s="68">
        <f>IF(Ações!$S4261=0,Ações!$T4261,IF(Ações!$T4261=0,Ações!$S4261,AVERAGE(Ações!$S4261,Ações!$T4261)))</f>
        <v>3.4123921475177302E-2</v>
      </c>
    </row>
    <row r="4262" spans="2:21" ht="15" customHeight="1" x14ac:dyDescent="0.2">
      <c r="B4262" s="63" t="str">
        <f>IFERROR('Dados Status Invest STOCKS'!A4249,"-")</f>
        <v>SNPR</v>
      </c>
      <c r="C4262" s="45">
        <f>IFERROR((Ações!$D4262-Ações!$K4262)/Ações!$D4262,0)</f>
        <v>0</v>
      </c>
      <c r="D4262" s="46">
        <f>(Ações!$O4262)/0.06</f>
        <v>0</v>
      </c>
      <c r="E4262" s="47">
        <f>IFERROR((Ações!$F4262-Ações!$K4262)/Ações!$F4262,0)</f>
        <v>-11.984471157042561</v>
      </c>
      <c r="F4262" s="46">
        <f>IF(OR(Ações!$N4262&lt;0,Ações!$M4262&lt;0),"",(22.5*Ações!$M4262*Ações!$N4262)^0.5)</f>
        <v>0.71624018317879934</v>
      </c>
      <c r="G4262" s="47">
        <f>IFERROR((Ações!$H4262-Ações!$K4262)/Ações!$H4262,0)</f>
        <v>0</v>
      </c>
      <c r="H4262" s="48">
        <f>IFERROR(Ações!$I4262/(Ações!$P4262-Table_1[[#This Row],[CAGR LUCRO 5A]]),0)</f>
        <v>0</v>
      </c>
      <c r="I4262" s="48">
        <f>IF(Ações!$S4262&lt;0,"",Ações!$O4262*(1+Ações!$S4262))</f>
        <v>0</v>
      </c>
      <c r="J4262" s="49">
        <f>IFERROR(IF(Ações!$B4262="","",(VLOOKUP(Table_1[[#This Row],[AÇÕES]],'Dados Status Invest STOCKS'!A4248:AD4863,4)/Table_1[[#This Row],[LPA]]))/100,0)</f>
        <v>2.6242105263157898</v>
      </c>
      <c r="K4262" s="64">
        <f>IFERROR(IF(Ações!$B4262="","",VLOOKUP(Table_1[[#This Row],[AÇÕES]],'Dados Status Invest STOCKS'!A4248:AD4863,2)),0)</f>
        <v>9.3000000000000007</v>
      </c>
      <c r="L4262" s="65">
        <f>IFERROR(IF(Ações!$B4262="","",VLOOKUP(Table_1[[#This Row],[AÇÕES]],'Dados Status Invest STOCKS'!A4248:AD4863,3)/100),0)</f>
        <v>0</v>
      </c>
      <c r="M4262" s="66">
        <f>IFERROR(IF(Ações!$B4262="","",VLOOKUP(Table_1[[#This Row],[AÇÕES]],'Dados Status Invest STOCKS'!A4248:AD4863,28)),0)</f>
        <v>0.19</v>
      </c>
      <c r="N4262" s="66">
        <f>IFERROR(IF(Ações!$B4262="","",VLOOKUP(Table_1[[#This Row],[AÇÕES]],'Dados Status Invest STOCKS'!A4248:AD4863,27)),0)</f>
        <v>0.12</v>
      </c>
      <c r="O4262" s="66">
        <f>IFERROR(IF(Ações!$L4262="","",Ações!$K4262*Ações!$L4262),0)</f>
        <v>0</v>
      </c>
      <c r="P4262" s="67">
        <f t="shared" si="66"/>
        <v>0.06</v>
      </c>
      <c r="Q4262" s="67">
        <f>IFERROR(Ações!$O4262/Ações!$M4262,0)</f>
        <v>0</v>
      </c>
      <c r="R4262" s="67">
        <f>IFERROR(IF(Ações!$B4262="","",VLOOKUP(Table_1[[#This Row],[AÇÕES]],'Dados Status Invest STOCKS'!A4248:AD4863,18)/100),0)</f>
        <v>1.6086</v>
      </c>
      <c r="S4262" s="65">
        <f>IFERROR(IF(Ações!$B4262="","",VLOOKUP(Table_1[[#This Row],[AÇÕES]],'Dados Status Invest STOCKS'!A4248:AD4863,25)/100),0)</f>
        <v>0</v>
      </c>
      <c r="T4262" s="67">
        <f>(1-Ações!$Q4262)*Ações!$R4262</f>
        <v>1.6086</v>
      </c>
      <c r="U4262" s="68">
        <f>IF(Ações!$S4262=0,Ações!$T4262,IF(Ações!$T4262=0,Ações!$S4262,AVERAGE(Ações!$S4262,Ações!$T4262)))</f>
        <v>1.6086</v>
      </c>
    </row>
    <row r="4263" spans="2:21" ht="15" customHeight="1" x14ac:dyDescent="0.2">
      <c r="B4263" s="63" t="str">
        <f>IFERROR('Dados Status Invest STOCKS'!A4250,"-")</f>
        <v>SNPR.U</v>
      </c>
      <c r="C4263" s="45">
        <f>IFERROR((Ações!$D4263-Ações!$K4263)/Ações!$D4263,0)</f>
        <v>0</v>
      </c>
      <c r="D4263" s="46">
        <f>(Ações!$O4263)/0.06</f>
        <v>0</v>
      </c>
      <c r="E4263" s="47">
        <f>IFERROR((Ações!$F4263-Ações!$K4263)/Ações!$F4263,0)</f>
        <v>-12.961796943056516</v>
      </c>
      <c r="F4263" s="46">
        <f>IF(OR(Ações!$N4263&lt;0,Ações!$M4263&lt;0),"",(22.5*Ações!$M4263*Ações!$N4263)^0.5)</f>
        <v>0.71624018317879934</v>
      </c>
      <c r="G4263" s="47">
        <f>IFERROR((Ações!$H4263-Ações!$K4263)/Ações!$H4263,0)</f>
        <v>0</v>
      </c>
      <c r="H4263" s="48">
        <f>IFERROR(Ações!$I4263/(Ações!$P4263-Table_1[[#This Row],[CAGR LUCRO 5A]]),0)</f>
        <v>0</v>
      </c>
      <c r="I4263" s="48">
        <f>IF(Ações!$S4263&lt;0,"",Ações!$O4263*(1+Ações!$S4263))</f>
        <v>0</v>
      </c>
      <c r="J4263" s="49">
        <f>IFERROR(IF(Ações!$B4263="","",(VLOOKUP(Table_1[[#This Row],[AÇÕES]],'Dados Status Invest STOCKS'!A4249:AD4864,4)/Table_1[[#This Row],[LPA]]))/100,0)</f>
        <v>2.8221052631578947</v>
      </c>
      <c r="K4263" s="64">
        <f>IFERROR(IF(Ações!$B4263="","",VLOOKUP(Table_1[[#This Row],[AÇÕES]],'Dados Status Invest STOCKS'!A4249:AD4864,2)),0)</f>
        <v>10</v>
      </c>
      <c r="L4263" s="65">
        <f>IFERROR(IF(Ações!$B4263="","",VLOOKUP(Table_1[[#This Row],[AÇÕES]],'Dados Status Invest STOCKS'!A4249:AD4864,3)/100),0)</f>
        <v>0</v>
      </c>
      <c r="M4263" s="66">
        <f>IFERROR(IF(Ações!$B4263="","",VLOOKUP(Table_1[[#This Row],[AÇÕES]],'Dados Status Invest STOCKS'!A4249:AD4864,28)),0)</f>
        <v>0.19</v>
      </c>
      <c r="N4263" s="66">
        <f>IFERROR(IF(Ações!$B4263="","",VLOOKUP(Table_1[[#This Row],[AÇÕES]],'Dados Status Invest STOCKS'!A4249:AD4864,27)),0)</f>
        <v>0.12</v>
      </c>
      <c r="O4263" s="66">
        <f>IFERROR(IF(Ações!$L4263="","",Ações!$K4263*Ações!$L4263),0)</f>
        <v>0</v>
      </c>
      <c r="P4263" s="67">
        <f t="shared" si="66"/>
        <v>0.06</v>
      </c>
      <c r="Q4263" s="67">
        <f>IFERROR(Ações!$O4263/Ações!$M4263,0)</f>
        <v>0</v>
      </c>
      <c r="R4263" s="67">
        <f>IFERROR(IF(Ações!$B4263="","",VLOOKUP(Table_1[[#This Row],[AÇÕES]],'Dados Status Invest STOCKS'!A4249:AD4864,18)/100),0)</f>
        <v>1.6086</v>
      </c>
      <c r="S4263" s="65">
        <f>IFERROR(IF(Ações!$B4263="","",VLOOKUP(Table_1[[#This Row],[AÇÕES]],'Dados Status Invest STOCKS'!A4249:AD4864,25)/100),0)</f>
        <v>0</v>
      </c>
      <c r="T4263" s="67">
        <f>(1-Ações!$Q4263)*Ações!$R4263</f>
        <v>1.6086</v>
      </c>
      <c r="U4263" s="68">
        <f>IF(Ações!$S4263=0,Ações!$T4263,IF(Ações!$T4263=0,Ações!$S4263,AVERAGE(Ações!$S4263,Ações!$T4263)))</f>
        <v>1.6086</v>
      </c>
    </row>
    <row r="4264" spans="2:21" ht="15" customHeight="1" x14ac:dyDescent="0.2">
      <c r="B4264" s="63" t="str">
        <f>IFERROR('Dados Status Invest STOCKS'!A4251,"-")</f>
        <v>SNPR.WS</v>
      </c>
      <c r="C4264" s="45">
        <f>IFERROR((Ações!$D4264-Ações!$K4264)/Ações!$D4264,0)</f>
        <v>0</v>
      </c>
      <c r="D4264" s="46">
        <f>(Ações!$O4264)/0.06</f>
        <v>0</v>
      </c>
      <c r="E4264" s="47">
        <f>IFERROR((Ações!$F4264-Ações!$K4264)/Ações!$F4264,0)</f>
        <v>-1.5829324344654558</v>
      </c>
      <c r="F4264" s="46">
        <f>IF(OR(Ações!$N4264&lt;0,Ações!$M4264&lt;0),"",(22.5*Ações!$M4264*Ações!$N4264)^0.5)</f>
        <v>0.71624018317879934</v>
      </c>
      <c r="G4264" s="47">
        <f>IFERROR((Ações!$H4264-Ações!$K4264)/Ações!$H4264,0)</f>
        <v>0</v>
      </c>
      <c r="H4264" s="48">
        <f>IFERROR(Ações!$I4264/(Ações!$P4264-Table_1[[#This Row],[CAGR LUCRO 5A]]),0)</f>
        <v>0</v>
      </c>
      <c r="I4264" s="48">
        <f>IF(Ações!$S4264&lt;0,"",Ações!$O4264*(1+Ações!$S4264))</f>
        <v>0</v>
      </c>
      <c r="J4264" s="49">
        <f>IFERROR(IF(Ações!$B4264="","",(VLOOKUP(Table_1[[#This Row],[AÇÕES]],'Dados Status Invest STOCKS'!A4250:AD4865,4)/Table_1[[#This Row],[LPA]]))/100,0)</f>
        <v>0.52210526315789474</v>
      </c>
      <c r="K4264" s="64">
        <f>IFERROR(IF(Ações!$B4264="","",VLOOKUP(Table_1[[#This Row],[AÇÕES]],'Dados Status Invest STOCKS'!A4250:AD4865,2)),0)</f>
        <v>1.85</v>
      </c>
      <c r="L4264" s="65">
        <f>IFERROR(IF(Ações!$B4264="","",VLOOKUP(Table_1[[#This Row],[AÇÕES]],'Dados Status Invest STOCKS'!A4250:AD4865,3)/100),0)</f>
        <v>0</v>
      </c>
      <c r="M4264" s="66">
        <f>IFERROR(IF(Ações!$B4264="","",VLOOKUP(Table_1[[#This Row],[AÇÕES]],'Dados Status Invest STOCKS'!A4250:AD4865,28)),0)</f>
        <v>0.19</v>
      </c>
      <c r="N4264" s="66">
        <f>IFERROR(IF(Ações!$B4264="","",VLOOKUP(Table_1[[#This Row],[AÇÕES]],'Dados Status Invest STOCKS'!A4250:AD4865,27)),0)</f>
        <v>0.12</v>
      </c>
      <c r="O4264" s="66">
        <f>IFERROR(IF(Ações!$L4264="","",Ações!$K4264*Ações!$L4264),0)</f>
        <v>0</v>
      </c>
      <c r="P4264" s="67">
        <f t="shared" si="66"/>
        <v>0.06</v>
      </c>
      <c r="Q4264" s="67">
        <f>IFERROR(Ações!$O4264/Ações!$M4264,0)</f>
        <v>0</v>
      </c>
      <c r="R4264" s="67">
        <f>IFERROR(IF(Ações!$B4264="","",VLOOKUP(Table_1[[#This Row],[AÇÕES]],'Dados Status Invest STOCKS'!A4250:AD4865,18)/100),0)</f>
        <v>1.6086</v>
      </c>
      <c r="S4264" s="65">
        <f>IFERROR(IF(Ações!$B4264="","",VLOOKUP(Table_1[[#This Row],[AÇÕES]],'Dados Status Invest STOCKS'!A4250:AD4865,25)/100),0)</f>
        <v>0</v>
      </c>
      <c r="T4264" s="67">
        <f>(1-Ações!$Q4264)*Ações!$R4264</f>
        <v>1.6086</v>
      </c>
      <c r="U4264" s="68">
        <f>IF(Ações!$S4264=0,Ações!$T4264,IF(Ações!$T4264=0,Ações!$S4264,AVERAGE(Ações!$S4264,Ações!$T4264)))</f>
        <v>1.6086</v>
      </c>
    </row>
    <row r="4265" spans="2:21" ht="15" customHeight="1" x14ac:dyDescent="0.2">
      <c r="B4265" s="63" t="str">
        <f>IFERROR('Dados Status Invest STOCKS'!A4252,"-")</f>
        <v>SNPS</v>
      </c>
      <c r="C4265" s="45">
        <f>IFERROR((Ações!$D4265-Ações!$K4265)/Ações!$D4265,0)</f>
        <v>0</v>
      </c>
      <c r="D4265" s="46">
        <f>(Ações!$O4265)/0.06</f>
        <v>0</v>
      </c>
      <c r="E4265" s="47">
        <f>IFERROR((Ações!$F4265-Ações!$K4265)/Ações!$F4265,0)</f>
        <v>-3.9785474982337812</v>
      </c>
      <c r="F4265" s="46">
        <f>IF(OR(Ações!$N4265&lt;0,Ações!$M4265&lt;0),"",(22.5*Ações!$M4265*Ações!$N4265)^0.5)</f>
        <v>61.933726676181855</v>
      </c>
      <c r="G4265" s="47">
        <f>IFERROR((Ações!$H4265-Ações!$K4265)/Ações!$H4265,0)</f>
        <v>0</v>
      </c>
      <c r="H4265" s="48">
        <f>IFERROR(Ações!$I4265/(Ações!$P4265-Table_1[[#This Row],[CAGR LUCRO 5A]]),0)</f>
        <v>0</v>
      </c>
      <c r="I4265" s="48">
        <f>IF(Ações!$S4265&lt;0,"",Ações!$O4265*(1+Ações!$S4265))</f>
        <v>0</v>
      </c>
      <c r="J4265" s="49">
        <f>IFERROR(IF(Ações!$B4265="","",(VLOOKUP(Table_1[[#This Row],[AÇÕES]],'Dados Status Invest STOCKS'!A4251:AD4866,4)/Table_1[[#This Row],[LPA]]))/100,0)</f>
        <v>0.12643724696356273</v>
      </c>
      <c r="K4265" s="64">
        <f>IFERROR(IF(Ações!$B4265="","",VLOOKUP(Table_1[[#This Row],[AÇÕES]],'Dados Status Invest STOCKS'!A4251:AD4866,2)),0)</f>
        <v>308.33999999999997</v>
      </c>
      <c r="L4265" s="65">
        <f>IFERROR(IF(Ações!$B4265="","",VLOOKUP(Table_1[[#This Row],[AÇÕES]],'Dados Status Invest STOCKS'!A4251:AD4866,3)/100),0)</f>
        <v>0</v>
      </c>
      <c r="M4265" s="66">
        <f>IFERROR(IF(Ações!$B4265="","",VLOOKUP(Table_1[[#This Row],[AÇÕES]],'Dados Status Invest STOCKS'!A4251:AD4866,28)),0)</f>
        <v>4.9400000000000004</v>
      </c>
      <c r="N4265" s="66">
        <f>IFERROR(IF(Ações!$B4265="","",VLOOKUP(Table_1[[#This Row],[AÇÕES]],'Dados Status Invest STOCKS'!A4251:AD4866,27)),0)</f>
        <v>34.51</v>
      </c>
      <c r="O4265" s="66">
        <f>IFERROR(IF(Ações!$L4265="","",Ações!$K4265*Ações!$L4265),0)</f>
        <v>0</v>
      </c>
      <c r="P4265" s="67">
        <f t="shared" si="66"/>
        <v>0.06</v>
      </c>
      <c r="Q4265" s="67">
        <f>IFERROR(Ações!$O4265/Ações!$M4265,0)</f>
        <v>0</v>
      </c>
      <c r="R4265" s="67">
        <f>IFERROR(IF(Ações!$B4265="","",VLOOKUP(Table_1[[#This Row],[AÇÕES]],'Dados Status Invest STOCKS'!A4251:AD4866,18)/100),0)</f>
        <v>0.1431</v>
      </c>
      <c r="S4265" s="65">
        <f>IFERROR(IF(Ações!$B4265="","",VLOOKUP(Table_1[[#This Row],[AÇÕES]],'Dados Status Invest STOCKS'!A4251:AD4866,25)/100),0)</f>
        <v>0.2321</v>
      </c>
      <c r="T4265" s="67">
        <f>(1-Ações!$Q4265)*Ações!$R4265</f>
        <v>0.1431</v>
      </c>
      <c r="U4265" s="68">
        <f>IF(Ações!$S4265=0,Ações!$T4265,IF(Ações!$T4265=0,Ações!$S4265,AVERAGE(Ações!$S4265,Ações!$T4265)))</f>
        <v>0.18759999999999999</v>
      </c>
    </row>
    <row r="4266" spans="2:21" ht="15" customHeight="1" x14ac:dyDescent="0.2">
      <c r="B4266" s="63" t="str">
        <f>IFERROR('Dados Status Invest STOCKS'!A4253,"-")</f>
        <v>SNSS</v>
      </c>
      <c r="C4266" s="45">
        <f>IFERROR((Ações!$D4266-Ações!$K4266)/Ações!$D4266,0)</f>
        <v>0</v>
      </c>
      <c r="D4266" s="46">
        <f>(Ações!$O4266)/0.06</f>
        <v>0</v>
      </c>
      <c r="E4266" s="47">
        <f>IFERROR((Ações!$F4266-Ações!$K4266)/Ações!$F4266,0)</f>
        <v>0</v>
      </c>
      <c r="F4266" s="46" t="str">
        <f>IF(OR(Ações!$N4266&lt;0,Ações!$M4266&lt;0),"",(22.5*Ações!$M4266*Ações!$N4266)^0.5)</f>
        <v/>
      </c>
      <c r="G4266" s="47">
        <f>IFERROR((Ações!$H4266-Ações!$K4266)/Ações!$H4266,0)</f>
        <v>0</v>
      </c>
      <c r="H4266" s="48">
        <f>IFERROR(Ações!$I4266/(Ações!$P4266-Table_1[[#This Row],[CAGR LUCRO 5A]]),0)</f>
        <v>0</v>
      </c>
      <c r="I4266" s="48">
        <f>IF(Ações!$S4266&lt;0,"",Ações!$O4266*(1+Ações!$S4266))</f>
        <v>0</v>
      </c>
      <c r="J4266" s="49">
        <f>IFERROR(IF(Ações!$B4266="","",(VLOOKUP(Table_1[[#This Row],[AÇÕES]],'Dados Status Invest STOCKS'!A4252:AD4867,4)/Table_1[[#This Row],[LPA]]))/100,0)</f>
        <v>3.5737704918032791E-2</v>
      </c>
      <c r="K4266" s="64">
        <f>IFERROR(IF(Ações!$B4266="","",VLOOKUP(Table_1[[#This Row],[AÇÕES]],'Dados Status Invest STOCKS'!A4252:AD4867,2)),0)</f>
        <v>5.32</v>
      </c>
      <c r="L4266" s="65">
        <f>IFERROR(IF(Ações!$B4266="","",VLOOKUP(Table_1[[#This Row],[AÇÕES]],'Dados Status Invest STOCKS'!A4252:AD4867,3)/100),0)</f>
        <v>0</v>
      </c>
      <c r="M4266" s="66">
        <f>IFERROR(IF(Ações!$B4266="","",VLOOKUP(Table_1[[#This Row],[AÇÕES]],'Dados Status Invest STOCKS'!A4252:AD4867,28)),0)</f>
        <v>-1.22</v>
      </c>
      <c r="N4266" s="66">
        <f>IFERROR(IF(Ações!$B4266="","",VLOOKUP(Table_1[[#This Row],[AÇÕES]],'Dados Status Invest STOCKS'!A4252:AD4867,27)),0)</f>
        <v>1.35</v>
      </c>
      <c r="O4266" s="66">
        <f>IFERROR(IF(Ações!$L4266="","",Ações!$K4266*Ações!$L4266),0)</f>
        <v>0</v>
      </c>
      <c r="P4266" s="67">
        <f t="shared" si="66"/>
        <v>0.06</v>
      </c>
      <c r="Q4266" s="67">
        <f>IFERROR(Ações!$O4266/Ações!$M4266,0)</f>
        <v>0</v>
      </c>
      <c r="R4266" s="67">
        <f>IFERROR(IF(Ações!$B4266="","",VLOOKUP(Table_1[[#This Row],[AÇÕES]],'Dados Status Invest STOCKS'!A4252:AD4867,18)/100),0)</f>
        <v>-0.90290000000000004</v>
      </c>
      <c r="S4266" s="65">
        <f>IFERROR(IF(Ações!$B4266="","",VLOOKUP(Table_1[[#This Row],[AÇÕES]],'Dados Status Invest STOCKS'!A4252:AD4867,25)/100),0)</f>
        <v>0</v>
      </c>
      <c r="T4266" s="67">
        <f>(1-Ações!$Q4266)*Ações!$R4266</f>
        <v>-0.90290000000000004</v>
      </c>
      <c r="U4266" s="68">
        <f>IF(Ações!$S4266=0,Ações!$T4266,IF(Ações!$T4266=0,Ações!$S4266,AVERAGE(Ações!$S4266,Ações!$T4266)))</f>
        <v>-0.90290000000000004</v>
      </c>
    </row>
    <row r="4267" spans="2:21" ht="15" customHeight="1" x14ac:dyDescent="0.2">
      <c r="B4267" s="63" t="str">
        <f>IFERROR('Dados Status Invest STOCKS'!A4254,"-")</f>
        <v>SNV</v>
      </c>
      <c r="C4267" s="45">
        <f>IFERROR((Ações!$D4267-Ações!$K4267)/Ações!$D4267,0)</f>
        <v>-1.2471910112359552</v>
      </c>
      <c r="D4267" s="46">
        <f>(Ações!$O4267)/0.06</f>
        <v>22.009699999999999</v>
      </c>
      <c r="E4267" s="47">
        <f>IFERROR((Ações!$F4267-Ações!$K4267)/Ações!$F4267,0)</f>
        <v>0.19520962160358168</v>
      </c>
      <c r="F4267" s="46">
        <f>IF(OR(Ações!$N4267&lt;0,Ações!$M4267&lt;0),"",(22.5*Ações!$M4267*Ações!$N4267)^0.5)</f>
        <v>61.456997160616304</v>
      </c>
      <c r="G4267" s="47">
        <f>IFERROR((Ações!$H4267-Ações!$K4267)/Ações!$H4267,0)</f>
        <v>2.8793712160874176</v>
      </c>
      <c r="H4267" s="48">
        <f>IFERROR(Ações!$I4267/(Ações!$P4267-Table_1[[#This Row],[CAGR LUCRO 5A]]),0)</f>
        <v>-26.31731271428572</v>
      </c>
      <c r="I4267" s="48">
        <f>IF(Ações!$S4267&lt;0,"",Ações!$O4267*(1+Ações!$S4267))</f>
        <v>1.4737695120000001</v>
      </c>
      <c r="J4267" s="49">
        <f>IFERROR(IF(Ações!$B4267="","",(VLOOKUP(Table_1[[#This Row],[AÇÕES]],'Dados Status Invest STOCKS'!A4253:AD4868,4)/Table_1[[#This Row],[LPA]]))/100,0)</f>
        <v>2.2860215053763441E-2</v>
      </c>
      <c r="K4267" s="64">
        <f>IFERROR(IF(Ações!$B4267="","",VLOOKUP(Table_1[[#This Row],[AÇÕES]],'Dados Status Invest STOCKS'!A4253:AD4868,2)),0)</f>
        <v>49.46</v>
      </c>
      <c r="L4267" s="65">
        <f>IFERROR(IF(Ações!$B4267="","",VLOOKUP(Table_1[[#This Row],[AÇÕES]],'Dados Status Invest STOCKS'!A4253:AD4868,3)/100),0)</f>
        <v>2.6699999999999998E-2</v>
      </c>
      <c r="M4267" s="66">
        <f>IFERROR(IF(Ações!$B4267="","",VLOOKUP(Table_1[[#This Row],[AÇÕES]],'Dados Status Invest STOCKS'!A4253:AD4868,28)),0)</f>
        <v>4.6500000000000004</v>
      </c>
      <c r="N4267" s="66">
        <f>IFERROR(IF(Ações!$B4267="","",VLOOKUP(Table_1[[#This Row],[AÇÕES]],'Dados Status Invest STOCKS'!A4253:AD4868,27)),0)</f>
        <v>36.1</v>
      </c>
      <c r="O4267" s="66">
        <f>IFERROR(IF(Ações!$L4267="","",Ações!$K4267*Ações!$L4267),0)</f>
        <v>1.3205819999999999</v>
      </c>
      <c r="P4267" s="67">
        <f t="shared" si="66"/>
        <v>0.06</v>
      </c>
      <c r="Q4267" s="67">
        <f>IFERROR(Ações!$O4267/Ações!$M4267,0)</f>
        <v>0.28399612903225802</v>
      </c>
      <c r="R4267" s="67">
        <f>IFERROR(IF(Ações!$B4267="","",VLOOKUP(Table_1[[#This Row],[AÇÕES]],'Dados Status Invest STOCKS'!A4253:AD4868,18)/100),0)</f>
        <v>0.12890000000000001</v>
      </c>
      <c r="S4267" s="65">
        <f>IFERROR(IF(Ações!$B4267="","",VLOOKUP(Table_1[[#This Row],[AÇÕES]],'Dados Status Invest STOCKS'!A4253:AD4868,25)/100),0)</f>
        <v>0.11599999999999999</v>
      </c>
      <c r="T4267" s="67">
        <f>(1-Ações!$Q4267)*Ações!$R4267</f>
        <v>9.2292898967741954E-2</v>
      </c>
      <c r="U4267" s="68">
        <f>IF(Ações!$S4267=0,Ações!$T4267,IF(Ações!$T4267=0,Ações!$S4267,AVERAGE(Ações!$S4267,Ações!$T4267)))</f>
        <v>0.10414644948387097</v>
      </c>
    </row>
    <row r="4268" spans="2:21" ht="15" customHeight="1" x14ac:dyDescent="0.2">
      <c r="B4268" s="63" t="str">
        <f>IFERROR('Dados Status Invest STOCKS'!A4255,"-")</f>
        <v>SNX</v>
      </c>
      <c r="C4268" s="45">
        <f>IFERROR((Ações!$D4268-Ações!$K4268)/Ações!$D4268,0)</f>
        <v>-5.9767441860465116</v>
      </c>
      <c r="D4268" s="46">
        <f>(Ações!$O4268)/0.06</f>
        <v>14.9941</v>
      </c>
      <c r="E4268" s="47">
        <f>IFERROR((Ações!$F4268-Ações!$K4268)/Ações!$F4268,0)</f>
        <v>-0.96645222131639064</v>
      </c>
      <c r="F4268" s="46">
        <f>IF(OR(Ações!$N4268&lt;0,Ações!$M4268&lt;0),"",(22.5*Ações!$M4268*Ações!$N4268)^0.5)</f>
        <v>53.197326060620753</v>
      </c>
      <c r="G4268" s="47">
        <f>IFERROR((Ações!$H4268-Ações!$K4268)/Ações!$H4268,0)</f>
        <v>14.966615253049589</v>
      </c>
      <c r="H4268" s="48">
        <f>IFERROR(Ações!$I4268/(Ações!$P4268-Table_1[[#This Row],[CAGR LUCRO 5A]]),0)</f>
        <v>-7.4900037055977871</v>
      </c>
      <c r="I4268" s="48">
        <f>IF(Ações!$S4268&lt;0,"",Ações!$O4268*(1+Ações!$S4268))</f>
        <v>1.0838035361999998</v>
      </c>
      <c r="J4268" s="49">
        <f>IFERROR(IF(Ações!$B4268="","",(VLOOKUP(Table_1[[#This Row],[AÇÕES]],'Dados Status Invest STOCKS'!A4254:AD4869,4)/Table_1[[#This Row],[LPA]]))/100,0)</f>
        <v>3.9630350194552535E-2</v>
      </c>
      <c r="K4268" s="64">
        <f>IFERROR(IF(Ações!$B4268="","",VLOOKUP(Table_1[[#This Row],[AÇÕES]],'Dados Status Invest STOCKS'!A4254:AD4869,2)),0)</f>
        <v>104.61</v>
      </c>
      <c r="L4268" s="65">
        <f>IFERROR(IF(Ações!$B4268="","",VLOOKUP(Table_1[[#This Row],[AÇÕES]],'Dados Status Invest STOCKS'!A4254:AD4869,3)/100),0)</f>
        <v>8.6E-3</v>
      </c>
      <c r="M4268" s="66">
        <f>IFERROR(IF(Ações!$B4268="","",VLOOKUP(Table_1[[#This Row],[AÇÕES]],'Dados Status Invest STOCKS'!A4254:AD4869,28)),0)</f>
        <v>5.14</v>
      </c>
      <c r="N4268" s="66">
        <f>IFERROR(IF(Ações!$B4268="","",VLOOKUP(Table_1[[#This Row],[AÇÕES]],'Dados Status Invest STOCKS'!A4254:AD4869,27)),0)</f>
        <v>24.47</v>
      </c>
      <c r="O4268" s="66">
        <f>IFERROR(IF(Ações!$L4268="","",Ações!$K4268*Ações!$L4268),0)</f>
        <v>0.89964599999999995</v>
      </c>
      <c r="P4268" s="67">
        <f t="shared" si="66"/>
        <v>0.06</v>
      </c>
      <c r="Q4268" s="67">
        <f>IFERROR(Ações!$O4268/Ações!$M4268,0)</f>
        <v>0.1750284046692607</v>
      </c>
      <c r="R4268" s="67">
        <f>IFERROR(IF(Ações!$B4268="","",VLOOKUP(Table_1[[#This Row],[AÇÕES]],'Dados Status Invest STOCKS'!A4254:AD4869,18)/100),0)</f>
        <v>0.20989999999999998</v>
      </c>
      <c r="S4268" s="65">
        <f>IFERROR(IF(Ações!$B4268="","",VLOOKUP(Table_1[[#This Row],[AÇÕES]],'Dados Status Invest STOCKS'!A4254:AD4869,25)/100),0)</f>
        <v>0.20469999999999999</v>
      </c>
      <c r="T4268" s="67">
        <f>(1-Ações!$Q4268)*Ações!$R4268</f>
        <v>0.17316153785992217</v>
      </c>
      <c r="U4268" s="68">
        <f>IF(Ações!$S4268=0,Ações!$T4268,IF(Ações!$T4268=0,Ações!$S4268,AVERAGE(Ações!$S4268,Ações!$T4268)))</f>
        <v>0.18893076892996108</v>
      </c>
    </row>
    <row r="4269" spans="2:21" ht="15" customHeight="1" x14ac:dyDescent="0.2">
      <c r="B4269" s="63" t="str">
        <f>IFERROR('Dados Status Invest STOCKS'!A4256,"-")</f>
        <v>SNY</v>
      </c>
      <c r="C4269" s="45">
        <f>IFERROR((Ações!$D4269-Ações!$K4269)/Ações!$D4269,0)</f>
        <v>0.2</v>
      </c>
      <c r="D4269" s="46">
        <f>(Ações!$O4269)/0.06</f>
        <v>63.550000000000004</v>
      </c>
      <c r="E4269" s="47">
        <f>IFERROR((Ações!$F4269-Ações!$K4269)/Ações!$F4269,0)</f>
        <v>-0.13890663506304635</v>
      </c>
      <c r="F4269" s="46">
        <f>IF(OR(Ações!$N4269&lt;0,Ações!$M4269&lt;0),"",(22.5*Ações!$M4269*Ações!$N4269)^0.5)</f>
        <v>44.639304430064769</v>
      </c>
      <c r="G4269" s="47">
        <f>IFERROR((Ações!$H4269-Ações!$K4269)/Ações!$H4269,0)</f>
        <v>3.1092757306226182</v>
      </c>
      <c r="H4269" s="48">
        <f>IFERROR(Ações!$I4269/(Ações!$P4269-Table_1[[#This Row],[CAGR LUCRO 5A]]),0)</f>
        <v>-24.103060240963853</v>
      </c>
      <c r="I4269" s="48">
        <f>IF(Ações!$S4269&lt;0,"",Ações!$O4269*(1+Ações!$S4269))</f>
        <v>4.8013296000000008</v>
      </c>
      <c r="J4269" s="49">
        <f>IFERROR(IF(Ações!$B4269="","",(VLOOKUP(Table_1[[#This Row],[AÇÕES]],'Dados Status Invest STOCKS'!A4255:AD4870,4)/Table_1[[#This Row],[LPA]]))/100,0)</f>
        <v>5.0220125786163521E-2</v>
      </c>
      <c r="K4269" s="64">
        <f>IFERROR(IF(Ações!$B4269="","",VLOOKUP(Table_1[[#This Row],[AÇÕES]],'Dados Status Invest STOCKS'!A4255:AD4870,2)),0)</f>
        <v>50.84</v>
      </c>
      <c r="L4269" s="65">
        <f>IFERROR(IF(Ações!$B4269="","",VLOOKUP(Table_1[[#This Row],[AÇÕES]],'Dados Status Invest STOCKS'!A4255:AD4870,3)/100),0)</f>
        <v>7.4999999999999997E-2</v>
      </c>
      <c r="M4269" s="66">
        <f>IFERROR(IF(Ações!$B4269="","",VLOOKUP(Table_1[[#This Row],[AÇÕES]],'Dados Status Invest STOCKS'!A4255:AD4870,28)),0)</f>
        <v>3.18</v>
      </c>
      <c r="N4269" s="66">
        <f>IFERROR(IF(Ações!$B4269="","",VLOOKUP(Table_1[[#This Row],[AÇÕES]],'Dados Status Invest STOCKS'!A4255:AD4870,27)),0)</f>
        <v>27.85</v>
      </c>
      <c r="O4269" s="66">
        <f>IFERROR(IF(Ações!$L4269="","",Ações!$K4269*Ações!$L4269),0)</f>
        <v>3.8130000000000002</v>
      </c>
      <c r="P4269" s="67">
        <f t="shared" si="66"/>
        <v>0.06</v>
      </c>
      <c r="Q4269" s="67">
        <f>IFERROR(Ações!$O4269/Ações!$M4269,0)</f>
        <v>1.1990566037735848</v>
      </c>
      <c r="R4269" s="67">
        <f>IFERROR(IF(Ações!$B4269="","",VLOOKUP(Table_1[[#This Row],[AÇÕES]],'Dados Status Invest STOCKS'!A4255:AD4870,18)/100),0)</f>
        <v>0.1143</v>
      </c>
      <c r="S4269" s="65">
        <f>IFERROR(IF(Ações!$B4269="","",VLOOKUP(Table_1[[#This Row],[AÇÕES]],'Dados Status Invest STOCKS'!A4255:AD4870,25)/100),0)</f>
        <v>0.25920000000000004</v>
      </c>
      <c r="T4269" s="67">
        <f>(1-Ações!$Q4269)*Ações!$R4269</f>
        <v>-2.2752169811320742E-2</v>
      </c>
      <c r="U4269" s="68">
        <f>IF(Ações!$S4269=0,Ações!$T4269,IF(Ações!$T4269=0,Ações!$S4269,AVERAGE(Ações!$S4269,Ações!$T4269)))</f>
        <v>0.11822391509433965</v>
      </c>
    </row>
    <row r="4270" spans="2:21" ht="15" customHeight="1" x14ac:dyDescent="0.2">
      <c r="B4270" s="63" t="str">
        <f>IFERROR('Dados Status Invest STOCKS'!A4257,"-")</f>
        <v>SO</v>
      </c>
      <c r="C4270" s="45">
        <f>IFERROR((Ações!$D4270-Ações!$K4270)/Ações!$D4270,0)</f>
        <v>-0.54241645244215908</v>
      </c>
      <c r="D4270" s="46">
        <f>(Ações!$O4270)/0.06</f>
        <v>43.678216666666678</v>
      </c>
      <c r="E4270" s="47">
        <f>IFERROR((Ações!$F4270-Ações!$K4270)/Ações!$F4270,0)</f>
        <v>-0.50810845396684801</v>
      </c>
      <c r="F4270" s="46">
        <f>IF(OR(Ações!$N4270&lt;0,Ações!$M4270&lt;0),"",(22.5*Ações!$M4270*Ações!$N4270)^0.5)</f>
        <v>44.671853554559391</v>
      </c>
      <c r="G4270" s="47">
        <f>IFERROR((Ações!$H4270-Ações!$K4270)/Ações!$H4270,0)</f>
        <v>1.1901721443064748</v>
      </c>
      <c r="H4270" s="48">
        <f>IFERROR(Ações!$I4270/(Ações!$P4270-Table_1[[#This Row],[CAGR LUCRO 5A]]),0)</f>
        <v>-354.25798160759484</v>
      </c>
      <c r="I4270" s="48">
        <f>IF(Ações!$S4270&lt;0,"",Ações!$O4270*(1+Ações!$S4270))</f>
        <v>2.7986380547000009</v>
      </c>
      <c r="J4270" s="49">
        <f>IFERROR(IF(Ações!$B4270="","",(VLOOKUP(Table_1[[#This Row],[AÇÕES]],'Dados Status Invest STOCKS'!A4256:AD4871,4)/Table_1[[#This Row],[LPA]]))/100,0)</f>
        <v>8.4204946996466426E-2</v>
      </c>
      <c r="K4270" s="64">
        <f>IFERROR(IF(Ações!$B4270="","",VLOOKUP(Table_1[[#This Row],[AÇÕES]],'Dados Status Invest STOCKS'!A4256:AD4871,2)),0)</f>
        <v>67.37</v>
      </c>
      <c r="L4270" s="65">
        <f>IFERROR(IF(Ações!$B4270="","",VLOOKUP(Table_1[[#This Row],[AÇÕES]],'Dados Status Invest STOCKS'!A4256:AD4871,3)/100),0)</f>
        <v>3.8900000000000004E-2</v>
      </c>
      <c r="M4270" s="66">
        <f>IFERROR(IF(Ações!$B4270="","",VLOOKUP(Table_1[[#This Row],[AÇÕES]],'Dados Status Invest STOCKS'!A4256:AD4871,28)),0)</f>
        <v>2.83</v>
      </c>
      <c r="N4270" s="66">
        <f>IFERROR(IF(Ações!$B4270="","",VLOOKUP(Table_1[[#This Row],[AÇÕES]],'Dados Status Invest STOCKS'!A4256:AD4871,27)),0)</f>
        <v>31.34</v>
      </c>
      <c r="O4270" s="66">
        <f>IFERROR(IF(Ações!$L4270="","",Ações!$K4270*Ações!$L4270),0)</f>
        <v>2.6206930000000006</v>
      </c>
      <c r="P4270" s="67">
        <f t="shared" si="66"/>
        <v>0.06</v>
      </c>
      <c r="Q4270" s="67">
        <f>IFERROR(Ações!$O4270/Ações!$M4270,0)</f>
        <v>0.92603992932862211</v>
      </c>
      <c r="R4270" s="67">
        <f>IFERROR(IF(Ações!$B4270="","",VLOOKUP(Table_1[[#This Row],[AÇÕES]],'Dados Status Invest STOCKS'!A4256:AD4871,18)/100),0)</f>
        <v>9.0200000000000002E-2</v>
      </c>
      <c r="S4270" s="65">
        <f>IFERROR(IF(Ações!$B4270="","",VLOOKUP(Table_1[[#This Row],[AÇÕES]],'Dados Status Invest STOCKS'!A4256:AD4871,25)/100),0)</f>
        <v>6.7900000000000002E-2</v>
      </c>
      <c r="T4270" s="67">
        <f>(1-Ações!$Q4270)*Ações!$R4270</f>
        <v>6.6711983745582851E-3</v>
      </c>
      <c r="U4270" s="68">
        <f>IF(Ações!$S4270=0,Ações!$T4270,IF(Ações!$T4270=0,Ações!$S4270,AVERAGE(Ações!$S4270,Ações!$T4270)))</f>
        <v>3.7285599187279146E-2</v>
      </c>
    </row>
    <row r="4271" spans="2:21" ht="15" customHeight="1" x14ac:dyDescent="0.2">
      <c r="B4271" s="63" t="str">
        <f>IFERROR('Dados Status Invest STOCKS'!A4258,"-")</f>
        <v>SOAC</v>
      </c>
      <c r="C4271" s="45">
        <f>IFERROR((Ações!$D4271-Ações!$K4271)/Ações!$D4271,0)</f>
        <v>0</v>
      </c>
      <c r="D4271" s="46">
        <f>(Ações!$O4271)/0.06</f>
        <v>0</v>
      </c>
      <c r="E4271" s="47">
        <f>IFERROR((Ações!$F4271-Ações!$K4271)/Ações!$F4271,0)</f>
        <v>0</v>
      </c>
      <c r="F4271" s="46" t="str">
        <f>IF(OR(Ações!$N4271&lt;0,Ações!$M4271&lt;0),"",(22.5*Ações!$M4271*Ações!$N4271)^0.5)</f>
        <v/>
      </c>
      <c r="G4271" s="47">
        <f>IFERROR((Ações!$H4271-Ações!$K4271)/Ações!$H4271,0)</f>
        <v>0</v>
      </c>
      <c r="H4271" s="48">
        <f>IFERROR(Ações!$I4271/(Ações!$P4271-Table_1[[#This Row],[CAGR LUCRO 5A]]),0)</f>
        <v>0</v>
      </c>
      <c r="I4271" s="48">
        <f>IF(Ações!$S4271&lt;0,"",Ações!$O4271*(1+Ações!$S4271))</f>
        <v>0</v>
      </c>
      <c r="J4271" s="49">
        <f>IFERROR(IF(Ações!$B4271="","",(VLOOKUP(Table_1[[#This Row],[AÇÕES]],'Dados Status Invest STOCKS'!A4257:AD4872,4)/Table_1[[#This Row],[LPA]]))/100,0)</f>
        <v>0.32491228070175437</v>
      </c>
      <c r="K4271" s="64">
        <f>IFERROR(IF(Ações!$B4271="","",VLOOKUP(Table_1[[#This Row],[AÇÕES]],'Dados Status Invest STOCKS'!A4257:AD4872,2)),0)</f>
        <v>10.62</v>
      </c>
      <c r="L4271" s="65">
        <f>IFERROR(IF(Ações!$B4271="","",VLOOKUP(Table_1[[#This Row],[AÇÕES]],'Dados Status Invest STOCKS'!A4257:AD4872,3)/100),0)</f>
        <v>0</v>
      </c>
      <c r="M4271" s="66">
        <f>IFERROR(IF(Ações!$B4271="","",VLOOKUP(Table_1[[#This Row],[AÇÕES]],'Dados Status Invest STOCKS'!A4257:AD4872,28)),0)</f>
        <v>-0.56999999999999995</v>
      </c>
      <c r="N4271" s="66">
        <f>IFERROR(IF(Ações!$B4271="","",VLOOKUP(Table_1[[#This Row],[AÇÕES]],'Dados Status Invest STOCKS'!A4257:AD4872,27)),0)</f>
        <v>-1.42</v>
      </c>
      <c r="O4271" s="66">
        <f>IFERROR(IF(Ações!$L4271="","",Ações!$K4271*Ações!$L4271),0)</f>
        <v>0</v>
      </c>
      <c r="P4271" s="67">
        <f t="shared" si="66"/>
        <v>0.06</v>
      </c>
      <c r="Q4271" s="67">
        <f>IFERROR(Ações!$O4271/Ações!$M4271,0)</f>
        <v>0</v>
      </c>
      <c r="R4271" s="67">
        <f>IFERROR(IF(Ações!$B4271="","",VLOOKUP(Table_1[[#This Row],[AÇÕES]],'Dados Status Invest STOCKS'!A4257:AD4872,18)/100),0)</f>
        <v>-0.40479999999999999</v>
      </c>
      <c r="S4271" s="65">
        <f>IFERROR(IF(Ações!$B4271="","",VLOOKUP(Table_1[[#This Row],[AÇÕES]],'Dados Status Invest STOCKS'!A4257:AD4872,25)/100),0)</f>
        <v>0</v>
      </c>
      <c r="T4271" s="67">
        <f>(1-Ações!$Q4271)*Ações!$R4271</f>
        <v>-0.40479999999999999</v>
      </c>
      <c r="U4271" s="68">
        <f>IF(Ações!$S4271=0,Ações!$T4271,IF(Ações!$T4271=0,Ações!$S4271,AVERAGE(Ações!$S4271,Ações!$T4271)))</f>
        <v>-0.40479999999999999</v>
      </c>
    </row>
    <row r="4272" spans="2:21" ht="15" customHeight="1" x14ac:dyDescent="0.2">
      <c r="B4272" s="63" t="str">
        <f>IFERROR('Dados Status Invest STOCKS'!A4259,"-")</f>
        <v>SOFI</v>
      </c>
      <c r="C4272" s="45">
        <f>IFERROR((Ações!$D4272-Ações!$K4272)/Ações!$D4272,0)</f>
        <v>0</v>
      </c>
      <c r="D4272" s="46">
        <f>(Ações!$O4272)/0.06</f>
        <v>0</v>
      </c>
      <c r="E4272" s="47">
        <f>IFERROR((Ações!$F4272-Ações!$K4272)/Ações!$F4272,0)</f>
        <v>0</v>
      </c>
      <c r="F4272" s="46" t="str">
        <f>IF(OR(Ações!$N4272&lt;0,Ações!$M4272&lt;0),"",(22.5*Ações!$M4272*Ações!$N4272)^0.5)</f>
        <v/>
      </c>
      <c r="G4272" s="47">
        <f>IFERROR((Ações!$H4272-Ações!$K4272)/Ações!$H4272,0)</f>
        <v>0</v>
      </c>
      <c r="H4272" s="48">
        <f>IFERROR(Ações!$I4272/(Ações!$P4272-Table_1[[#This Row],[CAGR LUCRO 5A]]),0)</f>
        <v>0</v>
      </c>
      <c r="I4272" s="48">
        <f>IF(Ações!$S4272&lt;0,"",Ações!$O4272*(1+Ações!$S4272))</f>
        <v>0</v>
      </c>
      <c r="J4272" s="49">
        <f>IFERROR(IF(Ações!$B4272="","",(VLOOKUP(Table_1[[#This Row],[AÇÕES]],'Dados Status Invest STOCKS'!A4258:AD4873,4)/Table_1[[#This Row],[LPA]]))/100,0)</f>
        <v>1.556896551724138</v>
      </c>
      <c r="K4272" s="64">
        <f>IFERROR(IF(Ações!$B4272="","",VLOOKUP(Table_1[[#This Row],[AÇÕES]],'Dados Status Invest STOCKS'!A4258:AD4873,2)),0)</f>
        <v>13.3</v>
      </c>
      <c r="L4272" s="65">
        <f>IFERROR(IF(Ações!$B4272="","",VLOOKUP(Table_1[[#This Row],[AÇÕES]],'Dados Status Invest STOCKS'!A4258:AD4873,3)/100),0)</f>
        <v>0</v>
      </c>
      <c r="M4272" s="66">
        <f>IFERROR(IF(Ações!$B4272="","",VLOOKUP(Table_1[[#This Row],[AÇÕES]],'Dados Status Invest STOCKS'!A4258:AD4873,28)),0)</f>
        <v>-0.28999999999999998</v>
      </c>
      <c r="N4272" s="66">
        <f>IFERROR(IF(Ações!$B4272="","",VLOOKUP(Table_1[[#This Row],[AÇÕES]],'Dados Status Invest STOCKS'!A4258:AD4873,27)),0)</f>
        <v>5.21</v>
      </c>
      <c r="O4272" s="66">
        <f>IFERROR(IF(Ações!$L4272="","",Ações!$K4272*Ações!$L4272),0)</f>
        <v>0</v>
      </c>
      <c r="P4272" s="67">
        <f t="shared" si="66"/>
        <v>0.06</v>
      </c>
      <c r="Q4272" s="67">
        <f>IFERROR(Ações!$O4272/Ações!$M4272,0)</f>
        <v>0</v>
      </c>
      <c r="R4272" s="67">
        <f>IFERROR(IF(Ações!$B4272="","",VLOOKUP(Table_1[[#This Row],[AÇÕES]],'Dados Status Invest STOCKS'!A4258:AD4873,18)/100),0)</f>
        <v>-5.6600000000000004E-2</v>
      </c>
      <c r="S4272" s="65">
        <f>IFERROR(IF(Ações!$B4272="","",VLOOKUP(Table_1[[#This Row],[AÇÕES]],'Dados Status Invest STOCKS'!A4258:AD4873,25)/100),0)</f>
        <v>0</v>
      </c>
      <c r="T4272" s="67">
        <f>(1-Ações!$Q4272)*Ações!$R4272</f>
        <v>-5.6600000000000004E-2</v>
      </c>
      <c r="U4272" s="68">
        <f>IF(Ações!$S4272=0,Ações!$T4272,IF(Ações!$T4272=0,Ações!$S4272,AVERAGE(Ações!$S4272,Ações!$T4272)))</f>
        <v>-5.6600000000000004E-2</v>
      </c>
    </row>
    <row r="4273" spans="2:21" ht="15" customHeight="1" x14ac:dyDescent="0.2">
      <c r="B4273" s="63" t="str">
        <f>IFERROR('Dados Status Invest STOCKS'!A4260,"-")</f>
        <v>SOGO</v>
      </c>
      <c r="C4273" s="45">
        <f>IFERROR((Ações!$D4273-Ações!$K4273)/Ações!$D4273,0)</f>
        <v>0</v>
      </c>
      <c r="D4273" s="46">
        <f>(Ações!$O4273)/0.06</f>
        <v>0</v>
      </c>
      <c r="E4273" s="47">
        <f>IFERROR((Ações!$F4273-Ações!$K4273)/Ações!$F4273,0)</f>
        <v>0</v>
      </c>
      <c r="F4273" s="46" t="str">
        <f>IF(OR(Ações!$N4273&lt;0,Ações!$M4273&lt;0),"",(22.5*Ações!$M4273*Ações!$N4273)^0.5)</f>
        <v/>
      </c>
      <c r="G4273" s="47">
        <f>IFERROR((Ações!$H4273-Ações!$K4273)/Ações!$H4273,0)</f>
        <v>0</v>
      </c>
      <c r="H4273" s="48">
        <f>IFERROR(Ações!$I4273/(Ações!$P4273-Table_1[[#This Row],[CAGR LUCRO 5A]]),0)</f>
        <v>0</v>
      </c>
      <c r="I4273" s="48">
        <f>IF(Ações!$S4273&lt;0,"",Ações!$O4273*(1+Ações!$S4273))</f>
        <v>0</v>
      </c>
      <c r="J4273" s="49">
        <f>IFERROR(IF(Ações!$B4273="","",(VLOOKUP(Table_1[[#This Row],[AÇÕES]],'Dados Status Invest STOCKS'!A4259:AD4874,4)/Table_1[[#This Row],[LPA]]))/100,0)</f>
        <v>7.6309090909090909</v>
      </c>
      <c r="K4273" s="64">
        <f>IFERROR(IF(Ações!$B4273="","",VLOOKUP(Table_1[[#This Row],[AÇÕES]],'Dados Status Invest STOCKS'!A4259:AD4874,2)),0)</f>
        <v>8.9499999999999993</v>
      </c>
      <c r="L4273" s="65">
        <f>IFERROR(IF(Ações!$B4273="","",VLOOKUP(Table_1[[#This Row],[AÇÕES]],'Dados Status Invest STOCKS'!A4259:AD4874,3)/100),0)</f>
        <v>0</v>
      </c>
      <c r="M4273" s="66">
        <f>IFERROR(IF(Ações!$B4273="","",VLOOKUP(Table_1[[#This Row],[AÇÕES]],'Dados Status Invest STOCKS'!A4259:AD4874,28)),0)</f>
        <v>-0.11</v>
      </c>
      <c r="N4273" s="66">
        <f>IFERROR(IF(Ações!$B4273="","",VLOOKUP(Table_1[[#This Row],[AÇÕES]],'Dados Status Invest STOCKS'!A4259:AD4874,27)),0)</f>
        <v>2.61</v>
      </c>
      <c r="O4273" s="66">
        <f>IFERROR(IF(Ações!$L4273="","",Ações!$K4273*Ações!$L4273),0)</f>
        <v>0</v>
      </c>
      <c r="P4273" s="67">
        <f t="shared" si="66"/>
        <v>0.06</v>
      </c>
      <c r="Q4273" s="67">
        <f>IFERROR(Ações!$O4273/Ações!$M4273,0)</f>
        <v>0</v>
      </c>
      <c r="R4273" s="67">
        <f>IFERROR(IF(Ações!$B4273="","",VLOOKUP(Table_1[[#This Row],[AÇÕES]],'Dados Status Invest STOCKS'!A4259:AD4874,18)/100),0)</f>
        <v>-4.0800000000000003E-2</v>
      </c>
      <c r="S4273" s="65">
        <f>IFERROR(IF(Ações!$B4273="","",VLOOKUP(Table_1[[#This Row],[AÇÕES]],'Dados Status Invest STOCKS'!A4259:AD4874,25)/100),0)</f>
        <v>0</v>
      </c>
      <c r="T4273" s="67">
        <f>(1-Ações!$Q4273)*Ações!$R4273</f>
        <v>-4.0800000000000003E-2</v>
      </c>
      <c r="U4273" s="68">
        <f>IF(Ações!$S4273=0,Ações!$T4273,IF(Ações!$T4273=0,Ações!$S4273,AVERAGE(Ações!$S4273,Ações!$T4273)))</f>
        <v>-4.0800000000000003E-2</v>
      </c>
    </row>
    <row r="4274" spans="2:21" ht="15" customHeight="1" x14ac:dyDescent="0.2">
      <c r="B4274" s="63" t="str">
        <f>IFERROR('Dados Status Invest STOCKS'!A4261,"-")</f>
        <v>SOHU</v>
      </c>
      <c r="C4274" s="45">
        <f>IFERROR((Ações!$D4274-Ações!$K4274)/Ações!$D4274,0)</f>
        <v>0</v>
      </c>
      <c r="D4274" s="46">
        <f>(Ações!$O4274)/0.06</f>
        <v>0</v>
      </c>
      <c r="E4274" s="47">
        <f>IFERROR((Ações!$F4274-Ações!$K4274)/Ações!$F4274,0)</f>
        <v>0.58996120791504503</v>
      </c>
      <c r="F4274" s="46">
        <f>IF(OR(Ações!$N4274&lt;0,Ações!$M4274&lt;0),"",(22.5*Ações!$M4274*Ações!$N4274)^0.5)</f>
        <v>42.752052582302994</v>
      </c>
      <c r="G4274" s="47">
        <f>IFERROR((Ações!$H4274-Ações!$K4274)/Ações!$H4274,0)</f>
        <v>0</v>
      </c>
      <c r="H4274" s="48">
        <f>IFERROR(Ações!$I4274/(Ações!$P4274-Table_1[[#This Row],[CAGR LUCRO 5A]]),0)</f>
        <v>0</v>
      </c>
      <c r="I4274" s="48">
        <f>IF(Ações!$S4274&lt;0,"",Ações!$O4274*(1+Ações!$S4274))</f>
        <v>0</v>
      </c>
      <c r="J4274" s="49">
        <f>IFERROR(IF(Ações!$B4274="","",(VLOOKUP(Table_1[[#This Row],[AÇÕES]],'Dados Status Invest STOCKS'!A4260:AD4875,4)/Table_1[[#This Row],[LPA]]))/100,0)</f>
        <v>2.5113636363636362E-2</v>
      </c>
      <c r="K4274" s="64">
        <f>IFERROR(IF(Ações!$B4274="","",VLOOKUP(Table_1[[#This Row],[AÇÕES]],'Dados Status Invest STOCKS'!A4260:AD4875,2)),0)</f>
        <v>17.53</v>
      </c>
      <c r="L4274" s="65">
        <f>IFERROR(IF(Ações!$B4274="","",VLOOKUP(Table_1[[#This Row],[AÇÕES]],'Dados Status Invest STOCKS'!A4260:AD4875,3)/100),0)</f>
        <v>0</v>
      </c>
      <c r="M4274" s="66">
        <f>IFERROR(IF(Ações!$B4274="","",VLOOKUP(Table_1[[#This Row],[AÇÕES]],'Dados Status Invest STOCKS'!A4260:AD4875,28)),0)</f>
        <v>2.64</v>
      </c>
      <c r="N4274" s="66">
        <f>IFERROR(IF(Ações!$B4274="","",VLOOKUP(Table_1[[#This Row],[AÇÕES]],'Dados Status Invest STOCKS'!A4260:AD4875,27)),0)</f>
        <v>30.77</v>
      </c>
      <c r="O4274" s="66">
        <f>IFERROR(IF(Ações!$L4274="","",Ações!$K4274*Ações!$L4274),0)</f>
        <v>0</v>
      </c>
      <c r="P4274" s="67">
        <f t="shared" si="66"/>
        <v>0.06</v>
      </c>
      <c r="Q4274" s="67">
        <f>IFERROR(Ações!$O4274/Ações!$M4274,0)</f>
        <v>0</v>
      </c>
      <c r="R4274" s="67">
        <f>IFERROR(IF(Ações!$B4274="","",VLOOKUP(Table_1[[#This Row],[AÇÕES]],'Dados Status Invest STOCKS'!A4260:AD4875,18)/100),0)</f>
        <v>8.5900000000000004E-2</v>
      </c>
      <c r="S4274" s="65">
        <f>IFERROR(IF(Ações!$B4274="","",VLOOKUP(Table_1[[#This Row],[AÇÕES]],'Dados Status Invest STOCKS'!A4260:AD4875,25)/100),0)</f>
        <v>0</v>
      </c>
      <c r="T4274" s="67">
        <f>(1-Ações!$Q4274)*Ações!$R4274</f>
        <v>8.5900000000000004E-2</v>
      </c>
      <c r="U4274" s="68">
        <f>IF(Ações!$S4274=0,Ações!$T4274,IF(Ações!$T4274=0,Ações!$S4274,AVERAGE(Ações!$S4274,Ações!$T4274)))</f>
        <v>8.5900000000000004E-2</v>
      </c>
    </row>
    <row r="4275" spans="2:21" ht="15" customHeight="1" x14ac:dyDescent="0.2">
      <c r="B4275" s="63" t="str">
        <f>IFERROR('Dados Status Invest STOCKS'!A4262,"-")</f>
        <v>SOI</v>
      </c>
      <c r="C4275" s="45">
        <f>IFERROR((Ações!$D4275-Ações!$K4275)/Ações!$D4275,0)</f>
        <v>-9.0909090909090925E-2</v>
      </c>
      <c r="D4275" s="46">
        <f>(Ações!$O4275)/0.06</f>
        <v>7.0125000000000002</v>
      </c>
      <c r="E4275" s="47">
        <f>IFERROR((Ações!$F4275-Ações!$K4275)/Ações!$F4275,0)</f>
        <v>0</v>
      </c>
      <c r="F4275" s="46" t="str">
        <f>IF(OR(Ações!$N4275&lt;0,Ações!$M4275&lt;0),"",(22.5*Ações!$M4275*Ações!$N4275)^0.5)</f>
        <v/>
      </c>
      <c r="G4275" s="47">
        <f>IFERROR((Ações!$H4275-Ações!$K4275)/Ações!$H4275,0)</f>
        <v>-9.0909090909090925E-2</v>
      </c>
      <c r="H4275" s="48">
        <f>IFERROR(Ações!$I4275/(Ações!$P4275-Table_1[[#This Row],[CAGR LUCRO 5A]]),0)</f>
        <v>7.0125000000000002</v>
      </c>
      <c r="I4275" s="48">
        <f>IF(Ações!$S4275&lt;0,"",Ações!$O4275*(1+Ações!$S4275))</f>
        <v>0.42075000000000001</v>
      </c>
      <c r="J4275" s="49">
        <f>IFERROR(IF(Ações!$B4275="","",(VLOOKUP(Table_1[[#This Row],[AÇÕES]],'Dados Status Invest STOCKS'!A4261:AD4876,4)/Table_1[[#This Row],[LPA]]))/100,0)</f>
        <v>9.2211111111111101</v>
      </c>
      <c r="K4275" s="64">
        <f>IFERROR(IF(Ações!$B4275="","",VLOOKUP(Table_1[[#This Row],[AÇÕES]],'Dados Status Invest STOCKS'!A4261:AD4876,2)),0)</f>
        <v>7.65</v>
      </c>
      <c r="L4275" s="65">
        <f>IFERROR(IF(Ações!$B4275="","",VLOOKUP(Table_1[[#This Row],[AÇÕES]],'Dados Status Invest STOCKS'!A4261:AD4876,3)/100),0)</f>
        <v>5.5E-2</v>
      </c>
      <c r="M4275" s="66">
        <f>IFERROR(IF(Ações!$B4275="","",VLOOKUP(Table_1[[#This Row],[AÇÕES]],'Dados Status Invest STOCKS'!A4261:AD4876,28)),0)</f>
        <v>-0.09</v>
      </c>
      <c r="N4275" s="66">
        <f>IFERROR(IF(Ações!$B4275="","",VLOOKUP(Table_1[[#This Row],[AÇÕES]],'Dados Status Invest STOCKS'!A4261:AD4876,27)),0)</f>
        <v>6.41</v>
      </c>
      <c r="O4275" s="66">
        <f>IFERROR(IF(Ações!$L4275="","",Ações!$K4275*Ações!$L4275),0)</f>
        <v>0.42075000000000001</v>
      </c>
      <c r="P4275" s="67">
        <f t="shared" si="66"/>
        <v>0.06</v>
      </c>
      <c r="Q4275" s="67">
        <f>IFERROR(Ações!$O4275/Ações!$M4275,0)</f>
        <v>-4.6750000000000007</v>
      </c>
      <c r="R4275" s="67">
        <f>IFERROR(IF(Ações!$B4275="","",VLOOKUP(Table_1[[#This Row],[AÇÕES]],'Dados Status Invest STOCKS'!A4261:AD4876,18)/100),0)</f>
        <v>-1.44E-2</v>
      </c>
      <c r="S4275" s="65">
        <f>IFERROR(IF(Ações!$B4275="","",VLOOKUP(Table_1[[#This Row],[AÇÕES]],'Dados Status Invest STOCKS'!A4261:AD4876,25)/100),0)</f>
        <v>0</v>
      </c>
      <c r="T4275" s="67">
        <f>(1-Ações!$Q4275)*Ações!$R4275</f>
        <v>-8.1720000000000015E-2</v>
      </c>
      <c r="U4275" s="68">
        <f>IF(Ações!$S4275=0,Ações!$T4275,IF(Ações!$T4275=0,Ações!$S4275,AVERAGE(Ações!$S4275,Ações!$T4275)))</f>
        <v>-8.1720000000000015E-2</v>
      </c>
    </row>
    <row r="4276" spans="2:21" ht="15" customHeight="1" x14ac:dyDescent="0.2">
      <c r="B4276" s="63" t="str">
        <f>IFERROR('Dados Status Invest STOCKS'!A4263,"-")</f>
        <v>SOJB</v>
      </c>
      <c r="C4276" s="45">
        <f>IFERROR((Ações!$D4276-Ações!$K4276)/Ações!$D4276,0)</f>
        <v>0</v>
      </c>
      <c r="D4276" s="46">
        <f>(Ações!$O4276)/0.06</f>
        <v>0</v>
      </c>
      <c r="E4276" s="47">
        <f>IFERROR((Ações!$F4276-Ações!$K4276)/Ações!$F4276,0)</f>
        <v>0.43946807648315467</v>
      </c>
      <c r="F4276" s="46">
        <f>IF(OR(Ações!$N4276&lt;0,Ações!$M4276&lt;0),"",(22.5*Ações!$M4276*Ações!$N4276)^0.5)</f>
        <v>44.671853554559391</v>
      </c>
      <c r="G4276" s="47">
        <f>IFERROR((Ações!$H4276-Ações!$K4276)/Ações!$H4276,0)</f>
        <v>0</v>
      </c>
      <c r="H4276" s="48">
        <f>IFERROR(Ações!$I4276/(Ações!$P4276-Table_1[[#This Row],[CAGR LUCRO 5A]]),0)</f>
        <v>0</v>
      </c>
      <c r="I4276" s="48">
        <f>IF(Ações!$S4276&lt;0,"",Ações!$O4276*(1+Ações!$S4276))</f>
        <v>0</v>
      </c>
      <c r="J4276" s="49">
        <f>IFERROR(IF(Ações!$B4276="","",(VLOOKUP(Table_1[[#This Row],[AÇÕES]],'Dados Status Invest STOCKS'!A4262:AD4877,4)/Table_1[[#This Row],[LPA]]))/100,0)</f>
        <v>3.1307420494699645E-2</v>
      </c>
      <c r="K4276" s="64">
        <f>IFERROR(IF(Ações!$B4276="","",VLOOKUP(Table_1[[#This Row],[AÇÕES]],'Dados Status Invest STOCKS'!A4262:AD4877,2)),0)</f>
        <v>25.04</v>
      </c>
      <c r="L4276" s="65">
        <f>IFERROR(IF(Ações!$B4276="","",VLOOKUP(Table_1[[#This Row],[AÇÕES]],'Dados Status Invest STOCKS'!A4262:AD4877,3)/100),0)</f>
        <v>0</v>
      </c>
      <c r="M4276" s="66">
        <f>IFERROR(IF(Ações!$B4276="","",VLOOKUP(Table_1[[#This Row],[AÇÕES]],'Dados Status Invest STOCKS'!A4262:AD4877,28)),0)</f>
        <v>2.83</v>
      </c>
      <c r="N4276" s="66">
        <f>IFERROR(IF(Ações!$B4276="","",VLOOKUP(Table_1[[#This Row],[AÇÕES]],'Dados Status Invest STOCKS'!A4262:AD4877,27)),0)</f>
        <v>31.34</v>
      </c>
      <c r="O4276" s="66">
        <f>IFERROR(IF(Ações!$L4276="","",Ações!$K4276*Ações!$L4276),0)</f>
        <v>0</v>
      </c>
      <c r="P4276" s="67">
        <f t="shared" si="66"/>
        <v>0.06</v>
      </c>
      <c r="Q4276" s="67">
        <f>IFERROR(Ações!$O4276/Ações!$M4276,0)</f>
        <v>0</v>
      </c>
      <c r="R4276" s="67">
        <f>IFERROR(IF(Ações!$B4276="","",VLOOKUP(Table_1[[#This Row],[AÇÕES]],'Dados Status Invest STOCKS'!A4262:AD4877,18)/100),0)</f>
        <v>9.0200000000000002E-2</v>
      </c>
      <c r="S4276" s="65">
        <f>IFERROR(IF(Ações!$B4276="","",VLOOKUP(Table_1[[#This Row],[AÇÕES]],'Dados Status Invest STOCKS'!A4262:AD4877,25)/100),0)</f>
        <v>6.7900000000000002E-2</v>
      </c>
      <c r="T4276" s="67">
        <f>(1-Ações!$Q4276)*Ações!$R4276</f>
        <v>9.0200000000000002E-2</v>
      </c>
      <c r="U4276" s="68">
        <f>IF(Ações!$S4276=0,Ações!$T4276,IF(Ações!$T4276=0,Ações!$S4276,AVERAGE(Ações!$S4276,Ações!$T4276)))</f>
        <v>7.9050000000000009E-2</v>
      </c>
    </row>
    <row r="4277" spans="2:21" ht="15" customHeight="1" x14ac:dyDescent="0.2">
      <c r="B4277" s="63" t="str">
        <f>IFERROR('Dados Status Invest STOCKS'!A4264,"-")</f>
        <v>SOJC</v>
      </c>
      <c r="C4277" s="45">
        <f>IFERROR((Ações!$D4277-Ações!$K4277)/Ações!$D4277,0)</f>
        <v>0</v>
      </c>
      <c r="D4277" s="46">
        <f>(Ações!$O4277)/0.06</f>
        <v>0</v>
      </c>
      <c r="E4277" s="47">
        <f>IFERROR((Ações!$F4277-Ações!$K4277)/Ações!$F4277,0)</f>
        <v>0.42245512672785102</v>
      </c>
      <c r="F4277" s="46">
        <f>IF(OR(Ações!$N4277&lt;0,Ações!$M4277&lt;0),"",(22.5*Ações!$M4277*Ações!$N4277)^0.5)</f>
        <v>44.671853554559391</v>
      </c>
      <c r="G4277" s="47">
        <f>IFERROR((Ações!$H4277-Ações!$K4277)/Ações!$H4277,0)</f>
        <v>0</v>
      </c>
      <c r="H4277" s="48">
        <f>IFERROR(Ações!$I4277/(Ações!$P4277-Table_1[[#This Row],[CAGR LUCRO 5A]]),0)</f>
        <v>0</v>
      </c>
      <c r="I4277" s="48">
        <f>IF(Ações!$S4277&lt;0,"",Ações!$O4277*(1+Ações!$S4277))</f>
        <v>0</v>
      </c>
      <c r="J4277" s="49">
        <f>IFERROR(IF(Ações!$B4277="","",(VLOOKUP(Table_1[[#This Row],[AÇÕES]],'Dados Status Invest STOCKS'!A4263:AD4878,4)/Table_1[[#This Row],[LPA]]))/100,0)</f>
        <v>3.236749116607774E-2</v>
      </c>
      <c r="K4277" s="64">
        <f>IFERROR(IF(Ações!$B4277="","",VLOOKUP(Table_1[[#This Row],[AÇÕES]],'Dados Status Invest STOCKS'!A4263:AD4878,2)),0)</f>
        <v>25.8</v>
      </c>
      <c r="L4277" s="65">
        <f>IFERROR(IF(Ações!$B4277="","",VLOOKUP(Table_1[[#This Row],[AÇÕES]],'Dados Status Invest STOCKS'!A4263:AD4878,3)/100),0)</f>
        <v>0</v>
      </c>
      <c r="M4277" s="66">
        <f>IFERROR(IF(Ações!$B4277="","",VLOOKUP(Table_1[[#This Row],[AÇÕES]],'Dados Status Invest STOCKS'!A4263:AD4878,28)),0)</f>
        <v>2.83</v>
      </c>
      <c r="N4277" s="66">
        <f>IFERROR(IF(Ações!$B4277="","",VLOOKUP(Table_1[[#This Row],[AÇÕES]],'Dados Status Invest STOCKS'!A4263:AD4878,27)),0)</f>
        <v>31.34</v>
      </c>
      <c r="O4277" s="66">
        <f>IFERROR(IF(Ações!$L4277="","",Ações!$K4277*Ações!$L4277),0)</f>
        <v>0</v>
      </c>
      <c r="P4277" s="67">
        <f t="shared" si="66"/>
        <v>0.06</v>
      </c>
      <c r="Q4277" s="67">
        <f>IFERROR(Ações!$O4277/Ações!$M4277,0)</f>
        <v>0</v>
      </c>
      <c r="R4277" s="67">
        <f>IFERROR(IF(Ações!$B4277="","",VLOOKUP(Table_1[[#This Row],[AÇÕES]],'Dados Status Invest STOCKS'!A4263:AD4878,18)/100),0)</f>
        <v>9.0200000000000002E-2</v>
      </c>
      <c r="S4277" s="65">
        <f>IFERROR(IF(Ações!$B4277="","",VLOOKUP(Table_1[[#This Row],[AÇÕES]],'Dados Status Invest STOCKS'!A4263:AD4878,25)/100),0)</f>
        <v>6.7900000000000002E-2</v>
      </c>
      <c r="T4277" s="67">
        <f>(1-Ações!$Q4277)*Ações!$R4277</f>
        <v>9.0200000000000002E-2</v>
      </c>
      <c r="U4277" s="68">
        <f>IF(Ações!$S4277=0,Ações!$T4277,IF(Ações!$T4277=0,Ações!$S4277,AVERAGE(Ações!$S4277,Ações!$T4277)))</f>
        <v>7.9050000000000009E-2</v>
      </c>
    </row>
    <row r="4278" spans="2:21" ht="15" customHeight="1" x14ac:dyDescent="0.2">
      <c r="B4278" s="63" t="str">
        <f>IFERROR('Dados Status Invest STOCKS'!A4265,"-")</f>
        <v>SOJD</v>
      </c>
      <c r="C4278" s="45">
        <f>IFERROR((Ações!$D4278-Ações!$K4278)/Ações!$D4278,0)</f>
        <v>0</v>
      </c>
      <c r="D4278" s="46">
        <f>(Ações!$O4278)/0.06</f>
        <v>0</v>
      </c>
      <c r="E4278" s="47">
        <f>IFERROR((Ações!$F4278-Ações!$K4278)/Ações!$F4278,0)</f>
        <v>0.41663490707472089</v>
      </c>
      <c r="F4278" s="46">
        <f>IF(OR(Ações!$N4278&lt;0,Ações!$M4278&lt;0),"",(22.5*Ações!$M4278*Ações!$N4278)^0.5)</f>
        <v>44.671853554559391</v>
      </c>
      <c r="G4278" s="47">
        <f>IFERROR((Ações!$H4278-Ações!$K4278)/Ações!$H4278,0)</f>
        <v>0</v>
      </c>
      <c r="H4278" s="48">
        <f>IFERROR(Ações!$I4278/(Ações!$P4278-Table_1[[#This Row],[CAGR LUCRO 5A]]),0)</f>
        <v>0</v>
      </c>
      <c r="I4278" s="48">
        <f>IF(Ações!$S4278&lt;0,"",Ações!$O4278*(1+Ações!$S4278))</f>
        <v>0</v>
      </c>
      <c r="J4278" s="49">
        <f>IFERROR(IF(Ações!$B4278="","",(VLOOKUP(Table_1[[#This Row],[AÇÕES]],'Dados Status Invest STOCKS'!A4264:AD4879,4)/Table_1[[#This Row],[LPA]]))/100,0)</f>
        <v>3.2579505300353355E-2</v>
      </c>
      <c r="K4278" s="64">
        <f>IFERROR(IF(Ações!$B4278="","",VLOOKUP(Table_1[[#This Row],[AÇÕES]],'Dados Status Invest STOCKS'!A4264:AD4879,2)),0)</f>
        <v>26.06</v>
      </c>
      <c r="L4278" s="65">
        <f>IFERROR(IF(Ações!$B4278="","",VLOOKUP(Table_1[[#This Row],[AÇÕES]],'Dados Status Invest STOCKS'!A4264:AD4879,3)/100),0)</f>
        <v>0</v>
      </c>
      <c r="M4278" s="66">
        <f>IFERROR(IF(Ações!$B4278="","",VLOOKUP(Table_1[[#This Row],[AÇÕES]],'Dados Status Invest STOCKS'!A4264:AD4879,28)),0)</f>
        <v>2.83</v>
      </c>
      <c r="N4278" s="66">
        <f>IFERROR(IF(Ações!$B4278="","",VLOOKUP(Table_1[[#This Row],[AÇÕES]],'Dados Status Invest STOCKS'!A4264:AD4879,27)),0)</f>
        <v>31.34</v>
      </c>
      <c r="O4278" s="66">
        <f>IFERROR(IF(Ações!$L4278="","",Ações!$K4278*Ações!$L4278),0)</f>
        <v>0</v>
      </c>
      <c r="P4278" s="67">
        <f t="shared" si="66"/>
        <v>0.06</v>
      </c>
      <c r="Q4278" s="67">
        <f>IFERROR(Ações!$O4278/Ações!$M4278,0)</f>
        <v>0</v>
      </c>
      <c r="R4278" s="67">
        <f>IFERROR(IF(Ações!$B4278="","",VLOOKUP(Table_1[[#This Row],[AÇÕES]],'Dados Status Invest STOCKS'!A4264:AD4879,18)/100),0)</f>
        <v>9.0200000000000002E-2</v>
      </c>
      <c r="S4278" s="65">
        <f>IFERROR(IF(Ações!$B4278="","",VLOOKUP(Table_1[[#This Row],[AÇÕES]],'Dados Status Invest STOCKS'!A4264:AD4879,25)/100),0)</f>
        <v>6.7900000000000002E-2</v>
      </c>
      <c r="T4278" s="67">
        <f>(1-Ações!$Q4278)*Ações!$R4278</f>
        <v>9.0200000000000002E-2</v>
      </c>
      <c r="U4278" s="68">
        <f>IF(Ações!$S4278=0,Ações!$T4278,IF(Ações!$T4278=0,Ações!$S4278,AVERAGE(Ações!$S4278,Ações!$T4278)))</f>
        <v>7.9050000000000009E-2</v>
      </c>
    </row>
    <row r="4279" spans="2:21" ht="15" customHeight="1" x14ac:dyDescent="0.2">
      <c r="B4279" s="63" t="str">
        <f>IFERROR('Dados Status Invest STOCKS'!A4266,"-")</f>
        <v>SOJE</v>
      </c>
      <c r="C4279" s="45">
        <f>IFERROR((Ações!$D4279-Ações!$K4279)/Ações!$D4279,0)</f>
        <v>0</v>
      </c>
      <c r="D4279" s="46">
        <f>(Ações!$O4279)/0.06</f>
        <v>0</v>
      </c>
      <c r="E4279" s="47">
        <f>IFERROR((Ações!$F4279-Ações!$K4279)/Ações!$F4279,0)</f>
        <v>0.44528829613628484</v>
      </c>
      <c r="F4279" s="46">
        <f>IF(OR(Ações!$N4279&lt;0,Ações!$M4279&lt;0),"",(22.5*Ações!$M4279*Ações!$N4279)^0.5)</f>
        <v>44.671853554559391</v>
      </c>
      <c r="G4279" s="47">
        <f>IFERROR((Ações!$H4279-Ações!$K4279)/Ações!$H4279,0)</f>
        <v>0</v>
      </c>
      <c r="H4279" s="48">
        <f>IFERROR(Ações!$I4279/(Ações!$P4279-Table_1[[#This Row],[CAGR LUCRO 5A]]),0)</f>
        <v>0</v>
      </c>
      <c r="I4279" s="48">
        <f>IF(Ações!$S4279&lt;0,"",Ações!$O4279*(1+Ações!$S4279))</f>
        <v>0</v>
      </c>
      <c r="J4279" s="49">
        <f>IFERROR(IF(Ações!$B4279="","",(VLOOKUP(Table_1[[#This Row],[AÇÕES]],'Dados Status Invest STOCKS'!A4265:AD4880,4)/Table_1[[#This Row],[LPA]]))/100,0)</f>
        <v>3.0989399293286216E-2</v>
      </c>
      <c r="K4279" s="64">
        <f>IFERROR(IF(Ações!$B4279="","",VLOOKUP(Table_1[[#This Row],[AÇÕES]],'Dados Status Invest STOCKS'!A4265:AD4880,2)),0)</f>
        <v>24.78</v>
      </c>
      <c r="L4279" s="65">
        <f>IFERROR(IF(Ações!$B4279="","",VLOOKUP(Table_1[[#This Row],[AÇÕES]],'Dados Status Invest STOCKS'!A4265:AD4880,3)/100),0)</f>
        <v>0</v>
      </c>
      <c r="M4279" s="66">
        <f>IFERROR(IF(Ações!$B4279="","",VLOOKUP(Table_1[[#This Row],[AÇÕES]],'Dados Status Invest STOCKS'!A4265:AD4880,28)),0)</f>
        <v>2.83</v>
      </c>
      <c r="N4279" s="66">
        <f>IFERROR(IF(Ações!$B4279="","",VLOOKUP(Table_1[[#This Row],[AÇÕES]],'Dados Status Invest STOCKS'!A4265:AD4880,27)),0)</f>
        <v>31.34</v>
      </c>
      <c r="O4279" s="66">
        <f>IFERROR(IF(Ações!$L4279="","",Ações!$K4279*Ações!$L4279),0)</f>
        <v>0</v>
      </c>
      <c r="P4279" s="67">
        <f t="shared" si="66"/>
        <v>0.06</v>
      </c>
      <c r="Q4279" s="67">
        <f>IFERROR(Ações!$O4279/Ações!$M4279,0)</f>
        <v>0</v>
      </c>
      <c r="R4279" s="67">
        <f>IFERROR(IF(Ações!$B4279="","",VLOOKUP(Table_1[[#This Row],[AÇÕES]],'Dados Status Invest STOCKS'!A4265:AD4880,18)/100),0)</f>
        <v>9.0200000000000002E-2</v>
      </c>
      <c r="S4279" s="65">
        <f>IFERROR(IF(Ações!$B4279="","",VLOOKUP(Table_1[[#This Row],[AÇÕES]],'Dados Status Invest STOCKS'!A4265:AD4880,25)/100),0)</f>
        <v>6.7900000000000002E-2</v>
      </c>
      <c r="T4279" s="67">
        <f>(1-Ações!$Q4279)*Ações!$R4279</f>
        <v>9.0200000000000002E-2</v>
      </c>
      <c r="U4279" s="68">
        <f>IF(Ações!$S4279=0,Ações!$T4279,IF(Ações!$T4279=0,Ações!$S4279,AVERAGE(Ações!$S4279,Ações!$T4279)))</f>
        <v>7.9050000000000009E-2</v>
      </c>
    </row>
    <row r="4280" spans="2:21" ht="15" customHeight="1" x14ac:dyDescent="0.2">
      <c r="B4280" s="63" t="str">
        <f>IFERROR('Dados Status Invest STOCKS'!A4267,"-")</f>
        <v>SOL</v>
      </c>
      <c r="C4280" s="45">
        <f>IFERROR((Ações!$D4280-Ações!$K4280)/Ações!$D4280,0)</f>
        <v>0</v>
      </c>
      <c r="D4280" s="46">
        <f>(Ações!$O4280)/0.06</f>
        <v>0</v>
      </c>
      <c r="E4280" s="47">
        <f>IFERROR((Ações!$F4280-Ações!$K4280)/Ações!$F4280,0)</f>
        <v>-7.6572745885160332E-2</v>
      </c>
      <c r="F4280" s="46">
        <f>IF(OR(Ações!$N4280&lt;0,Ações!$M4280&lt;0),"",(22.5*Ações!$M4280*Ações!$N4280)^0.5)</f>
        <v>5.0623611092058614</v>
      </c>
      <c r="G4280" s="47">
        <f>IFERROR((Ações!$H4280-Ações!$K4280)/Ações!$H4280,0)</f>
        <v>0</v>
      </c>
      <c r="H4280" s="48">
        <f>IFERROR(Ações!$I4280/(Ações!$P4280-Table_1[[#This Row],[CAGR LUCRO 5A]]),0)</f>
        <v>0</v>
      </c>
      <c r="I4280" s="48">
        <f>IF(Ações!$S4280&lt;0,"",Ações!$O4280*(1+Ações!$S4280))</f>
        <v>0</v>
      </c>
      <c r="J4280" s="49">
        <f>IFERROR(IF(Ações!$B4280="","",(VLOOKUP(Table_1[[#This Row],[AÇÕES]],'Dados Status Invest STOCKS'!A4266:AD4881,4)/Table_1[[#This Row],[LPA]]))/100,0)</f>
        <v>1.8894117647058821</v>
      </c>
      <c r="K4280" s="64">
        <f>IFERROR(IF(Ações!$B4280="","",VLOOKUP(Table_1[[#This Row],[AÇÕES]],'Dados Status Invest STOCKS'!A4266:AD4881,2)),0)</f>
        <v>5.45</v>
      </c>
      <c r="L4280" s="65">
        <f>IFERROR(IF(Ações!$B4280="","",VLOOKUP(Table_1[[#This Row],[AÇÕES]],'Dados Status Invest STOCKS'!A4266:AD4881,3)/100),0)</f>
        <v>0</v>
      </c>
      <c r="M4280" s="66">
        <f>IFERROR(IF(Ações!$B4280="","",VLOOKUP(Table_1[[#This Row],[AÇÕES]],'Dados Status Invest STOCKS'!A4266:AD4881,28)),0)</f>
        <v>0.17</v>
      </c>
      <c r="N4280" s="66">
        <f>IFERROR(IF(Ações!$B4280="","",VLOOKUP(Table_1[[#This Row],[AÇÕES]],'Dados Status Invest STOCKS'!A4266:AD4881,27)),0)</f>
        <v>6.7</v>
      </c>
      <c r="O4280" s="66">
        <f>IFERROR(IF(Ações!$L4280="","",Ações!$K4280*Ações!$L4280),0)</f>
        <v>0</v>
      </c>
      <c r="P4280" s="67">
        <f t="shared" si="66"/>
        <v>0.06</v>
      </c>
      <c r="Q4280" s="67">
        <f>IFERROR(Ações!$O4280/Ações!$M4280,0)</f>
        <v>0</v>
      </c>
      <c r="R4280" s="67">
        <f>IFERROR(IF(Ações!$B4280="","",VLOOKUP(Table_1[[#This Row],[AÇÕES]],'Dados Status Invest STOCKS'!A4266:AD4881,18)/100),0)</f>
        <v>2.53E-2</v>
      </c>
      <c r="S4280" s="65">
        <f>IFERROR(IF(Ações!$B4280="","",VLOOKUP(Table_1[[#This Row],[AÇÕES]],'Dados Status Invest STOCKS'!A4266:AD4881,25)/100),0)</f>
        <v>0</v>
      </c>
      <c r="T4280" s="67">
        <f>(1-Ações!$Q4280)*Ações!$R4280</f>
        <v>2.53E-2</v>
      </c>
      <c r="U4280" s="68">
        <f>IF(Ações!$S4280=0,Ações!$T4280,IF(Ações!$T4280=0,Ações!$S4280,AVERAGE(Ações!$S4280,Ações!$T4280)))</f>
        <v>2.53E-2</v>
      </c>
    </row>
    <row r="4281" spans="2:21" ht="15" customHeight="1" x14ac:dyDescent="0.2">
      <c r="B4281" s="63" t="str">
        <f>IFERROR('Dados Status Invest STOCKS'!A4268,"-")</f>
        <v>SOLN</v>
      </c>
      <c r="C4281" s="45">
        <f>IFERROR((Ações!$D4281-Ações!$K4281)/Ações!$D4281,0)</f>
        <v>0</v>
      </c>
      <c r="D4281" s="46">
        <f>(Ações!$O4281)/0.06</f>
        <v>0</v>
      </c>
      <c r="E4281" s="47">
        <f>IFERROR((Ações!$F4281-Ações!$K4281)/Ações!$F4281,0)</f>
        <v>-0.18374313560586195</v>
      </c>
      <c r="F4281" s="46">
        <f>IF(OR(Ações!$N4281&lt;0,Ações!$M4281&lt;0),"",(22.5*Ações!$M4281*Ações!$N4281)^0.5)</f>
        <v>44.671853554559391</v>
      </c>
      <c r="G4281" s="47">
        <f>IFERROR((Ações!$H4281-Ações!$K4281)/Ações!$H4281,0)</f>
        <v>0</v>
      </c>
      <c r="H4281" s="48">
        <f>IFERROR(Ações!$I4281/(Ações!$P4281-Table_1[[#This Row],[CAGR LUCRO 5A]]),0)</f>
        <v>0</v>
      </c>
      <c r="I4281" s="48">
        <f>IF(Ações!$S4281&lt;0,"",Ações!$O4281*(1+Ações!$S4281))</f>
        <v>0</v>
      </c>
      <c r="J4281" s="49">
        <f>IFERROR(IF(Ações!$B4281="","",(VLOOKUP(Table_1[[#This Row],[AÇÕES]],'Dados Status Invest STOCKS'!A4267:AD4882,4)/Table_1[[#This Row],[LPA]]))/100,0)</f>
        <v>6.6077738515901055E-2</v>
      </c>
      <c r="K4281" s="64">
        <f>IFERROR(IF(Ações!$B4281="","",VLOOKUP(Table_1[[#This Row],[AÇÕES]],'Dados Status Invest STOCKS'!A4267:AD4882,2)),0)</f>
        <v>52.88</v>
      </c>
      <c r="L4281" s="65">
        <f>IFERROR(IF(Ações!$B4281="","",VLOOKUP(Table_1[[#This Row],[AÇÕES]],'Dados Status Invest STOCKS'!A4267:AD4882,3)/100),0)</f>
        <v>0</v>
      </c>
      <c r="M4281" s="66">
        <f>IFERROR(IF(Ações!$B4281="","",VLOOKUP(Table_1[[#This Row],[AÇÕES]],'Dados Status Invest STOCKS'!A4267:AD4882,28)),0)</f>
        <v>2.83</v>
      </c>
      <c r="N4281" s="66">
        <f>IFERROR(IF(Ações!$B4281="","",VLOOKUP(Table_1[[#This Row],[AÇÕES]],'Dados Status Invest STOCKS'!A4267:AD4882,27)),0)</f>
        <v>31.34</v>
      </c>
      <c r="O4281" s="66">
        <f>IFERROR(IF(Ações!$L4281="","",Ações!$K4281*Ações!$L4281),0)</f>
        <v>0</v>
      </c>
      <c r="P4281" s="67">
        <f t="shared" si="66"/>
        <v>0.06</v>
      </c>
      <c r="Q4281" s="67">
        <f>IFERROR(Ações!$O4281/Ações!$M4281,0)</f>
        <v>0</v>
      </c>
      <c r="R4281" s="67">
        <f>IFERROR(IF(Ações!$B4281="","",VLOOKUP(Table_1[[#This Row],[AÇÕES]],'Dados Status Invest STOCKS'!A4267:AD4882,18)/100),0)</f>
        <v>9.0200000000000002E-2</v>
      </c>
      <c r="S4281" s="65">
        <f>IFERROR(IF(Ações!$B4281="","",VLOOKUP(Table_1[[#This Row],[AÇÕES]],'Dados Status Invest STOCKS'!A4267:AD4882,25)/100),0)</f>
        <v>6.7900000000000002E-2</v>
      </c>
      <c r="T4281" s="67">
        <f>(1-Ações!$Q4281)*Ações!$R4281</f>
        <v>9.0200000000000002E-2</v>
      </c>
      <c r="U4281" s="68">
        <f>IF(Ações!$S4281=0,Ações!$T4281,IF(Ações!$T4281=0,Ações!$S4281,AVERAGE(Ações!$S4281,Ações!$T4281)))</f>
        <v>7.9050000000000009E-2</v>
      </c>
    </row>
    <row r="4282" spans="2:21" ht="15" customHeight="1" x14ac:dyDescent="0.2">
      <c r="B4282" s="63" t="str">
        <f>IFERROR('Dados Status Invest STOCKS'!A4269,"-")</f>
        <v>SOLO</v>
      </c>
      <c r="C4282" s="45">
        <f>IFERROR((Ações!$D4282-Ações!$K4282)/Ações!$D4282,0)</f>
        <v>0</v>
      </c>
      <c r="D4282" s="46">
        <f>(Ações!$O4282)/0.06</f>
        <v>0</v>
      </c>
      <c r="E4282" s="47">
        <f>IFERROR((Ações!$F4282-Ações!$K4282)/Ações!$F4282,0)</f>
        <v>0</v>
      </c>
      <c r="F4282" s="46" t="str">
        <f>IF(OR(Ações!$N4282&lt;0,Ações!$M4282&lt;0),"",(22.5*Ações!$M4282*Ações!$N4282)^0.5)</f>
        <v/>
      </c>
      <c r="G4282" s="47">
        <f>IFERROR((Ações!$H4282-Ações!$K4282)/Ações!$H4282,0)</f>
        <v>0</v>
      </c>
      <c r="H4282" s="48">
        <f>IFERROR(Ações!$I4282/(Ações!$P4282-Table_1[[#This Row],[CAGR LUCRO 5A]]),0)</f>
        <v>0</v>
      </c>
      <c r="I4282" s="48">
        <f>IF(Ações!$S4282&lt;0,"",Ações!$O4282*(1+Ações!$S4282))</f>
        <v>0</v>
      </c>
      <c r="J4282" s="49">
        <f>IFERROR(IF(Ações!$B4282="","",(VLOOKUP(Table_1[[#This Row],[AÇÕES]],'Dados Status Invest STOCKS'!A4268:AD4883,4)/Table_1[[#This Row],[LPA]]))/100,0)</f>
        <v>6.2321428571428569E-2</v>
      </c>
      <c r="K4282" s="64">
        <f>IFERROR(IF(Ações!$B4282="","",VLOOKUP(Table_1[[#This Row],[AÇÕES]],'Dados Status Invest STOCKS'!A4268:AD4883,2)),0)</f>
        <v>1.94</v>
      </c>
      <c r="L4282" s="65">
        <f>IFERROR(IF(Ações!$B4282="","",VLOOKUP(Table_1[[#This Row],[AÇÕES]],'Dados Status Invest STOCKS'!A4268:AD4883,3)/100),0)</f>
        <v>0</v>
      </c>
      <c r="M4282" s="66">
        <f>IFERROR(IF(Ações!$B4282="","",VLOOKUP(Table_1[[#This Row],[AÇÕES]],'Dados Status Invest STOCKS'!A4268:AD4883,28)),0)</f>
        <v>-0.56000000000000005</v>
      </c>
      <c r="N4282" s="66">
        <f>IFERROR(IF(Ações!$B4282="","",VLOOKUP(Table_1[[#This Row],[AÇÕES]],'Dados Status Invest STOCKS'!A4268:AD4883,27)),0)</f>
        <v>2.2599999999999998</v>
      </c>
      <c r="O4282" s="66">
        <f>IFERROR(IF(Ações!$L4282="","",Ações!$K4282*Ações!$L4282),0)</f>
        <v>0</v>
      </c>
      <c r="P4282" s="67">
        <f t="shared" si="66"/>
        <v>0.06</v>
      </c>
      <c r="Q4282" s="67">
        <f>IFERROR(Ações!$O4282/Ações!$M4282,0)</f>
        <v>0</v>
      </c>
      <c r="R4282" s="67">
        <f>IFERROR(IF(Ações!$B4282="","",VLOOKUP(Table_1[[#This Row],[AÇÕES]],'Dados Status Invest STOCKS'!A4268:AD4883,18)/100),0)</f>
        <v>-0.24600000000000002</v>
      </c>
      <c r="S4282" s="65">
        <f>IFERROR(IF(Ações!$B4282="","",VLOOKUP(Table_1[[#This Row],[AÇÕES]],'Dados Status Invest STOCKS'!A4268:AD4883,25)/100),0)</f>
        <v>0</v>
      </c>
      <c r="T4282" s="67">
        <f>(1-Ações!$Q4282)*Ações!$R4282</f>
        <v>-0.24600000000000002</v>
      </c>
      <c r="U4282" s="68">
        <f>IF(Ações!$S4282=0,Ações!$T4282,IF(Ações!$T4282=0,Ações!$S4282,AVERAGE(Ações!$S4282,Ações!$T4282)))</f>
        <v>-0.24600000000000002</v>
      </c>
    </row>
    <row r="4283" spans="2:21" ht="15" customHeight="1" x14ac:dyDescent="0.2">
      <c r="B4283" s="63" t="str">
        <f>IFERROR('Dados Status Invest STOCKS'!A4270,"-")</f>
        <v>SOLOW</v>
      </c>
      <c r="C4283" s="45">
        <f>IFERROR((Ações!$D4283-Ações!$K4283)/Ações!$D4283,0)</f>
        <v>0</v>
      </c>
      <c r="D4283" s="46">
        <f>(Ações!$O4283)/0.06</f>
        <v>0</v>
      </c>
      <c r="E4283" s="47">
        <f>IFERROR((Ações!$F4283-Ações!$K4283)/Ações!$F4283,0)</f>
        <v>0</v>
      </c>
      <c r="F4283" s="46" t="str">
        <f>IF(OR(Ações!$N4283&lt;0,Ações!$M4283&lt;0),"",(22.5*Ações!$M4283*Ações!$N4283)^0.5)</f>
        <v/>
      </c>
      <c r="G4283" s="47">
        <f>IFERROR((Ações!$H4283-Ações!$K4283)/Ações!$H4283,0)</f>
        <v>0</v>
      </c>
      <c r="H4283" s="48">
        <f>IFERROR(Ações!$I4283/(Ações!$P4283-Table_1[[#This Row],[CAGR LUCRO 5A]]),0)</f>
        <v>0</v>
      </c>
      <c r="I4283" s="48">
        <f>IF(Ações!$S4283&lt;0,"",Ações!$O4283*(1+Ações!$S4283))</f>
        <v>0</v>
      </c>
      <c r="J4283" s="49">
        <f>IFERROR(IF(Ações!$B4283="","",(VLOOKUP(Table_1[[#This Row],[AÇÕES]],'Dados Status Invest STOCKS'!A4269:AD4884,4)/Table_1[[#This Row],[LPA]]))/100,0)</f>
        <v>1.5357142857142856E-2</v>
      </c>
      <c r="K4283" s="64">
        <f>IFERROR(IF(Ações!$B4283="","",VLOOKUP(Table_1[[#This Row],[AÇÕES]],'Dados Status Invest STOCKS'!A4269:AD4884,2)),0)</f>
        <v>0.48</v>
      </c>
      <c r="L4283" s="65">
        <f>IFERROR(IF(Ações!$B4283="","",VLOOKUP(Table_1[[#This Row],[AÇÕES]],'Dados Status Invest STOCKS'!A4269:AD4884,3)/100),0)</f>
        <v>0</v>
      </c>
      <c r="M4283" s="66">
        <f>IFERROR(IF(Ações!$B4283="","",VLOOKUP(Table_1[[#This Row],[AÇÕES]],'Dados Status Invest STOCKS'!A4269:AD4884,28)),0)</f>
        <v>-0.56000000000000005</v>
      </c>
      <c r="N4283" s="66">
        <f>IFERROR(IF(Ações!$B4283="","",VLOOKUP(Table_1[[#This Row],[AÇÕES]],'Dados Status Invest STOCKS'!A4269:AD4884,27)),0)</f>
        <v>2.2599999999999998</v>
      </c>
      <c r="O4283" s="66">
        <f>IFERROR(IF(Ações!$L4283="","",Ações!$K4283*Ações!$L4283),0)</f>
        <v>0</v>
      </c>
      <c r="P4283" s="67">
        <f t="shared" si="66"/>
        <v>0.06</v>
      </c>
      <c r="Q4283" s="67">
        <f>IFERROR(Ações!$O4283/Ações!$M4283,0)</f>
        <v>0</v>
      </c>
      <c r="R4283" s="67">
        <f>IFERROR(IF(Ações!$B4283="","",VLOOKUP(Table_1[[#This Row],[AÇÕES]],'Dados Status Invest STOCKS'!A4269:AD4884,18)/100),0)</f>
        <v>-0.24600000000000002</v>
      </c>
      <c r="S4283" s="65">
        <f>IFERROR(IF(Ações!$B4283="","",VLOOKUP(Table_1[[#This Row],[AÇÕES]],'Dados Status Invest STOCKS'!A4269:AD4884,25)/100),0)</f>
        <v>0</v>
      </c>
      <c r="T4283" s="67">
        <f>(1-Ações!$Q4283)*Ações!$R4283</f>
        <v>-0.24600000000000002</v>
      </c>
      <c r="U4283" s="68">
        <f>IF(Ações!$S4283=0,Ações!$T4283,IF(Ações!$T4283=0,Ações!$S4283,AVERAGE(Ações!$S4283,Ações!$T4283)))</f>
        <v>-0.24600000000000002</v>
      </c>
    </row>
    <row r="4284" spans="2:21" ht="15" customHeight="1" x14ac:dyDescent="0.2">
      <c r="B4284" s="63" t="str">
        <f>IFERROR('Dados Status Invest STOCKS'!A4271,"-")</f>
        <v>SOLY</v>
      </c>
      <c r="C4284" s="45">
        <f>IFERROR((Ações!$D4284-Ações!$K4284)/Ações!$D4284,0)</f>
        <v>0</v>
      </c>
      <c r="D4284" s="46">
        <f>(Ações!$O4284)/0.06</f>
        <v>0</v>
      </c>
      <c r="E4284" s="47">
        <f>IFERROR((Ações!$F4284-Ações!$K4284)/Ações!$F4284,0)</f>
        <v>0</v>
      </c>
      <c r="F4284" s="46" t="str">
        <f>IF(OR(Ações!$N4284&lt;0,Ações!$M4284&lt;0),"",(22.5*Ações!$M4284*Ações!$N4284)^0.5)</f>
        <v/>
      </c>
      <c r="G4284" s="47">
        <f>IFERROR((Ações!$H4284-Ações!$K4284)/Ações!$H4284,0)</f>
        <v>0</v>
      </c>
      <c r="H4284" s="48">
        <f>IFERROR(Ações!$I4284/(Ações!$P4284-Table_1[[#This Row],[CAGR LUCRO 5A]]),0)</f>
        <v>0</v>
      </c>
      <c r="I4284" s="48">
        <f>IF(Ações!$S4284&lt;0,"",Ações!$O4284*(1+Ações!$S4284))</f>
        <v>0</v>
      </c>
      <c r="J4284" s="49">
        <f>IFERROR(IF(Ações!$B4284="","",(VLOOKUP(Table_1[[#This Row],[AÇÕES]],'Dados Status Invest STOCKS'!A4270:AD4885,4)/Table_1[[#This Row],[LPA]]))/100,0)</f>
        <v>0.32867469879518074</v>
      </c>
      <c r="K4284" s="64">
        <f>IFERROR(IF(Ações!$B4284="","",VLOOKUP(Table_1[[#This Row],[AÇÕES]],'Dados Status Invest STOCKS'!A4270:AD4885,2)),0)</f>
        <v>22.58</v>
      </c>
      <c r="L4284" s="65">
        <f>IFERROR(IF(Ações!$B4284="","",VLOOKUP(Table_1[[#This Row],[AÇÕES]],'Dados Status Invest STOCKS'!A4270:AD4885,3)/100),0)</f>
        <v>0</v>
      </c>
      <c r="M4284" s="66">
        <f>IFERROR(IF(Ações!$B4284="","",VLOOKUP(Table_1[[#This Row],[AÇÕES]],'Dados Status Invest STOCKS'!A4270:AD4885,28)),0)</f>
        <v>-0.83</v>
      </c>
      <c r="N4284" s="66">
        <f>IFERROR(IF(Ações!$B4284="","",VLOOKUP(Table_1[[#This Row],[AÇÕES]],'Dados Status Invest STOCKS'!A4270:AD4885,27)),0)</f>
        <v>0.99</v>
      </c>
      <c r="O4284" s="66">
        <f>IFERROR(IF(Ações!$L4284="","",Ações!$K4284*Ações!$L4284),0)</f>
        <v>0</v>
      </c>
      <c r="P4284" s="67">
        <f t="shared" si="66"/>
        <v>0.06</v>
      </c>
      <c r="Q4284" s="67">
        <f>IFERROR(Ações!$O4284/Ações!$M4284,0)</f>
        <v>0</v>
      </c>
      <c r="R4284" s="67">
        <f>IFERROR(IF(Ações!$B4284="","",VLOOKUP(Table_1[[#This Row],[AÇÕES]],'Dados Status Invest STOCKS'!A4270:AD4885,18)/100),0)</f>
        <v>-0.8367</v>
      </c>
      <c r="S4284" s="65">
        <f>IFERROR(IF(Ações!$B4284="","",VLOOKUP(Table_1[[#This Row],[AÇÕES]],'Dados Status Invest STOCKS'!A4270:AD4885,25)/100),0)</f>
        <v>0</v>
      </c>
      <c r="T4284" s="67">
        <f>(1-Ações!$Q4284)*Ações!$R4284</f>
        <v>-0.8367</v>
      </c>
      <c r="U4284" s="68">
        <f>IF(Ações!$S4284=0,Ações!$T4284,IF(Ações!$T4284=0,Ações!$S4284,AVERAGE(Ações!$S4284,Ações!$T4284)))</f>
        <v>-0.8367</v>
      </c>
    </row>
    <row r="4285" spans="2:21" ht="15" customHeight="1" x14ac:dyDescent="0.2">
      <c r="B4285" s="63" t="str">
        <f>IFERROR('Dados Status Invest STOCKS'!A4272,"-")</f>
        <v>SON</v>
      </c>
      <c r="C4285" s="45">
        <f>IFERROR((Ações!$D4285-Ações!$K4285)/Ações!$D4285,0)</f>
        <v>-0.91693290734824273</v>
      </c>
      <c r="D4285" s="46">
        <f>(Ações!$O4285)/0.06</f>
        <v>30.037566666666667</v>
      </c>
      <c r="E4285" s="47">
        <f>IFERROR((Ações!$F4285-Ações!$K4285)/Ações!$F4285,0)</f>
        <v>0</v>
      </c>
      <c r="F4285" s="46" t="str">
        <f>IF(OR(Ações!$N4285&lt;0,Ações!$M4285&lt;0),"",(22.5*Ações!$M4285*Ações!$N4285)^0.5)</f>
        <v/>
      </c>
      <c r="G4285" s="47">
        <f>IFERROR((Ações!$H4285-Ações!$K4285)/Ações!$H4285,0)</f>
        <v>0</v>
      </c>
      <c r="H4285" s="48">
        <f>IFERROR(Ações!$I4285/(Ações!$P4285-Table_1[[#This Row],[CAGR LUCRO 5A]]),0)</f>
        <v>0</v>
      </c>
      <c r="I4285" s="48" t="str">
        <f>IF(Ações!$S4285&lt;0,"",Ações!$O4285*(1+Ações!$S4285))</f>
        <v/>
      </c>
      <c r="J4285" s="49">
        <f>IFERROR(IF(Ações!$B4285="","",(VLOOKUP(Table_1[[#This Row],[AÇÕES]],'Dados Status Invest STOCKS'!A4271:AD4886,4)/Table_1[[#This Row],[LPA]]))/100,0)</f>
        <v>0.21145454545454548</v>
      </c>
      <c r="K4285" s="64">
        <f>IFERROR(IF(Ações!$B4285="","",VLOOKUP(Table_1[[#This Row],[AÇÕES]],'Dados Status Invest STOCKS'!A4271:AD4886,2)),0)</f>
        <v>57.58</v>
      </c>
      <c r="L4285" s="65">
        <f>IFERROR(IF(Ações!$B4285="","",VLOOKUP(Table_1[[#This Row],[AÇÕES]],'Dados Status Invest STOCKS'!A4271:AD4886,3)/100),0)</f>
        <v>3.1300000000000001E-2</v>
      </c>
      <c r="M4285" s="66">
        <f>IFERROR(IF(Ações!$B4285="","",VLOOKUP(Table_1[[#This Row],[AÇÕES]],'Dados Status Invest STOCKS'!A4271:AD4886,28)),0)</f>
        <v>-1.65</v>
      </c>
      <c r="N4285" s="66">
        <f>IFERROR(IF(Ações!$B4285="","",VLOOKUP(Table_1[[#This Row],[AÇÕES]],'Dados Status Invest STOCKS'!A4271:AD4886,27)),0)</f>
        <v>18.53</v>
      </c>
      <c r="O4285" s="66">
        <f>IFERROR(IF(Ações!$L4285="","",Ações!$K4285*Ações!$L4285),0)</f>
        <v>1.802254</v>
      </c>
      <c r="P4285" s="67">
        <f t="shared" si="66"/>
        <v>0.06</v>
      </c>
      <c r="Q4285" s="67">
        <f>IFERROR(Ações!$O4285/Ações!$M4285,0)</f>
        <v>-1.0922751515151516</v>
      </c>
      <c r="R4285" s="67">
        <f>IFERROR(IF(Ações!$B4285="","",VLOOKUP(Table_1[[#This Row],[AÇÕES]],'Dados Status Invest STOCKS'!A4271:AD4886,18)/100),0)</f>
        <v>-8.900000000000001E-2</v>
      </c>
      <c r="S4285" s="65">
        <f>IFERROR(IF(Ações!$B4285="","",VLOOKUP(Table_1[[#This Row],[AÇÕES]],'Dados Status Invest STOCKS'!A4271:AD4886,25)/100),0)</f>
        <v>-3.6699999999999997E-2</v>
      </c>
      <c r="T4285" s="67">
        <f>(1-Ações!$Q4285)*Ações!$R4285</f>
        <v>-0.1862124884848485</v>
      </c>
      <c r="U4285" s="68">
        <f>IF(Ações!$S4285=0,Ações!$T4285,IF(Ações!$T4285=0,Ações!$S4285,AVERAGE(Ações!$S4285,Ações!$T4285)))</f>
        <v>-0.11145624424242426</v>
      </c>
    </row>
    <row r="4286" spans="2:21" ht="15" customHeight="1" x14ac:dyDescent="0.2">
      <c r="B4286" s="63" t="str">
        <f>IFERROR('Dados Status Invest STOCKS'!A4273,"-")</f>
        <v>SONA</v>
      </c>
      <c r="C4286" s="45">
        <f>IFERROR((Ações!$D4286-Ações!$K4286)/Ações!$D4286,0)</f>
        <v>-8.0909090909090899</v>
      </c>
      <c r="D4286" s="46">
        <f>(Ações!$O4286)/0.06</f>
        <v>1.6599000000000002</v>
      </c>
      <c r="E4286" s="47">
        <f>IFERROR((Ações!$F4286-Ações!$K4286)/Ações!$F4286,0)</f>
        <v>0.18904715260973878</v>
      </c>
      <c r="F4286" s="46">
        <f>IF(OR(Ações!$N4286&lt;0,Ações!$M4286&lt;0),"",(22.5*Ações!$M4286*Ações!$N4286)^0.5)</f>
        <v>18.607740324929299</v>
      </c>
      <c r="G4286" s="47">
        <f>IFERROR((Ações!$H4286-Ações!$K4286)/Ações!$H4286,0)</f>
        <v>18.877224567189621</v>
      </c>
      <c r="H4286" s="48">
        <f>IFERROR(Ações!$I4286/(Ações!$P4286-Table_1[[#This Row],[CAGR LUCRO 5A]]),0)</f>
        <v>-0.84409075599435823</v>
      </c>
      <c r="I4286" s="48">
        <f>IF(Ações!$S4286&lt;0,"",Ações!$O4286*(1+Ações!$S4286))</f>
        <v>0.1196920692</v>
      </c>
      <c r="J4286" s="49">
        <f>IFERROR(IF(Ações!$B4286="","",(VLOOKUP(Table_1[[#This Row],[AÇÕES]],'Dados Status Invest STOCKS'!A4272:AD4887,4)/Table_1[[#This Row],[LPA]]))/100,0)</f>
        <v>0.16447916666666668</v>
      </c>
      <c r="K4286" s="64">
        <f>IFERROR(IF(Ações!$B4286="","",VLOOKUP(Table_1[[#This Row],[AÇÕES]],'Dados Status Invest STOCKS'!A4272:AD4887,2)),0)</f>
        <v>15.09</v>
      </c>
      <c r="L4286" s="65">
        <f>IFERROR(IF(Ações!$B4286="","",VLOOKUP(Table_1[[#This Row],[AÇÕES]],'Dados Status Invest STOCKS'!A4272:AD4887,3)/100),0)</f>
        <v>6.6E-3</v>
      </c>
      <c r="M4286" s="66">
        <f>IFERROR(IF(Ações!$B4286="","",VLOOKUP(Table_1[[#This Row],[AÇÕES]],'Dados Status Invest STOCKS'!A4272:AD4887,28)),0)</f>
        <v>0.96</v>
      </c>
      <c r="N4286" s="66">
        <f>IFERROR(IF(Ações!$B4286="","",VLOOKUP(Table_1[[#This Row],[AÇÕES]],'Dados Status Invest STOCKS'!A4272:AD4887,27)),0)</f>
        <v>16.03</v>
      </c>
      <c r="O4286" s="66">
        <f>IFERROR(IF(Ações!$L4286="","",Ações!$K4286*Ações!$L4286),0)</f>
        <v>9.9594000000000002E-2</v>
      </c>
      <c r="P4286" s="67">
        <f t="shared" si="66"/>
        <v>0.06</v>
      </c>
      <c r="Q4286" s="67">
        <f>IFERROR(Ações!$O4286/Ações!$M4286,0)</f>
        <v>0.10374375000000001</v>
      </c>
      <c r="R4286" s="67">
        <f>IFERROR(IF(Ações!$B4286="","",VLOOKUP(Table_1[[#This Row],[AÇÕES]],'Dados Status Invest STOCKS'!A4272:AD4887,18)/100),0)</f>
        <v>5.96E-2</v>
      </c>
      <c r="S4286" s="65">
        <f>IFERROR(IF(Ações!$B4286="","",VLOOKUP(Table_1[[#This Row],[AÇÕES]],'Dados Status Invest STOCKS'!A4272:AD4887,25)/100),0)</f>
        <v>0.20180000000000001</v>
      </c>
      <c r="T4286" s="67">
        <f>(1-Ações!$Q4286)*Ações!$R4286</f>
        <v>5.3416872499999997E-2</v>
      </c>
      <c r="U4286" s="68">
        <f>IF(Ações!$S4286=0,Ações!$T4286,IF(Ações!$T4286=0,Ações!$S4286,AVERAGE(Ações!$S4286,Ações!$T4286)))</f>
        <v>0.12760843625000001</v>
      </c>
    </row>
    <row r="4287" spans="2:21" ht="15" customHeight="1" x14ac:dyDescent="0.2">
      <c r="B4287" s="63" t="str">
        <f>IFERROR('Dados Status Invest STOCKS'!A4274,"-")</f>
        <v>SONM</v>
      </c>
      <c r="C4287" s="45">
        <f>IFERROR((Ações!$D4287-Ações!$K4287)/Ações!$D4287,0)</f>
        <v>0</v>
      </c>
      <c r="D4287" s="46">
        <f>(Ações!$O4287)/0.06</f>
        <v>0</v>
      </c>
      <c r="E4287" s="47">
        <f>IFERROR((Ações!$F4287-Ações!$K4287)/Ações!$F4287,0)</f>
        <v>0</v>
      </c>
      <c r="F4287" s="46" t="str">
        <f>IF(OR(Ações!$N4287&lt;0,Ações!$M4287&lt;0),"",(22.5*Ações!$M4287*Ações!$N4287)^0.5)</f>
        <v/>
      </c>
      <c r="G4287" s="47">
        <f>IFERROR((Ações!$H4287-Ações!$K4287)/Ações!$H4287,0)</f>
        <v>0</v>
      </c>
      <c r="H4287" s="48">
        <f>IFERROR(Ações!$I4287/(Ações!$P4287-Table_1[[#This Row],[CAGR LUCRO 5A]]),0)</f>
        <v>0</v>
      </c>
      <c r="I4287" s="48">
        <f>IF(Ações!$S4287&lt;0,"",Ações!$O4287*(1+Ações!$S4287))</f>
        <v>0</v>
      </c>
      <c r="J4287" s="49">
        <f>IFERROR(IF(Ações!$B4287="","",(VLOOKUP(Table_1[[#This Row],[AÇÕES]],'Dados Status Invest STOCKS'!A4273:AD4888,4)/Table_1[[#This Row],[LPA]]))/100,0)</f>
        <v>1.4492753623188406E-3</v>
      </c>
      <c r="K4287" s="64">
        <f>IFERROR(IF(Ações!$B4287="","",VLOOKUP(Table_1[[#This Row],[AÇÕES]],'Dados Status Invest STOCKS'!A4273:AD4888,2)),0)</f>
        <v>0.62</v>
      </c>
      <c r="L4287" s="65">
        <f>IFERROR(IF(Ações!$B4287="","",VLOOKUP(Table_1[[#This Row],[AÇÕES]],'Dados Status Invest STOCKS'!A4273:AD4888,3)/100),0)</f>
        <v>0</v>
      </c>
      <c r="M4287" s="66">
        <f>IFERROR(IF(Ações!$B4287="","",VLOOKUP(Table_1[[#This Row],[AÇÕES]],'Dados Status Invest STOCKS'!A4273:AD4888,28)),0)</f>
        <v>-2.0699999999999998</v>
      </c>
      <c r="N4287" s="66">
        <f>IFERROR(IF(Ações!$B4287="","",VLOOKUP(Table_1[[#This Row],[AÇÕES]],'Dados Status Invest STOCKS'!A4273:AD4888,27)),0)</f>
        <v>0.79</v>
      </c>
      <c r="O4287" s="66">
        <f>IFERROR(IF(Ações!$L4287="","",Ações!$K4287*Ações!$L4287),0)</f>
        <v>0</v>
      </c>
      <c r="P4287" s="67">
        <f t="shared" si="66"/>
        <v>0.06</v>
      </c>
      <c r="Q4287" s="67">
        <f>IFERROR(Ações!$O4287/Ações!$M4287,0)</f>
        <v>0</v>
      </c>
      <c r="R4287" s="67">
        <f>IFERROR(IF(Ações!$B4287="","",VLOOKUP(Table_1[[#This Row],[AÇÕES]],'Dados Status Invest STOCKS'!A4273:AD4888,18)/100),0)</f>
        <v>-2.6345000000000001</v>
      </c>
      <c r="S4287" s="65">
        <f>IFERROR(IF(Ações!$B4287="","",VLOOKUP(Table_1[[#This Row],[AÇÕES]],'Dados Status Invest STOCKS'!A4273:AD4888,25)/100),0)</f>
        <v>0</v>
      </c>
      <c r="T4287" s="67">
        <f>(1-Ações!$Q4287)*Ações!$R4287</f>
        <v>-2.6345000000000001</v>
      </c>
      <c r="U4287" s="68">
        <f>IF(Ações!$S4287=0,Ações!$T4287,IF(Ações!$T4287=0,Ações!$S4287,AVERAGE(Ações!$S4287,Ações!$T4287)))</f>
        <v>-2.6345000000000001</v>
      </c>
    </row>
    <row r="4288" spans="2:21" ht="15" customHeight="1" x14ac:dyDescent="0.2">
      <c r="B4288" s="63" t="str">
        <f>IFERROR('Dados Status Invest STOCKS'!A4275,"-")</f>
        <v>SONN</v>
      </c>
      <c r="C4288" s="45">
        <f>IFERROR((Ações!$D4288-Ações!$K4288)/Ações!$D4288,0)</f>
        <v>0</v>
      </c>
      <c r="D4288" s="46">
        <f>(Ações!$O4288)/0.06</f>
        <v>0</v>
      </c>
      <c r="E4288" s="47">
        <f>IFERROR((Ações!$F4288-Ações!$K4288)/Ações!$F4288,0)</f>
        <v>0</v>
      </c>
      <c r="F4288" s="46" t="str">
        <f>IF(OR(Ações!$N4288&lt;0,Ações!$M4288&lt;0),"",(22.5*Ações!$M4288*Ações!$N4288)^0.5)</f>
        <v/>
      </c>
      <c r="G4288" s="47">
        <f>IFERROR((Ações!$H4288-Ações!$K4288)/Ações!$H4288,0)</f>
        <v>0</v>
      </c>
      <c r="H4288" s="48">
        <f>IFERROR(Ações!$I4288/(Ações!$P4288-Table_1[[#This Row],[CAGR LUCRO 5A]]),0)</f>
        <v>0</v>
      </c>
      <c r="I4288" s="48">
        <f>IF(Ações!$S4288&lt;0,"",Ações!$O4288*(1+Ações!$S4288))</f>
        <v>0</v>
      </c>
      <c r="J4288" s="49">
        <f>IFERROR(IF(Ações!$B4288="","",(VLOOKUP(Table_1[[#This Row],[AÇÕES]],'Dados Status Invest STOCKS'!A4274:AD4889,4)/Table_1[[#This Row],[LPA]]))/100,0)</f>
        <v>1.8292682926829271E-2</v>
      </c>
      <c r="K4288" s="64">
        <f>IFERROR(IF(Ações!$B4288="","",VLOOKUP(Table_1[[#This Row],[AÇÕES]],'Dados Status Invest STOCKS'!A4274:AD4889,2)),0)</f>
        <v>0.31</v>
      </c>
      <c r="L4288" s="65">
        <f>IFERROR(IF(Ações!$B4288="","",VLOOKUP(Table_1[[#This Row],[AÇÕES]],'Dados Status Invest STOCKS'!A4274:AD4889,3)/100),0)</f>
        <v>0</v>
      </c>
      <c r="M4288" s="66">
        <f>IFERROR(IF(Ações!$B4288="","",VLOOKUP(Table_1[[#This Row],[AÇÕES]],'Dados Status Invest STOCKS'!A4274:AD4889,28)),0)</f>
        <v>-0.41</v>
      </c>
      <c r="N4288" s="66">
        <f>IFERROR(IF(Ações!$B4288="","",VLOOKUP(Table_1[[#This Row],[AÇÕES]],'Dados Status Invest STOCKS'!A4274:AD4889,27)),0)</f>
        <v>0.37</v>
      </c>
      <c r="O4288" s="66">
        <f>IFERROR(IF(Ações!$L4288="","",Ações!$K4288*Ações!$L4288),0)</f>
        <v>0</v>
      </c>
      <c r="P4288" s="67">
        <f t="shared" si="66"/>
        <v>0.06</v>
      </c>
      <c r="Q4288" s="67">
        <f>IFERROR(Ações!$O4288/Ações!$M4288,0)</f>
        <v>0</v>
      </c>
      <c r="R4288" s="67">
        <f>IFERROR(IF(Ações!$B4288="","",VLOOKUP(Table_1[[#This Row],[AÇÕES]],'Dados Status Invest STOCKS'!A4274:AD4889,18)/100),0)</f>
        <v>-1.1223999999999998</v>
      </c>
      <c r="S4288" s="65">
        <f>IFERROR(IF(Ações!$B4288="","",VLOOKUP(Table_1[[#This Row],[AÇÕES]],'Dados Status Invest STOCKS'!A4274:AD4889,25)/100),0)</f>
        <v>0</v>
      </c>
      <c r="T4288" s="67">
        <f>(1-Ações!$Q4288)*Ações!$R4288</f>
        <v>-1.1223999999999998</v>
      </c>
      <c r="U4288" s="68">
        <f>IF(Ações!$S4288=0,Ações!$T4288,IF(Ações!$T4288=0,Ações!$S4288,AVERAGE(Ações!$S4288,Ações!$T4288)))</f>
        <v>-1.1223999999999998</v>
      </c>
    </row>
    <row r="4289" spans="2:21" ht="15" customHeight="1" x14ac:dyDescent="0.2">
      <c r="B4289" s="63" t="str">
        <f>IFERROR('Dados Status Invest STOCKS'!A4276,"-")</f>
        <v>SONO</v>
      </c>
      <c r="C4289" s="45">
        <f>IFERROR((Ações!$D4289-Ações!$K4289)/Ações!$D4289,0)</f>
        <v>0</v>
      </c>
      <c r="D4289" s="46">
        <f>(Ações!$O4289)/0.06</f>
        <v>0</v>
      </c>
      <c r="E4289" s="47">
        <f>IFERROR((Ações!$F4289-Ações!$K4289)/Ações!$F4289,0)</f>
        <v>-0.90188220020517407</v>
      </c>
      <c r="F4289" s="46">
        <f>IF(OR(Ações!$N4289&lt;0,Ações!$M4289&lt;0),"",(22.5*Ações!$M4289*Ações!$N4289)^0.5)</f>
        <v>12.319374984145908</v>
      </c>
      <c r="G4289" s="47">
        <f>IFERROR((Ações!$H4289-Ações!$K4289)/Ações!$H4289,0)</f>
        <v>0</v>
      </c>
      <c r="H4289" s="48">
        <f>IFERROR(Ações!$I4289/(Ações!$P4289-Table_1[[#This Row],[CAGR LUCRO 5A]]),0)</f>
        <v>0</v>
      </c>
      <c r="I4289" s="48">
        <f>IF(Ações!$S4289&lt;0,"",Ações!$O4289*(1+Ações!$S4289))</f>
        <v>0</v>
      </c>
      <c r="J4289" s="49">
        <f>IFERROR(IF(Ações!$B4289="","",(VLOOKUP(Table_1[[#This Row],[AÇÕES]],'Dados Status Invest STOCKS'!A4275:AD4890,4)/Table_1[[#This Row],[LPA]]))/100,0)</f>
        <v>0.11102739726027398</v>
      </c>
      <c r="K4289" s="64">
        <f>IFERROR(IF(Ações!$B4289="","",VLOOKUP(Table_1[[#This Row],[AÇÕES]],'Dados Status Invest STOCKS'!A4275:AD4890,2)),0)</f>
        <v>23.43</v>
      </c>
      <c r="L4289" s="65">
        <f>IFERROR(IF(Ações!$B4289="","",VLOOKUP(Table_1[[#This Row],[AÇÕES]],'Dados Status Invest STOCKS'!A4275:AD4890,3)/100),0)</f>
        <v>0</v>
      </c>
      <c r="M4289" s="66">
        <f>IFERROR(IF(Ações!$B4289="","",VLOOKUP(Table_1[[#This Row],[AÇÕES]],'Dados Status Invest STOCKS'!A4275:AD4890,28)),0)</f>
        <v>1.46</v>
      </c>
      <c r="N4289" s="66">
        <f>IFERROR(IF(Ações!$B4289="","",VLOOKUP(Table_1[[#This Row],[AÇÕES]],'Dados Status Invest STOCKS'!A4275:AD4890,27)),0)</f>
        <v>4.62</v>
      </c>
      <c r="O4289" s="66">
        <f>IFERROR(IF(Ações!$L4289="","",Ações!$K4289*Ações!$L4289),0)</f>
        <v>0</v>
      </c>
      <c r="P4289" s="67">
        <f t="shared" si="66"/>
        <v>0.06</v>
      </c>
      <c r="Q4289" s="67">
        <f>IFERROR(Ações!$O4289/Ações!$M4289,0)</f>
        <v>0</v>
      </c>
      <c r="R4289" s="67">
        <f>IFERROR(IF(Ações!$B4289="","",VLOOKUP(Table_1[[#This Row],[AÇÕES]],'Dados Status Invest STOCKS'!A4275:AD4890,18)/100),0)</f>
        <v>0.31640000000000001</v>
      </c>
      <c r="S4289" s="65">
        <f>IFERROR(IF(Ações!$B4289="","",VLOOKUP(Table_1[[#This Row],[AÇÕES]],'Dados Status Invest STOCKS'!A4275:AD4890,25)/100),0)</f>
        <v>0</v>
      </c>
      <c r="T4289" s="67">
        <f>(1-Ações!$Q4289)*Ações!$R4289</f>
        <v>0.31640000000000001</v>
      </c>
      <c r="U4289" s="68">
        <f>IF(Ações!$S4289=0,Ações!$T4289,IF(Ações!$T4289=0,Ações!$S4289,AVERAGE(Ações!$S4289,Ações!$T4289)))</f>
        <v>0.31640000000000001</v>
      </c>
    </row>
    <row r="4290" spans="2:21" ht="15" customHeight="1" x14ac:dyDescent="0.2">
      <c r="B4290" s="63" t="str">
        <f>IFERROR('Dados Status Invest STOCKS'!A4277,"-")</f>
        <v>SONY</v>
      </c>
      <c r="C4290" s="45">
        <f>IFERROR((Ações!$D4290-Ações!$K4290)/Ações!$D4290,0)</f>
        <v>-15.216216216216218</v>
      </c>
      <c r="D4290" s="46">
        <f>(Ações!$O4290)/0.06</f>
        <v>6.8166333333333338</v>
      </c>
      <c r="E4290" s="47">
        <f>IFERROR((Ações!$F4290-Ações!$K4290)/Ações!$F4290,0)</f>
        <v>-0.1070718476291436</v>
      </c>
      <c r="F4290" s="46">
        <f>IF(OR(Ações!$N4290&lt;0,Ações!$M4290&lt;0),"",(22.5*Ações!$M4290*Ações!$N4290)^0.5)</f>
        <v>99.848984721928943</v>
      </c>
      <c r="G4290" s="47">
        <f>IFERROR((Ações!$H4290-Ações!$K4290)/Ações!$H4290,0)</f>
        <v>85.167576697133669</v>
      </c>
      <c r="H4290" s="48">
        <f>IFERROR(Ações!$I4290/(Ações!$P4290-Table_1[[#This Row],[CAGR LUCRO 5A]]),0)</f>
        <v>-1.313332334584898</v>
      </c>
      <c r="I4290" s="48">
        <f>IF(Ações!$S4290&lt;0,"",Ações!$O4290*(1+Ações!$S4290))</f>
        <v>0.62961152120000008</v>
      </c>
      <c r="J4290" s="49">
        <f>IFERROR(IF(Ações!$B4290="","",(VLOOKUP(Table_1[[#This Row],[AÇÕES]],'Dados Status Invest STOCKS'!A4276:AD4891,4)/Table_1[[#This Row],[LPA]]))/100,0)</f>
        <v>1.4602991944764096E-2</v>
      </c>
      <c r="K4290" s="64">
        <f>IFERROR(IF(Ações!$B4290="","",VLOOKUP(Table_1[[#This Row],[AÇÕES]],'Dados Status Invest STOCKS'!A4276:AD4891,2)),0)</f>
        <v>110.54</v>
      </c>
      <c r="L4290" s="65">
        <f>IFERROR(IF(Ações!$B4290="","",VLOOKUP(Table_1[[#This Row],[AÇÕES]],'Dados Status Invest STOCKS'!A4276:AD4891,3)/100),0)</f>
        <v>3.7000000000000002E-3</v>
      </c>
      <c r="M4290" s="66">
        <f>IFERROR(IF(Ações!$B4290="","",VLOOKUP(Table_1[[#This Row],[AÇÕES]],'Dados Status Invest STOCKS'!A4276:AD4891,28)),0)</f>
        <v>8.69</v>
      </c>
      <c r="N4290" s="66">
        <f>IFERROR(IF(Ações!$B4290="","",VLOOKUP(Table_1[[#This Row],[AÇÕES]],'Dados Status Invest STOCKS'!A4276:AD4891,27)),0)</f>
        <v>50.99</v>
      </c>
      <c r="O4290" s="66">
        <f>IFERROR(IF(Ações!$L4290="","",Ações!$K4290*Ações!$L4290),0)</f>
        <v>0.40899800000000003</v>
      </c>
      <c r="P4290" s="67">
        <f t="shared" si="66"/>
        <v>0.06</v>
      </c>
      <c r="Q4290" s="67">
        <f>IFERROR(Ações!$O4290/Ações!$M4290,0)</f>
        <v>4.7065362485615658E-2</v>
      </c>
      <c r="R4290" s="67">
        <f>IFERROR(IF(Ações!$B4290="","",VLOOKUP(Table_1[[#This Row],[AÇÕES]],'Dados Status Invest STOCKS'!A4276:AD4891,18)/100),0)</f>
        <v>0.1704</v>
      </c>
      <c r="S4290" s="65">
        <f>IFERROR(IF(Ações!$B4290="","",VLOOKUP(Table_1[[#This Row],[AÇÕES]],'Dados Status Invest STOCKS'!A4276:AD4891,25)/100),0)</f>
        <v>0.53939999999999999</v>
      </c>
      <c r="T4290" s="67">
        <f>(1-Ações!$Q4290)*Ações!$R4290</f>
        <v>0.16238006223245108</v>
      </c>
      <c r="U4290" s="68">
        <f>IF(Ações!$S4290=0,Ações!$T4290,IF(Ações!$T4290=0,Ações!$S4290,AVERAGE(Ações!$S4290,Ações!$T4290)))</f>
        <v>0.35089003111622552</v>
      </c>
    </row>
    <row r="4291" spans="2:21" ht="15" customHeight="1" x14ac:dyDescent="0.2">
      <c r="B4291" s="63" t="str">
        <f>IFERROR('Dados Status Invest STOCKS'!A4278,"-")</f>
        <v>SOS</v>
      </c>
      <c r="C4291" s="45">
        <f>IFERROR((Ações!$D4291-Ações!$K4291)/Ações!$D4291,0)</f>
        <v>0</v>
      </c>
      <c r="D4291" s="46">
        <f>(Ações!$O4291)/0.06</f>
        <v>0</v>
      </c>
      <c r="E4291" s="47">
        <f>IFERROR((Ações!$F4291-Ações!$K4291)/Ações!$F4291,0)</f>
        <v>0</v>
      </c>
      <c r="F4291" s="46" t="str">
        <f>IF(OR(Ações!$N4291&lt;0,Ações!$M4291&lt;0),"",(22.5*Ações!$M4291*Ações!$N4291)^0.5)</f>
        <v/>
      </c>
      <c r="G4291" s="47">
        <f>IFERROR((Ações!$H4291-Ações!$K4291)/Ações!$H4291,0)</f>
        <v>0</v>
      </c>
      <c r="H4291" s="48">
        <f>IFERROR(Ações!$I4291/(Ações!$P4291-Table_1[[#This Row],[CAGR LUCRO 5A]]),0)</f>
        <v>0</v>
      </c>
      <c r="I4291" s="48">
        <f>IF(Ações!$S4291&lt;0,"",Ações!$O4291*(1+Ações!$S4291))</f>
        <v>0</v>
      </c>
      <c r="J4291" s="49">
        <f>IFERROR(IF(Ações!$B4291="","",(VLOOKUP(Table_1[[#This Row],[AÇÕES]],'Dados Status Invest STOCKS'!A4277:AD4892,4)/Table_1[[#This Row],[LPA]]))/100,0)</f>
        <v>9.2222222222222233E-2</v>
      </c>
      <c r="K4291" s="64">
        <f>IFERROR(IF(Ações!$B4291="","",VLOOKUP(Table_1[[#This Row],[AÇÕES]],'Dados Status Invest STOCKS'!A4277:AD4892,2)),0)</f>
        <v>0.67</v>
      </c>
      <c r="L4291" s="65">
        <f>IFERROR(IF(Ações!$B4291="","",VLOOKUP(Table_1[[#This Row],[AÇÕES]],'Dados Status Invest STOCKS'!A4277:AD4892,3)/100),0)</f>
        <v>0</v>
      </c>
      <c r="M4291" s="66">
        <f>IFERROR(IF(Ações!$B4291="","",VLOOKUP(Table_1[[#This Row],[AÇÕES]],'Dados Status Invest STOCKS'!A4277:AD4892,28)),0)</f>
        <v>-0.27</v>
      </c>
      <c r="N4291" s="66">
        <f>IFERROR(IF(Ações!$B4291="","",VLOOKUP(Table_1[[#This Row],[AÇÕES]],'Dados Status Invest STOCKS'!A4277:AD4892,27)),0)</f>
        <v>0.01</v>
      </c>
      <c r="O4291" s="66">
        <f>IFERROR(IF(Ações!$L4291="","",Ações!$K4291*Ações!$L4291),0)</f>
        <v>0</v>
      </c>
      <c r="P4291" s="67">
        <f t="shared" si="66"/>
        <v>0.06</v>
      </c>
      <c r="Q4291" s="67">
        <f>IFERROR(Ações!$O4291/Ações!$M4291,0)</f>
        <v>0</v>
      </c>
      <c r="R4291" s="67">
        <f>IFERROR(IF(Ações!$B4291="","",VLOOKUP(Table_1[[#This Row],[AÇÕES]],'Dados Status Invest STOCKS'!A4277:AD4892,18)/100),0)</f>
        <v>-34.381900000000002</v>
      </c>
      <c r="S4291" s="65">
        <f>IFERROR(IF(Ações!$B4291="","",VLOOKUP(Table_1[[#This Row],[AÇÕES]],'Dados Status Invest STOCKS'!A4277:AD4892,25)/100),0)</f>
        <v>0</v>
      </c>
      <c r="T4291" s="67">
        <f>(1-Ações!$Q4291)*Ações!$R4291</f>
        <v>-34.381900000000002</v>
      </c>
      <c r="U4291" s="68">
        <f>IF(Ações!$S4291=0,Ações!$T4291,IF(Ações!$T4291=0,Ações!$S4291,AVERAGE(Ações!$S4291,Ações!$T4291)))</f>
        <v>-34.381900000000002</v>
      </c>
    </row>
    <row r="4292" spans="2:21" ht="15" customHeight="1" x14ac:dyDescent="0.2">
      <c r="B4292" s="63" t="str">
        <f>IFERROR('Dados Status Invest STOCKS'!A4279,"-")</f>
        <v>SP</v>
      </c>
      <c r="C4292" s="45">
        <f>IFERROR((Ações!$D4292-Ações!$K4292)/Ações!$D4292,0)</f>
        <v>0</v>
      </c>
      <c r="D4292" s="46">
        <f>(Ações!$O4292)/0.06</f>
        <v>0</v>
      </c>
      <c r="E4292" s="47">
        <f>IFERROR((Ações!$F4292-Ações!$K4292)/Ações!$F4292,0)</f>
        <v>-0.99623551069818905</v>
      </c>
      <c r="F4292" s="46">
        <f>IF(OR(Ações!$N4292&lt;0,Ações!$M4292&lt;0),"",(22.5*Ações!$M4292*Ações!$N4292)^0.5)</f>
        <v>14.316947998788009</v>
      </c>
      <c r="G4292" s="47">
        <f>IFERROR((Ações!$H4292-Ações!$K4292)/Ações!$H4292,0)</f>
        <v>0</v>
      </c>
      <c r="H4292" s="48">
        <f>IFERROR(Ações!$I4292/(Ações!$P4292-Table_1[[#This Row],[CAGR LUCRO 5A]]),0)</f>
        <v>0</v>
      </c>
      <c r="I4292" s="48">
        <f>IF(Ações!$S4292&lt;0,"",Ações!$O4292*(1+Ações!$S4292))</f>
        <v>0</v>
      </c>
      <c r="J4292" s="49">
        <f>IFERROR(IF(Ações!$B4292="","",(VLOOKUP(Table_1[[#This Row],[AÇÕES]],'Dados Status Invest STOCKS'!A4278:AD4893,4)/Table_1[[#This Row],[LPA]]))/100,0)</f>
        <v>0.28489999999999999</v>
      </c>
      <c r="K4292" s="64">
        <f>IFERROR(IF(Ações!$B4292="","",VLOOKUP(Table_1[[#This Row],[AÇÕES]],'Dados Status Invest STOCKS'!A4278:AD4893,2)),0)</f>
        <v>28.58</v>
      </c>
      <c r="L4292" s="65">
        <f>IFERROR(IF(Ações!$B4292="","",VLOOKUP(Table_1[[#This Row],[AÇÕES]],'Dados Status Invest STOCKS'!A4278:AD4893,3)/100),0)</f>
        <v>0</v>
      </c>
      <c r="M4292" s="66">
        <f>IFERROR(IF(Ações!$B4292="","",VLOOKUP(Table_1[[#This Row],[AÇÕES]],'Dados Status Invest STOCKS'!A4278:AD4893,28)),0)</f>
        <v>1</v>
      </c>
      <c r="N4292" s="66">
        <f>IFERROR(IF(Ações!$B4292="","",VLOOKUP(Table_1[[#This Row],[AÇÕES]],'Dados Status Invest STOCKS'!A4278:AD4893,27)),0)</f>
        <v>9.11</v>
      </c>
      <c r="O4292" s="66">
        <f>IFERROR(IF(Ações!$L4292="","",Ações!$K4292*Ações!$L4292),0)</f>
        <v>0</v>
      </c>
      <c r="P4292" s="67">
        <f t="shared" si="66"/>
        <v>0.06</v>
      </c>
      <c r="Q4292" s="67">
        <f>IFERROR(Ações!$O4292/Ações!$M4292,0)</f>
        <v>0</v>
      </c>
      <c r="R4292" s="67">
        <f>IFERROR(IF(Ações!$B4292="","",VLOOKUP(Table_1[[#This Row],[AÇÕES]],'Dados Status Invest STOCKS'!A4278:AD4893,18)/100),0)</f>
        <v>0.1101</v>
      </c>
      <c r="S4292" s="65">
        <f>IFERROR(IF(Ações!$B4292="","",VLOOKUP(Table_1[[#This Row],[AÇÕES]],'Dados Status Invest STOCKS'!A4278:AD4893,25)/100),0)</f>
        <v>0</v>
      </c>
      <c r="T4292" s="67">
        <f>(1-Ações!$Q4292)*Ações!$R4292</f>
        <v>0.1101</v>
      </c>
      <c r="U4292" s="68">
        <f>IF(Ações!$S4292=0,Ações!$T4292,IF(Ações!$T4292=0,Ações!$S4292,AVERAGE(Ações!$S4292,Ações!$T4292)))</f>
        <v>0.1101</v>
      </c>
    </row>
    <row r="4293" spans="2:21" ht="15" customHeight="1" x14ac:dyDescent="0.2">
      <c r="B4293" s="63" t="str">
        <f>IFERROR('Dados Status Invest STOCKS'!A4280,"-")</f>
        <v>SPB</v>
      </c>
      <c r="C4293" s="45">
        <f>IFERROR((Ações!$D4293-Ações!$K4293)/Ações!$D4293,0)</f>
        <v>-2.1746031746031749</v>
      </c>
      <c r="D4293" s="46">
        <f>(Ações!$O4293)/0.06</f>
        <v>28.035</v>
      </c>
      <c r="E4293" s="47">
        <f>IFERROR((Ações!$F4293-Ações!$K4293)/Ações!$F4293,0)</f>
        <v>-0.46324283804894273</v>
      </c>
      <c r="F4293" s="46">
        <f>IF(OR(Ações!$N4293&lt;0,Ações!$M4293&lt;0),"",(22.5*Ações!$M4293*Ações!$N4293)^0.5)</f>
        <v>60.823807016660837</v>
      </c>
      <c r="G4293" s="47">
        <f>IFERROR((Ações!$H4293-Ações!$K4293)/Ações!$H4293,0)</f>
        <v>-2.1746031746031749</v>
      </c>
      <c r="H4293" s="48">
        <f>IFERROR(Ações!$I4293/(Ações!$P4293-Table_1[[#This Row],[CAGR LUCRO 5A]]),0)</f>
        <v>28.035</v>
      </c>
      <c r="I4293" s="48">
        <f>IF(Ações!$S4293&lt;0,"",Ações!$O4293*(1+Ações!$S4293))</f>
        <v>1.6820999999999999</v>
      </c>
      <c r="J4293" s="49">
        <f>IFERROR(IF(Ações!$B4293="","",(VLOOKUP(Table_1[[#This Row],[AÇÕES]],'Dados Status Invest STOCKS'!A4279:AD4894,4)/Table_1[[#This Row],[LPA]]))/100,0)</f>
        <v>4.4164810690423162E-2</v>
      </c>
      <c r="K4293" s="64">
        <f>IFERROR(IF(Ações!$B4293="","",VLOOKUP(Table_1[[#This Row],[AÇÕES]],'Dados Status Invest STOCKS'!A4279:AD4894,2)),0)</f>
        <v>89</v>
      </c>
      <c r="L4293" s="65">
        <f>IFERROR(IF(Ações!$B4293="","",VLOOKUP(Table_1[[#This Row],[AÇÕES]],'Dados Status Invest STOCKS'!A4279:AD4894,3)/100),0)</f>
        <v>1.89E-2</v>
      </c>
      <c r="M4293" s="66">
        <f>IFERROR(IF(Ações!$B4293="","",VLOOKUP(Table_1[[#This Row],[AÇÕES]],'Dados Status Invest STOCKS'!A4279:AD4894,28)),0)</f>
        <v>4.49</v>
      </c>
      <c r="N4293" s="66">
        <f>IFERROR(IF(Ações!$B4293="","",VLOOKUP(Table_1[[#This Row],[AÇÕES]],'Dados Status Invest STOCKS'!A4279:AD4894,27)),0)</f>
        <v>36.619999999999997</v>
      </c>
      <c r="O4293" s="66">
        <f>IFERROR(IF(Ações!$L4293="","",Ações!$K4293*Ações!$L4293),0)</f>
        <v>1.6820999999999999</v>
      </c>
      <c r="P4293" s="67">
        <f t="shared" si="66"/>
        <v>0.06</v>
      </c>
      <c r="Q4293" s="67">
        <f>IFERROR(Ações!$O4293/Ações!$M4293,0)</f>
        <v>0.37463251670378617</v>
      </c>
      <c r="R4293" s="67">
        <f>IFERROR(IF(Ações!$B4293="","",VLOOKUP(Table_1[[#This Row],[AÇÕES]],'Dados Status Invest STOCKS'!A4279:AD4894,18)/100),0)</f>
        <v>0.1226</v>
      </c>
      <c r="S4293" s="65">
        <f>IFERROR(IF(Ações!$B4293="","",VLOOKUP(Table_1[[#This Row],[AÇÕES]],'Dados Status Invest STOCKS'!A4279:AD4894,25)/100),0)</f>
        <v>0</v>
      </c>
      <c r="T4293" s="67">
        <f>(1-Ações!$Q4293)*Ações!$R4293</f>
        <v>7.6670053452115819E-2</v>
      </c>
      <c r="U4293" s="68">
        <f>IF(Ações!$S4293=0,Ações!$T4293,IF(Ações!$T4293=0,Ações!$S4293,AVERAGE(Ações!$S4293,Ações!$T4293)))</f>
        <v>7.6670053452115819E-2</v>
      </c>
    </row>
    <row r="4294" spans="2:21" ht="15" customHeight="1" x14ac:dyDescent="0.2">
      <c r="B4294" s="63" t="str">
        <f>IFERROR('Dados Status Invest STOCKS'!A4281,"-")</f>
        <v>SPCB</v>
      </c>
      <c r="C4294" s="45">
        <f>IFERROR((Ações!$D4294-Ações!$K4294)/Ações!$D4294,0)</f>
        <v>0</v>
      </c>
      <c r="D4294" s="46">
        <f>(Ações!$O4294)/0.06</f>
        <v>0</v>
      </c>
      <c r="E4294" s="47">
        <f>IFERROR((Ações!$F4294-Ações!$K4294)/Ações!$F4294,0)</f>
        <v>0</v>
      </c>
      <c r="F4294" s="46" t="str">
        <f>IF(OR(Ações!$N4294&lt;0,Ações!$M4294&lt;0),"",(22.5*Ações!$M4294*Ações!$N4294)^0.5)</f>
        <v/>
      </c>
      <c r="G4294" s="47">
        <f>IFERROR((Ações!$H4294-Ações!$K4294)/Ações!$H4294,0)</f>
        <v>0</v>
      </c>
      <c r="H4294" s="48">
        <f>IFERROR(Ações!$I4294/(Ações!$P4294-Table_1[[#This Row],[CAGR LUCRO 5A]]),0)</f>
        <v>0</v>
      </c>
      <c r="I4294" s="48">
        <f>IF(Ações!$S4294&lt;0,"",Ações!$O4294*(1+Ações!$S4294))</f>
        <v>0</v>
      </c>
      <c r="J4294" s="49">
        <f>IFERROR(IF(Ações!$B4294="","",(VLOOKUP(Table_1[[#This Row],[AÇÕES]],'Dados Status Invest STOCKS'!A4280:AD4895,4)/Table_1[[#This Row],[LPA]]))/100,0)</f>
        <v>1.4912280701754387E-2</v>
      </c>
      <c r="K4294" s="64">
        <f>IFERROR(IF(Ações!$B4294="","",VLOOKUP(Table_1[[#This Row],[AÇÕES]],'Dados Status Invest STOCKS'!A4280:AD4895,2)),0)</f>
        <v>0.49</v>
      </c>
      <c r="L4294" s="65">
        <f>IFERROR(IF(Ações!$B4294="","",VLOOKUP(Table_1[[#This Row],[AÇÕES]],'Dados Status Invest STOCKS'!A4280:AD4895,3)/100),0)</f>
        <v>0</v>
      </c>
      <c r="M4294" s="66">
        <f>IFERROR(IF(Ações!$B4294="","",VLOOKUP(Table_1[[#This Row],[AÇÕES]],'Dados Status Invest STOCKS'!A4280:AD4895,28)),0)</f>
        <v>-0.56999999999999995</v>
      </c>
      <c r="N4294" s="66">
        <f>IFERROR(IF(Ações!$B4294="","",VLOOKUP(Table_1[[#This Row],[AÇÕES]],'Dados Status Invest STOCKS'!A4280:AD4895,27)),0)</f>
        <v>0.28999999999999998</v>
      </c>
      <c r="O4294" s="66">
        <f>IFERROR(IF(Ações!$L4294="","",Ações!$K4294*Ações!$L4294),0)</f>
        <v>0</v>
      </c>
      <c r="P4294" s="67">
        <f t="shared" si="66"/>
        <v>0.06</v>
      </c>
      <c r="Q4294" s="67">
        <f>IFERROR(Ações!$O4294/Ações!$M4294,0)</f>
        <v>0</v>
      </c>
      <c r="R4294" s="67">
        <f>IFERROR(IF(Ações!$B4294="","",VLOOKUP(Table_1[[#This Row],[AÇÕES]],'Dados Status Invest STOCKS'!A4280:AD4895,18)/100),0)</f>
        <v>-1.9243000000000001</v>
      </c>
      <c r="S4294" s="65">
        <f>IFERROR(IF(Ações!$B4294="","",VLOOKUP(Table_1[[#This Row],[AÇÕES]],'Dados Status Invest STOCKS'!A4280:AD4895,25)/100),0)</f>
        <v>0</v>
      </c>
      <c r="T4294" s="67">
        <f>(1-Ações!$Q4294)*Ações!$R4294</f>
        <v>-1.9243000000000001</v>
      </c>
      <c r="U4294" s="68">
        <f>IF(Ações!$S4294=0,Ações!$T4294,IF(Ações!$T4294=0,Ações!$S4294,AVERAGE(Ações!$S4294,Ações!$T4294)))</f>
        <v>-1.9243000000000001</v>
      </c>
    </row>
    <row r="4295" spans="2:21" ht="15" customHeight="1" x14ac:dyDescent="0.2">
      <c r="B4295" s="63" t="str">
        <f>IFERROR('Dados Status Invest STOCKS'!A4282,"-")</f>
        <v>SPCE</v>
      </c>
      <c r="C4295" s="45">
        <f>IFERROR((Ações!$D4295-Ações!$K4295)/Ações!$D4295,0)</f>
        <v>0</v>
      </c>
      <c r="D4295" s="46">
        <f>(Ações!$O4295)/0.06</f>
        <v>0</v>
      </c>
      <c r="E4295" s="47">
        <f>IFERROR((Ações!$F4295-Ações!$K4295)/Ações!$F4295,0)</f>
        <v>0</v>
      </c>
      <c r="F4295" s="46" t="str">
        <f>IF(OR(Ações!$N4295&lt;0,Ações!$M4295&lt;0),"",(22.5*Ações!$M4295*Ações!$N4295)^0.5)</f>
        <v/>
      </c>
      <c r="G4295" s="47">
        <f>IFERROR((Ações!$H4295-Ações!$K4295)/Ações!$H4295,0)</f>
        <v>0</v>
      </c>
      <c r="H4295" s="48">
        <f>IFERROR(Ações!$I4295/(Ações!$P4295-Table_1[[#This Row],[CAGR LUCRO 5A]]),0)</f>
        <v>0</v>
      </c>
      <c r="I4295" s="48">
        <f>IF(Ações!$S4295&lt;0,"",Ações!$O4295*(1+Ações!$S4295))</f>
        <v>0</v>
      </c>
      <c r="J4295" s="49">
        <f>IFERROR(IF(Ações!$B4295="","",(VLOOKUP(Table_1[[#This Row],[AÇÕES]],'Dados Status Invest STOCKS'!A4281:AD4896,4)/Table_1[[#This Row],[LPA]]))/100,0)</f>
        <v>4.8283582089552232E-2</v>
      </c>
      <c r="K4295" s="64">
        <f>IFERROR(IF(Ações!$B4295="","",VLOOKUP(Table_1[[#This Row],[AÇÕES]],'Dados Status Invest STOCKS'!A4281:AD4896,2)),0)</f>
        <v>8.6</v>
      </c>
      <c r="L4295" s="65">
        <f>IFERROR(IF(Ações!$B4295="","",VLOOKUP(Table_1[[#This Row],[AÇÕES]],'Dados Status Invest STOCKS'!A4281:AD4896,3)/100),0)</f>
        <v>0</v>
      </c>
      <c r="M4295" s="66">
        <f>IFERROR(IF(Ações!$B4295="","",VLOOKUP(Table_1[[#This Row],[AÇÕES]],'Dados Status Invest STOCKS'!A4281:AD4896,28)),0)</f>
        <v>-1.34</v>
      </c>
      <c r="N4295" s="66">
        <f>IFERROR(IF(Ações!$B4295="","",VLOOKUP(Table_1[[#This Row],[AÇÕES]],'Dados Status Invest STOCKS'!A4281:AD4896,27)),0)</f>
        <v>3.76</v>
      </c>
      <c r="O4295" s="66">
        <f>IFERROR(IF(Ações!$L4295="","",Ações!$K4295*Ações!$L4295),0)</f>
        <v>0</v>
      </c>
      <c r="P4295" s="67">
        <f t="shared" si="66"/>
        <v>0.06</v>
      </c>
      <c r="Q4295" s="67">
        <f>IFERROR(Ações!$O4295/Ações!$M4295,0)</f>
        <v>0</v>
      </c>
      <c r="R4295" s="67">
        <f>IFERROR(IF(Ações!$B4295="","",VLOOKUP(Table_1[[#This Row],[AÇÕES]],'Dados Status Invest STOCKS'!A4281:AD4896,18)/100),0)</f>
        <v>-0.35649999999999998</v>
      </c>
      <c r="S4295" s="65">
        <f>IFERROR(IF(Ações!$B4295="","",VLOOKUP(Table_1[[#This Row],[AÇÕES]],'Dados Status Invest STOCKS'!A4281:AD4896,25)/100),0)</f>
        <v>0</v>
      </c>
      <c r="T4295" s="67">
        <f>(1-Ações!$Q4295)*Ações!$R4295</f>
        <v>-0.35649999999999998</v>
      </c>
      <c r="U4295" s="68">
        <f>IF(Ações!$S4295=0,Ações!$T4295,IF(Ações!$T4295=0,Ações!$S4295,AVERAGE(Ações!$S4295,Ações!$T4295)))</f>
        <v>-0.35649999999999998</v>
      </c>
    </row>
    <row r="4296" spans="2:21" ht="15" customHeight="1" x14ac:dyDescent="0.2">
      <c r="B4296" s="63" t="str">
        <f>IFERROR('Dados Status Invest STOCKS'!A4283,"-")</f>
        <v>SPFI</v>
      </c>
      <c r="C4296" s="45">
        <f>IFERROR((Ações!$D4296-Ações!$K4296)/Ações!$D4296,0)</f>
        <v>-4.8823529411764701</v>
      </c>
      <c r="D4296" s="46">
        <f>(Ações!$O4296)/0.06</f>
        <v>4.9793000000000003</v>
      </c>
      <c r="E4296" s="47">
        <f>IFERROR((Ações!$F4296-Ações!$K4296)/Ações!$F4296,0)</f>
        <v>0.28913666386868608</v>
      </c>
      <c r="F4296" s="46">
        <f>IF(OR(Ações!$N4296&lt;0,Ações!$M4296&lt;0),"",(22.5*Ações!$M4296*Ações!$N4296)^0.5)</f>
        <v>41.203419154240102</v>
      </c>
      <c r="G4296" s="47">
        <f>IFERROR((Ações!$H4296-Ações!$K4296)/Ações!$H4296,0)</f>
        <v>-4.8823529411764701</v>
      </c>
      <c r="H4296" s="48">
        <f>IFERROR(Ações!$I4296/(Ações!$P4296-Table_1[[#This Row],[CAGR LUCRO 5A]]),0)</f>
        <v>4.9793000000000003</v>
      </c>
      <c r="I4296" s="48">
        <f>IF(Ações!$S4296&lt;0,"",Ações!$O4296*(1+Ações!$S4296))</f>
        <v>0.29875800000000002</v>
      </c>
      <c r="J4296" s="49">
        <f>IFERROR(IF(Ações!$B4296="","",(VLOOKUP(Table_1[[#This Row],[AÇÕES]],'Dados Status Invest STOCKS'!A4282:AD4897,4)/Table_1[[#This Row],[LPA]]))/100,0)</f>
        <v>2.5816023738872401E-2</v>
      </c>
      <c r="K4296" s="64">
        <f>IFERROR(IF(Ações!$B4296="","",VLOOKUP(Table_1[[#This Row],[AÇÕES]],'Dados Status Invest STOCKS'!A4282:AD4897,2)),0)</f>
        <v>29.29</v>
      </c>
      <c r="L4296" s="65">
        <f>IFERROR(IF(Ações!$B4296="","",VLOOKUP(Table_1[[#This Row],[AÇÕES]],'Dados Status Invest STOCKS'!A4282:AD4897,3)/100),0)</f>
        <v>1.0200000000000001E-2</v>
      </c>
      <c r="M4296" s="66">
        <f>IFERROR(IF(Ações!$B4296="","",VLOOKUP(Table_1[[#This Row],[AÇÕES]],'Dados Status Invest STOCKS'!A4282:AD4897,28)),0)</f>
        <v>3.37</v>
      </c>
      <c r="N4296" s="66">
        <f>IFERROR(IF(Ações!$B4296="","",VLOOKUP(Table_1[[#This Row],[AÇÕES]],'Dados Status Invest STOCKS'!A4282:AD4897,27)),0)</f>
        <v>22.39</v>
      </c>
      <c r="O4296" s="66">
        <f>IFERROR(IF(Ações!$L4296="","",Ações!$K4296*Ações!$L4296),0)</f>
        <v>0.29875800000000002</v>
      </c>
      <c r="P4296" s="67">
        <f t="shared" si="66"/>
        <v>0.06</v>
      </c>
      <c r="Q4296" s="67">
        <f>IFERROR(Ações!$O4296/Ações!$M4296,0)</f>
        <v>8.8652225519287836E-2</v>
      </c>
      <c r="R4296" s="67">
        <f>IFERROR(IF(Ações!$B4296="","",VLOOKUP(Table_1[[#This Row],[AÇÕES]],'Dados Status Invest STOCKS'!A4282:AD4897,18)/100),0)</f>
        <v>0.15049999999999999</v>
      </c>
      <c r="S4296" s="65">
        <f>IFERROR(IF(Ações!$B4296="","",VLOOKUP(Table_1[[#This Row],[AÇÕES]],'Dados Status Invest STOCKS'!A4282:AD4897,25)/100),0)</f>
        <v>0</v>
      </c>
      <c r="T4296" s="67">
        <f>(1-Ações!$Q4296)*Ações!$R4296</f>
        <v>0.13715784005934717</v>
      </c>
      <c r="U4296" s="68">
        <f>IF(Ações!$S4296=0,Ações!$T4296,IF(Ações!$T4296=0,Ações!$S4296,AVERAGE(Ações!$S4296,Ações!$T4296)))</f>
        <v>0.13715784005934717</v>
      </c>
    </row>
    <row r="4297" spans="2:21" ht="15" customHeight="1" x14ac:dyDescent="0.2">
      <c r="B4297" s="63" t="str">
        <f>IFERROR('Dados Status Invest STOCKS'!A4284,"-")</f>
        <v>SPGI</v>
      </c>
      <c r="C4297" s="45">
        <f>IFERROR((Ações!$D4297-Ações!$K4297)/Ações!$D4297,0)</f>
        <v>-7.1081081081081079</v>
      </c>
      <c r="D4297" s="46">
        <f>(Ações!$O4297)/0.06</f>
        <v>51.547166666666669</v>
      </c>
      <c r="E4297" s="47">
        <f>IFERROR((Ações!$F4297-Ações!$K4297)/Ações!$F4297,0)</f>
        <v>-8.3353118073207639</v>
      </c>
      <c r="F4297" s="46">
        <f>IF(OR(Ações!$N4297&lt;0,Ações!$M4297&lt;0),"",(22.5*Ações!$M4297*Ações!$N4297)^0.5)</f>
        <v>44.770866643387642</v>
      </c>
      <c r="G4297" s="47">
        <f>IFERROR((Ações!$H4297-Ações!$K4297)/Ações!$H4297,0)</f>
        <v>11.727246266589676</v>
      </c>
      <c r="H4297" s="48">
        <f>IFERROR(Ações!$I4297/(Ações!$P4297-Table_1[[#This Row],[CAGR LUCRO 5A]]),0)</f>
        <v>-38.961536783369802</v>
      </c>
      <c r="I4297" s="48">
        <f>IF(Ações!$S4297&lt;0,"",Ações!$O4297*(1+Ações!$S4297))</f>
        <v>3.5610844620000002</v>
      </c>
      <c r="J4297" s="49">
        <f>IFERROR(IF(Ações!$B4297="","",(VLOOKUP(Table_1[[#This Row],[AÇÕES]],'Dados Status Invest STOCKS'!A4283:AD4898,4)/Table_1[[#This Row],[LPA]]))/100,0)</f>
        <v>3.090283748925193E-2</v>
      </c>
      <c r="K4297" s="64">
        <f>IFERROR(IF(Ações!$B4297="","",VLOOKUP(Table_1[[#This Row],[AÇÕES]],'Dados Status Invest STOCKS'!A4283:AD4898,2)),0)</f>
        <v>417.95</v>
      </c>
      <c r="L4297" s="65">
        <f>IFERROR(IF(Ações!$B4297="","",VLOOKUP(Table_1[[#This Row],[AÇÕES]],'Dados Status Invest STOCKS'!A4283:AD4898,3)/100),0)</f>
        <v>7.4000000000000003E-3</v>
      </c>
      <c r="M4297" s="66">
        <f>IFERROR(IF(Ações!$B4297="","",VLOOKUP(Table_1[[#This Row],[AÇÕES]],'Dados Status Invest STOCKS'!A4283:AD4898,28)),0)</f>
        <v>11.63</v>
      </c>
      <c r="N4297" s="66">
        <f>IFERROR(IF(Ações!$B4297="","",VLOOKUP(Table_1[[#This Row],[AÇÕES]],'Dados Status Invest STOCKS'!A4283:AD4898,27)),0)</f>
        <v>7.66</v>
      </c>
      <c r="O4297" s="66">
        <f>IFERROR(IF(Ações!$L4297="","",Ações!$K4297*Ações!$L4297),0)</f>
        <v>3.0928300000000002</v>
      </c>
      <c r="P4297" s="67">
        <f t="shared" si="66"/>
        <v>0.06</v>
      </c>
      <c r="Q4297" s="67">
        <f>IFERROR(Ações!$O4297/Ações!$M4297,0)</f>
        <v>0.26593551160791057</v>
      </c>
      <c r="R4297" s="67">
        <f>IFERROR(IF(Ações!$B4297="","",VLOOKUP(Table_1[[#This Row],[AÇÕES]],'Dados Status Invest STOCKS'!A4283:AD4898,18)/100),0)</f>
        <v>1.5191999999999999</v>
      </c>
      <c r="S4297" s="65">
        <f>IFERROR(IF(Ações!$B4297="","",VLOOKUP(Table_1[[#This Row],[AÇÕES]],'Dados Status Invest STOCKS'!A4283:AD4898,25)/100),0)</f>
        <v>0.15140000000000001</v>
      </c>
      <c r="T4297" s="67">
        <f>(1-Ações!$Q4297)*Ações!$R4297</f>
        <v>1.1151907707652622</v>
      </c>
      <c r="U4297" s="68">
        <f>IF(Ações!$S4297=0,Ações!$T4297,IF(Ações!$T4297=0,Ações!$S4297,AVERAGE(Ações!$S4297,Ações!$T4297)))</f>
        <v>0.63329538538263108</v>
      </c>
    </row>
    <row r="4298" spans="2:21" ht="15" customHeight="1" x14ac:dyDescent="0.2">
      <c r="B4298" s="63" t="str">
        <f>IFERROR('Dados Status Invest STOCKS'!A4285,"-")</f>
        <v>SPH</v>
      </c>
      <c r="C4298" s="45">
        <f>IFERROR((Ações!$D4298-Ações!$K4298)/Ações!$D4298,0)</f>
        <v>0.2848629320619786</v>
      </c>
      <c r="D4298" s="46">
        <f>(Ações!$O4298)/0.06</f>
        <v>20.905083333333334</v>
      </c>
      <c r="E4298" s="47">
        <f>IFERROR((Ações!$F4298-Ações!$K4298)/Ações!$F4298,0)</f>
        <v>0</v>
      </c>
      <c r="F4298" s="46">
        <f>IF(OR(Ações!$N4298&lt;0,Ações!$M4298&lt;0),"",(22.5*Ações!$M4298*Ações!$N4298)^0.5)</f>
        <v>0</v>
      </c>
      <c r="G4298" s="47">
        <f>IFERROR((Ações!$H4298-Ações!$K4298)/Ações!$H4298,0)</f>
        <v>4.6845196650264356</v>
      </c>
      <c r="H4298" s="48">
        <f>IFERROR(Ações!$I4298/(Ações!$P4298-Table_1[[#This Row],[CAGR LUCRO 5A]]),0)</f>
        <v>-4.0575166803710729</v>
      </c>
      <c r="I4298" s="48">
        <f>IF(Ações!$S4298&lt;0,"",Ações!$O4298*(1+Ações!$S4298))</f>
        <v>1.9244801615</v>
      </c>
      <c r="J4298" s="49">
        <f>IFERROR(IF(Ações!$B4298="","",(VLOOKUP(Table_1[[#This Row],[AÇÕES]],'Dados Status Invest STOCKS'!A4284:AD4899,4)/Table_1[[#This Row],[LPA]]))/100,0)</f>
        <v>3.9179487179487181E-2</v>
      </c>
      <c r="K4298" s="64">
        <f>IFERROR(IF(Ações!$B4298="","",VLOOKUP(Table_1[[#This Row],[AÇÕES]],'Dados Status Invest STOCKS'!A4284:AD4899,2)),0)</f>
        <v>14.95</v>
      </c>
      <c r="L4298" s="65">
        <f>IFERROR(IF(Ações!$B4298="","",VLOOKUP(Table_1[[#This Row],[AÇÕES]],'Dados Status Invest STOCKS'!A4284:AD4899,3)/100),0)</f>
        <v>8.3900000000000002E-2</v>
      </c>
      <c r="M4298" s="66">
        <f>IFERROR(IF(Ações!$B4298="","",VLOOKUP(Table_1[[#This Row],[AÇÕES]],'Dados Status Invest STOCKS'!A4284:AD4899,28)),0)</f>
        <v>1.95</v>
      </c>
      <c r="N4298" s="66">
        <f>IFERROR(IF(Ações!$B4298="","",VLOOKUP(Table_1[[#This Row],[AÇÕES]],'Dados Status Invest STOCKS'!A4284:AD4899,27)),0)</f>
        <v>0</v>
      </c>
      <c r="O4298" s="66">
        <f>IFERROR(IF(Ações!$L4298="","",Ações!$K4298*Ações!$L4298),0)</f>
        <v>1.254305</v>
      </c>
      <c r="P4298" s="67">
        <f t="shared" si="66"/>
        <v>0.06</v>
      </c>
      <c r="Q4298" s="67">
        <f>IFERROR(Ações!$O4298/Ações!$M4298,0)</f>
        <v>0.64323333333333332</v>
      </c>
      <c r="R4298" s="67">
        <f>IFERROR(IF(Ações!$B4298="","",VLOOKUP(Table_1[[#This Row],[AÇÕES]],'Dados Status Invest STOCKS'!A4284:AD4899,18)/100),0)</f>
        <v>0</v>
      </c>
      <c r="S4298" s="65">
        <f>IFERROR(IF(Ações!$B4298="","",VLOOKUP(Table_1[[#This Row],[AÇÕES]],'Dados Status Invest STOCKS'!A4284:AD4899,25)/100),0)</f>
        <v>0.5343</v>
      </c>
      <c r="T4298" s="67">
        <f>(1-Ações!$Q4298)*Ações!$R4298</f>
        <v>0</v>
      </c>
      <c r="U4298" s="68">
        <f>IF(Ações!$S4298=0,Ações!$T4298,IF(Ações!$T4298=0,Ações!$S4298,AVERAGE(Ações!$S4298,Ações!$T4298)))</f>
        <v>0.5343</v>
      </c>
    </row>
    <row r="4299" spans="2:21" ht="15" customHeight="1" x14ac:dyDescent="0.2">
      <c r="B4299" s="63" t="str">
        <f>IFERROR('Dados Status Invest STOCKS'!A4286,"-")</f>
        <v>SPI</v>
      </c>
      <c r="C4299" s="45">
        <f>IFERROR((Ações!$D4299-Ações!$K4299)/Ações!$D4299,0)</f>
        <v>0</v>
      </c>
      <c r="D4299" s="46">
        <f>(Ações!$O4299)/0.06</f>
        <v>0</v>
      </c>
      <c r="E4299" s="47">
        <f>IFERROR((Ações!$F4299-Ações!$K4299)/Ações!$F4299,0)</f>
        <v>0</v>
      </c>
      <c r="F4299" s="46" t="str">
        <f>IF(OR(Ações!$N4299&lt;0,Ações!$M4299&lt;0),"",(22.5*Ações!$M4299*Ações!$N4299)^0.5)</f>
        <v/>
      </c>
      <c r="G4299" s="47">
        <f>IFERROR((Ações!$H4299-Ações!$K4299)/Ações!$H4299,0)</f>
        <v>0</v>
      </c>
      <c r="H4299" s="48">
        <f>IFERROR(Ações!$I4299/(Ações!$P4299-Table_1[[#This Row],[CAGR LUCRO 5A]]),0)</f>
        <v>0</v>
      </c>
      <c r="I4299" s="48">
        <f>IF(Ações!$S4299&lt;0,"",Ações!$O4299*(1+Ações!$S4299))</f>
        <v>0</v>
      </c>
      <c r="J4299" s="49">
        <f>IFERROR(IF(Ações!$B4299="","",(VLOOKUP(Table_1[[#This Row],[AÇÕES]],'Dados Status Invest STOCKS'!A4285:AD4900,4)/Table_1[[#This Row],[LPA]]))/100,0)</f>
        <v>4.9095607235142115E-4</v>
      </c>
      <c r="K4299" s="64">
        <f>IFERROR(IF(Ações!$B4299="","",VLOOKUP(Table_1[[#This Row],[AÇÕES]],'Dados Status Invest STOCKS'!A4285:AD4900,2)),0)</f>
        <v>2.94</v>
      </c>
      <c r="L4299" s="65">
        <f>IFERROR(IF(Ações!$B4299="","",VLOOKUP(Table_1[[#This Row],[AÇÕES]],'Dados Status Invest STOCKS'!A4285:AD4900,3)/100),0)</f>
        <v>0</v>
      </c>
      <c r="M4299" s="66">
        <f>IFERROR(IF(Ações!$B4299="","",VLOOKUP(Table_1[[#This Row],[AÇÕES]],'Dados Status Invest STOCKS'!A4285:AD4900,28)),0)</f>
        <v>-7.74</v>
      </c>
      <c r="N4299" s="66">
        <f>IFERROR(IF(Ações!$B4299="","",VLOOKUP(Table_1[[#This Row],[AÇÕES]],'Dados Status Invest STOCKS'!A4285:AD4900,27)),0)</f>
        <v>2.0299999999999998</v>
      </c>
      <c r="O4299" s="66">
        <f>IFERROR(IF(Ações!$L4299="","",Ações!$K4299*Ações!$L4299),0)</f>
        <v>0</v>
      </c>
      <c r="P4299" s="67">
        <f t="shared" si="66"/>
        <v>0.06</v>
      </c>
      <c r="Q4299" s="67">
        <f>IFERROR(Ações!$O4299/Ações!$M4299,0)</f>
        <v>0</v>
      </c>
      <c r="R4299" s="67">
        <f>IFERROR(IF(Ações!$B4299="","",VLOOKUP(Table_1[[#This Row],[AÇÕES]],'Dados Status Invest STOCKS'!A4285:AD4900,18)/100),0)</f>
        <v>-3.8192000000000004</v>
      </c>
      <c r="S4299" s="65">
        <f>IFERROR(IF(Ações!$B4299="","",VLOOKUP(Table_1[[#This Row],[AÇÕES]],'Dados Status Invest STOCKS'!A4285:AD4900,25)/100),0)</f>
        <v>0</v>
      </c>
      <c r="T4299" s="67">
        <f>(1-Ações!$Q4299)*Ações!$R4299</f>
        <v>-3.8192000000000004</v>
      </c>
      <c r="U4299" s="68">
        <f>IF(Ações!$S4299=0,Ações!$T4299,IF(Ações!$T4299=0,Ações!$S4299,AVERAGE(Ações!$S4299,Ações!$T4299)))</f>
        <v>-3.8192000000000004</v>
      </c>
    </row>
    <row r="4300" spans="2:21" ht="15" customHeight="1" x14ac:dyDescent="0.2">
      <c r="B4300" s="63" t="str">
        <f>IFERROR('Dados Status Invest STOCKS'!A4287,"-")</f>
        <v>SPKE</v>
      </c>
      <c r="C4300" s="45">
        <f>IFERROR((Ações!$D4300-Ações!$K4300)/Ações!$D4300,0)</f>
        <v>5.8084772370486815E-2</v>
      </c>
      <c r="D4300" s="46">
        <f>(Ações!$O4300)/0.06</f>
        <v>12.071150000000001</v>
      </c>
      <c r="E4300" s="47">
        <f>IFERROR((Ações!$F4300-Ações!$K4300)/Ações!$F4300,0)</f>
        <v>-2.4713714095566388</v>
      </c>
      <c r="F4300" s="46">
        <f>IF(OR(Ações!$N4300&lt;0,Ações!$M4300&lt;0),"",(22.5*Ações!$M4300*Ações!$N4300)^0.5)</f>
        <v>3.2753625753494835</v>
      </c>
      <c r="G4300" s="47">
        <f>IFERROR((Ações!$H4300-Ações!$K4300)/Ações!$H4300,0)</f>
        <v>5.6004796476413681</v>
      </c>
      <c r="H4300" s="48">
        <f>IFERROR(Ações!$I4300/(Ações!$P4300-Table_1[[#This Row],[CAGR LUCRO 5A]]),0)</f>
        <v>-2.4714814260355036</v>
      </c>
      <c r="I4300" s="48">
        <f>IF(Ações!$S4300&lt;0,"",Ações!$O4300*(1+Ações!$S4300))</f>
        <v>1.0859689386000002</v>
      </c>
      <c r="J4300" s="49">
        <f>IFERROR(IF(Ações!$B4300="","",(VLOOKUP(Table_1[[#This Row],[AÇÕES]],'Dados Status Invest STOCKS'!A4286:AD4901,4)/Table_1[[#This Row],[LPA]]))/100,0)</f>
        <v>1.1246875000000001</v>
      </c>
      <c r="K4300" s="64">
        <f>IFERROR(IF(Ações!$B4300="","",VLOOKUP(Table_1[[#This Row],[AÇÕES]],'Dados Status Invest STOCKS'!A4286:AD4901,2)),0)</f>
        <v>11.37</v>
      </c>
      <c r="L4300" s="65">
        <f>IFERROR(IF(Ações!$B4300="","",VLOOKUP(Table_1[[#This Row],[AÇÕES]],'Dados Status Invest STOCKS'!A4286:AD4901,3)/100),0)</f>
        <v>6.3700000000000007E-2</v>
      </c>
      <c r="M4300" s="66">
        <f>IFERROR(IF(Ações!$B4300="","",VLOOKUP(Table_1[[#This Row],[AÇÕES]],'Dados Status Invest STOCKS'!A4286:AD4901,28)),0)</f>
        <v>0.32</v>
      </c>
      <c r="N4300" s="66">
        <f>IFERROR(IF(Ações!$B4300="","",VLOOKUP(Table_1[[#This Row],[AÇÕES]],'Dados Status Invest STOCKS'!A4286:AD4901,27)),0)</f>
        <v>1.49</v>
      </c>
      <c r="O4300" s="66">
        <f>IFERROR(IF(Ações!$L4300="","",Ações!$K4300*Ações!$L4300),0)</f>
        <v>0.72426900000000005</v>
      </c>
      <c r="P4300" s="67">
        <f t="shared" si="66"/>
        <v>0.06</v>
      </c>
      <c r="Q4300" s="67">
        <f>IFERROR(Ações!$O4300/Ações!$M4300,0)</f>
        <v>2.2633406250000001</v>
      </c>
      <c r="R4300" s="67">
        <f>IFERROR(IF(Ações!$B4300="","",VLOOKUP(Table_1[[#This Row],[AÇÕES]],'Dados Status Invest STOCKS'!A4286:AD4901,18)/100),0)</f>
        <v>0.2122</v>
      </c>
      <c r="S4300" s="65">
        <f>IFERROR(IF(Ações!$B4300="","",VLOOKUP(Table_1[[#This Row],[AÇÕES]],'Dados Status Invest STOCKS'!A4286:AD4901,25)/100),0)</f>
        <v>0.49939999999999996</v>
      </c>
      <c r="T4300" s="67">
        <f>(1-Ações!$Q4300)*Ações!$R4300</f>
        <v>-0.26808088062500002</v>
      </c>
      <c r="U4300" s="68">
        <f>IF(Ações!$S4300=0,Ações!$T4300,IF(Ações!$T4300=0,Ações!$S4300,AVERAGE(Ações!$S4300,Ações!$T4300)))</f>
        <v>0.11565955968749997</v>
      </c>
    </row>
    <row r="4301" spans="2:21" ht="15" customHeight="1" x14ac:dyDescent="0.2">
      <c r="B4301" s="63" t="str">
        <f>IFERROR('Dados Status Invest STOCKS'!A4288,"-")</f>
        <v>SPKEP</v>
      </c>
      <c r="C4301" s="45">
        <f>IFERROR((Ações!$D4301-Ações!$K4301)/Ações!$D4301,0)</f>
        <v>5.0632911392405201E-2</v>
      </c>
      <c r="D4301" s="46">
        <f>(Ações!$O4301)/0.06</f>
        <v>27.323466666666672</v>
      </c>
      <c r="E4301" s="47">
        <f>IFERROR((Ações!$F4301-Ações!$K4301)/Ações!$F4301,0)</f>
        <v>-6.9197338930430279</v>
      </c>
      <c r="F4301" s="46">
        <f>IF(OR(Ações!$N4301&lt;0,Ações!$M4301&lt;0),"",(22.5*Ações!$M4301*Ações!$N4301)^0.5)</f>
        <v>3.2753625753494835</v>
      </c>
      <c r="G4301" s="47">
        <f>IFERROR((Ações!$H4301-Ações!$K4301)/Ações!$H4301,0)</f>
        <v>5.6368758473853662</v>
      </c>
      <c r="H4301" s="48">
        <f>IFERROR(Ações!$I4301/(Ações!$P4301-Table_1[[#This Row],[CAGR LUCRO 5A]]),0)</f>
        <v>-5.5942839217114262</v>
      </c>
      <c r="I4301" s="48">
        <f>IF(Ações!$S4301&lt;0,"",Ações!$O4301*(1+Ações!$S4301))</f>
        <v>2.4581283552000004</v>
      </c>
      <c r="J4301" s="49">
        <f>IFERROR(IF(Ações!$B4301="","",(VLOOKUP(Table_1[[#This Row],[AÇÕES]],'Dados Status Invest STOCKS'!A4287:AD4902,4)/Table_1[[#This Row],[LPA]]))/100,0)</f>
        <v>2.5656249999999998</v>
      </c>
      <c r="K4301" s="64">
        <f>IFERROR(IF(Ações!$B4301="","",VLOOKUP(Table_1[[#This Row],[AÇÕES]],'Dados Status Invest STOCKS'!A4287:AD4902,2)),0)</f>
        <v>25.94</v>
      </c>
      <c r="L4301" s="65">
        <f>IFERROR(IF(Ações!$B4301="","",VLOOKUP(Table_1[[#This Row],[AÇÕES]],'Dados Status Invest STOCKS'!A4287:AD4902,3)/100),0)</f>
        <v>6.3200000000000006E-2</v>
      </c>
      <c r="M4301" s="66">
        <f>IFERROR(IF(Ações!$B4301="","",VLOOKUP(Table_1[[#This Row],[AÇÕES]],'Dados Status Invest STOCKS'!A4287:AD4902,28)),0)</f>
        <v>0.32</v>
      </c>
      <c r="N4301" s="66">
        <f>IFERROR(IF(Ações!$B4301="","",VLOOKUP(Table_1[[#This Row],[AÇÕES]],'Dados Status Invest STOCKS'!A4287:AD4902,27)),0)</f>
        <v>1.49</v>
      </c>
      <c r="O4301" s="66">
        <f>IFERROR(IF(Ações!$L4301="","",Ações!$K4301*Ações!$L4301),0)</f>
        <v>1.6394080000000002</v>
      </c>
      <c r="P4301" s="67">
        <f t="shared" si="66"/>
        <v>0.06</v>
      </c>
      <c r="Q4301" s="67">
        <f>IFERROR(Ações!$O4301/Ações!$M4301,0)</f>
        <v>5.1231500000000008</v>
      </c>
      <c r="R4301" s="67">
        <f>IFERROR(IF(Ações!$B4301="","",VLOOKUP(Table_1[[#This Row],[AÇÕES]],'Dados Status Invest STOCKS'!A4287:AD4902,18)/100),0)</f>
        <v>0.2122</v>
      </c>
      <c r="S4301" s="65">
        <f>IFERROR(IF(Ações!$B4301="","",VLOOKUP(Table_1[[#This Row],[AÇÕES]],'Dados Status Invest STOCKS'!A4287:AD4902,25)/100),0)</f>
        <v>0.49939999999999996</v>
      </c>
      <c r="T4301" s="67">
        <f>(1-Ações!$Q4301)*Ações!$R4301</f>
        <v>-0.87493243000000021</v>
      </c>
      <c r="U4301" s="68">
        <f>IF(Ações!$S4301=0,Ações!$T4301,IF(Ações!$T4301=0,Ações!$S4301,AVERAGE(Ações!$S4301,Ações!$T4301)))</f>
        <v>-0.18776621500000013</v>
      </c>
    </row>
    <row r="4302" spans="2:21" ht="15" customHeight="1" x14ac:dyDescent="0.2">
      <c r="B4302" s="63" t="str">
        <f>IFERROR('Dados Status Invest STOCKS'!A4289,"-")</f>
        <v>SPLK</v>
      </c>
      <c r="C4302" s="45">
        <f>IFERROR((Ações!$D4302-Ações!$K4302)/Ações!$D4302,0)</f>
        <v>0</v>
      </c>
      <c r="D4302" s="46">
        <f>(Ações!$O4302)/0.06</f>
        <v>0</v>
      </c>
      <c r="E4302" s="47">
        <f>IFERROR((Ações!$F4302-Ações!$K4302)/Ações!$F4302,0)</f>
        <v>0</v>
      </c>
      <c r="F4302" s="46" t="str">
        <f>IF(OR(Ações!$N4302&lt;0,Ações!$M4302&lt;0),"",(22.5*Ações!$M4302*Ações!$N4302)^0.5)</f>
        <v/>
      </c>
      <c r="G4302" s="47">
        <f>IFERROR((Ações!$H4302-Ações!$K4302)/Ações!$H4302,0)</f>
        <v>0</v>
      </c>
      <c r="H4302" s="48">
        <f>IFERROR(Ações!$I4302/(Ações!$P4302-Table_1[[#This Row],[CAGR LUCRO 5A]]),0)</f>
        <v>0</v>
      </c>
      <c r="I4302" s="48">
        <f>IF(Ações!$S4302&lt;0,"",Ações!$O4302*(1+Ações!$S4302))</f>
        <v>0</v>
      </c>
      <c r="J4302" s="49">
        <f>IFERROR(IF(Ações!$B4302="","",(VLOOKUP(Table_1[[#This Row],[AÇÕES]],'Dados Status Invest STOCKS'!A4288:AD4903,4)/Table_1[[#This Row],[LPA]]))/100,0)</f>
        <v>1.6809015421115066E-2</v>
      </c>
      <c r="K4302" s="64">
        <f>IFERROR(IF(Ações!$B4302="","",VLOOKUP(Table_1[[#This Row],[AÇÕES]],'Dados Status Invest STOCKS'!A4288:AD4903,2)),0)</f>
        <v>121.29</v>
      </c>
      <c r="L4302" s="65">
        <f>IFERROR(IF(Ações!$B4302="","",VLOOKUP(Table_1[[#This Row],[AÇÕES]],'Dados Status Invest STOCKS'!A4288:AD4903,3)/100),0)</f>
        <v>0</v>
      </c>
      <c r="M4302" s="66">
        <f>IFERROR(IF(Ações!$B4302="","",VLOOKUP(Table_1[[#This Row],[AÇÕES]],'Dados Status Invest STOCKS'!A4288:AD4903,28)),0)</f>
        <v>-8.43</v>
      </c>
      <c r="N4302" s="66">
        <f>IFERROR(IF(Ações!$B4302="","",VLOOKUP(Table_1[[#This Row],[AÇÕES]],'Dados Status Invest STOCKS'!A4288:AD4903,27)),0)</f>
        <v>1.1200000000000001</v>
      </c>
      <c r="O4302" s="66">
        <f>IFERROR(IF(Ações!$L4302="","",Ações!$K4302*Ações!$L4302),0)</f>
        <v>0</v>
      </c>
      <c r="P4302" s="67">
        <f t="shared" si="66"/>
        <v>0.06</v>
      </c>
      <c r="Q4302" s="67">
        <f>IFERROR(Ações!$O4302/Ações!$M4302,0)</f>
        <v>0</v>
      </c>
      <c r="R4302" s="67">
        <f>IFERROR(IF(Ações!$B4302="","",VLOOKUP(Table_1[[#This Row],[AÇÕES]],'Dados Status Invest STOCKS'!A4288:AD4903,18)/100),0)</f>
        <v>-7.5282000000000009</v>
      </c>
      <c r="S4302" s="65">
        <f>IFERROR(IF(Ações!$B4302="","",VLOOKUP(Table_1[[#This Row],[AÇÕES]],'Dados Status Invest STOCKS'!A4288:AD4903,25)/100),0)</f>
        <v>0</v>
      </c>
      <c r="T4302" s="67">
        <f>(1-Ações!$Q4302)*Ações!$R4302</f>
        <v>-7.5282000000000009</v>
      </c>
      <c r="U4302" s="68">
        <f>IF(Ações!$S4302=0,Ações!$T4302,IF(Ações!$T4302=0,Ações!$S4302,AVERAGE(Ações!$S4302,Ações!$T4302)))</f>
        <v>-7.5282000000000009</v>
      </c>
    </row>
    <row r="4303" spans="2:21" ht="15" customHeight="1" x14ac:dyDescent="0.2">
      <c r="B4303" s="63" t="str">
        <f>IFERROR('Dados Status Invest STOCKS'!A4290,"-")</f>
        <v>SPLP</v>
      </c>
      <c r="C4303" s="45">
        <f>IFERROR((Ações!$D4303-Ações!$K4303)/Ações!$D4303,0)</f>
        <v>0</v>
      </c>
      <c r="D4303" s="46">
        <f>(Ações!$O4303)/0.06</f>
        <v>0</v>
      </c>
      <c r="E4303" s="47">
        <f>IFERROR((Ações!$F4303-Ações!$K4303)/Ações!$F4303,0)</f>
        <v>0</v>
      </c>
      <c r="F4303" s="46">
        <f>IF(OR(Ações!$N4303&lt;0,Ações!$M4303&lt;0),"",(22.5*Ações!$M4303*Ações!$N4303)^0.5)</f>
        <v>0</v>
      </c>
      <c r="G4303" s="47">
        <f>IFERROR((Ações!$H4303-Ações!$K4303)/Ações!$H4303,0)</f>
        <v>0</v>
      </c>
      <c r="H4303" s="48">
        <f>IFERROR(Ações!$I4303/(Ações!$P4303-Table_1[[#This Row],[CAGR LUCRO 5A]]),0)</f>
        <v>0</v>
      </c>
      <c r="I4303" s="48" t="str">
        <f>IF(Ações!$S4303&lt;0,"",Ações!$O4303*(1+Ações!$S4303))</f>
        <v/>
      </c>
      <c r="J4303" s="49">
        <f>IFERROR(IF(Ações!$B4303="","",(VLOOKUP(Table_1[[#This Row],[AÇÕES]],'Dados Status Invest STOCKS'!A4289:AD4904,4)/Table_1[[#This Row],[LPA]]))/100,0)</f>
        <v>3.8638743455497375E-3</v>
      </c>
      <c r="K4303" s="64">
        <f>IFERROR(IF(Ações!$B4303="","",VLOOKUP(Table_1[[#This Row],[AÇÕES]],'Dados Status Invest STOCKS'!A4289:AD4904,2)),0)</f>
        <v>34.56</v>
      </c>
      <c r="L4303" s="65">
        <f>IFERROR(IF(Ações!$B4303="","",VLOOKUP(Table_1[[#This Row],[AÇÕES]],'Dados Status Invest STOCKS'!A4289:AD4904,3)/100),0)</f>
        <v>0</v>
      </c>
      <c r="M4303" s="66">
        <f>IFERROR(IF(Ações!$B4303="","",VLOOKUP(Table_1[[#This Row],[AÇÕES]],'Dados Status Invest STOCKS'!A4289:AD4904,28)),0)</f>
        <v>9.5500000000000007</v>
      </c>
      <c r="N4303" s="66">
        <f>IFERROR(IF(Ações!$B4303="","",VLOOKUP(Table_1[[#This Row],[AÇÕES]],'Dados Status Invest STOCKS'!A4289:AD4904,27)),0)</f>
        <v>0</v>
      </c>
      <c r="O4303" s="66">
        <f>IFERROR(IF(Ações!$L4303="","",Ações!$K4303*Ações!$L4303),0)</f>
        <v>0</v>
      </c>
      <c r="P4303" s="67">
        <f t="shared" ref="P4303:P4366" si="67">$U$6</f>
        <v>0.06</v>
      </c>
      <c r="Q4303" s="67">
        <f>IFERROR(Ações!$O4303/Ações!$M4303,0)</f>
        <v>0</v>
      </c>
      <c r="R4303" s="67">
        <f>IFERROR(IF(Ações!$B4303="","",VLOOKUP(Table_1[[#This Row],[AÇÕES]],'Dados Status Invest STOCKS'!A4289:AD4904,18)/100),0)</f>
        <v>0</v>
      </c>
      <c r="S4303" s="65">
        <f>IFERROR(IF(Ações!$B4303="","",VLOOKUP(Table_1[[#This Row],[AÇÕES]],'Dados Status Invest STOCKS'!A4289:AD4904,25)/100),0)</f>
        <v>-0.1173</v>
      </c>
      <c r="T4303" s="67">
        <f>(1-Ações!$Q4303)*Ações!$R4303</f>
        <v>0</v>
      </c>
      <c r="U4303" s="68">
        <f>IF(Ações!$S4303=0,Ações!$T4303,IF(Ações!$T4303=0,Ações!$S4303,AVERAGE(Ações!$S4303,Ações!$T4303)))</f>
        <v>-0.1173</v>
      </c>
    </row>
    <row r="4304" spans="2:21" ht="15" customHeight="1" x14ac:dyDescent="0.2">
      <c r="B4304" s="63" t="str">
        <f>IFERROR('Dados Status Invest STOCKS'!A4291,"-")</f>
        <v>SPNE</v>
      </c>
      <c r="C4304" s="45">
        <f>IFERROR((Ações!$D4304-Ações!$K4304)/Ações!$D4304,0)</f>
        <v>0</v>
      </c>
      <c r="D4304" s="46">
        <f>(Ações!$O4304)/0.06</f>
        <v>0</v>
      </c>
      <c r="E4304" s="47">
        <f>IFERROR((Ações!$F4304-Ações!$K4304)/Ações!$F4304,0)</f>
        <v>0</v>
      </c>
      <c r="F4304" s="46" t="str">
        <f>IF(OR(Ações!$N4304&lt;0,Ações!$M4304&lt;0),"",(22.5*Ações!$M4304*Ações!$N4304)^0.5)</f>
        <v/>
      </c>
      <c r="G4304" s="47">
        <f>IFERROR((Ações!$H4304-Ações!$K4304)/Ações!$H4304,0)</f>
        <v>0</v>
      </c>
      <c r="H4304" s="48">
        <f>IFERROR(Ações!$I4304/(Ações!$P4304-Table_1[[#This Row],[CAGR LUCRO 5A]]),0)</f>
        <v>0</v>
      </c>
      <c r="I4304" s="48">
        <f>IF(Ações!$S4304&lt;0,"",Ações!$O4304*(1+Ações!$S4304))</f>
        <v>0</v>
      </c>
      <c r="J4304" s="49">
        <f>IFERROR(IF(Ações!$B4304="","",(VLOOKUP(Table_1[[#This Row],[AÇÕES]],'Dados Status Invest STOCKS'!A4290:AD4905,4)/Table_1[[#This Row],[LPA]]))/100,0)</f>
        <v>7.7142857142857138E-2</v>
      </c>
      <c r="K4304" s="64">
        <f>IFERROR(IF(Ações!$B4304="","",VLOOKUP(Table_1[[#This Row],[AÇÕES]],'Dados Status Invest STOCKS'!A4290:AD4905,2)),0)</f>
        <v>12.24</v>
      </c>
      <c r="L4304" s="65">
        <f>IFERROR(IF(Ações!$B4304="","",VLOOKUP(Table_1[[#This Row],[AÇÕES]],'Dados Status Invest STOCKS'!A4290:AD4905,3)/100),0)</f>
        <v>0</v>
      </c>
      <c r="M4304" s="66">
        <f>IFERROR(IF(Ações!$B4304="","",VLOOKUP(Table_1[[#This Row],[AÇÕES]],'Dados Status Invest STOCKS'!A4290:AD4905,28)),0)</f>
        <v>-1.26</v>
      </c>
      <c r="N4304" s="66">
        <f>IFERROR(IF(Ações!$B4304="","",VLOOKUP(Table_1[[#This Row],[AÇÕES]],'Dados Status Invest STOCKS'!A4290:AD4905,27)),0)</f>
        <v>8.9700000000000006</v>
      </c>
      <c r="O4304" s="66">
        <f>IFERROR(IF(Ações!$L4304="","",Ações!$K4304*Ações!$L4304),0)</f>
        <v>0</v>
      </c>
      <c r="P4304" s="67">
        <f t="shared" si="67"/>
        <v>0.06</v>
      </c>
      <c r="Q4304" s="67">
        <f>IFERROR(Ações!$O4304/Ações!$M4304,0)</f>
        <v>0</v>
      </c>
      <c r="R4304" s="67">
        <f>IFERROR(IF(Ações!$B4304="","",VLOOKUP(Table_1[[#This Row],[AÇÕES]],'Dados Status Invest STOCKS'!A4290:AD4905,18)/100),0)</f>
        <v>-0.1404</v>
      </c>
      <c r="S4304" s="65">
        <f>IFERROR(IF(Ações!$B4304="","",VLOOKUP(Table_1[[#This Row],[AÇÕES]],'Dados Status Invest STOCKS'!A4290:AD4905,25)/100),0)</f>
        <v>0</v>
      </c>
      <c r="T4304" s="67">
        <f>(1-Ações!$Q4304)*Ações!$R4304</f>
        <v>-0.1404</v>
      </c>
      <c r="U4304" s="68">
        <f>IF(Ações!$S4304=0,Ações!$T4304,IF(Ações!$T4304=0,Ações!$S4304,AVERAGE(Ações!$S4304,Ações!$T4304)))</f>
        <v>-0.1404</v>
      </c>
    </row>
    <row r="4305" spans="2:21" ht="15" customHeight="1" x14ac:dyDescent="0.2">
      <c r="B4305" s="63" t="str">
        <f>IFERROR('Dados Status Invest STOCKS'!A4292,"-")</f>
        <v>SPNS</v>
      </c>
      <c r="C4305" s="45">
        <f>IFERROR((Ações!$D4305-Ações!$K4305)/Ações!$D4305,0)</f>
        <v>-1.5316455696202531</v>
      </c>
      <c r="D4305" s="46">
        <f>(Ações!$O4305)/0.06</f>
        <v>12.35955</v>
      </c>
      <c r="E4305" s="47">
        <f>IFERROR((Ações!$F4305-Ações!$K4305)/Ações!$F4305,0)</f>
        <v>-2.0122939977310574</v>
      </c>
      <c r="F4305" s="46">
        <f>IF(OR(Ações!$N4305&lt;0,Ações!$M4305&lt;0),"",(22.5*Ações!$M4305*Ações!$N4305)^0.5)</f>
        <v>10.387432310248764</v>
      </c>
      <c r="G4305" s="47">
        <f>IFERROR((Ações!$H4305-Ações!$K4305)/Ações!$H4305,0)</f>
        <v>2.9115219933336141</v>
      </c>
      <c r="H4305" s="48">
        <f>IFERROR(Ações!$I4305/(Ações!$P4305-Table_1[[#This Row],[CAGR LUCRO 5A]]),0)</f>
        <v>-16.369155107355869</v>
      </c>
      <c r="I4305" s="48">
        <f>IF(Ações!$S4305&lt;0,"",Ações!$O4305*(1+Ações!$S4305))</f>
        <v>0.8233685019000001</v>
      </c>
      <c r="J4305" s="49">
        <f>IFERROR(IF(Ações!$B4305="","",(VLOOKUP(Table_1[[#This Row],[AÇÕES]],'Dados Status Invest STOCKS'!A4291:AD4906,4)/Table_1[[#This Row],[LPA]]))/100,0)</f>
        <v>0.65594202898550735</v>
      </c>
      <c r="K4305" s="64">
        <f>IFERROR(IF(Ações!$B4305="","",VLOOKUP(Table_1[[#This Row],[AÇÕES]],'Dados Status Invest STOCKS'!A4291:AD4906,2)),0)</f>
        <v>31.29</v>
      </c>
      <c r="L4305" s="65">
        <f>IFERROR(IF(Ações!$B4305="","",VLOOKUP(Table_1[[#This Row],[AÇÕES]],'Dados Status Invest STOCKS'!A4291:AD4906,3)/100),0)</f>
        <v>2.3700000000000002E-2</v>
      </c>
      <c r="M4305" s="66">
        <f>IFERROR(IF(Ações!$B4305="","",VLOOKUP(Table_1[[#This Row],[AÇÕES]],'Dados Status Invest STOCKS'!A4291:AD4906,28)),0)</f>
        <v>0.69</v>
      </c>
      <c r="N4305" s="66">
        <f>IFERROR(IF(Ações!$B4305="","",VLOOKUP(Table_1[[#This Row],[AÇÕES]],'Dados Status Invest STOCKS'!A4291:AD4906,27)),0)</f>
        <v>6.95</v>
      </c>
      <c r="O4305" s="66">
        <f>IFERROR(IF(Ações!$L4305="","",Ações!$K4305*Ações!$L4305),0)</f>
        <v>0.74157300000000004</v>
      </c>
      <c r="P4305" s="67">
        <f t="shared" si="67"/>
        <v>0.06</v>
      </c>
      <c r="Q4305" s="67">
        <f>IFERROR(Ações!$O4305/Ações!$M4305,0)</f>
        <v>1.0747434782608698</v>
      </c>
      <c r="R4305" s="67">
        <f>IFERROR(IF(Ações!$B4305="","",VLOOKUP(Table_1[[#This Row],[AÇÕES]],'Dados Status Invest STOCKS'!A4291:AD4906,18)/100),0)</f>
        <v>9.9399999999999988E-2</v>
      </c>
      <c r="S4305" s="65">
        <f>IFERROR(IF(Ações!$B4305="","",VLOOKUP(Table_1[[#This Row],[AÇÕES]],'Dados Status Invest STOCKS'!A4291:AD4906,25)/100),0)</f>
        <v>0.1103</v>
      </c>
      <c r="T4305" s="67">
        <f>(1-Ações!$Q4305)*Ações!$R4305</f>
        <v>-7.4295017391304572E-3</v>
      </c>
      <c r="U4305" s="68">
        <f>IF(Ações!$S4305=0,Ações!$T4305,IF(Ações!$T4305=0,Ações!$S4305,AVERAGE(Ações!$S4305,Ações!$T4305)))</f>
        <v>5.1435249130434769E-2</v>
      </c>
    </row>
    <row r="4306" spans="2:21" ht="15" customHeight="1" x14ac:dyDescent="0.2">
      <c r="B4306" s="63" t="str">
        <f>IFERROR('Dados Status Invest STOCKS'!A4293,"-")</f>
        <v>SPNV</v>
      </c>
      <c r="C4306" s="45">
        <f>IFERROR((Ações!$D4306-Ações!$K4306)/Ações!$D4306,0)</f>
        <v>0</v>
      </c>
      <c r="D4306" s="46">
        <f>(Ações!$O4306)/0.06</f>
        <v>0</v>
      </c>
      <c r="E4306" s="47">
        <f>IFERROR((Ações!$F4306-Ações!$K4306)/Ações!$F4306,0)</f>
        <v>-11.802116227178221</v>
      </c>
      <c r="F4306" s="46">
        <f>IF(OR(Ações!$N4306&lt;0,Ações!$M4306&lt;0),"",(22.5*Ações!$M4306*Ações!$N4306)^0.5)</f>
        <v>0.68738635424337602</v>
      </c>
      <c r="G4306" s="47">
        <f>IFERROR((Ações!$H4306-Ações!$K4306)/Ações!$H4306,0)</f>
        <v>0</v>
      </c>
      <c r="H4306" s="48">
        <f>IFERROR(Ações!$I4306/(Ações!$P4306-Table_1[[#This Row],[CAGR LUCRO 5A]]),0)</f>
        <v>0</v>
      </c>
      <c r="I4306" s="48">
        <f>IF(Ações!$S4306&lt;0,"",Ações!$O4306*(1+Ações!$S4306))</f>
        <v>0</v>
      </c>
      <c r="J4306" s="49">
        <f>IFERROR(IF(Ações!$B4306="","",(VLOOKUP(Table_1[[#This Row],[AÇÕES]],'Dados Status Invest STOCKS'!A4292:AD4907,4)/Table_1[[#This Row],[LPA]]))/100,0)</f>
        <v>1.9500000000000002</v>
      </c>
      <c r="K4306" s="64">
        <f>IFERROR(IF(Ações!$B4306="","",VLOOKUP(Table_1[[#This Row],[AÇÕES]],'Dados Status Invest STOCKS'!A4292:AD4907,2)),0)</f>
        <v>8.8000000000000007</v>
      </c>
      <c r="L4306" s="65">
        <f>IFERROR(IF(Ações!$B4306="","",VLOOKUP(Table_1[[#This Row],[AÇÕES]],'Dados Status Invest STOCKS'!A4292:AD4907,3)/100),0)</f>
        <v>0</v>
      </c>
      <c r="M4306" s="66">
        <f>IFERROR(IF(Ações!$B4306="","",VLOOKUP(Table_1[[#This Row],[AÇÕES]],'Dados Status Invest STOCKS'!A4292:AD4907,28)),0)</f>
        <v>0.21</v>
      </c>
      <c r="N4306" s="66">
        <f>IFERROR(IF(Ações!$B4306="","",VLOOKUP(Table_1[[#This Row],[AÇÕES]],'Dados Status Invest STOCKS'!A4292:AD4907,27)),0)</f>
        <v>0.1</v>
      </c>
      <c r="O4306" s="66">
        <f>IFERROR(IF(Ações!$L4306="","",Ações!$K4306*Ações!$L4306),0)</f>
        <v>0</v>
      </c>
      <c r="P4306" s="67">
        <f t="shared" si="67"/>
        <v>0.06</v>
      </c>
      <c r="Q4306" s="67">
        <f>IFERROR(Ações!$O4306/Ações!$M4306,0)</f>
        <v>0</v>
      </c>
      <c r="R4306" s="67">
        <f>IFERROR(IF(Ações!$B4306="","",VLOOKUP(Table_1[[#This Row],[AÇÕES]],'Dados Status Invest STOCKS'!A4292:AD4907,18)/100),0)</f>
        <v>2.1623999999999999</v>
      </c>
      <c r="S4306" s="65">
        <f>IFERROR(IF(Ações!$B4306="","",VLOOKUP(Table_1[[#This Row],[AÇÕES]],'Dados Status Invest STOCKS'!A4292:AD4907,25)/100),0)</f>
        <v>0</v>
      </c>
      <c r="T4306" s="67">
        <f>(1-Ações!$Q4306)*Ações!$R4306</f>
        <v>2.1623999999999999</v>
      </c>
      <c r="U4306" s="68">
        <f>IF(Ações!$S4306=0,Ações!$T4306,IF(Ações!$T4306=0,Ações!$S4306,AVERAGE(Ações!$S4306,Ações!$T4306)))</f>
        <v>2.1623999999999999</v>
      </c>
    </row>
    <row r="4307" spans="2:21" ht="15" customHeight="1" x14ac:dyDescent="0.2">
      <c r="B4307" s="63" t="str">
        <f>IFERROR('Dados Status Invest STOCKS'!A4294,"-")</f>
        <v>SPNV.U</v>
      </c>
      <c r="C4307" s="45">
        <f>IFERROR((Ações!$D4307-Ações!$K4307)/Ações!$D4307,0)</f>
        <v>0</v>
      </c>
      <c r="D4307" s="46">
        <f>(Ações!$O4307)/0.06</f>
        <v>0</v>
      </c>
      <c r="E4307" s="47">
        <f>IFERROR((Ações!$F4307-Ações!$K4307)/Ações!$F4307,0)</f>
        <v>-12.18036057025394</v>
      </c>
      <c r="F4307" s="46">
        <f>IF(OR(Ações!$N4307&lt;0,Ações!$M4307&lt;0),"",(22.5*Ações!$M4307*Ações!$N4307)^0.5)</f>
        <v>0.68738635424337602</v>
      </c>
      <c r="G4307" s="47">
        <f>IFERROR((Ações!$H4307-Ações!$K4307)/Ações!$H4307,0)</f>
        <v>0</v>
      </c>
      <c r="H4307" s="48">
        <f>IFERROR(Ações!$I4307/(Ações!$P4307-Table_1[[#This Row],[CAGR LUCRO 5A]]),0)</f>
        <v>0</v>
      </c>
      <c r="I4307" s="48">
        <f>IF(Ações!$S4307&lt;0,"",Ações!$O4307*(1+Ações!$S4307))</f>
        <v>0</v>
      </c>
      <c r="J4307" s="49">
        <f>IFERROR(IF(Ações!$B4307="","",(VLOOKUP(Table_1[[#This Row],[AÇÕES]],'Dados Status Invest STOCKS'!A4293:AD4908,4)/Table_1[[#This Row],[LPA]]))/100,0)</f>
        <v>2.0076190476190474</v>
      </c>
      <c r="K4307" s="64">
        <f>IFERROR(IF(Ações!$B4307="","",VLOOKUP(Table_1[[#This Row],[AÇÕES]],'Dados Status Invest STOCKS'!A4293:AD4908,2)),0)</f>
        <v>9.06</v>
      </c>
      <c r="L4307" s="65">
        <f>IFERROR(IF(Ações!$B4307="","",VLOOKUP(Table_1[[#This Row],[AÇÕES]],'Dados Status Invest STOCKS'!A4293:AD4908,3)/100),0)</f>
        <v>0</v>
      </c>
      <c r="M4307" s="66">
        <f>IFERROR(IF(Ações!$B4307="","",VLOOKUP(Table_1[[#This Row],[AÇÕES]],'Dados Status Invest STOCKS'!A4293:AD4908,28)),0)</f>
        <v>0.21</v>
      </c>
      <c r="N4307" s="66">
        <f>IFERROR(IF(Ações!$B4307="","",VLOOKUP(Table_1[[#This Row],[AÇÕES]],'Dados Status Invest STOCKS'!A4293:AD4908,27)),0)</f>
        <v>0.1</v>
      </c>
      <c r="O4307" s="66">
        <f>IFERROR(IF(Ações!$L4307="","",Ações!$K4307*Ações!$L4307),0)</f>
        <v>0</v>
      </c>
      <c r="P4307" s="67">
        <f t="shared" si="67"/>
        <v>0.06</v>
      </c>
      <c r="Q4307" s="67">
        <f>IFERROR(Ações!$O4307/Ações!$M4307,0)</f>
        <v>0</v>
      </c>
      <c r="R4307" s="67">
        <f>IFERROR(IF(Ações!$B4307="","",VLOOKUP(Table_1[[#This Row],[AÇÕES]],'Dados Status Invest STOCKS'!A4293:AD4908,18)/100),0)</f>
        <v>2.1623999999999999</v>
      </c>
      <c r="S4307" s="65">
        <f>IFERROR(IF(Ações!$B4307="","",VLOOKUP(Table_1[[#This Row],[AÇÕES]],'Dados Status Invest STOCKS'!A4293:AD4908,25)/100),0)</f>
        <v>0</v>
      </c>
      <c r="T4307" s="67">
        <f>(1-Ações!$Q4307)*Ações!$R4307</f>
        <v>2.1623999999999999</v>
      </c>
      <c r="U4307" s="68">
        <f>IF(Ações!$S4307=0,Ações!$T4307,IF(Ações!$T4307=0,Ações!$S4307,AVERAGE(Ações!$S4307,Ações!$T4307)))</f>
        <v>2.1623999999999999</v>
      </c>
    </row>
    <row r="4308" spans="2:21" ht="15" customHeight="1" x14ac:dyDescent="0.2">
      <c r="B4308" s="63" t="str">
        <f>IFERROR('Dados Status Invest STOCKS'!A4295,"-")</f>
        <v>SPNV.WS</v>
      </c>
      <c r="C4308" s="45">
        <f>IFERROR((Ações!$D4308-Ações!$K4308)/Ações!$D4308,0)</f>
        <v>0</v>
      </c>
      <c r="D4308" s="46">
        <f>(Ações!$O4308)/0.06</f>
        <v>0</v>
      </c>
      <c r="E4308" s="47">
        <f>IFERROR((Ações!$F4308-Ações!$K4308)/Ações!$F4308,0)</f>
        <v>-0.7457431218879389</v>
      </c>
      <c r="F4308" s="46">
        <f>IF(OR(Ações!$N4308&lt;0,Ações!$M4308&lt;0),"",(22.5*Ações!$M4308*Ações!$N4308)^0.5)</f>
        <v>0.68738635424337602</v>
      </c>
      <c r="G4308" s="47">
        <f>IFERROR((Ações!$H4308-Ações!$K4308)/Ações!$H4308,0)</f>
        <v>0</v>
      </c>
      <c r="H4308" s="48">
        <f>IFERROR(Ações!$I4308/(Ações!$P4308-Table_1[[#This Row],[CAGR LUCRO 5A]]),0)</f>
        <v>0</v>
      </c>
      <c r="I4308" s="48">
        <f>IF(Ações!$S4308&lt;0,"",Ações!$O4308*(1+Ações!$S4308))</f>
        <v>0</v>
      </c>
      <c r="J4308" s="49">
        <f>IFERROR(IF(Ações!$B4308="","",(VLOOKUP(Table_1[[#This Row],[AÇÕES]],'Dados Status Invest STOCKS'!A4294:AD4909,4)/Table_1[[#This Row],[LPA]]))/100,0)</f>
        <v>0.26571428571428574</v>
      </c>
      <c r="K4308" s="64">
        <f>IFERROR(IF(Ações!$B4308="","",VLOOKUP(Table_1[[#This Row],[AÇÕES]],'Dados Status Invest STOCKS'!A4294:AD4909,2)),0)</f>
        <v>1.2</v>
      </c>
      <c r="L4308" s="65">
        <f>IFERROR(IF(Ações!$B4308="","",VLOOKUP(Table_1[[#This Row],[AÇÕES]],'Dados Status Invest STOCKS'!A4294:AD4909,3)/100),0)</f>
        <v>0</v>
      </c>
      <c r="M4308" s="66">
        <f>IFERROR(IF(Ações!$B4308="","",VLOOKUP(Table_1[[#This Row],[AÇÕES]],'Dados Status Invest STOCKS'!A4294:AD4909,28)),0)</f>
        <v>0.21</v>
      </c>
      <c r="N4308" s="66">
        <f>IFERROR(IF(Ações!$B4308="","",VLOOKUP(Table_1[[#This Row],[AÇÕES]],'Dados Status Invest STOCKS'!A4294:AD4909,27)),0)</f>
        <v>0.1</v>
      </c>
      <c r="O4308" s="66">
        <f>IFERROR(IF(Ações!$L4308="","",Ações!$K4308*Ações!$L4308),0)</f>
        <v>0</v>
      </c>
      <c r="P4308" s="67">
        <f t="shared" si="67"/>
        <v>0.06</v>
      </c>
      <c r="Q4308" s="67">
        <f>IFERROR(Ações!$O4308/Ações!$M4308,0)</f>
        <v>0</v>
      </c>
      <c r="R4308" s="67">
        <f>IFERROR(IF(Ações!$B4308="","",VLOOKUP(Table_1[[#This Row],[AÇÕES]],'Dados Status Invest STOCKS'!A4294:AD4909,18)/100),0)</f>
        <v>2.1623999999999999</v>
      </c>
      <c r="S4308" s="65">
        <f>IFERROR(IF(Ações!$B4308="","",VLOOKUP(Table_1[[#This Row],[AÇÕES]],'Dados Status Invest STOCKS'!A4294:AD4909,25)/100),0)</f>
        <v>0</v>
      </c>
      <c r="T4308" s="67">
        <f>(1-Ações!$Q4308)*Ações!$R4308</f>
        <v>2.1623999999999999</v>
      </c>
      <c r="U4308" s="68">
        <f>IF(Ações!$S4308=0,Ações!$T4308,IF(Ações!$T4308=0,Ações!$S4308,AVERAGE(Ações!$S4308,Ações!$T4308)))</f>
        <v>2.1623999999999999</v>
      </c>
    </row>
    <row r="4309" spans="2:21" ht="15" customHeight="1" x14ac:dyDescent="0.2">
      <c r="B4309" s="63" t="str">
        <f>IFERROR('Dados Status Invest STOCKS'!A4296,"-")</f>
        <v>SPOK</v>
      </c>
      <c r="C4309" s="45">
        <f>IFERROR((Ações!$D4309-Ações!$K4309)/Ações!$D4309,0)</f>
        <v>-0.14503816793893121</v>
      </c>
      <c r="D4309" s="46">
        <f>(Ações!$O4309)/0.06</f>
        <v>8.3315999999999999</v>
      </c>
      <c r="E4309" s="47">
        <f>IFERROR((Ações!$F4309-Ações!$K4309)/Ações!$F4309,0)</f>
        <v>0</v>
      </c>
      <c r="F4309" s="46" t="str">
        <f>IF(OR(Ações!$N4309&lt;0,Ações!$M4309&lt;0),"",(22.5*Ações!$M4309*Ações!$N4309)^0.5)</f>
        <v/>
      </c>
      <c r="G4309" s="47">
        <f>IFERROR((Ações!$H4309-Ações!$K4309)/Ações!$H4309,0)</f>
        <v>-0.14503816793893121</v>
      </c>
      <c r="H4309" s="48">
        <f>IFERROR(Ações!$I4309/(Ações!$P4309-Table_1[[#This Row],[CAGR LUCRO 5A]]),0)</f>
        <v>8.3315999999999999</v>
      </c>
      <c r="I4309" s="48">
        <f>IF(Ações!$S4309&lt;0,"",Ações!$O4309*(1+Ações!$S4309))</f>
        <v>0.49989599999999995</v>
      </c>
      <c r="J4309" s="49">
        <f>IFERROR(IF(Ações!$B4309="","",(VLOOKUP(Table_1[[#This Row],[AÇÕES]],'Dados Status Invest STOCKS'!A4295:AD4910,4)/Table_1[[#This Row],[LPA]]))/100,0)</f>
        <v>1.3320895522388059E-2</v>
      </c>
      <c r="K4309" s="64">
        <f>IFERROR(IF(Ações!$B4309="","",VLOOKUP(Table_1[[#This Row],[AÇÕES]],'Dados Status Invest STOCKS'!A4295:AD4910,2)),0)</f>
        <v>9.5399999999999991</v>
      </c>
      <c r="L4309" s="65">
        <f>IFERROR(IF(Ações!$B4309="","",VLOOKUP(Table_1[[#This Row],[AÇÕES]],'Dados Status Invest STOCKS'!A4295:AD4910,3)/100),0)</f>
        <v>5.2400000000000002E-2</v>
      </c>
      <c r="M4309" s="66">
        <f>IFERROR(IF(Ações!$B4309="","",VLOOKUP(Table_1[[#This Row],[AÇÕES]],'Dados Status Invest STOCKS'!A4295:AD4910,28)),0)</f>
        <v>-2.68</v>
      </c>
      <c r="N4309" s="66">
        <f>IFERROR(IF(Ações!$B4309="","",VLOOKUP(Table_1[[#This Row],[AÇÕES]],'Dados Status Invest STOCKS'!A4295:AD4910,27)),0)</f>
        <v>9.84</v>
      </c>
      <c r="O4309" s="66">
        <f>IFERROR(IF(Ações!$L4309="","",Ações!$K4309*Ações!$L4309),0)</f>
        <v>0.49989599999999995</v>
      </c>
      <c r="P4309" s="67">
        <f t="shared" si="67"/>
        <v>0.06</v>
      </c>
      <c r="Q4309" s="67">
        <f>IFERROR(Ações!$O4309/Ações!$M4309,0)</f>
        <v>-0.18652835820895519</v>
      </c>
      <c r="R4309" s="67">
        <f>IFERROR(IF(Ações!$B4309="","",VLOOKUP(Table_1[[#This Row],[AÇÕES]],'Dados Status Invest STOCKS'!A4295:AD4910,18)/100),0)</f>
        <v>-0.27200000000000002</v>
      </c>
      <c r="S4309" s="65">
        <f>IFERROR(IF(Ações!$B4309="","",VLOOKUP(Table_1[[#This Row],[AÇÕES]],'Dados Status Invest STOCKS'!A4295:AD4910,25)/100),0)</f>
        <v>0</v>
      </c>
      <c r="T4309" s="67">
        <f>(1-Ações!$Q4309)*Ações!$R4309</f>
        <v>-0.32273571343283586</v>
      </c>
      <c r="U4309" s="68">
        <f>IF(Ações!$S4309=0,Ações!$T4309,IF(Ações!$T4309=0,Ações!$S4309,AVERAGE(Ações!$S4309,Ações!$T4309)))</f>
        <v>-0.32273571343283586</v>
      </c>
    </row>
    <row r="4310" spans="2:21" ht="15" customHeight="1" x14ac:dyDescent="0.2">
      <c r="B4310" s="63" t="str">
        <f>IFERROR('Dados Status Invest STOCKS'!A4297,"-")</f>
        <v>SPOT</v>
      </c>
      <c r="C4310" s="45">
        <f>IFERROR((Ações!$D4310-Ações!$K4310)/Ações!$D4310,0)</f>
        <v>0</v>
      </c>
      <c r="D4310" s="46">
        <f>(Ações!$O4310)/0.06</f>
        <v>0</v>
      </c>
      <c r="E4310" s="47">
        <f>IFERROR((Ações!$F4310-Ações!$K4310)/Ações!$F4310,0)</f>
        <v>0</v>
      </c>
      <c r="F4310" s="46" t="str">
        <f>IF(OR(Ações!$N4310&lt;0,Ações!$M4310&lt;0),"",(22.5*Ações!$M4310*Ações!$N4310)^0.5)</f>
        <v/>
      </c>
      <c r="G4310" s="47">
        <f>IFERROR((Ações!$H4310-Ações!$K4310)/Ações!$H4310,0)</f>
        <v>0</v>
      </c>
      <c r="H4310" s="48">
        <f>IFERROR(Ações!$I4310/(Ações!$P4310-Table_1[[#This Row],[CAGR LUCRO 5A]]),0)</f>
        <v>0</v>
      </c>
      <c r="I4310" s="48">
        <f>IF(Ações!$S4310&lt;0,"",Ações!$O4310*(1+Ações!$S4310))</f>
        <v>0</v>
      </c>
      <c r="J4310" s="49">
        <f>IFERROR(IF(Ações!$B4310="","",(VLOOKUP(Table_1[[#This Row],[AÇÕES]],'Dados Status Invest STOCKS'!A4296:AD4911,4)/Table_1[[#This Row],[LPA]]))/100,0)</f>
        <v>0.97695035460992907</v>
      </c>
      <c r="K4310" s="64">
        <f>IFERROR(IF(Ações!$B4310="","",VLOOKUP(Table_1[[#This Row],[AÇÕES]],'Dados Status Invest STOCKS'!A4296:AD4911,2)),0)</f>
        <v>193.56</v>
      </c>
      <c r="L4310" s="65">
        <f>IFERROR(IF(Ações!$B4310="","",VLOOKUP(Table_1[[#This Row],[AÇÕES]],'Dados Status Invest STOCKS'!A4296:AD4911,3)/100),0)</f>
        <v>0</v>
      </c>
      <c r="M4310" s="66">
        <f>IFERROR(IF(Ações!$B4310="","",VLOOKUP(Table_1[[#This Row],[AÇÕES]],'Dados Status Invest STOCKS'!A4296:AD4911,28)),0)</f>
        <v>-1.41</v>
      </c>
      <c r="N4310" s="66">
        <f>IFERROR(IF(Ações!$B4310="","",VLOOKUP(Table_1[[#This Row],[AÇÕES]],'Dados Status Invest STOCKS'!A4296:AD4911,27)),0)</f>
        <v>16.98</v>
      </c>
      <c r="O4310" s="66">
        <f>IFERROR(IF(Ações!$L4310="","",Ações!$K4310*Ações!$L4310),0)</f>
        <v>0</v>
      </c>
      <c r="P4310" s="67">
        <f t="shared" si="67"/>
        <v>0.06</v>
      </c>
      <c r="Q4310" s="67">
        <f>IFERROR(Ações!$O4310/Ações!$M4310,0)</f>
        <v>0</v>
      </c>
      <c r="R4310" s="67">
        <f>IFERROR(IF(Ações!$B4310="","",VLOOKUP(Table_1[[#This Row],[AÇÕES]],'Dados Status Invest STOCKS'!A4296:AD4911,18)/100),0)</f>
        <v>-8.2799999999999999E-2</v>
      </c>
      <c r="S4310" s="65">
        <f>IFERROR(IF(Ações!$B4310="","",VLOOKUP(Table_1[[#This Row],[AÇÕES]],'Dados Status Invest STOCKS'!A4296:AD4911,25)/100),0)</f>
        <v>0</v>
      </c>
      <c r="T4310" s="67">
        <f>(1-Ações!$Q4310)*Ações!$R4310</f>
        <v>-8.2799999999999999E-2</v>
      </c>
      <c r="U4310" s="68">
        <f>IF(Ações!$S4310=0,Ações!$T4310,IF(Ações!$T4310=0,Ações!$S4310,AVERAGE(Ações!$S4310,Ações!$T4310)))</f>
        <v>-8.2799999999999999E-2</v>
      </c>
    </row>
    <row r="4311" spans="2:21" ht="15" customHeight="1" x14ac:dyDescent="0.2">
      <c r="B4311" s="63" t="str">
        <f>IFERROR('Dados Status Invest STOCKS'!A4298,"-")</f>
        <v>SPPI</v>
      </c>
      <c r="C4311" s="45">
        <f>IFERROR((Ações!$D4311-Ações!$K4311)/Ações!$D4311,0)</f>
        <v>0</v>
      </c>
      <c r="D4311" s="46">
        <f>(Ações!$O4311)/0.06</f>
        <v>0</v>
      </c>
      <c r="E4311" s="47">
        <f>IFERROR((Ações!$F4311-Ações!$K4311)/Ações!$F4311,0)</f>
        <v>0</v>
      </c>
      <c r="F4311" s="46" t="str">
        <f>IF(OR(Ações!$N4311&lt;0,Ações!$M4311&lt;0),"",(22.5*Ações!$M4311*Ações!$N4311)^0.5)</f>
        <v/>
      </c>
      <c r="G4311" s="47">
        <f>IFERROR((Ações!$H4311-Ações!$K4311)/Ações!$H4311,0)</f>
        <v>0</v>
      </c>
      <c r="H4311" s="48">
        <f>IFERROR(Ações!$I4311/(Ações!$P4311-Table_1[[#This Row],[CAGR LUCRO 5A]]),0)</f>
        <v>0</v>
      </c>
      <c r="I4311" s="48">
        <f>IF(Ações!$S4311&lt;0,"",Ações!$O4311*(1+Ações!$S4311))</f>
        <v>0</v>
      </c>
      <c r="J4311" s="49">
        <f>IFERROR(IF(Ações!$B4311="","",(VLOOKUP(Table_1[[#This Row],[AÇÕES]],'Dados Status Invest STOCKS'!A4297:AD4912,4)/Table_1[[#This Row],[LPA]]))/100,0)</f>
        <v>1.0309278350515465E-2</v>
      </c>
      <c r="K4311" s="64">
        <f>IFERROR(IF(Ações!$B4311="","",VLOOKUP(Table_1[[#This Row],[AÇÕES]],'Dados Status Invest STOCKS'!A4297:AD4912,2)),0)</f>
        <v>0.97</v>
      </c>
      <c r="L4311" s="65">
        <f>IFERROR(IF(Ações!$B4311="","",VLOOKUP(Table_1[[#This Row],[AÇÕES]],'Dados Status Invest STOCKS'!A4297:AD4912,3)/100),0)</f>
        <v>0</v>
      </c>
      <c r="M4311" s="66">
        <f>IFERROR(IF(Ações!$B4311="","",VLOOKUP(Table_1[[#This Row],[AÇÕES]],'Dados Status Invest STOCKS'!A4297:AD4912,28)),0)</f>
        <v>-0.97</v>
      </c>
      <c r="N4311" s="66">
        <f>IFERROR(IF(Ações!$B4311="","",VLOOKUP(Table_1[[#This Row],[AÇÕES]],'Dados Status Invest STOCKS'!A4297:AD4912,27)),0)</f>
        <v>0.48</v>
      </c>
      <c r="O4311" s="66">
        <f>IFERROR(IF(Ações!$L4311="","",Ações!$K4311*Ações!$L4311),0)</f>
        <v>0</v>
      </c>
      <c r="P4311" s="67">
        <f t="shared" si="67"/>
        <v>0.06</v>
      </c>
      <c r="Q4311" s="67">
        <f>IFERROR(Ações!$O4311/Ações!$M4311,0)</f>
        <v>0</v>
      </c>
      <c r="R4311" s="67">
        <f>IFERROR(IF(Ações!$B4311="","",VLOOKUP(Table_1[[#This Row],[AÇÕES]],'Dados Status Invest STOCKS'!A4297:AD4912,18)/100),0)</f>
        <v>-1.9968000000000001</v>
      </c>
      <c r="S4311" s="65">
        <f>IFERROR(IF(Ações!$B4311="","",VLOOKUP(Table_1[[#This Row],[AÇÕES]],'Dados Status Invest STOCKS'!A4297:AD4912,25)/100),0)</f>
        <v>0</v>
      </c>
      <c r="T4311" s="67">
        <f>(1-Ações!$Q4311)*Ações!$R4311</f>
        <v>-1.9968000000000001</v>
      </c>
      <c r="U4311" s="68">
        <f>IF(Ações!$S4311=0,Ações!$T4311,IF(Ações!$T4311=0,Ações!$S4311,AVERAGE(Ações!$S4311,Ações!$T4311)))</f>
        <v>-1.9968000000000001</v>
      </c>
    </row>
    <row r="4312" spans="2:21" ht="15" customHeight="1" x14ac:dyDescent="0.2">
      <c r="B4312" s="63" t="str">
        <f>IFERROR('Dados Status Invest STOCKS'!A4299,"-")</f>
        <v>SPR</v>
      </c>
      <c r="C4312" s="45">
        <f>IFERROR((Ações!$D4312-Ações!$K4312)/Ações!$D4312,0)</f>
        <v>-65.666666666666671</v>
      </c>
      <c r="D4312" s="46">
        <f>(Ações!$O4312)/0.06</f>
        <v>0.6705000000000001</v>
      </c>
      <c r="E4312" s="47">
        <f>IFERROR((Ações!$F4312-Ações!$K4312)/Ações!$F4312,0)</f>
        <v>0</v>
      </c>
      <c r="F4312" s="46" t="str">
        <f>IF(OR(Ações!$N4312&lt;0,Ações!$M4312&lt;0),"",(22.5*Ações!$M4312*Ações!$N4312)^0.5)</f>
        <v/>
      </c>
      <c r="G4312" s="47">
        <f>IFERROR((Ações!$H4312-Ações!$K4312)/Ações!$H4312,0)</f>
        <v>-65.666666666666671</v>
      </c>
      <c r="H4312" s="48">
        <f>IFERROR(Ações!$I4312/(Ações!$P4312-Table_1[[#This Row],[CAGR LUCRO 5A]]),0)</f>
        <v>0.6705000000000001</v>
      </c>
      <c r="I4312" s="48">
        <f>IF(Ações!$S4312&lt;0,"",Ações!$O4312*(1+Ações!$S4312))</f>
        <v>4.0230000000000002E-2</v>
      </c>
      <c r="J4312" s="49">
        <f>IFERROR(IF(Ações!$B4312="","",(VLOOKUP(Table_1[[#This Row],[AÇÕES]],'Dados Status Invest STOCKS'!A4298:AD4913,4)/Table_1[[#This Row],[LPA]]))/100,0)</f>
        <v>9.6041055718475068E-3</v>
      </c>
      <c r="K4312" s="64">
        <f>IFERROR(IF(Ações!$B4312="","",VLOOKUP(Table_1[[#This Row],[AÇÕES]],'Dados Status Invest STOCKS'!A4298:AD4913,2)),0)</f>
        <v>44.7</v>
      </c>
      <c r="L4312" s="65">
        <f>IFERROR(IF(Ações!$B4312="","",VLOOKUP(Table_1[[#This Row],[AÇÕES]],'Dados Status Invest STOCKS'!A4298:AD4913,3)/100),0)</f>
        <v>8.9999999999999998E-4</v>
      </c>
      <c r="M4312" s="66">
        <f>IFERROR(IF(Ações!$B4312="","",VLOOKUP(Table_1[[#This Row],[AÇÕES]],'Dados Status Invest STOCKS'!A4298:AD4913,28)),0)</f>
        <v>-6.82</v>
      </c>
      <c r="N4312" s="66">
        <f>IFERROR(IF(Ações!$B4312="","",VLOOKUP(Table_1[[#This Row],[AÇÕES]],'Dados Status Invest STOCKS'!A4298:AD4913,27)),0)</f>
        <v>4.04</v>
      </c>
      <c r="O4312" s="66">
        <f>IFERROR(IF(Ações!$L4312="","",Ações!$K4312*Ações!$L4312),0)</f>
        <v>4.0230000000000002E-2</v>
      </c>
      <c r="P4312" s="67">
        <f t="shared" si="67"/>
        <v>0.06</v>
      </c>
      <c r="Q4312" s="67">
        <f>IFERROR(Ações!$O4312/Ações!$M4312,0)</f>
        <v>-5.8988269794721408E-3</v>
      </c>
      <c r="R4312" s="67">
        <f>IFERROR(IF(Ações!$B4312="","",VLOOKUP(Table_1[[#This Row],[AÇÕES]],'Dados Status Invest STOCKS'!A4298:AD4913,18)/100),0)</f>
        <v>-1.6884000000000001</v>
      </c>
      <c r="S4312" s="65">
        <f>IFERROR(IF(Ações!$B4312="","",VLOOKUP(Table_1[[#This Row],[AÇÕES]],'Dados Status Invest STOCKS'!A4298:AD4913,25)/100),0)</f>
        <v>0</v>
      </c>
      <c r="T4312" s="67">
        <f>(1-Ações!$Q4312)*Ações!$R4312</f>
        <v>-1.6983595794721409</v>
      </c>
      <c r="U4312" s="68">
        <f>IF(Ações!$S4312=0,Ações!$T4312,IF(Ações!$T4312=0,Ações!$S4312,AVERAGE(Ações!$S4312,Ações!$T4312)))</f>
        <v>-1.6983595794721409</v>
      </c>
    </row>
    <row r="4313" spans="2:21" ht="15" customHeight="1" x14ac:dyDescent="0.2">
      <c r="B4313" s="63" t="str">
        <f>IFERROR('Dados Status Invest STOCKS'!A4300,"-")</f>
        <v>SPRB</v>
      </c>
      <c r="C4313" s="45">
        <f>IFERROR((Ações!$D4313-Ações!$K4313)/Ações!$D4313,0)</f>
        <v>0</v>
      </c>
      <c r="D4313" s="46">
        <f>(Ações!$O4313)/0.06</f>
        <v>0</v>
      </c>
      <c r="E4313" s="47">
        <f>IFERROR((Ações!$F4313-Ações!$K4313)/Ações!$F4313,0)</f>
        <v>0</v>
      </c>
      <c r="F4313" s="46" t="str">
        <f>IF(OR(Ações!$N4313&lt;0,Ações!$M4313&lt;0),"",(22.5*Ações!$M4313*Ações!$N4313)^0.5)</f>
        <v/>
      </c>
      <c r="G4313" s="47">
        <f>IFERROR((Ações!$H4313-Ações!$K4313)/Ações!$H4313,0)</f>
        <v>0</v>
      </c>
      <c r="H4313" s="48">
        <f>IFERROR(Ações!$I4313/(Ações!$P4313-Table_1[[#This Row],[CAGR LUCRO 5A]]),0)</f>
        <v>0</v>
      </c>
      <c r="I4313" s="48">
        <f>IF(Ações!$S4313&lt;0,"",Ações!$O4313*(1+Ações!$S4313))</f>
        <v>0</v>
      </c>
      <c r="J4313" s="49">
        <f>IFERROR(IF(Ações!$B4313="","",(VLOOKUP(Table_1[[#This Row],[AÇÕES]],'Dados Status Invest STOCKS'!A4299:AD4914,4)/Table_1[[#This Row],[LPA]]))/100,0)</f>
        <v>8.1920903954802258E-3</v>
      </c>
      <c r="K4313" s="64">
        <f>IFERROR(IF(Ações!$B4313="","",VLOOKUP(Table_1[[#This Row],[AÇÕES]],'Dados Status Invest STOCKS'!A4299:AD4914,2)),0)</f>
        <v>2.57</v>
      </c>
      <c r="L4313" s="65">
        <f>IFERROR(IF(Ações!$B4313="","",VLOOKUP(Table_1[[#This Row],[AÇÕES]],'Dados Status Invest STOCKS'!A4299:AD4914,3)/100),0)</f>
        <v>0</v>
      </c>
      <c r="M4313" s="66">
        <f>IFERROR(IF(Ações!$B4313="","",VLOOKUP(Table_1[[#This Row],[AÇÕES]],'Dados Status Invest STOCKS'!A4299:AD4914,28)),0)</f>
        <v>-1.77</v>
      </c>
      <c r="N4313" s="66">
        <f>IFERROR(IF(Ações!$B4313="","",VLOOKUP(Table_1[[#This Row],[AÇÕES]],'Dados Status Invest STOCKS'!A4299:AD4914,27)),0)</f>
        <v>5.0999999999999996</v>
      </c>
      <c r="O4313" s="66">
        <f>IFERROR(IF(Ações!$L4313="","",Ações!$K4313*Ações!$L4313),0)</f>
        <v>0</v>
      </c>
      <c r="P4313" s="67">
        <f t="shared" si="67"/>
        <v>0.06</v>
      </c>
      <c r="Q4313" s="67">
        <f>IFERROR(Ações!$O4313/Ações!$M4313,0)</f>
        <v>0</v>
      </c>
      <c r="R4313" s="67">
        <f>IFERROR(IF(Ações!$B4313="","",VLOOKUP(Table_1[[#This Row],[AÇÕES]],'Dados Status Invest STOCKS'!A4299:AD4914,18)/100),0)</f>
        <v>-0.34619999999999995</v>
      </c>
      <c r="S4313" s="65">
        <f>IFERROR(IF(Ações!$B4313="","",VLOOKUP(Table_1[[#This Row],[AÇÕES]],'Dados Status Invest STOCKS'!A4299:AD4914,25)/100),0)</f>
        <v>0</v>
      </c>
      <c r="T4313" s="67">
        <f>(1-Ações!$Q4313)*Ações!$R4313</f>
        <v>-0.34619999999999995</v>
      </c>
      <c r="U4313" s="68">
        <f>IF(Ações!$S4313=0,Ações!$T4313,IF(Ações!$T4313=0,Ações!$S4313,AVERAGE(Ações!$S4313,Ações!$T4313)))</f>
        <v>-0.34619999999999995</v>
      </c>
    </row>
    <row r="4314" spans="2:21" ht="15" customHeight="1" x14ac:dyDescent="0.2">
      <c r="B4314" s="63" t="str">
        <f>IFERROR('Dados Status Invest STOCKS'!A4301,"-")</f>
        <v>SPRO</v>
      </c>
      <c r="C4314" s="45">
        <f>IFERROR((Ações!$D4314-Ações!$K4314)/Ações!$D4314,0)</f>
        <v>0</v>
      </c>
      <c r="D4314" s="46">
        <f>(Ações!$O4314)/0.06</f>
        <v>0</v>
      </c>
      <c r="E4314" s="47">
        <f>IFERROR((Ações!$F4314-Ações!$K4314)/Ações!$F4314,0)</f>
        <v>0</v>
      </c>
      <c r="F4314" s="46" t="str">
        <f>IF(OR(Ações!$N4314&lt;0,Ações!$M4314&lt;0),"",(22.5*Ações!$M4314*Ações!$N4314)^0.5)</f>
        <v/>
      </c>
      <c r="G4314" s="47">
        <f>IFERROR((Ações!$H4314-Ações!$K4314)/Ações!$H4314,0)</f>
        <v>0</v>
      </c>
      <c r="H4314" s="48">
        <f>IFERROR(Ações!$I4314/(Ações!$P4314-Table_1[[#This Row],[CAGR LUCRO 5A]]),0)</f>
        <v>0</v>
      </c>
      <c r="I4314" s="48">
        <f>IF(Ações!$S4314&lt;0,"",Ações!$O4314*(1+Ações!$S4314))</f>
        <v>0</v>
      </c>
      <c r="J4314" s="49">
        <f>IFERROR(IF(Ações!$B4314="","",(VLOOKUP(Table_1[[#This Row],[AÇÕES]],'Dados Status Invest STOCKS'!A4300:AD4915,4)/Table_1[[#This Row],[LPA]]))/100,0)</f>
        <v>1.9469387755102038E-2</v>
      </c>
      <c r="K4314" s="64">
        <f>IFERROR(IF(Ações!$B4314="","",VLOOKUP(Table_1[[#This Row],[AÇÕES]],'Dados Status Invest STOCKS'!A4300:AD4915,2)),0)</f>
        <v>11.67</v>
      </c>
      <c r="L4314" s="65">
        <f>IFERROR(IF(Ações!$B4314="","",VLOOKUP(Table_1[[#This Row],[AÇÕES]],'Dados Status Invest STOCKS'!A4300:AD4915,3)/100),0)</f>
        <v>0</v>
      </c>
      <c r="M4314" s="66">
        <f>IFERROR(IF(Ações!$B4314="","",VLOOKUP(Table_1[[#This Row],[AÇÕES]],'Dados Status Invest STOCKS'!A4300:AD4915,28)),0)</f>
        <v>-2.4500000000000002</v>
      </c>
      <c r="N4314" s="66">
        <f>IFERROR(IF(Ações!$B4314="","",VLOOKUP(Table_1[[#This Row],[AÇÕES]],'Dados Status Invest STOCKS'!A4300:AD4915,27)),0)</f>
        <v>3.46</v>
      </c>
      <c r="O4314" s="66">
        <f>IFERROR(IF(Ações!$L4314="","",Ações!$K4314*Ações!$L4314),0)</f>
        <v>0</v>
      </c>
      <c r="P4314" s="67">
        <f t="shared" si="67"/>
        <v>0.06</v>
      </c>
      <c r="Q4314" s="67">
        <f>IFERROR(Ações!$O4314/Ações!$M4314,0)</f>
        <v>0</v>
      </c>
      <c r="R4314" s="67">
        <f>IFERROR(IF(Ações!$B4314="","",VLOOKUP(Table_1[[#This Row],[AÇÕES]],'Dados Status Invest STOCKS'!A4300:AD4915,18)/100),0)</f>
        <v>-0.70689999999999997</v>
      </c>
      <c r="S4314" s="65">
        <f>IFERROR(IF(Ações!$B4314="","",VLOOKUP(Table_1[[#This Row],[AÇÕES]],'Dados Status Invest STOCKS'!A4300:AD4915,25)/100),0)</f>
        <v>0</v>
      </c>
      <c r="T4314" s="67">
        <f>(1-Ações!$Q4314)*Ações!$R4314</f>
        <v>-0.70689999999999997</v>
      </c>
      <c r="U4314" s="68">
        <f>IF(Ações!$S4314=0,Ações!$T4314,IF(Ações!$T4314=0,Ações!$S4314,AVERAGE(Ações!$S4314,Ações!$T4314)))</f>
        <v>-0.70689999999999997</v>
      </c>
    </row>
    <row r="4315" spans="2:21" ht="15" customHeight="1" x14ac:dyDescent="0.2">
      <c r="B4315" s="63" t="str">
        <f>IFERROR('Dados Status Invest STOCKS'!A4302,"-")</f>
        <v>SPRT</v>
      </c>
      <c r="C4315" s="45">
        <f>IFERROR((Ações!$D4315-Ações!$K4315)/Ações!$D4315,0)</f>
        <v>0</v>
      </c>
      <c r="D4315" s="46">
        <f>(Ações!$O4315)/0.06</f>
        <v>0</v>
      </c>
      <c r="E4315" s="47">
        <f>IFERROR((Ações!$F4315-Ações!$K4315)/Ações!$F4315,0)</f>
        <v>0</v>
      </c>
      <c r="F4315" s="46" t="str">
        <f>IF(OR(Ações!$N4315&lt;0,Ações!$M4315&lt;0),"",(22.5*Ações!$M4315*Ações!$N4315)^0.5)</f>
        <v/>
      </c>
      <c r="G4315" s="47">
        <f>IFERROR((Ações!$H4315-Ações!$K4315)/Ações!$H4315,0)</f>
        <v>0</v>
      </c>
      <c r="H4315" s="48">
        <f>IFERROR(Ações!$I4315/(Ações!$P4315-Table_1[[#This Row],[CAGR LUCRO 5A]]),0)</f>
        <v>0</v>
      </c>
      <c r="I4315" s="48">
        <f>IF(Ações!$S4315&lt;0,"",Ações!$O4315*(1+Ações!$S4315))</f>
        <v>0</v>
      </c>
      <c r="J4315" s="49">
        <f>IFERROR(IF(Ações!$B4315="","",(VLOOKUP(Table_1[[#This Row],[AÇÕES]],'Dados Status Invest STOCKS'!A4301:AD4916,4)/Table_1[[#This Row],[LPA]]))/100,0)</f>
        <v>6.1385714285714279</v>
      </c>
      <c r="K4315" s="64">
        <f>IFERROR(IF(Ações!$B4315="","",VLOOKUP(Table_1[[#This Row],[AÇÕES]],'Dados Status Invest STOCKS'!A4301:AD4916,2)),0)</f>
        <v>11.8</v>
      </c>
      <c r="L4315" s="65">
        <f>IFERROR(IF(Ações!$B4315="","",VLOOKUP(Table_1[[#This Row],[AÇÕES]],'Dados Status Invest STOCKS'!A4301:AD4916,3)/100),0)</f>
        <v>0</v>
      </c>
      <c r="M4315" s="66">
        <f>IFERROR(IF(Ações!$B4315="","",VLOOKUP(Table_1[[#This Row],[AÇÕES]],'Dados Status Invest STOCKS'!A4301:AD4916,28)),0)</f>
        <v>-0.14000000000000001</v>
      </c>
      <c r="N4315" s="66">
        <f>IFERROR(IF(Ações!$B4315="","",VLOOKUP(Table_1[[#This Row],[AÇÕES]],'Dados Status Invest STOCKS'!A4301:AD4916,27)),0)</f>
        <v>1.66</v>
      </c>
      <c r="O4315" s="66">
        <f>IFERROR(IF(Ações!$L4315="","",Ações!$K4315*Ações!$L4315),0)</f>
        <v>0</v>
      </c>
      <c r="P4315" s="67">
        <f t="shared" si="67"/>
        <v>0.06</v>
      </c>
      <c r="Q4315" s="67">
        <f>IFERROR(Ações!$O4315/Ações!$M4315,0)</f>
        <v>0</v>
      </c>
      <c r="R4315" s="67">
        <f>IFERROR(IF(Ações!$B4315="","",VLOOKUP(Table_1[[#This Row],[AÇÕES]],'Dados Status Invest STOCKS'!A4301:AD4916,18)/100),0)</f>
        <v>-8.2699999999999996E-2</v>
      </c>
      <c r="S4315" s="65">
        <f>IFERROR(IF(Ações!$B4315="","",VLOOKUP(Table_1[[#This Row],[AÇÕES]],'Dados Status Invest STOCKS'!A4301:AD4916,25)/100),0)</f>
        <v>0</v>
      </c>
      <c r="T4315" s="67">
        <f>(1-Ações!$Q4315)*Ações!$R4315</f>
        <v>-8.2699999999999996E-2</v>
      </c>
      <c r="U4315" s="68">
        <f>IF(Ações!$S4315=0,Ações!$T4315,IF(Ações!$T4315=0,Ações!$S4315,AVERAGE(Ações!$S4315,Ações!$T4315)))</f>
        <v>-8.2699999999999996E-2</v>
      </c>
    </row>
    <row r="4316" spans="2:21" ht="15" customHeight="1" x14ac:dyDescent="0.2">
      <c r="B4316" s="63" t="str">
        <f>IFERROR('Dados Status Invest STOCKS'!A4303,"-")</f>
        <v>SPSC</v>
      </c>
      <c r="C4316" s="45">
        <f>IFERROR((Ações!$D4316-Ações!$K4316)/Ações!$D4316,0)</f>
        <v>0</v>
      </c>
      <c r="D4316" s="46">
        <f>(Ações!$O4316)/0.06</f>
        <v>0</v>
      </c>
      <c r="E4316" s="47">
        <f>IFERROR((Ações!$F4316-Ações!$K4316)/Ações!$F4316,0)</f>
        <v>-5.3962368602919231</v>
      </c>
      <c r="F4316" s="46">
        <f>IF(OR(Ações!$N4316&lt;0,Ações!$M4316&lt;0),"",(22.5*Ações!$M4316*Ações!$N4316)^0.5)</f>
        <v>19.256635220100112</v>
      </c>
      <c r="G4316" s="47">
        <f>IFERROR((Ações!$H4316-Ações!$K4316)/Ações!$H4316,0)</f>
        <v>0</v>
      </c>
      <c r="H4316" s="48">
        <f>IFERROR(Ações!$I4316/(Ações!$P4316-Table_1[[#This Row],[CAGR LUCRO 5A]]),0)</f>
        <v>0</v>
      </c>
      <c r="I4316" s="48">
        <f>IF(Ações!$S4316&lt;0,"",Ações!$O4316*(1+Ações!$S4316))</f>
        <v>0</v>
      </c>
      <c r="J4316" s="49">
        <f>IFERROR(IF(Ações!$B4316="","",(VLOOKUP(Table_1[[#This Row],[AÇÕES]],'Dados Status Invest STOCKS'!A4302:AD4917,4)/Table_1[[#This Row],[LPA]]))/100,0)</f>
        <v>0.77603174603174607</v>
      </c>
      <c r="K4316" s="64">
        <f>IFERROR(IF(Ações!$B4316="","",VLOOKUP(Table_1[[#This Row],[AÇÕES]],'Dados Status Invest STOCKS'!A4302:AD4917,2)),0)</f>
        <v>123.17</v>
      </c>
      <c r="L4316" s="65">
        <f>IFERROR(IF(Ações!$B4316="","",VLOOKUP(Table_1[[#This Row],[AÇÕES]],'Dados Status Invest STOCKS'!A4302:AD4917,3)/100),0)</f>
        <v>0</v>
      </c>
      <c r="M4316" s="66">
        <f>IFERROR(IF(Ações!$B4316="","",VLOOKUP(Table_1[[#This Row],[AÇÕES]],'Dados Status Invest STOCKS'!A4302:AD4917,28)),0)</f>
        <v>1.26</v>
      </c>
      <c r="N4316" s="66">
        <f>IFERROR(IF(Ações!$B4316="","",VLOOKUP(Table_1[[#This Row],[AÇÕES]],'Dados Status Invest STOCKS'!A4302:AD4917,27)),0)</f>
        <v>13.08</v>
      </c>
      <c r="O4316" s="66">
        <f>IFERROR(IF(Ações!$L4316="","",Ações!$K4316*Ações!$L4316),0)</f>
        <v>0</v>
      </c>
      <c r="P4316" s="67">
        <f t="shared" si="67"/>
        <v>0.06</v>
      </c>
      <c r="Q4316" s="67">
        <f>IFERROR(Ações!$O4316/Ações!$M4316,0)</f>
        <v>0</v>
      </c>
      <c r="R4316" s="67">
        <f>IFERROR(IF(Ações!$B4316="","",VLOOKUP(Table_1[[#This Row],[AÇÕES]],'Dados Status Invest STOCKS'!A4302:AD4917,18)/100),0)</f>
        <v>9.6300000000000011E-2</v>
      </c>
      <c r="S4316" s="65">
        <f>IFERROR(IF(Ações!$B4316="","",VLOOKUP(Table_1[[#This Row],[AÇÕES]],'Dados Status Invest STOCKS'!A4302:AD4917,25)/100),0)</f>
        <v>0.57940000000000003</v>
      </c>
      <c r="T4316" s="67">
        <f>(1-Ações!$Q4316)*Ações!$R4316</f>
        <v>9.6300000000000011E-2</v>
      </c>
      <c r="U4316" s="68">
        <f>IF(Ações!$S4316=0,Ações!$T4316,IF(Ações!$T4316=0,Ações!$S4316,AVERAGE(Ações!$S4316,Ações!$T4316)))</f>
        <v>0.33785000000000004</v>
      </c>
    </row>
    <row r="4317" spans="2:21" ht="15" customHeight="1" x14ac:dyDescent="0.2">
      <c r="B4317" s="63" t="str">
        <f>IFERROR('Dados Status Invest STOCKS'!A4304,"-")</f>
        <v>SPT</v>
      </c>
      <c r="C4317" s="45">
        <f>IFERROR((Ações!$D4317-Ações!$K4317)/Ações!$D4317,0)</f>
        <v>0</v>
      </c>
      <c r="D4317" s="46">
        <f>(Ações!$O4317)/0.06</f>
        <v>0</v>
      </c>
      <c r="E4317" s="47">
        <f>IFERROR((Ações!$F4317-Ações!$K4317)/Ações!$F4317,0)</f>
        <v>0</v>
      </c>
      <c r="F4317" s="46" t="str">
        <f>IF(OR(Ações!$N4317&lt;0,Ações!$M4317&lt;0),"",(22.5*Ações!$M4317*Ações!$N4317)^0.5)</f>
        <v/>
      </c>
      <c r="G4317" s="47">
        <f>IFERROR((Ações!$H4317-Ações!$K4317)/Ações!$H4317,0)</f>
        <v>0</v>
      </c>
      <c r="H4317" s="48">
        <f>IFERROR(Ações!$I4317/(Ações!$P4317-Table_1[[#This Row],[CAGR LUCRO 5A]]),0)</f>
        <v>0</v>
      </c>
      <c r="I4317" s="48">
        <f>IF(Ações!$S4317&lt;0,"",Ações!$O4317*(1+Ações!$S4317))</f>
        <v>0</v>
      </c>
      <c r="J4317" s="49">
        <f>IFERROR(IF(Ações!$B4317="","",(VLOOKUP(Table_1[[#This Row],[AÇÕES]],'Dados Status Invest STOCKS'!A4303:AD4918,4)/Table_1[[#This Row],[LPA]]))/100,0)</f>
        <v>3.0523913043478257</v>
      </c>
      <c r="K4317" s="64">
        <f>IFERROR(IF(Ações!$B4317="","",VLOOKUP(Table_1[[#This Row],[AÇÕES]],'Dados Status Invest STOCKS'!A4303:AD4918,2)),0)</f>
        <v>64.16</v>
      </c>
      <c r="L4317" s="65">
        <f>IFERROR(IF(Ações!$B4317="","",VLOOKUP(Table_1[[#This Row],[AÇÕES]],'Dados Status Invest STOCKS'!A4303:AD4918,3)/100),0)</f>
        <v>0</v>
      </c>
      <c r="M4317" s="66">
        <f>IFERROR(IF(Ações!$B4317="","",VLOOKUP(Table_1[[#This Row],[AÇÕES]],'Dados Status Invest STOCKS'!A4303:AD4918,28)),0)</f>
        <v>-0.46</v>
      </c>
      <c r="N4317" s="66">
        <f>IFERROR(IF(Ações!$B4317="","",VLOOKUP(Table_1[[#This Row],[AÇÕES]],'Dados Status Invest STOCKS'!A4303:AD4918,27)),0)</f>
        <v>2.74</v>
      </c>
      <c r="O4317" s="66">
        <f>IFERROR(IF(Ações!$L4317="","",Ações!$K4317*Ações!$L4317),0)</f>
        <v>0</v>
      </c>
      <c r="P4317" s="67">
        <f t="shared" si="67"/>
        <v>0.06</v>
      </c>
      <c r="Q4317" s="67">
        <f>IFERROR(Ações!$O4317/Ações!$M4317,0)</f>
        <v>0</v>
      </c>
      <c r="R4317" s="67">
        <f>IFERROR(IF(Ações!$B4317="","",VLOOKUP(Table_1[[#This Row],[AÇÕES]],'Dados Status Invest STOCKS'!A4303:AD4918,18)/100),0)</f>
        <v>-0.1668</v>
      </c>
      <c r="S4317" s="65">
        <f>IFERROR(IF(Ações!$B4317="","",VLOOKUP(Table_1[[#This Row],[AÇÕES]],'Dados Status Invest STOCKS'!A4303:AD4918,25)/100),0)</f>
        <v>0</v>
      </c>
      <c r="T4317" s="67">
        <f>(1-Ações!$Q4317)*Ações!$R4317</f>
        <v>-0.1668</v>
      </c>
      <c r="U4317" s="68">
        <f>IF(Ações!$S4317=0,Ações!$T4317,IF(Ações!$T4317=0,Ações!$S4317,AVERAGE(Ações!$S4317,Ações!$T4317)))</f>
        <v>-0.1668</v>
      </c>
    </row>
    <row r="4318" spans="2:21" ht="15" customHeight="1" x14ac:dyDescent="0.2">
      <c r="B4318" s="63" t="str">
        <f>IFERROR('Dados Status Invest STOCKS'!A4305,"-")</f>
        <v>SPTN</v>
      </c>
      <c r="C4318" s="45">
        <f>IFERROR((Ações!$D4318-Ações!$K4318)/Ações!$D4318,0)</f>
        <v>-0.85185185185185142</v>
      </c>
      <c r="D4318" s="46">
        <f>(Ações!$O4318)/0.06</f>
        <v>13.338000000000003</v>
      </c>
      <c r="E4318" s="47">
        <f>IFERROR((Ações!$F4318-Ações!$K4318)/Ações!$F4318,0)</f>
        <v>0.17857835457266466</v>
      </c>
      <c r="F4318" s="46">
        <f>IF(OR(Ações!$N4318&lt;0,Ações!$M4318&lt;0),"",(22.5*Ações!$M4318*Ações!$N4318)^0.5)</f>
        <v>30.069818755689234</v>
      </c>
      <c r="G4318" s="47">
        <f>IFERROR((Ações!$H4318-Ações!$K4318)/Ações!$H4318,0)</f>
        <v>0.37618080062738396</v>
      </c>
      <c r="H4318" s="48">
        <f>IFERROR(Ações!$I4318/(Ações!$P4318-Table_1[[#This Row],[CAGR LUCRO 5A]]),0)</f>
        <v>39.594805714285719</v>
      </c>
      <c r="I4318" s="48">
        <f>IF(Ações!$S4318&lt;0,"",Ações!$O4318*(1+Ações!$S4318))</f>
        <v>0.83149092000000002</v>
      </c>
      <c r="J4318" s="49">
        <f>IFERROR(IF(Ações!$B4318="","",(VLOOKUP(Table_1[[#This Row],[AÇÕES]],'Dados Status Invest STOCKS'!A4304:AD4919,4)/Table_1[[#This Row],[LPA]]))/100,0)</f>
        <v>6.7748691099476441E-2</v>
      </c>
      <c r="K4318" s="64">
        <f>IFERROR(IF(Ações!$B4318="","",VLOOKUP(Table_1[[#This Row],[AÇÕES]],'Dados Status Invest STOCKS'!A4304:AD4919,2)),0)</f>
        <v>24.7</v>
      </c>
      <c r="L4318" s="65">
        <f>IFERROR(IF(Ações!$B4318="","",VLOOKUP(Table_1[[#This Row],[AÇÕES]],'Dados Status Invest STOCKS'!A4304:AD4919,3)/100),0)</f>
        <v>3.2400000000000005E-2</v>
      </c>
      <c r="M4318" s="66">
        <f>IFERROR(IF(Ações!$B4318="","",VLOOKUP(Table_1[[#This Row],[AÇÕES]],'Dados Status Invest STOCKS'!A4304:AD4919,28)),0)</f>
        <v>1.91</v>
      </c>
      <c r="N4318" s="66">
        <f>IFERROR(IF(Ações!$B4318="","",VLOOKUP(Table_1[[#This Row],[AÇÕES]],'Dados Status Invest STOCKS'!A4304:AD4919,27)),0)</f>
        <v>21.04</v>
      </c>
      <c r="O4318" s="66">
        <f>IFERROR(IF(Ações!$L4318="","",Ações!$K4318*Ações!$L4318),0)</f>
        <v>0.8002800000000001</v>
      </c>
      <c r="P4318" s="67">
        <f t="shared" si="67"/>
        <v>0.06</v>
      </c>
      <c r="Q4318" s="67">
        <f>IFERROR(Ações!$O4318/Ações!$M4318,0)</f>
        <v>0.41899476439790584</v>
      </c>
      <c r="R4318" s="67">
        <f>IFERROR(IF(Ações!$B4318="","",VLOOKUP(Table_1[[#This Row],[AÇÕES]],'Dados Status Invest STOCKS'!A4304:AD4919,18)/100),0)</f>
        <v>9.0700000000000003E-2</v>
      </c>
      <c r="S4318" s="65">
        <f>IFERROR(IF(Ações!$B4318="","",VLOOKUP(Table_1[[#This Row],[AÇÕES]],'Dados Status Invest STOCKS'!A4304:AD4919,25)/100),0)</f>
        <v>3.9E-2</v>
      </c>
      <c r="T4318" s="67">
        <f>(1-Ações!$Q4318)*Ações!$R4318</f>
        <v>5.2697174869109943E-2</v>
      </c>
      <c r="U4318" s="68">
        <f>IF(Ações!$S4318=0,Ações!$T4318,IF(Ações!$T4318=0,Ações!$S4318,AVERAGE(Ações!$S4318,Ações!$T4318)))</f>
        <v>4.5848587434554972E-2</v>
      </c>
    </row>
    <row r="4319" spans="2:21" ht="15" customHeight="1" x14ac:dyDescent="0.2">
      <c r="B4319" s="63" t="str">
        <f>IFERROR('Dados Status Invest STOCKS'!A4306,"-")</f>
        <v>SPWH</v>
      </c>
      <c r="C4319" s="45">
        <f>IFERROR((Ações!$D4319-Ações!$K4319)/Ações!$D4319,0)</f>
        <v>0</v>
      </c>
      <c r="D4319" s="46">
        <f>(Ações!$O4319)/0.06</f>
        <v>0</v>
      </c>
      <c r="E4319" s="47">
        <f>IFERROR((Ações!$F4319-Ações!$K4319)/Ações!$F4319,0)</f>
        <v>0.28231979260747431</v>
      </c>
      <c r="F4319" s="46">
        <f>IF(OR(Ações!$N4319&lt;0,Ações!$M4319&lt;0),"",(22.5*Ações!$M4319*Ações!$N4319)^0.5)</f>
        <v>15.368962229116187</v>
      </c>
      <c r="G4319" s="47">
        <f>IFERROR((Ações!$H4319-Ações!$K4319)/Ações!$H4319,0)</f>
        <v>0</v>
      </c>
      <c r="H4319" s="48">
        <f>IFERROR(Ações!$I4319/(Ações!$P4319-Table_1[[#This Row],[CAGR LUCRO 5A]]),0)</f>
        <v>0</v>
      </c>
      <c r="I4319" s="48">
        <f>IF(Ações!$S4319&lt;0,"",Ações!$O4319*(1+Ações!$S4319))</f>
        <v>0</v>
      </c>
      <c r="J4319" s="49">
        <f>IFERROR(IF(Ações!$B4319="","",(VLOOKUP(Table_1[[#This Row],[AÇÕES]],'Dados Status Invest STOCKS'!A4305:AD4920,4)/Table_1[[#This Row],[LPA]]))/100,0)</f>
        <v>3.3370165745856356E-2</v>
      </c>
      <c r="K4319" s="64">
        <f>IFERROR(IF(Ações!$B4319="","",VLOOKUP(Table_1[[#This Row],[AÇÕES]],'Dados Status Invest STOCKS'!A4305:AD4920,2)),0)</f>
        <v>11.03</v>
      </c>
      <c r="L4319" s="65">
        <f>IFERROR(IF(Ações!$B4319="","",VLOOKUP(Table_1[[#This Row],[AÇÕES]],'Dados Status Invest STOCKS'!A4305:AD4920,3)/100),0)</f>
        <v>0</v>
      </c>
      <c r="M4319" s="66">
        <f>IFERROR(IF(Ações!$B4319="","",VLOOKUP(Table_1[[#This Row],[AÇÕES]],'Dados Status Invest STOCKS'!A4305:AD4920,28)),0)</f>
        <v>1.81</v>
      </c>
      <c r="N4319" s="66">
        <f>IFERROR(IF(Ações!$B4319="","",VLOOKUP(Table_1[[#This Row],[AÇÕES]],'Dados Status Invest STOCKS'!A4305:AD4920,27)),0)</f>
        <v>5.8</v>
      </c>
      <c r="O4319" s="66">
        <f>IFERROR(IF(Ações!$L4319="","",Ações!$K4319*Ações!$L4319),0)</f>
        <v>0</v>
      </c>
      <c r="P4319" s="67">
        <f t="shared" si="67"/>
        <v>0.06</v>
      </c>
      <c r="Q4319" s="67">
        <f>IFERROR(Ações!$O4319/Ações!$M4319,0)</f>
        <v>0</v>
      </c>
      <c r="R4319" s="67">
        <f>IFERROR(IF(Ações!$B4319="","",VLOOKUP(Table_1[[#This Row],[AÇÕES]],'Dados Status Invest STOCKS'!A4305:AD4920,18)/100),0)</f>
        <v>0.31269999999999998</v>
      </c>
      <c r="S4319" s="65">
        <f>IFERROR(IF(Ações!$B4319="","",VLOOKUP(Table_1[[#This Row],[AÇÕES]],'Dados Status Invest STOCKS'!A4305:AD4920,25)/100),0)</f>
        <v>0.26899999999999996</v>
      </c>
      <c r="T4319" s="67">
        <f>(1-Ações!$Q4319)*Ações!$R4319</f>
        <v>0.31269999999999998</v>
      </c>
      <c r="U4319" s="68">
        <f>IF(Ações!$S4319=0,Ações!$T4319,IF(Ações!$T4319=0,Ações!$S4319,AVERAGE(Ações!$S4319,Ações!$T4319)))</f>
        <v>0.29084999999999994</v>
      </c>
    </row>
    <row r="4320" spans="2:21" ht="15" customHeight="1" x14ac:dyDescent="0.2">
      <c r="B4320" s="63" t="str">
        <f>IFERROR('Dados Status Invest STOCKS'!A4307,"-")</f>
        <v>SPWR</v>
      </c>
      <c r="C4320" s="45">
        <f>IFERROR((Ações!$D4320-Ações!$K4320)/Ações!$D4320,0)</f>
        <v>0</v>
      </c>
      <c r="D4320" s="46">
        <f>(Ações!$O4320)/0.06</f>
        <v>0</v>
      </c>
      <c r="E4320" s="47">
        <f>IFERROR((Ações!$F4320-Ações!$K4320)/Ações!$F4320,0)</f>
        <v>-0.31322642620009045</v>
      </c>
      <c r="F4320" s="46">
        <f>IF(OR(Ações!$N4320&lt;0,Ações!$M4320&lt;0),"",(22.5*Ações!$M4320*Ações!$N4320)^0.5)</f>
        <v>12.724386036269097</v>
      </c>
      <c r="G4320" s="47">
        <f>IFERROR((Ações!$H4320-Ações!$K4320)/Ações!$H4320,0)</f>
        <v>0</v>
      </c>
      <c r="H4320" s="48">
        <f>IFERROR(Ações!$I4320/(Ações!$P4320-Table_1[[#This Row],[CAGR LUCRO 5A]]),0)</f>
        <v>0</v>
      </c>
      <c r="I4320" s="48">
        <f>IF(Ações!$S4320&lt;0,"",Ações!$O4320*(1+Ações!$S4320))</f>
        <v>0</v>
      </c>
      <c r="J4320" s="49">
        <f>IFERROR(IF(Ações!$B4320="","",(VLOOKUP(Table_1[[#This Row],[AÇÕES]],'Dados Status Invest STOCKS'!A4306:AD4921,4)/Table_1[[#This Row],[LPA]]))/100,0)</f>
        <v>2.1321428571428571E-2</v>
      </c>
      <c r="K4320" s="64">
        <f>IFERROR(IF(Ações!$B4320="","",VLOOKUP(Table_1[[#This Row],[AÇÕES]],'Dados Status Invest STOCKS'!A4306:AD4921,2)),0)</f>
        <v>16.71</v>
      </c>
      <c r="L4320" s="65">
        <f>IFERROR(IF(Ações!$B4320="","",VLOOKUP(Table_1[[#This Row],[AÇÕES]],'Dados Status Invest STOCKS'!A4306:AD4921,3)/100),0)</f>
        <v>0</v>
      </c>
      <c r="M4320" s="66">
        <f>IFERROR(IF(Ações!$B4320="","",VLOOKUP(Table_1[[#This Row],[AÇÕES]],'Dados Status Invest STOCKS'!A4306:AD4921,28)),0)</f>
        <v>2.8</v>
      </c>
      <c r="N4320" s="66">
        <f>IFERROR(IF(Ações!$B4320="","",VLOOKUP(Table_1[[#This Row],[AÇÕES]],'Dados Status Invest STOCKS'!A4306:AD4921,27)),0)</f>
        <v>2.57</v>
      </c>
      <c r="O4320" s="66">
        <f>IFERROR(IF(Ações!$L4320="","",Ações!$K4320*Ações!$L4320),0)</f>
        <v>0</v>
      </c>
      <c r="P4320" s="67">
        <f t="shared" si="67"/>
        <v>0.06</v>
      </c>
      <c r="Q4320" s="67">
        <f>IFERROR(Ações!$O4320/Ações!$M4320,0)</f>
        <v>0</v>
      </c>
      <c r="R4320" s="67">
        <f>IFERROR(IF(Ações!$B4320="","",VLOOKUP(Table_1[[#This Row],[AÇÕES]],'Dados Status Invest STOCKS'!A4306:AD4921,18)/100),0)</f>
        <v>1.0898999999999999</v>
      </c>
      <c r="S4320" s="65">
        <f>IFERROR(IF(Ações!$B4320="","",VLOOKUP(Table_1[[#This Row],[AÇÕES]],'Dados Status Invest STOCKS'!A4306:AD4921,25)/100),0)</f>
        <v>0</v>
      </c>
      <c r="T4320" s="67">
        <f>(1-Ações!$Q4320)*Ações!$R4320</f>
        <v>1.0898999999999999</v>
      </c>
      <c r="U4320" s="68">
        <f>IF(Ações!$S4320=0,Ações!$T4320,IF(Ações!$T4320=0,Ações!$S4320,AVERAGE(Ações!$S4320,Ações!$T4320)))</f>
        <v>1.0898999999999999</v>
      </c>
    </row>
    <row r="4321" spans="2:21" ht="15" customHeight="1" x14ac:dyDescent="0.2">
      <c r="B4321" s="63" t="str">
        <f>IFERROR('Dados Status Invest STOCKS'!A4308,"-")</f>
        <v>SPXC</v>
      </c>
      <c r="C4321" s="45">
        <f>IFERROR((Ações!$D4321-Ações!$K4321)/Ações!$D4321,0)</f>
        <v>0</v>
      </c>
      <c r="D4321" s="46">
        <f>(Ações!$O4321)/0.06</f>
        <v>0</v>
      </c>
      <c r="E4321" s="47">
        <f>IFERROR((Ações!$F4321-Ações!$K4321)/Ações!$F4321,0)</f>
        <v>-0.61879314959001874</v>
      </c>
      <c r="F4321" s="46">
        <f>IF(OR(Ações!$N4321&lt;0,Ações!$M4321&lt;0),"",(22.5*Ações!$M4321*Ações!$N4321)^0.5)</f>
        <v>32.839279072476607</v>
      </c>
      <c r="G4321" s="47">
        <f>IFERROR((Ações!$H4321-Ações!$K4321)/Ações!$H4321,0)</f>
        <v>0</v>
      </c>
      <c r="H4321" s="48">
        <f>IFERROR(Ações!$I4321/(Ações!$P4321-Table_1[[#This Row],[CAGR LUCRO 5A]]),0)</f>
        <v>0</v>
      </c>
      <c r="I4321" s="48">
        <f>IF(Ações!$S4321&lt;0,"",Ações!$O4321*(1+Ações!$S4321))</f>
        <v>0</v>
      </c>
      <c r="J4321" s="49">
        <f>IFERROR(IF(Ações!$B4321="","",(VLOOKUP(Table_1[[#This Row],[AÇÕES]],'Dados Status Invest STOCKS'!A4307:AD4922,4)/Table_1[[#This Row],[LPA]]))/100,0)</f>
        <v>5.949832775919732E-2</v>
      </c>
      <c r="K4321" s="64">
        <f>IFERROR(IF(Ações!$B4321="","",VLOOKUP(Table_1[[#This Row],[AÇÕES]],'Dados Status Invest STOCKS'!A4307:AD4922,2)),0)</f>
        <v>53.16</v>
      </c>
      <c r="L4321" s="65">
        <f>IFERROR(IF(Ações!$B4321="","",VLOOKUP(Table_1[[#This Row],[AÇÕES]],'Dados Status Invest STOCKS'!A4307:AD4922,3)/100),0)</f>
        <v>0</v>
      </c>
      <c r="M4321" s="66">
        <f>IFERROR(IF(Ações!$B4321="","",VLOOKUP(Table_1[[#This Row],[AÇÕES]],'Dados Status Invest STOCKS'!A4307:AD4922,28)),0)</f>
        <v>2.99</v>
      </c>
      <c r="N4321" s="66">
        <f>IFERROR(IF(Ações!$B4321="","",VLOOKUP(Table_1[[#This Row],[AÇÕES]],'Dados Status Invest STOCKS'!A4307:AD4922,27)),0)</f>
        <v>16.03</v>
      </c>
      <c r="O4321" s="66">
        <f>IFERROR(IF(Ações!$L4321="","",Ações!$K4321*Ações!$L4321),0)</f>
        <v>0</v>
      </c>
      <c r="P4321" s="67">
        <f t="shared" si="67"/>
        <v>0.06</v>
      </c>
      <c r="Q4321" s="67">
        <f>IFERROR(Ações!$O4321/Ações!$M4321,0)</f>
        <v>0</v>
      </c>
      <c r="R4321" s="67">
        <f>IFERROR(IF(Ações!$B4321="","",VLOOKUP(Table_1[[#This Row],[AÇÕES]],'Dados Status Invest STOCKS'!A4307:AD4922,18)/100),0)</f>
        <v>0.18629999999999999</v>
      </c>
      <c r="S4321" s="65">
        <f>IFERROR(IF(Ações!$B4321="","",VLOOKUP(Table_1[[#This Row],[AÇÕES]],'Dados Status Invest STOCKS'!A4307:AD4922,25)/100),0)</f>
        <v>0</v>
      </c>
      <c r="T4321" s="67">
        <f>(1-Ações!$Q4321)*Ações!$R4321</f>
        <v>0.18629999999999999</v>
      </c>
      <c r="U4321" s="68">
        <f>IF(Ações!$S4321=0,Ações!$T4321,IF(Ações!$T4321=0,Ações!$S4321,AVERAGE(Ações!$S4321,Ações!$T4321)))</f>
        <v>0.18629999999999999</v>
      </c>
    </row>
    <row r="4322" spans="2:21" ht="15" customHeight="1" x14ac:dyDescent="0.2">
      <c r="B4322" s="63" t="str">
        <f>IFERROR('Dados Status Invest STOCKS'!A4309,"-")</f>
        <v>SQ</v>
      </c>
      <c r="C4322" s="45">
        <f>IFERROR((Ações!$D4322-Ações!$K4322)/Ações!$D4322,0)</f>
        <v>0</v>
      </c>
      <c r="D4322" s="46">
        <f>(Ações!$O4322)/0.06</f>
        <v>0</v>
      </c>
      <c r="E4322" s="47">
        <f>IFERROR((Ações!$F4322-Ações!$K4322)/Ações!$F4322,0)</f>
        <v>-8.0617117731675556</v>
      </c>
      <c r="F4322" s="46">
        <f>IF(OR(Ações!$N4322&lt;0,Ações!$M4322&lt;0),"",(22.5*Ações!$M4322*Ações!$N4322)^0.5)</f>
        <v>12.944574152902829</v>
      </c>
      <c r="G4322" s="47">
        <f>IFERROR((Ações!$H4322-Ações!$K4322)/Ações!$H4322,0)</f>
        <v>0</v>
      </c>
      <c r="H4322" s="48">
        <f>IFERROR(Ações!$I4322/(Ações!$P4322-Table_1[[#This Row],[CAGR LUCRO 5A]]),0)</f>
        <v>0</v>
      </c>
      <c r="I4322" s="48">
        <f>IF(Ações!$S4322&lt;0,"",Ações!$O4322*(1+Ações!$S4322))</f>
        <v>0</v>
      </c>
      <c r="J4322" s="49">
        <f>IFERROR(IF(Ações!$B4322="","",(VLOOKUP(Table_1[[#This Row],[AÇÕES]],'Dados Status Invest STOCKS'!A4308:AD4923,4)/Table_1[[#This Row],[LPA]]))/100,0)</f>
        <v>0.86594827586206902</v>
      </c>
      <c r="K4322" s="64">
        <f>IFERROR(IF(Ações!$B4322="","",VLOOKUP(Table_1[[#This Row],[AÇÕES]],'Dados Status Invest STOCKS'!A4308:AD4923,2)),0)</f>
        <v>117.3</v>
      </c>
      <c r="L4322" s="65">
        <f>IFERROR(IF(Ações!$B4322="","",VLOOKUP(Table_1[[#This Row],[AÇÕES]],'Dados Status Invest STOCKS'!A4308:AD4923,3)/100),0)</f>
        <v>0</v>
      </c>
      <c r="M4322" s="66">
        <f>IFERROR(IF(Ações!$B4322="","",VLOOKUP(Table_1[[#This Row],[AÇÕES]],'Dados Status Invest STOCKS'!A4308:AD4923,28)),0)</f>
        <v>1.1599999999999999</v>
      </c>
      <c r="N4322" s="66">
        <f>IFERROR(IF(Ações!$B4322="","",VLOOKUP(Table_1[[#This Row],[AÇÕES]],'Dados Status Invest STOCKS'!A4308:AD4923,27)),0)</f>
        <v>6.42</v>
      </c>
      <c r="O4322" s="66">
        <f>IFERROR(IF(Ações!$L4322="","",Ações!$K4322*Ações!$L4322),0)</f>
        <v>0</v>
      </c>
      <c r="P4322" s="67">
        <f t="shared" si="67"/>
        <v>0.06</v>
      </c>
      <c r="Q4322" s="67">
        <f>IFERROR(Ações!$O4322/Ações!$M4322,0)</f>
        <v>0</v>
      </c>
      <c r="R4322" s="67">
        <f>IFERROR(IF(Ações!$B4322="","",VLOOKUP(Table_1[[#This Row],[AÇÕES]],'Dados Status Invest STOCKS'!A4308:AD4923,18)/100),0)</f>
        <v>0.18149999999999999</v>
      </c>
      <c r="S4322" s="65">
        <f>IFERROR(IF(Ações!$B4322="","",VLOOKUP(Table_1[[#This Row],[AÇÕES]],'Dados Status Invest STOCKS'!A4308:AD4923,25)/100),0)</f>
        <v>0</v>
      </c>
      <c r="T4322" s="67">
        <f>(1-Ações!$Q4322)*Ações!$R4322</f>
        <v>0.18149999999999999</v>
      </c>
      <c r="U4322" s="68">
        <f>IF(Ações!$S4322=0,Ações!$T4322,IF(Ações!$T4322=0,Ações!$S4322,AVERAGE(Ações!$S4322,Ações!$T4322)))</f>
        <v>0.18149999999999999</v>
      </c>
    </row>
    <row r="4323" spans="2:21" ht="15" customHeight="1" x14ac:dyDescent="0.2">
      <c r="B4323" s="63" t="str">
        <f>IFERROR('Dados Status Invest STOCKS'!A4310,"-")</f>
        <v>SQBG</v>
      </c>
      <c r="C4323" s="45">
        <f>IFERROR((Ações!$D4323-Ações!$K4323)/Ações!$D4323,0)</f>
        <v>0</v>
      </c>
      <c r="D4323" s="46">
        <f>(Ações!$O4323)/0.06</f>
        <v>0</v>
      </c>
      <c r="E4323" s="47">
        <f>IFERROR((Ações!$F4323-Ações!$K4323)/Ações!$F4323,0)</f>
        <v>0</v>
      </c>
      <c r="F4323" s="46" t="str">
        <f>IF(OR(Ações!$N4323&lt;0,Ações!$M4323&lt;0),"",(22.5*Ações!$M4323*Ações!$N4323)^0.5)</f>
        <v/>
      </c>
      <c r="G4323" s="47">
        <f>IFERROR((Ações!$H4323-Ações!$K4323)/Ações!$H4323,0)</f>
        <v>0</v>
      </c>
      <c r="H4323" s="48">
        <f>IFERROR(Ações!$I4323/(Ações!$P4323-Table_1[[#This Row],[CAGR LUCRO 5A]]),0)</f>
        <v>0</v>
      </c>
      <c r="I4323" s="48">
        <f>IF(Ações!$S4323&lt;0,"",Ações!$O4323*(1+Ações!$S4323))</f>
        <v>0</v>
      </c>
      <c r="J4323" s="49">
        <f>IFERROR(IF(Ações!$B4323="","",(VLOOKUP(Table_1[[#This Row],[AÇÕES]],'Dados Status Invest STOCKS'!A4309:AD4924,4)/Table_1[[#This Row],[LPA]]))/100,0)</f>
        <v>2.2226338210779773E-5</v>
      </c>
      <c r="K4323" s="64">
        <f>IFERROR(IF(Ações!$B4323="","",VLOOKUP(Table_1[[#This Row],[AÇÕES]],'Dados Status Invest STOCKS'!A4309:AD4924,2)),0)</f>
        <v>6.24</v>
      </c>
      <c r="L4323" s="65">
        <f>IFERROR(IF(Ações!$B4323="","",VLOOKUP(Table_1[[#This Row],[AÇÕES]],'Dados Status Invest STOCKS'!A4309:AD4924,3)/100),0)</f>
        <v>0</v>
      </c>
      <c r="M4323" s="66">
        <f>IFERROR(IF(Ações!$B4323="","",VLOOKUP(Table_1[[#This Row],[AÇÕES]],'Dados Status Invest STOCKS'!A4309:AD4924,28)),0)</f>
        <v>-53.99</v>
      </c>
      <c r="N4323" s="66">
        <f>IFERROR(IF(Ações!$B4323="","",VLOOKUP(Table_1[[#This Row],[AÇÕES]],'Dados Status Invest STOCKS'!A4309:AD4924,27)),0)</f>
        <v>15.97</v>
      </c>
      <c r="O4323" s="66">
        <f>IFERROR(IF(Ações!$L4323="","",Ações!$K4323*Ações!$L4323),0)</f>
        <v>0</v>
      </c>
      <c r="P4323" s="67">
        <f t="shared" si="67"/>
        <v>0.06</v>
      </c>
      <c r="Q4323" s="67">
        <f>IFERROR(Ações!$O4323/Ações!$M4323,0)</f>
        <v>0</v>
      </c>
      <c r="R4323" s="67">
        <f>IFERROR(IF(Ações!$B4323="","",VLOOKUP(Table_1[[#This Row],[AÇÕES]],'Dados Status Invest STOCKS'!A4309:AD4924,18)/100),0)</f>
        <v>-3.3812000000000002</v>
      </c>
      <c r="S4323" s="65">
        <f>IFERROR(IF(Ações!$B4323="","",VLOOKUP(Table_1[[#This Row],[AÇÕES]],'Dados Status Invest STOCKS'!A4309:AD4924,25)/100),0)</f>
        <v>0</v>
      </c>
      <c r="T4323" s="67">
        <f>(1-Ações!$Q4323)*Ações!$R4323</f>
        <v>-3.3812000000000002</v>
      </c>
      <c r="U4323" s="68">
        <f>IF(Ações!$S4323=0,Ações!$T4323,IF(Ações!$T4323=0,Ações!$S4323,AVERAGE(Ações!$S4323,Ações!$T4323)))</f>
        <v>-3.3812000000000002</v>
      </c>
    </row>
    <row r="4324" spans="2:21" ht="15" customHeight="1" x14ac:dyDescent="0.2">
      <c r="B4324" s="63" t="str">
        <f>IFERROR('Dados Status Invest STOCKS'!A4311,"-")</f>
        <v>SQM</v>
      </c>
      <c r="C4324" s="45">
        <f>IFERROR((Ações!$D4324-Ações!$K4324)/Ações!$D4324,0)</f>
        <v>-1.4896265560165973</v>
      </c>
      <c r="D4324" s="46">
        <f>(Ações!$O4324)/0.06</f>
        <v>21.404816666666669</v>
      </c>
      <c r="E4324" s="47">
        <f>IFERROR((Ações!$F4324-Ações!$K4324)/Ações!$F4324,0)</f>
        <v>-2.7534824384780072</v>
      </c>
      <c r="F4324" s="46">
        <f>IF(OR(Ações!$N4324&lt;0,Ações!$M4324&lt;0),"",(22.5*Ações!$M4324*Ações!$N4324)^0.5)</f>
        <v>14.197482171145701</v>
      </c>
      <c r="G4324" s="47">
        <f>IFERROR((Ações!$H4324-Ações!$K4324)/Ações!$H4324,0)</f>
        <v>0</v>
      </c>
      <c r="H4324" s="48">
        <f>IFERROR(Ações!$I4324/(Ações!$P4324-Table_1[[#This Row],[CAGR LUCRO 5A]]),0)</f>
        <v>0</v>
      </c>
      <c r="I4324" s="48" t="str">
        <f>IF(Ações!$S4324&lt;0,"",Ações!$O4324*(1+Ações!$S4324))</f>
        <v/>
      </c>
      <c r="J4324" s="49">
        <f>IFERROR(IF(Ações!$B4324="","",(VLOOKUP(Table_1[[#This Row],[AÇÕES]],'Dados Status Invest STOCKS'!A4310:AD4925,4)/Table_1[[#This Row],[LPA]]))/100,0)</f>
        <v>0.85075949367088599</v>
      </c>
      <c r="K4324" s="64">
        <f>IFERROR(IF(Ações!$B4324="","",VLOOKUP(Table_1[[#This Row],[AÇÕES]],'Dados Status Invest STOCKS'!A4310:AD4925,2)),0)</f>
        <v>53.29</v>
      </c>
      <c r="L4324" s="65">
        <f>IFERROR(IF(Ações!$B4324="","",VLOOKUP(Table_1[[#This Row],[AÇÕES]],'Dados Status Invest STOCKS'!A4310:AD4925,3)/100),0)</f>
        <v>2.41E-2</v>
      </c>
      <c r="M4324" s="66">
        <f>IFERROR(IF(Ações!$B4324="","",VLOOKUP(Table_1[[#This Row],[AÇÕES]],'Dados Status Invest STOCKS'!A4310:AD4925,28)),0)</f>
        <v>0.79</v>
      </c>
      <c r="N4324" s="66">
        <f>IFERROR(IF(Ações!$B4324="","",VLOOKUP(Table_1[[#This Row],[AÇÕES]],'Dados Status Invest STOCKS'!A4310:AD4925,27)),0)</f>
        <v>11.34</v>
      </c>
      <c r="O4324" s="66">
        <f>IFERROR(IF(Ações!$L4324="","",Ações!$K4324*Ações!$L4324),0)</f>
        <v>1.284289</v>
      </c>
      <c r="P4324" s="67">
        <f t="shared" si="67"/>
        <v>0.06</v>
      </c>
      <c r="Q4324" s="67">
        <f>IFERROR(Ações!$O4324/Ações!$M4324,0)</f>
        <v>1.6256822784810125</v>
      </c>
      <c r="R4324" s="67">
        <f>IFERROR(IF(Ações!$B4324="","",VLOOKUP(Table_1[[#This Row],[AÇÕES]],'Dados Status Invest STOCKS'!A4310:AD4925,18)/100),0)</f>
        <v>6.9900000000000004E-2</v>
      </c>
      <c r="S4324" s="65">
        <f>IFERROR(IF(Ações!$B4324="","",VLOOKUP(Table_1[[#This Row],[AÇÕES]],'Dados Status Invest STOCKS'!A4310:AD4925,25)/100),0)</f>
        <v>-5.2400000000000002E-2</v>
      </c>
      <c r="T4324" s="67">
        <f>(1-Ações!$Q4324)*Ações!$R4324</f>
        <v>-4.373519126582278E-2</v>
      </c>
      <c r="U4324" s="68">
        <f>IF(Ações!$S4324=0,Ações!$T4324,IF(Ações!$T4324=0,Ações!$S4324,AVERAGE(Ações!$S4324,Ações!$T4324)))</f>
        <v>-4.8067595632911395E-2</v>
      </c>
    </row>
    <row r="4325" spans="2:21" ht="15" customHeight="1" x14ac:dyDescent="0.2">
      <c r="B4325" s="63" t="str">
        <f>IFERROR('Dados Status Invest STOCKS'!A4312,"-")</f>
        <v>SQNS</v>
      </c>
      <c r="C4325" s="45">
        <f>IFERROR((Ações!$D4325-Ações!$K4325)/Ações!$D4325,0)</f>
        <v>0</v>
      </c>
      <c r="D4325" s="46">
        <f>(Ações!$O4325)/0.06</f>
        <v>0</v>
      </c>
      <c r="E4325" s="47">
        <f>IFERROR((Ações!$F4325-Ações!$K4325)/Ações!$F4325,0)</f>
        <v>0</v>
      </c>
      <c r="F4325" s="46" t="str">
        <f>IF(OR(Ações!$N4325&lt;0,Ações!$M4325&lt;0),"",(22.5*Ações!$M4325*Ações!$N4325)^0.5)</f>
        <v/>
      </c>
      <c r="G4325" s="47">
        <f>IFERROR((Ações!$H4325-Ações!$K4325)/Ações!$H4325,0)</f>
        <v>0</v>
      </c>
      <c r="H4325" s="48">
        <f>IFERROR(Ações!$I4325/(Ações!$P4325-Table_1[[#This Row],[CAGR LUCRO 5A]]),0)</f>
        <v>0</v>
      </c>
      <c r="I4325" s="48">
        <f>IF(Ações!$S4325&lt;0,"",Ações!$O4325*(1+Ações!$S4325))</f>
        <v>0</v>
      </c>
      <c r="J4325" s="49">
        <f>IFERROR(IF(Ações!$B4325="","",(VLOOKUP(Table_1[[#This Row],[AÇÕES]],'Dados Status Invest STOCKS'!A4311:AD4926,4)/Table_1[[#This Row],[LPA]]))/100,0)</f>
        <v>5.4090909090909092E-2</v>
      </c>
      <c r="K4325" s="64">
        <f>IFERROR(IF(Ações!$B4325="","",VLOOKUP(Table_1[[#This Row],[AÇÕES]],'Dados Status Invest STOCKS'!A4311:AD4926,2)),0)</f>
        <v>4.1900000000000004</v>
      </c>
      <c r="L4325" s="65">
        <f>IFERROR(IF(Ações!$B4325="","",VLOOKUP(Table_1[[#This Row],[AÇÕES]],'Dados Status Invest STOCKS'!A4311:AD4926,3)/100),0)</f>
        <v>0</v>
      </c>
      <c r="M4325" s="66">
        <f>IFERROR(IF(Ações!$B4325="","",VLOOKUP(Table_1[[#This Row],[AÇÕES]],'Dados Status Invest STOCKS'!A4311:AD4926,28)),0)</f>
        <v>-0.88</v>
      </c>
      <c r="N4325" s="66">
        <f>IFERROR(IF(Ações!$B4325="","",VLOOKUP(Table_1[[#This Row],[AÇÕES]],'Dados Status Invest STOCKS'!A4311:AD4926,27)),0)</f>
        <v>-0.53</v>
      </c>
      <c r="O4325" s="66">
        <f>IFERROR(IF(Ações!$L4325="","",Ações!$K4325*Ações!$L4325),0)</f>
        <v>0</v>
      </c>
      <c r="P4325" s="67">
        <f t="shared" si="67"/>
        <v>0.06</v>
      </c>
      <c r="Q4325" s="67">
        <f>IFERROR(Ações!$O4325/Ações!$M4325,0)</f>
        <v>0</v>
      </c>
      <c r="R4325" s="67">
        <f>IFERROR(IF(Ações!$B4325="","",VLOOKUP(Table_1[[#This Row],[AÇÕES]],'Dados Status Invest STOCKS'!A4311:AD4926,18)/100),0)</f>
        <v>-1.6519999999999999</v>
      </c>
      <c r="S4325" s="65">
        <f>IFERROR(IF(Ações!$B4325="","",VLOOKUP(Table_1[[#This Row],[AÇÕES]],'Dados Status Invest STOCKS'!A4311:AD4926,25)/100),0)</f>
        <v>0</v>
      </c>
      <c r="T4325" s="67">
        <f>(1-Ações!$Q4325)*Ações!$R4325</f>
        <v>-1.6519999999999999</v>
      </c>
      <c r="U4325" s="68">
        <f>IF(Ações!$S4325=0,Ações!$T4325,IF(Ações!$T4325=0,Ações!$S4325,AVERAGE(Ações!$S4325,Ações!$T4325)))</f>
        <v>-1.6519999999999999</v>
      </c>
    </row>
    <row r="4326" spans="2:21" ht="15" customHeight="1" x14ac:dyDescent="0.2">
      <c r="B4326" s="63" t="str">
        <f>IFERROR('Dados Status Invest STOCKS'!A4313,"-")</f>
        <v>SQSP</v>
      </c>
      <c r="C4326" s="45">
        <f>IFERROR((Ações!$D4326-Ações!$K4326)/Ações!$D4326,0)</f>
        <v>0</v>
      </c>
      <c r="D4326" s="46">
        <f>(Ações!$O4326)/0.06</f>
        <v>0</v>
      </c>
      <c r="E4326" s="47">
        <f>IFERROR((Ações!$F4326-Ações!$K4326)/Ações!$F4326,0)</f>
        <v>0</v>
      </c>
      <c r="F4326" s="46" t="str">
        <f>IF(OR(Ações!$N4326&lt;0,Ações!$M4326&lt;0),"",(22.5*Ações!$M4326*Ações!$N4326)^0.5)</f>
        <v/>
      </c>
      <c r="G4326" s="47">
        <f>IFERROR((Ações!$H4326-Ações!$K4326)/Ações!$H4326,0)</f>
        <v>0</v>
      </c>
      <c r="H4326" s="48">
        <f>IFERROR(Ações!$I4326/(Ações!$P4326-Table_1[[#This Row],[CAGR LUCRO 5A]]),0)</f>
        <v>0</v>
      </c>
      <c r="I4326" s="48">
        <f>IF(Ações!$S4326&lt;0,"",Ações!$O4326*(1+Ações!$S4326))</f>
        <v>0</v>
      </c>
      <c r="J4326" s="49">
        <f>IFERROR(IF(Ações!$B4326="","",(VLOOKUP(Table_1[[#This Row],[AÇÕES]],'Dados Status Invest STOCKS'!A4312:AD4927,4)/Table_1[[#This Row],[LPA]]))/100,0)</f>
        <v>0.11524096385542169</v>
      </c>
      <c r="K4326" s="64">
        <f>IFERROR(IF(Ações!$B4326="","",VLOOKUP(Table_1[[#This Row],[AÇÕES]],'Dados Status Invest STOCKS'!A4312:AD4927,2)),0)</f>
        <v>31.79</v>
      </c>
      <c r="L4326" s="65">
        <f>IFERROR(IF(Ações!$B4326="","",VLOOKUP(Table_1[[#This Row],[AÇÕES]],'Dados Status Invest STOCKS'!A4312:AD4927,3)/100),0)</f>
        <v>0</v>
      </c>
      <c r="M4326" s="66">
        <f>IFERROR(IF(Ações!$B4326="","",VLOOKUP(Table_1[[#This Row],[AÇÕES]],'Dados Status Invest STOCKS'!A4312:AD4927,28)),0)</f>
        <v>-1.66</v>
      </c>
      <c r="N4326" s="66">
        <f>IFERROR(IF(Ações!$B4326="","",VLOOKUP(Table_1[[#This Row],[AÇÕES]],'Dados Status Invest STOCKS'!A4312:AD4927,27)),0)</f>
        <v>-0.27</v>
      </c>
      <c r="O4326" s="66">
        <f>IFERROR(IF(Ações!$L4326="","",Ações!$K4326*Ações!$L4326),0)</f>
        <v>0</v>
      </c>
      <c r="P4326" s="67">
        <f t="shared" si="67"/>
        <v>0.06</v>
      </c>
      <c r="Q4326" s="67">
        <f>IFERROR(Ações!$O4326/Ações!$M4326,0)</f>
        <v>0</v>
      </c>
      <c r="R4326" s="67">
        <f>IFERROR(IF(Ações!$B4326="","",VLOOKUP(Table_1[[#This Row],[AÇÕES]],'Dados Status Invest STOCKS'!A4312:AD4927,18)/100),0)</f>
        <v>-6.0477999999999996</v>
      </c>
      <c r="S4326" s="65">
        <f>IFERROR(IF(Ações!$B4326="","",VLOOKUP(Table_1[[#This Row],[AÇÕES]],'Dados Status Invest STOCKS'!A4312:AD4927,25)/100),0)</f>
        <v>0</v>
      </c>
      <c r="T4326" s="67">
        <f>(1-Ações!$Q4326)*Ações!$R4326</f>
        <v>-6.0477999999999996</v>
      </c>
      <c r="U4326" s="68">
        <f>IF(Ações!$S4326=0,Ações!$T4326,IF(Ações!$T4326=0,Ações!$S4326,AVERAGE(Ações!$S4326,Ações!$T4326)))</f>
        <v>-6.0477999999999996</v>
      </c>
    </row>
    <row r="4327" spans="2:21" ht="15" customHeight="1" x14ac:dyDescent="0.2">
      <c r="B4327" s="63" t="str">
        <f>IFERROR('Dados Status Invest STOCKS'!A4314,"-")</f>
        <v>SQZ</v>
      </c>
      <c r="C4327" s="45">
        <f>IFERROR((Ações!$D4327-Ações!$K4327)/Ações!$D4327,0)</f>
        <v>0</v>
      </c>
      <c r="D4327" s="46">
        <f>(Ações!$O4327)/0.06</f>
        <v>0</v>
      </c>
      <c r="E4327" s="47">
        <f>IFERROR((Ações!$F4327-Ações!$K4327)/Ações!$F4327,0)</f>
        <v>0</v>
      </c>
      <c r="F4327" s="46" t="str">
        <f>IF(OR(Ações!$N4327&lt;0,Ações!$M4327&lt;0),"",(22.5*Ações!$M4327*Ações!$N4327)^0.5)</f>
        <v/>
      </c>
      <c r="G4327" s="47">
        <f>IFERROR((Ações!$H4327-Ações!$K4327)/Ações!$H4327,0)</f>
        <v>0</v>
      </c>
      <c r="H4327" s="48">
        <f>IFERROR(Ações!$I4327/(Ações!$P4327-Table_1[[#This Row],[CAGR LUCRO 5A]]),0)</f>
        <v>0</v>
      </c>
      <c r="I4327" s="48">
        <f>IF(Ações!$S4327&lt;0,"",Ações!$O4327*(1+Ações!$S4327))</f>
        <v>0</v>
      </c>
      <c r="J4327" s="49">
        <f>IFERROR(IF(Ações!$B4327="","",(VLOOKUP(Table_1[[#This Row],[AÇÕES]],'Dados Status Invest STOCKS'!A4313:AD4928,4)/Table_1[[#This Row],[LPA]]))/100,0)</f>
        <v>1.0789473684210526E-2</v>
      </c>
      <c r="K4327" s="64">
        <f>IFERROR(IF(Ações!$B4327="","",VLOOKUP(Table_1[[#This Row],[AÇÕES]],'Dados Status Invest STOCKS'!A4313:AD4928,2)),0)</f>
        <v>7.63</v>
      </c>
      <c r="L4327" s="65">
        <f>IFERROR(IF(Ações!$B4327="","",VLOOKUP(Table_1[[#This Row],[AÇÕES]],'Dados Status Invest STOCKS'!A4313:AD4928,3)/100),0)</f>
        <v>0</v>
      </c>
      <c r="M4327" s="66">
        <f>IFERROR(IF(Ações!$B4327="","",VLOOKUP(Table_1[[#This Row],[AÇÕES]],'Dados Status Invest STOCKS'!A4313:AD4928,28)),0)</f>
        <v>-2.66</v>
      </c>
      <c r="N4327" s="66">
        <f>IFERROR(IF(Ações!$B4327="","",VLOOKUP(Table_1[[#This Row],[AÇÕES]],'Dados Status Invest STOCKS'!A4313:AD4928,27)),0)</f>
        <v>4.75</v>
      </c>
      <c r="O4327" s="66">
        <f>IFERROR(IF(Ações!$L4327="","",Ações!$K4327*Ações!$L4327),0)</f>
        <v>0</v>
      </c>
      <c r="P4327" s="67">
        <f t="shared" si="67"/>
        <v>0.06</v>
      </c>
      <c r="Q4327" s="67">
        <f>IFERROR(Ações!$O4327/Ações!$M4327,0)</f>
        <v>0</v>
      </c>
      <c r="R4327" s="67">
        <f>IFERROR(IF(Ações!$B4327="","",VLOOKUP(Table_1[[#This Row],[AÇÕES]],'Dados Status Invest STOCKS'!A4313:AD4928,18)/100),0)</f>
        <v>-0.55940000000000001</v>
      </c>
      <c r="S4327" s="65">
        <f>IFERROR(IF(Ações!$B4327="","",VLOOKUP(Table_1[[#This Row],[AÇÕES]],'Dados Status Invest STOCKS'!A4313:AD4928,25)/100),0)</f>
        <v>0</v>
      </c>
      <c r="T4327" s="67">
        <f>(1-Ações!$Q4327)*Ações!$R4327</f>
        <v>-0.55940000000000001</v>
      </c>
      <c r="U4327" s="68">
        <f>IF(Ações!$S4327=0,Ações!$T4327,IF(Ações!$T4327=0,Ações!$S4327,AVERAGE(Ações!$S4327,Ações!$T4327)))</f>
        <v>-0.55940000000000001</v>
      </c>
    </row>
    <row r="4328" spans="2:21" ht="15" customHeight="1" x14ac:dyDescent="0.2">
      <c r="B4328" s="63" t="str">
        <f>IFERROR('Dados Status Invest STOCKS'!A4315,"-")</f>
        <v>SR</v>
      </c>
      <c r="C4328" s="45">
        <f>IFERROR((Ações!$D4328-Ações!$K4328)/Ações!$D4328,0)</f>
        <v>-0.44230769230769224</v>
      </c>
      <c r="D4328" s="46">
        <f>(Ações!$O4328)/0.06</f>
        <v>43.867200000000004</v>
      </c>
      <c r="E4328" s="47">
        <f>IFERROR((Ações!$F4328-Ações!$K4328)/Ações!$F4328,0)</f>
        <v>0.17069492953703067</v>
      </c>
      <c r="F4328" s="46">
        <f>IF(OR(Ações!$N4328&lt;0,Ações!$M4328&lt;0),"",(22.5*Ações!$M4328*Ações!$N4328)^0.5)</f>
        <v>76.292792909946613</v>
      </c>
      <c r="G4328" s="47">
        <f>IFERROR((Ações!$H4328-Ações!$K4328)/Ações!$H4328,0)</f>
        <v>2.6062322658413861</v>
      </c>
      <c r="H4328" s="48">
        <f>IFERROR(Ações!$I4328/(Ações!$P4328-Table_1[[#This Row],[CAGR LUCRO 5A]]),0)</f>
        <v>-39.390318166007908</v>
      </c>
      <c r="I4328" s="48">
        <f>IF(Ações!$S4328&lt;0,"",Ações!$O4328*(1+Ações!$S4328))</f>
        <v>2.9897251487999998</v>
      </c>
      <c r="J4328" s="49">
        <f>IFERROR(IF(Ações!$B4328="","",(VLOOKUP(Table_1[[#This Row],[AÇÕES]],'Dados Status Invest STOCKS'!A4314:AD4929,4)/Table_1[[#This Row],[LPA]]))/100,0)</f>
        <v>2.4990059642147115E-2</v>
      </c>
      <c r="K4328" s="64">
        <f>IFERROR(IF(Ações!$B4328="","",VLOOKUP(Table_1[[#This Row],[AÇÕES]],'Dados Status Invest STOCKS'!A4314:AD4929,2)),0)</f>
        <v>63.27</v>
      </c>
      <c r="L4328" s="65">
        <f>IFERROR(IF(Ações!$B4328="","",VLOOKUP(Table_1[[#This Row],[AÇÕES]],'Dados Status Invest STOCKS'!A4314:AD4929,3)/100),0)</f>
        <v>4.1599999999999998E-2</v>
      </c>
      <c r="M4328" s="66">
        <f>IFERROR(IF(Ações!$B4328="","",VLOOKUP(Table_1[[#This Row],[AÇÕES]],'Dados Status Invest STOCKS'!A4314:AD4929,28)),0)</f>
        <v>5.03</v>
      </c>
      <c r="N4328" s="66">
        <f>IFERROR(IF(Ações!$B4328="","",VLOOKUP(Table_1[[#This Row],[AÇÕES]],'Dados Status Invest STOCKS'!A4314:AD4929,27)),0)</f>
        <v>51.43</v>
      </c>
      <c r="O4328" s="66">
        <f>IFERROR(IF(Ações!$L4328="","",Ações!$K4328*Ações!$L4328),0)</f>
        <v>2.6320320000000001</v>
      </c>
      <c r="P4328" s="67">
        <f t="shared" si="67"/>
        <v>0.06</v>
      </c>
      <c r="Q4328" s="67">
        <f>IFERROR(Ações!$O4328/Ações!$M4328,0)</f>
        <v>0.52326679920477137</v>
      </c>
      <c r="R4328" s="67">
        <f>IFERROR(IF(Ações!$B4328="","",VLOOKUP(Table_1[[#This Row],[AÇÕES]],'Dados Status Invest STOCKS'!A4314:AD4929,18)/100),0)</f>
        <v>9.7799999999999998E-2</v>
      </c>
      <c r="S4328" s="65">
        <f>IFERROR(IF(Ações!$B4328="","",VLOOKUP(Table_1[[#This Row],[AÇÕES]],'Dados Status Invest STOCKS'!A4314:AD4929,25)/100),0)</f>
        <v>0.13589999999999999</v>
      </c>
      <c r="T4328" s="67">
        <f>(1-Ações!$Q4328)*Ações!$R4328</f>
        <v>4.6624507037773356E-2</v>
      </c>
      <c r="U4328" s="68">
        <f>IF(Ações!$S4328=0,Ações!$T4328,IF(Ações!$T4328=0,Ações!$S4328,AVERAGE(Ações!$S4328,Ações!$T4328)))</f>
        <v>9.1262253518886671E-2</v>
      </c>
    </row>
    <row r="4329" spans="2:21" ht="15" customHeight="1" x14ac:dyDescent="0.2">
      <c r="B4329" s="63" t="str">
        <f>IFERROR('Dados Status Invest STOCKS'!A4316,"-")</f>
        <v>SRAC</v>
      </c>
      <c r="C4329" s="45">
        <f>IFERROR((Ações!$D4329-Ações!$K4329)/Ações!$D4329,0)</f>
        <v>0</v>
      </c>
      <c r="D4329" s="46">
        <f>(Ações!$O4329)/0.06</f>
        <v>0</v>
      </c>
      <c r="E4329" s="47">
        <f>IFERROR((Ações!$F4329-Ações!$K4329)/Ações!$F4329,0)</f>
        <v>0</v>
      </c>
      <c r="F4329" s="46" t="str">
        <f>IF(OR(Ações!$N4329&lt;0,Ações!$M4329&lt;0),"",(22.5*Ações!$M4329*Ações!$N4329)^0.5)</f>
        <v/>
      </c>
      <c r="G4329" s="47">
        <f>IFERROR((Ações!$H4329-Ações!$K4329)/Ações!$H4329,0)</f>
        <v>0</v>
      </c>
      <c r="H4329" s="48">
        <f>IFERROR(Ações!$I4329/(Ações!$P4329-Table_1[[#This Row],[CAGR LUCRO 5A]]),0)</f>
        <v>0</v>
      </c>
      <c r="I4329" s="48">
        <f>IF(Ações!$S4329&lt;0,"",Ações!$O4329*(1+Ações!$S4329))</f>
        <v>0</v>
      </c>
      <c r="J4329" s="49">
        <f>IFERROR(IF(Ações!$B4329="","",(VLOOKUP(Table_1[[#This Row],[AÇÕES]],'Dados Status Invest STOCKS'!A4315:AD4930,4)/Table_1[[#This Row],[LPA]]))/100,0)</f>
        <v>3.8000000000000006E-2</v>
      </c>
      <c r="K4329" s="64">
        <f>IFERROR(IF(Ações!$B4329="","",VLOOKUP(Table_1[[#This Row],[AÇÕES]],'Dados Status Invest STOCKS'!A4315:AD4930,2)),0)</f>
        <v>10.97</v>
      </c>
      <c r="L4329" s="65">
        <f>IFERROR(IF(Ações!$B4329="","",VLOOKUP(Table_1[[#This Row],[AÇÕES]],'Dados Status Invest STOCKS'!A4315:AD4930,3)/100),0)</f>
        <v>0</v>
      </c>
      <c r="M4329" s="66">
        <f>IFERROR(IF(Ações!$B4329="","",VLOOKUP(Table_1[[#This Row],[AÇÕES]],'Dados Status Invest STOCKS'!A4315:AD4930,28)),0)</f>
        <v>-1.7</v>
      </c>
      <c r="N4329" s="66">
        <f>IFERROR(IF(Ações!$B4329="","",VLOOKUP(Table_1[[#This Row],[AÇÕES]],'Dados Status Invest STOCKS'!A4315:AD4930,27)),0)</f>
        <v>0.23</v>
      </c>
      <c r="O4329" s="66">
        <f>IFERROR(IF(Ações!$L4329="","",Ações!$K4329*Ações!$L4329),0)</f>
        <v>0</v>
      </c>
      <c r="P4329" s="67">
        <f t="shared" si="67"/>
        <v>0.06</v>
      </c>
      <c r="Q4329" s="67">
        <f>IFERROR(Ações!$O4329/Ações!$M4329,0)</f>
        <v>0</v>
      </c>
      <c r="R4329" s="67">
        <f>IFERROR(IF(Ações!$B4329="","",VLOOKUP(Table_1[[#This Row],[AÇÕES]],'Dados Status Invest STOCKS'!A4315:AD4930,18)/100),0)</f>
        <v>-7.4960000000000004</v>
      </c>
      <c r="S4329" s="65">
        <f>IFERROR(IF(Ações!$B4329="","",VLOOKUP(Table_1[[#This Row],[AÇÕES]],'Dados Status Invest STOCKS'!A4315:AD4930,25)/100),0)</f>
        <v>0</v>
      </c>
      <c r="T4329" s="67">
        <f>(1-Ações!$Q4329)*Ações!$R4329</f>
        <v>-7.4960000000000004</v>
      </c>
      <c r="U4329" s="68">
        <f>IF(Ações!$S4329=0,Ações!$T4329,IF(Ações!$T4329=0,Ações!$S4329,AVERAGE(Ações!$S4329,Ações!$T4329)))</f>
        <v>-7.4960000000000004</v>
      </c>
    </row>
    <row r="4330" spans="2:21" ht="15" customHeight="1" x14ac:dyDescent="0.2">
      <c r="B4330" s="63" t="str">
        <f>IFERROR('Dados Status Invest STOCKS'!A4317,"-")</f>
        <v>SRACU</v>
      </c>
      <c r="C4330" s="45">
        <f>IFERROR((Ações!$D4330-Ações!$K4330)/Ações!$D4330,0)</f>
        <v>0</v>
      </c>
      <c r="D4330" s="46">
        <f>(Ações!$O4330)/0.06</f>
        <v>0</v>
      </c>
      <c r="E4330" s="47">
        <f>IFERROR((Ações!$F4330-Ações!$K4330)/Ações!$F4330,0)</f>
        <v>0</v>
      </c>
      <c r="F4330" s="46" t="str">
        <f>IF(OR(Ações!$N4330&lt;0,Ações!$M4330&lt;0),"",(22.5*Ações!$M4330*Ações!$N4330)^0.5)</f>
        <v/>
      </c>
      <c r="G4330" s="47">
        <f>IFERROR((Ações!$H4330-Ações!$K4330)/Ações!$H4330,0)</f>
        <v>0</v>
      </c>
      <c r="H4330" s="48">
        <f>IFERROR(Ações!$I4330/(Ações!$P4330-Table_1[[#This Row],[CAGR LUCRO 5A]]),0)</f>
        <v>0</v>
      </c>
      <c r="I4330" s="48">
        <f>IF(Ações!$S4330&lt;0,"",Ações!$O4330*(1+Ações!$S4330))</f>
        <v>0</v>
      </c>
      <c r="J4330" s="49">
        <f>IFERROR(IF(Ações!$B4330="","",(VLOOKUP(Table_1[[#This Row],[AÇÕES]],'Dados Status Invest STOCKS'!A4316:AD4931,4)/Table_1[[#This Row],[LPA]]))/100,0)</f>
        <v>4.2294117647058822E-2</v>
      </c>
      <c r="K4330" s="64">
        <f>IFERROR(IF(Ações!$B4330="","",VLOOKUP(Table_1[[#This Row],[AÇÕES]],'Dados Status Invest STOCKS'!A4316:AD4931,2)),0)</f>
        <v>12.2</v>
      </c>
      <c r="L4330" s="65">
        <f>IFERROR(IF(Ações!$B4330="","",VLOOKUP(Table_1[[#This Row],[AÇÕES]],'Dados Status Invest STOCKS'!A4316:AD4931,3)/100),0)</f>
        <v>0</v>
      </c>
      <c r="M4330" s="66">
        <f>IFERROR(IF(Ações!$B4330="","",VLOOKUP(Table_1[[#This Row],[AÇÕES]],'Dados Status Invest STOCKS'!A4316:AD4931,28)),0)</f>
        <v>-1.7</v>
      </c>
      <c r="N4330" s="66">
        <f>IFERROR(IF(Ações!$B4330="","",VLOOKUP(Table_1[[#This Row],[AÇÕES]],'Dados Status Invest STOCKS'!A4316:AD4931,27)),0)</f>
        <v>0.23</v>
      </c>
      <c r="O4330" s="66">
        <f>IFERROR(IF(Ações!$L4330="","",Ações!$K4330*Ações!$L4330),0)</f>
        <v>0</v>
      </c>
      <c r="P4330" s="67">
        <f t="shared" si="67"/>
        <v>0.06</v>
      </c>
      <c r="Q4330" s="67">
        <f>IFERROR(Ações!$O4330/Ações!$M4330,0)</f>
        <v>0</v>
      </c>
      <c r="R4330" s="67">
        <f>IFERROR(IF(Ações!$B4330="","",VLOOKUP(Table_1[[#This Row],[AÇÕES]],'Dados Status Invest STOCKS'!A4316:AD4931,18)/100),0)</f>
        <v>-7.4960000000000004</v>
      </c>
      <c r="S4330" s="65">
        <f>IFERROR(IF(Ações!$B4330="","",VLOOKUP(Table_1[[#This Row],[AÇÕES]],'Dados Status Invest STOCKS'!A4316:AD4931,25)/100),0)</f>
        <v>0</v>
      </c>
      <c r="T4330" s="67">
        <f>(1-Ações!$Q4330)*Ações!$R4330</f>
        <v>-7.4960000000000004</v>
      </c>
      <c r="U4330" s="68">
        <f>IF(Ações!$S4330=0,Ações!$T4330,IF(Ações!$T4330=0,Ações!$S4330,AVERAGE(Ações!$S4330,Ações!$T4330)))</f>
        <v>-7.4960000000000004</v>
      </c>
    </row>
    <row r="4331" spans="2:21" ht="15" customHeight="1" x14ac:dyDescent="0.2">
      <c r="B4331" s="63" t="str">
        <f>IFERROR('Dados Status Invest STOCKS'!A4318,"-")</f>
        <v>SRACW</v>
      </c>
      <c r="C4331" s="45">
        <f>IFERROR((Ações!$D4331-Ações!$K4331)/Ações!$D4331,0)</f>
        <v>0</v>
      </c>
      <c r="D4331" s="46">
        <f>(Ações!$O4331)/0.06</f>
        <v>0</v>
      </c>
      <c r="E4331" s="47">
        <f>IFERROR((Ações!$F4331-Ações!$K4331)/Ações!$F4331,0)</f>
        <v>0</v>
      </c>
      <c r="F4331" s="46" t="str">
        <f>IF(OR(Ações!$N4331&lt;0,Ações!$M4331&lt;0),"",(22.5*Ações!$M4331*Ações!$N4331)^0.5)</f>
        <v/>
      </c>
      <c r="G4331" s="47">
        <f>IFERROR((Ações!$H4331-Ações!$K4331)/Ações!$H4331,0)</f>
        <v>0</v>
      </c>
      <c r="H4331" s="48">
        <f>IFERROR(Ações!$I4331/(Ações!$P4331-Table_1[[#This Row],[CAGR LUCRO 5A]]),0)</f>
        <v>0</v>
      </c>
      <c r="I4331" s="48">
        <f>IF(Ações!$S4331&lt;0,"",Ações!$O4331*(1+Ações!$S4331))</f>
        <v>0</v>
      </c>
      <c r="J4331" s="49">
        <f>IFERROR(IF(Ações!$B4331="","",(VLOOKUP(Table_1[[#This Row],[AÇÕES]],'Dados Status Invest STOCKS'!A4317:AD4932,4)/Table_1[[#This Row],[LPA]]))/100,0)</f>
        <v>8.1176470588235298E-3</v>
      </c>
      <c r="K4331" s="64">
        <f>IFERROR(IF(Ações!$B4331="","",VLOOKUP(Table_1[[#This Row],[AÇÕES]],'Dados Status Invest STOCKS'!A4317:AD4932,2)),0)</f>
        <v>2.34</v>
      </c>
      <c r="L4331" s="65">
        <f>IFERROR(IF(Ações!$B4331="","",VLOOKUP(Table_1[[#This Row],[AÇÕES]],'Dados Status Invest STOCKS'!A4317:AD4932,3)/100),0)</f>
        <v>0</v>
      </c>
      <c r="M4331" s="66">
        <f>IFERROR(IF(Ações!$B4331="","",VLOOKUP(Table_1[[#This Row],[AÇÕES]],'Dados Status Invest STOCKS'!A4317:AD4932,28)),0)</f>
        <v>-1.7</v>
      </c>
      <c r="N4331" s="66">
        <f>IFERROR(IF(Ações!$B4331="","",VLOOKUP(Table_1[[#This Row],[AÇÕES]],'Dados Status Invest STOCKS'!A4317:AD4932,27)),0)</f>
        <v>0.23</v>
      </c>
      <c r="O4331" s="66">
        <f>IFERROR(IF(Ações!$L4331="","",Ações!$K4331*Ações!$L4331),0)</f>
        <v>0</v>
      </c>
      <c r="P4331" s="67">
        <f t="shared" si="67"/>
        <v>0.06</v>
      </c>
      <c r="Q4331" s="67">
        <f>IFERROR(Ações!$O4331/Ações!$M4331,0)</f>
        <v>0</v>
      </c>
      <c r="R4331" s="67">
        <f>IFERROR(IF(Ações!$B4331="","",VLOOKUP(Table_1[[#This Row],[AÇÕES]],'Dados Status Invest STOCKS'!A4317:AD4932,18)/100),0)</f>
        <v>-7.4960000000000004</v>
      </c>
      <c r="S4331" s="65">
        <f>IFERROR(IF(Ações!$B4331="","",VLOOKUP(Table_1[[#This Row],[AÇÕES]],'Dados Status Invest STOCKS'!A4317:AD4932,25)/100),0)</f>
        <v>0</v>
      </c>
      <c r="T4331" s="67">
        <f>(1-Ações!$Q4331)*Ações!$R4331</f>
        <v>-7.4960000000000004</v>
      </c>
      <c r="U4331" s="68">
        <f>IF(Ações!$S4331=0,Ações!$T4331,IF(Ações!$T4331=0,Ações!$S4331,AVERAGE(Ações!$S4331,Ações!$T4331)))</f>
        <v>-7.4960000000000004</v>
      </c>
    </row>
    <row r="4332" spans="2:21" ht="15" customHeight="1" x14ac:dyDescent="0.2">
      <c r="B4332" s="63" t="str">
        <f>IFERROR('Dados Status Invest STOCKS'!A4319,"-")</f>
        <v>SRAX</v>
      </c>
      <c r="C4332" s="45">
        <f>IFERROR((Ações!$D4332-Ações!$K4332)/Ações!$D4332,0)</f>
        <v>0</v>
      </c>
      <c r="D4332" s="46">
        <f>(Ações!$O4332)/0.06</f>
        <v>0</v>
      </c>
      <c r="E4332" s="47">
        <f>IFERROR((Ações!$F4332-Ações!$K4332)/Ações!$F4332,0)</f>
        <v>0</v>
      </c>
      <c r="F4332" s="46" t="str">
        <f>IF(OR(Ações!$N4332&lt;0,Ações!$M4332&lt;0),"",(22.5*Ações!$M4332*Ações!$N4332)^0.5)</f>
        <v/>
      </c>
      <c r="G4332" s="47">
        <f>IFERROR((Ações!$H4332-Ações!$K4332)/Ações!$H4332,0)</f>
        <v>0</v>
      </c>
      <c r="H4332" s="48">
        <f>IFERROR(Ações!$I4332/(Ações!$P4332-Table_1[[#This Row],[CAGR LUCRO 5A]]),0)</f>
        <v>0</v>
      </c>
      <c r="I4332" s="48">
        <f>IF(Ações!$S4332&lt;0,"",Ações!$O4332*(1+Ações!$S4332))</f>
        <v>0</v>
      </c>
      <c r="J4332" s="49">
        <f>IFERROR(IF(Ações!$B4332="","",(VLOOKUP(Table_1[[#This Row],[AÇÕES]],'Dados Status Invest STOCKS'!A4318:AD4933,4)/Table_1[[#This Row],[LPA]]))/100,0)</f>
        <v>7.6794871794871794E-2</v>
      </c>
      <c r="K4332" s="64">
        <f>IFERROR(IF(Ações!$B4332="","",VLOOKUP(Table_1[[#This Row],[AÇÕES]],'Dados Status Invest STOCKS'!A4318:AD4933,2)),0)</f>
        <v>4.6900000000000004</v>
      </c>
      <c r="L4332" s="65">
        <f>IFERROR(IF(Ações!$B4332="","",VLOOKUP(Table_1[[#This Row],[AÇÕES]],'Dados Status Invest STOCKS'!A4318:AD4933,3)/100),0)</f>
        <v>0</v>
      </c>
      <c r="M4332" s="66">
        <f>IFERROR(IF(Ações!$B4332="","",VLOOKUP(Table_1[[#This Row],[AÇÕES]],'Dados Status Invest STOCKS'!A4318:AD4933,28)),0)</f>
        <v>-0.78</v>
      </c>
      <c r="N4332" s="66">
        <f>IFERROR(IF(Ações!$B4332="","",VLOOKUP(Table_1[[#This Row],[AÇÕES]],'Dados Status Invest STOCKS'!A4318:AD4933,27)),0)</f>
        <v>0.88</v>
      </c>
      <c r="O4332" s="66">
        <f>IFERROR(IF(Ações!$L4332="","",Ações!$K4332*Ações!$L4332),0)</f>
        <v>0</v>
      </c>
      <c r="P4332" s="67">
        <f t="shared" si="67"/>
        <v>0.06</v>
      </c>
      <c r="Q4332" s="67">
        <f>IFERROR(Ações!$O4332/Ações!$M4332,0)</f>
        <v>0</v>
      </c>
      <c r="R4332" s="67">
        <f>IFERROR(IF(Ações!$B4332="","",VLOOKUP(Table_1[[#This Row],[AÇÕES]],'Dados Status Invest STOCKS'!A4318:AD4933,18)/100),0)</f>
        <v>-0.89450000000000007</v>
      </c>
      <c r="S4332" s="65">
        <f>IFERROR(IF(Ações!$B4332="","",VLOOKUP(Table_1[[#This Row],[AÇÕES]],'Dados Status Invest STOCKS'!A4318:AD4933,25)/100),0)</f>
        <v>0</v>
      </c>
      <c r="T4332" s="67">
        <f>(1-Ações!$Q4332)*Ações!$R4332</f>
        <v>-0.89450000000000007</v>
      </c>
      <c r="U4332" s="68">
        <f>IF(Ações!$S4332=0,Ações!$T4332,IF(Ações!$T4332=0,Ações!$S4332,AVERAGE(Ações!$S4332,Ações!$T4332)))</f>
        <v>-0.89450000000000007</v>
      </c>
    </row>
    <row r="4333" spans="2:21" ht="15" customHeight="1" x14ac:dyDescent="0.2">
      <c r="B4333" s="63" t="str">
        <f>IFERROR('Dados Status Invest STOCKS'!A4320,"-")</f>
        <v>SRCE</v>
      </c>
      <c r="C4333" s="45">
        <f>IFERROR((Ações!$D4333-Ações!$K4333)/Ações!$D4333,0)</f>
        <v>-1.5316455696202524</v>
      </c>
      <c r="D4333" s="46">
        <f>(Ações!$O4333)/0.06</f>
        <v>20.196350000000006</v>
      </c>
      <c r="E4333" s="47">
        <f>IFERROR((Ações!$F4333-Ações!$K4333)/Ações!$F4333,0)</f>
        <v>0.18242935136376962</v>
      </c>
      <c r="F4333" s="46">
        <f>IF(OR(Ações!$N4333&lt;0,Ações!$M4333&lt;0),"",(22.5*Ações!$M4333*Ações!$N4333)^0.5)</f>
        <v>62.538937870737783</v>
      </c>
      <c r="G4333" s="47">
        <f>IFERROR((Ações!$H4333-Ações!$K4333)/Ações!$H4333,0)</f>
        <v>1.4762135278488491</v>
      </c>
      <c r="H4333" s="48">
        <f>IFERROR(Ações!$I4333/(Ações!$P4333-Table_1[[#This Row],[CAGR LUCRO 5A]]),0)</f>
        <v>-107.36780248760333</v>
      </c>
      <c r="I4333" s="48">
        <f>IF(Ações!$S4333&lt;0,"",Ações!$O4333*(1+Ações!$S4333))</f>
        <v>1.2991504101000002</v>
      </c>
      <c r="J4333" s="49">
        <f>IFERROR(IF(Ações!$B4333="","",(VLOOKUP(Table_1[[#This Row],[AÇÕES]],'Dados Status Invest STOCKS'!A4319:AD4934,4)/Table_1[[#This Row],[LPA]]))/100,0)</f>
        <v>2.2854122621564481E-2</v>
      </c>
      <c r="K4333" s="64">
        <f>IFERROR(IF(Ações!$B4333="","",VLOOKUP(Table_1[[#This Row],[AÇÕES]],'Dados Status Invest STOCKS'!A4319:AD4934,2)),0)</f>
        <v>51.13</v>
      </c>
      <c r="L4333" s="65">
        <f>IFERROR(IF(Ações!$B4333="","",VLOOKUP(Table_1[[#This Row],[AÇÕES]],'Dados Status Invest STOCKS'!A4319:AD4934,3)/100),0)</f>
        <v>2.3700000000000002E-2</v>
      </c>
      <c r="M4333" s="66">
        <f>IFERROR(IF(Ações!$B4333="","",VLOOKUP(Table_1[[#This Row],[AÇÕES]],'Dados Status Invest STOCKS'!A4319:AD4934,28)),0)</f>
        <v>4.7300000000000004</v>
      </c>
      <c r="N4333" s="66">
        <f>IFERROR(IF(Ações!$B4333="","",VLOOKUP(Table_1[[#This Row],[AÇÕES]],'Dados Status Invest STOCKS'!A4319:AD4934,27)),0)</f>
        <v>36.75</v>
      </c>
      <c r="O4333" s="66">
        <f>IFERROR(IF(Ações!$L4333="","",Ações!$K4333*Ações!$L4333),0)</f>
        <v>1.2117810000000002</v>
      </c>
      <c r="P4333" s="67">
        <f t="shared" si="67"/>
        <v>0.06</v>
      </c>
      <c r="Q4333" s="67">
        <f>IFERROR(Ações!$O4333/Ações!$M4333,0)</f>
        <v>0.25619048625792812</v>
      </c>
      <c r="R4333" s="67">
        <f>IFERROR(IF(Ações!$B4333="","",VLOOKUP(Table_1[[#This Row],[AÇÕES]],'Dados Status Invest STOCKS'!A4319:AD4934,18)/100),0)</f>
        <v>0.12869999999999998</v>
      </c>
      <c r="S4333" s="65">
        <f>IFERROR(IF(Ações!$B4333="","",VLOOKUP(Table_1[[#This Row],[AÇÕES]],'Dados Status Invest STOCKS'!A4319:AD4934,25)/100),0)</f>
        <v>7.2099999999999997E-2</v>
      </c>
      <c r="T4333" s="67">
        <f>(1-Ações!$Q4333)*Ações!$R4333</f>
        <v>9.5728284418604648E-2</v>
      </c>
      <c r="U4333" s="68">
        <f>IF(Ações!$S4333=0,Ações!$T4333,IF(Ações!$T4333=0,Ações!$S4333,AVERAGE(Ações!$S4333,Ações!$T4333)))</f>
        <v>8.3914142209302323E-2</v>
      </c>
    </row>
    <row r="4334" spans="2:21" ht="15" customHeight="1" x14ac:dyDescent="0.2">
      <c r="B4334" s="63" t="str">
        <f>IFERROR('Dados Status Invest STOCKS'!A4321,"-")</f>
        <v>SRCL</v>
      </c>
      <c r="C4334" s="45">
        <f>IFERROR((Ações!$D4334-Ações!$K4334)/Ações!$D4334,0)</f>
        <v>0</v>
      </c>
      <c r="D4334" s="46">
        <f>(Ações!$O4334)/0.06</f>
        <v>0</v>
      </c>
      <c r="E4334" s="47">
        <f>IFERROR((Ações!$F4334-Ações!$K4334)/Ações!$F4334,0)</f>
        <v>-2.7433273538869094</v>
      </c>
      <c r="F4334" s="46">
        <f>IF(OR(Ações!$N4334&lt;0,Ações!$M4334&lt;0),"",(22.5*Ações!$M4334*Ações!$N4334)^0.5)</f>
        <v>15.585064966178356</v>
      </c>
      <c r="G4334" s="47">
        <f>IFERROR((Ações!$H4334-Ações!$K4334)/Ações!$H4334,0)</f>
        <v>0</v>
      </c>
      <c r="H4334" s="48">
        <f>IFERROR(Ações!$I4334/(Ações!$P4334-Table_1[[#This Row],[CAGR LUCRO 5A]]),0)</f>
        <v>0</v>
      </c>
      <c r="I4334" s="48">
        <f>IF(Ações!$S4334&lt;0,"",Ações!$O4334*(1+Ações!$S4334))</f>
        <v>0</v>
      </c>
      <c r="J4334" s="49">
        <f>IFERROR(IF(Ações!$B4334="","",(VLOOKUP(Table_1[[#This Row],[AÇÕES]],'Dados Status Invest STOCKS'!A4320:AD4935,4)/Table_1[[#This Row],[LPA]]))/100,0)</f>
        <v>3.4490243902439026</v>
      </c>
      <c r="K4334" s="64">
        <f>IFERROR(IF(Ações!$B4334="","",VLOOKUP(Table_1[[#This Row],[AÇÕES]],'Dados Status Invest STOCKS'!A4320:AD4935,2)),0)</f>
        <v>58.34</v>
      </c>
      <c r="L4334" s="65">
        <f>IFERROR(IF(Ações!$B4334="","",VLOOKUP(Table_1[[#This Row],[AÇÕES]],'Dados Status Invest STOCKS'!A4320:AD4935,3)/100),0)</f>
        <v>0</v>
      </c>
      <c r="M4334" s="66">
        <f>IFERROR(IF(Ações!$B4334="","",VLOOKUP(Table_1[[#This Row],[AÇÕES]],'Dados Status Invest STOCKS'!A4320:AD4935,28)),0)</f>
        <v>0.41</v>
      </c>
      <c r="N4334" s="66">
        <f>IFERROR(IF(Ações!$B4334="","",VLOOKUP(Table_1[[#This Row],[AÇÕES]],'Dados Status Invest STOCKS'!A4320:AD4935,27)),0)</f>
        <v>26.33</v>
      </c>
      <c r="O4334" s="66">
        <f>IFERROR(IF(Ações!$L4334="","",Ações!$K4334*Ações!$L4334),0)</f>
        <v>0</v>
      </c>
      <c r="P4334" s="67">
        <f t="shared" si="67"/>
        <v>0.06</v>
      </c>
      <c r="Q4334" s="67">
        <f>IFERROR(Ações!$O4334/Ações!$M4334,0)</f>
        <v>0</v>
      </c>
      <c r="R4334" s="67">
        <f>IFERROR(IF(Ações!$B4334="","",VLOOKUP(Table_1[[#This Row],[AÇÕES]],'Dados Status Invest STOCKS'!A4320:AD4935,18)/100),0)</f>
        <v>1.5700000000000002E-2</v>
      </c>
      <c r="S4334" s="65">
        <f>IFERROR(IF(Ações!$B4334="","",VLOOKUP(Table_1[[#This Row],[AÇÕES]],'Dados Status Invest STOCKS'!A4320:AD4935,25)/100),0)</f>
        <v>0</v>
      </c>
      <c r="T4334" s="67">
        <f>(1-Ações!$Q4334)*Ações!$R4334</f>
        <v>1.5700000000000002E-2</v>
      </c>
      <c r="U4334" s="68">
        <f>IF(Ações!$S4334=0,Ações!$T4334,IF(Ações!$T4334=0,Ações!$S4334,AVERAGE(Ações!$S4334,Ações!$T4334)))</f>
        <v>1.5700000000000002E-2</v>
      </c>
    </row>
    <row r="4335" spans="2:21" ht="15" customHeight="1" x14ac:dyDescent="0.2">
      <c r="B4335" s="63" t="str">
        <f>IFERROR('Dados Status Invest STOCKS'!A4322,"-")</f>
        <v>SRDX</v>
      </c>
      <c r="C4335" s="45">
        <f>IFERROR((Ações!$D4335-Ações!$K4335)/Ações!$D4335,0)</f>
        <v>0</v>
      </c>
      <c r="D4335" s="46">
        <f>(Ações!$O4335)/0.06</f>
        <v>0</v>
      </c>
      <c r="E4335" s="47">
        <f>IFERROR((Ações!$F4335-Ações!$K4335)/Ações!$F4335,0)</f>
        <v>-4.3841670180180952</v>
      </c>
      <c r="F4335" s="46">
        <f>IF(OR(Ações!$N4335&lt;0,Ações!$M4335&lt;0),"",(22.5*Ações!$M4335*Ações!$N4335)^0.5)</f>
        <v>8.2445436501967766</v>
      </c>
      <c r="G4335" s="47">
        <f>IFERROR((Ações!$H4335-Ações!$K4335)/Ações!$H4335,0)</f>
        <v>0</v>
      </c>
      <c r="H4335" s="48">
        <f>IFERROR(Ações!$I4335/(Ações!$P4335-Table_1[[#This Row],[CAGR LUCRO 5A]]),0)</f>
        <v>0</v>
      </c>
      <c r="I4335" s="48" t="str">
        <f>IF(Ações!$S4335&lt;0,"",Ações!$O4335*(1+Ações!$S4335))</f>
        <v/>
      </c>
      <c r="J4335" s="49">
        <f>IFERROR(IF(Ações!$B4335="","",(VLOOKUP(Table_1[[#This Row],[AÇÕES]],'Dados Status Invest STOCKS'!A4321:AD4936,4)/Table_1[[#This Row],[LPA]]))/100,0)</f>
        <v>4.8559999999999999</v>
      </c>
      <c r="K4335" s="64">
        <f>IFERROR(IF(Ações!$B4335="","",VLOOKUP(Table_1[[#This Row],[AÇÕES]],'Dados Status Invest STOCKS'!A4321:AD4936,2)),0)</f>
        <v>44.39</v>
      </c>
      <c r="L4335" s="65">
        <f>IFERROR(IF(Ações!$B4335="","",VLOOKUP(Table_1[[#This Row],[AÇÕES]],'Dados Status Invest STOCKS'!A4321:AD4936,3)/100),0)</f>
        <v>0</v>
      </c>
      <c r="M4335" s="66">
        <f>IFERROR(IF(Ações!$B4335="","",VLOOKUP(Table_1[[#This Row],[AÇÕES]],'Dados Status Invest STOCKS'!A4321:AD4936,28)),0)</f>
        <v>0.3</v>
      </c>
      <c r="N4335" s="66">
        <f>IFERROR(IF(Ações!$B4335="","",VLOOKUP(Table_1[[#This Row],[AÇÕES]],'Dados Status Invest STOCKS'!A4321:AD4936,27)),0)</f>
        <v>10.07</v>
      </c>
      <c r="O4335" s="66">
        <f>IFERROR(IF(Ações!$L4335="","",Ações!$K4335*Ações!$L4335),0)</f>
        <v>0</v>
      </c>
      <c r="P4335" s="67">
        <f t="shared" si="67"/>
        <v>0.06</v>
      </c>
      <c r="Q4335" s="67">
        <f>IFERROR(Ações!$O4335/Ações!$M4335,0)</f>
        <v>0</v>
      </c>
      <c r="R4335" s="67">
        <f>IFERROR(IF(Ações!$B4335="","",VLOOKUP(Table_1[[#This Row],[AÇÕES]],'Dados Status Invest STOCKS'!A4321:AD4936,18)/100),0)</f>
        <v>3.0200000000000001E-2</v>
      </c>
      <c r="S4335" s="65">
        <f>IFERROR(IF(Ações!$B4335="","",VLOOKUP(Table_1[[#This Row],[AÇÕES]],'Dados Status Invest STOCKS'!A4321:AD4936,25)/100),0)</f>
        <v>-0.15759999999999999</v>
      </c>
      <c r="T4335" s="67">
        <f>(1-Ações!$Q4335)*Ações!$R4335</f>
        <v>3.0200000000000001E-2</v>
      </c>
      <c r="U4335" s="68">
        <f>IF(Ações!$S4335=0,Ações!$T4335,IF(Ações!$T4335=0,Ações!$S4335,AVERAGE(Ações!$S4335,Ações!$T4335)))</f>
        <v>-6.3699999999999993E-2</v>
      </c>
    </row>
    <row r="4336" spans="2:21" ht="15" customHeight="1" x14ac:dyDescent="0.2">
      <c r="B4336" s="63" t="str">
        <f>IFERROR('Dados Status Invest STOCKS'!A4323,"-")</f>
        <v>SRE</v>
      </c>
      <c r="C4336" s="45">
        <f>IFERROR((Ações!$D4336-Ações!$K4336)/Ações!$D4336,0)</f>
        <v>-0.79640718562874224</v>
      </c>
      <c r="D4336" s="46">
        <f>(Ações!$O4336)/0.06</f>
        <v>73.285166666666683</v>
      </c>
      <c r="E4336" s="47">
        <f>IFERROR((Ações!$F4336-Ações!$K4336)/Ações!$F4336,0)</f>
        <v>-0.7216161333308716</v>
      </c>
      <c r="F4336" s="46">
        <f>IF(OR(Ações!$N4336&lt;0,Ações!$M4336&lt;0),"",(22.5*Ações!$M4336*Ações!$N4336)^0.5)</f>
        <v>76.468846597813936</v>
      </c>
      <c r="G4336" s="47">
        <f>IFERROR((Ações!$H4336-Ações!$K4336)/Ações!$H4336,0)</f>
        <v>5.5366722729998257</v>
      </c>
      <c r="H4336" s="48">
        <f>IFERROR(Ações!$I4336/(Ações!$P4336-Table_1[[#This Row],[CAGR LUCRO 5A]]),0)</f>
        <v>-29.019067739038569</v>
      </c>
      <c r="I4336" s="48">
        <f>IF(Ações!$S4336&lt;0,"",Ações!$O4336*(1+Ações!$S4336))</f>
        <v>5.4933095230000006</v>
      </c>
      <c r="J4336" s="49">
        <f>IFERROR(IF(Ações!$B4336="","",(VLOOKUP(Table_1[[#This Row],[AÇÕES]],'Dados Status Invest STOCKS'!A4322:AD4937,4)/Table_1[[#This Row],[LPA]]))/100,0)</f>
        <v>0.11517751479289942</v>
      </c>
      <c r="K4336" s="64">
        <f>IFERROR(IF(Ações!$B4336="","",VLOOKUP(Table_1[[#This Row],[AÇÕES]],'Dados Status Invest STOCKS'!A4322:AD4937,2)),0)</f>
        <v>131.65</v>
      </c>
      <c r="L4336" s="65">
        <f>IFERROR(IF(Ações!$B4336="","",VLOOKUP(Table_1[[#This Row],[AÇÕES]],'Dados Status Invest STOCKS'!A4322:AD4937,3)/100),0)</f>
        <v>3.3399999999999999E-2</v>
      </c>
      <c r="M4336" s="66">
        <f>IFERROR(IF(Ações!$B4336="","",VLOOKUP(Table_1[[#This Row],[AÇÕES]],'Dados Status Invest STOCKS'!A4322:AD4937,28)),0)</f>
        <v>3.38</v>
      </c>
      <c r="N4336" s="66">
        <f>IFERROR(IF(Ações!$B4336="","",VLOOKUP(Table_1[[#This Row],[AÇÕES]],'Dados Status Invest STOCKS'!A4322:AD4937,27)),0)</f>
        <v>76.89</v>
      </c>
      <c r="O4336" s="66">
        <f>IFERROR(IF(Ações!$L4336="","",Ações!$K4336*Ações!$L4336),0)</f>
        <v>4.3971100000000005</v>
      </c>
      <c r="P4336" s="67">
        <f t="shared" si="67"/>
        <v>0.06</v>
      </c>
      <c r="Q4336" s="67">
        <f>IFERROR(Ações!$O4336/Ações!$M4336,0)</f>
        <v>1.3009201183431955</v>
      </c>
      <c r="R4336" s="67">
        <f>IFERROR(IF(Ações!$B4336="","",VLOOKUP(Table_1[[#This Row],[AÇÕES]],'Dados Status Invest STOCKS'!A4322:AD4937,18)/100),0)</f>
        <v>4.4000000000000004E-2</v>
      </c>
      <c r="S4336" s="65">
        <f>IFERROR(IF(Ações!$B4336="","",VLOOKUP(Table_1[[#This Row],[AÇÕES]],'Dados Status Invest STOCKS'!A4322:AD4937,25)/100),0)</f>
        <v>0.24929999999999999</v>
      </c>
      <c r="T4336" s="67">
        <f>(1-Ações!$Q4336)*Ações!$R4336</f>
        <v>-1.3240485207100606E-2</v>
      </c>
      <c r="U4336" s="68">
        <f>IF(Ações!$S4336=0,Ações!$T4336,IF(Ações!$T4336=0,Ações!$S4336,AVERAGE(Ações!$S4336,Ações!$T4336)))</f>
        <v>0.11802975739644969</v>
      </c>
    </row>
    <row r="4337" spans="2:21" ht="15" customHeight="1" x14ac:dyDescent="0.2">
      <c r="B4337" s="63" t="str">
        <f>IFERROR('Dados Status Invest STOCKS'!A4324,"-")</f>
        <v>SREA</v>
      </c>
      <c r="C4337" s="45">
        <f>IFERROR((Ações!$D4337-Ações!$K4337)/Ações!$D4337,0)</f>
        <v>0</v>
      </c>
      <c r="D4337" s="46">
        <f>(Ações!$O4337)/0.06</f>
        <v>0</v>
      </c>
      <c r="E4337" s="47">
        <f>IFERROR((Ações!$F4337-Ações!$K4337)/Ações!$F4337,0)</f>
        <v>0.64966125171337596</v>
      </c>
      <c r="F4337" s="46">
        <f>IF(OR(Ações!$N4337&lt;0,Ações!$M4337&lt;0),"",(22.5*Ações!$M4337*Ações!$N4337)^0.5)</f>
        <v>76.468846597813936</v>
      </c>
      <c r="G4337" s="47">
        <f>IFERROR((Ações!$H4337-Ações!$K4337)/Ações!$H4337,0)</f>
        <v>0</v>
      </c>
      <c r="H4337" s="48">
        <f>IFERROR(Ações!$I4337/(Ações!$P4337-Table_1[[#This Row],[CAGR LUCRO 5A]]),0)</f>
        <v>0</v>
      </c>
      <c r="I4337" s="48">
        <f>IF(Ações!$S4337&lt;0,"",Ações!$O4337*(1+Ações!$S4337))</f>
        <v>0</v>
      </c>
      <c r="J4337" s="49">
        <f>IFERROR(IF(Ações!$B4337="","",(VLOOKUP(Table_1[[#This Row],[AÇÕES]],'Dados Status Invest STOCKS'!A4323:AD4938,4)/Table_1[[#This Row],[LPA]]))/100,0)</f>
        <v>2.340236686390533E-2</v>
      </c>
      <c r="K4337" s="64">
        <f>IFERROR(IF(Ações!$B4337="","",VLOOKUP(Table_1[[#This Row],[AÇÕES]],'Dados Status Invest STOCKS'!A4323:AD4938,2)),0)</f>
        <v>26.79</v>
      </c>
      <c r="L4337" s="65">
        <f>IFERROR(IF(Ações!$B4337="","",VLOOKUP(Table_1[[#This Row],[AÇÕES]],'Dados Status Invest STOCKS'!A4323:AD4938,3)/100),0)</f>
        <v>0</v>
      </c>
      <c r="M4337" s="66">
        <f>IFERROR(IF(Ações!$B4337="","",VLOOKUP(Table_1[[#This Row],[AÇÕES]],'Dados Status Invest STOCKS'!A4323:AD4938,28)),0)</f>
        <v>3.38</v>
      </c>
      <c r="N4337" s="66">
        <f>IFERROR(IF(Ações!$B4337="","",VLOOKUP(Table_1[[#This Row],[AÇÕES]],'Dados Status Invest STOCKS'!A4323:AD4938,27)),0)</f>
        <v>76.89</v>
      </c>
      <c r="O4337" s="66">
        <f>IFERROR(IF(Ações!$L4337="","",Ações!$K4337*Ações!$L4337),0)</f>
        <v>0</v>
      </c>
      <c r="P4337" s="67">
        <f t="shared" si="67"/>
        <v>0.06</v>
      </c>
      <c r="Q4337" s="67">
        <f>IFERROR(Ações!$O4337/Ações!$M4337,0)</f>
        <v>0</v>
      </c>
      <c r="R4337" s="67">
        <f>IFERROR(IF(Ações!$B4337="","",VLOOKUP(Table_1[[#This Row],[AÇÕES]],'Dados Status Invest STOCKS'!A4323:AD4938,18)/100),0)</f>
        <v>4.4000000000000004E-2</v>
      </c>
      <c r="S4337" s="65">
        <f>IFERROR(IF(Ações!$B4337="","",VLOOKUP(Table_1[[#This Row],[AÇÕES]],'Dados Status Invest STOCKS'!A4323:AD4938,25)/100),0)</f>
        <v>0.24929999999999999</v>
      </c>
      <c r="T4337" s="67">
        <f>(1-Ações!$Q4337)*Ações!$R4337</f>
        <v>4.4000000000000004E-2</v>
      </c>
      <c r="U4337" s="68">
        <f>IF(Ações!$S4337=0,Ações!$T4337,IF(Ações!$T4337=0,Ações!$S4337,AVERAGE(Ações!$S4337,Ações!$T4337)))</f>
        <v>0.14665</v>
      </c>
    </row>
    <row r="4338" spans="2:21" ht="15" customHeight="1" x14ac:dyDescent="0.2">
      <c r="B4338" s="63" t="str">
        <f>IFERROR('Dados Status Invest STOCKS'!A4325,"-")</f>
        <v>SREV</v>
      </c>
      <c r="C4338" s="45">
        <f>IFERROR((Ações!$D4338-Ações!$K4338)/Ações!$D4338,0)</f>
        <v>0</v>
      </c>
      <c r="D4338" s="46">
        <f>(Ações!$O4338)/0.06</f>
        <v>0</v>
      </c>
      <c r="E4338" s="47">
        <f>IFERROR((Ações!$F4338-Ações!$K4338)/Ações!$F4338,0)</f>
        <v>0</v>
      </c>
      <c r="F4338" s="46" t="str">
        <f>IF(OR(Ações!$N4338&lt;0,Ações!$M4338&lt;0),"",(22.5*Ações!$M4338*Ações!$N4338)^0.5)</f>
        <v/>
      </c>
      <c r="G4338" s="47">
        <f>IFERROR((Ações!$H4338-Ações!$K4338)/Ações!$H4338,0)</f>
        <v>0</v>
      </c>
      <c r="H4338" s="48">
        <f>IFERROR(Ações!$I4338/(Ações!$P4338-Table_1[[#This Row],[CAGR LUCRO 5A]]),0)</f>
        <v>0</v>
      </c>
      <c r="I4338" s="48">
        <f>IF(Ações!$S4338&lt;0,"",Ações!$O4338*(1+Ações!$S4338))</f>
        <v>0</v>
      </c>
      <c r="J4338" s="49">
        <f>IFERROR(IF(Ações!$B4338="","",(VLOOKUP(Table_1[[#This Row],[AÇÕES]],'Dados Status Invest STOCKS'!A4324:AD4939,4)/Table_1[[#This Row],[LPA]]))/100,0)</f>
        <v>0.27473684210526317</v>
      </c>
      <c r="K4338" s="64">
        <f>IFERROR(IF(Ações!$B4338="","",VLOOKUP(Table_1[[#This Row],[AÇÕES]],'Dados Status Invest STOCKS'!A4324:AD4939,2)),0)</f>
        <v>1</v>
      </c>
      <c r="L4338" s="65">
        <f>IFERROR(IF(Ações!$B4338="","",VLOOKUP(Table_1[[#This Row],[AÇÕES]],'Dados Status Invest STOCKS'!A4324:AD4939,3)/100),0)</f>
        <v>0</v>
      </c>
      <c r="M4338" s="66">
        <f>IFERROR(IF(Ações!$B4338="","",VLOOKUP(Table_1[[#This Row],[AÇÕES]],'Dados Status Invest STOCKS'!A4324:AD4939,28)),0)</f>
        <v>-0.19</v>
      </c>
      <c r="N4338" s="66">
        <f>IFERROR(IF(Ações!$B4338="","",VLOOKUP(Table_1[[#This Row],[AÇÕES]],'Dados Status Invest STOCKS'!A4324:AD4939,27)),0)</f>
        <v>0.63</v>
      </c>
      <c r="O4338" s="66">
        <f>IFERROR(IF(Ações!$L4338="","",Ações!$K4338*Ações!$L4338),0)</f>
        <v>0</v>
      </c>
      <c r="P4338" s="67">
        <f t="shared" si="67"/>
        <v>0.06</v>
      </c>
      <c r="Q4338" s="67">
        <f>IFERROR(Ações!$O4338/Ações!$M4338,0)</f>
        <v>0</v>
      </c>
      <c r="R4338" s="67">
        <f>IFERROR(IF(Ações!$B4338="","",VLOOKUP(Table_1[[#This Row],[AÇÕES]],'Dados Status Invest STOCKS'!A4324:AD4939,18)/100),0)</f>
        <v>-0.3019</v>
      </c>
      <c r="S4338" s="65">
        <f>IFERROR(IF(Ações!$B4338="","",VLOOKUP(Table_1[[#This Row],[AÇÕES]],'Dados Status Invest STOCKS'!A4324:AD4939,25)/100),0)</f>
        <v>0</v>
      </c>
      <c r="T4338" s="67">
        <f>(1-Ações!$Q4338)*Ações!$R4338</f>
        <v>-0.3019</v>
      </c>
      <c r="U4338" s="68">
        <f>IF(Ações!$S4338=0,Ações!$T4338,IF(Ações!$T4338=0,Ações!$S4338,AVERAGE(Ações!$S4338,Ações!$T4338)))</f>
        <v>-0.3019</v>
      </c>
    </row>
    <row r="4339" spans="2:21" ht="15" customHeight="1" x14ac:dyDescent="0.2">
      <c r="B4339" s="63" t="str">
        <f>IFERROR('Dados Status Invest STOCKS'!A4326,"-")</f>
        <v>SRG</v>
      </c>
      <c r="C4339" s="45">
        <f>IFERROR((Ações!$D4339-Ações!$K4339)/Ações!$D4339,0)</f>
        <v>0</v>
      </c>
      <c r="D4339" s="46">
        <f>(Ações!$O4339)/0.06</f>
        <v>0</v>
      </c>
      <c r="E4339" s="47">
        <f>IFERROR((Ações!$F4339-Ações!$K4339)/Ações!$F4339,0)</f>
        <v>0</v>
      </c>
      <c r="F4339" s="46" t="str">
        <f>IF(OR(Ações!$N4339&lt;0,Ações!$M4339&lt;0),"",(22.5*Ações!$M4339*Ações!$N4339)^0.5)</f>
        <v/>
      </c>
      <c r="G4339" s="47">
        <f>IFERROR((Ações!$H4339-Ações!$K4339)/Ações!$H4339,0)</f>
        <v>0</v>
      </c>
      <c r="H4339" s="48">
        <f>IFERROR(Ações!$I4339/(Ações!$P4339-Table_1[[#This Row],[CAGR LUCRO 5A]]),0)</f>
        <v>0</v>
      </c>
      <c r="I4339" s="48">
        <f>IF(Ações!$S4339&lt;0,"",Ações!$O4339*(1+Ações!$S4339))</f>
        <v>0</v>
      </c>
      <c r="J4339" s="49">
        <f>IFERROR(IF(Ações!$B4339="","",(VLOOKUP(Table_1[[#This Row],[AÇÕES]],'Dados Status Invest STOCKS'!A4325:AD4940,4)/Table_1[[#This Row],[LPA]]))/100,0)</f>
        <v>1.0870967741935484E-2</v>
      </c>
      <c r="K4339" s="64">
        <f>IFERROR(IF(Ações!$B4339="","",VLOOKUP(Table_1[[#This Row],[AÇÕES]],'Dados Status Invest STOCKS'!A4325:AD4940,2)),0)</f>
        <v>10.47</v>
      </c>
      <c r="L4339" s="65">
        <f>IFERROR(IF(Ações!$B4339="","",VLOOKUP(Table_1[[#This Row],[AÇÕES]],'Dados Status Invest STOCKS'!A4325:AD4940,3)/100),0)</f>
        <v>0</v>
      </c>
      <c r="M4339" s="66">
        <f>IFERROR(IF(Ações!$B4339="","",VLOOKUP(Table_1[[#This Row],[AÇÕES]],'Dados Status Invest STOCKS'!A4325:AD4940,28)),0)</f>
        <v>-3.1</v>
      </c>
      <c r="N4339" s="66">
        <f>IFERROR(IF(Ações!$B4339="","",VLOOKUP(Table_1[[#This Row],[AÇÕES]],'Dados Status Invest STOCKS'!A4325:AD4940,27)),0)</f>
        <v>14.1</v>
      </c>
      <c r="O4339" s="66">
        <f>IFERROR(IF(Ações!$L4339="","",Ações!$K4339*Ações!$L4339),0)</f>
        <v>0</v>
      </c>
      <c r="P4339" s="67">
        <f t="shared" si="67"/>
        <v>0.06</v>
      </c>
      <c r="Q4339" s="67">
        <f>IFERROR(Ações!$O4339/Ações!$M4339,0)</f>
        <v>0</v>
      </c>
      <c r="R4339" s="67">
        <f>IFERROR(IF(Ações!$B4339="","",VLOOKUP(Table_1[[#This Row],[AÇÕES]],'Dados Status Invest STOCKS'!A4325:AD4940,18)/100),0)</f>
        <v>-0.22020000000000001</v>
      </c>
      <c r="S4339" s="65">
        <f>IFERROR(IF(Ações!$B4339="","",VLOOKUP(Table_1[[#This Row],[AÇÕES]],'Dados Status Invest STOCKS'!A4325:AD4940,25)/100),0)</f>
        <v>0</v>
      </c>
      <c r="T4339" s="67">
        <f>(1-Ações!$Q4339)*Ações!$R4339</f>
        <v>-0.22020000000000001</v>
      </c>
      <c r="U4339" s="68">
        <f>IF(Ações!$S4339=0,Ações!$T4339,IF(Ações!$T4339=0,Ações!$S4339,AVERAGE(Ações!$S4339,Ações!$T4339)))</f>
        <v>-0.22020000000000001</v>
      </c>
    </row>
    <row r="4340" spans="2:21" ht="15" customHeight="1" x14ac:dyDescent="0.2">
      <c r="B4340" s="63" t="str">
        <f>IFERROR('Dados Status Invest STOCKS'!A4327,"-")</f>
        <v>SRGA</v>
      </c>
      <c r="C4340" s="45">
        <f>IFERROR((Ações!$D4340-Ações!$K4340)/Ações!$D4340,0)</f>
        <v>0</v>
      </c>
      <c r="D4340" s="46">
        <f>(Ações!$O4340)/0.06</f>
        <v>0</v>
      </c>
      <c r="E4340" s="47">
        <f>IFERROR((Ações!$F4340-Ações!$K4340)/Ações!$F4340,0)</f>
        <v>0</v>
      </c>
      <c r="F4340" s="46" t="str">
        <f>IF(OR(Ações!$N4340&lt;0,Ações!$M4340&lt;0),"",(22.5*Ações!$M4340*Ações!$N4340)^0.5)</f>
        <v/>
      </c>
      <c r="G4340" s="47">
        <f>IFERROR((Ações!$H4340-Ações!$K4340)/Ações!$H4340,0)</f>
        <v>0</v>
      </c>
      <c r="H4340" s="48">
        <f>IFERROR(Ações!$I4340/(Ações!$P4340-Table_1[[#This Row],[CAGR LUCRO 5A]]),0)</f>
        <v>0</v>
      </c>
      <c r="I4340" s="48">
        <f>IF(Ações!$S4340&lt;0,"",Ações!$O4340*(1+Ações!$S4340))</f>
        <v>0</v>
      </c>
      <c r="J4340" s="49">
        <f>IFERROR(IF(Ações!$B4340="","",(VLOOKUP(Table_1[[#This Row],[AÇÕES]],'Dados Status Invest STOCKS'!A4326:AD4941,4)/Table_1[[#This Row],[LPA]]))/100,0)</f>
        <v>6.5000000000000006E-3</v>
      </c>
      <c r="K4340" s="64">
        <f>IFERROR(IF(Ações!$B4340="","",VLOOKUP(Table_1[[#This Row],[AÇÕES]],'Dados Status Invest STOCKS'!A4326:AD4941,2)),0)</f>
        <v>0.65</v>
      </c>
      <c r="L4340" s="65">
        <f>IFERROR(IF(Ações!$B4340="","",VLOOKUP(Table_1[[#This Row],[AÇÕES]],'Dados Status Invest STOCKS'!A4326:AD4941,3)/100),0)</f>
        <v>0</v>
      </c>
      <c r="M4340" s="66">
        <f>IFERROR(IF(Ações!$B4340="","",VLOOKUP(Table_1[[#This Row],[AÇÕES]],'Dados Status Invest STOCKS'!A4326:AD4941,28)),0)</f>
        <v>-1</v>
      </c>
      <c r="N4340" s="66">
        <f>IFERROR(IF(Ações!$B4340="","",VLOOKUP(Table_1[[#This Row],[AÇÕES]],'Dados Status Invest STOCKS'!A4326:AD4941,27)),0)</f>
        <v>0.34</v>
      </c>
      <c r="O4340" s="66">
        <f>IFERROR(IF(Ações!$L4340="","",Ações!$K4340*Ações!$L4340),0)</f>
        <v>0</v>
      </c>
      <c r="P4340" s="67">
        <f t="shared" si="67"/>
        <v>0.06</v>
      </c>
      <c r="Q4340" s="67">
        <f>IFERROR(Ações!$O4340/Ações!$M4340,0)</f>
        <v>0</v>
      </c>
      <c r="R4340" s="67">
        <f>IFERROR(IF(Ações!$B4340="","",VLOOKUP(Table_1[[#This Row],[AÇÕES]],'Dados Status Invest STOCKS'!A4326:AD4941,18)/100),0)</f>
        <v>-2.9575</v>
      </c>
      <c r="S4340" s="65">
        <f>IFERROR(IF(Ações!$B4340="","",VLOOKUP(Table_1[[#This Row],[AÇÕES]],'Dados Status Invest STOCKS'!A4326:AD4941,25)/100),0)</f>
        <v>0</v>
      </c>
      <c r="T4340" s="67">
        <f>(1-Ações!$Q4340)*Ações!$R4340</f>
        <v>-2.9575</v>
      </c>
      <c r="U4340" s="68">
        <f>IF(Ações!$S4340=0,Ações!$T4340,IF(Ações!$T4340=0,Ações!$S4340,AVERAGE(Ações!$S4340,Ações!$T4340)))</f>
        <v>-2.9575</v>
      </c>
    </row>
    <row r="4341" spans="2:21" ht="15" customHeight="1" x14ac:dyDescent="0.2">
      <c r="B4341" s="63" t="str">
        <f>IFERROR('Dados Status Invest STOCKS'!A4328,"-")</f>
        <v>SRI</v>
      </c>
      <c r="C4341" s="45">
        <f>IFERROR((Ações!$D4341-Ações!$K4341)/Ações!$D4341,0)</f>
        <v>0</v>
      </c>
      <c r="D4341" s="46">
        <f>(Ações!$O4341)/0.06</f>
        <v>0</v>
      </c>
      <c r="E4341" s="47">
        <f>IFERROR((Ações!$F4341-Ações!$K4341)/Ações!$F4341,0)</f>
        <v>-0.77383528790440859</v>
      </c>
      <c r="F4341" s="46">
        <f>IF(OR(Ações!$N4341&lt;0,Ações!$M4341&lt;0),"",(22.5*Ações!$M4341*Ações!$N4341)^0.5)</f>
        <v>10.874741376235114</v>
      </c>
      <c r="G4341" s="47">
        <f>IFERROR((Ações!$H4341-Ações!$K4341)/Ações!$H4341,0)</f>
        <v>0</v>
      </c>
      <c r="H4341" s="48">
        <f>IFERROR(Ações!$I4341/(Ações!$P4341-Table_1[[#This Row],[CAGR LUCRO 5A]]),0)</f>
        <v>0</v>
      </c>
      <c r="I4341" s="48">
        <f>IF(Ações!$S4341&lt;0,"",Ações!$O4341*(1+Ações!$S4341))</f>
        <v>0</v>
      </c>
      <c r="J4341" s="49">
        <f>IFERROR(IF(Ações!$B4341="","",(VLOOKUP(Table_1[[#This Row],[AÇÕES]],'Dados Status Invest STOCKS'!A4327:AD4942,4)/Table_1[[#This Row],[LPA]]))/100,0)</f>
        <v>0.83062499999999995</v>
      </c>
      <c r="K4341" s="64">
        <f>IFERROR(IF(Ações!$B4341="","",VLOOKUP(Table_1[[#This Row],[AÇÕES]],'Dados Status Invest STOCKS'!A4327:AD4942,2)),0)</f>
        <v>19.29</v>
      </c>
      <c r="L4341" s="65">
        <f>IFERROR(IF(Ações!$B4341="","",VLOOKUP(Table_1[[#This Row],[AÇÕES]],'Dados Status Invest STOCKS'!A4327:AD4942,3)/100),0)</f>
        <v>0</v>
      </c>
      <c r="M4341" s="66">
        <f>IFERROR(IF(Ações!$B4341="","",VLOOKUP(Table_1[[#This Row],[AÇÕES]],'Dados Status Invest STOCKS'!A4327:AD4942,28)),0)</f>
        <v>0.48</v>
      </c>
      <c r="N4341" s="66">
        <f>IFERROR(IF(Ações!$B4341="","",VLOOKUP(Table_1[[#This Row],[AÇÕES]],'Dados Status Invest STOCKS'!A4327:AD4942,27)),0)</f>
        <v>10.95</v>
      </c>
      <c r="O4341" s="66">
        <f>IFERROR(IF(Ações!$L4341="","",Ações!$K4341*Ações!$L4341),0)</f>
        <v>0</v>
      </c>
      <c r="P4341" s="67">
        <f t="shared" si="67"/>
        <v>0.06</v>
      </c>
      <c r="Q4341" s="67">
        <f>IFERROR(Ações!$O4341/Ações!$M4341,0)</f>
        <v>0</v>
      </c>
      <c r="R4341" s="67">
        <f>IFERROR(IF(Ações!$B4341="","",VLOOKUP(Table_1[[#This Row],[AÇÕES]],'Dados Status Invest STOCKS'!A4327:AD4942,18)/100),0)</f>
        <v>4.4199999999999996E-2</v>
      </c>
      <c r="S4341" s="65">
        <f>IFERROR(IF(Ações!$B4341="","",VLOOKUP(Table_1[[#This Row],[AÇÕES]],'Dados Status Invest STOCKS'!A4327:AD4942,25)/100),0)</f>
        <v>0</v>
      </c>
      <c r="T4341" s="67">
        <f>(1-Ações!$Q4341)*Ações!$R4341</f>
        <v>4.4199999999999996E-2</v>
      </c>
      <c r="U4341" s="68">
        <f>IF(Ações!$S4341=0,Ações!$T4341,IF(Ações!$T4341=0,Ações!$S4341,AVERAGE(Ações!$S4341,Ações!$T4341)))</f>
        <v>4.4199999999999996E-2</v>
      </c>
    </row>
    <row r="4342" spans="2:21" ht="15" customHeight="1" x14ac:dyDescent="0.2">
      <c r="B4342" s="63" t="str">
        <f>IFERROR('Dados Status Invest STOCKS'!A4329,"-")</f>
        <v>SRL</v>
      </c>
      <c r="C4342" s="45">
        <f>IFERROR((Ações!$D4342-Ações!$K4342)/Ações!$D4342,0)</f>
        <v>0</v>
      </c>
      <c r="D4342" s="46">
        <f>(Ações!$O4342)/0.06</f>
        <v>0</v>
      </c>
      <c r="E4342" s="47">
        <f>IFERROR((Ações!$F4342-Ações!$K4342)/Ações!$F4342,0)</f>
        <v>0</v>
      </c>
      <c r="F4342" s="46" t="str">
        <f>IF(OR(Ações!$N4342&lt;0,Ações!$M4342&lt;0),"",(22.5*Ações!$M4342*Ações!$N4342)^0.5)</f>
        <v/>
      </c>
      <c r="G4342" s="47">
        <f>IFERROR((Ações!$H4342-Ações!$K4342)/Ações!$H4342,0)</f>
        <v>0</v>
      </c>
      <c r="H4342" s="48">
        <f>IFERROR(Ações!$I4342/(Ações!$P4342-Table_1[[#This Row],[CAGR LUCRO 5A]]),0)</f>
        <v>0</v>
      </c>
      <c r="I4342" s="48">
        <f>IF(Ações!$S4342&lt;0,"",Ações!$O4342*(1+Ações!$S4342))</f>
        <v>0</v>
      </c>
      <c r="J4342" s="49">
        <f>IFERROR(IF(Ações!$B4342="","",(VLOOKUP(Table_1[[#This Row],[AÇÕES]],'Dados Status Invest STOCKS'!A4328:AD4943,4)/Table_1[[#This Row],[LPA]]))/100,0)</f>
        <v>1.2840000000000001E-2</v>
      </c>
      <c r="K4342" s="64">
        <f>IFERROR(IF(Ações!$B4342="","",VLOOKUP(Table_1[[#This Row],[AÇÕES]],'Dados Status Invest STOCKS'!A4328:AD4943,2)),0)</f>
        <v>8.01</v>
      </c>
      <c r="L4342" s="65">
        <f>IFERROR(IF(Ações!$B4342="","",VLOOKUP(Table_1[[#This Row],[AÇÕES]],'Dados Status Invest STOCKS'!A4328:AD4943,3)/100),0)</f>
        <v>0</v>
      </c>
      <c r="M4342" s="66">
        <f>IFERROR(IF(Ações!$B4342="","",VLOOKUP(Table_1[[#This Row],[AÇÕES]],'Dados Status Invest STOCKS'!A4328:AD4943,28)),0)</f>
        <v>-2.5</v>
      </c>
      <c r="N4342" s="66">
        <f>IFERROR(IF(Ações!$B4342="","",VLOOKUP(Table_1[[#This Row],[AÇÕES]],'Dados Status Invest STOCKS'!A4328:AD4943,27)),0)</f>
        <v>17.91</v>
      </c>
      <c r="O4342" s="66">
        <f>IFERROR(IF(Ações!$L4342="","",Ações!$K4342*Ações!$L4342),0)</f>
        <v>0</v>
      </c>
      <c r="P4342" s="67">
        <f t="shared" si="67"/>
        <v>0.06</v>
      </c>
      <c r="Q4342" s="67">
        <f>IFERROR(Ações!$O4342/Ações!$M4342,0)</f>
        <v>0</v>
      </c>
      <c r="R4342" s="67">
        <f>IFERROR(IF(Ações!$B4342="","",VLOOKUP(Table_1[[#This Row],[AÇÕES]],'Dados Status Invest STOCKS'!A4328:AD4943,18)/100),0)</f>
        <v>-0.13949999999999999</v>
      </c>
      <c r="S4342" s="65">
        <f>IFERROR(IF(Ações!$B4342="","",VLOOKUP(Table_1[[#This Row],[AÇÕES]],'Dados Status Invest STOCKS'!A4328:AD4943,25)/100),0)</f>
        <v>0</v>
      </c>
      <c r="T4342" s="67">
        <f>(1-Ações!$Q4342)*Ações!$R4342</f>
        <v>-0.13949999999999999</v>
      </c>
      <c r="U4342" s="68">
        <f>IF(Ações!$S4342=0,Ações!$T4342,IF(Ações!$T4342=0,Ações!$S4342,AVERAGE(Ações!$S4342,Ações!$T4342)))</f>
        <v>-0.13949999999999999</v>
      </c>
    </row>
    <row r="4343" spans="2:21" ht="15" customHeight="1" x14ac:dyDescent="0.2">
      <c r="B4343" s="63" t="str">
        <f>IFERROR('Dados Status Invest STOCKS'!A4330,"-")</f>
        <v>SRLP</v>
      </c>
      <c r="C4343" s="45">
        <f>IFERROR((Ações!$D4343-Ações!$K4343)/Ações!$D4343,0)</f>
        <v>0.58419958419958418</v>
      </c>
      <c r="D4343" s="46">
        <f>(Ações!$O4343)/0.06</f>
        <v>40.476149999999997</v>
      </c>
      <c r="E4343" s="47">
        <f>IFERROR((Ações!$F4343-Ações!$K4343)/Ações!$F4343,0)</f>
        <v>0</v>
      </c>
      <c r="F4343" s="46" t="str">
        <f>IF(OR(Ações!$N4343&lt;0,Ações!$M4343&lt;0),"",(22.5*Ações!$M4343*Ações!$N4343)^0.5)</f>
        <v/>
      </c>
      <c r="G4343" s="47">
        <f>IFERROR((Ações!$H4343-Ações!$K4343)/Ações!$H4343,0)</f>
        <v>0</v>
      </c>
      <c r="H4343" s="48">
        <f>IFERROR(Ações!$I4343/(Ações!$P4343-Table_1[[#This Row],[CAGR LUCRO 5A]]),0)</f>
        <v>0</v>
      </c>
      <c r="I4343" s="48" t="str">
        <f>IF(Ações!$S4343&lt;0,"",Ações!$O4343*(1+Ações!$S4343))</f>
        <v/>
      </c>
      <c r="J4343" s="49">
        <f>IFERROR(IF(Ações!$B4343="","",(VLOOKUP(Table_1[[#This Row],[AÇÕES]],'Dados Status Invest STOCKS'!A4329:AD4944,4)/Table_1[[#This Row],[LPA]]))/100,0)</f>
        <v>9.2505854800936788E-3</v>
      </c>
      <c r="K4343" s="64">
        <f>IFERROR(IF(Ações!$B4343="","",VLOOKUP(Table_1[[#This Row],[AÇÕES]],'Dados Status Invest STOCKS'!A4329:AD4944,2)),0)</f>
        <v>16.829999999999998</v>
      </c>
      <c r="L4343" s="65">
        <f>IFERROR(IF(Ações!$B4343="","",VLOOKUP(Table_1[[#This Row],[AÇÕES]],'Dados Status Invest STOCKS'!A4329:AD4944,3)/100),0)</f>
        <v>0.14429999999999998</v>
      </c>
      <c r="M4343" s="66">
        <f>IFERROR(IF(Ações!$B4343="","",VLOOKUP(Table_1[[#This Row],[AÇÕES]],'Dados Status Invest STOCKS'!A4329:AD4944,28)),0)</f>
        <v>-4.2699999999999996</v>
      </c>
      <c r="N4343" s="66">
        <f>IFERROR(IF(Ações!$B4343="","",VLOOKUP(Table_1[[#This Row],[AÇÕES]],'Dados Status Invest STOCKS'!A4329:AD4944,27)),0)</f>
        <v>0</v>
      </c>
      <c r="O4343" s="66">
        <f>IFERROR(IF(Ações!$L4343="","",Ações!$K4343*Ações!$L4343),0)</f>
        <v>2.4285689999999995</v>
      </c>
      <c r="P4343" s="67">
        <f t="shared" si="67"/>
        <v>0.06</v>
      </c>
      <c r="Q4343" s="67">
        <f>IFERROR(Ações!$O4343/Ações!$M4343,0)</f>
        <v>-0.56875152224824355</v>
      </c>
      <c r="R4343" s="67">
        <f>IFERROR(IF(Ações!$B4343="","",VLOOKUP(Table_1[[#This Row],[AÇÕES]],'Dados Status Invest STOCKS'!A4329:AD4944,18)/100),0)</f>
        <v>0</v>
      </c>
      <c r="S4343" s="65">
        <f>IFERROR(IF(Ações!$B4343="","",VLOOKUP(Table_1[[#This Row],[AÇÕES]],'Dados Status Invest STOCKS'!A4329:AD4944,25)/100),0)</f>
        <v>-0.154</v>
      </c>
      <c r="T4343" s="67">
        <f>(1-Ações!$Q4343)*Ações!$R4343</f>
        <v>0</v>
      </c>
      <c r="U4343" s="68">
        <f>IF(Ações!$S4343=0,Ações!$T4343,IF(Ações!$T4343=0,Ações!$S4343,AVERAGE(Ações!$S4343,Ações!$T4343)))</f>
        <v>-0.154</v>
      </c>
    </row>
    <row r="4344" spans="2:21" ht="15" customHeight="1" x14ac:dyDescent="0.2">
      <c r="B4344" s="63" t="str">
        <f>IFERROR('Dados Status Invest STOCKS'!A4331,"-")</f>
        <v>SRNE</v>
      </c>
      <c r="C4344" s="45">
        <f>IFERROR((Ações!$D4344-Ações!$K4344)/Ações!$D4344,0)</f>
        <v>0</v>
      </c>
      <c r="D4344" s="46">
        <f>(Ações!$O4344)/0.06</f>
        <v>0</v>
      </c>
      <c r="E4344" s="47">
        <f>IFERROR((Ações!$F4344-Ações!$K4344)/Ações!$F4344,0)</f>
        <v>0</v>
      </c>
      <c r="F4344" s="46" t="str">
        <f>IF(OR(Ações!$N4344&lt;0,Ações!$M4344&lt;0),"",(22.5*Ações!$M4344*Ações!$N4344)^0.5)</f>
        <v/>
      </c>
      <c r="G4344" s="47">
        <f>IFERROR((Ações!$H4344-Ações!$K4344)/Ações!$H4344,0)</f>
        <v>0</v>
      </c>
      <c r="H4344" s="48">
        <f>IFERROR(Ações!$I4344/(Ações!$P4344-Table_1[[#This Row],[CAGR LUCRO 5A]]),0)</f>
        <v>0</v>
      </c>
      <c r="I4344" s="48">
        <f>IF(Ações!$S4344&lt;0,"",Ações!$O4344*(1+Ações!$S4344))</f>
        <v>0</v>
      </c>
      <c r="J4344" s="49">
        <f>IFERROR(IF(Ações!$B4344="","",(VLOOKUP(Table_1[[#This Row],[AÇÕES]],'Dados Status Invest STOCKS'!A4330:AD4945,4)/Table_1[[#This Row],[LPA]]))/100,0)</f>
        <v>2.6120689655172415E-2</v>
      </c>
      <c r="K4344" s="64">
        <f>IFERROR(IF(Ações!$B4344="","",VLOOKUP(Table_1[[#This Row],[AÇÕES]],'Dados Status Invest STOCKS'!A4330:AD4945,2)),0)</f>
        <v>3.53</v>
      </c>
      <c r="L4344" s="65">
        <f>IFERROR(IF(Ações!$B4344="","",VLOOKUP(Table_1[[#This Row],[AÇÕES]],'Dados Status Invest STOCKS'!A4330:AD4945,3)/100),0)</f>
        <v>0</v>
      </c>
      <c r="M4344" s="66">
        <f>IFERROR(IF(Ações!$B4344="","",VLOOKUP(Table_1[[#This Row],[AÇÕES]],'Dados Status Invest STOCKS'!A4330:AD4945,28)),0)</f>
        <v>-1.1599999999999999</v>
      </c>
      <c r="N4344" s="66">
        <f>IFERROR(IF(Ações!$B4344="","",VLOOKUP(Table_1[[#This Row],[AÇÕES]],'Dados Status Invest STOCKS'!A4330:AD4945,27)),0)</f>
        <v>0.43</v>
      </c>
      <c r="O4344" s="66">
        <f>IFERROR(IF(Ações!$L4344="","",Ações!$K4344*Ações!$L4344),0)</f>
        <v>0</v>
      </c>
      <c r="P4344" s="67">
        <f t="shared" si="67"/>
        <v>0.06</v>
      </c>
      <c r="Q4344" s="67">
        <f>IFERROR(Ações!$O4344/Ações!$M4344,0)</f>
        <v>0</v>
      </c>
      <c r="R4344" s="67">
        <f>IFERROR(IF(Ações!$B4344="","",VLOOKUP(Table_1[[#This Row],[AÇÕES]],'Dados Status Invest STOCKS'!A4330:AD4945,18)/100),0)</f>
        <v>-2.7026999999999997</v>
      </c>
      <c r="S4344" s="65">
        <f>IFERROR(IF(Ações!$B4344="","",VLOOKUP(Table_1[[#This Row],[AÇÕES]],'Dados Status Invest STOCKS'!A4330:AD4945,25)/100),0)</f>
        <v>0</v>
      </c>
      <c r="T4344" s="67">
        <f>(1-Ações!$Q4344)*Ações!$R4344</f>
        <v>-2.7026999999999997</v>
      </c>
      <c r="U4344" s="68">
        <f>IF(Ações!$S4344=0,Ações!$T4344,IF(Ações!$T4344=0,Ações!$S4344,AVERAGE(Ações!$S4344,Ações!$T4344)))</f>
        <v>-2.7026999999999997</v>
      </c>
    </row>
    <row r="4345" spans="2:21" ht="15" customHeight="1" x14ac:dyDescent="0.2">
      <c r="B4345" s="63" t="str">
        <f>IFERROR('Dados Status Invest STOCKS'!A4332,"-")</f>
        <v>SRPT</v>
      </c>
      <c r="C4345" s="45">
        <f>IFERROR((Ações!$D4345-Ações!$K4345)/Ações!$D4345,0)</f>
        <v>0</v>
      </c>
      <c r="D4345" s="46">
        <f>(Ações!$O4345)/0.06</f>
        <v>0</v>
      </c>
      <c r="E4345" s="47">
        <f>IFERROR((Ações!$F4345-Ações!$K4345)/Ações!$F4345,0)</f>
        <v>0</v>
      </c>
      <c r="F4345" s="46" t="str">
        <f>IF(OR(Ações!$N4345&lt;0,Ações!$M4345&lt;0),"",(22.5*Ações!$M4345*Ações!$N4345)^0.5)</f>
        <v/>
      </c>
      <c r="G4345" s="47">
        <f>IFERROR((Ações!$H4345-Ações!$K4345)/Ações!$H4345,0)</f>
        <v>0</v>
      </c>
      <c r="H4345" s="48">
        <f>IFERROR(Ações!$I4345/(Ações!$P4345-Table_1[[#This Row],[CAGR LUCRO 5A]]),0)</f>
        <v>0</v>
      </c>
      <c r="I4345" s="48">
        <f>IF(Ações!$S4345&lt;0,"",Ações!$O4345*(1+Ações!$S4345))</f>
        <v>0</v>
      </c>
      <c r="J4345" s="49">
        <f>IFERROR(IF(Ações!$B4345="","",(VLOOKUP(Table_1[[#This Row],[AÇÕES]],'Dados Status Invest STOCKS'!A4331:AD4946,4)/Table_1[[#This Row],[LPA]]))/100,0)</f>
        <v>2.1612903225806449E-2</v>
      </c>
      <c r="K4345" s="64">
        <f>IFERROR(IF(Ações!$B4345="","",VLOOKUP(Table_1[[#This Row],[AÇÕES]],'Dados Status Invest STOCKS'!A4331:AD4946,2)),0)</f>
        <v>67.3</v>
      </c>
      <c r="L4345" s="65">
        <f>IFERROR(IF(Ações!$B4345="","",VLOOKUP(Table_1[[#This Row],[AÇÕES]],'Dados Status Invest STOCKS'!A4331:AD4946,3)/100),0)</f>
        <v>0</v>
      </c>
      <c r="M4345" s="66">
        <f>IFERROR(IF(Ações!$B4345="","",VLOOKUP(Table_1[[#This Row],[AÇÕES]],'Dados Status Invest STOCKS'!A4331:AD4946,28)),0)</f>
        <v>-5.58</v>
      </c>
      <c r="N4345" s="66">
        <f>IFERROR(IF(Ações!$B4345="","",VLOOKUP(Table_1[[#This Row],[AÇÕES]],'Dados Status Invest STOCKS'!A4331:AD4946,27)),0)</f>
        <v>5.39</v>
      </c>
      <c r="O4345" s="66">
        <f>IFERROR(IF(Ações!$L4345="","",Ações!$K4345*Ações!$L4345),0)</f>
        <v>0</v>
      </c>
      <c r="P4345" s="67">
        <f t="shared" si="67"/>
        <v>0.06</v>
      </c>
      <c r="Q4345" s="67">
        <f>IFERROR(Ações!$O4345/Ações!$M4345,0)</f>
        <v>0</v>
      </c>
      <c r="R4345" s="67">
        <f>IFERROR(IF(Ações!$B4345="","",VLOOKUP(Table_1[[#This Row],[AÇÕES]],'Dados Status Invest STOCKS'!A4331:AD4946,18)/100),0)</f>
        <v>-1.0353000000000001</v>
      </c>
      <c r="S4345" s="65">
        <f>IFERROR(IF(Ações!$B4345="","",VLOOKUP(Table_1[[#This Row],[AÇÕES]],'Dados Status Invest STOCKS'!A4331:AD4946,25)/100),0)</f>
        <v>0</v>
      </c>
      <c r="T4345" s="67">
        <f>(1-Ações!$Q4345)*Ações!$R4345</f>
        <v>-1.0353000000000001</v>
      </c>
      <c r="U4345" s="68">
        <f>IF(Ações!$S4345=0,Ações!$T4345,IF(Ações!$T4345=0,Ações!$S4345,AVERAGE(Ações!$S4345,Ações!$T4345)))</f>
        <v>-1.0353000000000001</v>
      </c>
    </row>
    <row r="4346" spans="2:21" ht="15" customHeight="1" x14ac:dyDescent="0.2">
      <c r="B4346" s="63" t="str">
        <f>IFERROR('Dados Status Invest STOCKS'!A4333,"-")</f>
        <v>SRRA</v>
      </c>
      <c r="C4346" s="45">
        <f>IFERROR((Ações!$D4346-Ações!$K4346)/Ações!$D4346,0)</f>
        <v>0</v>
      </c>
      <c r="D4346" s="46">
        <f>(Ações!$O4346)/0.06</f>
        <v>0</v>
      </c>
      <c r="E4346" s="47">
        <f>IFERROR((Ações!$F4346-Ações!$K4346)/Ações!$F4346,0)</f>
        <v>0</v>
      </c>
      <c r="F4346" s="46" t="str">
        <f>IF(OR(Ações!$N4346&lt;0,Ações!$M4346&lt;0),"",(22.5*Ações!$M4346*Ações!$N4346)^0.5)</f>
        <v/>
      </c>
      <c r="G4346" s="47">
        <f>IFERROR((Ações!$H4346-Ações!$K4346)/Ações!$H4346,0)</f>
        <v>0</v>
      </c>
      <c r="H4346" s="48">
        <f>IFERROR(Ações!$I4346/(Ações!$P4346-Table_1[[#This Row],[CAGR LUCRO 5A]]),0)</f>
        <v>0</v>
      </c>
      <c r="I4346" s="48">
        <f>IF(Ações!$S4346&lt;0,"",Ações!$O4346*(1+Ações!$S4346))</f>
        <v>0</v>
      </c>
      <c r="J4346" s="49">
        <f>IFERROR(IF(Ações!$B4346="","",(VLOOKUP(Table_1[[#This Row],[AÇÕES]],'Dados Status Invest STOCKS'!A4332:AD4947,4)/Table_1[[#This Row],[LPA]]))/100,0)</f>
        <v>4.6286701208981002E-3</v>
      </c>
      <c r="K4346" s="64">
        <f>IFERROR(IF(Ações!$B4346="","",VLOOKUP(Table_1[[#This Row],[AÇÕES]],'Dados Status Invest STOCKS'!A4332:AD4947,2)),0)</f>
        <v>15.51</v>
      </c>
      <c r="L4346" s="65">
        <f>IFERROR(IF(Ações!$B4346="","",VLOOKUP(Table_1[[#This Row],[AÇÕES]],'Dados Status Invest STOCKS'!A4332:AD4947,3)/100),0)</f>
        <v>0</v>
      </c>
      <c r="M4346" s="66">
        <f>IFERROR(IF(Ações!$B4346="","",VLOOKUP(Table_1[[#This Row],[AÇÕES]],'Dados Status Invest STOCKS'!A4332:AD4947,28)),0)</f>
        <v>-5.79</v>
      </c>
      <c r="N4346" s="66">
        <f>IFERROR(IF(Ações!$B4346="","",VLOOKUP(Table_1[[#This Row],[AÇÕES]],'Dados Status Invest STOCKS'!A4332:AD4947,27)),0)</f>
        <v>6.31</v>
      </c>
      <c r="O4346" s="66">
        <f>IFERROR(IF(Ações!$L4346="","",Ações!$K4346*Ações!$L4346),0)</f>
        <v>0</v>
      </c>
      <c r="P4346" s="67">
        <f t="shared" si="67"/>
        <v>0.06</v>
      </c>
      <c r="Q4346" s="67">
        <f>IFERROR(Ações!$O4346/Ações!$M4346,0)</f>
        <v>0</v>
      </c>
      <c r="R4346" s="67">
        <f>IFERROR(IF(Ações!$B4346="","",VLOOKUP(Table_1[[#This Row],[AÇÕES]],'Dados Status Invest STOCKS'!A4332:AD4947,18)/100),0)</f>
        <v>-0.91749999999999998</v>
      </c>
      <c r="S4346" s="65">
        <f>IFERROR(IF(Ações!$B4346="","",VLOOKUP(Table_1[[#This Row],[AÇÕES]],'Dados Status Invest STOCKS'!A4332:AD4947,25)/100),0)</f>
        <v>0</v>
      </c>
      <c r="T4346" s="67">
        <f>(1-Ações!$Q4346)*Ações!$R4346</f>
        <v>-0.91749999999999998</v>
      </c>
      <c r="U4346" s="68">
        <f>IF(Ações!$S4346=0,Ações!$T4346,IF(Ações!$T4346=0,Ações!$S4346,AVERAGE(Ações!$S4346,Ações!$T4346)))</f>
        <v>-0.91749999999999998</v>
      </c>
    </row>
    <row r="4347" spans="2:21" ht="15" customHeight="1" x14ac:dyDescent="0.2">
      <c r="B4347" s="63" t="str">
        <f>IFERROR('Dados Status Invest STOCKS'!A4334,"-")</f>
        <v>SRRK</v>
      </c>
      <c r="C4347" s="45">
        <f>IFERROR((Ações!$D4347-Ações!$K4347)/Ações!$D4347,0)</f>
        <v>0</v>
      </c>
      <c r="D4347" s="46">
        <f>(Ações!$O4347)/0.06</f>
        <v>0</v>
      </c>
      <c r="E4347" s="47">
        <f>IFERROR((Ações!$F4347-Ações!$K4347)/Ações!$F4347,0)</f>
        <v>0</v>
      </c>
      <c r="F4347" s="46" t="str">
        <f>IF(OR(Ações!$N4347&lt;0,Ações!$M4347&lt;0),"",(22.5*Ações!$M4347*Ações!$N4347)^0.5)</f>
        <v/>
      </c>
      <c r="G4347" s="47">
        <f>IFERROR((Ações!$H4347-Ações!$K4347)/Ações!$H4347,0)</f>
        <v>0</v>
      </c>
      <c r="H4347" s="48">
        <f>IFERROR(Ações!$I4347/(Ações!$P4347-Table_1[[#This Row],[CAGR LUCRO 5A]]),0)</f>
        <v>0</v>
      </c>
      <c r="I4347" s="48">
        <f>IF(Ações!$S4347&lt;0,"",Ações!$O4347*(1+Ações!$S4347))</f>
        <v>0</v>
      </c>
      <c r="J4347" s="49">
        <f>IFERROR(IF(Ações!$B4347="","",(VLOOKUP(Table_1[[#This Row],[AÇÕES]],'Dados Status Invest STOCKS'!A4333:AD4948,4)/Table_1[[#This Row],[LPA]]))/100,0)</f>
        <v>1.5243553008595988E-2</v>
      </c>
      <c r="K4347" s="64">
        <f>IFERROR(IF(Ações!$B4347="","",VLOOKUP(Table_1[[#This Row],[AÇÕES]],'Dados Status Invest STOCKS'!A4333:AD4948,2)),0)</f>
        <v>18.54</v>
      </c>
      <c r="L4347" s="65">
        <f>IFERROR(IF(Ações!$B4347="","",VLOOKUP(Table_1[[#This Row],[AÇÕES]],'Dados Status Invest STOCKS'!A4333:AD4948,3)/100),0)</f>
        <v>0</v>
      </c>
      <c r="M4347" s="66">
        <f>IFERROR(IF(Ações!$B4347="","",VLOOKUP(Table_1[[#This Row],[AÇÕES]],'Dados Status Invest STOCKS'!A4333:AD4948,28)),0)</f>
        <v>-3.49</v>
      </c>
      <c r="N4347" s="66">
        <f>IFERROR(IF(Ações!$B4347="","",VLOOKUP(Table_1[[#This Row],[AÇÕES]],'Dados Status Invest STOCKS'!A4333:AD4948,27)),0)</f>
        <v>5.33</v>
      </c>
      <c r="O4347" s="66">
        <f>IFERROR(IF(Ações!$L4347="","",Ações!$K4347*Ações!$L4347),0)</f>
        <v>0</v>
      </c>
      <c r="P4347" s="67">
        <f t="shared" si="67"/>
        <v>0.06</v>
      </c>
      <c r="Q4347" s="67">
        <f>IFERROR(Ações!$O4347/Ações!$M4347,0)</f>
        <v>0</v>
      </c>
      <c r="R4347" s="67">
        <f>IFERROR(IF(Ações!$B4347="","",VLOOKUP(Table_1[[#This Row],[AÇÕES]],'Dados Status Invest STOCKS'!A4333:AD4948,18)/100),0)</f>
        <v>-0.65390000000000004</v>
      </c>
      <c r="S4347" s="65">
        <f>IFERROR(IF(Ações!$B4347="","",VLOOKUP(Table_1[[#This Row],[AÇÕES]],'Dados Status Invest STOCKS'!A4333:AD4948,25)/100),0)</f>
        <v>0</v>
      </c>
      <c r="T4347" s="67">
        <f>(1-Ações!$Q4347)*Ações!$R4347</f>
        <v>-0.65390000000000004</v>
      </c>
      <c r="U4347" s="68">
        <f>IF(Ações!$S4347=0,Ações!$T4347,IF(Ações!$T4347=0,Ações!$S4347,AVERAGE(Ações!$S4347,Ações!$T4347)))</f>
        <v>-0.65390000000000004</v>
      </c>
    </row>
    <row r="4348" spans="2:21" ht="15" customHeight="1" x14ac:dyDescent="0.2">
      <c r="B4348" s="63" t="str">
        <f>IFERROR('Dados Status Invest STOCKS'!A4335,"-")</f>
        <v>SRSA</v>
      </c>
      <c r="C4348" s="45">
        <f>IFERROR((Ações!$D4348-Ações!$K4348)/Ações!$D4348,0)</f>
        <v>0</v>
      </c>
      <c r="D4348" s="46">
        <f>(Ações!$O4348)/0.06</f>
        <v>0</v>
      </c>
      <c r="E4348" s="47">
        <f>IFERROR((Ações!$F4348-Ações!$K4348)/Ações!$F4348,0)</f>
        <v>0</v>
      </c>
      <c r="F4348" s="46">
        <f>IF(OR(Ações!$N4348&lt;0,Ações!$M4348&lt;0),"",(22.5*Ações!$M4348*Ações!$N4348)^0.5)</f>
        <v>0</v>
      </c>
      <c r="G4348" s="47">
        <f>IFERROR((Ações!$H4348-Ações!$K4348)/Ações!$H4348,0)</f>
        <v>0</v>
      </c>
      <c r="H4348" s="48">
        <f>IFERROR(Ações!$I4348/(Ações!$P4348-Table_1[[#This Row],[CAGR LUCRO 5A]]),0)</f>
        <v>0</v>
      </c>
      <c r="I4348" s="48">
        <f>IF(Ações!$S4348&lt;0,"",Ações!$O4348*(1+Ações!$S4348))</f>
        <v>0</v>
      </c>
      <c r="J4348" s="49">
        <f>IFERROR(IF(Ações!$B4348="","",(VLOOKUP(Table_1[[#This Row],[AÇÕES]],'Dados Status Invest STOCKS'!A4334:AD4949,4)/Table_1[[#This Row],[LPA]]))/100,0)</f>
        <v>0</v>
      </c>
      <c r="K4348" s="64">
        <f>IFERROR(IF(Ações!$B4348="","",VLOOKUP(Table_1[[#This Row],[AÇÕES]],'Dados Status Invest STOCKS'!A4334:AD4949,2)),0)</f>
        <v>9.81</v>
      </c>
      <c r="L4348" s="65">
        <f>IFERROR(IF(Ações!$B4348="","",VLOOKUP(Table_1[[#This Row],[AÇÕES]],'Dados Status Invest STOCKS'!A4334:AD4949,3)/100),0)</f>
        <v>0</v>
      </c>
      <c r="M4348" s="66">
        <f>IFERROR(IF(Ações!$B4348="","",VLOOKUP(Table_1[[#This Row],[AÇÕES]],'Dados Status Invest STOCKS'!A4334:AD4949,28)),0)</f>
        <v>0</v>
      </c>
      <c r="N4348" s="66">
        <f>IFERROR(IF(Ações!$B4348="","",VLOOKUP(Table_1[[#This Row],[AÇÕES]],'Dados Status Invest STOCKS'!A4334:AD4949,27)),0)</f>
        <v>0.2</v>
      </c>
      <c r="O4348" s="66">
        <f>IFERROR(IF(Ações!$L4348="","",Ações!$K4348*Ações!$L4348),0)</f>
        <v>0</v>
      </c>
      <c r="P4348" s="67">
        <f t="shared" si="67"/>
        <v>0.06</v>
      </c>
      <c r="Q4348" s="67">
        <f>IFERROR(Ações!$O4348/Ações!$M4348,0)</f>
        <v>0</v>
      </c>
      <c r="R4348" s="67">
        <f>IFERROR(IF(Ações!$B4348="","",VLOOKUP(Table_1[[#This Row],[AÇÕES]],'Dados Status Invest STOCKS'!A4334:AD4949,18)/100),0)</f>
        <v>-8.0000000000000004E-4</v>
      </c>
      <c r="S4348" s="65">
        <f>IFERROR(IF(Ações!$B4348="","",VLOOKUP(Table_1[[#This Row],[AÇÕES]],'Dados Status Invest STOCKS'!A4334:AD4949,25)/100),0)</f>
        <v>0</v>
      </c>
      <c r="T4348" s="67">
        <f>(1-Ações!$Q4348)*Ações!$R4348</f>
        <v>-8.0000000000000004E-4</v>
      </c>
      <c r="U4348" s="68">
        <f>IF(Ações!$S4348=0,Ações!$T4348,IF(Ações!$T4348=0,Ações!$S4348,AVERAGE(Ações!$S4348,Ações!$T4348)))</f>
        <v>-8.0000000000000004E-4</v>
      </c>
    </row>
    <row r="4349" spans="2:21" ht="15" customHeight="1" x14ac:dyDescent="0.2">
      <c r="B4349" s="63" t="str">
        <f>IFERROR('Dados Status Invest STOCKS'!A4336,"-")</f>
        <v>SRSAU</v>
      </c>
      <c r="C4349" s="45">
        <f>IFERROR((Ações!$D4349-Ações!$K4349)/Ações!$D4349,0)</f>
        <v>0</v>
      </c>
      <c r="D4349" s="46">
        <f>(Ações!$O4349)/0.06</f>
        <v>0</v>
      </c>
      <c r="E4349" s="47">
        <f>IFERROR((Ações!$F4349-Ações!$K4349)/Ações!$F4349,0)</f>
        <v>0</v>
      </c>
      <c r="F4349" s="46">
        <f>IF(OR(Ações!$N4349&lt;0,Ações!$M4349&lt;0),"",(22.5*Ações!$M4349*Ações!$N4349)^0.5)</f>
        <v>0</v>
      </c>
      <c r="G4349" s="47">
        <f>IFERROR((Ações!$H4349-Ações!$K4349)/Ações!$H4349,0)</f>
        <v>0</v>
      </c>
      <c r="H4349" s="48">
        <f>IFERROR(Ações!$I4349/(Ações!$P4349-Table_1[[#This Row],[CAGR LUCRO 5A]]),0)</f>
        <v>0</v>
      </c>
      <c r="I4349" s="48">
        <f>IF(Ações!$S4349&lt;0,"",Ações!$O4349*(1+Ações!$S4349))</f>
        <v>0</v>
      </c>
      <c r="J4349" s="49">
        <f>IFERROR(IF(Ações!$B4349="","",(VLOOKUP(Table_1[[#This Row],[AÇÕES]],'Dados Status Invest STOCKS'!A4335:AD4950,4)/Table_1[[#This Row],[LPA]]))/100,0)</f>
        <v>0</v>
      </c>
      <c r="K4349" s="64">
        <f>IFERROR(IF(Ações!$B4349="","",VLOOKUP(Table_1[[#This Row],[AÇÕES]],'Dados Status Invest STOCKS'!A4335:AD4950,2)),0)</f>
        <v>9.92</v>
      </c>
      <c r="L4349" s="65">
        <f>IFERROR(IF(Ações!$B4349="","",VLOOKUP(Table_1[[#This Row],[AÇÕES]],'Dados Status Invest STOCKS'!A4335:AD4950,3)/100),0)</f>
        <v>0</v>
      </c>
      <c r="M4349" s="66">
        <f>IFERROR(IF(Ações!$B4349="","",VLOOKUP(Table_1[[#This Row],[AÇÕES]],'Dados Status Invest STOCKS'!A4335:AD4950,28)),0)</f>
        <v>0</v>
      </c>
      <c r="N4349" s="66">
        <f>IFERROR(IF(Ações!$B4349="","",VLOOKUP(Table_1[[#This Row],[AÇÕES]],'Dados Status Invest STOCKS'!A4335:AD4950,27)),0)</f>
        <v>0.2</v>
      </c>
      <c r="O4349" s="66">
        <f>IFERROR(IF(Ações!$L4349="","",Ações!$K4349*Ações!$L4349),0)</f>
        <v>0</v>
      </c>
      <c r="P4349" s="67">
        <f t="shared" si="67"/>
        <v>0.06</v>
      </c>
      <c r="Q4349" s="67">
        <f>IFERROR(Ações!$O4349/Ações!$M4349,0)</f>
        <v>0</v>
      </c>
      <c r="R4349" s="67">
        <f>IFERROR(IF(Ações!$B4349="","",VLOOKUP(Table_1[[#This Row],[AÇÕES]],'Dados Status Invest STOCKS'!A4335:AD4950,18)/100),0)</f>
        <v>-8.0000000000000004E-4</v>
      </c>
      <c r="S4349" s="65">
        <f>IFERROR(IF(Ações!$B4349="","",VLOOKUP(Table_1[[#This Row],[AÇÕES]],'Dados Status Invest STOCKS'!A4335:AD4950,25)/100),0)</f>
        <v>0</v>
      </c>
      <c r="T4349" s="67">
        <f>(1-Ações!$Q4349)*Ações!$R4349</f>
        <v>-8.0000000000000004E-4</v>
      </c>
      <c r="U4349" s="68">
        <f>IF(Ações!$S4349=0,Ações!$T4349,IF(Ações!$T4349=0,Ações!$S4349,AVERAGE(Ações!$S4349,Ações!$T4349)))</f>
        <v>-8.0000000000000004E-4</v>
      </c>
    </row>
    <row r="4350" spans="2:21" ht="15" customHeight="1" x14ac:dyDescent="0.2">
      <c r="B4350" s="63" t="str">
        <f>IFERROR('Dados Status Invest STOCKS'!A4337,"-")</f>
        <v>SRSAW</v>
      </c>
      <c r="C4350" s="45">
        <f>IFERROR((Ações!$D4350-Ações!$K4350)/Ações!$D4350,0)</f>
        <v>0</v>
      </c>
      <c r="D4350" s="46">
        <f>(Ações!$O4350)/0.06</f>
        <v>0</v>
      </c>
      <c r="E4350" s="47">
        <f>IFERROR((Ações!$F4350-Ações!$K4350)/Ações!$F4350,0)</f>
        <v>0</v>
      </c>
      <c r="F4350" s="46">
        <f>IF(OR(Ações!$N4350&lt;0,Ações!$M4350&lt;0),"",(22.5*Ações!$M4350*Ações!$N4350)^0.5)</f>
        <v>0</v>
      </c>
      <c r="G4350" s="47">
        <f>IFERROR((Ações!$H4350-Ações!$K4350)/Ações!$H4350,0)</f>
        <v>0</v>
      </c>
      <c r="H4350" s="48">
        <f>IFERROR(Ações!$I4350/(Ações!$P4350-Table_1[[#This Row],[CAGR LUCRO 5A]]),0)</f>
        <v>0</v>
      </c>
      <c r="I4350" s="48">
        <f>IF(Ações!$S4350&lt;0,"",Ações!$O4350*(1+Ações!$S4350))</f>
        <v>0</v>
      </c>
      <c r="J4350" s="49">
        <f>IFERROR(IF(Ações!$B4350="","",(VLOOKUP(Table_1[[#This Row],[AÇÕES]],'Dados Status Invest STOCKS'!A4336:AD4951,4)/Table_1[[#This Row],[LPA]]))/100,0)</f>
        <v>0</v>
      </c>
      <c r="K4350" s="64">
        <f>IFERROR(IF(Ações!$B4350="","",VLOOKUP(Table_1[[#This Row],[AÇÕES]],'Dados Status Invest STOCKS'!A4336:AD4951,2)),0)</f>
        <v>0.5</v>
      </c>
      <c r="L4350" s="65">
        <f>IFERROR(IF(Ações!$B4350="","",VLOOKUP(Table_1[[#This Row],[AÇÕES]],'Dados Status Invest STOCKS'!A4336:AD4951,3)/100),0)</f>
        <v>0</v>
      </c>
      <c r="M4350" s="66">
        <f>IFERROR(IF(Ações!$B4350="","",VLOOKUP(Table_1[[#This Row],[AÇÕES]],'Dados Status Invest STOCKS'!A4336:AD4951,28)),0)</f>
        <v>0</v>
      </c>
      <c r="N4350" s="66">
        <f>IFERROR(IF(Ações!$B4350="","",VLOOKUP(Table_1[[#This Row],[AÇÕES]],'Dados Status Invest STOCKS'!A4336:AD4951,27)),0)</f>
        <v>0.2</v>
      </c>
      <c r="O4350" s="66">
        <f>IFERROR(IF(Ações!$L4350="","",Ações!$K4350*Ações!$L4350),0)</f>
        <v>0</v>
      </c>
      <c r="P4350" s="67">
        <f t="shared" si="67"/>
        <v>0.06</v>
      </c>
      <c r="Q4350" s="67">
        <f>IFERROR(Ações!$O4350/Ações!$M4350,0)</f>
        <v>0</v>
      </c>
      <c r="R4350" s="67">
        <f>IFERROR(IF(Ações!$B4350="","",VLOOKUP(Table_1[[#This Row],[AÇÕES]],'Dados Status Invest STOCKS'!A4336:AD4951,18)/100),0)</f>
        <v>-8.0000000000000004E-4</v>
      </c>
      <c r="S4350" s="65">
        <f>IFERROR(IF(Ações!$B4350="","",VLOOKUP(Table_1[[#This Row],[AÇÕES]],'Dados Status Invest STOCKS'!A4336:AD4951,25)/100),0)</f>
        <v>0</v>
      </c>
      <c r="T4350" s="67">
        <f>(1-Ações!$Q4350)*Ações!$R4350</f>
        <v>-8.0000000000000004E-4</v>
      </c>
      <c r="U4350" s="68">
        <f>IF(Ações!$S4350=0,Ações!$T4350,IF(Ações!$T4350=0,Ações!$S4350,AVERAGE(Ações!$S4350,Ações!$T4350)))</f>
        <v>-8.0000000000000004E-4</v>
      </c>
    </row>
    <row r="4351" spans="2:21" ht="15" customHeight="1" x14ac:dyDescent="0.2">
      <c r="B4351" s="63" t="str">
        <f>IFERROR('Dados Status Invest STOCKS'!A4338,"-")</f>
        <v>SRT</v>
      </c>
      <c r="C4351" s="45">
        <f>IFERROR((Ações!$D4351-Ações!$K4351)/Ações!$D4351,0)</f>
        <v>0</v>
      </c>
      <c r="D4351" s="46">
        <f>(Ações!$O4351)/0.06</f>
        <v>0</v>
      </c>
      <c r="E4351" s="47">
        <f>IFERROR((Ações!$F4351-Ações!$K4351)/Ações!$F4351,0)</f>
        <v>0</v>
      </c>
      <c r="F4351" s="46" t="str">
        <f>IF(OR(Ações!$N4351&lt;0,Ações!$M4351&lt;0),"",(22.5*Ações!$M4351*Ações!$N4351)^0.5)</f>
        <v/>
      </c>
      <c r="G4351" s="47">
        <f>IFERROR((Ações!$H4351-Ações!$K4351)/Ações!$H4351,0)</f>
        <v>0</v>
      </c>
      <c r="H4351" s="48">
        <f>IFERROR(Ações!$I4351/(Ações!$P4351-Table_1[[#This Row],[CAGR LUCRO 5A]]),0)</f>
        <v>0</v>
      </c>
      <c r="I4351" s="48">
        <f>IF(Ações!$S4351&lt;0,"",Ações!$O4351*(1+Ações!$S4351))</f>
        <v>0</v>
      </c>
      <c r="J4351" s="49">
        <f>IFERROR(IF(Ações!$B4351="","",(VLOOKUP(Table_1[[#This Row],[AÇÕES]],'Dados Status Invest STOCKS'!A4337:AD4952,4)/Table_1[[#This Row],[LPA]]))/100,0)</f>
        <v>0.52870967741935493</v>
      </c>
      <c r="K4351" s="64">
        <f>IFERROR(IF(Ações!$B4351="","",VLOOKUP(Table_1[[#This Row],[AÇÕES]],'Dados Status Invest STOCKS'!A4337:AD4952,2)),0)</f>
        <v>5.13</v>
      </c>
      <c r="L4351" s="65">
        <f>IFERROR(IF(Ações!$B4351="","",VLOOKUP(Table_1[[#This Row],[AÇÕES]],'Dados Status Invest STOCKS'!A4337:AD4952,3)/100),0)</f>
        <v>0</v>
      </c>
      <c r="M4351" s="66">
        <f>IFERROR(IF(Ações!$B4351="","",VLOOKUP(Table_1[[#This Row],[AÇÕES]],'Dados Status Invest STOCKS'!A4337:AD4952,28)),0)</f>
        <v>-0.31</v>
      </c>
      <c r="N4351" s="66">
        <f>IFERROR(IF(Ações!$B4351="","",VLOOKUP(Table_1[[#This Row],[AÇÕES]],'Dados Status Invest STOCKS'!A4337:AD4952,27)),0)</f>
        <v>4.6900000000000004</v>
      </c>
      <c r="O4351" s="66">
        <f>IFERROR(IF(Ações!$L4351="","",Ações!$K4351*Ações!$L4351),0)</f>
        <v>0</v>
      </c>
      <c r="P4351" s="67">
        <f t="shared" si="67"/>
        <v>0.06</v>
      </c>
      <c r="Q4351" s="67">
        <f>IFERROR(Ações!$O4351/Ações!$M4351,0)</f>
        <v>0</v>
      </c>
      <c r="R4351" s="67">
        <f>IFERROR(IF(Ações!$B4351="","",VLOOKUP(Table_1[[#This Row],[AÇÕES]],'Dados Status Invest STOCKS'!A4337:AD4952,18)/100),0)</f>
        <v>-6.6799999999999998E-2</v>
      </c>
      <c r="S4351" s="65">
        <f>IFERROR(IF(Ações!$B4351="","",VLOOKUP(Table_1[[#This Row],[AÇÕES]],'Dados Status Invest STOCKS'!A4337:AD4952,25)/100),0)</f>
        <v>0</v>
      </c>
      <c r="T4351" s="67">
        <f>(1-Ações!$Q4351)*Ações!$R4351</f>
        <v>-6.6799999999999998E-2</v>
      </c>
      <c r="U4351" s="68">
        <f>IF(Ações!$S4351=0,Ações!$T4351,IF(Ações!$T4351=0,Ações!$S4351,AVERAGE(Ações!$S4351,Ações!$T4351)))</f>
        <v>-6.6799999999999998E-2</v>
      </c>
    </row>
    <row r="4352" spans="2:21" ht="15" customHeight="1" x14ac:dyDescent="0.2">
      <c r="B4352" s="63" t="str">
        <f>IFERROR('Dados Status Invest STOCKS'!A4339,"-")</f>
        <v>SRTS</v>
      </c>
      <c r="C4352" s="45">
        <f>IFERROR((Ações!$D4352-Ações!$K4352)/Ações!$D4352,0)</f>
        <v>0</v>
      </c>
      <c r="D4352" s="46">
        <f>(Ações!$O4352)/0.06</f>
        <v>0</v>
      </c>
      <c r="E4352" s="47">
        <f>IFERROR((Ações!$F4352-Ações!$K4352)/Ações!$F4352,0)</f>
        <v>0</v>
      </c>
      <c r="F4352" s="46" t="str">
        <f>IF(OR(Ações!$N4352&lt;0,Ações!$M4352&lt;0),"",(22.5*Ações!$M4352*Ações!$N4352)^0.5)</f>
        <v/>
      </c>
      <c r="G4352" s="47">
        <f>IFERROR((Ações!$H4352-Ações!$K4352)/Ações!$H4352,0)</f>
        <v>0</v>
      </c>
      <c r="H4352" s="48">
        <f>IFERROR(Ações!$I4352/(Ações!$P4352-Table_1[[#This Row],[CAGR LUCRO 5A]]),0)</f>
        <v>0</v>
      </c>
      <c r="I4352" s="48">
        <f>IF(Ações!$S4352&lt;0,"",Ações!$O4352*(1+Ações!$S4352))</f>
        <v>0</v>
      </c>
      <c r="J4352" s="49">
        <f>IFERROR(IF(Ações!$B4352="","",(VLOOKUP(Table_1[[#This Row],[AÇÕES]],'Dados Status Invest STOCKS'!A4338:AD4953,4)/Table_1[[#This Row],[LPA]]))/100,0)</f>
        <v>650.91999999999996</v>
      </c>
      <c r="K4352" s="64">
        <f>IFERROR(IF(Ações!$B4352="","",VLOOKUP(Table_1[[#This Row],[AÇÕES]],'Dados Status Invest STOCKS'!A4338:AD4953,2)),0)</f>
        <v>7.09</v>
      </c>
      <c r="L4352" s="65">
        <f>IFERROR(IF(Ações!$B4352="","",VLOOKUP(Table_1[[#This Row],[AÇÕES]],'Dados Status Invest STOCKS'!A4338:AD4953,3)/100),0)</f>
        <v>0</v>
      </c>
      <c r="M4352" s="66">
        <f>IFERROR(IF(Ações!$B4352="","",VLOOKUP(Table_1[[#This Row],[AÇÕES]],'Dados Status Invest STOCKS'!A4338:AD4953,28)),0)</f>
        <v>-0.01</v>
      </c>
      <c r="N4352" s="66">
        <f>IFERROR(IF(Ações!$B4352="","",VLOOKUP(Table_1[[#This Row],[AÇÕES]],'Dados Status Invest STOCKS'!A4338:AD4953,27)),0)</f>
        <v>1.24</v>
      </c>
      <c r="O4352" s="66">
        <f>IFERROR(IF(Ações!$L4352="","",Ações!$K4352*Ações!$L4352),0)</f>
        <v>0</v>
      </c>
      <c r="P4352" s="67">
        <f t="shared" si="67"/>
        <v>0.06</v>
      </c>
      <c r="Q4352" s="67">
        <f>IFERROR(Ações!$O4352/Ações!$M4352,0)</f>
        <v>0</v>
      </c>
      <c r="R4352" s="67">
        <f>IFERROR(IF(Ações!$B4352="","",VLOOKUP(Table_1[[#This Row],[AÇÕES]],'Dados Status Invest STOCKS'!A4338:AD4953,18)/100),0)</f>
        <v>-8.8000000000000005E-3</v>
      </c>
      <c r="S4352" s="65">
        <f>IFERROR(IF(Ações!$B4352="","",VLOOKUP(Table_1[[#This Row],[AÇÕES]],'Dados Status Invest STOCKS'!A4338:AD4953,25)/100),0)</f>
        <v>0</v>
      </c>
      <c r="T4352" s="67">
        <f>(1-Ações!$Q4352)*Ações!$R4352</f>
        <v>-8.8000000000000005E-3</v>
      </c>
      <c r="U4352" s="68">
        <f>IF(Ações!$S4352=0,Ações!$T4352,IF(Ações!$T4352=0,Ações!$S4352,AVERAGE(Ações!$S4352,Ações!$T4352)))</f>
        <v>-8.8000000000000005E-3</v>
      </c>
    </row>
    <row r="4353" spans="2:21" ht="15" customHeight="1" x14ac:dyDescent="0.2">
      <c r="B4353" s="63" t="str">
        <f>IFERROR('Dados Status Invest STOCKS'!A4340,"-")</f>
        <v>SSB</v>
      </c>
      <c r="C4353" s="45">
        <f>IFERROR((Ações!$D4353-Ações!$K4353)/Ações!$D4353,0)</f>
        <v>-1.6315789473684215</v>
      </c>
      <c r="D4353" s="46">
        <f>(Ações!$O4353)/0.06</f>
        <v>31.931399999999996</v>
      </c>
      <c r="E4353" s="47">
        <f>IFERROR((Ações!$F4353-Ações!$K4353)/Ações!$F4353,0)</f>
        <v>0.16266540286107437</v>
      </c>
      <c r="F4353" s="46">
        <f>IF(OR(Ações!$N4353&lt;0,Ações!$M4353&lt;0),"",(22.5*Ações!$M4353*Ações!$N4353)^0.5)</f>
        <v>100.35414789633759</v>
      </c>
      <c r="G4353" s="47">
        <f>IFERROR((Ações!$H4353-Ações!$K4353)/Ações!$H4353,0)</f>
        <v>0.12643631594139773</v>
      </c>
      <c r="H4353" s="48">
        <f>IFERROR(Ações!$I4353/(Ações!$P4353-Table_1[[#This Row],[CAGR LUCRO 5A]]),0)</f>
        <v>96.192185565217386</v>
      </c>
      <c r="I4353" s="48">
        <f>IF(Ações!$S4353&lt;0,"",Ações!$O4353*(1+Ações!$S4353))</f>
        <v>1.9911782411999994</v>
      </c>
      <c r="J4353" s="49">
        <f>IFERROR(IF(Ações!$B4353="","",(VLOOKUP(Table_1[[#This Row],[AÇÕES]],'Dados Status Invest STOCKS'!A4339:AD4954,4)/Table_1[[#This Row],[LPA]]))/100,0)</f>
        <v>1.9785276073619632E-2</v>
      </c>
      <c r="K4353" s="64">
        <f>IFERROR(IF(Ações!$B4353="","",VLOOKUP(Table_1[[#This Row],[AÇÕES]],'Dados Status Invest STOCKS'!A4339:AD4954,2)),0)</f>
        <v>84.03</v>
      </c>
      <c r="L4353" s="65">
        <f>IFERROR(IF(Ações!$B4353="","",VLOOKUP(Table_1[[#This Row],[AÇÕES]],'Dados Status Invest STOCKS'!A4339:AD4954,3)/100),0)</f>
        <v>2.2799999999999997E-2</v>
      </c>
      <c r="M4353" s="66">
        <f>IFERROR(IF(Ações!$B4353="","",VLOOKUP(Table_1[[#This Row],[AÇÕES]],'Dados Status Invest STOCKS'!A4339:AD4954,28)),0)</f>
        <v>6.52</v>
      </c>
      <c r="N4353" s="66">
        <f>IFERROR(IF(Ações!$B4353="","",VLOOKUP(Table_1[[#This Row],[AÇÕES]],'Dados Status Invest STOCKS'!A4339:AD4954,27)),0)</f>
        <v>68.650000000000006</v>
      </c>
      <c r="O4353" s="66">
        <f>IFERROR(IF(Ações!$L4353="","",Ações!$K4353*Ações!$L4353),0)</f>
        <v>1.9158839999999997</v>
      </c>
      <c r="P4353" s="67">
        <f t="shared" si="67"/>
        <v>0.06</v>
      </c>
      <c r="Q4353" s="67">
        <f>IFERROR(Ações!$O4353/Ações!$M4353,0)</f>
        <v>0.29384723926380363</v>
      </c>
      <c r="R4353" s="67">
        <f>IFERROR(IF(Ações!$B4353="","",VLOOKUP(Table_1[[#This Row],[AÇÕES]],'Dados Status Invest STOCKS'!A4339:AD4954,18)/100),0)</f>
        <v>9.4899999999999998E-2</v>
      </c>
      <c r="S4353" s="65">
        <f>IFERROR(IF(Ações!$B4353="","",VLOOKUP(Table_1[[#This Row],[AÇÕES]],'Dados Status Invest STOCKS'!A4339:AD4954,25)/100),0)</f>
        <v>3.9300000000000002E-2</v>
      </c>
      <c r="T4353" s="67">
        <f>(1-Ações!$Q4353)*Ações!$R4353</f>
        <v>6.7013896993865035E-2</v>
      </c>
      <c r="U4353" s="68">
        <f>IF(Ações!$S4353=0,Ações!$T4353,IF(Ações!$T4353=0,Ações!$S4353,AVERAGE(Ações!$S4353,Ações!$T4353)))</f>
        <v>5.3156948496932518E-2</v>
      </c>
    </row>
    <row r="4354" spans="2:21" ht="15" customHeight="1" x14ac:dyDescent="0.2">
      <c r="B4354" s="63" t="str">
        <f>IFERROR('Dados Status Invest STOCKS'!A4341,"-")</f>
        <v>SSD</v>
      </c>
      <c r="C4354" s="45">
        <f>IFERROR((Ações!$D4354-Ações!$K4354)/Ações!$D4354,0)</f>
        <v>-6.3170731707317085</v>
      </c>
      <c r="D4354" s="46">
        <f>(Ações!$O4354)/0.06</f>
        <v>16.293399999999998</v>
      </c>
      <c r="E4354" s="47">
        <f>IFERROR((Ações!$F4354-Ações!$K4354)/Ações!$F4354,0)</f>
        <v>-1.1657519947403181</v>
      </c>
      <c r="F4354" s="46">
        <f>IF(OR(Ações!$N4354&lt;0,Ações!$M4354&lt;0),"",(22.5*Ações!$M4354*Ações!$N4354)^0.5)</f>
        <v>55.047854181611839</v>
      </c>
      <c r="G4354" s="47">
        <f>IFERROR((Ações!$H4354-Ações!$K4354)/Ações!$H4354,0)</f>
        <v>17.391614185617605</v>
      </c>
      <c r="H4354" s="48">
        <f>IFERROR(Ações!$I4354/(Ações!$P4354-Table_1[[#This Row],[CAGR LUCRO 5A]]),0)</f>
        <v>-7.2732312174969618</v>
      </c>
      <c r="I4354" s="48">
        <f>IF(Ações!$S4354&lt;0,"",Ações!$O4354*(1+Ações!$S4354))</f>
        <v>1.1971738584</v>
      </c>
      <c r="J4354" s="49">
        <f>IFERROR(IF(Ações!$B4354="","",(VLOOKUP(Table_1[[#This Row],[AÇÕES]],'Dados Status Invest STOCKS'!A4340:AD4955,4)/Table_1[[#This Row],[LPA]]))/100,0)</f>
        <v>4.3992322456813823E-2</v>
      </c>
      <c r="K4354" s="64">
        <f>IFERROR(IF(Ações!$B4354="","",VLOOKUP(Table_1[[#This Row],[AÇÕES]],'Dados Status Invest STOCKS'!A4340:AD4955,2)),0)</f>
        <v>119.22</v>
      </c>
      <c r="L4354" s="65">
        <f>IFERROR(IF(Ações!$B4354="","",VLOOKUP(Table_1[[#This Row],[AÇÕES]],'Dados Status Invest STOCKS'!A4340:AD4955,3)/100),0)</f>
        <v>8.199999999999999E-3</v>
      </c>
      <c r="M4354" s="66">
        <f>IFERROR(IF(Ações!$B4354="","",VLOOKUP(Table_1[[#This Row],[AÇÕES]],'Dados Status Invest STOCKS'!A4340:AD4955,28)),0)</f>
        <v>5.21</v>
      </c>
      <c r="N4354" s="66">
        <f>IFERROR(IF(Ações!$B4354="","",VLOOKUP(Table_1[[#This Row],[AÇÕES]],'Dados Status Invest STOCKS'!A4340:AD4955,27)),0)</f>
        <v>25.85</v>
      </c>
      <c r="O4354" s="66">
        <f>IFERROR(IF(Ações!$L4354="","",Ações!$K4354*Ações!$L4354),0)</f>
        <v>0.97760399999999992</v>
      </c>
      <c r="P4354" s="67">
        <f t="shared" si="67"/>
        <v>0.06</v>
      </c>
      <c r="Q4354" s="67">
        <f>IFERROR(Ações!$O4354/Ações!$M4354,0)</f>
        <v>0.18763992322456813</v>
      </c>
      <c r="R4354" s="67">
        <f>IFERROR(IF(Ações!$B4354="","",VLOOKUP(Table_1[[#This Row],[AÇÕES]],'Dados Status Invest STOCKS'!A4340:AD4955,18)/100),0)</f>
        <v>0.20149999999999998</v>
      </c>
      <c r="S4354" s="65">
        <f>IFERROR(IF(Ações!$B4354="","",VLOOKUP(Table_1[[#This Row],[AÇÕES]],'Dados Status Invest STOCKS'!A4340:AD4955,25)/100),0)</f>
        <v>0.22460000000000002</v>
      </c>
      <c r="T4354" s="67">
        <f>(1-Ações!$Q4354)*Ações!$R4354</f>
        <v>0.16369055547024952</v>
      </c>
      <c r="U4354" s="68">
        <f>IF(Ações!$S4354=0,Ações!$T4354,IF(Ações!$T4354=0,Ações!$S4354,AVERAGE(Ações!$S4354,Ações!$T4354)))</f>
        <v>0.19414527773512477</v>
      </c>
    </row>
    <row r="4355" spans="2:21" ht="15" customHeight="1" x14ac:dyDescent="0.2">
      <c r="B4355" s="63" t="str">
        <f>IFERROR('Dados Status Invest STOCKS'!A4342,"-")</f>
        <v>SSKN</v>
      </c>
      <c r="C4355" s="45">
        <f>IFERROR((Ações!$D4355-Ações!$K4355)/Ações!$D4355,0)</f>
        <v>0</v>
      </c>
      <c r="D4355" s="46">
        <f>(Ações!$O4355)/0.06</f>
        <v>0</v>
      </c>
      <c r="E4355" s="47">
        <f>IFERROR((Ações!$F4355-Ações!$K4355)/Ações!$F4355,0)</f>
        <v>0</v>
      </c>
      <c r="F4355" s="46" t="str">
        <f>IF(OR(Ações!$N4355&lt;0,Ações!$M4355&lt;0),"",(22.5*Ações!$M4355*Ações!$N4355)^0.5)</f>
        <v/>
      </c>
      <c r="G4355" s="47">
        <f>IFERROR((Ações!$H4355-Ações!$K4355)/Ações!$H4355,0)</f>
        <v>0</v>
      </c>
      <c r="H4355" s="48">
        <f>IFERROR(Ações!$I4355/(Ações!$P4355-Table_1[[#This Row],[CAGR LUCRO 5A]]),0)</f>
        <v>0</v>
      </c>
      <c r="I4355" s="48">
        <f>IF(Ações!$S4355&lt;0,"",Ações!$O4355*(1+Ações!$S4355))</f>
        <v>0</v>
      </c>
      <c r="J4355" s="49">
        <f>IFERROR(IF(Ações!$B4355="","",(VLOOKUP(Table_1[[#This Row],[AÇÕES]],'Dados Status Invest STOCKS'!A4341:AD4956,4)/Table_1[[#This Row],[LPA]]))/100,0)</f>
        <v>2.9671428571428566</v>
      </c>
      <c r="K4355" s="64">
        <f>IFERROR(IF(Ações!$B4355="","",VLOOKUP(Table_1[[#This Row],[AÇÕES]],'Dados Status Invest STOCKS'!A4341:AD4956,2)),0)</f>
        <v>1.39</v>
      </c>
      <c r="L4355" s="65">
        <f>IFERROR(IF(Ações!$B4355="","",VLOOKUP(Table_1[[#This Row],[AÇÕES]],'Dados Status Invest STOCKS'!A4341:AD4956,3)/100),0)</f>
        <v>0</v>
      </c>
      <c r="M4355" s="66">
        <f>IFERROR(IF(Ações!$B4355="","",VLOOKUP(Table_1[[#This Row],[AÇÕES]],'Dados Status Invest STOCKS'!A4341:AD4956,28)),0)</f>
        <v>-7.0000000000000007E-2</v>
      </c>
      <c r="N4355" s="66">
        <f>IFERROR(IF(Ações!$B4355="","",VLOOKUP(Table_1[[#This Row],[AÇÕES]],'Dados Status Invest STOCKS'!A4341:AD4956,27)),0)</f>
        <v>0.76</v>
      </c>
      <c r="O4355" s="66">
        <f>IFERROR(IF(Ações!$L4355="","",Ações!$K4355*Ações!$L4355),0)</f>
        <v>0</v>
      </c>
      <c r="P4355" s="67">
        <f t="shared" si="67"/>
        <v>0.06</v>
      </c>
      <c r="Q4355" s="67">
        <f>IFERROR(Ações!$O4355/Ações!$M4355,0)</f>
        <v>0</v>
      </c>
      <c r="R4355" s="67">
        <f>IFERROR(IF(Ações!$B4355="","",VLOOKUP(Table_1[[#This Row],[AÇÕES]],'Dados Status Invest STOCKS'!A4341:AD4956,18)/100),0)</f>
        <v>-8.7799999999999989E-2</v>
      </c>
      <c r="S4355" s="65">
        <f>IFERROR(IF(Ações!$B4355="","",VLOOKUP(Table_1[[#This Row],[AÇÕES]],'Dados Status Invest STOCKS'!A4341:AD4956,25)/100),0)</f>
        <v>0</v>
      </c>
      <c r="T4355" s="67">
        <f>(1-Ações!$Q4355)*Ações!$R4355</f>
        <v>-8.7799999999999989E-2</v>
      </c>
      <c r="U4355" s="68">
        <f>IF(Ações!$S4355=0,Ações!$T4355,IF(Ações!$T4355=0,Ações!$S4355,AVERAGE(Ações!$S4355,Ações!$T4355)))</f>
        <v>-8.7799999999999989E-2</v>
      </c>
    </row>
    <row r="4356" spans="2:21" ht="15" customHeight="1" x14ac:dyDescent="0.2">
      <c r="B4356" s="63" t="str">
        <f>IFERROR('Dados Status Invest STOCKS'!A4343,"-")</f>
        <v>SSNC</v>
      </c>
      <c r="C4356" s="45">
        <f>IFERROR((Ações!$D4356-Ações!$K4356)/Ações!$D4356,0)</f>
        <v>-5.9767441860465116</v>
      </c>
      <c r="D4356" s="46">
        <f>(Ações!$O4356)/0.06</f>
        <v>11.310433333333332</v>
      </c>
      <c r="E4356" s="47">
        <f>IFERROR((Ações!$F4356-Ações!$K4356)/Ações!$F4356,0)</f>
        <v>-1.0247235617007568</v>
      </c>
      <c r="F4356" s="46">
        <f>IF(OR(Ações!$N4356&lt;0,Ações!$M4356&lt;0),"",(22.5*Ações!$M4356*Ações!$N4356)^0.5)</f>
        <v>38.973221575846146</v>
      </c>
      <c r="G4356" s="47">
        <f>IFERROR((Ações!$H4356-Ações!$K4356)/Ações!$H4356,0)</f>
        <v>45.16590925171031</v>
      </c>
      <c r="H4356" s="48">
        <f>IFERROR(Ações!$I4356/(Ações!$P4356-Table_1[[#This Row],[CAGR LUCRO 5A]]),0)</f>
        <v>-1.7866721491065924</v>
      </c>
      <c r="I4356" s="48">
        <f>IF(Ações!$S4356&lt;0,"",Ações!$O4356*(1+Ações!$S4356))</f>
        <v>1.1599075591999999</v>
      </c>
      <c r="J4356" s="49">
        <f>IFERROR(IF(Ações!$B4356="","",(VLOOKUP(Table_1[[#This Row],[AÇÕES]],'Dados Status Invest STOCKS'!A4342:AD4957,4)/Table_1[[#This Row],[LPA]]))/100,0)</f>
        <v>9.2081911262798619E-2</v>
      </c>
      <c r="K4356" s="64">
        <f>IFERROR(IF(Ações!$B4356="","",VLOOKUP(Table_1[[#This Row],[AÇÕES]],'Dados Status Invest STOCKS'!A4342:AD4957,2)),0)</f>
        <v>78.91</v>
      </c>
      <c r="L4356" s="65">
        <f>IFERROR(IF(Ações!$B4356="","",VLOOKUP(Table_1[[#This Row],[AÇÕES]],'Dados Status Invest STOCKS'!A4342:AD4957,3)/100),0)</f>
        <v>8.6E-3</v>
      </c>
      <c r="M4356" s="66">
        <f>IFERROR(IF(Ações!$B4356="","",VLOOKUP(Table_1[[#This Row],[AÇÕES]],'Dados Status Invest STOCKS'!A4342:AD4957,28)),0)</f>
        <v>2.93</v>
      </c>
      <c r="N4356" s="66">
        <f>IFERROR(IF(Ações!$B4356="","",VLOOKUP(Table_1[[#This Row],[AÇÕES]],'Dados Status Invest STOCKS'!A4342:AD4957,27)),0)</f>
        <v>23.04</v>
      </c>
      <c r="O4356" s="66">
        <f>IFERROR(IF(Ações!$L4356="","",Ações!$K4356*Ações!$L4356),0)</f>
        <v>0.67862599999999995</v>
      </c>
      <c r="P4356" s="67">
        <f t="shared" si="67"/>
        <v>0.06</v>
      </c>
      <c r="Q4356" s="67">
        <f>IFERROR(Ações!$O4356/Ações!$M4356,0)</f>
        <v>0.23161296928327643</v>
      </c>
      <c r="R4356" s="67">
        <f>IFERROR(IF(Ações!$B4356="","",VLOOKUP(Table_1[[#This Row],[AÇÕES]],'Dados Status Invest STOCKS'!A4342:AD4957,18)/100),0)</f>
        <v>0.12740000000000001</v>
      </c>
      <c r="S4356" s="65">
        <f>IFERROR(IF(Ações!$B4356="","",VLOOKUP(Table_1[[#This Row],[AÇÕES]],'Dados Status Invest STOCKS'!A4342:AD4957,25)/100),0)</f>
        <v>0.70920000000000005</v>
      </c>
      <c r="T4356" s="67">
        <f>(1-Ações!$Q4356)*Ações!$R4356</f>
        <v>9.7892507713310595E-2</v>
      </c>
      <c r="U4356" s="68">
        <f>IF(Ações!$S4356=0,Ações!$T4356,IF(Ações!$T4356=0,Ações!$S4356,AVERAGE(Ações!$S4356,Ações!$T4356)))</f>
        <v>0.40354625385665532</v>
      </c>
    </row>
    <row r="4357" spans="2:21" ht="15" customHeight="1" x14ac:dyDescent="0.2">
      <c r="B4357" s="63" t="str">
        <f>IFERROR('Dados Status Invest STOCKS'!A4344,"-")</f>
        <v>SSNT</v>
      </c>
      <c r="C4357" s="45">
        <f>IFERROR((Ações!$D4357-Ações!$K4357)/Ações!$D4357,0)</f>
        <v>0.63503649635036497</v>
      </c>
      <c r="D4357" s="46">
        <f>(Ações!$O4357)/0.06</f>
        <v>10.001000000000001</v>
      </c>
      <c r="E4357" s="47">
        <f>IFERROR((Ações!$F4357-Ações!$K4357)/Ações!$F4357,0)</f>
        <v>-0.64204644730724625</v>
      </c>
      <c r="F4357" s="46">
        <f>IF(OR(Ações!$N4357&lt;0,Ações!$M4357&lt;0),"",(22.5*Ações!$M4357*Ações!$N4357)^0.5)</f>
        <v>2.2228360263411244</v>
      </c>
      <c r="G4357" s="47">
        <f>IFERROR((Ações!$H4357-Ações!$K4357)/Ações!$H4357,0)</f>
        <v>0</v>
      </c>
      <c r="H4357" s="48">
        <f>IFERROR(Ações!$I4357/(Ações!$P4357-Table_1[[#This Row],[CAGR LUCRO 5A]]),0)</f>
        <v>0</v>
      </c>
      <c r="I4357" s="48" t="str">
        <f>IF(Ações!$S4357&lt;0,"",Ações!$O4357*(1+Ações!$S4357))</f>
        <v/>
      </c>
      <c r="J4357" s="49">
        <f>IFERROR(IF(Ações!$B4357="","",(VLOOKUP(Table_1[[#This Row],[AÇÕES]],'Dados Status Invest STOCKS'!A4343:AD4958,4)/Table_1[[#This Row],[LPA]]))/100,0)</f>
        <v>2.5033333333333334</v>
      </c>
      <c r="K4357" s="64">
        <f>IFERROR(IF(Ações!$B4357="","",VLOOKUP(Table_1[[#This Row],[AÇÕES]],'Dados Status Invest STOCKS'!A4343:AD4958,2)),0)</f>
        <v>3.65</v>
      </c>
      <c r="L4357" s="65">
        <f>IFERROR(IF(Ações!$B4357="","",VLOOKUP(Table_1[[#This Row],[AÇÕES]],'Dados Status Invest STOCKS'!A4343:AD4958,3)/100),0)</f>
        <v>0.16440000000000002</v>
      </c>
      <c r="M4357" s="66">
        <f>IFERROR(IF(Ações!$B4357="","",VLOOKUP(Table_1[[#This Row],[AÇÕES]],'Dados Status Invest STOCKS'!A4343:AD4958,28)),0)</f>
        <v>0.12</v>
      </c>
      <c r="N4357" s="66">
        <f>IFERROR(IF(Ações!$B4357="","",VLOOKUP(Table_1[[#This Row],[AÇÕES]],'Dados Status Invest STOCKS'!A4343:AD4958,27)),0)</f>
        <v>1.83</v>
      </c>
      <c r="O4357" s="66">
        <f>IFERROR(IF(Ações!$L4357="","",Ações!$K4357*Ações!$L4357),0)</f>
        <v>0.60006000000000004</v>
      </c>
      <c r="P4357" s="67">
        <f t="shared" si="67"/>
        <v>0.06</v>
      </c>
      <c r="Q4357" s="67">
        <f>IFERROR(Ações!$O4357/Ações!$M4357,0)</f>
        <v>5.0005000000000006</v>
      </c>
      <c r="R4357" s="67">
        <f>IFERROR(IF(Ações!$B4357="","",VLOOKUP(Table_1[[#This Row],[AÇÕES]],'Dados Status Invest STOCKS'!A4343:AD4958,18)/100),0)</f>
        <v>6.6400000000000001E-2</v>
      </c>
      <c r="S4357" s="65">
        <f>IFERROR(IF(Ações!$B4357="","",VLOOKUP(Table_1[[#This Row],[AÇÕES]],'Dados Status Invest STOCKS'!A4343:AD4958,25)/100),0)</f>
        <v>-0.1399</v>
      </c>
      <c r="T4357" s="67">
        <f>(1-Ações!$Q4357)*Ações!$R4357</f>
        <v>-0.26563320000000007</v>
      </c>
      <c r="U4357" s="68">
        <f>IF(Ações!$S4357=0,Ações!$T4357,IF(Ações!$T4357=0,Ações!$S4357,AVERAGE(Ações!$S4357,Ações!$T4357)))</f>
        <v>-0.20276660000000002</v>
      </c>
    </row>
    <row r="4358" spans="2:21" ht="15" customHeight="1" x14ac:dyDescent="0.2">
      <c r="B4358" s="63" t="str">
        <f>IFERROR('Dados Status Invest STOCKS'!A4345,"-")</f>
        <v>SSP</v>
      </c>
      <c r="C4358" s="45">
        <f>IFERROR((Ações!$D4358-Ações!$K4358)/Ações!$D4358,0)</f>
        <v>0</v>
      </c>
      <c r="D4358" s="46">
        <f>(Ações!$O4358)/0.06</f>
        <v>0</v>
      </c>
      <c r="E4358" s="47">
        <f>IFERROR((Ações!$F4358-Ações!$K4358)/Ações!$F4358,0)</f>
        <v>0.53347392163994334</v>
      </c>
      <c r="F4358" s="46">
        <f>IF(OR(Ações!$N4358&lt;0,Ações!$M4358&lt;0),"",(22.5*Ações!$M4358*Ações!$N4358)^0.5)</f>
        <v>43.577413874620873</v>
      </c>
      <c r="G4358" s="47">
        <f>IFERROR((Ações!$H4358-Ações!$K4358)/Ações!$H4358,0)</f>
        <v>0</v>
      </c>
      <c r="H4358" s="48">
        <f>IFERROR(Ações!$I4358/(Ações!$P4358-Table_1[[#This Row],[CAGR LUCRO 5A]]),0)</f>
        <v>0</v>
      </c>
      <c r="I4358" s="48">
        <f>IF(Ações!$S4358&lt;0,"",Ações!$O4358*(1+Ações!$S4358))</f>
        <v>0</v>
      </c>
      <c r="J4358" s="49">
        <f>IFERROR(IF(Ações!$B4358="","",(VLOOKUP(Table_1[[#This Row],[AÇÕES]],'Dados Status Invest STOCKS'!A4344:AD4959,4)/Table_1[[#This Row],[LPA]]))/100,0)</f>
        <v>1.5191256830601092E-2</v>
      </c>
      <c r="K4358" s="64">
        <f>IFERROR(IF(Ações!$B4358="","",VLOOKUP(Table_1[[#This Row],[AÇÕES]],'Dados Status Invest STOCKS'!A4344:AD4959,2)),0)</f>
        <v>20.329999999999998</v>
      </c>
      <c r="L4358" s="65">
        <f>IFERROR(IF(Ações!$B4358="","",VLOOKUP(Table_1[[#This Row],[AÇÕES]],'Dados Status Invest STOCKS'!A4344:AD4959,3)/100),0)</f>
        <v>0</v>
      </c>
      <c r="M4358" s="66">
        <f>IFERROR(IF(Ações!$B4358="","",VLOOKUP(Table_1[[#This Row],[AÇÕES]],'Dados Status Invest STOCKS'!A4344:AD4959,28)),0)</f>
        <v>3.66</v>
      </c>
      <c r="N4358" s="66">
        <f>IFERROR(IF(Ações!$B4358="","",VLOOKUP(Table_1[[#This Row],[AÇÕES]],'Dados Status Invest STOCKS'!A4344:AD4959,27)),0)</f>
        <v>23.06</v>
      </c>
      <c r="O4358" s="66">
        <f>IFERROR(IF(Ações!$L4358="","",Ações!$K4358*Ações!$L4358),0)</f>
        <v>0</v>
      </c>
      <c r="P4358" s="67">
        <f t="shared" si="67"/>
        <v>0.06</v>
      </c>
      <c r="Q4358" s="67">
        <f>IFERROR(Ações!$O4358/Ações!$M4358,0)</f>
        <v>0</v>
      </c>
      <c r="R4358" s="67">
        <f>IFERROR(IF(Ações!$B4358="","",VLOOKUP(Table_1[[#This Row],[AÇÕES]],'Dados Status Invest STOCKS'!A4344:AD4959,18)/100),0)</f>
        <v>0.15869999999999998</v>
      </c>
      <c r="S4358" s="65">
        <f>IFERROR(IF(Ações!$B4358="","",VLOOKUP(Table_1[[#This Row],[AÇÕES]],'Dados Status Invest STOCKS'!A4344:AD4959,25)/100),0)</f>
        <v>0</v>
      </c>
      <c r="T4358" s="67">
        <f>(1-Ações!$Q4358)*Ações!$R4358</f>
        <v>0.15869999999999998</v>
      </c>
      <c r="U4358" s="68">
        <f>IF(Ações!$S4358=0,Ações!$T4358,IF(Ações!$T4358=0,Ações!$S4358,AVERAGE(Ações!$S4358,Ações!$T4358)))</f>
        <v>0.15869999999999998</v>
      </c>
    </row>
    <row r="4359" spans="2:21" ht="15" customHeight="1" x14ac:dyDescent="0.2">
      <c r="B4359" s="63" t="str">
        <f>IFERROR('Dados Status Invest STOCKS'!A4346,"-")</f>
        <v>SSPK</v>
      </c>
      <c r="C4359" s="45">
        <f>IFERROR((Ações!$D4359-Ações!$K4359)/Ações!$D4359,0)</f>
        <v>0</v>
      </c>
      <c r="D4359" s="46">
        <f>(Ações!$O4359)/0.06</f>
        <v>0</v>
      </c>
      <c r="E4359" s="47">
        <f>IFERROR((Ações!$F4359-Ações!$K4359)/Ações!$F4359,0)</f>
        <v>0</v>
      </c>
      <c r="F4359" s="46" t="str">
        <f>IF(OR(Ações!$N4359&lt;0,Ações!$M4359&lt;0),"",(22.5*Ações!$M4359*Ações!$N4359)^0.5)</f>
        <v/>
      </c>
      <c r="G4359" s="47">
        <f>IFERROR((Ações!$H4359-Ações!$K4359)/Ações!$H4359,0)</f>
        <v>0</v>
      </c>
      <c r="H4359" s="48">
        <f>IFERROR(Ações!$I4359/(Ações!$P4359-Table_1[[#This Row],[CAGR LUCRO 5A]]),0)</f>
        <v>0</v>
      </c>
      <c r="I4359" s="48">
        <f>IF(Ações!$S4359&lt;0,"",Ações!$O4359*(1+Ações!$S4359))</f>
        <v>0</v>
      </c>
      <c r="J4359" s="49">
        <f>IFERROR(IF(Ações!$B4359="","",(VLOOKUP(Table_1[[#This Row],[AÇÕES]],'Dados Status Invest STOCKS'!A4345:AD4960,4)/Table_1[[#This Row],[LPA]]))/100,0)</f>
        <v>1.0471698113207549E-2</v>
      </c>
      <c r="K4359" s="64">
        <f>IFERROR(IF(Ações!$B4359="","",VLOOKUP(Table_1[[#This Row],[AÇÕES]],'Dados Status Invest STOCKS'!A4345:AD4960,2)),0)</f>
        <v>18.84</v>
      </c>
      <c r="L4359" s="65">
        <f>IFERROR(IF(Ações!$B4359="","",VLOOKUP(Table_1[[#This Row],[AÇÕES]],'Dados Status Invest STOCKS'!A4345:AD4960,3)/100),0)</f>
        <v>0</v>
      </c>
      <c r="M4359" s="66">
        <f>IFERROR(IF(Ações!$B4359="","",VLOOKUP(Table_1[[#This Row],[AÇÕES]],'Dados Status Invest STOCKS'!A4345:AD4960,28)),0)</f>
        <v>-4.24</v>
      </c>
      <c r="N4359" s="66">
        <f>IFERROR(IF(Ações!$B4359="","",VLOOKUP(Table_1[[#This Row],[AÇÕES]],'Dados Status Invest STOCKS'!A4345:AD4960,27)),0)</f>
        <v>0.16</v>
      </c>
      <c r="O4359" s="66">
        <f>IFERROR(IF(Ações!$L4359="","",Ações!$K4359*Ações!$L4359),0)</f>
        <v>0</v>
      </c>
      <c r="P4359" s="67">
        <f t="shared" si="67"/>
        <v>0.06</v>
      </c>
      <c r="Q4359" s="67">
        <f>IFERROR(Ações!$O4359/Ações!$M4359,0)</f>
        <v>0</v>
      </c>
      <c r="R4359" s="67">
        <f>IFERROR(IF(Ações!$B4359="","",VLOOKUP(Table_1[[#This Row],[AÇÕES]],'Dados Status Invest STOCKS'!A4345:AD4960,18)/100),0)</f>
        <v>-26.5154</v>
      </c>
      <c r="S4359" s="65">
        <f>IFERROR(IF(Ações!$B4359="","",VLOOKUP(Table_1[[#This Row],[AÇÕES]],'Dados Status Invest STOCKS'!A4345:AD4960,25)/100),0)</f>
        <v>0</v>
      </c>
      <c r="T4359" s="67">
        <f>(1-Ações!$Q4359)*Ações!$R4359</f>
        <v>-26.5154</v>
      </c>
      <c r="U4359" s="68">
        <f>IF(Ações!$S4359=0,Ações!$T4359,IF(Ações!$T4359=0,Ações!$S4359,AVERAGE(Ações!$S4359,Ações!$T4359)))</f>
        <v>-26.5154</v>
      </c>
    </row>
    <row r="4360" spans="2:21" ht="15" customHeight="1" x14ac:dyDescent="0.2">
      <c r="B4360" s="63" t="str">
        <f>IFERROR('Dados Status Invest STOCKS'!A4347,"-")</f>
        <v>SSPKU</v>
      </c>
      <c r="C4360" s="45">
        <f>IFERROR((Ações!$D4360-Ações!$K4360)/Ações!$D4360,0)</f>
        <v>0</v>
      </c>
      <c r="D4360" s="46">
        <f>(Ações!$O4360)/0.06</f>
        <v>0</v>
      </c>
      <c r="E4360" s="47">
        <f>IFERROR((Ações!$F4360-Ações!$K4360)/Ações!$F4360,0)</f>
        <v>0</v>
      </c>
      <c r="F4360" s="46" t="str">
        <f>IF(OR(Ações!$N4360&lt;0,Ações!$M4360&lt;0),"",(22.5*Ações!$M4360*Ações!$N4360)^0.5)</f>
        <v/>
      </c>
      <c r="G4360" s="47">
        <f>IFERROR((Ações!$H4360-Ações!$K4360)/Ações!$H4360,0)</f>
        <v>0</v>
      </c>
      <c r="H4360" s="48">
        <f>IFERROR(Ações!$I4360/(Ações!$P4360-Table_1[[#This Row],[CAGR LUCRO 5A]]),0)</f>
        <v>0</v>
      </c>
      <c r="I4360" s="48">
        <f>IF(Ações!$S4360&lt;0,"",Ações!$O4360*(1+Ações!$S4360))</f>
        <v>0</v>
      </c>
      <c r="J4360" s="49">
        <f>IFERROR(IF(Ações!$B4360="","",(VLOOKUP(Table_1[[#This Row],[AÇÕES]],'Dados Status Invest STOCKS'!A4346:AD4961,4)/Table_1[[#This Row],[LPA]]))/100,0)</f>
        <v>1.1886792452830188E-2</v>
      </c>
      <c r="K4360" s="64">
        <f>IFERROR(IF(Ações!$B4360="","",VLOOKUP(Table_1[[#This Row],[AÇÕES]],'Dados Status Invest STOCKS'!A4346:AD4961,2)),0)</f>
        <v>21.38</v>
      </c>
      <c r="L4360" s="65">
        <f>IFERROR(IF(Ações!$B4360="","",VLOOKUP(Table_1[[#This Row],[AÇÕES]],'Dados Status Invest STOCKS'!A4346:AD4961,3)/100),0)</f>
        <v>0</v>
      </c>
      <c r="M4360" s="66">
        <f>IFERROR(IF(Ações!$B4360="","",VLOOKUP(Table_1[[#This Row],[AÇÕES]],'Dados Status Invest STOCKS'!A4346:AD4961,28)),0)</f>
        <v>-4.24</v>
      </c>
      <c r="N4360" s="66">
        <f>IFERROR(IF(Ações!$B4360="","",VLOOKUP(Table_1[[#This Row],[AÇÕES]],'Dados Status Invest STOCKS'!A4346:AD4961,27)),0)</f>
        <v>0.16</v>
      </c>
      <c r="O4360" s="66">
        <f>IFERROR(IF(Ações!$L4360="","",Ações!$K4360*Ações!$L4360),0)</f>
        <v>0</v>
      </c>
      <c r="P4360" s="67">
        <f t="shared" si="67"/>
        <v>0.06</v>
      </c>
      <c r="Q4360" s="67">
        <f>IFERROR(Ações!$O4360/Ações!$M4360,0)</f>
        <v>0</v>
      </c>
      <c r="R4360" s="67">
        <f>IFERROR(IF(Ações!$B4360="","",VLOOKUP(Table_1[[#This Row],[AÇÕES]],'Dados Status Invest STOCKS'!A4346:AD4961,18)/100),0)</f>
        <v>-26.5154</v>
      </c>
      <c r="S4360" s="65">
        <f>IFERROR(IF(Ações!$B4360="","",VLOOKUP(Table_1[[#This Row],[AÇÕES]],'Dados Status Invest STOCKS'!A4346:AD4961,25)/100),0)</f>
        <v>0</v>
      </c>
      <c r="T4360" s="67">
        <f>(1-Ações!$Q4360)*Ações!$R4360</f>
        <v>-26.5154</v>
      </c>
      <c r="U4360" s="68">
        <f>IF(Ações!$S4360=0,Ações!$T4360,IF(Ações!$T4360=0,Ações!$S4360,AVERAGE(Ações!$S4360,Ações!$T4360)))</f>
        <v>-26.5154</v>
      </c>
    </row>
    <row r="4361" spans="2:21" ht="15" customHeight="1" x14ac:dyDescent="0.2">
      <c r="B4361" s="63" t="str">
        <f>IFERROR('Dados Status Invest STOCKS'!A4348,"-")</f>
        <v>SSPKW</v>
      </c>
      <c r="C4361" s="45">
        <f>IFERROR((Ações!$D4361-Ações!$K4361)/Ações!$D4361,0)</f>
        <v>0</v>
      </c>
      <c r="D4361" s="46">
        <f>(Ações!$O4361)/0.06</f>
        <v>0</v>
      </c>
      <c r="E4361" s="47">
        <f>IFERROR((Ações!$F4361-Ações!$K4361)/Ações!$F4361,0)</f>
        <v>0</v>
      </c>
      <c r="F4361" s="46" t="str">
        <f>IF(OR(Ações!$N4361&lt;0,Ações!$M4361&lt;0),"",(22.5*Ações!$M4361*Ações!$N4361)^0.5)</f>
        <v/>
      </c>
      <c r="G4361" s="47">
        <f>IFERROR((Ações!$H4361-Ações!$K4361)/Ações!$H4361,0)</f>
        <v>0</v>
      </c>
      <c r="H4361" s="48">
        <f>IFERROR(Ações!$I4361/(Ações!$P4361-Table_1[[#This Row],[CAGR LUCRO 5A]]),0)</f>
        <v>0</v>
      </c>
      <c r="I4361" s="48">
        <f>IF(Ações!$S4361&lt;0,"",Ações!$O4361*(1+Ações!$S4361))</f>
        <v>0</v>
      </c>
      <c r="J4361" s="49">
        <f>IFERROR(IF(Ações!$B4361="","",(VLOOKUP(Table_1[[#This Row],[AÇÕES]],'Dados Status Invest STOCKS'!A4347:AD4962,4)/Table_1[[#This Row],[LPA]]))/100,0)</f>
        <v>3.5377358490566034E-3</v>
      </c>
      <c r="K4361" s="64">
        <f>IFERROR(IF(Ações!$B4361="","",VLOOKUP(Table_1[[#This Row],[AÇÕES]],'Dados Status Invest STOCKS'!A4347:AD4962,2)),0)</f>
        <v>6.36</v>
      </c>
      <c r="L4361" s="65">
        <f>IFERROR(IF(Ações!$B4361="","",VLOOKUP(Table_1[[#This Row],[AÇÕES]],'Dados Status Invest STOCKS'!A4347:AD4962,3)/100),0)</f>
        <v>0</v>
      </c>
      <c r="M4361" s="66">
        <f>IFERROR(IF(Ações!$B4361="","",VLOOKUP(Table_1[[#This Row],[AÇÕES]],'Dados Status Invest STOCKS'!A4347:AD4962,28)),0)</f>
        <v>-4.24</v>
      </c>
      <c r="N4361" s="66">
        <f>IFERROR(IF(Ações!$B4361="","",VLOOKUP(Table_1[[#This Row],[AÇÕES]],'Dados Status Invest STOCKS'!A4347:AD4962,27)),0)</f>
        <v>0.16</v>
      </c>
      <c r="O4361" s="66">
        <f>IFERROR(IF(Ações!$L4361="","",Ações!$K4361*Ações!$L4361),0)</f>
        <v>0</v>
      </c>
      <c r="P4361" s="67">
        <f t="shared" si="67"/>
        <v>0.06</v>
      </c>
      <c r="Q4361" s="67">
        <f>IFERROR(Ações!$O4361/Ações!$M4361,0)</f>
        <v>0</v>
      </c>
      <c r="R4361" s="67">
        <f>IFERROR(IF(Ações!$B4361="","",VLOOKUP(Table_1[[#This Row],[AÇÕES]],'Dados Status Invest STOCKS'!A4347:AD4962,18)/100),0)</f>
        <v>-26.5154</v>
      </c>
      <c r="S4361" s="65">
        <f>IFERROR(IF(Ações!$B4361="","",VLOOKUP(Table_1[[#This Row],[AÇÕES]],'Dados Status Invest STOCKS'!A4347:AD4962,25)/100),0)</f>
        <v>0</v>
      </c>
      <c r="T4361" s="67">
        <f>(1-Ações!$Q4361)*Ações!$R4361</f>
        <v>-26.5154</v>
      </c>
      <c r="U4361" s="68">
        <f>IF(Ações!$S4361=0,Ações!$T4361,IF(Ações!$T4361=0,Ações!$S4361,AVERAGE(Ações!$S4361,Ações!$T4361)))</f>
        <v>-26.5154</v>
      </c>
    </row>
    <row r="4362" spans="2:21" ht="15" customHeight="1" x14ac:dyDescent="0.2">
      <c r="B4362" s="63" t="str">
        <f>IFERROR('Dados Status Invest STOCKS'!A4349,"-")</f>
        <v>SSRM</v>
      </c>
      <c r="C4362" s="45">
        <f>IFERROR((Ações!$D4362-Ações!$K4362)/Ações!$D4362,0)</f>
        <v>-4.0420168067226889</v>
      </c>
      <c r="D4362" s="46">
        <f>(Ações!$O4362)/0.06</f>
        <v>3.3220833333333331</v>
      </c>
      <c r="E4362" s="47">
        <f>IFERROR((Ações!$F4362-Ações!$K4362)/Ações!$F4362,0)</f>
        <v>0.20073792183721093</v>
      </c>
      <c r="F4362" s="46">
        <f>IF(OR(Ações!$N4362&lt;0,Ações!$M4362&lt;0),"",(22.5*Ações!$M4362*Ações!$N4362)^0.5)</f>
        <v>20.95683062869956</v>
      </c>
      <c r="G4362" s="47">
        <f>IFERROR((Ações!$H4362-Ações!$K4362)/Ações!$H4362,0)</f>
        <v>-4.0420168067226889</v>
      </c>
      <c r="H4362" s="48">
        <f>IFERROR(Ações!$I4362/(Ações!$P4362-Table_1[[#This Row],[CAGR LUCRO 5A]]),0)</f>
        <v>3.3220833333333331</v>
      </c>
      <c r="I4362" s="48">
        <f>IF(Ações!$S4362&lt;0,"",Ações!$O4362*(1+Ações!$S4362))</f>
        <v>0.19932499999999997</v>
      </c>
      <c r="J4362" s="49">
        <f>IFERROR(IF(Ações!$B4362="","",(VLOOKUP(Table_1[[#This Row],[AÇÕES]],'Dados Status Invest STOCKS'!A4348:AD4963,4)/Table_1[[#This Row],[LPA]]))/100,0)</f>
        <v>0.15161904761904763</v>
      </c>
      <c r="K4362" s="64">
        <f>IFERROR(IF(Ações!$B4362="","",VLOOKUP(Table_1[[#This Row],[AÇÕES]],'Dados Status Invest STOCKS'!A4348:AD4963,2)),0)</f>
        <v>16.75</v>
      </c>
      <c r="L4362" s="65">
        <f>IFERROR(IF(Ações!$B4362="","",VLOOKUP(Table_1[[#This Row],[AÇÕES]],'Dados Status Invest STOCKS'!A4348:AD4963,3)/100),0)</f>
        <v>1.1899999999999999E-2</v>
      </c>
      <c r="M4362" s="66">
        <f>IFERROR(IF(Ações!$B4362="","",VLOOKUP(Table_1[[#This Row],[AÇÕES]],'Dados Status Invest STOCKS'!A4348:AD4963,28)),0)</f>
        <v>1.05</v>
      </c>
      <c r="N4362" s="66">
        <f>IFERROR(IF(Ações!$B4362="","",VLOOKUP(Table_1[[#This Row],[AÇÕES]],'Dados Status Invest STOCKS'!A4348:AD4963,27)),0)</f>
        <v>18.59</v>
      </c>
      <c r="O4362" s="66">
        <f>IFERROR(IF(Ações!$L4362="","",Ações!$K4362*Ações!$L4362),0)</f>
        <v>0.19932499999999997</v>
      </c>
      <c r="P4362" s="67">
        <f t="shared" si="67"/>
        <v>0.06</v>
      </c>
      <c r="Q4362" s="67">
        <f>IFERROR(Ações!$O4362/Ações!$M4362,0)</f>
        <v>0.1898333333333333</v>
      </c>
      <c r="R4362" s="67">
        <f>IFERROR(IF(Ações!$B4362="","",VLOOKUP(Table_1[[#This Row],[AÇÕES]],'Dados Status Invest STOCKS'!A4348:AD4963,18)/100),0)</f>
        <v>5.6600000000000004E-2</v>
      </c>
      <c r="S4362" s="65">
        <f>IFERROR(IF(Ações!$B4362="","",VLOOKUP(Table_1[[#This Row],[AÇÕES]],'Dados Status Invest STOCKS'!A4348:AD4963,25)/100),0)</f>
        <v>0</v>
      </c>
      <c r="T4362" s="67">
        <f>(1-Ações!$Q4362)*Ações!$R4362</f>
        <v>4.5855433333333341E-2</v>
      </c>
      <c r="U4362" s="68">
        <f>IF(Ações!$S4362=0,Ações!$T4362,IF(Ações!$T4362=0,Ações!$S4362,AVERAGE(Ações!$S4362,Ações!$T4362)))</f>
        <v>4.5855433333333341E-2</v>
      </c>
    </row>
    <row r="4363" spans="2:21" ht="15" customHeight="1" x14ac:dyDescent="0.2">
      <c r="B4363" s="63" t="str">
        <f>IFERROR('Dados Status Invest STOCKS'!A4350,"-")</f>
        <v>SSSS</v>
      </c>
      <c r="C4363" s="45">
        <f>IFERROR((Ações!$D4363-Ações!$K4363)/Ações!$D4363,0)</f>
        <v>0.91300565463244898</v>
      </c>
      <c r="D4363" s="46">
        <f>(Ações!$O4363)/0.06</f>
        <v>133.34200000000001</v>
      </c>
      <c r="E4363" s="47">
        <f>IFERROR((Ações!$F4363-Ações!$K4363)/Ações!$F4363,0)</f>
        <v>0.76888150360514529</v>
      </c>
      <c r="F4363" s="46">
        <f>IF(OR(Ações!$N4363&lt;0,Ações!$M4363&lt;0),"",(22.5*Ações!$M4363*Ações!$N4363)^0.5)</f>
        <v>50.190703820528356</v>
      </c>
      <c r="G4363" s="47">
        <f>IFERROR((Ações!$H4363-Ações!$K4363)/Ações!$H4363,0)</f>
        <v>1.4572686047382637</v>
      </c>
      <c r="H4363" s="48">
        <f>IFERROR(Ações!$I4363/(Ações!$P4363-Table_1[[#This Row],[CAGR LUCRO 5A]]),0)</f>
        <v>-25.368021945525292</v>
      </c>
      <c r="I4363" s="48">
        <f>IF(Ações!$S4363&lt;0,"",Ações!$O4363*(1+Ações!$S4363))</f>
        <v>12.387205116000001</v>
      </c>
      <c r="J4363" s="49">
        <f>IFERROR(IF(Ações!$B4363="","",(VLOOKUP(Table_1[[#This Row],[AÇÕES]],'Dados Status Invest STOCKS'!A4349:AD4964,4)/Table_1[[#This Row],[LPA]]))/100,0)</f>
        <v>2.0211360634081899E-3</v>
      </c>
      <c r="K4363" s="64">
        <f>IFERROR(IF(Ações!$B4363="","",VLOOKUP(Table_1[[#This Row],[AÇÕES]],'Dados Status Invest STOCKS'!A4349:AD4964,2)),0)</f>
        <v>11.6</v>
      </c>
      <c r="L4363" s="65">
        <f>IFERROR(IF(Ações!$B4363="","",VLOOKUP(Table_1[[#This Row],[AÇÕES]],'Dados Status Invest STOCKS'!A4349:AD4964,3)/100),0)</f>
        <v>0.68969999999999998</v>
      </c>
      <c r="M4363" s="66">
        <f>IFERROR(IF(Ações!$B4363="","",VLOOKUP(Table_1[[#This Row],[AÇÕES]],'Dados Status Invest STOCKS'!A4349:AD4964,28)),0)</f>
        <v>7.57</v>
      </c>
      <c r="N4363" s="66">
        <f>IFERROR(IF(Ações!$B4363="","",VLOOKUP(Table_1[[#This Row],[AÇÕES]],'Dados Status Invest STOCKS'!A4349:AD4964,27)),0)</f>
        <v>14.79</v>
      </c>
      <c r="O4363" s="66">
        <f>IFERROR(IF(Ações!$L4363="","",Ações!$K4363*Ações!$L4363),0)</f>
        <v>8.0005199999999999</v>
      </c>
      <c r="P4363" s="67">
        <f t="shared" si="67"/>
        <v>0.06</v>
      </c>
      <c r="Q4363" s="67">
        <f>IFERROR(Ações!$O4363/Ações!$M4363,0)</f>
        <v>1.0568718626155877</v>
      </c>
      <c r="R4363" s="67">
        <f>IFERROR(IF(Ações!$B4363="","",VLOOKUP(Table_1[[#This Row],[AÇÕES]],'Dados Status Invest STOCKS'!A4349:AD4964,18)/100),0)</f>
        <v>0.51180000000000003</v>
      </c>
      <c r="S4363" s="65">
        <f>IFERROR(IF(Ações!$B4363="","",VLOOKUP(Table_1[[#This Row],[AÇÕES]],'Dados Status Invest STOCKS'!A4349:AD4964,25)/100),0)</f>
        <v>0.54830000000000001</v>
      </c>
      <c r="T4363" s="67">
        <f>(1-Ações!$Q4363)*Ações!$R4363</f>
        <v>-2.910701928665781E-2</v>
      </c>
      <c r="U4363" s="68">
        <f>IF(Ações!$S4363=0,Ações!$T4363,IF(Ações!$T4363=0,Ações!$S4363,AVERAGE(Ações!$S4363,Ações!$T4363)))</f>
        <v>0.25959649035667109</v>
      </c>
    </row>
    <row r="4364" spans="2:21" ht="15" customHeight="1" x14ac:dyDescent="0.2">
      <c r="B4364" s="63" t="str">
        <f>IFERROR('Dados Status Invest STOCKS'!A4351,"-")</f>
        <v>SSTI</v>
      </c>
      <c r="C4364" s="45">
        <f>IFERROR((Ações!$D4364-Ações!$K4364)/Ações!$D4364,0)</f>
        <v>0</v>
      </c>
      <c r="D4364" s="46">
        <f>(Ações!$O4364)/0.06</f>
        <v>0</v>
      </c>
      <c r="E4364" s="47">
        <f>IFERROR((Ações!$F4364-Ações!$K4364)/Ações!$F4364,0)</f>
        <v>0</v>
      </c>
      <c r="F4364" s="46" t="str">
        <f>IF(OR(Ações!$N4364&lt;0,Ações!$M4364&lt;0),"",(22.5*Ações!$M4364*Ações!$N4364)^0.5)</f>
        <v/>
      </c>
      <c r="G4364" s="47">
        <f>IFERROR((Ações!$H4364-Ações!$K4364)/Ações!$H4364,0)</f>
        <v>0</v>
      </c>
      <c r="H4364" s="48">
        <f>IFERROR(Ações!$I4364/(Ações!$P4364-Table_1[[#This Row],[CAGR LUCRO 5A]]),0)</f>
        <v>0</v>
      </c>
      <c r="I4364" s="48">
        <f>IF(Ações!$S4364&lt;0,"",Ações!$O4364*(1+Ações!$S4364))</f>
        <v>0</v>
      </c>
      <c r="J4364" s="49">
        <f>IFERROR(IF(Ações!$B4364="","",(VLOOKUP(Table_1[[#This Row],[AÇÕES]],'Dados Status Invest STOCKS'!A4350:AD4965,4)/Table_1[[#This Row],[LPA]]))/100,0)</f>
        <v>20.896363636363638</v>
      </c>
      <c r="K4364" s="64">
        <f>IFERROR(IF(Ações!$B4364="","",VLOOKUP(Table_1[[#This Row],[AÇÕES]],'Dados Status Invest STOCKS'!A4350:AD4965,2)),0)</f>
        <v>26.31</v>
      </c>
      <c r="L4364" s="65">
        <f>IFERROR(IF(Ações!$B4364="","",VLOOKUP(Table_1[[#This Row],[AÇÕES]],'Dados Status Invest STOCKS'!A4350:AD4965,3)/100),0)</f>
        <v>0</v>
      </c>
      <c r="M4364" s="66">
        <f>IFERROR(IF(Ações!$B4364="","",VLOOKUP(Table_1[[#This Row],[AÇÕES]],'Dados Status Invest STOCKS'!A4350:AD4965,28)),0)</f>
        <v>-0.11</v>
      </c>
      <c r="N4364" s="66">
        <f>IFERROR(IF(Ações!$B4364="","",VLOOKUP(Table_1[[#This Row],[AÇÕES]],'Dados Status Invest STOCKS'!A4350:AD4965,27)),0)</f>
        <v>3.02</v>
      </c>
      <c r="O4364" s="66">
        <f>IFERROR(IF(Ações!$L4364="","",Ações!$K4364*Ações!$L4364),0)</f>
        <v>0</v>
      </c>
      <c r="P4364" s="67">
        <f t="shared" si="67"/>
        <v>0.06</v>
      </c>
      <c r="Q4364" s="67">
        <f>IFERROR(Ações!$O4364/Ações!$M4364,0)</f>
        <v>0</v>
      </c>
      <c r="R4364" s="67">
        <f>IFERROR(IF(Ações!$B4364="","",VLOOKUP(Table_1[[#This Row],[AÇÕES]],'Dados Status Invest STOCKS'!A4350:AD4965,18)/100),0)</f>
        <v>-3.7999999999999999E-2</v>
      </c>
      <c r="S4364" s="65">
        <f>IFERROR(IF(Ações!$B4364="","",VLOOKUP(Table_1[[#This Row],[AÇÕES]],'Dados Status Invest STOCKS'!A4350:AD4965,25)/100),0)</f>
        <v>0</v>
      </c>
      <c r="T4364" s="67">
        <f>(1-Ações!$Q4364)*Ações!$R4364</f>
        <v>-3.7999999999999999E-2</v>
      </c>
      <c r="U4364" s="68">
        <f>IF(Ações!$S4364=0,Ações!$T4364,IF(Ações!$T4364=0,Ações!$S4364,AVERAGE(Ações!$S4364,Ações!$T4364)))</f>
        <v>-3.7999999999999999E-2</v>
      </c>
    </row>
    <row r="4365" spans="2:21" ht="15" customHeight="1" x14ac:dyDescent="0.2">
      <c r="B4365" s="63" t="str">
        <f>IFERROR('Dados Status Invest STOCKS'!A4352,"-")</f>
        <v>SSTK</v>
      </c>
      <c r="C4365" s="45">
        <f>IFERROR((Ações!$D4365-Ações!$K4365)/Ações!$D4365,0)</f>
        <v>-5.7415730337078648</v>
      </c>
      <c r="D4365" s="46">
        <f>(Ações!$O4365)/0.06</f>
        <v>14.008599999999999</v>
      </c>
      <c r="E4365" s="47">
        <f>IFERROR((Ações!$F4365-Ações!$K4365)/Ações!$F4365,0)</f>
        <v>-2.3251068283086891</v>
      </c>
      <c r="F4365" s="46">
        <f>IF(OR(Ações!$N4365&lt;0,Ações!$M4365&lt;0),"",(22.5*Ações!$M4365*Ações!$N4365)^0.5)</f>
        <v>28.402094993151472</v>
      </c>
      <c r="G4365" s="47">
        <f>IFERROR((Ações!$H4365-Ações!$K4365)/Ações!$H4365,0)</f>
        <v>21.531390503582166</v>
      </c>
      <c r="H4365" s="48">
        <f>IFERROR(Ações!$I4365/(Ações!$P4365-Table_1[[#This Row],[CAGR LUCRO 5A]]),0)</f>
        <v>-4.599785873417721</v>
      </c>
      <c r="I4365" s="48">
        <f>IF(Ações!$S4365&lt;0,"",Ações!$O4365*(1+Ações!$S4365))</f>
        <v>1.0901492519999998</v>
      </c>
      <c r="J4365" s="49">
        <f>IFERROR(IF(Ações!$B4365="","",(VLOOKUP(Table_1[[#This Row],[AÇÕES]],'Dados Status Invest STOCKS'!A4351:AD4966,4)/Table_1[[#This Row],[LPA]]))/100,0)</f>
        <v>0.12398550724637682</v>
      </c>
      <c r="K4365" s="64">
        <f>IFERROR(IF(Ações!$B4365="","",VLOOKUP(Table_1[[#This Row],[AÇÕES]],'Dados Status Invest STOCKS'!A4351:AD4966,2)),0)</f>
        <v>94.44</v>
      </c>
      <c r="L4365" s="65">
        <f>IFERROR(IF(Ações!$B4365="","",VLOOKUP(Table_1[[#This Row],[AÇÕES]],'Dados Status Invest STOCKS'!A4351:AD4966,3)/100),0)</f>
        <v>8.8999999999999999E-3</v>
      </c>
      <c r="M4365" s="66">
        <f>IFERROR(IF(Ações!$B4365="","",VLOOKUP(Table_1[[#This Row],[AÇÕES]],'Dados Status Invest STOCKS'!A4351:AD4966,28)),0)</f>
        <v>2.76</v>
      </c>
      <c r="N4365" s="66">
        <f>IFERROR(IF(Ações!$B4365="","",VLOOKUP(Table_1[[#This Row],[AÇÕES]],'Dados Status Invest STOCKS'!A4351:AD4966,27)),0)</f>
        <v>12.99</v>
      </c>
      <c r="O4365" s="66">
        <f>IFERROR(IF(Ações!$L4365="","",Ações!$K4365*Ações!$L4365),0)</f>
        <v>0.84051599999999993</v>
      </c>
      <c r="P4365" s="67">
        <f t="shared" si="67"/>
        <v>0.06</v>
      </c>
      <c r="Q4365" s="67">
        <f>IFERROR(Ações!$O4365/Ações!$M4365,0)</f>
        <v>0.30453478260869565</v>
      </c>
      <c r="R4365" s="67">
        <f>IFERROR(IF(Ações!$B4365="","",VLOOKUP(Table_1[[#This Row],[AÇÕES]],'Dados Status Invest STOCKS'!A4351:AD4966,18)/100),0)</f>
        <v>0.21239999999999998</v>
      </c>
      <c r="S4365" s="65">
        <f>IFERROR(IF(Ações!$B4365="","",VLOOKUP(Table_1[[#This Row],[AÇÕES]],'Dados Status Invest STOCKS'!A4351:AD4966,25)/100),0)</f>
        <v>0.29699999999999999</v>
      </c>
      <c r="T4365" s="67">
        <f>(1-Ações!$Q4365)*Ações!$R4365</f>
        <v>0.14771681217391303</v>
      </c>
      <c r="U4365" s="68">
        <f>IF(Ações!$S4365=0,Ações!$T4365,IF(Ações!$T4365=0,Ações!$S4365,AVERAGE(Ações!$S4365,Ações!$T4365)))</f>
        <v>0.22235840608695651</v>
      </c>
    </row>
    <row r="4366" spans="2:21" ht="15" customHeight="1" x14ac:dyDescent="0.2">
      <c r="B4366" s="63" t="str">
        <f>IFERROR('Dados Status Invest STOCKS'!A4353,"-")</f>
        <v>SSYS</v>
      </c>
      <c r="C4366" s="45">
        <f>IFERROR((Ações!$D4366-Ações!$K4366)/Ações!$D4366,0)</f>
        <v>0</v>
      </c>
      <c r="D4366" s="46">
        <f>(Ações!$O4366)/0.06</f>
        <v>0</v>
      </c>
      <c r="E4366" s="47">
        <f>IFERROR((Ações!$F4366-Ações!$K4366)/Ações!$F4366,0)</f>
        <v>0</v>
      </c>
      <c r="F4366" s="46" t="str">
        <f>IF(OR(Ações!$N4366&lt;0,Ações!$M4366&lt;0),"",(22.5*Ações!$M4366*Ações!$N4366)^0.5)</f>
        <v/>
      </c>
      <c r="G4366" s="47">
        <f>IFERROR((Ações!$H4366-Ações!$K4366)/Ações!$H4366,0)</f>
        <v>0</v>
      </c>
      <c r="H4366" s="48">
        <f>IFERROR(Ações!$I4366/(Ações!$P4366-Table_1[[#This Row],[CAGR LUCRO 5A]]),0)</f>
        <v>0</v>
      </c>
      <c r="I4366" s="48">
        <f>IF(Ações!$S4366&lt;0,"",Ações!$O4366*(1+Ações!$S4366))</f>
        <v>0</v>
      </c>
      <c r="J4366" s="49">
        <f>IFERROR(IF(Ações!$B4366="","",(VLOOKUP(Table_1[[#This Row],[AÇÕES]],'Dados Status Invest STOCKS'!A4352:AD4967,4)/Table_1[[#This Row],[LPA]]))/100,0)</f>
        <v>5.0302114803625377E-3</v>
      </c>
      <c r="K4366" s="64">
        <f>IFERROR(IF(Ações!$B4366="","",VLOOKUP(Table_1[[#This Row],[AÇÕES]],'Dados Status Invest STOCKS'!A4352:AD4967,2)),0)</f>
        <v>22.05</v>
      </c>
      <c r="L4366" s="65">
        <f>IFERROR(IF(Ações!$B4366="","",VLOOKUP(Table_1[[#This Row],[AÇÕES]],'Dados Status Invest STOCKS'!A4352:AD4967,3)/100),0)</f>
        <v>0</v>
      </c>
      <c r="M4366" s="66">
        <f>IFERROR(IF(Ações!$B4366="","",VLOOKUP(Table_1[[#This Row],[AÇÕES]],'Dados Status Invest STOCKS'!A4352:AD4967,28)),0)</f>
        <v>-6.62</v>
      </c>
      <c r="N4366" s="66">
        <f>IFERROR(IF(Ações!$B4366="","",VLOOKUP(Table_1[[#This Row],[AÇÕES]],'Dados Status Invest STOCKS'!A4352:AD4967,27)),0)</f>
        <v>14.68</v>
      </c>
      <c r="O4366" s="66">
        <f>IFERROR(IF(Ações!$L4366="","",Ações!$K4366*Ações!$L4366),0)</f>
        <v>0</v>
      </c>
      <c r="P4366" s="67">
        <f t="shared" si="67"/>
        <v>0.06</v>
      </c>
      <c r="Q4366" s="67">
        <f>IFERROR(Ações!$O4366/Ações!$M4366,0)</f>
        <v>0</v>
      </c>
      <c r="R4366" s="67">
        <f>IFERROR(IF(Ações!$B4366="","",VLOOKUP(Table_1[[#This Row],[AÇÕES]],'Dados Status Invest STOCKS'!A4352:AD4967,18)/100),0)</f>
        <v>-0.45049999999999996</v>
      </c>
      <c r="S4366" s="65">
        <f>IFERROR(IF(Ações!$B4366="","",VLOOKUP(Table_1[[#This Row],[AÇÕES]],'Dados Status Invest STOCKS'!A4352:AD4967,25)/100),0)</f>
        <v>0</v>
      </c>
      <c r="T4366" s="67">
        <f>(1-Ações!$Q4366)*Ações!$R4366</f>
        <v>-0.45049999999999996</v>
      </c>
      <c r="U4366" s="68">
        <f>IF(Ações!$S4366=0,Ações!$T4366,IF(Ações!$T4366=0,Ações!$S4366,AVERAGE(Ações!$S4366,Ações!$T4366)))</f>
        <v>-0.45049999999999996</v>
      </c>
    </row>
    <row r="4367" spans="2:21" ht="15" customHeight="1" x14ac:dyDescent="0.2">
      <c r="B4367" s="63" t="str">
        <f>IFERROR('Dados Status Invest STOCKS'!A4354,"-")</f>
        <v>ST</v>
      </c>
      <c r="C4367" s="45">
        <f>IFERROR((Ações!$D4367-Ações!$K4367)/Ações!$D4367,0)</f>
        <v>0</v>
      </c>
      <c r="D4367" s="46">
        <f>(Ações!$O4367)/0.06</f>
        <v>0</v>
      </c>
      <c r="E4367" s="47">
        <f>IFERROR((Ações!$F4367-Ações!$K4367)/Ações!$F4367,0)</f>
        <v>-0.8570405408059949</v>
      </c>
      <c r="F4367" s="46">
        <f>IF(OR(Ações!$N4367&lt;0,Ações!$M4367&lt;0),"",(22.5*Ações!$M4367*Ações!$N4367)^0.5)</f>
        <v>31.754826404816004</v>
      </c>
      <c r="G4367" s="47">
        <f>IFERROR((Ações!$H4367-Ações!$K4367)/Ações!$H4367,0)</f>
        <v>0</v>
      </c>
      <c r="H4367" s="48">
        <f>IFERROR(Ações!$I4367/(Ações!$P4367-Table_1[[#This Row],[CAGR LUCRO 5A]]),0)</f>
        <v>0</v>
      </c>
      <c r="I4367" s="48" t="str">
        <f>IF(Ações!$S4367&lt;0,"",Ações!$O4367*(1+Ações!$S4367))</f>
        <v/>
      </c>
      <c r="J4367" s="49">
        <f>IFERROR(IF(Ações!$B4367="","",(VLOOKUP(Table_1[[#This Row],[AÇÕES]],'Dados Status Invest STOCKS'!A4353:AD4968,4)/Table_1[[#This Row],[LPA]]))/100,0)</f>
        <v>0.10610169491525424</v>
      </c>
      <c r="K4367" s="64">
        <f>IFERROR(IF(Ações!$B4367="","",VLOOKUP(Table_1[[#This Row],[AÇÕES]],'Dados Status Invest STOCKS'!A4353:AD4968,2)),0)</f>
        <v>58.97</v>
      </c>
      <c r="L4367" s="65">
        <f>IFERROR(IF(Ações!$B4367="","",VLOOKUP(Table_1[[#This Row],[AÇÕES]],'Dados Status Invest STOCKS'!A4353:AD4968,3)/100),0)</f>
        <v>0</v>
      </c>
      <c r="M4367" s="66">
        <f>IFERROR(IF(Ações!$B4367="","",VLOOKUP(Table_1[[#This Row],[AÇÕES]],'Dados Status Invest STOCKS'!A4353:AD4968,28)),0)</f>
        <v>2.36</v>
      </c>
      <c r="N4367" s="66">
        <f>IFERROR(IF(Ações!$B4367="","",VLOOKUP(Table_1[[#This Row],[AÇÕES]],'Dados Status Invest STOCKS'!A4353:AD4968,27)),0)</f>
        <v>18.989999999999998</v>
      </c>
      <c r="O4367" s="66">
        <f>IFERROR(IF(Ações!$L4367="","",Ações!$K4367*Ações!$L4367),0)</f>
        <v>0</v>
      </c>
      <c r="P4367" s="67">
        <f t="shared" ref="P4367:P4430" si="68">$U$6</f>
        <v>0.06</v>
      </c>
      <c r="Q4367" s="67">
        <f>IFERROR(Ações!$O4367/Ações!$M4367,0)</f>
        <v>0</v>
      </c>
      <c r="R4367" s="67">
        <f>IFERROR(IF(Ações!$B4367="","",VLOOKUP(Table_1[[#This Row],[AÇÕES]],'Dados Status Invest STOCKS'!A4353:AD4968,18)/100),0)</f>
        <v>0.124</v>
      </c>
      <c r="S4367" s="65">
        <f>IFERROR(IF(Ações!$B4367="","",VLOOKUP(Table_1[[#This Row],[AÇÕES]],'Dados Status Invest STOCKS'!A4353:AD4968,25)/100),0)</f>
        <v>-0.13919999999999999</v>
      </c>
      <c r="T4367" s="67">
        <f>(1-Ações!$Q4367)*Ações!$R4367</f>
        <v>0.124</v>
      </c>
      <c r="U4367" s="68">
        <f>IF(Ações!$S4367=0,Ações!$T4367,IF(Ações!$T4367=0,Ações!$S4367,AVERAGE(Ações!$S4367,Ações!$T4367)))</f>
        <v>-7.5999999999999956E-3</v>
      </c>
    </row>
    <row r="4368" spans="2:21" ht="15" customHeight="1" x14ac:dyDescent="0.2">
      <c r="B4368" s="63" t="str">
        <f>IFERROR('Dados Status Invest STOCKS'!A4355,"-")</f>
        <v>STAA</v>
      </c>
      <c r="C4368" s="45">
        <f>IFERROR((Ações!$D4368-Ações!$K4368)/Ações!$D4368,0)</f>
        <v>0</v>
      </c>
      <c r="D4368" s="46">
        <f>(Ações!$O4368)/0.06</f>
        <v>0</v>
      </c>
      <c r="E4368" s="47">
        <f>IFERROR((Ações!$F4368-Ações!$K4368)/Ações!$F4368,0)</f>
        <v>-9.6996640060728261</v>
      </c>
      <c r="F4368" s="46">
        <f>IF(OR(Ações!$N4368&lt;0,Ações!$M4368&lt;0),"",(22.5*Ações!$M4368*Ações!$N4368)^0.5)</f>
        <v>6.986200684205973</v>
      </c>
      <c r="G4368" s="47">
        <f>IFERROR((Ações!$H4368-Ações!$K4368)/Ações!$H4368,0)</f>
        <v>0</v>
      </c>
      <c r="H4368" s="48">
        <f>IFERROR(Ações!$I4368/(Ações!$P4368-Table_1[[#This Row],[CAGR LUCRO 5A]]),0)</f>
        <v>0</v>
      </c>
      <c r="I4368" s="48">
        <f>IF(Ações!$S4368&lt;0,"",Ações!$O4368*(1+Ações!$S4368))</f>
        <v>0</v>
      </c>
      <c r="J4368" s="49">
        <f>IFERROR(IF(Ações!$B4368="","",(VLOOKUP(Table_1[[#This Row],[AÇÕES]],'Dados Status Invest STOCKS'!A4354:AD4969,4)/Table_1[[#This Row],[LPA]]))/100,0)</f>
        <v>3.8918181818181821</v>
      </c>
      <c r="K4368" s="64">
        <f>IFERROR(IF(Ações!$B4368="","",VLOOKUP(Table_1[[#This Row],[AÇÕES]],'Dados Status Invest STOCKS'!A4354:AD4969,2)),0)</f>
        <v>74.75</v>
      </c>
      <c r="L4368" s="65">
        <f>IFERROR(IF(Ações!$B4368="","",VLOOKUP(Table_1[[#This Row],[AÇÕES]],'Dados Status Invest STOCKS'!A4354:AD4969,3)/100),0)</f>
        <v>0</v>
      </c>
      <c r="M4368" s="66">
        <f>IFERROR(IF(Ações!$B4368="","",VLOOKUP(Table_1[[#This Row],[AÇÕES]],'Dados Status Invest STOCKS'!A4354:AD4969,28)),0)</f>
        <v>0.44</v>
      </c>
      <c r="N4368" s="66">
        <f>IFERROR(IF(Ações!$B4368="","",VLOOKUP(Table_1[[#This Row],[AÇÕES]],'Dados Status Invest STOCKS'!A4354:AD4969,27)),0)</f>
        <v>4.93</v>
      </c>
      <c r="O4368" s="66">
        <f>IFERROR(IF(Ações!$L4368="","",Ações!$K4368*Ações!$L4368),0)</f>
        <v>0</v>
      </c>
      <c r="P4368" s="67">
        <f t="shared" si="68"/>
        <v>0.06</v>
      </c>
      <c r="Q4368" s="67">
        <f>IFERROR(Ações!$O4368/Ações!$M4368,0)</f>
        <v>0</v>
      </c>
      <c r="R4368" s="67">
        <f>IFERROR(IF(Ações!$B4368="","",VLOOKUP(Table_1[[#This Row],[AÇÕES]],'Dados Status Invest STOCKS'!A4354:AD4969,18)/100),0)</f>
        <v>8.8599999999999998E-2</v>
      </c>
      <c r="S4368" s="65">
        <f>IFERROR(IF(Ações!$B4368="","",VLOOKUP(Table_1[[#This Row],[AÇÕES]],'Dados Status Invest STOCKS'!A4354:AD4969,25)/100),0)</f>
        <v>0</v>
      </c>
      <c r="T4368" s="67">
        <f>(1-Ações!$Q4368)*Ações!$R4368</f>
        <v>8.8599999999999998E-2</v>
      </c>
      <c r="U4368" s="68">
        <f>IF(Ações!$S4368=0,Ações!$T4368,IF(Ações!$T4368=0,Ações!$S4368,AVERAGE(Ações!$S4368,Ações!$T4368)))</f>
        <v>8.8599999999999998E-2</v>
      </c>
    </row>
    <row r="4369" spans="2:21" ht="15" customHeight="1" x14ac:dyDescent="0.2">
      <c r="B4369" s="63" t="str">
        <f>IFERROR('Dados Status Invest STOCKS'!A4356,"-")</f>
        <v>STAF</v>
      </c>
      <c r="C4369" s="45">
        <f>IFERROR((Ações!$D4369-Ações!$K4369)/Ações!$D4369,0)</f>
        <v>0</v>
      </c>
      <c r="D4369" s="46">
        <f>(Ações!$O4369)/0.06</f>
        <v>0</v>
      </c>
      <c r="E4369" s="47">
        <f>IFERROR((Ações!$F4369-Ações!$K4369)/Ações!$F4369,0)</f>
        <v>0</v>
      </c>
      <c r="F4369" s="46" t="str">
        <f>IF(OR(Ações!$N4369&lt;0,Ações!$M4369&lt;0),"",(22.5*Ações!$M4369*Ações!$N4369)^0.5)</f>
        <v/>
      </c>
      <c r="G4369" s="47">
        <f>IFERROR((Ações!$H4369-Ações!$K4369)/Ações!$H4369,0)</f>
        <v>0</v>
      </c>
      <c r="H4369" s="48">
        <f>IFERROR(Ações!$I4369/(Ações!$P4369-Table_1[[#This Row],[CAGR LUCRO 5A]]),0)</f>
        <v>0</v>
      </c>
      <c r="I4369" s="48">
        <f>IF(Ações!$S4369&lt;0,"",Ações!$O4369*(1+Ações!$S4369))</f>
        <v>0</v>
      </c>
      <c r="J4369" s="49">
        <f>IFERROR(IF(Ações!$B4369="","",(VLOOKUP(Table_1[[#This Row],[AÇÕES]],'Dados Status Invest STOCKS'!A4355:AD4970,4)/Table_1[[#This Row],[LPA]]))/100,0)</f>
        <v>0.04</v>
      </c>
      <c r="K4369" s="64">
        <f>IFERROR(IF(Ações!$B4369="","",VLOOKUP(Table_1[[#This Row],[AÇÕES]],'Dados Status Invest STOCKS'!A4355:AD4970,2)),0)</f>
        <v>0.81</v>
      </c>
      <c r="L4369" s="65">
        <f>IFERROR(IF(Ações!$B4369="","",VLOOKUP(Table_1[[#This Row],[AÇÕES]],'Dados Status Invest STOCKS'!A4355:AD4970,3)/100),0)</f>
        <v>0</v>
      </c>
      <c r="M4369" s="66">
        <f>IFERROR(IF(Ações!$B4369="","",VLOOKUP(Table_1[[#This Row],[AÇÕES]],'Dados Status Invest STOCKS'!A4355:AD4970,28)),0)</f>
        <v>-0.45</v>
      </c>
      <c r="N4369" s="66">
        <f>IFERROR(IF(Ações!$B4369="","",VLOOKUP(Table_1[[#This Row],[AÇÕES]],'Dados Status Invest STOCKS'!A4355:AD4970,27)),0)</f>
        <v>0.4</v>
      </c>
      <c r="O4369" s="66">
        <f>IFERROR(IF(Ações!$L4369="","",Ações!$K4369*Ações!$L4369),0)</f>
        <v>0</v>
      </c>
      <c r="P4369" s="67">
        <f t="shared" si="68"/>
        <v>0.06</v>
      </c>
      <c r="Q4369" s="67">
        <f>IFERROR(Ações!$O4369/Ações!$M4369,0)</f>
        <v>0</v>
      </c>
      <c r="R4369" s="67">
        <f>IFERROR(IF(Ações!$B4369="","",VLOOKUP(Table_1[[#This Row],[AÇÕES]],'Dados Status Invest STOCKS'!A4355:AD4970,18)/100),0)</f>
        <v>-1.1254999999999999</v>
      </c>
      <c r="S4369" s="65">
        <f>IFERROR(IF(Ações!$B4369="","",VLOOKUP(Table_1[[#This Row],[AÇÕES]],'Dados Status Invest STOCKS'!A4355:AD4970,25)/100),0)</f>
        <v>0</v>
      </c>
      <c r="T4369" s="67">
        <f>(1-Ações!$Q4369)*Ações!$R4369</f>
        <v>-1.1254999999999999</v>
      </c>
      <c r="U4369" s="68">
        <f>IF(Ações!$S4369=0,Ações!$T4369,IF(Ações!$T4369=0,Ações!$S4369,AVERAGE(Ações!$S4369,Ações!$T4369)))</f>
        <v>-1.1254999999999999</v>
      </c>
    </row>
    <row r="4370" spans="2:21" ht="15" customHeight="1" x14ac:dyDescent="0.2">
      <c r="B4370" s="63" t="str">
        <f>IFERROR('Dados Status Invest STOCKS'!A4357,"-")</f>
        <v>STAY</v>
      </c>
      <c r="C4370" s="45">
        <f>IFERROR((Ações!$D4370-Ações!$K4370)/Ações!$D4370,0)</f>
        <v>0.33259176863181317</v>
      </c>
      <c r="D4370" s="46">
        <f>(Ações!$O4370)/0.06</f>
        <v>30.655900000000003</v>
      </c>
      <c r="E4370" s="47">
        <f>IFERROR((Ações!$F4370-Ações!$K4370)/Ações!$F4370,0)</f>
        <v>-5.3459023149175717</v>
      </c>
      <c r="F4370" s="46">
        <f>IF(OR(Ações!$N4370&lt;0,Ações!$M4370&lt;0),"",(22.5*Ações!$M4370*Ações!$N4370)^0.5)</f>
        <v>3.2241277890307014</v>
      </c>
      <c r="G4370" s="47">
        <f>IFERROR((Ações!$H4370-Ações!$K4370)/Ações!$H4370,0)</f>
        <v>0</v>
      </c>
      <c r="H4370" s="48">
        <f>IFERROR(Ações!$I4370/(Ações!$P4370-Table_1[[#This Row],[CAGR LUCRO 5A]]),0)</f>
        <v>0</v>
      </c>
      <c r="I4370" s="48" t="str">
        <f>IF(Ações!$S4370&lt;0,"",Ações!$O4370*(1+Ações!$S4370))</f>
        <v/>
      </c>
      <c r="J4370" s="49">
        <f>IFERROR(IF(Ações!$B4370="","",(VLOOKUP(Table_1[[#This Row],[AÇÕES]],'Dados Status Invest STOCKS'!A4356:AD4971,4)/Table_1[[#This Row],[LPA]]))/100,0)</f>
        <v>14.685833333333333</v>
      </c>
      <c r="K4370" s="64">
        <f>IFERROR(IF(Ações!$B4370="","",VLOOKUP(Table_1[[#This Row],[AÇÕES]],'Dados Status Invest STOCKS'!A4356:AD4971,2)),0)</f>
        <v>20.46</v>
      </c>
      <c r="L4370" s="65">
        <f>IFERROR(IF(Ações!$B4370="","",VLOOKUP(Table_1[[#This Row],[AÇÕES]],'Dados Status Invest STOCKS'!A4356:AD4971,3)/100),0)</f>
        <v>8.9900000000000008E-2</v>
      </c>
      <c r="M4370" s="66">
        <f>IFERROR(IF(Ações!$B4370="","",VLOOKUP(Table_1[[#This Row],[AÇÕES]],'Dados Status Invest STOCKS'!A4356:AD4971,28)),0)</f>
        <v>0.12</v>
      </c>
      <c r="N4370" s="66">
        <f>IFERROR(IF(Ações!$B4370="","",VLOOKUP(Table_1[[#This Row],[AÇÕES]],'Dados Status Invest STOCKS'!A4356:AD4971,27)),0)</f>
        <v>3.85</v>
      </c>
      <c r="O4370" s="66">
        <f>IFERROR(IF(Ações!$L4370="","",Ações!$K4370*Ações!$L4370),0)</f>
        <v>1.8393540000000002</v>
      </c>
      <c r="P4370" s="67">
        <f t="shared" si="68"/>
        <v>0.06</v>
      </c>
      <c r="Q4370" s="67">
        <f>IFERROR(Ações!$O4370/Ações!$M4370,0)</f>
        <v>15.327950000000001</v>
      </c>
      <c r="R4370" s="67">
        <f>IFERROR(IF(Ações!$B4370="","",VLOOKUP(Table_1[[#This Row],[AÇÕES]],'Dados Status Invest STOCKS'!A4356:AD4971,18)/100),0)</f>
        <v>3.0099999999999998E-2</v>
      </c>
      <c r="S4370" s="65">
        <f>IFERROR(IF(Ações!$B4370="","",VLOOKUP(Table_1[[#This Row],[AÇÕES]],'Dados Status Invest STOCKS'!A4356:AD4971,25)/100),0)</f>
        <v>-0.27100000000000002</v>
      </c>
      <c r="T4370" s="67">
        <f>(1-Ações!$Q4370)*Ações!$R4370</f>
        <v>-0.431271295</v>
      </c>
      <c r="U4370" s="68">
        <f>IF(Ações!$S4370=0,Ações!$T4370,IF(Ações!$T4370=0,Ações!$S4370,AVERAGE(Ações!$S4370,Ações!$T4370)))</f>
        <v>-0.35113564750000004</v>
      </c>
    </row>
    <row r="4371" spans="2:21" ht="15" customHeight="1" x14ac:dyDescent="0.2">
      <c r="B4371" s="63" t="str">
        <f>IFERROR('Dados Status Invest STOCKS'!A4358,"-")</f>
        <v>STBA</v>
      </c>
      <c r="C4371" s="45">
        <f>IFERROR((Ações!$D4371-Ações!$K4371)/Ações!$D4371,0)</f>
        <v>-0.73913043478260865</v>
      </c>
      <c r="D4371" s="46">
        <f>(Ações!$O4371)/0.06</f>
        <v>18.825500000000002</v>
      </c>
      <c r="E4371" s="47">
        <f>IFERROR((Ações!$F4371-Ações!$K4371)/Ações!$F4371,0)</f>
        <v>0.26017250120723073</v>
      </c>
      <c r="F4371" s="46">
        <f>IF(OR(Ações!$N4371&lt;0,Ações!$M4371&lt;0),"",(22.5*Ações!$M4371*Ações!$N4371)^0.5)</f>
        <v>44.253559178895429</v>
      </c>
      <c r="G4371" s="47">
        <f>IFERROR((Ações!$H4371-Ações!$K4371)/Ações!$H4371,0)</f>
        <v>0</v>
      </c>
      <c r="H4371" s="48">
        <f>IFERROR(Ações!$I4371/(Ações!$P4371-Table_1[[#This Row],[CAGR LUCRO 5A]]),0)</f>
        <v>0</v>
      </c>
      <c r="I4371" s="48" t="str">
        <f>IF(Ações!$S4371&lt;0,"",Ações!$O4371*(1+Ações!$S4371))</f>
        <v/>
      </c>
      <c r="J4371" s="49">
        <f>IFERROR(IF(Ações!$B4371="","",(VLOOKUP(Table_1[[#This Row],[AÇÕES]],'Dados Status Invest STOCKS'!A4357:AD4972,4)/Table_1[[#This Row],[LPA]]))/100,0)</f>
        <v>4.0350877192982457E-2</v>
      </c>
      <c r="K4371" s="64">
        <f>IFERROR(IF(Ações!$B4371="","",VLOOKUP(Table_1[[#This Row],[AÇÕES]],'Dados Status Invest STOCKS'!A4357:AD4972,2)),0)</f>
        <v>32.74</v>
      </c>
      <c r="L4371" s="65">
        <f>IFERROR(IF(Ações!$B4371="","",VLOOKUP(Table_1[[#This Row],[AÇÕES]],'Dados Status Invest STOCKS'!A4357:AD4972,3)/100),0)</f>
        <v>3.4500000000000003E-2</v>
      </c>
      <c r="M4371" s="66">
        <f>IFERROR(IF(Ações!$B4371="","",VLOOKUP(Table_1[[#This Row],[AÇÕES]],'Dados Status Invest STOCKS'!A4357:AD4972,28)),0)</f>
        <v>2.85</v>
      </c>
      <c r="N4371" s="66">
        <f>IFERROR(IF(Ações!$B4371="","",VLOOKUP(Table_1[[#This Row],[AÇÕES]],'Dados Status Invest STOCKS'!A4357:AD4972,27)),0)</f>
        <v>30.54</v>
      </c>
      <c r="O4371" s="66">
        <f>IFERROR(IF(Ações!$L4371="","",Ações!$K4371*Ações!$L4371),0)</f>
        <v>1.1295300000000001</v>
      </c>
      <c r="P4371" s="67">
        <f t="shared" si="68"/>
        <v>0.06</v>
      </c>
      <c r="Q4371" s="67">
        <f>IFERROR(Ações!$O4371/Ações!$M4371,0)</f>
        <v>0.39632631578947375</v>
      </c>
      <c r="R4371" s="67">
        <f>IFERROR(IF(Ações!$B4371="","",VLOOKUP(Table_1[[#This Row],[AÇÕES]],'Dados Status Invest STOCKS'!A4357:AD4972,18)/100),0)</f>
        <v>9.3200000000000005E-2</v>
      </c>
      <c r="S4371" s="65">
        <f>IFERROR(IF(Ações!$B4371="","",VLOOKUP(Table_1[[#This Row],[AÇÕES]],'Dados Status Invest STOCKS'!A4357:AD4972,25)/100),0)</f>
        <v>-0.20629999999999998</v>
      </c>
      <c r="T4371" s="67">
        <f>(1-Ações!$Q4371)*Ações!$R4371</f>
        <v>5.6262387368421048E-2</v>
      </c>
      <c r="U4371" s="68">
        <f>IF(Ações!$S4371=0,Ações!$T4371,IF(Ações!$T4371=0,Ações!$S4371,AVERAGE(Ações!$S4371,Ações!$T4371)))</f>
        <v>-7.5018806315789471E-2</v>
      </c>
    </row>
    <row r="4372" spans="2:21" ht="15" customHeight="1" x14ac:dyDescent="0.2">
      <c r="B4372" s="63" t="str">
        <f>IFERROR('Dados Status Invest STOCKS'!A4359,"-")</f>
        <v>STC</v>
      </c>
      <c r="C4372" s="45">
        <f>IFERROR((Ações!$D4372-Ações!$K4372)/Ações!$D4372,0)</f>
        <v>-2.0456852791878175</v>
      </c>
      <c r="D4372" s="46">
        <f>(Ações!$O4372)/0.06</f>
        <v>22.769916666666663</v>
      </c>
      <c r="E4372" s="47">
        <f>IFERROR((Ações!$F4372-Ações!$K4372)/Ações!$F4372,0)</f>
        <v>0.34406958530636805</v>
      </c>
      <c r="F4372" s="46">
        <f>IF(OR(Ações!$N4372&lt;0,Ações!$M4372&lt;0),"",(22.5*Ações!$M4372*Ações!$N4372)^0.5)</f>
        <v>105.72767849527389</v>
      </c>
      <c r="G4372" s="47">
        <f>IFERROR((Ações!$H4372-Ações!$K4372)/Ações!$H4372,0)</f>
        <v>-2.0456852791878175</v>
      </c>
      <c r="H4372" s="48">
        <f>IFERROR(Ações!$I4372/(Ações!$P4372-Table_1[[#This Row],[CAGR LUCRO 5A]]),0)</f>
        <v>22.769916666666663</v>
      </c>
      <c r="I4372" s="48">
        <f>IF(Ações!$S4372&lt;0,"",Ações!$O4372*(1+Ações!$S4372))</f>
        <v>1.3661949999999998</v>
      </c>
      <c r="J4372" s="49">
        <f>IFERROR(IF(Ações!$B4372="","",(VLOOKUP(Table_1[[#This Row],[AÇÕES]],'Dados Status Invest STOCKS'!A4358:AD4973,4)/Table_1[[#This Row],[LPA]]))/100,0)</f>
        <v>5.6690777576853526E-3</v>
      </c>
      <c r="K4372" s="64">
        <f>IFERROR(IF(Ações!$B4372="","",VLOOKUP(Table_1[[#This Row],[AÇÕES]],'Dados Status Invest STOCKS'!A4358:AD4973,2)),0)</f>
        <v>69.349999999999994</v>
      </c>
      <c r="L4372" s="65">
        <f>IFERROR(IF(Ações!$B4372="","",VLOOKUP(Table_1[[#This Row],[AÇÕES]],'Dados Status Invest STOCKS'!A4358:AD4973,3)/100),0)</f>
        <v>1.9699999999999999E-2</v>
      </c>
      <c r="M4372" s="66">
        <f>IFERROR(IF(Ações!$B4372="","",VLOOKUP(Table_1[[#This Row],[AÇÕES]],'Dados Status Invest STOCKS'!A4358:AD4973,28)),0)</f>
        <v>11.06</v>
      </c>
      <c r="N4372" s="66">
        <f>IFERROR(IF(Ações!$B4372="","",VLOOKUP(Table_1[[#This Row],[AÇÕES]],'Dados Status Invest STOCKS'!A4358:AD4973,27)),0)</f>
        <v>44.92</v>
      </c>
      <c r="O4372" s="66">
        <f>IFERROR(IF(Ações!$L4372="","",Ações!$K4372*Ações!$L4372),0)</f>
        <v>1.3661949999999998</v>
      </c>
      <c r="P4372" s="67">
        <f t="shared" si="68"/>
        <v>0.06</v>
      </c>
      <c r="Q4372" s="67">
        <f>IFERROR(Ações!$O4372/Ações!$M4372,0)</f>
        <v>0.12352576853526219</v>
      </c>
      <c r="R4372" s="67">
        <f>IFERROR(IF(Ações!$B4372="","",VLOOKUP(Table_1[[#This Row],[AÇÕES]],'Dados Status Invest STOCKS'!A4358:AD4973,18)/100),0)</f>
        <v>0.2462</v>
      </c>
      <c r="S4372" s="65">
        <f>IFERROR(IF(Ações!$B4372="","",VLOOKUP(Table_1[[#This Row],[AÇÕES]],'Dados Status Invest STOCKS'!A4358:AD4973,25)/100),0)</f>
        <v>0</v>
      </c>
      <c r="T4372" s="67">
        <f>(1-Ações!$Q4372)*Ações!$R4372</f>
        <v>0.21578795578661844</v>
      </c>
      <c r="U4372" s="68">
        <f>IF(Ações!$S4372=0,Ações!$T4372,IF(Ações!$T4372=0,Ações!$S4372,AVERAGE(Ações!$S4372,Ações!$T4372)))</f>
        <v>0.21578795578661844</v>
      </c>
    </row>
    <row r="4373" spans="2:21" ht="15" customHeight="1" x14ac:dyDescent="0.2">
      <c r="B4373" s="63" t="str">
        <f>IFERROR('Dados Status Invest STOCKS'!A4360,"-")</f>
        <v>STCN</v>
      </c>
      <c r="C4373" s="45">
        <f>IFERROR((Ações!$D4373-Ações!$K4373)/Ações!$D4373,0)</f>
        <v>0</v>
      </c>
      <c r="D4373" s="46">
        <f>(Ações!$O4373)/0.06</f>
        <v>0</v>
      </c>
      <c r="E4373" s="47">
        <f>IFERROR((Ações!$F4373-Ações!$K4373)/Ações!$F4373,0)</f>
        <v>0</v>
      </c>
      <c r="F4373" s="46" t="str">
        <f>IF(OR(Ações!$N4373&lt;0,Ações!$M4373&lt;0),"",(22.5*Ações!$M4373*Ações!$N4373)^0.5)</f>
        <v/>
      </c>
      <c r="G4373" s="47">
        <f>IFERROR((Ações!$H4373-Ações!$K4373)/Ações!$H4373,0)</f>
        <v>0</v>
      </c>
      <c r="H4373" s="48">
        <f>IFERROR(Ações!$I4373/(Ações!$P4373-Table_1[[#This Row],[CAGR LUCRO 5A]]),0)</f>
        <v>0</v>
      </c>
      <c r="I4373" s="48">
        <f>IF(Ações!$S4373&lt;0,"",Ações!$O4373*(1+Ações!$S4373))</f>
        <v>0</v>
      </c>
      <c r="J4373" s="49">
        <f>IFERROR(IF(Ações!$B4373="","",(VLOOKUP(Table_1[[#This Row],[AÇÕES]],'Dados Status Invest STOCKS'!A4359:AD4974,4)/Table_1[[#This Row],[LPA]]))/100,0)</f>
        <v>1.2699999999999999E-2</v>
      </c>
      <c r="K4373" s="64">
        <f>IFERROR(IF(Ações!$B4373="","",VLOOKUP(Table_1[[#This Row],[AÇÕES]],'Dados Status Invest STOCKS'!A4359:AD4974,2)),0)</f>
        <v>1.27</v>
      </c>
      <c r="L4373" s="65">
        <f>IFERROR(IF(Ações!$B4373="","",VLOOKUP(Table_1[[#This Row],[AÇÕES]],'Dados Status Invest STOCKS'!A4359:AD4974,3)/100),0)</f>
        <v>0</v>
      </c>
      <c r="M4373" s="66">
        <f>IFERROR(IF(Ações!$B4373="","",VLOOKUP(Table_1[[#This Row],[AÇÕES]],'Dados Status Invest STOCKS'!A4359:AD4974,28)),0)</f>
        <v>-1</v>
      </c>
      <c r="N4373" s="66">
        <f>IFERROR(IF(Ações!$B4373="","",VLOOKUP(Table_1[[#This Row],[AÇÕES]],'Dados Status Invest STOCKS'!A4359:AD4974,27)),0)</f>
        <v>-0.22</v>
      </c>
      <c r="O4373" s="66">
        <f>IFERROR(IF(Ações!$L4373="","",Ações!$K4373*Ações!$L4373),0)</f>
        <v>0</v>
      </c>
      <c r="P4373" s="67">
        <f t="shared" si="68"/>
        <v>0.06</v>
      </c>
      <c r="Q4373" s="67">
        <f>IFERROR(Ações!$O4373/Ações!$M4373,0)</f>
        <v>0</v>
      </c>
      <c r="R4373" s="67">
        <f>IFERROR(IF(Ações!$B4373="","",VLOOKUP(Table_1[[#This Row],[AÇÕES]],'Dados Status Invest STOCKS'!A4359:AD4974,18)/100),0)</f>
        <v>-4.4920999999999998</v>
      </c>
      <c r="S4373" s="65">
        <f>IFERROR(IF(Ações!$B4373="","",VLOOKUP(Table_1[[#This Row],[AÇÕES]],'Dados Status Invest STOCKS'!A4359:AD4974,25)/100),0)</f>
        <v>0</v>
      </c>
      <c r="T4373" s="67">
        <f>(1-Ações!$Q4373)*Ações!$R4373</f>
        <v>-4.4920999999999998</v>
      </c>
      <c r="U4373" s="68">
        <f>IF(Ações!$S4373=0,Ações!$T4373,IF(Ações!$T4373=0,Ações!$S4373,AVERAGE(Ações!$S4373,Ações!$T4373)))</f>
        <v>-4.4920999999999998</v>
      </c>
    </row>
    <row r="4374" spans="2:21" ht="15" customHeight="1" x14ac:dyDescent="0.2">
      <c r="B4374" s="63" t="str">
        <f>IFERROR('Dados Status Invest STOCKS'!A4361,"-")</f>
        <v>STE</v>
      </c>
      <c r="C4374" s="45">
        <f>IFERROR((Ações!$D4374-Ações!$K4374)/Ações!$D4374,0)</f>
        <v>-7.1081081081081079</v>
      </c>
      <c r="D4374" s="46">
        <f>(Ações!$O4374)/0.06</f>
        <v>27.662433333333333</v>
      </c>
      <c r="E4374" s="47">
        <f>IFERROR((Ações!$F4374-Ações!$K4374)/Ações!$F4374,0)</f>
        <v>-2.6996367300258517</v>
      </c>
      <c r="F4374" s="46">
        <f>IF(OR(Ações!$N4374&lt;0,Ações!$M4374&lt;0),"",(22.5*Ações!$M4374*Ações!$N4374)^0.5)</f>
        <v>60.624871133883659</v>
      </c>
      <c r="G4374" s="47">
        <f>IFERROR((Ações!$H4374-Ações!$K4374)/Ações!$H4374,0)</f>
        <v>25.188466989179556</v>
      </c>
      <c r="H4374" s="48">
        <f>IFERROR(Ações!$I4374/(Ações!$P4374-Table_1[[#This Row],[CAGR LUCRO 5A]]),0)</f>
        <v>-9.2726008680225025</v>
      </c>
      <c r="I4374" s="48">
        <f>IF(Ações!$S4374&lt;0,"",Ações!$O4374*(1+Ações!$S4374))</f>
        <v>2.1428980605999999</v>
      </c>
      <c r="J4374" s="49">
        <f>IFERROR(IF(Ações!$B4374="","",(VLOOKUP(Table_1[[#This Row],[AÇÕES]],'Dados Status Invest STOCKS'!A4360:AD4975,4)/Table_1[[#This Row],[LPA]]))/100,0)</f>
        <v>0.35899999999999999</v>
      </c>
      <c r="K4374" s="64">
        <f>IFERROR(IF(Ações!$B4374="","",VLOOKUP(Table_1[[#This Row],[AÇÕES]],'Dados Status Invest STOCKS'!A4360:AD4975,2)),0)</f>
        <v>224.29</v>
      </c>
      <c r="L4374" s="65">
        <f>IFERROR(IF(Ações!$B4374="","",VLOOKUP(Table_1[[#This Row],[AÇÕES]],'Dados Status Invest STOCKS'!A4360:AD4975,3)/100),0)</f>
        <v>7.4000000000000003E-3</v>
      </c>
      <c r="M4374" s="66">
        <f>IFERROR(IF(Ações!$B4374="","",VLOOKUP(Table_1[[#This Row],[AÇÕES]],'Dados Status Invest STOCKS'!A4360:AD4975,28)),0)</f>
        <v>2.5</v>
      </c>
      <c r="N4374" s="66">
        <f>IFERROR(IF(Ações!$B4374="","",VLOOKUP(Table_1[[#This Row],[AÇÕES]],'Dados Status Invest STOCKS'!A4360:AD4975,27)),0)</f>
        <v>65.34</v>
      </c>
      <c r="O4374" s="66">
        <f>IFERROR(IF(Ações!$L4374="","",Ações!$K4374*Ações!$L4374),0)</f>
        <v>1.6597459999999999</v>
      </c>
      <c r="P4374" s="67">
        <f t="shared" si="68"/>
        <v>0.06</v>
      </c>
      <c r="Q4374" s="67">
        <f>IFERROR(Ações!$O4374/Ações!$M4374,0)</f>
        <v>0.6638984</v>
      </c>
      <c r="R4374" s="67">
        <f>IFERROR(IF(Ações!$B4374="","",VLOOKUP(Table_1[[#This Row],[AÇÕES]],'Dados Status Invest STOCKS'!A4360:AD4975,18)/100),0)</f>
        <v>3.8199999999999998E-2</v>
      </c>
      <c r="S4374" s="65">
        <f>IFERROR(IF(Ações!$B4374="","",VLOOKUP(Table_1[[#This Row],[AÇÕES]],'Dados Status Invest STOCKS'!A4360:AD4975,25)/100),0)</f>
        <v>0.29109999999999997</v>
      </c>
      <c r="T4374" s="67">
        <f>(1-Ações!$Q4374)*Ações!$R4374</f>
        <v>1.283908112E-2</v>
      </c>
      <c r="U4374" s="68">
        <f>IF(Ações!$S4374=0,Ações!$T4374,IF(Ações!$T4374=0,Ações!$S4374,AVERAGE(Ações!$S4374,Ações!$T4374)))</f>
        <v>0.15196954055999998</v>
      </c>
    </row>
    <row r="4375" spans="2:21" ht="15" customHeight="1" x14ac:dyDescent="0.2">
      <c r="B4375" s="63" t="str">
        <f>IFERROR('Dados Status Invest STOCKS'!A4362,"-")</f>
        <v>STEM</v>
      </c>
      <c r="C4375" s="45">
        <f>IFERROR((Ações!$D4375-Ações!$K4375)/Ações!$D4375,0)</f>
        <v>0</v>
      </c>
      <c r="D4375" s="46">
        <f>(Ações!$O4375)/0.06</f>
        <v>0</v>
      </c>
      <c r="E4375" s="47">
        <f>IFERROR((Ações!$F4375-Ações!$K4375)/Ações!$F4375,0)</f>
        <v>0</v>
      </c>
      <c r="F4375" s="46" t="str">
        <f>IF(OR(Ações!$N4375&lt;0,Ações!$M4375&lt;0),"",(22.5*Ações!$M4375*Ações!$N4375)^0.5)</f>
        <v/>
      </c>
      <c r="G4375" s="47">
        <f>IFERROR((Ações!$H4375-Ações!$K4375)/Ações!$H4375,0)</f>
        <v>0</v>
      </c>
      <c r="H4375" s="48">
        <f>IFERROR(Ações!$I4375/(Ações!$P4375-Table_1[[#This Row],[CAGR LUCRO 5A]]),0)</f>
        <v>0</v>
      </c>
      <c r="I4375" s="48">
        <f>IF(Ações!$S4375&lt;0,"",Ações!$O4375*(1+Ações!$S4375))</f>
        <v>0</v>
      </c>
      <c r="J4375" s="49">
        <f>IFERROR(IF(Ações!$B4375="","",(VLOOKUP(Table_1[[#This Row],[AÇÕES]],'Dados Status Invest STOCKS'!A4361:AD4976,4)/Table_1[[#This Row],[LPA]]))/100,0)</f>
        <v>8.1209677419354837E-2</v>
      </c>
      <c r="K4375" s="64">
        <f>IFERROR(IF(Ações!$B4375="","",VLOOKUP(Table_1[[#This Row],[AÇÕES]],'Dados Status Invest STOCKS'!A4361:AD4976,2)),0)</f>
        <v>12.48</v>
      </c>
      <c r="L4375" s="65">
        <f>IFERROR(IF(Ações!$B4375="","",VLOOKUP(Table_1[[#This Row],[AÇÕES]],'Dados Status Invest STOCKS'!A4361:AD4976,3)/100),0)</f>
        <v>0</v>
      </c>
      <c r="M4375" s="66">
        <f>IFERROR(IF(Ações!$B4375="","",VLOOKUP(Table_1[[#This Row],[AÇÕES]],'Dados Status Invest STOCKS'!A4361:AD4976,28)),0)</f>
        <v>-1.24</v>
      </c>
      <c r="N4375" s="66">
        <f>IFERROR(IF(Ações!$B4375="","",VLOOKUP(Table_1[[#This Row],[AÇÕES]],'Dados Status Invest STOCKS'!A4361:AD4976,27)),0)</f>
        <v>4.37</v>
      </c>
      <c r="O4375" s="66">
        <f>IFERROR(IF(Ações!$L4375="","",Ações!$K4375*Ações!$L4375),0)</f>
        <v>0</v>
      </c>
      <c r="P4375" s="67">
        <f t="shared" si="68"/>
        <v>0.06</v>
      </c>
      <c r="Q4375" s="67">
        <f>IFERROR(Ações!$O4375/Ações!$M4375,0)</f>
        <v>0</v>
      </c>
      <c r="R4375" s="67">
        <f>IFERROR(IF(Ações!$B4375="","",VLOOKUP(Table_1[[#This Row],[AÇÕES]],'Dados Status Invest STOCKS'!A4361:AD4976,18)/100),0)</f>
        <v>-0.28439999999999999</v>
      </c>
      <c r="S4375" s="65">
        <f>IFERROR(IF(Ações!$B4375="","",VLOOKUP(Table_1[[#This Row],[AÇÕES]],'Dados Status Invest STOCKS'!A4361:AD4976,25)/100),0)</f>
        <v>0</v>
      </c>
      <c r="T4375" s="67">
        <f>(1-Ações!$Q4375)*Ações!$R4375</f>
        <v>-0.28439999999999999</v>
      </c>
      <c r="U4375" s="68">
        <f>IF(Ações!$S4375=0,Ações!$T4375,IF(Ações!$T4375=0,Ações!$S4375,AVERAGE(Ações!$S4375,Ações!$T4375)))</f>
        <v>-0.28439999999999999</v>
      </c>
    </row>
    <row r="4376" spans="2:21" ht="15" customHeight="1" x14ac:dyDescent="0.2">
      <c r="B4376" s="63" t="str">
        <f>IFERROR('Dados Status Invest STOCKS'!A4363,"-")</f>
        <v>STEP</v>
      </c>
      <c r="C4376" s="45">
        <f>IFERROR((Ações!$D4376-Ações!$K4376)/Ações!$D4376,0)</f>
        <v>-4.5555555555555554</v>
      </c>
      <c r="D4376" s="46">
        <f>(Ações!$O4376)/0.06</f>
        <v>5.9760000000000009</v>
      </c>
      <c r="E4376" s="47">
        <f>IFERROR((Ações!$F4376-Ações!$K4376)/Ações!$F4376,0)</f>
        <v>-0.23997140800012196</v>
      </c>
      <c r="F4376" s="46">
        <f>IF(OR(Ações!$N4376&lt;0,Ações!$M4376&lt;0),"",(22.5*Ações!$M4376*Ações!$N4376)^0.5)</f>
        <v>26.774810923702152</v>
      </c>
      <c r="G4376" s="47">
        <f>IFERROR((Ações!$H4376-Ações!$K4376)/Ações!$H4376,0)</f>
        <v>-4.5555555555555554</v>
      </c>
      <c r="H4376" s="48">
        <f>IFERROR(Ações!$I4376/(Ações!$P4376-Table_1[[#This Row],[CAGR LUCRO 5A]]),0)</f>
        <v>5.9760000000000009</v>
      </c>
      <c r="I4376" s="48">
        <f>IF(Ações!$S4376&lt;0,"",Ações!$O4376*(1+Ações!$S4376))</f>
        <v>0.35856000000000005</v>
      </c>
      <c r="J4376" s="49">
        <f>IFERROR(IF(Ações!$B4376="","",(VLOOKUP(Table_1[[#This Row],[AÇÕES]],'Dados Status Invest STOCKS'!A4362:AD4977,4)/Table_1[[#This Row],[LPA]]))/100,0)</f>
        <v>4.2616487455197138E-2</v>
      </c>
      <c r="K4376" s="64">
        <f>IFERROR(IF(Ações!$B4376="","",VLOOKUP(Table_1[[#This Row],[AÇÕES]],'Dados Status Invest STOCKS'!A4362:AD4977,2)),0)</f>
        <v>33.200000000000003</v>
      </c>
      <c r="L4376" s="65">
        <f>IFERROR(IF(Ações!$B4376="","",VLOOKUP(Table_1[[#This Row],[AÇÕES]],'Dados Status Invest STOCKS'!A4362:AD4977,3)/100),0)</f>
        <v>1.0800000000000001E-2</v>
      </c>
      <c r="M4376" s="66">
        <f>IFERROR(IF(Ações!$B4376="","",VLOOKUP(Table_1[[#This Row],[AÇÕES]],'Dados Status Invest STOCKS'!A4362:AD4977,28)),0)</f>
        <v>2.79</v>
      </c>
      <c r="N4376" s="66">
        <f>IFERROR(IF(Ações!$B4376="","",VLOOKUP(Table_1[[#This Row],[AÇÕES]],'Dados Status Invest STOCKS'!A4362:AD4977,27)),0)</f>
        <v>11.42</v>
      </c>
      <c r="O4376" s="66">
        <f>IFERROR(IF(Ações!$L4376="","",Ações!$K4376*Ações!$L4376),0)</f>
        <v>0.35856000000000005</v>
      </c>
      <c r="P4376" s="67">
        <f t="shared" si="68"/>
        <v>0.06</v>
      </c>
      <c r="Q4376" s="67">
        <f>IFERROR(Ações!$O4376/Ações!$M4376,0)</f>
        <v>0.12851612903225809</v>
      </c>
      <c r="R4376" s="67">
        <f>IFERROR(IF(Ações!$B4376="","",VLOOKUP(Table_1[[#This Row],[AÇÕES]],'Dados Status Invest STOCKS'!A4362:AD4977,18)/100),0)</f>
        <v>0.2445</v>
      </c>
      <c r="S4376" s="65">
        <f>IFERROR(IF(Ações!$B4376="","",VLOOKUP(Table_1[[#This Row],[AÇÕES]],'Dados Status Invest STOCKS'!A4362:AD4977,25)/100),0)</f>
        <v>0</v>
      </c>
      <c r="T4376" s="67">
        <f>(1-Ações!$Q4376)*Ações!$R4376</f>
        <v>0.21307780645161289</v>
      </c>
      <c r="U4376" s="68">
        <f>IF(Ações!$S4376=0,Ações!$T4376,IF(Ações!$T4376=0,Ações!$S4376,AVERAGE(Ações!$S4376,Ações!$T4376)))</f>
        <v>0.21307780645161289</v>
      </c>
    </row>
    <row r="4377" spans="2:21" ht="15" customHeight="1" x14ac:dyDescent="0.2">
      <c r="B4377" s="63" t="str">
        <f>IFERROR('Dados Status Invest STOCKS'!A4364,"-")</f>
        <v>STFC</v>
      </c>
      <c r="C4377" s="45">
        <f>IFERROR((Ações!$D4377-Ações!$K4377)/Ações!$D4377,0)</f>
        <v>-6.7922077922077921</v>
      </c>
      <c r="D4377" s="46">
        <f>(Ações!$O4377)/0.06</f>
        <v>6.6412500000000003</v>
      </c>
      <c r="E4377" s="47">
        <f>IFERROR((Ações!$F4377-Ações!$K4377)/Ações!$F4377,0)</f>
        <v>-0.85648954927127086</v>
      </c>
      <c r="F4377" s="46">
        <f>IF(OR(Ações!$N4377&lt;0,Ações!$M4377&lt;0),"",(22.5*Ações!$M4377*Ações!$N4377)^0.5)</f>
        <v>27.875190582308132</v>
      </c>
      <c r="G4377" s="47">
        <f>IFERROR((Ações!$H4377-Ações!$K4377)/Ações!$H4377,0)</f>
        <v>0</v>
      </c>
      <c r="H4377" s="48">
        <f>IFERROR(Ações!$I4377/(Ações!$P4377-Table_1[[#This Row],[CAGR LUCRO 5A]]),0)</f>
        <v>0</v>
      </c>
      <c r="I4377" s="48" t="str">
        <f>IF(Ações!$S4377&lt;0,"",Ações!$O4377*(1+Ações!$S4377))</f>
        <v/>
      </c>
      <c r="J4377" s="49">
        <f>IFERROR(IF(Ações!$B4377="","",(VLOOKUP(Table_1[[#This Row],[AÇÕES]],'Dados Status Invest STOCKS'!A4363:AD4978,4)/Table_1[[#This Row],[LPA]]))/100,0)</f>
        <v>0.19956521739130434</v>
      </c>
      <c r="K4377" s="64">
        <f>IFERROR(IF(Ações!$B4377="","",VLOOKUP(Table_1[[#This Row],[AÇÕES]],'Dados Status Invest STOCKS'!A4363:AD4978,2)),0)</f>
        <v>51.75</v>
      </c>
      <c r="L4377" s="65">
        <f>IFERROR(IF(Ações!$B4377="","",VLOOKUP(Table_1[[#This Row],[AÇÕES]],'Dados Status Invest STOCKS'!A4363:AD4978,3)/100),0)</f>
        <v>7.7000000000000002E-3</v>
      </c>
      <c r="M4377" s="66">
        <f>IFERROR(IF(Ações!$B4377="","",VLOOKUP(Table_1[[#This Row],[AÇÕES]],'Dados Status Invest STOCKS'!A4363:AD4978,28)),0)</f>
        <v>1.61</v>
      </c>
      <c r="N4377" s="66">
        <f>IFERROR(IF(Ações!$B4377="","",VLOOKUP(Table_1[[#This Row],[AÇÕES]],'Dados Status Invest STOCKS'!A4363:AD4978,27)),0)</f>
        <v>21.45</v>
      </c>
      <c r="O4377" s="66">
        <f>IFERROR(IF(Ações!$L4377="","",Ações!$K4377*Ações!$L4377),0)</f>
        <v>0.39847500000000002</v>
      </c>
      <c r="P4377" s="67">
        <f t="shared" si="68"/>
        <v>0.06</v>
      </c>
      <c r="Q4377" s="67">
        <f>IFERROR(Ações!$O4377/Ações!$M4377,0)</f>
        <v>0.2475</v>
      </c>
      <c r="R4377" s="67">
        <f>IFERROR(IF(Ações!$B4377="","",VLOOKUP(Table_1[[#This Row],[AÇÕES]],'Dados Status Invest STOCKS'!A4363:AD4978,18)/100),0)</f>
        <v>7.51E-2</v>
      </c>
      <c r="S4377" s="65">
        <f>IFERROR(IF(Ações!$B4377="","",VLOOKUP(Table_1[[#This Row],[AÇÕES]],'Dados Status Invest STOCKS'!A4363:AD4978,25)/100),0)</f>
        <v>-0.23860000000000001</v>
      </c>
      <c r="T4377" s="67">
        <f>(1-Ações!$Q4377)*Ações!$R4377</f>
        <v>5.6512749999999994E-2</v>
      </c>
      <c r="U4377" s="68">
        <f>IF(Ações!$S4377=0,Ações!$T4377,IF(Ações!$T4377=0,Ações!$S4377,AVERAGE(Ações!$S4377,Ações!$T4377)))</f>
        <v>-9.1043625000000003E-2</v>
      </c>
    </row>
    <row r="4378" spans="2:21" ht="15" customHeight="1" x14ac:dyDescent="0.2">
      <c r="B4378" s="63" t="str">
        <f>IFERROR('Dados Status Invest STOCKS'!A4365,"-")</f>
        <v>STG</v>
      </c>
      <c r="C4378" s="45">
        <f>IFERROR((Ações!$D4378-Ações!$K4378)/Ações!$D4378,0)</f>
        <v>0</v>
      </c>
      <c r="D4378" s="46">
        <f>(Ações!$O4378)/0.06</f>
        <v>0</v>
      </c>
      <c r="E4378" s="47">
        <f>IFERROR((Ações!$F4378-Ações!$K4378)/Ações!$F4378,0)</f>
        <v>0</v>
      </c>
      <c r="F4378" s="46" t="str">
        <f>IF(OR(Ações!$N4378&lt;0,Ações!$M4378&lt;0),"",(22.5*Ações!$M4378*Ações!$N4378)^0.5)</f>
        <v/>
      </c>
      <c r="G4378" s="47">
        <f>IFERROR((Ações!$H4378-Ações!$K4378)/Ações!$H4378,0)</f>
        <v>0</v>
      </c>
      <c r="H4378" s="48">
        <f>IFERROR(Ações!$I4378/(Ações!$P4378-Table_1[[#This Row],[CAGR LUCRO 5A]]),0)</f>
        <v>0</v>
      </c>
      <c r="I4378" s="48">
        <f>IF(Ações!$S4378&lt;0,"",Ações!$O4378*(1+Ações!$S4378))</f>
        <v>0</v>
      </c>
      <c r="J4378" s="49">
        <f>IFERROR(IF(Ações!$B4378="","",(VLOOKUP(Table_1[[#This Row],[AÇÕES]],'Dados Status Invest STOCKS'!A4364:AD4979,4)/Table_1[[#This Row],[LPA]]))/100,0)</f>
        <v>5.6965944272445827E-3</v>
      </c>
      <c r="K4378" s="64">
        <f>IFERROR(IF(Ações!$B4378="","",VLOOKUP(Table_1[[#This Row],[AÇÕES]],'Dados Status Invest STOCKS'!A4364:AD4979,2)),0)</f>
        <v>5.92</v>
      </c>
      <c r="L4378" s="65">
        <f>IFERROR(IF(Ações!$B4378="","",VLOOKUP(Table_1[[#This Row],[AÇÕES]],'Dados Status Invest STOCKS'!A4364:AD4979,3)/100),0)</f>
        <v>0</v>
      </c>
      <c r="M4378" s="66">
        <f>IFERROR(IF(Ações!$B4378="","",VLOOKUP(Table_1[[#This Row],[AÇÕES]],'Dados Status Invest STOCKS'!A4364:AD4979,28)),0)</f>
        <v>-3.23</v>
      </c>
      <c r="N4378" s="66">
        <f>IFERROR(IF(Ações!$B4378="","",VLOOKUP(Table_1[[#This Row],[AÇÕES]],'Dados Status Invest STOCKS'!A4364:AD4979,27)),0)</f>
        <v>-14.38</v>
      </c>
      <c r="O4378" s="66">
        <f>IFERROR(IF(Ações!$L4378="","",Ações!$K4378*Ações!$L4378),0)</f>
        <v>0</v>
      </c>
      <c r="P4378" s="67">
        <f t="shared" si="68"/>
        <v>0.06</v>
      </c>
      <c r="Q4378" s="67">
        <f>IFERROR(Ações!$O4378/Ações!$M4378,0)</f>
        <v>0</v>
      </c>
      <c r="R4378" s="67">
        <f>IFERROR(IF(Ações!$B4378="","",VLOOKUP(Table_1[[#This Row],[AÇÕES]],'Dados Status Invest STOCKS'!A4364:AD4979,18)/100),0)</f>
        <v>-0.2243</v>
      </c>
      <c r="S4378" s="65">
        <f>IFERROR(IF(Ações!$B4378="","",VLOOKUP(Table_1[[#This Row],[AÇÕES]],'Dados Status Invest STOCKS'!A4364:AD4979,25)/100),0)</f>
        <v>0</v>
      </c>
      <c r="T4378" s="67">
        <f>(1-Ações!$Q4378)*Ações!$R4378</f>
        <v>-0.2243</v>
      </c>
      <c r="U4378" s="68">
        <f>IF(Ações!$S4378=0,Ações!$T4378,IF(Ações!$T4378=0,Ações!$S4378,AVERAGE(Ações!$S4378,Ações!$T4378)))</f>
        <v>-0.2243</v>
      </c>
    </row>
    <row r="4379" spans="2:21" ht="15" customHeight="1" x14ac:dyDescent="0.2">
      <c r="B4379" s="63" t="str">
        <f>IFERROR('Dados Status Invest STOCKS'!A4366,"-")</f>
        <v>STIM</v>
      </c>
      <c r="C4379" s="45">
        <f>IFERROR((Ações!$D4379-Ações!$K4379)/Ações!$D4379,0)</f>
        <v>0</v>
      </c>
      <c r="D4379" s="46">
        <f>(Ações!$O4379)/0.06</f>
        <v>0</v>
      </c>
      <c r="E4379" s="47">
        <f>IFERROR((Ações!$F4379-Ações!$K4379)/Ações!$F4379,0)</f>
        <v>0</v>
      </c>
      <c r="F4379" s="46" t="str">
        <f>IF(OR(Ações!$N4379&lt;0,Ações!$M4379&lt;0),"",(22.5*Ações!$M4379*Ações!$N4379)^0.5)</f>
        <v/>
      </c>
      <c r="G4379" s="47">
        <f>IFERROR((Ações!$H4379-Ações!$K4379)/Ações!$H4379,0)</f>
        <v>0</v>
      </c>
      <c r="H4379" s="48">
        <f>IFERROR(Ações!$I4379/(Ações!$P4379-Table_1[[#This Row],[CAGR LUCRO 5A]]),0)</f>
        <v>0</v>
      </c>
      <c r="I4379" s="48">
        <f>IF(Ações!$S4379&lt;0,"",Ações!$O4379*(1+Ações!$S4379))</f>
        <v>0</v>
      </c>
      <c r="J4379" s="49">
        <f>IFERROR(IF(Ações!$B4379="","",(VLOOKUP(Table_1[[#This Row],[AÇÕES]],'Dados Status Invest STOCKS'!A4365:AD4980,4)/Table_1[[#This Row],[LPA]]))/100,0)</f>
        <v>3.3398058252427185E-2</v>
      </c>
      <c r="K4379" s="64">
        <f>IFERROR(IF(Ações!$B4379="","",VLOOKUP(Table_1[[#This Row],[AÇÕES]],'Dados Status Invest STOCKS'!A4365:AD4980,2)),0)</f>
        <v>3.55</v>
      </c>
      <c r="L4379" s="65">
        <f>IFERROR(IF(Ações!$B4379="","",VLOOKUP(Table_1[[#This Row],[AÇÕES]],'Dados Status Invest STOCKS'!A4365:AD4980,3)/100),0)</f>
        <v>0</v>
      </c>
      <c r="M4379" s="66">
        <f>IFERROR(IF(Ações!$B4379="","",VLOOKUP(Table_1[[#This Row],[AÇÕES]],'Dados Status Invest STOCKS'!A4365:AD4980,28)),0)</f>
        <v>-1.03</v>
      </c>
      <c r="N4379" s="66">
        <f>IFERROR(IF(Ações!$B4379="","",VLOOKUP(Table_1[[#This Row],[AÇÕES]],'Dados Status Invest STOCKS'!A4365:AD4980,27)),0)</f>
        <v>3.45</v>
      </c>
      <c r="O4379" s="66">
        <f>IFERROR(IF(Ações!$L4379="","",Ações!$K4379*Ações!$L4379),0)</f>
        <v>0</v>
      </c>
      <c r="P4379" s="67">
        <f t="shared" si="68"/>
        <v>0.06</v>
      </c>
      <c r="Q4379" s="67">
        <f>IFERROR(Ações!$O4379/Ações!$M4379,0)</f>
        <v>0</v>
      </c>
      <c r="R4379" s="67">
        <f>IFERROR(IF(Ações!$B4379="","",VLOOKUP(Table_1[[#This Row],[AÇÕES]],'Dados Status Invest STOCKS'!A4365:AD4980,18)/100),0)</f>
        <v>-0.29880000000000001</v>
      </c>
      <c r="S4379" s="65">
        <f>IFERROR(IF(Ações!$B4379="","",VLOOKUP(Table_1[[#This Row],[AÇÕES]],'Dados Status Invest STOCKS'!A4365:AD4980,25)/100),0)</f>
        <v>0</v>
      </c>
      <c r="T4379" s="67">
        <f>(1-Ações!$Q4379)*Ações!$R4379</f>
        <v>-0.29880000000000001</v>
      </c>
      <c r="U4379" s="68">
        <f>IF(Ações!$S4379=0,Ações!$T4379,IF(Ações!$T4379=0,Ações!$S4379,AVERAGE(Ações!$S4379,Ações!$T4379)))</f>
        <v>-0.29880000000000001</v>
      </c>
    </row>
    <row r="4380" spans="2:21" ht="15" customHeight="1" x14ac:dyDescent="0.2">
      <c r="B4380" s="63" t="str">
        <f>IFERROR('Dados Status Invest STOCKS'!A4367,"-")</f>
        <v>STKL</v>
      </c>
      <c r="C4380" s="45">
        <f>IFERROR((Ações!$D4380-Ações!$K4380)/Ações!$D4380,0)</f>
        <v>0</v>
      </c>
      <c r="D4380" s="46">
        <f>(Ações!$O4380)/0.06</f>
        <v>0</v>
      </c>
      <c r="E4380" s="47">
        <f>IFERROR((Ações!$F4380-Ações!$K4380)/Ações!$F4380,0)</f>
        <v>0.21923304984890118</v>
      </c>
      <c r="F4380" s="46">
        <f>IF(OR(Ações!$N4380&lt;0,Ações!$M4380&lt;0),"",(22.5*Ações!$M4380*Ações!$N4380)^0.5)</f>
        <v>6.5960783803711731</v>
      </c>
      <c r="G4380" s="47">
        <f>IFERROR((Ações!$H4380-Ações!$K4380)/Ações!$H4380,0)</f>
        <v>0</v>
      </c>
      <c r="H4380" s="48">
        <f>IFERROR(Ações!$I4380/(Ações!$P4380-Table_1[[#This Row],[CAGR LUCRO 5A]]),0)</f>
        <v>0</v>
      </c>
      <c r="I4380" s="48">
        <f>IF(Ações!$S4380&lt;0,"",Ações!$O4380*(1+Ações!$S4380))</f>
        <v>0</v>
      </c>
      <c r="J4380" s="49">
        <f>IFERROR(IF(Ações!$B4380="","",(VLOOKUP(Table_1[[#This Row],[AÇÕES]],'Dados Status Invest STOCKS'!A4366:AD4981,4)/Table_1[[#This Row],[LPA]]))/100,0)</f>
        <v>0.13836065573770492</v>
      </c>
      <c r="K4380" s="64">
        <f>IFERROR(IF(Ações!$B4380="","",VLOOKUP(Table_1[[#This Row],[AÇÕES]],'Dados Status Invest STOCKS'!A4366:AD4981,2)),0)</f>
        <v>5.15</v>
      </c>
      <c r="L4380" s="65">
        <f>IFERROR(IF(Ações!$B4380="","",VLOOKUP(Table_1[[#This Row],[AÇÕES]],'Dados Status Invest STOCKS'!A4366:AD4981,3)/100),0)</f>
        <v>0</v>
      </c>
      <c r="M4380" s="66">
        <f>IFERROR(IF(Ações!$B4380="","",VLOOKUP(Table_1[[#This Row],[AÇÕES]],'Dados Status Invest STOCKS'!A4366:AD4981,28)),0)</f>
        <v>0.61</v>
      </c>
      <c r="N4380" s="66">
        <f>IFERROR(IF(Ações!$B4380="","",VLOOKUP(Table_1[[#This Row],[AÇÕES]],'Dados Status Invest STOCKS'!A4366:AD4981,27)),0)</f>
        <v>3.17</v>
      </c>
      <c r="O4380" s="66">
        <f>IFERROR(IF(Ações!$L4380="","",Ações!$K4380*Ações!$L4380),0)</f>
        <v>0</v>
      </c>
      <c r="P4380" s="67">
        <f t="shared" si="68"/>
        <v>0.06</v>
      </c>
      <c r="Q4380" s="67">
        <f>IFERROR(Ações!$O4380/Ações!$M4380,0)</f>
        <v>0</v>
      </c>
      <c r="R4380" s="67">
        <f>IFERROR(IF(Ações!$B4380="","",VLOOKUP(Table_1[[#This Row],[AÇÕES]],'Dados Status Invest STOCKS'!A4366:AD4981,18)/100),0)</f>
        <v>0.19269999999999998</v>
      </c>
      <c r="S4380" s="65">
        <f>IFERROR(IF(Ações!$B4380="","",VLOOKUP(Table_1[[#This Row],[AÇÕES]],'Dados Status Invest STOCKS'!A4366:AD4981,25)/100),0)</f>
        <v>0</v>
      </c>
      <c r="T4380" s="67">
        <f>(1-Ações!$Q4380)*Ações!$R4380</f>
        <v>0.19269999999999998</v>
      </c>
      <c r="U4380" s="68">
        <f>IF(Ações!$S4380=0,Ações!$T4380,IF(Ações!$T4380=0,Ações!$S4380,AVERAGE(Ações!$S4380,Ações!$T4380)))</f>
        <v>0.19269999999999998</v>
      </c>
    </row>
    <row r="4381" spans="2:21" ht="15" customHeight="1" x14ac:dyDescent="0.2">
      <c r="B4381" s="63" t="str">
        <f>IFERROR('Dados Status Invest STOCKS'!A4368,"-")</f>
        <v>STKS</v>
      </c>
      <c r="C4381" s="45">
        <f>IFERROR((Ações!$D4381-Ações!$K4381)/Ações!$D4381,0)</f>
        <v>0</v>
      </c>
      <c r="D4381" s="46">
        <f>(Ações!$O4381)/0.06</f>
        <v>0</v>
      </c>
      <c r="E4381" s="47">
        <f>IFERROR((Ações!$F4381-Ações!$K4381)/Ações!$F4381,0)</f>
        <v>-1.4161895363607002</v>
      </c>
      <c r="F4381" s="46">
        <f>IF(OR(Ações!$N4381&lt;0,Ações!$M4381&lt;0),"",(22.5*Ações!$M4381*Ações!$N4381)^0.5)</f>
        <v>5.0244402673332678</v>
      </c>
      <c r="G4381" s="47">
        <f>IFERROR((Ações!$H4381-Ações!$K4381)/Ações!$H4381,0)</f>
        <v>0</v>
      </c>
      <c r="H4381" s="48">
        <f>IFERROR(Ações!$I4381/(Ações!$P4381-Table_1[[#This Row],[CAGR LUCRO 5A]]),0)</f>
        <v>0</v>
      </c>
      <c r="I4381" s="48">
        <f>IF(Ações!$S4381&lt;0,"",Ações!$O4381*(1+Ações!$S4381))</f>
        <v>0</v>
      </c>
      <c r="J4381" s="49">
        <f>IFERROR(IF(Ações!$B4381="","",(VLOOKUP(Table_1[[#This Row],[AÇÕES]],'Dados Status Invest STOCKS'!A4367:AD4982,4)/Table_1[[#This Row],[LPA]]))/100,0)</f>
        <v>0.28000000000000003</v>
      </c>
      <c r="K4381" s="64">
        <f>IFERROR(IF(Ações!$B4381="","",VLOOKUP(Table_1[[#This Row],[AÇÕES]],'Dados Status Invest STOCKS'!A4367:AD4982,2)),0)</f>
        <v>12.14</v>
      </c>
      <c r="L4381" s="65">
        <f>IFERROR(IF(Ações!$B4381="","",VLOOKUP(Table_1[[#This Row],[AÇÕES]],'Dados Status Invest STOCKS'!A4367:AD4982,3)/100),0)</f>
        <v>0</v>
      </c>
      <c r="M4381" s="66">
        <f>IFERROR(IF(Ações!$B4381="","",VLOOKUP(Table_1[[#This Row],[AÇÕES]],'Dados Status Invest STOCKS'!A4367:AD4982,28)),0)</f>
        <v>0.66</v>
      </c>
      <c r="N4381" s="66">
        <f>IFERROR(IF(Ações!$B4381="","",VLOOKUP(Table_1[[#This Row],[AÇÕES]],'Dados Status Invest STOCKS'!A4367:AD4982,27)),0)</f>
        <v>1.7</v>
      </c>
      <c r="O4381" s="66">
        <f>IFERROR(IF(Ações!$L4381="","",Ações!$K4381*Ações!$L4381),0)</f>
        <v>0</v>
      </c>
      <c r="P4381" s="67">
        <f t="shared" si="68"/>
        <v>0.06</v>
      </c>
      <c r="Q4381" s="67">
        <f>IFERROR(Ações!$O4381/Ações!$M4381,0)</f>
        <v>0</v>
      </c>
      <c r="R4381" s="67">
        <f>IFERROR(IF(Ações!$B4381="","",VLOOKUP(Table_1[[#This Row],[AÇÕES]],'Dados Status Invest STOCKS'!A4367:AD4982,18)/100),0)</f>
        <v>0.38600000000000001</v>
      </c>
      <c r="S4381" s="65">
        <f>IFERROR(IF(Ações!$B4381="","",VLOOKUP(Table_1[[#This Row],[AÇÕES]],'Dados Status Invest STOCKS'!A4367:AD4982,25)/100),0)</f>
        <v>0</v>
      </c>
      <c r="T4381" s="67">
        <f>(1-Ações!$Q4381)*Ações!$R4381</f>
        <v>0.38600000000000001</v>
      </c>
      <c r="U4381" s="68">
        <f>IF(Ações!$S4381=0,Ações!$T4381,IF(Ações!$T4381=0,Ações!$S4381,AVERAGE(Ações!$S4381,Ações!$T4381)))</f>
        <v>0.38600000000000001</v>
      </c>
    </row>
    <row r="4382" spans="2:21" ht="15" customHeight="1" x14ac:dyDescent="0.2">
      <c r="B4382" s="63" t="str">
        <f>IFERROR('Dados Status Invest STOCKS'!A4369,"-")</f>
        <v>STL</v>
      </c>
      <c r="C4382" s="45">
        <f>IFERROR((Ações!$D4382-Ações!$K4382)/Ações!$D4382,0)</f>
        <v>-3.7244094488188972</v>
      </c>
      <c r="D4382" s="46">
        <f>(Ações!$O4382)/0.06</f>
        <v>5.827183333333334</v>
      </c>
      <c r="E4382" s="47">
        <f>IFERROR((Ações!$F4382-Ações!$K4382)/Ações!$F4382,0)</f>
        <v>0.15172561270719537</v>
      </c>
      <c r="F4382" s="46">
        <f>IF(OR(Ações!$N4382&lt;0,Ações!$M4382&lt;0),"",(22.5*Ações!$M4382*Ações!$N4382)^0.5)</f>
        <v>32.454121463998987</v>
      </c>
      <c r="G4382" s="47">
        <f>IFERROR((Ações!$H4382-Ações!$K4382)/Ações!$H4382,0)</f>
        <v>14.451854187813506</v>
      </c>
      <c r="H4382" s="48">
        <f>IFERROR(Ações!$I4382/(Ações!$P4382-Table_1[[#This Row],[CAGR LUCRO 5A]]),0)</f>
        <v>-2.0465580146520148</v>
      </c>
      <c r="I4382" s="48">
        <f>IF(Ações!$S4382&lt;0,"",Ações!$O4382*(1+Ações!$S4382))</f>
        <v>0.44696827040000003</v>
      </c>
      <c r="J4382" s="49">
        <f>IFERROR(IF(Ações!$B4382="","",(VLOOKUP(Table_1[[#This Row],[AÇÕES]],'Dados Status Invest STOCKS'!A4368:AD4983,4)/Table_1[[#This Row],[LPA]]))/100,0)</f>
        <v>7.8031914893617021E-2</v>
      </c>
      <c r="K4382" s="64">
        <f>IFERROR(IF(Ações!$B4382="","",VLOOKUP(Table_1[[#This Row],[AÇÕES]],'Dados Status Invest STOCKS'!A4368:AD4983,2)),0)</f>
        <v>27.53</v>
      </c>
      <c r="L4382" s="65">
        <f>IFERROR(IF(Ações!$B4382="","",VLOOKUP(Table_1[[#This Row],[AÇÕES]],'Dados Status Invest STOCKS'!A4368:AD4983,3)/100),0)</f>
        <v>1.2699999999999999E-2</v>
      </c>
      <c r="M4382" s="66">
        <f>IFERROR(IF(Ações!$B4382="","",VLOOKUP(Table_1[[#This Row],[AÇÕES]],'Dados Status Invest STOCKS'!A4368:AD4983,28)),0)</f>
        <v>1.88</v>
      </c>
      <c r="N4382" s="66">
        <f>IFERROR(IF(Ações!$B4382="","",VLOOKUP(Table_1[[#This Row],[AÇÕES]],'Dados Status Invest STOCKS'!A4368:AD4983,27)),0)</f>
        <v>24.9</v>
      </c>
      <c r="O4382" s="66">
        <f>IFERROR(IF(Ações!$L4382="","",Ações!$K4382*Ações!$L4382),0)</f>
        <v>0.34963100000000003</v>
      </c>
      <c r="P4382" s="67">
        <f t="shared" si="68"/>
        <v>0.06</v>
      </c>
      <c r="Q4382" s="67">
        <f>IFERROR(Ações!$O4382/Ações!$M4382,0)</f>
        <v>0.18597393617021279</v>
      </c>
      <c r="R4382" s="67">
        <f>IFERROR(IF(Ações!$B4382="","",VLOOKUP(Table_1[[#This Row],[AÇÕES]],'Dados Status Invest STOCKS'!A4368:AD4983,18)/100),0)</f>
        <v>7.5399999999999995E-2</v>
      </c>
      <c r="S4382" s="65">
        <f>IFERROR(IF(Ações!$B4382="","",VLOOKUP(Table_1[[#This Row],[AÇÕES]],'Dados Status Invest STOCKS'!A4368:AD4983,25)/100),0)</f>
        <v>0.27839999999999998</v>
      </c>
      <c r="T4382" s="67">
        <f>(1-Ações!$Q4382)*Ações!$R4382</f>
        <v>6.1377565212765946E-2</v>
      </c>
      <c r="U4382" s="68">
        <f>IF(Ações!$S4382=0,Ações!$T4382,IF(Ações!$T4382=0,Ações!$S4382,AVERAGE(Ações!$S4382,Ações!$T4382)))</f>
        <v>0.16988878260638296</v>
      </c>
    </row>
    <row r="4383" spans="2:21" ht="15" customHeight="1" x14ac:dyDescent="0.2">
      <c r="B4383" s="63" t="str">
        <f>IFERROR('Dados Status Invest STOCKS'!A4370,"-")</f>
        <v>STLD</v>
      </c>
      <c r="C4383" s="45">
        <f>IFERROR((Ações!$D4383-Ações!$K4383)/Ações!$D4383,0)</f>
        <v>-2.1578947368421049</v>
      </c>
      <c r="D4383" s="46">
        <f>(Ações!$O4383)/0.06</f>
        <v>17.321666666666669</v>
      </c>
      <c r="E4383" s="47">
        <f>IFERROR((Ações!$F4383-Ações!$K4383)/Ações!$F4383,0)</f>
        <v>0.36445394711540358</v>
      </c>
      <c r="F4383" s="46">
        <f>IF(OR(Ações!$N4383&lt;0,Ações!$M4383&lt;0),"",(22.5*Ações!$M4383*Ações!$N4383)^0.5)</f>
        <v>86.067720429903332</v>
      </c>
      <c r="G4383" s="47">
        <f>IFERROR((Ações!$H4383-Ações!$K4383)/Ações!$H4383,0)</f>
        <v>-2.1578947368421049</v>
      </c>
      <c r="H4383" s="48">
        <f>IFERROR(Ações!$I4383/(Ações!$P4383-Table_1[[#This Row],[CAGR LUCRO 5A]]),0)</f>
        <v>17.321666666666669</v>
      </c>
      <c r="I4383" s="48">
        <f>IF(Ações!$S4383&lt;0,"",Ações!$O4383*(1+Ações!$S4383))</f>
        <v>1.0393000000000001</v>
      </c>
      <c r="J4383" s="49">
        <f>IFERROR(IF(Ações!$B4383="","",(VLOOKUP(Table_1[[#This Row],[AÇÕES]],'Dados Status Invest STOCKS'!A4369:AD4984,4)/Table_1[[#This Row],[LPA]]))/100,0)</f>
        <v>4.0343347639484979E-3</v>
      </c>
      <c r="K4383" s="64">
        <f>IFERROR(IF(Ações!$B4383="","",VLOOKUP(Table_1[[#This Row],[AÇÕES]],'Dados Status Invest STOCKS'!A4369:AD4984,2)),0)</f>
        <v>54.7</v>
      </c>
      <c r="L4383" s="65">
        <f>IFERROR(IF(Ações!$B4383="","",VLOOKUP(Table_1[[#This Row],[AÇÕES]],'Dados Status Invest STOCKS'!A4369:AD4984,3)/100),0)</f>
        <v>1.9E-2</v>
      </c>
      <c r="M4383" s="66">
        <f>IFERROR(IF(Ações!$B4383="","",VLOOKUP(Table_1[[#This Row],[AÇÕES]],'Dados Status Invest STOCKS'!A4369:AD4984,28)),0)</f>
        <v>11.65</v>
      </c>
      <c r="N4383" s="66">
        <f>IFERROR(IF(Ações!$B4383="","",VLOOKUP(Table_1[[#This Row],[AÇÕES]],'Dados Status Invest STOCKS'!A4369:AD4984,27)),0)</f>
        <v>28.26</v>
      </c>
      <c r="O4383" s="66">
        <f>IFERROR(IF(Ações!$L4383="","",Ações!$K4383*Ações!$L4383),0)</f>
        <v>1.0393000000000001</v>
      </c>
      <c r="P4383" s="67">
        <f t="shared" si="68"/>
        <v>0.06</v>
      </c>
      <c r="Q4383" s="67">
        <f>IFERROR(Ações!$O4383/Ações!$M4383,0)</f>
        <v>8.9210300429184555E-2</v>
      </c>
      <c r="R4383" s="67">
        <f>IFERROR(IF(Ações!$B4383="","",VLOOKUP(Table_1[[#This Row],[AÇÕES]],'Dados Status Invest STOCKS'!A4369:AD4984,18)/100),0)</f>
        <v>0.41220000000000001</v>
      </c>
      <c r="S4383" s="65">
        <f>IFERROR(IF(Ações!$B4383="","",VLOOKUP(Table_1[[#This Row],[AÇÕES]],'Dados Status Invest STOCKS'!A4369:AD4984,25)/100),0)</f>
        <v>0</v>
      </c>
      <c r="T4383" s="67">
        <f>(1-Ações!$Q4383)*Ações!$R4383</f>
        <v>0.37542751416309011</v>
      </c>
      <c r="U4383" s="68">
        <f>IF(Ações!$S4383=0,Ações!$T4383,IF(Ações!$T4383=0,Ações!$S4383,AVERAGE(Ações!$S4383,Ações!$T4383)))</f>
        <v>0.37542751416309011</v>
      </c>
    </row>
    <row r="4384" spans="2:21" ht="15" customHeight="1" x14ac:dyDescent="0.2">
      <c r="B4384" s="63" t="str">
        <f>IFERROR('Dados Status Invest STOCKS'!A4371,"-")</f>
        <v>STM</v>
      </c>
      <c r="C4384" s="45">
        <f>IFERROR((Ações!$D4384-Ações!$K4384)/Ações!$D4384,0)</f>
        <v>-9.9090909090909065</v>
      </c>
      <c r="D4384" s="46">
        <f>(Ações!$O4384)/0.06</f>
        <v>4.187333333333334</v>
      </c>
      <c r="E4384" s="47">
        <f>IFERROR((Ações!$F4384-Ações!$K4384)/Ações!$F4384,0)</f>
        <v>-1.3416221008999278</v>
      </c>
      <c r="F4384" s="46">
        <f>IF(OR(Ações!$N4384&lt;0,Ações!$M4384&lt;0),"",(22.5*Ações!$M4384*Ações!$N4384)^0.5)</f>
        <v>19.507844575964818</v>
      </c>
      <c r="G4384" s="47">
        <f>IFERROR((Ações!$H4384-Ações!$K4384)/Ações!$H4384,0)</f>
        <v>62.701464630726065</v>
      </c>
      <c r="H4384" s="48">
        <f>IFERROR(Ações!$I4384/(Ações!$P4384-Table_1[[#This Row],[CAGR LUCRO 5A]]),0)</f>
        <v>-0.74033898989899005</v>
      </c>
      <c r="I4384" s="48">
        <f>IF(Ações!$S4384&lt;0,"",Ações!$O4384*(1+Ações!$S4384))</f>
        <v>0.40311458000000006</v>
      </c>
      <c r="J4384" s="49">
        <f>IFERROR(IF(Ações!$B4384="","",(VLOOKUP(Table_1[[#This Row],[AÇÕES]],'Dados Status Invest STOCKS'!A4370:AD4985,4)/Table_1[[#This Row],[LPA]]))/100,0)</f>
        <v>0.14704545454545453</v>
      </c>
      <c r="K4384" s="64">
        <f>IFERROR(IF(Ações!$B4384="","",VLOOKUP(Table_1[[#This Row],[AÇÕES]],'Dados Status Invest STOCKS'!A4370:AD4985,2)),0)</f>
        <v>45.68</v>
      </c>
      <c r="L4384" s="65">
        <f>IFERROR(IF(Ações!$B4384="","",VLOOKUP(Table_1[[#This Row],[AÇÕES]],'Dados Status Invest STOCKS'!A4370:AD4985,3)/100),0)</f>
        <v>5.5000000000000005E-3</v>
      </c>
      <c r="M4384" s="66">
        <f>IFERROR(IF(Ações!$B4384="","",VLOOKUP(Table_1[[#This Row],[AÇÕES]],'Dados Status Invest STOCKS'!A4370:AD4985,28)),0)</f>
        <v>1.76</v>
      </c>
      <c r="N4384" s="66">
        <f>IFERROR(IF(Ações!$B4384="","",VLOOKUP(Table_1[[#This Row],[AÇÕES]],'Dados Status Invest STOCKS'!A4370:AD4985,27)),0)</f>
        <v>9.61</v>
      </c>
      <c r="O4384" s="66">
        <f>IFERROR(IF(Ações!$L4384="","",Ações!$K4384*Ações!$L4384),0)</f>
        <v>0.25124000000000002</v>
      </c>
      <c r="P4384" s="67">
        <f t="shared" si="68"/>
        <v>0.06</v>
      </c>
      <c r="Q4384" s="67">
        <f>IFERROR(Ações!$O4384/Ações!$M4384,0)</f>
        <v>0.14275000000000002</v>
      </c>
      <c r="R4384" s="67">
        <f>IFERROR(IF(Ações!$B4384="","",VLOOKUP(Table_1[[#This Row],[AÇÕES]],'Dados Status Invest STOCKS'!A4370:AD4985,18)/100),0)</f>
        <v>0.18359999999999999</v>
      </c>
      <c r="S4384" s="65">
        <f>IFERROR(IF(Ações!$B4384="","",VLOOKUP(Table_1[[#This Row],[AÇÕES]],'Dados Status Invest STOCKS'!A4370:AD4985,25)/100),0)</f>
        <v>0.60450000000000004</v>
      </c>
      <c r="T4384" s="67">
        <f>(1-Ações!$Q4384)*Ações!$R4384</f>
        <v>0.15739109999999998</v>
      </c>
      <c r="U4384" s="68">
        <f>IF(Ações!$S4384=0,Ações!$T4384,IF(Ações!$T4384=0,Ações!$S4384,AVERAGE(Ações!$S4384,Ações!$T4384)))</f>
        <v>0.38094555000000002</v>
      </c>
    </row>
    <row r="4385" spans="2:21" ht="15" customHeight="1" x14ac:dyDescent="0.2">
      <c r="B4385" s="63" t="str">
        <f>IFERROR('Dados Status Invest STOCKS'!A4372,"-")</f>
        <v>STMP</v>
      </c>
      <c r="C4385" s="45">
        <f>IFERROR((Ações!$D4385-Ações!$K4385)/Ações!$D4385,0)</f>
        <v>0</v>
      </c>
      <c r="D4385" s="46">
        <f>(Ações!$O4385)/0.06</f>
        <v>0</v>
      </c>
      <c r="E4385" s="47">
        <f>IFERROR((Ações!$F4385-Ações!$K4385)/Ações!$F4385,0)</f>
        <v>-2.8223109659282848</v>
      </c>
      <c r="F4385" s="46">
        <f>IF(OR(Ações!$N4385&lt;0,Ações!$M4385&lt;0),"",(22.5*Ações!$M4385*Ações!$N4385)^0.5)</f>
        <v>86.23317227146407</v>
      </c>
      <c r="G4385" s="47">
        <f>IFERROR((Ações!$H4385-Ações!$K4385)/Ações!$H4385,0)</f>
        <v>0</v>
      </c>
      <c r="H4385" s="48">
        <f>IFERROR(Ações!$I4385/(Ações!$P4385-Table_1[[#This Row],[CAGR LUCRO 5A]]),0)</f>
        <v>0</v>
      </c>
      <c r="I4385" s="48">
        <f>IF(Ações!$S4385&lt;0,"",Ações!$O4385*(1+Ações!$S4385))</f>
        <v>0</v>
      </c>
      <c r="J4385" s="49">
        <f>IFERROR(IF(Ações!$B4385="","",(VLOOKUP(Table_1[[#This Row],[AÇÕES]],'Dados Status Invest STOCKS'!A4371:AD4986,4)/Table_1[[#This Row],[LPA]]))/100,0)</f>
        <v>8.0437499999999995E-2</v>
      </c>
      <c r="K4385" s="64">
        <f>IFERROR(IF(Ações!$B4385="","",VLOOKUP(Table_1[[#This Row],[AÇÕES]],'Dados Status Invest STOCKS'!A4371:AD4986,2)),0)</f>
        <v>329.61</v>
      </c>
      <c r="L4385" s="65">
        <f>IFERROR(IF(Ações!$B4385="","",VLOOKUP(Table_1[[#This Row],[AÇÕES]],'Dados Status Invest STOCKS'!A4371:AD4986,3)/100),0)</f>
        <v>0</v>
      </c>
      <c r="M4385" s="66">
        <f>IFERROR(IF(Ações!$B4385="","",VLOOKUP(Table_1[[#This Row],[AÇÕES]],'Dados Status Invest STOCKS'!A4371:AD4986,28)),0)</f>
        <v>6.4</v>
      </c>
      <c r="N4385" s="66">
        <f>IFERROR(IF(Ações!$B4385="","",VLOOKUP(Table_1[[#This Row],[AÇÕES]],'Dados Status Invest STOCKS'!A4371:AD4986,27)),0)</f>
        <v>51.64</v>
      </c>
      <c r="O4385" s="66">
        <f>IFERROR(IF(Ações!$L4385="","",Ações!$K4385*Ações!$L4385),0)</f>
        <v>0</v>
      </c>
      <c r="P4385" s="67">
        <f t="shared" si="68"/>
        <v>0.06</v>
      </c>
      <c r="Q4385" s="67">
        <f>IFERROR(Ações!$O4385/Ações!$M4385,0)</f>
        <v>0</v>
      </c>
      <c r="R4385" s="67">
        <f>IFERROR(IF(Ações!$B4385="","",VLOOKUP(Table_1[[#This Row],[AÇÕES]],'Dados Status Invest STOCKS'!A4371:AD4986,18)/100),0)</f>
        <v>0.124</v>
      </c>
      <c r="S4385" s="65">
        <f>IFERROR(IF(Ações!$B4385="","",VLOOKUP(Table_1[[#This Row],[AÇÕES]],'Dados Status Invest STOCKS'!A4371:AD4986,25)/100),0)</f>
        <v>0</v>
      </c>
      <c r="T4385" s="67">
        <f>(1-Ações!$Q4385)*Ações!$R4385</f>
        <v>0.124</v>
      </c>
      <c r="U4385" s="68">
        <f>IF(Ações!$S4385=0,Ações!$T4385,IF(Ações!$T4385=0,Ações!$S4385,AVERAGE(Ações!$S4385,Ações!$T4385)))</f>
        <v>0.124</v>
      </c>
    </row>
    <row r="4386" spans="2:21" ht="15" customHeight="1" x14ac:dyDescent="0.2">
      <c r="B4386" s="63" t="str">
        <f>IFERROR('Dados Status Invest STOCKS'!A4373,"-")</f>
        <v>STN</v>
      </c>
      <c r="C4386" s="45">
        <f>IFERROR((Ações!$D4386-Ações!$K4386)/Ações!$D4386,0)</f>
        <v>-5</v>
      </c>
      <c r="D4386" s="46">
        <f>(Ações!$O4386)/0.06</f>
        <v>8.7383333333333333</v>
      </c>
      <c r="E4386" s="47">
        <f>IFERROR((Ações!$F4386-Ações!$K4386)/Ações!$F4386,0)</f>
        <v>-1.5229535071542231</v>
      </c>
      <c r="F4386" s="46">
        <f>IF(OR(Ações!$N4386&lt;0,Ações!$M4386&lt;0),"",(22.5*Ações!$M4386*Ações!$N4386)^0.5)</f>
        <v>20.781199436028711</v>
      </c>
      <c r="G4386" s="47">
        <f>IFERROR((Ações!$H4386-Ações!$K4386)/Ações!$H4386,0)</f>
        <v>-3.074619538537064</v>
      </c>
      <c r="H4386" s="48">
        <f>IFERROR(Ações!$I4386/(Ações!$P4386-Table_1[[#This Row],[CAGR LUCRO 5A]]),0)</f>
        <v>12.867459036144579</v>
      </c>
      <c r="I4386" s="48">
        <f>IF(Ações!$S4386&lt;0,"",Ações!$O4386*(1+Ações!$S4386))</f>
        <v>0.53399954999999999</v>
      </c>
      <c r="J4386" s="49">
        <f>IFERROR(IF(Ações!$B4386="","",(VLOOKUP(Table_1[[#This Row],[AÇÕES]],'Dados Status Invest STOCKS'!A4372:AD4987,4)/Table_1[[#This Row],[LPA]]))/100,0)</f>
        <v>0.28021897810218976</v>
      </c>
      <c r="K4386" s="64">
        <f>IFERROR(IF(Ações!$B4386="","",VLOOKUP(Table_1[[#This Row],[AÇÕES]],'Dados Status Invest STOCKS'!A4372:AD4987,2)),0)</f>
        <v>52.43</v>
      </c>
      <c r="L4386" s="65">
        <f>IFERROR(IF(Ações!$B4386="","",VLOOKUP(Table_1[[#This Row],[AÇÕES]],'Dados Status Invest STOCKS'!A4372:AD4987,3)/100),0)</f>
        <v>0.01</v>
      </c>
      <c r="M4386" s="66">
        <f>IFERROR(IF(Ações!$B4386="","",VLOOKUP(Table_1[[#This Row],[AÇÕES]],'Dados Status Invest STOCKS'!A4372:AD4987,28)),0)</f>
        <v>1.37</v>
      </c>
      <c r="N4386" s="66">
        <f>IFERROR(IF(Ações!$B4386="","",VLOOKUP(Table_1[[#This Row],[AÇÕES]],'Dados Status Invest STOCKS'!A4372:AD4987,27)),0)</f>
        <v>14.01</v>
      </c>
      <c r="O4386" s="66">
        <f>IFERROR(IF(Ações!$L4386="","",Ações!$K4386*Ações!$L4386),0)</f>
        <v>0.52429999999999999</v>
      </c>
      <c r="P4386" s="67">
        <f t="shared" si="68"/>
        <v>0.06</v>
      </c>
      <c r="Q4386" s="67">
        <f>IFERROR(Ações!$O4386/Ações!$M4386,0)</f>
        <v>0.38270072992700727</v>
      </c>
      <c r="R4386" s="67">
        <f>IFERROR(IF(Ações!$B4386="","",VLOOKUP(Table_1[[#This Row],[AÇÕES]],'Dados Status Invest STOCKS'!A4372:AD4987,18)/100),0)</f>
        <v>9.74E-2</v>
      </c>
      <c r="S4386" s="65">
        <f>IFERROR(IF(Ações!$B4386="","",VLOOKUP(Table_1[[#This Row],[AÇÕES]],'Dados Status Invest STOCKS'!A4372:AD4987,25)/100),0)</f>
        <v>1.8500000000000003E-2</v>
      </c>
      <c r="T4386" s="67">
        <f>(1-Ações!$Q4386)*Ações!$R4386</f>
        <v>6.0124948905109485E-2</v>
      </c>
      <c r="U4386" s="68">
        <f>IF(Ações!$S4386=0,Ações!$T4386,IF(Ações!$T4386=0,Ações!$S4386,AVERAGE(Ações!$S4386,Ações!$T4386)))</f>
        <v>3.9312474452554744E-2</v>
      </c>
    </row>
    <row r="4387" spans="2:21" ht="15" customHeight="1" x14ac:dyDescent="0.2">
      <c r="B4387" s="63" t="str">
        <f>IFERROR('Dados Status Invest STOCKS'!A4374,"-")</f>
        <v>STND</v>
      </c>
      <c r="C4387" s="45">
        <f>IFERROR((Ações!$D4387-Ações!$K4387)/Ações!$D4387,0)</f>
        <v>-3.4776119402985071</v>
      </c>
      <c r="D4387" s="46">
        <f>(Ações!$O4387)/0.06</f>
        <v>7.370000000000001</v>
      </c>
      <c r="E4387" s="47">
        <f>IFERROR((Ações!$F4387-Ações!$K4387)/Ações!$F4387,0)</f>
        <v>2.0341407394744888E-2</v>
      </c>
      <c r="F4387" s="46">
        <f>IF(OR(Ações!$N4387&lt;0,Ações!$M4387&lt;0),"",(22.5*Ações!$M4387*Ações!$N4387)^0.5)</f>
        <v>33.68520446724348</v>
      </c>
      <c r="G4387" s="47">
        <f>IFERROR((Ações!$H4387-Ações!$K4387)/Ações!$H4387,0)</f>
        <v>-3.4776119402985071</v>
      </c>
      <c r="H4387" s="48">
        <f>IFERROR(Ações!$I4387/(Ações!$P4387-Table_1[[#This Row],[CAGR LUCRO 5A]]),0)</f>
        <v>7.370000000000001</v>
      </c>
      <c r="I4387" s="48">
        <f>IF(Ações!$S4387&lt;0,"",Ações!$O4387*(1+Ações!$S4387))</f>
        <v>0.44220000000000004</v>
      </c>
      <c r="J4387" s="49">
        <f>IFERROR(IF(Ações!$B4387="","",(VLOOKUP(Table_1[[#This Row],[AÇÕES]],'Dados Status Invest STOCKS'!A4373:AD4988,4)/Table_1[[#This Row],[LPA]]))/100,0)</f>
        <v>0.1194578313253012</v>
      </c>
      <c r="K4387" s="64">
        <f>IFERROR(IF(Ações!$B4387="","",VLOOKUP(Table_1[[#This Row],[AÇÕES]],'Dados Status Invest STOCKS'!A4373:AD4988,2)),0)</f>
        <v>33</v>
      </c>
      <c r="L4387" s="65">
        <f>IFERROR(IF(Ações!$B4387="","",VLOOKUP(Table_1[[#This Row],[AÇÕES]],'Dados Status Invest STOCKS'!A4373:AD4988,3)/100),0)</f>
        <v>1.34E-2</v>
      </c>
      <c r="M4387" s="66">
        <f>IFERROR(IF(Ações!$B4387="","",VLOOKUP(Table_1[[#This Row],[AÇÕES]],'Dados Status Invest STOCKS'!A4373:AD4988,28)),0)</f>
        <v>1.66</v>
      </c>
      <c r="N4387" s="66">
        <f>IFERROR(IF(Ações!$B4387="","",VLOOKUP(Table_1[[#This Row],[AÇÕES]],'Dados Status Invest STOCKS'!A4373:AD4988,27)),0)</f>
        <v>30.38</v>
      </c>
      <c r="O4387" s="66">
        <f>IFERROR(IF(Ações!$L4387="","",Ações!$K4387*Ações!$L4387),0)</f>
        <v>0.44220000000000004</v>
      </c>
      <c r="P4387" s="67">
        <f t="shared" si="68"/>
        <v>0.06</v>
      </c>
      <c r="Q4387" s="67">
        <f>IFERROR(Ações!$O4387/Ações!$M4387,0)</f>
        <v>0.26638554216867472</v>
      </c>
      <c r="R4387" s="67">
        <f>IFERROR(IF(Ações!$B4387="","",VLOOKUP(Table_1[[#This Row],[AÇÕES]],'Dados Status Invest STOCKS'!A4373:AD4988,18)/100),0)</f>
        <v>5.4800000000000001E-2</v>
      </c>
      <c r="S4387" s="65">
        <f>IFERROR(IF(Ações!$B4387="","",VLOOKUP(Table_1[[#This Row],[AÇÕES]],'Dados Status Invest STOCKS'!A4373:AD4988,25)/100),0)</f>
        <v>0</v>
      </c>
      <c r="T4387" s="67">
        <f>(1-Ações!$Q4387)*Ações!$R4387</f>
        <v>4.0202072289156628E-2</v>
      </c>
      <c r="U4387" s="68">
        <f>IF(Ações!$S4387=0,Ações!$T4387,IF(Ações!$T4387=0,Ações!$S4387,AVERAGE(Ações!$S4387,Ações!$T4387)))</f>
        <v>4.0202072289156628E-2</v>
      </c>
    </row>
    <row r="4388" spans="2:21" ht="15" customHeight="1" x14ac:dyDescent="0.2">
      <c r="B4388" s="63" t="str">
        <f>IFERROR('Dados Status Invest STOCKS'!A4375,"-")</f>
        <v>STNE</v>
      </c>
      <c r="C4388" s="45">
        <f>IFERROR((Ações!$D4388-Ações!$K4388)/Ações!$D4388,0)</f>
        <v>0</v>
      </c>
      <c r="D4388" s="46">
        <f>(Ações!$O4388)/0.06</f>
        <v>0</v>
      </c>
      <c r="E4388" s="47">
        <f>IFERROR((Ações!$F4388-Ações!$K4388)/Ações!$F4388,0)</f>
        <v>-0.16660143697865518</v>
      </c>
      <c r="F4388" s="46">
        <f>IF(OR(Ações!$N4388&lt;0,Ações!$M4388&lt;0),"",(22.5*Ações!$M4388*Ações!$N4388)^0.5)</f>
        <v>12.583560704347558</v>
      </c>
      <c r="G4388" s="47">
        <f>IFERROR((Ações!$H4388-Ações!$K4388)/Ações!$H4388,0)</f>
        <v>0</v>
      </c>
      <c r="H4388" s="48">
        <f>IFERROR(Ações!$I4388/(Ações!$P4388-Table_1[[#This Row],[CAGR LUCRO 5A]]),0)</f>
        <v>0</v>
      </c>
      <c r="I4388" s="48">
        <f>IF(Ações!$S4388&lt;0,"",Ações!$O4388*(1+Ações!$S4388))</f>
        <v>0</v>
      </c>
      <c r="J4388" s="49">
        <f>IFERROR(IF(Ações!$B4388="","",(VLOOKUP(Table_1[[#This Row],[AÇÕES]],'Dados Status Invest STOCKS'!A4374:AD4989,4)/Table_1[[#This Row],[LPA]]))/100,0)</f>
        <v>0.25328947368421051</v>
      </c>
      <c r="K4388" s="64">
        <f>IFERROR(IF(Ações!$B4388="","",VLOOKUP(Table_1[[#This Row],[AÇÕES]],'Dados Status Invest STOCKS'!A4374:AD4989,2)),0)</f>
        <v>14.68</v>
      </c>
      <c r="L4388" s="65">
        <f>IFERROR(IF(Ações!$B4388="","",VLOOKUP(Table_1[[#This Row],[AÇÕES]],'Dados Status Invest STOCKS'!A4374:AD4989,3)/100),0)</f>
        <v>0</v>
      </c>
      <c r="M4388" s="66">
        <f>IFERROR(IF(Ações!$B4388="","",VLOOKUP(Table_1[[#This Row],[AÇÕES]],'Dados Status Invest STOCKS'!A4374:AD4989,28)),0)</f>
        <v>0.76</v>
      </c>
      <c r="N4388" s="66">
        <f>IFERROR(IF(Ações!$B4388="","",VLOOKUP(Table_1[[#This Row],[AÇÕES]],'Dados Status Invest STOCKS'!A4374:AD4989,27)),0)</f>
        <v>9.26</v>
      </c>
      <c r="O4388" s="66">
        <f>IFERROR(IF(Ações!$L4388="","",Ações!$K4388*Ações!$L4388),0)</f>
        <v>0</v>
      </c>
      <c r="P4388" s="67">
        <f t="shared" si="68"/>
        <v>0.06</v>
      </c>
      <c r="Q4388" s="67">
        <f>IFERROR(Ações!$O4388/Ações!$M4388,0)</f>
        <v>0</v>
      </c>
      <c r="R4388" s="67">
        <f>IFERROR(IF(Ações!$B4388="","",VLOOKUP(Table_1[[#This Row],[AÇÕES]],'Dados Status Invest STOCKS'!A4374:AD4989,18)/100),0)</f>
        <v>8.2400000000000001E-2</v>
      </c>
      <c r="S4388" s="65">
        <f>IFERROR(IF(Ações!$B4388="","",VLOOKUP(Table_1[[#This Row],[AÇÕES]],'Dados Status Invest STOCKS'!A4374:AD4989,25)/100),0)</f>
        <v>0</v>
      </c>
      <c r="T4388" s="67">
        <f>(1-Ações!$Q4388)*Ações!$R4388</f>
        <v>8.2400000000000001E-2</v>
      </c>
      <c r="U4388" s="68">
        <f>IF(Ações!$S4388=0,Ações!$T4388,IF(Ações!$T4388=0,Ações!$S4388,AVERAGE(Ações!$S4388,Ações!$T4388)))</f>
        <v>8.2400000000000001E-2</v>
      </c>
    </row>
    <row r="4389" spans="2:21" ht="15" customHeight="1" x14ac:dyDescent="0.2">
      <c r="B4389" s="63" t="str">
        <f>IFERROR('Dados Status Invest STOCKS'!A4376,"-")</f>
        <v>STNG</v>
      </c>
      <c r="C4389" s="45">
        <f>IFERROR((Ações!$D4389-Ações!$K4389)/Ações!$D4389,0)</f>
        <v>-0.7857142857142857</v>
      </c>
      <c r="D4389" s="46">
        <f>(Ações!$O4389)/0.06</f>
        <v>6.6696</v>
      </c>
      <c r="E4389" s="47">
        <f>IFERROR((Ações!$F4389-Ações!$K4389)/Ações!$F4389,0)</f>
        <v>0</v>
      </c>
      <c r="F4389" s="46" t="str">
        <f>IF(OR(Ações!$N4389&lt;0,Ações!$M4389&lt;0),"",(22.5*Ações!$M4389*Ações!$N4389)^0.5)</f>
        <v/>
      </c>
      <c r="G4389" s="47">
        <f>IFERROR((Ações!$H4389-Ações!$K4389)/Ações!$H4389,0)</f>
        <v>0</v>
      </c>
      <c r="H4389" s="48">
        <f>IFERROR(Ações!$I4389/(Ações!$P4389-Table_1[[#This Row],[CAGR LUCRO 5A]]),0)</f>
        <v>0</v>
      </c>
      <c r="I4389" s="48" t="str">
        <f>IF(Ações!$S4389&lt;0,"",Ações!$O4389*(1+Ações!$S4389))</f>
        <v/>
      </c>
      <c r="J4389" s="49">
        <f>IFERROR(IF(Ações!$B4389="","",(VLOOKUP(Table_1[[#This Row],[AÇÕES]],'Dados Status Invest STOCKS'!A4375:AD4990,4)/Table_1[[#This Row],[LPA]]))/100,0)</f>
        <v>9.0633608815426994E-3</v>
      </c>
      <c r="K4389" s="64">
        <f>IFERROR(IF(Ações!$B4389="","",VLOOKUP(Table_1[[#This Row],[AÇÕES]],'Dados Status Invest STOCKS'!A4375:AD4990,2)),0)</f>
        <v>11.91</v>
      </c>
      <c r="L4389" s="65">
        <f>IFERROR(IF(Ações!$B4389="","",VLOOKUP(Table_1[[#This Row],[AÇÕES]],'Dados Status Invest STOCKS'!A4375:AD4990,3)/100),0)</f>
        <v>3.3599999999999998E-2</v>
      </c>
      <c r="M4389" s="66">
        <f>IFERROR(IF(Ações!$B4389="","",VLOOKUP(Table_1[[#This Row],[AÇÕES]],'Dados Status Invest STOCKS'!A4375:AD4990,28)),0)</f>
        <v>-3.63</v>
      </c>
      <c r="N4389" s="66">
        <f>IFERROR(IF(Ações!$B4389="","",VLOOKUP(Table_1[[#This Row],[AÇÕES]],'Dados Status Invest STOCKS'!A4375:AD4990,27)),0)</f>
        <v>33.53</v>
      </c>
      <c r="O4389" s="66">
        <f>IFERROR(IF(Ações!$L4389="","",Ações!$K4389*Ações!$L4389),0)</f>
        <v>0.40017599999999998</v>
      </c>
      <c r="P4389" s="67">
        <f t="shared" si="68"/>
        <v>0.06</v>
      </c>
      <c r="Q4389" s="67">
        <f>IFERROR(Ações!$O4389/Ações!$M4389,0)</f>
        <v>-0.11024132231404958</v>
      </c>
      <c r="R4389" s="67">
        <f>IFERROR(IF(Ações!$B4389="","",VLOOKUP(Table_1[[#This Row],[AÇÕES]],'Dados Status Invest STOCKS'!A4375:AD4990,18)/100),0)</f>
        <v>-0.1081</v>
      </c>
      <c r="S4389" s="65">
        <f>IFERROR(IF(Ações!$B4389="","",VLOOKUP(Table_1[[#This Row],[AÇÕES]],'Dados Status Invest STOCKS'!A4375:AD4990,25)/100),0)</f>
        <v>-0.15439999999999998</v>
      </c>
      <c r="T4389" s="67">
        <f>(1-Ações!$Q4389)*Ações!$R4389</f>
        <v>-0.12001708694214876</v>
      </c>
      <c r="U4389" s="68">
        <f>IF(Ações!$S4389=0,Ações!$T4389,IF(Ações!$T4389=0,Ações!$S4389,AVERAGE(Ações!$S4389,Ações!$T4389)))</f>
        <v>-0.13720854347107436</v>
      </c>
    </row>
    <row r="4390" spans="2:21" ht="15" customHeight="1" x14ac:dyDescent="0.2">
      <c r="B4390" s="63" t="str">
        <f>IFERROR('Dados Status Invest STOCKS'!A4377,"-")</f>
        <v>STOK</v>
      </c>
      <c r="C4390" s="45">
        <f>IFERROR((Ações!$D4390-Ações!$K4390)/Ações!$D4390,0)</f>
        <v>0</v>
      </c>
      <c r="D4390" s="46">
        <f>(Ações!$O4390)/0.06</f>
        <v>0</v>
      </c>
      <c r="E4390" s="47">
        <f>IFERROR((Ações!$F4390-Ações!$K4390)/Ações!$F4390,0)</f>
        <v>0</v>
      </c>
      <c r="F4390" s="46" t="str">
        <f>IF(OR(Ações!$N4390&lt;0,Ações!$M4390&lt;0),"",(22.5*Ações!$M4390*Ações!$N4390)^0.5)</f>
        <v/>
      </c>
      <c r="G4390" s="47">
        <f>IFERROR((Ações!$H4390-Ações!$K4390)/Ações!$H4390,0)</f>
        <v>0</v>
      </c>
      <c r="H4390" s="48">
        <f>IFERROR(Ações!$I4390/(Ações!$P4390-Table_1[[#This Row],[CAGR LUCRO 5A]]),0)</f>
        <v>0</v>
      </c>
      <c r="I4390" s="48">
        <f>IF(Ações!$S4390&lt;0,"",Ações!$O4390*(1+Ações!$S4390))</f>
        <v>0</v>
      </c>
      <c r="J4390" s="49">
        <f>IFERROR(IF(Ações!$B4390="","",(VLOOKUP(Table_1[[#This Row],[AÇÕES]],'Dados Status Invest STOCKS'!A4376:AD4991,4)/Table_1[[#This Row],[LPA]]))/100,0)</f>
        <v>4.5194174757281554E-2</v>
      </c>
      <c r="K4390" s="64">
        <f>IFERROR(IF(Ações!$B4390="","",VLOOKUP(Table_1[[#This Row],[AÇÕES]],'Dados Status Invest STOCKS'!A4376:AD4991,2)),0)</f>
        <v>19.22</v>
      </c>
      <c r="L4390" s="65">
        <f>IFERROR(IF(Ações!$B4390="","",VLOOKUP(Table_1[[#This Row],[AÇÕES]],'Dados Status Invest STOCKS'!A4376:AD4991,3)/100),0)</f>
        <v>0</v>
      </c>
      <c r="M4390" s="66">
        <f>IFERROR(IF(Ações!$B4390="","",VLOOKUP(Table_1[[#This Row],[AÇÕES]],'Dados Status Invest STOCKS'!A4376:AD4991,28)),0)</f>
        <v>-2.06</v>
      </c>
      <c r="N4390" s="66">
        <f>IFERROR(IF(Ações!$B4390="","",VLOOKUP(Table_1[[#This Row],[AÇÕES]],'Dados Status Invest STOCKS'!A4376:AD4991,27)),0)</f>
        <v>6.46</v>
      </c>
      <c r="O4390" s="66">
        <f>IFERROR(IF(Ações!$L4390="","",Ações!$K4390*Ações!$L4390),0)</f>
        <v>0</v>
      </c>
      <c r="P4390" s="67">
        <f t="shared" si="68"/>
        <v>0.06</v>
      </c>
      <c r="Q4390" s="67">
        <f>IFERROR(Ações!$O4390/Ações!$M4390,0)</f>
        <v>0</v>
      </c>
      <c r="R4390" s="67">
        <f>IFERROR(IF(Ações!$B4390="","",VLOOKUP(Table_1[[#This Row],[AÇÕES]],'Dados Status Invest STOCKS'!A4376:AD4991,18)/100),0)</f>
        <v>-0.3196</v>
      </c>
      <c r="S4390" s="65">
        <f>IFERROR(IF(Ações!$B4390="","",VLOOKUP(Table_1[[#This Row],[AÇÕES]],'Dados Status Invest STOCKS'!A4376:AD4991,25)/100),0)</f>
        <v>0</v>
      </c>
      <c r="T4390" s="67">
        <f>(1-Ações!$Q4390)*Ações!$R4390</f>
        <v>-0.3196</v>
      </c>
      <c r="U4390" s="68">
        <f>IF(Ações!$S4390=0,Ações!$T4390,IF(Ações!$T4390=0,Ações!$S4390,AVERAGE(Ações!$S4390,Ações!$T4390)))</f>
        <v>-0.3196</v>
      </c>
    </row>
    <row r="4391" spans="2:21" ht="15" customHeight="1" x14ac:dyDescent="0.2">
      <c r="B4391" s="63" t="str">
        <f>IFERROR('Dados Status Invest STOCKS'!A4378,"-")</f>
        <v>STON</v>
      </c>
      <c r="C4391" s="45">
        <f>IFERROR((Ações!$D4391-Ações!$K4391)/Ações!$D4391,0)</f>
        <v>0</v>
      </c>
      <c r="D4391" s="46">
        <f>(Ações!$O4391)/0.06</f>
        <v>0</v>
      </c>
      <c r="E4391" s="47">
        <f>IFERROR((Ações!$F4391-Ações!$K4391)/Ações!$F4391,0)</f>
        <v>0</v>
      </c>
      <c r="F4391" s="46" t="str">
        <f>IF(OR(Ações!$N4391&lt;0,Ações!$M4391&lt;0),"",(22.5*Ações!$M4391*Ações!$N4391)^0.5)</f>
        <v/>
      </c>
      <c r="G4391" s="47">
        <f>IFERROR((Ações!$H4391-Ações!$K4391)/Ações!$H4391,0)</f>
        <v>0</v>
      </c>
      <c r="H4391" s="48">
        <f>IFERROR(Ações!$I4391/(Ações!$P4391-Table_1[[#This Row],[CAGR LUCRO 5A]]),0)</f>
        <v>0</v>
      </c>
      <c r="I4391" s="48">
        <f>IF(Ações!$S4391&lt;0,"",Ações!$O4391*(1+Ações!$S4391))</f>
        <v>0</v>
      </c>
      <c r="J4391" s="49">
        <f>IFERROR(IF(Ações!$B4391="","",(VLOOKUP(Table_1[[#This Row],[AÇÕES]],'Dados Status Invest STOCKS'!A4377:AD4992,4)/Table_1[[#This Row],[LPA]]))/100,0)</f>
        <v>0.11488888888888889</v>
      </c>
      <c r="K4391" s="64">
        <f>IFERROR(IF(Ações!$B4391="","",VLOOKUP(Table_1[[#This Row],[AÇÕES]],'Dados Status Invest STOCKS'!A4377:AD4992,2)),0)</f>
        <v>2.34</v>
      </c>
      <c r="L4391" s="65">
        <f>IFERROR(IF(Ações!$B4391="","",VLOOKUP(Table_1[[#This Row],[AÇÕES]],'Dados Status Invest STOCKS'!A4377:AD4992,3)/100),0)</f>
        <v>0</v>
      </c>
      <c r="M4391" s="66">
        <f>IFERROR(IF(Ações!$B4391="","",VLOOKUP(Table_1[[#This Row],[AÇÕES]],'Dados Status Invest STOCKS'!A4377:AD4992,28)),0)</f>
        <v>-0.45</v>
      </c>
      <c r="N4391" s="66">
        <f>IFERROR(IF(Ações!$B4391="","",VLOOKUP(Table_1[[#This Row],[AÇÕES]],'Dados Status Invest STOCKS'!A4377:AD4992,27)),0)</f>
        <v>-1.1100000000000001</v>
      </c>
      <c r="O4391" s="66">
        <f>IFERROR(IF(Ações!$L4391="","",Ações!$K4391*Ações!$L4391),0)</f>
        <v>0</v>
      </c>
      <c r="P4391" s="67">
        <f t="shared" si="68"/>
        <v>0.06</v>
      </c>
      <c r="Q4391" s="67">
        <f>IFERROR(Ações!$O4391/Ações!$M4391,0)</f>
        <v>0</v>
      </c>
      <c r="R4391" s="67">
        <f>IFERROR(IF(Ações!$B4391="","",VLOOKUP(Table_1[[#This Row],[AÇÕES]],'Dados Status Invest STOCKS'!A4377:AD4992,18)/100),0)</f>
        <v>-0.40679999999999999</v>
      </c>
      <c r="S4391" s="65">
        <f>IFERROR(IF(Ações!$B4391="","",VLOOKUP(Table_1[[#This Row],[AÇÕES]],'Dados Status Invest STOCKS'!A4377:AD4992,25)/100),0)</f>
        <v>0</v>
      </c>
      <c r="T4391" s="67">
        <f>(1-Ações!$Q4391)*Ações!$R4391</f>
        <v>-0.40679999999999999</v>
      </c>
      <c r="U4391" s="68">
        <f>IF(Ações!$S4391=0,Ações!$T4391,IF(Ações!$T4391=0,Ações!$S4391,AVERAGE(Ações!$S4391,Ações!$T4391)))</f>
        <v>-0.40679999999999999</v>
      </c>
    </row>
    <row r="4392" spans="2:21" ht="15" customHeight="1" x14ac:dyDescent="0.2">
      <c r="B4392" s="63" t="str">
        <f>IFERROR('Dados Status Invest STOCKS'!A4379,"-")</f>
        <v>STPK</v>
      </c>
      <c r="C4392" s="45">
        <f>IFERROR((Ações!$D4392-Ações!$K4392)/Ações!$D4392,0)</f>
        <v>0</v>
      </c>
      <c r="D4392" s="46">
        <f>(Ações!$O4392)/0.06</f>
        <v>0</v>
      </c>
      <c r="E4392" s="47">
        <f>IFERROR((Ações!$F4392-Ações!$K4392)/Ações!$F4392,0)</f>
        <v>0</v>
      </c>
      <c r="F4392" s="46" t="str">
        <f>IF(OR(Ações!$N4392&lt;0,Ações!$M4392&lt;0),"",(22.5*Ações!$M4392*Ações!$N4392)^0.5)</f>
        <v/>
      </c>
      <c r="G4392" s="47">
        <f>IFERROR((Ações!$H4392-Ações!$K4392)/Ações!$H4392,0)</f>
        <v>0</v>
      </c>
      <c r="H4392" s="48">
        <f>IFERROR(Ações!$I4392/(Ações!$P4392-Table_1[[#This Row],[CAGR LUCRO 5A]]),0)</f>
        <v>0</v>
      </c>
      <c r="I4392" s="48">
        <f>IF(Ações!$S4392&lt;0,"",Ações!$O4392*(1+Ações!$S4392))</f>
        <v>0</v>
      </c>
      <c r="J4392" s="49">
        <f>IFERROR(IF(Ações!$B4392="","",(VLOOKUP(Table_1[[#This Row],[AÇÕES]],'Dados Status Invest STOCKS'!A4378:AD4993,4)/Table_1[[#This Row],[LPA]]))/100,0)</f>
        <v>4.3478260869565218E-3</v>
      </c>
      <c r="K4392" s="64">
        <f>IFERROR(IF(Ações!$B4392="","",VLOOKUP(Table_1[[#This Row],[AÇÕES]],'Dados Status Invest STOCKS'!A4378:AD4993,2)),0)</f>
        <v>26.61</v>
      </c>
      <c r="L4392" s="65">
        <f>IFERROR(IF(Ações!$B4392="","",VLOOKUP(Table_1[[#This Row],[AÇÕES]],'Dados Status Invest STOCKS'!A4378:AD4993,3)/100),0)</f>
        <v>0</v>
      </c>
      <c r="M4392" s="66">
        <f>IFERROR(IF(Ações!$B4392="","",VLOOKUP(Table_1[[#This Row],[AÇÕES]],'Dados Status Invest STOCKS'!A4378:AD4993,28)),0)</f>
        <v>-7.82</v>
      </c>
      <c r="N4392" s="66">
        <f>IFERROR(IF(Ações!$B4392="","",VLOOKUP(Table_1[[#This Row],[AÇÕES]],'Dados Status Invest STOCKS'!A4378:AD4993,27)),0)</f>
        <v>7754.94</v>
      </c>
      <c r="O4392" s="66">
        <f>IFERROR(IF(Ações!$L4392="","",Ações!$K4392*Ações!$L4392),0)</f>
        <v>0</v>
      </c>
      <c r="P4392" s="67">
        <f t="shared" si="68"/>
        <v>0.06</v>
      </c>
      <c r="Q4392" s="67">
        <f>IFERROR(Ações!$O4392/Ações!$M4392,0)</f>
        <v>0</v>
      </c>
      <c r="R4392" s="67">
        <f>IFERROR(IF(Ações!$B4392="","",VLOOKUP(Table_1[[#This Row],[AÇÕES]],'Dados Status Invest STOCKS'!A4378:AD4993,18)/100),0)</f>
        <v>-1E-3</v>
      </c>
      <c r="S4392" s="65">
        <f>IFERROR(IF(Ações!$B4392="","",VLOOKUP(Table_1[[#This Row],[AÇÕES]],'Dados Status Invest STOCKS'!A4378:AD4993,25)/100),0)</f>
        <v>0</v>
      </c>
      <c r="T4392" s="67">
        <f>(1-Ações!$Q4392)*Ações!$R4392</f>
        <v>-1E-3</v>
      </c>
      <c r="U4392" s="68">
        <f>IF(Ações!$S4392=0,Ações!$T4392,IF(Ações!$T4392=0,Ações!$S4392,AVERAGE(Ações!$S4392,Ações!$T4392)))</f>
        <v>-1E-3</v>
      </c>
    </row>
    <row r="4393" spans="2:21" ht="15" customHeight="1" x14ac:dyDescent="0.2">
      <c r="B4393" s="63" t="str">
        <f>IFERROR('Dados Status Invest STOCKS'!A4380,"-")</f>
        <v>STPK.U</v>
      </c>
      <c r="C4393" s="45">
        <f>IFERROR((Ações!$D4393-Ações!$K4393)/Ações!$D4393,0)</f>
        <v>0</v>
      </c>
      <c r="D4393" s="46">
        <f>(Ações!$O4393)/0.06</f>
        <v>0</v>
      </c>
      <c r="E4393" s="47">
        <f>IFERROR((Ações!$F4393-Ações!$K4393)/Ações!$F4393,0)</f>
        <v>0</v>
      </c>
      <c r="F4393" s="46" t="str">
        <f>IF(OR(Ações!$N4393&lt;0,Ações!$M4393&lt;0),"",(22.5*Ações!$M4393*Ações!$N4393)^0.5)</f>
        <v/>
      </c>
      <c r="G4393" s="47">
        <f>IFERROR((Ações!$H4393-Ações!$K4393)/Ações!$H4393,0)</f>
        <v>0</v>
      </c>
      <c r="H4393" s="48">
        <f>IFERROR(Ações!$I4393/(Ações!$P4393-Table_1[[#This Row],[CAGR LUCRO 5A]]),0)</f>
        <v>0</v>
      </c>
      <c r="I4393" s="48">
        <f>IF(Ações!$S4393&lt;0,"",Ações!$O4393*(1+Ações!$S4393))</f>
        <v>0</v>
      </c>
      <c r="J4393" s="49">
        <f>IFERROR(IF(Ações!$B4393="","",(VLOOKUP(Table_1[[#This Row],[AÇÕES]],'Dados Status Invest STOCKS'!A4379:AD4994,4)/Table_1[[#This Row],[LPA]]))/100,0)</f>
        <v>5.0127877237851658E-3</v>
      </c>
      <c r="K4393" s="64">
        <f>IFERROR(IF(Ações!$B4393="","",VLOOKUP(Table_1[[#This Row],[AÇÕES]],'Dados Status Invest STOCKS'!A4379:AD4994,2)),0)</f>
        <v>30.65</v>
      </c>
      <c r="L4393" s="65">
        <f>IFERROR(IF(Ações!$B4393="","",VLOOKUP(Table_1[[#This Row],[AÇÕES]],'Dados Status Invest STOCKS'!A4379:AD4994,3)/100),0)</f>
        <v>0</v>
      </c>
      <c r="M4393" s="66">
        <f>IFERROR(IF(Ações!$B4393="","",VLOOKUP(Table_1[[#This Row],[AÇÕES]],'Dados Status Invest STOCKS'!A4379:AD4994,28)),0)</f>
        <v>-7.82</v>
      </c>
      <c r="N4393" s="66">
        <f>IFERROR(IF(Ações!$B4393="","",VLOOKUP(Table_1[[#This Row],[AÇÕES]],'Dados Status Invest STOCKS'!A4379:AD4994,27)),0)</f>
        <v>7754.94</v>
      </c>
      <c r="O4393" s="66">
        <f>IFERROR(IF(Ações!$L4393="","",Ações!$K4393*Ações!$L4393),0)</f>
        <v>0</v>
      </c>
      <c r="P4393" s="67">
        <f t="shared" si="68"/>
        <v>0.06</v>
      </c>
      <c r="Q4393" s="67">
        <f>IFERROR(Ações!$O4393/Ações!$M4393,0)</f>
        <v>0</v>
      </c>
      <c r="R4393" s="67">
        <f>IFERROR(IF(Ações!$B4393="","",VLOOKUP(Table_1[[#This Row],[AÇÕES]],'Dados Status Invest STOCKS'!A4379:AD4994,18)/100),0)</f>
        <v>-1E-3</v>
      </c>
      <c r="S4393" s="65">
        <f>IFERROR(IF(Ações!$B4393="","",VLOOKUP(Table_1[[#This Row],[AÇÕES]],'Dados Status Invest STOCKS'!A4379:AD4994,25)/100),0)</f>
        <v>0</v>
      </c>
      <c r="T4393" s="67">
        <f>(1-Ações!$Q4393)*Ações!$R4393</f>
        <v>-1E-3</v>
      </c>
      <c r="U4393" s="68">
        <f>IF(Ações!$S4393=0,Ações!$T4393,IF(Ações!$T4393=0,Ações!$S4393,AVERAGE(Ações!$S4393,Ações!$T4393)))</f>
        <v>-1E-3</v>
      </c>
    </row>
    <row r="4394" spans="2:21" ht="15" customHeight="1" x14ac:dyDescent="0.2">
      <c r="B4394" s="63" t="str">
        <f>IFERROR('Dados Status Invest STOCKS'!A4381,"-")</f>
        <v>STPK.WS</v>
      </c>
      <c r="C4394" s="45">
        <f>IFERROR((Ações!$D4394-Ações!$K4394)/Ações!$D4394,0)</f>
        <v>0</v>
      </c>
      <c r="D4394" s="46">
        <f>(Ações!$O4394)/0.06</f>
        <v>0</v>
      </c>
      <c r="E4394" s="47">
        <f>IFERROR((Ações!$F4394-Ações!$K4394)/Ações!$F4394,0)</f>
        <v>0</v>
      </c>
      <c r="F4394" s="46" t="str">
        <f>IF(OR(Ações!$N4394&lt;0,Ações!$M4394&lt;0),"",(22.5*Ações!$M4394*Ações!$N4394)^0.5)</f>
        <v/>
      </c>
      <c r="G4394" s="47">
        <f>IFERROR((Ações!$H4394-Ações!$K4394)/Ações!$H4394,0)</f>
        <v>0</v>
      </c>
      <c r="H4394" s="48">
        <f>IFERROR(Ações!$I4394/(Ações!$P4394-Table_1[[#This Row],[CAGR LUCRO 5A]]),0)</f>
        <v>0</v>
      </c>
      <c r="I4394" s="48">
        <f>IF(Ações!$S4394&lt;0,"",Ações!$O4394*(1+Ações!$S4394))</f>
        <v>0</v>
      </c>
      <c r="J4394" s="49">
        <f>IFERROR(IF(Ações!$B4394="","",(VLOOKUP(Table_1[[#This Row],[AÇÕES]],'Dados Status Invest STOCKS'!A4380:AD4995,4)/Table_1[[#This Row],[LPA]]))/100,0)</f>
        <v>2.3401534526854219E-3</v>
      </c>
      <c r="K4394" s="64">
        <f>IFERROR(IF(Ações!$B4394="","",VLOOKUP(Table_1[[#This Row],[AÇÕES]],'Dados Status Invest STOCKS'!A4380:AD4995,2)),0)</f>
        <v>14.3</v>
      </c>
      <c r="L4394" s="65">
        <f>IFERROR(IF(Ações!$B4394="","",VLOOKUP(Table_1[[#This Row],[AÇÕES]],'Dados Status Invest STOCKS'!A4380:AD4995,3)/100),0)</f>
        <v>0</v>
      </c>
      <c r="M4394" s="66">
        <f>IFERROR(IF(Ações!$B4394="","",VLOOKUP(Table_1[[#This Row],[AÇÕES]],'Dados Status Invest STOCKS'!A4380:AD4995,28)),0)</f>
        <v>-7.82</v>
      </c>
      <c r="N4394" s="66">
        <f>IFERROR(IF(Ações!$B4394="","",VLOOKUP(Table_1[[#This Row],[AÇÕES]],'Dados Status Invest STOCKS'!A4380:AD4995,27)),0)</f>
        <v>7754.94</v>
      </c>
      <c r="O4394" s="66">
        <f>IFERROR(IF(Ações!$L4394="","",Ações!$K4394*Ações!$L4394),0)</f>
        <v>0</v>
      </c>
      <c r="P4394" s="67">
        <f t="shared" si="68"/>
        <v>0.06</v>
      </c>
      <c r="Q4394" s="67">
        <f>IFERROR(Ações!$O4394/Ações!$M4394,0)</f>
        <v>0</v>
      </c>
      <c r="R4394" s="67">
        <f>IFERROR(IF(Ações!$B4394="","",VLOOKUP(Table_1[[#This Row],[AÇÕES]],'Dados Status Invest STOCKS'!A4380:AD4995,18)/100),0)</f>
        <v>-1E-3</v>
      </c>
      <c r="S4394" s="65">
        <f>IFERROR(IF(Ações!$B4394="","",VLOOKUP(Table_1[[#This Row],[AÇÕES]],'Dados Status Invest STOCKS'!A4380:AD4995,25)/100),0)</f>
        <v>0</v>
      </c>
      <c r="T4394" s="67">
        <f>(1-Ações!$Q4394)*Ações!$R4394</f>
        <v>-1E-3</v>
      </c>
      <c r="U4394" s="68">
        <f>IF(Ações!$S4394=0,Ações!$T4394,IF(Ações!$T4394=0,Ações!$S4394,AVERAGE(Ações!$S4394,Ações!$T4394)))</f>
        <v>-1E-3</v>
      </c>
    </row>
    <row r="4395" spans="2:21" ht="15" customHeight="1" x14ac:dyDescent="0.2">
      <c r="B4395" s="63" t="str">
        <f>IFERROR('Dados Status Invest STOCKS'!A4382,"-")</f>
        <v>STRA</v>
      </c>
      <c r="C4395" s="45">
        <f>IFERROR((Ações!$D4395-Ações!$K4395)/Ações!$D4395,0)</f>
        <v>-0.41843971631205668</v>
      </c>
      <c r="D4395" s="46">
        <f>(Ações!$O4395)/0.06</f>
        <v>39.959400000000002</v>
      </c>
      <c r="E4395" s="47">
        <f>IFERROR((Ações!$F4395-Ações!$K4395)/Ações!$F4395,0)</f>
        <v>-0.13807001291559118</v>
      </c>
      <c r="F4395" s="46">
        <f>IF(OR(Ações!$N4395&lt;0,Ações!$M4395&lt;0),"",(22.5*Ações!$M4395*Ações!$N4395)^0.5)</f>
        <v>49.80361432667312</v>
      </c>
      <c r="G4395" s="47">
        <f>IFERROR((Ações!$H4395-Ações!$K4395)/Ações!$H4395,0)</f>
        <v>3.1491510853212983</v>
      </c>
      <c r="H4395" s="48">
        <f>IFERROR(Ações!$I4395/(Ações!$P4395-Table_1[[#This Row],[CAGR LUCRO 5A]]),0)</f>
        <v>-26.373203999999998</v>
      </c>
      <c r="I4395" s="48">
        <f>IF(Ações!$S4395&lt;0,"",Ações!$O4395*(1+Ações!$S4395))</f>
        <v>2.795559624</v>
      </c>
      <c r="J4395" s="49">
        <f>IFERROR(IF(Ações!$B4395="","",(VLOOKUP(Table_1[[#This Row],[AÇÕES]],'Dados Status Invest STOCKS'!A4381:AD4996,4)/Table_1[[#This Row],[LPA]]))/100,0)</f>
        <v>0.22162499999999999</v>
      </c>
      <c r="K4395" s="64">
        <f>IFERROR(IF(Ações!$B4395="","",VLOOKUP(Table_1[[#This Row],[AÇÕES]],'Dados Status Invest STOCKS'!A4381:AD4996,2)),0)</f>
        <v>56.68</v>
      </c>
      <c r="L4395" s="65">
        <f>IFERROR(IF(Ações!$B4395="","",VLOOKUP(Table_1[[#This Row],[AÇÕES]],'Dados Status Invest STOCKS'!A4381:AD4996,3)/100),0)</f>
        <v>4.2300000000000004E-2</v>
      </c>
      <c r="M4395" s="66">
        <f>IFERROR(IF(Ações!$B4395="","",VLOOKUP(Table_1[[#This Row],[AÇÕES]],'Dados Status Invest STOCKS'!A4381:AD4996,28)),0)</f>
        <v>1.6</v>
      </c>
      <c r="N4395" s="66">
        <f>IFERROR(IF(Ações!$B4395="","",VLOOKUP(Table_1[[#This Row],[AÇÕES]],'Dados Status Invest STOCKS'!A4381:AD4996,27)),0)</f>
        <v>68.900000000000006</v>
      </c>
      <c r="O4395" s="66">
        <f>IFERROR(IF(Ações!$L4395="","",Ações!$K4395*Ações!$L4395),0)</f>
        <v>2.397564</v>
      </c>
      <c r="P4395" s="67">
        <f t="shared" si="68"/>
        <v>0.06</v>
      </c>
      <c r="Q4395" s="67">
        <f>IFERROR(Ações!$O4395/Ações!$M4395,0)</f>
        <v>1.4984774999999999</v>
      </c>
      <c r="R4395" s="67">
        <f>IFERROR(IF(Ações!$B4395="","",VLOOKUP(Table_1[[#This Row],[AÇÕES]],'Dados Status Invest STOCKS'!A4381:AD4996,18)/100),0)</f>
        <v>2.3199999999999998E-2</v>
      </c>
      <c r="S4395" s="65">
        <f>IFERROR(IF(Ações!$B4395="","",VLOOKUP(Table_1[[#This Row],[AÇÕES]],'Dados Status Invest STOCKS'!A4381:AD4996,25)/100),0)</f>
        <v>0.16600000000000001</v>
      </c>
      <c r="T4395" s="67">
        <f>(1-Ações!$Q4395)*Ações!$R4395</f>
        <v>-1.1564677999999997E-2</v>
      </c>
      <c r="U4395" s="68">
        <f>IF(Ações!$S4395=0,Ações!$T4395,IF(Ações!$T4395=0,Ações!$S4395,AVERAGE(Ações!$S4395,Ações!$T4395)))</f>
        <v>7.7217661000000007E-2</v>
      </c>
    </row>
    <row r="4396" spans="2:21" ht="15" customHeight="1" x14ac:dyDescent="0.2">
      <c r="B4396" s="63" t="str">
        <f>IFERROR('Dados Status Invest STOCKS'!A4383,"-")</f>
        <v>STRL</v>
      </c>
      <c r="C4396" s="45">
        <f>IFERROR((Ações!$D4396-Ações!$K4396)/Ações!$D4396,0)</f>
        <v>0</v>
      </c>
      <c r="D4396" s="46">
        <f>(Ações!$O4396)/0.06</f>
        <v>0</v>
      </c>
      <c r="E4396" s="47">
        <f>IFERROR((Ações!$F4396-Ações!$K4396)/Ações!$F4396,0)</f>
        <v>-0.20428955791441666</v>
      </c>
      <c r="F4396" s="46">
        <f>IF(OR(Ações!$N4396&lt;0,Ações!$M4396&lt;0),"",(22.5*Ações!$M4396*Ações!$N4396)^0.5)</f>
        <v>22.419857269840055</v>
      </c>
      <c r="G4396" s="47">
        <f>IFERROR((Ações!$H4396-Ações!$K4396)/Ações!$H4396,0)</f>
        <v>0</v>
      </c>
      <c r="H4396" s="48">
        <f>IFERROR(Ações!$I4396/(Ações!$P4396-Table_1[[#This Row],[CAGR LUCRO 5A]]),0)</f>
        <v>0</v>
      </c>
      <c r="I4396" s="48">
        <f>IF(Ações!$S4396&lt;0,"",Ações!$O4396*(1+Ações!$S4396))</f>
        <v>0</v>
      </c>
      <c r="J4396" s="49">
        <f>IFERROR(IF(Ações!$B4396="","",(VLOOKUP(Table_1[[#This Row],[AÇÕES]],'Dados Status Invest STOCKS'!A4382:AD4997,4)/Table_1[[#This Row],[LPA]]))/100,0)</f>
        <v>6.7549999999999999E-2</v>
      </c>
      <c r="K4396" s="64">
        <f>IFERROR(IF(Ações!$B4396="","",VLOOKUP(Table_1[[#This Row],[AÇÕES]],'Dados Status Invest STOCKS'!A4382:AD4997,2)),0)</f>
        <v>27</v>
      </c>
      <c r="L4396" s="65">
        <f>IFERROR(IF(Ações!$B4396="","",VLOOKUP(Table_1[[#This Row],[AÇÕES]],'Dados Status Invest STOCKS'!A4382:AD4997,3)/100),0)</f>
        <v>0</v>
      </c>
      <c r="M4396" s="66">
        <f>IFERROR(IF(Ações!$B4396="","",VLOOKUP(Table_1[[#This Row],[AÇÕES]],'Dados Status Invest STOCKS'!A4382:AD4997,28)),0)</f>
        <v>2</v>
      </c>
      <c r="N4396" s="66">
        <f>IFERROR(IF(Ações!$B4396="","",VLOOKUP(Table_1[[#This Row],[AÇÕES]],'Dados Status Invest STOCKS'!A4382:AD4997,27)),0)</f>
        <v>11.17</v>
      </c>
      <c r="O4396" s="66">
        <f>IFERROR(IF(Ações!$L4396="","",Ações!$K4396*Ações!$L4396),0)</f>
        <v>0</v>
      </c>
      <c r="P4396" s="67">
        <f t="shared" si="68"/>
        <v>0.06</v>
      </c>
      <c r="Q4396" s="67">
        <f>IFERROR(Ações!$O4396/Ações!$M4396,0)</f>
        <v>0</v>
      </c>
      <c r="R4396" s="67">
        <f>IFERROR(IF(Ações!$B4396="","",VLOOKUP(Table_1[[#This Row],[AÇÕES]],'Dados Status Invest STOCKS'!A4382:AD4997,18)/100),0)</f>
        <v>0.1789</v>
      </c>
      <c r="S4396" s="65">
        <f>IFERROR(IF(Ações!$B4396="","",VLOOKUP(Table_1[[#This Row],[AÇÕES]],'Dados Status Invest STOCKS'!A4382:AD4997,25)/100),0)</f>
        <v>0</v>
      </c>
      <c r="T4396" s="67">
        <f>(1-Ações!$Q4396)*Ações!$R4396</f>
        <v>0.1789</v>
      </c>
      <c r="U4396" s="68">
        <f>IF(Ações!$S4396=0,Ações!$T4396,IF(Ações!$T4396=0,Ações!$S4396,AVERAGE(Ações!$S4396,Ações!$T4396)))</f>
        <v>0.1789</v>
      </c>
    </row>
    <row r="4397" spans="2:21" ht="15" customHeight="1" x14ac:dyDescent="0.2">
      <c r="B4397" s="63" t="str">
        <f>IFERROR('Dados Status Invest STOCKS'!A4384,"-")</f>
        <v>STRM</v>
      </c>
      <c r="C4397" s="45">
        <f>IFERROR((Ações!$D4397-Ações!$K4397)/Ações!$D4397,0)</f>
        <v>0</v>
      </c>
      <c r="D4397" s="46">
        <f>(Ações!$O4397)/0.06</f>
        <v>0</v>
      </c>
      <c r="E4397" s="47">
        <f>IFERROR((Ações!$F4397-Ações!$K4397)/Ações!$F4397,0)</f>
        <v>0</v>
      </c>
      <c r="F4397" s="46" t="str">
        <f>IF(OR(Ações!$N4397&lt;0,Ações!$M4397&lt;0),"",(22.5*Ações!$M4397*Ações!$N4397)^0.5)</f>
        <v/>
      </c>
      <c r="G4397" s="47">
        <f>IFERROR((Ações!$H4397-Ações!$K4397)/Ações!$H4397,0)</f>
        <v>0</v>
      </c>
      <c r="H4397" s="48">
        <f>IFERROR(Ações!$I4397/(Ações!$P4397-Table_1[[#This Row],[CAGR LUCRO 5A]]),0)</f>
        <v>0</v>
      </c>
      <c r="I4397" s="48">
        <f>IF(Ações!$S4397&lt;0,"",Ações!$O4397*(1+Ações!$S4397))</f>
        <v>0</v>
      </c>
      <c r="J4397" s="49">
        <f>IFERROR(IF(Ações!$B4397="","",(VLOOKUP(Table_1[[#This Row],[AÇÕES]],'Dados Status Invest STOCKS'!A4383:AD4998,4)/Table_1[[#This Row],[LPA]]))/100,0)</f>
        <v>0.49875000000000003</v>
      </c>
      <c r="K4397" s="64">
        <f>IFERROR(IF(Ações!$B4397="","",VLOOKUP(Table_1[[#This Row],[AÇÕES]],'Dados Status Invest STOCKS'!A4383:AD4998,2)),0)</f>
        <v>1.29</v>
      </c>
      <c r="L4397" s="65">
        <f>IFERROR(IF(Ações!$B4397="","",VLOOKUP(Table_1[[#This Row],[AÇÕES]],'Dados Status Invest STOCKS'!A4383:AD4998,3)/100),0)</f>
        <v>0</v>
      </c>
      <c r="M4397" s="66">
        <f>IFERROR(IF(Ações!$B4397="","",VLOOKUP(Table_1[[#This Row],[AÇÕES]],'Dados Status Invest STOCKS'!A4383:AD4998,28)),0)</f>
        <v>-0.16</v>
      </c>
      <c r="N4397" s="66">
        <f>IFERROR(IF(Ações!$B4397="","",VLOOKUP(Table_1[[#This Row],[AÇÕES]],'Dados Status Invest STOCKS'!A4383:AD4998,27)),0)</f>
        <v>0.71</v>
      </c>
      <c r="O4397" s="66">
        <f>IFERROR(IF(Ações!$L4397="","",Ações!$K4397*Ações!$L4397),0)</f>
        <v>0</v>
      </c>
      <c r="P4397" s="67">
        <f t="shared" si="68"/>
        <v>0.06</v>
      </c>
      <c r="Q4397" s="67">
        <f>IFERROR(Ações!$O4397/Ações!$M4397,0)</f>
        <v>0</v>
      </c>
      <c r="R4397" s="67">
        <f>IFERROR(IF(Ações!$B4397="","",VLOOKUP(Table_1[[#This Row],[AÇÕES]],'Dados Status Invest STOCKS'!A4383:AD4998,18)/100),0)</f>
        <v>-0.2291</v>
      </c>
      <c r="S4397" s="65">
        <f>IFERROR(IF(Ações!$B4397="","",VLOOKUP(Table_1[[#This Row],[AÇÕES]],'Dados Status Invest STOCKS'!A4383:AD4998,25)/100),0)</f>
        <v>0</v>
      </c>
      <c r="T4397" s="67">
        <f>(1-Ações!$Q4397)*Ações!$R4397</f>
        <v>-0.2291</v>
      </c>
      <c r="U4397" s="68">
        <f>IF(Ações!$S4397=0,Ações!$T4397,IF(Ações!$T4397=0,Ações!$S4397,AVERAGE(Ações!$S4397,Ações!$T4397)))</f>
        <v>-0.2291</v>
      </c>
    </row>
    <row r="4398" spans="2:21" ht="15" customHeight="1" x14ac:dyDescent="0.2">
      <c r="B4398" s="63" t="str">
        <f>IFERROR('Dados Status Invest STOCKS'!A4385,"-")</f>
        <v>STRO</v>
      </c>
      <c r="C4398" s="45">
        <f>IFERROR((Ações!$D4398-Ações!$K4398)/Ações!$D4398,0)</f>
        <v>0</v>
      </c>
      <c r="D4398" s="46">
        <f>(Ações!$O4398)/0.06</f>
        <v>0</v>
      </c>
      <c r="E4398" s="47">
        <f>IFERROR((Ações!$F4398-Ações!$K4398)/Ações!$F4398,0)</f>
        <v>0</v>
      </c>
      <c r="F4398" s="46" t="str">
        <f>IF(OR(Ações!$N4398&lt;0,Ações!$M4398&lt;0),"",(22.5*Ações!$M4398*Ações!$N4398)^0.5)</f>
        <v/>
      </c>
      <c r="G4398" s="47">
        <f>IFERROR((Ações!$H4398-Ações!$K4398)/Ações!$H4398,0)</f>
        <v>0</v>
      </c>
      <c r="H4398" s="48">
        <f>IFERROR(Ações!$I4398/(Ações!$P4398-Table_1[[#This Row],[CAGR LUCRO 5A]]),0)</f>
        <v>0</v>
      </c>
      <c r="I4398" s="48">
        <f>IF(Ações!$S4398&lt;0,"",Ações!$O4398*(1+Ações!$S4398))</f>
        <v>0</v>
      </c>
      <c r="J4398" s="49">
        <f>IFERROR(IF(Ações!$B4398="","",(VLOOKUP(Table_1[[#This Row],[AÇÕES]],'Dados Status Invest STOCKS'!A4384:AD4999,4)/Table_1[[#This Row],[LPA]]))/100,0)</f>
        <v>1.3832116788321167E-2</v>
      </c>
      <c r="K4398" s="64">
        <f>IFERROR(IF(Ações!$B4398="","",VLOOKUP(Table_1[[#This Row],[AÇÕES]],'Dados Status Invest STOCKS'!A4384:AD4999,2)),0)</f>
        <v>10.41</v>
      </c>
      <c r="L4398" s="65">
        <f>IFERROR(IF(Ações!$B4398="","",VLOOKUP(Table_1[[#This Row],[AÇÕES]],'Dados Status Invest STOCKS'!A4384:AD4999,3)/100),0)</f>
        <v>0</v>
      </c>
      <c r="M4398" s="66">
        <f>IFERROR(IF(Ações!$B4398="","",VLOOKUP(Table_1[[#This Row],[AÇÕES]],'Dados Status Invest STOCKS'!A4384:AD4999,28)),0)</f>
        <v>-2.74</v>
      </c>
      <c r="N4398" s="66">
        <f>IFERROR(IF(Ações!$B4398="","",VLOOKUP(Table_1[[#This Row],[AÇÕES]],'Dados Status Invest STOCKS'!A4384:AD4999,27)),0)</f>
        <v>6.13</v>
      </c>
      <c r="O4398" s="66">
        <f>IFERROR(IF(Ações!$L4398="","",Ações!$K4398*Ações!$L4398),0)</f>
        <v>0</v>
      </c>
      <c r="P4398" s="67">
        <f t="shared" si="68"/>
        <v>0.06</v>
      </c>
      <c r="Q4398" s="67">
        <f>IFERROR(Ações!$O4398/Ações!$M4398,0)</f>
        <v>0</v>
      </c>
      <c r="R4398" s="67">
        <f>IFERROR(IF(Ações!$B4398="","",VLOOKUP(Table_1[[#This Row],[AÇÕES]],'Dados Status Invest STOCKS'!A4384:AD4999,18)/100),0)</f>
        <v>-0.44770000000000004</v>
      </c>
      <c r="S4398" s="65">
        <f>IFERROR(IF(Ações!$B4398="","",VLOOKUP(Table_1[[#This Row],[AÇÕES]],'Dados Status Invest STOCKS'!A4384:AD4999,25)/100),0)</f>
        <v>0</v>
      </c>
      <c r="T4398" s="67">
        <f>(1-Ações!$Q4398)*Ações!$R4398</f>
        <v>-0.44770000000000004</v>
      </c>
      <c r="U4398" s="68">
        <f>IF(Ações!$S4398=0,Ações!$T4398,IF(Ações!$T4398=0,Ações!$S4398,AVERAGE(Ações!$S4398,Ações!$T4398)))</f>
        <v>-0.44770000000000004</v>
      </c>
    </row>
    <row r="4399" spans="2:21" ht="15" customHeight="1" x14ac:dyDescent="0.2">
      <c r="B4399" s="63" t="str">
        <f>IFERROR('Dados Status Invest STOCKS'!A4386,"-")</f>
        <v>STRS</v>
      </c>
      <c r="C4399" s="45">
        <f>IFERROR((Ações!$D4399-Ações!$K4399)/Ações!$D4399,0)</f>
        <v>0</v>
      </c>
      <c r="D4399" s="46">
        <f>(Ações!$O4399)/0.06</f>
        <v>0</v>
      </c>
      <c r="E4399" s="47">
        <f>IFERROR((Ações!$F4399-Ações!$K4399)/Ações!$F4399,0)</f>
        <v>0</v>
      </c>
      <c r="F4399" s="46" t="str">
        <f>IF(OR(Ações!$N4399&lt;0,Ações!$M4399&lt;0),"",(22.5*Ações!$M4399*Ações!$N4399)^0.5)</f>
        <v/>
      </c>
      <c r="G4399" s="47">
        <f>IFERROR((Ações!$H4399-Ações!$K4399)/Ações!$H4399,0)</f>
        <v>0</v>
      </c>
      <c r="H4399" s="48">
        <f>IFERROR(Ações!$I4399/(Ações!$P4399-Table_1[[#This Row],[CAGR LUCRO 5A]]),0)</f>
        <v>0</v>
      </c>
      <c r="I4399" s="48">
        <f>IF(Ações!$S4399&lt;0,"",Ações!$O4399*(1+Ações!$S4399))</f>
        <v>0</v>
      </c>
      <c r="J4399" s="49">
        <f>IFERROR(IF(Ações!$B4399="","",(VLOOKUP(Table_1[[#This Row],[AÇÕES]],'Dados Status Invest STOCKS'!A4385:AD5000,4)/Table_1[[#This Row],[LPA]]))/100,0)</f>
        <v>1.2137404580152672E-2</v>
      </c>
      <c r="K4399" s="64">
        <f>IFERROR(IF(Ações!$B4399="","",VLOOKUP(Table_1[[#This Row],[AÇÕES]],'Dados Status Invest STOCKS'!A4385:AD5000,2)),0)</f>
        <v>33.35</v>
      </c>
      <c r="L4399" s="65">
        <f>IFERROR(IF(Ações!$B4399="","",VLOOKUP(Table_1[[#This Row],[AÇÕES]],'Dados Status Invest STOCKS'!A4385:AD5000,3)/100),0)</f>
        <v>0</v>
      </c>
      <c r="M4399" s="66">
        <f>IFERROR(IF(Ações!$B4399="","",VLOOKUP(Table_1[[#This Row],[AÇÕES]],'Dados Status Invest STOCKS'!A4385:AD5000,28)),0)</f>
        <v>-5.24</v>
      </c>
      <c r="N4399" s="66">
        <f>IFERROR(IF(Ações!$B4399="","",VLOOKUP(Table_1[[#This Row],[AÇÕES]],'Dados Status Invest STOCKS'!A4385:AD5000,27)),0)</f>
        <v>11.59</v>
      </c>
      <c r="O4399" s="66">
        <f>IFERROR(IF(Ações!$L4399="","",Ações!$K4399*Ações!$L4399),0)</f>
        <v>0</v>
      </c>
      <c r="P4399" s="67">
        <f t="shared" si="68"/>
        <v>0.06</v>
      </c>
      <c r="Q4399" s="67">
        <f>IFERROR(Ações!$O4399/Ações!$M4399,0)</f>
        <v>0</v>
      </c>
      <c r="R4399" s="67">
        <f>IFERROR(IF(Ações!$B4399="","",VLOOKUP(Table_1[[#This Row],[AÇÕES]],'Dados Status Invest STOCKS'!A4385:AD5000,18)/100),0)</f>
        <v>-0.45219999999999999</v>
      </c>
      <c r="S4399" s="65">
        <f>IFERROR(IF(Ações!$B4399="","",VLOOKUP(Table_1[[#This Row],[AÇÕES]],'Dados Status Invest STOCKS'!A4385:AD5000,25)/100),0)</f>
        <v>0</v>
      </c>
      <c r="T4399" s="67">
        <f>(1-Ações!$Q4399)*Ações!$R4399</f>
        <v>-0.45219999999999999</v>
      </c>
      <c r="U4399" s="68">
        <f>IF(Ações!$S4399=0,Ações!$T4399,IF(Ações!$T4399=0,Ações!$S4399,AVERAGE(Ações!$S4399,Ações!$T4399)))</f>
        <v>-0.45219999999999999</v>
      </c>
    </row>
    <row r="4400" spans="2:21" ht="15" customHeight="1" x14ac:dyDescent="0.2">
      <c r="B4400" s="63" t="str">
        <f>IFERROR('Dados Status Invest STOCKS'!A4387,"-")</f>
        <v>STRT</v>
      </c>
      <c r="C4400" s="45">
        <f>IFERROR((Ações!$D4400-Ações!$K4400)/Ações!$D4400,0)</f>
        <v>0</v>
      </c>
      <c r="D4400" s="46">
        <f>(Ações!$O4400)/0.06</f>
        <v>0</v>
      </c>
      <c r="E4400" s="47">
        <f>IFERROR((Ações!$F4400-Ações!$K4400)/Ações!$F4400,0)</f>
        <v>0.30871299623583814</v>
      </c>
      <c r="F4400" s="46">
        <f>IF(OR(Ações!$N4400&lt;0,Ações!$M4400&lt;0),"",(22.5*Ações!$M4400*Ações!$N4400)^0.5)</f>
        <v>61.956900342092645</v>
      </c>
      <c r="G4400" s="47">
        <f>IFERROR((Ações!$H4400-Ações!$K4400)/Ações!$H4400,0)</f>
        <v>0</v>
      </c>
      <c r="H4400" s="48">
        <f>IFERROR(Ações!$I4400/(Ações!$P4400-Table_1[[#This Row],[CAGR LUCRO 5A]]),0)</f>
        <v>0</v>
      </c>
      <c r="I4400" s="48">
        <f>IF(Ações!$S4400&lt;0,"",Ações!$O4400*(1+Ações!$S4400))</f>
        <v>0</v>
      </c>
      <c r="J4400" s="49">
        <f>IFERROR(IF(Ações!$B4400="","",(VLOOKUP(Table_1[[#This Row],[AÇÕES]],'Dados Status Invest STOCKS'!A4386:AD5001,4)/Table_1[[#This Row],[LPA]]))/100,0)</f>
        <v>3.12972972972973E-2</v>
      </c>
      <c r="K4400" s="64">
        <f>IFERROR(IF(Ações!$B4400="","",VLOOKUP(Table_1[[#This Row],[AÇÕES]],'Dados Status Invest STOCKS'!A4386:AD5001,2)),0)</f>
        <v>42.83</v>
      </c>
      <c r="L4400" s="65">
        <f>IFERROR(IF(Ações!$B4400="","",VLOOKUP(Table_1[[#This Row],[AÇÕES]],'Dados Status Invest STOCKS'!A4386:AD5001,3)/100),0)</f>
        <v>0</v>
      </c>
      <c r="M4400" s="66">
        <f>IFERROR(IF(Ações!$B4400="","",VLOOKUP(Table_1[[#This Row],[AÇÕES]],'Dados Status Invest STOCKS'!A4386:AD5001,28)),0)</f>
        <v>3.7</v>
      </c>
      <c r="N4400" s="66">
        <f>IFERROR(IF(Ações!$B4400="","",VLOOKUP(Table_1[[#This Row],[AÇÕES]],'Dados Status Invest STOCKS'!A4386:AD5001,27)),0)</f>
        <v>46.11</v>
      </c>
      <c r="O4400" s="66">
        <f>IFERROR(IF(Ações!$L4400="","",Ações!$K4400*Ações!$L4400),0)</f>
        <v>0</v>
      </c>
      <c r="P4400" s="67">
        <f t="shared" si="68"/>
        <v>0.06</v>
      </c>
      <c r="Q4400" s="67">
        <f>IFERROR(Ações!$O4400/Ações!$M4400,0)</f>
        <v>0</v>
      </c>
      <c r="R4400" s="67">
        <f>IFERROR(IF(Ações!$B4400="","",VLOOKUP(Table_1[[#This Row],[AÇÕES]],'Dados Status Invest STOCKS'!A4386:AD5001,18)/100),0)</f>
        <v>8.0199999999999994E-2</v>
      </c>
      <c r="S4400" s="65">
        <f>IFERROR(IF(Ações!$B4400="","",VLOOKUP(Table_1[[#This Row],[AÇÕES]],'Dados Status Invest STOCKS'!A4386:AD5001,25)/100),0)</f>
        <v>0.19750000000000001</v>
      </c>
      <c r="T4400" s="67">
        <f>(1-Ações!$Q4400)*Ações!$R4400</f>
        <v>8.0199999999999994E-2</v>
      </c>
      <c r="U4400" s="68">
        <f>IF(Ações!$S4400=0,Ações!$T4400,IF(Ações!$T4400=0,Ações!$S4400,AVERAGE(Ações!$S4400,Ações!$T4400)))</f>
        <v>0.13885</v>
      </c>
    </row>
    <row r="4401" spans="2:21" ht="15" customHeight="1" x14ac:dyDescent="0.2">
      <c r="B4401" s="63" t="str">
        <f>IFERROR('Dados Status Invest STOCKS'!A4388,"-")</f>
        <v>STSA</v>
      </c>
      <c r="C4401" s="45">
        <f>IFERROR((Ações!$D4401-Ações!$K4401)/Ações!$D4401,0)</f>
        <v>0</v>
      </c>
      <c r="D4401" s="46">
        <f>(Ações!$O4401)/0.06</f>
        <v>0</v>
      </c>
      <c r="E4401" s="47">
        <f>IFERROR((Ações!$F4401-Ações!$K4401)/Ações!$F4401,0)</f>
        <v>0</v>
      </c>
      <c r="F4401" s="46" t="str">
        <f>IF(OR(Ações!$N4401&lt;0,Ações!$M4401&lt;0),"",(22.5*Ações!$M4401*Ações!$N4401)^0.5)</f>
        <v/>
      </c>
      <c r="G4401" s="47">
        <f>IFERROR((Ações!$H4401-Ações!$K4401)/Ações!$H4401,0)</f>
        <v>0</v>
      </c>
      <c r="H4401" s="48">
        <f>IFERROR(Ações!$I4401/(Ações!$P4401-Table_1[[#This Row],[CAGR LUCRO 5A]]),0)</f>
        <v>0</v>
      </c>
      <c r="I4401" s="48">
        <f>IF(Ações!$S4401&lt;0,"",Ações!$O4401*(1+Ações!$S4401))</f>
        <v>0</v>
      </c>
      <c r="J4401" s="49">
        <f>IFERROR(IF(Ações!$B4401="","",(VLOOKUP(Table_1[[#This Row],[AÇÕES]],'Dados Status Invest STOCKS'!A4387:AD5002,4)/Table_1[[#This Row],[LPA]]))/100,0)</f>
        <v>1.9934640522875816E-2</v>
      </c>
      <c r="K4401" s="64">
        <f>IFERROR(IF(Ações!$B4401="","",VLOOKUP(Table_1[[#This Row],[AÇÕES]],'Dados Status Invest STOCKS'!A4387:AD5002,2)),0)</f>
        <v>4.66</v>
      </c>
      <c r="L4401" s="65">
        <f>IFERROR(IF(Ações!$B4401="","",VLOOKUP(Table_1[[#This Row],[AÇÕES]],'Dados Status Invest STOCKS'!A4387:AD5002,3)/100),0)</f>
        <v>0</v>
      </c>
      <c r="M4401" s="66">
        <f>IFERROR(IF(Ações!$B4401="","",VLOOKUP(Table_1[[#This Row],[AÇÕES]],'Dados Status Invest STOCKS'!A4387:AD5002,28)),0)</f>
        <v>-1.53</v>
      </c>
      <c r="N4401" s="66">
        <f>IFERROR(IF(Ações!$B4401="","",VLOOKUP(Table_1[[#This Row],[AÇÕES]],'Dados Status Invest STOCKS'!A4387:AD5002,27)),0)</f>
        <v>3.67</v>
      </c>
      <c r="O4401" s="66">
        <f>IFERROR(IF(Ações!$L4401="","",Ações!$K4401*Ações!$L4401),0)</f>
        <v>0</v>
      </c>
      <c r="P4401" s="67">
        <f t="shared" si="68"/>
        <v>0.06</v>
      </c>
      <c r="Q4401" s="67">
        <f>IFERROR(Ações!$O4401/Ações!$M4401,0)</f>
        <v>0</v>
      </c>
      <c r="R4401" s="67">
        <f>IFERROR(IF(Ações!$B4401="","",VLOOKUP(Table_1[[#This Row],[AÇÕES]],'Dados Status Invest STOCKS'!A4387:AD5002,18)/100),0)</f>
        <v>-0.4158</v>
      </c>
      <c r="S4401" s="65">
        <f>IFERROR(IF(Ações!$B4401="","",VLOOKUP(Table_1[[#This Row],[AÇÕES]],'Dados Status Invest STOCKS'!A4387:AD5002,25)/100),0)</f>
        <v>0</v>
      </c>
      <c r="T4401" s="67">
        <f>(1-Ações!$Q4401)*Ações!$R4401</f>
        <v>-0.4158</v>
      </c>
      <c r="U4401" s="68">
        <f>IF(Ações!$S4401=0,Ações!$T4401,IF(Ações!$T4401=0,Ações!$S4401,AVERAGE(Ações!$S4401,Ações!$T4401)))</f>
        <v>-0.4158</v>
      </c>
    </row>
    <row r="4402" spans="2:21" ht="15" customHeight="1" x14ac:dyDescent="0.2">
      <c r="B4402" s="63" t="str">
        <f>IFERROR('Dados Status Invest STOCKS'!A4389,"-")</f>
        <v>STT</v>
      </c>
      <c r="C4402" s="45">
        <f>IFERROR((Ações!$D4402-Ações!$K4402)/Ações!$D4402,0)</f>
        <v>-1.586206896551724</v>
      </c>
      <c r="D4402" s="46">
        <f>(Ações!$O4402)/0.06</f>
        <v>36.269333333333336</v>
      </c>
      <c r="E4402" s="47">
        <f>IFERROR((Ações!$F4402-Ações!$K4402)/Ações!$F4402,0)</f>
        <v>0.10873147220471611</v>
      </c>
      <c r="F4402" s="46">
        <f>IF(OR(Ações!$N4402&lt;0,Ações!$M4402&lt;0),"",(22.5*Ações!$M4402*Ações!$N4402)^0.5)</f>
        <v>105.24325394057333</v>
      </c>
      <c r="G4402" s="47">
        <f>IFERROR((Ações!$H4402-Ações!$K4402)/Ações!$H4402,0)</f>
        <v>0.81213202381185756</v>
      </c>
      <c r="H4402" s="48">
        <f>IFERROR(Ações!$I4402/(Ações!$P4402-Table_1[[#This Row],[CAGR LUCRO 5A]]),0)</f>
        <v>499.28679652173906</v>
      </c>
      <c r="I4402" s="48">
        <f>IF(Ações!$S4402&lt;0,"",Ações!$O4402*(1+Ações!$S4402))</f>
        <v>2.2967192639999996</v>
      </c>
      <c r="J4402" s="49">
        <f>IFERROR(IF(Ações!$B4402="","",(VLOOKUP(Table_1[[#This Row],[AÇÕES]],'Dados Status Invest STOCKS'!A4388:AD5003,4)/Table_1[[#This Row],[LPA]]))/100,0)</f>
        <v>2.1608497723823977E-2</v>
      </c>
      <c r="K4402" s="64">
        <f>IFERROR(IF(Ações!$B4402="","",VLOOKUP(Table_1[[#This Row],[AÇÕES]],'Dados Status Invest STOCKS'!A4388:AD5003,2)),0)</f>
        <v>93.8</v>
      </c>
      <c r="L4402" s="65">
        <f>IFERROR(IF(Ações!$B4402="","",VLOOKUP(Table_1[[#This Row],[AÇÕES]],'Dados Status Invest STOCKS'!A4388:AD5003,3)/100),0)</f>
        <v>2.3199999999999998E-2</v>
      </c>
      <c r="M4402" s="66">
        <f>IFERROR(IF(Ações!$B4402="","",VLOOKUP(Table_1[[#This Row],[AÇÕES]],'Dados Status Invest STOCKS'!A4388:AD5003,28)),0)</f>
        <v>6.59</v>
      </c>
      <c r="N4402" s="66">
        <f>IFERROR(IF(Ações!$B4402="","",VLOOKUP(Table_1[[#This Row],[AÇÕES]],'Dados Status Invest STOCKS'!A4388:AD5003,27)),0)</f>
        <v>74.7</v>
      </c>
      <c r="O4402" s="66">
        <f>IFERROR(IF(Ações!$L4402="","",Ações!$K4402*Ações!$L4402),0)</f>
        <v>2.1761599999999999</v>
      </c>
      <c r="P4402" s="67">
        <f t="shared" si="68"/>
        <v>0.06</v>
      </c>
      <c r="Q4402" s="67">
        <f>IFERROR(Ações!$O4402/Ações!$M4402,0)</f>
        <v>0.33022154779969648</v>
      </c>
      <c r="R4402" s="67">
        <f>IFERROR(IF(Ações!$B4402="","",VLOOKUP(Table_1[[#This Row],[AÇÕES]],'Dados Status Invest STOCKS'!A4388:AD5003,18)/100),0)</f>
        <v>8.8200000000000001E-2</v>
      </c>
      <c r="S4402" s="65">
        <f>IFERROR(IF(Ações!$B4402="","",VLOOKUP(Table_1[[#This Row],[AÇÕES]],'Dados Status Invest STOCKS'!A4388:AD5003,25)/100),0)</f>
        <v>5.5399999999999998E-2</v>
      </c>
      <c r="T4402" s="67">
        <f>(1-Ações!$Q4402)*Ações!$R4402</f>
        <v>5.9074459484066769E-2</v>
      </c>
      <c r="U4402" s="68">
        <f>IF(Ações!$S4402=0,Ações!$T4402,IF(Ações!$T4402=0,Ações!$S4402,AVERAGE(Ações!$S4402,Ações!$T4402)))</f>
        <v>5.723722974203338E-2</v>
      </c>
    </row>
    <row r="4403" spans="2:21" ht="15" customHeight="1" x14ac:dyDescent="0.2">
      <c r="B4403" s="63" t="str">
        <f>IFERROR('Dados Status Invest STOCKS'!A4390,"-")</f>
        <v>STTK</v>
      </c>
      <c r="C4403" s="45">
        <f>IFERROR((Ações!$D4403-Ações!$K4403)/Ações!$D4403,0)</f>
        <v>0</v>
      </c>
      <c r="D4403" s="46">
        <f>(Ações!$O4403)/0.06</f>
        <v>0</v>
      </c>
      <c r="E4403" s="47">
        <f>IFERROR((Ações!$F4403-Ações!$K4403)/Ações!$F4403,0)</f>
        <v>0</v>
      </c>
      <c r="F4403" s="46" t="str">
        <f>IF(OR(Ações!$N4403&lt;0,Ações!$M4403&lt;0),"",(22.5*Ações!$M4403*Ações!$N4403)^0.5)</f>
        <v/>
      </c>
      <c r="G4403" s="47">
        <f>IFERROR((Ações!$H4403-Ações!$K4403)/Ações!$H4403,0)</f>
        <v>0</v>
      </c>
      <c r="H4403" s="48">
        <f>IFERROR(Ações!$I4403/(Ações!$P4403-Table_1[[#This Row],[CAGR LUCRO 5A]]),0)</f>
        <v>0</v>
      </c>
      <c r="I4403" s="48">
        <f>IF(Ações!$S4403&lt;0,"",Ações!$O4403*(1+Ações!$S4403))</f>
        <v>0</v>
      </c>
      <c r="J4403" s="49">
        <f>IFERROR(IF(Ações!$B4403="","",(VLOOKUP(Table_1[[#This Row],[AÇÕES]],'Dados Status Invest STOCKS'!A4389:AD5004,4)/Table_1[[#This Row],[LPA]]))/100,0)</f>
        <v>2.9803921568627448E-2</v>
      </c>
      <c r="K4403" s="64">
        <f>IFERROR(IF(Ações!$B4403="","",VLOOKUP(Table_1[[#This Row],[AÇÕES]],'Dados Status Invest STOCKS'!A4389:AD5004,2)),0)</f>
        <v>7</v>
      </c>
      <c r="L4403" s="65">
        <f>IFERROR(IF(Ações!$B4403="","",VLOOKUP(Table_1[[#This Row],[AÇÕES]],'Dados Status Invest STOCKS'!A4389:AD5004,3)/100),0)</f>
        <v>0</v>
      </c>
      <c r="M4403" s="66">
        <f>IFERROR(IF(Ações!$B4403="","",VLOOKUP(Table_1[[#This Row],[AÇÕES]],'Dados Status Invest STOCKS'!A4389:AD5004,28)),0)</f>
        <v>-1.53</v>
      </c>
      <c r="N4403" s="66">
        <f>IFERROR(IF(Ações!$B4403="","",VLOOKUP(Table_1[[#This Row],[AÇÕES]],'Dados Status Invest STOCKS'!A4389:AD5004,27)),0)</f>
        <v>6.18</v>
      </c>
      <c r="O4403" s="66">
        <f>IFERROR(IF(Ações!$L4403="","",Ações!$K4403*Ações!$L4403),0)</f>
        <v>0</v>
      </c>
      <c r="P4403" s="67">
        <f t="shared" si="68"/>
        <v>0.06</v>
      </c>
      <c r="Q4403" s="67">
        <f>IFERROR(Ações!$O4403/Ações!$M4403,0)</f>
        <v>0</v>
      </c>
      <c r="R4403" s="67">
        <f>IFERROR(IF(Ações!$B4403="","",VLOOKUP(Table_1[[#This Row],[AÇÕES]],'Dados Status Invest STOCKS'!A4389:AD5004,18)/100),0)</f>
        <v>-0.2482</v>
      </c>
      <c r="S4403" s="65">
        <f>IFERROR(IF(Ações!$B4403="","",VLOOKUP(Table_1[[#This Row],[AÇÕES]],'Dados Status Invest STOCKS'!A4389:AD5004,25)/100),0)</f>
        <v>0</v>
      </c>
      <c r="T4403" s="67">
        <f>(1-Ações!$Q4403)*Ações!$R4403</f>
        <v>-0.2482</v>
      </c>
      <c r="U4403" s="68">
        <f>IF(Ações!$S4403=0,Ações!$T4403,IF(Ações!$T4403=0,Ações!$S4403,AVERAGE(Ações!$S4403,Ações!$T4403)))</f>
        <v>-0.2482</v>
      </c>
    </row>
    <row r="4404" spans="2:21" ht="15" customHeight="1" x14ac:dyDescent="0.2">
      <c r="B4404" s="63" t="str">
        <f>IFERROR('Dados Status Invest STOCKS'!A4391,"-")</f>
        <v>STWO</v>
      </c>
      <c r="C4404" s="45">
        <f>IFERROR((Ações!$D4404-Ações!$K4404)/Ações!$D4404,0)</f>
        <v>0</v>
      </c>
      <c r="D4404" s="46">
        <f>(Ações!$O4404)/0.06</f>
        <v>0</v>
      </c>
      <c r="E4404" s="47">
        <f>IFERROR((Ações!$F4404-Ações!$K4404)/Ações!$F4404,0)</f>
        <v>-14.298431746061063</v>
      </c>
      <c r="F4404" s="46">
        <f>IF(OR(Ações!$N4404&lt;0,Ações!$M4404&lt;0),"",(22.5*Ações!$M4404*Ações!$N4404)^0.5)</f>
        <v>0.53665631459994956</v>
      </c>
      <c r="G4404" s="47">
        <f>IFERROR((Ações!$H4404-Ações!$K4404)/Ações!$H4404,0)</f>
        <v>0</v>
      </c>
      <c r="H4404" s="48">
        <f>IFERROR(Ações!$I4404/(Ações!$P4404-Table_1[[#This Row],[CAGR LUCRO 5A]]),0)</f>
        <v>0</v>
      </c>
      <c r="I4404" s="48">
        <f>IF(Ações!$S4404&lt;0,"",Ações!$O4404*(1+Ações!$S4404))</f>
        <v>0</v>
      </c>
      <c r="J4404" s="49">
        <f>IFERROR(IF(Ações!$B4404="","",(VLOOKUP(Table_1[[#This Row],[AÇÕES]],'Dados Status Invest STOCKS'!A4390:AD5005,4)/Table_1[[#This Row],[LPA]]))/100,0)</f>
        <v>13.296250000000001</v>
      </c>
      <c r="K4404" s="64">
        <f>IFERROR(IF(Ações!$B4404="","",VLOOKUP(Table_1[[#This Row],[AÇÕES]],'Dados Status Invest STOCKS'!A4390:AD5005,2)),0)</f>
        <v>8.2100000000000009</v>
      </c>
      <c r="L4404" s="65">
        <f>IFERROR(IF(Ações!$B4404="","",VLOOKUP(Table_1[[#This Row],[AÇÕES]],'Dados Status Invest STOCKS'!A4390:AD5005,3)/100),0)</f>
        <v>0</v>
      </c>
      <c r="M4404" s="66">
        <f>IFERROR(IF(Ações!$B4404="","",VLOOKUP(Table_1[[#This Row],[AÇÕES]],'Dados Status Invest STOCKS'!A4390:AD5005,28)),0)</f>
        <v>0.08</v>
      </c>
      <c r="N4404" s="66">
        <f>IFERROR(IF(Ações!$B4404="","",VLOOKUP(Table_1[[#This Row],[AÇÕES]],'Dados Status Invest STOCKS'!A4390:AD5005,27)),0)</f>
        <v>0.16</v>
      </c>
      <c r="O4404" s="66">
        <f>IFERROR(IF(Ações!$L4404="","",Ações!$K4404*Ações!$L4404),0)</f>
        <v>0</v>
      </c>
      <c r="P4404" s="67">
        <f t="shared" si="68"/>
        <v>0.06</v>
      </c>
      <c r="Q4404" s="67">
        <f>IFERROR(Ações!$O4404/Ações!$M4404,0)</f>
        <v>0</v>
      </c>
      <c r="R4404" s="67">
        <f>IFERROR(IF(Ações!$B4404="","",VLOOKUP(Table_1[[#This Row],[AÇÕES]],'Dados Status Invest STOCKS'!A4390:AD5005,18)/100),0)</f>
        <v>0.4824</v>
      </c>
      <c r="S4404" s="65">
        <f>IFERROR(IF(Ações!$B4404="","",VLOOKUP(Table_1[[#This Row],[AÇÕES]],'Dados Status Invest STOCKS'!A4390:AD5005,25)/100),0)</f>
        <v>0</v>
      </c>
      <c r="T4404" s="67">
        <f>(1-Ações!$Q4404)*Ações!$R4404</f>
        <v>0.4824</v>
      </c>
      <c r="U4404" s="68">
        <f>IF(Ações!$S4404=0,Ações!$T4404,IF(Ações!$T4404=0,Ações!$S4404,AVERAGE(Ações!$S4404,Ações!$T4404)))</f>
        <v>0.4824</v>
      </c>
    </row>
    <row r="4405" spans="2:21" ht="15" customHeight="1" x14ac:dyDescent="0.2">
      <c r="B4405" s="63" t="str">
        <f>IFERROR('Dados Status Invest STOCKS'!A4392,"-")</f>
        <v>STWOU</v>
      </c>
      <c r="C4405" s="45">
        <f>IFERROR((Ações!$D4405-Ações!$K4405)/Ações!$D4405,0)</f>
        <v>0</v>
      </c>
      <c r="D4405" s="46">
        <f>(Ações!$O4405)/0.06</f>
        <v>0</v>
      </c>
      <c r="E4405" s="47">
        <f>IFERROR((Ações!$F4405-Ações!$K4405)/Ações!$F4405,0)</f>
        <v>-14.801547040998514</v>
      </c>
      <c r="F4405" s="46">
        <f>IF(OR(Ações!$N4405&lt;0,Ações!$M4405&lt;0),"",(22.5*Ações!$M4405*Ações!$N4405)^0.5)</f>
        <v>0.53665631459994956</v>
      </c>
      <c r="G4405" s="47">
        <f>IFERROR((Ações!$H4405-Ações!$K4405)/Ações!$H4405,0)</f>
        <v>0</v>
      </c>
      <c r="H4405" s="48">
        <f>IFERROR(Ações!$I4405/(Ações!$P4405-Table_1[[#This Row],[CAGR LUCRO 5A]]),0)</f>
        <v>0</v>
      </c>
      <c r="I4405" s="48">
        <f>IF(Ações!$S4405&lt;0,"",Ações!$O4405*(1+Ações!$S4405))</f>
        <v>0</v>
      </c>
      <c r="J4405" s="49">
        <f>IFERROR(IF(Ações!$B4405="","",(VLOOKUP(Table_1[[#This Row],[AÇÕES]],'Dados Status Invest STOCKS'!A4391:AD5006,4)/Table_1[[#This Row],[LPA]]))/100,0)</f>
        <v>13.733750000000001</v>
      </c>
      <c r="K4405" s="64">
        <f>IFERROR(IF(Ações!$B4405="","",VLOOKUP(Table_1[[#This Row],[AÇÕES]],'Dados Status Invest STOCKS'!A4391:AD5006,2)),0)</f>
        <v>8.48</v>
      </c>
      <c r="L4405" s="65">
        <f>IFERROR(IF(Ações!$B4405="","",VLOOKUP(Table_1[[#This Row],[AÇÕES]],'Dados Status Invest STOCKS'!A4391:AD5006,3)/100),0)</f>
        <v>0</v>
      </c>
      <c r="M4405" s="66">
        <f>IFERROR(IF(Ações!$B4405="","",VLOOKUP(Table_1[[#This Row],[AÇÕES]],'Dados Status Invest STOCKS'!A4391:AD5006,28)),0)</f>
        <v>0.08</v>
      </c>
      <c r="N4405" s="66">
        <f>IFERROR(IF(Ações!$B4405="","",VLOOKUP(Table_1[[#This Row],[AÇÕES]],'Dados Status Invest STOCKS'!A4391:AD5006,27)),0)</f>
        <v>0.16</v>
      </c>
      <c r="O4405" s="66">
        <f>IFERROR(IF(Ações!$L4405="","",Ações!$K4405*Ações!$L4405),0)</f>
        <v>0</v>
      </c>
      <c r="P4405" s="67">
        <f t="shared" si="68"/>
        <v>0.06</v>
      </c>
      <c r="Q4405" s="67">
        <f>IFERROR(Ações!$O4405/Ações!$M4405,0)</f>
        <v>0</v>
      </c>
      <c r="R4405" s="67">
        <f>IFERROR(IF(Ações!$B4405="","",VLOOKUP(Table_1[[#This Row],[AÇÕES]],'Dados Status Invest STOCKS'!A4391:AD5006,18)/100),0)</f>
        <v>0.4824</v>
      </c>
      <c r="S4405" s="65">
        <f>IFERROR(IF(Ações!$B4405="","",VLOOKUP(Table_1[[#This Row],[AÇÕES]],'Dados Status Invest STOCKS'!A4391:AD5006,25)/100),0)</f>
        <v>0</v>
      </c>
      <c r="T4405" s="67">
        <f>(1-Ações!$Q4405)*Ações!$R4405</f>
        <v>0.4824</v>
      </c>
      <c r="U4405" s="68">
        <f>IF(Ações!$S4405=0,Ações!$T4405,IF(Ações!$T4405=0,Ações!$S4405,AVERAGE(Ações!$S4405,Ações!$T4405)))</f>
        <v>0.4824</v>
      </c>
    </row>
    <row r="4406" spans="2:21" ht="15" customHeight="1" x14ac:dyDescent="0.2">
      <c r="B4406" s="63" t="str">
        <f>IFERROR('Dados Status Invest STOCKS'!A4393,"-")</f>
        <v>STWOW</v>
      </c>
      <c r="C4406" s="45">
        <f>IFERROR((Ações!$D4406-Ações!$K4406)/Ações!$D4406,0)</f>
        <v>0</v>
      </c>
      <c r="D4406" s="46">
        <f>(Ações!$O4406)/0.06</f>
        <v>0</v>
      </c>
      <c r="E4406" s="47">
        <f>IFERROR((Ações!$F4406-Ações!$K4406)/Ações!$F4406,0)</f>
        <v>-0.86338998124982469</v>
      </c>
      <c r="F4406" s="46">
        <f>IF(OR(Ações!$N4406&lt;0,Ações!$M4406&lt;0),"",(22.5*Ações!$M4406*Ações!$N4406)^0.5)</f>
        <v>0.53665631459994956</v>
      </c>
      <c r="G4406" s="47">
        <f>IFERROR((Ações!$H4406-Ações!$K4406)/Ações!$H4406,0)</f>
        <v>0</v>
      </c>
      <c r="H4406" s="48">
        <f>IFERROR(Ações!$I4406/(Ações!$P4406-Table_1[[#This Row],[CAGR LUCRO 5A]]),0)</f>
        <v>0</v>
      </c>
      <c r="I4406" s="48">
        <f>IF(Ações!$S4406&lt;0,"",Ações!$O4406*(1+Ações!$S4406))</f>
        <v>0</v>
      </c>
      <c r="J4406" s="49">
        <f>IFERROR(IF(Ações!$B4406="","",(VLOOKUP(Table_1[[#This Row],[AÇÕES]],'Dados Status Invest STOCKS'!A4392:AD5007,4)/Table_1[[#This Row],[LPA]]))/100,0)</f>
        <v>1.62</v>
      </c>
      <c r="K4406" s="64">
        <f>IFERROR(IF(Ações!$B4406="","",VLOOKUP(Table_1[[#This Row],[AÇÕES]],'Dados Status Invest STOCKS'!A4392:AD5007,2)),0)</f>
        <v>1</v>
      </c>
      <c r="L4406" s="65">
        <f>IFERROR(IF(Ações!$B4406="","",VLOOKUP(Table_1[[#This Row],[AÇÕES]],'Dados Status Invest STOCKS'!A4392:AD5007,3)/100),0)</f>
        <v>0</v>
      </c>
      <c r="M4406" s="66">
        <f>IFERROR(IF(Ações!$B4406="","",VLOOKUP(Table_1[[#This Row],[AÇÕES]],'Dados Status Invest STOCKS'!A4392:AD5007,28)),0)</f>
        <v>0.08</v>
      </c>
      <c r="N4406" s="66">
        <f>IFERROR(IF(Ações!$B4406="","",VLOOKUP(Table_1[[#This Row],[AÇÕES]],'Dados Status Invest STOCKS'!A4392:AD5007,27)),0)</f>
        <v>0.16</v>
      </c>
      <c r="O4406" s="66">
        <f>IFERROR(IF(Ações!$L4406="","",Ações!$K4406*Ações!$L4406),0)</f>
        <v>0</v>
      </c>
      <c r="P4406" s="67">
        <f t="shared" si="68"/>
        <v>0.06</v>
      </c>
      <c r="Q4406" s="67">
        <f>IFERROR(Ações!$O4406/Ações!$M4406,0)</f>
        <v>0</v>
      </c>
      <c r="R4406" s="67">
        <f>IFERROR(IF(Ações!$B4406="","",VLOOKUP(Table_1[[#This Row],[AÇÕES]],'Dados Status Invest STOCKS'!A4392:AD5007,18)/100),0)</f>
        <v>0.4824</v>
      </c>
      <c r="S4406" s="65">
        <f>IFERROR(IF(Ações!$B4406="","",VLOOKUP(Table_1[[#This Row],[AÇÕES]],'Dados Status Invest STOCKS'!A4392:AD5007,25)/100),0)</f>
        <v>0</v>
      </c>
      <c r="T4406" s="67">
        <f>(1-Ações!$Q4406)*Ações!$R4406</f>
        <v>0.4824</v>
      </c>
      <c r="U4406" s="68">
        <f>IF(Ações!$S4406=0,Ações!$T4406,IF(Ações!$T4406=0,Ações!$S4406,AVERAGE(Ações!$S4406,Ações!$T4406)))</f>
        <v>0.4824</v>
      </c>
    </row>
    <row r="4407" spans="2:21" ht="15" customHeight="1" x14ac:dyDescent="0.2">
      <c r="B4407" s="63" t="str">
        <f>IFERROR('Dados Status Invest STOCKS'!A4394,"-")</f>
        <v>STX</v>
      </c>
      <c r="C4407" s="45">
        <f>IFERROR((Ações!$D4407-Ações!$K4407)/Ações!$D4407,0)</f>
        <v>-1.150537634408602</v>
      </c>
      <c r="D4407" s="46">
        <f>(Ações!$O4407)/0.06</f>
        <v>45.179400000000001</v>
      </c>
      <c r="E4407" s="47">
        <f>IFERROR((Ações!$F4407-Ações!$K4407)/Ações!$F4407,0)</f>
        <v>-3.5189206870659628</v>
      </c>
      <c r="F4407" s="46">
        <f>IF(OR(Ações!$N4407&lt;0,Ações!$M4407&lt;0),"",(22.5*Ações!$M4407*Ações!$N4407)^0.5)</f>
        <v>21.500709290625739</v>
      </c>
      <c r="G4407" s="47">
        <f>IFERROR((Ações!$H4407-Ações!$K4407)/Ações!$H4407,0)</f>
        <v>9.6228989066533952</v>
      </c>
      <c r="H4407" s="48">
        <f>IFERROR(Ações!$I4407/(Ações!$P4407-Table_1[[#This Row],[CAGR LUCRO 5A]]),0)</f>
        <v>-11.267672397855867</v>
      </c>
      <c r="I4407" s="48">
        <f>IF(Ações!$S4407&lt;0,"",Ações!$O4407*(1+Ações!$S4407))</f>
        <v>3.7836843912</v>
      </c>
      <c r="J4407" s="49">
        <f>IFERROR(IF(Ações!$B4407="","",(VLOOKUP(Table_1[[#This Row],[AÇÕES]],'Dados Status Invest STOCKS'!A4393:AD5008,4)/Table_1[[#This Row],[LPA]]))/100,0)</f>
        <v>1.8429752066115704E-2</v>
      </c>
      <c r="K4407" s="64">
        <f>IFERROR(IF(Ações!$B4407="","",VLOOKUP(Table_1[[#This Row],[AÇÕES]],'Dados Status Invest STOCKS'!A4393:AD5008,2)),0)</f>
        <v>97.16</v>
      </c>
      <c r="L4407" s="65">
        <f>IFERROR(IF(Ações!$B4407="","",VLOOKUP(Table_1[[#This Row],[AÇÕES]],'Dados Status Invest STOCKS'!A4393:AD5008,3)/100),0)</f>
        <v>2.7900000000000001E-2</v>
      </c>
      <c r="M4407" s="66">
        <f>IFERROR(IF(Ações!$B4407="","",VLOOKUP(Table_1[[#This Row],[AÇÕES]],'Dados Status Invest STOCKS'!A4393:AD5008,28)),0)</f>
        <v>7.26</v>
      </c>
      <c r="N4407" s="66">
        <f>IFERROR(IF(Ações!$B4407="","",VLOOKUP(Table_1[[#This Row],[AÇÕES]],'Dados Status Invest STOCKS'!A4393:AD5008,27)),0)</f>
        <v>2.83</v>
      </c>
      <c r="O4407" s="66">
        <f>IFERROR(IF(Ações!$L4407="","",Ações!$K4407*Ações!$L4407),0)</f>
        <v>2.7107640000000002</v>
      </c>
      <c r="P4407" s="67">
        <f t="shared" si="68"/>
        <v>0.06</v>
      </c>
      <c r="Q4407" s="67">
        <f>IFERROR(Ações!$O4407/Ações!$M4407,0)</f>
        <v>0.37338347107438019</v>
      </c>
      <c r="R4407" s="67">
        <f>IFERROR(IF(Ações!$B4407="","",VLOOKUP(Table_1[[#This Row],[AÇÕES]],'Dados Status Invest STOCKS'!A4393:AD5008,18)/100),0)</f>
        <v>2.5625999999999998</v>
      </c>
      <c r="S4407" s="65">
        <f>IFERROR(IF(Ações!$B4407="","",VLOOKUP(Table_1[[#This Row],[AÇÕES]],'Dados Status Invest STOCKS'!A4393:AD5008,25)/100),0)</f>
        <v>0.39579999999999999</v>
      </c>
      <c r="T4407" s="67">
        <f>(1-Ações!$Q4407)*Ações!$R4407</f>
        <v>1.6057675170247931</v>
      </c>
      <c r="U4407" s="68">
        <f>IF(Ações!$S4407=0,Ações!$T4407,IF(Ações!$T4407=0,Ações!$S4407,AVERAGE(Ações!$S4407,Ações!$T4407)))</f>
        <v>1.0007837585123966</v>
      </c>
    </row>
    <row r="4408" spans="2:21" ht="15" customHeight="1" x14ac:dyDescent="0.2">
      <c r="B4408" s="63" t="str">
        <f>IFERROR('Dados Status Invest STOCKS'!A4395,"-")</f>
        <v>STXB</v>
      </c>
      <c r="C4408" s="45">
        <f>IFERROR((Ações!$D4408-Ações!$K4408)/Ações!$D4408,0)</f>
        <v>-3.1666666666666661</v>
      </c>
      <c r="D4408" s="46">
        <f>(Ações!$O4408)/0.06</f>
        <v>6.9840000000000009</v>
      </c>
      <c r="E4408" s="47">
        <f>IFERROR((Ações!$F4408-Ações!$K4408)/Ações!$F4408,0)</f>
        <v>0.20196430074242069</v>
      </c>
      <c r="F4408" s="46">
        <f>IF(OR(Ações!$N4408&lt;0,Ações!$M4408&lt;0),"",(22.5*Ações!$M4408*Ações!$N4408)^0.5)</f>
        <v>36.464534139352445</v>
      </c>
      <c r="G4408" s="47">
        <f>IFERROR((Ações!$H4408-Ações!$K4408)/Ações!$H4408,0)</f>
        <v>-3.1666666666666661</v>
      </c>
      <c r="H4408" s="48">
        <f>IFERROR(Ações!$I4408/(Ações!$P4408-Table_1[[#This Row],[CAGR LUCRO 5A]]),0)</f>
        <v>6.9840000000000009</v>
      </c>
      <c r="I4408" s="48">
        <f>IF(Ações!$S4408&lt;0,"",Ações!$O4408*(1+Ações!$S4408))</f>
        <v>0.41904000000000002</v>
      </c>
      <c r="J4408" s="49">
        <f>IFERROR(IF(Ações!$B4408="","",(VLOOKUP(Table_1[[#This Row],[AÇÕES]],'Dados Status Invest STOCKS'!A4394:AD5009,4)/Table_1[[#This Row],[LPA]]))/100,0)</f>
        <v>4.2053231939163507E-2</v>
      </c>
      <c r="K4408" s="64">
        <f>IFERROR(IF(Ações!$B4408="","",VLOOKUP(Table_1[[#This Row],[AÇÕES]],'Dados Status Invest STOCKS'!A4394:AD5009,2)),0)</f>
        <v>29.1</v>
      </c>
      <c r="L4408" s="65">
        <f>IFERROR(IF(Ações!$B4408="","",VLOOKUP(Table_1[[#This Row],[AÇÕES]],'Dados Status Invest STOCKS'!A4394:AD5009,3)/100),0)</f>
        <v>1.44E-2</v>
      </c>
      <c r="M4408" s="66">
        <f>IFERROR(IF(Ações!$B4408="","",VLOOKUP(Table_1[[#This Row],[AÇÕES]],'Dados Status Invest STOCKS'!A4394:AD5009,28)),0)</f>
        <v>2.63</v>
      </c>
      <c r="N4408" s="66">
        <f>IFERROR(IF(Ações!$B4408="","",VLOOKUP(Table_1[[#This Row],[AÇÕES]],'Dados Status Invest STOCKS'!A4394:AD5009,27)),0)</f>
        <v>22.47</v>
      </c>
      <c r="O4408" s="66">
        <f>IFERROR(IF(Ações!$L4408="","",Ações!$K4408*Ações!$L4408),0)</f>
        <v>0.41904000000000002</v>
      </c>
      <c r="P4408" s="67">
        <f t="shared" si="68"/>
        <v>0.06</v>
      </c>
      <c r="Q4408" s="67">
        <f>IFERROR(Ações!$O4408/Ações!$M4408,0)</f>
        <v>0.15933079847908746</v>
      </c>
      <c r="R4408" s="67">
        <f>IFERROR(IF(Ações!$B4408="","",VLOOKUP(Table_1[[#This Row],[AÇÕES]],'Dados Status Invest STOCKS'!A4394:AD5009,18)/100),0)</f>
        <v>0.11710000000000001</v>
      </c>
      <c r="S4408" s="65">
        <f>IFERROR(IF(Ações!$B4408="","",VLOOKUP(Table_1[[#This Row],[AÇÕES]],'Dados Status Invest STOCKS'!A4394:AD5009,25)/100),0)</f>
        <v>0</v>
      </c>
      <c r="T4408" s="67">
        <f>(1-Ações!$Q4408)*Ações!$R4408</f>
        <v>9.8442363498098859E-2</v>
      </c>
      <c r="U4408" s="68">
        <f>IF(Ações!$S4408=0,Ações!$T4408,IF(Ações!$T4408=0,Ações!$S4408,AVERAGE(Ações!$S4408,Ações!$T4408)))</f>
        <v>9.8442363498098859E-2</v>
      </c>
    </row>
    <row r="4409" spans="2:21" ht="15" customHeight="1" x14ac:dyDescent="0.2">
      <c r="B4409" s="63" t="str">
        <f>IFERROR('Dados Status Invest STOCKS'!A4396,"-")</f>
        <v>STZ</v>
      </c>
      <c r="C4409" s="45">
        <f>IFERROR((Ações!$D4409-Ações!$K4409)/Ações!$D4409,0)</f>
        <v>-3.7619047619047619</v>
      </c>
      <c r="D4409" s="46">
        <f>(Ações!$O4409)/0.06</f>
        <v>50.412600000000005</v>
      </c>
      <c r="E4409" s="47">
        <f>IFERROR((Ações!$F4409-Ações!$K4409)/Ações!$F4409,0)</f>
        <v>0</v>
      </c>
      <c r="F4409" s="46" t="str">
        <f>IF(OR(Ações!$N4409&lt;0,Ações!$M4409&lt;0),"",(22.5*Ações!$M4409*Ações!$N4409)^0.5)</f>
        <v/>
      </c>
      <c r="G4409" s="47">
        <f>IFERROR((Ações!$H4409-Ações!$K4409)/Ações!$H4409,0)</f>
        <v>6.3291873233789984</v>
      </c>
      <c r="H4409" s="48">
        <f>IFERROR(Ações!$I4409/(Ações!$P4409-Table_1[[#This Row],[CAGR LUCRO 5A]]),0)</f>
        <v>-45.046267926605502</v>
      </c>
      <c r="I4409" s="48">
        <f>IF(Ações!$S4409&lt;0,"",Ações!$O4409*(1+Ações!$S4409))</f>
        <v>3.4370302428000001</v>
      </c>
      <c r="J4409" s="49">
        <f>IFERROR(IF(Ações!$B4409="","",(VLOOKUP(Table_1[[#This Row],[AÇÕES]],'Dados Status Invest STOCKS'!A4395:AD5010,4)/Table_1[[#This Row],[LPA]]))/100,0)</f>
        <v>30.396071428571428</v>
      </c>
      <c r="K4409" s="64">
        <f>IFERROR(IF(Ações!$B4409="","",VLOOKUP(Table_1[[#This Row],[AÇÕES]],'Dados Status Invest STOCKS'!A4395:AD5010,2)),0)</f>
        <v>240.06</v>
      </c>
      <c r="L4409" s="65">
        <f>IFERROR(IF(Ações!$B4409="","",VLOOKUP(Table_1[[#This Row],[AÇÕES]],'Dados Status Invest STOCKS'!A4395:AD5010,3)/100),0)</f>
        <v>1.26E-2</v>
      </c>
      <c r="M4409" s="66">
        <f>IFERROR(IF(Ações!$B4409="","",VLOOKUP(Table_1[[#This Row],[AÇÕES]],'Dados Status Invest STOCKS'!A4395:AD5010,28)),0)</f>
        <v>-0.28000000000000003</v>
      </c>
      <c r="N4409" s="66">
        <f>IFERROR(IF(Ações!$B4409="","",VLOOKUP(Table_1[[#This Row],[AÇÕES]],'Dados Status Invest STOCKS'!A4395:AD5010,27)),0)</f>
        <v>59.92</v>
      </c>
      <c r="O4409" s="66">
        <f>IFERROR(IF(Ações!$L4409="","",Ações!$K4409*Ações!$L4409),0)</f>
        <v>3.024756</v>
      </c>
      <c r="P4409" s="67">
        <f t="shared" si="68"/>
        <v>0.06</v>
      </c>
      <c r="Q4409" s="67">
        <f>IFERROR(Ações!$O4409/Ações!$M4409,0)</f>
        <v>-10.8027</v>
      </c>
      <c r="R4409" s="67">
        <f>IFERROR(IF(Ações!$B4409="","",VLOOKUP(Table_1[[#This Row],[AÇÕES]],'Dados Status Invest STOCKS'!A4395:AD5010,18)/100),0)</f>
        <v>-4.6999999999999993E-3</v>
      </c>
      <c r="S4409" s="65">
        <f>IFERROR(IF(Ações!$B4409="","",VLOOKUP(Table_1[[#This Row],[AÇÕES]],'Dados Status Invest STOCKS'!A4395:AD5010,25)/100),0)</f>
        <v>0.1363</v>
      </c>
      <c r="T4409" s="67">
        <f>(1-Ações!$Q4409)*Ações!$R4409</f>
        <v>-5.5472689999999991E-2</v>
      </c>
      <c r="U4409" s="68">
        <f>IF(Ações!$S4409=0,Ações!$T4409,IF(Ações!$T4409=0,Ações!$S4409,AVERAGE(Ações!$S4409,Ações!$T4409)))</f>
        <v>4.0413655000000007E-2</v>
      </c>
    </row>
    <row r="4410" spans="2:21" ht="15" customHeight="1" x14ac:dyDescent="0.2">
      <c r="B4410" s="63" t="str">
        <f>IFERROR('Dados Status Invest STOCKS'!A4397,"-")</f>
        <v>SU</v>
      </c>
      <c r="C4410" s="45">
        <f>IFERROR((Ações!$D4410-Ações!$K4410)/Ações!$D4410,0)</f>
        <v>-0.88679245283018859</v>
      </c>
      <c r="D4410" s="46">
        <f>(Ações!$O4410)/0.06</f>
        <v>13.9072</v>
      </c>
      <c r="E4410" s="47">
        <f>IFERROR((Ações!$F4410-Ações!$K4410)/Ações!$F4410,0)</f>
        <v>-0.35000564372227838</v>
      </c>
      <c r="F4410" s="46">
        <f>IF(OR(Ações!$N4410&lt;0,Ações!$M4410&lt;0),"",(22.5*Ações!$M4410*Ações!$N4410)^0.5)</f>
        <v>19.436955780162695</v>
      </c>
      <c r="G4410" s="47">
        <f>IFERROR((Ações!$H4410-Ações!$K4410)/Ações!$H4410,0)</f>
        <v>-0.88679245283018859</v>
      </c>
      <c r="H4410" s="48">
        <f>IFERROR(Ações!$I4410/(Ações!$P4410-Table_1[[#This Row],[CAGR LUCRO 5A]]),0)</f>
        <v>13.9072</v>
      </c>
      <c r="I4410" s="48">
        <f>IF(Ações!$S4410&lt;0,"",Ações!$O4410*(1+Ações!$S4410))</f>
        <v>0.83443199999999995</v>
      </c>
      <c r="J4410" s="49">
        <f>IFERROR(IF(Ações!$B4410="","",(VLOOKUP(Table_1[[#This Row],[AÇÕES]],'Dados Status Invest STOCKS'!A4396:AD5011,4)/Table_1[[#This Row],[LPA]]))/100,0)</f>
        <v>0.38301204819277113</v>
      </c>
      <c r="K4410" s="64">
        <f>IFERROR(IF(Ações!$B4410="","",VLOOKUP(Table_1[[#This Row],[AÇÕES]],'Dados Status Invest STOCKS'!A4396:AD5011,2)),0)</f>
        <v>26.24</v>
      </c>
      <c r="L4410" s="65">
        <f>IFERROR(IF(Ações!$B4410="","",VLOOKUP(Table_1[[#This Row],[AÇÕES]],'Dados Status Invest STOCKS'!A4396:AD5011,3)/100),0)</f>
        <v>3.1800000000000002E-2</v>
      </c>
      <c r="M4410" s="66">
        <f>IFERROR(IF(Ações!$B4410="","",VLOOKUP(Table_1[[#This Row],[AÇÕES]],'Dados Status Invest STOCKS'!A4396:AD5011,28)),0)</f>
        <v>0.83</v>
      </c>
      <c r="N4410" s="66">
        <f>IFERROR(IF(Ações!$B4410="","",VLOOKUP(Table_1[[#This Row],[AÇÕES]],'Dados Status Invest STOCKS'!A4396:AD5011,27)),0)</f>
        <v>20.23</v>
      </c>
      <c r="O4410" s="66">
        <f>IFERROR(IF(Ações!$L4410="","",Ações!$K4410*Ações!$L4410),0)</f>
        <v>0.83443199999999995</v>
      </c>
      <c r="P4410" s="67">
        <f t="shared" si="68"/>
        <v>0.06</v>
      </c>
      <c r="Q4410" s="67">
        <f>IFERROR(Ações!$O4410/Ações!$M4410,0)</f>
        <v>1.0053397590361446</v>
      </c>
      <c r="R4410" s="67">
        <f>IFERROR(IF(Ações!$B4410="","",VLOOKUP(Table_1[[#This Row],[AÇÕES]],'Dados Status Invest STOCKS'!A4396:AD5011,18)/100),0)</f>
        <v>4.0800000000000003E-2</v>
      </c>
      <c r="S4410" s="65">
        <f>IFERROR(IF(Ações!$B4410="","",VLOOKUP(Table_1[[#This Row],[AÇÕES]],'Dados Status Invest STOCKS'!A4396:AD5011,25)/100),0)</f>
        <v>0</v>
      </c>
      <c r="T4410" s="67">
        <f>(1-Ações!$Q4410)*Ações!$R4410</f>
        <v>-2.1786216867469916E-4</v>
      </c>
      <c r="U4410" s="68">
        <f>IF(Ações!$S4410=0,Ações!$T4410,IF(Ações!$T4410=0,Ações!$S4410,AVERAGE(Ações!$S4410,Ações!$T4410)))</f>
        <v>-2.1786216867469916E-4</v>
      </c>
    </row>
    <row r="4411" spans="2:21" ht="15" customHeight="1" x14ac:dyDescent="0.2">
      <c r="B4411" s="63" t="str">
        <f>IFERROR('Dados Status Invest STOCKS'!A4398,"-")</f>
        <v>SUM</v>
      </c>
      <c r="C4411" s="45">
        <f>IFERROR((Ações!$D4411-Ações!$K4411)/Ações!$D4411,0)</f>
        <v>0</v>
      </c>
      <c r="D4411" s="46">
        <f>(Ações!$O4411)/0.06</f>
        <v>0</v>
      </c>
      <c r="E4411" s="47">
        <f>IFERROR((Ações!$F4411-Ações!$K4411)/Ações!$F4411,0)</f>
        <v>-0.67695349135657679</v>
      </c>
      <c r="F4411" s="46">
        <f>IF(OR(Ações!$N4411&lt;0,Ações!$M4411&lt;0),"",(22.5*Ações!$M4411*Ações!$N4411)^0.5)</f>
        <v>20.84136511843694</v>
      </c>
      <c r="G4411" s="47">
        <f>IFERROR((Ações!$H4411-Ações!$K4411)/Ações!$H4411,0)</f>
        <v>0</v>
      </c>
      <c r="H4411" s="48">
        <f>IFERROR(Ações!$I4411/(Ações!$P4411-Table_1[[#This Row],[CAGR LUCRO 5A]]),0)</f>
        <v>0</v>
      </c>
      <c r="I4411" s="48">
        <f>IF(Ações!$S4411&lt;0,"",Ações!$O4411*(1+Ações!$S4411))</f>
        <v>0</v>
      </c>
      <c r="J4411" s="49">
        <f>IFERROR(IF(Ações!$B4411="","",(VLOOKUP(Table_1[[#This Row],[AÇÕES]],'Dados Status Invest STOCKS'!A4397:AD5012,4)/Table_1[[#This Row],[LPA]]))/100,0)</f>
        <v>0.19185185185185183</v>
      </c>
      <c r="K4411" s="64">
        <f>IFERROR(IF(Ações!$B4411="","",VLOOKUP(Table_1[[#This Row],[AÇÕES]],'Dados Status Invest STOCKS'!A4397:AD5012,2)),0)</f>
        <v>34.950000000000003</v>
      </c>
      <c r="L4411" s="65">
        <f>IFERROR(IF(Ações!$B4411="","",VLOOKUP(Table_1[[#This Row],[AÇÕES]],'Dados Status Invest STOCKS'!A4397:AD5012,3)/100),0)</f>
        <v>0</v>
      </c>
      <c r="M4411" s="66">
        <f>IFERROR(IF(Ações!$B4411="","",VLOOKUP(Table_1[[#This Row],[AÇÕES]],'Dados Status Invest STOCKS'!A4397:AD5012,28)),0)</f>
        <v>1.35</v>
      </c>
      <c r="N4411" s="66">
        <f>IFERROR(IF(Ações!$B4411="","",VLOOKUP(Table_1[[#This Row],[AÇÕES]],'Dados Status Invest STOCKS'!A4397:AD5012,27)),0)</f>
        <v>14.3</v>
      </c>
      <c r="O4411" s="66">
        <f>IFERROR(IF(Ações!$L4411="","",Ações!$K4411*Ações!$L4411),0)</f>
        <v>0</v>
      </c>
      <c r="P4411" s="67">
        <f t="shared" si="68"/>
        <v>0.06</v>
      </c>
      <c r="Q4411" s="67">
        <f>IFERROR(Ações!$O4411/Ações!$M4411,0)</f>
        <v>0</v>
      </c>
      <c r="R4411" s="67">
        <f>IFERROR(IF(Ações!$B4411="","",VLOOKUP(Table_1[[#This Row],[AÇÕES]],'Dados Status Invest STOCKS'!A4397:AD5012,18)/100),0)</f>
        <v>9.4399999999999998E-2</v>
      </c>
      <c r="S4411" s="65">
        <f>IFERROR(IF(Ações!$B4411="","",VLOOKUP(Table_1[[#This Row],[AÇÕES]],'Dados Status Invest STOCKS'!A4397:AD5012,25)/100),0)</f>
        <v>0.3785</v>
      </c>
      <c r="T4411" s="67">
        <f>(1-Ações!$Q4411)*Ações!$R4411</f>
        <v>9.4399999999999998E-2</v>
      </c>
      <c r="U4411" s="68">
        <f>IF(Ações!$S4411=0,Ações!$T4411,IF(Ações!$T4411=0,Ações!$S4411,AVERAGE(Ações!$S4411,Ações!$T4411)))</f>
        <v>0.23644999999999999</v>
      </c>
    </row>
    <row r="4412" spans="2:21" ht="15" customHeight="1" x14ac:dyDescent="0.2">
      <c r="B4412" s="63" t="str">
        <f>IFERROR('Dados Status Invest STOCKS'!A4399,"-")</f>
        <v>SUMO</v>
      </c>
      <c r="C4412" s="45">
        <f>IFERROR((Ações!$D4412-Ações!$K4412)/Ações!$D4412,0)</f>
        <v>0</v>
      </c>
      <c r="D4412" s="46">
        <f>(Ações!$O4412)/0.06</f>
        <v>0</v>
      </c>
      <c r="E4412" s="47">
        <f>IFERROR((Ações!$F4412-Ações!$K4412)/Ações!$F4412,0)</f>
        <v>0</v>
      </c>
      <c r="F4412" s="46" t="str">
        <f>IF(OR(Ações!$N4412&lt;0,Ações!$M4412&lt;0),"",(22.5*Ações!$M4412*Ações!$N4412)^0.5)</f>
        <v/>
      </c>
      <c r="G4412" s="47">
        <f>IFERROR((Ações!$H4412-Ações!$K4412)/Ações!$H4412,0)</f>
        <v>0</v>
      </c>
      <c r="H4412" s="48">
        <f>IFERROR(Ações!$I4412/(Ações!$P4412-Table_1[[#This Row],[CAGR LUCRO 5A]]),0)</f>
        <v>0</v>
      </c>
      <c r="I4412" s="48">
        <f>IF(Ações!$S4412&lt;0,"",Ações!$O4412*(1+Ações!$S4412))</f>
        <v>0</v>
      </c>
      <c r="J4412" s="49">
        <f>IFERROR(IF(Ações!$B4412="","",(VLOOKUP(Table_1[[#This Row],[AÇÕES]],'Dados Status Invest STOCKS'!A4398:AD5013,4)/Table_1[[#This Row],[LPA]]))/100,0)</f>
        <v>0.12161616161616161</v>
      </c>
      <c r="K4412" s="64">
        <f>IFERROR(IF(Ações!$B4412="","",VLOOKUP(Table_1[[#This Row],[AÇÕES]],'Dados Status Invest STOCKS'!A4398:AD5013,2)),0)</f>
        <v>11.87</v>
      </c>
      <c r="L4412" s="65">
        <f>IFERROR(IF(Ações!$B4412="","",VLOOKUP(Table_1[[#This Row],[AÇÕES]],'Dados Status Invest STOCKS'!A4398:AD5013,3)/100),0)</f>
        <v>0</v>
      </c>
      <c r="M4412" s="66">
        <f>IFERROR(IF(Ações!$B4412="","",VLOOKUP(Table_1[[#This Row],[AÇÕES]],'Dados Status Invest STOCKS'!A4398:AD5013,28)),0)</f>
        <v>-0.99</v>
      </c>
      <c r="N4412" s="66">
        <f>IFERROR(IF(Ações!$B4412="","",VLOOKUP(Table_1[[#This Row],[AÇÕES]],'Dados Status Invest STOCKS'!A4398:AD5013,27)),0)</f>
        <v>3.85</v>
      </c>
      <c r="O4412" s="66">
        <f>IFERROR(IF(Ações!$L4412="","",Ações!$K4412*Ações!$L4412),0)</f>
        <v>0</v>
      </c>
      <c r="P4412" s="67">
        <f t="shared" si="68"/>
        <v>0.06</v>
      </c>
      <c r="Q4412" s="67">
        <f>IFERROR(Ações!$O4412/Ações!$M4412,0)</f>
        <v>0</v>
      </c>
      <c r="R4412" s="67">
        <f>IFERROR(IF(Ações!$B4412="","",VLOOKUP(Table_1[[#This Row],[AÇÕES]],'Dados Status Invest STOCKS'!A4398:AD5013,18)/100),0)</f>
        <v>-0.25569999999999998</v>
      </c>
      <c r="S4412" s="65">
        <f>IFERROR(IF(Ações!$B4412="","",VLOOKUP(Table_1[[#This Row],[AÇÕES]],'Dados Status Invest STOCKS'!A4398:AD5013,25)/100),0)</f>
        <v>0</v>
      </c>
      <c r="T4412" s="67">
        <f>(1-Ações!$Q4412)*Ações!$R4412</f>
        <v>-0.25569999999999998</v>
      </c>
      <c r="U4412" s="68">
        <f>IF(Ações!$S4412=0,Ações!$T4412,IF(Ações!$T4412=0,Ações!$S4412,AVERAGE(Ações!$S4412,Ações!$T4412)))</f>
        <v>-0.25569999999999998</v>
      </c>
    </row>
    <row r="4413" spans="2:21" ht="15" customHeight="1" x14ac:dyDescent="0.2">
      <c r="B4413" s="63" t="str">
        <f>IFERROR('Dados Status Invest STOCKS'!A4400,"-")</f>
        <v>SUMR</v>
      </c>
      <c r="C4413" s="45">
        <f>IFERROR((Ações!$D4413-Ações!$K4413)/Ações!$D4413,0)</f>
        <v>0</v>
      </c>
      <c r="D4413" s="46">
        <f>(Ações!$O4413)/0.06</f>
        <v>0</v>
      </c>
      <c r="E4413" s="47">
        <f>IFERROR((Ações!$F4413-Ações!$K4413)/Ações!$F4413,0)</f>
        <v>-1.5025980384184801</v>
      </c>
      <c r="F4413" s="46">
        <f>IF(OR(Ações!$N4413&lt;0,Ações!$M4413&lt;0),"",(22.5*Ações!$M4413*Ações!$N4413)^0.5)</f>
        <v>3.8360135557633264</v>
      </c>
      <c r="G4413" s="47">
        <f>IFERROR((Ações!$H4413-Ações!$K4413)/Ações!$H4413,0)</f>
        <v>0</v>
      </c>
      <c r="H4413" s="48">
        <f>IFERROR(Ações!$I4413/(Ações!$P4413-Table_1[[#This Row],[CAGR LUCRO 5A]]),0)</f>
        <v>0</v>
      </c>
      <c r="I4413" s="48">
        <f>IF(Ações!$S4413&lt;0,"",Ações!$O4413*(1+Ações!$S4413))</f>
        <v>0</v>
      </c>
      <c r="J4413" s="49">
        <f>IFERROR(IF(Ações!$B4413="","",(VLOOKUP(Table_1[[#This Row],[AÇÕES]],'Dados Status Invest STOCKS'!A4399:AD5014,4)/Table_1[[#This Row],[LPA]]))/100,0)</f>
        <v>2.383</v>
      </c>
      <c r="K4413" s="64">
        <f>IFERROR(IF(Ações!$B4413="","",VLOOKUP(Table_1[[#This Row],[AÇÕES]],'Dados Status Invest STOCKS'!A4399:AD5014,2)),0)</f>
        <v>9.6</v>
      </c>
      <c r="L4413" s="65">
        <f>IFERROR(IF(Ações!$B4413="","",VLOOKUP(Table_1[[#This Row],[AÇÕES]],'Dados Status Invest STOCKS'!A4399:AD5014,3)/100),0)</f>
        <v>0</v>
      </c>
      <c r="M4413" s="66">
        <f>IFERROR(IF(Ações!$B4413="","",VLOOKUP(Table_1[[#This Row],[AÇÕES]],'Dados Status Invest STOCKS'!A4399:AD5014,28)),0)</f>
        <v>0.2</v>
      </c>
      <c r="N4413" s="66">
        <f>IFERROR(IF(Ações!$B4413="","",VLOOKUP(Table_1[[#This Row],[AÇÕES]],'Dados Status Invest STOCKS'!A4399:AD5014,27)),0)</f>
        <v>3.27</v>
      </c>
      <c r="O4413" s="66">
        <f>IFERROR(IF(Ações!$L4413="","",Ações!$K4413*Ações!$L4413),0)</f>
        <v>0</v>
      </c>
      <c r="P4413" s="67">
        <f t="shared" si="68"/>
        <v>0.06</v>
      </c>
      <c r="Q4413" s="67">
        <f>IFERROR(Ações!$O4413/Ações!$M4413,0)</f>
        <v>0</v>
      </c>
      <c r="R4413" s="67">
        <f>IFERROR(IF(Ações!$B4413="","",VLOOKUP(Table_1[[#This Row],[AÇÕES]],'Dados Status Invest STOCKS'!A4399:AD5014,18)/100),0)</f>
        <v>6.1600000000000002E-2</v>
      </c>
      <c r="S4413" s="65">
        <f>IFERROR(IF(Ações!$B4413="","",VLOOKUP(Table_1[[#This Row],[AÇÕES]],'Dados Status Invest STOCKS'!A4399:AD5014,25)/100),0)</f>
        <v>0</v>
      </c>
      <c r="T4413" s="67">
        <f>(1-Ações!$Q4413)*Ações!$R4413</f>
        <v>6.1600000000000002E-2</v>
      </c>
      <c r="U4413" s="68">
        <f>IF(Ações!$S4413=0,Ações!$T4413,IF(Ações!$T4413=0,Ações!$S4413,AVERAGE(Ações!$S4413,Ações!$T4413)))</f>
        <v>6.1600000000000002E-2</v>
      </c>
    </row>
    <row r="4414" spans="2:21" ht="15" customHeight="1" x14ac:dyDescent="0.2">
      <c r="B4414" s="63" t="str">
        <f>IFERROR('Dados Status Invest STOCKS'!A4401,"-")</f>
        <v>SUN</v>
      </c>
      <c r="C4414" s="45">
        <f>IFERROR((Ações!$D4414-Ações!$K4414)/Ações!$D4414,0)</f>
        <v>0.23664122137404592</v>
      </c>
      <c r="D4414" s="46">
        <f>(Ações!$O4414)/0.06</f>
        <v>55.046200000000013</v>
      </c>
      <c r="E4414" s="47">
        <f>IFERROR((Ações!$F4414-Ações!$K4414)/Ações!$F4414,0)</f>
        <v>0</v>
      </c>
      <c r="F4414" s="46">
        <f>IF(OR(Ações!$N4414&lt;0,Ações!$M4414&lt;0),"",(22.5*Ações!$M4414*Ações!$N4414)^0.5)</f>
        <v>0</v>
      </c>
      <c r="G4414" s="47">
        <f>IFERROR((Ações!$H4414-Ações!$K4414)/Ações!$H4414,0)</f>
        <v>2.4372864032706247</v>
      </c>
      <c r="H4414" s="48">
        <f>IFERROR(Ações!$I4414/(Ações!$P4414-Table_1[[#This Row],[CAGR LUCRO 5A]]),0)</f>
        <v>-29.235648444444447</v>
      </c>
      <c r="I4414" s="48">
        <f>IF(Ações!$S4414&lt;0,"",Ações!$O4414*(1+Ações!$S4414))</f>
        <v>3.9468125400000007</v>
      </c>
      <c r="J4414" s="49">
        <f>IFERROR(IF(Ações!$B4414="","",(VLOOKUP(Table_1[[#This Row],[AÇÕES]],'Dados Status Invest STOCKS'!A4400:AD5015,4)/Table_1[[#This Row],[LPA]]))/100,0)</f>
        <v>1.136513157894737E-2</v>
      </c>
      <c r="K4414" s="64">
        <f>IFERROR(IF(Ações!$B4414="","",VLOOKUP(Table_1[[#This Row],[AÇÕES]],'Dados Status Invest STOCKS'!A4400:AD5015,2)),0)</f>
        <v>42.02</v>
      </c>
      <c r="L4414" s="65">
        <f>IFERROR(IF(Ações!$B4414="","",VLOOKUP(Table_1[[#This Row],[AÇÕES]],'Dados Status Invest STOCKS'!A4400:AD5015,3)/100),0)</f>
        <v>7.8600000000000003E-2</v>
      </c>
      <c r="M4414" s="66">
        <f>IFERROR(IF(Ações!$B4414="","",VLOOKUP(Table_1[[#This Row],[AÇÕES]],'Dados Status Invest STOCKS'!A4400:AD5015,28)),0)</f>
        <v>6.08</v>
      </c>
      <c r="N4414" s="66">
        <f>IFERROR(IF(Ações!$B4414="","",VLOOKUP(Table_1[[#This Row],[AÇÕES]],'Dados Status Invest STOCKS'!A4400:AD5015,27)),0)</f>
        <v>0</v>
      </c>
      <c r="O4414" s="66">
        <f>IFERROR(IF(Ações!$L4414="","",Ações!$K4414*Ações!$L4414),0)</f>
        <v>3.3027720000000005</v>
      </c>
      <c r="P4414" s="67">
        <f t="shared" si="68"/>
        <v>0.06</v>
      </c>
      <c r="Q4414" s="67">
        <f>IFERROR(Ações!$O4414/Ações!$M4414,0)</f>
        <v>0.54321907894736854</v>
      </c>
      <c r="R4414" s="67">
        <f>IFERROR(IF(Ações!$B4414="","",VLOOKUP(Table_1[[#This Row],[AÇÕES]],'Dados Status Invest STOCKS'!A4400:AD5015,18)/100),0)</f>
        <v>0</v>
      </c>
      <c r="S4414" s="65">
        <f>IFERROR(IF(Ações!$B4414="","",VLOOKUP(Table_1[[#This Row],[AÇÕES]],'Dados Status Invest STOCKS'!A4400:AD5015,25)/100),0)</f>
        <v>0.19500000000000001</v>
      </c>
      <c r="T4414" s="67">
        <f>(1-Ações!$Q4414)*Ações!$R4414</f>
        <v>0</v>
      </c>
      <c r="U4414" s="68">
        <f>IF(Ações!$S4414=0,Ações!$T4414,IF(Ações!$T4414=0,Ações!$S4414,AVERAGE(Ações!$S4414,Ações!$T4414)))</f>
        <v>0.19500000000000001</v>
      </c>
    </row>
    <row r="4415" spans="2:21" ht="15" customHeight="1" x14ac:dyDescent="0.2">
      <c r="B4415" s="63" t="str">
        <f>IFERROR('Dados Status Invest STOCKS'!A4402,"-")</f>
        <v>SUNS</v>
      </c>
      <c r="C4415" s="45">
        <f>IFERROR((Ações!$D4415-Ações!$K4415)/Ações!$D4415,0)</f>
        <v>0.31192660550458717</v>
      </c>
      <c r="D4415" s="46">
        <f>(Ações!$O4415)/0.06</f>
        <v>19.997866666666667</v>
      </c>
      <c r="E4415" s="47">
        <f>IFERROR((Ações!$F4415-Ações!$K4415)/Ações!$F4415,0)</f>
        <v>0.31496874350299153</v>
      </c>
      <c r="F4415" s="46">
        <f>IF(OR(Ações!$N4415&lt;0,Ações!$M4415&lt;0),"",(22.5*Ações!$M4415*Ações!$N4415)^0.5)</f>
        <v>20.086674687463827</v>
      </c>
      <c r="G4415" s="47">
        <f>IFERROR((Ações!$H4415-Ações!$K4415)/Ações!$H4415,0)</f>
        <v>5.2231415306704365</v>
      </c>
      <c r="H4415" s="48">
        <f>IFERROR(Ações!$I4415/(Ações!$P4415-Table_1[[#This Row],[CAGR LUCRO 5A]]),0)</f>
        <v>-3.2582379491827158</v>
      </c>
      <c r="I4415" s="48">
        <f>IF(Ações!$S4415&lt;0,"",Ações!$O4415*(1+Ações!$S4415))</f>
        <v>2.0132652288000004</v>
      </c>
      <c r="J4415" s="49">
        <f>IFERROR(IF(Ações!$B4415="","",(VLOOKUP(Table_1[[#This Row],[AÇÕES]],'Dados Status Invest STOCKS'!A4401:AD5016,4)/Table_1[[#This Row],[LPA]]))/100,0)</f>
        <v>0.10578947368421053</v>
      </c>
      <c r="K4415" s="64">
        <f>IFERROR(IF(Ações!$B4415="","",VLOOKUP(Table_1[[#This Row],[AÇÕES]],'Dados Status Invest STOCKS'!A4401:AD5016,2)),0)</f>
        <v>13.76</v>
      </c>
      <c r="L4415" s="65">
        <f>IFERROR(IF(Ações!$B4415="","",VLOOKUP(Table_1[[#This Row],[AÇÕES]],'Dados Status Invest STOCKS'!A4401:AD5016,3)/100),0)</f>
        <v>8.72E-2</v>
      </c>
      <c r="M4415" s="66">
        <f>IFERROR(IF(Ações!$B4415="","",VLOOKUP(Table_1[[#This Row],[AÇÕES]],'Dados Status Invest STOCKS'!A4401:AD5016,28)),0)</f>
        <v>1.1399999999999999</v>
      </c>
      <c r="N4415" s="66">
        <f>IFERROR(IF(Ações!$B4415="","",VLOOKUP(Table_1[[#This Row],[AÇÕES]],'Dados Status Invest STOCKS'!A4401:AD5016,27)),0)</f>
        <v>15.73</v>
      </c>
      <c r="O4415" s="66">
        <f>IFERROR(IF(Ações!$L4415="","",Ações!$K4415*Ações!$L4415),0)</f>
        <v>1.199872</v>
      </c>
      <c r="P4415" s="67">
        <f t="shared" si="68"/>
        <v>0.06</v>
      </c>
      <c r="Q4415" s="67">
        <f>IFERROR(Ações!$O4415/Ações!$M4415,0)</f>
        <v>1.0525192982456142</v>
      </c>
      <c r="R4415" s="67">
        <f>IFERROR(IF(Ações!$B4415="","",VLOOKUP(Table_1[[#This Row],[AÇÕES]],'Dados Status Invest STOCKS'!A4401:AD5016,18)/100),0)</f>
        <v>7.2499999999999995E-2</v>
      </c>
      <c r="S4415" s="65">
        <f>IFERROR(IF(Ações!$B4415="","",VLOOKUP(Table_1[[#This Row],[AÇÕES]],'Dados Status Invest STOCKS'!A4401:AD5016,25)/100),0)</f>
        <v>0.67790000000000006</v>
      </c>
      <c r="T4415" s="67">
        <f>(1-Ações!$Q4415)*Ações!$R4415</f>
        <v>-3.8076491228070282E-3</v>
      </c>
      <c r="U4415" s="68">
        <f>IF(Ações!$S4415=0,Ações!$T4415,IF(Ações!$T4415=0,Ações!$S4415,AVERAGE(Ações!$S4415,Ações!$T4415)))</f>
        <v>0.3370461754385965</v>
      </c>
    </row>
    <row r="4416" spans="2:21" ht="15" customHeight="1" x14ac:dyDescent="0.2">
      <c r="B4416" s="63" t="str">
        <f>IFERROR('Dados Status Invest STOCKS'!A4403,"-")</f>
        <v>SUNW</v>
      </c>
      <c r="C4416" s="45">
        <f>IFERROR((Ações!$D4416-Ações!$K4416)/Ações!$D4416,0)</f>
        <v>0</v>
      </c>
      <c r="D4416" s="46">
        <f>(Ações!$O4416)/0.06</f>
        <v>0</v>
      </c>
      <c r="E4416" s="47">
        <f>IFERROR((Ações!$F4416-Ações!$K4416)/Ações!$F4416,0)</f>
        <v>0</v>
      </c>
      <c r="F4416" s="46" t="str">
        <f>IF(OR(Ações!$N4416&lt;0,Ações!$M4416&lt;0),"",(22.5*Ações!$M4416*Ações!$N4416)^0.5)</f>
        <v/>
      </c>
      <c r="G4416" s="47">
        <f>IFERROR((Ações!$H4416-Ações!$K4416)/Ações!$H4416,0)</f>
        <v>0</v>
      </c>
      <c r="H4416" s="48">
        <f>IFERROR(Ações!$I4416/(Ações!$P4416-Table_1[[#This Row],[CAGR LUCRO 5A]]),0)</f>
        <v>0</v>
      </c>
      <c r="I4416" s="48">
        <f>IF(Ações!$S4416&lt;0,"",Ações!$O4416*(1+Ações!$S4416))</f>
        <v>0</v>
      </c>
      <c r="J4416" s="49">
        <f>IFERROR(IF(Ações!$B4416="","",(VLOOKUP(Table_1[[#This Row],[AÇÕES]],'Dados Status Invest STOCKS'!A4402:AD5017,4)/Table_1[[#This Row],[LPA]]))/100,0)</f>
        <v>5.7580645161290321E-2</v>
      </c>
      <c r="K4416" s="64">
        <f>IFERROR(IF(Ações!$B4416="","",VLOOKUP(Table_1[[#This Row],[AÇÕES]],'Dados Status Invest STOCKS'!A4402:AD5017,2)),0)</f>
        <v>2.21</v>
      </c>
      <c r="L4416" s="65">
        <f>IFERROR(IF(Ações!$B4416="","",VLOOKUP(Table_1[[#This Row],[AÇÕES]],'Dados Status Invest STOCKS'!A4402:AD5017,3)/100),0)</f>
        <v>0</v>
      </c>
      <c r="M4416" s="66">
        <f>IFERROR(IF(Ações!$B4416="","",VLOOKUP(Table_1[[#This Row],[AÇÕES]],'Dados Status Invest STOCKS'!A4402:AD5017,28)),0)</f>
        <v>-0.62</v>
      </c>
      <c r="N4416" s="66">
        <f>IFERROR(IF(Ações!$B4416="","",VLOOKUP(Table_1[[#This Row],[AÇÕES]],'Dados Status Invest STOCKS'!A4402:AD5017,27)),0)</f>
        <v>2.48</v>
      </c>
      <c r="O4416" s="66">
        <f>IFERROR(IF(Ações!$L4416="","",Ações!$K4416*Ações!$L4416),0)</f>
        <v>0</v>
      </c>
      <c r="P4416" s="67">
        <f t="shared" si="68"/>
        <v>0.06</v>
      </c>
      <c r="Q4416" s="67">
        <f>IFERROR(Ações!$O4416/Ações!$M4416,0)</f>
        <v>0</v>
      </c>
      <c r="R4416" s="67">
        <f>IFERROR(IF(Ações!$B4416="","",VLOOKUP(Table_1[[#This Row],[AÇÕES]],'Dados Status Invest STOCKS'!A4402:AD5017,18)/100),0)</f>
        <v>-0.24940000000000001</v>
      </c>
      <c r="S4416" s="65">
        <f>IFERROR(IF(Ações!$B4416="","",VLOOKUP(Table_1[[#This Row],[AÇÕES]],'Dados Status Invest STOCKS'!A4402:AD5017,25)/100),0)</f>
        <v>0</v>
      </c>
      <c r="T4416" s="67">
        <f>(1-Ações!$Q4416)*Ações!$R4416</f>
        <v>-0.24940000000000001</v>
      </c>
      <c r="U4416" s="68">
        <f>IF(Ações!$S4416=0,Ações!$T4416,IF(Ações!$T4416=0,Ações!$S4416,AVERAGE(Ações!$S4416,Ações!$T4416)))</f>
        <v>-0.24940000000000001</v>
      </c>
    </row>
    <row r="4417" spans="2:21" ht="15" customHeight="1" x14ac:dyDescent="0.2">
      <c r="B4417" s="63" t="str">
        <f>IFERROR('Dados Status Invest STOCKS'!A4404,"-")</f>
        <v>SUP</v>
      </c>
      <c r="C4417" s="45">
        <f>IFERROR((Ações!$D4417-Ações!$K4417)/Ações!$D4417,0)</f>
        <v>0</v>
      </c>
      <c r="D4417" s="46">
        <f>(Ações!$O4417)/0.06</f>
        <v>0</v>
      </c>
      <c r="E4417" s="47">
        <f>IFERROR((Ações!$F4417-Ações!$K4417)/Ações!$F4417,0)</f>
        <v>0</v>
      </c>
      <c r="F4417" s="46" t="str">
        <f>IF(OR(Ações!$N4417&lt;0,Ações!$M4417&lt;0),"",(22.5*Ações!$M4417*Ações!$N4417)^0.5)</f>
        <v/>
      </c>
      <c r="G4417" s="47">
        <f>IFERROR((Ações!$H4417-Ações!$K4417)/Ações!$H4417,0)</f>
        <v>0</v>
      </c>
      <c r="H4417" s="48">
        <f>IFERROR(Ações!$I4417/(Ações!$P4417-Table_1[[#This Row],[CAGR LUCRO 5A]]),0)</f>
        <v>0</v>
      </c>
      <c r="I4417" s="48">
        <f>IF(Ações!$S4417&lt;0,"",Ações!$O4417*(1+Ações!$S4417))</f>
        <v>0</v>
      </c>
      <c r="J4417" s="49">
        <f>IFERROR(IF(Ações!$B4417="","",(VLOOKUP(Table_1[[#This Row],[AÇÕES]],'Dados Status Invest STOCKS'!A4403:AD5018,4)/Table_1[[#This Row],[LPA]]))/100,0)</f>
        <v>0.15452830188679242</v>
      </c>
      <c r="K4417" s="64">
        <f>IFERROR(IF(Ações!$B4417="","",VLOOKUP(Table_1[[#This Row],[AÇÕES]],'Dados Status Invest STOCKS'!A4403:AD5018,2)),0)</f>
        <v>4.3099999999999996</v>
      </c>
      <c r="L4417" s="65">
        <f>IFERROR(IF(Ações!$B4417="","",VLOOKUP(Table_1[[#This Row],[AÇÕES]],'Dados Status Invest STOCKS'!A4403:AD5018,3)/100),0)</f>
        <v>0</v>
      </c>
      <c r="M4417" s="66">
        <f>IFERROR(IF(Ações!$B4417="","",VLOOKUP(Table_1[[#This Row],[AÇÕES]],'Dados Status Invest STOCKS'!A4403:AD5018,28)),0)</f>
        <v>-0.53</v>
      </c>
      <c r="N4417" s="66">
        <f>IFERROR(IF(Ações!$B4417="","",VLOOKUP(Table_1[[#This Row],[AÇÕES]],'Dados Status Invest STOCKS'!A4403:AD5018,27)),0)</f>
        <v>-1.91</v>
      </c>
      <c r="O4417" s="66">
        <f>IFERROR(IF(Ações!$L4417="","",Ações!$K4417*Ações!$L4417),0)</f>
        <v>0</v>
      </c>
      <c r="P4417" s="67">
        <f t="shared" si="68"/>
        <v>0.06</v>
      </c>
      <c r="Q4417" s="67">
        <f>IFERROR(Ações!$O4417/Ações!$M4417,0)</f>
        <v>0</v>
      </c>
      <c r="R4417" s="67">
        <f>IFERROR(IF(Ações!$B4417="","",VLOOKUP(Table_1[[#This Row],[AÇÕES]],'Dados Status Invest STOCKS'!A4403:AD5018,18)/100),0)</f>
        <v>-0.27589999999999998</v>
      </c>
      <c r="S4417" s="65">
        <f>IFERROR(IF(Ações!$B4417="","",VLOOKUP(Table_1[[#This Row],[AÇÕES]],'Dados Status Invest STOCKS'!A4403:AD5018,25)/100),0)</f>
        <v>0</v>
      </c>
      <c r="T4417" s="67">
        <f>(1-Ações!$Q4417)*Ações!$R4417</f>
        <v>-0.27589999999999998</v>
      </c>
      <c r="U4417" s="68">
        <f>IF(Ações!$S4417=0,Ações!$T4417,IF(Ações!$T4417=0,Ações!$S4417,AVERAGE(Ações!$S4417,Ações!$T4417)))</f>
        <v>-0.27589999999999998</v>
      </c>
    </row>
    <row r="4418" spans="2:21" ht="15" customHeight="1" x14ac:dyDescent="0.2">
      <c r="B4418" s="63" t="str">
        <f>IFERROR('Dados Status Invest STOCKS'!A4405,"-")</f>
        <v>SUPN</v>
      </c>
      <c r="C4418" s="45">
        <f>IFERROR((Ações!$D4418-Ações!$K4418)/Ações!$D4418,0)</f>
        <v>0</v>
      </c>
      <c r="D4418" s="46">
        <f>(Ações!$O4418)/0.06</f>
        <v>0</v>
      </c>
      <c r="E4418" s="47">
        <f>IFERROR((Ações!$F4418-Ações!$K4418)/Ações!$F4418,0)</f>
        <v>-0.26807647133435736</v>
      </c>
      <c r="F4418" s="46">
        <f>IF(OR(Ações!$N4418&lt;0,Ações!$M4418&lt;0),"",(22.5*Ações!$M4418*Ações!$N4418)^0.5)</f>
        <v>22.97968668193716</v>
      </c>
      <c r="G4418" s="47">
        <f>IFERROR((Ações!$H4418-Ações!$K4418)/Ações!$H4418,0)</f>
        <v>0</v>
      </c>
      <c r="H4418" s="48">
        <f>IFERROR(Ações!$I4418/(Ações!$P4418-Table_1[[#This Row],[CAGR LUCRO 5A]]),0)</f>
        <v>0</v>
      </c>
      <c r="I4418" s="48">
        <f>IF(Ações!$S4418&lt;0,"",Ações!$O4418*(1+Ações!$S4418))</f>
        <v>0</v>
      </c>
      <c r="J4418" s="49">
        <f>IFERROR(IF(Ações!$B4418="","",(VLOOKUP(Table_1[[#This Row],[AÇÕES]],'Dados Status Invest STOCKS'!A4404:AD5019,4)/Table_1[[#This Row],[LPA]]))/100,0)</f>
        <v>0.12311688311688312</v>
      </c>
      <c r="K4418" s="64">
        <f>IFERROR(IF(Ações!$B4418="","",VLOOKUP(Table_1[[#This Row],[AÇÕES]],'Dados Status Invest STOCKS'!A4404:AD5019,2)),0)</f>
        <v>29.14</v>
      </c>
      <c r="L4418" s="65">
        <f>IFERROR(IF(Ações!$B4418="","",VLOOKUP(Table_1[[#This Row],[AÇÕES]],'Dados Status Invest STOCKS'!A4404:AD5019,3)/100),0)</f>
        <v>0</v>
      </c>
      <c r="M4418" s="66">
        <f>IFERROR(IF(Ações!$B4418="","",VLOOKUP(Table_1[[#This Row],[AÇÕES]],'Dados Status Invest STOCKS'!A4404:AD5019,28)),0)</f>
        <v>1.54</v>
      </c>
      <c r="N4418" s="66">
        <f>IFERROR(IF(Ações!$B4418="","",VLOOKUP(Table_1[[#This Row],[AÇÕES]],'Dados Status Invest STOCKS'!A4404:AD5019,27)),0)</f>
        <v>15.24</v>
      </c>
      <c r="O4418" s="66">
        <f>IFERROR(IF(Ações!$L4418="","",Ações!$K4418*Ações!$L4418),0)</f>
        <v>0</v>
      </c>
      <c r="P4418" s="67">
        <f t="shared" si="68"/>
        <v>0.06</v>
      </c>
      <c r="Q4418" s="67">
        <f>IFERROR(Ações!$O4418/Ações!$M4418,0)</f>
        <v>0</v>
      </c>
      <c r="R4418" s="67">
        <f>IFERROR(IF(Ações!$B4418="","",VLOOKUP(Table_1[[#This Row],[AÇÕES]],'Dados Status Invest STOCKS'!A4404:AD5019,18)/100),0)</f>
        <v>0.1009</v>
      </c>
      <c r="S4418" s="65">
        <f>IFERROR(IF(Ações!$B4418="","",VLOOKUP(Table_1[[#This Row],[AÇÕES]],'Dados Status Invest STOCKS'!A4404:AD5019,25)/100),0)</f>
        <v>0.5554</v>
      </c>
      <c r="T4418" s="67">
        <f>(1-Ações!$Q4418)*Ações!$R4418</f>
        <v>0.1009</v>
      </c>
      <c r="U4418" s="68">
        <f>IF(Ações!$S4418=0,Ações!$T4418,IF(Ações!$T4418=0,Ações!$S4418,AVERAGE(Ações!$S4418,Ações!$T4418)))</f>
        <v>0.32815</v>
      </c>
    </row>
    <row r="4419" spans="2:21" ht="15" customHeight="1" x14ac:dyDescent="0.2">
      <c r="B4419" s="63" t="str">
        <f>IFERROR('Dados Status Invest STOCKS'!A4406,"-")</f>
        <v>SUPV</v>
      </c>
      <c r="C4419" s="45">
        <f>IFERROR((Ações!$D4419-Ações!$K4419)/Ações!$D4419,0)</f>
        <v>-7.108108108108107</v>
      </c>
      <c r="D4419" s="46">
        <f>(Ações!$O4419)/0.06</f>
        <v>0.21706666666666669</v>
      </c>
      <c r="E4419" s="47">
        <f>IFERROR((Ações!$F4419-Ações!$K4419)/Ações!$F4419,0)</f>
        <v>0.69220701734762347</v>
      </c>
      <c r="F4419" s="46">
        <f>IF(OR(Ações!$N4419&lt;0,Ações!$M4419&lt;0),"",(22.5*Ações!$M4419*Ações!$N4419)^0.5)</f>
        <v>5.7181290646504301</v>
      </c>
      <c r="G4419" s="47">
        <f>IFERROR((Ações!$H4419-Ações!$K4419)/Ações!$H4419,0)</f>
        <v>0</v>
      </c>
      <c r="H4419" s="48">
        <f>IFERROR(Ações!$I4419/(Ações!$P4419-Table_1[[#This Row],[CAGR LUCRO 5A]]),0)</f>
        <v>0</v>
      </c>
      <c r="I4419" s="48" t="str">
        <f>IF(Ações!$S4419&lt;0,"",Ações!$O4419*(1+Ações!$S4419))</f>
        <v/>
      </c>
      <c r="J4419" s="49">
        <f>IFERROR(IF(Ações!$B4419="","",(VLOOKUP(Table_1[[#This Row],[AÇÕES]],'Dados Status Invest STOCKS'!A4405:AD5020,4)/Table_1[[#This Row],[LPA]]))/100,0)</f>
        <v>0.22142857142857142</v>
      </c>
      <c r="K4419" s="64">
        <f>IFERROR(IF(Ações!$B4419="","",VLOOKUP(Table_1[[#This Row],[AÇÕES]],'Dados Status Invest STOCKS'!A4405:AD5020,2)),0)</f>
        <v>1.76</v>
      </c>
      <c r="L4419" s="65">
        <f>IFERROR(IF(Ações!$B4419="","",VLOOKUP(Table_1[[#This Row],[AÇÕES]],'Dados Status Invest STOCKS'!A4405:AD5020,3)/100),0)</f>
        <v>7.4000000000000003E-3</v>
      </c>
      <c r="M4419" s="66">
        <f>IFERROR(IF(Ações!$B4419="","",VLOOKUP(Table_1[[#This Row],[AÇÕES]],'Dados Status Invest STOCKS'!A4405:AD5020,28)),0)</f>
        <v>0.28000000000000003</v>
      </c>
      <c r="N4419" s="66">
        <f>IFERROR(IF(Ações!$B4419="","",VLOOKUP(Table_1[[#This Row],[AÇÕES]],'Dados Status Invest STOCKS'!A4405:AD5020,27)),0)</f>
        <v>5.19</v>
      </c>
      <c r="O4419" s="66">
        <f>IFERROR(IF(Ações!$L4419="","",Ações!$K4419*Ações!$L4419),0)</f>
        <v>1.3024000000000001E-2</v>
      </c>
      <c r="P4419" s="67">
        <f t="shared" si="68"/>
        <v>0.06</v>
      </c>
      <c r="Q4419" s="67">
        <f>IFERROR(Ações!$O4419/Ações!$M4419,0)</f>
        <v>4.6514285714285716E-2</v>
      </c>
      <c r="R4419" s="67">
        <f>IFERROR(IF(Ações!$B4419="","",VLOOKUP(Table_1[[#This Row],[AÇÕES]],'Dados Status Invest STOCKS'!A4405:AD5020,18)/100),0)</f>
        <v>5.4800000000000001E-2</v>
      </c>
      <c r="S4419" s="65">
        <f>IFERROR(IF(Ações!$B4419="","",VLOOKUP(Table_1[[#This Row],[AÇÕES]],'Dados Status Invest STOCKS'!A4405:AD5020,25)/100),0)</f>
        <v>-0.89200000000000002</v>
      </c>
      <c r="T4419" s="67">
        <f>(1-Ações!$Q4419)*Ações!$R4419</f>
        <v>5.2251017142857147E-2</v>
      </c>
      <c r="U4419" s="68">
        <f>IF(Ações!$S4419=0,Ações!$T4419,IF(Ações!$T4419=0,Ações!$S4419,AVERAGE(Ações!$S4419,Ações!$T4419)))</f>
        <v>-0.41987449142857142</v>
      </c>
    </row>
    <row r="4420" spans="2:21" ht="15" customHeight="1" x14ac:dyDescent="0.2">
      <c r="B4420" s="63" t="str">
        <f>IFERROR('Dados Status Invest STOCKS'!A4407,"-")</f>
        <v>SURF</v>
      </c>
      <c r="C4420" s="45">
        <f>IFERROR((Ações!$D4420-Ações!$K4420)/Ações!$D4420,0)</f>
        <v>0</v>
      </c>
      <c r="D4420" s="46">
        <f>(Ações!$O4420)/0.06</f>
        <v>0</v>
      </c>
      <c r="E4420" s="47">
        <f>IFERROR((Ações!$F4420-Ações!$K4420)/Ações!$F4420,0)</f>
        <v>5.6713865047107563E-2</v>
      </c>
      <c r="F4420" s="46">
        <f>IF(OR(Ações!$N4420&lt;0,Ações!$M4420&lt;0),"",(22.5*Ações!$M4420*Ações!$N4420)^0.5)</f>
        <v>4.2298936156834959</v>
      </c>
      <c r="G4420" s="47">
        <f>IFERROR((Ações!$H4420-Ações!$K4420)/Ações!$H4420,0)</f>
        <v>0</v>
      </c>
      <c r="H4420" s="48">
        <f>IFERROR(Ações!$I4420/(Ações!$P4420-Table_1[[#This Row],[CAGR LUCRO 5A]]),0)</f>
        <v>0</v>
      </c>
      <c r="I4420" s="48">
        <f>IF(Ações!$S4420&lt;0,"",Ações!$O4420*(1+Ações!$S4420))</f>
        <v>0</v>
      </c>
      <c r="J4420" s="49">
        <f>IFERROR(IF(Ações!$B4420="","",(VLOOKUP(Table_1[[#This Row],[AÇÕES]],'Dados Status Invest STOCKS'!A4406:AD5021,4)/Table_1[[#This Row],[LPA]]))/100,0)</f>
        <v>0.50928571428571423</v>
      </c>
      <c r="K4420" s="64">
        <f>IFERROR(IF(Ações!$B4420="","",VLOOKUP(Table_1[[#This Row],[AÇÕES]],'Dados Status Invest STOCKS'!A4406:AD5021,2)),0)</f>
        <v>3.99</v>
      </c>
      <c r="L4420" s="65">
        <f>IFERROR(IF(Ações!$B4420="","",VLOOKUP(Table_1[[#This Row],[AÇÕES]],'Dados Status Invest STOCKS'!A4406:AD5021,3)/100),0)</f>
        <v>0</v>
      </c>
      <c r="M4420" s="66">
        <f>IFERROR(IF(Ações!$B4420="","",VLOOKUP(Table_1[[#This Row],[AÇÕES]],'Dados Status Invest STOCKS'!A4406:AD5021,28)),0)</f>
        <v>0.28000000000000003</v>
      </c>
      <c r="N4420" s="66">
        <f>IFERROR(IF(Ações!$B4420="","",VLOOKUP(Table_1[[#This Row],[AÇÕES]],'Dados Status Invest STOCKS'!A4406:AD5021,27)),0)</f>
        <v>2.84</v>
      </c>
      <c r="O4420" s="66">
        <f>IFERROR(IF(Ações!$L4420="","",Ações!$K4420*Ações!$L4420),0)</f>
        <v>0</v>
      </c>
      <c r="P4420" s="67">
        <f t="shared" si="68"/>
        <v>0.06</v>
      </c>
      <c r="Q4420" s="67">
        <f>IFERROR(Ações!$O4420/Ações!$M4420,0)</f>
        <v>0</v>
      </c>
      <c r="R4420" s="67">
        <f>IFERROR(IF(Ações!$B4420="","",VLOOKUP(Table_1[[#This Row],[AÇÕES]],'Dados Status Invest STOCKS'!A4406:AD5021,18)/100),0)</f>
        <v>9.8400000000000001E-2</v>
      </c>
      <c r="S4420" s="65">
        <f>IFERROR(IF(Ações!$B4420="","",VLOOKUP(Table_1[[#This Row],[AÇÕES]],'Dados Status Invest STOCKS'!A4406:AD5021,25)/100),0)</f>
        <v>0</v>
      </c>
      <c r="T4420" s="67">
        <f>(1-Ações!$Q4420)*Ações!$R4420</f>
        <v>9.8400000000000001E-2</v>
      </c>
      <c r="U4420" s="68">
        <f>IF(Ações!$S4420=0,Ações!$T4420,IF(Ações!$T4420=0,Ações!$S4420,AVERAGE(Ações!$S4420,Ações!$T4420)))</f>
        <v>9.8400000000000001E-2</v>
      </c>
    </row>
    <row r="4421" spans="2:21" ht="15" customHeight="1" x14ac:dyDescent="0.2">
      <c r="B4421" s="63" t="str">
        <f>IFERROR('Dados Status Invest STOCKS'!A4408,"-")</f>
        <v>SUZ</v>
      </c>
      <c r="C4421" s="45">
        <f>IFERROR((Ações!$D4421-Ações!$K4421)/Ações!$D4421,0)</f>
        <v>-4.5045871559633026</v>
      </c>
      <c r="D4421" s="46">
        <f>(Ações!$O4421)/0.06</f>
        <v>1.9220333333333333</v>
      </c>
      <c r="E4421" s="47">
        <f>IFERROR((Ações!$F4421-Ações!$K4421)/Ações!$F4421,0)</f>
        <v>-9.8762022778468073E-2</v>
      </c>
      <c r="F4421" s="46">
        <f>IF(OR(Ações!$N4421&lt;0,Ações!$M4421&lt;0),"",(22.5*Ações!$M4421*Ações!$N4421)^0.5)</f>
        <v>9.6290186415854446</v>
      </c>
      <c r="G4421" s="47">
        <f>IFERROR((Ações!$H4421-Ações!$K4421)/Ações!$H4421,0)</f>
        <v>-4.5045871559633026</v>
      </c>
      <c r="H4421" s="48">
        <f>IFERROR(Ações!$I4421/(Ações!$P4421-Table_1[[#This Row],[CAGR LUCRO 5A]]),0)</f>
        <v>1.9220333333333333</v>
      </c>
      <c r="I4421" s="48">
        <f>IF(Ações!$S4421&lt;0,"",Ações!$O4421*(1+Ações!$S4421))</f>
        <v>0.11532199999999999</v>
      </c>
      <c r="J4421" s="49">
        <f>IFERROR(IF(Ações!$B4421="","",(VLOOKUP(Table_1[[#This Row],[AÇÕES]],'Dados Status Invest STOCKS'!A4407:AD5022,4)/Table_1[[#This Row],[LPA]]))/100,0)</f>
        <v>2.5940594059405943E-2</v>
      </c>
      <c r="K4421" s="64">
        <f>IFERROR(IF(Ações!$B4421="","",VLOOKUP(Table_1[[#This Row],[AÇÕES]],'Dados Status Invest STOCKS'!A4407:AD5022,2)),0)</f>
        <v>10.58</v>
      </c>
      <c r="L4421" s="65">
        <f>IFERROR(IF(Ações!$B4421="","",VLOOKUP(Table_1[[#This Row],[AÇÕES]],'Dados Status Invest STOCKS'!A4407:AD5022,3)/100),0)</f>
        <v>1.09E-2</v>
      </c>
      <c r="M4421" s="66">
        <f>IFERROR(IF(Ações!$B4421="","",VLOOKUP(Table_1[[#This Row],[AÇÕES]],'Dados Status Invest STOCKS'!A4407:AD5022,28)),0)</f>
        <v>2.02</v>
      </c>
      <c r="N4421" s="66">
        <f>IFERROR(IF(Ações!$B4421="","",VLOOKUP(Table_1[[#This Row],[AÇÕES]],'Dados Status Invest STOCKS'!A4407:AD5022,27)),0)</f>
        <v>2.04</v>
      </c>
      <c r="O4421" s="66">
        <f>IFERROR(IF(Ações!$L4421="","",Ações!$K4421*Ações!$L4421),0)</f>
        <v>0.11532199999999999</v>
      </c>
      <c r="P4421" s="67">
        <f t="shared" si="68"/>
        <v>0.06</v>
      </c>
      <c r="Q4421" s="67">
        <f>IFERROR(Ações!$O4421/Ações!$M4421,0)</f>
        <v>5.7090099009900988E-2</v>
      </c>
      <c r="R4421" s="67">
        <f>IFERROR(IF(Ações!$B4421="","",VLOOKUP(Table_1[[#This Row],[AÇÕES]],'Dados Status Invest STOCKS'!A4407:AD5022,18)/100),0)</f>
        <v>0.98950000000000005</v>
      </c>
      <c r="S4421" s="65">
        <f>IFERROR(IF(Ações!$B4421="","",VLOOKUP(Table_1[[#This Row],[AÇÕES]],'Dados Status Invest STOCKS'!A4407:AD5022,25)/100),0)</f>
        <v>0</v>
      </c>
      <c r="T4421" s="67">
        <f>(1-Ações!$Q4421)*Ações!$R4421</f>
        <v>0.93300934702970295</v>
      </c>
      <c r="U4421" s="68">
        <f>IF(Ações!$S4421=0,Ações!$T4421,IF(Ações!$T4421=0,Ações!$S4421,AVERAGE(Ações!$S4421,Ações!$T4421)))</f>
        <v>0.93300934702970295</v>
      </c>
    </row>
    <row r="4422" spans="2:21" ht="15" customHeight="1" x14ac:dyDescent="0.2">
      <c r="B4422" s="63" t="str">
        <f>IFERROR('Dados Status Invest STOCKS'!A4409,"-")</f>
        <v>SVA</v>
      </c>
      <c r="C4422" s="45">
        <f>IFERROR((Ações!$D4422-Ações!$K4422)/Ações!$D4422,0)</f>
        <v>0</v>
      </c>
      <c r="D4422" s="46">
        <f>(Ações!$O4422)/0.06</f>
        <v>0</v>
      </c>
      <c r="E4422" s="47">
        <f>IFERROR((Ações!$F4422-Ações!$K4422)/Ações!$F4422,0)</f>
        <v>0.60366372596253182</v>
      </c>
      <c r="F4422" s="46">
        <f>IF(OR(Ações!$N4422&lt;0,Ações!$M4422&lt;0),"",(22.5*Ações!$M4422*Ações!$N4422)^0.5)</f>
        <v>16.324521432495349</v>
      </c>
      <c r="G4422" s="47">
        <f>IFERROR((Ações!$H4422-Ações!$K4422)/Ações!$H4422,0)</f>
        <v>0</v>
      </c>
      <c r="H4422" s="48">
        <f>IFERROR(Ações!$I4422/(Ações!$P4422-Table_1[[#This Row],[CAGR LUCRO 5A]]),0)</f>
        <v>0</v>
      </c>
      <c r="I4422" s="48">
        <f>IF(Ações!$S4422&lt;0,"",Ações!$O4422*(1+Ações!$S4422))</f>
        <v>0</v>
      </c>
      <c r="J4422" s="49">
        <f>IFERROR(IF(Ações!$B4422="","",(VLOOKUP(Table_1[[#This Row],[AÇÕES]],'Dados Status Invest STOCKS'!A4408:AD5023,4)/Table_1[[#This Row],[LPA]]))/100,0)</f>
        <v>5.8666666666666666E-2</v>
      </c>
      <c r="K4422" s="64">
        <f>IFERROR(IF(Ações!$B4422="","",VLOOKUP(Table_1[[#This Row],[AÇÕES]],'Dados Status Invest STOCKS'!A4408:AD5023,2)),0)</f>
        <v>6.47</v>
      </c>
      <c r="L4422" s="65">
        <f>IFERROR(IF(Ações!$B4422="","",VLOOKUP(Table_1[[#This Row],[AÇÕES]],'Dados Status Invest STOCKS'!A4408:AD5023,3)/100),0)</f>
        <v>0</v>
      </c>
      <c r="M4422" s="66">
        <f>IFERROR(IF(Ações!$B4422="","",VLOOKUP(Table_1[[#This Row],[AÇÕES]],'Dados Status Invest STOCKS'!A4408:AD5023,28)),0)</f>
        <v>1.05</v>
      </c>
      <c r="N4422" s="66">
        <f>IFERROR(IF(Ações!$B4422="","",VLOOKUP(Table_1[[#This Row],[AÇÕES]],'Dados Status Invest STOCKS'!A4408:AD5023,27)),0)</f>
        <v>11.28</v>
      </c>
      <c r="O4422" s="66">
        <f>IFERROR(IF(Ações!$L4422="","",Ações!$K4422*Ações!$L4422),0)</f>
        <v>0</v>
      </c>
      <c r="P4422" s="67">
        <f t="shared" si="68"/>
        <v>0.06</v>
      </c>
      <c r="Q4422" s="67">
        <f>IFERROR(Ações!$O4422/Ações!$M4422,0)</f>
        <v>0</v>
      </c>
      <c r="R4422" s="67">
        <f>IFERROR(IF(Ações!$B4422="","",VLOOKUP(Table_1[[#This Row],[AÇÕES]],'Dados Status Invest STOCKS'!A4408:AD5023,18)/100),0)</f>
        <v>9.3200000000000005E-2</v>
      </c>
      <c r="S4422" s="65">
        <f>IFERROR(IF(Ações!$B4422="","",VLOOKUP(Table_1[[#This Row],[AÇÕES]],'Dados Status Invest STOCKS'!A4408:AD5023,25)/100),0)</f>
        <v>0</v>
      </c>
      <c r="T4422" s="67">
        <f>(1-Ações!$Q4422)*Ações!$R4422</f>
        <v>9.3200000000000005E-2</v>
      </c>
      <c r="U4422" s="68">
        <f>IF(Ações!$S4422=0,Ações!$T4422,IF(Ações!$T4422=0,Ações!$S4422,AVERAGE(Ações!$S4422,Ações!$T4422)))</f>
        <v>9.3200000000000005E-2</v>
      </c>
    </row>
    <row r="4423" spans="2:21" ht="15" customHeight="1" x14ac:dyDescent="0.2">
      <c r="B4423" s="63" t="str">
        <f>IFERROR('Dados Status Invest STOCKS'!A4410,"-")</f>
        <v>SVAC</v>
      </c>
      <c r="C4423" s="45">
        <f>IFERROR((Ações!$D4423-Ações!$K4423)/Ações!$D4423,0)</f>
        <v>0</v>
      </c>
      <c r="D4423" s="46">
        <f>(Ações!$O4423)/0.06</f>
        <v>0</v>
      </c>
      <c r="E4423" s="47">
        <f>IFERROR((Ações!$F4423-Ações!$K4423)/Ações!$F4423,0)</f>
        <v>0</v>
      </c>
      <c r="F4423" s="46" t="str">
        <f>IF(OR(Ações!$N4423&lt;0,Ações!$M4423&lt;0),"",(22.5*Ações!$M4423*Ações!$N4423)^0.5)</f>
        <v/>
      </c>
      <c r="G4423" s="47">
        <f>IFERROR((Ações!$H4423-Ações!$K4423)/Ações!$H4423,0)</f>
        <v>0</v>
      </c>
      <c r="H4423" s="48">
        <f>IFERROR(Ações!$I4423/(Ações!$P4423-Table_1[[#This Row],[CAGR LUCRO 5A]]),0)</f>
        <v>0</v>
      </c>
      <c r="I4423" s="48">
        <f>IF(Ações!$S4423&lt;0,"",Ações!$O4423*(1+Ações!$S4423))</f>
        <v>0</v>
      </c>
      <c r="J4423" s="49">
        <f>IFERROR(IF(Ações!$B4423="","",(VLOOKUP(Table_1[[#This Row],[AÇÕES]],'Dados Status Invest STOCKS'!A4409:AD5024,4)/Table_1[[#This Row],[LPA]]))/100,0)</f>
        <v>1.0676666666666668</v>
      </c>
      <c r="K4423" s="64">
        <f>IFERROR(IF(Ações!$B4423="","",VLOOKUP(Table_1[[#This Row],[AÇÕES]],'Dados Status Invest STOCKS'!A4409:AD5024,2)),0)</f>
        <v>9.5500000000000007</v>
      </c>
      <c r="L4423" s="65">
        <f>IFERROR(IF(Ações!$B4423="","",VLOOKUP(Table_1[[#This Row],[AÇÕES]],'Dados Status Invest STOCKS'!A4409:AD5024,3)/100),0)</f>
        <v>0</v>
      </c>
      <c r="M4423" s="66">
        <f>IFERROR(IF(Ações!$B4423="","",VLOOKUP(Table_1[[#This Row],[AÇÕES]],'Dados Status Invest STOCKS'!A4409:AD5024,28)),0)</f>
        <v>-0.3</v>
      </c>
      <c r="N4423" s="66">
        <f>IFERROR(IF(Ações!$B4423="","",VLOOKUP(Table_1[[#This Row],[AÇÕES]],'Dados Status Invest STOCKS'!A4409:AD5024,27)),0)</f>
        <v>0.1</v>
      </c>
      <c r="O4423" s="66">
        <f>IFERROR(IF(Ações!$L4423="","",Ações!$K4423*Ações!$L4423),0)</f>
        <v>0</v>
      </c>
      <c r="P4423" s="67">
        <f t="shared" si="68"/>
        <v>0.06</v>
      </c>
      <c r="Q4423" s="67">
        <f>IFERROR(Ações!$O4423/Ações!$M4423,0)</f>
        <v>0</v>
      </c>
      <c r="R4423" s="67">
        <f>IFERROR(IF(Ações!$B4423="","",VLOOKUP(Table_1[[#This Row],[AÇÕES]],'Dados Status Invest STOCKS'!A4409:AD5024,18)/100),0)</f>
        <v>-3.0136000000000003</v>
      </c>
      <c r="S4423" s="65">
        <f>IFERROR(IF(Ações!$B4423="","",VLOOKUP(Table_1[[#This Row],[AÇÕES]],'Dados Status Invest STOCKS'!A4409:AD5024,25)/100),0)</f>
        <v>0</v>
      </c>
      <c r="T4423" s="67">
        <f>(1-Ações!$Q4423)*Ações!$R4423</f>
        <v>-3.0136000000000003</v>
      </c>
      <c r="U4423" s="68">
        <f>IF(Ações!$S4423=0,Ações!$T4423,IF(Ações!$T4423=0,Ações!$S4423,AVERAGE(Ações!$S4423,Ações!$T4423)))</f>
        <v>-3.0136000000000003</v>
      </c>
    </row>
    <row r="4424" spans="2:21" ht="15" customHeight="1" x14ac:dyDescent="0.2">
      <c r="B4424" s="63" t="str">
        <f>IFERROR('Dados Status Invest STOCKS'!A4411,"-")</f>
        <v>SVACU</v>
      </c>
      <c r="C4424" s="45">
        <f>IFERROR((Ações!$D4424-Ações!$K4424)/Ações!$D4424,0)</f>
        <v>0</v>
      </c>
      <c r="D4424" s="46">
        <f>(Ações!$O4424)/0.06</f>
        <v>0</v>
      </c>
      <c r="E4424" s="47">
        <f>IFERROR((Ações!$F4424-Ações!$K4424)/Ações!$F4424,0)</f>
        <v>0</v>
      </c>
      <c r="F4424" s="46" t="str">
        <f>IF(OR(Ações!$N4424&lt;0,Ações!$M4424&lt;0),"",(22.5*Ações!$M4424*Ações!$N4424)^0.5)</f>
        <v/>
      </c>
      <c r="G4424" s="47">
        <f>IFERROR((Ações!$H4424-Ações!$K4424)/Ações!$H4424,0)</f>
        <v>0</v>
      </c>
      <c r="H4424" s="48">
        <f>IFERROR(Ações!$I4424/(Ações!$P4424-Table_1[[#This Row],[CAGR LUCRO 5A]]),0)</f>
        <v>0</v>
      </c>
      <c r="I4424" s="48">
        <f>IF(Ações!$S4424&lt;0,"",Ações!$O4424*(1+Ações!$S4424))</f>
        <v>0</v>
      </c>
      <c r="J4424" s="49">
        <f>IFERROR(IF(Ações!$B4424="","",(VLOOKUP(Table_1[[#This Row],[AÇÕES]],'Dados Status Invest STOCKS'!A4410:AD5025,4)/Table_1[[#This Row],[LPA]]))/100,0)</f>
        <v>1.1056666666666668</v>
      </c>
      <c r="K4424" s="64">
        <f>IFERROR(IF(Ações!$B4424="","",VLOOKUP(Table_1[[#This Row],[AÇÕES]],'Dados Status Invest STOCKS'!A4410:AD5025,2)),0)</f>
        <v>9.89</v>
      </c>
      <c r="L4424" s="65">
        <f>IFERROR(IF(Ações!$B4424="","",VLOOKUP(Table_1[[#This Row],[AÇÕES]],'Dados Status Invest STOCKS'!A4410:AD5025,3)/100),0)</f>
        <v>0</v>
      </c>
      <c r="M4424" s="66">
        <f>IFERROR(IF(Ações!$B4424="","",VLOOKUP(Table_1[[#This Row],[AÇÕES]],'Dados Status Invest STOCKS'!A4410:AD5025,28)),0)</f>
        <v>-0.3</v>
      </c>
      <c r="N4424" s="66">
        <f>IFERROR(IF(Ações!$B4424="","",VLOOKUP(Table_1[[#This Row],[AÇÕES]],'Dados Status Invest STOCKS'!A4410:AD5025,27)),0)</f>
        <v>0.1</v>
      </c>
      <c r="O4424" s="66">
        <f>IFERROR(IF(Ações!$L4424="","",Ações!$K4424*Ações!$L4424),0)</f>
        <v>0</v>
      </c>
      <c r="P4424" s="67">
        <f t="shared" si="68"/>
        <v>0.06</v>
      </c>
      <c r="Q4424" s="67">
        <f>IFERROR(Ações!$O4424/Ações!$M4424,0)</f>
        <v>0</v>
      </c>
      <c r="R4424" s="67">
        <f>IFERROR(IF(Ações!$B4424="","",VLOOKUP(Table_1[[#This Row],[AÇÕES]],'Dados Status Invest STOCKS'!A4410:AD5025,18)/100),0)</f>
        <v>-3.0136000000000003</v>
      </c>
      <c r="S4424" s="65">
        <f>IFERROR(IF(Ações!$B4424="","",VLOOKUP(Table_1[[#This Row],[AÇÕES]],'Dados Status Invest STOCKS'!A4410:AD5025,25)/100),0)</f>
        <v>0</v>
      </c>
      <c r="T4424" s="67">
        <f>(1-Ações!$Q4424)*Ações!$R4424</f>
        <v>-3.0136000000000003</v>
      </c>
      <c r="U4424" s="68">
        <f>IF(Ações!$S4424=0,Ações!$T4424,IF(Ações!$T4424=0,Ações!$S4424,AVERAGE(Ações!$S4424,Ações!$T4424)))</f>
        <v>-3.0136000000000003</v>
      </c>
    </row>
    <row r="4425" spans="2:21" ht="15" customHeight="1" x14ac:dyDescent="0.2">
      <c r="B4425" s="63" t="str">
        <f>IFERROR('Dados Status Invest STOCKS'!A4412,"-")</f>
        <v>SVACW</v>
      </c>
      <c r="C4425" s="45">
        <f>IFERROR((Ações!$D4425-Ações!$K4425)/Ações!$D4425,0)</f>
        <v>0</v>
      </c>
      <c r="D4425" s="46">
        <f>(Ações!$O4425)/0.06</f>
        <v>0</v>
      </c>
      <c r="E4425" s="47">
        <f>IFERROR((Ações!$F4425-Ações!$K4425)/Ações!$F4425,0)</f>
        <v>0</v>
      </c>
      <c r="F4425" s="46" t="str">
        <f>IF(OR(Ações!$N4425&lt;0,Ações!$M4425&lt;0),"",(22.5*Ações!$M4425*Ações!$N4425)^0.5)</f>
        <v/>
      </c>
      <c r="G4425" s="47">
        <f>IFERROR((Ações!$H4425-Ações!$K4425)/Ações!$H4425,0)</f>
        <v>0</v>
      </c>
      <c r="H4425" s="48">
        <f>IFERROR(Ações!$I4425/(Ações!$P4425-Table_1[[#This Row],[CAGR LUCRO 5A]]),0)</f>
        <v>0</v>
      </c>
      <c r="I4425" s="48">
        <f>IF(Ações!$S4425&lt;0,"",Ações!$O4425*(1+Ações!$S4425))</f>
        <v>0</v>
      </c>
      <c r="J4425" s="49">
        <f>IFERROR(IF(Ações!$B4425="","",(VLOOKUP(Table_1[[#This Row],[AÇÕES]],'Dados Status Invest STOCKS'!A4411:AD5026,4)/Table_1[[#This Row],[LPA]]))/100,0)</f>
        <v>0.21900000000000003</v>
      </c>
      <c r="K4425" s="64">
        <f>IFERROR(IF(Ações!$B4425="","",VLOOKUP(Table_1[[#This Row],[AÇÕES]],'Dados Status Invest STOCKS'!A4411:AD5026,2)),0)</f>
        <v>1.96</v>
      </c>
      <c r="L4425" s="65">
        <f>IFERROR(IF(Ações!$B4425="","",VLOOKUP(Table_1[[#This Row],[AÇÕES]],'Dados Status Invest STOCKS'!A4411:AD5026,3)/100),0)</f>
        <v>0</v>
      </c>
      <c r="M4425" s="66">
        <f>IFERROR(IF(Ações!$B4425="","",VLOOKUP(Table_1[[#This Row],[AÇÕES]],'Dados Status Invest STOCKS'!A4411:AD5026,28)),0)</f>
        <v>-0.3</v>
      </c>
      <c r="N4425" s="66">
        <f>IFERROR(IF(Ações!$B4425="","",VLOOKUP(Table_1[[#This Row],[AÇÕES]],'Dados Status Invest STOCKS'!A4411:AD5026,27)),0)</f>
        <v>0.1</v>
      </c>
      <c r="O4425" s="66">
        <f>IFERROR(IF(Ações!$L4425="","",Ações!$K4425*Ações!$L4425),0)</f>
        <v>0</v>
      </c>
      <c r="P4425" s="67">
        <f t="shared" si="68"/>
        <v>0.06</v>
      </c>
      <c r="Q4425" s="67">
        <f>IFERROR(Ações!$O4425/Ações!$M4425,0)</f>
        <v>0</v>
      </c>
      <c r="R4425" s="67">
        <f>IFERROR(IF(Ações!$B4425="","",VLOOKUP(Table_1[[#This Row],[AÇÕES]],'Dados Status Invest STOCKS'!A4411:AD5026,18)/100),0)</f>
        <v>-3.0136000000000003</v>
      </c>
      <c r="S4425" s="65">
        <f>IFERROR(IF(Ações!$B4425="","",VLOOKUP(Table_1[[#This Row],[AÇÕES]],'Dados Status Invest STOCKS'!A4411:AD5026,25)/100),0)</f>
        <v>0</v>
      </c>
      <c r="T4425" s="67">
        <f>(1-Ações!$Q4425)*Ações!$R4425</f>
        <v>-3.0136000000000003</v>
      </c>
      <c r="U4425" s="68">
        <f>IF(Ações!$S4425=0,Ações!$T4425,IF(Ações!$T4425=0,Ações!$S4425,AVERAGE(Ações!$S4425,Ações!$T4425)))</f>
        <v>-3.0136000000000003</v>
      </c>
    </row>
    <row r="4426" spans="2:21" ht="15" customHeight="1" x14ac:dyDescent="0.2">
      <c r="B4426" s="63" t="str">
        <f>IFERROR('Dados Status Invest STOCKS'!A4413,"-")</f>
        <v>SVBI</v>
      </c>
      <c r="C4426" s="45">
        <f>IFERROR((Ações!$D4426-Ações!$K4426)/Ações!$D4426,0)</f>
        <v>-4.4545454545454533</v>
      </c>
      <c r="D4426" s="46">
        <f>(Ações!$O4426)/0.06</f>
        <v>2.4988333333333341</v>
      </c>
      <c r="E4426" s="47">
        <f>IFERROR((Ações!$F4426-Ações!$K4426)/Ações!$F4426,0)</f>
        <v>-9.9272193201659684E-2</v>
      </c>
      <c r="F4426" s="46">
        <f>IF(OR(Ações!$N4426&lt;0,Ações!$M4426&lt;0),"",(22.5*Ações!$M4426*Ações!$N4426)^0.5)</f>
        <v>12.399112871492056</v>
      </c>
      <c r="G4426" s="47">
        <f>IFERROR((Ações!$H4426-Ações!$K4426)/Ações!$H4426,0)</f>
        <v>15.088589981447125</v>
      </c>
      <c r="H4426" s="48">
        <f>IFERROR(Ações!$I4426/(Ações!$P4426-Table_1[[#This Row],[CAGR LUCRO 5A]]),0)</f>
        <v>-0.96744954732510291</v>
      </c>
      <c r="I4426" s="48">
        <f>IF(Ações!$S4426&lt;0,"",Ações!$O4426*(1+Ações!$S4426))</f>
        <v>0.18807219200000003</v>
      </c>
      <c r="J4426" s="49">
        <f>IFERROR(IF(Ações!$B4426="","",(VLOOKUP(Table_1[[#This Row],[AÇÕES]],'Dados Status Invest STOCKS'!A4412:AD5027,4)/Table_1[[#This Row],[LPA]]))/100,0)</f>
        <v>0.22397435897435894</v>
      </c>
      <c r="K4426" s="64">
        <f>IFERROR(IF(Ações!$B4426="","",VLOOKUP(Table_1[[#This Row],[AÇÕES]],'Dados Status Invest STOCKS'!A4412:AD5027,2)),0)</f>
        <v>13.63</v>
      </c>
      <c r="L4426" s="65">
        <f>IFERROR(IF(Ações!$B4426="","",VLOOKUP(Table_1[[#This Row],[AÇÕES]],'Dados Status Invest STOCKS'!A4412:AD5027,3)/100),0)</f>
        <v>1.1000000000000001E-2</v>
      </c>
      <c r="M4426" s="66">
        <f>IFERROR(IF(Ações!$B4426="","",VLOOKUP(Table_1[[#This Row],[AÇÕES]],'Dados Status Invest STOCKS'!A4412:AD5027,28)),0)</f>
        <v>0.78</v>
      </c>
      <c r="N4426" s="66">
        <f>IFERROR(IF(Ações!$B4426="","",VLOOKUP(Table_1[[#This Row],[AÇÕES]],'Dados Status Invest STOCKS'!A4412:AD5027,27)),0)</f>
        <v>8.76</v>
      </c>
      <c r="O4426" s="66">
        <f>IFERROR(IF(Ações!$L4426="","",Ações!$K4426*Ações!$L4426),0)</f>
        <v>0.14993000000000004</v>
      </c>
      <c r="P4426" s="67">
        <f t="shared" si="68"/>
        <v>0.06</v>
      </c>
      <c r="Q4426" s="67">
        <f>IFERROR(Ações!$O4426/Ações!$M4426,0)</f>
        <v>0.19221794871794876</v>
      </c>
      <c r="R4426" s="67">
        <f>IFERROR(IF(Ações!$B4426="","",VLOOKUP(Table_1[[#This Row],[AÇÕES]],'Dados Status Invest STOCKS'!A4412:AD5027,18)/100),0)</f>
        <v>8.9099999999999999E-2</v>
      </c>
      <c r="S4426" s="65">
        <f>IFERROR(IF(Ações!$B4426="","",VLOOKUP(Table_1[[#This Row],[AÇÕES]],'Dados Status Invest STOCKS'!A4412:AD5027,25)/100),0)</f>
        <v>0.25440000000000002</v>
      </c>
      <c r="T4426" s="67">
        <f>(1-Ações!$Q4426)*Ações!$R4426</f>
        <v>7.1973380769230766E-2</v>
      </c>
      <c r="U4426" s="68">
        <f>IF(Ações!$S4426=0,Ações!$T4426,IF(Ações!$T4426=0,Ações!$S4426,AVERAGE(Ações!$S4426,Ações!$T4426)))</f>
        <v>0.16318669038461539</v>
      </c>
    </row>
    <row r="4427" spans="2:21" ht="15" customHeight="1" x14ac:dyDescent="0.2">
      <c r="B4427" s="63" t="str">
        <f>IFERROR('Dados Status Invest STOCKS'!A4414,"-")</f>
        <v>SVMK</v>
      </c>
      <c r="C4427" s="45">
        <f>IFERROR((Ações!$D4427-Ações!$K4427)/Ações!$D4427,0)</f>
        <v>0</v>
      </c>
      <c r="D4427" s="46">
        <f>(Ações!$O4427)/0.06</f>
        <v>0</v>
      </c>
      <c r="E4427" s="47">
        <f>IFERROR((Ações!$F4427-Ações!$K4427)/Ações!$F4427,0)</f>
        <v>0</v>
      </c>
      <c r="F4427" s="46" t="str">
        <f>IF(OR(Ações!$N4427&lt;0,Ações!$M4427&lt;0),"",(22.5*Ações!$M4427*Ações!$N4427)^0.5)</f>
        <v/>
      </c>
      <c r="G4427" s="47">
        <f>IFERROR((Ações!$H4427-Ações!$K4427)/Ações!$H4427,0)</f>
        <v>0</v>
      </c>
      <c r="H4427" s="48">
        <f>IFERROR(Ações!$I4427/(Ações!$P4427-Table_1[[#This Row],[CAGR LUCRO 5A]]),0)</f>
        <v>0</v>
      </c>
      <c r="I4427" s="48">
        <f>IF(Ações!$S4427&lt;0,"",Ações!$O4427*(1+Ações!$S4427))</f>
        <v>0</v>
      </c>
      <c r="J4427" s="49">
        <f>IFERROR(IF(Ações!$B4427="","",(VLOOKUP(Table_1[[#This Row],[AÇÕES]],'Dados Status Invest STOCKS'!A4413:AD5028,4)/Table_1[[#This Row],[LPA]]))/100,0)</f>
        <v>0.48298507462686563</v>
      </c>
      <c r="K4427" s="64">
        <f>IFERROR(IF(Ações!$B4427="","",VLOOKUP(Table_1[[#This Row],[AÇÕES]],'Dados Status Invest STOCKS'!A4413:AD5028,2)),0)</f>
        <v>21.55</v>
      </c>
      <c r="L4427" s="65">
        <f>IFERROR(IF(Ações!$B4427="","",VLOOKUP(Table_1[[#This Row],[AÇÕES]],'Dados Status Invest STOCKS'!A4413:AD5028,3)/100),0)</f>
        <v>0</v>
      </c>
      <c r="M4427" s="66">
        <f>IFERROR(IF(Ações!$B4427="","",VLOOKUP(Table_1[[#This Row],[AÇÕES]],'Dados Status Invest STOCKS'!A4413:AD5028,28)),0)</f>
        <v>-0.67</v>
      </c>
      <c r="N4427" s="66">
        <f>IFERROR(IF(Ações!$B4427="","",VLOOKUP(Table_1[[#This Row],[AÇÕES]],'Dados Status Invest STOCKS'!A4413:AD5028,27)),0)</f>
        <v>2.39</v>
      </c>
      <c r="O4427" s="66">
        <f>IFERROR(IF(Ações!$L4427="","",Ações!$K4427*Ações!$L4427),0)</f>
        <v>0</v>
      </c>
      <c r="P4427" s="67">
        <f t="shared" si="68"/>
        <v>0.06</v>
      </c>
      <c r="Q4427" s="67">
        <f>IFERROR(Ações!$O4427/Ações!$M4427,0)</f>
        <v>0</v>
      </c>
      <c r="R4427" s="67">
        <f>IFERROR(IF(Ações!$B4427="","",VLOOKUP(Table_1[[#This Row],[AÇÕES]],'Dados Status Invest STOCKS'!A4413:AD5028,18)/100),0)</f>
        <v>-0.27910000000000001</v>
      </c>
      <c r="S4427" s="65">
        <f>IFERROR(IF(Ações!$B4427="","",VLOOKUP(Table_1[[#This Row],[AÇÕES]],'Dados Status Invest STOCKS'!A4413:AD5028,25)/100),0)</f>
        <v>0</v>
      </c>
      <c r="T4427" s="67">
        <f>(1-Ações!$Q4427)*Ações!$R4427</f>
        <v>-0.27910000000000001</v>
      </c>
      <c r="U4427" s="68">
        <f>IF(Ações!$S4427=0,Ações!$T4427,IF(Ações!$T4427=0,Ações!$S4427,AVERAGE(Ações!$S4427,Ações!$T4427)))</f>
        <v>-0.27910000000000001</v>
      </c>
    </row>
    <row r="4428" spans="2:21" ht="15" customHeight="1" x14ac:dyDescent="0.2">
      <c r="B4428" s="63" t="str">
        <f>IFERROR('Dados Status Invest STOCKS'!A4415,"-")</f>
        <v>SVRA</v>
      </c>
      <c r="C4428" s="45">
        <f>IFERROR((Ações!$D4428-Ações!$K4428)/Ações!$D4428,0)</f>
        <v>0</v>
      </c>
      <c r="D4428" s="46">
        <f>(Ações!$O4428)/0.06</f>
        <v>0</v>
      </c>
      <c r="E4428" s="47">
        <f>IFERROR((Ações!$F4428-Ações!$K4428)/Ações!$F4428,0)</f>
        <v>0</v>
      </c>
      <c r="F4428" s="46" t="str">
        <f>IF(OR(Ações!$N4428&lt;0,Ações!$M4428&lt;0),"",(22.5*Ações!$M4428*Ações!$N4428)^0.5)</f>
        <v/>
      </c>
      <c r="G4428" s="47">
        <f>IFERROR((Ações!$H4428-Ações!$K4428)/Ações!$H4428,0)</f>
        <v>0</v>
      </c>
      <c r="H4428" s="48">
        <f>IFERROR(Ações!$I4428/(Ações!$P4428-Table_1[[#This Row],[CAGR LUCRO 5A]]),0)</f>
        <v>0</v>
      </c>
      <c r="I4428" s="48">
        <f>IF(Ações!$S4428&lt;0,"",Ações!$O4428*(1+Ações!$S4428))</f>
        <v>0</v>
      </c>
      <c r="J4428" s="49">
        <f>IFERROR(IF(Ações!$B4428="","",(VLOOKUP(Table_1[[#This Row],[AÇÕES]],'Dados Status Invest STOCKS'!A4414:AD5029,4)/Table_1[[#This Row],[LPA]]))/100,0)</f>
        <v>7.1999999999999995E-2</v>
      </c>
      <c r="K4428" s="64">
        <f>IFERROR(IF(Ações!$B4428="","",VLOOKUP(Table_1[[#This Row],[AÇÕES]],'Dados Status Invest STOCKS'!A4414:AD5029,2)),0)</f>
        <v>1.1499999999999999</v>
      </c>
      <c r="L4428" s="65">
        <f>IFERROR(IF(Ações!$B4428="","",VLOOKUP(Table_1[[#This Row],[AÇÕES]],'Dados Status Invest STOCKS'!A4414:AD5029,3)/100),0)</f>
        <v>0</v>
      </c>
      <c r="M4428" s="66">
        <f>IFERROR(IF(Ações!$B4428="","",VLOOKUP(Table_1[[#This Row],[AÇÕES]],'Dados Status Invest STOCKS'!A4414:AD5029,28)),0)</f>
        <v>-0.4</v>
      </c>
      <c r="N4428" s="66">
        <f>IFERROR(IF(Ações!$B4428="","",VLOOKUP(Table_1[[#This Row],[AÇÕES]],'Dados Status Invest STOCKS'!A4414:AD5029,27)),0)</f>
        <v>1.36</v>
      </c>
      <c r="O4428" s="66">
        <f>IFERROR(IF(Ações!$L4428="","",Ações!$K4428*Ações!$L4428),0)</f>
        <v>0</v>
      </c>
      <c r="P4428" s="67">
        <f t="shared" si="68"/>
        <v>0.06</v>
      </c>
      <c r="Q4428" s="67">
        <f>IFERROR(Ações!$O4428/Ações!$M4428,0)</f>
        <v>0</v>
      </c>
      <c r="R4428" s="67">
        <f>IFERROR(IF(Ações!$B4428="","",VLOOKUP(Table_1[[#This Row],[AÇÕES]],'Dados Status Invest STOCKS'!A4414:AD5029,18)/100),0)</f>
        <v>-0.2928</v>
      </c>
      <c r="S4428" s="65">
        <f>IFERROR(IF(Ações!$B4428="","",VLOOKUP(Table_1[[#This Row],[AÇÕES]],'Dados Status Invest STOCKS'!A4414:AD5029,25)/100),0)</f>
        <v>0</v>
      </c>
      <c r="T4428" s="67">
        <f>(1-Ações!$Q4428)*Ações!$R4428</f>
        <v>-0.2928</v>
      </c>
      <c r="U4428" s="68">
        <f>IF(Ações!$S4428=0,Ações!$T4428,IF(Ações!$T4428=0,Ações!$S4428,AVERAGE(Ações!$S4428,Ações!$T4428)))</f>
        <v>-0.2928</v>
      </c>
    </row>
    <row r="4429" spans="2:21" ht="15" customHeight="1" x14ac:dyDescent="0.2">
      <c r="B4429" s="63" t="str">
        <f>IFERROR('Dados Status Invest STOCKS'!A4416,"-")</f>
        <v>SVVC</v>
      </c>
      <c r="C4429" s="45">
        <f>IFERROR((Ações!$D4429-Ações!$K4429)/Ações!$D4429,0)</f>
        <v>0</v>
      </c>
      <c r="D4429" s="46">
        <f>(Ações!$O4429)/0.06</f>
        <v>0</v>
      </c>
      <c r="E4429" s="47">
        <f>IFERROR((Ações!$F4429-Ações!$K4429)/Ações!$F4429,0)</f>
        <v>0.69494294762755626</v>
      </c>
      <c r="F4429" s="46">
        <f>IF(OR(Ações!$N4429&lt;0,Ações!$M4429&lt;0),"",(22.5*Ações!$M4429*Ações!$N4429)^0.5)</f>
        <v>12.94839758425729</v>
      </c>
      <c r="G4429" s="47">
        <f>IFERROR((Ações!$H4429-Ações!$K4429)/Ações!$H4429,0)</f>
        <v>0</v>
      </c>
      <c r="H4429" s="48">
        <f>IFERROR(Ações!$I4429/(Ações!$P4429-Table_1[[#This Row],[CAGR LUCRO 5A]]),0)</f>
        <v>0</v>
      </c>
      <c r="I4429" s="48">
        <f>IF(Ações!$S4429&lt;0,"",Ações!$O4429*(1+Ações!$S4429))</f>
        <v>0</v>
      </c>
      <c r="J4429" s="49">
        <f>IFERROR(IF(Ações!$B4429="","",(VLOOKUP(Table_1[[#This Row],[AÇÕES]],'Dados Status Invest STOCKS'!A4415:AD5030,4)/Table_1[[#This Row],[LPA]]))/100,0)</f>
        <v>0.14711538461538462</v>
      </c>
      <c r="K4429" s="64">
        <f>IFERROR(IF(Ações!$B4429="","",VLOOKUP(Table_1[[#This Row],[AÇÕES]],'Dados Status Invest STOCKS'!A4415:AD5030,2)),0)</f>
        <v>3.95</v>
      </c>
      <c r="L4429" s="65">
        <f>IFERROR(IF(Ações!$B4429="","",VLOOKUP(Table_1[[#This Row],[AÇÕES]],'Dados Status Invest STOCKS'!A4415:AD5030,3)/100),0)</f>
        <v>0</v>
      </c>
      <c r="M4429" s="66">
        <f>IFERROR(IF(Ações!$B4429="","",VLOOKUP(Table_1[[#This Row],[AÇÕES]],'Dados Status Invest STOCKS'!A4415:AD5030,28)),0)</f>
        <v>0.52</v>
      </c>
      <c r="N4429" s="66">
        <f>IFERROR(IF(Ações!$B4429="","",VLOOKUP(Table_1[[#This Row],[AÇÕES]],'Dados Status Invest STOCKS'!A4415:AD5030,27)),0)</f>
        <v>14.33</v>
      </c>
      <c r="O4429" s="66">
        <f>IFERROR(IF(Ações!$L4429="","",Ações!$K4429*Ações!$L4429),0)</f>
        <v>0</v>
      </c>
      <c r="P4429" s="67">
        <f t="shared" si="68"/>
        <v>0.06</v>
      </c>
      <c r="Q4429" s="67">
        <f>IFERROR(Ações!$O4429/Ações!$M4429,0)</f>
        <v>0</v>
      </c>
      <c r="R4429" s="67">
        <f>IFERROR(IF(Ações!$B4429="","",VLOOKUP(Table_1[[#This Row],[AÇÕES]],'Dados Status Invest STOCKS'!A4415:AD5030,18)/100),0)</f>
        <v>3.61E-2</v>
      </c>
      <c r="S4429" s="65">
        <f>IFERROR(IF(Ações!$B4429="","",VLOOKUP(Table_1[[#This Row],[AÇÕES]],'Dados Status Invest STOCKS'!A4415:AD5030,25)/100),0)</f>
        <v>0</v>
      </c>
      <c r="T4429" s="67">
        <f>(1-Ações!$Q4429)*Ações!$R4429</f>
        <v>3.61E-2</v>
      </c>
      <c r="U4429" s="68">
        <f>IF(Ações!$S4429=0,Ações!$T4429,IF(Ações!$T4429=0,Ações!$S4429,AVERAGE(Ações!$S4429,Ações!$T4429)))</f>
        <v>3.61E-2</v>
      </c>
    </row>
    <row r="4430" spans="2:21" ht="15" customHeight="1" x14ac:dyDescent="0.2">
      <c r="B4430" s="63" t="str">
        <f>IFERROR('Dados Status Invest STOCKS'!A4417,"-")</f>
        <v>SWAV</v>
      </c>
      <c r="C4430" s="45">
        <f>IFERROR((Ações!$D4430-Ações!$K4430)/Ações!$D4430,0)</f>
        <v>0</v>
      </c>
      <c r="D4430" s="46">
        <f>(Ações!$O4430)/0.06</f>
        <v>0</v>
      </c>
      <c r="E4430" s="47">
        <f>IFERROR((Ações!$F4430-Ações!$K4430)/Ações!$F4430,0)</f>
        <v>0</v>
      </c>
      <c r="F4430" s="46" t="str">
        <f>IF(OR(Ações!$N4430&lt;0,Ações!$M4430&lt;0),"",(22.5*Ações!$M4430*Ações!$N4430)^0.5)</f>
        <v/>
      </c>
      <c r="G4430" s="47">
        <f>IFERROR((Ações!$H4430-Ações!$K4430)/Ações!$H4430,0)</f>
        <v>0</v>
      </c>
      <c r="H4430" s="48">
        <f>IFERROR(Ações!$I4430/(Ações!$P4430-Table_1[[#This Row],[CAGR LUCRO 5A]]),0)</f>
        <v>0</v>
      </c>
      <c r="I4430" s="48">
        <f>IF(Ações!$S4430&lt;0,"",Ações!$O4430*(1+Ações!$S4430))</f>
        <v>0</v>
      </c>
      <c r="J4430" s="49">
        <f>IFERROR(IF(Ações!$B4430="","",(VLOOKUP(Table_1[[#This Row],[AÇÕES]],'Dados Status Invest STOCKS'!A4416:AD5031,4)/Table_1[[#This Row],[LPA]]))/100,0)</f>
        <v>1.2446728971962617</v>
      </c>
      <c r="K4430" s="64">
        <f>IFERROR(IF(Ações!$B4430="","",VLOOKUP(Table_1[[#This Row],[AÇÕES]],'Dados Status Invest STOCKS'!A4416:AD5031,2)),0)</f>
        <v>143.16999999999999</v>
      </c>
      <c r="L4430" s="65">
        <f>IFERROR(IF(Ações!$B4430="","",VLOOKUP(Table_1[[#This Row],[AÇÕES]],'Dados Status Invest STOCKS'!A4416:AD5031,3)/100),0)</f>
        <v>0</v>
      </c>
      <c r="M4430" s="66">
        <f>IFERROR(IF(Ações!$B4430="","",VLOOKUP(Table_1[[#This Row],[AÇÕES]],'Dados Status Invest STOCKS'!A4416:AD5031,28)),0)</f>
        <v>-1.07</v>
      </c>
      <c r="N4430" s="66">
        <f>IFERROR(IF(Ações!$B4430="","",VLOOKUP(Table_1[[#This Row],[AÇÕES]],'Dados Status Invest STOCKS'!A4416:AD5031,27)),0)</f>
        <v>6.24</v>
      </c>
      <c r="O4430" s="66">
        <f>IFERROR(IF(Ações!$L4430="","",Ações!$K4430*Ações!$L4430),0)</f>
        <v>0</v>
      </c>
      <c r="P4430" s="67">
        <f t="shared" si="68"/>
        <v>0.06</v>
      </c>
      <c r="Q4430" s="67">
        <f>IFERROR(Ações!$O4430/Ações!$M4430,0)</f>
        <v>0</v>
      </c>
      <c r="R4430" s="67">
        <f>IFERROR(IF(Ações!$B4430="","",VLOOKUP(Table_1[[#This Row],[AÇÕES]],'Dados Status Invest STOCKS'!A4416:AD5031,18)/100),0)</f>
        <v>-0.17230000000000001</v>
      </c>
      <c r="S4430" s="65">
        <f>IFERROR(IF(Ações!$B4430="","",VLOOKUP(Table_1[[#This Row],[AÇÕES]],'Dados Status Invest STOCKS'!A4416:AD5031,25)/100),0)</f>
        <v>0</v>
      </c>
      <c r="T4430" s="67">
        <f>(1-Ações!$Q4430)*Ações!$R4430</f>
        <v>-0.17230000000000001</v>
      </c>
      <c r="U4430" s="68">
        <f>IF(Ações!$S4430=0,Ações!$T4430,IF(Ações!$T4430=0,Ações!$S4430,AVERAGE(Ações!$S4430,Ações!$T4430)))</f>
        <v>-0.17230000000000001</v>
      </c>
    </row>
    <row r="4431" spans="2:21" ht="15" customHeight="1" x14ac:dyDescent="0.2">
      <c r="B4431" s="63" t="str">
        <f>IFERROR('Dados Status Invest STOCKS'!A4418,"-")</f>
        <v>SWBI</v>
      </c>
      <c r="C4431" s="45">
        <f>IFERROR((Ações!$D4431-Ações!$K4431)/Ações!$D4431,0)</f>
        <v>-2.5714285714285716</v>
      </c>
      <c r="D4431" s="46">
        <f>(Ações!$O4431)/0.06</f>
        <v>4.8243999999999998</v>
      </c>
      <c r="E4431" s="47">
        <f>IFERROR((Ações!$F4431-Ações!$K4431)/Ações!$F4431,0)</f>
        <v>0.43731871988088167</v>
      </c>
      <c r="F4431" s="46">
        <f>IF(OR(Ações!$N4431&lt;0,Ações!$M4431&lt;0),"",(22.5*Ações!$M4431*Ações!$N4431)^0.5)</f>
        <v>30.621242626647273</v>
      </c>
      <c r="G4431" s="47">
        <f>IFERROR((Ações!$H4431-Ações!$K4431)/Ações!$H4431,0)</f>
        <v>8.7299841295901057</v>
      </c>
      <c r="H4431" s="48">
        <f>IFERROR(Ações!$I4431/(Ações!$P4431-Table_1[[#This Row],[CAGR LUCRO 5A]]),0)</f>
        <v>-2.2289825840707964</v>
      </c>
      <c r="I4431" s="48">
        <f>IF(Ações!$S4431&lt;0,"",Ações!$O4431*(1+Ações!$S4431))</f>
        <v>0.35262504480000001</v>
      </c>
      <c r="J4431" s="49">
        <f>IFERROR(IF(Ações!$B4431="","",(VLOOKUP(Table_1[[#This Row],[AÇÕES]],'Dados Status Invest STOCKS'!A4417:AD5032,4)/Table_1[[#This Row],[LPA]]))/100,0)</f>
        <v>5.1557093425605542E-3</v>
      </c>
      <c r="K4431" s="64">
        <f>IFERROR(IF(Ações!$B4431="","",VLOOKUP(Table_1[[#This Row],[AÇÕES]],'Dados Status Invest STOCKS'!A4417:AD5032,2)),0)</f>
        <v>17.23</v>
      </c>
      <c r="L4431" s="65">
        <f>IFERROR(IF(Ações!$B4431="","",VLOOKUP(Table_1[[#This Row],[AÇÕES]],'Dados Status Invest STOCKS'!A4417:AD5032,3)/100),0)</f>
        <v>1.6799999999999999E-2</v>
      </c>
      <c r="M4431" s="66">
        <f>IFERROR(IF(Ações!$B4431="","",VLOOKUP(Table_1[[#This Row],[AÇÕES]],'Dados Status Invest STOCKS'!A4417:AD5032,28)),0)</f>
        <v>5.78</v>
      </c>
      <c r="N4431" s="66">
        <f>IFERROR(IF(Ações!$B4431="","",VLOOKUP(Table_1[[#This Row],[AÇÕES]],'Dados Status Invest STOCKS'!A4417:AD5032,27)),0)</f>
        <v>7.21</v>
      </c>
      <c r="O4431" s="66">
        <f>IFERROR(IF(Ações!$L4431="","",Ações!$K4431*Ações!$L4431),0)</f>
        <v>0.289464</v>
      </c>
      <c r="P4431" s="67">
        <f t="shared" ref="P4431:P4494" si="69">$U$6</f>
        <v>0.06</v>
      </c>
      <c r="Q4431" s="67">
        <f>IFERROR(Ações!$O4431/Ações!$M4431,0)</f>
        <v>5.0080276816608996E-2</v>
      </c>
      <c r="R4431" s="67">
        <f>IFERROR(IF(Ações!$B4431="","",VLOOKUP(Table_1[[#This Row],[AÇÕES]],'Dados Status Invest STOCKS'!A4417:AD5032,18)/100),0)</f>
        <v>0.80169999999999997</v>
      </c>
      <c r="S4431" s="65">
        <f>IFERROR(IF(Ações!$B4431="","",VLOOKUP(Table_1[[#This Row],[AÇÕES]],'Dados Status Invest STOCKS'!A4417:AD5032,25)/100),0)</f>
        <v>0.21820000000000001</v>
      </c>
      <c r="T4431" s="67">
        <f>(1-Ações!$Q4431)*Ações!$R4431</f>
        <v>0.76155064207612455</v>
      </c>
      <c r="U4431" s="68">
        <f>IF(Ações!$S4431=0,Ações!$T4431,IF(Ações!$T4431=0,Ações!$S4431,AVERAGE(Ações!$S4431,Ações!$T4431)))</f>
        <v>0.48987532103806231</v>
      </c>
    </row>
    <row r="4432" spans="2:21" ht="15" customHeight="1" x14ac:dyDescent="0.2">
      <c r="B4432" s="63" t="str">
        <f>IFERROR('Dados Status Invest STOCKS'!A4419,"-")</f>
        <v>SWCH</v>
      </c>
      <c r="C4432" s="45">
        <f>IFERROR((Ações!$D4432-Ações!$K4432)/Ações!$D4432,0)</f>
        <v>-6.4074074074074057</v>
      </c>
      <c r="D4432" s="46">
        <f>(Ações!$O4432)/0.06</f>
        <v>3.3952500000000008</v>
      </c>
      <c r="E4432" s="47">
        <f>IFERROR((Ações!$F4432-Ações!$K4432)/Ações!$F4432,0)</f>
        <v>-8.3364520444673786</v>
      </c>
      <c r="F4432" s="46">
        <f>IF(OR(Ações!$N4432&lt;0,Ações!$M4432&lt;0),"",(22.5*Ações!$M4432*Ações!$N4432)^0.5)</f>
        <v>2.6937427494101955</v>
      </c>
      <c r="G4432" s="47">
        <f>IFERROR((Ações!$H4432-Ações!$K4432)/Ações!$H4432,0)</f>
        <v>0</v>
      </c>
      <c r="H4432" s="48">
        <f>IFERROR(Ações!$I4432/(Ações!$P4432-Table_1[[#This Row],[CAGR LUCRO 5A]]),0)</f>
        <v>0</v>
      </c>
      <c r="I4432" s="48" t="str">
        <f>IF(Ações!$S4432&lt;0,"",Ações!$O4432*(1+Ações!$S4432))</f>
        <v/>
      </c>
      <c r="J4432" s="49">
        <f>IFERROR(IF(Ações!$B4432="","",(VLOOKUP(Table_1[[#This Row],[AÇÕES]],'Dados Status Invest STOCKS'!A4418:AD5033,4)/Table_1[[#This Row],[LPA]]))/100,0)</f>
        <v>10.937999999999999</v>
      </c>
      <c r="K4432" s="64">
        <f>IFERROR(IF(Ações!$B4432="","",VLOOKUP(Table_1[[#This Row],[AÇÕES]],'Dados Status Invest STOCKS'!A4418:AD5033,2)),0)</f>
        <v>25.15</v>
      </c>
      <c r="L4432" s="65">
        <f>IFERROR(IF(Ações!$B4432="","",VLOOKUP(Table_1[[#This Row],[AÇÕES]],'Dados Status Invest STOCKS'!A4418:AD5033,3)/100),0)</f>
        <v>8.1000000000000013E-3</v>
      </c>
      <c r="M4432" s="66">
        <f>IFERROR(IF(Ações!$B4432="","",VLOOKUP(Table_1[[#This Row],[AÇÕES]],'Dados Status Invest STOCKS'!A4418:AD5033,28)),0)</f>
        <v>0.15</v>
      </c>
      <c r="N4432" s="66">
        <f>IFERROR(IF(Ações!$B4432="","",VLOOKUP(Table_1[[#This Row],[AÇÕES]],'Dados Status Invest STOCKS'!A4418:AD5033,27)),0)</f>
        <v>2.15</v>
      </c>
      <c r="O4432" s="66">
        <f>IFERROR(IF(Ações!$L4432="","",Ações!$K4432*Ações!$L4432),0)</f>
        <v>0.20371500000000003</v>
      </c>
      <c r="P4432" s="67">
        <f t="shared" si="69"/>
        <v>0.06</v>
      </c>
      <c r="Q4432" s="67">
        <f>IFERROR(Ações!$O4432/Ações!$M4432,0)</f>
        <v>1.3581000000000003</v>
      </c>
      <c r="R4432" s="67">
        <f>IFERROR(IF(Ações!$B4432="","",VLOOKUP(Table_1[[#This Row],[AÇÕES]],'Dados Status Invest STOCKS'!A4418:AD5033,18)/100),0)</f>
        <v>7.1399999999999991E-2</v>
      </c>
      <c r="S4432" s="65">
        <f>IFERROR(IF(Ações!$B4432="","",VLOOKUP(Table_1[[#This Row],[AÇÕES]],'Dados Status Invest STOCKS'!A4418:AD5033,25)/100),0)</f>
        <v>-0.2671</v>
      </c>
      <c r="T4432" s="67">
        <f>(1-Ações!$Q4432)*Ações!$R4432</f>
        <v>-2.5568340000000019E-2</v>
      </c>
      <c r="U4432" s="68">
        <f>IF(Ações!$S4432=0,Ações!$T4432,IF(Ações!$T4432=0,Ações!$S4432,AVERAGE(Ações!$S4432,Ações!$T4432)))</f>
        <v>-0.14633417000000001</v>
      </c>
    </row>
    <row r="4433" spans="2:21" ht="15" customHeight="1" x14ac:dyDescent="0.2">
      <c r="B4433" s="63" t="str">
        <f>IFERROR('Dados Status Invest STOCKS'!A4420,"-")</f>
        <v>SWI</v>
      </c>
      <c r="C4433" s="45">
        <f>IFERROR((Ações!$D4433-Ações!$K4433)/Ações!$D4433,0)</f>
        <v>0.86270022883295194</v>
      </c>
      <c r="D4433" s="46">
        <f>(Ações!$O4433)/0.06</f>
        <v>100.00016666666667</v>
      </c>
      <c r="E4433" s="47">
        <f>IFERROR((Ações!$F4433-Ações!$K4433)/Ações!$F4433,0)</f>
        <v>6.0393154931606817E-2</v>
      </c>
      <c r="F4433" s="46">
        <f>IF(OR(Ações!$N4433&lt;0,Ações!$M4433&lt;0),"",(22.5*Ações!$M4433*Ações!$N4433)^0.5)</f>
        <v>14.612494653549065</v>
      </c>
      <c r="G4433" s="47">
        <f>IFERROR((Ações!$H4433-Ações!$K4433)/Ações!$H4433,0)</f>
        <v>0.86270022883295194</v>
      </c>
      <c r="H4433" s="48">
        <f>IFERROR(Ações!$I4433/(Ações!$P4433-Table_1[[#This Row],[CAGR LUCRO 5A]]),0)</f>
        <v>100.00016666666667</v>
      </c>
      <c r="I4433" s="48">
        <f>IF(Ações!$S4433&lt;0,"",Ações!$O4433*(1+Ações!$S4433))</f>
        <v>6.0000100000000005</v>
      </c>
      <c r="J4433" s="49">
        <f>IFERROR(IF(Ações!$B4433="","",(VLOOKUP(Table_1[[#This Row],[AÇÕES]],'Dados Status Invest STOCKS'!A4419:AD5034,4)/Table_1[[#This Row],[LPA]]))/100,0)</f>
        <v>0.32261538461538458</v>
      </c>
      <c r="K4433" s="64">
        <f>IFERROR(IF(Ações!$B4433="","",VLOOKUP(Table_1[[#This Row],[AÇÕES]],'Dados Status Invest STOCKS'!A4419:AD5034,2)),0)</f>
        <v>13.73</v>
      </c>
      <c r="L4433" s="65">
        <f>IFERROR(IF(Ações!$B4433="","",VLOOKUP(Table_1[[#This Row],[AÇÕES]],'Dados Status Invest STOCKS'!A4419:AD5034,3)/100),0)</f>
        <v>0.43700000000000006</v>
      </c>
      <c r="M4433" s="66">
        <f>IFERROR(IF(Ações!$B4433="","",VLOOKUP(Table_1[[#This Row],[AÇÕES]],'Dados Status Invest STOCKS'!A4419:AD5034,28)),0)</f>
        <v>0.65</v>
      </c>
      <c r="N4433" s="66">
        <f>IFERROR(IF(Ações!$B4433="","",VLOOKUP(Table_1[[#This Row],[AÇÕES]],'Dados Status Invest STOCKS'!A4419:AD5034,27)),0)</f>
        <v>14.6</v>
      </c>
      <c r="O4433" s="66">
        <f>IFERROR(IF(Ações!$L4433="","",Ações!$K4433*Ações!$L4433),0)</f>
        <v>6.0000100000000005</v>
      </c>
      <c r="P4433" s="67">
        <f t="shared" si="69"/>
        <v>0.06</v>
      </c>
      <c r="Q4433" s="67">
        <f>IFERROR(Ações!$O4433/Ações!$M4433,0)</f>
        <v>9.230784615384616</v>
      </c>
      <c r="R4433" s="67">
        <f>IFERROR(IF(Ações!$B4433="","",VLOOKUP(Table_1[[#This Row],[AÇÕES]],'Dados Status Invest STOCKS'!A4419:AD5034,18)/100),0)</f>
        <v>4.4800000000000006E-2</v>
      </c>
      <c r="S4433" s="65">
        <f>IFERROR(IF(Ações!$B4433="","",VLOOKUP(Table_1[[#This Row],[AÇÕES]],'Dados Status Invest STOCKS'!A4419:AD5034,25)/100),0)</f>
        <v>0</v>
      </c>
      <c r="T4433" s="67">
        <f>(1-Ações!$Q4433)*Ações!$R4433</f>
        <v>-0.36873915076923086</v>
      </c>
      <c r="U4433" s="68">
        <f>IF(Ações!$S4433=0,Ações!$T4433,IF(Ações!$T4433=0,Ações!$S4433,AVERAGE(Ações!$S4433,Ações!$T4433)))</f>
        <v>-0.36873915076923086</v>
      </c>
    </row>
    <row r="4434" spans="2:21" ht="15" customHeight="1" x14ac:dyDescent="0.2">
      <c r="B4434" s="63" t="str">
        <f>IFERROR('Dados Status Invest STOCKS'!A4421,"-")</f>
        <v>SWIR</v>
      </c>
      <c r="C4434" s="45">
        <f>IFERROR((Ações!$D4434-Ações!$K4434)/Ações!$D4434,0)</f>
        <v>0</v>
      </c>
      <c r="D4434" s="46">
        <f>(Ações!$O4434)/0.06</f>
        <v>0</v>
      </c>
      <c r="E4434" s="47">
        <f>IFERROR((Ações!$F4434-Ações!$K4434)/Ações!$F4434,0)</f>
        <v>0</v>
      </c>
      <c r="F4434" s="46" t="str">
        <f>IF(OR(Ações!$N4434&lt;0,Ações!$M4434&lt;0),"",(22.5*Ações!$M4434*Ações!$N4434)^0.5)</f>
        <v/>
      </c>
      <c r="G4434" s="47">
        <f>IFERROR((Ações!$H4434-Ações!$K4434)/Ações!$H4434,0)</f>
        <v>0</v>
      </c>
      <c r="H4434" s="48">
        <f>IFERROR(Ações!$I4434/(Ações!$P4434-Table_1[[#This Row],[CAGR LUCRO 5A]]),0)</f>
        <v>0</v>
      </c>
      <c r="I4434" s="48">
        <f>IF(Ações!$S4434&lt;0,"",Ações!$O4434*(1+Ações!$S4434))</f>
        <v>0</v>
      </c>
      <c r="J4434" s="49">
        <f>IFERROR(IF(Ações!$B4434="","",(VLOOKUP(Table_1[[#This Row],[AÇÕES]],'Dados Status Invest STOCKS'!A4420:AD5035,4)/Table_1[[#This Row],[LPA]]))/100,0)</f>
        <v>7.9703703703703693E-2</v>
      </c>
      <c r="K4434" s="64">
        <f>IFERROR(IF(Ações!$B4434="","",VLOOKUP(Table_1[[#This Row],[AÇÕES]],'Dados Status Invest STOCKS'!A4420:AD5035,2)),0)</f>
        <v>14.54</v>
      </c>
      <c r="L4434" s="65">
        <f>IFERROR(IF(Ações!$B4434="","",VLOOKUP(Table_1[[#This Row],[AÇÕES]],'Dados Status Invest STOCKS'!A4420:AD5035,3)/100),0)</f>
        <v>0</v>
      </c>
      <c r="M4434" s="66">
        <f>IFERROR(IF(Ações!$B4434="","",VLOOKUP(Table_1[[#This Row],[AÇÕES]],'Dados Status Invest STOCKS'!A4420:AD5035,28)),0)</f>
        <v>-1.35</v>
      </c>
      <c r="N4434" s="66">
        <f>IFERROR(IF(Ações!$B4434="","",VLOOKUP(Table_1[[#This Row],[AÇÕES]],'Dados Status Invest STOCKS'!A4420:AD5035,27)),0)</f>
        <v>8.56</v>
      </c>
      <c r="O4434" s="66">
        <f>IFERROR(IF(Ações!$L4434="","",Ações!$K4434*Ações!$L4434),0)</f>
        <v>0</v>
      </c>
      <c r="P4434" s="67">
        <f t="shared" si="69"/>
        <v>0.06</v>
      </c>
      <c r="Q4434" s="67">
        <f>IFERROR(Ações!$O4434/Ações!$M4434,0)</f>
        <v>0</v>
      </c>
      <c r="R4434" s="67">
        <f>IFERROR(IF(Ações!$B4434="","",VLOOKUP(Table_1[[#This Row],[AÇÕES]],'Dados Status Invest STOCKS'!A4420:AD5035,18)/100),0)</f>
        <v>-0.15789999999999998</v>
      </c>
      <c r="S4434" s="65">
        <f>IFERROR(IF(Ações!$B4434="","",VLOOKUP(Table_1[[#This Row],[AÇÕES]],'Dados Status Invest STOCKS'!A4420:AD5035,25)/100),0)</f>
        <v>0</v>
      </c>
      <c r="T4434" s="67">
        <f>(1-Ações!$Q4434)*Ações!$R4434</f>
        <v>-0.15789999999999998</v>
      </c>
      <c r="U4434" s="68">
        <f>IF(Ações!$S4434=0,Ações!$T4434,IF(Ações!$T4434=0,Ações!$S4434,AVERAGE(Ações!$S4434,Ações!$T4434)))</f>
        <v>-0.15789999999999998</v>
      </c>
    </row>
    <row r="4435" spans="2:21" ht="15" customHeight="1" x14ac:dyDescent="0.2">
      <c r="B4435" s="63" t="str">
        <f>IFERROR('Dados Status Invest STOCKS'!A4422,"-")</f>
        <v>SWK</v>
      </c>
      <c r="C4435" s="45">
        <f>IFERROR((Ações!$D4435-Ações!$K4435)/Ações!$D4435,0)</f>
        <v>-2.5928143712574849</v>
      </c>
      <c r="D4435" s="46">
        <f>(Ações!$O4435)/0.06</f>
        <v>49.718683333333331</v>
      </c>
      <c r="E4435" s="47">
        <f>IFERROR((Ações!$F4435-Ações!$K4435)/Ações!$F4435,0)</f>
        <v>-0.38386824199803804</v>
      </c>
      <c r="F4435" s="46">
        <f>IF(OR(Ações!$N4435&lt;0,Ações!$M4435&lt;0),"",(22.5*Ações!$M4435*Ações!$N4435)^0.5)</f>
        <v>129.08020762301246</v>
      </c>
      <c r="G4435" s="47">
        <f>IFERROR((Ações!$H4435-Ações!$K4435)/Ações!$H4435,0)</f>
        <v>1.0112960270743176</v>
      </c>
      <c r="H4435" s="48">
        <f>IFERROR(Ações!$I4435/(Ações!$P4435-Table_1[[#This Row],[CAGR LUCRO 5A]]),0)</f>
        <v>-15813.524421000095</v>
      </c>
      <c r="I4435" s="48">
        <f>IF(Ações!$S4435&lt;0,"",Ações!$O4435*(1+Ações!$S4435))</f>
        <v>3.1627048841999996</v>
      </c>
      <c r="J4435" s="49">
        <f>IFERROR(IF(Ações!$B4435="","",(VLOOKUP(Table_1[[#This Row],[AÇÕES]],'Dados Status Invest STOCKS'!A4421:AD5036,4)/Table_1[[#This Row],[LPA]]))/100,0)</f>
        <v>1.5059687786960511E-2</v>
      </c>
      <c r="K4435" s="64">
        <f>IFERROR(IF(Ações!$B4435="","",VLOOKUP(Table_1[[#This Row],[AÇÕES]],'Dados Status Invest STOCKS'!A4421:AD5036,2)),0)</f>
        <v>178.63</v>
      </c>
      <c r="L4435" s="65">
        <f>IFERROR(IF(Ações!$B4435="","",VLOOKUP(Table_1[[#This Row],[AÇÕES]],'Dados Status Invest STOCKS'!A4421:AD5036,3)/100),0)</f>
        <v>1.67E-2</v>
      </c>
      <c r="M4435" s="66">
        <f>IFERROR(IF(Ações!$B4435="","",VLOOKUP(Table_1[[#This Row],[AÇÕES]],'Dados Status Invest STOCKS'!A4421:AD5036,28)),0)</f>
        <v>10.89</v>
      </c>
      <c r="N4435" s="66">
        <f>IFERROR(IF(Ações!$B4435="","",VLOOKUP(Table_1[[#This Row],[AÇÕES]],'Dados Status Invest STOCKS'!A4421:AD5036,27)),0)</f>
        <v>68</v>
      </c>
      <c r="O4435" s="66">
        <f>IFERROR(IF(Ações!$L4435="","",Ações!$K4435*Ações!$L4435),0)</f>
        <v>2.9831209999999997</v>
      </c>
      <c r="P4435" s="67">
        <f t="shared" si="69"/>
        <v>0.06</v>
      </c>
      <c r="Q4435" s="67">
        <f>IFERROR(Ações!$O4435/Ações!$M4435,0)</f>
        <v>0.2739321395775941</v>
      </c>
      <c r="R4435" s="67">
        <f>IFERROR(IF(Ações!$B4435="","",VLOOKUP(Table_1[[#This Row],[AÇÕES]],'Dados Status Invest STOCKS'!A4421:AD5036,18)/100),0)</f>
        <v>0.16020000000000001</v>
      </c>
      <c r="S4435" s="65">
        <f>IFERROR(IF(Ações!$B4435="","",VLOOKUP(Table_1[[#This Row],[AÇÕES]],'Dados Status Invest STOCKS'!A4421:AD5036,25)/100),0)</f>
        <v>6.0199999999999997E-2</v>
      </c>
      <c r="T4435" s="67">
        <f>(1-Ações!$Q4435)*Ações!$R4435</f>
        <v>0.11631607123966943</v>
      </c>
      <c r="U4435" s="68">
        <f>IF(Ações!$S4435=0,Ações!$T4435,IF(Ações!$T4435=0,Ações!$S4435,AVERAGE(Ações!$S4435,Ações!$T4435)))</f>
        <v>8.825803561983471E-2</v>
      </c>
    </row>
    <row r="4436" spans="2:21" ht="15" customHeight="1" x14ac:dyDescent="0.2">
      <c r="B4436" s="63" t="str">
        <f>IFERROR('Dados Status Invest STOCKS'!A4423,"-")</f>
        <v>SWKH</v>
      </c>
      <c r="C4436" s="45">
        <f>IFERROR((Ações!$D4436-Ações!$K4436)/Ações!$D4436,0)</f>
        <v>0</v>
      </c>
      <c r="D4436" s="46">
        <f>(Ações!$O4436)/0.06</f>
        <v>0</v>
      </c>
      <c r="E4436" s="47">
        <f>IFERROR((Ações!$F4436-Ações!$K4436)/Ações!$F4436,0)</f>
        <v>0.34766511072683687</v>
      </c>
      <c r="F4436" s="46">
        <f>IF(OR(Ações!$N4436&lt;0,Ações!$M4436&lt;0),"",(22.5*Ações!$M4436*Ações!$N4436)^0.5)</f>
        <v>29.417405562013794</v>
      </c>
      <c r="G4436" s="47">
        <f>IFERROR((Ações!$H4436-Ações!$K4436)/Ações!$H4436,0)</f>
        <v>0</v>
      </c>
      <c r="H4436" s="48">
        <f>IFERROR(Ações!$I4436/(Ações!$P4436-Table_1[[#This Row],[CAGR LUCRO 5A]]),0)</f>
        <v>0</v>
      </c>
      <c r="I4436" s="48">
        <f>IF(Ações!$S4436&lt;0,"",Ações!$O4436*(1+Ações!$S4436))</f>
        <v>0</v>
      </c>
      <c r="J4436" s="49">
        <f>IFERROR(IF(Ações!$B4436="","",(VLOOKUP(Table_1[[#This Row],[AÇÕES]],'Dados Status Invest STOCKS'!A4422:AD5037,4)/Table_1[[#This Row],[LPA]]))/100,0)</f>
        <v>5.3650793650793657E-2</v>
      </c>
      <c r="K4436" s="64">
        <f>IFERROR(IF(Ações!$B4436="","",VLOOKUP(Table_1[[#This Row],[AÇÕES]],'Dados Status Invest STOCKS'!A4422:AD5037,2)),0)</f>
        <v>19.190000000000001</v>
      </c>
      <c r="L4436" s="65">
        <f>IFERROR(IF(Ações!$B4436="","",VLOOKUP(Table_1[[#This Row],[AÇÕES]],'Dados Status Invest STOCKS'!A4422:AD5037,3)/100),0)</f>
        <v>0</v>
      </c>
      <c r="M4436" s="66">
        <f>IFERROR(IF(Ações!$B4436="","",VLOOKUP(Table_1[[#This Row],[AÇÕES]],'Dados Status Invest STOCKS'!A4422:AD5037,28)),0)</f>
        <v>1.89</v>
      </c>
      <c r="N4436" s="66">
        <f>IFERROR(IF(Ações!$B4436="","",VLOOKUP(Table_1[[#This Row],[AÇÕES]],'Dados Status Invest STOCKS'!A4422:AD5037,27)),0)</f>
        <v>20.350000000000001</v>
      </c>
      <c r="O4436" s="66">
        <f>IFERROR(IF(Ações!$L4436="","",Ações!$K4436*Ações!$L4436),0)</f>
        <v>0</v>
      </c>
      <c r="P4436" s="67">
        <f t="shared" si="69"/>
        <v>0.06</v>
      </c>
      <c r="Q4436" s="67">
        <f>IFERROR(Ações!$O4436/Ações!$M4436,0)</f>
        <v>0</v>
      </c>
      <c r="R4436" s="67">
        <f>IFERROR(IF(Ações!$B4436="","",VLOOKUP(Table_1[[#This Row],[AÇÕES]],'Dados Status Invest STOCKS'!A4422:AD5037,18)/100),0)</f>
        <v>9.3000000000000013E-2</v>
      </c>
      <c r="S4436" s="65">
        <f>IFERROR(IF(Ações!$B4436="","",VLOOKUP(Table_1[[#This Row],[AÇÕES]],'Dados Status Invest STOCKS'!A4422:AD5037,25)/100),0)</f>
        <v>0</v>
      </c>
      <c r="T4436" s="67">
        <f>(1-Ações!$Q4436)*Ações!$R4436</f>
        <v>9.3000000000000013E-2</v>
      </c>
      <c r="U4436" s="68">
        <f>IF(Ações!$S4436=0,Ações!$T4436,IF(Ações!$T4436=0,Ações!$S4436,AVERAGE(Ações!$S4436,Ações!$T4436)))</f>
        <v>9.3000000000000013E-2</v>
      </c>
    </row>
    <row r="4437" spans="2:21" ht="15" customHeight="1" x14ac:dyDescent="0.2">
      <c r="B4437" s="63" t="str">
        <f>IFERROR('Dados Status Invest STOCKS'!A4424,"-")</f>
        <v>SWKS</v>
      </c>
      <c r="C4437" s="45">
        <f>IFERROR((Ações!$D4437-Ações!$K4437)/Ações!$D4437,0)</f>
        <v>-3.0816326530612246</v>
      </c>
      <c r="D4437" s="46">
        <f>(Ações!$O4437)/0.06</f>
        <v>35.2408</v>
      </c>
      <c r="E4437" s="47">
        <f>IFERROR((Ações!$F4437-Ações!$K4437)/Ações!$F4437,0)</f>
        <v>-0.88227069993546603</v>
      </c>
      <c r="F4437" s="46">
        <f>IF(OR(Ações!$N4437&lt;0,Ações!$M4437&lt;0),"",(22.5*Ações!$M4437*Ações!$N4437)^0.5)</f>
        <v>76.418338767602123</v>
      </c>
      <c r="G4437" s="47">
        <f>IFERROR((Ações!$H4437-Ações!$K4437)/Ações!$H4437,0)</f>
        <v>-2.7871935946971167</v>
      </c>
      <c r="H4437" s="48">
        <f>IFERROR(Ações!$I4437/(Ações!$P4437-Table_1[[#This Row],[CAGR LUCRO 5A]]),0)</f>
        <v>37.980630354203932</v>
      </c>
      <c r="I4437" s="48">
        <f>IF(Ações!$S4437&lt;0,"",Ações!$O4437*(1+Ações!$S4437))</f>
        <v>2.1231172367999998</v>
      </c>
      <c r="J4437" s="49">
        <f>IFERROR(IF(Ações!$B4437="","",(VLOOKUP(Table_1[[#This Row],[AÇÕES]],'Dados Status Invest STOCKS'!A4423:AD5038,4)/Table_1[[#This Row],[LPA]]))/100,0)</f>
        <v>1.9533799533799537E-2</v>
      </c>
      <c r="K4437" s="64">
        <f>IFERROR(IF(Ações!$B4437="","",VLOOKUP(Table_1[[#This Row],[AÇÕES]],'Dados Status Invest STOCKS'!A4423:AD5038,2)),0)</f>
        <v>143.84</v>
      </c>
      <c r="L4437" s="65">
        <f>IFERROR(IF(Ações!$B4437="","",VLOOKUP(Table_1[[#This Row],[AÇÕES]],'Dados Status Invest STOCKS'!A4423:AD5038,3)/100),0)</f>
        <v>1.47E-2</v>
      </c>
      <c r="M4437" s="66">
        <f>IFERROR(IF(Ações!$B4437="","",VLOOKUP(Table_1[[#This Row],[AÇÕES]],'Dados Status Invest STOCKS'!A4423:AD5038,28)),0)</f>
        <v>8.58</v>
      </c>
      <c r="N4437" s="66">
        <f>IFERROR(IF(Ações!$B4437="","",VLOOKUP(Table_1[[#This Row],[AÇÕES]],'Dados Status Invest STOCKS'!A4423:AD5038,27)),0)</f>
        <v>30.25</v>
      </c>
      <c r="O4437" s="66">
        <f>IFERROR(IF(Ações!$L4437="","",Ações!$K4437*Ações!$L4437),0)</f>
        <v>2.1144479999999999</v>
      </c>
      <c r="P4437" s="67">
        <f t="shared" si="69"/>
        <v>0.06</v>
      </c>
      <c r="Q4437" s="67">
        <f>IFERROR(Ações!$O4437/Ações!$M4437,0)</f>
        <v>0.24643916083916081</v>
      </c>
      <c r="R4437" s="67">
        <f>IFERROR(IF(Ações!$B4437="","",VLOOKUP(Table_1[[#This Row],[AÇÕES]],'Dados Status Invest STOCKS'!A4423:AD5038,18)/100),0)</f>
        <v>0.28360000000000002</v>
      </c>
      <c r="S4437" s="65">
        <f>IFERROR(IF(Ações!$B4437="","",VLOOKUP(Table_1[[#This Row],[AÇÕES]],'Dados Status Invest STOCKS'!A4423:AD5038,25)/100),0)</f>
        <v>4.0999999999999995E-3</v>
      </c>
      <c r="T4437" s="67">
        <f>(1-Ações!$Q4437)*Ações!$R4437</f>
        <v>0.213709853986014</v>
      </c>
      <c r="U4437" s="68">
        <f>IF(Ações!$S4437=0,Ações!$T4437,IF(Ações!$T4437=0,Ações!$S4437,AVERAGE(Ações!$S4437,Ações!$T4437)))</f>
        <v>0.108904926993007</v>
      </c>
    </row>
    <row r="4438" spans="2:21" ht="15" customHeight="1" x14ac:dyDescent="0.2">
      <c r="B4438" s="63" t="str">
        <f>IFERROR('Dados Status Invest STOCKS'!A4425,"-")</f>
        <v>SWM</v>
      </c>
      <c r="C4438" s="45">
        <f>IFERROR((Ações!$D4438-Ações!$K4438)/Ações!$D4438,0)</f>
        <v>-3.4482758620689682E-2</v>
      </c>
      <c r="D4438" s="46">
        <f>(Ações!$O4438)/0.06</f>
        <v>29.357666666666667</v>
      </c>
      <c r="E4438" s="47">
        <f>IFERROR((Ações!$F4438-Ações!$K4438)/Ações!$F4438,0)</f>
        <v>-0.11895563789248875</v>
      </c>
      <c r="F4438" s="46">
        <f>IF(OR(Ações!$N4438&lt;0,Ações!$M4438&lt;0),"",(22.5*Ações!$M4438*Ações!$N4438)^0.5)</f>
        <v>27.141379847015887</v>
      </c>
      <c r="G4438" s="47">
        <f>IFERROR((Ações!$H4438-Ações!$K4438)/Ações!$H4438,0)</f>
        <v>0</v>
      </c>
      <c r="H4438" s="48">
        <f>IFERROR(Ações!$I4438/(Ações!$P4438-Table_1[[#This Row],[CAGR LUCRO 5A]]),0)</f>
        <v>0</v>
      </c>
      <c r="I4438" s="48" t="str">
        <f>IF(Ações!$S4438&lt;0,"",Ações!$O4438*(1+Ações!$S4438))</f>
        <v/>
      </c>
      <c r="J4438" s="49">
        <f>IFERROR(IF(Ações!$B4438="","",(VLOOKUP(Table_1[[#This Row],[AÇÕES]],'Dados Status Invest STOCKS'!A4424:AD5039,4)/Table_1[[#This Row],[LPA]]))/100,0)</f>
        <v>0.11586419753086419</v>
      </c>
      <c r="K4438" s="64">
        <f>IFERROR(IF(Ações!$B4438="","",VLOOKUP(Table_1[[#This Row],[AÇÕES]],'Dados Status Invest STOCKS'!A4424:AD5039,2)),0)</f>
        <v>30.37</v>
      </c>
      <c r="L4438" s="65">
        <f>IFERROR(IF(Ações!$B4438="","",VLOOKUP(Table_1[[#This Row],[AÇÕES]],'Dados Status Invest STOCKS'!A4424:AD5039,3)/100),0)</f>
        <v>5.7999999999999996E-2</v>
      </c>
      <c r="M4438" s="66">
        <f>IFERROR(IF(Ações!$B4438="","",VLOOKUP(Table_1[[#This Row],[AÇÕES]],'Dados Status Invest STOCKS'!A4424:AD5039,28)),0)</f>
        <v>1.62</v>
      </c>
      <c r="N4438" s="66">
        <f>IFERROR(IF(Ações!$B4438="","",VLOOKUP(Table_1[[#This Row],[AÇÕES]],'Dados Status Invest STOCKS'!A4424:AD5039,27)),0)</f>
        <v>20.21</v>
      </c>
      <c r="O4438" s="66">
        <f>IFERROR(IF(Ações!$L4438="","",Ações!$K4438*Ações!$L4438),0)</f>
        <v>1.76146</v>
      </c>
      <c r="P4438" s="67">
        <f t="shared" si="69"/>
        <v>0.06</v>
      </c>
      <c r="Q4438" s="67">
        <f>IFERROR(Ações!$O4438/Ações!$M4438,0)</f>
        <v>1.0873209876543208</v>
      </c>
      <c r="R4438" s="67">
        <f>IFERROR(IF(Ações!$B4438="","",VLOOKUP(Table_1[[#This Row],[AÇÕES]],'Dados Status Invest STOCKS'!A4424:AD5039,18)/100),0)</f>
        <v>8.0100000000000005E-2</v>
      </c>
      <c r="S4438" s="65">
        <f>IFERROR(IF(Ações!$B4438="","",VLOOKUP(Table_1[[#This Row],[AÇÕES]],'Dados Status Invest STOCKS'!A4424:AD5039,25)/100),0)</f>
        <v>-1.24E-2</v>
      </c>
      <c r="T4438" s="67">
        <f>(1-Ações!$Q4438)*Ações!$R4438</f>
        <v>-6.9944111111110993E-3</v>
      </c>
      <c r="U4438" s="68">
        <f>IF(Ações!$S4438=0,Ações!$T4438,IF(Ações!$T4438=0,Ações!$S4438,AVERAGE(Ações!$S4438,Ações!$T4438)))</f>
        <v>-9.6972055555555499E-3</v>
      </c>
    </row>
    <row r="4439" spans="2:21" ht="15" customHeight="1" x14ac:dyDescent="0.2">
      <c r="B4439" s="63" t="str">
        <f>IFERROR('Dados Status Invest STOCKS'!A4426,"-")</f>
        <v>SWN</v>
      </c>
      <c r="C4439" s="45">
        <f>IFERROR((Ações!$D4439-Ações!$K4439)/Ações!$D4439,0)</f>
        <v>0</v>
      </c>
      <c r="D4439" s="46">
        <f>(Ações!$O4439)/0.06</f>
        <v>0</v>
      </c>
      <c r="E4439" s="47">
        <f>IFERROR((Ações!$F4439-Ações!$K4439)/Ações!$F4439,0)</f>
        <v>0</v>
      </c>
      <c r="F4439" s="46" t="str">
        <f>IF(OR(Ações!$N4439&lt;0,Ações!$M4439&lt;0),"",(22.5*Ações!$M4439*Ações!$N4439)^0.5)</f>
        <v/>
      </c>
      <c r="G4439" s="47">
        <f>IFERROR((Ações!$H4439-Ações!$K4439)/Ações!$H4439,0)</f>
        <v>0</v>
      </c>
      <c r="H4439" s="48">
        <f>IFERROR(Ações!$I4439/(Ações!$P4439-Table_1[[#This Row],[CAGR LUCRO 5A]]),0)</f>
        <v>0</v>
      </c>
      <c r="I4439" s="48">
        <f>IF(Ações!$S4439&lt;0,"",Ações!$O4439*(1+Ações!$S4439))</f>
        <v>0</v>
      </c>
      <c r="J4439" s="49">
        <f>IFERROR(IF(Ações!$B4439="","",(VLOOKUP(Table_1[[#This Row],[AÇÕES]],'Dados Status Invest STOCKS'!A4425:AD5040,4)/Table_1[[#This Row],[LPA]]))/100,0)</f>
        <v>6.9672131147540985E-3</v>
      </c>
      <c r="K4439" s="64">
        <f>IFERROR(IF(Ações!$B4439="","",VLOOKUP(Table_1[[#This Row],[AÇÕES]],'Dados Status Invest STOCKS'!A4425:AD5040,2)),0)</f>
        <v>4.16</v>
      </c>
      <c r="L4439" s="65">
        <f>IFERROR(IF(Ações!$B4439="","",VLOOKUP(Table_1[[#This Row],[AÇÕES]],'Dados Status Invest STOCKS'!A4425:AD5040,3)/100),0)</f>
        <v>0</v>
      </c>
      <c r="M4439" s="66">
        <f>IFERROR(IF(Ações!$B4439="","",VLOOKUP(Table_1[[#This Row],[AÇÕES]],'Dados Status Invest STOCKS'!A4425:AD5040,28)),0)</f>
        <v>-2.44</v>
      </c>
      <c r="N4439" s="66">
        <f>IFERROR(IF(Ações!$B4439="","",VLOOKUP(Table_1[[#This Row],[AÇÕES]],'Dados Status Invest STOCKS'!A4425:AD5040,27)),0)</f>
        <v>-0.28000000000000003</v>
      </c>
      <c r="O4439" s="66">
        <f>IFERROR(IF(Ações!$L4439="","",Ações!$K4439*Ações!$L4439),0)</f>
        <v>0</v>
      </c>
      <c r="P4439" s="67">
        <f t="shared" si="69"/>
        <v>0.06</v>
      </c>
      <c r="Q4439" s="67">
        <f>IFERROR(Ações!$O4439/Ações!$M4439,0)</f>
        <v>0</v>
      </c>
      <c r="R4439" s="67">
        <f>IFERROR(IF(Ações!$B4439="","",VLOOKUP(Table_1[[#This Row],[AÇÕES]],'Dados Status Invest STOCKS'!A4425:AD5040,18)/100),0)</f>
        <v>-8.664299999999999</v>
      </c>
      <c r="S4439" s="65">
        <f>IFERROR(IF(Ações!$B4439="","",VLOOKUP(Table_1[[#This Row],[AÇÕES]],'Dados Status Invest STOCKS'!A4425:AD5040,25)/100),0)</f>
        <v>0</v>
      </c>
      <c r="T4439" s="67">
        <f>(1-Ações!$Q4439)*Ações!$R4439</f>
        <v>-8.664299999999999</v>
      </c>
      <c r="U4439" s="68">
        <f>IF(Ações!$S4439=0,Ações!$T4439,IF(Ações!$T4439=0,Ações!$S4439,AVERAGE(Ações!$S4439,Ações!$T4439)))</f>
        <v>-8.664299999999999</v>
      </c>
    </row>
    <row r="4440" spans="2:21" ht="15" customHeight="1" x14ac:dyDescent="0.2">
      <c r="B4440" s="63" t="str">
        <f>IFERROR('Dados Status Invest STOCKS'!A4427,"-")</f>
        <v>SWT</v>
      </c>
      <c r="C4440" s="45">
        <f>IFERROR((Ações!$D4440-Ações!$K4440)/Ações!$D4440,0)</f>
        <v>0</v>
      </c>
      <c r="D4440" s="46">
        <f>(Ações!$O4440)/0.06</f>
        <v>0</v>
      </c>
      <c r="E4440" s="47">
        <f>IFERROR((Ações!$F4440-Ações!$K4440)/Ações!$F4440,0)</f>
        <v>0.18693964061079271</v>
      </c>
      <c r="F4440" s="46">
        <f>IF(OR(Ações!$N4440&lt;0,Ações!$M4440&lt;0),"",(22.5*Ações!$M4440*Ações!$N4440)^0.5)</f>
        <v>129.08020762301246</v>
      </c>
      <c r="G4440" s="47">
        <f>IFERROR((Ações!$H4440-Ações!$K4440)/Ações!$H4440,0)</f>
        <v>0</v>
      </c>
      <c r="H4440" s="48">
        <f>IFERROR(Ações!$I4440/(Ações!$P4440-Table_1[[#This Row],[CAGR LUCRO 5A]]),0)</f>
        <v>0</v>
      </c>
      <c r="I4440" s="48">
        <f>IF(Ações!$S4440&lt;0,"",Ações!$O4440*(1+Ações!$S4440))</f>
        <v>0</v>
      </c>
      <c r="J4440" s="49">
        <f>IFERROR(IF(Ações!$B4440="","",(VLOOKUP(Table_1[[#This Row],[AÇÕES]],'Dados Status Invest STOCKS'!A4426:AD5041,4)/Table_1[[#This Row],[LPA]]))/100,0)</f>
        <v>8.6042240587695124E-3</v>
      </c>
      <c r="K4440" s="64">
        <f>IFERROR(IF(Ações!$B4440="","",VLOOKUP(Table_1[[#This Row],[AÇÕES]],'Dados Status Invest STOCKS'!A4426:AD5041,2)),0)</f>
        <v>104.95</v>
      </c>
      <c r="L4440" s="65">
        <f>IFERROR(IF(Ações!$B4440="","",VLOOKUP(Table_1[[#This Row],[AÇÕES]],'Dados Status Invest STOCKS'!A4426:AD5041,3)/100),0)</f>
        <v>0</v>
      </c>
      <c r="M4440" s="66">
        <f>IFERROR(IF(Ações!$B4440="","",VLOOKUP(Table_1[[#This Row],[AÇÕES]],'Dados Status Invest STOCKS'!A4426:AD5041,28)),0)</f>
        <v>10.89</v>
      </c>
      <c r="N4440" s="66">
        <f>IFERROR(IF(Ações!$B4440="","",VLOOKUP(Table_1[[#This Row],[AÇÕES]],'Dados Status Invest STOCKS'!A4426:AD5041,27)),0)</f>
        <v>68</v>
      </c>
      <c r="O4440" s="66">
        <f>IFERROR(IF(Ações!$L4440="","",Ações!$K4440*Ações!$L4440),0)</f>
        <v>0</v>
      </c>
      <c r="P4440" s="67">
        <f t="shared" si="69"/>
        <v>0.06</v>
      </c>
      <c r="Q4440" s="67">
        <f>IFERROR(Ações!$O4440/Ações!$M4440,0)</f>
        <v>0</v>
      </c>
      <c r="R4440" s="67">
        <f>IFERROR(IF(Ações!$B4440="","",VLOOKUP(Table_1[[#This Row],[AÇÕES]],'Dados Status Invest STOCKS'!A4426:AD5041,18)/100),0)</f>
        <v>0.16020000000000001</v>
      </c>
      <c r="S4440" s="65">
        <f>IFERROR(IF(Ações!$B4440="","",VLOOKUP(Table_1[[#This Row],[AÇÕES]],'Dados Status Invest STOCKS'!A4426:AD5041,25)/100),0)</f>
        <v>6.0199999999999997E-2</v>
      </c>
      <c r="T4440" s="67">
        <f>(1-Ações!$Q4440)*Ações!$R4440</f>
        <v>0.16020000000000001</v>
      </c>
      <c r="U4440" s="68">
        <f>IF(Ações!$S4440=0,Ações!$T4440,IF(Ações!$T4440=0,Ações!$S4440,AVERAGE(Ações!$S4440,Ações!$T4440)))</f>
        <v>0.11020000000000001</v>
      </c>
    </row>
    <row r="4441" spans="2:21" ht="15" customHeight="1" x14ac:dyDescent="0.2">
      <c r="B4441" s="63" t="str">
        <f>IFERROR('Dados Status Invest STOCKS'!A4428,"-")</f>
        <v>SWTX</v>
      </c>
      <c r="C4441" s="45">
        <f>IFERROR((Ações!$D4441-Ações!$K4441)/Ações!$D4441,0)</f>
        <v>0</v>
      </c>
      <c r="D4441" s="46">
        <f>(Ações!$O4441)/0.06</f>
        <v>0</v>
      </c>
      <c r="E4441" s="47">
        <f>IFERROR((Ações!$F4441-Ações!$K4441)/Ações!$F4441,0)</f>
        <v>0</v>
      </c>
      <c r="F4441" s="46" t="str">
        <f>IF(OR(Ações!$N4441&lt;0,Ações!$M4441&lt;0),"",(22.5*Ações!$M4441*Ações!$N4441)^0.5)</f>
        <v/>
      </c>
      <c r="G4441" s="47">
        <f>IFERROR((Ações!$H4441-Ações!$K4441)/Ações!$H4441,0)</f>
        <v>0</v>
      </c>
      <c r="H4441" s="48">
        <f>IFERROR(Ações!$I4441/(Ações!$P4441-Table_1[[#This Row],[CAGR LUCRO 5A]]),0)</f>
        <v>0</v>
      </c>
      <c r="I4441" s="48">
        <f>IF(Ações!$S4441&lt;0,"",Ações!$O4441*(1+Ações!$S4441))</f>
        <v>0</v>
      </c>
      <c r="J4441" s="49">
        <f>IFERROR(IF(Ações!$B4441="","",(VLOOKUP(Table_1[[#This Row],[AÇÕES]],'Dados Status Invest STOCKS'!A4427:AD5042,4)/Table_1[[#This Row],[LPA]]))/100,0)</f>
        <v>0.11912037037037036</v>
      </c>
      <c r="K4441" s="64">
        <f>IFERROR(IF(Ações!$B4441="","",VLOOKUP(Table_1[[#This Row],[AÇÕES]],'Dados Status Invest STOCKS'!A4427:AD5042,2)),0)</f>
        <v>55.67</v>
      </c>
      <c r="L4441" s="65">
        <f>IFERROR(IF(Ações!$B4441="","",VLOOKUP(Table_1[[#This Row],[AÇÕES]],'Dados Status Invest STOCKS'!A4427:AD5042,3)/100),0)</f>
        <v>0</v>
      </c>
      <c r="M4441" s="66">
        <f>IFERROR(IF(Ações!$B4441="","",VLOOKUP(Table_1[[#This Row],[AÇÕES]],'Dados Status Invest STOCKS'!A4427:AD5042,28)),0)</f>
        <v>-2.16</v>
      </c>
      <c r="N4441" s="66">
        <f>IFERROR(IF(Ações!$B4441="","",VLOOKUP(Table_1[[#This Row],[AÇÕES]],'Dados Status Invest STOCKS'!A4427:AD5042,27)),0)</f>
        <v>9.48</v>
      </c>
      <c r="O4441" s="66">
        <f>IFERROR(IF(Ações!$L4441="","",Ações!$K4441*Ações!$L4441),0)</f>
        <v>0</v>
      </c>
      <c r="P4441" s="67">
        <f t="shared" si="69"/>
        <v>0.06</v>
      </c>
      <c r="Q4441" s="67">
        <f>IFERROR(Ações!$O4441/Ações!$M4441,0)</f>
        <v>0</v>
      </c>
      <c r="R4441" s="67">
        <f>IFERROR(IF(Ações!$B4441="","",VLOOKUP(Table_1[[#This Row],[AÇÕES]],'Dados Status Invest STOCKS'!A4427:AD5042,18)/100),0)</f>
        <v>-0.22839999999999999</v>
      </c>
      <c r="S4441" s="65">
        <f>IFERROR(IF(Ações!$B4441="","",VLOOKUP(Table_1[[#This Row],[AÇÕES]],'Dados Status Invest STOCKS'!A4427:AD5042,25)/100),0)</f>
        <v>0</v>
      </c>
      <c r="T4441" s="67">
        <f>(1-Ações!$Q4441)*Ações!$R4441</f>
        <v>-0.22839999999999999</v>
      </c>
      <c r="U4441" s="68">
        <f>IF(Ações!$S4441=0,Ações!$T4441,IF(Ações!$T4441=0,Ações!$S4441,AVERAGE(Ações!$S4441,Ações!$T4441)))</f>
        <v>-0.22839999999999999</v>
      </c>
    </row>
    <row r="4442" spans="2:21" ht="15" customHeight="1" x14ac:dyDescent="0.2">
      <c r="B4442" s="63" t="str">
        <f>IFERROR('Dados Status Invest STOCKS'!A4429,"-")</f>
        <v>SWX</v>
      </c>
      <c r="C4442" s="45">
        <f>IFERROR((Ações!$D4442-Ações!$K4442)/Ações!$D4442,0)</f>
        <v>-0.65289256198347101</v>
      </c>
      <c r="D4442" s="46">
        <f>(Ações!$O4442)/0.06</f>
        <v>39.27055</v>
      </c>
      <c r="E4442" s="47">
        <f>IFERROR((Ações!$F4442-Ações!$K4442)/Ações!$F4442,0)</f>
        <v>-7.5098014096677574E-4</v>
      </c>
      <c r="F4442" s="46">
        <f>IF(OR(Ações!$N4442&lt;0,Ações!$M4442&lt;0),"",(22.5*Ações!$M4442*Ações!$N4442)^0.5)</f>
        <v>64.861290458947849</v>
      </c>
      <c r="G4442" s="47">
        <f>IFERROR((Ações!$H4442-Ações!$K4442)/Ações!$H4442,0)</f>
        <v>2.2243096743559772</v>
      </c>
      <c r="H4442" s="48">
        <f>IFERROR(Ações!$I4442/(Ações!$P4442-Table_1[[#This Row],[CAGR LUCRO 5A]]),0)</f>
        <v>-53.017632188640974</v>
      </c>
      <c r="I4442" s="48">
        <f>IF(Ações!$S4442&lt;0,"",Ações!$O4442*(1+Ações!$S4442))</f>
        <v>2.6137692668999999</v>
      </c>
      <c r="J4442" s="49">
        <f>IFERROR(IF(Ações!$B4442="","",(VLOOKUP(Table_1[[#This Row],[AÇÕES]],'Dados Status Invest STOCKS'!A4428:AD5043,4)/Table_1[[#This Row],[LPA]]))/100,0)</f>
        <v>4.3092783505154636E-2</v>
      </c>
      <c r="K4442" s="64">
        <f>IFERROR(IF(Ações!$B4442="","",VLOOKUP(Table_1[[#This Row],[AÇÕES]],'Dados Status Invest STOCKS'!A4428:AD5043,2)),0)</f>
        <v>64.91</v>
      </c>
      <c r="L4442" s="65">
        <f>IFERROR(IF(Ações!$B4442="","",VLOOKUP(Table_1[[#This Row],[AÇÕES]],'Dados Status Invest STOCKS'!A4428:AD5043,3)/100),0)</f>
        <v>3.6299999999999999E-2</v>
      </c>
      <c r="M4442" s="66">
        <f>IFERROR(IF(Ações!$B4442="","",VLOOKUP(Table_1[[#This Row],[AÇÕES]],'Dados Status Invest STOCKS'!A4428:AD5043,28)),0)</f>
        <v>3.88</v>
      </c>
      <c r="N4442" s="66">
        <f>IFERROR(IF(Ações!$B4442="","",VLOOKUP(Table_1[[#This Row],[AÇÕES]],'Dados Status Invest STOCKS'!A4428:AD5043,27)),0)</f>
        <v>48.19</v>
      </c>
      <c r="O4442" s="66">
        <f>IFERROR(IF(Ações!$L4442="","",Ações!$K4442*Ações!$L4442),0)</f>
        <v>2.356233</v>
      </c>
      <c r="P4442" s="67">
        <f t="shared" si="69"/>
        <v>0.06</v>
      </c>
      <c r="Q4442" s="67">
        <f>IFERROR(Ações!$O4442/Ações!$M4442,0)</f>
        <v>0.60727654639175255</v>
      </c>
      <c r="R4442" s="67">
        <f>IFERROR(IF(Ações!$B4442="","",VLOOKUP(Table_1[[#This Row],[AÇÕES]],'Dados Status Invest STOCKS'!A4428:AD5043,18)/100),0)</f>
        <v>8.0500000000000002E-2</v>
      </c>
      <c r="S4442" s="65">
        <f>IFERROR(IF(Ações!$B4442="","",VLOOKUP(Table_1[[#This Row],[AÇÕES]],'Dados Status Invest STOCKS'!A4428:AD5043,25)/100),0)</f>
        <v>0.10929999999999999</v>
      </c>
      <c r="T4442" s="67">
        <f>(1-Ações!$Q4442)*Ações!$R4442</f>
        <v>3.1614238015463918E-2</v>
      </c>
      <c r="U4442" s="68">
        <f>IF(Ações!$S4442=0,Ações!$T4442,IF(Ações!$T4442=0,Ações!$S4442,AVERAGE(Ações!$S4442,Ações!$T4442)))</f>
        <v>7.0457119007731953E-2</v>
      </c>
    </row>
    <row r="4443" spans="2:21" ht="15" customHeight="1" x14ac:dyDescent="0.2">
      <c r="B4443" s="63" t="str">
        <f>IFERROR('Dados Status Invest STOCKS'!A4430,"-")</f>
        <v>SXC</v>
      </c>
      <c r="C4443" s="45">
        <f>IFERROR((Ações!$D4443-Ações!$K4443)/Ações!$D4443,0)</f>
        <v>-0.70454545454545425</v>
      </c>
      <c r="D4443" s="46">
        <f>(Ações!$O4443)/0.06</f>
        <v>4.0010666666666674</v>
      </c>
      <c r="E4443" s="47">
        <f>IFERROR((Ações!$F4443-Ações!$K4443)/Ações!$F4443,0)</f>
        <v>-6.5842952819839595E-2</v>
      </c>
      <c r="F4443" s="46">
        <f>IF(OR(Ações!$N4443&lt;0,Ações!$M4443&lt;0),"",(22.5*Ações!$M4443*Ações!$N4443)^0.5)</f>
        <v>6.3986912724400131</v>
      </c>
      <c r="G4443" s="47">
        <f>IFERROR((Ações!$H4443-Ações!$K4443)/Ações!$H4443,0)</f>
        <v>-0.70454545454545425</v>
      </c>
      <c r="H4443" s="48">
        <f>IFERROR(Ações!$I4443/(Ações!$P4443-Table_1[[#This Row],[CAGR LUCRO 5A]]),0)</f>
        <v>4.0010666666666674</v>
      </c>
      <c r="I4443" s="48">
        <f>IF(Ações!$S4443&lt;0,"",Ações!$O4443*(1+Ações!$S4443))</f>
        <v>0.24006400000000003</v>
      </c>
      <c r="J4443" s="49">
        <f>IFERROR(IF(Ações!$B4443="","",(VLOOKUP(Table_1[[#This Row],[AÇÕES]],'Dados Status Invest STOCKS'!A4429:AD5044,4)/Table_1[[#This Row],[LPA]]))/100,0)</f>
        <v>0.71129032258064517</v>
      </c>
      <c r="K4443" s="64">
        <f>IFERROR(IF(Ações!$B4443="","",VLOOKUP(Table_1[[#This Row],[AÇÕES]],'Dados Status Invest STOCKS'!A4429:AD5044,2)),0)</f>
        <v>6.82</v>
      </c>
      <c r="L4443" s="65">
        <f>IFERROR(IF(Ações!$B4443="","",VLOOKUP(Table_1[[#This Row],[AÇÕES]],'Dados Status Invest STOCKS'!A4429:AD5044,3)/100),0)</f>
        <v>3.5200000000000002E-2</v>
      </c>
      <c r="M4443" s="66">
        <f>IFERROR(IF(Ações!$B4443="","",VLOOKUP(Table_1[[#This Row],[AÇÕES]],'Dados Status Invest STOCKS'!A4429:AD5044,28)),0)</f>
        <v>0.31</v>
      </c>
      <c r="N4443" s="66">
        <f>IFERROR(IF(Ações!$B4443="","",VLOOKUP(Table_1[[#This Row],[AÇÕES]],'Dados Status Invest STOCKS'!A4429:AD5044,27)),0)</f>
        <v>5.87</v>
      </c>
      <c r="O4443" s="66">
        <f>IFERROR(IF(Ações!$L4443="","",Ações!$K4443*Ações!$L4443),0)</f>
        <v>0.24006400000000003</v>
      </c>
      <c r="P4443" s="67">
        <f t="shared" si="69"/>
        <v>0.06</v>
      </c>
      <c r="Q4443" s="67">
        <f>IFERROR(Ações!$O4443/Ações!$M4443,0)</f>
        <v>0.77440000000000009</v>
      </c>
      <c r="R4443" s="67">
        <f>IFERROR(IF(Ações!$B4443="","",VLOOKUP(Table_1[[#This Row],[AÇÕES]],'Dados Status Invest STOCKS'!A4429:AD5044,18)/100),0)</f>
        <v>5.2699999999999997E-2</v>
      </c>
      <c r="S4443" s="65">
        <f>IFERROR(IF(Ações!$B4443="","",VLOOKUP(Table_1[[#This Row],[AÇÕES]],'Dados Status Invest STOCKS'!A4429:AD5044,25)/100),0)</f>
        <v>0</v>
      </c>
      <c r="T4443" s="67">
        <f>(1-Ações!$Q4443)*Ações!$R4443</f>
        <v>1.1889119999999994E-2</v>
      </c>
      <c r="U4443" s="68">
        <f>IF(Ações!$S4443=0,Ações!$T4443,IF(Ações!$T4443=0,Ações!$S4443,AVERAGE(Ações!$S4443,Ações!$T4443)))</f>
        <v>1.1889119999999994E-2</v>
      </c>
    </row>
    <row r="4444" spans="2:21" ht="15" customHeight="1" x14ac:dyDescent="0.2">
      <c r="B4444" s="63" t="str">
        <f>IFERROR('Dados Status Invest STOCKS'!A4431,"-")</f>
        <v>SXI</v>
      </c>
      <c r="C4444" s="45">
        <f>IFERROR((Ações!$D4444-Ações!$K4444)/Ações!$D4444,0)</f>
        <v>-5.3157894736842115</v>
      </c>
      <c r="D4444" s="46">
        <f>(Ações!$O4444)/0.06</f>
        <v>16.34633333333333</v>
      </c>
      <c r="E4444" s="47">
        <f>IFERROR((Ações!$F4444-Ações!$K4444)/Ações!$F4444,0)</f>
        <v>-0.79792299104476694</v>
      </c>
      <c r="F4444" s="46">
        <f>IF(OR(Ações!$N4444&lt;0,Ações!$M4444&lt;0),"",(22.5*Ações!$M4444*Ações!$N4444)^0.5)</f>
        <v>57.421814234661731</v>
      </c>
      <c r="G4444" s="47">
        <f>IFERROR((Ações!$H4444-Ações!$K4444)/Ações!$H4444,0)</f>
        <v>0</v>
      </c>
      <c r="H4444" s="48">
        <f>IFERROR(Ações!$I4444/(Ações!$P4444-Table_1[[#This Row],[CAGR LUCRO 5A]]),0)</f>
        <v>0</v>
      </c>
      <c r="I4444" s="48" t="str">
        <f>IF(Ações!$S4444&lt;0,"",Ações!$O4444*(1+Ações!$S4444))</f>
        <v/>
      </c>
      <c r="J4444" s="49">
        <f>IFERROR(IF(Ações!$B4444="","",(VLOOKUP(Table_1[[#This Row],[AÇÕES]],'Dados Status Invest STOCKS'!A4430:AD5045,4)/Table_1[[#This Row],[LPA]]))/100,0)</f>
        <v>8.484240687679083E-2</v>
      </c>
      <c r="K4444" s="64">
        <f>IFERROR(IF(Ações!$B4444="","",VLOOKUP(Table_1[[#This Row],[AÇÕES]],'Dados Status Invest STOCKS'!A4430:AD5045,2)),0)</f>
        <v>103.24</v>
      </c>
      <c r="L4444" s="65">
        <f>IFERROR(IF(Ações!$B4444="","",VLOOKUP(Table_1[[#This Row],[AÇÕES]],'Dados Status Invest STOCKS'!A4430:AD5045,3)/100),0)</f>
        <v>9.4999999999999998E-3</v>
      </c>
      <c r="M4444" s="66">
        <f>IFERROR(IF(Ações!$B4444="","",VLOOKUP(Table_1[[#This Row],[AÇÕES]],'Dados Status Invest STOCKS'!A4430:AD5045,28)),0)</f>
        <v>3.49</v>
      </c>
      <c r="N4444" s="66">
        <f>IFERROR(IF(Ações!$B4444="","",VLOOKUP(Table_1[[#This Row],[AÇÕES]],'Dados Status Invest STOCKS'!A4430:AD5045,27)),0)</f>
        <v>41.99</v>
      </c>
      <c r="O4444" s="66">
        <f>IFERROR(IF(Ações!$L4444="","",Ações!$K4444*Ações!$L4444),0)</f>
        <v>0.98077999999999987</v>
      </c>
      <c r="P4444" s="67">
        <f t="shared" si="69"/>
        <v>0.06</v>
      </c>
      <c r="Q4444" s="67">
        <f>IFERROR(Ações!$O4444/Ações!$M4444,0)</f>
        <v>0.281025787965616</v>
      </c>
      <c r="R4444" s="67">
        <f>IFERROR(IF(Ações!$B4444="","",VLOOKUP(Table_1[[#This Row],[AÇÕES]],'Dados Status Invest STOCKS'!A4430:AD5045,18)/100),0)</f>
        <v>8.3000000000000004E-2</v>
      </c>
      <c r="S4444" s="65">
        <f>IFERROR(IF(Ações!$B4444="","",VLOOKUP(Table_1[[#This Row],[AÇÕES]],'Dados Status Invest STOCKS'!A4430:AD5045,25)/100),0)</f>
        <v>-6.8699999999999997E-2</v>
      </c>
      <c r="T4444" s="67">
        <f>(1-Ações!$Q4444)*Ações!$R4444</f>
        <v>5.967485959885388E-2</v>
      </c>
      <c r="U4444" s="68">
        <f>IF(Ações!$S4444=0,Ações!$T4444,IF(Ações!$T4444=0,Ações!$S4444,AVERAGE(Ações!$S4444,Ações!$T4444)))</f>
        <v>-4.5125702005730586E-3</v>
      </c>
    </row>
    <row r="4445" spans="2:21" ht="15" customHeight="1" x14ac:dyDescent="0.2">
      <c r="B4445" s="63" t="str">
        <f>IFERROR('Dados Status Invest STOCKS'!A4432,"-")</f>
        <v>SXT</v>
      </c>
      <c r="C4445" s="45">
        <f>IFERROR((Ações!$D4445-Ações!$K4445)/Ações!$D4445,0)</f>
        <v>-2.3707865168539328</v>
      </c>
      <c r="D4445" s="46">
        <f>(Ações!$O4445)/0.06</f>
        <v>26.281700000000001</v>
      </c>
      <c r="E4445" s="47">
        <f>IFERROR((Ações!$F4445-Ações!$K4445)/Ações!$F4445,0)</f>
        <v>-1.369366702816859</v>
      </c>
      <c r="F4445" s="46">
        <f>IF(OR(Ações!$N4445&lt;0,Ações!$M4445&lt;0),"",(22.5*Ações!$M4445*Ações!$N4445)^0.5)</f>
        <v>37.38973789691498</v>
      </c>
      <c r="G4445" s="47">
        <f>IFERROR((Ações!$H4445-Ações!$K4445)/Ações!$H4445,0)</f>
        <v>-2.0745150651238196</v>
      </c>
      <c r="H4445" s="48">
        <f>IFERROR(Ações!$I4445/(Ações!$P4445-Table_1[[#This Row],[CAGR LUCRO 5A]]),0)</f>
        <v>28.814300181818179</v>
      </c>
      <c r="I4445" s="48">
        <f>IF(Ações!$S4445&lt;0,"",Ações!$O4445*(1+Ações!$S4445))</f>
        <v>1.5847865099999998</v>
      </c>
      <c r="J4445" s="49">
        <f>IFERROR(IF(Ações!$B4445="","",(VLOOKUP(Table_1[[#This Row],[AÇÕES]],'Dados Status Invest STOCKS'!A4431:AD5046,4)/Table_1[[#This Row],[LPA]]))/100,0)</f>
        <v>0.11478417266187052</v>
      </c>
      <c r="K4445" s="64">
        <f>IFERROR(IF(Ações!$B4445="","",VLOOKUP(Table_1[[#This Row],[AÇÕES]],'Dados Status Invest STOCKS'!A4431:AD5046,2)),0)</f>
        <v>88.59</v>
      </c>
      <c r="L4445" s="65">
        <f>IFERROR(IF(Ações!$B4445="","",VLOOKUP(Table_1[[#This Row],[AÇÕES]],'Dados Status Invest STOCKS'!A4431:AD5046,3)/100),0)</f>
        <v>1.78E-2</v>
      </c>
      <c r="M4445" s="66">
        <f>IFERROR(IF(Ações!$B4445="","",VLOOKUP(Table_1[[#This Row],[AÇÕES]],'Dados Status Invest STOCKS'!A4431:AD5046,28)),0)</f>
        <v>2.78</v>
      </c>
      <c r="N4445" s="66">
        <f>IFERROR(IF(Ações!$B4445="","",VLOOKUP(Table_1[[#This Row],[AÇÕES]],'Dados Status Invest STOCKS'!A4431:AD5046,27)),0)</f>
        <v>22.35</v>
      </c>
      <c r="O4445" s="66">
        <f>IFERROR(IF(Ações!$L4445="","",Ações!$K4445*Ações!$L4445),0)</f>
        <v>1.576902</v>
      </c>
      <c r="P4445" s="67">
        <f t="shared" si="69"/>
        <v>0.06</v>
      </c>
      <c r="Q4445" s="67">
        <f>IFERROR(Ações!$O4445/Ações!$M4445,0)</f>
        <v>0.56723093525179857</v>
      </c>
      <c r="R4445" s="67">
        <f>IFERROR(IF(Ações!$B4445="","",VLOOKUP(Table_1[[#This Row],[AÇÕES]],'Dados Status Invest STOCKS'!A4431:AD5046,18)/100),0)</f>
        <v>0.1242</v>
      </c>
      <c r="S4445" s="65">
        <f>IFERROR(IF(Ações!$B4445="","",VLOOKUP(Table_1[[#This Row],[AÇÕES]],'Dados Status Invest STOCKS'!A4431:AD5046,25)/100),0)</f>
        <v>5.0000000000000001E-3</v>
      </c>
      <c r="T4445" s="67">
        <f>(1-Ações!$Q4445)*Ações!$R4445</f>
        <v>5.374991784172662E-2</v>
      </c>
      <c r="U4445" s="68">
        <f>IF(Ações!$S4445=0,Ações!$T4445,IF(Ações!$T4445=0,Ações!$S4445,AVERAGE(Ações!$S4445,Ações!$T4445)))</f>
        <v>2.9374958920863309E-2</v>
      </c>
    </row>
    <row r="4446" spans="2:21" ht="15" customHeight="1" x14ac:dyDescent="0.2">
      <c r="B4446" s="63" t="str">
        <f>IFERROR('Dados Status Invest STOCKS'!A4433,"-")</f>
        <v>SXTC</v>
      </c>
      <c r="C4446" s="45">
        <f>IFERROR((Ações!$D4446-Ações!$K4446)/Ações!$D4446,0)</f>
        <v>0</v>
      </c>
      <c r="D4446" s="46">
        <f>(Ações!$O4446)/0.06</f>
        <v>0</v>
      </c>
      <c r="E4446" s="47">
        <f>IFERROR((Ações!$F4446-Ações!$K4446)/Ações!$F4446,0)</f>
        <v>0.73999550161336325</v>
      </c>
      <c r="F4446" s="46">
        <f>IF(OR(Ações!$N4446&lt;0,Ações!$M4446&lt;0),"",(22.5*Ações!$M4446*Ações!$N4446)^0.5)</f>
        <v>0.65383484153110105</v>
      </c>
      <c r="G4446" s="47">
        <f>IFERROR((Ações!$H4446-Ações!$K4446)/Ações!$H4446,0)</f>
        <v>0</v>
      </c>
      <c r="H4446" s="48">
        <f>IFERROR(Ações!$I4446/(Ações!$P4446-Table_1[[#This Row],[CAGR LUCRO 5A]]),0)</f>
        <v>0</v>
      </c>
      <c r="I4446" s="48">
        <f>IF(Ações!$S4446&lt;0,"",Ações!$O4446*(1+Ações!$S4446))</f>
        <v>0</v>
      </c>
      <c r="J4446" s="49">
        <f>IFERROR(IF(Ações!$B4446="","",(VLOOKUP(Table_1[[#This Row],[AÇÕES]],'Dados Status Invest STOCKS'!A4432:AD5047,4)/Table_1[[#This Row],[LPA]]))/100,0)</f>
        <v>4.4249999999999998</v>
      </c>
      <c r="K4446" s="64">
        <f>IFERROR(IF(Ações!$B4446="","",VLOOKUP(Table_1[[#This Row],[AÇÕES]],'Dados Status Invest STOCKS'!A4432:AD5047,2)),0)</f>
        <v>0.17</v>
      </c>
      <c r="L4446" s="65">
        <f>IFERROR(IF(Ações!$B4446="","",VLOOKUP(Table_1[[#This Row],[AÇÕES]],'Dados Status Invest STOCKS'!A4432:AD5047,3)/100),0)</f>
        <v>0</v>
      </c>
      <c r="M4446" s="66">
        <f>IFERROR(IF(Ações!$B4446="","",VLOOKUP(Table_1[[#This Row],[AÇÕES]],'Dados Status Invest STOCKS'!A4432:AD5047,28)),0)</f>
        <v>0.02</v>
      </c>
      <c r="N4446" s="66">
        <f>IFERROR(IF(Ações!$B4446="","",VLOOKUP(Table_1[[#This Row],[AÇÕES]],'Dados Status Invest STOCKS'!A4432:AD5047,27)),0)</f>
        <v>0.95</v>
      </c>
      <c r="O4446" s="66">
        <f>IFERROR(IF(Ações!$L4446="","",Ações!$K4446*Ações!$L4446),0)</f>
        <v>0</v>
      </c>
      <c r="P4446" s="67">
        <f t="shared" si="69"/>
        <v>0.06</v>
      </c>
      <c r="Q4446" s="67">
        <f>IFERROR(Ações!$O4446/Ações!$M4446,0)</f>
        <v>0</v>
      </c>
      <c r="R4446" s="67">
        <f>IFERROR(IF(Ações!$B4446="","",VLOOKUP(Table_1[[#This Row],[AÇÕES]],'Dados Status Invest STOCKS'!A4432:AD5047,18)/100),0)</f>
        <v>2.0299999999999999E-2</v>
      </c>
      <c r="S4446" s="65">
        <f>IFERROR(IF(Ações!$B4446="","",VLOOKUP(Table_1[[#This Row],[AÇÕES]],'Dados Status Invest STOCKS'!A4432:AD5047,25)/100),0)</f>
        <v>0</v>
      </c>
      <c r="T4446" s="67">
        <f>(1-Ações!$Q4446)*Ações!$R4446</f>
        <v>2.0299999999999999E-2</v>
      </c>
      <c r="U4446" s="68">
        <f>IF(Ações!$S4446=0,Ações!$T4446,IF(Ações!$T4446=0,Ações!$S4446,AVERAGE(Ações!$S4446,Ações!$T4446)))</f>
        <v>2.0299999999999999E-2</v>
      </c>
    </row>
    <row r="4447" spans="2:21" ht="15" customHeight="1" x14ac:dyDescent="0.2">
      <c r="B4447" s="63" t="str">
        <f>IFERROR('Dados Status Invest STOCKS'!A4434,"-")</f>
        <v>SY</v>
      </c>
      <c r="C4447" s="45">
        <f>IFERROR((Ações!$D4447-Ações!$K4447)/Ações!$D4447,0)</f>
        <v>0</v>
      </c>
      <c r="D4447" s="46">
        <f>(Ações!$O4447)/0.06</f>
        <v>0</v>
      </c>
      <c r="E4447" s="47">
        <f>IFERROR((Ações!$F4447-Ações!$K4447)/Ações!$F4447,0)</f>
        <v>-0.11490701697531829</v>
      </c>
      <c r="F4447" s="46">
        <f>IF(OR(Ações!$N4447&lt;0,Ações!$M4447&lt;0),"",(22.5*Ações!$M4447*Ações!$N4447)^0.5)</f>
        <v>2.3679104712805339</v>
      </c>
      <c r="G4447" s="47">
        <f>IFERROR((Ações!$H4447-Ações!$K4447)/Ações!$H4447,0)</f>
        <v>0</v>
      </c>
      <c r="H4447" s="48">
        <f>IFERROR(Ações!$I4447/(Ações!$P4447-Table_1[[#This Row],[CAGR LUCRO 5A]]),0)</f>
        <v>0</v>
      </c>
      <c r="I4447" s="48">
        <f>IF(Ações!$S4447&lt;0,"",Ações!$O4447*(1+Ações!$S4447))</f>
        <v>0</v>
      </c>
      <c r="J4447" s="49">
        <f>IFERROR(IF(Ações!$B4447="","",(VLOOKUP(Table_1[[#This Row],[AÇÕES]],'Dados Status Invest STOCKS'!A4433:AD5048,4)/Table_1[[#This Row],[LPA]]))/100,0)</f>
        <v>5.1328571428571426</v>
      </c>
      <c r="K4447" s="64">
        <f>IFERROR(IF(Ações!$B4447="","",VLOOKUP(Table_1[[#This Row],[AÇÕES]],'Dados Status Invest STOCKS'!A4433:AD5048,2)),0)</f>
        <v>2.64</v>
      </c>
      <c r="L4447" s="65">
        <f>IFERROR(IF(Ações!$B4447="","",VLOOKUP(Table_1[[#This Row],[AÇÕES]],'Dados Status Invest STOCKS'!A4433:AD5048,3)/100),0)</f>
        <v>0</v>
      </c>
      <c r="M4447" s="66">
        <f>IFERROR(IF(Ações!$B4447="","",VLOOKUP(Table_1[[#This Row],[AÇÕES]],'Dados Status Invest STOCKS'!A4433:AD5048,28)),0)</f>
        <v>7.0000000000000007E-2</v>
      </c>
      <c r="N4447" s="66">
        <f>IFERROR(IF(Ações!$B4447="","",VLOOKUP(Table_1[[#This Row],[AÇÕES]],'Dados Status Invest STOCKS'!A4433:AD5048,27)),0)</f>
        <v>3.56</v>
      </c>
      <c r="O4447" s="66">
        <f>IFERROR(IF(Ações!$L4447="","",Ações!$K4447*Ações!$L4447),0)</f>
        <v>0</v>
      </c>
      <c r="P4447" s="67">
        <f t="shared" si="69"/>
        <v>0.06</v>
      </c>
      <c r="Q4447" s="67">
        <f>IFERROR(Ações!$O4447/Ações!$M4447,0)</f>
        <v>0</v>
      </c>
      <c r="R4447" s="67">
        <f>IFERROR(IF(Ações!$B4447="","",VLOOKUP(Table_1[[#This Row],[AÇÕES]],'Dados Status Invest STOCKS'!A4433:AD5048,18)/100),0)</f>
        <v>2.07E-2</v>
      </c>
      <c r="S4447" s="65">
        <f>IFERROR(IF(Ações!$B4447="","",VLOOKUP(Table_1[[#This Row],[AÇÕES]],'Dados Status Invest STOCKS'!A4433:AD5048,25)/100),0)</f>
        <v>0</v>
      </c>
      <c r="T4447" s="67">
        <f>(1-Ações!$Q4447)*Ações!$R4447</f>
        <v>2.07E-2</v>
      </c>
      <c r="U4447" s="68">
        <f>IF(Ações!$S4447=0,Ações!$T4447,IF(Ações!$T4447=0,Ações!$S4447,AVERAGE(Ações!$S4447,Ações!$T4447)))</f>
        <v>2.07E-2</v>
      </c>
    </row>
    <row r="4448" spans="2:21" ht="15" customHeight="1" x14ac:dyDescent="0.2">
      <c r="B4448" s="63" t="str">
        <f>IFERROR('Dados Status Invest STOCKS'!A4435,"-")</f>
        <v>SYBT</v>
      </c>
      <c r="C4448" s="45">
        <f>IFERROR((Ações!$D4448-Ações!$K4448)/Ações!$D4448,0)</f>
        <v>-2.4090909090909087</v>
      </c>
      <c r="D4448" s="46">
        <f>(Ações!$O4448)/0.06</f>
        <v>18.333333333333336</v>
      </c>
      <c r="E4448" s="47">
        <f>IFERROR((Ações!$F4448-Ações!$K4448)/Ações!$F4448,0)</f>
        <v>-0.65156768803643794</v>
      </c>
      <c r="F4448" s="46">
        <f>IF(OR(Ações!$N4448&lt;0,Ações!$M4448&lt;0),"",(22.5*Ações!$M4448*Ações!$N4448)^0.5)</f>
        <v>37.842832874931545</v>
      </c>
      <c r="G4448" s="47">
        <f>IFERROR((Ações!$H4448-Ações!$K4448)/Ações!$H4448,0)</f>
        <v>2.8763165314889449</v>
      </c>
      <c r="H4448" s="48">
        <f>IFERROR(Ações!$I4448/(Ações!$P4448-Table_1[[#This Row],[CAGR LUCRO 5A]]),0)</f>
        <v>-33.309944751381224</v>
      </c>
      <c r="I4448" s="48">
        <f>IF(Ações!$S4448&lt;0,"",Ações!$O4448*(1+Ações!$S4448))</f>
        <v>1.2058200000000001</v>
      </c>
      <c r="J4448" s="49">
        <f>IFERROR(IF(Ações!$B4448="","",(VLOOKUP(Table_1[[#This Row],[AÇÕES]],'Dados Status Invest STOCKS'!A4434:AD5049,4)/Table_1[[#This Row],[LPA]]))/100,0)</f>
        <v>9.6117647058823544E-2</v>
      </c>
      <c r="K4448" s="64">
        <f>IFERROR(IF(Ações!$B4448="","",VLOOKUP(Table_1[[#This Row],[AÇÕES]],'Dados Status Invest STOCKS'!A4434:AD5049,2)),0)</f>
        <v>62.5</v>
      </c>
      <c r="L4448" s="65">
        <f>IFERROR(IF(Ações!$B4448="","",VLOOKUP(Table_1[[#This Row],[AÇÕES]],'Dados Status Invest STOCKS'!A4434:AD5049,3)/100),0)</f>
        <v>1.7600000000000001E-2</v>
      </c>
      <c r="M4448" s="66">
        <f>IFERROR(IF(Ações!$B4448="","",VLOOKUP(Table_1[[#This Row],[AÇÕES]],'Dados Status Invest STOCKS'!A4434:AD5049,28)),0)</f>
        <v>2.5499999999999998</v>
      </c>
      <c r="N4448" s="66">
        <f>IFERROR(IF(Ações!$B4448="","",VLOOKUP(Table_1[[#This Row],[AÇÕES]],'Dados Status Invest STOCKS'!A4434:AD5049,27)),0)</f>
        <v>24.96</v>
      </c>
      <c r="O4448" s="66">
        <f>IFERROR(IF(Ações!$L4448="","",Ações!$K4448*Ações!$L4448),0)</f>
        <v>1.1000000000000001</v>
      </c>
      <c r="P4448" s="67">
        <f t="shared" si="69"/>
        <v>0.06</v>
      </c>
      <c r="Q4448" s="67">
        <f>IFERROR(Ações!$O4448/Ações!$M4448,0)</f>
        <v>0.43137254901960792</v>
      </c>
      <c r="R4448" s="67">
        <f>IFERROR(IF(Ações!$B4448="","",VLOOKUP(Table_1[[#This Row],[AÇÕES]],'Dados Status Invest STOCKS'!A4434:AD5049,18)/100),0)</f>
        <v>0.10220000000000001</v>
      </c>
      <c r="S4448" s="65">
        <f>IFERROR(IF(Ações!$B4448="","",VLOOKUP(Table_1[[#This Row],[AÇÕES]],'Dados Status Invest STOCKS'!A4434:AD5049,25)/100),0)</f>
        <v>9.6199999999999994E-2</v>
      </c>
      <c r="T4448" s="67">
        <f>(1-Ações!$Q4448)*Ações!$R4448</f>
        <v>5.8113725490196083E-2</v>
      </c>
      <c r="U4448" s="68">
        <f>IF(Ações!$S4448=0,Ações!$T4448,IF(Ações!$T4448=0,Ações!$S4448,AVERAGE(Ações!$S4448,Ações!$T4448)))</f>
        <v>7.7156862745098032E-2</v>
      </c>
    </row>
    <row r="4449" spans="2:21" ht="15" customHeight="1" x14ac:dyDescent="0.2">
      <c r="B4449" s="63" t="str">
        <f>IFERROR('Dados Status Invest STOCKS'!A4436,"-")</f>
        <v>SYBX</v>
      </c>
      <c r="C4449" s="45">
        <f>IFERROR((Ações!$D4449-Ações!$K4449)/Ações!$D4449,0)</f>
        <v>0</v>
      </c>
      <c r="D4449" s="46">
        <f>(Ações!$O4449)/0.06</f>
        <v>0</v>
      </c>
      <c r="E4449" s="47">
        <f>IFERROR((Ações!$F4449-Ações!$K4449)/Ações!$F4449,0)</f>
        <v>0</v>
      </c>
      <c r="F4449" s="46" t="str">
        <f>IF(OR(Ações!$N4449&lt;0,Ações!$M4449&lt;0),"",(22.5*Ações!$M4449*Ações!$N4449)^0.5)</f>
        <v/>
      </c>
      <c r="G4449" s="47">
        <f>IFERROR((Ações!$H4449-Ações!$K4449)/Ações!$H4449,0)</f>
        <v>0</v>
      </c>
      <c r="H4449" s="48">
        <f>IFERROR(Ações!$I4449/(Ações!$P4449-Table_1[[#This Row],[CAGR LUCRO 5A]]),0)</f>
        <v>0</v>
      </c>
      <c r="I4449" s="48">
        <f>IF(Ações!$S4449&lt;0,"",Ações!$O4449*(1+Ações!$S4449))</f>
        <v>0</v>
      </c>
      <c r="J4449" s="49">
        <f>IFERROR(IF(Ações!$B4449="","",(VLOOKUP(Table_1[[#This Row],[AÇÕES]],'Dados Status Invest STOCKS'!A4435:AD5050,4)/Table_1[[#This Row],[LPA]]))/100,0)</f>
        <v>2.1976744186046511E-2</v>
      </c>
      <c r="K4449" s="64">
        <f>IFERROR(IF(Ações!$B4449="","",VLOOKUP(Table_1[[#This Row],[AÇÕES]],'Dados Status Invest STOCKS'!A4435:AD5050,2)),0)</f>
        <v>1.63</v>
      </c>
      <c r="L4449" s="65">
        <f>IFERROR(IF(Ações!$B4449="","",VLOOKUP(Table_1[[#This Row],[AÇÕES]],'Dados Status Invest STOCKS'!A4435:AD5050,3)/100),0)</f>
        <v>0</v>
      </c>
      <c r="M4449" s="66">
        <f>IFERROR(IF(Ações!$B4449="","",VLOOKUP(Table_1[[#This Row],[AÇÕES]],'Dados Status Invest STOCKS'!A4435:AD5050,28)),0)</f>
        <v>-0.86</v>
      </c>
      <c r="N4449" s="66">
        <f>IFERROR(IF(Ações!$B4449="","",VLOOKUP(Table_1[[#This Row],[AÇÕES]],'Dados Status Invest STOCKS'!A4435:AD5050,27)),0)</f>
        <v>2.3199999999999998</v>
      </c>
      <c r="O4449" s="66">
        <f>IFERROR(IF(Ações!$L4449="","",Ações!$K4449*Ações!$L4449),0)</f>
        <v>0</v>
      </c>
      <c r="P4449" s="67">
        <f t="shared" si="69"/>
        <v>0.06</v>
      </c>
      <c r="Q4449" s="67">
        <f>IFERROR(Ações!$O4449/Ações!$M4449,0)</f>
        <v>0</v>
      </c>
      <c r="R4449" s="67">
        <f>IFERROR(IF(Ações!$B4449="","",VLOOKUP(Table_1[[#This Row],[AÇÕES]],'Dados Status Invest STOCKS'!A4435:AD5050,18)/100),0)</f>
        <v>-0.37170000000000003</v>
      </c>
      <c r="S4449" s="65">
        <f>IFERROR(IF(Ações!$B4449="","",VLOOKUP(Table_1[[#This Row],[AÇÕES]],'Dados Status Invest STOCKS'!A4435:AD5050,25)/100),0)</f>
        <v>0</v>
      </c>
      <c r="T4449" s="67">
        <f>(1-Ações!$Q4449)*Ações!$R4449</f>
        <v>-0.37170000000000003</v>
      </c>
      <c r="U4449" s="68">
        <f>IF(Ações!$S4449=0,Ações!$T4449,IF(Ações!$T4449=0,Ações!$S4449,AVERAGE(Ações!$S4449,Ações!$T4449)))</f>
        <v>-0.37170000000000003</v>
      </c>
    </row>
    <row r="4450" spans="2:21" ht="15" customHeight="1" x14ac:dyDescent="0.2">
      <c r="B4450" s="63" t="str">
        <f>IFERROR('Dados Status Invest STOCKS'!A4437,"-")</f>
        <v>SYF</v>
      </c>
      <c r="C4450" s="45">
        <f>IFERROR((Ações!$D4450-Ações!$K4450)/Ações!$D4450,0)</f>
        <v>-2.0612244897959182</v>
      </c>
      <c r="D4450" s="46">
        <f>(Ações!$O4450)/0.06</f>
        <v>14.677133333333334</v>
      </c>
      <c r="E4450" s="47">
        <f>IFERROR((Ações!$F4450-Ações!$K4450)/Ações!$F4450,0)</f>
        <v>0.31466950751461575</v>
      </c>
      <c r="F4450" s="46">
        <f>IF(OR(Ações!$N4450&lt;0,Ações!$M4450&lt;0),"",(22.5*Ações!$M4450*Ações!$N4450)^0.5)</f>
        <v>65.559610279500589</v>
      </c>
      <c r="G4450" s="47">
        <f>IFERROR((Ações!$H4450-Ações!$K4450)/Ações!$H4450,0)</f>
        <v>0</v>
      </c>
      <c r="H4450" s="48">
        <f>IFERROR(Ações!$I4450/(Ações!$P4450-Table_1[[#This Row],[CAGR LUCRO 5A]]),0)</f>
        <v>0</v>
      </c>
      <c r="I4450" s="48" t="str">
        <f>IF(Ações!$S4450&lt;0,"",Ações!$O4450*(1+Ações!$S4450))</f>
        <v/>
      </c>
      <c r="J4450" s="49">
        <f>IFERROR(IF(Ações!$B4450="","",(VLOOKUP(Table_1[[#This Row],[AÇÕES]],'Dados Status Invest STOCKS'!A4436:AD5051,4)/Table_1[[#This Row],[LPA]]))/100,0)</f>
        <v>7.986666666666668E-3</v>
      </c>
      <c r="K4450" s="64">
        <f>IFERROR(IF(Ações!$B4450="","",VLOOKUP(Table_1[[#This Row],[AÇÕES]],'Dados Status Invest STOCKS'!A4436:AD5051,2)),0)</f>
        <v>44.93</v>
      </c>
      <c r="L4450" s="65">
        <f>IFERROR(IF(Ações!$B4450="","",VLOOKUP(Table_1[[#This Row],[AÇÕES]],'Dados Status Invest STOCKS'!A4436:AD5051,3)/100),0)</f>
        <v>1.9599999999999999E-2</v>
      </c>
      <c r="M4450" s="66">
        <f>IFERROR(IF(Ações!$B4450="","",VLOOKUP(Table_1[[#This Row],[AÇÕES]],'Dados Status Invest STOCKS'!A4436:AD5051,28)),0)</f>
        <v>7.5</v>
      </c>
      <c r="N4450" s="66">
        <f>IFERROR(IF(Ações!$B4450="","",VLOOKUP(Table_1[[#This Row],[AÇÕES]],'Dados Status Invest STOCKS'!A4436:AD5051,27)),0)</f>
        <v>25.47</v>
      </c>
      <c r="O4450" s="66">
        <f>IFERROR(IF(Ações!$L4450="","",Ações!$K4450*Ações!$L4450),0)</f>
        <v>0.88062799999999997</v>
      </c>
      <c r="P4450" s="67">
        <f t="shared" si="69"/>
        <v>0.06</v>
      </c>
      <c r="Q4450" s="67">
        <f>IFERROR(Ações!$O4450/Ações!$M4450,0)</f>
        <v>0.11741706666666667</v>
      </c>
      <c r="R4450" s="67">
        <f>IFERROR(IF(Ações!$B4450="","",VLOOKUP(Table_1[[#This Row],[AÇÕES]],'Dados Status Invest STOCKS'!A4436:AD5051,18)/100),0)</f>
        <v>0.29449999999999998</v>
      </c>
      <c r="S4450" s="65">
        <f>IFERROR(IF(Ações!$B4450="","",VLOOKUP(Table_1[[#This Row],[AÇÕES]],'Dados Status Invest STOCKS'!A4436:AD5051,25)/100),0)</f>
        <v>-8.9600000000000013E-2</v>
      </c>
      <c r="T4450" s="67">
        <f>(1-Ações!$Q4450)*Ações!$R4450</f>
        <v>0.25992067386666667</v>
      </c>
      <c r="U4450" s="68">
        <f>IF(Ações!$S4450=0,Ações!$T4450,IF(Ações!$T4450=0,Ações!$S4450,AVERAGE(Ações!$S4450,Ações!$T4450)))</f>
        <v>8.516033693333333E-2</v>
      </c>
    </row>
    <row r="4451" spans="2:21" ht="15" customHeight="1" x14ac:dyDescent="0.2">
      <c r="B4451" s="63" t="str">
        <f>IFERROR('Dados Status Invest STOCKS'!A4438,"-")</f>
        <v>SYK</v>
      </c>
      <c r="C4451" s="45">
        <f>IFERROR((Ações!$D4451-Ações!$K4451)/Ações!$D4451,0)</f>
        <v>-4.8252427184466011</v>
      </c>
      <c r="D4451" s="46">
        <f>(Ações!$O4451)/0.06</f>
        <v>43.246266666666671</v>
      </c>
      <c r="E4451" s="47">
        <f>IFERROR((Ações!$F4451-Ações!$K4451)/Ações!$F4451,0)</f>
        <v>-2.85902624745518</v>
      </c>
      <c r="F4451" s="46">
        <f>IF(OR(Ações!$N4451&lt;0,Ações!$M4451&lt;0),"",(22.5*Ações!$M4451*Ações!$N4451)^0.5)</f>
        <v>65.28071690782815</v>
      </c>
      <c r="G4451" s="47">
        <f>IFERROR((Ações!$H4451-Ações!$K4451)/Ações!$H4451,0)</f>
        <v>-2.6789205457730905</v>
      </c>
      <c r="H4451" s="48">
        <f>IFERROR(Ações!$I4451/(Ações!$P4451-Table_1[[#This Row],[CAGR LUCRO 5A]]),0)</f>
        <v>68.476607979328179</v>
      </c>
      <c r="I4451" s="48">
        <f>IF(Ações!$S4451&lt;0,"",Ações!$O4451*(1+Ações!$S4451))</f>
        <v>2.6500447288000002</v>
      </c>
      <c r="J4451" s="49">
        <f>IFERROR(IF(Ações!$B4451="","",(VLOOKUP(Table_1[[#This Row],[AÇÕES]],'Dados Status Invest STOCKS'!A4437:AD5052,4)/Table_1[[#This Row],[LPA]]))/100,0)</f>
        <v>9.9285714285714283E-2</v>
      </c>
      <c r="K4451" s="64">
        <f>IFERROR(IF(Ações!$B4451="","",VLOOKUP(Table_1[[#This Row],[AÇÕES]],'Dados Status Invest STOCKS'!A4437:AD5052,2)),0)</f>
        <v>251.92</v>
      </c>
      <c r="L4451" s="65">
        <f>IFERROR(IF(Ações!$B4451="","",VLOOKUP(Table_1[[#This Row],[AÇÕES]],'Dados Status Invest STOCKS'!A4437:AD5052,3)/100),0)</f>
        <v>1.03E-2</v>
      </c>
      <c r="M4451" s="66">
        <f>IFERROR(IF(Ações!$B4451="","",VLOOKUP(Table_1[[#This Row],[AÇÕES]],'Dados Status Invest STOCKS'!A4437:AD5052,28)),0)</f>
        <v>5.04</v>
      </c>
      <c r="N4451" s="66">
        <f>IFERROR(IF(Ações!$B4451="","",VLOOKUP(Table_1[[#This Row],[AÇÕES]],'Dados Status Invest STOCKS'!A4437:AD5052,27)),0)</f>
        <v>37.58</v>
      </c>
      <c r="O4451" s="66">
        <f>IFERROR(IF(Ações!$L4451="","",Ações!$K4451*Ações!$L4451),0)</f>
        <v>2.594776</v>
      </c>
      <c r="P4451" s="67">
        <f t="shared" si="69"/>
        <v>0.06</v>
      </c>
      <c r="Q4451" s="67">
        <f>IFERROR(Ações!$O4451/Ações!$M4451,0)</f>
        <v>0.51483650793650793</v>
      </c>
      <c r="R4451" s="67">
        <f>IFERROR(IF(Ações!$B4451="","",VLOOKUP(Table_1[[#This Row],[AÇÕES]],'Dados Status Invest STOCKS'!A4437:AD5052,18)/100),0)</f>
        <v>0.13400000000000001</v>
      </c>
      <c r="S4451" s="65">
        <f>IFERROR(IF(Ações!$B4451="","",VLOOKUP(Table_1[[#This Row],[AÇÕES]],'Dados Status Invest STOCKS'!A4437:AD5052,25)/100),0)</f>
        <v>2.1299999999999999E-2</v>
      </c>
      <c r="T4451" s="67">
        <f>(1-Ações!$Q4451)*Ações!$R4451</f>
        <v>6.5011907936507948E-2</v>
      </c>
      <c r="U4451" s="68">
        <f>IF(Ações!$S4451=0,Ações!$T4451,IF(Ações!$T4451=0,Ações!$S4451,AVERAGE(Ações!$S4451,Ações!$T4451)))</f>
        <v>4.3155953968253974E-2</v>
      </c>
    </row>
    <row r="4452" spans="2:21" ht="15" customHeight="1" x14ac:dyDescent="0.2">
      <c r="B4452" s="63" t="str">
        <f>IFERROR('Dados Status Invest STOCKS'!A4439,"-")</f>
        <v>SYKE</v>
      </c>
      <c r="C4452" s="45">
        <f>IFERROR((Ações!$D4452-Ações!$K4452)/Ações!$D4452,0)</f>
        <v>0</v>
      </c>
      <c r="D4452" s="46">
        <f>(Ações!$O4452)/0.06</f>
        <v>0</v>
      </c>
      <c r="E4452" s="47">
        <f>IFERROR((Ações!$F4452-Ações!$K4452)/Ações!$F4452,0)</f>
        <v>-0.78154960814709329</v>
      </c>
      <c r="F4452" s="46">
        <f>IF(OR(Ações!$N4452&lt;0,Ações!$M4452&lt;0),"",(22.5*Ações!$M4452*Ações!$N4452)^0.5)</f>
        <v>30.310691183145263</v>
      </c>
      <c r="G4452" s="47">
        <f>IFERROR((Ações!$H4452-Ações!$K4452)/Ações!$H4452,0)</f>
        <v>0</v>
      </c>
      <c r="H4452" s="48">
        <f>IFERROR(Ações!$I4452/(Ações!$P4452-Table_1[[#This Row],[CAGR LUCRO 5A]]),0)</f>
        <v>0</v>
      </c>
      <c r="I4452" s="48" t="str">
        <f>IF(Ações!$S4452&lt;0,"",Ações!$O4452*(1+Ações!$S4452))</f>
        <v/>
      </c>
      <c r="J4452" s="49">
        <f>IFERROR(IF(Ações!$B4452="","",(VLOOKUP(Table_1[[#This Row],[AÇÕES]],'Dados Status Invest STOCKS'!A4438:AD5053,4)/Table_1[[#This Row],[LPA]]))/100,0)</f>
        <v>0.1825581395348837</v>
      </c>
      <c r="K4452" s="64">
        <f>IFERROR(IF(Ações!$B4452="","",VLOOKUP(Table_1[[#This Row],[AÇÕES]],'Dados Status Invest STOCKS'!A4438:AD5053,2)),0)</f>
        <v>54</v>
      </c>
      <c r="L4452" s="65">
        <f>IFERROR(IF(Ações!$B4452="","",VLOOKUP(Table_1[[#This Row],[AÇÕES]],'Dados Status Invest STOCKS'!A4438:AD5053,3)/100),0)</f>
        <v>0</v>
      </c>
      <c r="M4452" s="66">
        <f>IFERROR(IF(Ações!$B4452="","",VLOOKUP(Table_1[[#This Row],[AÇÕES]],'Dados Status Invest STOCKS'!A4438:AD5053,28)),0)</f>
        <v>1.72</v>
      </c>
      <c r="N4452" s="66">
        <f>IFERROR(IF(Ações!$B4452="","",VLOOKUP(Table_1[[#This Row],[AÇÕES]],'Dados Status Invest STOCKS'!A4438:AD5053,27)),0)</f>
        <v>23.74</v>
      </c>
      <c r="O4452" s="66">
        <f>IFERROR(IF(Ações!$L4452="","",Ações!$K4452*Ações!$L4452),0)</f>
        <v>0</v>
      </c>
      <c r="P4452" s="67">
        <f t="shared" si="69"/>
        <v>0.06</v>
      </c>
      <c r="Q4452" s="67">
        <f>IFERROR(Ações!$O4452/Ações!$M4452,0)</f>
        <v>0</v>
      </c>
      <c r="R4452" s="67">
        <f>IFERROR(IF(Ações!$B4452="","",VLOOKUP(Table_1[[#This Row],[AÇÕES]],'Dados Status Invest STOCKS'!A4438:AD5053,18)/100),0)</f>
        <v>7.2499999999999995E-2</v>
      </c>
      <c r="S4452" s="65">
        <f>IFERROR(IF(Ações!$B4452="","",VLOOKUP(Table_1[[#This Row],[AÇÕES]],'Dados Status Invest STOCKS'!A4438:AD5053,25)/100),0)</f>
        <v>-3.8300000000000001E-2</v>
      </c>
      <c r="T4452" s="67">
        <f>(1-Ações!$Q4452)*Ações!$R4452</f>
        <v>7.2499999999999995E-2</v>
      </c>
      <c r="U4452" s="68">
        <f>IF(Ações!$S4452=0,Ações!$T4452,IF(Ações!$T4452=0,Ações!$S4452,AVERAGE(Ações!$S4452,Ações!$T4452)))</f>
        <v>1.7099999999999997E-2</v>
      </c>
    </row>
    <row r="4453" spans="2:21" ht="15" customHeight="1" x14ac:dyDescent="0.2">
      <c r="B4453" s="63" t="str">
        <f>IFERROR('Dados Status Invest STOCKS'!A4440,"-")</f>
        <v>SYNA</v>
      </c>
      <c r="C4453" s="45">
        <f>IFERROR((Ações!$D4453-Ações!$K4453)/Ações!$D4453,0)</f>
        <v>0</v>
      </c>
      <c r="D4453" s="46">
        <f>(Ações!$O4453)/0.06</f>
        <v>0</v>
      </c>
      <c r="E4453" s="47">
        <f>IFERROR((Ações!$F4453-Ações!$K4453)/Ações!$F4453,0)</f>
        <v>-3.7771694165279901</v>
      </c>
      <c r="F4453" s="46">
        <f>IF(OR(Ações!$N4453&lt;0,Ações!$M4453&lt;0),"",(22.5*Ações!$M4453*Ações!$N4453)^0.5)</f>
        <v>42.309573384755375</v>
      </c>
      <c r="G4453" s="47">
        <f>IFERROR((Ações!$H4453-Ações!$K4453)/Ações!$H4453,0)</f>
        <v>0</v>
      </c>
      <c r="H4453" s="48">
        <f>IFERROR(Ações!$I4453/(Ações!$P4453-Table_1[[#This Row],[CAGR LUCRO 5A]]),0)</f>
        <v>0</v>
      </c>
      <c r="I4453" s="48">
        <f>IF(Ações!$S4453&lt;0,"",Ações!$O4453*(1+Ações!$S4453))</f>
        <v>0</v>
      </c>
      <c r="J4453" s="49">
        <f>IFERROR(IF(Ações!$B4453="","",(VLOOKUP(Table_1[[#This Row],[AÇÕES]],'Dados Status Invest STOCKS'!A4439:AD5054,4)/Table_1[[#This Row],[LPA]]))/100,0)</f>
        <v>0.20749999999999996</v>
      </c>
      <c r="K4453" s="64">
        <f>IFERROR(IF(Ações!$B4453="","",VLOOKUP(Table_1[[#This Row],[AÇÕES]],'Dados Status Invest STOCKS'!A4439:AD5054,2)),0)</f>
        <v>202.12</v>
      </c>
      <c r="L4453" s="65">
        <f>IFERROR(IF(Ações!$B4453="","",VLOOKUP(Table_1[[#This Row],[AÇÕES]],'Dados Status Invest STOCKS'!A4439:AD5054,3)/100),0)</f>
        <v>0</v>
      </c>
      <c r="M4453" s="66">
        <f>IFERROR(IF(Ações!$B4453="","",VLOOKUP(Table_1[[#This Row],[AÇÕES]],'Dados Status Invest STOCKS'!A4439:AD5054,28)),0)</f>
        <v>3.12</v>
      </c>
      <c r="N4453" s="66">
        <f>IFERROR(IF(Ações!$B4453="","",VLOOKUP(Table_1[[#This Row],[AÇÕES]],'Dados Status Invest STOCKS'!A4439:AD5054,27)),0)</f>
        <v>25.5</v>
      </c>
      <c r="O4453" s="66">
        <f>IFERROR(IF(Ações!$L4453="","",Ações!$K4453*Ações!$L4453),0)</f>
        <v>0</v>
      </c>
      <c r="P4453" s="67">
        <f t="shared" si="69"/>
        <v>0.06</v>
      </c>
      <c r="Q4453" s="67">
        <f>IFERROR(Ações!$O4453/Ações!$M4453,0)</f>
        <v>0</v>
      </c>
      <c r="R4453" s="67">
        <f>IFERROR(IF(Ações!$B4453="","",VLOOKUP(Table_1[[#This Row],[AÇÕES]],'Dados Status Invest STOCKS'!A4439:AD5054,18)/100),0)</f>
        <v>0.12240000000000001</v>
      </c>
      <c r="S4453" s="65">
        <f>IFERROR(IF(Ações!$B4453="","",VLOOKUP(Table_1[[#This Row],[AÇÕES]],'Dados Status Invest STOCKS'!A4439:AD5054,25)/100),0)</f>
        <v>1.9699999999999999E-2</v>
      </c>
      <c r="T4453" s="67">
        <f>(1-Ações!$Q4453)*Ações!$R4453</f>
        <v>0.12240000000000001</v>
      </c>
      <c r="U4453" s="68">
        <f>IF(Ações!$S4453=0,Ações!$T4453,IF(Ações!$T4453=0,Ações!$S4453,AVERAGE(Ações!$S4453,Ações!$T4453)))</f>
        <v>7.1050000000000002E-2</v>
      </c>
    </row>
    <row r="4454" spans="2:21" ht="15" customHeight="1" x14ac:dyDescent="0.2">
      <c r="B4454" s="63" t="str">
        <f>IFERROR('Dados Status Invest STOCKS'!A4441,"-")</f>
        <v>SYNC</v>
      </c>
      <c r="C4454" s="45">
        <f>IFERROR((Ações!$D4454-Ações!$K4454)/Ações!$D4454,0)</f>
        <v>0</v>
      </c>
      <c r="D4454" s="46">
        <f>(Ações!$O4454)/0.06</f>
        <v>0</v>
      </c>
      <c r="E4454" s="47">
        <f>IFERROR((Ações!$F4454-Ações!$K4454)/Ações!$F4454,0)</f>
        <v>0</v>
      </c>
      <c r="F4454" s="46" t="str">
        <f>IF(OR(Ações!$N4454&lt;0,Ações!$M4454&lt;0),"",(22.5*Ações!$M4454*Ações!$N4454)^0.5)</f>
        <v/>
      </c>
      <c r="G4454" s="47">
        <f>IFERROR((Ações!$H4454-Ações!$K4454)/Ações!$H4454,0)</f>
        <v>0</v>
      </c>
      <c r="H4454" s="48">
        <f>IFERROR(Ações!$I4454/(Ações!$P4454-Table_1[[#This Row],[CAGR LUCRO 5A]]),0)</f>
        <v>0</v>
      </c>
      <c r="I4454" s="48">
        <f>IF(Ações!$S4454&lt;0,"",Ações!$O4454*(1+Ações!$S4454))</f>
        <v>0</v>
      </c>
      <c r="J4454" s="49">
        <f>IFERROR(IF(Ações!$B4454="","",(VLOOKUP(Table_1[[#This Row],[AÇÕES]],'Dados Status Invest STOCKS'!A4440:AD5055,4)/Table_1[[#This Row],[LPA]]))/100,0)</f>
        <v>0.25896551724137934</v>
      </c>
      <c r="K4454" s="64">
        <f>IFERROR(IF(Ações!$B4454="","",VLOOKUP(Table_1[[#This Row],[AÇÕES]],'Dados Status Invest STOCKS'!A4440:AD5055,2)),0)</f>
        <v>2.19</v>
      </c>
      <c r="L4454" s="65">
        <f>IFERROR(IF(Ações!$B4454="","",VLOOKUP(Table_1[[#This Row],[AÇÕES]],'Dados Status Invest STOCKS'!A4440:AD5055,3)/100),0)</f>
        <v>0</v>
      </c>
      <c r="M4454" s="66">
        <f>IFERROR(IF(Ações!$B4454="","",VLOOKUP(Table_1[[#This Row],[AÇÕES]],'Dados Status Invest STOCKS'!A4440:AD5055,28)),0)</f>
        <v>-0.28999999999999998</v>
      </c>
      <c r="N4454" s="66">
        <f>IFERROR(IF(Ações!$B4454="","",VLOOKUP(Table_1[[#This Row],[AÇÕES]],'Dados Status Invest STOCKS'!A4440:AD5055,27)),0)</f>
        <v>0.84</v>
      </c>
      <c r="O4454" s="66">
        <f>IFERROR(IF(Ações!$L4454="","",Ações!$K4454*Ações!$L4454),0)</f>
        <v>0</v>
      </c>
      <c r="P4454" s="67">
        <f t="shared" si="69"/>
        <v>0.06</v>
      </c>
      <c r="Q4454" s="67">
        <f>IFERROR(Ações!$O4454/Ações!$M4454,0)</f>
        <v>0</v>
      </c>
      <c r="R4454" s="67">
        <f>IFERROR(IF(Ações!$B4454="","",VLOOKUP(Table_1[[#This Row],[AÇÕES]],'Dados Status Invest STOCKS'!A4440:AD5055,18)/100),0)</f>
        <v>-0.34539999999999998</v>
      </c>
      <c r="S4454" s="65">
        <f>IFERROR(IF(Ações!$B4454="","",VLOOKUP(Table_1[[#This Row],[AÇÕES]],'Dados Status Invest STOCKS'!A4440:AD5055,25)/100),0)</f>
        <v>0</v>
      </c>
      <c r="T4454" s="67">
        <f>(1-Ações!$Q4454)*Ações!$R4454</f>
        <v>-0.34539999999999998</v>
      </c>
      <c r="U4454" s="68">
        <f>IF(Ações!$S4454=0,Ações!$T4454,IF(Ações!$T4454=0,Ações!$S4454,AVERAGE(Ações!$S4454,Ações!$T4454)))</f>
        <v>-0.34539999999999998</v>
      </c>
    </row>
    <row r="4455" spans="2:21" ht="15" customHeight="1" x14ac:dyDescent="0.2">
      <c r="B4455" s="63" t="str">
        <f>IFERROR('Dados Status Invest STOCKS'!A4442,"-")</f>
        <v>SYNH</v>
      </c>
      <c r="C4455" s="45">
        <f>IFERROR((Ações!$D4455-Ações!$K4455)/Ações!$D4455,0)</f>
        <v>0</v>
      </c>
      <c r="D4455" s="46">
        <f>(Ações!$O4455)/0.06</f>
        <v>0</v>
      </c>
      <c r="E4455" s="47">
        <f>IFERROR((Ações!$F4455-Ações!$K4455)/Ações!$F4455,0)</f>
        <v>-1.1044132160090832</v>
      </c>
      <c r="F4455" s="46">
        <f>IF(OR(Ações!$N4455&lt;0,Ações!$M4455&lt;0),"",(22.5*Ações!$M4455*Ações!$N4455)^0.5)</f>
        <v>41.755107472020711</v>
      </c>
      <c r="G4455" s="47">
        <f>IFERROR((Ações!$H4455-Ações!$K4455)/Ações!$H4455,0)</f>
        <v>0</v>
      </c>
      <c r="H4455" s="48">
        <f>IFERROR(Ações!$I4455/(Ações!$P4455-Table_1[[#This Row],[CAGR LUCRO 5A]]),0)</f>
        <v>0</v>
      </c>
      <c r="I4455" s="48">
        <f>IF(Ações!$S4455&lt;0,"",Ações!$O4455*(1+Ações!$S4455))</f>
        <v>0</v>
      </c>
      <c r="J4455" s="49">
        <f>IFERROR(IF(Ações!$B4455="","",(VLOOKUP(Table_1[[#This Row],[AÇÕES]],'Dados Status Invest STOCKS'!A4441:AD5056,4)/Table_1[[#This Row],[LPA]]))/100,0)</f>
        <v>0.15016528925619835</v>
      </c>
      <c r="K4455" s="64">
        <f>IFERROR(IF(Ações!$B4455="","",VLOOKUP(Table_1[[#This Row],[AÇÕES]],'Dados Status Invest STOCKS'!A4441:AD5056,2)),0)</f>
        <v>87.87</v>
      </c>
      <c r="L4455" s="65">
        <f>IFERROR(IF(Ações!$B4455="","",VLOOKUP(Table_1[[#This Row],[AÇÕES]],'Dados Status Invest STOCKS'!A4441:AD5056,3)/100),0)</f>
        <v>0</v>
      </c>
      <c r="M4455" s="66">
        <f>IFERROR(IF(Ações!$B4455="","",VLOOKUP(Table_1[[#This Row],[AÇÕES]],'Dados Status Invest STOCKS'!A4441:AD5056,28)),0)</f>
        <v>2.42</v>
      </c>
      <c r="N4455" s="66">
        <f>IFERROR(IF(Ações!$B4455="","",VLOOKUP(Table_1[[#This Row],[AÇÕES]],'Dados Status Invest STOCKS'!A4441:AD5056,27)),0)</f>
        <v>32.020000000000003</v>
      </c>
      <c r="O4455" s="66">
        <f>IFERROR(IF(Ações!$L4455="","",Ações!$K4455*Ações!$L4455),0)</f>
        <v>0</v>
      </c>
      <c r="P4455" s="67">
        <f t="shared" si="69"/>
        <v>0.06</v>
      </c>
      <c r="Q4455" s="67">
        <f>IFERROR(Ações!$O4455/Ações!$M4455,0)</f>
        <v>0</v>
      </c>
      <c r="R4455" s="67">
        <f>IFERROR(IF(Ações!$B4455="","",VLOOKUP(Table_1[[#This Row],[AÇÕES]],'Dados Status Invest STOCKS'!A4441:AD5056,18)/100),0)</f>
        <v>7.5499999999999998E-2</v>
      </c>
      <c r="S4455" s="65">
        <f>IFERROR(IF(Ações!$B4455="","",VLOOKUP(Table_1[[#This Row],[AÇÕES]],'Dados Status Invest STOCKS'!A4441:AD5056,25)/100),0)</f>
        <v>0.105</v>
      </c>
      <c r="T4455" s="67">
        <f>(1-Ações!$Q4455)*Ações!$R4455</f>
        <v>7.5499999999999998E-2</v>
      </c>
      <c r="U4455" s="68">
        <f>IF(Ações!$S4455=0,Ações!$T4455,IF(Ações!$T4455=0,Ações!$S4455,AVERAGE(Ações!$S4455,Ações!$T4455)))</f>
        <v>9.0249999999999997E-2</v>
      </c>
    </row>
    <row r="4456" spans="2:21" ht="15" customHeight="1" x14ac:dyDescent="0.2">
      <c r="B4456" s="63" t="str">
        <f>IFERROR('Dados Status Invest STOCKS'!A4443,"-")</f>
        <v>SYNL</v>
      </c>
      <c r="C4456" s="45">
        <f>IFERROR((Ações!$D4456-Ações!$K4456)/Ações!$D4456,0)</f>
        <v>0</v>
      </c>
      <c r="D4456" s="46">
        <f>(Ações!$O4456)/0.06</f>
        <v>0</v>
      </c>
      <c r="E4456" s="47">
        <f>IFERROR((Ações!$F4456-Ações!$K4456)/Ações!$F4456,0)</f>
        <v>-0.72060954982729564</v>
      </c>
      <c r="F4456" s="46">
        <f>IF(OR(Ações!$N4456&lt;0,Ações!$M4456&lt;0),"",(22.5*Ações!$M4456*Ações!$N4456)^0.5)</f>
        <v>9.2234754837859256</v>
      </c>
      <c r="G4456" s="47">
        <f>IFERROR((Ações!$H4456-Ações!$K4456)/Ações!$H4456,0)</f>
        <v>0</v>
      </c>
      <c r="H4456" s="48">
        <f>IFERROR(Ações!$I4456/(Ações!$P4456-Table_1[[#This Row],[CAGR LUCRO 5A]]),0)</f>
        <v>0</v>
      </c>
      <c r="I4456" s="48">
        <f>IF(Ações!$S4456&lt;0,"",Ações!$O4456*(1+Ações!$S4456))</f>
        <v>0</v>
      </c>
      <c r="J4456" s="49">
        <f>IFERROR(IF(Ações!$B4456="","",(VLOOKUP(Table_1[[#This Row],[AÇÕES]],'Dados Status Invest STOCKS'!A4442:AD5057,4)/Table_1[[#This Row],[LPA]]))/100,0)</f>
        <v>1.091578947368421</v>
      </c>
      <c r="K4456" s="64">
        <f>IFERROR(IF(Ações!$B4456="","",VLOOKUP(Table_1[[#This Row],[AÇÕES]],'Dados Status Invest STOCKS'!A4442:AD5057,2)),0)</f>
        <v>15.87</v>
      </c>
      <c r="L4456" s="65">
        <f>IFERROR(IF(Ações!$B4456="","",VLOOKUP(Table_1[[#This Row],[AÇÕES]],'Dados Status Invest STOCKS'!A4442:AD5057,3)/100),0)</f>
        <v>0</v>
      </c>
      <c r="M4456" s="66">
        <f>IFERROR(IF(Ações!$B4456="","",VLOOKUP(Table_1[[#This Row],[AÇÕES]],'Dados Status Invest STOCKS'!A4442:AD5057,28)),0)</f>
        <v>0.38</v>
      </c>
      <c r="N4456" s="66">
        <f>IFERROR(IF(Ações!$B4456="","",VLOOKUP(Table_1[[#This Row],[AÇÕES]],'Dados Status Invest STOCKS'!A4442:AD5057,27)),0)</f>
        <v>9.9499999999999993</v>
      </c>
      <c r="O4456" s="66">
        <f>IFERROR(IF(Ações!$L4456="","",Ações!$K4456*Ações!$L4456),0)</f>
        <v>0</v>
      </c>
      <c r="P4456" s="67">
        <f t="shared" si="69"/>
        <v>0.06</v>
      </c>
      <c r="Q4456" s="67">
        <f>IFERROR(Ações!$O4456/Ações!$M4456,0)</f>
        <v>0</v>
      </c>
      <c r="R4456" s="67">
        <f>IFERROR(IF(Ações!$B4456="","",VLOOKUP(Table_1[[#This Row],[AÇÕES]],'Dados Status Invest STOCKS'!A4442:AD5057,18)/100),0)</f>
        <v>3.85E-2</v>
      </c>
      <c r="S4456" s="65">
        <f>IFERROR(IF(Ações!$B4456="","",VLOOKUP(Table_1[[#This Row],[AÇÕES]],'Dados Status Invest STOCKS'!A4442:AD5057,25)/100),0)</f>
        <v>0</v>
      </c>
      <c r="T4456" s="67">
        <f>(1-Ações!$Q4456)*Ações!$R4456</f>
        <v>3.85E-2</v>
      </c>
      <c r="U4456" s="68">
        <f>IF(Ações!$S4456=0,Ações!$T4456,IF(Ações!$T4456=0,Ações!$S4456,AVERAGE(Ações!$S4456,Ações!$T4456)))</f>
        <v>3.85E-2</v>
      </c>
    </row>
    <row r="4457" spans="2:21" ht="15" customHeight="1" x14ac:dyDescent="0.2">
      <c r="B4457" s="63" t="str">
        <f>IFERROR('Dados Status Invest STOCKS'!A4444,"-")</f>
        <v>SYPR</v>
      </c>
      <c r="C4457" s="45">
        <f>IFERROR((Ações!$D4457-Ações!$K4457)/Ações!$D4457,0)</f>
        <v>0</v>
      </c>
      <c r="D4457" s="46">
        <f>(Ações!$O4457)/0.06</f>
        <v>0</v>
      </c>
      <c r="E4457" s="47">
        <f>IFERROR((Ações!$F4457-Ações!$K4457)/Ações!$F4457,0)</f>
        <v>-9.2352087335748553E-2</v>
      </c>
      <c r="F4457" s="46">
        <f>IF(OR(Ações!$N4457&lt;0,Ações!$M4457&lt;0),"",(22.5*Ações!$M4457*Ações!$N4457)^0.5)</f>
        <v>1.8949934036824507</v>
      </c>
      <c r="G4457" s="47">
        <f>IFERROR((Ações!$H4457-Ações!$K4457)/Ações!$H4457,0)</f>
        <v>0</v>
      </c>
      <c r="H4457" s="48">
        <f>IFERROR(Ações!$I4457/(Ações!$P4457-Table_1[[#This Row],[CAGR LUCRO 5A]]),0)</f>
        <v>0</v>
      </c>
      <c r="I4457" s="48">
        <f>IF(Ações!$S4457&lt;0,"",Ações!$O4457*(1+Ações!$S4457))</f>
        <v>0</v>
      </c>
      <c r="J4457" s="49">
        <f>IFERROR(IF(Ações!$B4457="","",(VLOOKUP(Table_1[[#This Row],[AÇÕES]],'Dados Status Invest STOCKS'!A4443:AD5058,4)/Table_1[[#This Row],[LPA]]))/100,0)</f>
        <v>0.47857142857142859</v>
      </c>
      <c r="K4457" s="64">
        <f>IFERROR(IF(Ações!$B4457="","",VLOOKUP(Table_1[[#This Row],[AÇÕES]],'Dados Status Invest STOCKS'!A4443:AD5058,2)),0)</f>
        <v>2.0699999999999998</v>
      </c>
      <c r="L4457" s="65">
        <f>IFERROR(IF(Ações!$B4457="","",VLOOKUP(Table_1[[#This Row],[AÇÕES]],'Dados Status Invest STOCKS'!A4443:AD5058,3)/100),0)</f>
        <v>0</v>
      </c>
      <c r="M4457" s="66">
        <f>IFERROR(IF(Ações!$B4457="","",VLOOKUP(Table_1[[#This Row],[AÇÕES]],'Dados Status Invest STOCKS'!A4443:AD5058,28)),0)</f>
        <v>0.21</v>
      </c>
      <c r="N4457" s="66">
        <f>IFERROR(IF(Ações!$B4457="","",VLOOKUP(Table_1[[#This Row],[AÇÕES]],'Dados Status Invest STOCKS'!A4443:AD5058,27)),0)</f>
        <v>0.76</v>
      </c>
      <c r="O4457" s="66">
        <f>IFERROR(IF(Ações!$L4457="","",Ações!$K4457*Ações!$L4457),0)</f>
        <v>0</v>
      </c>
      <c r="P4457" s="67">
        <f t="shared" si="69"/>
        <v>0.06</v>
      </c>
      <c r="Q4457" s="67">
        <f>IFERROR(Ações!$O4457/Ações!$M4457,0)</f>
        <v>0</v>
      </c>
      <c r="R4457" s="67">
        <f>IFERROR(IF(Ações!$B4457="","",VLOOKUP(Table_1[[#This Row],[AÇÕES]],'Dados Status Invest STOCKS'!A4443:AD5058,18)/100),0)</f>
        <v>0.26940000000000003</v>
      </c>
      <c r="S4457" s="65">
        <f>IFERROR(IF(Ações!$B4457="","",VLOOKUP(Table_1[[#This Row],[AÇÕES]],'Dados Status Invest STOCKS'!A4443:AD5058,25)/100),0)</f>
        <v>0</v>
      </c>
      <c r="T4457" s="67">
        <f>(1-Ações!$Q4457)*Ações!$R4457</f>
        <v>0.26940000000000003</v>
      </c>
      <c r="U4457" s="68">
        <f>IF(Ações!$S4457=0,Ações!$T4457,IF(Ações!$T4457=0,Ações!$S4457,AVERAGE(Ações!$S4457,Ações!$T4457)))</f>
        <v>0.26940000000000003</v>
      </c>
    </row>
    <row r="4458" spans="2:21" ht="15" customHeight="1" x14ac:dyDescent="0.2">
      <c r="B4458" s="63" t="str">
        <f>IFERROR('Dados Status Invest STOCKS'!A4445,"-")</f>
        <v>SYRS</v>
      </c>
      <c r="C4458" s="45">
        <f>IFERROR((Ações!$D4458-Ações!$K4458)/Ações!$D4458,0)</f>
        <v>0</v>
      </c>
      <c r="D4458" s="46">
        <f>(Ações!$O4458)/0.06</f>
        <v>0</v>
      </c>
      <c r="E4458" s="47">
        <f>IFERROR((Ações!$F4458-Ações!$K4458)/Ações!$F4458,0)</f>
        <v>0</v>
      </c>
      <c r="F4458" s="46" t="str">
        <f>IF(OR(Ações!$N4458&lt;0,Ações!$M4458&lt;0),"",(22.5*Ações!$M4458*Ações!$N4458)^0.5)</f>
        <v/>
      </c>
      <c r="G4458" s="47">
        <f>IFERROR((Ações!$H4458-Ações!$K4458)/Ações!$H4458,0)</f>
        <v>0</v>
      </c>
      <c r="H4458" s="48">
        <f>IFERROR(Ações!$I4458/(Ações!$P4458-Table_1[[#This Row],[CAGR LUCRO 5A]]),0)</f>
        <v>0</v>
      </c>
      <c r="I4458" s="48">
        <f>IF(Ações!$S4458&lt;0,"",Ações!$O4458*(1+Ações!$S4458))</f>
        <v>0</v>
      </c>
      <c r="J4458" s="49">
        <f>IFERROR(IF(Ações!$B4458="","",(VLOOKUP(Table_1[[#This Row],[AÇÕES]],'Dados Status Invest STOCKS'!A4444:AD5059,4)/Table_1[[#This Row],[LPA]]))/100,0)</f>
        <v>1.0333333333333335E-2</v>
      </c>
      <c r="K4458" s="64">
        <f>IFERROR(IF(Ações!$B4458="","",VLOOKUP(Table_1[[#This Row],[AÇÕES]],'Dados Status Invest STOCKS'!A4444:AD5059,2)),0)</f>
        <v>2.33</v>
      </c>
      <c r="L4458" s="65">
        <f>IFERROR(IF(Ações!$B4458="","",VLOOKUP(Table_1[[#This Row],[AÇÕES]],'Dados Status Invest STOCKS'!A4444:AD5059,3)/100),0)</f>
        <v>0</v>
      </c>
      <c r="M4458" s="66">
        <f>IFERROR(IF(Ações!$B4458="","",VLOOKUP(Table_1[[#This Row],[AÇÕES]],'Dados Status Invest STOCKS'!A4444:AD5059,28)),0)</f>
        <v>-1.5</v>
      </c>
      <c r="N4458" s="66">
        <f>IFERROR(IF(Ações!$B4458="","",VLOOKUP(Table_1[[#This Row],[AÇÕES]],'Dados Status Invest STOCKS'!A4444:AD5059,27)),0)</f>
        <v>1.71</v>
      </c>
      <c r="O4458" s="66">
        <f>IFERROR(IF(Ações!$L4458="","",Ações!$K4458*Ações!$L4458),0)</f>
        <v>0</v>
      </c>
      <c r="P4458" s="67">
        <f t="shared" si="69"/>
        <v>0.06</v>
      </c>
      <c r="Q4458" s="67">
        <f>IFERROR(Ações!$O4458/Ações!$M4458,0)</f>
        <v>0</v>
      </c>
      <c r="R4458" s="67">
        <f>IFERROR(IF(Ações!$B4458="","",VLOOKUP(Table_1[[#This Row],[AÇÕES]],'Dados Status Invest STOCKS'!A4444:AD5059,18)/100),0)</f>
        <v>-0.87569999999999992</v>
      </c>
      <c r="S4458" s="65">
        <f>IFERROR(IF(Ações!$B4458="","",VLOOKUP(Table_1[[#This Row],[AÇÕES]],'Dados Status Invest STOCKS'!A4444:AD5059,25)/100),0)</f>
        <v>0</v>
      </c>
      <c r="T4458" s="67">
        <f>(1-Ações!$Q4458)*Ações!$R4458</f>
        <v>-0.87569999999999992</v>
      </c>
      <c r="U4458" s="68">
        <f>IF(Ações!$S4458=0,Ações!$T4458,IF(Ações!$T4458=0,Ações!$S4458,AVERAGE(Ações!$S4458,Ações!$T4458)))</f>
        <v>-0.87569999999999992</v>
      </c>
    </row>
    <row r="4459" spans="2:21" ht="15" customHeight="1" x14ac:dyDescent="0.2">
      <c r="B4459" s="63" t="str">
        <f>IFERROR('Dados Status Invest STOCKS'!A4446,"-")</f>
        <v>SYTA</v>
      </c>
      <c r="C4459" s="45">
        <f>IFERROR((Ações!$D4459-Ações!$K4459)/Ações!$D4459,0)</f>
        <v>0</v>
      </c>
      <c r="D4459" s="46">
        <f>(Ações!$O4459)/0.06</f>
        <v>0</v>
      </c>
      <c r="E4459" s="47">
        <f>IFERROR((Ações!$F4459-Ações!$K4459)/Ações!$F4459,0)</f>
        <v>0</v>
      </c>
      <c r="F4459" s="46" t="str">
        <f>IF(OR(Ações!$N4459&lt;0,Ações!$M4459&lt;0),"",(22.5*Ações!$M4459*Ações!$N4459)^0.5)</f>
        <v/>
      </c>
      <c r="G4459" s="47">
        <f>IFERROR((Ações!$H4459-Ações!$K4459)/Ações!$H4459,0)</f>
        <v>0</v>
      </c>
      <c r="H4459" s="48">
        <f>IFERROR(Ações!$I4459/(Ações!$P4459-Table_1[[#This Row],[CAGR LUCRO 5A]]),0)</f>
        <v>0</v>
      </c>
      <c r="I4459" s="48">
        <f>IF(Ações!$S4459&lt;0,"",Ações!$O4459*(1+Ações!$S4459))</f>
        <v>0</v>
      </c>
      <c r="J4459" s="49">
        <f>IFERROR(IF(Ações!$B4459="","",(VLOOKUP(Table_1[[#This Row],[AÇÕES]],'Dados Status Invest STOCKS'!A4445:AD5060,4)/Table_1[[#This Row],[LPA]]))/100,0)</f>
        <v>6.0475161987041048E-4</v>
      </c>
      <c r="K4459" s="64">
        <f>IFERROR(IF(Ações!$B4459="","",VLOOKUP(Table_1[[#This Row],[AÇÕES]],'Dados Status Invest STOCKS'!A4445:AD5060,2)),0)</f>
        <v>1.29</v>
      </c>
      <c r="L4459" s="65">
        <f>IFERROR(IF(Ações!$B4459="","",VLOOKUP(Table_1[[#This Row],[AÇÕES]],'Dados Status Invest STOCKS'!A4445:AD5060,3)/100),0)</f>
        <v>0</v>
      </c>
      <c r="M4459" s="66">
        <f>IFERROR(IF(Ações!$B4459="","",VLOOKUP(Table_1[[#This Row],[AÇÕES]],'Dados Status Invest STOCKS'!A4445:AD5060,28)),0)</f>
        <v>-4.63</v>
      </c>
      <c r="N4459" s="66">
        <f>IFERROR(IF(Ações!$B4459="","",VLOOKUP(Table_1[[#This Row],[AÇÕES]],'Dados Status Invest STOCKS'!A4445:AD5060,27)),0)</f>
        <v>1.88</v>
      </c>
      <c r="O4459" s="66">
        <f>IFERROR(IF(Ações!$L4459="","",Ações!$K4459*Ações!$L4459),0)</f>
        <v>0</v>
      </c>
      <c r="P4459" s="67">
        <f t="shared" si="69"/>
        <v>0.06</v>
      </c>
      <c r="Q4459" s="67">
        <f>IFERROR(Ações!$O4459/Ações!$M4459,0)</f>
        <v>0</v>
      </c>
      <c r="R4459" s="67">
        <f>IFERROR(IF(Ações!$B4459="","",VLOOKUP(Table_1[[#This Row],[AÇÕES]],'Dados Status Invest STOCKS'!A4445:AD5060,18)/100),0)</f>
        <v>-2.4641000000000002</v>
      </c>
      <c r="S4459" s="65">
        <f>IFERROR(IF(Ações!$B4459="","",VLOOKUP(Table_1[[#This Row],[AÇÕES]],'Dados Status Invest STOCKS'!A4445:AD5060,25)/100),0)</f>
        <v>0</v>
      </c>
      <c r="T4459" s="67">
        <f>(1-Ações!$Q4459)*Ações!$R4459</f>
        <v>-2.4641000000000002</v>
      </c>
      <c r="U4459" s="68">
        <f>IF(Ações!$S4459=0,Ações!$T4459,IF(Ações!$T4459=0,Ações!$S4459,AVERAGE(Ações!$S4459,Ações!$T4459)))</f>
        <v>-2.4641000000000002</v>
      </c>
    </row>
    <row r="4460" spans="2:21" ht="15" customHeight="1" x14ac:dyDescent="0.2">
      <c r="B4460" s="63" t="str">
        <f>IFERROR('Dados Status Invest STOCKS'!A4447,"-")</f>
        <v>SYTAW</v>
      </c>
      <c r="C4460" s="45">
        <f>IFERROR((Ações!$D4460-Ações!$K4460)/Ações!$D4460,0)</f>
        <v>0</v>
      </c>
      <c r="D4460" s="46">
        <f>(Ações!$O4460)/0.06</f>
        <v>0</v>
      </c>
      <c r="E4460" s="47">
        <f>IFERROR((Ações!$F4460-Ações!$K4460)/Ações!$F4460,0)</f>
        <v>0</v>
      </c>
      <c r="F4460" s="46" t="str">
        <f>IF(OR(Ações!$N4460&lt;0,Ações!$M4460&lt;0),"",(22.5*Ações!$M4460*Ações!$N4460)^0.5)</f>
        <v/>
      </c>
      <c r="G4460" s="47">
        <f>IFERROR((Ações!$H4460-Ações!$K4460)/Ações!$H4460,0)</f>
        <v>0</v>
      </c>
      <c r="H4460" s="48">
        <f>IFERROR(Ações!$I4460/(Ações!$P4460-Table_1[[#This Row],[CAGR LUCRO 5A]]),0)</f>
        <v>0</v>
      </c>
      <c r="I4460" s="48">
        <f>IF(Ações!$S4460&lt;0,"",Ações!$O4460*(1+Ações!$S4460))</f>
        <v>0</v>
      </c>
      <c r="J4460" s="49">
        <f>IFERROR(IF(Ações!$B4460="","",(VLOOKUP(Table_1[[#This Row],[AÇÕES]],'Dados Status Invest STOCKS'!A4446:AD5061,4)/Table_1[[#This Row],[LPA]]))/100,0)</f>
        <v>1.7278617710583154E-4</v>
      </c>
      <c r="K4460" s="64">
        <f>IFERROR(IF(Ações!$B4460="","",VLOOKUP(Table_1[[#This Row],[AÇÕES]],'Dados Status Invest STOCKS'!A4446:AD5061,2)),0)</f>
        <v>0.35</v>
      </c>
      <c r="L4460" s="65">
        <f>IFERROR(IF(Ações!$B4460="","",VLOOKUP(Table_1[[#This Row],[AÇÕES]],'Dados Status Invest STOCKS'!A4446:AD5061,3)/100),0)</f>
        <v>0</v>
      </c>
      <c r="M4460" s="66">
        <f>IFERROR(IF(Ações!$B4460="","",VLOOKUP(Table_1[[#This Row],[AÇÕES]],'Dados Status Invest STOCKS'!A4446:AD5061,28)),0)</f>
        <v>-4.63</v>
      </c>
      <c r="N4460" s="66">
        <f>IFERROR(IF(Ações!$B4460="","",VLOOKUP(Table_1[[#This Row],[AÇÕES]],'Dados Status Invest STOCKS'!A4446:AD5061,27)),0)</f>
        <v>1.88</v>
      </c>
      <c r="O4460" s="66">
        <f>IFERROR(IF(Ações!$L4460="","",Ações!$K4460*Ações!$L4460),0)</f>
        <v>0</v>
      </c>
      <c r="P4460" s="67">
        <f t="shared" si="69"/>
        <v>0.06</v>
      </c>
      <c r="Q4460" s="67">
        <f>IFERROR(Ações!$O4460/Ações!$M4460,0)</f>
        <v>0</v>
      </c>
      <c r="R4460" s="67">
        <f>IFERROR(IF(Ações!$B4460="","",VLOOKUP(Table_1[[#This Row],[AÇÕES]],'Dados Status Invest STOCKS'!A4446:AD5061,18)/100),0)</f>
        <v>-2.4641000000000002</v>
      </c>
      <c r="S4460" s="65">
        <f>IFERROR(IF(Ações!$B4460="","",VLOOKUP(Table_1[[#This Row],[AÇÕES]],'Dados Status Invest STOCKS'!A4446:AD5061,25)/100),0)</f>
        <v>0</v>
      </c>
      <c r="T4460" s="67">
        <f>(1-Ações!$Q4460)*Ações!$R4460</f>
        <v>-2.4641000000000002</v>
      </c>
      <c r="U4460" s="68">
        <f>IF(Ações!$S4460=0,Ações!$T4460,IF(Ações!$T4460=0,Ações!$S4460,AVERAGE(Ações!$S4460,Ações!$T4460)))</f>
        <v>-2.4641000000000002</v>
      </c>
    </row>
    <row r="4461" spans="2:21" ht="15" customHeight="1" x14ac:dyDescent="0.2">
      <c r="B4461" s="63" t="str">
        <f>IFERROR('Dados Status Invest STOCKS'!A4448,"-")</f>
        <v>SYX</v>
      </c>
      <c r="C4461" s="45">
        <f>IFERROR((Ações!$D4461-Ações!$K4461)/Ações!$D4461,0)</f>
        <v>-5.593406593406594</v>
      </c>
      <c r="D4461" s="46">
        <f>(Ações!$O4461)/0.06</f>
        <v>5.3325999999999993</v>
      </c>
      <c r="E4461" s="47">
        <f>IFERROR((Ações!$F4461-Ações!$K4461)/Ações!$F4461,0)</f>
        <v>-2.3499732412864005</v>
      </c>
      <c r="F4461" s="46">
        <f>IF(OR(Ações!$N4461&lt;0,Ações!$M4461&lt;0),"",(22.5*Ações!$M4461*Ações!$N4461)^0.5)</f>
        <v>10.495606223558504</v>
      </c>
      <c r="G4461" s="47">
        <f>IFERROR((Ações!$H4461-Ações!$K4461)/Ações!$H4461,0)</f>
        <v>-5.593406593406594</v>
      </c>
      <c r="H4461" s="48">
        <f>IFERROR(Ações!$I4461/(Ações!$P4461-Table_1[[#This Row],[CAGR LUCRO 5A]]),0)</f>
        <v>5.3325999999999993</v>
      </c>
      <c r="I4461" s="48">
        <f>IF(Ações!$S4461&lt;0,"",Ações!$O4461*(1+Ações!$S4461))</f>
        <v>0.31995599999999996</v>
      </c>
      <c r="J4461" s="49">
        <f>IFERROR(IF(Ações!$B4461="","",(VLOOKUP(Table_1[[#This Row],[AÇÕES]],'Dados Status Invest STOCKS'!A4447:AD5062,4)/Table_1[[#This Row],[LPA]]))/100,0)</f>
        <v>0.11722543352601157</v>
      </c>
      <c r="K4461" s="64">
        <f>IFERROR(IF(Ações!$B4461="","",VLOOKUP(Table_1[[#This Row],[AÇÕES]],'Dados Status Invest STOCKS'!A4447:AD5062,2)),0)</f>
        <v>35.159999999999997</v>
      </c>
      <c r="L4461" s="65">
        <f>IFERROR(IF(Ações!$B4461="","",VLOOKUP(Table_1[[#This Row],[AÇÕES]],'Dados Status Invest STOCKS'!A4447:AD5062,3)/100),0)</f>
        <v>9.1000000000000004E-3</v>
      </c>
      <c r="M4461" s="66">
        <f>IFERROR(IF(Ações!$B4461="","",VLOOKUP(Table_1[[#This Row],[AÇÕES]],'Dados Status Invest STOCKS'!A4447:AD5062,28)),0)</f>
        <v>1.73</v>
      </c>
      <c r="N4461" s="66">
        <f>IFERROR(IF(Ações!$B4461="","",VLOOKUP(Table_1[[#This Row],[AÇÕES]],'Dados Status Invest STOCKS'!A4447:AD5062,27)),0)</f>
        <v>2.83</v>
      </c>
      <c r="O4461" s="66">
        <f>IFERROR(IF(Ações!$L4461="","",Ações!$K4461*Ações!$L4461),0)</f>
        <v>0.31995599999999996</v>
      </c>
      <c r="P4461" s="67">
        <f t="shared" si="69"/>
        <v>0.06</v>
      </c>
      <c r="Q4461" s="67">
        <f>IFERROR(Ações!$O4461/Ações!$M4461,0)</f>
        <v>0.18494566473988439</v>
      </c>
      <c r="R4461" s="67">
        <f>IFERROR(IF(Ações!$B4461="","",VLOOKUP(Table_1[[#This Row],[AÇÕES]],'Dados Status Invest STOCKS'!A4447:AD5062,18)/100),0)</f>
        <v>0.61240000000000006</v>
      </c>
      <c r="S4461" s="65">
        <f>IFERROR(IF(Ações!$B4461="","",VLOOKUP(Table_1[[#This Row],[AÇÕES]],'Dados Status Invest STOCKS'!A4447:AD5062,25)/100),0)</f>
        <v>0</v>
      </c>
      <c r="T4461" s="67">
        <f>(1-Ações!$Q4461)*Ações!$R4461</f>
        <v>0.49913927491329485</v>
      </c>
      <c r="U4461" s="68">
        <f>IF(Ações!$S4461=0,Ações!$T4461,IF(Ações!$T4461=0,Ações!$S4461,AVERAGE(Ações!$S4461,Ações!$T4461)))</f>
        <v>0.49913927491329485</v>
      </c>
    </row>
    <row r="4462" spans="2:21" ht="15" customHeight="1" x14ac:dyDescent="0.2">
      <c r="B4462" s="63" t="str">
        <f>IFERROR('Dados Status Invest STOCKS'!A4449,"-")</f>
        <v>SYY</v>
      </c>
      <c r="C4462" s="45">
        <f>IFERROR((Ações!$D4462-Ações!$K4462)/Ações!$D4462,0)</f>
        <v>-1.4896265560165975</v>
      </c>
      <c r="D4462" s="46">
        <f>(Ações!$O4462)/0.06</f>
        <v>30.996616666666668</v>
      </c>
      <c r="E4462" s="47">
        <f>IFERROR((Ações!$F4462-Ações!$K4462)/Ações!$F4462,0)</f>
        <v>-8.2541352201655851</v>
      </c>
      <c r="F4462" s="46">
        <f>IF(OR(Ações!$N4462&lt;0,Ações!$M4462&lt;0),"",(22.5*Ações!$M4462*Ações!$N4462)^0.5)</f>
        <v>8.3389747571269215</v>
      </c>
      <c r="G4462" s="47">
        <f>IFERROR((Ações!$H4462-Ações!$K4462)/Ações!$H4462,0)</f>
        <v>0</v>
      </c>
      <c r="H4462" s="48">
        <f>IFERROR(Ações!$I4462/(Ações!$P4462-Table_1[[#This Row],[CAGR LUCRO 5A]]),0)</f>
        <v>0</v>
      </c>
      <c r="I4462" s="48" t="str">
        <f>IF(Ações!$S4462&lt;0,"",Ações!$O4462*(1+Ações!$S4462))</f>
        <v/>
      </c>
      <c r="J4462" s="49">
        <f>IFERROR(IF(Ações!$B4462="","",(VLOOKUP(Table_1[[#This Row],[AÇÕES]],'Dados Status Invest STOCKS'!A4448:AD5063,4)/Table_1[[#This Row],[LPA]]))/100,0)</f>
        <v>0.73990196078431369</v>
      </c>
      <c r="K4462" s="64">
        <f>IFERROR(IF(Ações!$B4462="","",VLOOKUP(Table_1[[#This Row],[AÇÕES]],'Dados Status Invest STOCKS'!A4448:AD5063,2)),0)</f>
        <v>77.17</v>
      </c>
      <c r="L4462" s="65">
        <f>IFERROR(IF(Ações!$B4462="","",VLOOKUP(Table_1[[#This Row],[AÇÕES]],'Dados Status Invest STOCKS'!A4448:AD5063,3)/100),0)</f>
        <v>2.41E-2</v>
      </c>
      <c r="M4462" s="66">
        <f>IFERROR(IF(Ações!$B4462="","",VLOOKUP(Table_1[[#This Row],[AÇÕES]],'Dados Status Invest STOCKS'!A4448:AD5063,28)),0)</f>
        <v>1.02</v>
      </c>
      <c r="N4462" s="66">
        <f>IFERROR(IF(Ações!$B4462="","",VLOOKUP(Table_1[[#This Row],[AÇÕES]],'Dados Status Invest STOCKS'!A4448:AD5063,27)),0)</f>
        <v>3.03</v>
      </c>
      <c r="O4462" s="66">
        <f>IFERROR(IF(Ações!$L4462="","",Ações!$K4462*Ações!$L4462),0)</f>
        <v>1.8597969999999999</v>
      </c>
      <c r="P4462" s="67">
        <f t="shared" si="69"/>
        <v>0.06</v>
      </c>
      <c r="Q4462" s="67">
        <f>IFERROR(Ações!$O4462/Ações!$M4462,0)</f>
        <v>1.8233303921568627</v>
      </c>
      <c r="R4462" s="67">
        <f>IFERROR(IF(Ações!$B4462="","",VLOOKUP(Table_1[[#This Row],[AÇÕES]],'Dados Status Invest STOCKS'!A4448:AD5063,18)/100),0)</f>
        <v>0.33759999999999996</v>
      </c>
      <c r="S4462" s="65">
        <f>IFERROR(IF(Ações!$B4462="","",VLOOKUP(Table_1[[#This Row],[AÇÕES]],'Dados Status Invest STOCKS'!A4448:AD5063,25)/100),0)</f>
        <v>-0.11199999999999999</v>
      </c>
      <c r="T4462" s="67">
        <f>(1-Ações!$Q4462)*Ações!$R4462</f>
        <v>-0.27795634039215678</v>
      </c>
      <c r="U4462" s="68">
        <f>IF(Ações!$S4462=0,Ações!$T4462,IF(Ações!$T4462=0,Ações!$S4462,AVERAGE(Ações!$S4462,Ações!$T4462)))</f>
        <v>-0.19497817019607838</v>
      </c>
    </row>
    <row r="4463" spans="2:21" ht="15" customHeight="1" x14ac:dyDescent="0.2">
      <c r="B4463" s="63" t="str">
        <f>IFERROR('Dados Status Invest STOCKS'!A4450,"-")</f>
        <v>T</v>
      </c>
      <c r="C4463" s="45">
        <f>IFERROR((Ações!$D4463-Ações!$K4463)/Ações!$D4463,0)</f>
        <v>0.23954372623574138</v>
      </c>
      <c r="D4463" s="46">
        <f>(Ações!$O4463)/0.06</f>
        <v>34.637099999999997</v>
      </c>
      <c r="E4463" s="47">
        <f>IFERROR((Ações!$F4463-Ações!$K4463)/Ações!$F4463,0)</f>
        <v>-2.0992632484708222</v>
      </c>
      <c r="F4463" s="46">
        <f>IF(OR(Ações!$N4463&lt;0,Ações!$M4463&lt;0),"",(22.5*Ações!$M4463*Ações!$N4463)^0.5)</f>
        <v>8.4987940320965532</v>
      </c>
      <c r="G4463" s="47">
        <f>IFERROR((Ações!$H4463-Ações!$K4463)/Ações!$H4463,0)</f>
        <v>0.23954372623574138</v>
      </c>
      <c r="H4463" s="48">
        <f>IFERROR(Ações!$I4463/(Ações!$P4463-Table_1[[#This Row],[CAGR LUCRO 5A]]),0)</f>
        <v>34.637099999999997</v>
      </c>
      <c r="I4463" s="48">
        <f>IF(Ações!$S4463&lt;0,"",Ações!$O4463*(1+Ações!$S4463))</f>
        <v>2.0782259999999999</v>
      </c>
      <c r="J4463" s="49">
        <f>IFERROR(IF(Ações!$B4463="","",(VLOOKUP(Table_1[[#This Row],[AÇÕES]],'Dados Status Invest STOCKS'!A4449:AD5064,4)/Table_1[[#This Row],[LPA]]))/100,0)</f>
        <v>13.453571428571427</v>
      </c>
      <c r="K4463" s="64">
        <f>IFERROR(IF(Ações!$B4463="","",VLOOKUP(Table_1[[#This Row],[AÇÕES]],'Dados Status Invest STOCKS'!A4449:AD5064,2)),0)</f>
        <v>26.34</v>
      </c>
      <c r="L4463" s="65">
        <f>IFERROR(IF(Ações!$B4463="","",VLOOKUP(Table_1[[#This Row],[AÇÕES]],'Dados Status Invest STOCKS'!A4449:AD5064,3)/100),0)</f>
        <v>7.8899999999999998E-2</v>
      </c>
      <c r="M4463" s="66">
        <f>IFERROR(IF(Ações!$B4463="","",VLOOKUP(Table_1[[#This Row],[AÇÕES]],'Dados Status Invest STOCKS'!A4449:AD5064,28)),0)</f>
        <v>0.14000000000000001</v>
      </c>
      <c r="N4463" s="66">
        <f>IFERROR(IF(Ações!$B4463="","",VLOOKUP(Table_1[[#This Row],[AÇÕES]],'Dados Status Invest STOCKS'!A4449:AD5064,27)),0)</f>
        <v>22.93</v>
      </c>
      <c r="O4463" s="66">
        <f>IFERROR(IF(Ações!$L4463="","",Ações!$K4463*Ações!$L4463),0)</f>
        <v>2.0782259999999999</v>
      </c>
      <c r="P4463" s="67">
        <f t="shared" si="69"/>
        <v>0.06</v>
      </c>
      <c r="Q4463" s="67">
        <f>IFERROR(Ações!$O4463/Ações!$M4463,0)</f>
        <v>14.844471428571426</v>
      </c>
      <c r="R4463" s="67">
        <f>IFERROR(IF(Ações!$B4463="","",VLOOKUP(Table_1[[#This Row],[AÇÕES]],'Dados Status Invest STOCKS'!A4449:AD5064,18)/100),0)</f>
        <v>6.0999999999999995E-3</v>
      </c>
      <c r="S4463" s="65">
        <f>IFERROR(IF(Ações!$B4463="","",VLOOKUP(Table_1[[#This Row],[AÇÕES]],'Dados Status Invest STOCKS'!A4449:AD5064,25)/100),0)</f>
        <v>0</v>
      </c>
      <c r="T4463" s="67">
        <f>(1-Ações!$Q4463)*Ações!$R4463</f>
        <v>-8.4451275714285692E-2</v>
      </c>
      <c r="U4463" s="68">
        <f>IF(Ações!$S4463=0,Ações!$T4463,IF(Ações!$T4463=0,Ações!$S4463,AVERAGE(Ações!$S4463,Ações!$T4463)))</f>
        <v>-8.4451275714285692E-2</v>
      </c>
    </row>
    <row r="4464" spans="2:21" ht="15" customHeight="1" x14ac:dyDescent="0.2">
      <c r="B4464" s="63" t="str">
        <f>IFERROR('Dados Status Invest STOCKS'!A4451,"-")</f>
        <v>TA</v>
      </c>
      <c r="C4464" s="45">
        <f>IFERROR((Ações!$D4464-Ações!$K4464)/Ações!$D4464,0)</f>
        <v>0</v>
      </c>
      <c r="D4464" s="46">
        <f>(Ações!$O4464)/0.06</f>
        <v>0</v>
      </c>
      <c r="E4464" s="47">
        <f>IFERROR((Ações!$F4464-Ações!$K4464)/Ações!$F4464,0)</f>
        <v>0.1691435274799003</v>
      </c>
      <c r="F4464" s="46">
        <f>IF(OR(Ações!$N4464&lt;0,Ações!$M4464&lt;0),"",(22.5*Ações!$M4464*Ações!$N4464)^0.5)</f>
        <v>53.751762761792293</v>
      </c>
      <c r="G4464" s="47">
        <f>IFERROR((Ações!$H4464-Ações!$K4464)/Ações!$H4464,0)</f>
        <v>0</v>
      </c>
      <c r="H4464" s="48">
        <f>IFERROR(Ações!$I4464/(Ações!$P4464-Table_1[[#This Row],[CAGR LUCRO 5A]]),0)</f>
        <v>0</v>
      </c>
      <c r="I4464" s="48">
        <f>IF(Ações!$S4464&lt;0,"",Ações!$O4464*(1+Ações!$S4464))</f>
        <v>0</v>
      </c>
      <c r="J4464" s="49">
        <f>IFERROR(IF(Ações!$B4464="","",(VLOOKUP(Table_1[[#This Row],[AÇÕES]],'Dados Status Invest STOCKS'!A4450:AD5065,4)/Table_1[[#This Row],[LPA]]))/100,0)</f>
        <v>6.0330882352941172E-2</v>
      </c>
      <c r="K4464" s="64">
        <f>IFERROR(IF(Ações!$B4464="","",VLOOKUP(Table_1[[#This Row],[AÇÕES]],'Dados Status Invest STOCKS'!A4450:AD5065,2)),0)</f>
        <v>44.66</v>
      </c>
      <c r="L4464" s="65">
        <f>IFERROR(IF(Ações!$B4464="","",VLOOKUP(Table_1[[#This Row],[AÇÕES]],'Dados Status Invest STOCKS'!A4450:AD5065,3)/100),0)</f>
        <v>0</v>
      </c>
      <c r="M4464" s="66">
        <f>IFERROR(IF(Ações!$B4464="","",VLOOKUP(Table_1[[#This Row],[AÇÕES]],'Dados Status Invest STOCKS'!A4450:AD5065,28)),0)</f>
        <v>2.72</v>
      </c>
      <c r="N4464" s="66">
        <f>IFERROR(IF(Ações!$B4464="","",VLOOKUP(Table_1[[#This Row],[AÇÕES]],'Dados Status Invest STOCKS'!A4450:AD5065,27)),0)</f>
        <v>47.21</v>
      </c>
      <c r="O4464" s="66">
        <f>IFERROR(IF(Ações!$L4464="","",Ações!$K4464*Ações!$L4464),0)</f>
        <v>0</v>
      </c>
      <c r="P4464" s="67">
        <f t="shared" si="69"/>
        <v>0.06</v>
      </c>
      <c r="Q4464" s="67">
        <f>IFERROR(Ações!$O4464/Ações!$M4464,0)</f>
        <v>0</v>
      </c>
      <c r="R4464" s="67">
        <f>IFERROR(IF(Ações!$B4464="","",VLOOKUP(Table_1[[#This Row],[AÇÕES]],'Dados Status Invest STOCKS'!A4450:AD5065,18)/100),0)</f>
        <v>5.7599999999999998E-2</v>
      </c>
      <c r="S4464" s="65">
        <f>IFERROR(IF(Ações!$B4464="","",VLOOKUP(Table_1[[#This Row],[AÇÕES]],'Dados Status Invest STOCKS'!A4450:AD5065,25)/100),0)</f>
        <v>0</v>
      </c>
      <c r="T4464" s="67">
        <f>(1-Ações!$Q4464)*Ações!$R4464</f>
        <v>5.7599999999999998E-2</v>
      </c>
      <c r="U4464" s="68">
        <f>IF(Ações!$S4464=0,Ações!$T4464,IF(Ações!$T4464=0,Ações!$S4464,AVERAGE(Ações!$S4464,Ações!$T4464)))</f>
        <v>5.7599999999999998E-2</v>
      </c>
    </row>
    <row r="4465" spans="2:21" ht="15" customHeight="1" x14ac:dyDescent="0.2">
      <c r="B4465" s="63" t="str">
        <f>IFERROR('Dados Status Invest STOCKS'!A4452,"-")</f>
        <v>TAC</v>
      </c>
      <c r="C4465" s="45">
        <f>IFERROR((Ações!$D4465-Ações!$K4465)/Ações!$D4465,0)</f>
        <v>-3.285714285714286</v>
      </c>
      <c r="D4465" s="46">
        <f>(Ações!$O4465)/0.06</f>
        <v>2.4616666666666669</v>
      </c>
      <c r="E4465" s="47">
        <f>IFERROR((Ações!$F4465-Ações!$K4465)/Ações!$F4465,0)</f>
        <v>0</v>
      </c>
      <c r="F4465" s="46" t="str">
        <f>IF(OR(Ações!$N4465&lt;0,Ações!$M4465&lt;0),"",(22.5*Ações!$M4465*Ações!$N4465)^0.5)</f>
        <v/>
      </c>
      <c r="G4465" s="47">
        <f>IFERROR((Ações!$H4465-Ações!$K4465)/Ações!$H4465,0)</f>
        <v>-3.285714285714286</v>
      </c>
      <c r="H4465" s="48">
        <f>IFERROR(Ações!$I4465/(Ações!$P4465-Table_1[[#This Row],[CAGR LUCRO 5A]]),0)</f>
        <v>2.4616666666666669</v>
      </c>
      <c r="I4465" s="48">
        <f>IF(Ações!$S4465&lt;0,"",Ações!$O4465*(1+Ações!$S4465))</f>
        <v>0.1477</v>
      </c>
      <c r="J4465" s="49">
        <f>IFERROR(IF(Ações!$B4465="","",(VLOOKUP(Table_1[[#This Row],[AÇÕES]],'Dados Status Invest STOCKS'!A4451:AD5066,4)/Table_1[[#This Row],[LPA]]))/100,0)</f>
        <v>0.1140625</v>
      </c>
      <c r="K4465" s="64">
        <f>IFERROR(IF(Ações!$B4465="","",VLOOKUP(Table_1[[#This Row],[AÇÕES]],'Dados Status Invest STOCKS'!A4451:AD5066,2)),0)</f>
        <v>10.55</v>
      </c>
      <c r="L4465" s="65">
        <f>IFERROR(IF(Ações!$B4465="","",VLOOKUP(Table_1[[#This Row],[AÇÕES]],'Dados Status Invest STOCKS'!A4451:AD5066,3)/100),0)</f>
        <v>1.3999999999999999E-2</v>
      </c>
      <c r="M4465" s="66">
        <f>IFERROR(IF(Ações!$B4465="","",VLOOKUP(Table_1[[#This Row],[AÇÕES]],'Dados Status Invest STOCKS'!A4451:AD5066,28)),0)</f>
        <v>-0.96</v>
      </c>
      <c r="N4465" s="66">
        <f>IFERROR(IF(Ações!$B4465="","",VLOOKUP(Table_1[[#This Row],[AÇÕES]],'Dados Status Invest STOCKS'!A4451:AD5066,27)),0)</f>
        <v>9.7100000000000009</v>
      </c>
      <c r="O4465" s="66">
        <f>IFERROR(IF(Ações!$L4465="","",Ações!$K4465*Ações!$L4465),0)</f>
        <v>0.1477</v>
      </c>
      <c r="P4465" s="67">
        <f t="shared" si="69"/>
        <v>0.06</v>
      </c>
      <c r="Q4465" s="67">
        <f>IFERROR(Ações!$O4465/Ações!$M4465,0)</f>
        <v>-0.15385416666666668</v>
      </c>
      <c r="R4465" s="67">
        <f>IFERROR(IF(Ações!$B4465="","",VLOOKUP(Table_1[[#This Row],[AÇÕES]],'Dados Status Invest STOCKS'!A4451:AD5066,18)/100),0)</f>
        <v>-9.9199999999999997E-2</v>
      </c>
      <c r="S4465" s="65">
        <f>IFERROR(IF(Ações!$B4465="","",VLOOKUP(Table_1[[#This Row],[AÇÕES]],'Dados Status Invest STOCKS'!A4451:AD5066,25)/100),0)</f>
        <v>0</v>
      </c>
      <c r="T4465" s="67">
        <f>(1-Ações!$Q4465)*Ações!$R4465</f>
        <v>-0.11446233333333332</v>
      </c>
      <c r="U4465" s="68">
        <f>IF(Ações!$S4465=0,Ações!$T4465,IF(Ações!$T4465=0,Ações!$S4465,AVERAGE(Ações!$S4465,Ações!$T4465)))</f>
        <v>-0.11446233333333332</v>
      </c>
    </row>
    <row r="4466" spans="2:21" ht="15" customHeight="1" x14ac:dyDescent="0.2">
      <c r="B4466" s="63" t="str">
        <f>IFERROR('Dados Status Invest STOCKS'!A4453,"-")</f>
        <v>TACO</v>
      </c>
      <c r="C4466" s="45">
        <f>IFERROR((Ações!$D4466-Ações!$K4466)/Ações!$D4466,0)</f>
        <v>-3.6875</v>
      </c>
      <c r="D4466" s="46">
        <f>(Ações!$O4466)/0.06</f>
        <v>2.6602666666666668</v>
      </c>
      <c r="E4466" s="47">
        <f>IFERROR((Ações!$F4466-Ações!$K4466)/Ações!$F4466,0)</f>
        <v>-0.45568197035191643</v>
      </c>
      <c r="F4466" s="46">
        <f>IF(OR(Ações!$N4466&lt;0,Ações!$M4466&lt;0),"",(22.5*Ações!$M4466*Ações!$N4466)^0.5)</f>
        <v>8.566431579134921</v>
      </c>
      <c r="G4466" s="47">
        <f>IFERROR((Ações!$H4466-Ações!$K4466)/Ações!$H4466,0)</f>
        <v>-3.6875</v>
      </c>
      <c r="H4466" s="48">
        <f>IFERROR(Ações!$I4466/(Ações!$P4466-Table_1[[#This Row],[CAGR LUCRO 5A]]),0)</f>
        <v>2.6602666666666668</v>
      </c>
      <c r="I4466" s="48">
        <f>IF(Ações!$S4466&lt;0,"",Ações!$O4466*(1+Ações!$S4466))</f>
        <v>0.15961600000000001</v>
      </c>
      <c r="J4466" s="49">
        <f>IFERROR(IF(Ações!$B4466="","",(VLOOKUP(Table_1[[#This Row],[AÇÕES]],'Dados Status Invest STOCKS'!A4452:AD5067,4)/Table_1[[#This Row],[LPA]]))/100,0)</f>
        <v>0.41290909090909089</v>
      </c>
      <c r="K4466" s="64">
        <f>IFERROR(IF(Ações!$B4466="","",VLOOKUP(Table_1[[#This Row],[AÇÕES]],'Dados Status Invest STOCKS'!A4452:AD5067,2)),0)</f>
        <v>12.47</v>
      </c>
      <c r="L4466" s="65">
        <f>IFERROR(IF(Ações!$B4466="","",VLOOKUP(Table_1[[#This Row],[AÇÕES]],'Dados Status Invest STOCKS'!A4452:AD5067,3)/100),0)</f>
        <v>1.2800000000000001E-2</v>
      </c>
      <c r="M4466" s="66">
        <f>IFERROR(IF(Ações!$B4466="","",VLOOKUP(Table_1[[#This Row],[AÇÕES]],'Dados Status Invest STOCKS'!A4452:AD5067,28)),0)</f>
        <v>0.55000000000000004</v>
      </c>
      <c r="N4466" s="66">
        <f>IFERROR(IF(Ações!$B4466="","",VLOOKUP(Table_1[[#This Row],[AÇÕES]],'Dados Status Invest STOCKS'!A4452:AD5067,27)),0)</f>
        <v>5.93</v>
      </c>
      <c r="O4466" s="66">
        <f>IFERROR(IF(Ações!$L4466="","",Ações!$K4466*Ações!$L4466),0)</f>
        <v>0.15961600000000001</v>
      </c>
      <c r="P4466" s="67">
        <f t="shared" si="69"/>
        <v>0.06</v>
      </c>
      <c r="Q4466" s="67">
        <f>IFERROR(Ações!$O4466/Ações!$M4466,0)</f>
        <v>0.29021090909090907</v>
      </c>
      <c r="R4466" s="67">
        <f>IFERROR(IF(Ações!$B4466="","",VLOOKUP(Table_1[[#This Row],[AÇÕES]],'Dados Status Invest STOCKS'!A4452:AD5067,18)/100),0)</f>
        <v>9.2600000000000002E-2</v>
      </c>
      <c r="S4466" s="65">
        <f>IFERROR(IF(Ações!$B4466="","",VLOOKUP(Table_1[[#This Row],[AÇÕES]],'Dados Status Invest STOCKS'!A4452:AD5067,25)/100),0)</f>
        <v>0</v>
      </c>
      <c r="T4466" s="67">
        <f>(1-Ações!$Q4466)*Ações!$R4466</f>
        <v>6.5726469818181824E-2</v>
      </c>
      <c r="U4466" s="68">
        <f>IF(Ações!$S4466=0,Ações!$T4466,IF(Ações!$T4466=0,Ações!$S4466,AVERAGE(Ações!$S4466,Ações!$T4466)))</f>
        <v>6.5726469818181824E-2</v>
      </c>
    </row>
    <row r="4467" spans="2:21" ht="15" customHeight="1" x14ac:dyDescent="0.2">
      <c r="B4467" s="63" t="str">
        <f>IFERROR('Dados Status Invest STOCKS'!A4454,"-")</f>
        <v>TACT</v>
      </c>
      <c r="C4467" s="45">
        <f>IFERROR((Ações!$D4467-Ações!$K4467)/Ações!$D4467,0)</f>
        <v>0</v>
      </c>
      <c r="D4467" s="46">
        <f>(Ações!$O4467)/0.06</f>
        <v>0</v>
      </c>
      <c r="E4467" s="47">
        <f>IFERROR((Ações!$F4467-Ações!$K4467)/Ações!$F4467,0)</f>
        <v>0</v>
      </c>
      <c r="F4467" s="46" t="str">
        <f>IF(OR(Ações!$N4467&lt;0,Ações!$M4467&lt;0),"",(22.5*Ações!$M4467*Ações!$N4467)^0.5)</f>
        <v/>
      </c>
      <c r="G4467" s="47">
        <f>IFERROR((Ações!$H4467-Ações!$K4467)/Ações!$H4467,0)</f>
        <v>0</v>
      </c>
      <c r="H4467" s="48">
        <f>IFERROR(Ações!$I4467/(Ações!$P4467-Table_1[[#This Row],[CAGR LUCRO 5A]]),0)</f>
        <v>0</v>
      </c>
      <c r="I4467" s="48">
        <f>IF(Ações!$S4467&lt;0,"",Ações!$O4467*(1+Ações!$S4467))</f>
        <v>0</v>
      </c>
      <c r="J4467" s="49">
        <f>IFERROR(IF(Ações!$B4467="","",(VLOOKUP(Table_1[[#This Row],[AÇÕES]],'Dados Status Invest STOCKS'!A4453:AD5068,4)/Table_1[[#This Row],[LPA]]))/100,0)</f>
        <v>0.29259259259259257</v>
      </c>
      <c r="K4467" s="64">
        <f>IFERROR(IF(Ações!$B4467="","",VLOOKUP(Table_1[[#This Row],[AÇÕES]],'Dados Status Invest STOCKS'!A4453:AD5068,2)),0)</f>
        <v>8.65</v>
      </c>
      <c r="L4467" s="65">
        <f>IFERROR(IF(Ações!$B4467="","",VLOOKUP(Table_1[[#This Row],[AÇÕES]],'Dados Status Invest STOCKS'!A4453:AD5068,3)/100),0)</f>
        <v>0</v>
      </c>
      <c r="M4467" s="66">
        <f>IFERROR(IF(Ações!$B4467="","",VLOOKUP(Table_1[[#This Row],[AÇÕES]],'Dados Status Invest STOCKS'!A4453:AD5068,28)),0)</f>
        <v>-0.54</v>
      </c>
      <c r="N4467" s="66">
        <f>IFERROR(IF(Ações!$B4467="","",VLOOKUP(Table_1[[#This Row],[AÇÕES]],'Dados Status Invest STOCKS'!A4453:AD5068,27)),0)</f>
        <v>3.99</v>
      </c>
      <c r="O4467" s="66">
        <f>IFERROR(IF(Ações!$L4467="","",Ações!$K4467*Ações!$L4467),0)</f>
        <v>0</v>
      </c>
      <c r="P4467" s="67">
        <f t="shared" si="69"/>
        <v>0.06</v>
      </c>
      <c r="Q4467" s="67">
        <f>IFERROR(Ações!$O4467/Ações!$M4467,0)</f>
        <v>0</v>
      </c>
      <c r="R4467" s="67">
        <f>IFERROR(IF(Ações!$B4467="","",VLOOKUP(Table_1[[#This Row],[AÇÕES]],'Dados Status Invest STOCKS'!A4453:AD5068,18)/100),0)</f>
        <v>-0.1356</v>
      </c>
      <c r="S4467" s="65">
        <f>IFERROR(IF(Ações!$B4467="","",VLOOKUP(Table_1[[#This Row],[AÇÕES]],'Dados Status Invest STOCKS'!A4453:AD5068,25)/100),0)</f>
        <v>0</v>
      </c>
      <c r="T4467" s="67">
        <f>(1-Ações!$Q4467)*Ações!$R4467</f>
        <v>-0.1356</v>
      </c>
      <c r="U4467" s="68">
        <f>IF(Ações!$S4467=0,Ações!$T4467,IF(Ações!$T4467=0,Ações!$S4467,AVERAGE(Ações!$S4467,Ações!$T4467)))</f>
        <v>-0.1356</v>
      </c>
    </row>
    <row r="4468" spans="2:21" ht="15" customHeight="1" x14ac:dyDescent="0.2">
      <c r="B4468" s="63" t="str">
        <f>IFERROR('Dados Status Invest STOCKS'!A4455,"-")</f>
        <v>TAIT</v>
      </c>
      <c r="C4468" s="45">
        <f>IFERROR((Ações!$D4468-Ações!$K4468)/Ações!$D4468,0)</f>
        <v>-0.22950819672131159</v>
      </c>
      <c r="D4468" s="46">
        <f>(Ações!$O4468)/0.06</f>
        <v>2.7490666666666663</v>
      </c>
      <c r="E4468" s="47">
        <f>IFERROR((Ações!$F4468-Ações!$K4468)/Ações!$F4468,0)</f>
        <v>0.26652476537779302</v>
      </c>
      <c r="F4468" s="46">
        <f>IF(OR(Ações!$N4468&lt;0,Ações!$M4468&lt;0),"",(22.5*Ações!$M4468*Ações!$N4468)^0.5)</f>
        <v>4.6081992144437507</v>
      </c>
      <c r="G4468" s="47">
        <f>IFERROR((Ações!$H4468-Ações!$K4468)/Ações!$H4468,0)</f>
        <v>-0.22950819672131159</v>
      </c>
      <c r="H4468" s="48">
        <f>IFERROR(Ações!$I4468/(Ações!$P4468-Table_1[[#This Row],[CAGR LUCRO 5A]]),0)</f>
        <v>2.7490666666666663</v>
      </c>
      <c r="I4468" s="48">
        <f>IF(Ações!$S4468&lt;0,"",Ações!$O4468*(1+Ações!$S4468))</f>
        <v>0.16494399999999998</v>
      </c>
      <c r="J4468" s="49">
        <f>IFERROR(IF(Ações!$B4468="","",(VLOOKUP(Table_1[[#This Row],[AÇÕES]],'Dados Status Invest STOCKS'!A4454:AD5069,4)/Table_1[[#This Row],[LPA]]))/100,0)</f>
        <v>0.22</v>
      </c>
      <c r="K4468" s="64">
        <f>IFERROR(IF(Ações!$B4468="","",VLOOKUP(Table_1[[#This Row],[AÇÕES]],'Dados Status Invest STOCKS'!A4454:AD5069,2)),0)</f>
        <v>3.38</v>
      </c>
      <c r="L4468" s="65">
        <f>IFERROR(IF(Ações!$B4468="","",VLOOKUP(Table_1[[#This Row],[AÇÕES]],'Dados Status Invest STOCKS'!A4454:AD5069,3)/100),0)</f>
        <v>4.8799999999999996E-2</v>
      </c>
      <c r="M4468" s="66">
        <f>IFERROR(IF(Ações!$B4468="","",VLOOKUP(Table_1[[#This Row],[AÇÕES]],'Dados Status Invest STOCKS'!A4454:AD5069,28)),0)</f>
        <v>0.39</v>
      </c>
      <c r="N4468" s="66">
        <f>IFERROR(IF(Ações!$B4468="","",VLOOKUP(Table_1[[#This Row],[AÇÕES]],'Dados Status Invest STOCKS'!A4454:AD5069,27)),0)</f>
        <v>2.42</v>
      </c>
      <c r="O4468" s="66">
        <f>IFERROR(IF(Ações!$L4468="","",Ações!$K4468*Ações!$L4468),0)</f>
        <v>0.16494399999999998</v>
      </c>
      <c r="P4468" s="67">
        <f t="shared" si="69"/>
        <v>0.06</v>
      </c>
      <c r="Q4468" s="67">
        <f>IFERROR(Ações!$O4468/Ações!$M4468,0)</f>
        <v>0.42293333333333327</v>
      </c>
      <c r="R4468" s="67">
        <f>IFERROR(IF(Ações!$B4468="","",VLOOKUP(Table_1[[#This Row],[AÇÕES]],'Dados Status Invest STOCKS'!A4454:AD5069,18)/100),0)</f>
        <v>0.1628</v>
      </c>
      <c r="S4468" s="65">
        <f>IFERROR(IF(Ações!$B4468="","",VLOOKUP(Table_1[[#This Row],[AÇÕES]],'Dados Status Invest STOCKS'!A4454:AD5069,25)/100),0)</f>
        <v>0</v>
      </c>
      <c r="T4468" s="67">
        <f>(1-Ações!$Q4468)*Ações!$R4468</f>
        <v>9.3946453333333346E-2</v>
      </c>
      <c r="U4468" s="68">
        <f>IF(Ações!$S4468=0,Ações!$T4468,IF(Ações!$T4468=0,Ações!$S4468,AVERAGE(Ações!$S4468,Ações!$T4468)))</f>
        <v>9.3946453333333346E-2</v>
      </c>
    </row>
    <row r="4469" spans="2:21" ht="15" customHeight="1" x14ac:dyDescent="0.2">
      <c r="B4469" s="63" t="str">
        <f>IFERROR('Dados Status Invest STOCKS'!A4456,"-")</f>
        <v>TAK</v>
      </c>
      <c r="C4469" s="45">
        <f>IFERROR((Ações!$D4469-Ações!$K4469)/Ações!$D4469,0)</f>
        <v>-0.27659574468085096</v>
      </c>
      <c r="D4469" s="46">
        <f>(Ações!$O4469)/0.06</f>
        <v>11.342666666666668</v>
      </c>
      <c r="E4469" s="47">
        <f>IFERROR((Ações!$F4469-Ações!$K4469)/Ações!$F4469,0)</f>
        <v>0.35474734902763655</v>
      </c>
      <c r="F4469" s="46">
        <f>IF(OR(Ações!$N4469&lt;0,Ações!$M4469&lt;0),"",(22.5*Ações!$M4469*Ações!$N4469)^0.5)</f>
        <v>22.440822177451523</v>
      </c>
      <c r="G4469" s="47">
        <f>IFERROR((Ações!$H4469-Ações!$K4469)/Ações!$H4469,0)</f>
        <v>6.005625764620464</v>
      </c>
      <c r="H4469" s="48">
        <f>IFERROR(Ações!$I4469/(Ações!$P4469-Table_1[[#This Row],[CAGR LUCRO 5A]]),0)</f>
        <v>-2.8927452192578964</v>
      </c>
      <c r="I4469" s="48">
        <f>IF(Ações!$S4469&lt;0,"",Ações!$O4469*(1+Ações!$S4469))</f>
        <v>0.94332421600000005</v>
      </c>
      <c r="J4469" s="49">
        <f>IFERROR(IF(Ações!$B4469="","",(VLOOKUP(Table_1[[#This Row],[AÇÕES]],'Dados Status Invest STOCKS'!A4455:AD5070,4)/Table_1[[#This Row],[LPA]]))/100,0)</f>
        <v>6.7123287671232892E-2</v>
      </c>
      <c r="K4469" s="64">
        <f>IFERROR(IF(Ações!$B4469="","",VLOOKUP(Table_1[[#This Row],[AÇÕES]],'Dados Status Invest STOCKS'!A4455:AD5070,2)),0)</f>
        <v>14.48</v>
      </c>
      <c r="L4469" s="65">
        <f>IFERROR(IF(Ações!$B4469="","",VLOOKUP(Table_1[[#This Row],[AÇÕES]],'Dados Status Invest STOCKS'!A4455:AD5070,3)/100),0)</f>
        <v>4.7E-2</v>
      </c>
      <c r="M4469" s="66">
        <f>IFERROR(IF(Ações!$B4469="","",VLOOKUP(Table_1[[#This Row],[AÇÕES]],'Dados Status Invest STOCKS'!A4455:AD5070,28)),0)</f>
        <v>1.46</v>
      </c>
      <c r="N4469" s="66">
        <f>IFERROR(IF(Ações!$B4469="","",VLOOKUP(Table_1[[#This Row],[AÇÕES]],'Dados Status Invest STOCKS'!A4455:AD5070,27)),0)</f>
        <v>15.33</v>
      </c>
      <c r="O4469" s="66">
        <f>IFERROR(IF(Ações!$L4469="","",Ações!$K4469*Ações!$L4469),0)</f>
        <v>0.68056000000000005</v>
      </c>
      <c r="P4469" s="67">
        <f t="shared" si="69"/>
        <v>0.06</v>
      </c>
      <c r="Q4469" s="67">
        <f>IFERROR(Ações!$O4469/Ações!$M4469,0)</f>
        <v>0.4661369863013699</v>
      </c>
      <c r="R4469" s="67">
        <f>IFERROR(IF(Ações!$B4469="","",VLOOKUP(Table_1[[#This Row],[AÇÕES]],'Dados Status Invest STOCKS'!A4455:AD5070,18)/100),0)</f>
        <v>9.5199999999999993E-2</v>
      </c>
      <c r="S4469" s="65">
        <f>IFERROR(IF(Ações!$B4469="","",VLOOKUP(Table_1[[#This Row],[AÇÕES]],'Dados Status Invest STOCKS'!A4455:AD5070,25)/100),0)</f>
        <v>0.3861</v>
      </c>
      <c r="T4469" s="67">
        <f>(1-Ações!$Q4469)*Ações!$R4469</f>
        <v>5.0823758904109582E-2</v>
      </c>
      <c r="U4469" s="68">
        <f>IF(Ações!$S4469=0,Ações!$T4469,IF(Ações!$T4469=0,Ações!$S4469,AVERAGE(Ações!$S4469,Ações!$T4469)))</f>
        <v>0.21846187945205478</v>
      </c>
    </row>
    <row r="4470" spans="2:21" ht="15" customHeight="1" x14ac:dyDescent="0.2">
      <c r="B4470" s="63" t="str">
        <f>IFERROR('Dados Status Invest STOCKS'!A4457,"-")</f>
        <v>TAL</v>
      </c>
      <c r="C4470" s="45">
        <f>IFERROR((Ações!$D4470-Ações!$K4470)/Ações!$D4470,0)</f>
        <v>0</v>
      </c>
      <c r="D4470" s="46">
        <f>(Ações!$O4470)/0.06</f>
        <v>0</v>
      </c>
      <c r="E4470" s="47">
        <f>IFERROR((Ações!$F4470-Ações!$K4470)/Ações!$F4470,0)</f>
        <v>0</v>
      </c>
      <c r="F4470" s="46" t="str">
        <f>IF(OR(Ações!$N4470&lt;0,Ações!$M4470&lt;0),"",(22.5*Ações!$M4470*Ações!$N4470)^0.5)</f>
        <v/>
      </c>
      <c r="G4470" s="47">
        <f>IFERROR((Ações!$H4470-Ações!$K4470)/Ações!$H4470,0)</f>
        <v>0</v>
      </c>
      <c r="H4470" s="48">
        <f>IFERROR(Ações!$I4470/(Ações!$P4470-Table_1[[#This Row],[CAGR LUCRO 5A]]),0)</f>
        <v>0</v>
      </c>
      <c r="I4470" s="48">
        <f>IF(Ações!$S4470&lt;0,"",Ações!$O4470*(1+Ações!$S4470))</f>
        <v>0</v>
      </c>
      <c r="J4470" s="49">
        <f>IFERROR(IF(Ações!$B4470="","",(VLOOKUP(Table_1[[#This Row],[AÇÕES]],'Dados Status Invest STOCKS'!A4456:AD5071,4)/Table_1[[#This Row],[LPA]]))/100,0)</f>
        <v>0.98222222222222233</v>
      </c>
      <c r="K4470" s="64">
        <f>IFERROR(IF(Ações!$B4470="","",VLOOKUP(Table_1[[#This Row],[AÇÕES]],'Dados Status Invest STOCKS'!A4456:AD5071,2)),0)</f>
        <v>3.18</v>
      </c>
      <c r="L4470" s="65">
        <f>IFERROR(IF(Ações!$B4470="","",VLOOKUP(Table_1[[#This Row],[AÇÕES]],'Dados Status Invest STOCKS'!A4456:AD5071,3)/100),0)</f>
        <v>0</v>
      </c>
      <c r="M4470" s="66">
        <f>IFERROR(IF(Ações!$B4470="","",VLOOKUP(Table_1[[#This Row],[AÇÕES]],'Dados Status Invest STOCKS'!A4456:AD5071,28)),0)</f>
        <v>-0.18</v>
      </c>
      <c r="N4470" s="66">
        <f>IFERROR(IF(Ações!$B4470="","",VLOOKUP(Table_1[[#This Row],[AÇÕES]],'Dados Status Invest STOCKS'!A4456:AD5071,27)),0)</f>
        <v>8.07</v>
      </c>
      <c r="O4470" s="66">
        <f>IFERROR(IF(Ações!$L4470="","",Ações!$K4470*Ações!$L4470),0)</f>
        <v>0</v>
      </c>
      <c r="P4470" s="67">
        <f t="shared" si="69"/>
        <v>0.06</v>
      </c>
      <c r="Q4470" s="67">
        <f>IFERROR(Ações!$O4470/Ações!$M4470,0)</f>
        <v>0</v>
      </c>
      <c r="R4470" s="67">
        <f>IFERROR(IF(Ações!$B4470="","",VLOOKUP(Table_1[[#This Row],[AÇÕES]],'Dados Status Invest STOCKS'!A4456:AD5071,18)/100),0)</f>
        <v>-2.23E-2</v>
      </c>
      <c r="S4470" s="65">
        <f>IFERROR(IF(Ações!$B4470="","",VLOOKUP(Table_1[[#This Row],[AÇÕES]],'Dados Status Invest STOCKS'!A4456:AD5071,25)/100),0)</f>
        <v>0</v>
      </c>
      <c r="T4470" s="67">
        <f>(1-Ações!$Q4470)*Ações!$R4470</f>
        <v>-2.23E-2</v>
      </c>
      <c r="U4470" s="68">
        <f>IF(Ações!$S4470=0,Ações!$T4470,IF(Ações!$T4470=0,Ações!$S4470,AVERAGE(Ações!$S4470,Ações!$T4470)))</f>
        <v>-2.23E-2</v>
      </c>
    </row>
    <row r="4471" spans="2:21" ht="15" customHeight="1" x14ac:dyDescent="0.2">
      <c r="B4471" s="63" t="str">
        <f>IFERROR('Dados Status Invest STOCKS'!A4458,"-")</f>
        <v>TALO</v>
      </c>
      <c r="C4471" s="45">
        <f>IFERROR((Ações!$D4471-Ações!$K4471)/Ações!$D4471,0)</f>
        <v>0</v>
      </c>
      <c r="D4471" s="46">
        <f>(Ações!$O4471)/0.06</f>
        <v>0</v>
      </c>
      <c r="E4471" s="47">
        <f>IFERROR((Ações!$F4471-Ações!$K4471)/Ações!$F4471,0)</f>
        <v>0</v>
      </c>
      <c r="F4471" s="46" t="str">
        <f>IF(OR(Ações!$N4471&lt;0,Ações!$M4471&lt;0),"",(22.5*Ações!$M4471*Ações!$N4471)^0.5)</f>
        <v/>
      </c>
      <c r="G4471" s="47">
        <f>IFERROR((Ações!$H4471-Ações!$K4471)/Ações!$H4471,0)</f>
        <v>0</v>
      </c>
      <c r="H4471" s="48">
        <f>IFERROR(Ações!$I4471/(Ações!$P4471-Table_1[[#This Row],[CAGR LUCRO 5A]]),0)</f>
        <v>0</v>
      </c>
      <c r="I4471" s="48">
        <f>IF(Ações!$S4471&lt;0,"",Ações!$O4471*(1+Ações!$S4471))</f>
        <v>0</v>
      </c>
      <c r="J4471" s="49">
        <f>IFERROR(IF(Ações!$B4471="","",(VLOOKUP(Table_1[[#This Row],[AÇÕES]],'Dados Status Invest STOCKS'!A4457:AD5072,4)/Table_1[[#This Row],[LPA]]))/100,0)</f>
        <v>1.4033018867924526E-3</v>
      </c>
      <c r="K4471" s="64">
        <f>IFERROR(IF(Ações!$B4471="","",VLOOKUP(Table_1[[#This Row],[AÇÕES]],'Dados Status Invest STOCKS'!A4457:AD5072,2)),0)</f>
        <v>10.130000000000001</v>
      </c>
      <c r="L4471" s="65">
        <f>IFERROR(IF(Ações!$B4471="","",VLOOKUP(Table_1[[#This Row],[AÇÕES]],'Dados Status Invest STOCKS'!A4457:AD5072,3)/100),0)</f>
        <v>0</v>
      </c>
      <c r="M4471" s="66">
        <f>IFERROR(IF(Ações!$B4471="","",VLOOKUP(Table_1[[#This Row],[AÇÕES]],'Dados Status Invest STOCKS'!A4457:AD5072,28)),0)</f>
        <v>-8.48</v>
      </c>
      <c r="N4471" s="66">
        <f>IFERROR(IF(Ações!$B4471="","",VLOOKUP(Table_1[[#This Row],[AÇÕES]],'Dados Status Invest STOCKS'!A4457:AD5072,27)),0)</f>
        <v>8.24</v>
      </c>
      <c r="O4471" s="66">
        <f>IFERROR(IF(Ações!$L4471="","",Ações!$K4471*Ações!$L4471),0)</f>
        <v>0</v>
      </c>
      <c r="P4471" s="67">
        <f t="shared" si="69"/>
        <v>0.06</v>
      </c>
      <c r="Q4471" s="67">
        <f>IFERROR(Ações!$O4471/Ações!$M4471,0)</f>
        <v>0</v>
      </c>
      <c r="R4471" s="67">
        <f>IFERROR(IF(Ações!$B4471="","",VLOOKUP(Table_1[[#This Row],[AÇÕES]],'Dados Status Invest STOCKS'!A4457:AD5072,18)/100),0)</f>
        <v>-1.0298</v>
      </c>
      <c r="S4471" s="65">
        <f>IFERROR(IF(Ações!$B4471="","",VLOOKUP(Table_1[[#This Row],[AÇÕES]],'Dados Status Invest STOCKS'!A4457:AD5072,25)/100),0)</f>
        <v>0</v>
      </c>
      <c r="T4471" s="67">
        <f>(1-Ações!$Q4471)*Ações!$R4471</f>
        <v>-1.0298</v>
      </c>
      <c r="U4471" s="68">
        <f>IF(Ações!$S4471=0,Ações!$T4471,IF(Ações!$T4471=0,Ações!$S4471,AVERAGE(Ações!$S4471,Ações!$T4471)))</f>
        <v>-1.0298</v>
      </c>
    </row>
    <row r="4472" spans="2:21" ht="15" customHeight="1" x14ac:dyDescent="0.2">
      <c r="B4472" s="63" t="str">
        <f>IFERROR('Dados Status Invest STOCKS'!A4459,"-")</f>
        <v>TANH</v>
      </c>
      <c r="C4472" s="45">
        <f>IFERROR((Ações!$D4472-Ações!$K4472)/Ações!$D4472,0)</f>
        <v>0</v>
      </c>
      <c r="D4472" s="46">
        <f>(Ações!$O4472)/0.06</f>
        <v>0</v>
      </c>
      <c r="E4472" s="47">
        <f>IFERROR((Ações!$F4472-Ações!$K4472)/Ações!$F4472,0)</f>
        <v>0.86883483284320939</v>
      </c>
      <c r="F4472" s="46">
        <f>IF(OR(Ações!$N4472&lt;0,Ações!$M4472&lt;0),"",(22.5*Ações!$M4472*Ações!$N4472)^0.5)</f>
        <v>2.2871926022965359</v>
      </c>
      <c r="G4472" s="47">
        <f>IFERROR((Ações!$H4472-Ações!$K4472)/Ações!$H4472,0)</f>
        <v>0</v>
      </c>
      <c r="H4472" s="48">
        <f>IFERROR(Ações!$I4472/(Ações!$P4472-Table_1[[#This Row],[CAGR LUCRO 5A]]),0)</f>
        <v>0</v>
      </c>
      <c r="I4472" s="48">
        <f>IF(Ações!$S4472&lt;0,"",Ações!$O4472*(1+Ações!$S4472))</f>
        <v>0</v>
      </c>
      <c r="J4472" s="49">
        <f>IFERROR(IF(Ações!$B4472="","",(VLOOKUP(Table_1[[#This Row],[AÇÕES]],'Dados Status Invest STOCKS'!A4458:AD5073,4)/Table_1[[#This Row],[LPA]]))/100,0)</f>
        <v>0.12933333333333333</v>
      </c>
      <c r="K4472" s="64">
        <f>IFERROR(IF(Ações!$B4472="","",VLOOKUP(Table_1[[#This Row],[AÇÕES]],'Dados Status Invest STOCKS'!A4458:AD5073,2)),0)</f>
        <v>0.3</v>
      </c>
      <c r="L4472" s="65">
        <f>IFERROR(IF(Ações!$B4472="","",VLOOKUP(Table_1[[#This Row],[AÇÕES]],'Dados Status Invest STOCKS'!A4458:AD5073,3)/100),0)</f>
        <v>0</v>
      </c>
      <c r="M4472" s="66">
        <f>IFERROR(IF(Ações!$B4472="","",VLOOKUP(Table_1[[#This Row],[AÇÕES]],'Dados Status Invest STOCKS'!A4458:AD5073,28)),0)</f>
        <v>0.15</v>
      </c>
      <c r="N4472" s="66">
        <f>IFERROR(IF(Ações!$B4472="","",VLOOKUP(Table_1[[#This Row],[AÇÕES]],'Dados Status Invest STOCKS'!A4458:AD5073,27)),0)</f>
        <v>1.55</v>
      </c>
      <c r="O4472" s="66">
        <f>IFERROR(IF(Ações!$L4472="","",Ações!$K4472*Ações!$L4472),0)</f>
        <v>0</v>
      </c>
      <c r="P4472" s="67">
        <f t="shared" si="69"/>
        <v>0.06</v>
      </c>
      <c r="Q4472" s="67">
        <f>IFERROR(Ações!$O4472/Ações!$M4472,0)</f>
        <v>0</v>
      </c>
      <c r="R4472" s="67">
        <f>IFERROR(IF(Ações!$B4472="","",VLOOKUP(Table_1[[#This Row],[AÇÕES]],'Dados Status Invest STOCKS'!A4458:AD5073,18)/100),0)</f>
        <v>9.9399999999999988E-2</v>
      </c>
      <c r="S4472" s="65">
        <f>IFERROR(IF(Ações!$B4472="","",VLOOKUP(Table_1[[#This Row],[AÇÕES]],'Dados Status Invest STOCKS'!A4458:AD5073,25)/100),0)</f>
        <v>0</v>
      </c>
      <c r="T4472" s="67">
        <f>(1-Ações!$Q4472)*Ações!$R4472</f>
        <v>9.9399999999999988E-2</v>
      </c>
      <c r="U4472" s="68">
        <f>IF(Ações!$S4472=0,Ações!$T4472,IF(Ações!$T4472=0,Ações!$S4472,AVERAGE(Ações!$S4472,Ações!$T4472)))</f>
        <v>9.9399999999999988E-2</v>
      </c>
    </row>
    <row r="4473" spans="2:21" ht="15" customHeight="1" x14ac:dyDescent="0.2">
      <c r="B4473" s="63" t="str">
        <f>IFERROR('Dados Status Invest STOCKS'!A4460,"-")</f>
        <v>TANNI</v>
      </c>
      <c r="C4473" s="45">
        <f>IFERROR((Ações!$D4473-Ações!$K4473)/Ações!$D4473,0)</f>
        <v>0.23761118170266846</v>
      </c>
      <c r="D4473" s="46">
        <f>(Ações!$O4473)/0.06</f>
        <v>34.365666666666669</v>
      </c>
      <c r="E4473" s="47">
        <f>IFERROR((Ações!$F4473-Ações!$K4473)/Ações!$F4473,0)</f>
        <v>0.51257412494342558</v>
      </c>
      <c r="F4473" s="46">
        <f>IF(OR(Ações!$N4473&lt;0,Ações!$M4473&lt;0),"",(22.5*Ações!$M4473*Ações!$N4473)^0.5)</f>
        <v>53.751762761792293</v>
      </c>
      <c r="G4473" s="47">
        <f>IFERROR((Ações!$H4473-Ações!$K4473)/Ações!$H4473,0)</f>
        <v>0.23761118170266846</v>
      </c>
      <c r="H4473" s="48">
        <f>IFERROR(Ações!$I4473/(Ações!$P4473-Table_1[[#This Row],[CAGR LUCRO 5A]]),0)</f>
        <v>34.365666666666669</v>
      </c>
      <c r="I4473" s="48">
        <f>IF(Ações!$S4473&lt;0,"",Ações!$O4473*(1+Ações!$S4473))</f>
        <v>2.0619399999999999</v>
      </c>
      <c r="J4473" s="49">
        <f>IFERROR(IF(Ações!$B4473="","",(VLOOKUP(Table_1[[#This Row],[AÇÕES]],'Dados Status Invest STOCKS'!A4459:AD5074,4)/Table_1[[#This Row],[LPA]]))/100,0)</f>
        <v>3.5404411764705886E-2</v>
      </c>
      <c r="K4473" s="64">
        <f>IFERROR(IF(Ações!$B4473="","",VLOOKUP(Table_1[[#This Row],[AÇÕES]],'Dados Status Invest STOCKS'!A4459:AD5074,2)),0)</f>
        <v>26.2</v>
      </c>
      <c r="L4473" s="65">
        <f>IFERROR(IF(Ações!$B4473="","",VLOOKUP(Table_1[[#This Row],[AÇÕES]],'Dados Status Invest STOCKS'!A4459:AD5074,3)/100),0)</f>
        <v>7.8700000000000006E-2</v>
      </c>
      <c r="M4473" s="66">
        <f>IFERROR(IF(Ações!$B4473="","",VLOOKUP(Table_1[[#This Row],[AÇÕES]],'Dados Status Invest STOCKS'!A4459:AD5074,28)),0)</f>
        <v>2.72</v>
      </c>
      <c r="N4473" s="66">
        <f>IFERROR(IF(Ações!$B4473="","",VLOOKUP(Table_1[[#This Row],[AÇÕES]],'Dados Status Invest STOCKS'!A4459:AD5074,27)),0)</f>
        <v>47.21</v>
      </c>
      <c r="O4473" s="66">
        <f>IFERROR(IF(Ações!$L4473="","",Ações!$K4473*Ações!$L4473),0)</f>
        <v>2.0619399999999999</v>
      </c>
      <c r="P4473" s="67">
        <f t="shared" si="69"/>
        <v>0.06</v>
      </c>
      <c r="Q4473" s="67">
        <f>IFERROR(Ações!$O4473/Ações!$M4473,0)</f>
        <v>0.75806617647058816</v>
      </c>
      <c r="R4473" s="67">
        <f>IFERROR(IF(Ações!$B4473="","",VLOOKUP(Table_1[[#This Row],[AÇÕES]],'Dados Status Invest STOCKS'!A4459:AD5074,18)/100),0)</f>
        <v>5.7599999999999998E-2</v>
      </c>
      <c r="S4473" s="65">
        <f>IFERROR(IF(Ações!$B4473="","",VLOOKUP(Table_1[[#This Row],[AÇÕES]],'Dados Status Invest STOCKS'!A4459:AD5074,25)/100),0)</f>
        <v>0</v>
      </c>
      <c r="T4473" s="67">
        <f>(1-Ações!$Q4473)*Ações!$R4473</f>
        <v>1.3935388235294121E-2</v>
      </c>
      <c r="U4473" s="68">
        <f>IF(Ações!$S4473=0,Ações!$T4473,IF(Ações!$T4473=0,Ações!$S4473,AVERAGE(Ações!$S4473,Ações!$T4473)))</f>
        <v>1.3935388235294121E-2</v>
      </c>
    </row>
    <row r="4474" spans="2:21" ht="15" customHeight="1" x14ac:dyDescent="0.2">
      <c r="B4474" s="63" t="str">
        <f>IFERROR('Dados Status Invest STOCKS'!A4461,"-")</f>
        <v>TANNL</v>
      </c>
      <c r="C4474" s="45">
        <f>IFERROR((Ações!$D4474-Ações!$K4474)/Ações!$D4474,0)</f>
        <v>0.22279792746113988</v>
      </c>
      <c r="D4474" s="46">
        <f>(Ações!$O4474)/0.06</f>
        <v>33.337533333333333</v>
      </c>
      <c r="E4474" s="47">
        <f>IFERROR((Ações!$F4474-Ações!$K4474)/Ações!$F4474,0)</f>
        <v>0.51796929684290671</v>
      </c>
      <c r="F4474" s="46">
        <f>IF(OR(Ações!$N4474&lt;0,Ações!$M4474&lt;0),"",(22.5*Ações!$M4474*Ações!$N4474)^0.5)</f>
        <v>53.751762761792293</v>
      </c>
      <c r="G4474" s="47">
        <f>IFERROR((Ações!$H4474-Ações!$K4474)/Ações!$H4474,0)</f>
        <v>0.22279792746113988</v>
      </c>
      <c r="H4474" s="48">
        <f>IFERROR(Ações!$I4474/(Ações!$P4474-Table_1[[#This Row],[CAGR LUCRO 5A]]),0)</f>
        <v>33.337533333333333</v>
      </c>
      <c r="I4474" s="48">
        <f>IF(Ações!$S4474&lt;0,"",Ações!$O4474*(1+Ações!$S4474))</f>
        <v>2.0002519999999997</v>
      </c>
      <c r="J4474" s="49">
        <f>IFERROR(IF(Ações!$B4474="","",(VLOOKUP(Table_1[[#This Row],[AÇÕES]],'Dados Status Invest STOCKS'!A4460:AD5075,4)/Table_1[[#This Row],[LPA]]))/100,0)</f>
        <v>3.4999999999999996E-2</v>
      </c>
      <c r="K4474" s="64">
        <f>IFERROR(IF(Ações!$B4474="","",VLOOKUP(Table_1[[#This Row],[AÇÕES]],'Dados Status Invest STOCKS'!A4460:AD5075,2)),0)</f>
        <v>25.91</v>
      </c>
      <c r="L4474" s="65">
        <f>IFERROR(IF(Ações!$B4474="","",VLOOKUP(Table_1[[#This Row],[AÇÕES]],'Dados Status Invest STOCKS'!A4460:AD5075,3)/100),0)</f>
        <v>7.7199999999999991E-2</v>
      </c>
      <c r="M4474" s="66">
        <f>IFERROR(IF(Ações!$B4474="","",VLOOKUP(Table_1[[#This Row],[AÇÕES]],'Dados Status Invest STOCKS'!A4460:AD5075,28)),0)</f>
        <v>2.72</v>
      </c>
      <c r="N4474" s="66">
        <f>IFERROR(IF(Ações!$B4474="","",VLOOKUP(Table_1[[#This Row],[AÇÕES]],'Dados Status Invest STOCKS'!A4460:AD5075,27)),0)</f>
        <v>47.21</v>
      </c>
      <c r="O4474" s="66">
        <f>IFERROR(IF(Ações!$L4474="","",Ações!$K4474*Ações!$L4474),0)</f>
        <v>2.0002519999999997</v>
      </c>
      <c r="P4474" s="67">
        <f t="shared" si="69"/>
        <v>0.06</v>
      </c>
      <c r="Q4474" s="67">
        <f>IFERROR(Ações!$O4474/Ações!$M4474,0)</f>
        <v>0.73538676470588216</v>
      </c>
      <c r="R4474" s="67">
        <f>IFERROR(IF(Ações!$B4474="","",VLOOKUP(Table_1[[#This Row],[AÇÕES]],'Dados Status Invest STOCKS'!A4460:AD5075,18)/100),0)</f>
        <v>5.7599999999999998E-2</v>
      </c>
      <c r="S4474" s="65">
        <f>IFERROR(IF(Ações!$B4474="","",VLOOKUP(Table_1[[#This Row],[AÇÕES]],'Dados Status Invest STOCKS'!A4460:AD5075,25)/100),0)</f>
        <v>0</v>
      </c>
      <c r="T4474" s="67">
        <f>(1-Ações!$Q4474)*Ações!$R4474</f>
        <v>1.5241722352941188E-2</v>
      </c>
      <c r="U4474" s="68">
        <f>IF(Ações!$S4474=0,Ações!$T4474,IF(Ações!$T4474=0,Ações!$S4474,AVERAGE(Ações!$S4474,Ações!$T4474)))</f>
        <v>1.5241722352941188E-2</v>
      </c>
    </row>
    <row r="4475" spans="2:21" ht="15" customHeight="1" x14ac:dyDescent="0.2">
      <c r="B4475" s="63" t="str">
        <f>IFERROR('Dados Status Invest STOCKS'!A4462,"-")</f>
        <v>TANNZ</v>
      </c>
      <c r="C4475" s="45">
        <f>IFERROR((Ações!$D4475-Ações!$K4475)/Ações!$D4475,0)</f>
        <v>0.22879177377892043</v>
      </c>
      <c r="D4475" s="46">
        <f>(Ações!$O4475)/0.06</f>
        <v>33.337300000000006</v>
      </c>
      <c r="E4475" s="47">
        <f>IFERROR((Ações!$F4475-Ações!$K4475)/Ações!$F4475,0)</f>
        <v>0.52169010504944546</v>
      </c>
      <c r="F4475" s="46">
        <f>IF(OR(Ações!$N4475&lt;0,Ações!$M4475&lt;0),"",(22.5*Ações!$M4475*Ações!$N4475)^0.5)</f>
        <v>53.751762761792293</v>
      </c>
      <c r="G4475" s="47">
        <f>IFERROR((Ações!$H4475-Ações!$K4475)/Ações!$H4475,0)</f>
        <v>0.22879177377892043</v>
      </c>
      <c r="H4475" s="48">
        <f>IFERROR(Ações!$I4475/(Ações!$P4475-Table_1[[#This Row],[CAGR LUCRO 5A]]),0)</f>
        <v>33.337300000000006</v>
      </c>
      <c r="I4475" s="48">
        <f>IF(Ações!$S4475&lt;0,"",Ações!$O4475*(1+Ações!$S4475))</f>
        <v>2.0002380000000004</v>
      </c>
      <c r="J4475" s="49">
        <f>IFERROR(IF(Ações!$B4475="","",(VLOOKUP(Table_1[[#This Row],[AÇÕES]],'Dados Status Invest STOCKS'!A4461:AD5076,4)/Table_1[[#This Row],[LPA]]))/100,0)</f>
        <v>3.4742647058823524E-2</v>
      </c>
      <c r="K4475" s="64">
        <f>IFERROR(IF(Ações!$B4475="","",VLOOKUP(Table_1[[#This Row],[AÇÕES]],'Dados Status Invest STOCKS'!A4461:AD5076,2)),0)</f>
        <v>25.71</v>
      </c>
      <c r="L4475" s="65">
        <f>IFERROR(IF(Ações!$B4475="","",VLOOKUP(Table_1[[#This Row],[AÇÕES]],'Dados Status Invest STOCKS'!A4461:AD5076,3)/100),0)</f>
        <v>7.7800000000000008E-2</v>
      </c>
      <c r="M4475" s="66">
        <f>IFERROR(IF(Ações!$B4475="","",VLOOKUP(Table_1[[#This Row],[AÇÕES]],'Dados Status Invest STOCKS'!A4461:AD5076,28)),0)</f>
        <v>2.72</v>
      </c>
      <c r="N4475" s="66">
        <f>IFERROR(IF(Ações!$B4475="","",VLOOKUP(Table_1[[#This Row],[AÇÕES]],'Dados Status Invest STOCKS'!A4461:AD5076,27)),0)</f>
        <v>47.21</v>
      </c>
      <c r="O4475" s="66">
        <f>IFERROR(IF(Ações!$L4475="","",Ações!$K4475*Ações!$L4475),0)</f>
        <v>2.0002380000000004</v>
      </c>
      <c r="P4475" s="67">
        <f t="shared" si="69"/>
        <v>0.06</v>
      </c>
      <c r="Q4475" s="67">
        <f>IFERROR(Ações!$O4475/Ações!$M4475,0)</f>
        <v>0.73538161764705889</v>
      </c>
      <c r="R4475" s="67">
        <f>IFERROR(IF(Ações!$B4475="","",VLOOKUP(Table_1[[#This Row],[AÇÕES]],'Dados Status Invest STOCKS'!A4461:AD5076,18)/100),0)</f>
        <v>5.7599999999999998E-2</v>
      </c>
      <c r="S4475" s="65">
        <f>IFERROR(IF(Ações!$B4475="","",VLOOKUP(Table_1[[#This Row],[AÇÕES]],'Dados Status Invest STOCKS'!A4461:AD5076,25)/100),0)</f>
        <v>0</v>
      </c>
      <c r="T4475" s="67">
        <f>(1-Ações!$Q4475)*Ações!$R4475</f>
        <v>1.5242018823529407E-2</v>
      </c>
      <c r="U4475" s="68">
        <f>IF(Ações!$S4475=0,Ações!$T4475,IF(Ações!$T4475=0,Ações!$S4475,AVERAGE(Ações!$S4475,Ações!$T4475)))</f>
        <v>1.5242018823529407E-2</v>
      </c>
    </row>
    <row r="4476" spans="2:21" ht="15" customHeight="1" x14ac:dyDescent="0.2">
      <c r="B4476" s="63" t="str">
        <f>IFERROR('Dados Status Invest STOCKS'!A4463,"-")</f>
        <v>TAOP</v>
      </c>
      <c r="C4476" s="45">
        <f>IFERROR((Ações!$D4476-Ações!$K4476)/Ações!$D4476,0)</f>
        <v>0</v>
      </c>
      <c r="D4476" s="46">
        <f>(Ações!$O4476)/0.06</f>
        <v>0</v>
      </c>
      <c r="E4476" s="47">
        <f>IFERROR((Ações!$F4476-Ações!$K4476)/Ações!$F4476,0)</f>
        <v>0</v>
      </c>
      <c r="F4476" s="46" t="str">
        <f>IF(OR(Ações!$N4476&lt;0,Ações!$M4476&lt;0),"",(22.5*Ações!$M4476*Ações!$N4476)^0.5)</f>
        <v/>
      </c>
      <c r="G4476" s="47">
        <f>IFERROR((Ações!$H4476-Ações!$K4476)/Ações!$H4476,0)</f>
        <v>0</v>
      </c>
      <c r="H4476" s="48">
        <f>IFERROR(Ações!$I4476/(Ações!$P4476-Table_1[[#This Row],[CAGR LUCRO 5A]]),0)</f>
        <v>0</v>
      </c>
      <c r="I4476" s="48">
        <f>IF(Ações!$S4476&lt;0,"",Ações!$O4476*(1+Ações!$S4476))</f>
        <v>0</v>
      </c>
      <c r="J4476" s="49">
        <f>IFERROR(IF(Ações!$B4476="","",(VLOOKUP(Table_1[[#This Row],[AÇÕES]],'Dados Status Invest STOCKS'!A4462:AD5077,4)/Table_1[[#This Row],[LPA]]))/100,0)</f>
        <v>7.3593073593073604E-4</v>
      </c>
      <c r="K4476" s="64">
        <f>IFERROR(IF(Ações!$B4476="","",VLOOKUP(Table_1[[#This Row],[AÇÕES]],'Dados Status Invest STOCKS'!A4462:AD5077,2)),0)</f>
        <v>1.57</v>
      </c>
      <c r="L4476" s="65">
        <f>IFERROR(IF(Ações!$B4476="","",VLOOKUP(Table_1[[#This Row],[AÇÕES]],'Dados Status Invest STOCKS'!A4462:AD5077,3)/100),0)</f>
        <v>0</v>
      </c>
      <c r="M4476" s="66">
        <f>IFERROR(IF(Ações!$B4476="","",VLOOKUP(Table_1[[#This Row],[AÇÕES]],'Dados Status Invest STOCKS'!A4462:AD5077,28)),0)</f>
        <v>-4.62</v>
      </c>
      <c r="N4476" s="66">
        <f>IFERROR(IF(Ações!$B4476="","",VLOOKUP(Table_1[[#This Row],[AÇÕES]],'Dados Status Invest STOCKS'!A4462:AD5077,27)),0)</f>
        <v>0.49</v>
      </c>
      <c r="O4476" s="66">
        <f>IFERROR(IF(Ações!$L4476="","",Ações!$K4476*Ações!$L4476),0)</f>
        <v>0</v>
      </c>
      <c r="P4476" s="67">
        <f t="shared" si="69"/>
        <v>0.06</v>
      </c>
      <c r="Q4476" s="67">
        <f>IFERROR(Ações!$O4476/Ações!$M4476,0)</f>
        <v>0</v>
      </c>
      <c r="R4476" s="67">
        <f>IFERROR(IF(Ações!$B4476="","",VLOOKUP(Table_1[[#This Row],[AÇÕES]],'Dados Status Invest STOCKS'!A4462:AD5077,18)/100),0)</f>
        <v>-9.3874999999999993</v>
      </c>
      <c r="S4476" s="65">
        <f>IFERROR(IF(Ações!$B4476="","",VLOOKUP(Table_1[[#This Row],[AÇÕES]],'Dados Status Invest STOCKS'!A4462:AD5077,25)/100),0)</f>
        <v>0</v>
      </c>
      <c r="T4476" s="67">
        <f>(1-Ações!$Q4476)*Ações!$R4476</f>
        <v>-9.3874999999999993</v>
      </c>
      <c r="U4476" s="68">
        <f>IF(Ações!$S4476=0,Ações!$T4476,IF(Ações!$T4476=0,Ações!$S4476,AVERAGE(Ações!$S4476,Ações!$T4476)))</f>
        <v>-9.3874999999999993</v>
      </c>
    </row>
    <row r="4477" spans="2:21" ht="15" customHeight="1" x14ac:dyDescent="0.2">
      <c r="B4477" s="63" t="str">
        <f>IFERROR('Dados Status Invest STOCKS'!A4464,"-")</f>
        <v>TAP</v>
      </c>
      <c r="C4477" s="45">
        <f>IFERROR((Ações!$D4477-Ações!$K4477)/Ações!$D4477,0)</f>
        <v>-3.4117647058823528</v>
      </c>
      <c r="D4477" s="46">
        <f>(Ações!$O4477)/0.06</f>
        <v>11.301600000000001</v>
      </c>
      <c r="E4477" s="47">
        <f>IFERROR((Ações!$F4477-Ações!$K4477)/Ações!$F4477,0)</f>
        <v>0</v>
      </c>
      <c r="F4477" s="46" t="str">
        <f>IF(OR(Ações!$N4477&lt;0,Ações!$M4477&lt;0),"",(22.5*Ações!$M4477*Ações!$N4477)^0.5)</f>
        <v/>
      </c>
      <c r="G4477" s="47">
        <f>IFERROR((Ações!$H4477-Ações!$K4477)/Ações!$H4477,0)</f>
        <v>-3.4117647058823528</v>
      </c>
      <c r="H4477" s="48">
        <f>IFERROR(Ações!$I4477/(Ações!$P4477-Table_1[[#This Row],[CAGR LUCRO 5A]]),0)</f>
        <v>11.301600000000001</v>
      </c>
      <c r="I4477" s="48">
        <f>IF(Ações!$S4477&lt;0,"",Ações!$O4477*(1+Ações!$S4477))</f>
        <v>0.67809600000000003</v>
      </c>
      <c r="J4477" s="49">
        <f>IFERROR(IF(Ações!$B4477="","",(VLOOKUP(Table_1[[#This Row],[AÇÕES]],'Dados Status Invest STOCKS'!A4463:AD5078,4)/Table_1[[#This Row],[LPA]]))/100,0)</f>
        <v>0.11882926829268292</v>
      </c>
      <c r="K4477" s="64">
        <f>IFERROR(IF(Ações!$B4477="","",VLOOKUP(Table_1[[#This Row],[AÇÕES]],'Dados Status Invest STOCKS'!A4463:AD5078,2)),0)</f>
        <v>49.86</v>
      </c>
      <c r="L4477" s="65">
        <f>IFERROR(IF(Ações!$B4477="","",VLOOKUP(Table_1[[#This Row],[AÇÕES]],'Dados Status Invest STOCKS'!A4463:AD5078,3)/100),0)</f>
        <v>1.3600000000000001E-2</v>
      </c>
      <c r="M4477" s="66">
        <f>IFERROR(IF(Ações!$B4477="","",VLOOKUP(Table_1[[#This Row],[AÇÕES]],'Dados Status Invest STOCKS'!A4463:AD5078,28)),0)</f>
        <v>-2.0499999999999998</v>
      </c>
      <c r="N4477" s="66">
        <f>IFERROR(IF(Ações!$B4477="","",VLOOKUP(Table_1[[#This Row],[AÇÕES]],'Dados Status Invest STOCKS'!A4463:AD5078,27)),0)</f>
        <v>61.19</v>
      </c>
      <c r="O4477" s="66">
        <f>IFERROR(IF(Ações!$L4477="","",Ações!$K4477*Ações!$L4477),0)</f>
        <v>0.67809600000000003</v>
      </c>
      <c r="P4477" s="67">
        <f t="shared" si="69"/>
        <v>0.06</v>
      </c>
      <c r="Q4477" s="67">
        <f>IFERROR(Ações!$O4477/Ações!$M4477,0)</f>
        <v>-0.33077853658536588</v>
      </c>
      <c r="R4477" s="67">
        <f>IFERROR(IF(Ações!$B4477="","",VLOOKUP(Table_1[[#This Row],[AÇÕES]],'Dados Status Invest STOCKS'!A4463:AD5078,18)/100),0)</f>
        <v>-3.3500000000000002E-2</v>
      </c>
      <c r="S4477" s="65">
        <f>IFERROR(IF(Ações!$B4477="","",VLOOKUP(Table_1[[#This Row],[AÇÕES]],'Dados Status Invest STOCKS'!A4463:AD5078,25)/100),0)</f>
        <v>0</v>
      </c>
      <c r="T4477" s="67">
        <f>(1-Ações!$Q4477)*Ações!$R4477</f>
        <v>-4.4581080975609762E-2</v>
      </c>
      <c r="U4477" s="68">
        <f>IF(Ações!$S4477=0,Ações!$T4477,IF(Ações!$T4477=0,Ações!$S4477,AVERAGE(Ações!$S4477,Ações!$T4477)))</f>
        <v>-4.4581080975609762E-2</v>
      </c>
    </row>
    <row r="4478" spans="2:21" ht="15" customHeight="1" x14ac:dyDescent="0.2">
      <c r="B4478" s="63" t="str">
        <f>IFERROR('Dados Status Invest STOCKS'!A4465,"-")</f>
        <v>TARA</v>
      </c>
      <c r="C4478" s="45">
        <f>IFERROR((Ações!$D4478-Ações!$K4478)/Ações!$D4478,0)</f>
        <v>0</v>
      </c>
      <c r="D4478" s="46">
        <f>(Ações!$O4478)/0.06</f>
        <v>0</v>
      </c>
      <c r="E4478" s="47">
        <f>IFERROR((Ações!$F4478-Ações!$K4478)/Ações!$F4478,0)</f>
        <v>0</v>
      </c>
      <c r="F4478" s="46" t="str">
        <f>IF(OR(Ações!$N4478&lt;0,Ações!$M4478&lt;0),"",(22.5*Ações!$M4478*Ações!$N4478)^0.5)</f>
        <v/>
      </c>
      <c r="G4478" s="47">
        <f>IFERROR((Ações!$H4478-Ações!$K4478)/Ações!$H4478,0)</f>
        <v>0</v>
      </c>
      <c r="H4478" s="48">
        <f>IFERROR(Ações!$I4478/(Ações!$P4478-Table_1[[#This Row],[CAGR LUCRO 5A]]),0)</f>
        <v>0</v>
      </c>
      <c r="I4478" s="48">
        <f>IF(Ações!$S4478&lt;0,"",Ações!$O4478*(1+Ações!$S4478))</f>
        <v>0</v>
      </c>
      <c r="J4478" s="49">
        <f>IFERROR(IF(Ações!$B4478="","",(VLOOKUP(Table_1[[#This Row],[AÇÕES]],'Dados Status Invest STOCKS'!A4464:AD5079,4)/Table_1[[#This Row],[LPA]]))/100,0)</f>
        <v>3.1372549019607842E-3</v>
      </c>
      <c r="K4478" s="64">
        <f>IFERROR(IF(Ações!$B4478="","",VLOOKUP(Table_1[[#This Row],[AÇÕES]],'Dados Status Invest STOCKS'!A4464:AD5079,2)),0)</f>
        <v>5.22</v>
      </c>
      <c r="L4478" s="65">
        <f>IFERROR(IF(Ações!$B4478="","",VLOOKUP(Table_1[[#This Row],[AÇÕES]],'Dados Status Invest STOCKS'!A4464:AD5079,3)/100),0)</f>
        <v>0</v>
      </c>
      <c r="M4478" s="66">
        <f>IFERROR(IF(Ações!$B4478="","",VLOOKUP(Table_1[[#This Row],[AÇÕES]],'Dados Status Invest STOCKS'!A4464:AD5079,28)),0)</f>
        <v>-4.08</v>
      </c>
      <c r="N4478" s="66">
        <f>IFERROR(IF(Ações!$B4478="","",VLOOKUP(Table_1[[#This Row],[AÇÕES]],'Dados Status Invest STOCKS'!A4464:AD5079,27)),0)</f>
        <v>15.17</v>
      </c>
      <c r="O4478" s="66">
        <f>IFERROR(IF(Ações!$L4478="","",Ações!$K4478*Ações!$L4478),0)</f>
        <v>0</v>
      </c>
      <c r="P4478" s="67">
        <f t="shared" si="69"/>
        <v>0.06</v>
      </c>
      <c r="Q4478" s="67">
        <f>IFERROR(Ações!$O4478/Ações!$M4478,0)</f>
        <v>0</v>
      </c>
      <c r="R4478" s="67">
        <f>IFERROR(IF(Ações!$B4478="","",VLOOKUP(Table_1[[#This Row],[AÇÕES]],'Dados Status Invest STOCKS'!A4464:AD5079,18)/100),0)</f>
        <v>-0.26899999999999996</v>
      </c>
      <c r="S4478" s="65">
        <f>IFERROR(IF(Ações!$B4478="","",VLOOKUP(Table_1[[#This Row],[AÇÕES]],'Dados Status Invest STOCKS'!A4464:AD5079,25)/100),0)</f>
        <v>0</v>
      </c>
      <c r="T4478" s="67">
        <f>(1-Ações!$Q4478)*Ações!$R4478</f>
        <v>-0.26899999999999996</v>
      </c>
      <c r="U4478" s="68">
        <f>IF(Ações!$S4478=0,Ações!$T4478,IF(Ações!$T4478=0,Ações!$S4478,AVERAGE(Ações!$S4478,Ações!$T4478)))</f>
        <v>-0.26899999999999996</v>
      </c>
    </row>
    <row r="4479" spans="2:21" ht="15" customHeight="1" x14ac:dyDescent="0.2">
      <c r="B4479" s="63" t="str">
        <f>IFERROR('Dados Status Invest STOCKS'!A4466,"-")</f>
        <v>TARO</v>
      </c>
      <c r="C4479" s="45">
        <f>IFERROR((Ações!$D4479-Ações!$K4479)/Ações!$D4479,0)</f>
        <v>0</v>
      </c>
      <c r="D4479" s="46">
        <f>(Ações!$O4479)/0.06</f>
        <v>0</v>
      </c>
      <c r="E4479" s="47">
        <f>IFERROR((Ações!$F4479-Ações!$K4479)/Ações!$F4479,0)</f>
        <v>-0.65545295859788288</v>
      </c>
      <c r="F4479" s="46">
        <f>IF(OR(Ações!$N4479&lt;0,Ações!$M4479&lt;0),"",(22.5*Ações!$M4479*Ações!$N4479)^0.5)</f>
        <v>27.823200750452848</v>
      </c>
      <c r="G4479" s="47">
        <f>IFERROR((Ações!$H4479-Ações!$K4479)/Ações!$H4479,0)</f>
        <v>0</v>
      </c>
      <c r="H4479" s="48">
        <f>IFERROR(Ações!$I4479/(Ações!$P4479-Table_1[[#This Row],[CAGR LUCRO 5A]]),0)</f>
        <v>0</v>
      </c>
      <c r="I4479" s="48">
        <f>IF(Ações!$S4479&lt;0,"",Ações!$O4479*(1+Ações!$S4479))</f>
        <v>0</v>
      </c>
      <c r="J4479" s="49">
        <f>IFERROR(IF(Ações!$B4479="","",(VLOOKUP(Table_1[[#This Row],[AÇÕES]],'Dados Status Invest STOCKS'!A4465:AD5080,4)/Table_1[[#This Row],[LPA]]))/100,0)</f>
        <v>0.75243589743589734</v>
      </c>
      <c r="K4479" s="64">
        <f>IFERROR(IF(Ações!$B4479="","",VLOOKUP(Table_1[[#This Row],[AÇÕES]],'Dados Status Invest STOCKS'!A4465:AD5080,2)),0)</f>
        <v>46.06</v>
      </c>
      <c r="L4479" s="65">
        <f>IFERROR(IF(Ações!$B4479="","",VLOOKUP(Table_1[[#This Row],[AÇÕES]],'Dados Status Invest STOCKS'!A4465:AD5080,3)/100),0)</f>
        <v>0</v>
      </c>
      <c r="M4479" s="66">
        <f>IFERROR(IF(Ações!$B4479="","",VLOOKUP(Table_1[[#This Row],[AÇÕES]],'Dados Status Invest STOCKS'!A4465:AD5080,28)),0)</f>
        <v>0.78</v>
      </c>
      <c r="N4479" s="66">
        <f>IFERROR(IF(Ações!$B4479="","",VLOOKUP(Table_1[[#This Row],[AÇÕES]],'Dados Status Invest STOCKS'!A4465:AD5080,27)),0)</f>
        <v>44.11</v>
      </c>
      <c r="O4479" s="66">
        <f>IFERROR(IF(Ações!$L4479="","",Ações!$K4479*Ações!$L4479),0)</f>
        <v>0</v>
      </c>
      <c r="P4479" s="67">
        <f t="shared" si="69"/>
        <v>0.06</v>
      </c>
      <c r="Q4479" s="67">
        <f>IFERROR(Ações!$O4479/Ações!$M4479,0)</f>
        <v>0</v>
      </c>
      <c r="R4479" s="67">
        <f>IFERROR(IF(Ações!$B4479="","",VLOOKUP(Table_1[[#This Row],[AÇÕES]],'Dados Status Invest STOCKS'!A4465:AD5080,18)/100),0)</f>
        <v>1.78E-2</v>
      </c>
      <c r="S4479" s="65">
        <f>IFERROR(IF(Ações!$B4479="","",VLOOKUP(Table_1[[#This Row],[AÇÕES]],'Dados Status Invest STOCKS'!A4465:AD5080,25)/100),0)</f>
        <v>0</v>
      </c>
      <c r="T4479" s="67">
        <f>(1-Ações!$Q4479)*Ações!$R4479</f>
        <v>1.78E-2</v>
      </c>
      <c r="U4479" s="68">
        <f>IF(Ações!$S4479=0,Ações!$T4479,IF(Ações!$T4479=0,Ações!$S4479,AVERAGE(Ações!$S4479,Ações!$T4479)))</f>
        <v>1.78E-2</v>
      </c>
    </row>
    <row r="4480" spans="2:21" ht="15" customHeight="1" x14ac:dyDescent="0.2">
      <c r="B4480" s="63" t="str">
        <f>IFERROR('Dados Status Invest STOCKS'!A4467,"-")</f>
        <v>TARS</v>
      </c>
      <c r="C4480" s="45">
        <f>IFERROR((Ações!$D4480-Ações!$K4480)/Ações!$D4480,0)</f>
        <v>0</v>
      </c>
      <c r="D4480" s="46">
        <f>(Ações!$O4480)/0.06</f>
        <v>0</v>
      </c>
      <c r="E4480" s="47">
        <f>IFERROR((Ações!$F4480-Ações!$K4480)/Ações!$F4480,0)</f>
        <v>0</v>
      </c>
      <c r="F4480" s="46" t="str">
        <f>IF(OR(Ações!$N4480&lt;0,Ações!$M4480&lt;0),"",(22.5*Ações!$M4480*Ações!$N4480)^0.5)</f>
        <v/>
      </c>
      <c r="G4480" s="47">
        <f>IFERROR((Ações!$H4480-Ações!$K4480)/Ações!$H4480,0)</f>
        <v>0</v>
      </c>
      <c r="H4480" s="48">
        <f>IFERROR(Ações!$I4480/(Ações!$P4480-Table_1[[#This Row],[CAGR LUCRO 5A]]),0)</f>
        <v>0</v>
      </c>
      <c r="I4480" s="48">
        <f>IF(Ações!$S4480&lt;0,"",Ações!$O4480*(1+Ações!$S4480))</f>
        <v>0</v>
      </c>
      <c r="J4480" s="49">
        <f>IFERROR(IF(Ações!$B4480="","",(VLOOKUP(Table_1[[#This Row],[AÇÕES]],'Dados Status Invest STOCKS'!A4466:AD5081,4)/Table_1[[#This Row],[LPA]]))/100,0)</f>
        <v>0.76980392156862731</v>
      </c>
      <c r="K4480" s="64">
        <f>IFERROR(IF(Ações!$B4480="","",VLOOKUP(Table_1[[#This Row],[AÇÕES]],'Dados Status Invest STOCKS'!A4466:AD5081,2)),0)</f>
        <v>19.829999999999998</v>
      </c>
      <c r="L4480" s="65">
        <f>IFERROR(IF(Ações!$B4480="","",VLOOKUP(Table_1[[#This Row],[AÇÕES]],'Dados Status Invest STOCKS'!A4466:AD5081,3)/100),0)</f>
        <v>0</v>
      </c>
      <c r="M4480" s="66">
        <f>IFERROR(IF(Ações!$B4480="","",VLOOKUP(Table_1[[#This Row],[AÇÕES]],'Dados Status Invest STOCKS'!A4466:AD5081,28)),0)</f>
        <v>-0.51</v>
      </c>
      <c r="N4480" s="66">
        <f>IFERROR(IF(Ações!$B4480="","",VLOOKUP(Table_1[[#This Row],[AÇÕES]],'Dados Status Invest STOCKS'!A4466:AD5081,27)),0)</f>
        <v>8.66</v>
      </c>
      <c r="O4480" s="66">
        <f>IFERROR(IF(Ações!$L4480="","",Ações!$K4480*Ações!$L4480),0)</f>
        <v>0</v>
      </c>
      <c r="P4480" s="67">
        <f t="shared" si="69"/>
        <v>0.06</v>
      </c>
      <c r="Q4480" s="67">
        <f>IFERROR(Ações!$O4480/Ações!$M4480,0)</f>
        <v>0</v>
      </c>
      <c r="R4480" s="67">
        <f>IFERROR(IF(Ações!$B4480="","",VLOOKUP(Table_1[[#This Row],[AÇÕES]],'Dados Status Invest STOCKS'!A4466:AD5081,18)/100),0)</f>
        <v>-5.8299999999999998E-2</v>
      </c>
      <c r="S4480" s="65">
        <f>IFERROR(IF(Ações!$B4480="","",VLOOKUP(Table_1[[#This Row],[AÇÕES]],'Dados Status Invest STOCKS'!A4466:AD5081,25)/100),0)</f>
        <v>0</v>
      </c>
      <c r="T4480" s="67">
        <f>(1-Ações!$Q4480)*Ações!$R4480</f>
        <v>-5.8299999999999998E-2</v>
      </c>
      <c r="U4480" s="68">
        <f>IF(Ações!$S4480=0,Ações!$T4480,IF(Ações!$T4480=0,Ações!$S4480,AVERAGE(Ações!$S4480,Ações!$T4480)))</f>
        <v>-5.8299999999999998E-2</v>
      </c>
    </row>
    <row r="4481" spans="2:21" ht="15" customHeight="1" x14ac:dyDescent="0.2">
      <c r="B4481" s="63" t="str">
        <f>IFERROR('Dados Status Invest STOCKS'!A4468,"-")</f>
        <v>TAST</v>
      </c>
      <c r="C4481" s="45">
        <f>IFERROR((Ações!$D4481-Ações!$K4481)/Ações!$D4481,0)</f>
        <v>0.60629921259842512</v>
      </c>
      <c r="D4481" s="46">
        <f>(Ações!$O4481)/0.06</f>
        <v>6.8326000000000002</v>
      </c>
      <c r="E4481" s="47">
        <f>IFERROR((Ações!$F4481-Ações!$K4481)/Ações!$F4481,0)</f>
        <v>0</v>
      </c>
      <c r="F4481" s="46" t="str">
        <f>IF(OR(Ações!$N4481&lt;0,Ações!$M4481&lt;0),"",(22.5*Ações!$M4481*Ações!$N4481)^0.5)</f>
        <v/>
      </c>
      <c r="G4481" s="47">
        <f>IFERROR((Ações!$H4481-Ações!$K4481)/Ações!$H4481,0)</f>
        <v>0.60629921259842512</v>
      </c>
      <c r="H4481" s="48">
        <f>IFERROR(Ações!$I4481/(Ações!$P4481-Table_1[[#This Row],[CAGR LUCRO 5A]]),0)</f>
        <v>6.8326000000000002</v>
      </c>
      <c r="I4481" s="48">
        <f>IF(Ações!$S4481&lt;0,"",Ações!$O4481*(1+Ações!$S4481))</f>
        <v>0.40995599999999999</v>
      </c>
      <c r="J4481" s="49">
        <f>IFERROR(IF(Ações!$B4481="","",(VLOOKUP(Table_1[[#This Row],[AÇÕES]],'Dados Status Invest STOCKS'!A4467:AD5082,4)/Table_1[[#This Row],[LPA]]))/100,0)</f>
        <v>7.6779661016949163E-2</v>
      </c>
      <c r="K4481" s="64">
        <f>IFERROR(IF(Ações!$B4481="","",VLOOKUP(Table_1[[#This Row],[AÇÕES]],'Dados Status Invest STOCKS'!A4467:AD5082,2)),0)</f>
        <v>2.69</v>
      </c>
      <c r="L4481" s="65">
        <f>IFERROR(IF(Ações!$B4481="","",VLOOKUP(Table_1[[#This Row],[AÇÕES]],'Dados Status Invest STOCKS'!A4467:AD5082,3)/100),0)</f>
        <v>0.15240000000000001</v>
      </c>
      <c r="M4481" s="66">
        <f>IFERROR(IF(Ações!$B4481="","",VLOOKUP(Table_1[[#This Row],[AÇÕES]],'Dados Status Invest STOCKS'!A4467:AD5082,28)),0)</f>
        <v>-0.59</v>
      </c>
      <c r="N4481" s="66">
        <f>IFERROR(IF(Ações!$B4481="","",VLOOKUP(Table_1[[#This Row],[AÇÕES]],'Dados Status Invest STOCKS'!A4467:AD5082,27)),0)</f>
        <v>5.08</v>
      </c>
      <c r="O4481" s="66">
        <f>IFERROR(IF(Ações!$L4481="","",Ações!$K4481*Ações!$L4481),0)</f>
        <v>0.40995599999999999</v>
      </c>
      <c r="P4481" s="67">
        <f t="shared" si="69"/>
        <v>0.06</v>
      </c>
      <c r="Q4481" s="67">
        <f>IFERROR(Ações!$O4481/Ações!$M4481,0)</f>
        <v>-0.69484067796610172</v>
      </c>
      <c r="R4481" s="67">
        <f>IFERROR(IF(Ações!$B4481="","",VLOOKUP(Table_1[[#This Row],[AÇÕES]],'Dados Status Invest STOCKS'!A4467:AD5082,18)/100),0)</f>
        <v>-0.11699999999999999</v>
      </c>
      <c r="S4481" s="65">
        <f>IFERROR(IF(Ações!$B4481="","",VLOOKUP(Table_1[[#This Row],[AÇÕES]],'Dados Status Invest STOCKS'!A4467:AD5082,25)/100),0)</f>
        <v>0</v>
      </c>
      <c r="T4481" s="67">
        <f>(1-Ações!$Q4481)*Ações!$R4481</f>
        <v>-0.19829635932203388</v>
      </c>
      <c r="U4481" s="68">
        <f>IF(Ações!$S4481=0,Ações!$T4481,IF(Ações!$T4481=0,Ações!$S4481,AVERAGE(Ações!$S4481,Ações!$T4481)))</f>
        <v>-0.19829635932203388</v>
      </c>
    </row>
    <row r="4482" spans="2:21" ht="15" customHeight="1" x14ac:dyDescent="0.2">
      <c r="B4482" s="63" t="str">
        <f>IFERROR('Dados Status Invest STOCKS'!A4469,"-")</f>
        <v>TATT</v>
      </c>
      <c r="C4482" s="45">
        <f>IFERROR((Ações!$D4482-Ações!$K4482)/Ações!$D4482,0)</f>
        <v>0</v>
      </c>
      <c r="D4482" s="46">
        <f>(Ações!$O4482)/0.06</f>
        <v>0</v>
      </c>
      <c r="E4482" s="47">
        <f>IFERROR((Ações!$F4482-Ações!$K4482)/Ações!$F4482,0)</f>
        <v>0</v>
      </c>
      <c r="F4482" s="46" t="str">
        <f>IF(OR(Ações!$N4482&lt;0,Ações!$M4482&lt;0),"",(22.5*Ações!$M4482*Ações!$N4482)^0.5)</f>
        <v/>
      </c>
      <c r="G4482" s="47">
        <f>IFERROR((Ações!$H4482-Ações!$K4482)/Ações!$H4482,0)</f>
        <v>0</v>
      </c>
      <c r="H4482" s="48">
        <f>IFERROR(Ações!$I4482/(Ações!$P4482-Table_1[[#This Row],[CAGR LUCRO 5A]]),0)</f>
        <v>0</v>
      </c>
      <c r="I4482" s="48">
        <f>IF(Ações!$S4482&lt;0,"",Ações!$O4482*(1+Ações!$S4482))</f>
        <v>0</v>
      </c>
      <c r="J4482" s="49">
        <f>IFERROR(IF(Ações!$B4482="","",(VLOOKUP(Table_1[[#This Row],[AÇÕES]],'Dados Status Invest STOCKS'!A4468:AD5083,4)/Table_1[[#This Row],[LPA]]))/100,0)</f>
        <v>0.15672131147540985</v>
      </c>
      <c r="K4482" s="64">
        <f>IFERROR(IF(Ações!$B4482="","",VLOOKUP(Table_1[[#This Row],[AÇÕES]],'Dados Status Invest STOCKS'!A4468:AD5083,2)),0)</f>
        <v>5.85</v>
      </c>
      <c r="L4482" s="65">
        <f>IFERROR(IF(Ações!$B4482="","",VLOOKUP(Table_1[[#This Row],[AÇÕES]],'Dados Status Invest STOCKS'!A4468:AD5083,3)/100),0)</f>
        <v>0</v>
      </c>
      <c r="M4482" s="66">
        <f>IFERROR(IF(Ações!$B4482="","",VLOOKUP(Table_1[[#This Row],[AÇÕES]],'Dados Status Invest STOCKS'!A4468:AD5083,28)),0)</f>
        <v>-0.61</v>
      </c>
      <c r="N4482" s="66">
        <f>IFERROR(IF(Ações!$B4482="","",VLOOKUP(Table_1[[#This Row],[AÇÕES]],'Dados Status Invest STOCKS'!A4468:AD5083,27)),0)</f>
        <v>8.82</v>
      </c>
      <c r="O4482" s="66">
        <f>IFERROR(IF(Ações!$L4482="","",Ações!$K4482*Ações!$L4482),0)</f>
        <v>0</v>
      </c>
      <c r="P4482" s="67">
        <f t="shared" si="69"/>
        <v>0.06</v>
      </c>
      <c r="Q4482" s="67">
        <f>IFERROR(Ações!$O4482/Ações!$M4482,0)</f>
        <v>0</v>
      </c>
      <c r="R4482" s="67">
        <f>IFERROR(IF(Ações!$B4482="","",VLOOKUP(Table_1[[#This Row],[AÇÕES]],'Dados Status Invest STOCKS'!A4468:AD5083,18)/100),0)</f>
        <v>-6.93E-2</v>
      </c>
      <c r="S4482" s="65">
        <f>IFERROR(IF(Ações!$B4482="","",VLOOKUP(Table_1[[#This Row],[AÇÕES]],'Dados Status Invest STOCKS'!A4468:AD5083,25)/100),0)</f>
        <v>0</v>
      </c>
      <c r="T4482" s="67">
        <f>(1-Ações!$Q4482)*Ações!$R4482</f>
        <v>-6.93E-2</v>
      </c>
      <c r="U4482" s="68">
        <f>IF(Ações!$S4482=0,Ações!$T4482,IF(Ações!$T4482=0,Ações!$S4482,AVERAGE(Ações!$S4482,Ações!$T4482)))</f>
        <v>-6.93E-2</v>
      </c>
    </row>
    <row r="4483" spans="2:21" ht="15" customHeight="1" x14ac:dyDescent="0.2">
      <c r="B4483" s="63" t="str">
        <f>IFERROR('Dados Status Invest STOCKS'!A4470,"-")</f>
        <v>TAYD</v>
      </c>
      <c r="C4483" s="45">
        <f>IFERROR((Ações!$D4483-Ações!$K4483)/Ações!$D4483,0)</f>
        <v>0</v>
      </c>
      <c r="D4483" s="46">
        <f>(Ações!$O4483)/0.06</f>
        <v>0</v>
      </c>
      <c r="E4483" s="47">
        <f>IFERROR((Ações!$F4483-Ações!$K4483)/Ações!$F4483,0)</f>
        <v>-0.17638159929572195</v>
      </c>
      <c r="F4483" s="46">
        <f>IF(OR(Ações!$N4483&lt;0,Ações!$M4483&lt;0),"",(22.5*Ações!$M4483*Ações!$N4483)^0.5)</f>
        <v>9.1296905752604776</v>
      </c>
      <c r="G4483" s="47">
        <f>IFERROR((Ações!$H4483-Ações!$K4483)/Ações!$H4483,0)</f>
        <v>0</v>
      </c>
      <c r="H4483" s="48">
        <f>IFERROR(Ações!$I4483/(Ações!$P4483-Table_1[[#This Row],[CAGR LUCRO 5A]]),0)</f>
        <v>0</v>
      </c>
      <c r="I4483" s="48" t="str">
        <f>IF(Ações!$S4483&lt;0,"",Ações!$O4483*(1+Ações!$S4483))</f>
        <v/>
      </c>
      <c r="J4483" s="49">
        <f>IFERROR(IF(Ações!$B4483="","",(VLOOKUP(Table_1[[#This Row],[AÇÕES]],'Dados Status Invest STOCKS'!A4469:AD5084,4)/Table_1[[#This Row],[LPA]]))/100,0)</f>
        <v>1.1187096774193548</v>
      </c>
      <c r="K4483" s="64">
        <f>IFERROR(IF(Ações!$B4483="","",VLOOKUP(Table_1[[#This Row],[AÇÕES]],'Dados Status Invest STOCKS'!A4469:AD5084,2)),0)</f>
        <v>10.74</v>
      </c>
      <c r="L4483" s="65">
        <f>IFERROR(IF(Ações!$B4483="","",VLOOKUP(Table_1[[#This Row],[AÇÕES]],'Dados Status Invest STOCKS'!A4469:AD5084,3)/100),0)</f>
        <v>0</v>
      </c>
      <c r="M4483" s="66">
        <f>IFERROR(IF(Ações!$B4483="","",VLOOKUP(Table_1[[#This Row],[AÇÕES]],'Dados Status Invest STOCKS'!A4469:AD5084,28)),0)</f>
        <v>0.31</v>
      </c>
      <c r="N4483" s="66">
        <f>IFERROR(IF(Ações!$B4483="","",VLOOKUP(Table_1[[#This Row],[AÇÕES]],'Dados Status Invest STOCKS'!A4469:AD5084,27)),0)</f>
        <v>11.95</v>
      </c>
      <c r="O4483" s="66">
        <f>IFERROR(IF(Ações!$L4483="","",Ações!$K4483*Ações!$L4483),0)</f>
        <v>0</v>
      </c>
      <c r="P4483" s="67">
        <f t="shared" si="69"/>
        <v>0.06</v>
      </c>
      <c r="Q4483" s="67">
        <f>IFERROR(Ações!$O4483/Ações!$M4483,0)</f>
        <v>0</v>
      </c>
      <c r="R4483" s="67">
        <f>IFERROR(IF(Ações!$B4483="","",VLOOKUP(Table_1[[#This Row],[AÇÕES]],'Dados Status Invest STOCKS'!A4469:AD5084,18)/100),0)</f>
        <v>2.5899999999999999E-2</v>
      </c>
      <c r="S4483" s="65">
        <f>IFERROR(IF(Ações!$B4483="","",VLOOKUP(Table_1[[#This Row],[AÇÕES]],'Dados Status Invest STOCKS'!A4469:AD5084,25)/100),0)</f>
        <v>-0.24059999999999998</v>
      </c>
      <c r="T4483" s="67">
        <f>(1-Ações!$Q4483)*Ações!$R4483</f>
        <v>2.5899999999999999E-2</v>
      </c>
      <c r="U4483" s="68">
        <f>IF(Ações!$S4483=0,Ações!$T4483,IF(Ações!$T4483=0,Ações!$S4483,AVERAGE(Ações!$S4483,Ações!$T4483)))</f>
        <v>-0.10734999999999999</v>
      </c>
    </row>
    <row r="4484" spans="2:21" ht="15" customHeight="1" x14ac:dyDescent="0.2">
      <c r="B4484" s="63" t="str">
        <f>IFERROR('Dados Status Invest STOCKS'!A4471,"-")</f>
        <v>TBB</v>
      </c>
      <c r="C4484" s="45">
        <f>IFERROR((Ações!$D4484-Ações!$K4484)/Ações!$D4484,0)</f>
        <v>0</v>
      </c>
      <c r="D4484" s="46">
        <f>(Ações!$O4484)/0.06</f>
        <v>0</v>
      </c>
      <c r="E4484" s="47">
        <f>IFERROR((Ações!$F4484-Ações!$K4484)/Ações!$F4484,0)</f>
        <v>-1.994542508488323</v>
      </c>
      <c r="F4484" s="46">
        <f>IF(OR(Ações!$N4484&lt;0,Ações!$M4484&lt;0),"",(22.5*Ações!$M4484*Ações!$N4484)^0.5)</f>
        <v>8.4987940320965532</v>
      </c>
      <c r="G4484" s="47">
        <f>IFERROR((Ações!$H4484-Ações!$K4484)/Ações!$H4484,0)</f>
        <v>0</v>
      </c>
      <c r="H4484" s="48">
        <f>IFERROR(Ações!$I4484/(Ações!$P4484-Table_1[[#This Row],[CAGR LUCRO 5A]]),0)</f>
        <v>0</v>
      </c>
      <c r="I4484" s="48">
        <f>IF(Ações!$S4484&lt;0,"",Ações!$O4484*(1+Ações!$S4484))</f>
        <v>0</v>
      </c>
      <c r="J4484" s="49">
        <f>IFERROR(IF(Ações!$B4484="","",(VLOOKUP(Table_1[[#This Row],[AÇÕES]],'Dados Status Invest STOCKS'!A4470:AD5085,4)/Table_1[[#This Row],[LPA]]))/100,0)</f>
        <v>12.994285714285711</v>
      </c>
      <c r="K4484" s="64">
        <f>IFERROR(IF(Ações!$B4484="","",VLOOKUP(Table_1[[#This Row],[AÇÕES]],'Dados Status Invest STOCKS'!A4470:AD5085,2)),0)</f>
        <v>25.45</v>
      </c>
      <c r="L4484" s="65">
        <f>IFERROR(IF(Ações!$B4484="","",VLOOKUP(Table_1[[#This Row],[AÇÕES]],'Dados Status Invest STOCKS'!A4470:AD5085,3)/100),0)</f>
        <v>0</v>
      </c>
      <c r="M4484" s="66">
        <f>IFERROR(IF(Ações!$B4484="","",VLOOKUP(Table_1[[#This Row],[AÇÕES]],'Dados Status Invest STOCKS'!A4470:AD5085,28)),0)</f>
        <v>0.14000000000000001</v>
      </c>
      <c r="N4484" s="66">
        <f>IFERROR(IF(Ações!$B4484="","",VLOOKUP(Table_1[[#This Row],[AÇÕES]],'Dados Status Invest STOCKS'!A4470:AD5085,27)),0)</f>
        <v>22.93</v>
      </c>
      <c r="O4484" s="66">
        <f>IFERROR(IF(Ações!$L4484="","",Ações!$K4484*Ações!$L4484),0)</f>
        <v>0</v>
      </c>
      <c r="P4484" s="67">
        <f t="shared" si="69"/>
        <v>0.06</v>
      </c>
      <c r="Q4484" s="67">
        <f>IFERROR(Ações!$O4484/Ações!$M4484,0)</f>
        <v>0</v>
      </c>
      <c r="R4484" s="67">
        <f>IFERROR(IF(Ações!$B4484="","",VLOOKUP(Table_1[[#This Row],[AÇÕES]],'Dados Status Invest STOCKS'!A4470:AD5085,18)/100),0)</f>
        <v>6.0999999999999995E-3</v>
      </c>
      <c r="S4484" s="65">
        <f>IFERROR(IF(Ações!$B4484="","",VLOOKUP(Table_1[[#This Row],[AÇÕES]],'Dados Status Invest STOCKS'!A4470:AD5085,25)/100),0)</f>
        <v>0</v>
      </c>
      <c r="T4484" s="67">
        <f>(1-Ações!$Q4484)*Ações!$R4484</f>
        <v>6.0999999999999995E-3</v>
      </c>
      <c r="U4484" s="68">
        <f>IF(Ações!$S4484=0,Ações!$T4484,IF(Ações!$T4484=0,Ações!$S4484,AVERAGE(Ações!$S4484,Ações!$T4484)))</f>
        <v>6.0999999999999995E-3</v>
      </c>
    </row>
    <row r="4485" spans="2:21" ht="15" customHeight="1" x14ac:dyDescent="0.2">
      <c r="B4485" s="63" t="str">
        <f>IFERROR('Dados Status Invest STOCKS'!A4472,"-")</f>
        <v>TBBK</v>
      </c>
      <c r="C4485" s="45">
        <f>IFERROR((Ações!$D4485-Ações!$K4485)/Ações!$D4485,0)</f>
        <v>0</v>
      </c>
      <c r="D4485" s="46">
        <f>(Ações!$O4485)/0.06</f>
        <v>0</v>
      </c>
      <c r="E4485" s="47">
        <f>IFERROR((Ações!$F4485-Ações!$K4485)/Ações!$F4485,0)</f>
        <v>-0.3402774106187742</v>
      </c>
      <c r="F4485" s="46">
        <f>IF(OR(Ações!$N4485&lt;0,Ações!$M4485&lt;0),"",(22.5*Ações!$M4485*Ações!$N4485)^0.5)</f>
        <v>21.823840175367852</v>
      </c>
      <c r="G4485" s="47">
        <f>IFERROR((Ações!$H4485-Ações!$K4485)/Ações!$H4485,0)</f>
        <v>0</v>
      </c>
      <c r="H4485" s="48">
        <f>IFERROR(Ações!$I4485/(Ações!$P4485-Table_1[[#This Row],[CAGR LUCRO 5A]]),0)</f>
        <v>0</v>
      </c>
      <c r="I4485" s="48">
        <f>IF(Ações!$S4485&lt;0,"",Ações!$O4485*(1+Ações!$S4485))</f>
        <v>0</v>
      </c>
      <c r="J4485" s="49">
        <f>IFERROR(IF(Ações!$B4485="","",(VLOOKUP(Table_1[[#This Row],[AÇÕES]],'Dados Status Invest STOCKS'!A4471:AD5086,4)/Table_1[[#This Row],[LPA]]))/100,0)</f>
        <v>8.1798941798941802E-2</v>
      </c>
      <c r="K4485" s="64">
        <f>IFERROR(IF(Ações!$B4485="","",VLOOKUP(Table_1[[#This Row],[AÇÕES]],'Dados Status Invest STOCKS'!A4471:AD5086,2)),0)</f>
        <v>29.25</v>
      </c>
      <c r="L4485" s="65">
        <f>IFERROR(IF(Ações!$B4485="","",VLOOKUP(Table_1[[#This Row],[AÇÕES]],'Dados Status Invest STOCKS'!A4471:AD5086,3)/100),0)</f>
        <v>0</v>
      </c>
      <c r="M4485" s="66">
        <f>IFERROR(IF(Ações!$B4485="","",VLOOKUP(Table_1[[#This Row],[AÇÕES]],'Dados Status Invest STOCKS'!A4471:AD5086,28)),0)</f>
        <v>1.89</v>
      </c>
      <c r="N4485" s="66">
        <f>IFERROR(IF(Ações!$B4485="","",VLOOKUP(Table_1[[#This Row],[AÇÕES]],'Dados Status Invest STOCKS'!A4471:AD5086,27)),0)</f>
        <v>11.2</v>
      </c>
      <c r="O4485" s="66">
        <f>IFERROR(IF(Ações!$L4485="","",Ações!$K4485*Ações!$L4485),0)</f>
        <v>0</v>
      </c>
      <c r="P4485" s="67">
        <f t="shared" si="69"/>
        <v>0.06</v>
      </c>
      <c r="Q4485" s="67">
        <f>IFERROR(Ações!$O4485/Ações!$M4485,0)</f>
        <v>0</v>
      </c>
      <c r="R4485" s="67">
        <f>IFERROR(IF(Ações!$B4485="","",VLOOKUP(Table_1[[#This Row],[AÇÕES]],'Dados Status Invest STOCKS'!A4471:AD5086,18)/100),0)</f>
        <v>0.16899999999999998</v>
      </c>
      <c r="S4485" s="65">
        <f>IFERROR(IF(Ações!$B4485="","",VLOOKUP(Table_1[[#This Row],[AÇÕES]],'Dados Status Invest STOCKS'!A4471:AD5086,25)/100),0)</f>
        <v>0.42920000000000003</v>
      </c>
      <c r="T4485" s="67">
        <f>(1-Ações!$Q4485)*Ações!$R4485</f>
        <v>0.16899999999999998</v>
      </c>
      <c r="U4485" s="68">
        <f>IF(Ações!$S4485=0,Ações!$T4485,IF(Ações!$T4485=0,Ações!$S4485,AVERAGE(Ações!$S4485,Ações!$T4485)))</f>
        <v>0.29910000000000003</v>
      </c>
    </row>
    <row r="4486" spans="2:21" ht="15" customHeight="1" x14ac:dyDescent="0.2">
      <c r="B4486" s="63" t="str">
        <f>IFERROR('Dados Status Invest STOCKS'!A4473,"-")</f>
        <v>TBC</v>
      </c>
      <c r="C4486" s="45">
        <f>IFERROR((Ações!$D4486-Ações!$K4486)/Ações!$D4486,0)</f>
        <v>0</v>
      </c>
      <c r="D4486" s="46">
        <f>(Ações!$O4486)/0.06</f>
        <v>0</v>
      </c>
      <c r="E4486" s="47">
        <f>IFERROR((Ações!$F4486-Ações!$K4486)/Ações!$F4486,0)</f>
        <v>-2.0580809349945586</v>
      </c>
      <c r="F4486" s="46">
        <f>IF(OR(Ações!$N4486&lt;0,Ações!$M4486&lt;0),"",(22.5*Ações!$M4486*Ações!$N4486)^0.5)</f>
        <v>8.4987940320965532</v>
      </c>
      <c r="G4486" s="47">
        <f>IFERROR((Ações!$H4486-Ações!$K4486)/Ações!$H4486,0)</f>
        <v>0</v>
      </c>
      <c r="H4486" s="48">
        <f>IFERROR(Ações!$I4486/(Ações!$P4486-Table_1[[#This Row],[CAGR LUCRO 5A]]),0)</f>
        <v>0</v>
      </c>
      <c r="I4486" s="48">
        <f>IF(Ações!$S4486&lt;0,"",Ações!$O4486*(1+Ações!$S4486))</f>
        <v>0</v>
      </c>
      <c r="J4486" s="49">
        <f>IFERROR(IF(Ações!$B4486="","",(VLOOKUP(Table_1[[#This Row],[AÇÕES]],'Dados Status Invest STOCKS'!A4472:AD5087,4)/Table_1[[#This Row],[LPA]]))/100,0)</f>
        <v>13.269999999999998</v>
      </c>
      <c r="K4486" s="64">
        <f>IFERROR(IF(Ações!$B4486="","",VLOOKUP(Table_1[[#This Row],[AÇÕES]],'Dados Status Invest STOCKS'!A4472:AD5087,2)),0)</f>
        <v>25.99</v>
      </c>
      <c r="L4486" s="65">
        <f>IFERROR(IF(Ações!$B4486="","",VLOOKUP(Table_1[[#This Row],[AÇÕES]],'Dados Status Invest STOCKS'!A4472:AD5087,3)/100),0)</f>
        <v>0</v>
      </c>
      <c r="M4486" s="66">
        <f>IFERROR(IF(Ações!$B4486="","",VLOOKUP(Table_1[[#This Row],[AÇÕES]],'Dados Status Invest STOCKS'!A4472:AD5087,28)),0)</f>
        <v>0.14000000000000001</v>
      </c>
      <c r="N4486" s="66">
        <f>IFERROR(IF(Ações!$B4486="","",VLOOKUP(Table_1[[#This Row],[AÇÕES]],'Dados Status Invest STOCKS'!A4472:AD5087,27)),0)</f>
        <v>22.93</v>
      </c>
      <c r="O4486" s="66">
        <f>IFERROR(IF(Ações!$L4486="","",Ações!$K4486*Ações!$L4486),0)</f>
        <v>0</v>
      </c>
      <c r="P4486" s="67">
        <f t="shared" si="69"/>
        <v>0.06</v>
      </c>
      <c r="Q4486" s="67">
        <f>IFERROR(Ações!$O4486/Ações!$M4486,0)</f>
        <v>0</v>
      </c>
      <c r="R4486" s="67">
        <f>IFERROR(IF(Ações!$B4486="","",VLOOKUP(Table_1[[#This Row],[AÇÕES]],'Dados Status Invest STOCKS'!A4472:AD5087,18)/100),0)</f>
        <v>6.0999999999999995E-3</v>
      </c>
      <c r="S4486" s="65">
        <f>IFERROR(IF(Ações!$B4486="","",VLOOKUP(Table_1[[#This Row],[AÇÕES]],'Dados Status Invest STOCKS'!A4472:AD5087,25)/100),0)</f>
        <v>0</v>
      </c>
      <c r="T4486" s="67">
        <f>(1-Ações!$Q4486)*Ações!$R4486</f>
        <v>6.0999999999999995E-3</v>
      </c>
      <c r="U4486" s="68">
        <f>IF(Ações!$S4486=0,Ações!$T4486,IF(Ações!$T4486=0,Ações!$S4486,AVERAGE(Ações!$S4486,Ações!$T4486)))</f>
        <v>6.0999999999999995E-3</v>
      </c>
    </row>
    <row r="4487" spans="2:21" ht="15" customHeight="1" x14ac:dyDescent="0.2">
      <c r="B4487" s="63" t="str">
        <f>IFERROR('Dados Status Invest STOCKS'!A4474,"-")</f>
        <v>TBI</v>
      </c>
      <c r="C4487" s="45">
        <f>IFERROR((Ações!$D4487-Ações!$K4487)/Ações!$D4487,0)</f>
        <v>0</v>
      </c>
      <c r="D4487" s="46">
        <f>(Ações!$O4487)/0.06</f>
        <v>0</v>
      </c>
      <c r="E4487" s="47">
        <f>IFERROR((Ações!$F4487-Ações!$K4487)/Ações!$F4487,0)</f>
        <v>-0.33192211517632458</v>
      </c>
      <c r="F4487" s="46">
        <f>IF(OR(Ações!$N4487&lt;0,Ações!$M4487&lt;0),"",(22.5*Ações!$M4487*Ações!$N4487)^0.5)</f>
        <v>20.691900589361044</v>
      </c>
      <c r="G4487" s="47">
        <f>IFERROR((Ações!$H4487-Ações!$K4487)/Ações!$H4487,0)</f>
        <v>0</v>
      </c>
      <c r="H4487" s="48">
        <f>IFERROR(Ações!$I4487/(Ações!$P4487-Table_1[[#This Row],[CAGR LUCRO 5A]]),0)</f>
        <v>0</v>
      </c>
      <c r="I4487" s="48">
        <f>IF(Ações!$S4487&lt;0,"",Ações!$O4487*(1+Ações!$S4487))</f>
        <v>0</v>
      </c>
      <c r="J4487" s="49">
        <f>IFERROR(IF(Ações!$B4487="","",(VLOOKUP(Table_1[[#This Row],[AÇÕES]],'Dados Status Invest STOCKS'!A4473:AD5088,4)/Table_1[[#This Row],[LPA]]))/100,0)</f>
        <v>0.14223021582733814</v>
      </c>
      <c r="K4487" s="64">
        <f>IFERROR(IF(Ações!$B4487="","",VLOOKUP(Table_1[[#This Row],[AÇÕES]],'Dados Status Invest STOCKS'!A4473:AD5088,2)),0)</f>
        <v>27.56</v>
      </c>
      <c r="L4487" s="65">
        <f>IFERROR(IF(Ações!$B4487="","",VLOOKUP(Table_1[[#This Row],[AÇÕES]],'Dados Status Invest STOCKS'!A4473:AD5088,3)/100),0)</f>
        <v>0</v>
      </c>
      <c r="M4487" s="66">
        <f>IFERROR(IF(Ações!$B4487="","",VLOOKUP(Table_1[[#This Row],[AÇÕES]],'Dados Status Invest STOCKS'!A4473:AD5088,28)),0)</f>
        <v>1.39</v>
      </c>
      <c r="N4487" s="66">
        <f>IFERROR(IF(Ações!$B4487="","",VLOOKUP(Table_1[[#This Row],[AÇÕES]],'Dados Status Invest STOCKS'!A4473:AD5088,27)),0)</f>
        <v>13.69</v>
      </c>
      <c r="O4487" s="66">
        <f>IFERROR(IF(Ações!$L4487="","",Ações!$K4487*Ações!$L4487),0)</f>
        <v>0</v>
      </c>
      <c r="P4487" s="67">
        <f t="shared" si="69"/>
        <v>0.06</v>
      </c>
      <c r="Q4487" s="67">
        <f>IFERROR(Ações!$O4487/Ações!$M4487,0)</f>
        <v>0</v>
      </c>
      <c r="R4487" s="67">
        <f>IFERROR(IF(Ações!$B4487="","",VLOOKUP(Table_1[[#This Row],[AÇÕES]],'Dados Status Invest STOCKS'!A4473:AD5088,18)/100),0)</f>
        <v>0.1018</v>
      </c>
      <c r="S4487" s="65">
        <f>IFERROR(IF(Ações!$B4487="","",VLOOKUP(Table_1[[#This Row],[AÇÕES]],'Dados Status Invest STOCKS'!A4473:AD5088,25)/100),0)</f>
        <v>0</v>
      </c>
      <c r="T4487" s="67">
        <f>(1-Ações!$Q4487)*Ações!$R4487</f>
        <v>0.1018</v>
      </c>
      <c r="U4487" s="68">
        <f>IF(Ações!$S4487=0,Ações!$T4487,IF(Ações!$T4487=0,Ações!$S4487,AVERAGE(Ações!$S4487,Ações!$T4487)))</f>
        <v>0.1018</v>
      </c>
    </row>
    <row r="4488" spans="2:21" ht="15" customHeight="1" x14ac:dyDescent="0.2">
      <c r="B4488" s="63" t="str">
        <f>IFERROR('Dados Status Invest STOCKS'!A4475,"-")</f>
        <v>TBIO</v>
      </c>
      <c r="C4488" s="45">
        <f>IFERROR((Ações!$D4488-Ações!$K4488)/Ações!$D4488,0)</f>
        <v>0</v>
      </c>
      <c r="D4488" s="46">
        <f>(Ações!$O4488)/0.06</f>
        <v>0</v>
      </c>
      <c r="E4488" s="47">
        <f>IFERROR((Ações!$F4488-Ações!$K4488)/Ações!$F4488,0)</f>
        <v>-3.6630545937269634</v>
      </c>
      <c r="F4488" s="46">
        <f>IF(OR(Ações!$N4488&lt;0,Ações!$M4488&lt;0),"",(22.5*Ações!$M4488*Ações!$N4488)^0.5)</f>
        <v>8.1448756896591128</v>
      </c>
      <c r="G4488" s="47">
        <f>IFERROR((Ações!$H4488-Ações!$K4488)/Ações!$H4488,0)</f>
        <v>0</v>
      </c>
      <c r="H4488" s="48">
        <f>IFERROR(Ações!$I4488/(Ações!$P4488-Table_1[[#This Row],[CAGR LUCRO 5A]]),0)</f>
        <v>0</v>
      </c>
      <c r="I4488" s="48">
        <f>IF(Ações!$S4488&lt;0,"",Ações!$O4488*(1+Ações!$S4488))</f>
        <v>0</v>
      </c>
      <c r="J4488" s="49">
        <f>IFERROR(IF(Ações!$B4488="","",(VLOOKUP(Table_1[[#This Row],[AÇÕES]],'Dados Status Invest STOCKS'!A4474:AD5089,4)/Table_1[[#This Row],[LPA]]))/100,0)</f>
        <v>1.3142592592592592</v>
      </c>
      <c r="K4488" s="64">
        <f>IFERROR(IF(Ações!$B4488="","",VLOOKUP(Table_1[[#This Row],[AÇÕES]],'Dados Status Invest STOCKS'!A4474:AD5089,2)),0)</f>
        <v>37.979999999999997</v>
      </c>
      <c r="L4488" s="65">
        <f>IFERROR(IF(Ações!$B4488="","",VLOOKUP(Table_1[[#This Row],[AÇÕES]],'Dados Status Invest STOCKS'!A4474:AD5089,3)/100),0)</f>
        <v>0</v>
      </c>
      <c r="M4488" s="66">
        <f>IFERROR(IF(Ações!$B4488="","",VLOOKUP(Table_1[[#This Row],[AÇÕES]],'Dados Status Invest STOCKS'!A4474:AD5089,28)),0)</f>
        <v>0.54</v>
      </c>
      <c r="N4488" s="66">
        <f>IFERROR(IF(Ações!$B4488="","",VLOOKUP(Table_1[[#This Row],[AÇÕES]],'Dados Status Invest STOCKS'!A4474:AD5089,27)),0)</f>
        <v>5.46</v>
      </c>
      <c r="O4488" s="66">
        <f>IFERROR(IF(Ações!$L4488="","",Ações!$K4488*Ações!$L4488),0)</f>
        <v>0</v>
      </c>
      <c r="P4488" s="67">
        <f t="shared" si="69"/>
        <v>0.06</v>
      </c>
      <c r="Q4488" s="67">
        <f>IFERROR(Ações!$O4488/Ações!$M4488,0)</f>
        <v>0</v>
      </c>
      <c r="R4488" s="67">
        <f>IFERROR(IF(Ações!$B4488="","",VLOOKUP(Table_1[[#This Row],[AÇÕES]],'Dados Status Invest STOCKS'!A4474:AD5089,18)/100),0)</f>
        <v>9.8000000000000004E-2</v>
      </c>
      <c r="S4488" s="65">
        <f>IFERROR(IF(Ações!$B4488="","",VLOOKUP(Table_1[[#This Row],[AÇÕES]],'Dados Status Invest STOCKS'!A4474:AD5089,25)/100),0)</f>
        <v>0</v>
      </c>
      <c r="T4488" s="67">
        <f>(1-Ações!$Q4488)*Ações!$R4488</f>
        <v>9.8000000000000004E-2</v>
      </c>
      <c r="U4488" s="68">
        <f>IF(Ações!$S4488=0,Ações!$T4488,IF(Ações!$T4488=0,Ações!$S4488,AVERAGE(Ações!$S4488,Ações!$T4488)))</f>
        <v>9.8000000000000004E-2</v>
      </c>
    </row>
    <row r="4489" spans="2:21" ht="15" customHeight="1" x14ac:dyDescent="0.2">
      <c r="B4489" s="63" t="str">
        <f>IFERROR('Dados Status Invest STOCKS'!A4476,"-")</f>
        <v>TBK</v>
      </c>
      <c r="C4489" s="45">
        <f>IFERROR((Ações!$D4489-Ações!$K4489)/Ações!$D4489,0)</f>
        <v>0</v>
      </c>
      <c r="D4489" s="46">
        <f>(Ações!$O4489)/0.06</f>
        <v>0</v>
      </c>
      <c r="E4489" s="47">
        <f>IFERROR((Ações!$F4489-Ações!$K4489)/Ações!$F4489,0)</f>
        <v>-0.55827063695529189</v>
      </c>
      <c r="F4489" s="46">
        <f>IF(OR(Ações!$N4489&lt;0,Ações!$M4489&lt;0),"",(22.5*Ações!$M4489*Ações!$N4489)^0.5)</f>
        <v>58.07720292851576</v>
      </c>
      <c r="G4489" s="47">
        <f>IFERROR((Ações!$H4489-Ações!$K4489)/Ações!$H4489,0)</f>
        <v>0</v>
      </c>
      <c r="H4489" s="48">
        <f>IFERROR(Ações!$I4489/(Ações!$P4489-Table_1[[#This Row],[CAGR LUCRO 5A]]),0)</f>
        <v>0</v>
      </c>
      <c r="I4489" s="48">
        <f>IF(Ações!$S4489&lt;0,"",Ações!$O4489*(1+Ações!$S4489))</f>
        <v>0</v>
      </c>
      <c r="J4489" s="49">
        <f>IFERROR(IF(Ações!$B4489="","",(VLOOKUP(Table_1[[#This Row],[AÇÕES]],'Dados Status Invest STOCKS'!A4475:AD5090,4)/Table_1[[#This Row],[LPA]]))/100,0)</f>
        <v>4.2984749455337694E-2</v>
      </c>
      <c r="K4489" s="64">
        <f>IFERROR(IF(Ações!$B4489="","",VLOOKUP(Table_1[[#This Row],[AÇÕES]],'Dados Status Invest STOCKS'!A4475:AD5090,2)),0)</f>
        <v>90.5</v>
      </c>
      <c r="L4489" s="65">
        <f>IFERROR(IF(Ações!$B4489="","",VLOOKUP(Table_1[[#This Row],[AÇÕES]],'Dados Status Invest STOCKS'!A4475:AD5090,3)/100),0)</f>
        <v>0</v>
      </c>
      <c r="M4489" s="66">
        <f>IFERROR(IF(Ações!$B4489="","",VLOOKUP(Table_1[[#This Row],[AÇÕES]],'Dados Status Invest STOCKS'!A4475:AD5090,28)),0)</f>
        <v>4.59</v>
      </c>
      <c r="N4489" s="66">
        <f>IFERROR(IF(Ações!$B4489="","",VLOOKUP(Table_1[[#This Row],[AÇÕES]],'Dados Status Invest STOCKS'!A4475:AD5090,27)),0)</f>
        <v>32.659999999999997</v>
      </c>
      <c r="O4489" s="66">
        <f>IFERROR(IF(Ações!$L4489="","",Ações!$K4489*Ações!$L4489),0)</f>
        <v>0</v>
      </c>
      <c r="P4489" s="67">
        <f t="shared" si="69"/>
        <v>0.06</v>
      </c>
      <c r="Q4489" s="67">
        <f>IFERROR(Ações!$O4489/Ações!$M4489,0)</f>
        <v>0</v>
      </c>
      <c r="R4489" s="67">
        <f>IFERROR(IF(Ações!$B4489="","",VLOOKUP(Table_1[[#This Row],[AÇÕES]],'Dados Status Invest STOCKS'!A4475:AD5090,18)/100),0)</f>
        <v>0.1404</v>
      </c>
      <c r="S4489" s="65">
        <f>IFERROR(IF(Ações!$B4489="","",VLOOKUP(Table_1[[#This Row],[AÇÕES]],'Dados Status Invest STOCKS'!A4475:AD5090,25)/100),0)</f>
        <v>0.1769</v>
      </c>
      <c r="T4489" s="67">
        <f>(1-Ações!$Q4489)*Ações!$R4489</f>
        <v>0.1404</v>
      </c>
      <c r="U4489" s="68">
        <f>IF(Ações!$S4489=0,Ações!$T4489,IF(Ações!$T4489=0,Ações!$S4489,AVERAGE(Ações!$S4489,Ações!$T4489)))</f>
        <v>0.15865000000000001</v>
      </c>
    </row>
    <row r="4490" spans="2:21" ht="15" customHeight="1" x14ac:dyDescent="0.2">
      <c r="B4490" s="63" t="str">
        <f>IFERROR('Dados Status Invest STOCKS'!A4477,"-")</f>
        <v>TBKCP</v>
      </c>
      <c r="C4490" s="45">
        <f>IFERROR((Ações!$D4490-Ações!$K4490)/Ações!$D4490,0)</f>
        <v>9.6385542168674732E-2</v>
      </c>
      <c r="D4490" s="46">
        <f>(Ações!$O4490)/0.06</f>
        <v>29.702933333333334</v>
      </c>
      <c r="E4490" s="47">
        <f>IFERROR((Ações!$F4490-Ações!$K4490)/Ações!$F4490,0)</f>
        <v>0.53785653153723723</v>
      </c>
      <c r="F4490" s="46">
        <f>IF(OR(Ações!$N4490&lt;0,Ações!$M4490&lt;0),"",(22.5*Ações!$M4490*Ações!$N4490)^0.5)</f>
        <v>58.07720292851576</v>
      </c>
      <c r="G4490" s="47">
        <f>IFERROR((Ações!$H4490-Ações!$K4490)/Ações!$H4490,0)</f>
        <v>2.4959148344589166</v>
      </c>
      <c r="H4490" s="48">
        <f>IFERROR(Ações!$I4490/(Ações!$P4490-Table_1[[#This Row],[CAGR LUCRO 5A]]),0)</f>
        <v>-17.942197899059025</v>
      </c>
      <c r="I4490" s="48">
        <f>IF(Ações!$S4490&lt;0,"",Ações!$O4490*(1+Ações!$S4490))</f>
        <v>2.0974429344000001</v>
      </c>
      <c r="J4490" s="49">
        <f>IFERROR(IF(Ações!$B4490="","",(VLOOKUP(Table_1[[#This Row],[AÇÕES]],'Dados Status Invest STOCKS'!A4476:AD5091,4)/Table_1[[#This Row],[LPA]]))/100,0)</f>
        <v>1.2745098039215686E-2</v>
      </c>
      <c r="K4490" s="64">
        <f>IFERROR(IF(Ações!$B4490="","",VLOOKUP(Table_1[[#This Row],[AÇÕES]],'Dados Status Invest STOCKS'!A4476:AD5091,2)),0)</f>
        <v>26.84</v>
      </c>
      <c r="L4490" s="65">
        <f>IFERROR(IF(Ações!$B4490="","",VLOOKUP(Table_1[[#This Row],[AÇÕES]],'Dados Status Invest STOCKS'!A4476:AD5091,3)/100),0)</f>
        <v>6.6400000000000001E-2</v>
      </c>
      <c r="M4490" s="66">
        <f>IFERROR(IF(Ações!$B4490="","",VLOOKUP(Table_1[[#This Row],[AÇÕES]],'Dados Status Invest STOCKS'!A4476:AD5091,28)),0)</f>
        <v>4.59</v>
      </c>
      <c r="N4490" s="66">
        <f>IFERROR(IF(Ações!$B4490="","",VLOOKUP(Table_1[[#This Row],[AÇÕES]],'Dados Status Invest STOCKS'!A4476:AD5091,27)),0)</f>
        <v>32.659999999999997</v>
      </c>
      <c r="O4490" s="66">
        <f>IFERROR(IF(Ações!$L4490="","",Ações!$K4490*Ações!$L4490),0)</f>
        <v>1.782176</v>
      </c>
      <c r="P4490" s="67">
        <f t="shared" si="69"/>
        <v>0.06</v>
      </c>
      <c r="Q4490" s="67">
        <f>IFERROR(Ações!$O4490/Ações!$M4490,0)</f>
        <v>0.38827363834422657</v>
      </c>
      <c r="R4490" s="67">
        <f>IFERROR(IF(Ações!$B4490="","",VLOOKUP(Table_1[[#This Row],[AÇÕES]],'Dados Status Invest STOCKS'!A4476:AD5091,18)/100),0)</f>
        <v>0.1404</v>
      </c>
      <c r="S4490" s="65">
        <f>IFERROR(IF(Ações!$B4490="","",VLOOKUP(Table_1[[#This Row],[AÇÕES]],'Dados Status Invest STOCKS'!A4476:AD5091,25)/100),0)</f>
        <v>0.1769</v>
      </c>
      <c r="T4490" s="67">
        <f>(1-Ações!$Q4490)*Ações!$R4490</f>
        <v>8.5886381176470586E-2</v>
      </c>
      <c r="U4490" s="68">
        <f>IF(Ações!$S4490=0,Ações!$T4490,IF(Ações!$T4490=0,Ações!$S4490,AVERAGE(Ações!$S4490,Ações!$T4490)))</f>
        <v>0.13139319058823529</v>
      </c>
    </row>
    <row r="4491" spans="2:21" ht="15" customHeight="1" x14ac:dyDescent="0.2">
      <c r="B4491" s="63" t="str">
        <f>IFERROR('Dados Status Invest STOCKS'!A4478,"-")</f>
        <v>TBLT</v>
      </c>
      <c r="C4491" s="45">
        <f>IFERROR((Ações!$D4491-Ações!$K4491)/Ações!$D4491,0)</f>
        <v>0</v>
      </c>
      <c r="D4491" s="46">
        <f>(Ações!$O4491)/0.06</f>
        <v>0</v>
      </c>
      <c r="E4491" s="47">
        <f>IFERROR((Ações!$F4491-Ações!$K4491)/Ações!$F4491,0)</f>
        <v>0</v>
      </c>
      <c r="F4491" s="46" t="str">
        <f>IF(OR(Ações!$N4491&lt;0,Ações!$M4491&lt;0),"",(22.5*Ações!$M4491*Ações!$N4491)^0.5)</f>
        <v/>
      </c>
      <c r="G4491" s="47">
        <f>IFERROR((Ações!$H4491-Ações!$K4491)/Ações!$H4491,0)</f>
        <v>0</v>
      </c>
      <c r="H4491" s="48">
        <f>IFERROR(Ações!$I4491/(Ações!$P4491-Table_1[[#This Row],[CAGR LUCRO 5A]]),0)</f>
        <v>0</v>
      </c>
      <c r="I4491" s="48">
        <f>IF(Ações!$S4491&lt;0,"",Ações!$O4491*(1+Ações!$S4491))</f>
        <v>0</v>
      </c>
      <c r="J4491" s="49">
        <f>IFERROR(IF(Ações!$B4491="","",(VLOOKUP(Table_1[[#This Row],[AÇÕES]],'Dados Status Invest STOCKS'!A4477:AD5092,4)/Table_1[[#This Row],[LPA]]))/100,0)</f>
        <v>3.5384615384615382E-2</v>
      </c>
      <c r="K4491" s="64">
        <f>IFERROR(IF(Ações!$B4491="","",VLOOKUP(Table_1[[#This Row],[AÇÕES]],'Dados Status Invest STOCKS'!A4477:AD5092,2)),0)</f>
        <v>0.24</v>
      </c>
      <c r="L4491" s="65">
        <f>IFERROR(IF(Ações!$B4491="","",VLOOKUP(Table_1[[#This Row],[AÇÕES]],'Dados Status Invest STOCKS'!A4477:AD5092,3)/100),0)</f>
        <v>0</v>
      </c>
      <c r="M4491" s="66">
        <f>IFERROR(IF(Ações!$B4491="","",VLOOKUP(Table_1[[#This Row],[AÇÕES]],'Dados Status Invest STOCKS'!A4477:AD5092,28)),0)</f>
        <v>-0.26</v>
      </c>
      <c r="N4491" s="66">
        <f>IFERROR(IF(Ações!$B4491="","",VLOOKUP(Table_1[[#This Row],[AÇÕES]],'Dados Status Invest STOCKS'!A4477:AD5092,27)),0)</f>
        <v>0.56000000000000005</v>
      </c>
      <c r="O4491" s="66">
        <f>IFERROR(IF(Ações!$L4491="","",Ações!$K4491*Ações!$L4491),0)</f>
        <v>0</v>
      </c>
      <c r="P4491" s="67">
        <f t="shared" si="69"/>
        <v>0.06</v>
      </c>
      <c r="Q4491" s="67">
        <f>IFERROR(Ações!$O4491/Ações!$M4491,0)</f>
        <v>0</v>
      </c>
      <c r="R4491" s="67">
        <f>IFERROR(IF(Ações!$B4491="","",VLOOKUP(Table_1[[#This Row],[AÇÕES]],'Dados Status Invest STOCKS'!A4477:AD5092,18)/100),0)</f>
        <v>-0.46360000000000001</v>
      </c>
      <c r="S4491" s="65">
        <f>IFERROR(IF(Ações!$B4491="","",VLOOKUP(Table_1[[#This Row],[AÇÕES]],'Dados Status Invest STOCKS'!A4477:AD5092,25)/100),0)</f>
        <v>0</v>
      </c>
      <c r="T4491" s="67">
        <f>(1-Ações!$Q4491)*Ações!$R4491</f>
        <v>-0.46360000000000001</v>
      </c>
      <c r="U4491" s="68">
        <f>IF(Ações!$S4491=0,Ações!$T4491,IF(Ações!$T4491=0,Ações!$S4491,AVERAGE(Ações!$S4491,Ações!$T4491)))</f>
        <v>-0.46360000000000001</v>
      </c>
    </row>
    <row r="4492" spans="2:21" ht="15" customHeight="1" x14ac:dyDescent="0.2">
      <c r="B4492" s="63" t="str">
        <f>IFERROR('Dados Status Invest STOCKS'!A4479,"-")</f>
        <v>TBLTW</v>
      </c>
      <c r="C4492" s="45">
        <f>IFERROR((Ações!$D4492-Ações!$K4492)/Ações!$D4492,0)</f>
        <v>0</v>
      </c>
      <c r="D4492" s="46">
        <f>(Ações!$O4492)/0.06</f>
        <v>0</v>
      </c>
      <c r="E4492" s="47">
        <f>IFERROR((Ações!$F4492-Ações!$K4492)/Ações!$F4492,0)</f>
        <v>0</v>
      </c>
      <c r="F4492" s="46" t="str">
        <f>IF(OR(Ações!$N4492&lt;0,Ações!$M4492&lt;0),"",(22.5*Ações!$M4492*Ações!$N4492)^0.5)</f>
        <v/>
      </c>
      <c r="G4492" s="47">
        <f>IFERROR((Ações!$H4492-Ações!$K4492)/Ações!$H4492,0)</f>
        <v>0</v>
      </c>
      <c r="H4492" s="48">
        <f>IFERROR(Ações!$I4492/(Ações!$P4492-Table_1[[#This Row],[CAGR LUCRO 5A]]),0)</f>
        <v>0</v>
      </c>
      <c r="I4492" s="48">
        <f>IF(Ações!$S4492&lt;0,"",Ações!$O4492*(1+Ações!$S4492))</f>
        <v>0</v>
      </c>
      <c r="J4492" s="49">
        <f>IFERROR(IF(Ações!$B4492="","",(VLOOKUP(Table_1[[#This Row],[AÇÕES]],'Dados Status Invest STOCKS'!A4478:AD5093,4)/Table_1[[#This Row],[LPA]]))/100,0)</f>
        <v>1.4615384615384615E-2</v>
      </c>
      <c r="K4492" s="64">
        <f>IFERROR(IF(Ações!$B4492="","",VLOOKUP(Table_1[[#This Row],[AÇÕES]],'Dados Status Invest STOCKS'!A4478:AD5093,2)),0)</f>
        <v>0.1</v>
      </c>
      <c r="L4492" s="65">
        <f>IFERROR(IF(Ações!$B4492="","",VLOOKUP(Table_1[[#This Row],[AÇÕES]],'Dados Status Invest STOCKS'!A4478:AD5093,3)/100),0)</f>
        <v>0</v>
      </c>
      <c r="M4492" s="66">
        <f>IFERROR(IF(Ações!$B4492="","",VLOOKUP(Table_1[[#This Row],[AÇÕES]],'Dados Status Invest STOCKS'!A4478:AD5093,28)),0)</f>
        <v>-0.26</v>
      </c>
      <c r="N4492" s="66">
        <f>IFERROR(IF(Ações!$B4492="","",VLOOKUP(Table_1[[#This Row],[AÇÕES]],'Dados Status Invest STOCKS'!A4478:AD5093,27)),0)</f>
        <v>0.56000000000000005</v>
      </c>
      <c r="O4492" s="66">
        <f>IFERROR(IF(Ações!$L4492="","",Ações!$K4492*Ações!$L4492),0)</f>
        <v>0</v>
      </c>
      <c r="P4492" s="67">
        <f t="shared" si="69"/>
        <v>0.06</v>
      </c>
      <c r="Q4492" s="67">
        <f>IFERROR(Ações!$O4492/Ações!$M4492,0)</f>
        <v>0</v>
      </c>
      <c r="R4492" s="67">
        <f>IFERROR(IF(Ações!$B4492="","",VLOOKUP(Table_1[[#This Row],[AÇÕES]],'Dados Status Invest STOCKS'!A4478:AD5093,18)/100),0)</f>
        <v>-0.46360000000000001</v>
      </c>
      <c r="S4492" s="65">
        <f>IFERROR(IF(Ações!$B4492="","",VLOOKUP(Table_1[[#This Row],[AÇÕES]],'Dados Status Invest STOCKS'!A4478:AD5093,25)/100),0)</f>
        <v>0</v>
      </c>
      <c r="T4492" s="67">
        <f>(1-Ações!$Q4492)*Ações!$R4492</f>
        <v>-0.46360000000000001</v>
      </c>
      <c r="U4492" s="68">
        <f>IF(Ações!$S4492=0,Ações!$T4492,IF(Ações!$T4492=0,Ações!$S4492,AVERAGE(Ações!$S4492,Ações!$T4492)))</f>
        <v>-0.46360000000000001</v>
      </c>
    </row>
    <row r="4493" spans="2:21" ht="15" customHeight="1" x14ac:dyDescent="0.2">
      <c r="B4493" s="63" t="str">
        <f>IFERROR('Dados Status Invest STOCKS'!A4480,"-")</f>
        <v>TBNK</v>
      </c>
      <c r="C4493" s="45">
        <f>IFERROR((Ações!$D4493-Ações!$K4493)/Ações!$D4493,0)</f>
        <v>-0.4634146341463416</v>
      </c>
      <c r="D4493" s="46">
        <f>(Ações!$O4493)/0.06</f>
        <v>16.980833333333333</v>
      </c>
      <c r="E4493" s="47">
        <f>IFERROR((Ações!$F4493-Ações!$K4493)/Ações!$F4493,0)</f>
        <v>0.28872808112179993</v>
      </c>
      <c r="F4493" s="46">
        <f>IF(OR(Ações!$N4493&lt;0,Ações!$M4493&lt;0),"",(22.5*Ações!$M4493*Ações!$N4493)^0.5)</f>
        <v>34.937411896132197</v>
      </c>
      <c r="G4493" s="47">
        <f>IFERROR((Ações!$H4493-Ações!$K4493)/Ações!$H4493,0)</f>
        <v>0.80984978132724861</v>
      </c>
      <c r="H4493" s="48">
        <f>IFERROR(Ações!$I4493/(Ações!$P4493-Table_1[[#This Row],[CAGR LUCRO 5A]]),0)</f>
        <v>130.68615000000003</v>
      </c>
      <c r="I4493" s="48">
        <f>IF(Ações!$S4493&lt;0,"",Ações!$O4493*(1+Ações!$S4493))</f>
        <v>1.07162643</v>
      </c>
      <c r="J4493" s="49">
        <f>IFERROR(IF(Ações!$B4493="","",(VLOOKUP(Table_1[[#This Row],[AÇÕES]],'Dados Status Invest STOCKS'!A4479:AD5094,4)/Table_1[[#This Row],[LPA]]))/100,0)</f>
        <v>6.1442786069651749E-2</v>
      </c>
      <c r="K4493" s="64">
        <f>IFERROR(IF(Ações!$B4493="","",VLOOKUP(Table_1[[#This Row],[AÇÕES]],'Dados Status Invest STOCKS'!A4479:AD5094,2)),0)</f>
        <v>24.85</v>
      </c>
      <c r="L4493" s="65">
        <f>IFERROR(IF(Ações!$B4493="","",VLOOKUP(Table_1[[#This Row],[AÇÕES]],'Dados Status Invest STOCKS'!A4479:AD5094,3)/100),0)</f>
        <v>4.0999999999999995E-2</v>
      </c>
      <c r="M4493" s="66">
        <f>IFERROR(IF(Ações!$B4493="","",VLOOKUP(Table_1[[#This Row],[AÇÕES]],'Dados Status Invest STOCKS'!A4479:AD5094,28)),0)</f>
        <v>2.0099999999999998</v>
      </c>
      <c r="N4493" s="66">
        <f>IFERROR(IF(Ações!$B4493="","",VLOOKUP(Table_1[[#This Row],[AÇÕES]],'Dados Status Invest STOCKS'!A4479:AD5094,27)),0)</f>
        <v>26.99</v>
      </c>
      <c r="O4493" s="66">
        <f>IFERROR(IF(Ações!$L4493="","",Ações!$K4493*Ações!$L4493),0)</f>
        <v>1.01885</v>
      </c>
      <c r="P4493" s="67">
        <f t="shared" si="69"/>
        <v>0.06</v>
      </c>
      <c r="Q4493" s="67">
        <f>IFERROR(Ações!$O4493/Ações!$M4493,0)</f>
        <v>0.50689054726368166</v>
      </c>
      <c r="R4493" s="67">
        <f>IFERROR(IF(Ações!$B4493="","",VLOOKUP(Table_1[[#This Row],[AÇÕES]],'Dados Status Invest STOCKS'!A4479:AD5094,18)/100),0)</f>
        <v>7.4499999999999997E-2</v>
      </c>
      <c r="S4493" s="65">
        <f>IFERROR(IF(Ações!$B4493="","",VLOOKUP(Table_1[[#This Row],[AÇÕES]],'Dados Status Invest STOCKS'!A4479:AD5094,25)/100),0)</f>
        <v>5.1799999999999999E-2</v>
      </c>
      <c r="T4493" s="67">
        <f>(1-Ações!$Q4493)*Ações!$R4493</f>
        <v>3.6736654228855713E-2</v>
      </c>
      <c r="U4493" s="68">
        <f>IF(Ações!$S4493=0,Ações!$T4493,IF(Ações!$T4493=0,Ações!$S4493,AVERAGE(Ações!$S4493,Ações!$T4493)))</f>
        <v>4.4268327114427852E-2</v>
      </c>
    </row>
    <row r="4494" spans="2:21" ht="15" customHeight="1" x14ac:dyDescent="0.2">
      <c r="B4494" s="63" t="str">
        <f>IFERROR('Dados Status Invest STOCKS'!A4481,"-")</f>
        <v>TBPH</v>
      </c>
      <c r="C4494" s="45">
        <f>IFERROR((Ações!$D4494-Ações!$K4494)/Ações!$D4494,0)</f>
        <v>0</v>
      </c>
      <c r="D4494" s="46">
        <f>(Ações!$O4494)/0.06</f>
        <v>0</v>
      </c>
      <c r="E4494" s="47">
        <f>IFERROR((Ações!$F4494-Ações!$K4494)/Ações!$F4494,0)</f>
        <v>0</v>
      </c>
      <c r="F4494" s="46" t="str">
        <f>IF(OR(Ações!$N4494&lt;0,Ações!$M4494&lt;0),"",(22.5*Ações!$M4494*Ações!$N4494)^0.5)</f>
        <v/>
      </c>
      <c r="G4494" s="47">
        <f>IFERROR((Ações!$H4494-Ações!$K4494)/Ações!$H4494,0)</f>
        <v>0</v>
      </c>
      <c r="H4494" s="48">
        <f>IFERROR(Ações!$I4494/(Ações!$P4494-Table_1[[#This Row],[CAGR LUCRO 5A]]),0)</f>
        <v>0</v>
      </c>
      <c r="I4494" s="48">
        <f>IF(Ações!$S4494&lt;0,"",Ações!$O4494*(1+Ações!$S4494))</f>
        <v>0</v>
      </c>
      <c r="J4494" s="49">
        <f>IFERROR(IF(Ações!$B4494="","",(VLOOKUP(Table_1[[#This Row],[AÇÕES]],'Dados Status Invest STOCKS'!A4480:AD5095,4)/Table_1[[#This Row],[LPA]]))/100,0)</f>
        <v>8.8888888888888889E-3</v>
      </c>
      <c r="K4494" s="64">
        <f>IFERROR(IF(Ações!$B4494="","",VLOOKUP(Table_1[[#This Row],[AÇÕES]],'Dados Status Invest STOCKS'!A4480:AD5095,2)),0)</f>
        <v>8.33</v>
      </c>
      <c r="L4494" s="65">
        <f>IFERROR(IF(Ações!$B4494="","",VLOOKUP(Table_1[[#This Row],[AÇÕES]],'Dados Status Invest STOCKS'!A4480:AD5095,3)/100),0)</f>
        <v>0</v>
      </c>
      <c r="M4494" s="66">
        <f>IFERROR(IF(Ações!$B4494="","",VLOOKUP(Table_1[[#This Row],[AÇÕES]],'Dados Status Invest STOCKS'!A4480:AD5095,28)),0)</f>
        <v>-3.06</v>
      </c>
      <c r="N4494" s="66">
        <f>IFERROR(IF(Ações!$B4494="","",VLOOKUP(Table_1[[#This Row],[AÇÕES]],'Dados Status Invest STOCKS'!A4480:AD5095,27)),0)</f>
        <v>-4.3899999999999997</v>
      </c>
      <c r="O4494" s="66">
        <f>IFERROR(IF(Ações!$L4494="","",Ações!$K4494*Ações!$L4494),0)</f>
        <v>0</v>
      </c>
      <c r="P4494" s="67">
        <f t="shared" si="69"/>
        <v>0.06</v>
      </c>
      <c r="Q4494" s="67">
        <f>IFERROR(Ações!$O4494/Ações!$M4494,0)</f>
        <v>0</v>
      </c>
      <c r="R4494" s="67">
        <f>IFERROR(IF(Ações!$B4494="","",VLOOKUP(Table_1[[#This Row],[AÇÕES]],'Dados Status Invest STOCKS'!A4480:AD5095,18)/100),0)</f>
        <v>-0.69790000000000008</v>
      </c>
      <c r="S4494" s="65">
        <f>IFERROR(IF(Ações!$B4494="","",VLOOKUP(Table_1[[#This Row],[AÇÕES]],'Dados Status Invest STOCKS'!A4480:AD5095,25)/100),0)</f>
        <v>0</v>
      </c>
      <c r="T4494" s="67">
        <f>(1-Ações!$Q4494)*Ações!$R4494</f>
        <v>-0.69790000000000008</v>
      </c>
      <c r="U4494" s="68">
        <f>IF(Ações!$S4494=0,Ações!$T4494,IF(Ações!$T4494=0,Ações!$S4494,AVERAGE(Ações!$S4494,Ações!$T4494)))</f>
        <v>-0.69790000000000008</v>
      </c>
    </row>
    <row r="4495" spans="2:21" ht="15" customHeight="1" x14ac:dyDescent="0.2">
      <c r="B4495" s="63" t="str">
        <f>IFERROR('Dados Status Invest STOCKS'!A4482,"-")</f>
        <v>TC</v>
      </c>
      <c r="C4495" s="45">
        <f>IFERROR((Ações!$D4495-Ações!$K4495)/Ações!$D4495,0)</f>
        <v>0</v>
      </c>
      <c r="D4495" s="46">
        <f>(Ações!$O4495)/0.06</f>
        <v>0</v>
      </c>
      <c r="E4495" s="47">
        <f>IFERROR((Ações!$F4495-Ações!$K4495)/Ações!$F4495,0)</f>
        <v>0</v>
      </c>
      <c r="F4495" s="46" t="str">
        <f>IF(OR(Ações!$N4495&lt;0,Ações!$M4495&lt;0),"",(22.5*Ações!$M4495*Ações!$N4495)^0.5)</f>
        <v/>
      </c>
      <c r="G4495" s="47">
        <f>IFERROR((Ações!$H4495-Ações!$K4495)/Ações!$H4495,0)</f>
        <v>0</v>
      </c>
      <c r="H4495" s="48">
        <f>IFERROR(Ações!$I4495/(Ações!$P4495-Table_1[[#This Row],[CAGR LUCRO 5A]]),0)</f>
        <v>0</v>
      </c>
      <c r="I4495" s="48">
        <f>IF(Ações!$S4495&lt;0,"",Ações!$O4495*(1+Ações!$S4495))</f>
        <v>0</v>
      </c>
      <c r="J4495" s="49">
        <f>IFERROR(IF(Ações!$B4495="","",(VLOOKUP(Table_1[[#This Row],[AÇÕES]],'Dados Status Invest STOCKS'!A4481:AD5096,4)/Table_1[[#This Row],[LPA]]))/100,0)</f>
        <v>3.7808219178082192E-2</v>
      </c>
      <c r="K4495" s="64">
        <f>IFERROR(IF(Ações!$B4495="","",VLOOKUP(Table_1[[#This Row],[AÇÕES]],'Dados Status Invest STOCKS'!A4481:AD5096,2)),0)</f>
        <v>2.02</v>
      </c>
      <c r="L4495" s="65">
        <f>IFERROR(IF(Ações!$B4495="","",VLOOKUP(Table_1[[#This Row],[AÇÕES]],'Dados Status Invest STOCKS'!A4481:AD5096,3)/100),0)</f>
        <v>0</v>
      </c>
      <c r="M4495" s="66">
        <f>IFERROR(IF(Ações!$B4495="","",VLOOKUP(Table_1[[#This Row],[AÇÕES]],'Dados Status Invest STOCKS'!A4481:AD5096,28)),0)</f>
        <v>-0.73</v>
      </c>
      <c r="N4495" s="66">
        <f>IFERROR(IF(Ações!$B4495="","",VLOOKUP(Table_1[[#This Row],[AÇÕES]],'Dados Status Invest STOCKS'!A4481:AD5096,27)),0)</f>
        <v>2.0499999999999998</v>
      </c>
      <c r="O4495" s="66">
        <f>IFERROR(IF(Ações!$L4495="","",Ações!$K4495*Ações!$L4495),0)</f>
        <v>0</v>
      </c>
      <c r="P4495" s="67">
        <f t="shared" ref="P4495:P4558" si="70">$U$6</f>
        <v>0.06</v>
      </c>
      <c r="Q4495" s="67">
        <f>IFERROR(Ações!$O4495/Ações!$M4495,0)</f>
        <v>0</v>
      </c>
      <c r="R4495" s="67">
        <f>IFERROR(IF(Ações!$B4495="","",VLOOKUP(Table_1[[#This Row],[AÇÕES]],'Dados Status Invest STOCKS'!A4481:AD5096,18)/100),0)</f>
        <v>-0.35680000000000001</v>
      </c>
      <c r="S4495" s="65">
        <f>IFERROR(IF(Ações!$B4495="","",VLOOKUP(Table_1[[#This Row],[AÇÕES]],'Dados Status Invest STOCKS'!A4481:AD5096,25)/100),0)</f>
        <v>0</v>
      </c>
      <c r="T4495" s="67">
        <f>(1-Ações!$Q4495)*Ações!$R4495</f>
        <v>-0.35680000000000001</v>
      </c>
      <c r="U4495" s="68">
        <f>IF(Ações!$S4495=0,Ações!$T4495,IF(Ações!$T4495=0,Ações!$S4495,AVERAGE(Ações!$S4495,Ações!$T4495)))</f>
        <v>-0.35680000000000001</v>
      </c>
    </row>
    <row r="4496" spans="2:21" ht="15" customHeight="1" x14ac:dyDescent="0.2">
      <c r="B4496" s="63" t="str">
        <f>IFERROR('Dados Status Invest STOCKS'!A4483,"-")</f>
        <v>TCBI</v>
      </c>
      <c r="C4496" s="45">
        <f>IFERROR((Ações!$D4496-Ações!$K4496)/Ações!$D4496,0)</f>
        <v>0</v>
      </c>
      <c r="D4496" s="46">
        <f>(Ações!$O4496)/0.06</f>
        <v>0</v>
      </c>
      <c r="E4496" s="47">
        <f>IFERROR((Ações!$F4496-Ações!$K4496)/Ações!$F4496,0)</f>
        <v>0.19973069142853869</v>
      </c>
      <c r="F4496" s="46">
        <f>IF(OR(Ações!$N4496&lt;0,Ações!$M4496&lt;0),"",(22.5*Ações!$M4496*Ações!$N4496)^0.5)</f>
        <v>80.148019314266278</v>
      </c>
      <c r="G4496" s="47">
        <f>IFERROR((Ações!$H4496-Ações!$K4496)/Ações!$H4496,0)</f>
        <v>0</v>
      </c>
      <c r="H4496" s="48">
        <f>IFERROR(Ações!$I4496/(Ações!$P4496-Table_1[[#This Row],[CAGR LUCRO 5A]]),0)</f>
        <v>0</v>
      </c>
      <c r="I4496" s="48" t="str">
        <f>IF(Ações!$S4496&lt;0,"",Ações!$O4496*(1+Ações!$S4496))</f>
        <v/>
      </c>
      <c r="J4496" s="49">
        <f>IFERROR(IF(Ações!$B4496="","",(VLOOKUP(Table_1[[#This Row],[AÇÕES]],'Dados Status Invest STOCKS'!A4482:AD5097,4)/Table_1[[#This Row],[LPA]]))/100,0)</f>
        <v>3.0457516339869282E-2</v>
      </c>
      <c r="K4496" s="64">
        <f>IFERROR(IF(Ações!$B4496="","",VLOOKUP(Table_1[[#This Row],[AÇÕES]],'Dados Status Invest STOCKS'!A4482:AD5097,2)),0)</f>
        <v>64.14</v>
      </c>
      <c r="L4496" s="65">
        <f>IFERROR(IF(Ações!$B4496="","",VLOOKUP(Table_1[[#This Row],[AÇÕES]],'Dados Status Invest STOCKS'!A4482:AD5097,3)/100),0)</f>
        <v>0</v>
      </c>
      <c r="M4496" s="66">
        <f>IFERROR(IF(Ações!$B4496="","",VLOOKUP(Table_1[[#This Row],[AÇÕES]],'Dados Status Invest STOCKS'!A4482:AD5097,28)),0)</f>
        <v>4.59</v>
      </c>
      <c r="N4496" s="66">
        <f>IFERROR(IF(Ações!$B4496="","",VLOOKUP(Table_1[[#This Row],[AÇÕES]],'Dados Status Invest STOCKS'!A4482:AD5097,27)),0)</f>
        <v>62.2</v>
      </c>
      <c r="O4496" s="66">
        <f>IFERROR(IF(Ações!$L4496="","",Ações!$K4496*Ações!$L4496),0)</f>
        <v>0</v>
      </c>
      <c r="P4496" s="67">
        <f t="shared" si="70"/>
        <v>0.06</v>
      </c>
      <c r="Q4496" s="67">
        <f>IFERROR(Ações!$O4496/Ações!$M4496,0)</f>
        <v>0</v>
      </c>
      <c r="R4496" s="67">
        <f>IFERROR(IF(Ações!$B4496="","",VLOOKUP(Table_1[[#This Row],[AÇÕES]],'Dados Status Invest STOCKS'!A4482:AD5097,18)/100),0)</f>
        <v>7.3700000000000002E-2</v>
      </c>
      <c r="S4496" s="65">
        <f>IFERROR(IF(Ações!$B4496="","",VLOOKUP(Table_1[[#This Row],[AÇÕES]],'Dados Status Invest STOCKS'!A4482:AD5097,25)/100),0)</f>
        <v>-0.13269999999999998</v>
      </c>
      <c r="T4496" s="67">
        <f>(1-Ações!$Q4496)*Ações!$R4496</f>
        <v>7.3700000000000002E-2</v>
      </c>
      <c r="U4496" s="68">
        <f>IF(Ações!$S4496=0,Ações!$T4496,IF(Ações!$T4496=0,Ações!$S4496,AVERAGE(Ações!$S4496,Ações!$T4496)))</f>
        <v>-2.9499999999999992E-2</v>
      </c>
    </row>
    <row r="4497" spans="2:21" ht="15" customHeight="1" x14ac:dyDescent="0.2">
      <c r="B4497" s="63" t="str">
        <f>IFERROR('Dados Status Invest STOCKS'!A4484,"-")</f>
        <v>TCBIL</v>
      </c>
      <c r="C4497" s="45">
        <f>IFERROR((Ações!$D4497-Ações!$K4497)/Ações!$D4497,0)</f>
        <v>-0.84615384615384581</v>
      </c>
      <c r="D4497" s="46">
        <f>(Ações!$O4497)/0.06</f>
        <v>13.552500000000002</v>
      </c>
      <c r="E4497" s="47">
        <f>IFERROR((Ações!$F4497-Ações!$K4497)/Ações!$F4497,0)</f>
        <v>0.68782759431777429</v>
      </c>
      <c r="F4497" s="46">
        <f>IF(OR(Ações!$N4497&lt;0,Ações!$M4497&lt;0),"",(22.5*Ações!$M4497*Ações!$N4497)^0.5)</f>
        <v>80.148019314266278</v>
      </c>
      <c r="G4497" s="47">
        <f>IFERROR((Ações!$H4497-Ações!$K4497)/Ações!$H4497,0)</f>
        <v>0</v>
      </c>
      <c r="H4497" s="48">
        <f>IFERROR(Ações!$I4497/(Ações!$P4497-Table_1[[#This Row],[CAGR LUCRO 5A]]),0)</f>
        <v>0</v>
      </c>
      <c r="I4497" s="48" t="str">
        <f>IF(Ações!$S4497&lt;0,"",Ações!$O4497*(1+Ações!$S4497))</f>
        <v/>
      </c>
      <c r="J4497" s="49">
        <f>IFERROR(IF(Ações!$B4497="","",(VLOOKUP(Table_1[[#This Row],[AÇÕES]],'Dados Status Invest STOCKS'!A4483:AD5098,4)/Table_1[[#This Row],[LPA]]))/100,0)</f>
        <v>1.187363834422658E-2</v>
      </c>
      <c r="K4497" s="64">
        <f>IFERROR(IF(Ações!$B4497="","",VLOOKUP(Table_1[[#This Row],[AÇÕES]],'Dados Status Invest STOCKS'!A4483:AD5098,2)),0)</f>
        <v>25.02</v>
      </c>
      <c r="L4497" s="65">
        <f>IFERROR(IF(Ações!$B4497="","",VLOOKUP(Table_1[[#This Row],[AÇÕES]],'Dados Status Invest STOCKS'!A4483:AD5098,3)/100),0)</f>
        <v>3.2500000000000001E-2</v>
      </c>
      <c r="M4497" s="66">
        <f>IFERROR(IF(Ações!$B4497="","",VLOOKUP(Table_1[[#This Row],[AÇÕES]],'Dados Status Invest STOCKS'!A4483:AD5098,28)),0)</f>
        <v>4.59</v>
      </c>
      <c r="N4497" s="66">
        <f>IFERROR(IF(Ações!$B4497="","",VLOOKUP(Table_1[[#This Row],[AÇÕES]],'Dados Status Invest STOCKS'!A4483:AD5098,27)),0)</f>
        <v>62.2</v>
      </c>
      <c r="O4497" s="66">
        <f>IFERROR(IF(Ações!$L4497="","",Ações!$K4497*Ações!$L4497),0)</f>
        <v>0.81315000000000004</v>
      </c>
      <c r="P4497" s="67">
        <f t="shared" si="70"/>
        <v>0.06</v>
      </c>
      <c r="Q4497" s="67">
        <f>IFERROR(Ações!$O4497/Ações!$M4497,0)</f>
        <v>0.17715686274509806</v>
      </c>
      <c r="R4497" s="67">
        <f>IFERROR(IF(Ações!$B4497="","",VLOOKUP(Table_1[[#This Row],[AÇÕES]],'Dados Status Invest STOCKS'!A4483:AD5098,18)/100),0)</f>
        <v>7.3700000000000002E-2</v>
      </c>
      <c r="S4497" s="65">
        <f>IFERROR(IF(Ações!$B4497="","",VLOOKUP(Table_1[[#This Row],[AÇÕES]],'Dados Status Invest STOCKS'!A4483:AD5098,25)/100),0)</f>
        <v>-0.13269999999999998</v>
      </c>
      <c r="T4497" s="67">
        <f>(1-Ações!$Q4497)*Ações!$R4497</f>
        <v>6.0643539215686271E-2</v>
      </c>
      <c r="U4497" s="68">
        <f>IF(Ações!$S4497=0,Ações!$T4497,IF(Ações!$T4497=0,Ações!$S4497,AVERAGE(Ações!$S4497,Ações!$T4497)))</f>
        <v>-3.6028230392156857E-2</v>
      </c>
    </row>
    <row r="4498" spans="2:21" ht="15" customHeight="1" x14ac:dyDescent="0.2">
      <c r="B4498" s="63" t="str">
        <f>IFERROR('Dados Status Invest STOCKS'!A4485,"-")</f>
        <v>TCBIP</v>
      </c>
      <c r="C4498" s="45">
        <f>IFERROR((Ações!$D4498-Ações!$K4498)/Ações!$D4498,0)</f>
        <v>-0.84615384615384592</v>
      </c>
      <c r="D4498" s="46">
        <f>(Ações!$O4498)/0.06</f>
        <v>13.536250000000001</v>
      </c>
      <c r="E4498" s="47">
        <f>IFERROR((Ações!$F4498-Ações!$K4498)/Ações!$F4498,0)</f>
        <v>0.68820190175864027</v>
      </c>
      <c r="F4498" s="46">
        <f>IF(OR(Ações!$N4498&lt;0,Ações!$M4498&lt;0),"",(22.5*Ações!$M4498*Ações!$N4498)^0.5)</f>
        <v>80.148019314266278</v>
      </c>
      <c r="G4498" s="47">
        <f>IFERROR((Ações!$H4498-Ações!$K4498)/Ações!$H4498,0)</f>
        <v>0</v>
      </c>
      <c r="H4498" s="48">
        <f>IFERROR(Ações!$I4498/(Ações!$P4498-Table_1[[#This Row],[CAGR LUCRO 5A]]),0)</f>
        <v>0</v>
      </c>
      <c r="I4498" s="48" t="str">
        <f>IF(Ações!$S4498&lt;0,"",Ações!$O4498*(1+Ações!$S4498))</f>
        <v/>
      </c>
      <c r="J4498" s="49">
        <f>IFERROR(IF(Ações!$B4498="","",(VLOOKUP(Table_1[[#This Row],[AÇÕES]],'Dados Status Invest STOCKS'!A4484:AD5099,4)/Table_1[[#This Row],[LPA]]))/100,0)</f>
        <v>1.187363834422658E-2</v>
      </c>
      <c r="K4498" s="64">
        <f>IFERROR(IF(Ações!$B4498="","",VLOOKUP(Table_1[[#This Row],[AÇÕES]],'Dados Status Invest STOCKS'!A4484:AD5099,2)),0)</f>
        <v>24.99</v>
      </c>
      <c r="L4498" s="65">
        <f>IFERROR(IF(Ações!$B4498="","",VLOOKUP(Table_1[[#This Row],[AÇÕES]],'Dados Status Invest STOCKS'!A4484:AD5099,3)/100),0)</f>
        <v>3.2500000000000001E-2</v>
      </c>
      <c r="M4498" s="66">
        <f>IFERROR(IF(Ações!$B4498="","",VLOOKUP(Table_1[[#This Row],[AÇÕES]],'Dados Status Invest STOCKS'!A4484:AD5099,28)),0)</f>
        <v>4.59</v>
      </c>
      <c r="N4498" s="66">
        <f>IFERROR(IF(Ações!$B4498="","",VLOOKUP(Table_1[[#This Row],[AÇÕES]],'Dados Status Invest STOCKS'!A4484:AD5099,27)),0)</f>
        <v>62.2</v>
      </c>
      <c r="O4498" s="66">
        <f>IFERROR(IF(Ações!$L4498="","",Ações!$K4498*Ações!$L4498),0)</f>
        <v>0.81217499999999998</v>
      </c>
      <c r="P4498" s="67">
        <f t="shared" si="70"/>
        <v>0.06</v>
      </c>
      <c r="Q4498" s="67">
        <f>IFERROR(Ações!$O4498/Ações!$M4498,0)</f>
        <v>0.17694444444444443</v>
      </c>
      <c r="R4498" s="67">
        <f>IFERROR(IF(Ações!$B4498="","",VLOOKUP(Table_1[[#This Row],[AÇÕES]],'Dados Status Invest STOCKS'!A4484:AD5099,18)/100),0)</f>
        <v>7.3700000000000002E-2</v>
      </c>
      <c r="S4498" s="65">
        <f>IFERROR(IF(Ações!$B4498="","",VLOOKUP(Table_1[[#This Row],[AÇÕES]],'Dados Status Invest STOCKS'!A4484:AD5099,25)/100),0)</f>
        <v>-0.13269999999999998</v>
      </c>
      <c r="T4498" s="67">
        <f>(1-Ações!$Q4498)*Ações!$R4498</f>
        <v>6.0659194444444446E-2</v>
      </c>
      <c r="U4498" s="68">
        <f>IF(Ações!$S4498=0,Ações!$T4498,IF(Ações!$T4498=0,Ações!$S4498,AVERAGE(Ações!$S4498,Ações!$T4498)))</f>
        <v>-3.6020402777777766E-2</v>
      </c>
    </row>
    <row r="4499" spans="2:21" ht="15" customHeight="1" x14ac:dyDescent="0.2">
      <c r="B4499" s="63" t="str">
        <f>IFERROR('Dados Status Invest STOCKS'!A4486,"-")</f>
        <v>TCBK</v>
      </c>
      <c r="C4499" s="45">
        <f>IFERROR((Ações!$D4499-Ações!$K4499)/Ações!$D4499,0)</f>
        <v>-1.6548672566371683</v>
      </c>
      <c r="D4499" s="46">
        <f>(Ações!$O4499)/0.06</f>
        <v>16.663733333333333</v>
      </c>
      <c r="E4499" s="47">
        <f>IFERROR((Ações!$F4499-Ações!$K4499)/Ações!$F4499,0)</f>
        <v>0.16885721444094465</v>
      </c>
      <c r="F4499" s="46">
        <f>IF(OR(Ações!$N4499&lt;0,Ações!$M4499&lt;0),"",(22.5*Ações!$M4499*Ações!$N4499)^0.5)</f>
        <v>53.227917956651275</v>
      </c>
      <c r="G4499" s="47">
        <f>IFERROR((Ações!$H4499-Ações!$K4499)/Ações!$H4499,0)</f>
        <v>1.8756266458916748</v>
      </c>
      <c r="H4499" s="48">
        <f>IFERROR(Ações!$I4499/(Ações!$P4499-Table_1[[#This Row],[CAGR LUCRO 5A]]),0)</f>
        <v>-50.523816523364474</v>
      </c>
      <c r="I4499" s="48">
        <f>IF(Ações!$S4499&lt;0,"",Ações!$O4499*(1+Ações!$S4499))</f>
        <v>1.0812096735999999</v>
      </c>
      <c r="J4499" s="49">
        <f>IFERROR(IF(Ações!$B4499="","",(VLOOKUP(Table_1[[#This Row],[AÇÕES]],'Dados Status Invest STOCKS'!A4485:AD5100,4)/Table_1[[#This Row],[LPA]]))/100,0)</f>
        <v>3.0498687664041992E-2</v>
      </c>
      <c r="K4499" s="64">
        <f>IFERROR(IF(Ações!$B4499="","",VLOOKUP(Table_1[[#This Row],[AÇÕES]],'Dados Status Invest STOCKS'!A4485:AD5100,2)),0)</f>
        <v>44.24</v>
      </c>
      <c r="L4499" s="65">
        <f>IFERROR(IF(Ações!$B4499="","",VLOOKUP(Table_1[[#This Row],[AÇÕES]],'Dados Status Invest STOCKS'!A4485:AD5100,3)/100),0)</f>
        <v>2.2599999999999999E-2</v>
      </c>
      <c r="M4499" s="66">
        <f>IFERROR(IF(Ações!$B4499="","",VLOOKUP(Table_1[[#This Row],[AÇÕES]],'Dados Status Invest STOCKS'!A4485:AD5100,28)),0)</f>
        <v>3.81</v>
      </c>
      <c r="N4499" s="66">
        <f>IFERROR(IF(Ações!$B4499="","",VLOOKUP(Table_1[[#This Row],[AÇÕES]],'Dados Status Invest STOCKS'!A4485:AD5100,27)),0)</f>
        <v>33.049999999999997</v>
      </c>
      <c r="O4499" s="66">
        <f>IFERROR(IF(Ações!$L4499="","",Ações!$K4499*Ações!$L4499),0)</f>
        <v>0.99982399999999994</v>
      </c>
      <c r="P4499" s="67">
        <f t="shared" si="70"/>
        <v>0.06</v>
      </c>
      <c r="Q4499" s="67">
        <f>IFERROR(Ações!$O4499/Ações!$M4499,0)</f>
        <v>0.26242099737532804</v>
      </c>
      <c r="R4499" s="67">
        <f>IFERROR(IF(Ações!$B4499="","",VLOOKUP(Table_1[[#This Row],[AÇÕES]],'Dados Status Invest STOCKS'!A4485:AD5100,18)/100),0)</f>
        <v>0.1152</v>
      </c>
      <c r="S4499" s="65">
        <f>IFERROR(IF(Ações!$B4499="","",VLOOKUP(Table_1[[#This Row],[AÇÕES]],'Dados Status Invest STOCKS'!A4485:AD5100,25)/100),0)</f>
        <v>8.14E-2</v>
      </c>
      <c r="T4499" s="67">
        <f>(1-Ações!$Q4499)*Ações!$R4499</f>
        <v>8.4969101102362221E-2</v>
      </c>
      <c r="U4499" s="68">
        <f>IF(Ações!$S4499=0,Ações!$T4499,IF(Ações!$T4499=0,Ações!$S4499,AVERAGE(Ações!$S4499,Ações!$T4499)))</f>
        <v>8.3184550551181111E-2</v>
      </c>
    </row>
    <row r="4500" spans="2:21" ht="15" customHeight="1" x14ac:dyDescent="0.2">
      <c r="B4500" s="63" t="str">
        <f>IFERROR('Dados Status Invest STOCKS'!A4487,"-")</f>
        <v>TCCO</v>
      </c>
      <c r="C4500" s="45">
        <f>IFERROR((Ações!$D4500-Ações!$K4500)/Ações!$D4500,0)</f>
        <v>0</v>
      </c>
      <c r="D4500" s="46">
        <f>(Ações!$O4500)/0.06</f>
        <v>0</v>
      </c>
      <c r="E4500" s="47">
        <f>IFERROR((Ações!$F4500-Ações!$K4500)/Ações!$F4500,0)</f>
        <v>0</v>
      </c>
      <c r="F4500" s="46" t="str">
        <f>IF(OR(Ações!$N4500&lt;0,Ações!$M4500&lt;0),"",(22.5*Ações!$M4500*Ações!$N4500)^0.5)</f>
        <v/>
      </c>
      <c r="G4500" s="47">
        <f>IFERROR((Ações!$H4500-Ações!$K4500)/Ações!$H4500,0)</f>
        <v>0</v>
      </c>
      <c r="H4500" s="48">
        <f>IFERROR(Ações!$I4500/(Ações!$P4500-Table_1[[#This Row],[CAGR LUCRO 5A]]),0)</f>
        <v>0</v>
      </c>
      <c r="I4500" s="48">
        <f>IF(Ações!$S4500&lt;0,"",Ações!$O4500*(1+Ações!$S4500))</f>
        <v>0</v>
      </c>
      <c r="J4500" s="49">
        <f>IFERROR(IF(Ações!$B4500="","",(VLOOKUP(Table_1[[#This Row],[AÇÕES]],'Dados Status Invest STOCKS'!A4486:AD5101,4)/Table_1[[#This Row],[LPA]]))/100,0)</f>
        <v>3.8983050847457623E-2</v>
      </c>
      <c r="K4500" s="64">
        <f>IFERROR(IF(Ações!$B4500="","",VLOOKUP(Table_1[[#This Row],[AÇÕES]],'Dados Status Invest STOCKS'!A4486:AD5101,2)),0)</f>
        <v>1.35</v>
      </c>
      <c r="L4500" s="65">
        <f>IFERROR(IF(Ações!$B4500="","",VLOOKUP(Table_1[[#This Row],[AÇÕES]],'Dados Status Invest STOCKS'!A4486:AD5101,3)/100),0)</f>
        <v>0</v>
      </c>
      <c r="M4500" s="66">
        <f>IFERROR(IF(Ações!$B4500="","",VLOOKUP(Table_1[[#This Row],[AÇÕES]],'Dados Status Invest STOCKS'!A4486:AD5101,28)),0)</f>
        <v>-0.59</v>
      </c>
      <c r="N4500" s="66">
        <f>IFERROR(IF(Ações!$B4500="","",VLOOKUP(Table_1[[#This Row],[AÇÕES]],'Dados Status Invest STOCKS'!A4486:AD5101,27)),0)</f>
        <v>0.19</v>
      </c>
      <c r="O4500" s="66">
        <f>IFERROR(IF(Ações!$L4500="","",Ações!$K4500*Ações!$L4500),0)</f>
        <v>0</v>
      </c>
      <c r="P4500" s="67">
        <f t="shared" si="70"/>
        <v>0.06</v>
      </c>
      <c r="Q4500" s="67">
        <f>IFERROR(Ações!$O4500/Ações!$M4500,0)</f>
        <v>0</v>
      </c>
      <c r="R4500" s="67">
        <f>IFERROR(IF(Ações!$B4500="","",VLOOKUP(Table_1[[#This Row],[AÇÕES]],'Dados Status Invest STOCKS'!A4486:AD5101,18)/100),0)</f>
        <v>-3.1656999999999997</v>
      </c>
      <c r="S4500" s="65">
        <f>IFERROR(IF(Ações!$B4500="","",VLOOKUP(Table_1[[#This Row],[AÇÕES]],'Dados Status Invest STOCKS'!A4486:AD5101,25)/100),0)</f>
        <v>0</v>
      </c>
      <c r="T4500" s="67">
        <f>(1-Ações!$Q4500)*Ações!$R4500</f>
        <v>-3.1656999999999997</v>
      </c>
      <c r="U4500" s="68">
        <f>IF(Ações!$S4500=0,Ações!$T4500,IF(Ações!$T4500=0,Ações!$S4500,AVERAGE(Ações!$S4500,Ações!$T4500)))</f>
        <v>-3.1656999999999997</v>
      </c>
    </row>
    <row r="4501" spans="2:21" ht="15" customHeight="1" x14ac:dyDescent="0.2">
      <c r="B4501" s="63" t="str">
        <f>IFERROR('Dados Status Invest STOCKS'!A4488,"-")</f>
        <v>TCDA</v>
      </c>
      <c r="C4501" s="45">
        <f>IFERROR((Ações!$D4501-Ações!$K4501)/Ações!$D4501,0)</f>
        <v>0</v>
      </c>
      <c r="D4501" s="46">
        <f>(Ações!$O4501)/0.06</f>
        <v>0</v>
      </c>
      <c r="E4501" s="47">
        <f>IFERROR((Ações!$F4501-Ações!$K4501)/Ações!$F4501,0)</f>
        <v>0</v>
      </c>
      <c r="F4501" s="46" t="str">
        <f>IF(OR(Ações!$N4501&lt;0,Ações!$M4501&lt;0),"",(22.5*Ações!$M4501*Ações!$N4501)^0.5)</f>
        <v/>
      </c>
      <c r="G4501" s="47">
        <f>IFERROR((Ações!$H4501-Ações!$K4501)/Ações!$H4501,0)</f>
        <v>0</v>
      </c>
      <c r="H4501" s="48">
        <f>IFERROR(Ações!$I4501/(Ações!$P4501-Table_1[[#This Row],[CAGR LUCRO 5A]]),0)</f>
        <v>0</v>
      </c>
      <c r="I4501" s="48">
        <f>IF(Ações!$S4501&lt;0,"",Ações!$O4501*(1+Ações!$S4501))</f>
        <v>0</v>
      </c>
      <c r="J4501" s="49">
        <f>IFERROR(IF(Ações!$B4501="","",(VLOOKUP(Table_1[[#This Row],[AÇÕES]],'Dados Status Invest STOCKS'!A4487:AD5102,4)/Table_1[[#This Row],[LPA]]))/100,0)</f>
        <v>8.6930091185410327E-3</v>
      </c>
      <c r="K4501" s="64">
        <f>IFERROR(IF(Ações!$B4501="","",VLOOKUP(Table_1[[#This Row],[AÇÕES]],'Dados Status Invest STOCKS'!A4487:AD5102,2)),0)</f>
        <v>9.42</v>
      </c>
      <c r="L4501" s="65">
        <f>IFERROR(IF(Ações!$B4501="","",VLOOKUP(Table_1[[#This Row],[AÇÕES]],'Dados Status Invest STOCKS'!A4487:AD5102,3)/100),0)</f>
        <v>0</v>
      </c>
      <c r="M4501" s="66">
        <f>IFERROR(IF(Ações!$B4501="","",VLOOKUP(Table_1[[#This Row],[AÇÕES]],'Dados Status Invest STOCKS'!A4487:AD5102,28)),0)</f>
        <v>-3.29</v>
      </c>
      <c r="N4501" s="66">
        <f>IFERROR(IF(Ações!$B4501="","",VLOOKUP(Table_1[[#This Row],[AÇÕES]],'Dados Status Invest STOCKS'!A4487:AD5102,27)),0)</f>
        <v>0.03</v>
      </c>
      <c r="O4501" s="66">
        <f>IFERROR(IF(Ações!$L4501="","",Ações!$K4501*Ações!$L4501),0)</f>
        <v>0</v>
      </c>
      <c r="P4501" s="67">
        <f t="shared" si="70"/>
        <v>0.06</v>
      </c>
      <c r="Q4501" s="67">
        <f>IFERROR(Ações!$O4501/Ações!$M4501,0)</f>
        <v>0</v>
      </c>
      <c r="R4501" s="67">
        <f>IFERROR(IF(Ações!$B4501="","",VLOOKUP(Table_1[[#This Row],[AÇÕES]],'Dados Status Invest STOCKS'!A4487:AD5102,18)/100),0)</f>
        <v>-95.390100000000004</v>
      </c>
      <c r="S4501" s="65">
        <f>IFERROR(IF(Ações!$B4501="","",VLOOKUP(Table_1[[#This Row],[AÇÕES]],'Dados Status Invest STOCKS'!A4487:AD5102,25)/100),0)</f>
        <v>0</v>
      </c>
      <c r="T4501" s="67">
        <f>(1-Ações!$Q4501)*Ações!$R4501</f>
        <v>-95.390100000000004</v>
      </c>
      <c r="U4501" s="68">
        <f>IF(Ações!$S4501=0,Ações!$T4501,IF(Ações!$T4501=0,Ações!$S4501,AVERAGE(Ações!$S4501,Ações!$T4501)))</f>
        <v>-95.390100000000004</v>
      </c>
    </row>
    <row r="4502" spans="2:21" ht="15" customHeight="1" x14ac:dyDescent="0.2">
      <c r="B4502" s="63" t="str">
        <f>IFERROR('Dados Status Invest STOCKS'!A4489,"-")</f>
        <v>TCF</v>
      </c>
      <c r="C4502" s="45">
        <f>IFERROR((Ações!$D4502-Ações!$K4502)/Ações!$D4502,0)</f>
        <v>-6.7922077922077913</v>
      </c>
      <c r="D4502" s="46">
        <f>(Ações!$O4502)/0.06</f>
        <v>5.7981000000000007</v>
      </c>
      <c r="E4502" s="47">
        <f>IFERROR((Ações!$F4502-Ações!$K4502)/Ações!$F4502,0)</f>
        <v>-0.32332912525488522</v>
      </c>
      <c r="F4502" s="46">
        <f>IF(OR(Ações!$N4502&lt;0,Ações!$M4502&lt;0),"",(22.5*Ações!$M4502*Ações!$N4502)^0.5)</f>
        <v>34.141166500282324</v>
      </c>
      <c r="G4502" s="47">
        <f>IFERROR((Ações!$H4502-Ações!$K4502)/Ações!$H4502,0)</f>
        <v>-4.7043606383767882</v>
      </c>
      <c r="H4502" s="48">
        <f>IFERROR(Ações!$I4502/(Ações!$P4502-Table_1[[#This Row],[CAGR LUCRO 5A]]),0)</f>
        <v>7.9202566008968622</v>
      </c>
      <c r="I4502" s="48">
        <f>IF(Ações!$S4502&lt;0,"",Ações!$O4502*(1+Ações!$S4502))</f>
        <v>0.35324344440000005</v>
      </c>
      <c r="J4502" s="49">
        <f>IFERROR(IF(Ações!$B4502="","",(VLOOKUP(Table_1[[#This Row],[AÇÕES]],'Dados Status Invest STOCKS'!A4488:AD5103,4)/Table_1[[#This Row],[LPA]]))/100,0)</f>
        <v>0.23316546762589926</v>
      </c>
      <c r="K4502" s="64">
        <f>IFERROR(IF(Ações!$B4502="","",VLOOKUP(Table_1[[#This Row],[AÇÕES]],'Dados Status Invest STOCKS'!A4488:AD5103,2)),0)</f>
        <v>45.18</v>
      </c>
      <c r="L4502" s="65">
        <f>IFERROR(IF(Ações!$B4502="","",VLOOKUP(Table_1[[#This Row],[AÇÕES]],'Dados Status Invest STOCKS'!A4488:AD5103,3)/100),0)</f>
        <v>7.7000000000000002E-3</v>
      </c>
      <c r="M4502" s="66">
        <f>IFERROR(IF(Ações!$B4502="","",VLOOKUP(Table_1[[#This Row],[AÇÕES]],'Dados Status Invest STOCKS'!A4488:AD5103,28)),0)</f>
        <v>1.39</v>
      </c>
      <c r="N4502" s="66">
        <f>IFERROR(IF(Ações!$B4502="","",VLOOKUP(Table_1[[#This Row],[AÇÕES]],'Dados Status Invest STOCKS'!A4488:AD5103,27)),0)</f>
        <v>37.270000000000003</v>
      </c>
      <c r="O4502" s="66">
        <f>IFERROR(IF(Ações!$L4502="","",Ações!$K4502*Ações!$L4502),0)</f>
        <v>0.34788600000000003</v>
      </c>
      <c r="P4502" s="67">
        <f t="shared" si="70"/>
        <v>0.06</v>
      </c>
      <c r="Q4502" s="67">
        <f>IFERROR(Ações!$O4502/Ações!$M4502,0)</f>
        <v>0.25027769784172665</v>
      </c>
      <c r="R4502" s="67">
        <f>IFERROR(IF(Ações!$B4502="","",VLOOKUP(Table_1[[#This Row],[AÇÕES]],'Dados Status Invest STOCKS'!A4488:AD5103,18)/100),0)</f>
        <v>3.7400000000000003E-2</v>
      </c>
      <c r="S4502" s="65">
        <f>IFERROR(IF(Ações!$B4502="","",VLOOKUP(Table_1[[#This Row],[AÇÕES]],'Dados Status Invest STOCKS'!A4488:AD5103,25)/100),0)</f>
        <v>1.54E-2</v>
      </c>
      <c r="T4502" s="67">
        <f>(1-Ações!$Q4502)*Ações!$R4502</f>
        <v>2.8039614100719423E-2</v>
      </c>
      <c r="U4502" s="68">
        <f>IF(Ações!$S4502=0,Ações!$T4502,IF(Ações!$T4502=0,Ações!$S4502,AVERAGE(Ações!$S4502,Ações!$T4502)))</f>
        <v>2.171980705035971E-2</v>
      </c>
    </row>
    <row r="4503" spans="2:21" ht="15" customHeight="1" x14ac:dyDescent="0.2">
      <c r="B4503" s="63" t="str">
        <f>IFERROR('Dados Status Invest STOCKS'!A4490,"-")</f>
        <v>TCFC</v>
      </c>
      <c r="C4503" s="45">
        <f>IFERROR((Ações!$D4503-Ações!$K4503)/Ações!$D4503,0)</f>
        <v>-2.7037037037037028</v>
      </c>
      <c r="D4503" s="46">
        <f>(Ações!$O4503)/0.06</f>
        <v>10.443600000000002</v>
      </c>
      <c r="E4503" s="47">
        <f>IFERROR((Ações!$F4503-Ações!$K4503)/Ações!$F4503,0)</f>
        <v>0.34965149756392683</v>
      </c>
      <c r="F4503" s="46">
        <f>IF(OR(Ações!$N4503&lt;0,Ações!$M4503&lt;0),"",(22.5*Ações!$M4503*Ações!$N4503)^0.5)</f>
        <v>59.475803903772501</v>
      </c>
      <c r="G4503" s="47">
        <f>IFERROR((Ações!$H4503-Ações!$K4503)/Ações!$H4503,0)</f>
        <v>8.4819195473592206</v>
      </c>
      <c r="H4503" s="48">
        <f>IFERROR(Ações!$I4503/(Ações!$P4503-Table_1[[#This Row],[CAGR LUCRO 5A]]),0)</f>
        <v>-5.169796300957592</v>
      </c>
      <c r="I4503" s="48">
        <f>IF(Ações!$S4503&lt;0,"",Ações!$O4503*(1+Ações!$S4503))</f>
        <v>0.75582421920000009</v>
      </c>
      <c r="J4503" s="49">
        <f>IFERROR(IF(Ações!$B4503="","",(VLOOKUP(Table_1[[#This Row],[AÇÕES]],'Dados Status Invest STOCKS'!A4489:AD5104,4)/Table_1[[#This Row],[LPA]]))/100,0)</f>
        <v>1.9863945578231294E-2</v>
      </c>
      <c r="K4503" s="64">
        <f>IFERROR(IF(Ações!$B4503="","",VLOOKUP(Table_1[[#This Row],[AÇÕES]],'Dados Status Invest STOCKS'!A4489:AD5104,2)),0)</f>
        <v>38.68</v>
      </c>
      <c r="L4503" s="65">
        <f>IFERROR(IF(Ações!$B4503="","",VLOOKUP(Table_1[[#This Row],[AÇÕES]],'Dados Status Invest STOCKS'!A4489:AD5104,3)/100),0)</f>
        <v>1.6200000000000003E-2</v>
      </c>
      <c r="M4503" s="66">
        <f>IFERROR(IF(Ações!$B4503="","",VLOOKUP(Table_1[[#This Row],[AÇÕES]],'Dados Status Invest STOCKS'!A4489:AD5104,28)),0)</f>
        <v>4.41</v>
      </c>
      <c r="N4503" s="66">
        <f>IFERROR(IF(Ações!$B4503="","",VLOOKUP(Table_1[[#This Row],[AÇÕES]],'Dados Status Invest STOCKS'!A4489:AD5104,27)),0)</f>
        <v>35.65</v>
      </c>
      <c r="O4503" s="66">
        <f>IFERROR(IF(Ações!$L4503="","",Ações!$K4503*Ações!$L4503),0)</f>
        <v>0.62661600000000006</v>
      </c>
      <c r="P4503" s="67">
        <f t="shared" si="70"/>
        <v>0.06</v>
      </c>
      <c r="Q4503" s="67">
        <f>IFERROR(Ações!$O4503/Ações!$M4503,0)</f>
        <v>0.14208979591836735</v>
      </c>
      <c r="R4503" s="67">
        <f>IFERROR(IF(Ações!$B4503="","",VLOOKUP(Table_1[[#This Row],[AÇÕES]],'Dados Status Invest STOCKS'!A4489:AD5104,18)/100),0)</f>
        <v>0.12380000000000001</v>
      </c>
      <c r="S4503" s="65">
        <f>IFERROR(IF(Ações!$B4503="","",VLOOKUP(Table_1[[#This Row],[AÇÕES]],'Dados Status Invest STOCKS'!A4489:AD5104,25)/100),0)</f>
        <v>0.20620000000000002</v>
      </c>
      <c r="T4503" s="67">
        <f>(1-Ações!$Q4503)*Ações!$R4503</f>
        <v>0.10620928326530613</v>
      </c>
      <c r="U4503" s="68">
        <f>IF(Ações!$S4503=0,Ações!$T4503,IF(Ações!$T4503=0,Ações!$S4503,AVERAGE(Ações!$S4503,Ações!$T4503)))</f>
        <v>0.15620464163265307</v>
      </c>
    </row>
    <row r="4504" spans="2:21" ht="15" customHeight="1" x14ac:dyDescent="0.2">
      <c r="B4504" s="63" t="str">
        <f>IFERROR('Dados Status Invest STOCKS'!A4491,"-")</f>
        <v>TCFCP</v>
      </c>
      <c r="C4504" s="45">
        <f>IFERROR((Ações!$D4504-Ações!$K4504)/Ações!$D4504,0)</f>
        <v>-1.2304832713754643</v>
      </c>
      <c r="D4504" s="46">
        <f>(Ações!$O4504)/0.06</f>
        <v>11.853933333333336</v>
      </c>
      <c r="E4504" s="47">
        <f>IFERROR((Ações!$F4504-Ações!$K4504)/Ações!$F4504,0)</f>
        <v>0.22556834723906224</v>
      </c>
      <c r="F4504" s="46">
        <f>IF(OR(Ações!$N4504&lt;0,Ações!$M4504&lt;0),"",(22.5*Ações!$M4504*Ações!$N4504)^0.5)</f>
        <v>34.141166500282324</v>
      </c>
      <c r="G4504" s="47">
        <f>IFERROR((Ações!$H4504-Ações!$K4504)/Ações!$H4504,0)</f>
        <v>-0.63284672548331866</v>
      </c>
      <c r="H4504" s="48">
        <f>IFERROR(Ações!$I4504/(Ações!$P4504-Table_1[[#This Row],[CAGR LUCRO 5A]]),0)</f>
        <v>16.192579246636775</v>
      </c>
      <c r="I4504" s="48">
        <f>IF(Ações!$S4504&lt;0,"",Ações!$O4504*(1+Ações!$S4504))</f>
        <v>0.72218903440000015</v>
      </c>
      <c r="J4504" s="49">
        <f>IFERROR(IF(Ações!$B4504="","",(VLOOKUP(Table_1[[#This Row],[AÇÕES]],'Dados Status Invest STOCKS'!A4490:AD5105,4)/Table_1[[#This Row],[LPA]]))/100,0)</f>
        <v>0.1364748201438849</v>
      </c>
      <c r="K4504" s="64">
        <f>IFERROR(IF(Ações!$B4504="","",VLOOKUP(Table_1[[#This Row],[AÇÕES]],'Dados Status Invest STOCKS'!A4490:AD5105,2)),0)</f>
        <v>26.44</v>
      </c>
      <c r="L4504" s="65">
        <f>IFERROR(IF(Ações!$B4504="","",VLOOKUP(Table_1[[#This Row],[AÇÕES]],'Dados Status Invest STOCKS'!A4490:AD5105,3)/100),0)</f>
        <v>2.69E-2</v>
      </c>
      <c r="M4504" s="66">
        <f>IFERROR(IF(Ações!$B4504="","",VLOOKUP(Table_1[[#This Row],[AÇÕES]],'Dados Status Invest STOCKS'!A4490:AD5105,28)),0)</f>
        <v>1.39</v>
      </c>
      <c r="N4504" s="66">
        <f>IFERROR(IF(Ações!$B4504="","",VLOOKUP(Table_1[[#This Row],[AÇÕES]],'Dados Status Invest STOCKS'!A4490:AD5105,27)),0)</f>
        <v>37.270000000000003</v>
      </c>
      <c r="O4504" s="66">
        <f>IFERROR(IF(Ações!$L4504="","",Ações!$K4504*Ações!$L4504),0)</f>
        <v>0.71123600000000009</v>
      </c>
      <c r="P4504" s="67">
        <f t="shared" si="70"/>
        <v>0.06</v>
      </c>
      <c r="Q4504" s="67">
        <f>IFERROR(Ações!$O4504/Ações!$M4504,0)</f>
        <v>0.51168057553956847</v>
      </c>
      <c r="R4504" s="67">
        <f>IFERROR(IF(Ações!$B4504="","",VLOOKUP(Table_1[[#This Row],[AÇÕES]],'Dados Status Invest STOCKS'!A4490:AD5105,18)/100),0)</f>
        <v>3.7400000000000003E-2</v>
      </c>
      <c r="S4504" s="65">
        <f>IFERROR(IF(Ações!$B4504="","",VLOOKUP(Table_1[[#This Row],[AÇÕES]],'Dados Status Invest STOCKS'!A4490:AD5105,25)/100),0)</f>
        <v>1.54E-2</v>
      </c>
      <c r="T4504" s="67">
        <f>(1-Ações!$Q4504)*Ações!$R4504</f>
        <v>1.8263146474820139E-2</v>
      </c>
      <c r="U4504" s="68">
        <f>IF(Ações!$S4504=0,Ações!$T4504,IF(Ações!$T4504=0,Ações!$S4504,AVERAGE(Ações!$S4504,Ações!$T4504)))</f>
        <v>1.683157323741007E-2</v>
      </c>
    </row>
    <row r="4505" spans="2:21" ht="15" customHeight="1" x14ac:dyDescent="0.2">
      <c r="B4505" s="63" t="str">
        <f>IFERROR('Dados Status Invest STOCKS'!A4492,"-")</f>
        <v>TCMD</v>
      </c>
      <c r="C4505" s="45">
        <f>IFERROR((Ações!$D4505-Ações!$K4505)/Ações!$D4505,0)</f>
        <v>0</v>
      </c>
      <c r="D4505" s="46">
        <f>(Ações!$O4505)/0.06</f>
        <v>0</v>
      </c>
      <c r="E4505" s="47">
        <f>IFERROR((Ações!$F4505-Ações!$K4505)/Ações!$F4505,0)</f>
        <v>-1.0994926548738881</v>
      </c>
      <c r="F4505" s="46">
        <f>IF(OR(Ações!$N4505&lt;0,Ações!$M4505&lt;0),"",(22.5*Ações!$M4505*Ações!$N4505)^0.5)</f>
        <v>7.6447040492094924</v>
      </c>
      <c r="G4505" s="47">
        <f>IFERROR((Ações!$H4505-Ações!$K4505)/Ações!$H4505,0)</f>
        <v>0</v>
      </c>
      <c r="H4505" s="48">
        <f>IFERROR(Ações!$I4505/(Ações!$P4505-Table_1[[#This Row],[CAGR LUCRO 5A]]),0)</f>
        <v>0</v>
      </c>
      <c r="I4505" s="48">
        <f>IF(Ações!$S4505&lt;0,"",Ações!$O4505*(1+Ações!$S4505))</f>
        <v>0</v>
      </c>
      <c r="J4505" s="49">
        <f>IFERROR(IF(Ações!$B4505="","",(VLOOKUP(Table_1[[#This Row],[AÇÕES]],'Dados Status Invest STOCKS'!A4491:AD5106,4)/Table_1[[#This Row],[LPA]]))/100,0)</f>
        <v>1.0464102564102564</v>
      </c>
      <c r="K4505" s="64">
        <f>IFERROR(IF(Ações!$B4505="","",VLOOKUP(Table_1[[#This Row],[AÇÕES]],'Dados Status Invest STOCKS'!A4491:AD5106,2)),0)</f>
        <v>16.05</v>
      </c>
      <c r="L4505" s="65">
        <f>IFERROR(IF(Ações!$B4505="","",VLOOKUP(Table_1[[#This Row],[AÇÕES]],'Dados Status Invest STOCKS'!A4491:AD5106,3)/100),0)</f>
        <v>0</v>
      </c>
      <c r="M4505" s="66">
        <f>IFERROR(IF(Ações!$B4505="","",VLOOKUP(Table_1[[#This Row],[AÇÕES]],'Dados Status Invest STOCKS'!A4491:AD5106,28)),0)</f>
        <v>0.39</v>
      </c>
      <c r="N4505" s="66">
        <f>IFERROR(IF(Ações!$B4505="","",VLOOKUP(Table_1[[#This Row],[AÇÕES]],'Dados Status Invest STOCKS'!A4491:AD5106,27)),0)</f>
        <v>6.66</v>
      </c>
      <c r="O4505" s="66">
        <f>IFERROR(IF(Ações!$L4505="","",Ações!$K4505*Ações!$L4505),0)</f>
        <v>0</v>
      </c>
      <c r="P4505" s="67">
        <f t="shared" si="70"/>
        <v>0.06</v>
      </c>
      <c r="Q4505" s="67">
        <f>IFERROR(Ações!$O4505/Ações!$M4505,0)</f>
        <v>0</v>
      </c>
      <c r="R4505" s="67">
        <f>IFERROR(IF(Ações!$B4505="","",VLOOKUP(Table_1[[#This Row],[AÇÕES]],'Dados Status Invest STOCKS'!A4491:AD5106,18)/100),0)</f>
        <v>5.9000000000000004E-2</v>
      </c>
      <c r="S4505" s="65">
        <f>IFERROR(IF(Ações!$B4505="","",VLOOKUP(Table_1[[#This Row],[AÇÕES]],'Dados Status Invest STOCKS'!A4491:AD5106,25)/100),0)</f>
        <v>0</v>
      </c>
      <c r="T4505" s="67">
        <f>(1-Ações!$Q4505)*Ações!$R4505</f>
        <v>5.9000000000000004E-2</v>
      </c>
      <c r="U4505" s="68">
        <f>IF(Ações!$S4505=0,Ações!$T4505,IF(Ações!$T4505=0,Ações!$S4505,AVERAGE(Ações!$S4505,Ações!$T4505)))</f>
        <v>5.9000000000000004E-2</v>
      </c>
    </row>
    <row r="4506" spans="2:21" ht="15" customHeight="1" x14ac:dyDescent="0.2">
      <c r="B4506" s="63" t="str">
        <f>IFERROR('Dados Status Invest STOCKS'!A4493,"-")</f>
        <v>TCOM</v>
      </c>
      <c r="C4506" s="45">
        <f>IFERROR((Ações!$D4506-Ações!$K4506)/Ações!$D4506,0)</f>
        <v>0</v>
      </c>
      <c r="D4506" s="46">
        <f>(Ações!$O4506)/0.06</f>
        <v>0</v>
      </c>
      <c r="E4506" s="47">
        <f>IFERROR((Ações!$F4506-Ações!$K4506)/Ações!$F4506,0)</f>
        <v>-0.19717555476175258</v>
      </c>
      <c r="F4506" s="46">
        <f>IF(OR(Ações!$N4506&lt;0,Ações!$M4506&lt;0),"",(22.5*Ações!$M4506*Ações!$N4506)^0.5)</f>
        <v>21.542371039419038</v>
      </c>
      <c r="G4506" s="47">
        <f>IFERROR((Ações!$H4506-Ações!$K4506)/Ações!$H4506,0)</f>
        <v>0</v>
      </c>
      <c r="H4506" s="48">
        <f>IFERROR(Ações!$I4506/(Ações!$P4506-Table_1[[#This Row],[CAGR LUCRO 5A]]),0)</f>
        <v>0</v>
      </c>
      <c r="I4506" s="48">
        <f>IF(Ações!$S4506&lt;0,"",Ações!$O4506*(1+Ações!$S4506))</f>
        <v>0</v>
      </c>
      <c r="J4506" s="49">
        <f>IFERROR(IF(Ações!$B4506="","",(VLOOKUP(Table_1[[#This Row],[AÇÕES]],'Dados Status Invest STOCKS'!A4492:AD5107,4)/Table_1[[#This Row],[LPA]]))/100,0)</f>
        <v>0.37373493975903616</v>
      </c>
      <c r="K4506" s="64">
        <f>IFERROR(IF(Ações!$B4506="","",VLOOKUP(Table_1[[#This Row],[AÇÕES]],'Dados Status Invest STOCKS'!A4492:AD5107,2)),0)</f>
        <v>25.79</v>
      </c>
      <c r="L4506" s="65">
        <f>IFERROR(IF(Ações!$B4506="","",VLOOKUP(Table_1[[#This Row],[AÇÕES]],'Dados Status Invest STOCKS'!A4492:AD5107,3)/100),0)</f>
        <v>0</v>
      </c>
      <c r="M4506" s="66">
        <f>IFERROR(IF(Ações!$B4506="","",VLOOKUP(Table_1[[#This Row],[AÇÕES]],'Dados Status Invest STOCKS'!A4492:AD5107,28)),0)</f>
        <v>0.83</v>
      </c>
      <c r="N4506" s="66">
        <f>IFERROR(IF(Ações!$B4506="","",VLOOKUP(Table_1[[#This Row],[AÇÕES]],'Dados Status Invest STOCKS'!A4492:AD5107,27)),0)</f>
        <v>24.85</v>
      </c>
      <c r="O4506" s="66">
        <f>IFERROR(IF(Ações!$L4506="","",Ações!$K4506*Ações!$L4506),0)</f>
        <v>0</v>
      </c>
      <c r="P4506" s="67">
        <f t="shared" si="70"/>
        <v>0.06</v>
      </c>
      <c r="Q4506" s="67">
        <f>IFERROR(Ações!$O4506/Ações!$M4506,0)</f>
        <v>0</v>
      </c>
      <c r="R4506" s="67">
        <f>IFERROR(IF(Ações!$B4506="","",VLOOKUP(Table_1[[#This Row],[AÇÕES]],'Dados Status Invest STOCKS'!A4492:AD5107,18)/100),0)</f>
        <v>3.3500000000000002E-2</v>
      </c>
      <c r="S4506" s="65">
        <f>IFERROR(IF(Ações!$B4506="","",VLOOKUP(Table_1[[#This Row],[AÇÕES]],'Dados Status Invest STOCKS'!A4492:AD5107,25)/100),0)</f>
        <v>0</v>
      </c>
      <c r="T4506" s="67">
        <f>(1-Ações!$Q4506)*Ações!$R4506</f>
        <v>3.3500000000000002E-2</v>
      </c>
      <c r="U4506" s="68">
        <f>IF(Ações!$S4506=0,Ações!$T4506,IF(Ações!$T4506=0,Ações!$S4506,AVERAGE(Ações!$S4506,Ações!$T4506)))</f>
        <v>3.3500000000000002E-2</v>
      </c>
    </row>
    <row r="4507" spans="2:21" ht="15" customHeight="1" x14ac:dyDescent="0.2">
      <c r="B4507" s="63" t="str">
        <f>IFERROR('Dados Status Invest STOCKS'!A4494,"-")</f>
        <v>TCON</v>
      </c>
      <c r="C4507" s="45">
        <f>IFERROR((Ações!$D4507-Ações!$K4507)/Ações!$D4507,0)</f>
        <v>0</v>
      </c>
      <c r="D4507" s="46">
        <f>(Ações!$O4507)/0.06</f>
        <v>0</v>
      </c>
      <c r="E4507" s="47">
        <f>IFERROR((Ações!$F4507-Ações!$K4507)/Ações!$F4507,0)</f>
        <v>0</v>
      </c>
      <c r="F4507" s="46" t="str">
        <f>IF(OR(Ações!$N4507&lt;0,Ações!$M4507&lt;0),"",(22.5*Ações!$M4507*Ações!$N4507)^0.5)</f>
        <v/>
      </c>
      <c r="G4507" s="47">
        <f>IFERROR((Ações!$H4507-Ações!$K4507)/Ações!$H4507,0)</f>
        <v>0</v>
      </c>
      <c r="H4507" s="48">
        <f>IFERROR(Ações!$I4507/(Ações!$P4507-Table_1[[#This Row],[CAGR LUCRO 5A]]),0)</f>
        <v>0</v>
      </c>
      <c r="I4507" s="48">
        <f>IF(Ações!$S4507&lt;0,"",Ações!$O4507*(1+Ações!$S4507))</f>
        <v>0</v>
      </c>
      <c r="J4507" s="49">
        <f>IFERROR(IF(Ações!$B4507="","",(VLOOKUP(Table_1[[#This Row],[AÇÕES]],'Dados Status Invest STOCKS'!A4493:AD5108,4)/Table_1[[#This Row],[LPA]]))/100,0)</f>
        <v>1.3461538461538461E-2</v>
      </c>
      <c r="K4507" s="64">
        <f>IFERROR(IF(Ações!$B4507="","",VLOOKUP(Table_1[[#This Row],[AÇÕES]],'Dados Status Invest STOCKS'!A4493:AD5108,2)),0)</f>
        <v>2.27</v>
      </c>
      <c r="L4507" s="65">
        <f>IFERROR(IF(Ações!$B4507="","",VLOOKUP(Table_1[[#This Row],[AÇÕES]],'Dados Status Invest STOCKS'!A4493:AD5108,3)/100),0)</f>
        <v>0</v>
      </c>
      <c r="M4507" s="66">
        <f>IFERROR(IF(Ações!$B4507="","",VLOOKUP(Table_1[[#This Row],[AÇÕES]],'Dados Status Invest STOCKS'!A4493:AD5108,28)),0)</f>
        <v>-1.3</v>
      </c>
      <c r="N4507" s="66">
        <f>IFERROR(IF(Ações!$B4507="","",VLOOKUP(Table_1[[#This Row],[AÇÕES]],'Dados Status Invest STOCKS'!A4493:AD5108,27)),0)</f>
        <v>0.97</v>
      </c>
      <c r="O4507" s="66">
        <f>IFERROR(IF(Ações!$L4507="","",Ações!$K4507*Ações!$L4507),0)</f>
        <v>0</v>
      </c>
      <c r="P4507" s="67">
        <f t="shared" si="70"/>
        <v>0.06</v>
      </c>
      <c r="Q4507" s="67">
        <f>IFERROR(Ações!$O4507/Ações!$M4507,0)</f>
        <v>0</v>
      </c>
      <c r="R4507" s="67">
        <f>IFERROR(IF(Ações!$B4507="","",VLOOKUP(Table_1[[#This Row],[AÇÕES]],'Dados Status Invest STOCKS'!A4493:AD5108,18)/100),0)</f>
        <v>-1.3393999999999999</v>
      </c>
      <c r="S4507" s="65">
        <f>IFERROR(IF(Ações!$B4507="","",VLOOKUP(Table_1[[#This Row],[AÇÕES]],'Dados Status Invest STOCKS'!A4493:AD5108,25)/100),0)</f>
        <v>0</v>
      </c>
      <c r="T4507" s="67">
        <f>(1-Ações!$Q4507)*Ações!$R4507</f>
        <v>-1.3393999999999999</v>
      </c>
      <c r="U4507" s="68">
        <f>IF(Ações!$S4507=0,Ações!$T4507,IF(Ações!$T4507=0,Ações!$S4507,AVERAGE(Ações!$S4507,Ações!$T4507)))</f>
        <v>-1.3393999999999999</v>
      </c>
    </row>
    <row r="4508" spans="2:21" ht="15" customHeight="1" x14ac:dyDescent="0.2">
      <c r="B4508" s="63" t="str">
        <f>IFERROR('Dados Status Invest STOCKS'!A4495,"-")</f>
        <v>TCP</v>
      </c>
      <c r="C4508" s="45">
        <f>IFERROR((Ações!$D4508-Ações!$K4508)/Ações!$D4508,0)</f>
        <v>-1.7906976744186045</v>
      </c>
      <c r="D4508" s="46">
        <f>(Ações!$O4508)/0.06</f>
        <v>10.82525</v>
      </c>
      <c r="E4508" s="47">
        <f>IFERROR((Ações!$F4508-Ações!$K4508)/Ações!$F4508,0)</f>
        <v>0</v>
      </c>
      <c r="F4508" s="46">
        <f>IF(OR(Ações!$N4508&lt;0,Ações!$M4508&lt;0),"",(22.5*Ações!$M4508*Ações!$N4508)^0.5)</f>
        <v>0</v>
      </c>
      <c r="G4508" s="47">
        <f>IFERROR((Ações!$H4508-Ações!$K4508)/Ações!$H4508,0)</f>
        <v>2.9988745832178525</v>
      </c>
      <c r="H4508" s="48">
        <f>IFERROR(Ações!$I4508/(Ações!$P4508-Table_1[[#This Row],[CAGR LUCRO 5A]]),0)</f>
        <v>-15.113504495798317</v>
      </c>
      <c r="I4508" s="48">
        <f>IF(Ações!$S4508&lt;0,"",Ações!$O4508*(1+Ações!$S4508))</f>
        <v>0.71940281399999995</v>
      </c>
      <c r="J4508" s="49">
        <f>IFERROR(IF(Ações!$B4508="","",(VLOOKUP(Table_1[[#This Row],[AÇÕES]],'Dados Status Invest STOCKS'!A4494:AD5109,4)/Table_1[[#This Row],[LPA]]))/100,0)</f>
        <v>1.8778054862842893E-2</v>
      </c>
      <c r="K4508" s="64">
        <f>IFERROR(IF(Ações!$B4508="","",VLOOKUP(Table_1[[#This Row],[AÇÕES]],'Dados Status Invest STOCKS'!A4494:AD5109,2)),0)</f>
        <v>30.21</v>
      </c>
      <c r="L4508" s="65">
        <f>IFERROR(IF(Ações!$B4508="","",VLOOKUP(Table_1[[#This Row],[AÇÕES]],'Dados Status Invest STOCKS'!A4494:AD5109,3)/100),0)</f>
        <v>2.1499999999999998E-2</v>
      </c>
      <c r="M4508" s="66">
        <f>IFERROR(IF(Ações!$B4508="","",VLOOKUP(Table_1[[#This Row],[AÇÕES]],'Dados Status Invest STOCKS'!A4494:AD5109,28)),0)</f>
        <v>4.01</v>
      </c>
      <c r="N4508" s="66">
        <f>IFERROR(IF(Ações!$B4508="","",VLOOKUP(Table_1[[#This Row],[AÇÕES]],'Dados Status Invest STOCKS'!A4494:AD5109,27)),0)</f>
        <v>0</v>
      </c>
      <c r="O4508" s="66">
        <f>IFERROR(IF(Ações!$L4508="","",Ações!$K4508*Ações!$L4508),0)</f>
        <v>0.64951499999999995</v>
      </c>
      <c r="P4508" s="67">
        <f t="shared" si="70"/>
        <v>0.06</v>
      </c>
      <c r="Q4508" s="67">
        <f>IFERROR(Ações!$O4508/Ações!$M4508,0)</f>
        <v>0.16197381546134662</v>
      </c>
      <c r="R4508" s="67">
        <f>IFERROR(IF(Ações!$B4508="","",VLOOKUP(Table_1[[#This Row],[AÇÕES]],'Dados Status Invest STOCKS'!A4494:AD5109,18)/100),0)</f>
        <v>0</v>
      </c>
      <c r="S4508" s="65">
        <f>IFERROR(IF(Ações!$B4508="","",VLOOKUP(Table_1[[#This Row],[AÇÕES]],'Dados Status Invest STOCKS'!A4494:AD5109,25)/100),0)</f>
        <v>0.1076</v>
      </c>
      <c r="T4508" s="67">
        <f>(1-Ações!$Q4508)*Ações!$R4508</f>
        <v>0</v>
      </c>
      <c r="U4508" s="68">
        <f>IF(Ações!$S4508=0,Ações!$T4508,IF(Ações!$T4508=0,Ações!$S4508,AVERAGE(Ações!$S4508,Ações!$T4508)))</f>
        <v>0.1076</v>
      </c>
    </row>
    <row r="4509" spans="2:21" ht="15" customHeight="1" x14ac:dyDescent="0.2">
      <c r="B4509" s="63" t="str">
        <f>IFERROR('Dados Status Invest STOCKS'!A4496,"-")</f>
        <v>TCPC</v>
      </c>
      <c r="C4509" s="45">
        <f>IFERROR((Ações!$D4509-Ações!$K4509)/Ações!$D4509,0)</f>
        <v>0.3449781659388646</v>
      </c>
      <c r="D4509" s="46">
        <f>(Ações!$O4509)/0.06</f>
        <v>19.999333333333333</v>
      </c>
      <c r="E4509" s="47">
        <f>IFERROR((Ações!$F4509-Ações!$K4509)/Ações!$F4509,0)</f>
        <v>0.54194810197392507</v>
      </c>
      <c r="F4509" s="46">
        <f>IF(OR(Ações!$N4509&lt;0,Ações!$M4509&lt;0),"",(22.5*Ações!$M4509*Ações!$N4509)^0.5)</f>
        <v>28.599379363895295</v>
      </c>
      <c r="G4509" s="47">
        <f>IFERROR((Ações!$H4509-Ações!$K4509)/Ações!$H4509,0)</f>
        <v>0.77505829563983086</v>
      </c>
      <c r="H4509" s="48">
        <f>IFERROR(Ações!$I4509/(Ações!$P4509-Table_1[[#This Row],[CAGR LUCRO 5A]]),0)</f>
        <v>58.237311028037375</v>
      </c>
      <c r="I4509" s="48">
        <f>IF(Ações!$S4509&lt;0,"",Ações!$O4509*(1+Ações!$S4509))</f>
        <v>1.246278456</v>
      </c>
      <c r="J4509" s="49">
        <f>IFERROR(IF(Ações!$B4509="","",(VLOOKUP(Table_1[[#This Row],[AÇÕES]],'Dados Status Invest STOCKS'!A4495:AD5110,4)/Table_1[[#This Row],[LPA]]))/100,0)</f>
        <v>1.9651162790697677E-2</v>
      </c>
      <c r="K4509" s="64">
        <f>IFERROR(IF(Ações!$B4509="","",VLOOKUP(Table_1[[#This Row],[AÇÕES]],'Dados Status Invest STOCKS'!A4495:AD5110,2)),0)</f>
        <v>13.1</v>
      </c>
      <c r="L4509" s="65">
        <f>IFERROR(IF(Ações!$B4509="","",VLOOKUP(Table_1[[#This Row],[AÇÕES]],'Dados Status Invest STOCKS'!A4495:AD5110,3)/100),0)</f>
        <v>9.1600000000000001E-2</v>
      </c>
      <c r="M4509" s="66">
        <f>IFERROR(IF(Ações!$B4509="","",VLOOKUP(Table_1[[#This Row],[AÇÕES]],'Dados Status Invest STOCKS'!A4495:AD5110,28)),0)</f>
        <v>2.58</v>
      </c>
      <c r="N4509" s="66">
        <f>IFERROR(IF(Ações!$B4509="","",VLOOKUP(Table_1[[#This Row],[AÇÕES]],'Dados Status Invest STOCKS'!A4495:AD5110,27)),0)</f>
        <v>14.09</v>
      </c>
      <c r="O4509" s="66">
        <f>IFERROR(IF(Ações!$L4509="","",Ações!$K4509*Ações!$L4509),0)</f>
        <v>1.1999599999999999</v>
      </c>
      <c r="P4509" s="67">
        <f t="shared" si="70"/>
        <v>0.06</v>
      </c>
      <c r="Q4509" s="67">
        <f>IFERROR(Ações!$O4509/Ações!$M4509,0)</f>
        <v>0.46510077519379839</v>
      </c>
      <c r="R4509" s="67">
        <f>IFERROR(IF(Ações!$B4509="","",VLOOKUP(Table_1[[#This Row],[AÇÕES]],'Dados Status Invest STOCKS'!A4495:AD5110,18)/100),0)</f>
        <v>0.1832</v>
      </c>
      <c r="S4509" s="65">
        <f>IFERROR(IF(Ações!$B4509="","",VLOOKUP(Table_1[[#This Row],[AÇÕES]],'Dados Status Invest STOCKS'!A4495:AD5110,25)/100),0)</f>
        <v>3.8599999999999995E-2</v>
      </c>
      <c r="T4509" s="67">
        <f>(1-Ações!$Q4509)*Ações!$R4509</f>
        <v>9.7993537984496143E-2</v>
      </c>
      <c r="U4509" s="68">
        <f>IF(Ações!$S4509=0,Ações!$T4509,IF(Ações!$T4509=0,Ações!$S4509,AVERAGE(Ações!$S4509,Ações!$T4509)))</f>
        <v>6.8296768992248069E-2</v>
      </c>
    </row>
    <row r="4510" spans="2:21" ht="15" customHeight="1" x14ac:dyDescent="0.2">
      <c r="B4510" s="63" t="str">
        <f>IFERROR('Dados Status Invest STOCKS'!A4497,"-")</f>
        <v>TCRR</v>
      </c>
      <c r="C4510" s="45">
        <f>IFERROR((Ações!$D4510-Ações!$K4510)/Ações!$D4510,0)</f>
        <v>0</v>
      </c>
      <c r="D4510" s="46">
        <f>(Ações!$O4510)/0.06</f>
        <v>0</v>
      </c>
      <c r="E4510" s="47">
        <f>IFERROR((Ações!$F4510-Ações!$K4510)/Ações!$F4510,0)</f>
        <v>0</v>
      </c>
      <c r="F4510" s="46" t="str">
        <f>IF(OR(Ações!$N4510&lt;0,Ações!$M4510&lt;0),"",(22.5*Ações!$M4510*Ações!$N4510)^0.5)</f>
        <v/>
      </c>
      <c r="G4510" s="47">
        <f>IFERROR((Ações!$H4510-Ações!$K4510)/Ações!$H4510,0)</f>
        <v>0</v>
      </c>
      <c r="H4510" s="48">
        <f>IFERROR(Ações!$I4510/(Ações!$P4510-Table_1[[#This Row],[CAGR LUCRO 5A]]),0)</f>
        <v>0</v>
      </c>
      <c r="I4510" s="48">
        <f>IF(Ações!$S4510&lt;0,"",Ações!$O4510*(1+Ações!$S4510))</f>
        <v>0</v>
      </c>
      <c r="J4510" s="49">
        <f>IFERROR(IF(Ações!$B4510="","",(VLOOKUP(Table_1[[#This Row],[AÇÕES]],'Dados Status Invest STOCKS'!A4496:AD5111,4)/Table_1[[#This Row],[LPA]]))/100,0)</f>
        <v>6.3291139240506319E-3</v>
      </c>
      <c r="K4510" s="64">
        <f>IFERROR(IF(Ações!$B4510="","",VLOOKUP(Table_1[[#This Row],[AÇÕES]],'Dados Status Invest STOCKS'!A4496:AD5111,2)),0)</f>
        <v>3.56</v>
      </c>
      <c r="L4510" s="65">
        <f>IFERROR(IF(Ações!$B4510="","",VLOOKUP(Table_1[[#This Row],[AÇÕES]],'Dados Status Invest STOCKS'!A4496:AD5111,3)/100),0)</f>
        <v>0</v>
      </c>
      <c r="M4510" s="66">
        <f>IFERROR(IF(Ações!$B4510="","",VLOOKUP(Table_1[[#This Row],[AÇÕES]],'Dados Status Invest STOCKS'!A4496:AD5111,28)),0)</f>
        <v>-2.37</v>
      </c>
      <c r="N4510" s="66">
        <f>IFERROR(IF(Ações!$B4510="","",VLOOKUP(Table_1[[#This Row],[AÇÕES]],'Dados Status Invest STOCKS'!A4496:AD5111,27)),0)</f>
        <v>8.01</v>
      </c>
      <c r="O4510" s="66">
        <f>IFERROR(IF(Ações!$L4510="","",Ações!$K4510*Ações!$L4510),0)</f>
        <v>0</v>
      </c>
      <c r="P4510" s="67">
        <f t="shared" si="70"/>
        <v>0.06</v>
      </c>
      <c r="Q4510" s="67">
        <f>IFERROR(Ações!$O4510/Ações!$M4510,0)</f>
        <v>0</v>
      </c>
      <c r="R4510" s="67">
        <f>IFERROR(IF(Ações!$B4510="","",VLOOKUP(Table_1[[#This Row],[AÇÕES]],'Dados Status Invest STOCKS'!A4496:AD5111,18)/100),0)</f>
        <v>-0.29559999999999997</v>
      </c>
      <c r="S4510" s="65">
        <f>IFERROR(IF(Ações!$B4510="","",VLOOKUP(Table_1[[#This Row],[AÇÕES]],'Dados Status Invest STOCKS'!A4496:AD5111,25)/100),0)</f>
        <v>0</v>
      </c>
      <c r="T4510" s="67">
        <f>(1-Ações!$Q4510)*Ações!$R4510</f>
        <v>-0.29559999999999997</v>
      </c>
      <c r="U4510" s="68">
        <f>IF(Ações!$S4510=0,Ações!$T4510,IF(Ações!$T4510=0,Ações!$S4510,AVERAGE(Ações!$S4510,Ações!$T4510)))</f>
        <v>-0.29559999999999997</v>
      </c>
    </row>
    <row r="4511" spans="2:21" ht="15" customHeight="1" x14ac:dyDescent="0.2">
      <c r="B4511" s="63" t="str">
        <f>IFERROR('Dados Status Invest STOCKS'!A4498,"-")</f>
        <v>TCS</v>
      </c>
      <c r="C4511" s="45">
        <f>IFERROR((Ações!$D4511-Ações!$K4511)/Ações!$D4511,0)</f>
        <v>0</v>
      </c>
      <c r="D4511" s="46">
        <f>(Ações!$O4511)/0.06</f>
        <v>0</v>
      </c>
      <c r="E4511" s="47">
        <f>IFERROR((Ações!$F4511-Ações!$K4511)/Ações!$F4511,0)</f>
        <v>0.39840242850380009</v>
      </c>
      <c r="F4511" s="46">
        <f>IF(OR(Ações!$N4511&lt;0,Ações!$M4511&lt;0),"",(22.5*Ações!$M4511*Ações!$N4511)^0.5)</f>
        <v>17.337171049510932</v>
      </c>
      <c r="G4511" s="47">
        <f>IFERROR((Ações!$H4511-Ações!$K4511)/Ações!$H4511,0)</f>
        <v>0</v>
      </c>
      <c r="H4511" s="48">
        <f>IFERROR(Ações!$I4511/(Ações!$P4511-Table_1[[#This Row],[CAGR LUCRO 5A]]),0)</f>
        <v>0</v>
      </c>
      <c r="I4511" s="48">
        <f>IF(Ações!$S4511&lt;0,"",Ações!$O4511*(1+Ações!$S4511))</f>
        <v>0</v>
      </c>
      <c r="J4511" s="49">
        <f>IFERROR(IF(Ações!$B4511="","",(VLOOKUP(Table_1[[#This Row],[AÇÕES]],'Dados Status Invest STOCKS'!A4497:AD5112,4)/Table_1[[#This Row],[LPA]]))/100,0)</f>
        <v>3.1147540983606555E-2</v>
      </c>
      <c r="K4511" s="64">
        <f>IFERROR(IF(Ações!$B4511="","",VLOOKUP(Table_1[[#This Row],[AÇÕES]],'Dados Status Invest STOCKS'!A4497:AD5112,2)),0)</f>
        <v>10.43</v>
      </c>
      <c r="L4511" s="65">
        <f>IFERROR(IF(Ações!$B4511="","",VLOOKUP(Table_1[[#This Row],[AÇÕES]],'Dados Status Invest STOCKS'!A4497:AD5112,3)/100),0)</f>
        <v>0</v>
      </c>
      <c r="M4511" s="66">
        <f>IFERROR(IF(Ações!$B4511="","",VLOOKUP(Table_1[[#This Row],[AÇÕES]],'Dados Status Invest STOCKS'!A4497:AD5112,28)),0)</f>
        <v>1.83</v>
      </c>
      <c r="N4511" s="66">
        <f>IFERROR(IF(Ações!$B4511="","",VLOOKUP(Table_1[[#This Row],[AÇÕES]],'Dados Status Invest STOCKS'!A4497:AD5112,27)),0)</f>
        <v>7.3</v>
      </c>
      <c r="O4511" s="66">
        <f>IFERROR(IF(Ações!$L4511="","",Ações!$K4511*Ações!$L4511),0)</f>
        <v>0</v>
      </c>
      <c r="P4511" s="67">
        <f t="shared" si="70"/>
        <v>0.06</v>
      </c>
      <c r="Q4511" s="67">
        <f>IFERROR(Ações!$O4511/Ações!$M4511,0)</f>
        <v>0</v>
      </c>
      <c r="R4511" s="67">
        <f>IFERROR(IF(Ações!$B4511="","",VLOOKUP(Table_1[[#This Row],[AÇÕES]],'Dados Status Invest STOCKS'!A4497:AD5112,18)/100),0)</f>
        <v>0.25059999999999999</v>
      </c>
      <c r="S4511" s="65">
        <f>IFERROR(IF(Ações!$B4511="","",VLOOKUP(Table_1[[#This Row],[AÇÕES]],'Dados Status Invest STOCKS'!A4497:AD5112,25)/100),0)</f>
        <v>0.62509999999999999</v>
      </c>
      <c r="T4511" s="67">
        <f>(1-Ações!$Q4511)*Ações!$R4511</f>
        <v>0.25059999999999999</v>
      </c>
      <c r="U4511" s="68">
        <f>IF(Ações!$S4511=0,Ações!$T4511,IF(Ações!$T4511=0,Ações!$S4511,AVERAGE(Ações!$S4511,Ações!$T4511)))</f>
        <v>0.43784999999999996</v>
      </c>
    </row>
    <row r="4512" spans="2:21" ht="15" customHeight="1" x14ac:dyDescent="0.2">
      <c r="B4512" s="63" t="str">
        <f>IFERROR('Dados Status Invest STOCKS'!A4499,"-")</f>
        <v>TCX</v>
      </c>
      <c r="C4512" s="45">
        <f>IFERROR((Ações!$D4512-Ações!$K4512)/Ações!$D4512,0)</f>
        <v>0</v>
      </c>
      <c r="D4512" s="46">
        <f>(Ações!$O4512)/0.06</f>
        <v>0</v>
      </c>
      <c r="E4512" s="47">
        <f>IFERROR((Ações!$F4512-Ações!$K4512)/Ações!$F4512,0)</f>
        <v>-5.1812484465286772</v>
      </c>
      <c r="F4512" s="46">
        <f>IF(OR(Ações!$N4512&lt;0,Ações!$M4512&lt;0),"",(22.5*Ações!$M4512*Ações!$N4512)^0.5)</f>
        <v>12.816181178494629</v>
      </c>
      <c r="G4512" s="47">
        <f>IFERROR((Ações!$H4512-Ações!$K4512)/Ações!$H4512,0)</f>
        <v>0</v>
      </c>
      <c r="H4512" s="48">
        <f>IFERROR(Ações!$I4512/(Ações!$P4512-Table_1[[#This Row],[CAGR LUCRO 5A]]),0)</f>
        <v>0</v>
      </c>
      <c r="I4512" s="48" t="str">
        <f>IF(Ações!$S4512&lt;0,"",Ações!$O4512*(1+Ações!$S4512))</f>
        <v/>
      </c>
      <c r="J4512" s="49">
        <f>IFERROR(IF(Ações!$B4512="","",(VLOOKUP(Table_1[[#This Row],[AÇÕES]],'Dados Status Invest STOCKS'!A4498:AD5113,4)/Table_1[[#This Row],[LPA]]))/100,0)</f>
        <v>1.6602898550724641</v>
      </c>
      <c r="K4512" s="64">
        <f>IFERROR(IF(Ações!$B4512="","",VLOOKUP(Table_1[[#This Row],[AÇÕES]],'Dados Status Invest STOCKS'!A4498:AD5113,2)),0)</f>
        <v>79.22</v>
      </c>
      <c r="L4512" s="65">
        <f>IFERROR(IF(Ações!$B4512="","",VLOOKUP(Table_1[[#This Row],[AÇÕES]],'Dados Status Invest STOCKS'!A4498:AD5113,3)/100),0)</f>
        <v>0</v>
      </c>
      <c r="M4512" s="66">
        <f>IFERROR(IF(Ações!$B4512="","",VLOOKUP(Table_1[[#This Row],[AÇÕES]],'Dados Status Invest STOCKS'!A4498:AD5113,28)),0)</f>
        <v>0.69</v>
      </c>
      <c r="N4512" s="66">
        <f>IFERROR(IF(Ações!$B4512="","",VLOOKUP(Table_1[[#This Row],[AÇÕES]],'Dados Status Invest STOCKS'!A4498:AD5113,27)),0)</f>
        <v>10.58</v>
      </c>
      <c r="O4512" s="66">
        <f>IFERROR(IF(Ações!$L4512="","",Ações!$K4512*Ações!$L4512),0)</f>
        <v>0</v>
      </c>
      <c r="P4512" s="67">
        <f t="shared" si="70"/>
        <v>0.06</v>
      </c>
      <c r="Q4512" s="67">
        <f>IFERROR(Ações!$O4512/Ações!$M4512,0)</f>
        <v>0</v>
      </c>
      <c r="R4512" s="67">
        <f>IFERROR(IF(Ações!$B4512="","",VLOOKUP(Table_1[[#This Row],[AÇÕES]],'Dados Status Invest STOCKS'!A4498:AD5113,18)/100),0)</f>
        <v>6.54E-2</v>
      </c>
      <c r="S4512" s="65">
        <f>IFERROR(IF(Ações!$B4512="","",VLOOKUP(Table_1[[#This Row],[AÇÕES]],'Dados Status Invest STOCKS'!A4498:AD5113,25)/100),0)</f>
        <v>-0.1268</v>
      </c>
      <c r="T4512" s="67">
        <f>(1-Ações!$Q4512)*Ações!$R4512</f>
        <v>6.54E-2</v>
      </c>
      <c r="U4512" s="68">
        <f>IF(Ações!$S4512=0,Ações!$T4512,IF(Ações!$T4512=0,Ações!$S4512,AVERAGE(Ações!$S4512,Ações!$T4512)))</f>
        <v>-3.0699999999999998E-2</v>
      </c>
    </row>
    <row r="4513" spans="2:21" ht="15" customHeight="1" x14ac:dyDescent="0.2">
      <c r="B4513" s="63" t="str">
        <f>IFERROR('Dados Status Invest STOCKS'!A4500,"-")</f>
        <v>TD</v>
      </c>
      <c r="C4513" s="45">
        <f>IFERROR((Ações!$D4513-Ações!$K4513)/Ações!$D4513,0)</f>
        <v>-0.81268882175226598</v>
      </c>
      <c r="D4513" s="46">
        <f>(Ações!$O4513)/0.06</f>
        <v>43.261699999999998</v>
      </c>
      <c r="E4513" s="47">
        <f>IFERROR((Ações!$F4513-Ações!$K4513)/Ações!$F4513,0)</f>
        <v>3.461329166419598E-2</v>
      </c>
      <c r="F4513" s="46">
        <f>IF(OR(Ações!$N4513&lt;0,Ações!$M4513&lt;0),"",(22.5*Ações!$M4513*Ações!$N4513)^0.5)</f>
        <v>81.231696399865982</v>
      </c>
      <c r="G4513" s="47">
        <f>IFERROR((Ações!$H4513-Ações!$K4513)/Ações!$H4513,0)</f>
        <v>2.6159189871560073</v>
      </c>
      <c r="H4513" s="48">
        <f>IFERROR(Ações!$I4513/(Ações!$P4513-Table_1[[#This Row],[CAGR LUCRO 5A]]),0)</f>
        <v>-48.529660597662755</v>
      </c>
      <c r="I4513" s="48">
        <f>IF(Ações!$S4513&lt;0,"",Ações!$O4513*(1+Ações!$S4513))</f>
        <v>2.9069266697999994</v>
      </c>
      <c r="J4513" s="49">
        <f>IFERROR(IF(Ações!$B4513="","",(VLOOKUP(Table_1[[#This Row],[AÇÕES]],'Dados Status Invest STOCKS'!A4499:AD5114,4)/Table_1[[#This Row],[LPA]]))/100,0)</f>
        <v>1.8115501519756837E-2</v>
      </c>
      <c r="K4513" s="64">
        <f>IFERROR(IF(Ações!$B4513="","",VLOOKUP(Table_1[[#This Row],[AÇÕES]],'Dados Status Invest STOCKS'!A4499:AD5114,2)),0)</f>
        <v>78.42</v>
      </c>
      <c r="L4513" s="65">
        <f>IFERROR(IF(Ações!$B4513="","",VLOOKUP(Table_1[[#This Row],[AÇÕES]],'Dados Status Invest STOCKS'!A4499:AD5114,3)/100),0)</f>
        <v>3.3099999999999997E-2</v>
      </c>
      <c r="M4513" s="66">
        <f>IFERROR(IF(Ações!$B4513="","",VLOOKUP(Table_1[[#This Row],[AÇÕES]],'Dados Status Invest STOCKS'!A4499:AD5114,28)),0)</f>
        <v>6.58</v>
      </c>
      <c r="N4513" s="66">
        <f>IFERROR(IF(Ações!$B4513="","",VLOOKUP(Table_1[[#This Row],[AÇÕES]],'Dados Status Invest STOCKS'!A4499:AD5114,27)),0)</f>
        <v>44.57</v>
      </c>
      <c r="O4513" s="66">
        <f>IFERROR(IF(Ações!$L4513="","",Ações!$K4513*Ações!$L4513),0)</f>
        <v>2.5957019999999997</v>
      </c>
      <c r="P4513" s="67">
        <f t="shared" si="70"/>
        <v>0.06</v>
      </c>
      <c r="Q4513" s="67">
        <f>IFERROR(Ações!$O4513/Ações!$M4513,0)</f>
        <v>0.39448358662613975</v>
      </c>
      <c r="R4513" s="67">
        <f>IFERROR(IF(Ações!$B4513="","",VLOOKUP(Table_1[[#This Row],[AÇÕES]],'Dados Status Invest STOCKS'!A4499:AD5114,18)/100),0)</f>
        <v>0.14760000000000001</v>
      </c>
      <c r="S4513" s="65">
        <f>IFERROR(IF(Ações!$B4513="","",VLOOKUP(Table_1[[#This Row],[AÇÕES]],'Dados Status Invest STOCKS'!A4499:AD5114,25)/100),0)</f>
        <v>0.11990000000000001</v>
      </c>
      <c r="T4513" s="67">
        <f>(1-Ações!$Q4513)*Ações!$R4513</f>
        <v>8.9374222613981771E-2</v>
      </c>
      <c r="U4513" s="68">
        <f>IF(Ações!$S4513=0,Ações!$T4513,IF(Ações!$T4513=0,Ações!$S4513,AVERAGE(Ações!$S4513,Ações!$T4513)))</f>
        <v>0.10463711130699088</v>
      </c>
    </row>
    <row r="4514" spans="2:21" ht="15" customHeight="1" x14ac:dyDescent="0.2">
      <c r="B4514" s="63" t="str">
        <f>IFERROR('Dados Status Invest STOCKS'!A4501,"-")</f>
        <v>TDA</v>
      </c>
      <c r="C4514" s="45">
        <f>IFERROR((Ações!$D4514-Ações!$K4514)/Ações!$D4514,0)</f>
        <v>0</v>
      </c>
      <c r="D4514" s="46">
        <f>(Ações!$O4514)/0.06</f>
        <v>0</v>
      </c>
      <c r="E4514" s="47">
        <f>IFERROR((Ações!$F4514-Ações!$K4514)/Ações!$F4514,0)</f>
        <v>0.27486690650099382</v>
      </c>
      <c r="F4514" s="46">
        <f>IF(OR(Ações!$N4514&lt;0,Ações!$M4514&lt;0),"",(22.5*Ações!$M4514*Ações!$N4514)^0.5)</f>
        <v>34.724659825547612</v>
      </c>
      <c r="G4514" s="47">
        <f>IFERROR((Ações!$H4514-Ações!$K4514)/Ações!$H4514,0)</f>
        <v>0</v>
      </c>
      <c r="H4514" s="48">
        <f>IFERROR(Ações!$I4514/(Ações!$P4514-Table_1[[#This Row],[CAGR LUCRO 5A]]),0)</f>
        <v>0</v>
      </c>
      <c r="I4514" s="48">
        <f>IF(Ações!$S4514&lt;0,"",Ações!$O4514*(1+Ações!$S4514))</f>
        <v>0</v>
      </c>
      <c r="J4514" s="49">
        <f>IFERROR(IF(Ações!$B4514="","",(VLOOKUP(Table_1[[#This Row],[AÇÕES]],'Dados Status Invest STOCKS'!A4500:AD5115,4)/Table_1[[#This Row],[LPA]]))/100,0)</f>
        <v>0.23336538461538459</v>
      </c>
      <c r="K4514" s="64">
        <f>IFERROR(IF(Ações!$B4514="","",VLOOKUP(Table_1[[#This Row],[AÇÕES]],'Dados Status Invest STOCKS'!A4500:AD5115,2)),0)</f>
        <v>25.18</v>
      </c>
      <c r="L4514" s="65">
        <f>IFERROR(IF(Ações!$B4514="","",VLOOKUP(Table_1[[#This Row],[AÇÕES]],'Dados Status Invest STOCKS'!A4500:AD5115,3)/100),0)</f>
        <v>0</v>
      </c>
      <c r="M4514" s="66">
        <f>IFERROR(IF(Ações!$B4514="","",VLOOKUP(Table_1[[#This Row],[AÇÕES]],'Dados Status Invest STOCKS'!A4500:AD5115,28)),0)</f>
        <v>1.04</v>
      </c>
      <c r="N4514" s="66">
        <f>IFERROR(IF(Ações!$B4514="","",VLOOKUP(Table_1[[#This Row],[AÇÕES]],'Dados Status Invest STOCKS'!A4500:AD5115,27)),0)</f>
        <v>51.53</v>
      </c>
      <c r="O4514" s="66">
        <f>IFERROR(IF(Ações!$L4514="","",Ações!$K4514*Ações!$L4514),0)</f>
        <v>0</v>
      </c>
      <c r="P4514" s="67">
        <f t="shared" si="70"/>
        <v>0.06</v>
      </c>
      <c r="Q4514" s="67">
        <f>IFERROR(Ações!$O4514/Ações!$M4514,0)</f>
        <v>0</v>
      </c>
      <c r="R4514" s="67">
        <f>IFERROR(IF(Ações!$B4514="","",VLOOKUP(Table_1[[#This Row],[AÇÕES]],'Dados Status Invest STOCKS'!A4500:AD5115,18)/100),0)</f>
        <v>2.0099999999999996E-2</v>
      </c>
      <c r="S4514" s="65">
        <f>IFERROR(IF(Ações!$B4514="","",VLOOKUP(Table_1[[#This Row],[AÇÕES]],'Dados Status Invest STOCKS'!A4500:AD5115,25)/100),0)</f>
        <v>6.3E-3</v>
      </c>
      <c r="T4514" s="67">
        <f>(1-Ações!$Q4514)*Ações!$R4514</f>
        <v>2.0099999999999996E-2</v>
      </c>
      <c r="U4514" s="68">
        <f>IF(Ações!$S4514=0,Ações!$T4514,IF(Ações!$T4514=0,Ações!$S4514,AVERAGE(Ações!$S4514,Ações!$T4514)))</f>
        <v>1.3199999999999998E-2</v>
      </c>
    </row>
    <row r="4515" spans="2:21" ht="15" customHeight="1" x14ac:dyDescent="0.2">
      <c r="B4515" s="63" t="str">
        <f>IFERROR('Dados Status Invest STOCKS'!A4502,"-")</f>
        <v>TDAC</v>
      </c>
      <c r="C4515" s="45">
        <f>IFERROR((Ações!$D4515-Ações!$K4515)/Ações!$D4515,0)</f>
        <v>0</v>
      </c>
      <c r="D4515" s="46">
        <f>(Ações!$O4515)/0.06</f>
        <v>0</v>
      </c>
      <c r="E4515" s="47">
        <f>IFERROR((Ações!$F4515-Ações!$K4515)/Ações!$F4515,0)</f>
        <v>0</v>
      </c>
      <c r="F4515" s="46" t="str">
        <f>IF(OR(Ações!$N4515&lt;0,Ações!$M4515&lt;0),"",(22.5*Ações!$M4515*Ações!$N4515)^0.5)</f>
        <v/>
      </c>
      <c r="G4515" s="47">
        <f>IFERROR((Ações!$H4515-Ações!$K4515)/Ações!$H4515,0)</f>
        <v>0</v>
      </c>
      <c r="H4515" s="48">
        <f>IFERROR(Ações!$I4515/(Ações!$P4515-Table_1[[#This Row],[CAGR LUCRO 5A]]),0)</f>
        <v>0</v>
      </c>
      <c r="I4515" s="48">
        <f>IF(Ações!$S4515&lt;0,"",Ações!$O4515*(1+Ações!$S4515))</f>
        <v>0</v>
      </c>
      <c r="J4515" s="49">
        <f>IFERROR(IF(Ações!$B4515="","",(VLOOKUP(Table_1[[#This Row],[AÇÕES]],'Dados Status Invest STOCKS'!A4501:AD5116,4)/Table_1[[#This Row],[LPA]]))/100,0)</f>
        <v>0.74222222222222212</v>
      </c>
      <c r="K4515" s="64">
        <f>IFERROR(IF(Ações!$B4515="","",VLOOKUP(Table_1[[#This Row],[AÇÕES]],'Dados Status Invest STOCKS'!A4501:AD5116,2)),0)</f>
        <v>15.14</v>
      </c>
      <c r="L4515" s="65">
        <f>IFERROR(IF(Ações!$B4515="","",VLOOKUP(Table_1[[#This Row],[AÇÕES]],'Dados Status Invest STOCKS'!A4501:AD5116,3)/100),0)</f>
        <v>0</v>
      </c>
      <c r="M4515" s="66">
        <f>IFERROR(IF(Ações!$B4515="","",VLOOKUP(Table_1[[#This Row],[AÇÕES]],'Dados Status Invest STOCKS'!A4501:AD5116,28)),0)</f>
        <v>-0.45</v>
      </c>
      <c r="N4515" s="66">
        <f>IFERROR(IF(Ações!$B4515="","",VLOOKUP(Table_1[[#This Row],[AÇÕES]],'Dados Status Invest STOCKS'!A4501:AD5116,27)),0)</f>
        <v>0.42</v>
      </c>
      <c r="O4515" s="66">
        <f>IFERROR(IF(Ações!$L4515="","",Ações!$K4515*Ações!$L4515),0)</f>
        <v>0</v>
      </c>
      <c r="P4515" s="67">
        <f t="shared" si="70"/>
        <v>0.06</v>
      </c>
      <c r="Q4515" s="67">
        <f>IFERROR(Ações!$O4515/Ações!$M4515,0)</f>
        <v>0</v>
      </c>
      <c r="R4515" s="67">
        <f>IFERROR(IF(Ações!$B4515="","",VLOOKUP(Table_1[[#This Row],[AÇÕES]],'Dados Status Invest STOCKS'!A4501:AD5116,18)/100),0)</f>
        <v>-1.085</v>
      </c>
      <c r="S4515" s="65">
        <f>IFERROR(IF(Ações!$B4515="","",VLOOKUP(Table_1[[#This Row],[AÇÕES]],'Dados Status Invest STOCKS'!A4501:AD5116,25)/100),0)</f>
        <v>0</v>
      </c>
      <c r="T4515" s="67">
        <f>(1-Ações!$Q4515)*Ações!$R4515</f>
        <v>-1.085</v>
      </c>
      <c r="U4515" s="68">
        <f>IF(Ações!$S4515=0,Ações!$T4515,IF(Ações!$T4515=0,Ações!$S4515,AVERAGE(Ações!$S4515,Ações!$T4515)))</f>
        <v>-1.085</v>
      </c>
    </row>
    <row r="4516" spans="2:21" ht="15" customHeight="1" x14ac:dyDescent="0.2">
      <c r="B4516" s="63" t="str">
        <f>IFERROR('Dados Status Invest STOCKS'!A4503,"-")</f>
        <v>TDACU</v>
      </c>
      <c r="C4516" s="45">
        <f>IFERROR((Ações!$D4516-Ações!$K4516)/Ações!$D4516,0)</f>
        <v>0</v>
      </c>
      <c r="D4516" s="46">
        <f>(Ações!$O4516)/0.06</f>
        <v>0</v>
      </c>
      <c r="E4516" s="47">
        <f>IFERROR((Ações!$F4516-Ações!$K4516)/Ações!$F4516,0)</f>
        <v>0</v>
      </c>
      <c r="F4516" s="46" t="str">
        <f>IF(OR(Ações!$N4516&lt;0,Ações!$M4516&lt;0),"",(22.5*Ações!$M4516*Ações!$N4516)^0.5)</f>
        <v/>
      </c>
      <c r="G4516" s="47">
        <f>IFERROR((Ações!$H4516-Ações!$K4516)/Ações!$H4516,0)</f>
        <v>0</v>
      </c>
      <c r="H4516" s="48">
        <f>IFERROR(Ações!$I4516/(Ações!$P4516-Table_1[[#This Row],[CAGR LUCRO 5A]]),0)</f>
        <v>0</v>
      </c>
      <c r="I4516" s="48">
        <f>IF(Ações!$S4516&lt;0,"",Ações!$O4516*(1+Ações!$S4516))</f>
        <v>0</v>
      </c>
      <c r="J4516" s="49">
        <f>IFERROR(IF(Ações!$B4516="","",(VLOOKUP(Table_1[[#This Row],[AÇÕES]],'Dados Status Invest STOCKS'!A4502:AD5117,4)/Table_1[[#This Row],[LPA]]))/100,0)</f>
        <v>0.90399999999999991</v>
      </c>
      <c r="K4516" s="64">
        <f>IFERROR(IF(Ações!$B4516="","",VLOOKUP(Table_1[[#This Row],[AÇÕES]],'Dados Status Invest STOCKS'!A4502:AD5117,2)),0)</f>
        <v>18.440000000000001</v>
      </c>
      <c r="L4516" s="65">
        <f>IFERROR(IF(Ações!$B4516="","",VLOOKUP(Table_1[[#This Row],[AÇÕES]],'Dados Status Invest STOCKS'!A4502:AD5117,3)/100),0)</f>
        <v>0</v>
      </c>
      <c r="M4516" s="66">
        <f>IFERROR(IF(Ações!$B4516="","",VLOOKUP(Table_1[[#This Row],[AÇÕES]],'Dados Status Invest STOCKS'!A4502:AD5117,28)),0)</f>
        <v>-0.45</v>
      </c>
      <c r="N4516" s="66">
        <f>IFERROR(IF(Ações!$B4516="","",VLOOKUP(Table_1[[#This Row],[AÇÕES]],'Dados Status Invest STOCKS'!A4502:AD5117,27)),0)</f>
        <v>0.42</v>
      </c>
      <c r="O4516" s="66">
        <f>IFERROR(IF(Ações!$L4516="","",Ações!$K4516*Ações!$L4516),0)</f>
        <v>0</v>
      </c>
      <c r="P4516" s="67">
        <f t="shared" si="70"/>
        <v>0.06</v>
      </c>
      <c r="Q4516" s="67">
        <f>IFERROR(Ações!$O4516/Ações!$M4516,0)</f>
        <v>0</v>
      </c>
      <c r="R4516" s="67">
        <f>IFERROR(IF(Ações!$B4516="","",VLOOKUP(Table_1[[#This Row],[AÇÕES]],'Dados Status Invest STOCKS'!A4502:AD5117,18)/100),0)</f>
        <v>-1.085</v>
      </c>
      <c r="S4516" s="65">
        <f>IFERROR(IF(Ações!$B4516="","",VLOOKUP(Table_1[[#This Row],[AÇÕES]],'Dados Status Invest STOCKS'!A4502:AD5117,25)/100),0)</f>
        <v>0</v>
      </c>
      <c r="T4516" s="67">
        <f>(1-Ações!$Q4516)*Ações!$R4516</f>
        <v>-1.085</v>
      </c>
      <c r="U4516" s="68">
        <f>IF(Ações!$S4516=0,Ações!$T4516,IF(Ações!$T4516=0,Ações!$S4516,AVERAGE(Ações!$S4516,Ações!$T4516)))</f>
        <v>-1.085</v>
      </c>
    </row>
    <row r="4517" spans="2:21" ht="15" customHeight="1" x14ac:dyDescent="0.2">
      <c r="B4517" s="63" t="str">
        <f>IFERROR('Dados Status Invest STOCKS'!A4504,"-")</f>
        <v>TDACW</v>
      </c>
      <c r="C4517" s="45">
        <f>IFERROR((Ações!$D4517-Ações!$K4517)/Ações!$D4517,0)</f>
        <v>0</v>
      </c>
      <c r="D4517" s="46">
        <f>(Ações!$O4517)/0.06</f>
        <v>0</v>
      </c>
      <c r="E4517" s="47">
        <f>IFERROR((Ações!$F4517-Ações!$K4517)/Ações!$F4517,0)</f>
        <v>0</v>
      </c>
      <c r="F4517" s="46" t="str">
        <f>IF(OR(Ações!$N4517&lt;0,Ações!$M4517&lt;0),"",(22.5*Ações!$M4517*Ações!$N4517)^0.5)</f>
        <v/>
      </c>
      <c r="G4517" s="47">
        <f>IFERROR((Ações!$H4517-Ações!$K4517)/Ações!$H4517,0)</f>
        <v>0</v>
      </c>
      <c r="H4517" s="48">
        <f>IFERROR(Ações!$I4517/(Ações!$P4517-Table_1[[#This Row],[CAGR LUCRO 5A]]),0)</f>
        <v>0</v>
      </c>
      <c r="I4517" s="48">
        <f>IF(Ações!$S4517&lt;0,"",Ações!$O4517*(1+Ações!$S4517))</f>
        <v>0</v>
      </c>
      <c r="J4517" s="49">
        <f>IFERROR(IF(Ações!$B4517="","",(VLOOKUP(Table_1[[#This Row],[AÇÕES]],'Dados Status Invest STOCKS'!A4503:AD5118,4)/Table_1[[#This Row],[LPA]]))/100,0)</f>
        <v>0.17599999999999999</v>
      </c>
      <c r="K4517" s="64">
        <f>IFERROR(IF(Ações!$B4517="","",VLOOKUP(Table_1[[#This Row],[AÇÕES]],'Dados Status Invest STOCKS'!A4503:AD5118,2)),0)</f>
        <v>3.59</v>
      </c>
      <c r="L4517" s="65">
        <f>IFERROR(IF(Ações!$B4517="","",VLOOKUP(Table_1[[#This Row],[AÇÕES]],'Dados Status Invest STOCKS'!A4503:AD5118,3)/100),0)</f>
        <v>0</v>
      </c>
      <c r="M4517" s="66">
        <f>IFERROR(IF(Ações!$B4517="","",VLOOKUP(Table_1[[#This Row],[AÇÕES]],'Dados Status Invest STOCKS'!A4503:AD5118,28)),0)</f>
        <v>-0.45</v>
      </c>
      <c r="N4517" s="66">
        <f>IFERROR(IF(Ações!$B4517="","",VLOOKUP(Table_1[[#This Row],[AÇÕES]],'Dados Status Invest STOCKS'!A4503:AD5118,27)),0)</f>
        <v>0.42</v>
      </c>
      <c r="O4517" s="66">
        <f>IFERROR(IF(Ações!$L4517="","",Ações!$K4517*Ações!$L4517),0)</f>
        <v>0</v>
      </c>
      <c r="P4517" s="67">
        <f t="shared" si="70"/>
        <v>0.06</v>
      </c>
      <c r="Q4517" s="67">
        <f>IFERROR(Ações!$O4517/Ações!$M4517,0)</f>
        <v>0</v>
      </c>
      <c r="R4517" s="67">
        <f>IFERROR(IF(Ações!$B4517="","",VLOOKUP(Table_1[[#This Row],[AÇÕES]],'Dados Status Invest STOCKS'!A4503:AD5118,18)/100),0)</f>
        <v>-1.085</v>
      </c>
      <c r="S4517" s="65">
        <f>IFERROR(IF(Ações!$B4517="","",VLOOKUP(Table_1[[#This Row],[AÇÕES]],'Dados Status Invest STOCKS'!A4503:AD5118,25)/100),0)</f>
        <v>0</v>
      </c>
      <c r="T4517" s="67">
        <f>(1-Ações!$Q4517)*Ações!$R4517</f>
        <v>-1.085</v>
      </c>
      <c r="U4517" s="68">
        <f>IF(Ações!$S4517=0,Ações!$T4517,IF(Ações!$T4517=0,Ações!$S4517,AVERAGE(Ações!$S4517,Ações!$T4517)))</f>
        <v>-1.085</v>
      </c>
    </row>
    <row r="4518" spans="2:21" ht="15" customHeight="1" x14ac:dyDescent="0.2">
      <c r="B4518" s="63" t="str">
        <f>IFERROR('Dados Status Invest STOCKS'!A4505,"-")</f>
        <v>TDC</v>
      </c>
      <c r="C4518" s="45">
        <f>IFERROR((Ações!$D4518-Ações!$K4518)/Ações!$D4518,0)</f>
        <v>0</v>
      </c>
      <c r="D4518" s="46">
        <f>(Ações!$O4518)/0.06</f>
        <v>0</v>
      </c>
      <c r="E4518" s="47">
        <f>IFERROR((Ações!$F4518-Ações!$K4518)/Ações!$F4518,0)</f>
        <v>-2.9734641295111999</v>
      </c>
      <c r="F4518" s="46">
        <f>IF(OR(Ações!$N4518&lt;0,Ações!$M4518&lt;0),"",(22.5*Ações!$M4518*Ações!$N4518)^0.5)</f>
        <v>10.207717668509451</v>
      </c>
      <c r="G4518" s="47">
        <f>IFERROR((Ações!$H4518-Ações!$K4518)/Ações!$H4518,0)</f>
        <v>0</v>
      </c>
      <c r="H4518" s="48">
        <f>IFERROR(Ações!$I4518/(Ações!$P4518-Table_1[[#This Row],[CAGR LUCRO 5A]]),0)</f>
        <v>0</v>
      </c>
      <c r="I4518" s="48">
        <f>IF(Ações!$S4518&lt;0,"",Ações!$O4518*(1+Ações!$S4518))</f>
        <v>0</v>
      </c>
      <c r="J4518" s="49">
        <f>IFERROR(IF(Ações!$B4518="","",(VLOOKUP(Table_1[[#This Row],[AÇÕES]],'Dados Status Invest STOCKS'!A4504:AD5119,4)/Table_1[[#This Row],[LPA]]))/100,0)</f>
        <v>0.33618181818181808</v>
      </c>
      <c r="K4518" s="64">
        <f>IFERROR(IF(Ações!$B4518="","",VLOOKUP(Table_1[[#This Row],[AÇÕES]],'Dados Status Invest STOCKS'!A4504:AD5119,2)),0)</f>
        <v>40.56</v>
      </c>
      <c r="L4518" s="65">
        <f>IFERROR(IF(Ações!$B4518="","",VLOOKUP(Table_1[[#This Row],[AÇÕES]],'Dados Status Invest STOCKS'!A4504:AD5119,3)/100),0)</f>
        <v>0</v>
      </c>
      <c r="M4518" s="66">
        <f>IFERROR(IF(Ações!$B4518="","",VLOOKUP(Table_1[[#This Row],[AÇÕES]],'Dados Status Invest STOCKS'!A4504:AD5119,28)),0)</f>
        <v>1.1000000000000001</v>
      </c>
      <c r="N4518" s="66">
        <f>IFERROR(IF(Ações!$B4518="","",VLOOKUP(Table_1[[#This Row],[AÇÕES]],'Dados Status Invest STOCKS'!A4504:AD5119,27)),0)</f>
        <v>4.21</v>
      </c>
      <c r="O4518" s="66">
        <f>IFERROR(IF(Ações!$L4518="","",Ações!$K4518*Ações!$L4518),0)</f>
        <v>0</v>
      </c>
      <c r="P4518" s="67">
        <f t="shared" si="70"/>
        <v>0.06</v>
      </c>
      <c r="Q4518" s="67">
        <f>IFERROR(Ações!$O4518/Ações!$M4518,0)</f>
        <v>0</v>
      </c>
      <c r="R4518" s="67">
        <f>IFERROR(IF(Ações!$B4518="","",VLOOKUP(Table_1[[#This Row],[AÇÕES]],'Dados Status Invest STOCKS'!A4504:AD5119,18)/100),0)</f>
        <v>0.26039999999999996</v>
      </c>
      <c r="S4518" s="65">
        <f>IFERROR(IF(Ações!$B4518="","",VLOOKUP(Table_1[[#This Row],[AÇÕES]],'Dados Status Invest STOCKS'!A4504:AD5119,25)/100),0)</f>
        <v>0</v>
      </c>
      <c r="T4518" s="67">
        <f>(1-Ações!$Q4518)*Ações!$R4518</f>
        <v>0.26039999999999996</v>
      </c>
      <c r="U4518" s="68">
        <f>IF(Ações!$S4518=0,Ações!$T4518,IF(Ações!$T4518=0,Ações!$S4518,AVERAGE(Ações!$S4518,Ações!$T4518)))</f>
        <v>0.26039999999999996</v>
      </c>
    </row>
    <row r="4519" spans="2:21" ht="15" customHeight="1" x14ac:dyDescent="0.2">
      <c r="B4519" s="63" t="str">
        <f>IFERROR('Dados Status Invest STOCKS'!A4506,"-")</f>
        <v>TDE</v>
      </c>
      <c r="C4519" s="45">
        <f>IFERROR((Ações!$D4519-Ações!$K4519)/Ações!$D4519,0)</f>
        <v>0</v>
      </c>
      <c r="D4519" s="46">
        <f>(Ações!$O4519)/0.06</f>
        <v>0</v>
      </c>
      <c r="E4519" s="47">
        <f>IFERROR((Ações!$F4519-Ações!$K4519)/Ações!$F4519,0)</f>
        <v>0.26910731084174838</v>
      </c>
      <c r="F4519" s="46">
        <f>IF(OR(Ações!$N4519&lt;0,Ações!$M4519&lt;0),"",(22.5*Ações!$M4519*Ações!$N4519)^0.5)</f>
        <v>34.724659825547612</v>
      </c>
      <c r="G4519" s="47">
        <f>IFERROR((Ações!$H4519-Ações!$K4519)/Ações!$H4519,0)</f>
        <v>0</v>
      </c>
      <c r="H4519" s="48">
        <f>IFERROR(Ações!$I4519/(Ações!$P4519-Table_1[[#This Row],[CAGR LUCRO 5A]]),0)</f>
        <v>0</v>
      </c>
      <c r="I4519" s="48">
        <f>IF(Ações!$S4519&lt;0,"",Ações!$O4519*(1+Ações!$S4519))</f>
        <v>0</v>
      </c>
      <c r="J4519" s="49">
        <f>IFERROR(IF(Ações!$B4519="","",(VLOOKUP(Table_1[[#This Row],[AÇÕES]],'Dados Status Invest STOCKS'!A4505:AD5120,4)/Table_1[[#This Row],[LPA]]))/100,0)</f>
        <v>0.2351923076923077</v>
      </c>
      <c r="K4519" s="64">
        <f>IFERROR(IF(Ações!$B4519="","",VLOOKUP(Table_1[[#This Row],[AÇÕES]],'Dados Status Invest STOCKS'!A4505:AD5120,2)),0)</f>
        <v>25.38</v>
      </c>
      <c r="L4519" s="65">
        <f>IFERROR(IF(Ações!$B4519="","",VLOOKUP(Table_1[[#This Row],[AÇÕES]],'Dados Status Invest STOCKS'!A4505:AD5120,3)/100),0)</f>
        <v>0</v>
      </c>
      <c r="M4519" s="66">
        <f>IFERROR(IF(Ações!$B4519="","",VLOOKUP(Table_1[[#This Row],[AÇÕES]],'Dados Status Invest STOCKS'!A4505:AD5120,28)),0)</f>
        <v>1.04</v>
      </c>
      <c r="N4519" s="66">
        <f>IFERROR(IF(Ações!$B4519="","",VLOOKUP(Table_1[[#This Row],[AÇÕES]],'Dados Status Invest STOCKS'!A4505:AD5120,27)),0)</f>
        <v>51.53</v>
      </c>
      <c r="O4519" s="66">
        <f>IFERROR(IF(Ações!$L4519="","",Ações!$K4519*Ações!$L4519),0)</f>
        <v>0</v>
      </c>
      <c r="P4519" s="67">
        <f t="shared" si="70"/>
        <v>0.06</v>
      </c>
      <c r="Q4519" s="67">
        <f>IFERROR(Ações!$O4519/Ações!$M4519,0)</f>
        <v>0</v>
      </c>
      <c r="R4519" s="67">
        <f>IFERROR(IF(Ações!$B4519="","",VLOOKUP(Table_1[[#This Row],[AÇÕES]],'Dados Status Invest STOCKS'!A4505:AD5120,18)/100),0)</f>
        <v>2.0099999999999996E-2</v>
      </c>
      <c r="S4519" s="65">
        <f>IFERROR(IF(Ações!$B4519="","",VLOOKUP(Table_1[[#This Row],[AÇÕES]],'Dados Status Invest STOCKS'!A4505:AD5120,25)/100),0)</f>
        <v>6.3E-3</v>
      </c>
      <c r="T4519" s="67">
        <f>(1-Ações!$Q4519)*Ações!$R4519</f>
        <v>2.0099999999999996E-2</v>
      </c>
      <c r="U4519" s="68">
        <f>IF(Ações!$S4519=0,Ações!$T4519,IF(Ações!$T4519=0,Ações!$S4519,AVERAGE(Ações!$S4519,Ações!$T4519)))</f>
        <v>1.3199999999999998E-2</v>
      </c>
    </row>
    <row r="4520" spans="2:21" ht="15" customHeight="1" x14ac:dyDescent="0.2">
      <c r="B4520" s="63" t="str">
        <f>IFERROR('Dados Status Invest STOCKS'!A4507,"-")</f>
        <v>TDG</v>
      </c>
      <c r="C4520" s="45">
        <f>IFERROR((Ações!$D4520-Ações!$K4520)/Ações!$D4520,0)</f>
        <v>0</v>
      </c>
      <c r="D4520" s="46">
        <f>(Ações!$O4520)/0.06</f>
        <v>0</v>
      </c>
      <c r="E4520" s="47">
        <f>IFERROR((Ações!$F4520-Ações!$K4520)/Ações!$F4520,0)</f>
        <v>0</v>
      </c>
      <c r="F4520" s="46" t="str">
        <f>IF(OR(Ações!$N4520&lt;0,Ações!$M4520&lt;0),"",(22.5*Ações!$M4520*Ações!$N4520)^0.5)</f>
        <v/>
      </c>
      <c r="G4520" s="47">
        <f>IFERROR((Ações!$H4520-Ações!$K4520)/Ações!$H4520,0)</f>
        <v>0</v>
      </c>
      <c r="H4520" s="48">
        <f>IFERROR(Ações!$I4520/(Ações!$P4520-Table_1[[#This Row],[CAGR LUCRO 5A]]),0)</f>
        <v>0</v>
      </c>
      <c r="I4520" s="48">
        <f>IF(Ações!$S4520&lt;0,"",Ações!$O4520*(1+Ações!$S4520))</f>
        <v>0</v>
      </c>
      <c r="J4520" s="49">
        <f>IFERROR(IF(Ações!$B4520="","",(VLOOKUP(Table_1[[#This Row],[AÇÕES]],'Dados Status Invest STOCKS'!A4506:AD5121,4)/Table_1[[#This Row],[LPA]]))/100,0)</f>
        <v>5.145586897179253E-2</v>
      </c>
      <c r="K4520" s="64">
        <f>IFERROR(IF(Ações!$B4520="","",VLOOKUP(Table_1[[#This Row],[AÇÕES]],'Dados Status Invest STOCKS'!A4506:AD5121,2)),0)</f>
        <v>621.27</v>
      </c>
      <c r="L4520" s="65">
        <f>IFERROR(IF(Ações!$B4520="","",VLOOKUP(Table_1[[#This Row],[AÇÕES]],'Dados Status Invest STOCKS'!A4506:AD5121,3)/100),0)</f>
        <v>0</v>
      </c>
      <c r="M4520" s="66">
        <f>IFERROR(IF(Ações!$B4520="","",VLOOKUP(Table_1[[#This Row],[AÇÕES]],'Dados Status Invest STOCKS'!A4506:AD5121,28)),0)</f>
        <v>10.99</v>
      </c>
      <c r="N4520" s="66">
        <f>IFERROR(IF(Ações!$B4520="","",VLOOKUP(Table_1[[#This Row],[AÇÕES]],'Dados Status Invest STOCKS'!A4506:AD5121,27)),0)</f>
        <v>-52.78</v>
      </c>
      <c r="O4520" s="66">
        <f>IFERROR(IF(Ações!$L4520="","",Ações!$K4520*Ações!$L4520),0)</f>
        <v>0</v>
      </c>
      <c r="P4520" s="67">
        <f t="shared" si="70"/>
        <v>0.06</v>
      </c>
      <c r="Q4520" s="67">
        <f>IFERROR(Ações!$O4520/Ações!$M4520,0)</f>
        <v>0</v>
      </c>
      <c r="R4520" s="67">
        <f>IFERROR(IF(Ações!$B4520="","",VLOOKUP(Table_1[[#This Row],[AÇÕES]],'Dados Status Invest STOCKS'!A4506:AD5121,18)/100),0)</f>
        <v>-0.2082</v>
      </c>
      <c r="S4520" s="65">
        <f>IFERROR(IF(Ações!$B4520="","",VLOOKUP(Table_1[[#This Row],[AÇÕES]],'Dados Status Invest STOCKS'!A4506:AD5121,25)/100),0)</f>
        <v>3.1099999999999999E-2</v>
      </c>
      <c r="T4520" s="67">
        <f>(1-Ações!$Q4520)*Ações!$R4520</f>
        <v>-0.2082</v>
      </c>
      <c r="U4520" s="68">
        <f>IF(Ações!$S4520=0,Ações!$T4520,IF(Ações!$T4520=0,Ações!$S4520,AVERAGE(Ações!$S4520,Ações!$T4520)))</f>
        <v>-8.8550000000000004E-2</v>
      </c>
    </row>
    <row r="4521" spans="2:21" ht="15" customHeight="1" x14ac:dyDescent="0.2">
      <c r="B4521" s="63" t="str">
        <f>IFERROR('Dados Status Invest STOCKS'!A4508,"-")</f>
        <v>TDI</v>
      </c>
      <c r="C4521" s="45">
        <f>IFERROR((Ações!$D4521-Ações!$K4521)/Ações!$D4521,0)</f>
        <v>0</v>
      </c>
      <c r="D4521" s="46">
        <f>(Ações!$O4521)/0.06</f>
        <v>0</v>
      </c>
      <c r="E4521" s="47">
        <f>IFERROR((Ações!$F4521-Ações!$K4521)/Ações!$F4521,0)</f>
        <v>0.27227508845433335</v>
      </c>
      <c r="F4521" s="46">
        <f>IF(OR(Ações!$N4521&lt;0,Ações!$M4521&lt;0),"",(22.5*Ações!$M4521*Ações!$N4521)^0.5)</f>
        <v>34.724659825547612</v>
      </c>
      <c r="G4521" s="47">
        <f>IFERROR((Ações!$H4521-Ações!$K4521)/Ações!$H4521,0)</f>
        <v>0</v>
      </c>
      <c r="H4521" s="48">
        <f>IFERROR(Ações!$I4521/(Ações!$P4521-Table_1[[#This Row],[CAGR LUCRO 5A]]),0)</f>
        <v>0</v>
      </c>
      <c r="I4521" s="48">
        <f>IF(Ações!$S4521&lt;0,"",Ações!$O4521*(1+Ações!$S4521))</f>
        <v>0</v>
      </c>
      <c r="J4521" s="49">
        <f>IFERROR(IF(Ações!$B4521="","",(VLOOKUP(Table_1[[#This Row],[AÇÕES]],'Dados Status Invest STOCKS'!A4507:AD5122,4)/Table_1[[#This Row],[LPA]]))/100,0)</f>
        <v>0.23423076923076924</v>
      </c>
      <c r="K4521" s="64">
        <f>IFERROR(IF(Ações!$B4521="","",VLOOKUP(Table_1[[#This Row],[AÇÕES]],'Dados Status Invest STOCKS'!A4507:AD5122,2)),0)</f>
        <v>25.27</v>
      </c>
      <c r="L4521" s="65">
        <f>IFERROR(IF(Ações!$B4521="","",VLOOKUP(Table_1[[#This Row],[AÇÕES]],'Dados Status Invest STOCKS'!A4507:AD5122,3)/100),0)</f>
        <v>0</v>
      </c>
      <c r="M4521" s="66">
        <f>IFERROR(IF(Ações!$B4521="","",VLOOKUP(Table_1[[#This Row],[AÇÕES]],'Dados Status Invest STOCKS'!A4507:AD5122,28)),0)</f>
        <v>1.04</v>
      </c>
      <c r="N4521" s="66">
        <f>IFERROR(IF(Ações!$B4521="","",VLOOKUP(Table_1[[#This Row],[AÇÕES]],'Dados Status Invest STOCKS'!A4507:AD5122,27)),0)</f>
        <v>51.53</v>
      </c>
      <c r="O4521" s="66">
        <f>IFERROR(IF(Ações!$L4521="","",Ações!$K4521*Ações!$L4521),0)</f>
        <v>0</v>
      </c>
      <c r="P4521" s="67">
        <f t="shared" si="70"/>
        <v>0.06</v>
      </c>
      <c r="Q4521" s="67">
        <f>IFERROR(Ações!$O4521/Ações!$M4521,0)</f>
        <v>0</v>
      </c>
      <c r="R4521" s="67">
        <f>IFERROR(IF(Ações!$B4521="","",VLOOKUP(Table_1[[#This Row],[AÇÕES]],'Dados Status Invest STOCKS'!A4507:AD5122,18)/100),0)</f>
        <v>2.0099999999999996E-2</v>
      </c>
      <c r="S4521" s="65">
        <f>IFERROR(IF(Ações!$B4521="","",VLOOKUP(Table_1[[#This Row],[AÇÕES]],'Dados Status Invest STOCKS'!A4507:AD5122,25)/100),0)</f>
        <v>6.3E-3</v>
      </c>
      <c r="T4521" s="67">
        <f>(1-Ações!$Q4521)*Ações!$R4521</f>
        <v>2.0099999999999996E-2</v>
      </c>
      <c r="U4521" s="68">
        <f>IF(Ações!$S4521=0,Ações!$T4521,IF(Ações!$T4521=0,Ações!$S4521,AVERAGE(Ações!$S4521,Ações!$T4521)))</f>
        <v>1.3199999999999998E-2</v>
      </c>
    </row>
    <row r="4522" spans="2:21" ht="15" customHeight="1" x14ac:dyDescent="0.2">
      <c r="B4522" s="63" t="str">
        <f>IFERROR('Dados Status Invest STOCKS'!A4509,"-")</f>
        <v>TDJ</v>
      </c>
      <c r="C4522" s="45">
        <f>IFERROR((Ações!$D4522-Ações!$K4522)/Ações!$D4522,0)</f>
        <v>0</v>
      </c>
      <c r="D4522" s="46">
        <f>(Ações!$O4522)/0.06</f>
        <v>0</v>
      </c>
      <c r="E4522" s="47">
        <f>IFERROR((Ações!$F4522-Ações!$K4522)/Ações!$F4522,0)</f>
        <v>0.27285104802025789</v>
      </c>
      <c r="F4522" s="46">
        <f>IF(OR(Ações!$N4522&lt;0,Ações!$M4522&lt;0),"",(22.5*Ações!$M4522*Ações!$N4522)^0.5)</f>
        <v>34.724659825547612</v>
      </c>
      <c r="G4522" s="47">
        <f>IFERROR((Ações!$H4522-Ações!$K4522)/Ações!$H4522,0)</f>
        <v>0</v>
      </c>
      <c r="H4522" s="48">
        <f>IFERROR(Ações!$I4522/(Ações!$P4522-Table_1[[#This Row],[CAGR LUCRO 5A]]),0)</f>
        <v>0</v>
      </c>
      <c r="I4522" s="48">
        <f>IF(Ações!$S4522&lt;0,"",Ações!$O4522*(1+Ações!$S4522))</f>
        <v>0</v>
      </c>
      <c r="J4522" s="49">
        <f>IFERROR(IF(Ações!$B4522="","",(VLOOKUP(Table_1[[#This Row],[AÇÕES]],'Dados Status Invest STOCKS'!A4508:AD5123,4)/Table_1[[#This Row],[LPA]]))/100,0)</f>
        <v>0.23403846153846153</v>
      </c>
      <c r="K4522" s="64">
        <f>IFERROR(IF(Ações!$B4522="","",VLOOKUP(Table_1[[#This Row],[AÇÕES]],'Dados Status Invest STOCKS'!A4508:AD5123,2)),0)</f>
        <v>25.25</v>
      </c>
      <c r="L4522" s="65">
        <f>IFERROR(IF(Ações!$B4522="","",VLOOKUP(Table_1[[#This Row],[AÇÕES]],'Dados Status Invest STOCKS'!A4508:AD5123,3)/100),0)</f>
        <v>0</v>
      </c>
      <c r="M4522" s="66">
        <f>IFERROR(IF(Ações!$B4522="","",VLOOKUP(Table_1[[#This Row],[AÇÕES]],'Dados Status Invest STOCKS'!A4508:AD5123,28)),0)</f>
        <v>1.04</v>
      </c>
      <c r="N4522" s="66">
        <f>IFERROR(IF(Ações!$B4522="","",VLOOKUP(Table_1[[#This Row],[AÇÕES]],'Dados Status Invest STOCKS'!A4508:AD5123,27)),0)</f>
        <v>51.53</v>
      </c>
      <c r="O4522" s="66">
        <f>IFERROR(IF(Ações!$L4522="","",Ações!$K4522*Ações!$L4522),0)</f>
        <v>0</v>
      </c>
      <c r="P4522" s="67">
        <f t="shared" si="70"/>
        <v>0.06</v>
      </c>
      <c r="Q4522" s="67">
        <f>IFERROR(Ações!$O4522/Ações!$M4522,0)</f>
        <v>0</v>
      </c>
      <c r="R4522" s="67">
        <f>IFERROR(IF(Ações!$B4522="","",VLOOKUP(Table_1[[#This Row],[AÇÕES]],'Dados Status Invest STOCKS'!A4508:AD5123,18)/100),0)</f>
        <v>2.0099999999999996E-2</v>
      </c>
      <c r="S4522" s="65">
        <f>IFERROR(IF(Ações!$B4522="","",VLOOKUP(Table_1[[#This Row],[AÇÕES]],'Dados Status Invest STOCKS'!A4508:AD5123,25)/100),0)</f>
        <v>6.3E-3</v>
      </c>
      <c r="T4522" s="67">
        <f>(1-Ações!$Q4522)*Ações!$R4522</f>
        <v>2.0099999999999996E-2</v>
      </c>
      <c r="U4522" s="68">
        <f>IF(Ações!$S4522=0,Ações!$T4522,IF(Ações!$T4522=0,Ações!$S4522,AVERAGE(Ações!$S4522,Ações!$T4522)))</f>
        <v>1.3199999999999998E-2</v>
      </c>
    </row>
    <row r="4523" spans="2:21" ht="15" customHeight="1" x14ac:dyDescent="0.2">
      <c r="B4523" s="63" t="str">
        <f>IFERROR('Dados Status Invest STOCKS'!A4510,"-")</f>
        <v>TDOC</v>
      </c>
      <c r="C4523" s="45">
        <f>IFERROR((Ações!$D4523-Ações!$K4523)/Ações!$D4523,0)</f>
        <v>0</v>
      </c>
      <c r="D4523" s="46">
        <f>(Ações!$O4523)/0.06</f>
        <v>0</v>
      </c>
      <c r="E4523" s="47">
        <f>IFERROR((Ações!$F4523-Ações!$K4523)/Ações!$F4523,0)</f>
        <v>0</v>
      </c>
      <c r="F4523" s="46" t="str">
        <f>IF(OR(Ações!$N4523&lt;0,Ações!$M4523&lt;0),"",(22.5*Ações!$M4523*Ações!$N4523)^0.5)</f>
        <v/>
      </c>
      <c r="G4523" s="47">
        <f>IFERROR((Ações!$H4523-Ações!$K4523)/Ações!$H4523,0)</f>
        <v>0</v>
      </c>
      <c r="H4523" s="48">
        <f>IFERROR(Ações!$I4523/(Ações!$P4523-Table_1[[#This Row],[CAGR LUCRO 5A]]),0)</f>
        <v>0</v>
      </c>
      <c r="I4523" s="48">
        <f>IF(Ações!$S4523&lt;0,"",Ações!$O4523*(1+Ações!$S4523))</f>
        <v>0</v>
      </c>
      <c r="J4523" s="49">
        <f>IFERROR(IF(Ações!$B4523="","",(VLOOKUP(Table_1[[#This Row],[AÇÕES]],'Dados Status Invest STOCKS'!A4509:AD5124,4)/Table_1[[#This Row],[LPA]]))/100,0)</f>
        <v>2.923076923076923E-2</v>
      </c>
      <c r="K4523" s="64">
        <f>IFERROR(IF(Ações!$B4523="","",VLOOKUP(Table_1[[#This Row],[AÇÕES]],'Dados Status Invest STOCKS'!A4509:AD5124,2)),0)</f>
        <v>75.16</v>
      </c>
      <c r="L4523" s="65">
        <f>IFERROR(IF(Ações!$B4523="","",VLOOKUP(Table_1[[#This Row],[AÇÕES]],'Dados Status Invest STOCKS'!A4509:AD5124,3)/100),0)</f>
        <v>0</v>
      </c>
      <c r="M4523" s="66">
        <f>IFERROR(IF(Ações!$B4523="","",VLOOKUP(Table_1[[#This Row],[AÇÕES]],'Dados Status Invest STOCKS'!A4509:AD5124,28)),0)</f>
        <v>-5.07</v>
      </c>
      <c r="N4523" s="66">
        <f>IFERROR(IF(Ações!$B4523="","",VLOOKUP(Table_1[[#This Row],[AÇÕES]],'Dados Status Invest STOCKS'!A4509:AD5124,27)),0)</f>
        <v>99.87</v>
      </c>
      <c r="O4523" s="66">
        <f>IFERROR(IF(Ações!$L4523="","",Ações!$K4523*Ações!$L4523),0)</f>
        <v>0</v>
      </c>
      <c r="P4523" s="67">
        <f t="shared" si="70"/>
        <v>0.06</v>
      </c>
      <c r="Q4523" s="67">
        <f>IFERROR(Ações!$O4523/Ações!$M4523,0)</f>
        <v>0</v>
      </c>
      <c r="R4523" s="67">
        <f>IFERROR(IF(Ações!$B4523="","",VLOOKUP(Table_1[[#This Row],[AÇÕES]],'Dados Status Invest STOCKS'!A4509:AD5124,18)/100),0)</f>
        <v>-5.0799999999999998E-2</v>
      </c>
      <c r="S4523" s="65">
        <f>IFERROR(IF(Ações!$B4523="","",VLOOKUP(Table_1[[#This Row],[AÇÕES]],'Dados Status Invest STOCKS'!A4509:AD5124,25)/100),0)</f>
        <v>0</v>
      </c>
      <c r="T4523" s="67">
        <f>(1-Ações!$Q4523)*Ações!$R4523</f>
        <v>-5.0799999999999998E-2</v>
      </c>
      <c r="U4523" s="68">
        <f>IF(Ações!$S4523=0,Ações!$T4523,IF(Ações!$T4523=0,Ações!$S4523,AVERAGE(Ações!$S4523,Ações!$T4523)))</f>
        <v>-5.0799999999999998E-2</v>
      </c>
    </row>
    <row r="4524" spans="2:21" ht="15" customHeight="1" x14ac:dyDescent="0.2">
      <c r="B4524" s="63" t="str">
        <f>IFERROR('Dados Status Invest STOCKS'!A4511,"-")</f>
        <v>TDS</v>
      </c>
      <c r="C4524" s="45">
        <f>IFERROR((Ações!$D4524-Ações!$K4524)/Ações!$D4524,0)</f>
        <v>-0.69971671388101986</v>
      </c>
      <c r="D4524" s="46">
        <f>(Ações!$O4524)/0.06</f>
        <v>11.654883333333332</v>
      </c>
      <c r="E4524" s="47">
        <f>IFERROR((Ações!$F4524-Ações!$K4524)/Ações!$F4524,0)</f>
        <v>0.42951204995173503</v>
      </c>
      <c r="F4524" s="46">
        <f>IF(OR(Ações!$N4524&lt;0,Ações!$M4524&lt;0),"",(22.5*Ações!$M4524*Ações!$N4524)^0.5)</f>
        <v>34.724659825547612</v>
      </c>
      <c r="G4524" s="47">
        <f>IFERROR((Ações!$H4524-Ações!$K4524)/Ações!$H4524,0)</f>
        <v>-0.51172260650254664</v>
      </c>
      <c r="H4524" s="48">
        <f>IFERROR(Ações!$I4524/(Ações!$P4524-Table_1[[#This Row],[CAGR LUCRO 5A]]),0)</f>
        <v>13.104255975791434</v>
      </c>
      <c r="I4524" s="48">
        <f>IF(Ações!$S4524&lt;0,"",Ações!$O4524*(1+Ações!$S4524))</f>
        <v>0.70369854589999992</v>
      </c>
      <c r="J4524" s="49">
        <f>IFERROR(IF(Ações!$B4524="","",(VLOOKUP(Table_1[[#This Row],[AÇÕES]],'Dados Status Invest STOCKS'!A4510:AD5125,4)/Table_1[[#This Row],[LPA]]))/100,0)</f>
        <v>0.18355769230769231</v>
      </c>
      <c r="K4524" s="64">
        <f>IFERROR(IF(Ações!$B4524="","",VLOOKUP(Table_1[[#This Row],[AÇÕES]],'Dados Status Invest STOCKS'!A4510:AD5125,2)),0)</f>
        <v>19.809999999999999</v>
      </c>
      <c r="L4524" s="65">
        <f>IFERROR(IF(Ações!$B4524="","",VLOOKUP(Table_1[[#This Row],[AÇÕES]],'Dados Status Invest STOCKS'!A4510:AD5125,3)/100),0)</f>
        <v>3.5299999999999998E-2</v>
      </c>
      <c r="M4524" s="66">
        <f>IFERROR(IF(Ações!$B4524="","",VLOOKUP(Table_1[[#This Row],[AÇÕES]],'Dados Status Invest STOCKS'!A4510:AD5125,28)),0)</f>
        <v>1.04</v>
      </c>
      <c r="N4524" s="66">
        <f>IFERROR(IF(Ações!$B4524="","",VLOOKUP(Table_1[[#This Row],[AÇÕES]],'Dados Status Invest STOCKS'!A4510:AD5125,27)),0)</f>
        <v>51.53</v>
      </c>
      <c r="O4524" s="66">
        <f>IFERROR(IF(Ações!$L4524="","",Ações!$K4524*Ações!$L4524),0)</f>
        <v>0.69929299999999994</v>
      </c>
      <c r="P4524" s="67">
        <f t="shared" si="70"/>
        <v>0.06</v>
      </c>
      <c r="Q4524" s="67">
        <f>IFERROR(Ações!$O4524/Ações!$M4524,0)</f>
        <v>0.67239711538461533</v>
      </c>
      <c r="R4524" s="67">
        <f>IFERROR(IF(Ações!$B4524="","",VLOOKUP(Table_1[[#This Row],[AÇÕES]],'Dados Status Invest STOCKS'!A4510:AD5125,18)/100),0)</f>
        <v>2.0099999999999996E-2</v>
      </c>
      <c r="S4524" s="65">
        <f>IFERROR(IF(Ações!$B4524="","",VLOOKUP(Table_1[[#This Row],[AÇÕES]],'Dados Status Invest STOCKS'!A4510:AD5125,25)/100),0)</f>
        <v>6.3E-3</v>
      </c>
      <c r="T4524" s="67">
        <f>(1-Ações!$Q4524)*Ações!$R4524</f>
        <v>6.5848179807692303E-3</v>
      </c>
      <c r="U4524" s="68">
        <f>IF(Ações!$S4524=0,Ações!$T4524,IF(Ações!$T4524=0,Ações!$S4524,AVERAGE(Ações!$S4524,Ações!$T4524)))</f>
        <v>6.4424089903846148E-3</v>
      </c>
    </row>
    <row r="4525" spans="2:21" ht="15" customHeight="1" x14ac:dyDescent="0.2">
      <c r="B4525" s="63" t="str">
        <f>IFERROR('Dados Status Invest STOCKS'!A4512,"-")</f>
        <v>TDW</v>
      </c>
      <c r="C4525" s="45">
        <f>IFERROR((Ações!$D4525-Ações!$K4525)/Ações!$D4525,0)</f>
        <v>0</v>
      </c>
      <c r="D4525" s="46">
        <f>(Ações!$O4525)/0.06</f>
        <v>0</v>
      </c>
      <c r="E4525" s="47">
        <f>IFERROR((Ações!$F4525-Ações!$K4525)/Ações!$F4525,0)</f>
        <v>0</v>
      </c>
      <c r="F4525" s="46" t="str">
        <f>IF(OR(Ações!$N4525&lt;0,Ações!$M4525&lt;0),"",(22.5*Ações!$M4525*Ações!$N4525)^0.5)</f>
        <v/>
      </c>
      <c r="G4525" s="47">
        <f>IFERROR((Ações!$H4525-Ações!$K4525)/Ações!$H4525,0)</f>
        <v>0</v>
      </c>
      <c r="H4525" s="48">
        <f>IFERROR(Ações!$I4525/(Ações!$P4525-Table_1[[#This Row],[CAGR LUCRO 5A]]),0)</f>
        <v>0</v>
      </c>
      <c r="I4525" s="48">
        <f>IF(Ações!$S4525&lt;0,"",Ações!$O4525*(1+Ações!$S4525))</f>
        <v>0</v>
      </c>
      <c r="J4525" s="49">
        <f>IFERROR(IF(Ações!$B4525="","",(VLOOKUP(Table_1[[#This Row],[AÇÕES]],'Dados Status Invest STOCKS'!A4511:AD5126,4)/Table_1[[#This Row],[LPA]]))/100,0)</f>
        <v>1.5876288659793812E-2</v>
      </c>
      <c r="K4525" s="64">
        <f>IFERROR(IF(Ações!$B4525="","",VLOOKUP(Table_1[[#This Row],[AÇÕES]],'Dados Status Invest STOCKS'!A4511:AD5126,2)),0)</f>
        <v>13.46</v>
      </c>
      <c r="L4525" s="65">
        <f>IFERROR(IF(Ações!$B4525="","",VLOOKUP(Table_1[[#This Row],[AÇÕES]],'Dados Status Invest STOCKS'!A4511:AD5126,3)/100),0)</f>
        <v>0</v>
      </c>
      <c r="M4525" s="66">
        <f>IFERROR(IF(Ações!$B4525="","",VLOOKUP(Table_1[[#This Row],[AÇÕES]],'Dados Status Invest STOCKS'!A4511:AD5126,28)),0)</f>
        <v>-2.91</v>
      </c>
      <c r="N4525" s="66">
        <f>IFERROR(IF(Ações!$B4525="","",VLOOKUP(Table_1[[#This Row],[AÇÕES]],'Dados Status Invest STOCKS'!A4511:AD5126,27)),0)</f>
        <v>17.78</v>
      </c>
      <c r="O4525" s="66">
        <f>IFERROR(IF(Ações!$L4525="","",Ações!$K4525*Ações!$L4525),0)</f>
        <v>0</v>
      </c>
      <c r="P4525" s="67">
        <f t="shared" si="70"/>
        <v>0.06</v>
      </c>
      <c r="Q4525" s="67">
        <f>IFERROR(Ações!$O4525/Ações!$M4525,0)</f>
        <v>0</v>
      </c>
      <c r="R4525" s="67">
        <f>IFERROR(IF(Ações!$B4525="","",VLOOKUP(Table_1[[#This Row],[AÇÕES]],'Dados Status Invest STOCKS'!A4511:AD5126,18)/100),0)</f>
        <v>-0.16390000000000002</v>
      </c>
      <c r="S4525" s="65">
        <f>IFERROR(IF(Ações!$B4525="","",VLOOKUP(Table_1[[#This Row],[AÇÕES]],'Dados Status Invest STOCKS'!A4511:AD5126,25)/100),0)</f>
        <v>0</v>
      </c>
      <c r="T4525" s="67">
        <f>(1-Ações!$Q4525)*Ações!$R4525</f>
        <v>-0.16390000000000002</v>
      </c>
      <c r="U4525" s="68">
        <f>IF(Ações!$S4525=0,Ações!$T4525,IF(Ações!$T4525=0,Ações!$S4525,AVERAGE(Ações!$S4525,Ações!$T4525)))</f>
        <v>-0.16390000000000002</v>
      </c>
    </row>
    <row r="4526" spans="2:21" ht="15" customHeight="1" x14ac:dyDescent="0.2">
      <c r="B4526" s="63" t="str">
        <f>IFERROR('Dados Status Invest STOCKS'!A4513,"-")</f>
        <v>TDW.WS.B</v>
      </c>
      <c r="C4526" s="45">
        <f>IFERROR((Ações!$D4526-Ações!$K4526)/Ações!$D4526,0)</f>
        <v>0</v>
      </c>
      <c r="D4526" s="46">
        <f>(Ações!$O4526)/0.06</f>
        <v>0</v>
      </c>
      <c r="E4526" s="47">
        <f>IFERROR((Ações!$F4526-Ações!$K4526)/Ações!$F4526,0)</f>
        <v>0</v>
      </c>
      <c r="F4526" s="46" t="str">
        <f>IF(OR(Ações!$N4526&lt;0,Ações!$M4526&lt;0),"",(22.5*Ações!$M4526*Ações!$N4526)^0.5)</f>
        <v/>
      </c>
      <c r="G4526" s="47">
        <f>IFERROR((Ações!$H4526-Ações!$K4526)/Ações!$H4526,0)</f>
        <v>0</v>
      </c>
      <c r="H4526" s="48">
        <f>IFERROR(Ações!$I4526/(Ações!$P4526-Table_1[[#This Row],[CAGR LUCRO 5A]]),0)</f>
        <v>0</v>
      </c>
      <c r="I4526" s="48">
        <f>IF(Ações!$S4526&lt;0,"",Ações!$O4526*(1+Ações!$S4526))</f>
        <v>0</v>
      </c>
      <c r="J4526" s="49">
        <f>IFERROR(IF(Ações!$B4526="","",(VLOOKUP(Table_1[[#This Row],[AÇÕES]],'Dados Status Invest STOCKS'!A4512:AD5127,4)/Table_1[[#This Row],[LPA]]))/100,0)</f>
        <v>4.1237113402061852E-4</v>
      </c>
      <c r="K4526" s="64">
        <f>IFERROR(IF(Ações!$B4526="","",VLOOKUP(Table_1[[#This Row],[AÇÕES]],'Dados Status Invest STOCKS'!A4512:AD5127,2)),0)</f>
        <v>0.36</v>
      </c>
      <c r="L4526" s="65">
        <f>IFERROR(IF(Ações!$B4526="","",VLOOKUP(Table_1[[#This Row],[AÇÕES]],'Dados Status Invest STOCKS'!A4512:AD5127,3)/100),0)</f>
        <v>0</v>
      </c>
      <c r="M4526" s="66">
        <f>IFERROR(IF(Ações!$B4526="","",VLOOKUP(Table_1[[#This Row],[AÇÕES]],'Dados Status Invest STOCKS'!A4512:AD5127,28)),0)</f>
        <v>-2.91</v>
      </c>
      <c r="N4526" s="66">
        <f>IFERROR(IF(Ações!$B4526="","",VLOOKUP(Table_1[[#This Row],[AÇÕES]],'Dados Status Invest STOCKS'!A4512:AD5127,27)),0)</f>
        <v>17.78</v>
      </c>
      <c r="O4526" s="66">
        <f>IFERROR(IF(Ações!$L4526="","",Ações!$K4526*Ações!$L4526),0)</f>
        <v>0</v>
      </c>
      <c r="P4526" s="67">
        <f t="shared" si="70"/>
        <v>0.06</v>
      </c>
      <c r="Q4526" s="67">
        <f>IFERROR(Ações!$O4526/Ações!$M4526,0)</f>
        <v>0</v>
      </c>
      <c r="R4526" s="67">
        <f>IFERROR(IF(Ações!$B4526="","",VLOOKUP(Table_1[[#This Row],[AÇÕES]],'Dados Status Invest STOCKS'!A4512:AD5127,18)/100),0)</f>
        <v>-0.16390000000000002</v>
      </c>
      <c r="S4526" s="65">
        <f>IFERROR(IF(Ações!$B4526="","",VLOOKUP(Table_1[[#This Row],[AÇÕES]],'Dados Status Invest STOCKS'!A4512:AD5127,25)/100),0)</f>
        <v>0</v>
      </c>
      <c r="T4526" s="67">
        <f>(1-Ações!$Q4526)*Ações!$R4526</f>
        <v>-0.16390000000000002</v>
      </c>
      <c r="U4526" s="68">
        <f>IF(Ações!$S4526=0,Ações!$T4526,IF(Ações!$T4526=0,Ações!$S4526,AVERAGE(Ações!$S4526,Ações!$T4526)))</f>
        <v>-0.16390000000000002</v>
      </c>
    </row>
    <row r="4527" spans="2:21" ht="15" customHeight="1" x14ac:dyDescent="0.2">
      <c r="B4527" s="63" t="str">
        <f>IFERROR('Dados Status Invest STOCKS'!A4514,"-")</f>
        <v>TDY</v>
      </c>
      <c r="C4527" s="45">
        <f>IFERROR((Ações!$D4527-Ações!$K4527)/Ações!$D4527,0)</f>
        <v>0</v>
      </c>
      <c r="D4527" s="46">
        <f>(Ações!$O4527)/0.06</f>
        <v>0</v>
      </c>
      <c r="E4527" s="47">
        <f>IFERROR((Ações!$F4527-Ações!$K4527)/Ações!$F4527,0)</f>
        <v>-1.4750341952137807</v>
      </c>
      <c r="F4527" s="46">
        <f>IF(OR(Ações!$N4527&lt;0,Ações!$M4527&lt;0),"",(22.5*Ações!$M4527*Ações!$N4527)^0.5)</f>
        <v>168.48656103677826</v>
      </c>
      <c r="G4527" s="47">
        <f>IFERROR((Ações!$H4527-Ações!$K4527)/Ações!$H4527,0)</f>
        <v>0</v>
      </c>
      <c r="H4527" s="48">
        <f>IFERROR(Ações!$I4527/(Ações!$P4527-Table_1[[#This Row],[CAGR LUCRO 5A]]),0)</f>
        <v>0</v>
      </c>
      <c r="I4527" s="48">
        <f>IF(Ações!$S4527&lt;0,"",Ações!$O4527*(1+Ações!$S4527))</f>
        <v>0</v>
      </c>
      <c r="J4527" s="49">
        <f>IFERROR(IF(Ações!$B4527="","",(VLOOKUP(Table_1[[#This Row],[AÇÕES]],'Dados Status Invest STOCKS'!A4513:AD5128,4)/Table_1[[#This Row],[LPA]]))/100,0)</f>
        <v>6.4385093167701857E-2</v>
      </c>
      <c r="K4527" s="64">
        <f>IFERROR(IF(Ações!$B4527="","",VLOOKUP(Table_1[[#This Row],[AÇÕES]],'Dados Status Invest STOCKS'!A4513:AD5128,2)),0)</f>
        <v>417.01</v>
      </c>
      <c r="L4527" s="65">
        <f>IFERROR(IF(Ações!$B4527="","",VLOOKUP(Table_1[[#This Row],[AÇÕES]],'Dados Status Invest STOCKS'!A4513:AD5128,3)/100),0)</f>
        <v>0</v>
      </c>
      <c r="M4527" s="66">
        <f>IFERROR(IF(Ações!$B4527="","",VLOOKUP(Table_1[[#This Row],[AÇÕES]],'Dados Status Invest STOCKS'!A4513:AD5128,28)),0)</f>
        <v>8.0500000000000007</v>
      </c>
      <c r="N4527" s="66">
        <f>IFERROR(IF(Ações!$B4527="","",VLOOKUP(Table_1[[#This Row],[AÇÕES]],'Dados Status Invest STOCKS'!A4513:AD5128,27)),0)</f>
        <v>156.72999999999999</v>
      </c>
      <c r="O4527" s="66">
        <f>IFERROR(IF(Ações!$L4527="","",Ações!$K4527*Ações!$L4527),0)</f>
        <v>0</v>
      </c>
      <c r="P4527" s="67">
        <f t="shared" si="70"/>
        <v>0.06</v>
      </c>
      <c r="Q4527" s="67">
        <f>IFERROR(Ações!$O4527/Ações!$M4527,0)</f>
        <v>0</v>
      </c>
      <c r="R4527" s="67">
        <f>IFERROR(IF(Ações!$B4527="","",VLOOKUP(Table_1[[#This Row],[AÇÕES]],'Dados Status Invest STOCKS'!A4513:AD5128,18)/100),0)</f>
        <v>5.1299999999999998E-2</v>
      </c>
      <c r="S4527" s="65">
        <f>IFERROR(IF(Ações!$B4527="","",VLOOKUP(Table_1[[#This Row],[AÇÕES]],'Dados Status Invest STOCKS'!A4513:AD5128,25)/100),0)</f>
        <v>0.1547</v>
      </c>
      <c r="T4527" s="67">
        <f>(1-Ações!$Q4527)*Ações!$R4527</f>
        <v>5.1299999999999998E-2</v>
      </c>
      <c r="U4527" s="68">
        <f>IF(Ações!$S4527=0,Ações!$T4527,IF(Ações!$T4527=0,Ações!$S4527,AVERAGE(Ações!$S4527,Ações!$T4527)))</f>
        <v>0.10300000000000001</v>
      </c>
    </row>
    <row r="4528" spans="2:21" ht="15" customHeight="1" x14ac:dyDescent="0.2">
      <c r="B4528" s="63" t="str">
        <f>IFERROR('Dados Status Invest STOCKS'!A4515,"-")</f>
        <v>TEAM</v>
      </c>
      <c r="C4528" s="45">
        <f>IFERROR((Ações!$D4528-Ações!$K4528)/Ações!$D4528,0)</f>
        <v>0</v>
      </c>
      <c r="D4528" s="46">
        <f>(Ações!$O4528)/0.06</f>
        <v>0</v>
      </c>
      <c r="E4528" s="47">
        <f>IFERROR((Ações!$F4528-Ações!$K4528)/Ações!$F4528,0)</f>
        <v>0</v>
      </c>
      <c r="F4528" s="46" t="str">
        <f>IF(OR(Ações!$N4528&lt;0,Ações!$M4528&lt;0),"",(22.5*Ações!$M4528*Ações!$N4528)^0.5)</f>
        <v/>
      </c>
      <c r="G4528" s="47">
        <f>IFERROR((Ações!$H4528-Ações!$K4528)/Ações!$H4528,0)</f>
        <v>0</v>
      </c>
      <c r="H4528" s="48">
        <f>IFERROR(Ações!$I4528/(Ações!$P4528-Table_1[[#This Row],[CAGR LUCRO 5A]]),0)</f>
        <v>0</v>
      </c>
      <c r="I4528" s="48">
        <f>IF(Ações!$S4528&lt;0,"",Ações!$O4528*(1+Ações!$S4528))</f>
        <v>0</v>
      </c>
      <c r="J4528" s="49">
        <f>IFERROR(IF(Ações!$B4528="","",(VLOOKUP(Table_1[[#This Row],[AÇÕES]],'Dados Status Invest STOCKS'!A4514:AD5129,4)/Table_1[[#This Row],[LPA]]))/100,0)</f>
        <v>0.39632727272727275</v>
      </c>
      <c r="K4528" s="64">
        <f>IFERROR(IF(Ações!$B4528="","",VLOOKUP(Table_1[[#This Row],[AÇÕES]],'Dados Status Invest STOCKS'!A4514:AD5129,2)),0)</f>
        <v>300.27</v>
      </c>
      <c r="L4528" s="65">
        <f>IFERROR(IF(Ações!$B4528="","",VLOOKUP(Table_1[[#This Row],[AÇÕES]],'Dados Status Invest STOCKS'!A4514:AD5129,3)/100),0)</f>
        <v>0</v>
      </c>
      <c r="M4528" s="66">
        <f>IFERROR(IF(Ações!$B4528="","",VLOOKUP(Table_1[[#This Row],[AÇÕES]],'Dados Status Invest STOCKS'!A4514:AD5129,28)),0)</f>
        <v>-2.75</v>
      </c>
      <c r="N4528" s="66">
        <f>IFERROR(IF(Ações!$B4528="","",VLOOKUP(Table_1[[#This Row],[AÇÕES]],'Dados Status Invest STOCKS'!A4514:AD5129,27)),0)</f>
        <v>1.17</v>
      </c>
      <c r="O4528" s="66">
        <f>IFERROR(IF(Ações!$L4528="","",Ações!$K4528*Ações!$L4528),0)</f>
        <v>0</v>
      </c>
      <c r="P4528" s="67">
        <f t="shared" si="70"/>
        <v>0.06</v>
      </c>
      <c r="Q4528" s="67">
        <f>IFERROR(Ações!$O4528/Ações!$M4528,0)</f>
        <v>0</v>
      </c>
      <c r="R4528" s="67">
        <f>IFERROR(IF(Ações!$B4528="","",VLOOKUP(Table_1[[#This Row],[AÇÕES]],'Dados Status Invest STOCKS'!A4514:AD5129,18)/100),0)</f>
        <v>-2.3611</v>
      </c>
      <c r="S4528" s="65">
        <f>IFERROR(IF(Ações!$B4528="","",VLOOKUP(Table_1[[#This Row],[AÇÕES]],'Dados Status Invest STOCKS'!A4514:AD5129,25)/100),0)</f>
        <v>0</v>
      </c>
      <c r="T4528" s="67">
        <f>(1-Ações!$Q4528)*Ações!$R4528</f>
        <v>-2.3611</v>
      </c>
      <c r="U4528" s="68">
        <f>IF(Ações!$S4528=0,Ações!$T4528,IF(Ações!$T4528=0,Ações!$S4528,AVERAGE(Ações!$S4528,Ações!$T4528)))</f>
        <v>-2.3611</v>
      </c>
    </row>
    <row r="4529" spans="2:21" ht="15" customHeight="1" x14ac:dyDescent="0.2">
      <c r="B4529" s="63" t="str">
        <f>IFERROR('Dados Status Invest STOCKS'!A4516,"-")</f>
        <v>TECH</v>
      </c>
      <c r="C4529" s="45">
        <f>IFERROR((Ações!$D4529-Ações!$K4529)/Ações!$D4529,0)</f>
        <v>-16.647058823529409</v>
      </c>
      <c r="D4529" s="46">
        <f>(Ações!$O4529)/0.06</f>
        <v>21.640433333333334</v>
      </c>
      <c r="E4529" s="47">
        <f>IFERROR((Ações!$F4529-Ações!$K4529)/Ações!$F4529,0)</f>
        <v>-4.8823614502594666</v>
      </c>
      <c r="F4529" s="46">
        <f>IF(OR(Ações!$N4529&lt;0,Ações!$M4529&lt;0),"",(22.5*Ações!$M4529*Ações!$N4529)^0.5)</f>
        <v>64.921206088611754</v>
      </c>
      <c r="G4529" s="47">
        <f>IFERROR((Ações!$H4529-Ações!$K4529)/Ações!$H4529,0)</f>
        <v>1.2495106818295227</v>
      </c>
      <c r="H4529" s="48">
        <f>IFERROR(Ações!$I4529/(Ações!$P4529-Table_1[[#This Row],[CAGR LUCRO 5A]]),0)</f>
        <v>-1530.5557148888922</v>
      </c>
      <c r="I4529" s="48">
        <f>IF(Ações!$S4529&lt;0,"",Ações!$O4529*(1+Ações!$S4529))</f>
        <v>1.3775001434</v>
      </c>
      <c r="J4529" s="49">
        <f>IFERROR(IF(Ações!$B4529="","",(VLOOKUP(Table_1[[#This Row],[AÇÕES]],'Dados Status Invest STOCKS'!A4515:AD5130,4)/Table_1[[#This Row],[LPA]]))/100,0)</f>
        <v>0.18922048997772825</v>
      </c>
      <c r="K4529" s="64">
        <f>IFERROR(IF(Ações!$B4529="","",VLOOKUP(Table_1[[#This Row],[AÇÕES]],'Dados Status Invest STOCKS'!A4515:AD5130,2)),0)</f>
        <v>381.89</v>
      </c>
      <c r="L4529" s="65">
        <f>IFERROR(IF(Ações!$B4529="","",VLOOKUP(Table_1[[#This Row],[AÇÕES]],'Dados Status Invest STOCKS'!A4515:AD5130,3)/100),0)</f>
        <v>3.4000000000000002E-3</v>
      </c>
      <c r="M4529" s="66">
        <f>IFERROR(IF(Ações!$B4529="","",VLOOKUP(Table_1[[#This Row],[AÇÕES]],'Dados Status Invest STOCKS'!A4515:AD5130,28)),0)</f>
        <v>4.49</v>
      </c>
      <c r="N4529" s="66">
        <f>IFERROR(IF(Ações!$B4529="","",VLOOKUP(Table_1[[#This Row],[AÇÕES]],'Dados Status Invest STOCKS'!A4515:AD5130,27)),0)</f>
        <v>41.72</v>
      </c>
      <c r="O4529" s="66">
        <f>IFERROR(IF(Ações!$L4529="","",Ações!$K4529*Ações!$L4529),0)</f>
        <v>1.2984260000000001</v>
      </c>
      <c r="P4529" s="67">
        <f t="shared" si="70"/>
        <v>0.06</v>
      </c>
      <c r="Q4529" s="67">
        <f>IFERROR(Ações!$O4529/Ações!$M4529,0)</f>
        <v>0.28918173719376394</v>
      </c>
      <c r="R4529" s="67">
        <f>IFERROR(IF(Ações!$B4529="","",VLOOKUP(Table_1[[#This Row],[AÇÕES]],'Dados Status Invest STOCKS'!A4515:AD5130,18)/100),0)</f>
        <v>0.10769999999999999</v>
      </c>
      <c r="S4529" s="65">
        <f>IFERROR(IF(Ações!$B4529="","",VLOOKUP(Table_1[[#This Row],[AÇÕES]],'Dados Status Invest STOCKS'!A4515:AD5130,25)/100),0)</f>
        <v>6.0899999999999996E-2</v>
      </c>
      <c r="T4529" s="67">
        <f>(1-Ações!$Q4529)*Ações!$R4529</f>
        <v>7.6555126904231621E-2</v>
      </c>
      <c r="U4529" s="68">
        <f>IF(Ações!$S4529=0,Ações!$T4529,IF(Ações!$T4529=0,Ações!$S4529,AVERAGE(Ações!$S4529,Ações!$T4529)))</f>
        <v>6.8727563452115809E-2</v>
      </c>
    </row>
    <row r="4530" spans="2:21" ht="15" customHeight="1" x14ac:dyDescent="0.2">
      <c r="B4530" s="63" t="str">
        <f>IFERROR('Dados Status Invest STOCKS'!A4517,"-")</f>
        <v>TECK</v>
      </c>
      <c r="C4530" s="45">
        <f>IFERROR((Ações!$D4530-Ações!$K4530)/Ações!$D4530,0)</f>
        <v>-11</v>
      </c>
      <c r="D4530" s="46">
        <f>(Ações!$O4530)/0.06</f>
        <v>2.6724999999999999</v>
      </c>
      <c r="E4530" s="47">
        <f>IFERROR((Ações!$F4530-Ações!$K4530)/Ações!$F4530,0)</f>
        <v>-1.2446890091492437</v>
      </c>
      <c r="F4530" s="46">
        <f>IF(OR(Ações!$N4530&lt;0,Ações!$M4530&lt;0),"",(22.5*Ações!$M4530*Ações!$N4530)^0.5)</f>
        <v>14.28705707974879</v>
      </c>
      <c r="G4530" s="47">
        <f>IFERROR((Ações!$H4530-Ações!$K4530)/Ações!$H4530,0)</f>
        <v>-11</v>
      </c>
      <c r="H4530" s="48">
        <f>IFERROR(Ações!$I4530/(Ações!$P4530-Table_1[[#This Row],[CAGR LUCRO 5A]]),0)</f>
        <v>2.6724999999999999</v>
      </c>
      <c r="I4530" s="48">
        <f>IF(Ações!$S4530&lt;0,"",Ações!$O4530*(1+Ações!$S4530))</f>
        <v>0.16034999999999999</v>
      </c>
      <c r="J4530" s="49">
        <f>IFERROR(IF(Ações!$B4530="","",(VLOOKUP(Table_1[[#This Row],[AÇÕES]],'Dados Status Invest STOCKS'!A4516:AD5131,4)/Table_1[[#This Row],[LPA]]))/100,0)</f>
        <v>4.1328571428571426</v>
      </c>
      <c r="K4530" s="64">
        <f>IFERROR(IF(Ações!$B4530="","",VLOOKUP(Table_1[[#This Row],[AÇÕES]],'Dados Status Invest STOCKS'!A4516:AD5131,2)),0)</f>
        <v>32.07</v>
      </c>
      <c r="L4530" s="65">
        <f>IFERROR(IF(Ações!$B4530="","",VLOOKUP(Table_1[[#This Row],[AÇÕES]],'Dados Status Invest STOCKS'!A4516:AD5131,3)/100),0)</f>
        <v>5.0000000000000001E-3</v>
      </c>
      <c r="M4530" s="66">
        <f>IFERROR(IF(Ações!$B4530="","",VLOOKUP(Table_1[[#This Row],[AÇÕES]],'Dados Status Invest STOCKS'!A4516:AD5131,28)),0)</f>
        <v>0.28000000000000003</v>
      </c>
      <c r="N4530" s="66">
        <f>IFERROR(IF(Ações!$B4530="","",VLOOKUP(Table_1[[#This Row],[AÇÕES]],'Dados Status Invest STOCKS'!A4516:AD5131,27)),0)</f>
        <v>32.4</v>
      </c>
      <c r="O4530" s="66">
        <f>IFERROR(IF(Ações!$L4530="","",Ações!$K4530*Ações!$L4530),0)</f>
        <v>0.16034999999999999</v>
      </c>
      <c r="P4530" s="67">
        <f t="shared" si="70"/>
        <v>0.06</v>
      </c>
      <c r="Q4530" s="67">
        <f>IFERROR(Ações!$O4530/Ações!$M4530,0)</f>
        <v>0.57267857142857137</v>
      </c>
      <c r="R4530" s="67">
        <f>IFERROR(IF(Ações!$B4530="","",VLOOKUP(Table_1[[#This Row],[AÇÕES]],'Dados Status Invest STOCKS'!A4516:AD5131,18)/100),0)</f>
        <v>8.6E-3</v>
      </c>
      <c r="S4530" s="65">
        <f>IFERROR(IF(Ações!$B4530="","",VLOOKUP(Table_1[[#This Row],[AÇÕES]],'Dados Status Invest STOCKS'!A4516:AD5131,25)/100),0)</f>
        <v>0</v>
      </c>
      <c r="T4530" s="67">
        <f>(1-Ações!$Q4530)*Ações!$R4530</f>
        <v>3.6749642857142862E-3</v>
      </c>
      <c r="U4530" s="68">
        <f>IF(Ações!$S4530=0,Ações!$T4530,IF(Ações!$T4530=0,Ações!$S4530,AVERAGE(Ações!$S4530,Ações!$T4530)))</f>
        <v>3.6749642857142862E-3</v>
      </c>
    </row>
    <row r="4531" spans="2:21" ht="15" customHeight="1" x14ac:dyDescent="0.2">
      <c r="B4531" s="63" t="str">
        <f>IFERROR('Dados Status Invest STOCKS'!A4518,"-")</f>
        <v>TEDU</v>
      </c>
      <c r="C4531" s="45">
        <f>IFERROR((Ações!$D4531-Ações!$K4531)/Ações!$D4531,0)</f>
        <v>0</v>
      </c>
      <c r="D4531" s="46">
        <f>(Ações!$O4531)/0.06</f>
        <v>0</v>
      </c>
      <c r="E4531" s="47">
        <f>IFERROR((Ações!$F4531-Ações!$K4531)/Ações!$F4531,0)</f>
        <v>0</v>
      </c>
      <c r="F4531" s="46" t="str">
        <f>IF(OR(Ações!$N4531&lt;0,Ações!$M4531&lt;0),"",(22.5*Ações!$M4531*Ações!$N4531)^0.5)</f>
        <v/>
      </c>
      <c r="G4531" s="47">
        <f>IFERROR((Ações!$H4531-Ações!$K4531)/Ações!$H4531,0)</f>
        <v>0</v>
      </c>
      <c r="H4531" s="48">
        <f>IFERROR(Ações!$I4531/(Ações!$P4531-Table_1[[#This Row],[CAGR LUCRO 5A]]),0)</f>
        <v>0</v>
      </c>
      <c r="I4531" s="48">
        <f>IF(Ações!$S4531&lt;0,"",Ações!$O4531*(1+Ações!$S4531))</f>
        <v>0</v>
      </c>
      <c r="J4531" s="49">
        <f>IFERROR(IF(Ações!$B4531="","",(VLOOKUP(Table_1[[#This Row],[AÇÕES]],'Dados Status Invest STOCKS'!A4517:AD5132,4)/Table_1[[#This Row],[LPA]]))/100,0)</f>
        <v>6.2385321100917439E-4</v>
      </c>
      <c r="K4531" s="64">
        <f>IFERROR(IF(Ações!$B4531="","",VLOOKUP(Table_1[[#This Row],[AÇÕES]],'Dados Status Invest STOCKS'!A4517:AD5132,2)),0)</f>
        <v>1.87</v>
      </c>
      <c r="L4531" s="65">
        <f>IFERROR(IF(Ações!$B4531="","",VLOOKUP(Table_1[[#This Row],[AÇÕES]],'Dados Status Invest STOCKS'!A4517:AD5132,3)/100),0)</f>
        <v>0</v>
      </c>
      <c r="M4531" s="66">
        <f>IFERROR(IF(Ações!$B4531="","",VLOOKUP(Table_1[[#This Row],[AÇÕES]],'Dados Status Invest STOCKS'!A4517:AD5132,28)),0)</f>
        <v>-5.45</v>
      </c>
      <c r="N4531" s="66">
        <f>IFERROR(IF(Ações!$B4531="","",VLOOKUP(Table_1[[#This Row],[AÇÕES]],'Dados Status Invest STOCKS'!A4517:AD5132,27)),0)</f>
        <v>-18.11</v>
      </c>
      <c r="O4531" s="66">
        <f>IFERROR(IF(Ações!$L4531="","",Ações!$K4531*Ações!$L4531),0)</f>
        <v>0</v>
      </c>
      <c r="P4531" s="67">
        <f t="shared" si="70"/>
        <v>0.06</v>
      </c>
      <c r="Q4531" s="67">
        <f>IFERROR(Ações!$O4531/Ações!$M4531,0)</f>
        <v>0</v>
      </c>
      <c r="R4531" s="67">
        <f>IFERROR(IF(Ações!$B4531="","",VLOOKUP(Table_1[[#This Row],[AÇÕES]],'Dados Status Invest STOCKS'!A4517:AD5132,18)/100),0)</f>
        <v>-0.30120000000000002</v>
      </c>
      <c r="S4531" s="65">
        <f>IFERROR(IF(Ações!$B4531="","",VLOOKUP(Table_1[[#This Row],[AÇÕES]],'Dados Status Invest STOCKS'!A4517:AD5132,25)/100),0)</f>
        <v>0</v>
      </c>
      <c r="T4531" s="67">
        <f>(1-Ações!$Q4531)*Ações!$R4531</f>
        <v>-0.30120000000000002</v>
      </c>
      <c r="U4531" s="68">
        <f>IF(Ações!$S4531=0,Ações!$T4531,IF(Ações!$T4531=0,Ações!$S4531,AVERAGE(Ações!$S4531,Ações!$T4531)))</f>
        <v>-0.30120000000000002</v>
      </c>
    </row>
    <row r="4532" spans="2:21" ht="15" customHeight="1" x14ac:dyDescent="0.2">
      <c r="B4532" s="63" t="str">
        <f>IFERROR('Dados Status Invest STOCKS'!A4519,"-")</f>
        <v>TEF</v>
      </c>
      <c r="C4532" s="45">
        <f>IFERROR((Ações!$D4532-Ações!$K4532)/Ações!$D4532,0)</f>
        <v>0.38524590163934419</v>
      </c>
      <c r="D4532" s="46">
        <f>(Ações!$O4532)/0.06</f>
        <v>7.3687999999999994</v>
      </c>
      <c r="E4532" s="47">
        <f>IFERROR((Ações!$F4532-Ações!$K4532)/Ações!$F4532,0)</f>
        <v>0.27632227761248002</v>
      </c>
      <c r="F4532" s="46">
        <f>IF(OR(Ações!$N4532&lt;0,Ações!$M4532&lt;0),"",(22.5*Ações!$M4532*Ações!$N4532)^0.5)</f>
        <v>6.2596924844596007</v>
      </c>
      <c r="G4532" s="47">
        <f>IFERROR((Ações!$H4532-Ações!$K4532)/Ações!$H4532,0)</f>
        <v>0</v>
      </c>
      <c r="H4532" s="48">
        <f>IFERROR(Ações!$I4532/(Ações!$P4532-Table_1[[#This Row],[CAGR LUCRO 5A]]),0)</f>
        <v>0</v>
      </c>
      <c r="I4532" s="48" t="str">
        <f>IF(Ações!$S4532&lt;0,"",Ações!$O4532*(1+Ações!$S4532))</f>
        <v/>
      </c>
      <c r="J4532" s="49">
        <f>IFERROR(IF(Ações!$B4532="","",(VLOOKUP(Table_1[[#This Row],[AÇÕES]],'Dados Status Invest STOCKS'!A4518:AD5133,4)/Table_1[[#This Row],[LPA]]))/100,0)</f>
        <v>0.24744186046511629</v>
      </c>
      <c r="K4532" s="64">
        <f>IFERROR(IF(Ações!$B4532="","",VLOOKUP(Table_1[[#This Row],[AÇÕES]],'Dados Status Invest STOCKS'!A4518:AD5133,2)),0)</f>
        <v>4.53</v>
      </c>
      <c r="L4532" s="65">
        <f>IFERROR(IF(Ações!$B4532="","",VLOOKUP(Table_1[[#This Row],[AÇÕES]],'Dados Status Invest STOCKS'!A4518:AD5133,3)/100),0)</f>
        <v>9.7599999999999992E-2</v>
      </c>
      <c r="M4532" s="66">
        <f>IFERROR(IF(Ações!$B4532="","",VLOOKUP(Table_1[[#This Row],[AÇÕES]],'Dados Status Invest STOCKS'!A4518:AD5133,28)),0)</f>
        <v>0.43</v>
      </c>
      <c r="N4532" s="66">
        <f>IFERROR(IF(Ações!$B4532="","",VLOOKUP(Table_1[[#This Row],[AÇÕES]],'Dados Status Invest STOCKS'!A4518:AD5133,27)),0)</f>
        <v>4.05</v>
      </c>
      <c r="O4532" s="66">
        <f>IFERROR(IF(Ações!$L4532="","",Ações!$K4532*Ações!$L4532),0)</f>
        <v>0.44212799999999997</v>
      </c>
      <c r="P4532" s="67">
        <f t="shared" si="70"/>
        <v>0.06</v>
      </c>
      <c r="Q4532" s="67">
        <f>IFERROR(Ações!$O4532/Ações!$M4532,0)</f>
        <v>1.0282046511627907</v>
      </c>
      <c r="R4532" s="67">
        <f>IFERROR(IF(Ações!$B4532="","",VLOOKUP(Table_1[[#This Row],[AÇÕES]],'Dados Status Invest STOCKS'!A4518:AD5133,18)/100),0)</f>
        <v>0.1051</v>
      </c>
      <c r="S4532" s="65">
        <f>IFERROR(IF(Ações!$B4532="","",VLOOKUP(Table_1[[#This Row],[AÇÕES]],'Dados Status Invest STOCKS'!A4518:AD5133,25)/100),0)</f>
        <v>-8.6800000000000002E-2</v>
      </c>
      <c r="T4532" s="67">
        <f>(1-Ações!$Q4532)*Ações!$R4532</f>
        <v>-2.964308837209302E-3</v>
      </c>
      <c r="U4532" s="68">
        <f>IF(Ações!$S4532=0,Ações!$T4532,IF(Ações!$T4532=0,Ações!$S4532,AVERAGE(Ações!$S4532,Ações!$T4532)))</f>
        <v>-4.4882154418604651E-2</v>
      </c>
    </row>
    <row r="4533" spans="2:21" ht="15" customHeight="1" x14ac:dyDescent="0.2">
      <c r="B4533" s="63" t="str">
        <f>IFERROR('Dados Status Invest STOCKS'!A4520,"-")</f>
        <v>TEL</v>
      </c>
      <c r="C4533" s="45">
        <f>IFERROR((Ações!$D4533-Ações!$K4533)/Ações!$D4533,0)</f>
        <v>-3.6153846153846145</v>
      </c>
      <c r="D4533" s="46">
        <f>(Ações!$O4533)/0.06</f>
        <v>33.043833333333339</v>
      </c>
      <c r="E4533" s="47">
        <f>IFERROR((Ações!$F4533-Ações!$K4533)/Ações!$F4533,0)</f>
        <v>-1.1394309020320608</v>
      </c>
      <c r="F4533" s="46">
        <f>IF(OR(Ações!$N4533&lt;0,Ações!$M4533&lt;0),"",(22.5*Ações!$M4533*Ações!$N4533)^0.5)</f>
        <v>71.285312302044389</v>
      </c>
      <c r="G4533" s="47">
        <f>IFERROR((Ações!$H4533-Ações!$K4533)/Ações!$H4533,0)</f>
        <v>-1.7121037961940384</v>
      </c>
      <c r="H4533" s="48">
        <f>IFERROR(Ações!$I4533/(Ações!$P4533-Table_1[[#This Row],[CAGR LUCRO 5A]]),0)</f>
        <v>56.233098531855973</v>
      </c>
      <c r="I4533" s="48">
        <f>IF(Ações!$S4533&lt;0,"",Ações!$O4533*(1+Ações!$S4533))</f>
        <v>2.0300148570000003</v>
      </c>
      <c r="J4533" s="49">
        <f>IFERROR(IF(Ações!$B4533="","",(VLOOKUP(Table_1[[#This Row],[AÇÕES]],'Dados Status Invest STOCKS'!A4519:AD5134,4)/Table_1[[#This Row],[LPA]]))/100,0)</f>
        <v>3.1789321789321791E-2</v>
      </c>
      <c r="K4533" s="64">
        <f>IFERROR(IF(Ações!$B4533="","",VLOOKUP(Table_1[[#This Row],[AÇÕES]],'Dados Status Invest STOCKS'!A4519:AD5134,2)),0)</f>
        <v>152.51</v>
      </c>
      <c r="L4533" s="65">
        <f>IFERROR(IF(Ações!$B4533="","",VLOOKUP(Table_1[[#This Row],[AÇÕES]],'Dados Status Invest STOCKS'!A4519:AD5134,3)/100),0)</f>
        <v>1.3000000000000001E-2</v>
      </c>
      <c r="M4533" s="66">
        <f>IFERROR(IF(Ações!$B4533="","",VLOOKUP(Table_1[[#This Row],[AÇÕES]],'Dados Status Invest STOCKS'!A4519:AD5134,28)),0)</f>
        <v>6.93</v>
      </c>
      <c r="N4533" s="66">
        <f>IFERROR(IF(Ações!$B4533="","",VLOOKUP(Table_1[[#This Row],[AÇÕES]],'Dados Status Invest STOCKS'!A4519:AD5134,27)),0)</f>
        <v>32.590000000000003</v>
      </c>
      <c r="O4533" s="66">
        <f>IFERROR(IF(Ações!$L4533="","",Ações!$K4533*Ações!$L4533),0)</f>
        <v>1.9826300000000001</v>
      </c>
      <c r="P4533" s="67">
        <f t="shared" si="70"/>
        <v>0.06</v>
      </c>
      <c r="Q4533" s="67">
        <f>IFERROR(Ações!$O4533/Ações!$M4533,0)</f>
        <v>0.28609379509379512</v>
      </c>
      <c r="R4533" s="67">
        <f>IFERROR(IF(Ações!$B4533="","",VLOOKUP(Table_1[[#This Row],[AÇÕES]],'Dados Status Invest STOCKS'!A4519:AD5134,18)/100),0)</f>
        <v>0.21260000000000001</v>
      </c>
      <c r="S4533" s="65">
        <f>IFERROR(IF(Ações!$B4533="","",VLOOKUP(Table_1[[#This Row],[AÇÕES]],'Dados Status Invest STOCKS'!A4519:AD5134,25)/100),0)</f>
        <v>2.3900000000000001E-2</v>
      </c>
      <c r="T4533" s="67">
        <f>(1-Ações!$Q4533)*Ações!$R4533</f>
        <v>0.15177645916305915</v>
      </c>
      <c r="U4533" s="68">
        <f>IF(Ações!$S4533=0,Ações!$T4533,IF(Ações!$T4533=0,Ações!$S4533,AVERAGE(Ações!$S4533,Ações!$T4533)))</f>
        <v>8.7838229581529578E-2</v>
      </c>
    </row>
    <row r="4534" spans="2:21" ht="15" customHeight="1" x14ac:dyDescent="0.2">
      <c r="B4534" s="63" t="str">
        <f>IFERROR('Dados Status Invest STOCKS'!A4521,"-")</f>
        <v>TELA</v>
      </c>
      <c r="C4534" s="45">
        <f>IFERROR((Ações!$D4534-Ações!$K4534)/Ações!$D4534,0)</f>
        <v>0</v>
      </c>
      <c r="D4534" s="46">
        <f>(Ações!$O4534)/0.06</f>
        <v>0</v>
      </c>
      <c r="E4534" s="47">
        <f>IFERROR((Ações!$F4534-Ações!$K4534)/Ações!$F4534,0)</f>
        <v>0</v>
      </c>
      <c r="F4534" s="46" t="str">
        <f>IF(OR(Ações!$N4534&lt;0,Ações!$M4534&lt;0),"",(22.5*Ações!$M4534*Ações!$N4534)^0.5)</f>
        <v/>
      </c>
      <c r="G4534" s="47">
        <f>IFERROR((Ações!$H4534-Ações!$K4534)/Ações!$H4534,0)</f>
        <v>0</v>
      </c>
      <c r="H4534" s="48">
        <f>IFERROR(Ações!$I4534/(Ações!$P4534-Table_1[[#This Row],[CAGR LUCRO 5A]]),0)</f>
        <v>0</v>
      </c>
      <c r="I4534" s="48">
        <f>IF(Ações!$S4534&lt;0,"",Ações!$O4534*(1+Ações!$S4534))</f>
        <v>0</v>
      </c>
      <c r="J4534" s="49">
        <f>IFERROR(IF(Ações!$B4534="","",(VLOOKUP(Table_1[[#This Row],[AÇÕES]],'Dados Status Invest STOCKS'!A4520:AD5135,4)/Table_1[[#This Row],[LPA]]))/100,0)</f>
        <v>2.3124999999999996E-2</v>
      </c>
      <c r="K4534" s="64">
        <f>IFERROR(IF(Ações!$B4534="","",VLOOKUP(Table_1[[#This Row],[AÇÕES]],'Dados Status Invest STOCKS'!A4520:AD5135,2)),0)</f>
        <v>11.58</v>
      </c>
      <c r="L4534" s="65">
        <f>IFERROR(IF(Ações!$B4534="","",VLOOKUP(Table_1[[#This Row],[AÇÕES]],'Dados Status Invest STOCKS'!A4520:AD5135,3)/100),0)</f>
        <v>0</v>
      </c>
      <c r="M4534" s="66">
        <f>IFERROR(IF(Ações!$B4534="","",VLOOKUP(Table_1[[#This Row],[AÇÕES]],'Dados Status Invest STOCKS'!A4520:AD5135,28)),0)</f>
        <v>-2.2400000000000002</v>
      </c>
      <c r="N4534" s="66">
        <f>IFERROR(IF(Ações!$B4534="","",VLOOKUP(Table_1[[#This Row],[AÇÕES]],'Dados Status Invest STOCKS'!A4520:AD5135,27)),0)</f>
        <v>1.91</v>
      </c>
      <c r="O4534" s="66">
        <f>IFERROR(IF(Ações!$L4534="","",Ações!$K4534*Ações!$L4534),0)</f>
        <v>0</v>
      </c>
      <c r="P4534" s="67">
        <f t="shared" si="70"/>
        <v>0.06</v>
      </c>
      <c r="Q4534" s="67">
        <f>IFERROR(Ações!$O4534/Ações!$M4534,0)</f>
        <v>0</v>
      </c>
      <c r="R4534" s="67">
        <f>IFERROR(IF(Ações!$B4534="","",VLOOKUP(Table_1[[#This Row],[AÇÕES]],'Dados Status Invest STOCKS'!A4520:AD5135,18)/100),0)</f>
        <v>-1.1701000000000001</v>
      </c>
      <c r="S4534" s="65">
        <f>IFERROR(IF(Ações!$B4534="","",VLOOKUP(Table_1[[#This Row],[AÇÕES]],'Dados Status Invest STOCKS'!A4520:AD5135,25)/100),0)</f>
        <v>0</v>
      </c>
      <c r="T4534" s="67">
        <f>(1-Ações!$Q4534)*Ações!$R4534</f>
        <v>-1.1701000000000001</v>
      </c>
      <c r="U4534" s="68">
        <f>IF(Ações!$S4534=0,Ações!$T4534,IF(Ações!$T4534=0,Ações!$S4534,AVERAGE(Ações!$S4534,Ações!$T4534)))</f>
        <v>-1.1701000000000001</v>
      </c>
    </row>
    <row r="4535" spans="2:21" ht="15" customHeight="1" x14ac:dyDescent="0.2">
      <c r="B4535" s="63" t="str">
        <f>IFERROR('Dados Status Invest STOCKS'!A4522,"-")</f>
        <v>TELL</v>
      </c>
      <c r="C4535" s="45">
        <f>IFERROR((Ações!$D4535-Ações!$K4535)/Ações!$D4535,0)</f>
        <v>0</v>
      </c>
      <c r="D4535" s="46">
        <f>(Ações!$O4535)/0.06</f>
        <v>0</v>
      </c>
      <c r="E4535" s="47">
        <f>IFERROR((Ações!$F4535-Ações!$K4535)/Ações!$F4535,0)</f>
        <v>0</v>
      </c>
      <c r="F4535" s="46" t="str">
        <f>IF(OR(Ações!$N4535&lt;0,Ações!$M4535&lt;0),"",(22.5*Ações!$M4535*Ações!$N4535)^0.5)</f>
        <v/>
      </c>
      <c r="G4535" s="47">
        <f>IFERROR((Ações!$H4535-Ações!$K4535)/Ações!$H4535,0)</f>
        <v>0</v>
      </c>
      <c r="H4535" s="48">
        <f>IFERROR(Ações!$I4535/(Ações!$P4535-Table_1[[#This Row],[CAGR LUCRO 5A]]),0)</f>
        <v>0</v>
      </c>
      <c r="I4535" s="48">
        <f>IF(Ações!$S4535&lt;0,"",Ações!$O4535*(1+Ações!$S4535))</f>
        <v>0</v>
      </c>
      <c r="J4535" s="49">
        <f>IFERROR(IF(Ações!$B4535="","",(VLOOKUP(Table_1[[#This Row],[AÇÕES]],'Dados Status Invest STOCKS'!A4521:AD5136,4)/Table_1[[#This Row],[LPA]]))/100,0)</f>
        <v>0.84666666666666668</v>
      </c>
      <c r="K4535" s="64">
        <f>IFERROR(IF(Ações!$B4535="","",VLOOKUP(Table_1[[#This Row],[AÇÕES]],'Dados Status Invest STOCKS'!A4521:AD5136,2)),0)</f>
        <v>2.7</v>
      </c>
      <c r="L4535" s="65">
        <f>IFERROR(IF(Ações!$B4535="","",VLOOKUP(Table_1[[#This Row],[AÇÕES]],'Dados Status Invest STOCKS'!A4521:AD5136,3)/100),0)</f>
        <v>0</v>
      </c>
      <c r="M4535" s="66">
        <f>IFERROR(IF(Ações!$B4535="","",VLOOKUP(Table_1[[#This Row],[AÇÕES]],'Dados Status Invest STOCKS'!A4521:AD5136,28)),0)</f>
        <v>-0.18</v>
      </c>
      <c r="N4535" s="66">
        <f>IFERROR(IF(Ações!$B4535="","",VLOOKUP(Table_1[[#This Row],[AÇÕES]],'Dados Status Invest STOCKS'!A4521:AD5136,27)),0)</f>
        <v>0.75</v>
      </c>
      <c r="O4535" s="66">
        <f>IFERROR(IF(Ações!$L4535="","",Ações!$K4535*Ações!$L4535),0)</f>
        <v>0</v>
      </c>
      <c r="P4535" s="67">
        <f t="shared" si="70"/>
        <v>0.06</v>
      </c>
      <c r="Q4535" s="67">
        <f>IFERROR(Ações!$O4535/Ações!$M4535,0)</f>
        <v>0</v>
      </c>
      <c r="R4535" s="67">
        <f>IFERROR(IF(Ações!$B4535="","",VLOOKUP(Table_1[[#This Row],[AÇÕES]],'Dados Status Invest STOCKS'!A4521:AD5136,18)/100),0)</f>
        <v>-0.23710000000000001</v>
      </c>
      <c r="S4535" s="65">
        <f>IFERROR(IF(Ações!$B4535="","",VLOOKUP(Table_1[[#This Row],[AÇÕES]],'Dados Status Invest STOCKS'!A4521:AD5136,25)/100),0)</f>
        <v>0</v>
      </c>
      <c r="T4535" s="67">
        <f>(1-Ações!$Q4535)*Ações!$R4535</f>
        <v>-0.23710000000000001</v>
      </c>
      <c r="U4535" s="68">
        <f>IF(Ações!$S4535=0,Ações!$T4535,IF(Ações!$T4535=0,Ações!$S4535,AVERAGE(Ações!$S4535,Ações!$T4535)))</f>
        <v>-0.23710000000000001</v>
      </c>
    </row>
    <row r="4536" spans="2:21" ht="15" customHeight="1" x14ac:dyDescent="0.2">
      <c r="B4536" s="63" t="str">
        <f>IFERROR('Dados Status Invest STOCKS'!A4523,"-")</f>
        <v>TEN</v>
      </c>
      <c r="C4536" s="45">
        <f>IFERROR((Ações!$D4536-Ações!$K4536)/Ações!$D4536,0)</f>
        <v>0</v>
      </c>
      <c r="D4536" s="46">
        <f>(Ações!$O4536)/0.06</f>
        <v>0</v>
      </c>
      <c r="E4536" s="47">
        <f>IFERROR((Ações!$F4536-Ações!$K4536)/Ações!$F4536,0)</f>
        <v>0</v>
      </c>
      <c r="F4536" s="46" t="str">
        <f>IF(OR(Ações!$N4536&lt;0,Ações!$M4536&lt;0),"",(22.5*Ações!$M4536*Ações!$N4536)^0.5)</f>
        <v/>
      </c>
      <c r="G4536" s="47">
        <f>IFERROR((Ações!$H4536-Ações!$K4536)/Ações!$H4536,0)</f>
        <v>0</v>
      </c>
      <c r="H4536" s="48">
        <f>IFERROR(Ações!$I4536/(Ações!$P4536-Table_1[[#This Row],[CAGR LUCRO 5A]]),0)</f>
        <v>0</v>
      </c>
      <c r="I4536" s="48">
        <f>IF(Ações!$S4536&lt;0,"",Ações!$O4536*(1+Ações!$S4536))</f>
        <v>0</v>
      </c>
      <c r="J4536" s="49">
        <f>IFERROR(IF(Ações!$B4536="","",(VLOOKUP(Table_1[[#This Row],[AÇÕES]],'Dados Status Invest STOCKS'!A4522:AD5137,4)/Table_1[[#This Row],[LPA]]))/100,0)</f>
        <v>1.2975778546712802E-2</v>
      </c>
      <c r="K4536" s="64">
        <f>IFERROR(IF(Ações!$B4536="","",VLOOKUP(Table_1[[#This Row],[AÇÕES]],'Dados Status Invest STOCKS'!A4522:AD5137,2)),0)</f>
        <v>10.81</v>
      </c>
      <c r="L4536" s="65">
        <f>IFERROR(IF(Ações!$B4536="","",VLOOKUP(Table_1[[#This Row],[AÇÕES]],'Dados Status Invest STOCKS'!A4522:AD5137,3)/100),0)</f>
        <v>0</v>
      </c>
      <c r="M4536" s="66">
        <f>IFERROR(IF(Ações!$B4536="","",VLOOKUP(Table_1[[#This Row],[AÇÕES]],'Dados Status Invest STOCKS'!A4522:AD5137,28)),0)</f>
        <v>2.89</v>
      </c>
      <c r="N4536" s="66">
        <f>IFERROR(IF(Ações!$B4536="","",VLOOKUP(Table_1[[#This Row],[AÇÕES]],'Dados Status Invest STOCKS'!A4522:AD5137,27)),0)</f>
        <v>-1.1000000000000001</v>
      </c>
      <c r="O4536" s="66">
        <f>IFERROR(IF(Ações!$L4536="","",Ações!$K4536*Ações!$L4536),0)</f>
        <v>0</v>
      </c>
      <c r="P4536" s="67">
        <f t="shared" si="70"/>
        <v>0.06</v>
      </c>
      <c r="Q4536" s="67">
        <f>IFERROR(Ações!$O4536/Ações!$M4536,0)</f>
        <v>0</v>
      </c>
      <c r="R4536" s="67">
        <f>IFERROR(IF(Ações!$B4536="","",VLOOKUP(Table_1[[#This Row],[AÇÕES]],'Dados Status Invest STOCKS'!A4522:AD5137,18)/100),0)</f>
        <v>-2.6332999999999998</v>
      </c>
      <c r="S4536" s="65">
        <f>IFERROR(IF(Ações!$B4536="","",VLOOKUP(Table_1[[#This Row],[AÇÕES]],'Dados Status Invest STOCKS'!A4522:AD5137,25)/100),0)</f>
        <v>0</v>
      </c>
      <c r="T4536" s="67">
        <f>(1-Ações!$Q4536)*Ações!$R4536</f>
        <v>-2.6332999999999998</v>
      </c>
      <c r="U4536" s="68">
        <f>IF(Ações!$S4536=0,Ações!$T4536,IF(Ações!$T4536=0,Ações!$S4536,AVERAGE(Ações!$S4536,Ações!$T4536)))</f>
        <v>-2.6332999999999998</v>
      </c>
    </row>
    <row r="4537" spans="2:21" ht="15" customHeight="1" x14ac:dyDescent="0.2">
      <c r="B4537" s="63" t="str">
        <f>IFERROR('Dados Status Invest STOCKS'!A4524,"-")</f>
        <v>TENB</v>
      </c>
      <c r="C4537" s="45">
        <f>IFERROR((Ações!$D4537-Ações!$K4537)/Ações!$D4537,0)</f>
        <v>0</v>
      </c>
      <c r="D4537" s="46">
        <f>(Ações!$O4537)/0.06</f>
        <v>0</v>
      </c>
      <c r="E4537" s="47">
        <f>IFERROR((Ações!$F4537-Ações!$K4537)/Ações!$F4537,0)</f>
        <v>0</v>
      </c>
      <c r="F4537" s="46" t="str">
        <f>IF(OR(Ações!$N4537&lt;0,Ações!$M4537&lt;0),"",(22.5*Ações!$M4537*Ações!$N4537)^0.5)</f>
        <v/>
      </c>
      <c r="G4537" s="47">
        <f>IFERROR((Ações!$H4537-Ações!$K4537)/Ações!$H4537,0)</f>
        <v>0</v>
      </c>
      <c r="H4537" s="48">
        <f>IFERROR(Ações!$I4537/(Ações!$P4537-Table_1[[#This Row],[CAGR LUCRO 5A]]),0)</f>
        <v>0</v>
      </c>
      <c r="I4537" s="48">
        <f>IF(Ações!$S4537&lt;0,"",Ações!$O4537*(1+Ações!$S4537))</f>
        <v>0</v>
      </c>
      <c r="J4537" s="49">
        <f>IFERROR(IF(Ações!$B4537="","",(VLOOKUP(Table_1[[#This Row],[AÇÕES]],'Dados Status Invest STOCKS'!A4523:AD5138,4)/Table_1[[#This Row],[LPA]]))/100,0)</f>
        <v>4.0431428571428567</v>
      </c>
      <c r="K4537" s="64">
        <f>IFERROR(IF(Ações!$B4537="","",VLOOKUP(Table_1[[#This Row],[AÇÕES]],'Dados Status Invest STOCKS'!A4523:AD5138,2)),0)</f>
        <v>49.48</v>
      </c>
      <c r="L4537" s="65">
        <f>IFERROR(IF(Ações!$B4537="","",VLOOKUP(Table_1[[#This Row],[AÇÕES]],'Dados Status Invest STOCKS'!A4523:AD5138,3)/100),0)</f>
        <v>0</v>
      </c>
      <c r="M4537" s="66">
        <f>IFERROR(IF(Ações!$B4537="","",VLOOKUP(Table_1[[#This Row],[AÇÕES]],'Dados Status Invest STOCKS'!A4523:AD5138,28)),0)</f>
        <v>-0.35</v>
      </c>
      <c r="N4537" s="66">
        <f>IFERROR(IF(Ações!$B4537="","",VLOOKUP(Table_1[[#This Row],[AÇÕES]],'Dados Status Invest STOCKS'!A4523:AD5138,27)),0)</f>
        <v>1.84</v>
      </c>
      <c r="O4537" s="66">
        <f>IFERROR(IF(Ações!$L4537="","",Ações!$K4537*Ações!$L4537),0)</f>
        <v>0</v>
      </c>
      <c r="P4537" s="67">
        <f t="shared" si="70"/>
        <v>0.06</v>
      </c>
      <c r="Q4537" s="67">
        <f>IFERROR(Ações!$O4537/Ações!$M4537,0)</f>
        <v>0</v>
      </c>
      <c r="R4537" s="67">
        <f>IFERROR(IF(Ações!$B4537="","",VLOOKUP(Table_1[[#This Row],[AÇÕES]],'Dados Status Invest STOCKS'!A4523:AD5138,18)/100),0)</f>
        <v>-0.18969999999999998</v>
      </c>
      <c r="S4537" s="65">
        <f>IFERROR(IF(Ações!$B4537="","",VLOOKUP(Table_1[[#This Row],[AÇÕES]],'Dados Status Invest STOCKS'!A4523:AD5138,25)/100),0)</f>
        <v>0</v>
      </c>
      <c r="T4537" s="67">
        <f>(1-Ações!$Q4537)*Ações!$R4537</f>
        <v>-0.18969999999999998</v>
      </c>
      <c r="U4537" s="68">
        <f>IF(Ações!$S4537=0,Ações!$T4537,IF(Ações!$T4537=0,Ações!$S4537,AVERAGE(Ações!$S4537,Ações!$T4537)))</f>
        <v>-0.18969999999999998</v>
      </c>
    </row>
    <row r="4538" spans="2:21" ht="15" customHeight="1" x14ac:dyDescent="0.2">
      <c r="B4538" s="63" t="str">
        <f>IFERROR('Dados Status Invest STOCKS'!A4525,"-")</f>
        <v>TENX</v>
      </c>
      <c r="C4538" s="45">
        <f>IFERROR((Ações!$D4538-Ações!$K4538)/Ações!$D4538,0)</f>
        <v>0</v>
      </c>
      <c r="D4538" s="46">
        <f>(Ações!$O4538)/0.06</f>
        <v>0</v>
      </c>
      <c r="E4538" s="47">
        <f>IFERROR((Ações!$F4538-Ações!$K4538)/Ações!$F4538,0)</f>
        <v>0</v>
      </c>
      <c r="F4538" s="46" t="str">
        <f>IF(OR(Ações!$N4538&lt;0,Ações!$M4538&lt;0),"",(22.5*Ações!$M4538*Ações!$N4538)^0.5)</f>
        <v/>
      </c>
      <c r="G4538" s="47">
        <f>IFERROR((Ações!$H4538-Ações!$K4538)/Ações!$H4538,0)</f>
        <v>0</v>
      </c>
      <c r="H4538" s="48">
        <f>IFERROR(Ações!$I4538/(Ações!$P4538-Table_1[[#This Row],[CAGR LUCRO 5A]]),0)</f>
        <v>0</v>
      </c>
      <c r="I4538" s="48">
        <f>IF(Ações!$S4538&lt;0,"",Ações!$O4538*(1+Ações!$S4538))</f>
        <v>0</v>
      </c>
      <c r="J4538" s="49">
        <f>IFERROR(IF(Ações!$B4538="","",(VLOOKUP(Table_1[[#This Row],[AÇÕES]],'Dados Status Invest STOCKS'!A4524:AD5139,4)/Table_1[[#This Row],[LPA]]))/100,0)</f>
        <v>4.1732283464566934E-3</v>
      </c>
      <c r="K4538" s="64">
        <f>IFERROR(IF(Ações!$B4538="","",VLOOKUP(Table_1[[#This Row],[AÇÕES]],'Dados Status Invest STOCKS'!A4524:AD5139,2)),0)</f>
        <v>0.67</v>
      </c>
      <c r="L4538" s="65">
        <f>IFERROR(IF(Ações!$B4538="","",VLOOKUP(Table_1[[#This Row],[AÇÕES]],'Dados Status Invest STOCKS'!A4524:AD5139,3)/100),0)</f>
        <v>0</v>
      </c>
      <c r="M4538" s="66">
        <f>IFERROR(IF(Ações!$B4538="","",VLOOKUP(Table_1[[#This Row],[AÇÕES]],'Dados Status Invest STOCKS'!A4524:AD5139,28)),0)</f>
        <v>-1.27</v>
      </c>
      <c r="N4538" s="66">
        <f>IFERROR(IF(Ações!$B4538="","",VLOOKUP(Table_1[[#This Row],[AÇÕES]],'Dados Status Invest STOCKS'!A4524:AD5139,27)),0)</f>
        <v>0.28999999999999998</v>
      </c>
      <c r="O4538" s="66">
        <f>IFERROR(IF(Ações!$L4538="","",Ações!$K4538*Ações!$L4538),0)</f>
        <v>0</v>
      </c>
      <c r="P4538" s="67">
        <f t="shared" si="70"/>
        <v>0.06</v>
      </c>
      <c r="Q4538" s="67">
        <f>IFERROR(Ações!$O4538/Ações!$M4538,0)</f>
        <v>0</v>
      </c>
      <c r="R4538" s="67">
        <f>IFERROR(IF(Ações!$B4538="","",VLOOKUP(Table_1[[#This Row],[AÇÕES]],'Dados Status Invest STOCKS'!A4524:AD5139,18)/100),0)</f>
        <v>-4.4335000000000004</v>
      </c>
      <c r="S4538" s="65">
        <f>IFERROR(IF(Ações!$B4538="","",VLOOKUP(Table_1[[#This Row],[AÇÕES]],'Dados Status Invest STOCKS'!A4524:AD5139,25)/100),0)</f>
        <v>0</v>
      </c>
      <c r="T4538" s="67">
        <f>(1-Ações!$Q4538)*Ações!$R4538</f>
        <v>-4.4335000000000004</v>
      </c>
      <c r="U4538" s="68">
        <f>IF(Ações!$S4538=0,Ações!$T4538,IF(Ações!$T4538=0,Ações!$S4538,AVERAGE(Ações!$S4538,Ações!$T4538)))</f>
        <v>-4.4335000000000004</v>
      </c>
    </row>
    <row r="4539" spans="2:21" ht="15" customHeight="1" x14ac:dyDescent="0.2">
      <c r="B4539" s="63" t="str">
        <f>IFERROR('Dados Status Invest STOCKS'!A4526,"-")</f>
        <v>TEO</v>
      </c>
      <c r="C4539" s="45">
        <f>IFERROR((Ações!$D4539-Ações!$K4539)/Ações!$D4539,0)</f>
        <v>0.26918392204628511</v>
      </c>
      <c r="D4539" s="46">
        <f>(Ações!$O4539)/0.06</f>
        <v>6.7185166666666678</v>
      </c>
      <c r="E4539" s="47">
        <f>IFERROR((Ações!$F4539-Ações!$K4539)/Ações!$F4539,0)</f>
        <v>0.68858427507582021</v>
      </c>
      <c r="F4539" s="46">
        <f>IF(OR(Ações!$N4539&lt;0,Ações!$M4539&lt;0),"",(22.5*Ações!$M4539*Ações!$N4539)^0.5)</f>
        <v>15.766705426308947</v>
      </c>
      <c r="G4539" s="47">
        <f>IFERROR((Ações!$H4539-Ações!$K4539)/Ações!$H4539,0)</f>
        <v>2.1101453183354755</v>
      </c>
      <c r="H4539" s="48">
        <f>IFERROR(Ações!$I4539/(Ações!$P4539-Table_1[[#This Row],[CAGR LUCRO 5A]]),0)</f>
        <v>-4.4228443960489185</v>
      </c>
      <c r="I4539" s="48">
        <f>IF(Ações!$S4539&lt;0,"",Ações!$O4539*(1+Ações!$S4539))</f>
        <v>0.4701483593000001</v>
      </c>
      <c r="J4539" s="49">
        <f>IFERROR(IF(Ações!$B4539="","",(VLOOKUP(Table_1[[#This Row],[AÇÕES]],'Dados Status Invest STOCKS'!A4525:AD5140,4)/Table_1[[#This Row],[LPA]]))/100,0)</f>
        <v>5.6989247311827952E-2</v>
      </c>
      <c r="K4539" s="64">
        <f>IFERROR(IF(Ações!$B4539="","",VLOOKUP(Table_1[[#This Row],[AÇÕES]],'Dados Status Invest STOCKS'!A4525:AD5140,2)),0)</f>
        <v>4.91</v>
      </c>
      <c r="L4539" s="65">
        <f>IFERROR(IF(Ações!$B4539="","",VLOOKUP(Table_1[[#This Row],[AÇÕES]],'Dados Status Invest STOCKS'!A4525:AD5140,3)/100),0)</f>
        <v>8.2100000000000006E-2</v>
      </c>
      <c r="M4539" s="66">
        <f>IFERROR(IF(Ações!$B4539="","",VLOOKUP(Table_1[[#This Row],[AÇÕES]],'Dados Status Invest STOCKS'!A4525:AD5140,28)),0)</f>
        <v>0.93</v>
      </c>
      <c r="N4539" s="66">
        <f>IFERROR(IF(Ações!$B4539="","",VLOOKUP(Table_1[[#This Row],[AÇÕES]],'Dados Status Invest STOCKS'!A4525:AD5140,27)),0)</f>
        <v>11.88</v>
      </c>
      <c r="O4539" s="66">
        <f>IFERROR(IF(Ações!$L4539="","",Ações!$K4539*Ações!$L4539),0)</f>
        <v>0.40311100000000005</v>
      </c>
      <c r="P4539" s="67">
        <f t="shared" si="70"/>
        <v>0.06</v>
      </c>
      <c r="Q4539" s="67">
        <f>IFERROR(Ações!$O4539/Ações!$M4539,0)</f>
        <v>0.43345268817204302</v>
      </c>
      <c r="R4539" s="67">
        <f>IFERROR(IF(Ações!$B4539="","",VLOOKUP(Table_1[[#This Row],[AÇÕES]],'Dados Status Invest STOCKS'!A4525:AD5140,18)/100),0)</f>
        <v>7.7899999999999997E-2</v>
      </c>
      <c r="S4539" s="65">
        <f>IFERROR(IF(Ações!$B4539="","",VLOOKUP(Table_1[[#This Row],[AÇÕES]],'Dados Status Invest STOCKS'!A4525:AD5140,25)/100),0)</f>
        <v>0.1663</v>
      </c>
      <c r="T4539" s="67">
        <f>(1-Ações!$Q4539)*Ações!$R4539</f>
        <v>4.4134035591397842E-2</v>
      </c>
      <c r="U4539" s="68">
        <f>IF(Ações!$S4539=0,Ações!$T4539,IF(Ações!$T4539=0,Ações!$S4539,AVERAGE(Ações!$S4539,Ações!$T4539)))</f>
        <v>0.10521701779569892</v>
      </c>
    </row>
    <row r="4540" spans="2:21" ht="15" customHeight="1" x14ac:dyDescent="0.2">
      <c r="B4540" s="63" t="str">
        <f>IFERROR('Dados Status Invest STOCKS'!A4527,"-")</f>
        <v>TER</v>
      </c>
      <c r="C4540" s="45">
        <f>IFERROR((Ações!$D4540-Ações!$K4540)/Ações!$D4540,0)</f>
        <v>-21.222222222222218</v>
      </c>
      <c r="D4540" s="46">
        <f>(Ações!$O4540)/0.06</f>
        <v>6.6348000000000003</v>
      </c>
      <c r="E4540" s="47">
        <f>IFERROR((Ações!$F4540-Ações!$K4540)/Ações!$F4540,0)</f>
        <v>-2.2854920050067324</v>
      </c>
      <c r="F4540" s="46">
        <f>IF(OR(Ações!$N4540&lt;0,Ações!$M4540&lt;0),"",(22.5*Ações!$M4540*Ações!$N4540)^0.5)</f>
        <v>44.876079374205588</v>
      </c>
      <c r="G4540" s="47">
        <f>IFERROR((Ações!$H4540-Ações!$K4540)/Ações!$H4540,0)</f>
        <v>70.74046563601658</v>
      </c>
      <c r="H4540" s="48">
        <f>IFERROR(Ações!$I4540/(Ações!$P4540-Table_1[[#This Row],[CAGR LUCRO 5A]]),0)</f>
        <v>-2.1141241122407486</v>
      </c>
      <c r="I4540" s="48">
        <f>IF(Ações!$S4540&lt;0,"",Ações!$O4540*(1+Ações!$S4540))</f>
        <v>0.51986311920000006</v>
      </c>
      <c r="J4540" s="49">
        <f>IFERROR(IF(Ações!$B4540="","",(VLOOKUP(Table_1[[#This Row],[AÇÕES]],'Dados Status Invest STOCKS'!A4526:AD5141,4)/Table_1[[#This Row],[LPA]]))/100,0)</f>
        <v>4.3111111111111107E-2</v>
      </c>
      <c r="K4540" s="64">
        <f>IFERROR(IF(Ações!$B4540="","",VLOOKUP(Table_1[[#This Row],[AÇÕES]],'Dados Status Invest STOCKS'!A4526:AD5141,2)),0)</f>
        <v>147.44</v>
      </c>
      <c r="L4540" s="65">
        <f>IFERROR(IF(Ações!$B4540="","",VLOOKUP(Table_1[[#This Row],[AÇÕES]],'Dados Status Invest STOCKS'!A4526:AD5141,3)/100),0)</f>
        <v>2.7000000000000001E-3</v>
      </c>
      <c r="M4540" s="66">
        <f>IFERROR(IF(Ações!$B4540="","",VLOOKUP(Table_1[[#This Row],[AÇÕES]],'Dados Status Invest STOCKS'!A4526:AD5141,28)),0)</f>
        <v>5.85</v>
      </c>
      <c r="N4540" s="66">
        <f>IFERROR(IF(Ações!$B4540="","",VLOOKUP(Table_1[[#This Row],[AÇÕES]],'Dados Status Invest STOCKS'!A4526:AD5141,27)),0)</f>
        <v>15.3</v>
      </c>
      <c r="O4540" s="66">
        <f>IFERROR(IF(Ações!$L4540="","",Ações!$K4540*Ações!$L4540),0)</f>
        <v>0.398088</v>
      </c>
      <c r="P4540" s="67">
        <f t="shared" si="70"/>
        <v>0.06</v>
      </c>
      <c r="Q4540" s="67">
        <f>IFERROR(Ações!$O4540/Ações!$M4540,0)</f>
        <v>6.8049230769230779E-2</v>
      </c>
      <c r="R4540" s="67">
        <f>IFERROR(IF(Ações!$B4540="","",VLOOKUP(Table_1[[#This Row],[AÇÕES]],'Dados Status Invest STOCKS'!A4526:AD5141,18)/100),0)</f>
        <v>0.38219999999999998</v>
      </c>
      <c r="S4540" s="65">
        <f>IFERROR(IF(Ações!$B4540="","",VLOOKUP(Table_1[[#This Row],[AÇÕES]],'Dados Status Invest STOCKS'!A4526:AD5141,25)/100),0)</f>
        <v>0.30590000000000001</v>
      </c>
      <c r="T4540" s="67">
        <f>(1-Ações!$Q4540)*Ações!$R4540</f>
        <v>0.35619158400000001</v>
      </c>
      <c r="U4540" s="68">
        <f>IF(Ações!$S4540=0,Ações!$T4540,IF(Ações!$T4540=0,Ações!$S4540,AVERAGE(Ações!$S4540,Ações!$T4540)))</f>
        <v>0.33104579200000001</v>
      </c>
    </row>
    <row r="4541" spans="2:21" ht="15" customHeight="1" x14ac:dyDescent="0.2">
      <c r="B4541" s="63" t="str">
        <f>IFERROR('Dados Status Invest STOCKS'!A4528,"-")</f>
        <v>TESS</v>
      </c>
      <c r="C4541" s="45">
        <f>IFERROR((Ações!$D4541-Ações!$K4541)/Ações!$D4541,0)</f>
        <v>0</v>
      </c>
      <c r="D4541" s="46">
        <f>(Ações!$O4541)/0.06</f>
        <v>0</v>
      </c>
      <c r="E4541" s="47">
        <f>IFERROR((Ações!$F4541-Ações!$K4541)/Ações!$F4541,0)</f>
        <v>0</v>
      </c>
      <c r="F4541" s="46" t="str">
        <f>IF(OR(Ações!$N4541&lt;0,Ações!$M4541&lt;0),"",(22.5*Ações!$M4541*Ações!$N4541)^0.5)</f>
        <v/>
      </c>
      <c r="G4541" s="47">
        <f>IFERROR((Ações!$H4541-Ações!$K4541)/Ações!$H4541,0)</f>
        <v>0</v>
      </c>
      <c r="H4541" s="48">
        <f>IFERROR(Ações!$I4541/(Ações!$P4541-Table_1[[#This Row],[CAGR LUCRO 5A]]),0)</f>
        <v>0</v>
      </c>
      <c r="I4541" s="48">
        <f>IF(Ações!$S4541&lt;0,"",Ações!$O4541*(1+Ações!$S4541))</f>
        <v>0</v>
      </c>
      <c r="J4541" s="49">
        <f>IFERROR(IF(Ações!$B4541="","",(VLOOKUP(Table_1[[#This Row],[AÇÕES]],'Dados Status Invest STOCKS'!A4527:AD5142,4)/Table_1[[#This Row],[LPA]]))/100,0)</f>
        <v>0.11464788732394368</v>
      </c>
      <c r="K4541" s="64">
        <f>IFERROR(IF(Ações!$B4541="","",VLOOKUP(Table_1[[#This Row],[AÇÕES]],'Dados Status Invest STOCKS'!A4527:AD5142,2)),0)</f>
        <v>5.8</v>
      </c>
      <c r="L4541" s="65">
        <f>IFERROR(IF(Ações!$B4541="","",VLOOKUP(Table_1[[#This Row],[AÇÕES]],'Dados Status Invest STOCKS'!A4527:AD5142,3)/100),0)</f>
        <v>0</v>
      </c>
      <c r="M4541" s="66">
        <f>IFERROR(IF(Ações!$B4541="","",VLOOKUP(Table_1[[#This Row],[AÇÕES]],'Dados Status Invest STOCKS'!A4527:AD5142,28)),0)</f>
        <v>-0.71</v>
      </c>
      <c r="N4541" s="66">
        <f>IFERROR(IF(Ações!$B4541="","",VLOOKUP(Table_1[[#This Row],[AÇÕES]],'Dados Status Invest STOCKS'!A4527:AD5142,27)),0)</f>
        <v>8.36</v>
      </c>
      <c r="O4541" s="66">
        <f>IFERROR(IF(Ações!$L4541="","",Ações!$K4541*Ações!$L4541),0)</f>
        <v>0</v>
      </c>
      <c r="P4541" s="67">
        <f t="shared" si="70"/>
        <v>0.06</v>
      </c>
      <c r="Q4541" s="67">
        <f>IFERROR(Ações!$O4541/Ações!$M4541,0)</f>
        <v>0</v>
      </c>
      <c r="R4541" s="67">
        <f>IFERROR(IF(Ações!$B4541="","",VLOOKUP(Table_1[[#This Row],[AÇÕES]],'Dados Status Invest STOCKS'!A4527:AD5142,18)/100),0)</f>
        <v>-8.5199999999999998E-2</v>
      </c>
      <c r="S4541" s="65">
        <f>IFERROR(IF(Ações!$B4541="","",VLOOKUP(Table_1[[#This Row],[AÇÕES]],'Dados Status Invest STOCKS'!A4527:AD5142,25)/100),0)</f>
        <v>0</v>
      </c>
      <c r="T4541" s="67">
        <f>(1-Ações!$Q4541)*Ações!$R4541</f>
        <v>-8.5199999999999998E-2</v>
      </c>
      <c r="U4541" s="68">
        <f>IF(Ações!$S4541=0,Ações!$T4541,IF(Ações!$T4541=0,Ações!$S4541,AVERAGE(Ações!$S4541,Ações!$T4541)))</f>
        <v>-8.5199999999999998E-2</v>
      </c>
    </row>
    <row r="4542" spans="2:21" ht="15" customHeight="1" x14ac:dyDescent="0.2">
      <c r="B4542" s="63" t="str">
        <f>IFERROR('Dados Status Invest STOCKS'!A4529,"-")</f>
        <v>TEVA</v>
      </c>
      <c r="C4542" s="45">
        <f>IFERROR((Ações!$D4542-Ações!$K4542)/Ações!$D4542,0)</f>
        <v>0</v>
      </c>
      <c r="D4542" s="46">
        <f>(Ações!$O4542)/0.06</f>
        <v>0</v>
      </c>
      <c r="E4542" s="47">
        <f>IFERROR((Ações!$F4542-Ações!$K4542)/Ações!$F4542,0)</f>
        <v>0.28735370764893159</v>
      </c>
      <c r="F4542" s="46">
        <f>IF(OR(Ações!$N4542&lt;0,Ações!$M4542&lt;0),"",(22.5*Ações!$M4542*Ações!$N4542)^0.5)</f>
        <v>11.871246775297024</v>
      </c>
      <c r="G4542" s="47">
        <f>IFERROR((Ações!$H4542-Ações!$K4542)/Ações!$H4542,0)</f>
        <v>0</v>
      </c>
      <c r="H4542" s="48">
        <f>IFERROR(Ações!$I4542/(Ações!$P4542-Table_1[[#This Row],[CAGR LUCRO 5A]]),0)</f>
        <v>0</v>
      </c>
      <c r="I4542" s="48">
        <f>IF(Ações!$S4542&lt;0,"",Ações!$O4542*(1+Ações!$S4542))</f>
        <v>0</v>
      </c>
      <c r="J4542" s="49">
        <f>IFERROR(IF(Ações!$B4542="","",(VLOOKUP(Table_1[[#This Row],[AÇÕES]],'Dados Status Invest STOCKS'!A4528:AD5143,4)/Table_1[[#This Row],[LPA]]))/100,0)</f>
        <v>0.1946969696969697</v>
      </c>
      <c r="K4542" s="64">
        <f>IFERROR(IF(Ações!$B4542="","",VLOOKUP(Table_1[[#This Row],[AÇÕES]],'Dados Status Invest STOCKS'!A4528:AD5143,2)),0)</f>
        <v>8.4600000000000009</v>
      </c>
      <c r="L4542" s="65">
        <f>IFERROR(IF(Ações!$B4542="","",VLOOKUP(Table_1[[#This Row],[AÇÕES]],'Dados Status Invest STOCKS'!A4528:AD5143,3)/100),0)</f>
        <v>0</v>
      </c>
      <c r="M4542" s="66">
        <f>IFERROR(IF(Ações!$B4542="","",VLOOKUP(Table_1[[#This Row],[AÇÕES]],'Dados Status Invest STOCKS'!A4528:AD5143,28)),0)</f>
        <v>0.66</v>
      </c>
      <c r="N4542" s="66">
        <f>IFERROR(IF(Ações!$B4542="","",VLOOKUP(Table_1[[#This Row],[AÇÕES]],'Dados Status Invest STOCKS'!A4528:AD5143,27)),0)</f>
        <v>9.49</v>
      </c>
      <c r="O4542" s="66">
        <f>IFERROR(IF(Ações!$L4542="","",Ações!$K4542*Ações!$L4542),0)</f>
        <v>0</v>
      </c>
      <c r="P4542" s="67">
        <f t="shared" si="70"/>
        <v>0.06</v>
      </c>
      <c r="Q4542" s="67">
        <f>IFERROR(Ações!$O4542/Ações!$M4542,0)</f>
        <v>0</v>
      </c>
      <c r="R4542" s="67">
        <f>IFERROR(IF(Ações!$B4542="","",VLOOKUP(Table_1[[#This Row],[AÇÕES]],'Dados Status Invest STOCKS'!A4528:AD5143,18)/100),0)</f>
        <v>6.9400000000000003E-2</v>
      </c>
      <c r="S4542" s="65">
        <f>IFERROR(IF(Ações!$B4542="","",VLOOKUP(Table_1[[#This Row],[AÇÕES]],'Dados Status Invest STOCKS'!A4528:AD5143,25)/100),0)</f>
        <v>0</v>
      </c>
      <c r="T4542" s="67">
        <f>(1-Ações!$Q4542)*Ações!$R4542</f>
        <v>6.9400000000000003E-2</v>
      </c>
      <c r="U4542" s="68">
        <f>IF(Ações!$S4542=0,Ações!$T4542,IF(Ações!$T4542=0,Ações!$S4542,AVERAGE(Ações!$S4542,Ações!$T4542)))</f>
        <v>6.9400000000000003E-2</v>
      </c>
    </row>
    <row r="4543" spans="2:21" ht="15" customHeight="1" x14ac:dyDescent="0.2">
      <c r="B4543" s="63" t="str">
        <f>IFERROR('Dados Status Invest STOCKS'!A4530,"-")</f>
        <v>TEX</v>
      </c>
      <c r="C4543" s="45">
        <f>IFERROR((Ações!$D4543-Ações!$K4543)/Ações!$D4543,0)</f>
        <v>-4.2631578947368425</v>
      </c>
      <c r="D4543" s="46">
        <f>(Ações!$O4543)/0.06</f>
        <v>7.9761999999999986</v>
      </c>
      <c r="E4543" s="47">
        <f>IFERROR((Ações!$F4543-Ações!$K4543)/Ações!$F4543,0)</f>
        <v>-0.42027705924138903</v>
      </c>
      <c r="F4543" s="46">
        <f>IF(OR(Ações!$N4543&lt;0,Ações!$M4543&lt;0),"",(22.5*Ações!$M4543*Ações!$N4543)^0.5)</f>
        <v>29.557613232465169</v>
      </c>
      <c r="G4543" s="47">
        <f>IFERROR((Ações!$H4543-Ações!$K4543)/Ações!$H4543,0)</f>
        <v>-4.2631578947368425</v>
      </c>
      <c r="H4543" s="48">
        <f>IFERROR(Ações!$I4543/(Ações!$P4543-Table_1[[#This Row],[CAGR LUCRO 5A]]),0)</f>
        <v>7.9761999999999986</v>
      </c>
      <c r="I4543" s="48">
        <f>IF(Ações!$S4543&lt;0,"",Ações!$O4543*(1+Ações!$S4543))</f>
        <v>0.47857199999999989</v>
      </c>
      <c r="J4543" s="49">
        <f>IFERROR(IF(Ações!$B4543="","",(VLOOKUP(Table_1[[#This Row],[AÇÕES]],'Dados Status Invest STOCKS'!A4529:AD5144,4)/Table_1[[#This Row],[LPA]]))/100,0)</f>
        <v>6.3178294573643407E-2</v>
      </c>
      <c r="K4543" s="64">
        <f>IFERROR(IF(Ações!$B4543="","",VLOOKUP(Table_1[[#This Row],[AÇÕES]],'Dados Status Invest STOCKS'!A4529:AD5144,2)),0)</f>
        <v>41.98</v>
      </c>
      <c r="L4543" s="65">
        <f>IFERROR(IF(Ações!$B4543="","",VLOOKUP(Table_1[[#This Row],[AÇÕES]],'Dados Status Invest STOCKS'!A4529:AD5144,3)/100),0)</f>
        <v>1.1399999999999999E-2</v>
      </c>
      <c r="M4543" s="66">
        <f>IFERROR(IF(Ações!$B4543="","",VLOOKUP(Table_1[[#This Row],[AÇÕES]],'Dados Status Invest STOCKS'!A4529:AD5144,28)),0)</f>
        <v>2.58</v>
      </c>
      <c r="N4543" s="66">
        <f>IFERROR(IF(Ações!$B4543="","",VLOOKUP(Table_1[[#This Row],[AÇÕES]],'Dados Status Invest STOCKS'!A4529:AD5144,27)),0)</f>
        <v>15.05</v>
      </c>
      <c r="O4543" s="66">
        <f>IFERROR(IF(Ações!$L4543="","",Ações!$K4543*Ações!$L4543),0)</f>
        <v>0.47857199999999989</v>
      </c>
      <c r="P4543" s="67">
        <f t="shared" si="70"/>
        <v>0.06</v>
      </c>
      <c r="Q4543" s="67">
        <f>IFERROR(Ações!$O4543/Ações!$M4543,0)</f>
        <v>0.1854930232558139</v>
      </c>
      <c r="R4543" s="67">
        <f>IFERROR(IF(Ações!$B4543="","",VLOOKUP(Table_1[[#This Row],[AÇÕES]],'Dados Status Invest STOCKS'!A4529:AD5144,18)/100),0)</f>
        <v>0.1711</v>
      </c>
      <c r="S4543" s="65">
        <f>IFERROR(IF(Ações!$B4543="","",VLOOKUP(Table_1[[#This Row],[AÇÕES]],'Dados Status Invest STOCKS'!A4529:AD5144,25)/100),0)</f>
        <v>0</v>
      </c>
      <c r="T4543" s="67">
        <f>(1-Ações!$Q4543)*Ações!$R4543</f>
        <v>0.13936214372093025</v>
      </c>
      <c r="U4543" s="68">
        <f>IF(Ações!$S4543=0,Ações!$T4543,IF(Ações!$T4543=0,Ações!$S4543,AVERAGE(Ações!$S4543,Ações!$T4543)))</f>
        <v>0.13936214372093025</v>
      </c>
    </row>
    <row r="4544" spans="2:21" ht="15" customHeight="1" x14ac:dyDescent="0.2">
      <c r="B4544" s="63" t="str">
        <f>IFERROR('Dados Status Invest STOCKS'!A4531,"-")</f>
        <v>TFC</v>
      </c>
      <c r="C4544" s="45">
        <f>IFERROR((Ações!$D4544-Ações!$K4544)/Ações!$D4544,0)</f>
        <v>-1.0066889632107021</v>
      </c>
      <c r="D4544" s="46">
        <f>(Ações!$O4544)/0.06</f>
        <v>31.046166666666668</v>
      </c>
      <c r="E4544" s="47">
        <f>IFERROR((Ações!$F4544-Ações!$K4544)/Ações!$F4544,0)</f>
        <v>0.11835118062876031</v>
      </c>
      <c r="F4544" s="46">
        <f>IF(OR(Ações!$N4544&lt;0,Ações!$M4544&lt;0),"",(22.5*Ações!$M4544*Ações!$N4544)^0.5)</f>
        <v>70.663056118455557</v>
      </c>
      <c r="G4544" s="47">
        <f>IFERROR((Ações!$H4544-Ações!$K4544)/Ações!$H4544,0)</f>
        <v>4.4722889849266467</v>
      </c>
      <c r="H4544" s="48">
        <f>IFERROR(Ações!$I4544/(Ações!$P4544-Table_1[[#This Row],[CAGR LUCRO 5A]]),0)</f>
        <v>-17.942055016286645</v>
      </c>
      <c r="I4544" s="48">
        <f>IF(Ações!$S4544&lt;0,"",Ações!$O4544*(1+Ações!$S4544))</f>
        <v>2.2032843560000002</v>
      </c>
      <c r="J4544" s="49">
        <f>IFERROR(IF(Ações!$B4544="","",(VLOOKUP(Table_1[[#This Row],[AÇÕES]],'Dados Status Invest STOCKS'!A4530:AD5145,4)/Table_1[[#This Row],[LPA]]))/100,0)</f>
        <v>3.3720930232558143E-2</v>
      </c>
      <c r="K4544" s="64">
        <f>IFERROR(IF(Ações!$B4544="","",VLOOKUP(Table_1[[#This Row],[AÇÕES]],'Dados Status Invest STOCKS'!A4530:AD5145,2)),0)</f>
        <v>62.3</v>
      </c>
      <c r="L4544" s="65">
        <f>IFERROR(IF(Ações!$B4544="","",VLOOKUP(Table_1[[#This Row],[AÇÕES]],'Dados Status Invest STOCKS'!A4530:AD5145,3)/100),0)</f>
        <v>2.9900000000000003E-2</v>
      </c>
      <c r="M4544" s="66">
        <f>IFERROR(IF(Ações!$B4544="","",VLOOKUP(Table_1[[#This Row],[AÇÕES]],'Dados Status Invest STOCKS'!A4530:AD5145,28)),0)</f>
        <v>4.3</v>
      </c>
      <c r="N4544" s="66">
        <f>IFERROR(IF(Ações!$B4544="","",VLOOKUP(Table_1[[#This Row],[AÇÕES]],'Dados Status Invest STOCKS'!A4530:AD5145,27)),0)</f>
        <v>51.61</v>
      </c>
      <c r="O4544" s="66">
        <f>IFERROR(IF(Ações!$L4544="","",Ações!$K4544*Ações!$L4544),0)</f>
        <v>1.86277</v>
      </c>
      <c r="P4544" s="67">
        <f t="shared" si="70"/>
        <v>0.06</v>
      </c>
      <c r="Q4544" s="67">
        <f>IFERROR(Ações!$O4544/Ações!$M4544,0)</f>
        <v>0.43320232558139538</v>
      </c>
      <c r="R4544" s="67">
        <f>IFERROR(IF(Ações!$B4544="","",VLOOKUP(Table_1[[#This Row],[AÇÕES]],'Dados Status Invest STOCKS'!A4530:AD5145,18)/100),0)</f>
        <v>8.3299999999999999E-2</v>
      </c>
      <c r="S4544" s="65">
        <f>IFERROR(IF(Ações!$B4544="","",VLOOKUP(Table_1[[#This Row],[AÇÕES]],'Dados Status Invest STOCKS'!A4530:AD5145,25)/100),0)</f>
        <v>0.18280000000000002</v>
      </c>
      <c r="T4544" s="67">
        <f>(1-Ações!$Q4544)*Ações!$R4544</f>
        <v>4.7214246279069762E-2</v>
      </c>
      <c r="U4544" s="68">
        <f>IF(Ações!$S4544=0,Ações!$T4544,IF(Ações!$T4544=0,Ações!$S4544,AVERAGE(Ações!$S4544,Ações!$T4544)))</f>
        <v>0.11500712313953489</v>
      </c>
    </row>
    <row r="4545" spans="2:21" ht="15" customHeight="1" x14ac:dyDescent="0.2">
      <c r="B4545" s="63" t="str">
        <f>IFERROR('Dados Status Invest STOCKS'!A4532,"-")</f>
        <v>TFFP</v>
      </c>
      <c r="C4545" s="45">
        <f>IFERROR((Ações!$D4545-Ações!$K4545)/Ações!$D4545,0)</f>
        <v>0</v>
      </c>
      <c r="D4545" s="46">
        <f>(Ações!$O4545)/0.06</f>
        <v>0</v>
      </c>
      <c r="E4545" s="47">
        <f>IFERROR((Ações!$F4545-Ações!$K4545)/Ações!$F4545,0)</f>
        <v>0</v>
      </c>
      <c r="F4545" s="46" t="str">
        <f>IF(OR(Ações!$N4545&lt;0,Ações!$M4545&lt;0),"",(22.5*Ações!$M4545*Ações!$N4545)^0.5)</f>
        <v/>
      </c>
      <c r="G4545" s="47">
        <f>IFERROR((Ações!$H4545-Ações!$K4545)/Ações!$H4545,0)</f>
        <v>0</v>
      </c>
      <c r="H4545" s="48">
        <f>IFERROR(Ações!$I4545/(Ações!$P4545-Table_1[[#This Row],[CAGR LUCRO 5A]]),0)</f>
        <v>0</v>
      </c>
      <c r="I4545" s="48">
        <f>IF(Ações!$S4545&lt;0,"",Ações!$O4545*(1+Ações!$S4545))</f>
        <v>0</v>
      </c>
      <c r="J4545" s="49">
        <f>IFERROR(IF(Ações!$B4545="","",(VLOOKUP(Table_1[[#This Row],[AÇÕES]],'Dados Status Invest STOCKS'!A4531:AD5146,4)/Table_1[[#This Row],[LPA]]))/100,0)</f>
        <v>5.3679245283018873E-2</v>
      </c>
      <c r="K4545" s="64">
        <f>IFERROR(IF(Ações!$B4545="","",VLOOKUP(Table_1[[#This Row],[AÇÕES]],'Dados Status Invest STOCKS'!A4531:AD5146,2)),0)</f>
        <v>6.03</v>
      </c>
      <c r="L4545" s="65">
        <f>IFERROR(IF(Ações!$B4545="","",VLOOKUP(Table_1[[#This Row],[AÇÕES]],'Dados Status Invest STOCKS'!A4531:AD5146,3)/100),0)</f>
        <v>0</v>
      </c>
      <c r="M4545" s="66">
        <f>IFERROR(IF(Ações!$B4545="","",VLOOKUP(Table_1[[#This Row],[AÇÕES]],'Dados Status Invest STOCKS'!A4531:AD5146,28)),0)</f>
        <v>-1.06</v>
      </c>
      <c r="N4545" s="66">
        <f>IFERROR(IF(Ações!$B4545="","",VLOOKUP(Table_1[[#This Row],[AÇÕES]],'Dados Status Invest STOCKS'!A4531:AD5146,27)),0)</f>
        <v>1.88</v>
      </c>
      <c r="O4545" s="66">
        <f>IFERROR(IF(Ações!$L4545="","",Ações!$K4545*Ações!$L4545),0)</f>
        <v>0</v>
      </c>
      <c r="P4545" s="67">
        <f t="shared" si="70"/>
        <v>0.06</v>
      </c>
      <c r="Q4545" s="67">
        <f>IFERROR(Ações!$O4545/Ações!$M4545,0)</f>
        <v>0</v>
      </c>
      <c r="R4545" s="67">
        <f>IFERROR(IF(Ações!$B4545="","",VLOOKUP(Table_1[[#This Row],[AÇÕES]],'Dados Status Invest STOCKS'!A4531:AD5146,18)/100),0)</f>
        <v>-0.56310000000000004</v>
      </c>
      <c r="S4545" s="65">
        <f>IFERROR(IF(Ações!$B4545="","",VLOOKUP(Table_1[[#This Row],[AÇÕES]],'Dados Status Invest STOCKS'!A4531:AD5146,25)/100),0)</f>
        <v>0</v>
      </c>
      <c r="T4545" s="67">
        <f>(1-Ações!$Q4545)*Ações!$R4545</f>
        <v>-0.56310000000000004</v>
      </c>
      <c r="U4545" s="68">
        <f>IF(Ações!$S4545=0,Ações!$T4545,IF(Ações!$T4545=0,Ações!$S4545,AVERAGE(Ações!$S4545,Ações!$T4545)))</f>
        <v>-0.56310000000000004</v>
      </c>
    </row>
    <row r="4546" spans="2:21" ht="15" customHeight="1" x14ac:dyDescent="0.2">
      <c r="B4546" s="63" t="str">
        <f>IFERROR('Dados Status Invest STOCKS'!A4533,"-")</f>
        <v>TFII</v>
      </c>
      <c r="C4546" s="45">
        <f>IFERROR((Ações!$D4546-Ações!$K4546)/Ações!$D4546,0)</f>
        <v>-1.7272727272727268</v>
      </c>
      <c r="D4546" s="46">
        <f>(Ações!$O4546)/0.06</f>
        <v>35.431000000000004</v>
      </c>
      <c r="E4546" s="47">
        <f>IFERROR((Ações!$F4546-Ações!$K4546)/Ações!$F4546,0)</f>
        <v>-0.90952419929124106</v>
      </c>
      <c r="F4546" s="46">
        <f>IF(OR(Ações!$N4546&lt;0,Ações!$M4546&lt;0),"",(22.5*Ações!$M4546*Ações!$N4546)^0.5)</f>
        <v>50.604229072282088</v>
      </c>
      <c r="G4546" s="47">
        <f>IFERROR((Ações!$H4546-Ações!$K4546)/Ações!$H4546,0)</f>
        <v>-1.7272727272727268</v>
      </c>
      <c r="H4546" s="48">
        <f>IFERROR(Ações!$I4546/(Ações!$P4546-Table_1[[#This Row],[CAGR LUCRO 5A]]),0)</f>
        <v>35.431000000000004</v>
      </c>
      <c r="I4546" s="48">
        <f>IF(Ações!$S4546&lt;0,"",Ações!$O4546*(1+Ações!$S4546))</f>
        <v>2.1258600000000003</v>
      </c>
      <c r="J4546" s="49">
        <f>IFERROR(IF(Ações!$B4546="","",(VLOOKUP(Table_1[[#This Row],[AÇÕES]],'Dados Status Invest STOCKS'!A4532:AD5147,4)/Table_1[[#This Row],[LPA]]))/100,0)</f>
        <v>3.5209923664122136E-2</v>
      </c>
      <c r="K4546" s="64">
        <f>IFERROR(IF(Ações!$B4546="","",VLOOKUP(Table_1[[#This Row],[AÇÕES]],'Dados Status Invest STOCKS'!A4532:AD5147,2)),0)</f>
        <v>96.63</v>
      </c>
      <c r="L4546" s="65">
        <f>IFERROR(IF(Ações!$B4546="","",VLOOKUP(Table_1[[#This Row],[AÇÕES]],'Dados Status Invest STOCKS'!A4532:AD5147,3)/100),0)</f>
        <v>2.2000000000000002E-2</v>
      </c>
      <c r="M4546" s="66">
        <f>IFERROR(IF(Ações!$B4546="","",VLOOKUP(Table_1[[#This Row],[AÇÕES]],'Dados Status Invest STOCKS'!A4532:AD5147,28)),0)</f>
        <v>5.24</v>
      </c>
      <c r="N4546" s="66">
        <f>IFERROR(IF(Ações!$B4546="","",VLOOKUP(Table_1[[#This Row],[AÇÕES]],'Dados Status Invest STOCKS'!A4532:AD5147,27)),0)</f>
        <v>21.72</v>
      </c>
      <c r="O4546" s="66">
        <f>IFERROR(IF(Ações!$L4546="","",Ações!$K4546*Ações!$L4546),0)</f>
        <v>2.1258600000000003</v>
      </c>
      <c r="P4546" s="67">
        <f t="shared" si="70"/>
        <v>0.06</v>
      </c>
      <c r="Q4546" s="67">
        <f>IFERROR(Ações!$O4546/Ações!$M4546,0)</f>
        <v>0.4056984732824428</v>
      </c>
      <c r="R4546" s="67">
        <f>IFERROR(IF(Ações!$B4546="","",VLOOKUP(Table_1[[#This Row],[AÇÕES]],'Dados Status Invest STOCKS'!A4532:AD5147,18)/100),0)</f>
        <v>0.2412</v>
      </c>
      <c r="S4546" s="65">
        <f>IFERROR(IF(Ações!$B4546="","",VLOOKUP(Table_1[[#This Row],[AÇÕES]],'Dados Status Invest STOCKS'!A4532:AD5147,25)/100),0)</f>
        <v>0</v>
      </c>
      <c r="T4546" s="67">
        <f>(1-Ações!$Q4546)*Ações!$R4546</f>
        <v>0.14334552824427479</v>
      </c>
      <c r="U4546" s="68">
        <f>IF(Ações!$S4546=0,Ações!$T4546,IF(Ações!$T4546=0,Ações!$S4546,AVERAGE(Ações!$S4546,Ações!$T4546)))</f>
        <v>0.14334552824427479</v>
      </c>
    </row>
    <row r="4547" spans="2:21" ht="15" customHeight="1" x14ac:dyDescent="0.2">
      <c r="B4547" s="63" t="str">
        <f>IFERROR('Dados Status Invest STOCKS'!A4534,"-")</f>
        <v>TFSL</v>
      </c>
      <c r="C4547" s="45">
        <f>IFERROR((Ações!$D4547-Ações!$K4547)/Ações!$D4547,0)</f>
        <v>5.6603773584905863E-2</v>
      </c>
      <c r="D4547" s="46">
        <f>(Ações!$O4547)/0.06</f>
        <v>18.740800000000004</v>
      </c>
      <c r="E4547" s="47">
        <f>IFERROR((Ações!$F4547-Ações!$K4547)/Ações!$F4547,0)</f>
        <v>-1.7864382340639557</v>
      </c>
      <c r="F4547" s="46">
        <f>IF(OR(Ações!$N4547&lt;0,Ações!$M4547&lt;0),"",(22.5*Ações!$M4547*Ações!$N4547)^0.5)</f>
        <v>6.3450177304716808</v>
      </c>
      <c r="G4547" s="47">
        <f>IFERROR((Ações!$H4547-Ações!$K4547)/Ações!$H4547,0)</f>
        <v>0.1064542222389436</v>
      </c>
      <c r="H4547" s="48">
        <f>IFERROR(Ações!$I4547/(Ações!$P4547-Table_1[[#This Row],[CAGR LUCRO 5A]]),0)</f>
        <v>19.786339368421054</v>
      </c>
      <c r="I4547" s="48">
        <f>IF(Ações!$S4547&lt;0,"",Ações!$O4547*(1+Ações!$S4547))</f>
        <v>1.127821344</v>
      </c>
      <c r="J4547" s="49">
        <f>IFERROR(IF(Ações!$B4547="","",(VLOOKUP(Table_1[[#This Row],[AÇÕES]],'Dados Status Invest STOCKS'!A4533:AD5148,4)/Table_1[[#This Row],[LPA]]))/100,0)</f>
        <v>2.113793103448276</v>
      </c>
      <c r="K4547" s="64">
        <f>IFERROR(IF(Ações!$B4547="","",VLOOKUP(Table_1[[#This Row],[AÇÕES]],'Dados Status Invest STOCKS'!A4533:AD5148,2)),0)</f>
        <v>17.68</v>
      </c>
      <c r="L4547" s="65">
        <f>IFERROR(IF(Ações!$B4547="","",VLOOKUP(Table_1[[#This Row],[AÇÕES]],'Dados Status Invest STOCKS'!A4533:AD5148,3)/100),0)</f>
        <v>6.3600000000000004E-2</v>
      </c>
      <c r="M4547" s="66">
        <f>IFERROR(IF(Ações!$B4547="","",VLOOKUP(Table_1[[#This Row],[AÇÕES]],'Dados Status Invest STOCKS'!A4533:AD5148,28)),0)</f>
        <v>0.28999999999999998</v>
      </c>
      <c r="N4547" s="66">
        <f>IFERROR(IF(Ações!$B4547="","",VLOOKUP(Table_1[[#This Row],[AÇÕES]],'Dados Status Invest STOCKS'!A4533:AD5148,27)),0)</f>
        <v>6.17</v>
      </c>
      <c r="O4547" s="66">
        <f>IFERROR(IF(Ações!$L4547="","",Ações!$K4547*Ações!$L4547),0)</f>
        <v>1.1244480000000001</v>
      </c>
      <c r="P4547" s="67">
        <f t="shared" si="70"/>
        <v>0.06</v>
      </c>
      <c r="Q4547" s="67">
        <f>IFERROR(Ações!$O4547/Ações!$M4547,0)</f>
        <v>3.877406896551725</v>
      </c>
      <c r="R4547" s="67">
        <f>IFERROR(IF(Ações!$B4547="","",VLOOKUP(Table_1[[#This Row],[AÇÕES]],'Dados Status Invest STOCKS'!A4533:AD5148,18)/100),0)</f>
        <v>4.6799999999999994E-2</v>
      </c>
      <c r="S4547" s="65">
        <f>IFERROR(IF(Ações!$B4547="","",VLOOKUP(Table_1[[#This Row],[AÇÕES]],'Dados Status Invest STOCKS'!A4533:AD5148,25)/100),0)</f>
        <v>3.0000000000000001E-3</v>
      </c>
      <c r="T4547" s="67">
        <f>(1-Ações!$Q4547)*Ações!$R4547</f>
        <v>-0.13466264275862072</v>
      </c>
      <c r="U4547" s="68">
        <f>IF(Ações!$S4547=0,Ações!$T4547,IF(Ações!$T4547=0,Ações!$S4547,AVERAGE(Ações!$S4547,Ações!$T4547)))</f>
        <v>-6.5831321379310359E-2</v>
      </c>
    </row>
    <row r="4548" spans="2:21" ht="15" customHeight="1" x14ac:dyDescent="0.2">
      <c r="B4548" s="63" t="str">
        <f>IFERROR('Dados Status Invest STOCKS'!A4535,"-")</f>
        <v>TFX</v>
      </c>
      <c r="C4548" s="45">
        <f>IFERROR((Ações!$D4548-Ações!$K4548)/Ações!$D4548,0)</f>
        <v>-12.953488372093021</v>
      </c>
      <c r="D4548" s="46">
        <f>(Ações!$O4548)/0.06</f>
        <v>22.739116666666671</v>
      </c>
      <c r="E4548" s="47">
        <f>IFERROR((Ações!$F4548-Ações!$K4548)/Ações!$F4548,0)</f>
        <v>-1.4889969071002027</v>
      </c>
      <c r="F4548" s="46">
        <f>IF(OR(Ações!$N4548&lt;0,Ações!$M4548&lt;0),"",(22.5*Ações!$M4548*Ações!$N4548)^0.5)</f>
        <v>127.4770567592459</v>
      </c>
      <c r="G4548" s="47">
        <f>IFERROR((Ações!$H4548-Ações!$K4548)/Ações!$H4548,0)</f>
        <v>2.0700862838960754</v>
      </c>
      <c r="H4548" s="48">
        <f>IFERROR(Ações!$I4548/(Ações!$P4548-Table_1[[#This Row],[CAGR LUCRO 5A]]),0)</f>
        <v>-296.50880006122441</v>
      </c>
      <c r="I4548" s="48">
        <f>IF(Ações!$S4548&lt;0,"",Ações!$O4548*(1+Ações!$S4548))</f>
        <v>1.4528931203000002</v>
      </c>
      <c r="J4548" s="49">
        <f>IFERROR(IF(Ações!$B4548="","",(VLOOKUP(Table_1[[#This Row],[AÇÕES]],'Dados Status Invest STOCKS'!A4534:AD5149,4)/Table_1[[#This Row],[LPA]]))/100,0)</f>
        <v>3.7070270270270267E-2</v>
      </c>
      <c r="K4548" s="64">
        <f>IFERROR(IF(Ações!$B4548="","",VLOOKUP(Table_1[[#This Row],[AÇÕES]],'Dados Status Invest STOCKS'!A4534:AD5149,2)),0)</f>
        <v>317.29000000000002</v>
      </c>
      <c r="L4548" s="65">
        <f>IFERROR(IF(Ações!$B4548="","",VLOOKUP(Table_1[[#This Row],[AÇÕES]],'Dados Status Invest STOCKS'!A4534:AD5149,3)/100),0)</f>
        <v>4.3E-3</v>
      </c>
      <c r="M4548" s="66">
        <f>IFERROR(IF(Ações!$B4548="","",VLOOKUP(Table_1[[#This Row],[AÇÕES]],'Dados Status Invest STOCKS'!A4534:AD5149,28)),0)</f>
        <v>9.25</v>
      </c>
      <c r="N4548" s="66">
        <f>IFERROR(IF(Ações!$B4548="","",VLOOKUP(Table_1[[#This Row],[AÇÕES]],'Dados Status Invest STOCKS'!A4534:AD5149,27)),0)</f>
        <v>78.08</v>
      </c>
      <c r="O4548" s="66">
        <f>IFERROR(IF(Ações!$L4548="","",Ações!$K4548*Ações!$L4548),0)</f>
        <v>1.3643470000000002</v>
      </c>
      <c r="P4548" s="67">
        <f t="shared" si="70"/>
        <v>0.06</v>
      </c>
      <c r="Q4548" s="67">
        <f>IFERROR(Ações!$O4548/Ações!$M4548,0)</f>
        <v>0.14749697297297298</v>
      </c>
      <c r="R4548" s="67">
        <f>IFERROR(IF(Ações!$B4548="","",VLOOKUP(Table_1[[#This Row],[AÇÕES]],'Dados Status Invest STOCKS'!A4534:AD5149,18)/100),0)</f>
        <v>0.11849999999999999</v>
      </c>
      <c r="S4548" s="65">
        <f>IFERROR(IF(Ações!$B4548="","",VLOOKUP(Table_1[[#This Row],[AÇÕES]],'Dados Status Invest STOCKS'!A4534:AD5149,25)/100),0)</f>
        <v>6.4899999999999999E-2</v>
      </c>
      <c r="T4548" s="67">
        <f>(1-Ações!$Q4548)*Ações!$R4548</f>
        <v>0.1010216087027027</v>
      </c>
      <c r="U4548" s="68">
        <f>IF(Ações!$S4548=0,Ações!$T4548,IF(Ações!$T4548=0,Ações!$S4548,AVERAGE(Ações!$S4548,Ações!$T4548)))</f>
        <v>8.296080435135135E-2</v>
      </c>
    </row>
    <row r="4549" spans="2:21" ht="15" customHeight="1" x14ac:dyDescent="0.2">
      <c r="B4549" s="63" t="str">
        <f>IFERROR('Dados Status Invest STOCKS'!A4536,"-")</f>
        <v>TG</v>
      </c>
      <c r="C4549" s="45">
        <f>IFERROR((Ações!$D4549-Ações!$K4549)/Ações!$D4549,0)</f>
        <v>-0.48148148148148145</v>
      </c>
      <c r="D4549" s="46">
        <f>(Ações!$O4549)/0.06</f>
        <v>7.992</v>
      </c>
      <c r="E4549" s="47">
        <f>IFERROR((Ações!$F4549-Ações!$K4549)/Ações!$F4549,0)</f>
        <v>-0.13724513902224791</v>
      </c>
      <c r="F4549" s="46">
        <f>IF(OR(Ações!$N4549&lt;0,Ações!$M4549&lt;0),"",(22.5*Ações!$M4549*Ações!$N4549)^0.5)</f>
        <v>10.411123858642735</v>
      </c>
      <c r="G4549" s="47">
        <f>IFERROR((Ações!$H4549-Ações!$K4549)/Ações!$H4549,0)</f>
        <v>-0.48148148148148145</v>
      </c>
      <c r="H4549" s="48">
        <f>IFERROR(Ações!$I4549/(Ações!$P4549-Table_1[[#This Row],[CAGR LUCRO 5A]]),0)</f>
        <v>7.992</v>
      </c>
      <c r="I4549" s="48">
        <f>IF(Ações!$S4549&lt;0,"",Ações!$O4549*(1+Ações!$S4549))</f>
        <v>0.47952</v>
      </c>
      <c r="J4549" s="49">
        <f>IFERROR(IF(Ações!$B4549="","",(VLOOKUP(Table_1[[#This Row],[AÇÕES]],'Dados Status Invest STOCKS'!A4535:AD5150,4)/Table_1[[#This Row],[LPA]]))/100,0)</f>
        <v>9.630630630630628E-2</v>
      </c>
      <c r="K4549" s="64">
        <f>IFERROR(IF(Ações!$B4549="","",VLOOKUP(Table_1[[#This Row],[AÇÕES]],'Dados Status Invest STOCKS'!A4535:AD5150,2)),0)</f>
        <v>11.84</v>
      </c>
      <c r="L4549" s="65">
        <f>IFERROR(IF(Ações!$B4549="","",VLOOKUP(Table_1[[#This Row],[AÇÕES]],'Dados Status Invest STOCKS'!A4535:AD5150,3)/100),0)</f>
        <v>4.0500000000000001E-2</v>
      </c>
      <c r="M4549" s="66">
        <f>IFERROR(IF(Ações!$B4549="","",VLOOKUP(Table_1[[#This Row],[AÇÕES]],'Dados Status Invest STOCKS'!A4535:AD5150,28)),0)</f>
        <v>1.1100000000000001</v>
      </c>
      <c r="N4549" s="66">
        <f>IFERROR(IF(Ações!$B4549="","",VLOOKUP(Table_1[[#This Row],[AÇÕES]],'Dados Status Invest STOCKS'!A4535:AD5150,27)),0)</f>
        <v>4.34</v>
      </c>
      <c r="O4549" s="66">
        <f>IFERROR(IF(Ações!$L4549="","",Ações!$K4549*Ações!$L4549),0)</f>
        <v>0.47952</v>
      </c>
      <c r="P4549" s="67">
        <f t="shared" si="70"/>
        <v>0.06</v>
      </c>
      <c r="Q4549" s="67">
        <f>IFERROR(Ações!$O4549/Ações!$M4549,0)</f>
        <v>0.43199999999999994</v>
      </c>
      <c r="R4549" s="67">
        <f>IFERROR(IF(Ações!$B4549="","",VLOOKUP(Table_1[[#This Row],[AÇÕES]],'Dados Status Invest STOCKS'!A4535:AD5150,18)/100),0)</f>
        <v>0.2555</v>
      </c>
      <c r="S4549" s="65">
        <f>IFERROR(IF(Ações!$B4549="","",VLOOKUP(Table_1[[#This Row],[AÇÕES]],'Dados Status Invest STOCKS'!A4535:AD5150,25)/100),0)</f>
        <v>0</v>
      </c>
      <c r="T4549" s="67">
        <f>(1-Ações!$Q4549)*Ações!$R4549</f>
        <v>0.14512400000000003</v>
      </c>
      <c r="U4549" s="68">
        <f>IF(Ações!$S4549=0,Ações!$T4549,IF(Ações!$T4549=0,Ações!$S4549,AVERAGE(Ações!$S4549,Ações!$T4549)))</f>
        <v>0.14512400000000003</v>
      </c>
    </row>
    <row r="4550" spans="2:21" ht="15" customHeight="1" x14ac:dyDescent="0.2">
      <c r="B4550" s="63" t="str">
        <f>IFERROR('Dados Status Invest STOCKS'!A4537,"-")</f>
        <v>TGA</v>
      </c>
      <c r="C4550" s="45">
        <f>IFERROR((Ações!$D4550-Ações!$K4550)/Ações!$D4550,0)</f>
        <v>0</v>
      </c>
      <c r="D4550" s="46">
        <f>(Ações!$O4550)/0.06</f>
        <v>0</v>
      </c>
      <c r="E4550" s="47">
        <f>IFERROR((Ações!$F4550-Ações!$K4550)/Ações!$F4550,0)</f>
        <v>0</v>
      </c>
      <c r="F4550" s="46" t="str">
        <f>IF(OR(Ações!$N4550&lt;0,Ações!$M4550&lt;0),"",(22.5*Ações!$M4550*Ações!$N4550)^0.5)</f>
        <v/>
      </c>
      <c r="G4550" s="47">
        <f>IFERROR((Ações!$H4550-Ações!$K4550)/Ações!$H4550,0)</f>
        <v>0</v>
      </c>
      <c r="H4550" s="48">
        <f>IFERROR(Ações!$I4550/(Ações!$P4550-Table_1[[#This Row],[CAGR LUCRO 5A]]),0)</f>
        <v>0</v>
      </c>
      <c r="I4550" s="48">
        <f>IF(Ações!$S4550&lt;0,"",Ações!$O4550*(1+Ações!$S4550))</f>
        <v>0</v>
      </c>
      <c r="J4550" s="49">
        <f>IFERROR(IF(Ações!$B4550="","",(VLOOKUP(Table_1[[#This Row],[AÇÕES]],'Dados Status Invest STOCKS'!A4536:AD5151,4)/Table_1[[#This Row],[LPA]]))/100,0)</f>
        <v>0.97235294117647053</v>
      </c>
      <c r="K4550" s="64">
        <f>IFERROR(IF(Ações!$B4550="","",VLOOKUP(Table_1[[#This Row],[AÇÕES]],'Dados Status Invest STOCKS'!A4536:AD5151,2)),0)</f>
        <v>2.76</v>
      </c>
      <c r="L4550" s="65">
        <f>IFERROR(IF(Ações!$B4550="","",VLOOKUP(Table_1[[#This Row],[AÇÕES]],'Dados Status Invest STOCKS'!A4536:AD5151,3)/100),0)</f>
        <v>0</v>
      </c>
      <c r="M4550" s="66">
        <f>IFERROR(IF(Ações!$B4550="","",VLOOKUP(Table_1[[#This Row],[AÇÕES]],'Dados Status Invest STOCKS'!A4536:AD5151,28)),0)</f>
        <v>-0.17</v>
      </c>
      <c r="N4550" s="66">
        <f>IFERROR(IF(Ações!$B4550="","",VLOOKUP(Table_1[[#This Row],[AÇÕES]],'Dados Status Invest STOCKS'!A4536:AD5151,27)),0)</f>
        <v>1.88</v>
      </c>
      <c r="O4550" s="66">
        <f>IFERROR(IF(Ações!$L4550="","",Ações!$K4550*Ações!$L4550),0)</f>
        <v>0</v>
      </c>
      <c r="P4550" s="67">
        <f t="shared" si="70"/>
        <v>0.06</v>
      </c>
      <c r="Q4550" s="67">
        <f>IFERROR(Ações!$O4550/Ações!$M4550,0)</f>
        <v>0</v>
      </c>
      <c r="R4550" s="67">
        <f>IFERROR(IF(Ações!$B4550="","",VLOOKUP(Table_1[[#This Row],[AÇÕES]],'Dados Status Invest STOCKS'!A4536:AD5151,18)/100),0)</f>
        <v>-8.8800000000000004E-2</v>
      </c>
      <c r="S4550" s="65">
        <f>IFERROR(IF(Ações!$B4550="","",VLOOKUP(Table_1[[#This Row],[AÇÕES]],'Dados Status Invest STOCKS'!A4536:AD5151,25)/100),0)</f>
        <v>0</v>
      </c>
      <c r="T4550" s="67">
        <f>(1-Ações!$Q4550)*Ações!$R4550</f>
        <v>-8.8800000000000004E-2</v>
      </c>
      <c r="U4550" s="68">
        <f>IF(Ações!$S4550=0,Ações!$T4550,IF(Ações!$T4550=0,Ações!$S4550,AVERAGE(Ações!$S4550,Ações!$T4550)))</f>
        <v>-8.8800000000000004E-2</v>
      </c>
    </row>
    <row r="4551" spans="2:21" ht="15" customHeight="1" x14ac:dyDescent="0.2">
      <c r="B4551" s="63" t="str">
        <f>IFERROR('Dados Status Invest STOCKS'!A4538,"-")</f>
        <v>TGH</v>
      </c>
      <c r="C4551" s="45">
        <f>IFERROR((Ações!$D4551-Ações!$K4551)/Ações!$D4551,0)</f>
        <v>-7.8235294117647056</v>
      </c>
      <c r="D4551" s="46">
        <f>(Ações!$O4551)/0.06</f>
        <v>4.1740666666666666</v>
      </c>
      <c r="E4551" s="47">
        <f>IFERROR((Ações!$F4551-Ações!$K4551)/Ações!$F4551,0)</f>
        <v>0.30284462350494817</v>
      </c>
      <c r="F4551" s="46">
        <f>IF(OR(Ações!$N4551&lt;0,Ações!$M4551&lt;0),"",(22.5*Ações!$M4551*Ações!$N4551)^0.5)</f>
        <v>52.828969325550922</v>
      </c>
      <c r="G4551" s="47">
        <f>IFERROR((Ações!$H4551-Ações!$K4551)/Ações!$H4551,0)</f>
        <v>0</v>
      </c>
      <c r="H4551" s="48">
        <f>IFERROR(Ações!$I4551/(Ações!$P4551-Table_1[[#This Row],[CAGR LUCRO 5A]]),0)</f>
        <v>0</v>
      </c>
      <c r="I4551" s="48" t="str">
        <f>IF(Ações!$S4551&lt;0,"",Ações!$O4551*(1+Ações!$S4551))</f>
        <v/>
      </c>
      <c r="J4551" s="49">
        <f>IFERROR(IF(Ações!$B4551="","",(VLOOKUP(Table_1[[#This Row],[AÇÕES]],'Dados Status Invest STOCKS'!A4537:AD5152,4)/Table_1[[#This Row],[LPA]]))/100,0)</f>
        <v>2.3025000000000004E-2</v>
      </c>
      <c r="K4551" s="64">
        <f>IFERROR(IF(Ações!$B4551="","",VLOOKUP(Table_1[[#This Row],[AÇÕES]],'Dados Status Invest STOCKS'!A4537:AD5152,2)),0)</f>
        <v>36.83</v>
      </c>
      <c r="L4551" s="65">
        <f>IFERROR(IF(Ações!$B4551="","",VLOOKUP(Table_1[[#This Row],[AÇÕES]],'Dados Status Invest STOCKS'!A4537:AD5152,3)/100),0)</f>
        <v>6.8000000000000005E-3</v>
      </c>
      <c r="M4551" s="66">
        <f>IFERROR(IF(Ações!$B4551="","",VLOOKUP(Table_1[[#This Row],[AÇÕES]],'Dados Status Invest STOCKS'!A4537:AD5152,28)),0)</f>
        <v>4</v>
      </c>
      <c r="N4551" s="66">
        <f>IFERROR(IF(Ações!$B4551="","",VLOOKUP(Table_1[[#This Row],[AÇÕES]],'Dados Status Invest STOCKS'!A4537:AD5152,27)),0)</f>
        <v>31.01</v>
      </c>
      <c r="O4551" s="66">
        <f>IFERROR(IF(Ações!$L4551="","",Ações!$K4551*Ações!$L4551),0)</f>
        <v>0.250444</v>
      </c>
      <c r="P4551" s="67">
        <f t="shared" si="70"/>
        <v>0.06</v>
      </c>
      <c r="Q4551" s="67">
        <f>IFERROR(Ações!$O4551/Ações!$M4551,0)</f>
        <v>6.2611E-2</v>
      </c>
      <c r="R4551" s="67">
        <f>IFERROR(IF(Ações!$B4551="","",VLOOKUP(Table_1[[#This Row],[AÇÕES]],'Dados Status Invest STOCKS'!A4537:AD5152,18)/100),0)</f>
        <v>0.129</v>
      </c>
      <c r="S4551" s="65">
        <f>IFERROR(IF(Ações!$B4551="","",VLOOKUP(Table_1[[#This Row],[AÇÕES]],'Dados Status Invest STOCKS'!A4537:AD5152,25)/100),0)</f>
        <v>-7.6499999999999999E-2</v>
      </c>
      <c r="T4551" s="67">
        <f>(1-Ações!$Q4551)*Ações!$R4551</f>
        <v>0.120923181</v>
      </c>
      <c r="U4551" s="68">
        <f>IF(Ações!$S4551=0,Ações!$T4551,IF(Ações!$T4551=0,Ações!$S4551,AVERAGE(Ações!$S4551,Ações!$T4551)))</f>
        <v>2.2211590500000003E-2</v>
      </c>
    </row>
    <row r="4552" spans="2:21" ht="15" customHeight="1" x14ac:dyDescent="0.2">
      <c r="B4552" s="63" t="str">
        <f>IFERROR('Dados Status Invest STOCKS'!A4539,"-")</f>
        <v>TGI</v>
      </c>
      <c r="C4552" s="45">
        <f>IFERROR((Ações!$D4552-Ações!$K4552)/Ações!$D4552,0)</f>
        <v>0</v>
      </c>
      <c r="D4552" s="46">
        <f>(Ações!$O4552)/0.06</f>
        <v>0</v>
      </c>
      <c r="E4552" s="47">
        <f>IFERROR((Ações!$F4552-Ações!$K4552)/Ações!$F4552,0)</f>
        <v>0</v>
      </c>
      <c r="F4552" s="46" t="str">
        <f>IF(OR(Ações!$N4552&lt;0,Ações!$M4552&lt;0),"",(22.5*Ações!$M4552*Ações!$N4552)^0.5)</f>
        <v/>
      </c>
      <c r="G4552" s="47">
        <f>IFERROR((Ações!$H4552-Ações!$K4552)/Ações!$H4552,0)</f>
        <v>0</v>
      </c>
      <c r="H4552" s="48">
        <f>IFERROR(Ações!$I4552/(Ações!$P4552-Table_1[[#This Row],[CAGR LUCRO 5A]]),0)</f>
        <v>0</v>
      </c>
      <c r="I4552" s="48">
        <f>IF(Ações!$S4552&lt;0,"",Ações!$O4552*(1+Ações!$S4552))</f>
        <v>0</v>
      </c>
      <c r="J4552" s="49">
        <f>IFERROR(IF(Ações!$B4552="","",(VLOOKUP(Table_1[[#This Row],[AÇÕES]],'Dados Status Invest STOCKS'!A4538:AD5153,4)/Table_1[[#This Row],[LPA]]))/100,0)</f>
        <v>2.4714285714285716E-2</v>
      </c>
      <c r="K4552" s="64">
        <f>IFERROR(IF(Ações!$B4552="","",VLOOKUP(Table_1[[#This Row],[AÇÕES]],'Dados Status Invest STOCKS'!A4538:AD5153,2)),0)</f>
        <v>19.39</v>
      </c>
      <c r="L4552" s="65">
        <f>IFERROR(IF(Ações!$B4552="","",VLOOKUP(Table_1[[#This Row],[AÇÕES]],'Dados Status Invest STOCKS'!A4538:AD5153,3)/100),0)</f>
        <v>0</v>
      </c>
      <c r="M4552" s="66">
        <f>IFERROR(IF(Ações!$B4552="","",VLOOKUP(Table_1[[#This Row],[AÇÕES]],'Dados Status Invest STOCKS'!A4538:AD5153,28)),0)</f>
        <v>-2.8</v>
      </c>
      <c r="N4552" s="66">
        <f>IFERROR(IF(Ações!$B4552="","",VLOOKUP(Table_1[[#This Row],[AÇÕES]],'Dados Status Invest STOCKS'!A4538:AD5153,27)),0)</f>
        <v>-12.83</v>
      </c>
      <c r="O4552" s="66">
        <f>IFERROR(IF(Ações!$L4552="","",Ações!$K4552*Ações!$L4552),0)</f>
        <v>0</v>
      </c>
      <c r="P4552" s="67">
        <f t="shared" si="70"/>
        <v>0.06</v>
      </c>
      <c r="Q4552" s="67">
        <f>IFERROR(Ações!$O4552/Ações!$M4552,0)</f>
        <v>0</v>
      </c>
      <c r="R4552" s="67">
        <f>IFERROR(IF(Ações!$B4552="","",VLOOKUP(Table_1[[#This Row],[AÇÕES]],'Dados Status Invest STOCKS'!A4538:AD5153,18)/100),0)</f>
        <v>-0.21840000000000001</v>
      </c>
      <c r="S4552" s="65">
        <f>IFERROR(IF(Ações!$B4552="","",VLOOKUP(Table_1[[#This Row],[AÇÕES]],'Dados Status Invest STOCKS'!A4538:AD5153,25)/100),0)</f>
        <v>0</v>
      </c>
      <c r="T4552" s="67">
        <f>(1-Ações!$Q4552)*Ações!$R4552</f>
        <v>-0.21840000000000001</v>
      </c>
      <c r="U4552" s="68">
        <f>IF(Ações!$S4552=0,Ações!$T4552,IF(Ações!$T4552=0,Ações!$S4552,AVERAGE(Ações!$S4552,Ações!$T4552)))</f>
        <v>-0.21840000000000001</v>
      </c>
    </row>
    <row r="4553" spans="2:21" ht="15" customHeight="1" x14ac:dyDescent="0.2">
      <c r="B4553" s="63" t="str">
        <f>IFERROR('Dados Status Invest STOCKS'!A4540,"-")</f>
        <v>TGLS</v>
      </c>
      <c r="C4553" s="45">
        <f>IFERROR((Ações!$D4553-Ações!$K4553)/Ações!$D4553,0)</f>
        <v>-5.9767441860465116</v>
      </c>
      <c r="D4553" s="46">
        <f>(Ações!$O4553)/0.06</f>
        <v>2.9096666666666668</v>
      </c>
      <c r="E4553" s="47">
        <f>IFERROR((Ações!$F4553-Ações!$K4553)/Ações!$F4553,0)</f>
        <v>-0.62569159935287555</v>
      </c>
      <c r="F4553" s="46">
        <f>IF(OR(Ações!$N4553&lt;0,Ações!$M4553&lt;0),"",(22.5*Ações!$M4553*Ações!$N4553)^0.5)</f>
        <v>12.486993232960446</v>
      </c>
      <c r="G4553" s="47">
        <f>IFERROR((Ações!$H4553-Ações!$K4553)/Ações!$H4553,0)</f>
        <v>-5.9767441860465116</v>
      </c>
      <c r="H4553" s="48">
        <f>IFERROR(Ações!$I4553/(Ações!$P4553-Table_1[[#This Row],[CAGR LUCRO 5A]]),0)</f>
        <v>2.9096666666666668</v>
      </c>
      <c r="I4553" s="48">
        <f>IF(Ações!$S4553&lt;0,"",Ações!$O4553*(1+Ações!$S4553))</f>
        <v>0.17458000000000001</v>
      </c>
      <c r="J4553" s="49">
        <f>IFERROR(IF(Ações!$B4553="","",(VLOOKUP(Table_1[[#This Row],[AÇÕES]],'Dados Status Invest STOCKS'!A4539:AD5154,4)/Table_1[[#This Row],[LPA]]))/100,0)</f>
        <v>0.10350000000000001</v>
      </c>
      <c r="K4553" s="64">
        <f>IFERROR(IF(Ações!$B4553="","",VLOOKUP(Table_1[[#This Row],[AÇÕES]],'Dados Status Invest STOCKS'!A4539:AD5154,2)),0)</f>
        <v>20.3</v>
      </c>
      <c r="L4553" s="65">
        <f>IFERROR(IF(Ações!$B4553="","",VLOOKUP(Table_1[[#This Row],[AÇÕES]],'Dados Status Invest STOCKS'!A4539:AD5154,3)/100),0)</f>
        <v>8.6E-3</v>
      </c>
      <c r="M4553" s="66">
        <f>IFERROR(IF(Ações!$B4553="","",VLOOKUP(Table_1[[#This Row],[AÇÕES]],'Dados Status Invest STOCKS'!A4539:AD5154,28)),0)</f>
        <v>1.4</v>
      </c>
      <c r="N4553" s="66">
        <f>IFERROR(IF(Ações!$B4553="","",VLOOKUP(Table_1[[#This Row],[AÇÕES]],'Dados Status Invest STOCKS'!A4539:AD5154,27)),0)</f>
        <v>4.95</v>
      </c>
      <c r="O4553" s="66">
        <f>IFERROR(IF(Ações!$L4553="","",Ações!$K4553*Ações!$L4553),0)</f>
        <v>0.17458000000000001</v>
      </c>
      <c r="P4553" s="67">
        <f t="shared" si="70"/>
        <v>0.06</v>
      </c>
      <c r="Q4553" s="67">
        <f>IFERROR(Ações!$O4553/Ações!$M4553,0)</f>
        <v>0.12470000000000002</v>
      </c>
      <c r="R4553" s="67">
        <f>IFERROR(IF(Ações!$B4553="","",VLOOKUP(Table_1[[#This Row],[AÇÕES]],'Dados Status Invest STOCKS'!A4539:AD5154,18)/100),0)</f>
        <v>0.28320000000000001</v>
      </c>
      <c r="S4553" s="65">
        <f>IFERROR(IF(Ações!$B4553="","",VLOOKUP(Table_1[[#This Row],[AÇÕES]],'Dados Status Invest STOCKS'!A4539:AD5154,25)/100),0)</f>
        <v>0</v>
      </c>
      <c r="T4553" s="67">
        <f>(1-Ações!$Q4553)*Ações!$R4553</f>
        <v>0.24788495999999999</v>
      </c>
      <c r="U4553" s="68">
        <f>IF(Ações!$S4553=0,Ações!$T4553,IF(Ações!$T4553=0,Ações!$S4553,AVERAGE(Ações!$S4553,Ações!$T4553)))</f>
        <v>0.24788495999999999</v>
      </c>
    </row>
    <row r="4554" spans="2:21" ht="15" customHeight="1" x14ac:dyDescent="0.2">
      <c r="B4554" s="63" t="str">
        <f>IFERROR('Dados Status Invest STOCKS'!A4541,"-")</f>
        <v>TGNA</v>
      </c>
      <c r="C4554" s="45">
        <f>IFERROR((Ações!$D4554-Ações!$K4554)/Ações!$D4554,0)</f>
        <v>-2.3149171270718227</v>
      </c>
      <c r="D4554" s="46">
        <f>(Ações!$O4554)/0.06</f>
        <v>5.9126666666666683</v>
      </c>
      <c r="E4554" s="47">
        <f>IFERROR((Ações!$F4554-Ações!$K4554)/Ações!$F4554,0)</f>
        <v>0.23510979296325535</v>
      </c>
      <c r="F4554" s="46">
        <f>IF(OR(Ações!$N4554&lt;0,Ações!$M4554&lt;0),"",(22.5*Ações!$M4554*Ações!$N4554)^0.5)</f>
        <v>25.624592679689563</v>
      </c>
      <c r="G4554" s="47">
        <f>IFERROR((Ações!$H4554-Ações!$K4554)/Ações!$H4554,0)</f>
        <v>-1.7408216666055767</v>
      </c>
      <c r="H4554" s="48">
        <f>IFERROR(Ações!$I4554/(Ações!$P4554-Table_1[[#This Row],[CAGR LUCRO 5A]]),0)</f>
        <v>7.1511401996008006</v>
      </c>
      <c r="I4554" s="48">
        <f>IF(Ações!$S4554&lt;0,"",Ações!$O4554*(1+Ações!$S4554))</f>
        <v>0.35827212400000008</v>
      </c>
      <c r="J4554" s="49">
        <f>IFERROR(IF(Ações!$B4554="","",(VLOOKUP(Table_1[[#This Row],[AÇÕES]],'Dados Status Invest STOCKS'!A4540:AD5155,4)/Table_1[[#This Row],[LPA]]))/100,0)</f>
        <v>2.7453183520599254E-2</v>
      </c>
      <c r="K4554" s="64">
        <f>IFERROR(IF(Ações!$B4554="","",VLOOKUP(Table_1[[#This Row],[AÇÕES]],'Dados Status Invest STOCKS'!A4540:AD5155,2)),0)</f>
        <v>19.600000000000001</v>
      </c>
      <c r="L4554" s="65">
        <f>IFERROR(IF(Ações!$B4554="","",VLOOKUP(Table_1[[#This Row],[AÇÕES]],'Dados Status Invest STOCKS'!A4540:AD5155,3)/100),0)</f>
        <v>1.8100000000000002E-2</v>
      </c>
      <c r="M4554" s="66">
        <f>IFERROR(IF(Ações!$B4554="","",VLOOKUP(Table_1[[#This Row],[AÇÕES]],'Dados Status Invest STOCKS'!A4540:AD5155,28)),0)</f>
        <v>2.67</v>
      </c>
      <c r="N4554" s="66">
        <f>IFERROR(IF(Ações!$B4554="","",VLOOKUP(Table_1[[#This Row],[AÇÕES]],'Dados Status Invest STOCKS'!A4540:AD5155,27)),0)</f>
        <v>10.93</v>
      </c>
      <c r="O4554" s="66">
        <f>IFERROR(IF(Ações!$L4554="","",Ações!$K4554*Ações!$L4554),0)</f>
        <v>0.35476000000000008</v>
      </c>
      <c r="P4554" s="67">
        <f t="shared" si="70"/>
        <v>0.06</v>
      </c>
      <c r="Q4554" s="67">
        <f>IFERROR(Ações!$O4554/Ações!$M4554,0)</f>
        <v>0.13286891385767793</v>
      </c>
      <c r="R4554" s="67">
        <f>IFERROR(IF(Ações!$B4554="","",VLOOKUP(Table_1[[#This Row],[AÇÕES]],'Dados Status Invest STOCKS'!A4540:AD5155,18)/100),0)</f>
        <v>0.24460000000000001</v>
      </c>
      <c r="S4554" s="65">
        <f>IFERROR(IF(Ações!$B4554="","",VLOOKUP(Table_1[[#This Row],[AÇÕES]],'Dados Status Invest STOCKS'!A4540:AD5155,25)/100),0)</f>
        <v>9.8999999999999991E-3</v>
      </c>
      <c r="T4554" s="67">
        <f>(1-Ações!$Q4554)*Ações!$R4554</f>
        <v>0.21210026367041199</v>
      </c>
      <c r="U4554" s="68">
        <f>IF(Ações!$S4554=0,Ações!$T4554,IF(Ações!$T4554=0,Ações!$S4554,AVERAGE(Ações!$S4554,Ações!$T4554)))</f>
        <v>0.11100013183520599</v>
      </c>
    </row>
    <row r="4555" spans="2:21" ht="15" customHeight="1" x14ac:dyDescent="0.2">
      <c r="B4555" s="63" t="str">
        <f>IFERROR('Dados Status Invest STOCKS'!A4542,"-")</f>
        <v>TGP</v>
      </c>
      <c r="C4555" s="45">
        <f>IFERROR((Ações!$D4555-Ações!$K4555)/Ações!$D4555,0)</f>
        <v>0.39148073022312363</v>
      </c>
      <c r="D4555" s="46">
        <f>(Ações!$O4555)/0.06</f>
        <v>27.903799999999997</v>
      </c>
      <c r="E4555" s="47">
        <f>IFERROR((Ações!$F4555-Ações!$K4555)/Ações!$F4555,0)</f>
        <v>0.4726291614980605</v>
      </c>
      <c r="F4555" s="46">
        <f>IF(OR(Ações!$N4555&lt;0,Ações!$M4555&lt;0),"",(22.5*Ações!$M4555*Ações!$N4555)^0.5)</f>
        <v>32.197457197735353</v>
      </c>
      <c r="G4555" s="47">
        <f>IFERROR((Ações!$H4555-Ações!$K4555)/Ações!$H4555,0)</f>
        <v>0</v>
      </c>
      <c r="H4555" s="48">
        <f>IFERROR(Ações!$I4555/(Ações!$P4555-Table_1[[#This Row],[CAGR LUCRO 5A]]),0)</f>
        <v>0</v>
      </c>
      <c r="I4555" s="48" t="str">
        <f>IF(Ações!$S4555&lt;0,"",Ações!$O4555*(1+Ações!$S4555))</f>
        <v/>
      </c>
      <c r="J4555" s="49">
        <f>IFERROR(IF(Ações!$B4555="","",(VLOOKUP(Table_1[[#This Row],[AÇÕES]],'Dados Status Invest STOCKS'!A4541:AD5156,4)/Table_1[[#This Row],[LPA]]))/100,0)</f>
        <v>3.6697674418604651E-2</v>
      </c>
      <c r="K4555" s="64">
        <f>IFERROR(IF(Ações!$B4555="","",VLOOKUP(Table_1[[#This Row],[AÇÕES]],'Dados Status Invest STOCKS'!A4541:AD5156,2)),0)</f>
        <v>16.98</v>
      </c>
      <c r="L4555" s="65">
        <f>IFERROR(IF(Ações!$B4555="","",VLOOKUP(Table_1[[#This Row],[AÇÕES]],'Dados Status Invest STOCKS'!A4541:AD5156,3)/100),0)</f>
        <v>9.8599999999999993E-2</v>
      </c>
      <c r="M4555" s="66">
        <f>IFERROR(IF(Ações!$B4555="","",VLOOKUP(Table_1[[#This Row],[AÇÕES]],'Dados Status Invest STOCKS'!A4541:AD5156,28)),0)</f>
        <v>2.15</v>
      </c>
      <c r="N4555" s="66">
        <f>IFERROR(IF(Ações!$B4555="","",VLOOKUP(Table_1[[#This Row],[AÇÕES]],'Dados Status Invest STOCKS'!A4541:AD5156,27)),0)</f>
        <v>21.43</v>
      </c>
      <c r="O4555" s="66">
        <f>IFERROR(IF(Ações!$L4555="","",Ações!$K4555*Ações!$L4555),0)</f>
        <v>1.6742279999999998</v>
      </c>
      <c r="P4555" s="67">
        <f t="shared" si="70"/>
        <v>0.06</v>
      </c>
      <c r="Q4555" s="67">
        <f>IFERROR(Ações!$O4555/Ações!$M4555,0)</f>
        <v>0.77871069767441858</v>
      </c>
      <c r="R4555" s="67">
        <f>IFERROR(IF(Ações!$B4555="","",VLOOKUP(Table_1[[#This Row],[AÇÕES]],'Dados Status Invest STOCKS'!A4541:AD5156,18)/100),0)</f>
        <v>0.10039999999999999</v>
      </c>
      <c r="S4555" s="65">
        <f>IFERROR(IF(Ações!$B4555="","",VLOOKUP(Table_1[[#This Row],[AÇÕES]],'Dados Status Invest STOCKS'!A4541:AD5156,25)/100),0)</f>
        <v>-1.78E-2</v>
      </c>
      <c r="T4555" s="67">
        <f>(1-Ações!$Q4555)*Ações!$R4555</f>
        <v>2.221744595348837E-2</v>
      </c>
      <c r="U4555" s="68">
        <f>IF(Ações!$S4555=0,Ações!$T4555,IF(Ações!$T4555=0,Ações!$S4555,AVERAGE(Ações!$S4555,Ações!$T4555)))</f>
        <v>2.2087229767441853E-3</v>
      </c>
    </row>
    <row r="4556" spans="2:21" ht="15" customHeight="1" x14ac:dyDescent="0.2">
      <c r="B4556" s="63" t="str">
        <f>IFERROR('Dados Status Invest STOCKS'!A4543,"-")</f>
        <v>TGS</v>
      </c>
      <c r="C4556" s="45">
        <f>IFERROR((Ações!$D4556-Ações!$K4556)/Ações!$D4556,0)</f>
        <v>0</v>
      </c>
      <c r="D4556" s="46">
        <f>(Ações!$O4556)/0.06</f>
        <v>0</v>
      </c>
      <c r="E4556" s="47">
        <f>IFERROR((Ações!$F4556-Ações!$K4556)/Ações!$F4556,0)</f>
        <v>0.79919741573293845</v>
      </c>
      <c r="F4556" s="46">
        <f>IF(OR(Ações!$N4556&lt;0,Ações!$M4556&lt;0),"",(22.5*Ações!$M4556*Ações!$N4556)^0.5)</f>
        <v>21.912068592444665</v>
      </c>
      <c r="G4556" s="47">
        <f>IFERROR((Ações!$H4556-Ações!$K4556)/Ações!$H4556,0)</f>
        <v>0</v>
      </c>
      <c r="H4556" s="48">
        <f>IFERROR(Ações!$I4556/(Ações!$P4556-Table_1[[#This Row],[CAGR LUCRO 5A]]),0)</f>
        <v>0</v>
      </c>
      <c r="I4556" s="48">
        <f>IF(Ações!$S4556&lt;0,"",Ações!$O4556*(1+Ações!$S4556))</f>
        <v>0</v>
      </c>
      <c r="J4556" s="49">
        <f>IFERROR(IF(Ações!$B4556="","",(VLOOKUP(Table_1[[#This Row],[AÇÕES]],'Dados Status Invest STOCKS'!A4542:AD5157,4)/Table_1[[#This Row],[LPA]]))/100,0)</f>
        <v>3.9104477611940297E-3</v>
      </c>
      <c r="K4556" s="64">
        <f>IFERROR(IF(Ações!$B4556="","",VLOOKUP(Table_1[[#This Row],[AÇÕES]],'Dados Status Invest STOCKS'!A4542:AD5157,2)),0)</f>
        <v>4.4000000000000004</v>
      </c>
      <c r="L4556" s="65">
        <f>IFERROR(IF(Ações!$B4556="","",VLOOKUP(Table_1[[#This Row],[AÇÕES]],'Dados Status Invest STOCKS'!A4542:AD5157,3)/100),0)</f>
        <v>0</v>
      </c>
      <c r="M4556" s="66">
        <f>IFERROR(IF(Ações!$B4556="","",VLOOKUP(Table_1[[#This Row],[AÇÕES]],'Dados Status Invest STOCKS'!A4542:AD5157,28)),0)</f>
        <v>3.35</v>
      </c>
      <c r="N4556" s="66">
        <f>IFERROR(IF(Ações!$B4556="","",VLOOKUP(Table_1[[#This Row],[AÇÕES]],'Dados Status Invest STOCKS'!A4542:AD5157,27)),0)</f>
        <v>6.37</v>
      </c>
      <c r="O4556" s="66">
        <f>IFERROR(IF(Ações!$L4556="","",Ações!$K4556*Ações!$L4556),0)</f>
        <v>0</v>
      </c>
      <c r="P4556" s="67">
        <f t="shared" si="70"/>
        <v>0.06</v>
      </c>
      <c r="Q4556" s="67">
        <f>IFERROR(Ações!$O4556/Ações!$M4556,0)</f>
        <v>0</v>
      </c>
      <c r="R4556" s="67">
        <f>IFERROR(IF(Ações!$B4556="","",VLOOKUP(Table_1[[#This Row],[AÇÕES]],'Dados Status Invest STOCKS'!A4542:AD5157,18)/100),0)</f>
        <v>0.5262</v>
      </c>
      <c r="S4556" s="65">
        <f>IFERROR(IF(Ações!$B4556="","",VLOOKUP(Table_1[[#This Row],[AÇÕES]],'Dados Status Invest STOCKS'!A4542:AD5157,25)/100),0)</f>
        <v>0</v>
      </c>
      <c r="T4556" s="67">
        <f>(1-Ações!$Q4556)*Ações!$R4556</f>
        <v>0.5262</v>
      </c>
      <c r="U4556" s="68">
        <f>IF(Ações!$S4556=0,Ações!$T4556,IF(Ações!$T4556=0,Ações!$S4556,AVERAGE(Ações!$S4556,Ações!$T4556)))</f>
        <v>0.5262</v>
      </c>
    </row>
    <row r="4557" spans="2:21" ht="15" customHeight="1" x14ac:dyDescent="0.2">
      <c r="B4557" s="63" t="str">
        <f>IFERROR('Dados Status Invest STOCKS'!A4544,"-")</f>
        <v>TGT</v>
      </c>
      <c r="C4557" s="45">
        <f>IFERROR((Ações!$D4557-Ações!$K4557)/Ações!$D4557,0)</f>
        <v>-3.1958041958041963</v>
      </c>
      <c r="D4557" s="46">
        <f>(Ações!$O4557)/0.06</f>
        <v>52.571566666666669</v>
      </c>
      <c r="E4557" s="47">
        <f>IFERROR((Ações!$F4557-Ações!$K4557)/Ações!$F4557,0)</f>
        <v>-1.3023514439110095</v>
      </c>
      <c r="F4557" s="46">
        <f>IF(OR(Ações!$N4557&lt;0,Ações!$M4557&lt;0),"",(22.5*Ações!$M4557*Ações!$N4557)^0.5)</f>
        <v>95.80639853370964</v>
      </c>
      <c r="G4557" s="47">
        <f>IFERROR((Ações!$H4557-Ações!$K4557)/Ações!$H4557,0)</f>
        <v>0.58189291016471434</v>
      </c>
      <c r="H4557" s="48">
        <f>IFERROR(Ações!$I4557/(Ações!$P4557-Table_1[[#This Row],[CAGR LUCRO 5A]]),0)</f>
        <v>527.56818853968264</v>
      </c>
      <c r="I4557" s="48">
        <f>IF(Ações!$S4557&lt;0,"",Ações!$O4557*(1+Ações!$S4557))</f>
        <v>3.3236795878000005</v>
      </c>
      <c r="J4557" s="49">
        <f>IFERROR(IF(Ações!$B4557="","",(VLOOKUP(Table_1[[#This Row],[AÇÕES]],'Dados Status Invest STOCKS'!A4543:AD5158,4)/Table_1[[#This Row],[LPA]]))/100,0)</f>
        <v>1.1002824858757063E-2</v>
      </c>
      <c r="K4557" s="64">
        <f>IFERROR(IF(Ações!$B4557="","",VLOOKUP(Table_1[[#This Row],[AÇÕES]],'Dados Status Invest STOCKS'!A4543:AD5158,2)),0)</f>
        <v>220.58</v>
      </c>
      <c r="L4557" s="65">
        <f>IFERROR(IF(Ações!$B4557="","",VLOOKUP(Table_1[[#This Row],[AÇÕES]],'Dados Status Invest STOCKS'!A4543:AD5158,3)/100),0)</f>
        <v>1.43E-2</v>
      </c>
      <c r="M4557" s="66">
        <f>IFERROR(IF(Ações!$B4557="","",VLOOKUP(Table_1[[#This Row],[AÇÕES]],'Dados Status Invest STOCKS'!A4543:AD5158,28)),0)</f>
        <v>14.16</v>
      </c>
      <c r="N4557" s="66">
        <f>IFERROR(IF(Ações!$B4557="","",VLOOKUP(Table_1[[#This Row],[AÇÕES]],'Dados Status Invest STOCKS'!A4543:AD5158,27)),0)</f>
        <v>28.81</v>
      </c>
      <c r="O4557" s="66">
        <f>IFERROR(IF(Ações!$L4557="","",Ações!$K4557*Ações!$L4557),0)</f>
        <v>3.1542940000000002</v>
      </c>
      <c r="P4557" s="67">
        <f t="shared" si="70"/>
        <v>0.06</v>
      </c>
      <c r="Q4557" s="67">
        <f>IFERROR(Ações!$O4557/Ações!$M4557,0)</f>
        <v>0.22276087570621469</v>
      </c>
      <c r="R4557" s="67">
        <f>IFERROR(IF(Ações!$B4557="","",VLOOKUP(Table_1[[#This Row],[AÇÕES]],'Dados Status Invest STOCKS'!A4543:AD5158,18)/100),0)</f>
        <v>0.49130000000000001</v>
      </c>
      <c r="S4557" s="65">
        <f>IFERROR(IF(Ações!$B4557="","",VLOOKUP(Table_1[[#This Row],[AÇÕES]],'Dados Status Invest STOCKS'!A4543:AD5158,25)/100),0)</f>
        <v>5.3699999999999998E-2</v>
      </c>
      <c r="T4557" s="67">
        <f>(1-Ações!$Q4557)*Ações!$R4557</f>
        <v>0.38185758176553669</v>
      </c>
      <c r="U4557" s="68">
        <f>IF(Ações!$S4557=0,Ações!$T4557,IF(Ações!$T4557=0,Ações!$S4557,AVERAGE(Ações!$S4557,Ações!$T4557)))</f>
        <v>0.21777879088276836</v>
      </c>
    </row>
    <row r="4558" spans="2:21" ht="15" customHeight="1" x14ac:dyDescent="0.2">
      <c r="B4558" s="63" t="str">
        <f>IFERROR('Dados Status Invest STOCKS'!A4545,"-")</f>
        <v>TGTX</v>
      </c>
      <c r="C4558" s="45">
        <f>IFERROR((Ações!$D4558-Ações!$K4558)/Ações!$D4558,0)</f>
        <v>0</v>
      </c>
      <c r="D4558" s="46">
        <f>(Ações!$O4558)/0.06</f>
        <v>0</v>
      </c>
      <c r="E4558" s="47">
        <f>IFERROR((Ações!$F4558-Ações!$K4558)/Ações!$F4558,0)</f>
        <v>0</v>
      </c>
      <c r="F4558" s="46" t="str">
        <f>IF(OR(Ações!$N4558&lt;0,Ações!$M4558&lt;0),"",(22.5*Ações!$M4558*Ações!$N4558)^0.5)</f>
        <v/>
      </c>
      <c r="G4558" s="47">
        <f>IFERROR((Ações!$H4558-Ações!$K4558)/Ações!$H4558,0)</f>
        <v>0</v>
      </c>
      <c r="H4558" s="48">
        <f>IFERROR(Ações!$I4558/(Ações!$P4558-Table_1[[#This Row],[CAGR LUCRO 5A]]),0)</f>
        <v>0</v>
      </c>
      <c r="I4558" s="48">
        <f>IF(Ações!$S4558&lt;0,"",Ações!$O4558*(1+Ações!$S4558))</f>
        <v>0</v>
      </c>
      <c r="J4558" s="49">
        <f>IFERROR(IF(Ações!$B4558="","",(VLOOKUP(Table_1[[#This Row],[AÇÕES]],'Dados Status Invest STOCKS'!A4544:AD5159,4)/Table_1[[#This Row],[LPA]]))/100,0)</f>
        <v>2.5125000000000001E-2</v>
      </c>
      <c r="K4558" s="64">
        <f>IFERROR(IF(Ações!$B4558="","",VLOOKUP(Table_1[[#This Row],[AÇÕES]],'Dados Status Invest STOCKS'!A4544:AD5159,2)),0)</f>
        <v>14.46</v>
      </c>
      <c r="L4558" s="65">
        <f>IFERROR(IF(Ações!$B4558="","",VLOOKUP(Table_1[[#This Row],[AÇÕES]],'Dados Status Invest STOCKS'!A4544:AD5159,3)/100),0)</f>
        <v>0</v>
      </c>
      <c r="M4558" s="66">
        <f>IFERROR(IF(Ações!$B4558="","",VLOOKUP(Table_1[[#This Row],[AÇÕES]],'Dados Status Invest STOCKS'!A4544:AD5159,28)),0)</f>
        <v>-2.4</v>
      </c>
      <c r="N4558" s="66">
        <f>IFERROR(IF(Ações!$B4558="","",VLOOKUP(Table_1[[#This Row],[AÇÕES]],'Dados Status Invest STOCKS'!A4544:AD5159,27)),0)</f>
        <v>2.1800000000000002</v>
      </c>
      <c r="O4558" s="66">
        <f>IFERROR(IF(Ações!$L4558="","",Ações!$K4558*Ações!$L4558),0)</f>
        <v>0</v>
      </c>
      <c r="P4558" s="67">
        <f t="shared" si="70"/>
        <v>0.06</v>
      </c>
      <c r="Q4558" s="67">
        <f>IFERROR(Ações!$O4558/Ações!$M4558,0)</f>
        <v>0</v>
      </c>
      <c r="R4558" s="67">
        <f>IFERROR(IF(Ações!$B4558="","",VLOOKUP(Table_1[[#This Row],[AÇÕES]],'Dados Status Invest STOCKS'!A4544:AD5159,18)/100),0)</f>
        <v>-1.101</v>
      </c>
      <c r="S4558" s="65">
        <f>IFERROR(IF(Ações!$B4558="","",VLOOKUP(Table_1[[#This Row],[AÇÕES]],'Dados Status Invest STOCKS'!A4544:AD5159,25)/100),0)</f>
        <v>0</v>
      </c>
      <c r="T4558" s="67">
        <f>(1-Ações!$Q4558)*Ações!$R4558</f>
        <v>-1.101</v>
      </c>
      <c r="U4558" s="68">
        <f>IF(Ações!$S4558=0,Ações!$T4558,IF(Ações!$T4558=0,Ações!$S4558,AVERAGE(Ações!$S4558,Ações!$T4558)))</f>
        <v>-1.101</v>
      </c>
    </row>
    <row r="4559" spans="2:21" ht="15" customHeight="1" x14ac:dyDescent="0.2">
      <c r="B4559" s="63" t="str">
        <f>IFERROR('Dados Status Invest STOCKS'!A4546,"-")</f>
        <v>TH</v>
      </c>
      <c r="C4559" s="45">
        <f>IFERROR((Ações!$D4559-Ações!$K4559)/Ações!$D4559,0)</f>
        <v>0</v>
      </c>
      <c r="D4559" s="46">
        <f>(Ações!$O4559)/0.06</f>
        <v>0</v>
      </c>
      <c r="E4559" s="47">
        <f>IFERROR((Ações!$F4559-Ações!$K4559)/Ações!$F4559,0)</f>
        <v>0</v>
      </c>
      <c r="F4559" s="46" t="str">
        <f>IF(OR(Ações!$N4559&lt;0,Ações!$M4559&lt;0),"",(22.5*Ações!$M4559*Ações!$N4559)^0.5)</f>
        <v/>
      </c>
      <c r="G4559" s="47">
        <f>IFERROR((Ações!$H4559-Ações!$K4559)/Ações!$H4559,0)</f>
        <v>0</v>
      </c>
      <c r="H4559" s="48">
        <f>IFERROR(Ações!$I4559/(Ações!$P4559-Table_1[[#This Row],[CAGR LUCRO 5A]]),0)</f>
        <v>0</v>
      </c>
      <c r="I4559" s="48">
        <f>IF(Ações!$S4559&lt;0,"",Ações!$O4559*(1+Ações!$S4559))</f>
        <v>0</v>
      </c>
      <c r="J4559" s="49">
        <f>IFERROR(IF(Ações!$B4559="","",(VLOOKUP(Table_1[[#This Row],[AÇÕES]],'Dados Status Invest STOCKS'!A4545:AD5160,4)/Table_1[[#This Row],[LPA]]))/100,0)</f>
        <v>1.2050000000000001</v>
      </c>
      <c r="K4559" s="64">
        <f>IFERROR(IF(Ações!$B4559="","",VLOOKUP(Table_1[[#This Row],[AÇÕES]],'Dados Status Invest STOCKS'!A4545:AD5160,2)),0)</f>
        <v>3.16</v>
      </c>
      <c r="L4559" s="65">
        <f>IFERROR(IF(Ações!$B4559="","",VLOOKUP(Table_1[[#This Row],[AÇÕES]],'Dados Status Invest STOCKS'!A4545:AD5160,3)/100),0)</f>
        <v>0</v>
      </c>
      <c r="M4559" s="66">
        <f>IFERROR(IF(Ações!$B4559="","",VLOOKUP(Table_1[[#This Row],[AÇÕES]],'Dados Status Invest STOCKS'!A4545:AD5160,28)),0)</f>
        <v>-0.16</v>
      </c>
      <c r="N4559" s="66">
        <f>IFERROR(IF(Ações!$B4559="","",VLOOKUP(Table_1[[#This Row],[AÇÕES]],'Dados Status Invest STOCKS'!A4545:AD5160,27)),0)</f>
        <v>0.92</v>
      </c>
      <c r="O4559" s="66">
        <f>IFERROR(IF(Ações!$L4559="","",Ações!$K4559*Ações!$L4559),0)</f>
        <v>0</v>
      </c>
      <c r="P4559" s="67">
        <f t="shared" ref="P4559:P4622" si="71">$U$6</f>
        <v>0.06</v>
      </c>
      <c r="Q4559" s="67">
        <f>IFERROR(Ações!$O4559/Ações!$M4559,0)</f>
        <v>0</v>
      </c>
      <c r="R4559" s="67">
        <f>IFERROR(IF(Ações!$B4559="","",VLOOKUP(Table_1[[#This Row],[AÇÕES]],'Dados Status Invest STOCKS'!A4545:AD5160,18)/100),0)</f>
        <v>-0.17859999999999998</v>
      </c>
      <c r="S4559" s="65">
        <f>IFERROR(IF(Ações!$B4559="","",VLOOKUP(Table_1[[#This Row],[AÇÕES]],'Dados Status Invest STOCKS'!A4545:AD5160,25)/100),0)</f>
        <v>0</v>
      </c>
      <c r="T4559" s="67">
        <f>(1-Ações!$Q4559)*Ações!$R4559</f>
        <v>-0.17859999999999998</v>
      </c>
      <c r="U4559" s="68">
        <f>IF(Ações!$S4559=0,Ações!$T4559,IF(Ações!$T4559=0,Ações!$S4559,AVERAGE(Ações!$S4559,Ações!$T4559)))</f>
        <v>-0.17859999999999998</v>
      </c>
    </row>
    <row r="4560" spans="2:21" ht="15" customHeight="1" x14ac:dyDescent="0.2">
      <c r="B4560" s="63" t="str">
        <f>IFERROR('Dados Status Invest STOCKS'!A4547,"-")</f>
        <v>THBR</v>
      </c>
      <c r="C4560" s="45">
        <f>IFERROR((Ações!$D4560-Ações!$K4560)/Ações!$D4560,0)</f>
        <v>0</v>
      </c>
      <c r="D4560" s="46">
        <f>(Ações!$O4560)/0.06</f>
        <v>0</v>
      </c>
      <c r="E4560" s="47">
        <f>IFERROR((Ações!$F4560-Ações!$K4560)/Ações!$F4560,0)</f>
        <v>0</v>
      </c>
      <c r="F4560" s="46" t="str">
        <f>IF(OR(Ações!$N4560&lt;0,Ações!$M4560&lt;0),"",(22.5*Ações!$M4560*Ações!$N4560)^0.5)</f>
        <v/>
      </c>
      <c r="G4560" s="47">
        <f>IFERROR((Ações!$H4560-Ações!$K4560)/Ações!$H4560,0)</f>
        <v>0</v>
      </c>
      <c r="H4560" s="48">
        <f>IFERROR(Ações!$I4560/(Ações!$P4560-Table_1[[#This Row],[CAGR LUCRO 5A]]),0)</f>
        <v>0</v>
      </c>
      <c r="I4560" s="48">
        <f>IF(Ações!$S4560&lt;0,"",Ações!$O4560*(1+Ações!$S4560))</f>
        <v>0</v>
      </c>
      <c r="J4560" s="49">
        <f>IFERROR(IF(Ações!$B4560="","",(VLOOKUP(Table_1[[#This Row],[AÇÕES]],'Dados Status Invest STOCKS'!A4546:AD5161,4)/Table_1[[#This Row],[LPA]]))/100,0)</f>
        <v>9.3240740740740749E-2</v>
      </c>
      <c r="K4560" s="64">
        <f>IFERROR(IF(Ações!$B4560="","",VLOOKUP(Table_1[[#This Row],[AÇÕES]],'Dados Status Invest STOCKS'!A4546:AD5161,2)),0)</f>
        <v>10.87</v>
      </c>
      <c r="L4560" s="65">
        <f>IFERROR(IF(Ações!$B4560="","",VLOOKUP(Table_1[[#This Row],[AÇÕES]],'Dados Status Invest STOCKS'!A4546:AD5161,3)/100),0)</f>
        <v>0</v>
      </c>
      <c r="M4560" s="66">
        <f>IFERROR(IF(Ações!$B4560="","",VLOOKUP(Table_1[[#This Row],[AÇÕES]],'Dados Status Invest STOCKS'!A4546:AD5161,28)),0)</f>
        <v>1.08</v>
      </c>
      <c r="N4560" s="66">
        <f>IFERROR(IF(Ações!$B4560="","",VLOOKUP(Table_1[[#This Row],[AÇÕES]],'Dados Status Invest STOCKS'!A4546:AD5161,27)),0)</f>
        <v>-2.0699999999999998</v>
      </c>
      <c r="O4560" s="66">
        <f>IFERROR(IF(Ações!$L4560="","",Ações!$K4560*Ações!$L4560),0)</f>
        <v>0</v>
      </c>
      <c r="P4560" s="67">
        <f t="shared" si="71"/>
        <v>0.06</v>
      </c>
      <c r="Q4560" s="67">
        <f>IFERROR(Ações!$O4560/Ações!$M4560,0)</f>
        <v>0</v>
      </c>
      <c r="R4560" s="67">
        <f>IFERROR(IF(Ações!$B4560="","",VLOOKUP(Table_1[[#This Row],[AÇÕES]],'Dados Status Invest STOCKS'!A4546:AD5161,18)/100),0)</f>
        <v>-0.52079999999999993</v>
      </c>
      <c r="S4560" s="65">
        <f>IFERROR(IF(Ações!$B4560="","",VLOOKUP(Table_1[[#This Row],[AÇÕES]],'Dados Status Invest STOCKS'!A4546:AD5161,25)/100),0)</f>
        <v>0</v>
      </c>
      <c r="T4560" s="67">
        <f>(1-Ações!$Q4560)*Ações!$R4560</f>
        <v>-0.52079999999999993</v>
      </c>
      <c r="U4560" s="68">
        <f>IF(Ações!$S4560=0,Ações!$T4560,IF(Ações!$T4560=0,Ações!$S4560,AVERAGE(Ações!$S4560,Ações!$T4560)))</f>
        <v>-0.52079999999999993</v>
      </c>
    </row>
    <row r="4561" spans="2:21" ht="15" customHeight="1" x14ac:dyDescent="0.2">
      <c r="B4561" s="63" t="str">
        <f>IFERROR('Dados Status Invest STOCKS'!A4548,"-")</f>
        <v>THBRU</v>
      </c>
      <c r="C4561" s="45">
        <f>IFERROR((Ações!$D4561-Ações!$K4561)/Ações!$D4561,0)</f>
        <v>0</v>
      </c>
      <c r="D4561" s="46">
        <f>(Ações!$O4561)/0.06</f>
        <v>0</v>
      </c>
      <c r="E4561" s="47">
        <f>IFERROR((Ações!$F4561-Ações!$K4561)/Ações!$F4561,0)</f>
        <v>0</v>
      </c>
      <c r="F4561" s="46" t="str">
        <f>IF(OR(Ações!$N4561&lt;0,Ações!$M4561&lt;0),"",(22.5*Ações!$M4561*Ações!$N4561)^0.5)</f>
        <v/>
      </c>
      <c r="G4561" s="47">
        <f>IFERROR((Ações!$H4561-Ações!$K4561)/Ações!$H4561,0)</f>
        <v>0</v>
      </c>
      <c r="H4561" s="48">
        <f>IFERROR(Ações!$I4561/(Ações!$P4561-Table_1[[#This Row],[CAGR LUCRO 5A]]),0)</f>
        <v>0</v>
      </c>
      <c r="I4561" s="48">
        <f>IF(Ações!$S4561&lt;0,"",Ações!$O4561*(1+Ações!$S4561))</f>
        <v>0</v>
      </c>
      <c r="J4561" s="49">
        <f>IFERROR(IF(Ações!$B4561="","",(VLOOKUP(Table_1[[#This Row],[AÇÕES]],'Dados Status Invest STOCKS'!A4547:AD5162,4)/Table_1[[#This Row],[LPA]]))/100,0)</f>
        <v>0.10083333333333334</v>
      </c>
      <c r="K4561" s="64">
        <f>IFERROR(IF(Ações!$B4561="","",VLOOKUP(Table_1[[#This Row],[AÇÕES]],'Dados Status Invest STOCKS'!A4547:AD5162,2)),0)</f>
        <v>11.75</v>
      </c>
      <c r="L4561" s="65">
        <f>IFERROR(IF(Ações!$B4561="","",VLOOKUP(Table_1[[#This Row],[AÇÕES]],'Dados Status Invest STOCKS'!A4547:AD5162,3)/100),0)</f>
        <v>0</v>
      </c>
      <c r="M4561" s="66">
        <f>IFERROR(IF(Ações!$B4561="","",VLOOKUP(Table_1[[#This Row],[AÇÕES]],'Dados Status Invest STOCKS'!A4547:AD5162,28)),0)</f>
        <v>1.08</v>
      </c>
      <c r="N4561" s="66">
        <f>IFERROR(IF(Ações!$B4561="","",VLOOKUP(Table_1[[#This Row],[AÇÕES]],'Dados Status Invest STOCKS'!A4547:AD5162,27)),0)</f>
        <v>-2.0699999999999998</v>
      </c>
      <c r="O4561" s="66">
        <f>IFERROR(IF(Ações!$L4561="","",Ações!$K4561*Ações!$L4561),0)</f>
        <v>0</v>
      </c>
      <c r="P4561" s="67">
        <f t="shared" si="71"/>
        <v>0.06</v>
      </c>
      <c r="Q4561" s="67">
        <f>IFERROR(Ações!$O4561/Ações!$M4561,0)</f>
        <v>0</v>
      </c>
      <c r="R4561" s="67">
        <f>IFERROR(IF(Ações!$B4561="","",VLOOKUP(Table_1[[#This Row],[AÇÕES]],'Dados Status Invest STOCKS'!A4547:AD5162,18)/100),0)</f>
        <v>-0.52079999999999993</v>
      </c>
      <c r="S4561" s="65">
        <f>IFERROR(IF(Ações!$B4561="","",VLOOKUP(Table_1[[#This Row],[AÇÕES]],'Dados Status Invest STOCKS'!A4547:AD5162,25)/100),0)</f>
        <v>0</v>
      </c>
      <c r="T4561" s="67">
        <f>(1-Ações!$Q4561)*Ações!$R4561</f>
        <v>-0.52079999999999993</v>
      </c>
      <c r="U4561" s="68">
        <f>IF(Ações!$S4561=0,Ações!$T4561,IF(Ações!$T4561=0,Ações!$S4561,AVERAGE(Ações!$S4561,Ações!$T4561)))</f>
        <v>-0.52079999999999993</v>
      </c>
    </row>
    <row r="4562" spans="2:21" ht="15" customHeight="1" x14ac:dyDescent="0.2">
      <c r="B4562" s="63" t="str">
        <f>IFERROR('Dados Status Invest STOCKS'!A4549,"-")</f>
        <v>THBRW</v>
      </c>
      <c r="C4562" s="45">
        <f>IFERROR((Ações!$D4562-Ações!$K4562)/Ações!$D4562,0)</f>
        <v>0</v>
      </c>
      <c r="D4562" s="46">
        <f>(Ações!$O4562)/0.06</f>
        <v>0</v>
      </c>
      <c r="E4562" s="47">
        <f>IFERROR((Ações!$F4562-Ações!$K4562)/Ações!$F4562,0)</f>
        <v>0</v>
      </c>
      <c r="F4562" s="46" t="str">
        <f>IF(OR(Ações!$N4562&lt;0,Ações!$M4562&lt;0),"",(22.5*Ações!$M4562*Ações!$N4562)^0.5)</f>
        <v/>
      </c>
      <c r="G4562" s="47">
        <f>IFERROR((Ações!$H4562-Ações!$K4562)/Ações!$H4562,0)</f>
        <v>0</v>
      </c>
      <c r="H4562" s="48">
        <f>IFERROR(Ações!$I4562/(Ações!$P4562-Table_1[[#This Row],[CAGR LUCRO 5A]]),0)</f>
        <v>0</v>
      </c>
      <c r="I4562" s="48">
        <f>IF(Ações!$S4562&lt;0,"",Ações!$O4562*(1+Ações!$S4562))</f>
        <v>0</v>
      </c>
      <c r="J4562" s="49">
        <f>IFERROR(IF(Ações!$B4562="","",(VLOOKUP(Table_1[[#This Row],[AÇÕES]],'Dados Status Invest STOCKS'!A4548:AD5163,4)/Table_1[[#This Row],[LPA]]))/100,0)</f>
        <v>2.1111111111111108E-2</v>
      </c>
      <c r="K4562" s="64">
        <f>IFERROR(IF(Ações!$B4562="","",VLOOKUP(Table_1[[#This Row],[AÇÕES]],'Dados Status Invest STOCKS'!A4548:AD5163,2)),0)</f>
        <v>2.46</v>
      </c>
      <c r="L4562" s="65">
        <f>IFERROR(IF(Ações!$B4562="","",VLOOKUP(Table_1[[#This Row],[AÇÕES]],'Dados Status Invest STOCKS'!A4548:AD5163,3)/100),0)</f>
        <v>0</v>
      </c>
      <c r="M4562" s="66">
        <f>IFERROR(IF(Ações!$B4562="","",VLOOKUP(Table_1[[#This Row],[AÇÕES]],'Dados Status Invest STOCKS'!A4548:AD5163,28)),0)</f>
        <v>1.08</v>
      </c>
      <c r="N4562" s="66">
        <f>IFERROR(IF(Ações!$B4562="","",VLOOKUP(Table_1[[#This Row],[AÇÕES]],'Dados Status Invest STOCKS'!A4548:AD5163,27)),0)</f>
        <v>-2.0699999999999998</v>
      </c>
      <c r="O4562" s="66">
        <f>IFERROR(IF(Ações!$L4562="","",Ações!$K4562*Ações!$L4562),0)</f>
        <v>0</v>
      </c>
      <c r="P4562" s="67">
        <f t="shared" si="71"/>
        <v>0.06</v>
      </c>
      <c r="Q4562" s="67">
        <f>IFERROR(Ações!$O4562/Ações!$M4562,0)</f>
        <v>0</v>
      </c>
      <c r="R4562" s="67">
        <f>IFERROR(IF(Ações!$B4562="","",VLOOKUP(Table_1[[#This Row],[AÇÕES]],'Dados Status Invest STOCKS'!A4548:AD5163,18)/100),0)</f>
        <v>-0.52079999999999993</v>
      </c>
      <c r="S4562" s="65">
        <f>IFERROR(IF(Ações!$B4562="","",VLOOKUP(Table_1[[#This Row],[AÇÕES]],'Dados Status Invest STOCKS'!A4548:AD5163,25)/100),0)</f>
        <v>0</v>
      </c>
      <c r="T4562" s="67">
        <f>(1-Ações!$Q4562)*Ações!$R4562</f>
        <v>-0.52079999999999993</v>
      </c>
      <c r="U4562" s="68">
        <f>IF(Ações!$S4562=0,Ações!$T4562,IF(Ações!$T4562=0,Ações!$S4562,AVERAGE(Ações!$S4562,Ações!$T4562)))</f>
        <v>-0.52079999999999993</v>
      </c>
    </row>
    <row r="4563" spans="2:21" ht="15" customHeight="1" x14ac:dyDescent="0.2">
      <c r="B4563" s="63" t="str">
        <f>IFERROR('Dados Status Invest STOCKS'!A4550,"-")</f>
        <v>THC</v>
      </c>
      <c r="C4563" s="45">
        <f>IFERROR((Ações!$D4563-Ações!$K4563)/Ações!$D4563,0)</f>
        <v>0</v>
      </c>
      <c r="D4563" s="46">
        <f>(Ações!$O4563)/0.06</f>
        <v>0</v>
      </c>
      <c r="E4563" s="47">
        <f>IFERROR((Ações!$F4563-Ações!$K4563)/Ações!$F4563,0)</f>
        <v>-1.0013651969708557</v>
      </c>
      <c r="F4563" s="46">
        <f>IF(OR(Ações!$N4563&lt;0,Ações!$M4563&lt;0),"",(22.5*Ações!$M4563*Ações!$N4563)^0.5)</f>
        <v>39.078325194409238</v>
      </c>
      <c r="G4563" s="47">
        <f>IFERROR((Ações!$H4563-Ações!$K4563)/Ações!$H4563,0)</f>
        <v>0</v>
      </c>
      <c r="H4563" s="48">
        <f>IFERROR(Ações!$I4563/(Ações!$P4563-Table_1[[#This Row],[CAGR LUCRO 5A]]),0)</f>
        <v>0</v>
      </c>
      <c r="I4563" s="48">
        <f>IF(Ações!$S4563&lt;0,"",Ações!$O4563*(1+Ações!$S4563))</f>
        <v>0</v>
      </c>
      <c r="J4563" s="49">
        <f>IFERROR(IF(Ações!$B4563="","",(VLOOKUP(Table_1[[#This Row],[AÇÕES]],'Dados Status Invest STOCKS'!A4549:AD5164,4)/Table_1[[#This Row],[LPA]]))/100,0)</f>
        <v>7.7060575968222432E-3</v>
      </c>
      <c r="K4563" s="64">
        <f>IFERROR(IF(Ações!$B4563="","",VLOOKUP(Table_1[[#This Row],[AÇÕES]],'Dados Status Invest STOCKS'!A4549:AD5164,2)),0)</f>
        <v>78.209999999999994</v>
      </c>
      <c r="L4563" s="65">
        <f>IFERROR(IF(Ações!$B4563="","",VLOOKUP(Table_1[[#This Row],[AÇÕES]],'Dados Status Invest STOCKS'!A4549:AD5164,3)/100),0)</f>
        <v>0</v>
      </c>
      <c r="M4563" s="66">
        <f>IFERROR(IF(Ações!$B4563="","",VLOOKUP(Table_1[[#This Row],[AÇÕES]],'Dados Status Invest STOCKS'!A4549:AD5164,28)),0)</f>
        <v>10.07</v>
      </c>
      <c r="N4563" s="66">
        <f>IFERROR(IF(Ações!$B4563="","",VLOOKUP(Table_1[[#This Row],[AÇÕES]],'Dados Status Invest STOCKS'!A4549:AD5164,27)),0)</f>
        <v>6.74</v>
      </c>
      <c r="O4563" s="66">
        <f>IFERROR(IF(Ações!$L4563="","",Ações!$K4563*Ações!$L4563),0)</f>
        <v>0</v>
      </c>
      <c r="P4563" s="67">
        <f t="shared" si="71"/>
        <v>0.06</v>
      </c>
      <c r="Q4563" s="67">
        <f>IFERROR(Ações!$O4563/Ações!$M4563,0)</f>
        <v>0</v>
      </c>
      <c r="R4563" s="67">
        <f>IFERROR(IF(Ações!$B4563="","",VLOOKUP(Table_1[[#This Row],[AÇÕES]],'Dados Status Invest STOCKS'!A4549:AD5164,18)/100),0)</f>
        <v>1.4944999999999999</v>
      </c>
      <c r="S4563" s="65">
        <f>IFERROR(IF(Ações!$B4563="","",VLOOKUP(Table_1[[#This Row],[AÇÕES]],'Dados Status Invest STOCKS'!A4549:AD5164,25)/100),0)</f>
        <v>0</v>
      </c>
      <c r="T4563" s="67">
        <f>(1-Ações!$Q4563)*Ações!$R4563</f>
        <v>1.4944999999999999</v>
      </c>
      <c r="U4563" s="68">
        <f>IF(Ações!$S4563=0,Ações!$T4563,IF(Ações!$T4563=0,Ações!$S4563,AVERAGE(Ações!$S4563,Ações!$T4563)))</f>
        <v>1.4944999999999999</v>
      </c>
    </row>
    <row r="4564" spans="2:21" ht="15" customHeight="1" x14ac:dyDescent="0.2">
      <c r="B4564" s="63" t="str">
        <f>IFERROR('Dados Status Invest STOCKS'!A4551,"-")</f>
        <v>THCA</v>
      </c>
      <c r="C4564" s="45">
        <f>IFERROR((Ações!$D4564-Ações!$K4564)/Ações!$D4564,0)</f>
        <v>0</v>
      </c>
      <c r="D4564" s="46">
        <f>(Ações!$O4564)/0.06</f>
        <v>0</v>
      </c>
      <c r="E4564" s="47">
        <f>IFERROR((Ações!$F4564-Ações!$K4564)/Ações!$F4564,0)</f>
        <v>0</v>
      </c>
      <c r="F4564" s="46" t="str">
        <f>IF(OR(Ações!$N4564&lt;0,Ações!$M4564&lt;0),"",(22.5*Ações!$M4564*Ações!$N4564)^0.5)</f>
        <v/>
      </c>
      <c r="G4564" s="47">
        <f>IFERROR((Ações!$H4564-Ações!$K4564)/Ações!$H4564,0)</f>
        <v>0</v>
      </c>
      <c r="H4564" s="48">
        <f>IFERROR(Ações!$I4564/(Ações!$P4564-Table_1[[#This Row],[CAGR LUCRO 5A]]),0)</f>
        <v>0</v>
      </c>
      <c r="I4564" s="48">
        <f>IF(Ações!$S4564&lt;0,"",Ações!$O4564*(1+Ações!$S4564))</f>
        <v>0</v>
      </c>
      <c r="J4564" s="49">
        <f>IFERROR(IF(Ações!$B4564="","",(VLOOKUP(Table_1[[#This Row],[AÇÕES]],'Dados Status Invest STOCKS'!A4550:AD5165,4)/Table_1[[#This Row],[LPA]]))/100,0)</f>
        <v>59.412500000000001</v>
      </c>
      <c r="K4564" s="64">
        <f>IFERROR(IF(Ações!$B4564="","",VLOOKUP(Table_1[[#This Row],[AÇÕES]],'Dados Status Invest STOCKS'!A4550:AD5165,2)),0)</f>
        <v>10.23</v>
      </c>
      <c r="L4564" s="65">
        <f>IFERROR(IF(Ações!$B4564="","",VLOOKUP(Table_1[[#This Row],[AÇÕES]],'Dados Status Invest STOCKS'!A4550:AD5165,3)/100),0)</f>
        <v>0</v>
      </c>
      <c r="M4564" s="66">
        <f>IFERROR(IF(Ações!$B4564="","",VLOOKUP(Table_1[[#This Row],[AÇÕES]],'Dados Status Invest STOCKS'!A4550:AD5165,28)),0)</f>
        <v>0.04</v>
      </c>
      <c r="N4564" s="66">
        <f>IFERROR(IF(Ações!$B4564="","",VLOOKUP(Table_1[[#This Row],[AÇÕES]],'Dados Status Invest STOCKS'!A4550:AD5165,27)),0)</f>
        <v>-0.16</v>
      </c>
      <c r="O4564" s="66">
        <f>IFERROR(IF(Ações!$L4564="","",Ações!$K4564*Ações!$L4564),0)</f>
        <v>0</v>
      </c>
      <c r="P4564" s="67">
        <f t="shared" si="71"/>
        <v>0.06</v>
      </c>
      <c r="Q4564" s="67">
        <f>IFERROR(Ações!$O4564/Ações!$M4564,0)</f>
        <v>0</v>
      </c>
      <c r="R4564" s="67">
        <f>IFERROR(IF(Ações!$B4564="","",VLOOKUP(Table_1[[#This Row],[AÇÕES]],'Dados Status Invest STOCKS'!A4550:AD5165,18)/100),0)</f>
        <v>-0.2762</v>
      </c>
      <c r="S4564" s="65">
        <f>IFERROR(IF(Ações!$B4564="","",VLOOKUP(Table_1[[#This Row],[AÇÕES]],'Dados Status Invest STOCKS'!A4550:AD5165,25)/100),0)</f>
        <v>0</v>
      </c>
      <c r="T4564" s="67">
        <f>(1-Ações!$Q4564)*Ações!$R4564</f>
        <v>-0.2762</v>
      </c>
      <c r="U4564" s="68">
        <f>IF(Ações!$S4564=0,Ações!$T4564,IF(Ações!$T4564=0,Ações!$S4564,AVERAGE(Ações!$S4564,Ações!$T4564)))</f>
        <v>-0.2762</v>
      </c>
    </row>
    <row r="4565" spans="2:21" ht="15" customHeight="1" x14ac:dyDescent="0.2">
      <c r="B4565" s="63" t="str">
        <f>IFERROR('Dados Status Invest STOCKS'!A4552,"-")</f>
        <v>THCAU</v>
      </c>
      <c r="C4565" s="45">
        <f>IFERROR((Ações!$D4565-Ações!$K4565)/Ações!$D4565,0)</f>
        <v>0</v>
      </c>
      <c r="D4565" s="46">
        <f>(Ações!$O4565)/0.06</f>
        <v>0</v>
      </c>
      <c r="E4565" s="47">
        <f>IFERROR((Ações!$F4565-Ações!$K4565)/Ações!$F4565,0)</f>
        <v>0</v>
      </c>
      <c r="F4565" s="46" t="str">
        <f>IF(OR(Ações!$N4565&lt;0,Ações!$M4565&lt;0),"",(22.5*Ações!$M4565*Ações!$N4565)^0.5)</f>
        <v/>
      </c>
      <c r="G4565" s="47">
        <f>IFERROR((Ações!$H4565-Ações!$K4565)/Ações!$H4565,0)</f>
        <v>0</v>
      </c>
      <c r="H4565" s="48">
        <f>IFERROR(Ações!$I4565/(Ações!$P4565-Table_1[[#This Row],[CAGR LUCRO 5A]]),0)</f>
        <v>0</v>
      </c>
      <c r="I4565" s="48">
        <f>IF(Ações!$S4565&lt;0,"",Ações!$O4565*(1+Ações!$S4565))</f>
        <v>0</v>
      </c>
      <c r="J4565" s="49">
        <f>IFERROR(IF(Ações!$B4565="","",(VLOOKUP(Table_1[[#This Row],[AÇÕES]],'Dados Status Invest STOCKS'!A4551:AD5166,4)/Table_1[[#This Row],[LPA]]))/100,0)</f>
        <v>59.53</v>
      </c>
      <c r="K4565" s="64">
        <f>IFERROR(IF(Ações!$B4565="","",VLOOKUP(Table_1[[#This Row],[AÇÕES]],'Dados Status Invest STOCKS'!A4551:AD5166,2)),0)</f>
        <v>10.25</v>
      </c>
      <c r="L4565" s="65">
        <f>IFERROR(IF(Ações!$B4565="","",VLOOKUP(Table_1[[#This Row],[AÇÕES]],'Dados Status Invest STOCKS'!A4551:AD5166,3)/100),0)</f>
        <v>0</v>
      </c>
      <c r="M4565" s="66">
        <f>IFERROR(IF(Ações!$B4565="","",VLOOKUP(Table_1[[#This Row],[AÇÕES]],'Dados Status Invest STOCKS'!A4551:AD5166,28)),0)</f>
        <v>0.04</v>
      </c>
      <c r="N4565" s="66">
        <f>IFERROR(IF(Ações!$B4565="","",VLOOKUP(Table_1[[#This Row],[AÇÕES]],'Dados Status Invest STOCKS'!A4551:AD5166,27)),0)</f>
        <v>-0.16</v>
      </c>
      <c r="O4565" s="66">
        <f>IFERROR(IF(Ações!$L4565="","",Ações!$K4565*Ações!$L4565),0)</f>
        <v>0</v>
      </c>
      <c r="P4565" s="67">
        <f t="shared" si="71"/>
        <v>0.06</v>
      </c>
      <c r="Q4565" s="67">
        <f>IFERROR(Ações!$O4565/Ações!$M4565,0)</f>
        <v>0</v>
      </c>
      <c r="R4565" s="67">
        <f>IFERROR(IF(Ações!$B4565="","",VLOOKUP(Table_1[[#This Row],[AÇÕES]],'Dados Status Invest STOCKS'!A4551:AD5166,18)/100),0)</f>
        <v>-0.2762</v>
      </c>
      <c r="S4565" s="65">
        <f>IFERROR(IF(Ações!$B4565="","",VLOOKUP(Table_1[[#This Row],[AÇÕES]],'Dados Status Invest STOCKS'!A4551:AD5166,25)/100),0)</f>
        <v>0</v>
      </c>
      <c r="T4565" s="67">
        <f>(1-Ações!$Q4565)*Ações!$R4565</f>
        <v>-0.2762</v>
      </c>
      <c r="U4565" s="68">
        <f>IF(Ações!$S4565=0,Ações!$T4565,IF(Ações!$T4565=0,Ações!$S4565,AVERAGE(Ações!$S4565,Ações!$T4565)))</f>
        <v>-0.2762</v>
      </c>
    </row>
    <row r="4566" spans="2:21" ht="15" customHeight="1" x14ac:dyDescent="0.2">
      <c r="B4566" s="63" t="str">
        <f>IFERROR('Dados Status Invest STOCKS'!A4553,"-")</f>
        <v>THCAW</v>
      </c>
      <c r="C4566" s="45">
        <f>IFERROR((Ações!$D4566-Ações!$K4566)/Ações!$D4566,0)</f>
        <v>0</v>
      </c>
      <c r="D4566" s="46">
        <f>(Ações!$O4566)/0.06</f>
        <v>0</v>
      </c>
      <c r="E4566" s="47">
        <f>IFERROR((Ações!$F4566-Ações!$K4566)/Ações!$F4566,0)</f>
        <v>0</v>
      </c>
      <c r="F4566" s="46" t="str">
        <f>IF(OR(Ações!$N4566&lt;0,Ações!$M4566&lt;0),"",(22.5*Ações!$M4566*Ações!$N4566)^0.5)</f>
        <v/>
      </c>
      <c r="G4566" s="47">
        <f>IFERROR((Ações!$H4566-Ações!$K4566)/Ações!$H4566,0)</f>
        <v>0</v>
      </c>
      <c r="H4566" s="48">
        <f>IFERROR(Ações!$I4566/(Ações!$P4566-Table_1[[#This Row],[CAGR LUCRO 5A]]),0)</f>
        <v>0</v>
      </c>
      <c r="I4566" s="48">
        <f>IF(Ações!$S4566&lt;0,"",Ações!$O4566*(1+Ações!$S4566))</f>
        <v>0</v>
      </c>
      <c r="J4566" s="49">
        <f>IFERROR(IF(Ações!$B4566="","",(VLOOKUP(Table_1[[#This Row],[AÇÕES]],'Dados Status Invest STOCKS'!A4552:AD5167,4)/Table_1[[#This Row],[LPA]]))/100,0)</f>
        <v>1.7424999999999999</v>
      </c>
      <c r="K4566" s="64">
        <f>IFERROR(IF(Ações!$B4566="","",VLOOKUP(Table_1[[#This Row],[AÇÕES]],'Dados Status Invest STOCKS'!A4552:AD5167,2)),0)</f>
        <v>0.3</v>
      </c>
      <c r="L4566" s="65">
        <f>IFERROR(IF(Ações!$B4566="","",VLOOKUP(Table_1[[#This Row],[AÇÕES]],'Dados Status Invest STOCKS'!A4552:AD5167,3)/100),0)</f>
        <v>0</v>
      </c>
      <c r="M4566" s="66">
        <f>IFERROR(IF(Ações!$B4566="","",VLOOKUP(Table_1[[#This Row],[AÇÕES]],'Dados Status Invest STOCKS'!A4552:AD5167,28)),0)</f>
        <v>0.04</v>
      </c>
      <c r="N4566" s="66">
        <f>IFERROR(IF(Ações!$B4566="","",VLOOKUP(Table_1[[#This Row],[AÇÕES]],'Dados Status Invest STOCKS'!A4552:AD5167,27)),0)</f>
        <v>-0.16</v>
      </c>
      <c r="O4566" s="66">
        <f>IFERROR(IF(Ações!$L4566="","",Ações!$K4566*Ações!$L4566),0)</f>
        <v>0</v>
      </c>
      <c r="P4566" s="67">
        <f t="shared" si="71"/>
        <v>0.06</v>
      </c>
      <c r="Q4566" s="67">
        <f>IFERROR(Ações!$O4566/Ações!$M4566,0)</f>
        <v>0</v>
      </c>
      <c r="R4566" s="67">
        <f>IFERROR(IF(Ações!$B4566="","",VLOOKUP(Table_1[[#This Row],[AÇÕES]],'Dados Status Invest STOCKS'!A4552:AD5167,18)/100),0)</f>
        <v>-0.2762</v>
      </c>
      <c r="S4566" s="65">
        <f>IFERROR(IF(Ações!$B4566="","",VLOOKUP(Table_1[[#This Row],[AÇÕES]],'Dados Status Invest STOCKS'!A4552:AD5167,25)/100),0)</f>
        <v>0</v>
      </c>
      <c r="T4566" s="67">
        <f>(1-Ações!$Q4566)*Ações!$R4566</f>
        <v>-0.2762</v>
      </c>
      <c r="U4566" s="68">
        <f>IF(Ações!$S4566=0,Ações!$T4566,IF(Ações!$T4566=0,Ações!$S4566,AVERAGE(Ações!$S4566,Ações!$T4566)))</f>
        <v>-0.2762</v>
      </c>
    </row>
    <row r="4567" spans="2:21" ht="15" customHeight="1" x14ac:dyDescent="0.2">
      <c r="B4567" s="63" t="str">
        <f>IFERROR('Dados Status Invest STOCKS'!A4554,"-")</f>
        <v>THCB</v>
      </c>
      <c r="C4567" s="45">
        <f>IFERROR((Ações!$D4567-Ações!$K4567)/Ações!$D4567,0)</f>
        <v>0</v>
      </c>
      <c r="D4567" s="46">
        <f>(Ações!$O4567)/0.06</f>
        <v>0</v>
      </c>
      <c r="E4567" s="47">
        <f>IFERROR((Ações!$F4567-Ações!$K4567)/Ações!$F4567,0)</f>
        <v>0</v>
      </c>
      <c r="F4567" s="46" t="str">
        <f>IF(OR(Ações!$N4567&lt;0,Ações!$M4567&lt;0),"",(22.5*Ações!$M4567*Ações!$N4567)^0.5)</f>
        <v/>
      </c>
      <c r="G4567" s="47">
        <f>IFERROR((Ações!$H4567-Ações!$K4567)/Ações!$H4567,0)</f>
        <v>0</v>
      </c>
      <c r="H4567" s="48">
        <f>IFERROR(Ações!$I4567/(Ações!$P4567-Table_1[[#This Row],[CAGR LUCRO 5A]]),0)</f>
        <v>0</v>
      </c>
      <c r="I4567" s="48">
        <f>IF(Ações!$S4567&lt;0,"",Ações!$O4567*(1+Ações!$S4567))</f>
        <v>0</v>
      </c>
      <c r="J4567" s="49">
        <f>IFERROR(IF(Ações!$B4567="","",(VLOOKUP(Table_1[[#This Row],[AÇÕES]],'Dados Status Invest STOCKS'!A4553:AD5168,4)/Table_1[[#This Row],[LPA]]))/100,0)</f>
        <v>6.9749999999999996</v>
      </c>
      <c r="K4567" s="64">
        <f>IFERROR(IF(Ações!$B4567="","",VLOOKUP(Table_1[[#This Row],[AÇÕES]],'Dados Status Invest STOCKS'!A4553:AD5168,2)),0)</f>
        <v>10</v>
      </c>
      <c r="L4567" s="65">
        <f>IFERROR(IF(Ações!$B4567="","",VLOOKUP(Table_1[[#This Row],[AÇÕES]],'Dados Status Invest STOCKS'!A4553:AD5168,3)/100),0)</f>
        <v>0</v>
      </c>
      <c r="M4567" s="66">
        <f>IFERROR(IF(Ações!$B4567="","",VLOOKUP(Table_1[[#This Row],[AÇÕES]],'Dados Status Invest STOCKS'!A4553:AD5168,28)),0)</f>
        <v>-0.12</v>
      </c>
      <c r="N4567" s="66">
        <f>IFERROR(IF(Ações!$B4567="","",VLOOKUP(Table_1[[#This Row],[AÇÕES]],'Dados Status Invest STOCKS'!A4553:AD5168,27)),0)</f>
        <v>-0.13</v>
      </c>
      <c r="O4567" s="66">
        <f>IFERROR(IF(Ações!$L4567="","",Ações!$K4567*Ações!$L4567),0)</f>
        <v>0</v>
      </c>
      <c r="P4567" s="67">
        <f t="shared" si="71"/>
        <v>0.06</v>
      </c>
      <c r="Q4567" s="67">
        <f>IFERROR(Ações!$O4567/Ações!$M4567,0)</f>
        <v>0</v>
      </c>
      <c r="R4567" s="67">
        <f>IFERROR(IF(Ações!$B4567="","",VLOOKUP(Table_1[[#This Row],[AÇÕES]],'Dados Status Invest STOCKS'!A4553:AD5168,18)/100),0)</f>
        <v>-0.94790000000000008</v>
      </c>
      <c r="S4567" s="65">
        <f>IFERROR(IF(Ações!$B4567="","",VLOOKUP(Table_1[[#This Row],[AÇÕES]],'Dados Status Invest STOCKS'!A4553:AD5168,25)/100),0)</f>
        <v>0</v>
      </c>
      <c r="T4567" s="67">
        <f>(1-Ações!$Q4567)*Ações!$R4567</f>
        <v>-0.94790000000000008</v>
      </c>
      <c r="U4567" s="68">
        <f>IF(Ações!$S4567=0,Ações!$T4567,IF(Ações!$T4567=0,Ações!$S4567,AVERAGE(Ações!$S4567,Ações!$T4567)))</f>
        <v>-0.94790000000000008</v>
      </c>
    </row>
    <row r="4568" spans="2:21" ht="15" customHeight="1" x14ac:dyDescent="0.2">
      <c r="B4568" s="63" t="str">
        <f>IFERROR('Dados Status Invest STOCKS'!A4555,"-")</f>
        <v>THCBU</v>
      </c>
      <c r="C4568" s="45">
        <f>IFERROR((Ações!$D4568-Ações!$K4568)/Ações!$D4568,0)</f>
        <v>0</v>
      </c>
      <c r="D4568" s="46">
        <f>(Ações!$O4568)/0.06</f>
        <v>0</v>
      </c>
      <c r="E4568" s="47">
        <f>IFERROR((Ações!$F4568-Ações!$K4568)/Ações!$F4568,0)</f>
        <v>0</v>
      </c>
      <c r="F4568" s="46" t="str">
        <f>IF(OR(Ações!$N4568&lt;0,Ações!$M4568&lt;0),"",(22.5*Ações!$M4568*Ações!$N4568)^0.5)</f>
        <v/>
      </c>
      <c r="G4568" s="47">
        <f>IFERROR((Ações!$H4568-Ações!$K4568)/Ações!$H4568,0)</f>
        <v>0</v>
      </c>
      <c r="H4568" s="48">
        <f>IFERROR(Ações!$I4568/(Ações!$P4568-Table_1[[#This Row],[CAGR LUCRO 5A]]),0)</f>
        <v>0</v>
      </c>
      <c r="I4568" s="48">
        <f>IF(Ações!$S4568&lt;0,"",Ações!$O4568*(1+Ações!$S4568))</f>
        <v>0</v>
      </c>
      <c r="J4568" s="49">
        <f>IFERROR(IF(Ações!$B4568="","",(VLOOKUP(Table_1[[#This Row],[AÇÕES]],'Dados Status Invest STOCKS'!A4554:AD5169,4)/Table_1[[#This Row],[LPA]]))/100,0)</f>
        <v>8.7391666666666676</v>
      </c>
      <c r="K4568" s="64">
        <f>IFERROR(IF(Ações!$B4568="","",VLOOKUP(Table_1[[#This Row],[AÇÕES]],'Dados Status Invest STOCKS'!A4554:AD5169,2)),0)</f>
        <v>12.53</v>
      </c>
      <c r="L4568" s="65">
        <f>IFERROR(IF(Ações!$B4568="","",VLOOKUP(Table_1[[#This Row],[AÇÕES]],'Dados Status Invest STOCKS'!A4554:AD5169,3)/100),0)</f>
        <v>0</v>
      </c>
      <c r="M4568" s="66">
        <f>IFERROR(IF(Ações!$B4568="","",VLOOKUP(Table_1[[#This Row],[AÇÕES]],'Dados Status Invest STOCKS'!A4554:AD5169,28)),0)</f>
        <v>-0.12</v>
      </c>
      <c r="N4568" s="66">
        <f>IFERROR(IF(Ações!$B4568="","",VLOOKUP(Table_1[[#This Row],[AÇÕES]],'Dados Status Invest STOCKS'!A4554:AD5169,27)),0)</f>
        <v>-0.13</v>
      </c>
      <c r="O4568" s="66">
        <f>IFERROR(IF(Ações!$L4568="","",Ações!$K4568*Ações!$L4568),0)</f>
        <v>0</v>
      </c>
      <c r="P4568" s="67">
        <f t="shared" si="71"/>
        <v>0.06</v>
      </c>
      <c r="Q4568" s="67">
        <f>IFERROR(Ações!$O4568/Ações!$M4568,0)</f>
        <v>0</v>
      </c>
      <c r="R4568" s="67">
        <f>IFERROR(IF(Ações!$B4568="","",VLOOKUP(Table_1[[#This Row],[AÇÕES]],'Dados Status Invest STOCKS'!A4554:AD5169,18)/100),0)</f>
        <v>-0.94790000000000008</v>
      </c>
      <c r="S4568" s="65">
        <f>IFERROR(IF(Ações!$B4568="","",VLOOKUP(Table_1[[#This Row],[AÇÕES]],'Dados Status Invest STOCKS'!A4554:AD5169,25)/100),0)</f>
        <v>0</v>
      </c>
      <c r="T4568" s="67">
        <f>(1-Ações!$Q4568)*Ações!$R4568</f>
        <v>-0.94790000000000008</v>
      </c>
      <c r="U4568" s="68">
        <f>IF(Ações!$S4568=0,Ações!$T4568,IF(Ações!$T4568=0,Ações!$S4568,AVERAGE(Ações!$S4568,Ações!$T4568)))</f>
        <v>-0.94790000000000008</v>
      </c>
    </row>
    <row r="4569" spans="2:21" ht="15" customHeight="1" x14ac:dyDescent="0.2">
      <c r="B4569" s="63" t="str">
        <f>IFERROR('Dados Status Invest STOCKS'!A4556,"-")</f>
        <v>THCBW</v>
      </c>
      <c r="C4569" s="45">
        <f>IFERROR((Ações!$D4569-Ações!$K4569)/Ações!$D4569,0)</f>
        <v>0</v>
      </c>
      <c r="D4569" s="46">
        <f>(Ações!$O4569)/0.06</f>
        <v>0</v>
      </c>
      <c r="E4569" s="47">
        <f>IFERROR((Ações!$F4569-Ações!$K4569)/Ações!$F4569,0)</f>
        <v>0</v>
      </c>
      <c r="F4569" s="46" t="str">
        <f>IF(OR(Ações!$N4569&lt;0,Ações!$M4569&lt;0),"",(22.5*Ações!$M4569*Ações!$N4569)^0.5)</f>
        <v/>
      </c>
      <c r="G4569" s="47">
        <f>IFERROR((Ações!$H4569-Ações!$K4569)/Ações!$H4569,0)</f>
        <v>0</v>
      </c>
      <c r="H4569" s="48">
        <f>IFERROR(Ações!$I4569/(Ações!$P4569-Table_1[[#This Row],[CAGR LUCRO 5A]]),0)</f>
        <v>0</v>
      </c>
      <c r="I4569" s="48">
        <f>IF(Ações!$S4569&lt;0,"",Ações!$O4569*(1+Ações!$S4569))</f>
        <v>0</v>
      </c>
      <c r="J4569" s="49">
        <f>IFERROR(IF(Ações!$B4569="","",(VLOOKUP(Table_1[[#This Row],[AÇÕES]],'Dados Status Invest STOCKS'!A4555:AD5170,4)/Table_1[[#This Row],[LPA]]))/100,0)</f>
        <v>2.1133333333333333</v>
      </c>
      <c r="K4569" s="64">
        <f>IFERROR(IF(Ações!$B4569="","",VLOOKUP(Table_1[[#This Row],[AÇÕES]],'Dados Status Invest STOCKS'!A4555:AD5170,2)),0)</f>
        <v>3.03</v>
      </c>
      <c r="L4569" s="65">
        <f>IFERROR(IF(Ações!$B4569="","",VLOOKUP(Table_1[[#This Row],[AÇÕES]],'Dados Status Invest STOCKS'!A4555:AD5170,3)/100),0)</f>
        <v>0</v>
      </c>
      <c r="M4569" s="66">
        <f>IFERROR(IF(Ações!$B4569="","",VLOOKUP(Table_1[[#This Row],[AÇÕES]],'Dados Status Invest STOCKS'!A4555:AD5170,28)),0)</f>
        <v>-0.12</v>
      </c>
      <c r="N4569" s="66">
        <f>IFERROR(IF(Ações!$B4569="","",VLOOKUP(Table_1[[#This Row],[AÇÕES]],'Dados Status Invest STOCKS'!A4555:AD5170,27)),0)</f>
        <v>-0.13</v>
      </c>
      <c r="O4569" s="66">
        <f>IFERROR(IF(Ações!$L4569="","",Ações!$K4569*Ações!$L4569),0)</f>
        <v>0</v>
      </c>
      <c r="P4569" s="67">
        <f t="shared" si="71"/>
        <v>0.06</v>
      </c>
      <c r="Q4569" s="67">
        <f>IFERROR(Ações!$O4569/Ações!$M4569,0)</f>
        <v>0</v>
      </c>
      <c r="R4569" s="67">
        <f>IFERROR(IF(Ações!$B4569="","",VLOOKUP(Table_1[[#This Row],[AÇÕES]],'Dados Status Invest STOCKS'!A4555:AD5170,18)/100),0)</f>
        <v>-0.94790000000000008</v>
      </c>
      <c r="S4569" s="65">
        <f>IFERROR(IF(Ações!$B4569="","",VLOOKUP(Table_1[[#This Row],[AÇÕES]],'Dados Status Invest STOCKS'!A4555:AD5170,25)/100),0)</f>
        <v>0</v>
      </c>
      <c r="T4569" s="67">
        <f>(1-Ações!$Q4569)*Ações!$R4569</f>
        <v>-0.94790000000000008</v>
      </c>
      <c r="U4569" s="68">
        <f>IF(Ações!$S4569=0,Ações!$T4569,IF(Ações!$T4569=0,Ações!$S4569,AVERAGE(Ações!$S4569,Ações!$T4569)))</f>
        <v>-0.94790000000000008</v>
      </c>
    </row>
    <row r="4570" spans="2:21" ht="15" customHeight="1" x14ac:dyDescent="0.2">
      <c r="B4570" s="63" t="str">
        <f>IFERROR('Dados Status Invest STOCKS'!A4557,"-")</f>
        <v>THFF</v>
      </c>
      <c r="C4570" s="45">
        <f>IFERROR((Ações!$D4570-Ações!$K4570)/Ações!$D4570,0)</f>
        <v>-1.34375</v>
      </c>
      <c r="D4570" s="46">
        <f>(Ações!$O4570)/0.06</f>
        <v>19.319466666666667</v>
      </c>
      <c r="E4570" s="47">
        <f>IFERROR((Ações!$F4570-Ações!$K4570)/Ações!$F4570,0)</f>
        <v>0.35642863530948715</v>
      </c>
      <c r="F4570" s="46">
        <f>IF(OR(Ações!$N4570&lt;0,Ações!$M4570&lt;0),"",(22.5*Ações!$M4570*Ações!$N4570)^0.5)</f>
        <v>70.357387671800325</v>
      </c>
      <c r="G4570" s="47">
        <f>IFERROR((Ações!$H4570-Ações!$K4570)/Ações!$H4570,0)</f>
        <v>3.1782580616426155</v>
      </c>
      <c r="H4570" s="48">
        <f>IFERROR(Ações!$I4570/(Ações!$P4570-Table_1[[#This Row],[CAGR LUCRO 5A]]),0)</f>
        <v>-20.787252345047921</v>
      </c>
      <c r="I4570" s="48">
        <f>IF(Ações!$S4570&lt;0,"",Ações!$O4570*(1+Ações!$S4570))</f>
        <v>1.3012819968</v>
      </c>
      <c r="J4570" s="49">
        <f>IFERROR(IF(Ações!$B4570="","",(VLOOKUP(Table_1[[#This Row],[AÇÕES]],'Dados Status Invest STOCKS'!A4556:AD5171,4)/Table_1[[#This Row],[LPA]]))/100,0)</f>
        <v>1.9957983193277309E-2</v>
      </c>
      <c r="K4570" s="64">
        <f>IFERROR(IF(Ações!$B4570="","",VLOOKUP(Table_1[[#This Row],[AÇÕES]],'Dados Status Invest STOCKS'!A4556:AD5171,2)),0)</f>
        <v>45.28</v>
      </c>
      <c r="L4570" s="65">
        <f>IFERROR(IF(Ações!$B4570="","",VLOOKUP(Table_1[[#This Row],[AÇÕES]],'Dados Status Invest STOCKS'!A4556:AD5171,3)/100),0)</f>
        <v>2.5600000000000001E-2</v>
      </c>
      <c r="M4570" s="66">
        <f>IFERROR(IF(Ações!$B4570="","",VLOOKUP(Table_1[[#This Row],[AÇÕES]],'Dados Status Invest STOCKS'!A4556:AD5171,28)),0)</f>
        <v>4.76</v>
      </c>
      <c r="N4570" s="66">
        <f>IFERROR(IF(Ações!$B4570="","",VLOOKUP(Table_1[[#This Row],[AÇÕES]],'Dados Status Invest STOCKS'!A4556:AD5171,27)),0)</f>
        <v>46.22</v>
      </c>
      <c r="O4570" s="66">
        <f>IFERROR(IF(Ações!$L4570="","",Ações!$K4570*Ações!$L4570),0)</f>
        <v>1.159168</v>
      </c>
      <c r="P4570" s="67">
        <f t="shared" si="71"/>
        <v>0.06</v>
      </c>
      <c r="Q4570" s="67">
        <f>IFERROR(Ações!$O4570/Ações!$M4570,0)</f>
        <v>0.24352268907563027</v>
      </c>
      <c r="R4570" s="67">
        <f>IFERROR(IF(Ações!$B4570="","",VLOOKUP(Table_1[[#This Row],[AÇÕES]],'Dados Status Invest STOCKS'!A4556:AD5171,18)/100),0)</f>
        <v>0.10310000000000001</v>
      </c>
      <c r="S4570" s="65">
        <f>IFERROR(IF(Ações!$B4570="","",VLOOKUP(Table_1[[#This Row],[AÇÕES]],'Dados Status Invest STOCKS'!A4556:AD5171,25)/100),0)</f>
        <v>0.1226</v>
      </c>
      <c r="T4570" s="67">
        <f>(1-Ações!$Q4570)*Ações!$R4570</f>
        <v>7.799281075630253E-2</v>
      </c>
      <c r="U4570" s="68">
        <f>IF(Ações!$S4570=0,Ações!$T4570,IF(Ações!$T4570=0,Ações!$S4570,AVERAGE(Ações!$S4570,Ações!$T4570)))</f>
        <v>0.10029640537815127</v>
      </c>
    </row>
    <row r="4571" spans="2:21" ht="15" customHeight="1" x14ac:dyDescent="0.2">
      <c r="B4571" s="63" t="str">
        <f>IFERROR('Dados Status Invest STOCKS'!A4558,"-")</f>
        <v>THG</v>
      </c>
      <c r="C4571" s="45">
        <f>IFERROR((Ações!$D4571-Ações!$K4571)/Ações!$D4571,0)</f>
        <v>-1.8571428571428568</v>
      </c>
      <c r="D4571" s="46">
        <f>(Ações!$O4571)/0.06</f>
        <v>47.509000000000007</v>
      </c>
      <c r="E4571" s="47">
        <f>IFERROR((Ações!$F4571-Ações!$K4571)/Ações!$F4571,0)</f>
        <v>0.10931094128007146</v>
      </c>
      <c r="F4571" s="46">
        <f>IF(OR(Ações!$N4571&lt;0,Ações!$M4571&lt;0),"",(22.5*Ações!$M4571*Ações!$N4571)^0.5)</f>
        <v>152.39886318473637</v>
      </c>
      <c r="G4571" s="47">
        <f>IFERROR((Ações!$H4571-Ações!$K4571)/Ações!$H4571,0)</f>
        <v>-1.0671325917905303</v>
      </c>
      <c r="H4571" s="48">
        <f>IFERROR(Ações!$I4571/(Ações!$P4571-Table_1[[#This Row],[CAGR LUCRO 5A]]),0)</f>
        <v>65.665840952380961</v>
      </c>
      <c r="I4571" s="48">
        <f>IF(Ações!$S4571&lt;0,"",Ações!$O4571*(1+Ações!$S4571))</f>
        <v>2.8958635860000004</v>
      </c>
      <c r="J4571" s="49">
        <f>IFERROR(IF(Ações!$B4571="","",(VLOOKUP(Table_1[[#This Row],[AÇÕES]],'Dados Status Invest STOCKS'!A4557:AD5172,4)/Table_1[[#This Row],[LPA]]))/100,0)</f>
        <v>9.7208121827411162E-3</v>
      </c>
      <c r="K4571" s="64">
        <f>IFERROR(IF(Ações!$B4571="","",VLOOKUP(Table_1[[#This Row],[AÇÕES]],'Dados Status Invest STOCKS'!A4557:AD5172,2)),0)</f>
        <v>135.74</v>
      </c>
      <c r="L4571" s="65">
        <f>IFERROR(IF(Ações!$B4571="","",VLOOKUP(Table_1[[#This Row],[AÇÕES]],'Dados Status Invest STOCKS'!A4557:AD5172,3)/100),0)</f>
        <v>2.1000000000000001E-2</v>
      </c>
      <c r="M4571" s="66">
        <f>IFERROR(IF(Ações!$B4571="","",VLOOKUP(Table_1[[#This Row],[AÇÕES]],'Dados Status Invest STOCKS'!A4557:AD5172,28)),0)</f>
        <v>11.82</v>
      </c>
      <c r="N4571" s="66">
        <f>IFERROR(IF(Ações!$B4571="","",VLOOKUP(Table_1[[#This Row],[AÇÕES]],'Dados Status Invest STOCKS'!A4557:AD5172,27)),0)</f>
        <v>87.33</v>
      </c>
      <c r="O4571" s="66">
        <f>IFERROR(IF(Ações!$L4571="","",Ações!$K4571*Ações!$L4571),0)</f>
        <v>2.8505400000000005</v>
      </c>
      <c r="P4571" s="67">
        <f t="shared" si="71"/>
        <v>0.06</v>
      </c>
      <c r="Q4571" s="67">
        <f>IFERROR(Ações!$O4571/Ações!$M4571,0)</f>
        <v>0.24116243654822339</v>
      </c>
      <c r="R4571" s="67">
        <f>IFERROR(IF(Ações!$B4571="","",VLOOKUP(Table_1[[#This Row],[AÇÕES]],'Dados Status Invest STOCKS'!A4557:AD5172,18)/100),0)</f>
        <v>0.1353</v>
      </c>
      <c r="S4571" s="65">
        <f>IFERROR(IF(Ações!$B4571="","",VLOOKUP(Table_1[[#This Row],[AÇÕES]],'Dados Status Invest STOCKS'!A4557:AD5172,25)/100),0)</f>
        <v>1.5900000000000001E-2</v>
      </c>
      <c r="T4571" s="67">
        <f>(1-Ações!$Q4571)*Ações!$R4571</f>
        <v>0.10267072233502537</v>
      </c>
      <c r="U4571" s="68">
        <f>IF(Ações!$S4571=0,Ações!$T4571,IF(Ações!$T4571=0,Ações!$S4571,AVERAGE(Ações!$S4571,Ações!$T4571)))</f>
        <v>5.9285361167512686E-2</v>
      </c>
    </row>
    <row r="4572" spans="2:21" ht="15" customHeight="1" x14ac:dyDescent="0.2">
      <c r="B4572" s="63" t="str">
        <f>IFERROR('Dados Status Invest STOCKS'!A4559,"-")</f>
        <v>THMO</v>
      </c>
      <c r="C4572" s="45">
        <f>IFERROR((Ações!$D4572-Ações!$K4572)/Ações!$D4572,0)</f>
        <v>0</v>
      </c>
      <c r="D4572" s="46">
        <f>(Ações!$O4572)/0.06</f>
        <v>0</v>
      </c>
      <c r="E4572" s="47">
        <f>IFERROR((Ações!$F4572-Ações!$K4572)/Ações!$F4572,0)</f>
        <v>0</v>
      </c>
      <c r="F4572" s="46" t="str">
        <f>IF(OR(Ações!$N4572&lt;0,Ações!$M4572&lt;0),"",(22.5*Ações!$M4572*Ações!$N4572)^0.5)</f>
        <v/>
      </c>
      <c r="G4572" s="47">
        <f>IFERROR((Ações!$H4572-Ações!$K4572)/Ações!$H4572,0)</f>
        <v>0</v>
      </c>
      <c r="H4572" s="48">
        <f>IFERROR(Ações!$I4572/(Ações!$P4572-Table_1[[#This Row],[CAGR LUCRO 5A]]),0)</f>
        <v>0</v>
      </c>
      <c r="I4572" s="48">
        <f>IF(Ações!$S4572&lt;0,"",Ações!$O4572*(1+Ações!$S4572))</f>
        <v>0</v>
      </c>
      <c r="J4572" s="49">
        <f>IFERROR(IF(Ações!$B4572="","",(VLOOKUP(Table_1[[#This Row],[AÇÕES]],'Dados Status Invest STOCKS'!A4558:AD5173,4)/Table_1[[#This Row],[LPA]]))/100,0)</f>
        <v>9.587628865979381E-3</v>
      </c>
      <c r="K4572" s="64">
        <f>IFERROR(IF(Ações!$B4572="","",VLOOKUP(Table_1[[#This Row],[AÇÕES]],'Dados Status Invest STOCKS'!A4558:AD5173,2)),0)</f>
        <v>0.9</v>
      </c>
      <c r="L4572" s="65">
        <f>IFERROR(IF(Ações!$B4572="","",VLOOKUP(Table_1[[#This Row],[AÇÕES]],'Dados Status Invest STOCKS'!A4558:AD5173,3)/100),0)</f>
        <v>0</v>
      </c>
      <c r="M4572" s="66">
        <f>IFERROR(IF(Ações!$B4572="","",VLOOKUP(Table_1[[#This Row],[AÇÕES]],'Dados Status Invest STOCKS'!A4558:AD5173,28)),0)</f>
        <v>-0.97</v>
      </c>
      <c r="N4572" s="66">
        <f>IFERROR(IF(Ações!$B4572="","",VLOOKUP(Table_1[[#This Row],[AÇÕES]],'Dados Status Invest STOCKS'!A4558:AD5173,27)),0)</f>
        <v>0.53</v>
      </c>
      <c r="O4572" s="66">
        <f>IFERROR(IF(Ações!$L4572="","",Ações!$K4572*Ações!$L4572),0)</f>
        <v>0</v>
      </c>
      <c r="P4572" s="67">
        <f t="shared" si="71"/>
        <v>0.06</v>
      </c>
      <c r="Q4572" s="67">
        <f>IFERROR(Ações!$O4572/Ações!$M4572,0)</f>
        <v>0</v>
      </c>
      <c r="R4572" s="67">
        <f>IFERROR(IF(Ações!$B4572="","",VLOOKUP(Table_1[[#This Row],[AÇÕES]],'Dados Status Invest STOCKS'!A4558:AD5173,18)/100),0)</f>
        <v>-1.8199000000000001</v>
      </c>
      <c r="S4572" s="65">
        <f>IFERROR(IF(Ações!$B4572="","",VLOOKUP(Table_1[[#This Row],[AÇÕES]],'Dados Status Invest STOCKS'!A4558:AD5173,25)/100),0)</f>
        <v>0</v>
      </c>
      <c r="T4572" s="67">
        <f>(1-Ações!$Q4572)*Ações!$R4572</f>
        <v>-1.8199000000000001</v>
      </c>
      <c r="U4572" s="68">
        <f>IF(Ações!$S4572=0,Ações!$T4572,IF(Ações!$T4572=0,Ações!$S4572,AVERAGE(Ações!$S4572,Ações!$T4572)))</f>
        <v>-1.8199000000000001</v>
      </c>
    </row>
    <row r="4573" spans="2:21" ht="15" customHeight="1" x14ac:dyDescent="0.2">
      <c r="B4573" s="63" t="str">
        <f>IFERROR('Dados Status Invest STOCKS'!A4560,"-")</f>
        <v>THO</v>
      </c>
      <c r="C4573" s="45">
        <f>IFERROR((Ações!$D4573-Ações!$K4573)/Ações!$D4573,0)</f>
        <v>-2.3898305084745766</v>
      </c>
      <c r="D4573" s="46">
        <f>(Ações!$O4573)/0.06</f>
        <v>27.92765</v>
      </c>
      <c r="E4573" s="47">
        <f>IFERROR((Ações!$F4573-Ações!$K4573)/Ações!$F4573,0)</f>
        <v>0.29016401469415587</v>
      </c>
      <c r="F4573" s="46">
        <f>IF(OR(Ações!$N4573&lt;0,Ações!$M4573&lt;0),"",(22.5*Ações!$M4573*Ações!$N4573)^0.5)</f>
        <v>133.3688372521857</v>
      </c>
      <c r="G4573" s="47">
        <f>IFERROR((Ações!$H4573-Ações!$K4573)/Ações!$H4573,0)</f>
        <v>7.9218393384966523</v>
      </c>
      <c r="H4573" s="48">
        <f>IFERROR(Ações!$I4573/(Ações!$P4573-Table_1[[#This Row],[CAGR LUCRO 5A]]),0)</f>
        <v>-13.677000486486484</v>
      </c>
      <c r="I4573" s="48">
        <f>IF(Ações!$S4573&lt;0,"",Ações!$O4573*(1+Ações!$S4573))</f>
        <v>2.0241960720000001</v>
      </c>
      <c r="J4573" s="49">
        <f>IFERROR(IF(Ações!$B4573="","",(VLOOKUP(Table_1[[#This Row],[AÇÕES]],'Dados Status Invest STOCKS'!A4559:AD5174,4)/Table_1[[#This Row],[LPA]]))/100,0)</f>
        <v>4.7141848976711359E-3</v>
      </c>
      <c r="K4573" s="64">
        <f>IFERROR(IF(Ações!$B4573="","",VLOOKUP(Table_1[[#This Row],[AÇÕES]],'Dados Status Invest STOCKS'!A4559:AD5174,2)),0)</f>
        <v>94.67</v>
      </c>
      <c r="L4573" s="65">
        <f>IFERROR(IF(Ações!$B4573="","",VLOOKUP(Table_1[[#This Row],[AÇÕES]],'Dados Status Invest STOCKS'!A4559:AD5174,3)/100),0)</f>
        <v>1.77E-2</v>
      </c>
      <c r="M4573" s="66">
        <f>IFERROR(IF(Ações!$B4573="","",VLOOKUP(Table_1[[#This Row],[AÇÕES]],'Dados Status Invest STOCKS'!A4559:AD5174,28)),0)</f>
        <v>14.17</v>
      </c>
      <c r="N4573" s="66">
        <f>IFERROR(IF(Ações!$B4573="","",VLOOKUP(Table_1[[#This Row],[AÇÕES]],'Dados Status Invest STOCKS'!A4559:AD5174,27)),0)</f>
        <v>55.79</v>
      </c>
      <c r="O4573" s="66">
        <f>IFERROR(IF(Ações!$L4573="","",Ações!$K4573*Ações!$L4573),0)</f>
        <v>1.675659</v>
      </c>
      <c r="P4573" s="67">
        <f t="shared" si="71"/>
        <v>0.06</v>
      </c>
      <c r="Q4573" s="67">
        <f>IFERROR(Ações!$O4573/Ações!$M4573,0)</f>
        <v>0.11825398729710657</v>
      </c>
      <c r="R4573" s="67">
        <f>IFERROR(IF(Ações!$B4573="","",VLOOKUP(Table_1[[#This Row],[AÇÕES]],'Dados Status Invest STOCKS'!A4559:AD5174,18)/100),0)</f>
        <v>0.25409999999999999</v>
      </c>
      <c r="S4573" s="65">
        <f>IFERROR(IF(Ações!$B4573="","",VLOOKUP(Table_1[[#This Row],[AÇÕES]],'Dados Status Invest STOCKS'!A4559:AD5174,25)/100),0)</f>
        <v>0.20800000000000002</v>
      </c>
      <c r="T4573" s="67">
        <f>(1-Ações!$Q4573)*Ações!$R4573</f>
        <v>0.22405166182780523</v>
      </c>
      <c r="U4573" s="68">
        <f>IF(Ações!$S4573=0,Ações!$T4573,IF(Ações!$T4573=0,Ações!$S4573,AVERAGE(Ações!$S4573,Ações!$T4573)))</f>
        <v>0.21602583091390262</v>
      </c>
    </row>
    <row r="4574" spans="2:21" ht="15" customHeight="1" x14ac:dyDescent="0.2">
      <c r="B4574" s="63" t="str">
        <f>IFERROR('Dados Status Invest STOCKS'!A4561,"-")</f>
        <v>THR</v>
      </c>
      <c r="C4574" s="45">
        <f>IFERROR((Ações!$D4574-Ações!$K4574)/Ações!$D4574,0)</f>
        <v>0</v>
      </c>
      <c r="D4574" s="46">
        <f>(Ações!$O4574)/0.06</f>
        <v>0</v>
      </c>
      <c r="E4574" s="47">
        <f>IFERROR((Ações!$F4574-Ações!$K4574)/Ações!$F4574,0)</f>
        <v>-1.6549354827580642</v>
      </c>
      <c r="F4574" s="46">
        <f>IF(OR(Ações!$N4574&lt;0,Ações!$M4574&lt;0),"",(22.5*Ações!$M4574*Ações!$N4574)^0.5)</f>
        <v>6.5801975654230933</v>
      </c>
      <c r="G4574" s="47">
        <f>IFERROR((Ações!$H4574-Ações!$K4574)/Ações!$H4574,0)</f>
        <v>0</v>
      </c>
      <c r="H4574" s="48">
        <f>IFERROR(Ações!$I4574/(Ações!$P4574-Table_1[[#This Row],[CAGR LUCRO 5A]]),0)</f>
        <v>0</v>
      </c>
      <c r="I4574" s="48" t="str">
        <f>IF(Ações!$S4574&lt;0,"",Ações!$O4574*(1+Ações!$S4574))</f>
        <v/>
      </c>
      <c r="J4574" s="49">
        <f>IFERROR(IF(Ações!$B4574="","",(VLOOKUP(Table_1[[#This Row],[AÇÕES]],'Dados Status Invest STOCKS'!A4560:AD5175,4)/Table_1[[#This Row],[LPA]]))/100,0)</f>
        <v>6.1747058823529404</v>
      </c>
      <c r="K4574" s="64">
        <f>IFERROR(IF(Ações!$B4574="","",VLOOKUP(Table_1[[#This Row],[AÇÕES]],'Dados Status Invest STOCKS'!A4560:AD5175,2)),0)</f>
        <v>17.47</v>
      </c>
      <c r="L4574" s="65">
        <f>IFERROR(IF(Ações!$B4574="","",VLOOKUP(Table_1[[#This Row],[AÇÕES]],'Dados Status Invest STOCKS'!A4560:AD5175,3)/100),0)</f>
        <v>0</v>
      </c>
      <c r="M4574" s="66">
        <f>IFERROR(IF(Ações!$B4574="","",VLOOKUP(Table_1[[#This Row],[AÇÕES]],'Dados Status Invest STOCKS'!A4560:AD5175,28)),0)</f>
        <v>0.17</v>
      </c>
      <c r="N4574" s="66">
        <f>IFERROR(IF(Ações!$B4574="","",VLOOKUP(Table_1[[#This Row],[AÇÕES]],'Dados Status Invest STOCKS'!A4560:AD5175,27)),0)</f>
        <v>11.32</v>
      </c>
      <c r="O4574" s="66">
        <f>IFERROR(IF(Ações!$L4574="","",Ações!$K4574*Ações!$L4574),0)</f>
        <v>0</v>
      </c>
      <c r="P4574" s="67">
        <f t="shared" si="71"/>
        <v>0.06</v>
      </c>
      <c r="Q4574" s="67">
        <f>IFERROR(Ações!$O4574/Ações!$M4574,0)</f>
        <v>0</v>
      </c>
      <c r="R4574" s="67">
        <f>IFERROR(IF(Ações!$B4574="","",VLOOKUP(Table_1[[#This Row],[AÇÕES]],'Dados Status Invest STOCKS'!A4560:AD5175,18)/100),0)</f>
        <v>1.47E-2</v>
      </c>
      <c r="S4574" s="65">
        <f>IFERROR(IF(Ações!$B4574="","",VLOOKUP(Table_1[[#This Row],[AÇÕES]],'Dados Status Invest STOCKS'!A4560:AD5175,25)/100),0)</f>
        <v>-0.44929999999999998</v>
      </c>
      <c r="T4574" s="67">
        <f>(1-Ações!$Q4574)*Ações!$R4574</f>
        <v>1.47E-2</v>
      </c>
      <c r="U4574" s="68">
        <f>IF(Ações!$S4574=0,Ações!$T4574,IF(Ações!$T4574=0,Ações!$S4574,AVERAGE(Ações!$S4574,Ações!$T4574)))</f>
        <v>-0.21729999999999999</v>
      </c>
    </row>
    <row r="4575" spans="2:21" ht="15" customHeight="1" x14ac:dyDescent="0.2">
      <c r="B4575" s="63" t="str">
        <f>IFERROR('Dados Status Invest STOCKS'!A4562,"-")</f>
        <v>THRM</v>
      </c>
      <c r="C4575" s="45">
        <f>IFERROR((Ações!$D4575-Ações!$K4575)/Ações!$D4575,0)</f>
        <v>0</v>
      </c>
      <c r="D4575" s="46">
        <f>(Ações!$O4575)/0.06</f>
        <v>0</v>
      </c>
      <c r="E4575" s="47">
        <f>IFERROR((Ações!$F4575-Ações!$K4575)/Ações!$F4575,0)</f>
        <v>-1.5066959924172496</v>
      </c>
      <c r="F4575" s="46">
        <f>IF(OR(Ações!$N4575&lt;0,Ações!$M4575&lt;0),"",(22.5*Ações!$M4575*Ações!$N4575)^0.5)</f>
        <v>37.866578271610443</v>
      </c>
      <c r="G4575" s="47">
        <f>IFERROR((Ações!$H4575-Ações!$K4575)/Ações!$H4575,0)</f>
        <v>0</v>
      </c>
      <c r="H4575" s="48">
        <f>IFERROR(Ações!$I4575/(Ações!$P4575-Table_1[[#This Row],[CAGR LUCRO 5A]]),0)</f>
        <v>0</v>
      </c>
      <c r="I4575" s="48" t="str">
        <f>IF(Ações!$S4575&lt;0,"",Ações!$O4575*(1+Ações!$S4575))</f>
        <v/>
      </c>
      <c r="J4575" s="49">
        <f>IFERROR(IF(Ações!$B4575="","",(VLOOKUP(Table_1[[#This Row],[AÇÕES]],'Dados Status Invest STOCKS'!A4561:AD5176,4)/Table_1[[#This Row],[LPA]]))/100,0)</f>
        <v>9.0928792569659453E-2</v>
      </c>
      <c r="K4575" s="64">
        <f>IFERROR(IF(Ações!$B4575="","",VLOOKUP(Table_1[[#This Row],[AÇÕES]],'Dados Status Invest STOCKS'!A4561:AD5176,2)),0)</f>
        <v>94.92</v>
      </c>
      <c r="L4575" s="65">
        <f>IFERROR(IF(Ações!$B4575="","",VLOOKUP(Table_1[[#This Row],[AÇÕES]],'Dados Status Invest STOCKS'!A4561:AD5176,3)/100),0)</f>
        <v>0</v>
      </c>
      <c r="M4575" s="66">
        <f>IFERROR(IF(Ações!$B4575="","",VLOOKUP(Table_1[[#This Row],[AÇÕES]],'Dados Status Invest STOCKS'!A4561:AD5176,28)),0)</f>
        <v>3.23</v>
      </c>
      <c r="N4575" s="66">
        <f>IFERROR(IF(Ações!$B4575="","",VLOOKUP(Table_1[[#This Row],[AÇÕES]],'Dados Status Invest STOCKS'!A4561:AD5176,27)),0)</f>
        <v>19.73</v>
      </c>
      <c r="O4575" s="66">
        <f>IFERROR(IF(Ações!$L4575="","",Ações!$K4575*Ações!$L4575),0)</f>
        <v>0</v>
      </c>
      <c r="P4575" s="67">
        <f t="shared" si="71"/>
        <v>0.06</v>
      </c>
      <c r="Q4575" s="67">
        <f>IFERROR(Ações!$O4575/Ações!$M4575,0)</f>
        <v>0</v>
      </c>
      <c r="R4575" s="67">
        <f>IFERROR(IF(Ações!$B4575="","",VLOOKUP(Table_1[[#This Row],[AÇÕES]],'Dados Status Invest STOCKS'!A4561:AD5176,18)/100),0)</f>
        <v>0.1638</v>
      </c>
      <c r="S4575" s="65">
        <f>IFERROR(IF(Ações!$B4575="","",VLOOKUP(Table_1[[#This Row],[AÇÕES]],'Dados Status Invest STOCKS'!A4561:AD5176,25)/100),0)</f>
        <v>-8.9499999999999996E-2</v>
      </c>
      <c r="T4575" s="67">
        <f>(1-Ações!$Q4575)*Ações!$R4575</f>
        <v>0.1638</v>
      </c>
      <c r="U4575" s="68">
        <f>IF(Ações!$S4575=0,Ações!$T4575,IF(Ações!$T4575=0,Ações!$S4575,AVERAGE(Ações!$S4575,Ações!$T4575)))</f>
        <v>3.7150000000000002E-2</v>
      </c>
    </row>
    <row r="4576" spans="2:21" ht="15" customHeight="1" x14ac:dyDescent="0.2">
      <c r="B4576" s="63" t="str">
        <f>IFERROR('Dados Status Invest STOCKS'!A4563,"-")</f>
        <v>THRY</v>
      </c>
      <c r="C4576" s="45">
        <f>IFERROR((Ações!$D4576-Ações!$K4576)/Ações!$D4576,0)</f>
        <v>0</v>
      </c>
      <c r="D4576" s="46">
        <f>(Ações!$O4576)/0.06</f>
        <v>0</v>
      </c>
      <c r="E4576" s="47">
        <f>IFERROR((Ações!$F4576-Ações!$K4576)/Ações!$F4576,0)</f>
        <v>8.0373554949492901E-2</v>
      </c>
      <c r="F4576" s="46">
        <f>IF(OR(Ações!$N4576&lt;0,Ações!$M4576&lt;0),"",(22.5*Ações!$M4576*Ações!$N4576)^0.5)</f>
        <v>34.981595160884247</v>
      </c>
      <c r="G4576" s="47">
        <f>IFERROR((Ações!$H4576-Ações!$K4576)/Ações!$H4576,0)</f>
        <v>0</v>
      </c>
      <c r="H4576" s="48">
        <f>IFERROR(Ações!$I4576/(Ações!$P4576-Table_1[[#This Row],[CAGR LUCRO 5A]]),0)</f>
        <v>0</v>
      </c>
      <c r="I4576" s="48">
        <f>IF(Ações!$S4576&lt;0,"",Ações!$O4576*(1+Ações!$S4576))</f>
        <v>0</v>
      </c>
      <c r="J4576" s="49">
        <f>IFERROR(IF(Ações!$B4576="","",(VLOOKUP(Table_1[[#This Row],[AÇÕES]],'Dados Status Invest STOCKS'!A4562:AD5177,4)/Table_1[[#This Row],[LPA]]))/100,0)</f>
        <v>8.7314662273476115E-3</v>
      </c>
      <c r="K4576" s="64">
        <f>IFERROR(IF(Ações!$B4576="","",VLOOKUP(Table_1[[#This Row],[AÇÕES]],'Dados Status Invest STOCKS'!A4562:AD5177,2)),0)</f>
        <v>32.17</v>
      </c>
      <c r="L4576" s="65">
        <f>IFERROR(IF(Ações!$B4576="","",VLOOKUP(Table_1[[#This Row],[AÇÕES]],'Dados Status Invest STOCKS'!A4562:AD5177,3)/100),0)</f>
        <v>0</v>
      </c>
      <c r="M4576" s="66">
        <f>IFERROR(IF(Ações!$B4576="","",VLOOKUP(Table_1[[#This Row],[AÇÕES]],'Dados Status Invest STOCKS'!A4562:AD5177,28)),0)</f>
        <v>6.07</v>
      </c>
      <c r="N4576" s="66">
        <f>IFERROR(IF(Ações!$B4576="","",VLOOKUP(Table_1[[#This Row],[AÇÕES]],'Dados Status Invest STOCKS'!A4562:AD5177,27)),0)</f>
        <v>8.9600000000000009</v>
      </c>
      <c r="O4576" s="66">
        <f>IFERROR(IF(Ações!$L4576="","",Ações!$K4576*Ações!$L4576),0)</f>
        <v>0</v>
      </c>
      <c r="P4576" s="67">
        <f t="shared" si="71"/>
        <v>0.06</v>
      </c>
      <c r="Q4576" s="67">
        <f>IFERROR(Ações!$O4576/Ações!$M4576,0)</f>
        <v>0</v>
      </c>
      <c r="R4576" s="67">
        <f>IFERROR(IF(Ações!$B4576="","",VLOOKUP(Table_1[[#This Row],[AÇÕES]],'Dados Status Invest STOCKS'!A4562:AD5177,18)/100),0)</f>
        <v>0.67760000000000009</v>
      </c>
      <c r="S4576" s="65">
        <f>IFERROR(IF(Ações!$B4576="","",VLOOKUP(Table_1[[#This Row],[AÇÕES]],'Dados Status Invest STOCKS'!A4562:AD5177,25)/100),0)</f>
        <v>0</v>
      </c>
      <c r="T4576" s="67">
        <f>(1-Ações!$Q4576)*Ações!$R4576</f>
        <v>0.67760000000000009</v>
      </c>
      <c r="U4576" s="68">
        <f>IF(Ações!$S4576=0,Ações!$T4576,IF(Ações!$T4576=0,Ações!$S4576,AVERAGE(Ações!$S4576,Ações!$T4576)))</f>
        <v>0.67760000000000009</v>
      </c>
    </row>
    <row r="4577" spans="2:21" ht="15" customHeight="1" x14ac:dyDescent="0.2">
      <c r="B4577" s="63" t="str">
        <f>IFERROR('Dados Status Invest STOCKS'!A4564,"-")</f>
        <v>THS</v>
      </c>
      <c r="C4577" s="45">
        <f>IFERROR((Ações!$D4577-Ações!$K4577)/Ações!$D4577,0)</f>
        <v>0</v>
      </c>
      <c r="D4577" s="46">
        <f>(Ações!$O4577)/0.06</f>
        <v>0</v>
      </c>
      <c r="E4577" s="47">
        <f>IFERROR((Ações!$F4577-Ações!$K4577)/Ações!$F4577,0)</f>
        <v>-0.56826638663827134</v>
      </c>
      <c r="F4577" s="46">
        <f>IF(OR(Ações!$N4577&lt;0,Ações!$M4577&lt;0),"",(22.5*Ações!$M4577*Ações!$N4577)^0.5)</f>
        <v>26.111635337527215</v>
      </c>
      <c r="G4577" s="47">
        <f>IFERROR((Ações!$H4577-Ações!$K4577)/Ações!$H4577,0)</f>
        <v>0</v>
      </c>
      <c r="H4577" s="48">
        <f>IFERROR(Ações!$I4577/(Ações!$P4577-Table_1[[#This Row],[CAGR LUCRO 5A]]),0)</f>
        <v>0</v>
      </c>
      <c r="I4577" s="48" t="str">
        <f>IF(Ações!$S4577&lt;0,"",Ações!$O4577*(1+Ações!$S4577))</f>
        <v/>
      </c>
      <c r="J4577" s="49">
        <f>IFERROR(IF(Ações!$B4577="","",(VLOOKUP(Table_1[[#This Row],[AÇÕES]],'Dados Status Invest STOCKS'!A4563:AD5178,4)/Table_1[[#This Row],[LPA]]))/100,0)</f>
        <v>0.49219780219780218</v>
      </c>
      <c r="K4577" s="64">
        <f>IFERROR(IF(Ações!$B4577="","",VLOOKUP(Table_1[[#This Row],[AÇÕES]],'Dados Status Invest STOCKS'!A4563:AD5178,2)),0)</f>
        <v>40.950000000000003</v>
      </c>
      <c r="L4577" s="65">
        <f>IFERROR(IF(Ações!$B4577="","",VLOOKUP(Table_1[[#This Row],[AÇÕES]],'Dados Status Invest STOCKS'!A4563:AD5178,3)/100),0)</f>
        <v>0</v>
      </c>
      <c r="M4577" s="66">
        <f>IFERROR(IF(Ações!$B4577="","",VLOOKUP(Table_1[[#This Row],[AÇÕES]],'Dados Status Invest STOCKS'!A4563:AD5178,28)),0)</f>
        <v>0.91</v>
      </c>
      <c r="N4577" s="66">
        <f>IFERROR(IF(Ações!$B4577="","",VLOOKUP(Table_1[[#This Row],[AÇÕES]],'Dados Status Invest STOCKS'!A4563:AD5178,27)),0)</f>
        <v>33.299999999999997</v>
      </c>
      <c r="O4577" s="66">
        <f>IFERROR(IF(Ações!$L4577="","",Ações!$K4577*Ações!$L4577),0)</f>
        <v>0</v>
      </c>
      <c r="P4577" s="67">
        <f t="shared" si="71"/>
        <v>0.06</v>
      </c>
      <c r="Q4577" s="67">
        <f>IFERROR(Ações!$O4577/Ações!$M4577,0)</f>
        <v>0</v>
      </c>
      <c r="R4577" s="67">
        <f>IFERROR(IF(Ações!$B4577="","",VLOOKUP(Table_1[[#This Row],[AÇÕES]],'Dados Status Invest STOCKS'!A4563:AD5178,18)/100),0)</f>
        <v>2.75E-2</v>
      </c>
      <c r="S4577" s="65">
        <f>IFERROR(IF(Ações!$B4577="","",VLOOKUP(Table_1[[#This Row],[AÇÕES]],'Dados Status Invest STOCKS'!A4563:AD5178,25)/100),0)</f>
        <v>-0.34549999999999997</v>
      </c>
      <c r="T4577" s="67">
        <f>(1-Ações!$Q4577)*Ações!$R4577</f>
        <v>2.75E-2</v>
      </c>
      <c r="U4577" s="68">
        <f>IF(Ações!$S4577=0,Ações!$T4577,IF(Ações!$T4577=0,Ações!$S4577,AVERAGE(Ações!$S4577,Ações!$T4577)))</f>
        <v>-0.15899999999999997</v>
      </c>
    </row>
    <row r="4578" spans="2:21" ht="15" customHeight="1" x14ac:dyDescent="0.2">
      <c r="B4578" s="63" t="str">
        <f>IFERROR('Dados Status Invest STOCKS'!A4565,"-")</f>
        <v>THTX</v>
      </c>
      <c r="C4578" s="45">
        <f>IFERROR((Ações!$D4578-Ações!$K4578)/Ações!$D4578,0)</f>
        <v>0</v>
      </c>
      <c r="D4578" s="46">
        <f>(Ações!$O4578)/0.06</f>
        <v>0</v>
      </c>
      <c r="E4578" s="47">
        <f>IFERROR((Ações!$F4578-Ações!$K4578)/Ações!$F4578,0)</f>
        <v>0</v>
      </c>
      <c r="F4578" s="46" t="str">
        <f>IF(OR(Ações!$N4578&lt;0,Ações!$M4578&lt;0),"",(22.5*Ações!$M4578*Ações!$N4578)^0.5)</f>
        <v/>
      </c>
      <c r="G4578" s="47">
        <f>IFERROR((Ações!$H4578-Ações!$K4578)/Ações!$H4578,0)</f>
        <v>0</v>
      </c>
      <c r="H4578" s="48">
        <f>IFERROR(Ações!$I4578/(Ações!$P4578-Table_1[[#This Row],[CAGR LUCRO 5A]]),0)</f>
        <v>0</v>
      </c>
      <c r="I4578" s="48">
        <f>IF(Ações!$S4578&lt;0,"",Ações!$O4578*(1+Ações!$S4578))</f>
        <v>0</v>
      </c>
      <c r="J4578" s="49">
        <f>IFERROR(IF(Ações!$B4578="","",(VLOOKUP(Table_1[[#This Row],[AÇÕES]],'Dados Status Invest STOCKS'!A4564:AD5179,4)/Table_1[[#This Row],[LPA]]))/100,0)</f>
        <v>0.35482758620689653</v>
      </c>
      <c r="K4578" s="64">
        <f>IFERROR(IF(Ações!$B4578="","",VLOOKUP(Table_1[[#This Row],[AÇÕES]],'Dados Status Invest STOCKS'!A4564:AD5179,2)),0)</f>
        <v>2.96</v>
      </c>
      <c r="L4578" s="65">
        <f>IFERROR(IF(Ações!$B4578="","",VLOOKUP(Table_1[[#This Row],[AÇÕES]],'Dados Status Invest STOCKS'!A4564:AD5179,3)/100),0)</f>
        <v>0</v>
      </c>
      <c r="M4578" s="66">
        <f>IFERROR(IF(Ações!$B4578="","",VLOOKUP(Table_1[[#This Row],[AÇÕES]],'Dados Status Invest STOCKS'!A4564:AD5179,28)),0)</f>
        <v>-0.28999999999999998</v>
      </c>
      <c r="N4578" s="66">
        <f>IFERROR(IF(Ações!$B4578="","",VLOOKUP(Table_1[[#This Row],[AÇÕES]],'Dados Status Invest STOCKS'!A4564:AD5179,27)),0)</f>
        <v>0.28000000000000003</v>
      </c>
      <c r="O4578" s="66">
        <f>IFERROR(IF(Ações!$L4578="","",Ações!$K4578*Ações!$L4578),0)</f>
        <v>0</v>
      </c>
      <c r="P4578" s="67">
        <f t="shared" si="71"/>
        <v>0.06</v>
      </c>
      <c r="Q4578" s="67">
        <f>IFERROR(Ações!$O4578/Ações!$M4578,0)</f>
        <v>0</v>
      </c>
      <c r="R4578" s="67">
        <f>IFERROR(IF(Ações!$B4578="","",VLOOKUP(Table_1[[#This Row],[AÇÕES]],'Dados Status Invest STOCKS'!A4564:AD5179,18)/100),0)</f>
        <v>-1.0185999999999999</v>
      </c>
      <c r="S4578" s="65">
        <f>IFERROR(IF(Ações!$B4578="","",VLOOKUP(Table_1[[#This Row],[AÇÕES]],'Dados Status Invest STOCKS'!A4564:AD5179,25)/100),0)</f>
        <v>0</v>
      </c>
      <c r="T4578" s="67">
        <f>(1-Ações!$Q4578)*Ações!$R4578</f>
        <v>-1.0185999999999999</v>
      </c>
      <c r="U4578" s="68">
        <f>IF(Ações!$S4578=0,Ações!$T4578,IF(Ações!$T4578=0,Ações!$S4578,AVERAGE(Ações!$S4578,Ações!$T4578)))</f>
        <v>-1.0185999999999999</v>
      </c>
    </row>
    <row r="4579" spans="2:21" ht="15" customHeight="1" x14ac:dyDescent="0.2">
      <c r="B4579" s="63" t="str">
        <f>IFERROR('Dados Status Invest STOCKS'!A4566,"-")</f>
        <v>THWWW</v>
      </c>
      <c r="C4579" s="45">
        <f>IFERROR((Ações!$D4579-Ações!$K4579)/Ações!$D4579,0)</f>
        <v>0</v>
      </c>
      <c r="D4579" s="46">
        <f>(Ações!$O4579)/0.06</f>
        <v>0</v>
      </c>
      <c r="E4579" s="47">
        <f>IFERROR((Ações!$F4579-Ações!$K4579)/Ações!$F4579,0)</f>
        <v>0</v>
      </c>
      <c r="F4579" s="46" t="str">
        <f>IF(OR(Ações!$N4579&lt;0,Ações!$M4579&lt;0),"",(22.5*Ações!$M4579*Ações!$N4579)^0.5)</f>
        <v/>
      </c>
      <c r="G4579" s="47">
        <f>IFERROR((Ações!$H4579-Ações!$K4579)/Ações!$H4579,0)</f>
        <v>0</v>
      </c>
      <c r="H4579" s="48">
        <f>IFERROR(Ações!$I4579/(Ações!$P4579-Table_1[[#This Row],[CAGR LUCRO 5A]]),0)</f>
        <v>0</v>
      </c>
      <c r="I4579" s="48">
        <f>IF(Ações!$S4579&lt;0,"",Ações!$O4579*(1+Ações!$S4579))</f>
        <v>0</v>
      </c>
      <c r="J4579" s="49">
        <f>IFERROR(IF(Ações!$B4579="","",(VLOOKUP(Table_1[[#This Row],[AÇÕES]],'Dados Status Invest STOCKS'!A4565:AD5180,4)/Table_1[[#This Row],[LPA]]))/100,0)</f>
        <v>0.08</v>
      </c>
      <c r="K4579" s="64">
        <f>IFERROR(IF(Ações!$B4579="","",VLOOKUP(Table_1[[#This Row],[AÇÕES]],'Dados Status Invest STOCKS'!A4565:AD5180,2)),0)</f>
        <v>0.21</v>
      </c>
      <c r="L4579" s="65">
        <f>IFERROR(IF(Ações!$B4579="","",VLOOKUP(Table_1[[#This Row],[AÇÕES]],'Dados Status Invest STOCKS'!A4565:AD5180,3)/100),0)</f>
        <v>0</v>
      </c>
      <c r="M4579" s="66">
        <f>IFERROR(IF(Ações!$B4579="","",VLOOKUP(Table_1[[#This Row],[AÇÕES]],'Dados Status Invest STOCKS'!A4565:AD5180,28)),0)</f>
        <v>-0.16</v>
      </c>
      <c r="N4579" s="66">
        <f>IFERROR(IF(Ações!$B4579="","",VLOOKUP(Table_1[[#This Row],[AÇÕES]],'Dados Status Invest STOCKS'!A4565:AD5180,27)),0)</f>
        <v>0.92</v>
      </c>
      <c r="O4579" s="66">
        <f>IFERROR(IF(Ações!$L4579="","",Ações!$K4579*Ações!$L4579),0)</f>
        <v>0</v>
      </c>
      <c r="P4579" s="67">
        <f t="shared" si="71"/>
        <v>0.06</v>
      </c>
      <c r="Q4579" s="67">
        <f>IFERROR(Ações!$O4579/Ações!$M4579,0)</f>
        <v>0</v>
      </c>
      <c r="R4579" s="67">
        <f>IFERROR(IF(Ações!$B4579="","",VLOOKUP(Table_1[[#This Row],[AÇÕES]],'Dados Status Invest STOCKS'!A4565:AD5180,18)/100),0)</f>
        <v>-0.17859999999999998</v>
      </c>
      <c r="S4579" s="65">
        <f>IFERROR(IF(Ações!$B4579="","",VLOOKUP(Table_1[[#This Row],[AÇÕES]],'Dados Status Invest STOCKS'!A4565:AD5180,25)/100),0)</f>
        <v>0</v>
      </c>
      <c r="T4579" s="67">
        <f>(1-Ações!$Q4579)*Ações!$R4579</f>
        <v>-0.17859999999999998</v>
      </c>
      <c r="U4579" s="68">
        <f>IF(Ações!$S4579=0,Ações!$T4579,IF(Ações!$T4579=0,Ações!$S4579,AVERAGE(Ações!$S4579,Ações!$T4579)))</f>
        <v>-0.17859999999999998</v>
      </c>
    </row>
    <row r="4580" spans="2:21" ht="15" customHeight="1" x14ac:dyDescent="0.2">
      <c r="B4580" s="63" t="str">
        <f>IFERROR('Dados Status Invest STOCKS'!A4567,"-")</f>
        <v>TIG</v>
      </c>
      <c r="C4580" s="45">
        <f>IFERROR((Ações!$D4580-Ações!$K4580)/Ações!$D4580,0)</f>
        <v>0</v>
      </c>
      <c r="D4580" s="46">
        <f>(Ações!$O4580)/0.06</f>
        <v>0</v>
      </c>
      <c r="E4580" s="47">
        <f>IFERROR((Ações!$F4580-Ações!$K4580)/Ações!$F4580,0)</f>
        <v>0.21338518526354552</v>
      </c>
      <c r="F4580" s="46">
        <f>IF(OR(Ações!$N4580&lt;0,Ações!$M4580&lt;0),"",(22.5*Ações!$M4580*Ações!$N4580)^0.5)</f>
        <v>10.195587280779858</v>
      </c>
      <c r="G4580" s="47">
        <f>IFERROR((Ações!$H4580-Ações!$K4580)/Ações!$H4580,0)</f>
        <v>0</v>
      </c>
      <c r="H4580" s="48">
        <f>IFERROR(Ações!$I4580/(Ações!$P4580-Table_1[[#This Row],[CAGR LUCRO 5A]]),0)</f>
        <v>0</v>
      </c>
      <c r="I4580" s="48">
        <f>IF(Ações!$S4580&lt;0,"",Ações!$O4580*(1+Ações!$S4580))</f>
        <v>0</v>
      </c>
      <c r="J4580" s="49">
        <f>IFERROR(IF(Ações!$B4580="","",(VLOOKUP(Table_1[[#This Row],[AÇÕES]],'Dados Status Invest STOCKS'!A4566:AD5181,4)/Table_1[[#This Row],[LPA]]))/100,0)</f>
        <v>0.25607142857142856</v>
      </c>
      <c r="K4580" s="64">
        <f>IFERROR(IF(Ações!$B4580="","",VLOOKUP(Table_1[[#This Row],[AÇÕES]],'Dados Status Invest STOCKS'!A4566:AD5181,2)),0)</f>
        <v>8.02</v>
      </c>
      <c r="L4580" s="65">
        <f>IFERROR(IF(Ações!$B4580="","",VLOOKUP(Table_1[[#This Row],[AÇÕES]],'Dados Status Invest STOCKS'!A4566:AD5181,3)/100),0)</f>
        <v>0</v>
      </c>
      <c r="M4580" s="66">
        <f>IFERROR(IF(Ações!$B4580="","",VLOOKUP(Table_1[[#This Row],[AÇÕES]],'Dados Status Invest STOCKS'!A4566:AD5181,28)),0)</f>
        <v>0.56000000000000005</v>
      </c>
      <c r="N4580" s="66">
        <f>IFERROR(IF(Ações!$B4580="","",VLOOKUP(Table_1[[#This Row],[AÇÕES]],'Dados Status Invest STOCKS'!A4566:AD5181,27)),0)</f>
        <v>8.25</v>
      </c>
      <c r="O4580" s="66">
        <f>IFERROR(IF(Ações!$L4580="","",Ações!$K4580*Ações!$L4580),0)</f>
        <v>0</v>
      </c>
      <c r="P4580" s="67">
        <f t="shared" si="71"/>
        <v>0.06</v>
      </c>
      <c r="Q4580" s="67">
        <f>IFERROR(Ações!$O4580/Ações!$M4580,0)</f>
        <v>0</v>
      </c>
      <c r="R4580" s="67">
        <f>IFERROR(IF(Ações!$B4580="","",VLOOKUP(Table_1[[#This Row],[AÇÕES]],'Dados Status Invest STOCKS'!A4566:AD5181,18)/100),0)</f>
        <v>6.7799999999999999E-2</v>
      </c>
      <c r="S4580" s="65">
        <f>IFERROR(IF(Ações!$B4580="","",VLOOKUP(Table_1[[#This Row],[AÇÕES]],'Dados Status Invest STOCKS'!A4566:AD5181,25)/100),0)</f>
        <v>0</v>
      </c>
      <c r="T4580" s="67">
        <f>(1-Ações!$Q4580)*Ações!$R4580</f>
        <v>6.7799999999999999E-2</v>
      </c>
      <c r="U4580" s="68">
        <f>IF(Ações!$S4580=0,Ações!$T4580,IF(Ações!$T4580=0,Ações!$S4580,AVERAGE(Ações!$S4580,Ações!$T4580)))</f>
        <v>6.7799999999999999E-2</v>
      </c>
    </row>
    <row r="4581" spans="2:21" ht="15" customHeight="1" x14ac:dyDescent="0.2">
      <c r="B4581" s="63" t="str">
        <f>IFERROR('Dados Status Invest STOCKS'!A4568,"-")</f>
        <v>TIGO</v>
      </c>
      <c r="C4581" s="45">
        <f>IFERROR((Ações!$D4581-Ações!$K4581)/Ações!$D4581,0)</f>
        <v>0</v>
      </c>
      <c r="D4581" s="46">
        <f>(Ações!$O4581)/0.06</f>
        <v>0</v>
      </c>
      <c r="E4581" s="47">
        <f>IFERROR((Ações!$F4581-Ações!$K4581)/Ações!$F4581,0)</f>
        <v>0</v>
      </c>
      <c r="F4581" s="46" t="str">
        <f>IF(OR(Ações!$N4581&lt;0,Ações!$M4581&lt;0),"",(22.5*Ações!$M4581*Ações!$N4581)^0.5)</f>
        <v/>
      </c>
      <c r="G4581" s="47">
        <f>IFERROR((Ações!$H4581-Ações!$K4581)/Ações!$H4581,0)</f>
        <v>0</v>
      </c>
      <c r="H4581" s="48">
        <f>IFERROR(Ações!$I4581/(Ações!$P4581-Table_1[[#This Row],[CAGR LUCRO 5A]]),0)</f>
        <v>0</v>
      </c>
      <c r="I4581" s="48">
        <f>IF(Ações!$S4581&lt;0,"",Ações!$O4581*(1+Ações!$S4581))</f>
        <v>0</v>
      </c>
      <c r="J4581" s="49">
        <f>IFERROR(IF(Ações!$B4581="","",(VLOOKUP(Table_1[[#This Row],[AÇÕES]],'Dados Status Invest STOCKS'!A4567:AD5182,4)/Table_1[[#This Row],[LPA]]))/100,0)</f>
        <v>9.6363636363636374E-2</v>
      </c>
      <c r="K4581" s="64">
        <f>IFERROR(IF(Ações!$B4581="","",VLOOKUP(Table_1[[#This Row],[AÇÕES]],'Dados Status Invest STOCKS'!A4567:AD5182,2)),0)</f>
        <v>26.18</v>
      </c>
      <c r="L4581" s="65">
        <f>IFERROR(IF(Ações!$B4581="","",VLOOKUP(Table_1[[#This Row],[AÇÕES]],'Dados Status Invest STOCKS'!A4567:AD5182,3)/100),0)</f>
        <v>0</v>
      </c>
      <c r="M4581" s="66">
        <f>IFERROR(IF(Ações!$B4581="","",VLOOKUP(Table_1[[#This Row],[AÇÕES]],'Dados Status Invest STOCKS'!A4567:AD5182,28)),0)</f>
        <v>-1.65</v>
      </c>
      <c r="N4581" s="66">
        <f>IFERROR(IF(Ações!$B4581="","",VLOOKUP(Table_1[[#This Row],[AÇÕES]],'Dados Status Invest STOCKS'!A4567:AD5182,27)),0)</f>
        <v>21.64</v>
      </c>
      <c r="O4581" s="66">
        <f>IFERROR(IF(Ações!$L4581="","",Ações!$K4581*Ações!$L4581),0)</f>
        <v>0</v>
      </c>
      <c r="P4581" s="67">
        <f t="shared" si="71"/>
        <v>0.06</v>
      </c>
      <c r="Q4581" s="67">
        <f>IFERROR(Ações!$O4581/Ações!$M4581,0)</f>
        <v>0</v>
      </c>
      <c r="R4581" s="67">
        <f>IFERROR(IF(Ações!$B4581="","",VLOOKUP(Table_1[[#This Row],[AÇÕES]],'Dados Status Invest STOCKS'!A4567:AD5182,18)/100),0)</f>
        <v>-7.6100000000000001E-2</v>
      </c>
      <c r="S4581" s="65">
        <f>IFERROR(IF(Ações!$B4581="","",VLOOKUP(Table_1[[#This Row],[AÇÕES]],'Dados Status Invest STOCKS'!A4567:AD5182,25)/100),0)</f>
        <v>0</v>
      </c>
      <c r="T4581" s="67">
        <f>(1-Ações!$Q4581)*Ações!$R4581</f>
        <v>-7.6100000000000001E-2</v>
      </c>
      <c r="U4581" s="68">
        <f>IF(Ações!$S4581=0,Ações!$T4581,IF(Ações!$T4581=0,Ações!$S4581,AVERAGE(Ações!$S4581,Ações!$T4581)))</f>
        <v>-7.6100000000000001E-2</v>
      </c>
    </row>
    <row r="4582" spans="2:21" ht="15" customHeight="1" x14ac:dyDescent="0.2">
      <c r="B4582" s="63" t="str">
        <f>IFERROR('Dados Status Invest STOCKS'!A4569,"-")</f>
        <v>TIGR</v>
      </c>
      <c r="C4582" s="45">
        <f>IFERROR((Ações!$D4582-Ações!$K4582)/Ações!$D4582,0)</f>
        <v>0</v>
      </c>
      <c r="D4582" s="46">
        <f>(Ações!$O4582)/0.06</f>
        <v>0</v>
      </c>
      <c r="E4582" s="47">
        <f>IFERROR((Ações!$F4582-Ações!$K4582)/Ações!$F4582,0)</f>
        <v>-0.95967426689315694</v>
      </c>
      <c r="F4582" s="46">
        <f>IF(OR(Ações!$N4582&lt;0,Ações!$M4582&lt;0),"",(22.5*Ações!$M4582*Ações!$N4582)^0.5)</f>
        <v>2.2248595461286991</v>
      </c>
      <c r="G4582" s="47">
        <f>IFERROR((Ações!$H4582-Ações!$K4582)/Ações!$H4582,0)</f>
        <v>0</v>
      </c>
      <c r="H4582" s="48">
        <f>IFERROR(Ações!$I4582/(Ações!$P4582-Table_1[[#This Row],[CAGR LUCRO 5A]]),0)</f>
        <v>0</v>
      </c>
      <c r="I4582" s="48">
        <f>IF(Ações!$S4582&lt;0,"",Ações!$O4582*(1+Ações!$S4582))</f>
        <v>0</v>
      </c>
      <c r="J4582" s="49">
        <f>IFERROR(IF(Ações!$B4582="","",(VLOOKUP(Table_1[[#This Row],[AÇÕES]],'Dados Status Invest STOCKS'!A4568:AD5183,4)/Table_1[[#This Row],[LPA]]))/100,0)</f>
        <v>6.4325000000000001</v>
      </c>
      <c r="K4582" s="64">
        <f>IFERROR(IF(Ações!$B4582="","",VLOOKUP(Table_1[[#This Row],[AÇÕES]],'Dados Status Invest STOCKS'!A4568:AD5183,2)),0)</f>
        <v>4.3600000000000003</v>
      </c>
      <c r="L4582" s="65">
        <f>IFERROR(IF(Ações!$B4582="","",VLOOKUP(Table_1[[#This Row],[AÇÕES]],'Dados Status Invest STOCKS'!A4568:AD5183,3)/100),0)</f>
        <v>0</v>
      </c>
      <c r="M4582" s="66">
        <f>IFERROR(IF(Ações!$B4582="","",VLOOKUP(Table_1[[#This Row],[AÇÕES]],'Dados Status Invest STOCKS'!A4568:AD5183,28)),0)</f>
        <v>0.08</v>
      </c>
      <c r="N4582" s="66">
        <f>IFERROR(IF(Ações!$B4582="","",VLOOKUP(Table_1[[#This Row],[AÇÕES]],'Dados Status Invest STOCKS'!A4568:AD5183,27)),0)</f>
        <v>2.75</v>
      </c>
      <c r="O4582" s="66">
        <f>IFERROR(IF(Ações!$L4582="","",Ações!$K4582*Ações!$L4582),0)</f>
        <v>0</v>
      </c>
      <c r="P4582" s="67">
        <f t="shared" si="71"/>
        <v>0.06</v>
      </c>
      <c r="Q4582" s="67">
        <f>IFERROR(Ações!$O4582/Ações!$M4582,0)</f>
        <v>0</v>
      </c>
      <c r="R4582" s="67">
        <f>IFERROR(IF(Ações!$B4582="","",VLOOKUP(Table_1[[#This Row],[AÇÕES]],'Dados Status Invest STOCKS'!A4568:AD5183,18)/100),0)</f>
        <v>3.0800000000000001E-2</v>
      </c>
      <c r="S4582" s="65">
        <f>IFERROR(IF(Ações!$B4582="","",VLOOKUP(Table_1[[#This Row],[AÇÕES]],'Dados Status Invest STOCKS'!A4568:AD5183,25)/100),0)</f>
        <v>0</v>
      </c>
      <c r="T4582" s="67">
        <f>(1-Ações!$Q4582)*Ações!$R4582</f>
        <v>3.0800000000000001E-2</v>
      </c>
      <c r="U4582" s="68">
        <f>IF(Ações!$S4582=0,Ações!$T4582,IF(Ações!$T4582=0,Ações!$S4582,AVERAGE(Ações!$S4582,Ações!$T4582)))</f>
        <v>3.0800000000000001E-2</v>
      </c>
    </row>
    <row r="4583" spans="2:21" ht="15" customHeight="1" x14ac:dyDescent="0.2">
      <c r="B4583" s="63" t="str">
        <f>IFERROR('Dados Status Invest STOCKS'!A4570,"-")</f>
        <v>TILE</v>
      </c>
      <c r="C4583" s="45">
        <f>IFERROR((Ações!$D4583-Ações!$K4583)/Ações!$D4583,0)</f>
        <v>-19.689655172413794</v>
      </c>
      <c r="D4583" s="46">
        <f>(Ações!$O4583)/0.06</f>
        <v>0.66168333333333329</v>
      </c>
      <c r="E4583" s="47">
        <f>IFERROR((Ações!$F4583-Ações!$K4583)/Ações!$F4583,0)</f>
        <v>-0.34553658841207935</v>
      </c>
      <c r="F4583" s="46">
        <f>IF(OR(Ações!$N4583&lt;0,Ações!$M4583&lt;0),"",(22.5*Ações!$M4583*Ações!$N4583)^0.5)</f>
        <v>10.174379587965056</v>
      </c>
      <c r="G4583" s="47">
        <f>IFERROR((Ações!$H4583-Ações!$K4583)/Ações!$H4583,0)</f>
        <v>-19.689655172413794</v>
      </c>
      <c r="H4583" s="48">
        <f>IFERROR(Ações!$I4583/(Ações!$P4583-Table_1[[#This Row],[CAGR LUCRO 5A]]),0)</f>
        <v>0.66168333333333329</v>
      </c>
      <c r="I4583" s="48">
        <f>IF(Ações!$S4583&lt;0,"",Ações!$O4583*(1+Ações!$S4583))</f>
        <v>3.9700999999999993E-2</v>
      </c>
      <c r="J4583" s="49">
        <f>IFERROR(IF(Ações!$B4583="","",(VLOOKUP(Table_1[[#This Row],[AÇÕES]],'Dados Status Invest STOCKS'!A4569:AD5184,4)/Table_1[[#This Row],[LPA]]))/100,0)</f>
        <v>0.20802469135802468</v>
      </c>
      <c r="K4583" s="64">
        <f>IFERROR(IF(Ações!$B4583="","",VLOOKUP(Table_1[[#This Row],[AÇÕES]],'Dados Status Invest STOCKS'!A4569:AD5184,2)),0)</f>
        <v>13.69</v>
      </c>
      <c r="L4583" s="65">
        <f>IFERROR(IF(Ações!$B4583="","",VLOOKUP(Table_1[[#This Row],[AÇÕES]],'Dados Status Invest STOCKS'!A4569:AD5184,3)/100),0)</f>
        <v>2.8999999999999998E-3</v>
      </c>
      <c r="M4583" s="66">
        <f>IFERROR(IF(Ações!$B4583="","",VLOOKUP(Table_1[[#This Row],[AÇÕES]],'Dados Status Invest STOCKS'!A4569:AD5184,28)),0)</f>
        <v>0.81</v>
      </c>
      <c r="N4583" s="66">
        <f>IFERROR(IF(Ações!$B4583="","",VLOOKUP(Table_1[[#This Row],[AÇÕES]],'Dados Status Invest STOCKS'!A4569:AD5184,27)),0)</f>
        <v>5.68</v>
      </c>
      <c r="O4583" s="66">
        <f>IFERROR(IF(Ações!$L4583="","",Ações!$K4583*Ações!$L4583),0)</f>
        <v>3.9700999999999993E-2</v>
      </c>
      <c r="P4583" s="67">
        <f t="shared" si="71"/>
        <v>0.06</v>
      </c>
      <c r="Q4583" s="67">
        <f>IFERROR(Ações!$O4583/Ações!$M4583,0)</f>
        <v>4.9013580246913567E-2</v>
      </c>
      <c r="R4583" s="67">
        <f>IFERROR(IF(Ações!$B4583="","",VLOOKUP(Table_1[[#This Row],[AÇÕES]],'Dados Status Invest STOCKS'!A4569:AD5184,18)/100),0)</f>
        <v>0.14300000000000002</v>
      </c>
      <c r="S4583" s="65">
        <f>IFERROR(IF(Ações!$B4583="","",VLOOKUP(Table_1[[#This Row],[AÇÕES]],'Dados Status Invest STOCKS'!A4569:AD5184,25)/100),0)</f>
        <v>0</v>
      </c>
      <c r="T4583" s="67">
        <f>(1-Ações!$Q4583)*Ações!$R4583</f>
        <v>0.13599105802469136</v>
      </c>
      <c r="U4583" s="68">
        <f>IF(Ações!$S4583=0,Ações!$T4583,IF(Ações!$T4583=0,Ações!$S4583,AVERAGE(Ações!$S4583,Ações!$T4583)))</f>
        <v>0.13599105802469136</v>
      </c>
    </row>
    <row r="4584" spans="2:21" ht="15" customHeight="1" x14ac:dyDescent="0.2">
      <c r="B4584" s="63" t="str">
        <f>IFERROR('Dados Status Invest STOCKS'!A4571,"-")</f>
        <v>TIMB</v>
      </c>
      <c r="C4584" s="45">
        <f>IFERROR((Ações!$D4584-Ações!$K4584)/Ações!$D4584,0)</f>
        <v>-0.41843971631205651</v>
      </c>
      <c r="D4584" s="46">
        <f>(Ações!$O4584)/0.06</f>
        <v>8.1709500000000013</v>
      </c>
      <c r="E4584" s="47">
        <f>IFERROR((Ações!$F4584-Ações!$K4584)/Ações!$F4584,0)</f>
        <v>8.6353017924956518E-2</v>
      </c>
      <c r="F4584" s="46">
        <f>IF(OR(Ações!$N4584&lt;0,Ações!$M4584&lt;0),"",(22.5*Ações!$M4584*Ações!$N4584)^0.5)</f>
        <v>12.685424707119584</v>
      </c>
      <c r="G4584" s="47">
        <f>IFERROR((Ações!$H4584-Ações!$K4584)/Ações!$H4584,0)</f>
        <v>0</v>
      </c>
      <c r="H4584" s="48">
        <f>IFERROR(Ações!$I4584/(Ações!$P4584-Table_1[[#This Row],[CAGR LUCRO 5A]]),0)</f>
        <v>0</v>
      </c>
      <c r="I4584" s="48" t="str">
        <f>IF(Ações!$S4584&lt;0,"",Ações!$O4584*(1+Ações!$S4584))</f>
        <v/>
      </c>
      <c r="J4584" s="49">
        <f>IFERROR(IF(Ações!$B4584="","",(VLOOKUP(Table_1[[#This Row],[AÇÕES]],'Dados Status Invest STOCKS'!A4570:AD5185,4)/Table_1[[#This Row],[LPA]]))/100,0)</f>
        <v>0.18174999999999997</v>
      </c>
      <c r="K4584" s="64">
        <f>IFERROR(IF(Ações!$B4584="","",VLOOKUP(Table_1[[#This Row],[AÇÕES]],'Dados Status Invest STOCKS'!A4570:AD5185,2)),0)</f>
        <v>11.59</v>
      </c>
      <c r="L4584" s="65">
        <f>IFERROR(IF(Ações!$B4584="","",VLOOKUP(Table_1[[#This Row],[AÇÕES]],'Dados Status Invest STOCKS'!A4570:AD5185,3)/100),0)</f>
        <v>4.2300000000000004E-2</v>
      </c>
      <c r="M4584" s="66">
        <f>IFERROR(IF(Ações!$B4584="","",VLOOKUP(Table_1[[#This Row],[AÇÕES]],'Dados Status Invest STOCKS'!A4570:AD5185,28)),0)</f>
        <v>0.8</v>
      </c>
      <c r="N4584" s="66">
        <f>IFERROR(IF(Ações!$B4584="","",VLOOKUP(Table_1[[#This Row],[AÇÕES]],'Dados Status Invest STOCKS'!A4570:AD5185,27)),0)</f>
        <v>8.94</v>
      </c>
      <c r="O4584" s="66">
        <f>IFERROR(IF(Ações!$L4584="","",Ações!$K4584*Ações!$L4584),0)</f>
        <v>0.49025700000000005</v>
      </c>
      <c r="P4584" s="67">
        <f t="shared" si="71"/>
        <v>0.06</v>
      </c>
      <c r="Q4584" s="67">
        <f>IFERROR(Ações!$O4584/Ações!$M4584,0)</f>
        <v>0.61282124999999998</v>
      </c>
      <c r="R4584" s="67">
        <f>IFERROR(IF(Ações!$B4584="","",VLOOKUP(Table_1[[#This Row],[AÇÕES]],'Dados Status Invest STOCKS'!A4570:AD5185,18)/100),0)</f>
        <v>8.9200000000000002E-2</v>
      </c>
      <c r="S4584" s="65">
        <f>IFERROR(IF(Ações!$B4584="","",VLOOKUP(Table_1[[#This Row],[AÇÕES]],'Dados Status Invest STOCKS'!A4570:AD5185,25)/100),0)</f>
        <v>-0.1106</v>
      </c>
      <c r="T4584" s="67">
        <f>(1-Ações!$Q4584)*Ações!$R4584</f>
        <v>3.4536344500000003E-2</v>
      </c>
      <c r="U4584" s="68">
        <f>IF(Ações!$S4584=0,Ações!$T4584,IF(Ações!$T4584=0,Ações!$S4584,AVERAGE(Ações!$S4584,Ações!$T4584)))</f>
        <v>-3.8031827749999997E-2</v>
      </c>
    </row>
    <row r="4585" spans="2:21" ht="15" customHeight="1" x14ac:dyDescent="0.2">
      <c r="B4585" s="63" t="str">
        <f>IFERROR('Dados Status Invest STOCKS'!A4572,"-")</f>
        <v>TIPT</v>
      </c>
      <c r="C4585" s="45">
        <f>IFERROR((Ações!$D4585-Ações!$K4585)/Ações!$D4585,0)</f>
        <v>-3.9180327868852456</v>
      </c>
      <c r="D4585" s="46">
        <f>(Ações!$O4585)/0.06</f>
        <v>2.6718000000000002</v>
      </c>
      <c r="E4585" s="47">
        <f>IFERROR((Ações!$F4585-Ações!$K4585)/Ações!$F4585,0)</f>
        <v>0.34195947330130327</v>
      </c>
      <c r="F4585" s="46">
        <f>IF(OR(Ações!$N4585&lt;0,Ações!$M4585&lt;0),"",(22.5*Ações!$M4585*Ações!$N4585)^0.5)</f>
        <v>19.968374996478808</v>
      </c>
      <c r="G4585" s="47">
        <f>IFERROR((Ações!$H4585-Ações!$K4585)/Ações!$H4585,0)</f>
        <v>-3.9180327868852456</v>
      </c>
      <c r="H4585" s="48">
        <f>IFERROR(Ações!$I4585/(Ações!$P4585-Table_1[[#This Row],[CAGR LUCRO 5A]]),0)</f>
        <v>2.6718000000000002</v>
      </c>
      <c r="I4585" s="48">
        <f>IF(Ações!$S4585&lt;0,"",Ações!$O4585*(1+Ações!$S4585))</f>
        <v>0.16030800000000001</v>
      </c>
      <c r="J4585" s="49">
        <f>IFERROR(IF(Ações!$B4585="","",(VLOOKUP(Table_1[[#This Row],[AÇÕES]],'Dados Status Invest STOCKS'!A4571:AD5186,4)/Table_1[[#This Row],[LPA]]))/100,0)</f>
        <v>5.4038461538461535E-2</v>
      </c>
      <c r="K4585" s="64">
        <f>IFERROR(IF(Ações!$B4585="","",VLOOKUP(Table_1[[#This Row],[AÇÕES]],'Dados Status Invest STOCKS'!A4571:AD5186,2)),0)</f>
        <v>13.14</v>
      </c>
      <c r="L4585" s="65">
        <f>IFERROR(IF(Ações!$B4585="","",VLOOKUP(Table_1[[#This Row],[AÇÕES]],'Dados Status Invest STOCKS'!A4571:AD5186,3)/100),0)</f>
        <v>1.2199999999999999E-2</v>
      </c>
      <c r="M4585" s="66">
        <f>IFERROR(IF(Ações!$B4585="","",VLOOKUP(Table_1[[#This Row],[AÇÕES]],'Dados Status Invest STOCKS'!A4571:AD5186,28)),0)</f>
        <v>1.56</v>
      </c>
      <c r="N4585" s="66">
        <f>IFERROR(IF(Ações!$B4585="","",VLOOKUP(Table_1[[#This Row],[AÇÕES]],'Dados Status Invest STOCKS'!A4571:AD5186,27)),0)</f>
        <v>11.36</v>
      </c>
      <c r="O4585" s="66">
        <f>IFERROR(IF(Ações!$L4585="","",Ações!$K4585*Ações!$L4585),0)</f>
        <v>0.16030800000000001</v>
      </c>
      <c r="P4585" s="67">
        <f t="shared" si="71"/>
        <v>0.06</v>
      </c>
      <c r="Q4585" s="67">
        <f>IFERROR(Ações!$O4585/Ações!$M4585,0)</f>
        <v>0.10276153846153846</v>
      </c>
      <c r="R4585" s="67">
        <f>IFERROR(IF(Ações!$B4585="","",VLOOKUP(Table_1[[#This Row],[AÇÕES]],'Dados Status Invest STOCKS'!A4571:AD5186,18)/100),0)</f>
        <v>0.1371</v>
      </c>
      <c r="S4585" s="65">
        <f>IFERROR(IF(Ações!$B4585="","",VLOOKUP(Table_1[[#This Row],[AÇÕES]],'Dados Status Invest STOCKS'!A4571:AD5186,25)/100),0)</f>
        <v>0</v>
      </c>
      <c r="T4585" s="67">
        <f>(1-Ações!$Q4585)*Ações!$R4585</f>
        <v>0.12301139307692308</v>
      </c>
      <c r="U4585" s="68">
        <f>IF(Ações!$S4585=0,Ações!$T4585,IF(Ações!$T4585=0,Ações!$S4585,AVERAGE(Ações!$S4585,Ações!$T4585)))</f>
        <v>0.12301139307692308</v>
      </c>
    </row>
    <row r="4586" spans="2:21" ht="15" customHeight="1" x14ac:dyDescent="0.2">
      <c r="B4586" s="63" t="str">
        <f>IFERROR('Dados Status Invest STOCKS'!A4573,"-")</f>
        <v>TISI</v>
      </c>
      <c r="C4586" s="45">
        <f>IFERROR((Ações!$D4586-Ações!$K4586)/Ações!$D4586,0)</f>
        <v>0</v>
      </c>
      <c r="D4586" s="46">
        <f>(Ações!$O4586)/0.06</f>
        <v>0</v>
      </c>
      <c r="E4586" s="47">
        <f>IFERROR((Ações!$F4586-Ações!$K4586)/Ações!$F4586,0)</f>
        <v>0</v>
      </c>
      <c r="F4586" s="46" t="str">
        <f>IF(OR(Ações!$N4586&lt;0,Ações!$M4586&lt;0),"",(22.5*Ações!$M4586*Ações!$N4586)^0.5)</f>
        <v/>
      </c>
      <c r="G4586" s="47">
        <f>IFERROR((Ações!$H4586-Ações!$K4586)/Ações!$H4586,0)</f>
        <v>0</v>
      </c>
      <c r="H4586" s="48">
        <f>IFERROR(Ações!$I4586/(Ações!$P4586-Table_1[[#This Row],[CAGR LUCRO 5A]]),0)</f>
        <v>0</v>
      </c>
      <c r="I4586" s="48">
        <f>IF(Ações!$S4586&lt;0,"",Ações!$O4586*(1+Ações!$S4586))</f>
        <v>0</v>
      </c>
      <c r="J4586" s="49">
        <f>IFERROR(IF(Ações!$B4586="","",(VLOOKUP(Table_1[[#This Row],[AÇÕES]],'Dados Status Invest STOCKS'!A4572:AD5187,4)/Table_1[[#This Row],[LPA]]))/100,0)</f>
        <v>2.7504911591355602E-4</v>
      </c>
      <c r="K4586" s="64">
        <f>IFERROR(IF(Ações!$B4586="","",VLOOKUP(Table_1[[#This Row],[AÇÕES]],'Dados Status Invest STOCKS'!A4572:AD5187,2)),0)</f>
        <v>0.69</v>
      </c>
      <c r="L4586" s="65">
        <f>IFERROR(IF(Ações!$B4586="","",VLOOKUP(Table_1[[#This Row],[AÇÕES]],'Dados Status Invest STOCKS'!A4572:AD5187,3)/100),0)</f>
        <v>0</v>
      </c>
      <c r="M4586" s="66">
        <f>IFERROR(IF(Ações!$B4586="","",VLOOKUP(Table_1[[#This Row],[AÇÕES]],'Dados Status Invest STOCKS'!A4572:AD5187,28)),0)</f>
        <v>-5.09</v>
      </c>
      <c r="N4586" s="66">
        <f>IFERROR(IF(Ações!$B4586="","",VLOOKUP(Table_1[[#This Row],[AÇÕES]],'Dados Status Invest STOCKS'!A4572:AD5187,27)),0)</f>
        <v>2.44</v>
      </c>
      <c r="O4586" s="66">
        <f>IFERROR(IF(Ações!$L4586="","",Ações!$K4586*Ações!$L4586),0)</f>
        <v>0</v>
      </c>
      <c r="P4586" s="67">
        <f t="shared" si="71"/>
        <v>0.06</v>
      </c>
      <c r="Q4586" s="67">
        <f>IFERROR(Ações!$O4586/Ações!$M4586,0)</f>
        <v>0</v>
      </c>
      <c r="R4586" s="67">
        <f>IFERROR(IF(Ações!$B4586="","",VLOOKUP(Table_1[[#This Row],[AÇÕES]],'Dados Status Invest STOCKS'!A4572:AD5187,18)/100),0)</f>
        <v>-2.0924</v>
      </c>
      <c r="S4586" s="65">
        <f>IFERROR(IF(Ações!$B4586="","",VLOOKUP(Table_1[[#This Row],[AÇÕES]],'Dados Status Invest STOCKS'!A4572:AD5187,25)/100),0)</f>
        <v>0</v>
      </c>
      <c r="T4586" s="67">
        <f>(1-Ações!$Q4586)*Ações!$R4586</f>
        <v>-2.0924</v>
      </c>
      <c r="U4586" s="68">
        <f>IF(Ações!$S4586=0,Ações!$T4586,IF(Ações!$T4586=0,Ações!$S4586,AVERAGE(Ações!$S4586,Ações!$T4586)))</f>
        <v>-2.0924</v>
      </c>
    </row>
    <row r="4587" spans="2:21" ht="15" customHeight="1" x14ac:dyDescent="0.2">
      <c r="B4587" s="63" t="str">
        <f>IFERROR('Dados Status Invest STOCKS'!A4574,"-")</f>
        <v>TITN</v>
      </c>
      <c r="C4587" s="45">
        <f>IFERROR((Ações!$D4587-Ações!$K4587)/Ações!$D4587,0)</f>
        <v>0</v>
      </c>
      <c r="D4587" s="46">
        <f>(Ações!$O4587)/0.06</f>
        <v>0</v>
      </c>
      <c r="E4587" s="47">
        <f>IFERROR((Ações!$F4587-Ações!$K4587)/Ações!$F4587,0)</f>
        <v>-7.4822234775574564E-2</v>
      </c>
      <c r="F4587" s="46">
        <f>IF(OR(Ações!$N4587&lt;0,Ações!$M4587&lt;0),"",(22.5*Ações!$M4587*Ações!$N4587)^0.5)</f>
        <v>28.488431862775457</v>
      </c>
      <c r="G4587" s="47">
        <f>IFERROR((Ações!$H4587-Ações!$K4587)/Ações!$H4587,0)</f>
        <v>0</v>
      </c>
      <c r="H4587" s="48">
        <f>IFERROR(Ações!$I4587/(Ações!$P4587-Table_1[[#This Row],[CAGR LUCRO 5A]]),0)</f>
        <v>0</v>
      </c>
      <c r="I4587" s="48">
        <f>IF(Ações!$S4587&lt;0,"",Ações!$O4587*(1+Ações!$S4587))</f>
        <v>0</v>
      </c>
      <c r="J4587" s="49">
        <f>IFERROR(IF(Ações!$B4587="","",(VLOOKUP(Table_1[[#This Row],[AÇÕES]],'Dados Status Invest STOCKS'!A4573:AD5188,4)/Table_1[[#This Row],[LPA]]))/100,0)</f>
        <v>7.9086294416243652E-2</v>
      </c>
      <c r="K4587" s="64">
        <f>IFERROR(IF(Ações!$B4587="","",VLOOKUP(Table_1[[#This Row],[AÇÕES]],'Dados Status Invest STOCKS'!A4573:AD5188,2)),0)</f>
        <v>30.62</v>
      </c>
      <c r="L4587" s="65">
        <f>IFERROR(IF(Ações!$B4587="","",VLOOKUP(Table_1[[#This Row],[AÇÕES]],'Dados Status Invest STOCKS'!A4573:AD5188,3)/100),0)</f>
        <v>0</v>
      </c>
      <c r="M4587" s="66">
        <f>IFERROR(IF(Ações!$B4587="","",VLOOKUP(Table_1[[#This Row],[AÇÕES]],'Dados Status Invest STOCKS'!A4573:AD5188,28)),0)</f>
        <v>1.97</v>
      </c>
      <c r="N4587" s="66">
        <f>IFERROR(IF(Ações!$B4587="","",VLOOKUP(Table_1[[#This Row],[AÇÕES]],'Dados Status Invest STOCKS'!A4573:AD5188,27)),0)</f>
        <v>18.309999999999999</v>
      </c>
      <c r="O4587" s="66">
        <f>IFERROR(IF(Ações!$L4587="","",Ações!$K4587*Ações!$L4587),0)</f>
        <v>0</v>
      </c>
      <c r="P4587" s="67">
        <f t="shared" si="71"/>
        <v>0.06</v>
      </c>
      <c r="Q4587" s="67">
        <f>IFERROR(Ações!$O4587/Ações!$M4587,0)</f>
        <v>0</v>
      </c>
      <c r="R4587" s="67">
        <f>IFERROR(IF(Ações!$B4587="","",VLOOKUP(Table_1[[#This Row],[AÇÕES]],'Dados Status Invest STOCKS'!A4573:AD5188,18)/100),0)</f>
        <v>0.10730000000000001</v>
      </c>
      <c r="S4587" s="65">
        <f>IFERROR(IF(Ações!$B4587="","",VLOOKUP(Table_1[[#This Row],[AÇÕES]],'Dados Status Invest STOCKS'!A4573:AD5188,25)/100),0)</f>
        <v>0</v>
      </c>
      <c r="T4587" s="67">
        <f>(1-Ações!$Q4587)*Ações!$R4587</f>
        <v>0.10730000000000001</v>
      </c>
      <c r="U4587" s="68">
        <f>IF(Ações!$S4587=0,Ações!$T4587,IF(Ações!$T4587=0,Ações!$S4587,AVERAGE(Ações!$S4587,Ações!$T4587)))</f>
        <v>0.10730000000000001</v>
      </c>
    </row>
    <row r="4588" spans="2:21" ht="15" customHeight="1" x14ac:dyDescent="0.2">
      <c r="B4588" s="63" t="str">
        <f>IFERROR('Dados Status Invest STOCKS'!A4575,"-")</f>
        <v>TJX</v>
      </c>
      <c r="C4588" s="45">
        <f>IFERROR((Ações!$D4588-Ações!$K4588)/Ações!$D4588,0)</f>
        <v>-2.9735099337748343</v>
      </c>
      <c r="D4588" s="46">
        <f>(Ações!$O4588)/0.06</f>
        <v>17.380100000000002</v>
      </c>
      <c r="E4588" s="47">
        <f>IFERROR((Ações!$F4588-Ações!$K4588)/Ações!$F4588,0)</f>
        <v>-3.1861465276937873</v>
      </c>
      <c r="F4588" s="46">
        <f>IF(OR(Ações!$N4588&lt;0,Ações!$M4588&lt;0),"",(22.5*Ações!$M4588*Ações!$N4588)^0.5)</f>
        <v>16.497272501841024</v>
      </c>
      <c r="G4588" s="47">
        <f>IFERROR((Ações!$H4588-Ações!$K4588)/Ações!$H4588,0)</f>
        <v>13.951525510786151</v>
      </c>
      <c r="H4588" s="48">
        <f>IFERROR(Ações!$I4588/(Ações!$P4588-Table_1[[#This Row],[CAGR LUCRO 5A]]),0)</f>
        <v>-5.3321904004656586</v>
      </c>
      <c r="I4588" s="48">
        <f>IF(Ações!$S4588&lt;0,"",Ações!$O4588*(1+Ações!$S4588))</f>
        <v>1.3741054662000001</v>
      </c>
      <c r="J4588" s="49">
        <f>IFERROR(IF(Ações!$B4588="","",(VLOOKUP(Table_1[[#This Row],[AÇÕES]],'Dados Status Invest STOCKS'!A4574:AD5189,4)/Table_1[[#This Row],[LPA]]))/100,0)</f>
        <v>0.13785714285714284</v>
      </c>
      <c r="K4588" s="64">
        <f>IFERROR(IF(Ações!$B4588="","",VLOOKUP(Table_1[[#This Row],[AÇÕES]],'Dados Status Invest STOCKS'!A4574:AD5189,2)),0)</f>
        <v>69.06</v>
      </c>
      <c r="L4588" s="65">
        <f>IFERROR(IF(Ações!$B4588="","",VLOOKUP(Table_1[[#This Row],[AÇÕES]],'Dados Status Invest STOCKS'!A4574:AD5189,3)/100),0)</f>
        <v>1.5100000000000001E-2</v>
      </c>
      <c r="M4588" s="66">
        <f>IFERROR(IF(Ações!$B4588="","",VLOOKUP(Table_1[[#This Row],[AÇÕES]],'Dados Status Invest STOCKS'!A4574:AD5189,28)),0)</f>
        <v>2.2400000000000002</v>
      </c>
      <c r="N4588" s="66">
        <f>IFERROR(IF(Ações!$B4588="","",VLOOKUP(Table_1[[#This Row],[AÇÕES]],'Dados Status Invest STOCKS'!A4574:AD5189,27)),0)</f>
        <v>5.4</v>
      </c>
      <c r="O4588" s="66">
        <f>IFERROR(IF(Ações!$L4588="","",Ações!$K4588*Ações!$L4588),0)</f>
        <v>1.0428060000000001</v>
      </c>
      <c r="P4588" s="67">
        <f t="shared" si="71"/>
        <v>0.06</v>
      </c>
      <c r="Q4588" s="67">
        <f>IFERROR(Ações!$O4588/Ações!$M4588,0)</f>
        <v>0.46553839285714288</v>
      </c>
      <c r="R4588" s="67">
        <f>IFERROR(IF(Ações!$B4588="","",VLOOKUP(Table_1[[#This Row],[AÇÕES]],'Dados Status Invest STOCKS'!A4574:AD5189,18)/100),0)</f>
        <v>0.41399999999999998</v>
      </c>
      <c r="S4588" s="65">
        <f>IFERROR(IF(Ações!$B4588="","",VLOOKUP(Table_1[[#This Row],[AÇÕES]],'Dados Status Invest STOCKS'!A4574:AD5189,25)/100),0)</f>
        <v>0.31769999999999998</v>
      </c>
      <c r="T4588" s="67">
        <f>(1-Ações!$Q4588)*Ações!$R4588</f>
        <v>0.22126710535714286</v>
      </c>
      <c r="U4588" s="68">
        <f>IF(Ações!$S4588=0,Ações!$T4588,IF(Ações!$T4588=0,Ações!$S4588,AVERAGE(Ações!$S4588,Ações!$T4588)))</f>
        <v>0.26948355267857144</v>
      </c>
    </row>
    <row r="4589" spans="2:21" ht="15" customHeight="1" x14ac:dyDescent="0.2">
      <c r="B4589" s="63" t="str">
        <f>IFERROR('Dados Status Invest STOCKS'!A4576,"-")</f>
        <v>TK</v>
      </c>
      <c r="C4589" s="45">
        <f>IFERROR((Ações!$D4589-Ações!$K4589)/Ações!$D4589,0)</f>
        <v>0.33035714285714296</v>
      </c>
      <c r="D4589" s="46">
        <f>(Ações!$O4589)/0.06</f>
        <v>4.7936000000000005</v>
      </c>
      <c r="E4589" s="47">
        <f>IFERROR((Ações!$F4589-Ações!$K4589)/Ações!$F4589,0)</f>
        <v>0</v>
      </c>
      <c r="F4589" s="46" t="str">
        <f>IF(OR(Ações!$N4589&lt;0,Ações!$M4589&lt;0),"",(22.5*Ações!$M4589*Ações!$N4589)^0.5)</f>
        <v/>
      </c>
      <c r="G4589" s="47">
        <f>IFERROR((Ações!$H4589-Ações!$K4589)/Ações!$H4589,0)</f>
        <v>0.33035714285714296</v>
      </c>
      <c r="H4589" s="48">
        <f>IFERROR(Ações!$I4589/(Ações!$P4589-Table_1[[#This Row],[CAGR LUCRO 5A]]),0)</f>
        <v>4.7936000000000005</v>
      </c>
      <c r="I4589" s="48">
        <f>IF(Ações!$S4589&lt;0,"",Ações!$O4589*(1+Ações!$S4589))</f>
        <v>0.28761600000000004</v>
      </c>
      <c r="J4589" s="49">
        <f>IFERROR(IF(Ações!$B4589="","",(VLOOKUP(Table_1[[#This Row],[AÇÕES]],'Dados Status Invest STOCKS'!A4575:AD5190,4)/Table_1[[#This Row],[LPA]]))/100,0)</f>
        <v>0.4688461538461538</v>
      </c>
      <c r="K4589" s="64">
        <f>IFERROR(IF(Ações!$B4589="","",VLOOKUP(Table_1[[#This Row],[AÇÕES]],'Dados Status Invest STOCKS'!A4575:AD5190,2)),0)</f>
        <v>3.21</v>
      </c>
      <c r="L4589" s="65">
        <f>IFERROR(IF(Ações!$B4589="","",VLOOKUP(Table_1[[#This Row],[AÇÕES]],'Dados Status Invest STOCKS'!A4575:AD5190,3)/100),0)</f>
        <v>8.9600000000000013E-2</v>
      </c>
      <c r="M4589" s="66">
        <f>IFERROR(IF(Ações!$B4589="","",VLOOKUP(Table_1[[#This Row],[AÇÕES]],'Dados Status Invest STOCKS'!A4575:AD5190,28)),0)</f>
        <v>-0.26</v>
      </c>
      <c r="N4589" s="66">
        <f>IFERROR(IF(Ações!$B4589="","",VLOOKUP(Table_1[[#This Row],[AÇÕES]],'Dados Status Invest STOCKS'!A4575:AD5190,27)),0)</f>
        <v>24.24</v>
      </c>
      <c r="O4589" s="66">
        <f>IFERROR(IF(Ações!$L4589="","",Ações!$K4589*Ações!$L4589),0)</f>
        <v>0.28761600000000004</v>
      </c>
      <c r="P4589" s="67">
        <f t="shared" si="71"/>
        <v>0.06</v>
      </c>
      <c r="Q4589" s="67">
        <f>IFERROR(Ações!$O4589/Ações!$M4589,0)</f>
        <v>-1.1062153846153848</v>
      </c>
      <c r="R4589" s="67">
        <f>IFERROR(IF(Ações!$B4589="","",VLOOKUP(Table_1[[#This Row],[AÇÕES]],'Dados Status Invest STOCKS'!A4575:AD5190,18)/100),0)</f>
        <v>-1.09E-2</v>
      </c>
      <c r="S4589" s="65">
        <f>IFERROR(IF(Ações!$B4589="","",VLOOKUP(Table_1[[#This Row],[AÇÕES]],'Dados Status Invest STOCKS'!A4575:AD5190,25)/100),0)</f>
        <v>0</v>
      </c>
      <c r="T4589" s="67">
        <f>(1-Ações!$Q4589)*Ações!$R4589</f>
        <v>-2.2957747692307691E-2</v>
      </c>
      <c r="U4589" s="68">
        <f>IF(Ações!$S4589=0,Ações!$T4589,IF(Ações!$T4589=0,Ações!$S4589,AVERAGE(Ações!$S4589,Ações!$T4589)))</f>
        <v>-2.2957747692307691E-2</v>
      </c>
    </row>
    <row r="4590" spans="2:21" ht="15" customHeight="1" x14ac:dyDescent="0.2">
      <c r="B4590" s="63" t="str">
        <f>IFERROR('Dados Status Invest STOCKS'!A4577,"-")</f>
        <v>TKC</v>
      </c>
      <c r="C4590" s="45">
        <f>IFERROR((Ações!$D4590-Ações!$K4590)/Ações!$D4590,0)</f>
        <v>0.47322212467076386</v>
      </c>
      <c r="D4590" s="46">
        <f>(Ações!$O4590)/0.06</f>
        <v>6.4163666666666668</v>
      </c>
      <c r="E4590" s="47">
        <f>IFERROR((Ações!$F4590-Ações!$K4590)/Ações!$F4590,0)</f>
        <v>-0.25592860745021628</v>
      </c>
      <c r="F4590" s="46">
        <f>IF(OR(Ações!$N4590&lt;0,Ações!$M4590&lt;0),"",(22.5*Ações!$M4590*Ações!$N4590)^0.5)</f>
        <v>2.6912357756242762</v>
      </c>
      <c r="G4590" s="47">
        <f>IFERROR((Ações!$H4590-Ações!$K4590)/Ações!$H4590,0)</f>
        <v>3.1746567126792455</v>
      </c>
      <c r="H4590" s="48">
        <f>IFERROR(Ações!$I4590/(Ações!$P4590-Table_1[[#This Row],[CAGR LUCRO 5A]]),0)</f>
        <v>-1.5542683037249283</v>
      </c>
      <c r="I4590" s="48">
        <f>IF(Ações!$S4590&lt;0,"",Ações!$O4590*(1+Ações!$S4590))</f>
        <v>0.54243963799999995</v>
      </c>
      <c r="J4590" s="49">
        <f>IFERROR(IF(Ações!$B4590="","",(VLOOKUP(Table_1[[#This Row],[AÇÕES]],'Dados Status Invest STOCKS'!A4576:AD5191,4)/Table_1[[#This Row],[LPA]]))/100,0)</f>
        <v>0.40758620689655173</v>
      </c>
      <c r="K4590" s="64">
        <f>IFERROR(IF(Ações!$B4590="","",VLOOKUP(Table_1[[#This Row],[AÇÕES]],'Dados Status Invest STOCKS'!A4576:AD5191,2)),0)</f>
        <v>3.38</v>
      </c>
      <c r="L4590" s="65">
        <f>IFERROR(IF(Ações!$B4590="","",VLOOKUP(Table_1[[#This Row],[AÇÕES]],'Dados Status Invest STOCKS'!A4576:AD5191,3)/100),0)</f>
        <v>0.1139</v>
      </c>
      <c r="M4590" s="66">
        <f>IFERROR(IF(Ações!$B4590="","",VLOOKUP(Table_1[[#This Row],[AÇÕES]],'Dados Status Invest STOCKS'!A4576:AD5191,28)),0)</f>
        <v>0.28999999999999998</v>
      </c>
      <c r="N4590" s="66">
        <f>IFERROR(IF(Ações!$B4590="","",VLOOKUP(Table_1[[#This Row],[AÇÕES]],'Dados Status Invest STOCKS'!A4576:AD5191,27)),0)</f>
        <v>1.1100000000000001</v>
      </c>
      <c r="O4590" s="66">
        <f>IFERROR(IF(Ações!$L4590="","",Ações!$K4590*Ações!$L4590),0)</f>
        <v>0.38498199999999999</v>
      </c>
      <c r="P4590" s="67">
        <f t="shared" si="71"/>
        <v>0.06</v>
      </c>
      <c r="Q4590" s="67">
        <f>IFERROR(Ações!$O4590/Ações!$M4590,0)</f>
        <v>1.3275241379310345</v>
      </c>
      <c r="R4590" s="67">
        <f>IFERROR(IF(Ações!$B4590="","",VLOOKUP(Table_1[[#This Row],[AÇÕES]],'Dados Status Invest STOCKS'!A4576:AD5191,18)/100),0)</f>
        <v>0.25819999999999999</v>
      </c>
      <c r="S4590" s="65">
        <f>IFERROR(IF(Ações!$B4590="","",VLOOKUP(Table_1[[#This Row],[AÇÕES]],'Dados Status Invest STOCKS'!A4576:AD5191,25)/100),0)</f>
        <v>0.40899999999999997</v>
      </c>
      <c r="T4590" s="67">
        <f>(1-Ações!$Q4590)*Ações!$R4590</f>
        <v>-8.4566732413793103E-2</v>
      </c>
      <c r="U4590" s="68">
        <f>IF(Ações!$S4590=0,Ações!$T4590,IF(Ações!$T4590=0,Ações!$S4590,AVERAGE(Ações!$S4590,Ações!$T4590)))</f>
        <v>0.16221663379310344</v>
      </c>
    </row>
    <row r="4591" spans="2:21" ht="15" customHeight="1" x14ac:dyDescent="0.2">
      <c r="B4591" s="63" t="str">
        <f>IFERROR('Dados Status Invest STOCKS'!A4578,"-")</f>
        <v>TKR</v>
      </c>
      <c r="C4591" s="45">
        <f>IFERROR((Ações!$D4591-Ações!$K4591)/Ações!$D4591,0)</f>
        <v>-2.5087719298245612</v>
      </c>
      <c r="D4591" s="46">
        <f>(Ações!$O4591)/0.06</f>
        <v>19.801800000000004</v>
      </c>
      <c r="E4591" s="47">
        <f>IFERROR((Ações!$F4591-Ações!$K4591)/Ações!$F4591,0)</f>
        <v>-5.4680458056735895E-2</v>
      </c>
      <c r="F4591" s="46">
        <f>IF(OR(Ações!$N4591&lt;0,Ações!$M4591&lt;0),"",(22.5*Ações!$M4591*Ações!$N4591)^0.5)</f>
        <v>65.877773186409385</v>
      </c>
      <c r="G4591" s="47">
        <f>IFERROR((Ações!$H4591-Ações!$K4591)/Ações!$H4591,0)</f>
        <v>18.716525592053827</v>
      </c>
      <c r="H4591" s="48">
        <f>IFERROR(Ações!$I4591/(Ações!$P4591-Table_1[[#This Row],[CAGR LUCRO 5A]]),0)</f>
        <v>-3.9217621784241374</v>
      </c>
      <c r="I4591" s="48">
        <f>IF(Ações!$S4591&lt;0,"",Ações!$O4591*(1+Ações!$S4591))</f>
        <v>1.8067558356000004</v>
      </c>
      <c r="J4591" s="49">
        <f>IFERROR(IF(Ações!$B4591="","",(VLOOKUP(Table_1[[#This Row],[AÇÕES]],'Dados Status Invest STOCKS'!A4577:AD5192,4)/Table_1[[#This Row],[LPA]]))/100,0)</f>
        <v>1.7127158555729983E-2</v>
      </c>
      <c r="K4591" s="64">
        <f>IFERROR(IF(Ações!$B4591="","",VLOOKUP(Table_1[[#This Row],[AÇÕES]],'Dados Status Invest STOCKS'!A4577:AD5192,2)),0)</f>
        <v>69.48</v>
      </c>
      <c r="L4591" s="65">
        <f>IFERROR(IF(Ações!$B4591="","",VLOOKUP(Table_1[[#This Row],[AÇÕES]],'Dados Status Invest STOCKS'!A4577:AD5192,3)/100),0)</f>
        <v>1.7100000000000001E-2</v>
      </c>
      <c r="M4591" s="66">
        <f>IFERROR(IF(Ações!$B4591="","",VLOOKUP(Table_1[[#This Row],[AÇÕES]],'Dados Status Invest STOCKS'!A4577:AD5192,28)),0)</f>
        <v>6.37</v>
      </c>
      <c r="N4591" s="66">
        <f>IFERROR(IF(Ações!$B4591="","",VLOOKUP(Table_1[[#This Row],[AÇÕES]],'Dados Status Invest STOCKS'!A4577:AD5192,27)),0)</f>
        <v>30.28</v>
      </c>
      <c r="O4591" s="66">
        <f>IFERROR(IF(Ações!$L4591="","",Ações!$K4591*Ações!$L4591),0)</f>
        <v>1.1881080000000002</v>
      </c>
      <c r="P4591" s="67">
        <f t="shared" si="71"/>
        <v>0.06</v>
      </c>
      <c r="Q4591" s="67">
        <f>IFERROR(Ações!$O4591/Ações!$M4591,0)</f>
        <v>0.18651616954474098</v>
      </c>
      <c r="R4591" s="67">
        <f>IFERROR(IF(Ações!$B4591="","",VLOOKUP(Table_1[[#This Row],[AÇÕES]],'Dados Status Invest STOCKS'!A4577:AD5192,18)/100),0)</f>
        <v>0.2104</v>
      </c>
      <c r="S4591" s="65">
        <f>IFERROR(IF(Ações!$B4591="","",VLOOKUP(Table_1[[#This Row],[AÇÕES]],'Dados Status Invest STOCKS'!A4577:AD5192,25)/100),0)</f>
        <v>0.52070000000000005</v>
      </c>
      <c r="T4591" s="67">
        <f>(1-Ações!$Q4591)*Ações!$R4591</f>
        <v>0.17115699792778649</v>
      </c>
      <c r="U4591" s="68">
        <f>IF(Ações!$S4591=0,Ações!$T4591,IF(Ações!$T4591=0,Ações!$S4591,AVERAGE(Ações!$S4591,Ações!$T4591)))</f>
        <v>0.34592849896389327</v>
      </c>
    </row>
    <row r="4592" spans="2:21" ht="15" customHeight="1" x14ac:dyDescent="0.2">
      <c r="B4592" s="63" t="str">
        <f>IFERROR('Dados Status Invest STOCKS'!A4579,"-")</f>
        <v>TLC</v>
      </c>
      <c r="C4592" s="45">
        <f>IFERROR((Ações!$D4592-Ações!$K4592)/Ações!$D4592,0)</f>
        <v>0</v>
      </c>
      <c r="D4592" s="46">
        <f>(Ações!$O4592)/0.06</f>
        <v>0</v>
      </c>
      <c r="E4592" s="47">
        <f>IFERROR((Ações!$F4592-Ações!$K4592)/Ações!$F4592,0)</f>
        <v>0</v>
      </c>
      <c r="F4592" s="46" t="str">
        <f>IF(OR(Ações!$N4592&lt;0,Ações!$M4592&lt;0),"",(22.5*Ações!$M4592*Ações!$N4592)^0.5)</f>
        <v/>
      </c>
      <c r="G4592" s="47">
        <f>IFERROR((Ações!$H4592-Ações!$K4592)/Ações!$H4592,0)</f>
        <v>0</v>
      </c>
      <c r="H4592" s="48">
        <f>IFERROR(Ações!$I4592/(Ações!$P4592-Table_1[[#This Row],[CAGR LUCRO 5A]]),0)</f>
        <v>0</v>
      </c>
      <c r="I4592" s="48">
        <f>IF(Ações!$S4592&lt;0,"",Ações!$O4592*(1+Ações!$S4592))</f>
        <v>0</v>
      </c>
      <c r="J4592" s="49">
        <f>IFERROR(IF(Ações!$B4592="","",(VLOOKUP(Table_1[[#This Row],[AÇÕES]],'Dados Status Invest STOCKS'!A4578:AD5193,4)/Table_1[[#This Row],[LPA]]))/100,0)</f>
        <v>0.14942028985507247</v>
      </c>
      <c r="K4592" s="64">
        <f>IFERROR(IF(Ações!$B4592="","",VLOOKUP(Table_1[[#This Row],[AÇÕES]],'Dados Status Invest STOCKS'!A4578:AD5193,2)),0)</f>
        <v>7.09</v>
      </c>
      <c r="L4592" s="65">
        <f>IFERROR(IF(Ações!$B4592="","",VLOOKUP(Table_1[[#This Row],[AÇÕES]],'Dados Status Invest STOCKS'!A4578:AD5193,3)/100),0)</f>
        <v>0</v>
      </c>
      <c r="M4592" s="66">
        <f>IFERROR(IF(Ações!$B4592="","",VLOOKUP(Table_1[[#This Row],[AÇÕES]],'Dados Status Invest STOCKS'!A4578:AD5193,28)),0)</f>
        <v>-0.69</v>
      </c>
      <c r="N4592" s="66">
        <f>IFERROR(IF(Ações!$B4592="","",VLOOKUP(Table_1[[#This Row],[AÇÕES]],'Dados Status Invest STOCKS'!A4578:AD5193,27)),0)</f>
        <v>0.47</v>
      </c>
      <c r="O4592" s="66">
        <f>IFERROR(IF(Ações!$L4592="","",Ações!$K4592*Ações!$L4592),0)</f>
        <v>0</v>
      </c>
      <c r="P4592" s="67">
        <f t="shared" si="71"/>
        <v>0.06</v>
      </c>
      <c r="Q4592" s="67">
        <f>IFERROR(Ações!$O4592/Ações!$M4592,0)</f>
        <v>0</v>
      </c>
      <c r="R4592" s="67">
        <f>IFERROR(IF(Ações!$B4592="","",VLOOKUP(Table_1[[#This Row],[AÇÕES]],'Dados Status Invest STOCKS'!A4578:AD5193,18)/100),0)</f>
        <v>-1.4538</v>
      </c>
      <c r="S4592" s="65">
        <f>IFERROR(IF(Ações!$B4592="","",VLOOKUP(Table_1[[#This Row],[AÇÕES]],'Dados Status Invest STOCKS'!A4578:AD5193,25)/100),0)</f>
        <v>0</v>
      </c>
      <c r="T4592" s="67">
        <f>(1-Ações!$Q4592)*Ações!$R4592</f>
        <v>-1.4538</v>
      </c>
      <c r="U4592" s="68">
        <f>IF(Ações!$S4592=0,Ações!$T4592,IF(Ações!$T4592=0,Ações!$S4592,AVERAGE(Ações!$S4592,Ações!$T4592)))</f>
        <v>-1.4538</v>
      </c>
    </row>
    <row r="4593" spans="2:21" ht="15" customHeight="1" x14ac:dyDescent="0.2">
      <c r="B4593" s="63" t="str">
        <f>IFERROR('Dados Status Invest STOCKS'!A4580,"-")</f>
        <v>TLGT</v>
      </c>
      <c r="C4593" s="45">
        <f>IFERROR((Ações!$D4593-Ações!$K4593)/Ações!$D4593,0)</f>
        <v>0</v>
      </c>
      <c r="D4593" s="46">
        <f>(Ações!$O4593)/0.06</f>
        <v>0</v>
      </c>
      <c r="E4593" s="47">
        <f>IFERROR((Ações!$F4593-Ações!$K4593)/Ações!$F4593,0)</f>
        <v>0</v>
      </c>
      <c r="F4593" s="46" t="str">
        <f>IF(OR(Ações!$N4593&lt;0,Ações!$M4593&lt;0),"",(22.5*Ações!$M4593*Ações!$N4593)^0.5)</f>
        <v/>
      </c>
      <c r="G4593" s="47">
        <f>IFERROR((Ações!$H4593-Ações!$K4593)/Ações!$H4593,0)</f>
        <v>0</v>
      </c>
      <c r="H4593" s="48">
        <f>IFERROR(Ações!$I4593/(Ações!$P4593-Table_1[[#This Row],[CAGR LUCRO 5A]]),0)</f>
        <v>0</v>
      </c>
      <c r="I4593" s="48">
        <f>IF(Ações!$S4593&lt;0,"",Ações!$O4593*(1+Ações!$S4593))</f>
        <v>0</v>
      </c>
      <c r="J4593" s="49">
        <f>IFERROR(IF(Ações!$B4593="","",(VLOOKUP(Table_1[[#This Row],[AÇÕES]],'Dados Status Invest STOCKS'!A4579:AD5194,4)/Table_1[[#This Row],[LPA]]))/100,0)</f>
        <v>1.7171717171717174E-3</v>
      </c>
      <c r="K4593" s="64">
        <f>IFERROR(IF(Ações!$B4593="","",VLOOKUP(Table_1[[#This Row],[AÇÕES]],'Dados Status Invest STOCKS'!A4579:AD5194,2)),0)</f>
        <v>0.17</v>
      </c>
      <c r="L4593" s="65">
        <f>IFERROR(IF(Ações!$B4593="","",VLOOKUP(Table_1[[#This Row],[AÇÕES]],'Dados Status Invest STOCKS'!A4579:AD5194,3)/100),0)</f>
        <v>0</v>
      </c>
      <c r="M4593" s="66">
        <f>IFERROR(IF(Ações!$B4593="","",VLOOKUP(Table_1[[#This Row],[AÇÕES]],'Dados Status Invest STOCKS'!A4579:AD5194,28)),0)</f>
        <v>-0.99</v>
      </c>
      <c r="N4593" s="66">
        <f>IFERROR(IF(Ações!$B4593="","",VLOOKUP(Table_1[[#This Row],[AÇÕES]],'Dados Status Invest STOCKS'!A4579:AD5194,27)),0)</f>
        <v>-0.47</v>
      </c>
      <c r="O4593" s="66">
        <f>IFERROR(IF(Ações!$L4593="","",Ações!$K4593*Ações!$L4593),0)</f>
        <v>0</v>
      </c>
      <c r="P4593" s="67">
        <f t="shared" si="71"/>
        <v>0.06</v>
      </c>
      <c r="Q4593" s="67">
        <f>IFERROR(Ações!$O4593/Ações!$M4593,0)</f>
        <v>0</v>
      </c>
      <c r="R4593" s="67">
        <f>IFERROR(IF(Ações!$B4593="","",VLOOKUP(Table_1[[#This Row],[AÇÕES]],'Dados Status Invest STOCKS'!A4579:AD5194,18)/100),0)</f>
        <v>-2.1044</v>
      </c>
      <c r="S4593" s="65">
        <f>IFERROR(IF(Ações!$B4593="","",VLOOKUP(Table_1[[#This Row],[AÇÕES]],'Dados Status Invest STOCKS'!A4579:AD5194,25)/100),0)</f>
        <v>0</v>
      </c>
      <c r="T4593" s="67">
        <f>(1-Ações!$Q4593)*Ações!$R4593</f>
        <v>-2.1044</v>
      </c>
      <c r="U4593" s="68">
        <f>IF(Ações!$S4593=0,Ações!$T4593,IF(Ações!$T4593=0,Ações!$S4593,AVERAGE(Ações!$S4593,Ações!$T4593)))</f>
        <v>-2.1044</v>
      </c>
    </row>
    <row r="4594" spans="2:21" ht="15" customHeight="1" x14ac:dyDescent="0.2">
      <c r="B4594" s="63" t="str">
        <f>IFERROR('Dados Status Invest STOCKS'!A4581,"-")</f>
        <v>TLK</v>
      </c>
      <c r="C4594" s="45">
        <f>IFERROR((Ações!$D4594-Ações!$K4594)/Ações!$D4594,0)</f>
        <v>0.33481152993348129</v>
      </c>
      <c r="D4594" s="46">
        <f>(Ações!$O4594)/0.06</f>
        <v>44.15290000000001</v>
      </c>
      <c r="E4594" s="47">
        <f>IFERROR((Ações!$F4594-Ações!$K4594)/Ações!$F4594,0)</f>
        <v>-0.50998279925597523</v>
      </c>
      <c r="F4594" s="46">
        <f>IF(OR(Ações!$N4594&lt;0,Ações!$M4594&lt;0),"",(22.5*Ações!$M4594*Ações!$N4594)^0.5)</f>
        <v>19.450552691376149</v>
      </c>
      <c r="G4594" s="47">
        <f>IFERROR((Ações!$H4594-Ações!$K4594)/Ações!$H4594,0)</f>
        <v>0.91993804047089922</v>
      </c>
      <c r="H4594" s="48">
        <f>IFERROR(Ações!$I4594/(Ações!$P4594-Table_1[[#This Row],[CAGR LUCRO 5A]]),0)</f>
        <v>366.84088389473715</v>
      </c>
      <c r="I4594" s="48">
        <f>IF(Ações!$S4594&lt;0,"",Ações!$O4594*(1+Ações!$S4594))</f>
        <v>2.7879907176000005</v>
      </c>
      <c r="J4594" s="49">
        <f>IFERROR(IF(Ações!$B4594="","",(VLOOKUP(Table_1[[#This Row],[AÇÕES]],'Dados Status Invest STOCKS'!A4580:AD5195,4)/Table_1[[#This Row],[LPA]]))/100,0)</f>
        <v>8.5000000000000006E-2</v>
      </c>
      <c r="K4594" s="64">
        <f>IFERROR(IF(Ações!$B4594="","",VLOOKUP(Table_1[[#This Row],[AÇÕES]],'Dados Status Invest STOCKS'!A4580:AD5195,2)),0)</f>
        <v>29.37</v>
      </c>
      <c r="L4594" s="65">
        <f>IFERROR(IF(Ações!$B4594="","",VLOOKUP(Table_1[[#This Row],[AÇÕES]],'Dados Status Invest STOCKS'!A4580:AD5195,3)/100),0)</f>
        <v>9.0200000000000002E-2</v>
      </c>
      <c r="M4594" s="66">
        <f>IFERROR(IF(Ações!$B4594="","",VLOOKUP(Table_1[[#This Row],[AÇÕES]],'Dados Status Invest STOCKS'!A4580:AD5195,28)),0)</f>
        <v>1.86</v>
      </c>
      <c r="N4594" s="66">
        <f>IFERROR(IF(Ações!$B4594="","",VLOOKUP(Table_1[[#This Row],[AÇÕES]],'Dados Status Invest STOCKS'!A4580:AD5195,27)),0)</f>
        <v>9.0399999999999991</v>
      </c>
      <c r="O4594" s="66">
        <f>IFERROR(IF(Ações!$L4594="","",Ações!$K4594*Ações!$L4594),0)</f>
        <v>2.6491740000000004</v>
      </c>
      <c r="P4594" s="67">
        <f t="shared" si="71"/>
        <v>0.06</v>
      </c>
      <c r="Q4594" s="67">
        <f>IFERROR(Ações!$O4594/Ações!$M4594,0)</f>
        <v>1.4242870967741936</v>
      </c>
      <c r="R4594" s="67">
        <f>IFERROR(IF(Ações!$B4594="","",VLOOKUP(Table_1[[#This Row],[AÇÕES]],'Dados Status Invest STOCKS'!A4580:AD5195,18)/100),0)</f>
        <v>0.20559999999999998</v>
      </c>
      <c r="S4594" s="65">
        <f>IFERROR(IF(Ações!$B4594="","",VLOOKUP(Table_1[[#This Row],[AÇÕES]],'Dados Status Invest STOCKS'!A4580:AD5195,25)/100),0)</f>
        <v>5.2400000000000002E-2</v>
      </c>
      <c r="T4594" s="67">
        <f>(1-Ações!$Q4594)*Ações!$R4594</f>
        <v>-8.7233427096774202E-2</v>
      </c>
      <c r="U4594" s="68">
        <f>IF(Ações!$S4594=0,Ações!$T4594,IF(Ações!$T4594=0,Ações!$S4594,AVERAGE(Ações!$S4594,Ações!$T4594)))</f>
        <v>-1.74167135483871E-2</v>
      </c>
    </row>
    <row r="4595" spans="2:21" ht="15" customHeight="1" x14ac:dyDescent="0.2">
      <c r="B4595" s="63" t="str">
        <f>IFERROR('Dados Status Invest STOCKS'!A4582,"-")</f>
        <v>TLMD</v>
      </c>
      <c r="C4595" s="45">
        <f>IFERROR((Ações!$D4595-Ações!$K4595)/Ações!$D4595,0)</f>
        <v>0</v>
      </c>
      <c r="D4595" s="46">
        <f>(Ações!$O4595)/0.06</f>
        <v>0</v>
      </c>
      <c r="E4595" s="47">
        <f>IFERROR((Ações!$F4595-Ações!$K4595)/Ações!$F4595,0)</f>
        <v>0</v>
      </c>
      <c r="F4595" s="46" t="str">
        <f>IF(OR(Ações!$N4595&lt;0,Ações!$M4595&lt;0),"",(22.5*Ações!$M4595*Ações!$N4595)^0.5)</f>
        <v/>
      </c>
      <c r="G4595" s="47">
        <f>IFERROR((Ações!$H4595-Ações!$K4595)/Ações!$H4595,0)</f>
        <v>0</v>
      </c>
      <c r="H4595" s="48">
        <f>IFERROR(Ações!$I4595/(Ações!$P4595-Table_1[[#This Row],[CAGR LUCRO 5A]]),0)</f>
        <v>0</v>
      </c>
      <c r="I4595" s="48">
        <f>IF(Ações!$S4595&lt;0,"",Ações!$O4595*(1+Ações!$S4595))</f>
        <v>0</v>
      </c>
      <c r="J4595" s="49">
        <f>IFERROR(IF(Ações!$B4595="","",(VLOOKUP(Table_1[[#This Row],[AÇÕES]],'Dados Status Invest STOCKS'!A4581:AD5196,4)/Table_1[[#This Row],[LPA]]))/100,0)</f>
        <v>1.5806451612903224E-2</v>
      </c>
      <c r="K4595" s="64">
        <f>IFERROR(IF(Ações!$B4595="","",VLOOKUP(Table_1[[#This Row],[AÇÕES]],'Dados Status Invest STOCKS'!A4581:AD5196,2)),0)</f>
        <v>0.61</v>
      </c>
      <c r="L4595" s="65">
        <f>IFERROR(IF(Ações!$B4595="","",VLOOKUP(Table_1[[#This Row],[AÇÕES]],'Dados Status Invest STOCKS'!A4581:AD5196,3)/100),0)</f>
        <v>0</v>
      </c>
      <c r="M4595" s="66">
        <f>IFERROR(IF(Ações!$B4595="","",VLOOKUP(Table_1[[#This Row],[AÇÕES]],'Dados Status Invest STOCKS'!A4581:AD5196,28)),0)</f>
        <v>-0.62</v>
      </c>
      <c r="N4595" s="66">
        <f>IFERROR(IF(Ações!$B4595="","",VLOOKUP(Table_1[[#This Row],[AÇÕES]],'Dados Status Invest STOCKS'!A4581:AD5196,27)),0)</f>
        <v>1.77</v>
      </c>
      <c r="O4595" s="66">
        <f>IFERROR(IF(Ações!$L4595="","",Ações!$K4595*Ações!$L4595),0)</f>
        <v>0</v>
      </c>
      <c r="P4595" s="67">
        <f t="shared" si="71"/>
        <v>0.06</v>
      </c>
      <c r="Q4595" s="67">
        <f>IFERROR(Ações!$O4595/Ações!$M4595,0)</f>
        <v>0</v>
      </c>
      <c r="R4595" s="67">
        <f>IFERROR(IF(Ações!$B4595="","",VLOOKUP(Table_1[[#This Row],[AÇÕES]],'Dados Status Invest STOCKS'!A4581:AD5196,18)/100),0)</f>
        <v>-0.35060000000000002</v>
      </c>
      <c r="S4595" s="65">
        <f>IFERROR(IF(Ações!$B4595="","",VLOOKUP(Table_1[[#This Row],[AÇÕES]],'Dados Status Invest STOCKS'!A4581:AD5196,25)/100),0)</f>
        <v>0</v>
      </c>
      <c r="T4595" s="67">
        <f>(1-Ações!$Q4595)*Ações!$R4595</f>
        <v>-0.35060000000000002</v>
      </c>
      <c r="U4595" s="68">
        <f>IF(Ações!$S4595=0,Ações!$T4595,IF(Ações!$T4595=0,Ações!$S4595,AVERAGE(Ações!$S4595,Ações!$T4595)))</f>
        <v>-0.35060000000000002</v>
      </c>
    </row>
    <row r="4596" spans="2:21" ht="15" customHeight="1" x14ac:dyDescent="0.2">
      <c r="B4596" s="63" t="str">
        <f>IFERROR('Dados Status Invest STOCKS'!A4583,"-")</f>
        <v>TLMDW</v>
      </c>
      <c r="C4596" s="45">
        <f>IFERROR((Ações!$D4596-Ações!$K4596)/Ações!$D4596,0)</f>
        <v>0</v>
      </c>
      <c r="D4596" s="46">
        <f>(Ações!$O4596)/0.06</f>
        <v>0</v>
      </c>
      <c r="E4596" s="47">
        <f>IFERROR((Ações!$F4596-Ações!$K4596)/Ações!$F4596,0)</f>
        <v>0</v>
      </c>
      <c r="F4596" s="46" t="str">
        <f>IF(OR(Ações!$N4596&lt;0,Ações!$M4596&lt;0),"",(22.5*Ações!$M4596*Ações!$N4596)^0.5)</f>
        <v/>
      </c>
      <c r="G4596" s="47">
        <f>IFERROR((Ações!$H4596-Ações!$K4596)/Ações!$H4596,0)</f>
        <v>0</v>
      </c>
      <c r="H4596" s="48">
        <f>IFERROR(Ações!$I4596/(Ações!$P4596-Table_1[[#This Row],[CAGR LUCRO 5A]]),0)</f>
        <v>0</v>
      </c>
      <c r="I4596" s="48">
        <f>IF(Ações!$S4596&lt;0,"",Ações!$O4596*(1+Ações!$S4596))</f>
        <v>0</v>
      </c>
      <c r="J4596" s="49">
        <f>IFERROR(IF(Ações!$B4596="","",(VLOOKUP(Table_1[[#This Row],[AÇÕES]],'Dados Status Invest STOCKS'!A4582:AD5197,4)/Table_1[[#This Row],[LPA]]))/100,0)</f>
        <v>1.7741935483870969E-3</v>
      </c>
      <c r="K4596" s="64">
        <f>IFERROR(IF(Ações!$B4596="","",VLOOKUP(Table_1[[#This Row],[AÇÕES]],'Dados Status Invest STOCKS'!A4582:AD5197,2)),0)</f>
        <v>7.0000000000000007E-2</v>
      </c>
      <c r="L4596" s="65">
        <f>IFERROR(IF(Ações!$B4596="","",VLOOKUP(Table_1[[#This Row],[AÇÕES]],'Dados Status Invest STOCKS'!A4582:AD5197,3)/100),0)</f>
        <v>0</v>
      </c>
      <c r="M4596" s="66">
        <f>IFERROR(IF(Ações!$B4596="","",VLOOKUP(Table_1[[#This Row],[AÇÕES]],'Dados Status Invest STOCKS'!A4582:AD5197,28)),0)</f>
        <v>-0.62</v>
      </c>
      <c r="N4596" s="66">
        <f>IFERROR(IF(Ações!$B4596="","",VLOOKUP(Table_1[[#This Row],[AÇÕES]],'Dados Status Invest STOCKS'!A4582:AD5197,27)),0)</f>
        <v>1.77</v>
      </c>
      <c r="O4596" s="66">
        <f>IFERROR(IF(Ações!$L4596="","",Ações!$K4596*Ações!$L4596),0)</f>
        <v>0</v>
      </c>
      <c r="P4596" s="67">
        <f t="shared" si="71"/>
        <v>0.06</v>
      </c>
      <c r="Q4596" s="67">
        <f>IFERROR(Ações!$O4596/Ações!$M4596,0)</f>
        <v>0</v>
      </c>
      <c r="R4596" s="67">
        <f>IFERROR(IF(Ações!$B4596="","",VLOOKUP(Table_1[[#This Row],[AÇÕES]],'Dados Status Invest STOCKS'!A4582:AD5197,18)/100),0)</f>
        <v>-0.35060000000000002</v>
      </c>
      <c r="S4596" s="65">
        <f>IFERROR(IF(Ações!$B4596="","",VLOOKUP(Table_1[[#This Row],[AÇÕES]],'Dados Status Invest STOCKS'!A4582:AD5197,25)/100),0)</f>
        <v>0</v>
      </c>
      <c r="T4596" s="67">
        <f>(1-Ações!$Q4596)*Ações!$R4596</f>
        <v>-0.35060000000000002</v>
      </c>
      <c r="U4596" s="68">
        <f>IF(Ações!$S4596=0,Ações!$T4596,IF(Ações!$T4596=0,Ações!$S4596,AVERAGE(Ações!$S4596,Ações!$T4596)))</f>
        <v>-0.35060000000000002</v>
      </c>
    </row>
    <row r="4597" spans="2:21" ht="15" customHeight="1" x14ac:dyDescent="0.2">
      <c r="B4597" s="63" t="str">
        <f>IFERROR('Dados Status Invest STOCKS'!A4584,"-")</f>
        <v>TLND</v>
      </c>
      <c r="C4597" s="45">
        <f>IFERROR((Ações!$D4597-Ações!$K4597)/Ações!$D4597,0)</f>
        <v>0</v>
      </c>
      <c r="D4597" s="46">
        <f>(Ações!$O4597)/0.06</f>
        <v>0</v>
      </c>
      <c r="E4597" s="47">
        <f>IFERROR((Ações!$F4597-Ações!$K4597)/Ações!$F4597,0)</f>
        <v>0</v>
      </c>
      <c r="F4597" s="46" t="str">
        <f>IF(OR(Ações!$N4597&lt;0,Ações!$M4597&lt;0),"",(22.5*Ações!$M4597*Ações!$N4597)^0.5)</f>
        <v/>
      </c>
      <c r="G4597" s="47">
        <f>IFERROR((Ações!$H4597-Ações!$K4597)/Ações!$H4597,0)</f>
        <v>0</v>
      </c>
      <c r="H4597" s="48">
        <f>IFERROR(Ações!$I4597/(Ações!$P4597-Table_1[[#This Row],[CAGR LUCRO 5A]]),0)</f>
        <v>0</v>
      </c>
      <c r="I4597" s="48">
        <f>IF(Ações!$S4597&lt;0,"",Ações!$O4597*(1+Ações!$S4597))</f>
        <v>0</v>
      </c>
      <c r="J4597" s="49">
        <f>IFERROR(IF(Ações!$B4597="","",(VLOOKUP(Table_1[[#This Row],[AÇÕES]],'Dados Status Invest STOCKS'!A4583:AD5198,4)/Table_1[[#This Row],[LPA]]))/100,0)</f>
        <v>9.9766536964980543E-2</v>
      </c>
      <c r="K4597" s="64">
        <f>IFERROR(IF(Ações!$B4597="","",VLOOKUP(Table_1[[#This Row],[AÇÕES]],'Dados Status Invest STOCKS'!A4583:AD5198,2)),0)</f>
        <v>65.97</v>
      </c>
      <c r="L4597" s="65">
        <f>IFERROR(IF(Ações!$B4597="","",VLOOKUP(Table_1[[#This Row],[AÇÕES]],'Dados Status Invest STOCKS'!A4583:AD5198,3)/100),0)</f>
        <v>0</v>
      </c>
      <c r="M4597" s="66">
        <f>IFERROR(IF(Ações!$B4597="","",VLOOKUP(Table_1[[#This Row],[AÇÕES]],'Dados Status Invest STOCKS'!A4583:AD5198,28)),0)</f>
        <v>-2.57</v>
      </c>
      <c r="N4597" s="66">
        <f>IFERROR(IF(Ações!$B4597="","",VLOOKUP(Table_1[[#This Row],[AÇÕES]],'Dados Status Invest STOCKS'!A4583:AD5198,27)),0)</f>
        <v>0.19</v>
      </c>
      <c r="O4597" s="66">
        <f>IFERROR(IF(Ações!$L4597="","",Ações!$K4597*Ações!$L4597),0)</f>
        <v>0</v>
      </c>
      <c r="P4597" s="67">
        <f t="shared" si="71"/>
        <v>0.06</v>
      </c>
      <c r="Q4597" s="67">
        <f>IFERROR(Ações!$O4597/Ações!$M4597,0)</f>
        <v>0</v>
      </c>
      <c r="R4597" s="67">
        <f>IFERROR(IF(Ações!$B4597="","",VLOOKUP(Table_1[[#This Row],[AÇÕES]],'Dados Status Invest STOCKS'!A4583:AD5198,18)/100),0)</f>
        <v>-13.2477</v>
      </c>
      <c r="S4597" s="65">
        <f>IFERROR(IF(Ações!$B4597="","",VLOOKUP(Table_1[[#This Row],[AÇÕES]],'Dados Status Invest STOCKS'!A4583:AD5198,25)/100),0)</f>
        <v>0</v>
      </c>
      <c r="T4597" s="67">
        <f>(1-Ações!$Q4597)*Ações!$R4597</f>
        <v>-13.2477</v>
      </c>
      <c r="U4597" s="68">
        <f>IF(Ações!$S4597=0,Ações!$T4597,IF(Ações!$T4597=0,Ações!$S4597,AVERAGE(Ações!$S4597,Ações!$T4597)))</f>
        <v>-13.2477</v>
      </c>
    </row>
    <row r="4598" spans="2:21" ht="15" customHeight="1" x14ac:dyDescent="0.2">
      <c r="B4598" s="63" t="str">
        <f>IFERROR('Dados Status Invest STOCKS'!A4585,"-")</f>
        <v>TLRY</v>
      </c>
      <c r="C4598" s="45">
        <f>IFERROR((Ações!$D4598-Ações!$K4598)/Ações!$D4598,0)</f>
        <v>0</v>
      </c>
      <c r="D4598" s="46">
        <f>(Ações!$O4598)/0.06</f>
        <v>0</v>
      </c>
      <c r="E4598" s="47">
        <f>IFERROR((Ações!$F4598-Ações!$K4598)/Ações!$F4598,0)</f>
        <v>0</v>
      </c>
      <c r="F4598" s="46" t="str">
        <f>IF(OR(Ações!$N4598&lt;0,Ações!$M4598&lt;0),"",(22.5*Ações!$M4598*Ações!$N4598)^0.5)</f>
        <v/>
      </c>
      <c r="G4598" s="47">
        <f>IFERROR((Ações!$H4598-Ações!$K4598)/Ações!$H4598,0)</f>
        <v>0</v>
      </c>
      <c r="H4598" s="48">
        <f>IFERROR(Ações!$I4598/(Ações!$P4598-Table_1[[#This Row],[CAGR LUCRO 5A]]),0)</f>
        <v>0</v>
      </c>
      <c r="I4598" s="48">
        <f>IF(Ações!$S4598&lt;0,"",Ações!$O4598*(1+Ações!$S4598))</f>
        <v>0</v>
      </c>
      <c r="J4598" s="49">
        <f>IFERROR(IF(Ações!$B4598="","",(VLOOKUP(Table_1[[#This Row],[AÇÕES]],'Dados Status Invest STOCKS'!A4584:AD5199,4)/Table_1[[#This Row],[LPA]]))/100,0)</f>
        <v>1.4529999999999998</v>
      </c>
      <c r="K4598" s="64">
        <f>IFERROR(IF(Ações!$B4598="","",VLOOKUP(Table_1[[#This Row],[AÇÕES]],'Dados Status Invest STOCKS'!A4584:AD5199,2)),0)</f>
        <v>5.84</v>
      </c>
      <c r="L4598" s="65">
        <f>IFERROR(IF(Ações!$B4598="","",VLOOKUP(Table_1[[#This Row],[AÇÕES]],'Dados Status Invest STOCKS'!A4584:AD5199,3)/100),0)</f>
        <v>0</v>
      </c>
      <c r="M4598" s="66">
        <f>IFERROR(IF(Ações!$B4598="","",VLOOKUP(Table_1[[#This Row],[AÇÕES]],'Dados Status Invest STOCKS'!A4584:AD5199,28)),0)</f>
        <v>-0.2</v>
      </c>
      <c r="N4598" s="66">
        <f>IFERROR(IF(Ações!$B4598="","",VLOOKUP(Table_1[[#This Row],[AÇÕES]],'Dados Status Invest STOCKS'!A4584:AD5199,27)),0)</f>
        <v>9.51</v>
      </c>
      <c r="O4598" s="66">
        <f>IFERROR(IF(Ações!$L4598="","",Ações!$K4598*Ações!$L4598),0)</f>
        <v>0</v>
      </c>
      <c r="P4598" s="67">
        <f t="shared" si="71"/>
        <v>0.06</v>
      </c>
      <c r="Q4598" s="67">
        <f>IFERROR(Ações!$O4598/Ações!$M4598,0)</f>
        <v>0</v>
      </c>
      <c r="R4598" s="67">
        <f>IFERROR(IF(Ações!$B4598="","",VLOOKUP(Table_1[[#This Row],[AÇÕES]],'Dados Status Invest STOCKS'!A4584:AD5199,18)/100),0)</f>
        <v>-2.1099999999999997E-2</v>
      </c>
      <c r="S4598" s="65">
        <f>IFERROR(IF(Ações!$B4598="","",VLOOKUP(Table_1[[#This Row],[AÇÕES]],'Dados Status Invest STOCKS'!A4584:AD5199,25)/100),0)</f>
        <v>0</v>
      </c>
      <c r="T4598" s="67">
        <f>(1-Ações!$Q4598)*Ações!$R4598</f>
        <v>-2.1099999999999997E-2</v>
      </c>
      <c r="U4598" s="68">
        <f>IF(Ações!$S4598=0,Ações!$T4598,IF(Ações!$T4598=0,Ações!$S4598,AVERAGE(Ações!$S4598,Ações!$T4598)))</f>
        <v>-2.1099999999999997E-2</v>
      </c>
    </row>
    <row r="4599" spans="2:21" ht="15" customHeight="1" x14ac:dyDescent="0.2">
      <c r="B4599" s="63" t="str">
        <f>IFERROR('Dados Status Invest STOCKS'!A4586,"-")</f>
        <v>TLS</v>
      </c>
      <c r="C4599" s="45">
        <f>IFERROR((Ações!$D4599-Ações!$K4599)/Ações!$D4599,0)</f>
        <v>0</v>
      </c>
      <c r="D4599" s="46">
        <f>(Ações!$O4599)/0.06</f>
        <v>0</v>
      </c>
      <c r="E4599" s="47">
        <f>IFERROR((Ações!$F4599-Ações!$K4599)/Ações!$F4599,0)</f>
        <v>0</v>
      </c>
      <c r="F4599" s="46" t="str">
        <f>IF(OR(Ações!$N4599&lt;0,Ações!$M4599&lt;0),"",(22.5*Ações!$M4599*Ações!$N4599)^0.5)</f>
        <v/>
      </c>
      <c r="G4599" s="47">
        <f>IFERROR((Ações!$H4599-Ações!$K4599)/Ações!$H4599,0)</f>
        <v>0</v>
      </c>
      <c r="H4599" s="48">
        <f>IFERROR(Ações!$I4599/(Ações!$P4599-Table_1[[#This Row],[CAGR LUCRO 5A]]),0)</f>
        <v>0</v>
      </c>
      <c r="I4599" s="48">
        <f>IF(Ações!$S4599&lt;0,"",Ações!$O4599*(1+Ações!$S4599))</f>
        <v>0</v>
      </c>
      <c r="J4599" s="49">
        <f>IFERROR(IF(Ações!$B4599="","",(VLOOKUP(Table_1[[#This Row],[AÇÕES]],'Dados Status Invest STOCKS'!A4585:AD5200,4)/Table_1[[#This Row],[LPA]]))/100,0)</f>
        <v>0.44788461538461533</v>
      </c>
      <c r="K4599" s="64">
        <f>IFERROR(IF(Ações!$B4599="","",VLOOKUP(Table_1[[#This Row],[AÇÕES]],'Dados Status Invest STOCKS'!A4585:AD5200,2)),0)</f>
        <v>12.22</v>
      </c>
      <c r="L4599" s="65">
        <f>IFERROR(IF(Ações!$B4599="","",VLOOKUP(Table_1[[#This Row],[AÇÕES]],'Dados Status Invest STOCKS'!A4585:AD5200,3)/100),0)</f>
        <v>0</v>
      </c>
      <c r="M4599" s="66">
        <f>IFERROR(IF(Ações!$B4599="","",VLOOKUP(Table_1[[#This Row],[AÇÕES]],'Dados Status Invest STOCKS'!A4585:AD5200,28)),0)</f>
        <v>-0.52</v>
      </c>
      <c r="N4599" s="66">
        <f>IFERROR(IF(Ações!$B4599="","",VLOOKUP(Table_1[[#This Row],[AÇÕES]],'Dados Status Invest STOCKS'!A4585:AD5200,27)),0)</f>
        <v>2.57</v>
      </c>
      <c r="O4599" s="66">
        <f>IFERROR(IF(Ações!$L4599="","",Ações!$K4599*Ações!$L4599),0)</f>
        <v>0</v>
      </c>
      <c r="P4599" s="67">
        <f t="shared" si="71"/>
        <v>0.06</v>
      </c>
      <c r="Q4599" s="67">
        <f>IFERROR(Ações!$O4599/Ações!$M4599,0)</f>
        <v>0</v>
      </c>
      <c r="R4599" s="67">
        <f>IFERROR(IF(Ações!$B4599="","",VLOOKUP(Table_1[[#This Row],[AÇÕES]],'Dados Status Invest STOCKS'!A4585:AD5200,18)/100),0)</f>
        <v>-0.20430000000000001</v>
      </c>
      <c r="S4599" s="65">
        <f>IFERROR(IF(Ações!$B4599="","",VLOOKUP(Table_1[[#This Row],[AÇÕES]],'Dados Status Invest STOCKS'!A4585:AD5200,25)/100),0)</f>
        <v>0</v>
      </c>
      <c r="T4599" s="67">
        <f>(1-Ações!$Q4599)*Ações!$R4599</f>
        <v>-0.20430000000000001</v>
      </c>
      <c r="U4599" s="68">
        <f>IF(Ações!$S4599=0,Ações!$T4599,IF(Ações!$T4599=0,Ações!$S4599,AVERAGE(Ações!$S4599,Ações!$T4599)))</f>
        <v>-0.20430000000000001</v>
      </c>
    </row>
    <row r="4600" spans="2:21" ht="15" customHeight="1" x14ac:dyDescent="0.2">
      <c r="B4600" s="63" t="str">
        <f>IFERROR('Dados Status Invest STOCKS'!A4587,"-")</f>
        <v>TLYS</v>
      </c>
      <c r="C4600" s="45">
        <f>IFERROR((Ações!$D4600-Ações!$K4600)/Ações!$D4600,0)</f>
        <v>0</v>
      </c>
      <c r="D4600" s="46">
        <f>(Ações!$O4600)/0.06</f>
        <v>0</v>
      </c>
      <c r="E4600" s="47">
        <f>IFERROR((Ações!$F4600-Ações!$K4600)/Ações!$F4600,0)</f>
        <v>0.21405718652031769</v>
      </c>
      <c r="F4600" s="46">
        <f>IF(OR(Ações!$N4600&lt;0,Ações!$M4600&lt;0),"",(22.5*Ações!$M4600*Ações!$N4600)^0.5)</f>
        <v>16.604261501193001</v>
      </c>
      <c r="G4600" s="47">
        <f>IFERROR((Ações!$H4600-Ações!$K4600)/Ações!$H4600,0)</f>
        <v>0</v>
      </c>
      <c r="H4600" s="48">
        <f>IFERROR(Ações!$I4600/(Ações!$P4600-Table_1[[#This Row],[CAGR LUCRO 5A]]),0)</f>
        <v>0</v>
      </c>
      <c r="I4600" s="48">
        <f>IF(Ações!$S4600&lt;0,"",Ações!$O4600*(1+Ações!$S4600))</f>
        <v>0</v>
      </c>
      <c r="J4600" s="49">
        <f>IFERROR(IF(Ações!$B4600="","",(VLOOKUP(Table_1[[#This Row],[AÇÕES]],'Dados Status Invest STOCKS'!A4586:AD5201,4)/Table_1[[#This Row],[LPA]]))/100,0)</f>
        <v>3.3604060913705582E-2</v>
      </c>
      <c r="K4600" s="64">
        <f>IFERROR(IF(Ações!$B4600="","",VLOOKUP(Table_1[[#This Row],[AÇÕES]],'Dados Status Invest STOCKS'!A4586:AD5201,2)),0)</f>
        <v>13.05</v>
      </c>
      <c r="L4600" s="65">
        <f>IFERROR(IF(Ações!$B4600="","",VLOOKUP(Table_1[[#This Row],[AÇÕES]],'Dados Status Invest STOCKS'!A4586:AD5201,3)/100),0)</f>
        <v>0</v>
      </c>
      <c r="M4600" s="66">
        <f>IFERROR(IF(Ações!$B4600="","",VLOOKUP(Table_1[[#This Row],[AÇÕES]],'Dados Status Invest STOCKS'!A4586:AD5201,28)),0)</f>
        <v>1.97</v>
      </c>
      <c r="N4600" s="66">
        <f>IFERROR(IF(Ações!$B4600="","",VLOOKUP(Table_1[[#This Row],[AÇÕES]],'Dados Status Invest STOCKS'!A4586:AD5201,27)),0)</f>
        <v>6.22</v>
      </c>
      <c r="O4600" s="66">
        <f>IFERROR(IF(Ações!$L4600="","",Ações!$K4600*Ações!$L4600),0)</f>
        <v>0</v>
      </c>
      <c r="P4600" s="67">
        <f t="shared" si="71"/>
        <v>0.06</v>
      </c>
      <c r="Q4600" s="67">
        <f>IFERROR(Ações!$O4600/Ações!$M4600,0)</f>
        <v>0</v>
      </c>
      <c r="R4600" s="67">
        <f>IFERROR(IF(Ações!$B4600="","",VLOOKUP(Table_1[[#This Row],[AÇÕES]],'Dados Status Invest STOCKS'!A4586:AD5201,18)/100),0)</f>
        <v>0.317</v>
      </c>
      <c r="S4600" s="65">
        <f>IFERROR(IF(Ações!$B4600="","",VLOOKUP(Table_1[[#This Row],[AÇÕES]],'Dados Status Invest STOCKS'!A4586:AD5201,25)/100),0)</f>
        <v>0</v>
      </c>
      <c r="T4600" s="67">
        <f>(1-Ações!$Q4600)*Ações!$R4600</f>
        <v>0.317</v>
      </c>
      <c r="U4600" s="68">
        <f>IF(Ações!$S4600=0,Ações!$T4600,IF(Ações!$T4600=0,Ações!$S4600,AVERAGE(Ações!$S4600,Ações!$T4600)))</f>
        <v>0.317</v>
      </c>
    </row>
    <row r="4601" spans="2:21" ht="15" customHeight="1" x14ac:dyDescent="0.2">
      <c r="B4601" s="63" t="str">
        <f>IFERROR('Dados Status Invest STOCKS'!A4588,"-")</f>
        <v>TM</v>
      </c>
      <c r="C4601" s="45">
        <f>IFERROR((Ações!$D4601-Ações!$K4601)/Ações!$D4601,0)</f>
        <v>-1.9268292682926826</v>
      </c>
      <c r="D4601" s="46">
        <f>(Ações!$O4601)/0.06</f>
        <v>67.547499999999999</v>
      </c>
      <c r="E4601" s="47">
        <f>IFERROR((Ações!$F4601-Ações!$K4601)/Ações!$F4601,0)</f>
        <v>0.27398702698812738</v>
      </c>
      <c r="F4601" s="46">
        <f>IF(OR(Ações!$N4601&lt;0,Ações!$M4601&lt;0),"",(22.5*Ações!$M4601*Ações!$N4601)^0.5)</f>
        <v>272.30918364976236</v>
      </c>
      <c r="G4601" s="47">
        <f>IFERROR((Ações!$H4601-Ações!$K4601)/Ações!$H4601,0)</f>
        <v>-1.1727217666343004</v>
      </c>
      <c r="H4601" s="48">
        <f>IFERROR(Ações!$I4601/(Ações!$P4601-Table_1[[#This Row],[CAGR LUCRO 5A]]),0)</f>
        <v>90.991862389380515</v>
      </c>
      <c r="I4601" s="48">
        <f>IF(Ações!$S4601&lt;0,"",Ações!$O4601*(1+Ações!$S4601))</f>
        <v>4.1128321799999989</v>
      </c>
      <c r="J4601" s="49">
        <f>IFERROR(IF(Ações!$B4601="","",(VLOOKUP(Table_1[[#This Row],[AÇÕES]],'Dados Status Invest STOCKS'!A4587:AD5202,4)/Table_1[[#This Row],[LPA]]))/100,0)</f>
        <v>4.9102691924227324E-3</v>
      </c>
      <c r="K4601" s="64">
        <f>IFERROR(IF(Ações!$B4601="","",VLOOKUP(Table_1[[#This Row],[AÇÕES]],'Dados Status Invest STOCKS'!A4587:AD5202,2)),0)</f>
        <v>197.7</v>
      </c>
      <c r="L4601" s="65">
        <f>IFERROR(IF(Ações!$B4601="","",VLOOKUP(Table_1[[#This Row],[AÇÕES]],'Dados Status Invest STOCKS'!A4587:AD5202,3)/100),0)</f>
        <v>2.0499999999999997E-2</v>
      </c>
      <c r="M4601" s="66">
        <f>IFERROR(IF(Ações!$B4601="","",VLOOKUP(Table_1[[#This Row],[AÇÕES]],'Dados Status Invest STOCKS'!A4587:AD5202,28)),0)</f>
        <v>20.059999999999999</v>
      </c>
      <c r="N4601" s="66">
        <f>IFERROR(IF(Ações!$B4601="","",VLOOKUP(Table_1[[#This Row],[AÇÕES]],'Dados Status Invest STOCKS'!A4587:AD5202,27)),0)</f>
        <v>164.29</v>
      </c>
      <c r="O4601" s="66">
        <f>IFERROR(IF(Ações!$L4601="","",Ações!$K4601*Ações!$L4601),0)</f>
        <v>4.0528499999999994</v>
      </c>
      <c r="P4601" s="67">
        <f t="shared" si="71"/>
        <v>0.06</v>
      </c>
      <c r="Q4601" s="67">
        <f>IFERROR(Ações!$O4601/Ações!$M4601,0)</f>
        <v>0.20203639082751743</v>
      </c>
      <c r="R4601" s="67">
        <f>IFERROR(IF(Ações!$B4601="","",VLOOKUP(Table_1[[#This Row],[AÇÕES]],'Dados Status Invest STOCKS'!A4587:AD5202,18)/100),0)</f>
        <v>0.12210000000000001</v>
      </c>
      <c r="S4601" s="65">
        <f>IFERROR(IF(Ações!$B4601="","",VLOOKUP(Table_1[[#This Row],[AÇÕES]],'Dados Status Invest STOCKS'!A4587:AD5202,25)/100),0)</f>
        <v>1.4800000000000001E-2</v>
      </c>
      <c r="T4601" s="67">
        <f>(1-Ações!$Q4601)*Ações!$R4601</f>
        <v>9.7431356679960127E-2</v>
      </c>
      <c r="U4601" s="68">
        <f>IF(Ações!$S4601=0,Ações!$T4601,IF(Ações!$T4601=0,Ações!$S4601,AVERAGE(Ações!$S4601,Ações!$T4601)))</f>
        <v>5.611567833998006E-2</v>
      </c>
    </row>
    <row r="4602" spans="2:21" ht="15" customHeight="1" x14ac:dyDescent="0.2">
      <c r="B4602" s="63" t="str">
        <f>IFERROR('Dados Status Invest STOCKS'!A4589,"-")</f>
        <v>TMDI</v>
      </c>
      <c r="C4602" s="45">
        <f>IFERROR((Ações!$D4602-Ações!$K4602)/Ações!$D4602,0)</f>
        <v>0</v>
      </c>
      <c r="D4602" s="46">
        <f>(Ações!$O4602)/0.06</f>
        <v>0</v>
      </c>
      <c r="E4602" s="47">
        <f>IFERROR((Ações!$F4602-Ações!$K4602)/Ações!$F4602,0)</f>
        <v>0</v>
      </c>
      <c r="F4602" s="46" t="str">
        <f>IF(OR(Ações!$N4602&lt;0,Ações!$M4602&lt;0),"",(22.5*Ações!$M4602*Ações!$N4602)^0.5)</f>
        <v/>
      </c>
      <c r="G4602" s="47">
        <f>IFERROR((Ações!$H4602-Ações!$K4602)/Ações!$H4602,0)</f>
        <v>0</v>
      </c>
      <c r="H4602" s="48">
        <f>IFERROR(Ações!$I4602/(Ações!$P4602-Table_1[[#This Row],[CAGR LUCRO 5A]]),0)</f>
        <v>0</v>
      </c>
      <c r="I4602" s="48">
        <f>IF(Ações!$S4602&lt;0,"",Ações!$O4602*(1+Ações!$S4602))</f>
        <v>0</v>
      </c>
      <c r="J4602" s="49">
        <f>IFERROR(IF(Ações!$B4602="","",(VLOOKUP(Table_1[[#This Row],[AÇÕES]],'Dados Status Invest STOCKS'!A4588:AD5203,4)/Table_1[[#This Row],[LPA]]))/100,0)</f>
        <v>2.645502645502646E-5</v>
      </c>
      <c r="K4602" s="64">
        <f>IFERROR(IF(Ações!$B4602="","",VLOOKUP(Table_1[[#This Row],[AÇÕES]],'Dados Status Invest STOCKS'!A4588:AD5203,2)),0)</f>
        <v>0.56999999999999995</v>
      </c>
      <c r="L4602" s="65">
        <f>IFERROR(IF(Ações!$B4602="","",VLOOKUP(Table_1[[#This Row],[AÇÕES]],'Dados Status Invest STOCKS'!A4588:AD5203,3)/100),0)</f>
        <v>0</v>
      </c>
      <c r="M4602" s="66">
        <f>IFERROR(IF(Ações!$B4602="","",VLOOKUP(Table_1[[#This Row],[AÇÕES]],'Dados Status Invest STOCKS'!A4588:AD5203,28)),0)</f>
        <v>-15.12</v>
      </c>
      <c r="N4602" s="66">
        <f>IFERROR(IF(Ações!$B4602="","",VLOOKUP(Table_1[[#This Row],[AÇÕES]],'Dados Status Invest STOCKS'!A4588:AD5203,27)),0)</f>
        <v>0.28999999999999998</v>
      </c>
      <c r="O4602" s="66">
        <f>IFERROR(IF(Ações!$L4602="","",Ações!$K4602*Ações!$L4602),0)</f>
        <v>0</v>
      </c>
      <c r="P4602" s="67">
        <f t="shared" si="71"/>
        <v>0.06</v>
      </c>
      <c r="Q4602" s="67">
        <f>IFERROR(Ações!$O4602/Ações!$M4602,0)</f>
        <v>0</v>
      </c>
      <c r="R4602" s="67">
        <f>IFERROR(IF(Ações!$B4602="","",VLOOKUP(Table_1[[#This Row],[AÇÕES]],'Dados Status Invest STOCKS'!A4588:AD5203,18)/100),0)</f>
        <v>-52.0533</v>
      </c>
      <c r="S4602" s="65">
        <f>IFERROR(IF(Ações!$B4602="","",VLOOKUP(Table_1[[#This Row],[AÇÕES]],'Dados Status Invest STOCKS'!A4588:AD5203,25)/100),0)</f>
        <v>0</v>
      </c>
      <c r="T4602" s="67">
        <f>(1-Ações!$Q4602)*Ações!$R4602</f>
        <v>-52.0533</v>
      </c>
      <c r="U4602" s="68">
        <f>IF(Ações!$S4602=0,Ações!$T4602,IF(Ações!$T4602=0,Ações!$S4602,AVERAGE(Ações!$S4602,Ações!$T4602)))</f>
        <v>-52.0533</v>
      </c>
    </row>
    <row r="4603" spans="2:21" ht="15" customHeight="1" x14ac:dyDescent="0.2">
      <c r="B4603" s="63" t="str">
        <f>IFERROR('Dados Status Invest STOCKS'!A4590,"-")</f>
        <v>TMDX</v>
      </c>
      <c r="C4603" s="45">
        <f>IFERROR((Ações!$D4603-Ações!$K4603)/Ações!$D4603,0)</f>
        <v>0</v>
      </c>
      <c r="D4603" s="46">
        <f>(Ações!$O4603)/0.06</f>
        <v>0</v>
      </c>
      <c r="E4603" s="47">
        <f>IFERROR((Ações!$F4603-Ações!$K4603)/Ações!$F4603,0)</f>
        <v>0</v>
      </c>
      <c r="F4603" s="46" t="str">
        <f>IF(OR(Ações!$N4603&lt;0,Ações!$M4603&lt;0),"",(22.5*Ações!$M4603*Ações!$N4603)^0.5)</f>
        <v/>
      </c>
      <c r="G4603" s="47">
        <f>IFERROR((Ações!$H4603-Ações!$K4603)/Ações!$H4603,0)</f>
        <v>0</v>
      </c>
      <c r="H4603" s="48">
        <f>IFERROR(Ações!$I4603/(Ações!$P4603-Table_1[[#This Row],[CAGR LUCRO 5A]]),0)</f>
        <v>0</v>
      </c>
      <c r="I4603" s="48">
        <f>IF(Ações!$S4603&lt;0,"",Ações!$O4603*(1+Ações!$S4603))</f>
        <v>0</v>
      </c>
      <c r="J4603" s="49">
        <f>IFERROR(IF(Ações!$B4603="","",(VLOOKUP(Table_1[[#This Row],[AÇÕES]],'Dados Status Invest STOCKS'!A4589:AD5204,4)/Table_1[[#This Row],[LPA]]))/100,0)</f>
        <v>8.2867647058823518E-2</v>
      </c>
      <c r="K4603" s="64">
        <f>IFERROR(IF(Ações!$B4603="","",VLOOKUP(Table_1[[#This Row],[AÇÕES]],'Dados Status Invest STOCKS'!A4589:AD5204,2)),0)</f>
        <v>15.36</v>
      </c>
      <c r="L4603" s="65">
        <f>IFERROR(IF(Ações!$B4603="","",VLOOKUP(Table_1[[#This Row],[AÇÕES]],'Dados Status Invest STOCKS'!A4589:AD5204,3)/100),0)</f>
        <v>0</v>
      </c>
      <c r="M4603" s="66">
        <f>IFERROR(IF(Ações!$B4603="","",VLOOKUP(Table_1[[#This Row],[AÇÕES]],'Dados Status Invest STOCKS'!A4589:AD5204,28)),0)</f>
        <v>-1.36</v>
      </c>
      <c r="N4603" s="66">
        <f>IFERROR(IF(Ações!$B4603="","",VLOOKUP(Table_1[[#This Row],[AÇÕES]],'Dados Status Invest STOCKS'!A4589:AD5204,27)),0)</f>
        <v>2.83</v>
      </c>
      <c r="O4603" s="66">
        <f>IFERROR(IF(Ações!$L4603="","",Ações!$K4603*Ações!$L4603),0)</f>
        <v>0</v>
      </c>
      <c r="P4603" s="67">
        <f t="shared" si="71"/>
        <v>0.06</v>
      </c>
      <c r="Q4603" s="67">
        <f>IFERROR(Ações!$O4603/Ações!$M4603,0)</f>
        <v>0</v>
      </c>
      <c r="R4603" s="67">
        <f>IFERROR(IF(Ações!$B4603="","",VLOOKUP(Table_1[[#This Row],[AÇÕES]],'Dados Status Invest STOCKS'!A4589:AD5204,18)/100),0)</f>
        <v>-0.48200000000000004</v>
      </c>
      <c r="S4603" s="65">
        <f>IFERROR(IF(Ações!$B4603="","",VLOOKUP(Table_1[[#This Row],[AÇÕES]],'Dados Status Invest STOCKS'!A4589:AD5204,25)/100),0)</f>
        <v>0</v>
      </c>
      <c r="T4603" s="67">
        <f>(1-Ações!$Q4603)*Ações!$R4603</f>
        <v>-0.48200000000000004</v>
      </c>
      <c r="U4603" s="68">
        <f>IF(Ações!$S4603=0,Ações!$T4603,IF(Ações!$T4603=0,Ações!$S4603,AVERAGE(Ações!$S4603,Ações!$T4603)))</f>
        <v>-0.48200000000000004</v>
      </c>
    </row>
    <row r="4604" spans="2:21" ht="15" customHeight="1" x14ac:dyDescent="0.2">
      <c r="B4604" s="63" t="str">
        <f>IFERROR('Dados Status Invest STOCKS'!A4591,"-")</f>
        <v>TME</v>
      </c>
      <c r="C4604" s="45">
        <f>IFERROR((Ações!$D4604-Ações!$K4604)/Ações!$D4604,0)</f>
        <v>0</v>
      </c>
      <c r="D4604" s="46">
        <f>(Ações!$O4604)/0.06</f>
        <v>0</v>
      </c>
      <c r="E4604" s="47">
        <f>IFERROR((Ações!$F4604-Ações!$K4604)/Ações!$F4604,0)</f>
        <v>6.2425834575796767E-3</v>
      </c>
      <c r="F4604" s="46">
        <f>IF(OR(Ações!$N4604&lt;0,Ações!$M4604&lt;0),"",(22.5*Ações!$M4604*Ações!$N4604)^0.5)</f>
        <v>6.2288843302793797</v>
      </c>
      <c r="G4604" s="47">
        <f>IFERROR((Ações!$H4604-Ações!$K4604)/Ações!$H4604,0)</f>
        <v>0</v>
      </c>
      <c r="H4604" s="48">
        <f>IFERROR(Ações!$I4604/(Ações!$P4604-Table_1[[#This Row],[CAGR LUCRO 5A]]),0)</f>
        <v>0</v>
      </c>
      <c r="I4604" s="48">
        <f>IF(Ações!$S4604&lt;0,"",Ações!$O4604*(1+Ações!$S4604))</f>
        <v>0</v>
      </c>
      <c r="J4604" s="49">
        <f>IFERROR(IF(Ações!$B4604="","",(VLOOKUP(Table_1[[#This Row],[AÇÕES]],'Dados Status Invest STOCKS'!A4590:AD5205,4)/Table_1[[#This Row],[LPA]]))/100,0)</f>
        <v>0.47388888888888886</v>
      </c>
      <c r="K4604" s="64">
        <f>IFERROR(IF(Ações!$B4604="","",VLOOKUP(Table_1[[#This Row],[AÇÕES]],'Dados Status Invest STOCKS'!A4590:AD5205,2)),0)</f>
        <v>6.19</v>
      </c>
      <c r="L4604" s="65">
        <f>IFERROR(IF(Ações!$B4604="","",VLOOKUP(Table_1[[#This Row],[AÇÕES]],'Dados Status Invest STOCKS'!A4590:AD5205,3)/100),0)</f>
        <v>0</v>
      </c>
      <c r="M4604" s="66">
        <f>IFERROR(IF(Ações!$B4604="","",VLOOKUP(Table_1[[#This Row],[AÇÕES]],'Dados Status Invest STOCKS'!A4590:AD5205,28)),0)</f>
        <v>0.36</v>
      </c>
      <c r="N4604" s="66">
        <f>IFERROR(IF(Ações!$B4604="","",VLOOKUP(Table_1[[#This Row],[AÇÕES]],'Dados Status Invest STOCKS'!A4590:AD5205,27)),0)</f>
        <v>4.79</v>
      </c>
      <c r="O4604" s="66">
        <f>IFERROR(IF(Ações!$L4604="","",Ações!$K4604*Ações!$L4604),0)</f>
        <v>0</v>
      </c>
      <c r="P4604" s="67">
        <f t="shared" si="71"/>
        <v>0.06</v>
      </c>
      <c r="Q4604" s="67">
        <f>IFERROR(Ações!$O4604/Ações!$M4604,0)</f>
        <v>0</v>
      </c>
      <c r="R4604" s="67">
        <f>IFERROR(IF(Ações!$B4604="","",VLOOKUP(Table_1[[#This Row],[AÇÕES]],'Dados Status Invest STOCKS'!A4590:AD5205,18)/100),0)</f>
        <v>7.5700000000000003E-2</v>
      </c>
      <c r="S4604" s="65">
        <f>IFERROR(IF(Ações!$B4604="","",VLOOKUP(Table_1[[#This Row],[AÇÕES]],'Dados Status Invest STOCKS'!A4590:AD5205,25)/100),0)</f>
        <v>0</v>
      </c>
      <c r="T4604" s="67">
        <f>(1-Ações!$Q4604)*Ações!$R4604</f>
        <v>7.5700000000000003E-2</v>
      </c>
      <c r="U4604" s="68">
        <f>IF(Ações!$S4604=0,Ações!$T4604,IF(Ações!$T4604=0,Ações!$S4604,AVERAGE(Ações!$S4604,Ações!$T4604)))</f>
        <v>7.5700000000000003E-2</v>
      </c>
    </row>
    <row r="4605" spans="2:21" ht="15" customHeight="1" x14ac:dyDescent="0.2">
      <c r="B4605" s="63" t="str">
        <f>IFERROR('Dados Status Invest STOCKS'!A4592,"-")</f>
        <v>TMHC</v>
      </c>
      <c r="C4605" s="45">
        <f>IFERROR((Ações!$D4605-Ações!$K4605)/Ações!$D4605,0)</f>
        <v>0</v>
      </c>
      <c r="D4605" s="46">
        <f>(Ações!$O4605)/0.06</f>
        <v>0</v>
      </c>
      <c r="E4605" s="47">
        <f>IFERROR((Ações!$F4605-Ações!$K4605)/Ações!$F4605,0)</f>
        <v>0.41325014892004203</v>
      </c>
      <c r="F4605" s="46">
        <f>IF(OR(Ações!$N4605&lt;0,Ações!$M4605&lt;0),"",(22.5*Ações!$M4605*Ações!$N4605)^0.5)</f>
        <v>51.981265856075495</v>
      </c>
      <c r="G4605" s="47">
        <f>IFERROR((Ações!$H4605-Ações!$K4605)/Ações!$H4605,0)</f>
        <v>0</v>
      </c>
      <c r="H4605" s="48">
        <f>IFERROR(Ações!$I4605/(Ações!$P4605-Table_1[[#This Row],[CAGR LUCRO 5A]]),0)</f>
        <v>0</v>
      </c>
      <c r="I4605" s="48">
        <f>IF(Ações!$S4605&lt;0,"",Ações!$O4605*(1+Ações!$S4605))</f>
        <v>0</v>
      </c>
      <c r="J4605" s="49">
        <f>IFERROR(IF(Ações!$B4605="","",(VLOOKUP(Table_1[[#This Row],[AÇÕES]],'Dados Status Invest STOCKS'!A4591:AD5206,4)/Table_1[[#This Row],[LPA]]))/100,0)</f>
        <v>1.9619289340101525E-2</v>
      </c>
      <c r="K4605" s="64">
        <f>IFERROR(IF(Ações!$B4605="","",VLOOKUP(Table_1[[#This Row],[AÇÕES]],'Dados Status Invest STOCKS'!A4591:AD5206,2)),0)</f>
        <v>30.5</v>
      </c>
      <c r="L4605" s="65">
        <f>IFERROR(IF(Ações!$B4605="","",VLOOKUP(Table_1[[#This Row],[AÇÕES]],'Dados Status Invest STOCKS'!A4591:AD5206,3)/100),0)</f>
        <v>0</v>
      </c>
      <c r="M4605" s="66">
        <f>IFERROR(IF(Ações!$B4605="","",VLOOKUP(Table_1[[#This Row],[AÇÕES]],'Dados Status Invest STOCKS'!A4591:AD5206,28)),0)</f>
        <v>3.94</v>
      </c>
      <c r="N4605" s="66">
        <f>IFERROR(IF(Ações!$B4605="","",VLOOKUP(Table_1[[#This Row],[AÇÕES]],'Dados Status Invest STOCKS'!A4591:AD5206,27)),0)</f>
        <v>30.48</v>
      </c>
      <c r="O4605" s="66">
        <f>IFERROR(IF(Ações!$L4605="","",Ações!$K4605*Ações!$L4605),0)</f>
        <v>0</v>
      </c>
      <c r="P4605" s="67">
        <f t="shared" si="71"/>
        <v>0.06</v>
      </c>
      <c r="Q4605" s="67">
        <f>IFERROR(Ações!$O4605/Ações!$M4605,0)</f>
        <v>0</v>
      </c>
      <c r="R4605" s="67">
        <f>IFERROR(IF(Ações!$B4605="","",VLOOKUP(Table_1[[#This Row],[AÇÕES]],'Dados Status Invest STOCKS'!A4591:AD5206,18)/100),0)</f>
        <v>0.12939999999999999</v>
      </c>
      <c r="S4605" s="65">
        <f>IFERROR(IF(Ações!$B4605="","",VLOOKUP(Table_1[[#This Row],[AÇÕES]],'Dados Status Invest STOCKS'!A4591:AD5206,25)/100),0)</f>
        <v>0.31869999999999998</v>
      </c>
      <c r="T4605" s="67">
        <f>(1-Ações!$Q4605)*Ações!$R4605</f>
        <v>0.12939999999999999</v>
      </c>
      <c r="U4605" s="68">
        <f>IF(Ações!$S4605=0,Ações!$T4605,IF(Ações!$T4605=0,Ações!$S4605,AVERAGE(Ações!$S4605,Ações!$T4605)))</f>
        <v>0.22404999999999997</v>
      </c>
    </row>
    <row r="4606" spans="2:21" ht="15" customHeight="1" x14ac:dyDescent="0.2">
      <c r="B4606" s="63" t="str">
        <f>IFERROR('Dados Status Invest STOCKS'!A4593,"-")</f>
        <v>TMO</v>
      </c>
      <c r="C4606" s="45">
        <f>IFERROR((Ações!$D4606-Ações!$K4606)/Ações!$D4606,0)</f>
        <v>-32.333333333333336</v>
      </c>
      <c r="D4606" s="46">
        <f>(Ações!$O4606)/0.06</f>
        <v>17.273999999999997</v>
      </c>
      <c r="E4606" s="47">
        <f>IFERROR((Ações!$F4606-Ações!$K4606)/Ações!$F4606,0)</f>
        <v>-1.6876771652725138</v>
      </c>
      <c r="F4606" s="46">
        <f>IF(OR(Ações!$N4606&lt;0,Ações!$M4606&lt;0),"",(22.5*Ações!$M4606*Ações!$N4606)^0.5)</f>
        <v>214.23703986472552</v>
      </c>
      <c r="G4606" s="47">
        <f>IFERROR((Ações!$H4606-Ações!$K4606)/Ações!$H4606,0)</f>
        <v>90.699302973569274</v>
      </c>
      <c r="H4606" s="48">
        <f>IFERROR(Ações!$I4606/(Ações!$P4606-Table_1[[#This Row],[CAGR LUCRO 5A]]),0)</f>
        <v>-6.4192249093581557</v>
      </c>
      <c r="I4606" s="48">
        <f>IF(Ações!$S4606&lt;0,"",Ações!$O4606*(1+Ações!$S4606))</f>
        <v>1.3101638039999997</v>
      </c>
      <c r="J4606" s="49">
        <f>IFERROR(IF(Ações!$B4606="","",(VLOOKUP(Table_1[[#This Row],[AÇÕES]],'Dados Status Invest STOCKS'!A4592:AD5207,4)/Table_1[[#This Row],[LPA]]))/100,0)</f>
        <v>1.2104539202200826E-2</v>
      </c>
      <c r="K4606" s="64">
        <f>IFERROR(IF(Ações!$B4606="","",VLOOKUP(Table_1[[#This Row],[AÇÕES]],'Dados Status Invest STOCKS'!A4592:AD5207,2)),0)</f>
        <v>575.79999999999995</v>
      </c>
      <c r="L4606" s="65">
        <f>IFERROR(IF(Ações!$B4606="","",VLOOKUP(Table_1[[#This Row],[AÇÕES]],'Dados Status Invest STOCKS'!A4592:AD5207,3)/100),0)</f>
        <v>1.8E-3</v>
      </c>
      <c r="M4606" s="66">
        <f>IFERROR(IF(Ações!$B4606="","",VLOOKUP(Table_1[[#This Row],[AÇÕES]],'Dados Status Invest STOCKS'!A4592:AD5207,28)),0)</f>
        <v>21.81</v>
      </c>
      <c r="N4606" s="66">
        <f>IFERROR(IF(Ações!$B4606="","",VLOOKUP(Table_1[[#This Row],[AÇÕES]],'Dados Status Invest STOCKS'!A4592:AD5207,27)),0)</f>
        <v>93.53</v>
      </c>
      <c r="O4606" s="66">
        <f>IFERROR(IF(Ações!$L4606="","",Ações!$K4606*Ações!$L4606),0)</f>
        <v>1.0364399999999998</v>
      </c>
      <c r="P4606" s="67">
        <f t="shared" si="71"/>
        <v>0.06</v>
      </c>
      <c r="Q4606" s="67">
        <f>IFERROR(Ações!$O4606/Ações!$M4606,0)</f>
        <v>4.752132049518569E-2</v>
      </c>
      <c r="R4606" s="67">
        <f>IFERROR(IF(Ações!$B4606="","",VLOOKUP(Table_1[[#This Row],[AÇÕES]],'Dados Status Invest STOCKS'!A4592:AD5207,18)/100),0)</f>
        <v>0.23319999999999999</v>
      </c>
      <c r="S4606" s="65">
        <f>IFERROR(IF(Ações!$B4606="","",VLOOKUP(Table_1[[#This Row],[AÇÕES]],'Dados Status Invest STOCKS'!A4592:AD5207,25)/100),0)</f>
        <v>0.2641</v>
      </c>
      <c r="T4606" s="67">
        <f>(1-Ações!$Q4606)*Ações!$R4606</f>
        <v>0.22211802806052269</v>
      </c>
      <c r="U4606" s="68">
        <f>IF(Ações!$S4606=0,Ações!$T4606,IF(Ações!$T4606=0,Ações!$S4606,AVERAGE(Ações!$S4606,Ações!$T4606)))</f>
        <v>0.24310901403026136</v>
      </c>
    </row>
    <row r="4607" spans="2:21" ht="15" customHeight="1" x14ac:dyDescent="0.2">
      <c r="B4607" s="63" t="str">
        <f>IFERROR('Dados Status Invest STOCKS'!A4594,"-")</f>
        <v>TMST</v>
      </c>
      <c r="C4607" s="45">
        <f>IFERROR((Ações!$D4607-Ações!$K4607)/Ações!$D4607,0)</f>
        <v>0</v>
      </c>
      <c r="D4607" s="46">
        <f>(Ações!$O4607)/0.06</f>
        <v>0</v>
      </c>
      <c r="E4607" s="47">
        <f>IFERROR((Ações!$F4607-Ações!$K4607)/Ações!$F4607,0)</f>
        <v>0.4542223022866822</v>
      </c>
      <c r="F4607" s="46">
        <f>IF(OR(Ações!$N4607&lt;0,Ações!$M4607&lt;0),"",(22.5*Ações!$M4607*Ações!$N4607)^0.5)</f>
        <v>25.724759474094213</v>
      </c>
      <c r="G4607" s="47">
        <f>IFERROR((Ações!$H4607-Ações!$K4607)/Ações!$H4607,0)</f>
        <v>0</v>
      </c>
      <c r="H4607" s="48">
        <f>IFERROR(Ações!$I4607/(Ações!$P4607-Table_1[[#This Row],[CAGR LUCRO 5A]]),0)</f>
        <v>0</v>
      </c>
      <c r="I4607" s="48">
        <f>IF(Ações!$S4607&lt;0,"",Ações!$O4607*(1+Ações!$S4607))</f>
        <v>0</v>
      </c>
      <c r="J4607" s="49">
        <f>IFERROR(IF(Ações!$B4607="","",(VLOOKUP(Table_1[[#This Row],[AÇÕES]],'Dados Status Invest STOCKS'!A4593:AD5208,4)/Table_1[[#This Row],[LPA]]))/100,0)</f>
        <v>2.9315068493150687E-2</v>
      </c>
      <c r="K4607" s="64">
        <f>IFERROR(IF(Ações!$B4607="","",VLOOKUP(Table_1[[#This Row],[AÇÕES]],'Dados Status Invest STOCKS'!A4593:AD5208,2)),0)</f>
        <v>14.04</v>
      </c>
      <c r="L4607" s="65">
        <f>IFERROR(IF(Ações!$B4607="","",VLOOKUP(Table_1[[#This Row],[AÇÕES]],'Dados Status Invest STOCKS'!A4593:AD5208,3)/100),0)</f>
        <v>0</v>
      </c>
      <c r="M4607" s="66">
        <f>IFERROR(IF(Ações!$B4607="","",VLOOKUP(Table_1[[#This Row],[AÇÕES]],'Dados Status Invest STOCKS'!A4593:AD5208,28)),0)</f>
        <v>2.19</v>
      </c>
      <c r="N4607" s="66">
        <f>IFERROR(IF(Ações!$B4607="","",VLOOKUP(Table_1[[#This Row],[AÇÕES]],'Dados Status Invest STOCKS'!A4593:AD5208,27)),0)</f>
        <v>13.43</v>
      </c>
      <c r="O4607" s="66">
        <f>IFERROR(IF(Ações!$L4607="","",Ações!$K4607*Ações!$L4607),0)</f>
        <v>0</v>
      </c>
      <c r="P4607" s="67">
        <f t="shared" si="71"/>
        <v>0.06</v>
      </c>
      <c r="Q4607" s="67">
        <f>IFERROR(Ações!$O4607/Ações!$M4607,0)</f>
        <v>0</v>
      </c>
      <c r="R4607" s="67">
        <f>IFERROR(IF(Ações!$B4607="","",VLOOKUP(Table_1[[#This Row],[AÇÕES]],'Dados Status Invest STOCKS'!A4593:AD5208,18)/100),0)</f>
        <v>0.16289999999999999</v>
      </c>
      <c r="S4607" s="65">
        <f>IFERROR(IF(Ações!$B4607="","",VLOOKUP(Table_1[[#This Row],[AÇÕES]],'Dados Status Invest STOCKS'!A4593:AD5208,25)/100),0)</f>
        <v>0</v>
      </c>
      <c r="T4607" s="67">
        <f>(1-Ações!$Q4607)*Ações!$R4607</f>
        <v>0.16289999999999999</v>
      </c>
      <c r="U4607" s="68">
        <f>IF(Ações!$S4607=0,Ações!$T4607,IF(Ações!$T4607=0,Ações!$S4607,AVERAGE(Ações!$S4607,Ações!$T4607)))</f>
        <v>0.16289999999999999</v>
      </c>
    </row>
    <row r="4608" spans="2:21" ht="15" customHeight="1" x14ac:dyDescent="0.2">
      <c r="B4608" s="63" t="str">
        <f>IFERROR('Dados Status Invest STOCKS'!A4595,"-")</f>
        <v>TMUS</v>
      </c>
      <c r="C4608" s="45">
        <f>IFERROR((Ações!$D4608-Ações!$K4608)/Ações!$D4608,0)</f>
        <v>0</v>
      </c>
      <c r="D4608" s="46">
        <f>(Ações!$O4608)/0.06</f>
        <v>0</v>
      </c>
      <c r="E4608" s="47">
        <f>IFERROR((Ações!$F4608-Ações!$K4608)/Ações!$F4608,0)</f>
        <v>-0.85562916513579246</v>
      </c>
      <c r="F4608" s="46">
        <f>IF(OR(Ações!$N4608&lt;0,Ações!$M4608&lt;0),"",(22.5*Ações!$M4608*Ações!$N4608)^0.5)</f>
        <v>57.473767929378013</v>
      </c>
      <c r="G4608" s="47">
        <f>IFERROR((Ações!$H4608-Ações!$K4608)/Ações!$H4608,0)</f>
        <v>0</v>
      </c>
      <c r="H4608" s="48">
        <f>IFERROR(Ações!$I4608/(Ações!$P4608-Table_1[[#This Row],[CAGR LUCRO 5A]]),0)</f>
        <v>0</v>
      </c>
      <c r="I4608" s="48">
        <f>IF(Ações!$S4608&lt;0,"",Ações!$O4608*(1+Ações!$S4608))</f>
        <v>0</v>
      </c>
      <c r="J4608" s="49">
        <f>IFERROR(IF(Ações!$B4608="","",(VLOOKUP(Table_1[[#This Row],[AÇÕES]],'Dados Status Invest STOCKS'!A4594:AD5209,4)/Table_1[[#This Row],[LPA]]))/100,0)</f>
        <v>0.14828358208955225</v>
      </c>
      <c r="K4608" s="64">
        <f>IFERROR(IF(Ações!$B4608="","",VLOOKUP(Table_1[[#This Row],[AÇÕES]],'Dados Status Invest STOCKS'!A4594:AD5209,2)),0)</f>
        <v>106.65</v>
      </c>
      <c r="L4608" s="65">
        <f>IFERROR(IF(Ações!$B4608="","",VLOOKUP(Table_1[[#This Row],[AÇÕES]],'Dados Status Invest STOCKS'!A4594:AD5209,3)/100),0)</f>
        <v>0</v>
      </c>
      <c r="M4608" s="66">
        <f>IFERROR(IF(Ações!$B4608="","",VLOOKUP(Table_1[[#This Row],[AÇÕES]],'Dados Status Invest STOCKS'!A4594:AD5209,28)),0)</f>
        <v>2.68</v>
      </c>
      <c r="N4608" s="66">
        <f>IFERROR(IF(Ações!$B4608="","",VLOOKUP(Table_1[[#This Row],[AÇÕES]],'Dados Status Invest STOCKS'!A4594:AD5209,27)),0)</f>
        <v>54.78</v>
      </c>
      <c r="O4608" s="66">
        <f>IFERROR(IF(Ações!$L4608="","",Ações!$K4608*Ações!$L4608),0)</f>
        <v>0</v>
      </c>
      <c r="P4608" s="67">
        <f t="shared" si="71"/>
        <v>0.06</v>
      </c>
      <c r="Q4608" s="67">
        <f>IFERROR(Ações!$O4608/Ações!$M4608,0)</f>
        <v>0</v>
      </c>
      <c r="R4608" s="67">
        <f>IFERROR(IF(Ações!$B4608="","",VLOOKUP(Table_1[[#This Row],[AÇÕES]],'Dados Status Invest STOCKS'!A4594:AD5209,18)/100),0)</f>
        <v>4.9000000000000002E-2</v>
      </c>
      <c r="S4608" s="65">
        <f>IFERROR(IF(Ações!$B4608="","",VLOOKUP(Table_1[[#This Row],[AÇÕES]],'Dados Status Invest STOCKS'!A4594:AD5209,25)/100),0)</f>
        <v>0.35210000000000002</v>
      </c>
      <c r="T4608" s="67">
        <f>(1-Ações!$Q4608)*Ações!$R4608</f>
        <v>4.9000000000000002E-2</v>
      </c>
      <c r="U4608" s="68">
        <f>IF(Ações!$S4608=0,Ações!$T4608,IF(Ações!$T4608=0,Ações!$S4608,AVERAGE(Ações!$S4608,Ações!$T4608)))</f>
        <v>0.20055000000000001</v>
      </c>
    </row>
    <row r="4609" spans="2:21" ht="15" customHeight="1" x14ac:dyDescent="0.2">
      <c r="B4609" s="63" t="str">
        <f>IFERROR('Dados Status Invest STOCKS'!A4596,"-")</f>
        <v>TMX</v>
      </c>
      <c r="C4609" s="45">
        <f>IFERROR((Ações!$D4609-Ações!$K4609)/Ações!$D4609,0)</f>
        <v>0</v>
      </c>
      <c r="D4609" s="46">
        <f>(Ações!$O4609)/0.06</f>
        <v>0</v>
      </c>
      <c r="E4609" s="47">
        <f>IFERROR((Ações!$F4609-Ações!$K4609)/Ações!$F4609,0)</f>
        <v>8.9831311680889883E-2</v>
      </c>
      <c r="F4609" s="46">
        <f>IF(OR(Ações!$N4609&lt;0,Ações!$M4609&lt;0),"",(22.5*Ações!$M4609*Ações!$N4609)^0.5)</f>
        <v>47.134119807205479</v>
      </c>
      <c r="G4609" s="47">
        <f>IFERROR((Ações!$H4609-Ações!$K4609)/Ações!$H4609,0)</f>
        <v>0</v>
      </c>
      <c r="H4609" s="48">
        <f>IFERROR(Ações!$I4609/(Ações!$P4609-Table_1[[#This Row],[CAGR LUCRO 5A]]),0)</f>
        <v>0</v>
      </c>
      <c r="I4609" s="48">
        <f>IF(Ações!$S4609&lt;0,"",Ações!$O4609*(1+Ações!$S4609))</f>
        <v>0</v>
      </c>
      <c r="J4609" s="49">
        <f>IFERROR(IF(Ações!$B4609="","",(VLOOKUP(Table_1[[#This Row],[AÇÕES]],'Dados Status Invest STOCKS'!A4595:AD5210,4)/Table_1[[#This Row],[LPA]]))/100,0)</f>
        <v>1.695825049701789E-2</v>
      </c>
      <c r="K4609" s="64">
        <f>IFERROR(IF(Ações!$B4609="","",VLOOKUP(Table_1[[#This Row],[AÇÕES]],'Dados Status Invest STOCKS'!A4595:AD5210,2)),0)</f>
        <v>42.9</v>
      </c>
      <c r="L4609" s="65">
        <f>IFERROR(IF(Ações!$B4609="","",VLOOKUP(Table_1[[#This Row],[AÇÕES]],'Dados Status Invest STOCKS'!A4595:AD5210,3)/100),0)</f>
        <v>0</v>
      </c>
      <c r="M4609" s="66">
        <f>IFERROR(IF(Ações!$B4609="","",VLOOKUP(Table_1[[#This Row],[AÇÕES]],'Dados Status Invest STOCKS'!A4595:AD5210,28)),0)</f>
        <v>5.03</v>
      </c>
      <c r="N4609" s="66">
        <f>IFERROR(IF(Ações!$B4609="","",VLOOKUP(Table_1[[#This Row],[AÇÕES]],'Dados Status Invest STOCKS'!A4595:AD5210,27)),0)</f>
        <v>19.63</v>
      </c>
      <c r="O4609" s="66">
        <f>IFERROR(IF(Ações!$L4609="","",Ações!$K4609*Ações!$L4609),0)</f>
        <v>0</v>
      </c>
      <c r="P4609" s="67">
        <f t="shared" si="71"/>
        <v>0.06</v>
      </c>
      <c r="Q4609" s="67">
        <f>IFERROR(Ações!$O4609/Ações!$M4609,0)</f>
        <v>0</v>
      </c>
      <c r="R4609" s="67">
        <f>IFERROR(IF(Ações!$B4609="","",VLOOKUP(Table_1[[#This Row],[AÇÕES]],'Dados Status Invest STOCKS'!A4595:AD5210,18)/100),0)</f>
        <v>0.25609999999999999</v>
      </c>
      <c r="S4609" s="65">
        <f>IFERROR(IF(Ações!$B4609="","",VLOOKUP(Table_1[[#This Row],[AÇÕES]],'Dados Status Invest STOCKS'!A4595:AD5210,25)/100),0)</f>
        <v>0.28059999999999996</v>
      </c>
      <c r="T4609" s="67">
        <f>(1-Ações!$Q4609)*Ações!$R4609</f>
        <v>0.25609999999999999</v>
      </c>
      <c r="U4609" s="68">
        <f>IF(Ações!$S4609=0,Ações!$T4609,IF(Ações!$T4609=0,Ações!$S4609,AVERAGE(Ações!$S4609,Ações!$T4609)))</f>
        <v>0.26834999999999998</v>
      </c>
    </row>
    <row r="4610" spans="2:21" ht="15" customHeight="1" x14ac:dyDescent="0.2">
      <c r="B4610" s="63" t="str">
        <f>IFERROR('Dados Status Invest STOCKS'!A4597,"-")</f>
        <v>TNAV</v>
      </c>
      <c r="C4610" s="45">
        <f>IFERROR((Ações!$D4610-Ações!$K4610)/Ações!$D4610,0)</f>
        <v>0</v>
      </c>
      <c r="D4610" s="46">
        <f>(Ações!$O4610)/0.06</f>
        <v>0</v>
      </c>
      <c r="E4610" s="47">
        <f>IFERROR((Ações!$F4610-Ações!$K4610)/Ações!$F4610,0)</f>
        <v>-0.91454549792249762</v>
      </c>
      <c r="F4610" s="46">
        <f>IF(OR(Ações!$N4610&lt;0,Ações!$M4610&lt;0),"",(22.5*Ações!$M4610*Ações!$N4610)^0.5)</f>
        <v>2.5018992785481995</v>
      </c>
      <c r="G4610" s="47">
        <f>IFERROR((Ações!$H4610-Ações!$K4610)/Ações!$H4610,0)</f>
        <v>0</v>
      </c>
      <c r="H4610" s="48">
        <f>IFERROR(Ações!$I4610/(Ações!$P4610-Table_1[[#This Row],[CAGR LUCRO 5A]]),0)</f>
        <v>0</v>
      </c>
      <c r="I4610" s="48">
        <f>IF(Ações!$S4610&lt;0,"",Ações!$O4610*(1+Ações!$S4610))</f>
        <v>0</v>
      </c>
      <c r="J4610" s="49">
        <f>IFERROR(IF(Ações!$B4610="","",(VLOOKUP(Table_1[[#This Row],[AÇÕES]],'Dados Status Invest STOCKS'!A4596:AD5211,4)/Table_1[[#This Row],[LPA]]))/100,0)</f>
        <v>2.7815384615384615</v>
      </c>
      <c r="K4610" s="64">
        <f>IFERROR(IF(Ações!$B4610="","",VLOOKUP(Table_1[[#This Row],[AÇÕES]],'Dados Status Invest STOCKS'!A4596:AD5211,2)),0)</f>
        <v>4.79</v>
      </c>
      <c r="L4610" s="65">
        <f>IFERROR(IF(Ações!$B4610="","",VLOOKUP(Table_1[[#This Row],[AÇÕES]],'Dados Status Invest STOCKS'!A4596:AD5211,3)/100),0)</f>
        <v>0</v>
      </c>
      <c r="M4610" s="66">
        <f>IFERROR(IF(Ações!$B4610="","",VLOOKUP(Table_1[[#This Row],[AÇÕES]],'Dados Status Invest STOCKS'!A4596:AD5211,28)),0)</f>
        <v>0.13</v>
      </c>
      <c r="N4610" s="66">
        <f>IFERROR(IF(Ações!$B4610="","",VLOOKUP(Table_1[[#This Row],[AÇÕES]],'Dados Status Invest STOCKS'!A4596:AD5211,27)),0)</f>
        <v>2.14</v>
      </c>
      <c r="O4610" s="66">
        <f>IFERROR(IF(Ações!$L4610="","",Ações!$K4610*Ações!$L4610),0)</f>
        <v>0</v>
      </c>
      <c r="P4610" s="67">
        <f t="shared" si="71"/>
        <v>0.06</v>
      </c>
      <c r="Q4610" s="67">
        <f>IFERROR(Ações!$O4610/Ações!$M4610,0)</f>
        <v>0</v>
      </c>
      <c r="R4610" s="67">
        <f>IFERROR(IF(Ações!$B4610="","",VLOOKUP(Table_1[[#This Row],[AÇÕES]],'Dados Status Invest STOCKS'!A4596:AD5211,18)/100),0)</f>
        <v>6.2E-2</v>
      </c>
      <c r="S4610" s="65">
        <f>IFERROR(IF(Ações!$B4610="","",VLOOKUP(Table_1[[#This Row],[AÇÕES]],'Dados Status Invest STOCKS'!A4596:AD5211,25)/100),0)</f>
        <v>0</v>
      </c>
      <c r="T4610" s="67">
        <f>(1-Ações!$Q4610)*Ações!$R4610</f>
        <v>6.2E-2</v>
      </c>
      <c r="U4610" s="68">
        <f>IF(Ações!$S4610=0,Ações!$T4610,IF(Ações!$T4610=0,Ações!$S4610,AVERAGE(Ações!$S4610,Ações!$T4610)))</f>
        <v>6.2E-2</v>
      </c>
    </row>
    <row r="4611" spans="2:21" ht="15" customHeight="1" x14ac:dyDescent="0.2">
      <c r="B4611" s="63" t="str">
        <f>IFERROR('Dados Status Invest STOCKS'!A4598,"-")</f>
        <v>TNC</v>
      </c>
      <c r="C4611" s="45">
        <f>IFERROR((Ações!$D4611-Ações!$K4611)/Ações!$D4611,0)</f>
        <v>-4</v>
      </c>
      <c r="D4611" s="46">
        <f>(Ações!$O4611)/0.06</f>
        <v>15.696000000000002</v>
      </c>
      <c r="E4611" s="47">
        <f>IFERROR((Ações!$F4611-Ações!$K4611)/Ações!$F4611,0)</f>
        <v>-0.89170406874112496</v>
      </c>
      <c r="F4611" s="46">
        <f>IF(OR(Ações!$N4611&lt;0,Ações!$M4611&lt;0),"",(22.5*Ações!$M4611*Ações!$N4611)^0.5)</f>
        <v>41.486404399513823</v>
      </c>
      <c r="G4611" s="47">
        <f>IFERROR((Ações!$H4611-Ações!$K4611)/Ações!$H4611,0)</f>
        <v>-3.134072680463412</v>
      </c>
      <c r="H4611" s="48">
        <f>IFERROR(Ações!$I4611/(Ações!$P4611-Table_1[[#This Row],[CAGR LUCRO 5A]]),0)</f>
        <v>18.983701077844312</v>
      </c>
      <c r="I4611" s="48">
        <f>IF(Ações!$S4611&lt;0,"",Ações!$O4611*(1+Ações!$S4611))</f>
        <v>0.95108342400000001</v>
      </c>
      <c r="J4611" s="49">
        <f>IFERROR(IF(Ações!$B4611="","",(VLOOKUP(Table_1[[#This Row],[AÇÕES]],'Dados Status Invest STOCKS'!A4597:AD5212,4)/Table_1[[#This Row],[LPA]]))/100,0)</f>
        <v>7.6168224299065418E-2</v>
      </c>
      <c r="K4611" s="64">
        <f>IFERROR(IF(Ações!$B4611="","",VLOOKUP(Table_1[[#This Row],[AÇÕES]],'Dados Status Invest STOCKS'!A4597:AD5212,2)),0)</f>
        <v>78.48</v>
      </c>
      <c r="L4611" s="65">
        <f>IFERROR(IF(Ações!$B4611="","",VLOOKUP(Table_1[[#This Row],[AÇÕES]],'Dados Status Invest STOCKS'!A4597:AD5212,3)/100),0)</f>
        <v>1.2E-2</v>
      </c>
      <c r="M4611" s="66">
        <f>IFERROR(IF(Ações!$B4611="","",VLOOKUP(Table_1[[#This Row],[AÇÕES]],'Dados Status Invest STOCKS'!A4597:AD5212,28)),0)</f>
        <v>3.21</v>
      </c>
      <c r="N4611" s="66">
        <f>IFERROR(IF(Ações!$B4611="","",VLOOKUP(Table_1[[#This Row],[AÇÕES]],'Dados Status Invest STOCKS'!A4597:AD5212,27)),0)</f>
        <v>23.83</v>
      </c>
      <c r="O4611" s="66">
        <f>IFERROR(IF(Ações!$L4611="","",Ações!$K4611*Ações!$L4611),0)</f>
        <v>0.94176000000000004</v>
      </c>
      <c r="P4611" s="67">
        <f t="shared" si="71"/>
        <v>0.06</v>
      </c>
      <c r="Q4611" s="67">
        <f>IFERROR(Ações!$O4611/Ações!$M4611,0)</f>
        <v>0.29338317757009347</v>
      </c>
      <c r="R4611" s="67">
        <f>IFERROR(IF(Ações!$B4611="","",VLOOKUP(Table_1[[#This Row],[AÇÕES]],'Dados Status Invest STOCKS'!A4597:AD5212,18)/100),0)</f>
        <v>0.13470000000000001</v>
      </c>
      <c r="S4611" s="65">
        <f>IFERROR(IF(Ações!$B4611="","",VLOOKUP(Table_1[[#This Row],[AÇÕES]],'Dados Status Invest STOCKS'!A4597:AD5212,25)/100),0)</f>
        <v>9.8999999999999991E-3</v>
      </c>
      <c r="T4611" s="67">
        <f>(1-Ações!$Q4611)*Ações!$R4611</f>
        <v>9.5181285981308414E-2</v>
      </c>
      <c r="U4611" s="68">
        <f>IF(Ações!$S4611=0,Ações!$T4611,IF(Ações!$T4611=0,Ações!$S4611,AVERAGE(Ações!$S4611,Ações!$T4611)))</f>
        <v>5.254064299065421E-2</v>
      </c>
    </row>
    <row r="4612" spans="2:21" ht="15" customHeight="1" x14ac:dyDescent="0.2">
      <c r="B4612" s="63" t="str">
        <f>IFERROR('Dados Status Invest STOCKS'!A4599,"-")</f>
        <v>TNDM</v>
      </c>
      <c r="C4612" s="45">
        <f>IFERROR((Ações!$D4612-Ações!$K4612)/Ações!$D4612,0)</f>
        <v>0</v>
      </c>
      <c r="D4612" s="46">
        <f>(Ações!$O4612)/0.06</f>
        <v>0</v>
      </c>
      <c r="E4612" s="47">
        <f>IFERROR((Ações!$F4612-Ações!$K4612)/Ações!$F4612,0)</f>
        <v>-17.287208889756759</v>
      </c>
      <c r="F4612" s="46">
        <f>IF(OR(Ações!$N4612&lt;0,Ações!$M4612&lt;0),"",(22.5*Ações!$M4612*Ações!$N4612)^0.5)</f>
        <v>6.8479558993907084</v>
      </c>
      <c r="G4612" s="47">
        <f>IFERROR((Ações!$H4612-Ações!$K4612)/Ações!$H4612,0)</f>
        <v>0</v>
      </c>
      <c r="H4612" s="48">
        <f>IFERROR(Ações!$I4612/(Ações!$P4612-Table_1[[#This Row],[CAGR LUCRO 5A]]),0)</f>
        <v>0</v>
      </c>
      <c r="I4612" s="48">
        <f>IF(Ações!$S4612&lt;0,"",Ações!$O4612*(1+Ações!$S4612))</f>
        <v>0</v>
      </c>
      <c r="J4612" s="49">
        <f>IFERROR(IF(Ações!$B4612="","",(VLOOKUP(Table_1[[#This Row],[AÇÕES]],'Dados Status Invest STOCKS'!A4598:AD5213,4)/Table_1[[#This Row],[LPA]]))/100,0)</f>
        <v>10.755000000000001</v>
      </c>
      <c r="K4612" s="64">
        <f>IFERROR(IF(Ações!$B4612="","",VLOOKUP(Table_1[[#This Row],[AÇÕES]],'Dados Status Invest STOCKS'!A4598:AD5213,2)),0)</f>
        <v>125.23</v>
      </c>
      <c r="L4612" s="65">
        <f>IFERROR(IF(Ações!$B4612="","",VLOOKUP(Table_1[[#This Row],[AÇÕES]],'Dados Status Invest STOCKS'!A4598:AD5213,3)/100),0)</f>
        <v>0</v>
      </c>
      <c r="M4612" s="66">
        <f>IFERROR(IF(Ações!$B4612="","",VLOOKUP(Table_1[[#This Row],[AÇÕES]],'Dados Status Invest STOCKS'!A4598:AD5213,28)),0)</f>
        <v>0.34</v>
      </c>
      <c r="N4612" s="66">
        <f>IFERROR(IF(Ações!$B4612="","",VLOOKUP(Table_1[[#This Row],[AÇÕES]],'Dados Status Invest STOCKS'!A4598:AD5213,27)),0)</f>
        <v>6.13</v>
      </c>
      <c r="O4612" s="66">
        <f>IFERROR(IF(Ações!$L4612="","",Ações!$K4612*Ações!$L4612),0)</f>
        <v>0</v>
      </c>
      <c r="P4612" s="67">
        <f t="shared" si="71"/>
        <v>0.06</v>
      </c>
      <c r="Q4612" s="67">
        <f>IFERROR(Ações!$O4612/Ações!$M4612,0)</f>
        <v>0</v>
      </c>
      <c r="R4612" s="67">
        <f>IFERROR(IF(Ações!$B4612="","",VLOOKUP(Table_1[[#This Row],[AÇÕES]],'Dados Status Invest STOCKS'!A4598:AD5213,18)/100),0)</f>
        <v>5.5800000000000002E-2</v>
      </c>
      <c r="S4612" s="65">
        <f>IFERROR(IF(Ações!$B4612="","",VLOOKUP(Table_1[[#This Row],[AÇÕES]],'Dados Status Invest STOCKS'!A4598:AD5213,25)/100),0)</f>
        <v>0</v>
      </c>
      <c r="T4612" s="67">
        <f>(1-Ações!$Q4612)*Ações!$R4612</f>
        <v>5.5800000000000002E-2</v>
      </c>
      <c r="U4612" s="68">
        <f>IF(Ações!$S4612=0,Ações!$T4612,IF(Ações!$T4612=0,Ações!$S4612,AVERAGE(Ações!$S4612,Ações!$T4612)))</f>
        <v>5.5800000000000002E-2</v>
      </c>
    </row>
    <row r="4613" spans="2:21" ht="15" customHeight="1" x14ac:dyDescent="0.2">
      <c r="B4613" s="63" t="str">
        <f>IFERROR('Dados Status Invest STOCKS'!A4600,"-")</f>
        <v>TNET</v>
      </c>
      <c r="C4613" s="45">
        <f>IFERROR((Ações!$D4613-Ações!$K4613)/Ações!$D4613,0)</f>
        <v>0</v>
      </c>
      <c r="D4613" s="46">
        <f>(Ações!$O4613)/0.06</f>
        <v>0</v>
      </c>
      <c r="E4613" s="47">
        <f>IFERROR((Ações!$F4613-Ações!$K4613)/Ações!$F4613,0)</f>
        <v>-1.4464277378604182</v>
      </c>
      <c r="F4613" s="46">
        <f>IF(OR(Ações!$N4613&lt;0,Ações!$M4613&lt;0),"",(22.5*Ações!$M4613*Ações!$N4613)^0.5)</f>
        <v>35.014318499722371</v>
      </c>
      <c r="G4613" s="47">
        <f>IFERROR((Ações!$H4613-Ações!$K4613)/Ações!$H4613,0)</f>
        <v>0</v>
      </c>
      <c r="H4613" s="48">
        <f>IFERROR(Ações!$I4613/(Ações!$P4613-Table_1[[#This Row],[CAGR LUCRO 5A]]),0)</f>
        <v>0</v>
      </c>
      <c r="I4613" s="48">
        <f>IF(Ações!$S4613&lt;0,"",Ações!$O4613*(1+Ações!$S4613))</f>
        <v>0</v>
      </c>
      <c r="J4613" s="49">
        <f>IFERROR(IF(Ações!$B4613="","",(VLOOKUP(Table_1[[#This Row],[AÇÕES]],'Dados Status Invest STOCKS'!A4599:AD5214,4)/Table_1[[#This Row],[LPA]]))/100,0)</f>
        <v>4.3679458239277658E-2</v>
      </c>
      <c r="K4613" s="64">
        <f>IFERROR(IF(Ações!$B4613="","",VLOOKUP(Table_1[[#This Row],[AÇÕES]],'Dados Status Invest STOCKS'!A4599:AD5214,2)),0)</f>
        <v>85.66</v>
      </c>
      <c r="L4613" s="65">
        <f>IFERROR(IF(Ações!$B4613="","",VLOOKUP(Table_1[[#This Row],[AÇÕES]],'Dados Status Invest STOCKS'!A4599:AD5214,3)/100),0)</f>
        <v>0</v>
      </c>
      <c r="M4613" s="66">
        <f>IFERROR(IF(Ações!$B4613="","",VLOOKUP(Table_1[[#This Row],[AÇÕES]],'Dados Status Invest STOCKS'!A4599:AD5214,28)),0)</f>
        <v>4.43</v>
      </c>
      <c r="N4613" s="66">
        <f>IFERROR(IF(Ações!$B4613="","",VLOOKUP(Table_1[[#This Row],[AÇÕES]],'Dados Status Invest STOCKS'!A4599:AD5214,27)),0)</f>
        <v>12.3</v>
      </c>
      <c r="O4613" s="66">
        <f>IFERROR(IF(Ações!$L4613="","",Ações!$K4613*Ações!$L4613),0)</f>
        <v>0</v>
      </c>
      <c r="P4613" s="67">
        <f t="shared" si="71"/>
        <v>0.06</v>
      </c>
      <c r="Q4613" s="67">
        <f>IFERROR(Ações!$O4613/Ações!$M4613,0)</f>
        <v>0</v>
      </c>
      <c r="R4613" s="67">
        <f>IFERROR(IF(Ações!$B4613="","",VLOOKUP(Table_1[[#This Row],[AÇÕES]],'Dados Status Invest STOCKS'!A4599:AD5214,18)/100),0)</f>
        <v>0.35969999999999996</v>
      </c>
      <c r="S4613" s="65">
        <f>IFERROR(IF(Ações!$B4613="","",VLOOKUP(Table_1[[#This Row],[AÇÕES]],'Dados Status Invest STOCKS'!A4599:AD5214,25)/100),0)</f>
        <v>0.53420000000000001</v>
      </c>
      <c r="T4613" s="67">
        <f>(1-Ações!$Q4613)*Ações!$R4613</f>
        <v>0.35969999999999996</v>
      </c>
      <c r="U4613" s="68">
        <f>IF(Ações!$S4613=0,Ações!$T4613,IF(Ações!$T4613=0,Ações!$S4613,AVERAGE(Ações!$S4613,Ações!$T4613)))</f>
        <v>0.44694999999999996</v>
      </c>
    </row>
    <row r="4614" spans="2:21" ht="15" customHeight="1" x14ac:dyDescent="0.2">
      <c r="B4614" s="63" t="str">
        <f>IFERROR('Dados Status Invest STOCKS'!A4601,"-")</f>
        <v>TNK</v>
      </c>
      <c r="C4614" s="45">
        <f>IFERROR((Ações!$D4614-Ações!$K4614)/Ações!$D4614,0)</f>
        <v>0</v>
      </c>
      <c r="D4614" s="46">
        <f>(Ações!$O4614)/0.06</f>
        <v>0</v>
      </c>
      <c r="E4614" s="47">
        <f>IFERROR((Ações!$F4614-Ações!$K4614)/Ações!$F4614,0)</f>
        <v>0</v>
      </c>
      <c r="F4614" s="46" t="str">
        <f>IF(OR(Ações!$N4614&lt;0,Ações!$M4614&lt;0),"",(22.5*Ações!$M4614*Ações!$N4614)^0.5)</f>
        <v/>
      </c>
      <c r="G4614" s="47">
        <f>IFERROR((Ações!$H4614-Ações!$K4614)/Ações!$H4614,0)</f>
        <v>0</v>
      </c>
      <c r="H4614" s="48">
        <f>IFERROR(Ações!$I4614/(Ações!$P4614-Table_1[[#This Row],[CAGR LUCRO 5A]]),0)</f>
        <v>0</v>
      </c>
      <c r="I4614" s="48" t="str">
        <f>IF(Ações!$S4614&lt;0,"",Ações!$O4614*(1+Ações!$S4614))</f>
        <v/>
      </c>
      <c r="J4614" s="49">
        <f>IFERROR(IF(Ações!$B4614="","",(VLOOKUP(Table_1[[#This Row],[AÇÕES]],'Dados Status Invest STOCKS'!A4600:AD5215,4)/Table_1[[#This Row],[LPA]]))/100,0)</f>
        <v>1.6750629722921914E-3</v>
      </c>
      <c r="K4614" s="64">
        <f>IFERROR(IF(Ações!$B4614="","",VLOOKUP(Table_1[[#This Row],[AÇÕES]],'Dados Status Invest STOCKS'!A4600:AD5215,2)),0)</f>
        <v>10.55</v>
      </c>
      <c r="L4614" s="65">
        <f>IFERROR(IF(Ações!$B4614="","",VLOOKUP(Table_1[[#This Row],[AÇÕES]],'Dados Status Invest STOCKS'!A4600:AD5215,3)/100),0)</f>
        <v>0</v>
      </c>
      <c r="M4614" s="66">
        <f>IFERROR(IF(Ações!$B4614="","",VLOOKUP(Table_1[[#This Row],[AÇÕES]],'Dados Status Invest STOCKS'!A4600:AD5215,28)),0)</f>
        <v>-7.94</v>
      </c>
      <c r="N4614" s="66">
        <f>IFERROR(IF(Ações!$B4614="","",VLOOKUP(Table_1[[#This Row],[AÇÕES]],'Dados Status Invest STOCKS'!A4600:AD5215,27)),0)</f>
        <v>27.5</v>
      </c>
      <c r="O4614" s="66">
        <f>IFERROR(IF(Ações!$L4614="","",Ações!$K4614*Ações!$L4614),0)</f>
        <v>0</v>
      </c>
      <c r="P4614" s="67">
        <f t="shared" si="71"/>
        <v>0.06</v>
      </c>
      <c r="Q4614" s="67">
        <f>IFERROR(Ações!$O4614/Ações!$M4614,0)</f>
        <v>0</v>
      </c>
      <c r="R4614" s="67">
        <f>IFERROR(IF(Ações!$B4614="","",VLOOKUP(Table_1[[#This Row],[AÇÕES]],'Dados Status Invest STOCKS'!A4600:AD5215,18)/100),0)</f>
        <v>-0.28859999999999997</v>
      </c>
      <c r="S4614" s="65">
        <f>IFERROR(IF(Ações!$B4614="","",VLOOKUP(Table_1[[#This Row],[AÇÕES]],'Dados Status Invest STOCKS'!A4600:AD5215,25)/100),0)</f>
        <v>-0.13170000000000001</v>
      </c>
      <c r="T4614" s="67">
        <f>(1-Ações!$Q4614)*Ações!$R4614</f>
        <v>-0.28859999999999997</v>
      </c>
      <c r="U4614" s="68">
        <f>IF(Ações!$S4614=0,Ações!$T4614,IF(Ações!$T4614=0,Ações!$S4614,AVERAGE(Ações!$S4614,Ações!$T4614)))</f>
        <v>-0.21015</v>
      </c>
    </row>
    <row r="4615" spans="2:21" ht="15" customHeight="1" x14ac:dyDescent="0.2">
      <c r="B4615" s="63" t="str">
        <f>IFERROR('Dados Status Invest STOCKS'!A4602,"-")</f>
        <v>TNP</v>
      </c>
      <c r="C4615" s="45">
        <f>IFERROR((Ações!$D4615-Ações!$K4615)/Ações!$D4615,0)</f>
        <v>-3.545454545454545</v>
      </c>
      <c r="D4615" s="46">
        <f>(Ações!$O4615)/0.06</f>
        <v>1.661</v>
      </c>
      <c r="E4615" s="47">
        <f>IFERROR((Ações!$F4615-Ações!$K4615)/Ações!$F4615,0)</f>
        <v>0</v>
      </c>
      <c r="F4615" s="46" t="str">
        <f>IF(OR(Ações!$N4615&lt;0,Ações!$M4615&lt;0),"",(22.5*Ações!$M4615*Ações!$N4615)^0.5)</f>
        <v/>
      </c>
      <c r="G4615" s="47">
        <f>IFERROR((Ações!$H4615-Ações!$K4615)/Ações!$H4615,0)</f>
        <v>0</v>
      </c>
      <c r="H4615" s="48">
        <f>IFERROR(Ações!$I4615/(Ações!$P4615-Table_1[[#This Row],[CAGR LUCRO 5A]]),0)</f>
        <v>0</v>
      </c>
      <c r="I4615" s="48" t="str">
        <f>IF(Ações!$S4615&lt;0,"",Ações!$O4615*(1+Ações!$S4615))</f>
        <v/>
      </c>
      <c r="J4615" s="49">
        <f>IFERROR(IF(Ações!$B4615="","",(VLOOKUP(Table_1[[#This Row],[AÇÕES]],'Dados Status Invest STOCKS'!A4601:AD5216,4)/Table_1[[#This Row],[LPA]]))/100,0)</f>
        <v>3.8014184397163128E-2</v>
      </c>
      <c r="K4615" s="64">
        <f>IFERROR(IF(Ações!$B4615="","",VLOOKUP(Table_1[[#This Row],[AÇÕES]],'Dados Status Invest STOCKS'!A4601:AD5216,2)),0)</f>
        <v>7.55</v>
      </c>
      <c r="L4615" s="65">
        <f>IFERROR(IF(Ações!$B4615="","",VLOOKUP(Table_1[[#This Row],[AÇÕES]],'Dados Status Invest STOCKS'!A4601:AD5216,3)/100),0)</f>
        <v>1.32E-2</v>
      </c>
      <c r="M4615" s="66">
        <f>IFERROR(IF(Ações!$B4615="","",VLOOKUP(Table_1[[#This Row],[AÇÕES]],'Dados Status Invest STOCKS'!A4601:AD5216,28)),0)</f>
        <v>-1.41</v>
      </c>
      <c r="N4615" s="66">
        <f>IFERROR(IF(Ações!$B4615="","",VLOOKUP(Table_1[[#This Row],[AÇÕES]],'Dados Status Invest STOCKS'!A4601:AD5216,27)),0)</f>
        <v>64.33</v>
      </c>
      <c r="O4615" s="66">
        <f>IFERROR(IF(Ações!$L4615="","",Ações!$K4615*Ações!$L4615),0)</f>
        <v>9.9659999999999999E-2</v>
      </c>
      <c r="P4615" s="67">
        <f t="shared" si="71"/>
        <v>0.06</v>
      </c>
      <c r="Q4615" s="67">
        <f>IFERROR(Ações!$O4615/Ações!$M4615,0)</f>
        <v>-7.0680851063829792E-2</v>
      </c>
      <c r="R4615" s="67">
        <f>IFERROR(IF(Ações!$B4615="","",VLOOKUP(Table_1[[#This Row],[AÇÕES]],'Dados Status Invest STOCKS'!A4601:AD5216,18)/100),0)</f>
        <v>-2.1899999999999999E-2</v>
      </c>
      <c r="S4615" s="65">
        <f>IFERROR(IF(Ações!$B4615="","",VLOOKUP(Table_1[[#This Row],[AÇÕES]],'Dados Status Invest STOCKS'!A4601:AD5216,25)/100),0)</f>
        <v>-0.3019</v>
      </c>
      <c r="T4615" s="67">
        <f>(1-Ações!$Q4615)*Ações!$R4615</f>
        <v>-2.3447910638297868E-2</v>
      </c>
      <c r="U4615" s="68">
        <f>IF(Ações!$S4615=0,Ações!$T4615,IF(Ações!$T4615=0,Ações!$S4615,AVERAGE(Ações!$S4615,Ações!$T4615)))</f>
        <v>-0.16267395531914894</v>
      </c>
    </row>
    <row r="4616" spans="2:21" ht="15" customHeight="1" x14ac:dyDescent="0.2">
      <c r="B4616" s="63" t="str">
        <f>IFERROR('Dados Status Invest STOCKS'!A4603,"-")</f>
        <v>TNXP</v>
      </c>
      <c r="C4616" s="45">
        <f>IFERROR((Ações!$D4616-Ações!$K4616)/Ações!$D4616,0)</f>
        <v>0</v>
      </c>
      <c r="D4616" s="46">
        <f>(Ações!$O4616)/0.06</f>
        <v>0</v>
      </c>
      <c r="E4616" s="47">
        <f>IFERROR((Ações!$F4616-Ações!$K4616)/Ações!$F4616,0)</f>
        <v>0</v>
      </c>
      <c r="F4616" s="46" t="str">
        <f>IF(OR(Ações!$N4616&lt;0,Ações!$M4616&lt;0),"",(22.5*Ações!$M4616*Ações!$N4616)^0.5)</f>
        <v/>
      </c>
      <c r="G4616" s="47">
        <f>IFERROR((Ações!$H4616-Ações!$K4616)/Ações!$H4616,0)</f>
        <v>0</v>
      </c>
      <c r="H4616" s="48">
        <f>IFERROR(Ações!$I4616/(Ações!$P4616-Table_1[[#This Row],[CAGR LUCRO 5A]]),0)</f>
        <v>0</v>
      </c>
      <c r="I4616" s="48">
        <f>IF(Ações!$S4616&lt;0,"",Ações!$O4616*(1+Ações!$S4616))</f>
        <v>0</v>
      </c>
      <c r="J4616" s="49">
        <f>IFERROR(IF(Ações!$B4616="","",(VLOOKUP(Table_1[[#This Row],[AÇÕES]],'Dados Status Invest STOCKS'!A4602:AD5217,4)/Table_1[[#This Row],[LPA]]))/100,0)</f>
        <v>7.0555555555555566E-2</v>
      </c>
      <c r="K4616" s="64">
        <f>IFERROR(IF(Ações!$B4616="","",VLOOKUP(Table_1[[#This Row],[AÇÕES]],'Dados Status Invest STOCKS'!A4602:AD5217,2)),0)</f>
        <v>0.23</v>
      </c>
      <c r="L4616" s="65">
        <f>IFERROR(IF(Ações!$B4616="","",VLOOKUP(Table_1[[#This Row],[AÇÕES]],'Dados Status Invest STOCKS'!A4602:AD5217,3)/100),0)</f>
        <v>0</v>
      </c>
      <c r="M4616" s="66">
        <f>IFERROR(IF(Ações!$B4616="","",VLOOKUP(Table_1[[#This Row],[AÇÕES]],'Dados Status Invest STOCKS'!A4602:AD5217,28)),0)</f>
        <v>-0.18</v>
      </c>
      <c r="N4616" s="66">
        <f>IFERROR(IF(Ações!$B4616="","",VLOOKUP(Table_1[[#This Row],[AÇÕES]],'Dados Status Invest STOCKS'!A4602:AD5217,27)),0)</f>
        <v>0.46</v>
      </c>
      <c r="O4616" s="66">
        <f>IFERROR(IF(Ações!$L4616="","",Ações!$K4616*Ações!$L4616),0)</f>
        <v>0</v>
      </c>
      <c r="P4616" s="67">
        <f t="shared" si="71"/>
        <v>0.06</v>
      </c>
      <c r="Q4616" s="67">
        <f>IFERROR(Ações!$O4616/Ações!$M4616,0)</f>
        <v>0</v>
      </c>
      <c r="R4616" s="67">
        <f>IFERROR(IF(Ações!$B4616="","",VLOOKUP(Table_1[[#This Row],[AÇÕES]],'Dados Status Invest STOCKS'!A4602:AD5217,18)/100),0)</f>
        <v>-0.39439999999999997</v>
      </c>
      <c r="S4616" s="65">
        <f>IFERROR(IF(Ações!$B4616="","",VLOOKUP(Table_1[[#This Row],[AÇÕES]],'Dados Status Invest STOCKS'!A4602:AD5217,25)/100),0)</f>
        <v>0</v>
      </c>
      <c r="T4616" s="67">
        <f>(1-Ações!$Q4616)*Ações!$R4616</f>
        <v>-0.39439999999999997</v>
      </c>
      <c r="U4616" s="68">
        <f>IF(Ações!$S4616=0,Ações!$T4616,IF(Ações!$T4616=0,Ações!$S4616,AVERAGE(Ações!$S4616,Ações!$T4616)))</f>
        <v>-0.39439999999999997</v>
      </c>
    </row>
    <row r="4617" spans="2:21" ht="15" customHeight="1" x14ac:dyDescent="0.2">
      <c r="B4617" s="63" t="str">
        <f>IFERROR('Dados Status Invest STOCKS'!A4604,"-")</f>
        <v>TOL</v>
      </c>
      <c r="C4617" s="45">
        <f>IFERROR((Ações!$D4617-Ações!$K4617)/Ações!$D4617,0)</f>
        <v>-4.2173913043478262</v>
      </c>
      <c r="D4617" s="46">
        <f>(Ações!$O4617)/0.06</f>
        <v>11.363916666666666</v>
      </c>
      <c r="E4617" s="47">
        <f>IFERROR((Ações!$F4617-Ações!$K4617)/Ações!$F4617,0)</f>
        <v>0.28410951037275795</v>
      </c>
      <c r="F4617" s="46">
        <f>IF(OR(Ações!$N4617&lt;0,Ações!$M4617&lt;0),"",(22.5*Ações!$M4617*Ações!$N4617)^0.5)</f>
        <v>82.8199296667173</v>
      </c>
      <c r="G4617" s="47">
        <f>IFERROR((Ações!$H4617-Ações!$K4617)/Ações!$H4617,0)</f>
        <v>9.1012620561137005</v>
      </c>
      <c r="H4617" s="48">
        <f>IFERROR(Ações!$I4617/(Ações!$P4617-Table_1[[#This Row],[CAGR LUCRO 5A]]),0)</f>
        <v>-7.3186127777777772</v>
      </c>
      <c r="I4617" s="48">
        <f>IF(Ações!$S4617&lt;0,"",Ações!$O4617*(1+Ações!$S4617))</f>
        <v>0.79699693149999995</v>
      </c>
      <c r="J4617" s="49">
        <f>IFERROR(IF(Ações!$B4617="","",(VLOOKUP(Table_1[[#This Row],[AÇÕES]],'Dados Status Invest STOCKS'!A4603:AD5218,4)/Table_1[[#This Row],[LPA]]))/100,0)</f>
        <v>1.2352092352092354E-2</v>
      </c>
      <c r="K4617" s="64">
        <f>IFERROR(IF(Ações!$B4617="","",VLOOKUP(Table_1[[#This Row],[AÇÕES]],'Dados Status Invest STOCKS'!A4603:AD5218,2)),0)</f>
        <v>59.29</v>
      </c>
      <c r="L4617" s="65">
        <f>IFERROR(IF(Ações!$B4617="","",VLOOKUP(Table_1[[#This Row],[AÇÕES]],'Dados Status Invest STOCKS'!A4603:AD5218,3)/100),0)</f>
        <v>1.15E-2</v>
      </c>
      <c r="M4617" s="66">
        <f>IFERROR(IF(Ações!$B4617="","",VLOOKUP(Table_1[[#This Row],[AÇÕES]],'Dados Status Invest STOCKS'!A4603:AD5218,28)),0)</f>
        <v>6.93</v>
      </c>
      <c r="N4617" s="66">
        <f>IFERROR(IF(Ações!$B4617="","",VLOOKUP(Table_1[[#This Row],[AÇÕES]],'Dados Status Invest STOCKS'!A4603:AD5218,27)),0)</f>
        <v>43.99</v>
      </c>
      <c r="O4617" s="66">
        <f>IFERROR(IF(Ações!$L4617="","",Ações!$K4617*Ações!$L4617),0)</f>
        <v>0.68183499999999997</v>
      </c>
      <c r="P4617" s="67">
        <f t="shared" si="71"/>
        <v>0.06</v>
      </c>
      <c r="Q4617" s="67">
        <f>IFERROR(Ações!$O4617/Ações!$M4617,0)</f>
        <v>9.8388888888888887E-2</v>
      </c>
      <c r="R4617" s="67">
        <f>IFERROR(IF(Ações!$B4617="","",VLOOKUP(Table_1[[#This Row],[AÇÕES]],'Dados Status Invest STOCKS'!A4603:AD5218,18)/100),0)</f>
        <v>0.15740000000000001</v>
      </c>
      <c r="S4617" s="65">
        <f>IFERROR(IF(Ações!$B4617="","",VLOOKUP(Table_1[[#This Row],[AÇÕES]],'Dados Status Invest STOCKS'!A4603:AD5218,25)/100),0)</f>
        <v>0.16889999999999999</v>
      </c>
      <c r="T4617" s="67">
        <f>(1-Ações!$Q4617)*Ações!$R4617</f>
        <v>0.14191358888888891</v>
      </c>
      <c r="U4617" s="68">
        <f>IF(Ações!$S4617=0,Ações!$T4617,IF(Ações!$T4617=0,Ações!$S4617,AVERAGE(Ações!$S4617,Ações!$T4617)))</f>
        <v>0.15540679444444444</v>
      </c>
    </row>
    <row r="4618" spans="2:21" ht="15" customHeight="1" x14ac:dyDescent="0.2">
      <c r="B4618" s="63" t="str">
        <f>IFERROR('Dados Status Invest STOCKS'!A4605,"-")</f>
        <v>TOMZ</v>
      </c>
      <c r="C4618" s="45">
        <f>IFERROR((Ações!$D4618-Ações!$K4618)/Ações!$D4618,0)</f>
        <v>0</v>
      </c>
      <c r="D4618" s="46">
        <f>(Ações!$O4618)/0.06</f>
        <v>0</v>
      </c>
      <c r="E4618" s="47">
        <f>IFERROR((Ações!$F4618-Ações!$K4618)/Ações!$F4618,0)</f>
        <v>0</v>
      </c>
      <c r="F4618" s="46" t="str">
        <f>IF(OR(Ações!$N4618&lt;0,Ações!$M4618&lt;0),"",(22.5*Ações!$M4618*Ações!$N4618)^0.5)</f>
        <v/>
      </c>
      <c r="G4618" s="47">
        <f>IFERROR((Ações!$H4618-Ações!$K4618)/Ações!$H4618,0)</f>
        <v>0</v>
      </c>
      <c r="H4618" s="48">
        <f>IFERROR(Ações!$I4618/(Ações!$P4618-Table_1[[#This Row],[CAGR LUCRO 5A]]),0)</f>
        <v>0</v>
      </c>
      <c r="I4618" s="48">
        <f>IF(Ações!$S4618&lt;0,"",Ações!$O4618*(1+Ações!$S4618))</f>
        <v>0</v>
      </c>
      <c r="J4618" s="49">
        <f>IFERROR(IF(Ações!$B4618="","",(VLOOKUP(Table_1[[#This Row],[AÇÕES]],'Dados Status Invest STOCKS'!A4604:AD5219,4)/Table_1[[#This Row],[LPA]]))/100,0)</f>
        <v>0.12172413793103448</v>
      </c>
      <c r="K4618" s="64">
        <f>IFERROR(IF(Ações!$B4618="","",VLOOKUP(Table_1[[#This Row],[AÇÕES]],'Dados Status Invest STOCKS'!A4604:AD5219,2)),0)</f>
        <v>1.02</v>
      </c>
      <c r="L4618" s="65">
        <f>IFERROR(IF(Ações!$B4618="","",VLOOKUP(Table_1[[#This Row],[AÇÕES]],'Dados Status Invest STOCKS'!A4604:AD5219,3)/100),0)</f>
        <v>0</v>
      </c>
      <c r="M4618" s="66">
        <f>IFERROR(IF(Ações!$B4618="","",VLOOKUP(Table_1[[#This Row],[AÇÕES]],'Dados Status Invest STOCKS'!A4604:AD5219,28)),0)</f>
        <v>-0.28999999999999998</v>
      </c>
      <c r="N4618" s="66">
        <f>IFERROR(IF(Ações!$B4618="","",VLOOKUP(Table_1[[#This Row],[AÇÕES]],'Dados Status Invest STOCKS'!A4604:AD5219,27)),0)</f>
        <v>0.77</v>
      </c>
      <c r="O4618" s="66">
        <f>IFERROR(IF(Ações!$L4618="","",Ações!$K4618*Ações!$L4618),0)</f>
        <v>0</v>
      </c>
      <c r="P4618" s="67">
        <f t="shared" si="71"/>
        <v>0.06</v>
      </c>
      <c r="Q4618" s="67">
        <f>IFERROR(Ações!$O4618/Ações!$M4618,0)</f>
        <v>0</v>
      </c>
      <c r="R4618" s="67">
        <f>IFERROR(IF(Ações!$B4618="","",VLOOKUP(Table_1[[#This Row],[AÇÕES]],'Dados Status Invest STOCKS'!A4604:AD5219,18)/100),0)</f>
        <v>-0.37280000000000002</v>
      </c>
      <c r="S4618" s="65">
        <f>IFERROR(IF(Ações!$B4618="","",VLOOKUP(Table_1[[#This Row],[AÇÕES]],'Dados Status Invest STOCKS'!A4604:AD5219,25)/100),0)</f>
        <v>0</v>
      </c>
      <c r="T4618" s="67">
        <f>(1-Ações!$Q4618)*Ações!$R4618</f>
        <v>-0.37280000000000002</v>
      </c>
      <c r="U4618" s="68">
        <f>IF(Ações!$S4618=0,Ações!$T4618,IF(Ações!$T4618=0,Ações!$S4618,AVERAGE(Ações!$S4618,Ações!$T4618)))</f>
        <v>-0.37280000000000002</v>
      </c>
    </row>
    <row r="4619" spans="2:21" ht="15" customHeight="1" x14ac:dyDescent="0.2">
      <c r="B4619" s="63" t="str">
        <f>IFERROR('Dados Status Invest STOCKS'!A4606,"-")</f>
        <v>TOPS</v>
      </c>
      <c r="C4619" s="45">
        <f>IFERROR((Ações!$D4619-Ações!$K4619)/Ações!$D4619,0)</f>
        <v>0</v>
      </c>
      <c r="D4619" s="46">
        <f>(Ações!$O4619)/0.06</f>
        <v>0</v>
      </c>
      <c r="E4619" s="47">
        <f>IFERROR((Ações!$F4619-Ações!$K4619)/Ações!$F4619,0)</f>
        <v>0.67381121801407529</v>
      </c>
      <c r="F4619" s="46">
        <f>IF(OR(Ações!$N4619&lt;0,Ações!$M4619&lt;0),"",(22.5*Ações!$M4619*Ações!$N4619)^0.5)</f>
        <v>2.2379678281869917</v>
      </c>
      <c r="G4619" s="47">
        <f>IFERROR((Ações!$H4619-Ações!$K4619)/Ações!$H4619,0)</f>
        <v>0</v>
      </c>
      <c r="H4619" s="48">
        <f>IFERROR(Ações!$I4619/(Ações!$P4619-Table_1[[#This Row],[CAGR LUCRO 5A]]),0)</f>
        <v>0</v>
      </c>
      <c r="I4619" s="48">
        <f>IF(Ações!$S4619&lt;0,"",Ações!$O4619*(1+Ações!$S4619))</f>
        <v>0</v>
      </c>
      <c r="J4619" s="49">
        <f>IFERROR(IF(Ações!$B4619="","",(VLOOKUP(Table_1[[#This Row],[AÇÕES]],'Dados Status Invest STOCKS'!A4605:AD5220,4)/Table_1[[#This Row],[LPA]]))/100,0)</f>
        <v>1.4342857142857142</v>
      </c>
      <c r="K4619" s="64">
        <f>IFERROR(IF(Ações!$B4619="","",VLOOKUP(Table_1[[#This Row],[AÇÕES]],'Dados Status Invest STOCKS'!A4605:AD5220,2)),0)</f>
        <v>0.73</v>
      </c>
      <c r="L4619" s="65">
        <f>IFERROR(IF(Ações!$B4619="","",VLOOKUP(Table_1[[#This Row],[AÇÕES]],'Dados Status Invest STOCKS'!A4605:AD5220,3)/100),0)</f>
        <v>0</v>
      </c>
      <c r="M4619" s="66">
        <f>IFERROR(IF(Ações!$B4619="","",VLOOKUP(Table_1[[#This Row],[AÇÕES]],'Dados Status Invest STOCKS'!A4605:AD5220,28)),0)</f>
        <v>7.0000000000000007E-2</v>
      </c>
      <c r="N4619" s="66">
        <f>IFERROR(IF(Ações!$B4619="","",VLOOKUP(Table_1[[#This Row],[AÇÕES]],'Dados Status Invest STOCKS'!A4605:AD5220,27)),0)</f>
        <v>3.18</v>
      </c>
      <c r="O4619" s="66">
        <f>IFERROR(IF(Ações!$L4619="","",Ações!$K4619*Ações!$L4619),0)</f>
        <v>0</v>
      </c>
      <c r="P4619" s="67">
        <f t="shared" si="71"/>
        <v>0.06</v>
      </c>
      <c r="Q4619" s="67">
        <f>IFERROR(Ações!$O4619/Ações!$M4619,0)</f>
        <v>0</v>
      </c>
      <c r="R4619" s="67">
        <f>IFERROR(IF(Ações!$B4619="","",VLOOKUP(Table_1[[#This Row],[AÇÕES]],'Dados Status Invest STOCKS'!A4605:AD5220,18)/100),0)</f>
        <v>2.29E-2</v>
      </c>
      <c r="S4619" s="65">
        <f>IFERROR(IF(Ações!$B4619="","",VLOOKUP(Table_1[[#This Row],[AÇÕES]],'Dados Status Invest STOCKS'!A4605:AD5220,25)/100),0)</f>
        <v>0</v>
      </c>
      <c r="T4619" s="67">
        <f>(1-Ações!$Q4619)*Ações!$R4619</f>
        <v>2.29E-2</v>
      </c>
      <c r="U4619" s="68">
        <f>IF(Ações!$S4619=0,Ações!$T4619,IF(Ações!$T4619=0,Ações!$S4619,AVERAGE(Ações!$S4619,Ações!$T4619)))</f>
        <v>2.29E-2</v>
      </c>
    </row>
    <row r="4620" spans="2:21" ht="15" customHeight="1" x14ac:dyDescent="0.2">
      <c r="B4620" s="63" t="str">
        <f>IFERROR('Dados Status Invest STOCKS'!A4607,"-")</f>
        <v>TOT</v>
      </c>
      <c r="C4620" s="45">
        <f>IFERROR((Ações!$D4620-Ações!$K4620)/Ações!$D4620,0)</f>
        <v>-1.5316455696202527</v>
      </c>
      <c r="D4620" s="46">
        <f>(Ações!$O4620)/0.06</f>
        <v>19.078500000000002</v>
      </c>
      <c r="E4620" s="47">
        <f>IFERROR((Ações!$F4620-Ações!$K4620)/Ações!$F4620,0)</f>
        <v>0</v>
      </c>
      <c r="F4620" s="46" t="str">
        <f>IF(OR(Ações!$N4620&lt;0,Ações!$M4620&lt;0),"",(22.5*Ações!$M4620*Ações!$N4620)^0.5)</f>
        <v/>
      </c>
      <c r="G4620" s="47">
        <f>IFERROR((Ações!$H4620-Ações!$K4620)/Ações!$H4620,0)</f>
        <v>-1.5316455696202527</v>
      </c>
      <c r="H4620" s="48">
        <f>IFERROR(Ações!$I4620/(Ações!$P4620-Table_1[[#This Row],[CAGR LUCRO 5A]]),0)</f>
        <v>19.078500000000002</v>
      </c>
      <c r="I4620" s="48">
        <f>IF(Ações!$S4620&lt;0,"",Ações!$O4620*(1+Ações!$S4620))</f>
        <v>1.1447100000000001</v>
      </c>
      <c r="J4620" s="49">
        <f>IFERROR(IF(Ações!$B4620="","",(VLOOKUP(Table_1[[#This Row],[AÇÕES]],'Dados Status Invest STOCKS'!A4606:AD5221,4)/Table_1[[#This Row],[LPA]]))/100,0)</f>
        <v>0.21533333333333332</v>
      </c>
      <c r="K4620" s="64">
        <f>IFERROR(IF(Ações!$B4620="","",VLOOKUP(Table_1[[#This Row],[AÇÕES]],'Dados Status Invest STOCKS'!A4606:AD5221,2)),0)</f>
        <v>48.3</v>
      </c>
      <c r="L4620" s="65">
        <f>IFERROR(IF(Ações!$B4620="","",VLOOKUP(Table_1[[#This Row],[AÇÕES]],'Dados Status Invest STOCKS'!A4606:AD5221,3)/100),0)</f>
        <v>2.3700000000000002E-2</v>
      </c>
      <c r="M4620" s="66">
        <f>IFERROR(IF(Ações!$B4620="","",VLOOKUP(Table_1[[#This Row],[AÇÕES]],'Dados Status Invest STOCKS'!A4606:AD5221,28)),0)</f>
        <v>-1.5</v>
      </c>
      <c r="N4620" s="66">
        <f>IFERROR(IF(Ações!$B4620="","",VLOOKUP(Table_1[[#This Row],[AÇÕES]],'Dados Status Invest STOCKS'!A4606:AD5221,27)),0)</f>
        <v>42.47</v>
      </c>
      <c r="O4620" s="66">
        <f>IFERROR(IF(Ações!$L4620="","",Ações!$K4620*Ações!$L4620),0)</f>
        <v>1.1447100000000001</v>
      </c>
      <c r="P4620" s="67">
        <f t="shared" si="71"/>
        <v>0.06</v>
      </c>
      <c r="Q4620" s="67">
        <f>IFERROR(Ações!$O4620/Ações!$M4620,0)</f>
        <v>-0.76314000000000004</v>
      </c>
      <c r="R4620" s="67">
        <f>IFERROR(IF(Ações!$B4620="","",VLOOKUP(Table_1[[#This Row],[AÇÕES]],'Dados Status Invest STOCKS'!A4606:AD5221,18)/100),0)</f>
        <v>-3.5200000000000002E-2</v>
      </c>
      <c r="S4620" s="65">
        <f>IFERROR(IF(Ações!$B4620="","",VLOOKUP(Table_1[[#This Row],[AÇÕES]],'Dados Status Invest STOCKS'!A4606:AD5221,25)/100),0)</f>
        <v>0</v>
      </c>
      <c r="T4620" s="67">
        <f>(1-Ações!$Q4620)*Ações!$R4620</f>
        <v>-6.2062527999999999E-2</v>
      </c>
      <c r="U4620" s="68">
        <f>IF(Ações!$S4620=0,Ações!$T4620,IF(Ações!$T4620=0,Ações!$S4620,AVERAGE(Ações!$S4620,Ações!$T4620)))</f>
        <v>-6.2062527999999999E-2</v>
      </c>
    </row>
    <row r="4621" spans="2:21" ht="15" customHeight="1" x14ac:dyDescent="0.2">
      <c r="B4621" s="63" t="str">
        <f>IFERROR('Dados Status Invest STOCKS'!A4608,"-")</f>
        <v>TOUR</v>
      </c>
      <c r="C4621" s="45">
        <f>IFERROR((Ações!$D4621-Ações!$K4621)/Ações!$D4621,0)</f>
        <v>0</v>
      </c>
      <c r="D4621" s="46">
        <f>(Ações!$O4621)/0.06</f>
        <v>0</v>
      </c>
      <c r="E4621" s="47">
        <f>IFERROR((Ações!$F4621-Ações!$K4621)/Ações!$F4621,0)</f>
        <v>0</v>
      </c>
      <c r="F4621" s="46" t="str">
        <f>IF(OR(Ações!$N4621&lt;0,Ações!$M4621&lt;0),"",(22.5*Ações!$M4621*Ações!$N4621)^0.5)</f>
        <v/>
      </c>
      <c r="G4621" s="47">
        <f>IFERROR((Ações!$H4621-Ações!$K4621)/Ações!$H4621,0)</f>
        <v>0</v>
      </c>
      <c r="H4621" s="48">
        <f>IFERROR(Ações!$I4621/(Ações!$P4621-Table_1[[#This Row],[CAGR LUCRO 5A]]),0)</f>
        <v>0</v>
      </c>
      <c r="I4621" s="48">
        <f>IF(Ações!$S4621&lt;0,"",Ações!$O4621*(1+Ações!$S4621))</f>
        <v>0</v>
      </c>
      <c r="J4621" s="49">
        <f>IFERROR(IF(Ações!$B4621="","",(VLOOKUP(Table_1[[#This Row],[AÇÕES]],'Dados Status Invest STOCKS'!A4607:AD5222,4)/Table_1[[#This Row],[LPA]]))/100,0)</f>
        <v>7.1317829457364342E-3</v>
      </c>
      <c r="K4621" s="64">
        <f>IFERROR(IF(Ações!$B4621="","",VLOOKUP(Table_1[[#This Row],[AÇÕES]],'Dados Status Invest STOCKS'!A4607:AD5222,2)),0)</f>
        <v>1.19</v>
      </c>
      <c r="L4621" s="65">
        <f>IFERROR(IF(Ações!$B4621="","",VLOOKUP(Table_1[[#This Row],[AÇÕES]],'Dados Status Invest STOCKS'!A4607:AD5222,3)/100),0)</f>
        <v>0</v>
      </c>
      <c r="M4621" s="66">
        <f>IFERROR(IF(Ações!$B4621="","",VLOOKUP(Table_1[[#This Row],[AÇÕES]],'Dados Status Invest STOCKS'!A4607:AD5222,28)),0)</f>
        <v>-1.29</v>
      </c>
      <c r="N4621" s="66">
        <f>IFERROR(IF(Ações!$B4621="","",VLOOKUP(Table_1[[#This Row],[AÇÕES]],'Dados Status Invest STOCKS'!A4607:AD5222,27)),0)</f>
        <v>1.63</v>
      </c>
      <c r="O4621" s="66">
        <f>IFERROR(IF(Ações!$L4621="","",Ações!$K4621*Ações!$L4621),0)</f>
        <v>0</v>
      </c>
      <c r="P4621" s="67">
        <f t="shared" si="71"/>
        <v>0.06</v>
      </c>
      <c r="Q4621" s="67">
        <f>IFERROR(Ações!$O4621/Ações!$M4621,0)</f>
        <v>0</v>
      </c>
      <c r="R4621" s="67">
        <f>IFERROR(IF(Ações!$B4621="","",VLOOKUP(Table_1[[#This Row],[AÇÕES]],'Dados Status Invest STOCKS'!A4607:AD5222,18)/100),0)</f>
        <v>-0.79180000000000006</v>
      </c>
      <c r="S4621" s="65">
        <f>IFERROR(IF(Ações!$B4621="","",VLOOKUP(Table_1[[#This Row],[AÇÕES]],'Dados Status Invest STOCKS'!A4607:AD5222,25)/100),0)</f>
        <v>0</v>
      </c>
      <c r="T4621" s="67">
        <f>(1-Ações!$Q4621)*Ações!$R4621</f>
        <v>-0.79180000000000006</v>
      </c>
      <c r="U4621" s="68">
        <f>IF(Ações!$S4621=0,Ações!$T4621,IF(Ações!$T4621=0,Ações!$S4621,AVERAGE(Ações!$S4621,Ações!$T4621)))</f>
        <v>-0.79180000000000006</v>
      </c>
    </row>
    <row r="4622" spans="2:21" ht="15" customHeight="1" x14ac:dyDescent="0.2">
      <c r="B4622" s="63" t="str">
        <f>IFERROR('Dados Status Invest STOCKS'!A4609,"-")</f>
        <v>TOWN</v>
      </c>
      <c r="C4622" s="45">
        <f>IFERROR((Ações!$D4622-Ações!$K4622)/Ações!$D4622,0)</f>
        <v>-1.510460251046025</v>
      </c>
      <c r="D4622" s="46">
        <f>(Ações!$O4622)/0.06</f>
        <v>12.985666666666669</v>
      </c>
      <c r="E4622" s="47">
        <f>IFERROR((Ações!$F4622-Ações!$K4622)/Ações!$F4622,0)</f>
        <v>8.7505439284161296E-2</v>
      </c>
      <c r="F4622" s="46">
        <f>IF(OR(Ações!$N4622&lt;0,Ações!$M4622&lt;0),"",(22.5*Ações!$M4622*Ações!$N4622)^0.5)</f>
        <v>35.726240356354317</v>
      </c>
      <c r="G4622" s="47">
        <f>IFERROR((Ações!$H4622-Ações!$K4622)/Ações!$H4622,0)</f>
        <v>5.4041303467184285</v>
      </c>
      <c r="H4622" s="48">
        <f>IFERROR(Ações!$I4622/(Ações!$P4622-Table_1[[#This Row],[CAGR LUCRO 5A]]),0)</f>
        <v>-7.4021424057738576</v>
      </c>
      <c r="I4622" s="48">
        <f>IF(Ações!$S4622&lt;0,"",Ações!$O4622*(1+Ações!$S4622))</f>
        <v>0.92304715799999992</v>
      </c>
      <c r="J4622" s="49">
        <f>IFERROR(IF(Ações!$B4622="","",(VLOOKUP(Table_1[[#This Row],[AÇÕES]],'Dados Status Invest STOCKS'!A4608:AD5223,4)/Table_1[[#This Row],[LPA]]))/100,0)</f>
        <v>6.3303964757709247E-2</v>
      </c>
      <c r="K4622" s="64">
        <f>IFERROR(IF(Ações!$B4622="","",VLOOKUP(Table_1[[#This Row],[AÇÕES]],'Dados Status Invest STOCKS'!A4608:AD5223,2)),0)</f>
        <v>32.6</v>
      </c>
      <c r="L4622" s="65">
        <f>IFERROR(IF(Ações!$B4622="","",VLOOKUP(Table_1[[#This Row],[AÇÕES]],'Dados Status Invest STOCKS'!A4608:AD5223,3)/100),0)</f>
        <v>2.3900000000000001E-2</v>
      </c>
      <c r="M4622" s="66">
        <f>IFERROR(IF(Ações!$B4622="","",VLOOKUP(Table_1[[#This Row],[AÇÕES]],'Dados Status Invest STOCKS'!A4608:AD5223,28)),0)</f>
        <v>2.27</v>
      </c>
      <c r="N4622" s="66">
        <f>IFERROR(IF(Ações!$B4622="","",VLOOKUP(Table_1[[#This Row],[AÇÕES]],'Dados Status Invest STOCKS'!A4608:AD5223,27)),0)</f>
        <v>24.99</v>
      </c>
      <c r="O4622" s="66">
        <f>IFERROR(IF(Ações!$L4622="","",Ações!$K4622*Ações!$L4622),0)</f>
        <v>0.77914000000000005</v>
      </c>
      <c r="P4622" s="67">
        <f t="shared" si="71"/>
        <v>0.06</v>
      </c>
      <c r="Q4622" s="67">
        <f>IFERROR(Ações!$O4622/Ações!$M4622,0)</f>
        <v>0.34323348017621147</v>
      </c>
      <c r="R4622" s="67">
        <f>IFERROR(IF(Ações!$B4622="","",VLOOKUP(Table_1[[#This Row],[AÇÕES]],'Dados Status Invest STOCKS'!A4608:AD5223,18)/100),0)</f>
        <v>9.0800000000000006E-2</v>
      </c>
      <c r="S4622" s="65">
        <f>IFERROR(IF(Ações!$B4622="","",VLOOKUP(Table_1[[#This Row],[AÇÕES]],'Dados Status Invest STOCKS'!A4608:AD5223,25)/100),0)</f>
        <v>0.18469999999999998</v>
      </c>
      <c r="T4622" s="67">
        <f>(1-Ações!$Q4622)*Ações!$R4622</f>
        <v>5.9634400000000004E-2</v>
      </c>
      <c r="U4622" s="68">
        <f>IF(Ações!$S4622=0,Ações!$T4622,IF(Ações!$T4622=0,Ações!$S4622,AVERAGE(Ações!$S4622,Ações!$T4622)))</f>
        <v>0.12216719999999999</v>
      </c>
    </row>
    <row r="4623" spans="2:21" ht="15" customHeight="1" x14ac:dyDescent="0.2">
      <c r="B4623" s="63" t="str">
        <f>IFERROR('Dados Status Invest STOCKS'!A4610,"-")</f>
        <v>TPB</v>
      </c>
      <c r="C4623" s="45">
        <f>IFERROR((Ações!$D4623-Ações!$K4623)/Ações!$D4623,0)</f>
        <v>-8.6774193548387082</v>
      </c>
      <c r="D4623" s="46">
        <f>(Ações!$O4623)/0.06</f>
        <v>3.6404333333333332</v>
      </c>
      <c r="E4623" s="47">
        <f>IFERROR((Ações!$F4623-Ações!$K4623)/Ações!$F4623,0)</f>
        <v>-0.63405524877044084</v>
      </c>
      <c r="F4623" s="46">
        <f>IF(OR(Ações!$N4623&lt;0,Ações!$M4623&lt;0),"",(22.5*Ações!$M4623*Ações!$N4623)^0.5)</f>
        <v>21.559858533858705</v>
      </c>
      <c r="G4623" s="47">
        <f>IFERROR((Ações!$H4623-Ações!$K4623)/Ações!$H4623,0)</f>
        <v>30.044235068668158</v>
      </c>
      <c r="H4623" s="48">
        <f>IFERROR(Ações!$I4623/(Ações!$P4623-Table_1[[#This Row],[CAGR LUCRO 5A]]),0)</f>
        <v>-1.2129773745704466</v>
      </c>
      <c r="I4623" s="48">
        <f>IF(Ações!$S4623&lt;0,"",Ações!$O4623*(1+Ações!$S4623))</f>
        <v>0.28238113279999999</v>
      </c>
      <c r="J4623" s="49">
        <f>IFERROR(IF(Ações!$B4623="","",(VLOOKUP(Table_1[[#This Row],[AÇÕES]],'Dados Status Invest STOCKS'!A4609:AD5224,4)/Table_1[[#This Row],[LPA]]))/100,0)</f>
        <v>4.4028268551236753E-2</v>
      </c>
      <c r="K4623" s="64">
        <f>IFERROR(IF(Ações!$B4623="","",VLOOKUP(Table_1[[#This Row],[AÇÕES]],'Dados Status Invest STOCKS'!A4609:AD5224,2)),0)</f>
        <v>35.229999999999997</v>
      </c>
      <c r="L4623" s="65">
        <f>IFERROR(IF(Ações!$B4623="","",VLOOKUP(Table_1[[#This Row],[AÇÕES]],'Dados Status Invest STOCKS'!A4609:AD5224,3)/100),0)</f>
        <v>6.1999999999999998E-3</v>
      </c>
      <c r="M4623" s="66">
        <f>IFERROR(IF(Ações!$B4623="","",VLOOKUP(Table_1[[#This Row],[AÇÕES]],'Dados Status Invest STOCKS'!A4609:AD5224,28)),0)</f>
        <v>2.83</v>
      </c>
      <c r="N4623" s="66">
        <f>IFERROR(IF(Ações!$B4623="","",VLOOKUP(Table_1[[#This Row],[AÇÕES]],'Dados Status Invest STOCKS'!A4609:AD5224,27)),0)</f>
        <v>7.3</v>
      </c>
      <c r="O4623" s="66">
        <f>IFERROR(IF(Ações!$L4623="","",Ações!$K4623*Ações!$L4623),0)</f>
        <v>0.21842599999999998</v>
      </c>
      <c r="P4623" s="67">
        <f t="shared" ref="P4623:P4686" si="72">$U$6</f>
        <v>0.06</v>
      </c>
      <c r="Q4623" s="67">
        <f>IFERROR(Ações!$O4623/Ações!$M4623,0)</f>
        <v>7.7182332155477026E-2</v>
      </c>
      <c r="R4623" s="67">
        <f>IFERROR(IF(Ações!$B4623="","",VLOOKUP(Table_1[[#This Row],[AÇÕES]],'Dados Status Invest STOCKS'!A4609:AD5224,18)/100),0)</f>
        <v>0.38740000000000002</v>
      </c>
      <c r="S4623" s="65">
        <f>IFERROR(IF(Ações!$B4623="","",VLOOKUP(Table_1[[#This Row],[AÇÕES]],'Dados Status Invest STOCKS'!A4609:AD5224,25)/100),0)</f>
        <v>0.2928</v>
      </c>
      <c r="T4623" s="67">
        <f>(1-Ações!$Q4623)*Ações!$R4623</f>
        <v>0.35749956452296822</v>
      </c>
      <c r="U4623" s="68">
        <f>IF(Ações!$S4623=0,Ações!$T4623,IF(Ações!$T4623=0,Ações!$S4623,AVERAGE(Ações!$S4623,Ações!$T4623)))</f>
        <v>0.32514978226148411</v>
      </c>
    </row>
    <row r="4624" spans="2:21" ht="15" customHeight="1" x14ac:dyDescent="0.2">
      <c r="B4624" s="63" t="str">
        <f>IFERROR('Dados Status Invest STOCKS'!A4611,"-")</f>
        <v>TPC</v>
      </c>
      <c r="C4624" s="45">
        <f>IFERROR((Ações!$D4624-Ações!$K4624)/Ações!$D4624,0)</f>
        <v>0</v>
      </c>
      <c r="D4624" s="46">
        <f>(Ações!$O4624)/0.06</f>
        <v>0</v>
      </c>
      <c r="E4624" s="47">
        <f>IFERROR((Ações!$F4624-Ações!$K4624)/Ações!$F4624,0)</f>
        <v>0.67377172502176985</v>
      </c>
      <c r="F4624" s="46">
        <f>IF(OR(Ações!$N4624&lt;0,Ações!$M4624&lt;0),"",(22.5*Ações!$M4624*Ações!$N4624)^0.5)</f>
        <v>37.029285707396518</v>
      </c>
      <c r="G4624" s="47">
        <f>IFERROR((Ações!$H4624-Ações!$K4624)/Ações!$H4624,0)</f>
        <v>0</v>
      </c>
      <c r="H4624" s="48">
        <f>IFERROR(Ações!$I4624/(Ações!$P4624-Table_1[[#This Row],[CAGR LUCRO 5A]]),0)</f>
        <v>0</v>
      </c>
      <c r="I4624" s="48">
        <f>IF(Ações!$S4624&lt;0,"",Ações!$O4624*(1+Ações!$S4624))</f>
        <v>0</v>
      </c>
      <c r="J4624" s="49">
        <f>IFERROR(IF(Ações!$B4624="","",(VLOOKUP(Table_1[[#This Row],[AÇÕES]],'Dados Status Invest STOCKS'!A4610:AD5225,4)/Table_1[[#This Row],[LPA]]))/100,0)</f>
        <v>3.2760416666666667E-2</v>
      </c>
      <c r="K4624" s="64">
        <f>IFERROR(IF(Ações!$B4624="","",VLOOKUP(Table_1[[#This Row],[AÇÕES]],'Dados Status Invest STOCKS'!A4610:AD5225,2)),0)</f>
        <v>12.08</v>
      </c>
      <c r="L4624" s="65">
        <f>IFERROR(IF(Ações!$B4624="","",VLOOKUP(Table_1[[#This Row],[AÇÕES]],'Dados Status Invest STOCKS'!A4610:AD5225,3)/100),0)</f>
        <v>0</v>
      </c>
      <c r="M4624" s="66">
        <f>IFERROR(IF(Ações!$B4624="","",VLOOKUP(Table_1[[#This Row],[AÇÕES]],'Dados Status Invest STOCKS'!A4610:AD5225,28)),0)</f>
        <v>1.92</v>
      </c>
      <c r="N4624" s="66">
        <f>IFERROR(IF(Ações!$B4624="","",VLOOKUP(Table_1[[#This Row],[AÇÕES]],'Dados Status Invest STOCKS'!A4610:AD5225,27)),0)</f>
        <v>31.74</v>
      </c>
      <c r="O4624" s="66">
        <f>IFERROR(IF(Ações!$L4624="","",Ações!$K4624*Ações!$L4624),0)</f>
        <v>0</v>
      </c>
      <c r="P4624" s="67">
        <f t="shared" si="72"/>
        <v>0.06</v>
      </c>
      <c r="Q4624" s="67">
        <f>IFERROR(Ações!$O4624/Ações!$M4624,0)</f>
        <v>0</v>
      </c>
      <c r="R4624" s="67">
        <f>IFERROR(IF(Ações!$B4624="","",VLOOKUP(Table_1[[#This Row],[AÇÕES]],'Dados Status Invest STOCKS'!A4610:AD5225,18)/100),0)</f>
        <v>6.0499999999999998E-2</v>
      </c>
      <c r="S4624" s="65">
        <f>IFERROR(IF(Ações!$B4624="","",VLOOKUP(Table_1[[#This Row],[AÇÕES]],'Dados Status Invest STOCKS'!A4610:AD5225,25)/100),0)</f>
        <v>0.19070000000000001</v>
      </c>
      <c r="T4624" s="67">
        <f>(1-Ações!$Q4624)*Ações!$R4624</f>
        <v>6.0499999999999998E-2</v>
      </c>
      <c r="U4624" s="68">
        <f>IF(Ações!$S4624=0,Ações!$T4624,IF(Ações!$T4624=0,Ações!$S4624,AVERAGE(Ações!$S4624,Ações!$T4624)))</f>
        <v>0.12559999999999999</v>
      </c>
    </row>
    <row r="4625" spans="2:21" ht="15" customHeight="1" x14ac:dyDescent="0.2">
      <c r="B4625" s="63" t="str">
        <f>IFERROR('Dados Status Invest STOCKS'!A4612,"-")</f>
        <v>TPCO</v>
      </c>
      <c r="C4625" s="45">
        <f>IFERROR((Ações!$D4625-Ações!$K4625)/Ações!$D4625,0)</f>
        <v>0</v>
      </c>
      <c r="D4625" s="46">
        <f>(Ações!$O4625)/0.06</f>
        <v>0</v>
      </c>
      <c r="E4625" s="47">
        <f>IFERROR((Ações!$F4625-Ações!$K4625)/Ações!$F4625,0)</f>
        <v>-0.28487934643102192</v>
      </c>
      <c r="F4625" s="46">
        <f>IF(OR(Ações!$N4625&lt;0,Ações!$M4625&lt;0),"",(22.5*Ações!$M4625*Ações!$N4625)^0.5)</f>
        <v>13.433167906342867</v>
      </c>
      <c r="G4625" s="47">
        <f>IFERROR((Ações!$H4625-Ações!$K4625)/Ações!$H4625,0)</f>
        <v>0</v>
      </c>
      <c r="H4625" s="48">
        <f>IFERROR(Ações!$I4625/(Ações!$P4625-Table_1[[#This Row],[CAGR LUCRO 5A]]),0)</f>
        <v>0</v>
      </c>
      <c r="I4625" s="48">
        <f>IF(Ações!$S4625&lt;0,"",Ações!$O4625*(1+Ações!$S4625))</f>
        <v>0</v>
      </c>
      <c r="J4625" s="49">
        <f>IFERROR(IF(Ações!$B4625="","",(VLOOKUP(Table_1[[#This Row],[AÇÕES]],'Dados Status Invest STOCKS'!A4611:AD5226,4)/Table_1[[#This Row],[LPA]]))/100,0)</f>
        <v>0.17269999999999999</v>
      </c>
      <c r="K4625" s="64">
        <f>IFERROR(IF(Ações!$B4625="","",VLOOKUP(Table_1[[#This Row],[AÇÕES]],'Dados Status Invest STOCKS'!A4611:AD5226,2)),0)</f>
        <v>17.260000000000002</v>
      </c>
      <c r="L4625" s="65">
        <f>IFERROR(IF(Ações!$B4625="","",VLOOKUP(Table_1[[#This Row],[AÇÕES]],'Dados Status Invest STOCKS'!A4611:AD5226,3)/100),0)</f>
        <v>0</v>
      </c>
      <c r="M4625" s="66">
        <f>IFERROR(IF(Ações!$B4625="","",VLOOKUP(Table_1[[#This Row],[AÇÕES]],'Dados Status Invest STOCKS'!A4611:AD5226,28)),0)</f>
        <v>1</v>
      </c>
      <c r="N4625" s="66">
        <f>IFERROR(IF(Ações!$B4625="","",VLOOKUP(Table_1[[#This Row],[AÇÕES]],'Dados Status Invest STOCKS'!A4611:AD5226,27)),0)</f>
        <v>8.02</v>
      </c>
      <c r="O4625" s="66">
        <f>IFERROR(IF(Ações!$L4625="","",Ações!$K4625*Ações!$L4625),0)</f>
        <v>0</v>
      </c>
      <c r="P4625" s="67">
        <f t="shared" si="72"/>
        <v>0.06</v>
      </c>
      <c r="Q4625" s="67">
        <f>IFERROR(Ações!$O4625/Ações!$M4625,0)</f>
        <v>0</v>
      </c>
      <c r="R4625" s="67">
        <f>IFERROR(IF(Ações!$B4625="","",VLOOKUP(Table_1[[#This Row],[AÇÕES]],'Dados Status Invest STOCKS'!A4611:AD5226,18)/100),0)</f>
        <v>0.12470000000000001</v>
      </c>
      <c r="S4625" s="65">
        <f>IFERROR(IF(Ações!$B4625="","",VLOOKUP(Table_1[[#This Row],[AÇÕES]],'Dados Status Invest STOCKS'!A4611:AD5226,25)/100),0)</f>
        <v>0</v>
      </c>
      <c r="T4625" s="67">
        <f>(1-Ações!$Q4625)*Ações!$R4625</f>
        <v>0.12470000000000001</v>
      </c>
      <c r="U4625" s="68">
        <f>IF(Ações!$S4625=0,Ações!$T4625,IF(Ações!$T4625=0,Ações!$S4625,AVERAGE(Ações!$S4625,Ações!$T4625)))</f>
        <v>0.12470000000000001</v>
      </c>
    </row>
    <row r="4626" spans="2:21" ht="15" customHeight="1" x14ac:dyDescent="0.2">
      <c r="B4626" s="63" t="str">
        <f>IFERROR('Dados Status Invest STOCKS'!A4613,"-")</f>
        <v>TPGY</v>
      </c>
      <c r="C4626" s="45">
        <f>IFERROR((Ações!$D4626-Ações!$K4626)/Ações!$D4626,0)</f>
        <v>0</v>
      </c>
      <c r="D4626" s="46">
        <f>(Ações!$O4626)/0.06</f>
        <v>0</v>
      </c>
      <c r="E4626" s="47">
        <f>IFERROR((Ações!$F4626-Ações!$K4626)/Ações!$F4626,0)</f>
        <v>0</v>
      </c>
      <c r="F4626" s="46" t="str">
        <f>IF(OR(Ações!$N4626&lt;0,Ações!$M4626&lt;0),"",(22.5*Ações!$M4626*Ações!$N4626)^0.5)</f>
        <v/>
      </c>
      <c r="G4626" s="47">
        <f>IFERROR((Ações!$H4626-Ações!$K4626)/Ações!$H4626,0)</f>
        <v>0</v>
      </c>
      <c r="H4626" s="48">
        <f>IFERROR(Ações!$I4626/(Ações!$P4626-Table_1[[#This Row],[CAGR LUCRO 5A]]),0)</f>
        <v>0</v>
      </c>
      <c r="I4626" s="48">
        <f>IF(Ações!$S4626&lt;0,"",Ações!$O4626*(1+Ações!$S4626))</f>
        <v>0</v>
      </c>
      <c r="J4626" s="49">
        <f>IFERROR(IF(Ações!$B4626="","",(VLOOKUP(Table_1[[#This Row],[AÇÕES]],'Dados Status Invest STOCKS'!A4612:AD5227,4)/Table_1[[#This Row],[LPA]]))/100,0)</f>
        <v>0.27250000000000002</v>
      </c>
      <c r="K4626" s="64">
        <f>IFERROR(IF(Ações!$B4626="","",VLOOKUP(Table_1[[#This Row],[AÇÕES]],'Dados Status Invest STOCKS'!A4612:AD5227,2)),0)</f>
        <v>9.84</v>
      </c>
      <c r="L4626" s="65">
        <f>IFERROR(IF(Ações!$B4626="","",VLOOKUP(Table_1[[#This Row],[AÇÕES]],'Dados Status Invest STOCKS'!A4612:AD5227,3)/100),0)</f>
        <v>0</v>
      </c>
      <c r="M4626" s="66">
        <f>IFERROR(IF(Ações!$B4626="","",VLOOKUP(Table_1[[#This Row],[AÇÕES]],'Dados Status Invest STOCKS'!A4612:AD5227,28)),0)</f>
        <v>-0.6</v>
      </c>
      <c r="N4626" s="66">
        <f>IFERROR(IF(Ações!$B4626="","",VLOOKUP(Table_1[[#This Row],[AÇÕES]],'Dados Status Invest STOCKS'!A4612:AD5227,27)),0)</f>
        <v>-1.29</v>
      </c>
      <c r="O4626" s="66">
        <f>IFERROR(IF(Ações!$L4626="","",Ações!$K4626*Ações!$L4626),0)</f>
        <v>0</v>
      </c>
      <c r="P4626" s="67">
        <f t="shared" si="72"/>
        <v>0.06</v>
      </c>
      <c r="Q4626" s="67">
        <f>IFERROR(Ações!$O4626/Ações!$M4626,0)</f>
        <v>0</v>
      </c>
      <c r="R4626" s="67">
        <f>IFERROR(IF(Ações!$B4626="","",VLOOKUP(Table_1[[#This Row],[AÇÕES]],'Dados Status Invest STOCKS'!A4612:AD5227,18)/100),0)</f>
        <v>-0.46619999999999995</v>
      </c>
      <c r="S4626" s="65">
        <f>IFERROR(IF(Ações!$B4626="","",VLOOKUP(Table_1[[#This Row],[AÇÕES]],'Dados Status Invest STOCKS'!A4612:AD5227,25)/100),0)</f>
        <v>0</v>
      </c>
      <c r="T4626" s="67">
        <f>(1-Ações!$Q4626)*Ações!$R4626</f>
        <v>-0.46619999999999995</v>
      </c>
      <c r="U4626" s="68">
        <f>IF(Ações!$S4626=0,Ações!$T4626,IF(Ações!$T4626=0,Ações!$S4626,AVERAGE(Ações!$S4626,Ações!$T4626)))</f>
        <v>-0.46619999999999995</v>
      </c>
    </row>
    <row r="4627" spans="2:21" ht="15" customHeight="1" x14ac:dyDescent="0.2">
      <c r="B4627" s="63" t="str">
        <f>IFERROR('Dados Status Invest STOCKS'!A4614,"-")</f>
        <v>TPGY.U</v>
      </c>
      <c r="C4627" s="45">
        <f>IFERROR((Ações!$D4627-Ações!$K4627)/Ações!$D4627,0)</f>
        <v>0</v>
      </c>
      <c r="D4627" s="46">
        <f>(Ações!$O4627)/0.06</f>
        <v>0</v>
      </c>
      <c r="E4627" s="47">
        <f>IFERROR((Ações!$F4627-Ações!$K4627)/Ações!$F4627,0)</f>
        <v>0</v>
      </c>
      <c r="F4627" s="46" t="str">
        <f>IF(OR(Ações!$N4627&lt;0,Ações!$M4627&lt;0),"",(22.5*Ações!$M4627*Ações!$N4627)^0.5)</f>
        <v/>
      </c>
      <c r="G4627" s="47">
        <f>IFERROR((Ações!$H4627-Ações!$K4627)/Ações!$H4627,0)</f>
        <v>0</v>
      </c>
      <c r="H4627" s="48">
        <f>IFERROR(Ações!$I4627/(Ações!$P4627-Table_1[[#This Row],[CAGR LUCRO 5A]]),0)</f>
        <v>0</v>
      </c>
      <c r="I4627" s="48">
        <f>IF(Ações!$S4627&lt;0,"",Ações!$O4627*(1+Ações!$S4627))</f>
        <v>0</v>
      </c>
      <c r="J4627" s="49">
        <f>IFERROR(IF(Ações!$B4627="","",(VLOOKUP(Table_1[[#This Row],[AÇÕES]],'Dados Status Invest STOCKS'!A4613:AD5228,4)/Table_1[[#This Row],[LPA]]))/100,0)</f>
        <v>0.27666666666666673</v>
      </c>
      <c r="K4627" s="64">
        <f>IFERROR(IF(Ações!$B4627="","",VLOOKUP(Table_1[[#This Row],[AÇÕES]],'Dados Status Invest STOCKS'!A4613:AD5228,2)),0)</f>
        <v>9.99</v>
      </c>
      <c r="L4627" s="65">
        <f>IFERROR(IF(Ações!$B4627="","",VLOOKUP(Table_1[[#This Row],[AÇÕES]],'Dados Status Invest STOCKS'!A4613:AD5228,3)/100),0)</f>
        <v>0</v>
      </c>
      <c r="M4627" s="66">
        <f>IFERROR(IF(Ações!$B4627="","",VLOOKUP(Table_1[[#This Row],[AÇÕES]],'Dados Status Invest STOCKS'!A4613:AD5228,28)),0)</f>
        <v>-0.6</v>
      </c>
      <c r="N4627" s="66">
        <f>IFERROR(IF(Ações!$B4627="","",VLOOKUP(Table_1[[#This Row],[AÇÕES]],'Dados Status Invest STOCKS'!A4613:AD5228,27)),0)</f>
        <v>-1.29</v>
      </c>
      <c r="O4627" s="66">
        <f>IFERROR(IF(Ações!$L4627="","",Ações!$K4627*Ações!$L4627),0)</f>
        <v>0</v>
      </c>
      <c r="P4627" s="67">
        <f t="shared" si="72"/>
        <v>0.06</v>
      </c>
      <c r="Q4627" s="67">
        <f>IFERROR(Ações!$O4627/Ações!$M4627,0)</f>
        <v>0</v>
      </c>
      <c r="R4627" s="67">
        <f>IFERROR(IF(Ações!$B4627="","",VLOOKUP(Table_1[[#This Row],[AÇÕES]],'Dados Status Invest STOCKS'!A4613:AD5228,18)/100),0)</f>
        <v>-0.46619999999999995</v>
      </c>
      <c r="S4627" s="65">
        <f>IFERROR(IF(Ações!$B4627="","",VLOOKUP(Table_1[[#This Row],[AÇÕES]],'Dados Status Invest STOCKS'!A4613:AD5228,25)/100),0)</f>
        <v>0</v>
      </c>
      <c r="T4627" s="67">
        <f>(1-Ações!$Q4627)*Ações!$R4627</f>
        <v>-0.46619999999999995</v>
      </c>
      <c r="U4627" s="68">
        <f>IF(Ações!$S4627=0,Ações!$T4627,IF(Ações!$T4627=0,Ações!$S4627,AVERAGE(Ações!$S4627,Ações!$T4627)))</f>
        <v>-0.46619999999999995</v>
      </c>
    </row>
    <row r="4628" spans="2:21" ht="15" customHeight="1" x14ac:dyDescent="0.2">
      <c r="B4628" s="63" t="str">
        <f>IFERROR('Dados Status Invest STOCKS'!A4615,"-")</f>
        <v>TPGY.WS</v>
      </c>
      <c r="C4628" s="45">
        <f>IFERROR((Ações!$D4628-Ações!$K4628)/Ações!$D4628,0)</f>
        <v>0</v>
      </c>
      <c r="D4628" s="46">
        <f>(Ações!$O4628)/0.06</f>
        <v>0</v>
      </c>
      <c r="E4628" s="47">
        <f>IFERROR((Ações!$F4628-Ações!$K4628)/Ações!$F4628,0)</f>
        <v>0</v>
      </c>
      <c r="F4628" s="46" t="str">
        <f>IF(OR(Ações!$N4628&lt;0,Ações!$M4628&lt;0),"",(22.5*Ações!$M4628*Ações!$N4628)^0.5)</f>
        <v/>
      </c>
      <c r="G4628" s="47">
        <f>IFERROR((Ações!$H4628-Ações!$K4628)/Ações!$H4628,0)</f>
        <v>0</v>
      </c>
      <c r="H4628" s="48">
        <f>IFERROR(Ações!$I4628/(Ações!$P4628-Table_1[[#This Row],[CAGR LUCRO 5A]]),0)</f>
        <v>0</v>
      </c>
      <c r="I4628" s="48">
        <f>IF(Ações!$S4628&lt;0,"",Ações!$O4628*(1+Ações!$S4628))</f>
        <v>0</v>
      </c>
      <c r="J4628" s="49">
        <f>IFERROR(IF(Ações!$B4628="","",(VLOOKUP(Table_1[[#This Row],[AÇÕES]],'Dados Status Invest STOCKS'!A4614:AD5229,4)/Table_1[[#This Row],[LPA]]))/100,0)</f>
        <v>1.9666666666666666E-2</v>
      </c>
      <c r="K4628" s="64">
        <f>IFERROR(IF(Ações!$B4628="","",VLOOKUP(Table_1[[#This Row],[AÇÕES]],'Dados Status Invest STOCKS'!A4614:AD5229,2)),0)</f>
        <v>0.71</v>
      </c>
      <c r="L4628" s="65">
        <f>IFERROR(IF(Ações!$B4628="","",VLOOKUP(Table_1[[#This Row],[AÇÕES]],'Dados Status Invest STOCKS'!A4614:AD5229,3)/100),0)</f>
        <v>0</v>
      </c>
      <c r="M4628" s="66">
        <f>IFERROR(IF(Ações!$B4628="","",VLOOKUP(Table_1[[#This Row],[AÇÕES]],'Dados Status Invest STOCKS'!A4614:AD5229,28)),0)</f>
        <v>-0.6</v>
      </c>
      <c r="N4628" s="66">
        <f>IFERROR(IF(Ações!$B4628="","",VLOOKUP(Table_1[[#This Row],[AÇÕES]],'Dados Status Invest STOCKS'!A4614:AD5229,27)),0)</f>
        <v>-1.29</v>
      </c>
      <c r="O4628" s="66">
        <f>IFERROR(IF(Ações!$L4628="","",Ações!$K4628*Ações!$L4628),0)</f>
        <v>0</v>
      </c>
      <c r="P4628" s="67">
        <f t="shared" si="72"/>
        <v>0.06</v>
      </c>
      <c r="Q4628" s="67">
        <f>IFERROR(Ações!$O4628/Ações!$M4628,0)</f>
        <v>0</v>
      </c>
      <c r="R4628" s="67">
        <f>IFERROR(IF(Ações!$B4628="","",VLOOKUP(Table_1[[#This Row],[AÇÕES]],'Dados Status Invest STOCKS'!A4614:AD5229,18)/100),0)</f>
        <v>-0.46619999999999995</v>
      </c>
      <c r="S4628" s="65">
        <f>IFERROR(IF(Ações!$B4628="","",VLOOKUP(Table_1[[#This Row],[AÇÕES]],'Dados Status Invest STOCKS'!A4614:AD5229,25)/100),0)</f>
        <v>0</v>
      </c>
      <c r="T4628" s="67">
        <f>(1-Ações!$Q4628)*Ações!$R4628</f>
        <v>-0.46619999999999995</v>
      </c>
      <c r="U4628" s="68">
        <f>IF(Ações!$S4628=0,Ações!$T4628,IF(Ações!$T4628=0,Ações!$S4628,AVERAGE(Ações!$S4628,Ações!$T4628)))</f>
        <v>-0.46619999999999995</v>
      </c>
    </row>
    <row r="4629" spans="2:21" ht="15" customHeight="1" x14ac:dyDescent="0.2">
      <c r="B4629" s="63" t="str">
        <f>IFERROR('Dados Status Invest STOCKS'!A4616,"-")</f>
        <v>TPH</v>
      </c>
      <c r="C4629" s="45">
        <f>IFERROR((Ações!$D4629-Ações!$K4629)/Ações!$D4629,0)</f>
        <v>0</v>
      </c>
      <c r="D4629" s="46">
        <f>(Ações!$O4629)/0.06</f>
        <v>0</v>
      </c>
      <c r="E4629" s="47">
        <f>IFERROR((Ações!$F4629-Ações!$K4629)/Ações!$F4629,0)</f>
        <v>0.4170024383036634</v>
      </c>
      <c r="F4629" s="46">
        <f>IF(OR(Ações!$N4629&lt;0,Ações!$M4629&lt;0),"",(22.5*Ações!$M4629*Ações!$N4629)^0.5)</f>
        <v>43.276338800781197</v>
      </c>
      <c r="G4629" s="47">
        <f>IFERROR((Ações!$H4629-Ações!$K4629)/Ações!$H4629,0)</f>
        <v>0</v>
      </c>
      <c r="H4629" s="48">
        <f>IFERROR(Ações!$I4629/(Ações!$P4629-Table_1[[#This Row],[CAGR LUCRO 5A]]),0)</f>
        <v>0</v>
      </c>
      <c r="I4629" s="48">
        <f>IF(Ações!$S4629&lt;0,"",Ações!$O4629*(1+Ações!$S4629))</f>
        <v>0</v>
      </c>
      <c r="J4629" s="49">
        <f>IFERROR(IF(Ações!$B4629="","",(VLOOKUP(Table_1[[#This Row],[AÇÕES]],'Dados Status Invest STOCKS'!A4615:AD5230,4)/Table_1[[#This Row],[LPA]]))/100,0)</f>
        <v>1.6335877862595417E-2</v>
      </c>
      <c r="K4629" s="64">
        <f>IFERROR(IF(Ações!$B4629="","",VLOOKUP(Table_1[[#This Row],[AÇÕES]],'Dados Status Invest STOCKS'!A4615:AD5230,2)),0)</f>
        <v>25.23</v>
      </c>
      <c r="L4629" s="65">
        <f>IFERROR(IF(Ações!$B4629="","",VLOOKUP(Table_1[[#This Row],[AÇÕES]],'Dados Status Invest STOCKS'!A4615:AD5230,3)/100),0)</f>
        <v>0</v>
      </c>
      <c r="M4629" s="66">
        <f>IFERROR(IF(Ações!$B4629="","",VLOOKUP(Table_1[[#This Row],[AÇÕES]],'Dados Status Invest STOCKS'!A4615:AD5230,28)),0)</f>
        <v>3.93</v>
      </c>
      <c r="N4629" s="66">
        <f>IFERROR(IF(Ações!$B4629="","",VLOOKUP(Table_1[[#This Row],[AÇÕES]],'Dados Status Invest STOCKS'!A4615:AD5230,27)),0)</f>
        <v>21.18</v>
      </c>
      <c r="O4629" s="66">
        <f>IFERROR(IF(Ações!$L4629="","",Ações!$K4629*Ações!$L4629),0)</f>
        <v>0</v>
      </c>
      <c r="P4629" s="67">
        <f t="shared" si="72"/>
        <v>0.06</v>
      </c>
      <c r="Q4629" s="67">
        <f>IFERROR(Ações!$O4629/Ações!$M4629,0)</f>
        <v>0</v>
      </c>
      <c r="R4629" s="67">
        <f>IFERROR(IF(Ações!$B4629="","",VLOOKUP(Table_1[[#This Row],[AÇÕES]],'Dados Status Invest STOCKS'!A4615:AD5230,18)/100),0)</f>
        <v>0.18559999999999999</v>
      </c>
      <c r="S4629" s="65">
        <f>IFERROR(IF(Ações!$B4629="","",VLOOKUP(Table_1[[#This Row],[AÇÕES]],'Dados Status Invest STOCKS'!A4615:AD5230,25)/100),0)</f>
        <v>7.4299999999999991E-2</v>
      </c>
      <c r="T4629" s="67">
        <f>(1-Ações!$Q4629)*Ações!$R4629</f>
        <v>0.18559999999999999</v>
      </c>
      <c r="U4629" s="68">
        <f>IF(Ações!$S4629=0,Ações!$T4629,IF(Ações!$T4629=0,Ações!$S4629,AVERAGE(Ações!$S4629,Ações!$T4629)))</f>
        <v>0.12994999999999998</v>
      </c>
    </row>
    <row r="4630" spans="2:21" ht="15" customHeight="1" x14ac:dyDescent="0.2">
      <c r="B4630" s="63" t="str">
        <f>IFERROR('Dados Status Invest STOCKS'!A4617,"-")</f>
        <v>TPIC</v>
      </c>
      <c r="C4630" s="45">
        <f>IFERROR((Ações!$D4630-Ações!$K4630)/Ações!$D4630,0)</f>
        <v>0</v>
      </c>
      <c r="D4630" s="46">
        <f>(Ações!$O4630)/0.06</f>
        <v>0</v>
      </c>
      <c r="E4630" s="47">
        <f>IFERROR((Ações!$F4630-Ações!$K4630)/Ações!$F4630,0)</f>
        <v>0</v>
      </c>
      <c r="F4630" s="46" t="str">
        <f>IF(OR(Ações!$N4630&lt;0,Ações!$M4630&lt;0),"",(22.5*Ações!$M4630*Ações!$N4630)^0.5)</f>
        <v/>
      </c>
      <c r="G4630" s="47">
        <f>IFERROR((Ações!$H4630-Ações!$K4630)/Ações!$H4630,0)</f>
        <v>0</v>
      </c>
      <c r="H4630" s="48">
        <f>IFERROR(Ações!$I4630/(Ações!$P4630-Table_1[[#This Row],[CAGR LUCRO 5A]]),0)</f>
        <v>0</v>
      </c>
      <c r="I4630" s="48">
        <f>IF(Ações!$S4630&lt;0,"",Ações!$O4630*(1+Ações!$S4630))</f>
        <v>0</v>
      </c>
      <c r="J4630" s="49">
        <f>IFERROR(IF(Ações!$B4630="","",(VLOOKUP(Table_1[[#This Row],[AÇÕES]],'Dados Status Invest STOCKS'!A4616:AD5231,4)/Table_1[[#This Row],[LPA]]))/100,0)</f>
        <v>3.8563535911602213E-2</v>
      </c>
      <c r="K4630" s="64">
        <f>IFERROR(IF(Ações!$B4630="","",VLOOKUP(Table_1[[#This Row],[AÇÕES]],'Dados Status Invest STOCKS'!A4616:AD5231,2)),0)</f>
        <v>12.63</v>
      </c>
      <c r="L4630" s="65">
        <f>IFERROR(IF(Ações!$B4630="","",VLOOKUP(Table_1[[#This Row],[AÇÕES]],'Dados Status Invest STOCKS'!A4616:AD5231,3)/100),0)</f>
        <v>0</v>
      </c>
      <c r="M4630" s="66">
        <f>IFERROR(IF(Ações!$B4630="","",VLOOKUP(Table_1[[#This Row],[AÇÕES]],'Dados Status Invest STOCKS'!A4616:AD5231,28)),0)</f>
        <v>-1.81</v>
      </c>
      <c r="N4630" s="66">
        <f>IFERROR(IF(Ações!$B4630="","",VLOOKUP(Table_1[[#This Row],[AÇÕES]],'Dados Status Invest STOCKS'!A4616:AD5231,27)),0)</f>
        <v>3.54</v>
      </c>
      <c r="O4630" s="66">
        <f>IFERROR(IF(Ações!$L4630="","",Ações!$K4630*Ações!$L4630),0)</f>
        <v>0</v>
      </c>
      <c r="P4630" s="67">
        <f t="shared" si="72"/>
        <v>0.06</v>
      </c>
      <c r="Q4630" s="67">
        <f>IFERROR(Ações!$O4630/Ações!$M4630,0)</f>
        <v>0</v>
      </c>
      <c r="R4630" s="67">
        <f>IFERROR(IF(Ações!$B4630="","",VLOOKUP(Table_1[[#This Row],[AÇÕES]],'Dados Status Invest STOCKS'!A4616:AD5231,18)/100),0)</f>
        <v>-0.51190000000000002</v>
      </c>
      <c r="S4630" s="65">
        <f>IFERROR(IF(Ações!$B4630="","",VLOOKUP(Table_1[[#This Row],[AÇÕES]],'Dados Status Invest STOCKS'!A4616:AD5231,25)/100),0)</f>
        <v>0</v>
      </c>
      <c r="T4630" s="67">
        <f>(1-Ações!$Q4630)*Ações!$R4630</f>
        <v>-0.51190000000000002</v>
      </c>
      <c r="U4630" s="68">
        <f>IF(Ações!$S4630=0,Ações!$T4630,IF(Ações!$T4630=0,Ações!$S4630,AVERAGE(Ações!$S4630,Ações!$T4630)))</f>
        <v>-0.51190000000000002</v>
      </c>
    </row>
    <row r="4631" spans="2:21" ht="15" customHeight="1" x14ac:dyDescent="0.2">
      <c r="B4631" s="63" t="str">
        <f>IFERROR('Dados Status Invest STOCKS'!A4618,"-")</f>
        <v>TPL</v>
      </c>
      <c r="C4631" s="45">
        <f>IFERROR((Ações!$D4631-Ações!$K4631)/Ações!$D4631,0)</f>
        <v>-4.6603773584905657</v>
      </c>
      <c r="D4631" s="46">
        <f>(Ações!$O4631)/0.06</f>
        <v>183.60436666666666</v>
      </c>
      <c r="E4631" s="47">
        <f>IFERROR((Ações!$F4631-Ações!$K4631)/Ações!$F4631,0)</f>
        <v>-3.4852039978528397</v>
      </c>
      <c r="F4631" s="46">
        <f>IF(OR(Ações!$N4631&lt;0,Ações!$M4631&lt;0),"",(22.5*Ações!$M4631*Ações!$N4631)^0.5)</f>
        <v>231.71075395846435</v>
      </c>
      <c r="G4631" s="47">
        <f>IFERROR((Ações!$H4631-Ações!$K4631)/Ações!$H4631,0)</f>
        <v>17.58517119916436</v>
      </c>
      <c r="H4631" s="48">
        <f>IFERROR(Ações!$I4631/(Ações!$P4631-Table_1[[#This Row],[CAGR LUCRO 5A]]),0)</f>
        <v>-62.662603088014144</v>
      </c>
      <c r="I4631" s="48">
        <f>IF(Ações!$S4631&lt;0,"",Ações!$O4631*(1+Ações!$S4631))</f>
        <v>14.168014558199999</v>
      </c>
      <c r="J4631" s="49">
        <f>IFERROR(IF(Ações!$B4631="","",(VLOOKUP(Table_1[[#This Row],[AÇÕES]],'Dados Status Invest STOCKS'!A4617:AD5232,4)/Table_1[[#This Row],[LPA]]))/100,0)</f>
        <v>1.10842586544742E-2</v>
      </c>
      <c r="K4631" s="64">
        <f>IFERROR(IF(Ações!$B4631="","",VLOOKUP(Table_1[[#This Row],[AÇÕES]],'Dados Status Invest STOCKS'!A4617:AD5232,2)),0)</f>
        <v>1039.27</v>
      </c>
      <c r="L4631" s="65">
        <f>IFERROR(IF(Ações!$B4631="","",VLOOKUP(Table_1[[#This Row],[AÇÕES]],'Dados Status Invest STOCKS'!A4617:AD5232,3)/100),0)</f>
        <v>1.06E-2</v>
      </c>
      <c r="M4631" s="66">
        <f>IFERROR(IF(Ações!$B4631="","",VLOOKUP(Table_1[[#This Row],[AÇÕES]],'Dados Status Invest STOCKS'!A4617:AD5232,28)),0)</f>
        <v>30.62</v>
      </c>
      <c r="N4631" s="66">
        <f>IFERROR(IF(Ações!$B4631="","",VLOOKUP(Table_1[[#This Row],[AÇÕES]],'Dados Status Invest STOCKS'!A4617:AD5232,27)),0)</f>
        <v>77.930000000000007</v>
      </c>
      <c r="O4631" s="66">
        <f>IFERROR(IF(Ações!$L4631="","",Ações!$K4631*Ações!$L4631),0)</f>
        <v>11.016261999999999</v>
      </c>
      <c r="P4631" s="67">
        <f t="shared" si="72"/>
        <v>0.06</v>
      </c>
      <c r="Q4631" s="67">
        <f>IFERROR(Ações!$O4631/Ações!$M4631,0)</f>
        <v>0.3597734160679294</v>
      </c>
      <c r="R4631" s="67">
        <f>IFERROR(IF(Ações!$B4631="","",VLOOKUP(Table_1[[#This Row],[AÇÕES]],'Dados Status Invest STOCKS'!A4617:AD5232,18)/100),0)</f>
        <v>0.39299999999999996</v>
      </c>
      <c r="S4631" s="65">
        <f>IFERROR(IF(Ações!$B4631="","",VLOOKUP(Table_1[[#This Row],[AÇÕES]],'Dados Status Invest STOCKS'!A4617:AD5232,25)/100),0)</f>
        <v>0.28610000000000002</v>
      </c>
      <c r="T4631" s="67">
        <f>(1-Ações!$Q4631)*Ações!$R4631</f>
        <v>0.25160904748530372</v>
      </c>
      <c r="U4631" s="68">
        <f>IF(Ações!$S4631=0,Ações!$T4631,IF(Ações!$T4631=0,Ações!$S4631,AVERAGE(Ações!$S4631,Ações!$T4631)))</f>
        <v>0.26885452374265184</v>
      </c>
    </row>
    <row r="4632" spans="2:21" ht="15" customHeight="1" x14ac:dyDescent="0.2">
      <c r="B4632" s="63" t="str">
        <f>IFERROR('Dados Status Invest STOCKS'!A4619,"-")</f>
        <v>TPR</v>
      </c>
      <c r="C4632" s="45">
        <f>IFERROR((Ações!$D4632-Ações!$K4632)/Ações!$D4632,0)</f>
        <v>-3.5801526717557248</v>
      </c>
      <c r="D4632" s="46">
        <f>(Ações!$O4632)/0.06</f>
        <v>8.3381500000000006</v>
      </c>
      <c r="E4632" s="47">
        <f>IFERROR((Ações!$F4632-Ações!$K4632)/Ações!$F4632,0)</f>
        <v>-0.34362448642623122</v>
      </c>
      <c r="F4632" s="46">
        <f>IF(OR(Ações!$N4632&lt;0,Ações!$M4632&lt;0),"",(22.5*Ações!$M4632*Ações!$N4632)^0.5)</f>
        <v>28.423119990599201</v>
      </c>
      <c r="G4632" s="47">
        <f>IFERROR((Ações!$H4632-Ações!$K4632)/Ações!$H4632,0)</f>
        <v>5.4871560242441975</v>
      </c>
      <c r="H4632" s="48">
        <f>IFERROR(Ações!$I4632/(Ações!$P4632-Table_1[[#This Row],[CAGR LUCRO 5A]]),0)</f>
        <v>-8.5109587885196394</v>
      </c>
      <c r="I4632" s="48">
        <f>IF(Ações!$S4632&lt;0,"",Ações!$O4632*(1+Ações!$S4632))</f>
        <v>0.56342547179999991</v>
      </c>
      <c r="J4632" s="49">
        <f>IFERROR(IF(Ações!$B4632="","",(VLOOKUP(Table_1[[#This Row],[AÇÕES]],'Dados Status Invest STOCKS'!A4618:AD5233,4)/Table_1[[#This Row],[LPA]]))/100,0)</f>
        <v>4.1584158415841586E-2</v>
      </c>
      <c r="K4632" s="64">
        <f>IFERROR(IF(Ações!$B4632="","",VLOOKUP(Table_1[[#This Row],[AÇÕES]],'Dados Status Invest STOCKS'!A4618:AD5233,2)),0)</f>
        <v>38.19</v>
      </c>
      <c r="L4632" s="65">
        <f>IFERROR(IF(Ações!$B4632="","",VLOOKUP(Table_1[[#This Row],[AÇÕES]],'Dados Status Invest STOCKS'!A4618:AD5233,3)/100),0)</f>
        <v>1.3100000000000001E-2</v>
      </c>
      <c r="M4632" s="66">
        <f>IFERROR(IF(Ações!$B4632="","",VLOOKUP(Table_1[[#This Row],[AÇÕES]],'Dados Status Invest STOCKS'!A4618:AD5233,28)),0)</f>
        <v>3.03</v>
      </c>
      <c r="N4632" s="66">
        <f>IFERROR(IF(Ações!$B4632="","",VLOOKUP(Table_1[[#This Row],[AÇÕES]],'Dados Status Invest STOCKS'!A4618:AD5233,27)),0)</f>
        <v>11.85</v>
      </c>
      <c r="O4632" s="66">
        <f>IFERROR(IF(Ações!$L4632="","",Ações!$K4632*Ações!$L4632),0)</f>
        <v>0.50028899999999998</v>
      </c>
      <c r="P4632" s="67">
        <f t="shared" si="72"/>
        <v>0.06</v>
      </c>
      <c r="Q4632" s="67">
        <f>IFERROR(Ações!$O4632/Ações!$M4632,0)</f>
        <v>0.16511188118811881</v>
      </c>
      <c r="R4632" s="67">
        <f>IFERROR(IF(Ações!$B4632="","",VLOOKUP(Table_1[[#This Row],[AÇÕES]],'Dados Status Invest STOCKS'!A4618:AD5233,18)/100),0)</f>
        <v>0.25590000000000002</v>
      </c>
      <c r="S4632" s="65">
        <f>IFERROR(IF(Ações!$B4632="","",VLOOKUP(Table_1[[#This Row],[AÇÕES]],'Dados Status Invest STOCKS'!A4618:AD5233,25)/100),0)</f>
        <v>0.12619999999999998</v>
      </c>
      <c r="T4632" s="67">
        <f>(1-Ações!$Q4632)*Ações!$R4632</f>
        <v>0.2136478696039604</v>
      </c>
      <c r="U4632" s="68">
        <f>IF(Ações!$S4632=0,Ações!$T4632,IF(Ações!$T4632=0,Ações!$S4632,AVERAGE(Ações!$S4632,Ações!$T4632)))</f>
        <v>0.1699239348019802</v>
      </c>
    </row>
    <row r="4633" spans="2:21" ht="15" customHeight="1" x14ac:dyDescent="0.2">
      <c r="B4633" s="63" t="str">
        <f>IFERROR('Dados Status Invest STOCKS'!A4620,"-")</f>
        <v>TPRE</v>
      </c>
      <c r="C4633" s="45">
        <f>IFERROR((Ações!$D4633-Ações!$K4633)/Ações!$D4633,0)</f>
        <v>0</v>
      </c>
      <c r="D4633" s="46">
        <f>(Ações!$O4633)/0.06</f>
        <v>0</v>
      </c>
      <c r="E4633" s="47">
        <f>IFERROR((Ações!$F4633-Ações!$K4633)/Ações!$F4633,0)</f>
        <v>0.13030443393901764</v>
      </c>
      <c r="F4633" s="46">
        <f>IF(OR(Ações!$N4633&lt;0,Ações!$M4633&lt;0),"",(22.5*Ações!$M4633*Ações!$N4633)^0.5)</f>
        <v>11.739740201554717</v>
      </c>
      <c r="G4633" s="47">
        <f>IFERROR((Ações!$H4633-Ações!$K4633)/Ações!$H4633,0)</f>
        <v>0</v>
      </c>
      <c r="H4633" s="48">
        <f>IFERROR(Ações!$I4633/(Ações!$P4633-Table_1[[#This Row],[CAGR LUCRO 5A]]),0)</f>
        <v>0</v>
      </c>
      <c r="I4633" s="48">
        <f>IF(Ações!$S4633&lt;0,"",Ações!$O4633*(1+Ações!$S4633))</f>
        <v>0</v>
      </c>
      <c r="J4633" s="49">
        <f>IFERROR(IF(Ações!$B4633="","",(VLOOKUP(Table_1[[#This Row],[AÇÕES]],'Dados Status Invest STOCKS'!A4619:AD5234,4)/Table_1[[#This Row],[LPA]]))/100,0)</f>
        <v>0.61219512195121961</v>
      </c>
      <c r="K4633" s="64">
        <f>IFERROR(IF(Ações!$B4633="","",VLOOKUP(Table_1[[#This Row],[AÇÕES]],'Dados Status Invest STOCKS'!A4619:AD5234,2)),0)</f>
        <v>10.210000000000001</v>
      </c>
      <c r="L4633" s="65">
        <f>IFERROR(IF(Ações!$B4633="","",VLOOKUP(Table_1[[#This Row],[AÇÕES]],'Dados Status Invest STOCKS'!A4619:AD5234,3)/100),0)</f>
        <v>0</v>
      </c>
      <c r="M4633" s="66">
        <f>IFERROR(IF(Ações!$B4633="","",VLOOKUP(Table_1[[#This Row],[AÇÕES]],'Dados Status Invest STOCKS'!A4619:AD5234,28)),0)</f>
        <v>0.41</v>
      </c>
      <c r="N4633" s="66">
        <f>IFERROR(IF(Ações!$B4633="","",VLOOKUP(Table_1[[#This Row],[AÇÕES]],'Dados Status Invest STOCKS'!A4619:AD5234,27)),0)</f>
        <v>14.94</v>
      </c>
      <c r="O4633" s="66">
        <f>IFERROR(IF(Ações!$L4633="","",Ações!$K4633*Ações!$L4633),0)</f>
        <v>0</v>
      </c>
      <c r="P4633" s="67">
        <f t="shared" si="72"/>
        <v>0.06</v>
      </c>
      <c r="Q4633" s="67">
        <f>IFERROR(Ações!$O4633/Ações!$M4633,0)</f>
        <v>0</v>
      </c>
      <c r="R4633" s="67">
        <f>IFERROR(IF(Ações!$B4633="","",VLOOKUP(Table_1[[#This Row],[AÇÕES]],'Dados Status Invest STOCKS'!A4619:AD5234,18)/100),0)</f>
        <v>2.7200000000000002E-2</v>
      </c>
      <c r="S4633" s="65">
        <f>IFERROR(IF(Ações!$B4633="","",VLOOKUP(Table_1[[#This Row],[AÇÕES]],'Dados Status Invest STOCKS'!A4619:AD5234,25)/100),0)</f>
        <v>0.31819999999999998</v>
      </c>
      <c r="T4633" s="67">
        <f>(1-Ações!$Q4633)*Ações!$R4633</f>
        <v>2.7200000000000002E-2</v>
      </c>
      <c r="U4633" s="68">
        <f>IF(Ações!$S4633=0,Ações!$T4633,IF(Ações!$T4633=0,Ações!$S4633,AVERAGE(Ações!$S4633,Ações!$T4633)))</f>
        <v>0.17269999999999999</v>
      </c>
    </row>
    <row r="4634" spans="2:21" ht="15" customHeight="1" x14ac:dyDescent="0.2">
      <c r="B4634" s="63" t="str">
        <f>IFERROR('Dados Status Invest STOCKS'!A4621,"-")</f>
        <v>TPTX</v>
      </c>
      <c r="C4634" s="45">
        <f>IFERROR((Ações!$D4634-Ações!$K4634)/Ações!$D4634,0)</f>
        <v>0</v>
      </c>
      <c r="D4634" s="46">
        <f>(Ações!$O4634)/0.06</f>
        <v>0</v>
      </c>
      <c r="E4634" s="47">
        <f>IFERROR((Ações!$F4634-Ações!$K4634)/Ações!$F4634,0)</f>
        <v>0</v>
      </c>
      <c r="F4634" s="46" t="str">
        <f>IF(OR(Ações!$N4634&lt;0,Ações!$M4634&lt;0),"",(22.5*Ações!$M4634*Ações!$N4634)^0.5)</f>
        <v/>
      </c>
      <c r="G4634" s="47">
        <f>IFERROR((Ações!$H4634-Ações!$K4634)/Ações!$H4634,0)</f>
        <v>0</v>
      </c>
      <c r="H4634" s="48">
        <f>IFERROR(Ações!$I4634/(Ações!$P4634-Table_1[[#This Row],[CAGR LUCRO 5A]]),0)</f>
        <v>0</v>
      </c>
      <c r="I4634" s="48">
        <f>IF(Ações!$S4634&lt;0,"",Ações!$O4634*(1+Ações!$S4634))</f>
        <v>0</v>
      </c>
      <c r="J4634" s="49">
        <f>IFERROR(IF(Ações!$B4634="","",(VLOOKUP(Table_1[[#This Row],[AÇÕES]],'Dados Status Invest STOCKS'!A4620:AD5235,4)/Table_1[[#This Row],[LPA]]))/100,0)</f>
        <v>2.2891566265060236E-2</v>
      </c>
      <c r="K4634" s="64">
        <f>IFERROR(IF(Ações!$B4634="","",VLOOKUP(Table_1[[#This Row],[AÇÕES]],'Dados Status Invest STOCKS'!A4620:AD5235,2)),0)</f>
        <v>39.44</v>
      </c>
      <c r="L4634" s="65">
        <f>IFERROR(IF(Ações!$B4634="","",VLOOKUP(Table_1[[#This Row],[AÇÕES]],'Dados Status Invest STOCKS'!A4620:AD5235,3)/100),0)</f>
        <v>0</v>
      </c>
      <c r="M4634" s="66">
        <f>IFERROR(IF(Ações!$B4634="","",VLOOKUP(Table_1[[#This Row],[AÇÕES]],'Dados Status Invest STOCKS'!A4620:AD5235,28)),0)</f>
        <v>-4.1500000000000004</v>
      </c>
      <c r="N4634" s="66">
        <f>IFERROR(IF(Ações!$B4634="","",VLOOKUP(Table_1[[#This Row],[AÇÕES]],'Dados Status Invest STOCKS'!A4620:AD5235,27)),0)</f>
        <v>20.56</v>
      </c>
      <c r="O4634" s="66">
        <f>IFERROR(IF(Ações!$L4634="","",Ações!$K4634*Ações!$L4634),0)</f>
        <v>0</v>
      </c>
      <c r="P4634" s="67">
        <f t="shared" si="72"/>
        <v>0.06</v>
      </c>
      <c r="Q4634" s="67">
        <f>IFERROR(Ações!$O4634/Ações!$M4634,0)</f>
        <v>0</v>
      </c>
      <c r="R4634" s="67">
        <f>IFERROR(IF(Ações!$B4634="","",VLOOKUP(Table_1[[#This Row],[AÇÕES]],'Dados Status Invest STOCKS'!A4620:AD5235,18)/100),0)</f>
        <v>-0.20199999999999999</v>
      </c>
      <c r="S4634" s="65">
        <f>IFERROR(IF(Ações!$B4634="","",VLOOKUP(Table_1[[#This Row],[AÇÕES]],'Dados Status Invest STOCKS'!A4620:AD5235,25)/100),0)</f>
        <v>0</v>
      </c>
      <c r="T4634" s="67">
        <f>(1-Ações!$Q4634)*Ações!$R4634</f>
        <v>-0.20199999999999999</v>
      </c>
      <c r="U4634" s="68">
        <f>IF(Ações!$S4634=0,Ações!$T4634,IF(Ações!$T4634=0,Ações!$S4634,AVERAGE(Ações!$S4634,Ações!$T4634)))</f>
        <v>-0.20199999999999999</v>
      </c>
    </row>
    <row r="4635" spans="2:21" ht="15" customHeight="1" x14ac:dyDescent="0.2">
      <c r="B4635" s="63" t="str">
        <f>IFERROR('Dados Status Invest STOCKS'!A4622,"-")</f>
        <v>TPVG</v>
      </c>
      <c r="C4635" s="45">
        <f>IFERROR((Ações!$D4635-Ações!$K4635)/Ações!$D4635,0)</f>
        <v>0.34138309549945117</v>
      </c>
      <c r="D4635" s="46">
        <f>(Ações!$O4635)/0.06</f>
        <v>23.989666666666668</v>
      </c>
      <c r="E4635" s="47">
        <f>IFERROR((Ações!$F4635-Ações!$K4635)/Ações!$F4635,0)</f>
        <v>0.39533063860054096</v>
      </c>
      <c r="F4635" s="46">
        <f>IF(OR(Ações!$N4635&lt;0,Ações!$M4635&lt;0),"",(22.5*Ações!$M4635*Ações!$N4635)^0.5)</f>
        <v>26.129982778409939</v>
      </c>
      <c r="G4635" s="47">
        <f>IFERROR((Ações!$H4635-Ações!$K4635)/Ações!$H4635,0)</f>
        <v>2.1054244303641743</v>
      </c>
      <c r="H4635" s="48">
        <f>IFERROR(Ações!$I4635/(Ações!$P4635-Table_1[[#This Row],[CAGR LUCRO 5A]]),0)</f>
        <v>-14.293152535804552</v>
      </c>
      <c r="I4635" s="48">
        <f>IF(Ações!$S4635&lt;0,"",Ações!$O4635*(1+Ações!$S4635))</f>
        <v>1.6965972060000003</v>
      </c>
      <c r="J4635" s="49">
        <f>IFERROR(IF(Ações!$B4635="","",(VLOOKUP(Table_1[[#This Row],[AÇÕES]],'Dados Status Invest STOCKS'!A4621:AD5236,4)/Table_1[[#This Row],[LPA]]))/100,0)</f>
        <v>3.3302752293577979E-2</v>
      </c>
      <c r="K4635" s="64">
        <f>IFERROR(IF(Ações!$B4635="","",VLOOKUP(Table_1[[#This Row],[AÇÕES]],'Dados Status Invest STOCKS'!A4621:AD5236,2)),0)</f>
        <v>15.8</v>
      </c>
      <c r="L4635" s="65">
        <f>IFERROR(IF(Ações!$B4635="","",VLOOKUP(Table_1[[#This Row],[AÇÕES]],'Dados Status Invest STOCKS'!A4621:AD5236,3)/100),0)</f>
        <v>9.11E-2</v>
      </c>
      <c r="M4635" s="66">
        <f>IFERROR(IF(Ações!$B4635="","",VLOOKUP(Table_1[[#This Row],[AÇÕES]],'Dados Status Invest STOCKS'!A4621:AD5236,28)),0)</f>
        <v>2.1800000000000002</v>
      </c>
      <c r="N4635" s="66">
        <f>IFERROR(IF(Ações!$B4635="","",VLOOKUP(Table_1[[#This Row],[AÇÕES]],'Dados Status Invest STOCKS'!A4621:AD5236,27)),0)</f>
        <v>13.92</v>
      </c>
      <c r="O4635" s="66">
        <f>IFERROR(IF(Ações!$L4635="","",Ações!$K4635*Ações!$L4635),0)</f>
        <v>1.4393800000000001</v>
      </c>
      <c r="P4635" s="67">
        <f t="shared" si="72"/>
        <v>0.06</v>
      </c>
      <c r="Q4635" s="67">
        <f>IFERROR(Ações!$O4635/Ações!$M4635,0)</f>
        <v>0.66026605504587155</v>
      </c>
      <c r="R4635" s="67">
        <f>IFERROR(IF(Ações!$B4635="","",VLOOKUP(Table_1[[#This Row],[AÇÕES]],'Dados Status Invest STOCKS'!A4621:AD5236,18)/100),0)</f>
        <v>0.15640000000000001</v>
      </c>
      <c r="S4635" s="65">
        <f>IFERROR(IF(Ações!$B4635="","",VLOOKUP(Table_1[[#This Row],[AÇÕES]],'Dados Status Invest STOCKS'!A4621:AD5236,25)/100),0)</f>
        <v>0.1787</v>
      </c>
      <c r="T4635" s="67">
        <f>(1-Ações!$Q4635)*Ações!$R4635</f>
        <v>5.3134388990825697E-2</v>
      </c>
      <c r="U4635" s="68">
        <f>IF(Ações!$S4635=0,Ações!$T4635,IF(Ações!$T4635=0,Ações!$S4635,AVERAGE(Ações!$S4635,Ações!$T4635)))</f>
        <v>0.11591719449541285</v>
      </c>
    </row>
    <row r="4636" spans="2:21" ht="15" customHeight="1" x14ac:dyDescent="0.2">
      <c r="B4636" s="63" t="str">
        <f>IFERROR('Dados Status Invest STOCKS'!A4623,"-")</f>
        <v>TPVY</v>
      </c>
      <c r="C4636" s="45">
        <f>IFERROR((Ações!$D4636-Ações!$K4636)/Ações!$D4636,0)</f>
        <v>0</v>
      </c>
      <c r="D4636" s="46">
        <f>(Ações!$O4636)/0.06</f>
        <v>0</v>
      </c>
      <c r="E4636" s="47">
        <f>IFERROR((Ações!$F4636-Ações!$K4636)/Ações!$F4636,0)</f>
        <v>3.1763617505929508E-2</v>
      </c>
      <c r="F4636" s="46">
        <f>IF(OR(Ações!$N4636&lt;0,Ações!$M4636&lt;0),"",(22.5*Ações!$M4636*Ações!$N4636)^0.5)</f>
        <v>26.129982778409939</v>
      </c>
      <c r="G4636" s="47">
        <f>IFERROR((Ações!$H4636-Ações!$K4636)/Ações!$H4636,0)</f>
        <v>0</v>
      </c>
      <c r="H4636" s="48">
        <f>IFERROR(Ações!$I4636/(Ações!$P4636-Table_1[[#This Row],[CAGR LUCRO 5A]]),0)</f>
        <v>0</v>
      </c>
      <c r="I4636" s="48">
        <f>IF(Ações!$S4636&lt;0,"",Ações!$O4636*(1+Ações!$S4636))</f>
        <v>0</v>
      </c>
      <c r="J4636" s="49">
        <f>IFERROR(IF(Ações!$B4636="","",(VLOOKUP(Table_1[[#This Row],[AÇÕES]],'Dados Status Invest STOCKS'!A4622:AD5237,4)/Table_1[[#This Row],[LPA]]))/100,0)</f>
        <v>5.3302752293577969E-2</v>
      </c>
      <c r="K4636" s="64">
        <f>IFERROR(IF(Ações!$B4636="","",VLOOKUP(Table_1[[#This Row],[AÇÕES]],'Dados Status Invest STOCKS'!A4622:AD5237,2)),0)</f>
        <v>25.3</v>
      </c>
      <c r="L4636" s="65">
        <f>IFERROR(IF(Ações!$B4636="","",VLOOKUP(Table_1[[#This Row],[AÇÕES]],'Dados Status Invest STOCKS'!A4622:AD5237,3)/100),0)</f>
        <v>0</v>
      </c>
      <c r="M4636" s="66">
        <f>IFERROR(IF(Ações!$B4636="","",VLOOKUP(Table_1[[#This Row],[AÇÕES]],'Dados Status Invest STOCKS'!A4622:AD5237,28)),0)</f>
        <v>2.1800000000000002</v>
      </c>
      <c r="N4636" s="66">
        <f>IFERROR(IF(Ações!$B4636="","",VLOOKUP(Table_1[[#This Row],[AÇÕES]],'Dados Status Invest STOCKS'!A4622:AD5237,27)),0)</f>
        <v>13.92</v>
      </c>
      <c r="O4636" s="66">
        <f>IFERROR(IF(Ações!$L4636="","",Ações!$K4636*Ações!$L4636),0)</f>
        <v>0</v>
      </c>
      <c r="P4636" s="67">
        <f t="shared" si="72"/>
        <v>0.06</v>
      </c>
      <c r="Q4636" s="67">
        <f>IFERROR(Ações!$O4636/Ações!$M4636,0)</f>
        <v>0</v>
      </c>
      <c r="R4636" s="67">
        <f>IFERROR(IF(Ações!$B4636="","",VLOOKUP(Table_1[[#This Row],[AÇÕES]],'Dados Status Invest STOCKS'!A4622:AD5237,18)/100),0)</f>
        <v>0.15640000000000001</v>
      </c>
      <c r="S4636" s="65">
        <f>IFERROR(IF(Ações!$B4636="","",VLOOKUP(Table_1[[#This Row],[AÇÕES]],'Dados Status Invest STOCKS'!A4622:AD5237,25)/100),0)</f>
        <v>0.1787</v>
      </c>
      <c r="T4636" s="67">
        <f>(1-Ações!$Q4636)*Ações!$R4636</f>
        <v>0.15640000000000001</v>
      </c>
      <c r="U4636" s="68">
        <f>IF(Ações!$S4636=0,Ações!$T4636,IF(Ações!$T4636=0,Ações!$S4636,AVERAGE(Ações!$S4636,Ações!$T4636)))</f>
        <v>0.16755</v>
      </c>
    </row>
    <row r="4637" spans="2:21" ht="15" customHeight="1" x14ac:dyDescent="0.2">
      <c r="B4637" s="63" t="str">
        <f>IFERROR('Dados Status Invest STOCKS'!A4624,"-")</f>
        <v>TPX</v>
      </c>
      <c r="C4637" s="45">
        <f>IFERROR((Ações!$D4637-Ações!$K4637)/Ações!$D4637,0)</f>
        <v>-6.5</v>
      </c>
      <c r="D4637" s="46">
        <f>(Ações!$O4637)/0.06</f>
        <v>5.325333333333333</v>
      </c>
      <c r="E4637" s="47">
        <f>IFERROR((Ações!$F4637-Ações!$K4637)/Ações!$F4637,0)</f>
        <v>-2.4991496662191484</v>
      </c>
      <c r="F4637" s="46">
        <f>IF(OR(Ações!$N4637&lt;0,Ações!$M4637&lt;0),"",(22.5*Ações!$M4637*Ações!$N4637)^0.5)</f>
        <v>11.414201680362932</v>
      </c>
      <c r="G4637" s="47">
        <f>IFERROR((Ações!$H4637-Ações!$K4637)/Ações!$H4637,0)</f>
        <v>31.458437388512305</v>
      </c>
      <c r="H4637" s="48">
        <f>IFERROR(Ações!$I4637/(Ações!$P4637-Table_1[[#This Row],[CAGR LUCRO 5A]]),0)</f>
        <v>-1.3112951098096632</v>
      </c>
      <c r="I4637" s="48">
        <f>IF(Ações!$S4637&lt;0,"",Ações!$O4637*(1+Ações!$S4637))</f>
        <v>0.44780727999999997</v>
      </c>
      <c r="J4637" s="49">
        <f>IFERROR(IF(Ações!$B4637="","",(VLOOKUP(Table_1[[#This Row],[AÇÕES]],'Dados Status Invest STOCKS'!A4623:AD5238,4)/Table_1[[#This Row],[LPA]]))/100,0)</f>
        <v>4.2077922077922075E-2</v>
      </c>
      <c r="K4637" s="64">
        <f>IFERROR(IF(Ações!$B4637="","",VLOOKUP(Table_1[[#This Row],[AÇÕES]],'Dados Status Invest STOCKS'!A4623:AD5238,2)),0)</f>
        <v>39.94</v>
      </c>
      <c r="L4637" s="65">
        <f>IFERROR(IF(Ações!$B4637="","",VLOOKUP(Table_1[[#This Row],[AÇÕES]],'Dados Status Invest STOCKS'!A4623:AD5238,3)/100),0)</f>
        <v>8.0000000000000002E-3</v>
      </c>
      <c r="M4637" s="66">
        <f>IFERROR(IF(Ações!$B4637="","",VLOOKUP(Table_1[[#This Row],[AÇÕES]],'Dados Status Invest STOCKS'!A4623:AD5238,28)),0)</f>
        <v>3.08</v>
      </c>
      <c r="N4637" s="66">
        <f>IFERROR(IF(Ações!$B4637="","",VLOOKUP(Table_1[[#This Row],[AÇÕES]],'Dados Status Invest STOCKS'!A4623:AD5238,27)),0)</f>
        <v>1.88</v>
      </c>
      <c r="O4637" s="66">
        <f>IFERROR(IF(Ações!$L4637="","",Ações!$K4637*Ações!$L4637),0)</f>
        <v>0.31951999999999997</v>
      </c>
      <c r="P4637" s="67">
        <f t="shared" si="72"/>
        <v>0.06</v>
      </c>
      <c r="Q4637" s="67">
        <f>IFERROR(Ações!$O4637/Ações!$M4637,0)</f>
        <v>0.10374025974025973</v>
      </c>
      <c r="R4637" s="67">
        <f>IFERROR(IF(Ações!$B4637="","",VLOOKUP(Table_1[[#This Row],[AÇÕES]],'Dados Status Invest STOCKS'!A4623:AD5238,18)/100),0)</f>
        <v>1.6369999999999998</v>
      </c>
      <c r="S4637" s="65">
        <f>IFERROR(IF(Ações!$B4637="","",VLOOKUP(Table_1[[#This Row],[AÇÕES]],'Dados Status Invest STOCKS'!A4623:AD5238,25)/100),0)</f>
        <v>0.40149999999999997</v>
      </c>
      <c r="T4637" s="67">
        <f>(1-Ações!$Q4637)*Ações!$R4637</f>
        <v>1.4671771948051946</v>
      </c>
      <c r="U4637" s="68">
        <f>IF(Ações!$S4637=0,Ações!$T4637,IF(Ações!$T4637=0,Ações!$S4637,AVERAGE(Ações!$S4637,Ações!$T4637)))</f>
        <v>0.93433859740259728</v>
      </c>
    </row>
    <row r="4638" spans="2:21" ht="15" customHeight="1" x14ac:dyDescent="0.2">
      <c r="B4638" s="63" t="str">
        <f>IFERROR('Dados Status Invest STOCKS'!A4625,"-")</f>
        <v>TR</v>
      </c>
      <c r="C4638" s="45">
        <f>IFERROR((Ações!$D4638-Ações!$K4638)/Ações!$D4638,0)</f>
        <v>-4.6603773584905657</v>
      </c>
      <c r="D4638" s="46">
        <f>(Ações!$O4638)/0.06</f>
        <v>6.0261000000000005</v>
      </c>
      <c r="E4638" s="47">
        <f>IFERROR((Ações!$F4638-Ações!$K4638)/Ações!$F4638,0)</f>
        <v>-1.2559124168715454</v>
      </c>
      <c r="F4638" s="46">
        <f>IF(OR(Ações!$N4638&lt;0,Ações!$M4638&lt;0),"",(22.5*Ações!$M4638*Ações!$N4638)^0.5)</f>
        <v>15.120267854770297</v>
      </c>
      <c r="G4638" s="47">
        <f>IFERROR((Ações!$H4638-Ações!$K4638)/Ações!$H4638,0)</f>
        <v>0</v>
      </c>
      <c r="H4638" s="48">
        <f>IFERROR(Ações!$I4638/(Ações!$P4638-Table_1[[#This Row],[CAGR LUCRO 5A]]),0)</f>
        <v>0</v>
      </c>
      <c r="I4638" s="48" t="str">
        <f>IF(Ações!$S4638&lt;0,"",Ações!$O4638*(1+Ações!$S4638))</f>
        <v/>
      </c>
      <c r="J4638" s="49">
        <f>IFERROR(IF(Ações!$B4638="","",(VLOOKUP(Table_1[[#This Row],[AÇÕES]],'Dados Status Invest STOCKS'!A4624:AD5239,4)/Table_1[[#This Row],[LPA]]))/100,0)</f>
        <v>0.42177777777777775</v>
      </c>
      <c r="K4638" s="64">
        <f>IFERROR(IF(Ações!$B4638="","",VLOOKUP(Table_1[[#This Row],[AÇÕES]],'Dados Status Invest STOCKS'!A4624:AD5239,2)),0)</f>
        <v>34.11</v>
      </c>
      <c r="L4638" s="65">
        <f>IFERROR(IF(Ações!$B4638="","",VLOOKUP(Table_1[[#This Row],[AÇÕES]],'Dados Status Invest STOCKS'!A4624:AD5239,3)/100),0)</f>
        <v>1.06E-2</v>
      </c>
      <c r="M4638" s="66">
        <f>IFERROR(IF(Ações!$B4638="","",VLOOKUP(Table_1[[#This Row],[AÇÕES]],'Dados Status Invest STOCKS'!A4624:AD5239,28)),0)</f>
        <v>0.9</v>
      </c>
      <c r="N4638" s="66">
        <f>IFERROR(IF(Ações!$B4638="","",VLOOKUP(Table_1[[#This Row],[AÇÕES]],'Dados Status Invest STOCKS'!A4624:AD5239,27)),0)</f>
        <v>11.29</v>
      </c>
      <c r="O4638" s="66">
        <f>IFERROR(IF(Ações!$L4638="","",Ações!$K4638*Ações!$L4638),0)</f>
        <v>0.361566</v>
      </c>
      <c r="P4638" s="67">
        <f t="shared" si="72"/>
        <v>0.06</v>
      </c>
      <c r="Q4638" s="67">
        <f>IFERROR(Ações!$O4638/Ações!$M4638,0)</f>
        <v>0.40173999999999999</v>
      </c>
      <c r="R4638" s="67">
        <f>IFERROR(IF(Ações!$B4638="","",VLOOKUP(Table_1[[#This Row],[AÇÕES]],'Dados Status Invest STOCKS'!A4624:AD5239,18)/100),0)</f>
        <v>7.9600000000000004E-2</v>
      </c>
      <c r="S4638" s="65">
        <f>IFERROR(IF(Ações!$B4638="","",VLOOKUP(Table_1[[#This Row],[AÇÕES]],'Dados Status Invest STOCKS'!A4624:AD5239,25)/100),0)</f>
        <v>-2.2499999999999999E-2</v>
      </c>
      <c r="T4638" s="67">
        <f>(1-Ações!$Q4638)*Ações!$R4638</f>
        <v>4.7621496000000006E-2</v>
      </c>
      <c r="U4638" s="68">
        <f>IF(Ações!$S4638=0,Ações!$T4638,IF(Ações!$T4638=0,Ações!$S4638,AVERAGE(Ações!$S4638,Ações!$T4638)))</f>
        <v>1.2560748000000004E-2</v>
      </c>
    </row>
    <row r="4639" spans="2:21" ht="15" customHeight="1" x14ac:dyDescent="0.2">
      <c r="B4639" s="63" t="str">
        <f>IFERROR('Dados Status Invest STOCKS'!A4626,"-")</f>
        <v>TRC</v>
      </c>
      <c r="C4639" s="45">
        <f>IFERROR((Ações!$D4639-Ações!$K4639)/Ações!$D4639,0)</f>
        <v>0</v>
      </c>
      <c r="D4639" s="46">
        <f>(Ações!$O4639)/0.06</f>
        <v>0</v>
      </c>
      <c r="E4639" s="47">
        <f>IFERROR((Ações!$F4639-Ações!$K4639)/Ações!$F4639,0)</f>
        <v>-1.7768626196356883</v>
      </c>
      <c r="F4639" s="46">
        <f>IF(OR(Ações!$N4639&lt;0,Ações!$M4639&lt;0),"",(22.5*Ações!$M4639*Ações!$N4639)^0.5)</f>
        <v>6.1004098222988263</v>
      </c>
      <c r="G4639" s="47">
        <f>IFERROR((Ações!$H4639-Ações!$K4639)/Ações!$H4639,0)</f>
        <v>0</v>
      </c>
      <c r="H4639" s="48">
        <f>IFERROR(Ações!$I4639/(Ações!$P4639-Table_1[[#This Row],[CAGR LUCRO 5A]]),0)</f>
        <v>0</v>
      </c>
      <c r="I4639" s="48">
        <f>IF(Ações!$S4639&lt;0,"",Ações!$O4639*(1+Ações!$S4639))</f>
        <v>0</v>
      </c>
      <c r="J4639" s="49">
        <f>IFERROR(IF(Ações!$B4639="","",(VLOOKUP(Table_1[[#This Row],[AÇÕES]],'Dados Status Invest STOCKS'!A4625:AD5240,4)/Table_1[[#This Row],[LPA]]))/100,0)</f>
        <v>16.667999999999999</v>
      </c>
      <c r="K4639" s="64">
        <f>IFERROR(IF(Ações!$B4639="","",VLOOKUP(Table_1[[#This Row],[AÇÕES]],'Dados Status Invest STOCKS'!A4625:AD5240,2)),0)</f>
        <v>16.940000000000001</v>
      </c>
      <c r="L4639" s="65">
        <f>IFERROR(IF(Ações!$B4639="","",VLOOKUP(Table_1[[#This Row],[AÇÕES]],'Dados Status Invest STOCKS'!A4625:AD5240,3)/100),0)</f>
        <v>0</v>
      </c>
      <c r="M4639" s="66">
        <f>IFERROR(IF(Ações!$B4639="","",VLOOKUP(Table_1[[#This Row],[AÇÕES]],'Dados Status Invest STOCKS'!A4625:AD5240,28)),0)</f>
        <v>0.1</v>
      </c>
      <c r="N4639" s="66">
        <f>IFERROR(IF(Ações!$B4639="","",VLOOKUP(Table_1[[#This Row],[AÇÕES]],'Dados Status Invest STOCKS'!A4625:AD5240,27)),0)</f>
        <v>16.54</v>
      </c>
      <c r="O4639" s="66">
        <f>IFERROR(IF(Ações!$L4639="","",Ações!$K4639*Ações!$L4639),0)</f>
        <v>0</v>
      </c>
      <c r="P4639" s="67">
        <f t="shared" si="72"/>
        <v>0.06</v>
      </c>
      <c r="Q4639" s="67">
        <f>IFERROR(Ações!$O4639/Ações!$M4639,0)</f>
        <v>0</v>
      </c>
      <c r="R4639" s="67">
        <f>IFERROR(IF(Ações!$B4639="","",VLOOKUP(Table_1[[#This Row],[AÇÕES]],'Dados Status Invest STOCKS'!A4625:AD5240,18)/100),0)</f>
        <v>6.0999999999999995E-3</v>
      </c>
      <c r="S4639" s="65">
        <f>IFERROR(IF(Ações!$B4639="","",VLOOKUP(Table_1[[#This Row],[AÇÕES]],'Dados Status Invest STOCKS'!A4625:AD5240,25)/100),0)</f>
        <v>4.99E-2</v>
      </c>
      <c r="T4639" s="67">
        <f>(1-Ações!$Q4639)*Ações!$R4639</f>
        <v>6.0999999999999995E-3</v>
      </c>
      <c r="U4639" s="68">
        <f>IF(Ações!$S4639=0,Ações!$T4639,IF(Ações!$T4639=0,Ações!$S4639,AVERAGE(Ações!$S4639,Ações!$T4639)))</f>
        <v>2.8000000000000001E-2</v>
      </c>
    </row>
    <row r="4640" spans="2:21" ht="15" customHeight="1" x14ac:dyDescent="0.2">
      <c r="B4640" s="63" t="str">
        <f>IFERROR('Dados Status Invest STOCKS'!A4627,"-")</f>
        <v>TRCH</v>
      </c>
      <c r="C4640" s="45">
        <f>IFERROR((Ações!$D4640-Ações!$K4640)/Ações!$D4640,0)</f>
        <v>0</v>
      </c>
      <c r="D4640" s="46">
        <f>(Ações!$O4640)/0.06</f>
        <v>0</v>
      </c>
      <c r="E4640" s="47">
        <f>IFERROR((Ações!$F4640-Ações!$K4640)/Ações!$F4640,0)</f>
        <v>0</v>
      </c>
      <c r="F4640" s="46" t="str">
        <f>IF(OR(Ações!$N4640&lt;0,Ações!$M4640&lt;0),"",(22.5*Ações!$M4640*Ações!$N4640)^0.5)</f>
        <v/>
      </c>
      <c r="G4640" s="47">
        <f>IFERROR((Ações!$H4640-Ações!$K4640)/Ações!$H4640,0)</f>
        <v>0</v>
      </c>
      <c r="H4640" s="48">
        <f>IFERROR(Ações!$I4640/(Ações!$P4640-Table_1[[#This Row],[CAGR LUCRO 5A]]),0)</f>
        <v>0</v>
      </c>
      <c r="I4640" s="48">
        <f>IF(Ações!$S4640&lt;0,"",Ações!$O4640*(1+Ações!$S4640))</f>
        <v>0</v>
      </c>
      <c r="J4640" s="49">
        <f>IFERROR(IF(Ações!$B4640="","",(VLOOKUP(Table_1[[#This Row],[AÇÕES]],'Dados Status Invest STOCKS'!A4626:AD5241,4)/Table_1[[#This Row],[LPA]]))/100,0)</f>
        <v>8.0824999999999996</v>
      </c>
      <c r="K4640" s="64">
        <f>IFERROR(IF(Ações!$B4640="","",VLOOKUP(Table_1[[#This Row],[AÇÕES]],'Dados Status Invest STOCKS'!A4626:AD5241,2)),0)</f>
        <v>4.95</v>
      </c>
      <c r="L4640" s="65">
        <f>IFERROR(IF(Ações!$B4640="","",VLOOKUP(Table_1[[#This Row],[AÇÕES]],'Dados Status Invest STOCKS'!A4626:AD5241,3)/100),0)</f>
        <v>0</v>
      </c>
      <c r="M4640" s="66">
        <f>IFERROR(IF(Ações!$B4640="","",VLOOKUP(Table_1[[#This Row],[AÇÕES]],'Dados Status Invest STOCKS'!A4626:AD5241,28)),0)</f>
        <v>-0.08</v>
      </c>
      <c r="N4640" s="66">
        <f>IFERROR(IF(Ações!$B4640="","",VLOOKUP(Table_1[[#This Row],[AÇÕES]],'Dados Status Invest STOCKS'!A4626:AD5241,27)),0)</f>
        <v>0.38</v>
      </c>
      <c r="O4640" s="66">
        <f>IFERROR(IF(Ações!$L4640="","",Ações!$K4640*Ações!$L4640),0)</f>
        <v>0</v>
      </c>
      <c r="P4640" s="67">
        <f t="shared" si="72"/>
        <v>0.06</v>
      </c>
      <c r="Q4640" s="67">
        <f>IFERROR(Ações!$O4640/Ações!$M4640,0)</f>
        <v>0</v>
      </c>
      <c r="R4640" s="67">
        <f>IFERROR(IF(Ações!$B4640="","",VLOOKUP(Table_1[[#This Row],[AÇÕES]],'Dados Status Invest STOCKS'!A4626:AD5241,18)/100),0)</f>
        <v>-0.20149999999999998</v>
      </c>
      <c r="S4640" s="65">
        <f>IFERROR(IF(Ações!$B4640="","",VLOOKUP(Table_1[[#This Row],[AÇÕES]],'Dados Status Invest STOCKS'!A4626:AD5241,25)/100),0)</f>
        <v>0</v>
      </c>
      <c r="T4640" s="67">
        <f>(1-Ações!$Q4640)*Ações!$R4640</f>
        <v>-0.20149999999999998</v>
      </c>
      <c r="U4640" s="68">
        <f>IF(Ações!$S4640=0,Ações!$T4640,IF(Ações!$T4640=0,Ações!$S4640,AVERAGE(Ações!$S4640,Ações!$T4640)))</f>
        <v>-0.20149999999999998</v>
      </c>
    </row>
    <row r="4641" spans="2:21" ht="15" customHeight="1" x14ac:dyDescent="0.2">
      <c r="B4641" s="63" t="str">
        <f>IFERROR('Dados Status Invest STOCKS'!A4628,"-")</f>
        <v>TREB</v>
      </c>
      <c r="C4641" s="45">
        <f>IFERROR((Ações!$D4641-Ações!$K4641)/Ações!$D4641,0)</f>
        <v>0</v>
      </c>
      <c r="D4641" s="46">
        <f>(Ações!$O4641)/0.06</f>
        <v>0</v>
      </c>
      <c r="E4641" s="47">
        <f>IFERROR((Ações!$F4641-Ações!$K4641)/Ações!$F4641,0)</f>
        <v>0</v>
      </c>
      <c r="F4641" s="46" t="str">
        <f>IF(OR(Ações!$N4641&lt;0,Ações!$M4641&lt;0),"",(22.5*Ações!$M4641*Ações!$N4641)^0.5)</f>
        <v/>
      </c>
      <c r="G4641" s="47">
        <f>IFERROR((Ações!$H4641-Ações!$K4641)/Ações!$H4641,0)</f>
        <v>0</v>
      </c>
      <c r="H4641" s="48">
        <f>IFERROR(Ações!$I4641/(Ações!$P4641-Table_1[[#This Row],[CAGR LUCRO 5A]]),0)</f>
        <v>0</v>
      </c>
      <c r="I4641" s="48">
        <f>IF(Ações!$S4641&lt;0,"",Ações!$O4641*(1+Ações!$S4641))</f>
        <v>0</v>
      </c>
      <c r="J4641" s="49">
        <f>IFERROR(IF(Ações!$B4641="","",(VLOOKUP(Table_1[[#This Row],[AÇÕES]],'Dados Status Invest STOCKS'!A4627:AD5242,4)/Table_1[[#This Row],[LPA]]))/100,0)</f>
        <v>0</v>
      </c>
      <c r="K4641" s="64">
        <f>IFERROR(IF(Ações!$B4641="","",VLOOKUP(Table_1[[#This Row],[AÇÕES]],'Dados Status Invest STOCKS'!A4627:AD5242,2)),0)</f>
        <v>9.23</v>
      </c>
      <c r="L4641" s="65">
        <f>IFERROR(IF(Ações!$B4641="","",VLOOKUP(Table_1[[#This Row],[AÇÕES]],'Dados Status Invest STOCKS'!A4627:AD5242,3)/100),0)</f>
        <v>0</v>
      </c>
      <c r="M4641" s="66">
        <f>IFERROR(IF(Ações!$B4641="","",VLOOKUP(Table_1[[#This Row],[AÇÕES]],'Dados Status Invest STOCKS'!A4627:AD5242,28)),0)</f>
        <v>0</v>
      </c>
      <c r="N4641" s="66">
        <f>IFERROR(IF(Ações!$B4641="","",VLOOKUP(Table_1[[#This Row],[AÇÕES]],'Dados Status Invest STOCKS'!A4627:AD5242,27)),0)</f>
        <v>-0.98</v>
      </c>
      <c r="O4641" s="66">
        <f>IFERROR(IF(Ações!$L4641="","",Ações!$K4641*Ações!$L4641),0)</f>
        <v>0</v>
      </c>
      <c r="P4641" s="67">
        <f t="shared" si="72"/>
        <v>0.06</v>
      </c>
      <c r="Q4641" s="67">
        <f>IFERROR(Ações!$O4641/Ações!$M4641,0)</f>
        <v>0</v>
      </c>
      <c r="R4641" s="67">
        <f>IFERROR(IF(Ações!$B4641="","",VLOOKUP(Table_1[[#This Row],[AÇÕES]],'Dados Status Invest STOCKS'!A4627:AD5242,18)/100),0)</f>
        <v>-3.2000000000000002E-3</v>
      </c>
      <c r="S4641" s="65">
        <f>IFERROR(IF(Ações!$B4641="","",VLOOKUP(Table_1[[#This Row],[AÇÕES]],'Dados Status Invest STOCKS'!A4627:AD5242,25)/100),0)</f>
        <v>0</v>
      </c>
      <c r="T4641" s="67">
        <f>(1-Ações!$Q4641)*Ações!$R4641</f>
        <v>-3.2000000000000002E-3</v>
      </c>
      <c r="U4641" s="68">
        <f>IF(Ações!$S4641=0,Ações!$T4641,IF(Ações!$T4641=0,Ações!$S4641,AVERAGE(Ações!$S4641,Ações!$T4641)))</f>
        <v>-3.2000000000000002E-3</v>
      </c>
    </row>
    <row r="4642" spans="2:21" ht="15" customHeight="1" x14ac:dyDescent="0.2">
      <c r="B4642" s="63" t="str">
        <f>IFERROR('Dados Status Invest STOCKS'!A4629,"-")</f>
        <v>TREB.U</v>
      </c>
      <c r="C4642" s="45">
        <f>IFERROR((Ações!$D4642-Ações!$K4642)/Ações!$D4642,0)</f>
        <v>0</v>
      </c>
      <c r="D4642" s="46">
        <f>(Ações!$O4642)/0.06</f>
        <v>0</v>
      </c>
      <c r="E4642" s="47">
        <f>IFERROR((Ações!$F4642-Ações!$K4642)/Ações!$F4642,0)</f>
        <v>0</v>
      </c>
      <c r="F4642" s="46" t="str">
        <f>IF(OR(Ações!$N4642&lt;0,Ações!$M4642&lt;0),"",(22.5*Ações!$M4642*Ações!$N4642)^0.5)</f>
        <v/>
      </c>
      <c r="G4642" s="47">
        <f>IFERROR((Ações!$H4642-Ações!$K4642)/Ações!$H4642,0)</f>
        <v>0</v>
      </c>
      <c r="H4642" s="48">
        <f>IFERROR(Ações!$I4642/(Ações!$P4642-Table_1[[#This Row],[CAGR LUCRO 5A]]),0)</f>
        <v>0</v>
      </c>
      <c r="I4642" s="48">
        <f>IF(Ações!$S4642&lt;0,"",Ações!$O4642*(1+Ações!$S4642))</f>
        <v>0</v>
      </c>
      <c r="J4642" s="49">
        <f>IFERROR(IF(Ações!$B4642="","",(VLOOKUP(Table_1[[#This Row],[AÇÕES]],'Dados Status Invest STOCKS'!A4628:AD5243,4)/Table_1[[#This Row],[LPA]]))/100,0)</f>
        <v>0</v>
      </c>
      <c r="K4642" s="64">
        <f>IFERROR(IF(Ações!$B4642="","",VLOOKUP(Table_1[[#This Row],[AÇÕES]],'Dados Status Invest STOCKS'!A4628:AD5243,2)),0)</f>
        <v>9.4</v>
      </c>
      <c r="L4642" s="65">
        <f>IFERROR(IF(Ações!$B4642="","",VLOOKUP(Table_1[[#This Row],[AÇÕES]],'Dados Status Invest STOCKS'!A4628:AD5243,3)/100),0)</f>
        <v>0</v>
      </c>
      <c r="M4642" s="66">
        <f>IFERROR(IF(Ações!$B4642="","",VLOOKUP(Table_1[[#This Row],[AÇÕES]],'Dados Status Invest STOCKS'!A4628:AD5243,28)),0)</f>
        <v>0</v>
      </c>
      <c r="N4642" s="66">
        <f>IFERROR(IF(Ações!$B4642="","",VLOOKUP(Table_1[[#This Row],[AÇÕES]],'Dados Status Invest STOCKS'!A4628:AD5243,27)),0)</f>
        <v>-0.98</v>
      </c>
      <c r="O4642" s="66">
        <f>IFERROR(IF(Ações!$L4642="","",Ações!$K4642*Ações!$L4642),0)</f>
        <v>0</v>
      </c>
      <c r="P4642" s="67">
        <f t="shared" si="72"/>
        <v>0.06</v>
      </c>
      <c r="Q4642" s="67">
        <f>IFERROR(Ações!$O4642/Ações!$M4642,0)</f>
        <v>0</v>
      </c>
      <c r="R4642" s="67">
        <f>IFERROR(IF(Ações!$B4642="","",VLOOKUP(Table_1[[#This Row],[AÇÕES]],'Dados Status Invest STOCKS'!A4628:AD5243,18)/100),0)</f>
        <v>-3.2000000000000002E-3</v>
      </c>
      <c r="S4642" s="65">
        <f>IFERROR(IF(Ações!$B4642="","",VLOOKUP(Table_1[[#This Row],[AÇÕES]],'Dados Status Invest STOCKS'!A4628:AD5243,25)/100),0)</f>
        <v>0</v>
      </c>
      <c r="T4642" s="67">
        <f>(1-Ações!$Q4642)*Ações!$R4642</f>
        <v>-3.2000000000000002E-3</v>
      </c>
      <c r="U4642" s="68">
        <f>IF(Ações!$S4642=0,Ações!$T4642,IF(Ações!$T4642=0,Ações!$S4642,AVERAGE(Ações!$S4642,Ações!$T4642)))</f>
        <v>-3.2000000000000002E-3</v>
      </c>
    </row>
    <row r="4643" spans="2:21" ht="15" customHeight="1" x14ac:dyDescent="0.2">
      <c r="B4643" s="63" t="str">
        <f>IFERROR('Dados Status Invest STOCKS'!A4630,"-")</f>
        <v>TREB.WS</v>
      </c>
      <c r="C4643" s="45">
        <f>IFERROR((Ações!$D4643-Ações!$K4643)/Ações!$D4643,0)</f>
        <v>0</v>
      </c>
      <c r="D4643" s="46">
        <f>(Ações!$O4643)/0.06</f>
        <v>0</v>
      </c>
      <c r="E4643" s="47">
        <f>IFERROR((Ações!$F4643-Ações!$K4643)/Ações!$F4643,0)</f>
        <v>0</v>
      </c>
      <c r="F4643" s="46" t="str">
        <f>IF(OR(Ações!$N4643&lt;0,Ações!$M4643&lt;0),"",(22.5*Ações!$M4643*Ações!$N4643)^0.5)</f>
        <v/>
      </c>
      <c r="G4643" s="47">
        <f>IFERROR((Ações!$H4643-Ações!$K4643)/Ações!$H4643,0)</f>
        <v>0</v>
      </c>
      <c r="H4643" s="48">
        <f>IFERROR(Ações!$I4643/(Ações!$P4643-Table_1[[#This Row],[CAGR LUCRO 5A]]),0)</f>
        <v>0</v>
      </c>
      <c r="I4643" s="48">
        <f>IF(Ações!$S4643&lt;0,"",Ações!$O4643*(1+Ações!$S4643))</f>
        <v>0</v>
      </c>
      <c r="J4643" s="49">
        <f>IFERROR(IF(Ações!$B4643="","",(VLOOKUP(Table_1[[#This Row],[AÇÕES]],'Dados Status Invest STOCKS'!A4629:AD5244,4)/Table_1[[#This Row],[LPA]]))/100,0)</f>
        <v>0</v>
      </c>
      <c r="K4643" s="64">
        <f>IFERROR(IF(Ações!$B4643="","",VLOOKUP(Table_1[[#This Row],[AÇÕES]],'Dados Status Invest STOCKS'!A4629:AD5244,2)),0)</f>
        <v>0.81</v>
      </c>
      <c r="L4643" s="65">
        <f>IFERROR(IF(Ações!$B4643="","",VLOOKUP(Table_1[[#This Row],[AÇÕES]],'Dados Status Invest STOCKS'!A4629:AD5244,3)/100),0)</f>
        <v>0</v>
      </c>
      <c r="M4643" s="66">
        <f>IFERROR(IF(Ações!$B4643="","",VLOOKUP(Table_1[[#This Row],[AÇÕES]],'Dados Status Invest STOCKS'!A4629:AD5244,28)),0)</f>
        <v>0</v>
      </c>
      <c r="N4643" s="66">
        <f>IFERROR(IF(Ações!$B4643="","",VLOOKUP(Table_1[[#This Row],[AÇÕES]],'Dados Status Invest STOCKS'!A4629:AD5244,27)),0)</f>
        <v>-0.98</v>
      </c>
      <c r="O4643" s="66">
        <f>IFERROR(IF(Ações!$L4643="","",Ações!$K4643*Ações!$L4643),0)</f>
        <v>0</v>
      </c>
      <c r="P4643" s="67">
        <f t="shared" si="72"/>
        <v>0.06</v>
      </c>
      <c r="Q4643" s="67">
        <f>IFERROR(Ações!$O4643/Ações!$M4643,0)</f>
        <v>0</v>
      </c>
      <c r="R4643" s="67">
        <f>IFERROR(IF(Ações!$B4643="","",VLOOKUP(Table_1[[#This Row],[AÇÕES]],'Dados Status Invest STOCKS'!A4629:AD5244,18)/100),0)</f>
        <v>-3.2000000000000002E-3</v>
      </c>
      <c r="S4643" s="65">
        <f>IFERROR(IF(Ações!$B4643="","",VLOOKUP(Table_1[[#This Row],[AÇÕES]],'Dados Status Invest STOCKS'!A4629:AD5244,25)/100),0)</f>
        <v>0</v>
      </c>
      <c r="T4643" s="67">
        <f>(1-Ações!$Q4643)*Ações!$R4643</f>
        <v>-3.2000000000000002E-3</v>
      </c>
      <c r="U4643" s="68">
        <f>IF(Ações!$S4643=0,Ações!$T4643,IF(Ações!$T4643=0,Ações!$S4643,AVERAGE(Ações!$S4643,Ações!$T4643)))</f>
        <v>-3.2000000000000002E-3</v>
      </c>
    </row>
    <row r="4644" spans="2:21" ht="15" customHeight="1" x14ac:dyDescent="0.2">
      <c r="B4644" s="63" t="str">
        <f>IFERROR('Dados Status Invest STOCKS'!A4631,"-")</f>
        <v>TREC</v>
      </c>
      <c r="C4644" s="45">
        <f>IFERROR((Ações!$D4644-Ações!$K4644)/Ações!$D4644,0)</f>
        <v>0</v>
      </c>
      <c r="D4644" s="46">
        <f>(Ações!$O4644)/0.06</f>
        <v>0</v>
      </c>
      <c r="E4644" s="47">
        <f>IFERROR((Ações!$F4644-Ações!$K4644)/Ações!$F4644,0)</f>
        <v>0</v>
      </c>
      <c r="F4644" s="46" t="str">
        <f>IF(OR(Ações!$N4644&lt;0,Ações!$M4644&lt;0),"",(22.5*Ações!$M4644*Ações!$N4644)^0.5)</f>
        <v/>
      </c>
      <c r="G4644" s="47">
        <f>IFERROR((Ações!$H4644-Ações!$K4644)/Ações!$H4644,0)</f>
        <v>0</v>
      </c>
      <c r="H4644" s="48">
        <f>IFERROR(Ações!$I4644/(Ações!$P4644-Table_1[[#This Row],[CAGR LUCRO 5A]]),0)</f>
        <v>0</v>
      </c>
      <c r="I4644" s="48">
        <f>IF(Ações!$S4644&lt;0,"",Ações!$O4644*(1+Ações!$S4644))</f>
        <v>0</v>
      </c>
      <c r="J4644" s="49">
        <f>IFERROR(IF(Ações!$B4644="","",(VLOOKUP(Table_1[[#This Row],[AÇÕES]],'Dados Status Invest STOCKS'!A4630:AD5245,4)/Table_1[[#This Row],[LPA]]))/100,0)</f>
        <v>252.965</v>
      </c>
      <c r="K4644" s="64">
        <f>IFERROR(IF(Ações!$B4644="","",VLOOKUP(Table_1[[#This Row],[AÇÕES]],'Dados Status Invest STOCKS'!A4630:AD5245,2)),0)</f>
        <v>7.92</v>
      </c>
      <c r="L4644" s="65">
        <f>IFERROR(IF(Ações!$B4644="","",VLOOKUP(Table_1[[#This Row],[AÇÕES]],'Dados Status Invest STOCKS'!A4630:AD5245,3)/100),0)</f>
        <v>0</v>
      </c>
      <c r="M4644" s="66">
        <f>IFERROR(IF(Ações!$B4644="","",VLOOKUP(Table_1[[#This Row],[AÇÕES]],'Dados Status Invest STOCKS'!A4630:AD5245,28)),0)</f>
        <v>-0.02</v>
      </c>
      <c r="N4644" s="66">
        <f>IFERROR(IF(Ações!$B4644="","",VLOOKUP(Table_1[[#This Row],[AÇÕES]],'Dados Status Invest STOCKS'!A4630:AD5245,27)),0)</f>
        <v>8.2100000000000009</v>
      </c>
      <c r="O4644" s="66">
        <f>IFERROR(IF(Ações!$L4644="","",Ações!$K4644*Ações!$L4644),0)</f>
        <v>0</v>
      </c>
      <c r="P4644" s="67">
        <f t="shared" si="72"/>
        <v>0.06</v>
      </c>
      <c r="Q4644" s="67">
        <f>IFERROR(Ações!$O4644/Ações!$M4644,0)</f>
        <v>0</v>
      </c>
      <c r="R4644" s="67">
        <f>IFERROR(IF(Ações!$B4644="","",VLOOKUP(Table_1[[#This Row],[AÇÕES]],'Dados Status Invest STOCKS'!A4630:AD5245,18)/100),0)</f>
        <v>-1.9E-3</v>
      </c>
      <c r="S4644" s="65">
        <f>IFERROR(IF(Ações!$B4644="","",VLOOKUP(Table_1[[#This Row],[AÇÕES]],'Dados Status Invest STOCKS'!A4630:AD5245,25)/100),0)</f>
        <v>0.10880000000000001</v>
      </c>
      <c r="T4644" s="67">
        <f>(1-Ações!$Q4644)*Ações!$R4644</f>
        <v>-1.9E-3</v>
      </c>
      <c r="U4644" s="68">
        <f>IF(Ações!$S4644=0,Ações!$T4644,IF(Ações!$T4644=0,Ações!$S4644,AVERAGE(Ações!$S4644,Ações!$T4644)))</f>
        <v>5.3450000000000004E-2</v>
      </c>
    </row>
    <row r="4645" spans="2:21" ht="15" customHeight="1" x14ac:dyDescent="0.2">
      <c r="B4645" s="63" t="str">
        <f>IFERROR('Dados Status Invest STOCKS'!A4632,"-")</f>
        <v>TREE</v>
      </c>
      <c r="C4645" s="45">
        <f>IFERROR((Ações!$D4645-Ações!$K4645)/Ações!$D4645,0)</f>
        <v>0</v>
      </c>
      <c r="D4645" s="46">
        <f>(Ações!$O4645)/0.06</f>
        <v>0</v>
      </c>
      <c r="E4645" s="47">
        <f>IFERROR((Ações!$F4645-Ações!$K4645)/Ações!$F4645,0)</f>
        <v>-3.8657587608709858</v>
      </c>
      <c r="F4645" s="46">
        <f>IF(OR(Ações!$N4645&lt;0,Ações!$M4645&lt;0),"",(22.5*Ações!$M4645*Ações!$N4645)^0.5)</f>
        <v>26.563174697313571</v>
      </c>
      <c r="G4645" s="47">
        <f>IFERROR((Ações!$H4645-Ações!$K4645)/Ações!$H4645,0)</f>
        <v>0</v>
      </c>
      <c r="H4645" s="48">
        <f>IFERROR(Ações!$I4645/(Ações!$P4645-Table_1[[#This Row],[CAGR LUCRO 5A]]),0)</f>
        <v>0</v>
      </c>
      <c r="I4645" s="48">
        <f>IF(Ações!$S4645&lt;0,"",Ações!$O4645*(1+Ações!$S4645))</f>
        <v>0</v>
      </c>
      <c r="J4645" s="49">
        <f>IFERROR(IF(Ações!$B4645="","",(VLOOKUP(Table_1[[#This Row],[AÇÕES]],'Dados Status Invest STOCKS'!A4631:AD5246,4)/Table_1[[#This Row],[LPA]]))/100,0)</f>
        <v>1.3738144329896906</v>
      </c>
      <c r="K4645" s="64">
        <f>IFERROR(IF(Ações!$B4645="","",VLOOKUP(Table_1[[#This Row],[AÇÕES]],'Dados Status Invest STOCKS'!A4631:AD5246,2)),0)</f>
        <v>129.25</v>
      </c>
      <c r="L4645" s="65">
        <f>IFERROR(IF(Ações!$B4645="","",VLOOKUP(Table_1[[#This Row],[AÇÕES]],'Dados Status Invest STOCKS'!A4631:AD5246,3)/100),0)</f>
        <v>0</v>
      </c>
      <c r="M4645" s="66">
        <f>IFERROR(IF(Ações!$B4645="","",VLOOKUP(Table_1[[#This Row],[AÇÕES]],'Dados Status Invest STOCKS'!A4631:AD5246,28)),0)</f>
        <v>0.97</v>
      </c>
      <c r="N4645" s="66">
        <f>IFERROR(IF(Ações!$B4645="","",VLOOKUP(Table_1[[#This Row],[AÇÕES]],'Dados Status Invest STOCKS'!A4631:AD5246,27)),0)</f>
        <v>32.33</v>
      </c>
      <c r="O4645" s="66">
        <f>IFERROR(IF(Ações!$L4645="","",Ações!$K4645*Ações!$L4645),0)</f>
        <v>0</v>
      </c>
      <c r="P4645" s="67">
        <f t="shared" si="72"/>
        <v>0.06</v>
      </c>
      <c r="Q4645" s="67">
        <f>IFERROR(Ações!$O4645/Ações!$M4645,0)</f>
        <v>0</v>
      </c>
      <c r="R4645" s="67">
        <f>IFERROR(IF(Ações!$B4645="","",VLOOKUP(Table_1[[#This Row],[AÇÕES]],'Dados Status Invest STOCKS'!A4631:AD5246,18)/100),0)</f>
        <v>0.03</v>
      </c>
      <c r="S4645" s="65">
        <f>IFERROR(IF(Ações!$B4645="","",VLOOKUP(Table_1[[#This Row],[AÇÕES]],'Dados Status Invest STOCKS'!A4631:AD5246,25)/100),0)</f>
        <v>0</v>
      </c>
      <c r="T4645" s="67">
        <f>(1-Ações!$Q4645)*Ações!$R4645</f>
        <v>0.03</v>
      </c>
      <c r="U4645" s="68">
        <f>IF(Ações!$S4645=0,Ações!$T4645,IF(Ações!$T4645=0,Ações!$S4645,AVERAGE(Ações!$S4645,Ações!$T4645)))</f>
        <v>0.03</v>
      </c>
    </row>
    <row r="4646" spans="2:21" ht="15" customHeight="1" x14ac:dyDescent="0.2">
      <c r="B4646" s="63" t="str">
        <f>IFERROR('Dados Status Invest STOCKS'!A4633,"-")</f>
        <v>TREX</v>
      </c>
      <c r="C4646" s="45">
        <f>IFERROR((Ações!$D4646-Ações!$K4646)/Ações!$D4646,0)</f>
        <v>0</v>
      </c>
      <c r="D4646" s="46">
        <f>(Ações!$O4646)/0.06</f>
        <v>0</v>
      </c>
      <c r="E4646" s="47">
        <f>IFERROR((Ações!$F4646-Ações!$K4646)/Ações!$F4646,0)</f>
        <v>-4.7169217198730182</v>
      </c>
      <c r="F4646" s="46">
        <f>IF(OR(Ações!$N4646&lt;0,Ações!$M4646&lt;0),"",(22.5*Ações!$M4646*Ações!$N4646)^0.5)</f>
        <v>16.657565848586643</v>
      </c>
      <c r="G4646" s="47">
        <f>IFERROR((Ações!$H4646-Ações!$K4646)/Ações!$H4646,0)</f>
        <v>0</v>
      </c>
      <c r="H4646" s="48">
        <f>IFERROR(Ações!$I4646/(Ações!$P4646-Table_1[[#This Row],[CAGR LUCRO 5A]]),0)</f>
        <v>0</v>
      </c>
      <c r="I4646" s="48">
        <f>IF(Ações!$S4646&lt;0,"",Ações!$O4646*(1+Ações!$S4646))</f>
        <v>0</v>
      </c>
      <c r="J4646" s="49">
        <f>IFERROR(IF(Ações!$B4646="","",(VLOOKUP(Table_1[[#This Row],[AÇÕES]],'Dados Status Invest STOCKS'!A4632:AD5247,4)/Table_1[[#This Row],[LPA]]))/100,0)</f>
        <v>0.24512690355329947</v>
      </c>
      <c r="K4646" s="64">
        <f>IFERROR(IF(Ações!$B4646="","",VLOOKUP(Table_1[[#This Row],[AÇÕES]],'Dados Status Invest STOCKS'!A4632:AD5247,2)),0)</f>
        <v>95.23</v>
      </c>
      <c r="L4646" s="65">
        <f>IFERROR(IF(Ações!$B4646="","",VLOOKUP(Table_1[[#This Row],[AÇÕES]],'Dados Status Invest STOCKS'!A4632:AD5247,3)/100),0)</f>
        <v>0</v>
      </c>
      <c r="M4646" s="66">
        <f>IFERROR(IF(Ações!$B4646="","",VLOOKUP(Table_1[[#This Row],[AÇÕES]],'Dados Status Invest STOCKS'!A4632:AD5247,28)),0)</f>
        <v>1.97</v>
      </c>
      <c r="N4646" s="66">
        <f>IFERROR(IF(Ações!$B4646="","",VLOOKUP(Table_1[[#This Row],[AÇÕES]],'Dados Status Invest STOCKS'!A4632:AD5247,27)),0)</f>
        <v>6.26</v>
      </c>
      <c r="O4646" s="66">
        <f>IFERROR(IF(Ações!$L4646="","",Ações!$K4646*Ações!$L4646),0)</f>
        <v>0</v>
      </c>
      <c r="P4646" s="67">
        <f t="shared" si="72"/>
        <v>0.06</v>
      </c>
      <c r="Q4646" s="67">
        <f>IFERROR(Ações!$O4646/Ações!$M4646,0)</f>
        <v>0</v>
      </c>
      <c r="R4646" s="67">
        <f>IFERROR(IF(Ações!$B4646="","",VLOOKUP(Table_1[[#This Row],[AÇÕES]],'Dados Status Invest STOCKS'!A4632:AD5247,18)/100),0)</f>
        <v>0.31489999999999996</v>
      </c>
      <c r="S4646" s="65">
        <f>IFERROR(IF(Ações!$B4646="","",VLOOKUP(Table_1[[#This Row],[AÇÕES]],'Dados Status Invest STOCKS'!A4632:AD5247,25)/100),0)</f>
        <v>0.29570000000000002</v>
      </c>
      <c r="T4646" s="67">
        <f>(1-Ações!$Q4646)*Ações!$R4646</f>
        <v>0.31489999999999996</v>
      </c>
      <c r="U4646" s="68">
        <f>IF(Ações!$S4646=0,Ações!$T4646,IF(Ações!$T4646=0,Ações!$S4646,AVERAGE(Ações!$S4646,Ações!$T4646)))</f>
        <v>0.30530000000000002</v>
      </c>
    </row>
    <row r="4647" spans="2:21" ht="15" customHeight="1" x14ac:dyDescent="0.2">
      <c r="B4647" s="63" t="str">
        <f>IFERROR('Dados Status Invest STOCKS'!A4634,"-")</f>
        <v>TRGP</v>
      </c>
      <c r="C4647" s="45">
        <f>IFERROR((Ações!$D4647-Ações!$K4647)/Ações!$D4647,0)</f>
        <v>-7.333333333333333</v>
      </c>
      <c r="D4647" s="46">
        <f>(Ações!$O4647)/0.06</f>
        <v>6.6672000000000002</v>
      </c>
      <c r="E4647" s="47">
        <f>IFERROR((Ações!$F4647-Ações!$K4647)/Ações!$F4647,0)</f>
        <v>-2.0558809437185097</v>
      </c>
      <c r="F4647" s="46">
        <f>IF(OR(Ações!$N4647&lt;0,Ações!$M4647&lt;0),"",(22.5*Ações!$M4647*Ações!$N4647)^0.5)</f>
        <v>18.18133658453085</v>
      </c>
      <c r="G4647" s="47">
        <f>IFERROR((Ações!$H4647-Ações!$K4647)/Ações!$H4647,0)</f>
        <v>-7.333333333333333</v>
      </c>
      <c r="H4647" s="48">
        <f>IFERROR(Ações!$I4647/(Ações!$P4647-Table_1[[#This Row],[CAGR LUCRO 5A]]),0)</f>
        <v>6.6672000000000002</v>
      </c>
      <c r="I4647" s="48">
        <f>IF(Ações!$S4647&lt;0,"",Ações!$O4647*(1+Ações!$S4647))</f>
        <v>0.400032</v>
      </c>
      <c r="J4647" s="49">
        <f>IFERROR(IF(Ações!$B4647="","",(VLOOKUP(Table_1[[#This Row],[AÇÕES]],'Dados Status Invest STOCKS'!A4633:AD5248,4)/Table_1[[#This Row],[LPA]]))/100,0)</f>
        <v>0.23409090909090907</v>
      </c>
      <c r="K4647" s="64">
        <f>IFERROR(IF(Ações!$B4647="","",VLOOKUP(Table_1[[#This Row],[AÇÕES]],'Dados Status Invest STOCKS'!A4633:AD5248,2)),0)</f>
        <v>55.56</v>
      </c>
      <c r="L4647" s="65">
        <f>IFERROR(IF(Ações!$B4647="","",VLOOKUP(Table_1[[#This Row],[AÇÕES]],'Dados Status Invest STOCKS'!A4633:AD5248,3)/100),0)</f>
        <v>7.1999999999999998E-3</v>
      </c>
      <c r="M4647" s="66">
        <f>IFERROR(IF(Ações!$B4647="","",VLOOKUP(Table_1[[#This Row],[AÇÕES]],'Dados Status Invest STOCKS'!A4633:AD5248,28)),0)</f>
        <v>1.54</v>
      </c>
      <c r="N4647" s="66">
        <f>IFERROR(IF(Ações!$B4647="","",VLOOKUP(Table_1[[#This Row],[AÇÕES]],'Dados Status Invest STOCKS'!A4633:AD5248,27)),0)</f>
        <v>9.5399999999999991</v>
      </c>
      <c r="O4647" s="66">
        <f>IFERROR(IF(Ações!$L4647="","",Ações!$K4647*Ações!$L4647),0)</f>
        <v>0.400032</v>
      </c>
      <c r="P4647" s="67">
        <f t="shared" si="72"/>
        <v>0.06</v>
      </c>
      <c r="Q4647" s="67">
        <f>IFERROR(Ações!$O4647/Ações!$M4647,0)</f>
        <v>0.25976103896103897</v>
      </c>
      <c r="R4647" s="67">
        <f>IFERROR(IF(Ações!$B4647="","",VLOOKUP(Table_1[[#This Row],[AÇÕES]],'Dados Status Invest STOCKS'!A4633:AD5248,18)/100),0)</f>
        <v>0.16149999999999998</v>
      </c>
      <c r="S4647" s="65">
        <f>IFERROR(IF(Ações!$B4647="","",VLOOKUP(Table_1[[#This Row],[AÇÕES]],'Dados Status Invest STOCKS'!A4633:AD5248,25)/100),0)</f>
        <v>0</v>
      </c>
      <c r="T4647" s="67">
        <f>(1-Ações!$Q4647)*Ações!$R4647</f>
        <v>0.1195485922077922</v>
      </c>
      <c r="U4647" s="68">
        <f>IF(Ações!$S4647=0,Ações!$T4647,IF(Ações!$T4647=0,Ações!$S4647,AVERAGE(Ações!$S4647,Ações!$T4647)))</f>
        <v>0.1195485922077922</v>
      </c>
    </row>
    <row r="4648" spans="2:21" ht="15" customHeight="1" x14ac:dyDescent="0.2">
      <c r="B4648" s="63" t="str">
        <f>IFERROR('Dados Status Invest STOCKS'!A4635,"-")</f>
        <v>TRHC</v>
      </c>
      <c r="C4648" s="45">
        <f>IFERROR((Ações!$D4648-Ações!$K4648)/Ações!$D4648,0)</f>
        <v>0</v>
      </c>
      <c r="D4648" s="46">
        <f>(Ações!$O4648)/0.06</f>
        <v>0</v>
      </c>
      <c r="E4648" s="47">
        <f>IFERROR((Ações!$F4648-Ações!$K4648)/Ações!$F4648,0)</f>
        <v>0</v>
      </c>
      <c r="F4648" s="46" t="str">
        <f>IF(OR(Ações!$N4648&lt;0,Ações!$M4648&lt;0),"",(22.5*Ações!$M4648*Ações!$N4648)^0.5)</f>
        <v/>
      </c>
      <c r="G4648" s="47">
        <f>IFERROR((Ações!$H4648-Ações!$K4648)/Ações!$H4648,0)</f>
        <v>0</v>
      </c>
      <c r="H4648" s="48">
        <f>IFERROR(Ações!$I4648/(Ações!$P4648-Table_1[[#This Row],[CAGR LUCRO 5A]]),0)</f>
        <v>0</v>
      </c>
      <c r="I4648" s="48">
        <f>IF(Ações!$S4648&lt;0,"",Ações!$O4648*(1+Ações!$S4648))</f>
        <v>0</v>
      </c>
      <c r="J4648" s="49">
        <f>IFERROR(IF(Ações!$B4648="","",(VLOOKUP(Table_1[[#This Row],[AÇÕES]],'Dados Status Invest STOCKS'!A4634:AD5249,4)/Table_1[[#This Row],[LPA]]))/100,0)</f>
        <v>1.1137026239067054E-2</v>
      </c>
      <c r="K4648" s="64">
        <f>IFERROR(IF(Ações!$B4648="","",VLOOKUP(Table_1[[#This Row],[AÇÕES]],'Dados Status Invest STOCKS'!A4634:AD5249,2)),0)</f>
        <v>13.19</v>
      </c>
      <c r="L4648" s="65">
        <f>IFERROR(IF(Ações!$B4648="","",VLOOKUP(Table_1[[#This Row],[AÇÕES]],'Dados Status Invest STOCKS'!A4634:AD5249,3)/100),0)</f>
        <v>0</v>
      </c>
      <c r="M4648" s="66">
        <f>IFERROR(IF(Ações!$B4648="","",VLOOKUP(Table_1[[#This Row],[AÇÕES]],'Dados Status Invest STOCKS'!A4634:AD5249,28)),0)</f>
        <v>-3.43</v>
      </c>
      <c r="N4648" s="66">
        <f>IFERROR(IF(Ações!$B4648="","",VLOOKUP(Table_1[[#This Row],[AÇÕES]],'Dados Status Invest STOCKS'!A4634:AD5249,27)),0)</f>
        <v>2.61</v>
      </c>
      <c r="O4648" s="66">
        <f>IFERROR(IF(Ações!$L4648="","",Ações!$K4648*Ações!$L4648),0)</f>
        <v>0</v>
      </c>
      <c r="P4648" s="67">
        <f t="shared" si="72"/>
        <v>0.06</v>
      </c>
      <c r="Q4648" s="67">
        <f>IFERROR(Ações!$O4648/Ações!$M4648,0)</f>
        <v>0</v>
      </c>
      <c r="R4648" s="67">
        <f>IFERROR(IF(Ações!$B4648="","",VLOOKUP(Table_1[[#This Row],[AÇÕES]],'Dados Status Invest STOCKS'!A4634:AD5249,18)/100),0)</f>
        <v>-1.3133000000000001</v>
      </c>
      <c r="S4648" s="65">
        <f>IFERROR(IF(Ações!$B4648="","",VLOOKUP(Table_1[[#This Row],[AÇÕES]],'Dados Status Invest STOCKS'!A4634:AD5249,25)/100),0)</f>
        <v>0</v>
      </c>
      <c r="T4648" s="67">
        <f>(1-Ações!$Q4648)*Ações!$R4648</f>
        <v>-1.3133000000000001</v>
      </c>
      <c r="U4648" s="68">
        <f>IF(Ações!$S4648=0,Ações!$T4648,IF(Ações!$T4648=0,Ações!$S4648,AVERAGE(Ações!$S4648,Ações!$T4648)))</f>
        <v>-1.3133000000000001</v>
      </c>
    </row>
    <row r="4649" spans="2:21" ht="15" customHeight="1" x14ac:dyDescent="0.2">
      <c r="B4649" s="63" t="str">
        <f>IFERROR('Dados Status Invest STOCKS'!A4636,"-")</f>
        <v>TRI</v>
      </c>
      <c r="C4649" s="45">
        <f>IFERROR((Ações!$D4649-Ações!$K4649)/Ações!$D4649,0)</f>
        <v>-1.6200873362445414</v>
      </c>
      <c r="D4649" s="46">
        <f>(Ações!$O4649)/0.06</f>
        <v>40.582616666666667</v>
      </c>
      <c r="E4649" s="47">
        <f>IFERROR((Ações!$F4649-Ações!$K4649)/Ações!$F4649,0)</f>
        <v>-4.5444186621442867E-2</v>
      </c>
      <c r="F4649" s="46">
        <f>IF(OR(Ações!$N4649&lt;0,Ações!$M4649&lt;0),"",(22.5*Ações!$M4649*Ações!$N4649)^0.5)</f>
        <v>101.70796428992175</v>
      </c>
      <c r="G4649" s="47">
        <f>IFERROR((Ações!$H4649-Ações!$K4649)/Ações!$H4649,0)</f>
        <v>0</v>
      </c>
      <c r="H4649" s="48">
        <f>IFERROR(Ações!$I4649/(Ações!$P4649-Table_1[[#This Row],[CAGR LUCRO 5A]]),0)</f>
        <v>0</v>
      </c>
      <c r="I4649" s="48" t="str">
        <f>IF(Ações!$S4649&lt;0,"",Ações!$O4649*(1+Ações!$S4649))</f>
        <v/>
      </c>
      <c r="J4649" s="49">
        <f>IFERROR(IF(Ações!$B4649="","",(VLOOKUP(Table_1[[#This Row],[AÇÕES]],'Dados Status Invest STOCKS'!A4635:AD5250,4)/Table_1[[#This Row],[LPA]]))/100,0)</f>
        <v>5.2854122621564482E-3</v>
      </c>
      <c r="K4649" s="64">
        <f>IFERROR(IF(Ações!$B4649="","",VLOOKUP(Table_1[[#This Row],[AÇÕES]],'Dados Status Invest STOCKS'!A4635:AD5250,2)),0)</f>
        <v>106.33</v>
      </c>
      <c r="L4649" s="65">
        <f>IFERROR(IF(Ações!$B4649="","",VLOOKUP(Table_1[[#This Row],[AÇÕES]],'Dados Status Invest STOCKS'!A4635:AD5250,3)/100),0)</f>
        <v>2.29E-2</v>
      </c>
      <c r="M4649" s="66">
        <f>IFERROR(IF(Ações!$B4649="","",VLOOKUP(Table_1[[#This Row],[AÇÕES]],'Dados Status Invest STOCKS'!A4635:AD5250,28)),0)</f>
        <v>14.19</v>
      </c>
      <c r="N4649" s="66">
        <f>IFERROR(IF(Ações!$B4649="","",VLOOKUP(Table_1[[#This Row],[AÇÕES]],'Dados Status Invest STOCKS'!A4635:AD5250,27)),0)</f>
        <v>32.4</v>
      </c>
      <c r="O4649" s="66">
        <f>IFERROR(IF(Ações!$L4649="","",Ações!$K4649*Ações!$L4649),0)</f>
        <v>2.4349569999999998</v>
      </c>
      <c r="P4649" s="67">
        <f t="shared" si="72"/>
        <v>0.06</v>
      </c>
      <c r="Q4649" s="67">
        <f>IFERROR(Ações!$O4649/Ações!$M4649,0)</f>
        <v>0.17159668780831572</v>
      </c>
      <c r="R4649" s="67">
        <f>IFERROR(IF(Ações!$B4649="","",VLOOKUP(Table_1[[#This Row],[AÇÕES]],'Dados Status Invest STOCKS'!A4635:AD5250,18)/100),0)</f>
        <v>0.43780000000000002</v>
      </c>
      <c r="S4649" s="65">
        <f>IFERROR(IF(Ações!$B4649="","",VLOOKUP(Table_1[[#This Row],[AÇÕES]],'Dados Status Invest STOCKS'!A4635:AD5250,25)/100),0)</f>
        <v>-2.18E-2</v>
      </c>
      <c r="T4649" s="67">
        <f>(1-Ações!$Q4649)*Ações!$R4649</f>
        <v>0.36267497007751942</v>
      </c>
      <c r="U4649" s="68">
        <f>IF(Ações!$S4649=0,Ações!$T4649,IF(Ações!$T4649=0,Ações!$S4649,AVERAGE(Ações!$S4649,Ações!$T4649)))</f>
        <v>0.17043748503875972</v>
      </c>
    </row>
    <row r="4650" spans="2:21" ht="15" customHeight="1" x14ac:dyDescent="0.2">
      <c r="B4650" s="63" t="str">
        <f>IFERROR('Dados Status Invest STOCKS'!A4637,"-")</f>
        <v>TRIB</v>
      </c>
      <c r="C4650" s="45">
        <f>IFERROR((Ações!$D4650-Ações!$K4650)/Ações!$D4650,0)</f>
        <v>0</v>
      </c>
      <c r="D4650" s="46">
        <f>(Ações!$O4650)/0.06</f>
        <v>0</v>
      </c>
      <c r="E4650" s="47">
        <f>IFERROR((Ações!$F4650-Ações!$K4650)/Ações!$F4650,0)</f>
        <v>0</v>
      </c>
      <c r="F4650" s="46" t="str">
        <f>IF(OR(Ações!$N4650&lt;0,Ações!$M4650&lt;0),"",(22.5*Ações!$M4650*Ações!$N4650)^0.5)</f>
        <v/>
      </c>
      <c r="G4650" s="47">
        <f>IFERROR((Ações!$H4650-Ações!$K4650)/Ações!$H4650,0)</f>
        <v>0</v>
      </c>
      <c r="H4650" s="48">
        <f>IFERROR(Ações!$I4650/(Ações!$P4650-Table_1[[#This Row],[CAGR LUCRO 5A]]),0)</f>
        <v>0</v>
      </c>
      <c r="I4650" s="48">
        <f>IF(Ações!$S4650&lt;0,"",Ações!$O4650*(1+Ações!$S4650))</f>
        <v>0</v>
      </c>
      <c r="J4650" s="49">
        <f>IFERROR(IF(Ações!$B4650="","",(VLOOKUP(Table_1[[#This Row],[AÇÕES]],'Dados Status Invest STOCKS'!A4636:AD5251,4)/Table_1[[#This Row],[LPA]]))/100,0)</f>
        <v>1.4211111111111112</v>
      </c>
      <c r="K4650" s="64">
        <f>IFERROR(IF(Ações!$B4650="","",VLOOKUP(Table_1[[#This Row],[AÇÕES]],'Dados Status Invest STOCKS'!A4636:AD5251,2)),0)</f>
        <v>1.1499999999999999</v>
      </c>
      <c r="L4650" s="65">
        <f>IFERROR(IF(Ações!$B4650="","",VLOOKUP(Table_1[[#This Row],[AÇÕES]],'Dados Status Invest STOCKS'!A4636:AD5251,3)/100),0)</f>
        <v>0</v>
      </c>
      <c r="M4650" s="66">
        <f>IFERROR(IF(Ações!$B4650="","",VLOOKUP(Table_1[[#This Row],[AÇÕES]],'Dados Status Invest STOCKS'!A4636:AD5251,28)),0)</f>
        <v>-0.09</v>
      </c>
      <c r="N4650" s="66">
        <f>IFERROR(IF(Ações!$B4650="","",VLOOKUP(Table_1[[#This Row],[AÇÕES]],'Dados Status Invest STOCKS'!A4636:AD5251,27)),0)</f>
        <v>-0.02</v>
      </c>
      <c r="O4650" s="66">
        <f>IFERROR(IF(Ações!$L4650="","",Ações!$K4650*Ações!$L4650),0)</f>
        <v>0</v>
      </c>
      <c r="P4650" s="67">
        <f t="shared" si="72"/>
        <v>0.06</v>
      </c>
      <c r="Q4650" s="67">
        <f>IFERROR(Ações!$O4650/Ações!$M4650,0)</f>
        <v>0</v>
      </c>
      <c r="R4650" s="67">
        <f>IFERROR(IF(Ações!$B4650="","",VLOOKUP(Table_1[[#This Row],[AÇÕES]],'Dados Status Invest STOCKS'!A4636:AD5251,18)/100),0)</f>
        <v>-3.7902999999999998</v>
      </c>
      <c r="S4650" s="65">
        <f>IFERROR(IF(Ações!$B4650="","",VLOOKUP(Table_1[[#This Row],[AÇÕES]],'Dados Status Invest STOCKS'!A4636:AD5251,25)/100),0)</f>
        <v>0</v>
      </c>
      <c r="T4650" s="67">
        <f>(1-Ações!$Q4650)*Ações!$R4650</f>
        <v>-3.7902999999999998</v>
      </c>
      <c r="U4650" s="68">
        <f>IF(Ações!$S4650=0,Ações!$T4650,IF(Ações!$T4650=0,Ações!$S4650,AVERAGE(Ações!$S4650,Ações!$T4650)))</f>
        <v>-3.7902999999999998</v>
      </c>
    </row>
    <row r="4651" spans="2:21" ht="15" customHeight="1" x14ac:dyDescent="0.2">
      <c r="B4651" s="63" t="str">
        <f>IFERROR('Dados Status Invest STOCKS'!A4638,"-")</f>
        <v>TRIL</v>
      </c>
      <c r="C4651" s="45">
        <f>IFERROR((Ações!$D4651-Ações!$K4651)/Ações!$D4651,0)</f>
        <v>0</v>
      </c>
      <c r="D4651" s="46">
        <f>(Ações!$O4651)/0.06</f>
        <v>0</v>
      </c>
      <c r="E4651" s="47">
        <f>IFERROR((Ações!$F4651-Ações!$K4651)/Ações!$F4651,0)</f>
        <v>0</v>
      </c>
      <c r="F4651" s="46" t="str">
        <f>IF(OR(Ações!$N4651&lt;0,Ações!$M4651&lt;0),"",(22.5*Ações!$M4651*Ações!$N4651)^0.5)</f>
        <v/>
      </c>
      <c r="G4651" s="47">
        <f>IFERROR((Ações!$H4651-Ações!$K4651)/Ações!$H4651,0)</f>
        <v>0</v>
      </c>
      <c r="H4651" s="48">
        <f>IFERROR(Ações!$I4651/(Ações!$P4651-Table_1[[#This Row],[CAGR LUCRO 5A]]),0)</f>
        <v>0</v>
      </c>
      <c r="I4651" s="48">
        <f>IF(Ações!$S4651&lt;0,"",Ações!$O4651*(1+Ações!$S4651))</f>
        <v>0</v>
      </c>
      <c r="J4651" s="49">
        <f>IFERROR(IF(Ações!$B4651="","",(VLOOKUP(Table_1[[#This Row],[AÇÕES]],'Dados Status Invest STOCKS'!A4637:AD5252,4)/Table_1[[#This Row],[LPA]]))/100,0)</f>
        <v>6.3688235294117632</v>
      </c>
      <c r="K4651" s="64">
        <f>IFERROR(IF(Ações!$B4651="","",VLOOKUP(Table_1[[#This Row],[AÇÕES]],'Dados Status Invest STOCKS'!A4637:AD5252,2)),0)</f>
        <v>18.440000000000001</v>
      </c>
      <c r="L4651" s="65">
        <f>IFERROR(IF(Ações!$B4651="","",VLOOKUP(Table_1[[#This Row],[AÇÕES]],'Dados Status Invest STOCKS'!A4637:AD5252,3)/100),0)</f>
        <v>0</v>
      </c>
      <c r="M4651" s="66">
        <f>IFERROR(IF(Ações!$B4651="","",VLOOKUP(Table_1[[#This Row],[AÇÕES]],'Dados Status Invest STOCKS'!A4637:AD5252,28)),0)</f>
        <v>-0.17</v>
      </c>
      <c r="N4651" s="66">
        <f>IFERROR(IF(Ações!$B4651="","",VLOOKUP(Table_1[[#This Row],[AÇÕES]],'Dados Status Invest STOCKS'!A4637:AD5252,27)),0)</f>
        <v>2.3199999999999998</v>
      </c>
      <c r="O4651" s="66">
        <f>IFERROR(IF(Ações!$L4651="","",Ações!$K4651*Ações!$L4651),0)</f>
        <v>0</v>
      </c>
      <c r="P4651" s="67">
        <f t="shared" si="72"/>
        <v>0.06</v>
      </c>
      <c r="Q4651" s="67">
        <f>IFERROR(Ações!$O4651/Ações!$M4651,0)</f>
        <v>0</v>
      </c>
      <c r="R4651" s="67">
        <f>IFERROR(IF(Ações!$B4651="","",VLOOKUP(Table_1[[#This Row],[AÇÕES]],'Dados Status Invest STOCKS'!A4637:AD5252,18)/100),0)</f>
        <v>-7.3499999999999996E-2</v>
      </c>
      <c r="S4651" s="65">
        <f>IFERROR(IF(Ações!$B4651="","",VLOOKUP(Table_1[[#This Row],[AÇÕES]],'Dados Status Invest STOCKS'!A4637:AD5252,25)/100),0)</f>
        <v>0</v>
      </c>
      <c r="T4651" s="67">
        <f>(1-Ações!$Q4651)*Ações!$R4651</f>
        <v>-7.3499999999999996E-2</v>
      </c>
      <c r="U4651" s="68">
        <f>IF(Ações!$S4651=0,Ações!$T4651,IF(Ações!$T4651=0,Ações!$S4651,AVERAGE(Ações!$S4651,Ações!$T4651)))</f>
        <v>-7.3499999999999996E-2</v>
      </c>
    </row>
    <row r="4652" spans="2:21" ht="15" customHeight="1" x14ac:dyDescent="0.2">
      <c r="B4652" s="63" t="str">
        <f>IFERROR('Dados Status Invest STOCKS'!A4639,"-")</f>
        <v>TRIP</v>
      </c>
      <c r="C4652" s="45">
        <f>IFERROR((Ações!$D4652-Ações!$K4652)/Ações!$D4652,0)</f>
        <v>0</v>
      </c>
      <c r="D4652" s="46">
        <f>(Ações!$O4652)/0.06</f>
        <v>0</v>
      </c>
      <c r="E4652" s="47">
        <f>IFERROR((Ações!$F4652-Ações!$K4652)/Ações!$F4652,0)</f>
        <v>0</v>
      </c>
      <c r="F4652" s="46" t="str">
        <f>IF(OR(Ações!$N4652&lt;0,Ações!$M4652&lt;0),"",(22.5*Ações!$M4652*Ações!$N4652)^0.5)</f>
        <v/>
      </c>
      <c r="G4652" s="47">
        <f>IFERROR((Ações!$H4652-Ações!$K4652)/Ações!$H4652,0)</f>
        <v>0</v>
      </c>
      <c r="H4652" s="48">
        <f>IFERROR(Ações!$I4652/(Ações!$P4652-Table_1[[#This Row],[CAGR LUCRO 5A]]),0)</f>
        <v>0</v>
      </c>
      <c r="I4652" s="48">
        <f>IF(Ações!$S4652&lt;0,"",Ações!$O4652*(1+Ações!$S4652))</f>
        <v>0</v>
      </c>
      <c r="J4652" s="49">
        <f>IFERROR(IF(Ações!$B4652="","",(VLOOKUP(Table_1[[#This Row],[AÇÕES]],'Dados Status Invest STOCKS'!A4638:AD5253,4)/Table_1[[#This Row],[LPA]]))/100,0)</f>
        <v>0.13985507246376813</v>
      </c>
      <c r="K4652" s="64">
        <f>IFERROR(IF(Ações!$B4652="","",VLOOKUP(Table_1[[#This Row],[AÇÕES]],'Dados Status Invest STOCKS'!A4638:AD5253,2)),0)</f>
        <v>26.68</v>
      </c>
      <c r="L4652" s="65">
        <f>IFERROR(IF(Ações!$B4652="","",VLOOKUP(Table_1[[#This Row],[AÇÕES]],'Dados Status Invest STOCKS'!A4638:AD5253,3)/100),0)</f>
        <v>0</v>
      </c>
      <c r="M4652" s="66">
        <f>IFERROR(IF(Ações!$B4652="","",VLOOKUP(Table_1[[#This Row],[AÇÕES]],'Dados Status Invest STOCKS'!A4638:AD5253,28)),0)</f>
        <v>-1.38</v>
      </c>
      <c r="N4652" s="66">
        <f>IFERROR(IF(Ações!$B4652="","",VLOOKUP(Table_1[[#This Row],[AÇÕES]],'Dados Status Invest STOCKS'!A4638:AD5253,27)),0)</f>
        <v>5.75</v>
      </c>
      <c r="O4652" s="66">
        <f>IFERROR(IF(Ações!$L4652="","",Ações!$K4652*Ações!$L4652),0)</f>
        <v>0</v>
      </c>
      <c r="P4652" s="67">
        <f t="shared" si="72"/>
        <v>0.06</v>
      </c>
      <c r="Q4652" s="67">
        <f>IFERROR(Ações!$O4652/Ações!$M4652,0)</f>
        <v>0</v>
      </c>
      <c r="R4652" s="67">
        <f>IFERROR(IF(Ações!$B4652="","",VLOOKUP(Table_1[[#This Row],[AÇÕES]],'Dados Status Invest STOCKS'!A4638:AD5253,18)/100),0)</f>
        <v>-0.24059999999999998</v>
      </c>
      <c r="S4652" s="65">
        <f>IFERROR(IF(Ações!$B4652="","",VLOOKUP(Table_1[[#This Row],[AÇÕES]],'Dados Status Invest STOCKS'!A4638:AD5253,25)/100),0)</f>
        <v>0</v>
      </c>
      <c r="T4652" s="67">
        <f>(1-Ações!$Q4652)*Ações!$R4652</f>
        <v>-0.24059999999999998</v>
      </c>
      <c r="U4652" s="68">
        <f>IF(Ações!$S4652=0,Ações!$T4652,IF(Ações!$T4652=0,Ações!$S4652,AVERAGE(Ações!$S4652,Ações!$T4652)))</f>
        <v>-0.24059999999999998</v>
      </c>
    </row>
    <row r="4653" spans="2:21" ht="15" customHeight="1" x14ac:dyDescent="0.2">
      <c r="B4653" s="63" t="str">
        <f>IFERROR('Dados Status Invest STOCKS'!A4640,"-")</f>
        <v>TRIT</v>
      </c>
      <c r="C4653" s="45">
        <f>IFERROR((Ações!$D4653-Ações!$K4653)/Ações!$D4653,0)</f>
        <v>0</v>
      </c>
      <c r="D4653" s="46">
        <f>(Ações!$O4653)/0.06</f>
        <v>0</v>
      </c>
      <c r="E4653" s="47">
        <f>IFERROR((Ações!$F4653-Ações!$K4653)/Ações!$F4653,0)</f>
        <v>-9.5284447164881936</v>
      </c>
      <c r="F4653" s="46">
        <f>IF(OR(Ações!$N4653&lt;0,Ações!$M4653&lt;0),"",(22.5*Ações!$M4653*Ações!$N4653)^0.5)</f>
        <v>0.16431676725154984</v>
      </c>
      <c r="G4653" s="47">
        <f>IFERROR((Ações!$H4653-Ações!$K4653)/Ações!$H4653,0)</f>
        <v>0</v>
      </c>
      <c r="H4653" s="48">
        <f>IFERROR(Ações!$I4653/(Ações!$P4653-Table_1[[#This Row],[CAGR LUCRO 5A]]),0)</f>
        <v>0</v>
      </c>
      <c r="I4653" s="48">
        <f>IF(Ações!$S4653&lt;0,"",Ações!$O4653*(1+Ações!$S4653))</f>
        <v>0</v>
      </c>
      <c r="J4653" s="49">
        <f>IFERROR(IF(Ações!$B4653="","",(VLOOKUP(Table_1[[#This Row],[AÇÕES]],'Dados Status Invest STOCKS'!A4639:AD5254,4)/Table_1[[#This Row],[LPA]]))/100,0)</f>
        <v>51.66</v>
      </c>
      <c r="K4653" s="64">
        <f>IFERROR(IF(Ações!$B4653="","",VLOOKUP(Table_1[[#This Row],[AÇÕES]],'Dados Status Invest STOCKS'!A4639:AD5254,2)),0)</f>
        <v>1.73</v>
      </c>
      <c r="L4653" s="65">
        <f>IFERROR(IF(Ações!$B4653="","",VLOOKUP(Table_1[[#This Row],[AÇÕES]],'Dados Status Invest STOCKS'!A4639:AD5254,3)/100),0)</f>
        <v>0</v>
      </c>
      <c r="M4653" s="66">
        <f>IFERROR(IF(Ações!$B4653="","",VLOOKUP(Table_1[[#This Row],[AÇÕES]],'Dados Status Invest STOCKS'!A4639:AD5254,28)),0)</f>
        <v>0.02</v>
      </c>
      <c r="N4653" s="66">
        <f>IFERROR(IF(Ações!$B4653="","",VLOOKUP(Table_1[[#This Row],[AÇÕES]],'Dados Status Invest STOCKS'!A4639:AD5254,27)),0)</f>
        <v>0.06</v>
      </c>
      <c r="O4653" s="66">
        <f>IFERROR(IF(Ações!$L4653="","",Ações!$K4653*Ações!$L4653),0)</f>
        <v>0</v>
      </c>
      <c r="P4653" s="67">
        <f t="shared" si="72"/>
        <v>0.06</v>
      </c>
      <c r="Q4653" s="67">
        <f>IFERROR(Ações!$O4653/Ações!$M4653,0)</f>
        <v>0</v>
      </c>
      <c r="R4653" s="67">
        <f>IFERROR(IF(Ações!$B4653="","",VLOOKUP(Table_1[[#This Row],[AÇÕES]],'Dados Status Invest STOCKS'!A4639:AD5254,18)/100),0)</f>
        <v>0.27860000000000001</v>
      </c>
      <c r="S4653" s="65">
        <f>IFERROR(IF(Ações!$B4653="","",VLOOKUP(Table_1[[#This Row],[AÇÕES]],'Dados Status Invest STOCKS'!A4639:AD5254,25)/100),0)</f>
        <v>0</v>
      </c>
      <c r="T4653" s="67">
        <f>(1-Ações!$Q4653)*Ações!$R4653</f>
        <v>0.27860000000000001</v>
      </c>
      <c r="U4653" s="68">
        <f>IF(Ações!$S4653=0,Ações!$T4653,IF(Ações!$T4653=0,Ações!$S4653,AVERAGE(Ações!$S4653,Ações!$T4653)))</f>
        <v>0.27860000000000001</v>
      </c>
    </row>
    <row r="4654" spans="2:21" ht="15" customHeight="1" x14ac:dyDescent="0.2">
      <c r="B4654" s="63" t="str">
        <f>IFERROR('Dados Status Invest STOCKS'!A4641,"-")</f>
        <v>TRITW</v>
      </c>
      <c r="C4654" s="45">
        <f>IFERROR((Ações!$D4654-Ações!$K4654)/Ações!$D4654,0)</f>
        <v>0</v>
      </c>
      <c r="D4654" s="46">
        <f>(Ações!$O4654)/0.06</f>
        <v>0</v>
      </c>
      <c r="E4654" s="47">
        <f>IFERROR((Ações!$F4654-Ações!$K4654)/Ações!$F4654,0)</f>
        <v>-0.58230961057047992</v>
      </c>
      <c r="F4654" s="46">
        <f>IF(OR(Ações!$N4654&lt;0,Ações!$M4654&lt;0),"",(22.5*Ações!$M4654*Ações!$N4654)^0.5)</f>
        <v>0.16431676725154984</v>
      </c>
      <c r="G4654" s="47">
        <f>IFERROR((Ações!$H4654-Ações!$K4654)/Ações!$H4654,0)</f>
        <v>0</v>
      </c>
      <c r="H4654" s="48">
        <f>IFERROR(Ações!$I4654/(Ações!$P4654-Table_1[[#This Row],[CAGR LUCRO 5A]]),0)</f>
        <v>0</v>
      </c>
      <c r="I4654" s="48">
        <f>IF(Ações!$S4654&lt;0,"",Ações!$O4654*(1+Ações!$S4654))</f>
        <v>0</v>
      </c>
      <c r="J4654" s="49">
        <f>IFERROR(IF(Ações!$B4654="","",(VLOOKUP(Table_1[[#This Row],[AÇÕES]],'Dados Status Invest STOCKS'!A4640:AD5255,4)/Table_1[[#This Row],[LPA]]))/100,0)</f>
        <v>7.7649999999999997</v>
      </c>
      <c r="K4654" s="64">
        <f>IFERROR(IF(Ações!$B4654="","",VLOOKUP(Table_1[[#This Row],[AÇÕES]],'Dados Status Invest STOCKS'!A4640:AD5255,2)),0)</f>
        <v>0.26</v>
      </c>
      <c r="L4654" s="65">
        <f>IFERROR(IF(Ações!$B4654="","",VLOOKUP(Table_1[[#This Row],[AÇÕES]],'Dados Status Invest STOCKS'!A4640:AD5255,3)/100),0)</f>
        <v>0</v>
      </c>
      <c r="M4654" s="66">
        <f>IFERROR(IF(Ações!$B4654="","",VLOOKUP(Table_1[[#This Row],[AÇÕES]],'Dados Status Invest STOCKS'!A4640:AD5255,28)),0)</f>
        <v>0.02</v>
      </c>
      <c r="N4654" s="66">
        <f>IFERROR(IF(Ações!$B4654="","",VLOOKUP(Table_1[[#This Row],[AÇÕES]],'Dados Status Invest STOCKS'!A4640:AD5255,27)),0)</f>
        <v>0.06</v>
      </c>
      <c r="O4654" s="66">
        <f>IFERROR(IF(Ações!$L4654="","",Ações!$K4654*Ações!$L4654),0)</f>
        <v>0</v>
      </c>
      <c r="P4654" s="67">
        <f t="shared" si="72"/>
        <v>0.06</v>
      </c>
      <c r="Q4654" s="67">
        <f>IFERROR(Ações!$O4654/Ações!$M4654,0)</f>
        <v>0</v>
      </c>
      <c r="R4654" s="67">
        <f>IFERROR(IF(Ações!$B4654="","",VLOOKUP(Table_1[[#This Row],[AÇÕES]],'Dados Status Invest STOCKS'!A4640:AD5255,18)/100),0)</f>
        <v>0.27860000000000001</v>
      </c>
      <c r="S4654" s="65">
        <f>IFERROR(IF(Ações!$B4654="","",VLOOKUP(Table_1[[#This Row],[AÇÕES]],'Dados Status Invest STOCKS'!A4640:AD5255,25)/100),0)</f>
        <v>0</v>
      </c>
      <c r="T4654" s="67">
        <f>(1-Ações!$Q4654)*Ações!$R4654</f>
        <v>0.27860000000000001</v>
      </c>
      <c r="U4654" s="68">
        <f>IF(Ações!$S4654=0,Ações!$T4654,IF(Ações!$T4654=0,Ações!$S4654,AVERAGE(Ações!$S4654,Ações!$T4654)))</f>
        <v>0.27860000000000001</v>
      </c>
    </row>
    <row r="4655" spans="2:21" ht="15" customHeight="1" x14ac:dyDescent="0.2">
      <c r="B4655" s="63" t="str">
        <f>IFERROR('Dados Status Invest STOCKS'!A4642,"-")</f>
        <v>TRMB</v>
      </c>
      <c r="C4655" s="45">
        <f>IFERROR((Ações!$D4655-Ações!$K4655)/Ações!$D4655,0)</f>
        <v>0</v>
      </c>
      <c r="D4655" s="46">
        <f>(Ações!$O4655)/0.06</f>
        <v>0</v>
      </c>
      <c r="E4655" s="47">
        <f>IFERROR((Ações!$F4655-Ações!$K4655)/Ações!$F4655,0)</f>
        <v>-1.7175504852575825</v>
      </c>
      <c r="F4655" s="46">
        <f>IF(OR(Ações!$N4655&lt;0,Ações!$M4655&lt;0),"",(22.5*Ações!$M4655*Ações!$N4655)^0.5)</f>
        <v>26.685796784057242</v>
      </c>
      <c r="G4655" s="47">
        <f>IFERROR((Ações!$H4655-Ações!$K4655)/Ações!$H4655,0)</f>
        <v>0</v>
      </c>
      <c r="H4655" s="48">
        <f>IFERROR(Ações!$I4655/(Ações!$P4655-Table_1[[#This Row],[CAGR LUCRO 5A]]),0)</f>
        <v>0</v>
      </c>
      <c r="I4655" s="48">
        <f>IF(Ações!$S4655&lt;0,"",Ações!$O4655*(1+Ações!$S4655))</f>
        <v>0</v>
      </c>
      <c r="J4655" s="49">
        <f>IFERROR(IF(Ações!$B4655="","",(VLOOKUP(Table_1[[#This Row],[AÇÕES]],'Dados Status Invest STOCKS'!A4641:AD5256,4)/Table_1[[#This Row],[LPA]]))/100,0)</f>
        <v>0.1696135265700483</v>
      </c>
      <c r="K4655" s="64">
        <f>IFERROR(IF(Ações!$B4655="","",VLOOKUP(Table_1[[#This Row],[AÇÕES]],'Dados Status Invest STOCKS'!A4641:AD5256,2)),0)</f>
        <v>72.52</v>
      </c>
      <c r="L4655" s="65">
        <f>IFERROR(IF(Ações!$B4655="","",VLOOKUP(Table_1[[#This Row],[AÇÕES]],'Dados Status Invest STOCKS'!A4641:AD5256,3)/100),0)</f>
        <v>0</v>
      </c>
      <c r="M4655" s="66">
        <f>IFERROR(IF(Ações!$B4655="","",VLOOKUP(Table_1[[#This Row],[AÇÕES]],'Dados Status Invest STOCKS'!A4641:AD5256,28)),0)</f>
        <v>2.0699999999999998</v>
      </c>
      <c r="N4655" s="66">
        <f>IFERROR(IF(Ações!$B4655="","",VLOOKUP(Table_1[[#This Row],[AÇÕES]],'Dados Status Invest STOCKS'!A4641:AD5256,27)),0)</f>
        <v>15.29</v>
      </c>
      <c r="O4655" s="66">
        <f>IFERROR(IF(Ações!$L4655="","",Ações!$K4655*Ações!$L4655),0)</f>
        <v>0</v>
      </c>
      <c r="P4655" s="67">
        <f t="shared" si="72"/>
        <v>0.06</v>
      </c>
      <c r="Q4655" s="67">
        <f>IFERROR(Ações!$O4655/Ações!$M4655,0)</f>
        <v>0</v>
      </c>
      <c r="R4655" s="67">
        <f>IFERROR(IF(Ações!$B4655="","",VLOOKUP(Table_1[[#This Row],[AÇÕES]],'Dados Status Invest STOCKS'!A4641:AD5256,18)/100),0)</f>
        <v>0.13500000000000001</v>
      </c>
      <c r="S4655" s="65">
        <f>IFERROR(IF(Ações!$B4655="","",VLOOKUP(Table_1[[#This Row],[AÇÕES]],'Dados Status Invest STOCKS'!A4641:AD5256,25)/100),0)</f>
        <v>0.26350000000000001</v>
      </c>
      <c r="T4655" s="67">
        <f>(1-Ações!$Q4655)*Ações!$R4655</f>
        <v>0.13500000000000001</v>
      </c>
      <c r="U4655" s="68">
        <f>IF(Ações!$S4655=0,Ações!$T4655,IF(Ações!$T4655=0,Ações!$S4655,AVERAGE(Ações!$S4655,Ações!$T4655)))</f>
        <v>0.19925000000000001</v>
      </c>
    </row>
    <row r="4656" spans="2:21" ht="15" customHeight="1" x14ac:dyDescent="0.2">
      <c r="B4656" s="63" t="str">
        <f>IFERROR('Dados Status Invest STOCKS'!A4643,"-")</f>
        <v>TRMD</v>
      </c>
      <c r="C4656" s="45">
        <f>IFERROR((Ações!$D4656-Ações!$K4656)/Ações!$D4656,0)</f>
        <v>0</v>
      </c>
      <c r="D4656" s="46">
        <f>(Ações!$O4656)/0.06</f>
        <v>0</v>
      </c>
      <c r="E4656" s="47">
        <f>IFERROR((Ações!$F4656-Ações!$K4656)/Ações!$F4656,0)</f>
        <v>0</v>
      </c>
      <c r="F4656" s="46" t="str">
        <f>IF(OR(Ações!$N4656&lt;0,Ações!$M4656&lt;0),"",(22.5*Ações!$M4656*Ações!$N4656)^0.5)</f>
        <v/>
      </c>
      <c r="G4656" s="47">
        <f>IFERROR((Ações!$H4656-Ações!$K4656)/Ações!$H4656,0)</f>
        <v>0</v>
      </c>
      <c r="H4656" s="48">
        <f>IFERROR(Ações!$I4656/(Ações!$P4656-Table_1[[#This Row],[CAGR LUCRO 5A]]),0)</f>
        <v>0</v>
      </c>
      <c r="I4656" s="48" t="str">
        <f>IF(Ações!$S4656&lt;0,"",Ações!$O4656*(1+Ações!$S4656))</f>
        <v/>
      </c>
      <c r="J4656" s="49">
        <f>IFERROR(IF(Ações!$B4656="","",(VLOOKUP(Table_1[[#This Row],[AÇÕES]],'Dados Status Invest STOCKS'!A4642:AD5257,4)/Table_1[[#This Row],[LPA]]))/100,0)</f>
        <v>0.12547945205479452</v>
      </c>
      <c r="K4656" s="64">
        <f>IFERROR(IF(Ações!$B4656="","",VLOOKUP(Table_1[[#This Row],[AÇÕES]],'Dados Status Invest STOCKS'!A4642:AD5257,2)),0)</f>
        <v>6.65</v>
      </c>
      <c r="L4656" s="65">
        <f>IFERROR(IF(Ações!$B4656="","",VLOOKUP(Table_1[[#This Row],[AÇÕES]],'Dados Status Invest STOCKS'!A4642:AD5257,3)/100),0)</f>
        <v>0</v>
      </c>
      <c r="M4656" s="66">
        <f>IFERROR(IF(Ações!$B4656="","",VLOOKUP(Table_1[[#This Row],[AÇÕES]],'Dados Status Invest STOCKS'!A4642:AD5257,28)),0)</f>
        <v>-0.73</v>
      </c>
      <c r="N4656" s="66">
        <f>IFERROR(IF(Ações!$B4656="","",VLOOKUP(Table_1[[#This Row],[AÇÕES]],'Dados Status Invest STOCKS'!A4642:AD5257,27)),0)</f>
        <v>12.98</v>
      </c>
      <c r="O4656" s="66">
        <f>IFERROR(IF(Ações!$L4656="","",Ações!$K4656*Ações!$L4656),0)</f>
        <v>0</v>
      </c>
      <c r="P4656" s="67">
        <f t="shared" si="72"/>
        <v>0.06</v>
      </c>
      <c r="Q4656" s="67">
        <f>IFERROR(Ações!$O4656/Ações!$M4656,0)</f>
        <v>0</v>
      </c>
      <c r="R4656" s="67">
        <f>IFERROR(IF(Ações!$B4656="","",VLOOKUP(Table_1[[#This Row],[AÇÕES]],'Dados Status Invest STOCKS'!A4642:AD5257,18)/100),0)</f>
        <v>-5.5899999999999998E-2</v>
      </c>
      <c r="S4656" s="65">
        <f>IFERROR(IF(Ações!$B4656="","",VLOOKUP(Table_1[[#This Row],[AÇÕES]],'Dados Status Invest STOCKS'!A4642:AD5257,25)/100),0)</f>
        <v>-6.9000000000000006E-2</v>
      </c>
      <c r="T4656" s="67">
        <f>(1-Ações!$Q4656)*Ações!$R4656</f>
        <v>-5.5899999999999998E-2</v>
      </c>
      <c r="U4656" s="68">
        <f>IF(Ações!$S4656=0,Ações!$T4656,IF(Ações!$T4656=0,Ações!$S4656,AVERAGE(Ações!$S4656,Ações!$T4656)))</f>
        <v>-6.2450000000000006E-2</v>
      </c>
    </row>
    <row r="4657" spans="2:21" ht="15" customHeight="1" x14ac:dyDescent="0.2">
      <c r="B4657" s="63" t="str">
        <f>IFERROR('Dados Status Invest STOCKS'!A4644,"-")</f>
        <v>TRMK</v>
      </c>
      <c r="C4657" s="45">
        <f>IFERROR((Ações!$D4657-Ações!$K4657)/Ações!$D4657,0)</f>
        <v>-1.1978021978021978</v>
      </c>
      <c r="D4657" s="46">
        <f>(Ações!$O4657)/0.06</f>
        <v>15.333500000000003</v>
      </c>
      <c r="E4657" s="47">
        <f>IFERROR((Ações!$F4657-Ações!$K4657)/Ações!$F4657,0)</f>
        <v>0.19654637686477824</v>
      </c>
      <c r="F4657" s="46">
        <f>IF(OR(Ações!$N4657&lt;0,Ações!$M4657&lt;0),"",(22.5*Ações!$M4657*Ações!$N4657)^0.5)</f>
        <v>41.943926854790313</v>
      </c>
      <c r="G4657" s="47">
        <f>IFERROR((Ações!$H4657-Ações!$K4657)/Ações!$H4657,0)</f>
        <v>1.2198351785748636</v>
      </c>
      <c r="H4657" s="48">
        <f>IFERROR(Ações!$I4657/(Ações!$P4657-Table_1[[#This Row],[CAGR LUCRO 5A]]),0)</f>
        <v>-153.29666624999996</v>
      </c>
      <c r="I4657" s="48">
        <f>IF(Ações!$S4657&lt;0,"",Ações!$O4657*(1+Ações!$S4657))</f>
        <v>0.98109866400000012</v>
      </c>
      <c r="J4657" s="49">
        <f>IFERROR(IF(Ações!$B4657="","",(VLOOKUP(Table_1[[#This Row],[AÇÕES]],'Dados Status Invest STOCKS'!A4643:AD5258,4)/Table_1[[#This Row],[LPA]]))/100,0)</f>
        <v>4.4239130434782614E-2</v>
      </c>
      <c r="K4657" s="64">
        <f>IFERROR(IF(Ações!$B4657="","",VLOOKUP(Table_1[[#This Row],[AÇÕES]],'Dados Status Invest STOCKS'!A4643:AD5258,2)),0)</f>
        <v>33.700000000000003</v>
      </c>
      <c r="L4657" s="65">
        <f>IFERROR(IF(Ações!$B4657="","",VLOOKUP(Table_1[[#This Row],[AÇÕES]],'Dados Status Invest STOCKS'!A4643:AD5258,3)/100),0)</f>
        <v>2.7300000000000001E-2</v>
      </c>
      <c r="M4657" s="66">
        <f>IFERROR(IF(Ações!$B4657="","",VLOOKUP(Table_1[[#This Row],[AÇÕES]],'Dados Status Invest STOCKS'!A4643:AD5258,28)),0)</f>
        <v>2.76</v>
      </c>
      <c r="N4657" s="66">
        <f>IFERROR(IF(Ações!$B4657="","",VLOOKUP(Table_1[[#This Row],[AÇÕES]],'Dados Status Invest STOCKS'!A4643:AD5258,27)),0)</f>
        <v>28.33</v>
      </c>
      <c r="O4657" s="66">
        <f>IFERROR(IF(Ações!$L4657="","",Ações!$K4657*Ações!$L4657),0)</f>
        <v>0.92001000000000011</v>
      </c>
      <c r="P4657" s="67">
        <f t="shared" si="72"/>
        <v>0.06</v>
      </c>
      <c r="Q4657" s="67">
        <f>IFERROR(Ações!$O4657/Ações!$M4657,0)</f>
        <v>0.33333695652173917</v>
      </c>
      <c r="R4657" s="67">
        <f>IFERROR(IF(Ações!$B4657="","",VLOOKUP(Table_1[[#This Row],[AÇÕES]],'Dados Status Invest STOCKS'!A4643:AD5258,18)/100),0)</f>
        <v>9.74E-2</v>
      </c>
      <c r="S4657" s="65">
        <f>IFERROR(IF(Ações!$B4657="","",VLOOKUP(Table_1[[#This Row],[AÇÕES]],'Dados Status Invest STOCKS'!A4643:AD5258,25)/100),0)</f>
        <v>6.6400000000000001E-2</v>
      </c>
      <c r="T4657" s="67">
        <f>(1-Ações!$Q4657)*Ações!$R4657</f>
        <v>6.49329804347826E-2</v>
      </c>
      <c r="U4657" s="68">
        <f>IF(Ações!$S4657=0,Ações!$T4657,IF(Ações!$T4657=0,Ações!$S4657,AVERAGE(Ações!$S4657,Ações!$T4657)))</f>
        <v>6.5666490217391293E-2</v>
      </c>
    </row>
    <row r="4658" spans="2:21" ht="15" customHeight="1" x14ac:dyDescent="0.2">
      <c r="B4658" s="63" t="str">
        <f>IFERROR('Dados Status Invest STOCKS'!A4645,"-")</f>
        <v>TRN</v>
      </c>
      <c r="C4658" s="45">
        <f>IFERROR((Ações!$D4658-Ações!$K4658)/Ações!$D4658,0)</f>
        <v>-0.97368421052631582</v>
      </c>
      <c r="D4658" s="46">
        <f>(Ações!$O4658)/0.06</f>
        <v>14.343733333333333</v>
      </c>
      <c r="E4658" s="47">
        <f>IFERROR((Ações!$F4658-Ações!$K4658)/Ações!$F4658,0)</f>
        <v>0</v>
      </c>
      <c r="F4658" s="46" t="str">
        <f>IF(OR(Ações!$N4658&lt;0,Ações!$M4658&lt;0),"",(22.5*Ações!$M4658*Ações!$N4658)^0.5)</f>
        <v/>
      </c>
      <c r="G4658" s="47">
        <f>IFERROR((Ações!$H4658-Ações!$K4658)/Ações!$H4658,0)</f>
        <v>-0.97368421052631582</v>
      </c>
      <c r="H4658" s="48">
        <f>IFERROR(Ações!$I4658/(Ações!$P4658-Table_1[[#This Row],[CAGR LUCRO 5A]]),0)</f>
        <v>14.343733333333333</v>
      </c>
      <c r="I4658" s="48">
        <f>IF(Ações!$S4658&lt;0,"",Ações!$O4658*(1+Ações!$S4658))</f>
        <v>0.86062399999999994</v>
      </c>
      <c r="J4658" s="49">
        <f>IFERROR(IF(Ações!$B4658="","",(VLOOKUP(Table_1[[#This Row],[AÇÕES]],'Dados Status Invest STOCKS'!A4644:AD5259,4)/Table_1[[#This Row],[LPA]]))/100,0)</f>
        <v>0.42975308641975313</v>
      </c>
      <c r="K4658" s="64">
        <f>IFERROR(IF(Ações!$B4658="","",VLOOKUP(Table_1[[#This Row],[AÇÕES]],'Dados Status Invest STOCKS'!A4644:AD5259,2)),0)</f>
        <v>28.31</v>
      </c>
      <c r="L4658" s="65">
        <f>IFERROR(IF(Ações!$B4658="","",VLOOKUP(Table_1[[#This Row],[AÇÕES]],'Dados Status Invest STOCKS'!A4644:AD5259,3)/100),0)</f>
        <v>3.04E-2</v>
      </c>
      <c r="M4658" s="66">
        <f>IFERROR(IF(Ações!$B4658="","",VLOOKUP(Table_1[[#This Row],[AÇÕES]],'Dados Status Invest STOCKS'!A4644:AD5259,28)),0)</f>
        <v>-0.81</v>
      </c>
      <c r="N4658" s="66">
        <f>IFERROR(IF(Ações!$B4658="","",VLOOKUP(Table_1[[#This Row],[AÇÕES]],'Dados Status Invest STOCKS'!A4644:AD5259,27)),0)</f>
        <v>13.67</v>
      </c>
      <c r="O4658" s="66">
        <f>IFERROR(IF(Ações!$L4658="","",Ações!$K4658*Ações!$L4658),0)</f>
        <v>0.86062399999999994</v>
      </c>
      <c r="P4658" s="67">
        <f t="shared" si="72"/>
        <v>0.06</v>
      </c>
      <c r="Q4658" s="67">
        <f>IFERROR(Ações!$O4658/Ações!$M4658,0)</f>
        <v>-1.0624987654320985</v>
      </c>
      <c r="R4658" s="67">
        <f>IFERROR(IF(Ações!$B4658="","",VLOOKUP(Table_1[[#This Row],[AÇÕES]],'Dados Status Invest STOCKS'!A4644:AD5259,18)/100),0)</f>
        <v>-5.9500000000000004E-2</v>
      </c>
      <c r="S4658" s="65">
        <f>IFERROR(IF(Ações!$B4658="","",VLOOKUP(Table_1[[#This Row],[AÇÕES]],'Dados Status Invest STOCKS'!A4644:AD5259,25)/100),0)</f>
        <v>0</v>
      </c>
      <c r="T4658" s="67">
        <f>(1-Ações!$Q4658)*Ações!$R4658</f>
        <v>-0.12271867654320988</v>
      </c>
      <c r="U4658" s="68">
        <f>IF(Ações!$S4658=0,Ações!$T4658,IF(Ações!$T4658=0,Ações!$S4658,AVERAGE(Ações!$S4658,Ações!$T4658)))</f>
        <v>-0.12271867654320988</v>
      </c>
    </row>
    <row r="4659" spans="2:21" ht="15" customHeight="1" x14ac:dyDescent="0.2">
      <c r="B4659" s="63" t="str">
        <f>IFERROR('Dados Status Invest STOCKS'!A4646,"-")</f>
        <v>TRNS</v>
      </c>
      <c r="C4659" s="45">
        <f>IFERROR((Ações!$D4659-Ações!$K4659)/Ações!$D4659,0)</f>
        <v>0</v>
      </c>
      <c r="D4659" s="46">
        <f>(Ações!$O4659)/0.06</f>
        <v>0</v>
      </c>
      <c r="E4659" s="47">
        <f>IFERROR((Ações!$F4659-Ações!$K4659)/Ações!$F4659,0)</f>
        <v>-3.6219058669559043</v>
      </c>
      <c r="F4659" s="46">
        <f>IF(OR(Ações!$N4659&lt;0,Ações!$M4659&lt;0),"",(22.5*Ações!$M4659*Ações!$N4659)^0.5)</f>
        <v>19.353488057711974</v>
      </c>
      <c r="G4659" s="47">
        <f>IFERROR((Ações!$H4659-Ações!$K4659)/Ações!$H4659,0)</f>
        <v>0</v>
      </c>
      <c r="H4659" s="48">
        <f>IFERROR(Ações!$I4659/(Ações!$P4659-Table_1[[#This Row],[CAGR LUCRO 5A]]),0)</f>
        <v>0</v>
      </c>
      <c r="I4659" s="48">
        <f>IF(Ações!$S4659&lt;0,"",Ações!$O4659*(1+Ações!$S4659))</f>
        <v>0</v>
      </c>
      <c r="J4659" s="49">
        <f>IFERROR(IF(Ações!$B4659="","",(VLOOKUP(Table_1[[#This Row],[AÇÕES]],'Dados Status Invest STOCKS'!A4645:AD5260,4)/Table_1[[#This Row],[LPA]]))/100,0)</f>
        <v>0.37174193548387097</v>
      </c>
      <c r="K4659" s="64">
        <f>IFERROR(IF(Ações!$B4659="","",VLOOKUP(Table_1[[#This Row],[AÇÕES]],'Dados Status Invest STOCKS'!A4645:AD5260,2)),0)</f>
        <v>89.45</v>
      </c>
      <c r="L4659" s="65">
        <f>IFERROR(IF(Ações!$B4659="","",VLOOKUP(Table_1[[#This Row],[AÇÕES]],'Dados Status Invest STOCKS'!A4645:AD5260,3)/100),0)</f>
        <v>0</v>
      </c>
      <c r="M4659" s="66">
        <f>IFERROR(IF(Ações!$B4659="","",VLOOKUP(Table_1[[#This Row],[AÇÕES]],'Dados Status Invest STOCKS'!A4645:AD5260,28)),0)</f>
        <v>1.55</v>
      </c>
      <c r="N4659" s="66">
        <f>IFERROR(IF(Ações!$B4659="","",VLOOKUP(Table_1[[#This Row],[AÇÕES]],'Dados Status Invest STOCKS'!A4645:AD5260,27)),0)</f>
        <v>10.74</v>
      </c>
      <c r="O4659" s="66">
        <f>IFERROR(IF(Ações!$L4659="","",Ações!$K4659*Ações!$L4659),0)</f>
        <v>0</v>
      </c>
      <c r="P4659" s="67">
        <f t="shared" si="72"/>
        <v>0.06</v>
      </c>
      <c r="Q4659" s="67">
        <f>IFERROR(Ações!$O4659/Ações!$M4659,0)</f>
        <v>0</v>
      </c>
      <c r="R4659" s="67">
        <f>IFERROR(IF(Ações!$B4659="","",VLOOKUP(Table_1[[#This Row],[AÇÕES]],'Dados Status Invest STOCKS'!A4645:AD5260,18)/100),0)</f>
        <v>0.14460000000000001</v>
      </c>
      <c r="S4659" s="65">
        <f>IFERROR(IF(Ações!$B4659="","",VLOOKUP(Table_1[[#This Row],[AÇÕES]],'Dados Status Invest STOCKS'!A4645:AD5260,25)/100),0)</f>
        <v>0.13570000000000002</v>
      </c>
      <c r="T4659" s="67">
        <f>(1-Ações!$Q4659)*Ações!$R4659</f>
        <v>0.14460000000000001</v>
      </c>
      <c r="U4659" s="68">
        <f>IF(Ações!$S4659=0,Ações!$T4659,IF(Ações!$T4659=0,Ações!$S4659,AVERAGE(Ações!$S4659,Ações!$T4659)))</f>
        <v>0.14015</v>
      </c>
    </row>
    <row r="4660" spans="2:21" ht="15" customHeight="1" x14ac:dyDescent="0.2">
      <c r="B4660" s="63" t="str">
        <f>IFERROR('Dados Status Invest STOCKS'!A4647,"-")</f>
        <v>TROW</v>
      </c>
      <c r="C4660" s="45">
        <f>IFERROR((Ações!$D4660-Ações!$K4660)/Ações!$D4660,0)</f>
        <v>-0.30718954248366021</v>
      </c>
      <c r="D4660" s="46">
        <f>(Ações!$O4660)/0.06</f>
        <v>121.87979999999999</v>
      </c>
      <c r="E4660" s="47">
        <f>IFERROR((Ações!$F4660-Ações!$K4660)/Ações!$F4660,0)</f>
        <v>-0.48534631229206521</v>
      </c>
      <c r="F4660" s="46">
        <f>IF(OR(Ações!$N4660&lt;0,Ações!$M4660&lt;0),"",(22.5*Ações!$M4660*Ações!$N4660)^0.5)</f>
        <v>107.26118123533789</v>
      </c>
      <c r="G4660" s="47">
        <f>IFERROR((Ações!$H4660-Ações!$K4660)/Ações!$H4660,0)</f>
        <v>2.6138142499798276</v>
      </c>
      <c r="H4660" s="48">
        <f>IFERROR(Ações!$I4660/(Ações!$P4660-Table_1[[#This Row],[CAGR LUCRO 5A]]),0)</f>
        <v>-98.722637999999975</v>
      </c>
      <c r="I4660" s="48">
        <f>IF(Ações!$S4660&lt;0,"",Ações!$O4660*(1+Ações!$S4660))</f>
        <v>8.3716797023999998</v>
      </c>
      <c r="J4660" s="49">
        <f>IFERROR(IF(Ações!$B4660="","",(VLOOKUP(Table_1[[#This Row],[AÇÕES]],'Dados Status Invest STOCKS'!A4646:AD5261,4)/Table_1[[#This Row],[LPA]]))/100,0)</f>
        <v>8.2386772106398283E-3</v>
      </c>
      <c r="K4660" s="64">
        <f>IFERROR(IF(Ações!$B4660="","",VLOOKUP(Table_1[[#This Row],[AÇÕES]],'Dados Status Invest STOCKS'!A4646:AD5261,2)),0)</f>
        <v>159.32</v>
      </c>
      <c r="L4660" s="65">
        <f>IFERROR(IF(Ações!$B4660="","",VLOOKUP(Table_1[[#This Row],[AÇÕES]],'Dados Status Invest STOCKS'!A4646:AD5261,3)/100),0)</f>
        <v>4.5899999999999996E-2</v>
      </c>
      <c r="M4660" s="66">
        <f>IFERROR(IF(Ações!$B4660="","",VLOOKUP(Table_1[[#This Row],[AÇÕES]],'Dados Status Invest STOCKS'!A4646:AD5261,28)),0)</f>
        <v>13.91</v>
      </c>
      <c r="N4660" s="66">
        <f>IFERROR(IF(Ações!$B4660="","",VLOOKUP(Table_1[[#This Row],[AÇÕES]],'Dados Status Invest STOCKS'!A4646:AD5261,27)),0)</f>
        <v>36.76</v>
      </c>
      <c r="O4660" s="66">
        <f>IFERROR(IF(Ações!$L4660="","",Ações!$K4660*Ações!$L4660),0)</f>
        <v>7.3127879999999994</v>
      </c>
      <c r="P4660" s="67">
        <f t="shared" si="72"/>
        <v>0.06</v>
      </c>
      <c r="Q4660" s="67">
        <f>IFERROR(Ações!$O4660/Ações!$M4660,0)</f>
        <v>0.52572163910855496</v>
      </c>
      <c r="R4660" s="67">
        <f>IFERROR(IF(Ações!$B4660="","",VLOOKUP(Table_1[[#This Row],[AÇÕES]],'Dados Status Invest STOCKS'!A4646:AD5261,18)/100),0)</f>
        <v>0.37829999999999997</v>
      </c>
      <c r="S4660" s="65">
        <f>IFERROR(IF(Ações!$B4660="","",VLOOKUP(Table_1[[#This Row],[AÇÕES]],'Dados Status Invest STOCKS'!A4646:AD5261,25)/100),0)</f>
        <v>0.14480000000000001</v>
      </c>
      <c r="T4660" s="67">
        <f>(1-Ações!$Q4660)*Ações!$R4660</f>
        <v>0.17941950392523365</v>
      </c>
      <c r="U4660" s="68">
        <f>IF(Ações!$S4660=0,Ações!$T4660,IF(Ações!$T4660=0,Ações!$S4660,AVERAGE(Ações!$S4660,Ações!$T4660)))</f>
        <v>0.16210975196261684</v>
      </c>
    </row>
    <row r="4661" spans="2:21" ht="15" customHeight="1" x14ac:dyDescent="0.2">
      <c r="B4661" s="63" t="str">
        <f>IFERROR('Dados Status Invest STOCKS'!A4648,"-")</f>
        <v>TROX</v>
      </c>
      <c r="C4661" s="45">
        <f>IFERROR((Ações!$D4661-Ações!$K4661)/Ações!$D4661,0)</f>
        <v>-2.7735849056603774</v>
      </c>
      <c r="D4661" s="46">
        <f>(Ações!$O4661)/0.06</f>
        <v>5.9943000000000008</v>
      </c>
      <c r="E4661" s="47">
        <f>IFERROR((Ações!$F4661-Ações!$K4661)/Ações!$F4661,0)</f>
        <v>-5.5844826007655703E-2</v>
      </c>
      <c r="F4661" s="46">
        <f>IF(OR(Ações!$N4661&lt;0,Ações!$M4661&lt;0),"",(22.5*Ações!$M4661*Ações!$N4661)^0.5)</f>
        <v>21.423602638211904</v>
      </c>
      <c r="G4661" s="47">
        <f>IFERROR((Ações!$H4661-Ações!$K4661)/Ações!$H4661,0)</f>
        <v>-2.7735849056603774</v>
      </c>
      <c r="H4661" s="48">
        <f>IFERROR(Ações!$I4661/(Ações!$P4661-Table_1[[#This Row],[CAGR LUCRO 5A]]),0)</f>
        <v>5.9943000000000008</v>
      </c>
      <c r="I4661" s="48">
        <f>IF(Ações!$S4661&lt;0,"",Ações!$O4661*(1+Ações!$S4661))</f>
        <v>0.35965800000000003</v>
      </c>
      <c r="J4661" s="49">
        <f>IFERROR(IF(Ações!$B4661="","",(VLOOKUP(Table_1[[#This Row],[AÇÕES]],'Dados Status Invest STOCKS'!A4647:AD5262,4)/Table_1[[#This Row],[LPA]]))/100,0)</f>
        <v>8.7142857142857133E-2</v>
      </c>
      <c r="K4661" s="64">
        <f>IFERROR(IF(Ações!$B4661="","",VLOOKUP(Table_1[[#This Row],[AÇÕES]],'Dados Status Invest STOCKS'!A4647:AD5262,2)),0)</f>
        <v>22.62</v>
      </c>
      <c r="L4661" s="65">
        <f>IFERROR(IF(Ações!$B4661="","",VLOOKUP(Table_1[[#This Row],[AÇÕES]],'Dados Status Invest STOCKS'!A4647:AD5262,3)/100),0)</f>
        <v>1.5900000000000001E-2</v>
      </c>
      <c r="M4661" s="66">
        <f>IFERROR(IF(Ações!$B4661="","",VLOOKUP(Table_1[[#This Row],[AÇÕES]],'Dados Status Invest STOCKS'!A4647:AD5262,28)),0)</f>
        <v>1.61</v>
      </c>
      <c r="N4661" s="66">
        <f>IFERROR(IF(Ações!$B4661="","",VLOOKUP(Table_1[[#This Row],[AÇÕES]],'Dados Status Invest STOCKS'!A4647:AD5262,27)),0)</f>
        <v>12.67</v>
      </c>
      <c r="O4661" s="66">
        <f>IFERROR(IF(Ações!$L4661="","",Ações!$K4661*Ações!$L4661),0)</f>
        <v>0.35965800000000003</v>
      </c>
      <c r="P4661" s="67">
        <f t="shared" si="72"/>
        <v>0.06</v>
      </c>
      <c r="Q4661" s="67">
        <f>IFERROR(Ações!$O4661/Ações!$M4661,0)</f>
        <v>0.22339006211180126</v>
      </c>
      <c r="R4661" s="67">
        <f>IFERROR(IF(Ações!$B4661="","",VLOOKUP(Table_1[[#This Row],[AÇÕES]],'Dados Status Invest STOCKS'!A4647:AD5262,18)/100),0)</f>
        <v>0.12720000000000001</v>
      </c>
      <c r="S4661" s="65">
        <f>IFERROR(IF(Ações!$B4661="","",VLOOKUP(Table_1[[#This Row],[AÇÕES]],'Dados Status Invest STOCKS'!A4647:AD5262,25)/100),0)</f>
        <v>0</v>
      </c>
      <c r="T4661" s="67">
        <f>(1-Ações!$Q4661)*Ações!$R4661</f>
        <v>9.8784784099378894E-2</v>
      </c>
      <c r="U4661" s="68">
        <f>IF(Ações!$S4661=0,Ações!$T4661,IF(Ações!$T4661=0,Ações!$S4661,AVERAGE(Ações!$S4661,Ações!$T4661)))</f>
        <v>9.8784784099378894E-2</v>
      </c>
    </row>
    <row r="4662" spans="2:21" ht="15" customHeight="1" x14ac:dyDescent="0.2">
      <c r="B4662" s="63" t="str">
        <f>IFERROR('Dados Status Invest STOCKS'!A4649,"-")</f>
        <v>TRP</v>
      </c>
      <c r="C4662" s="45">
        <f>IFERROR((Ações!$D4662-Ações!$K4662)/Ações!$D4662,0)</f>
        <v>0.14407988587731815</v>
      </c>
      <c r="D4662" s="46">
        <f>(Ações!$O4662)/0.06</f>
        <v>57.680616666666666</v>
      </c>
      <c r="E4662" s="47">
        <f>IFERROR((Ações!$F4662-Ações!$K4662)/Ações!$F4662,0)</f>
        <v>-0.62405225891378646</v>
      </c>
      <c r="F4662" s="46">
        <f>IF(OR(Ações!$N4662&lt;0,Ações!$M4662&lt;0),"",(22.5*Ações!$M4662*Ações!$N4662)^0.5)</f>
        <v>30.399268083294373</v>
      </c>
      <c r="G4662" s="47">
        <f>IFERROR((Ações!$H4662-Ações!$K4662)/Ações!$H4662,0)</f>
        <v>0.14407988587731815</v>
      </c>
      <c r="H4662" s="48">
        <f>IFERROR(Ações!$I4662/(Ações!$P4662-Table_1[[#This Row],[CAGR LUCRO 5A]]),0)</f>
        <v>57.680616666666666</v>
      </c>
      <c r="I4662" s="48">
        <f>IF(Ações!$S4662&lt;0,"",Ações!$O4662*(1+Ações!$S4662))</f>
        <v>3.4608369999999997</v>
      </c>
      <c r="J4662" s="49">
        <f>IFERROR(IF(Ações!$B4662="","",(VLOOKUP(Table_1[[#This Row],[AÇÕES]],'Dados Status Invest STOCKS'!A4648:AD5263,4)/Table_1[[#This Row],[LPA]]))/100,0)</f>
        <v>0.20805194805194804</v>
      </c>
      <c r="K4662" s="64">
        <f>IFERROR(IF(Ações!$B4662="","",VLOOKUP(Table_1[[#This Row],[AÇÕES]],'Dados Status Invest STOCKS'!A4648:AD5263,2)),0)</f>
        <v>49.37</v>
      </c>
      <c r="L4662" s="65">
        <f>IFERROR(IF(Ações!$B4662="","",VLOOKUP(Table_1[[#This Row],[AÇÕES]],'Dados Status Invest STOCKS'!A4648:AD5263,3)/100),0)</f>
        <v>7.0099999999999996E-2</v>
      </c>
      <c r="M4662" s="66">
        <f>IFERROR(IF(Ações!$B4662="","",VLOOKUP(Table_1[[#This Row],[AÇÕES]],'Dados Status Invest STOCKS'!A4648:AD5263,28)),0)</f>
        <v>1.54</v>
      </c>
      <c r="N4662" s="66">
        <f>IFERROR(IF(Ações!$B4662="","",VLOOKUP(Table_1[[#This Row],[AÇÕES]],'Dados Status Invest STOCKS'!A4648:AD5263,27)),0)</f>
        <v>26.67</v>
      </c>
      <c r="O4662" s="66">
        <f>IFERROR(IF(Ações!$L4662="","",Ações!$K4662*Ações!$L4662),0)</f>
        <v>3.4608369999999997</v>
      </c>
      <c r="P4662" s="67">
        <f t="shared" si="72"/>
        <v>0.06</v>
      </c>
      <c r="Q4662" s="67">
        <f>IFERROR(Ações!$O4662/Ações!$M4662,0)</f>
        <v>2.2472967532467529</v>
      </c>
      <c r="R4662" s="67">
        <f>IFERROR(IF(Ações!$B4662="","",VLOOKUP(Table_1[[#This Row],[AÇÕES]],'Dados Status Invest STOCKS'!A4648:AD5263,18)/100),0)</f>
        <v>5.7800000000000004E-2</v>
      </c>
      <c r="S4662" s="65">
        <f>IFERROR(IF(Ações!$B4662="","",VLOOKUP(Table_1[[#This Row],[AÇÕES]],'Dados Status Invest STOCKS'!A4648:AD5263,25)/100),0)</f>
        <v>0</v>
      </c>
      <c r="T4662" s="67">
        <f>(1-Ações!$Q4662)*Ações!$R4662</f>
        <v>-7.2093752337662326E-2</v>
      </c>
      <c r="U4662" s="68">
        <f>IF(Ações!$S4662=0,Ações!$T4662,IF(Ações!$T4662=0,Ações!$S4662,AVERAGE(Ações!$S4662,Ações!$T4662)))</f>
        <v>-7.2093752337662326E-2</v>
      </c>
    </row>
    <row r="4663" spans="2:21" ht="15" customHeight="1" x14ac:dyDescent="0.2">
      <c r="B4663" s="63" t="str">
        <f>IFERROR('Dados Status Invest STOCKS'!A4650,"-")</f>
        <v>TRQ</v>
      </c>
      <c r="C4663" s="45">
        <f>IFERROR((Ações!$D4663-Ações!$K4663)/Ações!$D4663,0)</f>
        <v>0</v>
      </c>
      <c r="D4663" s="46">
        <f>(Ações!$O4663)/0.06</f>
        <v>0</v>
      </c>
      <c r="E4663" s="47">
        <f>IFERROR((Ações!$F4663-Ações!$K4663)/Ações!$F4663,0)</f>
        <v>0.72745319543712683</v>
      </c>
      <c r="F4663" s="46">
        <f>IF(OR(Ações!$N4663&lt;0,Ações!$M4663&lt;0),"",(22.5*Ações!$M4663*Ações!$N4663)^0.5)</f>
        <v>55.403327968633796</v>
      </c>
      <c r="G4663" s="47">
        <f>IFERROR((Ações!$H4663-Ações!$K4663)/Ações!$H4663,0)</f>
        <v>0</v>
      </c>
      <c r="H4663" s="48">
        <f>IFERROR(Ações!$I4663/(Ações!$P4663-Table_1[[#This Row],[CAGR LUCRO 5A]]),0)</f>
        <v>0</v>
      </c>
      <c r="I4663" s="48">
        <f>IF(Ações!$S4663&lt;0,"",Ações!$O4663*(1+Ações!$S4663))</f>
        <v>0</v>
      </c>
      <c r="J4663" s="49">
        <f>IFERROR(IF(Ações!$B4663="","",(VLOOKUP(Table_1[[#This Row],[AÇÕES]],'Dados Status Invest STOCKS'!A4649:AD5264,4)/Table_1[[#This Row],[LPA]]))/100,0)</f>
        <v>1.5792880258899678E-2</v>
      </c>
      <c r="K4663" s="64">
        <f>IFERROR(IF(Ações!$B4663="","",VLOOKUP(Table_1[[#This Row],[AÇÕES]],'Dados Status Invest STOCKS'!A4649:AD5264,2)),0)</f>
        <v>15.1</v>
      </c>
      <c r="L4663" s="65">
        <f>IFERROR(IF(Ações!$B4663="","",VLOOKUP(Table_1[[#This Row],[AÇÕES]],'Dados Status Invest STOCKS'!A4649:AD5264,3)/100),0)</f>
        <v>0</v>
      </c>
      <c r="M4663" s="66">
        <f>IFERROR(IF(Ações!$B4663="","",VLOOKUP(Table_1[[#This Row],[AÇÕES]],'Dados Status Invest STOCKS'!A4649:AD5264,28)),0)</f>
        <v>3.09</v>
      </c>
      <c r="N4663" s="66">
        <f>IFERROR(IF(Ações!$B4663="","",VLOOKUP(Table_1[[#This Row],[AÇÕES]],'Dados Status Invest STOCKS'!A4649:AD5264,27)),0)</f>
        <v>44.15</v>
      </c>
      <c r="O4663" s="66">
        <f>IFERROR(IF(Ações!$L4663="","",Ações!$K4663*Ações!$L4663),0)</f>
        <v>0</v>
      </c>
      <c r="P4663" s="67">
        <f t="shared" si="72"/>
        <v>0.06</v>
      </c>
      <c r="Q4663" s="67">
        <f>IFERROR(Ações!$O4663/Ações!$M4663,0)</f>
        <v>0</v>
      </c>
      <c r="R4663" s="67">
        <f>IFERROR(IF(Ações!$B4663="","",VLOOKUP(Table_1[[#This Row],[AÇÕES]],'Dados Status Invest STOCKS'!A4649:AD5264,18)/100),0)</f>
        <v>7.0000000000000007E-2</v>
      </c>
      <c r="S4663" s="65">
        <f>IFERROR(IF(Ações!$B4663="","",VLOOKUP(Table_1[[#This Row],[AÇÕES]],'Dados Status Invest STOCKS'!A4649:AD5264,25)/100),0)</f>
        <v>9.5600000000000004E-2</v>
      </c>
      <c r="T4663" s="67">
        <f>(1-Ações!$Q4663)*Ações!$R4663</f>
        <v>7.0000000000000007E-2</v>
      </c>
      <c r="U4663" s="68">
        <f>IF(Ações!$S4663=0,Ações!$T4663,IF(Ações!$T4663=0,Ações!$S4663,AVERAGE(Ações!$S4663,Ações!$T4663)))</f>
        <v>8.2800000000000012E-2</v>
      </c>
    </row>
    <row r="4664" spans="2:21" ht="15" customHeight="1" x14ac:dyDescent="0.2">
      <c r="B4664" s="63" t="str">
        <f>IFERROR('Dados Status Invest STOCKS'!A4651,"-")</f>
        <v>TRS</v>
      </c>
      <c r="C4664" s="45">
        <f>IFERROR((Ações!$D4664-Ações!$K4664)/Ações!$D4664,0)</f>
        <v>-49</v>
      </c>
      <c r="D4664" s="46">
        <f>(Ações!$O4664)/0.06</f>
        <v>0.69439999999999991</v>
      </c>
      <c r="E4664" s="47">
        <f>IFERROR((Ações!$F4664-Ações!$K4664)/Ações!$F4664,0)</f>
        <v>-0.53344004374301512</v>
      </c>
      <c r="F4664" s="46">
        <f>IF(OR(Ações!$N4664&lt;0,Ações!$M4664&lt;0),"",(22.5*Ações!$M4664*Ações!$N4664)^0.5)</f>
        <v>22.641902526068783</v>
      </c>
      <c r="G4664" s="47">
        <f>IFERROR((Ações!$H4664-Ações!$K4664)/Ações!$H4664,0)</f>
        <v>-49</v>
      </c>
      <c r="H4664" s="48">
        <f>IFERROR(Ações!$I4664/(Ações!$P4664-Table_1[[#This Row],[CAGR LUCRO 5A]]),0)</f>
        <v>0.69439999999999991</v>
      </c>
      <c r="I4664" s="48">
        <f>IF(Ações!$S4664&lt;0,"",Ações!$O4664*(1+Ações!$S4664))</f>
        <v>4.1663999999999993E-2</v>
      </c>
      <c r="J4664" s="49">
        <f>IFERROR(IF(Ações!$B4664="","",(VLOOKUP(Table_1[[#This Row],[AÇÕES]],'Dados Status Invest STOCKS'!A4650:AD5265,4)/Table_1[[#This Row],[LPA]]))/100,0)</f>
        <v>0.13723270440251573</v>
      </c>
      <c r="K4664" s="64">
        <f>IFERROR(IF(Ações!$B4664="","",VLOOKUP(Table_1[[#This Row],[AÇÕES]],'Dados Status Invest STOCKS'!A4650:AD5265,2)),0)</f>
        <v>34.72</v>
      </c>
      <c r="L4664" s="65">
        <f>IFERROR(IF(Ações!$B4664="","",VLOOKUP(Table_1[[#This Row],[AÇÕES]],'Dados Status Invest STOCKS'!A4650:AD5265,3)/100),0)</f>
        <v>1.1999999999999999E-3</v>
      </c>
      <c r="M4664" s="66">
        <f>IFERROR(IF(Ações!$B4664="","",VLOOKUP(Table_1[[#This Row],[AÇÕES]],'Dados Status Invest STOCKS'!A4650:AD5265,28)),0)</f>
        <v>1.59</v>
      </c>
      <c r="N4664" s="66">
        <f>IFERROR(IF(Ações!$B4664="","",VLOOKUP(Table_1[[#This Row],[AÇÕES]],'Dados Status Invest STOCKS'!A4650:AD5265,27)),0)</f>
        <v>14.33</v>
      </c>
      <c r="O4664" s="66">
        <f>IFERROR(IF(Ações!$L4664="","",Ações!$K4664*Ações!$L4664),0)</f>
        <v>4.1663999999999993E-2</v>
      </c>
      <c r="P4664" s="67">
        <f t="shared" si="72"/>
        <v>0.06</v>
      </c>
      <c r="Q4664" s="67">
        <f>IFERROR(Ações!$O4664/Ações!$M4664,0)</f>
        <v>2.6203773584905655E-2</v>
      </c>
      <c r="R4664" s="67">
        <f>IFERROR(IF(Ações!$B4664="","",VLOOKUP(Table_1[[#This Row],[AÇÕES]],'Dados Status Invest STOCKS'!A4650:AD5265,18)/100),0)</f>
        <v>0.111</v>
      </c>
      <c r="S4664" s="65">
        <f>IFERROR(IF(Ações!$B4664="","",VLOOKUP(Table_1[[#This Row],[AÇÕES]],'Dados Status Invest STOCKS'!A4650:AD5265,25)/100),0)</f>
        <v>0</v>
      </c>
      <c r="T4664" s="67">
        <f>(1-Ações!$Q4664)*Ações!$R4664</f>
        <v>0.10809138113207548</v>
      </c>
      <c r="U4664" s="68">
        <f>IF(Ações!$S4664=0,Ações!$T4664,IF(Ações!$T4664=0,Ações!$S4664,AVERAGE(Ações!$S4664,Ações!$T4664)))</f>
        <v>0.10809138113207548</v>
      </c>
    </row>
    <row r="4665" spans="2:21" ht="15" customHeight="1" x14ac:dyDescent="0.2">
      <c r="B4665" s="63" t="str">
        <f>IFERROR('Dados Status Invest STOCKS'!A4652,"-")</f>
        <v>TRST</v>
      </c>
      <c r="C4665" s="45">
        <f>IFERROR((Ações!$D4665-Ações!$K4665)/Ações!$D4665,0)</f>
        <v>-0.85185185185185153</v>
      </c>
      <c r="D4665" s="46">
        <f>(Ações!$O4665)/0.06</f>
        <v>18.338400000000004</v>
      </c>
      <c r="E4665" s="47">
        <f>IFERROR((Ações!$F4665-Ações!$K4665)/Ações!$F4665,0)</f>
        <v>0.26049037201981373</v>
      </c>
      <c r="F4665" s="46">
        <f>IF(OR(Ações!$N4665&lt;0,Ações!$M4665&lt;0),"",(22.5*Ações!$M4665*Ações!$N4665)^0.5)</f>
        <v>45.9223230030886</v>
      </c>
      <c r="G4665" s="47">
        <f>IFERROR((Ações!$H4665-Ações!$K4665)/Ações!$H4665,0)</f>
        <v>0.53598783756145962</v>
      </c>
      <c r="H4665" s="48">
        <f>IFERROR(Ações!$I4665/(Ações!$P4665-Table_1[[#This Row],[CAGR LUCRO 5A]]),0)</f>
        <v>73.187736764331234</v>
      </c>
      <c r="I4665" s="48">
        <f>IF(Ações!$S4665&lt;0,"",Ações!$O4665*(1+Ações!$S4665))</f>
        <v>1.1490474672000002</v>
      </c>
      <c r="J4665" s="49">
        <f>IFERROR(IF(Ações!$B4665="","",(VLOOKUP(Table_1[[#This Row],[AÇÕES]],'Dados Status Invest STOCKS'!A4651:AD5266,4)/Table_1[[#This Row],[LPA]]))/100,0)</f>
        <v>3.596091205211726E-2</v>
      </c>
      <c r="K4665" s="64">
        <f>IFERROR(IF(Ações!$B4665="","",VLOOKUP(Table_1[[#This Row],[AÇÕES]],'Dados Status Invest STOCKS'!A4651:AD5266,2)),0)</f>
        <v>33.96</v>
      </c>
      <c r="L4665" s="65">
        <f>IFERROR(IF(Ações!$B4665="","",VLOOKUP(Table_1[[#This Row],[AÇÕES]],'Dados Status Invest STOCKS'!A4651:AD5266,3)/100),0)</f>
        <v>3.2400000000000005E-2</v>
      </c>
      <c r="M4665" s="66">
        <f>IFERROR(IF(Ações!$B4665="","",VLOOKUP(Table_1[[#This Row],[AÇÕES]],'Dados Status Invest STOCKS'!A4651:AD5266,28)),0)</f>
        <v>3.07</v>
      </c>
      <c r="N4665" s="66">
        <f>IFERROR(IF(Ações!$B4665="","",VLOOKUP(Table_1[[#This Row],[AÇÕES]],'Dados Status Invest STOCKS'!A4651:AD5266,27)),0)</f>
        <v>30.53</v>
      </c>
      <c r="O4665" s="66">
        <f>IFERROR(IF(Ações!$L4665="","",Ações!$K4665*Ações!$L4665),0)</f>
        <v>1.1003040000000002</v>
      </c>
      <c r="P4665" s="67">
        <f t="shared" si="72"/>
        <v>0.06</v>
      </c>
      <c r="Q4665" s="67">
        <f>IFERROR(Ações!$O4665/Ações!$M4665,0)</f>
        <v>0.35840521172638445</v>
      </c>
      <c r="R4665" s="67">
        <f>IFERROR(IF(Ações!$B4665="","",VLOOKUP(Table_1[[#This Row],[AÇÕES]],'Dados Status Invest STOCKS'!A4651:AD5266,18)/100),0)</f>
        <v>0.1007</v>
      </c>
      <c r="S4665" s="65">
        <f>IFERROR(IF(Ações!$B4665="","",VLOOKUP(Table_1[[#This Row],[AÇÕES]],'Dados Status Invest STOCKS'!A4651:AD5266,25)/100),0)</f>
        <v>4.4299999999999999E-2</v>
      </c>
      <c r="T4665" s="67">
        <f>(1-Ações!$Q4665)*Ações!$R4665</f>
        <v>6.4608595179153072E-2</v>
      </c>
      <c r="U4665" s="68">
        <f>IF(Ações!$S4665=0,Ações!$T4665,IF(Ações!$T4665=0,Ações!$S4665,AVERAGE(Ações!$S4665,Ações!$T4665)))</f>
        <v>5.4454297589576539E-2</v>
      </c>
    </row>
    <row r="4666" spans="2:21" ht="15" customHeight="1" x14ac:dyDescent="0.2">
      <c r="B4666" s="63" t="str">
        <f>IFERROR('Dados Status Invest STOCKS'!A4653,"-")</f>
        <v>TRTN</v>
      </c>
      <c r="C4666" s="45">
        <f>IFERROR((Ações!$D4666-Ações!$K4666)/Ações!$D4666,0)</f>
        <v>-0.55038759689922501</v>
      </c>
      <c r="D4666" s="46">
        <f>(Ações!$O4666)/0.06</f>
        <v>39.306299999999993</v>
      </c>
      <c r="E4666" s="47">
        <f>IFERROR((Ações!$F4666-Ações!$K4666)/Ações!$F4666,0)</f>
        <v>0.2348676929342802</v>
      </c>
      <c r="F4666" s="46">
        <f>IF(OR(Ações!$N4666&lt;0,Ações!$M4666&lt;0),"",(22.5*Ações!$M4666*Ações!$N4666)^0.5)</f>
        <v>79.64635584883969</v>
      </c>
      <c r="G4666" s="47">
        <f>IFERROR((Ações!$H4666-Ações!$K4666)/Ações!$H4666,0)</f>
        <v>4.8060221622321624</v>
      </c>
      <c r="H4666" s="48">
        <f>IFERROR(Ações!$I4666/(Ações!$P4666-Table_1[[#This Row],[CAGR LUCRO 5A]]),0)</f>
        <v>-16.011467459311849</v>
      </c>
      <c r="I4666" s="48">
        <f>IF(Ações!$S4666&lt;0,"",Ações!$O4666*(1+Ações!$S4666))</f>
        <v>2.9316996917999996</v>
      </c>
      <c r="J4666" s="49">
        <f>IFERROR(IF(Ações!$B4666="","",(VLOOKUP(Table_1[[#This Row],[AÇÕES]],'Dados Status Invest STOCKS'!A4652:AD5267,4)/Table_1[[#This Row],[LPA]]))/100,0)</f>
        <v>1.5253164556962025E-2</v>
      </c>
      <c r="K4666" s="64">
        <f>IFERROR(IF(Ações!$B4666="","",VLOOKUP(Table_1[[#This Row],[AÇÕES]],'Dados Status Invest STOCKS'!A4652:AD5267,2)),0)</f>
        <v>60.94</v>
      </c>
      <c r="L4666" s="65">
        <f>IFERROR(IF(Ações!$B4666="","",VLOOKUP(Table_1[[#This Row],[AÇÕES]],'Dados Status Invest STOCKS'!A4652:AD5267,3)/100),0)</f>
        <v>3.8699999999999998E-2</v>
      </c>
      <c r="M4666" s="66">
        <f>IFERROR(IF(Ações!$B4666="","",VLOOKUP(Table_1[[#This Row],[AÇÕES]],'Dados Status Invest STOCKS'!A4652:AD5267,28)),0)</f>
        <v>6.32</v>
      </c>
      <c r="N4666" s="66">
        <f>IFERROR(IF(Ações!$B4666="","",VLOOKUP(Table_1[[#This Row],[AÇÕES]],'Dados Status Invest STOCKS'!A4652:AD5267,27)),0)</f>
        <v>44.61</v>
      </c>
      <c r="O4666" s="66">
        <f>IFERROR(IF(Ações!$L4666="","",Ações!$K4666*Ações!$L4666),0)</f>
        <v>2.3583779999999996</v>
      </c>
      <c r="P4666" s="67">
        <f t="shared" si="72"/>
        <v>0.06</v>
      </c>
      <c r="Q4666" s="67">
        <f>IFERROR(Ações!$O4666/Ações!$M4666,0)</f>
        <v>0.37316107594936704</v>
      </c>
      <c r="R4666" s="67">
        <f>IFERROR(IF(Ações!$B4666="","",VLOOKUP(Table_1[[#This Row],[AÇÕES]],'Dados Status Invest STOCKS'!A4652:AD5267,18)/100),0)</f>
        <v>0.14180000000000001</v>
      </c>
      <c r="S4666" s="65">
        <f>IFERROR(IF(Ações!$B4666="","",VLOOKUP(Table_1[[#This Row],[AÇÕES]],'Dados Status Invest STOCKS'!A4652:AD5267,25)/100),0)</f>
        <v>0.24309999999999998</v>
      </c>
      <c r="T4666" s="67">
        <f>(1-Ações!$Q4666)*Ações!$R4666</f>
        <v>8.8885759430379754E-2</v>
      </c>
      <c r="U4666" s="68">
        <f>IF(Ações!$S4666=0,Ações!$T4666,IF(Ações!$T4666=0,Ações!$S4666,AVERAGE(Ações!$S4666,Ações!$T4666)))</f>
        <v>0.16599287971518986</v>
      </c>
    </row>
    <row r="4667" spans="2:21" ht="15" customHeight="1" x14ac:dyDescent="0.2">
      <c r="B4667" s="63" t="str">
        <f>IFERROR('Dados Status Invest STOCKS'!A4654,"-")</f>
        <v>TRU</v>
      </c>
      <c r="C4667" s="45">
        <f>IFERROR((Ações!$D4667-Ações!$K4667)/Ações!$D4667,0)</f>
        <v>-16.142857142857146</v>
      </c>
      <c r="D4667" s="46">
        <f>(Ações!$O4667)/0.06</f>
        <v>5.9896666666666665</v>
      </c>
      <c r="E4667" s="47">
        <f>IFERROR((Ações!$F4667-Ações!$K4667)/Ações!$F4667,0)</f>
        <v>-2.5587962909362107</v>
      </c>
      <c r="F4667" s="46">
        <f>IF(OR(Ações!$N4667&lt;0,Ações!$M4667&lt;0),"",(22.5*Ações!$M4667*Ações!$N4667)^0.5)</f>
        <v>28.85245223546865</v>
      </c>
      <c r="G4667" s="47">
        <f>IFERROR((Ações!$H4667-Ações!$K4667)/Ações!$H4667,0)</f>
        <v>152.34401957242372</v>
      </c>
      <c r="H4667" s="48">
        <f>IFERROR(Ações!$I4667/(Ações!$P4667-Table_1[[#This Row],[CAGR LUCRO 5A]]),0)</f>
        <v>-0.67845429432950821</v>
      </c>
      <c r="I4667" s="48">
        <f>IF(Ações!$S4667&lt;0,"",Ações!$O4667*(1+Ações!$S4667))</f>
        <v>0.81000658199999986</v>
      </c>
      <c r="J4667" s="49">
        <f>IFERROR(IF(Ações!$B4667="","",(VLOOKUP(Table_1[[#This Row],[AÇÕES]],'Dados Status Invest STOCKS'!A4653:AD5268,4)/Table_1[[#This Row],[LPA]]))/100,0)</f>
        <v>0.1696341463414634</v>
      </c>
      <c r="K4667" s="64">
        <f>IFERROR(IF(Ações!$B4667="","",VLOOKUP(Table_1[[#This Row],[AÇÕES]],'Dados Status Invest STOCKS'!A4653:AD5268,2)),0)</f>
        <v>102.68</v>
      </c>
      <c r="L4667" s="65">
        <f>IFERROR(IF(Ações!$B4667="","",VLOOKUP(Table_1[[#This Row],[AÇÕES]],'Dados Status Invest STOCKS'!A4653:AD5268,3)/100),0)</f>
        <v>3.4999999999999996E-3</v>
      </c>
      <c r="M4667" s="66">
        <f>IFERROR(IF(Ações!$B4667="","",VLOOKUP(Table_1[[#This Row],[AÇÕES]],'Dados Status Invest STOCKS'!A4653:AD5268,28)),0)</f>
        <v>2.46</v>
      </c>
      <c r="N4667" s="66">
        <f>IFERROR(IF(Ações!$B4667="","",VLOOKUP(Table_1[[#This Row],[AÇÕES]],'Dados Status Invest STOCKS'!A4653:AD5268,27)),0)</f>
        <v>15.04</v>
      </c>
      <c r="O4667" s="66">
        <f>IFERROR(IF(Ações!$L4667="","",Ações!$K4667*Ações!$L4667),0)</f>
        <v>0.35937999999999998</v>
      </c>
      <c r="P4667" s="67">
        <f t="shared" si="72"/>
        <v>0.06</v>
      </c>
      <c r="Q4667" s="67">
        <f>IFERROR(Ações!$O4667/Ações!$M4667,0)</f>
        <v>0.14608943089430892</v>
      </c>
      <c r="R4667" s="67">
        <f>IFERROR(IF(Ações!$B4667="","",VLOOKUP(Table_1[[#This Row],[AÇÕES]],'Dados Status Invest STOCKS'!A4653:AD5268,18)/100),0)</f>
        <v>0.1636</v>
      </c>
      <c r="S4667" s="65">
        <f>IFERROR(IF(Ações!$B4667="","",VLOOKUP(Table_1[[#This Row],[AÇÕES]],'Dados Status Invest STOCKS'!A4653:AD5268,25)/100),0)</f>
        <v>1.2539</v>
      </c>
      <c r="T4667" s="67">
        <f>(1-Ações!$Q4667)*Ações!$R4667</f>
        <v>0.13969976910569107</v>
      </c>
      <c r="U4667" s="68">
        <f>IF(Ações!$S4667=0,Ações!$T4667,IF(Ações!$T4667=0,Ações!$S4667,AVERAGE(Ações!$S4667,Ações!$T4667)))</f>
        <v>0.69679988455284558</v>
      </c>
    </row>
    <row r="4668" spans="2:21" ht="15" customHeight="1" x14ac:dyDescent="0.2">
      <c r="B4668" s="63" t="str">
        <f>IFERROR('Dados Status Invest STOCKS'!A4655,"-")</f>
        <v>TRUE</v>
      </c>
      <c r="C4668" s="45">
        <f>IFERROR((Ações!$D4668-Ações!$K4668)/Ações!$D4668,0)</f>
        <v>0</v>
      </c>
      <c r="D4668" s="46">
        <f>(Ações!$O4668)/0.06</f>
        <v>0</v>
      </c>
      <c r="E4668" s="47">
        <f>IFERROR((Ações!$F4668-Ações!$K4668)/Ações!$F4668,0)</f>
        <v>0.52633006986612862</v>
      </c>
      <c r="F4668" s="46">
        <f>IF(OR(Ações!$N4668&lt;0,Ações!$M4668&lt;0),"",(22.5*Ações!$M4668*Ações!$N4668)^0.5)</f>
        <v>7.3257764093644031</v>
      </c>
      <c r="G4668" s="47">
        <f>IFERROR((Ações!$H4668-Ações!$K4668)/Ações!$H4668,0)</f>
        <v>0</v>
      </c>
      <c r="H4668" s="48">
        <f>IFERROR(Ações!$I4668/(Ações!$P4668-Table_1[[#This Row],[CAGR LUCRO 5A]]),0)</f>
        <v>0</v>
      </c>
      <c r="I4668" s="48">
        <f>IF(Ações!$S4668&lt;0,"",Ações!$O4668*(1+Ações!$S4668))</f>
        <v>0</v>
      </c>
      <c r="J4668" s="49">
        <f>IFERROR(IF(Ações!$B4668="","",(VLOOKUP(Table_1[[#This Row],[AÇÕES]],'Dados Status Invest STOCKS'!A4654:AD5269,4)/Table_1[[#This Row],[LPA]]))/100,0)</f>
        <v>7.7164179104477607E-2</v>
      </c>
      <c r="K4668" s="64">
        <f>IFERROR(IF(Ações!$B4668="","",VLOOKUP(Table_1[[#This Row],[AÇÕES]],'Dados Status Invest STOCKS'!A4654:AD5269,2)),0)</f>
        <v>3.47</v>
      </c>
      <c r="L4668" s="65">
        <f>IFERROR(IF(Ações!$B4668="","",VLOOKUP(Table_1[[#This Row],[AÇÕES]],'Dados Status Invest STOCKS'!A4654:AD5269,3)/100),0)</f>
        <v>0</v>
      </c>
      <c r="M4668" s="66">
        <f>IFERROR(IF(Ações!$B4668="","",VLOOKUP(Table_1[[#This Row],[AÇÕES]],'Dados Status Invest STOCKS'!A4654:AD5269,28)),0)</f>
        <v>0.67</v>
      </c>
      <c r="N4668" s="66">
        <f>IFERROR(IF(Ações!$B4668="","",VLOOKUP(Table_1[[#This Row],[AÇÕES]],'Dados Status Invest STOCKS'!A4654:AD5269,27)),0)</f>
        <v>3.56</v>
      </c>
      <c r="O4668" s="66">
        <f>IFERROR(IF(Ações!$L4668="","",Ações!$K4668*Ações!$L4668),0)</f>
        <v>0</v>
      </c>
      <c r="P4668" s="67">
        <f t="shared" si="72"/>
        <v>0.06</v>
      </c>
      <c r="Q4668" s="67">
        <f>IFERROR(Ações!$O4668/Ações!$M4668,0)</f>
        <v>0</v>
      </c>
      <c r="R4668" s="67">
        <f>IFERROR(IF(Ações!$B4668="","",VLOOKUP(Table_1[[#This Row],[AÇÕES]],'Dados Status Invest STOCKS'!A4654:AD5269,18)/100),0)</f>
        <v>0.18809999999999999</v>
      </c>
      <c r="S4668" s="65">
        <f>IFERROR(IF(Ações!$B4668="","",VLOOKUP(Table_1[[#This Row],[AÇÕES]],'Dados Status Invest STOCKS'!A4654:AD5269,25)/100),0)</f>
        <v>0</v>
      </c>
      <c r="T4668" s="67">
        <f>(1-Ações!$Q4668)*Ações!$R4668</f>
        <v>0.18809999999999999</v>
      </c>
      <c r="U4668" s="68">
        <f>IF(Ações!$S4668=0,Ações!$T4668,IF(Ações!$T4668=0,Ações!$S4668,AVERAGE(Ações!$S4668,Ações!$T4668)))</f>
        <v>0.18809999999999999</v>
      </c>
    </row>
    <row r="4669" spans="2:21" ht="15" customHeight="1" x14ac:dyDescent="0.2">
      <c r="B4669" s="63" t="str">
        <f>IFERROR('Dados Status Invest STOCKS'!A4656,"-")</f>
        <v>TRUP</v>
      </c>
      <c r="C4669" s="45">
        <f>IFERROR((Ações!$D4669-Ações!$K4669)/Ações!$D4669,0)</f>
        <v>0</v>
      </c>
      <c r="D4669" s="46">
        <f>(Ações!$O4669)/0.06</f>
        <v>0</v>
      </c>
      <c r="E4669" s="47">
        <f>IFERROR((Ações!$F4669-Ações!$K4669)/Ações!$F4669,0)</f>
        <v>0</v>
      </c>
      <c r="F4669" s="46" t="str">
        <f>IF(OR(Ações!$N4669&lt;0,Ações!$M4669&lt;0),"",(22.5*Ações!$M4669*Ações!$N4669)^0.5)</f>
        <v/>
      </c>
      <c r="G4669" s="47">
        <f>IFERROR((Ações!$H4669-Ações!$K4669)/Ações!$H4669,0)</f>
        <v>0</v>
      </c>
      <c r="H4669" s="48">
        <f>IFERROR(Ações!$I4669/(Ações!$P4669-Table_1[[#This Row],[CAGR LUCRO 5A]]),0)</f>
        <v>0</v>
      </c>
      <c r="I4669" s="48">
        <f>IF(Ações!$S4669&lt;0,"",Ações!$O4669*(1+Ações!$S4669))</f>
        <v>0</v>
      </c>
      <c r="J4669" s="49">
        <f>IFERROR(IF(Ações!$B4669="","",(VLOOKUP(Table_1[[#This Row],[AÇÕES]],'Dados Status Invest STOCKS'!A4655:AD5270,4)/Table_1[[#This Row],[LPA]]))/100,0)</f>
        <v>1.4944303797468352</v>
      </c>
      <c r="K4669" s="64">
        <f>IFERROR(IF(Ações!$B4669="","",VLOOKUP(Table_1[[#This Row],[AÇÕES]],'Dados Status Invest STOCKS'!A4655:AD5270,2)),0)</f>
        <v>93.56</v>
      </c>
      <c r="L4669" s="65">
        <f>IFERROR(IF(Ações!$B4669="","",VLOOKUP(Table_1[[#This Row],[AÇÕES]],'Dados Status Invest STOCKS'!A4655:AD5270,3)/100),0)</f>
        <v>0</v>
      </c>
      <c r="M4669" s="66">
        <f>IFERROR(IF(Ações!$B4669="","",VLOOKUP(Table_1[[#This Row],[AÇÕES]],'Dados Status Invest STOCKS'!A4655:AD5270,28)),0)</f>
        <v>-0.79</v>
      </c>
      <c r="N4669" s="66">
        <f>IFERROR(IF(Ações!$B4669="","",VLOOKUP(Table_1[[#This Row],[AÇÕES]],'Dados Status Invest STOCKS'!A4655:AD5270,27)),0)</f>
        <v>8.2200000000000006</v>
      </c>
      <c r="O4669" s="66">
        <f>IFERROR(IF(Ações!$L4669="","",Ações!$K4669*Ações!$L4669),0)</f>
        <v>0</v>
      </c>
      <c r="P4669" s="67">
        <f t="shared" si="72"/>
        <v>0.06</v>
      </c>
      <c r="Q4669" s="67">
        <f>IFERROR(Ações!$O4669/Ações!$M4669,0)</f>
        <v>0</v>
      </c>
      <c r="R4669" s="67">
        <f>IFERROR(IF(Ações!$B4669="","",VLOOKUP(Table_1[[#This Row],[AÇÕES]],'Dados Status Invest STOCKS'!A4655:AD5270,18)/100),0)</f>
        <v>-9.64E-2</v>
      </c>
      <c r="S4669" s="65">
        <f>IFERROR(IF(Ações!$B4669="","",VLOOKUP(Table_1[[#This Row],[AÇÕES]],'Dados Status Invest STOCKS'!A4655:AD5270,25)/100),0)</f>
        <v>0</v>
      </c>
      <c r="T4669" s="67">
        <f>(1-Ações!$Q4669)*Ações!$R4669</f>
        <v>-9.64E-2</v>
      </c>
      <c r="U4669" s="68">
        <f>IF(Ações!$S4669=0,Ações!$T4669,IF(Ações!$T4669=0,Ações!$S4669,AVERAGE(Ações!$S4669,Ações!$T4669)))</f>
        <v>-9.64E-2</v>
      </c>
    </row>
    <row r="4670" spans="2:21" ht="15" customHeight="1" x14ac:dyDescent="0.2">
      <c r="B4670" s="63" t="str">
        <f>IFERROR('Dados Status Invest STOCKS'!A4657,"-")</f>
        <v>TRV</v>
      </c>
      <c r="C4670" s="45">
        <f>IFERROR((Ações!$D4670-Ações!$K4670)/Ações!$D4670,0)</f>
        <v>-1.8985507246376809</v>
      </c>
      <c r="D4670" s="46">
        <f>(Ações!$O4670)/0.06</f>
        <v>58.246350000000007</v>
      </c>
      <c r="E4670" s="47">
        <f>IFERROR((Ações!$F4670-Ações!$K4670)/Ações!$F4670,0)</f>
        <v>0.13973444244946948</v>
      </c>
      <c r="F4670" s="46">
        <f>IF(OR(Ações!$N4670&lt;0,Ações!$M4670&lt;0),"",(22.5*Ações!$M4670*Ações!$N4670)^0.5)</f>
        <v>196.25335283760123</v>
      </c>
      <c r="G4670" s="47">
        <f>IFERROR((Ações!$H4670-Ações!$K4670)/Ações!$H4670,0)</f>
        <v>0</v>
      </c>
      <c r="H4670" s="48">
        <f>IFERROR(Ações!$I4670/(Ações!$P4670-Table_1[[#This Row],[CAGR LUCRO 5A]]),0)</f>
        <v>0</v>
      </c>
      <c r="I4670" s="48" t="str">
        <f>IF(Ações!$S4670&lt;0,"",Ações!$O4670*(1+Ações!$S4670))</f>
        <v/>
      </c>
      <c r="J4670" s="49">
        <f>IFERROR(IF(Ações!$B4670="","",(VLOOKUP(Table_1[[#This Row],[AÇÕES]],'Dados Status Invest STOCKS'!A4656:AD5271,4)/Table_1[[#This Row],[LPA]]))/100,0)</f>
        <v>7.7146720757268429E-3</v>
      </c>
      <c r="K4670" s="64">
        <f>IFERROR(IF(Ações!$B4670="","",VLOOKUP(Table_1[[#This Row],[AÇÕES]],'Dados Status Invest STOCKS'!A4656:AD5271,2)),0)</f>
        <v>168.83</v>
      </c>
      <c r="L4670" s="65">
        <f>IFERROR(IF(Ações!$B4670="","",VLOOKUP(Table_1[[#This Row],[AÇÕES]],'Dados Status Invest STOCKS'!A4656:AD5271,3)/100),0)</f>
        <v>2.07E-2</v>
      </c>
      <c r="M4670" s="66">
        <f>IFERROR(IF(Ações!$B4670="","",VLOOKUP(Table_1[[#This Row],[AÇÕES]],'Dados Status Invest STOCKS'!A4656:AD5271,28)),0)</f>
        <v>14.79</v>
      </c>
      <c r="N4670" s="66">
        <f>IFERROR(IF(Ações!$B4670="","",VLOOKUP(Table_1[[#This Row],[AÇÕES]],'Dados Status Invest STOCKS'!A4656:AD5271,27)),0)</f>
        <v>115.74</v>
      </c>
      <c r="O4670" s="66">
        <f>IFERROR(IF(Ações!$L4670="","",Ações!$K4670*Ações!$L4670),0)</f>
        <v>3.4947810000000001</v>
      </c>
      <c r="P4670" s="67">
        <f t="shared" si="72"/>
        <v>0.06</v>
      </c>
      <c r="Q4670" s="67">
        <f>IFERROR(Ações!$O4670/Ações!$M4670,0)</f>
        <v>0.23629350912778907</v>
      </c>
      <c r="R4670" s="67">
        <f>IFERROR(IF(Ações!$B4670="","",VLOOKUP(Table_1[[#This Row],[AÇÕES]],'Dados Status Invest STOCKS'!A4656:AD5271,18)/100),0)</f>
        <v>0.1278</v>
      </c>
      <c r="S4670" s="65">
        <f>IFERROR(IF(Ações!$B4670="","",VLOOKUP(Table_1[[#This Row],[AÇÕES]],'Dados Status Invest STOCKS'!A4656:AD5271,25)/100),0)</f>
        <v>-4.6100000000000002E-2</v>
      </c>
      <c r="T4670" s="67">
        <f>(1-Ações!$Q4670)*Ações!$R4670</f>
        <v>9.7601689533468552E-2</v>
      </c>
      <c r="U4670" s="68">
        <f>IF(Ações!$S4670=0,Ações!$T4670,IF(Ações!$T4670=0,Ações!$S4670,AVERAGE(Ações!$S4670,Ações!$T4670)))</f>
        <v>2.5750844766734275E-2</v>
      </c>
    </row>
    <row r="4671" spans="2:21" ht="15" customHeight="1" x14ac:dyDescent="0.2">
      <c r="B4671" s="63" t="str">
        <f>IFERROR('Dados Status Invest STOCKS'!A4658,"-")</f>
        <v>TRVG</v>
      </c>
      <c r="C4671" s="45">
        <f>IFERROR((Ações!$D4671-Ações!$K4671)/Ações!$D4671,0)</f>
        <v>0</v>
      </c>
      <c r="D4671" s="46">
        <f>(Ações!$O4671)/0.06</f>
        <v>0</v>
      </c>
      <c r="E4671" s="47">
        <f>IFERROR((Ações!$F4671-Ações!$K4671)/Ações!$F4671,0)</f>
        <v>0</v>
      </c>
      <c r="F4671" s="46" t="str">
        <f>IF(OR(Ações!$N4671&lt;0,Ações!$M4671&lt;0),"",(22.5*Ações!$M4671*Ações!$N4671)^0.5)</f>
        <v/>
      </c>
      <c r="G4671" s="47">
        <f>IFERROR((Ações!$H4671-Ações!$K4671)/Ações!$H4671,0)</f>
        <v>0</v>
      </c>
      <c r="H4671" s="48">
        <f>IFERROR(Ações!$I4671/(Ações!$P4671-Table_1[[#This Row],[CAGR LUCRO 5A]]),0)</f>
        <v>0</v>
      </c>
      <c r="I4671" s="48">
        <f>IF(Ações!$S4671&lt;0,"",Ações!$O4671*(1+Ações!$S4671))</f>
        <v>0</v>
      </c>
      <c r="J4671" s="49">
        <f>IFERROR(IF(Ações!$B4671="","",(VLOOKUP(Table_1[[#This Row],[AÇÕES]],'Dados Status Invest STOCKS'!A4657:AD5272,4)/Table_1[[#This Row],[LPA]]))/100,0)</f>
        <v>2.52</v>
      </c>
      <c r="K4671" s="64">
        <f>IFERROR(IF(Ações!$B4671="","",VLOOKUP(Table_1[[#This Row],[AÇÕES]],'Dados Status Invest STOCKS'!A4657:AD5272,2)),0)</f>
        <v>2.14</v>
      </c>
      <c r="L4671" s="65">
        <f>IFERROR(IF(Ações!$B4671="","",VLOOKUP(Table_1[[#This Row],[AÇÕES]],'Dados Status Invest STOCKS'!A4657:AD5272,3)/100),0)</f>
        <v>0</v>
      </c>
      <c r="M4671" s="66">
        <f>IFERROR(IF(Ações!$B4671="","",VLOOKUP(Table_1[[#This Row],[AÇÕES]],'Dados Status Invest STOCKS'!A4657:AD5272,28)),0)</f>
        <v>-0.09</v>
      </c>
      <c r="N4671" s="66">
        <f>IFERROR(IF(Ações!$B4671="","",VLOOKUP(Table_1[[#This Row],[AÇÕES]],'Dados Status Invest STOCKS'!A4657:AD5272,27)),0)</f>
        <v>2.23</v>
      </c>
      <c r="O4671" s="66">
        <f>IFERROR(IF(Ações!$L4671="","",Ações!$K4671*Ações!$L4671),0)</f>
        <v>0</v>
      </c>
      <c r="P4671" s="67">
        <f t="shared" si="72"/>
        <v>0.06</v>
      </c>
      <c r="Q4671" s="67">
        <f>IFERROR(Ações!$O4671/Ações!$M4671,0)</f>
        <v>0</v>
      </c>
      <c r="R4671" s="67">
        <f>IFERROR(IF(Ações!$B4671="","",VLOOKUP(Table_1[[#This Row],[AÇÕES]],'Dados Status Invest STOCKS'!A4657:AD5272,18)/100),0)</f>
        <v>-4.2300000000000004E-2</v>
      </c>
      <c r="S4671" s="65">
        <f>IFERROR(IF(Ações!$B4671="","",VLOOKUP(Table_1[[#This Row],[AÇÕES]],'Dados Status Invest STOCKS'!A4657:AD5272,25)/100),0)</f>
        <v>0</v>
      </c>
      <c r="T4671" s="67">
        <f>(1-Ações!$Q4671)*Ações!$R4671</f>
        <v>-4.2300000000000004E-2</v>
      </c>
      <c r="U4671" s="68">
        <f>IF(Ações!$S4671=0,Ações!$T4671,IF(Ações!$T4671=0,Ações!$S4671,AVERAGE(Ações!$S4671,Ações!$T4671)))</f>
        <v>-4.2300000000000004E-2</v>
      </c>
    </row>
    <row r="4672" spans="2:21" ht="15" customHeight="1" x14ac:dyDescent="0.2">
      <c r="B4672" s="63" t="str">
        <f>IFERROR('Dados Status Invest STOCKS'!A4659,"-")</f>
        <v>TRVI</v>
      </c>
      <c r="C4672" s="45">
        <f>IFERROR((Ações!$D4672-Ações!$K4672)/Ações!$D4672,0)</f>
        <v>0</v>
      </c>
      <c r="D4672" s="46">
        <f>(Ações!$O4672)/0.06</f>
        <v>0</v>
      </c>
      <c r="E4672" s="47">
        <f>IFERROR((Ações!$F4672-Ações!$K4672)/Ações!$F4672,0)</f>
        <v>0</v>
      </c>
      <c r="F4672" s="46" t="str">
        <f>IF(OR(Ações!$N4672&lt;0,Ações!$M4672&lt;0),"",(22.5*Ações!$M4672*Ações!$N4672)^0.5)</f>
        <v/>
      </c>
      <c r="G4672" s="47">
        <f>IFERROR((Ações!$H4672-Ações!$K4672)/Ações!$H4672,0)</f>
        <v>0</v>
      </c>
      <c r="H4672" s="48">
        <f>IFERROR(Ações!$I4672/(Ações!$P4672-Table_1[[#This Row],[CAGR LUCRO 5A]]),0)</f>
        <v>0</v>
      </c>
      <c r="I4672" s="48">
        <f>IF(Ações!$S4672&lt;0,"",Ações!$O4672*(1+Ações!$S4672))</f>
        <v>0</v>
      </c>
      <c r="J4672" s="49">
        <f>IFERROR(IF(Ações!$B4672="","",(VLOOKUP(Table_1[[#This Row],[AÇÕES]],'Dados Status Invest STOCKS'!A4658:AD5273,4)/Table_1[[#This Row],[LPA]]))/100,0)</f>
        <v>3.4814814814814808E-3</v>
      </c>
      <c r="K4672" s="64">
        <f>IFERROR(IF(Ações!$B4672="","",VLOOKUP(Table_1[[#This Row],[AÇÕES]],'Dados Status Invest STOCKS'!A4658:AD5273,2)),0)</f>
        <v>0.64</v>
      </c>
      <c r="L4672" s="65">
        <f>IFERROR(IF(Ações!$B4672="","",VLOOKUP(Table_1[[#This Row],[AÇÕES]],'Dados Status Invest STOCKS'!A4658:AD5273,3)/100),0)</f>
        <v>0</v>
      </c>
      <c r="M4672" s="66">
        <f>IFERROR(IF(Ações!$B4672="","",VLOOKUP(Table_1[[#This Row],[AÇÕES]],'Dados Status Invest STOCKS'!A4658:AD5273,28)),0)</f>
        <v>-1.35</v>
      </c>
      <c r="N4672" s="66">
        <f>IFERROR(IF(Ações!$B4672="","",VLOOKUP(Table_1[[#This Row],[AÇÕES]],'Dados Status Invest STOCKS'!A4658:AD5273,27)),0)</f>
        <v>0.44</v>
      </c>
      <c r="O4672" s="66">
        <f>IFERROR(IF(Ações!$L4672="","",Ações!$K4672*Ações!$L4672),0)</f>
        <v>0</v>
      </c>
      <c r="P4672" s="67">
        <f t="shared" si="72"/>
        <v>0.06</v>
      </c>
      <c r="Q4672" s="67">
        <f>IFERROR(Ações!$O4672/Ações!$M4672,0)</f>
        <v>0</v>
      </c>
      <c r="R4672" s="67">
        <f>IFERROR(IF(Ações!$B4672="","",VLOOKUP(Table_1[[#This Row],[AÇÕES]],'Dados Status Invest STOCKS'!A4658:AD5273,18)/100),0)</f>
        <v>-3.0706000000000002</v>
      </c>
      <c r="S4672" s="65">
        <f>IFERROR(IF(Ações!$B4672="","",VLOOKUP(Table_1[[#This Row],[AÇÕES]],'Dados Status Invest STOCKS'!A4658:AD5273,25)/100),0)</f>
        <v>0</v>
      </c>
      <c r="T4672" s="67">
        <f>(1-Ações!$Q4672)*Ações!$R4672</f>
        <v>-3.0706000000000002</v>
      </c>
      <c r="U4672" s="68">
        <f>IF(Ações!$S4672=0,Ações!$T4672,IF(Ações!$T4672=0,Ações!$S4672,AVERAGE(Ações!$S4672,Ações!$T4672)))</f>
        <v>-3.0706000000000002</v>
      </c>
    </row>
    <row r="4673" spans="2:21" ht="15" customHeight="1" x14ac:dyDescent="0.2">
      <c r="B4673" s="63" t="str">
        <f>IFERROR('Dados Status Invest STOCKS'!A4660,"-")</f>
        <v>TRVN</v>
      </c>
      <c r="C4673" s="45">
        <f>IFERROR((Ações!$D4673-Ações!$K4673)/Ações!$D4673,0)</f>
        <v>0</v>
      </c>
      <c r="D4673" s="46">
        <f>(Ações!$O4673)/0.06</f>
        <v>0</v>
      </c>
      <c r="E4673" s="47">
        <f>IFERROR((Ações!$F4673-Ações!$K4673)/Ações!$F4673,0)</f>
        <v>0</v>
      </c>
      <c r="F4673" s="46" t="str">
        <f>IF(OR(Ações!$N4673&lt;0,Ações!$M4673&lt;0),"",(22.5*Ações!$M4673*Ações!$N4673)^0.5)</f>
        <v/>
      </c>
      <c r="G4673" s="47">
        <f>IFERROR((Ações!$H4673-Ações!$K4673)/Ações!$H4673,0)</f>
        <v>0</v>
      </c>
      <c r="H4673" s="48">
        <f>IFERROR(Ações!$I4673/(Ações!$P4673-Table_1[[#This Row],[CAGR LUCRO 5A]]),0)</f>
        <v>0</v>
      </c>
      <c r="I4673" s="48">
        <f>IF(Ações!$S4673&lt;0,"",Ações!$O4673*(1+Ações!$S4673))</f>
        <v>0</v>
      </c>
      <c r="J4673" s="49">
        <f>IFERROR(IF(Ações!$B4673="","",(VLOOKUP(Table_1[[#This Row],[AÇÕES]],'Dados Status Invest STOCKS'!A4659:AD5274,4)/Table_1[[#This Row],[LPA]]))/100,0)</f>
        <v>5.8666666666666673E-2</v>
      </c>
      <c r="K4673" s="64">
        <f>IFERROR(IF(Ações!$B4673="","",VLOOKUP(Table_1[[#This Row],[AÇÕES]],'Dados Status Invest STOCKS'!A4659:AD5274,2)),0)</f>
        <v>0.52</v>
      </c>
      <c r="L4673" s="65">
        <f>IFERROR(IF(Ações!$B4673="","",VLOOKUP(Table_1[[#This Row],[AÇÕES]],'Dados Status Invest STOCKS'!A4659:AD5274,3)/100),0)</f>
        <v>0</v>
      </c>
      <c r="M4673" s="66">
        <f>IFERROR(IF(Ações!$B4673="","",VLOOKUP(Table_1[[#This Row],[AÇÕES]],'Dados Status Invest STOCKS'!A4659:AD5274,28)),0)</f>
        <v>-0.3</v>
      </c>
      <c r="N4673" s="66">
        <f>IFERROR(IF(Ações!$B4673="","",VLOOKUP(Table_1[[#This Row],[AÇÕES]],'Dados Status Invest STOCKS'!A4659:AD5274,27)),0)</f>
        <v>0.47</v>
      </c>
      <c r="O4673" s="66">
        <f>IFERROR(IF(Ações!$L4673="","",Ações!$K4673*Ações!$L4673),0)</f>
        <v>0</v>
      </c>
      <c r="P4673" s="67">
        <f t="shared" si="72"/>
        <v>0.06</v>
      </c>
      <c r="Q4673" s="67">
        <f>IFERROR(Ações!$O4673/Ações!$M4673,0)</f>
        <v>0</v>
      </c>
      <c r="R4673" s="67">
        <f>IFERROR(IF(Ações!$B4673="","",VLOOKUP(Table_1[[#This Row],[AÇÕES]],'Dados Status Invest STOCKS'!A4659:AD5274,18)/100),0)</f>
        <v>-0.63700000000000001</v>
      </c>
      <c r="S4673" s="65">
        <f>IFERROR(IF(Ações!$B4673="","",VLOOKUP(Table_1[[#This Row],[AÇÕES]],'Dados Status Invest STOCKS'!A4659:AD5274,25)/100),0)</f>
        <v>0</v>
      </c>
      <c r="T4673" s="67">
        <f>(1-Ações!$Q4673)*Ações!$R4673</f>
        <v>-0.63700000000000001</v>
      </c>
      <c r="U4673" s="68">
        <f>IF(Ações!$S4673=0,Ações!$T4673,IF(Ações!$T4673=0,Ações!$S4673,AVERAGE(Ações!$S4673,Ações!$T4673)))</f>
        <v>-0.63700000000000001</v>
      </c>
    </row>
    <row r="4674" spans="2:21" ht="15" customHeight="1" x14ac:dyDescent="0.2">
      <c r="B4674" s="63" t="str">
        <f>IFERROR('Dados Status Invest STOCKS'!A4661,"-")</f>
        <v>TS</v>
      </c>
      <c r="C4674" s="45">
        <f>IFERROR((Ações!$D4674-Ações!$K4674)/Ações!$D4674,0)</f>
        <v>-1.5423728813559325</v>
      </c>
      <c r="D4674" s="46">
        <f>(Ações!$O4674)/0.06</f>
        <v>9.0073333333333316</v>
      </c>
      <c r="E4674" s="47">
        <f>IFERROR((Ações!$F4674-Ações!$K4674)/Ações!$F4674,0)</f>
        <v>-0.2142434226787758</v>
      </c>
      <c r="F4674" s="46">
        <f>IF(OR(Ações!$N4674&lt;0,Ações!$M4674&lt;0),"",(22.5*Ações!$M4674*Ações!$N4674)^0.5)</f>
        <v>18.859480374602054</v>
      </c>
      <c r="G4674" s="47">
        <f>IFERROR((Ações!$H4674-Ações!$K4674)/Ações!$H4674,0)</f>
        <v>-1.5423728813559325</v>
      </c>
      <c r="H4674" s="48">
        <f>IFERROR(Ações!$I4674/(Ações!$P4674-Table_1[[#This Row],[CAGR LUCRO 5A]]),0)</f>
        <v>9.0073333333333316</v>
      </c>
      <c r="I4674" s="48">
        <f>IF(Ações!$S4674&lt;0,"",Ações!$O4674*(1+Ações!$S4674))</f>
        <v>0.54043999999999992</v>
      </c>
      <c r="J4674" s="49">
        <f>IFERROR(IF(Ações!$B4674="","",(VLOOKUP(Table_1[[#This Row],[AÇÕES]],'Dados Status Invest STOCKS'!A4660:AD5275,4)/Table_1[[#This Row],[LPA]]))/100,0)</f>
        <v>0.35649999999999998</v>
      </c>
      <c r="K4674" s="64">
        <f>IFERROR(IF(Ações!$B4674="","",VLOOKUP(Table_1[[#This Row],[AÇÕES]],'Dados Status Invest STOCKS'!A4660:AD5275,2)),0)</f>
        <v>22.9</v>
      </c>
      <c r="L4674" s="65">
        <f>IFERROR(IF(Ações!$B4674="","",VLOOKUP(Table_1[[#This Row],[AÇÕES]],'Dados Status Invest STOCKS'!A4660:AD5275,3)/100),0)</f>
        <v>2.3599999999999999E-2</v>
      </c>
      <c r="M4674" s="66">
        <f>IFERROR(IF(Ações!$B4674="","",VLOOKUP(Table_1[[#This Row],[AÇÕES]],'Dados Status Invest STOCKS'!A4660:AD5275,28)),0)</f>
        <v>0.8</v>
      </c>
      <c r="N4674" s="66">
        <f>IFERROR(IF(Ações!$B4674="","",VLOOKUP(Table_1[[#This Row],[AÇÕES]],'Dados Status Invest STOCKS'!A4660:AD5275,27)),0)</f>
        <v>19.760000000000002</v>
      </c>
      <c r="O4674" s="66">
        <f>IFERROR(IF(Ações!$L4674="","",Ações!$K4674*Ações!$L4674),0)</f>
        <v>0.54043999999999992</v>
      </c>
      <c r="P4674" s="67">
        <f t="shared" si="72"/>
        <v>0.06</v>
      </c>
      <c r="Q4674" s="67">
        <f>IFERROR(Ações!$O4674/Ações!$M4674,0)</f>
        <v>0.67554999999999987</v>
      </c>
      <c r="R4674" s="67">
        <f>IFERROR(IF(Ações!$B4674="","",VLOOKUP(Table_1[[#This Row],[AÇÕES]],'Dados Status Invest STOCKS'!A4660:AD5275,18)/100),0)</f>
        <v>4.0599999999999997E-2</v>
      </c>
      <c r="S4674" s="65">
        <f>IFERROR(IF(Ações!$B4674="","",VLOOKUP(Table_1[[#This Row],[AÇÕES]],'Dados Status Invest STOCKS'!A4660:AD5275,25)/100),0)</f>
        <v>0</v>
      </c>
      <c r="T4674" s="67">
        <f>(1-Ações!$Q4674)*Ações!$R4674</f>
        <v>1.3172670000000004E-2</v>
      </c>
      <c r="U4674" s="68">
        <f>IF(Ações!$S4674=0,Ações!$T4674,IF(Ações!$T4674=0,Ações!$S4674,AVERAGE(Ações!$S4674,Ações!$T4674)))</f>
        <v>1.3172670000000004E-2</v>
      </c>
    </row>
    <row r="4675" spans="2:21" ht="15" customHeight="1" x14ac:dyDescent="0.2">
      <c r="B4675" s="63" t="str">
        <f>IFERROR('Dados Status Invest STOCKS'!A4662,"-")</f>
        <v>TSBK</v>
      </c>
      <c r="C4675" s="45">
        <f>IFERROR((Ações!$D4675-Ações!$K4675)/Ações!$D4675,0)</f>
        <v>-0.66204986149584477</v>
      </c>
      <c r="D4675" s="46">
        <f>(Ações!$O4675)/0.06</f>
        <v>17.334016666666667</v>
      </c>
      <c r="E4675" s="47">
        <f>IFERROR((Ações!$F4675-Ações!$K4675)/Ações!$F4675,0)</f>
        <v>0.32807668775440163</v>
      </c>
      <c r="F4675" s="46">
        <f>IF(OR(Ações!$N4675&lt;0,Ações!$M4675&lt;0),"",(22.5*Ações!$M4675*Ações!$N4675)^0.5)</f>
        <v>42.876916866771097</v>
      </c>
      <c r="G4675" s="47">
        <f>IFERROR((Ações!$H4675-Ações!$K4675)/Ações!$H4675,0)</f>
        <v>4.656545988551291</v>
      </c>
      <c r="H4675" s="48">
        <f>IFERROR(Ações!$I4675/(Ações!$P4675-Table_1[[#This Row],[CAGR LUCRO 5A]]),0)</f>
        <v>-7.8790202803970226</v>
      </c>
      <c r="I4675" s="48">
        <f>IF(Ações!$S4675&lt;0,"",Ações!$O4675*(1+Ações!$S4675))</f>
        <v>1.2700980692000001</v>
      </c>
      <c r="J4675" s="49">
        <f>IFERROR(IF(Ações!$B4675="","",(VLOOKUP(Table_1[[#This Row],[AÇÕES]],'Dados Status Invest STOCKS'!A4661:AD5276,4)/Table_1[[#This Row],[LPA]]))/100,0)</f>
        <v>2.645454545454546E-2</v>
      </c>
      <c r="K4675" s="64">
        <f>IFERROR(IF(Ações!$B4675="","",VLOOKUP(Table_1[[#This Row],[AÇÕES]],'Dados Status Invest STOCKS'!A4661:AD5276,2)),0)</f>
        <v>28.81</v>
      </c>
      <c r="L4675" s="65">
        <f>IFERROR(IF(Ações!$B4675="","",VLOOKUP(Table_1[[#This Row],[AÇÕES]],'Dados Status Invest STOCKS'!A4661:AD5276,3)/100),0)</f>
        <v>3.61E-2</v>
      </c>
      <c r="M4675" s="66">
        <f>IFERROR(IF(Ações!$B4675="","",VLOOKUP(Table_1[[#This Row],[AÇÕES]],'Dados Status Invest STOCKS'!A4661:AD5276,28)),0)</f>
        <v>3.3</v>
      </c>
      <c r="N4675" s="66">
        <f>IFERROR(IF(Ações!$B4675="","",VLOOKUP(Table_1[[#This Row],[AÇÕES]],'Dados Status Invest STOCKS'!A4661:AD5276,27)),0)</f>
        <v>24.76</v>
      </c>
      <c r="O4675" s="66">
        <f>IFERROR(IF(Ações!$L4675="","",Ações!$K4675*Ações!$L4675),0)</f>
        <v>1.040041</v>
      </c>
      <c r="P4675" s="67">
        <f t="shared" si="72"/>
        <v>0.06</v>
      </c>
      <c r="Q4675" s="67">
        <f>IFERROR(Ações!$O4675/Ações!$M4675,0)</f>
        <v>0.31516393939393939</v>
      </c>
      <c r="R4675" s="67">
        <f>IFERROR(IF(Ações!$B4675="","",VLOOKUP(Table_1[[#This Row],[AÇÕES]],'Dados Status Invest STOCKS'!A4661:AD5276,18)/100),0)</f>
        <v>0.1333</v>
      </c>
      <c r="S4675" s="65">
        <f>IFERROR(IF(Ações!$B4675="","",VLOOKUP(Table_1[[#This Row],[AÇÕES]],'Dados Status Invest STOCKS'!A4661:AD5276,25)/100),0)</f>
        <v>0.22120000000000001</v>
      </c>
      <c r="T4675" s="67">
        <f>(1-Ações!$Q4675)*Ações!$R4675</f>
        <v>9.1288646878787877E-2</v>
      </c>
      <c r="U4675" s="68">
        <f>IF(Ações!$S4675=0,Ações!$T4675,IF(Ações!$T4675=0,Ações!$S4675,AVERAGE(Ações!$S4675,Ações!$T4675)))</f>
        <v>0.15624432343939393</v>
      </c>
    </row>
    <row r="4676" spans="2:21" ht="15" customHeight="1" x14ac:dyDescent="0.2">
      <c r="B4676" s="63" t="str">
        <f>IFERROR('Dados Status Invest STOCKS'!A4663,"-")</f>
        <v>TSC</v>
      </c>
      <c r="C4676" s="45">
        <f>IFERROR((Ações!$D4676-Ações!$K4676)/Ações!$D4676,0)</f>
        <v>0</v>
      </c>
      <c r="D4676" s="46">
        <f>(Ações!$O4676)/0.06</f>
        <v>0</v>
      </c>
      <c r="E4676" s="47">
        <f>IFERROR((Ações!$F4676-Ações!$K4676)/Ações!$F4676,0)</f>
        <v>3.047015201191591E-2</v>
      </c>
      <c r="F4676" s="46">
        <f>IF(OR(Ações!$N4676&lt;0,Ações!$M4676&lt;0),"",(22.5*Ações!$M4676*Ações!$N4676)^0.5)</f>
        <v>30.643718769105032</v>
      </c>
      <c r="G4676" s="47">
        <f>IFERROR((Ações!$H4676-Ações!$K4676)/Ações!$H4676,0)</f>
        <v>0</v>
      </c>
      <c r="H4676" s="48">
        <f>IFERROR(Ações!$I4676/(Ações!$P4676-Table_1[[#This Row],[CAGR LUCRO 5A]]),0)</f>
        <v>0</v>
      </c>
      <c r="I4676" s="48">
        <f>IF(Ações!$S4676&lt;0,"",Ações!$O4676*(1+Ações!$S4676))</f>
        <v>0</v>
      </c>
      <c r="J4676" s="49">
        <f>IFERROR(IF(Ações!$B4676="","",(VLOOKUP(Table_1[[#This Row],[AÇÕES]],'Dados Status Invest STOCKS'!A4662:AD5277,4)/Table_1[[#This Row],[LPA]]))/100,0)</f>
        <v>0.10276470588235292</v>
      </c>
      <c r="K4676" s="64">
        <f>IFERROR(IF(Ações!$B4676="","",VLOOKUP(Table_1[[#This Row],[AÇÕES]],'Dados Status Invest STOCKS'!A4662:AD5277,2)),0)</f>
        <v>29.71</v>
      </c>
      <c r="L4676" s="65">
        <f>IFERROR(IF(Ações!$B4676="","",VLOOKUP(Table_1[[#This Row],[AÇÕES]],'Dados Status Invest STOCKS'!A4662:AD5277,3)/100),0)</f>
        <v>0</v>
      </c>
      <c r="M4676" s="66">
        <f>IFERROR(IF(Ações!$B4676="","",VLOOKUP(Table_1[[#This Row],[AÇÕES]],'Dados Status Invest STOCKS'!A4662:AD5277,28)),0)</f>
        <v>1.7</v>
      </c>
      <c r="N4676" s="66">
        <f>IFERROR(IF(Ações!$B4676="","",VLOOKUP(Table_1[[#This Row],[AÇÕES]],'Dados Status Invest STOCKS'!A4662:AD5277,27)),0)</f>
        <v>24.55</v>
      </c>
      <c r="O4676" s="66">
        <f>IFERROR(IF(Ações!$L4676="","",Ações!$K4676*Ações!$L4676),0)</f>
        <v>0</v>
      </c>
      <c r="P4676" s="67">
        <f t="shared" si="72"/>
        <v>0.06</v>
      </c>
      <c r="Q4676" s="67">
        <f>IFERROR(Ações!$O4676/Ações!$M4676,0)</f>
        <v>0</v>
      </c>
      <c r="R4676" s="67">
        <f>IFERROR(IF(Ações!$B4676="","",VLOOKUP(Table_1[[#This Row],[AÇÕES]],'Dados Status Invest STOCKS'!A4662:AD5277,18)/100),0)</f>
        <v>6.93E-2</v>
      </c>
      <c r="S4676" s="65">
        <f>IFERROR(IF(Ações!$B4676="","",VLOOKUP(Table_1[[#This Row],[AÇÕES]],'Dados Status Invest STOCKS'!A4662:AD5277,25)/100),0)</f>
        <v>0.15</v>
      </c>
      <c r="T4676" s="67">
        <f>(1-Ações!$Q4676)*Ações!$R4676</f>
        <v>6.93E-2</v>
      </c>
      <c r="U4676" s="68">
        <f>IF(Ações!$S4676=0,Ações!$T4676,IF(Ações!$T4676=0,Ações!$S4676,AVERAGE(Ações!$S4676,Ações!$T4676)))</f>
        <v>0.10965</v>
      </c>
    </row>
    <row r="4677" spans="2:21" ht="15" customHeight="1" x14ac:dyDescent="0.2">
      <c r="B4677" s="63" t="str">
        <f>IFERROR('Dados Status Invest STOCKS'!A4664,"-")</f>
        <v>TSCAP</v>
      </c>
      <c r="C4677" s="45">
        <f>IFERROR((Ações!$D4677-Ações!$K4677)/Ações!$D4677,0)</f>
        <v>7.6923076923076941E-2</v>
      </c>
      <c r="D4677" s="46">
        <f>(Ações!$O4677)/0.06</f>
        <v>28.123333333333335</v>
      </c>
      <c r="E4677" s="47">
        <f>IFERROR((Ações!$F4677-Ações!$K4677)/Ações!$F4677,0)</f>
        <v>0.15284433343080905</v>
      </c>
      <c r="F4677" s="46">
        <f>IF(OR(Ações!$N4677&lt;0,Ações!$M4677&lt;0),"",(22.5*Ações!$M4677*Ações!$N4677)^0.5)</f>
        <v>30.643718769105032</v>
      </c>
      <c r="G4677" s="47">
        <f>IFERROR((Ações!$H4677-Ações!$K4677)/Ações!$H4677,0)</f>
        <v>2.204013377926421</v>
      </c>
      <c r="H4677" s="48">
        <f>IFERROR(Ações!$I4677/(Ações!$P4677-Table_1[[#This Row],[CAGR LUCRO 5A]]),0)</f>
        <v>-21.561222222222224</v>
      </c>
      <c r="I4677" s="48">
        <f>IF(Ações!$S4677&lt;0,"",Ações!$O4677*(1+Ações!$S4677))</f>
        <v>1.94051</v>
      </c>
      <c r="J4677" s="49">
        <f>IFERROR(IF(Ações!$B4677="","",(VLOOKUP(Table_1[[#This Row],[AÇÕES]],'Dados Status Invest STOCKS'!A4663:AD5278,4)/Table_1[[#This Row],[LPA]]))/100,0)</f>
        <v>8.9764705882352941E-2</v>
      </c>
      <c r="K4677" s="64">
        <f>IFERROR(IF(Ações!$B4677="","",VLOOKUP(Table_1[[#This Row],[AÇÕES]],'Dados Status Invest STOCKS'!A4663:AD5278,2)),0)</f>
        <v>25.96</v>
      </c>
      <c r="L4677" s="65">
        <f>IFERROR(IF(Ações!$B4677="","",VLOOKUP(Table_1[[#This Row],[AÇÕES]],'Dados Status Invest STOCKS'!A4663:AD5278,3)/100),0)</f>
        <v>6.5000000000000002E-2</v>
      </c>
      <c r="M4677" s="66">
        <f>IFERROR(IF(Ações!$B4677="","",VLOOKUP(Table_1[[#This Row],[AÇÕES]],'Dados Status Invest STOCKS'!A4663:AD5278,28)),0)</f>
        <v>1.7</v>
      </c>
      <c r="N4677" s="66">
        <f>IFERROR(IF(Ações!$B4677="","",VLOOKUP(Table_1[[#This Row],[AÇÕES]],'Dados Status Invest STOCKS'!A4663:AD5278,27)),0)</f>
        <v>24.55</v>
      </c>
      <c r="O4677" s="66">
        <f>IFERROR(IF(Ações!$L4677="","",Ações!$K4677*Ações!$L4677),0)</f>
        <v>1.6874</v>
      </c>
      <c r="P4677" s="67">
        <f t="shared" si="72"/>
        <v>0.06</v>
      </c>
      <c r="Q4677" s="67">
        <f>IFERROR(Ações!$O4677/Ações!$M4677,0)</f>
        <v>0.99258823529411766</v>
      </c>
      <c r="R4677" s="67">
        <f>IFERROR(IF(Ações!$B4677="","",VLOOKUP(Table_1[[#This Row],[AÇÕES]],'Dados Status Invest STOCKS'!A4663:AD5278,18)/100),0)</f>
        <v>6.93E-2</v>
      </c>
      <c r="S4677" s="65">
        <f>IFERROR(IF(Ações!$B4677="","",VLOOKUP(Table_1[[#This Row],[AÇÕES]],'Dados Status Invest STOCKS'!A4663:AD5278,25)/100),0)</f>
        <v>0.15</v>
      </c>
      <c r="T4677" s="67">
        <f>(1-Ações!$Q4677)*Ações!$R4677</f>
        <v>5.1363529411764617E-4</v>
      </c>
      <c r="U4677" s="68">
        <f>IF(Ações!$S4677=0,Ações!$T4677,IF(Ações!$T4677=0,Ações!$S4677,AVERAGE(Ações!$S4677,Ações!$T4677)))</f>
        <v>7.5256817647058827E-2</v>
      </c>
    </row>
    <row r="4678" spans="2:21" ht="15" customHeight="1" x14ac:dyDescent="0.2">
      <c r="B4678" s="63" t="str">
        <f>IFERROR('Dados Status Invest STOCKS'!A4665,"-")</f>
        <v>TSCBP</v>
      </c>
      <c r="C4678" s="45">
        <f>IFERROR((Ações!$D4678-Ações!$K4678)/Ações!$D4678,0)</f>
        <v>2.4390243902439188E-2</v>
      </c>
      <c r="D4678" s="46">
        <f>(Ações!$O4678)/0.06</f>
        <v>26.547500000000003</v>
      </c>
      <c r="E4678" s="47">
        <f>IFERROR((Ações!$F4678-Ações!$K4678)/Ações!$F4678,0)</f>
        <v>0.15480232033351141</v>
      </c>
      <c r="F4678" s="46">
        <f>IF(OR(Ações!$N4678&lt;0,Ações!$M4678&lt;0),"",(22.5*Ações!$M4678*Ações!$N4678)^0.5)</f>
        <v>30.643718769105032</v>
      </c>
      <c r="G4678" s="47">
        <f>IFERROR((Ações!$H4678-Ações!$K4678)/Ações!$H4678,0)</f>
        <v>2.2725344644750796</v>
      </c>
      <c r="H4678" s="48">
        <f>IFERROR(Ações!$I4678/(Ações!$P4678-Table_1[[#This Row],[CAGR LUCRO 5A]]),0)</f>
        <v>-20.353083333333334</v>
      </c>
      <c r="I4678" s="48">
        <f>IF(Ações!$S4678&lt;0,"",Ações!$O4678*(1+Ações!$S4678))</f>
        <v>1.8317775000000001</v>
      </c>
      <c r="J4678" s="49">
        <f>IFERROR(IF(Ações!$B4678="","",(VLOOKUP(Table_1[[#This Row],[AÇÕES]],'Dados Status Invest STOCKS'!A4664:AD5279,4)/Table_1[[#This Row],[LPA]]))/100,0)</f>
        <v>8.9588235294117649E-2</v>
      </c>
      <c r="K4678" s="64">
        <f>IFERROR(IF(Ações!$B4678="","",VLOOKUP(Table_1[[#This Row],[AÇÕES]],'Dados Status Invest STOCKS'!A4664:AD5279,2)),0)</f>
        <v>25.9</v>
      </c>
      <c r="L4678" s="65">
        <f>IFERROR(IF(Ações!$B4678="","",VLOOKUP(Table_1[[#This Row],[AÇÕES]],'Dados Status Invest STOCKS'!A4664:AD5279,3)/100),0)</f>
        <v>6.1500000000000006E-2</v>
      </c>
      <c r="M4678" s="66">
        <f>IFERROR(IF(Ações!$B4678="","",VLOOKUP(Table_1[[#This Row],[AÇÕES]],'Dados Status Invest STOCKS'!A4664:AD5279,28)),0)</f>
        <v>1.7</v>
      </c>
      <c r="N4678" s="66">
        <f>IFERROR(IF(Ações!$B4678="","",VLOOKUP(Table_1[[#This Row],[AÇÕES]],'Dados Status Invest STOCKS'!A4664:AD5279,27)),0)</f>
        <v>24.55</v>
      </c>
      <c r="O4678" s="66">
        <f>IFERROR(IF(Ações!$L4678="","",Ações!$K4678*Ações!$L4678),0)</f>
        <v>1.5928500000000001</v>
      </c>
      <c r="P4678" s="67">
        <f t="shared" si="72"/>
        <v>0.06</v>
      </c>
      <c r="Q4678" s="67">
        <f>IFERROR(Ações!$O4678/Ações!$M4678,0)</f>
        <v>0.93697058823529422</v>
      </c>
      <c r="R4678" s="67">
        <f>IFERROR(IF(Ações!$B4678="","",VLOOKUP(Table_1[[#This Row],[AÇÕES]],'Dados Status Invest STOCKS'!A4664:AD5279,18)/100),0)</f>
        <v>6.93E-2</v>
      </c>
      <c r="S4678" s="65">
        <f>IFERROR(IF(Ações!$B4678="","",VLOOKUP(Table_1[[#This Row],[AÇÕES]],'Dados Status Invest STOCKS'!A4664:AD5279,25)/100),0)</f>
        <v>0.15</v>
      </c>
      <c r="T4678" s="67">
        <f>(1-Ações!$Q4678)*Ações!$R4678</f>
        <v>4.3679382352941106E-3</v>
      </c>
      <c r="U4678" s="68">
        <f>IF(Ações!$S4678=0,Ações!$T4678,IF(Ações!$T4678=0,Ações!$S4678,AVERAGE(Ações!$S4678,Ações!$T4678)))</f>
        <v>7.718396911764705E-2</v>
      </c>
    </row>
    <row r="4679" spans="2:21" ht="15" customHeight="1" x14ac:dyDescent="0.2">
      <c r="B4679" s="63" t="str">
        <f>IFERROR('Dados Status Invest STOCKS'!A4666,"-")</f>
        <v>TSCO</v>
      </c>
      <c r="C4679" s="45">
        <f>IFERROR((Ações!$D4679-Ações!$K4679)/Ações!$D4679,0)</f>
        <v>-5.2500000000000009</v>
      </c>
      <c r="D4679" s="46">
        <f>(Ações!$O4679)/0.06</f>
        <v>34.747199999999992</v>
      </c>
      <c r="E4679" s="47">
        <f>IFERROR((Ações!$F4679-Ações!$K4679)/Ações!$F4679,0)</f>
        <v>-2.8396632362749292</v>
      </c>
      <c r="F4679" s="46">
        <f>IF(OR(Ações!$N4679&lt;0,Ações!$M4679&lt;0),"",(22.5*Ações!$M4679*Ações!$N4679)^0.5)</f>
        <v>56.559647718139125</v>
      </c>
      <c r="G4679" s="47">
        <f>IFERROR((Ações!$H4679-Ações!$K4679)/Ações!$H4679,0)</f>
        <v>7.2621918779925529</v>
      </c>
      <c r="H4679" s="48">
        <f>IFERROR(Ações!$I4679/(Ações!$P4679-Table_1[[#This Row],[CAGR LUCRO 5A]]),0)</f>
        <v>-34.679550584070789</v>
      </c>
      <c r="I4679" s="48">
        <f>IF(Ações!$S4679&lt;0,"",Ações!$O4679*(1+Ações!$S4679))</f>
        <v>2.3512735295999994</v>
      </c>
      <c r="J4679" s="49">
        <f>IFERROR(IF(Ações!$B4679="","",(VLOOKUP(Table_1[[#This Row],[AÇÕES]],'Dados Status Invest STOCKS'!A4665:AD5280,4)/Table_1[[#This Row],[LPA]]))/100,0)</f>
        <v>3.3845193508114858E-2</v>
      </c>
      <c r="K4679" s="64">
        <f>IFERROR(IF(Ações!$B4679="","",VLOOKUP(Table_1[[#This Row],[AÇÕES]],'Dados Status Invest STOCKS'!A4665:AD5280,2)),0)</f>
        <v>217.17</v>
      </c>
      <c r="L4679" s="65">
        <f>IFERROR(IF(Ações!$B4679="","",VLOOKUP(Table_1[[#This Row],[AÇÕES]],'Dados Status Invest STOCKS'!A4665:AD5280,3)/100),0)</f>
        <v>9.5999999999999992E-3</v>
      </c>
      <c r="M4679" s="66">
        <f>IFERROR(IF(Ações!$B4679="","",VLOOKUP(Table_1[[#This Row],[AÇÕES]],'Dados Status Invest STOCKS'!A4665:AD5280,28)),0)</f>
        <v>8.01</v>
      </c>
      <c r="N4679" s="66">
        <f>IFERROR(IF(Ações!$B4679="","",VLOOKUP(Table_1[[#This Row],[AÇÕES]],'Dados Status Invest STOCKS'!A4665:AD5280,27)),0)</f>
        <v>17.75</v>
      </c>
      <c r="O4679" s="66">
        <f>IFERROR(IF(Ações!$L4679="","",Ações!$K4679*Ações!$L4679),0)</f>
        <v>2.0848319999999996</v>
      </c>
      <c r="P4679" s="67">
        <f t="shared" si="72"/>
        <v>0.06</v>
      </c>
      <c r="Q4679" s="67">
        <f>IFERROR(Ações!$O4679/Ações!$M4679,0)</f>
        <v>0.26027865168539321</v>
      </c>
      <c r="R4679" s="67">
        <f>IFERROR(IF(Ações!$B4679="","",VLOOKUP(Table_1[[#This Row],[AÇÕES]],'Dados Status Invest STOCKS'!A4665:AD5280,18)/100),0)</f>
        <v>0.45119999999999999</v>
      </c>
      <c r="S4679" s="65">
        <f>IFERROR(IF(Ações!$B4679="","",VLOOKUP(Table_1[[#This Row],[AÇÕES]],'Dados Status Invest STOCKS'!A4665:AD5280,25)/100),0)</f>
        <v>0.1278</v>
      </c>
      <c r="T4679" s="67">
        <f>(1-Ações!$Q4679)*Ações!$R4679</f>
        <v>0.33376227235955058</v>
      </c>
      <c r="U4679" s="68">
        <f>IF(Ações!$S4679=0,Ações!$T4679,IF(Ações!$T4679=0,Ações!$S4679,AVERAGE(Ações!$S4679,Ações!$T4679)))</f>
        <v>0.2307811361797753</v>
      </c>
    </row>
    <row r="4680" spans="2:21" ht="15" customHeight="1" x14ac:dyDescent="0.2">
      <c r="B4680" s="63" t="str">
        <f>IFERROR('Dados Status Invest STOCKS'!A4667,"-")</f>
        <v>TSE</v>
      </c>
      <c r="C4680" s="45">
        <f>IFERROR((Ações!$D4680-Ações!$K4680)/Ações!$D4680,0)</f>
        <v>-3.0540540540540535</v>
      </c>
      <c r="D4680" s="46">
        <f>(Ações!$O4680)/0.06</f>
        <v>13.292866666666669</v>
      </c>
      <c r="E4680" s="47">
        <f>IFERROR((Ações!$F4680-Ações!$K4680)/Ações!$F4680,0)</f>
        <v>0.25742878582510004</v>
      </c>
      <c r="F4680" s="46">
        <f>IF(OR(Ações!$N4680&lt;0,Ações!$M4680&lt;0),"",(22.5*Ações!$M4680*Ações!$N4680)^0.5)</f>
        <v>72.572164085136663</v>
      </c>
      <c r="G4680" s="47">
        <f>IFERROR((Ações!$H4680-Ações!$K4680)/Ações!$H4680,0)</f>
        <v>0</v>
      </c>
      <c r="H4680" s="48">
        <f>IFERROR(Ações!$I4680/(Ações!$P4680-Table_1[[#This Row],[CAGR LUCRO 5A]]),0)</f>
        <v>0</v>
      </c>
      <c r="I4680" s="48" t="str">
        <f>IF(Ações!$S4680&lt;0,"",Ações!$O4680*(1+Ações!$S4680))</f>
        <v/>
      </c>
      <c r="J4680" s="49">
        <f>IFERROR(IF(Ações!$B4680="","",(VLOOKUP(Table_1[[#This Row],[AÇÕES]],'Dados Status Invest STOCKS'!A4666:AD5281,4)/Table_1[[#This Row],[LPA]]))/100,0)</f>
        <v>5.5476673427991884E-3</v>
      </c>
      <c r="K4680" s="64">
        <f>IFERROR(IF(Ações!$B4680="","",VLOOKUP(Table_1[[#This Row],[AÇÕES]],'Dados Status Invest STOCKS'!A4666:AD5281,2)),0)</f>
        <v>53.89</v>
      </c>
      <c r="L4680" s="65">
        <f>IFERROR(IF(Ações!$B4680="","",VLOOKUP(Table_1[[#This Row],[AÇÕES]],'Dados Status Invest STOCKS'!A4666:AD5281,3)/100),0)</f>
        <v>1.4800000000000001E-2</v>
      </c>
      <c r="M4680" s="66">
        <f>IFERROR(IF(Ações!$B4680="","",VLOOKUP(Table_1[[#This Row],[AÇÕES]],'Dados Status Invest STOCKS'!A4666:AD5281,28)),0)</f>
        <v>9.86</v>
      </c>
      <c r="N4680" s="66">
        <f>IFERROR(IF(Ações!$B4680="","",VLOOKUP(Table_1[[#This Row],[AÇÕES]],'Dados Status Invest STOCKS'!A4666:AD5281,27)),0)</f>
        <v>23.74</v>
      </c>
      <c r="O4680" s="66">
        <f>IFERROR(IF(Ações!$L4680="","",Ações!$K4680*Ações!$L4680),0)</f>
        <v>0.79757200000000006</v>
      </c>
      <c r="P4680" s="67">
        <f t="shared" si="72"/>
        <v>0.06</v>
      </c>
      <c r="Q4680" s="67">
        <f>IFERROR(Ações!$O4680/Ações!$M4680,0)</f>
        <v>8.088965517241381E-2</v>
      </c>
      <c r="R4680" s="67">
        <f>IFERROR(IF(Ações!$B4680="","",VLOOKUP(Table_1[[#This Row],[AÇÕES]],'Dados Status Invest STOCKS'!A4666:AD5281,18)/100),0)</f>
        <v>0.4153</v>
      </c>
      <c r="S4680" s="65">
        <f>IFERROR(IF(Ações!$B4680="","",VLOOKUP(Table_1[[#This Row],[AÇÕES]],'Dados Status Invest STOCKS'!A4666:AD5281,25)/100),0)</f>
        <v>-0.43200000000000005</v>
      </c>
      <c r="T4680" s="67">
        <f>(1-Ações!$Q4680)*Ações!$R4680</f>
        <v>0.38170652620689655</v>
      </c>
      <c r="U4680" s="68">
        <f>IF(Ações!$S4680=0,Ações!$T4680,IF(Ações!$T4680=0,Ações!$S4680,AVERAGE(Ações!$S4680,Ações!$T4680)))</f>
        <v>-2.5146736896551752E-2</v>
      </c>
    </row>
    <row r="4681" spans="2:21" ht="15" customHeight="1" x14ac:dyDescent="0.2">
      <c r="B4681" s="63" t="str">
        <f>IFERROR('Dados Status Invest STOCKS'!A4668,"-")</f>
        <v>TSEM</v>
      </c>
      <c r="C4681" s="45">
        <f>IFERROR((Ações!$D4681-Ações!$K4681)/Ações!$D4681,0)</f>
        <v>0</v>
      </c>
      <c r="D4681" s="46">
        <f>(Ações!$O4681)/0.06</f>
        <v>0</v>
      </c>
      <c r="E4681" s="47">
        <f>IFERROR((Ações!$F4681-Ações!$K4681)/Ações!$F4681,0)</f>
        <v>-1.1770892812615745</v>
      </c>
      <c r="F4681" s="46">
        <f>IF(OR(Ações!$N4681&lt;0,Ações!$M4681&lt;0),"",(22.5*Ações!$M4681*Ações!$N4681)^0.5)</f>
        <v>16.453160790559362</v>
      </c>
      <c r="G4681" s="47">
        <f>IFERROR((Ações!$H4681-Ações!$K4681)/Ações!$H4681,0)</f>
        <v>0</v>
      </c>
      <c r="H4681" s="48">
        <f>IFERROR(Ações!$I4681/(Ações!$P4681-Table_1[[#This Row],[CAGR LUCRO 5A]]),0)</f>
        <v>0</v>
      </c>
      <c r="I4681" s="48">
        <f>IF(Ações!$S4681&lt;0,"",Ações!$O4681*(1+Ações!$S4681))</f>
        <v>0</v>
      </c>
      <c r="J4681" s="49">
        <f>IFERROR(IF(Ações!$B4681="","",(VLOOKUP(Table_1[[#This Row],[AÇÕES]],'Dados Status Invest STOCKS'!A4667:AD5282,4)/Table_1[[#This Row],[LPA]]))/100,0)</f>
        <v>0.48360465116279072</v>
      </c>
      <c r="K4681" s="64">
        <f>IFERROR(IF(Ações!$B4681="","",VLOOKUP(Table_1[[#This Row],[AÇÕES]],'Dados Status Invest STOCKS'!A4667:AD5282,2)),0)</f>
        <v>35.82</v>
      </c>
      <c r="L4681" s="65">
        <f>IFERROR(IF(Ações!$B4681="","",VLOOKUP(Table_1[[#This Row],[AÇÕES]],'Dados Status Invest STOCKS'!A4667:AD5282,3)/100),0)</f>
        <v>0</v>
      </c>
      <c r="M4681" s="66">
        <f>IFERROR(IF(Ações!$B4681="","",VLOOKUP(Table_1[[#This Row],[AÇÕES]],'Dados Status Invest STOCKS'!A4667:AD5282,28)),0)</f>
        <v>0.86</v>
      </c>
      <c r="N4681" s="66">
        <f>IFERROR(IF(Ações!$B4681="","",VLOOKUP(Table_1[[#This Row],[AÇÕES]],'Dados Status Invest STOCKS'!A4667:AD5282,27)),0)</f>
        <v>13.99</v>
      </c>
      <c r="O4681" s="66">
        <f>IFERROR(IF(Ações!$L4681="","",Ações!$K4681*Ações!$L4681),0)</f>
        <v>0</v>
      </c>
      <c r="P4681" s="67">
        <f t="shared" si="72"/>
        <v>0.06</v>
      </c>
      <c r="Q4681" s="67">
        <f>IFERROR(Ações!$O4681/Ações!$M4681,0)</f>
        <v>0</v>
      </c>
      <c r="R4681" s="67">
        <f>IFERROR(IF(Ações!$B4681="","",VLOOKUP(Table_1[[#This Row],[AÇÕES]],'Dados Status Invest STOCKS'!A4667:AD5282,18)/100),0)</f>
        <v>6.1600000000000002E-2</v>
      </c>
      <c r="S4681" s="65">
        <f>IFERROR(IF(Ações!$B4681="","",VLOOKUP(Table_1[[#This Row],[AÇÕES]],'Dados Status Invest STOCKS'!A4667:AD5282,25)/100),0)</f>
        <v>0</v>
      </c>
      <c r="T4681" s="67">
        <f>(1-Ações!$Q4681)*Ações!$R4681</f>
        <v>6.1600000000000002E-2</v>
      </c>
      <c r="U4681" s="68">
        <f>IF(Ações!$S4681=0,Ações!$T4681,IF(Ações!$T4681=0,Ações!$S4681,AVERAGE(Ações!$S4681,Ações!$T4681)))</f>
        <v>6.1600000000000002E-2</v>
      </c>
    </row>
    <row r="4682" spans="2:21" ht="15" customHeight="1" x14ac:dyDescent="0.2">
      <c r="B4682" s="63" t="str">
        <f>IFERROR('Dados Status Invest STOCKS'!A4669,"-")</f>
        <v>TSHA</v>
      </c>
      <c r="C4682" s="45">
        <f>IFERROR((Ações!$D4682-Ações!$K4682)/Ações!$D4682,0)</f>
        <v>0</v>
      </c>
      <c r="D4682" s="46">
        <f>(Ações!$O4682)/0.06</f>
        <v>0</v>
      </c>
      <c r="E4682" s="47">
        <f>IFERROR((Ações!$F4682-Ações!$K4682)/Ações!$F4682,0)</f>
        <v>0</v>
      </c>
      <c r="F4682" s="46" t="str">
        <f>IF(OR(Ações!$N4682&lt;0,Ações!$M4682&lt;0),"",(22.5*Ações!$M4682*Ações!$N4682)^0.5)</f>
        <v/>
      </c>
      <c r="G4682" s="47">
        <f>IFERROR((Ações!$H4682-Ações!$K4682)/Ações!$H4682,0)</f>
        <v>0</v>
      </c>
      <c r="H4682" s="48">
        <f>IFERROR(Ações!$I4682/(Ações!$P4682-Table_1[[#This Row],[CAGR LUCRO 5A]]),0)</f>
        <v>0</v>
      </c>
      <c r="I4682" s="48">
        <f>IF(Ações!$S4682&lt;0,"",Ações!$O4682*(1+Ações!$S4682))</f>
        <v>0</v>
      </c>
      <c r="J4682" s="49">
        <f>IFERROR(IF(Ações!$B4682="","",(VLOOKUP(Table_1[[#This Row],[AÇÕES]],'Dados Status Invest STOCKS'!A4668:AD5283,4)/Table_1[[#This Row],[LPA]]))/100,0)</f>
        <v>6.1081081081081068E-3</v>
      </c>
      <c r="K4682" s="64">
        <f>IFERROR(IF(Ações!$B4682="","",VLOOKUP(Table_1[[#This Row],[AÇÕES]],'Dados Status Invest STOCKS'!A4668:AD5283,2)),0)</f>
        <v>8.35</v>
      </c>
      <c r="L4682" s="65">
        <f>IFERROR(IF(Ações!$B4682="","",VLOOKUP(Table_1[[#This Row],[AÇÕES]],'Dados Status Invest STOCKS'!A4668:AD5283,3)/100),0)</f>
        <v>0</v>
      </c>
      <c r="M4682" s="66">
        <f>IFERROR(IF(Ações!$B4682="","",VLOOKUP(Table_1[[#This Row],[AÇÕES]],'Dados Status Invest STOCKS'!A4668:AD5283,28)),0)</f>
        <v>-3.7</v>
      </c>
      <c r="N4682" s="66">
        <f>IFERROR(IF(Ações!$B4682="","",VLOOKUP(Table_1[[#This Row],[AÇÕES]],'Dados Status Invest STOCKS'!A4668:AD5283,27)),0)</f>
        <v>3.65</v>
      </c>
      <c r="O4682" s="66">
        <f>IFERROR(IF(Ações!$L4682="","",Ações!$K4682*Ações!$L4682),0)</f>
        <v>0</v>
      </c>
      <c r="P4682" s="67">
        <f t="shared" si="72"/>
        <v>0.06</v>
      </c>
      <c r="Q4682" s="67">
        <f>IFERROR(Ações!$O4682/Ações!$M4682,0)</f>
        <v>0</v>
      </c>
      <c r="R4682" s="67">
        <f>IFERROR(IF(Ações!$B4682="","",VLOOKUP(Table_1[[#This Row],[AÇÕES]],'Dados Status Invest STOCKS'!A4668:AD5283,18)/100),0)</f>
        <v>-1.0146999999999999</v>
      </c>
      <c r="S4682" s="65">
        <f>IFERROR(IF(Ações!$B4682="","",VLOOKUP(Table_1[[#This Row],[AÇÕES]],'Dados Status Invest STOCKS'!A4668:AD5283,25)/100),0)</f>
        <v>0</v>
      </c>
      <c r="T4682" s="67">
        <f>(1-Ações!$Q4682)*Ações!$R4682</f>
        <v>-1.0146999999999999</v>
      </c>
      <c r="U4682" s="68">
        <f>IF(Ações!$S4682=0,Ações!$T4682,IF(Ações!$T4682=0,Ações!$S4682,AVERAGE(Ações!$S4682,Ações!$T4682)))</f>
        <v>-1.0146999999999999</v>
      </c>
    </row>
    <row r="4683" spans="2:21" ht="15" customHeight="1" x14ac:dyDescent="0.2">
      <c r="B4683" s="63" t="str">
        <f>IFERROR('Dados Status Invest STOCKS'!A4670,"-")</f>
        <v>TSLA</v>
      </c>
      <c r="C4683" s="45">
        <f>IFERROR((Ações!$D4683-Ações!$K4683)/Ações!$D4683,0)</f>
        <v>0</v>
      </c>
      <c r="D4683" s="46">
        <f>(Ações!$O4683)/0.06</f>
        <v>0</v>
      </c>
      <c r="E4683" s="47">
        <f>IFERROR((Ações!$F4683-Ações!$K4683)/Ações!$F4683,0)</f>
        <v>-19.336834120155157</v>
      </c>
      <c r="F4683" s="46">
        <f>IF(OR(Ações!$N4683&lt;0,Ações!$M4683&lt;0),"",(22.5*Ações!$M4683*Ações!$N4683)^0.5)</f>
        <v>45.729831620070506</v>
      </c>
      <c r="G4683" s="47">
        <f>IFERROR((Ações!$H4683-Ações!$K4683)/Ações!$H4683,0)</f>
        <v>0</v>
      </c>
      <c r="H4683" s="48">
        <f>IFERROR(Ações!$I4683/(Ações!$P4683-Table_1[[#This Row],[CAGR LUCRO 5A]]),0)</f>
        <v>0</v>
      </c>
      <c r="I4683" s="48">
        <f>IF(Ações!$S4683&lt;0,"",Ações!$O4683*(1+Ações!$S4683))</f>
        <v>0</v>
      </c>
      <c r="J4683" s="49">
        <f>IFERROR(IF(Ações!$B4683="","",(VLOOKUP(Table_1[[#This Row],[AÇÕES]],'Dados Status Invest STOCKS'!A4669:AD5284,4)/Table_1[[#This Row],[LPA]]))/100,0)</f>
        <v>0.77846376811594198</v>
      </c>
      <c r="K4683" s="64">
        <f>IFERROR(IF(Ações!$B4683="","",VLOOKUP(Table_1[[#This Row],[AÇÕES]],'Dados Status Invest STOCKS'!A4669:AD5284,2)),0)</f>
        <v>930</v>
      </c>
      <c r="L4683" s="65">
        <f>IFERROR(IF(Ações!$B4683="","",VLOOKUP(Table_1[[#This Row],[AÇÕES]],'Dados Status Invest STOCKS'!A4669:AD5284,3)/100),0)</f>
        <v>0</v>
      </c>
      <c r="M4683" s="66">
        <f>IFERROR(IF(Ações!$B4683="","",VLOOKUP(Table_1[[#This Row],[AÇÕES]],'Dados Status Invest STOCKS'!A4669:AD5284,28)),0)</f>
        <v>3.45</v>
      </c>
      <c r="N4683" s="66">
        <f>IFERROR(IF(Ações!$B4683="","",VLOOKUP(Table_1[[#This Row],[AÇÕES]],'Dados Status Invest STOCKS'!A4669:AD5284,27)),0)</f>
        <v>26.94</v>
      </c>
      <c r="O4683" s="66">
        <f>IFERROR(IF(Ações!$L4683="","",Ações!$K4683*Ações!$L4683),0)</f>
        <v>0</v>
      </c>
      <c r="P4683" s="67">
        <f t="shared" si="72"/>
        <v>0.06</v>
      </c>
      <c r="Q4683" s="67">
        <f>IFERROR(Ações!$O4683/Ações!$M4683,0)</f>
        <v>0</v>
      </c>
      <c r="R4683" s="67">
        <f>IFERROR(IF(Ações!$B4683="","",VLOOKUP(Table_1[[#This Row],[AÇÕES]],'Dados Status Invest STOCKS'!A4669:AD5284,18)/100),0)</f>
        <v>0.12820000000000001</v>
      </c>
      <c r="S4683" s="65">
        <f>IFERROR(IF(Ações!$B4683="","",VLOOKUP(Table_1[[#This Row],[AÇÕES]],'Dados Status Invest STOCKS'!A4669:AD5284,25)/100),0)</f>
        <v>0</v>
      </c>
      <c r="T4683" s="67">
        <f>(1-Ações!$Q4683)*Ações!$R4683</f>
        <v>0.12820000000000001</v>
      </c>
      <c r="U4683" s="68">
        <f>IF(Ações!$S4683=0,Ações!$T4683,IF(Ações!$T4683=0,Ações!$S4683,AVERAGE(Ações!$S4683,Ações!$T4683)))</f>
        <v>0.12820000000000001</v>
      </c>
    </row>
    <row r="4684" spans="2:21" ht="15" customHeight="1" x14ac:dyDescent="0.2">
      <c r="B4684" s="63" t="str">
        <f>IFERROR('Dados Status Invest STOCKS'!A4671,"-")</f>
        <v>TSLX</v>
      </c>
      <c r="C4684" s="45">
        <f>IFERROR((Ações!$D4684-Ações!$K4684)/Ações!$D4684,0)</f>
        <v>0.61538461538461553</v>
      </c>
      <c r="D4684" s="46">
        <f>(Ações!$O4684)/0.06</f>
        <v>59.852000000000004</v>
      </c>
      <c r="E4684" s="47">
        <f>IFERROR((Ações!$F4684-Ações!$K4684)/Ações!$F4684,0)</f>
        <v>0.32949585521767727</v>
      </c>
      <c r="F4684" s="46">
        <f>IF(OR(Ações!$N4684&lt;0,Ações!$M4684&lt;0),"",(22.5*Ações!$M4684*Ações!$N4684)^0.5)</f>
        <v>34.332375391166863</v>
      </c>
      <c r="G4684" s="47">
        <f>IFERROR((Ações!$H4684-Ações!$K4684)/Ações!$H4684,0)</f>
        <v>1.8805755876068375</v>
      </c>
      <c r="H4684" s="48">
        <f>IFERROR(Ações!$I4684/(Ações!$P4684-Table_1[[#This Row],[CAGR LUCRO 5A]]),0)</f>
        <v>-26.141992037914694</v>
      </c>
      <c r="I4684" s="48">
        <f>IF(Ações!$S4684&lt;0,"",Ações!$O4684*(1+Ações!$S4684))</f>
        <v>4.4127682560000006</v>
      </c>
      <c r="J4684" s="49">
        <f>IFERROR(IF(Ações!$B4684="","",(VLOOKUP(Table_1[[#This Row],[AÇÕES]],'Dados Status Invest STOCKS'!A4670:AD5285,4)/Table_1[[#This Row],[LPA]]))/100,0)</f>
        <v>2.4607843137254903E-2</v>
      </c>
      <c r="K4684" s="64">
        <f>IFERROR(IF(Ações!$B4684="","",VLOOKUP(Table_1[[#This Row],[AÇÕES]],'Dados Status Invest STOCKS'!A4670:AD5285,2)),0)</f>
        <v>23.02</v>
      </c>
      <c r="L4684" s="65">
        <f>IFERROR(IF(Ações!$B4684="","",VLOOKUP(Table_1[[#This Row],[AÇÕES]],'Dados Status Invest STOCKS'!A4670:AD5285,3)/100),0)</f>
        <v>0.156</v>
      </c>
      <c r="M4684" s="66">
        <f>IFERROR(IF(Ações!$B4684="","",VLOOKUP(Table_1[[#This Row],[AÇÕES]],'Dados Status Invest STOCKS'!A4670:AD5285,28)),0)</f>
        <v>3.06</v>
      </c>
      <c r="N4684" s="66">
        <f>IFERROR(IF(Ações!$B4684="","",VLOOKUP(Table_1[[#This Row],[AÇÕES]],'Dados Status Invest STOCKS'!A4670:AD5285,27)),0)</f>
        <v>17.12</v>
      </c>
      <c r="O4684" s="66">
        <f>IFERROR(IF(Ações!$L4684="","",Ações!$K4684*Ações!$L4684),0)</f>
        <v>3.5911200000000001</v>
      </c>
      <c r="P4684" s="67">
        <f t="shared" si="72"/>
        <v>0.06</v>
      </c>
      <c r="Q4684" s="67">
        <f>IFERROR(Ações!$O4684/Ações!$M4684,0)</f>
        <v>1.1735686274509805</v>
      </c>
      <c r="R4684" s="67">
        <f>IFERROR(IF(Ações!$B4684="","",VLOOKUP(Table_1[[#This Row],[AÇÕES]],'Dados Status Invest STOCKS'!A4670:AD5285,18)/100),0)</f>
        <v>0.17850000000000002</v>
      </c>
      <c r="S4684" s="65">
        <f>IFERROR(IF(Ações!$B4684="","",VLOOKUP(Table_1[[#This Row],[AÇÕES]],'Dados Status Invest STOCKS'!A4670:AD5285,25)/100),0)</f>
        <v>0.2288</v>
      </c>
      <c r="T4684" s="67">
        <f>(1-Ações!$Q4684)*Ações!$R4684</f>
        <v>-3.0982000000000013E-2</v>
      </c>
      <c r="U4684" s="68">
        <f>IF(Ações!$S4684=0,Ações!$T4684,IF(Ações!$T4684=0,Ações!$S4684,AVERAGE(Ações!$S4684,Ações!$T4684)))</f>
        <v>9.8908999999999997E-2</v>
      </c>
    </row>
    <row r="4685" spans="2:21" ht="15" customHeight="1" x14ac:dyDescent="0.2">
      <c r="B4685" s="63" t="str">
        <f>IFERROR('Dados Status Invest STOCKS'!A4672,"-")</f>
        <v>TSM</v>
      </c>
      <c r="C4685" s="45">
        <f>IFERROR((Ações!$D4685-Ações!$K4685)/Ações!$D4685,0)</f>
        <v>-3.10958904109589</v>
      </c>
      <c r="D4685" s="46">
        <f>(Ações!$O4685)/0.06</f>
        <v>30.650266666666667</v>
      </c>
      <c r="E4685" s="47">
        <f>IFERROR((Ações!$F4685-Ações!$K4685)/Ações!$F4685,0)</f>
        <v>-2.6436656937825802</v>
      </c>
      <c r="F4685" s="46">
        <f>IF(OR(Ações!$N4685&lt;0,Ações!$M4685&lt;0),"",(22.5*Ações!$M4685*Ações!$N4685)^0.5)</f>
        <v>34.569582004993926</v>
      </c>
      <c r="G4685" s="47">
        <f>IFERROR((Ações!$H4685-Ações!$K4685)/Ações!$H4685,0)</f>
        <v>5.5259791201496595</v>
      </c>
      <c r="H4685" s="48">
        <f>IFERROR(Ações!$I4685/(Ações!$P4685-Table_1[[#This Row],[CAGR LUCRO 5A]]),0)</f>
        <v>-27.830442133333332</v>
      </c>
      <c r="I4685" s="48">
        <f>IF(Ações!$S4685&lt;0,"",Ações!$O4685*(1+Ações!$S4685))</f>
        <v>2.0872831600000001</v>
      </c>
      <c r="J4685" s="49">
        <f>IFERROR(IF(Ações!$B4685="","",(VLOOKUP(Table_1[[#This Row],[AÇÕES]],'Dados Status Invest STOCKS'!A4671:AD5286,4)/Table_1[[#This Row],[LPA]]))/100,0)</f>
        <v>8.4145077720207254E-2</v>
      </c>
      <c r="K4685" s="64">
        <f>IFERROR(IF(Ações!$B4685="","",VLOOKUP(Table_1[[#This Row],[AÇÕES]],'Dados Status Invest STOCKS'!A4671:AD5286,2)),0)</f>
        <v>125.96</v>
      </c>
      <c r="L4685" s="65">
        <f>IFERROR(IF(Ações!$B4685="","",VLOOKUP(Table_1[[#This Row],[AÇÕES]],'Dados Status Invest STOCKS'!A4671:AD5286,3)/100),0)</f>
        <v>1.46E-2</v>
      </c>
      <c r="M4685" s="66">
        <f>IFERROR(IF(Ações!$B4685="","",VLOOKUP(Table_1[[#This Row],[AÇÕES]],'Dados Status Invest STOCKS'!A4671:AD5286,28)),0)</f>
        <v>3.86</v>
      </c>
      <c r="N4685" s="66">
        <f>IFERROR(IF(Ações!$B4685="","",VLOOKUP(Table_1[[#This Row],[AÇÕES]],'Dados Status Invest STOCKS'!A4671:AD5286,27)),0)</f>
        <v>13.76</v>
      </c>
      <c r="O4685" s="66">
        <f>IFERROR(IF(Ações!$L4685="","",Ações!$K4685*Ações!$L4685),0)</f>
        <v>1.839016</v>
      </c>
      <c r="P4685" s="67">
        <f t="shared" si="72"/>
        <v>0.06</v>
      </c>
      <c r="Q4685" s="67">
        <f>IFERROR(Ações!$O4685/Ações!$M4685,0)</f>
        <v>0.47642901554404143</v>
      </c>
      <c r="R4685" s="67">
        <f>IFERROR(IF(Ações!$B4685="","",VLOOKUP(Table_1[[#This Row],[AÇÕES]],'Dados Status Invest STOCKS'!A4671:AD5286,18)/100),0)</f>
        <v>0.28070000000000001</v>
      </c>
      <c r="S4685" s="65">
        <f>IFERROR(IF(Ações!$B4685="","",VLOOKUP(Table_1[[#This Row],[AÇÕES]],'Dados Status Invest STOCKS'!A4671:AD5286,25)/100),0)</f>
        <v>0.13500000000000001</v>
      </c>
      <c r="T4685" s="67">
        <f>(1-Ações!$Q4685)*Ações!$R4685</f>
        <v>0.14696637533678758</v>
      </c>
      <c r="U4685" s="68">
        <f>IF(Ações!$S4685=0,Ações!$T4685,IF(Ações!$T4685=0,Ações!$S4685,AVERAGE(Ações!$S4685,Ações!$T4685)))</f>
        <v>0.14098318766839379</v>
      </c>
    </row>
    <row r="4686" spans="2:21" ht="15" customHeight="1" x14ac:dyDescent="0.2">
      <c r="B4686" s="63" t="str">
        <f>IFERROR('Dados Status Invest STOCKS'!A4673,"-")</f>
        <v>TSN</v>
      </c>
      <c r="C4686" s="45">
        <f>IFERROR((Ações!$D4686-Ações!$K4686)/Ações!$D4686,0)</f>
        <v>-2.0303030303030303</v>
      </c>
      <c r="D4686" s="46">
        <f>(Ações!$O4686)/0.06</f>
        <v>29.9145</v>
      </c>
      <c r="E4686" s="47">
        <f>IFERROR((Ações!$F4686-Ações!$K4686)/Ações!$F4686,0)</f>
        <v>-0.11152000244558055</v>
      </c>
      <c r="F4686" s="46">
        <f>IF(OR(Ações!$N4686&lt;0,Ações!$M4686&lt;0),"",(22.5*Ações!$M4686*Ações!$N4686)^0.5)</f>
        <v>81.554987585064339</v>
      </c>
      <c r="G4686" s="47">
        <f>IFERROR((Ações!$H4686-Ações!$K4686)/Ações!$H4686,0)</f>
        <v>3.3010584869039765</v>
      </c>
      <c r="H4686" s="48">
        <f>IFERROR(Ações!$I4686/(Ações!$P4686-Table_1[[#This Row],[CAGR LUCRO 5A]]),0)</f>
        <v>-39.394913478260861</v>
      </c>
      <c r="I4686" s="48">
        <f>IF(Ações!$S4686&lt;0,"",Ações!$O4686*(1+Ações!$S4686))</f>
        <v>1.9933826219999999</v>
      </c>
      <c r="J4686" s="49">
        <f>IFERROR(IF(Ações!$B4686="","",(VLOOKUP(Table_1[[#This Row],[AÇÕES]],'Dados Status Invest STOCKS'!A4672:AD5287,4)/Table_1[[#This Row],[LPA]]))/100,0)</f>
        <v>2.1718266253869967E-2</v>
      </c>
      <c r="K4686" s="64">
        <f>IFERROR(IF(Ações!$B4686="","",VLOOKUP(Table_1[[#This Row],[AÇÕES]],'Dados Status Invest STOCKS'!A4672:AD5287,2)),0)</f>
        <v>90.65</v>
      </c>
      <c r="L4686" s="65">
        <f>IFERROR(IF(Ações!$B4686="","",VLOOKUP(Table_1[[#This Row],[AÇÕES]],'Dados Status Invest STOCKS'!A4672:AD5287,3)/100),0)</f>
        <v>1.9799999999999998E-2</v>
      </c>
      <c r="M4686" s="66">
        <f>IFERROR(IF(Ações!$B4686="","",VLOOKUP(Table_1[[#This Row],[AÇÕES]],'Dados Status Invest STOCKS'!A4672:AD5287,28)),0)</f>
        <v>6.46</v>
      </c>
      <c r="N4686" s="66">
        <f>IFERROR(IF(Ações!$B4686="","",VLOOKUP(Table_1[[#This Row],[AÇÕES]],'Dados Status Invest STOCKS'!A4672:AD5287,27)),0)</f>
        <v>45.76</v>
      </c>
      <c r="O4686" s="66">
        <f>IFERROR(IF(Ações!$L4686="","",Ações!$K4686*Ações!$L4686),0)</f>
        <v>1.79487</v>
      </c>
      <c r="P4686" s="67">
        <f t="shared" si="72"/>
        <v>0.06</v>
      </c>
      <c r="Q4686" s="67">
        <f>IFERROR(Ações!$O4686/Ações!$M4686,0)</f>
        <v>0.27784365325077398</v>
      </c>
      <c r="R4686" s="67">
        <f>IFERROR(IF(Ações!$B4686="","",VLOOKUP(Table_1[[#This Row],[AÇÕES]],'Dados Status Invest STOCKS'!A4672:AD5287,18)/100),0)</f>
        <v>0.14119999999999999</v>
      </c>
      <c r="S4686" s="65">
        <f>IFERROR(IF(Ações!$B4686="","",VLOOKUP(Table_1[[#This Row],[AÇÕES]],'Dados Status Invest STOCKS'!A4672:AD5287,25)/100),0)</f>
        <v>0.1106</v>
      </c>
      <c r="T4686" s="67">
        <f>(1-Ações!$Q4686)*Ações!$R4686</f>
        <v>0.10196847616099071</v>
      </c>
      <c r="U4686" s="68">
        <f>IF(Ações!$S4686=0,Ações!$T4686,IF(Ações!$T4686=0,Ações!$S4686,AVERAGE(Ações!$S4686,Ações!$T4686)))</f>
        <v>0.10628423808049536</v>
      </c>
    </row>
    <row r="4687" spans="2:21" ht="15" customHeight="1" x14ac:dyDescent="0.2">
      <c r="B4687" s="63" t="str">
        <f>IFERROR('Dados Status Invest STOCKS'!A4674,"-")</f>
        <v>TSQ</v>
      </c>
      <c r="C4687" s="45">
        <f>IFERROR((Ações!$D4687-Ações!$K4687)/Ações!$D4687,0)</f>
        <v>0</v>
      </c>
      <c r="D4687" s="46">
        <f>(Ações!$O4687)/0.06</f>
        <v>0</v>
      </c>
      <c r="E4687" s="47">
        <f>IFERROR((Ações!$F4687-Ações!$K4687)/Ações!$F4687,0)</f>
        <v>-0.42271729926176022</v>
      </c>
      <c r="F4687" s="46">
        <f>IF(OR(Ações!$N4687&lt;0,Ações!$M4687&lt;0),"",(22.5*Ações!$M4687*Ações!$N4687)^0.5)</f>
        <v>8.6032551978887621</v>
      </c>
      <c r="G4687" s="47">
        <f>IFERROR((Ações!$H4687-Ações!$K4687)/Ações!$H4687,0)</f>
        <v>0</v>
      </c>
      <c r="H4687" s="48">
        <f>IFERROR(Ações!$I4687/(Ações!$P4687-Table_1[[#This Row],[CAGR LUCRO 5A]]),0)</f>
        <v>0</v>
      </c>
      <c r="I4687" s="48">
        <f>IF(Ações!$S4687&lt;0,"",Ações!$O4687*(1+Ações!$S4687))</f>
        <v>0</v>
      </c>
      <c r="J4687" s="49">
        <f>IFERROR(IF(Ações!$B4687="","",(VLOOKUP(Table_1[[#This Row],[AÇÕES]],'Dados Status Invest STOCKS'!A4673:AD5288,4)/Table_1[[#This Row],[LPA]]))/100,0)</f>
        <v>7.4843750000000001E-2</v>
      </c>
      <c r="K4687" s="64">
        <f>IFERROR(IF(Ações!$B4687="","",VLOOKUP(Table_1[[#This Row],[AÇÕES]],'Dados Status Invest STOCKS'!A4673:AD5288,2)),0)</f>
        <v>12.24</v>
      </c>
      <c r="L4687" s="65">
        <f>IFERROR(IF(Ações!$B4687="","",VLOOKUP(Table_1[[#This Row],[AÇÕES]],'Dados Status Invest STOCKS'!A4673:AD5288,3)/100),0)</f>
        <v>0</v>
      </c>
      <c r="M4687" s="66">
        <f>IFERROR(IF(Ações!$B4687="","",VLOOKUP(Table_1[[#This Row],[AÇÕES]],'Dados Status Invest STOCKS'!A4673:AD5288,28)),0)</f>
        <v>1.28</v>
      </c>
      <c r="N4687" s="66">
        <f>IFERROR(IF(Ações!$B4687="","",VLOOKUP(Table_1[[#This Row],[AÇÕES]],'Dados Status Invest STOCKS'!A4673:AD5288,27)),0)</f>
        <v>2.57</v>
      </c>
      <c r="O4687" s="66">
        <f>IFERROR(IF(Ações!$L4687="","",Ações!$K4687*Ações!$L4687),0)</f>
        <v>0</v>
      </c>
      <c r="P4687" s="67">
        <f t="shared" ref="P4687:P4750" si="73">$U$6</f>
        <v>0.06</v>
      </c>
      <c r="Q4687" s="67">
        <f>IFERROR(Ações!$O4687/Ações!$M4687,0)</f>
        <v>0</v>
      </c>
      <c r="R4687" s="67">
        <f>IFERROR(IF(Ações!$B4687="","",VLOOKUP(Table_1[[#This Row],[AÇÕES]],'Dados Status Invest STOCKS'!A4673:AD5288,18)/100),0)</f>
        <v>0.498</v>
      </c>
      <c r="S4687" s="65">
        <f>IFERROR(IF(Ações!$B4687="","",VLOOKUP(Table_1[[#This Row],[AÇÕES]],'Dados Status Invest STOCKS'!A4673:AD5288,25)/100),0)</f>
        <v>0</v>
      </c>
      <c r="T4687" s="67">
        <f>(1-Ações!$Q4687)*Ações!$R4687</f>
        <v>0.498</v>
      </c>
      <c r="U4687" s="68">
        <f>IF(Ações!$S4687=0,Ações!$T4687,IF(Ações!$T4687=0,Ações!$S4687,AVERAGE(Ações!$S4687,Ações!$T4687)))</f>
        <v>0.498</v>
      </c>
    </row>
    <row r="4688" spans="2:21" ht="15" customHeight="1" x14ac:dyDescent="0.2">
      <c r="B4688" s="63" t="str">
        <f>IFERROR('Dados Status Invest STOCKS'!A4675,"-")</f>
        <v>TSRI</v>
      </c>
      <c r="C4688" s="45">
        <f>IFERROR((Ações!$D4688-Ações!$K4688)/Ações!$D4688,0)</f>
        <v>0</v>
      </c>
      <c r="D4688" s="46">
        <f>(Ações!$O4688)/0.06</f>
        <v>0</v>
      </c>
      <c r="E4688" s="47">
        <f>IFERROR((Ações!$F4688-Ações!$K4688)/Ações!$F4688,0)</f>
        <v>0.48279827627676175</v>
      </c>
      <c r="F4688" s="46">
        <f>IF(OR(Ações!$N4688&lt;0,Ações!$M4688&lt;0),"",(22.5*Ações!$M4688*Ações!$N4688)^0.5)</f>
        <v>21.364971331597896</v>
      </c>
      <c r="G4688" s="47">
        <f>IFERROR((Ações!$H4688-Ações!$K4688)/Ações!$H4688,0)</f>
        <v>0</v>
      </c>
      <c r="H4688" s="48">
        <f>IFERROR(Ações!$I4688/(Ações!$P4688-Table_1[[#This Row],[CAGR LUCRO 5A]]),0)</f>
        <v>0</v>
      </c>
      <c r="I4688" s="48">
        <f>IF(Ações!$S4688&lt;0,"",Ações!$O4688*(1+Ações!$S4688))</f>
        <v>0</v>
      </c>
      <c r="J4688" s="49">
        <f>IFERROR(IF(Ações!$B4688="","",(VLOOKUP(Table_1[[#This Row],[AÇÕES]],'Dados Status Invest STOCKS'!A4674:AD5289,4)/Table_1[[#This Row],[LPA]]))/100,0)</f>
        <v>1.071651090342679E-2</v>
      </c>
      <c r="K4688" s="64">
        <f>IFERROR(IF(Ações!$B4688="","",VLOOKUP(Table_1[[#This Row],[AÇÕES]],'Dados Status Invest STOCKS'!A4674:AD5289,2)),0)</f>
        <v>11.05</v>
      </c>
      <c r="L4688" s="65">
        <f>IFERROR(IF(Ações!$B4688="","",VLOOKUP(Table_1[[#This Row],[AÇÕES]],'Dados Status Invest STOCKS'!A4674:AD5289,3)/100),0)</f>
        <v>0</v>
      </c>
      <c r="M4688" s="66">
        <f>IFERROR(IF(Ações!$B4688="","",VLOOKUP(Table_1[[#This Row],[AÇÕES]],'Dados Status Invest STOCKS'!A4674:AD5289,28)),0)</f>
        <v>3.21</v>
      </c>
      <c r="N4688" s="66">
        <f>IFERROR(IF(Ações!$B4688="","",VLOOKUP(Table_1[[#This Row],[AÇÕES]],'Dados Status Invest STOCKS'!A4674:AD5289,27)),0)</f>
        <v>6.32</v>
      </c>
      <c r="O4688" s="66">
        <f>IFERROR(IF(Ações!$L4688="","",Ações!$K4688*Ações!$L4688),0)</f>
        <v>0</v>
      </c>
      <c r="P4688" s="67">
        <f t="shared" si="73"/>
        <v>0.06</v>
      </c>
      <c r="Q4688" s="67">
        <f>IFERROR(Ações!$O4688/Ações!$M4688,0)</f>
        <v>0</v>
      </c>
      <c r="R4688" s="67">
        <f>IFERROR(IF(Ações!$B4688="","",VLOOKUP(Table_1[[#This Row],[AÇÕES]],'Dados Status Invest STOCKS'!A4674:AD5289,18)/100),0)</f>
        <v>0.50770000000000004</v>
      </c>
      <c r="S4688" s="65">
        <f>IFERROR(IF(Ações!$B4688="","",VLOOKUP(Table_1[[#This Row],[AÇÕES]],'Dados Status Invest STOCKS'!A4674:AD5289,25)/100),0)</f>
        <v>0</v>
      </c>
      <c r="T4688" s="67">
        <f>(1-Ações!$Q4688)*Ações!$R4688</f>
        <v>0.50770000000000004</v>
      </c>
      <c r="U4688" s="68">
        <f>IF(Ações!$S4688=0,Ações!$T4688,IF(Ações!$T4688=0,Ações!$S4688,AVERAGE(Ações!$S4688,Ações!$T4688)))</f>
        <v>0.50770000000000004</v>
      </c>
    </row>
    <row r="4689" spans="2:21" ht="15" customHeight="1" x14ac:dyDescent="0.2">
      <c r="B4689" s="63" t="str">
        <f>IFERROR('Dados Status Invest STOCKS'!A4676,"-")</f>
        <v>TT</v>
      </c>
      <c r="C4689" s="45">
        <f>IFERROR((Ações!$D4689-Ações!$K4689)/Ações!$D4689,0)</f>
        <v>-3.4776119402985066</v>
      </c>
      <c r="D4689" s="46">
        <f>(Ações!$O4689)/0.06</f>
        <v>39.362500000000004</v>
      </c>
      <c r="E4689" s="47">
        <f>IFERROR((Ações!$F4689-Ações!$K4689)/Ações!$F4689,0)</f>
        <v>-1.9860754227423618</v>
      </c>
      <c r="F4689" s="46">
        <f>IF(OR(Ações!$N4689&lt;0,Ações!$M4689&lt;0),"",(22.5*Ações!$M4689*Ações!$N4689)^0.5)</f>
        <v>59.023961236094614</v>
      </c>
      <c r="G4689" s="47">
        <f>IFERROR((Ações!$H4689-Ações!$K4689)/Ações!$H4689,0)</f>
        <v>0.40389342749924806</v>
      </c>
      <c r="H4689" s="48">
        <f>IFERROR(Ações!$I4689/(Ações!$P4689-Table_1[[#This Row],[CAGR LUCRO 5A]]),0)</f>
        <v>295.6686071428573</v>
      </c>
      <c r="I4689" s="48">
        <f>IF(Ações!$S4689&lt;0,"",Ações!$O4689*(1+Ações!$S4689))</f>
        <v>2.4836163000000004</v>
      </c>
      <c r="J4689" s="49">
        <f>IFERROR(IF(Ações!$B4689="","",(VLOOKUP(Table_1[[#This Row],[AÇÕES]],'Dados Status Invest STOCKS'!A4675:AD5290,4)/Table_1[[#This Row],[LPA]]))/100,0)</f>
        <v>5.4577464788732398E-2</v>
      </c>
      <c r="K4689" s="64">
        <f>IFERROR(IF(Ações!$B4689="","",VLOOKUP(Table_1[[#This Row],[AÇÕES]],'Dados Status Invest STOCKS'!A4675:AD5290,2)),0)</f>
        <v>176.25</v>
      </c>
      <c r="L4689" s="65">
        <f>IFERROR(IF(Ações!$B4689="","",VLOOKUP(Table_1[[#This Row],[AÇÕES]],'Dados Status Invest STOCKS'!A4675:AD5290,3)/100),0)</f>
        <v>1.34E-2</v>
      </c>
      <c r="M4689" s="66">
        <f>IFERROR(IF(Ações!$B4689="","",VLOOKUP(Table_1[[#This Row],[AÇÕES]],'Dados Status Invest STOCKS'!A4675:AD5290,28)),0)</f>
        <v>5.68</v>
      </c>
      <c r="N4689" s="66">
        <f>IFERROR(IF(Ações!$B4689="","",VLOOKUP(Table_1[[#This Row],[AÇÕES]],'Dados Status Invest STOCKS'!A4675:AD5290,27)),0)</f>
        <v>27.26</v>
      </c>
      <c r="O4689" s="66">
        <f>IFERROR(IF(Ações!$L4689="","",Ações!$K4689*Ações!$L4689),0)</f>
        <v>2.3617500000000002</v>
      </c>
      <c r="P4689" s="67">
        <f t="shared" si="73"/>
        <v>0.06</v>
      </c>
      <c r="Q4689" s="67">
        <f>IFERROR(Ações!$O4689/Ações!$M4689,0)</f>
        <v>0.41580105633802822</v>
      </c>
      <c r="R4689" s="67">
        <f>IFERROR(IF(Ações!$B4689="","",VLOOKUP(Table_1[[#This Row],[AÇÕES]],'Dados Status Invest STOCKS'!A4675:AD5290,18)/100),0)</f>
        <v>0.20850000000000002</v>
      </c>
      <c r="S4689" s="65">
        <f>IFERROR(IF(Ações!$B4689="","",VLOOKUP(Table_1[[#This Row],[AÇÕES]],'Dados Status Invest STOCKS'!A4675:AD5290,25)/100),0)</f>
        <v>5.16E-2</v>
      </c>
      <c r="T4689" s="67">
        <f>(1-Ações!$Q4689)*Ações!$R4689</f>
        <v>0.12180547975352113</v>
      </c>
      <c r="U4689" s="68">
        <f>IF(Ações!$S4689=0,Ações!$T4689,IF(Ações!$T4689=0,Ações!$S4689,AVERAGE(Ações!$S4689,Ações!$T4689)))</f>
        <v>8.6702739876760568E-2</v>
      </c>
    </row>
    <row r="4690" spans="2:21" ht="15" customHeight="1" x14ac:dyDescent="0.2">
      <c r="B4690" s="63" t="str">
        <f>IFERROR('Dados Status Invest STOCKS'!A4677,"-")</f>
        <v>TTC</v>
      </c>
      <c r="C4690" s="45">
        <f>IFERROR((Ações!$D4690-Ações!$K4690)/Ações!$D4690,0)</f>
        <v>-4.1724137931034475</v>
      </c>
      <c r="D4690" s="46">
        <f>(Ações!$O4690)/0.06</f>
        <v>18.088266666666669</v>
      </c>
      <c r="E4690" s="47">
        <f>IFERROR((Ações!$F4690-Ações!$K4690)/Ações!$F4690,0)</f>
        <v>-2.0009939736649134</v>
      </c>
      <c r="F4690" s="46">
        <f>IF(OR(Ações!$N4690&lt;0,Ações!$M4690&lt;0),"",(22.5*Ações!$M4690*Ações!$N4690)^0.5)</f>
        <v>31.176337180624667</v>
      </c>
      <c r="G4690" s="47">
        <f>IFERROR((Ações!$H4690-Ações!$K4690)/Ações!$H4690,0)</f>
        <v>5.7273509923593711</v>
      </c>
      <c r="H4690" s="48">
        <f>IFERROR(Ações!$I4690/(Ações!$P4690-Table_1[[#This Row],[CAGR LUCRO 5A]]),0)</f>
        <v>-19.791210796747968</v>
      </c>
      <c r="I4690" s="48">
        <f>IF(Ações!$S4690&lt;0,"",Ações!$O4690*(1+Ações!$S4690))</f>
        <v>1.2171594640000001</v>
      </c>
      <c r="J4690" s="49">
        <f>IFERROR(IF(Ações!$B4690="","",(VLOOKUP(Table_1[[#This Row],[AÇÕES]],'Dados Status Invest STOCKS'!A4676:AD5291,4)/Table_1[[#This Row],[LPA]]))/100,0)</f>
        <v>6.0841836734693878E-2</v>
      </c>
      <c r="K4690" s="64">
        <f>IFERROR(IF(Ações!$B4690="","",VLOOKUP(Table_1[[#This Row],[AÇÕES]],'Dados Status Invest STOCKS'!A4676:AD5291,2)),0)</f>
        <v>93.56</v>
      </c>
      <c r="L4690" s="65">
        <f>IFERROR(IF(Ações!$B4690="","",VLOOKUP(Table_1[[#This Row],[AÇÕES]],'Dados Status Invest STOCKS'!A4676:AD5291,3)/100),0)</f>
        <v>1.1599999999999999E-2</v>
      </c>
      <c r="M4690" s="66">
        <f>IFERROR(IF(Ações!$B4690="","",VLOOKUP(Table_1[[#This Row],[AÇÕES]],'Dados Status Invest STOCKS'!A4676:AD5291,28)),0)</f>
        <v>3.92</v>
      </c>
      <c r="N4690" s="66">
        <f>IFERROR(IF(Ações!$B4690="","",VLOOKUP(Table_1[[#This Row],[AÇÕES]],'Dados Status Invest STOCKS'!A4676:AD5291,27)),0)</f>
        <v>11.02</v>
      </c>
      <c r="O4690" s="66">
        <f>IFERROR(IF(Ações!$L4690="","",Ações!$K4690*Ações!$L4690),0)</f>
        <v>1.085296</v>
      </c>
      <c r="P4690" s="67">
        <f t="shared" si="73"/>
        <v>0.06</v>
      </c>
      <c r="Q4690" s="67">
        <f>IFERROR(Ações!$O4690/Ações!$M4690,0)</f>
        <v>0.27686122448979594</v>
      </c>
      <c r="R4690" s="67">
        <f>IFERROR(IF(Ações!$B4690="","",VLOOKUP(Table_1[[#This Row],[AÇÕES]],'Dados Status Invest STOCKS'!A4676:AD5291,18)/100),0)</f>
        <v>0.35609999999999997</v>
      </c>
      <c r="S4690" s="65">
        <f>IFERROR(IF(Ações!$B4690="","",VLOOKUP(Table_1[[#This Row],[AÇÕES]],'Dados Status Invest STOCKS'!A4676:AD5291,25)/100),0)</f>
        <v>0.1215</v>
      </c>
      <c r="T4690" s="67">
        <f>(1-Ações!$Q4690)*Ações!$R4690</f>
        <v>0.25750971795918365</v>
      </c>
      <c r="U4690" s="68">
        <f>IF(Ações!$S4690=0,Ações!$T4690,IF(Ações!$T4690=0,Ações!$S4690,AVERAGE(Ações!$S4690,Ações!$T4690)))</f>
        <v>0.18950485897959182</v>
      </c>
    </row>
    <row r="4691" spans="2:21" ht="15" customHeight="1" x14ac:dyDescent="0.2">
      <c r="B4691" s="63" t="str">
        <f>IFERROR('Dados Status Invest STOCKS'!A4678,"-")</f>
        <v>TTCF</v>
      </c>
      <c r="C4691" s="45">
        <f>IFERROR((Ações!$D4691-Ações!$K4691)/Ações!$D4691,0)</f>
        <v>0</v>
      </c>
      <c r="D4691" s="46">
        <f>(Ações!$O4691)/0.06</f>
        <v>0</v>
      </c>
      <c r="E4691" s="47">
        <f>IFERROR((Ações!$F4691-Ações!$K4691)/Ações!$F4691,0)</f>
        <v>0</v>
      </c>
      <c r="F4691" s="46" t="str">
        <f>IF(OR(Ações!$N4691&lt;0,Ações!$M4691&lt;0),"",(22.5*Ações!$M4691*Ações!$N4691)^0.5)</f>
        <v/>
      </c>
      <c r="G4691" s="47">
        <f>IFERROR((Ações!$H4691-Ações!$K4691)/Ações!$H4691,0)</f>
        <v>0</v>
      </c>
      <c r="H4691" s="48">
        <f>IFERROR(Ações!$I4691/(Ações!$P4691-Table_1[[#This Row],[CAGR LUCRO 5A]]),0)</f>
        <v>0</v>
      </c>
      <c r="I4691" s="48">
        <f>IF(Ações!$S4691&lt;0,"",Ações!$O4691*(1+Ações!$S4691))</f>
        <v>0</v>
      </c>
      <c r="J4691" s="49">
        <f>IFERROR(IF(Ações!$B4691="","",(VLOOKUP(Table_1[[#This Row],[AÇÕES]],'Dados Status Invest STOCKS'!A4677:AD5292,4)/Table_1[[#This Row],[LPA]]))/100,0)</f>
        <v>32.015000000000001</v>
      </c>
      <c r="K4691" s="64">
        <f>IFERROR(IF(Ações!$B4691="","",VLOOKUP(Table_1[[#This Row],[AÇÕES]],'Dados Status Invest STOCKS'!A4677:AD5292,2)),0)</f>
        <v>12.09</v>
      </c>
      <c r="L4691" s="65">
        <f>IFERROR(IF(Ações!$B4691="","",VLOOKUP(Table_1[[#This Row],[AÇÕES]],'Dados Status Invest STOCKS'!A4677:AD5292,3)/100),0)</f>
        <v>0</v>
      </c>
      <c r="M4691" s="66">
        <f>IFERROR(IF(Ações!$B4691="","",VLOOKUP(Table_1[[#This Row],[AÇÕES]],'Dados Status Invest STOCKS'!A4677:AD5292,28)),0)</f>
        <v>-0.06</v>
      </c>
      <c r="N4691" s="66">
        <f>IFERROR(IF(Ações!$B4691="","",VLOOKUP(Table_1[[#This Row],[AÇÕES]],'Dados Status Invest STOCKS'!A4677:AD5292,27)),0)</f>
        <v>2.76</v>
      </c>
      <c r="O4691" s="66">
        <f>IFERROR(IF(Ações!$L4691="","",Ações!$K4691*Ações!$L4691),0)</f>
        <v>0</v>
      </c>
      <c r="P4691" s="67">
        <f t="shared" si="73"/>
        <v>0.06</v>
      </c>
      <c r="Q4691" s="67">
        <f>IFERROR(Ações!$O4691/Ações!$M4691,0)</f>
        <v>0</v>
      </c>
      <c r="R4691" s="67">
        <f>IFERROR(IF(Ações!$B4691="","",VLOOKUP(Table_1[[#This Row],[AÇÕES]],'Dados Status Invest STOCKS'!A4677:AD5292,18)/100),0)</f>
        <v>-2.2799999999999997E-2</v>
      </c>
      <c r="S4691" s="65">
        <f>IFERROR(IF(Ações!$B4691="","",VLOOKUP(Table_1[[#This Row],[AÇÕES]],'Dados Status Invest STOCKS'!A4677:AD5292,25)/100),0)</f>
        <v>0</v>
      </c>
      <c r="T4691" s="67">
        <f>(1-Ações!$Q4691)*Ações!$R4691</f>
        <v>-2.2799999999999997E-2</v>
      </c>
      <c r="U4691" s="68">
        <f>IF(Ações!$S4691=0,Ações!$T4691,IF(Ações!$T4691=0,Ações!$S4691,AVERAGE(Ações!$S4691,Ações!$T4691)))</f>
        <v>-2.2799999999999997E-2</v>
      </c>
    </row>
    <row r="4692" spans="2:21" ht="15" customHeight="1" x14ac:dyDescent="0.2">
      <c r="B4692" s="63" t="str">
        <f>IFERROR('Dados Status Invest STOCKS'!A4679,"-")</f>
        <v>TTCFW</v>
      </c>
      <c r="C4692" s="45">
        <f>IFERROR((Ações!$D4692-Ações!$K4692)/Ações!$D4692,0)</f>
        <v>0</v>
      </c>
      <c r="D4692" s="46">
        <f>(Ações!$O4692)/0.06</f>
        <v>0</v>
      </c>
      <c r="E4692" s="47">
        <f>IFERROR((Ações!$F4692-Ações!$K4692)/Ações!$F4692,0)</f>
        <v>0</v>
      </c>
      <c r="F4692" s="46" t="str">
        <f>IF(OR(Ações!$N4692&lt;0,Ações!$M4692&lt;0),"",(22.5*Ações!$M4692*Ações!$N4692)^0.5)</f>
        <v/>
      </c>
      <c r="G4692" s="47">
        <f>IFERROR((Ações!$H4692-Ações!$K4692)/Ações!$H4692,0)</f>
        <v>0</v>
      </c>
      <c r="H4692" s="48">
        <f>IFERROR(Ações!$I4692/(Ações!$P4692-Table_1[[#This Row],[CAGR LUCRO 5A]]),0)</f>
        <v>0</v>
      </c>
      <c r="I4692" s="48">
        <f>IF(Ações!$S4692&lt;0,"",Ações!$O4692*(1+Ações!$S4692))</f>
        <v>0</v>
      </c>
      <c r="J4692" s="49">
        <f>IFERROR(IF(Ações!$B4692="","",(VLOOKUP(Table_1[[#This Row],[AÇÕES]],'Dados Status Invest STOCKS'!A4678:AD5293,4)/Table_1[[#This Row],[LPA]]))/100,0)</f>
        <v>33.285000000000004</v>
      </c>
      <c r="K4692" s="64">
        <f>IFERROR(IF(Ações!$B4692="","",VLOOKUP(Table_1[[#This Row],[AÇÕES]],'Dados Status Invest STOCKS'!A4678:AD5293,2)),0)</f>
        <v>12.57</v>
      </c>
      <c r="L4692" s="65">
        <f>IFERROR(IF(Ações!$B4692="","",VLOOKUP(Table_1[[#This Row],[AÇÕES]],'Dados Status Invest STOCKS'!A4678:AD5293,3)/100),0)</f>
        <v>0</v>
      </c>
      <c r="M4692" s="66">
        <f>IFERROR(IF(Ações!$B4692="","",VLOOKUP(Table_1[[#This Row],[AÇÕES]],'Dados Status Invest STOCKS'!A4678:AD5293,28)),0)</f>
        <v>-0.06</v>
      </c>
      <c r="N4692" s="66">
        <f>IFERROR(IF(Ações!$B4692="","",VLOOKUP(Table_1[[#This Row],[AÇÕES]],'Dados Status Invest STOCKS'!A4678:AD5293,27)),0)</f>
        <v>2.76</v>
      </c>
      <c r="O4692" s="66">
        <f>IFERROR(IF(Ações!$L4692="","",Ações!$K4692*Ações!$L4692),0)</f>
        <v>0</v>
      </c>
      <c r="P4692" s="67">
        <f t="shared" si="73"/>
        <v>0.06</v>
      </c>
      <c r="Q4692" s="67">
        <f>IFERROR(Ações!$O4692/Ações!$M4692,0)</f>
        <v>0</v>
      </c>
      <c r="R4692" s="67">
        <f>IFERROR(IF(Ações!$B4692="","",VLOOKUP(Table_1[[#This Row],[AÇÕES]],'Dados Status Invest STOCKS'!A4678:AD5293,18)/100),0)</f>
        <v>-2.2799999999999997E-2</v>
      </c>
      <c r="S4692" s="65">
        <f>IFERROR(IF(Ações!$B4692="","",VLOOKUP(Table_1[[#This Row],[AÇÕES]],'Dados Status Invest STOCKS'!A4678:AD5293,25)/100),0)</f>
        <v>0</v>
      </c>
      <c r="T4692" s="67">
        <f>(1-Ações!$Q4692)*Ações!$R4692</f>
        <v>-2.2799999999999997E-2</v>
      </c>
      <c r="U4692" s="68">
        <f>IF(Ações!$S4692=0,Ações!$T4692,IF(Ações!$T4692=0,Ações!$S4692,AVERAGE(Ações!$S4692,Ações!$T4692)))</f>
        <v>-2.2799999999999997E-2</v>
      </c>
    </row>
    <row r="4693" spans="2:21" ht="15" customHeight="1" x14ac:dyDescent="0.2">
      <c r="B4693" s="63" t="str">
        <f>IFERROR('Dados Status Invest STOCKS'!A4680,"-")</f>
        <v>TTD</v>
      </c>
      <c r="C4693" s="45">
        <f>IFERROR((Ações!$D4693-Ações!$K4693)/Ações!$D4693,0)</f>
        <v>0</v>
      </c>
      <c r="D4693" s="46">
        <f>(Ações!$O4693)/0.06</f>
        <v>0</v>
      </c>
      <c r="E4693" s="47">
        <f>IFERROR((Ações!$F4693-Ações!$K4693)/Ações!$F4693,0)</f>
        <v>-9.8920781289375643</v>
      </c>
      <c r="F4693" s="46">
        <f>IF(OR(Ações!$N4693&lt;0,Ações!$M4693&lt;0),"",(22.5*Ações!$M4693*Ações!$N4693)^0.5)</f>
        <v>5.9979371453859027</v>
      </c>
      <c r="G4693" s="47">
        <f>IFERROR((Ações!$H4693-Ações!$K4693)/Ações!$H4693,0)</f>
        <v>0</v>
      </c>
      <c r="H4693" s="48">
        <f>IFERROR(Ações!$I4693/(Ações!$P4693-Table_1[[#This Row],[CAGR LUCRO 5A]]),0)</f>
        <v>0</v>
      </c>
      <c r="I4693" s="48">
        <f>IF(Ações!$S4693&lt;0,"",Ações!$O4693*(1+Ações!$S4693))</f>
        <v>0</v>
      </c>
      <c r="J4693" s="49">
        <f>IFERROR(IF(Ações!$B4693="","",(VLOOKUP(Table_1[[#This Row],[AÇÕES]],'Dados Status Invest STOCKS'!A4679:AD5294,4)/Table_1[[#This Row],[LPA]]))/100,0)</f>
        <v>1.9018644067796608</v>
      </c>
      <c r="K4693" s="64">
        <f>IFERROR(IF(Ações!$B4693="","",VLOOKUP(Table_1[[#This Row],[AÇÕES]],'Dados Status Invest STOCKS'!A4679:AD5294,2)),0)</f>
        <v>65.33</v>
      </c>
      <c r="L4693" s="65">
        <f>IFERROR(IF(Ações!$B4693="","",VLOOKUP(Table_1[[#This Row],[AÇÕES]],'Dados Status Invest STOCKS'!A4679:AD5294,3)/100),0)</f>
        <v>0</v>
      </c>
      <c r="M4693" s="66">
        <f>IFERROR(IF(Ações!$B4693="","",VLOOKUP(Table_1[[#This Row],[AÇÕES]],'Dados Status Invest STOCKS'!A4679:AD5294,28)),0)</f>
        <v>0.59</v>
      </c>
      <c r="N4693" s="66">
        <f>IFERROR(IF(Ações!$B4693="","",VLOOKUP(Table_1[[#This Row],[AÇÕES]],'Dados Status Invest STOCKS'!A4679:AD5294,27)),0)</f>
        <v>2.71</v>
      </c>
      <c r="O4693" s="66">
        <f>IFERROR(IF(Ações!$L4693="","",Ações!$K4693*Ações!$L4693),0)</f>
        <v>0</v>
      </c>
      <c r="P4693" s="67">
        <f t="shared" si="73"/>
        <v>0.06</v>
      </c>
      <c r="Q4693" s="67">
        <f>IFERROR(Ações!$O4693/Ações!$M4693,0)</f>
        <v>0</v>
      </c>
      <c r="R4693" s="67">
        <f>IFERROR(IF(Ações!$B4693="","",VLOOKUP(Table_1[[#This Row],[AÇÕES]],'Dados Status Invest STOCKS'!A4679:AD5294,18)/100),0)</f>
        <v>0.2162</v>
      </c>
      <c r="S4693" s="65">
        <f>IFERROR(IF(Ações!$B4693="","",VLOOKUP(Table_1[[#This Row],[AÇÕES]],'Dados Status Invest STOCKS'!A4679:AD5294,25)/100),0)</f>
        <v>0.9423999999999999</v>
      </c>
      <c r="T4693" s="67">
        <f>(1-Ações!$Q4693)*Ações!$R4693</f>
        <v>0.2162</v>
      </c>
      <c r="U4693" s="68">
        <f>IF(Ações!$S4693=0,Ações!$T4693,IF(Ações!$T4693=0,Ações!$S4693,AVERAGE(Ações!$S4693,Ações!$T4693)))</f>
        <v>0.57929999999999993</v>
      </c>
    </row>
    <row r="4694" spans="2:21" ht="15" customHeight="1" x14ac:dyDescent="0.2">
      <c r="B4694" s="63" t="str">
        <f>IFERROR('Dados Status Invest STOCKS'!A4681,"-")</f>
        <v>TTE</v>
      </c>
      <c r="C4694" s="45">
        <f>IFERROR((Ações!$D4694-Ações!$K4694)/Ações!$D4694,0)</f>
        <v>-0.36054421768707462</v>
      </c>
      <c r="D4694" s="46">
        <f>(Ações!$O4694)/0.06</f>
        <v>40.726350000000004</v>
      </c>
      <c r="E4694" s="47">
        <f>IFERROR((Ações!$F4694-Ações!$K4694)/Ações!$F4694,0)</f>
        <v>-0.12249824429018959</v>
      </c>
      <c r="F4694" s="46">
        <f>IF(OR(Ações!$N4694&lt;0,Ações!$M4694&lt;0),"",(22.5*Ações!$M4694*Ações!$N4694)^0.5)</f>
        <v>49.363106162396221</v>
      </c>
      <c r="G4694" s="47">
        <f>IFERROR((Ações!$H4694-Ações!$K4694)/Ações!$H4694,0)</f>
        <v>-0.36054421768707462</v>
      </c>
      <c r="H4694" s="48">
        <f>IFERROR(Ações!$I4694/(Ações!$P4694-Table_1[[#This Row],[CAGR LUCRO 5A]]),0)</f>
        <v>40.726350000000004</v>
      </c>
      <c r="I4694" s="48">
        <f>IF(Ações!$S4694&lt;0,"",Ações!$O4694*(1+Ações!$S4694))</f>
        <v>2.443581</v>
      </c>
      <c r="J4694" s="49">
        <f>IFERROR(IF(Ações!$B4694="","",(VLOOKUP(Table_1[[#This Row],[AÇÕES]],'Dados Status Invest STOCKS'!A4680:AD5295,4)/Table_1[[#This Row],[LPA]]))/100,0)</f>
        <v>8.5176470588235298E-2</v>
      </c>
      <c r="K4694" s="64">
        <f>IFERROR(IF(Ações!$B4694="","",VLOOKUP(Table_1[[#This Row],[AÇÕES]],'Dados Status Invest STOCKS'!A4680:AD5295,2)),0)</f>
        <v>55.41</v>
      </c>
      <c r="L4694" s="65">
        <f>IFERROR(IF(Ações!$B4694="","",VLOOKUP(Table_1[[#This Row],[AÇÕES]],'Dados Status Invest STOCKS'!A4680:AD5295,3)/100),0)</f>
        <v>4.41E-2</v>
      </c>
      <c r="M4694" s="66">
        <f>IFERROR(IF(Ações!$B4694="","",VLOOKUP(Table_1[[#This Row],[AÇÕES]],'Dados Status Invest STOCKS'!A4680:AD5295,28)),0)</f>
        <v>2.5499999999999998</v>
      </c>
      <c r="N4694" s="66">
        <f>IFERROR(IF(Ações!$B4694="","",VLOOKUP(Table_1[[#This Row],[AÇÕES]],'Dados Status Invest STOCKS'!A4680:AD5295,27)),0)</f>
        <v>42.47</v>
      </c>
      <c r="O4694" s="66">
        <f>IFERROR(IF(Ações!$L4694="","",Ações!$K4694*Ações!$L4694),0)</f>
        <v>2.443581</v>
      </c>
      <c r="P4694" s="67">
        <f t="shared" si="73"/>
        <v>0.06</v>
      </c>
      <c r="Q4694" s="67">
        <f>IFERROR(Ações!$O4694/Ações!$M4694,0)</f>
        <v>0.95826705882352947</v>
      </c>
      <c r="R4694" s="67">
        <f>IFERROR(IF(Ações!$B4694="","",VLOOKUP(Table_1[[#This Row],[AÇÕES]],'Dados Status Invest STOCKS'!A4680:AD5295,18)/100),0)</f>
        <v>6.0100000000000001E-2</v>
      </c>
      <c r="S4694" s="65">
        <f>IFERROR(IF(Ações!$B4694="","",VLOOKUP(Table_1[[#This Row],[AÇÕES]],'Dados Status Invest STOCKS'!A4680:AD5295,25)/100),0)</f>
        <v>0</v>
      </c>
      <c r="T4694" s="67">
        <f>(1-Ações!$Q4694)*Ações!$R4694</f>
        <v>2.5081497647058788E-3</v>
      </c>
      <c r="U4694" s="68">
        <f>IF(Ações!$S4694=0,Ações!$T4694,IF(Ações!$T4694=0,Ações!$S4694,AVERAGE(Ações!$S4694,Ações!$T4694)))</f>
        <v>2.5081497647058788E-3</v>
      </c>
    </row>
    <row r="4695" spans="2:21" ht="15" customHeight="1" x14ac:dyDescent="0.2">
      <c r="B4695" s="63" t="str">
        <f>IFERROR('Dados Status Invest STOCKS'!A4682,"-")</f>
        <v>TTEC</v>
      </c>
      <c r="C4695" s="45">
        <f>IFERROR((Ações!$D4695-Ações!$K4695)/Ações!$D4695,0)</f>
        <v>-4.3097345132743374</v>
      </c>
      <c r="D4695" s="46">
        <f>(Ações!$O4695)/0.06</f>
        <v>14.970616666666665</v>
      </c>
      <c r="E4695" s="47">
        <f>IFERROR((Ações!$F4695-Ações!$K4695)/Ações!$F4695,0)</f>
        <v>-1.8462546714811137</v>
      </c>
      <c r="F4695" s="46">
        <f>IF(OR(Ações!$N4695&lt;0,Ações!$M4695&lt;0),"",(22.5*Ações!$M4695*Ações!$N4695)^0.5)</f>
        <v>27.927929568802625</v>
      </c>
      <c r="G4695" s="47">
        <f>IFERROR((Ações!$H4695-Ações!$K4695)/Ações!$H4695,0)</f>
        <v>7.1957772439505785</v>
      </c>
      <c r="H4695" s="48">
        <f>IFERROR(Ações!$I4695/(Ações!$P4695-Table_1[[#This Row],[CAGR LUCRO 5A]]),0)</f>
        <v>-12.829705922305759</v>
      </c>
      <c r="I4695" s="48">
        <f>IF(Ações!$S4695&lt;0,"",Ações!$O4695*(1+Ações!$S4695))</f>
        <v>1.0238105325999998</v>
      </c>
      <c r="J4695" s="49">
        <f>IFERROR(IF(Ações!$B4695="","",(VLOOKUP(Table_1[[#This Row],[AÇÕES]],'Dados Status Invest STOCKS'!A4681:AD5296,4)/Table_1[[#This Row],[LPA]]))/100,0)</f>
        <v>7.1621621621621626E-2</v>
      </c>
      <c r="K4695" s="64">
        <f>IFERROR(IF(Ações!$B4695="","",VLOOKUP(Table_1[[#This Row],[AÇÕES]],'Dados Status Invest STOCKS'!A4681:AD5296,2)),0)</f>
        <v>79.489999999999995</v>
      </c>
      <c r="L4695" s="65">
        <f>IFERROR(IF(Ações!$B4695="","",VLOOKUP(Table_1[[#This Row],[AÇÕES]],'Dados Status Invest STOCKS'!A4681:AD5296,3)/100),0)</f>
        <v>1.1299999999999999E-2</v>
      </c>
      <c r="M4695" s="66">
        <f>IFERROR(IF(Ações!$B4695="","",VLOOKUP(Table_1[[#This Row],[AÇÕES]],'Dados Status Invest STOCKS'!A4681:AD5296,28)),0)</f>
        <v>3.33</v>
      </c>
      <c r="N4695" s="66">
        <f>IFERROR(IF(Ações!$B4695="","",VLOOKUP(Table_1[[#This Row],[AÇÕES]],'Dados Status Invest STOCKS'!A4681:AD5296,27)),0)</f>
        <v>10.41</v>
      </c>
      <c r="O4695" s="66">
        <f>IFERROR(IF(Ações!$L4695="","",Ações!$K4695*Ações!$L4695),0)</f>
        <v>0.89823699999999984</v>
      </c>
      <c r="P4695" s="67">
        <f t="shared" si="73"/>
        <v>0.06</v>
      </c>
      <c r="Q4695" s="67">
        <f>IFERROR(Ações!$O4695/Ações!$M4695,0)</f>
        <v>0.26974084084084077</v>
      </c>
      <c r="R4695" s="67">
        <f>IFERROR(IF(Ações!$B4695="","",VLOOKUP(Table_1[[#This Row],[AÇÕES]],'Dados Status Invest STOCKS'!A4681:AD5296,18)/100),0)</f>
        <v>0.32030000000000003</v>
      </c>
      <c r="S4695" s="65">
        <f>IFERROR(IF(Ações!$B4695="","",VLOOKUP(Table_1[[#This Row],[AÇÕES]],'Dados Status Invest STOCKS'!A4681:AD5296,25)/100),0)</f>
        <v>0.13980000000000001</v>
      </c>
      <c r="T4695" s="67">
        <f>(1-Ações!$Q4695)*Ações!$R4695</f>
        <v>0.23390200867867872</v>
      </c>
      <c r="U4695" s="68">
        <f>IF(Ações!$S4695=0,Ações!$T4695,IF(Ações!$T4695=0,Ações!$S4695,AVERAGE(Ações!$S4695,Ações!$T4695)))</f>
        <v>0.18685100433933938</v>
      </c>
    </row>
    <row r="4696" spans="2:21" ht="15" customHeight="1" x14ac:dyDescent="0.2">
      <c r="B4696" s="63" t="str">
        <f>IFERROR('Dados Status Invest STOCKS'!A4683,"-")</f>
        <v>TTEK</v>
      </c>
      <c r="C4696" s="45">
        <f>IFERROR((Ações!$D4696-Ações!$K4696)/Ações!$D4696,0)</f>
        <v>-10.111111111111111</v>
      </c>
      <c r="D4696" s="46">
        <f>(Ações!$O4696)/0.06</f>
        <v>12.879900000000003</v>
      </c>
      <c r="E4696" s="47">
        <f>IFERROR((Ações!$F4696-Ações!$K4696)/Ações!$F4696,0)</f>
        <v>-2.3754712611623798</v>
      </c>
      <c r="F4696" s="46">
        <f>IF(OR(Ações!$N4696&lt;0,Ações!$M4696&lt;0),"",(22.5*Ações!$M4696*Ações!$N4696)^0.5)</f>
        <v>42.397042939337169</v>
      </c>
      <c r="G4696" s="47">
        <f>IFERROR((Ações!$H4696-Ações!$K4696)/Ações!$H4696,0)</f>
        <v>40.553983837684399</v>
      </c>
      <c r="H4696" s="48">
        <f>IFERROR(Ações!$I4696/(Ações!$P4696-Table_1[[#This Row],[CAGR LUCRO 5A]]),0)</f>
        <v>-3.6180932011114981</v>
      </c>
      <c r="I4696" s="48">
        <f>IF(Ações!$S4696&lt;0,"",Ações!$O4696*(1+Ações!$S4696))</f>
        <v>1.0416490326000003</v>
      </c>
      <c r="J4696" s="49">
        <f>IFERROR(IF(Ações!$B4696="","",(VLOOKUP(Table_1[[#This Row],[AÇÕES]],'Dados Status Invest STOCKS'!A4682:AD5297,4)/Table_1[[#This Row],[LPA]]))/100,0)</f>
        <v>0.10983379501385042</v>
      </c>
      <c r="K4696" s="64">
        <f>IFERROR(IF(Ações!$B4696="","",VLOOKUP(Table_1[[#This Row],[AÇÕES]],'Dados Status Invest STOCKS'!A4682:AD5297,2)),0)</f>
        <v>143.11000000000001</v>
      </c>
      <c r="L4696" s="65">
        <f>IFERROR(IF(Ações!$B4696="","",VLOOKUP(Table_1[[#This Row],[AÇÕES]],'Dados Status Invest STOCKS'!A4682:AD5297,3)/100),0)</f>
        <v>5.4000000000000003E-3</v>
      </c>
      <c r="M4696" s="66">
        <f>IFERROR(IF(Ações!$B4696="","",VLOOKUP(Table_1[[#This Row],[AÇÕES]],'Dados Status Invest STOCKS'!A4682:AD5297,28)),0)</f>
        <v>3.61</v>
      </c>
      <c r="N4696" s="66">
        <f>IFERROR(IF(Ações!$B4696="","",VLOOKUP(Table_1[[#This Row],[AÇÕES]],'Dados Status Invest STOCKS'!A4682:AD5297,27)),0)</f>
        <v>22.13</v>
      </c>
      <c r="O4696" s="66">
        <f>IFERROR(IF(Ações!$L4696="","",Ações!$K4696*Ações!$L4696),0)</f>
        <v>0.77279400000000009</v>
      </c>
      <c r="P4696" s="67">
        <f t="shared" si="73"/>
        <v>0.06</v>
      </c>
      <c r="Q4696" s="67">
        <f>IFERROR(Ações!$O4696/Ações!$M4696,0)</f>
        <v>0.21407036011080335</v>
      </c>
      <c r="R4696" s="67">
        <f>IFERROR(IF(Ações!$B4696="","",VLOOKUP(Table_1[[#This Row],[AÇÕES]],'Dados Status Invest STOCKS'!A4682:AD5297,18)/100),0)</f>
        <v>0.16309999999999999</v>
      </c>
      <c r="S4696" s="65">
        <f>IFERROR(IF(Ações!$B4696="","",VLOOKUP(Table_1[[#This Row],[AÇÕES]],'Dados Status Invest STOCKS'!A4682:AD5297,25)/100),0)</f>
        <v>0.34789999999999999</v>
      </c>
      <c r="T4696" s="67">
        <f>(1-Ações!$Q4696)*Ações!$R4696</f>
        <v>0.12818512426592796</v>
      </c>
      <c r="U4696" s="68">
        <f>IF(Ações!$S4696=0,Ações!$T4696,IF(Ações!$T4696=0,Ações!$S4696,AVERAGE(Ações!$S4696,Ações!$T4696)))</f>
        <v>0.23804256213296399</v>
      </c>
    </row>
    <row r="4697" spans="2:21" ht="15" customHeight="1" x14ac:dyDescent="0.2">
      <c r="B4697" s="63" t="str">
        <f>IFERROR('Dados Status Invest STOCKS'!A4684,"-")</f>
        <v>TTGT</v>
      </c>
      <c r="C4697" s="45">
        <f>IFERROR((Ações!$D4697-Ações!$K4697)/Ações!$D4697,0)</f>
        <v>0</v>
      </c>
      <c r="D4697" s="46">
        <f>(Ações!$O4697)/0.06</f>
        <v>0</v>
      </c>
      <c r="E4697" s="47">
        <f>IFERROR((Ações!$F4697-Ações!$K4697)/Ações!$F4697,0)</f>
        <v>-6.7595291112549845</v>
      </c>
      <c r="F4697" s="46">
        <f>IF(OR(Ações!$N4697&lt;0,Ações!$M4697&lt;0),"",(22.5*Ações!$M4697*Ações!$N4697)^0.5)</f>
        <v>10.678483038334612</v>
      </c>
      <c r="G4697" s="47">
        <f>IFERROR((Ações!$H4697-Ações!$K4697)/Ações!$H4697,0)</f>
        <v>0</v>
      </c>
      <c r="H4697" s="48">
        <f>IFERROR(Ações!$I4697/(Ações!$P4697-Table_1[[#This Row],[CAGR LUCRO 5A]]),0)</f>
        <v>0</v>
      </c>
      <c r="I4697" s="48">
        <f>IF(Ações!$S4697&lt;0,"",Ações!$O4697*(1+Ações!$S4697))</f>
        <v>0</v>
      </c>
      <c r="J4697" s="49">
        <f>IFERROR(IF(Ações!$B4697="","",(VLOOKUP(Table_1[[#This Row],[AÇÕES]],'Dados Status Invest STOCKS'!A4683:AD5298,4)/Table_1[[#This Row],[LPA]]))/100,0)</f>
        <v>1.6871428571428573</v>
      </c>
      <c r="K4697" s="64">
        <f>IFERROR(IF(Ações!$B4697="","",VLOOKUP(Table_1[[#This Row],[AÇÕES]],'Dados Status Invest STOCKS'!A4683:AD5298,2)),0)</f>
        <v>82.86</v>
      </c>
      <c r="L4697" s="65">
        <f>IFERROR(IF(Ações!$B4697="","",VLOOKUP(Table_1[[#This Row],[AÇÕES]],'Dados Status Invest STOCKS'!A4683:AD5298,3)/100),0)</f>
        <v>0</v>
      </c>
      <c r="M4697" s="66">
        <f>IFERROR(IF(Ações!$B4697="","",VLOOKUP(Table_1[[#This Row],[AÇÕES]],'Dados Status Invest STOCKS'!A4683:AD5298,28)),0)</f>
        <v>0.7</v>
      </c>
      <c r="N4697" s="66">
        <f>IFERROR(IF(Ações!$B4697="","",VLOOKUP(Table_1[[#This Row],[AÇÕES]],'Dados Status Invest STOCKS'!A4683:AD5298,27)),0)</f>
        <v>7.24</v>
      </c>
      <c r="O4697" s="66">
        <f>IFERROR(IF(Ações!$L4697="","",Ações!$K4697*Ações!$L4697),0)</f>
        <v>0</v>
      </c>
      <c r="P4697" s="67">
        <f t="shared" si="73"/>
        <v>0.06</v>
      </c>
      <c r="Q4697" s="67">
        <f>IFERROR(Ações!$O4697/Ações!$M4697,0)</f>
        <v>0</v>
      </c>
      <c r="R4697" s="67">
        <f>IFERROR(IF(Ações!$B4697="","",VLOOKUP(Table_1[[#This Row],[AÇÕES]],'Dados Status Invest STOCKS'!A4683:AD5298,18)/100),0)</f>
        <v>9.6999999999999989E-2</v>
      </c>
      <c r="S4697" s="65">
        <f>IFERROR(IF(Ações!$B4697="","",VLOOKUP(Table_1[[#This Row],[AÇÕES]],'Dados Status Invest STOCKS'!A4683:AD5298,25)/100),0)</f>
        <v>0.18890000000000001</v>
      </c>
      <c r="T4697" s="67">
        <f>(1-Ações!$Q4697)*Ações!$R4697</f>
        <v>9.6999999999999989E-2</v>
      </c>
      <c r="U4697" s="68">
        <f>IF(Ações!$S4697=0,Ações!$T4697,IF(Ações!$T4697=0,Ações!$S4697,AVERAGE(Ações!$S4697,Ações!$T4697)))</f>
        <v>0.14294999999999999</v>
      </c>
    </row>
    <row r="4698" spans="2:21" ht="15" customHeight="1" x14ac:dyDescent="0.2">
      <c r="B4698" s="63" t="str">
        <f>IFERROR('Dados Status Invest STOCKS'!A4685,"-")</f>
        <v>TTI</v>
      </c>
      <c r="C4698" s="45">
        <f>IFERROR((Ações!$D4698-Ações!$K4698)/Ações!$D4698,0)</f>
        <v>0</v>
      </c>
      <c r="D4698" s="46">
        <f>(Ações!$O4698)/0.06</f>
        <v>0</v>
      </c>
      <c r="E4698" s="47">
        <f>IFERROR((Ações!$F4698-Ações!$K4698)/Ações!$F4698,0)</f>
        <v>0.17174883036605379</v>
      </c>
      <c r="F4698" s="46">
        <f>IF(OR(Ações!$N4698&lt;0,Ações!$M4698&lt;0),"",(22.5*Ações!$M4698*Ações!$N4698)^0.5)</f>
        <v>3.5496478698597698</v>
      </c>
      <c r="G4698" s="47">
        <f>IFERROR((Ações!$H4698-Ações!$K4698)/Ações!$H4698,0)</f>
        <v>0</v>
      </c>
      <c r="H4698" s="48">
        <f>IFERROR(Ações!$I4698/(Ações!$P4698-Table_1[[#This Row],[CAGR LUCRO 5A]]),0)</f>
        <v>0</v>
      </c>
      <c r="I4698" s="48">
        <f>IF(Ações!$S4698&lt;0,"",Ações!$O4698*(1+Ações!$S4698))</f>
        <v>0</v>
      </c>
      <c r="J4698" s="49">
        <f>IFERROR(IF(Ações!$B4698="","",(VLOOKUP(Table_1[[#This Row],[AÇÕES]],'Dados Status Invest STOCKS'!A4684:AD5299,4)/Table_1[[#This Row],[LPA]]))/100,0)</f>
        <v>5.9571428571428574E-2</v>
      </c>
      <c r="K4698" s="64">
        <f>IFERROR(IF(Ações!$B4698="","",VLOOKUP(Table_1[[#This Row],[AÇÕES]],'Dados Status Invest STOCKS'!A4684:AD5299,2)),0)</f>
        <v>2.94</v>
      </c>
      <c r="L4698" s="65">
        <f>IFERROR(IF(Ações!$B4698="","",VLOOKUP(Table_1[[#This Row],[AÇÕES]],'Dados Status Invest STOCKS'!A4684:AD5299,3)/100),0)</f>
        <v>0</v>
      </c>
      <c r="M4698" s="66">
        <f>IFERROR(IF(Ações!$B4698="","",VLOOKUP(Table_1[[#This Row],[AÇÕES]],'Dados Status Invest STOCKS'!A4684:AD5299,28)),0)</f>
        <v>0.7</v>
      </c>
      <c r="N4698" s="66">
        <f>IFERROR(IF(Ações!$B4698="","",VLOOKUP(Table_1[[#This Row],[AÇÕES]],'Dados Status Invest STOCKS'!A4684:AD5299,27)),0)</f>
        <v>0.8</v>
      </c>
      <c r="O4698" s="66">
        <f>IFERROR(IF(Ações!$L4698="","",Ações!$K4698*Ações!$L4698),0)</f>
        <v>0</v>
      </c>
      <c r="P4698" s="67">
        <f t="shared" si="73"/>
        <v>0.06</v>
      </c>
      <c r="Q4698" s="67">
        <f>IFERROR(Ações!$O4698/Ações!$M4698,0)</f>
        <v>0</v>
      </c>
      <c r="R4698" s="67">
        <f>IFERROR(IF(Ações!$B4698="","",VLOOKUP(Table_1[[#This Row],[AÇÕES]],'Dados Status Invest STOCKS'!A4684:AD5299,18)/100),0)</f>
        <v>0.88390000000000002</v>
      </c>
      <c r="S4698" s="65">
        <f>IFERROR(IF(Ações!$B4698="","",VLOOKUP(Table_1[[#This Row],[AÇÕES]],'Dados Status Invest STOCKS'!A4684:AD5299,25)/100),0)</f>
        <v>0</v>
      </c>
      <c r="T4698" s="67">
        <f>(1-Ações!$Q4698)*Ações!$R4698</f>
        <v>0.88390000000000002</v>
      </c>
      <c r="U4698" s="68">
        <f>IF(Ações!$S4698=0,Ações!$T4698,IF(Ações!$T4698=0,Ações!$S4698,AVERAGE(Ações!$S4698,Ações!$T4698)))</f>
        <v>0.88390000000000002</v>
      </c>
    </row>
    <row r="4699" spans="2:21" ht="15" customHeight="1" x14ac:dyDescent="0.2">
      <c r="B4699" s="63" t="str">
        <f>IFERROR('Dados Status Invest STOCKS'!A4686,"-")</f>
        <v>TTM</v>
      </c>
      <c r="C4699" s="45">
        <f>IFERROR((Ações!$D4699-Ações!$K4699)/Ações!$D4699,0)</f>
        <v>0</v>
      </c>
      <c r="D4699" s="46">
        <f>(Ações!$O4699)/0.06</f>
        <v>0</v>
      </c>
      <c r="E4699" s="47">
        <f>IFERROR((Ações!$F4699-Ações!$K4699)/Ações!$F4699,0)</f>
        <v>0</v>
      </c>
      <c r="F4699" s="46" t="str">
        <f>IF(OR(Ações!$N4699&lt;0,Ações!$M4699&lt;0),"",(22.5*Ações!$M4699*Ações!$N4699)^0.5)</f>
        <v/>
      </c>
      <c r="G4699" s="47">
        <f>IFERROR((Ações!$H4699-Ações!$K4699)/Ações!$H4699,0)</f>
        <v>0</v>
      </c>
      <c r="H4699" s="48">
        <f>IFERROR(Ações!$I4699/(Ações!$P4699-Table_1[[#This Row],[CAGR LUCRO 5A]]),0)</f>
        <v>0</v>
      </c>
      <c r="I4699" s="48">
        <f>IF(Ações!$S4699&lt;0,"",Ações!$O4699*(1+Ações!$S4699))</f>
        <v>0</v>
      </c>
      <c r="J4699" s="49">
        <f>IFERROR(IF(Ações!$B4699="","",(VLOOKUP(Table_1[[#This Row],[AÇÕES]],'Dados Status Invest STOCKS'!A4685:AD5300,4)/Table_1[[#This Row],[LPA]]))/100,0)</f>
        <v>8.9946524064171113E-2</v>
      </c>
      <c r="K4699" s="64">
        <f>IFERROR(IF(Ações!$B4699="","",VLOOKUP(Table_1[[#This Row],[AÇÕES]],'Dados Status Invest STOCKS'!A4685:AD5300,2)),0)</f>
        <v>31.51</v>
      </c>
      <c r="L4699" s="65">
        <f>IFERROR(IF(Ações!$B4699="","",VLOOKUP(Table_1[[#This Row],[AÇÕES]],'Dados Status Invest STOCKS'!A4685:AD5300,3)/100),0)</f>
        <v>0</v>
      </c>
      <c r="M4699" s="66">
        <f>IFERROR(IF(Ações!$B4699="","",VLOOKUP(Table_1[[#This Row],[AÇÕES]],'Dados Status Invest STOCKS'!A4685:AD5300,28)),0)</f>
        <v>-1.87</v>
      </c>
      <c r="N4699" s="66">
        <f>IFERROR(IF(Ações!$B4699="","",VLOOKUP(Table_1[[#This Row],[AÇÕES]],'Dados Status Invest STOCKS'!A4685:AD5300,27)),0)</f>
        <v>9.27</v>
      </c>
      <c r="O4699" s="66">
        <f>IFERROR(IF(Ações!$L4699="","",Ações!$K4699*Ações!$L4699),0)</f>
        <v>0</v>
      </c>
      <c r="P4699" s="67">
        <f t="shared" si="73"/>
        <v>0.06</v>
      </c>
      <c r="Q4699" s="67">
        <f>IFERROR(Ações!$O4699/Ações!$M4699,0)</f>
        <v>0</v>
      </c>
      <c r="R4699" s="67">
        <f>IFERROR(IF(Ações!$B4699="","",VLOOKUP(Table_1[[#This Row],[AÇÕES]],'Dados Status Invest STOCKS'!A4685:AD5300,18)/100),0)</f>
        <v>-0.2021</v>
      </c>
      <c r="S4699" s="65">
        <f>IFERROR(IF(Ações!$B4699="","",VLOOKUP(Table_1[[#This Row],[AÇÕES]],'Dados Status Invest STOCKS'!A4685:AD5300,25)/100),0)</f>
        <v>0</v>
      </c>
      <c r="T4699" s="67">
        <f>(1-Ações!$Q4699)*Ações!$R4699</f>
        <v>-0.2021</v>
      </c>
      <c r="U4699" s="68">
        <f>IF(Ações!$S4699=0,Ações!$T4699,IF(Ações!$T4699=0,Ações!$S4699,AVERAGE(Ações!$S4699,Ações!$T4699)))</f>
        <v>-0.2021</v>
      </c>
    </row>
    <row r="4700" spans="2:21" ht="15" customHeight="1" x14ac:dyDescent="0.2">
      <c r="B4700" s="63" t="str">
        <f>IFERROR('Dados Status Invest STOCKS'!A4687,"-")</f>
        <v>TTMI</v>
      </c>
      <c r="C4700" s="45">
        <f>IFERROR((Ações!$D4700-Ações!$K4700)/Ações!$D4700,0)</f>
        <v>0</v>
      </c>
      <c r="D4700" s="46">
        <f>(Ações!$O4700)/0.06</f>
        <v>0</v>
      </c>
      <c r="E4700" s="47">
        <f>IFERROR((Ações!$F4700-Ações!$K4700)/Ações!$F4700,0)</f>
        <v>0.11448092734251855</v>
      </c>
      <c r="F4700" s="46">
        <f>IF(OR(Ações!$N4700&lt;0,Ações!$M4700&lt;0),"",(22.5*Ações!$M4700*Ações!$N4700)^0.5)</f>
        <v>16.001913948025095</v>
      </c>
      <c r="G4700" s="47">
        <f>IFERROR((Ações!$H4700-Ações!$K4700)/Ações!$H4700,0)</f>
        <v>0</v>
      </c>
      <c r="H4700" s="48">
        <f>IFERROR(Ações!$I4700/(Ações!$P4700-Table_1[[#This Row],[CAGR LUCRO 5A]]),0)</f>
        <v>0</v>
      </c>
      <c r="I4700" s="48">
        <f>IF(Ações!$S4700&lt;0,"",Ações!$O4700*(1+Ações!$S4700))</f>
        <v>0</v>
      </c>
      <c r="J4700" s="49">
        <f>IFERROR(IF(Ações!$B4700="","",(VLOOKUP(Table_1[[#This Row],[AÇÕES]],'Dados Status Invest STOCKS'!A4686:AD5301,4)/Table_1[[#This Row],[LPA]]))/100,0)</f>
        <v>0.21481481481481476</v>
      </c>
      <c r="K4700" s="64">
        <f>IFERROR(IF(Ações!$B4700="","",VLOOKUP(Table_1[[#This Row],[AÇÕES]],'Dados Status Invest STOCKS'!A4686:AD5301,2)),0)</f>
        <v>14.17</v>
      </c>
      <c r="L4700" s="65">
        <f>IFERROR(IF(Ações!$B4700="","",VLOOKUP(Table_1[[#This Row],[AÇÕES]],'Dados Status Invest STOCKS'!A4686:AD5301,3)/100),0)</f>
        <v>0</v>
      </c>
      <c r="M4700" s="66">
        <f>IFERROR(IF(Ações!$B4700="","",VLOOKUP(Table_1[[#This Row],[AÇÕES]],'Dados Status Invest STOCKS'!A4686:AD5301,28)),0)</f>
        <v>0.81</v>
      </c>
      <c r="N4700" s="66">
        <f>IFERROR(IF(Ações!$B4700="","",VLOOKUP(Table_1[[#This Row],[AÇÕES]],'Dados Status Invest STOCKS'!A4686:AD5301,27)),0)</f>
        <v>14.05</v>
      </c>
      <c r="O4700" s="66">
        <f>IFERROR(IF(Ações!$L4700="","",Ações!$K4700*Ações!$L4700),0)</f>
        <v>0</v>
      </c>
      <c r="P4700" s="67">
        <f t="shared" si="73"/>
        <v>0.06</v>
      </c>
      <c r="Q4700" s="67">
        <f>IFERROR(Ações!$O4700/Ações!$M4700,0)</f>
        <v>0</v>
      </c>
      <c r="R4700" s="67">
        <f>IFERROR(IF(Ações!$B4700="","",VLOOKUP(Table_1[[#This Row],[AÇÕES]],'Dados Status Invest STOCKS'!A4686:AD5301,18)/100),0)</f>
        <v>5.79E-2</v>
      </c>
      <c r="S4700" s="65">
        <f>IFERROR(IF(Ações!$B4700="","",VLOOKUP(Table_1[[#This Row],[AÇÕES]],'Dados Status Invest STOCKS'!A4686:AD5301,25)/100),0)</f>
        <v>0</v>
      </c>
      <c r="T4700" s="67">
        <f>(1-Ações!$Q4700)*Ações!$R4700</f>
        <v>5.79E-2</v>
      </c>
      <c r="U4700" s="68">
        <f>IF(Ações!$S4700=0,Ações!$T4700,IF(Ações!$T4700=0,Ações!$S4700,AVERAGE(Ações!$S4700,Ações!$T4700)))</f>
        <v>5.79E-2</v>
      </c>
    </row>
    <row r="4701" spans="2:21" ht="15" customHeight="1" x14ac:dyDescent="0.2">
      <c r="B4701" s="63" t="str">
        <f>IFERROR('Dados Status Invest STOCKS'!A4688,"-")</f>
        <v>TTNP</v>
      </c>
      <c r="C4701" s="45">
        <f>IFERROR((Ações!$D4701-Ações!$K4701)/Ações!$D4701,0)</f>
        <v>0</v>
      </c>
      <c r="D4701" s="46">
        <f>(Ações!$O4701)/0.06</f>
        <v>0</v>
      </c>
      <c r="E4701" s="47">
        <f>IFERROR((Ações!$F4701-Ações!$K4701)/Ações!$F4701,0)</f>
        <v>0</v>
      </c>
      <c r="F4701" s="46" t="str">
        <f>IF(OR(Ações!$N4701&lt;0,Ações!$M4701&lt;0),"",(22.5*Ações!$M4701*Ações!$N4701)^0.5)</f>
        <v/>
      </c>
      <c r="G4701" s="47">
        <f>IFERROR((Ações!$H4701-Ações!$K4701)/Ações!$H4701,0)</f>
        <v>0</v>
      </c>
      <c r="H4701" s="48">
        <f>IFERROR(Ações!$I4701/(Ações!$P4701-Table_1[[#This Row],[CAGR LUCRO 5A]]),0)</f>
        <v>0</v>
      </c>
      <c r="I4701" s="48">
        <f>IF(Ações!$S4701&lt;0,"",Ações!$O4701*(1+Ações!$S4701))</f>
        <v>0</v>
      </c>
      <c r="J4701" s="49">
        <f>IFERROR(IF(Ações!$B4701="","",(VLOOKUP(Table_1[[#This Row],[AÇÕES]],'Dados Status Invest STOCKS'!A4687:AD5302,4)/Table_1[[#This Row],[LPA]]))/100,0)</f>
        <v>1.0638297872340425E-2</v>
      </c>
      <c r="K4701" s="64">
        <f>IFERROR(IF(Ações!$B4701="","",VLOOKUP(Table_1[[#This Row],[AÇÕES]],'Dados Status Invest STOCKS'!A4687:AD5302,2)),0)</f>
        <v>0.94</v>
      </c>
      <c r="L4701" s="65">
        <f>IFERROR(IF(Ações!$B4701="","",VLOOKUP(Table_1[[#This Row],[AÇÕES]],'Dados Status Invest STOCKS'!A4687:AD5302,3)/100),0)</f>
        <v>0</v>
      </c>
      <c r="M4701" s="66">
        <f>IFERROR(IF(Ações!$B4701="","",VLOOKUP(Table_1[[#This Row],[AÇÕES]],'Dados Status Invest STOCKS'!A4687:AD5302,28)),0)</f>
        <v>-0.94</v>
      </c>
      <c r="N4701" s="66">
        <f>IFERROR(IF(Ações!$B4701="","",VLOOKUP(Table_1[[#This Row],[AÇÕES]],'Dados Status Invest STOCKS'!A4687:AD5302,27)),0)</f>
        <v>0.76</v>
      </c>
      <c r="O4701" s="66">
        <f>IFERROR(IF(Ações!$L4701="","",Ações!$K4701*Ações!$L4701),0)</f>
        <v>0</v>
      </c>
      <c r="P4701" s="67">
        <f t="shared" si="73"/>
        <v>0.06</v>
      </c>
      <c r="Q4701" s="67">
        <f>IFERROR(Ações!$O4701/Ações!$M4701,0)</f>
        <v>0</v>
      </c>
      <c r="R4701" s="67">
        <f>IFERROR(IF(Ações!$B4701="","",VLOOKUP(Table_1[[#This Row],[AÇÕES]],'Dados Status Invest STOCKS'!A4687:AD5302,18)/100),0)</f>
        <v>-1.2435</v>
      </c>
      <c r="S4701" s="65">
        <f>IFERROR(IF(Ações!$B4701="","",VLOOKUP(Table_1[[#This Row],[AÇÕES]],'Dados Status Invest STOCKS'!A4687:AD5302,25)/100),0)</f>
        <v>0</v>
      </c>
      <c r="T4701" s="67">
        <f>(1-Ações!$Q4701)*Ações!$R4701</f>
        <v>-1.2435</v>
      </c>
      <c r="U4701" s="68">
        <f>IF(Ações!$S4701=0,Ações!$T4701,IF(Ações!$T4701=0,Ações!$S4701,AVERAGE(Ações!$S4701,Ações!$T4701)))</f>
        <v>-1.2435</v>
      </c>
    </row>
    <row r="4702" spans="2:21" ht="15" customHeight="1" x14ac:dyDescent="0.2">
      <c r="B4702" s="63" t="str">
        <f>IFERROR('Dados Status Invest STOCKS'!A4689,"-")</f>
        <v>TTOO</v>
      </c>
      <c r="C4702" s="45">
        <f>IFERROR((Ações!$D4702-Ações!$K4702)/Ações!$D4702,0)</f>
        <v>0</v>
      </c>
      <c r="D4702" s="46">
        <f>(Ações!$O4702)/0.06</f>
        <v>0</v>
      </c>
      <c r="E4702" s="47">
        <f>IFERROR((Ações!$F4702-Ações!$K4702)/Ações!$F4702,0)</f>
        <v>0</v>
      </c>
      <c r="F4702" s="46" t="str">
        <f>IF(OR(Ações!$N4702&lt;0,Ações!$M4702&lt;0),"",(22.5*Ações!$M4702*Ações!$N4702)^0.5)</f>
        <v/>
      </c>
      <c r="G4702" s="47">
        <f>IFERROR((Ações!$H4702-Ações!$K4702)/Ações!$H4702,0)</f>
        <v>0</v>
      </c>
      <c r="H4702" s="48">
        <f>IFERROR(Ações!$I4702/(Ações!$P4702-Table_1[[#This Row],[CAGR LUCRO 5A]]),0)</f>
        <v>0</v>
      </c>
      <c r="I4702" s="48">
        <f>IF(Ações!$S4702&lt;0,"",Ações!$O4702*(1+Ações!$S4702))</f>
        <v>0</v>
      </c>
      <c r="J4702" s="49">
        <f>IFERROR(IF(Ações!$B4702="","",(VLOOKUP(Table_1[[#This Row],[AÇÕES]],'Dados Status Invest STOCKS'!A4688:AD5303,4)/Table_1[[#This Row],[LPA]]))/100,0)</f>
        <v>4.7857142857142855E-2</v>
      </c>
      <c r="K4702" s="64">
        <f>IFERROR(IF(Ações!$B4702="","",VLOOKUP(Table_1[[#This Row],[AÇÕES]],'Dados Status Invest STOCKS'!A4688:AD5303,2)),0)</f>
        <v>0.38</v>
      </c>
      <c r="L4702" s="65">
        <f>IFERROR(IF(Ações!$B4702="","",VLOOKUP(Table_1[[#This Row],[AÇÕES]],'Dados Status Invest STOCKS'!A4688:AD5303,3)/100),0)</f>
        <v>0</v>
      </c>
      <c r="M4702" s="66">
        <f>IFERROR(IF(Ações!$B4702="","",VLOOKUP(Table_1[[#This Row],[AÇÕES]],'Dados Status Invest STOCKS'!A4688:AD5303,28)),0)</f>
        <v>-0.28000000000000003</v>
      </c>
      <c r="N4702" s="66">
        <f>IFERROR(IF(Ações!$B4702="","",VLOOKUP(Table_1[[#This Row],[AÇÕES]],'Dados Status Invest STOCKS'!A4688:AD5303,27)),0)</f>
        <v>-0.01</v>
      </c>
      <c r="O4702" s="66">
        <f>IFERROR(IF(Ações!$L4702="","",Ações!$K4702*Ações!$L4702),0)</f>
        <v>0</v>
      </c>
      <c r="P4702" s="67">
        <f t="shared" si="73"/>
        <v>0.06</v>
      </c>
      <c r="Q4702" s="67">
        <f>IFERROR(Ações!$O4702/Ações!$M4702,0)</f>
        <v>0</v>
      </c>
      <c r="R4702" s="67">
        <f>IFERROR(IF(Ações!$B4702="","",VLOOKUP(Table_1[[#This Row],[AÇÕES]],'Dados Status Invest STOCKS'!A4688:AD5303,18)/100),0)</f>
        <v>-19.084900000000001</v>
      </c>
      <c r="S4702" s="65">
        <f>IFERROR(IF(Ações!$B4702="","",VLOOKUP(Table_1[[#This Row],[AÇÕES]],'Dados Status Invest STOCKS'!A4688:AD5303,25)/100),0)</f>
        <v>0</v>
      </c>
      <c r="T4702" s="67">
        <f>(1-Ações!$Q4702)*Ações!$R4702</f>
        <v>-19.084900000000001</v>
      </c>
      <c r="U4702" s="68">
        <f>IF(Ações!$S4702=0,Ações!$T4702,IF(Ações!$T4702=0,Ações!$S4702,AVERAGE(Ações!$S4702,Ações!$T4702)))</f>
        <v>-19.084900000000001</v>
      </c>
    </row>
    <row r="4703" spans="2:21" ht="15" customHeight="1" x14ac:dyDescent="0.2">
      <c r="B4703" s="63" t="str">
        <f>IFERROR('Dados Status Invest STOCKS'!A4690,"-")</f>
        <v>TTWO</v>
      </c>
      <c r="C4703" s="45">
        <f>IFERROR((Ações!$D4703-Ações!$K4703)/Ações!$D4703,0)</f>
        <v>0</v>
      </c>
      <c r="D4703" s="46">
        <f>(Ações!$O4703)/0.06</f>
        <v>0</v>
      </c>
      <c r="E4703" s="47">
        <f>IFERROR((Ações!$F4703-Ações!$K4703)/Ações!$F4703,0)</f>
        <v>-1.8718514011571559</v>
      </c>
      <c r="F4703" s="46">
        <f>IF(OR(Ações!$N4703&lt;0,Ações!$M4703&lt;0),"",(22.5*Ações!$M4703*Ações!$N4703)^0.5)</f>
        <v>57.45074412050726</v>
      </c>
      <c r="G4703" s="47">
        <f>IFERROR((Ações!$H4703-Ações!$K4703)/Ações!$H4703,0)</f>
        <v>0</v>
      </c>
      <c r="H4703" s="48">
        <f>IFERROR(Ações!$I4703/(Ações!$P4703-Table_1[[#This Row],[CAGR LUCRO 5A]]),0)</f>
        <v>0</v>
      </c>
      <c r="I4703" s="48">
        <f>IF(Ações!$S4703&lt;0,"",Ações!$O4703*(1+Ações!$S4703))</f>
        <v>0</v>
      </c>
      <c r="J4703" s="49">
        <f>IFERROR(IF(Ações!$B4703="","",(VLOOKUP(Table_1[[#This Row],[AÇÕES]],'Dados Status Invest STOCKS'!A4689:AD5304,4)/Table_1[[#This Row],[LPA]]))/100,0)</f>
        <v>6.9241803278688521E-2</v>
      </c>
      <c r="K4703" s="64">
        <f>IFERROR(IF(Ações!$B4703="","",VLOOKUP(Table_1[[#This Row],[AÇÕES]],'Dados Status Invest STOCKS'!A4689:AD5304,2)),0)</f>
        <v>164.99</v>
      </c>
      <c r="L4703" s="65">
        <f>IFERROR(IF(Ações!$B4703="","",VLOOKUP(Table_1[[#This Row],[AÇÕES]],'Dados Status Invest STOCKS'!A4689:AD5304,3)/100),0)</f>
        <v>0</v>
      </c>
      <c r="M4703" s="66">
        <f>IFERROR(IF(Ações!$B4703="","",VLOOKUP(Table_1[[#This Row],[AÇÕES]],'Dados Status Invest STOCKS'!A4689:AD5304,28)),0)</f>
        <v>4.88</v>
      </c>
      <c r="N4703" s="66">
        <f>IFERROR(IF(Ações!$B4703="","",VLOOKUP(Table_1[[#This Row],[AÇÕES]],'Dados Status Invest STOCKS'!A4689:AD5304,27)),0)</f>
        <v>30.06</v>
      </c>
      <c r="O4703" s="66">
        <f>IFERROR(IF(Ações!$L4703="","",Ações!$K4703*Ações!$L4703),0)</f>
        <v>0</v>
      </c>
      <c r="P4703" s="67">
        <f t="shared" si="73"/>
        <v>0.06</v>
      </c>
      <c r="Q4703" s="67">
        <f>IFERROR(Ações!$O4703/Ações!$M4703,0)</f>
        <v>0</v>
      </c>
      <c r="R4703" s="67">
        <f>IFERROR(IF(Ações!$B4703="","",VLOOKUP(Table_1[[#This Row],[AÇÕES]],'Dados Status Invest STOCKS'!A4689:AD5304,18)/100),0)</f>
        <v>0.16239999999999999</v>
      </c>
      <c r="S4703" s="65">
        <f>IFERROR(IF(Ações!$B4703="","",VLOOKUP(Table_1[[#This Row],[AÇÕES]],'Dados Status Invest STOCKS'!A4689:AD5304,25)/100),0)</f>
        <v>0</v>
      </c>
      <c r="T4703" s="67">
        <f>(1-Ações!$Q4703)*Ações!$R4703</f>
        <v>0.16239999999999999</v>
      </c>
      <c r="U4703" s="68">
        <f>IF(Ações!$S4703=0,Ações!$T4703,IF(Ações!$T4703=0,Ações!$S4703,AVERAGE(Ações!$S4703,Ações!$T4703)))</f>
        <v>0.16239999999999999</v>
      </c>
    </row>
    <row r="4704" spans="2:21" ht="15" customHeight="1" x14ac:dyDescent="0.2">
      <c r="B4704" s="63" t="str">
        <f>IFERROR('Dados Status Invest STOCKS'!A4691,"-")</f>
        <v>TU</v>
      </c>
      <c r="C4704" s="45">
        <f>IFERROR((Ações!$D4704-Ações!$K4704)/Ações!$D4704,0)</f>
        <v>-0.36986301369862995</v>
      </c>
      <c r="D4704" s="46">
        <f>(Ações!$O4704)/0.06</f>
        <v>16.892200000000003</v>
      </c>
      <c r="E4704" s="47">
        <f>IFERROR((Ações!$F4704-Ações!$K4704)/Ações!$F4704,0)</f>
        <v>-0.89236539137503912</v>
      </c>
      <c r="F4704" s="46">
        <f>IF(OR(Ações!$N4704&lt;0,Ações!$M4704&lt;0),"",(22.5*Ações!$M4704*Ações!$N4704)^0.5)</f>
        <v>12.228082433480729</v>
      </c>
      <c r="G4704" s="47">
        <f>IFERROR((Ações!$H4704-Ações!$K4704)/Ações!$H4704,0)</f>
        <v>0</v>
      </c>
      <c r="H4704" s="48">
        <f>IFERROR(Ações!$I4704/(Ações!$P4704-Table_1[[#This Row],[CAGR LUCRO 5A]]),0)</f>
        <v>0</v>
      </c>
      <c r="I4704" s="48" t="str">
        <f>IF(Ações!$S4704&lt;0,"",Ações!$O4704*(1+Ações!$S4704))</f>
        <v/>
      </c>
      <c r="J4704" s="49">
        <f>IFERROR(IF(Ações!$B4704="","",(VLOOKUP(Table_1[[#This Row],[AÇÕES]],'Dados Status Invest STOCKS'!A4690:AD5305,4)/Table_1[[#This Row],[LPA]]))/100,0)</f>
        <v>0.45971830985915496</v>
      </c>
      <c r="K4704" s="64">
        <f>IFERROR(IF(Ações!$B4704="","",VLOOKUP(Table_1[[#This Row],[AÇÕES]],'Dados Status Invest STOCKS'!A4690:AD5305,2)),0)</f>
        <v>23.14</v>
      </c>
      <c r="L4704" s="65">
        <f>IFERROR(IF(Ações!$B4704="","",VLOOKUP(Table_1[[#This Row],[AÇÕES]],'Dados Status Invest STOCKS'!A4690:AD5305,3)/100),0)</f>
        <v>4.3799999999999999E-2</v>
      </c>
      <c r="M4704" s="66">
        <f>IFERROR(IF(Ações!$B4704="","",VLOOKUP(Table_1[[#This Row],[AÇÕES]],'Dados Status Invest STOCKS'!A4690:AD5305,28)),0)</f>
        <v>0.71</v>
      </c>
      <c r="N4704" s="66">
        <f>IFERROR(IF(Ações!$B4704="","",VLOOKUP(Table_1[[#This Row],[AÇÕES]],'Dados Status Invest STOCKS'!A4690:AD5305,27)),0)</f>
        <v>9.36</v>
      </c>
      <c r="O4704" s="66">
        <f>IFERROR(IF(Ações!$L4704="","",Ações!$K4704*Ações!$L4704),0)</f>
        <v>1.0135320000000001</v>
      </c>
      <c r="P4704" s="67">
        <f t="shared" si="73"/>
        <v>0.06</v>
      </c>
      <c r="Q4704" s="67">
        <f>IFERROR(Ações!$O4704/Ações!$M4704,0)</f>
        <v>1.4275098591549298</v>
      </c>
      <c r="R4704" s="67">
        <f>IFERROR(IF(Ações!$B4704="","",VLOOKUP(Table_1[[#This Row],[AÇÕES]],'Dados Status Invest STOCKS'!A4690:AD5305,18)/100),0)</f>
        <v>7.5700000000000003E-2</v>
      </c>
      <c r="S4704" s="65">
        <f>IFERROR(IF(Ações!$B4704="","",VLOOKUP(Table_1[[#This Row],[AÇÕES]],'Dados Status Invest STOCKS'!A4690:AD5305,25)/100),0)</f>
        <v>-1.8000000000000002E-2</v>
      </c>
      <c r="T4704" s="67">
        <f>(1-Ações!$Q4704)*Ações!$R4704</f>
        <v>-3.2362496338028186E-2</v>
      </c>
      <c r="U4704" s="68">
        <f>IF(Ações!$S4704=0,Ações!$T4704,IF(Ações!$T4704=0,Ações!$S4704,AVERAGE(Ações!$S4704,Ações!$T4704)))</f>
        <v>-2.5181248169014094E-2</v>
      </c>
    </row>
    <row r="4705" spans="2:21" ht="15" customHeight="1" x14ac:dyDescent="0.2">
      <c r="B4705" s="63" t="str">
        <f>IFERROR('Dados Status Invest STOCKS'!A4692,"-")</f>
        <v>TUFN</v>
      </c>
      <c r="C4705" s="45">
        <f>IFERROR((Ações!$D4705-Ações!$K4705)/Ações!$D4705,0)</f>
        <v>0</v>
      </c>
      <c r="D4705" s="46">
        <f>(Ações!$O4705)/0.06</f>
        <v>0</v>
      </c>
      <c r="E4705" s="47">
        <f>IFERROR((Ações!$F4705-Ações!$K4705)/Ações!$F4705,0)</f>
        <v>0</v>
      </c>
      <c r="F4705" s="46" t="str">
        <f>IF(OR(Ações!$N4705&lt;0,Ações!$M4705&lt;0),"",(22.5*Ações!$M4705*Ações!$N4705)^0.5)</f>
        <v/>
      </c>
      <c r="G4705" s="47">
        <f>IFERROR((Ações!$H4705-Ações!$K4705)/Ações!$H4705,0)</f>
        <v>0</v>
      </c>
      <c r="H4705" s="48">
        <f>IFERROR(Ações!$I4705/(Ações!$P4705-Table_1[[#This Row],[CAGR LUCRO 5A]]),0)</f>
        <v>0</v>
      </c>
      <c r="I4705" s="48">
        <f>IF(Ações!$S4705&lt;0,"",Ações!$O4705*(1+Ações!$S4705))</f>
        <v>0</v>
      </c>
      <c r="J4705" s="49">
        <f>IFERROR(IF(Ações!$B4705="","",(VLOOKUP(Table_1[[#This Row],[AÇÕES]],'Dados Status Invest STOCKS'!A4691:AD5306,4)/Table_1[[#This Row],[LPA]]))/100,0)</f>
        <v>0.1150574712643678</v>
      </c>
      <c r="K4705" s="64">
        <f>IFERROR(IF(Ações!$B4705="","",VLOOKUP(Table_1[[#This Row],[AÇÕES]],'Dados Status Invest STOCKS'!A4691:AD5306,2)),0)</f>
        <v>8.75</v>
      </c>
      <c r="L4705" s="65">
        <f>IFERROR(IF(Ações!$B4705="","",VLOOKUP(Table_1[[#This Row],[AÇÕES]],'Dados Status Invest STOCKS'!A4691:AD5306,3)/100),0)</f>
        <v>0</v>
      </c>
      <c r="M4705" s="66">
        <f>IFERROR(IF(Ações!$B4705="","",VLOOKUP(Table_1[[#This Row],[AÇÕES]],'Dados Status Invest STOCKS'!A4691:AD5306,28)),0)</f>
        <v>-0.87</v>
      </c>
      <c r="N4705" s="66">
        <f>IFERROR(IF(Ações!$B4705="","",VLOOKUP(Table_1[[#This Row],[AÇÕES]],'Dados Status Invest STOCKS'!A4691:AD5306,27)),0)</f>
        <v>1.6</v>
      </c>
      <c r="O4705" s="66">
        <f>IFERROR(IF(Ações!$L4705="","",Ações!$K4705*Ações!$L4705),0)</f>
        <v>0</v>
      </c>
      <c r="P4705" s="67">
        <f t="shared" si="73"/>
        <v>0.06</v>
      </c>
      <c r="Q4705" s="67">
        <f>IFERROR(Ações!$O4705/Ações!$M4705,0)</f>
        <v>0</v>
      </c>
      <c r="R4705" s="67">
        <f>IFERROR(IF(Ações!$B4705="","",VLOOKUP(Table_1[[#This Row],[AÇÕES]],'Dados Status Invest STOCKS'!A4691:AD5306,18)/100),0)</f>
        <v>-0.54659999999999997</v>
      </c>
      <c r="S4705" s="65">
        <f>IFERROR(IF(Ações!$B4705="","",VLOOKUP(Table_1[[#This Row],[AÇÕES]],'Dados Status Invest STOCKS'!A4691:AD5306,25)/100),0)</f>
        <v>0</v>
      </c>
      <c r="T4705" s="67">
        <f>(1-Ações!$Q4705)*Ações!$R4705</f>
        <v>-0.54659999999999997</v>
      </c>
      <c r="U4705" s="68">
        <f>IF(Ações!$S4705=0,Ações!$T4705,IF(Ações!$T4705=0,Ações!$S4705,AVERAGE(Ações!$S4705,Ações!$T4705)))</f>
        <v>-0.54659999999999997</v>
      </c>
    </row>
    <row r="4706" spans="2:21" ht="15" customHeight="1" x14ac:dyDescent="0.2">
      <c r="B4706" s="63" t="str">
        <f>IFERROR('Dados Status Invest STOCKS'!A4693,"-")</f>
        <v>TUP</v>
      </c>
      <c r="C4706" s="45">
        <f>IFERROR((Ações!$D4706-Ações!$K4706)/Ações!$D4706,0)</f>
        <v>0</v>
      </c>
      <c r="D4706" s="46">
        <f>(Ações!$O4706)/0.06</f>
        <v>0</v>
      </c>
      <c r="E4706" s="47">
        <f>IFERROR((Ações!$F4706-Ações!$K4706)/Ações!$F4706,0)</f>
        <v>0</v>
      </c>
      <c r="F4706" s="46" t="str">
        <f>IF(OR(Ações!$N4706&lt;0,Ações!$M4706&lt;0),"",(22.5*Ações!$M4706*Ações!$N4706)^0.5)</f>
        <v/>
      </c>
      <c r="G4706" s="47">
        <f>IFERROR((Ações!$H4706-Ações!$K4706)/Ações!$H4706,0)</f>
        <v>0</v>
      </c>
      <c r="H4706" s="48">
        <f>IFERROR(Ações!$I4706/(Ações!$P4706-Table_1[[#This Row],[CAGR LUCRO 5A]]),0)</f>
        <v>0</v>
      </c>
      <c r="I4706" s="48" t="str">
        <f>IF(Ações!$S4706&lt;0,"",Ações!$O4706*(1+Ações!$S4706))</f>
        <v/>
      </c>
      <c r="J4706" s="49">
        <f>IFERROR(IF(Ações!$B4706="","",(VLOOKUP(Table_1[[#This Row],[AÇÕES]],'Dados Status Invest STOCKS'!A4692:AD5307,4)/Table_1[[#This Row],[LPA]]))/100,0)</f>
        <v>1.3249999999999997</v>
      </c>
      <c r="K4706" s="64">
        <f>IFERROR(IF(Ações!$B4706="","",VLOOKUP(Table_1[[#This Row],[AÇÕES]],'Dados Status Invest STOCKS'!A4692:AD5307,2)),0)</f>
        <v>15.3</v>
      </c>
      <c r="L4706" s="65">
        <f>IFERROR(IF(Ações!$B4706="","",VLOOKUP(Table_1[[#This Row],[AÇÕES]],'Dados Status Invest STOCKS'!A4692:AD5307,3)/100),0)</f>
        <v>0</v>
      </c>
      <c r="M4706" s="66">
        <f>IFERROR(IF(Ações!$B4706="","",VLOOKUP(Table_1[[#This Row],[AÇÕES]],'Dados Status Invest STOCKS'!A4692:AD5307,28)),0)</f>
        <v>0.34</v>
      </c>
      <c r="N4706" s="66">
        <f>IFERROR(IF(Ações!$B4706="","",VLOOKUP(Table_1[[#This Row],[AÇÕES]],'Dados Status Invest STOCKS'!A4692:AD5307,27)),0)</f>
        <v>-4.57</v>
      </c>
      <c r="O4706" s="66">
        <f>IFERROR(IF(Ações!$L4706="","",Ações!$K4706*Ações!$L4706),0)</f>
        <v>0</v>
      </c>
      <c r="P4706" s="67">
        <f t="shared" si="73"/>
        <v>0.06</v>
      </c>
      <c r="Q4706" s="67">
        <f>IFERROR(Ações!$O4706/Ações!$M4706,0)</f>
        <v>0</v>
      </c>
      <c r="R4706" s="67">
        <f>IFERROR(IF(Ações!$B4706="","",VLOOKUP(Table_1[[#This Row],[AÇÕES]],'Dados Status Invest STOCKS'!A4692:AD5307,18)/100),0)</f>
        <v>-7.4299999999999991E-2</v>
      </c>
      <c r="S4706" s="65">
        <f>IFERROR(IF(Ações!$B4706="","",VLOOKUP(Table_1[[#This Row],[AÇÕES]],'Dados Status Invest STOCKS'!A4692:AD5307,25)/100),0)</f>
        <v>-9.6000000000000002E-2</v>
      </c>
      <c r="T4706" s="67">
        <f>(1-Ações!$Q4706)*Ações!$R4706</f>
        <v>-7.4299999999999991E-2</v>
      </c>
      <c r="U4706" s="68">
        <f>IF(Ações!$S4706=0,Ações!$T4706,IF(Ações!$T4706=0,Ações!$S4706,AVERAGE(Ações!$S4706,Ações!$T4706)))</f>
        <v>-8.5150000000000003E-2</v>
      </c>
    </row>
    <row r="4707" spans="2:21" ht="15" customHeight="1" x14ac:dyDescent="0.2">
      <c r="B4707" s="63" t="str">
        <f>IFERROR('Dados Status Invest STOCKS'!A4694,"-")</f>
        <v>TURN</v>
      </c>
      <c r="C4707" s="45">
        <f>IFERROR((Ações!$D4707-Ações!$K4707)/Ações!$D4707,0)</f>
        <v>0</v>
      </c>
      <c r="D4707" s="46">
        <f>(Ações!$O4707)/0.06</f>
        <v>0</v>
      </c>
      <c r="E4707" s="47">
        <f>IFERROR((Ações!$F4707-Ações!$K4707)/Ações!$F4707,0)</f>
        <v>0</v>
      </c>
      <c r="F4707" s="46" t="str">
        <f>IF(OR(Ações!$N4707&lt;0,Ações!$M4707&lt;0),"",(22.5*Ações!$M4707*Ações!$N4707)^0.5)</f>
        <v/>
      </c>
      <c r="G4707" s="47">
        <f>IFERROR((Ações!$H4707-Ações!$K4707)/Ações!$H4707,0)</f>
        <v>0</v>
      </c>
      <c r="H4707" s="48">
        <f>IFERROR(Ações!$I4707/(Ações!$P4707-Table_1[[#This Row],[CAGR LUCRO 5A]]),0)</f>
        <v>0</v>
      </c>
      <c r="I4707" s="48">
        <f>IF(Ações!$S4707&lt;0,"",Ações!$O4707*(1+Ações!$S4707))</f>
        <v>0</v>
      </c>
      <c r="J4707" s="49">
        <f>IFERROR(IF(Ações!$B4707="","",(VLOOKUP(Table_1[[#This Row],[AÇÕES]],'Dados Status Invest STOCKS'!A4693:AD5308,4)/Table_1[[#This Row],[LPA]]))/100,0)</f>
        <v>2.8481012658227847E-2</v>
      </c>
      <c r="K4707" s="64">
        <f>IFERROR(IF(Ações!$B4707="","",VLOOKUP(Table_1[[#This Row],[AÇÕES]],'Dados Status Invest STOCKS'!A4693:AD5308,2)),0)</f>
        <v>7.07</v>
      </c>
      <c r="L4707" s="65">
        <f>IFERROR(IF(Ações!$B4707="","",VLOOKUP(Table_1[[#This Row],[AÇÕES]],'Dados Status Invest STOCKS'!A4693:AD5308,3)/100),0)</f>
        <v>0</v>
      </c>
      <c r="M4707" s="66">
        <f>IFERROR(IF(Ações!$B4707="","",VLOOKUP(Table_1[[#This Row],[AÇÕES]],'Dados Status Invest STOCKS'!A4693:AD5308,28)),0)</f>
        <v>-1.58</v>
      </c>
      <c r="N4707" s="66">
        <f>IFERROR(IF(Ações!$B4707="","",VLOOKUP(Table_1[[#This Row],[AÇÕES]],'Dados Status Invest STOCKS'!A4693:AD5308,27)),0)</f>
        <v>6.97</v>
      </c>
      <c r="O4707" s="66">
        <f>IFERROR(IF(Ações!$L4707="","",Ações!$K4707*Ações!$L4707),0)</f>
        <v>0</v>
      </c>
      <c r="P4707" s="67">
        <f t="shared" si="73"/>
        <v>0.06</v>
      </c>
      <c r="Q4707" s="67">
        <f>IFERROR(Ações!$O4707/Ações!$M4707,0)</f>
        <v>0</v>
      </c>
      <c r="R4707" s="67">
        <f>IFERROR(IF(Ações!$B4707="","",VLOOKUP(Table_1[[#This Row],[AÇÕES]],'Dados Status Invest STOCKS'!A4693:AD5308,18)/100),0)</f>
        <v>-0.22649999999999998</v>
      </c>
      <c r="S4707" s="65">
        <f>IFERROR(IF(Ações!$B4707="","",VLOOKUP(Table_1[[#This Row],[AÇÕES]],'Dados Status Invest STOCKS'!A4693:AD5308,25)/100),0)</f>
        <v>0</v>
      </c>
      <c r="T4707" s="67">
        <f>(1-Ações!$Q4707)*Ações!$R4707</f>
        <v>-0.22649999999999998</v>
      </c>
      <c r="U4707" s="68">
        <f>IF(Ações!$S4707=0,Ações!$T4707,IF(Ações!$T4707=0,Ações!$S4707,AVERAGE(Ações!$S4707,Ações!$T4707)))</f>
        <v>-0.22649999999999998</v>
      </c>
    </row>
    <row r="4708" spans="2:21" ht="15" customHeight="1" x14ac:dyDescent="0.2">
      <c r="B4708" s="63" t="str">
        <f>IFERROR('Dados Status Invest STOCKS'!A4695,"-")</f>
        <v>TUSK</v>
      </c>
      <c r="C4708" s="45">
        <f>IFERROR((Ações!$D4708-Ações!$K4708)/Ações!$D4708,0)</f>
        <v>0</v>
      </c>
      <c r="D4708" s="46">
        <f>(Ações!$O4708)/0.06</f>
        <v>0</v>
      </c>
      <c r="E4708" s="47">
        <f>IFERROR((Ações!$F4708-Ações!$K4708)/Ações!$F4708,0)</f>
        <v>0</v>
      </c>
      <c r="F4708" s="46" t="str">
        <f>IF(OR(Ações!$N4708&lt;0,Ações!$M4708&lt;0),"",(22.5*Ações!$M4708*Ações!$N4708)^0.5)</f>
        <v/>
      </c>
      <c r="G4708" s="47">
        <f>IFERROR((Ações!$H4708-Ações!$K4708)/Ações!$H4708,0)</f>
        <v>0</v>
      </c>
      <c r="H4708" s="48">
        <f>IFERROR(Ações!$I4708/(Ações!$P4708-Table_1[[#This Row],[CAGR LUCRO 5A]]),0)</f>
        <v>0</v>
      </c>
      <c r="I4708" s="48">
        <f>IF(Ações!$S4708&lt;0,"",Ações!$O4708*(1+Ações!$S4708))</f>
        <v>0</v>
      </c>
      <c r="J4708" s="49">
        <f>IFERROR(IF(Ações!$B4708="","",(VLOOKUP(Table_1[[#This Row],[AÇÕES]],'Dados Status Invest STOCKS'!A4694:AD5309,4)/Table_1[[#This Row],[LPA]]))/100,0)</f>
        <v>3.7850467289719625E-3</v>
      </c>
      <c r="K4708" s="64">
        <f>IFERROR(IF(Ações!$B4708="","",VLOOKUP(Table_1[[#This Row],[AÇÕES]],'Dados Status Invest STOCKS'!A4694:AD5309,2)),0)</f>
        <v>1.74</v>
      </c>
      <c r="L4708" s="65">
        <f>IFERROR(IF(Ações!$B4708="","",VLOOKUP(Table_1[[#This Row],[AÇÕES]],'Dados Status Invest STOCKS'!A4694:AD5309,3)/100),0)</f>
        <v>0</v>
      </c>
      <c r="M4708" s="66">
        <f>IFERROR(IF(Ações!$B4708="","",VLOOKUP(Table_1[[#This Row],[AÇÕES]],'Dados Status Invest STOCKS'!A4694:AD5309,28)),0)</f>
        <v>-2.14</v>
      </c>
      <c r="N4708" s="66">
        <f>IFERROR(IF(Ações!$B4708="","",VLOOKUP(Table_1[[#This Row],[AÇÕES]],'Dados Status Invest STOCKS'!A4694:AD5309,27)),0)</f>
        <v>10.199999999999999</v>
      </c>
      <c r="O4708" s="66">
        <f>IFERROR(IF(Ações!$L4708="","",Ações!$K4708*Ações!$L4708),0)</f>
        <v>0</v>
      </c>
      <c r="P4708" s="67">
        <f t="shared" si="73"/>
        <v>0.06</v>
      </c>
      <c r="Q4708" s="67">
        <f>IFERROR(Ações!$O4708/Ações!$M4708,0)</f>
        <v>0</v>
      </c>
      <c r="R4708" s="67">
        <f>IFERROR(IF(Ações!$B4708="","",VLOOKUP(Table_1[[#This Row],[AÇÕES]],'Dados Status Invest STOCKS'!A4694:AD5309,18)/100),0)</f>
        <v>-0.21</v>
      </c>
      <c r="S4708" s="65">
        <f>IFERROR(IF(Ações!$B4708="","",VLOOKUP(Table_1[[#This Row],[AÇÕES]],'Dados Status Invest STOCKS'!A4694:AD5309,25)/100),0)</f>
        <v>0</v>
      </c>
      <c r="T4708" s="67">
        <f>(1-Ações!$Q4708)*Ações!$R4708</f>
        <v>-0.21</v>
      </c>
      <c r="U4708" s="68">
        <f>IF(Ações!$S4708=0,Ações!$T4708,IF(Ações!$T4708=0,Ações!$S4708,AVERAGE(Ações!$S4708,Ações!$T4708)))</f>
        <v>-0.21</v>
      </c>
    </row>
    <row r="4709" spans="2:21" ht="15" customHeight="1" x14ac:dyDescent="0.2">
      <c r="B4709" s="63" t="str">
        <f>IFERROR('Dados Status Invest STOCKS'!A4696,"-")</f>
        <v>TV</v>
      </c>
      <c r="C4709" s="45">
        <f>IFERROR((Ações!$D4709-Ações!$K4709)/Ações!$D4709,0)</f>
        <v>-6.4074074074074048</v>
      </c>
      <c r="D4709" s="46">
        <f>(Ações!$O4709)/0.06</f>
        <v>1.2960000000000003</v>
      </c>
      <c r="E4709" s="47">
        <f>IFERROR((Ações!$F4709-Ações!$K4709)/Ações!$F4709,0)</f>
        <v>0</v>
      </c>
      <c r="F4709" s="46" t="str">
        <f>IF(OR(Ações!$N4709&lt;0,Ações!$M4709&lt;0),"",(22.5*Ações!$M4709*Ações!$N4709)^0.5)</f>
        <v/>
      </c>
      <c r="G4709" s="47">
        <f>IFERROR((Ações!$H4709-Ações!$K4709)/Ações!$H4709,0)</f>
        <v>0</v>
      </c>
      <c r="H4709" s="48">
        <f>IFERROR(Ações!$I4709/(Ações!$P4709-Table_1[[#This Row],[CAGR LUCRO 5A]]),0)</f>
        <v>0</v>
      </c>
      <c r="I4709" s="48" t="str">
        <f>IF(Ações!$S4709&lt;0,"",Ações!$O4709*(1+Ações!$S4709))</f>
        <v/>
      </c>
      <c r="J4709" s="49">
        <f>IFERROR(IF(Ações!$B4709="","",(VLOOKUP(Table_1[[#This Row],[AÇÕES]],'Dados Status Invest STOCKS'!A4695:AD5310,4)/Table_1[[#This Row],[LPA]]))/100,0)</f>
        <v>0.45673913043478265</v>
      </c>
      <c r="K4709" s="64">
        <f>IFERROR(IF(Ações!$B4709="","",VLOOKUP(Table_1[[#This Row],[AÇÕES]],'Dados Status Invest STOCKS'!A4695:AD5310,2)),0)</f>
        <v>9.6</v>
      </c>
      <c r="L4709" s="65">
        <f>IFERROR(IF(Ações!$B4709="","",VLOOKUP(Table_1[[#This Row],[AÇÕES]],'Dados Status Invest STOCKS'!A4695:AD5310,3)/100),0)</f>
        <v>8.1000000000000013E-3</v>
      </c>
      <c r="M4709" s="66">
        <f>IFERROR(IF(Ações!$B4709="","",VLOOKUP(Table_1[[#This Row],[AÇÕES]],'Dados Status Invest STOCKS'!A4695:AD5310,28)),0)</f>
        <v>-0.46</v>
      </c>
      <c r="N4709" s="66">
        <f>IFERROR(IF(Ações!$B4709="","",VLOOKUP(Table_1[[#This Row],[AÇÕES]],'Dados Status Invest STOCKS'!A4695:AD5310,27)),0)</f>
        <v>8.08</v>
      </c>
      <c r="O4709" s="66">
        <f>IFERROR(IF(Ações!$L4709="","",Ações!$K4709*Ações!$L4709),0)</f>
        <v>7.776000000000001E-2</v>
      </c>
      <c r="P4709" s="67">
        <f t="shared" si="73"/>
        <v>0.06</v>
      </c>
      <c r="Q4709" s="67">
        <f>IFERROR(Ações!$O4709/Ações!$M4709,0)</f>
        <v>-0.16904347826086957</v>
      </c>
      <c r="R4709" s="67">
        <f>IFERROR(IF(Ações!$B4709="","",VLOOKUP(Table_1[[#This Row],[AÇÕES]],'Dados Status Invest STOCKS'!A4695:AD5310,18)/100),0)</f>
        <v>-5.6399999999999999E-2</v>
      </c>
      <c r="S4709" s="65">
        <f>IFERROR(IF(Ações!$B4709="","",VLOOKUP(Table_1[[#This Row],[AÇÕES]],'Dados Status Invest STOCKS'!A4695:AD5310,25)/100),0)</f>
        <v>-0.53359999999999996</v>
      </c>
      <c r="T4709" s="67">
        <f>(1-Ações!$Q4709)*Ações!$R4709</f>
        <v>-6.5934052173913044E-2</v>
      </c>
      <c r="U4709" s="68">
        <f>IF(Ações!$S4709=0,Ações!$T4709,IF(Ações!$T4709=0,Ações!$S4709,AVERAGE(Ações!$S4709,Ações!$T4709)))</f>
        <v>-0.29976702608695649</v>
      </c>
    </row>
    <row r="4710" spans="2:21" ht="15" customHeight="1" x14ac:dyDescent="0.2">
      <c r="B4710" s="63" t="str">
        <f>IFERROR('Dados Status Invest STOCKS'!A4697,"-")</f>
        <v>TVTX</v>
      </c>
      <c r="C4710" s="45">
        <f>IFERROR((Ações!$D4710-Ações!$K4710)/Ações!$D4710,0)</f>
        <v>0</v>
      </c>
      <c r="D4710" s="46">
        <f>(Ações!$O4710)/0.06</f>
        <v>0</v>
      </c>
      <c r="E4710" s="47">
        <f>IFERROR((Ações!$F4710-Ações!$K4710)/Ações!$F4710,0)</f>
        <v>0</v>
      </c>
      <c r="F4710" s="46" t="str">
        <f>IF(OR(Ações!$N4710&lt;0,Ações!$M4710&lt;0),"",(22.5*Ações!$M4710*Ações!$N4710)^0.5)</f>
        <v/>
      </c>
      <c r="G4710" s="47">
        <f>IFERROR((Ações!$H4710-Ações!$K4710)/Ações!$H4710,0)</f>
        <v>0</v>
      </c>
      <c r="H4710" s="48">
        <f>IFERROR(Ações!$I4710/(Ações!$P4710-Table_1[[#This Row],[CAGR LUCRO 5A]]),0)</f>
        <v>0</v>
      </c>
      <c r="I4710" s="48">
        <f>IF(Ações!$S4710&lt;0,"",Ações!$O4710*(1+Ações!$S4710))</f>
        <v>0</v>
      </c>
      <c r="J4710" s="49">
        <f>IFERROR(IF(Ações!$B4710="","",(VLOOKUP(Table_1[[#This Row],[AÇÕES]],'Dados Status Invest STOCKS'!A4696:AD5311,4)/Table_1[[#This Row],[LPA]]))/100,0)</f>
        <v>1.5525672371638141E-2</v>
      </c>
      <c r="K4710" s="64">
        <f>IFERROR(IF(Ações!$B4710="","",VLOOKUP(Table_1[[#This Row],[AÇÕES]],'Dados Status Invest STOCKS'!A4696:AD5311,2)),0)</f>
        <v>25.93</v>
      </c>
      <c r="L4710" s="65">
        <f>IFERROR(IF(Ações!$B4710="","",VLOOKUP(Table_1[[#This Row],[AÇÕES]],'Dados Status Invest STOCKS'!A4696:AD5311,3)/100),0)</f>
        <v>0</v>
      </c>
      <c r="M4710" s="66">
        <f>IFERROR(IF(Ações!$B4710="","",VLOOKUP(Table_1[[#This Row],[AÇÕES]],'Dados Status Invest STOCKS'!A4696:AD5311,28)),0)</f>
        <v>-4.09</v>
      </c>
      <c r="N4710" s="66">
        <f>IFERROR(IF(Ações!$B4710="","",VLOOKUP(Table_1[[#This Row],[AÇÕES]],'Dados Status Invest STOCKS'!A4696:AD5311,27)),0)</f>
        <v>5.0199999999999996</v>
      </c>
      <c r="O4710" s="66">
        <f>IFERROR(IF(Ações!$L4710="","",Ações!$K4710*Ações!$L4710),0)</f>
        <v>0</v>
      </c>
      <c r="P4710" s="67">
        <f t="shared" si="73"/>
        <v>0.06</v>
      </c>
      <c r="Q4710" s="67">
        <f>IFERROR(Ações!$O4710/Ações!$M4710,0)</f>
        <v>0</v>
      </c>
      <c r="R4710" s="67">
        <f>IFERROR(IF(Ações!$B4710="","",VLOOKUP(Table_1[[#This Row],[AÇÕES]],'Dados Status Invest STOCKS'!A4696:AD5311,18)/100),0)</f>
        <v>-0.81379999999999997</v>
      </c>
      <c r="S4710" s="65">
        <f>IFERROR(IF(Ações!$B4710="","",VLOOKUP(Table_1[[#This Row],[AÇÕES]],'Dados Status Invest STOCKS'!A4696:AD5311,25)/100),0)</f>
        <v>0</v>
      </c>
      <c r="T4710" s="67">
        <f>(1-Ações!$Q4710)*Ações!$R4710</f>
        <v>-0.81379999999999997</v>
      </c>
      <c r="U4710" s="68">
        <f>IF(Ações!$S4710=0,Ações!$T4710,IF(Ações!$T4710=0,Ações!$S4710,AVERAGE(Ações!$S4710,Ações!$T4710)))</f>
        <v>-0.81379999999999997</v>
      </c>
    </row>
    <row r="4711" spans="2:21" ht="15" customHeight="1" x14ac:dyDescent="0.2">
      <c r="B4711" s="63" t="str">
        <f>IFERROR('Dados Status Invest STOCKS'!A4698,"-")</f>
        <v>TVTY</v>
      </c>
      <c r="C4711" s="45">
        <f>IFERROR((Ações!$D4711-Ações!$K4711)/Ações!$D4711,0)</f>
        <v>0</v>
      </c>
      <c r="D4711" s="46">
        <f>(Ações!$O4711)/0.06</f>
        <v>0</v>
      </c>
      <c r="E4711" s="47">
        <f>IFERROR((Ações!$F4711-Ações!$K4711)/Ações!$F4711,0)</f>
        <v>-1.0283625663826534</v>
      </c>
      <c r="F4711" s="46">
        <f>IF(OR(Ações!$N4711&lt;0,Ações!$M4711&lt;0),"",(22.5*Ações!$M4711*Ações!$N4711)^0.5)</f>
        <v>12.310422413548611</v>
      </c>
      <c r="G4711" s="47">
        <f>IFERROR((Ações!$H4711-Ações!$K4711)/Ações!$H4711,0)</f>
        <v>0</v>
      </c>
      <c r="H4711" s="48">
        <f>IFERROR(Ações!$I4711/(Ações!$P4711-Table_1[[#This Row],[CAGR LUCRO 5A]]),0)</f>
        <v>0</v>
      </c>
      <c r="I4711" s="48">
        <f>IF(Ações!$S4711&lt;0,"",Ações!$O4711*(1+Ações!$S4711))</f>
        <v>0</v>
      </c>
      <c r="J4711" s="49">
        <f>IFERROR(IF(Ações!$B4711="","",(VLOOKUP(Table_1[[#This Row],[AÇÕES]],'Dados Status Invest STOCKS'!A4697:AD5312,4)/Table_1[[#This Row],[LPA]]))/100,0)</f>
        <v>4.3991596638655463E-2</v>
      </c>
      <c r="K4711" s="64">
        <f>IFERROR(IF(Ações!$B4711="","",VLOOKUP(Table_1[[#This Row],[AÇÕES]],'Dados Status Invest STOCKS'!A4697:AD5312,2)),0)</f>
        <v>24.97</v>
      </c>
      <c r="L4711" s="65">
        <f>IFERROR(IF(Ações!$B4711="","",VLOOKUP(Table_1[[#This Row],[AÇÕES]],'Dados Status Invest STOCKS'!A4697:AD5312,3)/100),0)</f>
        <v>0</v>
      </c>
      <c r="M4711" s="66">
        <f>IFERROR(IF(Ações!$B4711="","",VLOOKUP(Table_1[[#This Row],[AÇÕES]],'Dados Status Invest STOCKS'!A4697:AD5312,28)),0)</f>
        <v>2.38</v>
      </c>
      <c r="N4711" s="66">
        <f>IFERROR(IF(Ações!$B4711="","",VLOOKUP(Table_1[[#This Row],[AÇÕES]],'Dados Status Invest STOCKS'!A4697:AD5312,27)),0)</f>
        <v>2.83</v>
      </c>
      <c r="O4711" s="66">
        <f>IFERROR(IF(Ações!$L4711="","",Ações!$K4711*Ações!$L4711),0)</f>
        <v>0</v>
      </c>
      <c r="P4711" s="67">
        <f t="shared" si="73"/>
        <v>0.06</v>
      </c>
      <c r="Q4711" s="67">
        <f>IFERROR(Ações!$O4711/Ações!$M4711,0)</f>
        <v>0</v>
      </c>
      <c r="R4711" s="67">
        <f>IFERROR(IF(Ações!$B4711="","",VLOOKUP(Table_1[[#This Row],[AÇÕES]],'Dados Status Invest STOCKS'!A4697:AD5312,18)/100),0)</f>
        <v>0.84340000000000004</v>
      </c>
      <c r="S4711" s="65">
        <f>IFERROR(IF(Ações!$B4711="","",VLOOKUP(Table_1[[#This Row],[AÇÕES]],'Dados Status Invest STOCKS'!A4697:AD5312,25)/100),0)</f>
        <v>0</v>
      </c>
      <c r="T4711" s="67">
        <f>(1-Ações!$Q4711)*Ações!$R4711</f>
        <v>0.84340000000000004</v>
      </c>
      <c r="U4711" s="68">
        <f>IF(Ações!$S4711=0,Ações!$T4711,IF(Ações!$T4711=0,Ações!$S4711,AVERAGE(Ações!$S4711,Ações!$T4711)))</f>
        <v>0.84340000000000004</v>
      </c>
    </row>
    <row r="4712" spans="2:21" ht="15" customHeight="1" x14ac:dyDescent="0.2">
      <c r="B4712" s="63" t="str">
        <f>IFERROR('Dados Status Invest STOCKS'!A4699,"-")</f>
        <v>TW</v>
      </c>
      <c r="C4712" s="45">
        <f>IFERROR((Ações!$D4712-Ações!$K4712)/Ações!$D4712,0)</f>
        <v>-15.666666666666664</v>
      </c>
      <c r="D4712" s="46">
        <f>(Ações!$O4712)/0.06</f>
        <v>5.3748000000000005</v>
      </c>
      <c r="E4712" s="47">
        <f>IFERROR((Ações!$F4712-Ações!$K4712)/Ações!$F4712,0)</f>
        <v>-2.6945939553345855</v>
      </c>
      <c r="F4712" s="46">
        <f>IF(OR(Ações!$N4712&lt;0,Ações!$M4712&lt;0),"",(22.5*Ações!$M4712*Ações!$N4712)^0.5)</f>
        <v>24.246236821412101</v>
      </c>
      <c r="G4712" s="47">
        <f>IFERROR((Ações!$H4712-Ações!$K4712)/Ações!$H4712,0)</f>
        <v>-15.666666666666664</v>
      </c>
      <c r="H4712" s="48">
        <f>IFERROR(Ações!$I4712/(Ações!$P4712-Table_1[[#This Row],[CAGR LUCRO 5A]]),0)</f>
        <v>5.3748000000000005</v>
      </c>
      <c r="I4712" s="48">
        <f>IF(Ações!$S4712&lt;0,"",Ações!$O4712*(1+Ações!$S4712))</f>
        <v>0.322488</v>
      </c>
      <c r="J4712" s="49">
        <f>IFERROR(IF(Ações!$B4712="","",(VLOOKUP(Table_1[[#This Row],[AÇÕES]],'Dados Status Invest STOCKS'!A4698:AD5313,4)/Table_1[[#This Row],[LPA]]))/100,0)</f>
        <v>0.67556521739130426</v>
      </c>
      <c r="K4712" s="64">
        <f>IFERROR(IF(Ações!$B4712="","",VLOOKUP(Table_1[[#This Row],[AÇÕES]],'Dados Status Invest STOCKS'!A4698:AD5313,2)),0)</f>
        <v>89.58</v>
      </c>
      <c r="L4712" s="65">
        <f>IFERROR(IF(Ações!$B4712="","",VLOOKUP(Table_1[[#This Row],[AÇÕES]],'Dados Status Invest STOCKS'!A4698:AD5313,3)/100),0)</f>
        <v>3.5999999999999999E-3</v>
      </c>
      <c r="M4712" s="66">
        <f>IFERROR(IF(Ações!$B4712="","",VLOOKUP(Table_1[[#This Row],[AÇÕES]],'Dados Status Invest STOCKS'!A4698:AD5313,28)),0)</f>
        <v>1.1499999999999999</v>
      </c>
      <c r="N4712" s="66">
        <f>IFERROR(IF(Ações!$B4712="","",VLOOKUP(Table_1[[#This Row],[AÇÕES]],'Dados Status Invest STOCKS'!A4698:AD5313,27)),0)</f>
        <v>22.72</v>
      </c>
      <c r="O4712" s="66">
        <f>IFERROR(IF(Ações!$L4712="","",Ações!$K4712*Ações!$L4712),0)</f>
        <v>0.322488</v>
      </c>
      <c r="P4712" s="67">
        <f t="shared" si="73"/>
        <v>0.06</v>
      </c>
      <c r="Q4712" s="67">
        <f>IFERROR(Ações!$O4712/Ações!$M4712,0)</f>
        <v>0.28042434782608699</v>
      </c>
      <c r="R4712" s="67">
        <f>IFERROR(IF(Ações!$B4712="","",VLOOKUP(Table_1[[#This Row],[AÇÕES]],'Dados Status Invest STOCKS'!A4698:AD5313,18)/100),0)</f>
        <v>5.0799999999999998E-2</v>
      </c>
      <c r="S4712" s="65">
        <f>IFERROR(IF(Ações!$B4712="","",VLOOKUP(Table_1[[#This Row],[AÇÕES]],'Dados Status Invest STOCKS'!A4698:AD5313,25)/100),0)</f>
        <v>0</v>
      </c>
      <c r="T4712" s="67">
        <f>(1-Ações!$Q4712)*Ações!$R4712</f>
        <v>3.6554443130434773E-2</v>
      </c>
      <c r="U4712" s="68">
        <f>IF(Ações!$S4712=0,Ações!$T4712,IF(Ações!$T4712=0,Ações!$S4712,AVERAGE(Ações!$S4712,Ações!$T4712)))</f>
        <v>3.6554443130434773E-2</v>
      </c>
    </row>
    <row r="4713" spans="2:21" ht="15" customHeight="1" x14ac:dyDescent="0.2">
      <c r="B4713" s="63" t="str">
        <f>IFERROR('Dados Status Invest STOCKS'!A4700,"-")</f>
        <v>TWCT</v>
      </c>
      <c r="C4713" s="45">
        <f>IFERROR((Ações!$D4713-Ações!$K4713)/Ações!$D4713,0)</f>
        <v>0</v>
      </c>
      <c r="D4713" s="46">
        <f>(Ações!$O4713)/0.06</f>
        <v>0</v>
      </c>
      <c r="E4713" s="47">
        <f>IFERROR((Ações!$F4713-Ações!$K4713)/Ações!$F4713,0)</f>
        <v>-16.090169152875045</v>
      </c>
      <c r="F4713" s="46">
        <f>IF(OR(Ações!$N4713&lt;0,Ações!$M4713&lt;0),"",(22.5*Ações!$M4713*Ações!$N4713)^0.5)</f>
        <v>0.58864250611045754</v>
      </c>
      <c r="G4713" s="47">
        <f>IFERROR((Ações!$H4713-Ações!$K4713)/Ações!$H4713,0)</f>
        <v>0</v>
      </c>
      <c r="H4713" s="48">
        <f>IFERROR(Ações!$I4713/(Ações!$P4713-Table_1[[#This Row],[CAGR LUCRO 5A]]),0)</f>
        <v>0</v>
      </c>
      <c r="I4713" s="48">
        <f>IF(Ações!$S4713&lt;0,"",Ações!$O4713*(1+Ações!$S4713))</f>
        <v>0</v>
      </c>
      <c r="J4713" s="49">
        <f>IFERROR(IF(Ações!$B4713="","",(VLOOKUP(Table_1[[#This Row],[AÇÕES]],'Dados Status Invest STOCKS'!A4699:AD5314,4)/Table_1[[#This Row],[LPA]]))/100,0)</f>
        <v>2.1163636363636367</v>
      </c>
      <c r="K4713" s="64">
        <f>IFERROR(IF(Ações!$B4713="","",VLOOKUP(Table_1[[#This Row],[AÇÕES]],'Dados Status Invest STOCKS'!A4699:AD5314,2)),0)</f>
        <v>10.06</v>
      </c>
      <c r="L4713" s="65">
        <f>IFERROR(IF(Ações!$B4713="","",VLOOKUP(Table_1[[#This Row],[AÇÕES]],'Dados Status Invest STOCKS'!A4699:AD5314,3)/100),0)</f>
        <v>0</v>
      </c>
      <c r="M4713" s="66">
        <f>IFERROR(IF(Ações!$B4713="","",VLOOKUP(Table_1[[#This Row],[AÇÕES]],'Dados Status Invest STOCKS'!A4699:AD5314,28)),0)</f>
        <v>0.22</v>
      </c>
      <c r="N4713" s="66">
        <f>IFERROR(IF(Ações!$B4713="","",VLOOKUP(Table_1[[#This Row],[AÇÕES]],'Dados Status Invest STOCKS'!A4699:AD5314,27)),0)</f>
        <v>7.0000000000000007E-2</v>
      </c>
      <c r="O4713" s="66">
        <f>IFERROR(IF(Ações!$L4713="","",Ações!$K4713*Ações!$L4713),0)</f>
        <v>0</v>
      </c>
      <c r="P4713" s="67">
        <f t="shared" si="73"/>
        <v>0.06</v>
      </c>
      <c r="Q4713" s="67">
        <f>IFERROR(Ações!$O4713/Ações!$M4713,0)</f>
        <v>0</v>
      </c>
      <c r="R4713" s="67">
        <f>IFERROR(IF(Ações!$B4713="","",VLOOKUP(Table_1[[#This Row],[AÇÕES]],'Dados Status Invest STOCKS'!A4699:AD5314,18)/100),0)</f>
        <v>3.2410000000000001</v>
      </c>
      <c r="S4713" s="65">
        <f>IFERROR(IF(Ações!$B4713="","",VLOOKUP(Table_1[[#This Row],[AÇÕES]],'Dados Status Invest STOCKS'!A4699:AD5314,25)/100),0)</f>
        <v>0</v>
      </c>
      <c r="T4713" s="67">
        <f>(1-Ações!$Q4713)*Ações!$R4713</f>
        <v>3.2410000000000001</v>
      </c>
      <c r="U4713" s="68">
        <f>IF(Ações!$S4713=0,Ações!$T4713,IF(Ações!$T4713=0,Ações!$S4713,AVERAGE(Ações!$S4713,Ações!$T4713)))</f>
        <v>3.2410000000000001</v>
      </c>
    </row>
    <row r="4714" spans="2:21" ht="15" customHeight="1" x14ac:dyDescent="0.2">
      <c r="B4714" s="63" t="str">
        <f>IFERROR('Dados Status Invest STOCKS'!A4701,"-")</f>
        <v>TWCTU</v>
      </c>
      <c r="C4714" s="45">
        <f>IFERROR((Ações!$D4714-Ações!$K4714)/Ações!$D4714,0)</f>
        <v>0</v>
      </c>
      <c r="D4714" s="46">
        <f>(Ações!$O4714)/0.06</f>
        <v>0</v>
      </c>
      <c r="E4714" s="47">
        <f>IFERROR((Ações!$F4714-Ações!$K4714)/Ações!$F4714,0)</f>
        <v>-15.325698365718605</v>
      </c>
      <c r="F4714" s="46">
        <f>IF(OR(Ações!$N4714&lt;0,Ações!$M4714&lt;0),"",(22.5*Ações!$M4714*Ações!$N4714)^0.5)</f>
        <v>0.58864250611045754</v>
      </c>
      <c r="G4714" s="47">
        <f>IFERROR((Ações!$H4714-Ações!$K4714)/Ações!$H4714,0)</f>
        <v>0</v>
      </c>
      <c r="H4714" s="48">
        <f>IFERROR(Ações!$I4714/(Ações!$P4714-Table_1[[#This Row],[CAGR LUCRO 5A]]),0)</f>
        <v>0</v>
      </c>
      <c r="I4714" s="48">
        <f>IF(Ações!$S4714&lt;0,"",Ações!$O4714*(1+Ações!$S4714))</f>
        <v>0</v>
      </c>
      <c r="J4714" s="49">
        <f>IFERROR(IF(Ações!$B4714="","",(VLOOKUP(Table_1[[#This Row],[AÇÕES]],'Dados Status Invest STOCKS'!A4700:AD5315,4)/Table_1[[#This Row],[LPA]]))/100,0)</f>
        <v>2.0218181818181815</v>
      </c>
      <c r="K4714" s="64">
        <f>IFERROR(IF(Ações!$B4714="","",VLOOKUP(Table_1[[#This Row],[AÇÕES]],'Dados Status Invest STOCKS'!A4700:AD5315,2)),0)</f>
        <v>9.61</v>
      </c>
      <c r="L4714" s="65">
        <f>IFERROR(IF(Ações!$B4714="","",VLOOKUP(Table_1[[#This Row],[AÇÕES]],'Dados Status Invest STOCKS'!A4700:AD5315,3)/100),0)</f>
        <v>0</v>
      </c>
      <c r="M4714" s="66">
        <f>IFERROR(IF(Ações!$B4714="","",VLOOKUP(Table_1[[#This Row],[AÇÕES]],'Dados Status Invest STOCKS'!A4700:AD5315,28)),0)</f>
        <v>0.22</v>
      </c>
      <c r="N4714" s="66">
        <f>IFERROR(IF(Ações!$B4714="","",VLOOKUP(Table_1[[#This Row],[AÇÕES]],'Dados Status Invest STOCKS'!A4700:AD5315,27)),0)</f>
        <v>7.0000000000000007E-2</v>
      </c>
      <c r="O4714" s="66">
        <f>IFERROR(IF(Ações!$L4714="","",Ações!$K4714*Ações!$L4714),0)</f>
        <v>0</v>
      </c>
      <c r="P4714" s="67">
        <f t="shared" si="73"/>
        <v>0.06</v>
      </c>
      <c r="Q4714" s="67">
        <f>IFERROR(Ações!$O4714/Ações!$M4714,0)</f>
        <v>0</v>
      </c>
      <c r="R4714" s="67">
        <f>IFERROR(IF(Ações!$B4714="","",VLOOKUP(Table_1[[#This Row],[AÇÕES]],'Dados Status Invest STOCKS'!A4700:AD5315,18)/100),0)</f>
        <v>3.2410000000000001</v>
      </c>
      <c r="S4714" s="65">
        <f>IFERROR(IF(Ações!$B4714="","",VLOOKUP(Table_1[[#This Row],[AÇÕES]],'Dados Status Invest STOCKS'!A4700:AD5315,25)/100),0)</f>
        <v>0</v>
      </c>
      <c r="T4714" s="67">
        <f>(1-Ações!$Q4714)*Ações!$R4714</f>
        <v>3.2410000000000001</v>
      </c>
      <c r="U4714" s="68">
        <f>IF(Ações!$S4714=0,Ações!$T4714,IF(Ações!$T4714=0,Ações!$S4714,AVERAGE(Ações!$S4714,Ações!$T4714)))</f>
        <v>3.2410000000000001</v>
      </c>
    </row>
    <row r="4715" spans="2:21" ht="15" customHeight="1" x14ac:dyDescent="0.2">
      <c r="B4715" s="63" t="str">
        <f>IFERROR('Dados Status Invest STOCKS'!A4702,"-")</f>
        <v>TWCTW</v>
      </c>
      <c r="C4715" s="45">
        <f>IFERROR((Ações!$D4715-Ações!$K4715)/Ações!$D4715,0)</f>
        <v>0</v>
      </c>
      <c r="D4715" s="46">
        <f>(Ações!$O4715)/0.06</f>
        <v>0</v>
      </c>
      <c r="E4715" s="47">
        <f>IFERROR((Ações!$F4715-Ações!$K4715)/Ações!$F4715,0)</f>
        <v>-1.921977230909053</v>
      </c>
      <c r="F4715" s="46">
        <f>IF(OR(Ações!$N4715&lt;0,Ações!$M4715&lt;0),"",(22.5*Ações!$M4715*Ações!$N4715)^0.5)</f>
        <v>0.58864250611045754</v>
      </c>
      <c r="G4715" s="47">
        <f>IFERROR((Ações!$H4715-Ações!$K4715)/Ações!$H4715,0)</f>
        <v>0</v>
      </c>
      <c r="H4715" s="48">
        <f>IFERROR(Ações!$I4715/(Ações!$P4715-Table_1[[#This Row],[CAGR LUCRO 5A]]),0)</f>
        <v>0</v>
      </c>
      <c r="I4715" s="48">
        <f>IF(Ações!$S4715&lt;0,"",Ações!$O4715*(1+Ações!$S4715))</f>
        <v>0</v>
      </c>
      <c r="J4715" s="49">
        <f>IFERROR(IF(Ações!$B4715="","",(VLOOKUP(Table_1[[#This Row],[AÇÕES]],'Dados Status Invest STOCKS'!A4701:AD5316,4)/Table_1[[#This Row],[LPA]]))/100,0)</f>
        <v>0.36181818181818182</v>
      </c>
      <c r="K4715" s="64">
        <f>IFERROR(IF(Ações!$B4715="","",VLOOKUP(Table_1[[#This Row],[AÇÕES]],'Dados Status Invest STOCKS'!A4701:AD5316,2)),0)</f>
        <v>1.72</v>
      </c>
      <c r="L4715" s="65">
        <f>IFERROR(IF(Ações!$B4715="","",VLOOKUP(Table_1[[#This Row],[AÇÕES]],'Dados Status Invest STOCKS'!A4701:AD5316,3)/100),0)</f>
        <v>0</v>
      </c>
      <c r="M4715" s="66">
        <f>IFERROR(IF(Ações!$B4715="","",VLOOKUP(Table_1[[#This Row],[AÇÕES]],'Dados Status Invest STOCKS'!A4701:AD5316,28)),0)</f>
        <v>0.22</v>
      </c>
      <c r="N4715" s="66">
        <f>IFERROR(IF(Ações!$B4715="","",VLOOKUP(Table_1[[#This Row],[AÇÕES]],'Dados Status Invest STOCKS'!A4701:AD5316,27)),0)</f>
        <v>7.0000000000000007E-2</v>
      </c>
      <c r="O4715" s="66">
        <f>IFERROR(IF(Ações!$L4715="","",Ações!$K4715*Ações!$L4715),0)</f>
        <v>0</v>
      </c>
      <c r="P4715" s="67">
        <f t="shared" si="73"/>
        <v>0.06</v>
      </c>
      <c r="Q4715" s="67">
        <f>IFERROR(Ações!$O4715/Ações!$M4715,0)</f>
        <v>0</v>
      </c>
      <c r="R4715" s="67">
        <f>IFERROR(IF(Ações!$B4715="","",VLOOKUP(Table_1[[#This Row],[AÇÕES]],'Dados Status Invest STOCKS'!A4701:AD5316,18)/100),0)</f>
        <v>3.2410000000000001</v>
      </c>
      <c r="S4715" s="65">
        <f>IFERROR(IF(Ações!$B4715="","",VLOOKUP(Table_1[[#This Row],[AÇÕES]],'Dados Status Invest STOCKS'!A4701:AD5316,25)/100),0)</f>
        <v>0</v>
      </c>
      <c r="T4715" s="67">
        <f>(1-Ações!$Q4715)*Ações!$R4715</f>
        <v>3.2410000000000001</v>
      </c>
      <c r="U4715" s="68">
        <f>IF(Ações!$S4715=0,Ações!$T4715,IF(Ações!$T4715=0,Ações!$S4715,AVERAGE(Ações!$S4715,Ações!$T4715)))</f>
        <v>3.2410000000000001</v>
      </c>
    </row>
    <row r="4716" spans="2:21" ht="15" customHeight="1" x14ac:dyDescent="0.2">
      <c r="B4716" s="63" t="str">
        <f>IFERROR('Dados Status Invest STOCKS'!A4703,"-")</f>
        <v>TWI</v>
      </c>
      <c r="C4716" s="45">
        <f>IFERROR((Ações!$D4716-Ações!$K4716)/Ações!$D4716,0)</f>
        <v>0</v>
      </c>
      <c r="D4716" s="46">
        <f>(Ações!$O4716)/0.06</f>
        <v>0</v>
      </c>
      <c r="E4716" s="47">
        <f>IFERROR((Ações!$F4716-Ações!$K4716)/Ações!$F4716,0)</f>
        <v>-3.3488812390302267</v>
      </c>
      <c r="F4716" s="46">
        <f>IF(OR(Ações!$N4716&lt;0,Ações!$M4716&lt;0),"",(22.5*Ações!$M4716*Ações!$N4716)^0.5)</f>
        <v>2.2649503305812249</v>
      </c>
      <c r="G4716" s="47">
        <f>IFERROR((Ações!$H4716-Ações!$K4716)/Ações!$H4716,0)</f>
        <v>0</v>
      </c>
      <c r="H4716" s="48">
        <f>IFERROR(Ações!$I4716/(Ações!$P4716-Table_1[[#This Row],[CAGR LUCRO 5A]]),0)</f>
        <v>0</v>
      </c>
      <c r="I4716" s="48">
        <f>IF(Ações!$S4716&lt;0,"",Ações!$O4716*(1+Ações!$S4716))</f>
        <v>0</v>
      </c>
      <c r="J4716" s="49">
        <f>IFERROR(IF(Ações!$B4716="","",(VLOOKUP(Table_1[[#This Row],[AÇÕES]],'Dados Status Invest STOCKS'!A4702:AD5317,4)/Table_1[[#This Row],[LPA]]))/100,0)</f>
        <v>16.022500000000001</v>
      </c>
      <c r="K4716" s="64">
        <f>IFERROR(IF(Ações!$B4716="","",VLOOKUP(Table_1[[#This Row],[AÇÕES]],'Dados Status Invest STOCKS'!A4702:AD5317,2)),0)</f>
        <v>9.85</v>
      </c>
      <c r="L4716" s="65">
        <f>IFERROR(IF(Ações!$B4716="","",VLOOKUP(Table_1[[#This Row],[AÇÕES]],'Dados Status Invest STOCKS'!A4702:AD5317,3)/100),0)</f>
        <v>0</v>
      </c>
      <c r="M4716" s="66">
        <f>IFERROR(IF(Ações!$B4716="","",VLOOKUP(Table_1[[#This Row],[AÇÕES]],'Dados Status Invest STOCKS'!A4702:AD5317,28)),0)</f>
        <v>0.08</v>
      </c>
      <c r="N4716" s="66">
        <f>IFERROR(IF(Ações!$B4716="","",VLOOKUP(Table_1[[#This Row],[AÇÕES]],'Dados Status Invest STOCKS'!A4702:AD5317,27)),0)</f>
        <v>2.85</v>
      </c>
      <c r="O4716" s="66">
        <f>IFERROR(IF(Ações!$L4716="","",Ações!$K4716*Ações!$L4716),0)</f>
        <v>0</v>
      </c>
      <c r="P4716" s="67">
        <f t="shared" si="73"/>
        <v>0.06</v>
      </c>
      <c r="Q4716" s="67">
        <f>IFERROR(Ações!$O4716/Ações!$M4716,0)</f>
        <v>0</v>
      </c>
      <c r="R4716" s="67">
        <f>IFERROR(IF(Ações!$B4716="","",VLOOKUP(Table_1[[#This Row],[AÇÕES]],'Dados Status Invest STOCKS'!A4702:AD5317,18)/100),0)</f>
        <v>2.6800000000000001E-2</v>
      </c>
      <c r="S4716" s="65">
        <f>IFERROR(IF(Ações!$B4716="","",VLOOKUP(Table_1[[#This Row],[AÇÕES]],'Dados Status Invest STOCKS'!A4702:AD5317,25)/100),0)</f>
        <v>0</v>
      </c>
      <c r="T4716" s="67">
        <f>(1-Ações!$Q4716)*Ações!$R4716</f>
        <v>2.6800000000000001E-2</v>
      </c>
      <c r="U4716" s="68">
        <f>IF(Ações!$S4716=0,Ações!$T4716,IF(Ações!$T4716=0,Ações!$S4716,AVERAGE(Ações!$S4716,Ações!$T4716)))</f>
        <v>2.6800000000000001E-2</v>
      </c>
    </row>
    <row r="4717" spans="2:21" ht="15" customHeight="1" x14ac:dyDescent="0.2">
      <c r="B4717" s="63" t="str">
        <f>IFERROR('Dados Status Invest STOCKS'!A4704,"-")</f>
        <v>TWIN</v>
      </c>
      <c r="C4717" s="45">
        <f>IFERROR((Ações!$D4717-Ações!$K4717)/Ações!$D4717,0)</f>
        <v>0</v>
      </c>
      <c r="D4717" s="46">
        <f>(Ações!$O4717)/0.06</f>
        <v>0</v>
      </c>
      <c r="E4717" s="47">
        <f>IFERROR((Ações!$F4717-Ações!$K4717)/Ações!$F4717,0)</f>
        <v>0</v>
      </c>
      <c r="F4717" s="46" t="str">
        <f>IF(OR(Ações!$N4717&lt;0,Ações!$M4717&lt;0),"",(22.5*Ações!$M4717*Ações!$N4717)^0.5)</f>
        <v/>
      </c>
      <c r="G4717" s="47">
        <f>IFERROR((Ações!$H4717-Ações!$K4717)/Ações!$H4717,0)</f>
        <v>0</v>
      </c>
      <c r="H4717" s="48">
        <f>IFERROR(Ações!$I4717/(Ações!$P4717-Table_1[[#This Row],[CAGR LUCRO 5A]]),0)</f>
        <v>0</v>
      </c>
      <c r="I4717" s="48">
        <f>IF(Ações!$S4717&lt;0,"",Ações!$O4717*(1+Ações!$S4717))</f>
        <v>0</v>
      </c>
      <c r="J4717" s="49">
        <f>IFERROR(IF(Ações!$B4717="","",(VLOOKUP(Table_1[[#This Row],[AÇÕES]],'Dados Status Invest STOCKS'!A4703:AD5318,4)/Table_1[[#This Row],[LPA]]))/100,0)</f>
        <v>3.4742857142857145E-2</v>
      </c>
      <c r="K4717" s="64">
        <f>IFERROR(IF(Ações!$B4717="","",VLOOKUP(Table_1[[#This Row],[AÇÕES]],'Dados Status Invest STOCKS'!A4703:AD5318,2)),0)</f>
        <v>10.65</v>
      </c>
      <c r="L4717" s="65">
        <f>IFERROR(IF(Ações!$B4717="","",VLOOKUP(Table_1[[#This Row],[AÇÕES]],'Dados Status Invest STOCKS'!A4703:AD5318,3)/100),0)</f>
        <v>0</v>
      </c>
      <c r="M4717" s="66">
        <f>IFERROR(IF(Ações!$B4717="","",VLOOKUP(Table_1[[#This Row],[AÇÕES]],'Dados Status Invest STOCKS'!A4703:AD5318,28)),0)</f>
        <v>-1.75</v>
      </c>
      <c r="N4717" s="66">
        <f>IFERROR(IF(Ações!$B4717="","",VLOOKUP(Table_1[[#This Row],[AÇÕES]],'Dados Status Invest STOCKS'!A4703:AD5318,27)),0)</f>
        <v>9.64</v>
      </c>
      <c r="O4717" s="66">
        <f>IFERROR(IF(Ações!$L4717="","",Ações!$K4717*Ações!$L4717),0)</f>
        <v>0</v>
      </c>
      <c r="P4717" s="67">
        <f t="shared" si="73"/>
        <v>0.06</v>
      </c>
      <c r="Q4717" s="67">
        <f>IFERROR(Ações!$O4717/Ações!$M4717,0)</f>
        <v>0</v>
      </c>
      <c r="R4717" s="67">
        <f>IFERROR(IF(Ações!$B4717="","",VLOOKUP(Table_1[[#This Row],[AÇÕES]],'Dados Status Invest STOCKS'!A4703:AD5318,18)/100),0)</f>
        <v>-0.18179999999999999</v>
      </c>
      <c r="S4717" s="65">
        <f>IFERROR(IF(Ações!$B4717="","",VLOOKUP(Table_1[[#This Row],[AÇÕES]],'Dados Status Invest STOCKS'!A4703:AD5318,25)/100),0)</f>
        <v>0</v>
      </c>
      <c r="T4717" s="67">
        <f>(1-Ações!$Q4717)*Ações!$R4717</f>
        <v>-0.18179999999999999</v>
      </c>
      <c r="U4717" s="68">
        <f>IF(Ações!$S4717=0,Ações!$T4717,IF(Ações!$T4717=0,Ações!$S4717,AVERAGE(Ações!$S4717,Ações!$T4717)))</f>
        <v>-0.18179999999999999</v>
      </c>
    </row>
    <row r="4718" spans="2:21" ht="15" customHeight="1" x14ac:dyDescent="0.2">
      <c r="B4718" s="63" t="str">
        <f>IFERROR('Dados Status Invest STOCKS'!A4705,"-")</f>
        <v>TWKS</v>
      </c>
      <c r="C4718" s="45">
        <f>IFERROR((Ações!$D4718-Ações!$K4718)/Ações!$D4718,0)</f>
        <v>0</v>
      </c>
      <c r="D4718" s="46">
        <f>(Ações!$O4718)/0.06</f>
        <v>0</v>
      </c>
      <c r="E4718" s="47">
        <f>IFERROR((Ações!$F4718-Ações!$K4718)/Ações!$F4718,0)</f>
        <v>0</v>
      </c>
      <c r="F4718" s="46" t="str">
        <f>IF(OR(Ações!$N4718&lt;0,Ações!$M4718&lt;0),"",(22.5*Ações!$M4718*Ações!$N4718)^0.5)</f>
        <v/>
      </c>
      <c r="G4718" s="47">
        <f>IFERROR((Ações!$H4718-Ações!$K4718)/Ações!$H4718,0)</f>
        <v>0</v>
      </c>
      <c r="H4718" s="48">
        <f>IFERROR(Ações!$I4718/(Ações!$P4718-Table_1[[#This Row],[CAGR LUCRO 5A]]),0)</f>
        <v>0</v>
      </c>
      <c r="I4718" s="48">
        <f>IF(Ações!$S4718&lt;0,"",Ações!$O4718*(1+Ações!$S4718))</f>
        <v>0</v>
      </c>
      <c r="J4718" s="49">
        <f>IFERROR(IF(Ações!$B4718="","",(VLOOKUP(Table_1[[#This Row],[AÇÕES]],'Dados Status Invest STOCKS'!A4704:AD5319,4)/Table_1[[#This Row],[LPA]]))/100,0)</f>
        <v>43.495714285714286</v>
      </c>
      <c r="K4718" s="64">
        <f>IFERROR(IF(Ações!$B4718="","",VLOOKUP(Table_1[[#This Row],[AÇÕES]],'Dados Status Invest STOCKS'!A4704:AD5319,2)),0)</f>
        <v>21.28</v>
      </c>
      <c r="L4718" s="65">
        <f>IFERROR(IF(Ações!$B4718="","",VLOOKUP(Table_1[[#This Row],[AÇÕES]],'Dados Status Invest STOCKS'!A4704:AD5319,3)/100),0)</f>
        <v>0</v>
      </c>
      <c r="M4718" s="66">
        <f>IFERROR(IF(Ações!$B4718="","",VLOOKUP(Table_1[[#This Row],[AÇÕES]],'Dados Status Invest STOCKS'!A4704:AD5319,28)),0)</f>
        <v>-7.0000000000000007E-2</v>
      </c>
      <c r="N4718" s="66">
        <f>IFERROR(IF(Ações!$B4718="","",VLOOKUP(Table_1[[#This Row],[AÇÕES]],'Dados Status Invest STOCKS'!A4704:AD5319,27)),0)</f>
        <v>1.03</v>
      </c>
      <c r="O4718" s="66">
        <f>IFERROR(IF(Ações!$L4718="","",Ações!$K4718*Ações!$L4718),0)</f>
        <v>0</v>
      </c>
      <c r="P4718" s="67">
        <f t="shared" si="73"/>
        <v>0.06</v>
      </c>
      <c r="Q4718" s="67">
        <f>IFERROR(Ações!$O4718/Ações!$M4718,0)</f>
        <v>0</v>
      </c>
      <c r="R4718" s="67">
        <f>IFERROR(IF(Ações!$B4718="","",VLOOKUP(Table_1[[#This Row],[AÇÕES]],'Dados Status Invest STOCKS'!A4704:AD5319,18)/100),0)</f>
        <v>-6.7599999999999993E-2</v>
      </c>
      <c r="S4718" s="65">
        <f>IFERROR(IF(Ações!$B4718="","",VLOOKUP(Table_1[[#This Row],[AÇÕES]],'Dados Status Invest STOCKS'!A4704:AD5319,25)/100),0)</f>
        <v>0</v>
      </c>
      <c r="T4718" s="67">
        <f>(1-Ações!$Q4718)*Ações!$R4718</f>
        <v>-6.7599999999999993E-2</v>
      </c>
      <c r="U4718" s="68">
        <f>IF(Ações!$S4718=0,Ações!$T4718,IF(Ações!$T4718=0,Ações!$S4718,AVERAGE(Ações!$S4718,Ações!$T4718)))</f>
        <v>-6.7599999999999993E-2</v>
      </c>
    </row>
    <row r="4719" spans="2:21" ht="15" customHeight="1" x14ac:dyDescent="0.2">
      <c r="B4719" s="63" t="str">
        <f>IFERROR('Dados Status Invest STOCKS'!A4706,"-")</f>
        <v>TWLO</v>
      </c>
      <c r="C4719" s="45">
        <f>IFERROR((Ações!$D4719-Ações!$K4719)/Ações!$D4719,0)</f>
        <v>0</v>
      </c>
      <c r="D4719" s="46">
        <f>(Ações!$O4719)/0.06</f>
        <v>0</v>
      </c>
      <c r="E4719" s="47">
        <f>IFERROR((Ações!$F4719-Ações!$K4719)/Ações!$F4719,0)</f>
        <v>0</v>
      </c>
      <c r="F4719" s="46" t="str">
        <f>IF(OR(Ações!$N4719&lt;0,Ações!$M4719&lt;0),"",(22.5*Ações!$M4719*Ações!$N4719)^0.5)</f>
        <v/>
      </c>
      <c r="G4719" s="47">
        <f>IFERROR((Ações!$H4719-Ações!$K4719)/Ações!$H4719,0)</f>
        <v>0</v>
      </c>
      <c r="H4719" s="48">
        <f>IFERROR(Ações!$I4719/(Ações!$P4719-Table_1[[#This Row],[CAGR LUCRO 5A]]),0)</f>
        <v>0</v>
      </c>
      <c r="I4719" s="48">
        <f>IF(Ações!$S4719&lt;0,"",Ações!$O4719*(1+Ações!$S4719))</f>
        <v>0</v>
      </c>
      <c r="J4719" s="49">
        <f>IFERROR(IF(Ações!$B4719="","",(VLOOKUP(Table_1[[#This Row],[AÇÕES]],'Dados Status Invest STOCKS'!A4705:AD5320,4)/Table_1[[#This Row],[LPA]]))/100,0)</f>
        <v>8.9446808510638298E-2</v>
      </c>
      <c r="K4719" s="64">
        <f>IFERROR(IF(Ações!$B4719="","",VLOOKUP(Table_1[[#This Row],[AÇÕES]],'Dados Status Invest STOCKS'!A4705:AD5320,2)),0)</f>
        <v>197.5</v>
      </c>
      <c r="L4719" s="65">
        <f>IFERROR(IF(Ações!$B4719="","",VLOOKUP(Table_1[[#This Row],[AÇÕES]],'Dados Status Invest STOCKS'!A4705:AD5320,3)/100),0)</f>
        <v>0</v>
      </c>
      <c r="M4719" s="66">
        <f>IFERROR(IF(Ações!$B4719="","",VLOOKUP(Table_1[[#This Row],[AÇÕES]],'Dados Status Invest STOCKS'!A4705:AD5320,28)),0)</f>
        <v>-4.7</v>
      </c>
      <c r="N4719" s="66">
        <f>IFERROR(IF(Ações!$B4719="","",VLOOKUP(Table_1[[#This Row],[AÇÕES]],'Dados Status Invest STOCKS'!A4705:AD5320,27)),0)</f>
        <v>62.14</v>
      </c>
      <c r="O4719" s="66">
        <f>IFERROR(IF(Ações!$L4719="","",Ações!$K4719*Ações!$L4719),0)</f>
        <v>0</v>
      </c>
      <c r="P4719" s="67">
        <f t="shared" si="73"/>
        <v>0.06</v>
      </c>
      <c r="Q4719" s="67">
        <f>IFERROR(Ações!$O4719/Ações!$M4719,0)</f>
        <v>0</v>
      </c>
      <c r="R4719" s="67">
        <f>IFERROR(IF(Ações!$B4719="","",VLOOKUP(Table_1[[#This Row],[AÇÕES]],'Dados Status Invest STOCKS'!A4705:AD5320,18)/100),0)</f>
        <v>-7.5600000000000001E-2</v>
      </c>
      <c r="S4719" s="65">
        <f>IFERROR(IF(Ações!$B4719="","",VLOOKUP(Table_1[[#This Row],[AÇÕES]],'Dados Status Invest STOCKS'!A4705:AD5320,25)/100),0)</f>
        <v>0</v>
      </c>
      <c r="T4719" s="67">
        <f>(1-Ações!$Q4719)*Ações!$R4719</f>
        <v>-7.5600000000000001E-2</v>
      </c>
      <c r="U4719" s="68">
        <f>IF(Ações!$S4719=0,Ações!$T4719,IF(Ações!$T4719=0,Ações!$S4719,AVERAGE(Ações!$S4719,Ações!$T4719)))</f>
        <v>-7.5600000000000001E-2</v>
      </c>
    </row>
    <row r="4720" spans="2:21" ht="15" customHeight="1" x14ac:dyDescent="0.2">
      <c r="B4720" s="63" t="str">
        <f>IFERROR('Dados Status Invest STOCKS'!A4707,"-")</f>
        <v>TWN</v>
      </c>
      <c r="C4720" s="45">
        <f>IFERROR((Ações!$D4720-Ações!$K4720)/Ações!$D4720,0)</f>
        <v>0.30475086906141374</v>
      </c>
      <c r="D4720" s="46">
        <f>(Ações!$O4720)/0.06</f>
        <v>48.701966666666671</v>
      </c>
      <c r="E4720" s="47">
        <f>IFERROR((Ações!$F4720-Ações!$K4720)/Ações!$F4720,0)</f>
        <v>-0.26868544467358851</v>
      </c>
      <c r="F4720" s="46">
        <f>IF(OR(Ações!$N4720&lt;0,Ações!$M4720&lt;0),"",(22.5*Ações!$M4720*Ações!$N4720)^0.5)</f>
        <v>26.689042695458376</v>
      </c>
      <c r="G4720" s="47">
        <f>IFERROR((Ações!$H4720-Ações!$K4720)/Ações!$H4720,0)</f>
        <v>0.30475086906141374</v>
      </c>
      <c r="H4720" s="48">
        <f>IFERROR(Ações!$I4720/(Ações!$P4720-Table_1[[#This Row],[CAGR LUCRO 5A]]),0)</f>
        <v>48.701966666666671</v>
      </c>
      <c r="I4720" s="48">
        <f>IF(Ações!$S4720&lt;0,"",Ações!$O4720*(1+Ações!$S4720))</f>
        <v>2.9221180000000002</v>
      </c>
      <c r="J4720" s="49">
        <f>IFERROR(IF(Ações!$B4720="","",(VLOOKUP(Table_1[[#This Row],[AÇÕES]],'Dados Status Invest STOCKS'!A4706:AD5321,4)/Table_1[[#This Row],[LPA]]))/100,0)</f>
        <v>0.2794545454545454</v>
      </c>
      <c r="K4720" s="64">
        <f>IFERROR(IF(Ações!$B4720="","",VLOOKUP(Table_1[[#This Row],[AÇÕES]],'Dados Status Invest STOCKS'!A4706:AD5321,2)),0)</f>
        <v>33.86</v>
      </c>
      <c r="L4720" s="65">
        <f>IFERROR(IF(Ações!$B4720="","",VLOOKUP(Table_1[[#This Row],[AÇÕES]],'Dados Status Invest STOCKS'!A4706:AD5321,3)/100),0)</f>
        <v>8.6300000000000002E-2</v>
      </c>
      <c r="M4720" s="66">
        <f>IFERROR(IF(Ações!$B4720="","",VLOOKUP(Table_1[[#This Row],[AÇÕES]],'Dados Status Invest STOCKS'!A4706:AD5321,28)),0)</f>
        <v>1.1000000000000001</v>
      </c>
      <c r="N4720" s="66">
        <f>IFERROR(IF(Ações!$B4720="","",VLOOKUP(Table_1[[#This Row],[AÇÕES]],'Dados Status Invest STOCKS'!A4706:AD5321,27)),0)</f>
        <v>28.78</v>
      </c>
      <c r="O4720" s="66">
        <f>IFERROR(IF(Ações!$L4720="","",Ações!$K4720*Ações!$L4720),0)</f>
        <v>2.9221180000000002</v>
      </c>
      <c r="P4720" s="67">
        <f t="shared" si="73"/>
        <v>0.06</v>
      </c>
      <c r="Q4720" s="67">
        <f>IFERROR(Ações!$O4720/Ações!$M4720,0)</f>
        <v>2.6564709090909089</v>
      </c>
      <c r="R4720" s="67">
        <f>IFERROR(IF(Ações!$B4720="","",VLOOKUP(Table_1[[#This Row],[AÇÕES]],'Dados Status Invest STOCKS'!A4706:AD5321,18)/100),0)</f>
        <v>3.8300000000000001E-2</v>
      </c>
      <c r="S4720" s="65">
        <f>IFERROR(IF(Ações!$B4720="","",VLOOKUP(Table_1[[#This Row],[AÇÕES]],'Dados Status Invest STOCKS'!A4706:AD5321,25)/100),0)</f>
        <v>0</v>
      </c>
      <c r="T4720" s="67">
        <f>(1-Ações!$Q4720)*Ações!$R4720</f>
        <v>-6.3442835818181817E-2</v>
      </c>
      <c r="U4720" s="68">
        <f>IF(Ações!$S4720=0,Ações!$T4720,IF(Ações!$T4720=0,Ações!$S4720,AVERAGE(Ações!$S4720,Ações!$T4720)))</f>
        <v>-6.3442835818181817E-2</v>
      </c>
    </row>
    <row r="4721" spans="2:21" ht="15" customHeight="1" x14ac:dyDescent="0.2">
      <c r="B4721" s="63" t="str">
        <f>IFERROR('Dados Status Invest STOCKS'!A4708,"-")</f>
        <v>TWND</v>
      </c>
      <c r="C4721" s="45">
        <f>IFERROR((Ações!$D4721-Ações!$K4721)/Ações!$D4721,0)</f>
        <v>0</v>
      </c>
      <c r="D4721" s="46">
        <f>(Ações!$O4721)/0.06</f>
        <v>0</v>
      </c>
      <c r="E4721" s="47">
        <f>IFERROR((Ações!$F4721-Ações!$K4721)/Ações!$F4721,0)</f>
        <v>0</v>
      </c>
      <c r="F4721" s="46" t="str">
        <f>IF(OR(Ações!$N4721&lt;0,Ações!$M4721&lt;0),"",(22.5*Ações!$M4721*Ações!$N4721)^0.5)</f>
        <v/>
      </c>
      <c r="G4721" s="47">
        <f>IFERROR((Ações!$H4721-Ações!$K4721)/Ações!$H4721,0)</f>
        <v>0</v>
      </c>
      <c r="H4721" s="48">
        <f>IFERROR(Ações!$I4721/(Ações!$P4721-Table_1[[#This Row],[CAGR LUCRO 5A]]),0)</f>
        <v>0</v>
      </c>
      <c r="I4721" s="48">
        <f>IF(Ações!$S4721&lt;0,"",Ações!$O4721*(1+Ações!$S4721))</f>
        <v>0</v>
      </c>
      <c r="J4721" s="49">
        <f>IFERROR(IF(Ações!$B4721="","",(VLOOKUP(Table_1[[#This Row],[AÇÕES]],'Dados Status Invest STOCKS'!A4707:AD5322,4)/Table_1[[#This Row],[LPA]]))/100,0)</f>
        <v>0.58878048780487813</v>
      </c>
      <c r="K4721" s="64">
        <f>IFERROR(IF(Ações!$B4721="","",VLOOKUP(Table_1[[#This Row],[AÇÕES]],'Dados Status Invest STOCKS'!A4707:AD5322,2)),0)</f>
        <v>9.83</v>
      </c>
      <c r="L4721" s="65">
        <f>IFERROR(IF(Ações!$B4721="","",VLOOKUP(Table_1[[#This Row],[AÇÕES]],'Dados Status Invest STOCKS'!A4707:AD5322,3)/100),0)</f>
        <v>0</v>
      </c>
      <c r="M4721" s="66">
        <f>IFERROR(IF(Ações!$B4721="","",VLOOKUP(Table_1[[#This Row],[AÇÕES]],'Dados Status Invest STOCKS'!A4707:AD5322,28)),0)</f>
        <v>0.41</v>
      </c>
      <c r="N4721" s="66">
        <f>IFERROR(IF(Ações!$B4721="","",VLOOKUP(Table_1[[#This Row],[AÇÕES]],'Dados Status Invest STOCKS'!A4707:AD5322,27)),0)</f>
        <v>-0.7</v>
      </c>
      <c r="O4721" s="66">
        <f>IFERROR(IF(Ações!$L4721="","",Ações!$K4721*Ações!$L4721),0)</f>
        <v>0</v>
      </c>
      <c r="P4721" s="67">
        <f t="shared" si="73"/>
        <v>0.06</v>
      </c>
      <c r="Q4721" s="67">
        <f>IFERROR(Ações!$O4721/Ações!$M4721,0)</f>
        <v>0</v>
      </c>
      <c r="R4721" s="67">
        <f>IFERROR(IF(Ações!$B4721="","",VLOOKUP(Table_1[[#This Row],[AÇÕES]],'Dados Status Invest STOCKS'!A4707:AD5322,18)/100),0)</f>
        <v>-0.58099999999999996</v>
      </c>
      <c r="S4721" s="65">
        <f>IFERROR(IF(Ações!$B4721="","",VLOOKUP(Table_1[[#This Row],[AÇÕES]],'Dados Status Invest STOCKS'!A4707:AD5322,25)/100),0)</f>
        <v>0</v>
      </c>
      <c r="T4721" s="67">
        <f>(1-Ações!$Q4721)*Ações!$R4721</f>
        <v>-0.58099999999999996</v>
      </c>
      <c r="U4721" s="68">
        <f>IF(Ações!$S4721=0,Ações!$T4721,IF(Ações!$T4721=0,Ações!$S4721,AVERAGE(Ações!$S4721,Ações!$T4721)))</f>
        <v>-0.58099999999999996</v>
      </c>
    </row>
    <row r="4722" spans="2:21" ht="15" customHeight="1" x14ac:dyDescent="0.2">
      <c r="B4722" s="63" t="str">
        <f>IFERROR('Dados Status Invest STOCKS'!A4709,"-")</f>
        <v>TWNK</v>
      </c>
      <c r="C4722" s="45">
        <f>IFERROR((Ações!$D4722-Ações!$K4722)/Ações!$D4722,0)</f>
        <v>0</v>
      </c>
      <c r="D4722" s="46">
        <f>(Ações!$O4722)/0.06</f>
        <v>0</v>
      </c>
      <c r="E4722" s="47">
        <f>IFERROR((Ações!$F4722-Ações!$K4722)/Ações!$F4722,0)</f>
        <v>-0.34583013124756162</v>
      </c>
      <c r="F4722" s="46">
        <f>IF(OR(Ações!$N4722&lt;0,Ações!$M4722&lt;0),"",(22.5*Ações!$M4722*Ações!$N4722)^0.5)</f>
        <v>14.496628918476185</v>
      </c>
      <c r="G4722" s="47">
        <f>IFERROR((Ações!$H4722-Ações!$K4722)/Ações!$H4722,0)</f>
        <v>0</v>
      </c>
      <c r="H4722" s="48">
        <f>IFERROR(Ações!$I4722/(Ações!$P4722-Table_1[[#This Row],[CAGR LUCRO 5A]]),0)</f>
        <v>0</v>
      </c>
      <c r="I4722" s="48" t="str">
        <f>IF(Ações!$S4722&lt;0,"",Ações!$O4722*(1+Ações!$S4722))</f>
        <v/>
      </c>
      <c r="J4722" s="49">
        <f>IFERROR(IF(Ações!$B4722="","",(VLOOKUP(Table_1[[#This Row],[AÇÕES]],'Dados Status Invest STOCKS'!A4708:AD5323,4)/Table_1[[#This Row],[LPA]]))/100,0)</f>
        <v>0.32922077922077925</v>
      </c>
      <c r="K4722" s="64">
        <f>IFERROR(IF(Ações!$B4722="","",VLOOKUP(Table_1[[#This Row],[AÇÕES]],'Dados Status Invest STOCKS'!A4708:AD5323,2)),0)</f>
        <v>19.510000000000002</v>
      </c>
      <c r="L4722" s="65">
        <f>IFERROR(IF(Ações!$B4722="","",VLOOKUP(Table_1[[#This Row],[AÇÕES]],'Dados Status Invest STOCKS'!A4708:AD5323,3)/100),0)</f>
        <v>0</v>
      </c>
      <c r="M4722" s="66">
        <f>IFERROR(IF(Ações!$B4722="","",VLOOKUP(Table_1[[#This Row],[AÇÕES]],'Dados Status Invest STOCKS'!A4708:AD5323,28)),0)</f>
        <v>0.77</v>
      </c>
      <c r="N4722" s="66">
        <f>IFERROR(IF(Ações!$B4722="","",VLOOKUP(Table_1[[#This Row],[AÇÕES]],'Dados Status Invest STOCKS'!A4708:AD5323,27)),0)</f>
        <v>12.13</v>
      </c>
      <c r="O4722" s="66">
        <f>IFERROR(IF(Ações!$L4722="","",Ações!$K4722*Ações!$L4722),0)</f>
        <v>0</v>
      </c>
      <c r="P4722" s="67">
        <f t="shared" si="73"/>
        <v>0.06</v>
      </c>
      <c r="Q4722" s="67">
        <f>IFERROR(Ações!$O4722/Ações!$M4722,0)</f>
        <v>0</v>
      </c>
      <c r="R4722" s="67">
        <f>IFERROR(IF(Ações!$B4722="","",VLOOKUP(Table_1[[#This Row],[AÇÕES]],'Dados Status Invest STOCKS'!A4708:AD5323,18)/100),0)</f>
        <v>6.3399999999999998E-2</v>
      </c>
      <c r="S4722" s="65">
        <f>IFERROR(IF(Ações!$B4722="","",VLOOKUP(Table_1[[#This Row],[AÇÕES]],'Dados Status Invest STOCKS'!A4708:AD5323,25)/100),0)</f>
        <v>-5.1299999999999998E-2</v>
      </c>
      <c r="T4722" s="67">
        <f>(1-Ações!$Q4722)*Ações!$R4722</f>
        <v>6.3399999999999998E-2</v>
      </c>
      <c r="U4722" s="68">
        <f>IF(Ações!$S4722=0,Ações!$T4722,IF(Ações!$T4722=0,Ações!$S4722,AVERAGE(Ações!$S4722,Ações!$T4722)))</f>
        <v>6.0499999999999998E-3</v>
      </c>
    </row>
    <row r="4723" spans="2:21" ht="15" customHeight="1" x14ac:dyDescent="0.2">
      <c r="B4723" s="63" t="str">
        <f>IFERROR('Dados Status Invest STOCKS'!A4710,"-")</f>
        <v>TWNKW</v>
      </c>
      <c r="C4723" s="45">
        <f>IFERROR((Ações!$D4723-Ações!$K4723)/Ações!$D4723,0)</f>
        <v>0</v>
      </c>
      <c r="D4723" s="46">
        <f>(Ações!$O4723)/0.06</f>
        <v>0</v>
      </c>
      <c r="E4723" s="47">
        <f>IFERROR((Ações!$F4723-Ações!$K4723)/Ações!$F4723,0)</f>
        <v>-4.4362367086680052</v>
      </c>
      <c r="F4723" s="46">
        <f>IF(OR(Ações!$N4723&lt;0,Ações!$M4723&lt;0),"",(22.5*Ações!$M4723*Ações!$N4723)^0.5)</f>
        <v>0.58864250611045754</v>
      </c>
      <c r="G4723" s="47">
        <f>IFERROR((Ações!$H4723-Ações!$K4723)/Ações!$H4723,0)</f>
        <v>0</v>
      </c>
      <c r="H4723" s="48">
        <f>IFERROR(Ações!$I4723/(Ações!$P4723-Table_1[[#This Row],[CAGR LUCRO 5A]]),0)</f>
        <v>0</v>
      </c>
      <c r="I4723" s="48">
        <f>IF(Ações!$S4723&lt;0,"",Ações!$O4723*(1+Ações!$S4723))</f>
        <v>0</v>
      </c>
      <c r="J4723" s="49">
        <f>IFERROR(IF(Ações!$B4723="","",(VLOOKUP(Table_1[[#This Row],[AÇÕES]],'Dados Status Invest STOCKS'!A4709:AD5324,4)/Table_1[[#This Row],[LPA]]))/100,0)</f>
        <v>0.6731818181818181</v>
      </c>
      <c r="K4723" s="64">
        <f>IFERROR(IF(Ações!$B4723="","",VLOOKUP(Table_1[[#This Row],[AÇÕES]],'Dados Status Invest STOCKS'!A4709:AD5324,2)),0)</f>
        <v>3.2</v>
      </c>
      <c r="L4723" s="65">
        <f>IFERROR(IF(Ações!$B4723="","",VLOOKUP(Table_1[[#This Row],[AÇÕES]],'Dados Status Invest STOCKS'!A4709:AD5324,3)/100),0)</f>
        <v>0</v>
      </c>
      <c r="M4723" s="66">
        <f>IFERROR(IF(Ações!$B4723="","",VLOOKUP(Table_1[[#This Row],[AÇÕES]],'Dados Status Invest STOCKS'!A4709:AD5324,28)),0)</f>
        <v>0.22</v>
      </c>
      <c r="N4723" s="66">
        <f>IFERROR(IF(Ações!$B4723="","",VLOOKUP(Table_1[[#This Row],[AÇÕES]],'Dados Status Invest STOCKS'!A4709:AD5324,27)),0)</f>
        <v>7.0000000000000007E-2</v>
      </c>
      <c r="O4723" s="66">
        <f>IFERROR(IF(Ações!$L4723="","",Ações!$K4723*Ações!$L4723),0)</f>
        <v>0</v>
      </c>
      <c r="P4723" s="67">
        <f t="shared" si="73"/>
        <v>0.06</v>
      </c>
      <c r="Q4723" s="67">
        <f>IFERROR(Ações!$O4723/Ações!$M4723,0)</f>
        <v>0</v>
      </c>
      <c r="R4723" s="67">
        <f>IFERROR(IF(Ações!$B4723="","",VLOOKUP(Table_1[[#This Row],[AÇÕES]],'Dados Status Invest STOCKS'!A4709:AD5324,18)/100),0)</f>
        <v>3.2410000000000001</v>
      </c>
      <c r="S4723" s="65">
        <f>IFERROR(IF(Ações!$B4723="","",VLOOKUP(Table_1[[#This Row],[AÇÕES]],'Dados Status Invest STOCKS'!A4709:AD5324,25)/100),0)</f>
        <v>0</v>
      </c>
      <c r="T4723" s="67">
        <f>(1-Ações!$Q4723)*Ações!$R4723</f>
        <v>3.2410000000000001</v>
      </c>
      <c r="U4723" s="68">
        <f>IF(Ações!$S4723=0,Ações!$T4723,IF(Ações!$T4723=0,Ações!$S4723,AVERAGE(Ações!$S4723,Ações!$T4723)))</f>
        <v>3.2410000000000001</v>
      </c>
    </row>
    <row r="4724" spans="2:21" ht="15" customHeight="1" x14ac:dyDescent="0.2">
      <c r="B4724" s="63" t="str">
        <f>IFERROR('Dados Status Invest STOCKS'!A4711,"-")</f>
        <v>TWOU</v>
      </c>
      <c r="C4724" s="45">
        <f>IFERROR((Ações!$D4724-Ações!$K4724)/Ações!$D4724,0)</f>
        <v>0</v>
      </c>
      <c r="D4724" s="46">
        <f>(Ações!$O4724)/0.06</f>
        <v>0</v>
      </c>
      <c r="E4724" s="47">
        <f>IFERROR((Ações!$F4724-Ações!$K4724)/Ações!$F4724,0)</f>
        <v>0</v>
      </c>
      <c r="F4724" s="46" t="str">
        <f>IF(OR(Ações!$N4724&lt;0,Ações!$M4724&lt;0),"",(22.5*Ações!$M4724*Ações!$N4724)^0.5)</f>
        <v/>
      </c>
      <c r="G4724" s="47">
        <f>IFERROR((Ações!$H4724-Ações!$K4724)/Ações!$H4724,0)</f>
        <v>0</v>
      </c>
      <c r="H4724" s="48">
        <f>IFERROR(Ações!$I4724/(Ações!$P4724-Table_1[[#This Row],[CAGR LUCRO 5A]]),0)</f>
        <v>0</v>
      </c>
      <c r="I4724" s="48">
        <f>IF(Ações!$S4724&lt;0,"",Ações!$O4724*(1+Ações!$S4724))</f>
        <v>0</v>
      </c>
      <c r="J4724" s="49">
        <f>IFERROR(IF(Ações!$B4724="","",(VLOOKUP(Table_1[[#This Row],[AÇÕES]],'Dados Status Invest STOCKS'!A4710:AD5325,4)/Table_1[[#This Row],[LPA]]))/100,0)</f>
        <v>3.1826484018264843E-2</v>
      </c>
      <c r="K4724" s="64">
        <f>IFERROR(IF(Ações!$B4724="","",VLOOKUP(Table_1[[#This Row],[AÇÕES]],'Dados Status Invest STOCKS'!A4710:AD5325,2)),0)</f>
        <v>15.28</v>
      </c>
      <c r="L4724" s="65">
        <f>IFERROR(IF(Ações!$B4724="","",VLOOKUP(Table_1[[#This Row],[AÇÕES]],'Dados Status Invest STOCKS'!A4710:AD5325,3)/100),0)</f>
        <v>0</v>
      </c>
      <c r="M4724" s="66">
        <f>IFERROR(IF(Ações!$B4724="","",VLOOKUP(Table_1[[#This Row],[AÇÕES]],'Dados Status Invest STOCKS'!A4710:AD5325,28)),0)</f>
        <v>-2.19</v>
      </c>
      <c r="N4724" s="66">
        <f>IFERROR(IF(Ações!$B4724="","",VLOOKUP(Table_1[[#This Row],[AÇÕES]],'Dados Status Invest STOCKS'!A4710:AD5325,27)),0)</f>
        <v>11.67</v>
      </c>
      <c r="O4724" s="66">
        <f>IFERROR(IF(Ações!$L4724="","",Ações!$K4724*Ações!$L4724),0)</f>
        <v>0</v>
      </c>
      <c r="P4724" s="67">
        <f t="shared" si="73"/>
        <v>0.06</v>
      </c>
      <c r="Q4724" s="67">
        <f>IFERROR(Ações!$O4724/Ações!$M4724,0)</f>
        <v>0</v>
      </c>
      <c r="R4724" s="67">
        <f>IFERROR(IF(Ações!$B4724="","",VLOOKUP(Table_1[[#This Row],[AÇÕES]],'Dados Status Invest STOCKS'!A4710:AD5325,18)/100),0)</f>
        <v>-0.18780000000000002</v>
      </c>
      <c r="S4724" s="65">
        <f>IFERROR(IF(Ações!$B4724="","",VLOOKUP(Table_1[[#This Row],[AÇÕES]],'Dados Status Invest STOCKS'!A4710:AD5325,25)/100),0)</f>
        <v>0</v>
      </c>
      <c r="T4724" s="67">
        <f>(1-Ações!$Q4724)*Ações!$R4724</f>
        <v>-0.18780000000000002</v>
      </c>
      <c r="U4724" s="68">
        <f>IF(Ações!$S4724=0,Ações!$T4724,IF(Ações!$T4724=0,Ações!$S4724,AVERAGE(Ações!$S4724,Ações!$T4724)))</f>
        <v>-0.18780000000000002</v>
      </c>
    </row>
    <row r="4725" spans="2:21" ht="15" customHeight="1" x14ac:dyDescent="0.2">
      <c r="B4725" s="63" t="str">
        <f>IFERROR('Dados Status Invest STOCKS'!A4712,"-")</f>
        <v>TWST</v>
      </c>
      <c r="C4725" s="45">
        <f>IFERROR((Ações!$D4725-Ações!$K4725)/Ações!$D4725,0)</f>
        <v>0</v>
      </c>
      <c r="D4725" s="46">
        <f>(Ações!$O4725)/0.06</f>
        <v>0</v>
      </c>
      <c r="E4725" s="47">
        <f>IFERROR((Ações!$F4725-Ações!$K4725)/Ações!$F4725,0)</f>
        <v>0</v>
      </c>
      <c r="F4725" s="46" t="str">
        <f>IF(OR(Ações!$N4725&lt;0,Ações!$M4725&lt;0),"",(22.5*Ações!$M4725*Ações!$N4725)^0.5)</f>
        <v/>
      </c>
      <c r="G4725" s="47">
        <f>IFERROR((Ações!$H4725-Ações!$K4725)/Ações!$H4725,0)</f>
        <v>0</v>
      </c>
      <c r="H4725" s="48">
        <f>IFERROR(Ações!$I4725/(Ações!$P4725-Table_1[[#This Row],[CAGR LUCRO 5A]]),0)</f>
        <v>0</v>
      </c>
      <c r="I4725" s="48">
        <f>IF(Ações!$S4725&lt;0,"",Ações!$O4725*(1+Ações!$S4725))</f>
        <v>0</v>
      </c>
      <c r="J4725" s="49">
        <f>IFERROR(IF(Ações!$B4725="","",(VLOOKUP(Table_1[[#This Row],[AÇÕES]],'Dados Status Invest STOCKS'!A4711:AD5326,4)/Table_1[[#This Row],[LPA]]))/100,0)</f>
        <v>6.2133333333333339E-2</v>
      </c>
      <c r="K4725" s="64">
        <f>IFERROR(IF(Ações!$B4725="","",VLOOKUP(Table_1[[#This Row],[AÇÕES]],'Dados Status Invest STOCKS'!A4711:AD5326,2)),0)</f>
        <v>55.87</v>
      </c>
      <c r="L4725" s="65">
        <f>IFERROR(IF(Ações!$B4725="","",VLOOKUP(Table_1[[#This Row],[AÇÕES]],'Dados Status Invest STOCKS'!A4711:AD5326,3)/100),0)</f>
        <v>0</v>
      </c>
      <c r="M4725" s="66">
        <f>IFERROR(IF(Ações!$B4725="","",VLOOKUP(Table_1[[#This Row],[AÇÕES]],'Dados Status Invest STOCKS'!A4711:AD5326,28)),0)</f>
        <v>-3</v>
      </c>
      <c r="N4725" s="66">
        <f>IFERROR(IF(Ações!$B4725="","",VLOOKUP(Table_1[[#This Row],[AÇÕES]],'Dados Status Invest STOCKS'!A4711:AD5326,27)),0)</f>
        <v>11.45</v>
      </c>
      <c r="O4725" s="66">
        <f>IFERROR(IF(Ações!$L4725="","",Ações!$K4725*Ações!$L4725),0)</f>
        <v>0</v>
      </c>
      <c r="P4725" s="67">
        <f t="shared" si="73"/>
        <v>0.06</v>
      </c>
      <c r="Q4725" s="67">
        <f>IFERROR(Ações!$O4725/Ações!$M4725,0)</f>
        <v>0</v>
      </c>
      <c r="R4725" s="67">
        <f>IFERROR(IF(Ações!$B4725="","",VLOOKUP(Table_1[[#This Row],[AÇÕES]],'Dados Status Invest STOCKS'!A4711:AD5326,18)/100),0)</f>
        <v>-0.26190000000000002</v>
      </c>
      <c r="S4725" s="65">
        <f>IFERROR(IF(Ações!$B4725="","",VLOOKUP(Table_1[[#This Row],[AÇÕES]],'Dados Status Invest STOCKS'!A4711:AD5326,25)/100),0)</f>
        <v>0</v>
      </c>
      <c r="T4725" s="67">
        <f>(1-Ações!$Q4725)*Ações!$R4725</f>
        <v>-0.26190000000000002</v>
      </c>
      <c r="U4725" s="68">
        <f>IF(Ações!$S4725=0,Ações!$T4725,IF(Ações!$T4725=0,Ações!$S4725,AVERAGE(Ações!$S4725,Ações!$T4725)))</f>
        <v>-0.26190000000000002</v>
      </c>
    </row>
    <row r="4726" spans="2:21" ht="15" customHeight="1" x14ac:dyDescent="0.2">
      <c r="B4726" s="63" t="str">
        <f>IFERROR('Dados Status Invest STOCKS'!A4713,"-")</f>
        <v>TWTR</v>
      </c>
      <c r="C4726" s="45">
        <f>IFERROR((Ações!$D4726-Ações!$K4726)/Ações!$D4726,0)</f>
        <v>0</v>
      </c>
      <c r="D4726" s="46">
        <f>(Ações!$O4726)/0.06</f>
        <v>0</v>
      </c>
      <c r="E4726" s="47">
        <f>IFERROR((Ações!$F4726-Ações!$K4726)/Ações!$F4726,0)</f>
        <v>0</v>
      </c>
      <c r="F4726" s="46" t="str">
        <f>IF(OR(Ações!$N4726&lt;0,Ações!$M4726&lt;0),"",(22.5*Ações!$M4726*Ações!$N4726)^0.5)</f>
        <v/>
      </c>
      <c r="G4726" s="47">
        <f>IFERROR((Ações!$H4726-Ações!$K4726)/Ações!$H4726,0)</f>
        <v>0</v>
      </c>
      <c r="H4726" s="48">
        <f>IFERROR(Ações!$I4726/(Ações!$P4726-Table_1[[#This Row],[CAGR LUCRO 5A]]),0)</f>
        <v>0</v>
      </c>
      <c r="I4726" s="48">
        <f>IF(Ações!$S4726&lt;0,"",Ações!$O4726*(1+Ações!$S4726))</f>
        <v>0</v>
      </c>
      <c r="J4726" s="49">
        <f>IFERROR(IF(Ações!$B4726="","",(VLOOKUP(Table_1[[#This Row],[AÇÕES]],'Dados Status Invest STOCKS'!A4712:AD5327,4)/Table_1[[#This Row],[LPA]]))/100,0)</f>
        <v>6.7421739130434775</v>
      </c>
      <c r="K4726" s="64">
        <f>IFERROR(IF(Ações!$B4726="","",VLOOKUP(Table_1[[#This Row],[AÇÕES]],'Dados Status Invest STOCKS'!A4712:AD5327,2)),0)</f>
        <v>35.06</v>
      </c>
      <c r="L4726" s="65">
        <f>IFERROR(IF(Ações!$B4726="","",VLOOKUP(Table_1[[#This Row],[AÇÕES]],'Dados Status Invest STOCKS'!A4712:AD5327,3)/100),0)</f>
        <v>0</v>
      </c>
      <c r="M4726" s="66">
        <f>IFERROR(IF(Ações!$B4726="","",VLOOKUP(Table_1[[#This Row],[AÇÕES]],'Dados Status Invest STOCKS'!A4712:AD5327,28)),0)</f>
        <v>-0.23</v>
      </c>
      <c r="N4726" s="66">
        <f>IFERROR(IF(Ações!$B4726="","",VLOOKUP(Table_1[[#This Row],[AÇÕES]],'Dados Status Invest STOCKS'!A4712:AD5327,27)),0)</f>
        <v>8.9700000000000006</v>
      </c>
      <c r="O4726" s="66">
        <f>IFERROR(IF(Ações!$L4726="","",Ações!$K4726*Ações!$L4726),0)</f>
        <v>0</v>
      </c>
      <c r="P4726" s="67">
        <f t="shared" si="73"/>
        <v>0.06</v>
      </c>
      <c r="Q4726" s="67">
        <f>IFERROR(Ações!$O4726/Ações!$M4726,0)</f>
        <v>0</v>
      </c>
      <c r="R4726" s="67">
        <f>IFERROR(IF(Ações!$B4726="","",VLOOKUP(Table_1[[#This Row],[AÇÕES]],'Dados Status Invest STOCKS'!A4712:AD5327,18)/100),0)</f>
        <v>-2.52E-2</v>
      </c>
      <c r="S4726" s="65">
        <f>IFERROR(IF(Ações!$B4726="","",VLOOKUP(Table_1[[#This Row],[AÇÕES]],'Dados Status Invest STOCKS'!A4712:AD5327,25)/100),0)</f>
        <v>0</v>
      </c>
      <c r="T4726" s="67">
        <f>(1-Ações!$Q4726)*Ações!$R4726</f>
        <v>-2.52E-2</v>
      </c>
      <c r="U4726" s="68">
        <f>IF(Ações!$S4726=0,Ações!$T4726,IF(Ações!$T4726=0,Ações!$S4726,AVERAGE(Ações!$S4726,Ações!$T4726)))</f>
        <v>-2.52E-2</v>
      </c>
    </row>
    <row r="4727" spans="2:21" ht="15" customHeight="1" x14ac:dyDescent="0.2">
      <c r="B4727" s="63" t="str">
        <f>IFERROR('Dados Status Invest STOCKS'!A4714,"-")</f>
        <v>TX</v>
      </c>
      <c r="C4727" s="45">
        <f>IFERROR((Ações!$D4727-Ações!$K4727)/Ações!$D4727,0)</f>
        <v>0.52569169960474316</v>
      </c>
      <c r="D4727" s="46">
        <f>(Ações!$O4727)/0.06</f>
        <v>87.116333333333344</v>
      </c>
      <c r="E4727" s="47">
        <f>IFERROR((Ações!$F4727-Ações!$K4727)/Ações!$F4727,0)</f>
        <v>0.6479047756864772</v>
      </c>
      <c r="F4727" s="46">
        <f>IF(OR(Ações!$N4727&lt;0,Ações!$M4727&lt;0),"",(22.5*Ações!$M4727*Ações!$N4727)^0.5)</f>
        <v>117.3546164409394</v>
      </c>
      <c r="G4727" s="47">
        <f>IFERROR((Ações!$H4727-Ações!$K4727)/Ações!$H4727,0)</f>
        <v>5.6127542920186242</v>
      </c>
      <c r="H4727" s="48">
        <f>IFERROR(Ações!$I4727/(Ações!$P4727-Table_1[[#This Row],[CAGR LUCRO 5A]]),0)</f>
        <v>-8.9577717311965532</v>
      </c>
      <c r="I4727" s="48">
        <f>IF(Ações!$S4727&lt;0,"",Ações!$O4727*(1+Ações!$S4727))</f>
        <v>13.303186797999999</v>
      </c>
      <c r="J4727" s="49">
        <f>IFERROR(IF(Ações!$B4727="","",(VLOOKUP(Table_1[[#This Row],[AÇÕES]],'Dados Status Invest STOCKS'!A4713:AD5328,4)/Table_1[[#This Row],[LPA]]))/100,0)</f>
        <v>2.8228476821192056E-3</v>
      </c>
      <c r="K4727" s="64">
        <f>IFERROR(IF(Ações!$B4727="","",VLOOKUP(Table_1[[#This Row],[AÇÕES]],'Dados Status Invest STOCKS'!A4713:AD5328,2)),0)</f>
        <v>41.32</v>
      </c>
      <c r="L4727" s="65">
        <f>IFERROR(IF(Ações!$B4727="","",VLOOKUP(Table_1[[#This Row],[AÇÕES]],'Dados Status Invest STOCKS'!A4713:AD5328,3)/100),0)</f>
        <v>0.1265</v>
      </c>
      <c r="M4727" s="66">
        <f>IFERROR(IF(Ações!$B4727="","",VLOOKUP(Table_1[[#This Row],[AÇÕES]],'Dados Status Invest STOCKS'!A4713:AD5328,28)),0)</f>
        <v>12.08</v>
      </c>
      <c r="N4727" s="66">
        <f>IFERROR(IF(Ações!$B4727="","",VLOOKUP(Table_1[[#This Row],[AÇÕES]],'Dados Status Invest STOCKS'!A4713:AD5328,27)),0)</f>
        <v>50.67</v>
      </c>
      <c r="O4727" s="66">
        <f>IFERROR(IF(Ações!$L4727="","",Ações!$K4727*Ações!$L4727),0)</f>
        <v>5.2269800000000002</v>
      </c>
      <c r="P4727" s="67">
        <f t="shared" si="73"/>
        <v>0.06</v>
      </c>
      <c r="Q4727" s="67">
        <f>IFERROR(Ações!$O4727/Ações!$M4727,0)</f>
        <v>0.43269701986754966</v>
      </c>
      <c r="R4727" s="67">
        <f>IFERROR(IF(Ações!$B4727="","",VLOOKUP(Table_1[[#This Row],[AÇÕES]],'Dados Status Invest STOCKS'!A4713:AD5328,18)/100),0)</f>
        <v>0.23829999999999998</v>
      </c>
      <c r="S4727" s="65">
        <f>IFERROR(IF(Ações!$B4727="","",VLOOKUP(Table_1[[#This Row],[AÇÕES]],'Dados Status Invest STOCKS'!A4713:AD5328,25)/100),0)</f>
        <v>1.5450999999999999</v>
      </c>
      <c r="T4727" s="67">
        <f>(1-Ações!$Q4727)*Ações!$R4727</f>
        <v>0.13518830016556288</v>
      </c>
      <c r="U4727" s="68">
        <f>IF(Ações!$S4727=0,Ações!$T4727,IF(Ações!$T4727=0,Ações!$S4727,AVERAGE(Ações!$S4727,Ações!$T4727)))</f>
        <v>0.84014415008278143</v>
      </c>
    </row>
    <row r="4728" spans="2:21" ht="15" customHeight="1" x14ac:dyDescent="0.2">
      <c r="B4728" s="63" t="str">
        <f>IFERROR('Dados Status Invest STOCKS'!A4715,"-")</f>
        <v>TXG</v>
      </c>
      <c r="C4728" s="45">
        <f>IFERROR((Ações!$D4728-Ações!$K4728)/Ações!$D4728,0)</f>
        <v>0</v>
      </c>
      <c r="D4728" s="46">
        <f>(Ações!$O4728)/0.06</f>
        <v>0</v>
      </c>
      <c r="E4728" s="47">
        <f>IFERROR((Ações!$F4728-Ações!$K4728)/Ações!$F4728,0)</f>
        <v>0</v>
      </c>
      <c r="F4728" s="46" t="str">
        <f>IF(OR(Ações!$N4728&lt;0,Ações!$M4728&lt;0),"",(22.5*Ações!$M4728*Ações!$N4728)^0.5)</f>
        <v/>
      </c>
      <c r="G4728" s="47">
        <f>IFERROR((Ações!$H4728-Ações!$K4728)/Ações!$H4728,0)</f>
        <v>0</v>
      </c>
      <c r="H4728" s="48">
        <f>IFERROR(Ações!$I4728/(Ações!$P4728-Table_1[[#This Row],[CAGR LUCRO 5A]]),0)</f>
        <v>0</v>
      </c>
      <c r="I4728" s="48">
        <f>IF(Ações!$S4728&lt;0,"",Ações!$O4728*(1+Ações!$S4728))</f>
        <v>0</v>
      </c>
      <c r="J4728" s="49">
        <f>IFERROR(IF(Ações!$B4728="","",(VLOOKUP(Table_1[[#This Row],[AÇÕES]],'Dados Status Invest STOCKS'!A4714:AD5329,4)/Table_1[[#This Row],[LPA]]))/100,0)</f>
        <v>5.6887254901960782E-2</v>
      </c>
      <c r="K4728" s="64">
        <f>IFERROR(IF(Ações!$B4728="","",VLOOKUP(Table_1[[#This Row],[AÇÕES]],'Dados Status Invest STOCKS'!A4714:AD5329,2)),0)</f>
        <v>94.66</v>
      </c>
      <c r="L4728" s="65">
        <f>IFERROR(IF(Ações!$B4728="","",VLOOKUP(Table_1[[#This Row],[AÇÕES]],'Dados Status Invest STOCKS'!A4714:AD5329,3)/100),0)</f>
        <v>0</v>
      </c>
      <c r="M4728" s="66">
        <f>IFERROR(IF(Ações!$B4728="","",VLOOKUP(Table_1[[#This Row],[AÇÕES]],'Dados Status Invest STOCKS'!A4714:AD5329,28)),0)</f>
        <v>-4.08</v>
      </c>
      <c r="N4728" s="66">
        <f>IFERROR(IF(Ações!$B4728="","",VLOOKUP(Table_1[[#This Row],[AÇÕES]],'Dados Status Invest STOCKS'!A4714:AD5329,27)),0)</f>
        <v>7.16</v>
      </c>
      <c r="O4728" s="66">
        <f>IFERROR(IF(Ações!$L4728="","",Ações!$K4728*Ações!$L4728),0)</f>
        <v>0</v>
      </c>
      <c r="P4728" s="67">
        <f t="shared" si="73"/>
        <v>0.06</v>
      </c>
      <c r="Q4728" s="67">
        <f>IFERROR(Ações!$O4728/Ações!$M4728,0)</f>
        <v>0</v>
      </c>
      <c r="R4728" s="67">
        <f>IFERROR(IF(Ações!$B4728="","",VLOOKUP(Table_1[[#This Row],[AÇÕES]],'Dados Status Invest STOCKS'!A4714:AD5329,18)/100),0)</f>
        <v>-0.56899999999999995</v>
      </c>
      <c r="S4728" s="65">
        <f>IFERROR(IF(Ações!$B4728="","",VLOOKUP(Table_1[[#This Row],[AÇÕES]],'Dados Status Invest STOCKS'!A4714:AD5329,25)/100),0)</f>
        <v>0</v>
      </c>
      <c r="T4728" s="67">
        <f>(1-Ações!$Q4728)*Ações!$R4728</f>
        <v>-0.56899999999999995</v>
      </c>
      <c r="U4728" s="68">
        <f>IF(Ações!$S4728=0,Ações!$T4728,IF(Ações!$T4728=0,Ações!$S4728,AVERAGE(Ações!$S4728,Ações!$T4728)))</f>
        <v>-0.56899999999999995</v>
      </c>
    </row>
    <row r="4729" spans="2:21" ht="15" customHeight="1" x14ac:dyDescent="0.2">
      <c r="B4729" s="63" t="str">
        <f>IFERROR('Dados Status Invest STOCKS'!A4716,"-")</f>
        <v>TXMD</v>
      </c>
      <c r="C4729" s="45">
        <f>IFERROR((Ações!$D4729-Ações!$K4729)/Ações!$D4729,0)</f>
        <v>0</v>
      </c>
      <c r="D4729" s="46">
        <f>(Ações!$O4729)/0.06</f>
        <v>0</v>
      </c>
      <c r="E4729" s="47">
        <f>IFERROR((Ações!$F4729-Ações!$K4729)/Ações!$F4729,0)</f>
        <v>0</v>
      </c>
      <c r="F4729" s="46" t="str">
        <f>IF(OR(Ações!$N4729&lt;0,Ações!$M4729&lt;0),"",(22.5*Ações!$M4729*Ações!$N4729)^0.5)</f>
        <v/>
      </c>
      <c r="G4729" s="47">
        <f>IFERROR((Ações!$H4729-Ações!$K4729)/Ações!$H4729,0)</f>
        <v>0</v>
      </c>
      <c r="H4729" s="48">
        <f>IFERROR(Ações!$I4729/(Ações!$P4729-Table_1[[#This Row],[CAGR LUCRO 5A]]),0)</f>
        <v>0</v>
      </c>
      <c r="I4729" s="48">
        <f>IF(Ações!$S4729&lt;0,"",Ações!$O4729*(1+Ações!$S4729))</f>
        <v>0</v>
      </c>
      <c r="J4729" s="49">
        <f>IFERROR(IF(Ações!$B4729="","",(VLOOKUP(Table_1[[#This Row],[AÇÕES]],'Dados Status Invest STOCKS'!A4715:AD5330,4)/Table_1[[#This Row],[LPA]]))/100,0)</f>
        <v>1.925E-2</v>
      </c>
      <c r="K4729" s="64">
        <f>IFERROR(IF(Ações!$B4729="","",VLOOKUP(Table_1[[#This Row],[AÇÕES]],'Dados Status Invest STOCKS'!A4715:AD5330,2)),0)</f>
        <v>0.3</v>
      </c>
      <c r="L4729" s="65">
        <f>IFERROR(IF(Ações!$B4729="","",VLOOKUP(Table_1[[#This Row],[AÇÕES]],'Dados Status Invest STOCKS'!A4715:AD5330,3)/100),0)</f>
        <v>0</v>
      </c>
      <c r="M4729" s="66">
        <f>IFERROR(IF(Ações!$B4729="","",VLOOKUP(Table_1[[#This Row],[AÇÕES]],'Dados Status Invest STOCKS'!A4715:AD5330,28)),0)</f>
        <v>-0.4</v>
      </c>
      <c r="N4729" s="66">
        <f>IFERROR(IF(Ações!$B4729="","",VLOOKUP(Table_1[[#This Row],[AÇÕES]],'Dados Status Invest STOCKS'!A4715:AD5330,27)),0)</f>
        <v>-0.13</v>
      </c>
      <c r="O4729" s="66">
        <f>IFERROR(IF(Ações!$L4729="","",Ações!$K4729*Ações!$L4729),0)</f>
        <v>0</v>
      </c>
      <c r="P4729" s="67">
        <f t="shared" si="73"/>
        <v>0.06</v>
      </c>
      <c r="Q4729" s="67">
        <f>IFERROR(Ações!$O4729/Ações!$M4729,0)</f>
        <v>0</v>
      </c>
      <c r="R4729" s="67">
        <f>IFERROR(IF(Ações!$B4729="","",VLOOKUP(Table_1[[#This Row],[AÇÕES]],'Dados Status Invest STOCKS'!A4715:AD5330,18)/100),0)</f>
        <v>-2.9906000000000001</v>
      </c>
      <c r="S4729" s="65">
        <f>IFERROR(IF(Ações!$B4729="","",VLOOKUP(Table_1[[#This Row],[AÇÕES]],'Dados Status Invest STOCKS'!A4715:AD5330,25)/100),0)</f>
        <v>0</v>
      </c>
      <c r="T4729" s="67">
        <f>(1-Ações!$Q4729)*Ações!$R4729</f>
        <v>-2.9906000000000001</v>
      </c>
      <c r="U4729" s="68">
        <f>IF(Ações!$S4729=0,Ações!$T4729,IF(Ações!$T4729=0,Ações!$S4729,AVERAGE(Ações!$S4729,Ações!$T4729)))</f>
        <v>-2.9906000000000001</v>
      </c>
    </row>
    <row r="4730" spans="2:21" ht="15" customHeight="1" x14ac:dyDescent="0.2">
      <c r="B4730" s="63" t="str">
        <f>IFERROR('Dados Status Invest STOCKS'!A4717,"-")</f>
        <v>TXN</v>
      </c>
      <c r="C4730" s="45">
        <f>IFERROR((Ações!$D4730-Ações!$K4730)/Ações!$D4730,0)</f>
        <v>-1.5423728813559319</v>
      </c>
      <c r="D4730" s="46">
        <f>(Ações!$O4730)/0.06</f>
        <v>70.147066666666674</v>
      </c>
      <c r="E4730" s="47">
        <f>IFERROR((Ações!$F4730-Ações!$K4730)/Ações!$F4730,0)</f>
        <v>-2.6803825674715753</v>
      </c>
      <c r="F4730" s="46">
        <f>IF(OR(Ações!$N4730&lt;0,Ações!$M4730&lt;0),"",(22.5*Ações!$M4730*Ações!$N4730)^0.5)</f>
        <v>48.456919010601567</v>
      </c>
      <c r="G4730" s="47">
        <f>IFERROR((Ações!$H4730-Ações!$K4730)/Ações!$H4730,0)</f>
        <v>3.7580866502626544</v>
      </c>
      <c r="H4730" s="48">
        <f>IFERROR(Ações!$I4730/(Ações!$P4730-Table_1[[#This Row],[CAGR LUCRO 5A]]),0)</f>
        <v>-64.6607676314363</v>
      </c>
      <c r="I4730" s="48">
        <f>IF(Ações!$S4730&lt;0,"",Ações!$O4730*(1+Ações!$S4730))</f>
        <v>4.7719646511999994</v>
      </c>
      <c r="J4730" s="49">
        <f>IFERROR(IF(Ações!$B4730="","",(VLOOKUP(Table_1[[#This Row],[AÇÕES]],'Dados Status Invest STOCKS'!A4716:AD5331,4)/Table_1[[#This Row],[LPA]]))/100,0)</f>
        <v>2.8373266078184113E-2</v>
      </c>
      <c r="K4730" s="64">
        <f>IFERROR(IF(Ações!$B4730="","",VLOOKUP(Table_1[[#This Row],[AÇÕES]],'Dados Status Invest STOCKS'!A4716:AD5331,2)),0)</f>
        <v>178.34</v>
      </c>
      <c r="L4730" s="65">
        <f>IFERROR(IF(Ações!$B4730="","",VLOOKUP(Table_1[[#This Row],[AÇÕES]],'Dados Status Invest STOCKS'!A4716:AD5331,3)/100),0)</f>
        <v>2.3599999999999999E-2</v>
      </c>
      <c r="M4730" s="66">
        <f>IFERROR(IF(Ações!$B4730="","",VLOOKUP(Table_1[[#This Row],[AÇÕES]],'Dados Status Invest STOCKS'!A4716:AD5331,28)),0)</f>
        <v>7.93</v>
      </c>
      <c r="N4730" s="66">
        <f>IFERROR(IF(Ações!$B4730="","",VLOOKUP(Table_1[[#This Row],[AÇÕES]],'Dados Status Invest STOCKS'!A4716:AD5331,27)),0)</f>
        <v>13.16</v>
      </c>
      <c r="O4730" s="66">
        <f>IFERROR(IF(Ações!$L4730="","",Ações!$K4730*Ações!$L4730),0)</f>
        <v>4.2088239999999999</v>
      </c>
      <c r="P4730" s="67">
        <f t="shared" si="73"/>
        <v>0.06</v>
      </c>
      <c r="Q4730" s="67">
        <f>IFERROR(Ações!$O4730/Ações!$M4730,0)</f>
        <v>0.53074703656998734</v>
      </c>
      <c r="R4730" s="67">
        <f>IFERROR(IF(Ações!$B4730="","",VLOOKUP(Table_1[[#This Row],[AÇÕES]],'Dados Status Invest STOCKS'!A4716:AD5331,18)/100),0)</f>
        <v>0.60229999999999995</v>
      </c>
      <c r="S4730" s="65">
        <f>IFERROR(IF(Ações!$B4730="","",VLOOKUP(Table_1[[#This Row],[AÇÕES]],'Dados Status Invest STOCKS'!A4716:AD5331,25)/100),0)</f>
        <v>0.1338</v>
      </c>
      <c r="T4730" s="67">
        <f>(1-Ações!$Q4730)*Ações!$R4730</f>
        <v>0.28263105987389658</v>
      </c>
      <c r="U4730" s="68">
        <f>IF(Ações!$S4730=0,Ações!$T4730,IF(Ações!$T4730=0,Ações!$S4730,AVERAGE(Ações!$S4730,Ações!$T4730)))</f>
        <v>0.20821552993694831</v>
      </c>
    </row>
    <row r="4731" spans="2:21" ht="15" customHeight="1" x14ac:dyDescent="0.2">
      <c r="B4731" s="63" t="str">
        <f>IFERROR('Dados Status Invest STOCKS'!A4718,"-")</f>
        <v>TXRH</v>
      </c>
      <c r="C4731" s="45">
        <f>IFERROR((Ações!$D4731-Ações!$K4731)/Ações!$D4731,0)</f>
        <v>-3.166666666666667</v>
      </c>
      <c r="D4731" s="46">
        <f>(Ações!$O4731)/0.06</f>
        <v>20.006399999999999</v>
      </c>
      <c r="E4731" s="47">
        <f>IFERROR((Ações!$F4731-Ações!$K4731)/Ações!$F4731,0)</f>
        <v>-1.5776616628058278</v>
      </c>
      <c r="F4731" s="46">
        <f>IF(OR(Ações!$N4731&lt;0,Ações!$M4731&lt;0),"",(22.5*Ações!$M4731*Ações!$N4731)^0.5)</f>
        <v>32.339387749306574</v>
      </c>
      <c r="G4731" s="47">
        <f>IFERROR((Ações!$H4731-Ações!$K4731)/Ações!$H4731,0)</f>
        <v>0</v>
      </c>
      <c r="H4731" s="48">
        <f>IFERROR(Ações!$I4731/(Ações!$P4731-Table_1[[#This Row],[CAGR LUCRO 5A]]),0)</f>
        <v>0</v>
      </c>
      <c r="I4731" s="48" t="str">
        <f>IF(Ações!$S4731&lt;0,"",Ações!$O4731*(1+Ações!$S4731))</f>
        <v/>
      </c>
      <c r="J4731" s="49">
        <f>IFERROR(IF(Ações!$B4731="","",(VLOOKUP(Table_1[[#This Row],[AÇÕES]],'Dados Status Invest STOCKS'!A4717:AD5332,4)/Table_1[[#This Row],[LPA]]))/100,0)</f>
        <v>9.016447368421053E-2</v>
      </c>
      <c r="K4731" s="64">
        <f>IFERROR(IF(Ações!$B4731="","",VLOOKUP(Table_1[[#This Row],[AÇÕES]],'Dados Status Invest STOCKS'!A4717:AD5332,2)),0)</f>
        <v>83.36</v>
      </c>
      <c r="L4731" s="65">
        <f>IFERROR(IF(Ações!$B4731="","",VLOOKUP(Table_1[[#This Row],[AÇÕES]],'Dados Status Invest STOCKS'!A4717:AD5332,3)/100),0)</f>
        <v>1.44E-2</v>
      </c>
      <c r="M4731" s="66">
        <f>IFERROR(IF(Ações!$B4731="","",VLOOKUP(Table_1[[#This Row],[AÇÕES]],'Dados Status Invest STOCKS'!A4717:AD5332,28)),0)</f>
        <v>3.04</v>
      </c>
      <c r="N4731" s="66">
        <f>IFERROR(IF(Ações!$B4731="","",VLOOKUP(Table_1[[#This Row],[AÇÕES]],'Dados Status Invest STOCKS'!A4717:AD5332,27)),0)</f>
        <v>15.29</v>
      </c>
      <c r="O4731" s="66">
        <f>IFERROR(IF(Ações!$L4731="","",Ações!$K4731*Ações!$L4731),0)</f>
        <v>1.2003839999999999</v>
      </c>
      <c r="P4731" s="67">
        <f t="shared" si="73"/>
        <v>0.06</v>
      </c>
      <c r="Q4731" s="67">
        <f>IFERROR(Ações!$O4731/Ações!$M4731,0)</f>
        <v>0.3948631578947368</v>
      </c>
      <c r="R4731" s="67">
        <f>IFERROR(IF(Ações!$B4731="","",VLOOKUP(Table_1[[#This Row],[AÇÕES]],'Dados Status Invest STOCKS'!A4717:AD5332,18)/100),0)</f>
        <v>0.19879999999999998</v>
      </c>
      <c r="S4731" s="65">
        <f>IFERROR(IF(Ações!$B4731="","",VLOOKUP(Table_1[[#This Row],[AÇÕES]],'Dados Status Invest STOCKS'!A4717:AD5332,25)/100),0)</f>
        <v>-0.20250000000000001</v>
      </c>
      <c r="T4731" s="67">
        <f>(1-Ações!$Q4731)*Ações!$R4731</f>
        <v>0.12030120421052631</v>
      </c>
      <c r="U4731" s="68">
        <f>IF(Ações!$S4731=0,Ações!$T4731,IF(Ações!$T4731=0,Ações!$S4731,AVERAGE(Ações!$S4731,Ações!$T4731)))</f>
        <v>-4.109939789473685E-2</v>
      </c>
    </row>
    <row r="4732" spans="2:21" ht="15" customHeight="1" x14ac:dyDescent="0.2">
      <c r="B4732" s="63" t="str">
        <f>IFERROR('Dados Status Invest STOCKS'!A4719,"-")</f>
        <v>TXT</v>
      </c>
      <c r="C4732" s="45">
        <f>IFERROR((Ações!$D4732-Ações!$K4732)/Ações!$D4732,0)</f>
        <v>-53.54545454545454</v>
      </c>
      <c r="D4732" s="46">
        <f>(Ações!$O4732)/0.06</f>
        <v>1.3179833333333335</v>
      </c>
      <c r="E4732" s="47">
        <f>IFERROR((Ações!$F4732-Ações!$K4732)/Ações!$F4732,0)</f>
        <v>-0.6103459764462964</v>
      </c>
      <c r="F4732" s="46">
        <f>IF(OR(Ações!$N4732&lt;0,Ações!$M4732&lt;0),"",(22.5*Ações!$M4732*Ações!$N4732)^0.5)</f>
        <v>44.642580570571859</v>
      </c>
      <c r="G4732" s="47">
        <f>IFERROR((Ações!$H4732-Ações!$K4732)/Ações!$H4732,0)</f>
        <v>0</v>
      </c>
      <c r="H4732" s="48">
        <f>IFERROR(Ações!$I4732/(Ações!$P4732-Table_1[[#This Row],[CAGR LUCRO 5A]]),0)</f>
        <v>0</v>
      </c>
      <c r="I4732" s="48" t="str">
        <f>IF(Ações!$S4732&lt;0,"",Ações!$O4732*(1+Ações!$S4732))</f>
        <v/>
      </c>
      <c r="J4732" s="49">
        <f>IFERROR(IF(Ações!$B4732="","",(VLOOKUP(Table_1[[#This Row],[AÇÕES]],'Dados Status Invest STOCKS'!A4718:AD5333,4)/Table_1[[#This Row],[LPA]]))/100,0)</f>
        <v>7.0249999999999993E-2</v>
      </c>
      <c r="K4732" s="64">
        <f>IFERROR(IF(Ações!$B4732="","",VLOOKUP(Table_1[[#This Row],[AÇÕES]],'Dados Status Invest STOCKS'!A4718:AD5333,2)),0)</f>
        <v>71.89</v>
      </c>
      <c r="L4732" s="65">
        <f>IFERROR(IF(Ações!$B4732="","",VLOOKUP(Table_1[[#This Row],[AÇÕES]],'Dados Status Invest STOCKS'!A4718:AD5333,3)/100),0)</f>
        <v>1.1000000000000001E-3</v>
      </c>
      <c r="M4732" s="66">
        <f>IFERROR(IF(Ações!$B4732="","",VLOOKUP(Table_1[[#This Row],[AÇÕES]],'Dados Status Invest STOCKS'!A4718:AD5333,28)),0)</f>
        <v>3.2</v>
      </c>
      <c r="N4732" s="66">
        <f>IFERROR(IF(Ações!$B4732="","",VLOOKUP(Table_1[[#This Row],[AÇÕES]],'Dados Status Invest STOCKS'!A4718:AD5333,27)),0)</f>
        <v>27.68</v>
      </c>
      <c r="O4732" s="66">
        <f>IFERROR(IF(Ações!$L4732="","",Ações!$K4732*Ações!$L4732),0)</f>
        <v>7.907900000000001E-2</v>
      </c>
      <c r="P4732" s="67">
        <f t="shared" si="73"/>
        <v>0.06</v>
      </c>
      <c r="Q4732" s="67">
        <f>IFERROR(Ações!$O4732/Ações!$M4732,0)</f>
        <v>2.4712187500000003E-2</v>
      </c>
      <c r="R4732" s="67">
        <f>IFERROR(IF(Ações!$B4732="","",VLOOKUP(Table_1[[#This Row],[AÇÕES]],'Dados Status Invest STOCKS'!A4718:AD5333,18)/100),0)</f>
        <v>0.11560000000000001</v>
      </c>
      <c r="S4732" s="65">
        <f>IFERROR(IF(Ações!$B4732="","",VLOOKUP(Table_1[[#This Row],[AÇÕES]],'Dados Status Invest STOCKS'!A4718:AD5333,25)/100),0)</f>
        <v>-0.15010000000000001</v>
      </c>
      <c r="T4732" s="67">
        <f>(1-Ações!$Q4732)*Ações!$R4732</f>
        <v>0.112743271125</v>
      </c>
      <c r="U4732" s="68">
        <f>IF(Ações!$S4732=0,Ações!$T4732,IF(Ações!$T4732=0,Ações!$S4732,AVERAGE(Ações!$S4732,Ações!$T4732)))</f>
        <v>-1.8678364437500004E-2</v>
      </c>
    </row>
    <row r="4733" spans="2:21" ht="15" customHeight="1" x14ac:dyDescent="0.2">
      <c r="B4733" s="63" t="str">
        <f>IFERROR('Dados Status Invest STOCKS'!A4720,"-")</f>
        <v>TYHT</v>
      </c>
      <c r="C4733" s="45">
        <f>IFERROR((Ações!$D4733-Ações!$K4733)/Ações!$D4733,0)</f>
        <v>0</v>
      </c>
      <c r="D4733" s="46">
        <f>(Ações!$O4733)/0.06</f>
        <v>0</v>
      </c>
      <c r="E4733" s="47">
        <f>IFERROR((Ações!$F4733-Ações!$K4733)/Ações!$F4733,0)</f>
        <v>0</v>
      </c>
      <c r="F4733" s="46" t="str">
        <f>IF(OR(Ações!$N4733&lt;0,Ações!$M4733&lt;0),"",(22.5*Ações!$M4733*Ações!$N4733)^0.5)</f>
        <v/>
      </c>
      <c r="G4733" s="47">
        <f>IFERROR((Ações!$H4733-Ações!$K4733)/Ações!$H4733,0)</f>
        <v>0</v>
      </c>
      <c r="H4733" s="48">
        <f>IFERROR(Ações!$I4733/(Ações!$P4733-Table_1[[#This Row],[CAGR LUCRO 5A]]),0)</f>
        <v>0</v>
      </c>
      <c r="I4733" s="48">
        <f>IF(Ações!$S4733&lt;0,"",Ações!$O4733*(1+Ações!$S4733))</f>
        <v>0</v>
      </c>
      <c r="J4733" s="49">
        <f>IFERROR(IF(Ações!$B4733="","",(VLOOKUP(Table_1[[#This Row],[AÇÕES]],'Dados Status Invest STOCKS'!A4719:AD5334,4)/Table_1[[#This Row],[LPA]]))/100,0)</f>
        <v>8.6072423398328695E-3</v>
      </c>
      <c r="K4733" s="64">
        <f>IFERROR(IF(Ações!$B4733="","",VLOOKUP(Table_1[[#This Row],[AÇÕES]],'Dados Status Invest STOCKS'!A4719:AD5334,2)),0)</f>
        <v>11.09</v>
      </c>
      <c r="L4733" s="65">
        <f>IFERROR(IF(Ações!$B4733="","",VLOOKUP(Table_1[[#This Row],[AÇÕES]],'Dados Status Invest STOCKS'!A4719:AD5334,3)/100),0)</f>
        <v>0</v>
      </c>
      <c r="M4733" s="66">
        <f>IFERROR(IF(Ações!$B4733="","",VLOOKUP(Table_1[[#This Row],[AÇÕES]],'Dados Status Invest STOCKS'!A4719:AD5334,28)),0)</f>
        <v>-3.59</v>
      </c>
      <c r="N4733" s="66">
        <f>IFERROR(IF(Ações!$B4733="","",VLOOKUP(Table_1[[#This Row],[AÇÕES]],'Dados Status Invest STOCKS'!A4719:AD5334,27)),0)</f>
        <v>5.18</v>
      </c>
      <c r="O4733" s="66">
        <f>IFERROR(IF(Ações!$L4733="","",Ações!$K4733*Ações!$L4733),0)</f>
        <v>0</v>
      </c>
      <c r="P4733" s="67">
        <f t="shared" si="73"/>
        <v>0.06</v>
      </c>
      <c r="Q4733" s="67">
        <f>IFERROR(Ações!$O4733/Ações!$M4733,0)</f>
        <v>0</v>
      </c>
      <c r="R4733" s="67">
        <f>IFERROR(IF(Ações!$B4733="","",VLOOKUP(Table_1[[#This Row],[AÇÕES]],'Dados Status Invest STOCKS'!A4719:AD5334,18)/100),0)</f>
        <v>-0.69299999999999995</v>
      </c>
      <c r="S4733" s="65">
        <f>IFERROR(IF(Ações!$B4733="","",VLOOKUP(Table_1[[#This Row],[AÇÕES]],'Dados Status Invest STOCKS'!A4719:AD5334,25)/100),0)</f>
        <v>0</v>
      </c>
      <c r="T4733" s="67">
        <f>(1-Ações!$Q4733)*Ações!$R4733</f>
        <v>-0.69299999999999995</v>
      </c>
      <c r="U4733" s="68">
        <f>IF(Ações!$S4733=0,Ações!$T4733,IF(Ações!$T4733=0,Ações!$S4733,AVERAGE(Ações!$S4733,Ações!$T4733)))</f>
        <v>-0.69299999999999995</v>
      </c>
    </row>
    <row r="4734" spans="2:21" ht="15" customHeight="1" x14ac:dyDescent="0.2">
      <c r="B4734" s="63" t="str">
        <f>IFERROR('Dados Status Invest STOCKS'!A4721,"-")</f>
        <v>TYL</v>
      </c>
      <c r="C4734" s="45">
        <f>IFERROR((Ações!$D4734-Ações!$K4734)/Ações!$D4734,0)</f>
        <v>0</v>
      </c>
      <c r="D4734" s="46">
        <f>(Ações!$O4734)/0.06</f>
        <v>0</v>
      </c>
      <c r="E4734" s="47">
        <f>IFERROR((Ações!$F4734-Ações!$K4734)/Ações!$F4734,0)</f>
        <v>-5.7824653780034501</v>
      </c>
      <c r="F4734" s="46">
        <f>IF(OR(Ações!$N4734&lt;0,Ações!$M4734&lt;0),"",(22.5*Ações!$M4734*Ações!$N4734)^0.5)</f>
        <v>68.827479977113796</v>
      </c>
      <c r="G4734" s="47">
        <f>IFERROR((Ações!$H4734-Ações!$K4734)/Ações!$H4734,0)</f>
        <v>0</v>
      </c>
      <c r="H4734" s="48">
        <f>IFERROR(Ações!$I4734/(Ações!$P4734-Table_1[[#This Row],[CAGR LUCRO 5A]]),0)</f>
        <v>0</v>
      </c>
      <c r="I4734" s="48">
        <f>IF(Ações!$S4734&lt;0,"",Ações!$O4734*(1+Ações!$S4734))</f>
        <v>0</v>
      </c>
      <c r="J4734" s="49">
        <f>IFERROR(IF(Ações!$B4734="","",(VLOOKUP(Table_1[[#This Row],[AÇÕES]],'Dados Status Invest STOCKS'!A4720:AD5335,4)/Table_1[[#This Row],[LPA]]))/100,0)</f>
        <v>0.30352040816326531</v>
      </c>
      <c r="K4734" s="64">
        <f>IFERROR(IF(Ações!$B4734="","",VLOOKUP(Table_1[[#This Row],[AÇÕES]],'Dados Status Invest STOCKS'!A4720:AD5335,2)),0)</f>
        <v>466.82</v>
      </c>
      <c r="L4734" s="65">
        <f>IFERROR(IF(Ações!$B4734="","",VLOOKUP(Table_1[[#This Row],[AÇÕES]],'Dados Status Invest STOCKS'!A4720:AD5335,3)/100),0)</f>
        <v>0</v>
      </c>
      <c r="M4734" s="66">
        <f>IFERROR(IF(Ações!$B4734="","",VLOOKUP(Table_1[[#This Row],[AÇÕES]],'Dados Status Invest STOCKS'!A4720:AD5335,28)),0)</f>
        <v>3.92</v>
      </c>
      <c r="N4734" s="66">
        <f>IFERROR(IF(Ações!$B4734="","",VLOOKUP(Table_1[[#This Row],[AÇÕES]],'Dados Status Invest STOCKS'!A4720:AD5335,27)),0)</f>
        <v>53.71</v>
      </c>
      <c r="O4734" s="66">
        <f>IFERROR(IF(Ações!$L4734="","",Ações!$K4734*Ações!$L4734),0)</f>
        <v>0</v>
      </c>
      <c r="P4734" s="67">
        <f t="shared" si="73"/>
        <v>0.06</v>
      </c>
      <c r="Q4734" s="67">
        <f>IFERROR(Ações!$O4734/Ações!$M4734,0)</f>
        <v>0</v>
      </c>
      <c r="R4734" s="67">
        <f>IFERROR(IF(Ações!$B4734="","",VLOOKUP(Table_1[[#This Row],[AÇÕES]],'Dados Status Invest STOCKS'!A4720:AD5335,18)/100),0)</f>
        <v>7.3099999999999998E-2</v>
      </c>
      <c r="S4734" s="65">
        <f>IFERROR(IF(Ações!$B4734="","",VLOOKUP(Table_1[[#This Row],[AÇÕES]],'Dados Status Invest STOCKS'!A4720:AD5335,25)/100),0)</f>
        <v>0.24600000000000002</v>
      </c>
      <c r="T4734" s="67">
        <f>(1-Ações!$Q4734)*Ações!$R4734</f>
        <v>7.3099999999999998E-2</v>
      </c>
      <c r="U4734" s="68">
        <f>IF(Ações!$S4734=0,Ações!$T4734,IF(Ações!$T4734=0,Ações!$S4734,AVERAGE(Ações!$S4734,Ações!$T4734)))</f>
        <v>0.15955000000000003</v>
      </c>
    </row>
    <row r="4735" spans="2:21" ht="15" customHeight="1" x14ac:dyDescent="0.2">
      <c r="B4735" s="63" t="str">
        <f>IFERROR('Dados Status Invest STOCKS'!A4722,"-")</f>
        <v>TYME</v>
      </c>
      <c r="C4735" s="45">
        <f>IFERROR((Ações!$D4735-Ações!$K4735)/Ações!$D4735,0)</f>
        <v>0</v>
      </c>
      <c r="D4735" s="46">
        <f>(Ações!$O4735)/0.06</f>
        <v>0</v>
      </c>
      <c r="E4735" s="47">
        <f>IFERROR((Ações!$F4735-Ações!$K4735)/Ações!$F4735,0)</f>
        <v>0</v>
      </c>
      <c r="F4735" s="46" t="str">
        <f>IF(OR(Ações!$N4735&lt;0,Ações!$M4735&lt;0),"",(22.5*Ações!$M4735*Ações!$N4735)^0.5)</f>
        <v/>
      </c>
      <c r="G4735" s="47">
        <f>IFERROR((Ações!$H4735-Ações!$K4735)/Ações!$H4735,0)</f>
        <v>0</v>
      </c>
      <c r="H4735" s="48">
        <f>IFERROR(Ações!$I4735/(Ações!$P4735-Table_1[[#This Row],[CAGR LUCRO 5A]]),0)</f>
        <v>0</v>
      </c>
      <c r="I4735" s="48">
        <f>IF(Ações!$S4735&lt;0,"",Ações!$O4735*(1+Ações!$S4735))</f>
        <v>0</v>
      </c>
      <c r="J4735" s="49">
        <f>IFERROR(IF(Ações!$B4735="","",(VLOOKUP(Table_1[[#This Row],[AÇÕES]],'Dados Status Invest STOCKS'!A4721:AD5336,4)/Table_1[[#This Row],[LPA]]))/100,0)</f>
        <v>0.26285714285714284</v>
      </c>
      <c r="K4735" s="64">
        <f>IFERROR(IF(Ações!$B4735="","",VLOOKUP(Table_1[[#This Row],[AÇÕES]],'Dados Status Invest STOCKS'!A4721:AD5336,2)),0)</f>
        <v>0.53</v>
      </c>
      <c r="L4735" s="65">
        <f>IFERROR(IF(Ações!$B4735="","",VLOOKUP(Table_1[[#This Row],[AÇÕES]],'Dados Status Invest STOCKS'!A4721:AD5336,3)/100),0)</f>
        <v>0</v>
      </c>
      <c r="M4735" s="66">
        <f>IFERROR(IF(Ações!$B4735="","",VLOOKUP(Table_1[[#This Row],[AÇÕES]],'Dados Status Invest STOCKS'!A4721:AD5336,28)),0)</f>
        <v>-0.14000000000000001</v>
      </c>
      <c r="N4735" s="66">
        <f>IFERROR(IF(Ações!$B4735="","",VLOOKUP(Table_1[[#This Row],[AÇÕES]],'Dados Status Invest STOCKS'!A4721:AD5336,27)),0)</f>
        <v>0.53</v>
      </c>
      <c r="O4735" s="66">
        <f>IFERROR(IF(Ações!$L4735="","",Ações!$K4735*Ações!$L4735),0)</f>
        <v>0</v>
      </c>
      <c r="P4735" s="67">
        <f t="shared" si="73"/>
        <v>0.06</v>
      </c>
      <c r="Q4735" s="67">
        <f>IFERROR(Ações!$O4735/Ações!$M4735,0)</f>
        <v>0</v>
      </c>
      <c r="R4735" s="67">
        <f>IFERROR(IF(Ações!$B4735="","",VLOOKUP(Table_1[[#This Row],[AÇÕES]],'Dados Status Invest STOCKS'!A4721:AD5336,18)/100),0)</f>
        <v>-0.27100000000000002</v>
      </c>
      <c r="S4735" s="65">
        <f>IFERROR(IF(Ações!$B4735="","",VLOOKUP(Table_1[[#This Row],[AÇÕES]],'Dados Status Invest STOCKS'!A4721:AD5336,25)/100),0)</f>
        <v>0</v>
      </c>
      <c r="T4735" s="67">
        <f>(1-Ações!$Q4735)*Ações!$R4735</f>
        <v>-0.27100000000000002</v>
      </c>
      <c r="U4735" s="68">
        <f>IF(Ações!$S4735=0,Ações!$T4735,IF(Ações!$T4735=0,Ações!$S4735,AVERAGE(Ações!$S4735,Ações!$T4735)))</f>
        <v>-0.27100000000000002</v>
      </c>
    </row>
    <row r="4736" spans="2:21" ht="15" customHeight="1" x14ac:dyDescent="0.2">
      <c r="B4736" s="63" t="str">
        <f>IFERROR('Dados Status Invest STOCKS'!A4723,"-")</f>
        <v>TZOO</v>
      </c>
      <c r="C4736" s="45">
        <f>IFERROR((Ações!$D4736-Ações!$K4736)/Ações!$D4736,0)</f>
        <v>0</v>
      </c>
      <c r="D4736" s="46">
        <f>(Ações!$O4736)/0.06</f>
        <v>0</v>
      </c>
      <c r="E4736" s="47">
        <f>IFERROR((Ações!$F4736-Ações!$K4736)/Ações!$F4736,0)</f>
        <v>-6.8406396186554588</v>
      </c>
      <c r="F4736" s="46">
        <f>IF(OR(Ações!$N4736&lt;0,Ações!$M4736&lt;0),"",(22.5*Ações!$M4736*Ações!$N4736)^0.5)</f>
        <v>1.1618950038622251</v>
      </c>
      <c r="G4736" s="47">
        <f>IFERROR((Ações!$H4736-Ações!$K4736)/Ações!$H4736,0)</f>
        <v>0</v>
      </c>
      <c r="H4736" s="48">
        <f>IFERROR(Ações!$I4736/(Ações!$P4736-Table_1[[#This Row],[CAGR LUCRO 5A]]),0)</f>
        <v>0</v>
      </c>
      <c r="I4736" s="48">
        <f>IF(Ações!$S4736&lt;0,"",Ações!$O4736*(1+Ações!$S4736))</f>
        <v>0</v>
      </c>
      <c r="J4736" s="49">
        <f>IFERROR(IF(Ações!$B4736="","",(VLOOKUP(Table_1[[#This Row],[AÇÕES]],'Dados Status Invest STOCKS'!A4722:AD5337,4)/Table_1[[#This Row],[LPA]]))/100,0)</f>
        <v>0.56725000000000003</v>
      </c>
      <c r="K4736" s="64">
        <f>IFERROR(IF(Ações!$B4736="","",VLOOKUP(Table_1[[#This Row],[AÇÕES]],'Dados Status Invest STOCKS'!A4722:AD5337,2)),0)</f>
        <v>9.11</v>
      </c>
      <c r="L4736" s="65">
        <f>IFERROR(IF(Ações!$B4736="","",VLOOKUP(Table_1[[#This Row],[AÇÕES]],'Dados Status Invest STOCKS'!A4722:AD5337,3)/100),0)</f>
        <v>0</v>
      </c>
      <c r="M4736" s="66">
        <f>IFERROR(IF(Ações!$B4736="","",VLOOKUP(Table_1[[#This Row],[AÇÕES]],'Dados Status Invest STOCKS'!A4722:AD5337,28)),0)</f>
        <v>0.4</v>
      </c>
      <c r="N4736" s="66">
        <f>IFERROR(IF(Ações!$B4736="","",VLOOKUP(Table_1[[#This Row],[AÇÕES]],'Dados Status Invest STOCKS'!A4722:AD5337,27)),0)</f>
        <v>0.15</v>
      </c>
      <c r="O4736" s="66">
        <f>IFERROR(IF(Ações!$L4736="","",Ações!$K4736*Ações!$L4736),0)</f>
        <v>0</v>
      </c>
      <c r="P4736" s="67">
        <f t="shared" si="73"/>
        <v>0.06</v>
      </c>
      <c r="Q4736" s="67">
        <f>IFERROR(Ações!$O4736/Ações!$M4736,0)</f>
        <v>0</v>
      </c>
      <c r="R4736" s="67">
        <f>IFERROR(IF(Ações!$B4736="","",VLOOKUP(Table_1[[#This Row],[AÇÕES]],'Dados Status Invest STOCKS'!A4722:AD5337,18)/100),0)</f>
        <v>2.6307</v>
      </c>
      <c r="S4736" s="65">
        <f>IFERROR(IF(Ações!$B4736="","",VLOOKUP(Table_1[[#This Row],[AÇÕES]],'Dados Status Invest STOCKS'!A4722:AD5337,25)/100),0)</f>
        <v>0</v>
      </c>
      <c r="T4736" s="67">
        <f>(1-Ações!$Q4736)*Ações!$R4736</f>
        <v>2.6307</v>
      </c>
      <c r="U4736" s="68">
        <f>IF(Ações!$S4736=0,Ações!$T4736,IF(Ações!$T4736=0,Ações!$S4736,AVERAGE(Ações!$S4736,Ações!$T4736)))</f>
        <v>2.6307</v>
      </c>
    </row>
    <row r="4737" spans="2:21" ht="15" customHeight="1" x14ac:dyDescent="0.2">
      <c r="B4737" s="63" t="str">
        <f>IFERROR('Dados Status Invest STOCKS'!A4724,"-")</f>
        <v>U</v>
      </c>
      <c r="C4737" s="45">
        <f>IFERROR((Ações!$D4737-Ações!$K4737)/Ações!$D4737,0)</f>
        <v>0</v>
      </c>
      <c r="D4737" s="46">
        <f>(Ações!$O4737)/0.06</f>
        <v>0</v>
      </c>
      <c r="E4737" s="47">
        <f>IFERROR((Ações!$F4737-Ações!$K4737)/Ações!$F4737,0)</f>
        <v>0</v>
      </c>
      <c r="F4737" s="46" t="str">
        <f>IF(OR(Ações!$N4737&lt;0,Ações!$M4737&lt;0),"",(22.5*Ações!$M4737*Ações!$N4737)^0.5)</f>
        <v/>
      </c>
      <c r="G4737" s="47">
        <f>IFERROR((Ações!$H4737-Ações!$K4737)/Ações!$H4737,0)</f>
        <v>0</v>
      </c>
      <c r="H4737" s="48">
        <f>IFERROR(Ações!$I4737/(Ações!$P4737-Table_1[[#This Row],[CAGR LUCRO 5A]]),0)</f>
        <v>0</v>
      </c>
      <c r="I4737" s="48">
        <f>IF(Ações!$S4737&lt;0,"",Ações!$O4737*(1+Ações!$S4737))</f>
        <v>0</v>
      </c>
      <c r="J4737" s="49">
        <f>IFERROR(IF(Ações!$B4737="","",(VLOOKUP(Table_1[[#This Row],[AÇÕES]],'Dados Status Invest STOCKS'!A4723:AD5338,4)/Table_1[[#This Row],[LPA]]))/100,0)</f>
        <v>0.43905660377358485</v>
      </c>
      <c r="K4737" s="64">
        <f>IFERROR(IF(Ações!$B4737="","",VLOOKUP(Table_1[[#This Row],[AÇÕES]],'Dados Status Invest STOCKS'!A4723:AD5338,2)),0)</f>
        <v>110.92</v>
      </c>
      <c r="L4737" s="65">
        <f>IFERROR(IF(Ações!$B4737="","",VLOOKUP(Table_1[[#This Row],[AÇÕES]],'Dados Status Invest STOCKS'!A4723:AD5338,3)/100),0)</f>
        <v>0</v>
      </c>
      <c r="M4737" s="66">
        <f>IFERROR(IF(Ações!$B4737="","",VLOOKUP(Table_1[[#This Row],[AÇÕES]],'Dados Status Invest STOCKS'!A4723:AD5338,28)),0)</f>
        <v>-1.59</v>
      </c>
      <c r="N4737" s="66">
        <f>IFERROR(IF(Ações!$B4737="","",VLOOKUP(Table_1[[#This Row],[AÇÕES]],'Dados Status Invest STOCKS'!A4723:AD5338,27)),0)</f>
        <v>6.88</v>
      </c>
      <c r="O4737" s="66">
        <f>IFERROR(IF(Ações!$L4737="","",Ações!$K4737*Ações!$L4737),0)</f>
        <v>0</v>
      </c>
      <c r="P4737" s="67">
        <f t="shared" si="73"/>
        <v>0.06</v>
      </c>
      <c r="Q4737" s="67">
        <f>IFERROR(Ações!$O4737/Ações!$M4737,0)</f>
        <v>0</v>
      </c>
      <c r="R4737" s="67">
        <f>IFERROR(IF(Ações!$B4737="","",VLOOKUP(Table_1[[#This Row],[AÇÕES]],'Dados Status Invest STOCKS'!A4723:AD5338,18)/100),0)</f>
        <v>-0.23100000000000001</v>
      </c>
      <c r="S4737" s="65">
        <f>IFERROR(IF(Ações!$B4737="","",VLOOKUP(Table_1[[#This Row],[AÇÕES]],'Dados Status Invest STOCKS'!A4723:AD5338,25)/100),0)</f>
        <v>0</v>
      </c>
      <c r="T4737" s="67">
        <f>(1-Ações!$Q4737)*Ações!$R4737</f>
        <v>-0.23100000000000001</v>
      </c>
      <c r="U4737" s="68">
        <f>IF(Ações!$S4737=0,Ações!$T4737,IF(Ações!$T4737=0,Ações!$S4737,AVERAGE(Ações!$S4737,Ações!$T4737)))</f>
        <v>-0.23100000000000001</v>
      </c>
    </row>
    <row r="4738" spans="2:21" ht="15" customHeight="1" x14ac:dyDescent="0.2">
      <c r="B4738" s="63" t="str">
        <f>IFERROR('Dados Status Invest STOCKS'!A4725,"-")</f>
        <v>UA</v>
      </c>
      <c r="C4738" s="45">
        <f>IFERROR((Ações!$D4738-Ações!$K4738)/Ações!$D4738,0)</f>
        <v>0</v>
      </c>
      <c r="D4738" s="46">
        <f>(Ações!$O4738)/0.06</f>
        <v>0</v>
      </c>
      <c r="E4738" s="47">
        <f>IFERROR((Ações!$F4738-Ações!$K4738)/Ações!$F4738,0)</f>
        <v>-0.78997901964572725</v>
      </c>
      <c r="F4738" s="46">
        <f>IF(OR(Ações!$N4738&lt;0,Ações!$M4738&lt;0),"",(22.5*Ações!$M4738*Ações!$N4738)^0.5)</f>
        <v>9.2179851377619393</v>
      </c>
      <c r="G4738" s="47">
        <f>IFERROR((Ações!$H4738-Ações!$K4738)/Ações!$H4738,0)</f>
        <v>0</v>
      </c>
      <c r="H4738" s="48">
        <f>IFERROR(Ações!$I4738/(Ações!$P4738-Table_1[[#This Row],[CAGR LUCRO 5A]]),0)</f>
        <v>0</v>
      </c>
      <c r="I4738" s="48">
        <f>IF(Ações!$S4738&lt;0,"",Ações!$O4738*(1+Ações!$S4738))</f>
        <v>0</v>
      </c>
      <c r="J4738" s="49">
        <f>IFERROR(IF(Ações!$B4738="","",(VLOOKUP(Table_1[[#This Row],[AÇÕES]],'Dados Status Invest STOCKS'!A4724:AD5339,4)/Table_1[[#This Row],[LPA]]))/100,0)</f>
        <v>0.19857142857142857</v>
      </c>
      <c r="K4738" s="64">
        <f>IFERROR(IF(Ações!$B4738="","",VLOOKUP(Table_1[[#This Row],[AÇÕES]],'Dados Status Invest STOCKS'!A4724:AD5339,2)),0)</f>
        <v>16.5</v>
      </c>
      <c r="L4738" s="65">
        <f>IFERROR(IF(Ações!$B4738="","",VLOOKUP(Table_1[[#This Row],[AÇÕES]],'Dados Status Invest STOCKS'!A4724:AD5339,3)/100),0)</f>
        <v>0</v>
      </c>
      <c r="M4738" s="66">
        <f>IFERROR(IF(Ações!$B4738="","",VLOOKUP(Table_1[[#This Row],[AÇÕES]],'Dados Status Invest STOCKS'!A4724:AD5339,28)),0)</f>
        <v>0.91</v>
      </c>
      <c r="N4738" s="66">
        <f>IFERROR(IF(Ações!$B4738="","",VLOOKUP(Table_1[[#This Row],[AÇÕES]],'Dados Status Invest STOCKS'!A4724:AD5339,27)),0)</f>
        <v>4.1500000000000004</v>
      </c>
      <c r="O4738" s="66">
        <f>IFERROR(IF(Ações!$L4738="","",Ações!$K4738*Ações!$L4738),0)</f>
        <v>0</v>
      </c>
      <c r="P4738" s="67">
        <f t="shared" si="73"/>
        <v>0.06</v>
      </c>
      <c r="Q4738" s="67">
        <f>IFERROR(Ações!$O4738/Ações!$M4738,0)</f>
        <v>0</v>
      </c>
      <c r="R4738" s="67">
        <f>IFERROR(IF(Ações!$B4738="","",VLOOKUP(Table_1[[#This Row],[AÇÕES]],'Dados Status Invest STOCKS'!A4724:AD5339,18)/100),0)</f>
        <v>0.21989999999999998</v>
      </c>
      <c r="S4738" s="65">
        <f>IFERROR(IF(Ações!$B4738="","",VLOOKUP(Table_1[[#This Row],[AÇÕES]],'Dados Status Invest STOCKS'!A4724:AD5339,25)/100),0)</f>
        <v>0</v>
      </c>
      <c r="T4738" s="67">
        <f>(1-Ações!$Q4738)*Ações!$R4738</f>
        <v>0.21989999999999998</v>
      </c>
      <c r="U4738" s="68">
        <f>IF(Ações!$S4738=0,Ações!$T4738,IF(Ações!$T4738=0,Ações!$S4738,AVERAGE(Ações!$S4738,Ações!$T4738)))</f>
        <v>0.21989999999999998</v>
      </c>
    </row>
    <row r="4739" spans="2:21" ht="15" customHeight="1" x14ac:dyDescent="0.2">
      <c r="B4739" s="63" t="str">
        <f>IFERROR('Dados Status Invest STOCKS'!A4726,"-")</f>
        <v>UAA</v>
      </c>
      <c r="C4739" s="45">
        <f>IFERROR((Ações!$D4739-Ações!$K4739)/Ações!$D4739,0)</f>
        <v>0</v>
      </c>
      <c r="D4739" s="46">
        <f>(Ações!$O4739)/0.06</f>
        <v>0</v>
      </c>
      <c r="E4739" s="47">
        <f>IFERROR((Ações!$F4739-Ações!$K4739)/Ações!$F4739,0)</f>
        <v>-1.0969875424092064</v>
      </c>
      <c r="F4739" s="46">
        <f>IF(OR(Ações!$N4739&lt;0,Ações!$M4739&lt;0),"",(22.5*Ações!$M4739*Ações!$N4739)^0.5)</f>
        <v>9.2179851377619393</v>
      </c>
      <c r="G4739" s="47">
        <f>IFERROR((Ações!$H4739-Ações!$K4739)/Ações!$H4739,0)</f>
        <v>0</v>
      </c>
      <c r="H4739" s="48">
        <f>IFERROR(Ações!$I4739/(Ações!$P4739-Table_1[[#This Row],[CAGR LUCRO 5A]]),0)</f>
        <v>0</v>
      </c>
      <c r="I4739" s="48">
        <f>IF(Ações!$S4739&lt;0,"",Ações!$O4739*(1+Ações!$S4739))</f>
        <v>0</v>
      </c>
      <c r="J4739" s="49">
        <f>IFERROR(IF(Ações!$B4739="","",(VLOOKUP(Table_1[[#This Row],[AÇÕES]],'Dados Status Invest STOCKS'!A4725:AD5340,4)/Table_1[[#This Row],[LPA]]))/100,0)</f>
        <v>0.22945054945054941</v>
      </c>
      <c r="K4739" s="64">
        <f>IFERROR(IF(Ações!$B4739="","",VLOOKUP(Table_1[[#This Row],[AÇÕES]],'Dados Status Invest STOCKS'!A4725:AD5340,2)),0)</f>
        <v>19.329999999999998</v>
      </c>
      <c r="L4739" s="65">
        <f>IFERROR(IF(Ações!$B4739="","",VLOOKUP(Table_1[[#This Row],[AÇÕES]],'Dados Status Invest STOCKS'!A4725:AD5340,3)/100),0)</f>
        <v>0</v>
      </c>
      <c r="M4739" s="66">
        <f>IFERROR(IF(Ações!$B4739="","",VLOOKUP(Table_1[[#This Row],[AÇÕES]],'Dados Status Invest STOCKS'!A4725:AD5340,28)),0)</f>
        <v>0.91</v>
      </c>
      <c r="N4739" s="66">
        <f>IFERROR(IF(Ações!$B4739="","",VLOOKUP(Table_1[[#This Row],[AÇÕES]],'Dados Status Invest STOCKS'!A4725:AD5340,27)),0)</f>
        <v>4.1500000000000004</v>
      </c>
      <c r="O4739" s="66">
        <f>IFERROR(IF(Ações!$L4739="","",Ações!$K4739*Ações!$L4739),0)</f>
        <v>0</v>
      </c>
      <c r="P4739" s="67">
        <f t="shared" si="73"/>
        <v>0.06</v>
      </c>
      <c r="Q4739" s="67">
        <f>IFERROR(Ações!$O4739/Ações!$M4739,0)</f>
        <v>0</v>
      </c>
      <c r="R4739" s="67">
        <f>IFERROR(IF(Ações!$B4739="","",VLOOKUP(Table_1[[#This Row],[AÇÕES]],'Dados Status Invest STOCKS'!A4725:AD5340,18)/100),0)</f>
        <v>0.21989999999999998</v>
      </c>
      <c r="S4739" s="65">
        <f>IFERROR(IF(Ações!$B4739="","",VLOOKUP(Table_1[[#This Row],[AÇÕES]],'Dados Status Invest STOCKS'!A4725:AD5340,25)/100),0)</f>
        <v>0</v>
      </c>
      <c r="T4739" s="67">
        <f>(1-Ações!$Q4739)*Ações!$R4739</f>
        <v>0.21989999999999998</v>
      </c>
      <c r="U4739" s="68">
        <f>IF(Ações!$S4739=0,Ações!$T4739,IF(Ações!$T4739=0,Ações!$S4739,AVERAGE(Ações!$S4739,Ações!$T4739)))</f>
        <v>0.21989999999999998</v>
      </c>
    </row>
    <row r="4740" spans="2:21" ht="15" customHeight="1" x14ac:dyDescent="0.2">
      <c r="B4740" s="63" t="str">
        <f>IFERROR('Dados Status Invest STOCKS'!A4727,"-")</f>
        <v>UAL</v>
      </c>
      <c r="C4740" s="45">
        <f>IFERROR((Ações!$D4740-Ações!$K4740)/Ações!$D4740,0)</f>
        <v>0</v>
      </c>
      <c r="D4740" s="46">
        <f>(Ações!$O4740)/0.06</f>
        <v>0</v>
      </c>
      <c r="E4740" s="47">
        <f>IFERROR((Ações!$F4740-Ações!$K4740)/Ações!$F4740,0)</f>
        <v>0</v>
      </c>
      <c r="F4740" s="46" t="str">
        <f>IF(OR(Ações!$N4740&lt;0,Ações!$M4740&lt;0),"",(22.5*Ações!$M4740*Ações!$N4740)^0.5)</f>
        <v/>
      </c>
      <c r="G4740" s="47">
        <f>IFERROR((Ações!$H4740-Ações!$K4740)/Ações!$H4740,0)</f>
        <v>0</v>
      </c>
      <c r="H4740" s="48">
        <f>IFERROR(Ações!$I4740/(Ações!$P4740-Table_1[[#This Row],[CAGR LUCRO 5A]]),0)</f>
        <v>0</v>
      </c>
      <c r="I4740" s="48">
        <f>IF(Ações!$S4740&lt;0,"",Ações!$O4740*(1+Ações!$S4740))</f>
        <v>0</v>
      </c>
      <c r="J4740" s="49">
        <f>IFERROR(IF(Ações!$B4740="","",(VLOOKUP(Table_1[[#This Row],[AÇÕES]],'Dados Status Invest STOCKS'!A4726:AD5341,4)/Table_1[[#This Row],[LPA]]))/100,0)</f>
        <v>4.1591137965760324E-3</v>
      </c>
      <c r="K4740" s="64">
        <f>IFERROR(IF(Ações!$B4740="","",VLOOKUP(Table_1[[#This Row],[AÇÕES]],'Dados Status Invest STOCKS'!A4726:AD5341,2)),0)</f>
        <v>41.39</v>
      </c>
      <c r="L4740" s="65">
        <f>IFERROR(IF(Ações!$B4740="","",VLOOKUP(Table_1[[#This Row],[AÇÕES]],'Dados Status Invest STOCKS'!A4726:AD5341,3)/100),0)</f>
        <v>0</v>
      </c>
      <c r="M4740" s="66">
        <f>IFERROR(IF(Ações!$B4740="","",VLOOKUP(Table_1[[#This Row],[AÇÕES]],'Dados Status Invest STOCKS'!A4726:AD5341,28)),0)</f>
        <v>-9.93</v>
      </c>
      <c r="N4740" s="66">
        <f>IFERROR(IF(Ações!$B4740="","",VLOOKUP(Table_1[[#This Row],[AÇÕES]],'Dados Status Invest STOCKS'!A4726:AD5341,27)),0)</f>
        <v>16.77</v>
      </c>
      <c r="O4740" s="66">
        <f>IFERROR(IF(Ações!$L4740="","",Ações!$K4740*Ações!$L4740),0)</f>
        <v>0</v>
      </c>
      <c r="P4740" s="67">
        <f t="shared" si="73"/>
        <v>0.06</v>
      </c>
      <c r="Q4740" s="67">
        <f>IFERROR(Ações!$O4740/Ações!$M4740,0)</f>
        <v>0</v>
      </c>
      <c r="R4740" s="67">
        <f>IFERROR(IF(Ações!$B4740="","",VLOOKUP(Table_1[[#This Row],[AÇÕES]],'Dados Status Invest STOCKS'!A4726:AD5341,18)/100),0)</f>
        <v>-0.59200000000000008</v>
      </c>
      <c r="S4740" s="65">
        <f>IFERROR(IF(Ações!$B4740="","",VLOOKUP(Table_1[[#This Row],[AÇÕES]],'Dados Status Invest STOCKS'!A4726:AD5341,25)/100),0)</f>
        <v>0</v>
      </c>
      <c r="T4740" s="67">
        <f>(1-Ações!$Q4740)*Ações!$R4740</f>
        <v>-0.59200000000000008</v>
      </c>
      <c r="U4740" s="68">
        <f>IF(Ações!$S4740=0,Ações!$T4740,IF(Ações!$T4740=0,Ações!$S4740,AVERAGE(Ações!$S4740,Ações!$T4740)))</f>
        <v>-0.59200000000000008</v>
      </c>
    </row>
    <row r="4741" spans="2:21" ht="15" customHeight="1" x14ac:dyDescent="0.2">
      <c r="B4741" s="63" t="str">
        <f>IFERROR('Dados Status Invest STOCKS'!A4728,"-")</f>
        <v>UAN</v>
      </c>
      <c r="C4741" s="45">
        <f>IFERROR((Ações!$D4741-Ações!$K4741)/Ações!$D4741,0)</f>
        <v>-0.22699386503067476</v>
      </c>
      <c r="D4741" s="46">
        <f>(Ações!$O4741)/0.06</f>
        <v>78.019950000000009</v>
      </c>
      <c r="E4741" s="47">
        <f>IFERROR((Ações!$F4741-Ações!$K4741)/Ações!$F4741,0)</f>
        <v>0</v>
      </c>
      <c r="F4741" s="46" t="str">
        <f>IF(OR(Ações!$N4741&lt;0,Ações!$M4741&lt;0),"",(22.5*Ações!$M4741*Ações!$N4741)^0.5)</f>
        <v/>
      </c>
      <c r="G4741" s="47">
        <f>IFERROR((Ações!$H4741-Ações!$K4741)/Ações!$H4741,0)</f>
        <v>-0.22699386503067476</v>
      </c>
      <c r="H4741" s="48">
        <f>IFERROR(Ações!$I4741/(Ações!$P4741-Table_1[[#This Row],[CAGR LUCRO 5A]]),0)</f>
        <v>78.019950000000009</v>
      </c>
      <c r="I4741" s="48">
        <f>IF(Ações!$S4741&lt;0,"",Ações!$O4741*(1+Ações!$S4741))</f>
        <v>4.6811970000000001</v>
      </c>
      <c r="J4741" s="49">
        <f>IFERROR(IF(Ações!$B4741="","",(VLOOKUP(Table_1[[#This Row],[AÇÕES]],'Dados Status Invest STOCKS'!A4727:AD5342,4)/Table_1[[#This Row],[LPA]]))/100,0)</f>
        <v>2338.0749999999998</v>
      </c>
      <c r="K4741" s="64">
        <f>IFERROR(IF(Ações!$B4741="","",VLOOKUP(Table_1[[#This Row],[AÇÕES]],'Dados Status Invest STOCKS'!A4727:AD5342,2)),0)</f>
        <v>95.73</v>
      </c>
      <c r="L4741" s="65">
        <f>IFERROR(IF(Ações!$B4741="","",VLOOKUP(Table_1[[#This Row],[AÇÕES]],'Dados Status Invest STOCKS'!A4727:AD5342,3)/100),0)</f>
        <v>4.8899999999999999E-2</v>
      </c>
      <c r="M4741" s="66">
        <f>IFERROR(IF(Ações!$B4741="","",VLOOKUP(Table_1[[#This Row],[AÇÕES]],'Dados Status Invest STOCKS'!A4727:AD5342,28)),0)</f>
        <v>-0.02</v>
      </c>
      <c r="N4741" s="66">
        <f>IFERROR(IF(Ações!$B4741="","",VLOOKUP(Table_1[[#This Row],[AÇÕES]],'Dados Status Invest STOCKS'!A4727:AD5342,27)),0)</f>
        <v>0</v>
      </c>
      <c r="O4741" s="66">
        <f>IFERROR(IF(Ações!$L4741="","",Ações!$K4741*Ações!$L4741),0)</f>
        <v>4.6811970000000001</v>
      </c>
      <c r="P4741" s="67">
        <f t="shared" si="73"/>
        <v>0.06</v>
      </c>
      <c r="Q4741" s="67">
        <f>IFERROR(Ações!$O4741/Ações!$M4741,0)</f>
        <v>-234.05985000000001</v>
      </c>
      <c r="R4741" s="67">
        <f>IFERROR(IF(Ações!$B4741="","",VLOOKUP(Table_1[[#This Row],[AÇÕES]],'Dados Status Invest STOCKS'!A4727:AD5342,18)/100),0)</f>
        <v>0</v>
      </c>
      <c r="S4741" s="65">
        <f>IFERROR(IF(Ações!$B4741="","",VLOOKUP(Table_1[[#This Row],[AÇÕES]],'Dados Status Invest STOCKS'!A4727:AD5342,25)/100),0)</f>
        <v>0</v>
      </c>
      <c r="T4741" s="67">
        <f>(1-Ações!$Q4741)*Ações!$R4741</f>
        <v>0</v>
      </c>
      <c r="U4741" s="68">
        <f>IF(Ações!$S4741=0,Ações!$T4741,IF(Ações!$T4741=0,Ações!$S4741,AVERAGE(Ações!$S4741,Ações!$T4741)))</f>
        <v>0</v>
      </c>
    </row>
    <row r="4742" spans="2:21" ht="15" customHeight="1" x14ac:dyDescent="0.2">
      <c r="B4742" s="63" t="str">
        <f>IFERROR('Dados Status Invest STOCKS'!A4729,"-")</f>
        <v>UBCP</v>
      </c>
      <c r="C4742" s="45">
        <f>IFERROR((Ações!$D4742-Ações!$K4742)/Ações!$D4742,0)</f>
        <v>-0.49253731343283624</v>
      </c>
      <c r="D4742" s="46">
        <f>(Ações!$O4742)/0.06</f>
        <v>11.423499999999997</v>
      </c>
      <c r="E4742" s="47">
        <f>IFERROR((Ações!$F4742-Ações!$K4742)/Ações!$F4742,0)</f>
        <v>0.17252214419731801</v>
      </c>
      <c r="F4742" s="46">
        <f>IF(OR(Ações!$N4742&lt;0,Ações!$M4742&lt;0),"",(22.5*Ações!$M4742*Ações!$N4742)^0.5)</f>
        <v>20.604780998593508</v>
      </c>
      <c r="G4742" s="47">
        <f>IFERROR((Ações!$H4742-Ações!$K4742)/Ações!$H4742,0)</f>
        <v>3.9569525605554943</v>
      </c>
      <c r="H4742" s="48">
        <f>IFERROR(Ações!$I4742/(Ações!$P4742-Table_1[[#This Row],[CAGR LUCRO 5A]]),0)</f>
        <v>-5.7660715384615369</v>
      </c>
      <c r="I4742" s="48">
        <f>IF(Ações!$S4742&lt;0,"",Ações!$O4742*(1+Ações!$S4742))</f>
        <v>0.82454822999999988</v>
      </c>
      <c r="J4742" s="49">
        <f>IFERROR(IF(Ações!$B4742="","",(VLOOKUP(Table_1[[#This Row],[AÇÕES]],'Dados Status Invest STOCKS'!A4728:AD5343,4)/Table_1[[#This Row],[LPA]]))/100,0)</f>
        <v>6.5714285714285711E-2</v>
      </c>
      <c r="K4742" s="64">
        <f>IFERROR(IF(Ações!$B4742="","",VLOOKUP(Table_1[[#This Row],[AÇÕES]],'Dados Status Invest STOCKS'!A4728:AD5343,2)),0)</f>
        <v>17.05</v>
      </c>
      <c r="L4742" s="65">
        <f>IFERROR(IF(Ações!$B4742="","",VLOOKUP(Table_1[[#This Row],[AÇÕES]],'Dados Status Invest STOCKS'!A4728:AD5343,3)/100),0)</f>
        <v>4.0199999999999993E-2</v>
      </c>
      <c r="M4742" s="66">
        <f>IFERROR(IF(Ações!$B4742="","",VLOOKUP(Table_1[[#This Row],[AÇÕES]],'Dados Status Invest STOCKS'!A4728:AD5343,28)),0)</f>
        <v>1.61</v>
      </c>
      <c r="N4742" s="66">
        <f>IFERROR(IF(Ações!$B4742="","",VLOOKUP(Table_1[[#This Row],[AÇÕES]],'Dados Status Invest STOCKS'!A4728:AD5343,27)),0)</f>
        <v>11.72</v>
      </c>
      <c r="O4742" s="66">
        <f>IFERROR(IF(Ações!$L4742="","",Ações!$K4742*Ações!$L4742),0)</f>
        <v>0.68540999999999985</v>
      </c>
      <c r="P4742" s="67">
        <f t="shared" si="73"/>
        <v>0.06</v>
      </c>
      <c r="Q4742" s="67">
        <f>IFERROR(Ações!$O4742/Ações!$M4742,0)</f>
        <v>0.42572049689440983</v>
      </c>
      <c r="R4742" s="67">
        <f>IFERROR(IF(Ações!$B4742="","",VLOOKUP(Table_1[[#This Row],[AÇÕES]],'Dados Status Invest STOCKS'!A4728:AD5343,18)/100),0)</f>
        <v>0.13750000000000001</v>
      </c>
      <c r="S4742" s="65">
        <f>IFERROR(IF(Ações!$B4742="","",VLOOKUP(Table_1[[#This Row],[AÇÕES]],'Dados Status Invest STOCKS'!A4728:AD5343,25)/100),0)</f>
        <v>0.20300000000000001</v>
      </c>
      <c r="T4742" s="67">
        <f>(1-Ações!$Q4742)*Ações!$R4742</f>
        <v>7.896343167701865E-2</v>
      </c>
      <c r="U4742" s="68">
        <f>IF(Ações!$S4742=0,Ações!$T4742,IF(Ações!$T4742=0,Ações!$S4742,AVERAGE(Ações!$S4742,Ações!$T4742)))</f>
        <v>0.14098171583850932</v>
      </c>
    </row>
    <row r="4743" spans="2:21" ht="15" customHeight="1" x14ac:dyDescent="0.2">
      <c r="B4743" s="63" t="str">
        <f>IFERROR('Dados Status Invest STOCKS'!A4730,"-")</f>
        <v>UBER</v>
      </c>
      <c r="C4743" s="45">
        <f>IFERROR((Ações!$D4743-Ações!$K4743)/Ações!$D4743,0)</f>
        <v>0</v>
      </c>
      <c r="D4743" s="46">
        <f>(Ações!$O4743)/0.06</f>
        <v>0</v>
      </c>
      <c r="E4743" s="47">
        <f>IFERROR((Ações!$F4743-Ações!$K4743)/Ações!$F4743,0)</f>
        <v>0</v>
      </c>
      <c r="F4743" s="46" t="str">
        <f>IF(OR(Ações!$N4743&lt;0,Ações!$M4743&lt;0),"",(22.5*Ações!$M4743*Ações!$N4743)^0.5)</f>
        <v/>
      </c>
      <c r="G4743" s="47">
        <f>IFERROR((Ações!$H4743-Ações!$K4743)/Ações!$H4743,0)</f>
        <v>0</v>
      </c>
      <c r="H4743" s="48">
        <f>IFERROR(Ações!$I4743/(Ações!$P4743-Table_1[[#This Row],[CAGR LUCRO 5A]]),0)</f>
        <v>0</v>
      </c>
      <c r="I4743" s="48">
        <f>IF(Ações!$S4743&lt;0,"",Ações!$O4743*(1+Ações!$S4743))</f>
        <v>0</v>
      </c>
      <c r="J4743" s="49">
        <f>IFERROR(IF(Ações!$B4743="","",(VLOOKUP(Table_1[[#This Row],[AÇÕES]],'Dados Status Invest STOCKS'!A4729:AD5344,4)/Table_1[[#This Row],[LPA]]))/100,0)</f>
        <v>0.24677685950413225</v>
      </c>
      <c r="K4743" s="64">
        <f>IFERROR(IF(Ações!$B4743="","",VLOOKUP(Table_1[[#This Row],[AÇÕES]],'Dados Status Invest STOCKS'!A4729:AD5344,2)),0)</f>
        <v>36.28</v>
      </c>
      <c r="L4743" s="65">
        <f>IFERROR(IF(Ações!$B4743="","",VLOOKUP(Table_1[[#This Row],[AÇÕES]],'Dados Status Invest STOCKS'!A4729:AD5344,3)/100),0)</f>
        <v>0</v>
      </c>
      <c r="M4743" s="66">
        <f>IFERROR(IF(Ações!$B4743="","",VLOOKUP(Table_1[[#This Row],[AÇÕES]],'Dados Status Invest STOCKS'!A4729:AD5344,28)),0)</f>
        <v>-1.21</v>
      </c>
      <c r="N4743" s="66">
        <f>IFERROR(IF(Ações!$B4743="","",VLOOKUP(Table_1[[#This Row],[AÇÕES]],'Dados Status Invest STOCKS'!A4729:AD5344,27)),0)</f>
        <v>7.18</v>
      </c>
      <c r="O4743" s="66">
        <f>IFERROR(IF(Ações!$L4743="","",Ações!$K4743*Ações!$L4743),0)</f>
        <v>0</v>
      </c>
      <c r="P4743" s="67">
        <f t="shared" si="73"/>
        <v>0.06</v>
      </c>
      <c r="Q4743" s="67">
        <f>IFERROR(Ações!$O4743/Ações!$M4743,0)</f>
        <v>0</v>
      </c>
      <c r="R4743" s="67">
        <f>IFERROR(IF(Ações!$B4743="","",VLOOKUP(Table_1[[#This Row],[AÇÕES]],'Dados Status Invest STOCKS'!A4729:AD5344,18)/100),0)</f>
        <v>-0.16920000000000002</v>
      </c>
      <c r="S4743" s="65">
        <f>IFERROR(IF(Ações!$B4743="","",VLOOKUP(Table_1[[#This Row],[AÇÕES]],'Dados Status Invest STOCKS'!A4729:AD5344,25)/100),0)</f>
        <v>0</v>
      </c>
      <c r="T4743" s="67">
        <f>(1-Ações!$Q4743)*Ações!$R4743</f>
        <v>-0.16920000000000002</v>
      </c>
      <c r="U4743" s="68">
        <f>IF(Ações!$S4743=0,Ações!$T4743,IF(Ações!$T4743=0,Ações!$S4743,AVERAGE(Ações!$S4743,Ações!$T4743)))</f>
        <v>-0.16920000000000002</v>
      </c>
    </row>
    <row r="4744" spans="2:21" ht="15" customHeight="1" x14ac:dyDescent="0.2">
      <c r="B4744" s="63" t="str">
        <f>IFERROR('Dados Status Invest STOCKS'!A4731,"-")</f>
        <v>UBFO</v>
      </c>
      <c r="C4744" s="45">
        <f>IFERROR((Ações!$D4744-Ações!$K4744)/Ações!$D4744,0)</f>
        <v>-0.10497237569060786</v>
      </c>
      <c r="D4744" s="46">
        <f>(Ações!$O4744)/0.06</f>
        <v>7.3304999999999989</v>
      </c>
      <c r="E4744" s="47">
        <f>IFERROR((Ações!$F4744-Ações!$K4744)/Ações!$F4744,0)</f>
        <v>9.6226398543819175E-2</v>
      </c>
      <c r="F4744" s="46">
        <f>IF(OR(Ações!$N4744&lt;0,Ações!$M4744&lt;0),"",(22.5*Ações!$M4744*Ações!$N4744)^0.5)</f>
        <v>8.9624215477737934</v>
      </c>
      <c r="G4744" s="47">
        <f>IFERROR((Ações!$H4744-Ações!$K4744)/Ações!$H4744,0)</f>
        <v>0.93724125090738697</v>
      </c>
      <c r="H4744" s="48">
        <f>IFERROR(Ações!$I4744/(Ações!$P4744-Table_1[[#This Row],[CAGR LUCRO 5A]]),0)</f>
        <v>129.06567000000001</v>
      </c>
      <c r="I4744" s="48">
        <f>IF(Ações!$S4744&lt;0,"",Ações!$O4744*(1+Ações!$S4744))</f>
        <v>0.46463641199999994</v>
      </c>
      <c r="J4744" s="49">
        <f>IFERROR(IF(Ações!$B4744="","",(VLOOKUP(Table_1[[#This Row],[AÇÕES]],'Dados Status Invest STOCKS'!A4730:AD5345,4)/Table_1[[#This Row],[LPA]]))/100,0)</f>
        <v>0.31235294117647056</v>
      </c>
      <c r="K4744" s="64">
        <f>IFERROR(IF(Ações!$B4744="","",VLOOKUP(Table_1[[#This Row],[AÇÕES]],'Dados Status Invest STOCKS'!A4730:AD5345,2)),0)</f>
        <v>8.1</v>
      </c>
      <c r="L4744" s="65">
        <f>IFERROR(IF(Ações!$B4744="","",VLOOKUP(Table_1[[#This Row],[AÇÕES]],'Dados Status Invest STOCKS'!A4730:AD5345,3)/100),0)</f>
        <v>5.4299999999999994E-2</v>
      </c>
      <c r="M4744" s="66">
        <f>IFERROR(IF(Ações!$B4744="","",VLOOKUP(Table_1[[#This Row],[AÇÕES]],'Dados Status Invest STOCKS'!A4730:AD5345,28)),0)</f>
        <v>0.51</v>
      </c>
      <c r="N4744" s="66">
        <f>IFERROR(IF(Ações!$B4744="","",VLOOKUP(Table_1[[#This Row],[AÇÕES]],'Dados Status Invest STOCKS'!A4730:AD5345,27)),0)</f>
        <v>7</v>
      </c>
      <c r="O4744" s="66">
        <f>IFERROR(IF(Ações!$L4744="","",Ações!$K4744*Ações!$L4744),0)</f>
        <v>0.43982999999999994</v>
      </c>
      <c r="P4744" s="67">
        <f t="shared" si="73"/>
        <v>0.06</v>
      </c>
      <c r="Q4744" s="67">
        <f>IFERROR(Ações!$O4744/Ações!$M4744,0)</f>
        <v>0.86241176470588221</v>
      </c>
      <c r="R4744" s="67">
        <f>IFERROR(IF(Ações!$B4744="","",VLOOKUP(Table_1[[#This Row],[AÇÕES]],'Dados Status Invest STOCKS'!A4730:AD5345,18)/100),0)</f>
        <v>7.2599999999999998E-2</v>
      </c>
      <c r="S4744" s="65">
        <f>IFERROR(IF(Ações!$B4744="","",VLOOKUP(Table_1[[#This Row],[AÇÕES]],'Dados Status Invest STOCKS'!A4730:AD5345,25)/100),0)</f>
        <v>5.6399999999999999E-2</v>
      </c>
      <c r="T4744" s="67">
        <f>(1-Ações!$Q4744)*Ações!$R4744</f>
        <v>9.9889058823529504E-3</v>
      </c>
      <c r="U4744" s="68">
        <f>IF(Ações!$S4744=0,Ações!$T4744,IF(Ações!$T4744=0,Ações!$S4744,AVERAGE(Ações!$S4744,Ações!$T4744)))</f>
        <v>3.3194452941176476E-2</v>
      </c>
    </row>
    <row r="4745" spans="2:21" ht="15" customHeight="1" x14ac:dyDescent="0.2">
      <c r="B4745" s="63" t="str">
        <f>IFERROR('Dados Status Invest STOCKS'!A4732,"-")</f>
        <v>UBOH</v>
      </c>
      <c r="C4745" s="45">
        <f>IFERROR((Ações!$D4745-Ações!$K4745)/Ações!$D4745,0)</f>
        <v>-1.510460251046025</v>
      </c>
      <c r="D4745" s="46">
        <f>(Ações!$O4745)/0.06</f>
        <v>12.439950000000001</v>
      </c>
      <c r="E4745" s="47">
        <f>IFERROR((Ações!$F4745-Ações!$K4745)/Ações!$F4745,0)</f>
        <v>0.43651677079564477</v>
      </c>
      <c r="F4745" s="46">
        <f>IF(OR(Ações!$N4745&lt;0,Ações!$M4745&lt;0),"",(22.5*Ações!$M4745*Ações!$N4745)^0.5)</f>
        <v>55.423122430985423</v>
      </c>
      <c r="G4745" s="47">
        <f>IFERROR((Ações!$H4745-Ações!$K4745)/Ações!$H4745,0)</f>
        <v>5.3756684558131695</v>
      </c>
      <c r="H4745" s="48">
        <f>IFERROR(Ações!$I4745/(Ações!$P4745-Table_1[[#This Row],[CAGR LUCRO 5A]]),0)</f>
        <v>-7.1371952229402273</v>
      </c>
      <c r="I4745" s="48">
        <f>IF(Ações!$S4745&lt;0,"",Ações!$O4745*(1+Ações!$S4745))</f>
        <v>0.88358476860000013</v>
      </c>
      <c r="J4745" s="49">
        <f>IFERROR(IF(Ações!$B4745="","",(VLOOKUP(Table_1[[#This Row],[AÇÕES]],'Dados Status Invest STOCKS'!A4731:AD5346,4)/Table_1[[#This Row],[LPA]]))/100,0)</f>
        <v>2.057142857142857E-2</v>
      </c>
      <c r="K4745" s="64">
        <f>IFERROR(IF(Ações!$B4745="","",VLOOKUP(Table_1[[#This Row],[AÇÕES]],'Dados Status Invest STOCKS'!A4731:AD5346,2)),0)</f>
        <v>31.23</v>
      </c>
      <c r="L4745" s="65">
        <f>IFERROR(IF(Ações!$B4745="","",VLOOKUP(Table_1[[#This Row],[AÇÕES]],'Dados Status Invest STOCKS'!A4731:AD5346,3)/100),0)</f>
        <v>2.3900000000000001E-2</v>
      </c>
      <c r="M4745" s="66">
        <f>IFERROR(IF(Ações!$B4745="","",VLOOKUP(Table_1[[#This Row],[AÇÕES]],'Dados Status Invest STOCKS'!A4731:AD5346,28)),0)</f>
        <v>3.85</v>
      </c>
      <c r="N4745" s="66">
        <f>IFERROR(IF(Ações!$B4745="","",VLOOKUP(Table_1[[#This Row],[AÇÕES]],'Dados Status Invest STOCKS'!A4731:AD5346,27)),0)</f>
        <v>35.46</v>
      </c>
      <c r="O4745" s="66">
        <f>IFERROR(IF(Ações!$L4745="","",Ações!$K4745*Ações!$L4745),0)</f>
        <v>0.74639700000000009</v>
      </c>
      <c r="P4745" s="67">
        <f t="shared" si="73"/>
        <v>0.06</v>
      </c>
      <c r="Q4745" s="67">
        <f>IFERROR(Ações!$O4745/Ações!$M4745,0)</f>
        <v>0.19386935064935068</v>
      </c>
      <c r="R4745" s="67">
        <f>IFERROR(IF(Ações!$B4745="","",VLOOKUP(Table_1[[#This Row],[AÇÕES]],'Dados Status Invest STOCKS'!A4731:AD5346,18)/100),0)</f>
        <v>0.10859999999999999</v>
      </c>
      <c r="S4745" s="65">
        <f>IFERROR(IF(Ações!$B4745="","",VLOOKUP(Table_1[[#This Row],[AÇÕES]],'Dados Status Invest STOCKS'!A4731:AD5346,25)/100),0)</f>
        <v>0.18379999999999999</v>
      </c>
      <c r="T4745" s="67">
        <f>(1-Ações!$Q4745)*Ações!$R4745</f>
        <v>8.75457885194805E-2</v>
      </c>
      <c r="U4745" s="68">
        <f>IF(Ações!$S4745=0,Ações!$T4745,IF(Ações!$T4745=0,Ações!$S4745,AVERAGE(Ações!$S4745,Ações!$T4745)))</f>
        <v>0.13567289425974025</v>
      </c>
    </row>
    <row r="4746" spans="2:21" ht="15" customHeight="1" x14ac:dyDescent="0.2">
      <c r="B4746" s="63" t="str">
        <f>IFERROR('Dados Status Invest STOCKS'!A4733,"-")</f>
        <v>UBS</v>
      </c>
      <c r="C4746" s="45">
        <f>IFERROR((Ações!$D4746-Ações!$K4746)/Ações!$D4746,0)</f>
        <v>-8.2307692307692282</v>
      </c>
      <c r="D4746" s="46">
        <f>(Ações!$O4746)/0.06</f>
        <v>2.0009166666666669</v>
      </c>
      <c r="E4746" s="47">
        <f>IFERROR((Ações!$F4746-Ações!$K4746)/Ações!$F4746,0)</f>
        <v>0.36445227250131224</v>
      </c>
      <c r="F4746" s="46">
        <f>IF(OR(Ações!$N4746&lt;0,Ações!$M4746&lt;0),"",(22.5*Ações!$M4746*Ações!$N4746)^0.5)</f>
        <v>29.061546758560528</v>
      </c>
      <c r="G4746" s="47">
        <f>IFERROR((Ações!$H4746-Ações!$K4746)/Ações!$H4746,0)</f>
        <v>-7.7267930952508745</v>
      </c>
      <c r="H4746" s="48">
        <f>IFERROR(Ações!$I4746/(Ações!$P4746-Table_1[[#This Row],[CAGR LUCRO 5A]]),0)</f>
        <v>2.1164704833040426</v>
      </c>
      <c r="I4746" s="48">
        <f>IF(Ações!$S4746&lt;0,"",Ações!$O4746*(1+Ações!$S4746))</f>
        <v>0.12042717050000003</v>
      </c>
      <c r="J4746" s="49">
        <f>IFERROR(IF(Ações!$B4746="","",(VLOOKUP(Table_1[[#This Row],[AÇÕES]],'Dados Status Invest STOCKS'!A4732:AD5347,4)/Table_1[[#This Row],[LPA]]))/100,0)</f>
        <v>3.8447488584474887E-2</v>
      </c>
      <c r="K4746" s="64">
        <f>IFERROR(IF(Ações!$B4746="","",VLOOKUP(Table_1[[#This Row],[AÇÕES]],'Dados Status Invest STOCKS'!A4732:AD5347,2)),0)</f>
        <v>18.47</v>
      </c>
      <c r="L4746" s="65">
        <f>IFERROR(IF(Ações!$B4746="","",VLOOKUP(Table_1[[#This Row],[AÇÕES]],'Dados Status Invest STOCKS'!A4732:AD5347,3)/100),0)</f>
        <v>6.5000000000000006E-3</v>
      </c>
      <c r="M4746" s="66">
        <f>IFERROR(IF(Ações!$B4746="","",VLOOKUP(Table_1[[#This Row],[AÇÕES]],'Dados Status Invest STOCKS'!A4732:AD5347,28)),0)</f>
        <v>2.19</v>
      </c>
      <c r="N4746" s="66">
        <f>IFERROR(IF(Ações!$B4746="","",VLOOKUP(Table_1[[#This Row],[AÇÕES]],'Dados Status Invest STOCKS'!A4732:AD5347,27)),0)</f>
        <v>17.14</v>
      </c>
      <c r="O4746" s="66">
        <f>IFERROR(IF(Ações!$L4746="","",Ações!$K4746*Ações!$L4746),0)</f>
        <v>0.12005500000000001</v>
      </c>
      <c r="P4746" s="67">
        <f t="shared" si="73"/>
        <v>0.06</v>
      </c>
      <c r="Q4746" s="67">
        <f>IFERROR(Ações!$O4746/Ações!$M4746,0)</f>
        <v>5.4819634703196354E-2</v>
      </c>
      <c r="R4746" s="67">
        <f>IFERROR(IF(Ações!$B4746="","",VLOOKUP(Table_1[[#This Row],[AÇÕES]],'Dados Status Invest STOCKS'!A4732:AD5347,18)/100),0)</f>
        <v>0.128</v>
      </c>
      <c r="S4746" s="65">
        <f>IFERROR(IF(Ações!$B4746="","",VLOOKUP(Table_1[[#This Row],[AÇÕES]],'Dados Status Invest STOCKS'!A4732:AD5347,25)/100),0)</f>
        <v>3.0999999999999999E-3</v>
      </c>
      <c r="T4746" s="67">
        <f>(1-Ações!$Q4746)*Ações!$R4746</f>
        <v>0.12098308675799087</v>
      </c>
      <c r="U4746" s="68">
        <f>IF(Ações!$S4746=0,Ações!$T4746,IF(Ações!$T4746=0,Ações!$S4746,AVERAGE(Ações!$S4746,Ações!$T4746)))</f>
        <v>6.2041543378995437E-2</v>
      </c>
    </row>
    <row r="4747" spans="2:21" ht="15" customHeight="1" x14ac:dyDescent="0.2">
      <c r="B4747" s="63" t="str">
        <f>IFERROR('Dados Status Invest STOCKS'!A4734,"-")</f>
        <v>UBSI</v>
      </c>
      <c r="C4747" s="45">
        <f>IFERROR((Ações!$D4747-Ações!$K4747)/Ações!$D4747,0)</f>
        <v>-0.58730158730158699</v>
      </c>
      <c r="D4747" s="46">
        <f>(Ações!$O4747)/0.06</f>
        <v>23.505300000000005</v>
      </c>
      <c r="E4747" s="47">
        <f>IFERROR((Ações!$F4747-Ações!$K4747)/Ações!$F4747,0)</f>
        <v>0.22319027619429418</v>
      </c>
      <c r="F4747" s="46">
        <f>IF(OR(Ações!$N4747&lt;0,Ações!$M4747&lt;0),"",(22.5*Ações!$M4747*Ações!$N4747)^0.5)</f>
        <v>48.029779824604653</v>
      </c>
      <c r="G4747" s="47">
        <f>IFERROR((Ações!$H4747-Ações!$K4747)/Ações!$H4747,0)</f>
        <v>3.2680952472223814</v>
      </c>
      <c r="H4747" s="48">
        <f>IFERROR(Ações!$I4747/(Ações!$P4747-Table_1[[#This Row],[CAGR LUCRO 5A]]),0)</f>
        <v>-16.449926450704229</v>
      </c>
      <c r="I4747" s="48">
        <f>IF(Ações!$S4747&lt;0,"",Ações!$O4747*(1+Ações!$S4747))</f>
        <v>1.6351226892000001</v>
      </c>
      <c r="J4747" s="49">
        <f>IFERROR(IF(Ações!$B4747="","",(VLOOKUP(Table_1[[#This Row],[AÇÕES]],'Dados Status Invest STOCKS'!A4733:AD5348,4)/Table_1[[#This Row],[LPA]]))/100,0)</f>
        <v>4.1739130434782605E-2</v>
      </c>
      <c r="K4747" s="64">
        <f>IFERROR(IF(Ações!$B4747="","",VLOOKUP(Table_1[[#This Row],[AÇÕES]],'Dados Status Invest STOCKS'!A4733:AD5348,2)),0)</f>
        <v>37.31</v>
      </c>
      <c r="L4747" s="65">
        <f>IFERROR(IF(Ações!$B4747="","",VLOOKUP(Table_1[[#This Row],[AÇÕES]],'Dados Status Invest STOCKS'!A4733:AD5348,3)/100),0)</f>
        <v>3.78E-2</v>
      </c>
      <c r="M4747" s="66">
        <f>IFERROR(IF(Ações!$B4747="","",VLOOKUP(Table_1[[#This Row],[AÇÕES]],'Dados Status Invest STOCKS'!A4733:AD5348,28)),0)</f>
        <v>2.99</v>
      </c>
      <c r="N4747" s="66">
        <f>IFERROR(IF(Ações!$B4747="","",VLOOKUP(Table_1[[#This Row],[AÇÕES]],'Dados Status Invest STOCKS'!A4733:AD5348,27)),0)</f>
        <v>34.29</v>
      </c>
      <c r="O4747" s="66">
        <f>IFERROR(IF(Ações!$L4747="","",Ações!$K4747*Ações!$L4747),0)</f>
        <v>1.4103180000000002</v>
      </c>
      <c r="P4747" s="67">
        <f t="shared" si="73"/>
        <v>0.06</v>
      </c>
      <c r="Q4747" s="67">
        <f>IFERROR(Ações!$O4747/Ações!$M4747,0)</f>
        <v>0.47167826086956527</v>
      </c>
      <c r="R4747" s="67">
        <f>IFERROR(IF(Ações!$B4747="","",VLOOKUP(Table_1[[#This Row],[AÇÕES]],'Dados Status Invest STOCKS'!A4733:AD5348,18)/100),0)</f>
        <v>8.72E-2</v>
      </c>
      <c r="S4747" s="65">
        <f>IFERROR(IF(Ações!$B4747="","",VLOOKUP(Table_1[[#This Row],[AÇÕES]],'Dados Status Invest STOCKS'!A4733:AD5348,25)/100),0)</f>
        <v>0.15939999999999999</v>
      </c>
      <c r="T4747" s="67">
        <f>(1-Ações!$Q4747)*Ações!$R4747</f>
        <v>4.6069655652173906E-2</v>
      </c>
      <c r="U4747" s="68">
        <f>IF(Ações!$S4747=0,Ações!$T4747,IF(Ações!$T4747=0,Ações!$S4747,AVERAGE(Ações!$S4747,Ações!$T4747)))</f>
        <v>0.10273482782608695</v>
      </c>
    </row>
    <row r="4748" spans="2:21" ht="15" customHeight="1" x14ac:dyDescent="0.2">
      <c r="B4748" s="63" t="str">
        <f>IFERROR('Dados Status Invest STOCKS'!A4735,"-")</f>
        <v>UBX</v>
      </c>
      <c r="C4748" s="45">
        <f>IFERROR((Ações!$D4748-Ações!$K4748)/Ações!$D4748,0)</f>
        <v>0</v>
      </c>
      <c r="D4748" s="46">
        <f>(Ações!$O4748)/0.06</f>
        <v>0</v>
      </c>
      <c r="E4748" s="47">
        <f>IFERROR((Ações!$F4748-Ações!$K4748)/Ações!$F4748,0)</f>
        <v>0</v>
      </c>
      <c r="F4748" s="46" t="str">
        <f>IF(OR(Ações!$N4748&lt;0,Ações!$M4748&lt;0),"",(22.5*Ações!$M4748*Ações!$N4748)^0.5)</f>
        <v/>
      </c>
      <c r="G4748" s="47">
        <f>IFERROR((Ações!$H4748-Ações!$K4748)/Ações!$H4748,0)</f>
        <v>0</v>
      </c>
      <c r="H4748" s="48">
        <f>IFERROR(Ações!$I4748/(Ações!$P4748-Table_1[[#This Row],[CAGR LUCRO 5A]]),0)</f>
        <v>0</v>
      </c>
      <c r="I4748" s="48">
        <f>IF(Ações!$S4748&lt;0,"",Ações!$O4748*(1+Ações!$S4748))</f>
        <v>0</v>
      </c>
      <c r="J4748" s="49">
        <f>IFERROR(IF(Ações!$B4748="","",(VLOOKUP(Table_1[[#This Row],[AÇÕES]],'Dados Status Invest STOCKS'!A4734:AD5349,4)/Table_1[[#This Row],[LPA]]))/100,0)</f>
        <v>7.9338842975206613E-3</v>
      </c>
      <c r="K4748" s="64">
        <f>IFERROR(IF(Ações!$B4748="","",VLOOKUP(Table_1[[#This Row],[AÇÕES]],'Dados Status Invest STOCKS'!A4734:AD5349,2)),0)</f>
        <v>1.1599999999999999</v>
      </c>
      <c r="L4748" s="65">
        <f>IFERROR(IF(Ações!$B4748="","",VLOOKUP(Table_1[[#This Row],[AÇÕES]],'Dados Status Invest STOCKS'!A4734:AD5349,3)/100),0)</f>
        <v>0</v>
      </c>
      <c r="M4748" s="66">
        <f>IFERROR(IF(Ações!$B4748="","",VLOOKUP(Table_1[[#This Row],[AÇÕES]],'Dados Status Invest STOCKS'!A4734:AD5349,28)),0)</f>
        <v>-1.21</v>
      </c>
      <c r="N4748" s="66">
        <f>IFERROR(IF(Ações!$B4748="","",VLOOKUP(Table_1[[#This Row],[AÇÕES]],'Dados Status Invest STOCKS'!A4734:AD5349,27)),0)</f>
        <v>1</v>
      </c>
      <c r="O4748" s="66">
        <f>IFERROR(IF(Ações!$L4748="","",Ações!$K4748*Ações!$L4748),0)</f>
        <v>0</v>
      </c>
      <c r="P4748" s="67">
        <f t="shared" si="73"/>
        <v>0.06</v>
      </c>
      <c r="Q4748" s="67">
        <f>IFERROR(Ações!$O4748/Ações!$M4748,0)</f>
        <v>0</v>
      </c>
      <c r="R4748" s="67">
        <f>IFERROR(IF(Ações!$B4748="","",VLOOKUP(Table_1[[#This Row],[AÇÕES]],'Dados Status Invest STOCKS'!A4734:AD5349,18)/100),0)</f>
        <v>-1.2058</v>
      </c>
      <c r="S4748" s="65">
        <f>IFERROR(IF(Ações!$B4748="","",VLOOKUP(Table_1[[#This Row],[AÇÕES]],'Dados Status Invest STOCKS'!A4734:AD5349,25)/100),0)</f>
        <v>0</v>
      </c>
      <c r="T4748" s="67">
        <f>(1-Ações!$Q4748)*Ações!$R4748</f>
        <v>-1.2058</v>
      </c>
      <c r="U4748" s="68">
        <f>IF(Ações!$S4748=0,Ações!$T4748,IF(Ações!$T4748=0,Ações!$S4748,AVERAGE(Ações!$S4748,Ações!$T4748)))</f>
        <v>-1.2058</v>
      </c>
    </row>
    <row r="4749" spans="2:21" ht="15" customHeight="1" x14ac:dyDescent="0.2">
      <c r="B4749" s="63" t="str">
        <f>IFERROR('Dados Status Invest STOCKS'!A4736,"-")</f>
        <v>UCBI</v>
      </c>
      <c r="C4749" s="45">
        <f>IFERROR((Ações!$D4749-Ações!$K4749)/Ações!$D4749,0)</f>
        <v>-1.7397260273972601</v>
      </c>
      <c r="D4749" s="46">
        <f>(Ações!$O4749)/0.06</f>
        <v>13.02685</v>
      </c>
      <c r="E4749" s="47">
        <f>IFERROR((Ações!$F4749-Ações!$K4749)/Ações!$F4749,0)</f>
        <v>0.11047645043667079</v>
      </c>
      <c r="F4749" s="46">
        <f>IF(OR(Ações!$N4749&lt;0,Ações!$M4749&lt;0),"",(22.5*Ações!$M4749*Ações!$N4749)^0.5)</f>
        <v>40.122602732125941</v>
      </c>
      <c r="G4749" s="47">
        <f>IFERROR((Ações!$H4749-Ações!$K4749)/Ações!$H4749,0)</f>
        <v>5.6679220166970055</v>
      </c>
      <c r="H4749" s="48">
        <f>IFERROR(Ações!$I4749/(Ações!$P4749-Table_1[[#This Row],[CAGR LUCRO 5A]]),0)</f>
        <v>-7.6458003951946978</v>
      </c>
      <c r="I4749" s="48">
        <f>IF(Ações!$S4749&lt;0,"",Ações!$O4749*(1+Ações!$S4749))</f>
        <v>0.92284810770000003</v>
      </c>
      <c r="J4749" s="49">
        <f>IFERROR(IF(Ações!$B4749="","",(VLOOKUP(Table_1[[#This Row],[AÇÕES]],'Dados Status Invest STOCKS'!A4735:AD5350,4)/Table_1[[#This Row],[LPA]]))/100,0)</f>
        <v>3.9435215946843856E-2</v>
      </c>
      <c r="K4749" s="64">
        <f>IFERROR(IF(Ações!$B4749="","",VLOOKUP(Table_1[[#This Row],[AÇÕES]],'Dados Status Invest STOCKS'!A4735:AD5350,2)),0)</f>
        <v>35.69</v>
      </c>
      <c r="L4749" s="65">
        <f>IFERROR(IF(Ações!$B4749="","",VLOOKUP(Table_1[[#This Row],[AÇÕES]],'Dados Status Invest STOCKS'!A4735:AD5350,3)/100),0)</f>
        <v>2.1899999999999999E-2</v>
      </c>
      <c r="M4749" s="66">
        <f>IFERROR(IF(Ações!$B4749="","",VLOOKUP(Table_1[[#This Row],[AÇÕES]],'Dados Status Invest STOCKS'!A4735:AD5350,28)),0)</f>
        <v>3.01</v>
      </c>
      <c r="N4749" s="66">
        <f>IFERROR(IF(Ações!$B4749="","",VLOOKUP(Table_1[[#This Row],[AÇÕES]],'Dados Status Invest STOCKS'!A4735:AD5350,27)),0)</f>
        <v>23.77</v>
      </c>
      <c r="O4749" s="66">
        <f>IFERROR(IF(Ações!$L4749="","",Ações!$K4749*Ações!$L4749),0)</f>
        <v>0.78161099999999994</v>
      </c>
      <c r="P4749" s="67">
        <f t="shared" si="73"/>
        <v>0.06</v>
      </c>
      <c r="Q4749" s="67">
        <f>IFERROR(Ações!$O4749/Ações!$M4749,0)</f>
        <v>0.25967142857142855</v>
      </c>
      <c r="R4749" s="67">
        <f>IFERROR(IF(Ações!$B4749="","",VLOOKUP(Table_1[[#This Row],[AÇÕES]],'Dados Status Invest STOCKS'!A4735:AD5350,18)/100),0)</f>
        <v>0.1265</v>
      </c>
      <c r="S4749" s="65">
        <f>IFERROR(IF(Ações!$B4749="","",VLOOKUP(Table_1[[#This Row],[AÇÕES]],'Dados Status Invest STOCKS'!A4735:AD5350,25)/100),0)</f>
        <v>0.1807</v>
      </c>
      <c r="T4749" s="67">
        <f>(1-Ações!$Q4749)*Ações!$R4749</f>
        <v>9.3651564285714292E-2</v>
      </c>
      <c r="U4749" s="68">
        <f>IF(Ações!$S4749=0,Ações!$T4749,IF(Ações!$T4749=0,Ações!$S4749,AVERAGE(Ações!$S4749,Ações!$T4749)))</f>
        <v>0.13717578214285714</v>
      </c>
    </row>
    <row r="4750" spans="2:21" ht="15" customHeight="1" x14ac:dyDescent="0.2">
      <c r="B4750" s="63" t="str">
        <f>IFERROR('Dados Status Invest STOCKS'!A4737,"-")</f>
        <v>UCBIO</v>
      </c>
      <c r="C4750" s="45">
        <f>IFERROR((Ações!$D4750-Ações!$K4750)/Ações!$D4750,0)</f>
        <v>5.0632911392405187E-2</v>
      </c>
      <c r="D4750" s="46">
        <f>(Ações!$O4750)/0.06</f>
        <v>28.629600000000003</v>
      </c>
      <c r="E4750" s="47">
        <f>IFERROR((Ações!$F4750-Ações!$K4750)/Ações!$F4750,0)</f>
        <v>0.32257634975815946</v>
      </c>
      <c r="F4750" s="46">
        <f>IF(OR(Ações!$N4750&lt;0,Ações!$M4750&lt;0),"",(22.5*Ações!$M4750*Ações!$N4750)^0.5)</f>
        <v>40.122602732125941</v>
      </c>
      <c r="G4750" s="47">
        <f>IFERROR((Ações!$H4750-Ações!$K4750)/Ações!$H4750,0)</f>
        <v>2.6175236102162094</v>
      </c>
      <c r="H4750" s="48">
        <f>IFERROR(Ações!$I4750/(Ações!$P4750-Table_1[[#This Row],[CAGR LUCRO 5A]]),0)</f>
        <v>-16.803464152444079</v>
      </c>
      <c r="I4750" s="48">
        <f>IF(Ações!$S4750&lt;0,"",Ações!$O4750*(1+Ações!$S4750))</f>
        <v>2.0281781232000005</v>
      </c>
      <c r="J4750" s="49">
        <f>IFERROR(IF(Ações!$B4750="","",(VLOOKUP(Table_1[[#This Row],[AÇÕES]],'Dados Status Invest STOCKS'!A4736:AD5351,4)/Table_1[[#This Row],[LPA]]))/100,0)</f>
        <v>3.0033222591362128E-2</v>
      </c>
      <c r="K4750" s="64">
        <f>IFERROR(IF(Ações!$B4750="","",VLOOKUP(Table_1[[#This Row],[AÇÕES]],'Dados Status Invest STOCKS'!A4736:AD5351,2)),0)</f>
        <v>27.18</v>
      </c>
      <c r="L4750" s="65">
        <f>IFERROR(IF(Ações!$B4750="","",VLOOKUP(Table_1[[#This Row],[AÇÕES]],'Dados Status Invest STOCKS'!A4736:AD5351,3)/100),0)</f>
        <v>6.3200000000000006E-2</v>
      </c>
      <c r="M4750" s="66">
        <f>IFERROR(IF(Ações!$B4750="","",VLOOKUP(Table_1[[#This Row],[AÇÕES]],'Dados Status Invest STOCKS'!A4736:AD5351,28)),0)</f>
        <v>3.01</v>
      </c>
      <c r="N4750" s="66">
        <f>IFERROR(IF(Ações!$B4750="","",VLOOKUP(Table_1[[#This Row],[AÇÕES]],'Dados Status Invest STOCKS'!A4736:AD5351,27)),0)</f>
        <v>23.77</v>
      </c>
      <c r="O4750" s="66">
        <f>IFERROR(IF(Ações!$L4750="","",Ações!$K4750*Ações!$L4750),0)</f>
        <v>1.7177760000000002</v>
      </c>
      <c r="P4750" s="67">
        <f t="shared" si="73"/>
        <v>0.06</v>
      </c>
      <c r="Q4750" s="67">
        <f>IFERROR(Ações!$O4750/Ações!$M4750,0)</f>
        <v>0.57068970099667782</v>
      </c>
      <c r="R4750" s="67">
        <f>IFERROR(IF(Ações!$B4750="","",VLOOKUP(Table_1[[#This Row],[AÇÕES]],'Dados Status Invest STOCKS'!A4736:AD5351,18)/100),0)</f>
        <v>0.1265</v>
      </c>
      <c r="S4750" s="65">
        <f>IFERROR(IF(Ações!$B4750="","",VLOOKUP(Table_1[[#This Row],[AÇÕES]],'Dados Status Invest STOCKS'!A4736:AD5351,25)/100),0)</f>
        <v>0.1807</v>
      </c>
      <c r="T4750" s="67">
        <f>(1-Ações!$Q4750)*Ações!$R4750</f>
        <v>5.4307752823920259E-2</v>
      </c>
      <c r="U4750" s="68">
        <f>IF(Ações!$S4750=0,Ações!$T4750,IF(Ações!$T4750=0,Ações!$S4750,AVERAGE(Ações!$S4750,Ações!$T4750)))</f>
        <v>0.11750387641196013</v>
      </c>
    </row>
    <row r="4751" spans="2:21" ht="15" customHeight="1" x14ac:dyDescent="0.2">
      <c r="B4751" s="63" t="str">
        <f>IFERROR('Dados Status Invest STOCKS'!A4738,"-")</f>
        <v>UCL</v>
      </c>
      <c r="C4751" s="45">
        <f>IFERROR((Ações!$D4751-Ações!$K4751)/Ações!$D4751,0)</f>
        <v>0</v>
      </c>
      <c r="D4751" s="46">
        <f>(Ações!$O4751)/0.06</f>
        <v>0</v>
      </c>
      <c r="E4751" s="47">
        <f>IFERROR((Ações!$F4751-Ações!$K4751)/Ações!$F4751,0)</f>
        <v>0</v>
      </c>
      <c r="F4751" s="46" t="str">
        <f>IF(OR(Ações!$N4751&lt;0,Ações!$M4751&lt;0),"",(22.5*Ações!$M4751*Ações!$N4751)^0.5)</f>
        <v/>
      </c>
      <c r="G4751" s="47">
        <f>IFERROR((Ações!$H4751-Ações!$K4751)/Ações!$H4751,0)</f>
        <v>0</v>
      </c>
      <c r="H4751" s="48">
        <f>IFERROR(Ações!$I4751/(Ações!$P4751-Table_1[[#This Row],[CAGR LUCRO 5A]]),0)</f>
        <v>0</v>
      </c>
      <c r="I4751" s="48">
        <f>IF(Ações!$S4751&lt;0,"",Ações!$O4751*(1+Ações!$S4751))</f>
        <v>0</v>
      </c>
      <c r="J4751" s="49">
        <f>IFERROR(IF(Ações!$B4751="","",(VLOOKUP(Table_1[[#This Row],[AÇÕES]],'Dados Status Invest STOCKS'!A4737:AD5352,4)/Table_1[[#This Row],[LPA]]))/100,0)</f>
        <v>7.1428571428571418E-3</v>
      </c>
      <c r="K4751" s="64">
        <f>IFERROR(IF(Ações!$B4751="","",VLOOKUP(Table_1[[#This Row],[AÇÕES]],'Dados Status Invest STOCKS'!A4737:AD5352,2)),0)</f>
        <v>1.85</v>
      </c>
      <c r="L4751" s="65">
        <f>IFERROR(IF(Ações!$B4751="","",VLOOKUP(Table_1[[#This Row],[AÇÕES]],'Dados Status Invest STOCKS'!A4737:AD5352,3)/100),0)</f>
        <v>0</v>
      </c>
      <c r="M4751" s="66">
        <f>IFERROR(IF(Ações!$B4751="","",VLOOKUP(Table_1[[#This Row],[AÇÕES]],'Dados Status Invest STOCKS'!A4737:AD5352,28)),0)</f>
        <v>-1.61</v>
      </c>
      <c r="N4751" s="66">
        <f>IFERROR(IF(Ações!$B4751="","",VLOOKUP(Table_1[[#This Row],[AÇÕES]],'Dados Status Invest STOCKS'!A4737:AD5352,27)),0)</f>
        <v>1.44</v>
      </c>
      <c r="O4751" s="66">
        <f>IFERROR(IF(Ações!$L4751="","",Ações!$K4751*Ações!$L4751),0)</f>
        <v>0</v>
      </c>
      <c r="P4751" s="67">
        <f t="shared" ref="P4751:P4814" si="74">$U$6</f>
        <v>0.06</v>
      </c>
      <c r="Q4751" s="67">
        <f>IFERROR(Ações!$O4751/Ações!$M4751,0)</f>
        <v>0</v>
      </c>
      <c r="R4751" s="67">
        <f>IFERROR(IF(Ações!$B4751="","",VLOOKUP(Table_1[[#This Row],[AÇÕES]],'Dados Status Invest STOCKS'!A4737:AD5352,18)/100),0)</f>
        <v>-1.1162999999999998</v>
      </c>
      <c r="S4751" s="65">
        <f>IFERROR(IF(Ações!$B4751="","",VLOOKUP(Table_1[[#This Row],[AÇÕES]],'Dados Status Invest STOCKS'!A4737:AD5352,25)/100),0)</f>
        <v>0</v>
      </c>
      <c r="T4751" s="67">
        <f>(1-Ações!$Q4751)*Ações!$R4751</f>
        <v>-1.1162999999999998</v>
      </c>
      <c r="U4751" s="68">
        <f>IF(Ações!$S4751=0,Ações!$T4751,IF(Ações!$T4751=0,Ações!$S4751,AVERAGE(Ações!$S4751,Ações!$T4751)))</f>
        <v>-1.1162999999999998</v>
      </c>
    </row>
    <row r="4752" spans="2:21" ht="15" customHeight="1" x14ac:dyDescent="0.2">
      <c r="B4752" s="63" t="str">
        <f>IFERROR('Dados Status Invest STOCKS'!A4739,"-")</f>
        <v>UCTT</v>
      </c>
      <c r="C4752" s="45">
        <f>IFERROR((Ações!$D4752-Ações!$K4752)/Ações!$D4752,0)</f>
        <v>0</v>
      </c>
      <c r="D4752" s="46">
        <f>(Ações!$O4752)/0.06</f>
        <v>0</v>
      </c>
      <c r="E4752" s="47">
        <f>IFERROR((Ações!$F4752-Ações!$K4752)/Ações!$F4752,0)</f>
        <v>-0.71897264620924772</v>
      </c>
      <c r="F4752" s="46">
        <f>IF(OR(Ações!$N4752&lt;0,Ações!$M4752&lt;0),"",(22.5*Ações!$M4752*Ações!$N4752)^0.5)</f>
        <v>29.360560280757586</v>
      </c>
      <c r="G4752" s="47">
        <f>IFERROR((Ações!$H4752-Ações!$K4752)/Ações!$H4752,0)</f>
        <v>0</v>
      </c>
      <c r="H4752" s="48">
        <f>IFERROR(Ações!$I4752/(Ações!$P4752-Table_1[[#This Row],[CAGR LUCRO 5A]]),0)</f>
        <v>0</v>
      </c>
      <c r="I4752" s="48">
        <f>IF(Ações!$S4752&lt;0,"",Ações!$O4752*(1+Ações!$S4752))</f>
        <v>0</v>
      </c>
      <c r="J4752" s="49">
        <f>IFERROR(IF(Ações!$B4752="","",(VLOOKUP(Table_1[[#This Row],[AÇÕES]],'Dados Status Invest STOCKS'!A4738:AD5353,4)/Table_1[[#This Row],[LPA]]))/100,0)</f>
        <v>0.1092093023255814</v>
      </c>
      <c r="K4752" s="64">
        <f>IFERROR(IF(Ações!$B4752="","",VLOOKUP(Table_1[[#This Row],[AÇÕES]],'Dados Status Invest STOCKS'!A4738:AD5353,2)),0)</f>
        <v>50.47</v>
      </c>
      <c r="L4752" s="65">
        <f>IFERROR(IF(Ações!$B4752="","",VLOOKUP(Table_1[[#This Row],[AÇÕES]],'Dados Status Invest STOCKS'!A4738:AD5353,3)/100),0)</f>
        <v>0</v>
      </c>
      <c r="M4752" s="66">
        <f>IFERROR(IF(Ações!$B4752="","",VLOOKUP(Table_1[[#This Row],[AÇÕES]],'Dados Status Invest STOCKS'!A4738:AD5353,28)),0)</f>
        <v>2.15</v>
      </c>
      <c r="N4752" s="66">
        <f>IFERROR(IF(Ações!$B4752="","",VLOOKUP(Table_1[[#This Row],[AÇÕES]],'Dados Status Invest STOCKS'!A4738:AD5353,27)),0)</f>
        <v>17.82</v>
      </c>
      <c r="O4752" s="66">
        <f>IFERROR(IF(Ações!$L4752="","",Ações!$K4752*Ações!$L4752),0)</f>
        <v>0</v>
      </c>
      <c r="P4752" s="67">
        <f t="shared" si="74"/>
        <v>0.06</v>
      </c>
      <c r="Q4752" s="67">
        <f>IFERROR(Ações!$O4752/Ações!$M4752,0)</f>
        <v>0</v>
      </c>
      <c r="R4752" s="67">
        <f>IFERROR(IF(Ações!$B4752="","",VLOOKUP(Table_1[[#This Row],[AÇÕES]],'Dados Status Invest STOCKS'!A4738:AD5353,18)/100),0)</f>
        <v>0.1206</v>
      </c>
      <c r="S4752" s="65">
        <f>IFERROR(IF(Ações!$B4752="","",VLOOKUP(Table_1[[#This Row],[AÇÕES]],'Dados Status Invest STOCKS'!A4738:AD5353,25)/100),0)</f>
        <v>0</v>
      </c>
      <c r="T4752" s="67">
        <f>(1-Ações!$Q4752)*Ações!$R4752</f>
        <v>0.1206</v>
      </c>
      <c r="U4752" s="68">
        <f>IF(Ações!$S4752=0,Ações!$T4752,IF(Ações!$T4752=0,Ações!$S4752,AVERAGE(Ações!$S4752,Ações!$T4752)))</f>
        <v>0.1206</v>
      </c>
    </row>
    <row r="4753" spans="2:21" ht="15" customHeight="1" x14ac:dyDescent="0.2">
      <c r="B4753" s="63" t="str">
        <f>IFERROR('Dados Status Invest STOCKS'!A4740,"-")</f>
        <v>UE</v>
      </c>
      <c r="C4753" s="45">
        <f>IFERROR((Ações!$D4753-Ações!$K4753)/Ações!$D4753,0)</f>
        <v>-0.8292682926829269</v>
      </c>
      <c r="D4753" s="46">
        <f>(Ações!$O4753)/0.06</f>
        <v>9.9985333333333326</v>
      </c>
      <c r="E4753" s="47">
        <f>IFERROR((Ações!$F4753-Ações!$K4753)/Ações!$F4753,0)</f>
        <v>-0.62794982654566134</v>
      </c>
      <c r="F4753" s="46">
        <f>IF(OR(Ações!$N4753&lt;0,Ações!$M4753&lt;0),"",(22.5*Ações!$M4753*Ações!$N4753)^0.5)</f>
        <v>11.234989986644404</v>
      </c>
      <c r="G4753" s="47">
        <f>IFERROR((Ações!$H4753-Ações!$K4753)/Ações!$H4753,0)</f>
        <v>4.3943498388706219</v>
      </c>
      <c r="H4753" s="48">
        <f>IFERROR(Ações!$I4753/(Ações!$P4753-Table_1[[#This Row],[CAGR LUCRO 5A]]),0)</f>
        <v>-5.3883662168674693</v>
      </c>
      <c r="I4753" s="48">
        <f>IF(Ações!$S4753&lt;0,"",Ações!$O4753*(1+Ações!$S4753))</f>
        <v>0.71557503359999997</v>
      </c>
      <c r="J4753" s="49">
        <f>IFERROR(IF(Ações!$B4753="","",(VLOOKUP(Table_1[[#This Row],[AÇÕES]],'Dados Status Invest STOCKS'!A4739:AD5354,4)/Table_1[[#This Row],[LPA]]))/100,0)</f>
        <v>0.39779411764705885</v>
      </c>
      <c r="K4753" s="64">
        <f>IFERROR(IF(Ações!$B4753="","",VLOOKUP(Table_1[[#This Row],[AÇÕES]],'Dados Status Invest STOCKS'!A4739:AD5354,2)),0)</f>
        <v>18.29</v>
      </c>
      <c r="L4753" s="65">
        <f>IFERROR(IF(Ações!$B4753="","",VLOOKUP(Table_1[[#This Row],[AÇÕES]],'Dados Status Invest STOCKS'!A4739:AD5354,3)/100),0)</f>
        <v>3.2799999999999996E-2</v>
      </c>
      <c r="M4753" s="66">
        <f>IFERROR(IF(Ações!$B4753="","",VLOOKUP(Table_1[[#This Row],[AÇÕES]],'Dados Status Invest STOCKS'!A4739:AD5354,28)),0)</f>
        <v>0.68</v>
      </c>
      <c r="N4753" s="66">
        <f>IFERROR(IF(Ações!$B4753="","",VLOOKUP(Table_1[[#This Row],[AÇÕES]],'Dados Status Invest STOCKS'!A4739:AD5354,27)),0)</f>
        <v>8.25</v>
      </c>
      <c r="O4753" s="66">
        <f>IFERROR(IF(Ações!$L4753="","",Ações!$K4753*Ações!$L4753),0)</f>
        <v>0.59991199999999989</v>
      </c>
      <c r="P4753" s="67">
        <f t="shared" si="74"/>
        <v>0.06</v>
      </c>
      <c r="Q4753" s="67">
        <f>IFERROR(Ações!$O4753/Ações!$M4753,0)</f>
        <v>0.88222352941176452</v>
      </c>
      <c r="R4753" s="67">
        <f>IFERROR(IF(Ações!$B4753="","",VLOOKUP(Table_1[[#This Row],[AÇÕES]],'Dados Status Invest STOCKS'!A4739:AD5354,18)/100),0)</f>
        <v>8.199999999999999E-2</v>
      </c>
      <c r="S4753" s="65">
        <f>IFERROR(IF(Ações!$B4753="","",VLOOKUP(Table_1[[#This Row],[AÇÕES]],'Dados Status Invest STOCKS'!A4739:AD5354,25)/100),0)</f>
        <v>0.1928</v>
      </c>
      <c r="T4753" s="67">
        <f>(1-Ações!$Q4753)*Ações!$R4753</f>
        <v>9.6576705882353078E-3</v>
      </c>
      <c r="U4753" s="68">
        <f>IF(Ações!$S4753=0,Ações!$T4753,IF(Ações!$T4753=0,Ações!$S4753,AVERAGE(Ações!$S4753,Ações!$T4753)))</f>
        <v>0.10122883529411765</v>
      </c>
    </row>
    <row r="4754" spans="2:21" ht="15" customHeight="1" x14ac:dyDescent="0.2">
      <c r="B4754" s="63" t="str">
        <f>IFERROR('Dados Status Invest STOCKS'!A4741,"-")</f>
        <v>UEC</v>
      </c>
      <c r="C4754" s="45">
        <f>IFERROR((Ações!$D4754-Ações!$K4754)/Ações!$D4754,0)</f>
        <v>0</v>
      </c>
      <c r="D4754" s="46">
        <f>(Ações!$O4754)/0.06</f>
        <v>0</v>
      </c>
      <c r="E4754" s="47">
        <f>IFERROR((Ações!$F4754-Ações!$K4754)/Ações!$F4754,0)</f>
        <v>0</v>
      </c>
      <c r="F4754" s="46" t="str">
        <f>IF(OR(Ações!$N4754&lt;0,Ações!$M4754&lt;0),"",(22.5*Ações!$M4754*Ações!$N4754)^0.5)</f>
        <v/>
      </c>
      <c r="G4754" s="47">
        <f>IFERROR((Ações!$H4754-Ações!$K4754)/Ações!$H4754,0)</f>
        <v>0</v>
      </c>
      <c r="H4754" s="48">
        <f>IFERROR(Ações!$I4754/(Ações!$P4754-Table_1[[#This Row],[CAGR LUCRO 5A]]),0)</f>
        <v>0</v>
      </c>
      <c r="I4754" s="48">
        <f>IF(Ações!$S4754&lt;0,"",Ações!$O4754*(1+Ações!$S4754))</f>
        <v>0</v>
      </c>
      <c r="J4754" s="49">
        <f>IFERROR(IF(Ações!$B4754="","",(VLOOKUP(Table_1[[#This Row],[AÇÕES]],'Dados Status Invest STOCKS'!A4740:AD5355,4)/Table_1[[#This Row],[LPA]]))/100,0)</f>
        <v>14.612500000000001</v>
      </c>
      <c r="K4754" s="64">
        <f>IFERROR(IF(Ações!$B4754="","",VLOOKUP(Table_1[[#This Row],[AÇÕES]],'Dados Status Invest STOCKS'!A4740:AD5355,2)),0)</f>
        <v>2.81</v>
      </c>
      <c r="L4754" s="65">
        <f>IFERROR(IF(Ações!$B4754="","",VLOOKUP(Table_1[[#This Row],[AÇÕES]],'Dados Status Invest STOCKS'!A4740:AD5355,3)/100),0)</f>
        <v>0</v>
      </c>
      <c r="M4754" s="66">
        <f>IFERROR(IF(Ações!$B4754="","",VLOOKUP(Table_1[[#This Row],[AÇÕES]],'Dados Status Invest STOCKS'!A4740:AD5355,28)),0)</f>
        <v>-0.04</v>
      </c>
      <c r="N4754" s="66">
        <f>IFERROR(IF(Ações!$B4754="","",VLOOKUP(Table_1[[#This Row],[AÇÕES]],'Dados Status Invest STOCKS'!A4740:AD5355,27)),0)</f>
        <v>0.77</v>
      </c>
      <c r="O4754" s="66">
        <f>IFERROR(IF(Ações!$L4754="","",Ações!$K4754*Ações!$L4754),0)</f>
        <v>0</v>
      </c>
      <c r="P4754" s="67">
        <f t="shared" si="74"/>
        <v>0.06</v>
      </c>
      <c r="Q4754" s="67">
        <f>IFERROR(Ações!$O4754/Ações!$M4754,0)</f>
        <v>0</v>
      </c>
      <c r="R4754" s="67">
        <f>IFERROR(IF(Ações!$B4754="","",VLOOKUP(Table_1[[#This Row],[AÇÕES]],'Dados Status Invest STOCKS'!A4740:AD5355,18)/100),0)</f>
        <v>-5.5500000000000001E-2</v>
      </c>
      <c r="S4754" s="65">
        <f>IFERROR(IF(Ações!$B4754="","",VLOOKUP(Table_1[[#This Row],[AÇÕES]],'Dados Status Invest STOCKS'!A4740:AD5355,25)/100),0)</f>
        <v>0</v>
      </c>
      <c r="T4754" s="67">
        <f>(1-Ações!$Q4754)*Ações!$R4754</f>
        <v>-5.5500000000000001E-2</v>
      </c>
      <c r="U4754" s="68">
        <f>IF(Ações!$S4754=0,Ações!$T4754,IF(Ações!$T4754=0,Ações!$S4754,AVERAGE(Ações!$S4754,Ações!$T4754)))</f>
        <v>-5.5500000000000001E-2</v>
      </c>
    </row>
    <row r="4755" spans="2:21" ht="15" customHeight="1" x14ac:dyDescent="0.2">
      <c r="B4755" s="63" t="str">
        <f>IFERROR('Dados Status Invest STOCKS'!A4742,"-")</f>
        <v>UEIC</v>
      </c>
      <c r="C4755" s="45">
        <f>IFERROR((Ações!$D4755-Ações!$K4755)/Ações!$D4755,0)</f>
        <v>0</v>
      </c>
      <c r="D4755" s="46">
        <f>(Ações!$O4755)/0.06</f>
        <v>0</v>
      </c>
      <c r="E4755" s="47">
        <f>IFERROR((Ações!$F4755-Ações!$K4755)/Ações!$F4755,0)</f>
        <v>-0.18981817673818871</v>
      </c>
      <c r="F4755" s="46">
        <f>IF(OR(Ações!$N4755&lt;0,Ações!$M4755&lt;0),"",(22.5*Ações!$M4755*Ações!$N4755)^0.5)</f>
        <v>30.374388882741332</v>
      </c>
      <c r="G4755" s="47">
        <f>IFERROR((Ações!$H4755-Ações!$K4755)/Ações!$H4755,0)</f>
        <v>0</v>
      </c>
      <c r="H4755" s="48">
        <f>IFERROR(Ações!$I4755/(Ações!$P4755-Table_1[[#This Row],[CAGR LUCRO 5A]]),0)</f>
        <v>0</v>
      </c>
      <c r="I4755" s="48">
        <f>IF(Ações!$S4755&lt;0,"",Ações!$O4755*(1+Ações!$S4755))</f>
        <v>0</v>
      </c>
      <c r="J4755" s="49">
        <f>IFERROR(IF(Ações!$B4755="","",(VLOOKUP(Table_1[[#This Row],[AÇÕES]],'Dados Status Invest STOCKS'!A4741:AD5356,4)/Table_1[[#This Row],[LPA]]))/100,0)</f>
        <v>0.10934065934065933</v>
      </c>
      <c r="K4755" s="64">
        <f>IFERROR(IF(Ações!$B4755="","",VLOOKUP(Table_1[[#This Row],[AÇÕES]],'Dados Status Invest STOCKS'!A4741:AD5356,2)),0)</f>
        <v>36.14</v>
      </c>
      <c r="L4755" s="65">
        <f>IFERROR(IF(Ações!$B4755="","",VLOOKUP(Table_1[[#This Row],[AÇÕES]],'Dados Status Invest STOCKS'!A4741:AD5356,3)/100),0)</f>
        <v>0</v>
      </c>
      <c r="M4755" s="66">
        <f>IFERROR(IF(Ações!$B4755="","",VLOOKUP(Table_1[[#This Row],[AÇÕES]],'Dados Status Invest STOCKS'!A4741:AD5356,28)),0)</f>
        <v>1.82</v>
      </c>
      <c r="N4755" s="66">
        <f>IFERROR(IF(Ações!$B4755="","",VLOOKUP(Table_1[[#This Row],[AÇÕES]],'Dados Status Invest STOCKS'!A4741:AD5356,27)),0)</f>
        <v>22.53</v>
      </c>
      <c r="O4755" s="66">
        <f>IFERROR(IF(Ações!$L4755="","",Ações!$K4755*Ações!$L4755),0)</f>
        <v>0</v>
      </c>
      <c r="P4755" s="67">
        <f t="shared" si="74"/>
        <v>0.06</v>
      </c>
      <c r="Q4755" s="67">
        <f>IFERROR(Ações!$O4755/Ações!$M4755,0)</f>
        <v>0</v>
      </c>
      <c r="R4755" s="67">
        <f>IFERROR(IF(Ações!$B4755="","",VLOOKUP(Table_1[[#This Row],[AÇÕES]],'Dados Status Invest STOCKS'!A4741:AD5356,18)/100),0)</f>
        <v>8.0600000000000005E-2</v>
      </c>
      <c r="S4755" s="65">
        <f>IFERROR(IF(Ações!$B4755="","",VLOOKUP(Table_1[[#This Row],[AÇÕES]],'Dados Status Invest STOCKS'!A4741:AD5356,25)/100),0)</f>
        <v>5.74E-2</v>
      </c>
      <c r="T4755" s="67">
        <f>(1-Ações!$Q4755)*Ações!$R4755</f>
        <v>8.0600000000000005E-2</v>
      </c>
      <c r="U4755" s="68">
        <f>IF(Ações!$S4755=0,Ações!$T4755,IF(Ações!$T4755=0,Ações!$S4755,AVERAGE(Ações!$S4755,Ações!$T4755)))</f>
        <v>6.9000000000000006E-2</v>
      </c>
    </row>
    <row r="4756" spans="2:21" ht="15" customHeight="1" x14ac:dyDescent="0.2">
      <c r="B4756" s="63" t="str">
        <f>IFERROR('Dados Status Invest STOCKS'!A4743,"-")</f>
        <v>UEPS</v>
      </c>
      <c r="C4756" s="45">
        <f>IFERROR((Ações!$D4756-Ações!$K4756)/Ações!$D4756,0)</f>
        <v>0</v>
      </c>
      <c r="D4756" s="46">
        <f>(Ações!$O4756)/0.06</f>
        <v>0</v>
      </c>
      <c r="E4756" s="47">
        <f>IFERROR((Ações!$F4756-Ações!$K4756)/Ações!$F4756,0)</f>
        <v>0</v>
      </c>
      <c r="F4756" s="46" t="str">
        <f>IF(OR(Ações!$N4756&lt;0,Ações!$M4756&lt;0),"",(22.5*Ações!$M4756*Ações!$N4756)^0.5)</f>
        <v/>
      </c>
      <c r="G4756" s="47">
        <f>IFERROR((Ações!$H4756-Ações!$K4756)/Ações!$H4756,0)</f>
        <v>0</v>
      </c>
      <c r="H4756" s="48">
        <f>IFERROR(Ações!$I4756/(Ações!$P4756-Table_1[[#This Row],[CAGR LUCRO 5A]]),0)</f>
        <v>0</v>
      </c>
      <c r="I4756" s="48">
        <f>IF(Ações!$S4756&lt;0,"",Ações!$O4756*(1+Ações!$S4756))</f>
        <v>0</v>
      </c>
      <c r="J4756" s="49">
        <f>IFERROR(IF(Ações!$B4756="","",(VLOOKUP(Table_1[[#This Row],[AÇÕES]],'Dados Status Invest STOCKS'!A4742:AD5357,4)/Table_1[[#This Row],[LPA]]))/100,0)</f>
        <v>0.3182051282051282</v>
      </c>
      <c r="K4756" s="64">
        <f>IFERROR(IF(Ações!$B4756="","",VLOOKUP(Table_1[[#This Row],[AÇÕES]],'Dados Status Invest STOCKS'!A4742:AD5357,2)),0)</f>
        <v>4.8099999999999996</v>
      </c>
      <c r="L4756" s="65">
        <f>IFERROR(IF(Ações!$B4756="","",VLOOKUP(Table_1[[#This Row],[AÇÕES]],'Dados Status Invest STOCKS'!A4742:AD5357,3)/100),0)</f>
        <v>0</v>
      </c>
      <c r="M4756" s="66">
        <f>IFERROR(IF(Ações!$B4756="","",VLOOKUP(Table_1[[#This Row],[AÇÕES]],'Dados Status Invest STOCKS'!A4742:AD5357,28)),0)</f>
        <v>-0.39</v>
      </c>
      <c r="N4756" s="66">
        <f>IFERROR(IF(Ações!$B4756="","",VLOOKUP(Table_1[[#This Row],[AÇÕES]],'Dados Status Invest STOCKS'!A4742:AD5357,27)),0)</f>
        <v>4.5</v>
      </c>
      <c r="O4756" s="66">
        <f>IFERROR(IF(Ações!$L4756="","",Ações!$K4756*Ações!$L4756),0)</f>
        <v>0</v>
      </c>
      <c r="P4756" s="67">
        <f t="shared" si="74"/>
        <v>0.06</v>
      </c>
      <c r="Q4756" s="67">
        <f>IFERROR(Ações!$O4756/Ações!$M4756,0)</f>
        <v>0</v>
      </c>
      <c r="R4756" s="67">
        <f>IFERROR(IF(Ações!$B4756="","",VLOOKUP(Table_1[[#This Row],[AÇÕES]],'Dados Status Invest STOCKS'!A4742:AD5357,18)/100),0)</f>
        <v>-8.5999999999999993E-2</v>
      </c>
      <c r="S4756" s="65">
        <f>IFERROR(IF(Ações!$B4756="","",VLOOKUP(Table_1[[#This Row],[AÇÕES]],'Dados Status Invest STOCKS'!A4742:AD5357,25)/100),0)</f>
        <v>0</v>
      </c>
      <c r="T4756" s="67">
        <f>(1-Ações!$Q4756)*Ações!$R4756</f>
        <v>-8.5999999999999993E-2</v>
      </c>
      <c r="U4756" s="68">
        <f>IF(Ações!$S4756=0,Ações!$T4756,IF(Ações!$T4756=0,Ações!$S4756,AVERAGE(Ações!$S4756,Ações!$T4756)))</f>
        <v>-8.5999999999999993E-2</v>
      </c>
    </row>
    <row r="4757" spans="2:21" ht="15" customHeight="1" x14ac:dyDescent="0.2">
      <c r="B4757" s="63" t="str">
        <f>IFERROR('Dados Status Invest STOCKS'!A4744,"-")</f>
        <v>UFCS</v>
      </c>
      <c r="C4757" s="45">
        <f>IFERROR((Ações!$D4757-Ações!$K4757)/Ações!$D4757,0)</f>
        <v>-1.4793388429752068</v>
      </c>
      <c r="D4757" s="46">
        <f>(Ações!$O4757)/0.06</f>
        <v>10.010733333333333</v>
      </c>
      <c r="E4757" s="47">
        <f>IFERROR((Ações!$F4757-Ações!$K4757)/Ações!$F4757,0)</f>
        <v>-0.2268981011725156</v>
      </c>
      <c r="F4757" s="46">
        <f>IF(OR(Ações!$N4757&lt;0,Ações!$M4757&lt;0),"",(22.5*Ações!$M4757*Ações!$N4757)^0.5)</f>
        <v>20.229878892371055</v>
      </c>
      <c r="G4757" s="47">
        <f>IFERROR((Ações!$H4757-Ações!$K4757)/Ações!$H4757,0)</f>
        <v>-1.4793388429752068</v>
      </c>
      <c r="H4757" s="48">
        <f>IFERROR(Ações!$I4757/(Ações!$P4757-Table_1[[#This Row],[CAGR LUCRO 5A]]),0)</f>
        <v>10.010733333333333</v>
      </c>
      <c r="I4757" s="48">
        <f>IF(Ações!$S4757&lt;0,"",Ações!$O4757*(1+Ações!$S4757))</f>
        <v>0.60064399999999996</v>
      </c>
      <c r="J4757" s="49">
        <f>IFERROR(IF(Ações!$B4757="","",(VLOOKUP(Table_1[[#This Row],[AÇÕES]],'Dados Status Invest STOCKS'!A4743:AD5358,4)/Table_1[[#This Row],[LPA]]))/100,0)</f>
        <v>0.79589285714285707</v>
      </c>
      <c r="K4757" s="64">
        <f>IFERROR(IF(Ações!$B4757="","",VLOOKUP(Table_1[[#This Row],[AÇÕES]],'Dados Status Invest STOCKS'!A4743:AD5358,2)),0)</f>
        <v>24.82</v>
      </c>
      <c r="L4757" s="65">
        <f>IFERROR(IF(Ações!$B4757="","",VLOOKUP(Table_1[[#This Row],[AÇÕES]],'Dados Status Invest STOCKS'!A4743:AD5358,3)/100),0)</f>
        <v>2.4199999999999999E-2</v>
      </c>
      <c r="M4757" s="66">
        <f>IFERROR(IF(Ações!$B4757="","",VLOOKUP(Table_1[[#This Row],[AÇÕES]],'Dados Status Invest STOCKS'!A4743:AD5358,28)),0)</f>
        <v>0.56000000000000005</v>
      </c>
      <c r="N4757" s="66">
        <f>IFERROR(IF(Ações!$B4757="","",VLOOKUP(Table_1[[#This Row],[AÇÕES]],'Dados Status Invest STOCKS'!A4743:AD5358,27)),0)</f>
        <v>32.479999999999997</v>
      </c>
      <c r="O4757" s="66">
        <f>IFERROR(IF(Ações!$L4757="","",Ações!$K4757*Ações!$L4757),0)</f>
        <v>0.60064399999999996</v>
      </c>
      <c r="P4757" s="67">
        <f t="shared" si="74"/>
        <v>0.06</v>
      </c>
      <c r="Q4757" s="67">
        <f>IFERROR(Ações!$O4757/Ações!$M4757,0)</f>
        <v>1.0725785714285712</v>
      </c>
      <c r="R4757" s="67">
        <f>IFERROR(IF(Ações!$B4757="","",VLOOKUP(Table_1[[#This Row],[AÇÕES]],'Dados Status Invest STOCKS'!A4743:AD5358,18)/100),0)</f>
        <v>1.7100000000000001E-2</v>
      </c>
      <c r="S4757" s="65">
        <f>IFERROR(IF(Ações!$B4757="","",VLOOKUP(Table_1[[#This Row],[AÇÕES]],'Dados Status Invest STOCKS'!A4743:AD5358,25)/100),0)</f>
        <v>0</v>
      </c>
      <c r="T4757" s="67">
        <f>(1-Ações!$Q4757)*Ações!$R4757</f>
        <v>-1.2410935714285668E-3</v>
      </c>
      <c r="U4757" s="68">
        <f>IF(Ações!$S4757=0,Ações!$T4757,IF(Ações!$T4757=0,Ações!$S4757,AVERAGE(Ações!$S4757,Ações!$T4757)))</f>
        <v>-1.2410935714285668E-3</v>
      </c>
    </row>
    <row r="4758" spans="2:21" ht="15" customHeight="1" x14ac:dyDescent="0.2">
      <c r="B4758" s="63" t="str">
        <f>IFERROR('Dados Status Invest STOCKS'!A4745,"-")</f>
        <v>UFI</v>
      </c>
      <c r="C4758" s="45">
        <f>IFERROR((Ações!$D4758-Ações!$K4758)/Ações!$D4758,0)</f>
        <v>0</v>
      </c>
      <c r="D4758" s="46">
        <f>(Ações!$O4758)/0.06</f>
        <v>0</v>
      </c>
      <c r="E4758" s="47">
        <f>IFERROR((Ações!$F4758-Ações!$K4758)/Ações!$F4758,0)</f>
        <v>0.22635290767821345</v>
      </c>
      <c r="F4758" s="46">
        <f>IF(OR(Ações!$N4758&lt;0,Ações!$M4758&lt;0),"",(22.5*Ações!$M4758*Ações!$N4758)^0.5)</f>
        <v>28.475515798664649</v>
      </c>
      <c r="G4758" s="47">
        <f>IFERROR((Ações!$H4758-Ações!$K4758)/Ações!$H4758,0)</f>
        <v>0</v>
      </c>
      <c r="H4758" s="48">
        <f>IFERROR(Ações!$I4758/(Ações!$P4758-Table_1[[#This Row],[CAGR LUCRO 5A]]),0)</f>
        <v>0</v>
      </c>
      <c r="I4758" s="48" t="str">
        <f>IF(Ações!$S4758&lt;0,"",Ações!$O4758*(1+Ações!$S4758))</f>
        <v/>
      </c>
      <c r="J4758" s="49">
        <f>IFERROR(IF(Ações!$B4758="","",(VLOOKUP(Table_1[[#This Row],[AÇÕES]],'Dados Status Invest STOCKS'!A4744:AD5359,4)/Table_1[[#This Row],[LPA]]))/100,0)</f>
        <v>6.4270270270270269E-2</v>
      </c>
      <c r="K4758" s="64">
        <f>IFERROR(IF(Ações!$B4758="","",VLOOKUP(Table_1[[#This Row],[AÇÕES]],'Dados Status Invest STOCKS'!A4744:AD5359,2)),0)</f>
        <v>22.03</v>
      </c>
      <c r="L4758" s="65">
        <f>IFERROR(IF(Ações!$B4758="","",VLOOKUP(Table_1[[#This Row],[AÇÕES]],'Dados Status Invest STOCKS'!A4744:AD5359,3)/100),0)</f>
        <v>0</v>
      </c>
      <c r="M4758" s="66">
        <f>IFERROR(IF(Ações!$B4758="","",VLOOKUP(Table_1[[#This Row],[AÇÕES]],'Dados Status Invest STOCKS'!A4744:AD5359,28)),0)</f>
        <v>1.85</v>
      </c>
      <c r="N4758" s="66">
        <f>IFERROR(IF(Ações!$B4758="","",VLOOKUP(Table_1[[#This Row],[AÇÕES]],'Dados Status Invest STOCKS'!A4744:AD5359,27)),0)</f>
        <v>19.48</v>
      </c>
      <c r="O4758" s="66">
        <f>IFERROR(IF(Ações!$L4758="","",Ações!$K4758*Ações!$L4758),0)</f>
        <v>0</v>
      </c>
      <c r="P4758" s="67">
        <f t="shared" si="74"/>
        <v>0.06</v>
      </c>
      <c r="Q4758" s="67">
        <f>IFERROR(Ações!$O4758/Ações!$M4758,0)</f>
        <v>0</v>
      </c>
      <c r="R4758" s="67">
        <f>IFERROR(IF(Ações!$B4758="","",VLOOKUP(Table_1[[#This Row],[AÇÕES]],'Dados Status Invest STOCKS'!A4744:AD5359,18)/100),0)</f>
        <v>9.5100000000000004E-2</v>
      </c>
      <c r="S4758" s="65">
        <f>IFERROR(IF(Ações!$B4758="","",VLOOKUP(Table_1[[#This Row],[AÇÕES]],'Dados Status Invest STOCKS'!A4744:AD5359,25)/100),0)</f>
        <v>-3.32E-2</v>
      </c>
      <c r="T4758" s="67">
        <f>(1-Ações!$Q4758)*Ações!$R4758</f>
        <v>9.5100000000000004E-2</v>
      </c>
      <c r="U4758" s="68">
        <f>IF(Ações!$S4758=0,Ações!$T4758,IF(Ações!$T4758=0,Ações!$S4758,AVERAGE(Ações!$S4758,Ações!$T4758)))</f>
        <v>3.0950000000000002E-2</v>
      </c>
    </row>
    <row r="4759" spans="2:21" ht="15" customHeight="1" x14ac:dyDescent="0.2">
      <c r="B4759" s="63" t="str">
        <f>IFERROR('Dados Status Invest STOCKS'!A4746,"-")</f>
        <v>UFPI</v>
      </c>
      <c r="C4759" s="45">
        <f>IFERROR((Ações!$D4759-Ações!$K4759)/Ações!$D4759,0)</f>
        <v>-6.6923076923076907</v>
      </c>
      <c r="D4759" s="46">
        <f>(Ações!$O4759)/0.06</f>
        <v>10.774400000000002</v>
      </c>
      <c r="E4759" s="47">
        <f>IFERROR((Ações!$F4759-Ações!$K4759)/Ações!$F4759,0)</f>
        <v>-0.17128831056499175</v>
      </c>
      <c r="F4759" s="46">
        <f>IF(OR(Ações!$N4759&lt;0,Ações!$M4759&lt;0),"",(22.5*Ações!$M4759*Ações!$N4759)^0.5)</f>
        <v>70.759691915666224</v>
      </c>
      <c r="G4759" s="47">
        <f>IFERROR((Ações!$H4759-Ações!$K4759)/Ações!$H4759,0)</f>
        <v>20.842608551642915</v>
      </c>
      <c r="H4759" s="48">
        <f>IFERROR(Ações!$I4759/(Ações!$P4759-Table_1[[#This Row],[CAGR LUCRO 5A]]),0)</f>
        <v>-4.1768701823802168</v>
      </c>
      <c r="I4759" s="48">
        <f>IF(Ações!$S4759&lt;0,"",Ações!$O4759*(1+Ações!$S4759))</f>
        <v>0.8107305024</v>
      </c>
      <c r="J4759" s="49">
        <f>IFERROR(IF(Ações!$B4759="","",(VLOOKUP(Table_1[[#This Row],[AÇÕES]],'Dados Status Invest STOCKS'!A4745:AD5360,4)/Table_1[[#This Row],[LPA]]))/100,0)</f>
        <v>1.495967741935484E-2</v>
      </c>
      <c r="K4759" s="64">
        <f>IFERROR(IF(Ações!$B4759="","",VLOOKUP(Table_1[[#This Row],[AÇÕES]],'Dados Status Invest STOCKS'!A4745:AD5360,2)),0)</f>
        <v>82.88</v>
      </c>
      <c r="L4759" s="65">
        <f>IFERROR(IF(Ações!$B4759="","",VLOOKUP(Table_1[[#This Row],[AÇÕES]],'Dados Status Invest STOCKS'!A4745:AD5360,3)/100),0)</f>
        <v>7.8000000000000005E-3</v>
      </c>
      <c r="M4759" s="66">
        <f>IFERROR(IF(Ações!$B4759="","",VLOOKUP(Table_1[[#This Row],[AÇÕES]],'Dados Status Invest STOCKS'!A4745:AD5360,28)),0)</f>
        <v>7.44</v>
      </c>
      <c r="N4759" s="66">
        <f>IFERROR(IF(Ações!$B4759="","",VLOOKUP(Table_1[[#This Row],[AÇÕES]],'Dados Status Invest STOCKS'!A4745:AD5360,27)),0)</f>
        <v>29.91</v>
      </c>
      <c r="O4759" s="66">
        <f>IFERROR(IF(Ações!$L4759="","",Ações!$K4759*Ações!$L4759),0)</f>
        <v>0.64646400000000004</v>
      </c>
      <c r="P4759" s="67">
        <f t="shared" si="74"/>
        <v>0.06</v>
      </c>
      <c r="Q4759" s="67">
        <f>IFERROR(Ações!$O4759/Ações!$M4759,0)</f>
        <v>8.6890322580645163E-2</v>
      </c>
      <c r="R4759" s="67">
        <f>IFERROR(IF(Ações!$B4759="","",VLOOKUP(Table_1[[#This Row],[AÇÕES]],'Dados Status Invest STOCKS'!A4745:AD5360,18)/100),0)</f>
        <v>0.24890000000000001</v>
      </c>
      <c r="S4759" s="65">
        <f>IFERROR(IF(Ações!$B4759="","",VLOOKUP(Table_1[[#This Row],[AÇÕES]],'Dados Status Invest STOCKS'!A4745:AD5360,25)/100),0)</f>
        <v>0.25409999999999999</v>
      </c>
      <c r="T4759" s="67">
        <f>(1-Ações!$Q4759)*Ações!$R4759</f>
        <v>0.2272729987096774</v>
      </c>
      <c r="U4759" s="68">
        <f>IF(Ações!$S4759=0,Ações!$T4759,IF(Ações!$T4759=0,Ações!$S4759,AVERAGE(Ações!$S4759,Ações!$T4759)))</f>
        <v>0.24068649935483871</v>
      </c>
    </row>
    <row r="4760" spans="2:21" ht="15" customHeight="1" x14ac:dyDescent="0.2">
      <c r="B4760" s="63" t="str">
        <f>IFERROR('Dados Status Invest STOCKS'!A4747,"-")</f>
        <v>UFPT</v>
      </c>
      <c r="C4760" s="45">
        <f>IFERROR((Ações!$D4760-Ações!$K4760)/Ações!$D4760,0)</f>
        <v>0</v>
      </c>
      <c r="D4760" s="46">
        <f>(Ações!$O4760)/0.06</f>
        <v>0</v>
      </c>
      <c r="E4760" s="47">
        <f>IFERROR((Ações!$F4760-Ações!$K4760)/Ações!$F4760,0)</f>
        <v>-0.91939614256253022</v>
      </c>
      <c r="F4760" s="46">
        <f>IF(OR(Ações!$N4760&lt;0,Ações!$M4760&lt;0),"",(22.5*Ações!$M4760*Ações!$N4760)^0.5)</f>
        <v>35.72998740553934</v>
      </c>
      <c r="G4760" s="47">
        <f>IFERROR((Ações!$H4760-Ações!$K4760)/Ações!$H4760,0)</f>
        <v>0</v>
      </c>
      <c r="H4760" s="48">
        <f>IFERROR(Ações!$I4760/(Ações!$P4760-Table_1[[#This Row],[CAGR LUCRO 5A]]),0)</f>
        <v>0</v>
      </c>
      <c r="I4760" s="48">
        <f>IF(Ações!$S4760&lt;0,"",Ações!$O4760*(1+Ações!$S4760))</f>
        <v>0</v>
      </c>
      <c r="J4760" s="49">
        <f>IFERROR(IF(Ações!$B4760="","",(VLOOKUP(Table_1[[#This Row],[AÇÕES]],'Dados Status Invest STOCKS'!A4746:AD5361,4)/Table_1[[#This Row],[LPA]]))/100,0)</f>
        <v>0.13705357142857141</v>
      </c>
      <c r="K4760" s="64">
        <f>IFERROR(IF(Ações!$B4760="","",VLOOKUP(Table_1[[#This Row],[AÇÕES]],'Dados Status Invest STOCKS'!A4746:AD5361,2)),0)</f>
        <v>68.58</v>
      </c>
      <c r="L4760" s="65">
        <f>IFERROR(IF(Ações!$B4760="","",VLOOKUP(Table_1[[#This Row],[AÇÕES]],'Dados Status Invest STOCKS'!A4746:AD5361,3)/100),0)</f>
        <v>0</v>
      </c>
      <c r="M4760" s="66">
        <f>IFERROR(IF(Ações!$B4760="","",VLOOKUP(Table_1[[#This Row],[AÇÕES]],'Dados Status Invest STOCKS'!A4746:AD5361,28)),0)</f>
        <v>2.2400000000000002</v>
      </c>
      <c r="N4760" s="66">
        <f>IFERROR(IF(Ações!$B4760="","",VLOOKUP(Table_1[[#This Row],[AÇÕES]],'Dados Status Invest STOCKS'!A4746:AD5361,27)),0)</f>
        <v>25.33</v>
      </c>
      <c r="O4760" s="66">
        <f>IFERROR(IF(Ações!$L4760="","",Ações!$K4760*Ações!$L4760),0)</f>
        <v>0</v>
      </c>
      <c r="P4760" s="67">
        <f t="shared" si="74"/>
        <v>0.06</v>
      </c>
      <c r="Q4760" s="67">
        <f>IFERROR(Ações!$O4760/Ações!$M4760,0)</f>
        <v>0</v>
      </c>
      <c r="R4760" s="67">
        <f>IFERROR(IF(Ações!$B4760="","",VLOOKUP(Table_1[[#This Row],[AÇÕES]],'Dados Status Invest STOCKS'!A4746:AD5361,18)/100),0)</f>
        <v>8.8300000000000003E-2</v>
      </c>
      <c r="S4760" s="65">
        <f>IFERROR(IF(Ações!$B4760="","",VLOOKUP(Table_1[[#This Row],[AÇÕES]],'Dados Status Invest STOCKS'!A4746:AD5361,25)/100),0)</f>
        <v>0.1198</v>
      </c>
      <c r="T4760" s="67">
        <f>(1-Ações!$Q4760)*Ações!$R4760</f>
        <v>8.8300000000000003E-2</v>
      </c>
      <c r="U4760" s="68">
        <f>IF(Ações!$S4760=0,Ações!$T4760,IF(Ações!$T4760=0,Ações!$S4760,AVERAGE(Ações!$S4760,Ações!$T4760)))</f>
        <v>0.10405</v>
      </c>
    </row>
    <row r="4761" spans="2:21" ht="15" customHeight="1" x14ac:dyDescent="0.2">
      <c r="B4761" s="63" t="str">
        <f>IFERROR('Dados Status Invest STOCKS'!A4748,"-")</f>
        <v>UFS</v>
      </c>
      <c r="C4761" s="45">
        <f>IFERROR((Ações!$D4761-Ações!$K4761)/Ações!$D4761,0)</f>
        <v>0</v>
      </c>
      <c r="D4761" s="46">
        <f>(Ações!$O4761)/0.06</f>
        <v>0</v>
      </c>
      <c r="E4761" s="47">
        <f>IFERROR((Ações!$F4761-Ações!$K4761)/Ações!$F4761,0)</f>
        <v>-1.601155509125082</v>
      </c>
      <c r="F4761" s="46">
        <f>IF(OR(Ações!$N4761&lt;0,Ações!$M4761&lt;0),"",(22.5*Ações!$M4761*Ações!$N4761)^0.5)</f>
        <v>21.332826816903566</v>
      </c>
      <c r="G4761" s="47">
        <f>IFERROR((Ações!$H4761-Ações!$K4761)/Ações!$H4761,0)</f>
        <v>0</v>
      </c>
      <c r="H4761" s="48">
        <f>IFERROR(Ações!$I4761/(Ações!$P4761-Table_1[[#This Row],[CAGR LUCRO 5A]]),0)</f>
        <v>0</v>
      </c>
      <c r="I4761" s="48">
        <f>IF(Ações!$S4761&lt;0,"",Ações!$O4761*(1+Ações!$S4761))</f>
        <v>0</v>
      </c>
      <c r="J4761" s="49">
        <f>IFERROR(IF(Ações!$B4761="","",(VLOOKUP(Table_1[[#This Row],[AÇÕES]],'Dados Status Invest STOCKS'!A4747:AD5362,4)/Table_1[[#This Row],[LPA]]))/100,0)</f>
        <v>2.6423913043478255</v>
      </c>
      <c r="K4761" s="64">
        <f>IFERROR(IF(Ações!$B4761="","",VLOOKUP(Table_1[[#This Row],[AÇÕES]],'Dados Status Invest STOCKS'!A4747:AD5362,2)),0)</f>
        <v>55.49</v>
      </c>
      <c r="L4761" s="65">
        <f>IFERROR(IF(Ações!$B4761="","",VLOOKUP(Table_1[[#This Row],[AÇÕES]],'Dados Status Invest STOCKS'!A4747:AD5362,3)/100),0)</f>
        <v>0</v>
      </c>
      <c r="M4761" s="66">
        <f>IFERROR(IF(Ações!$B4761="","",VLOOKUP(Table_1[[#This Row],[AÇÕES]],'Dados Status Invest STOCKS'!A4747:AD5362,28)),0)</f>
        <v>0.46</v>
      </c>
      <c r="N4761" s="66">
        <f>IFERROR(IF(Ações!$B4761="","",VLOOKUP(Table_1[[#This Row],[AÇÕES]],'Dados Status Invest STOCKS'!A4747:AD5362,27)),0)</f>
        <v>43.97</v>
      </c>
      <c r="O4761" s="66">
        <f>IFERROR(IF(Ações!$L4761="","",Ações!$K4761*Ações!$L4761),0)</f>
        <v>0</v>
      </c>
      <c r="P4761" s="67">
        <f t="shared" si="74"/>
        <v>0.06</v>
      </c>
      <c r="Q4761" s="67">
        <f>IFERROR(Ações!$O4761/Ações!$M4761,0)</f>
        <v>0</v>
      </c>
      <c r="R4761" s="67">
        <f>IFERROR(IF(Ações!$B4761="","",VLOOKUP(Table_1[[#This Row],[AÇÕES]],'Dados Status Invest STOCKS'!A4747:AD5362,18)/100),0)</f>
        <v>1.04E-2</v>
      </c>
      <c r="S4761" s="65">
        <f>IFERROR(IF(Ações!$B4761="","",VLOOKUP(Table_1[[#This Row],[AÇÕES]],'Dados Status Invest STOCKS'!A4747:AD5362,25)/100),0)</f>
        <v>0</v>
      </c>
      <c r="T4761" s="67">
        <f>(1-Ações!$Q4761)*Ações!$R4761</f>
        <v>1.04E-2</v>
      </c>
      <c r="U4761" s="68">
        <f>IF(Ações!$S4761=0,Ações!$T4761,IF(Ações!$T4761=0,Ações!$S4761,AVERAGE(Ações!$S4761,Ações!$T4761)))</f>
        <v>1.04E-2</v>
      </c>
    </row>
    <row r="4762" spans="2:21" ht="15" customHeight="1" x14ac:dyDescent="0.2">
      <c r="B4762" s="63" t="str">
        <f>IFERROR('Dados Status Invest STOCKS'!A4749,"-")</f>
        <v>UG</v>
      </c>
      <c r="C4762" s="45">
        <f>IFERROR((Ações!$D4762-Ações!$K4762)/Ações!$D4762,0)</f>
        <v>0.16666666666666677</v>
      </c>
      <c r="D4762" s="46">
        <f>(Ações!$O4762)/0.06</f>
        <v>18.900000000000002</v>
      </c>
      <c r="E4762" s="47">
        <f>IFERROR((Ações!$F4762-Ações!$K4762)/Ações!$F4762,0)</f>
        <v>-1.196095317983555</v>
      </c>
      <c r="F4762" s="46">
        <f>IF(OR(Ações!$N4762&lt;0,Ações!$M4762&lt;0),"",(22.5*Ações!$M4762*Ações!$N4762)^0.5)</f>
        <v>7.1718198527291523</v>
      </c>
      <c r="G4762" s="47">
        <f>IFERROR((Ações!$H4762-Ações!$K4762)/Ações!$H4762,0)</f>
        <v>0</v>
      </c>
      <c r="H4762" s="48">
        <f>IFERROR(Ações!$I4762/(Ações!$P4762-Table_1[[#This Row],[CAGR LUCRO 5A]]),0)</f>
        <v>0</v>
      </c>
      <c r="I4762" s="48" t="str">
        <f>IF(Ações!$S4762&lt;0,"",Ações!$O4762*(1+Ações!$S4762))</f>
        <v/>
      </c>
      <c r="J4762" s="49">
        <f>IFERROR(IF(Ações!$B4762="","",(VLOOKUP(Table_1[[#This Row],[AÇÕES]],'Dados Status Invest STOCKS'!A4748:AD5363,4)/Table_1[[#This Row],[LPA]]))/100,0)</f>
        <v>0.1927777777777778</v>
      </c>
      <c r="K4762" s="64">
        <f>IFERROR(IF(Ações!$B4762="","",VLOOKUP(Table_1[[#This Row],[AÇÕES]],'Dados Status Invest STOCKS'!A4748:AD5363,2)),0)</f>
        <v>15.75</v>
      </c>
      <c r="L4762" s="65">
        <f>IFERROR(IF(Ações!$B4762="","",VLOOKUP(Table_1[[#This Row],[AÇÕES]],'Dados Status Invest STOCKS'!A4748:AD5363,3)/100),0)</f>
        <v>7.2000000000000008E-2</v>
      </c>
      <c r="M4762" s="66">
        <f>IFERROR(IF(Ações!$B4762="","",VLOOKUP(Table_1[[#This Row],[AÇÕES]],'Dados Status Invest STOCKS'!A4748:AD5363,28)),0)</f>
        <v>0.9</v>
      </c>
      <c r="N4762" s="66">
        <f>IFERROR(IF(Ações!$B4762="","",VLOOKUP(Table_1[[#This Row],[AÇÕES]],'Dados Status Invest STOCKS'!A4748:AD5363,27)),0)</f>
        <v>2.54</v>
      </c>
      <c r="O4762" s="66">
        <f>IFERROR(IF(Ações!$L4762="","",Ações!$K4762*Ações!$L4762),0)</f>
        <v>1.1340000000000001</v>
      </c>
      <c r="P4762" s="67">
        <f t="shared" si="74"/>
        <v>0.06</v>
      </c>
      <c r="Q4762" s="67">
        <f>IFERROR(Ações!$O4762/Ações!$M4762,0)</f>
        <v>1.26</v>
      </c>
      <c r="R4762" s="67">
        <f>IFERROR(IF(Ações!$B4762="","",VLOOKUP(Table_1[[#This Row],[AÇÕES]],'Dados Status Invest STOCKS'!A4748:AD5363,18)/100),0)</f>
        <v>0.3553</v>
      </c>
      <c r="S4762" s="65">
        <f>IFERROR(IF(Ações!$B4762="","",VLOOKUP(Table_1[[#This Row],[AÇÕES]],'Dados Status Invest STOCKS'!A4748:AD5363,25)/100),0)</f>
        <v>-6.4299999999999996E-2</v>
      </c>
      <c r="T4762" s="67">
        <f>(1-Ações!$Q4762)*Ações!$R4762</f>
        <v>-9.2378000000000002E-2</v>
      </c>
      <c r="U4762" s="68">
        <f>IF(Ações!$S4762=0,Ações!$T4762,IF(Ações!$T4762=0,Ações!$S4762,AVERAGE(Ações!$S4762,Ações!$T4762)))</f>
        <v>-7.8338999999999992E-2</v>
      </c>
    </row>
    <row r="4763" spans="2:21" ht="15" customHeight="1" x14ac:dyDescent="0.2">
      <c r="B4763" s="63" t="str">
        <f>IFERROR('Dados Status Invest STOCKS'!A4750,"-")</f>
        <v>UGI</v>
      </c>
      <c r="C4763" s="45">
        <f>IFERROR((Ações!$D4763-Ações!$K4763)/Ações!$D4763,0)</f>
        <v>-0.95439739413680769</v>
      </c>
      <c r="D4763" s="46">
        <f>(Ações!$O4763)/0.06</f>
        <v>22.723116666666666</v>
      </c>
      <c r="E4763" s="47">
        <f>IFERROR((Ações!$F4763-Ações!$K4763)/Ações!$F4763,0)</f>
        <v>0.31164763317938787</v>
      </c>
      <c r="F4763" s="46">
        <f>IF(OR(Ações!$N4763&lt;0,Ações!$M4763&lt;0),"",(22.5*Ações!$M4763*Ações!$N4763)^0.5)</f>
        <v>64.516375828156995</v>
      </c>
      <c r="G4763" s="47">
        <f>IFERROR((Ações!$H4763-Ações!$K4763)/Ações!$H4763,0)</f>
        <v>7.4357522062794201</v>
      </c>
      <c r="H4763" s="48">
        <f>IFERROR(Ações!$I4763/(Ações!$P4763-Table_1[[#This Row],[CAGR LUCRO 5A]]),0)</f>
        <v>-6.9005142796934855</v>
      </c>
      <c r="I4763" s="48">
        <f>IF(Ações!$S4763&lt;0,"",Ações!$O4763*(1+Ações!$S4763))</f>
        <v>1.8010342269999997</v>
      </c>
      <c r="J4763" s="49">
        <f>IFERROR(IF(Ações!$B4763="","",(VLOOKUP(Table_1[[#This Row],[AÇÕES]],'Dados Status Invest STOCKS'!A4749:AD5364,4)/Table_1[[#This Row],[LPA]]))/100,0)</f>
        <v>9.0299572039942936E-3</v>
      </c>
      <c r="K4763" s="64">
        <f>IFERROR(IF(Ações!$B4763="","",VLOOKUP(Table_1[[#This Row],[AÇÕES]],'Dados Status Invest STOCKS'!A4749:AD5364,2)),0)</f>
        <v>44.41</v>
      </c>
      <c r="L4763" s="65">
        <f>IFERROR(IF(Ações!$B4763="","",VLOOKUP(Table_1[[#This Row],[AÇÕES]],'Dados Status Invest STOCKS'!A4749:AD5364,3)/100),0)</f>
        <v>3.0699999999999998E-2</v>
      </c>
      <c r="M4763" s="66">
        <f>IFERROR(IF(Ações!$B4763="","",VLOOKUP(Table_1[[#This Row],[AÇÕES]],'Dados Status Invest STOCKS'!A4749:AD5364,28)),0)</f>
        <v>7.01</v>
      </c>
      <c r="N4763" s="66">
        <f>IFERROR(IF(Ações!$B4763="","",VLOOKUP(Table_1[[#This Row],[AÇÕES]],'Dados Status Invest STOCKS'!A4749:AD5364,27)),0)</f>
        <v>26.39</v>
      </c>
      <c r="O4763" s="66">
        <f>IFERROR(IF(Ações!$L4763="","",Ações!$K4763*Ações!$L4763),0)</f>
        <v>1.3633869999999999</v>
      </c>
      <c r="P4763" s="67">
        <f t="shared" si="74"/>
        <v>0.06</v>
      </c>
      <c r="Q4763" s="67">
        <f>IFERROR(Ações!$O4763/Ações!$M4763,0)</f>
        <v>0.19449172610556348</v>
      </c>
      <c r="R4763" s="67">
        <f>IFERROR(IF(Ações!$B4763="","",VLOOKUP(Table_1[[#This Row],[AÇÕES]],'Dados Status Invest STOCKS'!A4749:AD5364,18)/100),0)</f>
        <v>0.26569999999999999</v>
      </c>
      <c r="S4763" s="65">
        <f>IFERROR(IF(Ações!$B4763="","",VLOOKUP(Table_1[[#This Row],[AÇÕES]],'Dados Status Invest STOCKS'!A4749:AD5364,25)/100),0)</f>
        <v>0.32100000000000001</v>
      </c>
      <c r="T4763" s="67">
        <f>(1-Ações!$Q4763)*Ações!$R4763</f>
        <v>0.21402354837375179</v>
      </c>
      <c r="U4763" s="68">
        <f>IF(Ações!$S4763=0,Ações!$T4763,IF(Ações!$T4763=0,Ações!$S4763,AVERAGE(Ações!$S4763,Ações!$T4763)))</f>
        <v>0.26751177418687588</v>
      </c>
    </row>
    <row r="4764" spans="2:21" ht="15" customHeight="1" x14ac:dyDescent="0.2">
      <c r="B4764" s="63" t="str">
        <f>IFERROR('Dados Status Invest STOCKS'!A4751,"-")</f>
        <v>UGP</v>
      </c>
      <c r="C4764" s="45">
        <f>IFERROR((Ações!$D4764-Ações!$K4764)/Ações!$D4764,0)</f>
        <v>0.16434540389972158</v>
      </c>
      <c r="D4764" s="46">
        <f>(Ações!$O4764)/0.06</f>
        <v>2.9557666666666673</v>
      </c>
      <c r="E4764" s="47">
        <f>IFERROR((Ações!$F4764-Ações!$K4764)/Ações!$F4764,0)</f>
        <v>-5.5035449312816093E-2</v>
      </c>
      <c r="F4764" s="46">
        <f>IF(OR(Ações!$N4764&lt;0,Ações!$M4764&lt;0),"",(22.5*Ações!$M4764*Ações!$N4764)^0.5)</f>
        <v>2.3411535618152008</v>
      </c>
      <c r="G4764" s="47">
        <f>IFERROR((Ações!$H4764-Ações!$K4764)/Ações!$H4764,0)</f>
        <v>0</v>
      </c>
      <c r="H4764" s="48">
        <f>IFERROR(Ações!$I4764/(Ações!$P4764-Table_1[[#This Row],[CAGR LUCRO 5A]]),0)</f>
        <v>0</v>
      </c>
      <c r="I4764" s="48" t="str">
        <f>IF(Ações!$S4764&lt;0,"",Ações!$O4764*(1+Ações!$S4764))</f>
        <v/>
      </c>
      <c r="J4764" s="49">
        <f>IFERROR(IF(Ações!$B4764="","",(VLOOKUP(Table_1[[#This Row],[AÇÕES]],'Dados Status Invest STOCKS'!A4750:AD5365,4)/Table_1[[#This Row],[LPA]]))/100,0)</f>
        <v>1.3057142857142856</v>
      </c>
      <c r="K4764" s="64">
        <f>IFERROR(IF(Ações!$B4764="","",VLOOKUP(Table_1[[#This Row],[AÇÕES]],'Dados Status Invest STOCKS'!A4750:AD5365,2)),0)</f>
        <v>2.4700000000000002</v>
      </c>
      <c r="L4764" s="65">
        <f>IFERROR(IF(Ações!$B4764="","",VLOOKUP(Table_1[[#This Row],[AÇÕES]],'Dados Status Invest STOCKS'!A4750:AD5365,3)/100),0)</f>
        <v>7.1800000000000003E-2</v>
      </c>
      <c r="M4764" s="66">
        <f>IFERROR(IF(Ações!$B4764="","",VLOOKUP(Table_1[[#This Row],[AÇÕES]],'Dados Status Invest STOCKS'!A4750:AD5365,28)),0)</f>
        <v>0.14000000000000001</v>
      </c>
      <c r="N4764" s="66">
        <f>IFERROR(IF(Ações!$B4764="","",VLOOKUP(Table_1[[#This Row],[AÇÕES]],'Dados Status Invest STOCKS'!A4750:AD5365,27)),0)</f>
        <v>1.74</v>
      </c>
      <c r="O4764" s="66">
        <f>IFERROR(IF(Ações!$L4764="","",Ações!$K4764*Ações!$L4764),0)</f>
        <v>0.17734600000000003</v>
      </c>
      <c r="P4764" s="67">
        <f t="shared" si="74"/>
        <v>0.06</v>
      </c>
      <c r="Q4764" s="67">
        <f>IFERROR(Ações!$O4764/Ações!$M4764,0)</f>
        <v>1.2667571428571429</v>
      </c>
      <c r="R4764" s="67">
        <f>IFERROR(IF(Ações!$B4764="","",VLOOKUP(Table_1[[#This Row],[AÇÕES]],'Dados Status Invest STOCKS'!A4750:AD5365,18)/100),0)</f>
        <v>7.7800000000000008E-2</v>
      </c>
      <c r="S4764" s="65">
        <f>IFERROR(IF(Ações!$B4764="","",VLOOKUP(Table_1[[#This Row],[AÇÕES]],'Dados Status Invest STOCKS'!A4750:AD5365,25)/100),0)</f>
        <v>-0.17199999999999999</v>
      </c>
      <c r="T4764" s="67">
        <f>(1-Ações!$Q4764)*Ações!$R4764</f>
        <v>-2.0753705714285722E-2</v>
      </c>
      <c r="U4764" s="68">
        <f>IF(Ações!$S4764=0,Ações!$T4764,IF(Ações!$T4764=0,Ações!$S4764,AVERAGE(Ações!$S4764,Ações!$T4764)))</f>
        <v>-9.6376852857142856E-2</v>
      </c>
    </row>
    <row r="4765" spans="2:21" ht="15" customHeight="1" x14ac:dyDescent="0.2">
      <c r="B4765" s="63" t="str">
        <f>IFERROR('Dados Status Invest STOCKS'!A4752,"-")</f>
        <v>UHAL</v>
      </c>
      <c r="C4765" s="45">
        <f>IFERROR((Ações!$D4765-Ações!$K4765)/Ações!$D4765,0)</f>
        <v>-24.000000000000004</v>
      </c>
      <c r="D4765" s="46">
        <f>(Ações!$O4765)/0.06</f>
        <v>24.919999999999998</v>
      </c>
      <c r="E4765" s="47">
        <f>IFERROR((Ações!$F4765-Ações!$K4765)/Ações!$F4765,0)</f>
        <v>-8.6316346232441096E-2</v>
      </c>
      <c r="F4765" s="46">
        <f>IF(OR(Ações!$N4765&lt;0,Ações!$M4765&lt;0),"",(22.5*Ações!$M4765*Ações!$N4765)^0.5)</f>
        <v>573.49776808632828</v>
      </c>
      <c r="G4765" s="47">
        <f>IFERROR((Ações!$H4765-Ações!$K4765)/Ações!$H4765,0)</f>
        <v>-4.7787342579308145</v>
      </c>
      <c r="H4765" s="48">
        <f>IFERROR(Ações!$I4765/(Ações!$P4765-Table_1[[#This Row],[CAGR LUCRO 5A]]),0)</f>
        <v>107.80907586206897</v>
      </c>
      <c r="I4765" s="48">
        <f>IF(Ações!$S4765&lt;0,"",Ações!$O4765*(1+Ações!$S4765))</f>
        <v>1.5632315999999999</v>
      </c>
      <c r="J4765" s="49">
        <f>IFERROR(IF(Ações!$B4765="","",(VLOOKUP(Table_1[[#This Row],[AÇÕES]],'Dados Status Invest STOCKS'!A4751:AD5366,4)/Table_1[[#This Row],[LPA]]))/100,0)</f>
        <v>2.3391472868217055E-3</v>
      </c>
      <c r="K4765" s="64">
        <f>IFERROR(IF(Ações!$B4765="","",VLOOKUP(Table_1[[#This Row],[AÇÕES]],'Dados Status Invest STOCKS'!A4751:AD5366,2)),0)</f>
        <v>623</v>
      </c>
      <c r="L4765" s="65">
        <f>IFERROR(IF(Ações!$B4765="","",VLOOKUP(Table_1[[#This Row],[AÇÕES]],'Dados Status Invest STOCKS'!A4751:AD5366,3)/100),0)</f>
        <v>2.3999999999999998E-3</v>
      </c>
      <c r="M4765" s="66">
        <f>IFERROR(IF(Ações!$B4765="","",VLOOKUP(Table_1[[#This Row],[AÇÕES]],'Dados Status Invest STOCKS'!A4751:AD5366,28)),0)</f>
        <v>51.6</v>
      </c>
      <c r="N4765" s="66">
        <f>IFERROR(IF(Ações!$B4765="","",VLOOKUP(Table_1[[#This Row],[AÇÕES]],'Dados Status Invest STOCKS'!A4751:AD5366,27)),0)</f>
        <v>283.29000000000002</v>
      </c>
      <c r="O4765" s="66">
        <f>IFERROR(IF(Ações!$L4765="","",Ações!$K4765*Ações!$L4765),0)</f>
        <v>1.4951999999999999</v>
      </c>
      <c r="P4765" s="67">
        <f t="shared" si="74"/>
        <v>0.06</v>
      </c>
      <c r="Q4765" s="67">
        <f>IFERROR(Ações!$O4765/Ações!$M4765,0)</f>
        <v>2.8976744186046507E-2</v>
      </c>
      <c r="R4765" s="67">
        <f>IFERROR(IF(Ações!$B4765="","",VLOOKUP(Table_1[[#This Row],[AÇÕES]],'Dados Status Invest STOCKS'!A4751:AD5366,18)/100),0)</f>
        <v>0.1822</v>
      </c>
      <c r="S4765" s="65">
        <f>IFERROR(IF(Ações!$B4765="","",VLOOKUP(Table_1[[#This Row],[AÇÕES]],'Dados Status Invest STOCKS'!A4751:AD5366,25)/100),0)</f>
        <v>4.5499999999999999E-2</v>
      </c>
      <c r="T4765" s="67">
        <f>(1-Ações!$Q4765)*Ações!$R4765</f>
        <v>0.17692043720930234</v>
      </c>
      <c r="U4765" s="68">
        <f>IF(Ações!$S4765=0,Ações!$T4765,IF(Ações!$T4765=0,Ações!$S4765,AVERAGE(Ações!$S4765,Ações!$T4765)))</f>
        <v>0.11121021860465116</v>
      </c>
    </row>
    <row r="4766" spans="2:21" ht="15" customHeight="1" x14ac:dyDescent="0.2">
      <c r="B4766" s="63" t="str">
        <f>IFERROR('Dados Status Invest STOCKS'!A4753,"-")</f>
        <v>UHS</v>
      </c>
      <c r="C4766" s="45">
        <f>IFERROR((Ações!$D4766-Ações!$K4766)/Ações!$D4766,0)</f>
        <v>-8.8360655737704921</v>
      </c>
      <c r="D4766" s="46">
        <f>(Ações!$O4766)/0.06</f>
        <v>13.2919</v>
      </c>
      <c r="E4766" s="47">
        <f>IFERROR((Ações!$F4766-Ações!$K4766)/Ações!$F4766,0)</f>
        <v>0.14135037912886808</v>
      </c>
      <c r="F4766" s="46">
        <f>IF(OR(Ações!$N4766&lt;0,Ações!$M4766&lt;0),"",(22.5*Ações!$M4766*Ações!$N4766)^0.5)</f>
        <v>152.26233940144226</v>
      </c>
      <c r="G4766" s="47">
        <f>IFERROR((Ações!$H4766-Ações!$K4766)/Ações!$H4766,0)</f>
        <v>2.1822563285260026</v>
      </c>
      <c r="H4766" s="48">
        <f>IFERROR(Ações!$I4766/(Ações!$P4766-Table_1[[#This Row],[CAGR LUCRO 5A]]),0)</f>
        <v>-110.58515555844157</v>
      </c>
      <c r="I4766" s="48">
        <f>IF(Ações!$S4766&lt;0,"",Ações!$O4766*(1+Ações!$S4766))</f>
        <v>0.85150569779999996</v>
      </c>
      <c r="J4766" s="49">
        <f>IFERROR(IF(Ações!$B4766="","",(VLOOKUP(Table_1[[#This Row],[AÇÕES]],'Dados Status Invest STOCKS'!A4752:AD5367,4)/Table_1[[#This Row],[LPA]]))/100,0)</f>
        <v>7.5000000000000015E-3</v>
      </c>
      <c r="K4766" s="64">
        <f>IFERROR(IF(Ações!$B4766="","",VLOOKUP(Table_1[[#This Row],[AÇÕES]],'Dados Status Invest STOCKS'!A4752:AD5367,2)),0)</f>
        <v>130.74</v>
      </c>
      <c r="L4766" s="65">
        <f>IFERROR(IF(Ações!$B4766="","",VLOOKUP(Table_1[[#This Row],[AÇÕES]],'Dados Status Invest STOCKS'!A4752:AD5367,3)/100),0)</f>
        <v>6.0999999999999995E-3</v>
      </c>
      <c r="M4766" s="66">
        <f>IFERROR(IF(Ações!$B4766="","",VLOOKUP(Table_1[[#This Row],[AÇÕES]],'Dados Status Invest STOCKS'!A4752:AD5367,28)),0)</f>
        <v>13.2</v>
      </c>
      <c r="N4766" s="66">
        <f>IFERROR(IF(Ações!$B4766="","",VLOOKUP(Table_1[[#This Row],[AÇÕES]],'Dados Status Invest STOCKS'!A4752:AD5367,27)),0)</f>
        <v>78.06</v>
      </c>
      <c r="O4766" s="66">
        <f>IFERROR(IF(Ações!$L4766="","",Ações!$K4766*Ações!$L4766),0)</f>
        <v>0.79751399999999995</v>
      </c>
      <c r="P4766" s="67">
        <f t="shared" si="74"/>
        <v>0.06</v>
      </c>
      <c r="Q4766" s="67">
        <f>IFERROR(Ações!$O4766/Ações!$M4766,0)</f>
        <v>6.0417727272727269E-2</v>
      </c>
      <c r="R4766" s="67">
        <f>IFERROR(IF(Ações!$B4766="","",VLOOKUP(Table_1[[#This Row],[AÇÕES]],'Dados Status Invest STOCKS'!A4752:AD5367,18)/100),0)</f>
        <v>0.1691</v>
      </c>
      <c r="S4766" s="65">
        <f>IFERROR(IF(Ações!$B4766="","",VLOOKUP(Table_1[[#This Row],[AÇÕES]],'Dados Status Invest STOCKS'!A4752:AD5367,25)/100),0)</f>
        <v>6.7699999999999996E-2</v>
      </c>
      <c r="T4766" s="67">
        <f>(1-Ações!$Q4766)*Ações!$R4766</f>
        <v>0.15888336231818181</v>
      </c>
      <c r="U4766" s="68">
        <f>IF(Ações!$S4766=0,Ações!$T4766,IF(Ações!$T4766=0,Ações!$S4766,AVERAGE(Ações!$S4766,Ações!$T4766)))</f>
        <v>0.11329168115909091</v>
      </c>
    </row>
    <row r="4767" spans="2:21" ht="15" customHeight="1" x14ac:dyDescent="0.2">
      <c r="B4767" s="63" t="str">
        <f>IFERROR('Dados Status Invest STOCKS'!A4754,"-")</f>
        <v>UI</v>
      </c>
      <c r="C4767" s="45">
        <f>IFERROR((Ações!$D4767-Ações!$K4767)/Ações!$D4767,0)</f>
        <v>-7.5714285714285721</v>
      </c>
      <c r="D4767" s="46">
        <f>(Ações!$O4767)/0.06</f>
        <v>33.541666666666664</v>
      </c>
      <c r="E4767" s="47">
        <f>IFERROR((Ações!$F4767-Ações!$K4767)/Ações!$F4767,0)</f>
        <v>-19.401965530409235</v>
      </c>
      <c r="F4767" s="46">
        <f>IF(OR(Ações!$N4767&lt;0,Ações!$M4767&lt;0),"",(22.5*Ações!$M4767*Ações!$N4767)^0.5)</f>
        <v>14.091779518570393</v>
      </c>
      <c r="G4767" s="47">
        <f>IFERROR((Ações!$H4767-Ações!$K4767)/Ações!$H4767,0)</f>
        <v>21.361938659948695</v>
      </c>
      <c r="H4767" s="48">
        <f>IFERROR(Ações!$I4767/(Ações!$P4767-Table_1[[#This Row],[CAGR LUCRO 5A]]),0)</f>
        <v>-14.11948070374574</v>
      </c>
      <c r="I4767" s="48">
        <f>IF(Ações!$S4767&lt;0,"",Ações!$O4767*(1+Ações!$S4767))</f>
        <v>2.4878524999999998</v>
      </c>
      <c r="J4767" s="49">
        <f>IFERROR(IF(Ações!$B4767="","",(VLOOKUP(Table_1[[#This Row],[AÇÕES]],'Dados Status Invest STOCKS'!A4753:AD5368,4)/Table_1[[#This Row],[LPA]]))/100,0)</f>
        <v>3.1938883034773442E-2</v>
      </c>
      <c r="K4767" s="64">
        <f>IFERROR(IF(Ações!$B4767="","",VLOOKUP(Table_1[[#This Row],[AÇÕES]],'Dados Status Invest STOCKS'!A4753:AD5368,2)),0)</f>
        <v>287.5</v>
      </c>
      <c r="L4767" s="65">
        <f>IFERROR(IF(Ações!$B4767="","",VLOOKUP(Table_1[[#This Row],[AÇÕES]],'Dados Status Invest STOCKS'!A4753:AD5368,3)/100),0)</f>
        <v>6.9999999999999993E-3</v>
      </c>
      <c r="M4767" s="66">
        <f>IFERROR(IF(Ações!$B4767="","",VLOOKUP(Table_1[[#This Row],[AÇÕES]],'Dados Status Invest STOCKS'!A4753:AD5368,28)),0)</f>
        <v>9.49</v>
      </c>
      <c r="N4767" s="66">
        <f>IFERROR(IF(Ações!$B4767="","",VLOOKUP(Table_1[[#This Row],[AÇÕES]],'Dados Status Invest STOCKS'!A4753:AD5368,27)),0)</f>
        <v>0.93</v>
      </c>
      <c r="O4767" s="66">
        <f>IFERROR(IF(Ações!$L4767="","",Ações!$K4767*Ações!$L4767),0)</f>
        <v>2.0124999999999997</v>
      </c>
      <c r="P4767" s="67">
        <f t="shared" si="74"/>
        <v>0.06</v>
      </c>
      <c r="Q4767" s="67">
        <f>IFERROR(Ações!$O4767/Ações!$M4767,0)</f>
        <v>0.21206533192834559</v>
      </c>
      <c r="R4767" s="67">
        <f>IFERROR(IF(Ações!$B4767="","",VLOOKUP(Table_1[[#This Row],[AÇÕES]],'Dados Status Invest STOCKS'!A4753:AD5368,18)/100),0)</f>
        <v>10.2157</v>
      </c>
      <c r="S4767" s="65">
        <f>IFERROR(IF(Ações!$B4767="","",VLOOKUP(Table_1[[#This Row],[AÇÕES]],'Dados Status Invest STOCKS'!A4753:AD5368,25)/100),0)</f>
        <v>0.23620000000000002</v>
      </c>
      <c r="T4767" s="67">
        <f>(1-Ações!$Q4767)*Ações!$R4767</f>
        <v>8.0493041886195993</v>
      </c>
      <c r="U4767" s="68">
        <f>IF(Ações!$S4767=0,Ações!$T4767,IF(Ações!$T4767=0,Ações!$S4767,AVERAGE(Ações!$S4767,Ações!$T4767)))</f>
        <v>4.1427520943097997</v>
      </c>
    </row>
    <row r="4768" spans="2:21" ht="15" customHeight="1" x14ac:dyDescent="0.2">
      <c r="B4768" s="63" t="str">
        <f>IFERROR('Dados Status Invest STOCKS'!A4755,"-")</f>
        <v>UIHC</v>
      </c>
      <c r="C4768" s="45">
        <f>IFERROR((Ações!$D4768-Ações!$K4768)/Ações!$D4768,0)</f>
        <v>-1.6949152542372732E-2</v>
      </c>
      <c r="D4768" s="46">
        <f>(Ações!$O4768)/0.06</f>
        <v>4.0021666666666675</v>
      </c>
      <c r="E4768" s="47">
        <f>IFERROR((Ações!$F4768-Ações!$K4768)/Ações!$F4768,0)</f>
        <v>0</v>
      </c>
      <c r="F4768" s="46" t="str">
        <f>IF(OR(Ações!$N4768&lt;0,Ações!$M4768&lt;0),"",(22.5*Ações!$M4768*Ações!$N4768)^0.5)</f>
        <v/>
      </c>
      <c r="G4768" s="47">
        <f>IFERROR((Ações!$H4768-Ações!$K4768)/Ações!$H4768,0)</f>
        <v>-1.6949152542372732E-2</v>
      </c>
      <c r="H4768" s="48">
        <f>IFERROR(Ações!$I4768/(Ações!$P4768-Table_1[[#This Row],[CAGR LUCRO 5A]]),0)</f>
        <v>4.0021666666666675</v>
      </c>
      <c r="I4768" s="48">
        <f>IF(Ações!$S4768&lt;0,"",Ações!$O4768*(1+Ações!$S4768))</f>
        <v>0.24013000000000004</v>
      </c>
      <c r="J4768" s="49">
        <f>IFERROR(IF(Ações!$B4768="","",(VLOOKUP(Table_1[[#This Row],[AÇÕES]],'Dados Status Invest STOCKS'!A4754:AD5369,4)/Table_1[[#This Row],[LPA]]))/100,0)</f>
        <v>9.4685990338164265E-3</v>
      </c>
      <c r="K4768" s="64">
        <f>IFERROR(IF(Ações!$B4768="","",VLOOKUP(Table_1[[#This Row],[AÇÕES]],'Dados Status Invest STOCKS'!A4754:AD5369,2)),0)</f>
        <v>4.07</v>
      </c>
      <c r="L4768" s="65">
        <f>IFERROR(IF(Ações!$B4768="","",VLOOKUP(Table_1[[#This Row],[AÇÕES]],'Dados Status Invest STOCKS'!A4754:AD5369,3)/100),0)</f>
        <v>5.9000000000000004E-2</v>
      </c>
      <c r="M4768" s="66">
        <f>IFERROR(IF(Ações!$B4768="","",VLOOKUP(Table_1[[#This Row],[AÇÕES]],'Dados Status Invest STOCKS'!A4754:AD5369,28)),0)</f>
        <v>-2.0699999999999998</v>
      </c>
      <c r="N4768" s="66">
        <f>IFERROR(IF(Ações!$B4768="","",VLOOKUP(Table_1[[#This Row],[AÇÕES]],'Dados Status Invest STOCKS'!A4754:AD5369,27)),0)</f>
        <v>7.42</v>
      </c>
      <c r="O4768" s="66">
        <f>IFERROR(IF(Ações!$L4768="","",Ações!$K4768*Ações!$L4768),0)</f>
        <v>0.24013000000000004</v>
      </c>
      <c r="P4768" s="67">
        <f t="shared" si="74"/>
        <v>0.06</v>
      </c>
      <c r="Q4768" s="67">
        <f>IFERROR(Ações!$O4768/Ações!$M4768,0)</f>
        <v>-0.11600483091787442</v>
      </c>
      <c r="R4768" s="67">
        <f>IFERROR(IF(Ações!$B4768="","",VLOOKUP(Table_1[[#This Row],[AÇÕES]],'Dados Status Invest STOCKS'!A4754:AD5369,18)/100),0)</f>
        <v>-0.27940000000000004</v>
      </c>
      <c r="S4768" s="65">
        <f>IFERROR(IF(Ações!$B4768="","",VLOOKUP(Table_1[[#This Row],[AÇÕES]],'Dados Status Invest STOCKS'!A4754:AD5369,25)/100),0)</f>
        <v>0</v>
      </c>
      <c r="T4768" s="67">
        <f>(1-Ações!$Q4768)*Ações!$R4768</f>
        <v>-0.31181174975845416</v>
      </c>
      <c r="U4768" s="68">
        <f>IF(Ações!$S4768=0,Ações!$T4768,IF(Ações!$T4768=0,Ações!$S4768,AVERAGE(Ações!$S4768,Ações!$T4768)))</f>
        <v>-0.31181174975845416</v>
      </c>
    </row>
    <row r="4769" spans="2:21" ht="15" customHeight="1" x14ac:dyDescent="0.2">
      <c r="B4769" s="63" t="str">
        <f>IFERROR('Dados Status Invest STOCKS'!A4756,"-")</f>
        <v>UIS</v>
      </c>
      <c r="C4769" s="45">
        <f>IFERROR((Ações!$D4769-Ações!$K4769)/Ações!$D4769,0)</f>
        <v>0</v>
      </c>
      <c r="D4769" s="46">
        <f>(Ações!$O4769)/0.06</f>
        <v>0</v>
      </c>
      <c r="E4769" s="47">
        <f>IFERROR((Ações!$F4769-Ações!$K4769)/Ações!$F4769,0)</f>
        <v>0</v>
      </c>
      <c r="F4769" s="46" t="str">
        <f>IF(OR(Ações!$N4769&lt;0,Ações!$M4769&lt;0),"",(22.5*Ações!$M4769*Ações!$N4769)^0.5)</f>
        <v/>
      </c>
      <c r="G4769" s="47">
        <f>IFERROR((Ações!$H4769-Ações!$K4769)/Ações!$H4769,0)</f>
        <v>0</v>
      </c>
      <c r="H4769" s="48">
        <f>IFERROR(Ações!$I4769/(Ações!$P4769-Table_1[[#This Row],[CAGR LUCRO 5A]]),0)</f>
        <v>0</v>
      </c>
      <c r="I4769" s="48">
        <f>IF(Ações!$S4769&lt;0,"",Ações!$O4769*(1+Ações!$S4769))</f>
        <v>0</v>
      </c>
      <c r="J4769" s="49">
        <f>IFERROR(IF(Ações!$B4769="","",(VLOOKUP(Table_1[[#This Row],[AÇÕES]],'Dados Status Invest STOCKS'!A4755:AD5370,4)/Table_1[[#This Row],[LPA]]))/100,0)</f>
        <v>3.4520547945205483E-3</v>
      </c>
      <c r="K4769" s="64">
        <f>IFERROR(IF(Ações!$B4769="","",VLOOKUP(Table_1[[#This Row],[AÇÕES]],'Dados Status Invest STOCKS'!A4755:AD5370,2)),0)</f>
        <v>18.38</v>
      </c>
      <c r="L4769" s="65">
        <f>IFERROR(IF(Ações!$B4769="","",VLOOKUP(Table_1[[#This Row],[AÇÕES]],'Dados Status Invest STOCKS'!A4755:AD5370,3)/100),0)</f>
        <v>0</v>
      </c>
      <c r="M4769" s="66">
        <f>IFERROR(IF(Ações!$B4769="","",VLOOKUP(Table_1[[#This Row],[AÇÕES]],'Dados Status Invest STOCKS'!A4755:AD5370,28)),0)</f>
        <v>-7.3</v>
      </c>
      <c r="N4769" s="66">
        <f>IFERROR(IF(Ações!$B4769="","",VLOOKUP(Table_1[[#This Row],[AÇÕES]],'Dados Status Invest STOCKS'!A4755:AD5370,27)),0)</f>
        <v>-4.38</v>
      </c>
      <c r="O4769" s="66">
        <f>IFERROR(IF(Ações!$L4769="","",Ações!$K4769*Ações!$L4769),0)</f>
        <v>0</v>
      </c>
      <c r="P4769" s="67">
        <f t="shared" si="74"/>
        <v>0.06</v>
      </c>
      <c r="Q4769" s="67">
        <f>IFERROR(Ações!$O4769/Ações!$M4769,0)</f>
        <v>0</v>
      </c>
      <c r="R4769" s="67">
        <f>IFERROR(IF(Ações!$B4769="","",VLOOKUP(Table_1[[#This Row],[AÇÕES]],'Dados Status Invest STOCKS'!A4755:AD5370,18)/100),0)</f>
        <v>-1.6662999999999999</v>
      </c>
      <c r="S4769" s="65">
        <f>IFERROR(IF(Ações!$B4769="","",VLOOKUP(Table_1[[#This Row],[AÇÕES]],'Dados Status Invest STOCKS'!A4755:AD5370,25)/100),0)</f>
        <v>0</v>
      </c>
      <c r="T4769" s="67">
        <f>(1-Ações!$Q4769)*Ações!$R4769</f>
        <v>-1.6662999999999999</v>
      </c>
      <c r="U4769" s="68">
        <f>IF(Ações!$S4769=0,Ações!$T4769,IF(Ações!$T4769=0,Ações!$S4769,AVERAGE(Ações!$S4769,Ações!$T4769)))</f>
        <v>-1.6662999999999999</v>
      </c>
    </row>
    <row r="4770" spans="2:21" ht="15" customHeight="1" x14ac:dyDescent="0.2">
      <c r="B4770" s="63" t="str">
        <f>IFERROR('Dados Status Invest STOCKS'!A4757,"-")</f>
        <v>UK</v>
      </c>
      <c r="C4770" s="45">
        <f>IFERROR((Ações!$D4770-Ações!$K4770)/Ações!$D4770,0)</f>
        <v>0</v>
      </c>
      <c r="D4770" s="46">
        <f>(Ações!$O4770)/0.06</f>
        <v>0</v>
      </c>
      <c r="E4770" s="47">
        <f>IFERROR((Ações!$F4770-Ações!$K4770)/Ações!$F4770,0)</f>
        <v>0</v>
      </c>
      <c r="F4770" s="46" t="str">
        <f>IF(OR(Ações!$N4770&lt;0,Ações!$M4770&lt;0),"",(22.5*Ações!$M4770*Ações!$N4770)^0.5)</f>
        <v/>
      </c>
      <c r="G4770" s="47">
        <f>IFERROR((Ações!$H4770-Ações!$K4770)/Ações!$H4770,0)</f>
        <v>0</v>
      </c>
      <c r="H4770" s="48">
        <f>IFERROR(Ações!$I4770/(Ações!$P4770-Table_1[[#This Row],[CAGR LUCRO 5A]]),0)</f>
        <v>0</v>
      </c>
      <c r="I4770" s="48">
        <f>IF(Ações!$S4770&lt;0,"",Ações!$O4770*(1+Ações!$S4770))</f>
        <v>0</v>
      </c>
      <c r="J4770" s="49">
        <f>IFERROR(IF(Ações!$B4770="","",(VLOOKUP(Table_1[[#This Row],[AÇÕES]],'Dados Status Invest STOCKS'!A4756:AD5371,4)/Table_1[[#This Row],[LPA]]))/100,0)</f>
        <v>1.0512820512820511E-2</v>
      </c>
      <c r="K4770" s="64">
        <f>IFERROR(IF(Ações!$B4770="","",VLOOKUP(Table_1[[#This Row],[AÇÕES]],'Dados Status Invest STOCKS'!A4756:AD5371,2)),0)</f>
        <v>0.64</v>
      </c>
      <c r="L4770" s="65">
        <f>IFERROR(IF(Ações!$B4770="","",VLOOKUP(Table_1[[#This Row],[AÇÕES]],'Dados Status Invest STOCKS'!A4756:AD5371,3)/100),0)</f>
        <v>0</v>
      </c>
      <c r="M4770" s="66">
        <f>IFERROR(IF(Ações!$B4770="","",VLOOKUP(Table_1[[#This Row],[AÇÕES]],'Dados Status Invest STOCKS'!A4756:AD5371,28)),0)</f>
        <v>-0.78</v>
      </c>
      <c r="N4770" s="66">
        <f>IFERROR(IF(Ações!$B4770="","",VLOOKUP(Table_1[[#This Row],[AÇÕES]],'Dados Status Invest STOCKS'!A4756:AD5371,27)),0)</f>
        <v>3.83</v>
      </c>
      <c r="O4770" s="66">
        <f>IFERROR(IF(Ações!$L4770="","",Ações!$K4770*Ações!$L4770),0)</f>
        <v>0</v>
      </c>
      <c r="P4770" s="67">
        <f t="shared" si="74"/>
        <v>0.06</v>
      </c>
      <c r="Q4770" s="67">
        <f>IFERROR(Ações!$O4770/Ações!$M4770,0)</f>
        <v>0</v>
      </c>
      <c r="R4770" s="67">
        <f>IFERROR(IF(Ações!$B4770="","",VLOOKUP(Table_1[[#This Row],[AÇÕES]],'Dados Status Invest STOCKS'!A4756:AD5371,18)/100),0)</f>
        <v>-0.20480000000000001</v>
      </c>
      <c r="S4770" s="65">
        <f>IFERROR(IF(Ações!$B4770="","",VLOOKUP(Table_1[[#This Row],[AÇÕES]],'Dados Status Invest STOCKS'!A4756:AD5371,25)/100),0)</f>
        <v>0</v>
      </c>
      <c r="T4770" s="67">
        <f>(1-Ações!$Q4770)*Ações!$R4770</f>
        <v>-0.20480000000000001</v>
      </c>
      <c r="U4770" s="68">
        <f>IF(Ações!$S4770=0,Ações!$T4770,IF(Ações!$T4770=0,Ações!$S4770,AVERAGE(Ações!$S4770,Ações!$T4770)))</f>
        <v>-0.20480000000000001</v>
      </c>
    </row>
    <row r="4771" spans="2:21" ht="15" customHeight="1" x14ac:dyDescent="0.2">
      <c r="B4771" s="63" t="str">
        <f>IFERROR('Dados Status Invest STOCKS'!A4758,"-")</f>
        <v>UKOMW</v>
      </c>
      <c r="C4771" s="45">
        <f>IFERROR((Ações!$D4771-Ações!$K4771)/Ações!$D4771,0)</f>
        <v>0</v>
      </c>
      <c r="D4771" s="46">
        <f>(Ações!$O4771)/0.06</f>
        <v>0</v>
      </c>
      <c r="E4771" s="47">
        <f>IFERROR((Ações!$F4771-Ações!$K4771)/Ações!$F4771,0)</f>
        <v>0</v>
      </c>
      <c r="F4771" s="46" t="str">
        <f>IF(OR(Ações!$N4771&lt;0,Ações!$M4771&lt;0),"",(22.5*Ações!$M4771*Ações!$N4771)^0.5)</f>
        <v/>
      </c>
      <c r="G4771" s="47">
        <f>IFERROR((Ações!$H4771-Ações!$K4771)/Ações!$H4771,0)</f>
        <v>0</v>
      </c>
      <c r="H4771" s="48">
        <f>IFERROR(Ações!$I4771/(Ações!$P4771-Table_1[[#This Row],[CAGR LUCRO 5A]]),0)</f>
        <v>0</v>
      </c>
      <c r="I4771" s="48">
        <f>IF(Ações!$S4771&lt;0,"",Ações!$O4771*(1+Ações!$S4771))</f>
        <v>0</v>
      </c>
      <c r="J4771" s="49">
        <f>IFERROR(IF(Ações!$B4771="","",(VLOOKUP(Table_1[[#This Row],[AÇÕES]],'Dados Status Invest STOCKS'!A4757:AD5372,4)/Table_1[[#This Row],[LPA]]))/100,0)</f>
        <v>1.2820512820512823E-3</v>
      </c>
      <c r="K4771" s="64">
        <f>IFERROR(IF(Ações!$B4771="","",VLOOKUP(Table_1[[#This Row],[AÇÕES]],'Dados Status Invest STOCKS'!A4757:AD5372,2)),0)</f>
        <v>0.08</v>
      </c>
      <c r="L4771" s="65">
        <f>IFERROR(IF(Ações!$B4771="","",VLOOKUP(Table_1[[#This Row],[AÇÕES]],'Dados Status Invest STOCKS'!A4757:AD5372,3)/100),0)</f>
        <v>0</v>
      </c>
      <c r="M4771" s="66">
        <f>IFERROR(IF(Ações!$B4771="","",VLOOKUP(Table_1[[#This Row],[AÇÕES]],'Dados Status Invest STOCKS'!A4757:AD5372,28)),0)</f>
        <v>-0.78</v>
      </c>
      <c r="N4771" s="66">
        <f>IFERROR(IF(Ações!$B4771="","",VLOOKUP(Table_1[[#This Row],[AÇÕES]],'Dados Status Invest STOCKS'!A4757:AD5372,27)),0)</f>
        <v>3.83</v>
      </c>
      <c r="O4771" s="66">
        <f>IFERROR(IF(Ações!$L4771="","",Ações!$K4771*Ações!$L4771),0)</f>
        <v>0</v>
      </c>
      <c r="P4771" s="67">
        <f t="shared" si="74"/>
        <v>0.06</v>
      </c>
      <c r="Q4771" s="67">
        <f>IFERROR(Ações!$O4771/Ações!$M4771,0)</f>
        <v>0</v>
      </c>
      <c r="R4771" s="67">
        <f>IFERROR(IF(Ações!$B4771="","",VLOOKUP(Table_1[[#This Row],[AÇÕES]],'Dados Status Invest STOCKS'!A4757:AD5372,18)/100),0)</f>
        <v>-0.20480000000000001</v>
      </c>
      <c r="S4771" s="65">
        <f>IFERROR(IF(Ações!$B4771="","",VLOOKUP(Table_1[[#This Row],[AÇÕES]],'Dados Status Invest STOCKS'!A4757:AD5372,25)/100),0)</f>
        <v>0</v>
      </c>
      <c r="T4771" s="67">
        <f>(1-Ações!$Q4771)*Ações!$R4771</f>
        <v>-0.20480000000000001</v>
      </c>
      <c r="U4771" s="68">
        <f>IF(Ações!$S4771=0,Ações!$T4771,IF(Ações!$T4771=0,Ações!$S4771,AVERAGE(Ações!$S4771,Ações!$T4771)))</f>
        <v>-0.20480000000000001</v>
      </c>
    </row>
    <row r="4772" spans="2:21" ht="15" customHeight="1" x14ac:dyDescent="0.2">
      <c r="B4772" s="63" t="str">
        <f>IFERROR('Dados Status Invest STOCKS'!A4759,"-")</f>
        <v>ULBI</v>
      </c>
      <c r="C4772" s="45">
        <f>IFERROR((Ações!$D4772-Ações!$K4772)/Ações!$D4772,0)</f>
        <v>0</v>
      </c>
      <c r="D4772" s="46">
        <f>(Ações!$O4772)/0.06</f>
        <v>0</v>
      </c>
      <c r="E4772" s="47">
        <f>IFERROR((Ações!$F4772-Ações!$K4772)/Ações!$F4772,0)</f>
        <v>7.4747235969793047E-2</v>
      </c>
      <c r="F4772" s="46">
        <f>IF(OR(Ações!$N4772&lt;0,Ações!$M4772&lt;0),"",(22.5*Ações!$M4772*Ações!$N4772)^0.5)</f>
        <v>5.609278028409717</v>
      </c>
      <c r="G4772" s="47">
        <f>IFERROR((Ações!$H4772-Ações!$K4772)/Ações!$H4772,0)</f>
        <v>0</v>
      </c>
      <c r="H4772" s="48">
        <f>IFERROR(Ações!$I4772/(Ações!$P4772-Table_1[[#This Row],[CAGR LUCRO 5A]]),0)</f>
        <v>0</v>
      </c>
      <c r="I4772" s="48">
        <f>IF(Ações!$S4772&lt;0,"",Ações!$O4772*(1+Ações!$S4772))</f>
        <v>0</v>
      </c>
      <c r="J4772" s="49">
        <f>IFERROR(IF(Ações!$B4772="","",(VLOOKUP(Table_1[[#This Row],[AÇÕES]],'Dados Status Invest STOCKS'!A4758:AD5373,4)/Table_1[[#This Row],[LPA]]))/100,0)</f>
        <v>1.4615789473684211</v>
      </c>
      <c r="K4772" s="64">
        <f>IFERROR(IF(Ações!$B4772="","",VLOOKUP(Table_1[[#This Row],[AÇÕES]],'Dados Status Invest STOCKS'!A4758:AD5373,2)),0)</f>
        <v>5.19</v>
      </c>
      <c r="L4772" s="65">
        <f>IFERROR(IF(Ações!$B4772="","",VLOOKUP(Table_1[[#This Row],[AÇÕES]],'Dados Status Invest STOCKS'!A4758:AD5373,3)/100),0)</f>
        <v>0</v>
      </c>
      <c r="M4772" s="66">
        <f>IFERROR(IF(Ações!$B4772="","",VLOOKUP(Table_1[[#This Row],[AÇÕES]],'Dados Status Invest STOCKS'!A4758:AD5373,28)),0)</f>
        <v>0.19</v>
      </c>
      <c r="N4772" s="66">
        <f>IFERROR(IF(Ações!$B4772="","",VLOOKUP(Table_1[[#This Row],[AÇÕES]],'Dados Status Invest STOCKS'!A4758:AD5373,27)),0)</f>
        <v>7.36</v>
      </c>
      <c r="O4772" s="66">
        <f>IFERROR(IF(Ações!$L4772="","",Ações!$K4772*Ações!$L4772),0)</f>
        <v>0</v>
      </c>
      <c r="P4772" s="67">
        <f t="shared" si="74"/>
        <v>0.06</v>
      </c>
      <c r="Q4772" s="67">
        <f>IFERROR(Ações!$O4772/Ações!$M4772,0)</f>
        <v>0</v>
      </c>
      <c r="R4772" s="67">
        <f>IFERROR(IF(Ações!$B4772="","",VLOOKUP(Table_1[[#This Row],[AÇÕES]],'Dados Status Invest STOCKS'!A4758:AD5373,18)/100),0)</f>
        <v>2.5399999999999999E-2</v>
      </c>
      <c r="S4772" s="65">
        <f>IFERROR(IF(Ações!$B4772="","",VLOOKUP(Table_1[[#This Row],[AÇÕES]],'Dados Status Invest STOCKS'!A4758:AD5373,25)/100),0)</f>
        <v>0.12770000000000001</v>
      </c>
      <c r="T4772" s="67">
        <f>(1-Ações!$Q4772)*Ações!$R4772</f>
        <v>2.5399999999999999E-2</v>
      </c>
      <c r="U4772" s="68">
        <f>IF(Ações!$S4772=0,Ações!$T4772,IF(Ações!$T4772=0,Ações!$S4772,AVERAGE(Ações!$S4772,Ações!$T4772)))</f>
        <v>7.6550000000000007E-2</v>
      </c>
    </row>
    <row r="4773" spans="2:21" ht="15" customHeight="1" x14ac:dyDescent="0.2">
      <c r="B4773" s="63" t="str">
        <f>IFERROR('Dados Status Invest STOCKS'!A4760,"-")</f>
        <v>ULH</v>
      </c>
      <c r="C4773" s="45">
        <f>IFERROR((Ações!$D4773-Ações!$K4773)/Ações!$D4773,0)</f>
        <v>-1.4590163934426228</v>
      </c>
      <c r="D4773" s="46">
        <f>(Ações!$O4773)/0.06</f>
        <v>6.9946666666666664</v>
      </c>
      <c r="E4773" s="47">
        <f>IFERROR((Ações!$F4773-Ações!$K4773)/Ações!$F4773,0)</f>
        <v>0.33735514478630108</v>
      </c>
      <c r="F4773" s="46">
        <f>IF(OR(Ações!$N4773&lt;0,Ações!$M4773&lt;0),"",(22.5*Ações!$M4773*Ações!$N4773)^0.5)</f>
        <v>25.956588758925932</v>
      </c>
      <c r="G4773" s="47">
        <f>IFERROR((Ações!$H4773-Ações!$K4773)/Ações!$H4773,0)</f>
        <v>0.11926912765779291</v>
      </c>
      <c r="H4773" s="48">
        <f>IFERROR(Ações!$I4773/(Ações!$P4773-Table_1[[#This Row],[CAGR LUCRO 5A]]),0)</f>
        <v>19.529234798206275</v>
      </c>
      <c r="I4773" s="48">
        <f>IF(Ações!$S4773&lt;0,"",Ações!$O4773*(1+Ações!$S4773))</f>
        <v>0.43550193599999998</v>
      </c>
      <c r="J4773" s="49">
        <f>IFERROR(IF(Ações!$B4773="","",(VLOOKUP(Table_1[[#This Row],[AÇÕES]],'Dados Status Invest STOCKS'!A4759:AD5374,4)/Table_1[[#This Row],[LPA]]))/100,0)</f>
        <v>2.1013986013986012E-2</v>
      </c>
      <c r="K4773" s="64">
        <f>IFERROR(IF(Ações!$B4773="","",VLOOKUP(Table_1[[#This Row],[AÇÕES]],'Dados Status Invest STOCKS'!A4759:AD5374,2)),0)</f>
        <v>17.2</v>
      </c>
      <c r="L4773" s="65">
        <f>IFERROR(IF(Ações!$B4773="","",VLOOKUP(Table_1[[#This Row],[AÇÕES]],'Dados Status Invest STOCKS'!A4759:AD5374,3)/100),0)</f>
        <v>2.4399999999999998E-2</v>
      </c>
      <c r="M4773" s="66">
        <f>IFERROR(IF(Ações!$B4773="","",VLOOKUP(Table_1[[#This Row],[AÇÕES]],'Dados Status Invest STOCKS'!A4759:AD5374,28)),0)</f>
        <v>2.86</v>
      </c>
      <c r="N4773" s="66">
        <f>IFERROR(IF(Ações!$B4773="","",VLOOKUP(Table_1[[#This Row],[AÇÕES]],'Dados Status Invest STOCKS'!A4759:AD5374,27)),0)</f>
        <v>10.47</v>
      </c>
      <c r="O4773" s="66">
        <f>IFERROR(IF(Ações!$L4773="","",Ações!$K4773*Ações!$L4773),0)</f>
        <v>0.41967999999999994</v>
      </c>
      <c r="P4773" s="67">
        <f t="shared" si="74"/>
        <v>0.06</v>
      </c>
      <c r="Q4773" s="67">
        <f>IFERROR(Ações!$O4773/Ações!$M4773,0)</f>
        <v>0.14674125874125873</v>
      </c>
      <c r="R4773" s="67">
        <f>IFERROR(IF(Ações!$B4773="","",VLOOKUP(Table_1[[#This Row],[AÇÕES]],'Dados Status Invest STOCKS'!A4759:AD5374,18)/100),0)</f>
        <v>0.27339999999999998</v>
      </c>
      <c r="S4773" s="65">
        <f>IFERROR(IF(Ações!$B4773="","",VLOOKUP(Table_1[[#This Row],[AÇÕES]],'Dados Status Invest STOCKS'!A4759:AD5374,25)/100),0)</f>
        <v>3.7699999999999997E-2</v>
      </c>
      <c r="T4773" s="67">
        <f>(1-Ações!$Q4773)*Ações!$R4773</f>
        <v>0.23328093986013984</v>
      </c>
      <c r="U4773" s="68">
        <f>IF(Ações!$S4773=0,Ações!$T4773,IF(Ações!$T4773=0,Ações!$S4773,AVERAGE(Ações!$S4773,Ações!$T4773)))</f>
        <v>0.13549046993006991</v>
      </c>
    </row>
    <row r="4774" spans="2:21" ht="15" customHeight="1" x14ac:dyDescent="0.2">
      <c r="B4774" s="63" t="str">
        <f>IFERROR('Dados Status Invest STOCKS'!A4761,"-")</f>
        <v>ULTA</v>
      </c>
      <c r="C4774" s="45">
        <f>IFERROR((Ações!$D4774-Ações!$K4774)/Ações!$D4774,0)</f>
        <v>0</v>
      </c>
      <c r="D4774" s="46">
        <f>(Ações!$O4774)/0.06</f>
        <v>0</v>
      </c>
      <c r="E4774" s="47">
        <f>IFERROR((Ações!$F4774-Ações!$K4774)/Ações!$F4774,0)</f>
        <v>-2.1696901756771014</v>
      </c>
      <c r="F4774" s="46">
        <f>IF(OR(Ações!$N4774&lt;0,Ações!$M4774&lt;0),"",(22.5*Ações!$M4774*Ações!$N4774)^0.5)</f>
        <v>115.10273237417086</v>
      </c>
      <c r="G4774" s="47">
        <f>IFERROR((Ações!$H4774-Ações!$K4774)/Ações!$H4774,0)</f>
        <v>0</v>
      </c>
      <c r="H4774" s="48">
        <f>IFERROR(Ações!$I4774/(Ações!$P4774-Table_1[[#This Row],[CAGR LUCRO 5A]]),0)</f>
        <v>0</v>
      </c>
      <c r="I4774" s="48" t="str">
        <f>IF(Ações!$S4774&lt;0,"",Ações!$O4774*(1+Ações!$S4774))</f>
        <v/>
      </c>
      <c r="J4774" s="49">
        <f>IFERROR(IF(Ações!$B4774="","",(VLOOKUP(Table_1[[#This Row],[AÇÕES]],'Dados Status Invest STOCKS'!A4760:AD5375,4)/Table_1[[#This Row],[LPA]]))/100,0)</f>
        <v>1.4021197007481296E-2</v>
      </c>
      <c r="K4774" s="64">
        <f>IFERROR(IF(Ações!$B4774="","",VLOOKUP(Table_1[[#This Row],[AÇÕES]],'Dados Status Invest STOCKS'!A4760:AD5375,2)),0)</f>
        <v>364.84</v>
      </c>
      <c r="L4774" s="65">
        <f>IFERROR(IF(Ações!$B4774="","",VLOOKUP(Table_1[[#This Row],[AÇÕES]],'Dados Status Invest STOCKS'!A4760:AD5375,3)/100),0)</f>
        <v>0</v>
      </c>
      <c r="M4774" s="66">
        <f>IFERROR(IF(Ações!$B4774="","",VLOOKUP(Table_1[[#This Row],[AÇÕES]],'Dados Status Invest STOCKS'!A4760:AD5375,28)),0)</f>
        <v>16.04</v>
      </c>
      <c r="N4774" s="66">
        <f>IFERROR(IF(Ações!$B4774="","",VLOOKUP(Table_1[[#This Row],[AÇÕES]],'Dados Status Invest STOCKS'!A4760:AD5375,27)),0)</f>
        <v>36.71</v>
      </c>
      <c r="O4774" s="66">
        <f>IFERROR(IF(Ações!$L4774="","",Ações!$K4774*Ações!$L4774),0)</f>
        <v>0</v>
      </c>
      <c r="P4774" s="67">
        <f t="shared" si="74"/>
        <v>0.06</v>
      </c>
      <c r="Q4774" s="67">
        <f>IFERROR(Ações!$O4774/Ações!$M4774,0)</f>
        <v>0</v>
      </c>
      <c r="R4774" s="67">
        <f>IFERROR(IF(Ações!$B4774="","",VLOOKUP(Table_1[[#This Row],[AÇÕES]],'Dados Status Invest STOCKS'!A4760:AD5375,18)/100),0)</f>
        <v>0.43689999999999996</v>
      </c>
      <c r="S4774" s="65">
        <f>IFERROR(IF(Ações!$B4774="","",VLOOKUP(Table_1[[#This Row],[AÇÕES]],'Dados Status Invest STOCKS'!A4760:AD5375,25)/100),0)</f>
        <v>-0.11289999999999999</v>
      </c>
      <c r="T4774" s="67">
        <f>(1-Ações!$Q4774)*Ações!$R4774</f>
        <v>0.43689999999999996</v>
      </c>
      <c r="U4774" s="68">
        <f>IF(Ações!$S4774=0,Ações!$T4774,IF(Ações!$T4774=0,Ações!$S4774,AVERAGE(Ações!$S4774,Ações!$T4774)))</f>
        <v>0.16199999999999998</v>
      </c>
    </row>
    <row r="4775" spans="2:21" ht="15" customHeight="1" x14ac:dyDescent="0.2">
      <c r="B4775" s="63" t="str">
        <f>IFERROR('Dados Status Invest STOCKS'!A4762,"-")</f>
        <v>UMBF</v>
      </c>
      <c r="C4775" s="45">
        <f>IFERROR((Ações!$D4775-Ações!$K4775)/Ações!$D4775,0)</f>
        <v>-3.4776119402985071</v>
      </c>
      <c r="D4775" s="46">
        <f>(Ações!$O4775)/0.06</f>
        <v>23.056933333333333</v>
      </c>
      <c r="E4775" s="47">
        <f>IFERROR((Ações!$F4775-Ações!$K4775)/Ações!$F4775,0)</f>
        <v>9.1183652824924494E-2</v>
      </c>
      <c r="F4775" s="46">
        <f>IF(OR(Ações!$N4775&lt;0,Ações!$M4775&lt;0),"",(22.5*Ações!$M4775*Ações!$N4775)^0.5)</f>
        <v>113.59830874621329</v>
      </c>
      <c r="G4775" s="47">
        <f>IFERROR((Ações!$H4775-Ações!$K4775)/Ações!$H4775,0)</f>
        <v>9.60192817732554</v>
      </c>
      <c r="H4775" s="48">
        <f>IFERROR(Ações!$I4775/(Ações!$P4775-Table_1[[#This Row],[CAGR LUCRO 5A]]),0)</f>
        <v>-12.001960243301955</v>
      </c>
      <c r="I4775" s="48">
        <f>IF(Ações!$S4775&lt;0,"",Ações!$O4775*(1+Ações!$S4775))</f>
        <v>1.6574707095999999</v>
      </c>
      <c r="J4775" s="49">
        <f>IFERROR(IF(Ações!$B4775="","",(VLOOKUP(Table_1[[#This Row],[AÇÕES]],'Dados Status Invest STOCKS'!A4761:AD5376,4)/Table_1[[#This Row],[LPA]]))/100,0)</f>
        <v>1.3007856341189674E-2</v>
      </c>
      <c r="K4775" s="64">
        <f>IFERROR(IF(Ações!$B4775="","",VLOOKUP(Table_1[[#This Row],[AÇÕES]],'Dados Status Invest STOCKS'!A4761:AD5376,2)),0)</f>
        <v>103.24</v>
      </c>
      <c r="L4775" s="65">
        <f>IFERROR(IF(Ações!$B4775="","",VLOOKUP(Table_1[[#This Row],[AÇÕES]],'Dados Status Invest STOCKS'!A4761:AD5376,3)/100),0)</f>
        <v>1.34E-2</v>
      </c>
      <c r="M4775" s="66">
        <f>IFERROR(IF(Ações!$B4775="","",VLOOKUP(Table_1[[#This Row],[AÇÕES]],'Dados Status Invest STOCKS'!A4761:AD5376,28)),0)</f>
        <v>8.91</v>
      </c>
      <c r="N4775" s="66">
        <f>IFERROR(IF(Ações!$B4775="","",VLOOKUP(Table_1[[#This Row],[AÇÕES]],'Dados Status Invest STOCKS'!A4761:AD5376,27)),0)</f>
        <v>64.37</v>
      </c>
      <c r="O4775" s="66">
        <f>IFERROR(IF(Ações!$L4775="","",Ações!$K4775*Ações!$L4775),0)</f>
        <v>1.383416</v>
      </c>
      <c r="P4775" s="67">
        <f t="shared" si="74"/>
        <v>0.06</v>
      </c>
      <c r="Q4775" s="67">
        <f>IFERROR(Ações!$O4775/Ações!$M4775,0)</f>
        <v>0.15526554433221099</v>
      </c>
      <c r="R4775" s="67">
        <f>IFERROR(IF(Ações!$B4775="","",VLOOKUP(Table_1[[#This Row],[AÇÕES]],'Dados Status Invest STOCKS'!A4761:AD5376,18)/100),0)</f>
        <v>0.1384</v>
      </c>
      <c r="S4775" s="65">
        <f>IFERROR(IF(Ações!$B4775="","",VLOOKUP(Table_1[[#This Row],[AÇÕES]],'Dados Status Invest STOCKS'!A4761:AD5376,25)/100),0)</f>
        <v>0.1981</v>
      </c>
      <c r="T4775" s="67">
        <f>(1-Ações!$Q4775)*Ações!$R4775</f>
        <v>0.116911248664422</v>
      </c>
      <c r="U4775" s="68">
        <f>IF(Ações!$S4775=0,Ações!$T4775,IF(Ações!$T4775=0,Ações!$S4775,AVERAGE(Ações!$S4775,Ações!$T4775)))</f>
        <v>0.15750562433221099</v>
      </c>
    </row>
    <row r="4776" spans="2:21" ht="15" customHeight="1" x14ac:dyDescent="0.2">
      <c r="B4776" s="63" t="str">
        <f>IFERROR('Dados Status Invest STOCKS'!A4763,"-")</f>
        <v>UMC</v>
      </c>
      <c r="C4776" s="45">
        <f>IFERROR((Ações!$D4776-Ações!$K4776)/Ações!$D4776,0)</f>
        <v>-0.51515151515151525</v>
      </c>
      <c r="D4776" s="46">
        <f>(Ações!$O4776)/0.06</f>
        <v>7.2005999999999997</v>
      </c>
      <c r="E4776" s="47">
        <f>IFERROR((Ações!$F4776-Ações!$K4776)/Ações!$F4776,0)</f>
        <v>-0.6960194144074433</v>
      </c>
      <c r="F4776" s="46">
        <f>IF(OR(Ações!$N4776&lt;0,Ações!$M4776&lt;0),"",(22.5*Ações!$M4776*Ações!$N4776)^0.5)</f>
        <v>6.4327093825230444</v>
      </c>
      <c r="G4776" s="47">
        <f>IFERROR((Ações!$H4776-Ações!$K4776)/Ações!$H4776,0)</f>
        <v>2.5475334285111124</v>
      </c>
      <c r="H4776" s="48">
        <f>IFERROR(Ações!$I4776/(Ações!$P4776-Table_1[[#This Row],[CAGR LUCRO 5A]]),0)</f>
        <v>-7.0499284855491311</v>
      </c>
      <c r="I4776" s="48">
        <f>IF(Ações!$S4776&lt;0,"",Ações!$O4776*(1+Ações!$S4776))</f>
        <v>0.48785505119999995</v>
      </c>
      <c r="J4776" s="49">
        <f>IFERROR(IF(Ações!$B4776="","",(VLOOKUP(Table_1[[#This Row],[AÇÕES]],'Dados Status Invest STOCKS'!A4762:AD5377,4)/Table_1[[#This Row],[LPA]]))/100,0)</f>
        <v>0.3877358490566038</v>
      </c>
      <c r="K4776" s="64">
        <f>IFERROR(IF(Ações!$B4776="","",VLOOKUP(Table_1[[#This Row],[AÇÕES]],'Dados Status Invest STOCKS'!A4762:AD5377,2)),0)</f>
        <v>10.91</v>
      </c>
      <c r="L4776" s="65">
        <f>IFERROR(IF(Ações!$B4776="","",VLOOKUP(Table_1[[#This Row],[AÇÕES]],'Dados Status Invest STOCKS'!A4762:AD5377,3)/100),0)</f>
        <v>3.9599999999999996E-2</v>
      </c>
      <c r="M4776" s="66">
        <f>IFERROR(IF(Ações!$B4776="","",VLOOKUP(Table_1[[#This Row],[AÇÕES]],'Dados Status Invest STOCKS'!A4762:AD5377,28)),0)</f>
        <v>0.53</v>
      </c>
      <c r="N4776" s="66">
        <f>IFERROR(IF(Ações!$B4776="","",VLOOKUP(Table_1[[#This Row],[AÇÕES]],'Dados Status Invest STOCKS'!A4762:AD5377,27)),0)</f>
        <v>3.47</v>
      </c>
      <c r="O4776" s="66">
        <f>IFERROR(IF(Ações!$L4776="","",Ações!$K4776*Ações!$L4776),0)</f>
        <v>0.43203599999999998</v>
      </c>
      <c r="P4776" s="67">
        <f t="shared" si="74"/>
        <v>0.06</v>
      </c>
      <c r="Q4776" s="67">
        <f>IFERROR(Ações!$O4776/Ações!$M4776,0)</f>
        <v>0.81516226415094328</v>
      </c>
      <c r="R4776" s="67">
        <f>IFERROR(IF(Ações!$B4776="","",VLOOKUP(Table_1[[#This Row],[AÇÕES]],'Dados Status Invest STOCKS'!A4762:AD5377,18)/100),0)</f>
        <v>0.153</v>
      </c>
      <c r="S4776" s="65">
        <f>IFERROR(IF(Ações!$B4776="","",VLOOKUP(Table_1[[#This Row],[AÇÕES]],'Dados Status Invest STOCKS'!A4762:AD5377,25)/100),0)</f>
        <v>0.12920000000000001</v>
      </c>
      <c r="T4776" s="67">
        <f>(1-Ações!$Q4776)*Ações!$R4776</f>
        <v>2.8280173584905678E-2</v>
      </c>
      <c r="U4776" s="68">
        <f>IF(Ações!$S4776=0,Ações!$T4776,IF(Ações!$T4776=0,Ações!$S4776,AVERAGE(Ações!$S4776,Ações!$T4776)))</f>
        <v>7.874008679245284E-2</v>
      </c>
    </row>
    <row r="4777" spans="2:21" ht="15" customHeight="1" x14ac:dyDescent="0.2">
      <c r="B4777" s="63" t="str">
        <f>IFERROR('Dados Status Invest STOCKS'!A4764,"-")</f>
        <v>UMPQ</v>
      </c>
      <c r="C4777" s="45">
        <f>IFERROR((Ações!$D4777-Ações!$K4777)/Ações!$D4777,0)</f>
        <v>-0.45985401459853986</v>
      </c>
      <c r="D4777" s="46">
        <f>(Ações!$O4777)/0.06</f>
        <v>13.987700000000004</v>
      </c>
      <c r="E4777" s="47">
        <f>IFERROR((Ações!$F4777-Ações!$K4777)/Ações!$F4777,0)</f>
        <v>0.18689916261830022</v>
      </c>
      <c r="F4777" s="46">
        <f>IF(OR(Ações!$N4777&lt;0,Ações!$M4777&lt;0),"",(22.5*Ações!$M4777*Ações!$N4777)^0.5)</f>
        <v>25.113736281166926</v>
      </c>
      <c r="G4777" s="47">
        <f>IFERROR((Ações!$H4777-Ações!$K4777)/Ações!$H4777,0)</f>
        <v>-0.45985401459853986</v>
      </c>
      <c r="H4777" s="48">
        <f>IFERROR(Ações!$I4777/(Ações!$P4777-Table_1[[#This Row],[CAGR LUCRO 5A]]),0)</f>
        <v>13.987700000000004</v>
      </c>
      <c r="I4777" s="48">
        <f>IF(Ações!$S4777&lt;0,"",Ações!$O4777*(1+Ações!$S4777))</f>
        <v>0.83926200000000017</v>
      </c>
      <c r="J4777" s="49">
        <f>IFERROR(IF(Ações!$B4777="","",(VLOOKUP(Table_1[[#This Row],[AÇÕES]],'Dados Status Invest STOCKS'!A4763:AD5378,4)/Table_1[[#This Row],[LPA]]))/100,0)</f>
        <v>4.1076233183856503E-2</v>
      </c>
      <c r="K4777" s="64">
        <f>IFERROR(IF(Ações!$B4777="","",VLOOKUP(Table_1[[#This Row],[AÇÕES]],'Dados Status Invest STOCKS'!A4763:AD5378,2)),0)</f>
        <v>20.420000000000002</v>
      </c>
      <c r="L4777" s="65">
        <f>IFERROR(IF(Ações!$B4777="","",VLOOKUP(Table_1[[#This Row],[AÇÕES]],'Dados Status Invest STOCKS'!A4763:AD5378,3)/100),0)</f>
        <v>4.1100000000000005E-2</v>
      </c>
      <c r="M4777" s="66">
        <f>IFERROR(IF(Ações!$B4777="","",VLOOKUP(Table_1[[#This Row],[AÇÕES]],'Dados Status Invest STOCKS'!A4763:AD5378,28)),0)</f>
        <v>2.23</v>
      </c>
      <c r="N4777" s="66">
        <f>IFERROR(IF(Ações!$B4777="","",VLOOKUP(Table_1[[#This Row],[AÇÕES]],'Dados Status Invest STOCKS'!A4763:AD5378,27)),0)</f>
        <v>12.57</v>
      </c>
      <c r="O4777" s="66">
        <f>IFERROR(IF(Ações!$L4777="","",Ações!$K4777*Ações!$L4777),0)</f>
        <v>0.83926200000000017</v>
      </c>
      <c r="P4777" s="67">
        <f t="shared" si="74"/>
        <v>0.06</v>
      </c>
      <c r="Q4777" s="67">
        <f>IFERROR(Ações!$O4777/Ações!$M4777,0)</f>
        <v>0.37635067264574001</v>
      </c>
      <c r="R4777" s="67">
        <f>IFERROR(IF(Ações!$B4777="","",VLOOKUP(Table_1[[#This Row],[AÇÕES]],'Dados Status Invest STOCKS'!A4763:AD5378,18)/100),0)</f>
        <v>0.17730000000000001</v>
      </c>
      <c r="S4777" s="65">
        <f>IFERROR(IF(Ações!$B4777="","",VLOOKUP(Table_1[[#This Row],[AÇÕES]],'Dados Status Invest STOCKS'!A4763:AD5378,25)/100),0)</f>
        <v>0</v>
      </c>
      <c r="T4777" s="67">
        <f>(1-Ações!$Q4777)*Ações!$R4777</f>
        <v>0.11057302573991032</v>
      </c>
      <c r="U4777" s="68">
        <f>IF(Ações!$S4777=0,Ações!$T4777,IF(Ações!$T4777=0,Ações!$S4777,AVERAGE(Ações!$S4777,Ações!$T4777)))</f>
        <v>0.11057302573991032</v>
      </c>
    </row>
    <row r="4778" spans="2:21" ht="15" customHeight="1" x14ac:dyDescent="0.2">
      <c r="B4778" s="63" t="str">
        <f>IFERROR('Dados Status Invest STOCKS'!A4765,"-")</f>
        <v>UNAM</v>
      </c>
      <c r="C4778" s="45">
        <f>IFERROR((Ações!$D4778-Ações!$K4778)/Ações!$D4778,0)</f>
        <v>0</v>
      </c>
      <c r="D4778" s="46">
        <f>(Ações!$O4778)/0.06</f>
        <v>0</v>
      </c>
      <c r="E4778" s="47">
        <f>IFERROR((Ações!$F4778-Ações!$K4778)/Ações!$F4778,0)</f>
        <v>0</v>
      </c>
      <c r="F4778" s="46" t="str">
        <f>IF(OR(Ações!$N4778&lt;0,Ações!$M4778&lt;0),"",(22.5*Ações!$M4778*Ações!$N4778)^0.5)</f>
        <v/>
      </c>
      <c r="G4778" s="47">
        <f>IFERROR((Ações!$H4778-Ações!$K4778)/Ações!$H4778,0)</f>
        <v>0</v>
      </c>
      <c r="H4778" s="48">
        <f>IFERROR(Ações!$I4778/(Ações!$P4778-Table_1[[#This Row],[CAGR LUCRO 5A]]),0)</f>
        <v>0</v>
      </c>
      <c r="I4778" s="48">
        <f>IF(Ações!$S4778&lt;0,"",Ações!$O4778*(1+Ações!$S4778))</f>
        <v>0</v>
      </c>
      <c r="J4778" s="49">
        <f>IFERROR(IF(Ações!$B4778="","",(VLOOKUP(Table_1[[#This Row],[AÇÕES]],'Dados Status Invest STOCKS'!A4764:AD5379,4)/Table_1[[#This Row],[LPA]]))/100,0)</f>
        <v>2.21606648199446E-3</v>
      </c>
      <c r="K4778" s="64">
        <f>IFERROR(IF(Ações!$B4778="","",VLOOKUP(Table_1[[#This Row],[AÇÕES]],'Dados Status Invest STOCKS'!A4764:AD5379,2)),0)</f>
        <v>2.9</v>
      </c>
      <c r="L4778" s="65">
        <f>IFERROR(IF(Ações!$B4778="","",VLOOKUP(Table_1[[#This Row],[AÇÕES]],'Dados Status Invest STOCKS'!A4764:AD5379,3)/100),0)</f>
        <v>0</v>
      </c>
      <c r="M4778" s="66">
        <f>IFERROR(IF(Ações!$B4778="","",VLOOKUP(Table_1[[#This Row],[AÇÕES]],'Dados Status Invest STOCKS'!A4764:AD5379,28)),0)</f>
        <v>-3.61</v>
      </c>
      <c r="N4778" s="66">
        <f>IFERROR(IF(Ações!$B4778="","",VLOOKUP(Table_1[[#This Row],[AÇÕES]],'Dados Status Invest STOCKS'!A4764:AD5379,27)),0)</f>
        <v>6.59</v>
      </c>
      <c r="O4778" s="66">
        <f>IFERROR(IF(Ações!$L4778="","",Ações!$K4778*Ações!$L4778),0)</f>
        <v>0</v>
      </c>
      <c r="P4778" s="67">
        <f t="shared" si="74"/>
        <v>0.06</v>
      </c>
      <c r="Q4778" s="67">
        <f>IFERROR(Ações!$O4778/Ações!$M4778,0)</f>
        <v>0</v>
      </c>
      <c r="R4778" s="67">
        <f>IFERROR(IF(Ações!$B4778="","",VLOOKUP(Table_1[[#This Row],[AÇÕES]],'Dados Status Invest STOCKS'!A4764:AD5379,18)/100),0)</f>
        <v>-0.54799999999999993</v>
      </c>
      <c r="S4778" s="65">
        <f>IFERROR(IF(Ações!$B4778="","",VLOOKUP(Table_1[[#This Row],[AÇÕES]],'Dados Status Invest STOCKS'!A4764:AD5379,25)/100),0)</f>
        <v>0</v>
      </c>
      <c r="T4778" s="67">
        <f>(1-Ações!$Q4778)*Ações!$R4778</f>
        <v>-0.54799999999999993</v>
      </c>
      <c r="U4778" s="68">
        <f>IF(Ações!$S4778=0,Ações!$T4778,IF(Ações!$T4778=0,Ações!$S4778,AVERAGE(Ações!$S4778,Ações!$T4778)))</f>
        <v>-0.54799999999999993</v>
      </c>
    </row>
    <row r="4779" spans="2:21" ht="15" customHeight="1" x14ac:dyDescent="0.2">
      <c r="B4779" s="63" t="str">
        <f>IFERROR('Dados Status Invest STOCKS'!A4766,"-")</f>
        <v>UNB</v>
      </c>
      <c r="C4779" s="45">
        <f>IFERROR((Ações!$D4779-Ações!$K4779)/Ações!$D4779,0)</f>
        <v>-0.4051522248243562</v>
      </c>
      <c r="D4779" s="46">
        <f>(Ações!$O4779)/0.06</f>
        <v>22.154183333333329</v>
      </c>
      <c r="E4779" s="47">
        <f>IFERROR((Ações!$F4779-Ações!$K4779)/Ações!$F4779,0)</f>
        <v>0.12744183178725926</v>
      </c>
      <c r="F4779" s="46">
        <f>IF(OR(Ações!$N4779&lt;0,Ações!$M4779&lt;0),"",(22.5*Ações!$M4779*Ações!$N4779)^0.5)</f>
        <v>35.676704584364295</v>
      </c>
      <c r="G4779" s="47">
        <f>IFERROR((Ações!$H4779-Ações!$K4779)/Ações!$H4779,0)</f>
        <v>1.8925649340989554</v>
      </c>
      <c r="H4779" s="48">
        <f>IFERROR(Ações!$I4779/(Ações!$P4779-Table_1[[#This Row],[CAGR LUCRO 5A]]),0)</f>
        <v>-34.877014333333335</v>
      </c>
      <c r="I4779" s="48">
        <f>IF(Ações!$S4779&lt;0,"",Ações!$O4779*(1+Ações!$S4779))</f>
        <v>1.4648346019999998</v>
      </c>
      <c r="J4779" s="49">
        <f>IFERROR(IF(Ações!$B4779="","",(VLOOKUP(Table_1[[#This Row],[AÇÕES]],'Dados Status Invest STOCKS'!A4765:AD5380,4)/Table_1[[#This Row],[LPA]]))/100,0)</f>
        <v>3.3696369636963701E-2</v>
      </c>
      <c r="K4779" s="64">
        <f>IFERROR(IF(Ações!$B4779="","",VLOOKUP(Table_1[[#This Row],[AÇÕES]],'Dados Status Invest STOCKS'!A4765:AD5380,2)),0)</f>
        <v>31.13</v>
      </c>
      <c r="L4779" s="65">
        <f>IFERROR(IF(Ações!$B4779="","",VLOOKUP(Table_1[[#This Row],[AÇÕES]],'Dados Status Invest STOCKS'!A4765:AD5380,3)/100),0)</f>
        <v>4.2699999999999995E-2</v>
      </c>
      <c r="M4779" s="66">
        <f>IFERROR(IF(Ações!$B4779="","",VLOOKUP(Table_1[[#This Row],[AÇÕES]],'Dados Status Invest STOCKS'!A4765:AD5380,28)),0)</f>
        <v>3.03</v>
      </c>
      <c r="N4779" s="66">
        <f>IFERROR(IF(Ações!$B4779="","",VLOOKUP(Table_1[[#This Row],[AÇÕES]],'Dados Status Invest STOCKS'!A4765:AD5380,27)),0)</f>
        <v>18.670000000000002</v>
      </c>
      <c r="O4779" s="66">
        <f>IFERROR(IF(Ações!$L4779="","",Ações!$K4779*Ações!$L4779),0)</f>
        <v>1.3292509999999997</v>
      </c>
      <c r="P4779" s="67">
        <f t="shared" si="74"/>
        <v>0.06</v>
      </c>
      <c r="Q4779" s="67">
        <f>IFERROR(Ações!$O4779/Ações!$M4779,0)</f>
        <v>0.43869669966996694</v>
      </c>
      <c r="R4779" s="67">
        <f>IFERROR(IF(Ações!$B4779="","",VLOOKUP(Table_1[[#This Row],[AÇÕES]],'Dados Status Invest STOCKS'!A4765:AD5380,18)/100),0)</f>
        <v>0.16219999999999998</v>
      </c>
      <c r="S4779" s="65">
        <f>IFERROR(IF(Ações!$B4779="","",VLOOKUP(Table_1[[#This Row],[AÇÕES]],'Dados Status Invest STOCKS'!A4765:AD5380,25)/100),0)</f>
        <v>0.10199999999999999</v>
      </c>
      <c r="T4779" s="67">
        <f>(1-Ações!$Q4779)*Ações!$R4779</f>
        <v>9.1043395313531353E-2</v>
      </c>
      <c r="U4779" s="68">
        <f>IF(Ações!$S4779=0,Ações!$T4779,IF(Ações!$T4779=0,Ações!$S4779,AVERAGE(Ações!$S4779,Ações!$T4779)))</f>
        <v>9.6521697656765673E-2</v>
      </c>
    </row>
    <row r="4780" spans="2:21" ht="15" customHeight="1" x14ac:dyDescent="0.2">
      <c r="B4780" s="63" t="str">
        <f>IFERROR('Dados Status Invest STOCKS'!A4767,"-")</f>
        <v>UNF</v>
      </c>
      <c r="C4780" s="45">
        <f>IFERROR((Ações!$D4780-Ações!$K4780)/Ações!$D4780,0)</f>
        <v>-9.9090909090909101</v>
      </c>
      <c r="D4780" s="46">
        <f>(Ações!$O4780)/0.06</f>
        <v>17.6495</v>
      </c>
      <c r="E4780" s="47">
        <f>IFERROR((Ações!$F4780-Ações!$K4780)/Ações!$F4780,0)</f>
        <v>-0.47051299128946039</v>
      </c>
      <c r="F4780" s="46">
        <f>IF(OR(Ações!$N4780&lt;0,Ações!$M4780&lt;0),"",(22.5*Ações!$M4780*Ações!$N4780)^0.5)</f>
        <v>130.93389935383428</v>
      </c>
      <c r="G4780" s="47">
        <f>IFERROR((Ações!$H4780-Ações!$K4780)/Ações!$H4780,0)</f>
        <v>-2.7463018398893619</v>
      </c>
      <c r="H4780" s="48">
        <f>IFERROR(Ações!$I4780/(Ações!$P4780-Table_1[[#This Row],[CAGR LUCRO 5A]]),0)</f>
        <v>51.394684205607469</v>
      </c>
      <c r="I4780" s="48">
        <f>IF(Ações!$S4780&lt;0,"",Ações!$O4780*(1+Ações!$S4780))</f>
        <v>1.0998462419999999</v>
      </c>
      <c r="J4780" s="49">
        <f>IFERROR(IF(Ações!$B4780="","",(VLOOKUP(Table_1[[#This Row],[AÇÕES]],'Dados Status Invest STOCKS'!A4766:AD5381,4)/Table_1[[#This Row],[LPA]]))/100,0)</f>
        <v>3.3509234828496041E-2</v>
      </c>
      <c r="K4780" s="64">
        <f>IFERROR(IF(Ações!$B4780="","",VLOOKUP(Table_1[[#This Row],[AÇÕES]],'Dados Status Invest STOCKS'!A4766:AD5381,2)),0)</f>
        <v>192.54</v>
      </c>
      <c r="L4780" s="65">
        <f>IFERROR(IF(Ações!$B4780="","",VLOOKUP(Table_1[[#This Row],[AÇÕES]],'Dados Status Invest STOCKS'!A4766:AD5381,3)/100),0)</f>
        <v>5.5000000000000005E-3</v>
      </c>
      <c r="M4780" s="66">
        <f>IFERROR(IF(Ações!$B4780="","",VLOOKUP(Table_1[[#This Row],[AÇÕES]],'Dados Status Invest STOCKS'!A4766:AD5381,28)),0)</f>
        <v>7.58</v>
      </c>
      <c r="N4780" s="66">
        <f>IFERROR(IF(Ações!$B4780="","",VLOOKUP(Table_1[[#This Row],[AÇÕES]],'Dados Status Invest STOCKS'!A4766:AD5381,27)),0)</f>
        <v>100.52</v>
      </c>
      <c r="O4780" s="66">
        <f>IFERROR(IF(Ações!$L4780="","",Ações!$K4780*Ações!$L4780),0)</f>
        <v>1.05897</v>
      </c>
      <c r="P4780" s="67">
        <f t="shared" si="74"/>
        <v>0.06</v>
      </c>
      <c r="Q4780" s="67">
        <f>IFERROR(Ações!$O4780/Ações!$M4780,0)</f>
        <v>0.13970580474934036</v>
      </c>
      <c r="R4780" s="67">
        <f>IFERROR(IF(Ações!$B4780="","",VLOOKUP(Table_1[[#This Row],[AÇÕES]],'Dados Status Invest STOCKS'!A4766:AD5381,18)/100),0)</f>
        <v>7.5399999999999995E-2</v>
      </c>
      <c r="S4780" s="65">
        <f>IFERROR(IF(Ações!$B4780="","",VLOOKUP(Table_1[[#This Row],[AÇÕES]],'Dados Status Invest STOCKS'!A4766:AD5381,25)/100),0)</f>
        <v>3.8599999999999995E-2</v>
      </c>
      <c r="T4780" s="67">
        <f>(1-Ações!$Q4780)*Ações!$R4780</f>
        <v>6.4866182321899737E-2</v>
      </c>
      <c r="U4780" s="68">
        <f>IF(Ações!$S4780=0,Ações!$T4780,IF(Ações!$T4780=0,Ações!$S4780,AVERAGE(Ações!$S4780,Ações!$T4780)))</f>
        <v>5.1733091160949866E-2</v>
      </c>
    </row>
    <row r="4781" spans="2:21" ht="15" customHeight="1" x14ac:dyDescent="0.2">
      <c r="B4781" s="63" t="str">
        <f>IFERROR('Dados Status Invest STOCKS'!A4768,"-")</f>
        <v>UNFI</v>
      </c>
      <c r="C4781" s="45">
        <f>IFERROR((Ações!$D4781-Ações!$K4781)/Ações!$D4781,0)</f>
        <v>0</v>
      </c>
      <c r="D4781" s="46">
        <f>(Ações!$O4781)/0.06</f>
        <v>0</v>
      </c>
      <c r="E4781" s="47">
        <f>IFERROR((Ações!$F4781-Ações!$K4781)/Ações!$F4781,0)</f>
        <v>0.2457419761045235</v>
      </c>
      <c r="F4781" s="46">
        <f>IF(OR(Ações!$N4781&lt;0,Ações!$M4781&lt;0),"",(22.5*Ações!$M4781*Ações!$N4781)^0.5)</f>
        <v>48.93550858017111</v>
      </c>
      <c r="G4781" s="47">
        <f>IFERROR((Ações!$H4781-Ações!$K4781)/Ações!$H4781,0)</f>
        <v>0</v>
      </c>
      <c r="H4781" s="48">
        <f>IFERROR(Ações!$I4781/(Ações!$P4781-Table_1[[#This Row],[CAGR LUCRO 5A]]),0)</f>
        <v>0</v>
      </c>
      <c r="I4781" s="48">
        <f>IF(Ações!$S4781&lt;0,"",Ações!$O4781*(1+Ações!$S4781))</f>
        <v>0</v>
      </c>
      <c r="J4781" s="49">
        <f>IFERROR(IF(Ações!$B4781="","",(VLOOKUP(Table_1[[#This Row],[AÇÕES]],'Dados Status Invest STOCKS'!A4767:AD5382,4)/Table_1[[#This Row],[LPA]]))/100,0)</f>
        <v>2.4395886889460153E-2</v>
      </c>
      <c r="K4781" s="64">
        <f>IFERROR(IF(Ações!$B4781="","",VLOOKUP(Table_1[[#This Row],[AÇÕES]],'Dados Status Invest STOCKS'!A4767:AD5382,2)),0)</f>
        <v>36.909999999999997</v>
      </c>
      <c r="L4781" s="65">
        <f>IFERROR(IF(Ações!$B4781="","",VLOOKUP(Table_1[[#This Row],[AÇÕES]],'Dados Status Invest STOCKS'!A4767:AD5382,3)/100),0)</f>
        <v>0</v>
      </c>
      <c r="M4781" s="66">
        <f>IFERROR(IF(Ações!$B4781="","",VLOOKUP(Table_1[[#This Row],[AÇÕES]],'Dados Status Invest STOCKS'!A4767:AD5382,28)),0)</f>
        <v>3.89</v>
      </c>
      <c r="N4781" s="66">
        <f>IFERROR(IF(Ações!$B4781="","",VLOOKUP(Table_1[[#This Row],[AÇÕES]],'Dados Status Invest STOCKS'!A4767:AD5382,27)),0)</f>
        <v>27.36</v>
      </c>
      <c r="O4781" s="66">
        <f>IFERROR(IF(Ações!$L4781="","",Ações!$K4781*Ações!$L4781),0)</f>
        <v>0</v>
      </c>
      <c r="P4781" s="67">
        <f t="shared" si="74"/>
        <v>0.06</v>
      </c>
      <c r="Q4781" s="67">
        <f>IFERROR(Ações!$O4781/Ações!$M4781,0)</f>
        <v>0</v>
      </c>
      <c r="R4781" s="67">
        <f>IFERROR(IF(Ações!$B4781="","",VLOOKUP(Table_1[[#This Row],[AÇÕES]],'Dados Status Invest STOCKS'!A4767:AD5382,18)/100),0)</f>
        <v>0.14219999999999999</v>
      </c>
      <c r="S4781" s="65">
        <f>IFERROR(IF(Ações!$B4781="","",VLOOKUP(Table_1[[#This Row],[AÇÕES]],'Dados Status Invest STOCKS'!A4767:AD5382,25)/100),0)</f>
        <v>3.4500000000000003E-2</v>
      </c>
      <c r="T4781" s="67">
        <f>(1-Ações!$Q4781)*Ações!$R4781</f>
        <v>0.14219999999999999</v>
      </c>
      <c r="U4781" s="68">
        <f>IF(Ações!$S4781=0,Ações!$T4781,IF(Ações!$T4781=0,Ações!$S4781,AVERAGE(Ações!$S4781,Ações!$T4781)))</f>
        <v>8.8349999999999998E-2</v>
      </c>
    </row>
    <row r="4782" spans="2:21" ht="15" customHeight="1" x14ac:dyDescent="0.2">
      <c r="B4782" s="63" t="str">
        <f>IFERROR('Dados Status Invest STOCKS'!A4769,"-")</f>
        <v>UNH</v>
      </c>
      <c r="C4782" s="45">
        <f>IFERROR((Ações!$D4782-Ações!$K4782)/Ações!$D4782,0)</f>
        <v>-3.8780487804878048</v>
      </c>
      <c r="D4782" s="46">
        <f>(Ações!$O4782)/0.06</f>
        <v>94.765349999999998</v>
      </c>
      <c r="E4782" s="47">
        <f>IFERROR((Ações!$F4782-Ações!$K4782)/Ações!$F4782,0)</f>
        <v>-1.7875321162588877</v>
      </c>
      <c r="F4782" s="46">
        <f>IF(OR(Ações!$N4782&lt;0,Ações!$M4782&lt;0),"",(22.5*Ações!$M4782*Ações!$N4782)^0.5)</f>
        <v>165.83486062948285</v>
      </c>
      <c r="G4782" s="47">
        <f>IFERROR((Ações!$H4782-Ações!$K4782)/Ações!$H4782,0)</f>
        <v>11.38338230650246</v>
      </c>
      <c r="H4782" s="48">
        <f>IFERROR(Ações!$I4782/(Ações!$P4782-Table_1[[#This Row],[CAGR LUCRO 5A]]),0)</f>
        <v>-44.520175252577317</v>
      </c>
      <c r="I4782" s="48">
        <f>IF(Ações!$S4782&lt;0,"",Ações!$O4782*(1+Ações!$S4782))</f>
        <v>6.9095311991999999</v>
      </c>
      <c r="J4782" s="49">
        <f>IFERROR(IF(Ações!$B4782="","",(VLOOKUP(Table_1[[#This Row],[AÇÕES]],'Dados Status Invest STOCKS'!A4768:AD5383,4)/Table_1[[#This Row],[LPA]]))/100,0)</f>
        <v>1.7020757020757019E-2</v>
      </c>
      <c r="K4782" s="64">
        <f>IFERROR(IF(Ações!$B4782="","",VLOOKUP(Table_1[[#This Row],[AÇÕES]],'Dados Status Invest STOCKS'!A4768:AD5383,2)),0)</f>
        <v>462.27</v>
      </c>
      <c r="L4782" s="65">
        <f>IFERROR(IF(Ações!$B4782="","",VLOOKUP(Table_1[[#This Row],[AÇÕES]],'Dados Status Invest STOCKS'!A4768:AD5383,3)/100),0)</f>
        <v>1.23E-2</v>
      </c>
      <c r="M4782" s="66">
        <f>IFERROR(IF(Ações!$B4782="","",VLOOKUP(Table_1[[#This Row],[AÇÕES]],'Dados Status Invest STOCKS'!A4768:AD5383,28)),0)</f>
        <v>16.38</v>
      </c>
      <c r="N4782" s="66">
        <f>IFERROR(IF(Ações!$B4782="","",VLOOKUP(Table_1[[#This Row],[AÇÕES]],'Dados Status Invest STOCKS'!A4768:AD5383,27)),0)</f>
        <v>74.62</v>
      </c>
      <c r="O4782" s="66">
        <f>IFERROR(IF(Ações!$L4782="","",Ações!$K4782*Ações!$L4782),0)</f>
        <v>5.6859209999999996</v>
      </c>
      <c r="P4782" s="67">
        <f t="shared" si="74"/>
        <v>0.06</v>
      </c>
      <c r="Q4782" s="67">
        <f>IFERROR(Ações!$O4782/Ações!$M4782,0)</f>
        <v>0.34712582417582416</v>
      </c>
      <c r="R4782" s="67">
        <f>IFERROR(IF(Ações!$B4782="","",VLOOKUP(Table_1[[#This Row],[AÇÕES]],'Dados Status Invest STOCKS'!A4768:AD5383,18)/100),0)</f>
        <v>0.2195</v>
      </c>
      <c r="S4782" s="65">
        <f>IFERROR(IF(Ações!$B4782="","",VLOOKUP(Table_1[[#This Row],[AÇÕES]],'Dados Status Invest STOCKS'!A4768:AD5383,25)/100),0)</f>
        <v>0.2152</v>
      </c>
      <c r="T4782" s="67">
        <f>(1-Ações!$Q4782)*Ações!$R4782</f>
        <v>0.1433058815934066</v>
      </c>
      <c r="U4782" s="68">
        <f>IF(Ações!$S4782=0,Ações!$T4782,IF(Ações!$T4782=0,Ações!$S4782,AVERAGE(Ações!$S4782,Ações!$T4782)))</f>
        <v>0.17925294079670329</v>
      </c>
    </row>
    <row r="4783" spans="2:21" ht="15" customHeight="1" x14ac:dyDescent="0.2">
      <c r="B4783" s="63" t="str">
        <f>IFERROR('Dados Status Invest STOCKS'!A4770,"-")</f>
        <v>UNM</v>
      </c>
      <c r="C4783" s="45">
        <f>IFERROR((Ações!$D4783-Ações!$K4783)/Ações!$D4783,0)</f>
        <v>-0.31868131868131871</v>
      </c>
      <c r="D4783" s="46">
        <f>(Ações!$O4783)/0.06</f>
        <v>19.451249999999998</v>
      </c>
      <c r="E4783" s="47">
        <f>IFERROR((Ações!$F4783-Ações!$K4783)/Ações!$F4783,0)</f>
        <v>0.62915866992279079</v>
      </c>
      <c r="F4783" s="46">
        <f>IF(OR(Ações!$N4783&lt;0,Ações!$M4783&lt;0),"",(22.5*Ações!$M4783*Ações!$N4783)^0.5)</f>
        <v>69.167047790114623</v>
      </c>
      <c r="G4783" s="47">
        <f>IFERROR((Ações!$H4783-Ações!$K4783)/Ações!$H4783,0)</f>
        <v>0</v>
      </c>
      <c r="H4783" s="48">
        <f>IFERROR(Ações!$I4783/(Ações!$P4783-Table_1[[#This Row],[CAGR LUCRO 5A]]),0)</f>
        <v>0</v>
      </c>
      <c r="I4783" s="48" t="str">
        <f>IF(Ações!$S4783&lt;0,"",Ações!$O4783*(1+Ações!$S4783))</f>
        <v/>
      </c>
      <c r="J4783" s="49">
        <f>IFERROR(IF(Ações!$B4783="","",(VLOOKUP(Table_1[[#This Row],[AÇÕES]],'Dados Status Invest STOCKS'!A4769:AD5384,4)/Table_1[[#This Row],[LPA]]))/100,0)</f>
        <v>1.6803069053708441E-2</v>
      </c>
      <c r="K4783" s="64">
        <f>IFERROR(IF(Ações!$B4783="","",VLOOKUP(Table_1[[#This Row],[AÇÕES]],'Dados Status Invest STOCKS'!A4769:AD5384,2)),0)</f>
        <v>25.65</v>
      </c>
      <c r="L4783" s="65">
        <f>IFERROR(IF(Ações!$B4783="","",VLOOKUP(Table_1[[#This Row],[AÇÕES]],'Dados Status Invest STOCKS'!A4769:AD5384,3)/100),0)</f>
        <v>4.5499999999999999E-2</v>
      </c>
      <c r="M4783" s="66">
        <f>IFERROR(IF(Ações!$B4783="","",VLOOKUP(Table_1[[#This Row],[AÇÕES]],'Dados Status Invest STOCKS'!A4769:AD5384,28)),0)</f>
        <v>3.91</v>
      </c>
      <c r="N4783" s="66">
        <f>IFERROR(IF(Ações!$B4783="","",VLOOKUP(Table_1[[#This Row],[AÇÕES]],'Dados Status Invest STOCKS'!A4769:AD5384,27)),0)</f>
        <v>54.38</v>
      </c>
      <c r="O4783" s="66">
        <f>IFERROR(IF(Ações!$L4783="","",Ações!$K4783*Ações!$L4783),0)</f>
        <v>1.1670749999999999</v>
      </c>
      <c r="P4783" s="67">
        <f t="shared" si="74"/>
        <v>0.06</v>
      </c>
      <c r="Q4783" s="67">
        <f>IFERROR(Ações!$O4783/Ações!$M4783,0)</f>
        <v>0.29848465473145774</v>
      </c>
      <c r="R4783" s="67">
        <f>IFERROR(IF(Ações!$B4783="","",VLOOKUP(Table_1[[#This Row],[AÇÕES]],'Dados Status Invest STOCKS'!A4769:AD5384,18)/100),0)</f>
        <v>7.1900000000000006E-2</v>
      </c>
      <c r="S4783" s="65">
        <f>IFERROR(IF(Ações!$B4783="","",VLOOKUP(Table_1[[#This Row],[AÇÕES]],'Dados Status Invest STOCKS'!A4769:AD5384,25)/100),0)</f>
        <v>-1.77E-2</v>
      </c>
      <c r="T4783" s="67">
        <f>(1-Ações!$Q4783)*Ações!$R4783</f>
        <v>5.0438953324808196E-2</v>
      </c>
      <c r="U4783" s="68">
        <f>IF(Ações!$S4783=0,Ações!$T4783,IF(Ações!$T4783=0,Ações!$S4783,AVERAGE(Ações!$S4783,Ações!$T4783)))</f>
        <v>1.6369476662404098E-2</v>
      </c>
    </row>
    <row r="4784" spans="2:21" ht="15" customHeight="1" x14ac:dyDescent="0.2">
      <c r="B4784" s="63" t="str">
        <f>IFERROR('Dados Status Invest STOCKS'!A4771,"-")</f>
        <v>UNMA</v>
      </c>
      <c r="C4784" s="45">
        <f>IFERROR((Ações!$D4784-Ações!$K4784)/Ações!$D4784,0)</f>
        <v>0</v>
      </c>
      <c r="D4784" s="46">
        <f>(Ações!$O4784)/0.06</f>
        <v>0</v>
      </c>
      <c r="E4784" s="47">
        <f>IFERROR((Ações!$F4784-Ações!$K4784)/Ações!$F4784,0)</f>
        <v>0.62265268167582222</v>
      </c>
      <c r="F4784" s="46">
        <f>IF(OR(Ações!$N4784&lt;0,Ações!$M4784&lt;0),"",(22.5*Ações!$M4784*Ações!$N4784)^0.5)</f>
        <v>69.167047790114623</v>
      </c>
      <c r="G4784" s="47">
        <f>IFERROR((Ações!$H4784-Ações!$K4784)/Ações!$H4784,0)</f>
        <v>0</v>
      </c>
      <c r="H4784" s="48">
        <f>IFERROR(Ações!$I4784/(Ações!$P4784-Table_1[[#This Row],[CAGR LUCRO 5A]]),0)</f>
        <v>0</v>
      </c>
      <c r="I4784" s="48" t="str">
        <f>IF(Ações!$S4784&lt;0,"",Ações!$O4784*(1+Ações!$S4784))</f>
        <v/>
      </c>
      <c r="J4784" s="49">
        <f>IFERROR(IF(Ações!$B4784="","",(VLOOKUP(Table_1[[#This Row],[AÇÕES]],'Dados Status Invest STOCKS'!A4770:AD5385,4)/Table_1[[#This Row],[LPA]]))/100,0)</f>
        <v>1.7033248081841434E-2</v>
      </c>
      <c r="K4784" s="64">
        <f>IFERROR(IF(Ações!$B4784="","",VLOOKUP(Table_1[[#This Row],[AÇÕES]],'Dados Status Invest STOCKS'!A4770:AD5385,2)),0)</f>
        <v>26.1</v>
      </c>
      <c r="L4784" s="65">
        <f>IFERROR(IF(Ações!$B4784="","",VLOOKUP(Table_1[[#This Row],[AÇÕES]],'Dados Status Invest STOCKS'!A4770:AD5385,3)/100),0)</f>
        <v>0</v>
      </c>
      <c r="M4784" s="66">
        <f>IFERROR(IF(Ações!$B4784="","",VLOOKUP(Table_1[[#This Row],[AÇÕES]],'Dados Status Invest STOCKS'!A4770:AD5385,28)),0)</f>
        <v>3.91</v>
      </c>
      <c r="N4784" s="66">
        <f>IFERROR(IF(Ações!$B4784="","",VLOOKUP(Table_1[[#This Row],[AÇÕES]],'Dados Status Invest STOCKS'!A4770:AD5385,27)),0)</f>
        <v>54.38</v>
      </c>
      <c r="O4784" s="66">
        <f>IFERROR(IF(Ações!$L4784="","",Ações!$K4784*Ações!$L4784),0)</f>
        <v>0</v>
      </c>
      <c r="P4784" s="67">
        <f t="shared" si="74"/>
        <v>0.06</v>
      </c>
      <c r="Q4784" s="67">
        <f>IFERROR(Ações!$O4784/Ações!$M4784,0)</f>
        <v>0</v>
      </c>
      <c r="R4784" s="67">
        <f>IFERROR(IF(Ações!$B4784="","",VLOOKUP(Table_1[[#This Row],[AÇÕES]],'Dados Status Invest STOCKS'!A4770:AD5385,18)/100),0)</f>
        <v>7.1900000000000006E-2</v>
      </c>
      <c r="S4784" s="65">
        <f>IFERROR(IF(Ações!$B4784="","",VLOOKUP(Table_1[[#This Row],[AÇÕES]],'Dados Status Invest STOCKS'!A4770:AD5385,25)/100),0)</f>
        <v>-1.77E-2</v>
      </c>
      <c r="T4784" s="67">
        <f>(1-Ações!$Q4784)*Ações!$R4784</f>
        <v>7.1900000000000006E-2</v>
      </c>
      <c r="U4784" s="68">
        <f>IF(Ações!$S4784=0,Ações!$T4784,IF(Ações!$T4784=0,Ações!$S4784,AVERAGE(Ações!$S4784,Ações!$T4784)))</f>
        <v>2.7100000000000003E-2</v>
      </c>
    </row>
    <row r="4785" spans="2:21" ht="15" customHeight="1" x14ac:dyDescent="0.2">
      <c r="B4785" s="63" t="str">
        <f>IFERROR('Dados Status Invest STOCKS'!A4772,"-")</f>
        <v>UNP</v>
      </c>
      <c r="C4785" s="45">
        <f>IFERROR((Ações!$D4785-Ações!$K4785)/Ações!$D4785,0)</f>
        <v>-2.4285714285714288</v>
      </c>
      <c r="D4785" s="46">
        <f>(Ações!$O4785)/0.06</f>
        <v>71.487499999999997</v>
      </c>
      <c r="E4785" s="47">
        <f>IFERROR((Ações!$F4785-Ações!$K4785)/Ações!$F4785,0)</f>
        <v>-2.5785736377103268</v>
      </c>
      <c r="F4785" s="46">
        <f>IF(OR(Ações!$N4785&lt;0,Ações!$M4785&lt;0),"",(22.5*Ações!$M4785*Ações!$N4785)^0.5)</f>
        <v>68.490975682932131</v>
      </c>
      <c r="G4785" s="47">
        <f>IFERROR((Ações!$H4785-Ações!$K4785)/Ações!$H4785,0)</f>
        <v>-1.060963179133446</v>
      </c>
      <c r="H4785" s="48">
        <f>IFERROR(Ações!$I4785/(Ações!$P4785-Table_1[[#This Row],[CAGR LUCRO 5A]]),0)</f>
        <v>118.92497764227642</v>
      </c>
      <c r="I4785" s="48">
        <f>IF(Ações!$S4785&lt;0,"",Ações!$O4785*(1+Ações!$S4785))</f>
        <v>4.3883316749999999</v>
      </c>
      <c r="J4785" s="49">
        <f>IFERROR(IF(Ações!$B4785="","",(VLOOKUP(Table_1[[#This Row],[AÇÕES]],'Dados Status Invest STOCKS'!A4771:AD5386,4)/Table_1[[#This Row],[LPA]]))/100,0)</f>
        <v>2.6427829698857735E-2</v>
      </c>
      <c r="K4785" s="64">
        <f>IFERROR(IF(Ações!$B4785="","",VLOOKUP(Table_1[[#This Row],[AÇÕES]],'Dados Status Invest STOCKS'!A4771:AD5386,2)),0)</f>
        <v>245.1</v>
      </c>
      <c r="L4785" s="65">
        <f>IFERROR(IF(Ações!$B4785="","",VLOOKUP(Table_1[[#This Row],[AÇÕES]],'Dados Status Invest STOCKS'!A4771:AD5386,3)/100),0)</f>
        <v>1.7500000000000002E-2</v>
      </c>
      <c r="M4785" s="66">
        <f>IFERROR(IF(Ações!$B4785="","",VLOOKUP(Table_1[[#This Row],[AÇÕES]],'Dados Status Invest STOCKS'!A4771:AD5386,28)),0)</f>
        <v>9.6300000000000008</v>
      </c>
      <c r="N4785" s="66">
        <f>IFERROR(IF(Ações!$B4785="","",VLOOKUP(Table_1[[#This Row],[AÇÕES]],'Dados Status Invest STOCKS'!A4771:AD5386,27)),0)</f>
        <v>21.65</v>
      </c>
      <c r="O4785" s="66">
        <f>IFERROR(IF(Ações!$L4785="","",Ações!$K4785*Ações!$L4785),0)</f>
        <v>4.28925</v>
      </c>
      <c r="P4785" s="67">
        <f t="shared" si="74"/>
        <v>0.06</v>
      </c>
      <c r="Q4785" s="67">
        <f>IFERROR(Ações!$O4785/Ações!$M4785,0)</f>
        <v>0.44540498442367599</v>
      </c>
      <c r="R4785" s="67">
        <f>IFERROR(IF(Ações!$B4785="","",VLOOKUP(Table_1[[#This Row],[AÇÕES]],'Dados Status Invest STOCKS'!A4771:AD5386,18)/100),0)</f>
        <v>0.44490000000000002</v>
      </c>
      <c r="S4785" s="65">
        <f>IFERROR(IF(Ações!$B4785="","",VLOOKUP(Table_1[[#This Row],[AÇÕES]],'Dados Status Invest STOCKS'!A4771:AD5386,25)/100),0)</f>
        <v>2.3099999999999999E-2</v>
      </c>
      <c r="T4785" s="67">
        <f>(1-Ações!$Q4785)*Ações!$R4785</f>
        <v>0.24673932242990654</v>
      </c>
      <c r="U4785" s="68">
        <f>IF(Ações!$S4785=0,Ações!$T4785,IF(Ações!$T4785=0,Ações!$S4785,AVERAGE(Ações!$S4785,Ações!$T4785)))</f>
        <v>0.13491966121495327</v>
      </c>
    </row>
    <row r="4786" spans="2:21" ht="15" customHeight="1" x14ac:dyDescent="0.2">
      <c r="B4786" s="63" t="str">
        <f>IFERROR('Dados Status Invest STOCKS'!A4773,"-")</f>
        <v>UNTY</v>
      </c>
      <c r="C4786" s="45">
        <f>IFERROR((Ações!$D4786-Ações!$K4786)/Ações!$D4786,0)</f>
        <v>-3.7999999999999994</v>
      </c>
      <c r="D4786" s="46">
        <f>(Ações!$O4786)/0.06</f>
        <v>6.0395833333333337</v>
      </c>
      <c r="E4786" s="47">
        <f>IFERROR((Ações!$F4786-Ações!$K4786)/Ações!$F4786,0)</f>
        <v>0.22061021441961254</v>
      </c>
      <c r="F4786" s="46">
        <f>IF(OR(Ações!$N4786&lt;0,Ações!$M4786&lt;0),"",(22.5*Ações!$M4786*Ações!$N4786)^0.5)</f>
        <v>37.1957658880685</v>
      </c>
      <c r="G4786" s="47">
        <f>IFERROR((Ações!$H4786-Ações!$K4786)/Ações!$H4786,0)</f>
        <v>10.250792591356584</v>
      </c>
      <c r="H4786" s="48">
        <f>IFERROR(Ações!$I4786/(Ações!$P4786-Table_1[[#This Row],[CAGR LUCRO 5A]]),0)</f>
        <v>-3.1337855339105336</v>
      </c>
      <c r="I4786" s="48">
        <f>IF(Ações!$S4786&lt;0,"",Ações!$O4786*(1+Ações!$S4786))</f>
        <v>0.43434267499999996</v>
      </c>
      <c r="J4786" s="49">
        <f>IFERROR(IF(Ações!$B4786="","",(VLOOKUP(Table_1[[#This Row],[AÇÕES]],'Dados Status Invest STOCKS'!A4772:AD5387,4)/Table_1[[#This Row],[LPA]]))/100,0)</f>
        <v>2.7292307692307692E-2</v>
      </c>
      <c r="K4786" s="64">
        <f>IFERROR(IF(Ações!$B4786="","",VLOOKUP(Table_1[[#This Row],[AÇÕES]],'Dados Status Invest STOCKS'!A4772:AD5387,2)),0)</f>
        <v>28.99</v>
      </c>
      <c r="L4786" s="65">
        <f>IFERROR(IF(Ações!$B4786="","",VLOOKUP(Table_1[[#This Row],[AÇÕES]],'Dados Status Invest STOCKS'!A4772:AD5387,3)/100),0)</f>
        <v>1.2500000000000001E-2</v>
      </c>
      <c r="M4786" s="66">
        <f>IFERROR(IF(Ações!$B4786="","",VLOOKUP(Table_1[[#This Row],[AÇÕES]],'Dados Status Invest STOCKS'!A4772:AD5387,28)),0)</f>
        <v>3.25</v>
      </c>
      <c r="N4786" s="66">
        <f>IFERROR(IF(Ações!$B4786="","",VLOOKUP(Table_1[[#This Row],[AÇÕES]],'Dados Status Invest STOCKS'!A4772:AD5387,27)),0)</f>
        <v>18.920000000000002</v>
      </c>
      <c r="O4786" s="66">
        <f>IFERROR(IF(Ações!$L4786="","",Ações!$K4786*Ações!$L4786),0)</f>
        <v>0.362375</v>
      </c>
      <c r="P4786" s="67">
        <f t="shared" si="74"/>
        <v>0.06</v>
      </c>
      <c r="Q4786" s="67">
        <f>IFERROR(Ações!$O4786/Ações!$M4786,0)</f>
        <v>0.1115</v>
      </c>
      <c r="R4786" s="67">
        <f>IFERROR(IF(Ações!$B4786="","",VLOOKUP(Table_1[[#This Row],[AÇÕES]],'Dados Status Invest STOCKS'!A4772:AD5387,18)/100),0)</f>
        <v>0.17180000000000001</v>
      </c>
      <c r="S4786" s="65">
        <f>IFERROR(IF(Ações!$B4786="","",VLOOKUP(Table_1[[#This Row],[AÇÕES]],'Dados Status Invest STOCKS'!A4772:AD5387,25)/100),0)</f>
        <v>0.1986</v>
      </c>
      <c r="T4786" s="67">
        <f>(1-Ações!$Q4786)*Ações!$R4786</f>
        <v>0.15264430000000001</v>
      </c>
      <c r="U4786" s="68">
        <f>IF(Ações!$S4786=0,Ações!$T4786,IF(Ações!$T4786=0,Ações!$S4786,AVERAGE(Ações!$S4786,Ações!$T4786)))</f>
        <v>0.17562215</v>
      </c>
    </row>
    <row r="4787" spans="2:21" ht="15" customHeight="1" x14ac:dyDescent="0.2">
      <c r="B4787" s="63" t="str">
        <f>IFERROR('Dados Status Invest STOCKS'!A4774,"-")</f>
        <v>UNVR</v>
      </c>
      <c r="C4787" s="45">
        <f>IFERROR((Ações!$D4787-Ações!$K4787)/Ações!$D4787,0)</f>
        <v>0</v>
      </c>
      <c r="D4787" s="46">
        <f>(Ações!$O4787)/0.06</f>
        <v>0</v>
      </c>
      <c r="E4787" s="47">
        <f>IFERROR((Ações!$F4787-Ações!$K4787)/Ações!$F4787,0)</f>
        <v>-0.2811878075021893</v>
      </c>
      <c r="F4787" s="46">
        <f>IF(OR(Ações!$N4787&lt;0,Ações!$M4787&lt;0),"",(22.5*Ações!$M4787*Ações!$N4787)^0.5)</f>
        <v>21.214688307868208</v>
      </c>
      <c r="G4787" s="47">
        <f>IFERROR((Ações!$H4787-Ações!$K4787)/Ações!$H4787,0)</f>
        <v>0</v>
      </c>
      <c r="H4787" s="48">
        <f>IFERROR(Ações!$I4787/(Ações!$P4787-Table_1[[#This Row],[CAGR LUCRO 5A]]),0)</f>
        <v>0</v>
      </c>
      <c r="I4787" s="48">
        <f>IF(Ações!$S4787&lt;0,"",Ações!$O4787*(1+Ações!$S4787))</f>
        <v>0</v>
      </c>
      <c r="J4787" s="49">
        <f>IFERROR(IF(Ações!$B4787="","",(VLOOKUP(Table_1[[#This Row],[AÇÕES]],'Dados Status Invest STOCKS'!A4773:AD5388,4)/Table_1[[#This Row],[LPA]]))/100,0)</f>
        <v>0.10886075949367088</v>
      </c>
      <c r="K4787" s="64">
        <f>IFERROR(IF(Ações!$B4787="","",VLOOKUP(Table_1[[#This Row],[AÇÕES]],'Dados Status Invest STOCKS'!A4773:AD5388,2)),0)</f>
        <v>27.18</v>
      </c>
      <c r="L4787" s="65">
        <f>IFERROR(IF(Ações!$B4787="","",VLOOKUP(Table_1[[#This Row],[AÇÕES]],'Dados Status Invest STOCKS'!A4773:AD5388,3)/100),0)</f>
        <v>0</v>
      </c>
      <c r="M4787" s="66">
        <f>IFERROR(IF(Ações!$B4787="","",VLOOKUP(Table_1[[#This Row],[AÇÕES]],'Dados Status Invest STOCKS'!A4773:AD5388,28)),0)</f>
        <v>1.58</v>
      </c>
      <c r="N4787" s="66">
        <f>IFERROR(IF(Ações!$B4787="","",VLOOKUP(Table_1[[#This Row],[AÇÕES]],'Dados Status Invest STOCKS'!A4773:AD5388,27)),0)</f>
        <v>12.66</v>
      </c>
      <c r="O4787" s="66">
        <f>IFERROR(IF(Ações!$L4787="","",Ações!$K4787*Ações!$L4787),0)</f>
        <v>0</v>
      </c>
      <c r="P4787" s="67">
        <f t="shared" si="74"/>
        <v>0.06</v>
      </c>
      <c r="Q4787" s="67">
        <f>IFERROR(Ações!$O4787/Ações!$M4787,0)</f>
        <v>0</v>
      </c>
      <c r="R4787" s="67">
        <f>IFERROR(IF(Ações!$B4787="","",VLOOKUP(Table_1[[#This Row],[AÇÕES]],'Dados Status Invest STOCKS'!A4773:AD5388,18)/100),0)</f>
        <v>0.12480000000000001</v>
      </c>
      <c r="S4787" s="65">
        <f>IFERROR(IF(Ações!$B4787="","",VLOOKUP(Table_1[[#This Row],[AÇÕES]],'Dados Status Invest STOCKS'!A4773:AD5388,25)/100),0)</f>
        <v>0.26239999999999997</v>
      </c>
      <c r="T4787" s="67">
        <f>(1-Ações!$Q4787)*Ações!$R4787</f>
        <v>0.12480000000000001</v>
      </c>
      <c r="U4787" s="68">
        <f>IF(Ações!$S4787=0,Ações!$T4787,IF(Ações!$T4787=0,Ações!$S4787,AVERAGE(Ações!$S4787,Ações!$T4787)))</f>
        <v>0.19359999999999999</v>
      </c>
    </row>
    <row r="4788" spans="2:21" ht="15" customHeight="1" x14ac:dyDescent="0.2">
      <c r="B4788" s="63" t="str">
        <f>IFERROR('Dados Status Invest STOCKS'!A4775,"-")</f>
        <v>UONE</v>
      </c>
      <c r="C4788" s="45">
        <f>IFERROR((Ações!$D4788-Ações!$K4788)/Ações!$D4788,0)</f>
        <v>0</v>
      </c>
      <c r="D4788" s="46">
        <f>(Ações!$O4788)/0.06</f>
        <v>0</v>
      </c>
      <c r="E4788" s="47">
        <f>IFERROR((Ações!$F4788-Ações!$K4788)/Ações!$F4788,0)</f>
        <v>0.62189712748030324</v>
      </c>
      <c r="F4788" s="46">
        <f>IF(OR(Ações!$N4788&lt;0,Ações!$M4788&lt;0),"",(22.5*Ações!$M4788*Ações!$N4788)^0.5)</f>
        <v>11.081640221555652</v>
      </c>
      <c r="G4788" s="47">
        <f>IFERROR((Ações!$H4788-Ações!$K4788)/Ações!$H4788,0)</f>
        <v>0</v>
      </c>
      <c r="H4788" s="48">
        <f>IFERROR(Ações!$I4788/(Ações!$P4788-Table_1[[#This Row],[CAGR LUCRO 5A]]),0)</f>
        <v>0</v>
      </c>
      <c r="I4788" s="48">
        <f>IF(Ações!$S4788&lt;0,"",Ações!$O4788*(1+Ações!$S4788))</f>
        <v>0</v>
      </c>
      <c r="J4788" s="49">
        <f>IFERROR(IF(Ações!$B4788="","",(VLOOKUP(Table_1[[#This Row],[AÇÕES]],'Dados Status Invest STOCKS'!A4774:AD5389,4)/Table_1[[#This Row],[LPA]]))/100,0)</f>
        <v>3.2743362831858414E-2</v>
      </c>
      <c r="K4788" s="64">
        <f>IFERROR(IF(Ações!$B4788="","",VLOOKUP(Table_1[[#This Row],[AÇÕES]],'Dados Status Invest STOCKS'!A4774:AD5389,2)),0)</f>
        <v>4.1900000000000004</v>
      </c>
      <c r="L4788" s="65">
        <f>IFERROR(IF(Ações!$B4788="","",VLOOKUP(Table_1[[#This Row],[AÇÕES]],'Dados Status Invest STOCKS'!A4774:AD5389,3)/100),0)</f>
        <v>0</v>
      </c>
      <c r="M4788" s="66">
        <f>IFERROR(IF(Ações!$B4788="","",VLOOKUP(Table_1[[#This Row],[AÇÕES]],'Dados Status Invest STOCKS'!A4774:AD5389,28)),0)</f>
        <v>1.1299999999999999</v>
      </c>
      <c r="N4788" s="66">
        <f>IFERROR(IF(Ações!$B4788="","",VLOOKUP(Table_1[[#This Row],[AÇÕES]],'Dados Status Invest STOCKS'!A4774:AD5389,27)),0)</f>
        <v>4.83</v>
      </c>
      <c r="O4788" s="66">
        <f>IFERROR(IF(Ações!$L4788="","",Ações!$K4788*Ações!$L4788),0)</f>
        <v>0</v>
      </c>
      <c r="P4788" s="67">
        <f t="shared" si="74"/>
        <v>0.06</v>
      </c>
      <c r="Q4788" s="67">
        <f>IFERROR(Ações!$O4788/Ações!$M4788,0)</f>
        <v>0</v>
      </c>
      <c r="R4788" s="67">
        <f>IFERROR(IF(Ações!$B4788="","",VLOOKUP(Table_1[[#This Row],[AÇÕES]],'Dados Status Invest STOCKS'!A4774:AD5389,18)/100),0)</f>
        <v>0.23440000000000003</v>
      </c>
      <c r="S4788" s="65">
        <f>IFERROR(IF(Ações!$B4788="","",VLOOKUP(Table_1[[#This Row],[AÇÕES]],'Dados Status Invest STOCKS'!A4774:AD5389,25)/100),0)</f>
        <v>0</v>
      </c>
      <c r="T4788" s="67">
        <f>(1-Ações!$Q4788)*Ações!$R4788</f>
        <v>0.23440000000000003</v>
      </c>
      <c r="U4788" s="68">
        <f>IF(Ações!$S4788=0,Ações!$T4788,IF(Ações!$T4788=0,Ações!$S4788,AVERAGE(Ações!$S4788,Ações!$T4788)))</f>
        <v>0.23440000000000003</v>
      </c>
    </row>
    <row r="4789" spans="2:21" ht="15" customHeight="1" x14ac:dyDescent="0.2">
      <c r="B4789" s="63" t="str">
        <f>IFERROR('Dados Status Invest STOCKS'!A4776,"-")</f>
        <v>UONEK</v>
      </c>
      <c r="C4789" s="45">
        <f>IFERROR((Ações!$D4789-Ações!$K4789)/Ações!$D4789,0)</f>
        <v>0</v>
      </c>
      <c r="D4789" s="46">
        <f>(Ações!$O4789)/0.06</f>
        <v>0</v>
      </c>
      <c r="E4789" s="47">
        <f>IFERROR((Ações!$F4789-Ações!$K4789)/Ações!$F4789,0)</f>
        <v>0.68596706530583662</v>
      </c>
      <c r="F4789" s="46">
        <f>IF(OR(Ações!$N4789&lt;0,Ações!$M4789&lt;0),"",(22.5*Ações!$M4789*Ações!$N4789)^0.5)</f>
        <v>11.081640221555652</v>
      </c>
      <c r="G4789" s="47">
        <f>IFERROR((Ações!$H4789-Ações!$K4789)/Ações!$H4789,0)</f>
        <v>0</v>
      </c>
      <c r="H4789" s="48">
        <f>IFERROR(Ações!$I4789/(Ações!$P4789-Table_1[[#This Row],[CAGR LUCRO 5A]]),0)</f>
        <v>0</v>
      </c>
      <c r="I4789" s="48">
        <f>IF(Ações!$S4789&lt;0,"",Ações!$O4789*(1+Ações!$S4789))</f>
        <v>0</v>
      </c>
      <c r="J4789" s="49">
        <f>IFERROR(IF(Ações!$B4789="","",(VLOOKUP(Table_1[[#This Row],[AÇÕES]],'Dados Status Invest STOCKS'!A4775:AD5390,4)/Table_1[[#This Row],[LPA]]))/100,0)</f>
        <v>2.7168141592920355E-2</v>
      </c>
      <c r="K4789" s="64">
        <f>IFERROR(IF(Ações!$B4789="","",VLOOKUP(Table_1[[#This Row],[AÇÕES]],'Dados Status Invest STOCKS'!A4775:AD5390,2)),0)</f>
        <v>3.48</v>
      </c>
      <c r="L4789" s="65">
        <f>IFERROR(IF(Ações!$B4789="","",VLOOKUP(Table_1[[#This Row],[AÇÕES]],'Dados Status Invest STOCKS'!A4775:AD5390,3)/100),0)</f>
        <v>0</v>
      </c>
      <c r="M4789" s="66">
        <f>IFERROR(IF(Ações!$B4789="","",VLOOKUP(Table_1[[#This Row],[AÇÕES]],'Dados Status Invest STOCKS'!A4775:AD5390,28)),0)</f>
        <v>1.1299999999999999</v>
      </c>
      <c r="N4789" s="66">
        <f>IFERROR(IF(Ações!$B4789="","",VLOOKUP(Table_1[[#This Row],[AÇÕES]],'Dados Status Invest STOCKS'!A4775:AD5390,27)),0)</f>
        <v>4.83</v>
      </c>
      <c r="O4789" s="66">
        <f>IFERROR(IF(Ações!$L4789="","",Ações!$K4789*Ações!$L4789),0)</f>
        <v>0</v>
      </c>
      <c r="P4789" s="67">
        <f t="shared" si="74"/>
        <v>0.06</v>
      </c>
      <c r="Q4789" s="67">
        <f>IFERROR(Ações!$O4789/Ações!$M4789,0)</f>
        <v>0</v>
      </c>
      <c r="R4789" s="67">
        <f>IFERROR(IF(Ações!$B4789="","",VLOOKUP(Table_1[[#This Row],[AÇÕES]],'Dados Status Invest STOCKS'!A4775:AD5390,18)/100),0)</f>
        <v>0.23440000000000003</v>
      </c>
      <c r="S4789" s="65">
        <f>IFERROR(IF(Ações!$B4789="","",VLOOKUP(Table_1[[#This Row],[AÇÕES]],'Dados Status Invest STOCKS'!A4775:AD5390,25)/100),0)</f>
        <v>0</v>
      </c>
      <c r="T4789" s="67">
        <f>(1-Ações!$Q4789)*Ações!$R4789</f>
        <v>0.23440000000000003</v>
      </c>
      <c r="U4789" s="68">
        <f>IF(Ações!$S4789=0,Ações!$T4789,IF(Ações!$T4789=0,Ações!$S4789,AVERAGE(Ações!$S4789,Ações!$T4789)))</f>
        <v>0.23440000000000003</v>
      </c>
    </row>
    <row r="4790" spans="2:21" ht="15" customHeight="1" x14ac:dyDescent="0.2">
      <c r="B4790" s="63" t="str">
        <f>IFERROR('Dados Status Invest STOCKS'!A4777,"-")</f>
        <v>UPLD</v>
      </c>
      <c r="C4790" s="45">
        <f>IFERROR((Ações!$D4790-Ações!$K4790)/Ações!$D4790,0)</f>
        <v>0</v>
      </c>
      <c r="D4790" s="46">
        <f>(Ações!$O4790)/0.06</f>
        <v>0</v>
      </c>
      <c r="E4790" s="47">
        <f>IFERROR((Ações!$F4790-Ações!$K4790)/Ações!$F4790,0)</f>
        <v>0</v>
      </c>
      <c r="F4790" s="46" t="str">
        <f>IF(OR(Ações!$N4790&lt;0,Ações!$M4790&lt;0),"",(22.5*Ações!$M4790*Ações!$N4790)^0.5)</f>
        <v/>
      </c>
      <c r="G4790" s="47">
        <f>IFERROR((Ações!$H4790-Ações!$K4790)/Ações!$H4790,0)</f>
        <v>0</v>
      </c>
      <c r="H4790" s="48">
        <f>IFERROR(Ações!$I4790/(Ações!$P4790-Table_1[[#This Row],[CAGR LUCRO 5A]]),0)</f>
        <v>0</v>
      </c>
      <c r="I4790" s="48">
        <f>IF(Ações!$S4790&lt;0,"",Ações!$O4790*(1+Ações!$S4790))</f>
        <v>0</v>
      </c>
      <c r="J4790" s="49">
        <f>IFERROR(IF(Ações!$B4790="","",(VLOOKUP(Table_1[[#This Row],[AÇÕES]],'Dados Status Invest STOCKS'!A4776:AD5391,4)/Table_1[[#This Row],[LPA]]))/100,0)</f>
        <v>5.908108108108108E-2</v>
      </c>
      <c r="K4790" s="64">
        <f>IFERROR(IF(Ações!$B4790="","",VLOOKUP(Table_1[[#This Row],[AÇÕES]],'Dados Status Invest STOCKS'!A4776:AD5391,2)),0)</f>
        <v>20.190000000000001</v>
      </c>
      <c r="L4790" s="65">
        <f>IFERROR(IF(Ações!$B4790="","",VLOOKUP(Table_1[[#This Row],[AÇÕES]],'Dados Status Invest STOCKS'!A4776:AD5391,3)/100),0)</f>
        <v>0</v>
      </c>
      <c r="M4790" s="66">
        <f>IFERROR(IF(Ações!$B4790="","",VLOOKUP(Table_1[[#This Row],[AÇÕES]],'Dados Status Invest STOCKS'!A4776:AD5391,28)),0)</f>
        <v>-1.85</v>
      </c>
      <c r="N4790" s="66">
        <f>IFERROR(IF(Ações!$B4790="","",VLOOKUP(Table_1[[#This Row],[AÇÕES]],'Dados Status Invest STOCKS'!A4776:AD5391,27)),0)</f>
        <v>10.06</v>
      </c>
      <c r="O4790" s="66">
        <f>IFERROR(IF(Ações!$L4790="","",Ações!$K4790*Ações!$L4790),0)</f>
        <v>0</v>
      </c>
      <c r="P4790" s="67">
        <f t="shared" si="74"/>
        <v>0.06</v>
      </c>
      <c r="Q4790" s="67">
        <f>IFERROR(Ações!$O4790/Ações!$M4790,0)</f>
        <v>0</v>
      </c>
      <c r="R4790" s="67">
        <f>IFERROR(IF(Ações!$B4790="","",VLOOKUP(Table_1[[#This Row],[AÇÕES]],'Dados Status Invest STOCKS'!A4776:AD5391,18)/100),0)</f>
        <v>-0.1837</v>
      </c>
      <c r="S4790" s="65">
        <f>IFERROR(IF(Ações!$B4790="","",VLOOKUP(Table_1[[#This Row],[AÇÕES]],'Dados Status Invest STOCKS'!A4776:AD5391,25)/100),0)</f>
        <v>0</v>
      </c>
      <c r="T4790" s="67">
        <f>(1-Ações!$Q4790)*Ações!$R4790</f>
        <v>-0.1837</v>
      </c>
      <c r="U4790" s="68">
        <f>IF(Ações!$S4790=0,Ações!$T4790,IF(Ações!$T4790=0,Ações!$S4790,AVERAGE(Ações!$S4790,Ações!$T4790)))</f>
        <v>-0.1837</v>
      </c>
    </row>
    <row r="4791" spans="2:21" ht="15" customHeight="1" x14ac:dyDescent="0.2">
      <c r="B4791" s="63" t="str">
        <f>IFERROR('Dados Status Invest STOCKS'!A4778,"-")</f>
        <v>UPS</v>
      </c>
      <c r="C4791" s="45">
        <f>IFERROR((Ações!$D4791-Ações!$K4791)/Ações!$D4791,0)</f>
        <v>-1.9999999999999996</v>
      </c>
      <c r="D4791" s="46">
        <f>(Ações!$O4791)/0.06</f>
        <v>68.043333333333337</v>
      </c>
      <c r="E4791" s="47">
        <f>IFERROR((Ações!$F4791-Ações!$K4791)/Ações!$F4791,0)</f>
        <v>-3.245107936910046</v>
      </c>
      <c r="F4791" s="46">
        <f>IF(OR(Ações!$N4791&lt;0,Ações!$M4791&lt;0),"",(22.5*Ações!$M4791*Ações!$N4791)^0.5)</f>
        <v>48.085938693135645</v>
      </c>
      <c r="G4791" s="47">
        <f>IFERROR((Ações!$H4791-Ações!$K4791)/Ações!$H4791,0)</f>
        <v>0</v>
      </c>
      <c r="H4791" s="48">
        <f>IFERROR(Ações!$I4791/(Ações!$P4791-Table_1[[#This Row],[CAGR LUCRO 5A]]),0)</f>
        <v>0</v>
      </c>
      <c r="I4791" s="48" t="str">
        <f>IF(Ações!$S4791&lt;0,"",Ações!$O4791*(1+Ações!$S4791))</f>
        <v/>
      </c>
      <c r="J4791" s="49">
        <f>IFERROR(IF(Ações!$B4791="","",(VLOOKUP(Table_1[[#This Row],[AÇÕES]],'Dados Status Invest STOCKS'!A4777:AD5392,4)/Table_1[[#This Row],[LPA]]))/100,0)</f>
        <v>3.7075471698113212E-2</v>
      </c>
      <c r="K4791" s="64">
        <f>IFERROR(IF(Ações!$B4791="","",VLOOKUP(Table_1[[#This Row],[AÇÕES]],'Dados Status Invest STOCKS'!A4777:AD5392,2)),0)</f>
        <v>204.13</v>
      </c>
      <c r="L4791" s="65">
        <f>IFERROR(IF(Ações!$B4791="","",VLOOKUP(Table_1[[#This Row],[AÇÕES]],'Dados Status Invest STOCKS'!A4777:AD5392,3)/100),0)</f>
        <v>0.02</v>
      </c>
      <c r="M4791" s="66">
        <f>IFERROR(IF(Ações!$B4791="","",VLOOKUP(Table_1[[#This Row],[AÇÕES]],'Dados Status Invest STOCKS'!A4777:AD5392,28)),0)</f>
        <v>7.42</v>
      </c>
      <c r="N4791" s="66">
        <f>IFERROR(IF(Ações!$B4791="","",VLOOKUP(Table_1[[#This Row],[AÇÕES]],'Dados Status Invest STOCKS'!A4777:AD5392,27)),0)</f>
        <v>13.85</v>
      </c>
      <c r="O4791" s="66">
        <f>IFERROR(IF(Ações!$L4791="","",Ações!$K4791*Ações!$L4791),0)</f>
        <v>4.0826000000000002</v>
      </c>
      <c r="P4791" s="67">
        <f t="shared" si="74"/>
        <v>0.06</v>
      </c>
      <c r="Q4791" s="67">
        <f>IFERROR(Ações!$O4791/Ações!$M4791,0)</f>
        <v>0.55021563342318058</v>
      </c>
      <c r="R4791" s="67">
        <f>IFERROR(IF(Ações!$B4791="","",VLOOKUP(Table_1[[#This Row],[AÇÕES]],'Dados Status Invest STOCKS'!A4777:AD5392,18)/100),0)</f>
        <v>0.53569999999999995</v>
      </c>
      <c r="S4791" s="65">
        <f>IFERROR(IF(Ações!$B4791="","",VLOOKUP(Table_1[[#This Row],[AÇÕES]],'Dados Status Invest STOCKS'!A4777:AD5392,25)/100),0)</f>
        <v>-0.2263</v>
      </c>
      <c r="T4791" s="67">
        <f>(1-Ações!$Q4791)*Ações!$R4791</f>
        <v>0.24094948517520215</v>
      </c>
      <c r="U4791" s="68">
        <f>IF(Ações!$S4791=0,Ações!$T4791,IF(Ações!$T4791=0,Ações!$S4791,AVERAGE(Ações!$S4791,Ações!$T4791)))</f>
        <v>7.3247425876010741E-3</v>
      </c>
    </row>
    <row r="4792" spans="2:21" ht="15" customHeight="1" x14ac:dyDescent="0.2">
      <c r="B4792" s="63" t="str">
        <f>IFERROR('Dados Status Invest STOCKS'!A4779,"-")</f>
        <v>UPST</v>
      </c>
      <c r="C4792" s="45">
        <f>IFERROR((Ações!$D4792-Ações!$K4792)/Ações!$D4792,0)</f>
        <v>0</v>
      </c>
      <c r="D4792" s="46">
        <f>(Ações!$O4792)/0.06</f>
        <v>0</v>
      </c>
      <c r="E4792" s="47">
        <f>IFERROR((Ações!$F4792-Ações!$K4792)/Ações!$F4792,0)</f>
        <v>-5.672725087290293</v>
      </c>
      <c r="F4792" s="46">
        <f>IF(OR(Ações!$N4792&lt;0,Ações!$M4792&lt;0),"",(22.5*Ações!$M4792*Ações!$N4792)^0.5)</f>
        <v>13.691557617743863</v>
      </c>
      <c r="G4792" s="47">
        <f>IFERROR((Ações!$H4792-Ações!$K4792)/Ações!$H4792,0)</f>
        <v>0</v>
      </c>
      <c r="H4792" s="48">
        <f>IFERROR(Ações!$I4792/(Ações!$P4792-Table_1[[#This Row],[CAGR LUCRO 5A]]),0)</f>
        <v>0</v>
      </c>
      <c r="I4792" s="48">
        <f>IF(Ações!$S4792&lt;0,"",Ações!$O4792*(1+Ações!$S4792))</f>
        <v>0</v>
      </c>
      <c r="J4792" s="49">
        <f>IFERROR(IF(Ações!$B4792="","",(VLOOKUP(Table_1[[#This Row],[AÇÕES]],'Dados Status Invest STOCKS'!A4778:AD5393,4)/Table_1[[#This Row],[LPA]]))/100,0)</f>
        <v>1.0153684210526317</v>
      </c>
      <c r="K4792" s="64">
        <f>IFERROR(IF(Ações!$B4792="","",VLOOKUP(Table_1[[#This Row],[AÇÕES]],'Dados Status Invest STOCKS'!A4778:AD5393,2)),0)</f>
        <v>91.36</v>
      </c>
      <c r="L4792" s="65">
        <f>IFERROR(IF(Ações!$B4792="","",VLOOKUP(Table_1[[#This Row],[AÇÕES]],'Dados Status Invest STOCKS'!A4778:AD5393,3)/100),0)</f>
        <v>0</v>
      </c>
      <c r="M4792" s="66">
        <f>IFERROR(IF(Ações!$B4792="","",VLOOKUP(Table_1[[#This Row],[AÇÕES]],'Dados Status Invest STOCKS'!A4778:AD5393,28)),0)</f>
        <v>0.95</v>
      </c>
      <c r="N4792" s="66">
        <f>IFERROR(IF(Ações!$B4792="","",VLOOKUP(Table_1[[#This Row],[AÇÕES]],'Dados Status Invest STOCKS'!A4778:AD5393,27)),0)</f>
        <v>8.77</v>
      </c>
      <c r="O4792" s="66">
        <f>IFERROR(IF(Ações!$L4792="","",Ações!$K4792*Ações!$L4792),0)</f>
        <v>0</v>
      </c>
      <c r="P4792" s="67">
        <f t="shared" si="74"/>
        <v>0.06</v>
      </c>
      <c r="Q4792" s="67">
        <f>IFERROR(Ações!$O4792/Ações!$M4792,0)</f>
        <v>0</v>
      </c>
      <c r="R4792" s="67">
        <f>IFERROR(IF(Ações!$B4792="","",VLOOKUP(Table_1[[#This Row],[AÇÕES]],'Dados Status Invest STOCKS'!A4778:AD5393,18)/100),0)</f>
        <v>0.10779999999999999</v>
      </c>
      <c r="S4792" s="65">
        <f>IFERROR(IF(Ações!$B4792="","",VLOOKUP(Table_1[[#This Row],[AÇÕES]],'Dados Status Invest STOCKS'!A4778:AD5393,25)/100),0)</f>
        <v>0</v>
      </c>
      <c r="T4792" s="67">
        <f>(1-Ações!$Q4792)*Ações!$R4792</f>
        <v>0.10779999999999999</v>
      </c>
      <c r="U4792" s="68">
        <f>IF(Ações!$S4792=0,Ações!$T4792,IF(Ações!$T4792=0,Ações!$S4792,AVERAGE(Ações!$S4792,Ações!$T4792)))</f>
        <v>0.10779999999999999</v>
      </c>
    </row>
    <row r="4793" spans="2:21" ht="15" customHeight="1" x14ac:dyDescent="0.2">
      <c r="B4793" s="63" t="str">
        <f>IFERROR('Dados Status Invest STOCKS'!A4780,"-")</f>
        <v>UPWK</v>
      </c>
      <c r="C4793" s="45">
        <f>IFERROR((Ações!$D4793-Ações!$K4793)/Ações!$D4793,0)</f>
        <v>0</v>
      </c>
      <c r="D4793" s="46">
        <f>(Ações!$O4793)/0.06</f>
        <v>0</v>
      </c>
      <c r="E4793" s="47">
        <f>IFERROR((Ações!$F4793-Ações!$K4793)/Ações!$F4793,0)</f>
        <v>0</v>
      </c>
      <c r="F4793" s="46" t="str">
        <f>IF(OR(Ações!$N4793&lt;0,Ações!$M4793&lt;0),"",(22.5*Ações!$M4793*Ações!$N4793)^0.5)</f>
        <v/>
      </c>
      <c r="G4793" s="47">
        <f>IFERROR((Ações!$H4793-Ações!$K4793)/Ações!$H4793,0)</f>
        <v>0</v>
      </c>
      <c r="H4793" s="48">
        <f>IFERROR(Ações!$I4793/(Ações!$P4793-Table_1[[#This Row],[CAGR LUCRO 5A]]),0)</f>
        <v>0</v>
      </c>
      <c r="I4793" s="48">
        <f>IF(Ações!$S4793&lt;0,"",Ações!$O4793*(1+Ações!$S4793))</f>
        <v>0</v>
      </c>
      <c r="J4793" s="49">
        <f>IFERROR(IF(Ações!$B4793="","",(VLOOKUP(Table_1[[#This Row],[AÇÕES]],'Dados Status Invest STOCKS'!A4779:AD5394,4)/Table_1[[#This Row],[LPA]]))/100,0)</f>
        <v>3.9084615384615389</v>
      </c>
      <c r="K4793" s="64">
        <f>IFERROR(IF(Ações!$B4793="","",VLOOKUP(Table_1[[#This Row],[AÇÕES]],'Dados Status Invest STOCKS'!A4779:AD5394,2)),0)</f>
        <v>25.96</v>
      </c>
      <c r="L4793" s="65">
        <f>IFERROR(IF(Ações!$B4793="","",VLOOKUP(Table_1[[#This Row],[AÇÕES]],'Dados Status Invest STOCKS'!A4779:AD5394,3)/100),0)</f>
        <v>0</v>
      </c>
      <c r="M4793" s="66">
        <f>IFERROR(IF(Ações!$B4793="","",VLOOKUP(Table_1[[#This Row],[AÇÕES]],'Dados Status Invest STOCKS'!A4779:AD5394,28)),0)</f>
        <v>-0.26</v>
      </c>
      <c r="N4793" s="66">
        <f>IFERROR(IF(Ações!$B4793="","",VLOOKUP(Table_1[[#This Row],[AÇÕES]],'Dados Status Invest STOCKS'!A4779:AD5394,27)),0)</f>
        <v>2.0699999999999998</v>
      </c>
      <c r="O4793" s="66">
        <f>IFERROR(IF(Ações!$L4793="","",Ações!$K4793*Ações!$L4793),0)</f>
        <v>0</v>
      </c>
      <c r="P4793" s="67">
        <f t="shared" si="74"/>
        <v>0.06</v>
      </c>
      <c r="Q4793" s="67">
        <f>IFERROR(Ações!$O4793/Ações!$M4793,0)</f>
        <v>0</v>
      </c>
      <c r="R4793" s="67">
        <f>IFERROR(IF(Ações!$B4793="","",VLOOKUP(Table_1[[#This Row],[AÇÕES]],'Dados Status Invest STOCKS'!A4779:AD5394,18)/100),0)</f>
        <v>-0.12369999999999999</v>
      </c>
      <c r="S4793" s="65">
        <f>IFERROR(IF(Ações!$B4793="","",VLOOKUP(Table_1[[#This Row],[AÇÕES]],'Dados Status Invest STOCKS'!A4779:AD5394,25)/100),0)</f>
        <v>0</v>
      </c>
      <c r="T4793" s="67">
        <f>(1-Ações!$Q4793)*Ações!$R4793</f>
        <v>-0.12369999999999999</v>
      </c>
      <c r="U4793" s="68">
        <f>IF(Ações!$S4793=0,Ações!$T4793,IF(Ações!$T4793=0,Ações!$S4793,AVERAGE(Ações!$S4793,Ações!$T4793)))</f>
        <v>-0.12369999999999999</v>
      </c>
    </row>
    <row r="4794" spans="2:21" ht="15" customHeight="1" x14ac:dyDescent="0.2">
      <c r="B4794" s="63" t="str">
        <f>IFERROR('Dados Status Invest STOCKS'!A4781,"-")</f>
        <v>URBN</v>
      </c>
      <c r="C4794" s="45">
        <f>IFERROR((Ações!$D4794-Ações!$K4794)/Ações!$D4794,0)</f>
        <v>0</v>
      </c>
      <c r="D4794" s="46">
        <f>(Ações!$O4794)/0.06</f>
        <v>0</v>
      </c>
      <c r="E4794" s="47">
        <f>IFERROR((Ações!$F4794-Ações!$K4794)/Ações!$F4794,0)</f>
        <v>0.91576514170987555</v>
      </c>
      <c r="F4794" s="46">
        <f>IF(OR(Ações!$N4794&lt;0,Ações!$M4794&lt;0),"",(22.5*Ações!$M4794*Ações!$N4794)^0.5)</f>
        <v>343.91937718017579</v>
      </c>
      <c r="G4794" s="47">
        <f>IFERROR((Ações!$H4794-Ações!$K4794)/Ações!$H4794,0)</f>
        <v>0</v>
      </c>
      <c r="H4794" s="48">
        <f>IFERROR(Ações!$I4794/(Ações!$P4794-Table_1[[#This Row],[CAGR LUCRO 5A]]),0)</f>
        <v>0</v>
      </c>
      <c r="I4794" s="48" t="str">
        <f>IF(Ações!$S4794&lt;0,"",Ações!$O4794*(1+Ações!$S4794))</f>
        <v/>
      </c>
      <c r="J4794" s="49">
        <f>IFERROR(IF(Ações!$B4794="","",(VLOOKUP(Table_1[[#This Row],[AÇÕES]],'Dados Status Invest STOCKS'!A4780:AD5395,4)/Table_1[[#This Row],[LPA]]))/100,0)</f>
        <v>3.3936267689279535E-6</v>
      </c>
      <c r="K4794" s="64">
        <f>IFERROR(IF(Ações!$B4794="","",VLOOKUP(Table_1[[#This Row],[AÇÕES]],'Dados Status Invest STOCKS'!A4780:AD5395,2)),0)</f>
        <v>28.97</v>
      </c>
      <c r="L4794" s="65">
        <f>IFERROR(IF(Ações!$B4794="","",VLOOKUP(Table_1[[#This Row],[AÇÕES]],'Dados Status Invest STOCKS'!A4780:AD5395,3)/100),0)</f>
        <v>0</v>
      </c>
      <c r="M4794" s="66">
        <f>IFERROR(IF(Ações!$B4794="","",VLOOKUP(Table_1[[#This Row],[AÇÕES]],'Dados Status Invest STOCKS'!A4780:AD5395,28)),0)</f>
        <v>294.67</v>
      </c>
      <c r="N4794" s="66">
        <f>IFERROR(IF(Ações!$B4794="","",VLOOKUP(Table_1[[#This Row],[AÇÕES]],'Dados Status Invest STOCKS'!A4780:AD5395,27)),0)</f>
        <v>17.84</v>
      </c>
      <c r="O4794" s="66">
        <f>IFERROR(IF(Ações!$L4794="","",Ações!$K4794*Ações!$L4794),0)</f>
        <v>0</v>
      </c>
      <c r="P4794" s="67">
        <f t="shared" si="74"/>
        <v>0.06</v>
      </c>
      <c r="Q4794" s="67">
        <f>IFERROR(Ações!$O4794/Ações!$M4794,0)</f>
        <v>0</v>
      </c>
      <c r="R4794" s="67">
        <f>IFERROR(IF(Ações!$B4794="","",VLOOKUP(Table_1[[#This Row],[AÇÕES]],'Dados Status Invest STOCKS'!A4780:AD5395,18)/100),0)</f>
        <v>16.512899999999998</v>
      </c>
      <c r="S4794" s="65">
        <f>IFERROR(IF(Ações!$B4794="","",VLOOKUP(Table_1[[#This Row],[AÇÕES]],'Dados Status Invest STOCKS'!A4780:AD5395,25)/100),0)</f>
        <v>-0.64670000000000005</v>
      </c>
      <c r="T4794" s="67">
        <f>(1-Ações!$Q4794)*Ações!$R4794</f>
        <v>16.512899999999998</v>
      </c>
      <c r="U4794" s="68">
        <f>IF(Ações!$S4794=0,Ações!$T4794,IF(Ações!$T4794=0,Ações!$S4794,AVERAGE(Ações!$S4794,Ações!$T4794)))</f>
        <v>7.9330999999999996</v>
      </c>
    </row>
    <row r="4795" spans="2:21" ht="15" customHeight="1" x14ac:dyDescent="0.2">
      <c r="B4795" s="63" t="str">
        <f>IFERROR('Dados Status Invest STOCKS'!A4782,"-")</f>
        <v>URGN</v>
      </c>
      <c r="C4795" s="45">
        <f>IFERROR((Ações!$D4795-Ações!$K4795)/Ações!$D4795,0)</f>
        <v>0</v>
      </c>
      <c r="D4795" s="46">
        <f>(Ações!$O4795)/0.06</f>
        <v>0</v>
      </c>
      <c r="E4795" s="47">
        <f>IFERROR((Ações!$F4795-Ações!$K4795)/Ações!$F4795,0)</f>
        <v>0</v>
      </c>
      <c r="F4795" s="46" t="str">
        <f>IF(OR(Ações!$N4795&lt;0,Ações!$M4795&lt;0),"",(22.5*Ações!$M4795*Ações!$N4795)^0.5)</f>
        <v/>
      </c>
      <c r="G4795" s="47">
        <f>IFERROR((Ações!$H4795-Ações!$K4795)/Ações!$H4795,0)</f>
        <v>0</v>
      </c>
      <c r="H4795" s="48">
        <f>IFERROR(Ações!$I4795/(Ações!$P4795-Table_1[[#This Row],[CAGR LUCRO 5A]]),0)</f>
        <v>0</v>
      </c>
      <c r="I4795" s="48">
        <f>IF(Ações!$S4795&lt;0,"",Ações!$O4795*(1+Ações!$S4795))</f>
        <v>0</v>
      </c>
      <c r="J4795" s="49">
        <f>IFERROR(IF(Ações!$B4795="","",(VLOOKUP(Table_1[[#This Row],[AÇÕES]],'Dados Status Invest STOCKS'!A4781:AD5396,4)/Table_1[[#This Row],[LPA]]))/100,0)</f>
        <v>3.174603174603175E-3</v>
      </c>
      <c r="K4795" s="64">
        <f>IFERROR(IF(Ações!$B4795="","",VLOOKUP(Table_1[[#This Row],[AÇÕES]],'Dados Status Invest STOCKS'!A4781:AD5396,2)),0)</f>
        <v>8.02</v>
      </c>
      <c r="L4795" s="65">
        <f>IFERROR(IF(Ações!$B4795="","",VLOOKUP(Table_1[[#This Row],[AÇÕES]],'Dados Status Invest STOCKS'!A4781:AD5396,3)/100),0)</f>
        <v>0</v>
      </c>
      <c r="M4795" s="66">
        <f>IFERROR(IF(Ações!$B4795="","",VLOOKUP(Table_1[[#This Row],[AÇÕES]],'Dados Status Invest STOCKS'!A4781:AD5396,28)),0)</f>
        <v>-5.04</v>
      </c>
      <c r="N4795" s="66">
        <f>IFERROR(IF(Ações!$B4795="","",VLOOKUP(Table_1[[#This Row],[AÇÕES]],'Dados Status Invest STOCKS'!A4781:AD5396,27)),0)</f>
        <v>1.41</v>
      </c>
      <c r="O4795" s="66">
        <f>IFERROR(IF(Ações!$L4795="","",Ações!$K4795*Ações!$L4795),0)</f>
        <v>0</v>
      </c>
      <c r="P4795" s="67">
        <f t="shared" si="74"/>
        <v>0.06</v>
      </c>
      <c r="Q4795" s="67">
        <f>IFERROR(Ações!$O4795/Ações!$M4795,0)</f>
        <v>0</v>
      </c>
      <c r="R4795" s="67">
        <f>IFERROR(IF(Ações!$B4795="","",VLOOKUP(Table_1[[#This Row],[AÇÕES]],'Dados Status Invest STOCKS'!A4781:AD5396,18)/100),0)</f>
        <v>-3.5797000000000003</v>
      </c>
      <c r="S4795" s="65">
        <f>IFERROR(IF(Ações!$B4795="","",VLOOKUP(Table_1[[#This Row],[AÇÕES]],'Dados Status Invest STOCKS'!A4781:AD5396,25)/100),0)</f>
        <v>0</v>
      </c>
      <c r="T4795" s="67">
        <f>(1-Ações!$Q4795)*Ações!$R4795</f>
        <v>-3.5797000000000003</v>
      </c>
      <c r="U4795" s="68">
        <f>IF(Ações!$S4795=0,Ações!$T4795,IF(Ações!$T4795=0,Ações!$S4795,AVERAGE(Ações!$S4795,Ações!$T4795)))</f>
        <v>-3.5797000000000003</v>
      </c>
    </row>
    <row r="4796" spans="2:21" ht="15" customHeight="1" x14ac:dyDescent="0.2">
      <c r="B4796" s="63" t="str">
        <f>IFERROR('Dados Status Invest STOCKS'!A4783,"-")</f>
        <v>URI</v>
      </c>
      <c r="C4796" s="45">
        <f>IFERROR((Ações!$D4796-Ações!$K4796)/Ações!$D4796,0)</f>
        <v>0</v>
      </c>
      <c r="D4796" s="46">
        <f>(Ações!$O4796)/0.06</f>
        <v>0</v>
      </c>
      <c r="E4796" s="47">
        <f>IFERROR((Ações!$F4796-Ações!$K4796)/Ações!$F4796,0)</f>
        <v>-0.85614130067541849</v>
      </c>
      <c r="F4796" s="46">
        <f>IF(OR(Ações!$N4796&lt;0,Ações!$M4796&lt;0),"",(22.5*Ações!$M4796*Ações!$N4796)^0.5)</f>
        <v>168.19301412365499</v>
      </c>
      <c r="G4796" s="47">
        <f>IFERROR((Ações!$H4796-Ações!$K4796)/Ações!$H4796,0)</f>
        <v>0</v>
      </c>
      <c r="H4796" s="48">
        <f>IFERROR(Ações!$I4796/(Ações!$P4796-Table_1[[#This Row],[CAGR LUCRO 5A]]),0)</f>
        <v>0</v>
      </c>
      <c r="I4796" s="48">
        <f>IF(Ações!$S4796&lt;0,"",Ações!$O4796*(1+Ações!$S4796))</f>
        <v>0</v>
      </c>
      <c r="J4796" s="49">
        <f>IFERROR(IF(Ações!$B4796="","",(VLOOKUP(Table_1[[#This Row],[AÇÕES]],'Dados Status Invest STOCKS'!A4782:AD5397,4)/Table_1[[#This Row],[LPA]]))/100,0)</f>
        <v>1.1325301204819276E-2</v>
      </c>
      <c r="K4796" s="64">
        <f>IFERROR(IF(Ações!$B4796="","",VLOOKUP(Table_1[[#This Row],[AÇÕES]],'Dados Status Invest STOCKS'!A4782:AD5397,2)),0)</f>
        <v>312.19</v>
      </c>
      <c r="L4796" s="65">
        <f>IFERROR(IF(Ações!$B4796="","",VLOOKUP(Table_1[[#This Row],[AÇÕES]],'Dados Status Invest STOCKS'!A4782:AD5397,3)/100),0)</f>
        <v>0</v>
      </c>
      <c r="M4796" s="66">
        <f>IFERROR(IF(Ações!$B4796="","",VLOOKUP(Table_1[[#This Row],[AÇÕES]],'Dados Status Invest STOCKS'!A4782:AD5397,28)),0)</f>
        <v>16.600000000000001</v>
      </c>
      <c r="N4796" s="66">
        <f>IFERROR(IF(Ações!$B4796="","",VLOOKUP(Table_1[[#This Row],[AÇÕES]],'Dados Status Invest STOCKS'!A4782:AD5397,27)),0)</f>
        <v>75.739999999999995</v>
      </c>
      <c r="O4796" s="66">
        <f>IFERROR(IF(Ações!$L4796="","",Ações!$K4796*Ações!$L4796),0)</f>
        <v>0</v>
      </c>
      <c r="P4796" s="67">
        <f t="shared" si="74"/>
        <v>0.06</v>
      </c>
      <c r="Q4796" s="67">
        <f>IFERROR(Ações!$O4796/Ações!$M4796,0)</f>
        <v>0</v>
      </c>
      <c r="R4796" s="67">
        <f>IFERROR(IF(Ações!$B4796="","",VLOOKUP(Table_1[[#This Row],[AÇÕES]],'Dados Status Invest STOCKS'!A4782:AD5397,18)/100),0)</f>
        <v>0.21920000000000001</v>
      </c>
      <c r="S4796" s="65">
        <f>IFERROR(IF(Ações!$B4796="","",VLOOKUP(Table_1[[#This Row],[AÇÕES]],'Dados Status Invest STOCKS'!A4782:AD5397,25)/100),0)</f>
        <v>8.7499999999999994E-2</v>
      </c>
      <c r="T4796" s="67">
        <f>(1-Ações!$Q4796)*Ações!$R4796</f>
        <v>0.21920000000000001</v>
      </c>
      <c r="U4796" s="68">
        <f>IF(Ações!$S4796=0,Ações!$T4796,IF(Ações!$T4796=0,Ações!$S4796,AVERAGE(Ações!$S4796,Ações!$T4796)))</f>
        <v>0.15334999999999999</v>
      </c>
    </row>
    <row r="4797" spans="2:21" ht="15" customHeight="1" x14ac:dyDescent="0.2">
      <c r="B4797" s="63" t="str">
        <f>IFERROR('Dados Status Invest STOCKS'!A4784,"-")</f>
        <v>UROV</v>
      </c>
      <c r="C4797" s="45">
        <f>IFERROR((Ações!$D4797-Ações!$K4797)/Ações!$D4797,0)</f>
        <v>0</v>
      </c>
      <c r="D4797" s="46">
        <f>(Ações!$O4797)/0.06</f>
        <v>0</v>
      </c>
      <c r="E4797" s="47">
        <f>IFERROR((Ações!$F4797-Ações!$K4797)/Ações!$F4797,0)</f>
        <v>0</v>
      </c>
      <c r="F4797" s="46" t="str">
        <f>IF(OR(Ações!$N4797&lt;0,Ações!$M4797&lt;0),"",(22.5*Ações!$M4797*Ações!$N4797)^0.5)</f>
        <v/>
      </c>
      <c r="G4797" s="47">
        <f>IFERROR((Ações!$H4797-Ações!$K4797)/Ações!$H4797,0)</f>
        <v>0</v>
      </c>
      <c r="H4797" s="48">
        <f>IFERROR(Ações!$I4797/(Ações!$P4797-Table_1[[#This Row],[CAGR LUCRO 5A]]),0)</f>
        <v>0</v>
      </c>
      <c r="I4797" s="48">
        <f>IF(Ações!$S4797&lt;0,"",Ações!$O4797*(1+Ações!$S4797))</f>
        <v>0</v>
      </c>
      <c r="J4797" s="49">
        <f>IFERROR(IF(Ações!$B4797="","",(VLOOKUP(Table_1[[#This Row],[AÇÕES]],'Dados Status Invest STOCKS'!A4783:AD5398,4)/Table_1[[#This Row],[LPA]]))/100,0)</f>
        <v>0</v>
      </c>
      <c r="K4797" s="64">
        <f>IFERROR(IF(Ações!$B4797="","",VLOOKUP(Table_1[[#This Row],[AÇÕES]],'Dados Status Invest STOCKS'!A4783:AD5398,2)),0)</f>
        <v>16.239999999999998</v>
      </c>
      <c r="L4797" s="65">
        <f>IFERROR(IF(Ações!$B4797="","",VLOOKUP(Table_1[[#This Row],[AÇÕES]],'Dados Status Invest STOCKS'!A4783:AD5398,3)/100),0)</f>
        <v>0</v>
      </c>
      <c r="M4797" s="66">
        <f>IFERROR(IF(Ações!$B4797="","",VLOOKUP(Table_1[[#This Row],[AÇÕES]],'Dados Status Invest STOCKS'!A4783:AD5398,28)),0)</f>
        <v>-4999.76</v>
      </c>
      <c r="N4797" s="66">
        <f>IFERROR(IF(Ações!$B4797="","",VLOOKUP(Table_1[[#This Row],[AÇÕES]],'Dados Status Invest STOCKS'!A4783:AD5398,27)),0)</f>
        <v>-4447.2700000000004</v>
      </c>
      <c r="O4797" s="66">
        <f>IFERROR(IF(Ações!$L4797="","",Ações!$K4797*Ações!$L4797),0)</f>
        <v>0</v>
      </c>
      <c r="P4797" s="67">
        <f t="shared" si="74"/>
        <v>0.06</v>
      </c>
      <c r="Q4797" s="67">
        <f>IFERROR(Ações!$O4797/Ações!$M4797,0)</f>
        <v>0</v>
      </c>
      <c r="R4797" s="67">
        <f>IFERROR(IF(Ações!$B4797="","",VLOOKUP(Table_1[[#This Row],[AÇÕES]],'Dados Status Invest STOCKS'!A4783:AD5398,18)/100),0)</f>
        <v>-1.1242000000000001</v>
      </c>
      <c r="S4797" s="65">
        <f>IFERROR(IF(Ações!$B4797="","",VLOOKUP(Table_1[[#This Row],[AÇÕES]],'Dados Status Invest STOCKS'!A4783:AD5398,25)/100),0)</f>
        <v>0</v>
      </c>
      <c r="T4797" s="67">
        <f>(1-Ações!$Q4797)*Ações!$R4797</f>
        <v>-1.1242000000000001</v>
      </c>
      <c r="U4797" s="68">
        <f>IF(Ações!$S4797=0,Ações!$T4797,IF(Ações!$T4797=0,Ações!$S4797,AVERAGE(Ações!$S4797,Ações!$T4797)))</f>
        <v>-1.1242000000000001</v>
      </c>
    </row>
    <row r="4798" spans="2:21" ht="15" customHeight="1" x14ac:dyDescent="0.2">
      <c r="B4798" s="63" t="str">
        <f>IFERROR('Dados Status Invest STOCKS'!A4785,"-")</f>
        <v>USAC</v>
      </c>
      <c r="C4798" s="45">
        <f>IFERROR((Ações!$D4798-Ações!$K4798)/Ações!$D4798,0)</f>
        <v>0.55022488755622179</v>
      </c>
      <c r="D4798" s="46">
        <f>(Ações!$O4798)/0.06</f>
        <v>34.995266666666666</v>
      </c>
      <c r="E4798" s="47">
        <f>IFERROR((Ações!$F4798-Ações!$K4798)/Ações!$F4798,0)</f>
        <v>0</v>
      </c>
      <c r="F4798" s="46">
        <f>IF(OR(Ações!$N4798&lt;0,Ações!$M4798&lt;0),"",(22.5*Ações!$M4798*Ações!$N4798)^0.5)</f>
        <v>0</v>
      </c>
      <c r="G4798" s="47">
        <f>IFERROR((Ações!$H4798-Ações!$K4798)/Ações!$H4798,0)</f>
        <v>0.55022488755622179</v>
      </c>
      <c r="H4798" s="48">
        <f>IFERROR(Ações!$I4798/(Ações!$P4798-Table_1[[#This Row],[CAGR LUCRO 5A]]),0)</f>
        <v>34.995266666666666</v>
      </c>
      <c r="I4798" s="48">
        <f>IF(Ações!$S4798&lt;0,"",Ações!$O4798*(1+Ações!$S4798))</f>
        <v>2.0997159999999999</v>
      </c>
      <c r="J4798" s="49">
        <f>IFERROR(IF(Ações!$B4798="","",(VLOOKUP(Table_1[[#This Row],[AÇÕES]],'Dados Status Invest STOCKS'!A4784:AD5399,4)/Table_1[[#This Row],[LPA]]))/100,0)</f>
        <v>44.686666666666667</v>
      </c>
      <c r="K4798" s="64">
        <f>IFERROR(IF(Ações!$B4798="","",VLOOKUP(Table_1[[#This Row],[AÇÕES]],'Dados Status Invest STOCKS'!A4784:AD5399,2)),0)</f>
        <v>15.74</v>
      </c>
      <c r="L4798" s="65">
        <f>IFERROR(IF(Ações!$B4798="","",VLOOKUP(Table_1[[#This Row],[AÇÕES]],'Dados Status Invest STOCKS'!A4784:AD5399,3)/100),0)</f>
        <v>0.13339999999999999</v>
      </c>
      <c r="M4798" s="66">
        <f>IFERROR(IF(Ações!$B4798="","",VLOOKUP(Table_1[[#This Row],[AÇÕES]],'Dados Status Invest STOCKS'!A4784:AD5399,28)),0)</f>
        <v>0.06</v>
      </c>
      <c r="N4798" s="66">
        <f>IFERROR(IF(Ações!$B4798="","",VLOOKUP(Table_1[[#This Row],[AÇÕES]],'Dados Status Invest STOCKS'!A4784:AD5399,27)),0)</f>
        <v>0</v>
      </c>
      <c r="O4798" s="66">
        <f>IFERROR(IF(Ações!$L4798="","",Ações!$K4798*Ações!$L4798),0)</f>
        <v>2.0997159999999999</v>
      </c>
      <c r="P4798" s="67">
        <f t="shared" si="74"/>
        <v>0.06</v>
      </c>
      <c r="Q4798" s="67">
        <f>IFERROR(Ações!$O4798/Ações!$M4798,0)</f>
        <v>34.995266666666666</v>
      </c>
      <c r="R4798" s="67">
        <f>IFERROR(IF(Ações!$B4798="","",VLOOKUP(Table_1[[#This Row],[AÇÕES]],'Dados Status Invest STOCKS'!A4784:AD5399,18)/100),0)</f>
        <v>0</v>
      </c>
      <c r="S4798" s="65">
        <f>IFERROR(IF(Ações!$B4798="","",VLOOKUP(Table_1[[#This Row],[AÇÕES]],'Dados Status Invest STOCKS'!A4784:AD5399,25)/100),0)</f>
        <v>0</v>
      </c>
      <c r="T4798" s="67">
        <f>(1-Ações!$Q4798)*Ações!$R4798</f>
        <v>0</v>
      </c>
      <c r="U4798" s="68">
        <f>IF(Ações!$S4798=0,Ações!$T4798,IF(Ações!$T4798=0,Ações!$S4798,AVERAGE(Ações!$S4798,Ações!$T4798)))</f>
        <v>0</v>
      </c>
    </row>
    <row r="4799" spans="2:21" ht="15" customHeight="1" x14ac:dyDescent="0.2">
      <c r="B4799" s="63" t="str">
        <f>IFERROR('Dados Status Invest STOCKS'!A4786,"-")</f>
        <v>USAK</v>
      </c>
      <c r="C4799" s="45">
        <f>IFERROR((Ações!$D4799-Ações!$K4799)/Ações!$D4799,0)</f>
        <v>0</v>
      </c>
      <c r="D4799" s="46">
        <f>(Ações!$O4799)/0.06</f>
        <v>0</v>
      </c>
      <c r="E4799" s="47">
        <f>IFERROR((Ações!$F4799-Ações!$K4799)/Ações!$F4799,0)</f>
        <v>0.19164613063387137</v>
      </c>
      <c r="F4799" s="46">
        <f>IF(OR(Ações!$N4799&lt;0,Ações!$M4799&lt;0),"",(22.5*Ações!$M4799*Ações!$N4799)^0.5)</f>
        <v>22.83653323076863</v>
      </c>
      <c r="G4799" s="47">
        <f>IFERROR((Ações!$H4799-Ações!$K4799)/Ações!$H4799,0)</f>
        <v>0</v>
      </c>
      <c r="H4799" s="48">
        <f>IFERROR(Ações!$I4799/(Ações!$P4799-Table_1[[#This Row],[CAGR LUCRO 5A]]),0)</f>
        <v>0</v>
      </c>
      <c r="I4799" s="48" t="str">
        <f>IF(Ações!$S4799&lt;0,"",Ações!$O4799*(1+Ações!$S4799))</f>
        <v/>
      </c>
      <c r="J4799" s="49">
        <f>IFERROR(IF(Ações!$B4799="","",(VLOOKUP(Table_1[[#This Row],[AÇÕES]],'Dados Status Invest STOCKS'!A4785:AD5400,4)/Table_1[[#This Row],[LPA]]))/100,0)</f>
        <v>4.2344497607655504E-2</v>
      </c>
      <c r="K4799" s="64">
        <f>IFERROR(IF(Ações!$B4799="","",VLOOKUP(Table_1[[#This Row],[AÇÕES]],'Dados Status Invest STOCKS'!A4785:AD5400,2)),0)</f>
        <v>18.46</v>
      </c>
      <c r="L4799" s="65">
        <f>IFERROR(IF(Ações!$B4799="","",VLOOKUP(Table_1[[#This Row],[AÇÕES]],'Dados Status Invest STOCKS'!A4785:AD5400,3)/100),0)</f>
        <v>0</v>
      </c>
      <c r="M4799" s="66">
        <f>IFERROR(IF(Ações!$B4799="","",VLOOKUP(Table_1[[#This Row],[AÇÕES]],'Dados Status Invest STOCKS'!A4785:AD5400,28)),0)</f>
        <v>2.09</v>
      </c>
      <c r="N4799" s="66">
        <f>IFERROR(IF(Ações!$B4799="","",VLOOKUP(Table_1[[#This Row],[AÇÕES]],'Dados Status Invest STOCKS'!A4785:AD5400,27)),0)</f>
        <v>11.09</v>
      </c>
      <c r="O4799" s="66">
        <f>IFERROR(IF(Ações!$L4799="","",Ações!$K4799*Ações!$L4799),0)</f>
        <v>0</v>
      </c>
      <c r="P4799" s="67">
        <f t="shared" si="74"/>
        <v>0.06</v>
      </c>
      <c r="Q4799" s="67">
        <f>IFERROR(Ações!$O4799/Ações!$M4799,0)</f>
        <v>0</v>
      </c>
      <c r="R4799" s="67">
        <f>IFERROR(IF(Ações!$B4799="","",VLOOKUP(Table_1[[#This Row],[AÇÕES]],'Dados Status Invest STOCKS'!A4785:AD5400,18)/100),0)</f>
        <v>0.188</v>
      </c>
      <c r="S4799" s="65">
        <f>IFERROR(IF(Ações!$B4799="","",VLOOKUP(Table_1[[#This Row],[AÇÕES]],'Dados Status Invest STOCKS'!A4785:AD5400,25)/100),0)</f>
        <v>-0.15579999999999999</v>
      </c>
      <c r="T4799" s="67">
        <f>(1-Ações!$Q4799)*Ações!$R4799</f>
        <v>0.188</v>
      </c>
      <c r="U4799" s="68">
        <f>IF(Ações!$S4799=0,Ações!$T4799,IF(Ações!$T4799=0,Ações!$S4799,AVERAGE(Ações!$S4799,Ações!$T4799)))</f>
        <v>1.6100000000000003E-2</v>
      </c>
    </row>
    <row r="4800" spans="2:21" ht="15" customHeight="1" x14ac:dyDescent="0.2">
      <c r="B4800" s="63" t="str">
        <f>IFERROR('Dados Status Invest STOCKS'!A4787,"-")</f>
        <v>USAP</v>
      </c>
      <c r="C4800" s="45">
        <f>IFERROR((Ações!$D4800-Ações!$K4800)/Ações!$D4800,0)</f>
        <v>0</v>
      </c>
      <c r="D4800" s="46">
        <f>(Ações!$O4800)/0.06</f>
        <v>0</v>
      </c>
      <c r="E4800" s="47">
        <f>IFERROR((Ações!$F4800-Ações!$K4800)/Ações!$F4800,0)</f>
        <v>0</v>
      </c>
      <c r="F4800" s="46" t="str">
        <f>IF(OR(Ações!$N4800&lt;0,Ações!$M4800&lt;0),"",(22.5*Ações!$M4800*Ações!$N4800)^0.5)</f>
        <v/>
      </c>
      <c r="G4800" s="47">
        <f>IFERROR((Ações!$H4800-Ações!$K4800)/Ações!$H4800,0)</f>
        <v>0</v>
      </c>
      <c r="H4800" s="48">
        <f>IFERROR(Ações!$I4800/(Ações!$P4800-Table_1[[#This Row],[CAGR LUCRO 5A]]),0)</f>
        <v>0</v>
      </c>
      <c r="I4800" s="48">
        <f>IF(Ações!$S4800&lt;0,"",Ações!$O4800*(1+Ações!$S4800))</f>
        <v>0</v>
      </c>
      <c r="J4800" s="49">
        <f>IFERROR(IF(Ações!$B4800="","",(VLOOKUP(Table_1[[#This Row],[AÇÕES]],'Dados Status Invest STOCKS'!A4786:AD5401,4)/Table_1[[#This Row],[LPA]]))/100,0)</f>
        <v>0.16111111111111109</v>
      </c>
      <c r="K4800" s="64">
        <f>IFERROR(IF(Ações!$B4800="","",VLOOKUP(Table_1[[#This Row],[AÇÕES]],'Dados Status Invest STOCKS'!A4786:AD5401,2)),0)</f>
        <v>8.36</v>
      </c>
      <c r="L4800" s="65">
        <f>IFERROR(IF(Ações!$B4800="","",VLOOKUP(Table_1[[#This Row],[AÇÕES]],'Dados Status Invest STOCKS'!A4786:AD5401,3)/100),0)</f>
        <v>0</v>
      </c>
      <c r="M4800" s="66">
        <f>IFERROR(IF(Ações!$B4800="","",VLOOKUP(Table_1[[#This Row],[AÇÕES]],'Dados Status Invest STOCKS'!A4786:AD5401,28)),0)</f>
        <v>-0.72</v>
      </c>
      <c r="N4800" s="66">
        <f>IFERROR(IF(Ações!$B4800="","",VLOOKUP(Table_1[[#This Row],[AÇÕES]],'Dados Status Invest STOCKS'!A4786:AD5401,27)),0)</f>
        <v>25.48</v>
      </c>
      <c r="O4800" s="66">
        <f>IFERROR(IF(Ações!$L4800="","",Ações!$K4800*Ações!$L4800),0)</f>
        <v>0</v>
      </c>
      <c r="P4800" s="67">
        <f t="shared" si="74"/>
        <v>0.06</v>
      </c>
      <c r="Q4800" s="67">
        <f>IFERROR(Ações!$O4800/Ações!$M4800,0)</f>
        <v>0</v>
      </c>
      <c r="R4800" s="67">
        <f>IFERROR(IF(Ações!$B4800="","",VLOOKUP(Table_1[[#This Row],[AÇÕES]],'Dados Status Invest STOCKS'!A4786:AD5401,18)/100),0)</f>
        <v>-2.8300000000000002E-2</v>
      </c>
      <c r="S4800" s="65">
        <f>IFERROR(IF(Ações!$B4800="","",VLOOKUP(Table_1[[#This Row],[AÇÕES]],'Dados Status Invest STOCKS'!A4786:AD5401,25)/100),0)</f>
        <v>0</v>
      </c>
      <c r="T4800" s="67">
        <f>(1-Ações!$Q4800)*Ações!$R4800</f>
        <v>-2.8300000000000002E-2</v>
      </c>
      <c r="U4800" s="68">
        <f>IF(Ações!$S4800=0,Ações!$T4800,IF(Ações!$T4800=0,Ações!$S4800,AVERAGE(Ações!$S4800,Ações!$T4800)))</f>
        <v>-2.8300000000000002E-2</v>
      </c>
    </row>
    <row r="4801" spans="2:21" ht="15" customHeight="1" x14ac:dyDescent="0.2">
      <c r="B4801" s="63" t="str">
        <f>IFERROR('Dados Status Invest STOCKS'!A4788,"-")</f>
        <v>USAT</v>
      </c>
      <c r="C4801" s="45">
        <f>IFERROR((Ações!$D4801-Ações!$K4801)/Ações!$D4801,0)</f>
        <v>0</v>
      </c>
      <c r="D4801" s="46">
        <f>(Ações!$O4801)/0.06</f>
        <v>0</v>
      </c>
      <c r="E4801" s="47">
        <f>IFERROR((Ações!$F4801-Ações!$K4801)/Ações!$F4801,0)</f>
        <v>0</v>
      </c>
      <c r="F4801" s="46" t="str">
        <f>IF(OR(Ações!$N4801&lt;0,Ações!$M4801&lt;0),"",(22.5*Ações!$M4801*Ações!$N4801)^0.5)</f>
        <v/>
      </c>
      <c r="G4801" s="47">
        <f>IFERROR((Ações!$H4801-Ações!$K4801)/Ações!$H4801,0)</f>
        <v>0</v>
      </c>
      <c r="H4801" s="48">
        <f>IFERROR(Ações!$I4801/(Ações!$P4801-Table_1[[#This Row],[CAGR LUCRO 5A]]),0)</f>
        <v>0</v>
      </c>
      <c r="I4801" s="48">
        <f>IF(Ações!$S4801&lt;0,"",Ações!$O4801*(1+Ações!$S4801))</f>
        <v>0</v>
      </c>
      <c r="J4801" s="49">
        <f>IFERROR(IF(Ações!$B4801="","",(VLOOKUP(Table_1[[#This Row],[AÇÕES]],'Dados Status Invest STOCKS'!A4787:AD5402,4)/Table_1[[#This Row],[LPA]]))/100,0)</f>
        <v>0.66511627906976745</v>
      </c>
      <c r="K4801" s="64">
        <f>IFERROR(IF(Ações!$B4801="","",VLOOKUP(Table_1[[#This Row],[AÇÕES]],'Dados Status Invest STOCKS'!A4787:AD5402,2)),0)</f>
        <v>12.16</v>
      </c>
      <c r="L4801" s="65">
        <f>IFERROR(IF(Ações!$B4801="","",VLOOKUP(Table_1[[#This Row],[AÇÕES]],'Dados Status Invest STOCKS'!A4787:AD5402,3)/100),0)</f>
        <v>0</v>
      </c>
      <c r="M4801" s="66">
        <f>IFERROR(IF(Ações!$B4801="","",VLOOKUP(Table_1[[#This Row],[AÇÕES]],'Dados Status Invest STOCKS'!A4787:AD5402,28)),0)</f>
        <v>-0.43</v>
      </c>
      <c r="N4801" s="66">
        <f>IFERROR(IF(Ações!$B4801="","",VLOOKUP(Table_1[[#This Row],[AÇÕES]],'Dados Status Invest STOCKS'!A4787:AD5402,27)),0)</f>
        <v>1.3</v>
      </c>
      <c r="O4801" s="66">
        <f>IFERROR(IF(Ações!$L4801="","",Ações!$K4801*Ações!$L4801),0)</f>
        <v>0</v>
      </c>
      <c r="P4801" s="67">
        <f t="shared" si="74"/>
        <v>0.06</v>
      </c>
      <c r="Q4801" s="67">
        <f>IFERROR(Ações!$O4801/Ações!$M4801,0)</f>
        <v>0</v>
      </c>
      <c r="R4801" s="67">
        <f>IFERROR(IF(Ações!$B4801="","",VLOOKUP(Table_1[[#This Row],[AÇÕES]],'Dados Status Invest STOCKS'!A4787:AD5402,18)/100),0)</f>
        <v>-0.32770000000000005</v>
      </c>
      <c r="S4801" s="65">
        <f>IFERROR(IF(Ações!$B4801="","",VLOOKUP(Table_1[[#This Row],[AÇÕES]],'Dados Status Invest STOCKS'!A4787:AD5402,25)/100),0)</f>
        <v>0</v>
      </c>
      <c r="T4801" s="67">
        <f>(1-Ações!$Q4801)*Ações!$R4801</f>
        <v>-0.32770000000000005</v>
      </c>
      <c r="U4801" s="68">
        <f>IF(Ações!$S4801=0,Ações!$T4801,IF(Ações!$T4801=0,Ações!$S4801,AVERAGE(Ações!$S4801,Ações!$T4801)))</f>
        <v>-0.32770000000000005</v>
      </c>
    </row>
    <row r="4802" spans="2:21" ht="15" customHeight="1" x14ac:dyDescent="0.2">
      <c r="B4802" s="63" t="str">
        <f>IFERROR('Dados Status Invest STOCKS'!A4789,"-")</f>
        <v>USAU</v>
      </c>
      <c r="C4802" s="45">
        <f>IFERROR((Ações!$D4802-Ações!$K4802)/Ações!$D4802,0)</f>
        <v>0</v>
      </c>
      <c r="D4802" s="46">
        <f>(Ações!$O4802)/0.06</f>
        <v>0</v>
      </c>
      <c r="E4802" s="47">
        <f>IFERROR((Ações!$F4802-Ações!$K4802)/Ações!$F4802,0)</f>
        <v>0</v>
      </c>
      <c r="F4802" s="46" t="str">
        <f>IF(OR(Ações!$N4802&lt;0,Ações!$M4802&lt;0),"",(22.5*Ações!$M4802*Ações!$N4802)^0.5)</f>
        <v/>
      </c>
      <c r="G4802" s="47">
        <f>IFERROR((Ações!$H4802-Ações!$K4802)/Ações!$H4802,0)</f>
        <v>0</v>
      </c>
      <c r="H4802" s="48">
        <f>IFERROR(Ações!$I4802/(Ações!$P4802-Table_1[[#This Row],[CAGR LUCRO 5A]]),0)</f>
        <v>0</v>
      </c>
      <c r="I4802" s="48">
        <f>IF(Ações!$S4802&lt;0,"",Ações!$O4802*(1+Ações!$S4802))</f>
        <v>0</v>
      </c>
      <c r="J4802" s="49">
        <f>IFERROR(IF(Ações!$B4802="","",(VLOOKUP(Table_1[[#This Row],[AÇÕES]],'Dados Status Invest STOCKS'!A4788:AD5403,4)/Table_1[[#This Row],[LPA]]))/100,0)</f>
        <v>1.6798029556650249E-2</v>
      </c>
      <c r="K4802" s="64">
        <f>IFERROR(IF(Ações!$B4802="","",VLOOKUP(Table_1[[#This Row],[AÇÕES]],'Dados Status Invest STOCKS'!A4788:AD5403,2)),0)</f>
        <v>6.93</v>
      </c>
      <c r="L4802" s="65">
        <f>IFERROR(IF(Ações!$B4802="","",VLOOKUP(Table_1[[#This Row],[AÇÕES]],'Dados Status Invest STOCKS'!A4788:AD5403,3)/100),0)</f>
        <v>0</v>
      </c>
      <c r="M4802" s="66">
        <f>IFERROR(IF(Ações!$B4802="","",VLOOKUP(Table_1[[#This Row],[AÇÕES]],'Dados Status Invest STOCKS'!A4788:AD5403,28)),0)</f>
        <v>-2.0299999999999998</v>
      </c>
      <c r="N4802" s="66">
        <f>IFERROR(IF(Ações!$B4802="","",VLOOKUP(Table_1[[#This Row],[AÇÕES]],'Dados Status Invest STOCKS'!A4788:AD5403,27)),0)</f>
        <v>3.3</v>
      </c>
      <c r="O4802" s="66">
        <f>IFERROR(IF(Ações!$L4802="","",Ações!$K4802*Ações!$L4802),0)</f>
        <v>0</v>
      </c>
      <c r="P4802" s="67">
        <f t="shared" si="74"/>
        <v>0.06</v>
      </c>
      <c r="Q4802" s="67">
        <f>IFERROR(Ações!$O4802/Ações!$M4802,0)</f>
        <v>0</v>
      </c>
      <c r="R4802" s="67">
        <f>IFERROR(IF(Ações!$B4802="","",VLOOKUP(Table_1[[#This Row],[AÇÕES]],'Dados Status Invest STOCKS'!A4788:AD5403,18)/100),0)</f>
        <v>-0.61699999999999999</v>
      </c>
      <c r="S4802" s="65">
        <f>IFERROR(IF(Ações!$B4802="","",VLOOKUP(Table_1[[#This Row],[AÇÕES]],'Dados Status Invest STOCKS'!A4788:AD5403,25)/100),0)</f>
        <v>0</v>
      </c>
      <c r="T4802" s="67">
        <f>(1-Ações!$Q4802)*Ações!$R4802</f>
        <v>-0.61699999999999999</v>
      </c>
      <c r="U4802" s="68">
        <f>IF(Ações!$S4802=0,Ações!$T4802,IF(Ações!$T4802=0,Ações!$S4802,AVERAGE(Ações!$S4802,Ações!$T4802)))</f>
        <v>-0.61699999999999999</v>
      </c>
    </row>
    <row r="4803" spans="2:21" ht="15" customHeight="1" x14ac:dyDescent="0.2">
      <c r="B4803" s="63" t="str">
        <f>IFERROR('Dados Status Invest STOCKS'!A4790,"-")</f>
        <v>USB</v>
      </c>
      <c r="C4803" s="45">
        <f>IFERROR((Ações!$D4803-Ações!$K4803)/Ações!$D4803,0)</f>
        <v>-0.93548387096774188</v>
      </c>
      <c r="D4803" s="46">
        <f>(Ações!$O4803)/0.06</f>
        <v>29.351833333333335</v>
      </c>
      <c r="E4803" s="47">
        <f>IFERROR((Ações!$F4803-Ações!$K4803)/Ações!$F4803,0)</f>
        <v>0.1120519105056834</v>
      </c>
      <c r="F4803" s="46">
        <f>IF(OR(Ações!$N4803&lt;0,Ações!$M4803&lt;0),"",(22.5*Ações!$M4803*Ações!$N4803)^0.5)</f>
        <v>63.978965293289953</v>
      </c>
      <c r="G4803" s="47">
        <f>IFERROR((Ações!$H4803-Ações!$K4803)/Ações!$H4803,0)</f>
        <v>0</v>
      </c>
      <c r="H4803" s="48">
        <f>IFERROR(Ações!$I4803/(Ações!$P4803-Table_1[[#This Row],[CAGR LUCRO 5A]]),0)</f>
        <v>0</v>
      </c>
      <c r="I4803" s="48" t="str">
        <f>IF(Ações!$S4803&lt;0,"",Ações!$O4803*(1+Ações!$S4803))</f>
        <v/>
      </c>
      <c r="J4803" s="49">
        <f>IFERROR(IF(Ações!$B4803="","",(VLOOKUP(Table_1[[#This Row],[AÇÕES]],'Dados Status Invest STOCKS'!A4789:AD5404,4)/Table_1[[#This Row],[LPA]]))/100,0)</f>
        <v>2.2529880478087651E-2</v>
      </c>
      <c r="K4803" s="64">
        <f>IFERROR(IF(Ações!$B4803="","",VLOOKUP(Table_1[[#This Row],[AÇÕES]],'Dados Status Invest STOCKS'!A4789:AD5404,2)),0)</f>
        <v>56.81</v>
      </c>
      <c r="L4803" s="65">
        <f>IFERROR(IF(Ações!$B4803="","",VLOOKUP(Table_1[[#This Row],[AÇÕES]],'Dados Status Invest STOCKS'!A4789:AD5404,3)/100),0)</f>
        <v>3.1E-2</v>
      </c>
      <c r="M4803" s="66">
        <f>IFERROR(IF(Ações!$B4803="","",VLOOKUP(Table_1[[#This Row],[AÇÕES]],'Dados Status Invest STOCKS'!A4789:AD5404,28)),0)</f>
        <v>5.0199999999999996</v>
      </c>
      <c r="N4803" s="66">
        <f>IFERROR(IF(Ações!$B4803="","",VLOOKUP(Table_1[[#This Row],[AÇÕES]],'Dados Status Invest STOCKS'!A4789:AD5404,27)),0)</f>
        <v>36.24</v>
      </c>
      <c r="O4803" s="66">
        <f>IFERROR(IF(Ações!$L4803="","",Ações!$K4803*Ações!$L4803),0)</f>
        <v>1.76111</v>
      </c>
      <c r="P4803" s="67">
        <f t="shared" si="74"/>
        <v>0.06</v>
      </c>
      <c r="Q4803" s="67">
        <f>IFERROR(Ações!$O4803/Ações!$M4803,0)</f>
        <v>0.3508187250996016</v>
      </c>
      <c r="R4803" s="67">
        <f>IFERROR(IF(Ações!$B4803="","",VLOOKUP(Table_1[[#This Row],[AÇÕES]],'Dados Status Invest STOCKS'!A4789:AD5404,18)/100),0)</f>
        <v>0.1386</v>
      </c>
      <c r="S4803" s="65">
        <f>IFERROR(IF(Ações!$B4803="","",VLOOKUP(Table_1[[#This Row],[AÇÕES]],'Dados Status Invest STOCKS'!A4789:AD5404,25)/100),0)</f>
        <v>-2.4300000000000002E-2</v>
      </c>
      <c r="T4803" s="67">
        <f>(1-Ações!$Q4803)*Ações!$R4803</f>
        <v>8.9976524701195229E-2</v>
      </c>
      <c r="U4803" s="68">
        <f>IF(Ações!$S4803=0,Ações!$T4803,IF(Ações!$T4803=0,Ações!$S4803,AVERAGE(Ações!$S4803,Ações!$T4803)))</f>
        <v>3.2838262350597613E-2</v>
      </c>
    </row>
    <row r="4804" spans="2:21" ht="15" customHeight="1" x14ac:dyDescent="0.2">
      <c r="B4804" s="63" t="str">
        <f>IFERROR('Dados Status Invest STOCKS'!A4791,"-")</f>
        <v>USCR</v>
      </c>
      <c r="C4804" s="45">
        <f>IFERROR((Ações!$D4804-Ações!$K4804)/Ações!$D4804,0)</f>
        <v>0</v>
      </c>
      <c r="D4804" s="46">
        <f>(Ações!$O4804)/0.06</f>
        <v>0</v>
      </c>
      <c r="E4804" s="47">
        <f>IFERROR((Ações!$F4804-Ações!$K4804)/Ações!$F4804,0)</f>
        <v>0</v>
      </c>
      <c r="F4804" s="46" t="str">
        <f>IF(OR(Ações!$N4804&lt;0,Ações!$M4804&lt;0),"",(22.5*Ações!$M4804*Ações!$N4804)^0.5)</f>
        <v/>
      </c>
      <c r="G4804" s="47">
        <f>IFERROR((Ações!$H4804-Ações!$K4804)/Ações!$H4804,0)</f>
        <v>0</v>
      </c>
      <c r="H4804" s="48">
        <f>IFERROR(Ações!$I4804/(Ações!$P4804-Table_1[[#This Row],[CAGR LUCRO 5A]]),0)</f>
        <v>0</v>
      </c>
      <c r="I4804" s="48">
        <f>IF(Ações!$S4804&lt;0,"",Ações!$O4804*(1+Ações!$S4804))</f>
        <v>0</v>
      </c>
      <c r="J4804" s="49">
        <f>IFERROR(IF(Ações!$B4804="","",(VLOOKUP(Table_1[[#This Row],[AÇÕES]],'Dados Status Invest STOCKS'!A4790:AD5405,4)/Table_1[[#This Row],[LPA]]))/100,0)</f>
        <v>22.727777777777778</v>
      </c>
      <c r="K4804" s="64">
        <f>IFERROR(IF(Ações!$B4804="","",VLOOKUP(Table_1[[#This Row],[AÇÕES]],'Dados Status Invest STOCKS'!A4790:AD5405,2)),0)</f>
        <v>73.989999999999995</v>
      </c>
      <c r="L4804" s="65">
        <f>IFERROR(IF(Ações!$B4804="","",VLOOKUP(Table_1[[#This Row],[AÇÕES]],'Dados Status Invest STOCKS'!A4790:AD5405,3)/100),0)</f>
        <v>0</v>
      </c>
      <c r="M4804" s="66">
        <f>IFERROR(IF(Ações!$B4804="","",VLOOKUP(Table_1[[#This Row],[AÇÕES]],'Dados Status Invest STOCKS'!A4790:AD5405,28)),0)</f>
        <v>-0.18</v>
      </c>
      <c r="N4804" s="66">
        <f>IFERROR(IF(Ações!$B4804="","",VLOOKUP(Table_1[[#This Row],[AÇÕES]],'Dados Status Invest STOCKS'!A4790:AD5405,27)),0)</f>
        <v>20.85</v>
      </c>
      <c r="O4804" s="66">
        <f>IFERROR(IF(Ações!$L4804="","",Ações!$K4804*Ações!$L4804),0)</f>
        <v>0</v>
      </c>
      <c r="P4804" s="67">
        <f t="shared" si="74"/>
        <v>0.06</v>
      </c>
      <c r="Q4804" s="67">
        <f>IFERROR(Ações!$O4804/Ações!$M4804,0)</f>
        <v>0</v>
      </c>
      <c r="R4804" s="67">
        <f>IFERROR(IF(Ações!$B4804="","",VLOOKUP(Table_1[[#This Row],[AÇÕES]],'Dados Status Invest STOCKS'!A4790:AD5405,18)/100),0)</f>
        <v>-8.6999999999999994E-3</v>
      </c>
      <c r="S4804" s="65">
        <f>IFERROR(IF(Ações!$B4804="","",VLOOKUP(Table_1[[#This Row],[AÇÕES]],'Dados Status Invest STOCKS'!A4790:AD5405,25)/100),0)</f>
        <v>0</v>
      </c>
      <c r="T4804" s="67">
        <f>(1-Ações!$Q4804)*Ações!$R4804</f>
        <v>-8.6999999999999994E-3</v>
      </c>
      <c r="U4804" s="68">
        <f>IF(Ações!$S4804=0,Ações!$T4804,IF(Ações!$T4804=0,Ações!$S4804,AVERAGE(Ações!$S4804,Ações!$T4804)))</f>
        <v>-8.6999999999999994E-3</v>
      </c>
    </row>
    <row r="4805" spans="2:21" ht="15" customHeight="1" x14ac:dyDescent="0.2">
      <c r="B4805" s="63" t="str">
        <f>IFERROR('Dados Status Invest STOCKS'!A4792,"-")</f>
        <v>USDP</v>
      </c>
      <c r="C4805" s="45">
        <f>IFERROR((Ações!$D4805-Ações!$K4805)/Ações!$D4805,0)</f>
        <v>0.27623642943305171</v>
      </c>
      <c r="D4805" s="46">
        <f>(Ações!$O4805)/0.06</f>
        <v>7.723516666666665</v>
      </c>
      <c r="E4805" s="47">
        <f>IFERROR((Ações!$F4805-Ações!$K4805)/Ações!$F4805,0)</f>
        <v>0</v>
      </c>
      <c r="F4805" s="46">
        <f>IF(OR(Ações!$N4805&lt;0,Ações!$M4805&lt;0),"",(22.5*Ações!$M4805*Ações!$N4805)^0.5)</f>
        <v>0</v>
      </c>
      <c r="G4805" s="47">
        <f>IFERROR((Ações!$H4805-Ações!$K4805)/Ações!$H4805,0)</f>
        <v>0.27623642943305171</v>
      </c>
      <c r="H4805" s="48">
        <f>IFERROR(Ações!$I4805/(Ações!$P4805-Table_1[[#This Row],[CAGR LUCRO 5A]]),0)</f>
        <v>7.723516666666665</v>
      </c>
      <c r="I4805" s="48">
        <f>IF(Ações!$S4805&lt;0,"",Ações!$O4805*(1+Ações!$S4805))</f>
        <v>0.46341099999999991</v>
      </c>
      <c r="J4805" s="49">
        <f>IFERROR(IF(Ações!$B4805="","",(VLOOKUP(Table_1[[#This Row],[AÇÕES]],'Dados Status Invest STOCKS'!A4791:AD5406,4)/Table_1[[#This Row],[LPA]]))/100,0)</f>
        <v>7.1477272727272723E-2</v>
      </c>
      <c r="K4805" s="64">
        <f>IFERROR(IF(Ações!$B4805="","",VLOOKUP(Table_1[[#This Row],[AÇÕES]],'Dados Status Invest STOCKS'!A4791:AD5406,2)),0)</f>
        <v>5.59</v>
      </c>
      <c r="L4805" s="65">
        <f>IFERROR(IF(Ações!$B4805="","",VLOOKUP(Table_1[[#This Row],[AÇÕES]],'Dados Status Invest STOCKS'!A4791:AD5406,3)/100),0)</f>
        <v>8.2899999999999988E-2</v>
      </c>
      <c r="M4805" s="66">
        <f>IFERROR(IF(Ações!$B4805="","",VLOOKUP(Table_1[[#This Row],[AÇÕES]],'Dados Status Invest STOCKS'!A4791:AD5406,28)),0)</f>
        <v>0.88</v>
      </c>
      <c r="N4805" s="66">
        <f>IFERROR(IF(Ações!$B4805="","",VLOOKUP(Table_1[[#This Row],[AÇÕES]],'Dados Status Invest STOCKS'!A4791:AD5406,27)),0)</f>
        <v>0</v>
      </c>
      <c r="O4805" s="66">
        <f>IFERROR(IF(Ações!$L4805="","",Ações!$K4805*Ações!$L4805),0)</f>
        <v>0.46341099999999991</v>
      </c>
      <c r="P4805" s="67">
        <f t="shared" si="74"/>
        <v>0.06</v>
      </c>
      <c r="Q4805" s="67">
        <f>IFERROR(Ações!$O4805/Ações!$M4805,0)</f>
        <v>0.52660340909090897</v>
      </c>
      <c r="R4805" s="67">
        <f>IFERROR(IF(Ações!$B4805="","",VLOOKUP(Table_1[[#This Row],[AÇÕES]],'Dados Status Invest STOCKS'!A4791:AD5406,18)/100),0)</f>
        <v>0</v>
      </c>
      <c r="S4805" s="65">
        <f>IFERROR(IF(Ações!$B4805="","",VLOOKUP(Table_1[[#This Row],[AÇÕES]],'Dados Status Invest STOCKS'!A4791:AD5406,25)/100),0)</f>
        <v>0</v>
      </c>
      <c r="T4805" s="67">
        <f>(1-Ações!$Q4805)*Ações!$R4805</f>
        <v>0</v>
      </c>
      <c r="U4805" s="68">
        <f>IF(Ações!$S4805=0,Ações!$T4805,IF(Ações!$T4805=0,Ações!$S4805,AVERAGE(Ações!$S4805,Ações!$T4805)))</f>
        <v>0</v>
      </c>
    </row>
    <row r="4806" spans="2:21" ht="15" customHeight="1" x14ac:dyDescent="0.2">
      <c r="B4806" s="63" t="str">
        <f>IFERROR('Dados Status Invest STOCKS'!A4793,"-")</f>
        <v>USEG</v>
      </c>
      <c r="C4806" s="45">
        <f>IFERROR((Ações!$D4806-Ações!$K4806)/Ações!$D4806,0)</f>
        <v>0</v>
      </c>
      <c r="D4806" s="46">
        <f>(Ações!$O4806)/0.06</f>
        <v>0</v>
      </c>
      <c r="E4806" s="47">
        <f>IFERROR((Ações!$F4806-Ações!$K4806)/Ações!$F4806,0)</f>
        <v>0</v>
      </c>
      <c r="F4806" s="46" t="str">
        <f>IF(OR(Ações!$N4806&lt;0,Ações!$M4806&lt;0),"",(22.5*Ações!$M4806*Ações!$N4806)^0.5)</f>
        <v/>
      </c>
      <c r="G4806" s="47">
        <f>IFERROR((Ações!$H4806-Ações!$K4806)/Ações!$H4806,0)</f>
        <v>0</v>
      </c>
      <c r="H4806" s="48">
        <f>IFERROR(Ações!$I4806/(Ações!$P4806-Table_1[[#This Row],[CAGR LUCRO 5A]]),0)</f>
        <v>0</v>
      </c>
      <c r="I4806" s="48">
        <f>IF(Ações!$S4806&lt;0,"",Ações!$O4806*(1+Ações!$S4806))</f>
        <v>0</v>
      </c>
      <c r="J4806" s="49">
        <f>IFERROR(IF(Ações!$B4806="","",(VLOOKUP(Table_1[[#This Row],[AÇÕES]],'Dados Status Invest STOCKS'!A4792:AD5407,4)/Table_1[[#This Row],[LPA]]))/100,0)</f>
        <v>0.61347826086956514</v>
      </c>
      <c r="K4806" s="64">
        <f>IFERROR(IF(Ações!$B4806="","",VLOOKUP(Table_1[[#This Row],[AÇÕES]],'Dados Status Invest STOCKS'!A4792:AD5407,2)),0)</f>
        <v>3.19</v>
      </c>
      <c r="L4806" s="65">
        <f>IFERROR(IF(Ações!$B4806="","",VLOOKUP(Table_1[[#This Row],[AÇÕES]],'Dados Status Invest STOCKS'!A4792:AD5407,3)/100),0)</f>
        <v>0</v>
      </c>
      <c r="M4806" s="66">
        <f>IFERROR(IF(Ações!$B4806="","",VLOOKUP(Table_1[[#This Row],[AÇÕES]],'Dados Status Invest STOCKS'!A4792:AD5407,28)),0)</f>
        <v>-0.23</v>
      </c>
      <c r="N4806" s="66">
        <f>IFERROR(IF(Ações!$B4806="","",VLOOKUP(Table_1[[#This Row],[AÇÕES]],'Dados Status Invest STOCKS'!A4792:AD5407,27)),0)</f>
        <v>3.14</v>
      </c>
      <c r="O4806" s="66">
        <f>IFERROR(IF(Ações!$L4806="","",Ações!$K4806*Ações!$L4806),0)</f>
        <v>0</v>
      </c>
      <c r="P4806" s="67">
        <f t="shared" si="74"/>
        <v>0.06</v>
      </c>
      <c r="Q4806" s="67">
        <f>IFERROR(Ações!$O4806/Ações!$M4806,0)</f>
        <v>0</v>
      </c>
      <c r="R4806" s="67">
        <f>IFERROR(IF(Ações!$B4806="","",VLOOKUP(Table_1[[#This Row],[AÇÕES]],'Dados Status Invest STOCKS'!A4792:AD5407,18)/100),0)</f>
        <v>-7.2000000000000008E-2</v>
      </c>
      <c r="S4806" s="65">
        <f>IFERROR(IF(Ações!$B4806="","",VLOOKUP(Table_1[[#This Row],[AÇÕES]],'Dados Status Invest STOCKS'!A4792:AD5407,25)/100),0)</f>
        <v>0</v>
      </c>
      <c r="T4806" s="67">
        <f>(1-Ações!$Q4806)*Ações!$R4806</f>
        <v>-7.2000000000000008E-2</v>
      </c>
      <c r="U4806" s="68">
        <f>IF(Ações!$S4806=0,Ações!$T4806,IF(Ações!$T4806=0,Ações!$S4806,AVERAGE(Ações!$S4806,Ações!$T4806)))</f>
        <v>-7.2000000000000008E-2</v>
      </c>
    </row>
    <row r="4807" spans="2:21" ht="15" customHeight="1" x14ac:dyDescent="0.2">
      <c r="B4807" s="63" t="str">
        <f>IFERROR('Dados Status Invest STOCKS'!A4794,"-")</f>
        <v>USFD</v>
      </c>
      <c r="C4807" s="45">
        <f>IFERROR((Ações!$D4807-Ações!$K4807)/Ações!$D4807,0)</f>
        <v>0</v>
      </c>
      <c r="D4807" s="46">
        <f>(Ações!$O4807)/0.06</f>
        <v>0</v>
      </c>
      <c r="E4807" s="47">
        <f>IFERROR((Ações!$F4807-Ações!$K4807)/Ações!$F4807,0)</f>
        <v>0</v>
      </c>
      <c r="F4807" s="46" t="str">
        <f>IF(OR(Ações!$N4807&lt;0,Ações!$M4807&lt;0),"",(22.5*Ações!$M4807*Ações!$N4807)^0.5)</f>
        <v/>
      </c>
      <c r="G4807" s="47">
        <f>IFERROR((Ações!$H4807-Ações!$K4807)/Ações!$H4807,0)</f>
        <v>0</v>
      </c>
      <c r="H4807" s="48">
        <f>IFERROR(Ações!$I4807/(Ações!$P4807-Table_1[[#This Row],[CAGR LUCRO 5A]]),0)</f>
        <v>0</v>
      </c>
      <c r="I4807" s="48">
        <f>IF(Ações!$S4807&lt;0,"",Ações!$O4807*(1+Ações!$S4807))</f>
        <v>0</v>
      </c>
      <c r="J4807" s="49">
        <f>IFERROR(IF(Ações!$B4807="","",(VLOOKUP(Table_1[[#This Row],[AÇÕES]],'Dados Status Invest STOCKS'!A4793:AD5408,4)/Table_1[[#This Row],[LPA]]))/100,0)</f>
        <v>245.2775</v>
      </c>
      <c r="K4807" s="64">
        <f>IFERROR(IF(Ações!$B4807="","",VLOOKUP(Table_1[[#This Row],[AÇÕES]],'Dados Status Invest STOCKS'!A4793:AD5408,2)),0)</f>
        <v>35.229999999999997</v>
      </c>
      <c r="L4807" s="65">
        <f>IFERROR(IF(Ações!$B4807="","",VLOOKUP(Table_1[[#This Row],[AÇÕES]],'Dados Status Invest STOCKS'!A4793:AD5408,3)/100),0)</f>
        <v>0</v>
      </c>
      <c r="M4807" s="66">
        <f>IFERROR(IF(Ações!$B4807="","",VLOOKUP(Table_1[[#This Row],[AÇÕES]],'Dados Status Invest STOCKS'!A4793:AD5408,28)),0)</f>
        <v>-0.04</v>
      </c>
      <c r="N4807" s="66">
        <f>IFERROR(IF(Ações!$B4807="","",VLOOKUP(Table_1[[#This Row],[AÇÕES]],'Dados Status Invest STOCKS'!A4793:AD5408,27)),0)</f>
        <v>18.43</v>
      </c>
      <c r="O4807" s="66">
        <f>IFERROR(IF(Ações!$L4807="","",Ações!$K4807*Ações!$L4807),0)</f>
        <v>0</v>
      </c>
      <c r="P4807" s="67">
        <f t="shared" si="74"/>
        <v>0.06</v>
      </c>
      <c r="Q4807" s="67">
        <f>IFERROR(Ações!$O4807/Ações!$M4807,0)</f>
        <v>0</v>
      </c>
      <c r="R4807" s="67">
        <f>IFERROR(IF(Ações!$B4807="","",VLOOKUP(Table_1[[#This Row],[AÇÕES]],'Dados Status Invest STOCKS'!A4793:AD5408,18)/100),0)</f>
        <v>-1.9E-3</v>
      </c>
      <c r="S4807" s="65">
        <f>IFERROR(IF(Ações!$B4807="","",VLOOKUP(Table_1[[#This Row],[AÇÕES]],'Dados Status Invest STOCKS'!A4793:AD5408,25)/100),0)</f>
        <v>0</v>
      </c>
      <c r="T4807" s="67">
        <f>(1-Ações!$Q4807)*Ações!$R4807</f>
        <v>-1.9E-3</v>
      </c>
      <c r="U4807" s="68">
        <f>IF(Ações!$S4807=0,Ações!$T4807,IF(Ações!$T4807=0,Ações!$S4807,AVERAGE(Ações!$S4807,Ações!$T4807)))</f>
        <v>-1.9E-3</v>
      </c>
    </row>
    <row r="4808" spans="2:21" ht="15" customHeight="1" x14ac:dyDescent="0.2">
      <c r="B4808" s="63" t="str">
        <f>IFERROR('Dados Status Invest STOCKS'!A4795,"-")</f>
        <v>USIO</v>
      </c>
      <c r="C4808" s="45">
        <f>IFERROR((Ações!$D4808-Ações!$K4808)/Ações!$D4808,0)</f>
        <v>0</v>
      </c>
      <c r="D4808" s="46">
        <f>(Ações!$O4808)/0.06</f>
        <v>0</v>
      </c>
      <c r="E4808" s="47">
        <f>IFERROR((Ações!$F4808-Ações!$K4808)/Ações!$F4808,0)</f>
        <v>0</v>
      </c>
      <c r="F4808" s="46" t="str">
        <f>IF(OR(Ações!$N4808&lt;0,Ações!$M4808&lt;0),"",(22.5*Ações!$M4808*Ações!$N4808)^0.5)</f>
        <v/>
      </c>
      <c r="G4808" s="47">
        <f>IFERROR((Ações!$H4808-Ações!$K4808)/Ações!$H4808,0)</f>
        <v>0</v>
      </c>
      <c r="H4808" s="48">
        <f>IFERROR(Ações!$I4808/(Ações!$P4808-Table_1[[#This Row],[CAGR LUCRO 5A]]),0)</f>
        <v>0</v>
      </c>
      <c r="I4808" s="48">
        <f>IF(Ações!$S4808&lt;0,"",Ações!$O4808*(1+Ações!$S4808))</f>
        <v>0</v>
      </c>
      <c r="J4808" s="49">
        <f>IFERROR(IF(Ações!$B4808="","",(VLOOKUP(Table_1[[#This Row],[AÇÕES]],'Dados Status Invest STOCKS'!A4794:AD5409,4)/Table_1[[#This Row],[LPA]]))/100,0)</f>
        <v>351.79</v>
      </c>
      <c r="K4808" s="64">
        <f>IFERROR(IF(Ações!$B4808="","",VLOOKUP(Table_1[[#This Row],[AÇÕES]],'Dados Status Invest STOCKS'!A4794:AD5409,2)),0)</f>
        <v>2.85</v>
      </c>
      <c r="L4808" s="65">
        <f>IFERROR(IF(Ações!$B4808="","",VLOOKUP(Table_1[[#This Row],[AÇÕES]],'Dados Status Invest STOCKS'!A4794:AD5409,3)/100),0)</f>
        <v>0</v>
      </c>
      <c r="M4808" s="66">
        <f>IFERROR(IF(Ações!$B4808="","",VLOOKUP(Table_1[[#This Row],[AÇÕES]],'Dados Status Invest STOCKS'!A4794:AD5409,28)),0)</f>
        <v>-0.01</v>
      </c>
      <c r="N4808" s="66">
        <f>IFERROR(IF(Ações!$B4808="","",VLOOKUP(Table_1[[#This Row],[AÇÕES]],'Dados Status Invest STOCKS'!A4794:AD5409,27)),0)</f>
        <v>0.69</v>
      </c>
      <c r="O4808" s="66">
        <f>IFERROR(IF(Ações!$L4808="","",Ações!$K4808*Ações!$L4808),0)</f>
        <v>0</v>
      </c>
      <c r="P4808" s="67">
        <f t="shared" si="74"/>
        <v>0.06</v>
      </c>
      <c r="Q4808" s="67">
        <f>IFERROR(Ações!$O4808/Ações!$M4808,0)</f>
        <v>0</v>
      </c>
      <c r="R4808" s="67">
        <f>IFERROR(IF(Ações!$B4808="","",VLOOKUP(Table_1[[#This Row],[AÇÕES]],'Dados Status Invest STOCKS'!A4794:AD5409,18)/100),0)</f>
        <v>-1.21E-2</v>
      </c>
      <c r="S4808" s="65">
        <f>IFERROR(IF(Ações!$B4808="","",VLOOKUP(Table_1[[#This Row],[AÇÕES]],'Dados Status Invest STOCKS'!A4794:AD5409,25)/100),0)</f>
        <v>0</v>
      </c>
      <c r="T4808" s="67">
        <f>(1-Ações!$Q4808)*Ações!$R4808</f>
        <v>-1.21E-2</v>
      </c>
      <c r="U4808" s="68">
        <f>IF(Ações!$S4808=0,Ações!$T4808,IF(Ações!$T4808=0,Ações!$S4808,AVERAGE(Ações!$S4808,Ações!$T4808)))</f>
        <v>-1.21E-2</v>
      </c>
    </row>
    <row r="4809" spans="2:21" ht="15" customHeight="1" x14ac:dyDescent="0.2">
      <c r="B4809" s="63" t="str">
        <f>IFERROR('Dados Status Invest STOCKS'!A4796,"-")</f>
        <v>USLM</v>
      </c>
      <c r="C4809" s="45">
        <f>IFERROR((Ações!$D4809-Ações!$K4809)/Ações!$D4809,0)</f>
        <v>-10.76470588235294</v>
      </c>
      <c r="D4809" s="46">
        <f>(Ações!$O4809)/0.06</f>
        <v>10.83835</v>
      </c>
      <c r="E4809" s="47">
        <f>IFERROR((Ações!$F4809-Ações!$K4809)/Ações!$F4809,0)</f>
        <v>-0.52436900187825675</v>
      </c>
      <c r="F4809" s="46">
        <f>IF(OR(Ações!$N4809&lt;0,Ações!$M4809&lt;0),"",(22.5*Ações!$M4809*Ações!$N4809)^0.5)</f>
        <v>83.64772561163872</v>
      </c>
      <c r="G4809" s="47">
        <f>IFERROR((Ações!$H4809-Ações!$K4809)/Ações!$H4809,0)</f>
        <v>19.404352679693865</v>
      </c>
      <c r="H4809" s="48">
        <f>IFERROR(Ações!$I4809/(Ações!$P4809-Table_1[[#This Row],[CAGR LUCRO 5A]]),0)</f>
        <v>-6.9282523661202182</v>
      </c>
      <c r="I4809" s="48">
        <f>IF(Ações!$S4809&lt;0,"",Ações!$O4809*(1+Ações!$S4809))</f>
        <v>0.76072210979999999</v>
      </c>
      <c r="J4809" s="49">
        <f>IFERROR(IF(Ações!$B4809="","",(VLOOKUP(Table_1[[#This Row],[AÇÕES]],'Dados Status Invest STOCKS'!A4795:AD5410,4)/Table_1[[#This Row],[LPA]]))/100,0)</f>
        <v>2.9938271604938269E-2</v>
      </c>
      <c r="K4809" s="64">
        <f>IFERROR(IF(Ações!$B4809="","",VLOOKUP(Table_1[[#This Row],[AÇÕES]],'Dados Status Invest STOCKS'!A4795:AD5410,2)),0)</f>
        <v>127.51</v>
      </c>
      <c r="L4809" s="65">
        <f>IFERROR(IF(Ações!$B4809="","",VLOOKUP(Table_1[[#This Row],[AÇÕES]],'Dados Status Invest STOCKS'!A4795:AD5410,3)/100),0)</f>
        <v>5.1000000000000004E-3</v>
      </c>
      <c r="M4809" s="66">
        <f>IFERROR(IF(Ações!$B4809="","",VLOOKUP(Table_1[[#This Row],[AÇÕES]],'Dados Status Invest STOCKS'!A4795:AD5410,28)),0)</f>
        <v>6.48</v>
      </c>
      <c r="N4809" s="66">
        <f>IFERROR(IF(Ações!$B4809="","",VLOOKUP(Table_1[[#This Row],[AÇÕES]],'Dados Status Invest STOCKS'!A4795:AD5410,27)),0)</f>
        <v>47.99</v>
      </c>
      <c r="O4809" s="66">
        <f>IFERROR(IF(Ações!$L4809="","",Ações!$K4809*Ações!$L4809),0)</f>
        <v>0.65030100000000002</v>
      </c>
      <c r="P4809" s="67">
        <f t="shared" si="74"/>
        <v>0.06</v>
      </c>
      <c r="Q4809" s="67">
        <f>IFERROR(Ações!$O4809/Ações!$M4809,0)</f>
        <v>0.10035509259259259</v>
      </c>
      <c r="R4809" s="67">
        <f>IFERROR(IF(Ações!$B4809="","",VLOOKUP(Table_1[[#This Row],[AÇÕES]],'Dados Status Invest STOCKS'!A4795:AD5410,18)/100),0)</f>
        <v>0.1351</v>
      </c>
      <c r="S4809" s="65">
        <f>IFERROR(IF(Ações!$B4809="","",VLOOKUP(Table_1[[#This Row],[AÇÕES]],'Dados Status Invest STOCKS'!A4795:AD5410,25)/100),0)</f>
        <v>0.16980000000000001</v>
      </c>
      <c r="T4809" s="67">
        <f>(1-Ações!$Q4809)*Ações!$R4809</f>
        <v>0.12154202699074074</v>
      </c>
      <c r="U4809" s="68">
        <f>IF(Ações!$S4809=0,Ações!$T4809,IF(Ações!$T4809=0,Ações!$S4809,AVERAGE(Ações!$S4809,Ações!$T4809)))</f>
        <v>0.14567101349537037</v>
      </c>
    </row>
    <row r="4810" spans="2:21" ht="15" customHeight="1" x14ac:dyDescent="0.2">
      <c r="B4810" s="63" t="str">
        <f>IFERROR('Dados Status Invest STOCKS'!A4797,"-")</f>
        <v>USM</v>
      </c>
      <c r="C4810" s="45">
        <f>IFERROR((Ações!$D4810-Ações!$K4810)/Ações!$D4810,0)</f>
        <v>0</v>
      </c>
      <c r="D4810" s="46">
        <f>(Ações!$O4810)/0.06</f>
        <v>0</v>
      </c>
      <c r="E4810" s="47">
        <f>IFERROR((Ações!$F4810-Ações!$K4810)/Ações!$F4810,0)</f>
        <v>0.28164379867115752</v>
      </c>
      <c r="F4810" s="46">
        <f>IF(OR(Ações!$N4810&lt;0,Ações!$M4810&lt;0),"",(22.5*Ações!$M4810*Ações!$N4810)^0.5)</f>
        <v>42.639013825368899</v>
      </c>
      <c r="G4810" s="47">
        <f>IFERROR((Ações!$H4810-Ações!$K4810)/Ações!$H4810,0)</f>
        <v>0</v>
      </c>
      <c r="H4810" s="48">
        <f>IFERROR(Ações!$I4810/(Ações!$P4810-Table_1[[#This Row],[CAGR LUCRO 5A]]),0)</f>
        <v>0</v>
      </c>
      <c r="I4810" s="48" t="str">
        <f>IF(Ações!$S4810&lt;0,"",Ações!$O4810*(1+Ações!$S4810))</f>
        <v/>
      </c>
      <c r="J4810" s="49">
        <f>IFERROR(IF(Ações!$B4810="","",(VLOOKUP(Table_1[[#This Row],[AÇÕES]],'Dados Status Invest STOCKS'!A4796:AD5411,4)/Table_1[[#This Row],[LPA]]))/100,0)</f>
        <v>0.12863636363636363</v>
      </c>
      <c r="K4810" s="64">
        <f>IFERROR(IF(Ações!$B4810="","",VLOOKUP(Table_1[[#This Row],[AÇÕES]],'Dados Status Invest STOCKS'!A4796:AD5411,2)),0)</f>
        <v>30.63</v>
      </c>
      <c r="L4810" s="65">
        <f>IFERROR(IF(Ações!$B4810="","",VLOOKUP(Table_1[[#This Row],[AÇÕES]],'Dados Status Invest STOCKS'!A4796:AD5411,3)/100),0)</f>
        <v>0</v>
      </c>
      <c r="M4810" s="66">
        <f>IFERROR(IF(Ações!$B4810="","",VLOOKUP(Table_1[[#This Row],[AÇÕES]],'Dados Status Invest STOCKS'!A4796:AD5411,28)),0)</f>
        <v>1.54</v>
      </c>
      <c r="N4810" s="66">
        <f>IFERROR(IF(Ações!$B4810="","",VLOOKUP(Table_1[[#This Row],[AÇÕES]],'Dados Status Invest STOCKS'!A4796:AD5411,27)),0)</f>
        <v>52.47</v>
      </c>
      <c r="O4810" s="66">
        <f>IFERROR(IF(Ações!$L4810="","",Ações!$K4810*Ações!$L4810),0)</f>
        <v>0</v>
      </c>
      <c r="P4810" s="67">
        <f t="shared" si="74"/>
        <v>0.06</v>
      </c>
      <c r="Q4810" s="67">
        <f>IFERROR(Ações!$O4810/Ações!$M4810,0)</f>
        <v>0</v>
      </c>
      <c r="R4810" s="67">
        <f>IFERROR(IF(Ações!$B4810="","",VLOOKUP(Table_1[[#This Row],[AÇÕES]],'Dados Status Invest STOCKS'!A4796:AD5411,18)/100),0)</f>
        <v>2.9399999999999999E-2</v>
      </c>
      <c r="S4810" s="65">
        <f>IFERROR(IF(Ações!$B4810="","",VLOOKUP(Table_1[[#This Row],[AÇÕES]],'Dados Status Invest STOCKS'!A4796:AD5411,25)/100),0)</f>
        <v>-1.0200000000000001E-2</v>
      </c>
      <c r="T4810" s="67">
        <f>(1-Ações!$Q4810)*Ações!$R4810</f>
        <v>2.9399999999999999E-2</v>
      </c>
      <c r="U4810" s="68">
        <f>IF(Ações!$S4810=0,Ações!$T4810,IF(Ações!$T4810=0,Ações!$S4810,AVERAGE(Ações!$S4810,Ações!$T4810)))</f>
        <v>9.5999999999999992E-3</v>
      </c>
    </row>
    <row r="4811" spans="2:21" ht="15" customHeight="1" x14ac:dyDescent="0.2">
      <c r="B4811" s="63" t="str">
        <f>IFERROR('Dados Status Invest STOCKS'!A4798,"-")</f>
        <v>USNA</v>
      </c>
      <c r="C4811" s="45">
        <f>IFERROR((Ações!$D4811-Ações!$K4811)/Ações!$D4811,0)</f>
        <v>0</v>
      </c>
      <c r="D4811" s="46">
        <f>(Ações!$O4811)/0.06</f>
        <v>0</v>
      </c>
      <c r="E4811" s="47">
        <f>IFERROR((Ações!$F4811-Ações!$K4811)/Ações!$F4811,0)</f>
        <v>-0.68735833116328193</v>
      </c>
      <c r="F4811" s="46">
        <f>IF(OR(Ações!$N4811&lt;0,Ações!$M4811&lt;0),"",(22.5*Ações!$M4811*Ações!$N4811)^0.5)</f>
        <v>58.78419430425155</v>
      </c>
      <c r="G4811" s="47">
        <f>IFERROR((Ações!$H4811-Ações!$K4811)/Ações!$H4811,0)</f>
        <v>0</v>
      </c>
      <c r="H4811" s="48">
        <f>IFERROR(Ações!$I4811/(Ações!$P4811-Table_1[[#This Row],[CAGR LUCRO 5A]]),0)</f>
        <v>0</v>
      </c>
      <c r="I4811" s="48">
        <f>IF(Ações!$S4811&lt;0,"",Ações!$O4811*(1+Ações!$S4811))</f>
        <v>0</v>
      </c>
      <c r="J4811" s="49">
        <f>IFERROR(IF(Ações!$B4811="","",(VLOOKUP(Table_1[[#This Row],[AÇÕES]],'Dados Status Invest STOCKS'!A4797:AD5412,4)/Table_1[[#This Row],[LPA]]))/100,0)</f>
        <v>1.9453781512605045E-2</v>
      </c>
      <c r="K4811" s="64">
        <f>IFERROR(IF(Ações!$B4811="","",VLOOKUP(Table_1[[#This Row],[AÇÕES]],'Dados Status Invest STOCKS'!A4797:AD5412,2)),0)</f>
        <v>99.19</v>
      </c>
      <c r="L4811" s="65">
        <f>IFERROR(IF(Ações!$B4811="","",VLOOKUP(Table_1[[#This Row],[AÇÕES]],'Dados Status Invest STOCKS'!A4797:AD5412,3)/100),0)</f>
        <v>0</v>
      </c>
      <c r="M4811" s="66">
        <f>IFERROR(IF(Ações!$B4811="","",VLOOKUP(Table_1[[#This Row],[AÇÕES]],'Dados Status Invest STOCKS'!A4797:AD5412,28)),0)</f>
        <v>7.14</v>
      </c>
      <c r="N4811" s="66">
        <f>IFERROR(IF(Ações!$B4811="","",VLOOKUP(Table_1[[#This Row],[AÇÕES]],'Dados Status Invest STOCKS'!A4797:AD5412,27)),0)</f>
        <v>21.51</v>
      </c>
      <c r="O4811" s="66">
        <f>IFERROR(IF(Ações!$L4811="","",Ações!$K4811*Ações!$L4811),0)</f>
        <v>0</v>
      </c>
      <c r="P4811" s="67">
        <f t="shared" si="74"/>
        <v>0.06</v>
      </c>
      <c r="Q4811" s="67">
        <f>IFERROR(Ações!$O4811/Ações!$M4811,0)</f>
        <v>0</v>
      </c>
      <c r="R4811" s="67">
        <f>IFERROR(IF(Ações!$B4811="","",VLOOKUP(Table_1[[#This Row],[AÇÕES]],'Dados Status Invest STOCKS'!A4797:AD5412,18)/100),0)</f>
        <v>0.33200000000000002</v>
      </c>
      <c r="S4811" s="65">
        <f>IFERROR(IF(Ações!$B4811="","",VLOOKUP(Table_1[[#This Row],[AÇÕES]],'Dados Status Invest STOCKS'!A4797:AD5412,25)/100),0)</f>
        <v>5.6600000000000004E-2</v>
      </c>
      <c r="T4811" s="67">
        <f>(1-Ações!$Q4811)*Ações!$R4811</f>
        <v>0.33200000000000002</v>
      </c>
      <c r="U4811" s="68">
        <f>IF(Ações!$S4811=0,Ações!$T4811,IF(Ações!$T4811=0,Ações!$S4811,AVERAGE(Ações!$S4811,Ações!$T4811)))</f>
        <v>0.1943</v>
      </c>
    </row>
    <row r="4812" spans="2:21" ht="15" customHeight="1" x14ac:dyDescent="0.2">
      <c r="B4812" s="63" t="str">
        <f>IFERROR('Dados Status Invest STOCKS'!A4799,"-")</f>
        <v>USPH</v>
      </c>
      <c r="C4812" s="45">
        <f>IFERROR((Ações!$D4812-Ações!$K4812)/Ações!$D4812,0)</f>
        <v>-2.8961038961038965</v>
      </c>
      <c r="D4812" s="46">
        <f>(Ações!$O4812)/0.06</f>
        <v>24.367933333333333</v>
      </c>
      <c r="E4812" s="47">
        <f>IFERROR((Ações!$F4812-Ações!$K4812)/Ações!$F4812,0)</f>
        <v>-1.2982019663450748</v>
      </c>
      <c r="F4812" s="46">
        <f>IF(OR(Ações!$N4812&lt;0,Ações!$M4812&lt;0),"",(22.5*Ações!$M4812*Ações!$N4812)^0.5)</f>
        <v>41.310555551819924</v>
      </c>
      <c r="G4812" s="47">
        <f>IFERROR((Ações!$H4812-Ações!$K4812)/Ações!$H4812,0)</f>
        <v>4.086589033214965</v>
      </c>
      <c r="H4812" s="48">
        <f>IFERROR(Ações!$I4812/(Ações!$P4812-Table_1[[#This Row],[CAGR LUCRO 5A]]),0)</f>
        <v>-30.758872975425334</v>
      </c>
      <c r="I4812" s="48">
        <f>IF(Ações!$S4812&lt;0,"",Ações!$O4812*(1+Ações!$S4812))</f>
        <v>1.6271443803999999</v>
      </c>
      <c r="J4812" s="49">
        <f>IFERROR(IF(Ações!$B4812="","",(VLOOKUP(Table_1[[#This Row],[AÇÕES]],'Dados Status Invest STOCKS'!A4798:AD5413,4)/Table_1[[#This Row],[LPA]]))/100,0)</f>
        <v>8.3076923076923062E-2</v>
      </c>
      <c r="K4812" s="64">
        <f>IFERROR(IF(Ações!$B4812="","",VLOOKUP(Table_1[[#This Row],[AÇÕES]],'Dados Status Invest STOCKS'!A4798:AD5413,2)),0)</f>
        <v>94.94</v>
      </c>
      <c r="L4812" s="65">
        <f>IFERROR(IF(Ações!$B4812="","",VLOOKUP(Table_1[[#This Row],[AÇÕES]],'Dados Status Invest STOCKS'!A4798:AD5413,3)/100),0)</f>
        <v>1.54E-2</v>
      </c>
      <c r="M4812" s="66">
        <f>IFERROR(IF(Ações!$B4812="","",VLOOKUP(Table_1[[#This Row],[AÇÕES]],'Dados Status Invest STOCKS'!A4798:AD5413,28)),0)</f>
        <v>3.38</v>
      </c>
      <c r="N4812" s="66">
        <f>IFERROR(IF(Ações!$B4812="","",VLOOKUP(Table_1[[#This Row],[AÇÕES]],'Dados Status Invest STOCKS'!A4798:AD5413,27)),0)</f>
        <v>22.44</v>
      </c>
      <c r="O4812" s="66">
        <f>IFERROR(IF(Ações!$L4812="","",Ações!$K4812*Ações!$L4812),0)</f>
        <v>1.4620759999999999</v>
      </c>
      <c r="P4812" s="67">
        <f t="shared" si="74"/>
        <v>0.06</v>
      </c>
      <c r="Q4812" s="67">
        <f>IFERROR(Ações!$O4812/Ações!$M4812,0)</f>
        <v>0.43256686390532545</v>
      </c>
      <c r="R4812" s="67">
        <f>IFERROR(IF(Ações!$B4812="","",VLOOKUP(Table_1[[#This Row],[AÇÕES]],'Dados Status Invest STOCKS'!A4798:AD5413,18)/100),0)</f>
        <v>0.15060000000000001</v>
      </c>
      <c r="S4812" s="65">
        <f>IFERROR(IF(Ações!$B4812="","",VLOOKUP(Table_1[[#This Row],[AÇÕES]],'Dados Status Invest STOCKS'!A4798:AD5413,25)/100),0)</f>
        <v>0.11289999999999999</v>
      </c>
      <c r="T4812" s="67">
        <f>(1-Ações!$Q4812)*Ações!$R4812</f>
        <v>8.545543029585799E-2</v>
      </c>
      <c r="U4812" s="68">
        <f>IF(Ações!$S4812=0,Ações!$T4812,IF(Ações!$T4812=0,Ações!$S4812,AVERAGE(Ações!$S4812,Ações!$T4812)))</f>
        <v>9.9177715147928988E-2</v>
      </c>
    </row>
    <row r="4813" spans="2:21" ht="15" customHeight="1" x14ac:dyDescent="0.2">
      <c r="B4813" s="63" t="str">
        <f>IFERROR('Dados Status Invest STOCKS'!A4800,"-")</f>
        <v>USWS</v>
      </c>
      <c r="C4813" s="45">
        <f>IFERROR((Ações!$D4813-Ações!$K4813)/Ações!$D4813,0)</f>
        <v>0</v>
      </c>
      <c r="D4813" s="46">
        <f>(Ações!$O4813)/0.06</f>
        <v>0</v>
      </c>
      <c r="E4813" s="47">
        <f>IFERROR((Ações!$F4813-Ações!$K4813)/Ações!$F4813,0)</f>
        <v>0</v>
      </c>
      <c r="F4813" s="46" t="str">
        <f>IF(OR(Ações!$N4813&lt;0,Ações!$M4813&lt;0),"",(22.5*Ações!$M4813*Ações!$N4813)^0.5)</f>
        <v/>
      </c>
      <c r="G4813" s="47">
        <f>IFERROR((Ações!$H4813-Ações!$K4813)/Ações!$H4813,0)</f>
        <v>0</v>
      </c>
      <c r="H4813" s="48">
        <f>IFERROR(Ações!$I4813/(Ações!$P4813-Table_1[[#This Row],[CAGR LUCRO 5A]]),0)</f>
        <v>0</v>
      </c>
      <c r="I4813" s="48">
        <f>IF(Ações!$S4813&lt;0,"",Ações!$O4813*(1+Ações!$S4813))</f>
        <v>0</v>
      </c>
      <c r="J4813" s="49">
        <f>IFERROR(IF(Ações!$B4813="","",(VLOOKUP(Table_1[[#This Row],[AÇÕES]],'Dados Status Invest STOCKS'!A4799:AD5414,4)/Table_1[[#This Row],[LPA]]))/100,0)</f>
        <v>4.4594594594594599E-3</v>
      </c>
      <c r="K4813" s="64">
        <f>IFERROR(IF(Ações!$B4813="","",VLOOKUP(Table_1[[#This Row],[AÇÕES]],'Dados Status Invest STOCKS'!A4799:AD5414,2)),0)</f>
        <v>0.98</v>
      </c>
      <c r="L4813" s="65">
        <f>IFERROR(IF(Ações!$B4813="","",VLOOKUP(Table_1[[#This Row],[AÇÕES]],'Dados Status Invest STOCKS'!A4799:AD5414,3)/100),0)</f>
        <v>0</v>
      </c>
      <c r="M4813" s="66">
        <f>IFERROR(IF(Ações!$B4813="","",VLOOKUP(Table_1[[#This Row],[AÇÕES]],'Dados Status Invest STOCKS'!A4799:AD5414,28)),0)</f>
        <v>-1.48</v>
      </c>
      <c r="N4813" s="66">
        <f>IFERROR(IF(Ações!$B4813="","",VLOOKUP(Table_1[[#This Row],[AÇÕES]],'Dados Status Invest STOCKS'!A4799:AD5414,27)),0)</f>
        <v>-2.0699999999999998</v>
      </c>
      <c r="O4813" s="66">
        <f>IFERROR(IF(Ações!$L4813="","",Ações!$K4813*Ações!$L4813),0)</f>
        <v>0</v>
      </c>
      <c r="P4813" s="67">
        <f t="shared" si="74"/>
        <v>0.06</v>
      </c>
      <c r="Q4813" s="67">
        <f>IFERROR(Ações!$O4813/Ações!$M4813,0)</f>
        <v>0</v>
      </c>
      <c r="R4813" s="67">
        <f>IFERROR(IF(Ações!$B4813="","",VLOOKUP(Table_1[[#This Row],[AÇÕES]],'Dados Status Invest STOCKS'!A4799:AD5414,18)/100),0)</f>
        <v>-0.71660000000000001</v>
      </c>
      <c r="S4813" s="65">
        <f>IFERROR(IF(Ações!$B4813="","",VLOOKUP(Table_1[[#This Row],[AÇÕES]],'Dados Status Invest STOCKS'!A4799:AD5414,25)/100),0)</f>
        <v>0</v>
      </c>
      <c r="T4813" s="67">
        <f>(1-Ações!$Q4813)*Ações!$R4813</f>
        <v>-0.71660000000000001</v>
      </c>
      <c r="U4813" s="68">
        <f>IF(Ações!$S4813=0,Ações!$T4813,IF(Ações!$T4813=0,Ações!$S4813,AVERAGE(Ações!$S4813,Ações!$T4813)))</f>
        <v>-0.71660000000000001</v>
      </c>
    </row>
    <row r="4814" spans="2:21" ht="15" customHeight="1" x14ac:dyDescent="0.2">
      <c r="B4814" s="63" t="str">
        <f>IFERROR('Dados Status Invest STOCKS'!A4801,"-")</f>
        <v>USWSW</v>
      </c>
      <c r="C4814" s="45">
        <f>IFERROR((Ações!$D4814-Ações!$K4814)/Ações!$D4814,0)</f>
        <v>0</v>
      </c>
      <c r="D4814" s="46">
        <f>(Ações!$O4814)/0.06</f>
        <v>0</v>
      </c>
      <c r="E4814" s="47">
        <f>IFERROR((Ações!$F4814-Ações!$K4814)/Ações!$F4814,0)</f>
        <v>0</v>
      </c>
      <c r="F4814" s="46" t="str">
        <f>IF(OR(Ações!$N4814&lt;0,Ações!$M4814&lt;0),"",(22.5*Ações!$M4814*Ações!$N4814)^0.5)</f>
        <v/>
      </c>
      <c r="G4814" s="47">
        <f>IFERROR((Ações!$H4814-Ações!$K4814)/Ações!$H4814,0)</f>
        <v>0</v>
      </c>
      <c r="H4814" s="48">
        <f>IFERROR(Ações!$I4814/(Ações!$P4814-Table_1[[#This Row],[CAGR LUCRO 5A]]),0)</f>
        <v>0</v>
      </c>
      <c r="I4814" s="48">
        <f>IF(Ações!$S4814&lt;0,"",Ações!$O4814*(1+Ações!$S4814))</f>
        <v>0</v>
      </c>
      <c r="J4814" s="49">
        <f>IFERROR(IF(Ações!$B4814="","",(VLOOKUP(Table_1[[#This Row],[AÇÕES]],'Dados Status Invest STOCKS'!A4800:AD5415,4)/Table_1[[#This Row],[LPA]]))/100,0)</f>
        <v>4.0540540540540544E-4</v>
      </c>
      <c r="K4814" s="64">
        <f>IFERROR(IF(Ações!$B4814="","",VLOOKUP(Table_1[[#This Row],[AÇÕES]],'Dados Status Invest STOCKS'!A4800:AD5415,2)),0)</f>
        <v>0.09</v>
      </c>
      <c r="L4814" s="65">
        <f>IFERROR(IF(Ações!$B4814="","",VLOOKUP(Table_1[[#This Row],[AÇÕES]],'Dados Status Invest STOCKS'!A4800:AD5415,3)/100),0)</f>
        <v>0</v>
      </c>
      <c r="M4814" s="66">
        <f>IFERROR(IF(Ações!$B4814="","",VLOOKUP(Table_1[[#This Row],[AÇÕES]],'Dados Status Invest STOCKS'!A4800:AD5415,28)),0)</f>
        <v>-1.48</v>
      </c>
      <c r="N4814" s="66">
        <f>IFERROR(IF(Ações!$B4814="","",VLOOKUP(Table_1[[#This Row],[AÇÕES]],'Dados Status Invest STOCKS'!A4800:AD5415,27)),0)</f>
        <v>-2.0699999999999998</v>
      </c>
      <c r="O4814" s="66">
        <f>IFERROR(IF(Ações!$L4814="","",Ações!$K4814*Ações!$L4814),0)</f>
        <v>0</v>
      </c>
      <c r="P4814" s="67">
        <f t="shared" si="74"/>
        <v>0.06</v>
      </c>
      <c r="Q4814" s="67">
        <f>IFERROR(Ações!$O4814/Ações!$M4814,0)</f>
        <v>0</v>
      </c>
      <c r="R4814" s="67">
        <f>IFERROR(IF(Ações!$B4814="","",VLOOKUP(Table_1[[#This Row],[AÇÕES]],'Dados Status Invest STOCKS'!A4800:AD5415,18)/100),0)</f>
        <v>-0.71660000000000001</v>
      </c>
      <c r="S4814" s="65">
        <f>IFERROR(IF(Ações!$B4814="","",VLOOKUP(Table_1[[#This Row],[AÇÕES]],'Dados Status Invest STOCKS'!A4800:AD5415,25)/100),0)</f>
        <v>0</v>
      </c>
      <c r="T4814" s="67">
        <f>(1-Ações!$Q4814)*Ações!$R4814</f>
        <v>-0.71660000000000001</v>
      </c>
      <c r="U4814" s="68">
        <f>IF(Ações!$S4814=0,Ações!$T4814,IF(Ações!$T4814=0,Ações!$S4814,AVERAGE(Ações!$S4814,Ações!$T4814)))</f>
        <v>-0.71660000000000001</v>
      </c>
    </row>
    <row r="4815" spans="2:21" ht="15" customHeight="1" x14ac:dyDescent="0.2">
      <c r="B4815" s="63" t="str">
        <f>IFERROR('Dados Status Invest STOCKS'!A4802,"-")</f>
        <v>USX</v>
      </c>
      <c r="C4815" s="45">
        <f>IFERROR((Ações!$D4815-Ações!$K4815)/Ações!$D4815,0)</f>
        <v>0</v>
      </c>
      <c r="D4815" s="46">
        <f>(Ações!$O4815)/0.06</f>
        <v>0</v>
      </c>
      <c r="E4815" s="47">
        <f>IFERROR((Ações!$F4815-Ações!$K4815)/Ações!$F4815,0)</f>
        <v>0.39227327800428985</v>
      </c>
      <c r="F4815" s="46">
        <f>IF(OR(Ações!$N4815&lt;0,Ações!$M4815&lt;0),"",(22.5*Ações!$M4815*Ações!$N4815)^0.5)</f>
        <v>7.6679201873780602</v>
      </c>
      <c r="G4815" s="47">
        <f>IFERROR((Ações!$H4815-Ações!$K4815)/Ações!$H4815,0)</f>
        <v>0</v>
      </c>
      <c r="H4815" s="48">
        <f>IFERROR(Ações!$I4815/(Ações!$P4815-Table_1[[#This Row],[CAGR LUCRO 5A]]),0)</f>
        <v>0</v>
      </c>
      <c r="I4815" s="48">
        <f>IF(Ações!$S4815&lt;0,"",Ações!$O4815*(1+Ações!$S4815))</f>
        <v>0</v>
      </c>
      <c r="J4815" s="49">
        <f>IFERROR(IF(Ações!$B4815="","",(VLOOKUP(Table_1[[#This Row],[AÇÕES]],'Dados Status Invest STOCKS'!A4801:AD5416,4)/Table_1[[#This Row],[LPA]]))/100,0)</f>
        <v>0.21085106382978724</v>
      </c>
      <c r="K4815" s="64">
        <f>IFERROR(IF(Ações!$B4815="","",VLOOKUP(Table_1[[#This Row],[AÇÕES]],'Dados Status Invest STOCKS'!A4801:AD5416,2)),0)</f>
        <v>4.66</v>
      </c>
      <c r="L4815" s="65">
        <f>IFERROR(IF(Ações!$B4815="","",VLOOKUP(Table_1[[#This Row],[AÇÕES]],'Dados Status Invest STOCKS'!A4801:AD5416,3)/100),0)</f>
        <v>0</v>
      </c>
      <c r="M4815" s="66">
        <f>IFERROR(IF(Ações!$B4815="","",VLOOKUP(Table_1[[#This Row],[AÇÕES]],'Dados Status Invest STOCKS'!A4801:AD5416,28)),0)</f>
        <v>0.47</v>
      </c>
      <c r="N4815" s="66">
        <f>IFERROR(IF(Ações!$B4815="","",VLOOKUP(Table_1[[#This Row],[AÇÕES]],'Dados Status Invest STOCKS'!A4801:AD5416,27)),0)</f>
        <v>5.56</v>
      </c>
      <c r="O4815" s="66">
        <f>IFERROR(IF(Ações!$L4815="","",Ações!$K4815*Ações!$L4815),0)</f>
        <v>0</v>
      </c>
      <c r="P4815" s="67">
        <f t="shared" ref="P4815:P4878" si="75">$U$6</f>
        <v>0.06</v>
      </c>
      <c r="Q4815" s="67">
        <f>IFERROR(Ações!$O4815/Ações!$M4815,0)</f>
        <v>0</v>
      </c>
      <c r="R4815" s="67">
        <f>IFERROR(IF(Ações!$B4815="","",VLOOKUP(Table_1[[#This Row],[AÇÕES]],'Dados Status Invest STOCKS'!A4801:AD5416,18)/100),0)</f>
        <v>8.4499999999999992E-2</v>
      </c>
      <c r="S4815" s="65">
        <f>IFERROR(IF(Ações!$B4815="","",VLOOKUP(Table_1[[#This Row],[AÇÕES]],'Dados Status Invest STOCKS'!A4801:AD5416,25)/100),0)</f>
        <v>0.35229999999999995</v>
      </c>
      <c r="T4815" s="67">
        <f>(1-Ações!$Q4815)*Ações!$R4815</f>
        <v>8.4499999999999992E-2</v>
      </c>
      <c r="U4815" s="68">
        <f>IF(Ações!$S4815=0,Ações!$T4815,IF(Ações!$T4815=0,Ações!$S4815,AVERAGE(Ações!$S4815,Ações!$T4815)))</f>
        <v>0.21839999999999998</v>
      </c>
    </row>
    <row r="4816" spans="2:21" ht="15" customHeight="1" x14ac:dyDescent="0.2">
      <c r="B4816" s="63" t="str">
        <f>IFERROR('Dados Status Invest STOCKS'!A4803,"-")</f>
        <v>UTHR</v>
      </c>
      <c r="C4816" s="45">
        <f>IFERROR((Ações!$D4816-Ações!$K4816)/Ações!$D4816,0)</f>
        <v>0</v>
      </c>
      <c r="D4816" s="46">
        <f>(Ações!$O4816)/0.06</f>
        <v>0</v>
      </c>
      <c r="E4816" s="47">
        <f>IFERROR((Ações!$F4816-Ações!$K4816)/Ações!$F4816,0)</f>
        <v>-0.4420676654645338</v>
      </c>
      <c r="F4816" s="46">
        <f>IF(OR(Ações!$N4816&lt;0,Ações!$M4816&lt;0),"",(22.5*Ações!$M4816*Ações!$N4816)^0.5)</f>
        <v>140.18066200442914</v>
      </c>
      <c r="G4816" s="47">
        <f>IFERROR((Ações!$H4816-Ações!$K4816)/Ações!$H4816,0)</f>
        <v>0</v>
      </c>
      <c r="H4816" s="48">
        <f>IFERROR(Ações!$I4816/(Ações!$P4816-Table_1[[#This Row],[CAGR LUCRO 5A]]),0)</f>
        <v>0</v>
      </c>
      <c r="I4816" s="48" t="str">
        <f>IF(Ações!$S4816&lt;0,"",Ações!$O4816*(1+Ações!$S4816))</f>
        <v/>
      </c>
      <c r="J4816" s="49">
        <f>IFERROR(IF(Ações!$B4816="","",(VLOOKUP(Table_1[[#This Row],[AÇÕES]],'Dados Status Invest STOCKS'!A4802:AD5417,4)/Table_1[[#This Row],[LPA]]))/100,0)</f>
        <v>1.9172346640701072E-2</v>
      </c>
      <c r="K4816" s="64">
        <f>IFERROR(IF(Ações!$B4816="","",VLOOKUP(Table_1[[#This Row],[AÇÕES]],'Dados Status Invest STOCKS'!A4802:AD5417,2)),0)</f>
        <v>202.15</v>
      </c>
      <c r="L4816" s="65">
        <f>IFERROR(IF(Ações!$B4816="","",VLOOKUP(Table_1[[#This Row],[AÇÕES]],'Dados Status Invest STOCKS'!A4802:AD5417,3)/100),0)</f>
        <v>0</v>
      </c>
      <c r="M4816" s="66">
        <f>IFERROR(IF(Ações!$B4816="","",VLOOKUP(Table_1[[#This Row],[AÇÕES]],'Dados Status Invest STOCKS'!A4802:AD5417,28)),0)</f>
        <v>10.27</v>
      </c>
      <c r="N4816" s="66">
        <f>IFERROR(IF(Ações!$B4816="","",VLOOKUP(Table_1[[#This Row],[AÇÕES]],'Dados Status Invest STOCKS'!A4802:AD5417,27)),0)</f>
        <v>85.04</v>
      </c>
      <c r="O4816" s="66">
        <f>IFERROR(IF(Ações!$L4816="","",Ações!$K4816*Ações!$L4816),0)</f>
        <v>0</v>
      </c>
      <c r="P4816" s="67">
        <f t="shared" si="75"/>
        <v>0.06</v>
      </c>
      <c r="Q4816" s="67">
        <f>IFERROR(Ações!$O4816/Ações!$M4816,0)</f>
        <v>0</v>
      </c>
      <c r="R4816" s="67">
        <f>IFERROR(IF(Ações!$B4816="","",VLOOKUP(Table_1[[#This Row],[AÇÕES]],'Dados Status Invest STOCKS'!A4802:AD5417,18)/100),0)</f>
        <v>0.1207</v>
      </c>
      <c r="S4816" s="65">
        <f>IFERROR(IF(Ações!$B4816="","",VLOOKUP(Table_1[[#This Row],[AÇÕES]],'Dados Status Invest STOCKS'!A4802:AD5417,25)/100),0)</f>
        <v>-4.5999999999999999E-2</v>
      </c>
      <c r="T4816" s="67">
        <f>(1-Ações!$Q4816)*Ações!$R4816</f>
        <v>0.1207</v>
      </c>
      <c r="U4816" s="68">
        <f>IF(Ações!$S4816=0,Ações!$T4816,IF(Ações!$T4816=0,Ações!$S4816,AVERAGE(Ações!$S4816,Ações!$T4816)))</f>
        <v>3.7350000000000001E-2</v>
      </c>
    </row>
    <row r="4817" spans="2:21" ht="15" customHeight="1" x14ac:dyDescent="0.2">
      <c r="B4817" s="63" t="str">
        <f>IFERROR('Dados Status Invest STOCKS'!A4804,"-")</f>
        <v>UTI</v>
      </c>
      <c r="C4817" s="45">
        <f>IFERROR((Ações!$D4817-Ações!$K4817)/Ações!$D4817,0)</f>
        <v>0</v>
      </c>
      <c r="D4817" s="46">
        <f>(Ações!$O4817)/0.06</f>
        <v>0</v>
      </c>
      <c r="E4817" s="47">
        <f>IFERROR((Ações!$F4817-Ações!$K4817)/Ações!$F4817,0)</f>
        <v>-7.0593012401033051E-2</v>
      </c>
      <c r="F4817" s="46">
        <f>IF(OR(Ações!$N4817&lt;0,Ações!$M4817&lt;0),"",(22.5*Ações!$M4817*Ações!$N4817)^0.5)</f>
        <v>6.8186508929552918</v>
      </c>
      <c r="G4817" s="47">
        <f>IFERROR((Ações!$H4817-Ações!$K4817)/Ações!$H4817,0)</f>
        <v>0</v>
      </c>
      <c r="H4817" s="48">
        <f>IFERROR(Ações!$I4817/(Ações!$P4817-Table_1[[#This Row],[CAGR LUCRO 5A]]),0)</f>
        <v>0</v>
      </c>
      <c r="I4817" s="48">
        <f>IF(Ações!$S4817&lt;0,"",Ações!$O4817*(1+Ações!$S4817))</f>
        <v>0</v>
      </c>
      <c r="J4817" s="49">
        <f>IFERROR(IF(Ações!$B4817="","",(VLOOKUP(Table_1[[#This Row],[AÇÕES]],'Dados Status Invest STOCKS'!A4803:AD5418,4)/Table_1[[#This Row],[LPA]]))/100,0)</f>
        <v>0.55694444444444446</v>
      </c>
      <c r="K4817" s="64">
        <f>IFERROR(IF(Ações!$B4817="","",VLOOKUP(Table_1[[#This Row],[AÇÕES]],'Dados Status Invest STOCKS'!A4803:AD5418,2)),0)</f>
        <v>7.3</v>
      </c>
      <c r="L4817" s="65">
        <f>IFERROR(IF(Ações!$B4817="","",VLOOKUP(Table_1[[#This Row],[AÇÕES]],'Dados Status Invest STOCKS'!A4803:AD5418,3)/100),0)</f>
        <v>0</v>
      </c>
      <c r="M4817" s="66">
        <f>IFERROR(IF(Ações!$B4817="","",VLOOKUP(Table_1[[#This Row],[AÇÕES]],'Dados Status Invest STOCKS'!A4803:AD5418,28)),0)</f>
        <v>0.36</v>
      </c>
      <c r="N4817" s="66">
        <f>IFERROR(IF(Ações!$B4817="","",VLOOKUP(Table_1[[#This Row],[AÇÕES]],'Dados Status Invest STOCKS'!A4803:AD5418,27)),0)</f>
        <v>5.74</v>
      </c>
      <c r="O4817" s="66">
        <f>IFERROR(IF(Ações!$L4817="","",Ações!$K4817*Ações!$L4817),0)</f>
        <v>0</v>
      </c>
      <c r="P4817" s="67">
        <f t="shared" si="75"/>
        <v>0.06</v>
      </c>
      <c r="Q4817" s="67">
        <f>IFERROR(Ações!$O4817/Ações!$M4817,0)</f>
        <v>0</v>
      </c>
      <c r="R4817" s="67">
        <f>IFERROR(IF(Ações!$B4817="","",VLOOKUP(Table_1[[#This Row],[AÇÕES]],'Dados Status Invest STOCKS'!A4803:AD5418,18)/100),0)</f>
        <v>6.3399999999999998E-2</v>
      </c>
      <c r="S4817" s="65">
        <f>IFERROR(IF(Ações!$B4817="","",VLOOKUP(Table_1[[#This Row],[AÇÕES]],'Dados Status Invest STOCKS'!A4803:AD5418,25)/100),0)</f>
        <v>0</v>
      </c>
      <c r="T4817" s="67">
        <f>(1-Ações!$Q4817)*Ações!$R4817</f>
        <v>6.3399999999999998E-2</v>
      </c>
      <c r="U4817" s="68">
        <f>IF(Ações!$S4817=0,Ações!$T4817,IF(Ações!$T4817=0,Ações!$S4817,AVERAGE(Ações!$S4817,Ações!$T4817)))</f>
        <v>6.3399999999999998E-2</v>
      </c>
    </row>
    <row r="4818" spans="2:21" ht="15" customHeight="1" x14ac:dyDescent="0.2">
      <c r="B4818" s="63" t="str">
        <f>IFERROR('Dados Status Invest STOCKS'!A4805,"-")</f>
        <v>UTL</v>
      </c>
      <c r="C4818" s="45">
        <f>IFERROR((Ações!$D4818-Ações!$K4818)/Ações!$D4818,0)</f>
        <v>-0.7751479289940828</v>
      </c>
      <c r="D4818" s="46">
        <f>(Ações!$O4818)/0.06</f>
        <v>25.366900000000001</v>
      </c>
      <c r="E4818" s="47">
        <f>IFERROR((Ações!$F4818-Ações!$K4818)/Ações!$F4818,0)</f>
        <v>-0.22004298654036863</v>
      </c>
      <c r="F4818" s="46">
        <f>IF(OR(Ações!$N4818&lt;0,Ações!$M4818&lt;0),"",(22.5*Ações!$M4818*Ações!$N4818)^0.5)</f>
        <v>36.908535598151282</v>
      </c>
      <c r="G4818" s="47">
        <f>IFERROR((Ações!$H4818-Ações!$K4818)/Ações!$H4818,0)</f>
        <v>0.4686887180737323</v>
      </c>
      <c r="H4818" s="48">
        <f>IFERROR(Ações!$I4818/(Ações!$P4818-Table_1[[#This Row],[CAGR LUCRO 5A]]),0)</f>
        <v>84.752576374331539</v>
      </c>
      <c r="I4818" s="48">
        <f>IF(Ações!$S4818&lt;0,"",Ações!$O4818*(1+Ações!$S4818))</f>
        <v>1.5848731781999998</v>
      </c>
      <c r="J4818" s="49">
        <f>IFERROR(IF(Ações!$B4818="","",(VLOOKUP(Table_1[[#This Row],[AÇÕES]],'Dados Status Invest STOCKS'!A4804:AD5419,4)/Table_1[[#This Row],[LPA]]))/100,0)</f>
        <v>9.2863636363636357E-2</v>
      </c>
      <c r="K4818" s="64">
        <f>IFERROR(IF(Ações!$B4818="","",VLOOKUP(Table_1[[#This Row],[AÇÕES]],'Dados Status Invest STOCKS'!A4804:AD5419,2)),0)</f>
        <v>45.03</v>
      </c>
      <c r="L4818" s="65">
        <f>IFERROR(IF(Ações!$B4818="","",VLOOKUP(Table_1[[#This Row],[AÇÕES]],'Dados Status Invest STOCKS'!A4804:AD5419,3)/100),0)</f>
        <v>3.3799999999999997E-2</v>
      </c>
      <c r="M4818" s="66">
        <f>IFERROR(IF(Ações!$B4818="","",VLOOKUP(Table_1[[#This Row],[AÇÕES]],'Dados Status Invest STOCKS'!A4804:AD5419,28)),0)</f>
        <v>2.2000000000000002</v>
      </c>
      <c r="N4818" s="66">
        <f>IFERROR(IF(Ações!$B4818="","",VLOOKUP(Table_1[[#This Row],[AÇÕES]],'Dados Status Invest STOCKS'!A4804:AD5419,27)),0)</f>
        <v>27.52</v>
      </c>
      <c r="O4818" s="66">
        <f>IFERROR(IF(Ações!$L4818="","",Ações!$K4818*Ações!$L4818),0)</f>
        <v>1.522014</v>
      </c>
      <c r="P4818" s="67">
        <f t="shared" si="75"/>
        <v>0.06</v>
      </c>
      <c r="Q4818" s="67">
        <f>IFERROR(Ações!$O4818/Ações!$M4818,0)</f>
        <v>0.69182454545454541</v>
      </c>
      <c r="R4818" s="67">
        <f>IFERROR(IF(Ações!$B4818="","",VLOOKUP(Table_1[[#This Row],[AÇÕES]],'Dados Status Invest STOCKS'!A4804:AD5419,18)/100),0)</f>
        <v>8.0100000000000005E-2</v>
      </c>
      <c r="S4818" s="65">
        <f>IFERROR(IF(Ações!$B4818="","",VLOOKUP(Table_1[[#This Row],[AÇÕES]],'Dados Status Invest STOCKS'!A4804:AD5419,25)/100),0)</f>
        <v>4.1299999999999996E-2</v>
      </c>
      <c r="T4818" s="67">
        <f>(1-Ações!$Q4818)*Ações!$R4818</f>
        <v>2.4684853909090913E-2</v>
      </c>
      <c r="U4818" s="68">
        <f>IF(Ações!$S4818=0,Ações!$T4818,IF(Ações!$T4818=0,Ações!$S4818,AVERAGE(Ações!$S4818,Ações!$T4818)))</f>
        <v>3.2992426954545455E-2</v>
      </c>
    </row>
    <row r="4819" spans="2:21" ht="15" customHeight="1" x14ac:dyDescent="0.2">
      <c r="B4819" s="63" t="str">
        <f>IFERROR('Dados Status Invest STOCKS'!A4806,"-")</f>
        <v>UTMD</v>
      </c>
      <c r="C4819" s="45">
        <f>IFERROR((Ações!$D4819-Ações!$K4819)/Ações!$D4819,0)</f>
        <v>-1.0338983050847457</v>
      </c>
      <c r="D4819" s="46">
        <f>(Ações!$O4819)/0.06</f>
        <v>47.588416666666674</v>
      </c>
      <c r="E4819" s="47">
        <f>IFERROR((Ações!$F4819-Ações!$K4819)/Ações!$F4819,0)</f>
        <v>-0.89487856169011837</v>
      </c>
      <c r="F4819" s="46">
        <f>IF(OR(Ações!$N4819&lt;0,Ações!$M4819&lt;0),"",(22.5*Ações!$M4819*Ações!$N4819)^0.5)</f>
        <v>51.079790524237666</v>
      </c>
      <c r="G4819" s="47">
        <f>IFERROR((Ações!$H4819-Ações!$K4819)/Ações!$H4819,0)</f>
        <v>0</v>
      </c>
      <c r="H4819" s="48">
        <f>IFERROR(Ações!$I4819/(Ações!$P4819-Table_1[[#This Row],[CAGR LUCRO 5A]]),0)</f>
        <v>0</v>
      </c>
      <c r="I4819" s="48" t="str">
        <f>IF(Ações!$S4819&lt;0,"",Ações!$O4819*(1+Ações!$S4819))</f>
        <v/>
      </c>
      <c r="J4819" s="49">
        <f>IFERROR(IF(Ações!$B4819="","",(VLOOKUP(Table_1[[#This Row],[AÇÕES]],'Dados Status Invest STOCKS'!A4805:AD5420,4)/Table_1[[#This Row],[LPA]]))/100,0)</f>
        <v>6.5246753246753247E-2</v>
      </c>
      <c r="K4819" s="64">
        <f>IFERROR(IF(Ações!$B4819="","",VLOOKUP(Table_1[[#This Row],[AÇÕES]],'Dados Status Invest STOCKS'!A4805:AD5420,2)),0)</f>
        <v>96.79</v>
      </c>
      <c r="L4819" s="65">
        <f>IFERROR(IF(Ações!$B4819="","",VLOOKUP(Table_1[[#This Row],[AÇÕES]],'Dados Status Invest STOCKS'!A4805:AD5420,3)/100),0)</f>
        <v>2.9500000000000002E-2</v>
      </c>
      <c r="M4819" s="66">
        <f>IFERROR(IF(Ações!$B4819="","",VLOOKUP(Table_1[[#This Row],[AÇÕES]],'Dados Status Invest STOCKS'!A4805:AD5420,28)),0)</f>
        <v>3.85</v>
      </c>
      <c r="N4819" s="66">
        <f>IFERROR(IF(Ações!$B4819="","",VLOOKUP(Table_1[[#This Row],[AÇÕES]],'Dados Status Invest STOCKS'!A4805:AD5420,27)),0)</f>
        <v>30.12</v>
      </c>
      <c r="O4819" s="66">
        <f>IFERROR(IF(Ações!$L4819="","",Ações!$K4819*Ações!$L4819),0)</f>
        <v>2.8553050000000004</v>
      </c>
      <c r="P4819" s="67">
        <f t="shared" si="75"/>
        <v>0.06</v>
      </c>
      <c r="Q4819" s="67">
        <f>IFERROR(Ações!$O4819/Ações!$M4819,0)</f>
        <v>0.74163766233766248</v>
      </c>
      <c r="R4819" s="67">
        <f>IFERROR(IF(Ações!$B4819="","",VLOOKUP(Table_1[[#This Row],[AÇÕES]],'Dados Status Invest STOCKS'!A4805:AD5420,18)/100),0)</f>
        <v>0.12789999999999999</v>
      </c>
      <c r="S4819" s="65">
        <f>IFERROR(IF(Ações!$B4819="","",VLOOKUP(Table_1[[#This Row],[AÇÕES]],'Dados Status Invest STOCKS'!A4805:AD5420,25)/100),0)</f>
        <v>-1.83E-2</v>
      </c>
      <c r="T4819" s="67">
        <f>(1-Ações!$Q4819)*Ações!$R4819</f>
        <v>3.3044542987012968E-2</v>
      </c>
      <c r="U4819" s="68">
        <f>IF(Ações!$S4819=0,Ações!$T4819,IF(Ações!$T4819=0,Ações!$S4819,AVERAGE(Ações!$S4819,Ações!$T4819)))</f>
        <v>7.3722714935064836E-3</v>
      </c>
    </row>
    <row r="4820" spans="2:21" ht="15" customHeight="1" x14ac:dyDescent="0.2">
      <c r="B4820" s="63" t="str">
        <f>IFERROR('Dados Status Invest STOCKS'!A4807,"-")</f>
        <v>UTSI</v>
      </c>
      <c r="C4820" s="45">
        <f>IFERROR((Ações!$D4820-Ações!$K4820)/Ações!$D4820,0)</f>
        <v>0</v>
      </c>
      <c r="D4820" s="46">
        <f>(Ações!$O4820)/0.06</f>
        <v>0</v>
      </c>
      <c r="E4820" s="47">
        <f>IFERROR((Ações!$F4820-Ações!$K4820)/Ações!$F4820,0)</f>
        <v>0</v>
      </c>
      <c r="F4820" s="46" t="str">
        <f>IF(OR(Ações!$N4820&lt;0,Ações!$M4820&lt;0),"",(22.5*Ações!$M4820*Ações!$N4820)^0.5)</f>
        <v/>
      </c>
      <c r="G4820" s="47">
        <f>IFERROR((Ações!$H4820-Ações!$K4820)/Ações!$H4820,0)</f>
        <v>0</v>
      </c>
      <c r="H4820" s="48">
        <f>IFERROR(Ações!$I4820/(Ações!$P4820-Table_1[[#This Row],[CAGR LUCRO 5A]]),0)</f>
        <v>0</v>
      </c>
      <c r="I4820" s="48">
        <f>IF(Ações!$S4820&lt;0,"",Ações!$O4820*(1+Ações!$S4820))</f>
        <v>0</v>
      </c>
      <c r="J4820" s="49">
        <f>IFERROR(IF(Ações!$B4820="","",(VLOOKUP(Table_1[[#This Row],[AÇÕES]],'Dados Status Invest STOCKS'!A4806:AD5421,4)/Table_1[[#This Row],[LPA]]))/100,0)</f>
        <v>0.70909090909090911</v>
      </c>
      <c r="K4820" s="64">
        <f>IFERROR(IF(Ações!$B4820="","",VLOOKUP(Table_1[[#This Row],[AÇÕES]],'Dados Status Invest STOCKS'!A4806:AD5421,2)),0)</f>
        <v>0.85</v>
      </c>
      <c r="L4820" s="65">
        <f>IFERROR(IF(Ações!$B4820="","",VLOOKUP(Table_1[[#This Row],[AÇÕES]],'Dados Status Invest STOCKS'!A4806:AD5421,3)/100),0)</f>
        <v>0</v>
      </c>
      <c r="M4820" s="66">
        <f>IFERROR(IF(Ações!$B4820="","",VLOOKUP(Table_1[[#This Row],[AÇÕES]],'Dados Status Invest STOCKS'!A4806:AD5421,28)),0)</f>
        <v>-0.11</v>
      </c>
      <c r="N4820" s="66">
        <f>IFERROR(IF(Ações!$B4820="","",VLOOKUP(Table_1[[#This Row],[AÇÕES]],'Dados Status Invest STOCKS'!A4806:AD5421,27)),0)</f>
        <v>2.41</v>
      </c>
      <c r="O4820" s="66">
        <f>IFERROR(IF(Ações!$L4820="","",Ações!$K4820*Ações!$L4820),0)</f>
        <v>0</v>
      </c>
      <c r="P4820" s="67">
        <f t="shared" si="75"/>
        <v>0.06</v>
      </c>
      <c r="Q4820" s="67">
        <f>IFERROR(Ações!$O4820/Ações!$M4820,0)</f>
        <v>0</v>
      </c>
      <c r="R4820" s="67">
        <f>IFERROR(IF(Ações!$B4820="","",VLOOKUP(Table_1[[#This Row],[AÇÕES]],'Dados Status Invest STOCKS'!A4806:AD5421,18)/100),0)</f>
        <v>-4.53E-2</v>
      </c>
      <c r="S4820" s="65">
        <f>IFERROR(IF(Ações!$B4820="","",VLOOKUP(Table_1[[#This Row],[AÇÕES]],'Dados Status Invest STOCKS'!A4806:AD5421,25)/100),0)</f>
        <v>0</v>
      </c>
      <c r="T4820" s="67">
        <f>(1-Ações!$Q4820)*Ações!$R4820</f>
        <v>-4.53E-2</v>
      </c>
      <c r="U4820" s="68">
        <f>IF(Ações!$S4820=0,Ações!$T4820,IF(Ações!$T4820=0,Ações!$S4820,AVERAGE(Ações!$S4820,Ações!$T4820)))</f>
        <v>-4.53E-2</v>
      </c>
    </row>
    <row r="4821" spans="2:21" ht="15" customHeight="1" x14ac:dyDescent="0.2">
      <c r="B4821" s="63" t="str">
        <f>IFERROR('Dados Status Invest STOCKS'!A4808,"-")</f>
        <v>UTZ</v>
      </c>
      <c r="C4821" s="45">
        <f>IFERROR((Ações!$D4821-Ações!$K4821)/Ações!$D4821,0)</f>
        <v>-3.838709677419355</v>
      </c>
      <c r="D4821" s="46">
        <f>(Ações!$O4821)/0.06</f>
        <v>3.3893333333333331</v>
      </c>
      <c r="E4821" s="47">
        <f>IFERROR((Ações!$F4821-Ações!$K4821)/Ações!$F4821,0)</f>
        <v>0</v>
      </c>
      <c r="F4821" s="46" t="str">
        <f>IF(OR(Ações!$N4821&lt;0,Ações!$M4821&lt;0),"",(22.5*Ações!$M4821*Ações!$N4821)^0.5)</f>
        <v/>
      </c>
      <c r="G4821" s="47">
        <f>IFERROR((Ações!$H4821-Ações!$K4821)/Ações!$H4821,0)</f>
        <v>-3.838709677419355</v>
      </c>
      <c r="H4821" s="48">
        <f>IFERROR(Ações!$I4821/(Ações!$P4821-Table_1[[#This Row],[CAGR LUCRO 5A]]),0)</f>
        <v>3.3893333333333331</v>
      </c>
      <c r="I4821" s="48">
        <f>IF(Ações!$S4821&lt;0,"",Ações!$O4821*(1+Ações!$S4821))</f>
        <v>0.20335999999999999</v>
      </c>
      <c r="J4821" s="49">
        <f>IFERROR(IF(Ações!$B4821="","",(VLOOKUP(Table_1[[#This Row],[AÇÕES]],'Dados Status Invest STOCKS'!A4807:AD5422,4)/Table_1[[#This Row],[LPA]]))/100,0)</f>
        <v>0.25587499999999996</v>
      </c>
      <c r="K4821" s="64">
        <f>IFERROR(IF(Ações!$B4821="","",VLOOKUP(Table_1[[#This Row],[AÇÕES]],'Dados Status Invest STOCKS'!A4807:AD5422,2)),0)</f>
        <v>16.399999999999999</v>
      </c>
      <c r="L4821" s="65">
        <f>IFERROR(IF(Ações!$B4821="","",VLOOKUP(Table_1[[#This Row],[AÇÕES]],'Dados Status Invest STOCKS'!A4807:AD5422,3)/100),0)</f>
        <v>1.24E-2</v>
      </c>
      <c r="M4821" s="66">
        <f>IFERROR(IF(Ações!$B4821="","",VLOOKUP(Table_1[[#This Row],[AÇÕES]],'Dados Status Invest STOCKS'!A4807:AD5422,28)),0)</f>
        <v>-0.8</v>
      </c>
      <c r="N4821" s="66">
        <f>IFERROR(IF(Ações!$B4821="","",VLOOKUP(Table_1[[#This Row],[AÇÕES]],'Dados Status Invest STOCKS'!A4807:AD5422,27)),0)</f>
        <v>10.8</v>
      </c>
      <c r="O4821" s="66">
        <f>IFERROR(IF(Ações!$L4821="","",Ações!$K4821*Ações!$L4821),0)</f>
        <v>0.20335999999999999</v>
      </c>
      <c r="P4821" s="67">
        <f t="shared" si="75"/>
        <v>0.06</v>
      </c>
      <c r="Q4821" s="67">
        <f>IFERROR(Ações!$O4821/Ações!$M4821,0)</f>
        <v>-0.25419999999999998</v>
      </c>
      <c r="R4821" s="67">
        <f>IFERROR(IF(Ações!$B4821="","",VLOOKUP(Table_1[[#This Row],[AÇÕES]],'Dados Status Invest STOCKS'!A4807:AD5422,18)/100),0)</f>
        <v>-7.4200000000000002E-2</v>
      </c>
      <c r="S4821" s="65">
        <f>IFERROR(IF(Ações!$B4821="","",VLOOKUP(Table_1[[#This Row],[AÇÕES]],'Dados Status Invest STOCKS'!A4807:AD5422,25)/100),0)</f>
        <v>0</v>
      </c>
      <c r="T4821" s="67">
        <f>(1-Ações!$Q4821)*Ações!$R4821</f>
        <v>-9.3061640000000001E-2</v>
      </c>
      <c r="U4821" s="68">
        <f>IF(Ações!$S4821=0,Ações!$T4821,IF(Ações!$T4821=0,Ações!$S4821,AVERAGE(Ações!$S4821,Ações!$T4821)))</f>
        <v>-9.3061640000000001E-2</v>
      </c>
    </row>
    <row r="4822" spans="2:21" ht="15" customHeight="1" x14ac:dyDescent="0.2">
      <c r="B4822" s="63" t="str">
        <f>IFERROR('Dados Status Invest STOCKS'!A4809,"-")</f>
        <v>UUU</v>
      </c>
      <c r="C4822" s="45">
        <f>IFERROR((Ações!$D4822-Ações!$K4822)/Ações!$D4822,0)</f>
        <v>0</v>
      </c>
      <c r="D4822" s="46">
        <f>(Ações!$O4822)/0.06</f>
        <v>0</v>
      </c>
      <c r="E4822" s="47">
        <f>IFERROR((Ações!$F4822-Ações!$K4822)/Ações!$F4822,0)</f>
        <v>0</v>
      </c>
      <c r="F4822" s="46" t="str">
        <f>IF(OR(Ações!$N4822&lt;0,Ações!$M4822&lt;0),"",(22.5*Ações!$M4822*Ações!$N4822)^0.5)</f>
        <v/>
      </c>
      <c r="G4822" s="47">
        <f>IFERROR((Ações!$H4822-Ações!$K4822)/Ações!$H4822,0)</f>
        <v>0</v>
      </c>
      <c r="H4822" s="48">
        <f>IFERROR(Ações!$I4822/(Ações!$P4822-Table_1[[#This Row],[CAGR LUCRO 5A]]),0)</f>
        <v>0</v>
      </c>
      <c r="I4822" s="48">
        <f>IF(Ações!$S4822&lt;0,"",Ações!$O4822*(1+Ações!$S4822))</f>
        <v>0</v>
      </c>
      <c r="J4822" s="49">
        <f>IFERROR(IF(Ações!$B4822="","",(VLOOKUP(Table_1[[#This Row],[AÇÕES]],'Dados Status Invest STOCKS'!A4808:AD5423,4)/Table_1[[#This Row],[LPA]]))/100,0)</f>
        <v>2.1681818181818184</v>
      </c>
      <c r="K4822" s="64">
        <f>IFERROR(IF(Ações!$B4822="","",VLOOKUP(Table_1[[#This Row],[AÇÕES]],'Dados Status Invest STOCKS'!A4808:AD5423,2)),0)</f>
        <v>2.7</v>
      </c>
      <c r="L4822" s="65">
        <f>IFERROR(IF(Ações!$B4822="","",VLOOKUP(Table_1[[#This Row],[AÇÕES]],'Dados Status Invest STOCKS'!A4808:AD5423,3)/100),0)</f>
        <v>0</v>
      </c>
      <c r="M4822" s="66">
        <f>IFERROR(IF(Ações!$B4822="","",VLOOKUP(Table_1[[#This Row],[AÇÕES]],'Dados Status Invest STOCKS'!A4808:AD5423,28)),0)</f>
        <v>-0.11</v>
      </c>
      <c r="N4822" s="66">
        <f>IFERROR(IF(Ações!$B4822="","",VLOOKUP(Table_1[[#This Row],[AÇÕES]],'Dados Status Invest STOCKS'!A4808:AD5423,27)),0)</f>
        <v>2.09</v>
      </c>
      <c r="O4822" s="66">
        <f>IFERROR(IF(Ações!$L4822="","",Ações!$K4822*Ações!$L4822),0)</f>
        <v>0</v>
      </c>
      <c r="P4822" s="67">
        <f t="shared" si="75"/>
        <v>0.06</v>
      </c>
      <c r="Q4822" s="67">
        <f>IFERROR(Ações!$O4822/Ações!$M4822,0)</f>
        <v>0</v>
      </c>
      <c r="R4822" s="67">
        <f>IFERROR(IF(Ações!$B4822="","",VLOOKUP(Table_1[[#This Row],[AÇÕES]],'Dados Status Invest STOCKS'!A4808:AD5423,18)/100),0)</f>
        <v>-5.2900000000000003E-2</v>
      </c>
      <c r="S4822" s="65">
        <f>IFERROR(IF(Ações!$B4822="","",VLOOKUP(Table_1[[#This Row],[AÇÕES]],'Dados Status Invest STOCKS'!A4808:AD5423,25)/100),0)</f>
        <v>0</v>
      </c>
      <c r="T4822" s="67">
        <f>(1-Ações!$Q4822)*Ações!$R4822</f>
        <v>-5.2900000000000003E-2</v>
      </c>
      <c r="U4822" s="68">
        <f>IF(Ações!$S4822=0,Ações!$T4822,IF(Ações!$T4822=0,Ações!$S4822,AVERAGE(Ações!$S4822,Ações!$T4822)))</f>
        <v>-5.2900000000000003E-2</v>
      </c>
    </row>
    <row r="4823" spans="2:21" ht="15" customHeight="1" x14ac:dyDescent="0.2">
      <c r="B4823" s="63" t="str">
        <f>IFERROR('Dados Status Invest STOCKS'!A4810,"-")</f>
        <v>UUUU</v>
      </c>
      <c r="C4823" s="45">
        <f>IFERROR((Ações!$D4823-Ações!$K4823)/Ações!$D4823,0)</f>
        <v>0</v>
      </c>
      <c r="D4823" s="46">
        <f>(Ações!$O4823)/0.06</f>
        <v>0</v>
      </c>
      <c r="E4823" s="47">
        <f>IFERROR((Ações!$F4823-Ações!$K4823)/Ações!$F4823,0)</f>
        <v>0</v>
      </c>
      <c r="F4823" s="46" t="str">
        <f>IF(OR(Ações!$N4823&lt;0,Ações!$M4823&lt;0),"",(22.5*Ações!$M4823*Ações!$N4823)^0.5)</f>
        <v/>
      </c>
      <c r="G4823" s="47">
        <f>IFERROR((Ações!$H4823-Ações!$K4823)/Ações!$H4823,0)</f>
        <v>0</v>
      </c>
      <c r="H4823" s="48">
        <f>IFERROR(Ações!$I4823/(Ações!$P4823-Table_1[[#This Row],[CAGR LUCRO 5A]]),0)</f>
        <v>0</v>
      </c>
      <c r="I4823" s="48">
        <f>IF(Ações!$S4823&lt;0,"",Ações!$O4823*(1+Ações!$S4823))</f>
        <v>0</v>
      </c>
      <c r="J4823" s="49">
        <f>IFERROR(IF(Ações!$B4823="","",(VLOOKUP(Table_1[[#This Row],[AÇÕES]],'Dados Status Invest STOCKS'!A4809:AD5424,4)/Table_1[[#This Row],[LPA]]))/100,0)</f>
        <v>1.2840909090909092</v>
      </c>
      <c r="K4823" s="64">
        <f>IFERROR(IF(Ações!$B4823="","",VLOOKUP(Table_1[[#This Row],[AÇÕES]],'Dados Status Invest STOCKS'!A4809:AD5424,2)),0)</f>
        <v>6.28</v>
      </c>
      <c r="L4823" s="65">
        <f>IFERROR(IF(Ações!$B4823="","",VLOOKUP(Table_1[[#This Row],[AÇÕES]],'Dados Status Invest STOCKS'!A4809:AD5424,3)/100),0)</f>
        <v>0</v>
      </c>
      <c r="M4823" s="66">
        <f>IFERROR(IF(Ações!$B4823="","",VLOOKUP(Table_1[[#This Row],[AÇÕES]],'Dados Status Invest STOCKS'!A4809:AD5424,28)),0)</f>
        <v>-0.22</v>
      </c>
      <c r="N4823" s="66">
        <f>IFERROR(IF(Ações!$B4823="","",VLOOKUP(Table_1[[#This Row],[AÇÕES]],'Dados Status Invest STOCKS'!A4809:AD5424,27)),0)</f>
        <v>1.57</v>
      </c>
      <c r="O4823" s="66">
        <f>IFERROR(IF(Ações!$L4823="","",Ações!$K4823*Ações!$L4823),0)</f>
        <v>0</v>
      </c>
      <c r="P4823" s="67">
        <f t="shared" si="75"/>
        <v>0.06</v>
      </c>
      <c r="Q4823" s="67">
        <f>IFERROR(Ações!$O4823/Ações!$M4823,0)</f>
        <v>0</v>
      </c>
      <c r="R4823" s="67">
        <f>IFERROR(IF(Ações!$B4823="","",VLOOKUP(Table_1[[#This Row],[AÇÕES]],'Dados Status Invest STOCKS'!A4809:AD5424,18)/100),0)</f>
        <v>-0.14119999999999999</v>
      </c>
      <c r="S4823" s="65">
        <f>IFERROR(IF(Ações!$B4823="","",VLOOKUP(Table_1[[#This Row],[AÇÕES]],'Dados Status Invest STOCKS'!A4809:AD5424,25)/100),0)</f>
        <v>0</v>
      </c>
      <c r="T4823" s="67">
        <f>(1-Ações!$Q4823)*Ações!$R4823</f>
        <v>-0.14119999999999999</v>
      </c>
      <c r="U4823" s="68">
        <f>IF(Ações!$S4823=0,Ações!$T4823,IF(Ações!$T4823=0,Ações!$S4823,AVERAGE(Ações!$S4823,Ações!$T4823)))</f>
        <v>-0.14119999999999999</v>
      </c>
    </row>
    <row r="4824" spans="2:21" ht="15" customHeight="1" x14ac:dyDescent="0.2">
      <c r="B4824" s="63" t="str">
        <f>IFERROR('Dados Status Invest STOCKS'!A4811,"-")</f>
        <v>UVE</v>
      </c>
      <c r="C4824" s="45">
        <f>IFERROR((Ações!$D4824-Ações!$K4824)/Ações!$D4824,0)</f>
        <v>-0.39860139860139854</v>
      </c>
      <c r="D4824" s="46">
        <f>(Ações!$O4824)/0.06</f>
        <v>12.81995</v>
      </c>
      <c r="E4824" s="47">
        <f>IFERROR((Ações!$F4824-Ações!$K4824)/Ações!$F4824,0)</f>
        <v>0.25656391551552649</v>
      </c>
      <c r="F4824" s="46">
        <f>IF(OR(Ações!$N4824&lt;0,Ações!$M4824&lt;0),"",(22.5*Ações!$M4824*Ações!$N4824)^0.5)</f>
        <v>24.117742431662212</v>
      </c>
      <c r="G4824" s="47">
        <f>IFERROR((Ações!$H4824-Ações!$K4824)/Ações!$H4824,0)</f>
        <v>0</v>
      </c>
      <c r="H4824" s="48">
        <f>IFERROR(Ações!$I4824/(Ações!$P4824-Table_1[[#This Row],[CAGR LUCRO 5A]]),0)</f>
        <v>0</v>
      </c>
      <c r="I4824" s="48" t="str">
        <f>IF(Ações!$S4824&lt;0,"",Ações!$O4824*(1+Ações!$S4824))</f>
        <v/>
      </c>
      <c r="J4824" s="49">
        <f>IFERROR(IF(Ações!$B4824="","",(VLOOKUP(Table_1[[#This Row],[AÇÕES]],'Dados Status Invest STOCKS'!A4810:AD5425,4)/Table_1[[#This Row],[LPA]]))/100,0)</f>
        <v>6.7423312883435588E-2</v>
      </c>
      <c r="K4824" s="64">
        <f>IFERROR(IF(Ações!$B4824="","",VLOOKUP(Table_1[[#This Row],[AÇÕES]],'Dados Status Invest STOCKS'!A4810:AD5425,2)),0)</f>
        <v>17.93</v>
      </c>
      <c r="L4824" s="65">
        <f>IFERROR(IF(Ações!$B4824="","",VLOOKUP(Table_1[[#This Row],[AÇÕES]],'Dados Status Invest STOCKS'!A4810:AD5425,3)/100),0)</f>
        <v>4.2900000000000001E-2</v>
      </c>
      <c r="M4824" s="66">
        <f>IFERROR(IF(Ações!$B4824="","",VLOOKUP(Table_1[[#This Row],[AÇÕES]],'Dados Status Invest STOCKS'!A4810:AD5425,28)),0)</f>
        <v>1.63</v>
      </c>
      <c r="N4824" s="66">
        <f>IFERROR(IF(Ações!$B4824="","",VLOOKUP(Table_1[[#This Row],[AÇÕES]],'Dados Status Invest STOCKS'!A4810:AD5425,27)),0)</f>
        <v>15.86</v>
      </c>
      <c r="O4824" s="66">
        <f>IFERROR(IF(Ações!$L4824="","",Ações!$K4824*Ações!$L4824),0)</f>
        <v>0.76919700000000002</v>
      </c>
      <c r="P4824" s="67">
        <f t="shared" si="75"/>
        <v>0.06</v>
      </c>
      <c r="Q4824" s="67">
        <f>IFERROR(Ações!$O4824/Ações!$M4824,0)</f>
        <v>0.47190000000000004</v>
      </c>
      <c r="R4824" s="67">
        <f>IFERROR(IF(Ações!$B4824="","",VLOOKUP(Table_1[[#This Row],[AÇÕES]],'Dados Status Invest STOCKS'!A4810:AD5425,18)/100),0)</f>
        <v>0.10289999999999999</v>
      </c>
      <c r="S4824" s="65">
        <f>IFERROR(IF(Ações!$B4824="","",VLOOKUP(Table_1[[#This Row],[AÇÕES]],'Dados Status Invest STOCKS'!A4810:AD5425,25)/100),0)</f>
        <v>-0.2908</v>
      </c>
      <c r="T4824" s="67">
        <f>(1-Ações!$Q4824)*Ações!$R4824</f>
        <v>5.4341489999999999E-2</v>
      </c>
      <c r="U4824" s="68">
        <f>IF(Ações!$S4824=0,Ações!$T4824,IF(Ações!$T4824=0,Ações!$S4824,AVERAGE(Ações!$S4824,Ações!$T4824)))</f>
        <v>-0.11822925500000001</v>
      </c>
    </row>
    <row r="4825" spans="2:21" ht="15" customHeight="1" x14ac:dyDescent="0.2">
      <c r="B4825" s="63" t="str">
        <f>IFERROR('Dados Status Invest STOCKS'!A4812,"-")</f>
        <v>UVSP</v>
      </c>
      <c r="C4825" s="45">
        <f>IFERROR((Ações!$D4825-Ações!$K4825)/Ações!$D4825,0)</f>
        <v>-1.3076923076923075</v>
      </c>
      <c r="D4825" s="46">
        <f>(Ações!$O4825)/0.06</f>
        <v>13.320666666666668</v>
      </c>
      <c r="E4825" s="47">
        <f>IFERROR((Ações!$F4825-Ações!$K4825)/Ações!$F4825,0)</f>
        <v>0.30631834198772856</v>
      </c>
      <c r="F4825" s="46">
        <f>IF(OR(Ações!$N4825&lt;0,Ações!$M4825&lt;0),"",(22.5*Ações!$M4825*Ações!$N4825)^0.5)</f>
        <v>44.314275352306055</v>
      </c>
      <c r="G4825" s="47">
        <f>IFERROR((Ações!$H4825-Ações!$K4825)/Ações!$H4825,0)</f>
        <v>2.9397873469359634</v>
      </c>
      <c r="H4825" s="48">
        <f>IFERROR(Ações!$I4825/(Ações!$P4825-Table_1[[#This Row],[CAGR LUCRO 5A]]),0)</f>
        <v>-15.847097904085254</v>
      </c>
      <c r="I4825" s="48">
        <f>IF(Ações!$S4825&lt;0,"",Ações!$O4825*(1+Ações!$S4825))</f>
        <v>0.89219161200000008</v>
      </c>
      <c r="J4825" s="49">
        <f>IFERROR(IF(Ações!$B4825="","",(VLOOKUP(Table_1[[#This Row],[AÇÕES]],'Dados Status Invest STOCKS'!A4811:AD5426,4)/Table_1[[#This Row],[LPA]]))/100,0)</f>
        <v>2.6558823529411763E-2</v>
      </c>
      <c r="K4825" s="64">
        <f>IFERROR(IF(Ações!$B4825="","",VLOOKUP(Table_1[[#This Row],[AÇÕES]],'Dados Status Invest STOCKS'!A4811:AD5426,2)),0)</f>
        <v>30.74</v>
      </c>
      <c r="L4825" s="65">
        <f>IFERROR(IF(Ações!$B4825="","",VLOOKUP(Table_1[[#This Row],[AÇÕES]],'Dados Status Invest STOCKS'!A4811:AD5426,3)/100),0)</f>
        <v>2.6000000000000002E-2</v>
      </c>
      <c r="M4825" s="66">
        <f>IFERROR(IF(Ações!$B4825="","",VLOOKUP(Table_1[[#This Row],[AÇÕES]],'Dados Status Invest STOCKS'!A4811:AD5426,28)),0)</f>
        <v>3.4</v>
      </c>
      <c r="N4825" s="66">
        <f>IFERROR(IF(Ações!$B4825="","",VLOOKUP(Table_1[[#This Row],[AÇÕES]],'Dados Status Invest STOCKS'!A4811:AD5426,27)),0)</f>
        <v>25.67</v>
      </c>
      <c r="O4825" s="66">
        <f>IFERROR(IF(Ações!$L4825="","",Ações!$K4825*Ações!$L4825),0)</f>
        <v>0.79924000000000006</v>
      </c>
      <c r="P4825" s="67">
        <f t="shared" si="75"/>
        <v>0.06</v>
      </c>
      <c r="Q4825" s="67">
        <f>IFERROR(Ações!$O4825/Ações!$M4825,0)</f>
        <v>0.23507058823529414</v>
      </c>
      <c r="R4825" s="67">
        <f>IFERROR(IF(Ações!$B4825="","",VLOOKUP(Table_1[[#This Row],[AÇÕES]],'Dados Status Invest STOCKS'!A4811:AD5426,18)/100),0)</f>
        <v>0.1326</v>
      </c>
      <c r="S4825" s="65">
        <f>IFERROR(IF(Ações!$B4825="","",VLOOKUP(Table_1[[#This Row],[AÇÕES]],'Dados Status Invest STOCKS'!A4811:AD5426,25)/100),0)</f>
        <v>0.11630000000000001</v>
      </c>
      <c r="T4825" s="67">
        <f>(1-Ações!$Q4825)*Ações!$R4825</f>
        <v>0.10142963999999999</v>
      </c>
      <c r="U4825" s="68">
        <f>IF(Ações!$S4825=0,Ações!$T4825,IF(Ações!$T4825=0,Ações!$S4825,AVERAGE(Ações!$S4825,Ações!$T4825)))</f>
        <v>0.10886482</v>
      </c>
    </row>
    <row r="4826" spans="2:21" ht="15" customHeight="1" x14ac:dyDescent="0.2">
      <c r="B4826" s="63" t="str">
        <f>IFERROR('Dados Status Invest STOCKS'!A4813,"-")</f>
        <v>UVV</v>
      </c>
      <c r="C4826" s="45">
        <f>IFERROR((Ações!$D4826-Ações!$K4826)/Ações!$D4826,0)</f>
        <v>0.13294797687861273</v>
      </c>
      <c r="D4826" s="46">
        <f>(Ações!$O4826)/0.06</f>
        <v>64.817333333333337</v>
      </c>
      <c r="E4826" s="47">
        <f>IFERROR((Ações!$F4826-Ações!$K4826)/Ações!$F4826,0)</f>
        <v>0.18411798453473099</v>
      </c>
      <c r="F4826" s="46">
        <f>IF(OR(Ações!$N4826&lt;0,Ações!$M4826&lt;0),"",(22.5*Ações!$M4826*Ações!$N4826)^0.5)</f>
        <v>68.882508665117598</v>
      </c>
      <c r="G4826" s="47">
        <f>IFERROR((Ações!$H4826-Ações!$K4826)/Ações!$H4826,0)</f>
        <v>0</v>
      </c>
      <c r="H4826" s="48">
        <f>IFERROR(Ações!$I4826/(Ações!$P4826-Table_1[[#This Row],[CAGR LUCRO 5A]]),0)</f>
        <v>0</v>
      </c>
      <c r="I4826" s="48" t="str">
        <f>IF(Ações!$S4826&lt;0,"",Ações!$O4826*(1+Ações!$S4826))</f>
        <v/>
      </c>
      <c r="J4826" s="49">
        <f>IFERROR(IF(Ações!$B4826="","",(VLOOKUP(Table_1[[#This Row],[AÇÕES]],'Dados Status Invest STOCKS'!A4812:AD5427,4)/Table_1[[#This Row],[LPA]]))/100,0)</f>
        <v>3.5099999999999999E-2</v>
      </c>
      <c r="K4826" s="64">
        <f>IFERROR(IF(Ações!$B4826="","",VLOOKUP(Table_1[[#This Row],[AÇÕES]],'Dados Status Invest STOCKS'!A4812:AD5427,2)),0)</f>
        <v>56.2</v>
      </c>
      <c r="L4826" s="65">
        <f>IFERROR(IF(Ações!$B4826="","",VLOOKUP(Table_1[[#This Row],[AÇÕES]],'Dados Status Invest STOCKS'!A4812:AD5427,3)/100),0)</f>
        <v>6.9199999999999998E-2</v>
      </c>
      <c r="M4826" s="66">
        <f>IFERROR(IF(Ações!$B4826="","",VLOOKUP(Table_1[[#This Row],[AÇÕES]],'Dados Status Invest STOCKS'!A4812:AD5427,28)),0)</f>
        <v>4</v>
      </c>
      <c r="N4826" s="66">
        <f>IFERROR(IF(Ações!$B4826="","",VLOOKUP(Table_1[[#This Row],[AÇÕES]],'Dados Status Invest STOCKS'!A4812:AD5427,27)),0)</f>
        <v>52.72</v>
      </c>
      <c r="O4826" s="66">
        <f>IFERROR(IF(Ações!$L4826="","",Ações!$K4826*Ações!$L4826),0)</f>
        <v>3.8890400000000001</v>
      </c>
      <c r="P4826" s="67">
        <f t="shared" si="75"/>
        <v>0.06</v>
      </c>
      <c r="Q4826" s="67">
        <f>IFERROR(Ações!$O4826/Ações!$M4826,0)</f>
        <v>0.97226000000000001</v>
      </c>
      <c r="R4826" s="67">
        <f>IFERROR(IF(Ações!$B4826="","",VLOOKUP(Table_1[[#This Row],[AÇÕES]],'Dados Status Invest STOCKS'!A4812:AD5427,18)/100),0)</f>
        <v>7.5899999999999995E-2</v>
      </c>
      <c r="S4826" s="65">
        <f>IFERROR(IF(Ações!$B4826="","",VLOOKUP(Table_1[[#This Row],[AÇÕES]],'Dados Status Invest STOCKS'!A4812:AD5427,25)/100),0)</f>
        <v>-1.4999999999999999E-2</v>
      </c>
      <c r="T4826" s="67">
        <f>(1-Ações!$Q4826)*Ações!$R4826</f>
        <v>2.105465999999999E-3</v>
      </c>
      <c r="U4826" s="68">
        <f>IF(Ações!$S4826=0,Ações!$T4826,IF(Ações!$T4826=0,Ações!$S4826,AVERAGE(Ações!$S4826,Ações!$T4826)))</f>
        <v>-6.4472670000000004E-3</v>
      </c>
    </row>
    <row r="4827" spans="2:21" ht="15" customHeight="1" x14ac:dyDescent="0.2">
      <c r="B4827" s="63" t="str">
        <f>IFERROR('Dados Status Invest STOCKS'!A4814,"-")</f>
        <v>UXIN</v>
      </c>
      <c r="C4827" s="45">
        <f>IFERROR((Ações!$D4827-Ações!$K4827)/Ações!$D4827,0)</f>
        <v>0</v>
      </c>
      <c r="D4827" s="46">
        <f>(Ações!$O4827)/0.06</f>
        <v>0</v>
      </c>
      <c r="E4827" s="47">
        <f>IFERROR((Ações!$F4827-Ações!$K4827)/Ações!$F4827,0)</f>
        <v>0</v>
      </c>
      <c r="F4827" s="46" t="str">
        <f>IF(OR(Ações!$N4827&lt;0,Ações!$M4827&lt;0),"",(22.5*Ações!$M4827*Ações!$N4827)^0.5)</f>
        <v/>
      </c>
      <c r="G4827" s="47">
        <f>IFERROR((Ações!$H4827-Ações!$K4827)/Ações!$H4827,0)</f>
        <v>0</v>
      </c>
      <c r="H4827" s="48">
        <f>IFERROR(Ações!$I4827/(Ações!$P4827-Table_1[[#This Row],[CAGR LUCRO 5A]]),0)</f>
        <v>0</v>
      </c>
      <c r="I4827" s="48">
        <f>IF(Ações!$S4827&lt;0,"",Ações!$O4827*(1+Ações!$S4827))</f>
        <v>0</v>
      </c>
      <c r="J4827" s="49">
        <f>IFERROR(IF(Ações!$B4827="","",(VLOOKUP(Table_1[[#This Row],[AÇÕES]],'Dados Status Invest STOCKS'!A4813:AD5428,4)/Table_1[[#This Row],[LPA]]))/100,0)</f>
        <v>0.18583333333333332</v>
      </c>
      <c r="K4827" s="64">
        <f>IFERROR(IF(Ações!$B4827="","",VLOOKUP(Table_1[[#This Row],[AÇÕES]],'Dados Status Invest STOCKS'!A4813:AD5428,2)),0)</f>
        <v>1.07</v>
      </c>
      <c r="L4827" s="65">
        <f>IFERROR(IF(Ações!$B4827="","",VLOOKUP(Table_1[[#This Row],[AÇÕES]],'Dados Status Invest STOCKS'!A4813:AD5428,3)/100),0)</f>
        <v>0</v>
      </c>
      <c r="M4827" s="66">
        <f>IFERROR(IF(Ações!$B4827="","",VLOOKUP(Table_1[[#This Row],[AÇÕES]],'Dados Status Invest STOCKS'!A4813:AD5428,28)),0)</f>
        <v>-0.24</v>
      </c>
      <c r="N4827" s="66">
        <f>IFERROR(IF(Ações!$B4827="","",VLOOKUP(Table_1[[#This Row],[AÇÕES]],'Dados Status Invest STOCKS'!A4813:AD5428,27)),0)</f>
        <v>-0.79</v>
      </c>
      <c r="O4827" s="66">
        <f>IFERROR(IF(Ações!$L4827="","",Ações!$K4827*Ações!$L4827),0)</f>
        <v>0</v>
      </c>
      <c r="P4827" s="67">
        <f t="shared" si="75"/>
        <v>0.06</v>
      </c>
      <c r="Q4827" s="67">
        <f>IFERROR(Ações!$O4827/Ações!$M4827,0)</f>
        <v>0</v>
      </c>
      <c r="R4827" s="67">
        <f>IFERROR(IF(Ações!$B4827="","",VLOOKUP(Table_1[[#This Row],[AÇÕES]],'Dados Status Invest STOCKS'!A4813:AD5428,18)/100),0)</f>
        <v>-0.3044</v>
      </c>
      <c r="S4827" s="65">
        <f>IFERROR(IF(Ações!$B4827="","",VLOOKUP(Table_1[[#This Row],[AÇÕES]],'Dados Status Invest STOCKS'!A4813:AD5428,25)/100),0)</f>
        <v>0</v>
      </c>
      <c r="T4827" s="67">
        <f>(1-Ações!$Q4827)*Ações!$R4827</f>
        <v>-0.3044</v>
      </c>
      <c r="U4827" s="68">
        <f>IF(Ações!$S4827=0,Ações!$T4827,IF(Ações!$T4827=0,Ações!$S4827,AVERAGE(Ações!$S4827,Ações!$T4827)))</f>
        <v>-0.3044</v>
      </c>
    </row>
    <row r="4828" spans="2:21" ht="15" customHeight="1" x14ac:dyDescent="0.2">
      <c r="B4828" s="63" t="str">
        <f>IFERROR('Dados Status Invest STOCKS'!A4815,"-")</f>
        <v>UZA</v>
      </c>
      <c r="C4828" s="45">
        <f>IFERROR((Ações!$D4828-Ações!$K4828)/Ações!$D4828,0)</f>
        <v>0</v>
      </c>
      <c r="D4828" s="46">
        <f>(Ações!$O4828)/0.06</f>
        <v>0</v>
      </c>
      <c r="E4828" s="47">
        <f>IFERROR((Ações!$F4828-Ações!$K4828)/Ações!$F4828,0)</f>
        <v>0.40547405472784331</v>
      </c>
      <c r="F4828" s="46">
        <f>IF(OR(Ações!$N4828&lt;0,Ações!$M4828&lt;0),"",(22.5*Ações!$M4828*Ações!$N4828)^0.5)</f>
        <v>42.639013825368899</v>
      </c>
      <c r="G4828" s="47">
        <f>IFERROR((Ações!$H4828-Ações!$K4828)/Ações!$H4828,0)</f>
        <v>0</v>
      </c>
      <c r="H4828" s="48">
        <f>IFERROR(Ações!$I4828/(Ações!$P4828-Table_1[[#This Row],[CAGR LUCRO 5A]]),0)</f>
        <v>0</v>
      </c>
      <c r="I4828" s="48" t="str">
        <f>IF(Ações!$S4828&lt;0,"",Ações!$O4828*(1+Ações!$S4828))</f>
        <v/>
      </c>
      <c r="J4828" s="49">
        <f>IFERROR(IF(Ações!$B4828="","",(VLOOKUP(Table_1[[#This Row],[AÇÕES]],'Dados Status Invest STOCKS'!A4814:AD5429,4)/Table_1[[#This Row],[LPA]]))/100,0)</f>
        <v>0.10668831168831168</v>
      </c>
      <c r="K4828" s="64">
        <f>IFERROR(IF(Ações!$B4828="","",VLOOKUP(Table_1[[#This Row],[AÇÕES]],'Dados Status Invest STOCKS'!A4814:AD5429,2)),0)</f>
        <v>25.35</v>
      </c>
      <c r="L4828" s="65">
        <f>IFERROR(IF(Ações!$B4828="","",VLOOKUP(Table_1[[#This Row],[AÇÕES]],'Dados Status Invest STOCKS'!A4814:AD5429,3)/100),0)</f>
        <v>0</v>
      </c>
      <c r="M4828" s="66">
        <f>IFERROR(IF(Ações!$B4828="","",VLOOKUP(Table_1[[#This Row],[AÇÕES]],'Dados Status Invest STOCKS'!A4814:AD5429,28)),0)</f>
        <v>1.54</v>
      </c>
      <c r="N4828" s="66">
        <f>IFERROR(IF(Ações!$B4828="","",VLOOKUP(Table_1[[#This Row],[AÇÕES]],'Dados Status Invest STOCKS'!A4814:AD5429,27)),0)</f>
        <v>52.47</v>
      </c>
      <c r="O4828" s="66">
        <f>IFERROR(IF(Ações!$L4828="","",Ações!$K4828*Ações!$L4828),0)</f>
        <v>0</v>
      </c>
      <c r="P4828" s="67">
        <f t="shared" si="75"/>
        <v>0.06</v>
      </c>
      <c r="Q4828" s="67">
        <f>IFERROR(Ações!$O4828/Ações!$M4828,0)</f>
        <v>0</v>
      </c>
      <c r="R4828" s="67">
        <f>IFERROR(IF(Ações!$B4828="","",VLOOKUP(Table_1[[#This Row],[AÇÕES]],'Dados Status Invest STOCKS'!A4814:AD5429,18)/100),0)</f>
        <v>2.9399999999999999E-2</v>
      </c>
      <c r="S4828" s="65">
        <f>IFERROR(IF(Ações!$B4828="","",VLOOKUP(Table_1[[#This Row],[AÇÕES]],'Dados Status Invest STOCKS'!A4814:AD5429,25)/100),0)</f>
        <v>-1.0200000000000001E-2</v>
      </c>
      <c r="T4828" s="67">
        <f>(1-Ações!$Q4828)*Ações!$R4828</f>
        <v>2.9399999999999999E-2</v>
      </c>
      <c r="U4828" s="68">
        <f>IF(Ações!$S4828=0,Ações!$T4828,IF(Ações!$T4828=0,Ações!$S4828,AVERAGE(Ações!$S4828,Ações!$T4828)))</f>
        <v>9.5999999999999992E-3</v>
      </c>
    </row>
    <row r="4829" spans="2:21" ht="15" customHeight="1" x14ac:dyDescent="0.2">
      <c r="B4829" s="63" t="str">
        <f>IFERROR('Dados Status Invest STOCKS'!A4816,"-")</f>
        <v>UZB</v>
      </c>
      <c r="C4829" s="45">
        <f>IFERROR((Ações!$D4829-Ações!$K4829)/Ações!$D4829,0)</f>
        <v>0</v>
      </c>
      <c r="D4829" s="46">
        <f>(Ações!$O4829)/0.06</f>
        <v>0</v>
      </c>
      <c r="E4829" s="47">
        <f>IFERROR((Ações!$F4829-Ações!$K4829)/Ações!$F4829,0)</f>
        <v>0.40570858172795071</v>
      </c>
      <c r="F4829" s="46">
        <f>IF(OR(Ações!$N4829&lt;0,Ações!$M4829&lt;0),"",(22.5*Ações!$M4829*Ações!$N4829)^0.5)</f>
        <v>42.639013825368899</v>
      </c>
      <c r="G4829" s="47">
        <f>IFERROR((Ações!$H4829-Ações!$K4829)/Ações!$H4829,0)</f>
        <v>0</v>
      </c>
      <c r="H4829" s="48">
        <f>IFERROR(Ações!$I4829/(Ações!$P4829-Table_1[[#This Row],[CAGR LUCRO 5A]]),0)</f>
        <v>0</v>
      </c>
      <c r="I4829" s="48" t="str">
        <f>IF(Ações!$S4829&lt;0,"",Ações!$O4829*(1+Ações!$S4829))</f>
        <v/>
      </c>
      <c r="J4829" s="49">
        <f>IFERROR(IF(Ações!$B4829="","",(VLOOKUP(Table_1[[#This Row],[AÇÕES]],'Dados Status Invest STOCKS'!A4815:AD5430,4)/Table_1[[#This Row],[LPA]]))/100,0)</f>
        <v>0.10662337662337663</v>
      </c>
      <c r="K4829" s="64">
        <f>IFERROR(IF(Ações!$B4829="","",VLOOKUP(Table_1[[#This Row],[AÇÕES]],'Dados Status Invest STOCKS'!A4815:AD5430,2)),0)</f>
        <v>25.34</v>
      </c>
      <c r="L4829" s="65">
        <f>IFERROR(IF(Ações!$B4829="","",VLOOKUP(Table_1[[#This Row],[AÇÕES]],'Dados Status Invest STOCKS'!A4815:AD5430,3)/100),0)</f>
        <v>0</v>
      </c>
      <c r="M4829" s="66">
        <f>IFERROR(IF(Ações!$B4829="","",VLOOKUP(Table_1[[#This Row],[AÇÕES]],'Dados Status Invest STOCKS'!A4815:AD5430,28)),0)</f>
        <v>1.54</v>
      </c>
      <c r="N4829" s="66">
        <f>IFERROR(IF(Ações!$B4829="","",VLOOKUP(Table_1[[#This Row],[AÇÕES]],'Dados Status Invest STOCKS'!A4815:AD5430,27)),0)</f>
        <v>52.47</v>
      </c>
      <c r="O4829" s="66">
        <f>IFERROR(IF(Ações!$L4829="","",Ações!$K4829*Ações!$L4829),0)</f>
        <v>0</v>
      </c>
      <c r="P4829" s="67">
        <f t="shared" si="75"/>
        <v>0.06</v>
      </c>
      <c r="Q4829" s="67">
        <f>IFERROR(Ações!$O4829/Ações!$M4829,0)</f>
        <v>0</v>
      </c>
      <c r="R4829" s="67">
        <f>IFERROR(IF(Ações!$B4829="","",VLOOKUP(Table_1[[#This Row],[AÇÕES]],'Dados Status Invest STOCKS'!A4815:AD5430,18)/100),0)</f>
        <v>2.9399999999999999E-2</v>
      </c>
      <c r="S4829" s="65">
        <f>IFERROR(IF(Ações!$B4829="","",VLOOKUP(Table_1[[#This Row],[AÇÕES]],'Dados Status Invest STOCKS'!A4815:AD5430,25)/100),0)</f>
        <v>-1.0200000000000001E-2</v>
      </c>
      <c r="T4829" s="67">
        <f>(1-Ações!$Q4829)*Ações!$R4829</f>
        <v>2.9399999999999999E-2</v>
      </c>
      <c r="U4829" s="68">
        <f>IF(Ações!$S4829=0,Ações!$T4829,IF(Ações!$T4829=0,Ações!$S4829,AVERAGE(Ações!$S4829,Ações!$T4829)))</f>
        <v>9.5999999999999992E-3</v>
      </c>
    </row>
    <row r="4830" spans="2:21" ht="15" customHeight="1" x14ac:dyDescent="0.2">
      <c r="B4830" s="63" t="str">
        <f>IFERROR('Dados Status Invest STOCKS'!A4817,"-")</f>
        <v>UZC</v>
      </c>
      <c r="C4830" s="45">
        <f>IFERROR((Ações!$D4830-Ações!$K4830)/Ações!$D4830,0)</f>
        <v>0</v>
      </c>
      <c r="D4830" s="46">
        <f>(Ações!$O4830)/0.06</f>
        <v>0</v>
      </c>
      <c r="E4830" s="47">
        <f>IFERROR((Ações!$F4830-Ações!$K4830)/Ações!$F4830,0)</f>
        <v>0.41227533773095681</v>
      </c>
      <c r="F4830" s="46">
        <f>IF(OR(Ações!$N4830&lt;0,Ações!$M4830&lt;0),"",(22.5*Ações!$M4830*Ações!$N4830)^0.5)</f>
        <v>42.639013825368899</v>
      </c>
      <c r="G4830" s="47">
        <f>IFERROR((Ações!$H4830-Ações!$K4830)/Ações!$H4830,0)</f>
        <v>0</v>
      </c>
      <c r="H4830" s="48">
        <f>IFERROR(Ações!$I4830/(Ações!$P4830-Table_1[[#This Row],[CAGR LUCRO 5A]]),0)</f>
        <v>0</v>
      </c>
      <c r="I4830" s="48" t="str">
        <f>IF(Ações!$S4830&lt;0,"",Ações!$O4830*(1+Ações!$S4830))</f>
        <v/>
      </c>
      <c r="J4830" s="49">
        <f>IFERROR(IF(Ações!$B4830="","",(VLOOKUP(Table_1[[#This Row],[AÇÕES]],'Dados Status Invest STOCKS'!A4816:AD5431,4)/Table_1[[#This Row],[LPA]]))/100,0)</f>
        <v>0.10545454545454545</v>
      </c>
      <c r="K4830" s="64">
        <f>IFERROR(IF(Ações!$B4830="","",VLOOKUP(Table_1[[#This Row],[AÇÕES]],'Dados Status Invest STOCKS'!A4816:AD5431,2)),0)</f>
        <v>25.06</v>
      </c>
      <c r="L4830" s="65">
        <f>IFERROR(IF(Ações!$B4830="","",VLOOKUP(Table_1[[#This Row],[AÇÕES]],'Dados Status Invest STOCKS'!A4816:AD5431,3)/100),0)</f>
        <v>0</v>
      </c>
      <c r="M4830" s="66">
        <f>IFERROR(IF(Ações!$B4830="","",VLOOKUP(Table_1[[#This Row],[AÇÕES]],'Dados Status Invest STOCKS'!A4816:AD5431,28)),0)</f>
        <v>1.54</v>
      </c>
      <c r="N4830" s="66">
        <f>IFERROR(IF(Ações!$B4830="","",VLOOKUP(Table_1[[#This Row],[AÇÕES]],'Dados Status Invest STOCKS'!A4816:AD5431,27)),0)</f>
        <v>52.47</v>
      </c>
      <c r="O4830" s="66">
        <f>IFERROR(IF(Ações!$L4830="","",Ações!$K4830*Ações!$L4830),0)</f>
        <v>0</v>
      </c>
      <c r="P4830" s="67">
        <f t="shared" si="75"/>
        <v>0.06</v>
      </c>
      <c r="Q4830" s="67">
        <f>IFERROR(Ações!$O4830/Ações!$M4830,0)</f>
        <v>0</v>
      </c>
      <c r="R4830" s="67">
        <f>IFERROR(IF(Ações!$B4830="","",VLOOKUP(Table_1[[#This Row],[AÇÕES]],'Dados Status Invest STOCKS'!A4816:AD5431,18)/100),0)</f>
        <v>2.9399999999999999E-2</v>
      </c>
      <c r="S4830" s="65">
        <f>IFERROR(IF(Ações!$B4830="","",VLOOKUP(Table_1[[#This Row],[AÇÕES]],'Dados Status Invest STOCKS'!A4816:AD5431,25)/100),0)</f>
        <v>-1.0200000000000001E-2</v>
      </c>
      <c r="T4830" s="67">
        <f>(1-Ações!$Q4830)*Ações!$R4830</f>
        <v>2.9399999999999999E-2</v>
      </c>
      <c r="U4830" s="68">
        <f>IF(Ações!$S4830=0,Ações!$T4830,IF(Ações!$T4830=0,Ações!$S4830,AVERAGE(Ações!$S4830,Ações!$T4830)))</f>
        <v>9.5999999999999992E-3</v>
      </c>
    </row>
    <row r="4831" spans="2:21" ht="15" customHeight="1" x14ac:dyDescent="0.2">
      <c r="B4831" s="63" t="str">
        <f>IFERROR('Dados Status Invest STOCKS'!A4818,"-")</f>
        <v>UZD</v>
      </c>
      <c r="C4831" s="45">
        <f>IFERROR((Ações!$D4831-Ações!$K4831)/Ações!$D4831,0)</f>
        <v>0</v>
      </c>
      <c r="D4831" s="46">
        <f>(Ações!$O4831)/0.06</f>
        <v>0</v>
      </c>
      <c r="E4831" s="47">
        <f>IFERROR((Ações!$F4831-Ações!$K4831)/Ações!$F4831,0)</f>
        <v>0.37428196371356454</v>
      </c>
      <c r="F4831" s="46">
        <f>IF(OR(Ações!$N4831&lt;0,Ações!$M4831&lt;0),"",(22.5*Ações!$M4831*Ações!$N4831)^0.5)</f>
        <v>42.639013825368899</v>
      </c>
      <c r="G4831" s="47">
        <f>IFERROR((Ações!$H4831-Ações!$K4831)/Ações!$H4831,0)</f>
        <v>0</v>
      </c>
      <c r="H4831" s="48">
        <f>IFERROR(Ações!$I4831/(Ações!$P4831-Table_1[[#This Row],[CAGR LUCRO 5A]]),0)</f>
        <v>0</v>
      </c>
      <c r="I4831" s="48" t="str">
        <f>IF(Ações!$S4831&lt;0,"",Ações!$O4831*(1+Ações!$S4831))</f>
        <v/>
      </c>
      <c r="J4831" s="49">
        <f>IFERROR(IF(Ações!$B4831="","",(VLOOKUP(Table_1[[#This Row],[AÇÕES]],'Dados Status Invest STOCKS'!A4817:AD5432,4)/Table_1[[#This Row],[LPA]]))/100,0)</f>
        <v>0.11162337662337662</v>
      </c>
      <c r="K4831" s="64">
        <f>IFERROR(IF(Ações!$B4831="","",VLOOKUP(Table_1[[#This Row],[AÇÕES]],'Dados Status Invest STOCKS'!A4817:AD5432,2)),0)</f>
        <v>26.68</v>
      </c>
      <c r="L4831" s="65">
        <f>IFERROR(IF(Ações!$B4831="","",VLOOKUP(Table_1[[#This Row],[AÇÕES]],'Dados Status Invest STOCKS'!A4817:AD5432,3)/100),0)</f>
        <v>0</v>
      </c>
      <c r="M4831" s="66">
        <f>IFERROR(IF(Ações!$B4831="","",VLOOKUP(Table_1[[#This Row],[AÇÕES]],'Dados Status Invest STOCKS'!A4817:AD5432,28)),0)</f>
        <v>1.54</v>
      </c>
      <c r="N4831" s="66">
        <f>IFERROR(IF(Ações!$B4831="","",VLOOKUP(Table_1[[#This Row],[AÇÕES]],'Dados Status Invest STOCKS'!A4817:AD5432,27)),0)</f>
        <v>52.47</v>
      </c>
      <c r="O4831" s="66">
        <f>IFERROR(IF(Ações!$L4831="","",Ações!$K4831*Ações!$L4831),0)</f>
        <v>0</v>
      </c>
      <c r="P4831" s="67">
        <f t="shared" si="75"/>
        <v>0.06</v>
      </c>
      <c r="Q4831" s="67">
        <f>IFERROR(Ações!$O4831/Ações!$M4831,0)</f>
        <v>0</v>
      </c>
      <c r="R4831" s="67">
        <f>IFERROR(IF(Ações!$B4831="","",VLOOKUP(Table_1[[#This Row],[AÇÕES]],'Dados Status Invest STOCKS'!A4817:AD5432,18)/100),0)</f>
        <v>2.9399999999999999E-2</v>
      </c>
      <c r="S4831" s="65">
        <f>IFERROR(IF(Ações!$B4831="","",VLOOKUP(Table_1[[#This Row],[AÇÕES]],'Dados Status Invest STOCKS'!A4817:AD5432,25)/100),0)</f>
        <v>-1.0200000000000001E-2</v>
      </c>
      <c r="T4831" s="67">
        <f>(1-Ações!$Q4831)*Ações!$R4831</f>
        <v>2.9399999999999999E-2</v>
      </c>
      <c r="U4831" s="68">
        <f>IF(Ações!$S4831=0,Ações!$T4831,IF(Ações!$T4831=0,Ações!$S4831,AVERAGE(Ações!$S4831,Ações!$T4831)))</f>
        <v>9.5999999999999992E-3</v>
      </c>
    </row>
    <row r="4832" spans="2:21" ht="15" customHeight="1" x14ac:dyDescent="0.2">
      <c r="B4832" s="63" t="str">
        <f>IFERROR('Dados Status Invest STOCKS'!A4819,"-")</f>
        <v>UZE</v>
      </c>
      <c r="C4832" s="45">
        <f>IFERROR((Ações!$D4832-Ações!$K4832)/Ações!$D4832,0)</f>
        <v>0</v>
      </c>
      <c r="D4832" s="46">
        <f>(Ações!$O4832)/0.06</f>
        <v>0</v>
      </c>
      <c r="E4832" s="47">
        <f>IFERROR((Ações!$F4832-Ações!$K4832)/Ações!$F4832,0)</f>
        <v>0.40101804172580358</v>
      </c>
      <c r="F4832" s="46">
        <f>IF(OR(Ações!$N4832&lt;0,Ações!$M4832&lt;0),"",(22.5*Ações!$M4832*Ações!$N4832)^0.5)</f>
        <v>42.639013825368899</v>
      </c>
      <c r="G4832" s="47">
        <f>IFERROR((Ações!$H4832-Ações!$K4832)/Ações!$H4832,0)</f>
        <v>0</v>
      </c>
      <c r="H4832" s="48">
        <f>IFERROR(Ações!$I4832/(Ações!$P4832-Table_1[[#This Row],[CAGR LUCRO 5A]]),0)</f>
        <v>0</v>
      </c>
      <c r="I4832" s="48" t="str">
        <f>IF(Ações!$S4832&lt;0,"",Ações!$O4832*(1+Ações!$S4832))</f>
        <v/>
      </c>
      <c r="J4832" s="49">
        <f>IFERROR(IF(Ações!$B4832="","",(VLOOKUP(Table_1[[#This Row],[AÇÕES]],'Dados Status Invest STOCKS'!A4818:AD5433,4)/Table_1[[#This Row],[LPA]]))/100,0)</f>
        <v>0.10746753246753248</v>
      </c>
      <c r="K4832" s="64">
        <f>IFERROR(IF(Ações!$B4832="","",VLOOKUP(Table_1[[#This Row],[AÇÕES]],'Dados Status Invest STOCKS'!A4818:AD5433,2)),0)</f>
        <v>25.54</v>
      </c>
      <c r="L4832" s="65">
        <f>IFERROR(IF(Ações!$B4832="","",VLOOKUP(Table_1[[#This Row],[AÇÕES]],'Dados Status Invest STOCKS'!A4818:AD5433,3)/100),0)</f>
        <v>0</v>
      </c>
      <c r="M4832" s="66">
        <f>IFERROR(IF(Ações!$B4832="","",VLOOKUP(Table_1[[#This Row],[AÇÕES]],'Dados Status Invest STOCKS'!A4818:AD5433,28)),0)</f>
        <v>1.54</v>
      </c>
      <c r="N4832" s="66">
        <f>IFERROR(IF(Ações!$B4832="","",VLOOKUP(Table_1[[#This Row],[AÇÕES]],'Dados Status Invest STOCKS'!A4818:AD5433,27)),0)</f>
        <v>52.47</v>
      </c>
      <c r="O4832" s="66">
        <f>IFERROR(IF(Ações!$L4832="","",Ações!$K4832*Ações!$L4832),0)</f>
        <v>0</v>
      </c>
      <c r="P4832" s="67">
        <f t="shared" si="75"/>
        <v>0.06</v>
      </c>
      <c r="Q4832" s="67">
        <f>IFERROR(Ações!$O4832/Ações!$M4832,0)</f>
        <v>0</v>
      </c>
      <c r="R4832" s="67">
        <f>IFERROR(IF(Ações!$B4832="","",VLOOKUP(Table_1[[#This Row],[AÇÕES]],'Dados Status Invest STOCKS'!A4818:AD5433,18)/100),0)</f>
        <v>2.9399999999999999E-2</v>
      </c>
      <c r="S4832" s="65">
        <f>IFERROR(IF(Ações!$B4832="","",VLOOKUP(Table_1[[#This Row],[AÇÕES]],'Dados Status Invest STOCKS'!A4818:AD5433,25)/100),0)</f>
        <v>-1.0200000000000001E-2</v>
      </c>
      <c r="T4832" s="67">
        <f>(1-Ações!$Q4832)*Ações!$R4832</f>
        <v>2.9399999999999999E-2</v>
      </c>
      <c r="U4832" s="68">
        <f>IF(Ações!$S4832=0,Ações!$T4832,IF(Ações!$T4832=0,Ações!$S4832,AVERAGE(Ações!$S4832,Ações!$T4832)))</f>
        <v>9.5999999999999992E-3</v>
      </c>
    </row>
    <row r="4833" spans="2:21" ht="15" customHeight="1" x14ac:dyDescent="0.2">
      <c r="B4833" s="63" t="str">
        <f>IFERROR('Dados Status Invest STOCKS'!A4820,"-")</f>
        <v>V</v>
      </c>
      <c r="C4833" s="45">
        <f>IFERROR((Ações!$D4833-Ações!$K4833)/Ações!$D4833,0)</f>
        <v>-7.9552238805970141</v>
      </c>
      <c r="D4833" s="46">
        <f>(Ações!$O4833)/0.06</f>
        <v>22.539916666666667</v>
      </c>
      <c r="E4833" s="47">
        <f>IFERROR((Ações!$F4833-Ações!$K4833)/Ações!$F4833,0)</f>
        <v>-3.1701857464679462</v>
      </c>
      <c r="F4833" s="46">
        <f>IF(OR(Ações!$N4833&lt;0,Ações!$M4833&lt;0),"",(22.5*Ações!$M4833*Ações!$N4833)^0.5)</f>
        <v>48.403119734165898</v>
      </c>
      <c r="G4833" s="47">
        <f>IFERROR((Ações!$H4833-Ações!$K4833)/Ações!$H4833,0)</f>
        <v>13.264420386594175</v>
      </c>
      <c r="H4833" s="48">
        <f>IFERROR(Ações!$I4833/(Ações!$P4833-Table_1[[#This Row],[CAGR LUCRO 5A]]),0)</f>
        <v>-16.458176875658587</v>
      </c>
      <c r="I4833" s="48">
        <f>IF(Ações!$S4833&lt;0,"",Ações!$O4833*(1+Ações!$S4833))</f>
        <v>1.5618809855</v>
      </c>
      <c r="J4833" s="49">
        <f>IFERROR(IF(Ações!$B4833="","",(VLOOKUP(Table_1[[#This Row],[AÇÕES]],'Dados Status Invest STOCKS'!A4819:AD5434,4)/Table_1[[#This Row],[LPA]]))/100,0)</f>
        <v>5.8801369863013708E-2</v>
      </c>
      <c r="K4833" s="64">
        <f>IFERROR(IF(Ações!$B4833="","",VLOOKUP(Table_1[[#This Row],[AÇÕES]],'Dados Status Invest STOCKS'!A4819:AD5434,2)),0)</f>
        <v>201.85</v>
      </c>
      <c r="L4833" s="65">
        <f>IFERROR(IF(Ações!$B4833="","",VLOOKUP(Table_1[[#This Row],[AÇÕES]],'Dados Status Invest STOCKS'!A4819:AD5434,3)/100),0)</f>
        <v>6.7000000000000002E-3</v>
      </c>
      <c r="M4833" s="66">
        <f>IFERROR(IF(Ações!$B4833="","",VLOOKUP(Table_1[[#This Row],[AÇÕES]],'Dados Status Invest STOCKS'!A4819:AD5434,28)),0)</f>
        <v>5.84</v>
      </c>
      <c r="N4833" s="66">
        <f>IFERROR(IF(Ações!$B4833="","",VLOOKUP(Table_1[[#This Row],[AÇÕES]],'Dados Status Invest STOCKS'!A4819:AD5434,27)),0)</f>
        <v>17.829999999999998</v>
      </c>
      <c r="O4833" s="66">
        <f>IFERROR(IF(Ações!$L4833="","",Ações!$K4833*Ações!$L4833),0)</f>
        <v>1.352395</v>
      </c>
      <c r="P4833" s="67">
        <f t="shared" si="75"/>
        <v>0.06</v>
      </c>
      <c r="Q4833" s="67">
        <f>IFERROR(Ações!$O4833/Ações!$M4833,0)</f>
        <v>0.23157448630136987</v>
      </c>
      <c r="R4833" s="67">
        <f>IFERROR(IF(Ações!$B4833="","",VLOOKUP(Table_1[[#This Row],[AÇÕES]],'Dados Status Invest STOCKS'!A4819:AD5434,18)/100),0)</f>
        <v>0.32750000000000001</v>
      </c>
      <c r="S4833" s="65">
        <f>IFERROR(IF(Ações!$B4833="","",VLOOKUP(Table_1[[#This Row],[AÇÕES]],'Dados Status Invest STOCKS'!A4819:AD5434,25)/100),0)</f>
        <v>0.15490000000000001</v>
      </c>
      <c r="T4833" s="67">
        <f>(1-Ações!$Q4833)*Ações!$R4833</f>
        <v>0.25165935573630138</v>
      </c>
      <c r="U4833" s="68">
        <f>IF(Ações!$S4833=0,Ações!$T4833,IF(Ações!$T4833=0,Ações!$S4833,AVERAGE(Ações!$S4833,Ações!$T4833)))</f>
        <v>0.20327967786815071</v>
      </c>
    </row>
    <row r="4834" spans="2:21" ht="15" customHeight="1" x14ac:dyDescent="0.2">
      <c r="B4834" s="63" t="str">
        <f>IFERROR('Dados Status Invest STOCKS'!A4821,"-")</f>
        <v>VAC</v>
      </c>
      <c r="C4834" s="45">
        <f>IFERROR((Ações!$D4834-Ações!$K4834)/Ações!$D4834,0)</f>
        <v>-8.0909090909090899</v>
      </c>
      <c r="D4834" s="46">
        <f>(Ações!$O4834)/0.06</f>
        <v>17.891500000000001</v>
      </c>
      <c r="E4834" s="47">
        <f>IFERROR((Ações!$F4834-Ações!$K4834)/Ações!$F4834,0)</f>
        <v>0</v>
      </c>
      <c r="F4834" s="46" t="str">
        <f>IF(OR(Ações!$N4834&lt;0,Ações!$M4834&lt;0),"",(22.5*Ações!$M4834*Ações!$N4834)^0.5)</f>
        <v/>
      </c>
      <c r="G4834" s="47">
        <f>IFERROR((Ações!$H4834-Ações!$K4834)/Ações!$H4834,0)</f>
        <v>-8.0909090909090899</v>
      </c>
      <c r="H4834" s="48">
        <f>IFERROR(Ações!$I4834/(Ações!$P4834-Table_1[[#This Row],[CAGR LUCRO 5A]]),0)</f>
        <v>17.891500000000001</v>
      </c>
      <c r="I4834" s="48">
        <f>IF(Ações!$S4834&lt;0,"",Ações!$O4834*(1+Ações!$S4834))</f>
        <v>1.0734900000000001</v>
      </c>
      <c r="J4834" s="49">
        <f>IFERROR(IF(Ações!$B4834="","",(VLOOKUP(Table_1[[#This Row],[AÇÕES]],'Dados Status Invest STOCKS'!A4820:AD5435,4)/Table_1[[#This Row],[LPA]]))/100,0)</f>
        <v>1.2294782608695654</v>
      </c>
      <c r="K4834" s="64">
        <f>IFERROR(IF(Ações!$B4834="","",VLOOKUP(Table_1[[#This Row],[AÇÕES]],'Dados Status Invest STOCKS'!A4820:AD5435,2)),0)</f>
        <v>162.65</v>
      </c>
      <c r="L4834" s="65">
        <f>IFERROR(IF(Ações!$B4834="","",VLOOKUP(Table_1[[#This Row],[AÇÕES]],'Dados Status Invest STOCKS'!A4820:AD5435,3)/100),0)</f>
        <v>6.6E-3</v>
      </c>
      <c r="M4834" s="66">
        <f>IFERROR(IF(Ações!$B4834="","",VLOOKUP(Table_1[[#This Row],[AÇÕES]],'Dados Status Invest STOCKS'!A4820:AD5435,28)),0)</f>
        <v>-1.1499999999999999</v>
      </c>
      <c r="N4834" s="66">
        <f>IFERROR(IF(Ações!$B4834="","",VLOOKUP(Table_1[[#This Row],[AÇÕES]],'Dados Status Invest STOCKS'!A4820:AD5435,27)),0)</f>
        <v>69.8</v>
      </c>
      <c r="O4834" s="66">
        <f>IFERROR(IF(Ações!$L4834="","",Ações!$K4834*Ações!$L4834),0)</f>
        <v>1.0734900000000001</v>
      </c>
      <c r="P4834" s="67">
        <f t="shared" si="75"/>
        <v>0.06</v>
      </c>
      <c r="Q4834" s="67">
        <f>IFERROR(Ações!$O4834/Ações!$M4834,0)</f>
        <v>-0.93346956521739144</v>
      </c>
      <c r="R4834" s="67">
        <f>IFERROR(IF(Ações!$B4834="","",VLOOKUP(Table_1[[#This Row],[AÇÕES]],'Dados Status Invest STOCKS'!A4820:AD5435,18)/100),0)</f>
        <v>-1.6500000000000001E-2</v>
      </c>
      <c r="S4834" s="65">
        <f>IFERROR(IF(Ações!$B4834="","",VLOOKUP(Table_1[[#This Row],[AÇÕES]],'Dados Status Invest STOCKS'!A4820:AD5435,25)/100),0)</f>
        <v>0</v>
      </c>
      <c r="T4834" s="67">
        <f>(1-Ações!$Q4834)*Ações!$R4834</f>
        <v>-3.1902247826086957E-2</v>
      </c>
      <c r="U4834" s="68">
        <f>IF(Ações!$S4834=0,Ações!$T4834,IF(Ações!$T4834=0,Ações!$S4834,AVERAGE(Ações!$S4834,Ações!$T4834)))</f>
        <v>-3.1902247826086957E-2</v>
      </c>
    </row>
    <row r="4835" spans="2:21" ht="15" customHeight="1" x14ac:dyDescent="0.2">
      <c r="B4835" s="63" t="str">
        <f>IFERROR('Dados Status Invest STOCKS'!A4822,"-")</f>
        <v>VACQ</v>
      </c>
      <c r="C4835" s="45">
        <f>IFERROR((Ações!$D4835-Ações!$K4835)/Ações!$D4835,0)</f>
        <v>0</v>
      </c>
      <c r="D4835" s="46">
        <f>(Ações!$O4835)/0.06</f>
        <v>0</v>
      </c>
      <c r="E4835" s="47">
        <f>IFERROR((Ações!$F4835-Ações!$K4835)/Ações!$F4835,0)</f>
        <v>0</v>
      </c>
      <c r="F4835" s="46" t="str">
        <f>IF(OR(Ações!$N4835&lt;0,Ações!$M4835&lt;0),"",(22.5*Ações!$M4835*Ações!$N4835)^0.5)</f>
        <v/>
      </c>
      <c r="G4835" s="47">
        <f>IFERROR((Ações!$H4835-Ações!$K4835)/Ações!$H4835,0)</f>
        <v>0</v>
      </c>
      <c r="H4835" s="48">
        <f>IFERROR(Ações!$I4835/(Ações!$P4835-Table_1[[#This Row],[CAGR LUCRO 5A]]),0)</f>
        <v>0</v>
      </c>
      <c r="I4835" s="48">
        <f>IF(Ações!$S4835&lt;0,"",Ações!$O4835*(1+Ações!$S4835))</f>
        <v>0</v>
      </c>
      <c r="J4835" s="49">
        <f>IFERROR(IF(Ações!$B4835="","",(VLOOKUP(Table_1[[#This Row],[AÇÕES]],'Dados Status Invest STOCKS'!A4821:AD5436,4)/Table_1[[#This Row],[LPA]]))/100,0)</f>
        <v>0.30290322580645163</v>
      </c>
      <c r="K4835" s="64">
        <f>IFERROR(IF(Ações!$B4835="","",VLOOKUP(Table_1[[#This Row],[AÇÕES]],'Dados Status Invest STOCKS'!A4821:AD5436,2)),0)</f>
        <v>11.57</v>
      </c>
      <c r="L4835" s="65">
        <f>IFERROR(IF(Ações!$B4835="","",VLOOKUP(Table_1[[#This Row],[AÇÕES]],'Dados Status Invest STOCKS'!A4821:AD5436,3)/100),0)</f>
        <v>0</v>
      </c>
      <c r="M4835" s="66">
        <f>IFERROR(IF(Ações!$B4835="","",VLOOKUP(Table_1[[#This Row],[AÇÕES]],'Dados Status Invest STOCKS'!A4821:AD5436,28)),0)</f>
        <v>-0.62</v>
      </c>
      <c r="N4835" s="66">
        <f>IFERROR(IF(Ações!$B4835="","",VLOOKUP(Table_1[[#This Row],[AÇÕES]],'Dados Status Invest STOCKS'!A4821:AD5436,27)),0)</f>
        <v>-1.48</v>
      </c>
      <c r="O4835" s="66">
        <f>IFERROR(IF(Ações!$L4835="","",Ações!$K4835*Ações!$L4835),0)</f>
        <v>0</v>
      </c>
      <c r="P4835" s="67">
        <f t="shared" si="75"/>
        <v>0.06</v>
      </c>
      <c r="Q4835" s="67">
        <f>IFERROR(Ações!$O4835/Ações!$M4835,0)</f>
        <v>0</v>
      </c>
      <c r="R4835" s="67">
        <f>IFERROR(IF(Ações!$B4835="","",VLOOKUP(Table_1[[#This Row],[AÇÕES]],'Dados Status Invest STOCKS'!A4821:AD5436,18)/100),0)</f>
        <v>-0.41509999999999997</v>
      </c>
      <c r="S4835" s="65">
        <f>IFERROR(IF(Ações!$B4835="","",VLOOKUP(Table_1[[#This Row],[AÇÕES]],'Dados Status Invest STOCKS'!A4821:AD5436,25)/100),0)</f>
        <v>0</v>
      </c>
      <c r="T4835" s="67">
        <f>(1-Ações!$Q4835)*Ações!$R4835</f>
        <v>-0.41509999999999997</v>
      </c>
      <c r="U4835" s="68">
        <f>IF(Ações!$S4835=0,Ações!$T4835,IF(Ações!$T4835=0,Ações!$S4835,AVERAGE(Ações!$S4835,Ações!$T4835)))</f>
        <v>-0.41509999999999997</v>
      </c>
    </row>
    <row r="4836" spans="2:21" ht="15" customHeight="1" x14ac:dyDescent="0.2">
      <c r="B4836" s="63" t="str">
        <f>IFERROR('Dados Status Invest STOCKS'!A4823,"-")</f>
        <v>VACQU</v>
      </c>
      <c r="C4836" s="45">
        <f>IFERROR((Ações!$D4836-Ações!$K4836)/Ações!$D4836,0)</f>
        <v>0</v>
      </c>
      <c r="D4836" s="46">
        <f>(Ações!$O4836)/0.06</f>
        <v>0</v>
      </c>
      <c r="E4836" s="47">
        <f>IFERROR((Ações!$F4836-Ações!$K4836)/Ações!$F4836,0)</f>
        <v>0</v>
      </c>
      <c r="F4836" s="46" t="str">
        <f>IF(OR(Ações!$N4836&lt;0,Ações!$M4836&lt;0),"",(22.5*Ações!$M4836*Ações!$N4836)^0.5)</f>
        <v/>
      </c>
      <c r="G4836" s="47">
        <f>IFERROR((Ações!$H4836-Ações!$K4836)/Ações!$H4836,0)</f>
        <v>0</v>
      </c>
      <c r="H4836" s="48">
        <f>IFERROR(Ações!$I4836/(Ações!$P4836-Table_1[[#This Row],[CAGR LUCRO 5A]]),0)</f>
        <v>0</v>
      </c>
      <c r="I4836" s="48">
        <f>IF(Ações!$S4836&lt;0,"",Ações!$O4836*(1+Ações!$S4836))</f>
        <v>0</v>
      </c>
      <c r="J4836" s="49">
        <f>IFERROR(IF(Ações!$B4836="","",(VLOOKUP(Table_1[[#This Row],[AÇÕES]],'Dados Status Invest STOCKS'!A4822:AD5437,4)/Table_1[[#This Row],[LPA]]))/100,0)</f>
        <v>0.33129032258064511</v>
      </c>
      <c r="K4836" s="64">
        <f>IFERROR(IF(Ações!$B4836="","",VLOOKUP(Table_1[[#This Row],[AÇÕES]],'Dados Status Invest STOCKS'!A4822:AD5437,2)),0)</f>
        <v>12.65</v>
      </c>
      <c r="L4836" s="65">
        <f>IFERROR(IF(Ações!$B4836="","",VLOOKUP(Table_1[[#This Row],[AÇÕES]],'Dados Status Invest STOCKS'!A4822:AD5437,3)/100),0)</f>
        <v>0</v>
      </c>
      <c r="M4836" s="66">
        <f>IFERROR(IF(Ações!$B4836="","",VLOOKUP(Table_1[[#This Row],[AÇÕES]],'Dados Status Invest STOCKS'!A4822:AD5437,28)),0)</f>
        <v>-0.62</v>
      </c>
      <c r="N4836" s="66">
        <f>IFERROR(IF(Ações!$B4836="","",VLOOKUP(Table_1[[#This Row],[AÇÕES]],'Dados Status Invest STOCKS'!A4822:AD5437,27)),0)</f>
        <v>-1.48</v>
      </c>
      <c r="O4836" s="66">
        <f>IFERROR(IF(Ações!$L4836="","",Ações!$K4836*Ações!$L4836),0)</f>
        <v>0</v>
      </c>
      <c r="P4836" s="67">
        <f t="shared" si="75"/>
        <v>0.06</v>
      </c>
      <c r="Q4836" s="67">
        <f>IFERROR(Ações!$O4836/Ações!$M4836,0)</f>
        <v>0</v>
      </c>
      <c r="R4836" s="67">
        <f>IFERROR(IF(Ações!$B4836="","",VLOOKUP(Table_1[[#This Row],[AÇÕES]],'Dados Status Invest STOCKS'!A4822:AD5437,18)/100),0)</f>
        <v>-0.41509999999999997</v>
      </c>
      <c r="S4836" s="65">
        <f>IFERROR(IF(Ações!$B4836="","",VLOOKUP(Table_1[[#This Row],[AÇÕES]],'Dados Status Invest STOCKS'!A4822:AD5437,25)/100),0)</f>
        <v>0</v>
      </c>
      <c r="T4836" s="67">
        <f>(1-Ações!$Q4836)*Ações!$R4836</f>
        <v>-0.41509999999999997</v>
      </c>
      <c r="U4836" s="68">
        <f>IF(Ações!$S4836=0,Ações!$T4836,IF(Ações!$T4836=0,Ações!$S4836,AVERAGE(Ações!$S4836,Ações!$T4836)))</f>
        <v>-0.41509999999999997</v>
      </c>
    </row>
    <row r="4837" spans="2:21" ht="15" customHeight="1" x14ac:dyDescent="0.2">
      <c r="B4837" s="63" t="str">
        <f>IFERROR('Dados Status Invest STOCKS'!A4824,"-")</f>
        <v>VACQW</v>
      </c>
      <c r="C4837" s="45">
        <f>IFERROR((Ações!$D4837-Ações!$K4837)/Ações!$D4837,0)</f>
        <v>0</v>
      </c>
      <c r="D4837" s="46">
        <f>(Ações!$O4837)/0.06</f>
        <v>0</v>
      </c>
      <c r="E4837" s="47">
        <f>IFERROR((Ações!$F4837-Ações!$K4837)/Ações!$F4837,0)</f>
        <v>0</v>
      </c>
      <c r="F4837" s="46" t="str">
        <f>IF(OR(Ações!$N4837&lt;0,Ações!$M4837&lt;0),"",(22.5*Ações!$M4837*Ações!$N4837)^0.5)</f>
        <v/>
      </c>
      <c r="G4837" s="47">
        <f>IFERROR((Ações!$H4837-Ações!$K4837)/Ações!$H4837,0)</f>
        <v>0</v>
      </c>
      <c r="H4837" s="48">
        <f>IFERROR(Ações!$I4837/(Ações!$P4837-Table_1[[#This Row],[CAGR LUCRO 5A]]),0)</f>
        <v>0</v>
      </c>
      <c r="I4837" s="48">
        <f>IF(Ações!$S4837&lt;0,"",Ações!$O4837*(1+Ações!$S4837))</f>
        <v>0</v>
      </c>
      <c r="J4837" s="49">
        <f>IFERROR(IF(Ações!$B4837="","",(VLOOKUP(Table_1[[#This Row],[AÇÕES]],'Dados Status Invest STOCKS'!A4823:AD5438,4)/Table_1[[#This Row],[LPA]]))/100,0)</f>
        <v>8.3709677419354839E-2</v>
      </c>
      <c r="K4837" s="64">
        <f>IFERROR(IF(Ações!$B4837="","",VLOOKUP(Table_1[[#This Row],[AÇÕES]],'Dados Status Invest STOCKS'!A4823:AD5438,2)),0)</f>
        <v>3.2</v>
      </c>
      <c r="L4837" s="65">
        <f>IFERROR(IF(Ações!$B4837="","",VLOOKUP(Table_1[[#This Row],[AÇÕES]],'Dados Status Invest STOCKS'!A4823:AD5438,3)/100),0)</f>
        <v>0</v>
      </c>
      <c r="M4837" s="66">
        <f>IFERROR(IF(Ações!$B4837="","",VLOOKUP(Table_1[[#This Row],[AÇÕES]],'Dados Status Invest STOCKS'!A4823:AD5438,28)),0)</f>
        <v>-0.62</v>
      </c>
      <c r="N4837" s="66">
        <f>IFERROR(IF(Ações!$B4837="","",VLOOKUP(Table_1[[#This Row],[AÇÕES]],'Dados Status Invest STOCKS'!A4823:AD5438,27)),0)</f>
        <v>-1.48</v>
      </c>
      <c r="O4837" s="66">
        <f>IFERROR(IF(Ações!$L4837="","",Ações!$K4837*Ações!$L4837),0)</f>
        <v>0</v>
      </c>
      <c r="P4837" s="67">
        <f t="shared" si="75"/>
        <v>0.06</v>
      </c>
      <c r="Q4837" s="67">
        <f>IFERROR(Ações!$O4837/Ações!$M4837,0)</f>
        <v>0</v>
      </c>
      <c r="R4837" s="67">
        <f>IFERROR(IF(Ações!$B4837="","",VLOOKUP(Table_1[[#This Row],[AÇÕES]],'Dados Status Invest STOCKS'!A4823:AD5438,18)/100),0)</f>
        <v>-0.41509999999999997</v>
      </c>
      <c r="S4837" s="65">
        <f>IFERROR(IF(Ações!$B4837="","",VLOOKUP(Table_1[[#This Row],[AÇÕES]],'Dados Status Invest STOCKS'!A4823:AD5438,25)/100),0)</f>
        <v>0</v>
      </c>
      <c r="T4837" s="67">
        <f>(1-Ações!$Q4837)*Ações!$R4837</f>
        <v>-0.41509999999999997</v>
      </c>
      <c r="U4837" s="68">
        <f>IF(Ações!$S4837=0,Ações!$T4837,IF(Ações!$T4837=0,Ações!$S4837,AVERAGE(Ações!$S4837,Ações!$T4837)))</f>
        <v>-0.41509999999999997</v>
      </c>
    </row>
    <row r="4838" spans="2:21" ht="15" customHeight="1" x14ac:dyDescent="0.2">
      <c r="B4838" s="63" t="str">
        <f>IFERROR('Dados Status Invest STOCKS'!A4825,"-")</f>
        <v>VALE</v>
      </c>
      <c r="C4838" s="45">
        <f>IFERROR((Ações!$D4838-Ações!$K4838)/Ações!$D4838,0)</f>
        <v>0.79508196721311475</v>
      </c>
      <c r="D4838" s="46">
        <f>(Ações!$O4838)/0.06</f>
        <v>74.712800000000001</v>
      </c>
      <c r="E4838" s="47">
        <f>IFERROR((Ações!$F4838-Ações!$K4838)/Ações!$F4838,0)</f>
        <v>0.39568907202410675</v>
      </c>
      <c r="F4838" s="46">
        <f>IF(OR(Ações!$N4838&lt;0,Ações!$M4838&lt;0),"",(22.5*Ações!$M4838*Ações!$N4838)^0.5)</f>
        <v>25.334640317162584</v>
      </c>
      <c r="G4838" s="47">
        <f>IFERROR((Ações!$H4838-Ações!$K4838)/Ações!$H4838,0)</f>
        <v>0.79508196721311475</v>
      </c>
      <c r="H4838" s="48">
        <f>IFERROR(Ações!$I4838/(Ações!$P4838-Table_1[[#This Row],[CAGR LUCRO 5A]]),0)</f>
        <v>74.712800000000001</v>
      </c>
      <c r="I4838" s="48">
        <f>IF(Ações!$S4838&lt;0,"",Ações!$O4838*(1+Ações!$S4838))</f>
        <v>4.4827680000000001</v>
      </c>
      <c r="J4838" s="49">
        <f>IFERROR(IF(Ações!$B4838="","",(VLOOKUP(Table_1[[#This Row],[AÇÕES]],'Dados Status Invest STOCKS'!A4824:AD5439,4)/Table_1[[#This Row],[LPA]]))/100,0)</f>
        <v>1.3541666666666667E-2</v>
      </c>
      <c r="K4838" s="64">
        <f>IFERROR(IF(Ações!$B4838="","",VLOOKUP(Table_1[[#This Row],[AÇÕES]],'Dados Status Invest STOCKS'!A4824:AD5439,2)),0)</f>
        <v>15.31</v>
      </c>
      <c r="L4838" s="65">
        <f>IFERROR(IF(Ações!$B4838="","",VLOOKUP(Table_1[[#This Row],[AÇÕES]],'Dados Status Invest STOCKS'!A4824:AD5439,3)/100),0)</f>
        <v>0.2928</v>
      </c>
      <c r="M4838" s="66">
        <f>IFERROR(IF(Ações!$B4838="","",VLOOKUP(Table_1[[#This Row],[AÇÕES]],'Dados Status Invest STOCKS'!A4824:AD5439,28)),0)</f>
        <v>3.36</v>
      </c>
      <c r="N4838" s="66">
        <f>IFERROR(IF(Ações!$B4838="","",VLOOKUP(Table_1[[#This Row],[AÇÕES]],'Dados Status Invest STOCKS'!A4824:AD5439,27)),0)</f>
        <v>8.49</v>
      </c>
      <c r="O4838" s="66">
        <f>IFERROR(IF(Ações!$L4838="","",Ações!$K4838*Ações!$L4838),0)</f>
        <v>4.4827680000000001</v>
      </c>
      <c r="P4838" s="67">
        <f t="shared" si="75"/>
        <v>0.06</v>
      </c>
      <c r="Q4838" s="67">
        <f>IFERROR(Ações!$O4838/Ações!$M4838,0)</f>
        <v>1.334157142857143</v>
      </c>
      <c r="R4838" s="67">
        <f>IFERROR(IF(Ações!$B4838="","",VLOOKUP(Table_1[[#This Row],[AÇÕES]],'Dados Status Invest STOCKS'!A4824:AD5439,18)/100),0)</f>
        <v>0.39610000000000001</v>
      </c>
      <c r="S4838" s="65">
        <f>IFERROR(IF(Ações!$B4838="","",VLOOKUP(Table_1[[#This Row],[AÇÕES]],'Dados Status Invest STOCKS'!A4824:AD5439,25)/100),0)</f>
        <v>0</v>
      </c>
      <c r="T4838" s="67">
        <f>(1-Ações!$Q4838)*Ações!$R4838</f>
        <v>-0.13235964428571437</v>
      </c>
      <c r="U4838" s="68">
        <f>IF(Ações!$S4838=0,Ações!$T4838,IF(Ações!$T4838=0,Ações!$S4838,AVERAGE(Ações!$S4838,Ações!$T4838)))</f>
        <v>-0.13235964428571437</v>
      </c>
    </row>
    <row r="4839" spans="2:21" ht="15" customHeight="1" x14ac:dyDescent="0.2">
      <c r="B4839" s="63" t="str">
        <f>IFERROR('Dados Status Invest STOCKS'!A4826,"-")</f>
        <v>VALU</v>
      </c>
      <c r="C4839" s="45">
        <f>IFERROR((Ações!$D4839-Ações!$K4839)/Ações!$D4839,0)</f>
        <v>-2.8461538461538458</v>
      </c>
      <c r="D4839" s="46">
        <f>(Ações!$O4839)/0.06</f>
        <v>14.469000000000001</v>
      </c>
      <c r="E4839" s="47">
        <f>IFERROR((Ações!$F4839-Ações!$K4839)/Ações!$F4839,0)</f>
        <v>-1.4380894845019361</v>
      </c>
      <c r="F4839" s="46">
        <f>IF(OR(Ações!$N4839&lt;0,Ações!$M4839&lt;0),"",(22.5*Ações!$M4839*Ações!$N4839)^0.5)</f>
        <v>22.825249177172196</v>
      </c>
      <c r="G4839" s="47">
        <f>IFERROR((Ações!$H4839-Ações!$K4839)/Ações!$H4839,0)</f>
        <v>11.234863176039648</v>
      </c>
      <c r="H4839" s="48">
        <f>IFERROR(Ações!$I4839/(Ações!$P4839-Table_1[[#This Row],[CAGR LUCRO 5A]]),0)</f>
        <v>-5.437297894736842</v>
      </c>
      <c r="I4839" s="48">
        <f>IF(Ações!$S4839&lt;0,"",Ações!$O4839*(1+Ações!$S4839))</f>
        <v>1.095071796</v>
      </c>
      <c r="J4839" s="49">
        <f>IFERROR(IF(Ações!$B4839="","",(VLOOKUP(Table_1[[#This Row],[AÇÕES]],'Dados Status Invest STOCKS'!A4825:AD5440,4)/Table_1[[#This Row],[LPA]]))/100,0)</f>
        <v>6.7048611111111101E-2</v>
      </c>
      <c r="K4839" s="64">
        <f>IFERROR(IF(Ações!$B4839="","",VLOOKUP(Table_1[[#This Row],[AÇÕES]],'Dados Status Invest STOCKS'!A4825:AD5440,2)),0)</f>
        <v>55.65</v>
      </c>
      <c r="L4839" s="65">
        <f>IFERROR(IF(Ações!$B4839="","",VLOOKUP(Table_1[[#This Row],[AÇÕES]],'Dados Status Invest STOCKS'!A4825:AD5440,3)/100),0)</f>
        <v>1.5600000000000001E-2</v>
      </c>
      <c r="M4839" s="66">
        <f>IFERROR(IF(Ações!$B4839="","",VLOOKUP(Table_1[[#This Row],[AÇÕES]],'Dados Status Invest STOCKS'!A4825:AD5440,28)),0)</f>
        <v>2.88</v>
      </c>
      <c r="N4839" s="66">
        <f>IFERROR(IF(Ações!$B4839="","",VLOOKUP(Table_1[[#This Row],[AÇÕES]],'Dados Status Invest STOCKS'!A4825:AD5440,27)),0)</f>
        <v>8.0399999999999991</v>
      </c>
      <c r="O4839" s="66">
        <f>IFERROR(IF(Ações!$L4839="","",Ações!$K4839*Ações!$L4839),0)</f>
        <v>0.86814000000000002</v>
      </c>
      <c r="P4839" s="67">
        <f t="shared" si="75"/>
        <v>0.06</v>
      </c>
      <c r="Q4839" s="67">
        <f>IFERROR(Ações!$O4839/Ações!$M4839,0)</f>
        <v>0.30143750000000002</v>
      </c>
      <c r="R4839" s="67">
        <f>IFERROR(IF(Ações!$B4839="","",VLOOKUP(Table_1[[#This Row],[AÇÕES]],'Dados Status Invest STOCKS'!A4825:AD5440,18)/100),0)</f>
        <v>0.35840000000000005</v>
      </c>
      <c r="S4839" s="65">
        <f>IFERROR(IF(Ações!$B4839="","",VLOOKUP(Table_1[[#This Row],[AÇÕES]],'Dados Status Invest STOCKS'!A4825:AD5440,25)/100),0)</f>
        <v>0.26140000000000002</v>
      </c>
      <c r="T4839" s="67">
        <f>(1-Ações!$Q4839)*Ações!$R4839</f>
        <v>0.25036480000000005</v>
      </c>
      <c r="U4839" s="68">
        <f>IF(Ações!$S4839=0,Ações!$T4839,IF(Ações!$T4839=0,Ações!$S4839,AVERAGE(Ações!$S4839,Ações!$T4839)))</f>
        <v>0.25588240000000007</v>
      </c>
    </row>
    <row r="4840" spans="2:21" ht="15" customHeight="1" x14ac:dyDescent="0.2">
      <c r="B4840" s="63" t="str">
        <f>IFERROR('Dados Status Invest STOCKS'!A4827,"-")</f>
        <v>VAPO</v>
      </c>
      <c r="C4840" s="45">
        <f>IFERROR((Ações!$D4840-Ações!$K4840)/Ações!$D4840,0)</f>
        <v>0</v>
      </c>
      <c r="D4840" s="46">
        <f>(Ações!$O4840)/0.06</f>
        <v>0</v>
      </c>
      <c r="E4840" s="47">
        <f>IFERROR((Ações!$F4840-Ações!$K4840)/Ações!$F4840,0)</f>
        <v>0</v>
      </c>
      <c r="F4840" s="46" t="str">
        <f>IF(OR(Ações!$N4840&lt;0,Ações!$M4840&lt;0),"",(22.5*Ações!$M4840*Ações!$N4840)^0.5)</f>
        <v/>
      </c>
      <c r="G4840" s="47">
        <f>IFERROR((Ações!$H4840-Ações!$K4840)/Ações!$H4840,0)</f>
        <v>0</v>
      </c>
      <c r="H4840" s="48">
        <f>IFERROR(Ações!$I4840/(Ações!$P4840-Table_1[[#This Row],[CAGR LUCRO 5A]]),0)</f>
        <v>0</v>
      </c>
      <c r="I4840" s="48">
        <f>IF(Ações!$S4840&lt;0,"",Ações!$O4840*(1+Ações!$S4840))</f>
        <v>0</v>
      </c>
      <c r="J4840" s="49">
        <f>IFERROR(IF(Ações!$B4840="","",(VLOOKUP(Table_1[[#This Row],[AÇÕES]],'Dados Status Invest STOCKS'!A4826:AD5441,4)/Table_1[[#This Row],[LPA]]))/100,0)</f>
        <v>3.1339285714285708E-2</v>
      </c>
      <c r="K4840" s="64">
        <f>IFERROR(IF(Ações!$B4840="","",VLOOKUP(Table_1[[#This Row],[AÇÕES]],'Dados Status Invest STOCKS'!A4826:AD5441,2)),0)</f>
        <v>15.73</v>
      </c>
      <c r="L4840" s="65">
        <f>IFERROR(IF(Ações!$B4840="","",VLOOKUP(Table_1[[#This Row],[AÇÕES]],'Dados Status Invest STOCKS'!A4826:AD5441,3)/100),0)</f>
        <v>0</v>
      </c>
      <c r="M4840" s="66">
        <f>IFERROR(IF(Ações!$B4840="","",VLOOKUP(Table_1[[#This Row],[AÇÕES]],'Dados Status Invest STOCKS'!A4826:AD5441,28)),0)</f>
        <v>-2.2400000000000002</v>
      </c>
      <c r="N4840" s="66">
        <f>IFERROR(IF(Ações!$B4840="","",VLOOKUP(Table_1[[#This Row],[AÇÕES]],'Dados Status Invest STOCKS'!A4826:AD5441,27)),0)</f>
        <v>3.15</v>
      </c>
      <c r="O4840" s="66">
        <f>IFERROR(IF(Ações!$L4840="","",Ações!$K4840*Ações!$L4840),0)</f>
        <v>0</v>
      </c>
      <c r="P4840" s="67">
        <f t="shared" si="75"/>
        <v>0.06</v>
      </c>
      <c r="Q4840" s="67">
        <f>IFERROR(Ações!$O4840/Ações!$M4840,0)</f>
        <v>0</v>
      </c>
      <c r="R4840" s="67">
        <f>IFERROR(IF(Ações!$B4840="","",VLOOKUP(Table_1[[#This Row],[AÇÕES]],'Dados Status Invest STOCKS'!A4826:AD5441,18)/100),0)</f>
        <v>-0.71050000000000002</v>
      </c>
      <c r="S4840" s="65">
        <f>IFERROR(IF(Ações!$B4840="","",VLOOKUP(Table_1[[#This Row],[AÇÕES]],'Dados Status Invest STOCKS'!A4826:AD5441,25)/100),0)</f>
        <v>0</v>
      </c>
      <c r="T4840" s="67">
        <f>(1-Ações!$Q4840)*Ações!$R4840</f>
        <v>-0.71050000000000002</v>
      </c>
      <c r="U4840" s="68">
        <f>IF(Ações!$S4840=0,Ações!$T4840,IF(Ações!$T4840=0,Ações!$S4840,AVERAGE(Ações!$S4840,Ações!$T4840)))</f>
        <v>-0.71050000000000002</v>
      </c>
    </row>
    <row r="4841" spans="2:21" ht="15" customHeight="1" x14ac:dyDescent="0.2">
      <c r="B4841" s="63" t="str">
        <f>IFERROR('Dados Status Invest STOCKS'!A4828,"-")</f>
        <v>VAR</v>
      </c>
      <c r="C4841" s="45">
        <f>IFERROR((Ações!$D4841-Ações!$K4841)/Ações!$D4841,0)</f>
        <v>0</v>
      </c>
      <c r="D4841" s="46">
        <f>(Ações!$O4841)/0.06</f>
        <v>0</v>
      </c>
      <c r="E4841" s="47">
        <f>IFERROR((Ações!$F4841-Ações!$K4841)/Ações!$F4841,0)</f>
        <v>-3.341547431055087</v>
      </c>
      <c r="F4841" s="46">
        <f>IF(OR(Ações!$N4841&lt;0,Ações!$M4841&lt;0),"",(22.5*Ações!$M4841*Ações!$N4841)^0.5)</f>
        <v>40.784997241632865</v>
      </c>
      <c r="G4841" s="47">
        <f>IFERROR((Ações!$H4841-Ações!$K4841)/Ações!$H4841,0)</f>
        <v>0</v>
      </c>
      <c r="H4841" s="48">
        <f>IFERROR(Ações!$I4841/(Ações!$P4841-Table_1[[#This Row],[CAGR LUCRO 5A]]),0)</f>
        <v>0</v>
      </c>
      <c r="I4841" s="48" t="str">
        <f>IF(Ações!$S4841&lt;0,"",Ações!$O4841*(1+Ações!$S4841))</f>
        <v/>
      </c>
      <c r="J4841" s="49">
        <f>IFERROR(IF(Ações!$B4841="","",(VLOOKUP(Table_1[[#This Row],[AÇÕES]],'Dados Status Invest STOCKS'!A4827:AD5442,4)/Table_1[[#This Row],[LPA]]))/100,0)</f>
        <v>0.19403973509933775</v>
      </c>
      <c r="K4841" s="64">
        <f>IFERROR(IF(Ações!$B4841="","",VLOOKUP(Table_1[[#This Row],[AÇÕES]],'Dados Status Invest STOCKS'!A4827:AD5442,2)),0)</f>
        <v>177.07</v>
      </c>
      <c r="L4841" s="65">
        <f>IFERROR(IF(Ações!$B4841="","",VLOOKUP(Table_1[[#This Row],[AÇÕES]],'Dados Status Invest STOCKS'!A4827:AD5442,3)/100),0)</f>
        <v>0</v>
      </c>
      <c r="M4841" s="66">
        <f>IFERROR(IF(Ações!$B4841="","",VLOOKUP(Table_1[[#This Row],[AÇÕES]],'Dados Status Invest STOCKS'!A4827:AD5442,28)),0)</f>
        <v>3.02</v>
      </c>
      <c r="N4841" s="66">
        <f>IFERROR(IF(Ações!$B4841="","",VLOOKUP(Table_1[[#This Row],[AÇÕES]],'Dados Status Invest STOCKS'!A4827:AD5442,27)),0)</f>
        <v>24.48</v>
      </c>
      <c r="O4841" s="66">
        <f>IFERROR(IF(Ações!$L4841="","",Ações!$K4841*Ações!$L4841),0)</f>
        <v>0</v>
      </c>
      <c r="P4841" s="67">
        <f t="shared" si="75"/>
        <v>0.06</v>
      </c>
      <c r="Q4841" s="67">
        <f>IFERROR(Ações!$O4841/Ações!$M4841,0)</f>
        <v>0</v>
      </c>
      <c r="R4841" s="67">
        <f>IFERROR(IF(Ações!$B4841="","",VLOOKUP(Table_1[[#This Row],[AÇÕES]],'Dados Status Invest STOCKS'!A4827:AD5442,18)/100),0)</f>
        <v>0.1235</v>
      </c>
      <c r="S4841" s="65">
        <f>IFERROR(IF(Ações!$B4841="","",VLOOKUP(Table_1[[#This Row],[AÇÕES]],'Dados Status Invest STOCKS'!A4827:AD5442,25)/100),0)</f>
        <v>-8.14E-2</v>
      </c>
      <c r="T4841" s="67">
        <f>(1-Ações!$Q4841)*Ações!$R4841</f>
        <v>0.1235</v>
      </c>
      <c r="U4841" s="68">
        <f>IF(Ações!$S4841=0,Ações!$T4841,IF(Ações!$T4841=0,Ações!$S4841,AVERAGE(Ações!$S4841,Ações!$T4841)))</f>
        <v>2.1049999999999999E-2</v>
      </c>
    </row>
    <row r="4842" spans="2:21" ht="15" customHeight="1" x14ac:dyDescent="0.2">
      <c r="B4842" s="63" t="str">
        <f>IFERROR('Dados Status Invest STOCKS'!A4829,"-")</f>
        <v>VBF</v>
      </c>
      <c r="C4842" s="45">
        <f>IFERROR((Ações!$D4842-Ações!$K4842)/Ações!$D4842,0)</f>
        <v>-0.70940170940170932</v>
      </c>
      <c r="D4842" s="46">
        <f>(Ações!$O4842)/0.06</f>
        <v>10.957050000000001</v>
      </c>
      <c r="E4842" s="47">
        <f>IFERROR((Ações!$F4842-Ações!$K4842)/Ações!$F4842,0)</f>
        <v>0.99931552550316549</v>
      </c>
      <c r="F4842" s="46">
        <f>IF(OR(Ações!$N4842&lt;0,Ações!$M4842&lt;0),"",(22.5*Ações!$M4842*Ações!$N4842)^0.5)</f>
        <v>27364.058247051005</v>
      </c>
      <c r="G4842" s="47">
        <f>IFERROR((Ações!$H4842-Ações!$K4842)/Ações!$H4842,0)</f>
        <v>22.347643976658688</v>
      </c>
      <c r="H4842" s="48">
        <f>IFERROR(Ações!$I4842/(Ações!$P4842-Table_1[[#This Row],[CAGR LUCRO 5A]]),0)</f>
        <v>-0.87738019335900508</v>
      </c>
      <c r="I4842" s="48">
        <f>IF(Ações!$S4842&lt;0,"",Ações!$O4842*(1+Ações!$S4842))</f>
        <v>2.7797159285999995</v>
      </c>
      <c r="J4842" s="49">
        <f>IFERROR(IF(Ações!$B4842="","",(VLOOKUP(Table_1[[#This Row],[AÇÕES]],'Dados Status Invest STOCKS'!A4828:AD5443,4)/Table_1[[#This Row],[LPA]]))/100,0)</f>
        <v>5.3348128547650552E-8</v>
      </c>
      <c r="K4842" s="64">
        <f>IFERROR(IF(Ações!$B4842="","",VLOOKUP(Table_1[[#This Row],[AÇÕES]],'Dados Status Invest STOCKS'!A4828:AD5443,2)),0)</f>
        <v>18.73</v>
      </c>
      <c r="L4842" s="65">
        <f>IFERROR(IF(Ações!$B4842="","",VLOOKUP(Table_1[[#This Row],[AÇÕES]],'Dados Status Invest STOCKS'!A4828:AD5443,3)/100),0)</f>
        <v>3.5099999999999999E-2</v>
      </c>
      <c r="M4842" s="66">
        <f>IFERROR(IF(Ações!$B4842="","",VLOOKUP(Table_1[[#This Row],[AÇÕES]],'Dados Status Invest STOCKS'!A4828:AD5443,28)),0)</f>
        <v>1874.48</v>
      </c>
      <c r="N4842" s="66">
        <f>IFERROR(IF(Ações!$B4842="","",VLOOKUP(Table_1[[#This Row],[AÇÕES]],'Dados Status Invest STOCKS'!A4828:AD5443,27)),0)</f>
        <v>17754.060000000001</v>
      </c>
      <c r="O4842" s="66">
        <f>IFERROR(IF(Ações!$L4842="","",Ações!$K4842*Ações!$L4842),0)</f>
        <v>0.65742299999999998</v>
      </c>
      <c r="P4842" s="67">
        <f t="shared" si="75"/>
        <v>0.06</v>
      </c>
      <c r="Q4842" s="67">
        <f>IFERROR(Ações!$O4842/Ações!$M4842,0)</f>
        <v>3.5072286714182068E-4</v>
      </c>
      <c r="R4842" s="67">
        <f>IFERROR(IF(Ações!$B4842="","",VLOOKUP(Table_1[[#This Row],[AÇÕES]],'Dados Status Invest STOCKS'!A4828:AD5443,18)/100),0)</f>
        <v>0.1056</v>
      </c>
      <c r="S4842" s="65">
        <f>IFERROR(IF(Ações!$B4842="","",VLOOKUP(Table_1[[#This Row],[AÇÕES]],'Dados Status Invest STOCKS'!A4828:AD5443,25)/100),0)</f>
        <v>3.2281999999999997</v>
      </c>
      <c r="T4842" s="67">
        <f>(1-Ações!$Q4842)*Ações!$R4842</f>
        <v>0.10556296366522983</v>
      </c>
      <c r="U4842" s="68">
        <f>IF(Ações!$S4842=0,Ações!$T4842,IF(Ações!$T4842=0,Ações!$S4842,AVERAGE(Ações!$S4842,Ações!$T4842)))</f>
        <v>1.6668814818326148</v>
      </c>
    </row>
    <row r="4843" spans="2:21" ht="15" customHeight="1" x14ac:dyDescent="0.2">
      <c r="B4843" s="63" t="str">
        <f>IFERROR('Dados Status Invest STOCKS'!A4830,"-")</f>
        <v>VBFC</v>
      </c>
      <c r="C4843" s="45">
        <f>IFERROR((Ações!$D4843-Ações!$K4843)/Ações!$D4843,0)</f>
        <v>-23</v>
      </c>
      <c r="D4843" s="46">
        <f>(Ações!$O4843)/0.06</f>
        <v>2.3083333333333336</v>
      </c>
      <c r="E4843" s="47">
        <f>IFERROR((Ações!$F4843-Ações!$K4843)/Ações!$F4843,0)</f>
        <v>0.39579975324334915</v>
      </c>
      <c r="F4843" s="46">
        <f>IF(OR(Ações!$N4843&lt;0,Ações!$M4843&lt;0),"",(22.5*Ações!$M4843*Ações!$N4843)^0.5)</f>
        <v>91.691455436152836</v>
      </c>
      <c r="G4843" s="47">
        <f>IFERROR((Ações!$H4843-Ações!$K4843)/Ações!$H4843,0)</f>
        <v>-1.4679639297579485</v>
      </c>
      <c r="H4843" s="48">
        <f>IFERROR(Ações!$I4843/(Ações!$P4843-Table_1[[#This Row],[CAGR LUCRO 5A]]),0)</f>
        <v>22.447653846153855</v>
      </c>
      <c r="I4843" s="48">
        <f>IF(Ações!$S4843&lt;0,"",Ações!$O4843*(1+Ações!$S4843))</f>
        <v>0.14590975000000003</v>
      </c>
      <c r="J4843" s="49">
        <f>IFERROR(IF(Ações!$B4843="","",(VLOOKUP(Table_1[[#This Row],[AÇÕES]],'Dados Status Invest STOCKS'!A4829:AD5444,4)/Table_1[[#This Row],[LPA]]))/100,0)</f>
        <v>6.9618834080717486E-3</v>
      </c>
      <c r="K4843" s="64">
        <f>IFERROR(IF(Ações!$B4843="","",VLOOKUP(Table_1[[#This Row],[AÇÕES]],'Dados Status Invest STOCKS'!A4829:AD5444,2)),0)</f>
        <v>55.4</v>
      </c>
      <c r="L4843" s="65">
        <f>IFERROR(IF(Ações!$B4843="","",VLOOKUP(Table_1[[#This Row],[AÇÕES]],'Dados Status Invest STOCKS'!A4829:AD5444,3)/100),0)</f>
        <v>2.5000000000000001E-3</v>
      </c>
      <c r="M4843" s="66">
        <f>IFERROR(IF(Ações!$B4843="","",VLOOKUP(Table_1[[#This Row],[AÇÕES]],'Dados Status Invest STOCKS'!A4829:AD5444,28)),0)</f>
        <v>8.92</v>
      </c>
      <c r="N4843" s="66">
        <f>IFERROR(IF(Ações!$B4843="","",VLOOKUP(Table_1[[#This Row],[AÇÕES]],'Dados Status Invest STOCKS'!A4829:AD5444,27)),0)</f>
        <v>41.89</v>
      </c>
      <c r="O4843" s="66">
        <f>IFERROR(IF(Ações!$L4843="","",Ações!$K4843*Ações!$L4843),0)</f>
        <v>0.13850000000000001</v>
      </c>
      <c r="P4843" s="67">
        <f t="shared" si="75"/>
        <v>0.06</v>
      </c>
      <c r="Q4843" s="67">
        <f>IFERROR(Ações!$O4843/Ações!$M4843,0)</f>
        <v>1.5526905829596415E-2</v>
      </c>
      <c r="R4843" s="67">
        <f>IFERROR(IF(Ações!$B4843="","",VLOOKUP(Table_1[[#This Row],[AÇÕES]],'Dados Status Invest STOCKS'!A4829:AD5444,18)/100),0)</f>
        <v>0.21289999999999998</v>
      </c>
      <c r="S4843" s="65">
        <f>IFERROR(IF(Ações!$B4843="","",VLOOKUP(Table_1[[#This Row],[AÇÕES]],'Dados Status Invest STOCKS'!A4829:AD5444,25)/100),0)</f>
        <v>5.3499999999999999E-2</v>
      </c>
      <c r="T4843" s="67">
        <f>(1-Ações!$Q4843)*Ações!$R4843</f>
        <v>0.2095943217488789</v>
      </c>
      <c r="U4843" s="68">
        <f>IF(Ações!$S4843=0,Ações!$T4843,IF(Ações!$T4843=0,Ações!$S4843,AVERAGE(Ações!$S4843,Ações!$T4843)))</f>
        <v>0.13154716087443946</v>
      </c>
    </row>
    <row r="4844" spans="2:21" ht="15" customHeight="1" x14ac:dyDescent="0.2">
      <c r="B4844" s="63" t="str">
        <f>IFERROR('Dados Status Invest STOCKS'!A4831,"-")</f>
        <v>VBIV</v>
      </c>
      <c r="C4844" s="45">
        <f>IFERROR((Ações!$D4844-Ações!$K4844)/Ações!$D4844,0)</f>
        <v>0</v>
      </c>
      <c r="D4844" s="46">
        <f>(Ações!$O4844)/0.06</f>
        <v>0</v>
      </c>
      <c r="E4844" s="47">
        <f>IFERROR((Ações!$F4844-Ações!$K4844)/Ações!$F4844,0)</f>
        <v>0</v>
      </c>
      <c r="F4844" s="46" t="str">
        <f>IF(OR(Ações!$N4844&lt;0,Ações!$M4844&lt;0),"",(22.5*Ações!$M4844*Ações!$N4844)^0.5)</f>
        <v/>
      </c>
      <c r="G4844" s="47">
        <f>IFERROR((Ações!$H4844-Ações!$K4844)/Ações!$H4844,0)</f>
        <v>0</v>
      </c>
      <c r="H4844" s="48">
        <f>IFERROR(Ações!$I4844/(Ações!$P4844-Table_1[[#This Row],[CAGR LUCRO 5A]]),0)</f>
        <v>0</v>
      </c>
      <c r="I4844" s="48">
        <f>IF(Ações!$S4844&lt;0,"",Ações!$O4844*(1+Ações!$S4844))</f>
        <v>0</v>
      </c>
      <c r="J4844" s="49">
        <f>IFERROR(IF(Ações!$B4844="","",(VLOOKUP(Table_1[[#This Row],[AÇÕES]],'Dados Status Invest STOCKS'!A4830:AD5445,4)/Table_1[[#This Row],[LPA]]))/100,0)</f>
        <v>0.25961538461538458</v>
      </c>
      <c r="K4844" s="64">
        <f>IFERROR(IF(Ações!$B4844="","",VLOOKUP(Table_1[[#This Row],[AÇÕES]],'Dados Status Invest STOCKS'!A4830:AD5445,2)),0)</f>
        <v>1.74</v>
      </c>
      <c r="L4844" s="65">
        <f>IFERROR(IF(Ações!$B4844="","",VLOOKUP(Table_1[[#This Row],[AÇÕES]],'Dados Status Invest STOCKS'!A4830:AD5445,3)/100),0)</f>
        <v>0</v>
      </c>
      <c r="M4844" s="66">
        <f>IFERROR(IF(Ações!$B4844="","",VLOOKUP(Table_1[[#This Row],[AÇÕES]],'Dados Status Invest STOCKS'!A4830:AD5445,28)),0)</f>
        <v>-0.26</v>
      </c>
      <c r="N4844" s="66">
        <f>IFERROR(IF(Ações!$B4844="","",VLOOKUP(Table_1[[#This Row],[AÇÕES]],'Dados Status Invest STOCKS'!A4830:AD5445,27)),0)</f>
        <v>0.62</v>
      </c>
      <c r="O4844" s="66">
        <f>IFERROR(IF(Ações!$L4844="","",Ações!$K4844*Ações!$L4844),0)</f>
        <v>0</v>
      </c>
      <c r="P4844" s="67">
        <f t="shared" si="75"/>
        <v>0.06</v>
      </c>
      <c r="Q4844" s="67">
        <f>IFERROR(Ações!$O4844/Ações!$M4844,0)</f>
        <v>0</v>
      </c>
      <c r="R4844" s="67">
        <f>IFERROR(IF(Ações!$B4844="","",VLOOKUP(Table_1[[#This Row],[AÇÕES]],'Dados Status Invest STOCKS'!A4830:AD5445,18)/100),0)</f>
        <v>-0.41420000000000001</v>
      </c>
      <c r="S4844" s="65">
        <f>IFERROR(IF(Ações!$B4844="","",VLOOKUP(Table_1[[#This Row],[AÇÕES]],'Dados Status Invest STOCKS'!A4830:AD5445,25)/100),0)</f>
        <v>0</v>
      </c>
      <c r="T4844" s="67">
        <f>(1-Ações!$Q4844)*Ações!$R4844</f>
        <v>-0.41420000000000001</v>
      </c>
      <c r="U4844" s="68">
        <f>IF(Ações!$S4844=0,Ações!$T4844,IF(Ações!$T4844=0,Ações!$S4844,AVERAGE(Ações!$S4844,Ações!$T4844)))</f>
        <v>-0.41420000000000001</v>
      </c>
    </row>
    <row r="4845" spans="2:21" ht="15" customHeight="1" x14ac:dyDescent="0.2">
      <c r="B4845" s="63" t="str">
        <f>IFERROR('Dados Status Invest STOCKS'!A4832,"-")</f>
        <v>VBLT</v>
      </c>
      <c r="C4845" s="45">
        <f>IFERROR((Ações!$D4845-Ações!$K4845)/Ações!$D4845,0)</f>
        <v>0</v>
      </c>
      <c r="D4845" s="46">
        <f>(Ações!$O4845)/0.06</f>
        <v>0</v>
      </c>
      <c r="E4845" s="47">
        <f>IFERROR((Ações!$F4845-Ações!$K4845)/Ações!$F4845,0)</f>
        <v>0</v>
      </c>
      <c r="F4845" s="46" t="str">
        <f>IF(OR(Ações!$N4845&lt;0,Ações!$M4845&lt;0),"",(22.5*Ações!$M4845*Ações!$N4845)^0.5)</f>
        <v/>
      </c>
      <c r="G4845" s="47">
        <f>IFERROR((Ações!$H4845-Ações!$K4845)/Ações!$H4845,0)</f>
        <v>0</v>
      </c>
      <c r="H4845" s="48">
        <f>IFERROR(Ações!$I4845/(Ações!$P4845-Table_1[[#This Row],[CAGR LUCRO 5A]]),0)</f>
        <v>0</v>
      </c>
      <c r="I4845" s="48">
        <f>IF(Ações!$S4845&lt;0,"",Ações!$O4845*(1+Ações!$S4845))</f>
        <v>0</v>
      </c>
      <c r="J4845" s="49">
        <f>IFERROR(IF(Ações!$B4845="","",(VLOOKUP(Table_1[[#This Row],[AÇÕES]],'Dados Status Invest STOCKS'!A4831:AD5446,4)/Table_1[[#This Row],[LPA]]))/100,0)</f>
        <v>8.5128205128205126E-2</v>
      </c>
      <c r="K4845" s="64">
        <f>IFERROR(IF(Ações!$B4845="","",VLOOKUP(Table_1[[#This Row],[AÇÕES]],'Dados Status Invest STOCKS'!A4831:AD5446,2)),0)</f>
        <v>1.31</v>
      </c>
      <c r="L4845" s="65">
        <f>IFERROR(IF(Ações!$B4845="","",VLOOKUP(Table_1[[#This Row],[AÇÕES]],'Dados Status Invest STOCKS'!A4831:AD5446,3)/100),0)</f>
        <v>0</v>
      </c>
      <c r="M4845" s="66">
        <f>IFERROR(IF(Ações!$B4845="","",VLOOKUP(Table_1[[#This Row],[AÇÕES]],'Dados Status Invest STOCKS'!A4831:AD5446,28)),0)</f>
        <v>-0.39</v>
      </c>
      <c r="N4845" s="66">
        <f>IFERROR(IF(Ações!$B4845="","",VLOOKUP(Table_1[[#This Row],[AÇÕES]],'Dados Status Invest STOCKS'!A4831:AD5446,27)),0)</f>
        <v>0.78</v>
      </c>
      <c r="O4845" s="66">
        <f>IFERROR(IF(Ações!$L4845="","",Ações!$K4845*Ações!$L4845),0)</f>
        <v>0</v>
      </c>
      <c r="P4845" s="67">
        <f t="shared" si="75"/>
        <v>0.06</v>
      </c>
      <c r="Q4845" s="67">
        <f>IFERROR(Ações!$O4845/Ações!$M4845,0)</f>
        <v>0</v>
      </c>
      <c r="R4845" s="67">
        <f>IFERROR(IF(Ações!$B4845="","",VLOOKUP(Table_1[[#This Row],[AÇÕES]],'Dados Status Invest STOCKS'!A4831:AD5446,18)/100),0)</f>
        <v>-0.50409999999999999</v>
      </c>
      <c r="S4845" s="65">
        <f>IFERROR(IF(Ações!$B4845="","",VLOOKUP(Table_1[[#This Row],[AÇÕES]],'Dados Status Invest STOCKS'!A4831:AD5446,25)/100),0)</f>
        <v>0</v>
      </c>
      <c r="T4845" s="67">
        <f>(1-Ações!$Q4845)*Ações!$R4845</f>
        <v>-0.50409999999999999</v>
      </c>
      <c r="U4845" s="68">
        <f>IF(Ações!$S4845=0,Ações!$T4845,IF(Ações!$T4845=0,Ações!$S4845,AVERAGE(Ações!$S4845,Ações!$T4845)))</f>
        <v>-0.50409999999999999</v>
      </c>
    </row>
    <row r="4846" spans="2:21" ht="15" customHeight="1" x14ac:dyDescent="0.2">
      <c r="B4846" s="63" t="str">
        <f>IFERROR('Dados Status Invest STOCKS'!A4833,"-")</f>
        <v>VBTX</v>
      </c>
      <c r="C4846" s="45">
        <f>IFERROR((Ações!$D4846-Ações!$K4846)/Ações!$D4846,0)</f>
        <v>-2.3149171270718232</v>
      </c>
      <c r="D4846" s="46">
        <f>(Ações!$O4846)/0.06</f>
        <v>12.304983333333334</v>
      </c>
      <c r="E4846" s="47">
        <f>IFERROR((Ações!$F4846-Ações!$K4846)/Ações!$F4846,0)</f>
        <v>-7.6404588138579282E-2</v>
      </c>
      <c r="F4846" s="46">
        <f>IF(OR(Ações!$N4846&lt;0,Ações!$M4846&lt;0),"",(22.5*Ações!$M4846*Ações!$N4846)^0.5)</f>
        <v>37.894673108499035</v>
      </c>
      <c r="G4846" s="47">
        <f>IFERROR((Ações!$H4846-Ações!$K4846)/Ações!$H4846,0)</f>
        <v>18.076583905373688</v>
      </c>
      <c r="H4846" s="48">
        <f>IFERROR(Ações!$I4846/(Ações!$P4846-Table_1[[#This Row],[CAGR LUCRO 5A]]),0)</f>
        <v>-2.3886510455504006</v>
      </c>
      <c r="I4846" s="48">
        <f>IF(Ações!$S4846&lt;0,"",Ações!$O4846*(1+Ações!$S4846))</f>
        <v>1.1326983258000001</v>
      </c>
      <c r="J4846" s="49">
        <f>IFERROR(IF(Ações!$B4846="","",(VLOOKUP(Table_1[[#This Row],[AÇÕES]],'Dados Status Invest STOCKS'!A4832:AD5447,4)/Table_1[[#This Row],[LPA]]))/100,0)</f>
        <v>6.7877551020408156E-2</v>
      </c>
      <c r="K4846" s="64">
        <f>IFERROR(IF(Ações!$B4846="","",VLOOKUP(Table_1[[#This Row],[AÇÕES]],'Dados Status Invest STOCKS'!A4832:AD5447,2)),0)</f>
        <v>40.79</v>
      </c>
      <c r="L4846" s="65">
        <f>IFERROR(IF(Ações!$B4846="","",VLOOKUP(Table_1[[#This Row],[AÇÕES]],'Dados Status Invest STOCKS'!A4832:AD5447,3)/100),0)</f>
        <v>1.8100000000000002E-2</v>
      </c>
      <c r="M4846" s="66">
        <f>IFERROR(IF(Ações!$B4846="","",VLOOKUP(Table_1[[#This Row],[AÇÕES]],'Dados Status Invest STOCKS'!A4832:AD5447,28)),0)</f>
        <v>2.4500000000000002</v>
      </c>
      <c r="N4846" s="66">
        <f>IFERROR(IF(Ações!$B4846="","",VLOOKUP(Table_1[[#This Row],[AÇÕES]],'Dados Status Invest STOCKS'!A4832:AD5447,27)),0)</f>
        <v>26.05</v>
      </c>
      <c r="O4846" s="66">
        <f>IFERROR(IF(Ações!$L4846="","",Ações!$K4846*Ações!$L4846),0)</f>
        <v>0.73829900000000004</v>
      </c>
      <c r="P4846" s="67">
        <f t="shared" si="75"/>
        <v>0.06</v>
      </c>
      <c r="Q4846" s="67">
        <f>IFERROR(Ações!$O4846/Ações!$M4846,0)</f>
        <v>0.30134653061224487</v>
      </c>
      <c r="R4846" s="67">
        <f>IFERROR(IF(Ações!$B4846="","",VLOOKUP(Table_1[[#This Row],[AÇÕES]],'Dados Status Invest STOCKS'!A4832:AD5447,18)/100),0)</f>
        <v>9.4100000000000003E-2</v>
      </c>
      <c r="S4846" s="65">
        <f>IFERROR(IF(Ações!$B4846="","",VLOOKUP(Table_1[[#This Row],[AÇÕES]],'Dados Status Invest STOCKS'!A4832:AD5447,25)/100),0)</f>
        <v>0.53420000000000001</v>
      </c>
      <c r="T4846" s="67">
        <f>(1-Ações!$Q4846)*Ações!$R4846</f>
        <v>6.574329146938776E-2</v>
      </c>
      <c r="U4846" s="68">
        <f>IF(Ações!$S4846=0,Ações!$T4846,IF(Ações!$T4846=0,Ações!$S4846,AVERAGE(Ações!$S4846,Ações!$T4846)))</f>
        <v>0.29997164573469387</v>
      </c>
    </row>
    <row r="4847" spans="2:21" ht="15" customHeight="1" x14ac:dyDescent="0.2">
      <c r="B4847" s="63" t="str">
        <f>IFERROR('Dados Status Invest STOCKS'!A4834,"-")</f>
        <v>VC</v>
      </c>
      <c r="C4847" s="45">
        <f>IFERROR((Ações!$D4847-Ações!$K4847)/Ações!$D4847,0)</f>
        <v>0</v>
      </c>
      <c r="D4847" s="46">
        <f>(Ações!$O4847)/0.06</f>
        <v>0</v>
      </c>
      <c r="E4847" s="47">
        <f>IFERROR((Ações!$F4847-Ações!$K4847)/Ações!$F4847,0)</f>
        <v>-4.946608553986632</v>
      </c>
      <c r="F4847" s="46">
        <f>IF(OR(Ações!$N4847&lt;0,Ações!$M4847&lt;0),"",(22.5*Ações!$M4847*Ações!$N4847)^0.5)</f>
        <v>17.906004579469982</v>
      </c>
      <c r="G4847" s="47">
        <f>IFERROR((Ações!$H4847-Ações!$K4847)/Ações!$H4847,0)</f>
        <v>0</v>
      </c>
      <c r="H4847" s="48">
        <f>IFERROR(Ações!$I4847/(Ações!$P4847-Table_1[[#This Row],[CAGR LUCRO 5A]]),0)</f>
        <v>0</v>
      </c>
      <c r="I4847" s="48">
        <f>IF(Ações!$S4847&lt;0,"",Ações!$O4847*(1+Ações!$S4847))</f>
        <v>0</v>
      </c>
      <c r="J4847" s="49">
        <f>IFERROR(IF(Ações!$B4847="","",(VLOOKUP(Table_1[[#This Row],[AÇÕES]],'Dados Status Invest STOCKS'!A4833:AD5448,4)/Table_1[[#This Row],[LPA]]))/100,0)</f>
        <v>1.0647</v>
      </c>
      <c r="K4847" s="64">
        <f>IFERROR(IF(Ações!$B4847="","",VLOOKUP(Table_1[[#This Row],[AÇÕES]],'Dados Status Invest STOCKS'!A4833:AD5448,2)),0)</f>
        <v>106.48</v>
      </c>
      <c r="L4847" s="65">
        <f>IFERROR(IF(Ações!$B4847="","",VLOOKUP(Table_1[[#This Row],[AÇÕES]],'Dados Status Invest STOCKS'!A4833:AD5448,3)/100),0)</f>
        <v>0</v>
      </c>
      <c r="M4847" s="66">
        <f>IFERROR(IF(Ações!$B4847="","",VLOOKUP(Table_1[[#This Row],[AÇÕES]],'Dados Status Invest STOCKS'!A4833:AD5448,28)),0)</f>
        <v>1</v>
      </c>
      <c r="N4847" s="66">
        <f>IFERROR(IF(Ações!$B4847="","",VLOOKUP(Table_1[[#This Row],[AÇÕES]],'Dados Status Invest STOCKS'!A4833:AD5448,27)),0)</f>
        <v>14.25</v>
      </c>
      <c r="O4847" s="66">
        <f>IFERROR(IF(Ações!$L4847="","",Ações!$K4847*Ações!$L4847),0)</f>
        <v>0</v>
      </c>
      <c r="P4847" s="67">
        <f t="shared" si="75"/>
        <v>0.06</v>
      </c>
      <c r="Q4847" s="67">
        <f>IFERROR(Ações!$O4847/Ações!$M4847,0)</f>
        <v>0</v>
      </c>
      <c r="R4847" s="67">
        <f>IFERROR(IF(Ações!$B4847="","",VLOOKUP(Table_1[[#This Row],[AÇÕES]],'Dados Status Invest STOCKS'!A4833:AD5448,18)/100),0)</f>
        <v>7.0199999999999999E-2</v>
      </c>
      <c r="S4847" s="65">
        <f>IFERROR(IF(Ações!$B4847="","",VLOOKUP(Table_1[[#This Row],[AÇÕES]],'Dados Status Invest STOCKS'!A4833:AD5448,25)/100),0)</f>
        <v>0</v>
      </c>
      <c r="T4847" s="67">
        <f>(1-Ações!$Q4847)*Ações!$R4847</f>
        <v>7.0199999999999999E-2</v>
      </c>
      <c r="U4847" s="68">
        <f>IF(Ações!$S4847=0,Ações!$T4847,IF(Ações!$T4847=0,Ações!$S4847,AVERAGE(Ações!$S4847,Ações!$T4847)))</f>
        <v>7.0199999999999999E-2</v>
      </c>
    </row>
    <row r="4848" spans="2:21" ht="15" customHeight="1" x14ac:dyDescent="0.2">
      <c r="B4848" s="63" t="str">
        <f>IFERROR('Dados Status Invest STOCKS'!A4835,"-")</f>
        <v>VCEL</v>
      </c>
      <c r="C4848" s="45">
        <f>IFERROR((Ações!$D4848-Ações!$K4848)/Ações!$D4848,0)</f>
        <v>0</v>
      </c>
      <c r="D4848" s="46">
        <f>(Ações!$O4848)/0.06</f>
        <v>0</v>
      </c>
      <c r="E4848" s="47">
        <f>IFERROR((Ações!$F4848-Ações!$K4848)/Ações!$F4848,0)</f>
        <v>0</v>
      </c>
      <c r="F4848" s="46">
        <f>IF(OR(Ações!$N4848&lt;0,Ações!$M4848&lt;0),"",(22.5*Ações!$M4848*Ações!$N4848)^0.5)</f>
        <v>0</v>
      </c>
      <c r="G4848" s="47">
        <f>IFERROR((Ações!$H4848-Ações!$K4848)/Ações!$H4848,0)</f>
        <v>0</v>
      </c>
      <c r="H4848" s="48">
        <f>IFERROR(Ações!$I4848/(Ações!$P4848-Table_1[[#This Row],[CAGR LUCRO 5A]]),0)</f>
        <v>0</v>
      </c>
      <c r="I4848" s="48">
        <f>IF(Ações!$S4848&lt;0,"",Ações!$O4848*(1+Ações!$S4848))</f>
        <v>0</v>
      </c>
      <c r="J4848" s="49">
        <f>IFERROR(IF(Ações!$B4848="","",(VLOOKUP(Table_1[[#This Row],[AÇÕES]],'Dados Status Invest STOCKS'!A4834:AD5449,4)/Table_1[[#This Row],[LPA]]))/100,0)</f>
        <v>0</v>
      </c>
      <c r="K4848" s="64">
        <f>IFERROR(IF(Ações!$B4848="","",VLOOKUP(Table_1[[#This Row],[AÇÕES]],'Dados Status Invest STOCKS'!A4834:AD5449,2)),0)</f>
        <v>33.93</v>
      </c>
      <c r="L4848" s="65">
        <f>IFERROR(IF(Ações!$B4848="","",VLOOKUP(Table_1[[#This Row],[AÇÕES]],'Dados Status Invest STOCKS'!A4834:AD5449,3)/100),0)</f>
        <v>0</v>
      </c>
      <c r="M4848" s="66">
        <f>IFERROR(IF(Ações!$B4848="","",VLOOKUP(Table_1[[#This Row],[AÇÕES]],'Dados Status Invest STOCKS'!A4834:AD5449,28)),0)</f>
        <v>0</v>
      </c>
      <c r="N4848" s="66">
        <f>IFERROR(IF(Ações!$B4848="","",VLOOKUP(Table_1[[#This Row],[AÇÕES]],'Dados Status Invest STOCKS'!A4834:AD5449,27)),0)</f>
        <v>3.35</v>
      </c>
      <c r="O4848" s="66">
        <f>IFERROR(IF(Ações!$L4848="","",Ações!$K4848*Ações!$L4848),0)</f>
        <v>0</v>
      </c>
      <c r="P4848" s="67">
        <f t="shared" si="75"/>
        <v>0.06</v>
      </c>
      <c r="Q4848" s="67">
        <f>IFERROR(Ações!$O4848/Ações!$M4848,0)</f>
        <v>0</v>
      </c>
      <c r="R4848" s="67">
        <f>IFERROR(IF(Ações!$B4848="","",VLOOKUP(Table_1[[#This Row],[AÇÕES]],'Dados Status Invest STOCKS'!A4834:AD5449,18)/100),0)</f>
        <v>1.4000000000000002E-3</v>
      </c>
      <c r="S4848" s="65">
        <f>IFERROR(IF(Ações!$B4848="","",VLOOKUP(Table_1[[#This Row],[AÇÕES]],'Dados Status Invest STOCKS'!A4834:AD5449,25)/100),0)</f>
        <v>0</v>
      </c>
      <c r="T4848" s="67">
        <f>(1-Ações!$Q4848)*Ações!$R4848</f>
        <v>1.4000000000000002E-3</v>
      </c>
      <c r="U4848" s="68">
        <f>IF(Ações!$S4848=0,Ações!$T4848,IF(Ações!$T4848=0,Ações!$S4848,AVERAGE(Ações!$S4848,Ações!$T4848)))</f>
        <v>1.4000000000000002E-3</v>
      </c>
    </row>
    <row r="4849" spans="2:21" ht="15" customHeight="1" x14ac:dyDescent="0.2">
      <c r="B4849" s="63" t="str">
        <f>IFERROR('Dados Status Invest STOCKS'!A4836,"-")</f>
        <v>VCNX</v>
      </c>
      <c r="C4849" s="45">
        <f>IFERROR((Ações!$D4849-Ações!$K4849)/Ações!$D4849,0)</f>
        <v>0</v>
      </c>
      <c r="D4849" s="46">
        <f>(Ações!$O4849)/0.06</f>
        <v>0</v>
      </c>
      <c r="E4849" s="47">
        <f>IFERROR((Ações!$F4849-Ações!$K4849)/Ações!$F4849,0)</f>
        <v>0</v>
      </c>
      <c r="F4849" s="46" t="str">
        <f>IF(OR(Ações!$N4849&lt;0,Ações!$M4849&lt;0),"",(22.5*Ações!$M4849*Ações!$N4849)^0.5)</f>
        <v/>
      </c>
      <c r="G4849" s="47">
        <f>IFERROR((Ações!$H4849-Ações!$K4849)/Ações!$H4849,0)</f>
        <v>0</v>
      </c>
      <c r="H4849" s="48">
        <f>IFERROR(Ações!$I4849/(Ações!$P4849-Table_1[[#This Row],[CAGR LUCRO 5A]]),0)</f>
        <v>0</v>
      </c>
      <c r="I4849" s="48">
        <f>IF(Ações!$S4849&lt;0,"",Ações!$O4849*(1+Ações!$S4849))</f>
        <v>0</v>
      </c>
      <c r="J4849" s="49">
        <f>IFERROR(IF(Ações!$B4849="","",(VLOOKUP(Table_1[[#This Row],[AÇÕES]],'Dados Status Invest STOCKS'!A4835:AD5450,4)/Table_1[[#This Row],[LPA]]))/100,0)</f>
        <v>1.6329113924050634E-2</v>
      </c>
      <c r="K4849" s="64">
        <f>IFERROR(IF(Ações!$B4849="","",VLOOKUP(Table_1[[#This Row],[AÇÕES]],'Dados Status Invest STOCKS'!A4835:AD5450,2)),0)</f>
        <v>1.01</v>
      </c>
      <c r="L4849" s="65">
        <f>IFERROR(IF(Ações!$B4849="","",VLOOKUP(Table_1[[#This Row],[AÇÕES]],'Dados Status Invest STOCKS'!A4835:AD5450,3)/100),0)</f>
        <v>0</v>
      </c>
      <c r="M4849" s="66">
        <f>IFERROR(IF(Ações!$B4849="","",VLOOKUP(Table_1[[#This Row],[AÇÕES]],'Dados Status Invest STOCKS'!A4835:AD5450,28)),0)</f>
        <v>-0.79</v>
      </c>
      <c r="N4849" s="66">
        <f>IFERROR(IF(Ações!$B4849="","",VLOOKUP(Table_1[[#This Row],[AÇÕES]],'Dados Status Invest STOCKS'!A4835:AD5450,27)),0)</f>
        <v>0.39</v>
      </c>
      <c r="O4849" s="66">
        <f>IFERROR(IF(Ações!$L4849="","",Ações!$K4849*Ações!$L4849),0)</f>
        <v>0</v>
      </c>
      <c r="P4849" s="67">
        <f t="shared" si="75"/>
        <v>0.06</v>
      </c>
      <c r="Q4849" s="67">
        <f>IFERROR(Ações!$O4849/Ações!$M4849,0)</f>
        <v>0</v>
      </c>
      <c r="R4849" s="67">
        <f>IFERROR(IF(Ações!$B4849="","",VLOOKUP(Table_1[[#This Row],[AÇÕES]],'Dados Status Invest STOCKS'!A4835:AD5450,18)/100),0)</f>
        <v>-2.0347999999999997</v>
      </c>
      <c r="S4849" s="65">
        <f>IFERROR(IF(Ações!$B4849="","",VLOOKUP(Table_1[[#This Row],[AÇÕES]],'Dados Status Invest STOCKS'!A4835:AD5450,25)/100),0)</f>
        <v>0</v>
      </c>
      <c r="T4849" s="67">
        <f>(1-Ações!$Q4849)*Ações!$R4849</f>
        <v>-2.0347999999999997</v>
      </c>
      <c r="U4849" s="68">
        <f>IF(Ações!$S4849=0,Ações!$T4849,IF(Ações!$T4849=0,Ações!$S4849,AVERAGE(Ações!$S4849,Ações!$T4849)))</f>
        <v>-2.0347999999999997</v>
      </c>
    </row>
    <row r="4850" spans="2:21" ht="15" customHeight="1" x14ac:dyDescent="0.2">
      <c r="B4850" s="63" t="str">
        <f>IFERROR('Dados Status Invest STOCKS'!A4837,"-")</f>
        <v>VCRA</v>
      </c>
      <c r="C4850" s="45">
        <f>IFERROR((Ações!$D4850-Ações!$K4850)/Ações!$D4850,0)</f>
        <v>0</v>
      </c>
      <c r="D4850" s="46">
        <f>(Ações!$O4850)/0.06</f>
        <v>0</v>
      </c>
      <c r="E4850" s="47">
        <f>IFERROR((Ações!$F4850-Ações!$K4850)/Ações!$F4850,0)</f>
        <v>0</v>
      </c>
      <c r="F4850" s="46" t="str">
        <f>IF(OR(Ações!$N4850&lt;0,Ações!$M4850&lt;0),"",(22.5*Ações!$M4850*Ações!$N4850)^0.5)</f>
        <v/>
      </c>
      <c r="G4850" s="47">
        <f>IFERROR((Ações!$H4850-Ações!$K4850)/Ações!$H4850,0)</f>
        <v>0</v>
      </c>
      <c r="H4850" s="48">
        <f>IFERROR(Ações!$I4850/(Ações!$P4850-Table_1[[#This Row],[CAGR LUCRO 5A]]),0)</f>
        <v>0</v>
      </c>
      <c r="I4850" s="48">
        <f>IF(Ações!$S4850&lt;0,"",Ações!$O4850*(1+Ações!$S4850))</f>
        <v>0</v>
      </c>
      <c r="J4850" s="49">
        <f>IFERROR(IF(Ações!$B4850="","",(VLOOKUP(Table_1[[#This Row],[AÇÕES]],'Dados Status Invest STOCKS'!A4836:AD5451,4)/Table_1[[#This Row],[LPA]]))/100,0)</f>
        <v>16.158636363636365</v>
      </c>
      <c r="K4850" s="64">
        <f>IFERROR(IF(Ações!$B4850="","",VLOOKUP(Table_1[[#This Row],[AÇÕES]],'Dados Status Invest STOCKS'!A4836:AD5451,2)),0)</f>
        <v>78.84</v>
      </c>
      <c r="L4850" s="65">
        <f>IFERROR(IF(Ações!$B4850="","",VLOOKUP(Table_1[[#This Row],[AÇÕES]],'Dados Status Invest STOCKS'!A4836:AD5451,3)/100),0)</f>
        <v>0</v>
      </c>
      <c r="M4850" s="66">
        <f>IFERROR(IF(Ações!$B4850="","",VLOOKUP(Table_1[[#This Row],[AÇÕES]],'Dados Status Invest STOCKS'!A4836:AD5451,28)),0)</f>
        <v>-0.22</v>
      </c>
      <c r="N4850" s="66">
        <f>IFERROR(IF(Ações!$B4850="","",VLOOKUP(Table_1[[#This Row],[AÇÕES]],'Dados Status Invest STOCKS'!A4836:AD5451,27)),0)</f>
        <v>4.38</v>
      </c>
      <c r="O4850" s="66">
        <f>IFERROR(IF(Ações!$L4850="","",Ações!$K4850*Ações!$L4850),0)</f>
        <v>0</v>
      </c>
      <c r="P4850" s="67">
        <f t="shared" si="75"/>
        <v>0.06</v>
      </c>
      <c r="Q4850" s="67">
        <f>IFERROR(Ações!$O4850/Ações!$M4850,0)</f>
        <v>0</v>
      </c>
      <c r="R4850" s="67">
        <f>IFERROR(IF(Ações!$B4850="","",VLOOKUP(Table_1[[#This Row],[AÇÕES]],'Dados Status Invest STOCKS'!A4836:AD5451,18)/100),0)</f>
        <v>-5.0700000000000002E-2</v>
      </c>
      <c r="S4850" s="65">
        <f>IFERROR(IF(Ações!$B4850="","",VLOOKUP(Table_1[[#This Row],[AÇÕES]],'Dados Status Invest STOCKS'!A4836:AD5451,25)/100),0)</f>
        <v>0</v>
      </c>
      <c r="T4850" s="67">
        <f>(1-Ações!$Q4850)*Ações!$R4850</f>
        <v>-5.0700000000000002E-2</v>
      </c>
      <c r="U4850" s="68">
        <f>IF(Ações!$S4850=0,Ações!$T4850,IF(Ações!$T4850=0,Ações!$S4850,AVERAGE(Ações!$S4850,Ações!$T4850)))</f>
        <v>-5.0700000000000002E-2</v>
      </c>
    </row>
    <row r="4851" spans="2:21" ht="15" customHeight="1" x14ac:dyDescent="0.2">
      <c r="B4851" s="63" t="str">
        <f>IFERROR('Dados Status Invest STOCKS'!A4838,"-")</f>
        <v>VCTR</v>
      </c>
      <c r="C4851" s="45">
        <f>IFERROR((Ações!$D4851-Ações!$K4851)/Ações!$D4851,0)</f>
        <v>-2.5087719298245612</v>
      </c>
      <c r="D4851" s="46">
        <f>(Ações!$O4851)/0.06</f>
        <v>8.8378500000000013</v>
      </c>
      <c r="E4851" s="47">
        <f>IFERROR((Ações!$F4851-Ações!$K4851)/Ações!$F4851,0)</f>
        <v>6.8955774941978493E-2</v>
      </c>
      <c r="F4851" s="46">
        <f>IF(OR(Ações!$N4851&lt;0,Ações!$M4851&lt;0),"",(22.5*Ações!$M4851*Ações!$N4851)^0.5)</f>
        <v>33.306688517473482</v>
      </c>
      <c r="G4851" s="47">
        <f>IFERROR((Ações!$H4851-Ações!$K4851)/Ações!$H4851,0)</f>
        <v>31.760396048924793</v>
      </c>
      <c r="H4851" s="48">
        <f>IFERROR(Ações!$I4851/(Ações!$P4851-Table_1[[#This Row],[CAGR LUCRO 5A]]),0)</f>
        <v>-1.0081144583014539</v>
      </c>
      <c r="I4851" s="48">
        <f>IF(Ações!$S4851&lt;0,"",Ações!$O4851*(1+Ações!$S4851))</f>
        <v>1.1858450373</v>
      </c>
      <c r="J4851" s="49">
        <f>IFERROR(IF(Ações!$B4851="","",(VLOOKUP(Table_1[[#This Row],[AÇÕES]],'Dados Status Invest STOCKS'!A4837:AD5452,4)/Table_1[[#This Row],[LPA]]))/100,0)</f>
        <v>2.0697674418604647E-2</v>
      </c>
      <c r="K4851" s="64">
        <f>IFERROR(IF(Ações!$B4851="","",VLOOKUP(Table_1[[#This Row],[AÇÕES]],'Dados Status Invest STOCKS'!A4837:AD5452,2)),0)</f>
        <v>31.01</v>
      </c>
      <c r="L4851" s="65">
        <f>IFERROR(IF(Ações!$B4851="","",VLOOKUP(Table_1[[#This Row],[AÇÕES]],'Dados Status Invest STOCKS'!A4837:AD5452,3)/100),0)</f>
        <v>1.7100000000000001E-2</v>
      </c>
      <c r="M4851" s="66">
        <f>IFERROR(IF(Ações!$B4851="","",VLOOKUP(Table_1[[#This Row],[AÇÕES]],'Dados Status Invest STOCKS'!A4837:AD5452,28)),0)</f>
        <v>3.87</v>
      </c>
      <c r="N4851" s="66">
        <f>IFERROR(IF(Ações!$B4851="","",VLOOKUP(Table_1[[#This Row],[AÇÕES]],'Dados Status Invest STOCKS'!A4837:AD5452,27)),0)</f>
        <v>12.74</v>
      </c>
      <c r="O4851" s="66">
        <f>IFERROR(IF(Ações!$L4851="","",Ações!$K4851*Ações!$L4851),0)</f>
        <v>0.53027100000000005</v>
      </c>
      <c r="P4851" s="67">
        <f t="shared" si="75"/>
        <v>0.06</v>
      </c>
      <c r="Q4851" s="67">
        <f>IFERROR(Ações!$O4851/Ações!$M4851,0)</f>
        <v>0.13702093023255815</v>
      </c>
      <c r="R4851" s="67">
        <f>IFERROR(IF(Ações!$B4851="","",VLOOKUP(Table_1[[#This Row],[AÇÕES]],'Dados Status Invest STOCKS'!A4837:AD5452,18)/100),0)</f>
        <v>0.30370000000000003</v>
      </c>
      <c r="S4851" s="65">
        <f>IFERROR(IF(Ações!$B4851="","",VLOOKUP(Table_1[[#This Row],[AÇÕES]],'Dados Status Invest STOCKS'!A4837:AD5452,25)/100),0)</f>
        <v>1.2363</v>
      </c>
      <c r="T4851" s="67">
        <f>(1-Ações!$Q4851)*Ações!$R4851</f>
        <v>0.26208674348837213</v>
      </c>
      <c r="U4851" s="68">
        <f>IF(Ações!$S4851=0,Ações!$T4851,IF(Ações!$T4851=0,Ações!$S4851,AVERAGE(Ações!$S4851,Ações!$T4851)))</f>
        <v>0.7491933717441861</v>
      </c>
    </row>
    <row r="4852" spans="2:21" ht="15" customHeight="1" x14ac:dyDescent="0.2">
      <c r="B4852" s="63" t="str">
        <f>IFERROR('Dados Status Invest STOCKS'!A4839,"-")</f>
        <v>VCYT</v>
      </c>
      <c r="C4852" s="45">
        <f>IFERROR((Ações!$D4852-Ações!$K4852)/Ações!$D4852,0)</f>
        <v>0</v>
      </c>
      <c r="D4852" s="46">
        <f>(Ações!$O4852)/0.06</f>
        <v>0</v>
      </c>
      <c r="E4852" s="47">
        <f>IFERROR((Ações!$F4852-Ações!$K4852)/Ações!$F4852,0)</f>
        <v>0</v>
      </c>
      <c r="F4852" s="46" t="str">
        <f>IF(OR(Ações!$N4852&lt;0,Ações!$M4852&lt;0),"",(22.5*Ações!$M4852*Ações!$N4852)^0.5)</f>
        <v/>
      </c>
      <c r="G4852" s="47">
        <f>IFERROR((Ações!$H4852-Ações!$K4852)/Ações!$H4852,0)</f>
        <v>0</v>
      </c>
      <c r="H4852" s="48">
        <f>IFERROR(Ações!$I4852/(Ações!$P4852-Table_1[[#This Row],[CAGR LUCRO 5A]]),0)</f>
        <v>0</v>
      </c>
      <c r="I4852" s="48">
        <f>IF(Ações!$S4852&lt;0,"",Ações!$O4852*(1+Ações!$S4852))</f>
        <v>0</v>
      </c>
      <c r="J4852" s="49">
        <f>IFERROR(IF(Ações!$B4852="","",(VLOOKUP(Table_1[[#This Row],[AÇÕES]],'Dados Status Invest STOCKS'!A4838:AD5453,4)/Table_1[[#This Row],[LPA]]))/100,0)</f>
        <v>0.27291262135922328</v>
      </c>
      <c r="K4852" s="64">
        <f>IFERROR(IF(Ações!$B4852="","",VLOOKUP(Table_1[[#This Row],[AÇÕES]],'Dados Status Invest STOCKS'!A4838:AD5453,2)),0)</f>
        <v>28.92</v>
      </c>
      <c r="L4852" s="65">
        <f>IFERROR(IF(Ações!$B4852="","",VLOOKUP(Table_1[[#This Row],[AÇÕES]],'Dados Status Invest STOCKS'!A4838:AD5453,3)/100),0)</f>
        <v>0</v>
      </c>
      <c r="M4852" s="66">
        <f>IFERROR(IF(Ações!$B4852="","",VLOOKUP(Table_1[[#This Row],[AÇÕES]],'Dados Status Invest STOCKS'!A4838:AD5453,28)),0)</f>
        <v>-1.03</v>
      </c>
      <c r="N4852" s="66">
        <f>IFERROR(IF(Ações!$B4852="","",VLOOKUP(Table_1[[#This Row],[AÇÕES]],'Dados Status Invest STOCKS'!A4838:AD5453,27)),0)</f>
        <v>15.58</v>
      </c>
      <c r="O4852" s="66">
        <f>IFERROR(IF(Ações!$L4852="","",Ações!$K4852*Ações!$L4852),0)</f>
        <v>0</v>
      </c>
      <c r="P4852" s="67">
        <f t="shared" si="75"/>
        <v>0.06</v>
      </c>
      <c r="Q4852" s="67">
        <f>IFERROR(Ações!$O4852/Ações!$M4852,0)</f>
        <v>0</v>
      </c>
      <c r="R4852" s="67">
        <f>IFERROR(IF(Ações!$B4852="","",VLOOKUP(Table_1[[#This Row],[AÇÕES]],'Dados Status Invest STOCKS'!A4838:AD5453,18)/100),0)</f>
        <v>-6.6000000000000003E-2</v>
      </c>
      <c r="S4852" s="65">
        <f>IFERROR(IF(Ações!$B4852="","",VLOOKUP(Table_1[[#This Row],[AÇÕES]],'Dados Status Invest STOCKS'!A4838:AD5453,25)/100),0)</f>
        <v>0</v>
      </c>
      <c r="T4852" s="67">
        <f>(1-Ações!$Q4852)*Ações!$R4852</f>
        <v>-6.6000000000000003E-2</v>
      </c>
      <c r="U4852" s="68">
        <f>IF(Ações!$S4852=0,Ações!$T4852,IF(Ações!$T4852=0,Ações!$S4852,AVERAGE(Ações!$S4852,Ações!$T4852)))</f>
        <v>-6.6000000000000003E-2</v>
      </c>
    </row>
    <row r="4853" spans="2:21" ht="15" customHeight="1" x14ac:dyDescent="0.2">
      <c r="B4853" s="63" t="str">
        <f>IFERROR('Dados Status Invest STOCKS'!A4840,"-")</f>
        <v>VEC</v>
      </c>
      <c r="C4853" s="45">
        <f>IFERROR((Ações!$D4853-Ações!$K4853)/Ações!$D4853,0)</f>
        <v>0</v>
      </c>
      <c r="D4853" s="46">
        <f>(Ações!$O4853)/0.06</f>
        <v>0</v>
      </c>
      <c r="E4853" s="47">
        <f>IFERROR((Ações!$F4853-Ações!$K4853)/Ações!$F4853,0)</f>
        <v>0.13549937790090774</v>
      </c>
      <c r="F4853" s="46">
        <f>IF(OR(Ações!$N4853&lt;0,Ações!$M4853&lt;0),"",(22.5*Ações!$M4853*Ações!$N4853)^0.5)</f>
        <v>54.783072203008111</v>
      </c>
      <c r="G4853" s="47">
        <f>IFERROR((Ações!$H4853-Ações!$K4853)/Ações!$H4853,0)</f>
        <v>0</v>
      </c>
      <c r="H4853" s="48">
        <f>IFERROR(Ações!$I4853/(Ações!$P4853-Table_1[[#This Row],[CAGR LUCRO 5A]]),0)</f>
        <v>0</v>
      </c>
      <c r="I4853" s="48">
        <f>IF(Ações!$S4853&lt;0,"",Ações!$O4853*(1+Ações!$S4853))</f>
        <v>0</v>
      </c>
      <c r="J4853" s="49">
        <f>IFERROR(IF(Ações!$B4853="","",(VLOOKUP(Table_1[[#This Row],[AÇÕES]],'Dados Status Invest STOCKS'!A4839:AD5454,4)/Table_1[[#This Row],[LPA]]))/100,0)</f>
        <v>2.1425531914893617E-2</v>
      </c>
      <c r="K4853" s="64">
        <f>IFERROR(IF(Ações!$B4853="","",VLOOKUP(Table_1[[#This Row],[AÇÕES]],'Dados Status Invest STOCKS'!A4839:AD5454,2)),0)</f>
        <v>47.36</v>
      </c>
      <c r="L4853" s="65">
        <f>IFERROR(IF(Ações!$B4853="","",VLOOKUP(Table_1[[#This Row],[AÇÕES]],'Dados Status Invest STOCKS'!A4839:AD5454,3)/100),0)</f>
        <v>0</v>
      </c>
      <c r="M4853" s="66">
        <f>IFERROR(IF(Ações!$B4853="","",VLOOKUP(Table_1[[#This Row],[AÇÕES]],'Dados Status Invest STOCKS'!A4839:AD5454,28)),0)</f>
        <v>4.7</v>
      </c>
      <c r="N4853" s="66">
        <f>IFERROR(IF(Ações!$B4853="","",VLOOKUP(Table_1[[#This Row],[AÇÕES]],'Dados Status Invest STOCKS'!A4839:AD5454,27)),0)</f>
        <v>28.38</v>
      </c>
      <c r="O4853" s="66">
        <f>IFERROR(IF(Ações!$L4853="","",Ações!$K4853*Ações!$L4853),0)</f>
        <v>0</v>
      </c>
      <c r="P4853" s="67">
        <f t="shared" si="75"/>
        <v>0.06</v>
      </c>
      <c r="Q4853" s="67">
        <f>IFERROR(Ações!$O4853/Ações!$M4853,0)</f>
        <v>0</v>
      </c>
      <c r="R4853" s="67">
        <f>IFERROR(IF(Ações!$B4853="","",VLOOKUP(Table_1[[#This Row],[AÇÕES]],'Dados Status Invest STOCKS'!A4839:AD5454,18)/100),0)</f>
        <v>0.16570000000000001</v>
      </c>
      <c r="S4853" s="65">
        <f>IFERROR(IF(Ações!$B4853="","",VLOOKUP(Table_1[[#This Row],[AÇÕES]],'Dados Status Invest STOCKS'!A4839:AD5454,25)/100),0)</f>
        <v>3.5900000000000001E-2</v>
      </c>
      <c r="T4853" s="67">
        <f>(1-Ações!$Q4853)*Ações!$R4853</f>
        <v>0.16570000000000001</v>
      </c>
      <c r="U4853" s="68">
        <f>IF(Ações!$S4853=0,Ações!$T4853,IF(Ações!$T4853=0,Ações!$S4853,AVERAGE(Ações!$S4853,Ações!$T4853)))</f>
        <v>0.1008</v>
      </c>
    </row>
    <row r="4854" spans="2:21" ht="15" customHeight="1" x14ac:dyDescent="0.2">
      <c r="B4854" s="63" t="str">
        <f>IFERROR('Dados Status Invest STOCKS'!A4841,"-")</f>
        <v>VECO</v>
      </c>
      <c r="C4854" s="45">
        <f>IFERROR((Ações!$D4854-Ações!$K4854)/Ações!$D4854,0)</f>
        <v>0</v>
      </c>
      <c r="D4854" s="46">
        <f>(Ações!$O4854)/0.06</f>
        <v>0</v>
      </c>
      <c r="E4854" s="47">
        <f>IFERROR((Ações!$F4854-Ações!$K4854)/Ações!$F4854,0)</f>
        <v>-2.4020773504842392</v>
      </c>
      <c r="F4854" s="46">
        <f>IF(OR(Ações!$N4854&lt;0,Ações!$M4854&lt;0),"",(22.5*Ações!$M4854*Ações!$N4854)^0.5)</f>
        <v>8.2390836869156754</v>
      </c>
      <c r="G4854" s="47">
        <f>IFERROR((Ações!$H4854-Ações!$K4854)/Ações!$H4854,0)</f>
        <v>0</v>
      </c>
      <c r="H4854" s="48">
        <f>IFERROR(Ações!$I4854/(Ações!$P4854-Table_1[[#This Row],[CAGR LUCRO 5A]]),0)</f>
        <v>0</v>
      </c>
      <c r="I4854" s="48">
        <f>IF(Ações!$S4854&lt;0,"",Ações!$O4854*(1+Ações!$S4854))</f>
        <v>0</v>
      </c>
      <c r="J4854" s="49">
        <f>IFERROR(IF(Ações!$B4854="","",(VLOOKUP(Table_1[[#This Row],[AÇÕES]],'Dados Status Invest STOCKS'!A4840:AD5455,4)/Table_1[[#This Row],[LPA]]))/100,0)</f>
        <v>2.2808571428571427</v>
      </c>
      <c r="K4854" s="64">
        <f>IFERROR(IF(Ações!$B4854="","",VLOOKUP(Table_1[[#This Row],[AÇÕES]],'Dados Status Invest STOCKS'!A4840:AD5455,2)),0)</f>
        <v>28.03</v>
      </c>
      <c r="L4854" s="65">
        <f>IFERROR(IF(Ações!$B4854="","",VLOOKUP(Table_1[[#This Row],[AÇÕES]],'Dados Status Invest STOCKS'!A4840:AD5455,3)/100),0)</f>
        <v>0</v>
      </c>
      <c r="M4854" s="66">
        <f>IFERROR(IF(Ações!$B4854="","",VLOOKUP(Table_1[[#This Row],[AÇÕES]],'Dados Status Invest STOCKS'!A4840:AD5455,28)),0)</f>
        <v>0.35</v>
      </c>
      <c r="N4854" s="66">
        <f>IFERROR(IF(Ações!$B4854="","",VLOOKUP(Table_1[[#This Row],[AÇÕES]],'Dados Status Invest STOCKS'!A4840:AD5455,27)),0)</f>
        <v>8.6199999999999992</v>
      </c>
      <c r="O4854" s="66">
        <f>IFERROR(IF(Ações!$L4854="","",Ações!$K4854*Ações!$L4854),0)</f>
        <v>0</v>
      </c>
      <c r="P4854" s="67">
        <f t="shared" si="75"/>
        <v>0.06</v>
      </c>
      <c r="Q4854" s="67">
        <f>IFERROR(Ações!$O4854/Ações!$M4854,0)</f>
        <v>0</v>
      </c>
      <c r="R4854" s="67">
        <f>IFERROR(IF(Ações!$B4854="","",VLOOKUP(Table_1[[#This Row],[AÇÕES]],'Dados Status Invest STOCKS'!A4840:AD5455,18)/100),0)</f>
        <v>4.07E-2</v>
      </c>
      <c r="S4854" s="65">
        <f>IFERROR(IF(Ações!$B4854="","",VLOOKUP(Table_1[[#This Row],[AÇÕES]],'Dados Status Invest STOCKS'!A4840:AD5455,25)/100),0)</f>
        <v>0</v>
      </c>
      <c r="T4854" s="67">
        <f>(1-Ações!$Q4854)*Ações!$R4854</f>
        <v>4.07E-2</v>
      </c>
      <c r="U4854" s="68">
        <f>IF(Ações!$S4854=0,Ações!$T4854,IF(Ações!$T4854=0,Ações!$S4854,AVERAGE(Ações!$S4854,Ações!$T4854)))</f>
        <v>4.07E-2</v>
      </c>
    </row>
    <row r="4855" spans="2:21" ht="15" customHeight="1" x14ac:dyDescent="0.2">
      <c r="B4855" s="63" t="str">
        <f>IFERROR('Dados Status Invest STOCKS'!A4842,"-")</f>
        <v>VEDL</v>
      </c>
      <c r="C4855" s="45">
        <f>IFERROR((Ações!$D4855-Ações!$K4855)/Ações!$D4855,0)</f>
        <v>0.43449575871819041</v>
      </c>
      <c r="D4855" s="46">
        <f>(Ações!$O4855)/0.06</f>
        <v>29.177500000000002</v>
      </c>
      <c r="E4855" s="47">
        <f>IFERROR((Ações!$F4855-Ações!$K4855)/Ações!$F4855,0)</f>
        <v>0.30053970575986061</v>
      </c>
      <c r="F4855" s="46">
        <f>IF(OR(Ações!$N4855&lt;0,Ações!$M4855&lt;0),"",(22.5*Ações!$M4855*Ações!$N4855)^0.5)</f>
        <v>23.589616359746081</v>
      </c>
      <c r="G4855" s="47">
        <f>IFERROR((Ações!$H4855-Ações!$K4855)/Ações!$H4855,0)</f>
        <v>0.43449575871819041</v>
      </c>
      <c r="H4855" s="48">
        <f>IFERROR(Ações!$I4855/(Ações!$P4855-Table_1[[#This Row],[CAGR LUCRO 5A]]),0)</f>
        <v>29.177500000000002</v>
      </c>
      <c r="I4855" s="48">
        <f>IF(Ações!$S4855&lt;0,"",Ações!$O4855*(1+Ações!$S4855))</f>
        <v>1.75065</v>
      </c>
      <c r="J4855" s="49">
        <f>IFERROR(IF(Ações!$B4855="","",(VLOOKUP(Table_1[[#This Row],[AÇÕES]],'Dados Status Invest STOCKS'!A4841:AD5456,4)/Table_1[[#This Row],[LPA]]))/100,0)</f>
        <v>3.1484716157205245E-2</v>
      </c>
      <c r="K4855" s="64">
        <f>IFERROR(IF(Ações!$B4855="","",VLOOKUP(Table_1[[#This Row],[AÇÕES]],'Dados Status Invest STOCKS'!A4841:AD5456,2)),0)</f>
        <v>16.5</v>
      </c>
      <c r="L4855" s="65">
        <f>IFERROR(IF(Ações!$B4855="","",VLOOKUP(Table_1[[#This Row],[AÇÕES]],'Dados Status Invest STOCKS'!A4841:AD5456,3)/100),0)</f>
        <v>0.1061</v>
      </c>
      <c r="M4855" s="66">
        <f>IFERROR(IF(Ações!$B4855="","",VLOOKUP(Table_1[[#This Row],[AÇÕES]],'Dados Status Invest STOCKS'!A4841:AD5456,28)),0)</f>
        <v>2.29</v>
      </c>
      <c r="N4855" s="66">
        <f>IFERROR(IF(Ações!$B4855="","",VLOOKUP(Table_1[[#This Row],[AÇÕES]],'Dados Status Invest STOCKS'!A4841:AD5456,27)),0)</f>
        <v>10.8</v>
      </c>
      <c r="O4855" s="66">
        <f>IFERROR(IF(Ações!$L4855="","",Ações!$K4855*Ações!$L4855),0)</f>
        <v>1.75065</v>
      </c>
      <c r="P4855" s="67">
        <f t="shared" si="75"/>
        <v>0.06</v>
      </c>
      <c r="Q4855" s="67">
        <f>IFERROR(Ações!$O4855/Ações!$M4855,0)</f>
        <v>0.76447598253275106</v>
      </c>
      <c r="R4855" s="67">
        <f>IFERROR(IF(Ações!$B4855="","",VLOOKUP(Table_1[[#This Row],[AÇÕES]],'Dados Status Invest STOCKS'!A4841:AD5456,18)/100),0)</f>
        <v>0.21190000000000001</v>
      </c>
      <c r="S4855" s="65">
        <f>IFERROR(IF(Ações!$B4855="","",VLOOKUP(Table_1[[#This Row],[AÇÕES]],'Dados Status Invest STOCKS'!A4841:AD5456,25)/100),0)</f>
        <v>0</v>
      </c>
      <c r="T4855" s="67">
        <f>(1-Ações!$Q4855)*Ações!$R4855</f>
        <v>4.9907539301310054E-2</v>
      </c>
      <c r="U4855" s="68">
        <f>IF(Ações!$S4855=0,Ações!$T4855,IF(Ações!$T4855=0,Ações!$S4855,AVERAGE(Ações!$S4855,Ações!$T4855)))</f>
        <v>4.9907539301310054E-2</v>
      </c>
    </row>
    <row r="4856" spans="2:21" ht="15" customHeight="1" x14ac:dyDescent="0.2">
      <c r="B4856" s="63" t="str">
        <f>IFERROR('Dados Status Invest STOCKS'!A4843,"-")</f>
        <v>VEEV</v>
      </c>
      <c r="C4856" s="45">
        <f>IFERROR((Ações!$D4856-Ações!$K4856)/Ações!$D4856,0)</f>
        <v>0</v>
      </c>
      <c r="D4856" s="46">
        <f>(Ações!$O4856)/0.06</f>
        <v>0</v>
      </c>
      <c r="E4856" s="47">
        <f>IFERROR((Ações!$F4856-Ações!$K4856)/Ações!$F4856,0)</f>
        <v>-5.7257603861905944</v>
      </c>
      <c r="F4856" s="46">
        <f>IF(OR(Ações!$N4856&lt;0,Ações!$M4856&lt;0),"",(22.5*Ações!$M4856*Ações!$N4856)^0.5)</f>
        <v>33.804356228154973</v>
      </c>
      <c r="G4856" s="47">
        <f>IFERROR((Ações!$H4856-Ações!$K4856)/Ações!$H4856,0)</f>
        <v>0</v>
      </c>
      <c r="H4856" s="48">
        <f>IFERROR(Ações!$I4856/(Ações!$P4856-Table_1[[#This Row],[CAGR LUCRO 5A]]),0)</f>
        <v>0</v>
      </c>
      <c r="I4856" s="48">
        <f>IF(Ações!$S4856&lt;0,"",Ações!$O4856*(1+Ações!$S4856))</f>
        <v>0</v>
      </c>
      <c r="J4856" s="49">
        <f>IFERROR(IF(Ações!$B4856="","",(VLOOKUP(Table_1[[#This Row],[AÇÕES]],'Dados Status Invest STOCKS'!A4842:AD5457,4)/Table_1[[#This Row],[LPA]]))/100,0)</f>
        <v>0.28617021276595744</v>
      </c>
      <c r="K4856" s="64">
        <f>IFERROR(IF(Ações!$B4856="","",VLOOKUP(Table_1[[#This Row],[AÇÕES]],'Dados Status Invest STOCKS'!A4842:AD5457,2)),0)</f>
        <v>227.36</v>
      </c>
      <c r="L4856" s="65">
        <f>IFERROR(IF(Ações!$B4856="","",VLOOKUP(Table_1[[#This Row],[AÇÕES]],'Dados Status Invest STOCKS'!A4842:AD5457,3)/100),0)</f>
        <v>0</v>
      </c>
      <c r="M4856" s="66">
        <f>IFERROR(IF(Ações!$B4856="","",VLOOKUP(Table_1[[#This Row],[AÇÕES]],'Dados Status Invest STOCKS'!A4842:AD5457,28)),0)</f>
        <v>2.82</v>
      </c>
      <c r="N4856" s="66">
        <f>IFERROR(IF(Ações!$B4856="","",VLOOKUP(Table_1[[#This Row],[AÇÕES]],'Dados Status Invest STOCKS'!A4842:AD5457,27)),0)</f>
        <v>18.010000000000002</v>
      </c>
      <c r="O4856" s="66">
        <f>IFERROR(IF(Ações!$L4856="","",Ações!$K4856*Ações!$L4856),0)</f>
        <v>0</v>
      </c>
      <c r="P4856" s="67">
        <f t="shared" si="75"/>
        <v>0.06</v>
      </c>
      <c r="Q4856" s="67">
        <f>IFERROR(Ações!$O4856/Ações!$M4856,0)</f>
        <v>0</v>
      </c>
      <c r="R4856" s="67">
        <f>IFERROR(IF(Ações!$B4856="","",VLOOKUP(Table_1[[#This Row],[AÇÕES]],'Dados Status Invest STOCKS'!A4842:AD5457,18)/100),0)</f>
        <v>0.15640000000000001</v>
      </c>
      <c r="S4856" s="65">
        <f>IFERROR(IF(Ações!$B4856="","",VLOOKUP(Table_1[[#This Row],[AÇÕES]],'Dados Status Invest STOCKS'!A4842:AD5457,25)/100),0)</f>
        <v>0.47509999999999997</v>
      </c>
      <c r="T4856" s="67">
        <f>(1-Ações!$Q4856)*Ações!$R4856</f>
        <v>0.15640000000000001</v>
      </c>
      <c r="U4856" s="68">
        <f>IF(Ações!$S4856=0,Ações!$T4856,IF(Ações!$T4856=0,Ações!$S4856,AVERAGE(Ações!$S4856,Ações!$T4856)))</f>
        <v>0.31574999999999998</v>
      </c>
    </row>
    <row r="4857" spans="2:21" ht="15" customHeight="1" x14ac:dyDescent="0.2">
      <c r="B4857" s="63" t="str">
        <f>IFERROR('Dados Status Invest STOCKS'!A4844,"-")</f>
        <v>VEL</v>
      </c>
      <c r="C4857" s="45">
        <f>IFERROR((Ações!$D4857-Ações!$K4857)/Ações!$D4857,0)</f>
        <v>0</v>
      </c>
      <c r="D4857" s="46">
        <f>(Ações!$O4857)/0.06</f>
        <v>0</v>
      </c>
      <c r="E4857" s="47">
        <f>IFERROR((Ações!$F4857-Ações!$K4857)/Ações!$F4857,0)</f>
        <v>-0.18691276206884933</v>
      </c>
      <c r="F4857" s="46">
        <f>IF(OR(Ações!$N4857&lt;0,Ações!$M4857&lt;0),"",(22.5*Ações!$M4857*Ações!$N4857)^0.5)</f>
        <v>10.868532559642079</v>
      </c>
      <c r="G4857" s="47">
        <f>IFERROR((Ações!$H4857-Ações!$K4857)/Ações!$H4857,0)</f>
        <v>0</v>
      </c>
      <c r="H4857" s="48">
        <f>IFERROR(Ações!$I4857/(Ações!$P4857-Table_1[[#This Row],[CAGR LUCRO 5A]]),0)</f>
        <v>0</v>
      </c>
      <c r="I4857" s="48">
        <f>IF(Ações!$S4857&lt;0,"",Ações!$O4857*(1+Ações!$S4857))</f>
        <v>0</v>
      </c>
      <c r="J4857" s="49">
        <f>IFERROR(IF(Ações!$B4857="","",(VLOOKUP(Table_1[[#This Row],[AÇÕES]],'Dados Status Invest STOCKS'!A4843:AD5458,4)/Table_1[[#This Row],[LPA]]))/100,0)</f>
        <v>0.26371428571428573</v>
      </c>
      <c r="K4857" s="64">
        <f>IFERROR(IF(Ações!$B4857="","",VLOOKUP(Table_1[[#This Row],[AÇÕES]],'Dados Status Invest STOCKS'!A4843:AD5458,2)),0)</f>
        <v>12.9</v>
      </c>
      <c r="L4857" s="65">
        <f>IFERROR(IF(Ações!$B4857="","",VLOOKUP(Table_1[[#This Row],[AÇÕES]],'Dados Status Invest STOCKS'!A4843:AD5458,3)/100),0)</f>
        <v>0</v>
      </c>
      <c r="M4857" s="66">
        <f>IFERROR(IF(Ações!$B4857="","",VLOOKUP(Table_1[[#This Row],[AÇÕES]],'Dados Status Invest STOCKS'!A4843:AD5458,28)),0)</f>
        <v>0.7</v>
      </c>
      <c r="N4857" s="66">
        <f>IFERROR(IF(Ações!$B4857="","",VLOOKUP(Table_1[[#This Row],[AÇÕES]],'Dados Status Invest STOCKS'!A4843:AD5458,27)),0)</f>
        <v>7.5</v>
      </c>
      <c r="O4857" s="66">
        <f>IFERROR(IF(Ações!$L4857="","",Ações!$K4857*Ações!$L4857),0)</f>
        <v>0</v>
      </c>
      <c r="P4857" s="67">
        <f t="shared" si="75"/>
        <v>0.06</v>
      </c>
      <c r="Q4857" s="67">
        <f>IFERROR(Ações!$O4857/Ações!$M4857,0)</f>
        <v>0</v>
      </c>
      <c r="R4857" s="67">
        <f>IFERROR(IF(Ações!$B4857="","",VLOOKUP(Table_1[[#This Row],[AÇÕES]],'Dados Status Invest STOCKS'!A4843:AD5458,18)/100),0)</f>
        <v>9.3200000000000005E-2</v>
      </c>
      <c r="S4857" s="65">
        <f>IFERROR(IF(Ações!$B4857="","",VLOOKUP(Table_1[[#This Row],[AÇÕES]],'Dados Status Invest STOCKS'!A4843:AD5458,25)/100),0)</f>
        <v>0</v>
      </c>
      <c r="T4857" s="67">
        <f>(1-Ações!$Q4857)*Ações!$R4857</f>
        <v>9.3200000000000005E-2</v>
      </c>
      <c r="U4857" s="68">
        <f>IF(Ações!$S4857=0,Ações!$T4857,IF(Ações!$T4857=0,Ações!$S4857,AVERAGE(Ações!$S4857,Ações!$T4857)))</f>
        <v>9.3200000000000005E-2</v>
      </c>
    </row>
    <row r="4858" spans="2:21" ht="15" customHeight="1" x14ac:dyDescent="0.2">
      <c r="B4858" s="63" t="str">
        <f>IFERROR('Dados Status Invest STOCKS'!A4845,"-")</f>
        <v>VEON</v>
      </c>
      <c r="C4858" s="45">
        <f>IFERROR((Ações!$D4858-Ações!$K4858)/Ações!$D4858,0)</f>
        <v>0</v>
      </c>
      <c r="D4858" s="46">
        <f>(Ações!$O4858)/0.06</f>
        <v>0</v>
      </c>
      <c r="E4858" s="47">
        <f>IFERROR((Ações!$F4858-Ações!$K4858)/Ações!$F4858,0)</f>
        <v>0</v>
      </c>
      <c r="F4858" s="46" t="str">
        <f>IF(OR(Ações!$N4858&lt;0,Ações!$M4858&lt;0),"",(22.5*Ações!$M4858*Ações!$N4858)^0.5)</f>
        <v/>
      </c>
      <c r="G4858" s="47">
        <f>IFERROR((Ações!$H4858-Ações!$K4858)/Ações!$H4858,0)</f>
        <v>0</v>
      </c>
      <c r="H4858" s="48">
        <f>IFERROR(Ações!$I4858/(Ações!$P4858-Table_1[[#This Row],[CAGR LUCRO 5A]]),0)</f>
        <v>0</v>
      </c>
      <c r="I4858" s="48">
        <f>IF(Ações!$S4858&lt;0,"",Ações!$O4858*(1+Ações!$S4858))</f>
        <v>0</v>
      </c>
      <c r="J4858" s="49">
        <f>IFERROR(IF(Ações!$B4858="","",(VLOOKUP(Table_1[[#This Row],[AÇÕES]],'Dados Status Invest STOCKS'!A4844:AD5459,4)/Table_1[[#This Row],[LPA]]))/100,0)</f>
        <v>0.28045454545454546</v>
      </c>
      <c r="K4858" s="64">
        <f>IFERROR(IF(Ações!$B4858="","",VLOOKUP(Table_1[[#This Row],[AÇÕES]],'Dados Status Invest STOCKS'!A4844:AD5459,2)),0)</f>
        <v>1.35</v>
      </c>
      <c r="L4858" s="65">
        <f>IFERROR(IF(Ações!$B4858="","",VLOOKUP(Table_1[[#This Row],[AÇÕES]],'Dados Status Invest STOCKS'!A4844:AD5459,3)/100),0)</f>
        <v>0</v>
      </c>
      <c r="M4858" s="66">
        <f>IFERROR(IF(Ações!$B4858="","",VLOOKUP(Table_1[[#This Row],[AÇÕES]],'Dados Status Invest STOCKS'!A4844:AD5459,28)),0)</f>
        <v>-0.22</v>
      </c>
      <c r="N4858" s="66">
        <f>IFERROR(IF(Ações!$B4858="","",VLOOKUP(Table_1[[#This Row],[AÇÕES]],'Dados Status Invest STOCKS'!A4844:AD5459,27)),0)</f>
        <v>0.7</v>
      </c>
      <c r="O4858" s="66">
        <f>IFERROR(IF(Ações!$L4858="","",Ações!$K4858*Ações!$L4858),0)</f>
        <v>0</v>
      </c>
      <c r="P4858" s="67">
        <f t="shared" si="75"/>
        <v>0.06</v>
      </c>
      <c r="Q4858" s="67">
        <f>IFERROR(Ações!$O4858/Ações!$M4858,0)</f>
        <v>0</v>
      </c>
      <c r="R4858" s="67">
        <f>IFERROR(IF(Ações!$B4858="","",VLOOKUP(Table_1[[#This Row],[AÇÕES]],'Dados Status Invest STOCKS'!A4844:AD5459,18)/100),0)</f>
        <v>-0.31240000000000001</v>
      </c>
      <c r="S4858" s="65">
        <f>IFERROR(IF(Ações!$B4858="","",VLOOKUP(Table_1[[#This Row],[AÇÕES]],'Dados Status Invest STOCKS'!A4844:AD5459,25)/100),0)</f>
        <v>0</v>
      </c>
      <c r="T4858" s="67">
        <f>(1-Ações!$Q4858)*Ações!$R4858</f>
        <v>-0.31240000000000001</v>
      </c>
      <c r="U4858" s="68">
        <f>IF(Ações!$S4858=0,Ações!$T4858,IF(Ações!$T4858=0,Ações!$S4858,AVERAGE(Ações!$S4858,Ações!$T4858)))</f>
        <v>-0.31240000000000001</v>
      </c>
    </row>
    <row r="4859" spans="2:21" ht="15" customHeight="1" x14ac:dyDescent="0.2">
      <c r="B4859" s="63" t="str">
        <f>IFERROR('Dados Status Invest STOCKS'!A4846,"-")</f>
        <v>VERB</v>
      </c>
      <c r="C4859" s="45">
        <f>IFERROR((Ações!$D4859-Ações!$K4859)/Ações!$D4859,0)</f>
        <v>0</v>
      </c>
      <c r="D4859" s="46">
        <f>(Ações!$O4859)/0.06</f>
        <v>0</v>
      </c>
      <c r="E4859" s="47">
        <f>IFERROR((Ações!$F4859-Ações!$K4859)/Ações!$F4859,0)</f>
        <v>0</v>
      </c>
      <c r="F4859" s="46" t="str">
        <f>IF(OR(Ações!$N4859&lt;0,Ações!$M4859&lt;0),"",(22.5*Ações!$M4859*Ações!$N4859)^0.5)</f>
        <v/>
      </c>
      <c r="G4859" s="47">
        <f>IFERROR((Ações!$H4859-Ações!$K4859)/Ações!$H4859,0)</f>
        <v>0</v>
      </c>
      <c r="H4859" s="48">
        <f>IFERROR(Ações!$I4859/(Ações!$P4859-Table_1[[#This Row],[CAGR LUCRO 5A]]),0)</f>
        <v>0</v>
      </c>
      <c r="I4859" s="48">
        <f>IF(Ações!$S4859&lt;0,"",Ações!$O4859*(1+Ações!$S4859))</f>
        <v>0</v>
      </c>
      <c r="J4859" s="49">
        <f>IFERROR(IF(Ações!$B4859="","",(VLOOKUP(Table_1[[#This Row],[AÇÕES]],'Dados Status Invest STOCKS'!A4845:AD5460,4)/Table_1[[#This Row],[LPA]]))/100,0)</f>
        <v>3.4237288135593222E-2</v>
      </c>
      <c r="K4859" s="64">
        <f>IFERROR(IF(Ações!$B4859="","",VLOOKUP(Table_1[[#This Row],[AÇÕES]],'Dados Status Invest STOCKS'!A4845:AD5460,2)),0)</f>
        <v>1.1299999999999999</v>
      </c>
      <c r="L4859" s="65">
        <f>IFERROR(IF(Ações!$B4859="","",VLOOKUP(Table_1[[#This Row],[AÇÕES]],'Dados Status Invest STOCKS'!A4845:AD5460,3)/100),0)</f>
        <v>0</v>
      </c>
      <c r="M4859" s="66">
        <f>IFERROR(IF(Ações!$B4859="","",VLOOKUP(Table_1[[#This Row],[AÇÕES]],'Dados Status Invest STOCKS'!A4845:AD5460,28)),0)</f>
        <v>-0.59</v>
      </c>
      <c r="N4859" s="66">
        <f>IFERROR(IF(Ações!$B4859="","",VLOOKUP(Table_1[[#This Row],[AÇÕES]],'Dados Status Invest STOCKS'!A4845:AD5460,27)),0)</f>
        <v>0.2</v>
      </c>
      <c r="O4859" s="66">
        <f>IFERROR(IF(Ações!$L4859="","",Ações!$K4859*Ações!$L4859),0)</f>
        <v>0</v>
      </c>
      <c r="P4859" s="67">
        <f t="shared" si="75"/>
        <v>0.06</v>
      </c>
      <c r="Q4859" s="67">
        <f>IFERROR(Ações!$O4859/Ações!$M4859,0)</f>
        <v>0</v>
      </c>
      <c r="R4859" s="67">
        <f>IFERROR(IF(Ações!$B4859="","",VLOOKUP(Table_1[[#This Row],[AÇÕES]],'Dados Status Invest STOCKS'!A4845:AD5460,18)/100),0)</f>
        <v>-2.8611</v>
      </c>
      <c r="S4859" s="65">
        <f>IFERROR(IF(Ações!$B4859="","",VLOOKUP(Table_1[[#This Row],[AÇÕES]],'Dados Status Invest STOCKS'!A4845:AD5460,25)/100),0)</f>
        <v>0</v>
      </c>
      <c r="T4859" s="67">
        <f>(1-Ações!$Q4859)*Ações!$R4859</f>
        <v>-2.8611</v>
      </c>
      <c r="U4859" s="68">
        <f>IF(Ações!$S4859=0,Ações!$T4859,IF(Ações!$T4859=0,Ações!$S4859,AVERAGE(Ações!$S4859,Ações!$T4859)))</f>
        <v>-2.8611</v>
      </c>
    </row>
    <row r="4860" spans="2:21" ht="15" customHeight="1" x14ac:dyDescent="0.2">
      <c r="B4860" s="63" t="str">
        <f>IFERROR('Dados Status Invest STOCKS'!A4847,"-")</f>
        <v>VERBW</v>
      </c>
      <c r="C4860" s="45">
        <f>IFERROR((Ações!$D4860-Ações!$K4860)/Ações!$D4860,0)</f>
        <v>0</v>
      </c>
      <c r="D4860" s="46">
        <f>(Ações!$O4860)/0.06</f>
        <v>0</v>
      </c>
      <c r="E4860" s="47">
        <f>IFERROR((Ações!$F4860-Ações!$K4860)/Ações!$F4860,0)</f>
        <v>0</v>
      </c>
      <c r="F4860" s="46" t="str">
        <f>IF(OR(Ações!$N4860&lt;0,Ações!$M4860&lt;0),"",(22.5*Ações!$M4860*Ações!$N4860)^0.5)</f>
        <v/>
      </c>
      <c r="G4860" s="47">
        <f>IFERROR((Ações!$H4860-Ações!$K4860)/Ações!$H4860,0)</f>
        <v>0</v>
      </c>
      <c r="H4860" s="48">
        <f>IFERROR(Ações!$I4860/(Ações!$P4860-Table_1[[#This Row],[CAGR LUCRO 5A]]),0)</f>
        <v>0</v>
      </c>
      <c r="I4860" s="48">
        <f>IF(Ações!$S4860&lt;0,"",Ações!$O4860*(1+Ações!$S4860))</f>
        <v>0</v>
      </c>
      <c r="J4860" s="49">
        <f>IFERROR(IF(Ações!$B4860="","",(VLOOKUP(Table_1[[#This Row],[AÇÕES]],'Dados Status Invest STOCKS'!A4846:AD5461,4)/Table_1[[#This Row],[LPA]]))/100,0)</f>
        <v>1.6440677966101696E-2</v>
      </c>
      <c r="K4860" s="64">
        <f>IFERROR(IF(Ações!$B4860="","",VLOOKUP(Table_1[[#This Row],[AÇÕES]],'Dados Status Invest STOCKS'!A4846:AD5461,2)),0)</f>
        <v>0.56000000000000005</v>
      </c>
      <c r="L4860" s="65">
        <f>IFERROR(IF(Ações!$B4860="","",VLOOKUP(Table_1[[#This Row],[AÇÕES]],'Dados Status Invest STOCKS'!A4846:AD5461,3)/100),0)</f>
        <v>0</v>
      </c>
      <c r="M4860" s="66">
        <f>IFERROR(IF(Ações!$B4860="","",VLOOKUP(Table_1[[#This Row],[AÇÕES]],'Dados Status Invest STOCKS'!A4846:AD5461,28)),0)</f>
        <v>-0.59</v>
      </c>
      <c r="N4860" s="66">
        <f>IFERROR(IF(Ações!$B4860="","",VLOOKUP(Table_1[[#This Row],[AÇÕES]],'Dados Status Invest STOCKS'!A4846:AD5461,27)),0)</f>
        <v>0.2</v>
      </c>
      <c r="O4860" s="66">
        <f>IFERROR(IF(Ações!$L4860="","",Ações!$K4860*Ações!$L4860),0)</f>
        <v>0</v>
      </c>
      <c r="P4860" s="67">
        <f t="shared" si="75"/>
        <v>0.06</v>
      </c>
      <c r="Q4860" s="67">
        <f>IFERROR(Ações!$O4860/Ações!$M4860,0)</f>
        <v>0</v>
      </c>
      <c r="R4860" s="67">
        <f>IFERROR(IF(Ações!$B4860="","",VLOOKUP(Table_1[[#This Row],[AÇÕES]],'Dados Status Invest STOCKS'!A4846:AD5461,18)/100),0)</f>
        <v>-2.8611</v>
      </c>
      <c r="S4860" s="65">
        <f>IFERROR(IF(Ações!$B4860="","",VLOOKUP(Table_1[[#This Row],[AÇÕES]],'Dados Status Invest STOCKS'!A4846:AD5461,25)/100),0)</f>
        <v>0</v>
      </c>
      <c r="T4860" s="67">
        <f>(1-Ações!$Q4860)*Ações!$R4860</f>
        <v>-2.8611</v>
      </c>
      <c r="U4860" s="68">
        <f>IF(Ações!$S4860=0,Ações!$T4860,IF(Ações!$T4860=0,Ações!$S4860,AVERAGE(Ações!$S4860,Ações!$T4860)))</f>
        <v>-2.8611</v>
      </c>
    </row>
    <row r="4861" spans="2:21" ht="15" customHeight="1" x14ac:dyDescent="0.2">
      <c r="B4861" s="63" t="str">
        <f>IFERROR('Dados Status Invest STOCKS'!A4848,"-")</f>
        <v>VERI</v>
      </c>
      <c r="C4861" s="45">
        <f>IFERROR((Ações!$D4861-Ações!$K4861)/Ações!$D4861,0)</f>
        <v>0</v>
      </c>
      <c r="D4861" s="46">
        <f>(Ações!$O4861)/0.06</f>
        <v>0</v>
      </c>
      <c r="E4861" s="47">
        <f>IFERROR((Ações!$F4861-Ações!$K4861)/Ações!$F4861,0)</f>
        <v>0</v>
      </c>
      <c r="F4861" s="46" t="str">
        <f>IF(OR(Ações!$N4861&lt;0,Ações!$M4861&lt;0),"",(22.5*Ações!$M4861*Ações!$N4861)^0.5)</f>
        <v/>
      </c>
      <c r="G4861" s="47">
        <f>IFERROR((Ações!$H4861-Ações!$K4861)/Ações!$H4861,0)</f>
        <v>0</v>
      </c>
      <c r="H4861" s="48">
        <f>IFERROR(Ações!$I4861/(Ações!$P4861-Table_1[[#This Row],[CAGR LUCRO 5A]]),0)</f>
        <v>0</v>
      </c>
      <c r="I4861" s="48">
        <f>IF(Ações!$S4861&lt;0,"",Ações!$O4861*(1+Ações!$S4861))</f>
        <v>0</v>
      </c>
      <c r="J4861" s="49">
        <f>IFERROR(IF(Ações!$B4861="","",(VLOOKUP(Table_1[[#This Row],[AÇÕES]],'Dados Status Invest STOCKS'!A4847:AD5462,4)/Table_1[[#This Row],[LPA]]))/100,0)</f>
        <v>4.2343750000000006E-2</v>
      </c>
      <c r="K4861" s="64">
        <f>IFERROR(IF(Ações!$B4861="","",VLOOKUP(Table_1[[#This Row],[AÇÕES]],'Dados Status Invest STOCKS'!A4847:AD5462,2)),0)</f>
        <v>15.82</v>
      </c>
      <c r="L4861" s="65">
        <f>IFERROR(IF(Ações!$B4861="","",VLOOKUP(Table_1[[#This Row],[AÇÕES]],'Dados Status Invest STOCKS'!A4847:AD5462,3)/100),0)</f>
        <v>0</v>
      </c>
      <c r="M4861" s="66">
        <f>IFERROR(IF(Ações!$B4861="","",VLOOKUP(Table_1[[#This Row],[AÇÕES]],'Dados Status Invest STOCKS'!A4847:AD5462,28)),0)</f>
        <v>-1.92</v>
      </c>
      <c r="N4861" s="66">
        <f>IFERROR(IF(Ações!$B4861="","",VLOOKUP(Table_1[[#This Row],[AÇÕES]],'Dados Status Invest STOCKS'!A4847:AD5462,27)),0)</f>
        <v>3.09</v>
      </c>
      <c r="O4861" s="66">
        <f>IFERROR(IF(Ações!$L4861="","",Ações!$K4861*Ações!$L4861),0)</f>
        <v>0</v>
      </c>
      <c r="P4861" s="67">
        <f t="shared" si="75"/>
        <v>0.06</v>
      </c>
      <c r="Q4861" s="67">
        <f>IFERROR(Ações!$O4861/Ações!$M4861,0)</f>
        <v>0</v>
      </c>
      <c r="R4861" s="67">
        <f>IFERROR(IF(Ações!$B4861="","",VLOOKUP(Table_1[[#This Row],[AÇÕES]],'Dados Status Invest STOCKS'!A4847:AD5462,18)/100),0)</f>
        <v>-0.62329999999999997</v>
      </c>
      <c r="S4861" s="65">
        <f>IFERROR(IF(Ações!$B4861="","",VLOOKUP(Table_1[[#This Row],[AÇÕES]],'Dados Status Invest STOCKS'!A4847:AD5462,25)/100),0)</f>
        <v>0</v>
      </c>
      <c r="T4861" s="67">
        <f>(1-Ações!$Q4861)*Ações!$R4861</f>
        <v>-0.62329999999999997</v>
      </c>
      <c r="U4861" s="68">
        <f>IF(Ações!$S4861=0,Ações!$T4861,IF(Ações!$T4861=0,Ações!$S4861,AVERAGE(Ações!$S4861,Ações!$T4861)))</f>
        <v>-0.62329999999999997</v>
      </c>
    </row>
    <row r="4862" spans="2:21" ht="15" customHeight="1" x14ac:dyDescent="0.2">
      <c r="B4862" s="63" t="str">
        <f>IFERROR('Dados Status Invest STOCKS'!A4849,"-")</f>
        <v>VERO</v>
      </c>
      <c r="C4862" s="45">
        <f>IFERROR((Ações!$D4862-Ações!$K4862)/Ações!$D4862,0)</f>
        <v>0</v>
      </c>
      <c r="D4862" s="46">
        <f>(Ações!$O4862)/0.06</f>
        <v>0</v>
      </c>
      <c r="E4862" s="47">
        <f>IFERROR((Ações!$F4862-Ações!$K4862)/Ações!$F4862,0)</f>
        <v>0</v>
      </c>
      <c r="F4862" s="46" t="str">
        <f>IF(OR(Ações!$N4862&lt;0,Ações!$M4862&lt;0),"",(22.5*Ações!$M4862*Ações!$N4862)^0.5)</f>
        <v/>
      </c>
      <c r="G4862" s="47">
        <f>IFERROR((Ações!$H4862-Ações!$K4862)/Ações!$H4862,0)</f>
        <v>0</v>
      </c>
      <c r="H4862" s="48">
        <f>IFERROR(Ações!$I4862/(Ações!$P4862-Table_1[[#This Row],[CAGR LUCRO 5A]]),0)</f>
        <v>0</v>
      </c>
      <c r="I4862" s="48">
        <f>IF(Ações!$S4862&lt;0,"",Ações!$O4862*(1+Ações!$S4862))</f>
        <v>0</v>
      </c>
      <c r="J4862" s="49">
        <f>IFERROR(IF(Ações!$B4862="","",(VLOOKUP(Table_1[[#This Row],[AÇÕES]],'Dados Status Invest STOCKS'!A4848:AD5463,4)/Table_1[[#This Row],[LPA]]))/100,0)</f>
        <v>5.5961538461538458E-2</v>
      </c>
      <c r="K4862" s="64">
        <f>IFERROR(IF(Ações!$B4862="","",VLOOKUP(Table_1[[#This Row],[AÇÕES]],'Dados Status Invest STOCKS'!A4848:AD5463,2)),0)</f>
        <v>1.52</v>
      </c>
      <c r="L4862" s="65">
        <f>IFERROR(IF(Ações!$B4862="","",VLOOKUP(Table_1[[#This Row],[AÇÕES]],'Dados Status Invest STOCKS'!A4848:AD5463,3)/100),0)</f>
        <v>0</v>
      </c>
      <c r="M4862" s="66">
        <f>IFERROR(IF(Ações!$B4862="","",VLOOKUP(Table_1[[#This Row],[AÇÕES]],'Dados Status Invest STOCKS'!A4848:AD5463,28)),0)</f>
        <v>-0.52</v>
      </c>
      <c r="N4862" s="66">
        <f>IFERROR(IF(Ações!$B4862="","",VLOOKUP(Table_1[[#This Row],[AÇÕES]],'Dados Status Invest STOCKS'!A4848:AD5463,27)),0)</f>
        <v>0.44</v>
      </c>
      <c r="O4862" s="66">
        <f>IFERROR(IF(Ações!$L4862="","",Ações!$K4862*Ações!$L4862),0)</f>
        <v>0</v>
      </c>
      <c r="P4862" s="67">
        <f t="shared" si="75"/>
        <v>0.06</v>
      </c>
      <c r="Q4862" s="67">
        <f>IFERROR(Ações!$O4862/Ações!$M4862,0)</f>
        <v>0</v>
      </c>
      <c r="R4862" s="67">
        <f>IFERROR(IF(Ações!$B4862="","",VLOOKUP(Table_1[[#This Row],[AÇÕES]],'Dados Status Invest STOCKS'!A4848:AD5463,18)/100),0)</f>
        <v>-1.1896</v>
      </c>
      <c r="S4862" s="65">
        <f>IFERROR(IF(Ações!$B4862="","",VLOOKUP(Table_1[[#This Row],[AÇÕES]],'Dados Status Invest STOCKS'!A4848:AD5463,25)/100),0)</f>
        <v>0</v>
      </c>
      <c r="T4862" s="67">
        <f>(1-Ações!$Q4862)*Ações!$R4862</f>
        <v>-1.1896</v>
      </c>
      <c r="U4862" s="68">
        <f>IF(Ações!$S4862=0,Ações!$T4862,IF(Ações!$T4862=0,Ações!$S4862,AVERAGE(Ações!$S4862,Ações!$T4862)))</f>
        <v>-1.1896</v>
      </c>
    </row>
    <row r="4863" spans="2:21" ht="15" customHeight="1" x14ac:dyDescent="0.2">
      <c r="B4863" s="63" t="str">
        <f>IFERROR('Dados Status Invest STOCKS'!A4850,"-")</f>
        <v>VERU</v>
      </c>
      <c r="C4863" s="45">
        <f>IFERROR((Ações!$D4863-Ações!$K4863)/Ações!$D4863,0)</f>
        <v>0</v>
      </c>
      <c r="D4863" s="46">
        <f>(Ações!$O4863)/0.06</f>
        <v>0</v>
      </c>
      <c r="E4863" s="47">
        <f>IFERROR((Ações!$F4863-Ações!$K4863)/Ações!$F4863,0)</f>
        <v>-1.5184749451568342</v>
      </c>
      <c r="F4863" s="46">
        <f>IF(OR(Ações!$N4863&lt;0,Ações!$M4863&lt;0),"",(22.5*Ações!$M4863*Ações!$N4863)^0.5)</f>
        <v>1.9615045245933029</v>
      </c>
      <c r="G4863" s="47">
        <f>IFERROR((Ações!$H4863-Ações!$K4863)/Ações!$H4863,0)</f>
        <v>0</v>
      </c>
      <c r="H4863" s="48">
        <f>IFERROR(Ações!$I4863/(Ações!$P4863-Table_1[[#This Row],[CAGR LUCRO 5A]]),0)</f>
        <v>0</v>
      </c>
      <c r="I4863" s="48">
        <f>IF(Ações!$S4863&lt;0,"",Ações!$O4863*(1+Ações!$S4863))</f>
        <v>0</v>
      </c>
      <c r="J4863" s="49">
        <f>IFERROR(IF(Ações!$B4863="","",(VLOOKUP(Table_1[[#This Row],[AÇÕES]],'Dados Status Invest STOCKS'!A4849:AD5464,4)/Table_1[[#This Row],[LPA]]))/100,0)</f>
        <v>5.94</v>
      </c>
      <c r="K4863" s="64">
        <f>IFERROR(IF(Ações!$B4863="","",VLOOKUP(Table_1[[#This Row],[AÇÕES]],'Dados Status Invest STOCKS'!A4849:AD5464,2)),0)</f>
        <v>4.9400000000000004</v>
      </c>
      <c r="L4863" s="65">
        <f>IFERROR(IF(Ações!$B4863="","",VLOOKUP(Table_1[[#This Row],[AÇÕES]],'Dados Status Invest STOCKS'!A4849:AD5464,3)/100),0)</f>
        <v>0</v>
      </c>
      <c r="M4863" s="66">
        <f>IFERROR(IF(Ações!$B4863="","",VLOOKUP(Table_1[[#This Row],[AÇÕES]],'Dados Status Invest STOCKS'!A4849:AD5464,28)),0)</f>
        <v>0.09</v>
      </c>
      <c r="N4863" s="66">
        <f>IFERROR(IF(Ações!$B4863="","",VLOOKUP(Table_1[[#This Row],[AÇÕES]],'Dados Status Invest STOCKS'!A4849:AD5464,27)),0)</f>
        <v>1.9</v>
      </c>
      <c r="O4863" s="66">
        <f>IFERROR(IF(Ações!$L4863="","",Ações!$K4863*Ações!$L4863),0)</f>
        <v>0</v>
      </c>
      <c r="P4863" s="67">
        <f t="shared" si="75"/>
        <v>0.06</v>
      </c>
      <c r="Q4863" s="67">
        <f>IFERROR(Ações!$O4863/Ações!$M4863,0)</f>
        <v>0</v>
      </c>
      <c r="R4863" s="67">
        <f>IFERROR(IF(Ações!$B4863="","",VLOOKUP(Table_1[[#This Row],[AÇÕES]],'Dados Status Invest STOCKS'!A4849:AD5464,18)/100),0)</f>
        <v>4.8600000000000004E-2</v>
      </c>
      <c r="S4863" s="65">
        <f>IFERROR(IF(Ações!$B4863="","",VLOOKUP(Table_1[[#This Row],[AÇÕES]],'Dados Status Invest STOCKS'!A4849:AD5464,25)/100),0)</f>
        <v>0.84589999999999999</v>
      </c>
      <c r="T4863" s="67">
        <f>(1-Ações!$Q4863)*Ações!$R4863</f>
        <v>4.8600000000000004E-2</v>
      </c>
      <c r="U4863" s="68">
        <f>IF(Ações!$S4863=0,Ações!$T4863,IF(Ações!$T4863=0,Ações!$S4863,AVERAGE(Ações!$S4863,Ações!$T4863)))</f>
        <v>0.44724999999999998</v>
      </c>
    </row>
    <row r="4864" spans="2:21" ht="15" customHeight="1" x14ac:dyDescent="0.2">
      <c r="B4864" s="63" t="str">
        <f>IFERROR('Dados Status Invest STOCKS'!A4851,"-")</f>
        <v>VERX</v>
      </c>
      <c r="C4864" s="45">
        <f>IFERROR((Ações!$D4864-Ações!$K4864)/Ações!$D4864,0)</f>
        <v>0</v>
      </c>
      <c r="D4864" s="46">
        <f>(Ações!$O4864)/0.06</f>
        <v>0</v>
      </c>
      <c r="E4864" s="47">
        <f>IFERROR((Ações!$F4864-Ações!$K4864)/Ações!$F4864,0)</f>
        <v>0</v>
      </c>
      <c r="F4864" s="46">
        <f>IF(OR(Ações!$N4864&lt;0,Ações!$M4864&lt;0),"",(22.5*Ações!$M4864*Ações!$N4864)^0.5)</f>
        <v>0</v>
      </c>
      <c r="G4864" s="47">
        <f>IFERROR((Ações!$H4864-Ações!$K4864)/Ações!$H4864,0)</f>
        <v>0</v>
      </c>
      <c r="H4864" s="48">
        <f>IFERROR(Ações!$I4864/(Ações!$P4864-Table_1[[#This Row],[CAGR LUCRO 5A]]),0)</f>
        <v>0</v>
      </c>
      <c r="I4864" s="48">
        <f>IF(Ações!$S4864&lt;0,"",Ações!$O4864*(1+Ações!$S4864))</f>
        <v>0</v>
      </c>
      <c r="J4864" s="49">
        <f>IFERROR(IF(Ações!$B4864="","",(VLOOKUP(Table_1[[#This Row],[AÇÕES]],'Dados Status Invest STOCKS'!A4850:AD5465,4)/Table_1[[#This Row],[LPA]]))/100,0)</f>
        <v>0</v>
      </c>
      <c r="K4864" s="64">
        <f>IFERROR(IF(Ações!$B4864="","",VLOOKUP(Table_1[[#This Row],[AÇÕES]],'Dados Status Invest STOCKS'!A4850:AD5465,2)),0)</f>
        <v>14.25</v>
      </c>
      <c r="L4864" s="65">
        <f>IFERROR(IF(Ações!$B4864="","",VLOOKUP(Table_1[[#This Row],[AÇÕES]],'Dados Status Invest STOCKS'!A4850:AD5465,3)/100),0)</f>
        <v>0</v>
      </c>
      <c r="M4864" s="66">
        <f>IFERROR(IF(Ações!$B4864="","",VLOOKUP(Table_1[[#This Row],[AÇÕES]],'Dados Status Invest STOCKS'!A4850:AD5465,28)),0)</f>
        <v>0</v>
      </c>
      <c r="N4864" s="66">
        <f>IFERROR(IF(Ações!$B4864="","",VLOOKUP(Table_1[[#This Row],[AÇÕES]],'Dados Status Invest STOCKS'!A4850:AD5465,27)),0)</f>
        <v>1.51</v>
      </c>
      <c r="O4864" s="66">
        <f>IFERROR(IF(Ações!$L4864="","",Ações!$K4864*Ações!$L4864),0)</f>
        <v>0</v>
      </c>
      <c r="P4864" s="67">
        <f t="shared" si="75"/>
        <v>0.06</v>
      </c>
      <c r="Q4864" s="67">
        <f>IFERROR(Ações!$O4864/Ações!$M4864,0)</f>
        <v>0</v>
      </c>
      <c r="R4864" s="67">
        <f>IFERROR(IF(Ações!$B4864="","",VLOOKUP(Table_1[[#This Row],[AÇÕES]],'Dados Status Invest STOCKS'!A4850:AD5465,18)/100),0)</f>
        <v>-2.8000000000000004E-3</v>
      </c>
      <c r="S4864" s="65">
        <f>IFERROR(IF(Ações!$B4864="","",VLOOKUP(Table_1[[#This Row],[AÇÕES]],'Dados Status Invest STOCKS'!A4850:AD5465,25)/100),0)</f>
        <v>0</v>
      </c>
      <c r="T4864" s="67">
        <f>(1-Ações!$Q4864)*Ações!$R4864</f>
        <v>-2.8000000000000004E-3</v>
      </c>
      <c r="U4864" s="68">
        <f>IF(Ações!$S4864=0,Ações!$T4864,IF(Ações!$T4864=0,Ações!$S4864,AVERAGE(Ações!$S4864,Ações!$T4864)))</f>
        <v>-2.8000000000000004E-3</v>
      </c>
    </row>
    <row r="4865" spans="2:21" ht="15" customHeight="1" x14ac:dyDescent="0.2">
      <c r="B4865" s="63" t="str">
        <f>IFERROR('Dados Status Invest STOCKS'!A4852,"-")</f>
        <v>VERY</v>
      </c>
      <c r="C4865" s="45">
        <f>IFERROR((Ações!$D4865-Ações!$K4865)/Ações!$D4865,0)</f>
        <v>0</v>
      </c>
      <c r="D4865" s="46">
        <f>(Ações!$O4865)/0.06</f>
        <v>0</v>
      </c>
      <c r="E4865" s="47">
        <f>IFERROR((Ações!$F4865-Ações!$K4865)/Ações!$F4865,0)</f>
        <v>0</v>
      </c>
      <c r="F4865" s="46" t="str">
        <f>IF(OR(Ações!$N4865&lt;0,Ações!$M4865&lt;0),"",(22.5*Ações!$M4865*Ações!$N4865)^0.5)</f>
        <v/>
      </c>
      <c r="G4865" s="47">
        <f>IFERROR((Ações!$H4865-Ações!$K4865)/Ações!$H4865,0)</f>
        <v>0</v>
      </c>
      <c r="H4865" s="48">
        <f>IFERROR(Ações!$I4865/(Ações!$P4865-Table_1[[#This Row],[CAGR LUCRO 5A]]),0)</f>
        <v>0</v>
      </c>
      <c r="I4865" s="48">
        <f>IF(Ações!$S4865&lt;0,"",Ações!$O4865*(1+Ações!$S4865))</f>
        <v>0</v>
      </c>
      <c r="J4865" s="49">
        <f>IFERROR(IF(Ações!$B4865="","",(VLOOKUP(Table_1[[#This Row],[AÇÕES]],'Dados Status Invest STOCKS'!A4851:AD5466,4)/Table_1[[#This Row],[LPA]]))/100,0)</f>
        <v>3.3100775193798448E-2</v>
      </c>
      <c r="K4865" s="64">
        <f>IFERROR(IF(Ações!$B4865="","",VLOOKUP(Table_1[[#This Row],[AÇÕES]],'Dados Status Invest STOCKS'!A4851:AD5466,2)),0)</f>
        <v>5.52</v>
      </c>
      <c r="L4865" s="65">
        <f>IFERROR(IF(Ações!$B4865="","",VLOOKUP(Table_1[[#This Row],[AÇÕES]],'Dados Status Invest STOCKS'!A4851:AD5466,3)/100),0)</f>
        <v>0</v>
      </c>
      <c r="M4865" s="66">
        <f>IFERROR(IF(Ações!$B4865="","",VLOOKUP(Table_1[[#This Row],[AÇÕES]],'Dados Status Invest STOCKS'!A4851:AD5466,28)),0)</f>
        <v>-1.29</v>
      </c>
      <c r="N4865" s="66">
        <f>IFERROR(IF(Ações!$B4865="","",VLOOKUP(Table_1[[#This Row],[AÇÕES]],'Dados Status Invest STOCKS'!A4851:AD5466,27)),0)</f>
        <v>11.95</v>
      </c>
      <c r="O4865" s="66">
        <f>IFERROR(IF(Ações!$L4865="","",Ações!$K4865*Ações!$L4865),0)</f>
        <v>0</v>
      </c>
      <c r="P4865" s="67">
        <f t="shared" si="75"/>
        <v>0.06</v>
      </c>
      <c r="Q4865" s="67">
        <f>IFERROR(Ações!$O4865/Ações!$M4865,0)</f>
        <v>0</v>
      </c>
      <c r="R4865" s="67">
        <f>IFERROR(IF(Ações!$B4865="","",VLOOKUP(Table_1[[#This Row],[AÇÕES]],'Dados Status Invest STOCKS'!A4851:AD5466,18)/100),0)</f>
        <v>-0.1082</v>
      </c>
      <c r="S4865" s="65">
        <f>IFERROR(IF(Ações!$B4865="","",VLOOKUP(Table_1[[#This Row],[AÇÕES]],'Dados Status Invest STOCKS'!A4851:AD5466,25)/100),0)</f>
        <v>0</v>
      </c>
      <c r="T4865" s="67">
        <f>(1-Ações!$Q4865)*Ações!$R4865</f>
        <v>-0.1082</v>
      </c>
      <c r="U4865" s="68">
        <f>IF(Ações!$S4865=0,Ações!$T4865,IF(Ações!$T4865=0,Ações!$S4865,AVERAGE(Ações!$S4865,Ações!$T4865)))</f>
        <v>-0.1082</v>
      </c>
    </row>
    <row r="4866" spans="2:21" ht="15" customHeight="1" x14ac:dyDescent="0.2">
      <c r="B4866" s="63" t="str">
        <f>IFERROR('Dados Status Invest STOCKS'!A4853,"-")</f>
        <v>VET</v>
      </c>
      <c r="C4866" s="45">
        <f>IFERROR((Ações!$D4866-Ações!$K4866)/Ações!$D4866,0)</f>
        <v>0</v>
      </c>
      <c r="D4866" s="46">
        <f>(Ações!$O4866)/0.06</f>
        <v>0</v>
      </c>
      <c r="E4866" s="47">
        <f>IFERROR((Ações!$F4866-Ações!$K4866)/Ações!$F4866,0)</f>
        <v>0.50268544178243302</v>
      </c>
      <c r="F4866" s="46">
        <f>IF(OR(Ações!$N4866&lt;0,Ações!$M4866&lt;0),"",(22.5*Ações!$M4866*Ações!$N4866)^0.5)</f>
        <v>29.317460667663561</v>
      </c>
      <c r="G4866" s="47">
        <f>IFERROR((Ações!$H4866-Ações!$K4866)/Ações!$H4866,0)</f>
        <v>0</v>
      </c>
      <c r="H4866" s="48">
        <f>IFERROR(Ações!$I4866/(Ações!$P4866-Table_1[[#This Row],[CAGR LUCRO 5A]]),0)</f>
        <v>0</v>
      </c>
      <c r="I4866" s="48">
        <f>IF(Ações!$S4866&lt;0,"",Ações!$O4866*(1+Ações!$S4866))</f>
        <v>0</v>
      </c>
      <c r="J4866" s="49">
        <f>IFERROR(IF(Ações!$B4866="","",(VLOOKUP(Table_1[[#This Row],[AÇÕES]],'Dados Status Invest STOCKS'!A4852:AD5467,4)/Table_1[[#This Row],[LPA]]))/100,0)</f>
        <v>8.7041564792176042E-3</v>
      </c>
      <c r="K4866" s="64">
        <f>IFERROR(IF(Ações!$B4866="","",VLOOKUP(Table_1[[#This Row],[AÇÕES]],'Dados Status Invest STOCKS'!A4852:AD5467,2)),0)</f>
        <v>14.58</v>
      </c>
      <c r="L4866" s="65">
        <f>IFERROR(IF(Ações!$B4866="","",VLOOKUP(Table_1[[#This Row],[AÇÕES]],'Dados Status Invest STOCKS'!A4852:AD5467,3)/100),0)</f>
        <v>0</v>
      </c>
      <c r="M4866" s="66">
        <f>IFERROR(IF(Ações!$B4866="","",VLOOKUP(Table_1[[#This Row],[AÇÕES]],'Dados Status Invest STOCKS'!A4852:AD5467,28)),0)</f>
        <v>4.09</v>
      </c>
      <c r="N4866" s="66">
        <f>IFERROR(IF(Ações!$B4866="","",VLOOKUP(Table_1[[#This Row],[AÇÕES]],'Dados Status Invest STOCKS'!A4852:AD5467,27)),0)</f>
        <v>9.34</v>
      </c>
      <c r="O4866" s="66">
        <f>IFERROR(IF(Ações!$L4866="","",Ações!$K4866*Ações!$L4866),0)</f>
        <v>0</v>
      </c>
      <c r="P4866" s="67">
        <f t="shared" si="75"/>
        <v>0.06</v>
      </c>
      <c r="Q4866" s="67">
        <f>IFERROR(Ações!$O4866/Ações!$M4866,0)</f>
        <v>0</v>
      </c>
      <c r="R4866" s="67">
        <f>IFERROR(IF(Ações!$B4866="","",VLOOKUP(Table_1[[#This Row],[AÇÕES]],'Dados Status Invest STOCKS'!A4852:AD5467,18)/100),0)</f>
        <v>0.43819999999999998</v>
      </c>
      <c r="S4866" s="65">
        <f>IFERROR(IF(Ações!$B4866="","",VLOOKUP(Table_1[[#This Row],[AÇÕES]],'Dados Status Invest STOCKS'!A4852:AD5467,25)/100),0)</f>
        <v>0</v>
      </c>
      <c r="T4866" s="67">
        <f>(1-Ações!$Q4866)*Ações!$R4866</f>
        <v>0.43819999999999998</v>
      </c>
      <c r="U4866" s="68">
        <f>IF(Ações!$S4866=0,Ações!$T4866,IF(Ações!$T4866=0,Ações!$S4866,AVERAGE(Ações!$S4866,Ações!$T4866)))</f>
        <v>0.43819999999999998</v>
      </c>
    </row>
    <row r="4867" spans="2:21" ht="15" customHeight="1" x14ac:dyDescent="0.2">
      <c r="B4867" s="63" t="str">
        <f>IFERROR('Dados Status Invest STOCKS'!A4854,"-")</f>
        <v>VFC</v>
      </c>
      <c r="C4867" s="45">
        <f>IFERROR((Ações!$D4867-Ações!$K4867)/Ações!$D4867,0)</f>
        <v>-1.0689655172413792</v>
      </c>
      <c r="D4867" s="46">
        <f>(Ações!$O4867)/0.06</f>
        <v>32.866666666666667</v>
      </c>
      <c r="E4867" s="47">
        <f>IFERROR((Ações!$F4867-Ações!$K4867)/Ações!$F4867,0)</f>
        <v>-1.8103300767278878</v>
      </c>
      <c r="F4867" s="46">
        <f>IF(OR(Ações!$N4867&lt;0,Ações!$M4867&lt;0),"",(22.5*Ações!$M4867*Ações!$N4867)^0.5)</f>
        <v>24.196446020025338</v>
      </c>
      <c r="G4867" s="47">
        <f>IFERROR((Ações!$H4867-Ações!$K4867)/Ações!$H4867,0)</f>
        <v>0</v>
      </c>
      <c r="H4867" s="48">
        <f>IFERROR(Ações!$I4867/(Ações!$P4867-Table_1[[#This Row],[CAGR LUCRO 5A]]),0)</f>
        <v>0</v>
      </c>
      <c r="I4867" s="48" t="str">
        <f>IF(Ações!$S4867&lt;0,"",Ações!$O4867*(1+Ações!$S4867))</f>
        <v/>
      </c>
      <c r="J4867" s="49">
        <f>IFERROR(IF(Ações!$B4867="","",(VLOOKUP(Table_1[[#This Row],[AÇÕES]],'Dados Status Invest STOCKS'!A4853:AD5468,4)/Table_1[[#This Row],[LPA]]))/100,0)</f>
        <v>6.9871794871794873E-2</v>
      </c>
      <c r="K4867" s="64">
        <f>IFERROR(IF(Ações!$B4867="","",VLOOKUP(Table_1[[#This Row],[AÇÕES]],'Dados Status Invest STOCKS'!A4853:AD5468,2)),0)</f>
        <v>68</v>
      </c>
      <c r="L4867" s="65">
        <f>IFERROR(IF(Ações!$B4867="","",VLOOKUP(Table_1[[#This Row],[AÇÕES]],'Dados Status Invest STOCKS'!A4853:AD5468,3)/100),0)</f>
        <v>2.8999999999999998E-2</v>
      </c>
      <c r="M4867" s="66">
        <f>IFERROR(IF(Ações!$B4867="","",VLOOKUP(Table_1[[#This Row],[AÇÕES]],'Dados Status Invest STOCKS'!A4853:AD5468,28)),0)</f>
        <v>3.12</v>
      </c>
      <c r="N4867" s="66">
        <f>IFERROR(IF(Ações!$B4867="","",VLOOKUP(Table_1[[#This Row],[AÇÕES]],'Dados Status Invest STOCKS'!A4853:AD5468,27)),0)</f>
        <v>8.34</v>
      </c>
      <c r="O4867" s="66">
        <f>IFERROR(IF(Ações!$L4867="","",Ações!$K4867*Ações!$L4867),0)</f>
        <v>1.972</v>
      </c>
      <c r="P4867" s="67">
        <f t="shared" si="75"/>
        <v>0.06</v>
      </c>
      <c r="Q4867" s="67">
        <f>IFERROR(Ações!$O4867/Ações!$M4867,0)</f>
        <v>0.63205128205128203</v>
      </c>
      <c r="R4867" s="67">
        <f>IFERROR(IF(Ações!$B4867="","",VLOOKUP(Table_1[[#This Row],[AÇÕES]],'Dados Status Invest STOCKS'!A4853:AD5468,18)/100),0)</f>
        <v>0.37420000000000003</v>
      </c>
      <c r="S4867" s="65">
        <f>IFERROR(IF(Ações!$B4867="","",VLOOKUP(Table_1[[#This Row],[AÇÕES]],'Dados Status Invest STOCKS'!A4853:AD5468,25)/100),0)</f>
        <v>-0.17610000000000001</v>
      </c>
      <c r="T4867" s="67">
        <f>(1-Ações!$Q4867)*Ações!$R4867</f>
        <v>0.13768641025641029</v>
      </c>
      <c r="U4867" s="68">
        <f>IF(Ações!$S4867=0,Ações!$T4867,IF(Ações!$T4867=0,Ações!$S4867,AVERAGE(Ações!$S4867,Ações!$T4867)))</f>
        <v>-1.9206794871794858E-2</v>
      </c>
    </row>
    <row r="4868" spans="2:21" ht="15" customHeight="1" x14ac:dyDescent="0.2">
      <c r="B4868" s="63" t="str">
        <f>IFERROR('Dados Status Invest STOCKS'!A4855,"-")</f>
        <v>VFF</v>
      </c>
      <c r="C4868" s="45">
        <f>IFERROR((Ações!$D4868-Ações!$K4868)/Ações!$D4868,0)</f>
        <v>0</v>
      </c>
      <c r="D4868" s="46">
        <f>(Ações!$O4868)/0.06</f>
        <v>0</v>
      </c>
      <c r="E4868" s="47">
        <f>IFERROR((Ações!$F4868-Ações!$K4868)/Ações!$F4868,0)</f>
        <v>0</v>
      </c>
      <c r="F4868" s="46" t="str">
        <f>IF(OR(Ações!$N4868&lt;0,Ações!$M4868&lt;0),"",(22.5*Ações!$M4868*Ações!$N4868)^0.5)</f>
        <v/>
      </c>
      <c r="G4868" s="47">
        <f>IFERROR((Ações!$H4868-Ações!$K4868)/Ações!$H4868,0)</f>
        <v>0</v>
      </c>
      <c r="H4868" s="48">
        <f>IFERROR(Ações!$I4868/(Ações!$P4868-Table_1[[#This Row],[CAGR LUCRO 5A]]),0)</f>
        <v>0</v>
      </c>
      <c r="I4868" s="48">
        <f>IF(Ações!$S4868&lt;0,"",Ações!$O4868*(1+Ações!$S4868))</f>
        <v>0</v>
      </c>
      <c r="J4868" s="49">
        <f>IFERROR(IF(Ações!$B4868="","",(VLOOKUP(Table_1[[#This Row],[AÇÕES]],'Dados Status Invest STOCKS'!A4854:AD5469,4)/Table_1[[#This Row],[LPA]]))/100,0)</f>
        <v>22.535999999999998</v>
      </c>
      <c r="K4868" s="64">
        <f>IFERROR(IF(Ações!$B4868="","",VLOOKUP(Table_1[[#This Row],[AÇÕES]],'Dados Status Invest STOCKS'!A4854:AD5469,2)),0)</f>
        <v>5.29</v>
      </c>
      <c r="L4868" s="65">
        <f>IFERROR(IF(Ações!$B4868="","",VLOOKUP(Table_1[[#This Row],[AÇÕES]],'Dados Status Invest STOCKS'!A4854:AD5469,3)/100),0)</f>
        <v>0</v>
      </c>
      <c r="M4868" s="66">
        <f>IFERROR(IF(Ações!$B4868="","",VLOOKUP(Table_1[[#This Row],[AÇÕES]],'Dados Status Invest STOCKS'!A4854:AD5469,28)),0)</f>
        <v>-0.05</v>
      </c>
      <c r="N4868" s="66">
        <f>IFERROR(IF(Ações!$B4868="","",VLOOKUP(Table_1[[#This Row],[AÇÕES]],'Dados Status Invest STOCKS'!A4854:AD5469,27)),0)</f>
        <v>4.3499999999999996</v>
      </c>
      <c r="O4868" s="66">
        <f>IFERROR(IF(Ações!$L4868="","",Ações!$K4868*Ações!$L4868),0)</f>
        <v>0</v>
      </c>
      <c r="P4868" s="67">
        <f t="shared" si="75"/>
        <v>0.06</v>
      </c>
      <c r="Q4868" s="67">
        <f>IFERROR(Ações!$O4868/Ações!$M4868,0)</f>
        <v>0</v>
      </c>
      <c r="R4868" s="67">
        <f>IFERROR(IF(Ações!$B4868="","",VLOOKUP(Table_1[[#This Row],[AÇÕES]],'Dados Status Invest STOCKS'!A4854:AD5469,18)/100),0)</f>
        <v>-1.0800000000000001E-2</v>
      </c>
      <c r="S4868" s="65">
        <f>IFERROR(IF(Ações!$B4868="","",VLOOKUP(Table_1[[#This Row],[AÇÕES]],'Dados Status Invest STOCKS'!A4854:AD5469,25)/100),0)</f>
        <v>0</v>
      </c>
      <c r="T4868" s="67">
        <f>(1-Ações!$Q4868)*Ações!$R4868</f>
        <v>-1.0800000000000001E-2</v>
      </c>
      <c r="U4868" s="68">
        <f>IF(Ações!$S4868=0,Ações!$T4868,IF(Ações!$T4868=0,Ações!$S4868,AVERAGE(Ações!$S4868,Ações!$T4868)))</f>
        <v>-1.0800000000000001E-2</v>
      </c>
    </row>
    <row r="4869" spans="2:21" ht="15" customHeight="1" x14ac:dyDescent="0.2">
      <c r="B4869" s="63" t="str">
        <f>IFERROR('Dados Status Invest STOCKS'!A4856,"-")</f>
        <v>VG</v>
      </c>
      <c r="C4869" s="45">
        <f>IFERROR((Ações!$D4869-Ações!$K4869)/Ações!$D4869,0)</f>
        <v>0</v>
      </c>
      <c r="D4869" s="46">
        <f>(Ações!$O4869)/0.06</f>
        <v>0</v>
      </c>
      <c r="E4869" s="47">
        <f>IFERROR((Ações!$F4869-Ações!$K4869)/Ações!$F4869,0)</f>
        <v>0</v>
      </c>
      <c r="F4869" s="46" t="str">
        <f>IF(OR(Ações!$N4869&lt;0,Ações!$M4869&lt;0),"",(22.5*Ações!$M4869*Ações!$N4869)^0.5)</f>
        <v/>
      </c>
      <c r="G4869" s="47">
        <f>IFERROR((Ações!$H4869-Ações!$K4869)/Ações!$H4869,0)</f>
        <v>0</v>
      </c>
      <c r="H4869" s="48">
        <f>IFERROR(Ações!$I4869/(Ações!$P4869-Table_1[[#This Row],[CAGR LUCRO 5A]]),0)</f>
        <v>0</v>
      </c>
      <c r="I4869" s="48">
        <f>IF(Ações!$S4869&lt;0,"",Ações!$O4869*(1+Ações!$S4869))</f>
        <v>0</v>
      </c>
      <c r="J4869" s="49">
        <f>IFERROR(IF(Ações!$B4869="","",(VLOOKUP(Table_1[[#This Row],[AÇÕES]],'Dados Status Invest STOCKS'!A4855:AD5470,4)/Table_1[[#This Row],[LPA]]))/100,0)</f>
        <v>53.685000000000002</v>
      </c>
      <c r="K4869" s="64">
        <f>IFERROR(IF(Ações!$B4869="","",VLOOKUP(Table_1[[#This Row],[AÇÕES]],'Dados Status Invest STOCKS'!A4855:AD5470,2)),0)</f>
        <v>20.81</v>
      </c>
      <c r="L4869" s="65">
        <f>IFERROR(IF(Ações!$B4869="","",VLOOKUP(Table_1[[#This Row],[AÇÕES]],'Dados Status Invest STOCKS'!A4855:AD5470,3)/100),0)</f>
        <v>0</v>
      </c>
      <c r="M4869" s="66">
        <f>IFERROR(IF(Ações!$B4869="","",VLOOKUP(Table_1[[#This Row],[AÇÕES]],'Dados Status Invest STOCKS'!A4855:AD5470,28)),0)</f>
        <v>-0.06</v>
      </c>
      <c r="N4869" s="66">
        <f>IFERROR(IF(Ações!$B4869="","",VLOOKUP(Table_1[[#This Row],[AÇÕES]],'Dados Status Invest STOCKS'!A4855:AD5470,27)),0)</f>
        <v>2.4500000000000002</v>
      </c>
      <c r="O4869" s="66">
        <f>IFERROR(IF(Ações!$L4869="","",Ações!$K4869*Ações!$L4869),0)</f>
        <v>0</v>
      </c>
      <c r="P4869" s="67">
        <f t="shared" si="75"/>
        <v>0.06</v>
      </c>
      <c r="Q4869" s="67">
        <f>IFERROR(Ações!$O4869/Ações!$M4869,0)</f>
        <v>0</v>
      </c>
      <c r="R4869" s="67">
        <f>IFERROR(IF(Ações!$B4869="","",VLOOKUP(Table_1[[#This Row],[AÇÕES]],'Dados Status Invest STOCKS'!A4855:AD5470,18)/100),0)</f>
        <v>-2.63E-2</v>
      </c>
      <c r="S4869" s="65">
        <f>IFERROR(IF(Ações!$B4869="","",VLOOKUP(Table_1[[#This Row],[AÇÕES]],'Dados Status Invest STOCKS'!A4855:AD5470,25)/100),0)</f>
        <v>0</v>
      </c>
      <c r="T4869" s="67">
        <f>(1-Ações!$Q4869)*Ações!$R4869</f>
        <v>-2.63E-2</v>
      </c>
      <c r="U4869" s="68">
        <f>IF(Ações!$S4869=0,Ações!$T4869,IF(Ações!$T4869=0,Ações!$S4869,AVERAGE(Ações!$S4869,Ações!$T4869)))</f>
        <v>-2.63E-2</v>
      </c>
    </row>
    <row r="4870" spans="2:21" ht="15" customHeight="1" x14ac:dyDescent="0.2">
      <c r="B4870" s="63" t="str">
        <f>IFERROR('Dados Status Invest STOCKS'!A4857,"-")</f>
        <v>VGR</v>
      </c>
      <c r="C4870" s="45">
        <f>IFERROR((Ações!$D4870-Ações!$K4870)/Ações!$D4870,0)</f>
        <v>0.13043478260869568</v>
      </c>
      <c r="D4870" s="46">
        <f>(Ações!$O4870)/0.06</f>
        <v>13.34</v>
      </c>
      <c r="E4870" s="47">
        <f>IFERROR((Ações!$F4870-Ações!$K4870)/Ações!$F4870,0)</f>
        <v>0</v>
      </c>
      <c r="F4870" s="46" t="str">
        <f>IF(OR(Ações!$N4870&lt;0,Ações!$M4870&lt;0),"",(22.5*Ações!$M4870*Ações!$N4870)^0.5)</f>
        <v/>
      </c>
      <c r="G4870" s="47">
        <f>IFERROR((Ações!$H4870-Ações!$K4870)/Ações!$H4870,0)</f>
        <v>1.5396938224802221</v>
      </c>
      <c r="H4870" s="48">
        <f>IFERROR(Ações!$I4870/(Ações!$P4870-Table_1[[#This Row],[CAGR LUCRO 5A]]),0)</f>
        <v>-21.49366829268293</v>
      </c>
      <c r="I4870" s="48">
        <f>IF(Ações!$S4870&lt;0,"",Ações!$O4870*(1+Ações!$S4870))</f>
        <v>0.88124040000000003</v>
      </c>
      <c r="J4870" s="49">
        <f>IFERROR(IF(Ações!$B4870="","",(VLOOKUP(Table_1[[#This Row],[AÇÕES]],'Dados Status Invest STOCKS'!A4856:AD5471,4)/Table_1[[#This Row],[LPA]]))/100,0)</f>
        <v>6.455223880597015E-2</v>
      </c>
      <c r="K4870" s="64">
        <f>IFERROR(IF(Ações!$B4870="","",VLOOKUP(Table_1[[#This Row],[AÇÕES]],'Dados Status Invest STOCKS'!A4856:AD5471,2)),0)</f>
        <v>11.6</v>
      </c>
      <c r="L4870" s="65">
        <f>IFERROR(IF(Ações!$B4870="","",VLOOKUP(Table_1[[#This Row],[AÇÕES]],'Dados Status Invest STOCKS'!A4856:AD5471,3)/100),0)</f>
        <v>6.9000000000000006E-2</v>
      </c>
      <c r="M4870" s="66">
        <f>IFERROR(IF(Ações!$B4870="","",VLOOKUP(Table_1[[#This Row],[AÇÕES]],'Dados Status Invest STOCKS'!A4856:AD5471,28)),0)</f>
        <v>1.34</v>
      </c>
      <c r="N4870" s="66">
        <f>IFERROR(IF(Ações!$B4870="","",VLOOKUP(Table_1[[#This Row],[AÇÕES]],'Dados Status Invest STOCKS'!A4856:AD5471,27)),0)</f>
        <v>-3.73</v>
      </c>
      <c r="O4870" s="66">
        <f>IFERROR(IF(Ações!$L4870="","",Ações!$K4870*Ações!$L4870),0)</f>
        <v>0.8004</v>
      </c>
      <c r="P4870" s="67">
        <f t="shared" si="75"/>
        <v>0.06</v>
      </c>
      <c r="Q4870" s="67">
        <f>IFERROR(Ações!$O4870/Ações!$M4870,0)</f>
        <v>0.59731343283582083</v>
      </c>
      <c r="R4870" s="67">
        <f>IFERROR(IF(Ações!$B4870="","",VLOOKUP(Table_1[[#This Row],[AÇÕES]],'Dados Status Invest STOCKS'!A4856:AD5471,18)/100),0)</f>
        <v>-0.35899999999999999</v>
      </c>
      <c r="S4870" s="65">
        <f>IFERROR(IF(Ações!$B4870="","",VLOOKUP(Table_1[[#This Row],[AÇÕES]],'Dados Status Invest STOCKS'!A4856:AD5471,25)/100),0)</f>
        <v>0.10099999999999999</v>
      </c>
      <c r="T4870" s="67">
        <f>(1-Ações!$Q4870)*Ações!$R4870</f>
        <v>-0.14456447761194033</v>
      </c>
      <c r="U4870" s="68">
        <f>IF(Ações!$S4870=0,Ações!$T4870,IF(Ações!$T4870=0,Ações!$S4870,AVERAGE(Ações!$S4870,Ações!$T4870)))</f>
        <v>-2.1782238805970168E-2</v>
      </c>
    </row>
    <row r="4871" spans="2:21" ht="15" customHeight="1" x14ac:dyDescent="0.2">
      <c r="B4871" s="63" t="str">
        <f>IFERROR('Dados Status Invest STOCKS'!A4858,"-")</f>
        <v>VHC</v>
      </c>
      <c r="C4871" s="45">
        <f>IFERROR((Ações!$D4871-Ações!$K4871)/Ações!$D4871,0)</f>
        <v>0</v>
      </c>
      <c r="D4871" s="46">
        <f>(Ações!$O4871)/0.06</f>
        <v>0</v>
      </c>
      <c r="E4871" s="47">
        <f>IFERROR((Ações!$F4871-Ações!$K4871)/Ações!$F4871,0)</f>
        <v>0</v>
      </c>
      <c r="F4871" s="46" t="str">
        <f>IF(OR(Ações!$N4871&lt;0,Ações!$M4871&lt;0),"",(22.5*Ações!$M4871*Ações!$N4871)^0.5)</f>
        <v/>
      </c>
      <c r="G4871" s="47">
        <f>IFERROR((Ações!$H4871-Ações!$K4871)/Ações!$H4871,0)</f>
        <v>0</v>
      </c>
      <c r="H4871" s="48">
        <f>IFERROR(Ações!$I4871/(Ações!$P4871-Table_1[[#This Row],[CAGR LUCRO 5A]]),0)</f>
        <v>0</v>
      </c>
      <c r="I4871" s="48">
        <f>IF(Ações!$S4871&lt;0,"",Ações!$O4871*(1+Ações!$S4871))</f>
        <v>0</v>
      </c>
      <c r="J4871" s="49">
        <f>IFERROR(IF(Ações!$B4871="","",(VLOOKUP(Table_1[[#This Row],[AÇÕES]],'Dados Status Invest STOCKS'!A4857:AD5472,4)/Table_1[[#This Row],[LPA]]))/100,0)</f>
        <v>6.8771929824561401E-2</v>
      </c>
      <c r="K4871" s="64">
        <f>IFERROR(IF(Ações!$B4871="","",VLOOKUP(Table_1[[#This Row],[AÇÕES]],'Dados Status Invest STOCKS'!A4857:AD5472,2)),0)</f>
        <v>2.2400000000000002</v>
      </c>
      <c r="L4871" s="65">
        <f>IFERROR(IF(Ações!$B4871="","",VLOOKUP(Table_1[[#This Row],[AÇÕES]],'Dados Status Invest STOCKS'!A4857:AD5472,3)/100),0)</f>
        <v>0</v>
      </c>
      <c r="M4871" s="66">
        <f>IFERROR(IF(Ações!$B4871="","",VLOOKUP(Table_1[[#This Row],[AÇÕES]],'Dados Status Invest STOCKS'!A4857:AD5472,28)),0)</f>
        <v>-0.56999999999999995</v>
      </c>
      <c r="N4871" s="66">
        <f>IFERROR(IF(Ações!$B4871="","",VLOOKUP(Table_1[[#This Row],[AÇÕES]],'Dados Status Invest STOCKS'!A4857:AD5472,27)),0)</f>
        <v>2.72</v>
      </c>
      <c r="O4871" s="66">
        <f>IFERROR(IF(Ações!$L4871="","",Ações!$K4871*Ações!$L4871),0)</f>
        <v>0</v>
      </c>
      <c r="P4871" s="67">
        <f t="shared" si="75"/>
        <v>0.06</v>
      </c>
      <c r="Q4871" s="67">
        <f>IFERROR(Ações!$O4871/Ações!$M4871,0)</f>
        <v>0</v>
      </c>
      <c r="R4871" s="67">
        <f>IFERROR(IF(Ações!$B4871="","",VLOOKUP(Table_1[[#This Row],[AÇÕES]],'Dados Status Invest STOCKS'!A4857:AD5472,18)/100),0)</f>
        <v>-0.21010000000000001</v>
      </c>
      <c r="S4871" s="65">
        <f>IFERROR(IF(Ações!$B4871="","",VLOOKUP(Table_1[[#This Row],[AÇÕES]],'Dados Status Invest STOCKS'!A4857:AD5472,25)/100),0)</f>
        <v>0</v>
      </c>
      <c r="T4871" s="67">
        <f>(1-Ações!$Q4871)*Ações!$R4871</f>
        <v>-0.21010000000000001</v>
      </c>
      <c r="U4871" s="68">
        <f>IF(Ações!$S4871=0,Ações!$T4871,IF(Ações!$T4871=0,Ações!$S4871,AVERAGE(Ações!$S4871,Ações!$T4871)))</f>
        <v>-0.21010000000000001</v>
      </c>
    </row>
    <row r="4872" spans="2:21" ht="15" customHeight="1" x14ac:dyDescent="0.2">
      <c r="B4872" s="63" t="str">
        <f>IFERROR('Dados Status Invest STOCKS'!A4859,"-")</f>
        <v>VHI</v>
      </c>
      <c r="C4872" s="45">
        <f>IFERROR((Ações!$D4872-Ações!$K4872)/Ações!$D4872,0)</f>
        <v>-3.9999999999999991</v>
      </c>
      <c r="D4872" s="46">
        <f>(Ações!$O4872)/0.06</f>
        <v>5.2920000000000007</v>
      </c>
      <c r="E4872" s="47">
        <f>IFERROR((Ações!$F4872-Ações!$K4872)/Ações!$F4872,0)</f>
        <v>0.42595051068594553</v>
      </c>
      <c r="F4872" s="46">
        <f>IF(OR(Ações!$N4872&lt;0,Ações!$M4872&lt;0),"",(22.5*Ações!$M4872*Ações!$N4872)^0.5)</f>
        <v>46.093586864118095</v>
      </c>
      <c r="G4872" s="47">
        <f>IFERROR((Ações!$H4872-Ações!$K4872)/Ações!$H4872,0)</f>
        <v>-3.9999999999999991</v>
      </c>
      <c r="H4872" s="48">
        <f>IFERROR(Ações!$I4872/(Ações!$P4872-Table_1[[#This Row],[CAGR LUCRO 5A]]),0)</f>
        <v>5.2920000000000007</v>
      </c>
      <c r="I4872" s="48">
        <f>IF(Ações!$S4872&lt;0,"",Ações!$O4872*(1+Ações!$S4872))</f>
        <v>0.31752000000000002</v>
      </c>
      <c r="J4872" s="49">
        <f>IFERROR(IF(Ações!$B4872="","",(VLOOKUP(Table_1[[#This Row],[AÇÕES]],'Dados Status Invest STOCKS'!A4858:AD5473,4)/Table_1[[#This Row],[LPA]]))/100,0)</f>
        <v>2.1359773371104819E-2</v>
      </c>
      <c r="K4872" s="64">
        <f>IFERROR(IF(Ações!$B4872="","",VLOOKUP(Table_1[[#This Row],[AÇÕES]],'Dados Status Invest STOCKS'!A4858:AD5473,2)),0)</f>
        <v>26.46</v>
      </c>
      <c r="L4872" s="65">
        <f>IFERROR(IF(Ações!$B4872="","",VLOOKUP(Table_1[[#This Row],[AÇÕES]],'Dados Status Invest STOCKS'!A4858:AD5473,3)/100),0)</f>
        <v>1.2E-2</v>
      </c>
      <c r="M4872" s="66">
        <f>IFERROR(IF(Ações!$B4872="","",VLOOKUP(Table_1[[#This Row],[AÇÕES]],'Dados Status Invest STOCKS'!A4858:AD5473,28)),0)</f>
        <v>3.53</v>
      </c>
      <c r="N4872" s="66">
        <f>IFERROR(IF(Ações!$B4872="","",VLOOKUP(Table_1[[#This Row],[AÇÕES]],'Dados Status Invest STOCKS'!A4858:AD5473,27)),0)</f>
        <v>26.75</v>
      </c>
      <c r="O4872" s="66">
        <f>IFERROR(IF(Ações!$L4872="","",Ações!$K4872*Ações!$L4872),0)</f>
        <v>0.31752000000000002</v>
      </c>
      <c r="P4872" s="67">
        <f t="shared" si="75"/>
        <v>0.06</v>
      </c>
      <c r="Q4872" s="67">
        <f>IFERROR(Ações!$O4872/Ações!$M4872,0)</f>
        <v>8.9949008498583588E-2</v>
      </c>
      <c r="R4872" s="67">
        <f>IFERROR(IF(Ações!$B4872="","",VLOOKUP(Table_1[[#This Row],[AÇÕES]],'Dados Status Invest STOCKS'!A4858:AD5473,18)/100),0)</f>
        <v>0.1318</v>
      </c>
      <c r="S4872" s="65">
        <f>IFERROR(IF(Ações!$B4872="","",VLOOKUP(Table_1[[#This Row],[AÇÕES]],'Dados Status Invest STOCKS'!A4858:AD5473,25)/100),0)</f>
        <v>0</v>
      </c>
      <c r="T4872" s="67">
        <f>(1-Ações!$Q4872)*Ações!$R4872</f>
        <v>0.11994472067988669</v>
      </c>
      <c r="U4872" s="68">
        <f>IF(Ações!$S4872=0,Ações!$T4872,IF(Ações!$T4872=0,Ações!$S4872,AVERAGE(Ações!$S4872,Ações!$T4872)))</f>
        <v>0.11994472067988669</v>
      </c>
    </row>
    <row r="4873" spans="2:21" ht="15" customHeight="1" x14ac:dyDescent="0.2">
      <c r="B4873" s="63" t="str">
        <f>IFERROR('Dados Status Invest STOCKS'!A4860,"-")</f>
        <v>VIAC</v>
      </c>
      <c r="C4873" s="45">
        <f>IFERROR((Ações!$D4873-Ações!$K4873)/Ações!$D4873,0)</f>
        <v>-1.0338983050847457</v>
      </c>
      <c r="D4873" s="46">
        <f>(Ações!$O4873)/0.06</f>
        <v>16.00375</v>
      </c>
      <c r="E4873" s="47">
        <f>IFERROR((Ações!$F4873-Ações!$K4873)/Ações!$F4873,0)</f>
        <v>0.46028983738772677</v>
      </c>
      <c r="F4873" s="46">
        <f>IF(OR(Ações!$N4873&lt;0,Ações!$M4873&lt;0),"",(22.5*Ações!$M4873*Ações!$N4873)^0.5)</f>
        <v>60.3101483997511</v>
      </c>
      <c r="G4873" s="47">
        <f>IFERROR((Ações!$H4873-Ações!$K4873)/Ações!$H4873,0)</f>
        <v>2.6373934400784003</v>
      </c>
      <c r="H4873" s="48">
        <f>IFERROR(Ações!$I4873/(Ações!$P4873-Table_1[[#This Row],[CAGR LUCRO 5A]]),0)</f>
        <v>-19.879156226765794</v>
      </c>
      <c r="I4873" s="48">
        <f>IF(Ações!$S4873&lt;0,"",Ações!$O4873*(1+Ações!$S4873))</f>
        <v>1.0694986049999999</v>
      </c>
      <c r="J4873" s="49">
        <f>IFERROR(IF(Ações!$B4873="","",(VLOOKUP(Table_1[[#This Row],[AÇÕES]],'Dados Status Invest STOCKS'!A4859:AD5474,4)/Table_1[[#This Row],[LPA]]))/100,0)</f>
        <v>1.2573673870333989E-2</v>
      </c>
      <c r="K4873" s="64">
        <f>IFERROR(IF(Ações!$B4873="","",VLOOKUP(Table_1[[#This Row],[AÇÕES]],'Dados Status Invest STOCKS'!A4859:AD5474,2)),0)</f>
        <v>32.549999999999997</v>
      </c>
      <c r="L4873" s="65">
        <f>IFERROR(IF(Ações!$B4873="","",VLOOKUP(Table_1[[#This Row],[AÇÕES]],'Dados Status Invest STOCKS'!A4859:AD5474,3)/100),0)</f>
        <v>2.9500000000000002E-2</v>
      </c>
      <c r="M4873" s="66">
        <f>IFERROR(IF(Ações!$B4873="","",VLOOKUP(Table_1[[#This Row],[AÇÕES]],'Dados Status Invest STOCKS'!A4859:AD5474,28)),0)</f>
        <v>5.09</v>
      </c>
      <c r="N4873" s="66">
        <f>IFERROR(IF(Ações!$B4873="","",VLOOKUP(Table_1[[#This Row],[AÇÕES]],'Dados Status Invest STOCKS'!A4859:AD5474,27)),0)</f>
        <v>31.76</v>
      </c>
      <c r="O4873" s="66">
        <f>IFERROR(IF(Ações!$L4873="","",Ações!$K4873*Ações!$L4873),0)</f>
        <v>0.960225</v>
      </c>
      <c r="P4873" s="67">
        <f t="shared" si="75"/>
        <v>0.06</v>
      </c>
      <c r="Q4873" s="67">
        <f>IFERROR(Ações!$O4873/Ações!$M4873,0)</f>
        <v>0.18864931237721022</v>
      </c>
      <c r="R4873" s="67">
        <f>IFERROR(IF(Ações!$B4873="","",VLOOKUP(Table_1[[#This Row],[AÇÕES]],'Dados Status Invest STOCKS'!A4859:AD5474,18)/100),0)</f>
        <v>0.1603</v>
      </c>
      <c r="S4873" s="65">
        <f>IFERROR(IF(Ações!$B4873="","",VLOOKUP(Table_1[[#This Row],[AÇÕES]],'Dados Status Invest STOCKS'!A4859:AD5474,25)/100),0)</f>
        <v>0.11380000000000001</v>
      </c>
      <c r="T4873" s="67">
        <f>(1-Ações!$Q4873)*Ações!$R4873</f>
        <v>0.1300595152259332</v>
      </c>
      <c r="U4873" s="68">
        <f>IF(Ações!$S4873=0,Ações!$T4873,IF(Ações!$T4873=0,Ações!$S4873,AVERAGE(Ações!$S4873,Ações!$T4873)))</f>
        <v>0.12192975761296661</v>
      </c>
    </row>
    <row r="4874" spans="2:21" ht="15" customHeight="1" x14ac:dyDescent="0.2">
      <c r="B4874" s="63" t="str">
        <f>IFERROR('Dados Status Invest STOCKS'!A4861,"-")</f>
        <v>VIACA</v>
      </c>
      <c r="C4874" s="45">
        <f>IFERROR((Ações!$D4874-Ações!$K4874)/Ações!$D4874,0)</f>
        <v>-1.2222222222222219</v>
      </c>
      <c r="D4874" s="46">
        <f>(Ações!$O4874)/0.06</f>
        <v>15.993000000000002</v>
      </c>
      <c r="E4874" s="47">
        <f>IFERROR((Ações!$F4874-Ações!$K4874)/Ações!$F4874,0)</f>
        <v>0.41071277483133051</v>
      </c>
      <c r="F4874" s="46">
        <f>IF(OR(Ações!$N4874&lt;0,Ações!$M4874&lt;0),"",(22.5*Ações!$M4874*Ações!$N4874)^0.5)</f>
        <v>60.3101483997511</v>
      </c>
      <c r="G4874" s="47">
        <f>IFERROR((Ações!$H4874-Ações!$K4874)/Ações!$H4874,0)</f>
        <v>2.7890039437893632</v>
      </c>
      <c r="H4874" s="48">
        <f>IFERROR(Ações!$I4874/(Ações!$P4874-Table_1[[#This Row],[CAGR LUCRO 5A]]),0)</f>
        <v>-19.865803048327134</v>
      </c>
      <c r="I4874" s="48">
        <f>IF(Ações!$S4874&lt;0,"",Ações!$O4874*(1+Ações!$S4874))</f>
        <v>1.0687802040000001</v>
      </c>
      <c r="J4874" s="49">
        <f>IFERROR(IF(Ações!$B4874="","",(VLOOKUP(Table_1[[#This Row],[AÇÕES]],'Dados Status Invest STOCKS'!A4860:AD5475,4)/Table_1[[#This Row],[LPA]]))/100,0)</f>
        <v>1.3713163064833007E-2</v>
      </c>
      <c r="K4874" s="64">
        <f>IFERROR(IF(Ações!$B4874="","",VLOOKUP(Table_1[[#This Row],[AÇÕES]],'Dados Status Invest STOCKS'!A4860:AD5475,2)),0)</f>
        <v>35.54</v>
      </c>
      <c r="L4874" s="65">
        <f>IFERROR(IF(Ações!$B4874="","",VLOOKUP(Table_1[[#This Row],[AÇÕES]],'Dados Status Invest STOCKS'!A4860:AD5475,3)/100),0)</f>
        <v>2.7000000000000003E-2</v>
      </c>
      <c r="M4874" s="66">
        <f>IFERROR(IF(Ações!$B4874="","",VLOOKUP(Table_1[[#This Row],[AÇÕES]],'Dados Status Invest STOCKS'!A4860:AD5475,28)),0)</f>
        <v>5.09</v>
      </c>
      <c r="N4874" s="66">
        <f>IFERROR(IF(Ações!$B4874="","",VLOOKUP(Table_1[[#This Row],[AÇÕES]],'Dados Status Invest STOCKS'!A4860:AD5475,27)),0)</f>
        <v>31.76</v>
      </c>
      <c r="O4874" s="66">
        <f>IFERROR(IF(Ações!$L4874="","",Ações!$K4874*Ações!$L4874),0)</f>
        <v>0.9595800000000001</v>
      </c>
      <c r="P4874" s="67">
        <f t="shared" si="75"/>
        <v>0.06</v>
      </c>
      <c r="Q4874" s="67">
        <f>IFERROR(Ações!$O4874/Ações!$M4874,0)</f>
        <v>0.18852259332023577</v>
      </c>
      <c r="R4874" s="67">
        <f>IFERROR(IF(Ações!$B4874="","",VLOOKUP(Table_1[[#This Row],[AÇÕES]],'Dados Status Invest STOCKS'!A4860:AD5475,18)/100),0)</f>
        <v>0.1603</v>
      </c>
      <c r="S4874" s="65">
        <f>IFERROR(IF(Ações!$B4874="","",VLOOKUP(Table_1[[#This Row],[AÇÕES]],'Dados Status Invest STOCKS'!A4860:AD5475,25)/100),0)</f>
        <v>0.11380000000000001</v>
      </c>
      <c r="T4874" s="67">
        <f>(1-Ações!$Q4874)*Ações!$R4874</f>
        <v>0.1300798282907662</v>
      </c>
      <c r="U4874" s="68">
        <f>IF(Ações!$S4874=0,Ações!$T4874,IF(Ações!$T4874=0,Ações!$S4874,AVERAGE(Ações!$S4874,Ações!$T4874)))</f>
        <v>0.1219399141453831</v>
      </c>
    </row>
    <row r="4875" spans="2:21" ht="15" customHeight="1" x14ac:dyDescent="0.2">
      <c r="B4875" s="63" t="str">
        <f>IFERROR('Dados Status Invest STOCKS'!A4862,"-")</f>
        <v>VIAO</v>
      </c>
      <c r="C4875" s="45">
        <f>IFERROR((Ações!$D4875-Ações!$K4875)/Ações!$D4875,0)</f>
        <v>0</v>
      </c>
      <c r="D4875" s="46">
        <f>(Ações!$O4875)/0.06</f>
        <v>0</v>
      </c>
      <c r="E4875" s="47">
        <f>IFERROR((Ações!$F4875-Ações!$K4875)/Ações!$F4875,0)</f>
        <v>0</v>
      </c>
      <c r="F4875" s="46" t="str">
        <f>IF(OR(Ações!$N4875&lt;0,Ações!$M4875&lt;0),"",(22.5*Ações!$M4875*Ações!$N4875)^0.5)</f>
        <v/>
      </c>
      <c r="G4875" s="47">
        <f>IFERROR((Ações!$H4875-Ações!$K4875)/Ações!$H4875,0)</f>
        <v>0</v>
      </c>
      <c r="H4875" s="48">
        <f>IFERROR(Ações!$I4875/(Ações!$P4875-Table_1[[#This Row],[CAGR LUCRO 5A]]),0)</f>
        <v>0</v>
      </c>
      <c r="I4875" s="48">
        <f>IF(Ações!$S4875&lt;0,"",Ações!$O4875*(1+Ações!$S4875))</f>
        <v>0</v>
      </c>
      <c r="J4875" s="49">
        <f>IFERROR(IF(Ações!$B4875="","",(VLOOKUP(Table_1[[#This Row],[AÇÕES]],'Dados Status Invest STOCKS'!A4861:AD5476,4)/Table_1[[#This Row],[LPA]]))/100,0)</f>
        <v>2.6205555555555562</v>
      </c>
      <c r="K4875" s="64">
        <f>IFERROR(IF(Ações!$B4875="","",VLOOKUP(Table_1[[#This Row],[AÇÕES]],'Dados Status Invest STOCKS'!A4861:AD5476,2)),0)</f>
        <v>8.4499999999999993</v>
      </c>
      <c r="L4875" s="65">
        <f>IFERROR(IF(Ações!$B4875="","",VLOOKUP(Table_1[[#This Row],[AÇÕES]],'Dados Status Invest STOCKS'!A4861:AD5476,3)/100),0)</f>
        <v>0</v>
      </c>
      <c r="M4875" s="66">
        <f>IFERROR(IF(Ações!$B4875="","",VLOOKUP(Table_1[[#This Row],[AÇÕES]],'Dados Status Invest STOCKS'!A4861:AD5476,28)),0)</f>
        <v>-0.18</v>
      </c>
      <c r="N4875" s="66">
        <f>IFERROR(IF(Ações!$B4875="","",VLOOKUP(Table_1[[#This Row],[AÇÕES]],'Dados Status Invest STOCKS'!A4861:AD5476,27)),0)</f>
        <v>3.92</v>
      </c>
      <c r="O4875" s="66">
        <f>IFERROR(IF(Ações!$L4875="","",Ações!$K4875*Ações!$L4875),0)</f>
        <v>0</v>
      </c>
      <c r="P4875" s="67">
        <f t="shared" si="75"/>
        <v>0.06</v>
      </c>
      <c r="Q4875" s="67">
        <f>IFERROR(Ações!$O4875/Ações!$M4875,0)</f>
        <v>0</v>
      </c>
      <c r="R4875" s="67">
        <f>IFERROR(IF(Ações!$B4875="","",VLOOKUP(Table_1[[#This Row],[AÇÕES]],'Dados Status Invest STOCKS'!A4861:AD5476,18)/100),0)</f>
        <v>-4.5499999999999999E-2</v>
      </c>
      <c r="S4875" s="65">
        <f>IFERROR(IF(Ações!$B4875="","",VLOOKUP(Table_1[[#This Row],[AÇÕES]],'Dados Status Invest STOCKS'!A4861:AD5476,25)/100),0)</f>
        <v>0</v>
      </c>
      <c r="T4875" s="67">
        <f>(1-Ações!$Q4875)*Ações!$R4875</f>
        <v>-4.5499999999999999E-2</v>
      </c>
      <c r="U4875" s="68">
        <f>IF(Ações!$S4875=0,Ações!$T4875,IF(Ações!$T4875=0,Ações!$S4875,AVERAGE(Ações!$S4875,Ações!$T4875)))</f>
        <v>-4.5499999999999999E-2</v>
      </c>
    </row>
    <row r="4876" spans="2:21" ht="15" customHeight="1" x14ac:dyDescent="0.2">
      <c r="B4876" s="63" t="str">
        <f>IFERROR('Dados Status Invest STOCKS'!A4863,"-")</f>
        <v>VIAV</v>
      </c>
      <c r="C4876" s="45">
        <f>IFERROR((Ações!$D4876-Ações!$K4876)/Ações!$D4876,0)</f>
        <v>0</v>
      </c>
      <c r="D4876" s="46">
        <f>(Ações!$O4876)/0.06</f>
        <v>0</v>
      </c>
      <c r="E4876" s="47">
        <f>IFERROR((Ações!$F4876-Ações!$K4876)/Ações!$F4876,0)</f>
        <v>-3.4385963210604134</v>
      </c>
      <c r="F4876" s="46">
        <f>IF(OR(Ações!$N4876&lt;0,Ações!$M4876&lt;0),"",(22.5*Ações!$M4876*Ações!$N4876)^0.5)</f>
        <v>3.733162198458567</v>
      </c>
      <c r="G4876" s="47">
        <f>IFERROR((Ações!$H4876-Ações!$K4876)/Ações!$H4876,0)</f>
        <v>0</v>
      </c>
      <c r="H4876" s="48">
        <f>IFERROR(Ações!$I4876/(Ações!$P4876-Table_1[[#This Row],[CAGR LUCRO 5A]]),0)</f>
        <v>0</v>
      </c>
      <c r="I4876" s="48">
        <f>IF(Ações!$S4876&lt;0,"",Ações!$O4876*(1+Ações!$S4876))</f>
        <v>0</v>
      </c>
      <c r="J4876" s="49">
        <f>IFERROR(IF(Ações!$B4876="","",(VLOOKUP(Table_1[[#This Row],[AÇÕES]],'Dados Status Invest STOCKS'!A4862:AD5477,4)/Table_1[[#This Row],[LPA]]))/100,0)</f>
        <v>4.4963157894736847</v>
      </c>
      <c r="K4876" s="64">
        <f>IFERROR(IF(Ações!$B4876="","",VLOOKUP(Table_1[[#This Row],[AÇÕES]],'Dados Status Invest STOCKS'!A4862:AD5477,2)),0)</f>
        <v>16.57</v>
      </c>
      <c r="L4876" s="65">
        <f>IFERROR(IF(Ações!$B4876="","",VLOOKUP(Table_1[[#This Row],[AÇÕES]],'Dados Status Invest STOCKS'!A4862:AD5477,3)/100),0)</f>
        <v>0</v>
      </c>
      <c r="M4876" s="66">
        <f>IFERROR(IF(Ações!$B4876="","",VLOOKUP(Table_1[[#This Row],[AÇÕES]],'Dados Status Invest STOCKS'!A4862:AD5477,28)),0)</f>
        <v>0.19</v>
      </c>
      <c r="N4876" s="66">
        <f>IFERROR(IF(Ações!$B4876="","",VLOOKUP(Table_1[[#This Row],[AÇÕES]],'Dados Status Invest STOCKS'!A4862:AD5477,27)),0)</f>
        <v>3.26</v>
      </c>
      <c r="O4876" s="66">
        <f>IFERROR(IF(Ações!$L4876="","",Ações!$K4876*Ações!$L4876),0)</f>
        <v>0</v>
      </c>
      <c r="P4876" s="67">
        <f t="shared" si="75"/>
        <v>0.06</v>
      </c>
      <c r="Q4876" s="67">
        <f>IFERROR(Ações!$O4876/Ações!$M4876,0)</f>
        <v>0</v>
      </c>
      <c r="R4876" s="67">
        <f>IFERROR(IF(Ações!$B4876="","",VLOOKUP(Table_1[[#This Row],[AÇÕES]],'Dados Status Invest STOCKS'!A4862:AD5477,18)/100),0)</f>
        <v>5.9500000000000004E-2</v>
      </c>
      <c r="S4876" s="65">
        <f>IFERROR(IF(Ações!$B4876="","",VLOOKUP(Table_1[[#This Row],[AÇÕES]],'Dados Status Invest STOCKS'!A4862:AD5477,25)/100),0)</f>
        <v>0</v>
      </c>
      <c r="T4876" s="67">
        <f>(1-Ações!$Q4876)*Ações!$R4876</f>
        <v>5.9500000000000004E-2</v>
      </c>
      <c r="U4876" s="68">
        <f>IF(Ações!$S4876=0,Ações!$T4876,IF(Ações!$T4876=0,Ações!$S4876,AVERAGE(Ações!$S4876,Ações!$T4876)))</f>
        <v>5.9500000000000004E-2</v>
      </c>
    </row>
    <row r="4877" spans="2:21" ht="15" customHeight="1" x14ac:dyDescent="0.2">
      <c r="B4877" s="63" t="str">
        <f>IFERROR('Dados Status Invest STOCKS'!A4864,"-")</f>
        <v>VICR</v>
      </c>
      <c r="C4877" s="45">
        <f>IFERROR((Ações!$D4877-Ações!$K4877)/Ações!$D4877,0)</f>
        <v>0</v>
      </c>
      <c r="D4877" s="46">
        <f>(Ações!$O4877)/0.06</f>
        <v>0</v>
      </c>
      <c r="E4877" s="47">
        <f>IFERROR((Ações!$F4877-Ações!$K4877)/Ações!$F4877,0)</f>
        <v>-4.4901661336216199</v>
      </c>
      <c r="F4877" s="46">
        <f>IF(OR(Ações!$N4877&lt;0,Ações!$M4877&lt;0),"",(22.5*Ações!$M4877*Ações!$N4877)^0.5)</f>
        <v>16.89748501996673</v>
      </c>
      <c r="G4877" s="47">
        <f>IFERROR((Ações!$H4877-Ações!$K4877)/Ações!$H4877,0)</f>
        <v>0</v>
      </c>
      <c r="H4877" s="48">
        <f>IFERROR(Ações!$I4877/(Ações!$P4877-Table_1[[#This Row],[CAGR LUCRO 5A]]),0)</f>
        <v>0</v>
      </c>
      <c r="I4877" s="48">
        <f>IF(Ações!$S4877&lt;0,"",Ações!$O4877*(1+Ações!$S4877))</f>
        <v>0</v>
      </c>
      <c r="J4877" s="49">
        <f>IFERROR(IF(Ações!$B4877="","",(VLOOKUP(Table_1[[#This Row],[AÇÕES]],'Dados Status Invest STOCKS'!A4863:AD5478,4)/Table_1[[#This Row],[LPA]]))/100,0)</f>
        <v>0.51029629629629625</v>
      </c>
      <c r="K4877" s="64">
        <f>IFERROR(IF(Ações!$B4877="","",VLOOKUP(Table_1[[#This Row],[AÇÕES]],'Dados Status Invest STOCKS'!A4863:AD5478,2)),0)</f>
        <v>92.77</v>
      </c>
      <c r="L4877" s="65">
        <f>IFERROR(IF(Ações!$B4877="","",VLOOKUP(Table_1[[#This Row],[AÇÕES]],'Dados Status Invest STOCKS'!A4863:AD5478,3)/100),0)</f>
        <v>0</v>
      </c>
      <c r="M4877" s="66">
        <f>IFERROR(IF(Ações!$B4877="","",VLOOKUP(Table_1[[#This Row],[AÇÕES]],'Dados Status Invest STOCKS'!A4863:AD5478,28)),0)</f>
        <v>1.35</v>
      </c>
      <c r="N4877" s="66">
        <f>IFERROR(IF(Ações!$B4877="","",VLOOKUP(Table_1[[#This Row],[AÇÕES]],'Dados Status Invest STOCKS'!A4863:AD5478,27)),0)</f>
        <v>9.4</v>
      </c>
      <c r="O4877" s="66">
        <f>IFERROR(IF(Ações!$L4877="","",Ações!$K4877*Ações!$L4877),0)</f>
        <v>0</v>
      </c>
      <c r="P4877" s="67">
        <f t="shared" si="75"/>
        <v>0.06</v>
      </c>
      <c r="Q4877" s="67">
        <f>IFERROR(Ações!$O4877/Ações!$M4877,0)</f>
        <v>0</v>
      </c>
      <c r="R4877" s="67">
        <f>IFERROR(IF(Ações!$B4877="","",VLOOKUP(Table_1[[#This Row],[AÇÕES]],'Dados Status Invest STOCKS'!A4863:AD5478,18)/100),0)</f>
        <v>0.14330000000000001</v>
      </c>
      <c r="S4877" s="65">
        <f>IFERROR(IF(Ações!$B4877="","",VLOOKUP(Table_1[[#This Row],[AÇÕES]],'Dados Status Invest STOCKS'!A4863:AD5478,25)/100),0)</f>
        <v>0.29449999999999998</v>
      </c>
      <c r="T4877" s="67">
        <f>(1-Ações!$Q4877)*Ações!$R4877</f>
        <v>0.14330000000000001</v>
      </c>
      <c r="U4877" s="68">
        <f>IF(Ações!$S4877=0,Ações!$T4877,IF(Ações!$T4877=0,Ações!$S4877,AVERAGE(Ações!$S4877,Ações!$T4877)))</f>
        <v>0.21889999999999998</v>
      </c>
    </row>
    <row r="4878" spans="2:21" ht="15" customHeight="1" x14ac:dyDescent="0.2">
      <c r="B4878" s="63" t="str">
        <f>IFERROR('Dados Status Invest STOCKS'!A4865,"-")</f>
        <v>VIE</v>
      </c>
      <c r="C4878" s="45">
        <f>IFERROR((Ações!$D4878-Ações!$K4878)/Ações!$D4878,0)</f>
        <v>0</v>
      </c>
      <c r="D4878" s="46">
        <f>(Ações!$O4878)/0.06</f>
        <v>0</v>
      </c>
      <c r="E4878" s="47">
        <f>IFERROR((Ações!$F4878-Ações!$K4878)/Ações!$F4878,0)</f>
        <v>0</v>
      </c>
      <c r="F4878" s="46" t="str">
        <f>IF(OR(Ações!$N4878&lt;0,Ações!$M4878&lt;0),"",(22.5*Ações!$M4878*Ações!$N4878)^0.5)</f>
        <v/>
      </c>
      <c r="G4878" s="47">
        <f>IFERROR((Ações!$H4878-Ações!$K4878)/Ações!$H4878,0)</f>
        <v>0</v>
      </c>
      <c r="H4878" s="48">
        <f>IFERROR(Ações!$I4878/(Ações!$P4878-Table_1[[#This Row],[CAGR LUCRO 5A]]),0)</f>
        <v>0</v>
      </c>
      <c r="I4878" s="48">
        <f>IF(Ações!$S4878&lt;0,"",Ações!$O4878*(1+Ações!$S4878))</f>
        <v>0</v>
      </c>
      <c r="J4878" s="49">
        <f>IFERROR(IF(Ações!$B4878="","",(VLOOKUP(Table_1[[#This Row],[AÇÕES]],'Dados Status Invest STOCKS'!A4864:AD5479,4)/Table_1[[#This Row],[LPA]]))/100,0)</f>
        <v>7.0547445255474447E-2</v>
      </c>
      <c r="K4878" s="64">
        <f>IFERROR(IF(Ações!$B4878="","",VLOOKUP(Table_1[[#This Row],[AÇÕES]],'Dados Status Invest STOCKS'!A4864:AD5479,2)),0)</f>
        <v>53.01</v>
      </c>
      <c r="L4878" s="65">
        <f>IFERROR(IF(Ações!$B4878="","",VLOOKUP(Table_1[[#This Row],[AÇÕES]],'Dados Status Invest STOCKS'!A4864:AD5479,3)/100),0)</f>
        <v>0</v>
      </c>
      <c r="M4878" s="66">
        <f>IFERROR(IF(Ações!$B4878="","",VLOOKUP(Table_1[[#This Row],[AÇÕES]],'Dados Status Invest STOCKS'!A4864:AD5479,28)),0)</f>
        <v>-2.74</v>
      </c>
      <c r="N4878" s="66">
        <f>IFERROR(IF(Ações!$B4878="","",VLOOKUP(Table_1[[#This Row],[AÇÕES]],'Dados Status Invest STOCKS'!A4864:AD5479,27)),0)</f>
        <v>6.84</v>
      </c>
      <c r="O4878" s="66">
        <f>IFERROR(IF(Ações!$L4878="","",Ações!$K4878*Ações!$L4878),0)</f>
        <v>0</v>
      </c>
      <c r="P4878" s="67">
        <f t="shared" si="75"/>
        <v>0.06</v>
      </c>
      <c r="Q4878" s="67">
        <f>IFERROR(Ações!$O4878/Ações!$M4878,0)</f>
        <v>0</v>
      </c>
      <c r="R4878" s="67">
        <f>IFERROR(IF(Ações!$B4878="","",VLOOKUP(Table_1[[#This Row],[AÇÕES]],'Dados Status Invest STOCKS'!A4864:AD5479,18)/100),0)</f>
        <v>-0.40090000000000003</v>
      </c>
      <c r="S4878" s="65">
        <f>IFERROR(IF(Ações!$B4878="","",VLOOKUP(Table_1[[#This Row],[AÇÕES]],'Dados Status Invest STOCKS'!A4864:AD5479,25)/100),0)</f>
        <v>0</v>
      </c>
      <c r="T4878" s="67">
        <f>(1-Ações!$Q4878)*Ações!$R4878</f>
        <v>-0.40090000000000003</v>
      </c>
      <c r="U4878" s="68">
        <f>IF(Ações!$S4878=0,Ações!$T4878,IF(Ações!$T4878=0,Ações!$S4878,AVERAGE(Ações!$S4878,Ações!$T4878)))</f>
        <v>-0.40090000000000003</v>
      </c>
    </row>
    <row r="4879" spans="2:21" ht="15" customHeight="1" x14ac:dyDescent="0.2">
      <c r="B4879" s="63" t="str">
        <f>IFERROR('Dados Status Invest STOCKS'!A4866,"-")</f>
        <v>VII</v>
      </c>
      <c r="C4879" s="45">
        <f>IFERROR((Ações!$D4879-Ações!$K4879)/Ações!$D4879,0)</f>
        <v>0</v>
      </c>
      <c r="D4879" s="46">
        <f>(Ações!$O4879)/0.06</f>
        <v>0</v>
      </c>
      <c r="E4879" s="47">
        <f>IFERROR((Ações!$F4879-Ações!$K4879)/Ações!$F4879,0)</f>
        <v>0</v>
      </c>
      <c r="F4879" s="46" t="str">
        <f>IF(OR(Ações!$N4879&lt;0,Ações!$M4879&lt;0),"",(22.5*Ações!$M4879*Ações!$N4879)^0.5)</f>
        <v/>
      </c>
      <c r="G4879" s="47">
        <f>IFERROR((Ações!$H4879-Ações!$K4879)/Ações!$H4879,0)</f>
        <v>0</v>
      </c>
      <c r="H4879" s="48">
        <f>IFERROR(Ações!$I4879/(Ações!$P4879-Table_1[[#This Row],[CAGR LUCRO 5A]]),0)</f>
        <v>0</v>
      </c>
      <c r="I4879" s="48">
        <f>IF(Ações!$S4879&lt;0,"",Ações!$O4879*(1+Ações!$S4879))</f>
        <v>0</v>
      </c>
      <c r="J4879" s="49">
        <f>IFERROR(IF(Ações!$B4879="","",(VLOOKUP(Table_1[[#This Row],[AÇÕES]],'Dados Status Invest STOCKS'!A4865:AD5480,4)/Table_1[[#This Row],[LPA]]))/100,0)</f>
        <v>0.49931818181818177</v>
      </c>
      <c r="K4879" s="64">
        <f>IFERROR(IF(Ações!$B4879="","",VLOOKUP(Table_1[[#This Row],[AÇÕES]],'Dados Status Invest STOCKS'!A4865:AD5480,2)),0)</f>
        <v>9.7200000000000006</v>
      </c>
      <c r="L4879" s="65">
        <f>IFERROR(IF(Ações!$B4879="","",VLOOKUP(Table_1[[#This Row],[AÇÕES]],'Dados Status Invest STOCKS'!A4865:AD5480,3)/100),0)</f>
        <v>0</v>
      </c>
      <c r="M4879" s="66">
        <f>IFERROR(IF(Ações!$B4879="","",VLOOKUP(Table_1[[#This Row],[AÇÕES]],'Dados Status Invest STOCKS'!A4865:AD5480,28)),0)</f>
        <v>0.44</v>
      </c>
      <c r="N4879" s="66">
        <f>IFERROR(IF(Ações!$B4879="","",VLOOKUP(Table_1[[#This Row],[AÇÕES]],'Dados Status Invest STOCKS'!A4865:AD5480,27)),0)</f>
        <v>-0.66</v>
      </c>
      <c r="O4879" s="66">
        <f>IFERROR(IF(Ações!$L4879="","",Ações!$K4879*Ações!$L4879),0)</f>
        <v>0</v>
      </c>
      <c r="P4879" s="67">
        <f t="shared" ref="P4879:P4942" si="76">$U$6</f>
        <v>0.06</v>
      </c>
      <c r="Q4879" s="67">
        <f>IFERROR(Ações!$O4879/Ações!$M4879,0)</f>
        <v>0</v>
      </c>
      <c r="R4879" s="67">
        <f>IFERROR(IF(Ações!$B4879="","",VLOOKUP(Table_1[[#This Row],[AÇÕES]],'Dados Status Invest STOCKS'!A4865:AD5480,18)/100),0)</f>
        <v>-0.66790000000000005</v>
      </c>
      <c r="S4879" s="65">
        <f>IFERROR(IF(Ações!$B4879="","",VLOOKUP(Table_1[[#This Row],[AÇÕES]],'Dados Status Invest STOCKS'!A4865:AD5480,25)/100),0)</f>
        <v>0</v>
      </c>
      <c r="T4879" s="67">
        <f>(1-Ações!$Q4879)*Ações!$R4879</f>
        <v>-0.66790000000000005</v>
      </c>
      <c r="U4879" s="68">
        <f>IF(Ações!$S4879=0,Ações!$T4879,IF(Ações!$T4879=0,Ações!$S4879,AVERAGE(Ações!$S4879,Ações!$T4879)))</f>
        <v>-0.66790000000000005</v>
      </c>
    </row>
    <row r="4880" spans="2:21" ht="15" customHeight="1" x14ac:dyDescent="0.2">
      <c r="B4880" s="63" t="str">
        <f>IFERROR('Dados Status Invest STOCKS'!A4867,"-")</f>
        <v>VINP</v>
      </c>
      <c r="C4880" s="45">
        <f>IFERROR((Ações!$D4880-Ações!$K4880)/Ações!$D4880,0)</f>
        <v>-0.66204986149584499</v>
      </c>
      <c r="D4880" s="46">
        <f>(Ações!$O4880)/0.06</f>
        <v>7.6652333333333331</v>
      </c>
      <c r="E4880" s="47">
        <f>IFERROR((Ações!$F4880-Ações!$K4880)/Ações!$F4880,0)</f>
        <v>-21.152334547986719</v>
      </c>
      <c r="F4880" s="46">
        <f>IF(OR(Ações!$N4880&lt;0,Ações!$M4880&lt;0),"",(22.5*Ações!$M4880*Ações!$N4880)^0.5)</f>
        <v>0.57510868538042437</v>
      </c>
      <c r="G4880" s="47">
        <f>IFERROR((Ações!$H4880-Ações!$K4880)/Ações!$H4880,0)</f>
        <v>-0.66204986149584499</v>
      </c>
      <c r="H4880" s="48">
        <f>IFERROR(Ações!$I4880/(Ações!$P4880-Table_1[[#This Row],[CAGR LUCRO 5A]]),0)</f>
        <v>7.6652333333333331</v>
      </c>
      <c r="I4880" s="48">
        <f>IF(Ações!$S4880&lt;0,"",Ações!$O4880*(1+Ações!$S4880))</f>
        <v>0.45991399999999999</v>
      </c>
      <c r="J4880" s="49">
        <f>IFERROR(IF(Ações!$B4880="","",(VLOOKUP(Table_1[[#This Row],[AÇÕES]],'Dados Status Invest STOCKS'!A4866:AD5481,4)/Table_1[[#This Row],[LPA]]))/100,0)</f>
        <v>2.9142857142857146</v>
      </c>
      <c r="K4880" s="64">
        <f>IFERROR(IF(Ações!$B4880="","",VLOOKUP(Table_1[[#This Row],[AÇÕES]],'Dados Status Invest STOCKS'!A4866:AD5481,2)),0)</f>
        <v>12.74</v>
      </c>
      <c r="L4880" s="65">
        <f>IFERROR(IF(Ações!$B4880="","",VLOOKUP(Table_1[[#This Row],[AÇÕES]],'Dados Status Invest STOCKS'!A4866:AD5481,3)/100),0)</f>
        <v>3.61E-2</v>
      </c>
      <c r="M4880" s="66">
        <f>IFERROR(IF(Ações!$B4880="","",VLOOKUP(Table_1[[#This Row],[AÇÕES]],'Dados Status Invest STOCKS'!A4866:AD5481,28)),0)</f>
        <v>0.21</v>
      </c>
      <c r="N4880" s="66">
        <f>IFERROR(IF(Ações!$B4880="","",VLOOKUP(Table_1[[#This Row],[AÇÕES]],'Dados Status Invest STOCKS'!A4866:AD5481,27)),0)</f>
        <v>7.0000000000000007E-2</v>
      </c>
      <c r="O4880" s="66">
        <f>IFERROR(IF(Ações!$L4880="","",Ações!$K4880*Ações!$L4880),0)</f>
        <v>0.45991399999999999</v>
      </c>
      <c r="P4880" s="67">
        <f t="shared" si="76"/>
        <v>0.06</v>
      </c>
      <c r="Q4880" s="67">
        <f>IFERROR(Ações!$O4880/Ações!$M4880,0)</f>
        <v>2.1900666666666666</v>
      </c>
      <c r="R4880" s="67">
        <f>IFERROR(IF(Ações!$B4880="","",VLOOKUP(Table_1[[#This Row],[AÇÕES]],'Dados Status Invest STOCKS'!A4866:AD5481,18)/100),0)</f>
        <v>3.2007999999999996</v>
      </c>
      <c r="S4880" s="65">
        <f>IFERROR(IF(Ações!$B4880="","",VLOOKUP(Table_1[[#This Row],[AÇÕES]],'Dados Status Invest STOCKS'!A4866:AD5481,25)/100),0)</f>
        <v>0</v>
      </c>
      <c r="T4880" s="67">
        <f>(1-Ações!$Q4880)*Ações!$R4880</f>
        <v>-3.8091653866666659</v>
      </c>
      <c r="U4880" s="68">
        <f>IF(Ações!$S4880=0,Ações!$T4880,IF(Ações!$T4880=0,Ações!$S4880,AVERAGE(Ações!$S4880,Ações!$T4880)))</f>
        <v>-3.8091653866666659</v>
      </c>
    </row>
    <row r="4881" spans="2:21" ht="15" customHeight="1" x14ac:dyDescent="0.2">
      <c r="B4881" s="63" t="str">
        <f>IFERROR('Dados Status Invest STOCKS'!A4868,"-")</f>
        <v>VIOT</v>
      </c>
      <c r="C4881" s="45">
        <f>IFERROR((Ações!$D4881-Ações!$K4881)/Ações!$D4881,0)</f>
        <v>0</v>
      </c>
      <c r="D4881" s="46">
        <f>(Ações!$O4881)/0.06</f>
        <v>0</v>
      </c>
      <c r="E4881" s="47">
        <f>IFERROR((Ações!$F4881-Ações!$K4881)/Ações!$F4881,0)</f>
        <v>0.70211070138271714</v>
      </c>
      <c r="F4881" s="46">
        <f>IF(OR(Ações!$N4881&lt;0,Ações!$M4881&lt;0),"",(22.5*Ações!$M4881*Ações!$N4881)^0.5)</f>
        <v>6.7139034845609746</v>
      </c>
      <c r="G4881" s="47">
        <f>IFERROR((Ações!$H4881-Ações!$K4881)/Ações!$H4881,0)</f>
        <v>0</v>
      </c>
      <c r="H4881" s="48">
        <f>IFERROR(Ações!$I4881/(Ações!$P4881-Table_1[[#This Row],[CAGR LUCRO 5A]]),0)</f>
        <v>0</v>
      </c>
      <c r="I4881" s="48">
        <f>IF(Ações!$S4881&lt;0,"",Ações!$O4881*(1+Ações!$S4881))</f>
        <v>0</v>
      </c>
      <c r="J4881" s="49">
        <f>IFERROR(IF(Ações!$B4881="","",(VLOOKUP(Table_1[[#This Row],[AÇÕES]],'Dados Status Invest STOCKS'!A4867:AD5482,4)/Table_1[[#This Row],[LPA]]))/100,0)</f>
        <v>6.8888888888888888E-2</v>
      </c>
      <c r="K4881" s="64">
        <f>IFERROR(IF(Ações!$B4881="","",VLOOKUP(Table_1[[#This Row],[AÇÕES]],'Dados Status Invest STOCKS'!A4867:AD5482,2)),0)</f>
        <v>2</v>
      </c>
      <c r="L4881" s="65">
        <f>IFERROR(IF(Ações!$B4881="","",VLOOKUP(Table_1[[#This Row],[AÇÕES]],'Dados Status Invest STOCKS'!A4867:AD5482,3)/100),0)</f>
        <v>0</v>
      </c>
      <c r="M4881" s="66">
        <f>IFERROR(IF(Ações!$B4881="","",VLOOKUP(Table_1[[#This Row],[AÇÕES]],'Dados Status Invest STOCKS'!A4867:AD5482,28)),0)</f>
        <v>0.54</v>
      </c>
      <c r="N4881" s="66">
        <f>IFERROR(IF(Ações!$B4881="","",VLOOKUP(Table_1[[#This Row],[AÇÕES]],'Dados Status Invest STOCKS'!A4867:AD5482,27)),0)</f>
        <v>3.71</v>
      </c>
      <c r="O4881" s="66">
        <f>IFERROR(IF(Ações!$L4881="","",Ações!$K4881*Ações!$L4881),0)</f>
        <v>0</v>
      </c>
      <c r="P4881" s="67">
        <f t="shared" si="76"/>
        <v>0.06</v>
      </c>
      <c r="Q4881" s="67">
        <f>IFERROR(Ações!$O4881/Ações!$M4881,0)</f>
        <v>0</v>
      </c>
      <c r="R4881" s="67">
        <f>IFERROR(IF(Ações!$B4881="","",VLOOKUP(Table_1[[#This Row],[AÇÕES]],'Dados Status Invest STOCKS'!A4867:AD5482,18)/100),0)</f>
        <v>0.14510000000000001</v>
      </c>
      <c r="S4881" s="65">
        <f>IFERROR(IF(Ações!$B4881="","",VLOOKUP(Table_1[[#This Row],[AÇÕES]],'Dados Status Invest STOCKS'!A4867:AD5482,25)/100),0)</f>
        <v>0</v>
      </c>
      <c r="T4881" s="67">
        <f>(1-Ações!$Q4881)*Ações!$R4881</f>
        <v>0.14510000000000001</v>
      </c>
      <c r="U4881" s="68">
        <f>IF(Ações!$S4881=0,Ações!$T4881,IF(Ações!$T4881=0,Ações!$S4881,AVERAGE(Ações!$S4881,Ações!$T4881)))</f>
        <v>0.14510000000000001</v>
      </c>
    </row>
    <row r="4882" spans="2:21" ht="15" customHeight="1" x14ac:dyDescent="0.2">
      <c r="B4882" s="63" t="str">
        <f>IFERROR('Dados Status Invest STOCKS'!A4869,"-")</f>
        <v>VIPS</v>
      </c>
      <c r="C4882" s="45">
        <f>IFERROR((Ações!$D4882-Ações!$K4882)/Ações!$D4882,0)</f>
        <v>0</v>
      </c>
      <c r="D4882" s="46">
        <f>(Ações!$O4882)/0.06</f>
        <v>0</v>
      </c>
      <c r="E4882" s="47">
        <f>IFERROR((Ações!$F4882-Ações!$K4882)/Ações!$F4882,0)</f>
        <v>0.42795385645580825</v>
      </c>
      <c r="F4882" s="46">
        <f>IF(OR(Ações!$N4882&lt;0,Ações!$M4882&lt;0),"",(22.5*Ações!$M4882*Ações!$N4882)^0.5)</f>
        <v>15.313449970532441</v>
      </c>
      <c r="G4882" s="47">
        <f>IFERROR((Ações!$H4882-Ações!$K4882)/Ações!$H4882,0)</f>
        <v>0</v>
      </c>
      <c r="H4882" s="48">
        <f>IFERROR(Ações!$I4882/(Ações!$P4882-Table_1[[#This Row],[CAGR LUCRO 5A]]),0)</f>
        <v>0</v>
      </c>
      <c r="I4882" s="48">
        <f>IF(Ações!$S4882&lt;0,"",Ações!$O4882*(1+Ações!$S4882))</f>
        <v>0</v>
      </c>
      <c r="J4882" s="49">
        <f>IFERROR(IF(Ações!$B4882="","",(VLOOKUP(Table_1[[#This Row],[AÇÕES]],'Dados Status Invest STOCKS'!A4868:AD5483,4)/Table_1[[#This Row],[LPA]]))/100,0)</f>
        <v>4.0544217687074828E-2</v>
      </c>
      <c r="K4882" s="64">
        <f>IFERROR(IF(Ações!$B4882="","",VLOOKUP(Table_1[[#This Row],[AÇÕES]],'Dados Status Invest STOCKS'!A4868:AD5483,2)),0)</f>
        <v>8.76</v>
      </c>
      <c r="L4882" s="65">
        <f>IFERROR(IF(Ações!$B4882="","",VLOOKUP(Table_1[[#This Row],[AÇÕES]],'Dados Status Invest STOCKS'!A4868:AD5483,3)/100),0)</f>
        <v>0</v>
      </c>
      <c r="M4882" s="66">
        <f>IFERROR(IF(Ações!$B4882="","",VLOOKUP(Table_1[[#This Row],[AÇÕES]],'Dados Status Invest STOCKS'!A4868:AD5483,28)),0)</f>
        <v>1.47</v>
      </c>
      <c r="N4882" s="66">
        <f>IFERROR(IF(Ações!$B4882="","",VLOOKUP(Table_1[[#This Row],[AÇÕES]],'Dados Status Invest STOCKS'!A4868:AD5483,27)),0)</f>
        <v>7.09</v>
      </c>
      <c r="O4882" s="66">
        <f>IFERROR(IF(Ações!$L4882="","",Ações!$K4882*Ações!$L4882),0)</f>
        <v>0</v>
      </c>
      <c r="P4882" s="67">
        <f t="shared" si="76"/>
        <v>0.06</v>
      </c>
      <c r="Q4882" s="67">
        <f>IFERROR(Ações!$O4882/Ações!$M4882,0)</f>
        <v>0</v>
      </c>
      <c r="R4882" s="67">
        <f>IFERROR(IF(Ações!$B4882="","",VLOOKUP(Table_1[[#This Row],[AÇÕES]],'Dados Status Invest STOCKS'!A4868:AD5483,18)/100),0)</f>
        <v>0.2072</v>
      </c>
      <c r="S4882" s="65">
        <f>IFERROR(IF(Ações!$B4882="","",VLOOKUP(Table_1[[#This Row],[AÇÕES]],'Dados Status Invest STOCKS'!A4868:AD5483,25)/100),0)</f>
        <v>0.29770000000000002</v>
      </c>
      <c r="T4882" s="67">
        <f>(1-Ações!$Q4882)*Ações!$R4882</f>
        <v>0.2072</v>
      </c>
      <c r="U4882" s="68">
        <f>IF(Ações!$S4882=0,Ações!$T4882,IF(Ações!$T4882=0,Ações!$S4882,AVERAGE(Ações!$S4882,Ações!$T4882)))</f>
        <v>0.25245000000000001</v>
      </c>
    </row>
    <row r="4883" spans="2:21" ht="15" customHeight="1" x14ac:dyDescent="0.2">
      <c r="B4883" s="63" t="str">
        <f>IFERROR('Dados Status Invest STOCKS'!A4870,"-")</f>
        <v>VIR</v>
      </c>
      <c r="C4883" s="45">
        <f>IFERROR((Ações!$D4883-Ações!$K4883)/Ações!$D4883,0)</f>
        <v>0</v>
      </c>
      <c r="D4883" s="46">
        <f>(Ações!$O4883)/0.06</f>
        <v>0</v>
      </c>
      <c r="E4883" s="47">
        <f>IFERROR((Ações!$F4883-Ações!$K4883)/Ações!$F4883,0)</f>
        <v>0</v>
      </c>
      <c r="F4883" s="46" t="str">
        <f>IF(OR(Ações!$N4883&lt;0,Ações!$M4883&lt;0),"",(22.5*Ações!$M4883*Ações!$N4883)^0.5)</f>
        <v/>
      </c>
      <c r="G4883" s="47">
        <f>IFERROR((Ações!$H4883-Ações!$K4883)/Ações!$H4883,0)</f>
        <v>0</v>
      </c>
      <c r="H4883" s="48">
        <f>IFERROR(Ações!$I4883/(Ações!$P4883-Table_1[[#This Row],[CAGR LUCRO 5A]]),0)</f>
        <v>0</v>
      </c>
      <c r="I4883" s="48">
        <f>IF(Ações!$S4883&lt;0,"",Ações!$O4883*(1+Ações!$S4883))</f>
        <v>0</v>
      </c>
      <c r="J4883" s="49">
        <f>IFERROR(IF(Ações!$B4883="","",(VLOOKUP(Table_1[[#This Row],[AÇÕES]],'Dados Status Invest STOCKS'!A4869:AD5484,4)/Table_1[[#This Row],[LPA]]))/100,0)</f>
        <v>0.5393589743589744</v>
      </c>
      <c r="K4883" s="64">
        <f>IFERROR(IF(Ações!$B4883="","",VLOOKUP(Table_1[[#This Row],[AÇÕES]],'Dados Status Invest STOCKS'!A4869:AD5484,2)),0)</f>
        <v>32.880000000000003</v>
      </c>
      <c r="L4883" s="65">
        <f>IFERROR(IF(Ações!$B4883="","",VLOOKUP(Table_1[[#This Row],[AÇÕES]],'Dados Status Invest STOCKS'!A4869:AD5484,3)/100),0)</f>
        <v>0</v>
      </c>
      <c r="M4883" s="66">
        <f>IFERROR(IF(Ações!$B4883="","",VLOOKUP(Table_1[[#This Row],[AÇÕES]],'Dados Status Invest STOCKS'!A4869:AD5484,28)),0)</f>
        <v>-0.78</v>
      </c>
      <c r="N4883" s="66">
        <f>IFERROR(IF(Ações!$B4883="","",VLOOKUP(Table_1[[#This Row],[AÇÕES]],'Dados Status Invest STOCKS'!A4869:AD5484,27)),0)</f>
        <v>6.7</v>
      </c>
      <c r="O4883" s="66">
        <f>IFERROR(IF(Ações!$L4883="","",Ações!$K4883*Ações!$L4883),0)</f>
        <v>0</v>
      </c>
      <c r="P4883" s="67">
        <f t="shared" si="76"/>
        <v>0.06</v>
      </c>
      <c r="Q4883" s="67">
        <f>IFERROR(Ações!$O4883/Ações!$M4883,0)</f>
        <v>0</v>
      </c>
      <c r="R4883" s="67">
        <f>IFERROR(IF(Ações!$B4883="","",VLOOKUP(Table_1[[#This Row],[AÇÕES]],'Dados Status Invest STOCKS'!A4869:AD5484,18)/100),0)</f>
        <v>-0.1168</v>
      </c>
      <c r="S4883" s="65">
        <f>IFERROR(IF(Ações!$B4883="","",VLOOKUP(Table_1[[#This Row],[AÇÕES]],'Dados Status Invest STOCKS'!A4869:AD5484,25)/100),0)</f>
        <v>0</v>
      </c>
      <c r="T4883" s="67">
        <f>(1-Ações!$Q4883)*Ações!$R4883</f>
        <v>-0.1168</v>
      </c>
      <c r="U4883" s="68">
        <f>IF(Ações!$S4883=0,Ações!$T4883,IF(Ações!$T4883=0,Ações!$S4883,AVERAGE(Ações!$S4883,Ações!$T4883)))</f>
        <v>-0.1168</v>
      </c>
    </row>
    <row r="4884" spans="2:21" ht="15" customHeight="1" x14ac:dyDescent="0.2">
      <c r="B4884" s="63" t="str">
        <f>IFERROR('Dados Status Invest STOCKS'!A4871,"-")</f>
        <v>VIRC</v>
      </c>
      <c r="C4884" s="45">
        <f>IFERROR((Ações!$D4884-Ações!$K4884)/Ações!$D4884,0)</f>
        <v>0</v>
      </c>
      <c r="D4884" s="46">
        <f>(Ações!$O4884)/0.06</f>
        <v>0</v>
      </c>
      <c r="E4884" s="47">
        <f>IFERROR((Ações!$F4884-Ações!$K4884)/Ações!$F4884,0)</f>
        <v>0</v>
      </c>
      <c r="F4884" s="46" t="str">
        <f>IF(OR(Ações!$N4884&lt;0,Ações!$M4884&lt;0),"",(22.5*Ações!$M4884*Ações!$N4884)^0.5)</f>
        <v/>
      </c>
      <c r="G4884" s="47">
        <f>IFERROR((Ações!$H4884-Ações!$K4884)/Ações!$H4884,0)</f>
        <v>0</v>
      </c>
      <c r="H4884" s="48">
        <f>IFERROR(Ações!$I4884/(Ações!$P4884-Table_1[[#This Row],[CAGR LUCRO 5A]]),0)</f>
        <v>0</v>
      </c>
      <c r="I4884" s="48">
        <f>IF(Ações!$S4884&lt;0,"",Ações!$O4884*(1+Ações!$S4884))</f>
        <v>0</v>
      </c>
      <c r="J4884" s="49">
        <f>IFERROR(IF(Ações!$B4884="","",(VLOOKUP(Table_1[[#This Row],[AÇÕES]],'Dados Status Invest STOCKS'!A4870:AD5485,4)/Table_1[[#This Row],[LPA]]))/100,0)</f>
        <v>0.41703703703703704</v>
      </c>
      <c r="K4884" s="64">
        <f>IFERROR(IF(Ações!$B4884="","",VLOOKUP(Table_1[[#This Row],[AÇÕES]],'Dados Status Invest STOCKS'!A4870:AD5485,2)),0)</f>
        <v>3.07</v>
      </c>
      <c r="L4884" s="65">
        <f>IFERROR(IF(Ações!$B4884="","",VLOOKUP(Table_1[[#This Row],[AÇÕES]],'Dados Status Invest STOCKS'!A4870:AD5485,3)/100),0)</f>
        <v>0</v>
      </c>
      <c r="M4884" s="66">
        <f>IFERROR(IF(Ações!$B4884="","",VLOOKUP(Table_1[[#This Row],[AÇÕES]],'Dados Status Invest STOCKS'!A4870:AD5485,28)),0)</f>
        <v>-0.27</v>
      </c>
      <c r="N4884" s="66">
        <f>IFERROR(IF(Ações!$B4884="","",VLOOKUP(Table_1[[#This Row],[AÇÕES]],'Dados Status Invest STOCKS'!A4870:AD5485,27)),0)</f>
        <v>3.67</v>
      </c>
      <c r="O4884" s="66">
        <f>IFERROR(IF(Ações!$L4884="","",Ações!$K4884*Ações!$L4884),0)</f>
        <v>0</v>
      </c>
      <c r="P4884" s="67">
        <f t="shared" si="76"/>
        <v>0.06</v>
      </c>
      <c r="Q4884" s="67">
        <f>IFERROR(Ações!$O4884/Ações!$M4884,0)</f>
        <v>0</v>
      </c>
      <c r="R4884" s="67">
        <f>IFERROR(IF(Ações!$B4884="","",VLOOKUP(Table_1[[#This Row],[AÇÕES]],'Dados Status Invest STOCKS'!A4870:AD5485,18)/100),0)</f>
        <v>-7.4299999999999991E-2</v>
      </c>
      <c r="S4884" s="65">
        <f>IFERROR(IF(Ações!$B4884="","",VLOOKUP(Table_1[[#This Row],[AÇÕES]],'Dados Status Invest STOCKS'!A4870:AD5485,25)/100),0)</f>
        <v>0</v>
      </c>
      <c r="T4884" s="67">
        <f>(1-Ações!$Q4884)*Ações!$R4884</f>
        <v>-7.4299999999999991E-2</v>
      </c>
      <c r="U4884" s="68">
        <f>IF(Ações!$S4884=0,Ações!$T4884,IF(Ações!$T4884=0,Ações!$S4884,AVERAGE(Ações!$S4884,Ações!$T4884)))</f>
        <v>-7.4299999999999991E-2</v>
      </c>
    </row>
    <row r="4885" spans="2:21" ht="15" customHeight="1" x14ac:dyDescent="0.2">
      <c r="B4885" s="63" t="str">
        <f>IFERROR('Dados Status Invest STOCKS'!A4872,"-")</f>
        <v>VIRI</v>
      </c>
      <c r="C4885" s="45">
        <f>IFERROR((Ações!$D4885-Ações!$K4885)/Ações!$D4885,0)</f>
        <v>0</v>
      </c>
      <c r="D4885" s="46">
        <f>(Ações!$O4885)/0.06</f>
        <v>0</v>
      </c>
      <c r="E4885" s="47">
        <f>IFERROR((Ações!$F4885-Ações!$K4885)/Ações!$F4885,0)</f>
        <v>0</v>
      </c>
      <c r="F4885" s="46" t="str">
        <f>IF(OR(Ações!$N4885&lt;0,Ações!$M4885&lt;0),"",(22.5*Ações!$M4885*Ações!$N4885)^0.5)</f>
        <v/>
      </c>
      <c r="G4885" s="47">
        <f>IFERROR((Ações!$H4885-Ações!$K4885)/Ações!$H4885,0)</f>
        <v>0</v>
      </c>
      <c r="H4885" s="48">
        <f>IFERROR(Ações!$I4885/(Ações!$P4885-Table_1[[#This Row],[CAGR LUCRO 5A]]),0)</f>
        <v>0</v>
      </c>
      <c r="I4885" s="48">
        <f>IF(Ações!$S4885&lt;0,"",Ações!$O4885*(1+Ações!$S4885))</f>
        <v>0</v>
      </c>
      <c r="J4885" s="49">
        <f>IFERROR(IF(Ações!$B4885="","",(VLOOKUP(Table_1[[#This Row],[AÇÕES]],'Dados Status Invest STOCKS'!A4871:AD5486,4)/Table_1[[#This Row],[LPA]]))/100,0)</f>
        <v>1.3069767441860464E-2</v>
      </c>
      <c r="K4885" s="64">
        <f>IFERROR(IF(Ações!$B4885="","",VLOOKUP(Table_1[[#This Row],[AÇÕES]],'Dados Status Invest STOCKS'!A4871:AD5486,2)),0)</f>
        <v>6.05</v>
      </c>
      <c r="L4885" s="65">
        <f>IFERROR(IF(Ações!$B4885="","",VLOOKUP(Table_1[[#This Row],[AÇÕES]],'Dados Status Invest STOCKS'!A4871:AD5486,3)/100),0)</f>
        <v>0</v>
      </c>
      <c r="M4885" s="66">
        <f>IFERROR(IF(Ações!$B4885="","",VLOOKUP(Table_1[[#This Row],[AÇÕES]],'Dados Status Invest STOCKS'!A4871:AD5486,28)),0)</f>
        <v>-2.15</v>
      </c>
      <c r="N4885" s="66">
        <f>IFERROR(IF(Ações!$B4885="","",VLOOKUP(Table_1[[#This Row],[AÇÕES]],'Dados Status Invest STOCKS'!A4871:AD5486,27)),0)</f>
        <v>2.27</v>
      </c>
      <c r="O4885" s="66">
        <f>IFERROR(IF(Ações!$L4885="","",Ações!$K4885*Ações!$L4885),0)</f>
        <v>0</v>
      </c>
      <c r="P4885" s="67">
        <f t="shared" si="76"/>
        <v>0.06</v>
      </c>
      <c r="Q4885" s="67">
        <f>IFERROR(Ações!$O4885/Ações!$M4885,0)</f>
        <v>0</v>
      </c>
      <c r="R4885" s="67">
        <f>IFERROR(IF(Ações!$B4885="","",VLOOKUP(Table_1[[#This Row],[AÇÕES]],'Dados Status Invest STOCKS'!A4871:AD5486,18)/100),0)</f>
        <v>-0.95069999999999988</v>
      </c>
      <c r="S4885" s="65">
        <f>IFERROR(IF(Ações!$B4885="","",VLOOKUP(Table_1[[#This Row],[AÇÕES]],'Dados Status Invest STOCKS'!A4871:AD5486,25)/100),0)</f>
        <v>0</v>
      </c>
      <c r="T4885" s="67">
        <f>(1-Ações!$Q4885)*Ações!$R4885</f>
        <v>-0.95069999999999988</v>
      </c>
      <c r="U4885" s="68">
        <f>IF(Ações!$S4885=0,Ações!$T4885,IF(Ações!$T4885=0,Ações!$S4885,AVERAGE(Ações!$S4885,Ações!$T4885)))</f>
        <v>-0.95069999999999988</v>
      </c>
    </row>
    <row r="4886" spans="2:21" ht="15" customHeight="1" x14ac:dyDescent="0.2">
      <c r="B4886" s="63" t="str">
        <f>IFERROR('Dados Status Invest STOCKS'!A4873,"-")</f>
        <v>VIRT</v>
      </c>
      <c r="C4886" s="45">
        <f>IFERROR((Ações!$D4886-Ações!$K4886)/Ações!$D4886,0)</f>
        <v>-0.79640718562874269</v>
      </c>
      <c r="D4886" s="46">
        <f>(Ações!$O4886)/0.06</f>
        <v>16.009733333333333</v>
      </c>
      <c r="E4886" s="47">
        <f>IFERROR((Ações!$F4886-Ações!$K4886)/Ações!$F4886,0)</f>
        <v>0.19769403397039331</v>
      </c>
      <c r="F4886" s="46">
        <f>IF(OR(Ações!$N4886&lt;0,Ações!$M4886&lt;0),"",(22.5*Ações!$M4886*Ações!$N4886)^0.5)</f>
        <v>35.846673485834081</v>
      </c>
      <c r="G4886" s="47">
        <f>IFERROR((Ações!$H4886-Ações!$K4886)/Ações!$H4886,0)</f>
        <v>14.979283436747512</v>
      </c>
      <c r="H4886" s="48">
        <f>IFERROR(Ações!$I4886/(Ações!$P4886-Table_1[[#This Row],[CAGR LUCRO 5A]]),0)</f>
        <v>-2.057330057733735</v>
      </c>
      <c r="I4886" s="48">
        <f>IF(Ações!$S4886&lt;0,"",Ações!$O4886*(1+Ações!$S4886))</f>
        <v>1.9100252255999999</v>
      </c>
      <c r="J4886" s="49">
        <f>IFERROR(IF(Ações!$B4886="","",(VLOOKUP(Table_1[[#This Row],[AÇÕES]],'Dados Status Invest STOCKS'!A4872:AD5487,4)/Table_1[[#This Row],[LPA]]))/100,0)</f>
        <v>1.5416666666666665E-2</v>
      </c>
      <c r="K4886" s="64">
        <f>IFERROR(IF(Ações!$B4886="","",VLOOKUP(Table_1[[#This Row],[AÇÕES]],'Dados Status Invest STOCKS'!A4872:AD5487,2)),0)</f>
        <v>28.76</v>
      </c>
      <c r="L4886" s="65">
        <f>IFERROR(IF(Ações!$B4886="","",VLOOKUP(Table_1[[#This Row],[AÇÕES]],'Dados Status Invest STOCKS'!A4872:AD5487,3)/100),0)</f>
        <v>3.3399999999999999E-2</v>
      </c>
      <c r="M4886" s="66">
        <f>IFERROR(IF(Ações!$B4886="","",VLOOKUP(Table_1[[#This Row],[AÇÕES]],'Dados Status Invest STOCKS'!A4872:AD5487,28)),0)</f>
        <v>4.32</v>
      </c>
      <c r="N4886" s="66">
        <f>IFERROR(IF(Ações!$B4886="","",VLOOKUP(Table_1[[#This Row],[AÇÕES]],'Dados Status Invest STOCKS'!A4872:AD5487,27)),0)</f>
        <v>13.22</v>
      </c>
      <c r="O4886" s="66">
        <f>IFERROR(IF(Ações!$L4886="","",Ações!$K4886*Ações!$L4886),0)</f>
        <v>0.96058399999999999</v>
      </c>
      <c r="P4886" s="67">
        <f t="shared" si="76"/>
        <v>0.06</v>
      </c>
      <c r="Q4886" s="67">
        <f>IFERROR(Ações!$O4886/Ações!$M4886,0)</f>
        <v>0.22235740740740739</v>
      </c>
      <c r="R4886" s="67">
        <f>IFERROR(IF(Ações!$B4886="","",VLOOKUP(Table_1[[#This Row],[AÇÕES]],'Dados Status Invest STOCKS'!A4872:AD5487,18)/100),0)</f>
        <v>0.32659999999999995</v>
      </c>
      <c r="S4886" s="65">
        <f>IFERROR(IF(Ações!$B4886="","",VLOOKUP(Table_1[[#This Row],[AÇÕES]],'Dados Status Invest STOCKS'!A4872:AD5487,25)/100),0)</f>
        <v>0.98840000000000006</v>
      </c>
      <c r="T4886" s="67">
        <f>(1-Ações!$Q4886)*Ações!$R4886</f>
        <v>0.25397807074074069</v>
      </c>
      <c r="U4886" s="68">
        <f>IF(Ações!$S4886=0,Ações!$T4886,IF(Ações!$T4886=0,Ações!$S4886,AVERAGE(Ações!$S4886,Ações!$T4886)))</f>
        <v>0.6211890353703704</v>
      </c>
    </row>
    <row r="4887" spans="2:21" ht="15" customHeight="1" x14ac:dyDescent="0.2">
      <c r="B4887" s="63" t="str">
        <f>IFERROR('Dados Status Invest STOCKS'!A4874,"-")</f>
        <v>VISL</v>
      </c>
      <c r="C4887" s="45">
        <f>IFERROR((Ações!$D4887-Ações!$K4887)/Ações!$D4887,0)</f>
        <v>0</v>
      </c>
      <c r="D4887" s="46">
        <f>(Ações!$O4887)/0.06</f>
        <v>0</v>
      </c>
      <c r="E4887" s="47">
        <f>IFERROR((Ações!$F4887-Ações!$K4887)/Ações!$F4887,0)</f>
        <v>0</v>
      </c>
      <c r="F4887" s="46" t="str">
        <f>IF(OR(Ações!$N4887&lt;0,Ações!$M4887&lt;0),"",(22.5*Ações!$M4887*Ações!$N4887)^0.5)</f>
        <v/>
      </c>
      <c r="G4887" s="47">
        <f>IFERROR((Ações!$H4887-Ações!$K4887)/Ações!$H4887,0)</f>
        <v>0</v>
      </c>
      <c r="H4887" s="48">
        <f>IFERROR(Ações!$I4887/(Ações!$P4887-Table_1[[#This Row],[CAGR LUCRO 5A]]),0)</f>
        <v>0</v>
      </c>
      <c r="I4887" s="48">
        <f>IF(Ações!$S4887&lt;0,"",Ações!$O4887*(1+Ações!$S4887))</f>
        <v>0</v>
      </c>
      <c r="J4887" s="49">
        <f>IFERROR(IF(Ações!$B4887="","",(VLOOKUP(Table_1[[#This Row],[AÇÕES]],'Dados Status Invest STOCKS'!A4873:AD5488,4)/Table_1[[#This Row],[LPA]]))/100,0)</f>
        <v>0.12740740740740741</v>
      </c>
      <c r="K4887" s="64">
        <f>IFERROR(IF(Ações!$B4887="","",VLOOKUP(Table_1[[#This Row],[AÇÕES]],'Dados Status Invest STOCKS'!A4873:AD5488,2)),0)</f>
        <v>0.93</v>
      </c>
      <c r="L4887" s="65">
        <f>IFERROR(IF(Ações!$B4887="","",VLOOKUP(Table_1[[#This Row],[AÇÕES]],'Dados Status Invest STOCKS'!A4873:AD5488,3)/100),0)</f>
        <v>0</v>
      </c>
      <c r="M4887" s="66">
        <f>IFERROR(IF(Ações!$B4887="","",VLOOKUP(Table_1[[#This Row],[AÇÕES]],'Dados Status Invest STOCKS'!A4873:AD5488,28)),0)</f>
        <v>-0.27</v>
      </c>
      <c r="N4887" s="66">
        <f>IFERROR(IF(Ações!$B4887="","",VLOOKUP(Table_1[[#This Row],[AÇÕES]],'Dados Status Invest STOCKS'!A4873:AD5488,27)),0)</f>
        <v>1.45</v>
      </c>
      <c r="O4887" s="66">
        <f>IFERROR(IF(Ações!$L4887="","",Ações!$K4887*Ações!$L4887),0)</f>
        <v>0</v>
      </c>
      <c r="P4887" s="67">
        <f t="shared" si="76"/>
        <v>0.06</v>
      </c>
      <c r="Q4887" s="67">
        <f>IFERROR(Ações!$O4887/Ações!$M4887,0)</f>
        <v>0</v>
      </c>
      <c r="R4887" s="67">
        <f>IFERROR(IF(Ações!$B4887="","",VLOOKUP(Table_1[[#This Row],[AÇÕES]],'Dados Status Invest STOCKS'!A4873:AD5488,18)/100),0)</f>
        <v>-0.1865</v>
      </c>
      <c r="S4887" s="65">
        <f>IFERROR(IF(Ações!$B4887="","",VLOOKUP(Table_1[[#This Row],[AÇÕES]],'Dados Status Invest STOCKS'!A4873:AD5488,25)/100),0)</f>
        <v>0</v>
      </c>
      <c r="T4887" s="67">
        <f>(1-Ações!$Q4887)*Ações!$R4887</f>
        <v>-0.1865</v>
      </c>
      <c r="U4887" s="68">
        <f>IF(Ações!$S4887=0,Ações!$T4887,IF(Ações!$T4887=0,Ações!$S4887,AVERAGE(Ações!$S4887,Ações!$T4887)))</f>
        <v>-0.1865</v>
      </c>
    </row>
    <row r="4888" spans="2:21" ht="15" customHeight="1" x14ac:dyDescent="0.2">
      <c r="B4888" s="63" t="str">
        <f>IFERROR('Dados Status Invest STOCKS'!A4875,"-")</f>
        <v>VIST</v>
      </c>
      <c r="C4888" s="45">
        <f>IFERROR((Ações!$D4888-Ações!$K4888)/Ações!$D4888,0)</f>
        <v>0</v>
      </c>
      <c r="D4888" s="46">
        <f>(Ações!$O4888)/0.06</f>
        <v>0</v>
      </c>
      <c r="E4888" s="47">
        <f>IFERROR((Ações!$F4888-Ações!$K4888)/Ações!$F4888,0)</f>
        <v>0</v>
      </c>
      <c r="F4888" s="46" t="str">
        <f>IF(OR(Ações!$N4888&lt;0,Ações!$M4888&lt;0),"",(22.5*Ações!$M4888*Ações!$N4888)^0.5)</f>
        <v/>
      </c>
      <c r="G4888" s="47">
        <f>IFERROR((Ações!$H4888-Ações!$K4888)/Ações!$H4888,0)</f>
        <v>0</v>
      </c>
      <c r="H4888" s="48">
        <f>IFERROR(Ações!$I4888/(Ações!$P4888-Table_1[[#This Row],[CAGR LUCRO 5A]]),0)</f>
        <v>0</v>
      </c>
      <c r="I4888" s="48">
        <f>IF(Ações!$S4888&lt;0,"",Ações!$O4888*(1+Ações!$S4888))</f>
        <v>0</v>
      </c>
      <c r="J4888" s="49">
        <f>IFERROR(IF(Ações!$B4888="","",(VLOOKUP(Table_1[[#This Row],[AÇÕES]],'Dados Status Invest STOCKS'!A4874:AD5489,4)/Table_1[[#This Row],[LPA]]))/100,0)</f>
        <v>0.41333333333333333</v>
      </c>
      <c r="K4888" s="64">
        <f>IFERROR(IF(Ações!$B4888="","",VLOOKUP(Table_1[[#This Row],[AÇÕES]],'Dados Status Invest STOCKS'!A4874:AD5489,2)),0)</f>
        <v>5.36</v>
      </c>
      <c r="L4888" s="65">
        <f>IFERROR(IF(Ações!$B4888="","",VLOOKUP(Table_1[[#This Row],[AÇÕES]],'Dados Status Invest STOCKS'!A4874:AD5489,3)/100),0)</f>
        <v>0</v>
      </c>
      <c r="M4888" s="66">
        <f>IFERROR(IF(Ações!$B4888="","",VLOOKUP(Table_1[[#This Row],[AÇÕES]],'Dados Status Invest STOCKS'!A4874:AD5489,28)),0)</f>
        <v>-0.36</v>
      </c>
      <c r="N4888" s="66">
        <f>IFERROR(IF(Ações!$B4888="","",VLOOKUP(Table_1[[#This Row],[AÇÕES]],'Dados Status Invest STOCKS'!A4874:AD5489,27)),0)</f>
        <v>5.9</v>
      </c>
      <c r="O4888" s="66">
        <f>IFERROR(IF(Ações!$L4888="","",Ações!$K4888*Ações!$L4888),0)</f>
        <v>0</v>
      </c>
      <c r="P4888" s="67">
        <f t="shared" si="76"/>
        <v>0.06</v>
      </c>
      <c r="Q4888" s="67">
        <f>IFERROR(Ações!$O4888/Ações!$M4888,0)</f>
        <v>0</v>
      </c>
      <c r="R4888" s="67">
        <f>IFERROR(IF(Ações!$B4888="","",VLOOKUP(Table_1[[#This Row],[AÇÕES]],'Dados Status Invest STOCKS'!A4874:AD5489,18)/100),0)</f>
        <v>-6.0999999999999999E-2</v>
      </c>
      <c r="S4888" s="65">
        <f>IFERROR(IF(Ações!$B4888="","",VLOOKUP(Table_1[[#This Row],[AÇÕES]],'Dados Status Invest STOCKS'!A4874:AD5489,25)/100),0)</f>
        <v>0</v>
      </c>
      <c r="T4888" s="67">
        <f>(1-Ações!$Q4888)*Ações!$R4888</f>
        <v>-6.0999999999999999E-2</v>
      </c>
      <c r="U4888" s="68">
        <f>IF(Ações!$S4888=0,Ações!$T4888,IF(Ações!$T4888=0,Ações!$S4888,AVERAGE(Ações!$S4888,Ações!$T4888)))</f>
        <v>-6.0999999999999999E-2</v>
      </c>
    </row>
    <row r="4889" spans="2:21" ht="15" customHeight="1" x14ac:dyDescent="0.2">
      <c r="B4889" s="63" t="str">
        <f>IFERROR('Dados Status Invest STOCKS'!A4876,"-")</f>
        <v>VITL</v>
      </c>
      <c r="C4889" s="45">
        <f>IFERROR((Ações!$D4889-Ações!$K4889)/Ações!$D4889,0)</f>
        <v>0</v>
      </c>
      <c r="D4889" s="46">
        <f>(Ações!$O4889)/0.06</f>
        <v>0</v>
      </c>
      <c r="E4889" s="47">
        <f>IFERROR((Ações!$F4889-Ações!$K4889)/Ações!$F4889,0)</f>
        <v>-4.0301198060441754</v>
      </c>
      <c r="F4889" s="46">
        <f>IF(OR(Ações!$N4889&lt;0,Ações!$M4889&lt;0),"",(22.5*Ações!$M4889*Ações!$N4889)^0.5)</f>
        <v>3.3339166156339304</v>
      </c>
      <c r="G4889" s="47">
        <f>IFERROR((Ações!$H4889-Ações!$K4889)/Ações!$H4889,0)</f>
        <v>0</v>
      </c>
      <c r="H4889" s="48">
        <f>IFERROR(Ações!$I4889/(Ações!$P4889-Table_1[[#This Row],[CAGR LUCRO 5A]]),0)</f>
        <v>0</v>
      </c>
      <c r="I4889" s="48">
        <f>IF(Ações!$S4889&lt;0,"",Ações!$O4889*(1+Ações!$S4889))</f>
        <v>0</v>
      </c>
      <c r="J4889" s="49">
        <f>IFERROR(IF(Ações!$B4889="","",(VLOOKUP(Table_1[[#This Row],[AÇÕES]],'Dados Status Invest STOCKS'!A4875:AD5490,4)/Table_1[[#This Row],[LPA]]))/100,0)</f>
        <v>9.8115384615384613</v>
      </c>
      <c r="K4889" s="64">
        <f>IFERROR(IF(Ações!$B4889="","",VLOOKUP(Table_1[[#This Row],[AÇÕES]],'Dados Status Invest STOCKS'!A4875:AD5490,2)),0)</f>
        <v>16.77</v>
      </c>
      <c r="L4889" s="65">
        <f>IFERROR(IF(Ações!$B4889="","",VLOOKUP(Table_1[[#This Row],[AÇÕES]],'Dados Status Invest STOCKS'!A4875:AD5490,3)/100),0)</f>
        <v>0</v>
      </c>
      <c r="M4889" s="66">
        <f>IFERROR(IF(Ações!$B4889="","",VLOOKUP(Table_1[[#This Row],[AÇÕES]],'Dados Status Invest STOCKS'!A4875:AD5490,28)),0)</f>
        <v>0.13</v>
      </c>
      <c r="N4889" s="66">
        <f>IFERROR(IF(Ações!$B4889="","",VLOOKUP(Table_1[[#This Row],[AÇÕES]],'Dados Status Invest STOCKS'!A4875:AD5490,27)),0)</f>
        <v>3.8</v>
      </c>
      <c r="O4889" s="66">
        <f>IFERROR(IF(Ações!$L4889="","",Ações!$K4889*Ações!$L4889),0)</f>
        <v>0</v>
      </c>
      <c r="P4889" s="67">
        <f t="shared" si="76"/>
        <v>0.06</v>
      </c>
      <c r="Q4889" s="67">
        <f>IFERROR(Ações!$O4889/Ações!$M4889,0)</f>
        <v>0</v>
      </c>
      <c r="R4889" s="67">
        <f>IFERROR(IF(Ações!$B4889="","",VLOOKUP(Table_1[[#This Row],[AÇÕES]],'Dados Status Invest STOCKS'!A4875:AD5490,18)/100),0)</f>
        <v>3.4500000000000003E-2</v>
      </c>
      <c r="S4889" s="65">
        <f>IFERROR(IF(Ações!$B4889="","",VLOOKUP(Table_1[[#This Row],[AÇÕES]],'Dados Status Invest STOCKS'!A4875:AD5490,25)/100),0)</f>
        <v>0</v>
      </c>
      <c r="T4889" s="67">
        <f>(1-Ações!$Q4889)*Ações!$R4889</f>
        <v>3.4500000000000003E-2</v>
      </c>
      <c r="U4889" s="68">
        <f>IF(Ações!$S4889=0,Ações!$T4889,IF(Ações!$T4889=0,Ações!$S4889,AVERAGE(Ações!$S4889,Ações!$T4889)))</f>
        <v>3.4500000000000003E-2</v>
      </c>
    </row>
    <row r="4890" spans="2:21" ht="15" customHeight="1" x14ac:dyDescent="0.2">
      <c r="B4890" s="63" t="str">
        <f>IFERROR('Dados Status Invest STOCKS'!A4877,"-")</f>
        <v>VIV</v>
      </c>
      <c r="C4890" s="45">
        <f>IFERROR((Ações!$D4890-Ações!$K4890)/Ações!$D4890,0)</f>
        <v>-0.44578313253012025</v>
      </c>
      <c r="D4890" s="46">
        <f>(Ações!$O4890)/0.06</f>
        <v>6.0659166666666673</v>
      </c>
      <c r="E4890" s="47">
        <f>IFERROR((Ações!$F4890-Ações!$K4890)/Ações!$F4890,0)</f>
        <v>8.4937924201346909E-2</v>
      </c>
      <c r="F4890" s="46">
        <f>IF(OR(Ações!$N4890&lt;0,Ações!$M4890&lt;0),"",(22.5*Ações!$M4890*Ações!$N4890)^0.5)</f>
        <v>9.584049248621378</v>
      </c>
      <c r="G4890" s="47">
        <f>IFERROR((Ações!$H4890-Ações!$K4890)/Ações!$H4890,0)</f>
        <v>0</v>
      </c>
      <c r="H4890" s="48">
        <f>IFERROR(Ações!$I4890/(Ações!$P4890-Table_1[[#This Row],[CAGR LUCRO 5A]]),0)</f>
        <v>0</v>
      </c>
      <c r="I4890" s="48" t="str">
        <f>IF(Ações!$S4890&lt;0,"",Ações!$O4890*(1+Ações!$S4890))</f>
        <v/>
      </c>
      <c r="J4890" s="49">
        <f>IFERROR(IF(Ações!$B4890="","",(VLOOKUP(Table_1[[#This Row],[AÇÕES]],'Dados Status Invest STOCKS'!A4876:AD5491,4)/Table_1[[#This Row],[LPA]]))/100,0)</f>
        <v>0.22063492063492063</v>
      </c>
      <c r="K4890" s="64">
        <f>IFERROR(IF(Ações!$B4890="","",VLOOKUP(Table_1[[#This Row],[AÇÕES]],'Dados Status Invest STOCKS'!A4876:AD5491,2)),0)</f>
        <v>8.77</v>
      </c>
      <c r="L4890" s="65">
        <f>IFERROR(IF(Ações!$B4890="","",VLOOKUP(Table_1[[#This Row],[AÇÕES]],'Dados Status Invest STOCKS'!A4876:AD5491,3)/100),0)</f>
        <v>4.1500000000000002E-2</v>
      </c>
      <c r="M4890" s="66">
        <f>IFERROR(IF(Ações!$B4890="","",VLOOKUP(Table_1[[#This Row],[AÇÕES]],'Dados Status Invest STOCKS'!A4876:AD5491,28)),0)</f>
        <v>0.63</v>
      </c>
      <c r="N4890" s="66">
        <f>IFERROR(IF(Ações!$B4890="","",VLOOKUP(Table_1[[#This Row],[AÇÕES]],'Dados Status Invest STOCKS'!A4876:AD5491,27)),0)</f>
        <v>6.48</v>
      </c>
      <c r="O4890" s="66">
        <f>IFERROR(IF(Ações!$L4890="","",Ações!$K4890*Ações!$L4890),0)</f>
        <v>0.36395500000000003</v>
      </c>
      <c r="P4890" s="67">
        <f t="shared" si="76"/>
        <v>0.06</v>
      </c>
      <c r="Q4890" s="67">
        <f>IFERROR(Ações!$O4890/Ações!$M4890,0)</f>
        <v>0.57770634920634922</v>
      </c>
      <c r="R4890" s="67">
        <f>IFERROR(IF(Ações!$B4890="","",VLOOKUP(Table_1[[#This Row],[AÇÕES]],'Dados Status Invest STOCKS'!A4876:AD5491,18)/100),0)</f>
        <v>9.7500000000000003E-2</v>
      </c>
      <c r="S4890" s="65">
        <f>IFERROR(IF(Ações!$B4890="","",VLOOKUP(Table_1[[#This Row],[AÇÕES]],'Dados Status Invest STOCKS'!A4876:AD5491,25)/100),0)</f>
        <v>-5.21E-2</v>
      </c>
      <c r="T4890" s="67">
        <f>(1-Ações!$Q4890)*Ações!$R4890</f>
        <v>4.1173630952380955E-2</v>
      </c>
      <c r="U4890" s="68">
        <f>IF(Ações!$S4890=0,Ações!$T4890,IF(Ações!$T4890=0,Ações!$S4890,AVERAGE(Ações!$S4890,Ações!$T4890)))</f>
        <v>-5.4631845238095229E-3</v>
      </c>
    </row>
    <row r="4891" spans="2:21" ht="15" customHeight="1" x14ac:dyDescent="0.2">
      <c r="B4891" s="63" t="str">
        <f>IFERROR('Dados Status Invest STOCKS'!A4878,"-")</f>
        <v>VIVE</v>
      </c>
      <c r="C4891" s="45">
        <f>IFERROR((Ações!$D4891-Ações!$K4891)/Ações!$D4891,0)</f>
        <v>0</v>
      </c>
      <c r="D4891" s="46">
        <f>(Ações!$O4891)/0.06</f>
        <v>0</v>
      </c>
      <c r="E4891" s="47">
        <f>IFERROR((Ações!$F4891-Ações!$K4891)/Ações!$F4891,0)</f>
        <v>0</v>
      </c>
      <c r="F4891" s="46" t="str">
        <f>IF(OR(Ações!$N4891&lt;0,Ações!$M4891&lt;0),"",(22.5*Ações!$M4891*Ações!$N4891)^0.5)</f>
        <v/>
      </c>
      <c r="G4891" s="47">
        <f>IFERROR((Ações!$H4891-Ações!$K4891)/Ações!$H4891,0)</f>
        <v>0</v>
      </c>
      <c r="H4891" s="48">
        <f>IFERROR(Ações!$I4891/(Ações!$P4891-Table_1[[#This Row],[CAGR LUCRO 5A]]),0)</f>
        <v>0</v>
      </c>
      <c r="I4891" s="48">
        <f>IF(Ações!$S4891&lt;0,"",Ações!$O4891*(1+Ações!$S4891))</f>
        <v>0</v>
      </c>
      <c r="J4891" s="49">
        <f>IFERROR(IF(Ações!$B4891="","",(VLOOKUP(Table_1[[#This Row],[AÇÕES]],'Dados Status Invest STOCKS'!A4877:AD5492,4)/Table_1[[#This Row],[LPA]]))/100,0)</f>
        <v>2.538860103626943E-3</v>
      </c>
      <c r="K4891" s="64">
        <f>IFERROR(IF(Ações!$B4891="","",VLOOKUP(Table_1[[#This Row],[AÇÕES]],'Dados Status Invest STOCKS'!A4877:AD5492,2)),0)</f>
        <v>0.94</v>
      </c>
      <c r="L4891" s="65">
        <f>IFERROR(IF(Ações!$B4891="","",VLOOKUP(Table_1[[#This Row],[AÇÕES]],'Dados Status Invest STOCKS'!A4877:AD5492,3)/100),0)</f>
        <v>0</v>
      </c>
      <c r="M4891" s="66">
        <f>IFERROR(IF(Ações!$B4891="","",VLOOKUP(Table_1[[#This Row],[AÇÕES]],'Dados Status Invest STOCKS'!A4877:AD5492,28)),0)</f>
        <v>-1.93</v>
      </c>
      <c r="N4891" s="66">
        <f>IFERROR(IF(Ações!$B4891="","",VLOOKUP(Table_1[[#This Row],[AÇÕES]],'Dados Status Invest STOCKS'!A4877:AD5492,27)),0)</f>
        <v>1.92</v>
      </c>
      <c r="O4891" s="66">
        <f>IFERROR(IF(Ações!$L4891="","",Ações!$K4891*Ações!$L4891),0)</f>
        <v>0</v>
      </c>
      <c r="P4891" s="67">
        <f t="shared" si="76"/>
        <v>0.06</v>
      </c>
      <c r="Q4891" s="67">
        <f>IFERROR(Ações!$O4891/Ações!$M4891,0)</f>
        <v>0</v>
      </c>
      <c r="R4891" s="67">
        <f>IFERROR(IF(Ações!$B4891="","",VLOOKUP(Table_1[[#This Row],[AÇÕES]],'Dados Status Invest STOCKS'!A4877:AD5492,18)/100),0)</f>
        <v>-1.0044</v>
      </c>
      <c r="S4891" s="65">
        <f>IFERROR(IF(Ações!$B4891="","",VLOOKUP(Table_1[[#This Row],[AÇÕES]],'Dados Status Invest STOCKS'!A4877:AD5492,25)/100),0)</f>
        <v>0</v>
      </c>
      <c r="T4891" s="67">
        <f>(1-Ações!$Q4891)*Ações!$R4891</f>
        <v>-1.0044</v>
      </c>
      <c r="U4891" s="68">
        <f>IF(Ações!$S4891=0,Ações!$T4891,IF(Ações!$T4891=0,Ações!$S4891,AVERAGE(Ações!$S4891,Ações!$T4891)))</f>
        <v>-1.0044</v>
      </c>
    </row>
    <row r="4892" spans="2:21" ht="15" customHeight="1" x14ac:dyDescent="0.2">
      <c r="B4892" s="63" t="str">
        <f>IFERROR('Dados Status Invest STOCKS'!A4879,"-")</f>
        <v>VIVO</v>
      </c>
      <c r="C4892" s="45">
        <f>IFERROR((Ações!$D4892-Ações!$K4892)/Ações!$D4892,0)</f>
        <v>0</v>
      </c>
      <c r="D4892" s="46">
        <f>(Ações!$O4892)/0.06</f>
        <v>0</v>
      </c>
      <c r="E4892" s="47">
        <f>IFERROR((Ações!$F4892-Ações!$K4892)/Ações!$F4892,0)</f>
        <v>-0.2520776625520274</v>
      </c>
      <c r="F4892" s="46">
        <f>IF(OR(Ações!$N4892&lt;0,Ações!$M4892&lt;0),"",(22.5*Ações!$M4892*Ações!$N4892)^0.5)</f>
        <v>16.764135826221406</v>
      </c>
      <c r="G4892" s="47">
        <f>IFERROR((Ações!$H4892-Ações!$K4892)/Ações!$H4892,0)</f>
        <v>0</v>
      </c>
      <c r="H4892" s="48">
        <f>IFERROR(Ações!$I4892/(Ações!$P4892-Table_1[[#This Row],[CAGR LUCRO 5A]]),0)</f>
        <v>0</v>
      </c>
      <c r="I4892" s="48">
        <f>IF(Ações!$S4892&lt;0,"",Ações!$O4892*(1+Ações!$S4892))</f>
        <v>0</v>
      </c>
      <c r="J4892" s="49">
        <f>IFERROR(IF(Ações!$B4892="","",(VLOOKUP(Table_1[[#This Row],[AÇÕES]],'Dados Status Invest STOCKS'!A4878:AD5493,4)/Table_1[[#This Row],[LPA]]))/100,0)</f>
        <v>7.7272727272727271E-2</v>
      </c>
      <c r="K4892" s="64">
        <f>IFERROR(IF(Ações!$B4892="","",VLOOKUP(Table_1[[#This Row],[AÇÕES]],'Dados Status Invest STOCKS'!A4878:AD5493,2)),0)</f>
        <v>20.99</v>
      </c>
      <c r="L4892" s="65">
        <f>IFERROR(IF(Ações!$B4892="","",VLOOKUP(Table_1[[#This Row],[AÇÕES]],'Dados Status Invest STOCKS'!A4878:AD5493,3)/100),0)</f>
        <v>0</v>
      </c>
      <c r="M4892" s="66">
        <f>IFERROR(IF(Ações!$B4892="","",VLOOKUP(Table_1[[#This Row],[AÇÕES]],'Dados Status Invest STOCKS'!A4878:AD5493,28)),0)</f>
        <v>1.65</v>
      </c>
      <c r="N4892" s="66">
        <f>IFERROR(IF(Ações!$B4892="","",VLOOKUP(Table_1[[#This Row],[AÇÕES]],'Dados Status Invest STOCKS'!A4878:AD5493,27)),0)</f>
        <v>7.57</v>
      </c>
      <c r="O4892" s="66">
        <f>IFERROR(IF(Ações!$L4892="","",Ações!$K4892*Ações!$L4892),0)</f>
        <v>0</v>
      </c>
      <c r="P4892" s="67">
        <f t="shared" si="76"/>
        <v>0.06</v>
      </c>
      <c r="Q4892" s="67">
        <f>IFERROR(Ações!$O4892/Ações!$M4892,0)</f>
        <v>0</v>
      </c>
      <c r="R4892" s="67">
        <f>IFERROR(IF(Ações!$B4892="","",VLOOKUP(Table_1[[#This Row],[AÇÕES]],'Dados Status Invest STOCKS'!A4878:AD5493,18)/100),0)</f>
        <v>0.2175</v>
      </c>
      <c r="S4892" s="65">
        <f>IFERROR(IF(Ações!$B4892="","",VLOOKUP(Table_1[[#This Row],[AÇÕES]],'Dados Status Invest STOCKS'!A4878:AD5493,25)/100),0)</f>
        <v>0.17249999999999999</v>
      </c>
      <c r="T4892" s="67">
        <f>(1-Ações!$Q4892)*Ações!$R4892</f>
        <v>0.2175</v>
      </c>
      <c r="U4892" s="68">
        <f>IF(Ações!$S4892=0,Ações!$T4892,IF(Ações!$T4892=0,Ações!$S4892,AVERAGE(Ações!$S4892,Ações!$T4892)))</f>
        <v>0.19500000000000001</v>
      </c>
    </row>
    <row r="4893" spans="2:21" ht="15" customHeight="1" x14ac:dyDescent="0.2">
      <c r="B4893" s="63" t="str">
        <f>IFERROR('Dados Status Invest STOCKS'!A4880,"-")</f>
        <v>VJET</v>
      </c>
      <c r="C4893" s="45">
        <f>IFERROR((Ações!$D4893-Ações!$K4893)/Ações!$D4893,0)</f>
        <v>0</v>
      </c>
      <c r="D4893" s="46">
        <f>(Ações!$O4893)/0.06</f>
        <v>0</v>
      </c>
      <c r="E4893" s="47">
        <f>IFERROR((Ações!$F4893-Ações!$K4893)/Ações!$F4893,0)</f>
        <v>0</v>
      </c>
      <c r="F4893" s="46" t="str">
        <f>IF(OR(Ações!$N4893&lt;0,Ações!$M4893&lt;0),"",(22.5*Ações!$M4893*Ações!$N4893)^0.5)</f>
        <v/>
      </c>
      <c r="G4893" s="47">
        <f>IFERROR((Ações!$H4893-Ações!$K4893)/Ações!$H4893,0)</f>
        <v>0</v>
      </c>
      <c r="H4893" s="48">
        <f>IFERROR(Ações!$I4893/(Ações!$P4893-Table_1[[#This Row],[CAGR LUCRO 5A]]),0)</f>
        <v>0</v>
      </c>
      <c r="I4893" s="48">
        <f>IF(Ações!$S4893&lt;0,"",Ações!$O4893*(1+Ações!$S4893))</f>
        <v>0</v>
      </c>
      <c r="J4893" s="49">
        <f>IFERROR(IF(Ações!$B4893="","",(VLOOKUP(Table_1[[#This Row],[AÇÕES]],'Dados Status Invest STOCKS'!A4879:AD5494,4)/Table_1[[#This Row],[LPA]]))/100,0)</f>
        <v>6.3448275862068972E-3</v>
      </c>
      <c r="K4893" s="64">
        <f>IFERROR(IF(Ações!$B4893="","",VLOOKUP(Table_1[[#This Row],[AÇÕES]],'Dados Status Invest STOCKS'!A4879:AD5494,2)),0)</f>
        <v>5.58</v>
      </c>
      <c r="L4893" s="65">
        <f>IFERROR(IF(Ações!$B4893="","",VLOOKUP(Table_1[[#This Row],[AÇÕES]],'Dados Status Invest STOCKS'!A4879:AD5494,3)/100),0)</f>
        <v>0</v>
      </c>
      <c r="M4893" s="66">
        <f>IFERROR(IF(Ações!$B4893="","",VLOOKUP(Table_1[[#This Row],[AÇÕES]],'Dados Status Invest STOCKS'!A4879:AD5494,28)),0)</f>
        <v>-2.9</v>
      </c>
      <c r="N4893" s="66">
        <f>IFERROR(IF(Ações!$B4893="","",VLOOKUP(Table_1[[#This Row],[AÇÕES]],'Dados Status Invest STOCKS'!A4879:AD5494,27)),0)</f>
        <v>4.26</v>
      </c>
      <c r="O4893" s="66">
        <f>IFERROR(IF(Ações!$L4893="","",Ações!$K4893*Ações!$L4893),0)</f>
        <v>0</v>
      </c>
      <c r="P4893" s="67">
        <f t="shared" si="76"/>
        <v>0.06</v>
      </c>
      <c r="Q4893" s="67">
        <f>IFERROR(Ações!$O4893/Ações!$M4893,0)</f>
        <v>0</v>
      </c>
      <c r="R4893" s="67">
        <f>IFERROR(IF(Ações!$B4893="","",VLOOKUP(Table_1[[#This Row],[AÇÕES]],'Dados Status Invest STOCKS'!A4879:AD5494,18)/100),0)</f>
        <v>-0.68010000000000004</v>
      </c>
      <c r="S4893" s="65">
        <f>IFERROR(IF(Ações!$B4893="","",VLOOKUP(Table_1[[#This Row],[AÇÕES]],'Dados Status Invest STOCKS'!A4879:AD5494,25)/100),0)</f>
        <v>0</v>
      </c>
      <c r="T4893" s="67">
        <f>(1-Ações!$Q4893)*Ações!$R4893</f>
        <v>-0.68010000000000004</v>
      </c>
      <c r="U4893" s="68">
        <f>IF(Ações!$S4893=0,Ações!$T4893,IF(Ações!$T4893=0,Ações!$S4893,AVERAGE(Ações!$S4893,Ações!$T4893)))</f>
        <v>-0.68010000000000004</v>
      </c>
    </row>
    <row r="4894" spans="2:21" ht="15" customHeight="1" x14ac:dyDescent="0.2">
      <c r="B4894" s="63" t="str">
        <f>IFERROR('Dados Status Invest STOCKS'!A4881,"-")</f>
        <v>VKTX</v>
      </c>
      <c r="C4894" s="45">
        <f>IFERROR((Ações!$D4894-Ações!$K4894)/Ações!$D4894,0)</f>
        <v>0</v>
      </c>
      <c r="D4894" s="46">
        <f>(Ações!$O4894)/0.06</f>
        <v>0</v>
      </c>
      <c r="E4894" s="47">
        <f>IFERROR((Ações!$F4894-Ações!$K4894)/Ações!$F4894,0)</f>
        <v>0</v>
      </c>
      <c r="F4894" s="46" t="str">
        <f>IF(OR(Ações!$N4894&lt;0,Ações!$M4894&lt;0),"",(22.5*Ações!$M4894*Ações!$N4894)^0.5)</f>
        <v/>
      </c>
      <c r="G4894" s="47">
        <f>IFERROR((Ações!$H4894-Ações!$K4894)/Ações!$H4894,0)</f>
        <v>0</v>
      </c>
      <c r="H4894" s="48">
        <f>IFERROR(Ações!$I4894/(Ações!$P4894-Table_1[[#This Row],[CAGR LUCRO 5A]]),0)</f>
        <v>0</v>
      </c>
      <c r="I4894" s="48">
        <f>IF(Ações!$S4894&lt;0,"",Ações!$O4894*(1+Ações!$S4894))</f>
        <v>0</v>
      </c>
      <c r="J4894" s="49">
        <f>IFERROR(IF(Ações!$B4894="","",(VLOOKUP(Table_1[[#This Row],[AÇÕES]],'Dados Status Invest STOCKS'!A4880:AD5495,4)/Table_1[[#This Row],[LPA]]))/100,0)</f>
        <v>7.8970588235294112E-2</v>
      </c>
      <c r="K4894" s="64">
        <f>IFERROR(IF(Ações!$B4894="","",VLOOKUP(Table_1[[#This Row],[AÇÕES]],'Dados Status Invest STOCKS'!A4880:AD5495,2)),0)</f>
        <v>3.56</v>
      </c>
      <c r="L4894" s="65">
        <f>IFERROR(IF(Ações!$B4894="","",VLOOKUP(Table_1[[#This Row],[AÇÕES]],'Dados Status Invest STOCKS'!A4880:AD5495,3)/100),0)</f>
        <v>0</v>
      </c>
      <c r="M4894" s="66">
        <f>IFERROR(IF(Ações!$B4894="","",VLOOKUP(Table_1[[#This Row],[AÇÕES]],'Dados Status Invest STOCKS'!A4880:AD5495,28)),0)</f>
        <v>-0.68</v>
      </c>
      <c r="N4894" s="66">
        <f>IFERROR(IF(Ações!$B4894="","",VLOOKUP(Table_1[[#This Row],[AÇÕES]],'Dados Status Invest STOCKS'!A4880:AD5495,27)),0)</f>
        <v>2.72</v>
      </c>
      <c r="O4894" s="66">
        <f>IFERROR(IF(Ações!$L4894="","",Ações!$K4894*Ações!$L4894),0)</f>
        <v>0</v>
      </c>
      <c r="P4894" s="67">
        <f t="shared" si="76"/>
        <v>0.06</v>
      </c>
      <c r="Q4894" s="67">
        <f>IFERROR(Ações!$O4894/Ações!$M4894,0)</f>
        <v>0</v>
      </c>
      <c r="R4894" s="67">
        <f>IFERROR(IF(Ações!$B4894="","",VLOOKUP(Table_1[[#This Row],[AÇÕES]],'Dados Status Invest STOCKS'!A4880:AD5495,18)/100),0)</f>
        <v>-0.25140000000000001</v>
      </c>
      <c r="S4894" s="65">
        <f>IFERROR(IF(Ações!$B4894="","",VLOOKUP(Table_1[[#This Row],[AÇÕES]],'Dados Status Invest STOCKS'!A4880:AD5495,25)/100),0)</f>
        <v>0</v>
      </c>
      <c r="T4894" s="67">
        <f>(1-Ações!$Q4894)*Ações!$R4894</f>
        <v>-0.25140000000000001</v>
      </c>
      <c r="U4894" s="68">
        <f>IF(Ações!$S4894=0,Ações!$T4894,IF(Ações!$T4894=0,Ações!$S4894,AVERAGE(Ações!$S4894,Ações!$T4894)))</f>
        <v>-0.25140000000000001</v>
      </c>
    </row>
    <row r="4895" spans="2:21" ht="15" customHeight="1" x14ac:dyDescent="0.2">
      <c r="B4895" s="63" t="str">
        <f>IFERROR('Dados Status Invest STOCKS'!A4882,"-")</f>
        <v>VKTXW</v>
      </c>
      <c r="C4895" s="45">
        <f>IFERROR((Ações!$D4895-Ações!$K4895)/Ações!$D4895,0)</f>
        <v>0</v>
      </c>
      <c r="D4895" s="46">
        <f>(Ações!$O4895)/0.06</f>
        <v>0</v>
      </c>
      <c r="E4895" s="47">
        <f>IFERROR((Ações!$F4895-Ações!$K4895)/Ações!$F4895,0)</f>
        <v>0</v>
      </c>
      <c r="F4895" s="46" t="str">
        <f>IF(OR(Ações!$N4895&lt;0,Ações!$M4895&lt;0),"",(22.5*Ações!$M4895*Ações!$N4895)^0.5)</f>
        <v/>
      </c>
      <c r="G4895" s="47">
        <f>IFERROR((Ações!$H4895-Ações!$K4895)/Ações!$H4895,0)</f>
        <v>0</v>
      </c>
      <c r="H4895" s="48">
        <f>IFERROR(Ações!$I4895/(Ações!$P4895-Table_1[[#This Row],[CAGR LUCRO 5A]]),0)</f>
        <v>0</v>
      </c>
      <c r="I4895" s="48">
        <f>IF(Ações!$S4895&lt;0,"",Ações!$O4895*(1+Ações!$S4895))</f>
        <v>0</v>
      </c>
      <c r="J4895" s="49">
        <f>IFERROR(IF(Ações!$B4895="","",(VLOOKUP(Table_1[[#This Row],[AÇÕES]],'Dados Status Invest STOCKS'!A4881:AD5496,4)/Table_1[[#This Row],[LPA]]))/100,0)</f>
        <v>9.8823529411764699E-2</v>
      </c>
      <c r="K4895" s="64">
        <f>IFERROR(IF(Ações!$B4895="","",VLOOKUP(Table_1[[#This Row],[AÇÕES]],'Dados Status Invest STOCKS'!A4881:AD5496,2)),0)</f>
        <v>4.5999999999999996</v>
      </c>
      <c r="L4895" s="65">
        <f>IFERROR(IF(Ações!$B4895="","",VLOOKUP(Table_1[[#This Row],[AÇÕES]],'Dados Status Invest STOCKS'!A4881:AD5496,3)/100),0)</f>
        <v>0</v>
      </c>
      <c r="M4895" s="66">
        <f>IFERROR(IF(Ações!$B4895="","",VLOOKUP(Table_1[[#This Row],[AÇÕES]],'Dados Status Invest STOCKS'!A4881:AD5496,28)),0)</f>
        <v>-0.68</v>
      </c>
      <c r="N4895" s="66">
        <f>IFERROR(IF(Ações!$B4895="","",VLOOKUP(Table_1[[#This Row],[AÇÕES]],'Dados Status Invest STOCKS'!A4881:AD5496,27)),0)</f>
        <v>2.72</v>
      </c>
      <c r="O4895" s="66">
        <f>IFERROR(IF(Ações!$L4895="","",Ações!$K4895*Ações!$L4895),0)</f>
        <v>0</v>
      </c>
      <c r="P4895" s="67">
        <f t="shared" si="76"/>
        <v>0.06</v>
      </c>
      <c r="Q4895" s="67">
        <f>IFERROR(Ações!$O4895/Ações!$M4895,0)</f>
        <v>0</v>
      </c>
      <c r="R4895" s="67">
        <f>IFERROR(IF(Ações!$B4895="","",VLOOKUP(Table_1[[#This Row],[AÇÕES]],'Dados Status Invest STOCKS'!A4881:AD5496,18)/100),0)</f>
        <v>-0.25140000000000001</v>
      </c>
      <c r="S4895" s="65">
        <f>IFERROR(IF(Ações!$B4895="","",VLOOKUP(Table_1[[#This Row],[AÇÕES]],'Dados Status Invest STOCKS'!A4881:AD5496,25)/100),0)</f>
        <v>0</v>
      </c>
      <c r="T4895" s="67">
        <f>(1-Ações!$Q4895)*Ações!$R4895</f>
        <v>-0.25140000000000001</v>
      </c>
      <c r="U4895" s="68">
        <f>IF(Ações!$S4895=0,Ações!$T4895,IF(Ações!$T4895=0,Ações!$S4895,AVERAGE(Ações!$S4895,Ações!$T4895)))</f>
        <v>-0.25140000000000001</v>
      </c>
    </row>
    <row r="4896" spans="2:21" ht="15" customHeight="1" x14ac:dyDescent="0.2">
      <c r="B4896" s="63" t="str">
        <f>IFERROR('Dados Status Invest STOCKS'!A4883,"-")</f>
        <v>VLDR</v>
      </c>
      <c r="C4896" s="45">
        <f>IFERROR((Ações!$D4896-Ações!$K4896)/Ações!$D4896,0)</f>
        <v>0</v>
      </c>
      <c r="D4896" s="46">
        <f>(Ações!$O4896)/0.06</f>
        <v>0</v>
      </c>
      <c r="E4896" s="47">
        <f>IFERROR((Ações!$F4896-Ações!$K4896)/Ações!$F4896,0)</f>
        <v>0</v>
      </c>
      <c r="F4896" s="46" t="str">
        <f>IF(OR(Ações!$N4896&lt;0,Ações!$M4896&lt;0),"",(22.5*Ações!$M4896*Ações!$N4896)^0.5)</f>
        <v/>
      </c>
      <c r="G4896" s="47">
        <f>IFERROR((Ações!$H4896-Ações!$K4896)/Ações!$H4896,0)</f>
        <v>0</v>
      </c>
      <c r="H4896" s="48">
        <f>IFERROR(Ações!$I4896/(Ações!$P4896-Table_1[[#This Row],[CAGR LUCRO 5A]]),0)</f>
        <v>0</v>
      </c>
      <c r="I4896" s="48">
        <f>IF(Ações!$S4896&lt;0,"",Ações!$O4896*(1+Ações!$S4896))</f>
        <v>0</v>
      </c>
      <c r="J4896" s="49">
        <f>IFERROR(IF(Ações!$B4896="","",(VLOOKUP(Table_1[[#This Row],[AÇÕES]],'Dados Status Invest STOCKS'!A4882:AD5497,4)/Table_1[[#This Row],[LPA]]))/100,0)</f>
        <v>1.6712328767123287E-2</v>
      </c>
      <c r="K4896" s="64">
        <f>IFERROR(IF(Ações!$B4896="","",VLOOKUP(Table_1[[#This Row],[AÇÕES]],'Dados Status Invest STOCKS'!A4882:AD5497,2)),0)</f>
        <v>3.56</v>
      </c>
      <c r="L4896" s="65">
        <f>IFERROR(IF(Ações!$B4896="","",VLOOKUP(Table_1[[#This Row],[AÇÕES]],'Dados Status Invest STOCKS'!A4882:AD5497,3)/100),0)</f>
        <v>0</v>
      </c>
      <c r="M4896" s="66">
        <f>IFERROR(IF(Ações!$B4896="","",VLOOKUP(Table_1[[#This Row],[AÇÕES]],'Dados Status Invest STOCKS'!A4882:AD5497,28)),0)</f>
        <v>-1.46</v>
      </c>
      <c r="N4896" s="66">
        <f>IFERROR(IF(Ações!$B4896="","",VLOOKUP(Table_1[[#This Row],[AÇÕES]],'Dados Status Invest STOCKS'!A4882:AD5497,27)),0)</f>
        <v>1.67</v>
      </c>
      <c r="O4896" s="66">
        <f>IFERROR(IF(Ações!$L4896="","",Ações!$K4896*Ações!$L4896),0)</f>
        <v>0</v>
      </c>
      <c r="P4896" s="67">
        <f t="shared" si="76"/>
        <v>0.06</v>
      </c>
      <c r="Q4896" s="67">
        <f>IFERROR(Ações!$O4896/Ações!$M4896,0)</f>
        <v>0</v>
      </c>
      <c r="R4896" s="67">
        <f>IFERROR(IF(Ações!$B4896="","",VLOOKUP(Table_1[[#This Row],[AÇÕES]],'Dados Status Invest STOCKS'!A4882:AD5497,18)/100),0)</f>
        <v>-0.87360000000000004</v>
      </c>
      <c r="S4896" s="65">
        <f>IFERROR(IF(Ações!$B4896="","",VLOOKUP(Table_1[[#This Row],[AÇÕES]],'Dados Status Invest STOCKS'!A4882:AD5497,25)/100),0)</f>
        <v>0</v>
      </c>
      <c r="T4896" s="67">
        <f>(1-Ações!$Q4896)*Ações!$R4896</f>
        <v>-0.87360000000000004</v>
      </c>
      <c r="U4896" s="68">
        <f>IF(Ações!$S4896=0,Ações!$T4896,IF(Ações!$T4896=0,Ações!$S4896,AVERAGE(Ações!$S4896,Ações!$T4896)))</f>
        <v>-0.87360000000000004</v>
      </c>
    </row>
    <row r="4897" spans="2:21" ht="15" customHeight="1" x14ac:dyDescent="0.2">
      <c r="B4897" s="63" t="str">
        <f>IFERROR('Dados Status Invest STOCKS'!A4884,"-")</f>
        <v>VLDRW</v>
      </c>
      <c r="C4897" s="45">
        <f>IFERROR((Ações!$D4897-Ações!$K4897)/Ações!$D4897,0)</f>
        <v>0</v>
      </c>
      <c r="D4897" s="46">
        <f>(Ações!$O4897)/0.06</f>
        <v>0</v>
      </c>
      <c r="E4897" s="47">
        <f>IFERROR((Ações!$F4897-Ações!$K4897)/Ações!$F4897,0)</f>
        <v>0</v>
      </c>
      <c r="F4897" s="46" t="str">
        <f>IF(OR(Ações!$N4897&lt;0,Ações!$M4897&lt;0),"",(22.5*Ações!$M4897*Ações!$N4897)^0.5)</f>
        <v/>
      </c>
      <c r="G4897" s="47">
        <f>IFERROR((Ações!$H4897-Ações!$K4897)/Ações!$H4897,0)</f>
        <v>0</v>
      </c>
      <c r="H4897" s="48">
        <f>IFERROR(Ações!$I4897/(Ações!$P4897-Table_1[[#This Row],[CAGR LUCRO 5A]]),0)</f>
        <v>0</v>
      </c>
      <c r="I4897" s="48">
        <f>IF(Ações!$S4897&lt;0,"",Ações!$O4897*(1+Ações!$S4897))</f>
        <v>0</v>
      </c>
      <c r="J4897" s="49">
        <f>IFERROR(IF(Ações!$B4897="","",(VLOOKUP(Table_1[[#This Row],[AÇÕES]],'Dados Status Invest STOCKS'!A4883:AD5498,4)/Table_1[[#This Row],[LPA]]))/100,0)</f>
        <v>3.0821917808219177E-3</v>
      </c>
      <c r="K4897" s="64">
        <f>IFERROR(IF(Ações!$B4897="","",VLOOKUP(Table_1[[#This Row],[AÇÕES]],'Dados Status Invest STOCKS'!A4883:AD5498,2)),0)</f>
        <v>0.65</v>
      </c>
      <c r="L4897" s="65">
        <f>IFERROR(IF(Ações!$B4897="","",VLOOKUP(Table_1[[#This Row],[AÇÕES]],'Dados Status Invest STOCKS'!A4883:AD5498,3)/100),0)</f>
        <v>0</v>
      </c>
      <c r="M4897" s="66">
        <f>IFERROR(IF(Ações!$B4897="","",VLOOKUP(Table_1[[#This Row],[AÇÕES]],'Dados Status Invest STOCKS'!A4883:AD5498,28)),0)</f>
        <v>-1.46</v>
      </c>
      <c r="N4897" s="66">
        <f>IFERROR(IF(Ações!$B4897="","",VLOOKUP(Table_1[[#This Row],[AÇÕES]],'Dados Status Invest STOCKS'!A4883:AD5498,27)),0)</f>
        <v>1.67</v>
      </c>
      <c r="O4897" s="66">
        <f>IFERROR(IF(Ações!$L4897="","",Ações!$K4897*Ações!$L4897),0)</f>
        <v>0</v>
      </c>
      <c r="P4897" s="67">
        <f t="shared" si="76"/>
        <v>0.06</v>
      </c>
      <c r="Q4897" s="67">
        <f>IFERROR(Ações!$O4897/Ações!$M4897,0)</f>
        <v>0</v>
      </c>
      <c r="R4897" s="67">
        <f>IFERROR(IF(Ações!$B4897="","",VLOOKUP(Table_1[[#This Row],[AÇÕES]],'Dados Status Invest STOCKS'!A4883:AD5498,18)/100),0)</f>
        <v>-0.87360000000000004</v>
      </c>
      <c r="S4897" s="65">
        <f>IFERROR(IF(Ações!$B4897="","",VLOOKUP(Table_1[[#This Row],[AÇÕES]],'Dados Status Invest STOCKS'!A4883:AD5498,25)/100),0)</f>
        <v>0</v>
      </c>
      <c r="T4897" s="67">
        <f>(1-Ações!$Q4897)*Ações!$R4897</f>
        <v>-0.87360000000000004</v>
      </c>
      <c r="U4897" s="68">
        <f>IF(Ações!$S4897=0,Ações!$T4897,IF(Ações!$T4897=0,Ações!$S4897,AVERAGE(Ações!$S4897,Ações!$T4897)))</f>
        <v>-0.87360000000000004</v>
      </c>
    </row>
    <row r="4898" spans="2:21" ht="15" customHeight="1" x14ac:dyDescent="0.2">
      <c r="B4898" s="63" t="str">
        <f>IFERROR('Dados Status Invest STOCKS'!A4885,"-")</f>
        <v>VLGEA</v>
      </c>
      <c r="C4898" s="45">
        <f>IFERROR((Ações!$D4898-Ações!$K4898)/Ações!$D4898,0)</f>
        <v>-0.33630289532293983</v>
      </c>
      <c r="D4898" s="46">
        <f>(Ações!$O4898)/0.06</f>
        <v>16.657900000000001</v>
      </c>
      <c r="E4898" s="47">
        <f>IFERROR((Ações!$F4898-Ações!$K4898)/Ações!$F4898,0)</f>
        <v>0.25192052853797964</v>
      </c>
      <c r="F4898" s="46">
        <f>IF(OR(Ações!$N4898&lt;0,Ações!$M4898&lt;0),"",(22.5*Ações!$M4898*Ações!$N4898)^0.5)</f>
        <v>29.756196833600896</v>
      </c>
      <c r="G4898" s="47">
        <f>IFERROR((Ações!$H4898-Ações!$K4898)/Ações!$H4898,0)</f>
        <v>0</v>
      </c>
      <c r="H4898" s="48">
        <f>IFERROR(Ações!$I4898/(Ações!$P4898-Table_1[[#This Row],[CAGR LUCRO 5A]]),0)</f>
        <v>0</v>
      </c>
      <c r="I4898" s="48" t="str">
        <f>IF(Ações!$S4898&lt;0,"",Ações!$O4898*(1+Ações!$S4898))</f>
        <v/>
      </c>
      <c r="J4898" s="49">
        <f>IFERROR(IF(Ações!$B4898="","",(VLOOKUP(Table_1[[#This Row],[AÇÕES]],'Dados Status Invest STOCKS'!A4884:AD5499,4)/Table_1[[#This Row],[LPA]]))/100,0)</f>
        <v>8.1939393939393937E-2</v>
      </c>
      <c r="K4898" s="64">
        <f>IFERROR(IF(Ações!$B4898="","",VLOOKUP(Table_1[[#This Row],[AÇÕES]],'Dados Status Invest STOCKS'!A4884:AD5499,2)),0)</f>
        <v>22.26</v>
      </c>
      <c r="L4898" s="65">
        <f>IFERROR(IF(Ações!$B4898="","",VLOOKUP(Table_1[[#This Row],[AÇÕES]],'Dados Status Invest STOCKS'!A4884:AD5499,3)/100),0)</f>
        <v>4.4900000000000002E-2</v>
      </c>
      <c r="M4898" s="66">
        <f>IFERROR(IF(Ações!$B4898="","",VLOOKUP(Table_1[[#This Row],[AÇÕES]],'Dados Status Invest STOCKS'!A4884:AD5499,28)),0)</f>
        <v>1.65</v>
      </c>
      <c r="N4898" s="66">
        <f>IFERROR(IF(Ações!$B4898="","",VLOOKUP(Table_1[[#This Row],[AÇÕES]],'Dados Status Invest STOCKS'!A4884:AD5499,27)),0)</f>
        <v>23.85</v>
      </c>
      <c r="O4898" s="66">
        <f>IFERROR(IF(Ações!$L4898="","",Ações!$K4898*Ações!$L4898),0)</f>
        <v>0.99947400000000008</v>
      </c>
      <c r="P4898" s="67">
        <f t="shared" si="76"/>
        <v>0.06</v>
      </c>
      <c r="Q4898" s="67">
        <f>IFERROR(Ações!$O4898/Ações!$M4898,0)</f>
        <v>0.60574181818181827</v>
      </c>
      <c r="R4898" s="67">
        <f>IFERROR(IF(Ações!$B4898="","",VLOOKUP(Table_1[[#This Row],[AÇÕES]],'Dados Status Invest STOCKS'!A4884:AD5499,18)/100),0)</f>
        <v>6.9099999999999995E-2</v>
      </c>
      <c r="S4898" s="65">
        <f>IFERROR(IF(Ações!$B4898="","",VLOOKUP(Table_1[[#This Row],[AÇÕES]],'Dados Status Invest STOCKS'!A4884:AD5499,25)/100),0)</f>
        <v>-4.4000000000000004E-2</v>
      </c>
      <c r="T4898" s="67">
        <f>(1-Ações!$Q4898)*Ações!$R4898</f>
        <v>2.7243240363636356E-2</v>
      </c>
      <c r="U4898" s="68">
        <f>IF(Ações!$S4898=0,Ações!$T4898,IF(Ações!$T4898=0,Ações!$S4898,AVERAGE(Ações!$S4898,Ações!$T4898)))</f>
        <v>-8.3783798181818244E-3</v>
      </c>
    </row>
    <row r="4899" spans="2:21" ht="15" customHeight="1" x14ac:dyDescent="0.2">
      <c r="B4899" s="63" t="str">
        <f>IFERROR('Dados Status Invest STOCKS'!A4886,"-")</f>
        <v>VLO</v>
      </c>
      <c r="C4899" s="45">
        <f>IFERROR((Ações!$D4899-Ações!$K4899)/Ações!$D4899,0)</f>
        <v>-0.20240480961923837</v>
      </c>
      <c r="D4899" s="46">
        <f>(Ações!$O4899)/0.06</f>
        <v>65.360683333333341</v>
      </c>
      <c r="E4899" s="47">
        <f>IFERROR((Ações!$F4899-Ações!$K4899)/Ações!$F4899,0)</f>
        <v>0</v>
      </c>
      <c r="F4899" s="46" t="str">
        <f>IF(OR(Ações!$N4899&lt;0,Ações!$M4899&lt;0),"",(22.5*Ações!$M4899*Ações!$N4899)^0.5)</f>
        <v/>
      </c>
      <c r="G4899" s="47">
        <f>IFERROR((Ações!$H4899-Ações!$K4899)/Ações!$H4899,0)</f>
        <v>-0.20240480961923837</v>
      </c>
      <c r="H4899" s="48">
        <f>IFERROR(Ações!$I4899/(Ações!$P4899-Table_1[[#This Row],[CAGR LUCRO 5A]]),0)</f>
        <v>65.360683333333341</v>
      </c>
      <c r="I4899" s="48">
        <f>IF(Ações!$S4899&lt;0,"",Ações!$O4899*(1+Ações!$S4899))</f>
        <v>3.9216410000000002</v>
      </c>
      <c r="J4899" s="49">
        <f>IFERROR(IF(Ações!$B4899="","",(VLOOKUP(Table_1[[#This Row],[AÇÕES]],'Dados Status Invest STOCKS'!A4885:AD5500,4)/Table_1[[#This Row],[LPA]]))/100,0)</f>
        <v>0.68523364485981308</v>
      </c>
      <c r="K4899" s="64">
        <f>IFERROR(IF(Ações!$B4899="","",VLOOKUP(Table_1[[#This Row],[AÇÕES]],'Dados Status Invest STOCKS'!A4885:AD5500,2)),0)</f>
        <v>78.59</v>
      </c>
      <c r="L4899" s="65">
        <f>IFERROR(IF(Ações!$B4899="","",VLOOKUP(Table_1[[#This Row],[AÇÕES]],'Dados Status Invest STOCKS'!A4885:AD5500,3)/100),0)</f>
        <v>4.99E-2</v>
      </c>
      <c r="M4899" s="66">
        <f>IFERROR(IF(Ações!$B4899="","",VLOOKUP(Table_1[[#This Row],[AÇÕES]],'Dados Status Invest STOCKS'!A4885:AD5500,28)),0)</f>
        <v>-1.07</v>
      </c>
      <c r="N4899" s="66">
        <f>IFERROR(IF(Ações!$B4899="","",VLOOKUP(Table_1[[#This Row],[AÇÕES]],'Dados Status Invest STOCKS'!A4885:AD5500,27)),0)</f>
        <v>42.75</v>
      </c>
      <c r="O4899" s="66">
        <f>IFERROR(IF(Ações!$L4899="","",Ações!$K4899*Ações!$L4899),0)</f>
        <v>3.9216410000000002</v>
      </c>
      <c r="P4899" s="67">
        <f t="shared" si="76"/>
        <v>0.06</v>
      </c>
      <c r="Q4899" s="67">
        <f>IFERROR(Ações!$O4899/Ações!$M4899,0)</f>
        <v>-3.6650850467289717</v>
      </c>
      <c r="R4899" s="67">
        <f>IFERROR(IF(Ações!$B4899="","",VLOOKUP(Table_1[[#This Row],[AÇÕES]],'Dados Status Invest STOCKS'!A4885:AD5500,18)/100),0)</f>
        <v>-2.5099999999999997E-2</v>
      </c>
      <c r="S4899" s="65">
        <f>IFERROR(IF(Ações!$B4899="","",VLOOKUP(Table_1[[#This Row],[AÇÕES]],'Dados Status Invest STOCKS'!A4885:AD5500,25)/100),0)</f>
        <v>0</v>
      </c>
      <c r="T4899" s="67">
        <f>(1-Ações!$Q4899)*Ações!$R4899</f>
        <v>-0.11709363467289718</v>
      </c>
      <c r="U4899" s="68">
        <f>IF(Ações!$S4899=0,Ações!$T4899,IF(Ações!$T4899=0,Ações!$S4899,AVERAGE(Ações!$S4899,Ações!$T4899)))</f>
        <v>-0.11709363467289718</v>
      </c>
    </row>
    <row r="4900" spans="2:21" ht="15" customHeight="1" x14ac:dyDescent="0.2">
      <c r="B4900" s="63" t="str">
        <f>IFERROR('Dados Status Invest STOCKS'!A4887,"-")</f>
        <v>VLRS</v>
      </c>
      <c r="C4900" s="45">
        <f>IFERROR((Ações!$D4900-Ações!$K4900)/Ações!$D4900,0)</f>
        <v>0</v>
      </c>
      <c r="D4900" s="46">
        <f>(Ações!$O4900)/0.06</f>
        <v>0</v>
      </c>
      <c r="E4900" s="47">
        <f>IFERROR((Ações!$F4900-Ações!$K4900)/Ações!$F4900,0)</f>
        <v>0</v>
      </c>
      <c r="F4900" s="46" t="str">
        <f>IF(OR(Ações!$N4900&lt;0,Ações!$M4900&lt;0),"",(22.5*Ações!$M4900*Ações!$N4900)^0.5)</f>
        <v/>
      </c>
      <c r="G4900" s="47">
        <f>IFERROR((Ações!$H4900-Ações!$K4900)/Ações!$H4900,0)</f>
        <v>0</v>
      </c>
      <c r="H4900" s="48">
        <f>IFERROR(Ações!$I4900/(Ações!$P4900-Table_1[[#This Row],[CAGR LUCRO 5A]]),0)</f>
        <v>0</v>
      </c>
      <c r="I4900" s="48">
        <f>IF(Ações!$S4900&lt;0,"",Ações!$O4900*(1+Ações!$S4900))</f>
        <v>0</v>
      </c>
      <c r="J4900" s="49">
        <f>IFERROR(IF(Ações!$B4900="","",(VLOOKUP(Table_1[[#This Row],[AÇÕES]],'Dados Status Invest STOCKS'!A4886:AD5501,4)/Table_1[[#This Row],[LPA]]))/100,0)</f>
        <v>3.0216666666666669</v>
      </c>
      <c r="K4900" s="64">
        <f>IFERROR(IF(Ações!$B4900="","",VLOOKUP(Table_1[[#This Row],[AÇÕES]],'Dados Status Invest STOCKS'!A4886:AD5501,2)),0)</f>
        <v>17.149999999999999</v>
      </c>
      <c r="L4900" s="65">
        <f>IFERROR(IF(Ações!$B4900="","",VLOOKUP(Table_1[[#This Row],[AÇÕES]],'Dados Status Invest STOCKS'!A4886:AD5501,3)/100),0)</f>
        <v>0</v>
      </c>
      <c r="M4900" s="66">
        <f>IFERROR(IF(Ações!$B4900="","",VLOOKUP(Table_1[[#This Row],[AÇÕES]],'Dados Status Invest STOCKS'!A4886:AD5501,28)),0)</f>
        <v>-0.24</v>
      </c>
      <c r="N4900" s="66">
        <f>IFERROR(IF(Ações!$B4900="","",VLOOKUP(Table_1[[#This Row],[AÇÕES]],'Dados Status Invest STOCKS'!A4886:AD5501,27)),0)</f>
        <v>1.21</v>
      </c>
      <c r="O4900" s="66">
        <f>IFERROR(IF(Ações!$L4900="","",Ações!$K4900*Ações!$L4900),0)</f>
        <v>0</v>
      </c>
      <c r="P4900" s="67">
        <f t="shared" si="76"/>
        <v>0.06</v>
      </c>
      <c r="Q4900" s="67">
        <f>IFERROR(Ações!$O4900/Ações!$M4900,0)</f>
        <v>0</v>
      </c>
      <c r="R4900" s="67">
        <f>IFERROR(IF(Ações!$B4900="","",VLOOKUP(Table_1[[#This Row],[AÇÕES]],'Dados Status Invest STOCKS'!A4886:AD5501,18)/100),0)</f>
        <v>-0.19489999999999999</v>
      </c>
      <c r="S4900" s="65">
        <f>IFERROR(IF(Ações!$B4900="","",VLOOKUP(Table_1[[#This Row],[AÇÕES]],'Dados Status Invest STOCKS'!A4886:AD5501,25)/100),0)</f>
        <v>0</v>
      </c>
      <c r="T4900" s="67">
        <f>(1-Ações!$Q4900)*Ações!$R4900</f>
        <v>-0.19489999999999999</v>
      </c>
      <c r="U4900" s="68">
        <f>IF(Ações!$S4900=0,Ações!$T4900,IF(Ações!$T4900=0,Ações!$S4900,AVERAGE(Ações!$S4900,Ações!$T4900)))</f>
        <v>-0.19489999999999999</v>
      </c>
    </row>
    <row r="4901" spans="2:21" ht="15" customHeight="1" x14ac:dyDescent="0.2">
      <c r="B4901" s="63" t="str">
        <f>IFERROR('Dados Status Invest STOCKS'!A4888,"-")</f>
        <v>VLY</v>
      </c>
      <c r="C4901" s="45">
        <f>IFERROR((Ações!$D4901-Ações!$K4901)/Ações!$D4901,0)</f>
        <v>-0.96721311475409821</v>
      </c>
      <c r="D4901" s="46">
        <f>(Ações!$O4901)/0.06</f>
        <v>7.3454166666666669</v>
      </c>
      <c r="E4901" s="47">
        <f>IFERROR((Ações!$F4901-Ações!$K4901)/Ações!$F4901,0)</f>
        <v>0.16004518604252635</v>
      </c>
      <c r="F4901" s="46">
        <f>IF(OR(Ações!$N4901&lt;0,Ações!$M4901&lt;0),"",(22.5*Ações!$M4901*Ações!$N4901)^0.5)</f>
        <v>17.203306368253749</v>
      </c>
      <c r="G4901" s="47">
        <f>IFERROR((Ações!$H4901-Ações!$K4901)/Ações!$H4901,0)</f>
        <v>7.3679583278813139</v>
      </c>
      <c r="H4901" s="48">
        <f>IFERROR(Ações!$I4901/(Ações!$P4901-Table_1[[#This Row],[CAGR LUCRO 5A]]),0)</f>
        <v>-2.2691731409001958</v>
      </c>
      <c r="I4901" s="48">
        <f>IF(Ações!$S4901&lt;0,"",Ações!$O4901*(1+Ações!$S4901))</f>
        <v>0.57977373750000005</v>
      </c>
      <c r="J4901" s="49">
        <f>IFERROR(IF(Ações!$B4901="","",(VLOOKUP(Table_1[[#This Row],[AÇÕES]],'Dados Status Invest STOCKS'!A4887:AD5502,4)/Table_1[[#This Row],[LPA]]))/100,0)</f>
        <v>0.11738738738738737</v>
      </c>
      <c r="K4901" s="64">
        <f>IFERROR(IF(Ações!$B4901="","",VLOOKUP(Table_1[[#This Row],[AÇÕES]],'Dados Status Invest STOCKS'!A4887:AD5502,2)),0)</f>
        <v>14.45</v>
      </c>
      <c r="L4901" s="65">
        <f>IFERROR(IF(Ações!$B4901="","",VLOOKUP(Table_1[[#This Row],[AÇÕES]],'Dados Status Invest STOCKS'!A4887:AD5502,3)/100),0)</f>
        <v>3.0499999999999999E-2</v>
      </c>
      <c r="M4901" s="66">
        <f>IFERROR(IF(Ações!$B4901="","",VLOOKUP(Table_1[[#This Row],[AÇÕES]],'Dados Status Invest STOCKS'!A4887:AD5502,28)),0)</f>
        <v>1.1100000000000001</v>
      </c>
      <c r="N4901" s="66">
        <f>IFERROR(IF(Ações!$B4901="","",VLOOKUP(Table_1[[#This Row],[AÇÕES]],'Dados Status Invest STOCKS'!A4887:AD5502,27)),0)</f>
        <v>11.85</v>
      </c>
      <c r="O4901" s="66">
        <f>IFERROR(IF(Ações!$L4901="","",Ações!$K4901*Ações!$L4901),0)</f>
        <v>0.44072499999999998</v>
      </c>
      <c r="P4901" s="67">
        <f t="shared" si="76"/>
        <v>0.06</v>
      </c>
      <c r="Q4901" s="67">
        <f>IFERROR(Ações!$O4901/Ações!$M4901,0)</f>
        <v>0.39704954954954952</v>
      </c>
      <c r="R4901" s="67">
        <f>IFERROR(IF(Ações!$B4901="","",VLOOKUP(Table_1[[#This Row],[AÇÕES]],'Dados Status Invest STOCKS'!A4887:AD5502,18)/100),0)</f>
        <v>9.3599999999999989E-2</v>
      </c>
      <c r="S4901" s="65">
        <f>IFERROR(IF(Ações!$B4901="","",VLOOKUP(Table_1[[#This Row],[AÇÕES]],'Dados Status Invest STOCKS'!A4887:AD5502,25)/100),0)</f>
        <v>0.3155</v>
      </c>
      <c r="T4901" s="67">
        <f>(1-Ações!$Q4901)*Ações!$R4901</f>
        <v>5.6436162162162157E-2</v>
      </c>
      <c r="U4901" s="68">
        <f>IF(Ações!$S4901=0,Ações!$T4901,IF(Ações!$T4901=0,Ações!$S4901,AVERAGE(Ações!$S4901,Ações!$T4901)))</f>
        <v>0.18596808108108109</v>
      </c>
    </row>
    <row r="4902" spans="2:21" ht="15" customHeight="1" x14ac:dyDescent="0.2">
      <c r="B4902" s="63" t="str">
        <f>IFERROR('Dados Status Invest STOCKS'!A4889,"-")</f>
        <v>VLYPO</v>
      </c>
      <c r="C4902" s="45">
        <f>IFERROR((Ações!$D4902-Ações!$K4902)/Ações!$D4902,0)</f>
        <v>-0.10701107011070121</v>
      </c>
      <c r="D4902" s="46">
        <f>(Ações!$O4902)/0.06</f>
        <v>22.926599999999997</v>
      </c>
      <c r="E4902" s="47">
        <f>IFERROR((Ações!$F4902-Ações!$K4902)/Ações!$F4902,0)</f>
        <v>-0.47529779780212328</v>
      </c>
      <c r="F4902" s="46">
        <f>IF(OR(Ações!$N4902&lt;0,Ações!$M4902&lt;0),"",(22.5*Ações!$M4902*Ações!$N4902)^0.5)</f>
        <v>17.203306368253749</v>
      </c>
      <c r="G4902" s="47">
        <f>IFERROR((Ações!$H4902-Ações!$K4902)/Ações!$H4902,0)</f>
        <v>4.5834451845088573</v>
      </c>
      <c r="H4902" s="48">
        <f>IFERROR(Ações!$I4902/(Ações!$P4902-Table_1[[#This Row],[CAGR LUCRO 5A]]),0)</f>
        <v>-7.0825696203522499</v>
      </c>
      <c r="I4902" s="48">
        <f>IF(Ações!$S4902&lt;0,"",Ações!$O4902*(1+Ações!$S4902))</f>
        <v>1.8095965379999999</v>
      </c>
      <c r="J4902" s="49">
        <f>IFERROR(IF(Ações!$B4902="","",(VLOOKUP(Table_1[[#This Row],[AÇÕES]],'Dados Status Invest STOCKS'!A4888:AD5503,4)/Table_1[[#This Row],[LPA]]))/100,0)</f>
        <v>0.20612612612612607</v>
      </c>
      <c r="K4902" s="64">
        <f>IFERROR(IF(Ações!$B4902="","",VLOOKUP(Table_1[[#This Row],[AÇÕES]],'Dados Status Invest STOCKS'!A4888:AD5503,2)),0)</f>
        <v>25.38</v>
      </c>
      <c r="L4902" s="65">
        <f>IFERROR(IF(Ações!$B4902="","",VLOOKUP(Table_1[[#This Row],[AÇÕES]],'Dados Status Invest STOCKS'!A4888:AD5503,3)/100),0)</f>
        <v>5.4199999999999998E-2</v>
      </c>
      <c r="M4902" s="66">
        <f>IFERROR(IF(Ações!$B4902="","",VLOOKUP(Table_1[[#This Row],[AÇÕES]],'Dados Status Invest STOCKS'!A4888:AD5503,28)),0)</f>
        <v>1.1100000000000001</v>
      </c>
      <c r="N4902" s="66">
        <f>IFERROR(IF(Ações!$B4902="","",VLOOKUP(Table_1[[#This Row],[AÇÕES]],'Dados Status Invest STOCKS'!A4888:AD5503,27)),0)</f>
        <v>11.85</v>
      </c>
      <c r="O4902" s="66">
        <f>IFERROR(IF(Ações!$L4902="","",Ações!$K4902*Ações!$L4902),0)</f>
        <v>1.3755959999999998</v>
      </c>
      <c r="P4902" s="67">
        <f t="shared" si="76"/>
        <v>0.06</v>
      </c>
      <c r="Q4902" s="67">
        <f>IFERROR(Ações!$O4902/Ações!$M4902,0)</f>
        <v>1.2392756756756753</v>
      </c>
      <c r="R4902" s="67">
        <f>IFERROR(IF(Ações!$B4902="","",VLOOKUP(Table_1[[#This Row],[AÇÕES]],'Dados Status Invest STOCKS'!A4888:AD5503,18)/100),0)</f>
        <v>9.3599999999999989E-2</v>
      </c>
      <c r="S4902" s="65">
        <f>IFERROR(IF(Ações!$B4902="","",VLOOKUP(Table_1[[#This Row],[AÇÕES]],'Dados Status Invest STOCKS'!A4888:AD5503,25)/100),0)</f>
        <v>0.3155</v>
      </c>
      <c r="T4902" s="67">
        <f>(1-Ações!$Q4902)*Ações!$R4902</f>
        <v>-2.2396203243243207E-2</v>
      </c>
      <c r="U4902" s="68">
        <f>IF(Ações!$S4902=0,Ações!$T4902,IF(Ações!$T4902=0,Ações!$S4902,AVERAGE(Ações!$S4902,Ações!$T4902)))</f>
        <v>0.1465518983783784</v>
      </c>
    </row>
    <row r="4903" spans="2:21" ht="15" customHeight="1" x14ac:dyDescent="0.2">
      <c r="B4903" s="63" t="str">
        <f>IFERROR('Dados Status Invest STOCKS'!A4890,"-")</f>
        <v>VLYPP</v>
      </c>
      <c r="C4903" s="45">
        <f>IFERROR((Ações!$D4903-Ações!$K4903)/Ações!$D4903,0)</f>
        <v>-5.6338028169014155E-2</v>
      </c>
      <c r="D4903" s="46">
        <f>(Ações!$O4903)/0.06</f>
        <v>26.061733333333333</v>
      </c>
      <c r="E4903" s="47">
        <f>IFERROR((Ações!$F4903-Ações!$K4903)/Ações!$F4903,0)</f>
        <v>-0.6002737735812631</v>
      </c>
      <c r="F4903" s="46">
        <f>IF(OR(Ações!$N4903&lt;0,Ações!$M4903&lt;0),"",(22.5*Ações!$M4903*Ações!$N4903)^0.5)</f>
        <v>17.203306368253749</v>
      </c>
      <c r="G4903" s="47">
        <f>IFERROR((Ações!$H4903-Ações!$K4903)/Ações!$H4903,0)</f>
        <v>4.4194142429644376</v>
      </c>
      <c r="H4903" s="48">
        <f>IFERROR(Ações!$I4903/(Ações!$P4903-Table_1[[#This Row],[CAGR LUCRO 5A]]),0)</f>
        <v>-8.0510865440313122</v>
      </c>
      <c r="I4903" s="48">
        <f>IF(Ações!$S4903&lt;0,"",Ações!$O4903*(1+Ações!$S4903))</f>
        <v>2.0570526120000001</v>
      </c>
      <c r="J4903" s="49">
        <f>IFERROR(IF(Ações!$B4903="","",(VLOOKUP(Table_1[[#This Row],[AÇÕES]],'Dados Status Invest STOCKS'!A4889:AD5504,4)/Table_1[[#This Row],[LPA]]))/100,0)</f>
        <v>0.2236036036036036</v>
      </c>
      <c r="K4903" s="64">
        <f>IFERROR(IF(Ações!$B4903="","",VLOOKUP(Table_1[[#This Row],[AÇÕES]],'Dados Status Invest STOCKS'!A4889:AD5504,2)),0)</f>
        <v>27.53</v>
      </c>
      <c r="L4903" s="65">
        <f>IFERROR(IF(Ações!$B4903="","",VLOOKUP(Table_1[[#This Row],[AÇÕES]],'Dados Status Invest STOCKS'!A4889:AD5504,3)/100),0)</f>
        <v>5.6799999999999996E-2</v>
      </c>
      <c r="M4903" s="66">
        <f>IFERROR(IF(Ações!$B4903="","",VLOOKUP(Table_1[[#This Row],[AÇÕES]],'Dados Status Invest STOCKS'!A4889:AD5504,28)),0)</f>
        <v>1.1100000000000001</v>
      </c>
      <c r="N4903" s="66">
        <f>IFERROR(IF(Ações!$B4903="","",VLOOKUP(Table_1[[#This Row],[AÇÕES]],'Dados Status Invest STOCKS'!A4889:AD5504,27)),0)</f>
        <v>11.85</v>
      </c>
      <c r="O4903" s="66">
        <f>IFERROR(IF(Ações!$L4903="","",Ações!$K4903*Ações!$L4903),0)</f>
        <v>1.563704</v>
      </c>
      <c r="P4903" s="67">
        <f t="shared" si="76"/>
        <v>0.06</v>
      </c>
      <c r="Q4903" s="67">
        <f>IFERROR(Ações!$O4903/Ações!$M4903,0)</f>
        <v>1.4087423423423422</v>
      </c>
      <c r="R4903" s="67">
        <f>IFERROR(IF(Ações!$B4903="","",VLOOKUP(Table_1[[#This Row],[AÇÕES]],'Dados Status Invest STOCKS'!A4889:AD5504,18)/100),0)</f>
        <v>9.3599999999999989E-2</v>
      </c>
      <c r="S4903" s="65">
        <f>IFERROR(IF(Ações!$B4903="","",VLOOKUP(Table_1[[#This Row],[AÇÕES]],'Dados Status Invest STOCKS'!A4889:AD5504,25)/100),0)</f>
        <v>0.3155</v>
      </c>
      <c r="T4903" s="67">
        <f>(1-Ações!$Q4903)*Ações!$R4903</f>
        <v>-3.8258283243243221E-2</v>
      </c>
      <c r="U4903" s="68">
        <f>IF(Ações!$S4903=0,Ações!$T4903,IF(Ações!$T4903=0,Ações!$S4903,AVERAGE(Ações!$S4903,Ações!$T4903)))</f>
        <v>0.1386208583783784</v>
      </c>
    </row>
    <row r="4904" spans="2:21" ht="15" customHeight="1" x14ac:dyDescent="0.2">
      <c r="B4904" s="63" t="str">
        <f>IFERROR('Dados Status Invest STOCKS'!A4891,"-")</f>
        <v>VMAC</v>
      </c>
      <c r="C4904" s="45">
        <f>IFERROR((Ações!$D4904-Ações!$K4904)/Ações!$D4904,0)</f>
        <v>0</v>
      </c>
      <c r="D4904" s="46">
        <f>(Ações!$O4904)/0.06</f>
        <v>0</v>
      </c>
      <c r="E4904" s="47">
        <f>IFERROR((Ações!$F4904-Ações!$K4904)/Ações!$F4904,0)</f>
        <v>0</v>
      </c>
      <c r="F4904" s="46" t="str">
        <f>IF(OR(Ações!$N4904&lt;0,Ações!$M4904&lt;0),"",(22.5*Ações!$M4904*Ações!$N4904)^0.5)</f>
        <v/>
      </c>
      <c r="G4904" s="47">
        <f>IFERROR((Ações!$H4904-Ações!$K4904)/Ações!$H4904,0)</f>
        <v>0</v>
      </c>
      <c r="H4904" s="48">
        <f>IFERROR(Ações!$I4904/(Ações!$P4904-Table_1[[#This Row],[CAGR LUCRO 5A]]),0)</f>
        <v>0</v>
      </c>
      <c r="I4904" s="48">
        <f>IF(Ações!$S4904&lt;0,"",Ações!$O4904*(1+Ações!$S4904))</f>
        <v>0</v>
      </c>
      <c r="J4904" s="49">
        <f>IFERROR(IF(Ações!$B4904="","",(VLOOKUP(Table_1[[#This Row],[AÇÕES]],'Dados Status Invest STOCKS'!A4890:AD5505,4)/Table_1[[#This Row],[LPA]]))/100,0)</f>
        <v>0.42352941176470588</v>
      </c>
      <c r="K4904" s="64">
        <f>IFERROR(IF(Ações!$B4904="","",VLOOKUP(Table_1[[#This Row],[AÇÕES]],'Dados Status Invest STOCKS'!A4890:AD5505,2)),0)</f>
        <v>10.89</v>
      </c>
      <c r="L4904" s="65">
        <f>IFERROR(IF(Ações!$B4904="","",VLOOKUP(Table_1[[#This Row],[AÇÕES]],'Dados Status Invest STOCKS'!A4890:AD5505,3)/100),0)</f>
        <v>0</v>
      </c>
      <c r="M4904" s="66">
        <f>IFERROR(IF(Ações!$B4904="","",VLOOKUP(Table_1[[#This Row],[AÇÕES]],'Dados Status Invest STOCKS'!A4890:AD5505,28)),0)</f>
        <v>-0.51</v>
      </c>
      <c r="N4904" s="66">
        <f>IFERROR(IF(Ações!$B4904="","",VLOOKUP(Table_1[[#This Row],[AÇÕES]],'Dados Status Invest STOCKS'!A4890:AD5505,27)),0)</f>
        <v>-0.66</v>
      </c>
      <c r="O4904" s="66">
        <f>IFERROR(IF(Ações!$L4904="","",Ações!$K4904*Ações!$L4904),0)</f>
        <v>0</v>
      </c>
      <c r="P4904" s="67">
        <f t="shared" si="76"/>
        <v>0.06</v>
      </c>
      <c r="Q4904" s="67">
        <f>IFERROR(Ações!$O4904/Ações!$M4904,0)</f>
        <v>0</v>
      </c>
      <c r="R4904" s="67">
        <f>IFERROR(IF(Ações!$B4904="","",VLOOKUP(Table_1[[#This Row],[AÇÕES]],'Dados Status Invest STOCKS'!A4890:AD5505,18)/100),0)</f>
        <v>-0.77060000000000006</v>
      </c>
      <c r="S4904" s="65">
        <f>IFERROR(IF(Ações!$B4904="","",VLOOKUP(Table_1[[#This Row],[AÇÕES]],'Dados Status Invest STOCKS'!A4890:AD5505,25)/100),0)</f>
        <v>0</v>
      </c>
      <c r="T4904" s="67">
        <f>(1-Ações!$Q4904)*Ações!$R4904</f>
        <v>-0.77060000000000006</v>
      </c>
      <c r="U4904" s="68">
        <f>IF(Ações!$S4904=0,Ações!$T4904,IF(Ações!$T4904=0,Ações!$S4904,AVERAGE(Ações!$S4904,Ações!$T4904)))</f>
        <v>-0.77060000000000006</v>
      </c>
    </row>
    <row r="4905" spans="2:21" ht="15" customHeight="1" x14ac:dyDescent="0.2">
      <c r="B4905" s="63" t="str">
        <f>IFERROR('Dados Status Invest STOCKS'!A4892,"-")</f>
        <v>VMACU</v>
      </c>
      <c r="C4905" s="45">
        <f>IFERROR((Ações!$D4905-Ações!$K4905)/Ações!$D4905,0)</f>
        <v>0</v>
      </c>
      <c r="D4905" s="46">
        <f>(Ações!$O4905)/0.06</f>
        <v>0</v>
      </c>
      <c r="E4905" s="47">
        <f>IFERROR((Ações!$F4905-Ações!$K4905)/Ações!$F4905,0)</f>
        <v>0</v>
      </c>
      <c r="F4905" s="46" t="str">
        <f>IF(OR(Ações!$N4905&lt;0,Ações!$M4905&lt;0),"",(22.5*Ações!$M4905*Ações!$N4905)^0.5)</f>
        <v/>
      </c>
      <c r="G4905" s="47">
        <f>IFERROR((Ações!$H4905-Ações!$K4905)/Ações!$H4905,0)</f>
        <v>0</v>
      </c>
      <c r="H4905" s="48">
        <f>IFERROR(Ações!$I4905/(Ações!$P4905-Table_1[[#This Row],[CAGR LUCRO 5A]]),0)</f>
        <v>0</v>
      </c>
      <c r="I4905" s="48">
        <f>IF(Ações!$S4905&lt;0,"",Ações!$O4905*(1+Ações!$S4905))</f>
        <v>0</v>
      </c>
      <c r="J4905" s="49">
        <f>IFERROR(IF(Ações!$B4905="","",(VLOOKUP(Table_1[[#This Row],[AÇÕES]],'Dados Status Invest STOCKS'!A4891:AD5506,4)/Table_1[[#This Row],[LPA]]))/100,0)</f>
        <v>0.40725490196078434</v>
      </c>
      <c r="K4905" s="64">
        <f>IFERROR(IF(Ações!$B4905="","",VLOOKUP(Table_1[[#This Row],[AÇÕES]],'Dados Status Invest STOCKS'!A4891:AD5506,2)),0)</f>
        <v>10.5</v>
      </c>
      <c r="L4905" s="65">
        <f>IFERROR(IF(Ações!$B4905="","",VLOOKUP(Table_1[[#This Row],[AÇÕES]],'Dados Status Invest STOCKS'!A4891:AD5506,3)/100),0)</f>
        <v>0</v>
      </c>
      <c r="M4905" s="66">
        <f>IFERROR(IF(Ações!$B4905="","",VLOOKUP(Table_1[[#This Row],[AÇÕES]],'Dados Status Invest STOCKS'!A4891:AD5506,28)),0)</f>
        <v>-0.51</v>
      </c>
      <c r="N4905" s="66">
        <f>IFERROR(IF(Ações!$B4905="","",VLOOKUP(Table_1[[#This Row],[AÇÕES]],'Dados Status Invest STOCKS'!A4891:AD5506,27)),0)</f>
        <v>-0.66</v>
      </c>
      <c r="O4905" s="66">
        <f>IFERROR(IF(Ações!$L4905="","",Ações!$K4905*Ações!$L4905),0)</f>
        <v>0</v>
      </c>
      <c r="P4905" s="67">
        <f t="shared" si="76"/>
        <v>0.06</v>
      </c>
      <c r="Q4905" s="67">
        <f>IFERROR(Ações!$O4905/Ações!$M4905,0)</f>
        <v>0</v>
      </c>
      <c r="R4905" s="67">
        <f>IFERROR(IF(Ações!$B4905="","",VLOOKUP(Table_1[[#This Row],[AÇÕES]],'Dados Status Invest STOCKS'!A4891:AD5506,18)/100),0)</f>
        <v>-0.77060000000000006</v>
      </c>
      <c r="S4905" s="65">
        <f>IFERROR(IF(Ações!$B4905="","",VLOOKUP(Table_1[[#This Row],[AÇÕES]],'Dados Status Invest STOCKS'!A4891:AD5506,25)/100),0)</f>
        <v>0</v>
      </c>
      <c r="T4905" s="67">
        <f>(1-Ações!$Q4905)*Ações!$R4905</f>
        <v>-0.77060000000000006</v>
      </c>
      <c r="U4905" s="68">
        <f>IF(Ações!$S4905=0,Ações!$T4905,IF(Ações!$T4905=0,Ações!$S4905,AVERAGE(Ações!$S4905,Ações!$T4905)))</f>
        <v>-0.77060000000000006</v>
      </c>
    </row>
    <row r="4906" spans="2:21" ht="15" customHeight="1" x14ac:dyDescent="0.2">
      <c r="B4906" s="63" t="str">
        <f>IFERROR('Dados Status Invest STOCKS'!A4893,"-")</f>
        <v>VMACW</v>
      </c>
      <c r="C4906" s="45">
        <f>IFERROR((Ações!$D4906-Ações!$K4906)/Ações!$D4906,0)</f>
        <v>0</v>
      </c>
      <c r="D4906" s="46">
        <f>(Ações!$O4906)/0.06</f>
        <v>0</v>
      </c>
      <c r="E4906" s="47">
        <f>IFERROR((Ações!$F4906-Ações!$K4906)/Ações!$F4906,0)</f>
        <v>0</v>
      </c>
      <c r="F4906" s="46" t="str">
        <f>IF(OR(Ações!$N4906&lt;0,Ações!$M4906&lt;0),"",(22.5*Ações!$M4906*Ações!$N4906)^0.5)</f>
        <v/>
      </c>
      <c r="G4906" s="47">
        <f>IFERROR((Ações!$H4906-Ações!$K4906)/Ações!$H4906,0)</f>
        <v>0</v>
      </c>
      <c r="H4906" s="48">
        <f>IFERROR(Ações!$I4906/(Ações!$P4906-Table_1[[#This Row],[CAGR LUCRO 5A]]),0)</f>
        <v>0</v>
      </c>
      <c r="I4906" s="48">
        <f>IF(Ações!$S4906&lt;0,"",Ações!$O4906*(1+Ações!$S4906))</f>
        <v>0</v>
      </c>
      <c r="J4906" s="49">
        <f>IFERROR(IF(Ações!$B4906="","",(VLOOKUP(Table_1[[#This Row],[AÇÕES]],'Dados Status Invest STOCKS'!A4892:AD5507,4)/Table_1[[#This Row],[LPA]]))/100,0)</f>
        <v>1.6274509803921568E-2</v>
      </c>
      <c r="K4906" s="64">
        <f>IFERROR(IF(Ações!$B4906="","",VLOOKUP(Table_1[[#This Row],[AÇÕES]],'Dados Status Invest STOCKS'!A4892:AD5507,2)),0)</f>
        <v>0.42</v>
      </c>
      <c r="L4906" s="65">
        <f>IFERROR(IF(Ações!$B4906="","",VLOOKUP(Table_1[[#This Row],[AÇÕES]],'Dados Status Invest STOCKS'!A4892:AD5507,3)/100),0)</f>
        <v>0</v>
      </c>
      <c r="M4906" s="66">
        <f>IFERROR(IF(Ações!$B4906="","",VLOOKUP(Table_1[[#This Row],[AÇÕES]],'Dados Status Invest STOCKS'!A4892:AD5507,28)),0)</f>
        <v>-0.51</v>
      </c>
      <c r="N4906" s="66">
        <f>IFERROR(IF(Ações!$B4906="","",VLOOKUP(Table_1[[#This Row],[AÇÕES]],'Dados Status Invest STOCKS'!A4892:AD5507,27)),0)</f>
        <v>-0.66</v>
      </c>
      <c r="O4906" s="66">
        <f>IFERROR(IF(Ações!$L4906="","",Ações!$K4906*Ações!$L4906),0)</f>
        <v>0</v>
      </c>
      <c r="P4906" s="67">
        <f t="shared" si="76"/>
        <v>0.06</v>
      </c>
      <c r="Q4906" s="67">
        <f>IFERROR(Ações!$O4906/Ações!$M4906,0)</f>
        <v>0</v>
      </c>
      <c r="R4906" s="67">
        <f>IFERROR(IF(Ações!$B4906="","",VLOOKUP(Table_1[[#This Row],[AÇÕES]],'Dados Status Invest STOCKS'!A4892:AD5507,18)/100),0)</f>
        <v>-0.77060000000000006</v>
      </c>
      <c r="S4906" s="65">
        <f>IFERROR(IF(Ações!$B4906="","",VLOOKUP(Table_1[[#This Row],[AÇÕES]],'Dados Status Invest STOCKS'!A4892:AD5507,25)/100),0)</f>
        <v>0</v>
      </c>
      <c r="T4906" s="67">
        <f>(1-Ações!$Q4906)*Ações!$R4906</f>
        <v>-0.77060000000000006</v>
      </c>
      <c r="U4906" s="68">
        <f>IF(Ações!$S4906=0,Ações!$T4906,IF(Ações!$T4906=0,Ações!$S4906,AVERAGE(Ações!$S4906,Ações!$T4906)))</f>
        <v>-0.77060000000000006</v>
      </c>
    </row>
    <row r="4907" spans="2:21" ht="15" customHeight="1" x14ac:dyDescent="0.2">
      <c r="B4907" s="63" t="str">
        <f>IFERROR('Dados Status Invest STOCKS'!A4894,"-")</f>
        <v>VMAR</v>
      </c>
      <c r="C4907" s="45">
        <f>IFERROR((Ações!$D4907-Ações!$K4907)/Ações!$D4907,0)</f>
        <v>0</v>
      </c>
      <c r="D4907" s="46">
        <f>(Ações!$O4907)/0.06</f>
        <v>0</v>
      </c>
      <c r="E4907" s="47">
        <f>IFERROR((Ações!$F4907-Ações!$K4907)/Ações!$F4907,0)</f>
        <v>0</v>
      </c>
      <c r="F4907" s="46" t="str">
        <f>IF(OR(Ações!$N4907&lt;0,Ações!$M4907&lt;0),"",(22.5*Ações!$M4907*Ações!$N4907)^0.5)</f>
        <v/>
      </c>
      <c r="G4907" s="47">
        <f>IFERROR((Ações!$H4907-Ações!$K4907)/Ações!$H4907,0)</f>
        <v>0</v>
      </c>
      <c r="H4907" s="48">
        <f>IFERROR(Ações!$I4907/(Ações!$P4907-Table_1[[#This Row],[CAGR LUCRO 5A]]),0)</f>
        <v>0</v>
      </c>
      <c r="I4907" s="48">
        <f>IF(Ações!$S4907&lt;0,"",Ações!$O4907*(1+Ações!$S4907))</f>
        <v>0</v>
      </c>
      <c r="J4907" s="49">
        <f>IFERROR(IF(Ações!$B4907="","",(VLOOKUP(Table_1[[#This Row],[AÇÕES]],'Dados Status Invest STOCKS'!A4893:AD5508,4)/Table_1[[#This Row],[LPA]]))/100,0)</f>
        <v>5.1555555555555549E-2</v>
      </c>
      <c r="K4907" s="64">
        <f>IFERROR(IF(Ações!$B4907="","",VLOOKUP(Table_1[[#This Row],[AÇÕES]],'Dados Status Invest STOCKS'!A4893:AD5508,2)),0)</f>
        <v>4.1900000000000004</v>
      </c>
      <c r="L4907" s="65">
        <f>IFERROR(IF(Ações!$B4907="","",VLOOKUP(Table_1[[#This Row],[AÇÕES]],'Dados Status Invest STOCKS'!A4893:AD5508,3)/100),0)</f>
        <v>0</v>
      </c>
      <c r="M4907" s="66">
        <f>IFERROR(IF(Ações!$B4907="","",VLOOKUP(Table_1[[#This Row],[AÇÕES]],'Dados Status Invest STOCKS'!A4893:AD5508,28)),0)</f>
        <v>-0.9</v>
      </c>
      <c r="N4907" s="66">
        <f>IFERROR(IF(Ações!$B4907="","",VLOOKUP(Table_1[[#This Row],[AÇÕES]],'Dados Status Invest STOCKS'!A4893:AD5508,27)),0)</f>
        <v>3.03</v>
      </c>
      <c r="O4907" s="66">
        <f>IFERROR(IF(Ações!$L4907="","",Ações!$K4907*Ações!$L4907),0)</f>
        <v>0</v>
      </c>
      <c r="P4907" s="67">
        <f t="shared" si="76"/>
        <v>0.06</v>
      </c>
      <c r="Q4907" s="67">
        <f>IFERROR(Ações!$O4907/Ações!$M4907,0)</f>
        <v>0</v>
      </c>
      <c r="R4907" s="67">
        <f>IFERROR(IF(Ações!$B4907="","",VLOOKUP(Table_1[[#This Row],[AÇÕES]],'Dados Status Invest STOCKS'!A4893:AD5508,18)/100),0)</f>
        <v>-0.2979</v>
      </c>
      <c r="S4907" s="65">
        <f>IFERROR(IF(Ações!$B4907="","",VLOOKUP(Table_1[[#This Row],[AÇÕES]],'Dados Status Invest STOCKS'!A4893:AD5508,25)/100),0)</f>
        <v>0</v>
      </c>
      <c r="T4907" s="67">
        <f>(1-Ações!$Q4907)*Ações!$R4907</f>
        <v>-0.2979</v>
      </c>
      <c r="U4907" s="68">
        <f>IF(Ações!$S4907=0,Ações!$T4907,IF(Ações!$T4907=0,Ações!$S4907,AVERAGE(Ações!$S4907,Ações!$T4907)))</f>
        <v>-0.2979</v>
      </c>
    </row>
    <row r="4908" spans="2:21" ht="15" customHeight="1" x14ac:dyDescent="0.2">
      <c r="B4908" s="63" t="str">
        <f>IFERROR('Dados Status Invest STOCKS'!A4895,"-")</f>
        <v>VMC</v>
      </c>
      <c r="C4908" s="45">
        <f>IFERROR((Ações!$D4908-Ações!$K4908)/Ações!$D4908,0)</f>
        <v>-6.6923076923076925</v>
      </c>
      <c r="D4908" s="46">
        <f>(Ações!$O4908)/0.06</f>
        <v>24.5427</v>
      </c>
      <c r="E4908" s="47">
        <f>IFERROR((Ações!$F4908-Ações!$K4908)/Ações!$F4908,0)</f>
        <v>-1.5891989597245406</v>
      </c>
      <c r="F4908" s="46">
        <f>IF(OR(Ações!$N4908&lt;0,Ações!$M4908&lt;0),"",(22.5*Ações!$M4908*Ações!$N4908)^0.5)</f>
        <v>72.914443013712997</v>
      </c>
      <c r="G4908" s="47">
        <f>IFERROR((Ações!$H4908-Ações!$K4908)/Ações!$H4908,0)</f>
        <v>17.309339075909683</v>
      </c>
      <c r="H4908" s="48">
        <f>IFERROR(Ações!$I4908/(Ações!$P4908-Table_1[[#This Row],[CAGR LUCRO 5A]]),0)</f>
        <v>-11.575576368932037</v>
      </c>
      <c r="I4908" s="48">
        <f>IF(Ações!$S4908&lt;0,"",Ações!$O4908*(1+Ações!$S4908))</f>
        <v>1.7884265489999998</v>
      </c>
      <c r="J4908" s="49">
        <f>IFERROR(IF(Ações!$B4908="","",(VLOOKUP(Table_1[[#This Row],[AÇÕES]],'Dados Status Invest STOCKS'!A4894:AD5509,4)/Table_1[[#This Row],[LPA]]))/100,0)</f>
        <v>7.9303278688524589E-2</v>
      </c>
      <c r="K4908" s="64">
        <f>IFERROR(IF(Ações!$B4908="","",VLOOKUP(Table_1[[#This Row],[AÇÕES]],'Dados Status Invest STOCKS'!A4894:AD5509,2)),0)</f>
        <v>188.79</v>
      </c>
      <c r="L4908" s="65">
        <f>IFERROR(IF(Ações!$B4908="","",VLOOKUP(Table_1[[#This Row],[AÇÕES]],'Dados Status Invest STOCKS'!A4894:AD5509,3)/100),0)</f>
        <v>7.8000000000000005E-3</v>
      </c>
      <c r="M4908" s="66">
        <f>IFERROR(IF(Ações!$B4908="","",VLOOKUP(Table_1[[#This Row],[AÇÕES]],'Dados Status Invest STOCKS'!A4894:AD5509,28)),0)</f>
        <v>4.88</v>
      </c>
      <c r="N4908" s="66">
        <f>IFERROR(IF(Ações!$B4908="","",VLOOKUP(Table_1[[#This Row],[AÇÕES]],'Dados Status Invest STOCKS'!A4894:AD5509,27)),0)</f>
        <v>48.42</v>
      </c>
      <c r="O4908" s="66">
        <f>IFERROR(IF(Ações!$L4908="","",Ações!$K4908*Ações!$L4908),0)</f>
        <v>1.4725619999999999</v>
      </c>
      <c r="P4908" s="67">
        <f t="shared" si="76"/>
        <v>0.06</v>
      </c>
      <c r="Q4908" s="67">
        <f>IFERROR(Ações!$O4908/Ações!$M4908,0)</f>
        <v>0.30175450819672128</v>
      </c>
      <c r="R4908" s="67">
        <f>IFERROR(IF(Ações!$B4908="","",VLOOKUP(Table_1[[#This Row],[AÇÕES]],'Dados Status Invest STOCKS'!A4894:AD5509,18)/100),0)</f>
        <v>0.1007</v>
      </c>
      <c r="S4908" s="65">
        <f>IFERROR(IF(Ações!$B4908="","",VLOOKUP(Table_1[[#This Row],[AÇÕES]],'Dados Status Invest STOCKS'!A4894:AD5509,25)/100),0)</f>
        <v>0.2145</v>
      </c>
      <c r="T4908" s="67">
        <f>(1-Ações!$Q4908)*Ações!$R4908</f>
        <v>7.0313321024590175E-2</v>
      </c>
      <c r="U4908" s="68">
        <f>IF(Ações!$S4908=0,Ações!$T4908,IF(Ações!$T4908=0,Ações!$S4908,AVERAGE(Ações!$S4908,Ações!$T4908)))</f>
        <v>0.14240666051229509</v>
      </c>
    </row>
    <row r="4909" spans="2:21" ht="15" customHeight="1" x14ac:dyDescent="0.2">
      <c r="B4909" s="63" t="str">
        <f>IFERROR('Dados Status Invest STOCKS'!A4896,"-")</f>
        <v>VMD</v>
      </c>
      <c r="C4909" s="45">
        <f>IFERROR((Ações!$D4909-Ações!$K4909)/Ações!$D4909,0)</f>
        <v>0</v>
      </c>
      <c r="D4909" s="46">
        <f>(Ações!$O4909)/0.06</f>
        <v>0</v>
      </c>
      <c r="E4909" s="47">
        <f>IFERROR((Ações!$F4909-Ações!$K4909)/Ações!$F4909,0)</f>
        <v>-0.29260462442098001</v>
      </c>
      <c r="F4909" s="46">
        <f>IF(OR(Ações!$N4909&lt;0,Ações!$M4909&lt;0),"",(22.5*Ações!$M4909*Ações!$N4909)^0.5)</f>
        <v>3.6360693062701652</v>
      </c>
      <c r="G4909" s="47">
        <f>IFERROR((Ações!$H4909-Ações!$K4909)/Ações!$H4909,0)</f>
        <v>0</v>
      </c>
      <c r="H4909" s="48">
        <f>IFERROR(Ações!$I4909/(Ações!$P4909-Table_1[[#This Row],[CAGR LUCRO 5A]]),0)</f>
        <v>0</v>
      </c>
      <c r="I4909" s="48">
        <f>IF(Ações!$S4909&lt;0,"",Ações!$O4909*(1+Ações!$S4909))</f>
        <v>0</v>
      </c>
      <c r="J4909" s="49">
        <f>IFERROR(IF(Ações!$B4909="","",(VLOOKUP(Table_1[[#This Row],[AÇÕES]],'Dados Status Invest STOCKS'!A4895:AD5510,4)/Table_1[[#This Row],[LPA]]))/100,0)</f>
        <v>0.70846153846153859</v>
      </c>
      <c r="K4909" s="64">
        <f>IFERROR(IF(Ações!$B4909="","",VLOOKUP(Table_1[[#This Row],[AÇÕES]],'Dados Status Invest STOCKS'!A4895:AD5510,2)),0)</f>
        <v>4.7</v>
      </c>
      <c r="L4909" s="65">
        <f>IFERROR(IF(Ações!$B4909="","",VLOOKUP(Table_1[[#This Row],[AÇÕES]],'Dados Status Invest STOCKS'!A4895:AD5510,3)/100),0)</f>
        <v>0</v>
      </c>
      <c r="M4909" s="66">
        <f>IFERROR(IF(Ações!$B4909="","",VLOOKUP(Table_1[[#This Row],[AÇÕES]],'Dados Status Invest STOCKS'!A4895:AD5510,28)),0)</f>
        <v>0.26</v>
      </c>
      <c r="N4909" s="66">
        <f>IFERROR(IF(Ações!$B4909="","",VLOOKUP(Table_1[[#This Row],[AÇÕES]],'Dados Status Invest STOCKS'!A4895:AD5510,27)),0)</f>
        <v>2.2599999999999998</v>
      </c>
      <c r="O4909" s="66">
        <f>IFERROR(IF(Ações!$L4909="","",Ações!$K4909*Ações!$L4909),0)</f>
        <v>0</v>
      </c>
      <c r="P4909" s="67">
        <f t="shared" si="76"/>
        <v>0.06</v>
      </c>
      <c r="Q4909" s="67">
        <f>IFERROR(Ações!$O4909/Ações!$M4909,0)</f>
        <v>0</v>
      </c>
      <c r="R4909" s="67">
        <f>IFERROR(IF(Ações!$B4909="","",VLOOKUP(Table_1[[#This Row],[AÇÕES]],'Dados Status Invest STOCKS'!A4895:AD5510,18)/100),0)</f>
        <v>0.11310000000000001</v>
      </c>
      <c r="S4909" s="65">
        <f>IFERROR(IF(Ações!$B4909="","",VLOOKUP(Table_1[[#This Row],[AÇÕES]],'Dados Status Invest STOCKS'!A4895:AD5510,25)/100),0)</f>
        <v>0</v>
      </c>
      <c r="T4909" s="67">
        <f>(1-Ações!$Q4909)*Ações!$R4909</f>
        <v>0.11310000000000001</v>
      </c>
      <c r="U4909" s="68">
        <f>IF(Ações!$S4909=0,Ações!$T4909,IF(Ações!$T4909=0,Ações!$S4909,AVERAGE(Ações!$S4909,Ações!$T4909)))</f>
        <v>0.11310000000000001</v>
      </c>
    </row>
    <row r="4910" spans="2:21" ht="15" customHeight="1" x14ac:dyDescent="0.2">
      <c r="B4910" s="63" t="str">
        <f>IFERROR('Dados Status Invest STOCKS'!A4897,"-")</f>
        <v>VMEO</v>
      </c>
      <c r="C4910" s="45">
        <f>IFERROR((Ações!$D4910-Ações!$K4910)/Ações!$D4910,0)</f>
        <v>0</v>
      </c>
      <c r="D4910" s="46">
        <f>(Ações!$O4910)/0.06</f>
        <v>0</v>
      </c>
      <c r="E4910" s="47">
        <f>IFERROR((Ações!$F4910-Ações!$K4910)/Ações!$F4910,0)</f>
        <v>0</v>
      </c>
      <c r="F4910" s="46" t="str">
        <f>IF(OR(Ações!$N4910&lt;0,Ações!$M4910&lt;0),"",(22.5*Ações!$M4910*Ações!$N4910)^0.5)</f>
        <v/>
      </c>
      <c r="G4910" s="47">
        <f>IFERROR((Ações!$H4910-Ações!$K4910)/Ações!$H4910,0)</f>
        <v>0</v>
      </c>
      <c r="H4910" s="48">
        <f>IFERROR(Ações!$I4910/(Ações!$P4910-Table_1[[#This Row],[CAGR LUCRO 5A]]),0)</f>
        <v>0</v>
      </c>
      <c r="I4910" s="48">
        <f>IF(Ações!$S4910&lt;0,"",Ações!$O4910*(1+Ações!$S4910))</f>
        <v>0</v>
      </c>
      <c r="J4910" s="49">
        <f>IFERROR(IF(Ações!$B4910="","",(VLOOKUP(Table_1[[#This Row],[AÇÕES]],'Dados Status Invest STOCKS'!A4896:AD5511,4)/Table_1[[#This Row],[LPA]]))/100,0)</f>
        <v>1.3568750000000001</v>
      </c>
      <c r="K4910" s="64">
        <f>IFERROR(IF(Ações!$B4910="","",VLOOKUP(Table_1[[#This Row],[AÇÕES]],'Dados Status Invest STOCKS'!A4896:AD5511,2)),0)</f>
        <v>13.69</v>
      </c>
      <c r="L4910" s="65">
        <f>IFERROR(IF(Ações!$B4910="","",VLOOKUP(Table_1[[#This Row],[AÇÕES]],'Dados Status Invest STOCKS'!A4896:AD5511,3)/100),0)</f>
        <v>0</v>
      </c>
      <c r="M4910" s="66">
        <f>IFERROR(IF(Ações!$B4910="","",VLOOKUP(Table_1[[#This Row],[AÇÕES]],'Dados Status Invest STOCKS'!A4896:AD5511,28)),0)</f>
        <v>-0.32</v>
      </c>
      <c r="N4910" s="66">
        <f>IFERROR(IF(Ações!$B4910="","",VLOOKUP(Table_1[[#This Row],[AÇÕES]],'Dados Status Invest STOCKS'!A4896:AD5511,27)),0)</f>
        <v>2.29</v>
      </c>
      <c r="O4910" s="66">
        <f>IFERROR(IF(Ações!$L4910="","",Ações!$K4910*Ações!$L4910),0)</f>
        <v>0</v>
      </c>
      <c r="P4910" s="67">
        <f t="shared" si="76"/>
        <v>0.06</v>
      </c>
      <c r="Q4910" s="67">
        <f>IFERROR(Ações!$O4910/Ações!$M4910,0)</f>
        <v>0</v>
      </c>
      <c r="R4910" s="67">
        <f>IFERROR(IF(Ações!$B4910="","",VLOOKUP(Table_1[[#This Row],[AÇÕES]],'Dados Status Invest STOCKS'!A4896:AD5511,18)/100),0)</f>
        <v>-0.13750000000000001</v>
      </c>
      <c r="S4910" s="65">
        <f>IFERROR(IF(Ações!$B4910="","",VLOOKUP(Table_1[[#This Row],[AÇÕES]],'Dados Status Invest STOCKS'!A4896:AD5511,25)/100),0)</f>
        <v>0</v>
      </c>
      <c r="T4910" s="67">
        <f>(1-Ações!$Q4910)*Ações!$R4910</f>
        <v>-0.13750000000000001</v>
      </c>
      <c r="U4910" s="68">
        <f>IF(Ações!$S4910=0,Ações!$T4910,IF(Ações!$T4910=0,Ações!$S4910,AVERAGE(Ações!$S4910,Ações!$T4910)))</f>
        <v>-0.13750000000000001</v>
      </c>
    </row>
    <row r="4911" spans="2:21" ht="15" customHeight="1" x14ac:dyDescent="0.2">
      <c r="B4911" s="63" t="str">
        <f>IFERROR('Dados Status Invest STOCKS'!A4898,"-")</f>
        <v>VMI</v>
      </c>
      <c r="C4911" s="45">
        <f>IFERROR((Ações!$D4911-Ações!$K4911)/Ações!$D4911,0)</f>
        <v>-5.8965517241379315</v>
      </c>
      <c r="D4911" s="46">
        <f>(Ações!$O4911)/0.06</f>
        <v>33.20355</v>
      </c>
      <c r="E4911" s="47">
        <f>IFERROR((Ações!$F4911-Ações!$K4911)/Ações!$F4911,0)</f>
        <v>-0.97290410513110159</v>
      </c>
      <c r="F4911" s="46">
        <f>IF(OR(Ações!$N4911&lt;0,Ações!$M4911&lt;0),"",(22.5*Ações!$M4911*Ações!$N4911)^0.5)</f>
        <v>116.06747606457202</v>
      </c>
      <c r="G4911" s="47">
        <f>IFERROR((Ações!$H4911-Ações!$K4911)/Ações!$H4911,0)</f>
        <v>21.148254667500144</v>
      </c>
      <c r="H4911" s="48">
        <f>IFERROR(Ações!$I4911/(Ações!$P4911-Table_1[[#This Row],[CAGR LUCRO 5A]]),0)</f>
        <v>-11.365252414114513</v>
      </c>
      <c r="I4911" s="48">
        <f>IF(Ações!$S4911&lt;0,"",Ações!$O4911*(1+Ações!$S4911))</f>
        <v>2.5605913688999999</v>
      </c>
      <c r="J4911" s="49">
        <f>IFERROR(IF(Ações!$B4911="","",(VLOOKUP(Table_1[[#This Row],[AÇÕES]],'Dados Status Invest STOCKS'!A4897:AD5512,4)/Table_1[[#This Row],[LPA]]))/100,0)</f>
        <v>2.4647302904564315E-2</v>
      </c>
      <c r="K4911" s="64">
        <f>IFERROR(IF(Ações!$B4911="","",VLOOKUP(Table_1[[#This Row],[AÇÕES]],'Dados Status Invest STOCKS'!A4897:AD5512,2)),0)</f>
        <v>228.99</v>
      </c>
      <c r="L4911" s="65">
        <f>IFERROR(IF(Ações!$B4911="","",VLOOKUP(Table_1[[#This Row],[AÇÕES]],'Dados Status Invest STOCKS'!A4897:AD5512,3)/100),0)</f>
        <v>8.6999999999999994E-3</v>
      </c>
      <c r="M4911" s="66">
        <f>IFERROR(IF(Ações!$B4911="","",VLOOKUP(Table_1[[#This Row],[AÇÕES]],'Dados Status Invest STOCKS'!A4897:AD5512,28)),0)</f>
        <v>9.64</v>
      </c>
      <c r="N4911" s="66">
        <f>IFERROR(IF(Ações!$B4911="","",VLOOKUP(Table_1[[#This Row],[AÇÕES]],'Dados Status Invest STOCKS'!A4897:AD5512,27)),0)</f>
        <v>62.11</v>
      </c>
      <c r="O4911" s="66">
        <f>IFERROR(IF(Ações!$L4911="","",Ações!$K4911*Ações!$L4911),0)</f>
        <v>1.992213</v>
      </c>
      <c r="P4911" s="67">
        <f t="shared" si="76"/>
        <v>0.06</v>
      </c>
      <c r="Q4911" s="67">
        <f>IFERROR(Ações!$O4911/Ações!$M4911,0)</f>
        <v>0.20666109958506224</v>
      </c>
      <c r="R4911" s="67">
        <f>IFERROR(IF(Ações!$B4911="","",VLOOKUP(Table_1[[#This Row],[AÇÕES]],'Dados Status Invest STOCKS'!A4897:AD5512,18)/100),0)</f>
        <v>0.1552</v>
      </c>
      <c r="S4911" s="65">
        <f>IFERROR(IF(Ações!$B4911="","",VLOOKUP(Table_1[[#This Row],[AÇÕES]],'Dados Status Invest STOCKS'!A4897:AD5512,25)/100),0)</f>
        <v>0.2853</v>
      </c>
      <c r="T4911" s="67">
        <f>(1-Ações!$Q4911)*Ações!$R4911</f>
        <v>0.12312619734439835</v>
      </c>
      <c r="U4911" s="68">
        <f>IF(Ações!$S4911=0,Ações!$T4911,IF(Ações!$T4911=0,Ações!$S4911,AVERAGE(Ações!$S4911,Ações!$T4911)))</f>
        <v>0.20421309867219917</v>
      </c>
    </row>
    <row r="4912" spans="2:21" ht="15" customHeight="1" x14ac:dyDescent="0.2">
      <c r="B4912" s="63" t="str">
        <f>IFERROR('Dados Status Invest STOCKS'!A4899,"-")</f>
        <v>VMW</v>
      </c>
      <c r="C4912" s="45">
        <f>IFERROR((Ações!$D4912-Ações!$K4912)/Ações!$D4912,0)</f>
        <v>0</v>
      </c>
      <c r="D4912" s="46">
        <f>(Ações!$O4912)/0.06</f>
        <v>0</v>
      </c>
      <c r="E4912" s="47">
        <f>IFERROR((Ações!$F4912-Ações!$K4912)/Ações!$F4912,0)</f>
        <v>-1.4376596912092385</v>
      </c>
      <c r="F4912" s="46">
        <f>IF(OR(Ações!$N4912&lt;0,Ações!$M4912&lt;0),"",(22.5*Ações!$M4912*Ações!$N4912)^0.5)</f>
        <v>51.356635403811261</v>
      </c>
      <c r="G4912" s="47">
        <f>IFERROR((Ações!$H4912-Ações!$K4912)/Ações!$H4912,0)</f>
        <v>0</v>
      </c>
      <c r="H4912" s="48">
        <f>IFERROR(Ações!$I4912/(Ações!$P4912-Table_1[[#This Row],[CAGR LUCRO 5A]]),0)</f>
        <v>0</v>
      </c>
      <c r="I4912" s="48">
        <f>IF(Ações!$S4912&lt;0,"",Ações!$O4912*(1+Ações!$S4912))</f>
        <v>0</v>
      </c>
      <c r="J4912" s="49">
        <f>IFERROR(IF(Ações!$B4912="","",(VLOOKUP(Table_1[[#This Row],[AÇÕES]],'Dados Status Invest STOCKS'!A4898:AD5513,4)/Table_1[[#This Row],[LPA]]))/100,0)</f>
        <v>5.3921161825726135E-2</v>
      </c>
      <c r="K4912" s="64">
        <f>IFERROR(IF(Ações!$B4912="","",VLOOKUP(Table_1[[#This Row],[AÇÕES]],'Dados Status Invest STOCKS'!A4898:AD5513,2)),0)</f>
        <v>125.19</v>
      </c>
      <c r="L4912" s="65">
        <f>IFERROR(IF(Ações!$B4912="","",VLOOKUP(Table_1[[#This Row],[AÇÕES]],'Dados Status Invest STOCKS'!A4898:AD5513,3)/100),0)</f>
        <v>0</v>
      </c>
      <c r="M4912" s="66">
        <f>IFERROR(IF(Ações!$B4912="","",VLOOKUP(Table_1[[#This Row],[AÇÕES]],'Dados Status Invest STOCKS'!A4898:AD5513,28)),0)</f>
        <v>4.82</v>
      </c>
      <c r="N4912" s="66">
        <f>IFERROR(IF(Ações!$B4912="","",VLOOKUP(Table_1[[#This Row],[AÇÕES]],'Dados Status Invest STOCKS'!A4898:AD5513,27)),0)</f>
        <v>24.32</v>
      </c>
      <c r="O4912" s="66">
        <f>IFERROR(IF(Ações!$L4912="","",Ações!$K4912*Ações!$L4912),0)</f>
        <v>0</v>
      </c>
      <c r="P4912" s="67">
        <f t="shared" si="76"/>
        <v>0.06</v>
      </c>
      <c r="Q4912" s="67">
        <f>IFERROR(Ações!$O4912/Ações!$M4912,0)</f>
        <v>0</v>
      </c>
      <c r="R4912" s="67">
        <f>IFERROR(IF(Ações!$B4912="","",VLOOKUP(Table_1[[#This Row],[AÇÕES]],'Dados Status Invest STOCKS'!A4898:AD5513,18)/100),0)</f>
        <v>0.19800000000000001</v>
      </c>
      <c r="S4912" s="65">
        <f>IFERROR(IF(Ações!$B4912="","",VLOOKUP(Table_1[[#This Row],[AÇÕES]],'Dados Status Invest STOCKS'!A4898:AD5513,25)/100),0)</f>
        <v>0.156</v>
      </c>
      <c r="T4912" s="67">
        <f>(1-Ações!$Q4912)*Ações!$R4912</f>
        <v>0.19800000000000001</v>
      </c>
      <c r="U4912" s="68">
        <f>IF(Ações!$S4912=0,Ações!$T4912,IF(Ações!$T4912=0,Ações!$S4912,AVERAGE(Ações!$S4912,Ações!$T4912)))</f>
        <v>0.17699999999999999</v>
      </c>
    </row>
    <row r="4913" spans="2:21" ht="15" customHeight="1" x14ac:dyDescent="0.2">
      <c r="B4913" s="63" t="str">
        <f>IFERROR('Dados Status Invest STOCKS'!A4900,"-")</f>
        <v>VNCE</v>
      </c>
      <c r="C4913" s="45">
        <f>IFERROR((Ações!$D4913-Ações!$K4913)/Ações!$D4913,0)</f>
        <v>0</v>
      </c>
      <c r="D4913" s="46">
        <f>(Ações!$O4913)/0.06</f>
        <v>0</v>
      </c>
      <c r="E4913" s="47">
        <f>IFERROR((Ações!$F4913-Ações!$K4913)/Ações!$F4913,0)</f>
        <v>0</v>
      </c>
      <c r="F4913" s="46" t="str">
        <f>IF(OR(Ações!$N4913&lt;0,Ações!$M4913&lt;0),"",(22.5*Ações!$M4913*Ações!$N4913)^0.5)</f>
        <v/>
      </c>
      <c r="G4913" s="47">
        <f>IFERROR((Ações!$H4913-Ações!$K4913)/Ações!$H4913,0)</f>
        <v>0</v>
      </c>
      <c r="H4913" s="48">
        <f>IFERROR(Ações!$I4913/(Ações!$P4913-Table_1[[#This Row],[CAGR LUCRO 5A]]),0)</f>
        <v>0</v>
      </c>
      <c r="I4913" s="48">
        <f>IF(Ações!$S4913&lt;0,"",Ações!$O4913*(1+Ações!$S4913))</f>
        <v>0</v>
      </c>
      <c r="J4913" s="49">
        <f>IFERROR(IF(Ações!$B4913="","",(VLOOKUP(Table_1[[#This Row],[AÇÕES]],'Dados Status Invest STOCKS'!A4899:AD5514,4)/Table_1[[#This Row],[LPA]]))/100,0)</f>
        <v>4.365517241379311E-2</v>
      </c>
      <c r="K4913" s="64">
        <f>IFERROR(IF(Ações!$B4913="","",VLOOKUP(Table_1[[#This Row],[AÇÕES]],'Dados Status Invest STOCKS'!A4899:AD5514,2)),0)</f>
        <v>9.19</v>
      </c>
      <c r="L4913" s="65">
        <f>IFERROR(IF(Ações!$B4913="","",VLOOKUP(Table_1[[#This Row],[AÇÕES]],'Dados Status Invest STOCKS'!A4899:AD5514,3)/100),0)</f>
        <v>0</v>
      </c>
      <c r="M4913" s="66">
        <f>IFERROR(IF(Ações!$B4913="","",VLOOKUP(Table_1[[#This Row],[AÇÕES]],'Dados Status Invest STOCKS'!A4899:AD5514,28)),0)</f>
        <v>-1.45</v>
      </c>
      <c r="N4913" s="66">
        <f>IFERROR(IF(Ações!$B4913="","",VLOOKUP(Table_1[[#This Row],[AÇÕES]],'Dados Status Invest STOCKS'!A4899:AD5514,27)),0)</f>
        <v>4.83</v>
      </c>
      <c r="O4913" s="66">
        <f>IFERROR(IF(Ações!$L4913="","",Ações!$K4913*Ações!$L4913),0)</f>
        <v>0</v>
      </c>
      <c r="P4913" s="67">
        <f t="shared" si="76"/>
        <v>0.06</v>
      </c>
      <c r="Q4913" s="67">
        <f>IFERROR(Ações!$O4913/Ações!$M4913,0)</f>
        <v>0</v>
      </c>
      <c r="R4913" s="67">
        <f>IFERROR(IF(Ações!$B4913="","",VLOOKUP(Table_1[[#This Row],[AÇÕES]],'Dados Status Invest STOCKS'!A4899:AD5514,18)/100),0)</f>
        <v>-0.30099999999999999</v>
      </c>
      <c r="S4913" s="65">
        <f>IFERROR(IF(Ações!$B4913="","",VLOOKUP(Table_1[[#This Row],[AÇÕES]],'Dados Status Invest STOCKS'!A4899:AD5514,25)/100),0)</f>
        <v>0</v>
      </c>
      <c r="T4913" s="67">
        <f>(1-Ações!$Q4913)*Ações!$R4913</f>
        <v>-0.30099999999999999</v>
      </c>
      <c r="U4913" s="68">
        <f>IF(Ações!$S4913=0,Ações!$T4913,IF(Ações!$T4913=0,Ações!$S4913,AVERAGE(Ações!$S4913,Ações!$T4913)))</f>
        <v>-0.30099999999999999</v>
      </c>
    </row>
    <row r="4914" spans="2:21" ht="15" customHeight="1" x14ac:dyDescent="0.2">
      <c r="B4914" s="63" t="str">
        <f>IFERROR('Dados Status Invest STOCKS'!A4901,"-")</f>
        <v>VNDA</v>
      </c>
      <c r="C4914" s="45">
        <f>IFERROR((Ações!$D4914-Ações!$K4914)/Ações!$D4914,0)</f>
        <v>0</v>
      </c>
      <c r="D4914" s="46">
        <f>(Ações!$O4914)/0.06</f>
        <v>0</v>
      </c>
      <c r="E4914" s="47">
        <f>IFERROR((Ações!$F4914-Ações!$K4914)/Ações!$F4914,0)</f>
        <v>-0.32659618604144786</v>
      </c>
      <c r="F4914" s="46">
        <f>IF(OR(Ações!$N4914&lt;0,Ações!$M4914&lt;0),"",(22.5*Ações!$M4914*Ações!$N4914)^0.5)</f>
        <v>11.111143055509634</v>
      </c>
      <c r="G4914" s="47">
        <f>IFERROR((Ações!$H4914-Ações!$K4914)/Ações!$H4914,0)</f>
        <v>0</v>
      </c>
      <c r="H4914" s="48">
        <f>IFERROR(Ações!$I4914/(Ações!$P4914-Table_1[[#This Row],[CAGR LUCRO 5A]]),0)</f>
        <v>0</v>
      </c>
      <c r="I4914" s="48">
        <f>IF(Ações!$S4914&lt;0,"",Ações!$O4914*(1+Ações!$S4914))</f>
        <v>0</v>
      </c>
      <c r="J4914" s="49">
        <f>IFERROR(IF(Ações!$B4914="","",(VLOOKUP(Table_1[[#This Row],[AÇÕES]],'Dados Status Invest STOCKS'!A4900:AD5515,4)/Table_1[[#This Row],[LPA]]))/100,0)</f>
        <v>0.38661290322580638</v>
      </c>
      <c r="K4914" s="64">
        <f>IFERROR(IF(Ações!$B4914="","",VLOOKUP(Table_1[[#This Row],[AÇÕES]],'Dados Status Invest STOCKS'!A4900:AD5515,2)),0)</f>
        <v>14.74</v>
      </c>
      <c r="L4914" s="65">
        <f>IFERROR(IF(Ações!$B4914="","",VLOOKUP(Table_1[[#This Row],[AÇÕES]],'Dados Status Invest STOCKS'!A4900:AD5515,3)/100),0)</f>
        <v>0</v>
      </c>
      <c r="M4914" s="66">
        <f>IFERROR(IF(Ações!$B4914="","",VLOOKUP(Table_1[[#This Row],[AÇÕES]],'Dados Status Invest STOCKS'!A4900:AD5515,28)),0)</f>
        <v>0.62</v>
      </c>
      <c r="N4914" s="66">
        <f>IFERROR(IF(Ações!$B4914="","",VLOOKUP(Table_1[[#This Row],[AÇÕES]],'Dados Status Invest STOCKS'!A4900:AD5515,27)),0)</f>
        <v>8.85</v>
      </c>
      <c r="O4914" s="66">
        <f>IFERROR(IF(Ações!$L4914="","",Ações!$K4914*Ações!$L4914),0)</f>
        <v>0</v>
      </c>
      <c r="P4914" s="67">
        <f t="shared" si="76"/>
        <v>0.06</v>
      </c>
      <c r="Q4914" s="67">
        <f>IFERROR(Ações!$O4914/Ações!$M4914,0)</f>
        <v>0</v>
      </c>
      <c r="R4914" s="67">
        <f>IFERROR(IF(Ações!$B4914="","",VLOOKUP(Table_1[[#This Row],[AÇÕES]],'Dados Status Invest STOCKS'!A4900:AD5515,18)/100),0)</f>
        <v>6.9500000000000006E-2</v>
      </c>
      <c r="S4914" s="65">
        <f>IFERROR(IF(Ações!$B4914="","",VLOOKUP(Table_1[[#This Row],[AÇÕES]],'Dados Status Invest STOCKS'!A4900:AD5515,25)/100),0)</f>
        <v>0</v>
      </c>
      <c r="T4914" s="67">
        <f>(1-Ações!$Q4914)*Ações!$R4914</f>
        <v>6.9500000000000006E-2</v>
      </c>
      <c r="U4914" s="68">
        <f>IF(Ações!$S4914=0,Ações!$T4914,IF(Ações!$T4914=0,Ações!$S4914,AVERAGE(Ações!$S4914,Ações!$T4914)))</f>
        <v>6.9500000000000006E-2</v>
      </c>
    </row>
    <row r="4915" spans="2:21" ht="15" customHeight="1" x14ac:dyDescent="0.2">
      <c r="B4915" s="63" t="str">
        <f>IFERROR('Dados Status Invest STOCKS'!A4902,"-")</f>
        <v>VNE</v>
      </c>
      <c r="C4915" s="45">
        <f>IFERROR((Ações!$D4915-Ações!$K4915)/Ações!$D4915,0)</f>
        <v>0</v>
      </c>
      <c r="D4915" s="46">
        <f>(Ações!$O4915)/0.06</f>
        <v>0</v>
      </c>
      <c r="E4915" s="47">
        <f>IFERROR((Ações!$F4915-Ações!$K4915)/Ações!$F4915,0)</f>
        <v>0</v>
      </c>
      <c r="F4915" s="46" t="str">
        <f>IF(OR(Ações!$N4915&lt;0,Ações!$M4915&lt;0),"",(22.5*Ações!$M4915*Ações!$N4915)^0.5)</f>
        <v/>
      </c>
      <c r="G4915" s="47">
        <f>IFERROR((Ações!$H4915-Ações!$K4915)/Ações!$H4915,0)</f>
        <v>0</v>
      </c>
      <c r="H4915" s="48">
        <f>IFERROR(Ações!$I4915/(Ações!$P4915-Table_1[[#This Row],[CAGR LUCRO 5A]]),0)</f>
        <v>0</v>
      </c>
      <c r="I4915" s="48">
        <f>IF(Ações!$S4915&lt;0,"",Ações!$O4915*(1+Ações!$S4915))</f>
        <v>0</v>
      </c>
      <c r="J4915" s="49">
        <f>IFERROR(IF(Ações!$B4915="","",(VLOOKUP(Table_1[[#This Row],[AÇÕES]],'Dados Status Invest STOCKS'!A4901:AD5516,4)/Table_1[[#This Row],[LPA]]))/100,0)</f>
        <v>2.9048991354466858E-2</v>
      </c>
      <c r="K4915" s="64">
        <f>IFERROR(IF(Ações!$B4915="","",VLOOKUP(Table_1[[#This Row],[AÇÕES]],'Dados Status Invest STOCKS'!A4901:AD5516,2)),0)</f>
        <v>35</v>
      </c>
      <c r="L4915" s="65">
        <f>IFERROR(IF(Ações!$B4915="","",VLOOKUP(Table_1[[#This Row],[AÇÕES]],'Dados Status Invest STOCKS'!A4901:AD5516,3)/100),0)</f>
        <v>0</v>
      </c>
      <c r="M4915" s="66">
        <f>IFERROR(IF(Ações!$B4915="","",VLOOKUP(Table_1[[#This Row],[AÇÕES]],'Dados Status Invest STOCKS'!A4901:AD5516,28)),0)</f>
        <v>-3.47</v>
      </c>
      <c r="N4915" s="66">
        <f>IFERROR(IF(Ações!$B4915="","",VLOOKUP(Table_1[[#This Row],[AÇÕES]],'Dados Status Invest STOCKS'!A4901:AD5516,27)),0)</f>
        <v>8.34</v>
      </c>
      <c r="O4915" s="66">
        <f>IFERROR(IF(Ações!$L4915="","",Ações!$K4915*Ações!$L4915),0)</f>
        <v>0</v>
      </c>
      <c r="P4915" s="67">
        <f t="shared" si="76"/>
        <v>0.06</v>
      </c>
      <c r="Q4915" s="67">
        <f>IFERROR(Ações!$O4915/Ações!$M4915,0)</f>
        <v>0</v>
      </c>
      <c r="R4915" s="67">
        <f>IFERROR(IF(Ações!$B4915="","",VLOOKUP(Table_1[[#This Row],[AÇÕES]],'Dados Status Invest STOCKS'!A4901:AD5516,18)/100),0)</f>
        <v>-0.41649999999999998</v>
      </c>
      <c r="S4915" s="65">
        <f>IFERROR(IF(Ações!$B4915="","",VLOOKUP(Table_1[[#This Row],[AÇÕES]],'Dados Status Invest STOCKS'!A4901:AD5516,25)/100),0)</f>
        <v>0</v>
      </c>
      <c r="T4915" s="67">
        <f>(1-Ações!$Q4915)*Ações!$R4915</f>
        <v>-0.41649999999999998</v>
      </c>
      <c r="U4915" s="68">
        <f>IF(Ações!$S4915=0,Ações!$T4915,IF(Ações!$T4915=0,Ações!$S4915,AVERAGE(Ações!$S4915,Ações!$T4915)))</f>
        <v>-0.41649999999999998</v>
      </c>
    </row>
    <row r="4916" spans="2:21" ht="15" customHeight="1" x14ac:dyDescent="0.2">
      <c r="B4916" s="63" t="str">
        <f>IFERROR('Dados Status Invest STOCKS'!A4903,"-")</f>
        <v>VNET</v>
      </c>
      <c r="C4916" s="45">
        <f>IFERROR((Ações!$D4916-Ações!$K4916)/Ações!$D4916,0)</f>
        <v>0</v>
      </c>
      <c r="D4916" s="46">
        <f>(Ações!$O4916)/0.06</f>
        <v>0</v>
      </c>
      <c r="E4916" s="47">
        <f>IFERROR((Ações!$F4916-Ações!$K4916)/Ações!$F4916,0)</f>
        <v>0</v>
      </c>
      <c r="F4916" s="46" t="str">
        <f>IF(OR(Ações!$N4916&lt;0,Ações!$M4916&lt;0),"",(22.5*Ações!$M4916*Ações!$N4916)^0.5)</f>
        <v/>
      </c>
      <c r="G4916" s="47">
        <f>IFERROR((Ações!$H4916-Ações!$K4916)/Ações!$H4916,0)</f>
        <v>0</v>
      </c>
      <c r="H4916" s="48">
        <f>IFERROR(Ações!$I4916/(Ações!$P4916-Table_1[[#This Row],[CAGR LUCRO 5A]]),0)</f>
        <v>0</v>
      </c>
      <c r="I4916" s="48">
        <f>IF(Ações!$S4916&lt;0,"",Ações!$O4916*(1+Ações!$S4916))</f>
        <v>0</v>
      </c>
      <c r="J4916" s="49">
        <f>IFERROR(IF(Ações!$B4916="","",(VLOOKUP(Table_1[[#This Row],[AÇÕES]],'Dados Status Invest STOCKS'!A4902:AD5517,4)/Table_1[[#This Row],[LPA]]))/100,0)</f>
        <v>5.6550000000000002</v>
      </c>
      <c r="K4916" s="64">
        <f>IFERROR(IF(Ações!$B4916="","",VLOOKUP(Table_1[[#This Row],[AÇÕES]],'Dados Status Invest STOCKS'!A4902:AD5517,2)),0)</f>
        <v>8.3699999999999992</v>
      </c>
      <c r="L4916" s="65">
        <f>IFERROR(IF(Ações!$B4916="","",VLOOKUP(Table_1[[#This Row],[AÇÕES]],'Dados Status Invest STOCKS'!A4902:AD5517,3)/100),0)</f>
        <v>0</v>
      </c>
      <c r="M4916" s="66">
        <f>IFERROR(IF(Ações!$B4916="","",VLOOKUP(Table_1[[#This Row],[AÇÕES]],'Dados Status Invest STOCKS'!A4902:AD5517,28)),0)</f>
        <v>-0.12</v>
      </c>
      <c r="N4916" s="66">
        <f>IFERROR(IF(Ações!$B4916="","",VLOOKUP(Table_1[[#This Row],[AÇÕES]],'Dados Status Invest STOCKS'!A4902:AD5517,27)),0)</f>
        <v>7.74</v>
      </c>
      <c r="O4916" s="66">
        <f>IFERROR(IF(Ações!$L4916="","",Ações!$K4916*Ações!$L4916),0)</f>
        <v>0</v>
      </c>
      <c r="P4916" s="67">
        <f t="shared" si="76"/>
        <v>0.06</v>
      </c>
      <c r="Q4916" s="67">
        <f>IFERROR(Ações!$O4916/Ações!$M4916,0)</f>
        <v>0</v>
      </c>
      <c r="R4916" s="67">
        <f>IFERROR(IF(Ações!$B4916="","",VLOOKUP(Table_1[[#This Row],[AÇÕES]],'Dados Status Invest STOCKS'!A4902:AD5517,18)/100),0)</f>
        <v>-1.5800000000000002E-2</v>
      </c>
      <c r="S4916" s="65">
        <f>IFERROR(IF(Ações!$B4916="","",VLOOKUP(Table_1[[#This Row],[AÇÕES]],'Dados Status Invest STOCKS'!A4902:AD5517,25)/100),0)</f>
        <v>0</v>
      </c>
      <c r="T4916" s="67">
        <f>(1-Ações!$Q4916)*Ações!$R4916</f>
        <v>-1.5800000000000002E-2</v>
      </c>
      <c r="U4916" s="68">
        <f>IF(Ações!$S4916=0,Ações!$T4916,IF(Ações!$T4916=0,Ações!$S4916,AVERAGE(Ações!$S4916,Ações!$T4916)))</f>
        <v>-1.5800000000000002E-2</v>
      </c>
    </row>
    <row r="4917" spans="2:21" ht="15" customHeight="1" x14ac:dyDescent="0.2">
      <c r="B4917" s="63" t="str">
        <f>IFERROR('Dados Status Invest STOCKS'!A4904,"-")</f>
        <v>VNOM</v>
      </c>
      <c r="C4917" s="45">
        <f>IFERROR((Ações!$D4917-Ações!$K4917)/Ações!$D4917,0)</f>
        <v>-0.39860139860139848</v>
      </c>
      <c r="D4917" s="46">
        <f>(Ações!$O4917)/0.06</f>
        <v>18.346900000000002</v>
      </c>
      <c r="E4917" s="47">
        <f>IFERROR((Ações!$F4917-Ações!$K4917)/Ações!$F4917,0)</f>
        <v>0</v>
      </c>
      <c r="F4917" s="46" t="str">
        <f>IF(OR(Ações!$N4917&lt;0,Ações!$M4917&lt;0),"",(22.5*Ações!$M4917*Ações!$N4917)^0.5)</f>
        <v/>
      </c>
      <c r="G4917" s="47">
        <f>IFERROR((Ações!$H4917-Ações!$K4917)/Ações!$H4917,0)</f>
        <v>-0.39860139860139848</v>
      </c>
      <c r="H4917" s="48">
        <f>IFERROR(Ações!$I4917/(Ações!$P4917-Table_1[[#This Row],[CAGR LUCRO 5A]]),0)</f>
        <v>18.346900000000002</v>
      </c>
      <c r="I4917" s="48">
        <f>IF(Ações!$S4917&lt;0,"",Ações!$O4917*(1+Ações!$S4917))</f>
        <v>1.100814</v>
      </c>
      <c r="J4917" s="49">
        <f>IFERROR(IF(Ações!$B4917="","",(VLOOKUP(Table_1[[#This Row],[AÇÕES]],'Dados Status Invest STOCKS'!A4903:AD5518,4)/Table_1[[#This Row],[LPA]]))/100,0)</f>
        <v>18.493333333333332</v>
      </c>
      <c r="K4917" s="64">
        <f>IFERROR(IF(Ações!$B4917="","",VLOOKUP(Table_1[[#This Row],[AÇÕES]],'Dados Status Invest STOCKS'!A4903:AD5518,2)),0)</f>
        <v>25.66</v>
      </c>
      <c r="L4917" s="65">
        <f>IFERROR(IF(Ações!$B4917="","",VLOOKUP(Table_1[[#This Row],[AÇÕES]],'Dados Status Invest STOCKS'!A4903:AD5518,3)/100),0)</f>
        <v>4.2900000000000001E-2</v>
      </c>
      <c r="M4917" s="66">
        <f>IFERROR(IF(Ações!$B4917="","",VLOOKUP(Table_1[[#This Row],[AÇÕES]],'Dados Status Invest STOCKS'!A4903:AD5518,28)),0)</f>
        <v>-0.12</v>
      </c>
      <c r="N4917" s="66">
        <f>IFERROR(IF(Ações!$B4917="","",VLOOKUP(Table_1[[#This Row],[AÇÕES]],'Dados Status Invest STOCKS'!A4903:AD5518,27)),0)</f>
        <v>0</v>
      </c>
      <c r="O4917" s="66">
        <f>IFERROR(IF(Ações!$L4917="","",Ações!$K4917*Ações!$L4917),0)</f>
        <v>1.100814</v>
      </c>
      <c r="P4917" s="67">
        <f t="shared" si="76"/>
        <v>0.06</v>
      </c>
      <c r="Q4917" s="67">
        <f>IFERROR(Ações!$O4917/Ações!$M4917,0)</f>
        <v>-9.1734500000000008</v>
      </c>
      <c r="R4917" s="67">
        <f>IFERROR(IF(Ações!$B4917="","",VLOOKUP(Table_1[[#This Row],[AÇÕES]],'Dados Status Invest STOCKS'!A4903:AD5518,18)/100),0)</f>
        <v>0</v>
      </c>
      <c r="S4917" s="65">
        <f>IFERROR(IF(Ações!$B4917="","",VLOOKUP(Table_1[[#This Row],[AÇÕES]],'Dados Status Invest STOCKS'!A4903:AD5518,25)/100),0)</f>
        <v>0</v>
      </c>
      <c r="T4917" s="67">
        <f>(1-Ações!$Q4917)*Ações!$R4917</f>
        <v>0</v>
      </c>
      <c r="U4917" s="68">
        <f>IF(Ações!$S4917=0,Ações!$T4917,IF(Ações!$T4917=0,Ações!$S4917,AVERAGE(Ações!$S4917,Ações!$T4917)))</f>
        <v>0</v>
      </c>
    </row>
    <row r="4918" spans="2:21" ht="15" customHeight="1" x14ac:dyDescent="0.2">
      <c r="B4918" s="63" t="str">
        <f>IFERROR('Dados Status Invest STOCKS'!A4905,"-")</f>
        <v>VNT</v>
      </c>
      <c r="C4918" s="45">
        <f>IFERROR((Ações!$D4918-Ações!$K4918)/Ações!$D4918,0)</f>
        <v>-22.07692307692308</v>
      </c>
      <c r="D4918" s="46">
        <f>(Ações!$O4918)/0.06</f>
        <v>1.2423666666666666</v>
      </c>
      <c r="E4918" s="47">
        <f>IFERROR((Ações!$F4918-Ações!$K4918)/Ações!$F4918,0)</f>
        <v>-1.5709618393457345</v>
      </c>
      <c r="F4918" s="46">
        <f>IF(OR(Ações!$N4918&lt;0,Ações!$M4918&lt;0),"",(22.5*Ações!$M4918*Ações!$N4918)^0.5)</f>
        <v>11.151468513160049</v>
      </c>
      <c r="G4918" s="47">
        <f>IFERROR((Ações!$H4918-Ações!$K4918)/Ações!$H4918,0)</f>
        <v>-22.07692307692308</v>
      </c>
      <c r="H4918" s="48">
        <f>IFERROR(Ações!$I4918/(Ações!$P4918-Table_1[[#This Row],[CAGR LUCRO 5A]]),0)</f>
        <v>1.2423666666666666</v>
      </c>
      <c r="I4918" s="48">
        <f>IF(Ações!$S4918&lt;0,"",Ações!$O4918*(1+Ações!$S4918))</f>
        <v>7.4541999999999997E-2</v>
      </c>
      <c r="J4918" s="49">
        <f>IFERROR(IF(Ações!$B4918="","",(VLOOKUP(Table_1[[#This Row],[AÇÕES]],'Dados Status Invest STOCKS'!A4904:AD5519,4)/Table_1[[#This Row],[LPA]]))/100,0)</f>
        <v>4.0224719101123602E-2</v>
      </c>
      <c r="K4918" s="64">
        <f>IFERROR(IF(Ações!$B4918="","",VLOOKUP(Table_1[[#This Row],[AÇÕES]],'Dados Status Invest STOCKS'!A4904:AD5519,2)),0)</f>
        <v>28.67</v>
      </c>
      <c r="L4918" s="65">
        <f>IFERROR(IF(Ações!$B4918="","",VLOOKUP(Table_1[[#This Row],[AÇÕES]],'Dados Status Invest STOCKS'!A4904:AD5519,3)/100),0)</f>
        <v>2.5999999999999999E-3</v>
      </c>
      <c r="M4918" s="66">
        <f>IFERROR(IF(Ações!$B4918="","",VLOOKUP(Table_1[[#This Row],[AÇÕES]],'Dados Status Invest STOCKS'!A4904:AD5519,28)),0)</f>
        <v>2.67</v>
      </c>
      <c r="N4918" s="66">
        <f>IFERROR(IF(Ações!$B4918="","",VLOOKUP(Table_1[[#This Row],[AÇÕES]],'Dados Status Invest STOCKS'!A4904:AD5519,27)),0)</f>
        <v>2.0699999999999998</v>
      </c>
      <c r="O4918" s="66">
        <f>IFERROR(IF(Ações!$L4918="","",Ações!$K4918*Ações!$L4918),0)</f>
        <v>7.4541999999999997E-2</v>
      </c>
      <c r="P4918" s="67">
        <f t="shared" si="76"/>
        <v>0.06</v>
      </c>
      <c r="Q4918" s="67">
        <f>IFERROR(Ações!$O4918/Ações!$M4918,0)</f>
        <v>2.7918352059925093E-2</v>
      </c>
      <c r="R4918" s="67">
        <f>IFERROR(IF(Ações!$B4918="","",VLOOKUP(Table_1[[#This Row],[AÇÕES]],'Dados Status Invest STOCKS'!A4904:AD5519,18)/100),0)</f>
        <v>1.2913999999999999</v>
      </c>
      <c r="S4918" s="65">
        <f>IFERROR(IF(Ações!$B4918="","",VLOOKUP(Table_1[[#This Row],[AÇÕES]],'Dados Status Invest STOCKS'!A4904:AD5519,25)/100),0)</f>
        <v>0</v>
      </c>
      <c r="T4918" s="67">
        <f>(1-Ações!$Q4918)*Ações!$R4918</f>
        <v>1.2553462401498126</v>
      </c>
      <c r="U4918" s="68">
        <f>IF(Ações!$S4918=0,Ações!$T4918,IF(Ações!$T4918=0,Ações!$S4918,AVERAGE(Ações!$S4918,Ações!$T4918)))</f>
        <v>1.2553462401498126</v>
      </c>
    </row>
    <row r="4919" spans="2:21" ht="15" customHeight="1" x14ac:dyDescent="0.2">
      <c r="B4919" s="63" t="str">
        <f>IFERROR('Dados Status Invest STOCKS'!A4906,"-")</f>
        <v>VNTR</v>
      </c>
      <c r="C4919" s="45">
        <f>IFERROR((Ações!$D4919-Ações!$K4919)/Ações!$D4919,0)</f>
        <v>0</v>
      </c>
      <c r="D4919" s="46">
        <f>(Ações!$O4919)/0.06</f>
        <v>0</v>
      </c>
      <c r="E4919" s="47">
        <f>IFERROR((Ações!$F4919-Ações!$K4919)/Ações!$F4919,0)</f>
        <v>0</v>
      </c>
      <c r="F4919" s="46" t="str">
        <f>IF(OR(Ações!$N4919&lt;0,Ações!$M4919&lt;0),"",(22.5*Ações!$M4919*Ações!$N4919)^0.5)</f>
        <v/>
      </c>
      <c r="G4919" s="47">
        <f>IFERROR((Ações!$H4919-Ações!$K4919)/Ações!$H4919,0)</f>
        <v>0</v>
      </c>
      <c r="H4919" s="48">
        <f>IFERROR(Ações!$I4919/(Ações!$P4919-Table_1[[#This Row],[CAGR LUCRO 5A]]),0)</f>
        <v>0</v>
      </c>
      <c r="I4919" s="48">
        <f>IF(Ações!$S4919&lt;0,"",Ações!$O4919*(1+Ações!$S4919))</f>
        <v>0</v>
      </c>
      <c r="J4919" s="49">
        <f>IFERROR(IF(Ações!$B4919="","",(VLOOKUP(Table_1[[#This Row],[AÇÕES]],'Dados Status Invest STOCKS'!A4905:AD5520,4)/Table_1[[#This Row],[LPA]]))/100,0)</f>
        <v>1.3703703703703702E-2</v>
      </c>
      <c r="K4919" s="64">
        <f>IFERROR(IF(Ações!$B4919="","",VLOOKUP(Table_1[[#This Row],[AÇÕES]],'Dados Status Invest STOCKS'!A4905:AD5520,2)),0)</f>
        <v>2.4900000000000002</v>
      </c>
      <c r="L4919" s="65">
        <f>IFERROR(IF(Ações!$B4919="","",VLOOKUP(Table_1[[#This Row],[AÇÕES]],'Dados Status Invest STOCKS'!A4905:AD5520,3)/100),0)</f>
        <v>0</v>
      </c>
      <c r="M4919" s="66">
        <f>IFERROR(IF(Ações!$B4919="","",VLOOKUP(Table_1[[#This Row],[AÇÕES]],'Dados Status Invest STOCKS'!A4905:AD5520,28)),0)</f>
        <v>-1.35</v>
      </c>
      <c r="N4919" s="66">
        <f>IFERROR(IF(Ações!$B4919="","",VLOOKUP(Table_1[[#This Row],[AÇÕES]],'Dados Status Invest STOCKS'!A4905:AD5520,27)),0)</f>
        <v>5.5</v>
      </c>
      <c r="O4919" s="66">
        <f>IFERROR(IF(Ações!$L4919="","",Ações!$K4919*Ações!$L4919),0)</f>
        <v>0</v>
      </c>
      <c r="P4919" s="67">
        <f t="shared" si="76"/>
        <v>0.06</v>
      </c>
      <c r="Q4919" s="67">
        <f>IFERROR(Ações!$O4919/Ações!$M4919,0)</f>
        <v>0</v>
      </c>
      <c r="R4919" s="67">
        <f>IFERROR(IF(Ações!$B4919="","",VLOOKUP(Table_1[[#This Row],[AÇÕES]],'Dados Status Invest STOCKS'!A4905:AD5520,18)/100),0)</f>
        <v>-0.24489999999999998</v>
      </c>
      <c r="S4919" s="65">
        <f>IFERROR(IF(Ações!$B4919="","",VLOOKUP(Table_1[[#This Row],[AÇÕES]],'Dados Status Invest STOCKS'!A4905:AD5520,25)/100),0)</f>
        <v>0</v>
      </c>
      <c r="T4919" s="67">
        <f>(1-Ações!$Q4919)*Ações!$R4919</f>
        <v>-0.24489999999999998</v>
      </c>
      <c r="U4919" s="68">
        <f>IF(Ações!$S4919=0,Ações!$T4919,IF(Ações!$T4919=0,Ações!$S4919,AVERAGE(Ações!$S4919,Ações!$T4919)))</f>
        <v>-0.24489999999999998</v>
      </c>
    </row>
    <row r="4920" spans="2:21" ht="15" customHeight="1" x14ac:dyDescent="0.2">
      <c r="B4920" s="63" t="str">
        <f>IFERROR('Dados Status Invest STOCKS'!A4907,"-")</f>
        <v>VOC</v>
      </c>
      <c r="C4920" s="45">
        <f>IFERROR((Ações!$D4920-Ações!$K4920)/Ações!$D4920,0)</f>
        <v>0.35553168635875404</v>
      </c>
      <c r="D4920" s="46">
        <f>(Ações!$O4920)/0.06</f>
        <v>8.5031333333333343</v>
      </c>
      <c r="E4920" s="47">
        <f>IFERROR((Ações!$F4920-Ações!$K4920)/Ações!$F4920,0)</f>
        <v>-0.85469899497741086</v>
      </c>
      <c r="F4920" s="46">
        <f>IF(OR(Ações!$N4920&lt;0,Ações!$M4920&lt;0),"",(22.5*Ações!$M4920*Ações!$N4920)^0.5)</f>
        <v>2.9546573405388314</v>
      </c>
      <c r="G4920" s="47">
        <f>IFERROR((Ações!$H4920-Ações!$K4920)/Ações!$H4920,0)</f>
        <v>0</v>
      </c>
      <c r="H4920" s="48">
        <f>IFERROR(Ações!$I4920/(Ações!$P4920-Table_1[[#This Row],[CAGR LUCRO 5A]]),0)</f>
        <v>0</v>
      </c>
      <c r="I4920" s="48" t="str">
        <f>IF(Ações!$S4920&lt;0,"",Ações!$O4920*(1+Ações!$S4920))</f>
        <v/>
      </c>
      <c r="J4920" s="49">
        <f>IFERROR(IF(Ações!$B4920="","",(VLOOKUP(Table_1[[#This Row],[AÇÕES]],'Dados Status Invest STOCKS'!A4906:AD5521,4)/Table_1[[#This Row],[LPA]]))/100,0)</f>
        <v>0.34674999999999995</v>
      </c>
      <c r="K4920" s="64">
        <f>IFERROR(IF(Ações!$B4920="","",VLOOKUP(Table_1[[#This Row],[AÇÕES]],'Dados Status Invest STOCKS'!A4906:AD5521,2)),0)</f>
        <v>5.48</v>
      </c>
      <c r="L4920" s="65">
        <f>IFERROR(IF(Ações!$B4920="","",VLOOKUP(Table_1[[#This Row],[AÇÕES]],'Dados Status Invest STOCKS'!A4906:AD5521,3)/100),0)</f>
        <v>9.3100000000000002E-2</v>
      </c>
      <c r="M4920" s="66">
        <f>IFERROR(IF(Ações!$B4920="","",VLOOKUP(Table_1[[#This Row],[AÇÕES]],'Dados Status Invest STOCKS'!A4906:AD5521,28)),0)</f>
        <v>0.4</v>
      </c>
      <c r="N4920" s="66">
        <f>IFERROR(IF(Ações!$B4920="","",VLOOKUP(Table_1[[#This Row],[AÇÕES]],'Dados Status Invest STOCKS'!A4906:AD5521,27)),0)</f>
        <v>0.97</v>
      </c>
      <c r="O4920" s="66">
        <f>IFERROR(IF(Ações!$L4920="","",Ações!$K4920*Ações!$L4920),0)</f>
        <v>0.51018800000000009</v>
      </c>
      <c r="P4920" s="67">
        <f t="shared" si="76"/>
        <v>0.06</v>
      </c>
      <c r="Q4920" s="67">
        <f>IFERROR(Ações!$O4920/Ações!$M4920,0)</f>
        <v>1.2754700000000001</v>
      </c>
      <c r="R4920" s="67">
        <f>IFERROR(IF(Ações!$B4920="","",VLOOKUP(Table_1[[#This Row],[AÇÕES]],'Dados Status Invest STOCKS'!A4906:AD5521,18)/100),0)</f>
        <v>0.40529999999999999</v>
      </c>
      <c r="S4920" s="65">
        <f>IFERROR(IF(Ações!$B4920="","",VLOOKUP(Table_1[[#This Row],[AÇÕES]],'Dados Status Invest STOCKS'!A4906:AD5521,25)/100),0)</f>
        <v>-0.13699999999999998</v>
      </c>
      <c r="T4920" s="67">
        <f>(1-Ações!$Q4920)*Ações!$R4920</f>
        <v>-0.11164799100000004</v>
      </c>
      <c r="U4920" s="68">
        <f>IF(Ações!$S4920=0,Ações!$T4920,IF(Ações!$T4920=0,Ações!$S4920,AVERAGE(Ações!$S4920,Ações!$T4920)))</f>
        <v>-0.12432399550000001</v>
      </c>
    </row>
    <row r="4921" spans="2:21" ht="15" customHeight="1" x14ac:dyDescent="0.2">
      <c r="B4921" s="63" t="str">
        <f>IFERROR('Dados Status Invest STOCKS'!A4908,"-")</f>
        <v>VOXX</v>
      </c>
      <c r="C4921" s="45">
        <f>IFERROR((Ações!$D4921-Ações!$K4921)/Ações!$D4921,0)</f>
        <v>0</v>
      </c>
      <c r="D4921" s="46">
        <f>(Ações!$O4921)/0.06</f>
        <v>0</v>
      </c>
      <c r="E4921" s="47">
        <f>IFERROR((Ações!$F4921-Ações!$K4921)/Ações!$F4921,0)</f>
        <v>0</v>
      </c>
      <c r="F4921" s="46" t="str">
        <f>IF(OR(Ações!$N4921&lt;0,Ações!$M4921&lt;0),"",(22.5*Ações!$M4921*Ações!$N4921)^0.5)</f>
        <v/>
      </c>
      <c r="G4921" s="47">
        <f>IFERROR((Ações!$H4921-Ações!$K4921)/Ações!$H4921,0)</f>
        <v>0</v>
      </c>
      <c r="H4921" s="48">
        <f>IFERROR(Ações!$I4921/(Ações!$P4921-Table_1[[#This Row],[CAGR LUCRO 5A]]),0)</f>
        <v>0</v>
      </c>
      <c r="I4921" s="48">
        <f>IF(Ações!$S4921&lt;0,"",Ações!$O4921*(1+Ações!$S4921))</f>
        <v>0</v>
      </c>
      <c r="J4921" s="49">
        <f>IFERROR(IF(Ações!$B4921="","",(VLOOKUP(Table_1[[#This Row],[AÇÕES]],'Dados Status Invest STOCKS'!A4907:AD5522,4)/Table_1[[#This Row],[LPA]]))/100,0)</f>
        <v>0.24257575757575758</v>
      </c>
      <c r="K4921" s="64">
        <f>IFERROR(IF(Ações!$B4921="","",VLOOKUP(Table_1[[#This Row],[AÇÕES]],'Dados Status Invest STOCKS'!A4907:AD5522,2)),0)</f>
        <v>10.49</v>
      </c>
      <c r="L4921" s="65">
        <f>IFERROR(IF(Ações!$B4921="","",VLOOKUP(Table_1[[#This Row],[AÇÕES]],'Dados Status Invest STOCKS'!A4907:AD5522,3)/100),0)</f>
        <v>0</v>
      </c>
      <c r="M4921" s="66">
        <f>IFERROR(IF(Ações!$B4921="","",VLOOKUP(Table_1[[#This Row],[AÇÕES]],'Dados Status Invest STOCKS'!A4907:AD5522,28)),0)</f>
        <v>-0.66</v>
      </c>
      <c r="N4921" s="66">
        <f>IFERROR(IF(Ações!$B4921="","",VLOOKUP(Table_1[[#This Row],[AÇÕES]],'Dados Status Invest STOCKS'!A4907:AD5522,27)),0)</f>
        <v>15.85</v>
      </c>
      <c r="O4921" s="66">
        <f>IFERROR(IF(Ações!$L4921="","",Ações!$K4921*Ações!$L4921),0)</f>
        <v>0</v>
      </c>
      <c r="P4921" s="67">
        <f t="shared" si="76"/>
        <v>0.06</v>
      </c>
      <c r="Q4921" s="67">
        <f>IFERROR(Ações!$O4921/Ações!$M4921,0)</f>
        <v>0</v>
      </c>
      <c r="R4921" s="67">
        <f>IFERROR(IF(Ações!$B4921="","",VLOOKUP(Table_1[[#This Row],[AÇÕES]],'Dados Status Invest STOCKS'!A4907:AD5522,18)/100),0)</f>
        <v>-4.1299999999999996E-2</v>
      </c>
      <c r="S4921" s="65">
        <f>IFERROR(IF(Ações!$B4921="","",VLOOKUP(Table_1[[#This Row],[AÇÕES]],'Dados Status Invest STOCKS'!A4907:AD5522,25)/100),0)</f>
        <v>0</v>
      </c>
      <c r="T4921" s="67">
        <f>(1-Ações!$Q4921)*Ações!$R4921</f>
        <v>-4.1299999999999996E-2</v>
      </c>
      <c r="U4921" s="68">
        <f>IF(Ações!$S4921=0,Ações!$T4921,IF(Ações!$T4921=0,Ações!$S4921,AVERAGE(Ações!$S4921,Ações!$T4921)))</f>
        <v>-4.1299999999999996E-2</v>
      </c>
    </row>
    <row r="4922" spans="2:21" ht="15" customHeight="1" x14ac:dyDescent="0.2">
      <c r="B4922" s="63" t="str">
        <f>IFERROR('Dados Status Invest STOCKS'!A4909,"-")</f>
        <v>VOYA</v>
      </c>
      <c r="C4922" s="45">
        <f>IFERROR((Ações!$D4922-Ações!$K4922)/Ações!$D4922,0)</f>
        <v>-4.9405940594059397</v>
      </c>
      <c r="D4922" s="46">
        <f>(Ações!$O4922)/0.06</f>
        <v>11.604900000000001</v>
      </c>
      <c r="E4922" s="47">
        <f>IFERROR((Ações!$F4922-Ações!$K4922)/Ações!$F4922,0)</f>
        <v>0.60082642672585562</v>
      </c>
      <c r="F4922" s="46">
        <f>IF(OR(Ações!$N4922&lt;0,Ações!$M4922&lt;0),"",(22.5*Ações!$M4922*Ações!$N4922)^0.5)</f>
        <v>172.70682383739214</v>
      </c>
      <c r="G4922" s="47">
        <f>IFERROR((Ações!$H4922-Ações!$K4922)/Ações!$H4922,0)</f>
        <v>-4.9405940594059397</v>
      </c>
      <c r="H4922" s="48">
        <f>IFERROR(Ações!$I4922/(Ações!$P4922-Table_1[[#This Row],[CAGR LUCRO 5A]]),0)</f>
        <v>11.604900000000001</v>
      </c>
      <c r="I4922" s="48">
        <f>IF(Ações!$S4922&lt;0,"",Ações!$O4922*(1+Ações!$S4922))</f>
        <v>0.69629399999999997</v>
      </c>
      <c r="J4922" s="49">
        <f>IFERROR(IF(Ações!$B4922="","",(VLOOKUP(Table_1[[#This Row],[AÇÕES]],'Dados Status Invest STOCKS'!A4908:AD5523,4)/Table_1[[#This Row],[LPA]]))/100,0)</f>
        <v>2.2405929304446983E-3</v>
      </c>
      <c r="K4922" s="64">
        <f>IFERROR(IF(Ações!$B4922="","",VLOOKUP(Table_1[[#This Row],[AÇÕES]],'Dados Status Invest STOCKS'!A4908:AD5523,2)),0)</f>
        <v>68.94</v>
      </c>
      <c r="L4922" s="65">
        <f>IFERROR(IF(Ações!$B4922="","",VLOOKUP(Table_1[[#This Row],[AÇÕES]],'Dados Status Invest STOCKS'!A4908:AD5523,3)/100),0)</f>
        <v>1.01E-2</v>
      </c>
      <c r="M4922" s="66">
        <f>IFERROR(IF(Ações!$B4922="","",VLOOKUP(Table_1[[#This Row],[AÇÕES]],'Dados Status Invest STOCKS'!A4908:AD5523,28)),0)</f>
        <v>17.54</v>
      </c>
      <c r="N4922" s="66">
        <f>IFERROR(IF(Ações!$B4922="","",VLOOKUP(Table_1[[#This Row],[AÇÕES]],'Dados Status Invest STOCKS'!A4908:AD5523,27)),0)</f>
        <v>75.58</v>
      </c>
      <c r="O4922" s="66">
        <f>IFERROR(IF(Ações!$L4922="","",Ações!$K4922*Ações!$L4922),0)</f>
        <v>0.69629399999999997</v>
      </c>
      <c r="P4922" s="67">
        <f t="shared" si="76"/>
        <v>0.06</v>
      </c>
      <c r="Q4922" s="67">
        <f>IFERROR(Ações!$O4922/Ações!$M4922,0)</f>
        <v>3.9697491448118585E-2</v>
      </c>
      <c r="R4922" s="67">
        <f>IFERROR(IF(Ações!$B4922="","",VLOOKUP(Table_1[[#This Row],[AÇÕES]],'Dados Status Invest STOCKS'!A4908:AD5523,18)/100),0)</f>
        <v>0.2321</v>
      </c>
      <c r="S4922" s="65">
        <f>IFERROR(IF(Ações!$B4922="","",VLOOKUP(Table_1[[#This Row],[AÇÕES]],'Dados Status Invest STOCKS'!A4908:AD5523,25)/100),0)</f>
        <v>0</v>
      </c>
      <c r="T4922" s="67">
        <f>(1-Ações!$Q4922)*Ações!$R4922</f>
        <v>0.22288621223489166</v>
      </c>
      <c r="U4922" s="68">
        <f>IF(Ações!$S4922=0,Ações!$T4922,IF(Ações!$T4922=0,Ações!$S4922,AVERAGE(Ações!$S4922,Ações!$T4922)))</f>
        <v>0.22288621223489166</v>
      </c>
    </row>
    <row r="4923" spans="2:21" ht="15" customHeight="1" x14ac:dyDescent="0.2">
      <c r="B4923" s="63" t="str">
        <f>IFERROR('Dados Status Invest STOCKS'!A4910,"-")</f>
        <v>VPG</v>
      </c>
      <c r="C4923" s="45">
        <f>IFERROR((Ações!$D4923-Ações!$K4923)/Ações!$D4923,0)</f>
        <v>0</v>
      </c>
      <c r="D4923" s="46">
        <f>(Ações!$O4923)/0.06</f>
        <v>0</v>
      </c>
      <c r="E4923" s="47">
        <f>IFERROR((Ações!$F4923-Ações!$K4923)/Ações!$F4923,0)</f>
        <v>-0.54394795925475226</v>
      </c>
      <c r="F4923" s="46">
        <f>IF(OR(Ações!$N4923&lt;0,Ações!$M4923&lt;0),"",(22.5*Ações!$M4923*Ações!$N4923)^0.5)</f>
        <v>21.678191806513752</v>
      </c>
      <c r="G4923" s="47">
        <f>IFERROR((Ações!$H4923-Ações!$K4923)/Ações!$H4923,0)</f>
        <v>0</v>
      </c>
      <c r="H4923" s="48">
        <f>IFERROR(Ações!$I4923/(Ações!$P4923-Table_1[[#This Row],[CAGR LUCRO 5A]]),0)</f>
        <v>0</v>
      </c>
      <c r="I4923" s="48">
        <f>IF(Ações!$S4923&lt;0,"",Ações!$O4923*(1+Ações!$S4923))</f>
        <v>0</v>
      </c>
      <c r="J4923" s="49">
        <f>IFERROR(IF(Ações!$B4923="","",(VLOOKUP(Table_1[[#This Row],[AÇÕES]],'Dados Status Invest STOCKS'!A4909:AD5524,4)/Table_1[[#This Row],[LPA]]))/100,0)</f>
        <v>0.29196261682242985</v>
      </c>
      <c r="K4923" s="64">
        <f>IFERROR(IF(Ações!$B4923="","",VLOOKUP(Table_1[[#This Row],[AÇÕES]],'Dados Status Invest STOCKS'!A4909:AD5524,2)),0)</f>
        <v>33.47</v>
      </c>
      <c r="L4923" s="65">
        <f>IFERROR(IF(Ações!$B4923="","",VLOOKUP(Table_1[[#This Row],[AÇÕES]],'Dados Status Invest STOCKS'!A4909:AD5524,3)/100),0)</f>
        <v>0</v>
      </c>
      <c r="M4923" s="66">
        <f>IFERROR(IF(Ações!$B4923="","",VLOOKUP(Table_1[[#This Row],[AÇÕES]],'Dados Status Invest STOCKS'!A4909:AD5524,28)),0)</f>
        <v>1.07</v>
      </c>
      <c r="N4923" s="66">
        <f>IFERROR(IF(Ações!$B4923="","",VLOOKUP(Table_1[[#This Row],[AÇÕES]],'Dados Status Invest STOCKS'!A4909:AD5524,27)),0)</f>
        <v>19.52</v>
      </c>
      <c r="O4923" s="66">
        <f>IFERROR(IF(Ações!$L4923="","",Ações!$K4923*Ações!$L4923),0)</f>
        <v>0</v>
      </c>
      <c r="P4923" s="67">
        <f t="shared" si="76"/>
        <v>0.06</v>
      </c>
      <c r="Q4923" s="67">
        <f>IFERROR(Ações!$O4923/Ações!$M4923,0)</f>
        <v>0</v>
      </c>
      <c r="R4923" s="67">
        <f>IFERROR(IF(Ações!$B4923="","",VLOOKUP(Table_1[[#This Row],[AÇÕES]],'Dados Status Invest STOCKS'!A4909:AD5524,18)/100),0)</f>
        <v>5.4900000000000004E-2</v>
      </c>
      <c r="S4923" s="65">
        <f>IFERROR(IF(Ações!$B4923="","",VLOOKUP(Table_1[[#This Row],[AÇÕES]],'Dados Status Invest STOCKS'!A4909:AD5524,25)/100),0)</f>
        <v>0</v>
      </c>
      <c r="T4923" s="67">
        <f>(1-Ações!$Q4923)*Ações!$R4923</f>
        <v>5.4900000000000004E-2</v>
      </c>
      <c r="U4923" s="68">
        <f>IF(Ações!$S4923=0,Ações!$T4923,IF(Ações!$T4923=0,Ações!$S4923,AVERAGE(Ações!$S4923,Ações!$T4923)))</f>
        <v>5.4900000000000004E-2</v>
      </c>
    </row>
    <row r="4924" spans="2:21" ht="15" customHeight="1" x14ac:dyDescent="0.2">
      <c r="B4924" s="63" t="str">
        <f>IFERROR('Dados Status Invest STOCKS'!A4911,"-")</f>
        <v>VRA</v>
      </c>
      <c r="C4924" s="45">
        <f>IFERROR((Ações!$D4924-Ações!$K4924)/Ações!$D4924,0)</f>
        <v>0</v>
      </c>
      <c r="D4924" s="46">
        <f>(Ações!$O4924)/0.06</f>
        <v>0</v>
      </c>
      <c r="E4924" s="47">
        <f>IFERROR((Ações!$F4924-Ações!$K4924)/Ações!$F4924,0)</f>
        <v>0.29055601607900744</v>
      </c>
      <c r="F4924" s="46">
        <f>IF(OR(Ações!$N4924&lt;0,Ações!$M4924&lt;0),"",(22.5*Ações!$M4924*Ações!$N4924)^0.5)</f>
        <v>11.544251816380307</v>
      </c>
      <c r="G4924" s="47">
        <f>IFERROR((Ações!$H4924-Ações!$K4924)/Ações!$H4924,0)</f>
        <v>0</v>
      </c>
      <c r="H4924" s="48">
        <f>IFERROR(Ações!$I4924/(Ações!$P4924-Table_1[[#This Row],[CAGR LUCRO 5A]]),0)</f>
        <v>0</v>
      </c>
      <c r="I4924" s="48" t="str">
        <f>IF(Ações!$S4924&lt;0,"",Ações!$O4924*(1+Ações!$S4924))</f>
        <v/>
      </c>
      <c r="J4924" s="49">
        <f>IFERROR(IF(Ações!$B4924="","",(VLOOKUP(Table_1[[#This Row],[AÇÕES]],'Dados Status Invest STOCKS'!A4910:AD5525,4)/Table_1[[#This Row],[LPA]]))/100,0)</f>
        <v>0.219672131147541</v>
      </c>
      <c r="K4924" s="64">
        <f>IFERROR(IF(Ações!$B4924="","",VLOOKUP(Table_1[[#This Row],[AÇÕES]],'Dados Status Invest STOCKS'!A4910:AD5525,2)),0)</f>
        <v>8.19</v>
      </c>
      <c r="L4924" s="65">
        <f>IFERROR(IF(Ações!$B4924="","",VLOOKUP(Table_1[[#This Row],[AÇÕES]],'Dados Status Invest STOCKS'!A4910:AD5525,3)/100),0)</f>
        <v>0</v>
      </c>
      <c r="M4924" s="66">
        <f>IFERROR(IF(Ações!$B4924="","",VLOOKUP(Table_1[[#This Row],[AÇÕES]],'Dados Status Invest STOCKS'!A4910:AD5525,28)),0)</f>
        <v>0.61</v>
      </c>
      <c r="N4924" s="66">
        <f>IFERROR(IF(Ações!$B4924="","",VLOOKUP(Table_1[[#This Row],[AÇÕES]],'Dados Status Invest STOCKS'!A4910:AD5525,27)),0)</f>
        <v>9.7100000000000009</v>
      </c>
      <c r="O4924" s="66">
        <f>IFERROR(IF(Ações!$L4924="","",Ações!$K4924*Ações!$L4924),0)</f>
        <v>0</v>
      </c>
      <c r="P4924" s="67">
        <f t="shared" si="76"/>
        <v>0.06</v>
      </c>
      <c r="Q4924" s="67">
        <f>IFERROR(Ações!$O4924/Ações!$M4924,0)</f>
        <v>0</v>
      </c>
      <c r="R4924" s="67">
        <f>IFERROR(IF(Ações!$B4924="","",VLOOKUP(Table_1[[#This Row],[AÇÕES]],'Dados Status Invest STOCKS'!A4910:AD5525,18)/100),0)</f>
        <v>6.2899999999999998E-2</v>
      </c>
      <c r="S4924" s="65">
        <f>IFERROR(IF(Ações!$B4924="","",VLOOKUP(Table_1[[#This Row],[AÇÕES]],'Dados Status Invest STOCKS'!A4910:AD5525,25)/100),0)</f>
        <v>-0.20629999999999998</v>
      </c>
      <c r="T4924" s="67">
        <f>(1-Ações!$Q4924)*Ações!$R4924</f>
        <v>6.2899999999999998E-2</v>
      </c>
      <c r="U4924" s="68">
        <f>IF(Ações!$S4924=0,Ações!$T4924,IF(Ações!$T4924=0,Ações!$S4924,AVERAGE(Ações!$S4924,Ações!$T4924)))</f>
        <v>-7.1699999999999986E-2</v>
      </c>
    </row>
    <row r="4925" spans="2:21" ht="15" customHeight="1" x14ac:dyDescent="0.2">
      <c r="B4925" s="63" t="str">
        <f>IFERROR('Dados Status Invest STOCKS'!A4912,"-")</f>
        <v>VRAY</v>
      </c>
      <c r="C4925" s="45">
        <f>IFERROR((Ações!$D4925-Ações!$K4925)/Ações!$D4925,0)</f>
        <v>0</v>
      </c>
      <c r="D4925" s="46">
        <f>(Ações!$O4925)/0.06</f>
        <v>0</v>
      </c>
      <c r="E4925" s="47">
        <f>IFERROR((Ações!$F4925-Ações!$K4925)/Ações!$F4925,0)</f>
        <v>0</v>
      </c>
      <c r="F4925" s="46" t="str">
        <f>IF(OR(Ações!$N4925&lt;0,Ações!$M4925&lt;0),"",(22.5*Ações!$M4925*Ações!$N4925)^0.5)</f>
        <v/>
      </c>
      <c r="G4925" s="47">
        <f>IFERROR((Ações!$H4925-Ações!$K4925)/Ações!$H4925,0)</f>
        <v>0</v>
      </c>
      <c r="H4925" s="48">
        <f>IFERROR(Ações!$I4925/(Ações!$P4925-Table_1[[#This Row],[CAGR LUCRO 5A]]),0)</f>
        <v>0</v>
      </c>
      <c r="I4925" s="48">
        <f>IF(Ações!$S4925&lt;0,"",Ações!$O4925*(1+Ações!$S4925))</f>
        <v>0</v>
      </c>
      <c r="J4925" s="49">
        <f>IFERROR(IF(Ações!$B4925="","",(VLOOKUP(Table_1[[#This Row],[AÇÕES]],'Dados Status Invest STOCKS'!A4911:AD5526,4)/Table_1[[#This Row],[LPA]]))/100,0)</f>
        <v>0.11693548387096774</v>
      </c>
      <c r="K4925" s="64">
        <f>IFERROR(IF(Ações!$B4925="","",VLOOKUP(Table_1[[#This Row],[AÇÕES]],'Dados Status Invest STOCKS'!A4911:AD5526,2)),0)</f>
        <v>4.46</v>
      </c>
      <c r="L4925" s="65">
        <f>IFERROR(IF(Ações!$B4925="","",VLOOKUP(Table_1[[#This Row],[AÇÕES]],'Dados Status Invest STOCKS'!A4911:AD5526,3)/100),0)</f>
        <v>0</v>
      </c>
      <c r="M4925" s="66">
        <f>IFERROR(IF(Ações!$B4925="","",VLOOKUP(Table_1[[#This Row],[AÇÕES]],'Dados Status Invest STOCKS'!A4911:AD5526,28)),0)</f>
        <v>-0.62</v>
      </c>
      <c r="N4925" s="66">
        <f>IFERROR(IF(Ações!$B4925="","",VLOOKUP(Table_1[[#This Row],[AÇÕES]],'Dados Status Invest STOCKS'!A4911:AD5526,27)),0)</f>
        <v>0.66</v>
      </c>
      <c r="O4925" s="66">
        <f>IFERROR(IF(Ações!$L4925="","",Ações!$K4925*Ações!$L4925),0)</f>
        <v>0</v>
      </c>
      <c r="P4925" s="67">
        <f t="shared" si="76"/>
        <v>0.06</v>
      </c>
      <c r="Q4925" s="67">
        <f>IFERROR(Ações!$O4925/Ações!$M4925,0)</f>
        <v>0</v>
      </c>
      <c r="R4925" s="67">
        <f>IFERROR(IF(Ações!$B4925="","",VLOOKUP(Table_1[[#This Row],[AÇÕES]],'Dados Status Invest STOCKS'!A4911:AD5526,18)/100),0)</f>
        <v>-0.9264</v>
      </c>
      <c r="S4925" s="65">
        <f>IFERROR(IF(Ações!$B4925="","",VLOOKUP(Table_1[[#This Row],[AÇÕES]],'Dados Status Invest STOCKS'!A4911:AD5526,25)/100),0)</f>
        <v>0</v>
      </c>
      <c r="T4925" s="67">
        <f>(1-Ações!$Q4925)*Ações!$R4925</f>
        <v>-0.9264</v>
      </c>
      <c r="U4925" s="68">
        <f>IF(Ações!$S4925=0,Ações!$T4925,IF(Ações!$T4925=0,Ações!$S4925,AVERAGE(Ações!$S4925,Ações!$T4925)))</f>
        <v>-0.9264</v>
      </c>
    </row>
    <row r="4926" spans="2:21" ht="15" customHeight="1" x14ac:dyDescent="0.2">
      <c r="B4926" s="63" t="str">
        <f>IFERROR('Dados Status Invest STOCKS'!A4913,"-")</f>
        <v>VRCA</v>
      </c>
      <c r="C4926" s="45">
        <f>IFERROR((Ações!$D4926-Ações!$K4926)/Ações!$D4926,0)</f>
        <v>0</v>
      </c>
      <c r="D4926" s="46">
        <f>(Ações!$O4926)/0.06</f>
        <v>0</v>
      </c>
      <c r="E4926" s="47">
        <f>IFERROR((Ações!$F4926-Ações!$K4926)/Ações!$F4926,0)</f>
        <v>0</v>
      </c>
      <c r="F4926" s="46" t="str">
        <f>IF(OR(Ações!$N4926&lt;0,Ações!$M4926&lt;0),"",(22.5*Ações!$M4926*Ações!$N4926)^0.5)</f>
        <v/>
      </c>
      <c r="G4926" s="47">
        <f>IFERROR((Ações!$H4926-Ações!$K4926)/Ações!$H4926,0)</f>
        <v>0</v>
      </c>
      <c r="H4926" s="48">
        <f>IFERROR(Ações!$I4926/(Ações!$P4926-Table_1[[#This Row],[CAGR LUCRO 5A]]),0)</f>
        <v>0</v>
      </c>
      <c r="I4926" s="48">
        <f>IF(Ações!$S4926&lt;0,"",Ações!$O4926*(1+Ações!$S4926))</f>
        <v>0</v>
      </c>
      <c r="J4926" s="49">
        <f>IFERROR(IF(Ações!$B4926="","",(VLOOKUP(Table_1[[#This Row],[AÇÕES]],'Dados Status Invest STOCKS'!A4912:AD5527,4)/Table_1[[#This Row],[LPA]]))/100,0)</f>
        <v>3.8857142857142861E-2</v>
      </c>
      <c r="K4926" s="64">
        <f>IFERROR(IF(Ações!$B4926="","",VLOOKUP(Table_1[[#This Row],[AÇÕES]],'Dados Status Invest STOCKS'!A4912:AD5527,2)),0)</f>
        <v>7.61</v>
      </c>
      <c r="L4926" s="65">
        <f>IFERROR(IF(Ações!$B4926="","",VLOOKUP(Table_1[[#This Row],[AÇÕES]],'Dados Status Invest STOCKS'!A4912:AD5527,3)/100),0)</f>
        <v>0</v>
      </c>
      <c r="M4926" s="66">
        <f>IFERROR(IF(Ações!$B4926="","",VLOOKUP(Table_1[[#This Row],[AÇÕES]],'Dados Status Invest STOCKS'!A4912:AD5527,28)),0)</f>
        <v>-1.4</v>
      </c>
      <c r="N4926" s="66">
        <f>IFERROR(IF(Ações!$B4926="","",VLOOKUP(Table_1[[#This Row],[AÇÕES]],'Dados Status Invest STOCKS'!A4912:AD5527,27)),0)</f>
        <v>1.48</v>
      </c>
      <c r="O4926" s="66">
        <f>IFERROR(IF(Ações!$L4926="","",Ações!$K4926*Ações!$L4926),0)</f>
        <v>0</v>
      </c>
      <c r="P4926" s="67">
        <f t="shared" si="76"/>
        <v>0.06</v>
      </c>
      <c r="Q4926" s="67">
        <f>IFERROR(Ações!$O4926/Ações!$M4926,0)</f>
        <v>0</v>
      </c>
      <c r="R4926" s="67">
        <f>IFERROR(IF(Ações!$B4926="","",VLOOKUP(Table_1[[#This Row],[AÇÕES]],'Dados Status Invest STOCKS'!A4912:AD5527,18)/100),0)</f>
        <v>-0.94279999999999997</v>
      </c>
      <c r="S4926" s="65">
        <f>IFERROR(IF(Ações!$B4926="","",VLOOKUP(Table_1[[#This Row],[AÇÕES]],'Dados Status Invest STOCKS'!A4912:AD5527,25)/100),0)</f>
        <v>0</v>
      </c>
      <c r="T4926" s="67">
        <f>(1-Ações!$Q4926)*Ações!$R4926</f>
        <v>-0.94279999999999997</v>
      </c>
      <c r="U4926" s="68">
        <f>IF(Ações!$S4926=0,Ações!$T4926,IF(Ações!$T4926=0,Ações!$S4926,AVERAGE(Ações!$S4926,Ações!$T4926)))</f>
        <v>-0.94279999999999997</v>
      </c>
    </row>
    <row r="4927" spans="2:21" ht="15" customHeight="1" x14ac:dyDescent="0.2">
      <c r="B4927" s="63" t="str">
        <f>IFERROR('Dados Status Invest STOCKS'!A4914,"-")</f>
        <v>VREX</v>
      </c>
      <c r="C4927" s="45">
        <f>IFERROR((Ações!$D4927-Ações!$K4927)/Ações!$D4927,0)</f>
        <v>0</v>
      </c>
      <c r="D4927" s="46">
        <f>(Ações!$O4927)/0.06</f>
        <v>0</v>
      </c>
      <c r="E4927" s="47">
        <f>IFERROR((Ações!$F4927-Ações!$K4927)/Ações!$F4927,0)</f>
        <v>0</v>
      </c>
      <c r="F4927" s="46" t="str">
        <f>IF(OR(Ações!$N4927&lt;0,Ações!$M4927&lt;0),"",(22.5*Ações!$M4927*Ações!$N4927)^0.5)</f>
        <v/>
      </c>
      <c r="G4927" s="47">
        <f>IFERROR((Ações!$H4927-Ações!$K4927)/Ações!$H4927,0)</f>
        <v>0</v>
      </c>
      <c r="H4927" s="48">
        <f>IFERROR(Ações!$I4927/(Ações!$P4927-Table_1[[#This Row],[CAGR LUCRO 5A]]),0)</f>
        <v>0</v>
      </c>
      <c r="I4927" s="48">
        <f>IF(Ações!$S4927&lt;0,"",Ações!$O4927*(1+Ações!$S4927))</f>
        <v>0</v>
      </c>
      <c r="J4927" s="49">
        <f>IFERROR(IF(Ações!$B4927="","",(VLOOKUP(Table_1[[#This Row],[AÇÕES]],'Dados Status Invest STOCKS'!A4913:AD5528,4)/Table_1[[#This Row],[LPA]]))/100,0)</f>
        <v>1.389111111111111</v>
      </c>
      <c r="K4927" s="64">
        <f>IFERROR(IF(Ações!$B4927="","",VLOOKUP(Table_1[[#This Row],[AÇÕES]],'Dados Status Invest STOCKS'!A4913:AD5528,2)),0)</f>
        <v>27.96</v>
      </c>
      <c r="L4927" s="65">
        <f>IFERROR(IF(Ações!$B4927="","",VLOOKUP(Table_1[[#This Row],[AÇÕES]],'Dados Status Invest STOCKS'!A4913:AD5528,3)/100),0)</f>
        <v>0</v>
      </c>
      <c r="M4927" s="66">
        <f>IFERROR(IF(Ações!$B4927="","",VLOOKUP(Table_1[[#This Row],[AÇÕES]],'Dados Status Invest STOCKS'!A4913:AD5528,28)),0)</f>
        <v>-0.45</v>
      </c>
      <c r="N4927" s="66">
        <f>IFERROR(IF(Ações!$B4927="","",VLOOKUP(Table_1[[#This Row],[AÇÕES]],'Dados Status Invest STOCKS'!A4913:AD5528,27)),0)</f>
        <v>12.25</v>
      </c>
      <c r="O4927" s="66">
        <f>IFERROR(IF(Ações!$L4927="","",Ações!$K4927*Ações!$L4927),0)</f>
        <v>0</v>
      </c>
      <c r="P4927" s="67">
        <f t="shared" si="76"/>
        <v>0.06</v>
      </c>
      <c r="Q4927" s="67">
        <f>IFERROR(Ações!$O4927/Ações!$M4927,0)</f>
        <v>0</v>
      </c>
      <c r="R4927" s="67">
        <f>IFERROR(IF(Ações!$B4927="","",VLOOKUP(Table_1[[#This Row],[AÇÕES]],'Dados Status Invest STOCKS'!A4913:AD5528,18)/100),0)</f>
        <v>-3.6499999999999998E-2</v>
      </c>
      <c r="S4927" s="65">
        <f>IFERROR(IF(Ações!$B4927="","",VLOOKUP(Table_1[[#This Row],[AÇÕES]],'Dados Status Invest STOCKS'!A4913:AD5528,25)/100),0)</f>
        <v>0</v>
      </c>
      <c r="T4927" s="67">
        <f>(1-Ações!$Q4927)*Ações!$R4927</f>
        <v>-3.6499999999999998E-2</v>
      </c>
      <c r="U4927" s="68">
        <f>IF(Ações!$S4927=0,Ações!$T4927,IF(Ações!$T4927=0,Ações!$S4927,AVERAGE(Ações!$S4927,Ações!$T4927)))</f>
        <v>-3.6499999999999998E-2</v>
      </c>
    </row>
    <row r="4928" spans="2:21" ht="15" customHeight="1" x14ac:dyDescent="0.2">
      <c r="B4928" s="63" t="str">
        <f>IFERROR('Dados Status Invest STOCKS'!A4915,"-")</f>
        <v>VRM</v>
      </c>
      <c r="C4928" s="45">
        <f>IFERROR((Ações!$D4928-Ações!$K4928)/Ações!$D4928,0)</f>
        <v>0</v>
      </c>
      <c r="D4928" s="46">
        <f>(Ações!$O4928)/0.06</f>
        <v>0</v>
      </c>
      <c r="E4928" s="47">
        <f>IFERROR((Ações!$F4928-Ações!$K4928)/Ações!$F4928,0)</f>
        <v>0</v>
      </c>
      <c r="F4928" s="46" t="str">
        <f>IF(OR(Ações!$N4928&lt;0,Ações!$M4928&lt;0),"",(22.5*Ações!$M4928*Ações!$N4928)^0.5)</f>
        <v/>
      </c>
      <c r="G4928" s="47">
        <f>IFERROR((Ações!$H4928-Ações!$K4928)/Ações!$H4928,0)</f>
        <v>0</v>
      </c>
      <c r="H4928" s="48">
        <f>IFERROR(Ações!$I4928/(Ações!$P4928-Table_1[[#This Row],[CAGR LUCRO 5A]]),0)</f>
        <v>0</v>
      </c>
      <c r="I4928" s="48">
        <f>IF(Ações!$S4928&lt;0,"",Ações!$O4928*(1+Ações!$S4928))</f>
        <v>0</v>
      </c>
      <c r="J4928" s="49">
        <f>IFERROR(IF(Ações!$B4928="","",(VLOOKUP(Table_1[[#This Row],[AÇÕES]],'Dados Status Invest STOCKS'!A4914:AD5529,4)/Table_1[[#This Row],[LPA]]))/100,0)</f>
        <v>1.6454545454545454E-2</v>
      </c>
      <c r="K4928" s="64">
        <f>IFERROR(IF(Ações!$B4928="","",VLOOKUP(Table_1[[#This Row],[AÇÕES]],'Dados Status Invest STOCKS'!A4914:AD5529,2)),0)</f>
        <v>7.99</v>
      </c>
      <c r="L4928" s="65">
        <f>IFERROR(IF(Ações!$B4928="","",VLOOKUP(Table_1[[#This Row],[AÇÕES]],'Dados Status Invest STOCKS'!A4914:AD5529,3)/100),0)</f>
        <v>0</v>
      </c>
      <c r="M4928" s="66">
        <f>IFERROR(IF(Ações!$B4928="","",VLOOKUP(Table_1[[#This Row],[AÇÕES]],'Dados Status Invest STOCKS'!A4914:AD5529,28)),0)</f>
        <v>-2.2000000000000002</v>
      </c>
      <c r="N4928" s="66">
        <f>IFERROR(IF(Ações!$B4928="","",VLOOKUP(Table_1[[#This Row],[AÇÕES]],'Dados Status Invest STOCKS'!A4914:AD5529,27)),0)</f>
        <v>7.6</v>
      </c>
      <c r="O4928" s="66">
        <f>IFERROR(IF(Ações!$L4928="","",Ações!$K4928*Ações!$L4928),0)</f>
        <v>0</v>
      </c>
      <c r="P4928" s="67">
        <f t="shared" si="76"/>
        <v>0.06</v>
      </c>
      <c r="Q4928" s="67">
        <f>IFERROR(Ações!$O4928/Ações!$M4928,0)</f>
        <v>0</v>
      </c>
      <c r="R4928" s="67">
        <f>IFERROR(IF(Ações!$B4928="","",VLOOKUP(Table_1[[#This Row],[AÇÕES]],'Dados Status Invest STOCKS'!A4914:AD5529,18)/100),0)</f>
        <v>-0.28999999999999998</v>
      </c>
      <c r="S4928" s="65">
        <f>IFERROR(IF(Ações!$B4928="","",VLOOKUP(Table_1[[#This Row],[AÇÕES]],'Dados Status Invest STOCKS'!A4914:AD5529,25)/100),0)</f>
        <v>0</v>
      </c>
      <c r="T4928" s="67">
        <f>(1-Ações!$Q4928)*Ações!$R4928</f>
        <v>-0.28999999999999998</v>
      </c>
      <c r="U4928" s="68">
        <f>IF(Ações!$S4928=0,Ações!$T4928,IF(Ações!$T4928=0,Ações!$S4928,AVERAGE(Ações!$S4928,Ações!$T4928)))</f>
        <v>-0.28999999999999998</v>
      </c>
    </row>
    <row r="4929" spans="2:21" ht="15" customHeight="1" x14ac:dyDescent="0.2">
      <c r="B4929" s="63" t="str">
        <f>IFERROR('Dados Status Invest STOCKS'!A4916,"-")</f>
        <v>VRME</v>
      </c>
      <c r="C4929" s="45">
        <f>IFERROR((Ações!$D4929-Ações!$K4929)/Ações!$D4929,0)</f>
        <v>0</v>
      </c>
      <c r="D4929" s="46">
        <f>(Ações!$O4929)/0.06</f>
        <v>0</v>
      </c>
      <c r="E4929" s="47">
        <f>IFERROR((Ações!$F4929-Ações!$K4929)/Ações!$F4929,0)</f>
        <v>0.47971053031674532</v>
      </c>
      <c r="F4929" s="46">
        <f>IF(OR(Ações!$N4929&lt;0,Ações!$M4929&lt;0),"",(22.5*Ações!$M4929*Ações!$N4929)^0.5)</f>
        <v>5.6699206343651758</v>
      </c>
      <c r="G4929" s="47">
        <f>IFERROR((Ações!$H4929-Ações!$K4929)/Ações!$H4929,0)</f>
        <v>0</v>
      </c>
      <c r="H4929" s="48">
        <f>IFERROR(Ações!$I4929/(Ações!$P4929-Table_1[[#This Row],[CAGR LUCRO 5A]]),0)</f>
        <v>0</v>
      </c>
      <c r="I4929" s="48">
        <f>IF(Ações!$S4929&lt;0,"",Ações!$O4929*(1+Ações!$S4929))</f>
        <v>0</v>
      </c>
      <c r="J4929" s="49">
        <f>IFERROR(IF(Ações!$B4929="","",(VLOOKUP(Table_1[[#This Row],[AÇÕES]],'Dados Status Invest STOCKS'!A4915:AD5530,4)/Table_1[[#This Row],[LPA]]))/100,0)</f>
        <v>0.13170212765957448</v>
      </c>
      <c r="K4929" s="64">
        <f>IFERROR(IF(Ações!$B4929="","",VLOOKUP(Table_1[[#This Row],[AÇÕES]],'Dados Status Invest STOCKS'!A4915:AD5530,2)),0)</f>
        <v>2.95</v>
      </c>
      <c r="L4929" s="65">
        <f>IFERROR(IF(Ações!$B4929="","",VLOOKUP(Table_1[[#This Row],[AÇÕES]],'Dados Status Invest STOCKS'!A4915:AD5530,3)/100),0)</f>
        <v>0</v>
      </c>
      <c r="M4929" s="66">
        <f>IFERROR(IF(Ações!$B4929="","",VLOOKUP(Table_1[[#This Row],[AÇÕES]],'Dados Status Invest STOCKS'!A4915:AD5530,28)),0)</f>
        <v>0.47</v>
      </c>
      <c r="N4929" s="66">
        <f>IFERROR(IF(Ações!$B4929="","",VLOOKUP(Table_1[[#This Row],[AÇÕES]],'Dados Status Invest STOCKS'!A4915:AD5530,27)),0)</f>
        <v>3.04</v>
      </c>
      <c r="O4929" s="66">
        <f>IFERROR(IF(Ações!$L4929="","",Ações!$K4929*Ações!$L4929),0)</f>
        <v>0</v>
      </c>
      <c r="P4929" s="67">
        <f t="shared" si="76"/>
        <v>0.06</v>
      </c>
      <c r="Q4929" s="67">
        <f>IFERROR(Ações!$O4929/Ações!$M4929,0)</f>
        <v>0</v>
      </c>
      <c r="R4929" s="67">
        <f>IFERROR(IF(Ações!$B4929="","",VLOOKUP(Table_1[[#This Row],[AÇÕES]],'Dados Status Invest STOCKS'!A4915:AD5530,18)/100),0)</f>
        <v>0.15529999999999999</v>
      </c>
      <c r="S4929" s="65">
        <f>IFERROR(IF(Ações!$B4929="","",VLOOKUP(Table_1[[#This Row],[AÇÕES]],'Dados Status Invest STOCKS'!A4915:AD5530,25)/100),0)</f>
        <v>0</v>
      </c>
      <c r="T4929" s="67">
        <f>(1-Ações!$Q4929)*Ações!$R4929</f>
        <v>0.15529999999999999</v>
      </c>
      <c r="U4929" s="68">
        <f>IF(Ações!$S4929=0,Ações!$T4929,IF(Ações!$T4929=0,Ações!$S4929,AVERAGE(Ações!$S4929,Ações!$T4929)))</f>
        <v>0.15529999999999999</v>
      </c>
    </row>
    <row r="4930" spans="2:21" ht="15" customHeight="1" x14ac:dyDescent="0.2">
      <c r="B4930" s="63" t="str">
        <f>IFERROR('Dados Status Invest STOCKS'!A4917,"-")</f>
        <v>VRMEW</v>
      </c>
      <c r="C4930" s="45">
        <f>IFERROR((Ações!$D4930-Ações!$K4930)/Ações!$D4930,0)</f>
        <v>0</v>
      </c>
      <c r="D4930" s="46">
        <f>(Ações!$O4930)/0.06</f>
        <v>0</v>
      </c>
      <c r="E4930" s="47">
        <f>IFERROR((Ações!$F4930-Ações!$K4930)/Ações!$F4930,0)</f>
        <v>0.8271580744781053</v>
      </c>
      <c r="F4930" s="46">
        <f>IF(OR(Ações!$N4930&lt;0,Ações!$M4930&lt;0),"",(22.5*Ações!$M4930*Ações!$N4930)^0.5)</f>
        <v>5.6699206343651758</v>
      </c>
      <c r="G4930" s="47">
        <f>IFERROR((Ações!$H4930-Ações!$K4930)/Ações!$H4930,0)</f>
        <v>0</v>
      </c>
      <c r="H4930" s="48">
        <f>IFERROR(Ações!$I4930/(Ações!$P4930-Table_1[[#This Row],[CAGR LUCRO 5A]]),0)</f>
        <v>0</v>
      </c>
      <c r="I4930" s="48">
        <f>IF(Ações!$S4930&lt;0,"",Ações!$O4930*(1+Ações!$S4930))</f>
        <v>0</v>
      </c>
      <c r="J4930" s="49">
        <f>IFERROR(IF(Ações!$B4930="","",(VLOOKUP(Table_1[[#This Row],[AÇÕES]],'Dados Status Invest STOCKS'!A4916:AD5531,4)/Table_1[[#This Row],[LPA]]))/100,0)</f>
        <v>4.425531914893617E-2</v>
      </c>
      <c r="K4930" s="64">
        <f>IFERROR(IF(Ações!$B4930="","",VLOOKUP(Table_1[[#This Row],[AÇÕES]],'Dados Status Invest STOCKS'!A4916:AD5531,2)),0)</f>
        <v>0.98</v>
      </c>
      <c r="L4930" s="65">
        <f>IFERROR(IF(Ações!$B4930="","",VLOOKUP(Table_1[[#This Row],[AÇÕES]],'Dados Status Invest STOCKS'!A4916:AD5531,3)/100),0)</f>
        <v>0</v>
      </c>
      <c r="M4930" s="66">
        <f>IFERROR(IF(Ações!$B4930="","",VLOOKUP(Table_1[[#This Row],[AÇÕES]],'Dados Status Invest STOCKS'!A4916:AD5531,28)),0)</f>
        <v>0.47</v>
      </c>
      <c r="N4930" s="66">
        <f>IFERROR(IF(Ações!$B4930="","",VLOOKUP(Table_1[[#This Row],[AÇÕES]],'Dados Status Invest STOCKS'!A4916:AD5531,27)),0)</f>
        <v>3.04</v>
      </c>
      <c r="O4930" s="66">
        <f>IFERROR(IF(Ações!$L4930="","",Ações!$K4930*Ações!$L4930),0)</f>
        <v>0</v>
      </c>
      <c r="P4930" s="67">
        <f t="shared" si="76"/>
        <v>0.06</v>
      </c>
      <c r="Q4930" s="67">
        <f>IFERROR(Ações!$O4930/Ações!$M4930,0)</f>
        <v>0</v>
      </c>
      <c r="R4930" s="67">
        <f>IFERROR(IF(Ações!$B4930="","",VLOOKUP(Table_1[[#This Row],[AÇÕES]],'Dados Status Invest STOCKS'!A4916:AD5531,18)/100),0)</f>
        <v>0.15529999999999999</v>
      </c>
      <c r="S4930" s="65">
        <f>IFERROR(IF(Ações!$B4930="","",VLOOKUP(Table_1[[#This Row],[AÇÕES]],'Dados Status Invest STOCKS'!A4916:AD5531,25)/100),0)</f>
        <v>0</v>
      </c>
      <c r="T4930" s="67">
        <f>(1-Ações!$Q4930)*Ações!$R4930</f>
        <v>0.15529999999999999</v>
      </c>
      <c r="U4930" s="68">
        <f>IF(Ações!$S4930=0,Ações!$T4930,IF(Ações!$T4930=0,Ações!$S4930,AVERAGE(Ações!$S4930,Ações!$T4930)))</f>
        <v>0.15529999999999999</v>
      </c>
    </row>
    <row r="4931" spans="2:21" ht="15" customHeight="1" x14ac:dyDescent="0.2">
      <c r="B4931" s="63" t="str">
        <f>IFERROR('Dados Status Invest STOCKS'!A4918,"-")</f>
        <v>VRNA</v>
      </c>
      <c r="C4931" s="45">
        <f>IFERROR((Ações!$D4931-Ações!$K4931)/Ações!$D4931,0)</f>
        <v>0</v>
      </c>
      <c r="D4931" s="46">
        <f>(Ações!$O4931)/0.06</f>
        <v>0</v>
      </c>
      <c r="E4931" s="47">
        <f>IFERROR((Ações!$F4931-Ações!$K4931)/Ações!$F4931,0)</f>
        <v>0</v>
      </c>
      <c r="F4931" s="46" t="str">
        <f>IF(OR(Ações!$N4931&lt;0,Ações!$M4931&lt;0),"",(22.5*Ações!$M4931*Ações!$N4931)^0.5)</f>
        <v/>
      </c>
      <c r="G4931" s="47">
        <f>IFERROR((Ações!$H4931-Ações!$K4931)/Ações!$H4931,0)</f>
        <v>0</v>
      </c>
      <c r="H4931" s="48">
        <f>IFERROR(Ações!$I4931/(Ações!$P4931-Table_1[[#This Row],[CAGR LUCRO 5A]]),0)</f>
        <v>0</v>
      </c>
      <c r="I4931" s="48">
        <f>IF(Ações!$S4931&lt;0,"",Ações!$O4931*(1+Ações!$S4931))</f>
        <v>0</v>
      </c>
      <c r="J4931" s="49">
        <f>IFERROR(IF(Ações!$B4931="","",(VLOOKUP(Table_1[[#This Row],[AÇÕES]],'Dados Status Invest STOCKS'!A4917:AD5532,4)/Table_1[[#This Row],[LPA]]))/100,0)</f>
        <v>8.0919540229885067E-2</v>
      </c>
      <c r="K4931" s="64">
        <f>IFERROR(IF(Ações!$B4931="","",VLOOKUP(Table_1[[#This Row],[AÇÕES]],'Dados Status Invest STOCKS'!A4917:AD5532,2)),0)</f>
        <v>6.12</v>
      </c>
      <c r="L4931" s="65">
        <f>IFERROR(IF(Ações!$B4931="","",VLOOKUP(Table_1[[#This Row],[AÇÕES]],'Dados Status Invest STOCKS'!A4917:AD5532,3)/100),0)</f>
        <v>0</v>
      </c>
      <c r="M4931" s="66">
        <f>IFERROR(IF(Ações!$B4931="","",VLOOKUP(Table_1[[#This Row],[AÇÕES]],'Dados Status Invest STOCKS'!A4917:AD5532,28)),0)</f>
        <v>-0.87</v>
      </c>
      <c r="N4931" s="66">
        <f>IFERROR(IF(Ações!$B4931="","",VLOOKUP(Table_1[[#This Row],[AÇÕES]],'Dados Status Invest STOCKS'!A4917:AD5532,27)),0)</f>
        <v>2.8</v>
      </c>
      <c r="O4931" s="66">
        <f>IFERROR(IF(Ações!$L4931="","",Ações!$K4931*Ações!$L4931),0)</f>
        <v>0</v>
      </c>
      <c r="P4931" s="67">
        <f t="shared" si="76"/>
        <v>0.06</v>
      </c>
      <c r="Q4931" s="67">
        <f>IFERROR(Ações!$O4931/Ações!$M4931,0)</f>
        <v>0</v>
      </c>
      <c r="R4931" s="67">
        <f>IFERROR(IF(Ações!$B4931="","",VLOOKUP(Table_1[[#This Row],[AÇÕES]],'Dados Status Invest STOCKS'!A4917:AD5532,18)/100),0)</f>
        <v>-0.31019999999999998</v>
      </c>
      <c r="S4931" s="65">
        <f>IFERROR(IF(Ações!$B4931="","",VLOOKUP(Table_1[[#This Row],[AÇÕES]],'Dados Status Invest STOCKS'!A4917:AD5532,25)/100),0)</f>
        <v>0</v>
      </c>
      <c r="T4931" s="67">
        <f>(1-Ações!$Q4931)*Ações!$R4931</f>
        <v>-0.31019999999999998</v>
      </c>
      <c r="U4931" s="68">
        <f>IF(Ações!$S4931=0,Ações!$T4931,IF(Ações!$T4931=0,Ações!$S4931,AVERAGE(Ações!$S4931,Ações!$T4931)))</f>
        <v>-0.31019999999999998</v>
      </c>
    </row>
    <row r="4932" spans="2:21" ht="15" customHeight="1" x14ac:dyDescent="0.2">
      <c r="B4932" s="63" t="str">
        <f>IFERROR('Dados Status Invest STOCKS'!A4919,"-")</f>
        <v>VRNS</v>
      </c>
      <c r="C4932" s="45">
        <f>IFERROR((Ações!$D4932-Ações!$K4932)/Ações!$D4932,0)</f>
        <v>0</v>
      </c>
      <c r="D4932" s="46">
        <f>(Ações!$O4932)/0.06</f>
        <v>0</v>
      </c>
      <c r="E4932" s="47">
        <f>IFERROR((Ações!$F4932-Ações!$K4932)/Ações!$F4932,0)</f>
        <v>0</v>
      </c>
      <c r="F4932" s="46" t="str">
        <f>IF(OR(Ações!$N4932&lt;0,Ações!$M4932&lt;0),"",(22.5*Ações!$M4932*Ações!$N4932)^0.5)</f>
        <v/>
      </c>
      <c r="G4932" s="47">
        <f>IFERROR((Ações!$H4932-Ações!$K4932)/Ações!$H4932,0)</f>
        <v>0</v>
      </c>
      <c r="H4932" s="48">
        <f>IFERROR(Ações!$I4932/(Ações!$P4932-Table_1[[#This Row],[CAGR LUCRO 5A]]),0)</f>
        <v>0</v>
      </c>
      <c r="I4932" s="48">
        <f>IF(Ações!$S4932&lt;0,"",Ações!$O4932*(1+Ações!$S4932))</f>
        <v>0</v>
      </c>
      <c r="J4932" s="49">
        <f>IFERROR(IF(Ações!$B4932="","",(VLOOKUP(Table_1[[#This Row],[AÇÕES]],'Dados Status Invest STOCKS'!A4918:AD5533,4)/Table_1[[#This Row],[LPA]]))/100,0)</f>
        <v>0.34417475728155339</v>
      </c>
      <c r="K4932" s="64">
        <f>IFERROR(IF(Ações!$B4932="","",VLOOKUP(Table_1[[#This Row],[AÇÕES]],'Dados Status Invest STOCKS'!A4918:AD5533,2)),0)</f>
        <v>36.65</v>
      </c>
      <c r="L4932" s="65">
        <f>IFERROR(IF(Ações!$B4932="","",VLOOKUP(Table_1[[#This Row],[AÇÕES]],'Dados Status Invest STOCKS'!A4918:AD5533,3)/100),0)</f>
        <v>0</v>
      </c>
      <c r="M4932" s="66">
        <f>IFERROR(IF(Ações!$B4932="","",VLOOKUP(Table_1[[#This Row],[AÇÕES]],'Dados Status Invest STOCKS'!A4918:AD5533,28)),0)</f>
        <v>-1.03</v>
      </c>
      <c r="N4932" s="66">
        <f>IFERROR(IF(Ações!$B4932="","",VLOOKUP(Table_1[[#This Row],[AÇÕES]],'Dados Status Invest STOCKS'!A4918:AD5533,27)),0)</f>
        <v>5.38</v>
      </c>
      <c r="O4932" s="66">
        <f>IFERROR(IF(Ações!$L4932="","",Ações!$K4932*Ações!$L4932),0)</f>
        <v>0</v>
      </c>
      <c r="P4932" s="67">
        <f t="shared" si="76"/>
        <v>0.06</v>
      </c>
      <c r="Q4932" s="67">
        <f>IFERROR(Ações!$O4932/Ações!$M4932,0)</f>
        <v>0</v>
      </c>
      <c r="R4932" s="67">
        <f>IFERROR(IF(Ações!$B4932="","",VLOOKUP(Table_1[[#This Row],[AÇÕES]],'Dados Status Invest STOCKS'!A4918:AD5533,18)/100),0)</f>
        <v>-0.1923</v>
      </c>
      <c r="S4932" s="65">
        <f>IFERROR(IF(Ações!$B4932="","",VLOOKUP(Table_1[[#This Row],[AÇÕES]],'Dados Status Invest STOCKS'!A4918:AD5533,25)/100),0)</f>
        <v>0</v>
      </c>
      <c r="T4932" s="67">
        <f>(1-Ações!$Q4932)*Ações!$R4932</f>
        <v>-0.1923</v>
      </c>
      <c r="U4932" s="68">
        <f>IF(Ações!$S4932=0,Ações!$T4932,IF(Ações!$T4932=0,Ações!$S4932,AVERAGE(Ações!$S4932,Ações!$T4932)))</f>
        <v>-0.1923</v>
      </c>
    </row>
    <row r="4933" spans="2:21" ht="15" customHeight="1" x14ac:dyDescent="0.2">
      <c r="B4933" s="63" t="str">
        <f>IFERROR('Dados Status Invest STOCKS'!A4920,"-")</f>
        <v>VRNT</v>
      </c>
      <c r="C4933" s="45">
        <f>IFERROR((Ações!$D4933-Ações!$K4933)/Ações!$D4933,0)</f>
        <v>0</v>
      </c>
      <c r="D4933" s="46">
        <f>(Ações!$O4933)/0.06</f>
        <v>0</v>
      </c>
      <c r="E4933" s="47">
        <f>IFERROR((Ações!$F4933-Ações!$K4933)/Ações!$F4933,0)</f>
        <v>0</v>
      </c>
      <c r="F4933" s="46" t="str">
        <f>IF(OR(Ações!$N4933&lt;0,Ações!$M4933&lt;0),"",(22.5*Ações!$M4933*Ações!$N4933)^0.5)</f>
        <v/>
      </c>
      <c r="G4933" s="47">
        <f>IFERROR((Ações!$H4933-Ações!$K4933)/Ações!$H4933,0)</f>
        <v>0</v>
      </c>
      <c r="H4933" s="48">
        <f>IFERROR(Ações!$I4933/(Ações!$P4933-Table_1[[#This Row],[CAGR LUCRO 5A]]),0)</f>
        <v>0</v>
      </c>
      <c r="I4933" s="48">
        <f>IF(Ações!$S4933&lt;0,"",Ações!$O4933*(1+Ações!$S4933))</f>
        <v>0</v>
      </c>
      <c r="J4933" s="49">
        <f>IFERROR(IF(Ações!$B4933="","",(VLOOKUP(Table_1[[#This Row],[AÇÕES]],'Dados Status Invest STOCKS'!A4919:AD5534,4)/Table_1[[#This Row],[LPA]]))/100,0)</f>
        <v>63.36</v>
      </c>
      <c r="K4933" s="64">
        <f>IFERROR(IF(Ações!$B4933="","",VLOOKUP(Table_1[[#This Row],[AÇÕES]],'Dados Status Invest STOCKS'!A4919:AD5534,2)),0)</f>
        <v>52.82</v>
      </c>
      <c r="L4933" s="65">
        <f>IFERROR(IF(Ações!$B4933="","",VLOOKUP(Table_1[[#This Row],[AÇÕES]],'Dados Status Invest STOCKS'!A4919:AD5534,3)/100),0)</f>
        <v>0</v>
      </c>
      <c r="M4933" s="66">
        <f>IFERROR(IF(Ações!$B4933="","",VLOOKUP(Table_1[[#This Row],[AÇÕES]],'Dados Status Invest STOCKS'!A4919:AD5534,28)),0)</f>
        <v>-0.09</v>
      </c>
      <c r="N4933" s="66">
        <f>IFERROR(IF(Ações!$B4933="","",VLOOKUP(Table_1[[#This Row],[AÇÕES]],'Dados Status Invest STOCKS'!A4919:AD5534,27)),0)</f>
        <v>14.64</v>
      </c>
      <c r="O4933" s="66">
        <f>IFERROR(IF(Ações!$L4933="","",Ações!$K4933*Ações!$L4933),0)</f>
        <v>0</v>
      </c>
      <c r="P4933" s="67">
        <f t="shared" si="76"/>
        <v>0.06</v>
      </c>
      <c r="Q4933" s="67">
        <f>IFERROR(Ações!$O4933/Ações!$M4933,0)</f>
        <v>0</v>
      </c>
      <c r="R4933" s="67">
        <f>IFERROR(IF(Ações!$B4933="","",VLOOKUP(Table_1[[#This Row],[AÇÕES]],'Dados Status Invest STOCKS'!A4919:AD5534,18)/100),0)</f>
        <v>-6.3E-3</v>
      </c>
      <c r="S4933" s="65">
        <f>IFERROR(IF(Ações!$B4933="","",VLOOKUP(Table_1[[#This Row],[AÇÕES]],'Dados Status Invest STOCKS'!A4919:AD5534,25)/100),0)</f>
        <v>0</v>
      </c>
      <c r="T4933" s="67">
        <f>(1-Ações!$Q4933)*Ações!$R4933</f>
        <v>-6.3E-3</v>
      </c>
      <c r="U4933" s="68">
        <f>IF(Ações!$S4933=0,Ações!$T4933,IF(Ações!$T4933=0,Ações!$S4933,AVERAGE(Ações!$S4933,Ações!$T4933)))</f>
        <v>-6.3E-3</v>
      </c>
    </row>
    <row r="4934" spans="2:21" ht="15" customHeight="1" x14ac:dyDescent="0.2">
      <c r="B4934" s="63" t="str">
        <f>IFERROR('Dados Status Invest STOCKS'!A4921,"-")</f>
        <v>VRRM</v>
      </c>
      <c r="C4934" s="45">
        <f>IFERROR((Ações!$D4934-Ações!$K4934)/Ações!$D4934,0)</f>
        <v>0</v>
      </c>
      <c r="D4934" s="46">
        <f>(Ações!$O4934)/0.06</f>
        <v>0</v>
      </c>
      <c r="E4934" s="47">
        <f>IFERROR((Ações!$F4934-Ações!$K4934)/Ações!$F4934,0)</f>
        <v>-5.9565446192536475</v>
      </c>
      <c r="F4934" s="46">
        <f>IF(OR(Ações!$N4934&lt;0,Ações!$M4934&lt;0),"",(22.5*Ações!$M4934*Ações!$N4934)^0.5)</f>
        <v>2.1361179742701482</v>
      </c>
      <c r="G4934" s="47">
        <f>IFERROR((Ações!$H4934-Ações!$K4934)/Ações!$H4934,0)</f>
        <v>0</v>
      </c>
      <c r="H4934" s="48">
        <f>IFERROR(Ações!$I4934/(Ações!$P4934-Table_1[[#This Row],[CAGR LUCRO 5A]]),0)</f>
        <v>0</v>
      </c>
      <c r="I4934" s="48">
        <f>IF(Ações!$S4934&lt;0,"",Ações!$O4934*(1+Ações!$S4934))</f>
        <v>0</v>
      </c>
      <c r="J4934" s="49">
        <f>IFERROR(IF(Ações!$B4934="","",(VLOOKUP(Table_1[[#This Row],[AÇÕES]],'Dados Status Invest STOCKS'!A4920:AD5535,4)/Table_1[[#This Row],[LPA]]))/100,0)</f>
        <v>8.508461538461539</v>
      </c>
      <c r="K4934" s="64">
        <f>IFERROR(IF(Ações!$B4934="","",VLOOKUP(Table_1[[#This Row],[AÇÕES]],'Dados Status Invest STOCKS'!A4920:AD5535,2)),0)</f>
        <v>14.86</v>
      </c>
      <c r="L4934" s="65">
        <f>IFERROR(IF(Ações!$B4934="","",VLOOKUP(Table_1[[#This Row],[AÇÕES]],'Dados Status Invest STOCKS'!A4920:AD5535,3)/100),0)</f>
        <v>0</v>
      </c>
      <c r="M4934" s="66">
        <f>IFERROR(IF(Ações!$B4934="","",VLOOKUP(Table_1[[#This Row],[AÇÕES]],'Dados Status Invest STOCKS'!A4920:AD5535,28)),0)</f>
        <v>0.13</v>
      </c>
      <c r="N4934" s="66">
        <f>IFERROR(IF(Ações!$B4934="","",VLOOKUP(Table_1[[#This Row],[AÇÕES]],'Dados Status Invest STOCKS'!A4920:AD5535,27)),0)</f>
        <v>1.56</v>
      </c>
      <c r="O4934" s="66">
        <f>IFERROR(IF(Ações!$L4934="","",Ações!$K4934*Ações!$L4934),0)</f>
        <v>0</v>
      </c>
      <c r="P4934" s="67">
        <f t="shared" si="76"/>
        <v>0.06</v>
      </c>
      <c r="Q4934" s="67">
        <f>IFERROR(Ações!$O4934/Ações!$M4934,0)</f>
        <v>0</v>
      </c>
      <c r="R4934" s="67">
        <f>IFERROR(IF(Ações!$B4934="","",VLOOKUP(Table_1[[#This Row],[AÇÕES]],'Dados Status Invest STOCKS'!A4920:AD5535,18)/100),0)</f>
        <v>8.5999999999999993E-2</v>
      </c>
      <c r="S4934" s="65">
        <f>IFERROR(IF(Ações!$B4934="","",VLOOKUP(Table_1[[#This Row],[AÇÕES]],'Dados Status Invest STOCKS'!A4920:AD5535,25)/100),0)</f>
        <v>0</v>
      </c>
      <c r="T4934" s="67">
        <f>(1-Ações!$Q4934)*Ações!$R4934</f>
        <v>8.5999999999999993E-2</v>
      </c>
      <c r="U4934" s="68">
        <f>IF(Ações!$S4934=0,Ações!$T4934,IF(Ações!$T4934=0,Ações!$S4934,AVERAGE(Ações!$S4934,Ações!$T4934)))</f>
        <v>8.5999999999999993E-2</v>
      </c>
    </row>
    <row r="4935" spans="2:21" ht="15" customHeight="1" x14ac:dyDescent="0.2">
      <c r="B4935" s="63" t="str">
        <f>IFERROR('Dados Status Invest STOCKS'!A4922,"-")</f>
        <v>VRS</v>
      </c>
      <c r="C4935" s="45">
        <f>IFERROR((Ações!$D4935-Ações!$K4935)/Ações!$D4935,0)</f>
        <v>-2.9735099337748343</v>
      </c>
      <c r="D4935" s="46">
        <f>(Ações!$O4935)/0.06</f>
        <v>6.6817500000000001</v>
      </c>
      <c r="E4935" s="47">
        <f>IFERROR((Ações!$F4935-Ações!$K4935)/Ações!$F4935,0)</f>
        <v>0</v>
      </c>
      <c r="F4935" s="46" t="str">
        <f>IF(OR(Ações!$N4935&lt;0,Ações!$M4935&lt;0),"",(22.5*Ações!$M4935*Ações!$N4935)^0.5)</f>
        <v/>
      </c>
      <c r="G4935" s="47">
        <f>IFERROR((Ações!$H4935-Ações!$K4935)/Ações!$H4935,0)</f>
        <v>-2.9735099337748343</v>
      </c>
      <c r="H4935" s="48">
        <f>IFERROR(Ações!$I4935/(Ações!$P4935-Table_1[[#This Row],[CAGR LUCRO 5A]]),0)</f>
        <v>6.6817500000000001</v>
      </c>
      <c r="I4935" s="48">
        <f>IF(Ações!$S4935&lt;0,"",Ações!$O4935*(1+Ações!$S4935))</f>
        <v>0.40090500000000001</v>
      </c>
      <c r="J4935" s="49">
        <f>IFERROR(IF(Ações!$B4935="","",(VLOOKUP(Table_1[[#This Row],[AÇÕES]],'Dados Status Invest STOCKS'!A4921:AD5536,4)/Table_1[[#This Row],[LPA]]))/100,0)</f>
        <v>1.9945205479452055E-2</v>
      </c>
      <c r="K4935" s="64">
        <f>IFERROR(IF(Ações!$B4935="","",VLOOKUP(Table_1[[#This Row],[AÇÕES]],'Dados Status Invest STOCKS'!A4921:AD5536,2)),0)</f>
        <v>26.55</v>
      </c>
      <c r="L4935" s="65">
        <f>IFERROR(IF(Ações!$B4935="","",VLOOKUP(Table_1[[#This Row],[AÇÕES]],'Dados Status Invest STOCKS'!A4921:AD5536,3)/100),0)</f>
        <v>1.5100000000000001E-2</v>
      </c>
      <c r="M4935" s="66">
        <f>IFERROR(IF(Ações!$B4935="","",VLOOKUP(Table_1[[#This Row],[AÇÕES]],'Dados Status Invest STOCKS'!A4921:AD5536,28)),0)</f>
        <v>-3.65</v>
      </c>
      <c r="N4935" s="66">
        <f>IFERROR(IF(Ações!$B4935="","",VLOOKUP(Table_1[[#This Row],[AÇÕES]],'Dados Status Invest STOCKS'!A4921:AD5536,27)),0)</f>
        <v>20.059999999999999</v>
      </c>
      <c r="O4935" s="66">
        <f>IFERROR(IF(Ações!$L4935="","",Ações!$K4935*Ações!$L4935),0)</f>
        <v>0.40090500000000001</v>
      </c>
      <c r="P4935" s="67">
        <f t="shared" si="76"/>
        <v>0.06</v>
      </c>
      <c r="Q4935" s="67">
        <f>IFERROR(Ações!$O4935/Ações!$M4935,0)</f>
        <v>-0.10983698630136987</v>
      </c>
      <c r="R4935" s="67">
        <f>IFERROR(IF(Ações!$B4935="","",VLOOKUP(Table_1[[#This Row],[AÇÕES]],'Dados Status Invest STOCKS'!A4921:AD5536,18)/100),0)</f>
        <v>-0.18179999999999999</v>
      </c>
      <c r="S4935" s="65">
        <f>IFERROR(IF(Ações!$B4935="","",VLOOKUP(Table_1[[#This Row],[AÇÕES]],'Dados Status Invest STOCKS'!A4921:AD5536,25)/100),0)</f>
        <v>0</v>
      </c>
      <c r="T4935" s="67">
        <f>(1-Ações!$Q4935)*Ações!$R4935</f>
        <v>-0.20176836410958904</v>
      </c>
      <c r="U4935" s="68">
        <f>IF(Ações!$S4935=0,Ações!$T4935,IF(Ações!$T4935=0,Ações!$S4935,AVERAGE(Ações!$S4935,Ações!$T4935)))</f>
        <v>-0.20176836410958904</v>
      </c>
    </row>
    <row r="4936" spans="2:21" ht="15" customHeight="1" x14ac:dyDescent="0.2">
      <c r="B4936" s="63" t="str">
        <f>IFERROR('Dados Status Invest STOCKS'!A4923,"-")</f>
        <v>VRSK</v>
      </c>
      <c r="C4936" s="45">
        <f>IFERROR((Ações!$D4936-Ações!$K4936)/Ações!$D4936,0)</f>
        <v>-9.1694915254237284</v>
      </c>
      <c r="D4936" s="46">
        <f>(Ações!$O4936)/0.06</f>
        <v>19.409033333333333</v>
      </c>
      <c r="E4936" s="47">
        <f>IFERROR((Ações!$F4936-Ações!$K4936)/Ações!$F4936,0)</f>
        <v>-3.8617901960379606</v>
      </c>
      <c r="F4936" s="46">
        <f>IF(OR(Ações!$N4936&lt;0,Ações!$M4936&lt;0),"",(22.5*Ações!$M4936*Ações!$N4936)^0.5)</f>
        <v>40.59821424644192</v>
      </c>
      <c r="G4936" s="47">
        <f>IFERROR((Ações!$H4936-Ações!$K4936)/Ações!$H4936,0)</f>
        <v>2.6154116607382116</v>
      </c>
      <c r="H4936" s="48">
        <f>IFERROR(Ações!$I4936/(Ações!$P4936-Table_1[[#This Row],[CAGR LUCRO 5A]]),0)</f>
        <v>-122.18557337254902</v>
      </c>
      <c r="I4936" s="48">
        <f>IF(Ações!$S4936&lt;0,"",Ações!$O4936*(1+Ações!$S4936))</f>
        <v>1.2462928484</v>
      </c>
      <c r="J4936" s="49">
        <f>IFERROR(IF(Ações!$B4936="","",(VLOOKUP(Table_1[[#This Row],[AÇÕES]],'Dados Status Invest STOCKS'!A4922:AD5537,4)/Table_1[[#This Row],[LPA]]))/100,0)</f>
        <v>0.10439080459770116</v>
      </c>
      <c r="K4936" s="64">
        <f>IFERROR(IF(Ações!$B4936="","",VLOOKUP(Table_1[[#This Row],[AÇÕES]],'Dados Status Invest STOCKS'!A4922:AD5537,2)),0)</f>
        <v>197.38</v>
      </c>
      <c r="L4936" s="65">
        <f>IFERROR(IF(Ações!$B4936="","",VLOOKUP(Table_1[[#This Row],[AÇÕES]],'Dados Status Invest STOCKS'!A4922:AD5537,3)/100),0)</f>
        <v>5.8999999999999999E-3</v>
      </c>
      <c r="M4936" s="66">
        <f>IFERROR(IF(Ações!$B4936="","",VLOOKUP(Table_1[[#This Row],[AÇÕES]],'Dados Status Invest STOCKS'!A4922:AD5537,28)),0)</f>
        <v>4.3499999999999996</v>
      </c>
      <c r="N4936" s="66">
        <f>IFERROR(IF(Ações!$B4936="","",VLOOKUP(Table_1[[#This Row],[AÇÕES]],'Dados Status Invest STOCKS'!A4922:AD5537,27)),0)</f>
        <v>16.84</v>
      </c>
      <c r="O4936" s="66">
        <f>IFERROR(IF(Ações!$L4936="","",Ações!$K4936*Ações!$L4936),0)</f>
        <v>1.164542</v>
      </c>
      <c r="P4936" s="67">
        <f t="shared" si="76"/>
        <v>0.06</v>
      </c>
      <c r="Q4936" s="67">
        <f>IFERROR(Ações!$O4936/Ações!$M4936,0)</f>
        <v>0.26771080459770119</v>
      </c>
      <c r="R4936" s="67">
        <f>IFERROR(IF(Ações!$B4936="","",VLOOKUP(Table_1[[#This Row],[AÇÕES]],'Dados Status Invest STOCKS'!A4922:AD5537,18)/100),0)</f>
        <v>0.2581</v>
      </c>
      <c r="S4936" s="65">
        <f>IFERROR(IF(Ações!$B4936="","",VLOOKUP(Table_1[[#This Row],[AÇÕES]],'Dados Status Invest STOCKS'!A4922:AD5537,25)/100),0)</f>
        <v>7.0199999999999999E-2</v>
      </c>
      <c r="T4936" s="67">
        <f>(1-Ações!$Q4936)*Ações!$R4936</f>
        <v>0.18900384133333331</v>
      </c>
      <c r="U4936" s="68">
        <f>IF(Ações!$S4936=0,Ações!$T4936,IF(Ações!$T4936=0,Ações!$S4936,AVERAGE(Ações!$S4936,Ações!$T4936)))</f>
        <v>0.12960192066666665</v>
      </c>
    </row>
    <row r="4937" spans="2:21" ht="15" customHeight="1" x14ac:dyDescent="0.2">
      <c r="B4937" s="63" t="str">
        <f>IFERROR('Dados Status Invest STOCKS'!A4924,"-")</f>
        <v>VRSN</v>
      </c>
      <c r="C4937" s="45">
        <f>IFERROR((Ações!$D4937-Ações!$K4937)/Ações!$D4937,0)</f>
        <v>0</v>
      </c>
      <c r="D4937" s="46">
        <f>(Ações!$O4937)/0.06</f>
        <v>0</v>
      </c>
      <c r="E4937" s="47">
        <f>IFERROR((Ações!$F4937-Ações!$K4937)/Ações!$F4937,0)</f>
        <v>0</v>
      </c>
      <c r="F4937" s="46" t="str">
        <f>IF(OR(Ações!$N4937&lt;0,Ações!$M4937&lt;0),"",(22.5*Ações!$M4937*Ações!$N4937)^0.5)</f>
        <v/>
      </c>
      <c r="G4937" s="47">
        <f>IFERROR((Ações!$H4937-Ações!$K4937)/Ações!$H4937,0)</f>
        <v>0</v>
      </c>
      <c r="H4937" s="48">
        <f>IFERROR(Ações!$I4937/(Ações!$P4937-Table_1[[#This Row],[CAGR LUCRO 5A]]),0)</f>
        <v>0</v>
      </c>
      <c r="I4937" s="48">
        <f>IF(Ações!$S4937&lt;0,"",Ações!$O4937*(1+Ações!$S4937))</f>
        <v>0</v>
      </c>
      <c r="J4937" s="49">
        <f>IFERROR(IF(Ações!$B4937="","",(VLOOKUP(Table_1[[#This Row],[AÇÕES]],'Dados Status Invest STOCKS'!A4923:AD5538,4)/Table_1[[#This Row],[LPA]]))/100,0)</f>
        <v>7.2486388384754991E-2</v>
      </c>
      <c r="K4937" s="64">
        <f>IFERROR(IF(Ações!$B4937="","",VLOOKUP(Table_1[[#This Row],[AÇÕES]],'Dados Status Invest STOCKS'!A4923:AD5538,2)),0)</f>
        <v>220.1</v>
      </c>
      <c r="L4937" s="65">
        <f>IFERROR(IF(Ações!$B4937="","",VLOOKUP(Table_1[[#This Row],[AÇÕES]],'Dados Status Invest STOCKS'!A4923:AD5538,3)/100),0)</f>
        <v>0</v>
      </c>
      <c r="M4937" s="66">
        <f>IFERROR(IF(Ações!$B4937="","",VLOOKUP(Table_1[[#This Row],[AÇÕES]],'Dados Status Invest STOCKS'!A4923:AD5538,28)),0)</f>
        <v>5.51</v>
      </c>
      <c r="N4937" s="66">
        <f>IFERROR(IF(Ações!$B4937="","",VLOOKUP(Table_1[[#This Row],[AÇÕES]],'Dados Status Invest STOCKS'!A4923:AD5538,27)),0)</f>
        <v>-12.76</v>
      </c>
      <c r="O4937" s="66">
        <f>IFERROR(IF(Ações!$L4937="","",Ações!$K4937*Ações!$L4937),0)</f>
        <v>0</v>
      </c>
      <c r="P4937" s="67">
        <f t="shared" si="76"/>
        <v>0.06</v>
      </c>
      <c r="Q4937" s="67">
        <f>IFERROR(Ações!$O4937/Ações!$M4937,0)</f>
        <v>0</v>
      </c>
      <c r="R4937" s="67">
        <f>IFERROR(IF(Ações!$B4937="","",VLOOKUP(Table_1[[#This Row],[AÇÕES]],'Dados Status Invest STOCKS'!A4923:AD5538,18)/100),0)</f>
        <v>-0.43180000000000002</v>
      </c>
      <c r="S4937" s="65">
        <f>IFERROR(IF(Ações!$B4937="","",VLOOKUP(Table_1[[#This Row],[AÇÕES]],'Dados Status Invest STOCKS'!A4923:AD5538,25)/100),0)</f>
        <v>0.1678</v>
      </c>
      <c r="T4937" s="67">
        <f>(1-Ações!$Q4937)*Ações!$R4937</f>
        <v>-0.43180000000000002</v>
      </c>
      <c r="U4937" s="68">
        <f>IF(Ações!$S4937=0,Ações!$T4937,IF(Ações!$T4937=0,Ações!$S4937,AVERAGE(Ações!$S4937,Ações!$T4937)))</f>
        <v>-0.13200000000000001</v>
      </c>
    </row>
    <row r="4938" spans="2:21" ht="15" customHeight="1" x14ac:dyDescent="0.2">
      <c r="B4938" s="63" t="str">
        <f>IFERROR('Dados Status Invest STOCKS'!A4925,"-")</f>
        <v>VRT</v>
      </c>
      <c r="C4938" s="45">
        <f>IFERROR((Ações!$D4938-Ações!$K4938)/Ações!$D4938,0)</f>
        <v>-118.99999999999999</v>
      </c>
      <c r="D4938" s="46">
        <f>(Ações!$O4938)/0.06</f>
        <v>0.1826666666666667</v>
      </c>
      <c r="E4938" s="47">
        <f>IFERROR((Ações!$F4938-Ações!$K4938)/Ações!$F4938,0)</f>
        <v>-3.7129977438599742</v>
      </c>
      <c r="F4938" s="46">
        <f>IF(OR(Ações!$N4938&lt;0,Ações!$M4938&lt;0),"",(22.5*Ações!$M4938*Ações!$N4938)^0.5)</f>
        <v>4.6509676412548817</v>
      </c>
      <c r="G4938" s="47">
        <f>IFERROR((Ações!$H4938-Ações!$K4938)/Ações!$H4938,0)</f>
        <v>-118.99999999999999</v>
      </c>
      <c r="H4938" s="48">
        <f>IFERROR(Ações!$I4938/(Ações!$P4938-Table_1[[#This Row],[CAGR LUCRO 5A]]),0)</f>
        <v>0.1826666666666667</v>
      </c>
      <c r="I4938" s="48">
        <f>IF(Ações!$S4938&lt;0,"",Ações!$O4938*(1+Ações!$S4938))</f>
        <v>1.0960000000000001E-2</v>
      </c>
      <c r="J4938" s="49">
        <f>IFERROR(IF(Ações!$B4938="","",(VLOOKUP(Table_1[[#This Row],[AÇÕES]],'Dados Status Invest STOCKS'!A4924:AD5539,4)/Table_1[[#This Row],[LPA]]))/100,0)</f>
        <v>1.0382608695652173</v>
      </c>
      <c r="K4938" s="64">
        <f>IFERROR(IF(Ações!$B4938="","",VLOOKUP(Table_1[[#This Row],[AÇÕES]],'Dados Status Invest STOCKS'!A4924:AD5539,2)),0)</f>
        <v>21.92</v>
      </c>
      <c r="L4938" s="65">
        <f>IFERROR(IF(Ações!$B4938="","",VLOOKUP(Table_1[[#This Row],[AÇÕES]],'Dados Status Invest STOCKS'!A4924:AD5539,3)/100),0)</f>
        <v>5.0000000000000001E-4</v>
      </c>
      <c r="M4938" s="66">
        <f>IFERROR(IF(Ações!$B4938="","",VLOOKUP(Table_1[[#This Row],[AÇÕES]],'Dados Status Invest STOCKS'!A4924:AD5539,28)),0)</f>
        <v>0.46</v>
      </c>
      <c r="N4938" s="66">
        <f>IFERROR(IF(Ações!$B4938="","",VLOOKUP(Table_1[[#This Row],[AÇÕES]],'Dados Status Invest STOCKS'!A4924:AD5539,27)),0)</f>
        <v>2.09</v>
      </c>
      <c r="O4938" s="66">
        <f>IFERROR(IF(Ações!$L4938="","",Ações!$K4938*Ações!$L4938),0)</f>
        <v>1.0960000000000001E-2</v>
      </c>
      <c r="P4938" s="67">
        <f t="shared" si="76"/>
        <v>0.06</v>
      </c>
      <c r="Q4938" s="67">
        <f>IFERROR(Ações!$O4938/Ações!$M4938,0)</f>
        <v>2.382608695652174E-2</v>
      </c>
      <c r="R4938" s="67">
        <f>IFERROR(IF(Ações!$B4938="","",VLOOKUP(Table_1[[#This Row],[AÇÕES]],'Dados Status Invest STOCKS'!A4924:AD5539,18)/100),0)</f>
        <v>0.2195</v>
      </c>
      <c r="S4938" s="65">
        <f>IFERROR(IF(Ações!$B4938="","",VLOOKUP(Table_1[[#This Row],[AÇÕES]],'Dados Status Invest STOCKS'!A4924:AD5539,25)/100),0)</f>
        <v>0</v>
      </c>
      <c r="T4938" s="67">
        <f>(1-Ações!$Q4938)*Ações!$R4938</f>
        <v>0.21427017391304348</v>
      </c>
      <c r="U4938" s="68">
        <f>IF(Ações!$S4938=0,Ações!$T4938,IF(Ações!$T4938=0,Ações!$S4938,AVERAGE(Ações!$S4938,Ações!$T4938)))</f>
        <v>0.21427017391304348</v>
      </c>
    </row>
    <row r="4939" spans="2:21" ht="15" customHeight="1" x14ac:dyDescent="0.2">
      <c r="B4939" s="63" t="str">
        <f>IFERROR('Dados Status Invest STOCKS'!A4926,"-")</f>
        <v>VRTS</v>
      </c>
      <c r="C4939" s="45">
        <f>IFERROR((Ações!$D4939-Ações!$K4939)/Ações!$D4939,0)</f>
        <v>-2.9735099337748339</v>
      </c>
      <c r="D4939" s="46">
        <f>(Ações!$O4939)/0.06</f>
        <v>66.04236666666668</v>
      </c>
      <c r="E4939" s="47">
        <f>IFERROR((Ações!$F4939-Ações!$K4939)/Ações!$F4939,0)</f>
        <v>-3.7329094819403226E-2</v>
      </c>
      <c r="F4939" s="46">
        <f>IF(OR(Ações!$N4939&lt;0,Ações!$M4939&lt;0),"",(22.5*Ações!$M4939*Ações!$N4939)^0.5)</f>
        <v>252.97661206127336</v>
      </c>
      <c r="G4939" s="47">
        <f>IFERROR((Ações!$H4939-Ações!$K4939)/Ações!$H4939,0)</f>
        <v>7.6792536987280204</v>
      </c>
      <c r="H4939" s="48">
        <f>IFERROR(Ações!$I4939/(Ações!$P4939-Table_1[[#This Row],[CAGR LUCRO 5A]]),0)</f>
        <v>-39.288820553406225</v>
      </c>
      <c r="I4939" s="48">
        <f>IF(Ações!$S4939&lt;0,"",Ações!$O4939*(1+Ações!$S4939))</f>
        <v>4.6714407638000006</v>
      </c>
      <c r="J4939" s="49">
        <f>IFERROR(IF(Ações!$B4939="","",(VLOOKUP(Table_1[[#This Row],[AÇÕES]],'Dados Status Invest STOCKS'!A4925:AD5540,4)/Table_1[[#This Row],[LPA]]))/100,0)</f>
        <v>3.7184794881445242E-3</v>
      </c>
      <c r="K4939" s="64">
        <f>IFERROR(IF(Ações!$B4939="","",VLOOKUP(Table_1[[#This Row],[AÇÕES]],'Dados Status Invest STOCKS'!A4925:AD5540,2)),0)</f>
        <v>262.42</v>
      </c>
      <c r="L4939" s="65">
        <f>IFERROR(IF(Ações!$B4939="","",VLOOKUP(Table_1[[#This Row],[AÇÕES]],'Dados Status Invest STOCKS'!A4925:AD5540,3)/100),0)</f>
        <v>1.5100000000000001E-2</v>
      </c>
      <c r="M4939" s="66">
        <f>IFERROR(IF(Ações!$B4939="","",VLOOKUP(Table_1[[#This Row],[AÇÕES]],'Dados Status Invest STOCKS'!A4925:AD5540,28)),0)</f>
        <v>26.57</v>
      </c>
      <c r="N4939" s="66">
        <f>IFERROR(IF(Ações!$B4939="","",VLOOKUP(Table_1[[#This Row],[AÇÕES]],'Dados Status Invest STOCKS'!A4925:AD5540,27)),0)</f>
        <v>107.05</v>
      </c>
      <c r="O4939" s="66">
        <f>IFERROR(IF(Ações!$L4939="","",Ações!$K4939*Ações!$L4939),0)</f>
        <v>3.9625420000000005</v>
      </c>
      <c r="P4939" s="67">
        <f t="shared" si="76"/>
        <v>0.06</v>
      </c>
      <c r="Q4939" s="67">
        <f>IFERROR(Ações!$O4939/Ações!$M4939,0)</f>
        <v>0.14913594279262327</v>
      </c>
      <c r="R4939" s="67">
        <f>IFERROR(IF(Ações!$B4939="","",VLOOKUP(Table_1[[#This Row],[AÇÕES]],'Dados Status Invest STOCKS'!A4925:AD5540,18)/100),0)</f>
        <v>0.2482</v>
      </c>
      <c r="S4939" s="65">
        <f>IFERROR(IF(Ações!$B4939="","",VLOOKUP(Table_1[[#This Row],[AÇÕES]],'Dados Status Invest STOCKS'!A4925:AD5540,25)/100),0)</f>
        <v>0.1789</v>
      </c>
      <c r="T4939" s="67">
        <f>(1-Ações!$Q4939)*Ações!$R4939</f>
        <v>0.21118445899887089</v>
      </c>
      <c r="U4939" s="68">
        <f>IF(Ações!$S4939=0,Ações!$T4939,IF(Ações!$T4939=0,Ações!$S4939,AVERAGE(Ações!$S4939,Ações!$T4939)))</f>
        <v>0.19504222949943545</v>
      </c>
    </row>
    <row r="4940" spans="2:21" ht="15" customHeight="1" x14ac:dyDescent="0.2">
      <c r="B4940" s="63" t="str">
        <f>IFERROR('Dados Status Invest STOCKS'!A4927,"-")</f>
        <v>VRTU</v>
      </c>
      <c r="C4940" s="45">
        <f>IFERROR((Ações!$D4940-Ações!$K4940)/Ações!$D4940,0)</f>
        <v>0</v>
      </c>
      <c r="D4940" s="46">
        <f>(Ações!$O4940)/0.06</f>
        <v>0</v>
      </c>
      <c r="E4940" s="47">
        <f>IFERROR((Ações!$F4940-Ações!$K4940)/Ações!$F4940,0)</f>
        <v>-1.4830371958051334</v>
      </c>
      <c r="F4940" s="46">
        <f>IF(OR(Ações!$N4940&lt;0,Ações!$M4940&lt;0),"",(22.5*Ações!$M4940*Ações!$N4940)^0.5)</f>
        <v>20.668236499517807</v>
      </c>
      <c r="G4940" s="47">
        <f>IFERROR((Ações!$H4940-Ações!$K4940)/Ações!$H4940,0)</f>
        <v>0</v>
      </c>
      <c r="H4940" s="48">
        <f>IFERROR(Ações!$I4940/(Ações!$P4940-Table_1[[#This Row],[CAGR LUCRO 5A]]),0)</f>
        <v>0</v>
      </c>
      <c r="I4940" s="48">
        <f>IF(Ações!$S4940&lt;0,"",Ações!$O4940*(1+Ações!$S4940))</f>
        <v>0</v>
      </c>
      <c r="J4940" s="49">
        <f>IFERROR(IF(Ações!$B4940="","",(VLOOKUP(Table_1[[#This Row],[AÇÕES]],'Dados Status Invest STOCKS'!A4926:AD5541,4)/Table_1[[#This Row],[LPA]]))/100,0)</f>
        <v>0.27647058823529408</v>
      </c>
      <c r="K4940" s="64">
        <f>IFERROR(IF(Ações!$B4940="","",VLOOKUP(Table_1[[#This Row],[AÇÕES]],'Dados Status Invest STOCKS'!A4926:AD5541,2)),0)</f>
        <v>51.32</v>
      </c>
      <c r="L4940" s="65">
        <f>IFERROR(IF(Ações!$B4940="","",VLOOKUP(Table_1[[#This Row],[AÇÕES]],'Dados Status Invest STOCKS'!A4926:AD5541,3)/100),0)</f>
        <v>0</v>
      </c>
      <c r="M4940" s="66">
        <f>IFERROR(IF(Ações!$B4940="","",VLOOKUP(Table_1[[#This Row],[AÇÕES]],'Dados Status Invest STOCKS'!A4926:AD5541,28)),0)</f>
        <v>1.36</v>
      </c>
      <c r="N4940" s="66">
        <f>IFERROR(IF(Ações!$B4940="","",VLOOKUP(Table_1[[#This Row],[AÇÕES]],'Dados Status Invest STOCKS'!A4926:AD5541,27)),0)</f>
        <v>13.96</v>
      </c>
      <c r="O4940" s="66">
        <f>IFERROR(IF(Ações!$L4940="","",Ações!$K4940*Ações!$L4940),0)</f>
        <v>0</v>
      </c>
      <c r="P4940" s="67">
        <f t="shared" si="76"/>
        <v>0.06</v>
      </c>
      <c r="Q4940" s="67">
        <f>IFERROR(Ações!$O4940/Ações!$M4940,0)</f>
        <v>0</v>
      </c>
      <c r="R4940" s="67">
        <f>IFERROR(IF(Ações!$B4940="","",VLOOKUP(Table_1[[#This Row],[AÇÕES]],'Dados Status Invest STOCKS'!A4926:AD5541,18)/100),0)</f>
        <v>9.7799999999999998E-2</v>
      </c>
      <c r="S4940" s="65">
        <f>IFERROR(IF(Ações!$B4940="","",VLOOKUP(Table_1[[#This Row],[AÇÕES]],'Dados Status Invest STOCKS'!A4926:AD5541,25)/100),0)</f>
        <v>0</v>
      </c>
      <c r="T4940" s="67">
        <f>(1-Ações!$Q4940)*Ações!$R4940</f>
        <v>9.7799999999999998E-2</v>
      </c>
      <c r="U4940" s="68">
        <f>IF(Ações!$S4940=0,Ações!$T4940,IF(Ações!$T4940=0,Ações!$S4940,AVERAGE(Ações!$S4940,Ações!$T4940)))</f>
        <v>9.7799999999999998E-2</v>
      </c>
    </row>
    <row r="4941" spans="2:21" ht="15" customHeight="1" x14ac:dyDescent="0.2">
      <c r="B4941" s="63" t="str">
        <f>IFERROR('Dados Status Invest STOCKS'!A4928,"-")</f>
        <v>VRTV</v>
      </c>
      <c r="C4941" s="45">
        <f>IFERROR((Ações!$D4941-Ações!$K4941)/Ações!$D4941,0)</f>
        <v>0</v>
      </c>
      <c r="D4941" s="46">
        <f>(Ações!$O4941)/0.06</f>
        <v>0</v>
      </c>
      <c r="E4941" s="47">
        <f>IFERROR((Ações!$F4941-Ações!$K4941)/Ações!$F4941,0)</f>
        <v>-0.12741091707213176</v>
      </c>
      <c r="F4941" s="46">
        <f>IF(OR(Ações!$N4941&lt;0,Ações!$M4941&lt;0),"",(22.5*Ações!$M4941*Ações!$N4941)^0.5)</f>
        <v>84.663008451152962</v>
      </c>
      <c r="G4941" s="47">
        <f>IFERROR((Ações!$H4941-Ações!$K4941)/Ações!$H4941,0)</f>
        <v>0</v>
      </c>
      <c r="H4941" s="48">
        <f>IFERROR(Ações!$I4941/(Ações!$P4941-Table_1[[#This Row],[CAGR LUCRO 5A]]),0)</f>
        <v>0</v>
      </c>
      <c r="I4941" s="48">
        <f>IF(Ações!$S4941&lt;0,"",Ações!$O4941*(1+Ações!$S4941))</f>
        <v>0</v>
      </c>
      <c r="J4941" s="49">
        <f>IFERROR(IF(Ações!$B4941="","",(VLOOKUP(Table_1[[#This Row],[AÇÕES]],'Dados Status Invest STOCKS'!A4927:AD5542,4)/Table_1[[#This Row],[LPA]]))/100,0)</f>
        <v>1.4195121951219514E-2</v>
      </c>
      <c r="K4941" s="64">
        <f>IFERROR(IF(Ações!$B4941="","",VLOOKUP(Table_1[[#This Row],[AÇÕES]],'Dados Status Invest STOCKS'!A4927:AD5542,2)),0)</f>
        <v>95.45</v>
      </c>
      <c r="L4941" s="65">
        <f>IFERROR(IF(Ações!$B4941="","",VLOOKUP(Table_1[[#This Row],[AÇÕES]],'Dados Status Invest STOCKS'!A4927:AD5542,3)/100),0)</f>
        <v>0</v>
      </c>
      <c r="M4941" s="66">
        <f>IFERROR(IF(Ações!$B4941="","",VLOOKUP(Table_1[[#This Row],[AÇÕES]],'Dados Status Invest STOCKS'!A4927:AD5542,28)),0)</f>
        <v>8.1999999999999993</v>
      </c>
      <c r="N4941" s="66">
        <f>IFERROR(IF(Ações!$B4941="","",VLOOKUP(Table_1[[#This Row],[AÇÕES]],'Dados Status Invest STOCKS'!A4927:AD5542,27)),0)</f>
        <v>38.85</v>
      </c>
      <c r="O4941" s="66">
        <f>IFERROR(IF(Ações!$L4941="","",Ações!$K4941*Ações!$L4941),0)</f>
        <v>0</v>
      </c>
      <c r="P4941" s="67">
        <f t="shared" si="76"/>
        <v>0.06</v>
      </c>
      <c r="Q4941" s="67">
        <f>IFERROR(Ações!$O4941/Ações!$M4941,0)</f>
        <v>0</v>
      </c>
      <c r="R4941" s="67">
        <f>IFERROR(IF(Ações!$B4941="","",VLOOKUP(Table_1[[#This Row],[AÇÕES]],'Dados Status Invest STOCKS'!A4927:AD5542,18)/100),0)</f>
        <v>0.21109999999999998</v>
      </c>
      <c r="S4941" s="65">
        <f>IFERROR(IF(Ações!$B4941="","",VLOOKUP(Table_1[[#This Row],[AÇÕES]],'Dados Status Invest STOCKS'!A4927:AD5542,25)/100),0)</f>
        <v>5.0799999999999998E-2</v>
      </c>
      <c r="T4941" s="67">
        <f>(1-Ações!$Q4941)*Ações!$R4941</f>
        <v>0.21109999999999998</v>
      </c>
      <c r="U4941" s="68">
        <f>IF(Ações!$S4941=0,Ações!$T4941,IF(Ações!$T4941=0,Ações!$S4941,AVERAGE(Ações!$S4941,Ações!$T4941)))</f>
        <v>0.13094999999999998</v>
      </c>
    </row>
    <row r="4942" spans="2:21" ht="15" customHeight="1" x14ac:dyDescent="0.2">
      <c r="B4942" s="63" t="str">
        <f>IFERROR('Dados Status Invest STOCKS'!A4929,"-")</f>
        <v>VRTX</v>
      </c>
      <c r="C4942" s="45">
        <f>IFERROR((Ações!$D4942-Ações!$K4942)/Ações!$D4942,0)</f>
        <v>0</v>
      </c>
      <c r="D4942" s="46">
        <f>(Ações!$O4942)/0.06</f>
        <v>0</v>
      </c>
      <c r="E4942" s="47">
        <f>IFERROR((Ações!$F4942-Ações!$K4942)/Ações!$F4942,0)</f>
        <v>-1.7029456796051681</v>
      </c>
      <c r="F4942" s="46">
        <f>IF(OR(Ações!$N4942&lt;0,Ações!$M4942&lt;0),"",(22.5*Ações!$M4942*Ações!$N4942)^0.5)</f>
        <v>84.973960717386831</v>
      </c>
      <c r="G4942" s="47">
        <f>IFERROR((Ações!$H4942-Ações!$K4942)/Ações!$H4942,0)</f>
        <v>0</v>
      </c>
      <c r="H4942" s="48">
        <f>IFERROR(Ações!$I4942/(Ações!$P4942-Table_1[[#This Row],[CAGR LUCRO 5A]]),0)</f>
        <v>0</v>
      </c>
      <c r="I4942" s="48">
        <f>IF(Ações!$S4942&lt;0,"",Ações!$O4942*(1+Ações!$S4942))</f>
        <v>0</v>
      </c>
      <c r="J4942" s="49">
        <f>IFERROR(IF(Ações!$B4942="","",(VLOOKUP(Table_1[[#This Row],[AÇÕES]],'Dados Status Invest STOCKS'!A4928:AD5543,4)/Table_1[[#This Row],[LPA]]))/100,0)</f>
        <v>3.1343457943925228E-2</v>
      </c>
      <c r="K4942" s="64">
        <f>IFERROR(IF(Ações!$B4942="","",VLOOKUP(Table_1[[#This Row],[AÇÕES]],'Dados Status Invest STOCKS'!A4928:AD5543,2)),0)</f>
        <v>229.68</v>
      </c>
      <c r="L4942" s="65">
        <f>IFERROR(IF(Ações!$B4942="","",VLOOKUP(Table_1[[#This Row],[AÇÕES]],'Dados Status Invest STOCKS'!A4928:AD5543,3)/100),0)</f>
        <v>0</v>
      </c>
      <c r="M4942" s="66">
        <f>IFERROR(IF(Ações!$B4942="","",VLOOKUP(Table_1[[#This Row],[AÇÕES]],'Dados Status Invest STOCKS'!A4928:AD5543,28)),0)</f>
        <v>8.56</v>
      </c>
      <c r="N4942" s="66">
        <f>IFERROR(IF(Ações!$B4942="","",VLOOKUP(Table_1[[#This Row],[AÇÕES]],'Dados Status Invest STOCKS'!A4928:AD5543,27)),0)</f>
        <v>37.49</v>
      </c>
      <c r="O4942" s="66">
        <f>IFERROR(IF(Ações!$L4942="","",Ações!$K4942*Ações!$L4942),0)</f>
        <v>0</v>
      </c>
      <c r="P4942" s="67">
        <f t="shared" si="76"/>
        <v>0.06</v>
      </c>
      <c r="Q4942" s="67">
        <f>IFERROR(Ações!$O4942/Ações!$M4942,0)</f>
        <v>0</v>
      </c>
      <c r="R4942" s="67">
        <f>IFERROR(IF(Ações!$B4942="","",VLOOKUP(Table_1[[#This Row],[AÇÕES]],'Dados Status Invest STOCKS'!A4928:AD5543,18)/100),0)</f>
        <v>0.22829999999999998</v>
      </c>
      <c r="S4942" s="65">
        <f>IFERROR(IF(Ações!$B4942="","",VLOOKUP(Table_1[[#This Row],[AÇÕES]],'Dados Status Invest STOCKS'!A4928:AD5543,25)/100),0)</f>
        <v>0</v>
      </c>
      <c r="T4942" s="67">
        <f>(1-Ações!$Q4942)*Ações!$R4942</f>
        <v>0.22829999999999998</v>
      </c>
      <c r="U4942" s="68">
        <f>IF(Ações!$S4942=0,Ações!$T4942,IF(Ações!$T4942=0,Ações!$S4942,AVERAGE(Ações!$S4942,Ações!$T4942)))</f>
        <v>0.22829999999999998</v>
      </c>
    </row>
    <row r="4943" spans="2:21" ht="15" customHeight="1" x14ac:dyDescent="0.2">
      <c r="B4943" s="63" t="str">
        <f>IFERROR('Dados Status Invest STOCKS'!A4930,"-")</f>
        <v>VSAT</v>
      </c>
      <c r="C4943" s="45">
        <f>IFERROR((Ações!$D4943-Ações!$K4943)/Ações!$D4943,0)</f>
        <v>0</v>
      </c>
      <c r="D4943" s="46">
        <f>(Ações!$O4943)/0.06</f>
        <v>0</v>
      </c>
      <c r="E4943" s="47">
        <f>IFERROR((Ações!$F4943-Ações!$K4943)/Ações!$F4943,0)</f>
        <v>-1.3266094941708919</v>
      </c>
      <c r="F4943" s="46">
        <f>IF(OR(Ações!$N4943&lt;0,Ações!$M4943&lt;0),"",(22.5*Ações!$M4943*Ações!$N4943)^0.5)</f>
        <v>19.478988680113758</v>
      </c>
      <c r="G4943" s="47">
        <f>IFERROR((Ações!$H4943-Ações!$K4943)/Ações!$H4943,0)</f>
        <v>0</v>
      </c>
      <c r="H4943" s="48">
        <f>IFERROR(Ações!$I4943/(Ações!$P4943-Table_1[[#This Row],[CAGR LUCRO 5A]]),0)</f>
        <v>0</v>
      </c>
      <c r="I4943" s="48" t="str">
        <f>IF(Ações!$S4943&lt;0,"",Ações!$O4943*(1+Ações!$S4943))</f>
        <v/>
      </c>
      <c r="J4943" s="49">
        <f>IFERROR(IF(Ações!$B4943="","",(VLOOKUP(Table_1[[#This Row],[AÇÕES]],'Dados Status Invest STOCKS'!A4929:AD5544,4)/Table_1[[#This Row],[LPA]]))/100,0)</f>
        <v>2.0602127659574467</v>
      </c>
      <c r="K4943" s="64">
        <f>IFERROR(IF(Ações!$B4943="","",VLOOKUP(Table_1[[#This Row],[AÇÕES]],'Dados Status Invest STOCKS'!A4929:AD5544,2)),0)</f>
        <v>45.32</v>
      </c>
      <c r="L4943" s="65">
        <f>IFERROR(IF(Ações!$B4943="","",VLOOKUP(Table_1[[#This Row],[AÇÕES]],'Dados Status Invest STOCKS'!A4929:AD5544,3)/100),0)</f>
        <v>0</v>
      </c>
      <c r="M4943" s="66">
        <f>IFERROR(IF(Ações!$B4943="","",VLOOKUP(Table_1[[#This Row],[AÇÕES]],'Dados Status Invest STOCKS'!A4929:AD5544,28)),0)</f>
        <v>0.47</v>
      </c>
      <c r="N4943" s="66">
        <f>IFERROR(IF(Ações!$B4943="","",VLOOKUP(Table_1[[#This Row],[AÇÕES]],'Dados Status Invest STOCKS'!A4929:AD5544,27)),0)</f>
        <v>35.880000000000003</v>
      </c>
      <c r="O4943" s="66">
        <f>IFERROR(IF(Ações!$L4943="","",Ações!$K4943*Ações!$L4943),0)</f>
        <v>0</v>
      </c>
      <c r="P4943" s="67">
        <f t="shared" ref="P4943:P5006" si="77">$U$6</f>
        <v>0.06</v>
      </c>
      <c r="Q4943" s="67">
        <f>IFERROR(Ações!$O4943/Ações!$M4943,0)</f>
        <v>0</v>
      </c>
      <c r="R4943" s="67">
        <f>IFERROR(IF(Ações!$B4943="","",VLOOKUP(Table_1[[#This Row],[AÇÕES]],'Dados Status Invest STOCKS'!A4929:AD5544,18)/100),0)</f>
        <v>1.3000000000000001E-2</v>
      </c>
      <c r="S4943" s="65">
        <f>IFERROR(IF(Ações!$B4943="","",VLOOKUP(Table_1[[#This Row],[AÇÕES]],'Dados Status Invest STOCKS'!A4929:AD5544,25)/100),0)</f>
        <v>-0.29859999999999998</v>
      </c>
      <c r="T4943" s="67">
        <f>(1-Ações!$Q4943)*Ações!$R4943</f>
        <v>1.3000000000000001E-2</v>
      </c>
      <c r="U4943" s="68">
        <f>IF(Ações!$S4943=0,Ações!$T4943,IF(Ações!$T4943=0,Ações!$S4943,AVERAGE(Ações!$S4943,Ações!$T4943)))</f>
        <v>-0.14279999999999998</v>
      </c>
    </row>
    <row r="4944" spans="2:21" ht="15" customHeight="1" x14ac:dyDescent="0.2">
      <c r="B4944" s="63" t="str">
        <f>IFERROR('Dados Status Invest STOCKS'!A4931,"-")</f>
        <v>VSEC</v>
      </c>
      <c r="C4944" s="45">
        <f>IFERROR((Ações!$D4944-Ações!$K4944)/Ações!$D4944,0)</f>
        <v>-8.0909090909090899</v>
      </c>
      <c r="D4944" s="46">
        <f>(Ações!$O4944)/0.06</f>
        <v>5.9675000000000002</v>
      </c>
      <c r="E4944" s="47">
        <f>IFERROR((Ações!$F4944-Ações!$K4944)/Ações!$F4944,0)</f>
        <v>-1.5753764120105482</v>
      </c>
      <c r="F4944" s="46">
        <f>IF(OR(Ações!$N4944&lt;0,Ações!$M4944&lt;0),"",(22.5*Ações!$M4944*Ações!$N4944)^0.5)</f>
        <v>21.064881912795048</v>
      </c>
      <c r="G4944" s="47">
        <f>IFERROR((Ações!$H4944-Ações!$K4944)/Ações!$H4944,0)</f>
        <v>-8.0909090909090899</v>
      </c>
      <c r="H4944" s="48">
        <f>IFERROR(Ações!$I4944/(Ações!$P4944-Table_1[[#This Row],[CAGR LUCRO 5A]]),0)</f>
        <v>5.9675000000000002</v>
      </c>
      <c r="I4944" s="48">
        <f>IF(Ações!$S4944&lt;0,"",Ações!$O4944*(1+Ações!$S4944))</f>
        <v>0.35804999999999998</v>
      </c>
      <c r="J4944" s="49">
        <f>IFERROR(IF(Ações!$B4944="","",(VLOOKUP(Table_1[[#This Row],[AÇÕES]],'Dados Status Invest STOCKS'!A4930:AD5545,4)/Table_1[[#This Row],[LPA]]))/100,0)</f>
        <v>1.4532786885245903</v>
      </c>
      <c r="K4944" s="64">
        <f>IFERROR(IF(Ações!$B4944="","",VLOOKUP(Table_1[[#This Row],[AÇÕES]],'Dados Status Invest STOCKS'!A4930:AD5545,2)),0)</f>
        <v>54.25</v>
      </c>
      <c r="L4944" s="65">
        <f>IFERROR(IF(Ações!$B4944="","",VLOOKUP(Table_1[[#This Row],[AÇÕES]],'Dados Status Invest STOCKS'!A4930:AD5545,3)/100),0)</f>
        <v>6.6E-3</v>
      </c>
      <c r="M4944" s="66">
        <f>IFERROR(IF(Ações!$B4944="","",VLOOKUP(Table_1[[#This Row],[AÇÕES]],'Dados Status Invest STOCKS'!A4930:AD5545,28)),0)</f>
        <v>0.61</v>
      </c>
      <c r="N4944" s="66">
        <f>IFERROR(IF(Ações!$B4944="","",VLOOKUP(Table_1[[#This Row],[AÇÕES]],'Dados Status Invest STOCKS'!A4930:AD5545,27)),0)</f>
        <v>32.33</v>
      </c>
      <c r="O4944" s="66">
        <f>IFERROR(IF(Ações!$L4944="","",Ações!$K4944*Ações!$L4944),0)</f>
        <v>0.35804999999999998</v>
      </c>
      <c r="P4944" s="67">
        <f t="shared" si="77"/>
        <v>0.06</v>
      </c>
      <c r="Q4944" s="67">
        <f>IFERROR(Ações!$O4944/Ações!$M4944,0)</f>
        <v>0.58696721311475408</v>
      </c>
      <c r="R4944" s="67">
        <f>IFERROR(IF(Ações!$B4944="","",VLOOKUP(Table_1[[#This Row],[AÇÕES]],'Dados Status Invest STOCKS'!A4930:AD5545,18)/100),0)</f>
        <v>1.89E-2</v>
      </c>
      <c r="S4944" s="65">
        <f>IFERROR(IF(Ações!$B4944="","",VLOOKUP(Table_1[[#This Row],[AÇÕES]],'Dados Status Invest STOCKS'!A4930:AD5545,25)/100),0)</f>
        <v>0</v>
      </c>
      <c r="T4944" s="67">
        <f>(1-Ações!$Q4944)*Ações!$R4944</f>
        <v>7.8063196721311475E-3</v>
      </c>
      <c r="U4944" s="68">
        <f>IF(Ações!$S4944=0,Ações!$T4944,IF(Ações!$T4944=0,Ações!$S4944,AVERAGE(Ações!$S4944,Ações!$T4944)))</f>
        <v>7.8063196721311475E-3</v>
      </c>
    </row>
    <row r="4945" spans="2:21" ht="15" customHeight="1" x14ac:dyDescent="0.2">
      <c r="B4945" s="63" t="str">
        <f>IFERROR('Dados Status Invest STOCKS'!A4932,"-")</f>
        <v>VSH</v>
      </c>
      <c r="C4945" s="45">
        <f>IFERROR((Ações!$D4945-Ações!$K4945)/Ações!$D4945,0)</f>
        <v>-2.2258064516129026</v>
      </c>
      <c r="D4945" s="46">
        <f>(Ações!$O4945)/0.06</f>
        <v>6.4139000000000017</v>
      </c>
      <c r="E4945" s="47">
        <f>IFERROR((Ações!$F4945-Ações!$K4945)/Ações!$F4945,0)</f>
        <v>-9.213660941422553E-3</v>
      </c>
      <c r="F4945" s="46">
        <f>IF(OR(Ações!$N4945&lt;0,Ações!$M4945&lt;0),"",(22.5*Ações!$M4945*Ações!$N4945)^0.5)</f>
        <v>20.501109726061173</v>
      </c>
      <c r="G4945" s="47">
        <f>IFERROR((Ações!$H4945-Ações!$K4945)/Ações!$H4945,0)</f>
        <v>-2.2258064516129026</v>
      </c>
      <c r="H4945" s="48">
        <f>IFERROR(Ações!$I4945/(Ações!$P4945-Table_1[[#This Row],[CAGR LUCRO 5A]]),0)</f>
        <v>6.4139000000000017</v>
      </c>
      <c r="I4945" s="48">
        <f>IF(Ações!$S4945&lt;0,"",Ações!$O4945*(1+Ações!$S4945))</f>
        <v>0.38483400000000006</v>
      </c>
      <c r="J4945" s="49">
        <f>IFERROR(IF(Ações!$B4945="","",(VLOOKUP(Table_1[[#This Row],[AÇÕES]],'Dados Status Invest STOCKS'!A4931:AD5546,4)/Table_1[[#This Row],[LPA]]))/100,0)</f>
        <v>7.7975460122699389E-2</v>
      </c>
      <c r="K4945" s="64">
        <f>IFERROR(IF(Ações!$B4945="","",VLOOKUP(Table_1[[#This Row],[AÇÕES]],'Dados Status Invest STOCKS'!A4931:AD5546,2)),0)</f>
        <v>20.69</v>
      </c>
      <c r="L4945" s="65">
        <f>IFERROR(IF(Ações!$B4945="","",VLOOKUP(Table_1[[#This Row],[AÇÕES]],'Dados Status Invest STOCKS'!A4931:AD5546,3)/100),0)</f>
        <v>1.8600000000000002E-2</v>
      </c>
      <c r="M4945" s="66">
        <f>IFERROR(IF(Ações!$B4945="","",VLOOKUP(Table_1[[#This Row],[AÇÕES]],'Dados Status Invest STOCKS'!A4931:AD5546,28)),0)</f>
        <v>1.63</v>
      </c>
      <c r="N4945" s="66">
        <f>IFERROR(IF(Ações!$B4945="","",VLOOKUP(Table_1[[#This Row],[AÇÕES]],'Dados Status Invest STOCKS'!A4931:AD5546,27)),0)</f>
        <v>11.46</v>
      </c>
      <c r="O4945" s="66">
        <f>IFERROR(IF(Ações!$L4945="","",Ações!$K4945*Ações!$L4945),0)</f>
        <v>0.38483400000000006</v>
      </c>
      <c r="P4945" s="67">
        <f t="shared" si="77"/>
        <v>0.06</v>
      </c>
      <c r="Q4945" s="67">
        <f>IFERROR(Ações!$O4945/Ações!$M4945,0)</f>
        <v>0.23609447852760743</v>
      </c>
      <c r="R4945" s="67">
        <f>IFERROR(IF(Ações!$B4945="","",VLOOKUP(Table_1[[#This Row],[AÇÕES]],'Dados Status Invest STOCKS'!A4931:AD5546,18)/100),0)</f>
        <v>0.14199999999999999</v>
      </c>
      <c r="S4945" s="65">
        <f>IFERROR(IF(Ações!$B4945="","",VLOOKUP(Table_1[[#This Row],[AÇÕES]],'Dados Status Invest STOCKS'!A4931:AD5546,25)/100),0)</f>
        <v>0</v>
      </c>
      <c r="T4945" s="67">
        <f>(1-Ações!$Q4945)*Ações!$R4945</f>
        <v>0.10847458404907973</v>
      </c>
      <c r="U4945" s="68">
        <f>IF(Ações!$S4945=0,Ações!$T4945,IF(Ações!$T4945=0,Ações!$S4945,AVERAGE(Ações!$S4945,Ações!$T4945)))</f>
        <v>0.10847458404907973</v>
      </c>
    </row>
    <row r="4946" spans="2:21" ht="15" customHeight="1" x14ac:dyDescent="0.2">
      <c r="B4946" s="63" t="str">
        <f>IFERROR('Dados Status Invest STOCKS'!A4933,"-")</f>
        <v>VSPR</v>
      </c>
      <c r="C4946" s="45">
        <f>IFERROR((Ações!$D4946-Ações!$K4946)/Ações!$D4946,0)</f>
        <v>0</v>
      </c>
      <c r="D4946" s="46">
        <f>(Ações!$O4946)/0.06</f>
        <v>0</v>
      </c>
      <c r="E4946" s="47">
        <f>IFERROR((Ações!$F4946-Ações!$K4946)/Ações!$F4946,0)</f>
        <v>0</v>
      </c>
      <c r="F4946" s="46">
        <f>IF(OR(Ações!$N4946&lt;0,Ações!$M4946&lt;0),"",(22.5*Ações!$M4946*Ações!$N4946)^0.5)</f>
        <v>0</v>
      </c>
      <c r="G4946" s="47">
        <f>IFERROR((Ações!$H4946-Ações!$K4946)/Ações!$H4946,0)</f>
        <v>0</v>
      </c>
      <c r="H4946" s="48">
        <f>IFERROR(Ações!$I4946/(Ações!$P4946-Table_1[[#This Row],[CAGR LUCRO 5A]]),0)</f>
        <v>0</v>
      </c>
      <c r="I4946" s="48">
        <f>IF(Ações!$S4946&lt;0,"",Ações!$O4946*(1+Ações!$S4946))</f>
        <v>0</v>
      </c>
      <c r="J4946" s="49">
        <f>IFERROR(IF(Ações!$B4946="","",(VLOOKUP(Table_1[[#This Row],[AÇÕES]],'Dados Status Invest STOCKS'!A4932:AD5547,4)/Table_1[[#This Row],[LPA]]))/100,0)</f>
        <v>0</v>
      </c>
      <c r="K4946" s="64">
        <f>IFERROR(IF(Ações!$B4946="","",VLOOKUP(Table_1[[#This Row],[AÇÕES]],'Dados Status Invest STOCKS'!A4932:AD5547,2)),0)</f>
        <v>12.49</v>
      </c>
      <c r="L4946" s="65">
        <f>IFERROR(IF(Ações!$B4946="","",VLOOKUP(Table_1[[#This Row],[AÇÕES]],'Dados Status Invest STOCKS'!A4932:AD5547,3)/100),0)</f>
        <v>0</v>
      </c>
      <c r="M4946" s="66">
        <f>IFERROR(IF(Ações!$B4946="","",VLOOKUP(Table_1[[#This Row],[AÇÕES]],'Dados Status Invest STOCKS'!A4932:AD5547,28)),0)</f>
        <v>0</v>
      </c>
      <c r="N4946" s="66">
        <f>IFERROR(IF(Ações!$B4946="","",VLOOKUP(Table_1[[#This Row],[AÇÕES]],'Dados Status Invest STOCKS'!A4932:AD5547,27)),0)</f>
        <v>0</v>
      </c>
      <c r="O4946" s="66">
        <f>IFERROR(IF(Ações!$L4946="","",Ações!$K4946*Ações!$L4946),0)</f>
        <v>0</v>
      </c>
      <c r="P4946" s="67">
        <f t="shared" si="77"/>
        <v>0.06</v>
      </c>
      <c r="Q4946" s="67">
        <f>IFERROR(Ações!$O4946/Ações!$M4946,0)</f>
        <v>0</v>
      </c>
      <c r="R4946" s="67">
        <f>IFERROR(IF(Ações!$B4946="","",VLOOKUP(Table_1[[#This Row],[AÇÕES]],'Dados Status Invest STOCKS'!A4932:AD5547,18)/100),0)</f>
        <v>-8.3299999999999999E-2</v>
      </c>
      <c r="S4946" s="65">
        <f>IFERROR(IF(Ações!$B4946="","",VLOOKUP(Table_1[[#This Row],[AÇÕES]],'Dados Status Invest STOCKS'!A4932:AD5547,25)/100),0)</f>
        <v>0</v>
      </c>
      <c r="T4946" s="67">
        <f>(1-Ações!$Q4946)*Ações!$R4946</f>
        <v>-8.3299999999999999E-2</v>
      </c>
      <c r="U4946" s="68">
        <f>IF(Ações!$S4946=0,Ações!$T4946,IF(Ações!$T4946=0,Ações!$S4946,AVERAGE(Ações!$S4946,Ações!$T4946)))</f>
        <v>-8.3299999999999999E-2</v>
      </c>
    </row>
    <row r="4947" spans="2:21" ht="15" customHeight="1" x14ac:dyDescent="0.2">
      <c r="B4947" s="63" t="str">
        <f>IFERROR('Dados Status Invest STOCKS'!A4934,"-")</f>
        <v>VSPRU</v>
      </c>
      <c r="C4947" s="45">
        <f>IFERROR((Ações!$D4947-Ações!$K4947)/Ações!$D4947,0)</f>
        <v>0</v>
      </c>
      <c r="D4947" s="46">
        <f>(Ações!$O4947)/0.06</f>
        <v>0</v>
      </c>
      <c r="E4947" s="47">
        <f>IFERROR((Ações!$F4947-Ações!$K4947)/Ações!$F4947,0)</f>
        <v>0</v>
      </c>
      <c r="F4947" s="46">
        <f>IF(OR(Ações!$N4947&lt;0,Ações!$M4947&lt;0),"",(22.5*Ações!$M4947*Ações!$N4947)^0.5)</f>
        <v>0</v>
      </c>
      <c r="G4947" s="47">
        <f>IFERROR((Ações!$H4947-Ações!$K4947)/Ações!$H4947,0)</f>
        <v>0</v>
      </c>
      <c r="H4947" s="48">
        <f>IFERROR(Ações!$I4947/(Ações!$P4947-Table_1[[#This Row],[CAGR LUCRO 5A]]),0)</f>
        <v>0</v>
      </c>
      <c r="I4947" s="48">
        <f>IF(Ações!$S4947&lt;0,"",Ações!$O4947*(1+Ações!$S4947))</f>
        <v>0</v>
      </c>
      <c r="J4947" s="49">
        <f>IFERROR(IF(Ações!$B4947="","",(VLOOKUP(Table_1[[#This Row],[AÇÕES]],'Dados Status Invest STOCKS'!A4933:AD5548,4)/Table_1[[#This Row],[LPA]]))/100,0)</f>
        <v>0</v>
      </c>
      <c r="K4947" s="64">
        <f>IFERROR(IF(Ações!$B4947="","",VLOOKUP(Table_1[[#This Row],[AÇÕES]],'Dados Status Invest STOCKS'!A4933:AD5548,2)),0)</f>
        <v>14</v>
      </c>
      <c r="L4947" s="65">
        <f>IFERROR(IF(Ações!$B4947="","",VLOOKUP(Table_1[[#This Row],[AÇÕES]],'Dados Status Invest STOCKS'!A4933:AD5548,3)/100),0)</f>
        <v>0</v>
      </c>
      <c r="M4947" s="66">
        <f>IFERROR(IF(Ações!$B4947="","",VLOOKUP(Table_1[[#This Row],[AÇÕES]],'Dados Status Invest STOCKS'!A4933:AD5548,28)),0)</f>
        <v>0</v>
      </c>
      <c r="N4947" s="66">
        <f>IFERROR(IF(Ações!$B4947="","",VLOOKUP(Table_1[[#This Row],[AÇÕES]],'Dados Status Invest STOCKS'!A4933:AD5548,27)),0)</f>
        <v>0</v>
      </c>
      <c r="O4947" s="66">
        <f>IFERROR(IF(Ações!$L4947="","",Ações!$K4947*Ações!$L4947),0)</f>
        <v>0</v>
      </c>
      <c r="P4947" s="67">
        <f t="shared" si="77"/>
        <v>0.06</v>
      </c>
      <c r="Q4947" s="67">
        <f>IFERROR(Ações!$O4947/Ações!$M4947,0)</f>
        <v>0</v>
      </c>
      <c r="R4947" s="67">
        <f>IFERROR(IF(Ações!$B4947="","",VLOOKUP(Table_1[[#This Row],[AÇÕES]],'Dados Status Invest STOCKS'!A4933:AD5548,18)/100),0)</f>
        <v>-8.3299999999999999E-2</v>
      </c>
      <c r="S4947" s="65">
        <f>IFERROR(IF(Ações!$B4947="","",VLOOKUP(Table_1[[#This Row],[AÇÕES]],'Dados Status Invest STOCKS'!A4933:AD5548,25)/100),0)</f>
        <v>0</v>
      </c>
      <c r="T4947" s="67">
        <f>(1-Ações!$Q4947)*Ações!$R4947</f>
        <v>-8.3299999999999999E-2</v>
      </c>
      <c r="U4947" s="68">
        <f>IF(Ações!$S4947=0,Ações!$T4947,IF(Ações!$T4947=0,Ações!$S4947,AVERAGE(Ações!$S4947,Ações!$T4947)))</f>
        <v>-8.3299999999999999E-2</v>
      </c>
    </row>
    <row r="4948" spans="2:21" ht="15" customHeight="1" x14ac:dyDescent="0.2">
      <c r="B4948" s="63" t="str">
        <f>IFERROR('Dados Status Invest STOCKS'!A4935,"-")</f>
        <v>VSPRW</v>
      </c>
      <c r="C4948" s="45">
        <f>IFERROR((Ações!$D4948-Ações!$K4948)/Ações!$D4948,0)</f>
        <v>0</v>
      </c>
      <c r="D4948" s="46">
        <f>(Ações!$O4948)/0.06</f>
        <v>0</v>
      </c>
      <c r="E4948" s="47">
        <f>IFERROR((Ações!$F4948-Ações!$K4948)/Ações!$F4948,0)</f>
        <v>0</v>
      </c>
      <c r="F4948" s="46">
        <f>IF(OR(Ações!$N4948&lt;0,Ações!$M4948&lt;0),"",(22.5*Ações!$M4948*Ações!$N4948)^0.5)</f>
        <v>0</v>
      </c>
      <c r="G4948" s="47">
        <f>IFERROR((Ações!$H4948-Ações!$K4948)/Ações!$H4948,0)</f>
        <v>0</v>
      </c>
      <c r="H4948" s="48">
        <f>IFERROR(Ações!$I4948/(Ações!$P4948-Table_1[[#This Row],[CAGR LUCRO 5A]]),0)</f>
        <v>0</v>
      </c>
      <c r="I4948" s="48">
        <f>IF(Ações!$S4948&lt;0,"",Ações!$O4948*(1+Ações!$S4948))</f>
        <v>0</v>
      </c>
      <c r="J4948" s="49">
        <f>IFERROR(IF(Ações!$B4948="","",(VLOOKUP(Table_1[[#This Row],[AÇÕES]],'Dados Status Invest STOCKS'!A4934:AD5549,4)/Table_1[[#This Row],[LPA]]))/100,0)</f>
        <v>0</v>
      </c>
      <c r="K4948" s="64">
        <f>IFERROR(IF(Ações!$B4948="","",VLOOKUP(Table_1[[#This Row],[AÇÕES]],'Dados Status Invest STOCKS'!A4934:AD5549,2)),0)</f>
        <v>3.4</v>
      </c>
      <c r="L4948" s="65">
        <f>IFERROR(IF(Ações!$B4948="","",VLOOKUP(Table_1[[#This Row],[AÇÕES]],'Dados Status Invest STOCKS'!A4934:AD5549,3)/100),0)</f>
        <v>0</v>
      </c>
      <c r="M4948" s="66">
        <f>IFERROR(IF(Ações!$B4948="","",VLOOKUP(Table_1[[#This Row],[AÇÕES]],'Dados Status Invest STOCKS'!A4934:AD5549,28)),0)</f>
        <v>0</v>
      </c>
      <c r="N4948" s="66">
        <f>IFERROR(IF(Ações!$B4948="","",VLOOKUP(Table_1[[#This Row],[AÇÕES]],'Dados Status Invest STOCKS'!A4934:AD5549,27)),0)</f>
        <v>0</v>
      </c>
      <c r="O4948" s="66">
        <f>IFERROR(IF(Ações!$L4948="","",Ações!$K4948*Ações!$L4948),0)</f>
        <v>0</v>
      </c>
      <c r="P4948" s="67">
        <f t="shared" si="77"/>
        <v>0.06</v>
      </c>
      <c r="Q4948" s="67">
        <f>IFERROR(Ações!$O4948/Ações!$M4948,0)</f>
        <v>0</v>
      </c>
      <c r="R4948" s="67">
        <f>IFERROR(IF(Ações!$B4948="","",VLOOKUP(Table_1[[#This Row],[AÇÕES]],'Dados Status Invest STOCKS'!A4934:AD5549,18)/100),0)</f>
        <v>-8.3299999999999999E-2</v>
      </c>
      <c r="S4948" s="65">
        <f>IFERROR(IF(Ações!$B4948="","",VLOOKUP(Table_1[[#This Row],[AÇÕES]],'Dados Status Invest STOCKS'!A4934:AD5549,25)/100),0)</f>
        <v>0</v>
      </c>
      <c r="T4948" s="67">
        <f>(1-Ações!$Q4948)*Ações!$R4948</f>
        <v>-8.3299999999999999E-2</v>
      </c>
      <c r="U4948" s="68">
        <f>IF(Ações!$S4948=0,Ações!$T4948,IF(Ações!$T4948=0,Ações!$S4948,AVERAGE(Ações!$S4948,Ações!$T4948)))</f>
        <v>-8.3299999999999999E-2</v>
      </c>
    </row>
    <row r="4949" spans="2:21" ht="15" customHeight="1" x14ac:dyDescent="0.2">
      <c r="B4949" s="63" t="str">
        <f>IFERROR('Dados Status Invest STOCKS'!A4936,"-")</f>
        <v>VST</v>
      </c>
      <c r="C4949" s="45">
        <f>IFERROR((Ações!$D4949-Ações!$K4949)/Ações!$D4949,0)</f>
        <v>-1.1978021978021975</v>
      </c>
      <c r="D4949" s="46">
        <f>(Ações!$O4949)/0.06</f>
        <v>9.9918000000000013</v>
      </c>
      <c r="E4949" s="47">
        <f>IFERROR((Ações!$F4949-Ações!$K4949)/Ações!$F4949,0)</f>
        <v>0</v>
      </c>
      <c r="F4949" s="46" t="str">
        <f>IF(OR(Ações!$N4949&lt;0,Ações!$M4949&lt;0),"",(22.5*Ações!$M4949*Ações!$N4949)^0.5)</f>
        <v/>
      </c>
      <c r="G4949" s="47">
        <f>IFERROR((Ações!$H4949-Ações!$K4949)/Ações!$H4949,0)</f>
        <v>-1.1978021978021975</v>
      </c>
      <c r="H4949" s="48">
        <f>IFERROR(Ações!$I4949/(Ações!$P4949-Table_1[[#This Row],[CAGR LUCRO 5A]]),0)</f>
        <v>9.9918000000000013</v>
      </c>
      <c r="I4949" s="48">
        <f>IF(Ações!$S4949&lt;0,"",Ações!$O4949*(1+Ações!$S4949))</f>
        <v>0.59950800000000004</v>
      </c>
      <c r="J4949" s="49">
        <f>IFERROR(IF(Ações!$B4949="","",(VLOOKUP(Table_1[[#This Row],[AÇÕES]],'Dados Status Invest STOCKS'!A4935:AD5550,4)/Table_1[[#This Row],[LPA]]))/100,0)</f>
        <v>1.2452380952380953E-2</v>
      </c>
      <c r="K4949" s="64">
        <f>IFERROR(IF(Ações!$B4949="","",VLOOKUP(Table_1[[#This Row],[AÇÕES]],'Dados Status Invest STOCKS'!A4935:AD5550,2)),0)</f>
        <v>21.96</v>
      </c>
      <c r="L4949" s="65">
        <f>IFERROR(IF(Ações!$B4949="","",VLOOKUP(Table_1[[#This Row],[AÇÕES]],'Dados Status Invest STOCKS'!A4935:AD5550,3)/100),0)</f>
        <v>2.7300000000000001E-2</v>
      </c>
      <c r="M4949" s="66">
        <f>IFERROR(IF(Ações!$B4949="","",VLOOKUP(Table_1[[#This Row],[AÇÕES]],'Dados Status Invest STOCKS'!A4935:AD5550,28)),0)</f>
        <v>-4.2</v>
      </c>
      <c r="N4949" s="66">
        <f>IFERROR(IF(Ações!$B4949="","",VLOOKUP(Table_1[[#This Row],[AÇÕES]],'Dados Status Invest STOCKS'!A4935:AD5550,27)),0)</f>
        <v>12.51</v>
      </c>
      <c r="O4949" s="66">
        <f>IFERROR(IF(Ações!$L4949="","",Ações!$K4949*Ações!$L4949),0)</f>
        <v>0.59950800000000004</v>
      </c>
      <c r="P4949" s="67">
        <f t="shared" si="77"/>
        <v>0.06</v>
      </c>
      <c r="Q4949" s="67">
        <f>IFERROR(Ações!$O4949/Ações!$M4949,0)</f>
        <v>-0.14274000000000001</v>
      </c>
      <c r="R4949" s="67">
        <f>IFERROR(IF(Ações!$B4949="","",VLOOKUP(Table_1[[#This Row],[AÇÕES]],'Dados Status Invest STOCKS'!A4935:AD5550,18)/100),0)</f>
        <v>-0.33610000000000001</v>
      </c>
      <c r="S4949" s="65">
        <f>IFERROR(IF(Ações!$B4949="","",VLOOKUP(Table_1[[#This Row],[AÇÕES]],'Dados Status Invest STOCKS'!A4935:AD5550,25)/100),0)</f>
        <v>0</v>
      </c>
      <c r="T4949" s="67">
        <f>(1-Ações!$Q4949)*Ações!$R4949</f>
        <v>-0.38407491400000005</v>
      </c>
      <c r="U4949" s="68">
        <f>IF(Ações!$S4949=0,Ações!$T4949,IF(Ações!$T4949=0,Ações!$S4949,AVERAGE(Ações!$S4949,Ações!$T4949)))</f>
        <v>-0.38407491400000005</v>
      </c>
    </row>
    <row r="4950" spans="2:21" ht="15" customHeight="1" x14ac:dyDescent="0.2">
      <c r="B4950" s="63" t="str">
        <f>IFERROR('Dados Status Invest STOCKS'!A4937,"-")</f>
        <v>VSTA</v>
      </c>
      <c r="C4950" s="45">
        <f>IFERROR((Ações!$D4950-Ações!$K4950)/Ações!$D4950,0)</f>
        <v>0</v>
      </c>
      <c r="D4950" s="46">
        <f>(Ações!$O4950)/0.06</f>
        <v>0</v>
      </c>
      <c r="E4950" s="47">
        <f>IFERROR((Ações!$F4950-Ações!$K4950)/Ações!$F4950,0)</f>
        <v>0</v>
      </c>
      <c r="F4950" s="46" t="str">
        <f>IF(OR(Ações!$N4950&lt;0,Ações!$M4950&lt;0),"",(22.5*Ações!$M4950*Ações!$N4950)^0.5)</f>
        <v/>
      </c>
      <c r="G4950" s="47">
        <f>IFERROR((Ações!$H4950-Ações!$K4950)/Ações!$H4950,0)</f>
        <v>0</v>
      </c>
      <c r="H4950" s="48">
        <f>IFERROR(Ações!$I4950/(Ações!$P4950-Table_1[[#This Row],[CAGR LUCRO 5A]]),0)</f>
        <v>0</v>
      </c>
      <c r="I4950" s="48">
        <f>IF(Ações!$S4950&lt;0,"",Ações!$O4950*(1+Ações!$S4950))</f>
        <v>0</v>
      </c>
      <c r="J4950" s="49">
        <f>IFERROR(IF(Ações!$B4950="","",(VLOOKUP(Table_1[[#This Row],[AÇÕES]],'Dados Status Invest STOCKS'!A4936:AD5551,4)/Table_1[[#This Row],[LPA]]))/100,0)</f>
        <v>1.2827777777777778</v>
      </c>
      <c r="K4950" s="64">
        <f>IFERROR(IF(Ações!$B4950="","",VLOOKUP(Table_1[[#This Row],[AÇÕES]],'Dados Status Invest STOCKS'!A4936:AD5551,2)),0)</f>
        <v>4.1500000000000004</v>
      </c>
      <c r="L4950" s="65">
        <f>IFERROR(IF(Ações!$B4950="","",VLOOKUP(Table_1[[#This Row],[AÇÕES]],'Dados Status Invest STOCKS'!A4936:AD5551,3)/100),0)</f>
        <v>0</v>
      </c>
      <c r="M4950" s="66">
        <f>IFERROR(IF(Ações!$B4950="","",VLOOKUP(Table_1[[#This Row],[AÇÕES]],'Dados Status Invest STOCKS'!A4936:AD5551,28)),0)</f>
        <v>-0.18</v>
      </c>
      <c r="N4950" s="66">
        <f>IFERROR(IF(Ações!$B4950="","",VLOOKUP(Table_1[[#This Row],[AÇÕES]],'Dados Status Invest STOCKS'!A4936:AD5551,27)),0)</f>
        <v>10.71</v>
      </c>
      <c r="O4950" s="66">
        <f>IFERROR(IF(Ações!$L4950="","",Ações!$K4950*Ações!$L4950),0)</f>
        <v>0</v>
      </c>
      <c r="P4950" s="67">
        <f t="shared" si="77"/>
        <v>0.06</v>
      </c>
      <c r="Q4950" s="67">
        <f>IFERROR(Ações!$O4950/Ações!$M4950,0)</f>
        <v>0</v>
      </c>
      <c r="R4950" s="67">
        <f>IFERROR(IF(Ações!$B4950="","",VLOOKUP(Table_1[[#This Row],[AÇÕES]],'Dados Status Invest STOCKS'!A4936:AD5551,18)/100),0)</f>
        <v>-1.6799999999999999E-2</v>
      </c>
      <c r="S4950" s="65">
        <f>IFERROR(IF(Ações!$B4950="","",VLOOKUP(Table_1[[#This Row],[AÇÕES]],'Dados Status Invest STOCKS'!A4936:AD5551,25)/100),0)</f>
        <v>0</v>
      </c>
      <c r="T4950" s="67">
        <f>(1-Ações!$Q4950)*Ações!$R4950</f>
        <v>-1.6799999999999999E-2</v>
      </c>
      <c r="U4950" s="68">
        <f>IF(Ações!$S4950=0,Ações!$T4950,IF(Ações!$T4950=0,Ações!$S4950,AVERAGE(Ações!$S4950,Ações!$T4950)))</f>
        <v>-1.6799999999999999E-2</v>
      </c>
    </row>
    <row r="4951" spans="2:21" ht="15" customHeight="1" x14ac:dyDescent="0.2">
      <c r="B4951" s="63" t="str">
        <f>IFERROR('Dados Status Invest STOCKS'!A4938,"-")</f>
        <v>VSTM</v>
      </c>
      <c r="C4951" s="45">
        <f>IFERROR((Ações!$D4951-Ações!$K4951)/Ações!$D4951,0)</f>
        <v>0</v>
      </c>
      <c r="D4951" s="46">
        <f>(Ações!$O4951)/0.06</f>
        <v>0</v>
      </c>
      <c r="E4951" s="47">
        <f>IFERROR((Ações!$F4951-Ações!$K4951)/Ações!$F4951,0)</f>
        <v>0</v>
      </c>
      <c r="F4951" s="46" t="str">
        <f>IF(OR(Ações!$N4951&lt;0,Ações!$M4951&lt;0),"",(22.5*Ações!$M4951*Ações!$N4951)^0.5)</f>
        <v/>
      </c>
      <c r="G4951" s="47">
        <f>IFERROR((Ações!$H4951-Ações!$K4951)/Ações!$H4951,0)</f>
        <v>0</v>
      </c>
      <c r="H4951" s="48">
        <f>IFERROR(Ações!$I4951/(Ações!$P4951-Table_1[[#This Row],[CAGR LUCRO 5A]]),0)</f>
        <v>0</v>
      </c>
      <c r="I4951" s="48">
        <f>IF(Ações!$S4951&lt;0,"",Ações!$O4951*(1+Ações!$S4951))</f>
        <v>0</v>
      </c>
      <c r="J4951" s="49">
        <f>IFERROR(IF(Ações!$B4951="","",(VLOOKUP(Table_1[[#This Row],[AÇÕES]],'Dados Status Invest STOCKS'!A4937:AD5552,4)/Table_1[[#This Row],[LPA]]))/100,0)</f>
        <v>9.170731707317073E-2</v>
      </c>
      <c r="K4951" s="64">
        <f>IFERROR(IF(Ações!$B4951="","",VLOOKUP(Table_1[[#This Row],[AÇÕES]],'Dados Status Invest STOCKS'!A4937:AD5552,2)),0)</f>
        <v>1.54</v>
      </c>
      <c r="L4951" s="65">
        <f>IFERROR(IF(Ações!$B4951="","",VLOOKUP(Table_1[[#This Row],[AÇÕES]],'Dados Status Invest STOCKS'!A4937:AD5552,3)/100),0)</f>
        <v>0</v>
      </c>
      <c r="M4951" s="66">
        <f>IFERROR(IF(Ações!$B4951="","",VLOOKUP(Table_1[[#This Row],[AÇÕES]],'Dados Status Invest STOCKS'!A4937:AD5552,28)),0)</f>
        <v>-0.41</v>
      </c>
      <c r="N4951" s="66">
        <f>IFERROR(IF(Ações!$B4951="","",VLOOKUP(Table_1[[#This Row],[AÇÕES]],'Dados Status Invest STOCKS'!A4937:AD5552,27)),0)</f>
        <v>0.53</v>
      </c>
      <c r="O4951" s="66">
        <f>IFERROR(IF(Ações!$L4951="","",Ações!$K4951*Ações!$L4951),0)</f>
        <v>0</v>
      </c>
      <c r="P4951" s="67">
        <f t="shared" si="77"/>
        <v>0.06</v>
      </c>
      <c r="Q4951" s="67">
        <f>IFERROR(Ações!$O4951/Ações!$M4951,0)</f>
        <v>0</v>
      </c>
      <c r="R4951" s="67">
        <f>IFERROR(IF(Ações!$B4951="","",VLOOKUP(Table_1[[#This Row],[AÇÕES]],'Dados Status Invest STOCKS'!A4937:AD5552,18)/100),0)</f>
        <v>-0.77969999999999995</v>
      </c>
      <c r="S4951" s="65">
        <f>IFERROR(IF(Ações!$B4951="","",VLOOKUP(Table_1[[#This Row],[AÇÕES]],'Dados Status Invest STOCKS'!A4937:AD5552,25)/100),0)</f>
        <v>0</v>
      </c>
      <c r="T4951" s="67">
        <f>(1-Ações!$Q4951)*Ações!$R4951</f>
        <v>-0.77969999999999995</v>
      </c>
      <c r="U4951" s="68">
        <f>IF(Ações!$S4951=0,Ações!$T4951,IF(Ações!$T4951=0,Ações!$S4951,AVERAGE(Ações!$S4951,Ações!$T4951)))</f>
        <v>-0.77969999999999995</v>
      </c>
    </row>
    <row r="4952" spans="2:21" ht="15" customHeight="1" x14ac:dyDescent="0.2">
      <c r="B4952" s="63" t="str">
        <f>IFERROR('Dados Status Invest STOCKS'!A4939,"-")</f>
        <v>VSTO</v>
      </c>
      <c r="C4952" s="45">
        <f>IFERROR((Ações!$D4952-Ações!$K4952)/Ações!$D4952,0)</f>
        <v>0</v>
      </c>
      <c r="D4952" s="46">
        <f>(Ações!$O4952)/0.06</f>
        <v>0</v>
      </c>
      <c r="E4952" s="47">
        <f>IFERROR((Ações!$F4952-Ações!$K4952)/Ações!$F4952,0)</f>
        <v>0.21117934160793508</v>
      </c>
      <c r="F4952" s="46">
        <f>IF(OR(Ações!$N4952&lt;0,Ações!$M4952&lt;0),"",(22.5*Ações!$M4952*Ações!$N4952)^0.5)</f>
        <v>49.859241871492593</v>
      </c>
      <c r="G4952" s="47">
        <f>IFERROR((Ações!$H4952-Ações!$K4952)/Ações!$H4952,0)</f>
        <v>0</v>
      </c>
      <c r="H4952" s="48">
        <f>IFERROR(Ações!$I4952/(Ações!$P4952-Table_1[[#This Row],[CAGR LUCRO 5A]]),0)</f>
        <v>0</v>
      </c>
      <c r="I4952" s="48">
        <f>IF(Ações!$S4952&lt;0,"",Ações!$O4952*(1+Ações!$S4952))</f>
        <v>0</v>
      </c>
      <c r="J4952" s="49">
        <f>IFERROR(IF(Ações!$B4952="","",(VLOOKUP(Table_1[[#This Row],[AÇÕES]],'Dados Status Invest STOCKS'!A4938:AD5553,4)/Table_1[[#This Row],[LPA]]))/100,0)</f>
        <v>8.5819793205317574E-3</v>
      </c>
      <c r="K4952" s="64">
        <f>IFERROR(IF(Ações!$B4952="","",VLOOKUP(Table_1[[#This Row],[AÇÕES]],'Dados Status Invest STOCKS'!A4938:AD5553,2)),0)</f>
        <v>39.33</v>
      </c>
      <c r="L4952" s="65">
        <f>IFERROR(IF(Ações!$B4952="","",VLOOKUP(Table_1[[#This Row],[AÇÕES]],'Dados Status Invest STOCKS'!A4938:AD5553,3)/100),0)</f>
        <v>0</v>
      </c>
      <c r="M4952" s="66">
        <f>IFERROR(IF(Ações!$B4952="","",VLOOKUP(Table_1[[#This Row],[AÇÕES]],'Dados Status Invest STOCKS'!A4938:AD5553,28)),0)</f>
        <v>6.77</v>
      </c>
      <c r="N4952" s="66">
        <f>IFERROR(IF(Ações!$B4952="","",VLOOKUP(Table_1[[#This Row],[AÇÕES]],'Dados Status Invest STOCKS'!A4938:AD5553,27)),0)</f>
        <v>16.32</v>
      </c>
      <c r="O4952" s="66">
        <f>IFERROR(IF(Ações!$L4952="","",Ações!$K4952*Ações!$L4952),0)</f>
        <v>0</v>
      </c>
      <c r="P4952" s="67">
        <f t="shared" si="77"/>
        <v>0.06</v>
      </c>
      <c r="Q4952" s="67">
        <f>IFERROR(Ações!$O4952/Ações!$M4952,0)</f>
        <v>0</v>
      </c>
      <c r="R4952" s="67">
        <f>IFERROR(IF(Ações!$B4952="","",VLOOKUP(Table_1[[#This Row],[AÇÕES]],'Dados Status Invest STOCKS'!A4938:AD5553,18)/100),0)</f>
        <v>0.41509999999999997</v>
      </c>
      <c r="S4952" s="65">
        <f>IFERROR(IF(Ações!$B4952="","",VLOOKUP(Table_1[[#This Row],[AÇÕES]],'Dados Status Invest STOCKS'!A4938:AD5553,25)/100),0)</f>
        <v>0.12590000000000001</v>
      </c>
      <c r="T4952" s="67">
        <f>(1-Ações!$Q4952)*Ações!$R4952</f>
        <v>0.41509999999999997</v>
      </c>
      <c r="U4952" s="68">
        <f>IF(Ações!$S4952=0,Ações!$T4952,IF(Ações!$T4952=0,Ações!$S4952,AVERAGE(Ações!$S4952,Ações!$T4952)))</f>
        <v>0.27049999999999996</v>
      </c>
    </row>
    <row r="4953" spans="2:21" ht="15" customHeight="1" x14ac:dyDescent="0.2">
      <c r="B4953" s="63" t="str">
        <f>IFERROR('Dados Status Invest STOCKS'!A4940,"-")</f>
        <v>VTEX</v>
      </c>
      <c r="C4953" s="45">
        <f>IFERROR((Ações!$D4953-Ações!$K4953)/Ações!$D4953,0)</f>
        <v>0</v>
      </c>
      <c r="D4953" s="46">
        <f>(Ações!$O4953)/0.06</f>
        <v>0</v>
      </c>
      <c r="E4953" s="47">
        <f>IFERROR((Ações!$F4953-Ações!$K4953)/Ações!$F4953,0)</f>
        <v>0</v>
      </c>
      <c r="F4953" s="46" t="str">
        <f>IF(OR(Ações!$N4953&lt;0,Ações!$M4953&lt;0),"",(22.5*Ações!$M4953*Ações!$N4953)^0.5)</f>
        <v/>
      </c>
      <c r="G4953" s="47">
        <f>IFERROR((Ações!$H4953-Ações!$K4953)/Ações!$H4953,0)</f>
        <v>0</v>
      </c>
      <c r="H4953" s="48">
        <f>IFERROR(Ações!$I4953/(Ações!$P4953-Table_1[[#This Row],[CAGR LUCRO 5A]]),0)</f>
        <v>0</v>
      </c>
      <c r="I4953" s="48">
        <f>IF(Ações!$S4953&lt;0,"",Ações!$O4953*(1+Ações!$S4953))</f>
        <v>0</v>
      </c>
      <c r="J4953" s="49">
        <f>IFERROR(IF(Ações!$B4953="","",(VLOOKUP(Table_1[[#This Row],[AÇÕES]],'Dados Status Invest STOCKS'!A4939:AD5554,4)/Table_1[[#This Row],[LPA]]))/100,0)</f>
        <v>3.5550000000000002</v>
      </c>
      <c r="K4953" s="64">
        <f>IFERROR(IF(Ações!$B4953="","",VLOOKUP(Table_1[[#This Row],[AÇÕES]],'Dados Status Invest STOCKS'!A4939:AD5554,2)),0)</f>
        <v>7.2</v>
      </c>
      <c r="L4953" s="65">
        <f>IFERROR(IF(Ações!$B4953="","",VLOOKUP(Table_1[[#This Row],[AÇÕES]],'Dados Status Invest STOCKS'!A4939:AD5554,3)/100),0)</f>
        <v>0</v>
      </c>
      <c r="M4953" s="66">
        <f>IFERROR(IF(Ações!$B4953="","",VLOOKUP(Table_1[[#This Row],[AÇÕES]],'Dados Status Invest STOCKS'!A4939:AD5554,28)),0)</f>
        <v>-0.14000000000000001</v>
      </c>
      <c r="N4953" s="66">
        <f>IFERROR(IF(Ações!$B4953="","",VLOOKUP(Table_1[[#This Row],[AÇÕES]],'Dados Status Invest STOCKS'!A4939:AD5554,27)),0)</f>
        <v>0.28999999999999998</v>
      </c>
      <c r="O4953" s="66">
        <f>IFERROR(IF(Ações!$L4953="","",Ações!$K4953*Ações!$L4953),0)</f>
        <v>0</v>
      </c>
      <c r="P4953" s="67">
        <f t="shared" si="77"/>
        <v>0.06</v>
      </c>
      <c r="Q4953" s="67">
        <f>IFERROR(Ações!$O4953/Ações!$M4953,0)</f>
        <v>0</v>
      </c>
      <c r="R4953" s="67">
        <f>IFERROR(IF(Ações!$B4953="","",VLOOKUP(Table_1[[#This Row],[AÇÕES]],'Dados Status Invest STOCKS'!A4939:AD5554,18)/100),0)</f>
        <v>-0.49950000000000006</v>
      </c>
      <c r="S4953" s="65">
        <f>IFERROR(IF(Ações!$B4953="","",VLOOKUP(Table_1[[#This Row],[AÇÕES]],'Dados Status Invest STOCKS'!A4939:AD5554,25)/100),0)</f>
        <v>0</v>
      </c>
      <c r="T4953" s="67">
        <f>(1-Ações!$Q4953)*Ações!$R4953</f>
        <v>-0.49950000000000006</v>
      </c>
      <c r="U4953" s="68">
        <f>IF(Ações!$S4953=0,Ações!$T4953,IF(Ações!$T4953=0,Ações!$S4953,AVERAGE(Ações!$S4953,Ações!$T4953)))</f>
        <v>-0.49950000000000006</v>
      </c>
    </row>
    <row r="4954" spans="2:21" ht="15" customHeight="1" x14ac:dyDescent="0.2">
      <c r="B4954" s="63" t="str">
        <f>IFERROR('Dados Status Invest STOCKS'!A4941,"-")</f>
        <v>VTGN</v>
      </c>
      <c r="C4954" s="45">
        <f>IFERROR((Ações!$D4954-Ações!$K4954)/Ações!$D4954,0)</f>
        <v>0</v>
      </c>
      <c r="D4954" s="46">
        <f>(Ações!$O4954)/0.06</f>
        <v>0</v>
      </c>
      <c r="E4954" s="47">
        <f>IFERROR((Ações!$F4954-Ações!$K4954)/Ações!$F4954,0)</f>
        <v>0</v>
      </c>
      <c r="F4954" s="46" t="str">
        <f>IF(OR(Ações!$N4954&lt;0,Ações!$M4954&lt;0),"",(22.5*Ações!$M4954*Ações!$N4954)^0.5)</f>
        <v/>
      </c>
      <c r="G4954" s="47">
        <f>IFERROR((Ações!$H4954-Ações!$K4954)/Ações!$H4954,0)</f>
        <v>0</v>
      </c>
      <c r="H4954" s="48">
        <f>IFERROR(Ações!$I4954/(Ações!$P4954-Table_1[[#This Row],[CAGR LUCRO 5A]]),0)</f>
        <v>0</v>
      </c>
      <c r="I4954" s="48">
        <f>IF(Ações!$S4954&lt;0,"",Ações!$O4954*(1+Ações!$S4954))</f>
        <v>0</v>
      </c>
      <c r="J4954" s="49">
        <f>IFERROR(IF(Ações!$B4954="","",(VLOOKUP(Table_1[[#This Row],[AÇÕES]],'Dados Status Invest STOCKS'!A4940:AD5555,4)/Table_1[[#This Row],[LPA]]))/100,0)</f>
        <v>0.61937500000000001</v>
      </c>
      <c r="K4954" s="64">
        <f>IFERROR(IF(Ações!$B4954="","",VLOOKUP(Table_1[[#This Row],[AÇÕES]],'Dados Status Invest STOCKS'!A4940:AD5555,2)),0)</f>
        <v>1.59</v>
      </c>
      <c r="L4954" s="65">
        <f>IFERROR(IF(Ações!$B4954="","",VLOOKUP(Table_1[[#This Row],[AÇÕES]],'Dados Status Invest STOCKS'!A4940:AD5555,3)/100),0)</f>
        <v>0</v>
      </c>
      <c r="M4954" s="66">
        <f>IFERROR(IF(Ações!$B4954="","",VLOOKUP(Table_1[[#This Row],[AÇÕES]],'Dados Status Invest STOCKS'!A4940:AD5555,28)),0)</f>
        <v>-0.16</v>
      </c>
      <c r="N4954" s="66">
        <f>IFERROR(IF(Ações!$B4954="","",VLOOKUP(Table_1[[#This Row],[AÇÕES]],'Dados Status Invest STOCKS'!A4940:AD5555,27)),0)</f>
        <v>0.4</v>
      </c>
      <c r="O4954" s="66">
        <f>IFERROR(IF(Ações!$L4954="","",Ações!$K4954*Ações!$L4954),0)</f>
        <v>0</v>
      </c>
      <c r="P4954" s="67">
        <f t="shared" si="77"/>
        <v>0.06</v>
      </c>
      <c r="Q4954" s="67">
        <f>IFERROR(Ações!$O4954/Ações!$M4954,0)</f>
        <v>0</v>
      </c>
      <c r="R4954" s="67">
        <f>IFERROR(IF(Ações!$B4954="","",VLOOKUP(Table_1[[#This Row],[AÇÕES]],'Dados Status Invest STOCKS'!A4940:AD5555,18)/100),0)</f>
        <v>-0.39729999999999999</v>
      </c>
      <c r="S4954" s="65">
        <f>IFERROR(IF(Ações!$B4954="","",VLOOKUP(Table_1[[#This Row],[AÇÕES]],'Dados Status Invest STOCKS'!A4940:AD5555,25)/100),0)</f>
        <v>0</v>
      </c>
      <c r="T4954" s="67">
        <f>(1-Ações!$Q4954)*Ações!$R4954</f>
        <v>-0.39729999999999999</v>
      </c>
      <c r="U4954" s="68">
        <f>IF(Ações!$S4954=0,Ações!$T4954,IF(Ações!$T4954=0,Ações!$S4954,AVERAGE(Ações!$S4954,Ações!$T4954)))</f>
        <v>-0.39729999999999999</v>
      </c>
    </row>
    <row r="4955" spans="2:21" ht="15" customHeight="1" x14ac:dyDescent="0.2">
      <c r="B4955" s="63" t="str">
        <f>IFERROR('Dados Status Invest STOCKS'!A4942,"-")</f>
        <v>VTNR</v>
      </c>
      <c r="C4955" s="45">
        <f>IFERROR((Ações!$D4955-Ações!$K4955)/Ações!$D4955,0)</f>
        <v>0</v>
      </c>
      <c r="D4955" s="46">
        <f>(Ações!$O4955)/0.06</f>
        <v>0</v>
      </c>
      <c r="E4955" s="47">
        <f>IFERROR((Ações!$F4955-Ações!$K4955)/Ações!$F4955,0)</f>
        <v>0.20196751618493258</v>
      </c>
      <c r="F4955" s="46">
        <f>IF(OR(Ações!$N4955&lt;0,Ações!$M4955&lt;0),"",(22.5*Ações!$M4955*Ações!$N4955)^0.5)</f>
        <v>5.2880052950049139</v>
      </c>
      <c r="G4955" s="47">
        <f>IFERROR((Ações!$H4955-Ações!$K4955)/Ações!$H4955,0)</f>
        <v>0</v>
      </c>
      <c r="H4955" s="48">
        <f>IFERROR(Ações!$I4955/(Ações!$P4955-Table_1[[#This Row],[CAGR LUCRO 5A]]),0)</f>
        <v>0</v>
      </c>
      <c r="I4955" s="48">
        <f>IF(Ações!$S4955&lt;0,"",Ações!$O4955*(1+Ações!$S4955))</f>
        <v>0</v>
      </c>
      <c r="J4955" s="49">
        <f>IFERROR(IF(Ações!$B4955="","",(VLOOKUP(Table_1[[#This Row],[AÇÕES]],'Dados Status Invest STOCKS'!A4941:AD5556,4)/Table_1[[#This Row],[LPA]]))/100,0)</f>
        <v>1.8410041841004183E-3</v>
      </c>
      <c r="K4955" s="64">
        <f>IFERROR(IF(Ações!$B4955="","",VLOOKUP(Table_1[[#This Row],[AÇÕES]],'Dados Status Invest STOCKS'!A4941:AD5556,2)),0)</f>
        <v>4.22</v>
      </c>
      <c r="L4955" s="65">
        <f>IFERROR(IF(Ações!$B4955="","",VLOOKUP(Table_1[[#This Row],[AÇÕES]],'Dados Status Invest STOCKS'!A4941:AD5556,3)/100),0)</f>
        <v>0</v>
      </c>
      <c r="M4955" s="66">
        <f>IFERROR(IF(Ações!$B4955="","",VLOOKUP(Table_1[[#This Row],[AÇÕES]],'Dados Status Invest STOCKS'!A4941:AD5556,28)),0)</f>
        <v>4.78</v>
      </c>
      <c r="N4955" s="66">
        <f>IFERROR(IF(Ações!$B4955="","",VLOOKUP(Table_1[[#This Row],[AÇÕES]],'Dados Status Invest STOCKS'!A4941:AD5556,27)),0)</f>
        <v>0.26</v>
      </c>
      <c r="O4955" s="66">
        <f>IFERROR(IF(Ações!$L4955="","",Ações!$K4955*Ações!$L4955),0)</f>
        <v>0</v>
      </c>
      <c r="P4955" s="67">
        <f t="shared" si="77"/>
        <v>0.06</v>
      </c>
      <c r="Q4955" s="67">
        <f>IFERROR(Ações!$O4955/Ações!$M4955,0)</f>
        <v>0</v>
      </c>
      <c r="R4955" s="67">
        <f>IFERROR(IF(Ações!$B4955="","",VLOOKUP(Table_1[[#This Row],[AÇÕES]],'Dados Status Invest STOCKS'!A4941:AD5556,18)/100),0)</f>
        <v>18.392099999999999</v>
      </c>
      <c r="S4955" s="65">
        <f>IFERROR(IF(Ações!$B4955="","",VLOOKUP(Table_1[[#This Row],[AÇÕES]],'Dados Status Invest STOCKS'!A4941:AD5556,25)/100),0)</f>
        <v>0</v>
      </c>
      <c r="T4955" s="67">
        <f>(1-Ações!$Q4955)*Ações!$R4955</f>
        <v>18.392099999999999</v>
      </c>
      <c r="U4955" s="68">
        <f>IF(Ações!$S4955=0,Ações!$T4955,IF(Ações!$T4955=0,Ações!$S4955,AVERAGE(Ações!$S4955,Ações!$T4955)))</f>
        <v>18.392099999999999</v>
      </c>
    </row>
    <row r="4956" spans="2:21" ht="15" customHeight="1" x14ac:dyDescent="0.2">
      <c r="B4956" s="63" t="str">
        <f>IFERROR('Dados Status Invest STOCKS'!A4943,"-")</f>
        <v>VTOL</v>
      </c>
      <c r="C4956" s="45">
        <f>IFERROR((Ações!$D4956-Ações!$K4956)/Ações!$D4956,0)</f>
        <v>0</v>
      </c>
      <c r="D4956" s="46">
        <f>(Ações!$O4956)/0.06</f>
        <v>0</v>
      </c>
      <c r="E4956" s="47">
        <f>IFERROR((Ações!$F4956-Ações!$K4956)/Ações!$F4956,0)</f>
        <v>0</v>
      </c>
      <c r="F4956" s="46" t="str">
        <f>IF(OR(Ações!$N4956&lt;0,Ações!$M4956&lt;0),"",(22.5*Ações!$M4956*Ações!$N4956)^0.5)</f>
        <v/>
      </c>
      <c r="G4956" s="47">
        <f>IFERROR((Ações!$H4956-Ações!$K4956)/Ações!$H4956,0)</f>
        <v>0</v>
      </c>
      <c r="H4956" s="48">
        <f>IFERROR(Ações!$I4956/(Ações!$P4956-Table_1[[#This Row],[CAGR LUCRO 5A]]),0)</f>
        <v>0</v>
      </c>
      <c r="I4956" s="48">
        <f>IF(Ações!$S4956&lt;0,"",Ações!$O4956*(1+Ações!$S4956))</f>
        <v>0</v>
      </c>
      <c r="J4956" s="49">
        <f>IFERROR(IF(Ações!$B4956="","",(VLOOKUP(Table_1[[#This Row],[AÇÕES]],'Dados Status Invest STOCKS'!A4942:AD5557,4)/Table_1[[#This Row],[LPA]]))/100,0)</f>
        <v>2.1603053435114504E-2</v>
      </c>
      <c r="K4956" s="64">
        <f>IFERROR(IF(Ações!$B4956="","",VLOOKUP(Table_1[[#This Row],[AÇÕES]],'Dados Status Invest STOCKS'!A4942:AD5557,2)),0)</f>
        <v>33.4</v>
      </c>
      <c r="L4956" s="65">
        <f>IFERROR(IF(Ações!$B4956="","",VLOOKUP(Table_1[[#This Row],[AÇÕES]],'Dados Status Invest STOCKS'!A4942:AD5557,3)/100),0)</f>
        <v>0</v>
      </c>
      <c r="M4956" s="66">
        <f>IFERROR(IF(Ações!$B4956="","",VLOOKUP(Table_1[[#This Row],[AÇÕES]],'Dados Status Invest STOCKS'!A4942:AD5557,28)),0)</f>
        <v>-3.93</v>
      </c>
      <c r="N4956" s="66">
        <f>IFERROR(IF(Ações!$B4956="","",VLOOKUP(Table_1[[#This Row],[AÇÕES]],'Dados Status Invest STOCKS'!A4942:AD5557,27)),0)</f>
        <v>29.71</v>
      </c>
      <c r="O4956" s="66">
        <f>IFERROR(IF(Ações!$L4956="","",Ações!$K4956*Ações!$L4956),0)</f>
        <v>0</v>
      </c>
      <c r="P4956" s="67">
        <f t="shared" si="77"/>
        <v>0.06</v>
      </c>
      <c r="Q4956" s="67">
        <f>IFERROR(Ações!$O4956/Ações!$M4956,0)</f>
        <v>0</v>
      </c>
      <c r="R4956" s="67">
        <f>IFERROR(IF(Ações!$B4956="","",VLOOKUP(Table_1[[#This Row],[AÇÕES]],'Dados Status Invest STOCKS'!A4942:AD5557,18)/100),0)</f>
        <v>-0.13239999999999999</v>
      </c>
      <c r="S4956" s="65">
        <f>IFERROR(IF(Ações!$B4956="","",VLOOKUP(Table_1[[#This Row],[AÇÕES]],'Dados Status Invest STOCKS'!A4942:AD5557,25)/100),0)</f>
        <v>0</v>
      </c>
      <c r="T4956" s="67">
        <f>(1-Ações!$Q4956)*Ações!$R4956</f>
        <v>-0.13239999999999999</v>
      </c>
      <c r="U4956" s="68">
        <f>IF(Ações!$S4956=0,Ações!$T4956,IF(Ações!$T4956=0,Ações!$S4956,AVERAGE(Ações!$S4956,Ações!$T4956)))</f>
        <v>-0.13239999999999999</v>
      </c>
    </row>
    <row r="4957" spans="2:21" ht="15" customHeight="1" x14ac:dyDescent="0.2">
      <c r="B4957" s="63" t="str">
        <f>IFERROR('Dados Status Invest STOCKS'!A4944,"-")</f>
        <v>VTRS</v>
      </c>
      <c r="C4957" s="45">
        <f>IFERROR((Ações!$D4957-Ações!$K4957)/Ações!$D4957,0)</f>
        <v>-1.6086956521739133</v>
      </c>
      <c r="D4957" s="46">
        <f>(Ações!$O4957)/0.06</f>
        <v>5.5046666666666662</v>
      </c>
      <c r="E4957" s="47">
        <f>IFERROR((Ações!$F4957-Ações!$K4957)/Ações!$F4957,0)</f>
        <v>0</v>
      </c>
      <c r="F4957" s="46" t="str">
        <f>IF(OR(Ações!$N4957&lt;0,Ações!$M4957&lt;0),"",(22.5*Ações!$M4957*Ações!$N4957)^0.5)</f>
        <v/>
      </c>
      <c r="G4957" s="47">
        <f>IFERROR((Ações!$H4957-Ações!$K4957)/Ações!$H4957,0)</f>
        <v>-1.6086956521739133</v>
      </c>
      <c r="H4957" s="48">
        <f>IFERROR(Ações!$I4957/(Ações!$P4957-Table_1[[#This Row],[CAGR LUCRO 5A]]),0)</f>
        <v>5.5046666666666662</v>
      </c>
      <c r="I4957" s="48">
        <f>IF(Ações!$S4957&lt;0,"",Ações!$O4957*(1+Ações!$S4957))</f>
        <v>0.33027999999999996</v>
      </c>
      <c r="J4957" s="49">
        <f>IFERROR(IF(Ações!$B4957="","",(VLOOKUP(Table_1[[#This Row],[AÇÕES]],'Dados Status Invest STOCKS'!A4943:AD5558,4)/Table_1[[#This Row],[LPA]]))/100,0)</f>
        <v>5.685534591194967E-2</v>
      </c>
      <c r="K4957" s="64">
        <f>IFERROR(IF(Ações!$B4957="","",VLOOKUP(Table_1[[#This Row],[AÇÕES]],'Dados Status Invest STOCKS'!A4943:AD5558,2)),0)</f>
        <v>14.36</v>
      </c>
      <c r="L4957" s="65">
        <f>IFERROR(IF(Ações!$B4957="","",VLOOKUP(Table_1[[#This Row],[AÇÕES]],'Dados Status Invest STOCKS'!A4943:AD5558,3)/100),0)</f>
        <v>2.3E-2</v>
      </c>
      <c r="M4957" s="66">
        <f>IFERROR(IF(Ações!$B4957="","",VLOOKUP(Table_1[[#This Row],[AÇÕES]],'Dados Status Invest STOCKS'!A4943:AD5558,28)),0)</f>
        <v>-1.59</v>
      </c>
      <c r="N4957" s="66">
        <f>IFERROR(IF(Ações!$B4957="","",VLOOKUP(Table_1[[#This Row],[AÇÕES]],'Dados Status Invest STOCKS'!A4943:AD5558,27)),0)</f>
        <v>17.48</v>
      </c>
      <c r="O4957" s="66">
        <f>IFERROR(IF(Ações!$L4957="","",Ações!$K4957*Ações!$L4957),0)</f>
        <v>0.33027999999999996</v>
      </c>
      <c r="P4957" s="67">
        <f t="shared" si="77"/>
        <v>0.06</v>
      </c>
      <c r="Q4957" s="67">
        <f>IFERROR(Ações!$O4957/Ações!$M4957,0)</f>
        <v>-0.20772327044025155</v>
      </c>
      <c r="R4957" s="67">
        <f>IFERROR(IF(Ações!$B4957="","",VLOOKUP(Table_1[[#This Row],[AÇÕES]],'Dados Status Invest STOCKS'!A4943:AD5558,18)/100),0)</f>
        <v>-9.0899999999999995E-2</v>
      </c>
      <c r="S4957" s="65">
        <f>IFERROR(IF(Ações!$B4957="","",VLOOKUP(Table_1[[#This Row],[AÇÕES]],'Dados Status Invest STOCKS'!A4943:AD5558,25)/100),0)</f>
        <v>0</v>
      </c>
      <c r="T4957" s="67">
        <f>(1-Ações!$Q4957)*Ações!$R4957</f>
        <v>-0.10978204528301887</v>
      </c>
      <c r="U4957" s="68">
        <f>IF(Ações!$S4957=0,Ações!$T4957,IF(Ações!$T4957=0,Ações!$S4957,AVERAGE(Ações!$S4957,Ações!$T4957)))</f>
        <v>-0.10978204528301887</v>
      </c>
    </row>
    <row r="4958" spans="2:21" ht="15" customHeight="1" x14ac:dyDescent="0.2">
      <c r="B4958" s="63" t="str">
        <f>IFERROR('Dados Status Invest STOCKS'!A4945,"-")</f>
        <v>VTRU</v>
      </c>
      <c r="C4958" s="45">
        <f>IFERROR((Ações!$D4958-Ações!$K4958)/Ações!$D4958,0)</f>
        <v>0</v>
      </c>
      <c r="D4958" s="46">
        <f>(Ações!$O4958)/0.06</f>
        <v>0</v>
      </c>
      <c r="E4958" s="47">
        <f>IFERROR((Ações!$F4958-Ações!$K4958)/Ações!$F4958,0)</f>
        <v>-0.89564760005386612</v>
      </c>
      <c r="F4958" s="46">
        <f>IF(OR(Ações!$N4958&lt;0,Ações!$M4958&lt;0),"",(22.5*Ações!$M4958*Ações!$N4958)^0.5)</f>
        <v>7.1743292369391582</v>
      </c>
      <c r="G4958" s="47">
        <f>IFERROR((Ações!$H4958-Ações!$K4958)/Ações!$H4958,0)</f>
        <v>0</v>
      </c>
      <c r="H4958" s="48">
        <f>IFERROR(Ações!$I4958/(Ações!$P4958-Table_1[[#This Row],[CAGR LUCRO 5A]]),0)</f>
        <v>0</v>
      </c>
      <c r="I4958" s="48">
        <f>IF(Ações!$S4958&lt;0,"",Ações!$O4958*(1+Ações!$S4958))</f>
        <v>0</v>
      </c>
      <c r="J4958" s="49">
        <f>IFERROR(IF(Ações!$B4958="","",(VLOOKUP(Table_1[[#This Row],[AÇÕES]],'Dados Status Invest STOCKS'!A4944:AD5559,4)/Table_1[[#This Row],[LPA]]))/100,0)</f>
        <v>1.7539285714285711</v>
      </c>
      <c r="K4958" s="64">
        <f>IFERROR(IF(Ações!$B4958="","",VLOOKUP(Table_1[[#This Row],[AÇÕES]],'Dados Status Invest STOCKS'!A4944:AD5559,2)),0)</f>
        <v>13.6</v>
      </c>
      <c r="L4958" s="65">
        <f>IFERROR(IF(Ações!$B4958="","",VLOOKUP(Table_1[[#This Row],[AÇÕES]],'Dados Status Invest STOCKS'!A4944:AD5559,3)/100),0)</f>
        <v>0</v>
      </c>
      <c r="M4958" s="66">
        <f>IFERROR(IF(Ações!$B4958="","",VLOOKUP(Table_1[[#This Row],[AÇÕES]],'Dados Status Invest STOCKS'!A4944:AD5559,28)),0)</f>
        <v>0.28000000000000003</v>
      </c>
      <c r="N4958" s="66">
        <f>IFERROR(IF(Ações!$B4958="","",VLOOKUP(Table_1[[#This Row],[AÇÕES]],'Dados Status Invest STOCKS'!A4944:AD5559,27)),0)</f>
        <v>8.17</v>
      </c>
      <c r="O4958" s="66">
        <f>IFERROR(IF(Ações!$L4958="","",Ações!$K4958*Ações!$L4958),0)</f>
        <v>0</v>
      </c>
      <c r="P4958" s="67">
        <f t="shared" si="77"/>
        <v>0.06</v>
      </c>
      <c r="Q4958" s="67">
        <f>IFERROR(Ações!$O4958/Ações!$M4958,0)</f>
        <v>0</v>
      </c>
      <c r="R4958" s="67">
        <f>IFERROR(IF(Ações!$B4958="","",VLOOKUP(Table_1[[#This Row],[AÇÕES]],'Dados Status Invest STOCKS'!A4944:AD5559,18)/100),0)</f>
        <v>3.39E-2</v>
      </c>
      <c r="S4958" s="65">
        <f>IFERROR(IF(Ações!$B4958="","",VLOOKUP(Table_1[[#This Row],[AÇÕES]],'Dados Status Invest STOCKS'!A4944:AD5559,25)/100),0)</f>
        <v>0</v>
      </c>
      <c r="T4958" s="67">
        <f>(1-Ações!$Q4958)*Ações!$R4958</f>
        <v>3.39E-2</v>
      </c>
      <c r="U4958" s="68">
        <f>IF(Ações!$S4958=0,Ações!$T4958,IF(Ações!$T4958=0,Ações!$S4958,AVERAGE(Ações!$S4958,Ações!$T4958)))</f>
        <v>3.39E-2</v>
      </c>
    </row>
    <row r="4959" spans="2:21" ht="15" customHeight="1" x14ac:dyDescent="0.2">
      <c r="B4959" s="63" t="str">
        <f>IFERROR('Dados Status Invest STOCKS'!A4946,"-")</f>
        <v>VTSI</v>
      </c>
      <c r="C4959" s="45">
        <f>IFERROR((Ações!$D4959-Ações!$K4959)/Ações!$D4959,0)</f>
        <v>0</v>
      </c>
      <c r="D4959" s="46">
        <f>(Ações!$O4959)/0.06</f>
        <v>0</v>
      </c>
      <c r="E4959" s="47">
        <f>IFERROR((Ações!$F4959-Ações!$K4959)/Ações!$F4959,0)</f>
        <v>-0.2695834376925203</v>
      </c>
      <c r="F4959" s="46">
        <f>IF(OR(Ações!$N4959&lt;0,Ações!$M4959&lt;0),"",(22.5*Ações!$M4959*Ações!$N4959)^0.5)</f>
        <v>4.9622575507524802</v>
      </c>
      <c r="G4959" s="47">
        <f>IFERROR((Ações!$H4959-Ações!$K4959)/Ações!$H4959,0)</f>
        <v>0</v>
      </c>
      <c r="H4959" s="48">
        <f>IFERROR(Ações!$I4959/(Ações!$P4959-Table_1[[#This Row],[CAGR LUCRO 5A]]),0)</f>
        <v>0</v>
      </c>
      <c r="I4959" s="48" t="str">
        <f>IF(Ações!$S4959&lt;0,"",Ações!$O4959*(1+Ações!$S4959))</f>
        <v/>
      </c>
      <c r="J4959" s="49">
        <f>IFERROR(IF(Ações!$B4959="","",(VLOOKUP(Table_1[[#This Row],[AÇÕES]],'Dados Status Invest STOCKS'!A4945:AD5560,4)/Table_1[[#This Row],[LPA]]))/100,0)</f>
        <v>0.43394736842105258</v>
      </c>
      <c r="K4959" s="64">
        <f>IFERROR(IF(Ações!$B4959="","",VLOOKUP(Table_1[[#This Row],[AÇÕES]],'Dados Status Invest STOCKS'!A4945:AD5560,2)),0)</f>
        <v>6.3</v>
      </c>
      <c r="L4959" s="65">
        <f>IFERROR(IF(Ações!$B4959="","",VLOOKUP(Table_1[[#This Row],[AÇÕES]],'Dados Status Invest STOCKS'!A4945:AD5560,3)/100),0)</f>
        <v>0</v>
      </c>
      <c r="M4959" s="66">
        <f>IFERROR(IF(Ações!$B4959="","",VLOOKUP(Table_1[[#This Row],[AÇÕES]],'Dados Status Invest STOCKS'!A4945:AD5560,28)),0)</f>
        <v>0.38</v>
      </c>
      <c r="N4959" s="66">
        <f>IFERROR(IF(Ações!$B4959="","",VLOOKUP(Table_1[[#This Row],[AÇÕES]],'Dados Status Invest STOCKS'!A4945:AD5560,27)),0)</f>
        <v>2.88</v>
      </c>
      <c r="O4959" s="66">
        <f>IFERROR(IF(Ações!$L4959="","",Ações!$K4959*Ações!$L4959),0)</f>
        <v>0</v>
      </c>
      <c r="P4959" s="67">
        <f t="shared" si="77"/>
        <v>0.06</v>
      </c>
      <c r="Q4959" s="67">
        <f>IFERROR(Ações!$O4959/Ações!$M4959,0)</f>
        <v>0</v>
      </c>
      <c r="R4959" s="67">
        <f>IFERROR(IF(Ações!$B4959="","",VLOOKUP(Table_1[[#This Row],[AÇÕES]],'Dados Status Invest STOCKS'!A4945:AD5560,18)/100),0)</f>
        <v>0.13250000000000001</v>
      </c>
      <c r="S4959" s="65">
        <f>IFERROR(IF(Ações!$B4959="","",VLOOKUP(Table_1[[#This Row],[AÇÕES]],'Dados Status Invest STOCKS'!A4945:AD5560,25)/100),0)</f>
        <v>-7.8000000000000005E-3</v>
      </c>
      <c r="T4959" s="67">
        <f>(1-Ações!$Q4959)*Ações!$R4959</f>
        <v>0.13250000000000001</v>
      </c>
      <c r="U4959" s="68">
        <f>IF(Ações!$S4959=0,Ações!$T4959,IF(Ações!$T4959=0,Ações!$S4959,AVERAGE(Ações!$S4959,Ações!$T4959)))</f>
        <v>6.2350000000000003E-2</v>
      </c>
    </row>
    <row r="4960" spans="2:21" ht="15" customHeight="1" x14ac:dyDescent="0.2">
      <c r="B4960" s="63" t="str">
        <f>IFERROR('Dados Status Invest STOCKS'!A4947,"-")</f>
        <v>VTVT</v>
      </c>
      <c r="C4960" s="45">
        <f>IFERROR((Ações!$D4960-Ações!$K4960)/Ações!$D4960,0)</f>
        <v>0</v>
      </c>
      <c r="D4960" s="46">
        <f>(Ações!$O4960)/0.06</f>
        <v>0</v>
      </c>
      <c r="E4960" s="47">
        <f>IFERROR((Ações!$F4960-Ações!$K4960)/Ações!$F4960,0)</f>
        <v>0</v>
      </c>
      <c r="F4960" s="46" t="str">
        <f>IF(OR(Ações!$N4960&lt;0,Ações!$M4960&lt;0),"",(22.5*Ações!$M4960*Ações!$N4960)^0.5)</f>
        <v/>
      </c>
      <c r="G4960" s="47">
        <f>IFERROR((Ações!$H4960-Ações!$K4960)/Ações!$H4960,0)</f>
        <v>0</v>
      </c>
      <c r="H4960" s="48">
        <f>IFERROR(Ações!$I4960/(Ações!$P4960-Table_1[[#This Row],[CAGR LUCRO 5A]]),0)</f>
        <v>0</v>
      </c>
      <c r="I4960" s="48">
        <f>IF(Ações!$S4960&lt;0,"",Ações!$O4960*(1+Ações!$S4960))</f>
        <v>0</v>
      </c>
      <c r="J4960" s="49">
        <f>IFERROR(IF(Ações!$B4960="","",(VLOOKUP(Table_1[[#This Row],[AÇÕES]],'Dados Status Invest STOCKS'!A4946:AD5561,4)/Table_1[[#This Row],[LPA]]))/100,0)</f>
        <v>1.4714285714285713</v>
      </c>
      <c r="K4960" s="64">
        <f>IFERROR(IF(Ações!$B4960="","",VLOOKUP(Table_1[[#This Row],[AÇÕES]],'Dados Status Invest STOCKS'!A4946:AD5561,2)),0)</f>
        <v>0.74</v>
      </c>
      <c r="L4960" s="65">
        <f>IFERROR(IF(Ações!$B4960="","",VLOOKUP(Table_1[[#This Row],[AÇÕES]],'Dados Status Invest STOCKS'!A4946:AD5561,3)/100),0)</f>
        <v>0</v>
      </c>
      <c r="M4960" s="66">
        <f>IFERROR(IF(Ações!$B4960="","",VLOOKUP(Table_1[[#This Row],[AÇÕES]],'Dados Status Invest STOCKS'!A4946:AD5561,28)),0)</f>
        <v>-7.0000000000000007E-2</v>
      </c>
      <c r="N4960" s="66">
        <f>IFERROR(IF(Ações!$B4960="","",VLOOKUP(Table_1[[#This Row],[AÇÕES]],'Dados Status Invest STOCKS'!A4946:AD5561,27)),0)</f>
        <v>-0.32</v>
      </c>
      <c r="O4960" s="66">
        <f>IFERROR(IF(Ações!$L4960="","",Ações!$K4960*Ações!$L4960),0)</f>
        <v>0</v>
      </c>
      <c r="P4960" s="67">
        <f t="shared" si="77"/>
        <v>0.06</v>
      </c>
      <c r="Q4960" s="67">
        <f>IFERROR(Ações!$O4960/Ações!$M4960,0)</f>
        <v>0</v>
      </c>
      <c r="R4960" s="67">
        <f>IFERROR(IF(Ações!$B4960="","",VLOOKUP(Table_1[[#This Row],[AÇÕES]],'Dados Status Invest STOCKS'!A4946:AD5561,18)/100),0)</f>
        <v>-0.22329999999999997</v>
      </c>
      <c r="S4960" s="65">
        <f>IFERROR(IF(Ações!$B4960="","",VLOOKUP(Table_1[[#This Row],[AÇÕES]],'Dados Status Invest STOCKS'!A4946:AD5561,25)/100),0)</f>
        <v>0</v>
      </c>
      <c r="T4960" s="67">
        <f>(1-Ações!$Q4960)*Ações!$R4960</f>
        <v>-0.22329999999999997</v>
      </c>
      <c r="U4960" s="68">
        <f>IF(Ações!$S4960=0,Ações!$T4960,IF(Ações!$T4960=0,Ações!$S4960,AVERAGE(Ações!$S4960,Ações!$T4960)))</f>
        <v>-0.22329999999999997</v>
      </c>
    </row>
    <row r="4961" spans="2:21" ht="15" customHeight="1" x14ac:dyDescent="0.2">
      <c r="B4961" s="63" t="str">
        <f>IFERROR('Dados Status Invest STOCKS'!A4948,"-")</f>
        <v>VUZI</v>
      </c>
      <c r="C4961" s="45">
        <f>IFERROR((Ações!$D4961-Ações!$K4961)/Ações!$D4961,0)</f>
        <v>0</v>
      </c>
      <c r="D4961" s="46">
        <f>(Ações!$O4961)/0.06</f>
        <v>0</v>
      </c>
      <c r="E4961" s="47">
        <f>IFERROR((Ações!$F4961-Ações!$K4961)/Ações!$F4961,0)</f>
        <v>0</v>
      </c>
      <c r="F4961" s="46" t="str">
        <f>IF(OR(Ações!$N4961&lt;0,Ações!$M4961&lt;0),"",(22.5*Ações!$M4961*Ações!$N4961)^0.5)</f>
        <v/>
      </c>
      <c r="G4961" s="47">
        <f>IFERROR((Ações!$H4961-Ações!$K4961)/Ações!$H4961,0)</f>
        <v>0</v>
      </c>
      <c r="H4961" s="48">
        <f>IFERROR(Ações!$I4961/(Ações!$P4961-Table_1[[#This Row],[CAGR LUCRO 5A]]),0)</f>
        <v>0</v>
      </c>
      <c r="I4961" s="48">
        <f>IF(Ações!$S4961&lt;0,"",Ações!$O4961*(1+Ações!$S4961))</f>
        <v>0</v>
      </c>
      <c r="J4961" s="49">
        <f>IFERROR(IF(Ações!$B4961="","",(VLOOKUP(Table_1[[#This Row],[AÇÕES]],'Dados Status Invest STOCKS'!A4947:AD5562,4)/Table_1[[#This Row],[LPA]]))/100,0)</f>
        <v>0.36809523809523809</v>
      </c>
      <c r="K4961" s="64">
        <f>IFERROR(IF(Ações!$B4961="","",VLOOKUP(Table_1[[#This Row],[AÇÕES]],'Dados Status Invest STOCKS'!A4947:AD5562,2)),0)</f>
        <v>6.5</v>
      </c>
      <c r="L4961" s="65">
        <f>IFERROR(IF(Ações!$B4961="","",VLOOKUP(Table_1[[#This Row],[AÇÕES]],'Dados Status Invest STOCKS'!A4947:AD5562,3)/100),0)</f>
        <v>0</v>
      </c>
      <c r="M4961" s="66">
        <f>IFERROR(IF(Ações!$B4961="","",VLOOKUP(Table_1[[#This Row],[AÇÕES]],'Dados Status Invest STOCKS'!A4947:AD5562,28)),0)</f>
        <v>-0.42</v>
      </c>
      <c r="N4961" s="66">
        <f>IFERROR(IF(Ações!$B4961="","",VLOOKUP(Table_1[[#This Row],[AÇÕES]],'Dados Status Invest STOCKS'!A4947:AD5562,27)),0)</f>
        <v>2.38</v>
      </c>
      <c r="O4961" s="66">
        <f>IFERROR(IF(Ações!$L4961="","",Ações!$K4961*Ações!$L4961),0)</f>
        <v>0</v>
      </c>
      <c r="P4961" s="67">
        <f t="shared" si="77"/>
        <v>0.06</v>
      </c>
      <c r="Q4961" s="67">
        <f>IFERROR(Ações!$O4961/Ações!$M4961,0)</f>
        <v>0</v>
      </c>
      <c r="R4961" s="67">
        <f>IFERROR(IF(Ações!$B4961="","",VLOOKUP(Table_1[[#This Row],[AÇÕES]],'Dados Status Invest STOCKS'!A4947:AD5562,18)/100),0)</f>
        <v>-0.1784</v>
      </c>
      <c r="S4961" s="65">
        <f>IFERROR(IF(Ações!$B4961="","",VLOOKUP(Table_1[[#This Row],[AÇÕES]],'Dados Status Invest STOCKS'!A4947:AD5562,25)/100),0)</f>
        <v>0</v>
      </c>
      <c r="T4961" s="67">
        <f>(1-Ações!$Q4961)*Ações!$R4961</f>
        <v>-0.1784</v>
      </c>
      <c r="U4961" s="68">
        <f>IF(Ações!$S4961=0,Ações!$T4961,IF(Ações!$T4961=0,Ações!$S4961,AVERAGE(Ações!$S4961,Ações!$T4961)))</f>
        <v>-0.1784</v>
      </c>
    </row>
    <row r="4962" spans="2:21" ht="15" customHeight="1" x14ac:dyDescent="0.2">
      <c r="B4962" s="63" t="str">
        <f>IFERROR('Dados Status Invest STOCKS'!A4949,"-")</f>
        <v>VVI</v>
      </c>
      <c r="C4962" s="45">
        <f>IFERROR((Ações!$D4962-Ações!$K4962)/Ações!$D4962,0)</f>
        <v>0</v>
      </c>
      <c r="D4962" s="46">
        <f>(Ações!$O4962)/0.06</f>
        <v>0</v>
      </c>
      <c r="E4962" s="47">
        <f>IFERROR((Ações!$F4962-Ações!$K4962)/Ações!$F4962,0)</f>
        <v>0</v>
      </c>
      <c r="F4962" s="46" t="str">
        <f>IF(OR(Ações!$N4962&lt;0,Ações!$M4962&lt;0),"",(22.5*Ações!$M4962*Ações!$N4962)^0.5)</f>
        <v/>
      </c>
      <c r="G4962" s="47">
        <f>IFERROR((Ações!$H4962-Ações!$K4962)/Ações!$H4962,0)</f>
        <v>0</v>
      </c>
      <c r="H4962" s="48">
        <f>IFERROR(Ações!$I4962/(Ações!$P4962-Table_1[[#This Row],[CAGR LUCRO 5A]]),0)</f>
        <v>0</v>
      </c>
      <c r="I4962" s="48">
        <f>IF(Ações!$S4962&lt;0,"",Ações!$O4962*(1+Ações!$S4962))</f>
        <v>0</v>
      </c>
      <c r="J4962" s="49">
        <f>IFERROR(IF(Ações!$B4962="","",(VLOOKUP(Table_1[[#This Row],[AÇÕES]],'Dados Status Invest STOCKS'!A4948:AD5563,4)/Table_1[[#This Row],[LPA]]))/100,0)</f>
        <v>1.0971039182282793E-2</v>
      </c>
      <c r="K4962" s="64">
        <f>IFERROR(IF(Ações!$B4962="","",VLOOKUP(Table_1[[#This Row],[AÇÕES]],'Dados Status Invest STOCKS'!A4948:AD5563,2)),0)</f>
        <v>37.82</v>
      </c>
      <c r="L4962" s="65">
        <f>IFERROR(IF(Ações!$B4962="","",VLOOKUP(Table_1[[#This Row],[AÇÕES]],'Dados Status Invest STOCKS'!A4948:AD5563,3)/100),0)</f>
        <v>0</v>
      </c>
      <c r="M4962" s="66">
        <f>IFERROR(IF(Ações!$B4962="","",VLOOKUP(Table_1[[#This Row],[AÇÕES]],'Dados Status Invest STOCKS'!A4948:AD5563,28)),0)</f>
        <v>-5.87</v>
      </c>
      <c r="N4962" s="66">
        <f>IFERROR(IF(Ações!$B4962="","",VLOOKUP(Table_1[[#This Row],[AÇÕES]],'Dados Status Invest STOCKS'!A4948:AD5563,27)),0)</f>
        <v>1.25</v>
      </c>
      <c r="O4962" s="66">
        <f>IFERROR(IF(Ações!$L4962="","",Ações!$K4962*Ações!$L4962),0)</f>
        <v>0</v>
      </c>
      <c r="P4962" s="67">
        <f t="shared" si="77"/>
        <v>0.06</v>
      </c>
      <c r="Q4962" s="67">
        <f>IFERROR(Ações!$O4962/Ações!$M4962,0)</f>
        <v>0</v>
      </c>
      <c r="R4962" s="67">
        <f>IFERROR(IF(Ações!$B4962="","",VLOOKUP(Table_1[[#This Row],[AÇÕES]],'Dados Status Invest STOCKS'!A4948:AD5563,18)/100),0)</f>
        <v>-4.7088000000000001</v>
      </c>
      <c r="S4962" s="65">
        <f>IFERROR(IF(Ações!$B4962="","",VLOOKUP(Table_1[[#This Row],[AÇÕES]],'Dados Status Invest STOCKS'!A4948:AD5563,25)/100),0)</f>
        <v>0</v>
      </c>
      <c r="T4962" s="67">
        <f>(1-Ações!$Q4962)*Ações!$R4962</f>
        <v>-4.7088000000000001</v>
      </c>
      <c r="U4962" s="68">
        <f>IF(Ações!$S4962=0,Ações!$T4962,IF(Ações!$T4962=0,Ações!$S4962,AVERAGE(Ações!$S4962,Ações!$T4962)))</f>
        <v>-4.7088000000000001</v>
      </c>
    </row>
    <row r="4963" spans="2:21" ht="15" customHeight="1" x14ac:dyDescent="0.2">
      <c r="B4963" s="63" t="str">
        <f>IFERROR('Dados Status Invest STOCKS'!A4950,"-")</f>
        <v>VVNT</v>
      </c>
      <c r="C4963" s="45">
        <f>IFERROR((Ações!$D4963-Ações!$K4963)/Ações!$D4963,0)</f>
        <v>0</v>
      </c>
      <c r="D4963" s="46">
        <f>(Ações!$O4963)/0.06</f>
        <v>0</v>
      </c>
      <c r="E4963" s="47">
        <f>IFERROR((Ações!$F4963-Ações!$K4963)/Ações!$F4963,0)</f>
        <v>0</v>
      </c>
      <c r="F4963" s="46" t="str">
        <f>IF(OR(Ações!$N4963&lt;0,Ações!$M4963&lt;0),"",(22.5*Ações!$M4963*Ações!$N4963)^0.5)</f>
        <v/>
      </c>
      <c r="G4963" s="47">
        <f>IFERROR((Ações!$H4963-Ações!$K4963)/Ações!$H4963,0)</f>
        <v>0</v>
      </c>
      <c r="H4963" s="48">
        <f>IFERROR(Ações!$I4963/(Ações!$P4963-Table_1[[#This Row],[CAGR LUCRO 5A]]),0)</f>
        <v>0</v>
      </c>
      <c r="I4963" s="48">
        <f>IF(Ações!$S4963&lt;0,"",Ações!$O4963*(1+Ações!$S4963))</f>
        <v>0</v>
      </c>
      <c r="J4963" s="49">
        <f>IFERROR(IF(Ações!$B4963="","",(VLOOKUP(Table_1[[#This Row],[AÇÕES]],'Dados Status Invest STOCKS'!A4949:AD5564,4)/Table_1[[#This Row],[LPA]]))/100,0)</f>
        <v>1.7875647668393783E-2</v>
      </c>
      <c r="K4963" s="64">
        <f>IFERROR(IF(Ações!$B4963="","",VLOOKUP(Table_1[[#This Row],[AÇÕES]],'Dados Status Invest STOCKS'!A4949:AD5564,2)),0)</f>
        <v>6.66</v>
      </c>
      <c r="L4963" s="65">
        <f>IFERROR(IF(Ações!$B4963="","",VLOOKUP(Table_1[[#This Row],[AÇÕES]],'Dados Status Invest STOCKS'!A4949:AD5564,3)/100),0)</f>
        <v>0</v>
      </c>
      <c r="M4963" s="66">
        <f>IFERROR(IF(Ações!$B4963="","",VLOOKUP(Table_1[[#This Row],[AÇÕES]],'Dados Status Invest STOCKS'!A4949:AD5564,28)),0)</f>
        <v>-1.93</v>
      </c>
      <c r="N4963" s="66">
        <f>IFERROR(IF(Ações!$B4963="","",VLOOKUP(Table_1[[#This Row],[AÇÕES]],'Dados Status Invest STOCKS'!A4949:AD5564,27)),0)</f>
        <v>-8.19</v>
      </c>
      <c r="O4963" s="66">
        <f>IFERROR(IF(Ações!$L4963="","",Ações!$K4963*Ações!$L4963),0)</f>
        <v>0</v>
      </c>
      <c r="P4963" s="67">
        <f t="shared" si="77"/>
        <v>0.06</v>
      </c>
      <c r="Q4963" s="67">
        <f>IFERROR(Ações!$O4963/Ações!$M4963,0)</f>
        <v>0</v>
      </c>
      <c r="R4963" s="67">
        <f>IFERROR(IF(Ações!$B4963="","",VLOOKUP(Table_1[[#This Row],[AÇÕES]],'Dados Status Invest STOCKS'!A4949:AD5564,18)/100),0)</f>
        <v>-0.2359</v>
      </c>
      <c r="S4963" s="65">
        <f>IFERROR(IF(Ações!$B4963="","",VLOOKUP(Table_1[[#This Row],[AÇÕES]],'Dados Status Invest STOCKS'!A4949:AD5564,25)/100),0)</f>
        <v>0</v>
      </c>
      <c r="T4963" s="67">
        <f>(1-Ações!$Q4963)*Ações!$R4963</f>
        <v>-0.2359</v>
      </c>
      <c r="U4963" s="68">
        <f>IF(Ações!$S4963=0,Ações!$T4963,IF(Ações!$T4963=0,Ações!$S4963,AVERAGE(Ações!$S4963,Ações!$T4963)))</f>
        <v>-0.2359</v>
      </c>
    </row>
    <row r="4964" spans="2:21" ht="15" customHeight="1" x14ac:dyDescent="0.2">
      <c r="B4964" s="63" t="str">
        <f>IFERROR('Dados Status Invest STOCKS'!A4951,"-")</f>
        <v>VVOS</v>
      </c>
      <c r="C4964" s="45">
        <f>IFERROR((Ações!$D4964-Ações!$K4964)/Ações!$D4964,0)</f>
        <v>0</v>
      </c>
      <c r="D4964" s="46">
        <f>(Ações!$O4964)/0.06</f>
        <v>0</v>
      </c>
      <c r="E4964" s="47">
        <f>IFERROR((Ações!$F4964-Ações!$K4964)/Ações!$F4964,0)</f>
        <v>0</v>
      </c>
      <c r="F4964" s="46" t="str">
        <f>IF(OR(Ações!$N4964&lt;0,Ações!$M4964&lt;0),"",(22.5*Ações!$M4964*Ações!$N4964)^0.5)</f>
        <v/>
      </c>
      <c r="G4964" s="47">
        <f>IFERROR((Ações!$H4964-Ações!$K4964)/Ações!$H4964,0)</f>
        <v>0</v>
      </c>
      <c r="H4964" s="48">
        <f>IFERROR(Ações!$I4964/(Ações!$P4964-Table_1[[#This Row],[CAGR LUCRO 5A]]),0)</f>
        <v>0</v>
      </c>
      <c r="I4964" s="48">
        <f>IF(Ações!$S4964&lt;0,"",Ações!$O4964*(1+Ações!$S4964))</f>
        <v>0</v>
      </c>
      <c r="J4964" s="49">
        <f>IFERROR(IF(Ações!$B4964="","",(VLOOKUP(Table_1[[#This Row],[AÇÕES]],'Dados Status Invest STOCKS'!A4950:AD5565,4)/Table_1[[#This Row],[LPA]]))/100,0)</f>
        <v>3.518072289156627E-2</v>
      </c>
      <c r="K4964" s="64">
        <f>IFERROR(IF(Ações!$B4964="","",VLOOKUP(Table_1[[#This Row],[AÇÕES]],'Dados Status Invest STOCKS'!A4950:AD5565,2)),0)</f>
        <v>2.4300000000000002</v>
      </c>
      <c r="L4964" s="65">
        <f>IFERROR(IF(Ações!$B4964="","",VLOOKUP(Table_1[[#This Row],[AÇÕES]],'Dados Status Invest STOCKS'!A4950:AD5565,3)/100),0)</f>
        <v>0</v>
      </c>
      <c r="M4964" s="66">
        <f>IFERROR(IF(Ações!$B4964="","",VLOOKUP(Table_1[[#This Row],[AÇÕES]],'Dados Status Invest STOCKS'!A4950:AD5565,28)),0)</f>
        <v>-0.83</v>
      </c>
      <c r="N4964" s="66">
        <f>IFERROR(IF(Ações!$B4964="","",VLOOKUP(Table_1[[#This Row],[AÇÕES]],'Dados Status Invest STOCKS'!A4950:AD5565,27)),0)</f>
        <v>1.41</v>
      </c>
      <c r="O4964" s="66">
        <f>IFERROR(IF(Ações!$L4964="","",Ações!$K4964*Ações!$L4964),0)</f>
        <v>0</v>
      </c>
      <c r="P4964" s="67">
        <f t="shared" si="77"/>
        <v>0.06</v>
      </c>
      <c r="Q4964" s="67">
        <f>IFERROR(Ações!$O4964/Ações!$M4964,0)</f>
        <v>0</v>
      </c>
      <c r="R4964" s="67">
        <f>IFERROR(IF(Ações!$B4964="","",VLOOKUP(Table_1[[#This Row],[AÇÕES]],'Dados Status Invest STOCKS'!A4950:AD5565,18)/100),0)</f>
        <v>-0.58960000000000001</v>
      </c>
      <c r="S4964" s="65">
        <f>IFERROR(IF(Ações!$B4964="","",VLOOKUP(Table_1[[#This Row],[AÇÕES]],'Dados Status Invest STOCKS'!A4950:AD5565,25)/100),0)</f>
        <v>0</v>
      </c>
      <c r="T4964" s="67">
        <f>(1-Ações!$Q4964)*Ações!$R4964</f>
        <v>-0.58960000000000001</v>
      </c>
      <c r="U4964" s="68">
        <f>IF(Ações!$S4964=0,Ações!$T4964,IF(Ações!$T4964=0,Ações!$S4964,AVERAGE(Ações!$S4964,Ações!$T4964)))</f>
        <v>-0.58960000000000001</v>
      </c>
    </row>
    <row r="4965" spans="2:21" ht="15" customHeight="1" x14ac:dyDescent="0.2">
      <c r="B4965" s="63" t="str">
        <f>IFERROR('Dados Status Invest STOCKS'!A4952,"-")</f>
        <v>VVV</v>
      </c>
      <c r="C4965" s="45">
        <f>IFERROR((Ações!$D4965-Ações!$K4965)/Ações!$D4965,0)</f>
        <v>-3.0540540540540535</v>
      </c>
      <c r="D4965" s="46">
        <f>(Ações!$O4965)/0.06</f>
        <v>8.3299333333333347</v>
      </c>
      <c r="E4965" s="47">
        <f>IFERROR((Ações!$F4965-Ações!$K4965)/Ações!$F4965,0)</f>
        <v>-4.385564224736064</v>
      </c>
      <c r="F4965" s="46">
        <f>IF(OR(Ações!$N4965&lt;0,Ações!$M4965&lt;0),"",(22.5*Ações!$M4965*Ações!$N4965)^0.5)</f>
        <v>6.2704664898235443</v>
      </c>
      <c r="G4965" s="47">
        <f>IFERROR((Ações!$H4965-Ações!$K4965)/Ações!$H4965,0)</f>
        <v>2.8596578229605751</v>
      </c>
      <c r="H4965" s="48">
        <f>IFERROR(Ações!$I4965/(Ações!$P4965-Table_1[[#This Row],[CAGR LUCRO 5A]]),0)</f>
        <v>-18.159254666666673</v>
      </c>
      <c r="I4965" s="48">
        <f>IF(Ações!$S4965&lt;0,"",Ações!$O4965*(1+Ações!$S4965))</f>
        <v>0.54477764000000017</v>
      </c>
      <c r="J4965" s="49">
        <f>IFERROR(IF(Ações!$B4965="","",(VLOOKUP(Table_1[[#This Row],[AÇÕES]],'Dados Status Invest STOCKS'!A4951:AD5566,4)/Table_1[[#This Row],[LPA]]))/100,0)</f>
        <v>6.2103004291845496E-2</v>
      </c>
      <c r="K4965" s="64">
        <f>IFERROR(IF(Ações!$B4965="","",VLOOKUP(Table_1[[#This Row],[AÇÕES]],'Dados Status Invest STOCKS'!A4951:AD5566,2)),0)</f>
        <v>33.770000000000003</v>
      </c>
      <c r="L4965" s="65">
        <f>IFERROR(IF(Ações!$B4965="","",VLOOKUP(Table_1[[#This Row],[AÇÕES]],'Dados Status Invest STOCKS'!A4951:AD5566,3)/100),0)</f>
        <v>1.4800000000000001E-2</v>
      </c>
      <c r="M4965" s="66">
        <f>IFERROR(IF(Ações!$B4965="","",VLOOKUP(Table_1[[#This Row],[AÇÕES]],'Dados Status Invest STOCKS'!A4951:AD5566,28)),0)</f>
        <v>2.33</v>
      </c>
      <c r="N4965" s="66">
        <f>IFERROR(IF(Ações!$B4965="","",VLOOKUP(Table_1[[#This Row],[AÇÕES]],'Dados Status Invest STOCKS'!A4951:AD5566,27)),0)</f>
        <v>0.75</v>
      </c>
      <c r="O4965" s="66">
        <f>IFERROR(IF(Ações!$L4965="","",Ações!$K4965*Ações!$L4965),0)</f>
        <v>0.49979600000000007</v>
      </c>
      <c r="P4965" s="67">
        <f t="shared" si="77"/>
        <v>0.06</v>
      </c>
      <c r="Q4965" s="67">
        <f>IFERROR(Ações!$O4965/Ações!$M4965,0)</f>
        <v>0.21450472103004295</v>
      </c>
      <c r="R4965" s="67">
        <f>IFERROR(IF(Ações!$B4965="","",VLOOKUP(Table_1[[#This Row],[AÇÕES]],'Dados Status Invest STOCKS'!A4951:AD5566,18)/100),0)</f>
        <v>3.1111</v>
      </c>
      <c r="S4965" s="65">
        <f>IFERROR(IF(Ações!$B4965="","",VLOOKUP(Table_1[[#This Row],[AÇÕES]],'Dados Status Invest STOCKS'!A4951:AD5566,25)/100),0)</f>
        <v>0.09</v>
      </c>
      <c r="T4965" s="67">
        <f>(1-Ações!$Q4965)*Ações!$R4965</f>
        <v>2.4437543624034332</v>
      </c>
      <c r="U4965" s="68">
        <f>IF(Ações!$S4965=0,Ações!$T4965,IF(Ações!$T4965=0,Ações!$S4965,AVERAGE(Ações!$S4965,Ações!$T4965)))</f>
        <v>1.2668771812017166</v>
      </c>
    </row>
    <row r="4966" spans="2:21" ht="15" customHeight="1" x14ac:dyDescent="0.2">
      <c r="B4966" s="63" t="str">
        <f>IFERROR('Dados Status Invest STOCKS'!A4953,"-")</f>
        <v>VXRT</v>
      </c>
      <c r="C4966" s="45">
        <f>IFERROR((Ações!$D4966-Ações!$K4966)/Ações!$D4966,0)</f>
        <v>0</v>
      </c>
      <c r="D4966" s="46">
        <f>(Ações!$O4966)/0.06</f>
        <v>0</v>
      </c>
      <c r="E4966" s="47">
        <f>IFERROR((Ações!$F4966-Ações!$K4966)/Ações!$F4966,0)</f>
        <v>0</v>
      </c>
      <c r="F4966" s="46" t="str">
        <f>IF(OR(Ações!$N4966&lt;0,Ações!$M4966&lt;0),"",(22.5*Ações!$M4966*Ações!$N4966)^0.5)</f>
        <v/>
      </c>
      <c r="G4966" s="47">
        <f>IFERROR((Ações!$H4966-Ações!$K4966)/Ações!$H4966,0)</f>
        <v>0</v>
      </c>
      <c r="H4966" s="48">
        <f>IFERROR(Ações!$I4966/(Ações!$P4966-Table_1[[#This Row],[CAGR LUCRO 5A]]),0)</f>
        <v>0</v>
      </c>
      <c r="I4966" s="48">
        <f>IF(Ações!$S4966&lt;0,"",Ações!$O4966*(1+Ações!$S4966))</f>
        <v>0</v>
      </c>
      <c r="J4966" s="49">
        <f>IFERROR(IF(Ações!$B4966="","",(VLOOKUP(Table_1[[#This Row],[AÇÕES]],'Dados Status Invest STOCKS'!A4952:AD5567,4)/Table_1[[#This Row],[LPA]]))/100,0)</f>
        <v>0.17882352941176469</v>
      </c>
      <c r="K4966" s="64">
        <f>IFERROR(IF(Ações!$B4966="","",VLOOKUP(Table_1[[#This Row],[AÇÕES]],'Dados Status Invest STOCKS'!A4952:AD5567,2)),0)</f>
        <v>4.62</v>
      </c>
      <c r="L4966" s="65">
        <f>IFERROR(IF(Ações!$B4966="","",VLOOKUP(Table_1[[#This Row],[AÇÕES]],'Dados Status Invest STOCKS'!A4952:AD5567,3)/100),0)</f>
        <v>0</v>
      </c>
      <c r="M4966" s="66">
        <f>IFERROR(IF(Ações!$B4966="","",VLOOKUP(Table_1[[#This Row],[AÇÕES]],'Dados Status Invest STOCKS'!A4952:AD5567,28)),0)</f>
        <v>-0.51</v>
      </c>
      <c r="N4966" s="66">
        <f>IFERROR(IF(Ações!$B4966="","",VLOOKUP(Table_1[[#This Row],[AÇÕES]],'Dados Status Invest STOCKS'!A4952:AD5567,27)),0)</f>
        <v>1.63</v>
      </c>
      <c r="O4966" s="66">
        <f>IFERROR(IF(Ações!$L4966="","",Ações!$K4966*Ações!$L4966),0)</f>
        <v>0</v>
      </c>
      <c r="P4966" s="67">
        <f t="shared" si="77"/>
        <v>0.06</v>
      </c>
      <c r="Q4966" s="67">
        <f>IFERROR(Ações!$O4966/Ações!$M4966,0)</f>
        <v>0</v>
      </c>
      <c r="R4966" s="67">
        <f>IFERROR(IF(Ações!$B4966="","",VLOOKUP(Table_1[[#This Row],[AÇÕES]],'Dados Status Invest STOCKS'!A4952:AD5567,18)/100),0)</f>
        <v>-0.31019999999999998</v>
      </c>
      <c r="S4966" s="65">
        <f>IFERROR(IF(Ações!$B4966="","",VLOOKUP(Table_1[[#This Row],[AÇÕES]],'Dados Status Invest STOCKS'!A4952:AD5567,25)/100),0)</f>
        <v>0</v>
      </c>
      <c r="T4966" s="67">
        <f>(1-Ações!$Q4966)*Ações!$R4966</f>
        <v>-0.31019999999999998</v>
      </c>
      <c r="U4966" s="68">
        <f>IF(Ações!$S4966=0,Ações!$T4966,IF(Ações!$T4966=0,Ações!$S4966,AVERAGE(Ações!$S4966,Ações!$T4966)))</f>
        <v>-0.31019999999999998</v>
      </c>
    </row>
    <row r="4967" spans="2:21" ht="15" customHeight="1" x14ac:dyDescent="0.2">
      <c r="B4967" s="63" t="str">
        <f>IFERROR('Dados Status Invest STOCKS'!A4954,"-")</f>
        <v>VYGR</v>
      </c>
      <c r="C4967" s="45">
        <f>IFERROR((Ações!$D4967-Ações!$K4967)/Ações!$D4967,0)</f>
        <v>0</v>
      </c>
      <c r="D4967" s="46">
        <f>(Ações!$O4967)/0.06</f>
        <v>0</v>
      </c>
      <c r="E4967" s="47">
        <f>IFERROR((Ações!$F4967-Ações!$K4967)/Ações!$F4967,0)</f>
        <v>0</v>
      </c>
      <c r="F4967" s="46" t="str">
        <f>IF(OR(Ações!$N4967&lt;0,Ações!$M4967&lt;0),"",(22.5*Ações!$M4967*Ações!$N4967)^0.5)</f>
        <v/>
      </c>
      <c r="G4967" s="47">
        <f>IFERROR((Ações!$H4967-Ações!$K4967)/Ações!$H4967,0)</f>
        <v>0</v>
      </c>
      <c r="H4967" s="48">
        <f>IFERROR(Ações!$I4967/(Ações!$P4967-Table_1[[#This Row],[CAGR LUCRO 5A]]),0)</f>
        <v>0</v>
      </c>
      <c r="I4967" s="48">
        <f>IF(Ações!$S4967&lt;0,"",Ações!$O4967*(1+Ações!$S4967))</f>
        <v>0</v>
      </c>
      <c r="J4967" s="49">
        <f>IFERROR(IF(Ações!$B4967="","",(VLOOKUP(Table_1[[#This Row],[AÇÕES]],'Dados Status Invest STOCKS'!A4953:AD5568,4)/Table_1[[#This Row],[LPA]]))/100,0)</f>
        <v>4.775510204081632E-3</v>
      </c>
      <c r="K4967" s="64">
        <f>IFERROR(IF(Ações!$B4967="","",VLOOKUP(Table_1[[#This Row],[AÇÕES]],'Dados Status Invest STOCKS'!A4953:AD5568,2)),0)</f>
        <v>2.85</v>
      </c>
      <c r="L4967" s="65">
        <f>IFERROR(IF(Ações!$B4967="","",VLOOKUP(Table_1[[#This Row],[AÇÕES]],'Dados Status Invest STOCKS'!A4953:AD5568,3)/100),0)</f>
        <v>0</v>
      </c>
      <c r="M4967" s="66">
        <f>IFERROR(IF(Ações!$B4967="","",VLOOKUP(Table_1[[#This Row],[AÇÕES]],'Dados Status Invest STOCKS'!A4953:AD5568,28)),0)</f>
        <v>-2.4500000000000002</v>
      </c>
      <c r="N4967" s="66">
        <f>IFERROR(IF(Ações!$B4967="","",VLOOKUP(Table_1[[#This Row],[AÇÕES]],'Dados Status Invest STOCKS'!A4953:AD5568,27)),0)</f>
        <v>2.2999999999999998</v>
      </c>
      <c r="O4967" s="66">
        <f>IFERROR(IF(Ações!$L4967="","",Ações!$K4967*Ações!$L4967),0)</f>
        <v>0</v>
      </c>
      <c r="P4967" s="67">
        <f t="shared" si="77"/>
        <v>0.06</v>
      </c>
      <c r="Q4967" s="67">
        <f>IFERROR(Ações!$O4967/Ações!$M4967,0)</f>
        <v>0</v>
      </c>
      <c r="R4967" s="67">
        <f>IFERROR(IF(Ações!$B4967="","",VLOOKUP(Table_1[[#This Row],[AÇÕES]],'Dados Status Invest STOCKS'!A4953:AD5568,18)/100),0)</f>
        <v>-1.0619000000000001</v>
      </c>
      <c r="S4967" s="65">
        <f>IFERROR(IF(Ações!$B4967="","",VLOOKUP(Table_1[[#This Row],[AÇÕES]],'Dados Status Invest STOCKS'!A4953:AD5568,25)/100),0)</f>
        <v>0</v>
      </c>
      <c r="T4967" s="67">
        <f>(1-Ações!$Q4967)*Ações!$R4967</f>
        <v>-1.0619000000000001</v>
      </c>
      <c r="U4967" s="68">
        <f>IF(Ações!$S4967=0,Ações!$T4967,IF(Ações!$T4967=0,Ações!$S4967,AVERAGE(Ações!$S4967,Ações!$T4967)))</f>
        <v>-1.0619000000000001</v>
      </c>
    </row>
    <row r="4968" spans="2:21" ht="15" customHeight="1" x14ac:dyDescent="0.2">
      <c r="B4968" s="63" t="str">
        <f>IFERROR('Dados Status Invest STOCKS'!A4955,"-")</f>
        <v>VYNE</v>
      </c>
      <c r="C4968" s="45">
        <f>IFERROR((Ações!$D4968-Ações!$K4968)/Ações!$D4968,0)</f>
        <v>0</v>
      </c>
      <c r="D4968" s="46">
        <f>(Ações!$O4968)/0.06</f>
        <v>0</v>
      </c>
      <c r="E4968" s="47">
        <f>IFERROR((Ações!$F4968-Ações!$K4968)/Ações!$F4968,0)</f>
        <v>0</v>
      </c>
      <c r="F4968" s="46" t="str">
        <f>IF(OR(Ações!$N4968&lt;0,Ações!$M4968&lt;0),"",(22.5*Ações!$M4968*Ações!$N4968)^0.5)</f>
        <v/>
      </c>
      <c r="G4968" s="47">
        <f>IFERROR((Ações!$H4968-Ações!$K4968)/Ações!$H4968,0)</f>
        <v>0</v>
      </c>
      <c r="H4968" s="48">
        <f>IFERROR(Ações!$I4968/(Ações!$P4968-Table_1[[#This Row],[CAGR LUCRO 5A]]),0)</f>
        <v>0</v>
      </c>
      <c r="I4968" s="48">
        <f>IF(Ações!$S4968&lt;0,"",Ações!$O4968*(1+Ações!$S4968))</f>
        <v>0</v>
      </c>
      <c r="J4968" s="49">
        <f>IFERROR(IF(Ações!$B4968="","",(VLOOKUP(Table_1[[#This Row],[AÇÕES]],'Dados Status Invest STOCKS'!A4954:AD5569,4)/Table_1[[#This Row],[LPA]]))/100,0)</f>
        <v>2.5157232704402514E-3</v>
      </c>
      <c r="K4968" s="64">
        <f>IFERROR(IF(Ações!$B4968="","",VLOOKUP(Table_1[[#This Row],[AÇÕES]],'Dados Status Invest STOCKS'!A4954:AD5569,2)),0)</f>
        <v>0.63</v>
      </c>
      <c r="L4968" s="65">
        <f>IFERROR(IF(Ações!$B4968="","",VLOOKUP(Table_1[[#This Row],[AÇÕES]],'Dados Status Invest STOCKS'!A4954:AD5569,3)/100),0)</f>
        <v>0</v>
      </c>
      <c r="M4968" s="66">
        <f>IFERROR(IF(Ações!$B4968="","",VLOOKUP(Table_1[[#This Row],[AÇÕES]],'Dados Status Invest STOCKS'!A4954:AD5569,28)),0)</f>
        <v>-1.59</v>
      </c>
      <c r="N4968" s="66">
        <f>IFERROR(IF(Ações!$B4968="","",VLOOKUP(Table_1[[#This Row],[AÇÕES]],'Dados Status Invest STOCKS'!A4954:AD5569,27)),0)</f>
        <v>1.1000000000000001</v>
      </c>
      <c r="O4968" s="66">
        <f>IFERROR(IF(Ações!$L4968="","",Ações!$K4968*Ações!$L4968),0)</f>
        <v>0</v>
      </c>
      <c r="P4968" s="67">
        <f t="shared" si="77"/>
        <v>0.06</v>
      </c>
      <c r="Q4968" s="67">
        <f>IFERROR(Ações!$O4968/Ações!$M4968,0)</f>
        <v>0</v>
      </c>
      <c r="R4968" s="67">
        <f>IFERROR(IF(Ações!$B4968="","",VLOOKUP(Table_1[[#This Row],[AÇÕES]],'Dados Status Invest STOCKS'!A4954:AD5569,18)/100),0)</f>
        <v>-1.4424000000000001</v>
      </c>
      <c r="S4968" s="65">
        <f>IFERROR(IF(Ações!$B4968="","",VLOOKUP(Table_1[[#This Row],[AÇÕES]],'Dados Status Invest STOCKS'!A4954:AD5569,25)/100),0)</f>
        <v>0</v>
      </c>
      <c r="T4968" s="67">
        <f>(1-Ações!$Q4968)*Ações!$R4968</f>
        <v>-1.4424000000000001</v>
      </c>
      <c r="U4968" s="68">
        <f>IF(Ações!$S4968=0,Ações!$T4968,IF(Ações!$T4968=0,Ações!$S4968,AVERAGE(Ações!$S4968,Ações!$T4968)))</f>
        <v>-1.4424000000000001</v>
      </c>
    </row>
    <row r="4969" spans="2:21" ht="15" customHeight="1" x14ac:dyDescent="0.2">
      <c r="B4969" s="63" t="str">
        <f>IFERROR('Dados Status Invest STOCKS'!A4956,"-")</f>
        <v>VZ</v>
      </c>
      <c r="C4969" s="45">
        <f>IFERROR((Ações!$D4969-Ações!$K4969)/Ações!$D4969,0)</f>
        <v>-0.25260960334029231</v>
      </c>
      <c r="D4969" s="46">
        <f>(Ações!$O4969)/0.06</f>
        <v>42.279733333333333</v>
      </c>
      <c r="E4969" s="47">
        <f>IFERROR((Ações!$F4969-Ações!$K4969)/Ações!$F4969,0)</f>
        <v>-0.12209005860948274</v>
      </c>
      <c r="F4969" s="46">
        <f>IF(OR(Ações!$N4969&lt;0,Ações!$M4969&lt;0),"",(22.5*Ações!$M4969*Ações!$N4969)^0.5)</f>
        <v>47.197637652746991</v>
      </c>
      <c r="G4969" s="47">
        <f>IFERROR((Ações!$H4969-Ações!$K4969)/Ações!$H4969,0)</f>
        <v>0</v>
      </c>
      <c r="H4969" s="48">
        <f>IFERROR(Ações!$I4969/(Ações!$P4969-Table_1[[#This Row],[CAGR LUCRO 5A]]),0)</f>
        <v>0</v>
      </c>
      <c r="I4969" s="48" t="str">
        <f>IF(Ações!$S4969&lt;0,"",Ações!$O4969*(1+Ações!$S4969))</f>
        <v/>
      </c>
      <c r="J4969" s="49">
        <f>IFERROR(IF(Ações!$B4969="","",(VLOOKUP(Table_1[[#This Row],[AÇÕES]],'Dados Status Invest STOCKS'!A4955:AD5570,4)/Table_1[[#This Row],[LPA]]))/100,0)</f>
        <v>1.8684210526315789E-2</v>
      </c>
      <c r="K4969" s="64">
        <f>IFERROR(IF(Ações!$B4969="","",VLOOKUP(Table_1[[#This Row],[AÇÕES]],'Dados Status Invest STOCKS'!A4955:AD5570,2)),0)</f>
        <v>52.96</v>
      </c>
      <c r="L4969" s="65">
        <f>IFERROR(IF(Ações!$B4969="","",VLOOKUP(Table_1[[#This Row],[AÇÕES]],'Dados Status Invest STOCKS'!A4955:AD5570,3)/100),0)</f>
        <v>4.7899999999999998E-2</v>
      </c>
      <c r="M4969" s="66">
        <f>IFERROR(IF(Ações!$B4969="","",VLOOKUP(Table_1[[#This Row],[AÇÕES]],'Dados Status Invest STOCKS'!A4955:AD5570,28)),0)</f>
        <v>5.32</v>
      </c>
      <c r="N4969" s="66">
        <f>IFERROR(IF(Ações!$B4969="","",VLOOKUP(Table_1[[#This Row],[AÇÕES]],'Dados Status Invest STOCKS'!A4955:AD5570,27)),0)</f>
        <v>18.61</v>
      </c>
      <c r="O4969" s="66">
        <f>IFERROR(IF(Ações!$L4969="","",Ações!$K4969*Ações!$L4969),0)</f>
        <v>2.5367839999999999</v>
      </c>
      <c r="P4969" s="67">
        <f t="shared" si="77"/>
        <v>0.06</v>
      </c>
      <c r="Q4969" s="67">
        <f>IFERROR(Ações!$O4969/Ações!$M4969,0)</f>
        <v>0.47683909774436084</v>
      </c>
      <c r="R4969" s="67">
        <f>IFERROR(IF(Ações!$B4969="","",VLOOKUP(Table_1[[#This Row],[AÇÕES]],'Dados Status Invest STOCKS'!A4955:AD5570,18)/100),0)</f>
        <v>0.28610000000000002</v>
      </c>
      <c r="S4969" s="65">
        <f>IFERROR(IF(Ações!$B4969="","",VLOOKUP(Table_1[[#This Row],[AÇÕES]],'Dados Status Invest STOCKS'!A4955:AD5570,25)/100),0)</f>
        <v>-8.9999999999999998E-4</v>
      </c>
      <c r="T4969" s="67">
        <f>(1-Ações!$Q4969)*Ações!$R4969</f>
        <v>0.14967633413533837</v>
      </c>
      <c r="U4969" s="68">
        <f>IF(Ações!$S4969=0,Ações!$T4969,IF(Ações!$T4969=0,Ações!$S4969,AVERAGE(Ações!$S4969,Ações!$T4969)))</f>
        <v>7.4388167067669181E-2</v>
      </c>
    </row>
    <row r="4970" spans="2:21" ht="15" customHeight="1" x14ac:dyDescent="0.2">
      <c r="B4970" s="63" t="str">
        <f>IFERROR('Dados Status Invest STOCKS'!A4957,"-")</f>
        <v>W</v>
      </c>
      <c r="C4970" s="45">
        <f>IFERROR((Ações!$D4970-Ações!$K4970)/Ações!$D4970,0)</f>
        <v>0</v>
      </c>
      <c r="D4970" s="46">
        <f>(Ações!$O4970)/0.06</f>
        <v>0</v>
      </c>
      <c r="E4970" s="47">
        <f>IFERROR((Ações!$F4970-Ações!$K4970)/Ações!$F4970,0)</f>
        <v>0</v>
      </c>
      <c r="F4970" s="46" t="str">
        <f>IF(OR(Ações!$N4970&lt;0,Ações!$M4970&lt;0),"",(22.5*Ações!$M4970*Ações!$N4970)^0.5)</f>
        <v/>
      </c>
      <c r="G4970" s="47">
        <f>IFERROR((Ações!$H4970-Ações!$K4970)/Ações!$H4970,0)</f>
        <v>0</v>
      </c>
      <c r="H4970" s="48">
        <f>IFERROR(Ações!$I4970/(Ações!$P4970-Table_1[[#This Row],[CAGR LUCRO 5A]]),0)</f>
        <v>0</v>
      </c>
      <c r="I4970" s="48">
        <f>IF(Ações!$S4970&lt;0,"",Ações!$O4970*(1+Ações!$S4970))</f>
        <v>0</v>
      </c>
      <c r="J4970" s="49">
        <f>IFERROR(IF(Ações!$B4970="","",(VLOOKUP(Table_1[[#This Row],[AÇÕES]],'Dados Status Invest STOCKS'!A4956:AD5571,4)/Table_1[[#This Row],[LPA]]))/100,0)</f>
        <v>1.8787777777777777</v>
      </c>
      <c r="K4970" s="64">
        <f>IFERROR(IF(Ações!$B4970="","",VLOOKUP(Table_1[[#This Row],[AÇÕES]],'Dados Status Invest STOCKS'!A4956:AD5571,2)),0)</f>
        <v>152.78</v>
      </c>
      <c r="L4970" s="65">
        <f>IFERROR(IF(Ações!$B4970="","",VLOOKUP(Table_1[[#This Row],[AÇÕES]],'Dados Status Invest STOCKS'!A4956:AD5571,3)/100),0)</f>
        <v>0</v>
      </c>
      <c r="M4970" s="66">
        <f>IFERROR(IF(Ações!$B4970="","",VLOOKUP(Table_1[[#This Row],[AÇÕES]],'Dados Status Invest STOCKS'!A4956:AD5571,28)),0)</f>
        <v>0.9</v>
      </c>
      <c r="N4970" s="66">
        <f>IFERROR(IF(Ações!$B4970="","",VLOOKUP(Table_1[[#This Row],[AÇÕES]],'Dados Status Invest STOCKS'!A4956:AD5571,27)),0)</f>
        <v>-14.64</v>
      </c>
      <c r="O4970" s="66">
        <f>IFERROR(IF(Ações!$L4970="","",Ações!$K4970*Ações!$L4970),0)</f>
        <v>0</v>
      </c>
      <c r="P4970" s="67">
        <f t="shared" si="77"/>
        <v>0.06</v>
      </c>
      <c r="Q4970" s="67">
        <f>IFERROR(Ações!$O4970/Ações!$M4970,0)</f>
        <v>0</v>
      </c>
      <c r="R4970" s="67">
        <f>IFERROR(IF(Ações!$B4970="","",VLOOKUP(Table_1[[#This Row],[AÇÕES]],'Dados Status Invest STOCKS'!A4956:AD5571,18)/100),0)</f>
        <v>-6.1699999999999998E-2</v>
      </c>
      <c r="S4970" s="65">
        <f>IFERROR(IF(Ações!$B4970="","",VLOOKUP(Table_1[[#This Row],[AÇÕES]],'Dados Status Invest STOCKS'!A4956:AD5571,25)/100),0)</f>
        <v>0</v>
      </c>
      <c r="T4970" s="67">
        <f>(1-Ações!$Q4970)*Ações!$R4970</f>
        <v>-6.1699999999999998E-2</v>
      </c>
      <c r="U4970" s="68">
        <f>IF(Ações!$S4970=0,Ações!$T4970,IF(Ações!$T4970=0,Ações!$S4970,AVERAGE(Ações!$S4970,Ações!$T4970)))</f>
        <v>-6.1699999999999998E-2</v>
      </c>
    </row>
    <row r="4971" spans="2:21" ht="15" customHeight="1" x14ac:dyDescent="0.2">
      <c r="B4971" s="63" t="str">
        <f>IFERROR('Dados Status Invest STOCKS'!A4958,"-")</f>
        <v>WAB</v>
      </c>
      <c r="C4971" s="45">
        <f>IFERROR((Ações!$D4971-Ações!$K4971)/Ações!$D4971,0)</f>
        <v>-10.320754716981131</v>
      </c>
      <c r="D4971" s="46">
        <f>(Ações!$O4971)/0.06</f>
        <v>7.9950500000000009</v>
      </c>
      <c r="E4971" s="47">
        <f>IFERROR((Ações!$F4971-Ações!$K4971)/Ações!$F4971,0)</f>
        <v>-0.6566498525163651</v>
      </c>
      <c r="F4971" s="46">
        <f>IF(OR(Ações!$N4971&lt;0,Ações!$M4971&lt;0),"",(22.5*Ações!$M4971*Ações!$N4971)^0.5)</f>
        <v>54.634357322110048</v>
      </c>
      <c r="G4971" s="47">
        <f>IFERROR((Ações!$H4971-Ações!$K4971)/Ações!$H4971,0)</f>
        <v>-8.7728285411525935</v>
      </c>
      <c r="H4971" s="48">
        <f>IFERROR(Ações!$I4971/(Ações!$P4971-Table_1[[#This Row],[CAGR LUCRO 5A]]),0)</f>
        <v>9.2613924022988527</v>
      </c>
      <c r="I4971" s="48">
        <f>IF(Ações!$S4971&lt;0,"",Ações!$O4971*(1+Ações!$S4971))</f>
        <v>0.48344468340000007</v>
      </c>
      <c r="J4971" s="49">
        <f>IFERROR(IF(Ações!$B4971="","",(VLOOKUP(Table_1[[#This Row],[AÇÕES]],'Dados Status Invest STOCKS'!A4957:AD5572,4)/Table_1[[#This Row],[LPA]]))/100,0)</f>
        <v>0.15209016393442623</v>
      </c>
      <c r="K4971" s="64">
        <f>IFERROR(IF(Ações!$B4971="","",VLOOKUP(Table_1[[#This Row],[AÇÕES]],'Dados Status Invest STOCKS'!A4957:AD5572,2)),0)</f>
        <v>90.51</v>
      </c>
      <c r="L4971" s="65">
        <f>IFERROR(IF(Ações!$B4971="","",VLOOKUP(Table_1[[#This Row],[AÇÕES]],'Dados Status Invest STOCKS'!A4957:AD5572,3)/100),0)</f>
        <v>5.3E-3</v>
      </c>
      <c r="M4971" s="66">
        <f>IFERROR(IF(Ações!$B4971="","",VLOOKUP(Table_1[[#This Row],[AÇÕES]],'Dados Status Invest STOCKS'!A4957:AD5572,28)),0)</f>
        <v>2.44</v>
      </c>
      <c r="N4971" s="66">
        <f>IFERROR(IF(Ações!$B4971="","",VLOOKUP(Table_1[[#This Row],[AÇÕES]],'Dados Status Invest STOCKS'!A4957:AD5572,27)),0)</f>
        <v>54.37</v>
      </c>
      <c r="O4971" s="66">
        <f>IFERROR(IF(Ações!$L4971="","",Ações!$K4971*Ações!$L4971),0)</f>
        <v>0.47970300000000005</v>
      </c>
      <c r="P4971" s="67">
        <f t="shared" si="77"/>
        <v>0.06</v>
      </c>
      <c r="Q4971" s="67">
        <f>IFERROR(Ações!$O4971/Ações!$M4971,0)</f>
        <v>0.19659959016393444</v>
      </c>
      <c r="R4971" s="67">
        <f>IFERROR(IF(Ações!$B4971="","",VLOOKUP(Table_1[[#This Row],[AÇÕES]],'Dados Status Invest STOCKS'!A4957:AD5572,18)/100),0)</f>
        <v>4.4900000000000002E-2</v>
      </c>
      <c r="S4971" s="65">
        <f>IFERROR(IF(Ações!$B4971="","",VLOOKUP(Table_1[[#This Row],[AÇÕES]],'Dados Status Invest STOCKS'!A4957:AD5572,25)/100),0)</f>
        <v>7.8000000000000005E-3</v>
      </c>
      <c r="T4971" s="67">
        <f>(1-Ações!$Q4971)*Ações!$R4971</f>
        <v>3.6072678401639344E-2</v>
      </c>
      <c r="U4971" s="68">
        <f>IF(Ações!$S4971=0,Ações!$T4971,IF(Ações!$T4971=0,Ações!$S4971,AVERAGE(Ações!$S4971,Ações!$T4971)))</f>
        <v>2.1936339200819673E-2</v>
      </c>
    </row>
    <row r="4972" spans="2:21" ht="15" customHeight="1" x14ac:dyDescent="0.2">
      <c r="B4972" s="63" t="str">
        <f>IFERROR('Dados Status Invest STOCKS'!A4959,"-")</f>
        <v>WABC</v>
      </c>
      <c r="C4972" s="45">
        <f>IFERROR((Ações!$D4972-Ações!$K4972)/Ações!$D4972,0)</f>
        <v>-1.1582733812949642</v>
      </c>
      <c r="D4972" s="46">
        <f>(Ações!$O4972)/0.06</f>
        <v>27.545166666666667</v>
      </c>
      <c r="E4972" s="47">
        <f>IFERROR((Ações!$F4972-Ações!$K4972)/Ações!$F4972,0)</f>
        <v>-0.23536684812245245</v>
      </c>
      <c r="F4972" s="46">
        <f>IF(OR(Ações!$N4972&lt;0,Ações!$M4972&lt;0),"",(22.5*Ações!$M4972*Ações!$N4972)^0.5)</f>
        <v>48.123357114814837</v>
      </c>
      <c r="G4972" s="47">
        <f>IFERROR((Ações!$H4972-Ações!$K4972)/Ações!$H4972,0)</f>
        <v>1.1621542735758805</v>
      </c>
      <c r="H4972" s="48">
        <f>IFERROR(Ações!$I4972/(Ações!$P4972-Table_1[[#This Row],[CAGR LUCRO 5A]]),0)</f>
        <v>-366.62616833333232</v>
      </c>
      <c r="I4972" s="48">
        <f>IF(Ações!$S4972&lt;0,"",Ações!$O4972*(1+Ações!$S4972))</f>
        <v>1.7598056079999997</v>
      </c>
      <c r="J4972" s="49">
        <f>IFERROR(IF(Ações!$B4972="","",(VLOOKUP(Table_1[[#This Row],[AÇÕES]],'Dados Status Invest STOCKS'!A4958:AD5573,4)/Table_1[[#This Row],[LPA]]))/100,0)</f>
        <v>5.4606060606060609E-2</v>
      </c>
      <c r="K4972" s="64">
        <f>IFERROR(IF(Ações!$B4972="","",VLOOKUP(Table_1[[#This Row],[AÇÕES]],'Dados Status Invest STOCKS'!A4958:AD5573,2)),0)</f>
        <v>59.45</v>
      </c>
      <c r="L4972" s="65">
        <f>IFERROR(IF(Ações!$B4972="","",VLOOKUP(Table_1[[#This Row],[AÇÕES]],'Dados Status Invest STOCKS'!A4958:AD5573,3)/100),0)</f>
        <v>2.7799999999999998E-2</v>
      </c>
      <c r="M4972" s="66">
        <f>IFERROR(IF(Ações!$B4972="","",VLOOKUP(Table_1[[#This Row],[AÇÕES]],'Dados Status Invest STOCKS'!A4958:AD5573,28)),0)</f>
        <v>3.3</v>
      </c>
      <c r="N4972" s="66">
        <f>IFERROR(IF(Ações!$B4972="","",VLOOKUP(Table_1[[#This Row],[AÇÕES]],'Dados Status Invest STOCKS'!A4958:AD5573,27)),0)</f>
        <v>31.19</v>
      </c>
      <c r="O4972" s="66">
        <f>IFERROR(IF(Ações!$L4972="","",Ações!$K4972*Ações!$L4972),0)</f>
        <v>1.6527099999999999</v>
      </c>
      <c r="P4972" s="67">
        <f t="shared" si="77"/>
        <v>0.06</v>
      </c>
      <c r="Q4972" s="67">
        <f>IFERROR(Ações!$O4972/Ações!$M4972,0)</f>
        <v>0.50082121212121211</v>
      </c>
      <c r="R4972" s="67">
        <f>IFERROR(IF(Ações!$B4972="","",VLOOKUP(Table_1[[#This Row],[AÇÕES]],'Dados Status Invest STOCKS'!A4958:AD5573,18)/100),0)</f>
        <v>0.10580000000000001</v>
      </c>
      <c r="S4972" s="65">
        <f>IFERROR(IF(Ações!$B4972="","",VLOOKUP(Table_1[[#This Row],[AÇÕES]],'Dados Status Invest STOCKS'!A4958:AD5573,25)/100),0)</f>
        <v>6.480000000000001E-2</v>
      </c>
      <c r="T4972" s="67">
        <f>(1-Ações!$Q4972)*Ações!$R4972</f>
        <v>5.281311575757576E-2</v>
      </c>
      <c r="U4972" s="68">
        <f>IF(Ações!$S4972=0,Ações!$T4972,IF(Ações!$T4972=0,Ações!$S4972,AVERAGE(Ações!$S4972,Ações!$T4972)))</f>
        <v>5.8806557878787885E-2</v>
      </c>
    </row>
    <row r="4973" spans="2:21" ht="15" customHeight="1" x14ac:dyDescent="0.2">
      <c r="B4973" s="63" t="str">
        <f>IFERROR('Dados Status Invest STOCKS'!A4960,"-")</f>
        <v>WAFD</v>
      </c>
      <c r="C4973" s="45">
        <f>IFERROR((Ações!$D4973-Ações!$K4973)/Ações!$D4973,0)</f>
        <v>-1.3166023166023169</v>
      </c>
      <c r="D4973" s="46">
        <f>(Ações!$O4973)/0.06</f>
        <v>15.332800000000001</v>
      </c>
      <c r="E4973" s="47">
        <f>IFERROR((Ações!$F4973-Ações!$K4973)/Ações!$F4973,0)</f>
        <v>0.19561245071358407</v>
      </c>
      <c r="F4973" s="46">
        <f>IF(OR(Ações!$N4973&lt;0,Ações!$M4973&lt;0),"",(22.5*Ações!$M4973*Ações!$N4973)^0.5)</f>
        <v>44.157819239631841</v>
      </c>
      <c r="G4973" s="47">
        <f>IFERROR((Ações!$H4973-Ações!$K4973)/Ações!$H4973,0)</f>
        <v>-0.40427594475306644</v>
      </c>
      <c r="H4973" s="48">
        <f>IFERROR(Ações!$I4973/(Ações!$P4973-Table_1[[#This Row],[CAGR LUCRO 5A]]),0)</f>
        <v>25.294173935483872</v>
      </c>
      <c r="I4973" s="48">
        <f>IF(Ações!$S4973&lt;0,"",Ações!$O4973*(1+Ações!$S4973))</f>
        <v>0.94094327039999992</v>
      </c>
      <c r="J4973" s="49">
        <f>IFERROR(IF(Ações!$B4973="","",(VLOOKUP(Table_1[[#This Row],[AÇÕES]],'Dados Status Invest STOCKS'!A4959:AD5574,4)/Table_1[[#This Row],[LPA]]))/100,0)</f>
        <v>5.022556390977443E-2</v>
      </c>
      <c r="K4973" s="64">
        <f>IFERROR(IF(Ações!$B4973="","",VLOOKUP(Table_1[[#This Row],[AÇÕES]],'Dados Status Invest STOCKS'!A4959:AD5574,2)),0)</f>
        <v>35.520000000000003</v>
      </c>
      <c r="L4973" s="65">
        <f>IFERROR(IF(Ações!$B4973="","",VLOOKUP(Table_1[[#This Row],[AÇÕES]],'Dados Status Invest STOCKS'!A4959:AD5574,3)/100),0)</f>
        <v>2.5899999999999999E-2</v>
      </c>
      <c r="M4973" s="66">
        <f>IFERROR(IF(Ações!$B4973="","",VLOOKUP(Table_1[[#This Row],[AÇÕES]],'Dados Status Invest STOCKS'!A4959:AD5574,28)),0)</f>
        <v>2.66</v>
      </c>
      <c r="N4973" s="66">
        <f>IFERROR(IF(Ações!$B4973="","",VLOOKUP(Table_1[[#This Row],[AÇÕES]],'Dados Status Invest STOCKS'!A4959:AD5574,27)),0)</f>
        <v>32.58</v>
      </c>
      <c r="O4973" s="66">
        <f>IFERROR(IF(Ações!$L4973="","",Ações!$K4973*Ações!$L4973),0)</f>
        <v>0.91996800000000001</v>
      </c>
      <c r="P4973" s="67">
        <f t="shared" si="77"/>
        <v>0.06</v>
      </c>
      <c r="Q4973" s="67">
        <f>IFERROR(Ações!$O4973/Ações!$M4973,0)</f>
        <v>0.34585263157894736</v>
      </c>
      <c r="R4973" s="67">
        <f>IFERROR(IF(Ações!$B4973="","",VLOOKUP(Table_1[[#This Row],[AÇÕES]],'Dados Status Invest STOCKS'!A4959:AD5574,18)/100),0)</f>
        <v>8.1600000000000006E-2</v>
      </c>
      <c r="S4973" s="65">
        <f>IFERROR(IF(Ações!$B4973="","",VLOOKUP(Table_1[[#This Row],[AÇÕES]],'Dados Status Invest STOCKS'!A4959:AD5574,25)/100),0)</f>
        <v>2.2799999999999997E-2</v>
      </c>
      <c r="T4973" s="67">
        <f>(1-Ações!$Q4973)*Ações!$R4973</f>
        <v>5.3378425263157898E-2</v>
      </c>
      <c r="U4973" s="68">
        <f>IF(Ações!$S4973=0,Ações!$T4973,IF(Ações!$T4973=0,Ações!$S4973,AVERAGE(Ações!$S4973,Ações!$T4973)))</f>
        <v>3.8089212631578946E-2</v>
      </c>
    </row>
    <row r="4974" spans="2:21" ht="15" customHeight="1" x14ac:dyDescent="0.2">
      <c r="B4974" s="63" t="str">
        <f>IFERROR('Dados Status Invest STOCKS'!A4961,"-")</f>
        <v>WAFU</v>
      </c>
      <c r="C4974" s="45">
        <f>IFERROR((Ações!$D4974-Ações!$K4974)/Ações!$D4974,0)</f>
        <v>0</v>
      </c>
      <c r="D4974" s="46">
        <f>(Ações!$O4974)/0.06</f>
        <v>0</v>
      </c>
      <c r="E4974" s="47">
        <f>IFERROR((Ações!$F4974-Ações!$K4974)/Ações!$F4974,0)</f>
        <v>0.46830154555769793</v>
      </c>
      <c r="F4974" s="46">
        <f>IF(OR(Ações!$N4974&lt;0,Ações!$M4974&lt;0),"",(22.5*Ações!$M4974*Ações!$N4974)^0.5)</f>
        <v>5.2285275173800132</v>
      </c>
      <c r="G4974" s="47">
        <f>IFERROR((Ações!$H4974-Ações!$K4974)/Ações!$H4974,0)</f>
        <v>0</v>
      </c>
      <c r="H4974" s="48">
        <f>IFERROR(Ações!$I4974/(Ações!$P4974-Table_1[[#This Row],[CAGR LUCRO 5A]]),0)</f>
        <v>0</v>
      </c>
      <c r="I4974" s="48">
        <f>IF(Ações!$S4974&lt;0,"",Ações!$O4974*(1+Ações!$S4974))</f>
        <v>0</v>
      </c>
      <c r="J4974" s="49">
        <f>IFERROR(IF(Ações!$B4974="","",(VLOOKUP(Table_1[[#This Row],[AÇÕES]],'Dados Status Invest STOCKS'!A4960:AD5575,4)/Table_1[[#This Row],[LPA]]))/100,0)</f>
        <v>0.11019999999999999</v>
      </c>
      <c r="K4974" s="64">
        <f>IFERROR(IF(Ações!$B4974="","",VLOOKUP(Table_1[[#This Row],[AÇÕES]],'Dados Status Invest STOCKS'!A4960:AD5575,2)),0)</f>
        <v>2.78</v>
      </c>
      <c r="L4974" s="65">
        <f>IFERROR(IF(Ações!$B4974="","",VLOOKUP(Table_1[[#This Row],[AÇÕES]],'Dados Status Invest STOCKS'!A4960:AD5575,3)/100),0)</f>
        <v>0</v>
      </c>
      <c r="M4974" s="66">
        <f>IFERROR(IF(Ações!$B4974="","",VLOOKUP(Table_1[[#This Row],[AÇÕES]],'Dados Status Invest STOCKS'!A4960:AD5575,28)),0)</f>
        <v>0.5</v>
      </c>
      <c r="N4974" s="66">
        <f>IFERROR(IF(Ações!$B4974="","",VLOOKUP(Table_1[[#This Row],[AÇÕES]],'Dados Status Invest STOCKS'!A4960:AD5575,27)),0)</f>
        <v>2.4300000000000002</v>
      </c>
      <c r="O4974" s="66">
        <f>IFERROR(IF(Ações!$L4974="","",Ações!$K4974*Ações!$L4974),0)</f>
        <v>0</v>
      </c>
      <c r="P4974" s="67">
        <f t="shared" si="77"/>
        <v>0.06</v>
      </c>
      <c r="Q4974" s="67">
        <f>IFERROR(Ações!$O4974/Ações!$M4974,0)</f>
        <v>0</v>
      </c>
      <c r="R4974" s="67">
        <f>IFERROR(IF(Ações!$B4974="","",VLOOKUP(Table_1[[#This Row],[AÇÕES]],'Dados Status Invest STOCKS'!A4960:AD5575,18)/100),0)</f>
        <v>0.2072</v>
      </c>
      <c r="S4974" s="65">
        <f>IFERROR(IF(Ações!$B4974="","",VLOOKUP(Table_1[[#This Row],[AÇÕES]],'Dados Status Invest STOCKS'!A4960:AD5575,25)/100),0)</f>
        <v>0</v>
      </c>
      <c r="T4974" s="67">
        <f>(1-Ações!$Q4974)*Ações!$R4974</f>
        <v>0.2072</v>
      </c>
      <c r="U4974" s="68">
        <f>IF(Ações!$S4974=0,Ações!$T4974,IF(Ações!$T4974=0,Ações!$S4974,AVERAGE(Ações!$S4974,Ações!$T4974)))</f>
        <v>0.2072</v>
      </c>
    </row>
    <row r="4975" spans="2:21" ht="15" customHeight="1" x14ac:dyDescent="0.2">
      <c r="B4975" s="63" t="str">
        <f>IFERROR('Dados Status Invest STOCKS'!A4962,"-")</f>
        <v>WAL</v>
      </c>
      <c r="C4975" s="45">
        <f>IFERROR((Ações!$D4975-Ações!$K4975)/Ações!$D4975,0)</f>
        <v>-4.5555555555555554</v>
      </c>
      <c r="D4975" s="46">
        <f>(Ações!$O4975)/0.06</f>
        <v>19.976400000000002</v>
      </c>
      <c r="E4975" s="47">
        <f>IFERROR((Ações!$F4975-Ações!$K4975)/Ações!$F4975,0)</f>
        <v>-0.24670575612383389</v>
      </c>
      <c r="F4975" s="46">
        <f>IF(OR(Ações!$N4975&lt;0,Ações!$M4975&lt;0),"",(22.5*Ações!$M4975*Ações!$N4975)^0.5)</f>
        <v>89.018599180171336</v>
      </c>
      <c r="G4975" s="47">
        <f>IFERROR((Ações!$H4975-Ações!$K4975)/Ações!$H4975,0)</f>
        <v>12.632312011756046</v>
      </c>
      <c r="H4975" s="48">
        <f>IFERROR(Ações!$I4975/(Ações!$P4975-Table_1[[#This Row],[CAGR LUCRO 5A]]),0)</f>
        <v>-9.5406656808929728</v>
      </c>
      <c r="I4975" s="48">
        <f>IF(Ações!$S4975&lt;0,"",Ações!$O4975*(1+Ações!$S4975))</f>
        <v>1.4530433832</v>
      </c>
      <c r="J4975" s="49">
        <f>IFERROR(IF(Ações!$B4975="","",(VLOOKUP(Table_1[[#This Row],[AÇÕES]],'Dados Status Invest STOCKS'!A4961:AD5576,4)/Table_1[[#This Row],[LPA]]))/100,0)</f>
        <v>1.6801968019680195E-2</v>
      </c>
      <c r="K4975" s="64">
        <f>IFERROR(IF(Ações!$B4975="","",VLOOKUP(Table_1[[#This Row],[AÇÕES]],'Dados Status Invest STOCKS'!A4961:AD5576,2)),0)</f>
        <v>110.98</v>
      </c>
      <c r="L4975" s="65">
        <f>IFERROR(IF(Ações!$B4975="","",VLOOKUP(Table_1[[#This Row],[AÇÕES]],'Dados Status Invest STOCKS'!A4961:AD5576,3)/100),0)</f>
        <v>1.0800000000000001E-2</v>
      </c>
      <c r="M4975" s="66">
        <f>IFERROR(IF(Ações!$B4975="","",VLOOKUP(Table_1[[#This Row],[AÇÕES]],'Dados Status Invest STOCKS'!A4961:AD5576,28)),0)</f>
        <v>8.1300000000000008</v>
      </c>
      <c r="N4975" s="66">
        <f>IFERROR(IF(Ações!$B4975="","",VLOOKUP(Table_1[[#This Row],[AÇÕES]],'Dados Status Invest STOCKS'!A4961:AD5576,27)),0)</f>
        <v>43.32</v>
      </c>
      <c r="O4975" s="66">
        <f>IFERROR(IF(Ações!$L4975="","",Ações!$K4975*Ações!$L4975),0)</f>
        <v>1.1985840000000001</v>
      </c>
      <c r="P4975" s="67">
        <f t="shared" si="77"/>
        <v>0.06</v>
      </c>
      <c r="Q4975" s="67">
        <f>IFERROR(Ações!$O4975/Ações!$M4975,0)</f>
        <v>0.14742730627306272</v>
      </c>
      <c r="R4975" s="67">
        <f>IFERROR(IF(Ações!$B4975="","",VLOOKUP(Table_1[[#This Row],[AÇÕES]],'Dados Status Invest STOCKS'!A4961:AD5576,18)/100),0)</f>
        <v>0.18760000000000002</v>
      </c>
      <c r="S4975" s="65">
        <f>IFERROR(IF(Ações!$B4975="","",VLOOKUP(Table_1[[#This Row],[AÇÕES]],'Dados Status Invest STOCKS'!A4961:AD5576,25)/100),0)</f>
        <v>0.21230000000000002</v>
      </c>
      <c r="T4975" s="67">
        <f>(1-Ações!$Q4975)*Ações!$R4975</f>
        <v>0.15994263734317346</v>
      </c>
      <c r="U4975" s="68">
        <f>IF(Ações!$S4975=0,Ações!$T4975,IF(Ações!$T4975=0,Ações!$S4975,AVERAGE(Ações!$S4975,Ações!$T4975)))</f>
        <v>0.18612131867158674</v>
      </c>
    </row>
    <row r="4976" spans="2:21" ht="15" customHeight="1" x14ac:dyDescent="0.2">
      <c r="B4976" s="63" t="str">
        <f>IFERROR('Dados Status Invest STOCKS'!A4963,"-")</f>
        <v>WALA</v>
      </c>
      <c r="C4976" s="45">
        <f>IFERROR((Ações!$D4976-Ações!$K4976)/Ações!$D4976,0)</f>
        <v>0</v>
      </c>
      <c r="D4976" s="46">
        <f>(Ações!$O4976)/0.06</f>
        <v>0</v>
      </c>
      <c r="E4976" s="47">
        <f>IFERROR((Ações!$F4976-Ações!$K4976)/Ações!$F4976,0)</f>
        <v>0.71500337869110042</v>
      </c>
      <c r="F4976" s="46">
        <f>IF(OR(Ações!$N4976&lt;0,Ações!$M4976&lt;0),"",(22.5*Ações!$M4976*Ações!$N4976)^0.5)</f>
        <v>89.018599180171336</v>
      </c>
      <c r="G4976" s="47">
        <f>IFERROR((Ações!$H4976-Ações!$K4976)/Ações!$H4976,0)</f>
        <v>0</v>
      </c>
      <c r="H4976" s="48">
        <f>IFERROR(Ações!$I4976/(Ações!$P4976-Table_1[[#This Row],[CAGR LUCRO 5A]]),0)</f>
        <v>0</v>
      </c>
      <c r="I4976" s="48">
        <f>IF(Ações!$S4976&lt;0,"",Ações!$O4976*(1+Ações!$S4976))</f>
        <v>0</v>
      </c>
      <c r="J4976" s="49">
        <f>IFERROR(IF(Ações!$B4976="","",(VLOOKUP(Table_1[[#This Row],[AÇÕES]],'Dados Status Invest STOCKS'!A4962:AD5577,4)/Table_1[[#This Row],[LPA]]))/100,0)</f>
        <v>3.8376383763837636E-3</v>
      </c>
      <c r="K4976" s="64">
        <f>IFERROR(IF(Ações!$B4976="","",VLOOKUP(Table_1[[#This Row],[AÇÕES]],'Dados Status Invest STOCKS'!A4962:AD5577,2)),0)</f>
        <v>25.37</v>
      </c>
      <c r="L4976" s="65">
        <f>IFERROR(IF(Ações!$B4976="","",VLOOKUP(Table_1[[#This Row],[AÇÕES]],'Dados Status Invest STOCKS'!A4962:AD5577,3)/100),0)</f>
        <v>0</v>
      </c>
      <c r="M4976" s="66">
        <f>IFERROR(IF(Ações!$B4976="","",VLOOKUP(Table_1[[#This Row],[AÇÕES]],'Dados Status Invest STOCKS'!A4962:AD5577,28)),0)</f>
        <v>8.1300000000000008</v>
      </c>
      <c r="N4976" s="66">
        <f>IFERROR(IF(Ações!$B4976="","",VLOOKUP(Table_1[[#This Row],[AÇÕES]],'Dados Status Invest STOCKS'!A4962:AD5577,27)),0)</f>
        <v>43.32</v>
      </c>
      <c r="O4976" s="66">
        <f>IFERROR(IF(Ações!$L4976="","",Ações!$K4976*Ações!$L4976),0)</f>
        <v>0</v>
      </c>
      <c r="P4976" s="67">
        <f t="shared" si="77"/>
        <v>0.06</v>
      </c>
      <c r="Q4976" s="67">
        <f>IFERROR(Ações!$O4976/Ações!$M4976,0)</f>
        <v>0</v>
      </c>
      <c r="R4976" s="67">
        <f>IFERROR(IF(Ações!$B4976="","",VLOOKUP(Table_1[[#This Row],[AÇÕES]],'Dados Status Invest STOCKS'!A4962:AD5577,18)/100),0)</f>
        <v>0.18760000000000002</v>
      </c>
      <c r="S4976" s="65">
        <f>IFERROR(IF(Ações!$B4976="","",VLOOKUP(Table_1[[#This Row],[AÇÕES]],'Dados Status Invest STOCKS'!A4962:AD5577,25)/100),0)</f>
        <v>0.21230000000000002</v>
      </c>
      <c r="T4976" s="67">
        <f>(1-Ações!$Q4976)*Ações!$R4976</f>
        <v>0.18760000000000002</v>
      </c>
      <c r="U4976" s="68">
        <f>IF(Ações!$S4976=0,Ações!$T4976,IF(Ações!$T4976=0,Ações!$S4976,AVERAGE(Ações!$S4976,Ações!$T4976)))</f>
        <v>0.19995000000000002</v>
      </c>
    </row>
    <row r="4977" spans="2:21" ht="15" customHeight="1" x14ac:dyDescent="0.2">
      <c r="B4977" s="63" t="str">
        <f>IFERROR('Dados Status Invest STOCKS'!A4964,"-")</f>
        <v>WASH</v>
      </c>
      <c r="C4977" s="45">
        <f>IFERROR((Ações!$D4977-Ações!$K4977)/Ações!$D4977,0)</f>
        <v>-0.69491525423728795</v>
      </c>
      <c r="D4977" s="46">
        <f>(Ações!$O4977)/0.06</f>
        <v>34.957500000000003</v>
      </c>
      <c r="E4977" s="47">
        <f>IFERROR((Ações!$F4977-Ações!$K4977)/Ações!$F4977,0)</f>
        <v>-6.0325315781039827E-2</v>
      </c>
      <c r="F4977" s="46">
        <f>IF(OR(Ações!$N4977&lt;0,Ações!$M4977&lt;0),"",(22.5*Ações!$M4977*Ações!$N4977)^0.5)</f>
        <v>55.879077032463584</v>
      </c>
      <c r="G4977" s="47">
        <f>IFERROR((Ações!$H4977-Ações!$K4977)/Ações!$H4977,0)</f>
        <v>2.0296958109098453</v>
      </c>
      <c r="H4977" s="48">
        <f>IFERROR(Ações!$I4977/(Ações!$P4977-Table_1[[#This Row],[CAGR LUCRO 5A]]),0)</f>
        <v>-57.541265461346647</v>
      </c>
      <c r="I4977" s="48">
        <f>IF(Ações!$S4977&lt;0,"",Ações!$O4977*(1+Ações!$S4977))</f>
        <v>2.3074047450000004</v>
      </c>
      <c r="J4977" s="49">
        <f>IFERROR(IF(Ações!$B4977="","",(VLOOKUP(Table_1[[#This Row],[AÇÕES]],'Dados Status Invest STOCKS'!A4963:AD5578,4)/Table_1[[#This Row],[LPA]]))/100,0)</f>
        <v>3.1593533487297917E-2</v>
      </c>
      <c r="K4977" s="64">
        <f>IFERROR(IF(Ações!$B4977="","",VLOOKUP(Table_1[[#This Row],[AÇÕES]],'Dados Status Invest STOCKS'!A4963:AD5578,2)),0)</f>
        <v>59.25</v>
      </c>
      <c r="L4977" s="65">
        <f>IFERROR(IF(Ações!$B4977="","",VLOOKUP(Table_1[[#This Row],[AÇÕES]],'Dados Status Invest STOCKS'!A4963:AD5578,3)/100),0)</f>
        <v>3.5400000000000001E-2</v>
      </c>
      <c r="M4977" s="66">
        <f>IFERROR(IF(Ações!$B4977="","",VLOOKUP(Table_1[[#This Row],[AÇÕES]],'Dados Status Invest STOCKS'!A4963:AD5578,28)),0)</f>
        <v>4.33</v>
      </c>
      <c r="N4977" s="66">
        <f>IFERROR(IF(Ações!$B4977="","",VLOOKUP(Table_1[[#This Row],[AÇÕES]],'Dados Status Invest STOCKS'!A4963:AD5578,27)),0)</f>
        <v>32.049999999999997</v>
      </c>
      <c r="O4977" s="66">
        <f>IFERROR(IF(Ações!$L4977="","",Ações!$K4977*Ações!$L4977),0)</f>
        <v>2.0974500000000003</v>
      </c>
      <c r="P4977" s="67">
        <f t="shared" si="77"/>
        <v>0.06</v>
      </c>
      <c r="Q4977" s="67">
        <f>IFERROR(Ações!$O4977/Ações!$M4977,0)</f>
        <v>0.48439953810623559</v>
      </c>
      <c r="R4977" s="67">
        <f>IFERROR(IF(Ações!$B4977="","",VLOOKUP(Table_1[[#This Row],[AÇÕES]],'Dados Status Invest STOCKS'!A4963:AD5578,18)/100),0)</f>
        <v>0.1351</v>
      </c>
      <c r="S4977" s="65">
        <f>IFERROR(IF(Ações!$B4977="","",VLOOKUP(Table_1[[#This Row],[AÇÕES]],'Dados Status Invest STOCKS'!A4963:AD5578,25)/100),0)</f>
        <v>0.10009999999999999</v>
      </c>
      <c r="T4977" s="67">
        <f>(1-Ações!$Q4977)*Ações!$R4977</f>
        <v>6.9657622401847571E-2</v>
      </c>
      <c r="U4977" s="68">
        <f>IF(Ações!$S4977=0,Ações!$T4977,IF(Ações!$T4977=0,Ações!$S4977,AVERAGE(Ações!$S4977,Ações!$T4977)))</f>
        <v>8.4878811200923776E-2</v>
      </c>
    </row>
    <row r="4978" spans="2:21" ht="15" customHeight="1" x14ac:dyDescent="0.2">
      <c r="B4978" s="63" t="str">
        <f>IFERROR('Dados Status Invest STOCKS'!A4965,"-")</f>
        <v>WAT</v>
      </c>
      <c r="C4978" s="45">
        <f>IFERROR((Ações!$D4978-Ações!$K4978)/Ações!$D4978,0)</f>
        <v>0</v>
      </c>
      <c r="D4978" s="46">
        <f>(Ações!$O4978)/0.06</f>
        <v>0</v>
      </c>
      <c r="E4978" s="47">
        <f>IFERROR((Ações!$F4978-Ações!$K4978)/Ações!$F4978,0)</f>
        <v>-8.8652913760966179</v>
      </c>
      <c r="F4978" s="46">
        <f>IF(OR(Ações!$N4978&lt;0,Ações!$M4978&lt;0),"",(22.5*Ações!$M4978*Ações!$N4978)^0.5)</f>
        <v>32.728886323857708</v>
      </c>
      <c r="G4978" s="47">
        <f>IFERROR((Ações!$H4978-Ações!$K4978)/Ações!$H4978,0)</f>
        <v>0</v>
      </c>
      <c r="H4978" s="48">
        <f>IFERROR(Ações!$I4978/(Ações!$P4978-Table_1[[#This Row],[CAGR LUCRO 5A]]),0)</f>
        <v>0</v>
      </c>
      <c r="I4978" s="48">
        <f>IF(Ações!$S4978&lt;0,"",Ações!$O4978*(1+Ações!$S4978))</f>
        <v>0</v>
      </c>
      <c r="J4978" s="49">
        <f>IFERROR(IF(Ações!$B4978="","",(VLOOKUP(Table_1[[#This Row],[AÇÕES]],'Dados Status Invest STOCKS'!A4964:AD5579,4)/Table_1[[#This Row],[LPA]]))/100,0)</f>
        <v>2.7578558225508316E-2</v>
      </c>
      <c r="K4978" s="64">
        <f>IFERROR(IF(Ações!$B4978="","",VLOOKUP(Table_1[[#This Row],[AÇÕES]],'Dados Status Invest STOCKS'!A4964:AD5579,2)),0)</f>
        <v>322.88</v>
      </c>
      <c r="L4978" s="65">
        <f>IFERROR(IF(Ações!$B4978="","",VLOOKUP(Table_1[[#This Row],[AÇÕES]],'Dados Status Invest STOCKS'!A4964:AD5579,3)/100),0)</f>
        <v>0</v>
      </c>
      <c r="M4978" s="66">
        <f>IFERROR(IF(Ações!$B4978="","",VLOOKUP(Table_1[[#This Row],[AÇÕES]],'Dados Status Invest STOCKS'!A4964:AD5579,28)),0)</f>
        <v>10.82</v>
      </c>
      <c r="N4978" s="66">
        <f>IFERROR(IF(Ações!$B4978="","",VLOOKUP(Table_1[[#This Row],[AÇÕES]],'Dados Status Invest STOCKS'!A4964:AD5579,27)),0)</f>
        <v>4.4000000000000004</v>
      </c>
      <c r="O4978" s="66">
        <f>IFERROR(IF(Ações!$L4978="","",Ações!$K4978*Ações!$L4978),0)</f>
        <v>0</v>
      </c>
      <c r="P4978" s="67">
        <f t="shared" si="77"/>
        <v>0.06</v>
      </c>
      <c r="Q4978" s="67">
        <f>IFERROR(Ações!$O4978/Ações!$M4978,0)</f>
        <v>0</v>
      </c>
      <c r="R4978" s="67">
        <f>IFERROR(IF(Ações!$B4978="","",VLOOKUP(Table_1[[#This Row],[AÇÕES]],'Dados Status Invest STOCKS'!A4964:AD5579,18)/100),0)</f>
        <v>2.4619999999999997</v>
      </c>
      <c r="S4978" s="65">
        <f>IFERROR(IF(Ações!$B4978="","",VLOOKUP(Table_1[[#This Row],[AÇÕES]],'Dados Status Invest STOCKS'!A4964:AD5579,25)/100),0)</f>
        <v>2.1499999999999998E-2</v>
      </c>
      <c r="T4978" s="67">
        <f>(1-Ações!$Q4978)*Ações!$R4978</f>
        <v>2.4619999999999997</v>
      </c>
      <c r="U4978" s="68">
        <f>IF(Ações!$S4978=0,Ações!$T4978,IF(Ações!$T4978=0,Ações!$S4978,AVERAGE(Ações!$S4978,Ações!$T4978)))</f>
        <v>1.2417499999999999</v>
      </c>
    </row>
    <row r="4979" spans="2:21" ht="15" customHeight="1" x14ac:dyDescent="0.2">
      <c r="B4979" s="63" t="str">
        <f>IFERROR('Dados Status Invest STOCKS'!A4966,"-")</f>
        <v>WATT</v>
      </c>
      <c r="C4979" s="45">
        <f>IFERROR((Ações!$D4979-Ações!$K4979)/Ações!$D4979,0)</f>
        <v>0</v>
      </c>
      <c r="D4979" s="46">
        <f>(Ações!$O4979)/0.06</f>
        <v>0</v>
      </c>
      <c r="E4979" s="47">
        <f>IFERROR((Ações!$F4979-Ações!$K4979)/Ações!$F4979,0)</f>
        <v>0</v>
      </c>
      <c r="F4979" s="46" t="str">
        <f>IF(OR(Ações!$N4979&lt;0,Ações!$M4979&lt;0),"",(22.5*Ações!$M4979*Ações!$N4979)^0.5)</f>
        <v/>
      </c>
      <c r="G4979" s="47">
        <f>IFERROR((Ações!$H4979-Ações!$K4979)/Ações!$H4979,0)</f>
        <v>0</v>
      </c>
      <c r="H4979" s="48">
        <f>IFERROR(Ações!$I4979/(Ações!$P4979-Table_1[[#This Row],[CAGR LUCRO 5A]]),0)</f>
        <v>0</v>
      </c>
      <c r="I4979" s="48">
        <f>IF(Ações!$S4979&lt;0,"",Ações!$O4979*(1+Ações!$S4979))</f>
        <v>0</v>
      </c>
      <c r="J4979" s="49">
        <f>IFERROR(IF(Ações!$B4979="","",(VLOOKUP(Table_1[[#This Row],[AÇÕES]],'Dados Status Invest STOCKS'!A4965:AD5580,4)/Table_1[[#This Row],[LPA]]))/100,0)</f>
        <v>3.865384615384615E-2</v>
      </c>
      <c r="K4979" s="64">
        <f>IFERROR(IF(Ações!$B4979="","",VLOOKUP(Table_1[[#This Row],[AÇÕES]],'Dados Status Invest STOCKS'!A4965:AD5580,2)),0)</f>
        <v>1.05</v>
      </c>
      <c r="L4979" s="65">
        <f>IFERROR(IF(Ações!$B4979="","",VLOOKUP(Table_1[[#This Row],[AÇÕES]],'Dados Status Invest STOCKS'!A4965:AD5580,3)/100),0)</f>
        <v>0</v>
      </c>
      <c r="M4979" s="66">
        <f>IFERROR(IF(Ações!$B4979="","",VLOOKUP(Table_1[[#This Row],[AÇÕES]],'Dados Status Invest STOCKS'!A4965:AD5580,28)),0)</f>
        <v>-0.52</v>
      </c>
      <c r="N4979" s="66">
        <f>IFERROR(IF(Ações!$B4979="","",VLOOKUP(Table_1[[#This Row],[AÇÕES]],'Dados Status Invest STOCKS'!A4965:AD5580,27)),0)</f>
        <v>0.34</v>
      </c>
      <c r="O4979" s="66">
        <f>IFERROR(IF(Ações!$L4979="","",Ações!$K4979*Ações!$L4979),0)</f>
        <v>0</v>
      </c>
      <c r="P4979" s="67">
        <f t="shared" si="77"/>
        <v>0.06</v>
      </c>
      <c r="Q4979" s="67">
        <f>IFERROR(Ações!$O4979/Ações!$M4979,0)</f>
        <v>0</v>
      </c>
      <c r="R4979" s="67">
        <f>IFERROR(IF(Ações!$B4979="","",VLOOKUP(Table_1[[#This Row],[AÇÕES]],'Dados Status Invest STOCKS'!A4965:AD5580,18)/100),0)</f>
        <v>-1.5185</v>
      </c>
      <c r="S4979" s="65">
        <f>IFERROR(IF(Ações!$B4979="","",VLOOKUP(Table_1[[#This Row],[AÇÕES]],'Dados Status Invest STOCKS'!A4965:AD5580,25)/100),0)</f>
        <v>0</v>
      </c>
      <c r="T4979" s="67">
        <f>(1-Ações!$Q4979)*Ações!$R4979</f>
        <v>-1.5185</v>
      </c>
      <c r="U4979" s="68">
        <f>IF(Ações!$S4979=0,Ações!$T4979,IF(Ações!$T4979=0,Ações!$S4979,AVERAGE(Ações!$S4979,Ações!$T4979)))</f>
        <v>-1.5185</v>
      </c>
    </row>
    <row r="4980" spans="2:21" ht="15" customHeight="1" x14ac:dyDescent="0.2">
      <c r="B4980" s="63" t="str">
        <f>IFERROR('Dados Status Invest STOCKS'!A4967,"-")</f>
        <v>WB</v>
      </c>
      <c r="C4980" s="45">
        <f>IFERROR((Ações!$D4980-Ações!$K4980)/Ações!$D4980,0)</f>
        <v>0</v>
      </c>
      <c r="D4980" s="46">
        <f>(Ações!$O4980)/0.06</f>
        <v>0</v>
      </c>
      <c r="E4980" s="47">
        <f>IFERROR((Ações!$F4980-Ações!$K4980)/Ações!$F4980,0)</f>
        <v>-1.0735026033897952</v>
      </c>
      <c r="F4980" s="46">
        <f>IF(OR(Ações!$N4980&lt;0,Ações!$M4980&lt;0),"",(22.5*Ações!$M4980*Ações!$N4980)^0.5)</f>
        <v>15.924744895915916</v>
      </c>
      <c r="G4980" s="47">
        <f>IFERROR((Ações!$H4980-Ações!$K4980)/Ações!$H4980,0)</f>
        <v>0</v>
      </c>
      <c r="H4980" s="48">
        <f>IFERROR(Ações!$I4980/(Ações!$P4980-Table_1[[#This Row],[CAGR LUCRO 5A]]),0)</f>
        <v>0</v>
      </c>
      <c r="I4980" s="48">
        <f>IF(Ações!$S4980&lt;0,"",Ações!$O4980*(1+Ações!$S4980))</f>
        <v>0</v>
      </c>
      <c r="J4980" s="49">
        <f>IFERROR(IF(Ações!$B4980="","",(VLOOKUP(Table_1[[#This Row],[AÇÕES]],'Dados Status Invest STOCKS'!A4966:AD5581,4)/Table_1[[#This Row],[LPA]]))/100,0)</f>
        <v>0.45952941176470596</v>
      </c>
      <c r="K4980" s="64">
        <f>IFERROR(IF(Ações!$B4980="","",VLOOKUP(Table_1[[#This Row],[AÇÕES]],'Dados Status Invest STOCKS'!A4966:AD5581,2)),0)</f>
        <v>33.020000000000003</v>
      </c>
      <c r="L4980" s="65">
        <f>IFERROR(IF(Ações!$B4980="","",VLOOKUP(Table_1[[#This Row],[AÇÕES]],'Dados Status Invest STOCKS'!A4966:AD5581,3)/100),0)</f>
        <v>0</v>
      </c>
      <c r="M4980" s="66">
        <f>IFERROR(IF(Ações!$B4980="","",VLOOKUP(Table_1[[#This Row],[AÇÕES]],'Dados Status Invest STOCKS'!A4966:AD5581,28)),0)</f>
        <v>0.85</v>
      </c>
      <c r="N4980" s="66">
        <f>IFERROR(IF(Ações!$B4980="","",VLOOKUP(Table_1[[#This Row],[AÇÕES]],'Dados Status Invest STOCKS'!A4966:AD5581,27)),0)</f>
        <v>13.26</v>
      </c>
      <c r="O4980" s="66">
        <f>IFERROR(IF(Ações!$L4980="","",Ações!$K4980*Ações!$L4980),0)</f>
        <v>0</v>
      </c>
      <c r="P4980" s="67">
        <f t="shared" si="77"/>
        <v>0.06</v>
      </c>
      <c r="Q4980" s="67">
        <f>IFERROR(Ações!$O4980/Ações!$M4980,0)</f>
        <v>0</v>
      </c>
      <c r="R4980" s="67">
        <f>IFERROR(IF(Ações!$B4980="","",VLOOKUP(Table_1[[#This Row],[AÇÕES]],'Dados Status Invest STOCKS'!A4966:AD5581,18)/100),0)</f>
        <v>6.3700000000000007E-2</v>
      </c>
      <c r="S4980" s="65">
        <f>IFERROR(IF(Ações!$B4980="","",VLOOKUP(Table_1[[#This Row],[AÇÕES]],'Dados Status Invest STOCKS'!A4966:AD5581,25)/100),0)</f>
        <v>0.55249999999999999</v>
      </c>
      <c r="T4980" s="67">
        <f>(1-Ações!$Q4980)*Ações!$R4980</f>
        <v>6.3700000000000007E-2</v>
      </c>
      <c r="U4980" s="68">
        <f>IF(Ações!$S4980=0,Ações!$T4980,IF(Ações!$T4980=0,Ações!$S4980,AVERAGE(Ações!$S4980,Ações!$T4980)))</f>
        <v>0.30809999999999998</v>
      </c>
    </row>
    <row r="4981" spans="2:21" ht="15" customHeight="1" x14ac:dyDescent="0.2">
      <c r="B4981" s="63" t="str">
        <f>IFERROR('Dados Status Invest STOCKS'!A4968,"-")</f>
        <v>WBA</v>
      </c>
      <c r="C4981" s="45">
        <f>IFERROR((Ações!$D4981-Ações!$K4981)/Ações!$D4981,0)</f>
        <v>-0.66204986149584477</v>
      </c>
      <c r="D4981" s="46">
        <f>(Ações!$O4981)/0.06</f>
        <v>31.515300000000003</v>
      </c>
      <c r="E4981" s="47">
        <f>IFERROR((Ações!$F4981-Ações!$K4981)/Ações!$F4981,0)</f>
        <v>0.26647234193525915</v>
      </c>
      <c r="F4981" s="46">
        <f>IF(OR(Ações!$N4981&lt;0,Ações!$M4981&lt;0),"",(22.5*Ações!$M4981*Ações!$N4981)^0.5)</f>
        <v>71.408350352042163</v>
      </c>
      <c r="G4981" s="47">
        <f>IFERROR((Ações!$H4981-Ações!$K4981)/Ações!$H4981,0)</f>
        <v>0</v>
      </c>
      <c r="H4981" s="48">
        <f>IFERROR(Ações!$I4981/(Ações!$P4981-Table_1[[#This Row],[CAGR LUCRO 5A]]),0)</f>
        <v>0</v>
      </c>
      <c r="I4981" s="48" t="str">
        <f>IF(Ações!$S4981&lt;0,"",Ações!$O4981*(1+Ações!$S4981))</f>
        <v/>
      </c>
      <c r="J4981" s="49">
        <f>IFERROR(IF(Ações!$B4981="","",(VLOOKUP(Table_1[[#This Row],[AÇÕES]],'Dados Status Invest STOCKS'!A4967:AD5582,4)/Table_1[[#This Row],[LPA]]))/100,0)</f>
        <v>9.4362416107382548E-3</v>
      </c>
      <c r="K4981" s="64">
        <f>IFERROR(IF(Ações!$B4981="","",VLOOKUP(Table_1[[#This Row],[AÇÕES]],'Dados Status Invest STOCKS'!A4967:AD5582,2)),0)</f>
        <v>52.38</v>
      </c>
      <c r="L4981" s="65">
        <f>IFERROR(IF(Ações!$B4981="","",VLOOKUP(Table_1[[#This Row],[AÇÕES]],'Dados Status Invest STOCKS'!A4967:AD5582,3)/100),0)</f>
        <v>3.61E-2</v>
      </c>
      <c r="M4981" s="66">
        <f>IFERROR(IF(Ações!$B4981="","",VLOOKUP(Table_1[[#This Row],[AÇÕES]],'Dados Status Invest STOCKS'!A4967:AD5582,28)),0)</f>
        <v>7.45</v>
      </c>
      <c r="N4981" s="66">
        <f>IFERROR(IF(Ações!$B4981="","",VLOOKUP(Table_1[[#This Row],[AÇÕES]],'Dados Status Invest STOCKS'!A4967:AD5582,27)),0)</f>
        <v>30.42</v>
      </c>
      <c r="O4981" s="66">
        <f>IFERROR(IF(Ações!$L4981="","",Ações!$K4981*Ações!$L4981),0)</f>
        <v>1.8909180000000001</v>
      </c>
      <c r="P4981" s="67">
        <f t="shared" si="77"/>
        <v>0.06</v>
      </c>
      <c r="Q4981" s="67">
        <f>IFERROR(Ações!$O4981/Ações!$M4981,0)</f>
        <v>0.25381449664429528</v>
      </c>
      <c r="R4981" s="67">
        <f>IFERROR(IF(Ações!$B4981="","",VLOOKUP(Table_1[[#This Row],[AÇÕES]],'Dados Status Invest STOCKS'!A4967:AD5582,18)/100),0)</f>
        <v>0.24480000000000002</v>
      </c>
      <c r="S4981" s="65">
        <f>IFERROR(IF(Ações!$B4981="","",VLOOKUP(Table_1[[#This Row],[AÇÕES]],'Dados Status Invest STOCKS'!A4967:AD5582,25)/100),0)</f>
        <v>-9.4399999999999998E-2</v>
      </c>
      <c r="T4981" s="67">
        <f>(1-Ações!$Q4981)*Ações!$R4981</f>
        <v>0.18266621122147655</v>
      </c>
      <c r="U4981" s="68">
        <f>IF(Ações!$S4981=0,Ações!$T4981,IF(Ações!$T4981=0,Ações!$S4981,AVERAGE(Ações!$S4981,Ações!$T4981)))</f>
        <v>4.4133105610738278E-2</v>
      </c>
    </row>
    <row r="4982" spans="2:21" ht="15" customHeight="1" x14ac:dyDescent="0.2">
      <c r="B4982" s="63" t="str">
        <f>IFERROR('Dados Status Invest STOCKS'!A4969,"-")</f>
        <v>WBAI</v>
      </c>
      <c r="C4982" s="45">
        <f>IFERROR((Ações!$D4982-Ações!$K4982)/Ações!$D4982,0)</f>
        <v>0</v>
      </c>
      <c r="D4982" s="46">
        <f>(Ações!$O4982)/0.06</f>
        <v>0</v>
      </c>
      <c r="E4982" s="47">
        <f>IFERROR((Ações!$F4982-Ações!$K4982)/Ações!$F4982,0)</f>
        <v>0</v>
      </c>
      <c r="F4982" s="46" t="str">
        <f>IF(OR(Ações!$N4982&lt;0,Ações!$M4982&lt;0),"",(22.5*Ações!$M4982*Ações!$N4982)^0.5)</f>
        <v/>
      </c>
      <c r="G4982" s="47">
        <f>IFERROR((Ações!$H4982-Ações!$K4982)/Ações!$H4982,0)</f>
        <v>0</v>
      </c>
      <c r="H4982" s="48">
        <f>IFERROR(Ações!$I4982/(Ações!$P4982-Table_1[[#This Row],[CAGR LUCRO 5A]]),0)</f>
        <v>0</v>
      </c>
      <c r="I4982" s="48">
        <f>IF(Ações!$S4982&lt;0,"",Ações!$O4982*(1+Ações!$S4982))</f>
        <v>0</v>
      </c>
      <c r="J4982" s="49">
        <f>IFERROR(IF(Ações!$B4982="","",(VLOOKUP(Table_1[[#This Row],[AÇÕES]],'Dados Status Invest STOCKS'!A4968:AD5583,4)/Table_1[[#This Row],[LPA]]))/100,0)</f>
        <v>0.10551724137931036</v>
      </c>
      <c r="K4982" s="64">
        <f>IFERROR(IF(Ações!$B4982="","",VLOOKUP(Table_1[[#This Row],[AÇÕES]],'Dados Status Invest STOCKS'!A4968:AD5583,2)),0)</f>
        <v>14.2</v>
      </c>
      <c r="L4982" s="65">
        <f>IFERROR(IF(Ações!$B4982="","",VLOOKUP(Table_1[[#This Row],[AÇÕES]],'Dados Status Invest STOCKS'!A4968:AD5583,3)/100),0)</f>
        <v>0</v>
      </c>
      <c r="M4982" s="66">
        <f>IFERROR(IF(Ações!$B4982="","",VLOOKUP(Table_1[[#This Row],[AÇÕES]],'Dados Status Invest STOCKS'!A4968:AD5583,28)),0)</f>
        <v>-1.1599999999999999</v>
      </c>
      <c r="N4982" s="66">
        <f>IFERROR(IF(Ações!$B4982="","",VLOOKUP(Table_1[[#This Row],[AÇÕES]],'Dados Status Invest STOCKS'!A4968:AD5583,27)),0)</f>
        <v>1.06</v>
      </c>
      <c r="O4982" s="66">
        <f>IFERROR(IF(Ações!$L4982="","",Ações!$K4982*Ações!$L4982),0)</f>
        <v>0</v>
      </c>
      <c r="P4982" s="67">
        <f t="shared" si="77"/>
        <v>0.06</v>
      </c>
      <c r="Q4982" s="67">
        <f>IFERROR(Ações!$O4982/Ações!$M4982,0)</f>
        <v>0</v>
      </c>
      <c r="R4982" s="67">
        <f>IFERROR(IF(Ações!$B4982="","",VLOOKUP(Table_1[[#This Row],[AÇÕES]],'Dados Status Invest STOCKS'!A4968:AD5583,18)/100),0)</f>
        <v>-1.0929</v>
      </c>
      <c r="S4982" s="65">
        <f>IFERROR(IF(Ações!$B4982="","",VLOOKUP(Table_1[[#This Row],[AÇÕES]],'Dados Status Invest STOCKS'!A4968:AD5583,25)/100),0)</f>
        <v>0</v>
      </c>
      <c r="T4982" s="67">
        <f>(1-Ações!$Q4982)*Ações!$R4982</f>
        <v>-1.0929</v>
      </c>
      <c r="U4982" s="68">
        <f>IF(Ações!$S4982=0,Ações!$T4982,IF(Ações!$T4982=0,Ações!$S4982,AVERAGE(Ações!$S4982,Ações!$T4982)))</f>
        <v>-1.0929</v>
      </c>
    </row>
    <row r="4983" spans="2:21" ht="15" customHeight="1" x14ac:dyDescent="0.2">
      <c r="B4983" s="63" t="str">
        <f>IFERROR('Dados Status Invest STOCKS'!A4970,"-")</f>
        <v>WBS</v>
      </c>
      <c r="C4983" s="45">
        <f>IFERROR((Ações!$D4983-Ações!$K4983)/Ações!$D4983,0)</f>
        <v>-1.247191011235955</v>
      </c>
      <c r="D4983" s="46">
        <f>(Ações!$O4983)/0.06</f>
        <v>26.67775</v>
      </c>
      <c r="E4983" s="47">
        <f>IFERROR((Ações!$F4983-Ações!$K4983)/Ações!$F4983,0)</f>
        <v>-5.4903340714493869E-2</v>
      </c>
      <c r="F4983" s="46">
        <f>IF(OR(Ações!$N4983&lt;0,Ações!$M4983&lt;0),"",(22.5*Ações!$M4983*Ações!$N4983)^0.5)</f>
        <v>56.829851310732813</v>
      </c>
      <c r="G4983" s="47">
        <f>IFERROR((Ações!$H4983-Ações!$K4983)/Ações!$H4983,0)</f>
        <v>-0.29401004941363801</v>
      </c>
      <c r="H4983" s="48">
        <f>IFERROR(Ações!$I4983/(Ações!$P4983-Table_1[[#This Row],[CAGR LUCRO 5A]]),0)</f>
        <v>46.328851949152543</v>
      </c>
      <c r="I4983" s="48">
        <f>IF(Ações!$S4983&lt;0,"",Ações!$O4983*(1+Ações!$S4983))</f>
        <v>1.640041359</v>
      </c>
      <c r="J4983" s="49">
        <f>IFERROR(IF(Ações!$B4983="","",(VLOOKUP(Table_1[[#This Row],[AÇÕES]],'Dados Status Invest STOCKS'!A4969:AD5584,4)/Table_1[[#This Row],[LPA]]))/100,0)</f>
        <v>4.0651041666666672E-2</v>
      </c>
      <c r="K4983" s="64">
        <f>IFERROR(IF(Ações!$B4983="","",VLOOKUP(Table_1[[#This Row],[AÇÕES]],'Dados Status Invest STOCKS'!A4969:AD5584,2)),0)</f>
        <v>59.95</v>
      </c>
      <c r="L4983" s="65">
        <f>IFERROR(IF(Ações!$B4983="","",VLOOKUP(Table_1[[#This Row],[AÇÕES]],'Dados Status Invest STOCKS'!A4969:AD5584,3)/100),0)</f>
        <v>2.6699999999999998E-2</v>
      </c>
      <c r="M4983" s="66">
        <f>IFERROR(IF(Ações!$B4983="","",VLOOKUP(Table_1[[#This Row],[AÇÕES]],'Dados Status Invest STOCKS'!A4969:AD5584,28)),0)</f>
        <v>3.84</v>
      </c>
      <c r="N4983" s="66">
        <f>IFERROR(IF(Ações!$B4983="","",VLOOKUP(Table_1[[#This Row],[AÇÕES]],'Dados Status Invest STOCKS'!A4969:AD5584,27)),0)</f>
        <v>37.380000000000003</v>
      </c>
      <c r="O4983" s="66">
        <f>IFERROR(IF(Ações!$L4983="","",Ações!$K4983*Ações!$L4983),0)</f>
        <v>1.600665</v>
      </c>
      <c r="P4983" s="67">
        <f t="shared" si="77"/>
        <v>0.06</v>
      </c>
      <c r="Q4983" s="67">
        <f>IFERROR(Ações!$O4983/Ações!$M4983,0)</f>
        <v>0.41683984374999999</v>
      </c>
      <c r="R4983" s="67">
        <f>IFERROR(IF(Ações!$B4983="","",VLOOKUP(Table_1[[#This Row],[AÇÕES]],'Dados Status Invest STOCKS'!A4969:AD5584,18)/100),0)</f>
        <v>0.10279999999999999</v>
      </c>
      <c r="S4983" s="65">
        <f>IFERROR(IF(Ações!$B4983="","",VLOOKUP(Table_1[[#This Row],[AÇÕES]],'Dados Status Invest STOCKS'!A4969:AD5584,25)/100),0)</f>
        <v>2.46E-2</v>
      </c>
      <c r="T4983" s="67">
        <f>(1-Ações!$Q4983)*Ações!$R4983</f>
        <v>5.9948864062499989E-2</v>
      </c>
      <c r="U4983" s="68">
        <f>IF(Ações!$S4983=0,Ações!$T4983,IF(Ações!$T4983=0,Ações!$S4983,AVERAGE(Ações!$S4983,Ações!$T4983)))</f>
        <v>4.2274432031249996E-2</v>
      </c>
    </row>
    <row r="4984" spans="2:21" ht="15" customHeight="1" x14ac:dyDescent="0.2">
      <c r="B4984" s="63" t="str">
        <f>IFERROR('Dados Status Invest STOCKS'!A4971,"-")</f>
        <v>WBT</v>
      </c>
      <c r="C4984" s="45">
        <f>IFERROR((Ações!$D4984-Ações!$K4984)/Ações!$D4984,0)</f>
        <v>0</v>
      </c>
      <c r="D4984" s="46">
        <f>(Ações!$O4984)/0.06</f>
        <v>0</v>
      </c>
      <c r="E4984" s="47">
        <f>IFERROR((Ações!$F4984-Ações!$K4984)/Ações!$F4984,0)</f>
        <v>-3.3886948548077922</v>
      </c>
      <c r="F4984" s="46">
        <f>IF(OR(Ações!$N4984&lt;0,Ações!$M4984&lt;0),"",(22.5*Ações!$M4984*Ações!$N4984)^0.5)</f>
        <v>5.377452928664276</v>
      </c>
      <c r="G4984" s="47">
        <f>IFERROR((Ações!$H4984-Ações!$K4984)/Ações!$H4984,0)</f>
        <v>0</v>
      </c>
      <c r="H4984" s="48">
        <f>IFERROR(Ações!$I4984/(Ações!$P4984-Table_1[[#This Row],[CAGR LUCRO 5A]]),0)</f>
        <v>0</v>
      </c>
      <c r="I4984" s="48">
        <f>IF(Ações!$S4984&lt;0,"",Ações!$O4984*(1+Ações!$S4984))</f>
        <v>0</v>
      </c>
      <c r="J4984" s="49">
        <f>IFERROR(IF(Ações!$B4984="","",(VLOOKUP(Table_1[[#This Row],[AÇÕES]],'Dados Status Invest STOCKS'!A4970:AD5585,4)/Table_1[[#This Row],[LPA]]))/100,0)</f>
        <v>0.81074074074074076</v>
      </c>
      <c r="K4984" s="64">
        <f>IFERROR(IF(Ações!$B4984="","",VLOOKUP(Table_1[[#This Row],[AÇÕES]],'Dados Status Invest STOCKS'!A4970:AD5585,2)),0)</f>
        <v>23.6</v>
      </c>
      <c r="L4984" s="65">
        <f>IFERROR(IF(Ações!$B4984="","",VLOOKUP(Table_1[[#This Row],[AÇÕES]],'Dados Status Invest STOCKS'!A4970:AD5585,3)/100),0)</f>
        <v>0</v>
      </c>
      <c r="M4984" s="66">
        <f>IFERROR(IF(Ações!$B4984="","",VLOOKUP(Table_1[[#This Row],[AÇÕES]],'Dados Status Invest STOCKS'!A4970:AD5585,28)),0)</f>
        <v>0.54</v>
      </c>
      <c r="N4984" s="66">
        <f>IFERROR(IF(Ações!$B4984="","",VLOOKUP(Table_1[[#This Row],[AÇÕES]],'Dados Status Invest STOCKS'!A4970:AD5585,27)),0)</f>
        <v>2.38</v>
      </c>
      <c r="O4984" s="66">
        <f>IFERROR(IF(Ações!$L4984="","",Ações!$K4984*Ações!$L4984),0)</f>
        <v>0</v>
      </c>
      <c r="P4984" s="67">
        <f t="shared" si="77"/>
        <v>0.06</v>
      </c>
      <c r="Q4984" s="67">
        <f>IFERROR(Ações!$O4984/Ações!$M4984,0)</f>
        <v>0</v>
      </c>
      <c r="R4984" s="67">
        <f>IFERROR(IF(Ações!$B4984="","",VLOOKUP(Table_1[[#This Row],[AÇÕES]],'Dados Status Invest STOCKS'!A4970:AD5585,18)/100),0)</f>
        <v>0.22649999999999998</v>
      </c>
      <c r="S4984" s="65">
        <f>IFERROR(IF(Ações!$B4984="","",VLOOKUP(Table_1[[#This Row],[AÇÕES]],'Dados Status Invest STOCKS'!A4970:AD5585,25)/100),0)</f>
        <v>0</v>
      </c>
      <c r="T4984" s="67">
        <f>(1-Ações!$Q4984)*Ações!$R4984</f>
        <v>0.22649999999999998</v>
      </c>
      <c r="U4984" s="68">
        <f>IF(Ações!$S4984=0,Ações!$T4984,IF(Ações!$T4984=0,Ações!$S4984,AVERAGE(Ações!$S4984,Ações!$T4984)))</f>
        <v>0.22649999999999998</v>
      </c>
    </row>
    <row r="4985" spans="2:21" ht="15" customHeight="1" x14ac:dyDescent="0.2">
      <c r="B4985" s="63" t="str">
        <f>IFERROR('Dados Status Invest STOCKS'!A4972,"-")</f>
        <v>WCC</v>
      </c>
      <c r="C4985" s="45">
        <f>IFERROR((Ações!$D4985-Ações!$K4985)/Ações!$D4985,0)</f>
        <v>0</v>
      </c>
      <c r="D4985" s="46">
        <f>(Ações!$O4985)/0.06</f>
        <v>0</v>
      </c>
      <c r="E4985" s="47">
        <f>IFERROR((Ações!$F4985-Ações!$K4985)/Ações!$F4985,0)</f>
        <v>-0.3689963791318156</v>
      </c>
      <c r="F4985" s="46">
        <f>IF(OR(Ações!$N4985&lt;0,Ações!$M4985&lt;0),"",(22.5*Ações!$M4985*Ações!$N4985)^0.5)</f>
        <v>91.000971148664121</v>
      </c>
      <c r="G4985" s="47">
        <f>IFERROR((Ações!$H4985-Ações!$K4985)/Ações!$H4985,0)</f>
        <v>0</v>
      </c>
      <c r="H4985" s="48">
        <f>IFERROR(Ações!$I4985/(Ações!$P4985-Table_1[[#This Row],[CAGR LUCRO 5A]]),0)</f>
        <v>0</v>
      </c>
      <c r="I4985" s="48" t="str">
        <f>IF(Ações!$S4985&lt;0,"",Ações!$O4985*(1+Ações!$S4985))</f>
        <v/>
      </c>
      <c r="J4985" s="49">
        <f>IFERROR(IF(Ações!$B4985="","",(VLOOKUP(Table_1[[#This Row],[AÇÕES]],'Dados Status Invest STOCKS'!A4971:AD5586,4)/Table_1[[#This Row],[LPA]]))/100,0)</f>
        <v>4.6615087040618966E-2</v>
      </c>
      <c r="K4985" s="64">
        <f>IFERROR(IF(Ações!$B4985="","",VLOOKUP(Table_1[[#This Row],[AÇÕES]],'Dados Status Invest STOCKS'!A4971:AD5586,2)),0)</f>
        <v>124.58</v>
      </c>
      <c r="L4985" s="65">
        <f>IFERROR(IF(Ações!$B4985="","",VLOOKUP(Table_1[[#This Row],[AÇÕES]],'Dados Status Invest STOCKS'!A4971:AD5586,3)/100),0)</f>
        <v>0</v>
      </c>
      <c r="M4985" s="66">
        <f>IFERROR(IF(Ações!$B4985="","",VLOOKUP(Table_1[[#This Row],[AÇÕES]],'Dados Status Invest STOCKS'!A4971:AD5586,28)),0)</f>
        <v>5.17</v>
      </c>
      <c r="N4985" s="66">
        <f>IFERROR(IF(Ações!$B4985="","",VLOOKUP(Table_1[[#This Row],[AÇÕES]],'Dados Status Invest STOCKS'!A4971:AD5586,27)),0)</f>
        <v>71.19</v>
      </c>
      <c r="O4985" s="66">
        <f>IFERROR(IF(Ações!$L4985="","",Ações!$K4985*Ações!$L4985),0)</f>
        <v>0</v>
      </c>
      <c r="P4985" s="67">
        <f t="shared" si="77"/>
        <v>0.06</v>
      </c>
      <c r="Q4985" s="67">
        <f>IFERROR(Ações!$O4985/Ações!$M4985,0)</f>
        <v>0</v>
      </c>
      <c r="R4985" s="67">
        <f>IFERROR(IF(Ações!$B4985="","",VLOOKUP(Table_1[[#This Row],[AÇÕES]],'Dados Status Invest STOCKS'!A4971:AD5586,18)/100),0)</f>
        <v>7.2599999999999998E-2</v>
      </c>
      <c r="S4985" s="65">
        <f>IFERROR(IF(Ações!$B4985="","",VLOOKUP(Table_1[[#This Row],[AÇÕES]],'Dados Status Invest STOCKS'!A4971:AD5586,25)/100),0)</f>
        <v>-0.13750000000000001</v>
      </c>
      <c r="T4985" s="67">
        <f>(1-Ações!$Q4985)*Ações!$R4985</f>
        <v>7.2599999999999998E-2</v>
      </c>
      <c r="U4985" s="68">
        <f>IF(Ações!$S4985=0,Ações!$T4985,IF(Ações!$T4985=0,Ações!$S4985,AVERAGE(Ações!$S4985,Ações!$T4985)))</f>
        <v>-3.2450000000000007E-2</v>
      </c>
    </row>
    <row r="4986" spans="2:21" ht="15" customHeight="1" x14ac:dyDescent="0.2">
      <c r="B4986" s="63" t="str">
        <f>IFERROR('Dados Status Invest STOCKS'!A4973,"-")</f>
        <v>WCN</v>
      </c>
      <c r="C4986" s="45">
        <f>IFERROR((Ações!$D4986-Ações!$K4986)/Ações!$D4986,0)</f>
        <v>-7.695652173913043</v>
      </c>
      <c r="D4986" s="46">
        <f>(Ações!$O4986)/0.06</f>
        <v>14.179499999999999</v>
      </c>
      <c r="E4986" s="47">
        <f>IFERROR((Ações!$F4986-Ações!$K4986)/Ações!$F4986,0)</f>
        <v>-2.3802268328558132</v>
      </c>
      <c r="F4986" s="46">
        <f>IF(OR(Ações!$N4986&lt;0,Ações!$M4986&lt;0),"",(22.5*Ações!$M4986*Ações!$N4986)^0.5)</f>
        <v>36.476841968569595</v>
      </c>
      <c r="G4986" s="47">
        <f>IFERROR((Ações!$H4986-Ações!$K4986)/Ações!$H4986,0)</f>
        <v>-7.695652173913043</v>
      </c>
      <c r="H4986" s="48">
        <f>IFERROR(Ações!$I4986/(Ações!$P4986-Table_1[[#This Row],[CAGR LUCRO 5A]]),0)</f>
        <v>14.179499999999999</v>
      </c>
      <c r="I4986" s="48">
        <f>IF(Ações!$S4986&lt;0,"",Ações!$O4986*(1+Ações!$S4986))</f>
        <v>0.85076999999999992</v>
      </c>
      <c r="J4986" s="49">
        <f>IFERROR(IF(Ações!$B4986="","",(VLOOKUP(Table_1[[#This Row],[AÇÕES]],'Dados Status Invest STOCKS'!A4972:AD5587,4)/Table_1[[#This Row],[LPA]]))/100,0)</f>
        <v>0.24624999999999997</v>
      </c>
      <c r="K4986" s="64">
        <f>IFERROR(IF(Ações!$B4986="","",VLOOKUP(Table_1[[#This Row],[AÇÕES]],'Dados Status Invest STOCKS'!A4972:AD5587,2)),0)</f>
        <v>123.3</v>
      </c>
      <c r="L4986" s="65">
        <f>IFERROR(IF(Ações!$B4986="","",VLOOKUP(Table_1[[#This Row],[AÇÕES]],'Dados Status Invest STOCKS'!A4972:AD5587,3)/100),0)</f>
        <v>6.8999999999999999E-3</v>
      </c>
      <c r="M4986" s="66">
        <f>IFERROR(IF(Ações!$B4986="","",VLOOKUP(Table_1[[#This Row],[AÇÕES]],'Dados Status Invest STOCKS'!A4972:AD5587,28)),0)</f>
        <v>2.2400000000000002</v>
      </c>
      <c r="N4986" s="66">
        <f>IFERROR(IF(Ações!$B4986="","",VLOOKUP(Table_1[[#This Row],[AÇÕES]],'Dados Status Invest STOCKS'!A4972:AD5587,27)),0)</f>
        <v>26.4</v>
      </c>
      <c r="O4986" s="66">
        <f>IFERROR(IF(Ações!$L4986="","",Ações!$K4986*Ações!$L4986),0)</f>
        <v>0.85076999999999992</v>
      </c>
      <c r="P4986" s="67">
        <f t="shared" si="77"/>
        <v>0.06</v>
      </c>
      <c r="Q4986" s="67">
        <f>IFERROR(Ações!$O4986/Ações!$M4986,0)</f>
        <v>0.37980803571428562</v>
      </c>
      <c r="R4986" s="67">
        <f>IFERROR(IF(Ações!$B4986="","",VLOOKUP(Table_1[[#This Row],[AÇÕES]],'Dados Status Invest STOCKS'!A4972:AD5587,18)/100),0)</f>
        <v>8.4700000000000011E-2</v>
      </c>
      <c r="S4986" s="65">
        <f>IFERROR(IF(Ações!$B4986="","",VLOOKUP(Table_1[[#This Row],[AÇÕES]],'Dados Status Invest STOCKS'!A4972:AD5587,25)/100),0)</f>
        <v>0</v>
      </c>
      <c r="T4986" s="67">
        <f>(1-Ações!$Q4986)*Ações!$R4986</f>
        <v>5.2530259375000013E-2</v>
      </c>
      <c r="U4986" s="68">
        <f>IF(Ações!$S4986=0,Ações!$T4986,IF(Ações!$T4986=0,Ações!$S4986,AVERAGE(Ações!$S4986,Ações!$T4986)))</f>
        <v>5.2530259375000013E-2</v>
      </c>
    </row>
    <row r="4987" spans="2:21" ht="15" customHeight="1" x14ac:dyDescent="0.2">
      <c r="B4987" s="63" t="str">
        <f>IFERROR('Dados Status Invest STOCKS'!A4974,"-")</f>
        <v>WD</v>
      </c>
      <c r="C4987" s="45">
        <f>IFERROR((Ações!$D4987-Ações!$K4987)/Ações!$D4987,0)</f>
        <v>-2.9473684210526314</v>
      </c>
      <c r="D4987" s="46">
        <f>(Ações!$O4987)/0.06</f>
        <v>33.25</v>
      </c>
      <c r="E4987" s="47">
        <f>IFERROR((Ações!$F4987-Ações!$K4987)/Ações!$F4987,0)</f>
        <v>-0.46342781569831931</v>
      </c>
      <c r="F4987" s="46">
        <f>IF(OR(Ações!$N4987&lt;0,Ações!$M4987&lt;0),"",(22.5*Ações!$M4987*Ações!$N4987)^0.5)</f>
        <v>89.686692156640504</v>
      </c>
      <c r="G4987" s="47">
        <f>IFERROR((Ações!$H4987-Ações!$K4987)/Ações!$H4987,0)</f>
        <v>10.798432250839866</v>
      </c>
      <c r="H4987" s="48">
        <f>IFERROR(Ações!$I4987/(Ações!$P4987-Table_1[[#This Row],[CAGR LUCRO 5A]]),0)</f>
        <v>-13.395</v>
      </c>
      <c r="I4987" s="48">
        <f>IF(Ações!$S4987&lt;0,"",Ações!$O4987*(1+Ações!$S4987))</f>
        <v>2.4847725000000001</v>
      </c>
      <c r="J4987" s="49">
        <f>IFERROR(IF(Ações!$B4987="","",(VLOOKUP(Table_1[[#This Row],[AÇÕES]],'Dados Status Invest STOCKS'!A4973:AD5588,4)/Table_1[[#This Row],[LPA]]))/100,0)</f>
        <v>1.8641239570917758E-2</v>
      </c>
      <c r="K4987" s="64">
        <f>IFERROR(IF(Ações!$B4987="","",VLOOKUP(Table_1[[#This Row],[AÇÕES]],'Dados Status Invest STOCKS'!A4973:AD5588,2)),0)</f>
        <v>131.25</v>
      </c>
      <c r="L4987" s="65">
        <f>IFERROR(IF(Ações!$B4987="","",VLOOKUP(Table_1[[#This Row],[AÇÕES]],'Dados Status Invest STOCKS'!A4973:AD5588,3)/100),0)</f>
        <v>1.52E-2</v>
      </c>
      <c r="M4987" s="66">
        <f>IFERROR(IF(Ações!$B4987="","",VLOOKUP(Table_1[[#This Row],[AÇÕES]],'Dados Status Invest STOCKS'!A4973:AD5588,28)),0)</f>
        <v>8.39</v>
      </c>
      <c r="N4987" s="66">
        <f>IFERROR(IF(Ações!$B4987="","",VLOOKUP(Table_1[[#This Row],[AÇÕES]],'Dados Status Invest STOCKS'!A4973:AD5588,27)),0)</f>
        <v>42.61</v>
      </c>
      <c r="O4987" s="66">
        <f>IFERROR(IF(Ações!$L4987="","",Ações!$K4987*Ações!$L4987),0)</f>
        <v>1.9950000000000001</v>
      </c>
      <c r="P4987" s="67">
        <f t="shared" si="77"/>
        <v>0.06</v>
      </c>
      <c r="Q4987" s="67">
        <f>IFERROR(Ações!$O4987/Ações!$M4987,0)</f>
        <v>0.23778307508939214</v>
      </c>
      <c r="R4987" s="67">
        <f>IFERROR(IF(Ações!$B4987="","",VLOOKUP(Table_1[[#This Row],[AÇÕES]],'Dados Status Invest STOCKS'!A4973:AD5588,18)/100),0)</f>
        <v>0.19699999999999998</v>
      </c>
      <c r="S4987" s="65">
        <f>IFERROR(IF(Ações!$B4987="","",VLOOKUP(Table_1[[#This Row],[AÇÕES]],'Dados Status Invest STOCKS'!A4973:AD5588,25)/100),0)</f>
        <v>0.2455</v>
      </c>
      <c r="T4987" s="67">
        <f>(1-Ações!$Q4987)*Ações!$R4987</f>
        <v>0.15015673420738973</v>
      </c>
      <c r="U4987" s="68">
        <f>IF(Ações!$S4987=0,Ações!$T4987,IF(Ações!$T4987=0,Ações!$S4987,AVERAGE(Ações!$S4987,Ações!$T4987)))</f>
        <v>0.19782836710369486</v>
      </c>
    </row>
    <row r="4988" spans="2:21" ht="15" customHeight="1" x14ac:dyDescent="0.2">
      <c r="B4988" s="63" t="str">
        <f>IFERROR('Dados Status Invest STOCKS'!A4975,"-")</f>
        <v>WDAY</v>
      </c>
      <c r="C4988" s="45">
        <f>IFERROR((Ações!$D4988-Ações!$K4988)/Ações!$D4988,0)</f>
        <v>0</v>
      </c>
      <c r="D4988" s="46">
        <f>(Ações!$O4988)/0.06</f>
        <v>0</v>
      </c>
      <c r="E4988" s="47">
        <f>IFERROR((Ações!$F4988-Ações!$K4988)/Ações!$F4988,0)</f>
        <v>-35.702241659855034</v>
      </c>
      <c r="F4988" s="46">
        <f>IF(OR(Ações!$N4988&lt;0,Ações!$M4988&lt;0),"",(22.5*Ações!$M4988*Ações!$N4988)^0.5)</f>
        <v>6.7469993330368716</v>
      </c>
      <c r="G4988" s="47">
        <f>IFERROR((Ações!$H4988-Ações!$K4988)/Ações!$H4988,0)</f>
        <v>0</v>
      </c>
      <c r="H4988" s="48">
        <f>IFERROR(Ações!$I4988/(Ações!$P4988-Table_1[[#This Row],[CAGR LUCRO 5A]]),0)</f>
        <v>0</v>
      </c>
      <c r="I4988" s="48">
        <f>IF(Ações!$S4988&lt;0,"",Ações!$O4988*(1+Ações!$S4988))</f>
        <v>0</v>
      </c>
      <c r="J4988" s="49">
        <f>IFERROR(IF(Ações!$B4988="","",(VLOOKUP(Table_1[[#This Row],[AÇÕES]],'Dados Status Invest STOCKS'!A4974:AD5589,4)/Table_1[[#This Row],[LPA]]))/100,0)</f>
        <v>166.85416666666669</v>
      </c>
      <c r="K4988" s="64">
        <f>IFERROR(IF(Ações!$B4988="","",VLOOKUP(Table_1[[#This Row],[AÇÕES]],'Dados Status Invest STOCKS'!A4974:AD5589,2)),0)</f>
        <v>247.63</v>
      </c>
      <c r="L4988" s="65">
        <f>IFERROR(IF(Ações!$B4988="","",VLOOKUP(Table_1[[#This Row],[AÇÕES]],'Dados Status Invest STOCKS'!A4974:AD5589,3)/100),0)</f>
        <v>0</v>
      </c>
      <c r="M4988" s="66">
        <f>IFERROR(IF(Ações!$B4988="","",VLOOKUP(Table_1[[#This Row],[AÇÕES]],'Dados Status Invest STOCKS'!A4974:AD5589,28)),0)</f>
        <v>0.12</v>
      </c>
      <c r="N4988" s="66">
        <f>IFERROR(IF(Ações!$B4988="","",VLOOKUP(Table_1[[#This Row],[AÇÕES]],'Dados Status Invest STOCKS'!A4974:AD5589,27)),0)</f>
        <v>16.86</v>
      </c>
      <c r="O4988" s="66">
        <f>IFERROR(IF(Ações!$L4988="","",Ações!$K4988*Ações!$L4988),0)</f>
        <v>0</v>
      </c>
      <c r="P4988" s="67">
        <f t="shared" si="77"/>
        <v>0.06</v>
      </c>
      <c r="Q4988" s="67">
        <f>IFERROR(Ações!$O4988/Ações!$M4988,0)</f>
        <v>0</v>
      </c>
      <c r="R4988" s="67">
        <f>IFERROR(IF(Ações!$B4988="","",VLOOKUP(Table_1[[#This Row],[AÇÕES]],'Dados Status Invest STOCKS'!A4974:AD5589,18)/100),0)</f>
        <v>7.3000000000000001E-3</v>
      </c>
      <c r="S4988" s="65">
        <f>IFERROR(IF(Ações!$B4988="","",VLOOKUP(Table_1[[#This Row],[AÇÕES]],'Dados Status Invest STOCKS'!A4974:AD5589,25)/100),0)</f>
        <v>0</v>
      </c>
      <c r="T4988" s="67">
        <f>(1-Ações!$Q4988)*Ações!$R4988</f>
        <v>7.3000000000000001E-3</v>
      </c>
      <c r="U4988" s="68">
        <f>IF(Ações!$S4988=0,Ações!$T4988,IF(Ações!$T4988=0,Ações!$S4988,AVERAGE(Ações!$S4988,Ações!$T4988)))</f>
        <v>7.3000000000000001E-3</v>
      </c>
    </row>
    <row r="4989" spans="2:21" ht="15" customHeight="1" x14ac:dyDescent="0.2">
      <c r="B4989" s="63" t="str">
        <f>IFERROR('Dados Status Invest STOCKS'!A4976,"-")</f>
        <v>WDC</v>
      </c>
      <c r="C4989" s="45">
        <f>IFERROR((Ações!$D4989-Ações!$K4989)/Ações!$D4989,0)</f>
        <v>0</v>
      </c>
      <c r="D4989" s="46">
        <f>(Ações!$O4989)/0.06</f>
        <v>0</v>
      </c>
      <c r="E4989" s="47">
        <f>IFERROR((Ações!$F4989-Ações!$K4989)/Ações!$F4989,0)</f>
        <v>-0.26380147641955143</v>
      </c>
      <c r="F4989" s="46">
        <f>IF(OR(Ações!$N4989&lt;0,Ações!$M4989&lt;0),"",(22.5*Ações!$M4989*Ações!$N4989)^0.5)</f>
        <v>45.117845693250914</v>
      </c>
      <c r="G4989" s="47">
        <f>IFERROR((Ações!$H4989-Ações!$K4989)/Ações!$H4989,0)</f>
        <v>0</v>
      </c>
      <c r="H4989" s="48">
        <f>IFERROR(Ações!$I4989/(Ações!$P4989-Table_1[[#This Row],[CAGR LUCRO 5A]]),0)</f>
        <v>0</v>
      </c>
      <c r="I4989" s="48">
        <f>IF(Ações!$S4989&lt;0,"",Ações!$O4989*(1+Ações!$S4989))</f>
        <v>0</v>
      </c>
      <c r="J4989" s="49">
        <f>IFERROR(IF(Ações!$B4989="","",(VLOOKUP(Table_1[[#This Row],[AÇÕES]],'Dados Status Invest STOCKS'!A4975:AD5590,4)/Table_1[[#This Row],[LPA]]))/100,0)</f>
        <v>8.2281368821292777E-2</v>
      </c>
      <c r="K4989" s="64">
        <f>IFERROR(IF(Ações!$B4989="","",VLOOKUP(Table_1[[#This Row],[AÇÕES]],'Dados Status Invest STOCKS'!A4975:AD5590,2)),0)</f>
        <v>57.02</v>
      </c>
      <c r="L4989" s="65">
        <f>IFERROR(IF(Ações!$B4989="","",VLOOKUP(Table_1[[#This Row],[AÇÕES]],'Dados Status Invest STOCKS'!A4975:AD5590,3)/100),0)</f>
        <v>0</v>
      </c>
      <c r="M4989" s="66">
        <f>IFERROR(IF(Ações!$B4989="","",VLOOKUP(Table_1[[#This Row],[AÇÕES]],'Dados Status Invest STOCKS'!A4975:AD5590,28)),0)</f>
        <v>2.63</v>
      </c>
      <c r="N4989" s="66">
        <f>IFERROR(IF(Ações!$B4989="","",VLOOKUP(Table_1[[#This Row],[AÇÕES]],'Dados Status Invest STOCKS'!A4975:AD5590,27)),0)</f>
        <v>34.4</v>
      </c>
      <c r="O4989" s="66">
        <f>IFERROR(IF(Ações!$L4989="","",Ações!$K4989*Ações!$L4989),0)</f>
        <v>0</v>
      </c>
      <c r="P4989" s="67">
        <f t="shared" si="77"/>
        <v>0.06</v>
      </c>
      <c r="Q4989" s="67">
        <f>IFERROR(Ações!$O4989/Ações!$M4989,0)</f>
        <v>0</v>
      </c>
      <c r="R4989" s="67">
        <f>IFERROR(IF(Ações!$B4989="","",VLOOKUP(Table_1[[#This Row],[AÇÕES]],'Dados Status Invest STOCKS'!A4975:AD5590,18)/100),0)</f>
        <v>7.6600000000000001E-2</v>
      </c>
      <c r="S4989" s="65">
        <f>IFERROR(IF(Ações!$B4989="","",VLOOKUP(Table_1[[#This Row],[AÇÕES]],'Dados Status Invest STOCKS'!A4975:AD5590,25)/100),0)</f>
        <v>0.2767</v>
      </c>
      <c r="T4989" s="67">
        <f>(1-Ações!$Q4989)*Ações!$R4989</f>
        <v>7.6600000000000001E-2</v>
      </c>
      <c r="U4989" s="68">
        <f>IF(Ações!$S4989=0,Ações!$T4989,IF(Ações!$T4989=0,Ações!$S4989,AVERAGE(Ações!$S4989,Ações!$T4989)))</f>
        <v>0.17665</v>
      </c>
    </row>
    <row r="4990" spans="2:21" ht="15" customHeight="1" x14ac:dyDescent="0.2">
      <c r="B4990" s="63" t="str">
        <f>IFERROR('Dados Status Invest STOCKS'!A4977,"-")</f>
        <v>WDFC</v>
      </c>
      <c r="C4990" s="45">
        <f>IFERROR((Ações!$D4990-Ações!$K4990)/Ações!$D4990,0)</f>
        <v>-3.7999999999999994</v>
      </c>
      <c r="D4990" s="46">
        <f>(Ações!$O4990)/0.06</f>
        <v>48.875000000000007</v>
      </c>
      <c r="E4990" s="47">
        <f>IFERROR((Ações!$F4990-Ações!$K4990)/Ações!$F4990,0)</f>
        <v>-4.9552374098527547</v>
      </c>
      <c r="F4990" s="46">
        <f>IF(OR(Ações!$N4990&lt;0,Ações!$M4990&lt;0),"",(22.5*Ações!$M4990*Ações!$N4990)^0.5)</f>
        <v>39.393895466175977</v>
      </c>
      <c r="G4990" s="47">
        <f>IFERROR((Ações!$H4990-Ações!$K4990)/Ações!$H4990,0)</f>
        <v>1.0527953238427459</v>
      </c>
      <c r="H4990" s="48">
        <f>IFERROR(Ações!$I4990/(Ações!$P4990-Table_1[[#This Row],[CAGR LUCRO 5A]]),0)</f>
        <v>-4443.5753571428186</v>
      </c>
      <c r="I4990" s="48">
        <f>IF(Ações!$S4990&lt;0,"",Ações!$O4990*(1+Ações!$S4990))</f>
        <v>3.1105027500000002</v>
      </c>
      <c r="J4990" s="49">
        <f>IFERROR(IF(Ações!$B4990="","",(VLOOKUP(Table_1[[#This Row],[AÇÕES]],'Dados Status Invest STOCKS'!A4976:AD5591,4)/Table_1[[#This Row],[LPA]]))/100,0)</f>
        <v>0.10352941176470588</v>
      </c>
      <c r="K4990" s="64">
        <f>IFERROR(IF(Ações!$B4990="","",VLOOKUP(Table_1[[#This Row],[AÇÕES]],'Dados Status Invest STOCKS'!A4976:AD5591,2)),0)</f>
        <v>234.6</v>
      </c>
      <c r="L4990" s="65">
        <f>IFERROR(IF(Ações!$B4990="","",VLOOKUP(Table_1[[#This Row],[AÇÕES]],'Dados Status Invest STOCKS'!A4976:AD5591,3)/100),0)</f>
        <v>1.2500000000000001E-2</v>
      </c>
      <c r="M4990" s="66">
        <f>IFERROR(IF(Ações!$B4990="","",VLOOKUP(Table_1[[#This Row],[AÇÕES]],'Dados Status Invest STOCKS'!A4976:AD5591,28)),0)</f>
        <v>4.76</v>
      </c>
      <c r="N4990" s="66">
        <f>IFERROR(IF(Ações!$B4990="","",VLOOKUP(Table_1[[#This Row],[AÇÕES]],'Dados Status Invest STOCKS'!A4976:AD5591,27)),0)</f>
        <v>14.49</v>
      </c>
      <c r="O4990" s="66">
        <f>IFERROR(IF(Ações!$L4990="","",Ações!$K4990*Ações!$L4990),0)</f>
        <v>2.9325000000000001</v>
      </c>
      <c r="P4990" s="67">
        <f t="shared" si="77"/>
        <v>0.06</v>
      </c>
      <c r="Q4990" s="67">
        <f>IFERROR(Ações!$O4990/Ações!$M4990,0)</f>
        <v>0.6160714285714286</v>
      </c>
      <c r="R4990" s="67">
        <f>IFERROR(IF(Ações!$B4990="","",VLOOKUP(Table_1[[#This Row],[AÇÕES]],'Dados Status Invest STOCKS'!A4976:AD5591,18)/100),0)</f>
        <v>0.32840000000000003</v>
      </c>
      <c r="S4990" s="65">
        <f>IFERROR(IF(Ações!$B4990="","",VLOOKUP(Table_1[[#This Row],[AÇÕES]],'Dados Status Invest STOCKS'!A4976:AD5591,25)/100),0)</f>
        <v>6.0700000000000004E-2</v>
      </c>
      <c r="T4990" s="67">
        <f>(1-Ações!$Q4990)*Ações!$R4990</f>
        <v>0.12608214285714286</v>
      </c>
      <c r="U4990" s="68">
        <f>IF(Ações!$S4990=0,Ações!$T4990,IF(Ações!$T4990=0,Ações!$S4990,AVERAGE(Ações!$S4990,Ações!$T4990)))</f>
        <v>9.3391071428571434E-2</v>
      </c>
    </row>
    <row r="4991" spans="2:21" ht="15" customHeight="1" x14ac:dyDescent="0.2">
      <c r="B4991" s="63" t="str">
        <f>IFERROR('Dados Status Invest STOCKS'!A4978,"-")</f>
        <v>WDR</v>
      </c>
      <c r="C4991" s="45">
        <f>IFERROR((Ações!$D4991-Ações!$K4991)/Ações!$D4991,0)</f>
        <v>-4.9999999999999991</v>
      </c>
      <c r="D4991" s="46">
        <f>(Ações!$O4991)/0.06</f>
        <v>4.163333333333334</v>
      </c>
      <c r="E4991" s="47">
        <f>IFERROR((Ações!$F4991-Ações!$K4991)/Ações!$F4991,0)</f>
        <v>-0.44833498845922481</v>
      </c>
      <c r="F4991" s="46">
        <f>IF(OR(Ações!$N4991&lt;0,Ações!$M4991&lt;0),"",(22.5*Ações!$M4991*Ações!$N4991)^0.5)</f>
        <v>17.24739110706312</v>
      </c>
      <c r="G4991" s="47">
        <f>IFERROR((Ações!$H4991-Ações!$K4991)/Ações!$H4991,0)</f>
        <v>0</v>
      </c>
      <c r="H4991" s="48">
        <f>IFERROR(Ações!$I4991/(Ações!$P4991-Table_1[[#This Row],[CAGR LUCRO 5A]]),0)</f>
        <v>0</v>
      </c>
      <c r="I4991" s="48" t="str">
        <f>IF(Ações!$S4991&lt;0,"",Ações!$O4991*(1+Ações!$S4991))</f>
        <v/>
      </c>
      <c r="J4991" s="49">
        <f>IFERROR(IF(Ações!$B4991="","",(VLOOKUP(Table_1[[#This Row],[AÇÕES]],'Dados Status Invest STOCKS'!A4977:AD5592,4)/Table_1[[#This Row],[LPA]]))/100,0)</f>
        <v>0.19504424778761062</v>
      </c>
      <c r="K4991" s="64">
        <f>IFERROR(IF(Ações!$B4991="","",VLOOKUP(Table_1[[#This Row],[AÇÕES]],'Dados Status Invest STOCKS'!A4977:AD5592,2)),0)</f>
        <v>24.98</v>
      </c>
      <c r="L4991" s="65">
        <f>IFERROR(IF(Ações!$B4991="","",VLOOKUP(Table_1[[#This Row],[AÇÕES]],'Dados Status Invest STOCKS'!A4977:AD5592,3)/100),0)</f>
        <v>0.01</v>
      </c>
      <c r="M4991" s="66">
        <f>IFERROR(IF(Ações!$B4991="","",VLOOKUP(Table_1[[#This Row],[AÇÕES]],'Dados Status Invest STOCKS'!A4977:AD5592,28)),0)</f>
        <v>1.1299999999999999</v>
      </c>
      <c r="N4991" s="66">
        <f>IFERROR(IF(Ações!$B4991="","",VLOOKUP(Table_1[[#This Row],[AÇÕES]],'Dados Status Invest STOCKS'!A4977:AD5592,27)),0)</f>
        <v>11.7</v>
      </c>
      <c r="O4991" s="66">
        <f>IFERROR(IF(Ações!$L4991="","",Ações!$K4991*Ações!$L4991),0)</f>
        <v>0.24980000000000002</v>
      </c>
      <c r="P4991" s="67">
        <f t="shared" si="77"/>
        <v>0.06</v>
      </c>
      <c r="Q4991" s="67">
        <f>IFERROR(Ações!$O4991/Ações!$M4991,0)</f>
        <v>0.2210619469026549</v>
      </c>
      <c r="R4991" s="67">
        <f>IFERROR(IF(Ações!$B4991="","",VLOOKUP(Table_1[[#This Row],[AÇÕES]],'Dados Status Invest STOCKS'!A4977:AD5592,18)/100),0)</f>
        <v>9.6799999999999997E-2</v>
      </c>
      <c r="S4991" s="65">
        <f>IFERROR(IF(Ações!$B4991="","",VLOOKUP(Table_1[[#This Row],[AÇÕES]],'Dados Status Invest STOCKS'!A4977:AD5592,25)/100),0)</f>
        <v>-0.21579999999999999</v>
      </c>
      <c r="T4991" s="67">
        <f>(1-Ações!$Q4991)*Ações!$R4991</f>
        <v>7.5401203539823006E-2</v>
      </c>
      <c r="U4991" s="68">
        <f>IF(Ações!$S4991=0,Ações!$T4991,IF(Ações!$T4991=0,Ações!$S4991,AVERAGE(Ações!$S4991,Ações!$T4991)))</f>
        <v>-7.01993982300885E-2</v>
      </c>
    </row>
    <row r="4992" spans="2:21" ht="15" customHeight="1" x14ac:dyDescent="0.2">
      <c r="B4992" s="63" t="str">
        <f>IFERROR('Dados Status Invest STOCKS'!A4979,"-")</f>
        <v>WEC</v>
      </c>
      <c r="C4992" s="45">
        <f>IFERROR((Ações!$D4992-Ações!$K4992)/Ações!$D4992,0)</f>
        <v>-1.1052631578947365</v>
      </c>
      <c r="D4992" s="46">
        <f>(Ações!$O4992)/0.06</f>
        <v>45.186750000000004</v>
      </c>
      <c r="E4992" s="47">
        <f>IFERROR((Ações!$F4992-Ações!$K4992)/Ações!$F4992,0)</f>
        <v>-0.66770283026650523</v>
      </c>
      <c r="F4992" s="46">
        <f>IF(OR(Ações!$N4992&lt;0,Ações!$M4992&lt;0),"",(22.5*Ações!$M4992*Ações!$N4992)^0.5)</f>
        <v>57.042536759860184</v>
      </c>
      <c r="G4992" s="47">
        <f>IFERROR((Ações!$H4992-Ações!$K4992)/Ações!$H4992,0)</f>
        <v>4.1925281001147932</v>
      </c>
      <c r="H4992" s="48">
        <f>IFERROR(Ações!$I4992/(Ações!$P4992-Table_1[[#This Row],[CAGR LUCRO 5A]]),0)</f>
        <v>-29.797701701225257</v>
      </c>
      <c r="I4992" s="48">
        <f>IF(Ações!$S4992&lt;0,"",Ações!$O4992*(1+Ações!$S4992))</f>
        <v>3.1615361504999999</v>
      </c>
      <c r="J4992" s="49">
        <f>IFERROR(IF(Ações!$B4992="","",(VLOOKUP(Table_1[[#This Row],[AÇÕES]],'Dados Status Invest STOCKS'!A4978:AD5593,4)/Table_1[[#This Row],[LPA]]))/100,0)</f>
        <v>5.4724220623501199E-2</v>
      </c>
      <c r="K4992" s="64">
        <f>IFERROR(IF(Ações!$B4992="","",VLOOKUP(Table_1[[#This Row],[AÇÕES]],'Dados Status Invest STOCKS'!A4978:AD5593,2)),0)</f>
        <v>95.13</v>
      </c>
      <c r="L4992" s="65">
        <f>IFERROR(IF(Ações!$B4992="","",VLOOKUP(Table_1[[#This Row],[AÇÕES]],'Dados Status Invest STOCKS'!A4978:AD5593,3)/100),0)</f>
        <v>2.8500000000000001E-2</v>
      </c>
      <c r="M4992" s="66">
        <f>IFERROR(IF(Ações!$B4992="","",VLOOKUP(Table_1[[#This Row],[AÇÕES]],'Dados Status Invest STOCKS'!A4978:AD5593,28)),0)</f>
        <v>4.17</v>
      </c>
      <c r="N4992" s="66">
        <f>IFERROR(IF(Ações!$B4992="","",VLOOKUP(Table_1[[#This Row],[AÇÕES]],'Dados Status Invest STOCKS'!A4978:AD5593,27)),0)</f>
        <v>34.68</v>
      </c>
      <c r="O4992" s="66">
        <f>IFERROR(IF(Ações!$L4992="","",Ações!$K4992*Ações!$L4992),0)</f>
        <v>2.7112050000000001</v>
      </c>
      <c r="P4992" s="67">
        <f t="shared" si="77"/>
        <v>0.06</v>
      </c>
      <c r="Q4992" s="67">
        <f>IFERROR(Ações!$O4992/Ações!$M4992,0)</f>
        <v>0.65016906474820146</v>
      </c>
      <c r="R4992" s="67">
        <f>IFERROR(IF(Ações!$B4992="","",VLOOKUP(Table_1[[#This Row],[AÇÕES]],'Dados Status Invest STOCKS'!A4978:AD5593,18)/100),0)</f>
        <v>0.1202</v>
      </c>
      <c r="S4992" s="65">
        <f>IFERROR(IF(Ações!$B4992="","",VLOOKUP(Table_1[[#This Row],[AÇÕES]],'Dados Status Invest STOCKS'!A4978:AD5593,25)/100),0)</f>
        <v>0.1661</v>
      </c>
      <c r="T4992" s="67">
        <f>(1-Ações!$Q4992)*Ações!$R4992</f>
        <v>4.2049678417266187E-2</v>
      </c>
      <c r="U4992" s="68">
        <f>IF(Ações!$S4992=0,Ações!$T4992,IF(Ações!$T4992=0,Ações!$S4992,AVERAGE(Ações!$S4992,Ações!$T4992)))</f>
        <v>0.10407483920863309</v>
      </c>
    </row>
    <row r="4993" spans="2:21" ht="15" customHeight="1" x14ac:dyDescent="0.2">
      <c r="B4993" s="63" t="str">
        <f>IFERROR('Dados Status Invest STOCKS'!A4980,"-")</f>
        <v>WEI</v>
      </c>
      <c r="C4993" s="45">
        <f>IFERROR((Ações!$D4993-Ações!$K4993)/Ações!$D4993,0)</f>
        <v>0</v>
      </c>
      <c r="D4993" s="46">
        <f>(Ações!$O4993)/0.06</f>
        <v>0</v>
      </c>
      <c r="E4993" s="47">
        <f>IFERROR((Ações!$F4993-Ações!$K4993)/Ações!$F4993,0)</f>
        <v>0.92285108028831486</v>
      </c>
      <c r="F4993" s="46">
        <f>IF(OR(Ações!$N4993&lt;0,Ações!$M4993&lt;0),"",(22.5*Ações!$M4993*Ações!$N4993)^0.5)</f>
        <v>6.4809721492998253</v>
      </c>
      <c r="G4993" s="47">
        <f>IFERROR((Ações!$H4993-Ações!$K4993)/Ações!$H4993,0)</f>
        <v>0</v>
      </c>
      <c r="H4993" s="48">
        <f>IFERROR(Ações!$I4993/(Ações!$P4993-Table_1[[#This Row],[CAGR LUCRO 5A]]),0)</f>
        <v>0</v>
      </c>
      <c r="I4993" s="48">
        <f>IF(Ações!$S4993&lt;0,"",Ações!$O4993*(1+Ações!$S4993))</f>
        <v>0</v>
      </c>
      <c r="J4993" s="49">
        <f>IFERROR(IF(Ações!$B4993="","",(VLOOKUP(Table_1[[#This Row],[AÇÕES]],'Dados Status Invest STOCKS'!A4979:AD5594,4)/Table_1[[#This Row],[LPA]]))/100,0)</f>
        <v>1.8653846153846153E-2</v>
      </c>
      <c r="K4993" s="64">
        <f>IFERROR(IF(Ações!$B4993="","",VLOOKUP(Table_1[[#This Row],[AÇÕES]],'Dados Status Invest STOCKS'!A4979:AD5594,2)),0)</f>
        <v>0.5</v>
      </c>
      <c r="L4993" s="65">
        <f>IFERROR(IF(Ações!$B4993="","",VLOOKUP(Table_1[[#This Row],[AÇÕES]],'Dados Status Invest STOCKS'!A4979:AD5594,3)/100),0)</f>
        <v>0</v>
      </c>
      <c r="M4993" s="66">
        <f>IFERROR(IF(Ações!$B4993="","",VLOOKUP(Table_1[[#This Row],[AÇÕES]],'Dados Status Invest STOCKS'!A4979:AD5594,28)),0)</f>
        <v>0.52</v>
      </c>
      <c r="N4993" s="66">
        <f>IFERROR(IF(Ações!$B4993="","",VLOOKUP(Table_1[[#This Row],[AÇÕES]],'Dados Status Invest STOCKS'!A4979:AD5594,27)),0)</f>
        <v>3.59</v>
      </c>
      <c r="O4993" s="66">
        <f>IFERROR(IF(Ações!$L4993="","",Ações!$K4993*Ações!$L4993),0)</f>
        <v>0</v>
      </c>
      <c r="P4993" s="67">
        <f t="shared" si="77"/>
        <v>0.06</v>
      </c>
      <c r="Q4993" s="67">
        <f>IFERROR(Ações!$O4993/Ações!$M4993,0)</f>
        <v>0</v>
      </c>
      <c r="R4993" s="67">
        <f>IFERROR(IF(Ações!$B4993="","",VLOOKUP(Table_1[[#This Row],[AÇÕES]],'Dados Status Invest STOCKS'!A4979:AD5594,18)/100),0)</f>
        <v>0.14400000000000002</v>
      </c>
      <c r="S4993" s="65">
        <f>IFERROR(IF(Ações!$B4993="","",VLOOKUP(Table_1[[#This Row],[AÇÕES]],'Dados Status Invest STOCKS'!A4979:AD5594,25)/100),0)</f>
        <v>0</v>
      </c>
      <c r="T4993" s="67">
        <f>(1-Ações!$Q4993)*Ações!$R4993</f>
        <v>0.14400000000000002</v>
      </c>
      <c r="U4993" s="68">
        <f>IF(Ações!$S4993=0,Ações!$T4993,IF(Ações!$T4993=0,Ações!$S4993,AVERAGE(Ações!$S4993,Ações!$T4993)))</f>
        <v>0.14400000000000002</v>
      </c>
    </row>
    <row r="4994" spans="2:21" ht="15" customHeight="1" x14ac:dyDescent="0.2">
      <c r="B4994" s="63" t="str">
        <f>IFERROR('Dados Status Invest STOCKS'!A4981,"-")</f>
        <v>WEN</v>
      </c>
      <c r="C4994" s="45">
        <f>IFERROR((Ações!$D4994-Ações!$K4994)/Ações!$D4994,0)</f>
        <v>-2.1250000000000004</v>
      </c>
      <c r="D4994" s="46">
        <f>(Ações!$O4994)/0.06</f>
        <v>7.1711999999999998</v>
      </c>
      <c r="E4994" s="47">
        <f>IFERROR((Ações!$F4994-Ações!$K4994)/Ações!$F4994,0)</f>
        <v>-2.2030304872513224</v>
      </c>
      <c r="F4994" s="46">
        <f>IF(OR(Ações!$N4994&lt;0,Ações!$M4994&lt;0),"",(22.5*Ações!$M4994*Ações!$N4994)^0.5)</f>
        <v>6.9964991245622263</v>
      </c>
      <c r="G4994" s="47">
        <f>IFERROR((Ações!$H4994-Ações!$K4994)/Ações!$H4994,0)</f>
        <v>0</v>
      </c>
      <c r="H4994" s="48">
        <f>IFERROR(Ações!$I4994/(Ações!$P4994-Table_1[[#This Row],[CAGR LUCRO 5A]]),0)</f>
        <v>0</v>
      </c>
      <c r="I4994" s="48" t="str">
        <f>IF(Ações!$S4994&lt;0,"",Ações!$O4994*(1+Ações!$S4994))</f>
        <v/>
      </c>
      <c r="J4994" s="49">
        <f>IFERROR(IF(Ações!$B4994="","",(VLOOKUP(Table_1[[#This Row],[AÇÕES]],'Dados Status Invest STOCKS'!A4980:AD5595,4)/Table_1[[#This Row],[LPA]]))/100,0)</f>
        <v>0.31714285714285717</v>
      </c>
      <c r="K4994" s="64">
        <f>IFERROR(IF(Ações!$B4994="","",VLOOKUP(Table_1[[#This Row],[AÇÕES]],'Dados Status Invest STOCKS'!A4980:AD5595,2)),0)</f>
        <v>22.41</v>
      </c>
      <c r="L4994" s="65">
        <f>IFERROR(IF(Ações!$B4994="","",VLOOKUP(Table_1[[#This Row],[AÇÕES]],'Dados Status Invest STOCKS'!A4980:AD5595,3)/100),0)</f>
        <v>1.9199999999999998E-2</v>
      </c>
      <c r="M4994" s="66">
        <f>IFERROR(IF(Ações!$B4994="","",VLOOKUP(Table_1[[#This Row],[AÇÕES]],'Dados Status Invest STOCKS'!A4980:AD5595,28)),0)</f>
        <v>0.84</v>
      </c>
      <c r="N4994" s="66">
        <f>IFERROR(IF(Ações!$B4994="","",VLOOKUP(Table_1[[#This Row],[AÇÕES]],'Dados Status Invest STOCKS'!A4980:AD5595,27)),0)</f>
        <v>2.59</v>
      </c>
      <c r="O4994" s="66">
        <f>IFERROR(IF(Ações!$L4994="","",Ações!$K4994*Ações!$L4994),0)</f>
        <v>0.43027199999999999</v>
      </c>
      <c r="P4994" s="67">
        <f t="shared" si="77"/>
        <v>0.06</v>
      </c>
      <c r="Q4994" s="67">
        <f>IFERROR(Ações!$O4994/Ações!$M4994,0)</f>
        <v>0.51222857142857148</v>
      </c>
      <c r="R4994" s="67">
        <f>IFERROR(IF(Ações!$B4994="","",VLOOKUP(Table_1[[#This Row],[AÇÕES]],'Dados Status Invest STOCKS'!A4980:AD5595,18)/100),0)</f>
        <v>0.32539999999999997</v>
      </c>
      <c r="S4994" s="65">
        <f>IFERROR(IF(Ações!$B4994="","",VLOOKUP(Table_1[[#This Row],[AÇÕES]],'Dados Status Invest STOCKS'!A4980:AD5595,25)/100),0)</f>
        <v>-6.0700000000000004E-2</v>
      </c>
      <c r="T4994" s="67">
        <f>(1-Ações!$Q4994)*Ações!$R4994</f>
        <v>0.15872082285714281</v>
      </c>
      <c r="U4994" s="68">
        <f>IF(Ações!$S4994=0,Ações!$T4994,IF(Ações!$T4994=0,Ações!$S4994,AVERAGE(Ações!$S4994,Ações!$T4994)))</f>
        <v>4.9010411428571404E-2</v>
      </c>
    </row>
    <row r="4995" spans="2:21" ht="15" customHeight="1" x14ac:dyDescent="0.2">
      <c r="B4995" s="63" t="str">
        <f>IFERROR('Dados Status Invest STOCKS'!A4982,"-")</f>
        <v>WERN</v>
      </c>
      <c r="C4995" s="45">
        <f>IFERROR((Ações!$D4995-Ações!$K4995)/Ações!$D4995,0)</f>
        <v>-5</v>
      </c>
      <c r="D4995" s="46">
        <f>(Ações!$O4995)/0.06</f>
        <v>7.6749999999999998</v>
      </c>
      <c r="E4995" s="47">
        <f>IFERROR((Ações!$F4995-Ações!$K4995)/Ações!$F4995,0)</f>
        <v>-0.15301230283682957</v>
      </c>
      <c r="F4995" s="46">
        <f>IF(OR(Ações!$N4995&lt;0,Ações!$M4995&lt;0),"",(22.5*Ações!$M4995*Ações!$N4995)^0.5)</f>
        <v>39.938862652809732</v>
      </c>
      <c r="G4995" s="47">
        <f>IFERROR((Ações!$H4995-Ações!$K4995)/Ações!$H4995,0)</f>
        <v>1.4227336777829971</v>
      </c>
      <c r="H4995" s="48">
        <f>IFERROR(Ações!$I4995/(Ações!$P4995-Table_1[[#This Row],[CAGR LUCRO 5A]]),0)</f>
        <v>-108.93383333333323</v>
      </c>
      <c r="I4995" s="48">
        <f>IF(Ações!$S4995&lt;0,"",Ações!$O4995*(1+Ações!$S4995))</f>
        <v>0.49020224999999995</v>
      </c>
      <c r="J4995" s="49">
        <f>IFERROR(IF(Ações!$B4995="","",(VLOOKUP(Table_1[[#This Row],[AÇÕES]],'Dados Status Invest STOCKS'!A4981:AD5596,4)/Table_1[[#This Row],[LPA]]))/100,0)</f>
        <v>3.4931129476584027E-2</v>
      </c>
      <c r="K4995" s="64">
        <f>IFERROR(IF(Ações!$B4995="","",VLOOKUP(Table_1[[#This Row],[AÇÕES]],'Dados Status Invest STOCKS'!A4981:AD5596,2)),0)</f>
        <v>46.05</v>
      </c>
      <c r="L4995" s="65">
        <f>IFERROR(IF(Ações!$B4995="","",VLOOKUP(Table_1[[#This Row],[AÇÕES]],'Dados Status Invest STOCKS'!A4981:AD5596,3)/100),0)</f>
        <v>0.01</v>
      </c>
      <c r="M4995" s="66">
        <f>IFERROR(IF(Ações!$B4995="","",VLOOKUP(Table_1[[#This Row],[AÇÕES]],'Dados Status Invest STOCKS'!A4981:AD5596,28)),0)</f>
        <v>3.63</v>
      </c>
      <c r="N4995" s="66">
        <f>IFERROR(IF(Ações!$B4995="","",VLOOKUP(Table_1[[#This Row],[AÇÕES]],'Dados Status Invest STOCKS'!A4981:AD5596,27)),0)</f>
        <v>19.53</v>
      </c>
      <c r="O4995" s="66">
        <f>IFERROR(IF(Ações!$L4995="","",Ações!$K4995*Ações!$L4995),0)</f>
        <v>0.46049999999999996</v>
      </c>
      <c r="P4995" s="67">
        <f t="shared" si="77"/>
        <v>0.06</v>
      </c>
      <c r="Q4995" s="67">
        <f>IFERROR(Ações!$O4995/Ações!$M4995,0)</f>
        <v>0.1268595041322314</v>
      </c>
      <c r="R4995" s="67">
        <f>IFERROR(IF(Ações!$B4995="","",VLOOKUP(Table_1[[#This Row],[AÇÕES]],'Dados Status Invest STOCKS'!A4981:AD5596,18)/100),0)</f>
        <v>0.18590000000000001</v>
      </c>
      <c r="S4995" s="65">
        <f>IFERROR(IF(Ações!$B4995="","",VLOOKUP(Table_1[[#This Row],[AÇÕES]],'Dados Status Invest STOCKS'!A4981:AD5596,25)/100),0)</f>
        <v>6.4500000000000002E-2</v>
      </c>
      <c r="T4995" s="67">
        <f>(1-Ações!$Q4995)*Ações!$R4995</f>
        <v>0.1623168181818182</v>
      </c>
      <c r="U4995" s="68">
        <f>IF(Ações!$S4995=0,Ações!$T4995,IF(Ações!$T4995=0,Ações!$S4995,AVERAGE(Ações!$S4995,Ações!$T4995)))</f>
        <v>0.1134084090909091</v>
      </c>
    </row>
    <row r="4996" spans="2:21" ht="15" customHeight="1" x14ac:dyDescent="0.2">
      <c r="B4996" s="63" t="str">
        <f>IFERROR('Dados Status Invest STOCKS'!A4983,"-")</f>
        <v>WES</v>
      </c>
      <c r="C4996" s="45">
        <f>IFERROR((Ações!$D4996-Ações!$K4996)/Ações!$D4996,0)</f>
        <v>-8.3032490974729242E-2</v>
      </c>
      <c r="D4996" s="46">
        <f>(Ações!$O4996)/0.06</f>
        <v>21.144333333333332</v>
      </c>
      <c r="E4996" s="47">
        <f>IFERROR((Ações!$F4996-Ações!$K4996)/Ações!$F4996,0)</f>
        <v>0</v>
      </c>
      <c r="F4996" s="46">
        <f>IF(OR(Ações!$N4996&lt;0,Ações!$M4996&lt;0),"",(22.5*Ações!$M4996*Ações!$N4996)^0.5)</f>
        <v>0</v>
      </c>
      <c r="G4996" s="47">
        <f>IFERROR((Ações!$H4996-Ações!$K4996)/Ações!$H4996,0)</f>
        <v>5.8038134580758554</v>
      </c>
      <c r="H4996" s="48">
        <f>IFERROR(Ações!$I4996/(Ações!$P4996-Table_1[[#This Row],[CAGR LUCRO 5A]]),0)</f>
        <v>-4.7670460561914672</v>
      </c>
      <c r="I4996" s="48">
        <f>IF(Ações!$S4996&lt;0,"",Ações!$O4996*(1+Ações!$S4996))</f>
        <v>1.8324525039999997</v>
      </c>
      <c r="J4996" s="49">
        <f>IFERROR(IF(Ações!$B4996="","",(VLOOKUP(Table_1[[#This Row],[AÇÕES]],'Dados Status Invest STOCKS'!A4982:AD5597,4)/Table_1[[#This Row],[LPA]]))/100,0)</f>
        <v>4.1489361702127657E-2</v>
      </c>
      <c r="K4996" s="64">
        <f>IFERROR(IF(Ações!$B4996="","",VLOOKUP(Table_1[[#This Row],[AÇÕES]],'Dados Status Invest STOCKS'!A4982:AD5597,2)),0)</f>
        <v>22.9</v>
      </c>
      <c r="L4996" s="65">
        <f>IFERROR(IF(Ações!$B4996="","",VLOOKUP(Table_1[[#This Row],[AÇÕES]],'Dados Status Invest STOCKS'!A4982:AD5597,3)/100),0)</f>
        <v>5.5399999999999998E-2</v>
      </c>
      <c r="M4996" s="66">
        <f>IFERROR(IF(Ações!$B4996="","",VLOOKUP(Table_1[[#This Row],[AÇÕES]],'Dados Status Invest STOCKS'!A4982:AD5597,28)),0)</f>
        <v>2.35</v>
      </c>
      <c r="N4996" s="66">
        <f>IFERROR(IF(Ações!$B4996="","",VLOOKUP(Table_1[[#This Row],[AÇÕES]],'Dados Status Invest STOCKS'!A4982:AD5597,27)),0)</f>
        <v>0</v>
      </c>
      <c r="O4996" s="66">
        <f>IFERROR(IF(Ações!$L4996="","",Ações!$K4996*Ações!$L4996),0)</f>
        <v>1.2686599999999999</v>
      </c>
      <c r="P4996" s="67">
        <f t="shared" si="77"/>
        <v>0.06</v>
      </c>
      <c r="Q4996" s="67">
        <f>IFERROR(Ações!$O4996/Ações!$M4996,0)</f>
        <v>0.53985531914893614</v>
      </c>
      <c r="R4996" s="67">
        <f>IFERROR(IF(Ações!$B4996="","",VLOOKUP(Table_1[[#This Row],[AÇÕES]],'Dados Status Invest STOCKS'!A4982:AD5597,18)/100),0)</f>
        <v>0</v>
      </c>
      <c r="S4996" s="65">
        <f>IFERROR(IF(Ações!$B4996="","",VLOOKUP(Table_1[[#This Row],[AÇÕES]],'Dados Status Invest STOCKS'!A4982:AD5597,25)/100),0)</f>
        <v>0.44439999999999996</v>
      </c>
      <c r="T4996" s="67">
        <f>(1-Ações!$Q4996)*Ações!$R4996</f>
        <v>0</v>
      </c>
      <c r="U4996" s="68">
        <f>IF(Ações!$S4996=0,Ações!$T4996,IF(Ações!$T4996=0,Ações!$S4996,AVERAGE(Ações!$S4996,Ações!$T4996)))</f>
        <v>0.44439999999999996</v>
      </c>
    </row>
    <row r="4997" spans="2:21" ht="15" customHeight="1" x14ac:dyDescent="0.2">
      <c r="B4997" s="63" t="str">
        <f>IFERROR('Dados Status Invest STOCKS'!A4984,"-")</f>
        <v>WETF</v>
      </c>
      <c r="C4997" s="45">
        <f>IFERROR((Ações!$D4997-Ações!$K4997)/Ações!$D4997,0)</f>
        <v>-1.8708133971291869</v>
      </c>
      <c r="D4997" s="46">
        <f>(Ações!$O4997)/0.06</f>
        <v>1.9994333333333332</v>
      </c>
      <c r="E4997" s="47">
        <f>IFERROR((Ações!$F4997-Ações!$K4997)/Ações!$F4997,0)</f>
        <v>-1.1875597304844463</v>
      </c>
      <c r="F4997" s="46">
        <f>IF(OR(Ações!$N4997&lt;0,Ações!$M4997&lt;0),"",(22.5*Ações!$M4997*Ações!$N4997)^0.5)</f>
        <v>2.6239283526803852</v>
      </c>
      <c r="G4997" s="47">
        <f>IFERROR((Ações!$H4997-Ações!$K4997)/Ações!$H4997,0)</f>
        <v>-1.8708133971291869</v>
      </c>
      <c r="H4997" s="48">
        <f>IFERROR(Ações!$I4997/(Ações!$P4997-Table_1[[#This Row],[CAGR LUCRO 5A]]),0)</f>
        <v>1.9994333333333332</v>
      </c>
      <c r="I4997" s="48">
        <f>IF(Ações!$S4997&lt;0,"",Ações!$O4997*(1+Ações!$S4997))</f>
        <v>0.11996599999999999</v>
      </c>
      <c r="J4997" s="49">
        <f>IFERROR(IF(Ações!$B4997="","",(VLOOKUP(Table_1[[#This Row],[AÇÕES]],'Dados Status Invest STOCKS'!A4983:AD5598,4)/Table_1[[#This Row],[LPA]]))/100,0)</f>
        <v>1.9511764705882353</v>
      </c>
      <c r="K4997" s="64">
        <f>IFERROR(IF(Ações!$B4997="","",VLOOKUP(Table_1[[#This Row],[AÇÕES]],'Dados Status Invest STOCKS'!A4983:AD5598,2)),0)</f>
        <v>5.74</v>
      </c>
      <c r="L4997" s="65">
        <f>IFERROR(IF(Ações!$B4997="","",VLOOKUP(Table_1[[#This Row],[AÇÕES]],'Dados Status Invest STOCKS'!A4983:AD5598,3)/100),0)</f>
        <v>2.0899999999999998E-2</v>
      </c>
      <c r="M4997" s="66">
        <f>IFERROR(IF(Ações!$B4997="","",VLOOKUP(Table_1[[#This Row],[AÇÕES]],'Dados Status Invest STOCKS'!A4983:AD5598,28)),0)</f>
        <v>0.17</v>
      </c>
      <c r="N4997" s="66">
        <f>IFERROR(IF(Ações!$B4997="","",VLOOKUP(Table_1[[#This Row],[AÇÕES]],'Dados Status Invest STOCKS'!A4983:AD5598,27)),0)</f>
        <v>1.8</v>
      </c>
      <c r="O4997" s="66">
        <f>IFERROR(IF(Ações!$L4997="","",Ações!$K4997*Ações!$L4997),0)</f>
        <v>0.11996599999999999</v>
      </c>
      <c r="P4997" s="67">
        <f t="shared" si="77"/>
        <v>0.06</v>
      </c>
      <c r="Q4997" s="67">
        <f>IFERROR(Ações!$O4997/Ações!$M4997,0)</f>
        <v>0.70568235294117632</v>
      </c>
      <c r="R4997" s="67">
        <f>IFERROR(IF(Ações!$B4997="","",VLOOKUP(Table_1[[#This Row],[AÇÕES]],'Dados Status Invest STOCKS'!A4983:AD5598,18)/100),0)</f>
        <v>9.6300000000000011E-2</v>
      </c>
      <c r="S4997" s="65">
        <f>IFERROR(IF(Ações!$B4997="","",VLOOKUP(Table_1[[#This Row],[AÇÕES]],'Dados Status Invest STOCKS'!A4983:AD5598,25)/100),0)</f>
        <v>0</v>
      </c>
      <c r="T4997" s="67">
        <f>(1-Ações!$Q4997)*Ações!$R4997</f>
        <v>2.8342789411764723E-2</v>
      </c>
      <c r="U4997" s="68">
        <f>IF(Ações!$S4997=0,Ações!$T4997,IF(Ações!$T4997=0,Ações!$S4997,AVERAGE(Ações!$S4997,Ações!$T4997)))</f>
        <v>2.8342789411764723E-2</v>
      </c>
    </row>
    <row r="4998" spans="2:21" ht="15" customHeight="1" x14ac:dyDescent="0.2">
      <c r="B4998" s="63" t="str">
        <f>IFERROR('Dados Status Invest STOCKS'!A4985,"-")</f>
        <v>WEX</v>
      </c>
      <c r="C4998" s="45">
        <f>IFERROR((Ações!$D4998-Ações!$K4998)/Ações!$D4998,0)</f>
        <v>0</v>
      </c>
      <c r="D4998" s="46">
        <f>(Ações!$O4998)/0.06</f>
        <v>0</v>
      </c>
      <c r="E4998" s="47">
        <f>IFERROR((Ações!$F4998-Ações!$K4998)/Ações!$F4998,0)</f>
        <v>0</v>
      </c>
      <c r="F4998" s="46" t="str">
        <f>IF(OR(Ações!$N4998&lt;0,Ações!$M4998&lt;0),"",(22.5*Ações!$M4998*Ações!$N4998)^0.5)</f>
        <v/>
      </c>
      <c r="G4998" s="47">
        <f>IFERROR((Ações!$H4998-Ações!$K4998)/Ações!$H4998,0)</f>
        <v>0</v>
      </c>
      <c r="H4998" s="48">
        <f>IFERROR(Ações!$I4998/(Ações!$P4998-Table_1[[#This Row],[CAGR LUCRO 5A]]),0)</f>
        <v>0</v>
      </c>
      <c r="I4998" s="48">
        <f>IF(Ações!$S4998&lt;0,"",Ações!$O4998*(1+Ações!$S4998))</f>
        <v>0</v>
      </c>
      <c r="J4998" s="49">
        <f>IFERROR(IF(Ações!$B4998="","",(VLOOKUP(Table_1[[#This Row],[AÇÕES]],'Dados Status Invest STOCKS'!A4984:AD5599,4)/Table_1[[#This Row],[LPA]]))/100,0)</f>
        <v>6.0685483870967748E-2</v>
      </c>
      <c r="K4998" s="64">
        <f>IFERROR(IF(Ações!$B4998="","",VLOOKUP(Table_1[[#This Row],[AÇÕES]],'Dados Status Invest STOCKS'!A4984:AD5599,2)),0)</f>
        <v>149.32</v>
      </c>
      <c r="L4998" s="65">
        <f>IFERROR(IF(Ações!$B4998="","",VLOOKUP(Table_1[[#This Row],[AÇÕES]],'Dados Status Invest STOCKS'!A4984:AD5599,3)/100),0)</f>
        <v>0</v>
      </c>
      <c r="M4998" s="66">
        <f>IFERROR(IF(Ações!$B4998="","",VLOOKUP(Table_1[[#This Row],[AÇÕES]],'Dados Status Invest STOCKS'!A4984:AD5599,28)),0)</f>
        <v>-4.96</v>
      </c>
      <c r="N4998" s="66">
        <f>IFERROR(IF(Ações!$B4998="","",VLOOKUP(Table_1[[#This Row],[AÇÕES]],'Dados Status Invest STOCKS'!A4984:AD5599,27)),0)</f>
        <v>41.15</v>
      </c>
      <c r="O4998" s="66">
        <f>IFERROR(IF(Ações!$L4998="","",Ações!$K4998*Ações!$L4998),0)</f>
        <v>0</v>
      </c>
      <c r="P4998" s="67">
        <f t="shared" si="77"/>
        <v>0.06</v>
      </c>
      <c r="Q4998" s="67">
        <f>IFERROR(Ações!$O4998/Ações!$M4998,0)</f>
        <v>0</v>
      </c>
      <c r="R4998" s="67">
        <f>IFERROR(IF(Ações!$B4998="","",VLOOKUP(Table_1[[#This Row],[AÇÕES]],'Dados Status Invest STOCKS'!A4984:AD5599,18)/100),0)</f>
        <v>-0.12050000000000001</v>
      </c>
      <c r="S4998" s="65">
        <f>IFERROR(IF(Ações!$B4998="","",VLOOKUP(Table_1[[#This Row],[AÇÕES]],'Dados Status Invest STOCKS'!A4984:AD5599,25)/100),0)</f>
        <v>0</v>
      </c>
      <c r="T4998" s="67">
        <f>(1-Ações!$Q4998)*Ações!$R4998</f>
        <v>-0.12050000000000001</v>
      </c>
      <c r="U4998" s="68">
        <f>IF(Ações!$S4998=0,Ações!$T4998,IF(Ações!$T4998=0,Ações!$S4998,AVERAGE(Ações!$S4998,Ações!$T4998)))</f>
        <v>-0.12050000000000001</v>
      </c>
    </row>
    <row r="4999" spans="2:21" ht="15" customHeight="1" x14ac:dyDescent="0.2">
      <c r="B4999" s="63" t="str">
        <f>IFERROR('Dados Status Invest STOCKS'!A4986,"-")</f>
        <v>WEYS</v>
      </c>
      <c r="C4999" s="45">
        <f>IFERROR((Ações!$D4999-Ações!$K4999)/Ações!$D4999,0)</f>
        <v>-0.49253731343283591</v>
      </c>
      <c r="D4999" s="46">
        <f>(Ações!$O4999)/0.06</f>
        <v>16.012999999999998</v>
      </c>
      <c r="E4999" s="47">
        <f>IFERROR((Ações!$F4999-Ações!$K4999)/Ações!$F4999,0)</f>
        <v>9.1005191508847921E-2</v>
      </c>
      <c r="F4999" s="46">
        <f>IF(OR(Ações!$N4999&lt;0,Ações!$M4999&lt;0),"",(22.5*Ações!$M4999*Ações!$N4999)^0.5)</f>
        <v>26.29277942705944</v>
      </c>
      <c r="G4999" s="47">
        <f>IFERROR((Ações!$H4999-Ações!$K4999)/Ações!$H4999,0)</f>
        <v>-0.49253731343283591</v>
      </c>
      <c r="H4999" s="48">
        <f>IFERROR(Ações!$I4999/(Ações!$P4999-Table_1[[#This Row],[CAGR LUCRO 5A]]),0)</f>
        <v>16.012999999999998</v>
      </c>
      <c r="I4999" s="48">
        <f>IF(Ações!$S4999&lt;0,"",Ações!$O4999*(1+Ações!$S4999))</f>
        <v>0.96077999999999975</v>
      </c>
      <c r="J4999" s="49">
        <f>IFERROR(IF(Ações!$B4999="","",(VLOOKUP(Table_1[[#This Row],[AÇÕES]],'Dados Status Invest STOCKS'!A4985:AD5600,4)/Table_1[[#This Row],[LPA]]))/100,0)</f>
        <v>9.6878980891719757E-2</v>
      </c>
      <c r="K4999" s="64">
        <f>IFERROR(IF(Ações!$B4999="","",VLOOKUP(Table_1[[#This Row],[AÇÕES]],'Dados Status Invest STOCKS'!A4985:AD5600,2)),0)</f>
        <v>23.9</v>
      </c>
      <c r="L4999" s="65">
        <f>IFERROR(IF(Ações!$B4999="","",VLOOKUP(Table_1[[#This Row],[AÇÕES]],'Dados Status Invest STOCKS'!A4985:AD5600,3)/100),0)</f>
        <v>4.0199999999999993E-2</v>
      </c>
      <c r="M4999" s="66">
        <f>IFERROR(IF(Ações!$B4999="","",VLOOKUP(Table_1[[#This Row],[AÇÕES]],'Dados Status Invest STOCKS'!A4985:AD5600,28)),0)</f>
        <v>1.57</v>
      </c>
      <c r="N4999" s="66">
        <f>IFERROR(IF(Ações!$B4999="","",VLOOKUP(Table_1[[#This Row],[AÇÕES]],'Dados Status Invest STOCKS'!A4985:AD5600,27)),0)</f>
        <v>19.57</v>
      </c>
      <c r="O4999" s="66">
        <f>IFERROR(IF(Ações!$L4999="","",Ações!$K4999*Ações!$L4999),0)</f>
        <v>0.96077999999999975</v>
      </c>
      <c r="P4999" s="67">
        <f t="shared" si="77"/>
        <v>0.06</v>
      </c>
      <c r="Q4999" s="67">
        <f>IFERROR(Ações!$O4999/Ações!$M4999,0)</f>
        <v>0.61196178343949026</v>
      </c>
      <c r="R4999" s="67">
        <f>IFERROR(IF(Ações!$B4999="","",VLOOKUP(Table_1[[#This Row],[AÇÕES]],'Dados Status Invest STOCKS'!A4985:AD5600,18)/100),0)</f>
        <v>8.0299999999999996E-2</v>
      </c>
      <c r="S4999" s="65">
        <f>IFERROR(IF(Ações!$B4999="","",VLOOKUP(Table_1[[#This Row],[AÇÕES]],'Dados Status Invest STOCKS'!A4985:AD5600,25)/100),0)</f>
        <v>0</v>
      </c>
      <c r="T4999" s="67">
        <f>(1-Ações!$Q4999)*Ações!$R4999</f>
        <v>3.1159468789808929E-2</v>
      </c>
      <c r="U4999" s="68">
        <f>IF(Ações!$S4999=0,Ações!$T4999,IF(Ações!$T4999=0,Ações!$S4999,AVERAGE(Ações!$S4999,Ações!$T4999)))</f>
        <v>3.1159468789808929E-2</v>
      </c>
    </row>
    <row r="5000" spans="2:21" ht="15" customHeight="1" x14ac:dyDescent="0.2">
      <c r="B5000" s="63" t="str">
        <f>IFERROR('Dados Status Invest STOCKS'!A4987,"-")</f>
        <v>WF</v>
      </c>
      <c r="C5000" s="45">
        <f>IFERROR((Ações!$D5000-Ações!$K5000)/Ações!$D5000,0)</f>
        <v>-6.1428571428571432</v>
      </c>
      <c r="D5000" s="46">
        <f>(Ações!$O5000)/0.06</f>
        <v>5.0301999999999998</v>
      </c>
      <c r="E5000" s="47">
        <f>IFERROR((Ações!$F5000-Ações!$K5000)/Ações!$F5000,0)</f>
        <v>0.73891266923269971</v>
      </c>
      <c r="F5000" s="46">
        <f>IF(OR(Ações!$N5000&lt;0,Ações!$M5000&lt;0),"",(22.5*Ações!$M5000*Ações!$N5000)^0.5)</f>
        <v>137.61678858337018</v>
      </c>
      <c r="G5000" s="47">
        <f>IFERROR((Ações!$H5000-Ações!$K5000)/Ações!$H5000,0)</f>
        <v>8.6113101545810817</v>
      </c>
      <c r="H5000" s="48">
        <f>IFERROR(Ações!$I5000/(Ações!$P5000-Table_1[[#This Row],[CAGR LUCRO 5A]]),0)</f>
        <v>-4.7206064751381218</v>
      </c>
      <c r="I5000" s="48">
        <f>IF(Ações!$S5000&lt;0,"",Ações!$O5000*(1+Ações!$S5000))</f>
        <v>0.34177190879999997</v>
      </c>
      <c r="J5000" s="49">
        <f>IFERROR(IF(Ações!$B5000="","",(VLOOKUP(Table_1[[#This Row],[AÇÕES]],'Dados Status Invest STOCKS'!A4986:AD5601,4)/Table_1[[#This Row],[LPA]]))/100,0)</f>
        <v>5.5334987593052111E-3</v>
      </c>
      <c r="K5000" s="64">
        <f>IFERROR(IF(Ações!$B5000="","",VLOOKUP(Table_1[[#This Row],[AÇÕES]],'Dados Status Invest STOCKS'!A4986:AD5601,2)),0)</f>
        <v>35.93</v>
      </c>
      <c r="L5000" s="65">
        <f>IFERROR(IF(Ações!$B5000="","",VLOOKUP(Table_1[[#This Row],[AÇÕES]],'Dados Status Invest STOCKS'!A4986:AD5601,3)/100),0)</f>
        <v>8.3999999999999995E-3</v>
      </c>
      <c r="M5000" s="66">
        <f>IFERROR(IF(Ações!$B5000="","",VLOOKUP(Table_1[[#This Row],[AÇÕES]],'Dados Status Invest STOCKS'!A4986:AD5601,28)),0)</f>
        <v>8.06</v>
      </c>
      <c r="N5000" s="66">
        <f>IFERROR(IF(Ações!$B5000="","",VLOOKUP(Table_1[[#This Row],[AÇÕES]],'Dados Status Invest STOCKS'!A4986:AD5601,27)),0)</f>
        <v>104.43</v>
      </c>
      <c r="O5000" s="66">
        <f>IFERROR(IF(Ações!$L5000="","",Ações!$K5000*Ações!$L5000),0)</f>
        <v>0.30181199999999997</v>
      </c>
      <c r="P5000" s="67">
        <f t="shared" si="77"/>
        <v>0.06</v>
      </c>
      <c r="Q5000" s="67">
        <f>IFERROR(Ações!$O5000/Ações!$M5000,0)</f>
        <v>3.7445657568238207E-2</v>
      </c>
      <c r="R5000" s="67">
        <f>IFERROR(IF(Ações!$B5000="","",VLOOKUP(Table_1[[#This Row],[AÇÕES]],'Dados Status Invest STOCKS'!A4986:AD5601,18)/100),0)</f>
        <v>7.7100000000000002E-2</v>
      </c>
      <c r="S5000" s="65">
        <f>IFERROR(IF(Ações!$B5000="","",VLOOKUP(Table_1[[#This Row],[AÇÕES]],'Dados Status Invest STOCKS'!A4986:AD5601,25)/100),0)</f>
        <v>0.13239999999999999</v>
      </c>
      <c r="T5000" s="67">
        <f>(1-Ações!$Q5000)*Ações!$R5000</f>
        <v>7.4212939801488839E-2</v>
      </c>
      <c r="U5000" s="68">
        <f>IF(Ações!$S5000=0,Ações!$T5000,IF(Ações!$T5000=0,Ações!$S5000,AVERAGE(Ações!$S5000,Ações!$T5000)))</f>
        <v>0.10330646990074441</v>
      </c>
    </row>
    <row r="5001" spans="2:21" ht="15" customHeight="1" x14ac:dyDescent="0.2">
      <c r="B5001" s="63" t="str">
        <f>IFERROR('Dados Status Invest STOCKS'!A4988,"-")</f>
        <v>WFC</v>
      </c>
      <c r="C5001" s="45">
        <f>IFERROR((Ações!$D5001-Ações!$K5001)/Ações!$D5001,0)</f>
        <v>-4.3097345132743365</v>
      </c>
      <c r="D5001" s="46">
        <f>(Ações!$O5001)/0.06</f>
        <v>10.041933333333333</v>
      </c>
      <c r="E5001" s="47">
        <f>IFERROR((Ações!$F5001-Ações!$K5001)/Ações!$F5001,0)</f>
        <v>0.21905007858468023</v>
      </c>
      <c r="F5001" s="46">
        <f>IF(OR(Ações!$N5001&lt;0,Ações!$M5001&lt;0),"",(22.5*Ações!$M5001*Ações!$N5001)^0.5)</f>
        <v>68.275824784472576</v>
      </c>
      <c r="G5001" s="47">
        <f>IFERROR((Ações!$H5001-Ações!$K5001)/Ações!$H5001,0)</f>
        <v>0</v>
      </c>
      <c r="H5001" s="48">
        <f>IFERROR(Ações!$I5001/(Ações!$P5001-Table_1[[#This Row],[CAGR LUCRO 5A]]),0)</f>
        <v>0</v>
      </c>
      <c r="I5001" s="48" t="str">
        <f>IF(Ações!$S5001&lt;0,"",Ações!$O5001*(1+Ações!$S5001))</f>
        <v/>
      </c>
      <c r="J5001" s="49">
        <f>IFERROR(IF(Ações!$B5001="","",(VLOOKUP(Table_1[[#This Row],[AÇÕES]],'Dados Status Invest STOCKS'!A4987:AD5602,4)/Table_1[[#This Row],[LPA]]))/100,0)</f>
        <v>2.7826086956521737E-2</v>
      </c>
      <c r="K5001" s="64">
        <f>IFERROR(IF(Ações!$B5001="","",VLOOKUP(Table_1[[#This Row],[AÇÕES]],'Dados Status Invest STOCKS'!A4987:AD5602,2)),0)</f>
        <v>53.32</v>
      </c>
      <c r="L5001" s="65">
        <f>IFERROR(IF(Ações!$B5001="","",VLOOKUP(Table_1[[#This Row],[AÇÕES]],'Dados Status Invest STOCKS'!A4987:AD5602,3)/100),0)</f>
        <v>1.1299999999999999E-2</v>
      </c>
      <c r="M5001" s="66">
        <f>IFERROR(IF(Ações!$B5001="","",VLOOKUP(Table_1[[#This Row],[AÇÕES]],'Dados Status Invest STOCKS'!A4987:AD5602,28)),0)</f>
        <v>4.37</v>
      </c>
      <c r="N5001" s="66">
        <f>IFERROR(IF(Ações!$B5001="","",VLOOKUP(Table_1[[#This Row],[AÇÕES]],'Dados Status Invest STOCKS'!A4987:AD5602,27)),0)</f>
        <v>47.41</v>
      </c>
      <c r="O5001" s="66">
        <f>IFERROR(IF(Ações!$L5001="","",Ações!$K5001*Ações!$L5001),0)</f>
        <v>0.60251599999999994</v>
      </c>
      <c r="P5001" s="67">
        <f t="shared" si="77"/>
        <v>0.06</v>
      </c>
      <c r="Q5001" s="67">
        <f>IFERROR(Ações!$O5001/Ações!$M5001,0)</f>
        <v>0.13787551487414185</v>
      </c>
      <c r="R5001" s="67">
        <f>IFERROR(IF(Ações!$B5001="","",VLOOKUP(Table_1[[#This Row],[AÇÕES]],'Dados Status Invest STOCKS'!A4987:AD5602,18)/100),0)</f>
        <v>9.2200000000000004E-2</v>
      </c>
      <c r="S5001" s="65">
        <f>IFERROR(IF(Ações!$B5001="","",VLOOKUP(Table_1[[#This Row],[AÇÕES]],'Dados Status Invest STOCKS'!A4987:AD5602,25)/100),0)</f>
        <v>-0.31240000000000001</v>
      </c>
      <c r="T5001" s="67">
        <f>(1-Ações!$Q5001)*Ações!$R5001</f>
        <v>7.9487877528604131E-2</v>
      </c>
      <c r="U5001" s="68">
        <f>IF(Ações!$S5001=0,Ações!$T5001,IF(Ações!$T5001=0,Ações!$S5001,AVERAGE(Ações!$S5001,Ações!$T5001)))</f>
        <v>-0.11645606123569793</v>
      </c>
    </row>
    <row r="5002" spans="2:21" ht="15" customHeight="1" x14ac:dyDescent="0.2">
      <c r="B5002" s="63" t="str">
        <f>IFERROR('Dados Status Invest STOCKS'!A4989,"-")</f>
        <v>WGO</v>
      </c>
      <c r="C5002" s="45">
        <f>IFERROR((Ações!$D5002-Ações!$K5002)/Ações!$D5002,0)</f>
        <v>-5.5217391304347831</v>
      </c>
      <c r="D5002" s="46">
        <f>(Ações!$O5002)/0.06</f>
        <v>10.031066666666666</v>
      </c>
      <c r="E5002" s="47">
        <f>IFERROR((Ações!$F5002-Ações!$K5002)/Ações!$F5002,0)</f>
        <v>0.24978835185924719</v>
      </c>
      <c r="F5002" s="46">
        <f>IF(OR(Ações!$N5002&lt;0,Ações!$M5002&lt;0),"",(22.5*Ações!$M5002*Ações!$N5002)^0.5)</f>
        <v>87.202058461942286</v>
      </c>
      <c r="G5002" s="47">
        <f>IFERROR((Ações!$H5002-Ações!$K5002)/Ações!$H5002,0)</f>
        <v>29.694686124511698</v>
      </c>
      <c r="H5002" s="48">
        <f>IFERROR(Ações!$I5002/(Ações!$P5002-Table_1[[#This Row],[CAGR LUCRO 5A]]),0)</f>
        <v>-2.2798646312467117</v>
      </c>
      <c r="I5002" s="48">
        <f>IF(Ações!$S5002&lt;0,"",Ações!$O5002*(1+Ações!$S5002))</f>
        <v>0.86680453279999992</v>
      </c>
      <c r="J5002" s="49">
        <f>IFERROR(IF(Ações!$B5002="","",(VLOOKUP(Table_1[[#This Row],[AÇÕES]],'Dados Status Invest STOCKS'!A4988:AD5603,4)/Table_1[[#This Row],[LPA]]))/100,0)</f>
        <v>6.9238683127572018E-3</v>
      </c>
      <c r="K5002" s="64">
        <f>IFERROR(IF(Ações!$B5002="","",VLOOKUP(Table_1[[#This Row],[AÇÕES]],'Dados Status Invest STOCKS'!A4988:AD5603,2)),0)</f>
        <v>65.42</v>
      </c>
      <c r="L5002" s="65">
        <f>IFERROR(IF(Ações!$B5002="","",VLOOKUP(Table_1[[#This Row],[AÇÕES]],'Dados Status Invest STOCKS'!A4988:AD5603,3)/100),0)</f>
        <v>9.1999999999999998E-3</v>
      </c>
      <c r="M5002" s="66">
        <f>IFERROR(IF(Ações!$B5002="","",VLOOKUP(Table_1[[#This Row],[AÇÕES]],'Dados Status Invest STOCKS'!A4988:AD5603,28)),0)</f>
        <v>9.7200000000000006</v>
      </c>
      <c r="N5002" s="66">
        <f>IFERROR(IF(Ações!$B5002="","",VLOOKUP(Table_1[[#This Row],[AÇÕES]],'Dados Status Invest STOCKS'!A4988:AD5603,27)),0)</f>
        <v>34.770000000000003</v>
      </c>
      <c r="O5002" s="66">
        <f>IFERROR(IF(Ações!$L5002="","",Ações!$K5002*Ações!$L5002),0)</f>
        <v>0.60186399999999995</v>
      </c>
      <c r="P5002" s="67">
        <f t="shared" si="77"/>
        <v>0.06</v>
      </c>
      <c r="Q5002" s="67">
        <f>IFERROR(Ações!$O5002/Ações!$M5002,0)</f>
        <v>6.1920164609053488E-2</v>
      </c>
      <c r="R5002" s="67">
        <f>IFERROR(IF(Ações!$B5002="","",VLOOKUP(Table_1[[#This Row],[AÇÕES]],'Dados Status Invest STOCKS'!A4988:AD5603,18)/100),0)</f>
        <v>0.27960000000000002</v>
      </c>
      <c r="S5002" s="65">
        <f>IFERROR(IF(Ações!$B5002="","",VLOOKUP(Table_1[[#This Row],[AÇÕES]],'Dados Status Invest STOCKS'!A4988:AD5603,25)/100),0)</f>
        <v>0.44020000000000004</v>
      </c>
      <c r="T5002" s="67">
        <f>(1-Ações!$Q5002)*Ações!$R5002</f>
        <v>0.26228712197530868</v>
      </c>
      <c r="U5002" s="68">
        <f>IF(Ações!$S5002=0,Ações!$T5002,IF(Ações!$T5002=0,Ações!$S5002,AVERAGE(Ações!$S5002,Ações!$T5002)))</f>
        <v>0.35124356098765436</v>
      </c>
    </row>
    <row r="5003" spans="2:21" ht="15" customHeight="1" x14ac:dyDescent="0.2">
      <c r="B5003" s="63" t="str">
        <f>IFERROR('Dados Status Invest STOCKS'!A4990,"-")</f>
        <v>WH</v>
      </c>
      <c r="C5003" s="45">
        <f>IFERROR((Ações!$D5003-Ações!$K5003)/Ações!$D5003,0)</f>
        <v>-4.5555555555555562</v>
      </c>
      <c r="D5003" s="46">
        <f>(Ações!$O5003)/0.06</f>
        <v>14.637599999999999</v>
      </c>
      <c r="E5003" s="47">
        <f>IFERROR((Ações!$F5003-Ações!$K5003)/Ações!$F5003,0)</f>
        <v>-2.4748567268386523</v>
      </c>
      <c r="F5003" s="46">
        <f>IF(OR(Ações!$N5003&lt;0,Ações!$M5003&lt;0),"",(22.5*Ações!$M5003*Ações!$N5003)^0.5)</f>
        <v>23.402403722694814</v>
      </c>
      <c r="G5003" s="47">
        <f>IFERROR((Ações!$H5003-Ações!$K5003)/Ações!$H5003,0)</f>
        <v>-4.5555555555555562</v>
      </c>
      <c r="H5003" s="48">
        <f>IFERROR(Ações!$I5003/(Ações!$P5003-Table_1[[#This Row],[CAGR LUCRO 5A]]),0)</f>
        <v>14.637599999999999</v>
      </c>
      <c r="I5003" s="48">
        <f>IF(Ações!$S5003&lt;0,"",Ações!$O5003*(1+Ações!$S5003))</f>
        <v>0.87825599999999993</v>
      </c>
      <c r="J5003" s="49">
        <f>IFERROR(IF(Ações!$B5003="","",(VLOOKUP(Table_1[[#This Row],[AÇÕES]],'Dados Status Invest STOCKS'!A4989:AD5604,4)/Table_1[[#This Row],[LPA]]))/100,0)</f>
        <v>0.19950495049504949</v>
      </c>
      <c r="K5003" s="64">
        <f>IFERROR(IF(Ações!$B5003="","",VLOOKUP(Table_1[[#This Row],[AÇÕES]],'Dados Status Invest STOCKS'!A4989:AD5604,2)),0)</f>
        <v>81.319999999999993</v>
      </c>
      <c r="L5003" s="65">
        <f>IFERROR(IF(Ações!$B5003="","",VLOOKUP(Table_1[[#This Row],[AÇÕES]],'Dados Status Invest STOCKS'!A4989:AD5604,3)/100),0)</f>
        <v>1.0800000000000001E-2</v>
      </c>
      <c r="M5003" s="66">
        <f>IFERROR(IF(Ações!$B5003="","",VLOOKUP(Table_1[[#This Row],[AÇÕES]],'Dados Status Invest STOCKS'!A4989:AD5604,28)),0)</f>
        <v>2.02</v>
      </c>
      <c r="N5003" s="66">
        <f>IFERROR(IF(Ações!$B5003="","",VLOOKUP(Table_1[[#This Row],[AÇÕES]],'Dados Status Invest STOCKS'!A4989:AD5604,27)),0)</f>
        <v>12.05</v>
      </c>
      <c r="O5003" s="66">
        <f>IFERROR(IF(Ações!$L5003="","",Ações!$K5003*Ações!$L5003),0)</f>
        <v>0.87825599999999993</v>
      </c>
      <c r="P5003" s="67">
        <f t="shared" si="77"/>
        <v>0.06</v>
      </c>
      <c r="Q5003" s="67">
        <f>IFERROR(Ações!$O5003/Ações!$M5003,0)</f>
        <v>0.43478019801980194</v>
      </c>
      <c r="R5003" s="67">
        <f>IFERROR(IF(Ações!$B5003="","",VLOOKUP(Table_1[[#This Row],[AÇÕES]],'Dados Status Invest STOCKS'!A4989:AD5604,18)/100),0)</f>
        <v>0.16739999999999999</v>
      </c>
      <c r="S5003" s="65">
        <f>IFERROR(IF(Ações!$B5003="","",VLOOKUP(Table_1[[#This Row],[AÇÕES]],'Dados Status Invest STOCKS'!A4989:AD5604,25)/100),0)</f>
        <v>0</v>
      </c>
      <c r="T5003" s="67">
        <f>(1-Ações!$Q5003)*Ações!$R5003</f>
        <v>9.4617794851485151E-2</v>
      </c>
      <c r="U5003" s="68">
        <f>IF(Ações!$S5003=0,Ações!$T5003,IF(Ações!$T5003=0,Ações!$S5003,AVERAGE(Ações!$S5003,Ações!$T5003)))</f>
        <v>9.4617794851485151E-2</v>
      </c>
    </row>
    <row r="5004" spans="2:21" ht="15" customHeight="1" x14ac:dyDescent="0.2">
      <c r="B5004" s="63" t="str">
        <f>IFERROR('Dados Status Invest STOCKS'!A4991,"-")</f>
        <v>WHD</v>
      </c>
      <c r="C5004" s="45">
        <f>IFERROR((Ações!$D5004-Ações!$K5004)/Ações!$D5004,0)</f>
        <v>-6.3170731707317076</v>
      </c>
      <c r="D5004" s="46">
        <f>(Ações!$O5004)/0.06</f>
        <v>6.2989666666666668</v>
      </c>
      <c r="E5004" s="47">
        <f>IFERROR((Ações!$F5004-Ações!$K5004)/Ações!$F5004,0)</f>
        <v>-3.3657109869714064</v>
      </c>
      <c r="F5004" s="46">
        <f>IF(OR(Ações!$N5004&lt;0,Ações!$M5004&lt;0),"",(22.5*Ações!$M5004*Ações!$N5004)^0.5)</f>
        <v>10.557272375002929</v>
      </c>
      <c r="G5004" s="47">
        <f>IFERROR((Ações!$H5004-Ações!$K5004)/Ações!$H5004,0)</f>
        <v>19.693537043206526</v>
      </c>
      <c r="H5004" s="48">
        <f>IFERROR(Ações!$I5004/(Ações!$P5004-Table_1[[#This Row],[CAGR LUCRO 5A]]),0)</f>
        <v>-2.4655580104220944</v>
      </c>
      <c r="I5004" s="48">
        <f>IF(Ações!$S5004&lt;0,"",Ações!$O5004*(1+Ações!$S5004))</f>
        <v>0.47314058219999999</v>
      </c>
      <c r="J5004" s="49">
        <f>IFERROR(IF(Ações!$B5004="","",(VLOOKUP(Table_1[[#This Row],[AÇÕES]],'Dados Status Invest STOCKS'!A4990:AD5605,4)/Table_1[[#This Row],[LPA]]))/100,0)</f>
        <v>1.1248437499999999</v>
      </c>
      <c r="K5004" s="64">
        <f>IFERROR(IF(Ações!$B5004="","",VLOOKUP(Table_1[[#This Row],[AÇÕES]],'Dados Status Invest STOCKS'!A4990:AD5605,2)),0)</f>
        <v>46.09</v>
      </c>
      <c r="L5004" s="65">
        <f>IFERROR(IF(Ações!$B5004="","",VLOOKUP(Table_1[[#This Row],[AÇÕES]],'Dados Status Invest STOCKS'!A4990:AD5605,3)/100),0)</f>
        <v>8.199999999999999E-3</v>
      </c>
      <c r="M5004" s="66">
        <f>IFERROR(IF(Ações!$B5004="","",VLOOKUP(Table_1[[#This Row],[AÇÕES]],'Dados Status Invest STOCKS'!A4990:AD5605,28)),0)</f>
        <v>0.64</v>
      </c>
      <c r="N5004" s="66">
        <f>IFERROR(IF(Ações!$B5004="","",VLOOKUP(Table_1[[#This Row],[AÇÕES]],'Dados Status Invest STOCKS'!A4990:AD5605,27)),0)</f>
        <v>7.74</v>
      </c>
      <c r="O5004" s="66">
        <f>IFERROR(IF(Ações!$L5004="","",Ações!$K5004*Ações!$L5004),0)</f>
        <v>0.377938</v>
      </c>
      <c r="P5004" s="67">
        <f t="shared" si="77"/>
        <v>0.06</v>
      </c>
      <c r="Q5004" s="67">
        <f>IFERROR(Ações!$O5004/Ações!$M5004,0)</f>
        <v>0.59052812499999996</v>
      </c>
      <c r="R5004" s="67">
        <f>IFERROR(IF(Ações!$B5004="","",VLOOKUP(Table_1[[#This Row],[AÇÕES]],'Dados Status Invest STOCKS'!A4990:AD5605,18)/100),0)</f>
        <v>8.2699999999999996E-2</v>
      </c>
      <c r="S5004" s="65">
        <f>IFERROR(IF(Ações!$B5004="","",VLOOKUP(Table_1[[#This Row],[AÇÕES]],'Dados Status Invest STOCKS'!A4990:AD5605,25)/100),0)</f>
        <v>0.25190000000000001</v>
      </c>
      <c r="T5004" s="67">
        <f>(1-Ações!$Q5004)*Ações!$R5004</f>
        <v>3.3863324062499998E-2</v>
      </c>
      <c r="U5004" s="68">
        <f>IF(Ações!$S5004=0,Ações!$T5004,IF(Ações!$T5004=0,Ações!$S5004,AVERAGE(Ações!$S5004,Ações!$T5004)))</f>
        <v>0.14288166203125</v>
      </c>
    </row>
    <row r="5005" spans="2:21" ht="15" customHeight="1" x14ac:dyDescent="0.2">
      <c r="B5005" s="63" t="str">
        <f>IFERROR('Dados Status Invest STOCKS'!A4992,"-")</f>
        <v>WHF</v>
      </c>
      <c r="C5005" s="45">
        <f>IFERROR((Ações!$D5005-Ações!$K5005)/Ações!$D5005,0)</f>
        <v>0.42473633748801531</v>
      </c>
      <c r="D5005" s="46">
        <f>(Ações!$O5005)/0.06</f>
        <v>25.91855</v>
      </c>
      <c r="E5005" s="47">
        <f>IFERROR((Ações!$F5005-Ações!$K5005)/Ações!$F5005,0)</f>
        <v>0.3181152077039619</v>
      </c>
      <c r="F5005" s="46">
        <f>IF(OR(Ações!$N5005&lt;0,Ações!$M5005&lt;0),"",(22.5*Ações!$M5005*Ações!$N5005)^0.5)</f>
        <v>21.865863806399236</v>
      </c>
      <c r="G5005" s="47">
        <f>IFERROR((Ações!$H5005-Ações!$K5005)/Ações!$H5005,0)</f>
        <v>0.42473633748801531</v>
      </c>
      <c r="H5005" s="48">
        <f>IFERROR(Ações!$I5005/(Ações!$P5005-Table_1[[#This Row],[CAGR LUCRO 5A]]),0)</f>
        <v>25.91855</v>
      </c>
      <c r="I5005" s="48">
        <f>IF(Ações!$S5005&lt;0,"",Ações!$O5005*(1+Ações!$S5005))</f>
        <v>1.555113</v>
      </c>
      <c r="J5005" s="49">
        <f>IFERROR(IF(Ações!$B5005="","",(VLOOKUP(Table_1[[#This Row],[AÇÕES]],'Dados Status Invest STOCKS'!A4991:AD5606,4)/Table_1[[#This Row],[LPA]]))/100,0)</f>
        <v>6.4605263157894735E-2</v>
      </c>
      <c r="K5005" s="64">
        <f>IFERROR(IF(Ações!$B5005="","",VLOOKUP(Table_1[[#This Row],[AÇÕES]],'Dados Status Invest STOCKS'!A4991:AD5606,2)),0)</f>
        <v>14.91</v>
      </c>
      <c r="L5005" s="65">
        <f>IFERROR(IF(Ações!$B5005="","",VLOOKUP(Table_1[[#This Row],[AÇÕES]],'Dados Status Invest STOCKS'!A4991:AD5606,3)/100),0)</f>
        <v>0.1043</v>
      </c>
      <c r="M5005" s="66">
        <f>IFERROR(IF(Ações!$B5005="","",VLOOKUP(Table_1[[#This Row],[AÇÕES]],'Dados Status Invest STOCKS'!A4991:AD5606,28)),0)</f>
        <v>1.52</v>
      </c>
      <c r="N5005" s="66">
        <f>IFERROR(IF(Ações!$B5005="","",VLOOKUP(Table_1[[#This Row],[AÇÕES]],'Dados Status Invest STOCKS'!A4991:AD5606,27)),0)</f>
        <v>13.98</v>
      </c>
      <c r="O5005" s="66">
        <f>IFERROR(IF(Ações!$L5005="","",Ações!$K5005*Ações!$L5005),0)</f>
        <v>1.555113</v>
      </c>
      <c r="P5005" s="67">
        <f t="shared" si="77"/>
        <v>0.06</v>
      </c>
      <c r="Q5005" s="67">
        <f>IFERROR(Ações!$O5005/Ações!$M5005,0)</f>
        <v>1.0231006578947368</v>
      </c>
      <c r="R5005" s="67">
        <f>IFERROR(IF(Ações!$B5005="","",VLOOKUP(Table_1[[#This Row],[AÇÕES]],'Dados Status Invest STOCKS'!A4991:AD5606,18)/100),0)</f>
        <v>0.10859999999999999</v>
      </c>
      <c r="S5005" s="65">
        <f>IFERROR(IF(Ações!$B5005="","",VLOOKUP(Table_1[[#This Row],[AÇÕES]],'Dados Status Invest STOCKS'!A4991:AD5606,25)/100),0)</f>
        <v>0</v>
      </c>
      <c r="T5005" s="67">
        <f>(1-Ações!$Q5005)*Ações!$R5005</f>
        <v>-2.5087314473684172E-3</v>
      </c>
      <c r="U5005" s="68">
        <f>IF(Ações!$S5005=0,Ações!$T5005,IF(Ações!$T5005=0,Ações!$S5005,AVERAGE(Ações!$S5005,Ações!$T5005)))</f>
        <v>-2.5087314473684172E-3</v>
      </c>
    </row>
    <row r="5006" spans="2:21" ht="15" customHeight="1" x14ac:dyDescent="0.2">
      <c r="B5006" s="63" t="str">
        <f>IFERROR('Dados Status Invest STOCKS'!A4993,"-")</f>
        <v>WHFBZ</v>
      </c>
      <c r="C5006" s="45">
        <f>IFERROR((Ações!$D5006-Ações!$K5006)/Ações!$D5006,0)</f>
        <v>7.4074074074074306E-2</v>
      </c>
      <c r="D5006" s="46">
        <f>(Ações!$O5006)/0.06</f>
        <v>27.064800000000005</v>
      </c>
      <c r="E5006" s="47">
        <f>IFERROR((Ações!$F5006-Ações!$K5006)/Ações!$F5006,0)</f>
        <v>-0.14607866498582922</v>
      </c>
      <c r="F5006" s="46">
        <f>IF(OR(Ações!$N5006&lt;0,Ações!$M5006&lt;0),"",(22.5*Ações!$M5006*Ações!$N5006)^0.5)</f>
        <v>21.865863806399236</v>
      </c>
      <c r="G5006" s="47">
        <f>IFERROR((Ações!$H5006-Ações!$K5006)/Ações!$H5006,0)</f>
        <v>7.4074074074074306E-2</v>
      </c>
      <c r="H5006" s="48">
        <f>IFERROR(Ações!$I5006/(Ações!$P5006-Table_1[[#This Row],[CAGR LUCRO 5A]]),0)</f>
        <v>27.064800000000005</v>
      </c>
      <c r="I5006" s="48">
        <f>IF(Ações!$S5006&lt;0,"",Ações!$O5006*(1+Ações!$S5006))</f>
        <v>1.6238880000000002</v>
      </c>
      <c r="J5006" s="49">
        <f>IFERROR(IF(Ações!$B5006="","",(VLOOKUP(Table_1[[#This Row],[AÇÕES]],'Dados Status Invest STOCKS'!A4992:AD5607,4)/Table_1[[#This Row],[LPA]]))/100,0)</f>
        <v>0.10861842105263159</v>
      </c>
      <c r="K5006" s="64">
        <f>IFERROR(IF(Ações!$B5006="","",VLOOKUP(Table_1[[#This Row],[AÇÕES]],'Dados Status Invest STOCKS'!A4992:AD5607,2)),0)</f>
        <v>25.06</v>
      </c>
      <c r="L5006" s="65">
        <f>IFERROR(IF(Ações!$B5006="","",VLOOKUP(Table_1[[#This Row],[AÇÕES]],'Dados Status Invest STOCKS'!A4992:AD5607,3)/100),0)</f>
        <v>6.480000000000001E-2</v>
      </c>
      <c r="M5006" s="66">
        <f>IFERROR(IF(Ações!$B5006="","",VLOOKUP(Table_1[[#This Row],[AÇÕES]],'Dados Status Invest STOCKS'!A4992:AD5607,28)),0)</f>
        <v>1.52</v>
      </c>
      <c r="N5006" s="66">
        <f>IFERROR(IF(Ações!$B5006="","",VLOOKUP(Table_1[[#This Row],[AÇÕES]],'Dados Status Invest STOCKS'!A4992:AD5607,27)),0)</f>
        <v>13.98</v>
      </c>
      <c r="O5006" s="66">
        <f>IFERROR(IF(Ações!$L5006="","",Ações!$K5006*Ações!$L5006),0)</f>
        <v>1.6238880000000002</v>
      </c>
      <c r="P5006" s="67">
        <f t="shared" si="77"/>
        <v>0.06</v>
      </c>
      <c r="Q5006" s="67">
        <f>IFERROR(Ações!$O5006/Ações!$M5006,0)</f>
        <v>1.0683473684210527</v>
      </c>
      <c r="R5006" s="67">
        <f>IFERROR(IF(Ações!$B5006="","",VLOOKUP(Table_1[[#This Row],[AÇÕES]],'Dados Status Invest STOCKS'!A4992:AD5607,18)/100),0)</f>
        <v>0.10859999999999999</v>
      </c>
      <c r="S5006" s="65">
        <f>IFERROR(IF(Ações!$B5006="","",VLOOKUP(Table_1[[#This Row],[AÇÕES]],'Dados Status Invest STOCKS'!A4992:AD5607,25)/100),0)</f>
        <v>0</v>
      </c>
      <c r="T5006" s="67">
        <f>(1-Ações!$Q5006)*Ações!$R5006</f>
        <v>-7.4225242105263236E-3</v>
      </c>
      <c r="U5006" s="68">
        <f>IF(Ações!$S5006=0,Ações!$T5006,IF(Ações!$T5006=0,Ações!$S5006,AVERAGE(Ações!$S5006,Ações!$T5006)))</f>
        <v>-7.4225242105263236E-3</v>
      </c>
    </row>
    <row r="5007" spans="2:21" ht="15" customHeight="1" x14ac:dyDescent="0.2">
      <c r="B5007" s="63" t="str">
        <f>IFERROR('Dados Status Invest STOCKS'!A4994,"-")</f>
        <v>WHG</v>
      </c>
      <c r="C5007" s="45">
        <f>IFERROR((Ações!$D5007-Ações!$K5007)/Ações!$D5007,0)</f>
        <v>0.60396039603960394</v>
      </c>
      <c r="D5007" s="46">
        <f>(Ações!$O5007)/0.06</f>
        <v>49.161749999999998</v>
      </c>
      <c r="E5007" s="47">
        <f>IFERROR((Ações!$F5007-Ações!$K5007)/Ações!$F5007,0)</f>
        <v>-1.2413973196121426E-2</v>
      </c>
      <c r="F5007" s="46">
        <f>IF(OR(Ações!$N5007&lt;0,Ações!$M5007&lt;0),"",(22.5*Ações!$M5007*Ações!$N5007)^0.5)</f>
        <v>19.231263609029956</v>
      </c>
      <c r="G5007" s="47">
        <f>IFERROR((Ações!$H5007-Ações!$K5007)/Ações!$H5007,0)</f>
        <v>0.60396039603960394</v>
      </c>
      <c r="H5007" s="48">
        <f>IFERROR(Ações!$I5007/(Ações!$P5007-Table_1[[#This Row],[CAGR LUCRO 5A]]),0)</f>
        <v>49.161749999999998</v>
      </c>
      <c r="I5007" s="48">
        <f>IF(Ações!$S5007&lt;0,"",Ações!$O5007*(1+Ações!$S5007))</f>
        <v>2.9497049999999998</v>
      </c>
      <c r="J5007" s="49">
        <f>IFERROR(IF(Ações!$B5007="","",(VLOOKUP(Table_1[[#This Row],[AÇÕES]],'Dados Status Invest STOCKS'!A4993:AD5608,4)/Table_1[[#This Row],[LPA]]))/100,0)</f>
        <v>0.14033898305084747</v>
      </c>
      <c r="K5007" s="64">
        <f>IFERROR(IF(Ações!$B5007="","",VLOOKUP(Table_1[[#This Row],[AÇÕES]],'Dados Status Invest STOCKS'!A4993:AD5608,2)),0)</f>
        <v>19.47</v>
      </c>
      <c r="L5007" s="65">
        <f>IFERROR(IF(Ações!$B5007="","",VLOOKUP(Table_1[[#This Row],[AÇÕES]],'Dados Status Invest STOCKS'!A4993:AD5608,3)/100),0)</f>
        <v>0.1515</v>
      </c>
      <c r="M5007" s="66">
        <f>IFERROR(IF(Ações!$B5007="","",VLOOKUP(Table_1[[#This Row],[AÇÕES]],'Dados Status Invest STOCKS'!A4993:AD5608,28)),0)</f>
        <v>1.18</v>
      </c>
      <c r="N5007" s="66">
        <f>IFERROR(IF(Ações!$B5007="","",VLOOKUP(Table_1[[#This Row],[AÇÕES]],'Dados Status Invest STOCKS'!A4993:AD5608,27)),0)</f>
        <v>13.93</v>
      </c>
      <c r="O5007" s="66">
        <f>IFERROR(IF(Ações!$L5007="","",Ações!$K5007*Ações!$L5007),0)</f>
        <v>2.9497049999999998</v>
      </c>
      <c r="P5007" s="67">
        <f t="shared" ref="P5007:P5070" si="78">$U$6</f>
        <v>0.06</v>
      </c>
      <c r="Q5007" s="67">
        <f>IFERROR(Ações!$O5007/Ações!$M5007,0)</f>
        <v>2.4997500000000001</v>
      </c>
      <c r="R5007" s="67">
        <f>IFERROR(IF(Ações!$B5007="","",VLOOKUP(Table_1[[#This Row],[AÇÕES]],'Dados Status Invest STOCKS'!A4993:AD5608,18)/100),0)</f>
        <v>8.4399999999999989E-2</v>
      </c>
      <c r="S5007" s="65">
        <f>IFERROR(IF(Ações!$B5007="","",VLOOKUP(Table_1[[#This Row],[AÇÕES]],'Dados Status Invest STOCKS'!A4993:AD5608,25)/100),0)</f>
        <v>0</v>
      </c>
      <c r="T5007" s="67">
        <f>(1-Ações!$Q5007)*Ações!$R5007</f>
        <v>-0.12657889999999999</v>
      </c>
      <c r="U5007" s="68">
        <f>IF(Ações!$S5007=0,Ações!$T5007,IF(Ações!$T5007=0,Ações!$S5007,AVERAGE(Ações!$S5007,Ações!$T5007)))</f>
        <v>-0.12657889999999999</v>
      </c>
    </row>
    <row r="5008" spans="2:21" ht="15" customHeight="1" x14ac:dyDescent="0.2">
      <c r="B5008" s="63" t="str">
        <f>IFERROR('Dados Status Invest STOCKS'!A4995,"-")</f>
        <v>WHLM</v>
      </c>
      <c r="C5008" s="45">
        <f>IFERROR((Ações!$D5008-Ações!$K5008)/Ações!$D5008,0)</f>
        <v>0</v>
      </c>
      <c r="D5008" s="46">
        <f>(Ações!$O5008)/0.06</f>
        <v>0</v>
      </c>
      <c r="E5008" s="47">
        <f>IFERROR((Ações!$F5008-Ações!$K5008)/Ações!$F5008,0)</f>
        <v>0.54485499794900505</v>
      </c>
      <c r="F5008" s="46">
        <f>IF(OR(Ações!$N5008&lt;0,Ações!$M5008&lt;0),"",(22.5*Ações!$M5008*Ações!$N5008)^0.5)</f>
        <v>9.3157125331345423</v>
      </c>
      <c r="G5008" s="47">
        <f>IFERROR((Ações!$H5008-Ações!$K5008)/Ações!$H5008,0)</f>
        <v>0</v>
      </c>
      <c r="H5008" s="48">
        <f>IFERROR(Ações!$I5008/(Ações!$P5008-Table_1[[#This Row],[CAGR LUCRO 5A]]),0)</f>
        <v>0</v>
      </c>
      <c r="I5008" s="48">
        <f>IF(Ações!$S5008&lt;0,"",Ações!$O5008*(1+Ações!$S5008))</f>
        <v>0</v>
      </c>
      <c r="J5008" s="49">
        <f>IFERROR(IF(Ações!$B5008="","",(VLOOKUP(Table_1[[#This Row],[AÇÕES]],'Dados Status Invest STOCKS'!A4994:AD5609,4)/Table_1[[#This Row],[LPA]]))/100,0)</f>
        <v>4.7052631578947367E-2</v>
      </c>
      <c r="K5008" s="64">
        <f>IFERROR(IF(Ações!$B5008="","",VLOOKUP(Table_1[[#This Row],[AÇÕES]],'Dados Status Invest STOCKS'!A4994:AD5609,2)),0)</f>
        <v>4.24</v>
      </c>
      <c r="L5008" s="65">
        <f>IFERROR(IF(Ações!$B5008="","",VLOOKUP(Table_1[[#This Row],[AÇÕES]],'Dados Status Invest STOCKS'!A4994:AD5609,3)/100),0)</f>
        <v>0</v>
      </c>
      <c r="M5008" s="66">
        <f>IFERROR(IF(Ações!$B5008="","",VLOOKUP(Table_1[[#This Row],[AÇÕES]],'Dados Status Invest STOCKS'!A4994:AD5609,28)),0)</f>
        <v>0.95</v>
      </c>
      <c r="N5008" s="66">
        <f>IFERROR(IF(Ações!$B5008="","",VLOOKUP(Table_1[[#This Row],[AÇÕES]],'Dados Status Invest STOCKS'!A4994:AD5609,27)),0)</f>
        <v>4.0599999999999996</v>
      </c>
      <c r="O5008" s="66">
        <f>IFERROR(IF(Ações!$L5008="","",Ações!$K5008*Ações!$L5008),0)</f>
        <v>0</v>
      </c>
      <c r="P5008" s="67">
        <f t="shared" si="78"/>
        <v>0.06</v>
      </c>
      <c r="Q5008" s="67">
        <f>IFERROR(Ações!$O5008/Ações!$M5008,0)</f>
        <v>0</v>
      </c>
      <c r="R5008" s="67">
        <f>IFERROR(IF(Ações!$B5008="","",VLOOKUP(Table_1[[#This Row],[AÇÕES]],'Dados Status Invest STOCKS'!A4994:AD5609,18)/100),0)</f>
        <v>0.2339</v>
      </c>
      <c r="S5008" s="65">
        <f>IFERROR(IF(Ações!$B5008="","",VLOOKUP(Table_1[[#This Row],[AÇÕES]],'Dados Status Invest STOCKS'!A4994:AD5609,25)/100),0)</f>
        <v>0</v>
      </c>
      <c r="T5008" s="67">
        <f>(1-Ações!$Q5008)*Ações!$R5008</f>
        <v>0.2339</v>
      </c>
      <c r="U5008" s="68">
        <f>IF(Ações!$S5008=0,Ações!$T5008,IF(Ações!$T5008=0,Ações!$S5008,AVERAGE(Ações!$S5008,Ações!$T5008)))</f>
        <v>0.2339</v>
      </c>
    </row>
    <row r="5009" spans="2:21" ht="15" customHeight="1" x14ac:dyDescent="0.2">
      <c r="B5009" s="63" t="str">
        <f>IFERROR('Dados Status Invest STOCKS'!A4996,"-")</f>
        <v>WHR</v>
      </c>
      <c r="C5009" s="45">
        <f>IFERROR((Ações!$D5009-Ações!$K5009)/Ações!$D5009,0)</f>
        <v>-1.2813688212927756</v>
      </c>
      <c r="D5009" s="46">
        <f>(Ações!$O5009)/0.06</f>
        <v>90.822666666666663</v>
      </c>
      <c r="E5009" s="47">
        <f>IFERROR((Ações!$F5009-Ações!$K5009)/Ações!$F5009,0)</f>
        <v>0.15408685023427393</v>
      </c>
      <c r="F5009" s="46">
        <f>IF(OR(Ações!$N5009&lt;0,Ações!$M5009&lt;0),"",(22.5*Ações!$M5009*Ações!$N5009)^0.5)</f>
        <v>244.94240343395018</v>
      </c>
      <c r="G5009" s="47">
        <f>IFERROR((Ações!$H5009-Ações!$K5009)/Ações!$H5009,0)</f>
        <v>1.2352808647498645</v>
      </c>
      <c r="H5009" s="48">
        <f>IFERROR(Ações!$I5009/(Ações!$P5009-Table_1[[#This Row],[CAGR LUCRO 5A]]),0)</f>
        <v>-880.64960242424115</v>
      </c>
      <c r="I5009" s="48">
        <f>IF(Ações!$S5009&lt;0,"",Ações!$O5009*(1+Ações!$S5009))</f>
        <v>5.8122873759999996</v>
      </c>
      <c r="J5009" s="49">
        <f>IFERROR(IF(Ações!$B5009="","",(VLOOKUP(Table_1[[#This Row],[AÇÕES]],'Dados Status Invest STOCKS'!A4995:AD5610,4)/Table_1[[#This Row],[LPA]]))/100,0)</f>
        <v>1.9460619062212686E-3</v>
      </c>
      <c r="K5009" s="64">
        <f>IFERROR(IF(Ações!$B5009="","",VLOOKUP(Table_1[[#This Row],[AÇÕES]],'Dados Status Invest STOCKS'!A4995:AD5610,2)),0)</f>
        <v>207.2</v>
      </c>
      <c r="L5009" s="65">
        <f>IFERROR(IF(Ações!$B5009="","",VLOOKUP(Table_1[[#This Row],[AÇÕES]],'Dados Status Invest STOCKS'!A4995:AD5610,3)/100),0)</f>
        <v>2.63E-2</v>
      </c>
      <c r="M5009" s="66">
        <f>IFERROR(IF(Ações!$B5009="","",VLOOKUP(Table_1[[#This Row],[AÇÕES]],'Dados Status Invest STOCKS'!A4995:AD5610,28)),0)</f>
        <v>32.630000000000003</v>
      </c>
      <c r="N5009" s="66">
        <f>IFERROR(IF(Ações!$B5009="","",VLOOKUP(Table_1[[#This Row],[AÇÕES]],'Dados Status Invest STOCKS'!A4995:AD5610,27)),0)</f>
        <v>81.72</v>
      </c>
      <c r="O5009" s="66">
        <f>IFERROR(IF(Ações!$L5009="","",Ações!$K5009*Ações!$L5009),0)</f>
        <v>5.4493599999999995</v>
      </c>
      <c r="P5009" s="67">
        <f t="shared" si="78"/>
        <v>0.06</v>
      </c>
      <c r="Q5009" s="67">
        <f>IFERROR(Ações!$O5009/Ações!$M5009,0)</f>
        <v>0.16700459699662884</v>
      </c>
      <c r="R5009" s="67">
        <f>IFERROR(IF(Ações!$B5009="","",VLOOKUP(Table_1[[#This Row],[AÇÕES]],'Dados Status Invest STOCKS'!A4995:AD5610,18)/100),0)</f>
        <v>0.39929999999999999</v>
      </c>
      <c r="S5009" s="65">
        <f>IFERROR(IF(Ações!$B5009="","",VLOOKUP(Table_1[[#This Row],[AÇÕES]],'Dados Status Invest STOCKS'!A4995:AD5610,25)/100),0)</f>
        <v>6.6600000000000006E-2</v>
      </c>
      <c r="T5009" s="67">
        <f>(1-Ações!$Q5009)*Ações!$R5009</f>
        <v>0.3326150644192461</v>
      </c>
      <c r="U5009" s="68">
        <f>IF(Ações!$S5009=0,Ações!$T5009,IF(Ações!$T5009=0,Ações!$S5009,AVERAGE(Ações!$S5009,Ações!$T5009)))</f>
        <v>0.19960753220962305</v>
      </c>
    </row>
    <row r="5010" spans="2:21" ht="15" customHeight="1" x14ac:dyDescent="0.2">
      <c r="B5010" s="63" t="str">
        <f>IFERROR('Dados Status Invest STOCKS'!A4997,"-")</f>
        <v>WIFI</v>
      </c>
      <c r="C5010" s="45">
        <f>IFERROR((Ações!$D5010-Ações!$K5010)/Ações!$D5010,0)</f>
        <v>0</v>
      </c>
      <c r="D5010" s="46">
        <f>(Ações!$O5010)/0.06</f>
        <v>0</v>
      </c>
      <c r="E5010" s="47">
        <f>IFERROR((Ações!$F5010-Ações!$K5010)/Ações!$F5010,0)</f>
        <v>0</v>
      </c>
      <c r="F5010" s="46" t="str">
        <f>IF(OR(Ações!$N5010&lt;0,Ações!$M5010&lt;0),"",(22.5*Ações!$M5010*Ações!$N5010)^0.5)</f>
        <v/>
      </c>
      <c r="G5010" s="47">
        <f>IFERROR((Ações!$H5010-Ações!$K5010)/Ações!$H5010,0)</f>
        <v>0</v>
      </c>
      <c r="H5010" s="48">
        <f>IFERROR(Ações!$I5010/(Ações!$P5010-Table_1[[#This Row],[CAGR LUCRO 5A]]),0)</f>
        <v>0</v>
      </c>
      <c r="I5010" s="48">
        <f>IF(Ações!$S5010&lt;0,"",Ações!$O5010*(1+Ações!$S5010))</f>
        <v>0</v>
      </c>
      <c r="J5010" s="49">
        <f>IFERROR(IF(Ações!$B5010="","",(VLOOKUP(Table_1[[#This Row],[AÇÕES]],'Dados Status Invest STOCKS'!A4996:AD5611,4)/Table_1[[#This Row],[LPA]]))/100,0)</f>
        <v>0.78857142857142848</v>
      </c>
      <c r="K5010" s="64">
        <f>IFERROR(IF(Ações!$B5010="","",VLOOKUP(Table_1[[#This Row],[AÇÕES]],'Dados Status Invest STOCKS'!A4996:AD5611,2)),0)</f>
        <v>13.99</v>
      </c>
      <c r="L5010" s="65">
        <f>IFERROR(IF(Ações!$B5010="","",VLOOKUP(Table_1[[#This Row],[AÇÕES]],'Dados Status Invest STOCKS'!A4996:AD5611,3)/100),0)</f>
        <v>0</v>
      </c>
      <c r="M5010" s="66">
        <f>IFERROR(IF(Ações!$B5010="","",VLOOKUP(Table_1[[#This Row],[AÇÕES]],'Dados Status Invest STOCKS'!A4996:AD5611,28)),0)</f>
        <v>-0.42</v>
      </c>
      <c r="N5010" s="66">
        <f>IFERROR(IF(Ações!$B5010="","",VLOOKUP(Table_1[[#This Row],[AÇÕES]],'Dados Status Invest STOCKS'!A4996:AD5611,27)),0)</f>
        <v>0.97</v>
      </c>
      <c r="O5010" s="66">
        <f>IFERROR(IF(Ações!$L5010="","",Ações!$K5010*Ações!$L5010),0)</f>
        <v>0</v>
      </c>
      <c r="P5010" s="67">
        <f t="shared" si="78"/>
        <v>0.06</v>
      </c>
      <c r="Q5010" s="67">
        <f>IFERROR(Ações!$O5010/Ações!$M5010,0)</f>
        <v>0</v>
      </c>
      <c r="R5010" s="67">
        <f>IFERROR(IF(Ações!$B5010="","",VLOOKUP(Table_1[[#This Row],[AÇÕES]],'Dados Status Invest STOCKS'!A4996:AD5611,18)/100),0)</f>
        <v>-0.43740000000000001</v>
      </c>
      <c r="S5010" s="65">
        <f>IFERROR(IF(Ações!$B5010="","",VLOOKUP(Table_1[[#This Row],[AÇÕES]],'Dados Status Invest STOCKS'!A4996:AD5611,25)/100),0)</f>
        <v>0</v>
      </c>
      <c r="T5010" s="67">
        <f>(1-Ações!$Q5010)*Ações!$R5010</f>
        <v>-0.43740000000000001</v>
      </c>
      <c r="U5010" s="68">
        <f>IF(Ações!$S5010=0,Ações!$T5010,IF(Ações!$T5010=0,Ações!$S5010,AVERAGE(Ações!$S5010,Ações!$T5010)))</f>
        <v>-0.43740000000000001</v>
      </c>
    </row>
    <row r="5011" spans="2:21" ht="15" customHeight="1" x14ac:dyDescent="0.2">
      <c r="B5011" s="63" t="str">
        <f>IFERROR('Dados Status Invest STOCKS'!A4998,"-")</f>
        <v>WILC</v>
      </c>
      <c r="C5011" s="45">
        <f>IFERROR((Ações!$D5011-Ações!$K5011)/Ações!$D5011,0)</f>
        <v>0.17695473251028818</v>
      </c>
      <c r="D5011" s="46">
        <f>(Ações!$O5011)/0.06</f>
        <v>22.489650000000005</v>
      </c>
      <c r="E5011" s="47">
        <f>IFERROR((Ações!$F5011-Ações!$K5011)/Ações!$F5011,0)</f>
        <v>0.17914088152808377</v>
      </c>
      <c r="F5011" s="46">
        <f>IF(OR(Ações!$N5011&lt;0,Ações!$M5011&lt;0),"",(22.5*Ações!$M5011*Ações!$N5011)^0.5)</f>
        <v>22.549545449964175</v>
      </c>
      <c r="G5011" s="47">
        <f>IFERROR((Ações!$H5011-Ações!$K5011)/Ações!$H5011,0)</f>
        <v>5.4031770710726903</v>
      </c>
      <c r="H5011" s="48">
        <f>IFERROR(Ações!$I5011/(Ações!$P5011-Table_1[[#This Row],[CAGR LUCRO 5A]]),0)</f>
        <v>-4.2037827916583526</v>
      </c>
      <c r="I5011" s="48">
        <f>IF(Ações!$S5011&lt;0,"",Ações!$O5011*(1+Ações!$S5011))</f>
        <v>2.1065155569000007</v>
      </c>
      <c r="J5011" s="49">
        <f>IFERROR(IF(Ações!$B5011="","",(VLOOKUP(Table_1[[#This Row],[AÇÕES]],'Dados Status Invest STOCKS'!A4997:AD5612,4)/Table_1[[#This Row],[LPA]]))/100,0)</f>
        <v>6.8719512195121957E-2</v>
      </c>
      <c r="K5011" s="64">
        <f>IFERROR(IF(Ações!$B5011="","",VLOOKUP(Table_1[[#This Row],[AÇÕES]],'Dados Status Invest STOCKS'!A4997:AD5612,2)),0)</f>
        <v>18.510000000000002</v>
      </c>
      <c r="L5011" s="65">
        <f>IFERROR(IF(Ações!$B5011="","",VLOOKUP(Table_1[[#This Row],[AÇÕES]],'Dados Status Invest STOCKS'!A4997:AD5612,3)/100),0)</f>
        <v>7.2900000000000006E-2</v>
      </c>
      <c r="M5011" s="66">
        <f>IFERROR(IF(Ações!$B5011="","",VLOOKUP(Table_1[[#This Row],[AÇÕES]],'Dados Status Invest STOCKS'!A4997:AD5612,28)),0)</f>
        <v>1.64</v>
      </c>
      <c r="N5011" s="66">
        <f>IFERROR(IF(Ações!$B5011="","",VLOOKUP(Table_1[[#This Row],[AÇÕES]],'Dados Status Invest STOCKS'!A4997:AD5612,27)),0)</f>
        <v>13.78</v>
      </c>
      <c r="O5011" s="66">
        <f>IFERROR(IF(Ações!$L5011="","",Ações!$K5011*Ações!$L5011),0)</f>
        <v>1.3493790000000003</v>
      </c>
      <c r="P5011" s="67">
        <f t="shared" si="78"/>
        <v>0.06</v>
      </c>
      <c r="Q5011" s="67">
        <f>IFERROR(Ações!$O5011/Ações!$M5011,0)</f>
        <v>0.822792073170732</v>
      </c>
      <c r="R5011" s="67">
        <f>IFERROR(IF(Ações!$B5011="","",VLOOKUP(Table_1[[#This Row],[AÇÕES]],'Dados Status Invest STOCKS'!A4997:AD5612,18)/100),0)</f>
        <v>0.1193</v>
      </c>
      <c r="S5011" s="65">
        <f>IFERROR(IF(Ações!$B5011="","",VLOOKUP(Table_1[[#This Row],[AÇÕES]],'Dados Status Invest STOCKS'!A4997:AD5612,25)/100),0)</f>
        <v>0.56110000000000004</v>
      </c>
      <c r="T5011" s="67">
        <f>(1-Ações!$Q5011)*Ações!$R5011</f>
        <v>2.1140905670731673E-2</v>
      </c>
      <c r="U5011" s="68">
        <f>IF(Ações!$S5011=0,Ações!$T5011,IF(Ações!$T5011=0,Ações!$S5011,AVERAGE(Ações!$S5011,Ações!$T5011)))</f>
        <v>0.29112045283536586</v>
      </c>
    </row>
    <row r="5012" spans="2:21" ht="15" customHeight="1" x14ac:dyDescent="0.2">
      <c r="B5012" s="63" t="str">
        <f>IFERROR('Dados Status Invest STOCKS'!A4999,"-")</f>
        <v>WIMI</v>
      </c>
      <c r="C5012" s="45">
        <f>IFERROR((Ações!$D5012-Ações!$K5012)/Ações!$D5012,0)</f>
        <v>0</v>
      </c>
      <c r="D5012" s="46">
        <f>(Ações!$O5012)/0.06</f>
        <v>0</v>
      </c>
      <c r="E5012" s="47">
        <f>IFERROR((Ações!$F5012-Ações!$K5012)/Ações!$F5012,0)</f>
        <v>-0.35564498135911637</v>
      </c>
      <c r="F5012" s="46">
        <f>IF(OR(Ações!$N5012&lt;0,Ações!$M5012&lt;0),"",(22.5*Ações!$M5012*Ações!$N5012)^0.5)</f>
        <v>2.1170734517252821</v>
      </c>
      <c r="G5012" s="47">
        <f>IFERROR((Ações!$H5012-Ações!$K5012)/Ações!$H5012,0)</f>
        <v>0</v>
      </c>
      <c r="H5012" s="48">
        <f>IFERROR(Ações!$I5012/(Ações!$P5012-Table_1[[#This Row],[CAGR LUCRO 5A]]),0)</f>
        <v>0</v>
      </c>
      <c r="I5012" s="48">
        <f>IF(Ações!$S5012&lt;0,"",Ações!$O5012*(1+Ações!$S5012))</f>
        <v>0</v>
      </c>
      <c r="J5012" s="49">
        <f>IFERROR(IF(Ações!$B5012="","",(VLOOKUP(Table_1[[#This Row],[AÇÕES]],'Dados Status Invest STOCKS'!A4998:AD5613,4)/Table_1[[#This Row],[LPA]]))/100,0)</f>
        <v>1.9208333333333334</v>
      </c>
      <c r="K5012" s="64">
        <f>IFERROR(IF(Ações!$B5012="","",VLOOKUP(Table_1[[#This Row],[AÇÕES]],'Dados Status Invest STOCKS'!A4998:AD5613,2)),0)</f>
        <v>2.87</v>
      </c>
      <c r="L5012" s="65">
        <f>IFERROR(IF(Ações!$B5012="","",VLOOKUP(Table_1[[#This Row],[AÇÕES]],'Dados Status Invest STOCKS'!A4998:AD5613,3)/100),0)</f>
        <v>0</v>
      </c>
      <c r="M5012" s="66">
        <f>IFERROR(IF(Ações!$B5012="","",VLOOKUP(Table_1[[#This Row],[AÇÕES]],'Dados Status Invest STOCKS'!A4998:AD5613,28)),0)</f>
        <v>0.12</v>
      </c>
      <c r="N5012" s="66">
        <f>IFERROR(IF(Ações!$B5012="","",VLOOKUP(Table_1[[#This Row],[AÇÕES]],'Dados Status Invest STOCKS'!A4998:AD5613,27)),0)</f>
        <v>1.66</v>
      </c>
      <c r="O5012" s="66">
        <f>IFERROR(IF(Ações!$L5012="","",Ações!$K5012*Ações!$L5012),0)</f>
        <v>0</v>
      </c>
      <c r="P5012" s="67">
        <f t="shared" si="78"/>
        <v>0.06</v>
      </c>
      <c r="Q5012" s="67">
        <f>IFERROR(Ações!$O5012/Ações!$M5012,0)</f>
        <v>0</v>
      </c>
      <c r="R5012" s="67">
        <f>IFERROR(IF(Ações!$B5012="","",VLOOKUP(Table_1[[#This Row],[AÇÕES]],'Dados Status Invest STOCKS'!A4998:AD5613,18)/100),0)</f>
        <v>7.46E-2</v>
      </c>
      <c r="S5012" s="65">
        <f>IFERROR(IF(Ações!$B5012="","",VLOOKUP(Table_1[[#This Row],[AÇÕES]],'Dados Status Invest STOCKS'!A4998:AD5613,25)/100),0)</f>
        <v>0</v>
      </c>
      <c r="T5012" s="67">
        <f>(1-Ações!$Q5012)*Ações!$R5012</f>
        <v>7.46E-2</v>
      </c>
      <c r="U5012" s="68">
        <f>IF(Ações!$S5012=0,Ações!$T5012,IF(Ações!$T5012=0,Ações!$S5012,AVERAGE(Ações!$S5012,Ações!$T5012)))</f>
        <v>7.46E-2</v>
      </c>
    </row>
    <row r="5013" spans="2:21" ht="15" customHeight="1" x14ac:dyDescent="0.2">
      <c r="B5013" s="63" t="str">
        <f>IFERROR('Dados Status Invest STOCKS'!A5000,"-")</f>
        <v>WINA</v>
      </c>
      <c r="C5013" s="45">
        <f>IFERROR((Ações!$D5013-Ações!$K5013)/Ações!$D5013,0)</f>
        <v>-0.4814814814814814</v>
      </c>
      <c r="D5013" s="46">
        <f>(Ações!$O5013)/0.06</f>
        <v>151.524</v>
      </c>
      <c r="E5013" s="47">
        <f>IFERROR((Ações!$F5013-Ações!$K5013)/Ações!$F5013,0)</f>
        <v>0</v>
      </c>
      <c r="F5013" s="46" t="str">
        <f>IF(OR(Ações!$N5013&lt;0,Ações!$M5013&lt;0),"",(22.5*Ações!$M5013*Ações!$N5013)^0.5)</f>
        <v/>
      </c>
      <c r="G5013" s="47">
        <f>IFERROR((Ações!$H5013-Ações!$K5013)/Ações!$H5013,0)</f>
        <v>1.1089972599944109</v>
      </c>
      <c r="H5013" s="48">
        <f>IFERROR(Ações!$I5013/(Ações!$P5013-Table_1[[#This Row],[CAGR LUCRO 5A]]),0)</f>
        <v>-2059.5013123404274</v>
      </c>
      <c r="I5013" s="48">
        <f>IF(Ações!$S5013&lt;0,"",Ações!$O5013*(1+Ações!$S5013))</f>
        <v>9.6796561680000011</v>
      </c>
      <c r="J5013" s="49">
        <f>IFERROR(IF(Ações!$B5013="","",(VLOOKUP(Table_1[[#This Row],[AÇÕES]],'Dados Status Invest STOCKS'!A4999:AD5614,4)/Table_1[[#This Row],[LPA]]))/100,0)</f>
        <v>2.1335282651072127E-2</v>
      </c>
      <c r="K5013" s="64">
        <f>IFERROR(IF(Ações!$B5013="","",VLOOKUP(Table_1[[#This Row],[AÇÕES]],'Dados Status Invest STOCKS'!A4999:AD5614,2)),0)</f>
        <v>224.48</v>
      </c>
      <c r="L5013" s="65">
        <f>IFERROR(IF(Ações!$B5013="","",VLOOKUP(Table_1[[#This Row],[AÇÕES]],'Dados Status Invest STOCKS'!A4999:AD5614,3)/100),0)</f>
        <v>4.0500000000000001E-2</v>
      </c>
      <c r="M5013" s="66">
        <f>IFERROR(IF(Ações!$B5013="","",VLOOKUP(Table_1[[#This Row],[AÇÕES]],'Dados Status Invest STOCKS'!A4999:AD5614,28)),0)</f>
        <v>10.26</v>
      </c>
      <c r="N5013" s="66">
        <f>IFERROR(IF(Ações!$B5013="","",VLOOKUP(Table_1[[#This Row],[AÇÕES]],'Dados Status Invest STOCKS'!A4999:AD5614,27)),0)</f>
        <v>-3.6</v>
      </c>
      <c r="O5013" s="66">
        <f>IFERROR(IF(Ações!$L5013="","",Ações!$K5013*Ações!$L5013),0)</f>
        <v>9.0914400000000004</v>
      </c>
      <c r="P5013" s="67">
        <f t="shared" si="78"/>
        <v>0.06</v>
      </c>
      <c r="Q5013" s="67">
        <f>IFERROR(Ações!$O5013/Ações!$M5013,0)</f>
        <v>0.88610526315789484</v>
      </c>
      <c r="R5013" s="67">
        <f>IFERROR(IF(Ações!$B5013="","",VLOOKUP(Table_1[[#This Row],[AÇÕES]],'Dados Status Invest STOCKS'!A4999:AD5614,18)/100),0)</f>
        <v>-2.8451</v>
      </c>
      <c r="S5013" s="65">
        <f>IFERROR(IF(Ações!$B5013="","",VLOOKUP(Table_1[[#This Row],[AÇÕES]],'Dados Status Invest STOCKS'!A4999:AD5614,25)/100),0)</f>
        <v>6.4699999999999994E-2</v>
      </c>
      <c r="T5013" s="67">
        <f>(1-Ações!$Q5013)*Ações!$R5013</f>
        <v>-0.32404191578947339</v>
      </c>
      <c r="U5013" s="68">
        <f>IF(Ações!$S5013=0,Ações!$T5013,IF(Ações!$T5013=0,Ações!$S5013,AVERAGE(Ações!$S5013,Ações!$T5013)))</f>
        <v>-0.1296709578947367</v>
      </c>
    </row>
    <row r="5014" spans="2:21" ht="15" customHeight="1" x14ac:dyDescent="0.2">
      <c r="B5014" s="63" t="str">
        <f>IFERROR('Dados Status Invest STOCKS'!A5001,"-")</f>
        <v>WING</v>
      </c>
      <c r="C5014" s="45">
        <f>IFERROR((Ações!$D5014-Ações!$K5014)/Ações!$D5014,0)</f>
        <v>-13.285714285714285</v>
      </c>
      <c r="D5014" s="46">
        <f>(Ações!$O5014)/0.06</f>
        <v>10.273900000000001</v>
      </c>
      <c r="E5014" s="47">
        <f>IFERROR((Ações!$F5014-Ações!$K5014)/Ações!$F5014,0)</f>
        <v>0</v>
      </c>
      <c r="F5014" s="46" t="str">
        <f>IF(OR(Ações!$N5014&lt;0,Ações!$M5014&lt;0),"",(22.5*Ações!$M5014*Ações!$N5014)^0.5)</f>
        <v/>
      </c>
      <c r="G5014" s="47">
        <f>IFERROR((Ações!$H5014-Ações!$K5014)/Ações!$H5014,0)</f>
        <v>25.556907964979715</v>
      </c>
      <c r="H5014" s="48">
        <f>IFERROR(Ações!$I5014/(Ações!$P5014-Table_1[[#This Row],[CAGR LUCRO 5A]]),0)</f>
        <v>-5.9767296521739128</v>
      </c>
      <c r="I5014" s="48">
        <f>IF(Ações!$S5014&lt;0,"",Ações!$O5014*(1+Ações!$S5014))</f>
        <v>0.72856334460000005</v>
      </c>
      <c r="J5014" s="49">
        <f>IFERROR(IF(Ações!$B5014="","",(VLOOKUP(Table_1[[#This Row],[AÇÕES]],'Dados Status Invest STOCKS'!A5000:AD5615,4)/Table_1[[#This Row],[LPA]]))/100,0)</f>
        <v>1.5218367346938775</v>
      </c>
      <c r="K5014" s="64">
        <f>IFERROR(IF(Ações!$B5014="","",VLOOKUP(Table_1[[#This Row],[AÇÕES]],'Dados Status Invest STOCKS'!A5000:AD5615,2)),0)</f>
        <v>146.77000000000001</v>
      </c>
      <c r="L5014" s="65">
        <f>IFERROR(IF(Ações!$B5014="","",VLOOKUP(Table_1[[#This Row],[AÇÕES]],'Dados Status Invest STOCKS'!A5000:AD5615,3)/100),0)</f>
        <v>4.1999999999999997E-3</v>
      </c>
      <c r="M5014" s="66">
        <f>IFERROR(IF(Ações!$B5014="","",VLOOKUP(Table_1[[#This Row],[AÇÕES]],'Dados Status Invest STOCKS'!A5000:AD5615,28)),0)</f>
        <v>0.98</v>
      </c>
      <c r="N5014" s="66">
        <f>IFERROR(IF(Ações!$B5014="","",VLOOKUP(Table_1[[#This Row],[AÇÕES]],'Dados Status Invest STOCKS'!A5000:AD5615,27)),0)</f>
        <v>-10.53</v>
      </c>
      <c r="O5014" s="66">
        <f>IFERROR(IF(Ações!$L5014="","",Ações!$K5014*Ações!$L5014),0)</f>
        <v>0.61643400000000004</v>
      </c>
      <c r="P5014" s="67">
        <f t="shared" si="78"/>
        <v>0.06</v>
      </c>
      <c r="Q5014" s="67">
        <f>IFERROR(Ações!$O5014/Ações!$M5014,0)</f>
        <v>0.62901428571428575</v>
      </c>
      <c r="R5014" s="67">
        <f>IFERROR(IF(Ações!$B5014="","",VLOOKUP(Table_1[[#This Row],[AÇÕES]],'Dados Status Invest STOCKS'!A5000:AD5615,18)/100),0)</f>
        <v>-9.3399999999999997E-2</v>
      </c>
      <c r="S5014" s="65">
        <f>IFERROR(IF(Ações!$B5014="","",VLOOKUP(Table_1[[#This Row],[AÇÕES]],'Dados Status Invest STOCKS'!A5000:AD5615,25)/100),0)</f>
        <v>0.18190000000000001</v>
      </c>
      <c r="T5014" s="67">
        <f>(1-Ações!$Q5014)*Ações!$R5014</f>
        <v>-3.4650065714285708E-2</v>
      </c>
      <c r="U5014" s="68">
        <f>IF(Ações!$S5014=0,Ações!$T5014,IF(Ações!$T5014=0,Ações!$S5014,AVERAGE(Ações!$S5014,Ações!$T5014)))</f>
        <v>7.3624967142857156E-2</v>
      </c>
    </row>
    <row r="5015" spans="2:21" ht="15" customHeight="1" x14ac:dyDescent="0.2">
      <c r="B5015" s="63" t="str">
        <f>IFERROR('Dados Status Invest STOCKS'!A5002,"-")</f>
        <v>WINT</v>
      </c>
      <c r="C5015" s="45">
        <f>IFERROR((Ações!$D5015-Ações!$K5015)/Ações!$D5015,0)</f>
        <v>0</v>
      </c>
      <c r="D5015" s="46">
        <f>(Ações!$O5015)/0.06</f>
        <v>0</v>
      </c>
      <c r="E5015" s="47">
        <f>IFERROR((Ações!$F5015-Ações!$K5015)/Ações!$F5015,0)</f>
        <v>0</v>
      </c>
      <c r="F5015" s="46" t="str">
        <f>IF(OR(Ações!$N5015&lt;0,Ações!$M5015&lt;0),"",(22.5*Ações!$M5015*Ações!$N5015)^0.5)</f>
        <v/>
      </c>
      <c r="G5015" s="47">
        <f>IFERROR((Ações!$H5015-Ações!$K5015)/Ações!$H5015,0)</f>
        <v>0</v>
      </c>
      <c r="H5015" s="48">
        <f>IFERROR(Ações!$I5015/(Ações!$P5015-Table_1[[#This Row],[CAGR LUCRO 5A]]),0)</f>
        <v>0</v>
      </c>
      <c r="I5015" s="48">
        <f>IF(Ações!$S5015&lt;0,"",Ações!$O5015*(1+Ações!$S5015))</f>
        <v>0</v>
      </c>
      <c r="J5015" s="49">
        <f>IFERROR(IF(Ações!$B5015="","",(VLOOKUP(Table_1[[#This Row],[AÇÕES]],'Dados Status Invest STOCKS'!A5001:AD5616,4)/Table_1[[#This Row],[LPA]]))/100,0)</f>
        <v>2.3744292237442926E-3</v>
      </c>
      <c r="K5015" s="64">
        <f>IFERROR(IF(Ações!$B5015="","",VLOOKUP(Table_1[[#This Row],[AÇÕES]],'Dados Status Invest STOCKS'!A5001:AD5616,2)),0)</f>
        <v>1.1499999999999999</v>
      </c>
      <c r="L5015" s="65">
        <f>IFERROR(IF(Ações!$B5015="","",VLOOKUP(Table_1[[#This Row],[AÇÕES]],'Dados Status Invest STOCKS'!A5001:AD5616,3)/100),0)</f>
        <v>0</v>
      </c>
      <c r="M5015" s="66">
        <f>IFERROR(IF(Ações!$B5015="","",VLOOKUP(Table_1[[#This Row],[AÇÕES]],'Dados Status Invest STOCKS'!A5001:AD5616,28)),0)</f>
        <v>-2.19</v>
      </c>
      <c r="N5015" s="66">
        <f>IFERROR(IF(Ações!$B5015="","",VLOOKUP(Table_1[[#This Row],[AÇÕES]],'Dados Status Invest STOCKS'!A5001:AD5616,27)),0)</f>
        <v>1.78</v>
      </c>
      <c r="O5015" s="66">
        <f>IFERROR(IF(Ações!$L5015="","",Ações!$K5015*Ações!$L5015),0)</f>
        <v>0</v>
      </c>
      <c r="P5015" s="67">
        <f t="shared" si="78"/>
        <v>0.06</v>
      </c>
      <c r="Q5015" s="67">
        <f>IFERROR(Ações!$O5015/Ações!$M5015,0)</f>
        <v>0</v>
      </c>
      <c r="R5015" s="67">
        <f>IFERROR(IF(Ações!$B5015="","",VLOOKUP(Table_1[[#This Row],[AÇÕES]],'Dados Status Invest STOCKS'!A5001:AD5616,18)/100),0)</f>
        <v>-1.2359</v>
      </c>
      <c r="S5015" s="65">
        <f>IFERROR(IF(Ações!$B5015="","",VLOOKUP(Table_1[[#This Row],[AÇÕES]],'Dados Status Invest STOCKS'!A5001:AD5616,25)/100),0)</f>
        <v>0</v>
      </c>
      <c r="T5015" s="67">
        <f>(1-Ações!$Q5015)*Ações!$R5015</f>
        <v>-1.2359</v>
      </c>
      <c r="U5015" s="68">
        <f>IF(Ações!$S5015=0,Ações!$T5015,IF(Ações!$T5015=0,Ações!$S5015,AVERAGE(Ações!$S5015,Ações!$T5015)))</f>
        <v>-1.2359</v>
      </c>
    </row>
    <row r="5016" spans="2:21" ht="15" customHeight="1" x14ac:dyDescent="0.2">
      <c r="B5016" s="63" t="str">
        <f>IFERROR('Dados Status Invest STOCKS'!A5003,"-")</f>
        <v>WIRE</v>
      </c>
      <c r="C5016" s="45">
        <f>IFERROR((Ações!$D5016-Ações!$K5016)/Ações!$D5016,0)</f>
        <v>-84.714285714285694</v>
      </c>
      <c r="D5016" s="46">
        <f>(Ações!$O5016)/0.06</f>
        <v>1.332916666666667</v>
      </c>
      <c r="E5016" s="47">
        <f>IFERROR((Ações!$F5016-Ações!$K5016)/Ações!$F5016,0)</f>
        <v>0.31792821269655758</v>
      </c>
      <c r="F5016" s="46">
        <f>IF(OR(Ações!$N5016&lt;0,Ações!$M5016&lt;0),"",(22.5*Ações!$M5016*Ações!$N5016)^0.5)</f>
        <v>167.50436262975362</v>
      </c>
      <c r="G5016" s="47">
        <f>IFERROR((Ações!$H5016-Ações!$K5016)/Ações!$H5016,0)</f>
        <v>50.817250035769547</v>
      </c>
      <c r="H5016" s="48">
        <f>IFERROR(Ações!$I5016/(Ações!$P5016-Table_1[[#This Row],[CAGR LUCRO 5A]]),0)</f>
        <v>-2.2933823107049616</v>
      </c>
      <c r="I5016" s="48">
        <f>IF(Ações!$S5016&lt;0,"",Ações!$O5016*(1+Ações!$S5016))</f>
        <v>8.7836542500000031E-2</v>
      </c>
      <c r="J5016" s="49">
        <f>IFERROR(IF(Ações!$B5016="","",(VLOOKUP(Table_1[[#This Row],[AÇÕES]],'Dados Status Invest STOCKS'!A5002:AD5617,4)/Table_1[[#This Row],[LPA]]))/100,0)</f>
        <v>2.6086956521739128E-3</v>
      </c>
      <c r="K5016" s="64">
        <f>IFERROR(IF(Ações!$B5016="","",VLOOKUP(Table_1[[#This Row],[AÇÕES]],'Dados Status Invest STOCKS'!A5002:AD5617,2)),0)</f>
        <v>114.25</v>
      </c>
      <c r="L5016" s="65">
        <f>IFERROR(IF(Ações!$B5016="","",VLOOKUP(Table_1[[#This Row],[AÇÕES]],'Dados Status Invest STOCKS'!A5002:AD5617,3)/100),0)</f>
        <v>7.000000000000001E-4</v>
      </c>
      <c r="M5016" s="66">
        <f>IFERROR(IF(Ações!$B5016="","",VLOOKUP(Table_1[[#This Row],[AÇÕES]],'Dados Status Invest STOCKS'!A5002:AD5617,28)),0)</f>
        <v>20.93</v>
      </c>
      <c r="N5016" s="66">
        <f>IFERROR(IF(Ações!$B5016="","",VLOOKUP(Table_1[[#This Row],[AÇÕES]],'Dados Status Invest STOCKS'!A5002:AD5617,27)),0)</f>
        <v>59.58</v>
      </c>
      <c r="O5016" s="66">
        <f>IFERROR(IF(Ações!$L5016="","",Ações!$K5016*Ações!$L5016),0)</f>
        <v>7.9975000000000018E-2</v>
      </c>
      <c r="P5016" s="67">
        <f t="shared" si="78"/>
        <v>0.06</v>
      </c>
      <c r="Q5016" s="67">
        <f>IFERROR(Ações!$O5016/Ações!$M5016,0)</f>
        <v>3.8210702341137134E-3</v>
      </c>
      <c r="R5016" s="67">
        <f>IFERROR(IF(Ações!$B5016="","",VLOOKUP(Table_1[[#This Row],[AÇÕES]],'Dados Status Invest STOCKS'!A5002:AD5617,18)/100),0)</f>
        <v>0.35119999999999996</v>
      </c>
      <c r="S5016" s="65">
        <f>IFERROR(IF(Ações!$B5016="","",VLOOKUP(Table_1[[#This Row],[AÇÕES]],'Dados Status Invest STOCKS'!A5002:AD5617,25)/100),0)</f>
        <v>9.8299999999999998E-2</v>
      </c>
      <c r="T5016" s="67">
        <f>(1-Ações!$Q5016)*Ações!$R5016</f>
        <v>0.34985804013377925</v>
      </c>
      <c r="U5016" s="68">
        <f>IF(Ações!$S5016=0,Ações!$T5016,IF(Ações!$T5016=0,Ações!$S5016,AVERAGE(Ações!$S5016,Ações!$T5016)))</f>
        <v>0.22407902006688962</v>
      </c>
    </row>
    <row r="5017" spans="2:21" ht="15" customHeight="1" x14ac:dyDescent="0.2">
      <c r="B5017" s="63" t="str">
        <f>IFERROR('Dados Status Invest STOCKS'!A5004,"-")</f>
        <v>WISA</v>
      </c>
      <c r="C5017" s="45">
        <f>IFERROR((Ações!$D5017-Ações!$K5017)/Ações!$D5017,0)</f>
        <v>0</v>
      </c>
      <c r="D5017" s="46">
        <f>(Ações!$O5017)/0.06</f>
        <v>0</v>
      </c>
      <c r="E5017" s="47">
        <f>IFERROR((Ações!$F5017-Ações!$K5017)/Ações!$F5017,0)</f>
        <v>0</v>
      </c>
      <c r="F5017" s="46" t="str">
        <f>IF(OR(Ações!$N5017&lt;0,Ações!$M5017&lt;0),"",(22.5*Ações!$M5017*Ações!$N5017)^0.5)</f>
        <v/>
      </c>
      <c r="G5017" s="47">
        <f>IFERROR((Ações!$H5017-Ações!$K5017)/Ações!$H5017,0)</f>
        <v>0</v>
      </c>
      <c r="H5017" s="48">
        <f>IFERROR(Ações!$I5017/(Ações!$P5017-Table_1[[#This Row],[CAGR LUCRO 5A]]),0)</f>
        <v>0</v>
      </c>
      <c r="I5017" s="48">
        <f>IF(Ações!$S5017&lt;0,"",Ações!$O5017*(1+Ações!$S5017))</f>
        <v>0</v>
      </c>
      <c r="J5017" s="49">
        <f>IFERROR(IF(Ações!$B5017="","",(VLOOKUP(Table_1[[#This Row],[AÇÕES]],'Dados Status Invest STOCKS'!A5003:AD5618,4)/Table_1[[#This Row],[LPA]]))/100,0)</f>
        <v>1.7564102564102565E-2</v>
      </c>
      <c r="K5017" s="64">
        <f>IFERROR(IF(Ações!$B5017="","",VLOOKUP(Table_1[[#This Row],[AÇÕES]],'Dados Status Invest STOCKS'!A5003:AD5618,2)),0)</f>
        <v>1.07</v>
      </c>
      <c r="L5017" s="65">
        <f>IFERROR(IF(Ações!$B5017="","",VLOOKUP(Table_1[[#This Row],[AÇÕES]],'Dados Status Invest STOCKS'!A5003:AD5618,3)/100),0)</f>
        <v>0</v>
      </c>
      <c r="M5017" s="66">
        <f>IFERROR(IF(Ações!$B5017="","",VLOOKUP(Table_1[[#This Row],[AÇÕES]],'Dados Status Invest STOCKS'!A5003:AD5618,28)),0)</f>
        <v>-0.78</v>
      </c>
      <c r="N5017" s="66">
        <f>IFERROR(IF(Ações!$B5017="","",VLOOKUP(Table_1[[#This Row],[AÇÕES]],'Dados Status Invest STOCKS'!A5003:AD5618,27)),0)</f>
        <v>1.2</v>
      </c>
      <c r="O5017" s="66">
        <f>IFERROR(IF(Ações!$L5017="","",Ações!$K5017*Ações!$L5017),0)</f>
        <v>0</v>
      </c>
      <c r="P5017" s="67">
        <f t="shared" si="78"/>
        <v>0.06</v>
      </c>
      <c r="Q5017" s="67">
        <f>IFERROR(Ações!$O5017/Ações!$M5017,0)</f>
        <v>0</v>
      </c>
      <c r="R5017" s="67">
        <f>IFERROR(IF(Ações!$B5017="","",VLOOKUP(Table_1[[#This Row],[AÇÕES]],'Dados Status Invest STOCKS'!A5003:AD5618,18)/100),0)</f>
        <v>-0.6520999999999999</v>
      </c>
      <c r="S5017" s="65">
        <f>IFERROR(IF(Ações!$B5017="","",VLOOKUP(Table_1[[#This Row],[AÇÕES]],'Dados Status Invest STOCKS'!A5003:AD5618,25)/100),0)</f>
        <v>0</v>
      </c>
      <c r="T5017" s="67">
        <f>(1-Ações!$Q5017)*Ações!$R5017</f>
        <v>-0.6520999999999999</v>
      </c>
      <c r="U5017" s="68">
        <f>IF(Ações!$S5017=0,Ações!$T5017,IF(Ações!$T5017=0,Ações!$S5017,AVERAGE(Ações!$S5017,Ações!$T5017)))</f>
        <v>-0.6520999999999999</v>
      </c>
    </row>
    <row r="5018" spans="2:21" ht="15" customHeight="1" x14ac:dyDescent="0.2">
      <c r="B5018" s="63" t="str">
        <f>IFERROR('Dados Status Invest STOCKS'!A5005,"-")</f>
        <v>WISH</v>
      </c>
      <c r="C5018" s="45">
        <f>IFERROR((Ações!$D5018-Ações!$K5018)/Ações!$D5018,0)</f>
        <v>0</v>
      </c>
      <c r="D5018" s="46">
        <f>(Ações!$O5018)/0.06</f>
        <v>0</v>
      </c>
      <c r="E5018" s="47">
        <f>IFERROR((Ações!$F5018-Ações!$K5018)/Ações!$F5018,0)</f>
        <v>0</v>
      </c>
      <c r="F5018" s="46" t="str">
        <f>IF(OR(Ações!$N5018&lt;0,Ações!$M5018&lt;0),"",(22.5*Ações!$M5018*Ações!$N5018)^0.5)</f>
        <v/>
      </c>
      <c r="G5018" s="47">
        <f>IFERROR((Ações!$H5018-Ações!$K5018)/Ações!$H5018,0)</f>
        <v>0</v>
      </c>
      <c r="H5018" s="48">
        <f>IFERROR(Ações!$I5018/(Ações!$P5018-Table_1[[#This Row],[CAGR LUCRO 5A]]),0)</f>
        <v>0</v>
      </c>
      <c r="I5018" s="48">
        <f>IF(Ações!$S5018&lt;0,"",Ações!$O5018*(1+Ações!$S5018))</f>
        <v>0</v>
      </c>
      <c r="J5018" s="49">
        <f>IFERROR(IF(Ações!$B5018="","",(VLOOKUP(Table_1[[#This Row],[AÇÕES]],'Dados Status Invest STOCKS'!A5004:AD5619,4)/Table_1[[#This Row],[LPA]]))/100,0)</f>
        <v>1.2720588235294117E-2</v>
      </c>
      <c r="K5018" s="64">
        <f>IFERROR(IF(Ações!$B5018="","",VLOOKUP(Table_1[[#This Row],[AÇÕES]],'Dados Status Invest STOCKS'!A5004:AD5619,2)),0)</f>
        <v>2.38</v>
      </c>
      <c r="L5018" s="65">
        <f>IFERROR(IF(Ações!$B5018="","",VLOOKUP(Table_1[[#This Row],[AÇÕES]],'Dados Status Invest STOCKS'!A5004:AD5619,3)/100),0)</f>
        <v>0</v>
      </c>
      <c r="M5018" s="66">
        <f>IFERROR(IF(Ações!$B5018="","",VLOOKUP(Table_1[[#This Row],[AÇÕES]],'Dados Status Invest STOCKS'!A5004:AD5619,28)),0)</f>
        <v>-1.36</v>
      </c>
      <c r="N5018" s="66">
        <f>IFERROR(IF(Ações!$B5018="","",VLOOKUP(Table_1[[#This Row],[AÇÕES]],'Dados Status Invest STOCKS'!A5004:AD5619,27)),0)</f>
        <v>1.29</v>
      </c>
      <c r="O5018" s="66">
        <f>IFERROR(IF(Ações!$L5018="","",Ações!$K5018*Ações!$L5018),0)</f>
        <v>0</v>
      </c>
      <c r="P5018" s="67">
        <f t="shared" si="78"/>
        <v>0.06</v>
      </c>
      <c r="Q5018" s="67">
        <f>IFERROR(Ações!$O5018/Ações!$M5018,0)</f>
        <v>0</v>
      </c>
      <c r="R5018" s="67">
        <f>IFERROR(IF(Ações!$B5018="","",VLOOKUP(Table_1[[#This Row],[AÇÕES]],'Dados Status Invest STOCKS'!A5004:AD5619,18)/100),0)</f>
        <v>-1.0519000000000001</v>
      </c>
      <c r="S5018" s="65">
        <f>IFERROR(IF(Ações!$B5018="","",VLOOKUP(Table_1[[#This Row],[AÇÕES]],'Dados Status Invest STOCKS'!A5004:AD5619,25)/100),0)</f>
        <v>0</v>
      </c>
      <c r="T5018" s="67">
        <f>(1-Ações!$Q5018)*Ações!$R5018</f>
        <v>-1.0519000000000001</v>
      </c>
      <c r="U5018" s="68">
        <f>IF(Ações!$S5018=0,Ações!$T5018,IF(Ações!$T5018=0,Ações!$S5018,AVERAGE(Ações!$S5018,Ações!$T5018)))</f>
        <v>-1.0519000000000001</v>
      </c>
    </row>
    <row r="5019" spans="2:21" ht="15" customHeight="1" x14ac:dyDescent="0.2">
      <c r="B5019" s="63" t="str">
        <f>IFERROR('Dados Status Invest STOCKS'!A5006,"-")</f>
        <v>WIT</v>
      </c>
      <c r="C5019" s="45">
        <f>IFERROR((Ações!$D5019-Ações!$K5019)/Ações!$D5019,0)</f>
        <v>-36.5</v>
      </c>
      <c r="D5019" s="46">
        <f>(Ações!$O5019)/0.06</f>
        <v>0.20320000000000002</v>
      </c>
      <c r="E5019" s="47">
        <f>IFERROR((Ações!$F5019-Ações!$K5019)/Ações!$F5019,0)</f>
        <v>-1.3634298944121162</v>
      </c>
      <c r="F5019" s="46">
        <f>IF(OR(Ações!$N5019&lt;0,Ações!$M5019&lt;0),"",(22.5*Ações!$M5019*Ações!$N5019)^0.5)</f>
        <v>3.2241277890307014</v>
      </c>
      <c r="G5019" s="47">
        <f>IFERROR((Ações!$H5019-Ações!$K5019)/Ações!$H5019,0)</f>
        <v>-23.255194041552329</v>
      </c>
      <c r="H5019" s="48">
        <f>IFERROR(Ações!$I5019/(Ações!$P5019-Table_1[[#This Row],[CAGR LUCRO 5A]]),0)</f>
        <v>0.31415951515151519</v>
      </c>
      <c r="I5019" s="48">
        <f>IF(Ações!$S5019&lt;0,"",Ações!$O5019*(1+Ações!$S5019))</f>
        <v>1.2440716800000001E-2</v>
      </c>
      <c r="J5019" s="49">
        <f>IFERROR(IF(Ações!$B5019="","",(VLOOKUP(Table_1[[#This Row],[AÇÕES]],'Dados Status Invest STOCKS'!A5005:AD5620,4)/Table_1[[#This Row],[LPA]]))/100,0)</f>
        <v>0.83866666666666678</v>
      </c>
      <c r="K5019" s="64">
        <f>IFERROR(IF(Ações!$B5019="","",VLOOKUP(Table_1[[#This Row],[AÇÕES]],'Dados Status Invest STOCKS'!A5005:AD5620,2)),0)</f>
        <v>7.62</v>
      </c>
      <c r="L5019" s="65">
        <f>IFERROR(IF(Ações!$B5019="","",VLOOKUP(Table_1[[#This Row],[AÇÕES]],'Dados Status Invest STOCKS'!A5005:AD5620,3)/100),0)</f>
        <v>1.6000000000000001E-3</v>
      </c>
      <c r="M5019" s="66">
        <f>IFERROR(IF(Ações!$B5019="","",VLOOKUP(Table_1[[#This Row],[AÇÕES]],'Dados Status Invest STOCKS'!A5005:AD5620,28)),0)</f>
        <v>0.3</v>
      </c>
      <c r="N5019" s="66">
        <f>IFERROR(IF(Ações!$B5019="","",VLOOKUP(Table_1[[#This Row],[AÇÕES]],'Dados Status Invest STOCKS'!A5005:AD5620,27)),0)</f>
        <v>1.54</v>
      </c>
      <c r="O5019" s="66">
        <f>IFERROR(IF(Ações!$L5019="","",Ações!$K5019*Ações!$L5019),0)</f>
        <v>1.2192000000000001E-2</v>
      </c>
      <c r="P5019" s="67">
        <f t="shared" si="78"/>
        <v>0.06</v>
      </c>
      <c r="Q5019" s="67">
        <f>IFERROR(Ações!$O5019/Ações!$M5019,0)</f>
        <v>4.0640000000000009E-2</v>
      </c>
      <c r="R5019" s="67">
        <f>IFERROR(IF(Ações!$B5019="","",VLOOKUP(Table_1[[#This Row],[AÇÕES]],'Dados Status Invest STOCKS'!A5005:AD5620,18)/100),0)</f>
        <v>0.1971</v>
      </c>
      <c r="S5019" s="65">
        <f>IFERROR(IF(Ações!$B5019="","",VLOOKUP(Table_1[[#This Row],[AÇÕES]],'Dados Status Invest STOCKS'!A5005:AD5620,25)/100),0)</f>
        <v>2.0400000000000001E-2</v>
      </c>
      <c r="T5019" s="67">
        <f>(1-Ações!$Q5019)*Ações!$R5019</f>
        <v>0.189089856</v>
      </c>
      <c r="U5019" s="68">
        <f>IF(Ações!$S5019=0,Ações!$T5019,IF(Ações!$T5019=0,Ações!$S5019,AVERAGE(Ações!$S5019,Ações!$T5019)))</f>
        <v>0.104744928</v>
      </c>
    </row>
    <row r="5020" spans="2:21" ht="15" customHeight="1" x14ac:dyDescent="0.2">
      <c r="B5020" s="63" t="str">
        <f>IFERROR('Dados Status Invest STOCKS'!A5007,"-")</f>
        <v>WIX</v>
      </c>
      <c r="C5020" s="45">
        <f>IFERROR((Ações!$D5020-Ações!$K5020)/Ações!$D5020,0)</f>
        <v>0</v>
      </c>
      <c r="D5020" s="46">
        <f>(Ações!$O5020)/0.06</f>
        <v>0</v>
      </c>
      <c r="E5020" s="47">
        <f>IFERROR((Ações!$F5020-Ações!$K5020)/Ações!$F5020,0)</f>
        <v>0</v>
      </c>
      <c r="F5020" s="46" t="str">
        <f>IF(OR(Ações!$N5020&lt;0,Ações!$M5020&lt;0),"",(22.5*Ações!$M5020*Ações!$N5020)^0.5)</f>
        <v/>
      </c>
      <c r="G5020" s="47">
        <f>IFERROR((Ações!$H5020-Ações!$K5020)/Ações!$H5020,0)</f>
        <v>0</v>
      </c>
      <c r="H5020" s="48">
        <f>IFERROR(Ações!$I5020/(Ações!$P5020-Table_1[[#This Row],[CAGR LUCRO 5A]]),0)</f>
        <v>0</v>
      </c>
      <c r="I5020" s="48">
        <f>IF(Ações!$S5020&lt;0,"",Ações!$O5020*(1+Ações!$S5020))</f>
        <v>0</v>
      </c>
      <c r="J5020" s="49">
        <f>IFERROR(IF(Ações!$B5020="","",(VLOOKUP(Table_1[[#This Row],[AÇÕES]],'Dados Status Invest STOCKS'!A5006:AD5621,4)/Table_1[[#This Row],[LPA]]))/100,0)</f>
        <v>0.18149812734082399</v>
      </c>
      <c r="K5020" s="64">
        <f>IFERROR(IF(Ações!$B5020="","",VLOOKUP(Table_1[[#This Row],[AÇÕES]],'Dados Status Invest STOCKS'!A5006:AD5621,2)),0)</f>
        <v>129.38</v>
      </c>
      <c r="L5020" s="65">
        <f>IFERROR(IF(Ações!$B5020="","",VLOOKUP(Table_1[[#This Row],[AÇÕES]],'Dados Status Invest STOCKS'!A5006:AD5621,3)/100),0)</f>
        <v>0</v>
      </c>
      <c r="M5020" s="66">
        <f>IFERROR(IF(Ações!$B5020="","",VLOOKUP(Table_1[[#This Row],[AÇÕES]],'Dados Status Invest STOCKS'!A5006:AD5621,28)),0)</f>
        <v>-2.67</v>
      </c>
      <c r="N5020" s="66">
        <f>IFERROR(IF(Ações!$B5020="","",VLOOKUP(Table_1[[#This Row],[AÇÕES]],'Dados Status Invest STOCKS'!A5006:AD5621,27)),0)</f>
        <v>5.35</v>
      </c>
      <c r="O5020" s="66">
        <f>IFERROR(IF(Ações!$L5020="","",Ações!$K5020*Ações!$L5020),0)</f>
        <v>0</v>
      </c>
      <c r="P5020" s="67">
        <f t="shared" si="78"/>
        <v>0.06</v>
      </c>
      <c r="Q5020" s="67">
        <f>IFERROR(Ações!$O5020/Ações!$M5020,0)</f>
        <v>0</v>
      </c>
      <c r="R5020" s="67">
        <f>IFERROR(IF(Ações!$B5020="","",VLOOKUP(Table_1[[#This Row],[AÇÕES]],'Dados Status Invest STOCKS'!A5006:AD5621,18)/100),0)</f>
        <v>-0.49880000000000002</v>
      </c>
      <c r="S5020" s="65">
        <f>IFERROR(IF(Ações!$B5020="","",VLOOKUP(Table_1[[#This Row],[AÇÕES]],'Dados Status Invest STOCKS'!A5006:AD5621,25)/100),0)</f>
        <v>0</v>
      </c>
      <c r="T5020" s="67">
        <f>(1-Ações!$Q5020)*Ações!$R5020</f>
        <v>-0.49880000000000002</v>
      </c>
      <c r="U5020" s="68">
        <f>IF(Ações!$S5020=0,Ações!$T5020,IF(Ações!$T5020=0,Ações!$S5020,AVERAGE(Ações!$S5020,Ações!$T5020)))</f>
        <v>-0.49880000000000002</v>
      </c>
    </row>
    <row r="5021" spans="2:21" ht="15" customHeight="1" x14ac:dyDescent="0.2">
      <c r="B5021" s="63" t="str">
        <f>IFERROR('Dados Status Invest STOCKS'!A5008,"-")</f>
        <v>WK</v>
      </c>
      <c r="C5021" s="45">
        <f>IFERROR((Ações!$D5021-Ações!$K5021)/Ações!$D5021,0)</f>
        <v>0</v>
      </c>
      <c r="D5021" s="46">
        <f>(Ações!$O5021)/0.06</f>
        <v>0</v>
      </c>
      <c r="E5021" s="47">
        <f>IFERROR((Ações!$F5021-Ações!$K5021)/Ações!$F5021,0)</f>
        <v>0</v>
      </c>
      <c r="F5021" s="46" t="str">
        <f>IF(OR(Ações!$N5021&lt;0,Ações!$M5021&lt;0),"",(22.5*Ações!$M5021*Ações!$N5021)^0.5)</f>
        <v/>
      </c>
      <c r="G5021" s="47">
        <f>IFERROR((Ações!$H5021-Ações!$K5021)/Ações!$H5021,0)</f>
        <v>0</v>
      </c>
      <c r="H5021" s="48">
        <f>IFERROR(Ações!$I5021/(Ações!$P5021-Table_1[[#This Row],[CAGR LUCRO 5A]]),0)</f>
        <v>0</v>
      </c>
      <c r="I5021" s="48">
        <f>IF(Ações!$S5021&lt;0,"",Ações!$O5021*(1+Ações!$S5021))</f>
        <v>0</v>
      </c>
      <c r="J5021" s="49">
        <f>IFERROR(IF(Ações!$B5021="","",(VLOOKUP(Table_1[[#This Row],[AÇÕES]],'Dados Status Invest STOCKS'!A5007:AD5622,4)/Table_1[[#This Row],[LPA]]))/100,0)</f>
        <v>3.0703278688524591</v>
      </c>
      <c r="K5021" s="64">
        <f>IFERROR(IF(Ações!$B5021="","",VLOOKUP(Table_1[[#This Row],[AÇÕES]],'Dados Status Invest STOCKS'!A5007:AD5622,2)),0)</f>
        <v>114</v>
      </c>
      <c r="L5021" s="65">
        <f>IFERROR(IF(Ações!$B5021="","",VLOOKUP(Table_1[[#This Row],[AÇÕES]],'Dados Status Invest STOCKS'!A5007:AD5622,3)/100),0)</f>
        <v>0</v>
      </c>
      <c r="M5021" s="66">
        <f>IFERROR(IF(Ações!$B5021="","",VLOOKUP(Table_1[[#This Row],[AÇÕES]],'Dados Status Invest STOCKS'!A5007:AD5622,28)),0)</f>
        <v>-0.61</v>
      </c>
      <c r="N5021" s="66">
        <f>IFERROR(IF(Ações!$B5021="","",VLOOKUP(Table_1[[#This Row],[AÇÕES]],'Dados Status Invest STOCKS'!A5007:AD5622,27)),0)</f>
        <v>1.38</v>
      </c>
      <c r="O5021" s="66">
        <f>IFERROR(IF(Ações!$L5021="","",Ações!$K5021*Ações!$L5021),0)</f>
        <v>0</v>
      </c>
      <c r="P5021" s="67">
        <f t="shared" si="78"/>
        <v>0.06</v>
      </c>
      <c r="Q5021" s="67">
        <f>IFERROR(Ações!$O5021/Ações!$M5021,0)</f>
        <v>0</v>
      </c>
      <c r="R5021" s="67">
        <f>IFERROR(IF(Ações!$B5021="","",VLOOKUP(Table_1[[#This Row],[AÇÕES]],'Dados Status Invest STOCKS'!A5007:AD5622,18)/100),0)</f>
        <v>-0.44109999999999999</v>
      </c>
      <c r="S5021" s="65">
        <f>IFERROR(IF(Ações!$B5021="","",VLOOKUP(Table_1[[#This Row],[AÇÕES]],'Dados Status Invest STOCKS'!A5007:AD5622,25)/100),0)</f>
        <v>0</v>
      </c>
      <c r="T5021" s="67">
        <f>(1-Ações!$Q5021)*Ações!$R5021</f>
        <v>-0.44109999999999999</v>
      </c>
      <c r="U5021" s="68">
        <f>IF(Ações!$S5021=0,Ações!$T5021,IF(Ações!$T5021=0,Ações!$S5021,AVERAGE(Ações!$S5021,Ações!$T5021)))</f>
        <v>-0.44109999999999999</v>
      </c>
    </row>
    <row r="5022" spans="2:21" ht="15" customHeight="1" x14ac:dyDescent="0.2">
      <c r="B5022" s="63" t="str">
        <f>IFERROR('Dados Status Invest STOCKS'!A5009,"-")</f>
        <v>WKEY</v>
      </c>
      <c r="C5022" s="45">
        <f>IFERROR((Ações!$D5022-Ações!$K5022)/Ações!$D5022,0)</f>
        <v>0</v>
      </c>
      <c r="D5022" s="46">
        <f>(Ações!$O5022)/0.06</f>
        <v>0</v>
      </c>
      <c r="E5022" s="47">
        <f>IFERROR((Ações!$F5022-Ações!$K5022)/Ações!$F5022,0)</f>
        <v>0</v>
      </c>
      <c r="F5022" s="46" t="str">
        <f>IF(OR(Ações!$N5022&lt;0,Ações!$M5022&lt;0),"",(22.5*Ações!$M5022*Ações!$N5022)^0.5)</f>
        <v/>
      </c>
      <c r="G5022" s="47">
        <f>IFERROR((Ações!$H5022-Ações!$K5022)/Ações!$H5022,0)</f>
        <v>0</v>
      </c>
      <c r="H5022" s="48">
        <f>IFERROR(Ações!$I5022/(Ações!$P5022-Table_1[[#This Row],[CAGR LUCRO 5A]]),0)</f>
        <v>0</v>
      </c>
      <c r="I5022" s="48">
        <f>IF(Ações!$S5022&lt;0,"",Ações!$O5022*(1+Ações!$S5022))</f>
        <v>0</v>
      </c>
      <c r="J5022" s="49">
        <f>IFERROR(IF(Ações!$B5022="","",(VLOOKUP(Table_1[[#This Row],[AÇÕES]],'Dados Status Invest STOCKS'!A5008:AD5623,4)/Table_1[[#This Row],[LPA]]))/100,0)</f>
        <v>0.20682926829268294</v>
      </c>
      <c r="K5022" s="64">
        <f>IFERROR(IF(Ações!$B5022="","",VLOOKUP(Table_1[[#This Row],[AÇÕES]],'Dados Status Invest STOCKS'!A5008:AD5623,2)),0)</f>
        <v>3.44</v>
      </c>
      <c r="L5022" s="65">
        <f>IFERROR(IF(Ações!$B5022="","",VLOOKUP(Table_1[[#This Row],[AÇÕES]],'Dados Status Invest STOCKS'!A5008:AD5623,3)/100),0)</f>
        <v>0</v>
      </c>
      <c r="M5022" s="66">
        <f>IFERROR(IF(Ações!$B5022="","",VLOOKUP(Table_1[[#This Row],[AÇÕES]],'Dados Status Invest STOCKS'!A5008:AD5623,28)),0)</f>
        <v>-0.41</v>
      </c>
      <c r="N5022" s="66">
        <f>IFERROR(IF(Ações!$B5022="","",VLOOKUP(Table_1[[#This Row],[AÇÕES]],'Dados Status Invest STOCKS'!A5008:AD5623,27)),0)</f>
        <v>0.72</v>
      </c>
      <c r="O5022" s="66">
        <f>IFERROR(IF(Ações!$L5022="","",Ações!$K5022*Ações!$L5022),0)</f>
        <v>0</v>
      </c>
      <c r="P5022" s="67">
        <f t="shared" si="78"/>
        <v>0.06</v>
      </c>
      <c r="Q5022" s="67">
        <f>IFERROR(Ações!$O5022/Ações!$M5022,0)</f>
        <v>0</v>
      </c>
      <c r="R5022" s="67">
        <f>IFERROR(IF(Ações!$B5022="","",VLOOKUP(Table_1[[#This Row],[AÇÕES]],'Dados Status Invest STOCKS'!A5008:AD5623,18)/100),0)</f>
        <v>-0.56090000000000007</v>
      </c>
      <c r="S5022" s="65">
        <f>IFERROR(IF(Ações!$B5022="","",VLOOKUP(Table_1[[#This Row],[AÇÕES]],'Dados Status Invest STOCKS'!A5008:AD5623,25)/100),0)</f>
        <v>0</v>
      </c>
      <c r="T5022" s="67">
        <f>(1-Ações!$Q5022)*Ações!$R5022</f>
        <v>-0.56090000000000007</v>
      </c>
      <c r="U5022" s="68">
        <f>IF(Ações!$S5022=0,Ações!$T5022,IF(Ações!$T5022=0,Ações!$S5022,AVERAGE(Ações!$S5022,Ações!$T5022)))</f>
        <v>-0.56090000000000007</v>
      </c>
    </row>
    <row r="5023" spans="2:21" ht="15" customHeight="1" x14ac:dyDescent="0.2">
      <c r="B5023" s="63" t="str">
        <f>IFERROR('Dados Status Invest STOCKS'!A5010,"-")</f>
        <v>WKHS</v>
      </c>
      <c r="C5023" s="45">
        <f>IFERROR((Ações!$D5023-Ações!$K5023)/Ações!$D5023,0)</f>
        <v>0</v>
      </c>
      <c r="D5023" s="46">
        <f>(Ações!$O5023)/0.06</f>
        <v>0</v>
      </c>
      <c r="E5023" s="47">
        <f>IFERROR((Ações!$F5023-Ações!$K5023)/Ações!$F5023,0)</f>
        <v>-0.20028856559272476</v>
      </c>
      <c r="F5023" s="46">
        <f>IF(OR(Ações!$N5023&lt;0,Ações!$M5023&lt;0),"",(22.5*Ações!$M5023*Ações!$N5023)^0.5)</f>
        <v>2.5993749248617446</v>
      </c>
      <c r="G5023" s="47">
        <f>IFERROR((Ações!$H5023-Ações!$K5023)/Ações!$H5023,0)</f>
        <v>0</v>
      </c>
      <c r="H5023" s="48">
        <f>IFERROR(Ações!$I5023/(Ações!$P5023-Table_1[[#This Row],[CAGR LUCRO 5A]]),0)</f>
        <v>0</v>
      </c>
      <c r="I5023" s="48">
        <f>IF(Ações!$S5023&lt;0,"",Ações!$O5023*(1+Ações!$S5023))</f>
        <v>0</v>
      </c>
      <c r="J5023" s="49">
        <f>IFERROR(IF(Ações!$B5023="","",(VLOOKUP(Table_1[[#This Row],[AÇÕES]],'Dados Status Invest STOCKS'!A5009:AD5624,4)/Table_1[[#This Row],[LPA]]))/100,0)</f>
        <v>0.71904761904761916</v>
      </c>
      <c r="K5023" s="64">
        <f>IFERROR(IF(Ações!$B5023="","",VLOOKUP(Table_1[[#This Row],[AÇÕES]],'Dados Status Invest STOCKS'!A5009:AD5624,2)),0)</f>
        <v>3.12</v>
      </c>
      <c r="L5023" s="65">
        <f>IFERROR(IF(Ações!$B5023="","",VLOOKUP(Table_1[[#This Row],[AÇÕES]],'Dados Status Invest STOCKS'!A5009:AD5624,3)/100),0)</f>
        <v>0</v>
      </c>
      <c r="M5023" s="66">
        <f>IFERROR(IF(Ações!$B5023="","",VLOOKUP(Table_1[[#This Row],[AÇÕES]],'Dados Status Invest STOCKS'!A5009:AD5624,28)),0)</f>
        <v>0.21</v>
      </c>
      <c r="N5023" s="66">
        <f>IFERROR(IF(Ações!$B5023="","",VLOOKUP(Table_1[[#This Row],[AÇÕES]],'Dados Status Invest STOCKS'!A5009:AD5624,27)),0)</f>
        <v>1.43</v>
      </c>
      <c r="O5023" s="66">
        <f>IFERROR(IF(Ações!$L5023="","",Ações!$K5023*Ações!$L5023),0)</f>
        <v>0</v>
      </c>
      <c r="P5023" s="67">
        <f t="shared" si="78"/>
        <v>0.06</v>
      </c>
      <c r="Q5023" s="67">
        <f>IFERROR(Ações!$O5023/Ações!$M5023,0)</f>
        <v>0</v>
      </c>
      <c r="R5023" s="67">
        <f>IFERROR(IF(Ações!$B5023="","",VLOOKUP(Table_1[[#This Row],[AÇÕES]],'Dados Status Invest STOCKS'!A5009:AD5624,18)/100),0)</f>
        <v>0.14460000000000001</v>
      </c>
      <c r="S5023" s="65">
        <f>IFERROR(IF(Ações!$B5023="","",VLOOKUP(Table_1[[#This Row],[AÇÕES]],'Dados Status Invest STOCKS'!A5009:AD5624,25)/100),0)</f>
        <v>0</v>
      </c>
      <c r="T5023" s="67">
        <f>(1-Ações!$Q5023)*Ações!$R5023</f>
        <v>0.14460000000000001</v>
      </c>
      <c r="U5023" s="68">
        <f>IF(Ações!$S5023=0,Ações!$T5023,IF(Ações!$T5023=0,Ações!$S5023,AVERAGE(Ações!$S5023,Ações!$T5023)))</f>
        <v>0.14460000000000001</v>
      </c>
    </row>
    <row r="5024" spans="2:21" ht="15" customHeight="1" x14ac:dyDescent="0.2">
      <c r="B5024" s="63" t="str">
        <f>IFERROR('Dados Status Invest STOCKS'!A5011,"-")</f>
        <v>WLDN</v>
      </c>
      <c r="C5024" s="45">
        <f>IFERROR((Ações!$D5024-Ações!$K5024)/Ações!$D5024,0)</f>
        <v>0</v>
      </c>
      <c r="D5024" s="46">
        <f>(Ações!$O5024)/0.06</f>
        <v>0</v>
      </c>
      <c r="E5024" s="47">
        <f>IFERROR((Ações!$F5024-Ações!$K5024)/Ações!$F5024,0)</f>
        <v>0</v>
      </c>
      <c r="F5024" s="46" t="str">
        <f>IF(OR(Ações!$N5024&lt;0,Ações!$M5024&lt;0),"",(22.5*Ações!$M5024*Ações!$N5024)^0.5)</f>
        <v/>
      </c>
      <c r="G5024" s="47">
        <f>IFERROR((Ações!$H5024-Ações!$K5024)/Ações!$H5024,0)</f>
        <v>0</v>
      </c>
      <c r="H5024" s="48">
        <f>IFERROR(Ações!$I5024/(Ações!$P5024-Table_1[[#This Row],[CAGR LUCRO 5A]]),0)</f>
        <v>0</v>
      </c>
      <c r="I5024" s="48">
        <f>IF(Ações!$S5024&lt;0,"",Ações!$O5024*(1+Ações!$S5024))</f>
        <v>0</v>
      </c>
      <c r="J5024" s="49">
        <f>IFERROR(IF(Ações!$B5024="","",(VLOOKUP(Table_1[[#This Row],[AÇÕES]],'Dados Status Invest STOCKS'!A5010:AD5625,4)/Table_1[[#This Row],[LPA]]))/100,0)</f>
        <v>0.55289473684210533</v>
      </c>
      <c r="K5024" s="64">
        <f>IFERROR(IF(Ações!$B5024="","",VLOOKUP(Table_1[[#This Row],[AÇÕES]],'Dados Status Invest STOCKS'!A5010:AD5625,2)),0)</f>
        <v>31.94</v>
      </c>
      <c r="L5024" s="65">
        <f>IFERROR(IF(Ações!$B5024="","",VLOOKUP(Table_1[[#This Row],[AÇÕES]],'Dados Status Invest STOCKS'!A5010:AD5625,3)/100),0)</f>
        <v>0</v>
      </c>
      <c r="M5024" s="66">
        <f>IFERROR(IF(Ações!$B5024="","",VLOOKUP(Table_1[[#This Row],[AÇÕES]],'Dados Status Invest STOCKS'!A5010:AD5625,28)),0)</f>
        <v>-0.76</v>
      </c>
      <c r="N5024" s="66">
        <f>IFERROR(IF(Ações!$B5024="","",VLOOKUP(Table_1[[#This Row],[AÇÕES]],'Dados Status Invest STOCKS'!A5010:AD5625,27)),0)</f>
        <v>13.35</v>
      </c>
      <c r="O5024" s="66">
        <f>IFERROR(IF(Ações!$L5024="","",Ações!$K5024*Ações!$L5024),0)</f>
        <v>0</v>
      </c>
      <c r="P5024" s="67">
        <f t="shared" si="78"/>
        <v>0.06</v>
      </c>
      <c r="Q5024" s="67">
        <f>IFERROR(Ações!$O5024/Ações!$M5024,0)</f>
        <v>0</v>
      </c>
      <c r="R5024" s="67">
        <f>IFERROR(IF(Ações!$B5024="","",VLOOKUP(Table_1[[#This Row],[AÇÕES]],'Dados Status Invest STOCKS'!A5010:AD5625,18)/100),0)</f>
        <v>-5.6900000000000006E-2</v>
      </c>
      <c r="S5024" s="65">
        <f>IFERROR(IF(Ações!$B5024="","",VLOOKUP(Table_1[[#This Row],[AÇÕES]],'Dados Status Invest STOCKS'!A5010:AD5625,25)/100),0)</f>
        <v>0</v>
      </c>
      <c r="T5024" s="67">
        <f>(1-Ações!$Q5024)*Ações!$R5024</f>
        <v>-5.6900000000000006E-2</v>
      </c>
      <c r="U5024" s="68">
        <f>IF(Ações!$S5024=0,Ações!$T5024,IF(Ações!$T5024=0,Ações!$S5024,AVERAGE(Ações!$S5024,Ações!$T5024)))</f>
        <v>-5.6900000000000006E-2</v>
      </c>
    </row>
    <row r="5025" spans="2:21" ht="15" customHeight="1" x14ac:dyDescent="0.2">
      <c r="B5025" s="63" t="str">
        <f>IFERROR('Dados Status Invest STOCKS'!A5012,"-")</f>
        <v>WLFC</v>
      </c>
      <c r="C5025" s="45">
        <f>IFERROR((Ações!$D5025-Ações!$K5025)/Ações!$D5025,0)</f>
        <v>0</v>
      </c>
      <c r="D5025" s="46">
        <f>(Ações!$O5025)/0.06</f>
        <v>0</v>
      </c>
      <c r="E5025" s="47">
        <f>IFERROR((Ações!$F5025-Ações!$K5025)/Ações!$F5025,0)</f>
        <v>0</v>
      </c>
      <c r="F5025" s="46" t="str">
        <f>IF(OR(Ações!$N5025&lt;0,Ações!$M5025&lt;0),"",(22.5*Ações!$M5025*Ações!$N5025)^0.5)</f>
        <v/>
      </c>
      <c r="G5025" s="47">
        <f>IFERROR((Ações!$H5025-Ações!$K5025)/Ações!$H5025,0)</f>
        <v>0</v>
      </c>
      <c r="H5025" s="48">
        <f>IFERROR(Ações!$I5025/(Ações!$P5025-Table_1[[#This Row],[CAGR LUCRO 5A]]),0)</f>
        <v>0</v>
      </c>
      <c r="I5025" s="48">
        <f>IF(Ações!$S5025&lt;0,"",Ações!$O5025*(1+Ações!$S5025))</f>
        <v>0</v>
      </c>
      <c r="J5025" s="49">
        <f>IFERROR(IF(Ações!$B5025="","",(VLOOKUP(Table_1[[#This Row],[AÇÕES]],'Dados Status Invest STOCKS'!A5011:AD5626,4)/Table_1[[#This Row],[LPA]]))/100,0)</f>
        <v>2.8282857142857143</v>
      </c>
      <c r="K5025" s="64">
        <f>IFERROR(IF(Ações!$B5025="","",VLOOKUP(Table_1[[#This Row],[AÇÕES]],'Dados Status Invest STOCKS'!A5011:AD5626,2)),0)</f>
        <v>34.950000000000003</v>
      </c>
      <c r="L5025" s="65">
        <f>IFERROR(IF(Ações!$B5025="","",VLOOKUP(Table_1[[#This Row],[AÇÕES]],'Dados Status Invest STOCKS'!A5011:AD5626,3)/100),0)</f>
        <v>0</v>
      </c>
      <c r="M5025" s="66">
        <f>IFERROR(IF(Ações!$B5025="","",VLOOKUP(Table_1[[#This Row],[AÇÕES]],'Dados Status Invest STOCKS'!A5011:AD5626,28)),0)</f>
        <v>-0.35</v>
      </c>
      <c r="N5025" s="66">
        <f>IFERROR(IF(Ações!$B5025="","",VLOOKUP(Table_1[[#This Row],[AÇÕES]],'Dados Status Invest STOCKS'!A5011:AD5626,27)),0)</f>
        <v>61.64</v>
      </c>
      <c r="O5025" s="66">
        <f>IFERROR(IF(Ações!$L5025="","",Ações!$K5025*Ações!$L5025),0)</f>
        <v>0</v>
      </c>
      <c r="P5025" s="67">
        <f t="shared" si="78"/>
        <v>0.06</v>
      </c>
      <c r="Q5025" s="67">
        <f>IFERROR(Ações!$O5025/Ações!$M5025,0)</f>
        <v>0</v>
      </c>
      <c r="R5025" s="67">
        <f>IFERROR(IF(Ações!$B5025="","",VLOOKUP(Table_1[[#This Row],[AÇÕES]],'Dados Status Invest STOCKS'!A5011:AD5626,18)/100),0)</f>
        <v>-5.6999999999999993E-3</v>
      </c>
      <c r="S5025" s="65">
        <f>IFERROR(IF(Ações!$B5025="","",VLOOKUP(Table_1[[#This Row],[AÇÕES]],'Dados Status Invest STOCKS'!A5011:AD5626,25)/100),0)</f>
        <v>8.5800000000000001E-2</v>
      </c>
      <c r="T5025" s="67">
        <f>(1-Ações!$Q5025)*Ações!$R5025</f>
        <v>-5.6999999999999993E-3</v>
      </c>
      <c r="U5025" s="68">
        <f>IF(Ações!$S5025=0,Ações!$T5025,IF(Ações!$T5025=0,Ações!$S5025,AVERAGE(Ações!$S5025,Ações!$T5025)))</f>
        <v>4.0050000000000002E-2</v>
      </c>
    </row>
    <row r="5026" spans="2:21" ht="15" customHeight="1" x14ac:dyDescent="0.2">
      <c r="B5026" s="63" t="str">
        <f>IFERROR('Dados Status Invest STOCKS'!A5013,"-")</f>
        <v>WLK</v>
      </c>
      <c r="C5026" s="45">
        <f>IFERROR((Ações!$D5026-Ações!$K5026)/Ações!$D5026,0)</f>
        <v>-4.2173913043478262</v>
      </c>
      <c r="D5026" s="46">
        <f>(Ações!$O5026)/0.06</f>
        <v>18.882999999999999</v>
      </c>
      <c r="E5026" s="47">
        <f>IFERROR((Ações!$F5026-Ações!$K5026)/Ações!$F5026,0)</f>
        <v>0.19332428977427557</v>
      </c>
      <c r="F5026" s="46">
        <f>IF(OR(Ações!$N5026&lt;0,Ações!$M5026&lt;0),"",(22.5*Ações!$M5026*Ações!$N5026)^0.5)</f>
        <v>122.13086219297725</v>
      </c>
      <c r="G5026" s="47">
        <f>IFERROR((Ações!$H5026-Ações!$K5026)/Ações!$H5026,0)</f>
        <v>0</v>
      </c>
      <c r="H5026" s="48">
        <f>IFERROR(Ações!$I5026/(Ações!$P5026-Table_1[[#This Row],[CAGR LUCRO 5A]]),0)</f>
        <v>0</v>
      </c>
      <c r="I5026" s="48" t="str">
        <f>IF(Ações!$S5026&lt;0,"",Ações!$O5026*(1+Ações!$S5026))</f>
        <v/>
      </c>
      <c r="J5026" s="49">
        <f>IFERROR(IF(Ações!$B5026="","",(VLOOKUP(Table_1[[#This Row],[AÇÕES]],'Dados Status Invest STOCKS'!A5012:AD5627,4)/Table_1[[#This Row],[LPA]]))/100,0)</f>
        <v>7.3126614987080105E-3</v>
      </c>
      <c r="K5026" s="64">
        <f>IFERROR(IF(Ações!$B5026="","",VLOOKUP(Table_1[[#This Row],[AÇÕES]],'Dados Status Invest STOCKS'!A5012:AD5627,2)),0)</f>
        <v>98.52</v>
      </c>
      <c r="L5026" s="65">
        <f>IFERROR(IF(Ações!$B5026="","",VLOOKUP(Table_1[[#This Row],[AÇÕES]],'Dados Status Invest STOCKS'!A5012:AD5627,3)/100),0)</f>
        <v>1.15E-2</v>
      </c>
      <c r="M5026" s="66">
        <f>IFERROR(IF(Ações!$B5026="","",VLOOKUP(Table_1[[#This Row],[AÇÕES]],'Dados Status Invest STOCKS'!A5012:AD5627,28)),0)</f>
        <v>11.61</v>
      </c>
      <c r="N5026" s="66">
        <f>IFERROR(IF(Ações!$B5026="","",VLOOKUP(Table_1[[#This Row],[AÇÕES]],'Dados Status Invest STOCKS'!A5012:AD5627,27)),0)</f>
        <v>57.1</v>
      </c>
      <c r="O5026" s="66">
        <f>IFERROR(IF(Ações!$L5026="","",Ações!$K5026*Ações!$L5026),0)</f>
        <v>1.1329799999999999</v>
      </c>
      <c r="P5026" s="67">
        <f t="shared" si="78"/>
        <v>0.06</v>
      </c>
      <c r="Q5026" s="67">
        <f>IFERROR(Ações!$O5026/Ações!$M5026,0)</f>
        <v>9.7586563307493532E-2</v>
      </c>
      <c r="R5026" s="67">
        <f>IFERROR(IF(Ações!$B5026="","",VLOOKUP(Table_1[[#This Row],[AÇÕES]],'Dados Status Invest STOCKS'!A5012:AD5627,18)/100),0)</f>
        <v>0.20329999999999998</v>
      </c>
      <c r="S5026" s="65">
        <f>IFERROR(IF(Ações!$B5026="","",VLOOKUP(Table_1[[#This Row],[AÇÕES]],'Dados Status Invest STOCKS'!A5012:AD5627,25)/100),0)</f>
        <v>-0.1249</v>
      </c>
      <c r="T5026" s="67">
        <f>(1-Ações!$Q5026)*Ações!$R5026</f>
        <v>0.18346065167958656</v>
      </c>
      <c r="U5026" s="68">
        <f>IF(Ações!$S5026=0,Ações!$T5026,IF(Ações!$T5026=0,Ações!$S5026,AVERAGE(Ações!$S5026,Ações!$T5026)))</f>
        <v>2.9280325839793279E-2</v>
      </c>
    </row>
    <row r="5027" spans="2:21" ht="15" customHeight="1" x14ac:dyDescent="0.2">
      <c r="B5027" s="63" t="str">
        <f>IFERROR('Dados Status Invest STOCKS'!A5014,"-")</f>
        <v>WLKP</v>
      </c>
      <c r="C5027" s="45">
        <f>IFERROR((Ações!$D5027-Ações!$K5027)/Ações!$D5027,0)</f>
        <v>0.16782246879334253</v>
      </c>
      <c r="D5027" s="46">
        <f>(Ações!$O5027)/0.06</f>
        <v>31.411566666666666</v>
      </c>
      <c r="E5027" s="47">
        <f>IFERROR((Ações!$F5027-Ações!$K5027)/Ações!$F5027,0)</f>
        <v>0</v>
      </c>
      <c r="F5027" s="46">
        <f>IF(OR(Ações!$N5027&lt;0,Ações!$M5027&lt;0),"",(22.5*Ações!$M5027*Ações!$N5027)^0.5)</f>
        <v>0</v>
      </c>
      <c r="G5027" s="47">
        <f>IFERROR((Ações!$H5027-Ações!$K5027)/Ações!$H5027,0)</f>
        <v>1.586464107644735</v>
      </c>
      <c r="H5027" s="48">
        <f>IFERROR(Ações!$I5027/(Ações!$P5027-Table_1[[#This Row],[CAGR LUCRO 5A]]),0)</f>
        <v>-44.572207675213676</v>
      </c>
      <c r="I5027" s="48">
        <f>IF(Ações!$S5027&lt;0,"",Ações!$O5027*(1+Ações!$S5027))</f>
        <v>2.0859793191999998</v>
      </c>
      <c r="J5027" s="49">
        <f>IFERROR(IF(Ações!$B5027="","",(VLOOKUP(Table_1[[#This Row],[AÇÕES]],'Dados Status Invest STOCKS'!A5013:AD5628,4)/Table_1[[#This Row],[LPA]]))/100,0)</f>
        <v>7.0051813471502591E-2</v>
      </c>
      <c r="K5027" s="64">
        <f>IFERROR(IF(Ações!$B5027="","",VLOOKUP(Table_1[[#This Row],[AÇÕES]],'Dados Status Invest STOCKS'!A5013:AD5628,2)),0)</f>
        <v>26.14</v>
      </c>
      <c r="L5027" s="65">
        <f>IFERROR(IF(Ações!$B5027="","",VLOOKUP(Table_1[[#This Row],[AÇÕES]],'Dados Status Invest STOCKS'!A5013:AD5628,3)/100),0)</f>
        <v>7.2099999999999997E-2</v>
      </c>
      <c r="M5027" s="66">
        <f>IFERROR(IF(Ações!$B5027="","",VLOOKUP(Table_1[[#This Row],[AÇÕES]],'Dados Status Invest STOCKS'!A5013:AD5628,28)),0)</f>
        <v>1.93</v>
      </c>
      <c r="N5027" s="66">
        <f>IFERROR(IF(Ações!$B5027="","",VLOOKUP(Table_1[[#This Row],[AÇÕES]],'Dados Status Invest STOCKS'!A5013:AD5628,27)),0)</f>
        <v>0</v>
      </c>
      <c r="O5027" s="66">
        <f>IFERROR(IF(Ações!$L5027="","",Ações!$K5027*Ações!$L5027),0)</f>
        <v>1.8846939999999999</v>
      </c>
      <c r="P5027" s="67">
        <f t="shared" si="78"/>
        <v>0.06</v>
      </c>
      <c r="Q5027" s="67">
        <f>IFERROR(Ações!$O5027/Ações!$M5027,0)</f>
        <v>0.97652538860103621</v>
      </c>
      <c r="R5027" s="67">
        <f>IFERROR(IF(Ações!$B5027="","",VLOOKUP(Table_1[[#This Row],[AÇÕES]],'Dados Status Invest STOCKS'!A5013:AD5628,18)/100),0)</f>
        <v>0</v>
      </c>
      <c r="S5027" s="65">
        <f>IFERROR(IF(Ações!$B5027="","",VLOOKUP(Table_1[[#This Row],[AÇÕES]],'Dados Status Invest STOCKS'!A5013:AD5628,25)/100),0)</f>
        <v>0.10679999999999999</v>
      </c>
      <c r="T5027" s="67">
        <f>(1-Ações!$Q5027)*Ações!$R5027</f>
        <v>0</v>
      </c>
      <c r="U5027" s="68">
        <f>IF(Ações!$S5027=0,Ações!$T5027,IF(Ações!$T5027=0,Ações!$S5027,AVERAGE(Ações!$S5027,Ações!$T5027)))</f>
        <v>0.10679999999999999</v>
      </c>
    </row>
    <row r="5028" spans="2:21" ht="15" customHeight="1" x14ac:dyDescent="0.2">
      <c r="B5028" s="63" t="str">
        <f>IFERROR('Dados Status Invest STOCKS'!A5015,"-")</f>
        <v>WLL</v>
      </c>
      <c r="C5028" s="45">
        <f>IFERROR((Ações!$D5028-Ações!$K5028)/Ações!$D5028,0)</f>
        <v>0</v>
      </c>
      <c r="D5028" s="46">
        <f>(Ações!$O5028)/0.06</f>
        <v>0</v>
      </c>
      <c r="E5028" s="47">
        <f>IFERROR((Ações!$F5028-Ações!$K5028)/Ações!$F5028,0)</f>
        <v>-0.40678573308501598</v>
      </c>
      <c r="F5028" s="46">
        <f>IF(OR(Ações!$N5028&lt;0,Ações!$M5028&lt;0),"",(22.5*Ações!$M5028*Ações!$N5028)^0.5)</f>
        <v>52.040618751125557</v>
      </c>
      <c r="G5028" s="47">
        <f>IFERROR((Ações!$H5028-Ações!$K5028)/Ações!$H5028,0)</f>
        <v>0</v>
      </c>
      <c r="H5028" s="48">
        <f>IFERROR(Ações!$I5028/(Ações!$P5028-Table_1[[#This Row],[CAGR LUCRO 5A]]),0)</f>
        <v>0</v>
      </c>
      <c r="I5028" s="48">
        <f>IF(Ações!$S5028&lt;0,"",Ações!$O5028*(1+Ações!$S5028))</f>
        <v>0</v>
      </c>
      <c r="J5028" s="49">
        <f>IFERROR(IF(Ações!$B5028="","",(VLOOKUP(Table_1[[#This Row],[AÇÕES]],'Dados Status Invest STOCKS'!A5014:AD5629,4)/Table_1[[#This Row],[LPA]]))/100,0)</f>
        <v>6.1918604651162792E-2</v>
      </c>
      <c r="K5028" s="64">
        <f>IFERROR(IF(Ações!$B5028="","",VLOOKUP(Table_1[[#This Row],[AÇÕES]],'Dados Status Invest STOCKS'!A5014:AD5629,2)),0)</f>
        <v>73.209999999999994</v>
      </c>
      <c r="L5028" s="65">
        <f>IFERROR(IF(Ações!$B5028="","",VLOOKUP(Table_1[[#This Row],[AÇÕES]],'Dados Status Invest STOCKS'!A5014:AD5629,3)/100),0)</f>
        <v>0</v>
      </c>
      <c r="M5028" s="66">
        <f>IFERROR(IF(Ações!$B5028="","",VLOOKUP(Table_1[[#This Row],[AÇÕES]],'Dados Status Invest STOCKS'!A5014:AD5629,28)),0)</f>
        <v>3.44</v>
      </c>
      <c r="N5028" s="66">
        <f>IFERROR(IF(Ações!$B5028="","",VLOOKUP(Table_1[[#This Row],[AÇÕES]],'Dados Status Invest STOCKS'!A5014:AD5629,27)),0)</f>
        <v>34.99</v>
      </c>
      <c r="O5028" s="66">
        <f>IFERROR(IF(Ações!$L5028="","",Ações!$K5028*Ações!$L5028),0)</f>
        <v>0</v>
      </c>
      <c r="P5028" s="67">
        <f t="shared" si="78"/>
        <v>0.06</v>
      </c>
      <c r="Q5028" s="67">
        <f>IFERROR(Ações!$O5028/Ações!$M5028,0)</f>
        <v>0</v>
      </c>
      <c r="R5028" s="67">
        <f>IFERROR(IF(Ações!$B5028="","",VLOOKUP(Table_1[[#This Row],[AÇÕES]],'Dados Status Invest STOCKS'!A5014:AD5629,18)/100),0)</f>
        <v>9.8299999999999998E-2</v>
      </c>
      <c r="S5028" s="65">
        <f>IFERROR(IF(Ações!$B5028="","",VLOOKUP(Table_1[[#This Row],[AÇÕES]],'Dados Status Invest STOCKS'!A5014:AD5629,25)/100),0)</f>
        <v>0</v>
      </c>
      <c r="T5028" s="67">
        <f>(1-Ações!$Q5028)*Ações!$R5028</f>
        <v>9.8299999999999998E-2</v>
      </c>
      <c r="U5028" s="68">
        <f>IF(Ações!$S5028=0,Ações!$T5028,IF(Ações!$T5028=0,Ações!$S5028,AVERAGE(Ações!$S5028,Ações!$T5028)))</f>
        <v>9.8299999999999998E-2</v>
      </c>
    </row>
    <row r="5029" spans="2:21" ht="15" customHeight="1" x14ac:dyDescent="0.2">
      <c r="B5029" s="63" t="str">
        <f>IFERROR('Dados Status Invest STOCKS'!A5016,"-")</f>
        <v>WLTW</v>
      </c>
      <c r="C5029" s="45">
        <f>IFERROR((Ações!$D5029-Ações!$K5029)/Ações!$D5029,0)</f>
        <v>-3.615384615384615</v>
      </c>
      <c r="D5029" s="46">
        <f>(Ações!$O5029)/0.06</f>
        <v>50.171333333333337</v>
      </c>
      <c r="E5029" s="47">
        <f>IFERROR((Ações!$F5029-Ações!$K5029)/Ações!$F5029,0)</f>
        <v>-0.18922835150191347</v>
      </c>
      <c r="F5029" s="46">
        <f>IF(OR(Ações!$N5029&lt;0,Ações!$M5029&lt;0),"",(22.5*Ações!$M5029*Ações!$N5029)^0.5)</f>
        <v>194.71449676385168</v>
      </c>
      <c r="G5029" s="47">
        <f>IFERROR((Ações!$H5029-Ações!$K5029)/Ações!$H5029,0)</f>
        <v>10.929024225302264</v>
      </c>
      <c r="H5029" s="48">
        <f>IFERROR(Ações!$I5029/(Ações!$P5029-Table_1[[#This Row],[CAGR LUCRO 5A]]),0)</f>
        <v>-23.321526339910886</v>
      </c>
      <c r="I5029" s="48">
        <f>IF(Ações!$S5029&lt;0,"",Ações!$O5029*(1+Ações!$S5029))</f>
        <v>3.6638117880000007</v>
      </c>
      <c r="J5029" s="49">
        <f>IFERROR(IF(Ações!$B5029="","",(VLOOKUP(Table_1[[#This Row],[AÇÕES]],'Dados Status Invest STOCKS'!A5015:AD5630,4)/Table_1[[#This Row],[LPA]]))/100,0)</f>
        <v>6.8204015192620728E-3</v>
      </c>
      <c r="K5029" s="64">
        <f>IFERROR(IF(Ações!$B5029="","",VLOOKUP(Table_1[[#This Row],[AÇÕES]],'Dados Status Invest STOCKS'!A5015:AD5630,2)),0)</f>
        <v>231.56</v>
      </c>
      <c r="L5029" s="65">
        <f>IFERROR(IF(Ações!$B5029="","",VLOOKUP(Table_1[[#This Row],[AÇÕES]],'Dados Status Invest STOCKS'!A5015:AD5630,3)/100),0)</f>
        <v>1.3000000000000001E-2</v>
      </c>
      <c r="M5029" s="66">
        <f>IFERROR(IF(Ações!$B5029="","",VLOOKUP(Table_1[[#This Row],[AÇÕES]],'Dados Status Invest STOCKS'!A5015:AD5630,28)),0)</f>
        <v>18.43</v>
      </c>
      <c r="N5029" s="66">
        <f>IFERROR(IF(Ações!$B5029="","",VLOOKUP(Table_1[[#This Row],[AÇÕES]],'Dados Status Invest STOCKS'!A5015:AD5630,27)),0)</f>
        <v>91.43</v>
      </c>
      <c r="O5029" s="66">
        <f>IFERROR(IF(Ações!$L5029="","",Ações!$K5029*Ações!$L5029),0)</f>
        <v>3.0102800000000003</v>
      </c>
      <c r="P5029" s="67">
        <f t="shared" si="78"/>
        <v>0.06</v>
      </c>
      <c r="Q5029" s="67">
        <f>IFERROR(Ações!$O5029/Ações!$M5029,0)</f>
        <v>0.16333586543678785</v>
      </c>
      <c r="R5029" s="67">
        <f>IFERROR(IF(Ações!$B5029="","",VLOOKUP(Table_1[[#This Row],[AÇÕES]],'Dados Status Invest STOCKS'!A5015:AD5630,18)/100),0)</f>
        <v>0.20149999999999998</v>
      </c>
      <c r="S5029" s="65">
        <f>IFERROR(IF(Ações!$B5029="","",VLOOKUP(Table_1[[#This Row],[AÇÕES]],'Dados Status Invest STOCKS'!A5015:AD5630,25)/100),0)</f>
        <v>0.21710000000000002</v>
      </c>
      <c r="T5029" s="67">
        <f>(1-Ações!$Q5029)*Ações!$R5029</f>
        <v>0.16858782311448725</v>
      </c>
      <c r="U5029" s="68">
        <f>IF(Ações!$S5029=0,Ações!$T5029,IF(Ações!$T5029=0,Ações!$S5029,AVERAGE(Ações!$S5029,Ações!$T5029)))</f>
        <v>0.19284391155724362</v>
      </c>
    </row>
    <row r="5030" spans="2:21" ht="15" customHeight="1" x14ac:dyDescent="0.2">
      <c r="B5030" s="63" t="str">
        <f>IFERROR('Dados Status Invest STOCKS'!A5017,"-")</f>
        <v>WM</v>
      </c>
      <c r="C5030" s="45">
        <f>IFERROR((Ações!$D5030-Ações!$K5030)/Ações!$D5030,0)</f>
        <v>-2.8961038961038956</v>
      </c>
      <c r="D5030" s="46">
        <f>(Ações!$O5030)/0.06</f>
        <v>38.446100000000001</v>
      </c>
      <c r="E5030" s="47">
        <f>IFERROR((Ações!$F5030-Ações!$K5030)/Ações!$F5030,0)</f>
        <v>-2.7307660157443796</v>
      </c>
      <c r="F5030" s="46">
        <f>IF(OR(Ações!$N5030&lt;0,Ações!$M5030&lt;0),"",(22.5*Ações!$M5030*Ações!$N5030)^0.5)</f>
        <v>40.149931506790892</v>
      </c>
      <c r="G5030" s="47">
        <f>IFERROR((Ações!$H5030-Ações!$K5030)/Ações!$H5030,0)</f>
        <v>5.9357894546179075</v>
      </c>
      <c r="H5030" s="48">
        <f>IFERROR(Ações!$I5030/(Ações!$P5030-Table_1[[#This Row],[CAGR LUCRO 5A]]),0)</f>
        <v>-30.347728844036695</v>
      </c>
      <c r="I5030" s="48">
        <f>IF(Ações!$S5030&lt;0,"",Ações!$O5030*(1+Ações!$S5030))</f>
        <v>2.6463219551999999</v>
      </c>
      <c r="J5030" s="49">
        <f>IFERROR(IF(Ações!$B5030="","",(VLOOKUP(Table_1[[#This Row],[AÇÕES]],'Dados Status Invest STOCKS'!A5016:AD5631,4)/Table_1[[#This Row],[LPA]]))/100,0)</f>
        <v>8.5765550239234448E-2</v>
      </c>
      <c r="K5030" s="64">
        <f>IFERROR(IF(Ações!$B5030="","",VLOOKUP(Table_1[[#This Row],[AÇÕES]],'Dados Status Invest STOCKS'!A5016:AD5631,2)),0)</f>
        <v>149.79</v>
      </c>
      <c r="L5030" s="65">
        <f>IFERROR(IF(Ações!$B5030="","",VLOOKUP(Table_1[[#This Row],[AÇÕES]],'Dados Status Invest STOCKS'!A5016:AD5631,3)/100),0)</f>
        <v>1.54E-2</v>
      </c>
      <c r="M5030" s="66">
        <f>IFERROR(IF(Ações!$B5030="","",VLOOKUP(Table_1[[#This Row],[AÇÕES]],'Dados Status Invest STOCKS'!A5016:AD5631,28)),0)</f>
        <v>4.18</v>
      </c>
      <c r="N5030" s="66">
        <f>IFERROR(IF(Ações!$B5030="","",VLOOKUP(Table_1[[#This Row],[AÇÕES]],'Dados Status Invest STOCKS'!A5016:AD5631,27)),0)</f>
        <v>17.14</v>
      </c>
      <c r="O5030" s="66">
        <f>IFERROR(IF(Ações!$L5030="","",Ações!$K5030*Ações!$L5030),0)</f>
        <v>2.3067660000000001</v>
      </c>
      <c r="P5030" s="67">
        <f t="shared" si="78"/>
        <v>0.06</v>
      </c>
      <c r="Q5030" s="67">
        <f>IFERROR(Ações!$O5030/Ações!$M5030,0)</f>
        <v>0.55185789473684221</v>
      </c>
      <c r="R5030" s="67">
        <f>IFERROR(IF(Ações!$B5030="","",VLOOKUP(Table_1[[#This Row],[AÇÕES]],'Dados Status Invest STOCKS'!A5016:AD5631,18)/100),0)</f>
        <v>0.2437</v>
      </c>
      <c r="S5030" s="65">
        <f>IFERROR(IF(Ações!$B5030="","",VLOOKUP(Table_1[[#This Row],[AÇÕES]],'Dados Status Invest STOCKS'!A5016:AD5631,25)/100),0)</f>
        <v>0.1472</v>
      </c>
      <c r="T5030" s="67">
        <f>(1-Ações!$Q5030)*Ações!$R5030</f>
        <v>0.10921223105263156</v>
      </c>
      <c r="U5030" s="68">
        <f>IF(Ações!$S5030=0,Ações!$T5030,IF(Ações!$T5030=0,Ações!$S5030,AVERAGE(Ações!$S5030,Ações!$T5030)))</f>
        <v>0.12820611552631578</v>
      </c>
    </row>
    <row r="5031" spans="2:21" ht="15" customHeight="1" x14ac:dyDescent="0.2">
      <c r="B5031" s="63" t="str">
        <f>IFERROR('Dados Status Invest STOCKS'!A5018,"-")</f>
        <v>WMB</v>
      </c>
      <c r="C5031" s="45">
        <f>IFERROR((Ações!$D5031-Ações!$K5031)/Ações!$D5031,0)</f>
        <v>-3.4482758620689676E-2</v>
      </c>
      <c r="D5031" s="46">
        <f>(Ações!$O5031)/0.06</f>
        <v>27.327666666666666</v>
      </c>
      <c r="E5031" s="47">
        <f>IFERROR((Ações!$F5031-Ações!$K5031)/Ações!$F5031,0)</f>
        <v>-1.154418366115423</v>
      </c>
      <c r="F5031" s="46">
        <f>IF(OR(Ações!$N5031&lt;0,Ações!$M5031&lt;0),"",(22.5*Ações!$M5031*Ações!$N5031)^0.5)</f>
        <v>13.121871055607885</v>
      </c>
      <c r="G5031" s="47">
        <f>IFERROR((Ações!$H5031-Ações!$K5031)/Ações!$H5031,0)</f>
        <v>-3.4482758620689676E-2</v>
      </c>
      <c r="H5031" s="48">
        <f>IFERROR(Ações!$I5031/(Ações!$P5031-Table_1[[#This Row],[CAGR LUCRO 5A]]),0)</f>
        <v>27.327666666666666</v>
      </c>
      <c r="I5031" s="48">
        <f>IF(Ações!$S5031&lt;0,"",Ações!$O5031*(1+Ações!$S5031))</f>
        <v>1.6396599999999999</v>
      </c>
      <c r="J5031" s="49">
        <f>IFERROR(IF(Ações!$B5031="","",(VLOOKUP(Table_1[[#This Row],[AÇÕES]],'Dados Status Invest STOCKS'!A5017:AD5632,4)/Table_1[[#This Row],[LPA]]))/100,0)</f>
        <v>0.41060240963855421</v>
      </c>
      <c r="K5031" s="64">
        <f>IFERROR(IF(Ações!$B5031="","",VLOOKUP(Table_1[[#This Row],[AÇÕES]],'Dados Status Invest STOCKS'!A5017:AD5632,2)),0)</f>
        <v>28.27</v>
      </c>
      <c r="L5031" s="65">
        <f>IFERROR(IF(Ações!$B5031="","",VLOOKUP(Table_1[[#This Row],[AÇÕES]],'Dados Status Invest STOCKS'!A5017:AD5632,3)/100),0)</f>
        <v>5.7999999999999996E-2</v>
      </c>
      <c r="M5031" s="66">
        <f>IFERROR(IF(Ações!$B5031="","",VLOOKUP(Table_1[[#This Row],[AÇÕES]],'Dados Status Invest STOCKS'!A5017:AD5632,28)),0)</f>
        <v>0.83</v>
      </c>
      <c r="N5031" s="66">
        <f>IFERROR(IF(Ações!$B5031="","",VLOOKUP(Table_1[[#This Row],[AÇÕES]],'Dados Status Invest STOCKS'!A5017:AD5632,27)),0)</f>
        <v>9.2200000000000006</v>
      </c>
      <c r="O5031" s="66">
        <f>IFERROR(IF(Ações!$L5031="","",Ações!$K5031*Ações!$L5031),0)</f>
        <v>1.6396599999999999</v>
      </c>
      <c r="P5031" s="67">
        <f t="shared" si="78"/>
        <v>0.06</v>
      </c>
      <c r="Q5031" s="67">
        <f>IFERROR(Ações!$O5031/Ações!$M5031,0)</f>
        <v>1.9754939759036145</v>
      </c>
      <c r="R5031" s="67">
        <f>IFERROR(IF(Ações!$B5031="","",VLOOKUP(Table_1[[#This Row],[AÇÕES]],'Dados Status Invest STOCKS'!A5017:AD5632,18)/100),0)</f>
        <v>0.09</v>
      </c>
      <c r="S5031" s="65">
        <f>IFERROR(IF(Ações!$B5031="","",VLOOKUP(Table_1[[#This Row],[AÇÕES]],'Dados Status Invest STOCKS'!A5017:AD5632,25)/100),0)</f>
        <v>0</v>
      </c>
      <c r="T5031" s="67">
        <f>(1-Ações!$Q5031)*Ações!$R5031</f>
        <v>-8.7794457831325307E-2</v>
      </c>
      <c r="U5031" s="68">
        <f>IF(Ações!$S5031=0,Ações!$T5031,IF(Ações!$T5031=0,Ações!$S5031,AVERAGE(Ações!$S5031,Ações!$T5031)))</f>
        <v>-8.7794457831325307E-2</v>
      </c>
    </row>
    <row r="5032" spans="2:21" ht="15" customHeight="1" x14ac:dyDescent="0.2">
      <c r="B5032" s="63" t="str">
        <f>IFERROR('Dados Status Invest STOCKS'!A5019,"-")</f>
        <v>WMG</v>
      </c>
      <c r="C5032" s="45">
        <f>IFERROR((Ações!$D5032-Ações!$K5032)/Ações!$D5032,0)</f>
        <v>-3.225352112676056</v>
      </c>
      <c r="D5032" s="46">
        <f>(Ações!$O5032)/0.06</f>
        <v>9.0099</v>
      </c>
      <c r="E5032" s="47">
        <f>IFERROR((Ações!$F5032-Ações!$K5032)/Ações!$F5032,0)</f>
        <v>-41.656968353981078</v>
      </c>
      <c r="F5032" s="46">
        <f>IF(OR(Ações!$N5032&lt;0,Ações!$M5032&lt;0),"",(22.5*Ações!$M5032*Ações!$N5032)^0.5)</f>
        <v>0.89246848683861091</v>
      </c>
      <c r="G5032" s="47">
        <f>IFERROR((Ações!$H5032-Ações!$K5032)/Ações!$H5032,0)</f>
        <v>26.129235457646065</v>
      </c>
      <c r="H5032" s="48">
        <f>IFERROR(Ações!$I5032/(Ações!$P5032-Table_1[[#This Row],[CAGR LUCRO 5A]]),0)</f>
        <v>-1.5149684941336505</v>
      </c>
      <c r="I5032" s="48">
        <f>IF(Ações!$S5032&lt;0,"",Ações!$O5032*(1+Ações!$S5032))</f>
        <v>0.89095297139999996</v>
      </c>
      <c r="J5032" s="49">
        <f>IFERROR(IF(Ações!$B5032="","",(VLOOKUP(Table_1[[#This Row],[AÇÕES]],'Dados Status Invest STOCKS'!A5018:AD5633,4)/Table_1[[#This Row],[LPA]]))/100,0)</f>
        <v>1.0922033898305086</v>
      </c>
      <c r="K5032" s="64">
        <f>IFERROR(IF(Ações!$B5032="","",VLOOKUP(Table_1[[#This Row],[AÇÕES]],'Dados Status Invest STOCKS'!A5018:AD5633,2)),0)</f>
        <v>38.07</v>
      </c>
      <c r="L5032" s="65">
        <f>IFERROR(IF(Ações!$B5032="","",VLOOKUP(Table_1[[#This Row],[AÇÕES]],'Dados Status Invest STOCKS'!A5018:AD5633,3)/100),0)</f>
        <v>1.4199999999999999E-2</v>
      </c>
      <c r="M5032" s="66">
        <f>IFERROR(IF(Ações!$B5032="","",VLOOKUP(Table_1[[#This Row],[AÇÕES]],'Dados Status Invest STOCKS'!A5018:AD5633,28)),0)</f>
        <v>0.59</v>
      </c>
      <c r="N5032" s="66">
        <f>IFERROR(IF(Ações!$B5032="","",VLOOKUP(Table_1[[#This Row],[AÇÕES]],'Dados Status Invest STOCKS'!A5018:AD5633,27)),0)</f>
        <v>0.06</v>
      </c>
      <c r="O5032" s="66">
        <f>IFERROR(IF(Ações!$L5032="","",Ações!$K5032*Ações!$L5032),0)</f>
        <v>0.54059400000000002</v>
      </c>
      <c r="P5032" s="67">
        <f t="shared" si="78"/>
        <v>0.06</v>
      </c>
      <c r="Q5032" s="67">
        <f>IFERROR(Ações!$O5032/Ações!$M5032,0)</f>
        <v>0.91626101694915263</v>
      </c>
      <c r="R5032" s="67">
        <f>IFERROR(IF(Ações!$B5032="","",VLOOKUP(Table_1[[#This Row],[AÇÕES]],'Dados Status Invest STOCKS'!A5018:AD5633,18)/100),0)</f>
        <v>9.8064999999999998</v>
      </c>
      <c r="S5032" s="65">
        <f>IFERROR(IF(Ações!$B5032="","",VLOOKUP(Table_1[[#This Row],[AÇÕES]],'Dados Status Invest STOCKS'!A5018:AD5633,25)/100),0)</f>
        <v>0.64810000000000001</v>
      </c>
      <c r="T5032" s="67">
        <f>(1-Ações!$Q5032)*Ações!$R5032</f>
        <v>0.82118633728813473</v>
      </c>
      <c r="U5032" s="68">
        <f>IF(Ações!$S5032=0,Ações!$T5032,IF(Ações!$T5032=0,Ações!$S5032,AVERAGE(Ações!$S5032,Ações!$T5032)))</f>
        <v>0.73464316864406731</v>
      </c>
    </row>
    <row r="5033" spans="2:21" ht="15" customHeight="1" x14ac:dyDescent="0.2">
      <c r="B5033" s="63" t="str">
        <f>IFERROR('Dados Status Invest STOCKS'!A5020,"-")</f>
        <v>WMK</v>
      </c>
      <c r="C5033" s="45">
        <f>IFERROR((Ações!$D5033-Ações!$K5033)/Ações!$D5033,0)</f>
        <v>-2.0927835051546393</v>
      </c>
      <c r="D5033" s="46">
        <f>(Ações!$O5033)/0.06</f>
        <v>20.819433333333333</v>
      </c>
      <c r="E5033" s="47">
        <f>IFERROR((Ações!$F5033-Ações!$K5033)/Ações!$F5033,0)</f>
        <v>-2.2353895724607959E-2</v>
      </c>
      <c r="F5033" s="46">
        <f>IF(OR(Ações!$N5033&lt;0,Ações!$M5033&lt;0),"",(22.5*Ações!$M5033*Ações!$N5033)^0.5)</f>
        <v>62.982104601227803</v>
      </c>
      <c r="G5033" s="47">
        <f>IFERROR((Ações!$H5033-Ações!$K5033)/Ações!$H5033,0)</f>
        <v>5.0009903796814283</v>
      </c>
      <c r="H5033" s="48">
        <f>IFERROR(Ações!$I5033/(Ações!$P5033-Table_1[[#This Row],[CAGR LUCRO 5A]]),0)</f>
        <v>-16.093515327354261</v>
      </c>
      <c r="I5033" s="48">
        <f>IF(Ações!$S5033&lt;0,"",Ações!$O5033*(1+Ações!$S5033))</f>
        <v>1.4355415672</v>
      </c>
      <c r="J5033" s="49">
        <f>IFERROR(IF(Ações!$B5033="","",(VLOOKUP(Table_1[[#This Row],[AÇÕES]],'Dados Status Invest STOCKS'!A5019:AD5634,4)/Table_1[[#This Row],[LPA]]))/100,0)</f>
        <v>4.1704834605597964E-2</v>
      </c>
      <c r="K5033" s="64">
        <f>IFERROR(IF(Ações!$B5033="","",VLOOKUP(Table_1[[#This Row],[AÇÕES]],'Dados Status Invest STOCKS'!A5019:AD5634,2)),0)</f>
        <v>64.39</v>
      </c>
      <c r="L5033" s="65">
        <f>IFERROR(IF(Ações!$B5033="","",VLOOKUP(Table_1[[#This Row],[AÇÕES]],'Dados Status Invest STOCKS'!A5019:AD5634,3)/100),0)</f>
        <v>1.9400000000000001E-2</v>
      </c>
      <c r="M5033" s="66">
        <f>IFERROR(IF(Ações!$B5033="","",VLOOKUP(Table_1[[#This Row],[AÇÕES]],'Dados Status Invest STOCKS'!A5019:AD5634,28)),0)</f>
        <v>3.93</v>
      </c>
      <c r="N5033" s="66">
        <f>IFERROR(IF(Ações!$B5033="","",VLOOKUP(Table_1[[#This Row],[AÇÕES]],'Dados Status Invest STOCKS'!A5019:AD5634,27)),0)</f>
        <v>44.86</v>
      </c>
      <c r="O5033" s="66">
        <f>IFERROR(IF(Ações!$L5033="","",Ações!$K5033*Ações!$L5033),0)</f>
        <v>1.249166</v>
      </c>
      <c r="P5033" s="67">
        <f t="shared" si="78"/>
        <v>0.06</v>
      </c>
      <c r="Q5033" s="67">
        <f>IFERROR(Ações!$O5033/Ações!$M5033,0)</f>
        <v>0.31785394402035622</v>
      </c>
      <c r="R5033" s="67">
        <f>IFERROR(IF(Ações!$B5033="","",VLOOKUP(Table_1[[#This Row],[AÇÕES]],'Dados Status Invest STOCKS'!A5019:AD5634,18)/100),0)</f>
        <v>8.7599999999999997E-2</v>
      </c>
      <c r="S5033" s="65">
        <f>IFERROR(IF(Ações!$B5033="","",VLOOKUP(Table_1[[#This Row],[AÇÕES]],'Dados Status Invest STOCKS'!A5019:AD5634,25)/100),0)</f>
        <v>0.1492</v>
      </c>
      <c r="T5033" s="67">
        <f>(1-Ações!$Q5033)*Ações!$R5033</f>
        <v>5.9755994503816787E-2</v>
      </c>
      <c r="U5033" s="68">
        <f>IF(Ações!$S5033=0,Ações!$T5033,IF(Ações!$T5033=0,Ações!$S5033,AVERAGE(Ações!$S5033,Ações!$T5033)))</f>
        <v>0.1044779972519084</v>
      </c>
    </row>
    <row r="5034" spans="2:21" ht="15" customHeight="1" x14ac:dyDescent="0.2">
      <c r="B5034" s="63" t="str">
        <f>IFERROR('Dados Status Invest STOCKS'!A5021,"-")</f>
        <v>WMS</v>
      </c>
      <c r="C5034" s="45">
        <f>IFERROR((Ações!$D5034-Ações!$K5034)/Ações!$D5034,0)</f>
        <v>-15.216216216216212</v>
      </c>
      <c r="D5034" s="46">
        <f>(Ações!$O5034)/0.06</f>
        <v>7.0219833333333348</v>
      </c>
      <c r="E5034" s="47">
        <f>IFERROR((Ações!$F5034-Ações!$K5034)/Ações!$F5034,0)</f>
        <v>-3.3226454097468885</v>
      </c>
      <c r="F5034" s="46">
        <f>IF(OR(Ações!$N5034&lt;0,Ações!$M5034&lt;0),"",(22.5*Ações!$M5034*Ações!$N5034)^0.5)</f>
        <v>26.342665013244201</v>
      </c>
      <c r="G5034" s="47">
        <f>IFERROR((Ações!$H5034-Ações!$K5034)/Ações!$H5034,0)</f>
        <v>92.18263728503149</v>
      </c>
      <c r="H5034" s="48">
        <f>IFERROR(Ações!$I5034/(Ações!$P5034-Table_1[[#This Row],[CAGR LUCRO 5A]]),0)</f>
        <v>-1.2488123110987586</v>
      </c>
      <c r="I5034" s="48">
        <f>IF(Ações!$S5034&lt;0,"",Ações!$O5034*(1+Ações!$S5034))</f>
        <v>0.67398400430000005</v>
      </c>
      <c r="J5034" s="49">
        <f>IFERROR(IF(Ações!$B5034="","",(VLOOKUP(Table_1[[#This Row],[AÇÕES]],'Dados Status Invest STOCKS'!A5020:AD5635,4)/Table_1[[#This Row],[LPA]]))/100,0)</f>
        <v>0.11414556962025316</v>
      </c>
      <c r="K5034" s="64">
        <f>IFERROR(IF(Ações!$B5034="","",VLOOKUP(Table_1[[#This Row],[AÇÕES]],'Dados Status Invest STOCKS'!A5020:AD5635,2)),0)</f>
        <v>113.87</v>
      </c>
      <c r="L5034" s="65">
        <f>IFERROR(IF(Ações!$B5034="","",VLOOKUP(Table_1[[#This Row],[AÇÕES]],'Dados Status Invest STOCKS'!A5020:AD5635,3)/100),0)</f>
        <v>3.7000000000000002E-3</v>
      </c>
      <c r="M5034" s="66">
        <f>IFERROR(IF(Ações!$B5034="","",VLOOKUP(Table_1[[#This Row],[AÇÕES]],'Dados Status Invest STOCKS'!A5020:AD5635,28)),0)</f>
        <v>3.16</v>
      </c>
      <c r="N5034" s="66">
        <f>IFERROR(IF(Ações!$B5034="","",VLOOKUP(Table_1[[#This Row],[AÇÕES]],'Dados Status Invest STOCKS'!A5020:AD5635,27)),0)</f>
        <v>9.76</v>
      </c>
      <c r="O5034" s="66">
        <f>IFERROR(IF(Ações!$L5034="","",Ações!$K5034*Ações!$L5034),0)</f>
        <v>0.42131900000000005</v>
      </c>
      <c r="P5034" s="67">
        <f t="shared" si="78"/>
        <v>0.06</v>
      </c>
      <c r="Q5034" s="67">
        <f>IFERROR(Ações!$O5034/Ações!$M5034,0)</f>
        <v>0.13332879746835444</v>
      </c>
      <c r="R5034" s="67">
        <f>IFERROR(IF(Ações!$B5034="","",VLOOKUP(Table_1[[#This Row],[AÇÕES]],'Dados Status Invest STOCKS'!A5020:AD5635,18)/100),0)</f>
        <v>0.32350000000000001</v>
      </c>
      <c r="S5034" s="65">
        <f>IFERROR(IF(Ações!$B5034="","",VLOOKUP(Table_1[[#This Row],[AÇÕES]],'Dados Status Invest STOCKS'!A5020:AD5635,25)/100),0)</f>
        <v>0.59970000000000001</v>
      </c>
      <c r="T5034" s="67">
        <f>(1-Ações!$Q5034)*Ações!$R5034</f>
        <v>0.28036813401898736</v>
      </c>
      <c r="U5034" s="68">
        <f>IF(Ações!$S5034=0,Ações!$T5034,IF(Ações!$T5034=0,Ações!$S5034,AVERAGE(Ações!$S5034,Ações!$T5034)))</f>
        <v>0.44003406700949366</v>
      </c>
    </row>
    <row r="5035" spans="2:21" ht="15" customHeight="1" x14ac:dyDescent="0.2">
      <c r="B5035" s="63" t="str">
        <f>IFERROR('Dados Status Invest STOCKS'!A5022,"-")</f>
        <v>WMT</v>
      </c>
      <c r="C5035" s="45">
        <f>IFERROR((Ações!$D5035-Ações!$K5035)/Ações!$D5035,0)</f>
        <v>-2.7974683544303796</v>
      </c>
      <c r="D5035" s="46">
        <f>(Ações!$O5035)/0.06</f>
        <v>36.919333333333334</v>
      </c>
      <c r="E5035" s="47">
        <f>IFERROR((Ações!$F5035-Ações!$K5035)/Ações!$F5035,0)</f>
        <v>-2.1924364432370358</v>
      </c>
      <c r="F5035" s="46">
        <f>IF(OR(Ações!$N5035&lt;0,Ações!$M5035&lt;0),"",(22.5*Ações!$M5035*Ações!$N5035)^0.5)</f>
        <v>43.916301073747093</v>
      </c>
      <c r="G5035" s="47">
        <f>IFERROR((Ações!$H5035-Ações!$K5035)/Ações!$H5035,0)</f>
        <v>0</v>
      </c>
      <c r="H5035" s="48">
        <f>IFERROR(Ações!$I5035/(Ações!$P5035-Table_1[[#This Row],[CAGR LUCRO 5A]]),0)</f>
        <v>0</v>
      </c>
      <c r="I5035" s="48" t="str">
        <f>IF(Ações!$S5035&lt;0,"",Ações!$O5035*(1+Ações!$S5035))</f>
        <v/>
      </c>
      <c r="J5035" s="49">
        <f>IFERROR(IF(Ações!$B5035="","",(VLOOKUP(Table_1[[#This Row],[AÇÕES]],'Dados Status Invest STOCKS'!A5021:AD5636,4)/Table_1[[#This Row],[LPA]]))/100,0)</f>
        <v>0.16695501730103807</v>
      </c>
      <c r="K5035" s="64">
        <f>IFERROR(IF(Ações!$B5035="","",VLOOKUP(Table_1[[#This Row],[AÇÕES]],'Dados Status Invest STOCKS'!A5021:AD5636,2)),0)</f>
        <v>140.19999999999999</v>
      </c>
      <c r="L5035" s="65">
        <f>IFERROR(IF(Ações!$B5035="","",VLOOKUP(Table_1[[#This Row],[AÇÕES]],'Dados Status Invest STOCKS'!A5021:AD5636,3)/100),0)</f>
        <v>1.5800000000000002E-2</v>
      </c>
      <c r="M5035" s="66">
        <f>IFERROR(IF(Ações!$B5035="","",VLOOKUP(Table_1[[#This Row],[AÇÕES]],'Dados Status Invest STOCKS'!A5021:AD5636,28)),0)</f>
        <v>2.89</v>
      </c>
      <c r="N5035" s="66">
        <f>IFERROR(IF(Ações!$B5035="","",VLOOKUP(Table_1[[#This Row],[AÇÕES]],'Dados Status Invest STOCKS'!A5021:AD5636,27)),0)</f>
        <v>29.66</v>
      </c>
      <c r="O5035" s="66">
        <f>IFERROR(IF(Ações!$L5035="","",Ações!$K5035*Ações!$L5035),0)</f>
        <v>2.21516</v>
      </c>
      <c r="P5035" s="67">
        <f t="shared" si="78"/>
        <v>0.06</v>
      </c>
      <c r="Q5035" s="67">
        <f>IFERROR(Ações!$O5035/Ações!$M5035,0)</f>
        <v>0.76649134948096886</v>
      </c>
      <c r="R5035" s="67">
        <f>IFERROR(IF(Ações!$B5035="","",VLOOKUP(Table_1[[#This Row],[AÇÕES]],'Dados Status Invest STOCKS'!A5021:AD5636,18)/100),0)</f>
        <v>9.7500000000000003E-2</v>
      </c>
      <c r="S5035" s="65">
        <f>IFERROR(IF(Ações!$B5035="","",VLOOKUP(Table_1[[#This Row],[AÇÕES]],'Dados Status Invest STOCKS'!A5021:AD5636,25)/100),0)</f>
        <v>-0.753</v>
      </c>
      <c r="T5035" s="67">
        <f>(1-Ações!$Q5035)*Ações!$R5035</f>
        <v>2.2767093425605536E-2</v>
      </c>
      <c r="U5035" s="68">
        <f>IF(Ações!$S5035=0,Ações!$T5035,IF(Ações!$T5035=0,Ações!$S5035,AVERAGE(Ações!$S5035,Ações!$T5035)))</f>
        <v>-0.36511645328719722</v>
      </c>
    </row>
    <row r="5036" spans="2:21" ht="15" customHeight="1" x14ac:dyDescent="0.2">
      <c r="B5036" s="63" t="str">
        <f>IFERROR('Dados Status Invest STOCKS'!A5023,"-")</f>
        <v>WNC</v>
      </c>
      <c r="C5036" s="45">
        <f>IFERROR((Ações!$D5036-Ações!$K5036)/Ações!$D5036,0)</f>
        <v>-2.7974683544303796</v>
      </c>
      <c r="D5036" s="46">
        <f>(Ações!$O5036)/0.06</f>
        <v>5.3483000000000001</v>
      </c>
      <c r="E5036" s="47">
        <f>IFERROR((Ações!$F5036-Ações!$K5036)/Ações!$F5036,0)</f>
        <v>-0.90036257536734032</v>
      </c>
      <c r="F5036" s="46">
        <f>IF(OR(Ações!$N5036&lt;0,Ações!$M5036&lt;0),"",(22.5*Ações!$M5036*Ações!$N5036)^0.5)</f>
        <v>10.687434210323824</v>
      </c>
      <c r="G5036" s="47">
        <f>IFERROR((Ações!$H5036-Ações!$K5036)/Ações!$H5036,0)</f>
        <v>-2.7974683544303796</v>
      </c>
      <c r="H5036" s="48">
        <f>IFERROR(Ações!$I5036/(Ações!$P5036-Table_1[[#This Row],[CAGR LUCRO 5A]]),0)</f>
        <v>5.3483000000000001</v>
      </c>
      <c r="I5036" s="48">
        <f>IF(Ações!$S5036&lt;0,"",Ações!$O5036*(1+Ações!$S5036))</f>
        <v>0.32089800000000002</v>
      </c>
      <c r="J5036" s="49">
        <f>IFERROR(IF(Ações!$B5036="","",(VLOOKUP(Table_1[[#This Row],[AÇÕES]],'Dados Status Invest STOCKS'!A5022:AD5637,4)/Table_1[[#This Row],[LPA]]))/100,0)</f>
        <v>0.48353846153846147</v>
      </c>
      <c r="K5036" s="64">
        <f>IFERROR(IF(Ações!$B5036="","",VLOOKUP(Table_1[[#This Row],[AÇÕES]],'Dados Status Invest STOCKS'!A5022:AD5637,2)),0)</f>
        <v>20.309999999999999</v>
      </c>
      <c r="L5036" s="65">
        <f>IFERROR(IF(Ações!$B5036="","",VLOOKUP(Table_1[[#This Row],[AÇÕES]],'Dados Status Invest STOCKS'!A5022:AD5637,3)/100),0)</f>
        <v>1.5800000000000002E-2</v>
      </c>
      <c r="M5036" s="66">
        <f>IFERROR(IF(Ações!$B5036="","",VLOOKUP(Table_1[[#This Row],[AÇÕES]],'Dados Status Invest STOCKS'!A5022:AD5637,28)),0)</f>
        <v>0.65</v>
      </c>
      <c r="N5036" s="66">
        <f>IFERROR(IF(Ações!$B5036="","",VLOOKUP(Table_1[[#This Row],[AÇÕES]],'Dados Status Invest STOCKS'!A5022:AD5637,27)),0)</f>
        <v>7.81</v>
      </c>
      <c r="O5036" s="66">
        <f>IFERROR(IF(Ações!$L5036="","",Ações!$K5036*Ações!$L5036),0)</f>
        <v>0.32089800000000002</v>
      </c>
      <c r="P5036" s="67">
        <f t="shared" si="78"/>
        <v>0.06</v>
      </c>
      <c r="Q5036" s="67">
        <f>IFERROR(Ações!$O5036/Ações!$M5036,0)</f>
        <v>0.49368923076923077</v>
      </c>
      <c r="R5036" s="67">
        <f>IFERROR(IF(Ações!$B5036="","",VLOOKUP(Table_1[[#This Row],[AÇÕES]],'Dados Status Invest STOCKS'!A5022:AD5637,18)/100),0)</f>
        <v>8.2799999999999999E-2</v>
      </c>
      <c r="S5036" s="65">
        <f>IFERROR(IF(Ações!$B5036="","",VLOOKUP(Table_1[[#This Row],[AÇÕES]],'Dados Status Invest STOCKS'!A5022:AD5637,25)/100),0)</f>
        <v>0</v>
      </c>
      <c r="T5036" s="67">
        <f>(1-Ações!$Q5036)*Ações!$R5036</f>
        <v>4.1922531692307689E-2</v>
      </c>
      <c r="U5036" s="68">
        <f>IF(Ações!$S5036=0,Ações!$T5036,IF(Ações!$T5036=0,Ações!$S5036,AVERAGE(Ações!$S5036,Ações!$T5036)))</f>
        <v>4.1922531692307689E-2</v>
      </c>
    </row>
    <row r="5037" spans="2:21" ht="15" customHeight="1" x14ac:dyDescent="0.2">
      <c r="B5037" s="63" t="str">
        <f>IFERROR('Dados Status Invest STOCKS'!A5024,"-")</f>
        <v>WNEB</v>
      </c>
      <c r="C5037" s="45">
        <f>IFERROR((Ações!$D5037-Ações!$K5037)/Ações!$D5037,0)</f>
        <v>-1.5974025974025976</v>
      </c>
      <c r="D5037" s="46">
        <f>(Ações!$O5037)/0.06</f>
        <v>3.3302499999999999</v>
      </c>
      <c r="E5037" s="47">
        <f>IFERROR((Ações!$F5037-Ações!$K5037)/Ações!$F5037,0)</f>
        <v>0.40909221037569443</v>
      </c>
      <c r="F5037" s="46">
        <f>IF(OR(Ações!$N5037&lt;0,Ações!$M5037&lt;0),"",(22.5*Ações!$M5037*Ações!$N5037)^0.5)</f>
        <v>14.63849377497562</v>
      </c>
      <c r="G5037" s="47">
        <f>IFERROR((Ações!$H5037-Ações!$K5037)/Ações!$H5037,0)</f>
        <v>4.1891555093512629</v>
      </c>
      <c r="H5037" s="48">
        <f>IFERROR(Ações!$I5037/(Ações!$P5037-Table_1[[#This Row],[CAGR LUCRO 5A]]),0)</f>
        <v>-2.7123167793594307</v>
      </c>
      <c r="I5037" s="48">
        <f>IF(Ações!$S5037&lt;0,"",Ações!$O5037*(1+Ações!$S5037))</f>
        <v>0.22864830449999995</v>
      </c>
      <c r="J5037" s="49">
        <f>IFERROR(IF(Ações!$B5037="","",(VLOOKUP(Table_1[[#This Row],[AÇÕES]],'Dados Status Invest STOCKS'!A5023:AD5638,4)/Table_1[[#This Row],[LPA]]))/100,0)</f>
        <v>8.8181818181818181E-2</v>
      </c>
      <c r="K5037" s="64">
        <f>IFERROR(IF(Ações!$B5037="","",VLOOKUP(Table_1[[#This Row],[AÇÕES]],'Dados Status Invest STOCKS'!A5023:AD5638,2)),0)</f>
        <v>8.65</v>
      </c>
      <c r="L5037" s="65">
        <f>IFERROR(IF(Ações!$B5037="","",VLOOKUP(Table_1[[#This Row],[AÇÕES]],'Dados Status Invest STOCKS'!A5023:AD5638,3)/100),0)</f>
        <v>2.3099999999999999E-2</v>
      </c>
      <c r="M5037" s="66">
        <f>IFERROR(IF(Ações!$B5037="","",VLOOKUP(Table_1[[#This Row],[AÇÕES]],'Dados Status Invest STOCKS'!A5023:AD5638,28)),0)</f>
        <v>0.99</v>
      </c>
      <c r="N5037" s="66">
        <f>IFERROR(IF(Ações!$B5037="","",VLOOKUP(Table_1[[#This Row],[AÇÕES]],'Dados Status Invest STOCKS'!A5023:AD5638,27)),0)</f>
        <v>9.6199999999999992</v>
      </c>
      <c r="O5037" s="66">
        <f>IFERROR(IF(Ações!$L5037="","",Ações!$K5037*Ações!$L5037),0)</f>
        <v>0.19981499999999999</v>
      </c>
      <c r="P5037" s="67">
        <f t="shared" si="78"/>
        <v>0.06</v>
      </c>
      <c r="Q5037" s="67">
        <f>IFERROR(Ações!$O5037/Ações!$M5037,0)</f>
        <v>0.20183333333333334</v>
      </c>
      <c r="R5037" s="67">
        <f>IFERROR(IF(Ações!$B5037="","",VLOOKUP(Table_1[[#This Row],[AÇÕES]],'Dados Status Invest STOCKS'!A5023:AD5638,18)/100),0)</f>
        <v>0.10300000000000001</v>
      </c>
      <c r="S5037" s="65">
        <f>IFERROR(IF(Ações!$B5037="","",VLOOKUP(Table_1[[#This Row],[AÇÕES]],'Dados Status Invest STOCKS'!A5023:AD5638,25)/100),0)</f>
        <v>0.14429999999999998</v>
      </c>
      <c r="T5037" s="67">
        <f>(1-Ações!$Q5037)*Ações!$R5037</f>
        <v>8.2211166666666682E-2</v>
      </c>
      <c r="U5037" s="68">
        <f>IF(Ações!$S5037=0,Ações!$T5037,IF(Ações!$T5037=0,Ações!$S5037,AVERAGE(Ações!$S5037,Ações!$T5037)))</f>
        <v>0.11325558333333333</v>
      </c>
    </row>
    <row r="5038" spans="2:21" ht="15" customHeight="1" x14ac:dyDescent="0.2">
      <c r="B5038" s="63" t="str">
        <f>IFERROR('Dados Status Invest STOCKS'!A5025,"-")</f>
        <v>WNS</v>
      </c>
      <c r="C5038" s="45">
        <f>IFERROR((Ações!$D5038-Ações!$K5038)/Ações!$D5038,0)</f>
        <v>0</v>
      </c>
      <c r="D5038" s="46">
        <f>(Ações!$O5038)/0.06</f>
        <v>0</v>
      </c>
      <c r="E5038" s="47">
        <f>IFERROR((Ações!$F5038-Ações!$K5038)/Ações!$F5038,0)</f>
        <v>-2.2470957137553662</v>
      </c>
      <c r="F5038" s="46">
        <f>IF(OR(Ações!$N5038&lt;0,Ações!$M5038&lt;0),"",(22.5*Ações!$M5038*Ações!$N5038)^0.5)</f>
        <v>26.24807135772074</v>
      </c>
      <c r="G5038" s="47">
        <f>IFERROR((Ações!$H5038-Ações!$K5038)/Ações!$H5038,0)</f>
        <v>0</v>
      </c>
      <c r="H5038" s="48">
        <f>IFERROR(Ações!$I5038/(Ações!$P5038-Table_1[[#This Row],[CAGR LUCRO 5A]]),0)</f>
        <v>0</v>
      </c>
      <c r="I5038" s="48">
        <f>IF(Ações!$S5038&lt;0,"",Ações!$O5038*(1+Ações!$S5038))</f>
        <v>0</v>
      </c>
      <c r="J5038" s="49">
        <f>IFERROR(IF(Ações!$B5038="","",(VLOOKUP(Table_1[[#This Row],[AÇÕES]],'Dados Status Invest STOCKS'!A5024:AD5639,4)/Table_1[[#This Row],[LPA]]))/100,0)</f>
        <v>0.15463829787234043</v>
      </c>
      <c r="K5038" s="64">
        <f>IFERROR(IF(Ações!$B5038="","",VLOOKUP(Table_1[[#This Row],[AÇÕES]],'Dados Status Invest STOCKS'!A5024:AD5639,2)),0)</f>
        <v>85.23</v>
      </c>
      <c r="L5038" s="65">
        <f>IFERROR(IF(Ações!$B5038="","",VLOOKUP(Table_1[[#This Row],[AÇÕES]],'Dados Status Invest STOCKS'!A5024:AD5639,3)/100),0)</f>
        <v>0</v>
      </c>
      <c r="M5038" s="66">
        <f>IFERROR(IF(Ações!$B5038="","",VLOOKUP(Table_1[[#This Row],[AÇÕES]],'Dados Status Invest STOCKS'!A5024:AD5639,28)),0)</f>
        <v>2.35</v>
      </c>
      <c r="N5038" s="66">
        <f>IFERROR(IF(Ações!$B5038="","",VLOOKUP(Table_1[[#This Row],[AÇÕES]],'Dados Status Invest STOCKS'!A5024:AD5639,27)),0)</f>
        <v>13.03</v>
      </c>
      <c r="O5038" s="66">
        <f>IFERROR(IF(Ações!$L5038="","",Ações!$K5038*Ações!$L5038),0)</f>
        <v>0</v>
      </c>
      <c r="P5038" s="67">
        <f t="shared" si="78"/>
        <v>0.06</v>
      </c>
      <c r="Q5038" s="67">
        <f>IFERROR(Ações!$O5038/Ações!$M5038,0)</f>
        <v>0</v>
      </c>
      <c r="R5038" s="67">
        <f>IFERROR(IF(Ações!$B5038="","",VLOOKUP(Table_1[[#This Row],[AÇÕES]],'Dados Status Invest STOCKS'!A5024:AD5639,18)/100),0)</f>
        <v>0.1804</v>
      </c>
      <c r="S5038" s="65">
        <f>IFERROR(IF(Ações!$B5038="","",VLOOKUP(Table_1[[#This Row],[AÇÕES]],'Dados Status Invest STOCKS'!A5024:AD5639,25)/100),0)</f>
        <v>0.1137</v>
      </c>
      <c r="T5038" s="67">
        <f>(1-Ações!$Q5038)*Ações!$R5038</f>
        <v>0.1804</v>
      </c>
      <c r="U5038" s="68">
        <f>IF(Ações!$S5038=0,Ações!$T5038,IF(Ações!$T5038=0,Ações!$S5038,AVERAGE(Ações!$S5038,Ações!$T5038)))</f>
        <v>0.14705000000000001</v>
      </c>
    </row>
    <row r="5039" spans="2:21" ht="15" customHeight="1" x14ac:dyDescent="0.2">
      <c r="B5039" s="63" t="str">
        <f>IFERROR('Dados Status Invest STOCKS'!A5026,"-")</f>
        <v>WOOF</v>
      </c>
      <c r="C5039" s="45">
        <f>IFERROR((Ações!$D5039-Ações!$K5039)/Ações!$D5039,0)</f>
        <v>0</v>
      </c>
      <c r="D5039" s="46">
        <f>(Ações!$O5039)/0.06</f>
        <v>0</v>
      </c>
      <c r="E5039" s="47">
        <f>IFERROR((Ações!$F5039-Ações!$K5039)/Ações!$F5039,0)</f>
        <v>-1.1388673918499383</v>
      </c>
      <c r="F5039" s="46">
        <f>IF(OR(Ações!$N5039&lt;0,Ações!$M5039&lt;0),"",(22.5*Ações!$M5039*Ações!$N5039)^0.5)</f>
        <v>8.4670980861213607</v>
      </c>
      <c r="G5039" s="47">
        <f>IFERROR((Ações!$H5039-Ações!$K5039)/Ações!$H5039,0)</f>
        <v>0</v>
      </c>
      <c r="H5039" s="48">
        <f>IFERROR(Ações!$I5039/(Ações!$P5039-Table_1[[#This Row],[CAGR LUCRO 5A]]),0)</f>
        <v>0</v>
      </c>
      <c r="I5039" s="48">
        <f>IF(Ações!$S5039&lt;0,"",Ações!$O5039*(1+Ações!$S5039))</f>
        <v>0</v>
      </c>
      <c r="J5039" s="49">
        <f>IFERROR(IF(Ações!$B5039="","",(VLOOKUP(Table_1[[#This Row],[AÇÕES]],'Dados Status Invest STOCKS'!A5025:AD5640,4)/Table_1[[#This Row],[LPA]]))/100,0)</f>
        <v>0.984186046511628</v>
      </c>
      <c r="K5039" s="64">
        <f>IFERROR(IF(Ações!$B5039="","",VLOOKUP(Table_1[[#This Row],[AÇÕES]],'Dados Status Invest STOCKS'!A5025:AD5640,2)),0)</f>
        <v>18.11</v>
      </c>
      <c r="L5039" s="65">
        <f>IFERROR(IF(Ações!$B5039="","",VLOOKUP(Table_1[[#This Row],[AÇÕES]],'Dados Status Invest STOCKS'!A5025:AD5640,3)/100),0)</f>
        <v>0</v>
      </c>
      <c r="M5039" s="66">
        <f>IFERROR(IF(Ações!$B5039="","",VLOOKUP(Table_1[[#This Row],[AÇÕES]],'Dados Status Invest STOCKS'!A5025:AD5640,28)),0)</f>
        <v>0.43</v>
      </c>
      <c r="N5039" s="66">
        <f>IFERROR(IF(Ações!$B5039="","",VLOOKUP(Table_1[[#This Row],[AÇÕES]],'Dados Status Invest STOCKS'!A5025:AD5640,27)),0)</f>
        <v>7.41</v>
      </c>
      <c r="O5039" s="66">
        <f>IFERROR(IF(Ações!$L5039="","",Ações!$K5039*Ações!$L5039),0)</f>
        <v>0</v>
      </c>
      <c r="P5039" s="67">
        <f t="shared" si="78"/>
        <v>0.06</v>
      </c>
      <c r="Q5039" s="67">
        <f>IFERROR(Ações!$O5039/Ações!$M5039,0)</f>
        <v>0</v>
      </c>
      <c r="R5039" s="67">
        <f>IFERROR(IF(Ações!$B5039="","",VLOOKUP(Table_1[[#This Row],[AÇÕES]],'Dados Status Invest STOCKS'!A5025:AD5640,18)/100),0)</f>
        <v>5.7800000000000004E-2</v>
      </c>
      <c r="S5039" s="65">
        <f>IFERROR(IF(Ações!$B5039="","",VLOOKUP(Table_1[[#This Row],[AÇÕES]],'Dados Status Invest STOCKS'!A5025:AD5640,25)/100),0)</f>
        <v>0</v>
      </c>
      <c r="T5039" s="67">
        <f>(1-Ações!$Q5039)*Ações!$R5039</f>
        <v>5.7800000000000004E-2</v>
      </c>
      <c r="U5039" s="68">
        <f>IF(Ações!$S5039=0,Ações!$T5039,IF(Ações!$T5039=0,Ações!$S5039,AVERAGE(Ações!$S5039,Ações!$T5039)))</f>
        <v>5.7800000000000004E-2</v>
      </c>
    </row>
    <row r="5040" spans="2:21" ht="15" customHeight="1" x14ac:dyDescent="0.2">
      <c r="B5040" s="63" t="str">
        <f>IFERROR('Dados Status Invest STOCKS'!A5027,"-")</f>
        <v>WOR</v>
      </c>
      <c r="C5040" s="45">
        <f>IFERROR((Ações!$D5040-Ações!$K5040)/Ações!$D5040,0)</f>
        <v>-1.8985507246376812</v>
      </c>
      <c r="D5040" s="46">
        <f>(Ações!$O5040)/0.06</f>
        <v>18.178049999999999</v>
      </c>
      <c r="E5040" s="47">
        <f>IFERROR((Ações!$F5040-Ações!$K5040)/Ações!$F5040,0)</f>
        <v>0.28550004132474727</v>
      </c>
      <c r="F5040" s="46">
        <f>IF(OR(Ações!$N5040&lt;0,Ações!$M5040&lt;0),"",(22.5*Ações!$M5040*Ações!$N5040)^0.5)</f>
        <v>73.743881102095514</v>
      </c>
      <c r="G5040" s="47">
        <f>IFERROR((Ações!$H5040-Ações!$K5040)/Ações!$H5040,0)</f>
        <v>12.24778374606092</v>
      </c>
      <c r="H5040" s="48">
        <f>IFERROR(Ações!$I5040/(Ações!$P5040-Table_1[[#This Row],[CAGR LUCRO 5A]]),0)</f>
        <v>-4.6844783994404704</v>
      </c>
      <c r="I5040" s="48">
        <f>IF(Ações!$S5040&lt;0,"",Ações!$O5040*(1+Ações!$S5040))</f>
        <v>1.5069967010999996</v>
      </c>
      <c r="J5040" s="49">
        <f>IFERROR(IF(Ações!$B5040="","",(VLOOKUP(Table_1[[#This Row],[AÇÕES]],'Dados Status Invest STOCKS'!A5026:AD5641,4)/Table_1[[#This Row],[LPA]]))/100,0)</f>
        <v>7.6081730769230775E-3</v>
      </c>
      <c r="K5040" s="64">
        <f>IFERROR(IF(Ações!$B5040="","",VLOOKUP(Table_1[[#This Row],[AÇÕES]],'Dados Status Invest STOCKS'!A5026:AD5641,2)),0)</f>
        <v>52.69</v>
      </c>
      <c r="L5040" s="65">
        <f>IFERROR(IF(Ações!$B5040="","",VLOOKUP(Table_1[[#This Row],[AÇÕES]],'Dados Status Invest STOCKS'!A5026:AD5641,3)/100),0)</f>
        <v>2.07E-2</v>
      </c>
      <c r="M5040" s="66">
        <f>IFERROR(IF(Ações!$B5040="","",VLOOKUP(Table_1[[#This Row],[AÇÕES]],'Dados Status Invest STOCKS'!A5026:AD5641,28)),0)</f>
        <v>8.32</v>
      </c>
      <c r="N5040" s="66">
        <f>IFERROR(IF(Ações!$B5040="","",VLOOKUP(Table_1[[#This Row],[AÇÕES]],'Dados Status Invest STOCKS'!A5026:AD5641,27)),0)</f>
        <v>29.05</v>
      </c>
      <c r="O5040" s="66">
        <f>IFERROR(IF(Ações!$L5040="","",Ações!$K5040*Ações!$L5040),0)</f>
        <v>1.0906829999999998</v>
      </c>
      <c r="P5040" s="67">
        <f t="shared" si="78"/>
        <v>0.06</v>
      </c>
      <c r="Q5040" s="67">
        <f>IFERROR(Ações!$O5040/Ações!$M5040,0)</f>
        <v>0.1310917067307692</v>
      </c>
      <c r="R5040" s="67">
        <f>IFERROR(IF(Ações!$B5040="","",VLOOKUP(Table_1[[#This Row],[AÇÕES]],'Dados Status Invest STOCKS'!A5026:AD5641,18)/100),0)</f>
        <v>0.28649999999999998</v>
      </c>
      <c r="S5040" s="65">
        <f>IFERROR(IF(Ações!$B5040="","",VLOOKUP(Table_1[[#This Row],[AÇÕES]],'Dados Status Invest STOCKS'!A5026:AD5641,25)/100),0)</f>
        <v>0.38170000000000004</v>
      </c>
      <c r="T5040" s="67">
        <f>(1-Ações!$Q5040)*Ações!$R5040</f>
        <v>0.2489422260216346</v>
      </c>
      <c r="U5040" s="68">
        <f>IF(Ações!$S5040=0,Ações!$T5040,IF(Ações!$T5040=0,Ações!$S5040,AVERAGE(Ações!$S5040,Ações!$T5040)))</f>
        <v>0.31532111301081733</v>
      </c>
    </row>
    <row r="5041" spans="2:21" ht="15" customHeight="1" x14ac:dyDescent="0.2">
      <c r="B5041" s="63" t="str">
        <f>IFERROR('Dados Status Invest STOCKS'!A5028,"-")</f>
        <v>WORK</v>
      </c>
      <c r="C5041" s="45">
        <f>IFERROR((Ações!$D5041-Ações!$K5041)/Ações!$D5041,0)</f>
        <v>0</v>
      </c>
      <c r="D5041" s="46">
        <f>(Ações!$O5041)/0.06</f>
        <v>0</v>
      </c>
      <c r="E5041" s="47">
        <f>IFERROR((Ações!$F5041-Ações!$K5041)/Ações!$F5041,0)</f>
        <v>0</v>
      </c>
      <c r="F5041" s="46" t="str">
        <f>IF(OR(Ações!$N5041&lt;0,Ações!$M5041&lt;0),"",(22.5*Ações!$M5041*Ações!$N5041)^0.5)</f>
        <v/>
      </c>
      <c r="G5041" s="47">
        <f>IFERROR((Ações!$H5041-Ações!$K5041)/Ações!$H5041,0)</f>
        <v>0</v>
      </c>
      <c r="H5041" s="48">
        <f>IFERROR(Ações!$I5041/(Ações!$P5041-Table_1[[#This Row],[CAGR LUCRO 5A]]),0)</f>
        <v>0</v>
      </c>
      <c r="I5041" s="48">
        <f>IF(Ações!$S5041&lt;0,"",Ações!$O5041*(1+Ações!$S5041))</f>
        <v>0</v>
      </c>
      <c r="J5041" s="49">
        <f>IFERROR(IF(Ações!$B5041="","",(VLOOKUP(Table_1[[#This Row],[AÇÕES]],'Dados Status Invest STOCKS'!A5027:AD5642,4)/Table_1[[#This Row],[LPA]]))/100,0)</f>
        <v>2.4362790697674424</v>
      </c>
      <c r="K5041" s="64">
        <f>IFERROR(IF(Ações!$B5041="","",VLOOKUP(Table_1[[#This Row],[AÇÕES]],'Dados Status Invest STOCKS'!A5027:AD5642,2)),0)</f>
        <v>45.2</v>
      </c>
      <c r="L5041" s="65">
        <f>IFERROR(IF(Ações!$B5041="","",VLOOKUP(Table_1[[#This Row],[AÇÕES]],'Dados Status Invest STOCKS'!A5027:AD5642,3)/100),0)</f>
        <v>0</v>
      </c>
      <c r="M5041" s="66">
        <f>IFERROR(IF(Ações!$B5041="","",VLOOKUP(Table_1[[#This Row],[AÇÕES]],'Dados Status Invest STOCKS'!A5027:AD5642,28)),0)</f>
        <v>-0.43</v>
      </c>
      <c r="N5041" s="66">
        <f>IFERROR(IF(Ações!$B5041="","",VLOOKUP(Table_1[[#This Row],[AÇÕES]],'Dados Status Invest STOCKS'!A5027:AD5642,27)),0)</f>
        <v>1.51</v>
      </c>
      <c r="O5041" s="66">
        <f>IFERROR(IF(Ações!$L5041="","",Ações!$K5041*Ações!$L5041),0)</f>
        <v>0</v>
      </c>
      <c r="P5041" s="67">
        <f t="shared" si="78"/>
        <v>0.06</v>
      </c>
      <c r="Q5041" s="67">
        <f>IFERROR(Ações!$O5041/Ações!$M5041,0)</f>
        <v>0</v>
      </c>
      <c r="R5041" s="67">
        <f>IFERROR(IF(Ações!$B5041="","",VLOOKUP(Table_1[[#This Row],[AÇÕES]],'Dados Status Invest STOCKS'!A5027:AD5642,18)/100),0)</f>
        <v>-0.2848</v>
      </c>
      <c r="S5041" s="65">
        <f>IFERROR(IF(Ações!$B5041="","",VLOOKUP(Table_1[[#This Row],[AÇÕES]],'Dados Status Invest STOCKS'!A5027:AD5642,25)/100),0)</f>
        <v>0</v>
      </c>
      <c r="T5041" s="67">
        <f>(1-Ações!$Q5041)*Ações!$R5041</f>
        <v>-0.2848</v>
      </c>
      <c r="U5041" s="68">
        <f>IF(Ações!$S5041=0,Ações!$T5041,IF(Ações!$T5041=0,Ações!$S5041,AVERAGE(Ações!$S5041,Ações!$T5041)))</f>
        <v>-0.2848</v>
      </c>
    </row>
    <row r="5042" spans="2:21" ht="15" customHeight="1" x14ac:dyDescent="0.2">
      <c r="B5042" s="63" t="str">
        <f>IFERROR('Dados Status Invest STOCKS'!A5029,"-")</f>
        <v>WORX</v>
      </c>
      <c r="C5042" s="45">
        <f>IFERROR((Ações!$D5042-Ações!$K5042)/Ações!$D5042,0)</f>
        <v>0</v>
      </c>
      <c r="D5042" s="46">
        <f>(Ações!$O5042)/0.06</f>
        <v>0</v>
      </c>
      <c r="E5042" s="47">
        <f>IFERROR((Ações!$F5042-Ações!$K5042)/Ações!$F5042,0)</f>
        <v>0</v>
      </c>
      <c r="F5042" s="46" t="str">
        <f>IF(OR(Ações!$N5042&lt;0,Ações!$M5042&lt;0),"",(22.5*Ações!$M5042*Ações!$N5042)^0.5)</f>
        <v/>
      </c>
      <c r="G5042" s="47">
        <f>IFERROR((Ações!$H5042-Ações!$K5042)/Ações!$H5042,0)</f>
        <v>0</v>
      </c>
      <c r="H5042" s="48">
        <f>IFERROR(Ações!$I5042/(Ações!$P5042-Table_1[[#This Row],[CAGR LUCRO 5A]]),0)</f>
        <v>0</v>
      </c>
      <c r="I5042" s="48">
        <f>IF(Ações!$S5042&lt;0,"",Ações!$O5042*(1+Ações!$S5042))</f>
        <v>0</v>
      </c>
      <c r="J5042" s="49">
        <f>IFERROR(IF(Ações!$B5042="","",(VLOOKUP(Table_1[[#This Row],[AÇÕES]],'Dados Status Invest STOCKS'!A5028:AD5643,4)/Table_1[[#This Row],[LPA]]))/100,0)</f>
        <v>0.19708333333333336</v>
      </c>
      <c r="K5042" s="64">
        <f>IFERROR(IF(Ações!$B5042="","",VLOOKUP(Table_1[[#This Row],[AÇÕES]],'Dados Status Invest STOCKS'!A5028:AD5643,2)),0)</f>
        <v>1.1399999999999999</v>
      </c>
      <c r="L5042" s="65">
        <f>IFERROR(IF(Ações!$B5042="","",VLOOKUP(Table_1[[#This Row],[AÇÕES]],'Dados Status Invest STOCKS'!A5028:AD5643,3)/100),0)</f>
        <v>0</v>
      </c>
      <c r="M5042" s="66">
        <f>IFERROR(IF(Ações!$B5042="","",VLOOKUP(Table_1[[#This Row],[AÇÕES]],'Dados Status Invest STOCKS'!A5028:AD5643,28)),0)</f>
        <v>-0.24</v>
      </c>
      <c r="N5042" s="66">
        <f>IFERROR(IF(Ações!$B5042="","",VLOOKUP(Table_1[[#This Row],[AÇÕES]],'Dados Status Invest STOCKS'!A5028:AD5643,27)),0)</f>
        <v>0.52</v>
      </c>
      <c r="O5042" s="66">
        <f>IFERROR(IF(Ações!$L5042="","",Ações!$K5042*Ações!$L5042),0)</f>
        <v>0</v>
      </c>
      <c r="P5042" s="67">
        <f t="shared" si="78"/>
        <v>0.06</v>
      </c>
      <c r="Q5042" s="67">
        <f>IFERROR(Ações!$O5042/Ações!$M5042,0)</f>
        <v>0</v>
      </c>
      <c r="R5042" s="67">
        <f>IFERROR(IF(Ações!$B5042="","",VLOOKUP(Table_1[[#This Row],[AÇÕES]],'Dados Status Invest STOCKS'!A5028:AD5643,18)/100),0)</f>
        <v>-0.46700000000000003</v>
      </c>
      <c r="S5042" s="65">
        <f>IFERROR(IF(Ações!$B5042="","",VLOOKUP(Table_1[[#This Row],[AÇÕES]],'Dados Status Invest STOCKS'!A5028:AD5643,25)/100),0)</f>
        <v>0</v>
      </c>
      <c r="T5042" s="67">
        <f>(1-Ações!$Q5042)*Ações!$R5042</f>
        <v>-0.46700000000000003</v>
      </c>
      <c r="U5042" s="68">
        <f>IF(Ações!$S5042=0,Ações!$T5042,IF(Ações!$T5042=0,Ações!$S5042,AVERAGE(Ações!$S5042,Ações!$T5042)))</f>
        <v>-0.46700000000000003</v>
      </c>
    </row>
    <row r="5043" spans="2:21" ht="15" customHeight="1" x14ac:dyDescent="0.2">
      <c r="B5043" s="63" t="str">
        <f>IFERROR('Dados Status Invest STOCKS'!A5030,"-")</f>
        <v>WOW</v>
      </c>
      <c r="C5043" s="45">
        <f>IFERROR((Ações!$D5043-Ações!$K5043)/Ações!$D5043,0)</f>
        <v>0</v>
      </c>
      <c r="D5043" s="46">
        <f>(Ações!$O5043)/0.06</f>
        <v>0</v>
      </c>
      <c r="E5043" s="47">
        <f>IFERROR((Ações!$F5043-Ações!$K5043)/Ações!$F5043,0)</f>
        <v>0.18982071406327089</v>
      </c>
      <c r="F5043" s="46">
        <f>IF(OR(Ações!$N5043&lt;0,Ações!$M5043&lt;0),"",(22.5*Ações!$M5043*Ações!$N5043)^0.5)</f>
        <v>23.29114101970962</v>
      </c>
      <c r="G5043" s="47">
        <f>IFERROR((Ações!$H5043-Ações!$K5043)/Ações!$H5043,0)</f>
        <v>0</v>
      </c>
      <c r="H5043" s="48">
        <f>IFERROR(Ações!$I5043/(Ações!$P5043-Table_1[[#This Row],[CAGR LUCRO 5A]]),0)</f>
        <v>0</v>
      </c>
      <c r="I5043" s="48">
        <f>IF(Ações!$S5043&lt;0,"",Ações!$O5043*(1+Ações!$S5043))</f>
        <v>0</v>
      </c>
      <c r="J5043" s="49">
        <f>IFERROR(IF(Ações!$B5043="","",(VLOOKUP(Table_1[[#This Row],[AÇÕES]],'Dados Status Invest STOCKS'!A5029:AD5644,4)/Table_1[[#This Row],[LPA]]))/100,0)</f>
        <v>4.863563402889245E-3</v>
      </c>
      <c r="K5043" s="64">
        <f>IFERROR(IF(Ações!$B5043="","",VLOOKUP(Table_1[[#This Row],[AÇÕES]],'Dados Status Invest STOCKS'!A5029:AD5644,2)),0)</f>
        <v>18.87</v>
      </c>
      <c r="L5043" s="65">
        <f>IFERROR(IF(Ações!$B5043="","",VLOOKUP(Table_1[[#This Row],[AÇÕES]],'Dados Status Invest STOCKS'!A5029:AD5644,3)/100),0)</f>
        <v>0</v>
      </c>
      <c r="M5043" s="66">
        <f>IFERROR(IF(Ações!$B5043="","",VLOOKUP(Table_1[[#This Row],[AÇÕES]],'Dados Status Invest STOCKS'!A5029:AD5644,28)),0)</f>
        <v>6.23</v>
      </c>
      <c r="N5043" s="66">
        <f>IFERROR(IF(Ações!$B5043="","",VLOOKUP(Table_1[[#This Row],[AÇÕES]],'Dados Status Invest STOCKS'!A5029:AD5644,27)),0)</f>
        <v>3.87</v>
      </c>
      <c r="O5043" s="66">
        <f>IFERROR(IF(Ações!$L5043="","",Ações!$K5043*Ações!$L5043),0)</f>
        <v>0</v>
      </c>
      <c r="P5043" s="67">
        <f t="shared" si="78"/>
        <v>0.06</v>
      </c>
      <c r="Q5043" s="67">
        <f>IFERROR(Ações!$O5043/Ações!$M5043,0)</f>
        <v>0</v>
      </c>
      <c r="R5043" s="67">
        <f>IFERROR(IF(Ações!$B5043="","",VLOOKUP(Table_1[[#This Row],[AÇÕES]],'Dados Status Invest STOCKS'!A5029:AD5644,18)/100),0)</f>
        <v>1.6103000000000001</v>
      </c>
      <c r="S5043" s="65">
        <f>IFERROR(IF(Ações!$B5043="","",VLOOKUP(Table_1[[#This Row],[AÇÕES]],'Dados Status Invest STOCKS'!A5029:AD5644,25)/100),0)</f>
        <v>0</v>
      </c>
      <c r="T5043" s="67">
        <f>(1-Ações!$Q5043)*Ações!$R5043</f>
        <v>1.6103000000000001</v>
      </c>
      <c r="U5043" s="68">
        <f>IF(Ações!$S5043=0,Ações!$T5043,IF(Ações!$T5043=0,Ações!$S5043,AVERAGE(Ações!$S5043,Ações!$T5043)))</f>
        <v>1.6103000000000001</v>
      </c>
    </row>
    <row r="5044" spans="2:21" ht="15" customHeight="1" x14ac:dyDescent="0.2">
      <c r="B5044" s="63" t="str">
        <f>IFERROR('Dados Status Invest STOCKS'!A5031,"-")</f>
        <v>WPF</v>
      </c>
      <c r="C5044" s="45">
        <f>IFERROR((Ações!$D5044-Ações!$K5044)/Ações!$D5044,0)</f>
        <v>0</v>
      </c>
      <c r="D5044" s="46">
        <f>(Ações!$O5044)/0.06</f>
        <v>0</v>
      </c>
      <c r="E5044" s="47">
        <f>IFERROR((Ações!$F5044-Ações!$K5044)/Ações!$F5044,0)</f>
        <v>0</v>
      </c>
      <c r="F5044" s="46" t="str">
        <f>IF(OR(Ações!$N5044&lt;0,Ações!$M5044&lt;0),"",(22.5*Ações!$M5044*Ações!$N5044)^0.5)</f>
        <v/>
      </c>
      <c r="G5044" s="47">
        <f>IFERROR((Ações!$H5044-Ações!$K5044)/Ações!$H5044,0)</f>
        <v>0</v>
      </c>
      <c r="H5044" s="48">
        <f>IFERROR(Ações!$I5044/(Ações!$P5044-Table_1[[#This Row],[CAGR LUCRO 5A]]),0)</f>
        <v>0</v>
      </c>
      <c r="I5044" s="48">
        <f>IF(Ações!$S5044&lt;0,"",Ações!$O5044*(1+Ações!$S5044))</f>
        <v>0</v>
      </c>
      <c r="J5044" s="49">
        <f>IFERROR(IF(Ações!$B5044="","",(VLOOKUP(Table_1[[#This Row],[AÇÕES]],'Dados Status Invest STOCKS'!A5030:AD5645,4)/Table_1[[#This Row],[LPA]]))/100,0)</f>
        <v>1.2392857142857143</v>
      </c>
      <c r="K5044" s="64">
        <f>IFERROR(IF(Ações!$B5044="","",VLOOKUP(Table_1[[#This Row],[AÇÕES]],'Dados Status Invest STOCKS'!A5030:AD5645,2)),0)</f>
        <v>9.75</v>
      </c>
      <c r="L5044" s="65">
        <f>IFERROR(IF(Ações!$B5044="","",VLOOKUP(Table_1[[#This Row],[AÇÕES]],'Dados Status Invest STOCKS'!A5030:AD5645,3)/100),0)</f>
        <v>0</v>
      </c>
      <c r="M5044" s="66">
        <f>IFERROR(IF(Ações!$B5044="","",VLOOKUP(Table_1[[#This Row],[AÇÕES]],'Dados Status Invest STOCKS'!A5030:AD5645,28)),0)</f>
        <v>-0.28000000000000003</v>
      </c>
      <c r="N5044" s="66">
        <f>IFERROR(IF(Ações!$B5044="","",VLOOKUP(Table_1[[#This Row],[AÇÕES]],'Dados Status Invest STOCKS'!A5030:AD5645,27)),0)</f>
        <v>0.04</v>
      </c>
      <c r="O5044" s="66">
        <f>IFERROR(IF(Ações!$L5044="","",Ações!$K5044*Ações!$L5044),0)</f>
        <v>0</v>
      </c>
      <c r="P5044" s="67">
        <f t="shared" si="78"/>
        <v>0.06</v>
      </c>
      <c r="Q5044" s="67">
        <f>IFERROR(Ações!$O5044/Ações!$M5044,0)</f>
        <v>0</v>
      </c>
      <c r="R5044" s="67">
        <f>IFERROR(IF(Ações!$B5044="","",VLOOKUP(Table_1[[#This Row],[AÇÕES]],'Dados Status Invest STOCKS'!A5030:AD5645,18)/100),0)</f>
        <v>-7.2698</v>
      </c>
      <c r="S5044" s="65">
        <f>IFERROR(IF(Ações!$B5044="","",VLOOKUP(Table_1[[#This Row],[AÇÕES]],'Dados Status Invest STOCKS'!A5030:AD5645,25)/100),0)</f>
        <v>0</v>
      </c>
      <c r="T5044" s="67">
        <f>(1-Ações!$Q5044)*Ações!$R5044</f>
        <v>-7.2698</v>
      </c>
      <c r="U5044" s="68">
        <f>IF(Ações!$S5044=0,Ações!$T5044,IF(Ações!$T5044=0,Ações!$S5044,AVERAGE(Ações!$S5044,Ações!$T5044)))</f>
        <v>-7.2698</v>
      </c>
    </row>
    <row r="5045" spans="2:21" ht="15" customHeight="1" x14ac:dyDescent="0.2">
      <c r="B5045" s="63" t="str">
        <f>IFERROR('Dados Status Invest STOCKS'!A5032,"-")</f>
        <v>WPF.U</v>
      </c>
      <c r="C5045" s="45">
        <f>IFERROR((Ações!$D5045-Ações!$K5045)/Ações!$D5045,0)</f>
        <v>0</v>
      </c>
      <c r="D5045" s="46">
        <f>(Ações!$O5045)/0.06</f>
        <v>0</v>
      </c>
      <c r="E5045" s="47">
        <f>IFERROR((Ações!$F5045-Ações!$K5045)/Ações!$F5045,0)</f>
        <v>0</v>
      </c>
      <c r="F5045" s="46" t="str">
        <f>IF(OR(Ações!$N5045&lt;0,Ações!$M5045&lt;0),"",(22.5*Ações!$M5045*Ações!$N5045)^0.5)</f>
        <v/>
      </c>
      <c r="G5045" s="47">
        <f>IFERROR((Ações!$H5045-Ações!$K5045)/Ações!$H5045,0)</f>
        <v>0</v>
      </c>
      <c r="H5045" s="48">
        <f>IFERROR(Ações!$I5045/(Ações!$P5045-Table_1[[#This Row],[CAGR LUCRO 5A]]),0)</f>
        <v>0</v>
      </c>
      <c r="I5045" s="48">
        <f>IF(Ações!$S5045&lt;0,"",Ações!$O5045*(1+Ações!$S5045))</f>
        <v>0</v>
      </c>
      <c r="J5045" s="49">
        <f>IFERROR(IF(Ações!$B5045="","",(VLOOKUP(Table_1[[#This Row],[AÇÕES]],'Dados Status Invest STOCKS'!A5031:AD5646,4)/Table_1[[#This Row],[LPA]]))/100,0)</f>
        <v>1.3296428571428569</v>
      </c>
      <c r="K5045" s="64">
        <f>IFERROR(IF(Ações!$B5045="","",VLOOKUP(Table_1[[#This Row],[AÇÕES]],'Dados Status Invest STOCKS'!A5031:AD5646,2)),0)</f>
        <v>10.46</v>
      </c>
      <c r="L5045" s="65">
        <f>IFERROR(IF(Ações!$B5045="","",VLOOKUP(Table_1[[#This Row],[AÇÕES]],'Dados Status Invest STOCKS'!A5031:AD5646,3)/100),0)</f>
        <v>0</v>
      </c>
      <c r="M5045" s="66">
        <f>IFERROR(IF(Ações!$B5045="","",VLOOKUP(Table_1[[#This Row],[AÇÕES]],'Dados Status Invest STOCKS'!A5031:AD5646,28)),0)</f>
        <v>-0.28000000000000003</v>
      </c>
      <c r="N5045" s="66">
        <f>IFERROR(IF(Ações!$B5045="","",VLOOKUP(Table_1[[#This Row],[AÇÕES]],'Dados Status Invest STOCKS'!A5031:AD5646,27)),0)</f>
        <v>0.04</v>
      </c>
      <c r="O5045" s="66">
        <f>IFERROR(IF(Ações!$L5045="","",Ações!$K5045*Ações!$L5045),0)</f>
        <v>0</v>
      </c>
      <c r="P5045" s="67">
        <f t="shared" si="78"/>
        <v>0.06</v>
      </c>
      <c r="Q5045" s="67">
        <f>IFERROR(Ações!$O5045/Ações!$M5045,0)</f>
        <v>0</v>
      </c>
      <c r="R5045" s="67">
        <f>IFERROR(IF(Ações!$B5045="","",VLOOKUP(Table_1[[#This Row],[AÇÕES]],'Dados Status Invest STOCKS'!A5031:AD5646,18)/100),0)</f>
        <v>-7.2698</v>
      </c>
      <c r="S5045" s="65">
        <f>IFERROR(IF(Ações!$B5045="","",VLOOKUP(Table_1[[#This Row],[AÇÕES]],'Dados Status Invest STOCKS'!A5031:AD5646,25)/100),0)</f>
        <v>0</v>
      </c>
      <c r="T5045" s="67">
        <f>(1-Ações!$Q5045)*Ações!$R5045</f>
        <v>-7.2698</v>
      </c>
      <c r="U5045" s="68">
        <f>IF(Ações!$S5045=0,Ações!$T5045,IF(Ações!$T5045=0,Ações!$S5045,AVERAGE(Ações!$S5045,Ações!$T5045)))</f>
        <v>-7.2698</v>
      </c>
    </row>
    <row r="5046" spans="2:21" ht="15" customHeight="1" x14ac:dyDescent="0.2">
      <c r="B5046" s="63" t="str">
        <f>IFERROR('Dados Status Invest STOCKS'!A5033,"-")</f>
        <v>WPF.WS</v>
      </c>
      <c r="C5046" s="45">
        <f>IFERROR((Ações!$D5046-Ações!$K5046)/Ações!$D5046,0)</f>
        <v>0</v>
      </c>
      <c r="D5046" s="46">
        <f>(Ações!$O5046)/0.06</f>
        <v>0</v>
      </c>
      <c r="E5046" s="47">
        <f>IFERROR((Ações!$F5046-Ações!$K5046)/Ações!$F5046,0)</f>
        <v>0</v>
      </c>
      <c r="F5046" s="46" t="str">
        <f>IF(OR(Ações!$N5046&lt;0,Ações!$M5046&lt;0),"",(22.5*Ações!$M5046*Ações!$N5046)^0.5)</f>
        <v/>
      </c>
      <c r="G5046" s="47">
        <f>IFERROR((Ações!$H5046-Ações!$K5046)/Ações!$H5046,0)</f>
        <v>0</v>
      </c>
      <c r="H5046" s="48">
        <f>IFERROR(Ações!$I5046/(Ações!$P5046-Table_1[[#This Row],[CAGR LUCRO 5A]]),0)</f>
        <v>0</v>
      </c>
      <c r="I5046" s="48">
        <f>IF(Ações!$S5046&lt;0,"",Ações!$O5046*(1+Ações!$S5046))</f>
        <v>0</v>
      </c>
      <c r="J5046" s="49">
        <f>IFERROR(IF(Ações!$B5046="","",(VLOOKUP(Table_1[[#This Row],[AÇÕES]],'Dados Status Invest STOCKS'!A5032:AD5647,4)/Table_1[[#This Row],[LPA]]))/100,0)</f>
        <v>0.26821428571428568</v>
      </c>
      <c r="K5046" s="64">
        <f>IFERROR(IF(Ações!$B5046="","",VLOOKUP(Table_1[[#This Row],[AÇÕES]],'Dados Status Invest STOCKS'!A5032:AD5647,2)),0)</f>
        <v>2.11</v>
      </c>
      <c r="L5046" s="65">
        <f>IFERROR(IF(Ações!$B5046="","",VLOOKUP(Table_1[[#This Row],[AÇÕES]],'Dados Status Invest STOCKS'!A5032:AD5647,3)/100),0)</f>
        <v>0</v>
      </c>
      <c r="M5046" s="66">
        <f>IFERROR(IF(Ações!$B5046="","",VLOOKUP(Table_1[[#This Row],[AÇÕES]],'Dados Status Invest STOCKS'!A5032:AD5647,28)),0)</f>
        <v>-0.28000000000000003</v>
      </c>
      <c r="N5046" s="66">
        <f>IFERROR(IF(Ações!$B5046="","",VLOOKUP(Table_1[[#This Row],[AÇÕES]],'Dados Status Invest STOCKS'!A5032:AD5647,27)),0)</f>
        <v>0.04</v>
      </c>
      <c r="O5046" s="66">
        <f>IFERROR(IF(Ações!$L5046="","",Ações!$K5046*Ações!$L5046),0)</f>
        <v>0</v>
      </c>
      <c r="P5046" s="67">
        <f t="shared" si="78"/>
        <v>0.06</v>
      </c>
      <c r="Q5046" s="67">
        <f>IFERROR(Ações!$O5046/Ações!$M5046,0)</f>
        <v>0</v>
      </c>
      <c r="R5046" s="67">
        <f>IFERROR(IF(Ações!$B5046="","",VLOOKUP(Table_1[[#This Row],[AÇÕES]],'Dados Status Invest STOCKS'!A5032:AD5647,18)/100),0)</f>
        <v>-7.2698</v>
      </c>
      <c r="S5046" s="65">
        <f>IFERROR(IF(Ações!$B5046="","",VLOOKUP(Table_1[[#This Row],[AÇÕES]],'Dados Status Invest STOCKS'!A5032:AD5647,25)/100),0)</f>
        <v>0</v>
      </c>
      <c r="T5046" s="67">
        <f>(1-Ações!$Q5046)*Ações!$R5046</f>
        <v>-7.2698</v>
      </c>
      <c r="U5046" s="68">
        <f>IF(Ações!$S5046=0,Ações!$T5046,IF(Ações!$T5046=0,Ações!$S5046,AVERAGE(Ações!$S5046,Ações!$T5046)))</f>
        <v>-7.2698</v>
      </c>
    </row>
    <row r="5047" spans="2:21" ht="15" customHeight="1" x14ac:dyDescent="0.2">
      <c r="B5047" s="63" t="str">
        <f>IFERROR('Dados Status Invest STOCKS'!A5034,"-")</f>
        <v>WPM</v>
      </c>
      <c r="C5047" s="45">
        <f>IFERROR((Ações!$D5047-Ações!$K5047)/Ações!$D5047,0)</f>
        <v>-3.2253521126760565</v>
      </c>
      <c r="D5047" s="46">
        <f>(Ações!$O5047)/0.06</f>
        <v>9.5163666666666664</v>
      </c>
      <c r="E5047" s="47">
        <f>IFERROR((Ações!$F5047-Ações!$K5047)/Ações!$F5047,0)</f>
        <v>-0.96567113344105415</v>
      </c>
      <c r="F5047" s="46">
        <f>IF(OR(Ações!$N5047&lt;0,Ações!$M5047&lt;0),"",(22.5*Ações!$M5047*Ações!$N5047)^0.5)</f>
        <v>20.456117666849689</v>
      </c>
      <c r="G5047" s="47">
        <f>IFERROR((Ações!$H5047-Ações!$K5047)/Ações!$H5047,0)</f>
        <v>-3.2253521126760565</v>
      </c>
      <c r="H5047" s="48">
        <f>IFERROR(Ações!$I5047/(Ações!$P5047-Table_1[[#This Row],[CAGR LUCRO 5A]]),0)</f>
        <v>9.5163666666666664</v>
      </c>
      <c r="I5047" s="48">
        <f>IF(Ações!$S5047&lt;0,"",Ações!$O5047*(1+Ações!$S5047))</f>
        <v>0.57098199999999999</v>
      </c>
      <c r="J5047" s="49">
        <f>IFERROR(IF(Ações!$B5047="","",(VLOOKUP(Table_1[[#This Row],[AÇÕES]],'Dados Status Invest STOCKS'!A5033:AD5648,4)/Table_1[[#This Row],[LPA]]))/100,0)</f>
        <v>0.20226950354609929</v>
      </c>
      <c r="K5047" s="64">
        <f>IFERROR(IF(Ações!$B5047="","",VLOOKUP(Table_1[[#This Row],[AÇÕES]],'Dados Status Invest STOCKS'!A5033:AD5648,2)),0)</f>
        <v>40.21</v>
      </c>
      <c r="L5047" s="65">
        <f>IFERROR(IF(Ações!$B5047="","",VLOOKUP(Table_1[[#This Row],[AÇÕES]],'Dados Status Invest STOCKS'!A5033:AD5648,3)/100),0)</f>
        <v>1.4199999999999999E-2</v>
      </c>
      <c r="M5047" s="66">
        <f>IFERROR(IF(Ações!$B5047="","",VLOOKUP(Table_1[[#This Row],[AÇÕES]],'Dados Status Invest STOCKS'!A5033:AD5648,28)),0)</f>
        <v>1.41</v>
      </c>
      <c r="N5047" s="66">
        <f>IFERROR(IF(Ações!$B5047="","",VLOOKUP(Table_1[[#This Row],[AÇÕES]],'Dados Status Invest STOCKS'!A5033:AD5648,27)),0)</f>
        <v>13.19</v>
      </c>
      <c r="O5047" s="66">
        <f>IFERROR(IF(Ações!$L5047="","",Ações!$K5047*Ações!$L5047),0)</f>
        <v>0.57098199999999999</v>
      </c>
      <c r="P5047" s="67">
        <f t="shared" si="78"/>
        <v>0.06</v>
      </c>
      <c r="Q5047" s="67">
        <f>IFERROR(Ações!$O5047/Ações!$M5047,0)</f>
        <v>0.40495177304964541</v>
      </c>
      <c r="R5047" s="67">
        <f>IFERROR(IF(Ações!$B5047="","",VLOOKUP(Table_1[[#This Row],[AÇÕES]],'Dados Status Invest STOCKS'!A5033:AD5648,18)/100),0)</f>
        <v>0.1069</v>
      </c>
      <c r="S5047" s="65">
        <f>IFERROR(IF(Ações!$B5047="","",VLOOKUP(Table_1[[#This Row],[AÇÕES]],'Dados Status Invest STOCKS'!A5033:AD5648,25)/100),0)</f>
        <v>0</v>
      </c>
      <c r="T5047" s="67">
        <f>(1-Ações!$Q5047)*Ações!$R5047</f>
        <v>6.3610655460992899E-2</v>
      </c>
      <c r="U5047" s="68">
        <f>IF(Ações!$S5047=0,Ações!$T5047,IF(Ações!$T5047=0,Ações!$S5047,AVERAGE(Ações!$S5047,Ações!$T5047)))</f>
        <v>6.3610655460992899E-2</v>
      </c>
    </row>
    <row r="5048" spans="2:21" ht="15" customHeight="1" x14ac:dyDescent="0.2">
      <c r="B5048" s="63" t="str">
        <f>IFERROR('Dados Status Invest STOCKS'!A5035,"-")</f>
        <v>WPRT</v>
      </c>
      <c r="C5048" s="45">
        <f>IFERROR((Ações!$D5048-Ações!$K5048)/Ações!$D5048,0)</f>
        <v>0</v>
      </c>
      <c r="D5048" s="46">
        <f>(Ações!$O5048)/0.06</f>
        <v>0</v>
      </c>
      <c r="E5048" s="47">
        <f>IFERROR((Ações!$F5048-Ações!$K5048)/Ações!$F5048,0)</f>
        <v>-1.8982680458261993E-2</v>
      </c>
      <c r="F5048" s="46">
        <f>IF(OR(Ações!$N5048&lt;0,Ações!$M5048&lt;0),"",(22.5*Ações!$M5048*Ações!$N5048)^0.5)</f>
        <v>1.8547910933579554</v>
      </c>
      <c r="G5048" s="47">
        <f>IFERROR((Ações!$H5048-Ações!$K5048)/Ações!$H5048,0)</f>
        <v>0</v>
      </c>
      <c r="H5048" s="48">
        <f>IFERROR(Ações!$I5048/(Ações!$P5048-Table_1[[#This Row],[CAGR LUCRO 5A]]),0)</f>
        <v>0</v>
      </c>
      <c r="I5048" s="48">
        <f>IF(Ações!$S5048&lt;0,"",Ações!$O5048*(1+Ações!$S5048))</f>
        <v>0</v>
      </c>
      <c r="J5048" s="49">
        <f>IFERROR(IF(Ações!$B5048="","",(VLOOKUP(Table_1[[#This Row],[AÇÕES]],'Dados Status Invest STOCKS'!A5034:AD5649,4)/Table_1[[#This Row],[LPA]]))/100,0)</f>
        <v>1.541818181818182</v>
      </c>
      <c r="K5048" s="64">
        <f>IFERROR(IF(Ações!$B5048="","",VLOOKUP(Table_1[[#This Row],[AÇÕES]],'Dados Status Invest STOCKS'!A5034:AD5649,2)),0)</f>
        <v>1.89</v>
      </c>
      <c r="L5048" s="65">
        <f>IFERROR(IF(Ações!$B5048="","",VLOOKUP(Table_1[[#This Row],[AÇÕES]],'Dados Status Invest STOCKS'!A5034:AD5649,3)/100),0)</f>
        <v>0</v>
      </c>
      <c r="M5048" s="66">
        <f>IFERROR(IF(Ações!$B5048="","",VLOOKUP(Table_1[[#This Row],[AÇÕES]],'Dados Status Invest STOCKS'!A5034:AD5649,28)),0)</f>
        <v>0.11</v>
      </c>
      <c r="N5048" s="66">
        <f>IFERROR(IF(Ações!$B5048="","",VLOOKUP(Table_1[[#This Row],[AÇÕES]],'Dados Status Invest STOCKS'!A5034:AD5649,27)),0)</f>
        <v>1.39</v>
      </c>
      <c r="O5048" s="66">
        <f>IFERROR(IF(Ações!$L5048="","",Ações!$K5048*Ações!$L5048),0)</f>
        <v>0</v>
      </c>
      <c r="P5048" s="67">
        <f t="shared" si="78"/>
        <v>0.06</v>
      </c>
      <c r="Q5048" s="67">
        <f>IFERROR(Ações!$O5048/Ações!$M5048,0)</f>
        <v>0</v>
      </c>
      <c r="R5048" s="67">
        <f>IFERROR(IF(Ações!$B5048="","",VLOOKUP(Table_1[[#This Row],[AÇÕES]],'Dados Status Invest STOCKS'!A5034:AD5649,18)/100),0)</f>
        <v>7.9899999999999999E-2</v>
      </c>
      <c r="S5048" s="65">
        <f>IFERROR(IF(Ações!$B5048="","",VLOOKUP(Table_1[[#This Row],[AÇÕES]],'Dados Status Invest STOCKS'!A5034:AD5649,25)/100),0)</f>
        <v>0</v>
      </c>
      <c r="T5048" s="67">
        <f>(1-Ações!$Q5048)*Ações!$R5048</f>
        <v>7.9899999999999999E-2</v>
      </c>
      <c r="U5048" s="68">
        <f>IF(Ações!$S5048=0,Ações!$T5048,IF(Ações!$T5048=0,Ações!$S5048,AVERAGE(Ações!$S5048,Ações!$T5048)))</f>
        <v>7.9899999999999999E-2</v>
      </c>
    </row>
    <row r="5049" spans="2:21" ht="15" customHeight="1" x14ac:dyDescent="0.2">
      <c r="B5049" s="63" t="str">
        <f>IFERROR('Dados Status Invest STOCKS'!A5036,"-")</f>
        <v>WRAP</v>
      </c>
      <c r="C5049" s="45">
        <f>IFERROR((Ações!$D5049-Ações!$K5049)/Ações!$D5049,0)</f>
        <v>0</v>
      </c>
      <c r="D5049" s="46">
        <f>(Ações!$O5049)/0.06</f>
        <v>0</v>
      </c>
      <c r="E5049" s="47">
        <f>IFERROR((Ações!$F5049-Ações!$K5049)/Ações!$F5049,0)</f>
        <v>0</v>
      </c>
      <c r="F5049" s="46" t="str">
        <f>IF(OR(Ações!$N5049&lt;0,Ações!$M5049&lt;0),"",(22.5*Ações!$M5049*Ações!$N5049)^0.5)</f>
        <v/>
      </c>
      <c r="G5049" s="47">
        <f>IFERROR((Ações!$H5049-Ações!$K5049)/Ações!$H5049,0)</f>
        <v>0</v>
      </c>
      <c r="H5049" s="48">
        <f>IFERROR(Ações!$I5049/(Ações!$P5049-Table_1[[#This Row],[CAGR LUCRO 5A]]),0)</f>
        <v>0</v>
      </c>
      <c r="I5049" s="48">
        <f>IF(Ações!$S5049&lt;0,"",Ações!$O5049*(1+Ações!$S5049))</f>
        <v>0</v>
      </c>
      <c r="J5049" s="49">
        <f>IFERROR(IF(Ações!$B5049="","",(VLOOKUP(Table_1[[#This Row],[AÇÕES]],'Dados Status Invest STOCKS'!A5035:AD5650,4)/Table_1[[#This Row],[LPA]]))/100,0)</f>
        <v>7.6071428571428554E-2</v>
      </c>
      <c r="K5049" s="64">
        <f>IFERROR(IF(Ações!$B5049="","",VLOOKUP(Table_1[[#This Row],[AÇÕES]],'Dados Status Invest STOCKS'!A5035:AD5650,2)),0)</f>
        <v>2.38</v>
      </c>
      <c r="L5049" s="65">
        <f>IFERROR(IF(Ações!$B5049="","",VLOOKUP(Table_1[[#This Row],[AÇÕES]],'Dados Status Invest STOCKS'!A5035:AD5650,3)/100),0)</f>
        <v>0</v>
      </c>
      <c r="M5049" s="66">
        <f>IFERROR(IF(Ações!$B5049="","",VLOOKUP(Table_1[[#This Row],[AÇÕES]],'Dados Status Invest STOCKS'!A5035:AD5650,28)),0)</f>
        <v>-0.56000000000000005</v>
      </c>
      <c r="N5049" s="66">
        <f>IFERROR(IF(Ações!$B5049="","",VLOOKUP(Table_1[[#This Row],[AÇÕES]],'Dados Status Invest STOCKS'!A5035:AD5650,27)),0)</f>
        <v>1.1200000000000001</v>
      </c>
      <c r="O5049" s="66">
        <f>IFERROR(IF(Ações!$L5049="","",Ações!$K5049*Ações!$L5049),0)</f>
        <v>0</v>
      </c>
      <c r="P5049" s="67">
        <f t="shared" si="78"/>
        <v>0.06</v>
      </c>
      <c r="Q5049" s="67">
        <f>IFERROR(Ações!$O5049/Ações!$M5049,0)</f>
        <v>0</v>
      </c>
      <c r="R5049" s="67">
        <f>IFERROR(IF(Ações!$B5049="","",VLOOKUP(Table_1[[#This Row],[AÇÕES]],'Dados Status Invest STOCKS'!A5035:AD5650,18)/100),0)</f>
        <v>-0.501</v>
      </c>
      <c r="S5049" s="65">
        <f>IFERROR(IF(Ações!$B5049="","",VLOOKUP(Table_1[[#This Row],[AÇÕES]],'Dados Status Invest STOCKS'!A5035:AD5650,25)/100),0)</f>
        <v>0</v>
      </c>
      <c r="T5049" s="67">
        <f>(1-Ações!$Q5049)*Ações!$R5049</f>
        <v>-0.501</v>
      </c>
      <c r="U5049" s="68">
        <f>IF(Ações!$S5049=0,Ações!$T5049,IF(Ações!$T5049=0,Ações!$S5049,AVERAGE(Ações!$S5049,Ações!$T5049)))</f>
        <v>-0.501</v>
      </c>
    </row>
    <row r="5050" spans="2:21" ht="15" customHeight="1" x14ac:dyDescent="0.2">
      <c r="B5050" s="63" t="str">
        <f>IFERROR('Dados Status Invest STOCKS'!A5037,"-")</f>
        <v>WRB</v>
      </c>
      <c r="C5050" s="45">
        <f>IFERROR((Ações!$D5050-Ações!$K5050)/Ações!$D5050,0)</f>
        <v>-1.4896265560165973</v>
      </c>
      <c r="D5050" s="46">
        <f>(Ações!$O5050)/0.06</f>
        <v>33.482933333333335</v>
      </c>
      <c r="E5050" s="47">
        <f>IFERROR((Ações!$F5050-Ações!$K5050)/Ações!$F5050,0)</f>
        <v>-0.18027713044153326</v>
      </c>
      <c r="F5050" s="46">
        <f>IF(OR(Ações!$N5050&lt;0,Ações!$M5050&lt;0),"",(22.5*Ações!$M5050*Ações!$N5050)^0.5)</f>
        <v>70.627480487413678</v>
      </c>
      <c r="G5050" s="47">
        <f>IFERROR((Ações!$H5050-Ações!$K5050)/Ações!$H5050,0)</f>
        <v>-1.0325996127795081</v>
      </c>
      <c r="H5050" s="48">
        <f>IFERROR(Ações!$I5050/(Ações!$P5050-Table_1[[#This Row],[CAGR LUCRO 5A]]),0)</f>
        <v>41.011520161616161</v>
      </c>
      <c r="I5050" s="48">
        <f>IF(Ações!$S5050&lt;0,"",Ações!$O5050*(1+Ações!$S5050))</f>
        <v>2.0300702479999999</v>
      </c>
      <c r="J5050" s="49">
        <f>IFERROR(IF(Ações!$B5050="","",(VLOOKUP(Table_1[[#This Row],[AÇÕES]],'Dados Status Invest STOCKS'!A5036:AD5651,4)/Table_1[[#This Row],[LPA]]))/100,0)</f>
        <v>2.404074702886248E-2</v>
      </c>
      <c r="K5050" s="64">
        <f>IFERROR(IF(Ações!$B5050="","",VLOOKUP(Table_1[[#This Row],[AÇÕES]],'Dados Status Invest STOCKS'!A5036:AD5651,2)),0)</f>
        <v>83.36</v>
      </c>
      <c r="L5050" s="65">
        <f>IFERROR(IF(Ações!$B5050="","",VLOOKUP(Table_1[[#This Row],[AÇÕES]],'Dados Status Invest STOCKS'!A5036:AD5651,3)/100),0)</f>
        <v>2.41E-2</v>
      </c>
      <c r="M5050" s="66">
        <f>IFERROR(IF(Ações!$B5050="","",VLOOKUP(Table_1[[#This Row],[AÇÕES]],'Dados Status Invest STOCKS'!A5036:AD5651,28)),0)</f>
        <v>5.89</v>
      </c>
      <c r="N5050" s="66">
        <f>IFERROR(IF(Ações!$B5050="","",VLOOKUP(Table_1[[#This Row],[AÇÕES]],'Dados Status Invest STOCKS'!A5036:AD5651,27)),0)</f>
        <v>37.64</v>
      </c>
      <c r="O5050" s="66">
        <f>IFERROR(IF(Ações!$L5050="","",Ações!$K5050*Ações!$L5050),0)</f>
        <v>2.0089760000000001</v>
      </c>
      <c r="P5050" s="67">
        <f t="shared" si="78"/>
        <v>0.06</v>
      </c>
      <c r="Q5050" s="67">
        <f>IFERROR(Ações!$O5050/Ações!$M5050,0)</f>
        <v>0.34108251273344653</v>
      </c>
      <c r="R5050" s="67">
        <f>IFERROR(IF(Ações!$B5050="","",VLOOKUP(Table_1[[#This Row],[AÇÕES]],'Dados Status Invest STOCKS'!A5036:AD5651,18)/100),0)</f>
        <v>0.1565</v>
      </c>
      <c r="S5050" s="65">
        <f>IFERROR(IF(Ações!$B5050="","",VLOOKUP(Table_1[[#This Row],[AÇÕES]],'Dados Status Invest STOCKS'!A5036:AD5651,25)/100),0)</f>
        <v>1.0500000000000001E-2</v>
      </c>
      <c r="T5050" s="67">
        <f>(1-Ações!$Q5050)*Ações!$R5050</f>
        <v>0.10312058675721562</v>
      </c>
      <c r="U5050" s="68">
        <f>IF(Ações!$S5050=0,Ações!$T5050,IF(Ações!$T5050=0,Ações!$S5050,AVERAGE(Ações!$S5050,Ações!$T5050)))</f>
        <v>5.681029337860781E-2</v>
      </c>
    </row>
    <row r="5051" spans="2:21" ht="15" customHeight="1" x14ac:dyDescent="0.2">
      <c r="B5051" s="63" t="str">
        <f>IFERROR('Dados Status Invest STOCKS'!A5038,"-")</f>
        <v>WRE</v>
      </c>
      <c r="C5051" s="45">
        <f>IFERROR((Ações!$D5051-Ações!$K5051)/Ações!$D5051,0)</f>
        <v>-0.59151193633952259</v>
      </c>
      <c r="D5051" s="46">
        <f>(Ações!$O5051)/0.06</f>
        <v>15.664349999999999</v>
      </c>
      <c r="E5051" s="47">
        <f>IFERROR((Ações!$F5051-Ações!$K5051)/Ações!$F5051,0)</f>
        <v>-2.5898756581297242</v>
      </c>
      <c r="F5051" s="46">
        <f>IF(OR(Ações!$N5051&lt;0,Ações!$M5051&lt;0),"",(22.5*Ações!$M5051*Ações!$N5051)^0.5)</f>
        <v>6.9445302216924656</v>
      </c>
      <c r="G5051" s="47">
        <f>IFERROR((Ações!$H5051-Ações!$K5051)/Ações!$H5051,0)</f>
        <v>-0.59151193633952259</v>
      </c>
      <c r="H5051" s="48">
        <f>IFERROR(Ações!$I5051/(Ações!$P5051-Table_1[[#This Row],[CAGR LUCRO 5A]]),0)</f>
        <v>15.664349999999999</v>
      </c>
      <c r="I5051" s="48">
        <f>IF(Ações!$S5051&lt;0,"",Ações!$O5051*(1+Ações!$S5051))</f>
        <v>0.93986099999999995</v>
      </c>
      <c r="J5051" s="49">
        <f>IFERROR(IF(Ações!$B5051="","",(VLOOKUP(Table_1[[#This Row],[AÇÕES]],'Dados Status Invest STOCKS'!A5037:AD5652,4)/Table_1[[#This Row],[LPA]]))/100,0)</f>
        <v>12.411428571428569</v>
      </c>
      <c r="K5051" s="64">
        <f>IFERROR(IF(Ações!$B5051="","",VLOOKUP(Table_1[[#This Row],[AÇÕES]],'Dados Status Invest STOCKS'!A5037:AD5652,2)),0)</f>
        <v>24.93</v>
      </c>
      <c r="L5051" s="65">
        <f>IFERROR(IF(Ações!$B5051="","",VLOOKUP(Table_1[[#This Row],[AÇÕES]],'Dados Status Invest STOCKS'!A5037:AD5652,3)/100),0)</f>
        <v>3.7699999999999997E-2</v>
      </c>
      <c r="M5051" s="66">
        <f>IFERROR(IF(Ações!$B5051="","",VLOOKUP(Table_1[[#This Row],[AÇÕES]],'Dados Status Invest STOCKS'!A5037:AD5652,28)),0)</f>
        <v>0.14000000000000001</v>
      </c>
      <c r="N5051" s="66">
        <f>IFERROR(IF(Ações!$B5051="","",VLOOKUP(Table_1[[#This Row],[AÇÕES]],'Dados Status Invest STOCKS'!A5037:AD5652,27)),0)</f>
        <v>15.31</v>
      </c>
      <c r="O5051" s="66">
        <f>IFERROR(IF(Ações!$L5051="","",Ações!$K5051*Ações!$L5051),0)</f>
        <v>0.93986099999999995</v>
      </c>
      <c r="P5051" s="67">
        <f t="shared" si="78"/>
        <v>0.06</v>
      </c>
      <c r="Q5051" s="67">
        <f>IFERROR(Ações!$O5051/Ações!$M5051,0)</f>
        <v>6.7132928571428563</v>
      </c>
      <c r="R5051" s="67">
        <f>IFERROR(IF(Ações!$B5051="","",VLOOKUP(Table_1[[#This Row],[AÇÕES]],'Dados Status Invest STOCKS'!A5037:AD5652,18)/100),0)</f>
        <v>9.3999999999999986E-3</v>
      </c>
      <c r="S5051" s="65">
        <f>IFERROR(IF(Ações!$B5051="","",VLOOKUP(Table_1[[#This Row],[AÇÕES]],'Dados Status Invest STOCKS'!A5037:AD5652,25)/100),0)</f>
        <v>0</v>
      </c>
      <c r="T5051" s="67">
        <f>(1-Ações!$Q5051)*Ações!$R5051</f>
        <v>-5.3704952857142843E-2</v>
      </c>
      <c r="U5051" s="68">
        <f>IF(Ações!$S5051=0,Ações!$T5051,IF(Ações!$T5051=0,Ações!$S5051,AVERAGE(Ações!$S5051,Ações!$T5051)))</f>
        <v>-5.3704952857142843E-2</v>
      </c>
    </row>
    <row r="5052" spans="2:21" ht="15" customHeight="1" x14ac:dyDescent="0.2">
      <c r="B5052" s="63" t="str">
        <f>IFERROR('Dados Status Invest STOCKS'!A5039,"-")</f>
        <v>WRK</v>
      </c>
      <c r="C5052" s="45">
        <f>IFERROR((Ações!$D5052-Ações!$K5052)/Ações!$D5052,0)</f>
        <v>-1.8985507246376812</v>
      </c>
      <c r="D5052" s="46">
        <f>(Ações!$O5052)/0.06</f>
        <v>15.521550000000001</v>
      </c>
      <c r="E5052" s="47">
        <f>IFERROR((Ações!$F5052-Ações!$K5052)/Ações!$F5052,0)</f>
        <v>0.19599724362244594</v>
      </c>
      <c r="F5052" s="46">
        <f>IF(OR(Ações!$N5052&lt;0,Ações!$M5052&lt;0),"",(22.5*Ações!$M5052*Ações!$N5052)^0.5)</f>
        <v>55.957519601926606</v>
      </c>
      <c r="G5052" s="47">
        <f>IFERROR((Ações!$H5052-Ações!$K5052)/Ações!$H5052,0)</f>
        <v>-1.8985507246376812</v>
      </c>
      <c r="H5052" s="48">
        <f>IFERROR(Ações!$I5052/(Ações!$P5052-Table_1[[#This Row],[CAGR LUCRO 5A]]),0)</f>
        <v>15.521550000000001</v>
      </c>
      <c r="I5052" s="48">
        <f>IF(Ações!$S5052&lt;0,"",Ações!$O5052*(1+Ações!$S5052))</f>
        <v>0.93129300000000004</v>
      </c>
      <c r="J5052" s="49">
        <f>IFERROR(IF(Ações!$B5052="","",(VLOOKUP(Table_1[[#This Row],[AÇÕES]],'Dados Status Invest STOCKS'!A5038:AD5653,4)/Table_1[[#This Row],[LPA]]))/100,0)</f>
        <v>4.4999999999999998E-2</v>
      </c>
      <c r="K5052" s="64">
        <f>IFERROR(IF(Ações!$B5052="","",VLOOKUP(Table_1[[#This Row],[AÇÕES]],'Dados Status Invest STOCKS'!A5038:AD5653,2)),0)</f>
        <v>44.99</v>
      </c>
      <c r="L5052" s="65">
        <f>IFERROR(IF(Ações!$B5052="","",VLOOKUP(Table_1[[#This Row],[AÇÕES]],'Dados Status Invest STOCKS'!A5038:AD5653,3)/100),0)</f>
        <v>2.07E-2</v>
      </c>
      <c r="M5052" s="66">
        <f>IFERROR(IF(Ações!$B5052="","",VLOOKUP(Table_1[[#This Row],[AÇÕES]],'Dados Status Invest STOCKS'!A5038:AD5653,28)),0)</f>
        <v>3.16</v>
      </c>
      <c r="N5052" s="66">
        <f>IFERROR(IF(Ações!$B5052="","",VLOOKUP(Table_1[[#This Row],[AÇÕES]],'Dados Status Invest STOCKS'!A5038:AD5653,27)),0)</f>
        <v>44.04</v>
      </c>
      <c r="O5052" s="66">
        <f>IFERROR(IF(Ações!$L5052="","",Ações!$K5052*Ações!$L5052),0)</f>
        <v>0.93129300000000004</v>
      </c>
      <c r="P5052" s="67">
        <f t="shared" si="78"/>
        <v>0.06</v>
      </c>
      <c r="Q5052" s="67">
        <f>IFERROR(Ações!$O5052/Ações!$M5052,0)</f>
        <v>0.29471297468354429</v>
      </c>
      <c r="R5052" s="67">
        <f>IFERROR(IF(Ações!$B5052="","",VLOOKUP(Table_1[[#This Row],[AÇÕES]],'Dados Status Invest STOCKS'!A5038:AD5653,18)/100),0)</f>
        <v>7.1800000000000003E-2</v>
      </c>
      <c r="S5052" s="65">
        <f>IFERROR(IF(Ações!$B5052="","",VLOOKUP(Table_1[[#This Row],[AÇÕES]],'Dados Status Invest STOCKS'!A5038:AD5653,25)/100),0)</f>
        <v>0</v>
      </c>
      <c r="T5052" s="67">
        <f>(1-Ações!$Q5052)*Ações!$R5052</f>
        <v>5.063960841772152E-2</v>
      </c>
      <c r="U5052" s="68">
        <f>IF(Ações!$S5052=0,Ações!$T5052,IF(Ações!$T5052=0,Ações!$S5052,AVERAGE(Ações!$S5052,Ações!$T5052)))</f>
        <v>5.063960841772152E-2</v>
      </c>
    </row>
    <row r="5053" spans="2:21" ht="15" customHeight="1" x14ac:dyDescent="0.2">
      <c r="B5053" s="63" t="str">
        <f>IFERROR('Dados Status Invest STOCKS'!A5040,"-")</f>
        <v>WRLD</v>
      </c>
      <c r="C5053" s="45">
        <f>IFERROR((Ações!$D5053-Ações!$K5053)/Ações!$D5053,0)</f>
        <v>0</v>
      </c>
      <c r="D5053" s="46">
        <f>(Ações!$O5053)/0.06</f>
        <v>0</v>
      </c>
      <c r="E5053" s="47">
        <f>IFERROR((Ações!$F5053-Ações!$K5053)/Ações!$F5053,0)</f>
        <v>-0.58404210381743815</v>
      </c>
      <c r="F5053" s="46">
        <f>IF(OR(Ações!$N5053&lt;0,Ações!$M5053&lt;0),"",(22.5*Ações!$M5053*Ações!$N5053)^0.5)</f>
        <v>135.61508212584616</v>
      </c>
      <c r="G5053" s="47">
        <f>IFERROR((Ações!$H5053-Ações!$K5053)/Ações!$H5053,0)</f>
        <v>0</v>
      </c>
      <c r="H5053" s="48">
        <f>IFERROR(Ações!$I5053/(Ações!$P5053-Table_1[[#This Row],[CAGR LUCRO 5A]]),0)</f>
        <v>0</v>
      </c>
      <c r="I5053" s="48">
        <f>IF(Ações!$S5053&lt;0,"",Ações!$O5053*(1+Ações!$S5053))</f>
        <v>0</v>
      </c>
      <c r="J5053" s="49">
        <f>IFERROR(IF(Ações!$B5053="","",(VLOOKUP(Table_1[[#This Row],[AÇÕES]],'Dados Status Invest STOCKS'!A5039:AD5654,4)/Table_1[[#This Row],[LPA]]))/100,0)</f>
        <v>1.2570772762050497E-2</v>
      </c>
      <c r="K5053" s="64">
        <f>IFERROR(IF(Ações!$B5053="","",VLOOKUP(Table_1[[#This Row],[AÇÕES]],'Dados Status Invest STOCKS'!A5039:AD5654,2)),0)</f>
        <v>214.82</v>
      </c>
      <c r="L5053" s="65">
        <f>IFERROR(IF(Ações!$B5053="","",VLOOKUP(Table_1[[#This Row],[AÇÕES]],'Dados Status Invest STOCKS'!A5039:AD5654,3)/100),0)</f>
        <v>0</v>
      </c>
      <c r="M5053" s="66">
        <f>IFERROR(IF(Ações!$B5053="","",VLOOKUP(Table_1[[#This Row],[AÇÕES]],'Dados Status Invest STOCKS'!A5039:AD5654,28)),0)</f>
        <v>13.07</v>
      </c>
      <c r="N5053" s="66">
        <f>IFERROR(IF(Ações!$B5053="","",VLOOKUP(Table_1[[#This Row],[AÇÕES]],'Dados Status Invest STOCKS'!A5039:AD5654,27)),0)</f>
        <v>62.54</v>
      </c>
      <c r="O5053" s="66">
        <f>IFERROR(IF(Ações!$L5053="","",Ações!$K5053*Ações!$L5053),0)</f>
        <v>0</v>
      </c>
      <c r="P5053" s="67">
        <f t="shared" si="78"/>
        <v>0.06</v>
      </c>
      <c r="Q5053" s="67">
        <f>IFERROR(Ações!$O5053/Ações!$M5053,0)</f>
        <v>0</v>
      </c>
      <c r="R5053" s="67">
        <f>IFERROR(IF(Ações!$B5053="","",VLOOKUP(Table_1[[#This Row],[AÇÕES]],'Dados Status Invest STOCKS'!A5039:AD5654,18)/100),0)</f>
        <v>0.20899999999999999</v>
      </c>
      <c r="S5053" s="65">
        <f>IFERROR(IF(Ações!$B5053="","",VLOOKUP(Table_1[[#This Row],[AÇÕES]],'Dados Status Invest STOCKS'!A5039:AD5654,25)/100),0)</f>
        <v>2E-3</v>
      </c>
      <c r="T5053" s="67">
        <f>(1-Ações!$Q5053)*Ações!$R5053</f>
        <v>0.20899999999999999</v>
      </c>
      <c r="U5053" s="68">
        <f>IF(Ações!$S5053=0,Ações!$T5053,IF(Ações!$T5053=0,Ações!$S5053,AVERAGE(Ações!$S5053,Ações!$T5053)))</f>
        <v>0.1055</v>
      </c>
    </row>
    <row r="5054" spans="2:21" ht="15" customHeight="1" x14ac:dyDescent="0.2">
      <c r="B5054" s="63" t="str">
        <f>IFERROR('Dados Status Invest STOCKS'!A5041,"-")</f>
        <v>WSBC</v>
      </c>
      <c r="C5054" s="45">
        <f>IFERROR((Ações!$D5054-Ações!$K5054)/Ações!$D5054,0)</f>
        <v>-0.66666666666666652</v>
      </c>
      <c r="D5054" s="46">
        <f>(Ações!$O5054)/0.06</f>
        <v>22.002000000000002</v>
      </c>
      <c r="E5054" s="47">
        <f>IFERROR((Ações!$F5054-Ações!$K5054)/Ações!$F5054,0)</f>
        <v>0.3834967486231422</v>
      </c>
      <c r="F5054" s="46">
        <f>IF(OR(Ações!$N5054&lt;0,Ações!$M5054&lt;0),"",(22.5*Ações!$M5054*Ações!$N5054)^0.5)</f>
        <v>59.480627098240987</v>
      </c>
      <c r="G5054" s="47">
        <f>IFERROR((Ações!$H5054-Ações!$K5054)/Ações!$H5054,0)</f>
        <v>1.667526010496271</v>
      </c>
      <c r="H5054" s="48">
        <f>IFERROR(Ações!$I5054/(Ações!$P5054-Table_1[[#This Row],[CAGR LUCRO 5A]]),0)</f>
        <v>-54.934188965517258</v>
      </c>
      <c r="I5054" s="48">
        <f>IF(Ações!$S5054&lt;0,"",Ações!$O5054*(1+Ações!$S5054))</f>
        <v>1.4337823320000003</v>
      </c>
      <c r="J5054" s="49">
        <f>IFERROR(IF(Ações!$B5054="","",(VLOOKUP(Table_1[[#This Row],[AÇÕES]],'Dados Status Invest STOCKS'!A5040:AD5655,4)/Table_1[[#This Row],[LPA]]))/100,0)</f>
        <v>2.753424657534247E-2</v>
      </c>
      <c r="K5054" s="64">
        <f>IFERROR(IF(Ações!$B5054="","",VLOOKUP(Table_1[[#This Row],[AÇÕES]],'Dados Status Invest STOCKS'!A5040:AD5655,2)),0)</f>
        <v>36.67</v>
      </c>
      <c r="L5054" s="65">
        <f>IFERROR(IF(Ações!$B5054="","",VLOOKUP(Table_1[[#This Row],[AÇÕES]],'Dados Status Invest STOCKS'!A5040:AD5655,3)/100),0)</f>
        <v>3.6000000000000004E-2</v>
      </c>
      <c r="M5054" s="66">
        <f>IFERROR(IF(Ações!$B5054="","",VLOOKUP(Table_1[[#This Row],[AÇÕES]],'Dados Status Invest STOCKS'!A5040:AD5655,28)),0)</f>
        <v>3.65</v>
      </c>
      <c r="N5054" s="66">
        <f>IFERROR(IF(Ações!$B5054="","",VLOOKUP(Table_1[[#This Row],[AÇÕES]],'Dados Status Invest STOCKS'!A5040:AD5655,27)),0)</f>
        <v>43.08</v>
      </c>
      <c r="O5054" s="66">
        <f>IFERROR(IF(Ações!$L5054="","",Ações!$K5054*Ações!$L5054),0)</f>
        <v>1.3201200000000002</v>
      </c>
      <c r="P5054" s="67">
        <f t="shared" si="78"/>
        <v>0.06</v>
      </c>
      <c r="Q5054" s="67">
        <f>IFERROR(Ações!$O5054/Ações!$M5054,0)</f>
        <v>0.36167671232876719</v>
      </c>
      <c r="R5054" s="67">
        <f>IFERROR(IF(Ações!$B5054="","",VLOOKUP(Table_1[[#This Row],[AÇÕES]],'Dados Status Invest STOCKS'!A5040:AD5655,18)/100),0)</f>
        <v>8.4700000000000011E-2</v>
      </c>
      <c r="S5054" s="65">
        <f>IFERROR(IF(Ações!$B5054="","",VLOOKUP(Table_1[[#This Row],[AÇÕES]],'Dados Status Invest STOCKS'!A5040:AD5655,25)/100),0)</f>
        <v>8.6099999999999996E-2</v>
      </c>
      <c r="T5054" s="67">
        <f>(1-Ações!$Q5054)*Ações!$R5054</f>
        <v>5.4065982465753427E-2</v>
      </c>
      <c r="U5054" s="68">
        <f>IF(Ações!$S5054=0,Ações!$T5054,IF(Ações!$T5054=0,Ações!$S5054,AVERAGE(Ações!$S5054,Ações!$T5054)))</f>
        <v>7.0082991232876715E-2</v>
      </c>
    </row>
    <row r="5055" spans="2:21" ht="15" customHeight="1" x14ac:dyDescent="0.2">
      <c r="B5055" s="63" t="str">
        <f>IFERROR('Dados Status Invest STOCKS'!A5042,"-")</f>
        <v>WSBCP</v>
      </c>
      <c r="C5055" s="45">
        <f>IFERROR((Ações!$D5055-Ações!$K5055)/Ações!$D5055,0)</f>
        <v>1.6393442622950949E-2</v>
      </c>
      <c r="D5055" s="46">
        <f>(Ações!$O5055)/0.06</f>
        <v>28.110833333333336</v>
      </c>
      <c r="E5055" s="47">
        <f>IFERROR((Ações!$F5055-Ações!$K5055)/Ações!$F5055,0)</f>
        <v>0.53514276246059134</v>
      </c>
      <c r="F5055" s="46">
        <f>IF(OR(Ações!$N5055&lt;0,Ações!$M5055&lt;0),"",(22.5*Ações!$M5055*Ações!$N5055)^0.5)</f>
        <v>59.480627098240987</v>
      </c>
      <c r="G5055" s="47">
        <f>IFERROR((Ações!$H5055-Ações!$K5055)/Ações!$H5055,0)</f>
        <v>1.3939497766863238</v>
      </c>
      <c r="H5055" s="48">
        <f>IFERROR(Ações!$I5055/(Ações!$P5055-Table_1[[#This Row],[CAGR LUCRO 5A]]),0)</f>
        <v>-70.186611685823763</v>
      </c>
      <c r="I5055" s="48">
        <f>IF(Ações!$S5055&lt;0,"",Ações!$O5055*(1+Ações!$S5055))</f>
        <v>1.831870565</v>
      </c>
      <c r="J5055" s="49">
        <f>IFERROR(IF(Ações!$B5055="","",(VLOOKUP(Table_1[[#This Row],[AÇÕES]],'Dados Status Invest STOCKS'!A5041:AD5656,4)/Table_1[[#This Row],[LPA]]))/100,0)</f>
        <v>2.0767123287671233E-2</v>
      </c>
      <c r="K5055" s="64">
        <f>IFERROR(IF(Ações!$B5055="","",VLOOKUP(Table_1[[#This Row],[AÇÕES]],'Dados Status Invest STOCKS'!A5041:AD5656,2)),0)</f>
        <v>27.65</v>
      </c>
      <c r="L5055" s="65">
        <f>IFERROR(IF(Ações!$B5055="","",VLOOKUP(Table_1[[#This Row],[AÇÕES]],'Dados Status Invest STOCKS'!A5041:AD5656,3)/100),0)</f>
        <v>6.0999999999999999E-2</v>
      </c>
      <c r="M5055" s="66">
        <f>IFERROR(IF(Ações!$B5055="","",VLOOKUP(Table_1[[#This Row],[AÇÕES]],'Dados Status Invest STOCKS'!A5041:AD5656,28)),0)</f>
        <v>3.65</v>
      </c>
      <c r="N5055" s="66">
        <f>IFERROR(IF(Ações!$B5055="","",VLOOKUP(Table_1[[#This Row],[AÇÕES]],'Dados Status Invest STOCKS'!A5041:AD5656,27)),0)</f>
        <v>43.08</v>
      </c>
      <c r="O5055" s="66">
        <f>IFERROR(IF(Ações!$L5055="","",Ações!$K5055*Ações!$L5055),0)</f>
        <v>1.68665</v>
      </c>
      <c r="P5055" s="67">
        <f t="shared" si="78"/>
        <v>0.06</v>
      </c>
      <c r="Q5055" s="67">
        <f>IFERROR(Ações!$O5055/Ações!$M5055,0)</f>
        <v>0.46209589041095889</v>
      </c>
      <c r="R5055" s="67">
        <f>IFERROR(IF(Ações!$B5055="","",VLOOKUP(Table_1[[#This Row],[AÇÕES]],'Dados Status Invest STOCKS'!A5041:AD5656,18)/100),0)</f>
        <v>8.4700000000000011E-2</v>
      </c>
      <c r="S5055" s="65">
        <f>IFERROR(IF(Ações!$B5055="","",VLOOKUP(Table_1[[#This Row],[AÇÕES]],'Dados Status Invest STOCKS'!A5041:AD5656,25)/100),0)</f>
        <v>8.6099999999999996E-2</v>
      </c>
      <c r="T5055" s="67">
        <f>(1-Ações!$Q5055)*Ações!$R5055</f>
        <v>4.556047808219179E-2</v>
      </c>
      <c r="U5055" s="68">
        <f>IF(Ações!$S5055=0,Ações!$T5055,IF(Ações!$T5055=0,Ações!$S5055,AVERAGE(Ações!$S5055,Ações!$T5055)))</f>
        <v>6.5830239041095889E-2</v>
      </c>
    </row>
    <row r="5056" spans="2:21" ht="15" customHeight="1" x14ac:dyDescent="0.2">
      <c r="B5056" s="63" t="str">
        <f>IFERROR('Dados Status Invest STOCKS'!A5043,"-")</f>
        <v>WSBF</v>
      </c>
      <c r="C5056" s="45">
        <f>IFERROR((Ações!$D5056-Ações!$K5056)/Ações!$D5056,0)</f>
        <v>0.2998833138856476</v>
      </c>
      <c r="D5056" s="46">
        <f>(Ações!$O5056)/0.06</f>
        <v>30.009283333333336</v>
      </c>
      <c r="E5056" s="47">
        <f>IFERROR((Ações!$F5056-Ações!$K5056)/Ações!$F5056,0)</f>
        <v>0.43414681452812504</v>
      </c>
      <c r="F5056" s="46">
        <f>IF(OR(Ações!$N5056&lt;0,Ações!$M5056&lt;0),"",(22.5*Ações!$M5056*Ações!$N5056)^0.5)</f>
        <v>37.129772420525285</v>
      </c>
      <c r="G5056" s="47">
        <f>IFERROR((Ações!$H5056-Ações!$K5056)/Ações!$H5056,0)</f>
        <v>3.6666259029585957</v>
      </c>
      <c r="H5056" s="48">
        <f>IFERROR(Ações!$I5056/(Ações!$P5056-Table_1[[#This Row],[CAGR LUCRO 5A]]),0)</f>
        <v>-7.8788704394904467</v>
      </c>
      <c r="I5056" s="48">
        <f>IF(Ações!$S5056&lt;0,"",Ações!$O5056*(1+Ações!$S5056))</f>
        <v>2.4739653180000003</v>
      </c>
      <c r="J5056" s="49">
        <f>IFERROR(IF(Ações!$B5056="","",(VLOOKUP(Table_1[[#This Row],[AÇÕES]],'Dados Status Invest STOCKS'!A5042:AD5657,4)/Table_1[[#This Row],[LPA]]))/100,0)</f>
        <v>1.7623188405797102E-2</v>
      </c>
      <c r="K5056" s="64">
        <f>IFERROR(IF(Ações!$B5056="","",VLOOKUP(Table_1[[#This Row],[AÇÕES]],'Dados Status Invest STOCKS'!A5042:AD5657,2)),0)</f>
        <v>21.01</v>
      </c>
      <c r="L5056" s="65">
        <f>IFERROR(IF(Ações!$B5056="","",VLOOKUP(Table_1[[#This Row],[AÇÕES]],'Dados Status Invest STOCKS'!A5042:AD5657,3)/100),0)</f>
        <v>8.5699999999999998E-2</v>
      </c>
      <c r="M5056" s="66">
        <f>IFERROR(IF(Ações!$B5056="","",VLOOKUP(Table_1[[#This Row],[AÇÕES]],'Dados Status Invest STOCKS'!A5042:AD5657,28)),0)</f>
        <v>3.45</v>
      </c>
      <c r="N5056" s="66">
        <f>IFERROR(IF(Ações!$B5056="","",VLOOKUP(Table_1[[#This Row],[AÇÕES]],'Dados Status Invest STOCKS'!A5042:AD5657,27)),0)</f>
        <v>17.760000000000002</v>
      </c>
      <c r="O5056" s="66">
        <f>IFERROR(IF(Ações!$L5056="","",Ações!$K5056*Ações!$L5056),0)</f>
        <v>1.8005570000000002</v>
      </c>
      <c r="P5056" s="67">
        <f t="shared" si="78"/>
        <v>0.06</v>
      </c>
      <c r="Q5056" s="67">
        <f>IFERROR(Ações!$O5056/Ações!$M5056,0)</f>
        <v>0.52190057971014492</v>
      </c>
      <c r="R5056" s="67">
        <f>IFERROR(IF(Ações!$B5056="","",VLOOKUP(Table_1[[#This Row],[AÇÕES]],'Dados Status Invest STOCKS'!A5042:AD5657,18)/100),0)</f>
        <v>0.19450000000000001</v>
      </c>
      <c r="S5056" s="65">
        <f>IFERROR(IF(Ações!$B5056="","",VLOOKUP(Table_1[[#This Row],[AÇÕES]],'Dados Status Invest STOCKS'!A5042:AD5657,25)/100),0)</f>
        <v>0.374</v>
      </c>
      <c r="T5056" s="67">
        <f>(1-Ações!$Q5056)*Ações!$R5056</f>
        <v>9.2990337246376814E-2</v>
      </c>
      <c r="U5056" s="68">
        <f>IF(Ações!$S5056=0,Ações!$T5056,IF(Ações!$T5056=0,Ações!$S5056,AVERAGE(Ações!$S5056,Ações!$T5056)))</f>
        <v>0.23349516862318842</v>
      </c>
    </row>
    <row r="5057" spans="2:21" ht="15" customHeight="1" x14ac:dyDescent="0.2">
      <c r="B5057" s="63" t="str">
        <f>IFERROR('Dados Status Invest STOCKS'!A5044,"-")</f>
        <v>WSC</v>
      </c>
      <c r="C5057" s="45">
        <f>IFERROR((Ações!$D5057-Ações!$K5057)/Ações!$D5057,0)</f>
        <v>0</v>
      </c>
      <c r="D5057" s="46">
        <f>(Ações!$O5057)/0.06</f>
        <v>0</v>
      </c>
      <c r="E5057" s="47">
        <f>IFERROR((Ações!$F5057-Ações!$K5057)/Ações!$F5057,0)</f>
        <v>-2.4272820410612561</v>
      </c>
      <c r="F5057" s="46">
        <f>IF(OR(Ações!$N5057&lt;0,Ações!$M5057&lt;0),"",(22.5*Ações!$M5057*Ações!$N5057)^0.5)</f>
        <v>10.789891102323507</v>
      </c>
      <c r="G5057" s="47">
        <f>IFERROR((Ações!$H5057-Ações!$K5057)/Ações!$H5057,0)</f>
        <v>0</v>
      </c>
      <c r="H5057" s="48">
        <f>IFERROR(Ações!$I5057/(Ações!$P5057-Table_1[[#This Row],[CAGR LUCRO 5A]]),0)</f>
        <v>0</v>
      </c>
      <c r="I5057" s="48">
        <f>IF(Ações!$S5057&lt;0,"",Ações!$O5057*(1+Ações!$S5057))</f>
        <v>0</v>
      </c>
      <c r="J5057" s="49">
        <f>IFERROR(IF(Ações!$B5057="","",(VLOOKUP(Table_1[[#This Row],[AÇÕES]],'Dados Status Invest STOCKS'!A5043:AD5658,4)/Table_1[[#This Row],[LPA]]))/100,0)</f>
        <v>1.0564406779661017</v>
      </c>
      <c r="K5057" s="64">
        <f>IFERROR(IF(Ações!$B5057="","",VLOOKUP(Table_1[[#This Row],[AÇÕES]],'Dados Status Invest STOCKS'!A5043:AD5658,2)),0)</f>
        <v>36.979999999999997</v>
      </c>
      <c r="L5057" s="65">
        <f>IFERROR(IF(Ações!$B5057="","",VLOOKUP(Table_1[[#This Row],[AÇÕES]],'Dados Status Invest STOCKS'!A5043:AD5658,3)/100),0)</f>
        <v>0</v>
      </c>
      <c r="M5057" s="66">
        <f>IFERROR(IF(Ações!$B5057="","",VLOOKUP(Table_1[[#This Row],[AÇÕES]],'Dados Status Invest STOCKS'!A5043:AD5658,28)),0)</f>
        <v>0.59</v>
      </c>
      <c r="N5057" s="66">
        <f>IFERROR(IF(Ações!$B5057="","",VLOOKUP(Table_1[[#This Row],[AÇÕES]],'Dados Status Invest STOCKS'!A5043:AD5658,27)),0)</f>
        <v>8.77</v>
      </c>
      <c r="O5057" s="66">
        <f>IFERROR(IF(Ações!$L5057="","",Ações!$K5057*Ações!$L5057),0)</f>
        <v>0</v>
      </c>
      <c r="P5057" s="67">
        <f t="shared" si="78"/>
        <v>0.06</v>
      </c>
      <c r="Q5057" s="67">
        <f>IFERROR(Ações!$O5057/Ações!$M5057,0)</f>
        <v>0</v>
      </c>
      <c r="R5057" s="67">
        <f>IFERROR(IF(Ações!$B5057="","",VLOOKUP(Table_1[[#This Row],[AÇÕES]],'Dados Status Invest STOCKS'!A5043:AD5658,18)/100),0)</f>
        <v>6.7699999999999996E-2</v>
      </c>
      <c r="S5057" s="65">
        <f>IFERROR(IF(Ações!$B5057="","",VLOOKUP(Table_1[[#This Row],[AÇÕES]],'Dados Status Invest STOCKS'!A5043:AD5658,25)/100),0)</f>
        <v>0</v>
      </c>
      <c r="T5057" s="67">
        <f>(1-Ações!$Q5057)*Ações!$R5057</f>
        <v>6.7699999999999996E-2</v>
      </c>
      <c r="U5057" s="68">
        <f>IF(Ações!$S5057=0,Ações!$T5057,IF(Ações!$T5057=0,Ações!$S5057,AVERAGE(Ações!$S5057,Ações!$T5057)))</f>
        <v>6.7699999999999996E-2</v>
      </c>
    </row>
    <row r="5058" spans="2:21" ht="15" customHeight="1" x14ac:dyDescent="0.2">
      <c r="B5058" s="63" t="str">
        <f>IFERROR('Dados Status Invest STOCKS'!A5045,"-")</f>
        <v>WSFS</v>
      </c>
      <c r="C5058" s="45">
        <f>IFERROR((Ações!$D5058-Ações!$K5058)/Ações!$D5058,0)</f>
        <v>-5.1855670103092786</v>
      </c>
      <c r="D5058" s="46">
        <f>(Ações!$O5058)/0.06</f>
        <v>8.4600166666666663</v>
      </c>
      <c r="E5058" s="47">
        <f>IFERROR((Ações!$F5058-Ações!$K5058)/Ações!$F5058,0)</f>
        <v>2.9531840118215353E-3</v>
      </c>
      <c r="F5058" s="46">
        <f>IF(OR(Ações!$N5058&lt;0,Ações!$M5058&lt;0),"",(22.5*Ações!$M5058*Ações!$N5058)^0.5)</f>
        <v>52.484997856530391</v>
      </c>
      <c r="G5058" s="47">
        <f>IFERROR((Ações!$H5058-Ações!$K5058)/Ações!$H5058,0)</f>
        <v>10.275518296136854</v>
      </c>
      <c r="H5058" s="48">
        <f>IFERROR(Ações!$I5058/(Ações!$P5058-Table_1[[#This Row],[CAGR LUCRO 5A]]),0)</f>
        <v>-5.6417332519083967</v>
      </c>
      <c r="I5058" s="48">
        <f>IF(Ações!$S5058&lt;0,"",Ações!$O5058*(1+Ações!$S5058))</f>
        <v>0.59125364479999998</v>
      </c>
      <c r="J5058" s="49">
        <f>IFERROR(IF(Ações!$B5058="","",(VLOOKUP(Table_1[[#This Row],[AÇÕES]],'Dados Status Invest STOCKS'!A5044:AD5659,4)/Table_1[[#This Row],[LPA]]))/100,0)</f>
        <v>2.9666666666666668E-2</v>
      </c>
      <c r="K5058" s="64">
        <f>IFERROR(IF(Ações!$B5058="","",VLOOKUP(Table_1[[#This Row],[AÇÕES]],'Dados Status Invest STOCKS'!A5044:AD5659,2)),0)</f>
        <v>52.33</v>
      </c>
      <c r="L5058" s="65">
        <f>IFERROR(IF(Ações!$B5058="","",VLOOKUP(Table_1[[#This Row],[AÇÕES]],'Dados Status Invest STOCKS'!A5044:AD5659,3)/100),0)</f>
        <v>9.7000000000000003E-3</v>
      </c>
      <c r="M5058" s="66">
        <f>IFERROR(IF(Ações!$B5058="","",VLOOKUP(Table_1[[#This Row],[AÇÕES]],'Dados Status Invest STOCKS'!A5044:AD5659,28)),0)</f>
        <v>4.2</v>
      </c>
      <c r="N5058" s="66">
        <f>IFERROR(IF(Ações!$B5058="","",VLOOKUP(Table_1[[#This Row],[AÇÕES]],'Dados Status Invest STOCKS'!A5044:AD5659,27)),0)</f>
        <v>29.15</v>
      </c>
      <c r="O5058" s="66">
        <f>IFERROR(IF(Ações!$L5058="","",Ações!$K5058*Ações!$L5058),0)</f>
        <v>0.50760099999999997</v>
      </c>
      <c r="P5058" s="67">
        <f t="shared" si="78"/>
        <v>0.06</v>
      </c>
      <c r="Q5058" s="67">
        <f>IFERROR(Ações!$O5058/Ações!$M5058,0)</f>
        <v>0.12085738095238094</v>
      </c>
      <c r="R5058" s="67">
        <f>IFERROR(IF(Ações!$B5058="","",VLOOKUP(Table_1[[#This Row],[AÇÕES]],'Dados Status Invest STOCKS'!A5044:AD5659,18)/100),0)</f>
        <v>0.14400000000000002</v>
      </c>
      <c r="S5058" s="65">
        <f>IFERROR(IF(Ações!$B5058="","",VLOOKUP(Table_1[[#This Row],[AÇÕES]],'Dados Status Invest STOCKS'!A5044:AD5659,25)/100),0)</f>
        <v>0.1648</v>
      </c>
      <c r="T5058" s="67">
        <f>(1-Ações!$Q5058)*Ações!$R5058</f>
        <v>0.12659653714285715</v>
      </c>
      <c r="U5058" s="68">
        <f>IF(Ações!$S5058=0,Ações!$T5058,IF(Ações!$T5058=0,Ações!$S5058,AVERAGE(Ações!$S5058,Ações!$T5058)))</f>
        <v>0.14569826857142859</v>
      </c>
    </row>
    <row r="5059" spans="2:21" ht="15" customHeight="1" x14ac:dyDescent="0.2">
      <c r="B5059" s="63" t="str">
        <f>IFERROR('Dados Status Invest STOCKS'!A5046,"-")</f>
        <v>WSM</v>
      </c>
      <c r="C5059" s="45">
        <f>IFERROR((Ações!$D5059-Ações!$K5059)/Ações!$D5059,0)</f>
        <v>-2.5714285714285712</v>
      </c>
      <c r="D5059" s="46">
        <f>(Ações!$O5059)/0.06</f>
        <v>43.380400000000002</v>
      </c>
      <c r="E5059" s="47">
        <f>IFERROR((Ações!$F5059-Ações!$K5059)/Ações!$F5059,0)</f>
        <v>-0.8875923571103228</v>
      </c>
      <c r="F5059" s="46">
        <f>IF(OR(Ações!$N5059&lt;0,Ações!$M5059&lt;0),"",(22.5*Ações!$M5059*Ações!$N5059)^0.5)</f>
        <v>82.078103048255201</v>
      </c>
      <c r="G5059" s="47">
        <f>IFERROR((Ações!$H5059-Ações!$K5059)/Ações!$H5059,0)</f>
        <v>6.6100796295618141</v>
      </c>
      <c r="H5059" s="48">
        <f>IFERROR(Ações!$I5059/(Ações!$P5059-Table_1[[#This Row],[CAGR LUCRO 5A]]),0)</f>
        <v>-27.616363800543972</v>
      </c>
      <c r="I5059" s="48">
        <f>IF(Ações!$S5059&lt;0,"",Ações!$O5059*(1+Ações!$S5059))</f>
        <v>3.0460849272000003</v>
      </c>
      <c r="J5059" s="49">
        <f>IFERROR(IF(Ações!$B5059="","",(VLOOKUP(Table_1[[#This Row],[AÇÕES]],'Dados Status Invest STOCKS'!A5045:AD5660,4)/Table_1[[#This Row],[LPA]]))/100,0)</f>
        <v>7.7385159010600699E-3</v>
      </c>
      <c r="K5059" s="64">
        <f>IFERROR(IF(Ações!$B5059="","",VLOOKUP(Table_1[[#This Row],[AÇÕES]],'Dados Status Invest STOCKS'!A5045:AD5660,2)),0)</f>
        <v>154.93</v>
      </c>
      <c r="L5059" s="65">
        <f>IFERROR(IF(Ações!$B5059="","",VLOOKUP(Table_1[[#This Row],[AÇÕES]],'Dados Status Invest STOCKS'!A5045:AD5660,3)/100),0)</f>
        <v>1.6799999999999999E-2</v>
      </c>
      <c r="M5059" s="66">
        <f>IFERROR(IF(Ações!$B5059="","",VLOOKUP(Table_1[[#This Row],[AÇÕES]],'Dados Status Invest STOCKS'!A5045:AD5660,28)),0)</f>
        <v>14.15</v>
      </c>
      <c r="N5059" s="66">
        <f>IFERROR(IF(Ações!$B5059="","",VLOOKUP(Table_1[[#This Row],[AÇÕES]],'Dados Status Invest STOCKS'!A5045:AD5660,27)),0)</f>
        <v>21.16</v>
      </c>
      <c r="O5059" s="66">
        <f>IFERROR(IF(Ações!$L5059="","",Ações!$K5059*Ações!$L5059),0)</f>
        <v>2.602824</v>
      </c>
      <c r="P5059" s="67">
        <f t="shared" si="78"/>
        <v>0.06</v>
      </c>
      <c r="Q5059" s="67">
        <f>IFERROR(Ações!$O5059/Ações!$M5059,0)</f>
        <v>0.18394515901060071</v>
      </c>
      <c r="R5059" s="67">
        <f>IFERROR(IF(Ações!$B5059="","",VLOOKUP(Table_1[[#This Row],[AÇÕES]],'Dados Status Invest STOCKS'!A5045:AD5660,18)/100),0)</f>
        <v>0.66890000000000005</v>
      </c>
      <c r="S5059" s="65">
        <f>IFERROR(IF(Ações!$B5059="","",VLOOKUP(Table_1[[#This Row],[AÇÕES]],'Dados Status Invest STOCKS'!A5045:AD5660,25)/100),0)</f>
        <v>0.17030000000000001</v>
      </c>
      <c r="T5059" s="67">
        <f>(1-Ações!$Q5059)*Ações!$R5059</f>
        <v>0.54585908313780918</v>
      </c>
      <c r="U5059" s="68">
        <f>IF(Ações!$S5059=0,Ações!$T5059,IF(Ações!$T5059=0,Ações!$S5059,AVERAGE(Ações!$S5059,Ações!$T5059)))</f>
        <v>0.35807954156890459</v>
      </c>
    </row>
    <row r="5060" spans="2:21" ht="15" customHeight="1" x14ac:dyDescent="0.2">
      <c r="B5060" s="63" t="str">
        <f>IFERROR('Dados Status Invest STOCKS'!A5047,"-")</f>
        <v>WSO</v>
      </c>
      <c r="C5060" s="45">
        <f>IFERROR((Ações!$D5060-Ações!$K5060)/Ações!$D5060,0)</f>
        <v>-1.2140221402214022</v>
      </c>
      <c r="D5060" s="46">
        <f>(Ações!$O5060)/0.06</f>
        <v>129.83609999999999</v>
      </c>
      <c r="E5060" s="47">
        <f>IFERROR((Ações!$F5060-Ações!$K5060)/Ações!$F5060,0)</f>
        <v>-1.948296527182221</v>
      </c>
      <c r="F5060" s="46">
        <f>IF(OR(Ações!$N5060&lt;0,Ações!$M5060&lt;0),"",(22.5*Ações!$M5060*Ações!$N5060)^0.5)</f>
        <v>97.500369230070106</v>
      </c>
      <c r="G5060" s="47">
        <f>IFERROR((Ações!$H5060-Ações!$K5060)/Ações!$H5060,0)</f>
        <v>2.6938963269020628</v>
      </c>
      <c r="H5060" s="48">
        <f>IFERROR(Ações!$I5060/(Ações!$P5060-Table_1[[#This Row],[CAGR LUCRO 5A]]),0)</f>
        <v>-169.70342011764703</v>
      </c>
      <c r="I5060" s="48">
        <f>IF(Ações!$S5060&lt;0,"",Ações!$O5060*(1+Ações!$S5060))</f>
        <v>8.6548744259999992</v>
      </c>
      <c r="J5060" s="49">
        <f>IFERROR(IF(Ações!$B5060="","",(VLOOKUP(Table_1[[#This Row],[AÇÕES]],'Dados Status Invest STOCKS'!A5046:AD5661,4)/Table_1[[#This Row],[LPA]]))/100,0)</f>
        <v>2.8985943775100401E-2</v>
      </c>
      <c r="K5060" s="64">
        <f>IFERROR(IF(Ações!$B5060="","",VLOOKUP(Table_1[[#This Row],[AÇÕES]],'Dados Status Invest STOCKS'!A5046:AD5661,2)),0)</f>
        <v>287.45999999999998</v>
      </c>
      <c r="L5060" s="65">
        <f>IFERROR(IF(Ações!$B5060="","",VLOOKUP(Table_1[[#This Row],[AÇÕES]],'Dados Status Invest STOCKS'!A5046:AD5661,3)/100),0)</f>
        <v>2.7099999999999999E-2</v>
      </c>
      <c r="M5060" s="66">
        <f>IFERROR(IF(Ações!$B5060="","",VLOOKUP(Table_1[[#This Row],[AÇÕES]],'Dados Status Invest STOCKS'!A5046:AD5661,28)),0)</f>
        <v>9.9600000000000009</v>
      </c>
      <c r="N5060" s="66">
        <f>IFERROR(IF(Ações!$B5060="","",VLOOKUP(Table_1[[#This Row],[AÇÕES]],'Dados Status Invest STOCKS'!A5046:AD5661,27)),0)</f>
        <v>42.42</v>
      </c>
      <c r="O5060" s="66">
        <f>IFERROR(IF(Ações!$L5060="","",Ações!$K5060*Ações!$L5060),0)</f>
        <v>7.7901659999999993</v>
      </c>
      <c r="P5060" s="67">
        <f t="shared" si="78"/>
        <v>0.06</v>
      </c>
      <c r="Q5060" s="67">
        <f>IFERROR(Ações!$O5060/Ações!$M5060,0)</f>
        <v>0.78214518072289141</v>
      </c>
      <c r="R5060" s="67">
        <f>IFERROR(IF(Ações!$B5060="","",VLOOKUP(Table_1[[#This Row],[AÇÕES]],'Dados Status Invest STOCKS'!A5046:AD5661,18)/100),0)</f>
        <v>0.23480000000000001</v>
      </c>
      <c r="S5060" s="65">
        <f>IFERROR(IF(Ações!$B5060="","",VLOOKUP(Table_1[[#This Row],[AÇÕES]],'Dados Status Invest STOCKS'!A5046:AD5661,25)/100),0)</f>
        <v>0.111</v>
      </c>
      <c r="T5060" s="67">
        <f>(1-Ações!$Q5060)*Ações!$R5060</f>
        <v>5.1152311566265096E-2</v>
      </c>
      <c r="U5060" s="68">
        <f>IF(Ações!$S5060=0,Ações!$T5060,IF(Ações!$T5060=0,Ações!$S5060,AVERAGE(Ações!$S5060,Ações!$T5060)))</f>
        <v>8.1076155783132542E-2</v>
      </c>
    </row>
    <row r="5061" spans="2:21" ht="15" customHeight="1" x14ac:dyDescent="0.2">
      <c r="B5061" s="63" t="str">
        <f>IFERROR('Dados Status Invest STOCKS'!A5048,"-")</f>
        <v>WSO-B</v>
      </c>
      <c r="C5061" s="45">
        <f>IFERROR((Ações!$D5061-Ações!$K5061)/Ações!$D5061,0)</f>
        <v>-1.2556390977443608</v>
      </c>
      <c r="D5061" s="46">
        <f>(Ações!$O5061)/0.06</f>
        <v>130.19813333333335</v>
      </c>
      <c r="E5061" s="47">
        <f>IFERROR((Ações!$F5061-Ações!$K5061)/Ações!$F5061,0)</f>
        <v>-2.0120911573884186</v>
      </c>
      <c r="F5061" s="46">
        <f>IF(OR(Ações!$N5061&lt;0,Ações!$M5061&lt;0),"",(22.5*Ações!$M5061*Ações!$N5061)^0.5)</f>
        <v>97.500369230070106</v>
      </c>
      <c r="G5061" s="47">
        <f>IFERROR((Ações!$H5061-Ações!$K5061)/Ações!$H5061,0)</f>
        <v>2.7257364834227782</v>
      </c>
      <c r="H5061" s="48">
        <f>IFERROR(Ações!$I5061/(Ações!$P5061-Table_1[[#This Row],[CAGR LUCRO 5A]]),0)</f>
        <v>-170.17661898039216</v>
      </c>
      <c r="I5061" s="48">
        <f>IF(Ações!$S5061&lt;0,"",Ações!$O5061*(1+Ações!$S5061))</f>
        <v>8.6790075680000012</v>
      </c>
      <c r="J5061" s="49">
        <f>IFERROR(IF(Ações!$B5061="","",(VLOOKUP(Table_1[[#This Row],[AÇÕES]],'Dados Status Invest STOCKS'!A5047:AD5662,4)/Table_1[[#This Row],[LPA]]))/100,0)</f>
        <v>2.9608433734939755E-2</v>
      </c>
      <c r="K5061" s="64">
        <f>IFERROR(IF(Ações!$B5061="","",VLOOKUP(Table_1[[#This Row],[AÇÕES]],'Dados Status Invest STOCKS'!A5047:AD5662,2)),0)</f>
        <v>293.68</v>
      </c>
      <c r="L5061" s="65">
        <f>IFERROR(IF(Ações!$B5061="","",VLOOKUP(Table_1[[#This Row],[AÇÕES]],'Dados Status Invest STOCKS'!A5047:AD5662,3)/100),0)</f>
        <v>2.6600000000000002E-2</v>
      </c>
      <c r="M5061" s="66">
        <f>IFERROR(IF(Ações!$B5061="","",VLOOKUP(Table_1[[#This Row],[AÇÕES]],'Dados Status Invest STOCKS'!A5047:AD5662,28)),0)</f>
        <v>9.9600000000000009</v>
      </c>
      <c r="N5061" s="66">
        <f>IFERROR(IF(Ações!$B5061="","",VLOOKUP(Table_1[[#This Row],[AÇÕES]],'Dados Status Invest STOCKS'!A5047:AD5662,27)),0)</f>
        <v>42.42</v>
      </c>
      <c r="O5061" s="66">
        <f>IFERROR(IF(Ações!$L5061="","",Ações!$K5061*Ações!$L5061),0)</f>
        <v>7.8118880000000006</v>
      </c>
      <c r="P5061" s="67">
        <f t="shared" si="78"/>
        <v>0.06</v>
      </c>
      <c r="Q5061" s="67">
        <f>IFERROR(Ações!$O5061/Ações!$M5061,0)</f>
        <v>0.7843261044176707</v>
      </c>
      <c r="R5061" s="67">
        <f>IFERROR(IF(Ações!$B5061="","",VLOOKUP(Table_1[[#This Row],[AÇÕES]],'Dados Status Invest STOCKS'!A5047:AD5662,18)/100),0)</f>
        <v>0.23480000000000001</v>
      </c>
      <c r="S5061" s="65">
        <f>IFERROR(IF(Ações!$B5061="","",VLOOKUP(Table_1[[#This Row],[AÇÕES]],'Dados Status Invest STOCKS'!A5047:AD5662,25)/100),0)</f>
        <v>0.111</v>
      </c>
      <c r="T5061" s="67">
        <f>(1-Ações!$Q5061)*Ações!$R5061</f>
        <v>5.0640230682730922E-2</v>
      </c>
      <c r="U5061" s="68">
        <f>IF(Ações!$S5061=0,Ações!$T5061,IF(Ações!$T5061=0,Ações!$S5061,AVERAGE(Ações!$S5061,Ações!$T5061)))</f>
        <v>8.0820115341365462E-2</v>
      </c>
    </row>
    <row r="5062" spans="2:21" ht="15" customHeight="1" x14ac:dyDescent="0.2">
      <c r="B5062" s="63" t="str">
        <f>IFERROR('Dados Status Invest STOCKS'!A5049,"-")</f>
        <v>WST</v>
      </c>
      <c r="C5062" s="45">
        <f>IFERROR((Ações!$D5062-Ações!$K5062)/Ações!$D5062,0)</f>
        <v>-32.333333333333329</v>
      </c>
      <c r="D5062" s="46">
        <f>(Ações!$O5062)/0.06</f>
        <v>11.505599999999999</v>
      </c>
      <c r="E5062" s="47">
        <f>IFERROR((Ações!$F5062-Ações!$K5062)/Ações!$F5062,0)</f>
        <v>-4.1563993888184987</v>
      </c>
      <c r="F5062" s="46">
        <f>IF(OR(Ações!$N5062&lt;0,Ações!$M5062&lt;0),"",(22.5*Ações!$M5062*Ações!$N5062)^0.5)</f>
        <v>74.377481471208739</v>
      </c>
      <c r="G5062" s="47">
        <f>IFERROR((Ações!$H5062-Ações!$K5062)/Ações!$H5062,0)</f>
        <v>101.28776360434654</v>
      </c>
      <c r="H5062" s="48">
        <f>IFERROR(Ações!$I5062/(Ações!$P5062-Table_1[[#This Row],[CAGR LUCRO 5A]]),0)</f>
        <v>-3.8241953576017123</v>
      </c>
      <c r="I5062" s="48">
        <f>IF(Ações!$S5062&lt;0,"",Ações!$O5062*(1+Ações!$S5062))</f>
        <v>0.892949616</v>
      </c>
      <c r="J5062" s="49">
        <f>IFERROR(IF(Ações!$B5062="","",(VLOOKUP(Table_1[[#This Row],[AÇÕES]],'Dados Status Invest STOCKS'!A5048:AD5663,4)/Table_1[[#This Row],[LPA]]))/100,0)</f>
        <v>5.6094316807738819E-2</v>
      </c>
      <c r="K5062" s="64">
        <f>IFERROR(IF(Ações!$B5062="","",VLOOKUP(Table_1[[#This Row],[AÇÕES]],'Dados Status Invest STOCKS'!A5048:AD5663,2)),0)</f>
        <v>383.52</v>
      </c>
      <c r="L5062" s="65">
        <f>IFERROR(IF(Ações!$B5062="","",VLOOKUP(Table_1[[#This Row],[AÇÕES]],'Dados Status Invest STOCKS'!A5048:AD5663,3)/100),0)</f>
        <v>1.8E-3</v>
      </c>
      <c r="M5062" s="66">
        <f>IFERROR(IF(Ações!$B5062="","",VLOOKUP(Table_1[[#This Row],[AÇÕES]],'Dados Status Invest STOCKS'!A5048:AD5663,28)),0)</f>
        <v>8.27</v>
      </c>
      <c r="N5062" s="66">
        <f>IFERROR(IF(Ações!$B5062="","",VLOOKUP(Table_1[[#This Row],[AÇÕES]],'Dados Status Invest STOCKS'!A5048:AD5663,27)),0)</f>
        <v>29.73</v>
      </c>
      <c r="O5062" s="66">
        <f>IFERROR(IF(Ações!$L5062="","",Ações!$K5062*Ações!$L5062),0)</f>
        <v>0.69033599999999995</v>
      </c>
      <c r="P5062" s="67">
        <f t="shared" si="78"/>
        <v>0.06</v>
      </c>
      <c r="Q5062" s="67">
        <f>IFERROR(Ações!$O5062/Ações!$M5062,0)</f>
        <v>8.3474727932285372E-2</v>
      </c>
      <c r="R5062" s="67">
        <f>IFERROR(IF(Ações!$B5062="","",VLOOKUP(Table_1[[#This Row],[AÇÕES]],'Dados Status Invest STOCKS'!A5048:AD5663,18)/100),0)</f>
        <v>0.27810000000000001</v>
      </c>
      <c r="S5062" s="65">
        <f>IFERROR(IF(Ações!$B5062="","",VLOOKUP(Table_1[[#This Row],[AÇÕES]],'Dados Status Invest STOCKS'!A5048:AD5663,25)/100),0)</f>
        <v>0.29350000000000004</v>
      </c>
      <c r="T5062" s="67">
        <f>(1-Ações!$Q5062)*Ações!$R5062</f>
        <v>0.25488567816203145</v>
      </c>
      <c r="U5062" s="68">
        <f>IF(Ações!$S5062=0,Ações!$T5062,IF(Ações!$T5062=0,Ações!$S5062,AVERAGE(Ações!$S5062,Ações!$T5062)))</f>
        <v>0.27419283908101577</v>
      </c>
    </row>
    <row r="5063" spans="2:21" ht="15" customHeight="1" x14ac:dyDescent="0.2">
      <c r="B5063" s="63" t="str">
        <f>IFERROR('Dados Status Invest STOCKS'!A5050,"-")</f>
        <v>WSTG</v>
      </c>
      <c r="C5063" s="45">
        <f>IFERROR((Ações!$D5063-Ações!$K5063)/Ações!$D5063,0)</f>
        <v>-1.5751072961373389</v>
      </c>
      <c r="D5063" s="46">
        <f>(Ações!$O5063)/0.06</f>
        <v>11.339333333333334</v>
      </c>
      <c r="E5063" s="47">
        <f>IFERROR((Ações!$F5063-Ações!$K5063)/Ações!$F5063,0)</f>
        <v>-0.33323326328415814</v>
      </c>
      <c r="F5063" s="46">
        <f>IF(OR(Ações!$N5063&lt;0,Ações!$M5063&lt;0),"",(22.5*Ações!$M5063*Ações!$N5063)^0.5)</f>
        <v>21.901643773927105</v>
      </c>
      <c r="G5063" s="47">
        <f>IFERROR((Ações!$H5063-Ações!$K5063)/Ações!$H5063,0)</f>
        <v>0</v>
      </c>
      <c r="H5063" s="48">
        <f>IFERROR(Ações!$I5063/(Ações!$P5063-Table_1[[#This Row],[CAGR LUCRO 5A]]),0)</f>
        <v>0</v>
      </c>
      <c r="I5063" s="48" t="str">
        <f>IF(Ações!$S5063&lt;0,"",Ações!$O5063*(1+Ações!$S5063))</f>
        <v/>
      </c>
      <c r="J5063" s="49">
        <f>IFERROR(IF(Ações!$B5063="","",(VLOOKUP(Table_1[[#This Row],[AÇÕES]],'Dados Status Invest STOCKS'!A5049:AD5664,4)/Table_1[[#This Row],[LPA]]))/100,0)</f>
        <v>8.1851851851851856E-2</v>
      </c>
      <c r="K5063" s="64">
        <f>IFERROR(IF(Ações!$B5063="","",VLOOKUP(Table_1[[#This Row],[AÇÕES]],'Dados Status Invest STOCKS'!A5049:AD5664,2)),0)</f>
        <v>29.2</v>
      </c>
      <c r="L5063" s="65">
        <f>IFERROR(IF(Ações!$B5063="","",VLOOKUP(Table_1[[#This Row],[AÇÕES]],'Dados Status Invest STOCKS'!A5049:AD5664,3)/100),0)</f>
        <v>2.3300000000000001E-2</v>
      </c>
      <c r="M5063" s="66">
        <f>IFERROR(IF(Ações!$B5063="","",VLOOKUP(Table_1[[#This Row],[AÇÕES]],'Dados Status Invest STOCKS'!A5049:AD5664,28)),0)</f>
        <v>1.89</v>
      </c>
      <c r="N5063" s="66">
        <f>IFERROR(IF(Ações!$B5063="","",VLOOKUP(Table_1[[#This Row],[AÇÕES]],'Dados Status Invest STOCKS'!A5049:AD5664,27)),0)</f>
        <v>11.28</v>
      </c>
      <c r="O5063" s="66">
        <f>IFERROR(IF(Ações!$L5063="","",Ações!$K5063*Ações!$L5063),0)</f>
        <v>0.68036000000000008</v>
      </c>
      <c r="P5063" s="67">
        <f t="shared" si="78"/>
        <v>0.06</v>
      </c>
      <c r="Q5063" s="67">
        <f>IFERROR(Ações!$O5063/Ações!$M5063,0)</f>
        <v>0.35997883597883606</v>
      </c>
      <c r="R5063" s="67">
        <f>IFERROR(IF(Ações!$B5063="","",VLOOKUP(Table_1[[#This Row],[AÇÕES]],'Dados Status Invest STOCKS'!A5049:AD5664,18)/100),0)</f>
        <v>0.1673</v>
      </c>
      <c r="S5063" s="65">
        <f>IFERROR(IF(Ações!$B5063="","",VLOOKUP(Table_1[[#This Row],[AÇÕES]],'Dados Status Invest STOCKS'!A5049:AD5664,25)/100),0)</f>
        <v>-4.6300000000000001E-2</v>
      </c>
      <c r="T5063" s="67">
        <f>(1-Ações!$Q5063)*Ações!$R5063</f>
        <v>0.10707554074074073</v>
      </c>
      <c r="U5063" s="68">
        <f>IF(Ações!$S5063=0,Ações!$T5063,IF(Ações!$T5063=0,Ações!$S5063,AVERAGE(Ações!$S5063,Ações!$T5063)))</f>
        <v>3.0387770370370364E-2</v>
      </c>
    </row>
    <row r="5064" spans="2:21" ht="15" customHeight="1" x14ac:dyDescent="0.2">
      <c r="B5064" s="63" t="str">
        <f>IFERROR('Dados Status Invest STOCKS'!A5051,"-")</f>
        <v>WTBA</v>
      </c>
      <c r="C5064" s="45">
        <f>IFERROR((Ações!$D5064-Ações!$K5064)/Ações!$D5064,0)</f>
        <v>-0.9672131147540981</v>
      </c>
      <c r="D5064" s="46">
        <f>(Ações!$O5064)/0.06</f>
        <v>15.687166666666668</v>
      </c>
      <c r="E5064" s="47">
        <f>IFERROR((Ações!$F5064-Ações!$K5064)/Ações!$F5064,0)</f>
        <v>2.2767849004938605E-3</v>
      </c>
      <c r="F5064" s="46">
        <f>IF(OR(Ações!$N5064&lt;0,Ações!$M5064&lt;0),"",(22.5*Ações!$M5064*Ações!$N5064)^0.5)</f>
        <v>30.930421917587868</v>
      </c>
      <c r="G5064" s="47">
        <f>IFERROR((Ações!$H5064-Ações!$K5064)/Ações!$H5064,0)</f>
        <v>1.7584101185808969</v>
      </c>
      <c r="H5064" s="48">
        <f>IFERROR(Ações!$I5064/(Ações!$P5064-Table_1[[#This Row],[CAGR LUCRO 5A]]),0)</f>
        <v>-40.690385378486056</v>
      </c>
      <c r="I5064" s="48">
        <f>IF(Ações!$S5064&lt;0,"",Ações!$O5064*(1+Ações!$S5064))</f>
        <v>1.021328673</v>
      </c>
      <c r="J5064" s="49">
        <f>IFERROR(IF(Ações!$B5064="","",(VLOOKUP(Table_1[[#This Row],[AÇÕES]],'Dados Status Invest STOCKS'!A5050:AD5665,4)/Table_1[[#This Row],[LPA]]))/100,0)</f>
        <v>3.9605734767025093E-2</v>
      </c>
      <c r="K5064" s="64">
        <f>IFERROR(IF(Ações!$B5064="","",VLOOKUP(Table_1[[#This Row],[AÇÕES]],'Dados Status Invest STOCKS'!A5050:AD5665,2)),0)</f>
        <v>30.86</v>
      </c>
      <c r="L5064" s="65">
        <f>IFERROR(IF(Ações!$B5064="","",VLOOKUP(Table_1[[#This Row],[AÇÕES]],'Dados Status Invest STOCKS'!A5050:AD5665,3)/100),0)</f>
        <v>3.0499999999999999E-2</v>
      </c>
      <c r="M5064" s="66">
        <f>IFERROR(IF(Ações!$B5064="","",VLOOKUP(Table_1[[#This Row],[AÇÕES]],'Dados Status Invest STOCKS'!A5050:AD5665,28)),0)</f>
        <v>2.79</v>
      </c>
      <c r="N5064" s="66">
        <f>IFERROR(IF(Ações!$B5064="","",VLOOKUP(Table_1[[#This Row],[AÇÕES]],'Dados Status Invest STOCKS'!A5050:AD5665,27)),0)</f>
        <v>15.24</v>
      </c>
      <c r="O5064" s="66">
        <f>IFERROR(IF(Ações!$L5064="","",Ações!$K5064*Ações!$L5064),0)</f>
        <v>0.94123000000000001</v>
      </c>
      <c r="P5064" s="67">
        <f t="shared" si="78"/>
        <v>0.06</v>
      </c>
      <c r="Q5064" s="67">
        <f>IFERROR(Ações!$O5064/Ações!$M5064,0)</f>
        <v>0.33735842293906809</v>
      </c>
      <c r="R5064" s="67">
        <f>IFERROR(IF(Ações!$B5064="","",VLOOKUP(Table_1[[#This Row],[AÇÕES]],'Dados Status Invest STOCKS'!A5050:AD5665,18)/100),0)</f>
        <v>0.18329999999999999</v>
      </c>
      <c r="S5064" s="65">
        <f>IFERROR(IF(Ações!$B5064="","",VLOOKUP(Table_1[[#This Row],[AÇÕES]],'Dados Status Invest STOCKS'!A5050:AD5665,25)/100),0)</f>
        <v>8.5099999999999995E-2</v>
      </c>
      <c r="T5064" s="67">
        <f>(1-Ações!$Q5064)*Ações!$R5064</f>
        <v>0.12146220107526882</v>
      </c>
      <c r="U5064" s="68">
        <f>IF(Ações!$S5064=0,Ações!$T5064,IF(Ações!$T5064=0,Ações!$S5064,AVERAGE(Ações!$S5064,Ações!$T5064)))</f>
        <v>0.10328110053763441</v>
      </c>
    </row>
    <row r="5065" spans="2:21" ht="15" customHeight="1" x14ac:dyDescent="0.2">
      <c r="B5065" s="63" t="str">
        <f>IFERROR('Dados Status Invest STOCKS'!A5052,"-")</f>
        <v>WTER</v>
      </c>
      <c r="C5065" s="45">
        <f>IFERROR((Ações!$D5065-Ações!$K5065)/Ações!$D5065,0)</f>
        <v>0</v>
      </c>
      <c r="D5065" s="46">
        <f>(Ações!$O5065)/0.06</f>
        <v>0</v>
      </c>
      <c r="E5065" s="47">
        <f>IFERROR((Ações!$F5065-Ações!$K5065)/Ações!$F5065,0)</f>
        <v>0</v>
      </c>
      <c r="F5065" s="46" t="str">
        <f>IF(OR(Ações!$N5065&lt;0,Ações!$M5065&lt;0),"",(22.5*Ações!$M5065*Ações!$N5065)^0.5)</f>
        <v/>
      </c>
      <c r="G5065" s="47">
        <f>IFERROR((Ações!$H5065-Ações!$K5065)/Ações!$H5065,0)</f>
        <v>0</v>
      </c>
      <c r="H5065" s="48">
        <f>IFERROR(Ações!$I5065/(Ações!$P5065-Table_1[[#This Row],[CAGR LUCRO 5A]]),0)</f>
        <v>0</v>
      </c>
      <c r="I5065" s="48">
        <f>IF(Ações!$S5065&lt;0,"",Ações!$O5065*(1+Ações!$S5065))</f>
        <v>0</v>
      </c>
      <c r="J5065" s="49">
        <f>IFERROR(IF(Ações!$B5065="","",(VLOOKUP(Table_1[[#This Row],[AÇÕES]],'Dados Status Invest STOCKS'!A5051:AD5666,4)/Table_1[[#This Row],[LPA]]))/100,0)</f>
        <v>0.17120000000000002</v>
      </c>
      <c r="K5065" s="64">
        <f>IFERROR(IF(Ações!$B5065="","",VLOOKUP(Table_1[[#This Row],[AÇÕES]],'Dados Status Invest STOCKS'!A5051:AD5666,2)),0)</f>
        <v>1.07</v>
      </c>
      <c r="L5065" s="65">
        <f>IFERROR(IF(Ações!$B5065="","",VLOOKUP(Table_1[[#This Row],[AÇÕES]],'Dados Status Invest STOCKS'!A5051:AD5666,3)/100),0)</f>
        <v>0</v>
      </c>
      <c r="M5065" s="66">
        <f>IFERROR(IF(Ações!$B5065="","",VLOOKUP(Table_1[[#This Row],[AÇÕES]],'Dados Status Invest STOCKS'!A5051:AD5666,28)),0)</f>
        <v>-0.25</v>
      </c>
      <c r="N5065" s="66">
        <f>IFERROR(IF(Ações!$B5065="","",VLOOKUP(Table_1[[#This Row],[AÇÕES]],'Dados Status Invest STOCKS'!A5051:AD5666,27)),0)</f>
        <v>0.14000000000000001</v>
      </c>
      <c r="O5065" s="66">
        <f>IFERROR(IF(Ações!$L5065="","",Ações!$K5065*Ações!$L5065),0)</f>
        <v>0</v>
      </c>
      <c r="P5065" s="67">
        <f t="shared" si="78"/>
        <v>0.06</v>
      </c>
      <c r="Q5065" s="67">
        <f>IFERROR(Ações!$O5065/Ações!$M5065,0)</f>
        <v>0</v>
      </c>
      <c r="R5065" s="67">
        <f>IFERROR(IF(Ações!$B5065="","",VLOOKUP(Table_1[[#This Row],[AÇÕES]],'Dados Status Invest STOCKS'!A5051:AD5666,18)/100),0)</f>
        <v>-1.8225</v>
      </c>
      <c r="S5065" s="65">
        <f>IFERROR(IF(Ações!$B5065="","",VLOOKUP(Table_1[[#This Row],[AÇÕES]],'Dados Status Invest STOCKS'!A5051:AD5666,25)/100),0)</f>
        <v>0</v>
      </c>
      <c r="T5065" s="67">
        <f>(1-Ações!$Q5065)*Ações!$R5065</f>
        <v>-1.8225</v>
      </c>
      <c r="U5065" s="68">
        <f>IF(Ações!$S5065=0,Ações!$T5065,IF(Ações!$T5065=0,Ações!$S5065,AVERAGE(Ações!$S5065,Ações!$T5065)))</f>
        <v>-1.8225</v>
      </c>
    </row>
    <row r="5066" spans="2:21" ht="15" customHeight="1" x14ac:dyDescent="0.2">
      <c r="B5066" s="63" t="str">
        <f>IFERROR('Dados Status Invest STOCKS'!A5053,"-")</f>
        <v>WTFC</v>
      </c>
      <c r="C5066" s="45">
        <f>IFERROR((Ações!$D5066-Ações!$K5066)/Ações!$D5066,0)</f>
        <v>-3.7619047619047619</v>
      </c>
      <c r="D5066" s="46">
        <f>(Ações!$O5066)/0.06</f>
        <v>20.6724</v>
      </c>
      <c r="E5066" s="47">
        <f>IFERROR((Ações!$F5066-Ações!$K5066)/Ações!$F5066,0)</f>
        <v>0.15134266642716318</v>
      </c>
      <c r="F5066" s="46">
        <f>IF(OR(Ações!$N5066&lt;0,Ações!$M5066&lt;0),"",(22.5*Ações!$M5066*Ações!$N5066)^0.5)</f>
        <v>115.99499127117517</v>
      </c>
      <c r="G5066" s="47">
        <f>IFERROR((Ações!$H5066-Ações!$K5066)/Ações!$H5066,0)</f>
        <v>7.1920915186984598</v>
      </c>
      <c r="H5066" s="48">
        <f>IFERROR(Ações!$I5066/(Ações!$P5066-Table_1[[#This Row],[CAGR LUCRO 5A]]),0)</f>
        <v>-15.897697846153845</v>
      </c>
      <c r="I5066" s="48">
        <f>IF(Ações!$S5066&lt;0,"",Ações!$O5066*(1+Ações!$S5066))</f>
        <v>1.4260234967999998</v>
      </c>
      <c r="J5066" s="49">
        <f>IFERROR(IF(Ações!$B5066="","",(VLOOKUP(Table_1[[#This Row],[AÇÕES]],'Dados Status Invest STOCKS'!A5052:AD5667,4)/Table_1[[#This Row],[LPA]]))/100,0)</f>
        <v>1.6481241914618371E-2</v>
      </c>
      <c r="K5066" s="64">
        <f>IFERROR(IF(Ações!$B5066="","",VLOOKUP(Table_1[[#This Row],[AÇÕES]],'Dados Status Invest STOCKS'!A5052:AD5667,2)),0)</f>
        <v>98.44</v>
      </c>
      <c r="L5066" s="65">
        <f>IFERROR(IF(Ações!$B5066="","",VLOOKUP(Table_1[[#This Row],[AÇÕES]],'Dados Status Invest STOCKS'!A5052:AD5667,3)/100),0)</f>
        <v>1.26E-2</v>
      </c>
      <c r="M5066" s="66">
        <f>IFERROR(IF(Ações!$B5066="","",VLOOKUP(Table_1[[#This Row],[AÇÕES]],'Dados Status Invest STOCKS'!A5052:AD5667,28)),0)</f>
        <v>7.73</v>
      </c>
      <c r="N5066" s="66">
        <f>IFERROR(IF(Ações!$B5066="","",VLOOKUP(Table_1[[#This Row],[AÇÕES]],'Dados Status Invest STOCKS'!A5052:AD5667,27)),0)</f>
        <v>77.36</v>
      </c>
      <c r="O5066" s="66">
        <f>IFERROR(IF(Ações!$L5066="","",Ações!$K5066*Ações!$L5066),0)</f>
        <v>1.2403439999999999</v>
      </c>
      <c r="P5066" s="67">
        <f t="shared" si="78"/>
        <v>0.06</v>
      </c>
      <c r="Q5066" s="67">
        <f>IFERROR(Ações!$O5066/Ações!$M5066,0)</f>
        <v>0.16045847347994824</v>
      </c>
      <c r="R5066" s="67">
        <f>IFERROR(IF(Ações!$B5066="","",VLOOKUP(Table_1[[#This Row],[AÇÕES]],'Dados Status Invest STOCKS'!A5052:AD5667,18)/100),0)</f>
        <v>9.9900000000000003E-2</v>
      </c>
      <c r="S5066" s="65">
        <f>IFERROR(IF(Ações!$B5066="","",VLOOKUP(Table_1[[#This Row],[AÇÕES]],'Dados Status Invest STOCKS'!A5052:AD5667,25)/100),0)</f>
        <v>0.1497</v>
      </c>
      <c r="T5066" s="67">
        <f>(1-Ações!$Q5066)*Ações!$R5066</f>
        <v>8.3870198499353177E-2</v>
      </c>
      <c r="U5066" s="68">
        <f>IF(Ações!$S5066=0,Ações!$T5066,IF(Ações!$T5066=0,Ações!$S5066,AVERAGE(Ações!$S5066,Ações!$T5066)))</f>
        <v>0.11678509924967659</v>
      </c>
    </row>
    <row r="5067" spans="2:21" ht="15" customHeight="1" x14ac:dyDescent="0.2">
      <c r="B5067" s="63" t="str">
        <f>IFERROR('Dados Status Invest STOCKS'!A5054,"-")</f>
        <v>WTFCM</v>
      </c>
      <c r="C5067" s="45">
        <f>IFERROR((Ações!$D5067-Ações!$K5067)/Ações!$D5067,0)</f>
        <v>1.6638935108153968E-3</v>
      </c>
      <c r="D5067" s="46">
        <f>(Ações!$O5067)/0.06</f>
        <v>27.315450000000002</v>
      </c>
      <c r="E5067" s="47">
        <f>IFERROR((Ações!$F5067-Ações!$K5067)/Ações!$F5067,0)</f>
        <v>0.76490364194909333</v>
      </c>
      <c r="F5067" s="46">
        <f>IF(OR(Ações!$N5067&lt;0,Ações!$M5067&lt;0),"",(22.5*Ações!$M5067*Ações!$N5067)^0.5)</f>
        <v>115.99499127117517</v>
      </c>
      <c r="G5067" s="47">
        <f>IFERROR((Ações!$H5067-Ações!$K5067)/Ações!$H5067,0)</f>
        <v>2.298175592938446</v>
      </c>
      <c r="H5067" s="48">
        <f>IFERROR(Ações!$I5067/(Ações!$P5067-Table_1[[#This Row],[CAGR LUCRO 5A]]),0)</f>
        <v>-21.006403254180601</v>
      </c>
      <c r="I5067" s="48">
        <f>IF(Ações!$S5067&lt;0,"",Ações!$O5067*(1+Ações!$S5067))</f>
        <v>1.8842743718999999</v>
      </c>
      <c r="J5067" s="49">
        <f>IFERROR(IF(Ações!$B5067="","",(VLOOKUP(Table_1[[#This Row],[AÇÕES]],'Dados Status Invest STOCKS'!A5053:AD5668,4)/Table_1[[#This Row],[LPA]]))/100,0)</f>
        <v>4.5666235446313059E-3</v>
      </c>
      <c r="K5067" s="64">
        <f>IFERROR(IF(Ações!$B5067="","",VLOOKUP(Table_1[[#This Row],[AÇÕES]],'Dados Status Invest STOCKS'!A5053:AD5668,2)),0)</f>
        <v>27.27</v>
      </c>
      <c r="L5067" s="65">
        <f>IFERROR(IF(Ações!$B5067="","",VLOOKUP(Table_1[[#This Row],[AÇÕES]],'Dados Status Invest STOCKS'!A5053:AD5668,3)/100),0)</f>
        <v>6.0100000000000001E-2</v>
      </c>
      <c r="M5067" s="66">
        <f>IFERROR(IF(Ações!$B5067="","",VLOOKUP(Table_1[[#This Row],[AÇÕES]],'Dados Status Invest STOCKS'!A5053:AD5668,28)),0)</f>
        <v>7.73</v>
      </c>
      <c r="N5067" s="66">
        <f>IFERROR(IF(Ações!$B5067="","",VLOOKUP(Table_1[[#This Row],[AÇÕES]],'Dados Status Invest STOCKS'!A5053:AD5668,27)),0)</f>
        <v>77.36</v>
      </c>
      <c r="O5067" s="66">
        <f>IFERROR(IF(Ações!$L5067="","",Ações!$K5067*Ações!$L5067),0)</f>
        <v>1.638927</v>
      </c>
      <c r="P5067" s="67">
        <f t="shared" si="78"/>
        <v>0.06</v>
      </c>
      <c r="Q5067" s="67">
        <f>IFERROR(Ações!$O5067/Ações!$M5067,0)</f>
        <v>0.21202160413971538</v>
      </c>
      <c r="R5067" s="67">
        <f>IFERROR(IF(Ações!$B5067="","",VLOOKUP(Table_1[[#This Row],[AÇÕES]],'Dados Status Invest STOCKS'!A5053:AD5668,18)/100),0)</f>
        <v>9.9900000000000003E-2</v>
      </c>
      <c r="S5067" s="65">
        <f>IFERROR(IF(Ações!$B5067="","",VLOOKUP(Table_1[[#This Row],[AÇÕES]],'Dados Status Invest STOCKS'!A5053:AD5668,25)/100),0)</f>
        <v>0.1497</v>
      </c>
      <c r="T5067" s="67">
        <f>(1-Ações!$Q5067)*Ações!$R5067</f>
        <v>7.8719041746442439E-2</v>
      </c>
      <c r="U5067" s="68">
        <f>IF(Ações!$S5067=0,Ações!$T5067,IF(Ações!$T5067=0,Ações!$S5067,AVERAGE(Ações!$S5067,Ações!$T5067)))</f>
        <v>0.11420952087322123</v>
      </c>
    </row>
    <row r="5068" spans="2:21" ht="15" customHeight="1" x14ac:dyDescent="0.2">
      <c r="B5068" s="63" t="str">
        <f>IFERROR('Dados Status Invest STOCKS'!A5055,"-")</f>
        <v>WTFCP</v>
      </c>
      <c r="C5068" s="45">
        <f>IFERROR((Ações!$D5068-Ações!$K5068)/Ações!$D5068,0)</f>
        <v>4.6104928457869634E-2</v>
      </c>
      <c r="D5068" s="46">
        <f>(Ações!$O5068)/0.06</f>
        <v>28.650949999999998</v>
      </c>
      <c r="E5068" s="47">
        <f>IFERROR((Ações!$F5068-Ações!$K5068)/Ações!$F5068,0)</f>
        <v>0.76438637823500988</v>
      </c>
      <c r="F5068" s="46">
        <f>IF(OR(Ações!$N5068&lt;0,Ações!$M5068&lt;0),"",(22.5*Ações!$M5068*Ações!$N5068)^0.5)</f>
        <v>115.99499127117517</v>
      </c>
      <c r="G5068" s="47">
        <f>IFERROR((Ações!$H5068-Ações!$K5068)/Ações!$H5068,0)</f>
        <v>2.2403871722671003</v>
      </c>
      <c r="H5068" s="48">
        <f>IFERROR(Ações!$I5068/(Ações!$P5068-Table_1[[#This Row],[CAGR LUCRO 5A]]),0)</f>
        <v>-22.033442953177254</v>
      </c>
      <c r="I5068" s="48">
        <f>IF(Ações!$S5068&lt;0,"",Ações!$O5068*(1+Ações!$S5068))</f>
        <v>1.9763998328999997</v>
      </c>
      <c r="J5068" s="49">
        <f>IFERROR(IF(Ações!$B5068="","",(VLOOKUP(Table_1[[#This Row],[AÇÕES]],'Dados Status Invest STOCKS'!A5054:AD5669,4)/Table_1[[#This Row],[LPA]]))/100,0)</f>
        <v>4.5795601552393274E-3</v>
      </c>
      <c r="K5068" s="64">
        <f>IFERROR(IF(Ações!$B5068="","",VLOOKUP(Table_1[[#This Row],[AÇÕES]],'Dados Status Invest STOCKS'!A5054:AD5669,2)),0)</f>
        <v>27.33</v>
      </c>
      <c r="L5068" s="65">
        <f>IFERROR(IF(Ações!$B5068="","",VLOOKUP(Table_1[[#This Row],[AÇÕES]],'Dados Status Invest STOCKS'!A5054:AD5669,3)/100),0)</f>
        <v>6.2899999999999998E-2</v>
      </c>
      <c r="M5068" s="66">
        <f>IFERROR(IF(Ações!$B5068="","",VLOOKUP(Table_1[[#This Row],[AÇÕES]],'Dados Status Invest STOCKS'!A5054:AD5669,28)),0)</f>
        <v>7.73</v>
      </c>
      <c r="N5068" s="66">
        <f>IFERROR(IF(Ações!$B5068="","",VLOOKUP(Table_1[[#This Row],[AÇÕES]],'Dados Status Invest STOCKS'!A5054:AD5669,27)),0)</f>
        <v>77.36</v>
      </c>
      <c r="O5068" s="66">
        <f>IFERROR(IF(Ações!$L5068="","",Ações!$K5068*Ações!$L5068),0)</f>
        <v>1.7190569999999998</v>
      </c>
      <c r="P5068" s="67">
        <f t="shared" si="78"/>
        <v>0.06</v>
      </c>
      <c r="Q5068" s="67">
        <f>IFERROR(Ações!$O5068/Ações!$M5068,0)</f>
        <v>0.22238771021992235</v>
      </c>
      <c r="R5068" s="67">
        <f>IFERROR(IF(Ações!$B5068="","",VLOOKUP(Table_1[[#This Row],[AÇÕES]],'Dados Status Invest STOCKS'!A5054:AD5669,18)/100),0)</f>
        <v>9.9900000000000003E-2</v>
      </c>
      <c r="S5068" s="65">
        <f>IFERROR(IF(Ações!$B5068="","",VLOOKUP(Table_1[[#This Row],[AÇÕES]],'Dados Status Invest STOCKS'!A5054:AD5669,25)/100),0)</f>
        <v>0.1497</v>
      </c>
      <c r="T5068" s="67">
        <f>(1-Ações!$Q5068)*Ações!$R5068</f>
        <v>7.7683467749029761E-2</v>
      </c>
      <c r="U5068" s="68">
        <f>IF(Ações!$S5068=0,Ações!$T5068,IF(Ações!$T5068=0,Ações!$S5068,AVERAGE(Ações!$S5068,Ações!$T5068)))</f>
        <v>0.11369173387451488</v>
      </c>
    </row>
    <row r="5069" spans="2:21" ht="15" customHeight="1" x14ac:dyDescent="0.2">
      <c r="B5069" s="63" t="str">
        <f>IFERROR('Dados Status Invest STOCKS'!A5056,"-")</f>
        <v>WTI</v>
      </c>
      <c r="C5069" s="45">
        <f>IFERROR((Ações!$D5069-Ações!$K5069)/Ações!$D5069,0)</f>
        <v>0</v>
      </c>
      <c r="D5069" s="46">
        <f>(Ações!$O5069)/0.06</f>
        <v>0</v>
      </c>
      <c r="E5069" s="47">
        <f>IFERROR((Ações!$F5069-Ações!$K5069)/Ações!$F5069,0)</f>
        <v>0</v>
      </c>
      <c r="F5069" s="46" t="str">
        <f>IF(OR(Ações!$N5069&lt;0,Ações!$M5069&lt;0),"",(22.5*Ações!$M5069*Ações!$N5069)^0.5)</f>
        <v/>
      </c>
      <c r="G5069" s="47">
        <f>IFERROR((Ações!$H5069-Ações!$K5069)/Ações!$H5069,0)</f>
        <v>0</v>
      </c>
      <c r="H5069" s="48">
        <f>IFERROR(Ações!$I5069/(Ações!$P5069-Table_1[[#This Row],[CAGR LUCRO 5A]]),0)</f>
        <v>0</v>
      </c>
      <c r="I5069" s="48">
        <f>IF(Ações!$S5069&lt;0,"",Ações!$O5069*(1+Ações!$S5069))</f>
        <v>0</v>
      </c>
      <c r="J5069" s="49">
        <f>IFERROR(IF(Ações!$B5069="","",(VLOOKUP(Table_1[[#This Row],[AÇÕES]],'Dados Status Invest STOCKS'!A5055:AD5670,4)/Table_1[[#This Row],[LPA]]))/100,0)</f>
        <v>8.2285714285714295E-2</v>
      </c>
      <c r="K5069" s="64">
        <f>IFERROR(IF(Ações!$B5069="","",VLOOKUP(Table_1[[#This Row],[AÇÕES]],'Dados Status Invest STOCKS'!A5055:AD5670,2)),0)</f>
        <v>4.0199999999999996</v>
      </c>
      <c r="L5069" s="65">
        <f>IFERROR(IF(Ações!$B5069="","",VLOOKUP(Table_1[[#This Row],[AÇÕES]],'Dados Status Invest STOCKS'!A5055:AD5670,3)/100),0)</f>
        <v>0</v>
      </c>
      <c r="M5069" s="66">
        <f>IFERROR(IF(Ações!$B5069="","",VLOOKUP(Table_1[[#This Row],[AÇÕES]],'Dados Status Invest STOCKS'!A5055:AD5670,28)),0)</f>
        <v>-0.7</v>
      </c>
      <c r="N5069" s="66">
        <f>IFERROR(IF(Ações!$B5069="","",VLOOKUP(Table_1[[#This Row],[AÇÕES]],'Dados Status Invest STOCKS'!A5055:AD5670,27)),0)</f>
        <v>-2.09</v>
      </c>
      <c r="O5069" s="66">
        <f>IFERROR(IF(Ações!$L5069="","",Ações!$K5069*Ações!$L5069),0)</f>
        <v>0</v>
      </c>
      <c r="P5069" s="67">
        <f t="shared" si="78"/>
        <v>0.06</v>
      </c>
      <c r="Q5069" s="67">
        <f>IFERROR(Ações!$O5069/Ações!$M5069,0)</f>
        <v>0</v>
      </c>
      <c r="R5069" s="67">
        <f>IFERROR(IF(Ações!$B5069="","",VLOOKUP(Table_1[[#This Row],[AÇÕES]],'Dados Status Invest STOCKS'!A5055:AD5670,18)/100),0)</f>
        <v>-0.33460000000000001</v>
      </c>
      <c r="S5069" s="65">
        <f>IFERROR(IF(Ações!$B5069="","",VLOOKUP(Table_1[[#This Row],[AÇÕES]],'Dados Status Invest STOCKS'!A5055:AD5670,25)/100),0)</f>
        <v>0</v>
      </c>
      <c r="T5069" s="67">
        <f>(1-Ações!$Q5069)*Ações!$R5069</f>
        <v>-0.33460000000000001</v>
      </c>
      <c r="U5069" s="68">
        <f>IF(Ações!$S5069=0,Ações!$T5069,IF(Ações!$T5069=0,Ações!$S5069,AVERAGE(Ações!$S5069,Ações!$T5069)))</f>
        <v>-0.33460000000000001</v>
      </c>
    </row>
    <row r="5070" spans="2:21" ht="15" customHeight="1" x14ac:dyDescent="0.2">
      <c r="B5070" s="63" t="str">
        <f>IFERROR('Dados Status Invest STOCKS'!A5057,"-")</f>
        <v>WTM</v>
      </c>
      <c r="C5070" s="45">
        <f>IFERROR((Ações!$D5070-Ações!$K5070)/Ações!$D5070,0)</f>
        <v>-58.999999999999993</v>
      </c>
      <c r="D5070" s="46">
        <f>(Ações!$O5070)/0.06</f>
        <v>16.772833333333335</v>
      </c>
      <c r="E5070" s="47">
        <f>IFERROR((Ações!$F5070-Ações!$K5070)/Ações!$F5070,0)</f>
        <v>0.63775933987491407</v>
      </c>
      <c r="F5070" s="46">
        <f>IF(OR(Ações!$N5070&lt;0,Ações!$M5070&lt;0),"",(22.5*Ações!$M5070*Ações!$N5070)^0.5)</f>
        <v>2778.1806704208425</v>
      </c>
      <c r="G5070" s="47">
        <f>IFERROR((Ações!$H5070-Ações!$K5070)/Ações!$H5070,0)</f>
        <v>111.29041463824075</v>
      </c>
      <c r="H5070" s="48">
        <f>IFERROR(Ações!$I5070/(Ações!$P5070-Table_1[[#This Row],[CAGR LUCRO 5A]]),0)</f>
        <v>-9.1247276864535749</v>
      </c>
      <c r="I5070" s="48">
        <f>IF(Ações!$S5070&lt;0,"",Ações!$O5070*(1+Ações!$S5070))</f>
        <v>1.1989892179999999</v>
      </c>
      <c r="J5070" s="49">
        <f>IFERROR(IF(Ações!$B5070="","",(VLOOKUP(Table_1[[#This Row],[AÇÕES]],'Dados Status Invest STOCKS'!A5056:AD5671,4)/Table_1[[#This Row],[LPA]]))/100,0)</f>
        <v>1.4872031358081623E-4</v>
      </c>
      <c r="K5070" s="64">
        <f>IFERROR(IF(Ações!$B5070="","",VLOOKUP(Table_1[[#This Row],[AÇÕES]],'Dados Status Invest STOCKS'!A5056:AD5671,2)),0)</f>
        <v>1006.37</v>
      </c>
      <c r="L5070" s="65">
        <f>IFERROR(IF(Ações!$B5070="","",VLOOKUP(Table_1[[#This Row],[AÇÕES]],'Dados Status Invest STOCKS'!A5056:AD5671,3)/100),0)</f>
        <v>1E-3</v>
      </c>
      <c r="M5070" s="66">
        <f>IFERROR(IF(Ações!$B5070="","",VLOOKUP(Table_1[[#This Row],[AÇÕES]],'Dados Status Invest STOCKS'!A5056:AD5671,28)),0)</f>
        <v>260.22000000000003</v>
      </c>
      <c r="N5070" s="66">
        <f>IFERROR(IF(Ações!$B5070="","",VLOOKUP(Table_1[[#This Row],[AÇÕES]],'Dados Status Invest STOCKS'!A5056:AD5671,27)),0)</f>
        <v>1318.25</v>
      </c>
      <c r="O5070" s="66">
        <f>IFERROR(IF(Ações!$L5070="","",Ações!$K5070*Ações!$L5070),0)</f>
        <v>1.00637</v>
      </c>
      <c r="P5070" s="67">
        <f t="shared" si="78"/>
        <v>0.06</v>
      </c>
      <c r="Q5070" s="67">
        <f>IFERROR(Ações!$O5070/Ações!$M5070,0)</f>
        <v>3.8673814464683723E-3</v>
      </c>
      <c r="R5070" s="67">
        <f>IFERROR(IF(Ações!$B5070="","",VLOOKUP(Table_1[[#This Row],[AÇÕES]],'Dados Status Invest STOCKS'!A5056:AD5671,18)/100),0)</f>
        <v>0.19739999999999999</v>
      </c>
      <c r="S5070" s="65">
        <f>IFERROR(IF(Ações!$B5070="","",VLOOKUP(Table_1[[#This Row],[AÇÕES]],'Dados Status Invest STOCKS'!A5056:AD5671,25)/100),0)</f>
        <v>0.19140000000000001</v>
      </c>
      <c r="T5070" s="67">
        <f>(1-Ações!$Q5070)*Ações!$R5070</f>
        <v>0.19663657890246714</v>
      </c>
      <c r="U5070" s="68">
        <f>IF(Ações!$S5070=0,Ações!$T5070,IF(Ações!$T5070=0,Ações!$S5070,AVERAGE(Ações!$S5070,Ações!$T5070)))</f>
        <v>0.19401828945123356</v>
      </c>
    </row>
    <row r="5071" spans="2:21" ht="15" customHeight="1" x14ac:dyDescent="0.2">
      <c r="B5071" s="63" t="str">
        <f>IFERROR('Dados Status Invest STOCKS'!A5058,"-")</f>
        <v>WTRG</v>
      </c>
      <c r="C5071" s="45">
        <f>IFERROR((Ações!$D5071-Ações!$K5071)/Ações!$D5071,0)</f>
        <v>-1.7649769585253454</v>
      </c>
      <c r="D5071" s="46">
        <f>(Ações!$O5071)/0.06</f>
        <v>17.298516666666668</v>
      </c>
      <c r="E5071" s="47">
        <f>IFERROR((Ações!$F5071-Ações!$K5071)/Ações!$F5071,0)</f>
        <v>-0.74271402448252255</v>
      </c>
      <c r="F5071" s="46">
        <f>IF(OR(Ações!$N5071&lt;0,Ações!$M5071&lt;0),"",(22.5*Ações!$M5071*Ações!$N5071)^0.5)</f>
        <v>27.445696383950619</v>
      </c>
      <c r="G5071" s="47">
        <f>IFERROR((Ações!$H5071-Ações!$K5071)/Ações!$H5071,0)</f>
        <v>1.4903356562626613</v>
      </c>
      <c r="H5071" s="48">
        <f>IFERROR(Ações!$I5071/(Ações!$P5071-Table_1[[#This Row],[CAGR LUCRO 5A]]),0)</f>
        <v>-97.545425035087774</v>
      </c>
      <c r="I5071" s="48">
        <f>IF(Ações!$S5071&lt;0,"",Ações!$O5071*(1+Ações!$S5071))</f>
        <v>1.1120178454</v>
      </c>
      <c r="J5071" s="49">
        <f>IFERROR(IF(Ações!$B5071="","",(VLOOKUP(Table_1[[#This Row],[AÇÕES]],'Dados Status Invest STOCKS'!A5057:AD5672,4)/Table_1[[#This Row],[LPA]]))/100,0)</f>
        <v>0.17533333333333334</v>
      </c>
      <c r="K5071" s="64">
        <f>IFERROR(IF(Ações!$B5071="","",VLOOKUP(Table_1[[#This Row],[AÇÕES]],'Dados Status Invest STOCKS'!A5057:AD5672,2)),0)</f>
        <v>47.83</v>
      </c>
      <c r="L5071" s="65">
        <f>IFERROR(IF(Ações!$B5071="","",VLOOKUP(Table_1[[#This Row],[AÇÕES]],'Dados Status Invest STOCKS'!A5057:AD5672,3)/100),0)</f>
        <v>2.1700000000000001E-2</v>
      </c>
      <c r="M5071" s="66">
        <f>IFERROR(IF(Ações!$B5071="","",VLOOKUP(Table_1[[#This Row],[AÇÕES]],'Dados Status Invest STOCKS'!A5057:AD5672,28)),0)</f>
        <v>1.65</v>
      </c>
      <c r="N5071" s="66">
        <f>IFERROR(IF(Ações!$B5071="","",VLOOKUP(Table_1[[#This Row],[AÇÕES]],'Dados Status Invest STOCKS'!A5057:AD5672,27)),0)</f>
        <v>20.29</v>
      </c>
      <c r="O5071" s="66">
        <f>IFERROR(IF(Ações!$L5071="","",Ações!$K5071*Ações!$L5071),0)</f>
        <v>1.037911</v>
      </c>
      <c r="P5071" s="67">
        <f t="shared" ref="P5071:P5134" si="79">$U$6</f>
        <v>0.06</v>
      </c>
      <c r="Q5071" s="67">
        <f>IFERROR(Ações!$O5071/Ações!$M5071,0)</f>
        <v>0.62903696969696976</v>
      </c>
      <c r="R5071" s="67">
        <f>IFERROR(IF(Ações!$B5071="","",VLOOKUP(Table_1[[#This Row],[AÇÕES]],'Dados Status Invest STOCKS'!A5057:AD5672,18)/100),0)</f>
        <v>8.1500000000000003E-2</v>
      </c>
      <c r="S5071" s="65">
        <f>IFERROR(IF(Ações!$B5071="","",VLOOKUP(Table_1[[#This Row],[AÇÕES]],'Dados Status Invest STOCKS'!A5057:AD5672,25)/100),0)</f>
        <v>7.1399999999999991E-2</v>
      </c>
      <c r="T5071" s="67">
        <f>(1-Ações!$Q5071)*Ações!$R5071</f>
        <v>3.0233486969696965E-2</v>
      </c>
      <c r="U5071" s="68">
        <f>IF(Ações!$S5071=0,Ações!$T5071,IF(Ações!$T5071=0,Ações!$S5071,AVERAGE(Ações!$S5071,Ações!$T5071)))</f>
        <v>5.0816743484848478E-2</v>
      </c>
    </row>
    <row r="5072" spans="2:21" ht="15" customHeight="1" x14ac:dyDescent="0.2">
      <c r="B5072" s="63" t="str">
        <f>IFERROR('Dados Status Invest STOCKS'!A5059,"-")</f>
        <v>WTRH</v>
      </c>
      <c r="C5072" s="45">
        <f>IFERROR((Ações!$D5072-Ações!$K5072)/Ações!$D5072,0)</f>
        <v>0</v>
      </c>
      <c r="D5072" s="46">
        <f>(Ações!$O5072)/0.06</f>
        <v>0</v>
      </c>
      <c r="E5072" s="47">
        <f>IFERROR((Ações!$F5072-Ações!$K5072)/Ações!$F5072,0)</f>
        <v>0.31321020915991482</v>
      </c>
      <c r="F5072" s="46">
        <f>IF(OR(Ações!$N5072&lt;0,Ações!$M5072&lt;0),"",(22.5*Ações!$M5072*Ações!$N5072)^0.5)</f>
        <v>0.85906926379658122</v>
      </c>
      <c r="G5072" s="47">
        <f>IFERROR((Ações!$H5072-Ações!$K5072)/Ações!$H5072,0)</f>
        <v>0</v>
      </c>
      <c r="H5072" s="48">
        <f>IFERROR(Ações!$I5072/(Ações!$P5072-Table_1[[#This Row],[CAGR LUCRO 5A]]),0)</f>
        <v>0</v>
      </c>
      <c r="I5072" s="48">
        <f>IF(Ações!$S5072&lt;0,"",Ações!$O5072*(1+Ações!$S5072))</f>
        <v>0</v>
      </c>
      <c r="J5072" s="49">
        <f>IFERROR(IF(Ações!$B5072="","",(VLOOKUP(Table_1[[#This Row],[AÇÕES]],'Dados Status Invest STOCKS'!A5058:AD5673,4)/Table_1[[#This Row],[LPA]]))/100,0)</f>
        <v>3.8450000000000002</v>
      </c>
      <c r="K5072" s="64">
        <f>IFERROR(IF(Ações!$B5072="","",VLOOKUP(Table_1[[#This Row],[AÇÕES]],'Dados Status Invest STOCKS'!A5058:AD5673,2)),0)</f>
        <v>0.59</v>
      </c>
      <c r="L5072" s="65">
        <f>IFERROR(IF(Ações!$B5072="","",VLOOKUP(Table_1[[#This Row],[AÇÕES]],'Dados Status Invest STOCKS'!A5058:AD5673,3)/100),0)</f>
        <v>0</v>
      </c>
      <c r="M5072" s="66">
        <f>IFERROR(IF(Ações!$B5072="","",VLOOKUP(Table_1[[#This Row],[AÇÕES]],'Dados Status Invest STOCKS'!A5058:AD5673,28)),0)</f>
        <v>0.04</v>
      </c>
      <c r="N5072" s="66">
        <f>IFERROR(IF(Ações!$B5072="","",VLOOKUP(Table_1[[#This Row],[AÇÕES]],'Dados Status Invest STOCKS'!A5058:AD5673,27)),0)</f>
        <v>0.82</v>
      </c>
      <c r="O5072" s="66">
        <f>IFERROR(IF(Ações!$L5072="","",Ações!$K5072*Ações!$L5072),0)</f>
        <v>0</v>
      </c>
      <c r="P5072" s="67">
        <f t="shared" si="79"/>
        <v>0.06</v>
      </c>
      <c r="Q5072" s="67">
        <f>IFERROR(Ações!$O5072/Ações!$M5072,0)</f>
        <v>0</v>
      </c>
      <c r="R5072" s="67">
        <f>IFERROR(IF(Ações!$B5072="","",VLOOKUP(Table_1[[#This Row],[AÇÕES]],'Dados Status Invest STOCKS'!A5058:AD5673,18)/100),0)</f>
        <v>4.7E-2</v>
      </c>
      <c r="S5072" s="65">
        <f>IFERROR(IF(Ações!$B5072="","",VLOOKUP(Table_1[[#This Row],[AÇÕES]],'Dados Status Invest STOCKS'!A5058:AD5673,25)/100),0)</f>
        <v>0</v>
      </c>
      <c r="T5072" s="67">
        <f>(1-Ações!$Q5072)*Ações!$R5072</f>
        <v>4.7E-2</v>
      </c>
      <c r="U5072" s="68">
        <f>IF(Ações!$S5072=0,Ações!$T5072,IF(Ações!$T5072=0,Ações!$S5072,AVERAGE(Ações!$S5072,Ações!$T5072)))</f>
        <v>4.7E-2</v>
      </c>
    </row>
    <row r="5073" spans="2:21" ht="15" customHeight="1" x14ac:dyDescent="0.2">
      <c r="B5073" s="63" t="str">
        <f>IFERROR('Dados Status Invest STOCKS'!A5060,"-")</f>
        <v>WTRU</v>
      </c>
      <c r="C5073" s="45">
        <f>IFERROR((Ações!$D5073-Ações!$K5073)/Ações!$D5073,0)</f>
        <v>0</v>
      </c>
      <c r="D5073" s="46">
        <f>(Ações!$O5073)/0.06</f>
        <v>0</v>
      </c>
      <c r="E5073" s="47">
        <f>IFERROR((Ações!$F5073-Ações!$K5073)/Ações!$F5073,0)</f>
        <v>-1.091766927567251</v>
      </c>
      <c r="F5073" s="46">
        <f>IF(OR(Ações!$N5073&lt;0,Ações!$M5073&lt;0),"",(22.5*Ações!$M5073*Ações!$N5073)^0.5)</f>
        <v>27.445696383950619</v>
      </c>
      <c r="G5073" s="47">
        <f>IFERROR((Ações!$H5073-Ações!$K5073)/Ações!$H5073,0)</f>
        <v>0</v>
      </c>
      <c r="H5073" s="48">
        <f>IFERROR(Ações!$I5073/(Ações!$P5073-Table_1[[#This Row],[CAGR LUCRO 5A]]),0)</f>
        <v>0</v>
      </c>
      <c r="I5073" s="48">
        <f>IF(Ações!$S5073&lt;0,"",Ações!$O5073*(1+Ações!$S5073))</f>
        <v>0</v>
      </c>
      <c r="J5073" s="49">
        <f>IFERROR(IF(Ações!$B5073="","",(VLOOKUP(Table_1[[#This Row],[AÇÕES]],'Dados Status Invest STOCKS'!A5059:AD5674,4)/Table_1[[#This Row],[LPA]]))/100,0)</f>
        <v>0.21048484848484847</v>
      </c>
      <c r="K5073" s="64">
        <f>IFERROR(IF(Ações!$B5073="","",VLOOKUP(Table_1[[#This Row],[AÇÕES]],'Dados Status Invest STOCKS'!A5059:AD5674,2)),0)</f>
        <v>57.41</v>
      </c>
      <c r="L5073" s="65">
        <f>IFERROR(IF(Ações!$B5073="","",VLOOKUP(Table_1[[#This Row],[AÇÕES]],'Dados Status Invest STOCKS'!A5059:AD5674,3)/100),0)</f>
        <v>0</v>
      </c>
      <c r="M5073" s="66">
        <f>IFERROR(IF(Ações!$B5073="","",VLOOKUP(Table_1[[#This Row],[AÇÕES]],'Dados Status Invest STOCKS'!A5059:AD5674,28)),0)</f>
        <v>1.65</v>
      </c>
      <c r="N5073" s="66">
        <f>IFERROR(IF(Ações!$B5073="","",VLOOKUP(Table_1[[#This Row],[AÇÕES]],'Dados Status Invest STOCKS'!A5059:AD5674,27)),0)</f>
        <v>20.29</v>
      </c>
      <c r="O5073" s="66">
        <f>IFERROR(IF(Ações!$L5073="","",Ações!$K5073*Ações!$L5073),0)</f>
        <v>0</v>
      </c>
      <c r="P5073" s="67">
        <f t="shared" si="79"/>
        <v>0.06</v>
      </c>
      <c r="Q5073" s="67">
        <f>IFERROR(Ações!$O5073/Ações!$M5073,0)</f>
        <v>0</v>
      </c>
      <c r="R5073" s="67">
        <f>IFERROR(IF(Ações!$B5073="","",VLOOKUP(Table_1[[#This Row],[AÇÕES]],'Dados Status Invest STOCKS'!A5059:AD5674,18)/100),0)</f>
        <v>8.1500000000000003E-2</v>
      </c>
      <c r="S5073" s="65">
        <f>IFERROR(IF(Ações!$B5073="","",VLOOKUP(Table_1[[#This Row],[AÇÕES]],'Dados Status Invest STOCKS'!A5059:AD5674,25)/100),0)</f>
        <v>7.1399999999999991E-2</v>
      </c>
      <c r="T5073" s="67">
        <f>(1-Ações!$Q5073)*Ações!$R5073</f>
        <v>8.1500000000000003E-2</v>
      </c>
      <c r="U5073" s="68">
        <f>IF(Ações!$S5073=0,Ações!$T5073,IF(Ações!$T5073=0,Ações!$S5073,AVERAGE(Ações!$S5073,Ações!$T5073)))</f>
        <v>7.644999999999999E-2</v>
      </c>
    </row>
    <row r="5074" spans="2:21" ht="15" customHeight="1" x14ac:dyDescent="0.2">
      <c r="B5074" s="63" t="str">
        <f>IFERROR('Dados Status Invest STOCKS'!A5061,"-")</f>
        <v>WTS</v>
      </c>
      <c r="C5074" s="45">
        <f>IFERROR((Ações!$D5074-Ações!$K5074)/Ações!$D5074,0)</f>
        <v>-9.7142857142857117</v>
      </c>
      <c r="D5074" s="46">
        <f>(Ações!$O5074)/0.06</f>
        <v>16.954000000000004</v>
      </c>
      <c r="E5074" s="47">
        <f>IFERROR((Ações!$F5074-Ações!$K5074)/Ações!$F5074,0)</f>
        <v>-2.0527320776282867</v>
      </c>
      <c r="F5074" s="46">
        <f>IF(OR(Ações!$N5074&lt;0,Ações!$M5074&lt;0),"",(22.5*Ações!$M5074*Ações!$N5074)^0.5)</f>
        <v>59.504075490675426</v>
      </c>
      <c r="G5074" s="47">
        <f>IFERROR((Ações!$H5074-Ações!$K5074)/Ações!$H5074,0)</f>
        <v>-9.7142857142857117</v>
      </c>
      <c r="H5074" s="48">
        <f>IFERROR(Ações!$I5074/(Ações!$P5074-Table_1[[#This Row],[CAGR LUCRO 5A]]),0)</f>
        <v>16.954000000000004</v>
      </c>
      <c r="I5074" s="48">
        <f>IF(Ações!$S5074&lt;0,"",Ações!$O5074*(1+Ações!$S5074))</f>
        <v>1.0172400000000001</v>
      </c>
      <c r="J5074" s="49">
        <f>IFERROR(IF(Ações!$B5074="","",(VLOOKUP(Table_1[[#This Row],[AÇÕES]],'Dados Status Invest STOCKS'!A5060:AD5675,4)/Table_1[[#This Row],[LPA]]))/100,0)</f>
        <v>8.5760869565217404E-2</v>
      </c>
      <c r="K5074" s="64">
        <f>IFERROR(IF(Ações!$B5074="","",VLOOKUP(Table_1[[#This Row],[AÇÕES]],'Dados Status Invest STOCKS'!A5060:AD5675,2)),0)</f>
        <v>181.65</v>
      </c>
      <c r="L5074" s="65">
        <f>IFERROR(IF(Ações!$B5074="","",VLOOKUP(Table_1[[#This Row],[AÇÕES]],'Dados Status Invest STOCKS'!A5060:AD5675,3)/100),0)</f>
        <v>5.6000000000000008E-3</v>
      </c>
      <c r="M5074" s="66">
        <f>IFERROR(IF(Ações!$B5074="","",VLOOKUP(Table_1[[#This Row],[AÇÕES]],'Dados Status Invest STOCKS'!A5060:AD5675,28)),0)</f>
        <v>4.5999999999999996</v>
      </c>
      <c r="N5074" s="66">
        <f>IFERROR(IF(Ações!$B5074="","",VLOOKUP(Table_1[[#This Row],[AÇÕES]],'Dados Status Invest STOCKS'!A5060:AD5675,27)),0)</f>
        <v>34.21</v>
      </c>
      <c r="O5074" s="66">
        <f>IFERROR(IF(Ações!$L5074="","",Ações!$K5074*Ações!$L5074),0)</f>
        <v>1.0172400000000001</v>
      </c>
      <c r="P5074" s="67">
        <f t="shared" si="79"/>
        <v>0.06</v>
      </c>
      <c r="Q5074" s="67">
        <f>IFERROR(Ações!$O5074/Ações!$M5074,0)</f>
        <v>0.22113913043478264</v>
      </c>
      <c r="R5074" s="67">
        <f>IFERROR(IF(Ações!$B5074="","",VLOOKUP(Table_1[[#This Row],[AÇÕES]],'Dados Status Invest STOCKS'!A5060:AD5675,18)/100),0)</f>
        <v>0.1346</v>
      </c>
      <c r="S5074" s="65">
        <f>IFERROR(IF(Ações!$B5074="","",VLOOKUP(Table_1[[#This Row],[AÇÕES]],'Dados Status Invest STOCKS'!A5060:AD5675,25)/100),0)</f>
        <v>0</v>
      </c>
      <c r="T5074" s="67">
        <f>(1-Ações!$Q5074)*Ações!$R5074</f>
        <v>0.10483467304347825</v>
      </c>
      <c r="U5074" s="68">
        <f>IF(Ações!$S5074=0,Ações!$T5074,IF(Ações!$T5074=0,Ações!$S5074,AVERAGE(Ações!$S5074,Ações!$T5074)))</f>
        <v>0.10483467304347825</v>
      </c>
    </row>
    <row r="5075" spans="2:21" ht="15" customHeight="1" x14ac:dyDescent="0.2">
      <c r="B5075" s="63" t="str">
        <f>IFERROR('Dados Status Invest STOCKS'!A5062,"-")</f>
        <v>WTTR</v>
      </c>
      <c r="C5075" s="45">
        <f>IFERROR((Ações!$D5075-Ações!$K5075)/Ações!$D5075,0)</f>
        <v>0</v>
      </c>
      <c r="D5075" s="46">
        <f>(Ações!$O5075)/0.06</f>
        <v>0</v>
      </c>
      <c r="E5075" s="47">
        <f>IFERROR((Ações!$F5075-Ações!$K5075)/Ações!$F5075,0)</f>
        <v>0</v>
      </c>
      <c r="F5075" s="46" t="str">
        <f>IF(OR(Ações!$N5075&lt;0,Ações!$M5075&lt;0),"",(22.5*Ações!$M5075*Ações!$N5075)^0.5)</f>
        <v/>
      </c>
      <c r="G5075" s="47">
        <f>IFERROR((Ações!$H5075-Ações!$K5075)/Ações!$H5075,0)</f>
        <v>0</v>
      </c>
      <c r="H5075" s="48">
        <f>IFERROR(Ações!$I5075/(Ações!$P5075-Table_1[[#This Row],[CAGR LUCRO 5A]]),0)</f>
        <v>0</v>
      </c>
      <c r="I5075" s="48">
        <f>IF(Ações!$S5075&lt;0,"",Ações!$O5075*(1+Ações!$S5075))</f>
        <v>0</v>
      </c>
      <c r="J5075" s="49">
        <f>IFERROR(IF(Ações!$B5075="","",(VLOOKUP(Table_1[[#This Row],[AÇÕES]],'Dados Status Invest STOCKS'!A5061:AD5676,4)/Table_1[[#This Row],[LPA]]))/100,0)</f>
        <v>0.16920634920634922</v>
      </c>
      <c r="K5075" s="64">
        <f>IFERROR(IF(Ações!$B5075="","",VLOOKUP(Table_1[[#This Row],[AÇÕES]],'Dados Status Invest STOCKS'!A5061:AD5676,2)),0)</f>
        <v>6.73</v>
      </c>
      <c r="L5075" s="65">
        <f>IFERROR(IF(Ações!$B5075="","",VLOOKUP(Table_1[[#This Row],[AÇÕES]],'Dados Status Invest STOCKS'!A5061:AD5676,3)/100),0)</f>
        <v>0</v>
      </c>
      <c r="M5075" s="66">
        <f>IFERROR(IF(Ações!$B5075="","",VLOOKUP(Table_1[[#This Row],[AÇÕES]],'Dados Status Invest STOCKS'!A5061:AD5676,28)),0)</f>
        <v>-0.63</v>
      </c>
      <c r="N5075" s="66">
        <f>IFERROR(IF(Ações!$B5075="","",VLOOKUP(Table_1[[#This Row],[AÇÕES]],'Dados Status Invest STOCKS'!A5061:AD5676,27)),0)</f>
        <v>5.14</v>
      </c>
      <c r="O5075" s="66">
        <f>IFERROR(IF(Ações!$L5075="","",Ações!$K5075*Ações!$L5075),0)</f>
        <v>0</v>
      </c>
      <c r="P5075" s="67">
        <f t="shared" si="79"/>
        <v>0.06</v>
      </c>
      <c r="Q5075" s="67">
        <f>IFERROR(Ações!$O5075/Ações!$M5075,0)</f>
        <v>0</v>
      </c>
      <c r="R5075" s="67">
        <f>IFERROR(IF(Ações!$B5075="","",VLOOKUP(Table_1[[#This Row],[AÇÕES]],'Dados Status Invest STOCKS'!A5061:AD5676,18)/100),0)</f>
        <v>-0.12269999999999999</v>
      </c>
      <c r="S5075" s="65">
        <f>IFERROR(IF(Ações!$B5075="","",VLOOKUP(Table_1[[#This Row],[AÇÕES]],'Dados Status Invest STOCKS'!A5061:AD5676,25)/100),0)</f>
        <v>0</v>
      </c>
      <c r="T5075" s="67">
        <f>(1-Ações!$Q5075)*Ações!$R5075</f>
        <v>-0.12269999999999999</v>
      </c>
      <c r="U5075" s="68">
        <f>IF(Ações!$S5075=0,Ações!$T5075,IF(Ações!$T5075=0,Ações!$S5075,AVERAGE(Ações!$S5075,Ações!$T5075)))</f>
        <v>-0.12269999999999999</v>
      </c>
    </row>
    <row r="5076" spans="2:21" ht="15" customHeight="1" x14ac:dyDescent="0.2">
      <c r="B5076" s="63" t="str">
        <f>IFERROR('Dados Status Invest STOCKS'!A5063,"-")</f>
        <v>WU</v>
      </c>
      <c r="C5076" s="45">
        <f>IFERROR((Ações!$D5076-Ações!$K5076)/Ações!$D5076,0)</f>
        <v>-0.13851992409867178</v>
      </c>
      <c r="D5076" s="46">
        <f>(Ações!$O5076)/0.06</f>
        <v>15.687033333333332</v>
      </c>
      <c r="E5076" s="47">
        <f>IFERROR((Ações!$F5076-Ações!$K5076)/Ações!$F5076,0)</f>
        <v>-1.7551691241194487</v>
      </c>
      <c r="F5076" s="46">
        <f>IF(OR(Ações!$N5076&lt;0,Ações!$M5076&lt;0),"",(22.5*Ações!$M5076*Ações!$N5076)^0.5)</f>
        <v>6.4823606811099301</v>
      </c>
      <c r="G5076" s="47">
        <f>IFERROR((Ações!$H5076-Ações!$K5076)/Ações!$H5076,0)</f>
        <v>0</v>
      </c>
      <c r="H5076" s="48">
        <f>IFERROR(Ações!$I5076/(Ações!$P5076-Table_1[[#This Row],[CAGR LUCRO 5A]]),0)</f>
        <v>0</v>
      </c>
      <c r="I5076" s="48" t="str">
        <f>IF(Ações!$S5076&lt;0,"",Ações!$O5076*(1+Ações!$S5076))</f>
        <v/>
      </c>
      <c r="J5076" s="49">
        <f>IFERROR(IF(Ações!$B5076="","",(VLOOKUP(Table_1[[#This Row],[AÇÕES]],'Dados Status Invest STOCKS'!A5062:AD5677,4)/Table_1[[#This Row],[LPA]]))/100,0)</f>
        <v>4.3399014778325133E-2</v>
      </c>
      <c r="K5076" s="64">
        <f>IFERROR(IF(Ações!$B5076="","",VLOOKUP(Table_1[[#This Row],[AÇÕES]],'Dados Status Invest STOCKS'!A5062:AD5677,2)),0)</f>
        <v>17.86</v>
      </c>
      <c r="L5076" s="65">
        <f>IFERROR(IF(Ações!$B5076="","",VLOOKUP(Table_1[[#This Row],[AÇÕES]],'Dados Status Invest STOCKS'!A5062:AD5677,3)/100),0)</f>
        <v>5.2699999999999997E-2</v>
      </c>
      <c r="M5076" s="66">
        <f>IFERROR(IF(Ações!$B5076="","",VLOOKUP(Table_1[[#This Row],[AÇÕES]],'Dados Status Invest STOCKS'!A5062:AD5677,28)),0)</f>
        <v>2.0299999999999998</v>
      </c>
      <c r="N5076" s="66">
        <f>IFERROR(IF(Ações!$B5076="","",VLOOKUP(Table_1[[#This Row],[AÇÕES]],'Dados Status Invest STOCKS'!A5062:AD5677,27)),0)</f>
        <v>0.92</v>
      </c>
      <c r="O5076" s="66">
        <f>IFERROR(IF(Ações!$L5076="","",Ações!$K5076*Ações!$L5076),0)</f>
        <v>0.94122199999999989</v>
      </c>
      <c r="P5076" s="67">
        <f t="shared" si="79"/>
        <v>0.06</v>
      </c>
      <c r="Q5076" s="67">
        <f>IFERROR(Ações!$O5076/Ações!$M5076,0)</f>
        <v>0.46365615763546797</v>
      </c>
      <c r="R5076" s="67">
        <f>IFERROR(IF(Ações!$B5076="","",VLOOKUP(Table_1[[#This Row],[AÇÕES]],'Dados Status Invest STOCKS'!A5062:AD5677,18)/100),0)</f>
        <v>2.2086000000000001</v>
      </c>
      <c r="S5076" s="65">
        <f>IFERROR(IF(Ações!$B5076="","",VLOOKUP(Table_1[[#This Row],[AÇÕES]],'Dados Status Invest STOCKS'!A5062:AD5677,25)/100),0)</f>
        <v>-2.3399999999999997E-2</v>
      </c>
      <c r="T5076" s="67">
        <f>(1-Ações!$Q5076)*Ações!$R5076</f>
        <v>1.1845690102463056</v>
      </c>
      <c r="U5076" s="68">
        <f>IF(Ações!$S5076=0,Ações!$T5076,IF(Ações!$T5076=0,Ações!$S5076,AVERAGE(Ações!$S5076,Ações!$T5076)))</f>
        <v>0.58058450512315274</v>
      </c>
    </row>
    <row r="5077" spans="2:21" ht="15" customHeight="1" x14ac:dyDescent="0.2">
      <c r="B5077" s="63" t="str">
        <f>IFERROR('Dados Status Invest STOCKS'!A5064,"-")</f>
        <v>WVE</v>
      </c>
      <c r="C5077" s="45">
        <f>IFERROR((Ações!$D5077-Ações!$K5077)/Ações!$D5077,0)</f>
        <v>0</v>
      </c>
      <c r="D5077" s="46">
        <f>(Ações!$O5077)/0.06</f>
        <v>0</v>
      </c>
      <c r="E5077" s="47">
        <f>IFERROR((Ações!$F5077-Ações!$K5077)/Ações!$F5077,0)</f>
        <v>0</v>
      </c>
      <c r="F5077" s="46" t="str">
        <f>IF(OR(Ações!$N5077&lt;0,Ações!$M5077&lt;0),"",(22.5*Ações!$M5077*Ações!$N5077)^0.5)</f>
        <v/>
      </c>
      <c r="G5077" s="47">
        <f>IFERROR((Ações!$H5077-Ações!$K5077)/Ações!$H5077,0)</f>
        <v>0</v>
      </c>
      <c r="H5077" s="48">
        <f>IFERROR(Ações!$I5077/(Ações!$P5077-Table_1[[#This Row],[CAGR LUCRO 5A]]),0)</f>
        <v>0</v>
      </c>
      <c r="I5077" s="48">
        <f>IF(Ações!$S5077&lt;0,"",Ações!$O5077*(1+Ações!$S5077))</f>
        <v>0</v>
      </c>
      <c r="J5077" s="49">
        <f>IFERROR(IF(Ações!$B5077="","",(VLOOKUP(Table_1[[#This Row],[AÇÕES]],'Dados Status Invest STOCKS'!A5063:AD5678,4)/Table_1[[#This Row],[LPA]]))/100,0)</f>
        <v>5.6060606060606066E-3</v>
      </c>
      <c r="K5077" s="64">
        <f>IFERROR(IF(Ações!$B5077="","",VLOOKUP(Table_1[[#This Row],[AÇÕES]],'Dados Status Invest STOCKS'!A5063:AD5678,2)),0)</f>
        <v>2.19</v>
      </c>
      <c r="L5077" s="65">
        <f>IFERROR(IF(Ações!$B5077="","",VLOOKUP(Table_1[[#This Row],[AÇÕES]],'Dados Status Invest STOCKS'!A5063:AD5678,3)/100),0)</f>
        <v>0</v>
      </c>
      <c r="M5077" s="66">
        <f>IFERROR(IF(Ações!$B5077="","",VLOOKUP(Table_1[[#This Row],[AÇÕES]],'Dados Status Invest STOCKS'!A5063:AD5678,28)),0)</f>
        <v>-1.98</v>
      </c>
      <c r="N5077" s="66">
        <f>IFERROR(IF(Ações!$B5077="","",VLOOKUP(Table_1[[#This Row],[AÇÕES]],'Dados Status Invest STOCKS'!A5063:AD5678,27)),0)</f>
        <v>0.51</v>
      </c>
      <c r="O5077" s="66">
        <f>IFERROR(IF(Ações!$L5077="","",Ações!$K5077*Ações!$L5077),0)</f>
        <v>0</v>
      </c>
      <c r="P5077" s="67">
        <f t="shared" si="79"/>
        <v>0.06</v>
      </c>
      <c r="Q5077" s="67">
        <f>IFERROR(Ações!$O5077/Ações!$M5077,0)</f>
        <v>0</v>
      </c>
      <c r="R5077" s="67">
        <f>IFERROR(IF(Ações!$B5077="","",VLOOKUP(Table_1[[#This Row],[AÇÕES]],'Dados Status Invest STOCKS'!A5063:AD5678,18)/100),0)</f>
        <v>-3.8877999999999999</v>
      </c>
      <c r="S5077" s="65">
        <f>IFERROR(IF(Ações!$B5077="","",VLOOKUP(Table_1[[#This Row],[AÇÕES]],'Dados Status Invest STOCKS'!A5063:AD5678,25)/100),0)</f>
        <v>0</v>
      </c>
      <c r="T5077" s="67">
        <f>(1-Ações!$Q5077)*Ações!$R5077</f>
        <v>-3.8877999999999999</v>
      </c>
      <c r="U5077" s="68">
        <f>IF(Ações!$S5077=0,Ações!$T5077,IF(Ações!$T5077=0,Ações!$S5077,AVERAGE(Ações!$S5077,Ações!$T5077)))</f>
        <v>-3.8877999999999999</v>
      </c>
    </row>
    <row r="5078" spans="2:21" ht="15" customHeight="1" x14ac:dyDescent="0.2">
      <c r="B5078" s="63" t="str">
        <f>IFERROR('Dados Status Invest STOCKS'!A5065,"-")</f>
        <v>WVFC</v>
      </c>
      <c r="C5078" s="45">
        <f>IFERROR((Ações!$D5078-Ações!$K5078)/Ações!$D5078,0)</f>
        <v>-1.3437499999999998</v>
      </c>
      <c r="D5078" s="46">
        <f>(Ações!$O5078)/0.06</f>
        <v>6.6688000000000009</v>
      </c>
      <c r="E5078" s="47">
        <f>IFERROR((Ações!$F5078-Ações!$K5078)/Ações!$F5078,0)</f>
        <v>6.5683134213943756E-2</v>
      </c>
      <c r="F5078" s="46">
        <f>IF(OR(Ações!$N5078&lt;0,Ações!$M5078&lt;0),"",(22.5*Ações!$M5078*Ações!$N5078)^0.5)</f>
        <v>16.728800016737601</v>
      </c>
      <c r="G5078" s="47">
        <f>IFERROR((Ações!$H5078-Ações!$K5078)/Ações!$H5078,0)</f>
        <v>0</v>
      </c>
      <c r="H5078" s="48">
        <f>IFERROR(Ações!$I5078/(Ações!$P5078-Table_1[[#This Row],[CAGR LUCRO 5A]]),0)</f>
        <v>0</v>
      </c>
      <c r="I5078" s="48" t="str">
        <f>IF(Ações!$S5078&lt;0,"",Ações!$O5078*(1+Ações!$S5078))</f>
        <v/>
      </c>
      <c r="J5078" s="49">
        <f>IFERROR(IF(Ações!$B5078="","",(VLOOKUP(Table_1[[#This Row],[AÇÕES]],'Dados Status Invest STOCKS'!A5064:AD5679,4)/Table_1[[#This Row],[LPA]]))/100,0)</f>
        <v>0.42081967213114757</v>
      </c>
      <c r="K5078" s="64">
        <f>IFERROR(IF(Ações!$B5078="","",VLOOKUP(Table_1[[#This Row],[AÇÕES]],'Dados Status Invest STOCKS'!A5064:AD5679,2)),0)</f>
        <v>15.63</v>
      </c>
      <c r="L5078" s="65">
        <f>IFERROR(IF(Ações!$B5078="","",VLOOKUP(Table_1[[#This Row],[AÇÕES]],'Dados Status Invest STOCKS'!A5064:AD5679,3)/100),0)</f>
        <v>2.5600000000000001E-2</v>
      </c>
      <c r="M5078" s="66">
        <f>IFERROR(IF(Ações!$B5078="","",VLOOKUP(Table_1[[#This Row],[AÇÕES]],'Dados Status Invest STOCKS'!A5064:AD5679,28)),0)</f>
        <v>0.61</v>
      </c>
      <c r="N5078" s="66">
        <f>IFERROR(IF(Ações!$B5078="","",VLOOKUP(Table_1[[#This Row],[AÇÕES]],'Dados Status Invest STOCKS'!A5064:AD5679,27)),0)</f>
        <v>20.39</v>
      </c>
      <c r="O5078" s="66">
        <f>IFERROR(IF(Ações!$L5078="","",Ações!$K5078*Ações!$L5078),0)</f>
        <v>0.40012800000000004</v>
      </c>
      <c r="P5078" s="67">
        <f t="shared" si="79"/>
        <v>0.06</v>
      </c>
      <c r="Q5078" s="67">
        <f>IFERROR(Ações!$O5078/Ações!$M5078,0)</f>
        <v>0.65594754098360664</v>
      </c>
      <c r="R5078" s="67">
        <f>IFERROR(IF(Ações!$B5078="","",VLOOKUP(Table_1[[#This Row],[AÇÕES]],'Dados Status Invest STOCKS'!A5064:AD5679,18)/100),0)</f>
        <v>2.9900000000000003E-2</v>
      </c>
      <c r="S5078" s="65">
        <f>IFERROR(IF(Ações!$B5078="","",VLOOKUP(Table_1[[#This Row],[AÇÕES]],'Dados Status Invest STOCKS'!A5064:AD5679,25)/100),0)</f>
        <v>-4.4000000000000003E-3</v>
      </c>
      <c r="T5078" s="67">
        <f>(1-Ações!$Q5078)*Ações!$R5078</f>
        <v>1.0287168524590162E-2</v>
      </c>
      <c r="U5078" s="68">
        <f>IF(Ações!$S5078=0,Ações!$T5078,IF(Ações!$T5078=0,Ações!$S5078,AVERAGE(Ações!$S5078,Ações!$T5078)))</f>
        <v>2.943584262295081E-3</v>
      </c>
    </row>
    <row r="5079" spans="2:21" ht="15" customHeight="1" x14ac:dyDescent="0.2">
      <c r="B5079" s="63" t="str">
        <f>IFERROR('Dados Status Invest STOCKS'!A5066,"-")</f>
        <v>WVVI</v>
      </c>
      <c r="C5079" s="45">
        <f>IFERROR((Ações!$D5079-Ações!$K5079)/Ações!$D5079,0)</f>
        <v>0</v>
      </c>
      <c r="D5079" s="46">
        <f>(Ações!$O5079)/0.06</f>
        <v>0</v>
      </c>
      <c r="E5079" s="47">
        <f>IFERROR((Ações!$F5079-Ações!$K5079)/Ações!$F5079,0)</f>
        <v>0.10535284697849699</v>
      </c>
      <c r="F5079" s="46">
        <f>IF(OR(Ações!$N5079&lt;0,Ações!$M5079&lt;0),"",(22.5*Ações!$M5079*Ações!$N5079)^0.5)</f>
        <v>9.7356817943069611</v>
      </c>
      <c r="G5079" s="47">
        <f>IFERROR((Ações!$H5079-Ações!$K5079)/Ações!$H5079,0)</f>
        <v>0</v>
      </c>
      <c r="H5079" s="48">
        <f>IFERROR(Ações!$I5079/(Ações!$P5079-Table_1[[#This Row],[CAGR LUCRO 5A]]),0)</f>
        <v>0</v>
      </c>
      <c r="I5079" s="48">
        <f>IF(Ações!$S5079&lt;0,"",Ações!$O5079*(1+Ações!$S5079))</f>
        <v>0</v>
      </c>
      <c r="J5079" s="49">
        <f>IFERROR(IF(Ações!$B5079="","",(VLOOKUP(Table_1[[#This Row],[AÇÕES]],'Dados Status Invest STOCKS'!A5065:AD5680,4)/Table_1[[#This Row],[LPA]]))/100,0)</f>
        <v>0.75823529411764712</v>
      </c>
      <c r="K5079" s="64">
        <f>IFERROR(IF(Ações!$B5079="","",VLOOKUP(Table_1[[#This Row],[AÇÕES]],'Dados Status Invest STOCKS'!A5065:AD5680,2)),0)</f>
        <v>8.7100000000000009</v>
      </c>
      <c r="L5079" s="65">
        <f>IFERROR(IF(Ações!$B5079="","",VLOOKUP(Table_1[[#This Row],[AÇÕES]],'Dados Status Invest STOCKS'!A5065:AD5680,3)/100),0)</f>
        <v>0</v>
      </c>
      <c r="M5079" s="66">
        <f>IFERROR(IF(Ações!$B5079="","",VLOOKUP(Table_1[[#This Row],[AÇÕES]],'Dados Status Invest STOCKS'!A5065:AD5680,28)),0)</f>
        <v>0.34</v>
      </c>
      <c r="N5079" s="66">
        <f>IFERROR(IF(Ações!$B5079="","",VLOOKUP(Table_1[[#This Row],[AÇÕES]],'Dados Status Invest STOCKS'!A5065:AD5680,27)),0)</f>
        <v>12.39</v>
      </c>
      <c r="O5079" s="66">
        <f>IFERROR(IF(Ações!$L5079="","",Ações!$K5079*Ações!$L5079),0)</f>
        <v>0</v>
      </c>
      <c r="P5079" s="67">
        <f t="shared" si="79"/>
        <v>0.06</v>
      </c>
      <c r="Q5079" s="67">
        <f>IFERROR(Ações!$O5079/Ações!$M5079,0)</f>
        <v>0</v>
      </c>
      <c r="R5079" s="67">
        <f>IFERROR(IF(Ações!$B5079="","",VLOOKUP(Table_1[[#This Row],[AÇÕES]],'Dados Status Invest STOCKS'!A5065:AD5680,18)/100),0)</f>
        <v>2.7300000000000001E-2</v>
      </c>
      <c r="S5079" s="65">
        <f>IFERROR(IF(Ações!$B5079="","",VLOOKUP(Table_1[[#This Row],[AÇÕES]],'Dados Status Invest STOCKS'!A5065:AD5680,25)/100),0)</f>
        <v>0.1298</v>
      </c>
      <c r="T5079" s="67">
        <f>(1-Ações!$Q5079)*Ações!$R5079</f>
        <v>2.7300000000000001E-2</v>
      </c>
      <c r="U5079" s="68">
        <f>IF(Ações!$S5079=0,Ações!$T5079,IF(Ações!$T5079=0,Ações!$S5079,AVERAGE(Ações!$S5079,Ações!$T5079)))</f>
        <v>7.8549999999999995E-2</v>
      </c>
    </row>
    <row r="5080" spans="2:21" ht="15" customHeight="1" x14ac:dyDescent="0.2">
      <c r="B5080" s="63" t="str">
        <f>IFERROR('Dados Status Invest STOCKS'!A5067,"-")</f>
        <v>WVVIP</v>
      </c>
      <c r="C5080" s="45">
        <f>IFERROR((Ações!$D5080-Ações!$K5080)/Ações!$D5080,0)</f>
        <v>-0.59574468085106391</v>
      </c>
      <c r="D5080" s="46">
        <f>(Ações!$O5080)/0.06</f>
        <v>3.6659999999999995</v>
      </c>
      <c r="E5080" s="47">
        <f>IFERROR((Ações!$F5080-Ações!$K5080)/Ações!$F5080,0)</f>
        <v>0.3991175837915279</v>
      </c>
      <c r="F5080" s="46">
        <f>IF(OR(Ações!$N5080&lt;0,Ações!$M5080&lt;0),"",(22.5*Ações!$M5080*Ações!$N5080)^0.5)</f>
        <v>9.7356817943069611</v>
      </c>
      <c r="G5080" s="47">
        <f>IFERROR((Ações!$H5080-Ações!$K5080)/Ações!$H5080,0)</f>
        <v>2.6431076108367897</v>
      </c>
      <c r="H5080" s="48">
        <f>IFERROR(Ações!$I5080/(Ações!$P5080-Table_1[[#This Row],[CAGR LUCRO 5A]]),0)</f>
        <v>-3.5603267621776498</v>
      </c>
      <c r="I5080" s="48">
        <f>IF(Ações!$S5080&lt;0,"",Ações!$O5080*(1+Ações!$S5080))</f>
        <v>0.24851080799999994</v>
      </c>
      <c r="J5080" s="49">
        <f>IFERROR(IF(Ações!$B5080="","",(VLOOKUP(Table_1[[#This Row],[AÇÕES]],'Dados Status Invest STOCKS'!A5066:AD5681,4)/Table_1[[#This Row],[LPA]]))/100,0)</f>
        <v>0.50941176470588234</v>
      </c>
      <c r="K5080" s="64">
        <f>IFERROR(IF(Ações!$B5080="","",VLOOKUP(Table_1[[#This Row],[AÇÕES]],'Dados Status Invest STOCKS'!A5066:AD5681,2)),0)</f>
        <v>5.85</v>
      </c>
      <c r="L5080" s="65">
        <f>IFERROR(IF(Ações!$B5080="","",VLOOKUP(Table_1[[#This Row],[AÇÕES]],'Dados Status Invest STOCKS'!A5066:AD5681,3)/100),0)</f>
        <v>3.7599999999999995E-2</v>
      </c>
      <c r="M5080" s="66">
        <f>IFERROR(IF(Ações!$B5080="","",VLOOKUP(Table_1[[#This Row],[AÇÕES]],'Dados Status Invest STOCKS'!A5066:AD5681,28)),0)</f>
        <v>0.34</v>
      </c>
      <c r="N5080" s="66">
        <f>IFERROR(IF(Ações!$B5080="","",VLOOKUP(Table_1[[#This Row],[AÇÕES]],'Dados Status Invest STOCKS'!A5066:AD5681,27)),0)</f>
        <v>12.39</v>
      </c>
      <c r="O5080" s="66">
        <f>IFERROR(IF(Ações!$L5080="","",Ações!$K5080*Ações!$L5080),0)</f>
        <v>0.21995999999999996</v>
      </c>
      <c r="P5080" s="67">
        <f t="shared" si="79"/>
        <v>0.06</v>
      </c>
      <c r="Q5080" s="67">
        <f>IFERROR(Ações!$O5080/Ações!$M5080,0)</f>
        <v>0.64694117647058802</v>
      </c>
      <c r="R5080" s="67">
        <f>IFERROR(IF(Ações!$B5080="","",VLOOKUP(Table_1[[#This Row],[AÇÕES]],'Dados Status Invest STOCKS'!A5066:AD5681,18)/100),0)</f>
        <v>2.7300000000000001E-2</v>
      </c>
      <c r="S5080" s="65">
        <f>IFERROR(IF(Ações!$B5080="","",VLOOKUP(Table_1[[#This Row],[AÇÕES]],'Dados Status Invest STOCKS'!A5066:AD5681,25)/100),0)</f>
        <v>0.1298</v>
      </c>
      <c r="T5080" s="67">
        <f>(1-Ações!$Q5080)*Ações!$R5080</f>
        <v>9.638505882352948E-3</v>
      </c>
      <c r="U5080" s="68">
        <f>IF(Ações!$S5080=0,Ações!$T5080,IF(Ações!$T5080=0,Ações!$S5080,AVERAGE(Ações!$S5080,Ações!$T5080)))</f>
        <v>6.9719252941176479E-2</v>
      </c>
    </row>
    <row r="5081" spans="2:21" ht="15" customHeight="1" x14ac:dyDescent="0.2">
      <c r="B5081" s="63" t="str">
        <f>IFERROR('Dados Status Invest STOCKS'!A5068,"-")</f>
        <v>WW</v>
      </c>
      <c r="C5081" s="45">
        <f>IFERROR((Ações!$D5081-Ações!$K5081)/Ações!$D5081,0)</f>
        <v>0</v>
      </c>
      <c r="D5081" s="46">
        <f>(Ações!$O5081)/0.06</f>
        <v>0</v>
      </c>
      <c r="E5081" s="47">
        <f>IFERROR((Ações!$F5081-Ações!$K5081)/Ações!$F5081,0)</f>
        <v>0</v>
      </c>
      <c r="F5081" s="46" t="str">
        <f>IF(OR(Ações!$N5081&lt;0,Ações!$M5081&lt;0),"",(22.5*Ações!$M5081*Ações!$N5081)^0.5)</f>
        <v/>
      </c>
      <c r="G5081" s="47">
        <f>IFERROR((Ações!$H5081-Ações!$K5081)/Ações!$H5081,0)</f>
        <v>0</v>
      </c>
      <c r="H5081" s="48">
        <f>IFERROR(Ações!$I5081/(Ações!$P5081-Table_1[[#This Row],[CAGR LUCRO 5A]]),0)</f>
        <v>0</v>
      </c>
      <c r="I5081" s="48">
        <f>IF(Ações!$S5081&lt;0,"",Ações!$O5081*(1+Ações!$S5081))</f>
        <v>0</v>
      </c>
      <c r="J5081" s="49">
        <f>IFERROR(IF(Ações!$B5081="","",(VLOOKUP(Table_1[[#This Row],[AÇÕES]],'Dados Status Invest STOCKS'!A5067:AD5682,4)/Table_1[[#This Row],[LPA]]))/100,0)</f>
        <v>0.19156626506024096</v>
      </c>
      <c r="K5081" s="64">
        <f>IFERROR(IF(Ações!$B5081="","",VLOOKUP(Table_1[[#This Row],[AÇÕES]],'Dados Status Invest STOCKS'!A5067:AD5682,2)),0)</f>
        <v>13.12</v>
      </c>
      <c r="L5081" s="65">
        <f>IFERROR(IF(Ações!$B5081="","",VLOOKUP(Table_1[[#This Row],[AÇÕES]],'Dados Status Invest STOCKS'!A5067:AD5682,3)/100),0)</f>
        <v>0</v>
      </c>
      <c r="M5081" s="66">
        <f>IFERROR(IF(Ações!$B5081="","",VLOOKUP(Table_1[[#This Row],[AÇÕES]],'Dados Status Invest STOCKS'!A5067:AD5682,28)),0)</f>
        <v>0.83</v>
      </c>
      <c r="N5081" s="66">
        <f>IFERROR(IF(Ações!$B5081="","",VLOOKUP(Table_1[[#This Row],[AÇÕES]],'Dados Status Invest STOCKS'!A5067:AD5682,27)),0)</f>
        <v>-7.68</v>
      </c>
      <c r="O5081" s="66">
        <f>IFERROR(IF(Ações!$L5081="","",Ações!$K5081*Ações!$L5081),0)</f>
        <v>0</v>
      </c>
      <c r="P5081" s="67">
        <f t="shared" si="79"/>
        <v>0.06</v>
      </c>
      <c r="Q5081" s="67">
        <f>IFERROR(Ações!$O5081/Ações!$M5081,0)</f>
        <v>0</v>
      </c>
      <c r="R5081" s="67">
        <f>IFERROR(IF(Ações!$B5081="","",VLOOKUP(Table_1[[#This Row],[AÇÕES]],'Dados Status Invest STOCKS'!A5067:AD5682,18)/100),0)</f>
        <v>-0.1074</v>
      </c>
      <c r="S5081" s="65">
        <f>IFERROR(IF(Ações!$B5081="","",VLOOKUP(Table_1[[#This Row],[AÇÕES]],'Dados Status Invest STOCKS'!A5067:AD5682,25)/100),0)</f>
        <v>0.17910000000000001</v>
      </c>
      <c r="T5081" s="67">
        <f>(1-Ações!$Q5081)*Ações!$R5081</f>
        <v>-0.1074</v>
      </c>
      <c r="U5081" s="68">
        <f>IF(Ações!$S5081=0,Ações!$T5081,IF(Ações!$T5081=0,Ações!$S5081,AVERAGE(Ações!$S5081,Ações!$T5081)))</f>
        <v>3.5850000000000007E-2</v>
      </c>
    </row>
    <row r="5082" spans="2:21" ht="15" customHeight="1" x14ac:dyDescent="0.2">
      <c r="B5082" s="63" t="str">
        <f>IFERROR('Dados Status Invest STOCKS'!A5069,"-")</f>
        <v>WWD</v>
      </c>
      <c r="C5082" s="45">
        <f>IFERROR((Ações!$D5082-Ações!$K5082)/Ações!$D5082,0)</f>
        <v>-5.8965517241379315</v>
      </c>
      <c r="D5082" s="46">
        <f>(Ações!$O5082)/0.06</f>
        <v>16.277699999999999</v>
      </c>
      <c r="E5082" s="47">
        <f>IFERROR((Ações!$F5082-Ações!$K5082)/Ações!$F5082,0)</f>
        <v>-1.1950404526945706</v>
      </c>
      <c r="F5082" s="46">
        <f>IF(OR(Ações!$N5082&lt;0,Ações!$M5082&lt;0),"",(22.5*Ações!$M5082*Ações!$N5082)^0.5)</f>
        <v>51.142565442105067</v>
      </c>
      <c r="G5082" s="47">
        <f>IFERROR((Ações!$H5082-Ações!$K5082)/Ações!$H5082,0)</f>
        <v>-2.4627972699753142</v>
      </c>
      <c r="H5082" s="48">
        <f>IFERROR(Ações!$I5082/(Ações!$P5082-Table_1[[#This Row],[CAGR LUCRO 5A]]),0)</f>
        <v>32.418877354838706</v>
      </c>
      <c r="I5082" s="48">
        <f>IF(Ações!$S5082&lt;0,"",Ações!$O5082*(1+Ações!$S5082))</f>
        <v>1.004985198</v>
      </c>
      <c r="J5082" s="49">
        <f>IFERROR(IF(Ações!$B5082="","",(VLOOKUP(Table_1[[#This Row],[AÇÕES]],'Dados Status Invest STOCKS'!A5068:AD5683,4)/Table_1[[#This Row],[LPA]]))/100,0)</f>
        <v>0.10250755287009064</v>
      </c>
      <c r="K5082" s="64">
        <f>IFERROR(IF(Ações!$B5082="","",VLOOKUP(Table_1[[#This Row],[AÇÕES]],'Dados Status Invest STOCKS'!A5068:AD5683,2)),0)</f>
        <v>112.26</v>
      </c>
      <c r="L5082" s="65">
        <f>IFERROR(IF(Ações!$B5082="","",VLOOKUP(Table_1[[#This Row],[AÇÕES]],'Dados Status Invest STOCKS'!A5068:AD5683,3)/100),0)</f>
        <v>8.6999999999999994E-3</v>
      </c>
      <c r="M5082" s="66">
        <f>IFERROR(IF(Ações!$B5082="","",VLOOKUP(Table_1[[#This Row],[AÇÕES]],'Dados Status Invest STOCKS'!A5068:AD5683,28)),0)</f>
        <v>3.31</v>
      </c>
      <c r="N5082" s="66">
        <f>IFERROR(IF(Ações!$B5082="","",VLOOKUP(Table_1[[#This Row],[AÇÕES]],'Dados Status Invest STOCKS'!A5068:AD5683,27)),0)</f>
        <v>35.119999999999997</v>
      </c>
      <c r="O5082" s="66">
        <f>IFERROR(IF(Ações!$L5082="","",Ações!$K5082*Ações!$L5082),0)</f>
        <v>0.97666200000000003</v>
      </c>
      <c r="P5082" s="67">
        <f t="shared" si="79"/>
        <v>0.06</v>
      </c>
      <c r="Q5082" s="67">
        <f>IFERROR(Ações!$O5082/Ações!$M5082,0)</f>
        <v>0.29506404833836858</v>
      </c>
      <c r="R5082" s="67">
        <f>IFERROR(IF(Ações!$B5082="","",VLOOKUP(Table_1[[#This Row],[AÇÕES]],'Dados Status Invest STOCKS'!A5068:AD5683,18)/100),0)</f>
        <v>9.4200000000000006E-2</v>
      </c>
      <c r="S5082" s="65">
        <f>IFERROR(IF(Ações!$B5082="","",VLOOKUP(Table_1[[#This Row],[AÇÕES]],'Dados Status Invest STOCKS'!A5068:AD5683,25)/100),0)</f>
        <v>2.8999999999999998E-2</v>
      </c>
      <c r="T5082" s="67">
        <f>(1-Ações!$Q5082)*Ações!$R5082</f>
        <v>6.6404966646525676E-2</v>
      </c>
      <c r="U5082" s="68">
        <f>IF(Ações!$S5082=0,Ações!$T5082,IF(Ações!$T5082=0,Ações!$S5082,AVERAGE(Ações!$S5082,Ações!$T5082)))</f>
        <v>4.7702483323262837E-2</v>
      </c>
    </row>
    <row r="5083" spans="2:21" ht="15" customHeight="1" x14ac:dyDescent="0.2">
      <c r="B5083" s="63" t="str">
        <f>IFERROR('Dados Status Invest STOCKS'!A5070,"-")</f>
        <v>WWE</v>
      </c>
      <c r="C5083" s="45">
        <f>IFERROR((Ações!$D5083-Ações!$K5083)/Ações!$D5083,0)</f>
        <v>-5.25</v>
      </c>
      <c r="D5083" s="46">
        <f>(Ações!$O5083)/0.06</f>
        <v>8</v>
      </c>
      <c r="E5083" s="47">
        <f>IFERROR((Ações!$F5083-Ações!$K5083)/Ações!$F5083,0)</f>
        <v>-2.623530910728225</v>
      </c>
      <c r="F5083" s="46">
        <f>IF(OR(Ações!$N5083&lt;0,Ações!$M5083&lt;0),"",(22.5*Ações!$M5083*Ações!$N5083)^0.5)</f>
        <v>13.79869559052594</v>
      </c>
      <c r="G5083" s="47">
        <f>IFERROR((Ações!$H5083-Ações!$K5083)/Ações!$H5083,0)</f>
        <v>26.527918239441636</v>
      </c>
      <c r="H5083" s="48">
        <f>IFERROR(Ações!$I5083/(Ações!$P5083-Table_1[[#This Row],[CAGR LUCRO 5A]]),0)</f>
        <v>-1.9586399302528334</v>
      </c>
      <c r="I5083" s="48">
        <f>IF(Ações!$S5083&lt;0,"",Ações!$O5083*(1+Ações!$S5083))</f>
        <v>0.6739679999999999</v>
      </c>
      <c r="J5083" s="49">
        <f>IFERROR(IF(Ações!$B5083="","",(VLOOKUP(Table_1[[#This Row],[AÇÕES]],'Dados Status Invest STOCKS'!A5069:AD5684,4)/Table_1[[#This Row],[LPA]]))/100,0)</f>
        <v>0.1694767441860465</v>
      </c>
      <c r="K5083" s="64">
        <f>IFERROR(IF(Ações!$B5083="","",VLOOKUP(Table_1[[#This Row],[AÇÕES]],'Dados Status Invest STOCKS'!A5069:AD5684,2)),0)</f>
        <v>50</v>
      </c>
      <c r="L5083" s="65">
        <f>IFERROR(IF(Ações!$B5083="","",VLOOKUP(Table_1[[#This Row],[AÇÕES]],'Dados Status Invest STOCKS'!A5069:AD5684,3)/100),0)</f>
        <v>9.5999999999999992E-3</v>
      </c>
      <c r="M5083" s="66">
        <f>IFERROR(IF(Ações!$B5083="","",VLOOKUP(Table_1[[#This Row],[AÇÕES]],'Dados Status Invest STOCKS'!A5069:AD5684,28)),0)</f>
        <v>1.72</v>
      </c>
      <c r="N5083" s="66">
        <f>IFERROR(IF(Ações!$B5083="","",VLOOKUP(Table_1[[#This Row],[AÇÕES]],'Dados Status Invest STOCKS'!A5069:AD5684,27)),0)</f>
        <v>4.92</v>
      </c>
      <c r="O5083" s="66">
        <f>IFERROR(IF(Ações!$L5083="","",Ações!$K5083*Ações!$L5083),0)</f>
        <v>0.48</v>
      </c>
      <c r="P5083" s="67">
        <f t="shared" si="79"/>
        <v>0.06</v>
      </c>
      <c r="Q5083" s="67">
        <f>IFERROR(Ações!$O5083/Ações!$M5083,0)</f>
        <v>0.27906976744186046</v>
      </c>
      <c r="R5083" s="67">
        <f>IFERROR(IF(Ações!$B5083="","",VLOOKUP(Table_1[[#This Row],[AÇÕES]],'Dados Status Invest STOCKS'!A5069:AD5684,18)/100),0)</f>
        <v>0.34889999999999999</v>
      </c>
      <c r="S5083" s="65">
        <f>IFERROR(IF(Ações!$B5083="","",VLOOKUP(Table_1[[#This Row],[AÇÕES]],'Dados Status Invest STOCKS'!A5069:AD5684,25)/100),0)</f>
        <v>0.40409999999999996</v>
      </c>
      <c r="T5083" s="67">
        <f>(1-Ações!$Q5083)*Ações!$R5083</f>
        <v>0.25153255813953485</v>
      </c>
      <c r="U5083" s="68">
        <f>IF(Ações!$S5083=0,Ações!$T5083,IF(Ações!$T5083=0,Ações!$S5083,AVERAGE(Ações!$S5083,Ações!$T5083)))</f>
        <v>0.3278162790697674</v>
      </c>
    </row>
    <row r="5084" spans="2:21" ht="15" customHeight="1" x14ac:dyDescent="0.2">
      <c r="B5084" s="63" t="str">
        <f>IFERROR('Dados Status Invest STOCKS'!A5071,"-")</f>
        <v>WWR</v>
      </c>
      <c r="C5084" s="45">
        <f>IFERROR((Ações!$D5084-Ações!$K5084)/Ações!$D5084,0)</f>
        <v>0</v>
      </c>
      <c r="D5084" s="46">
        <f>(Ações!$O5084)/0.06</f>
        <v>0</v>
      </c>
      <c r="E5084" s="47">
        <f>IFERROR((Ações!$F5084-Ações!$K5084)/Ações!$F5084,0)</f>
        <v>0</v>
      </c>
      <c r="F5084" s="46" t="str">
        <f>IF(OR(Ações!$N5084&lt;0,Ações!$M5084&lt;0),"",(22.5*Ações!$M5084*Ações!$N5084)^0.5)</f>
        <v/>
      </c>
      <c r="G5084" s="47">
        <f>IFERROR((Ações!$H5084-Ações!$K5084)/Ações!$H5084,0)</f>
        <v>0</v>
      </c>
      <c r="H5084" s="48">
        <f>IFERROR(Ações!$I5084/(Ações!$P5084-Table_1[[#This Row],[CAGR LUCRO 5A]]),0)</f>
        <v>0</v>
      </c>
      <c r="I5084" s="48">
        <f>IF(Ações!$S5084&lt;0,"",Ações!$O5084*(1+Ações!$S5084))</f>
        <v>0</v>
      </c>
      <c r="J5084" s="49">
        <f>IFERROR(IF(Ações!$B5084="","",(VLOOKUP(Table_1[[#This Row],[AÇÕES]],'Dados Status Invest STOCKS'!A5070:AD5685,4)/Table_1[[#This Row],[LPA]]))/100,0)</f>
        <v>5.4262295081967213E-2</v>
      </c>
      <c r="K5084" s="64">
        <f>IFERROR(IF(Ações!$B5084="","",VLOOKUP(Table_1[[#This Row],[AÇÕES]],'Dados Status Invest STOCKS'!A5070:AD5685,2)),0)</f>
        <v>2.02</v>
      </c>
      <c r="L5084" s="65">
        <f>IFERROR(IF(Ações!$B5084="","",VLOOKUP(Table_1[[#This Row],[AÇÕES]],'Dados Status Invest STOCKS'!A5070:AD5685,3)/100),0)</f>
        <v>0</v>
      </c>
      <c r="M5084" s="66">
        <f>IFERROR(IF(Ações!$B5084="","",VLOOKUP(Table_1[[#This Row],[AÇÕES]],'Dados Status Invest STOCKS'!A5070:AD5685,28)),0)</f>
        <v>-0.61</v>
      </c>
      <c r="N5084" s="66">
        <f>IFERROR(IF(Ações!$B5084="","",VLOOKUP(Table_1[[#This Row],[AÇÕES]],'Dados Status Invest STOCKS'!A5070:AD5685,27)),0)</f>
        <v>3.58</v>
      </c>
      <c r="O5084" s="66">
        <f>IFERROR(IF(Ações!$L5084="","",Ações!$K5084*Ações!$L5084),0)</f>
        <v>0</v>
      </c>
      <c r="P5084" s="67">
        <f t="shared" si="79"/>
        <v>0.06</v>
      </c>
      <c r="Q5084" s="67">
        <f>IFERROR(Ações!$O5084/Ações!$M5084,0)</f>
        <v>0</v>
      </c>
      <c r="R5084" s="67">
        <f>IFERROR(IF(Ações!$B5084="","",VLOOKUP(Table_1[[#This Row],[AÇÕES]],'Dados Status Invest STOCKS'!A5070:AD5685,18)/100),0)</f>
        <v>-0.17019999999999999</v>
      </c>
      <c r="S5084" s="65">
        <f>IFERROR(IF(Ações!$B5084="","",VLOOKUP(Table_1[[#This Row],[AÇÕES]],'Dados Status Invest STOCKS'!A5070:AD5685,25)/100),0)</f>
        <v>0</v>
      </c>
      <c r="T5084" s="67">
        <f>(1-Ações!$Q5084)*Ações!$R5084</f>
        <v>-0.17019999999999999</v>
      </c>
      <c r="U5084" s="68">
        <f>IF(Ações!$S5084=0,Ações!$T5084,IF(Ações!$T5084=0,Ações!$S5084,AVERAGE(Ações!$S5084,Ações!$T5084)))</f>
        <v>-0.17019999999999999</v>
      </c>
    </row>
    <row r="5085" spans="2:21" ht="15" customHeight="1" x14ac:dyDescent="0.2">
      <c r="B5085" s="63" t="str">
        <f>IFERROR('Dados Status Invest STOCKS'!A5072,"-")</f>
        <v>WWW</v>
      </c>
      <c r="C5085" s="45">
        <f>IFERROR((Ações!$D5085-Ações!$K5085)/Ações!$D5085,0)</f>
        <v>-3</v>
      </c>
      <c r="D5085" s="46">
        <f>(Ações!$O5085)/0.06</f>
        <v>6.6749999999999998</v>
      </c>
      <c r="E5085" s="47">
        <f>IFERROR((Ações!$F5085-Ações!$K5085)/Ações!$F5085,0)</f>
        <v>0</v>
      </c>
      <c r="F5085" s="46" t="str">
        <f>IF(OR(Ações!$N5085&lt;0,Ações!$M5085&lt;0),"",(22.5*Ações!$M5085*Ações!$N5085)^0.5)</f>
        <v/>
      </c>
      <c r="G5085" s="47">
        <f>IFERROR((Ações!$H5085-Ações!$K5085)/Ações!$H5085,0)</f>
        <v>-3</v>
      </c>
      <c r="H5085" s="48">
        <f>IFERROR(Ações!$I5085/(Ações!$P5085-Table_1[[#This Row],[CAGR LUCRO 5A]]),0)</f>
        <v>6.6749999999999998</v>
      </c>
      <c r="I5085" s="48">
        <f>IF(Ações!$S5085&lt;0,"",Ações!$O5085*(1+Ações!$S5085))</f>
        <v>0.40049999999999997</v>
      </c>
      <c r="J5085" s="49">
        <f>IFERROR(IF(Ações!$B5085="","",(VLOOKUP(Table_1[[#This Row],[AÇÕES]],'Dados Status Invest STOCKS'!A5071:AD5686,4)/Table_1[[#This Row],[LPA]]))/100,0)</f>
        <v>0.42759493670886073</v>
      </c>
      <c r="K5085" s="64">
        <f>IFERROR(IF(Ações!$B5085="","",VLOOKUP(Table_1[[#This Row],[AÇÕES]],'Dados Status Invest STOCKS'!A5071:AD5686,2)),0)</f>
        <v>26.7</v>
      </c>
      <c r="L5085" s="65">
        <f>IFERROR(IF(Ações!$B5085="","",VLOOKUP(Table_1[[#This Row],[AÇÕES]],'Dados Status Invest STOCKS'!A5071:AD5686,3)/100),0)</f>
        <v>1.4999999999999999E-2</v>
      </c>
      <c r="M5085" s="66">
        <f>IFERROR(IF(Ações!$B5085="","",VLOOKUP(Table_1[[#This Row],[AÇÕES]],'Dados Status Invest STOCKS'!A5071:AD5686,28)),0)</f>
        <v>-0.79</v>
      </c>
      <c r="N5085" s="66">
        <f>IFERROR(IF(Ações!$B5085="","",VLOOKUP(Table_1[[#This Row],[AÇÕES]],'Dados Status Invest STOCKS'!A5071:AD5686,27)),0)</f>
        <v>7.88</v>
      </c>
      <c r="O5085" s="66">
        <f>IFERROR(IF(Ações!$L5085="","",Ações!$K5085*Ações!$L5085),0)</f>
        <v>0.40049999999999997</v>
      </c>
      <c r="P5085" s="67">
        <f t="shared" si="79"/>
        <v>0.06</v>
      </c>
      <c r="Q5085" s="67">
        <f>IFERROR(Ações!$O5085/Ações!$M5085,0)</f>
        <v>-0.50696202531645562</v>
      </c>
      <c r="R5085" s="67">
        <f>IFERROR(IF(Ações!$B5085="","",VLOOKUP(Table_1[[#This Row],[AÇÕES]],'Dados Status Invest STOCKS'!A5071:AD5686,18)/100),0)</f>
        <v>-0.1003</v>
      </c>
      <c r="S5085" s="65">
        <f>IFERROR(IF(Ações!$B5085="","",VLOOKUP(Table_1[[#This Row],[AÇÕES]],'Dados Status Invest STOCKS'!A5071:AD5686,25)/100),0)</f>
        <v>0</v>
      </c>
      <c r="T5085" s="67">
        <f>(1-Ações!$Q5085)*Ações!$R5085</f>
        <v>-0.1511482911392405</v>
      </c>
      <c r="U5085" s="68">
        <f>IF(Ações!$S5085=0,Ações!$T5085,IF(Ações!$T5085=0,Ações!$S5085,AVERAGE(Ações!$S5085,Ações!$T5085)))</f>
        <v>-0.1511482911392405</v>
      </c>
    </row>
    <row r="5086" spans="2:21" ht="15" customHeight="1" x14ac:dyDescent="0.2">
      <c r="B5086" s="63" t="str">
        <f>IFERROR('Dados Status Invest STOCKS'!A5073,"-")</f>
        <v>WYND</v>
      </c>
      <c r="C5086" s="45">
        <f>IFERROR((Ações!$D5086-Ações!$K5086)/Ações!$D5086,0)</f>
        <v>0</v>
      </c>
      <c r="D5086" s="46">
        <f>(Ações!$O5086)/0.06</f>
        <v>0</v>
      </c>
      <c r="E5086" s="47">
        <f>IFERROR((Ações!$F5086-Ações!$K5086)/Ações!$F5086,0)</f>
        <v>0</v>
      </c>
      <c r="F5086" s="46" t="str">
        <f>IF(OR(Ações!$N5086&lt;0,Ações!$M5086&lt;0),"",(22.5*Ações!$M5086*Ações!$N5086)^0.5)</f>
        <v/>
      </c>
      <c r="G5086" s="47">
        <f>IFERROR((Ações!$H5086-Ações!$K5086)/Ações!$H5086,0)</f>
        <v>0</v>
      </c>
      <c r="H5086" s="48">
        <f>IFERROR(Ações!$I5086/(Ações!$P5086-Table_1[[#This Row],[CAGR LUCRO 5A]]),0)</f>
        <v>0</v>
      </c>
      <c r="I5086" s="48" t="str">
        <f>IF(Ações!$S5086&lt;0,"",Ações!$O5086*(1+Ações!$S5086))</f>
        <v/>
      </c>
      <c r="J5086" s="49">
        <f>IFERROR(IF(Ações!$B5086="","",(VLOOKUP(Table_1[[#This Row],[AÇÕES]],'Dados Status Invest STOCKS'!A5072:AD5687,4)/Table_1[[#This Row],[LPA]]))/100,0)</f>
        <v>0.4701904761904761</v>
      </c>
      <c r="K5086" s="64">
        <f>IFERROR(IF(Ações!$B5086="","",VLOOKUP(Table_1[[#This Row],[AÇÕES]],'Dados Status Invest STOCKS'!A5072:AD5687,2)),0)</f>
        <v>51.75</v>
      </c>
      <c r="L5086" s="65">
        <f>IFERROR(IF(Ações!$B5086="","",VLOOKUP(Table_1[[#This Row],[AÇÕES]],'Dados Status Invest STOCKS'!A5072:AD5687,3)/100),0)</f>
        <v>0</v>
      </c>
      <c r="M5086" s="66">
        <f>IFERROR(IF(Ações!$B5086="","",VLOOKUP(Table_1[[#This Row],[AÇÕES]],'Dados Status Invest STOCKS'!A5072:AD5687,28)),0)</f>
        <v>-1.05</v>
      </c>
      <c r="N5086" s="66">
        <f>IFERROR(IF(Ações!$B5086="","",VLOOKUP(Table_1[[#This Row],[AÇÕES]],'Dados Status Invest STOCKS'!A5072:AD5687,27)),0)</f>
        <v>-11.65</v>
      </c>
      <c r="O5086" s="66">
        <f>IFERROR(IF(Ações!$L5086="","",Ações!$K5086*Ações!$L5086),0)</f>
        <v>0</v>
      </c>
      <c r="P5086" s="67">
        <f t="shared" si="79"/>
        <v>0.06</v>
      </c>
      <c r="Q5086" s="67">
        <f>IFERROR(Ações!$O5086/Ações!$M5086,0)</f>
        <v>0</v>
      </c>
      <c r="R5086" s="67">
        <f>IFERROR(IF(Ações!$B5086="","",VLOOKUP(Table_1[[#This Row],[AÇÕES]],'Dados Status Invest STOCKS'!A5072:AD5687,18)/100),0)</f>
        <v>-0.09</v>
      </c>
      <c r="S5086" s="65">
        <f>IFERROR(IF(Ações!$B5086="","",VLOOKUP(Table_1[[#This Row],[AÇÕES]],'Dados Status Invest STOCKS'!A5072:AD5687,25)/100),0)</f>
        <v>-8.5000000000000006E-3</v>
      </c>
      <c r="T5086" s="67">
        <f>(1-Ações!$Q5086)*Ações!$R5086</f>
        <v>-0.09</v>
      </c>
      <c r="U5086" s="68">
        <f>IF(Ações!$S5086=0,Ações!$T5086,IF(Ações!$T5086=0,Ações!$S5086,AVERAGE(Ações!$S5086,Ações!$T5086)))</f>
        <v>-4.9250000000000002E-2</v>
      </c>
    </row>
    <row r="5087" spans="2:21" ht="15" customHeight="1" x14ac:dyDescent="0.2">
      <c r="B5087" s="63" t="str">
        <f>IFERROR('Dados Status Invest STOCKS'!A5074,"-")</f>
        <v>WYNN</v>
      </c>
      <c r="C5087" s="45">
        <f>IFERROR((Ações!$D5087-Ações!$K5087)/Ações!$D5087,0)</f>
        <v>0</v>
      </c>
      <c r="D5087" s="46">
        <f>(Ações!$O5087)/0.06</f>
        <v>0</v>
      </c>
      <c r="E5087" s="47">
        <f>IFERROR((Ações!$F5087-Ações!$K5087)/Ações!$F5087,0)</f>
        <v>0</v>
      </c>
      <c r="F5087" s="46" t="str">
        <f>IF(OR(Ações!$N5087&lt;0,Ações!$M5087&lt;0),"",(22.5*Ações!$M5087*Ações!$N5087)^0.5)</f>
        <v/>
      </c>
      <c r="G5087" s="47">
        <f>IFERROR((Ações!$H5087-Ações!$K5087)/Ações!$H5087,0)</f>
        <v>0</v>
      </c>
      <c r="H5087" s="48">
        <f>IFERROR(Ações!$I5087/(Ações!$P5087-Table_1[[#This Row],[CAGR LUCRO 5A]]),0)</f>
        <v>0</v>
      </c>
      <c r="I5087" s="48">
        <f>IF(Ações!$S5087&lt;0,"",Ações!$O5087*(1+Ações!$S5087))</f>
        <v>0</v>
      </c>
      <c r="J5087" s="49">
        <f>IFERROR(IF(Ações!$B5087="","",(VLOOKUP(Table_1[[#This Row],[AÇÕES]],'Dados Status Invest STOCKS'!A5073:AD5688,4)/Table_1[[#This Row],[LPA]]))/100,0)</f>
        <v>1.5770804911323329E-2</v>
      </c>
      <c r="K5087" s="64">
        <f>IFERROR(IF(Ações!$B5087="","",VLOOKUP(Table_1[[#This Row],[AÇÕES]],'Dados Status Invest STOCKS'!A5073:AD5688,2)),0)</f>
        <v>84.8</v>
      </c>
      <c r="L5087" s="65">
        <f>IFERROR(IF(Ações!$B5087="","",VLOOKUP(Table_1[[#This Row],[AÇÕES]],'Dados Status Invest STOCKS'!A5073:AD5688,3)/100),0)</f>
        <v>0</v>
      </c>
      <c r="M5087" s="66">
        <f>IFERROR(IF(Ações!$B5087="","",VLOOKUP(Table_1[[#This Row],[AÇÕES]],'Dados Status Invest STOCKS'!A5073:AD5688,28)),0)</f>
        <v>-7.33</v>
      </c>
      <c r="N5087" s="66">
        <f>IFERROR(IF(Ações!$B5087="","",VLOOKUP(Table_1[[#This Row],[AÇÕES]],'Dados Status Invest STOCKS'!A5073:AD5688,27)),0)</f>
        <v>-0.46</v>
      </c>
      <c r="O5087" s="66">
        <f>IFERROR(IF(Ações!$L5087="","",Ações!$K5087*Ações!$L5087),0)</f>
        <v>0</v>
      </c>
      <c r="P5087" s="67">
        <f t="shared" si="79"/>
        <v>0.06</v>
      </c>
      <c r="Q5087" s="67">
        <f>IFERROR(Ações!$O5087/Ações!$M5087,0)</f>
        <v>0</v>
      </c>
      <c r="R5087" s="67">
        <f>IFERROR(IF(Ações!$B5087="","",VLOOKUP(Table_1[[#This Row],[AÇÕES]],'Dados Status Invest STOCKS'!A5073:AD5688,18)/100),0)</f>
        <v>-15.930299999999999</v>
      </c>
      <c r="S5087" s="65">
        <f>IFERROR(IF(Ações!$B5087="","",VLOOKUP(Table_1[[#This Row],[AÇÕES]],'Dados Status Invest STOCKS'!A5073:AD5688,25)/100),0)</f>
        <v>0</v>
      </c>
      <c r="T5087" s="67">
        <f>(1-Ações!$Q5087)*Ações!$R5087</f>
        <v>-15.930299999999999</v>
      </c>
      <c r="U5087" s="68">
        <f>IF(Ações!$S5087=0,Ações!$T5087,IF(Ações!$T5087=0,Ações!$S5087,AVERAGE(Ações!$S5087,Ações!$T5087)))</f>
        <v>-15.930299999999999</v>
      </c>
    </row>
    <row r="5088" spans="2:21" ht="15" customHeight="1" x14ac:dyDescent="0.2">
      <c r="B5088" s="63" t="str">
        <f>IFERROR('Dados Status Invest STOCKS'!A5075,"-")</f>
        <v>X</v>
      </c>
      <c r="C5088" s="45">
        <f>IFERROR((Ações!$D5088-Ações!$K5088)/Ações!$D5088,0)</f>
        <v>-13.634146341463417</v>
      </c>
      <c r="D5088" s="46">
        <f>(Ações!$O5088)/0.06</f>
        <v>1.3270333333333333</v>
      </c>
      <c r="E5088" s="47">
        <f>IFERROR((Ações!$F5088-Ações!$K5088)/Ações!$F5088,0)</f>
        <v>0.7785565430196385</v>
      </c>
      <c r="F5088" s="46">
        <f>IF(OR(Ações!$N5088&lt;0,Ações!$M5088&lt;0),"",(22.5*Ações!$M5088*Ações!$N5088)^0.5)</f>
        <v>87.697330347052173</v>
      </c>
      <c r="G5088" s="47">
        <f>IFERROR((Ações!$H5088-Ações!$K5088)/Ações!$H5088,0)</f>
        <v>-13.634146341463417</v>
      </c>
      <c r="H5088" s="48">
        <f>IFERROR(Ações!$I5088/(Ações!$P5088-Table_1[[#This Row],[CAGR LUCRO 5A]]),0)</f>
        <v>1.3270333333333333</v>
      </c>
      <c r="I5088" s="48">
        <f>IF(Ações!$S5088&lt;0,"",Ações!$O5088*(1+Ações!$S5088))</f>
        <v>7.9621999999999998E-2</v>
      </c>
      <c r="J5088" s="49">
        <f>IFERROR(IF(Ações!$B5088="","",(VLOOKUP(Table_1[[#This Row],[AÇÕES]],'Dados Status Invest STOCKS'!A5074:AD5689,4)/Table_1[[#This Row],[LPA]]))/100,0)</f>
        <v>1.4224507283633247E-3</v>
      </c>
      <c r="K5088" s="64">
        <f>IFERROR(IF(Ações!$B5088="","",VLOOKUP(Table_1[[#This Row],[AÇÕES]],'Dados Status Invest STOCKS'!A5074:AD5689,2)),0)</f>
        <v>19.420000000000002</v>
      </c>
      <c r="L5088" s="65">
        <f>IFERROR(IF(Ações!$B5088="","",VLOOKUP(Table_1[[#This Row],[AÇÕES]],'Dados Status Invest STOCKS'!A5074:AD5689,3)/100),0)</f>
        <v>4.0999999999999995E-3</v>
      </c>
      <c r="M5088" s="66">
        <f>IFERROR(IF(Ações!$B5088="","",VLOOKUP(Table_1[[#This Row],[AÇÕES]],'Dados Status Invest STOCKS'!A5074:AD5689,28)),0)</f>
        <v>11.67</v>
      </c>
      <c r="N5088" s="66">
        <f>IFERROR(IF(Ações!$B5088="","",VLOOKUP(Table_1[[#This Row],[AÇÕES]],'Dados Status Invest STOCKS'!A5074:AD5689,27)),0)</f>
        <v>29.29</v>
      </c>
      <c r="O5088" s="66">
        <f>IFERROR(IF(Ações!$L5088="","",Ações!$K5088*Ações!$L5088),0)</f>
        <v>7.9621999999999998E-2</v>
      </c>
      <c r="P5088" s="67">
        <f t="shared" si="79"/>
        <v>0.06</v>
      </c>
      <c r="Q5088" s="67">
        <f>IFERROR(Ações!$O5088/Ações!$M5088,0)</f>
        <v>6.8227934875749784E-3</v>
      </c>
      <c r="R5088" s="67">
        <f>IFERROR(IF(Ações!$B5088="","",VLOOKUP(Table_1[[#This Row],[AÇÕES]],'Dados Status Invest STOCKS'!A5074:AD5689,18)/100),0)</f>
        <v>0.39840000000000003</v>
      </c>
      <c r="S5088" s="65">
        <f>IFERROR(IF(Ações!$B5088="","",VLOOKUP(Table_1[[#This Row],[AÇÕES]],'Dados Status Invest STOCKS'!A5074:AD5689,25)/100),0)</f>
        <v>0</v>
      </c>
      <c r="T5088" s="67">
        <f>(1-Ações!$Q5088)*Ações!$R5088</f>
        <v>0.39568179907455014</v>
      </c>
      <c r="U5088" s="68">
        <f>IF(Ações!$S5088=0,Ações!$T5088,IF(Ações!$T5088=0,Ações!$S5088,AVERAGE(Ações!$S5088,Ações!$T5088)))</f>
        <v>0.39568179907455014</v>
      </c>
    </row>
    <row r="5089" spans="2:21" ht="15" customHeight="1" x14ac:dyDescent="0.2">
      <c r="B5089" s="63" t="str">
        <f>IFERROR('Dados Status Invest STOCKS'!A5076,"-")</f>
        <v>XAIR</v>
      </c>
      <c r="C5089" s="45">
        <f>IFERROR((Ações!$D5089-Ações!$K5089)/Ações!$D5089,0)</f>
        <v>0</v>
      </c>
      <c r="D5089" s="46">
        <f>(Ações!$O5089)/0.06</f>
        <v>0</v>
      </c>
      <c r="E5089" s="47">
        <f>IFERROR((Ações!$F5089-Ações!$K5089)/Ações!$F5089,0)</f>
        <v>0</v>
      </c>
      <c r="F5089" s="46" t="str">
        <f>IF(OR(Ações!$N5089&lt;0,Ações!$M5089&lt;0),"",(22.5*Ações!$M5089*Ações!$N5089)^0.5)</f>
        <v/>
      </c>
      <c r="G5089" s="47">
        <f>IFERROR((Ações!$H5089-Ações!$K5089)/Ações!$H5089,0)</f>
        <v>0</v>
      </c>
      <c r="H5089" s="48">
        <f>IFERROR(Ações!$I5089/(Ações!$P5089-Table_1[[#This Row],[CAGR LUCRO 5A]]),0)</f>
        <v>0</v>
      </c>
      <c r="I5089" s="48">
        <f>IF(Ações!$S5089&lt;0,"",Ações!$O5089*(1+Ações!$S5089))</f>
        <v>0</v>
      </c>
      <c r="J5089" s="49">
        <f>IFERROR(IF(Ações!$B5089="","",(VLOOKUP(Table_1[[#This Row],[AÇÕES]],'Dados Status Invest STOCKS'!A5075:AD5690,4)/Table_1[[#This Row],[LPA]]))/100,0)</f>
        <v>6.777777777777777E-2</v>
      </c>
      <c r="K5089" s="64">
        <f>IFERROR(IF(Ações!$B5089="","",VLOOKUP(Table_1[[#This Row],[AÇÕES]],'Dados Status Invest STOCKS'!A5075:AD5690,2)),0)</f>
        <v>6.66</v>
      </c>
      <c r="L5089" s="65">
        <f>IFERROR(IF(Ações!$B5089="","",VLOOKUP(Table_1[[#This Row],[AÇÕES]],'Dados Status Invest STOCKS'!A5075:AD5690,3)/100),0)</f>
        <v>0</v>
      </c>
      <c r="M5089" s="66">
        <f>IFERROR(IF(Ações!$B5089="","",VLOOKUP(Table_1[[#This Row],[AÇÕES]],'Dados Status Invest STOCKS'!A5075:AD5690,28)),0)</f>
        <v>-0.99</v>
      </c>
      <c r="N5089" s="66">
        <f>IFERROR(IF(Ações!$B5089="","",VLOOKUP(Table_1[[#This Row],[AÇÕES]],'Dados Status Invest STOCKS'!A5075:AD5690,27)),0)</f>
        <v>1.54</v>
      </c>
      <c r="O5089" s="66">
        <f>IFERROR(IF(Ações!$L5089="","",Ações!$K5089*Ações!$L5089),0)</f>
        <v>0</v>
      </c>
      <c r="P5089" s="67">
        <f t="shared" si="79"/>
        <v>0.06</v>
      </c>
      <c r="Q5089" s="67">
        <f>IFERROR(Ações!$O5089/Ações!$M5089,0)</f>
        <v>0</v>
      </c>
      <c r="R5089" s="67">
        <f>IFERROR(IF(Ações!$B5089="","",VLOOKUP(Table_1[[#This Row],[AÇÕES]],'Dados Status Invest STOCKS'!A5075:AD5690,18)/100),0)</f>
        <v>-0.64599999999999991</v>
      </c>
      <c r="S5089" s="65">
        <f>IFERROR(IF(Ações!$B5089="","",VLOOKUP(Table_1[[#This Row],[AÇÕES]],'Dados Status Invest STOCKS'!A5075:AD5690,25)/100),0)</f>
        <v>0</v>
      </c>
      <c r="T5089" s="67">
        <f>(1-Ações!$Q5089)*Ações!$R5089</f>
        <v>-0.64599999999999991</v>
      </c>
      <c r="U5089" s="68">
        <f>IF(Ações!$S5089=0,Ações!$T5089,IF(Ações!$T5089=0,Ações!$S5089,AVERAGE(Ações!$S5089,Ações!$T5089)))</f>
        <v>-0.64599999999999991</v>
      </c>
    </row>
    <row r="5090" spans="2:21" ht="15" customHeight="1" x14ac:dyDescent="0.2">
      <c r="B5090" s="63" t="str">
        <f>IFERROR('Dados Status Invest STOCKS'!A5077,"-")</f>
        <v>XBIO</v>
      </c>
      <c r="C5090" s="45">
        <f>IFERROR((Ações!$D5090-Ações!$K5090)/Ações!$D5090,0)</f>
        <v>0</v>
      </c>
      <c r="D5090" s="46">
        <f>(Ações!$O5090)/0.06</f>
        <v>0</v>
      </c>
      <c r="E5090" s="47">
        <f>IFERROR((Ações!$F5090-Ações!$K5090)/Ações!$F5090,0)</f>
        <v>0</v>
      </c>
      <c r="F5090" s="46" t="str">
        <f>IF(OR(Ações!$N5090&lt;0,Ações!$M5090&lt;0),"",(22.5*Ações!$M5090*Ações!$N5090)^0.5)</f>
        <v/>
      </c>
      <c r="G5090" s="47">
        <f>IFERROR((Ações!$H5090-Ações!$K5090)/Ações!$H5090,0)</f>
        <v>0</v>
      </c>
      <c r="H5090" s="48">
        <f>IFERROR(Ações!$I5090/(Ações!$P5090-Table_1[[#This Row],[CAGR LUCRO 5A]]),0)</f>
        <v>0</v>
      </c>
      <c r="I5090" s="48">
        <f>IF(Ações!$S5090&lt;0,"",Ações!$O5090*(1+Ações!$S5090))</f>
        <v>0</v>
      </c>
      <c r="J5090" s="49">
        <f>IFERROR(IF(Ações!$B5090="","",(VLOOKUP(Table_1[[#This Row],[AÇÕES]],'Dados Status Invest STOCKS'!A5076:AD5691,4)/Table_1[[#This Row],[LPA]]))/100,0)</f>
        <v>7.4594594594594582E-2</v>
      </c>
      <c r="K5090" s="64">
        <f>IFERROR(IF(Ações!$B5090="","",VLOOKUP(Table_1[[#This Row],[AÇÕES]],'Dados Status Invest STOCKS'!A5076:AD5691,2)),0)</f>
        <v>1.03</v>
      </c>
      <c r="L5090" s="65">
        <f>IFERROR(IF(Ações!$B5090="","",VLOOKUP(Table_1[[#This Row],[AÇÕES]],'Dados Status Invest STOCKS'!A5076:AD5691,3)/100),0)</f>
        <v>0</v>
      </c>
      <c r="M5090" s="66">
        <f>IFERROR(IF(Ações!$B5090="","",VLOOKUP(Table_1[[#This Row],[AÇÕES]],'Dados Status Invest STOCKS'!A5076:AD5691,28)),0)</f>
        <v>-0.37</v>
      </c>
      <c r="N5090" s="66">
        <f>IFERROR(IF(Ações!$B5090="","",VLOOKUP(Table_1[[#This Row],[AÇÕES]],'Dados Status Invest STOCKS'!A5076:AD5691,27)),0)</f>
        <v>1.51</v>
      </c>
      <c r="O5090" s="66">
        <f>IFERROR(IF(Ações!$L5090="","",Ações!$K5090*Ações!$L5090),0)</f>
        <v>0</v>
      </c>
      <c r="P5090" s="67">
        <f t="shared" si="79"/>
        <v>0.06</v>
      </c>
      <c r="Q5090" s="67">
        <f>IFERROR(Ações!$O5090/Ações!$M5090,0)</f>
        <v>0</v>
      </c>
      <c r="R5090" s="67">
        <f>IFERROR(IF(Ações!$B5090="","",VLOOKUP(Table_1[[#This Row],[AÇÕES]],'Dados Status Invest STOCKS'!A5076:AD5691,18)/100),0)</f>
        <v>-0.2482</v>
      </c>
      <c r="S5090" s="65">
        <f>IFERROR(IF(Ações!$B5090="","",VLOOKUP(Table_1[[#This Row],[AÇÕES]],'Dados Status Invest STOCKS'!A5076:AD5691,25)/100),0)</f>
        <v>0</v>
      </c>
      <c r="T5090" s="67">
        <f>(1-Ações!$Q5090)*Ações!$R5090</f>
        <v>-0.2482</v>
      </c>
      <c r="U5090" s="68">
        <f>IF(Ações!$S5090=0,Ações!$T5090,IF(Ações!$T5090=0,Ações!$S5090,AVERAGE(Ações!$S5090,Ações!$T5090)))</f>
        <v>-0.2482</v>
      </c>
    </row>
    <row r="5091" spans="2:21" ht="15" customHeight="1" x14ac:dyDescent="0.2">
      <c r="B5091" s="63" t="str">
        <f>IFERROR('Dados Status Invest STOCKS'!A5078,"-")</f>
        <v>XBIOW</v>
      </c>
      <c r="C5091" s="45">
        <f>IFERROR((Ações!$D5091-Ações!$K5091)/Ações!$D5091,0)</f>
        <v>0</v>
      </c>
      <c r="D5091" s="46">
        <f>(Ações!$O5091)/0.06</f>
        <v>0</v>
      </c>
      <c r="E5091" s="47">
        <f>IFERROR((Ações!$F5091-Ações!$K5091)/Ações!$F5091,0)</f>
        <v>0</v>
      </c>
      <c r="F5091" s="46" t="str">
        <f>IF(OR(Ações!$N5091&lt;0,Ações!$M5091&lt;0),"",(22.5*Ações!$M5091*Ações!$N5091)^0.5)</f>
        <v/>
      </c>
      <c r="G5091" s="47">
        <f>IFERROR((Ações!$H5091-Ações!$K5091)/Ações!$H5091,0)</f>
        <v>0</v>
      </c>
      <c r="H5091" s="48">
        <f>IFERROR(Ações!$I5091/(Ações!$P5091-Table_1[[#This Row],[CAGR LUCRO 5A]]),0)</f>
        <v>0</v>
      </c>
      <c r="I5091" s="48">
        <f>IF(Ações!$S5091&lt;0,"",Ações!$O5091*(1+Ações!$S5091))</f>
        <v>0</v>
      </c>
      <c r="J5091" s="49">
        <f>IFERROR(IF(Ações!$B5091="","",(VLOOKUP(Table_1[[#This Row],[AÇÕES]],'Dados Status Invest STOCKS'!A5077:AD5692,4)/Table_1[[#This Row],[LPA]]))/100,0)</f>
        <v>9.4054054054054051E-2</v>
      </c>
      <c r="K5091" s="64">
        <f>IFERROR(IF(Ações!$B5091="","",VLOOKUP(Table_1[[#This Row],[AÇÕES]],'Dados Status Invest STOCKS'!A5077:AD5692,2)),0)</f>
        <v>1.3</v>
      </c>
      <c r="L5091" s="65">
        <f>IFERROR(IF(Ações!$B5091="","",VLOOKUP(Table_1[[#This Row],[AÇÕES]],'Dados Status Invest STOCKS'!A5077:AD5692,3)/100),0)</f>
        <v>0</v>
      </c>
      <c r="M5091" s="66">
        <f>IFERROR(IF(Ações!$B5091="","",VLOOKUP(Table_1[[#This Row],[AÇÕES]],'Dados Status Invest STOCKS'!A5077:AD5692,28)),0)</f>
        <v>-0.37</v>
      </c>
      <c r="N5091" s="66">
        <f>IFERROR(IF(Ações!$B5091="","",VLOOKUP(Table_1[[#This Row],[AÇÕES]],'Dados Status Invest STOCKS'!A5077:AD5692,27)),0)</f>
        <v>1.51</v>
      </c>
      <c r="O5091" s="66">
        <f>IFERROR(IF(Ações!$L5091="","",Ações!$K5091*Ações!$L5091),0)</f>
        <v>0</v>
      </c>
      <c r="P5091" s="67">
        <f t="shared" si="79"/>
        <v>0.06</v>
      </c>
      <c r="Q5091" s="67">
        <f>IFERROR(Ações!$O5091/Ações!$M5091,0)</f>
        <v>0</v>
      </c>
      <c r="R5091" s="67">
        <f>IFERROR(IF(Ações!$B5091="","",VLOOKUP(Table_1[[#This Row],[AÇÕES]],'Dados Status Invest STOCKS'!A5077:AD5692,18)/100),0)</f>
        <v>-0.2482</v>
      </c>
      <c r="S5091" s="65">
        <f>IFERROR(IF(Ações!$B5091="","",VLOOKUP(Table_1[[#This Row],[AÇÕES]],'Dados Status Invest STOCKS'!A5077:AD5692,25)/100),0)</f>
        <v>0</v>
      </c>
      <c r="T5091" s="67">
        <f>(1-Ações!$Q5091)*Ações!$R5091</f>
        <v>-0.2482</v>
      </c>
      <c r="U5091" s="68">
        <f>IF(Ações!$S5091=0,Ações!$T5091,IF(Ações!$T5091=0,Ações!$S5091,AVERAGE(Ações!$S5091,Ações!$T5091)))</f>
        <v>-0.2482</v>
      </c>
    </row>
    <row r="5092" spans="2:21" ht="15" customHeight="1" x14ac:dyDescent="0.2">
      <c r="B5092" s="63" t="str">
        <f>IFERROR('Dados Status Invest STOCKS'!A5079,"-")</f>
        <v>XBIT</v>
      </c>
      <c r="C5092" s="45">
        <f>IFERROR((Ações!$D5092-Ações!$K5092)/Ações!$D5092,0)</f>
        <v>0.75020815986677769</v>
      </c>
      <c r="D5092" s="46">
        <f>(Ações!$O5092)/0.06</f>
        <v>41.674700000000001</v>
      </c>
      <c r="E5092" s="47">
        <f>IFERROR((Ações!$F5092-Ações!$K5092)/Ações!$F5092,0)</f>
        <v>0</v>
      </c>
      <c r="F5092" s="46" t="str">
        <f>IF(OR(Ações!$N5092&lt;0,Ações!$M5092&lt;0),"",(22.5*Ações!$M5092*Ações!$N5092)^0.5)</f>
        <v/>
      </c>
      <c r="G5092" s="47">
        <f>IFERROR((Ações!$H5092-Ações!$K5092)/Ações!$H5092,0)</f>
        <v>0.75020815986677769</v>
      </c>
      <c r="H5092" s="48">
        <f>IFERROR(Ações!$I5092/(Ações!$P5092-Table_1[[#This Row],[CAGR LUCRO 5A]]),0)</f>
        <v>41.674700000000001</v>
      </c>
      <c r="I5092" s="48">
        <f>IF(Ações!$S5092&lt;0,"",Ações!$O5092*(1+Ações!$S5092))</f>
        <v>2.5004819999999999</v>
      </c>
      <c r="J5092" s="49">
        <f>IFERROR(IF(Ações!$B5092="","",(VLOOKUP(Table_1[[#This Row],[AÇÕES]],'Dados Status Invest STOCKS'!A5078:AD5693,4)/Table_1[[#This Row],[LPA]]))/100,0)</f>
        <v>0.5892857142857143</v>
      </c>
      <c r="K5092" s="64">
        <f>IFERROR(IF(Ações!$B5092="","",VLOOKUP(Table_1[[#This Row],[AÇÕES]],'Dados Status Invest STOCKS'!A5078:AD5693,2)),0)</f>
        <v>10.41</v>
      </c>
      <c r="L5092" s="65">
        <f>IFERROR(IF(Ações!$B5092="","",VLOOKUP(Table_1[[#This Row],[AÇÕES]],'Dados Status Invest STOCKS'!A5078:AD5693,3)/100),0)</f>
        <v>0.2402</v>
      </c>
      <c r="M5092" s="66">
        <f>IFERROR(IF(Ações!$B5092="","",VLOOKUP(Table_1[[#This Row],[AÇÕES]],'Dados Status Invest STOCKS'!A5078:AD5693,28)),0)</f>
        <v>-0.42</v>
      </c>
      <c r="N5092" s="66">
        <f>IFERROR(IF(Ações!$B5092="","",VLOOKUP(Table_1[[#This Row],[AÇÕES]],'Dados Status Invest STOCKS'!A5078:AD5693,27)),0)</f>
        <v>9.02</v>
      </c>
      <c r="O5092" s="66">
        <f>IFERROR(IF(Ações!$L5092="","",Ações!$K5092*Ações!$L5092),0)</f>
        <v>2.5004819999999999</v>
      </c>
      <c r="P5092" s="67">
        <f t="shared" si="79"/>
        <v>0.06</v>
      </c>
      <c r="Q5092" s="67">
        <f>IFERROR(Ações!$O5092/Ações!$M5092,0)</f>
        <v>-5.9535285714285715</v>
      </c>
      <c r="R5092" s="67">
        <f>IFERROR(IF(Ações!$B5092="","",VLOOKUP(Table_1[[#This Row],[AÇÕES]],'Dados Status Invest STOCKS'!A5078:AD5693,18)/100),0)</f>
        <v>-4.6600000000000003E-2</v>
      </c>
      <c r="S5092" s="65">
        <f>IFERROR(IF(Ações!$B5092="","",VLOOKUP(Table_1[[#This Row],[AÇÕES]],'Dados Status Invest STOCKS'!A5078:AD5693,25)/100),0)</f>
        <v>0</v>
      </c>
      <c r="T5092" s="67">
        <f>(1-Ações!$Q5092)*Ações!$R5092</f>
        <v>-0.32403443142857147</v>
      </c>
      <c r="U5092" s="68">
        <f>IF(Ações!$S5092=0,Ações!$T5092,IF(Ações!$T5092=0,Ações!$S5092,AVERAGE(Ações!$S5092,Ações!$T5092)))</f>
        <v>-0.32403443142857147</v>
      </c>
    </row>
    <row r="5093" spans="2:21" ht="15" customHeight="1" x14ac:dyDescent="0.2">
      <c r="B5093" s="63" t="str">
        <f>IFERROR('Dados Status Invest STOCKS'!A5080,"-")</f>
        <v>XCUR</v>
      </c>
      <c r="C5093" s="45">
        <f>IFERROR((Ações!$D5093-Ações!$K5093)/Ações!$D5093,0)</f>
        <v>0</v>
      </c>
      <c r="D5093" s="46">
        <f>(Ações!$O5093)/0.06</f>
        <v>0</v>
      </c>
      <c r="E5093" s="47">
        <f>IFERROR((Ações!$F5093-Ações!$K5093)/Ações!$F5093,0)</f>
        <v>0</v>
      </c>
      <c r="F5093" s="46" t="str">
        <f>IF(OR(Ações!$N5093&lt;0,Ações!$M5093&lt;0),"",(22.5*Ações!$M5093*Ações!$N5093)^0.5)</f>
        <v/>
      </c>
      <c r="G5093" s="47">
        <f>IFERROR((Ações!$H5093-Ações!$K5093)/Ações!$H5093,0)</f>
        <v>0</v>
      </c>
      <c r="H5093" s="48">
        <f>IFERROR(Ações!$I5093/(Ações!$P5093-Table_1[[#This Row],[CAGR LUCRO 5A]]),0)</f>
        <v>0</v>
      </c>
      <c r="I5093" s="48">
        <f>IF(Ações!$S5093&lt;0,"",Ações!$O5093*(1+Ações!$S5093))</f>
        <v>0</v>
      </c>
      <c r="J5093" s="49">
        <f>IFERROR(IF(Ações!$B5093="","",(VLOOKUP(Table_1[[#This Row],[AÇÕES]],'Dados Status Invest STOCKS'!A5079:AD5694,4)/Table_1[[#This Row],[LPA]]))/100,0)</f>
        <v>7.7272727272727285E-3</v>
      </c>
      <c r="K5093" s="64">
        <f>IFERROR(IF(Ações!$B5093="","",VLOOKUP(Table_1[[#This Row],[AÇÕES]],'Dados Status Invest STOCKS'!A5079:AD5694,2)),0)</f>
        <v>0.15</v>
      </c>
      <c r="L5093" s="65">
        <f>IFERROR(IF(Ações!$B5093="","",VLOOKUP(Table_1[[#This Row],[AÇÕES]],'Dados Status Invest STOCKS'!A5079:AD5694,3)/100),0)</f>
        <v>0</v>
      </c>
      <c r="M5093" s="66">
        <f>IFERROR(IF(Ações!$B5093="","",VLOOKUP(Table_1[[#This Row],[AÇÕES]],'Dados Status Invest STOCKS'!A5079:AD5694,28)),0)</f>
        <v>-0.44</v>
      </c>
      <c r="N5093" s="66">
        <f>IFERROR(IF(Ações!$B5093="","",VLOOKUP(Table_1[[#This Row],[AÇÕES]],'Dados Status Invest STOCKS'!A5079:AD5694,27)),0)</f>
        <v>0.34</v>
      </c>
      <c r="O5093" s="66">
        <f>IFERROR(IF(Ações!$L5093="","",Ações!$K5093*Ações!$L5093),0)</f>
        <v>0</v>
      </c>
      <c r="P5093" s="67">
        <f t="shared" si="79"/>
        <v>0.06</v>
      </c>
      <c r="Q5093" s="67">
        <f>IFERROR(Ações!$O5093/Ações!$M5093,0)</f>
        <v>0</v>
      </c>
      <c r="R5093" s="67">
        <f>IFERROR(IF(Ações!$B5093="","",VLOOKUP(Table_1[[#This Row],[AÇÕES]],'Dados Status Invest STOCKS'!A5079:AD5694,18)/100),0)</f>
        <v>-1.3169</v>
      </c>
      <c r="S5093" s="65">
        <f>IFERROR(IF(Ações!$B5093="","",VLOOKUP(Table_1[[#This Row],[AÇÕES]],'Dados Status Invest STOCKS'!A5079:AD5694,25)/100),0)</f>
        <v>0</v>
      </c>
      <c r="T5093" s="67">
        <f>(1-Ações!$Q5093)*Ações!$R5093</f>
        <v>-1.3169</v>
      </c>
      <c r="U5093" s="68">
        <f>IF(Ações!$S5093=0,Ações!$T5093,IF(Ações!$T5093=0,Ações!$S5093,AVERAGE(Ações!$S5093,Ações!$T5093)))</f>
        <v>-1.3169</v>
      </c>
    </row>
    <row r="5094" spans="2:21" ht="15" customHeight="1" x14ac:dyDescent="0.2">
      <c r="B5094" s="63" t="str">
        <f>IFERROR('Dados Status Invest STOCKS'!A5081,"-")</f>
        <v>XEC</v>
      </c>
      <c r="C5094" s="45">
        <f>IFERROR((Ações!$D5094-Ações!$K5094)/Ações!$D5094,0)</f>
        <v>-5.8965517241379306</v>
      </c>
      <c r="D5094" s="46">
        <f>(Ações!$O5094)/0.06</f>
        <v>12.644</v>
      </c>
      <c r="E5094" s="47">
        <f>IFERROR((Ações!$F5094-Ações!$K5094)/Ações!$F5094,0)</f>
        <v>-3.2605733226563469</v>
      </c>
      <c r="F5094" s="46">
        <f>IF(OR(Ações!$N5094&lt;0,Ações!$M5094&lt;0),"",(22.5*Ações!$M5094*Ações!$N5094)^0.5)</f>
        <v>20.466729098710424</v>
      </c>
      <c r="G5094" s="47">
        <f>IFERROR((Ações!$H5094-Ações!$K5094)/Ações!$H5094,0)</f>
        <v>-5.8965517241379306</v>
      </c>
      <c r="H5094" s="48">
        <f>IFERROR(Ações!$I5094/(Ações!$P5094-Table_1[[#This Row],[CAGR LUCRO 5A]]),0)</f>
        <v>12.644</v>
      </c>
      <c r="I5094" s="48">
        <f>IF(Ações!$S5094&lt;0,"",Ações!$O5094*(1+Ações!$S5094))</f>
        <v>0.75863999999999998</v>
      </c>
      <c r="J5094" s="49">
        <f>IFERROR(IF(Ações!$B5094="","",(VLOOKUP(Table_1[[#This Row],[AÇÕES]],'Dados Status Invest STOCKS'!A5080:AD5695,4)/Table_1[[#This Row],[LPA]]))/100,0)</f>
        <v>0.73394495412844041</v>
      </c>
      <c r="K5094" s="64">
        <f>IFERROR(IF(Ações!$B5094="","",VLOOKUP(Table_1[[#This Row],[AÇÕES]],'Dados Status Invest STOCKS'!A5080:AD5695,2)),0)</f>
        <v>87.2</v>
      </c>
      <c r="L5094" s="65">
        <f>IFERROR(IF(Ações!$B5094="","",VLOOKUP(Table_1[[#This Row],[AÇÕES]],'Dados Status Invest STOCKS'!A5080:AD5695,3)/100),0)</f>
        <v>8.6999999999999994E-3</v>
      </c>
      <c r="M5094" s="66">
        <f>IFERROR(IF(Ações!$B5094="","",VLOOKUP(Table_1[[#This Row],[AÇÕES]],'Dados Status Invest STOCKS'!A5080:AD5695,28)),0)</f>
        <v>1.0900000000000001</v>
      </c>
      <c r="N5094" s="66">
        <f>IFERROR(IF(Ações!$B5094="","",VLOOKUP(Table_1[[#This Row],[AÇÕES]],'Dados Status Invest STOCKS'!A5080:AD5695,27)),0)</f>
        <v>17.079999999999998</v>
      </c>
      <c r="O5094" s="66">
        <f>IFERROR(IF(Ações!$L5094="","",Ações!$K5094*Ações!$L5094),0)</f>
        <v>0.75863999999999998</v>
      </c>
      <c r="P5094" s="67">
        <f t="shared" si="79"/>
        <v>0.06</v>
      </c>
      <c r="Q5094" s="67">
        <f>IFERROR(Ações!$O5094/Ações!$M5094,0)</f>
        <v>0.69599999999999995</v>
      </c>
      <c r="R5094" s="67">
        <f>IFERROR(IF(Ações!$B5094="","",VLOOKUP(Table_1[[#This Row],[AÇÕES]],'Dados Status Invest STOCKS'!A5080:AD5695,18)/100),0)</f>
        <v>6.3799999999999996E-2</v>
      </c>
      <c r="S5094" s="65">
        <f>IFERROR(IF(Ações!$B5094="","",VLOOKUP(Table_1[[#This Row],[AÇÕES]],'Dados Status Invest STOCKS'!A5080:AD5695,25)/100),0)</f>
        <v>0</v>
      </c>
      <c r="T5094" s="67">
        <f>(1-Ações!$Q5094)*Ações!$R5094</f>
        <v>1.9395200000000001E-2</v>
      </c>
      <c r="U5094" s="68">
        <f>IF(Ações!$S5094=0,Ações!$T5094,IF(Ações!$T5094=0,Ações!$S5094,AVERAGE(Ações!$S5094,Ações!$T5094)))</f>
        <v>1.9395200000000001E-2</v>
      </c>
    </row>
    <row r="5095" spans="2:21" ht="15" customHeight="1" x14ac:dyDescent="0.2">
      <c r="B5095" s="63" t="str">
        <f>IFERROR('Dados Status Invest STOCKS'!A5082,"-")</f>
        <v>XEL</v>
      </c>
      <c r="C5095" s="45">
        <f>IFERROR((Ações!$D5095-Ações!$K5095)/Ações!$D5095,0)</f>
        <v>-1.214022140221402</v>
      </c>
      <c r="D5095" s="46">
        <f>(Ações!$O5095)/0.06</f>
        <v>30.45588333333334</v>
      </c>
      <c r="E5095" s="47">
        <f>IFERROR((Ações!$F5095-Ações!$K5095)/Ações!$F5095,0)</f>
        <v>-0.57035948094348121</v>
      </c>
      <c r="F5095" s="46">
        <f>IF(OR(Ações!$N5095&lt;0,Ações!$M5095&lt;0),"",(22.5*Ações!$M5095*Ações!$N5095)^0.5)</f>
        <v>42.939212847931906</v>
      </c>
      <c r="G5095" s="47">
        <f>IFERROR((Ações!$H5095-Ações!$K5095)/Ações!$H5095,0)</f>
        <v>1.816982339565093</v>
      </c>
      <c r="H5095" s="48">
        <f>IFERROR(Ações!$I5095/(Ações!$P5095-Table_1[[#This Row],[CAGR LUCRO 5A]]),0)</f>
        <v>-82.535443833333332</v>
      </c>
      <c r="I5095" s="48">
        <f>IF(Ações!$S5095&lt;0,"",Ações!$O5095*(1+Ações!$S5095))</f>
        <v>1.9808506520000004</v>
      </c>
      <c r="J5095" s="49">
        <f>IFERROR(IF(Ações!$B5095="","",(VLOOKUP(Table_1[[#This Row],[AÇÕES]],'Dados Status Invest STOCKS'!A5081:AD5696,4)/Table_1[[#This Row],[LPA]]))/100,0)</f>
        <v>7.9518900343642618E-2</v>
      </c>
      <c r="K5095" s="64">
        <f>IFERROR(IF(Ações!$B5095="","",VLOOKUP(Table_1[[#This Row],[AÇÕES]],'Dados Status Invest STOCKS'!A5081:AD5696,2)),0)</f>
        <v>67.430000000000007</v>
      </c>
      <c r="L5095" s="65">
        <f>IFERROR(IF(Ações!$B5095="","",VLOOKUP(Table_1[[#This Row],[AÇÕES]],'Dados Status Invest STOCKS'!A5081:AD5696,3)/100),0)</f>
        <v>2.7099999999999999E-2</v>
      </c>
      <c r="M5095" s="66">
        <f>IFERROR(IF(Ações!$B5095="","",VLOOKUP(Table_1[[#This Row],[AÇÕES]],'Dados Status Invest STOCKS'!A5081:AD5696,28)),0)</f>
        <v>2.91</v>
      </c>
      <c r="N5095" s="66">
        <f>IFERROR(IF(Ações!$B5095="","",VLOOKUP(Table_1[[#This Row],[AÇÕES]],'Dados Status Invest STOCKS'!A5081:AD5696,27)),0)</f>
        <v>28.16</v>
      </c>
      <c r="O5095" s="66">
        <f>IFERROR(IF(Ações!$L5095="","",Ações!$K5095*Ações!$L5095),0)</f>
        <v>1.8273530000000002</v>
      </c>
      <c r="P5095" s="67">
        <f t="shared" si="79"/>
        <v>0.06</v>
      </c>
      <c r="Q5095" s="67">
        <f>IFERROR(Ações!$O5095/Ações!$M5095,0)</f>
        <v>0.62795635738831623</v>
      </c>
      <c r="R5095" s="67">
        <f>IFERROR(IF(Ações!$B5095="","",VLOOKUP(Table_1[[#This Row],[AÇÕES]],'Dados Status Invest STOCKS'!A5081:AD5696,18)/100),0)</f>
        <v>0.10349999999999999</v>
      </c>
      <c r="S5095" s="65">
        <f>IFERROR(IF(Ações!$B5095="","",VLOOKUP(Table_1[[#This Row],[AÇÕES]],'Dados Status Invest STOCKS'!A5081:AD5696,25)/100),0)</f>
        <v>8.4000000000000005E-2</v>
      </c>
      <c r="T5095" s="67">
        <f>(1-Ações!$Q5095)*Ações!$R5095</f>
        <v>3.8506517010309271E-2</v>
      </c>
      <c r="U5095" s="68">
        <f>IF(Ações!$S5095=0,Ações!$T5095,IF(Ações!$T5095=0,Ações!$S5095,AVERAGE(Ações!$S5095,Ações!$T5095)))</f>
        <v>6.1253258505154638E-2</v>
      </c>
    </row>
    <row r="5096" spans="2:21" ht="15" customHeight="1" x14ac:dyDescent="0.2">
      <c r="B5096" s="63" t="str">
        <f>IFERROR('Dados Status Invest STOCKS'!A5083,"-")</f>
        <v>XELA</v>
      </c>
      <c r="C5096" s="45">
        <f>IFERROR((Ações!$D5096-Ações!$K5096)/Ações!$D5096,0)</f>
        <v>0</v>
      </c>
      <c r="D5096" s="46">
        <f>(Ações!$O5096)/0.06</f>
        <v>0</v>
      </c>
      <c r="E5096" s="47">
        <f>IFERROR((Ações!$F5096-Ações!$K5096)/Ações!$F5096,0)</f>
        <v>0</v>
      </c>
      <c r="F5096" s="46" t="str">
        <f>IF(OR(Ações!$N5096&lt;0,Ações!$M5096&lt;0),"",(22.5*Ações!$M5096*Ações!$N5096)^0.5)</f>
        <v/>
      </c>
      <c r="G5096" s="47">
        <f>IFERROR((Ações!$H5096-Ações!$K5096)/Ações!$H5096,0)</f>
        <v>0</v>
      </c>
      <c r="H5096" s="48">
        <f>IFERROR(Ações!$I5096/(Ações!$P5096-Table_1[[#This Row],[CAGR LUCRO 5A]]),0)</f>
        <v>0</v>
      </c>
      <c r="I5096" s="48">
        <f>IF(Ações!$S5096&lt;0,"",Ações!$O5096*(1+Ações!$S5096))</f>
        <v>0</v>
      </c>
      <c r="J5096" s="49">
        <f>IFERROR(IF(Ações!$B5096="","",(VLOOKUP(Table_1[[#This Row],[AÇÕES]],'Dados Status Invest STOCKS'!A5082:AD5697,4)/Table_1[[#This Row],[LPA]]))/100,0)</f>
        <v>5.4022988505747129E-3</v>
      </c>
      <c r="K5096" s="64">
        <f>IFERROR(IF(Ações!$B5096="","",VLOOKUP(Table_1[[#This Row],[AÇÕES]],'Dados Status Invest STOCKS'!A5082:AD5697,2)),0)</f>
        <v>0.41</v>
      </c>
      <c r="L5096" s="65">
        <f>IFERROR(IF(Ações!$B5096="","",VLOOKUP(Table_1[[#This Row],[AÇÕES]],'Dados Status Invest STOCKS'!A5082:AD5697,3)/100),0)</f>
        <v>0</v>
      </c>
      <c r="M5096" s="66">
        <f>IFERROR(IF(Ações!$B5096="","",VLOOKUP(Table_1[[#This Row],[AÇÕES]],'Dados Status Invest STOCKS'!A5082:AD5697,28)),0)</f>
        <v>-0.87</v>
      </c>
      <c r="N5096" s="66">
        <f>IFERROR(IF(Ações!$B5096="","",VLOOKUP(Table_1[[#This Row],[AÇÕES]],'Dados Status Invest STOCKS'!A5082:AD5697,27)),0)</f>
        <v>-3.96</v>
      </c>
      <c r="O5096" s="66">
        <f>IFERROR(IF(Ações!$L5096="","",Ações!$K5096*Ações!$L5096),0)</f>
        <v>0</v>
      </c>
      <c r="P5096" s="67">
        <f t="shared" si="79"/>
        <v>0.06</v>
      </c>
      <c r="Q5096" s="67">
        <f>IFERROR(Ações!$O5096/Ações!$M5096,0)</f>
        <v>0</v>
      </c>
      <c r="R5096" s="67">
        <f>IFERROR(IF(Ações!$B5096="","",VLOOKUP(Table_1[[#This Row],[AÇÕES]],'Dados Status Invest STOCKS'!A5082:AD5697,18)/100),0)</f>
        <v>-0.21920000000000001</v>
      </c>
      <c r="S5096" s="65">
        <f>IFERROR(IF(Ações!$B5096="","",VLOOKUP(Table_1[[#This Row],[AÇÕES]],'Dados Status Invest STOCKS'!A5082:AD5697,25)/100),0)</f>
        <v>0</v>
      </c>
      <c r="T5096" s="67">
        <f>(1-Ações!$Q5096)*Ações!$R5096</f>
        <v>-0.21920000000000001</v>
      </c>
      <c r="U5096" s="68">
        <f>IF(Ações!$S5096=0,Ações!$T5096,IF(Ações!$T5096=0,Ações!$S5096,AVERAGE(Ações!$S5096,Ações!$T5096)))</f>
        <v>-0.21920000000000001</v>
      </c>
    </row>
    <row r="5097" spans="2:21" ht="15" customHeight="1" x14ac:dyDescent="0.2">
      <c r="B5097" s="63" t="str">
        <f>IFERROR('Dados Status Invest STOCKS'!A5084,"-")</f>
        <v>XELB</v>
      </c>
      <c r="C5097" s="45">
        <f>IFERROR((Ações!$D5097-Ações!$K5097)/Ações!$D5097,0)</f>
        <v>0</v>
      </c>
      <c r="D5097" s="46">
        <f>(Ações!$O5097)/0.06</f>
        <v>0</v>
      </c>
      <c r="E5097" s="47">
        <f>IFERROR((Ações!$F5097-Ações!$K5097)/Ações!$F5097,0)</f>
        <v>0</v>
      </c>
      <c r="F5097" s="46" t="str">
        <f>IF(OR(Ações!$N5097&lt;0,Ações!$M5097&lt;0),"",(22.5*Ações!$M5097*Ações!$N5097)^0.5)</f>
        <v/>
      </c>
      <c r="G5097" s="47">
        <f>IFERROR((Ações!$H5097-Ações!$K5097)/Ações!$H5097,0)</f>
        <v>0</v>
      </c>
      <c r="H5097" s="48">
        <f>IFERROR(Ações!$I5097/(Ações!$P5097-Table_1[[#This Row],[CAGR LUCRO 5A]]),0)</f>
        <v>0</v>
      </c>
      <c r="I5097" s="48">
        <f>IF(Ações!$S5097&lt;0,"",Ações!$O5097*(1+Ações!$S5097))</f>
        <v>0</v>
      </c>
      <c r="J5097" s="49">
        <f>IFERROR(IF(Ações!$B5097="","",(VLOOKUP(Table_1[[#This Row],[AÇÕES]],'Dados Status Invest STOCKS'!A5083:AD5698,4)/Table_1[[#This Row],[LPA]]))/100,0)</f>
        <v>1.7000000000000001E-2</v>
      </c>
      <c r="K5097" s="64">
        <f>IFERROR(IF(Ações!$B5097="","",VLOOKUP(Table_1[[#This Row],[AÇÕES]],'Dados Status Invest STOCKS'!A5083:AD5698,2)),0)</f>
        <v>1.0900000000000001</v>
      </c>
      <c r="L5097" s="65">
        <f>IFERROR(IF(Ações!$B5097="","",VLOOKUP(Table_1[[#This Row],[AÇÕES]],'Dados Status Invest STOCKS'!A5083:AD5698,3)/100),0)</f>
        <v>0</v>
      </c>
      <c r="M5097" s="66">
        <f>IFERROR(IF(Ações!$B5097="","",VLOOKUP(Table_1[[#This Row],[AÇÕES]],'Dados Status Invest STOCKS'!A5083:AD5698,28)),0)</f>
        <v>-0.8</v>
      </c>
      <c r="N5097" s="66">
        <f>IFERROR(IF(Ações!$B5097="","",VLOOKUP(Table_1[[#This Row],[AÇÕES]],'Dados Status Invest STOCKS'!A5083:AD5698,27)),0)</f>
        <v>4.1500000000000004</v>
      </c>
      <c r="O5097" s="66">
        <f>IFERROR(IF(Ações!$L5097="","",Ações!$K5097*Ações!$L5097),0)</f>
        <v>0</v>
      </c>
      <c r="P5097" s="67">
        <f t="shared" si="79"/>
        <v>0.06</v>
      </c>
      <c r="Q5097" s="67">
        <f>IFERROR(Ações!$O5097/Ações!$M5097,0)</f>
        <v>0</v>
      </c>
      <c r="R5097" s="67">
        <f>IFERROR(IF(Ações!$B5097="","",VLOOKUP(Table_1[[#This Row],[AÇÕES]],'Dados Status Invest STOCKS'!A5083:AD5698,18)/100),0)</f>
        <v>-0.1928</v>
      </c>
      <c r="S5097" s="65">
        <f>IFERROR(IF(Ações!$B5097="","",VLOOKUP(Table_1[[#This Row],[AÇÕES]],'Dados Status Invest STOCKS'!A5083:AD5698,25)/100),0)</f>
        <v>0</v>
      </c>
      <c r="T5097" s="67">
        <f>(1-Ações!$Q5097)*Ações!$R5097</f>
        <v>-0.1928</v>
      </c>
      <c r="U5097" s="68">
        <f>IF(Ações!$S5097=0,Ações!$T5097,IF(Ações!$T5097=0,Ações!$S5097,AVERAGE(Ações!$S5097,Ações!$T5097)))</f>
        <v>-0.1928</v>
      </c>
    </row>
    <row r="5098" spans="2:21" ht="15" customHeight="1" x14ac:dyDescent="0.2">
      <c r="B5098" s="63" t="str">
        <f>IFERROR('Dados Status Invest STOCKS'!A5085,"-")</f>
        <v>XENE</v>
      </c>
      <c r="C5098" s="45">
        <f>IFERROR((Ações!$D5098-Ações!$K5098)/Ações!$D5098,0)</f>
        <v>0</v>
      </c>
      <c r="D5098" s="46">
        <f>(Ações!$O5098)/0.06</f>
        <v>0</v>
      </c>
      <c r="E5098" s="47">
        <f>IFERROR((Ações!$F5098-Ações!$K5098)/Ações!$F5098,0)</f>
        <v>0</v>
      </c>
      <c r="F5098" s="46" t="str">
        <f>IF(OR(Ações!$N5098&lt;0,Ações!$M5098&lt;0),"",(22.5*Ações!$M5098*Ações!$N5098)^0.5)</f>
        <v/>
      </c>
      <c r="G5098" s="47">
        <f>IFERROR((Ações!$H5098-Ações!$K5098)/Ações!$H5098,0)</f>
        <v>0</v>
      </c>
      <c r="H5098" s="48">
        <f>IFERROR(Ações!$I5098/(Ações!$P5098-Table_1[[#This Row],[CAGR LUCRO 5A]]),0)</f>
        <v>0</v>
      </c>
      <c r="I5098" s="48">
        <f>IF(Ações!$S5098&lt;0,"",Ações!$O5098*(1+Ações!$S5098))</f>
        <v>0</v>
      </c>
      <c r="J5098" s="49">
        <f>IFERROR(IF(Ações!$B5098="","",(VLOOKUP(Table_1[[#This Row],[AÇÕES]],'Dados Status Invest STOCKS'!A5084:AD5699,4)/Table_1[[#This Row],[LPA]]))/100,0)</f>
        <v>0.16771653543307086</v>
      </c>
      <c r="K5098" s="64">
        <f>IFERROR(IF(Ações!$B5098="","",VLOOKUP(Table_1[[#This Row],[AÇÕES]],'Dados Status Invest STOCKS'!A5084:AD5699,2)),0)</f>
        <v>27.1</v>
      </c>
      <c r="L5098" s="65">
        <f>IFERROR(IF(Ações!$B5098="","",VLOOKUP(Table_1[[#This Row],[AÇÕES]],'Dados Status Invest STOCKS'!A5084:AD5699,3)/100),0)</f>
        <v>0</v>
      </c>
      <c r="M5098" s="66">
        <f>IFERROR(IF(Ações!$B5098="","",VLOOKUP(Table_1[[#This Row],[AÇÕES]],'Dados Status Invest STOCKS'!A5084:AD5699,28)),0)</f>
        <v>-1.27</v>
      </c>
      <c r="N5098" s="66">
        <f>IFERROR(IF(Ações!$B5098="","",VLOOKUP(Table_1[[#This Row],[AÇÕES]],'Dados Status Invest STOCKS'!A5084:AD5699,27)),0)</f>
        <v>4.83</v>
      </c>
      <c r="O5098" s="66">
        <f>IFERROR(IF(Ações!$L5098="","",Ações!$K5098*Ações!$L5098),0)</f>
        <v>0</v>
      </c>
      <c r="P5098" s="67">
        <f t="shared" si="79"/>
        <v>0.06</v>
      </c>
      <c r="Q5098" s="67">
        <f>IFERROR(Ações!$O5098/Ações!$M5098,0)</f>
        <v>0</v>
      </c>
      <c r="R5098" s="67">
        <f>IFERROR(IF(Ações!$B5098="","",VLOOKUP(Table_1[[#This Row],[AÇÕES]],'Dados Status Invest STOCKS'!A5084:AD5699,18)/100),0)</f>
        <v>-0.26369999999999999</v>
      </c>
      <c r="S5098" s="65">
        <f>IFERROR(IF(Ações!$B5098="","",VLOOKUP(Table_1[[#This Row],[AÇÕES]],'Dados Status Invest STOCKS'!A5084:AD5699,25)/100),0)</f>
        <v>0</v>
      </c>
      <c r="T5098" s="67">
        <f>(1-Ações!$Q5098)*Ações!$R5098</f>
        <v>-0.26369999999999999</v>
      </c>
      <c r="U5098" s="68">
        <f>IF(Ações!$S5098=0,Ações!$T5098,IF(Ações!$T5098=0,Ações!$S5098,AVERAGE(Ações!$S5098,Ações!$T5098)))</f>
        <v>-0.26369999999999999</v>
      </c>
    </row>
    <row r="5099" spans="2:21" ht="15" customHeight="1" x14ac:dyDescent="0.2">
      <c r="B5099" s="63" t="str">
        <f>IFERROR('Dados Status Invest STOCKS'!A5086,"-")</f>
        <v>XENT</v>
      </c>
      <c r="C5099" s="45">
        <f>IFERROR((Ações!$D5099-Ações!$K5099)/Ações!$D5099,0)</f>
        <v>0</v>
      </c>
      <c r="D5099" s="46">
        <f>(Ações!$O5099)/0.06</f>
        <v>0</v>
      </c>
      <c r="E5099" s="47">
        <f>IFERROR((Ações!$F5099-Ações!$K5099)/Ações!$F5099,0)</f>
        <v>0</v>
      </c>
      <c r="F5099" s="46" t="str">
        <f>IF(OR(Ações!$N5099&lt;0,Ações!$M5099&lt;0),"",(22.5*Ações!$M5099*Ações!$N5099)^0.5)</f>
        <v/>
      </c>
      <c r="G5099" s="47">
        <f>IFERROR((Ações!$H5099-Ações!$K5099)/Ações!$H5099,0)</f>
        <v>0</v>
      </c>
      <c r="H5099" s="48">
        <f>IFERROR(Ações!$I5099/(Ações!$P5099-Table_1[[#This Row],[CAGR LUCRO 5A]]),0)</f>
        <v>0</v>
      </c>
      <c r="I5099" s="48">
        <f>IF(Ações!$S5099&lt;0,"",Ações!$O5099*(1+Ações!$S5099))</f>
        <v>0</v>
      </c>
      <c r="J5099" s="49">
        <f>IFERROR(IF(Ações!$B5099="","",(VLOOKUP(Table_1[[#This Row],[AÇÕES]],'Dados Status Invest STOCKS'!A5085:AD5700,4)/Table_1[[#This Row],[LPA]]))/100,0)</f>
        <v>3.8716981132075473E-2</v>
      </c>
      <c r="K5099" s="64">
        <f>IFERROR(IF(Ações!$B5099="","",VLOOKUP(Table_1[[#This Row],[AÇÕES]],'Dados Status Invest STOCKS'!A5085:AD5700,2)),0)</f>
        <v>27.2</v>
      </c>
      <c r="L5099" s="65">
        <f>IFERROR(IF(Ações!$B5099="","",VLOOKUP(Table_1[[#This Row],[AÇÕES]],'Dados Status Invest STOCKS'!A5085:AD5700,3)/100),0)</f>
        <v>0</v>
      </c>
      <c r="M5099" s="66">
        <f>IFERROR(IF(Ações!$B5099="","",VLOOKUP(Table_1[[#This Row],[AÇÕES]],'Dados Status Invest STOCKS'!A5085:AD5700,28)),0)</f>
        <v>-2.65</v>
      </c>
      <c r="N5099" s="66">
        <f>IFERROR(IF(Ações!$B5099="","",VLOOKUP(Table_1[[#This Row],[AÇÕES]],'Dados Status Invest STOCKS'!A5085:AD5700,27)),0)</f>
        <v>0.48</v>
      </c>
      <c r="O5099" s="66">
        <f>IFERROR(IF(Ações!$L5099="","",Ações!$K5099*Ações!$L5099),0)</f>
        <v>0</v>
      </c>
      <c r="P5099" s="67">
        <f t="shared" si="79"/>
        <v>0.06</v>
      </c>
      <c r="Q5099" s="67">
        <f>IFERROR(Ações!$O5099/Ações!$M5099,0)</f>
        <v>0</v>
      </c>
      <c r="R5099" s="67">
        <f>IFERROR(IF(Ações!$B5099="","",VLOOKUP(Table_1[[#This Row],[AÇÕES]],'Dados Status Invest STOCKS'!A5085:AD5700,18)/100),0)</f>
        <v>-5.4691999999999998</v>
      </c>
      <c r="S5099" s="65">
        <f>IFERROR(IF(Ações!$B5099="","",VLOOKUP(Table_1[[#This Row],[AÇÕES]],'Dados Status Invest STOCKS'!A5085:AD5700,25)/100),0)</f>
        <v>0</v>
      </c>
      <c r="T5099" s="67">
        <f>(1-Ações!$Q5099)*Ações!$R5099</f>
        <v>-5.4691999999999998</v>
      </c>
      <c r="U5099" s="68">
        <f>IF(Ações!$S5099=0,Ações!$T5099,IF(Ações!$T5099=0,Ações!$S5099,AVERAGE(Ações!$S5099,Ações!$T5099)))</f>
        <v>-5.4691999999999998</v>
      </c>
    </row>
    <row r="5100" spans="2:21" ht="15" customHeight="1" x14ac:dyDescent="0.2">
      <c r="B5100" s="63" t="str">
        <f>IFERROR('Dados Status Invest STOCKS'!A5087,"-")</f>
        <v>XERS</v>
      </c>
      <c r="C5100" s="45">
        <f>IFERROR((Ações!$D5100-Ações!$K5100)/Ações!$D5100,0)</f>
        <v>0</v>
      </c>
      <c r="D5100" s="46">
        <f>(Ações!$O5100)/0.06</f>
        <v>0</v>
      </c>
      <c r="E5100" s="47">
        <f>IFERROR((Ações!$F5100-Ações!$K5100)/Ações!$F5100,0)</f>
        <v>0</v>
      </c>
      <c r="F5100" s="46" t="str">
        <f>IF(OR(Ações!$N5100&lt;0,Ações!$M5100&lt;0),"",(22.5*Ações!$M5100*Ações!$N5100)^0.5)</f>
        <v/>
      </c>
      <c r="G5100" s="47">
        <f>IFERROR((Ações!$H5100-Ações!$K5100)/Ações!$H5100,0)</f>
        <v>0</v>
      </c>
      <c r="H5100" s="48">
        <f>IFERROR(Ações!$I5100/(Ações!$P5100-Table_1[[#This Row],[CAGR LUCRO 5A]]),0)</f>
        <v>0</v>
      </c>
      <c r="I5100" s="48">
        <f>IF(Ações!$S5100&lt;0,"",Ações!$O5100*(1+Ações!$S5100))</f>
        <v>0</v>
      </c>
      <c r="J5100" s="49">
        <f>IFERROR(IF(Ações!$B5100="","",(VLOOKUP(Table_1[[#This Row],[AÇÕES]],'Dados Status Invest STOCKS'!A5086:AD5701,4)/Table_1[[#This Row],[LPA]]))/100,0)</f>
        <v>4.7164179104477615E-2</v>
      </c>
      <c r="K5100" s="64">
        <f>IFERROR(IF(Ações!$B5100="","",VLOOKUP(Table_1[[#This Row],[AÇÕES]],'Dados Status Invest STOCKS'!A5086:AD5701,2)),0)</f>
        <v>2.12</v>
      </c>
      <c r="L5100" s="65">
        <f>IFERROR(IF(Ações!$B5100="","",VLOOKUP(Table_1[[#This Row],[AÇÕES]],'Dados Status Invest STOCKS'!A5086:AD5701,3)/100),0)</f>
        <v>0</v>
      </c>
      <c r="M5100" s="66">
        <f>IFERROR(IF(Ações!$B5100="","",VLOOKUP(Table_1[[#This Row],[AÇÕES]],'Dados Status Invest STOCKS'!A5086:AD5701,28)),0)</f>
        <v>-0.67</v>
      </c>
      <c r="N5100" s="66">
        <f>IFERROR(IF(Ações!$B5100="","",VLOOKUP(Table_1[[#This Row],[AÇÕES]],'Dados Status Invest STOCKS'!A5086:AD5701,27)),0)</f>
        <v>0.16</v>
      </c>
      <c r="O5100" s="66">
        <f>IFERROR(IF(Ações!$L5100="","",Ações!$K5100*Ações!$L5100),0)</f>
        <v>0</v>
      </c>
      <c r="P5100" s="67">
        <f t="shared" si="79"/>
        <v>0.06</v>
      </c>
      <c r="Q5100" s="67">
        <f>IFERROR(Ações!$O5100/Ações!$M5100,0)</f>
        <v>0</v>
      </c>
      <c r="R5100" s="67">
        <f>IFERROR(IF(Ações!$B5100="","",VLOOKUP(Table_1[[#This Row],[AÇÕES]],'Dados Status Invest STOCKS'!A5086:AD5701,18)/100),0)</f>
        <v>-4.2126999999999999</v>
      </c>
      <c r="S5100" s="65">
        <f>IFERROR(IF(Ações!$B5100="","",VLOOKUP(Table_1[[#This Row],[AÇÕES]],'Dados Status Invest STOCKS'!A5086:AD5701,25)/100),0)</f>
        <v>0</v>
      </c>
      <c r="T5100" s="67">
        <f>(1-Ações!$Q5100)*Ações!$R5100</f>
        <v>-4.2126999999999999</v>
      </c>
      <c r="U5100" s="68">
        <f>IF(Ações!$S5100=0,Ações!$T5100,IF(Ações!$T5100=0,Ações!$S5100,AVERAGE(Ações!$S5100,Ações!$T5100)))</f>
        <v>-4.2126999999999999</v>
      </c>
    </row>
    <row r="5101" spans="2:21" ht="15" customHeight="1" x14ac:dyDescent="0.2">
      <c r="B5101" s="63" t="str">
        <f>IFERROR('Dados Status Invest STOCKS'!A5088,"-")</f>
        <v>XFOR</v>
      </c>
      <c r="C5101" s="45">
        <f>IFERROR((Ações!$D5101-Ações!$K5101)/Ações!$D5101,0)</f>
        <v>0</v>
      </c>
      <c r="D5101" s="46">
        <f>(Ações!$O5101)/0.06</f>
        <v>0</v>
      </c>
      <c r="E5101" s="47">
        <f>IFERROR((Ações!$F5101-Ações!$K5101)/Ações!$F5101,0)</f>
        <v>0</v>
      </c>
      <c r="F5101" s="46" t="str">
        <f>IF(OR(Ações!$N5101&lt;0,Ações!$M5101&lt;0),"",(22.5*Ações!$M5101*Ações!$N5101)^0.5)</f>
        <v/>
      </c>
      <c r="G5101" s="47">
        <f>IFERROR((Ações!$H5101-Ações!$K5101)/Ações!$H5101,0)</f>
        <v>0</v>
      </c>
      <c r="H5101" s="48">
        <f>IFERROR(Ações!$I5101/(Ações!$P5101-Table_1[[#This Row],[CAGR LUCRO 5A]]),0)</f>
        <v>0</v>
      </c>
      <c r="I5101" s="48">
        <f>IF(Ações!$S5101&lt;0,"",Ações!$O5101*(1+Ações!$S5101))</f>
        <v>0</v>
      </c>
      <c r="J5101" s="49">
        <f>IFERROR(IF(Ações!$B5101="","",(VLOOKUP(Table_1[[#This Row],[AÇÕES]],'Dados Status Invest STOCKS'!A5087:AD5702,4)/Table_1[[#This Row],[LPA]]))/100,0)</f>
        <v>2.8185328185328182E-3</v>
      </c>
      <c r="K5101" s="64">
        <f>IFERROR(IF(Ações!$B5101="","",VLOOKUP(Table_1[[#This Row],[AÇÕES]],'Dados Status Invest STOCKS'!A5087:AD5702,2)),0)</f>
        <v>1.89</v>
      </c>
      <c r="L5101" s="65">
        <f>IFERROR(IF(Ações!$B5101="","",VLOOKUP(Table_1[[#This Row],[AÇÕES]],'Dados Status Invest STOCKS'!A5087:AD5702,3)/100),0)</f>
        <v>0</v>
      </c>
      <c r="M5101" s="66">
        <f>IFERROR(IF(Ações!$B5101="","",VLOOKUP(Table_1[[#This Row],[AÇÕES]],'Dados Status Invest STOCKS'!A5087:AD5702,28)),0)</f>
        <v>-2.59</v>
      </c>
      <c r="N5101" s="66">
        <f>IFERROR(IF(Ações!$B5101="","",VLOOKUP(Table_1[[#This Row],[AÇÕES]],'Dados Status Invest STOCKS'!A5087:AD5702,27)),0)</f>
        <v>2.31</v>
      </c>
      <c r="O5101" s="66">
        <f>IFERROR(IF(Ações!$L5101="","",Ações!$K5101*Ações!$L5101),0)</f>
        <v>0</v>
      </c>
      <c r="P5101" s="67">
        <f t="shared" si="79"/>
        <v>0.06</v>
      </c>
      <c r="Q5101" s="67">
        <f>IFERROR(Ações!$O5101/Ações!$M5101,0)</f>
        <v>0</v>
      </c>
      <c r="R5101" s="67">
        <f>IFERROR(IF(Ações!$B5101="","",VLOOKUP(Table_1[[#This Row],[AÇÕES]],'Dados Status Invest STOCKS'!A5087:AD5702,18)/100),0)</f>
        <v>-1.1194999999999999</v>
      </c>
      <c r="S5101" s="65">
        <f>IFERROR(IF(Ações!$B5101="","",VLOOKUP(Table_1[[#This Row],[AÇÕES]],'Dados Status Invest STOCKS'!A5087:AD5702,25)/100),0)</f>
        <v>0</v>
      </c>
      <c r="T5101" s="67">
        <f>(1-Ações!$Q5101)*Ações!$R5101</f>
        <v>-1.1194999999999999</v>
      </c>
      <c r="U5101" s="68">
        <f>IF(Ações!$S5101=0,Ações!$T5101,IF(Ações!$T5101=0,Ações!$S5101,AVERAGE(Ações!$S5101,Ações!$T5101)))</f>
        <v>-1.1194999999999999</v>
      </c>
    </row>
    <row r="5102" spans="2:21" ht="15" customHeight="1" x14ac:dyDescent="0.2">
      <c r="B5102" s="63" t="str">
        <f>IFERROR('Dados Status Invest STOCKS'!A5089,"-")</f>
        <v>XGN</v>
      </c>
      <c r="C5102" s="45">
        <f>IFERROR((Ações!$D5102-Ações!$K5102)/Ações!$D5102,0)</f>
        <v>0</v>
      </c>
      <c r="D5102" s="46">
        <f>(Ações!$O5102)/0.06</f>
        <v>0</v>
      </c>
      <c r="E5102" s="47">
        <f>IFERROR((Ações!$F5102-Ações!$K5102)/Ações!$F5102,0)</f>
        <v>0</v>
      </c>
      <c r="F5102" s="46" t="str">
        <f>IF(OR(Ações!$N5102&lt;0,Ações!$M5102&lt;0),"",(22.5*Ações!$M5102*Ações!$N5102)^0.5)</f>
        <v/>
      </c>
      <c r="G5102" s="47">
        <f>IFERROR((Ações!$H5102-Ações!$K5102)/Ações!$H5102,0)</f>
        <v>0</v>
      </c>
      <c r="H5102" s="48">
        <f>IFERROR(Ações!$I5102/(Ações!$P5102-Table_1[[#This Row],[CAGR LUCRO 5A]]),0)</f>
        <v>0</v>
      </c>
      <c r="I5102" s="48">
        <f>IF(Ações!$S5102&lt;0,"",Ações!$O5102*(1+Ações!$S5102))</f>
        <v>0</v>
      </c>
      <c r="J5102" s="49">
        <f>IFERROR(IF(Ações!$B5102="","",(VLOOKUP(Table_1[[#This Row],[AÇÕES]],'Dados Status Invest STOCKS'!A5088:AD5703,4)/Table_1[[#This Row],[LPA]]))/100,0)</f>
        <v>4.2708333333333341E-2</v>
      </c>
      <c r="K5102" s="64">
        <f>IFERROR(IF(Ações!$B5102="","",VLOOKUP(Table_1[[#This Row],[AÇÕES]],'Dados Status Invest STOCKS'!A5088:AD5703,2)),0)</f>
        <v>8.84</v>
      </c>
      <c r="L5102" s="65">
        <f>IFERROR(IF(Ações!$B5102="","",VLOOKUP(Table_1[[#This Row],[AÇÕES]],'Dados Status Invest STOCKS'!A5088:AD5703,3)/100),0)</f>
        <v>0</v>
      </c>
      <c r="M5102" s="66">
        <f>IFERROR(IF(Ações!$B5102="","",VLOOKUP(Table_1[[#This Row],[AÇÕES]],'Dados Status Invest STOCKS'!A5088:AD5703,28)),0)</f>
        <v>-1.44</v>
      </c>
      <c r="N5102" s="66">
        <f>IFERROR(IF(Ações!$B5102="","",VLOOKUP(Table_1[[#This Row],[AÇÕES]],'Dados Status Invest STOCKS'!A5088:AD5703,27)),0)</f>
        <v>5.62</v>
      </c>
      <c r="O5102" s="66">
        <f>IFERROR(IF(Ações!$L5102="","",Ações!$K5102*Ações!$L5102),0)</f>
        <v>0</v>
      </c>
      <c r="P5102" s="67">
        <f t="shared" si="79"/>
        <v>0.06</v>
      </c>
      <c r="Q5102" s="67">
        <f>IFERROR(Ações!$O5102/Ações!$M5102,0)</f>
        <v>0</v>
      </c>
      <c r="R5102" s="67">
        <f>IFERROR(IF(Ações!$B5102="","",VLOOKUP(Table_1[[#This Row],[AÇÕES]],'Dados Status Invest STOCKS'!A5088:AD5703,18)/100),0)</f>
        <v>-0.25609999999999999</v>
      </c>
      <c r="S5102" s="65">
        <f>IFERROR(IF(Ações!$B5102="","",VLOOKUP(Table_1[[#This Row],[AÇÕES]],'Dados Status Invest STOCKS'!A5088:AD5703,25)/100),0)</f>
        <v>0</v>
      </c>
      <c r="T5102" s="67">
        <f>(1-Ações!$Q5102)*Ações!$R5102</f>
        <v>-0.25609999999999999</v>
      </c>
      <c r="U5102" s="68">
        <f>IF(Ações!$S5102=0,Ações!$T5102,IF(Ações!$T5102=0,Ações!$S5102,AVERAGE(Ações!$S5102,Ações!$T5102)))</f>
        <v>-0.25609999999999999</v>
      </c>
    </row>
    <row r="5103" spans="2:21" ht="15" customHeight="1" x14ac:dyDescent="0.2">
      <c r="B5103" s="63" t="str">
        <f>IFERROR('Dados Status Invest STOCKS'!A5090,"-")</f>
        <v>XIN</v>
      </c>
      <c r="C5103" s="45">
        <f>IFERROR((Ações!$D5103-Ações!$K5103)/Ações!$D5103,0)</f>
        <v>0</v>
      </c>
      <c r="D5103" s="46">
        <f>(Ações!$O5103)/0.06</f>
        <v>0</v>
      </c>
      <c r="E5103" s="47">
        <f>IFERROR((Ações!$F5103-Ações!$K5103)/Ações!$F5103,0)</f>
        <v>0</v>
      </c>
      <c r="F5103" s="46" t="str">
        <f>IF(OR(Ações!$N5103&lt;0,Ações!$M5103&lt;0),"",(22.5*Ações!$M5103*Ações!$N5103)^0.5)</f>
        <v/>
      </c>
      <c r="G5103" s="47">
        <f>IFERROR((Ações!$H5103-Ações!$K5103)/Ações!$H5103,0)</f>
        <v>0</v>
      </c>
      <c r="H5103" s="48">
        <f>IFERROR(Ações!$I5103/(Ações!$P5103-Table_1[[#This Row],[CAGR LUCRO 5A]]),0)</f>
        <v>0</v>
      </c>
      <c r="I5103" s="48">
        <f>IF(Ações!$S5103&lt;0,"",Ações!$O5103*(1+Ações!$S5103))</f>
        <v>0</v>
      </c>
      <c r="J5103" s="49">
        <f>IFERROR(IF(Ações!$B5103="","",(VLOOKUP(Table_1[[#This Row],[AÇÕES]],'Dados Status Invest STOCKS'!A5089:AD5704,4)/Table_1[[#This Row],[LPA]]))/100,0)</f>
        <v>0.35769230769230775</v>
      </c>
      <c r="K5103" s="64">
        <f>IFERROR(IF(Ações!$B5103="","",VLOOKUP(Table_1[[#This Row],[AÇÕES]],'Dados Status Invest STOCKS'!A5089:AD5704,2)),0)</f>
        <v>0.6</v>
      </c>
      <c r="L5103" s="65">
        <f>IFERROR(IF(Ações!$B5103="","",VLOOKUP(Table_1[[#This Row],[AÇÕES]],'Dados Status Invest STOCKS'!A5089:AD5704,3)/100),0)</f>
        <v>0</v>
      </c>
      <c r="M5103" s="66">
        <f>IFERROR(IF(Ações!$B5103="","",VLOOKUP(Table_1[[#This Row],[AÇÕES]],'Dados Status Invest STOCKS'!A5089:AD5704,28)),0)</f>
        <v>-0.13</v>
      </c>
      <c r="N5103" s="66">
        <f>IFERROR(IF(Ações!$B5103="","",VLOOKUP(Table_1[[#This Row],[AÇÕES]],'Dados Status Invest STOCKS'!A5089:AD5704,27)),0)</f>
        <v>11.92</v>
      </c>
      <c r="O5103" s="66">
        <f>IFERROR(IF(Ações!$L5103="","",Ações!$K5103*Ações!$L5103),0)</f>
        <v>0</v>
      </c>
      <c r="P5103" s="67">
        <f t="shared" si="79"/>
        <v>0.06</v>
      </c>
      <c r="Q5103" s="67">
        <f>IFERROR(Ações!$O5103/Ações!$M5103,0)</f>
        <v>0</v>
      </c>
      <c r="R5103" s="67">
        <f>IFERROR(IF(Ações!$B5103="","",VLOOKUP(Table_1[[#This Row],[AÇÕES]],'Dados Status Invest STOCKS'!A5089:AD5704,18)/100),0)</f>
        <v>-1.0800000000000001E-2</v>
      </c>
      <c r="S5103" s="65">
        <f>IFERROR(IF(Ações!$B5103="","",VLOOKUP(Table_1[[#This Row],[AÇÕES]],'Dados Status Invest STOCKS'!A5089:AD5704,25)/100),0)</f>
        <v>7.0900000000000005E-2</v>
      </c>
      <c r="T5103" s="67">
        <f>(1-Ações!$Q5103)*Ações!$R5103</f>
        <v>-1.0800000000000001E-2</v>
      </c>
      <c r="U5103" s="68">
        <f>IF(Ações!$S5103=0,Ações!$T5103,IF(Ações!$T5103=0,Ações!$S5103,AVERAGE(Ações!$S5103,Ações!$T5103)))</f>
        <v>3.005E-2</v>
      </c>
    </row>
    <row r="5104" spans="2:21" ht="15" customHeight="1" x14ac:dyDescent="0.2">
      <c r="B5104" s="63" t="str">
        <f>IFERROR('Dados Status Invest STOCKS'!A5091,"-")</f>
        <v>XL</v>
      </c>
      <c r="C5104" s="45">
        <f>IFERROR((Ações!$D5104-Ações!$K5104)/Ações!$D5104,0)</f>
        <v>0</v>
      </c>
      <c r="D5104" s="46">
        <f>(Ações!$O5104)/0.06</f>
        <v>0</v>
      </c>
      <c r="E5104" s="47">
        <f>IFERROR((Ações!$F5104-Ações!$K5104)/Ações!$F5104,0)</f>
        <v>-0.36627544638255161</v>
      </c>
      <c r="F5104" s="46">
        <f>IF(OR(Ações!$N5104&lt;0,Ações!$M5104&lt;0),"",(22.5*Ações!$M5104*Ações!$N5104)^0.5)</f>
        <v>1.54434452114805</v>
      </c>
      <c r="G5104" s="47">
        <f>IFERROR((Ações!$H5104-Ações!$K5104)/Ações!$H5104,0)</f>
        <v>0</v>
      </c>
      <c r="H5104" s="48">
        <f>IFERROR(Ações!$I5104/(Ações!$P5104-Table_1[[#This Row],[CAGR LUCRO 5A]]),0)</f>
        <v>0</v>
      </c>
      <c r="I5104" s="48">
        <f>IF(Ações!$S5104&lt;0,"",Ações!$O5104*(1+Ações!$S5104))</f>
        <v>0</v>
      </c>
      <c r="J5104" s="49">
        <f>IFERROR(IF(Ações!$B5104="","",(VLOOKUP(Table_1[[#This Row],[AÇÕES]],'Dados Status Invest STOCKS'!A5090:AD5705,4)/Table_1[[#This Row],[LPA]]))/100,0)</f>
        <v>13.28</v>
      </c>
      <c r="K5104" s="64">
        <f>IFERROR(IF(Ações!$B5104="","",VLOOKUP(Table_1[[#This Row],[AÇÕES]],'Dados Status Invest STOCKS'!A5090:AD5705,2)),0)</f>
        <v>2.11</v>
      </c>
      <c r="L5104" s="65">
        <f>IFERROR(IF(Ações!$B5104="","",VLOOKUP(Table_1[[#This Row],[AÇÕES]],'Dados Status Invest STOCKS'!A5090:AD5705,3)/100),0)</f>
        <v>0</v>
      </c>
      <c r="M5104" s="66">
        <f>IFERROR(IF(Ações!$B5104="","",VLOOKUP(Table_1[[#This Row],[AÇÕES]],'Dados Status Invest STOCKS'!A5090:AD5705,28)),0)</f>
        <v>0.04</v>
      </c>
      <c r="N5104" s="66">
        <f>IFERROR(IF(Ações!$B5104="","",VLOOKUP(Table_1[[#This Row],[AÇÕES]],'Dados Status Invest STOCKS'!A5090:AD5705,27)),0)</f>
        <v>2.65</v>
      </c>
      <c r="O5104" s="66">
        <f>IFERROR(IF(Ações!$L5104="","",Ações!$K5104*Ações!$L5104),0)</f>
        <v>0</v>
      </c>
      <c r="P5104" s="67">
        <f t="shared" si="79"/>
        <v>0.06</v>
      </c>
      <c r="Q5104" s="67">
        <f>IFERROR(Ações!$O5104/Ações!$M5104,0)</f>
        <v>0</v>
      </c>
      <c r="R5104" s="67">
        <f>IFERROR(IF(Ações!$B5104="","",VLOOKUP(Table_1[[#This Row],[AÇÕES]],'Dados Status Invest STOCKS'!A5090:AD5705,18)/100),0)</f>
        <v>1.4999999999999999E-2</v>
      </c>
      <c r="S5104" s="65">
        <f>IFERROR(IF(Ações!$B5104="","",VLOOKUP(Table_1[[#This Row],[AÇÕES]],'Dados Status Invest STOCKS'!A5090:AD5705,25)/100),0)</f>
        <v>0</v>
      </c>
      <c r="T5104" s="67">
        <f>(1-Ações!$Q5104)*Ações!$R5104</f>
        <v>1.4999999999999999E-2</v>
      </c>
      <c r="U5104" s="68">
        <f>IF(Ações!$S5104=0,Ações!$T5104,IF(Ações!$T5104=0,Ações!$S5104,AVERAGE(Ações!$S5104,Ações!$T5104)))</f>
        <v>1.4999999999999999E-2</v>
      </c>
    </row>
    <row r="5105" spans="2:21" ht="15" customHeight="1" x14ac:dyDescent="0.2">
      <c r="B5105" s="63" t="str">
        <f>IFERROR('Dados Status Invest STOCKS'!A5092,"-")</f>
        <v>XLNX</v>
      </c>
      <c r="C5105" s="45">
        <f>IFERROR((Ações!$D5105-Ações!$K5105)/Ações!$D5105,0)</f>
        <v>-28.999999999999993</v>
      </c>
      <c r="D5105" s="46">
        <f>(Ações!$O5105)/0.06</f>
        <v>6.1836666666666673</v>
      </c>
      <c r="E5105" s="47">
        <f>IFERROR((Ações!$F5105-Ações!$K5105)/Ações!$F5105,0)</f>
        <v>-5.3008985633797643</v>
      </c>
      <c r="F5105" s="46">
        <f>IF(OR(Ações!$N5105&lt;0,Ações!$M5105&lt;0),"",(22.5*Ações!$M5105*Ações!$N5105)^0.5)</f>
        <v>29.441832483729677</v>
      </c>
      <c r="G5105" s="47">
        <f>IFERROR((Ações!$H5105-Ações!$K5105)/Ações!$H5105,0)</f>
        <v>-12.317191283292976</v>
      </c>
      <c r="H5105" s="48">
        <f>IFERROR(Ações!$I5105/(Ações!$P5105-Table_1[[#This Row],[CAGR LUCRO 5A]]),0)</f>
        <v>13.930114545454547</v>
      </c>
      <c r="I5105" s="48">
        <f>IF(Ações!$S5105&lt;0,"",Ações!$O5105*(1+Ações!$S5105))</f>
        <v>0.38307815000000001</v>
      </c>
      <c r="J5105" s="49">
        <f>IFERROR(IF(Ações!$B5105="","",(VLOOKUP(Table_1[[#This Row],[AÇÕES]],'Dados Status Invest STOCKS'!A5091:AD5706,4)/Table_1[[#This Row],[LPA]]))/100,0)</f>
        <v>0.19797385620915034</v>
      </c>
      <c r="K5105" s="64">
        <f>IFERROR(IF(Ações!$B5105="","",VLOOKUP(Table_1[[#This Row],[AÇÕES]],'Dados Status Invest STOCKS'!A5091:AD5706,2)),0)</f>
        <v>185.51</v>
      </c>
      <c r="L5105" s="65">
        <f>IFERROR(IF(Ações!$B5105="","",VLOOKUP(Table_1[[#This Row],[AÇÕES]],'Dados Status Invest STOCKS'!A5091:AD5706,3)/100),0)</f>
        <v>2E-3</v>
      </c>
      <c r="M5105" s="66">
        <f>IFERROR(IF(Ações!$B5105="","",VLOOKUP(Table_1[[#This Row],[AÇÕES]],'Dados Status Invest STOCKS'!A5091:AD5706,28)),0)</f>
        <v>3.06</v>
      </c>
      <c r="N5105" s="66">
        <f>IFERROR(IF(Ações!$B5105="","",VLOOKUP(Table_1[[#This Row],[AÇÕES]],'Dados Status Invest STOCKS'!A5091:AD5706,27)),0)</f>
        <v>12.59</v>
      </c>
      <c r="O5105" s="66">
        <f>IFERROR(IF(Ações!$L5105="","",Ações!$K5105*Ações!$L5105),0)</f>
        <v>0.37102000000000002</v>
      </c>
      <c r="P5105" s="67">
        <f t="shared" si="79"/>
        <v>0.06</v>
      </c>
      <c r="Q5105" s="67">
        <f>IFERROR(Ações!$O5105/Ações!$M5105,0)</f>
        <v>0.1212483660130719</v>
      </c>
      <c r="R5105" s="67">
        <f>IFERROR(IF(Ações!$B5105="","",VLOOKUP(Table_1[[#This Row],[AÇÕES]],'Dados Status Invest STOCKS'!A5091:AD5706,18)/100),0)</f>
        <v>0.24329999999999999</v>
      </c>
      <c r="S5105" s="65">
        <f>IFERROR(IF(Ações!$B5105="","",VLOOKUP(Table_1[[#This Row],[AÇÕES]],'Dados Status Invest STOCKS'!A5091:AD5706,25)/100),0)</f>
        <v>3.2500000000000001E-2</v>
      </c>
      <c r="T5105" s="67">
        <f>(1-Ações!$Q5105)*Ações!$R5105</f>
        <v>0.21380027254901959</v>
      </c>
      <c r="U5105" s="68">
        <f>IF(Ações!$S5105=0,Ações!$T5105,IF(Ações!$T5105=0,Ações!$S5105,AVERAGE(Ações!$S5105,Ações!$T5105)))</f>
        <v>0.1231501362745098</v>
      </c>
    </row>
    <row r="5106" spans="2:21" ht="15" customHeight="1" x14ac:dyDescent="0.2">
      <c r="B5106" s="63" t="str">
        <f>IFERROR('Dados Status Invest STOCKS'!A5093,"-")</f>
        <v>XLRN</v>
      </c>
      <c r="C5106" s="45">
        <f>IFERROR((Ações!$D5106-Ações!$K5106)/Ações!$D5106,0)</f>
        <v>0</v>
      </c>
      <c r="D5106" s="46">
        <f>(Ações!$O5106)/0.06</f>
        <v>0</v>
      </c>
      <c r="E5106" s="47">
        <f>IFERROR((Ações!$F5106-Ações!$K5106)/Ações!$F5106,0)</f>
        <v>0</v>
      </c>
      <c r="F5106" s="46" t="str">
        <f>IF(OR(Ações!$N5106&lt;0,Ações!$M5106&lt;0),"",(22.5*Ações!$M5106*Ações!$N5106)^0.5)</f>
        <v/>
      </c>
      <c r="G5106" s="47">
        <f>IFERROR((Ações!$H5106-Ações!$K5106)/Ações!$H5106,0)</f>
        <v>0</v>
      </c>
      <c r="H5106" s="48">
        <f>IFERROR(Ações!$I5106/(Ações!$P5106-Table_1[[#This Row],[CAGR LUCRO 5A]]),0)</f>
        <v>0</v>
      </c>
      <c r="I5106" s="48">
        <f>IF(Ações!$S5106&lt;0,"",Ações!$O5106*(1+Ações!$S5106))</f>
        <v>0</v>
      </c>
      <c r="J5106" s="49">
        <f>IFERROR(IF(Ações!$B5106="","",(VLOOKUP(Table_1[[#This Row],[AÇÕES]],'Dados Status Invest STOCKS'!A5092:AD5707,4)/Table_1[[#This Row],[LPA]]))/100,0)</f>
        <v>0.10285371702637891</v>
      </c>
      <c r="K5106" s="64">
        <f>IFERROR(IF(Ações!$B5106="","",VLOOKUP(Table_1[[#This Row],[AÇÕES]],'Dados Status Invest STOCKS'!A5092:AD5707,2)),0)</f>
        <v>178.75</v>
      </c>
      <c r="L5106" s="65">
        <f>IFERROR(IF(Ações!$B5106="","",VLOOKUP(Table_1[[#This Row],[AÇÕES]],'Dados Status Invest STOCKS'!A5092:AD5707,3)/100),0)</f>
        <v>0</v>
      </c>
      <c r="M5106" s="66">
        <f>IFERROR(IF(Ações!$B5106="","",VLOOKUP(Table_1[[#This Row],[AÇÕES]],'Dados Status Invest STOCKS'!A5092:AD5707,28)),0)</f>
        <v>-4.17</v>
      </c>
      <c r="N5106" s="66">
        <f>IFERROR(IF(Ações!$B5106="","",VLOOKUP(Table_1[[#This Row],[AÇÕES]],'Dados Status Invest STOCKS'!A5092:AD5707,27)),0)</f>
        <v>11.74</v>
      </c>
      <c r="O5106" s="66">
        <f>IFERROR(IF(Ações!$L5106="","",Ações!$K5106*Ações!$L5106),0)</f>
        <v>0</v>
      </c>
      <c r="P5106" s="67">
        <f t="shared" si="79"/>
        <v>0.06</v>
      </c>
      <c r="Q5106" s="67">
        <f>IFERROR(Ações!$O5106/Ações!$M5106,0)</f>
        <v>0</v>
      </c>
      <c r="R5106" s="67">
        <f>IFERROR(IF(Ações!$B5106="","",VLOOKUP(Table_1[[#This Row],[AÇÕES]],'Dados Status Invest STOCKS'!A5092:AD5707,18)/100),0)</f>
        <v>-0.35489999999999999</v>
      </c>
      <c r="S5106" s="65">
        <f>IFERROR(IF(Ações!$B5106="","",VLOOKUP(Table_1[[#This Row],[AÇÕES]],'Dados Status Invest STOCKS'!A5092:AD5707,25)/100),0)</f>
        <v>0</v>
      </c>
      <c r="T5106" s="67">
        <f>(1-Ações!$Q5106)*Ações!$R5106</f>
        <v>-0.35489999999999999</v>
      </c>
      <c r="U5106" s="68">
        <f>IF(Ações!$S5106=0,Ações!$T5106,IF(Ações!$T5106=0,Ações!$S5106,AVERAGE(Ações!$S5106,Ações!$T5106)))</f>
        <v>-0.35489999999999999</v>
      </c>
    </row>
    <row r="5107" spans="2:21" ht="15" customHeight="1" x14ac:dyDescent="0.2">
      <c r="B5107" s="63" t="str">
        <f>IFERROR('Dados Status Invest STOCKS'!A5094,"-")</f>
        <v>XM</v>
      </c>
      <c r="C5107" s="45">
        <f>IFERROR((Ações!$D5107-Ações!$K5107)/Ações!$D5107,0)</f>
        <v>0</v>
      </c>
      <c r="D5107" s="46">
        <f>(Ações!$O5107)/0.06</f>
        <v>0</v>
      </c>
      <c r="E5107" s="47">
        <f>IFERROR((Ações!$F5107-Ações!$K5107)/Ações!$F5107,0)</f>
        <v>0</v>
      </c>
      <c r="F5107" s="46" t="str">
        <f>IF(OR(Ações!$N5107&lt;0,Ações!$M5107&lt;0),"",(22.5*Ações!$M5107*Ações!$N5107)^0.5)</f>
        <v/>
      </c>
      <c r="G5107" s="47">
        <f>IFERROR((Ações!$H5107-Ações!$K5107)/Ações!$H5107,0)</f>
        <v>0</v>
      </c>
      <c r="H5107" s="48">
        <f>IFERROR(Ações!$I5107/(Ações!$P5107-Table_1[[#This Row],[CAGR LUCRO 5A]]),0)</f>
        <v>0</v>
      </c>
      <c r="I5107" s="48">
        <f>IF(Ações!$S5107&lt;0,"",Ações!$O5107*(1+Ações!$S5107))</f>
        <v>0</v>
      </c>
      <c r="J5107" s="49">
        <f>IFERROR(IF(Ações!$B5107="","",(VLOOKUP(Table_1[[#This Row],[AÇÕES]],'Dados Status Invest STOCKS'!A5093:AD5708,4)/Table_1[[#This Row],[LPA]]))/100,0)</f>
        <v>0.13042553191489362</v>
      </c>
      <c r="K5107" s="64">
        <f>IFERROR(IF(Ações!$B5107="","",VLOOKUP(Table_1[[#This Row],[AÇÕES]],'Dados Status Invest STOCKS'!A5093:AD5708,2)),0)</f>
        <v>25.96</v>
      </c>
      <c r="L5107" s="65">
        <f>IFERROR(IF(Ações!$B5107="","",VLOOKUP(Table_1[[#This Row],[AÇÕES]],'Dados Status Invest STOCKS'!A5093:AD5708,3)/100),0)</f>
        <v>0</v>
      </c>
      <c r="M5107" s="66">
        <f>IFERROR(IF(Ações!$B5107="","",VLOOKUP(Table_1[[#This Row],[AÇÕES]],'Dados Status Invest STOCKS'!A5093:AD5708,28)),0)</f>
        <v>-1.41</v>
      </c>
      <c r="N5107" s="66">
        <f>IFERROR(IF(Ações!$B5107="","",VLOOKUP(Table_1[[#This Row],[AÇÕES]],'Dados Status Invest STOCKS'!A5093:AD5708,27)),0)</f>
        <v>0.03</v>
      </c>
      <c r="O5107" s="66">
        <f>IFERROR(IF(Ações!$L5107="","",Ações!$K5107*Ações!$L5107),0)</f>
        <v>0</v>
      </c>
      <c r="P5107" s="67">
        <f t="shared" si="79"/>
        <v>0.06</v>
      </c>
      <c r="Q5107" s="67">
        <f>IFERROR(Ações!$O5107/Ações!$M5107,0)</f>
        <v>0</v>
      </c>
      <c r="R5107" s="67">
        <f>IFERROR(IF(Ações!$B5107="","",VLOOKUP(Table_1[[#This Row],[AÇÕES]],'Dados Status Invest STOCKS'!A5093:AD5708,18)/100),0)</f>
        <v>-40.355499999999999</v>
      </c>
      <c r="S5107" s="65">
        <f>IFERROR(IF(Ações!$B5107="","",VLOOKUP(Table_1[[#This Row],[AÇÕES]],'Dados Status Invest STOCKS'!A5093:AD5708,25)/100),0)</f>
        <v>0</v>
      </c>
      <c r="T5107" s="67">
        <f>(1-Ações!$Q5107)*Ações!$R5107</f>
        <v>-40.355499999999999</v>
      </c>
      <c r="U5107" s="68">
        <f>IF(Ações!$S5107=0,Ações!$T5107,IF(Ações!$T5107=0,Ações!$S5107,AVERAGE(Ações!$S5107,Ações!$T5107)))</f>
        <v>-40.355499999999999</v>
      </c>
    </row>
    <row r="5108" spans="2:21" ht="15" customHeight="1" x14ac:dyDescent="0.2">
      <c r="B5108" s="63" t="str">
        <f>IFERROR('Dados Status Invest STOCKS'!A5095,"-")</f>
        <v>XNCR</v>
      </c>
      <c r="C5108" s="45">
        <f>IFERROR((Ações!$D5108-Ações!$K5108)/Ações!$D5108,0)</f>
        <v>0</v>
      </c>
      <c r="D5108" s="46">
        <f>(Ações!$O5108)/0.06</f>
        <v>0</v>
      </c>
      <c r="E5108" s="47">
        <f>IFERROR((Ações!$F5108-Ações!$K5108)/Ações!$F5108,0)</f>
        <v>0</v>
      </c>
      <c r="F5108" s="46" t="str">
        <f>IF(OR(Ações!$N5108&lt;0,Ações!$M5108&lt;0),"",(22.5*Ações!$M5108*Ações!$N5108)^0.5)</f>
        <v/>
      </c>
      <c r="G5108" s="47">
        <f>IFERROR((Ações!$H5108-Ações!$K5108)/Ações!$H5108,0)</f>
        <v>0</v>
      </c>
      <c r="H5108" s="48">
        <f>IFERROR(Ações!$I5108/(Ações!$P5108-Table_1[[#This Row],[CAGR LUCRO 5A]]),0)</f>
        <v>0</v>
      </c>
      <c r="I5108" s="48">
        <f>IF(Ações!$S5108&lt;0,"",Ações!$O5108*(1+Ações!$S5108))</f>
        <v>0</v>
      </c>
      <c r="J5108" s="49">
        <f>IFERROR(IF(Ações!$B5108="","",(VLOOKUP(Table_1[[#This Row],[AÇÕES]],'Dados Status Invest STOCKS'!A5094:AD5709,4)/Table_1[[#This Row],[LPA]]))/100,0)</f>
        <v>71.361428571428561</v>
      </c>
      <c r="K5108" s="64">
        <f>IFERROR(IF(Ações!$B5108="","",VLOOKUP(Table_1[[#This Row],[AÇÕES]],'Dados Status Invest STOCKS'!A5094:AD5709,2)),0)</f>
        <v>35.200000000000003</v>
      </c>
      <c r="L5108" s="65">
        <f>IFERROR(IF(Ações!$B5108="","",VLOOKUP(Table_1[[#This Row],[AÇÕES]],'Dados Status Invest STOCKS'!A5094:AD5709,3)/100),0)</f>
        <v>0</v>
      </c>
      <c r="M5108" s="66">
        <f>IFERROR(IF(Ações!$B5108="","",VLOOKUP(Table_1[[#This Row],[AÇÕES]],'Dados Status Invest STOCKS'!A5094:AD5709,28)),0)</f>
        <v>-7.0000000000000007E-2</v>
      </c>
      <c r="N5108" s="66">
        <f>IFERROR(IF(Ações!$B5108="","",VLOOKUP(Table_1[[#This Row],[AÇÕES]],'Dados Status Invest STOCKS'!A5094:AD5709,27)),0)</f>
        <v>10.58</v>
      </c>
      <c r="O5108" s="66">
        <f>IFERROR(IF(Ações!$L5108="","",Ações!$K5108*Ações!$L5108),0)</f>
        <v>0</v>
      </c>
      <c r="P5108" s="67">
        <f t="shared" si="79"/>
        <v>0.06</v>
      </c>
      <c r="Q5108" s="67">
        <f>IFERROR(Ações!$O5108/Ações!$M5108,0)</f>
        <v>0</v>
      </c>
      <c r="R5108" s="67">
        <f>IFERROR(IF(Ações!$B5108="","",VLOOKUP(Table_1[[#This Row],[AÇÕES]],'Dados Status Invest STOCKS'!A5094:AD5709,18)/100),0)</f>
        <v>-6.7000000000000002E-3</v>
      </c>
      <c r="S5108" s="65">
        <f>IFERROR(IF(Ações!$B5108="","",VLOOKUP(Table_1[[#This Row],[AÇÕES]],'Dados Status Invest STOCKS'!A5094:AD5709,25)/100),0)</f>
        <v>0</v>
      </c>
      <c r="T5108" s="67">
        <f>(1-Ações!$Q5108)*Ações!$R5108</f>
        <v>-6.7000000000000002E-3</v>
      </c>
      <c r="U5108" s="68">
        <f>IF(Ações!$S5108=0,Ações!$T5108,IF(Ações!$T5108=0,Ações!$S5108,AVERAGE(Ações!$S5108,Ações!$T5108)))</f>
        <v>-6.7000000000000002E-3</v>
      </c>
    </row>
    <row r="5109" spans="2:21" ht="15" customHeight="1" x14ac:dyDescent="0.2">
      <c r="B5109" s="63" t="str">
        <f>IFERROR('Dados Status Invest STOCKS'!A5096,"-")</f>
        <v>XNET</v>
      </c>
      <c r="C5109" s="45">
        <f>IFERROR((Ações!$D5109-Ações!$K5109)/Ações!$D5109,0)</f>
        <v>0</v>
      </c>
      <c r="D5109" s="46">
        <f>(Ações!$O5109)/0.06</f>
        <v>0</v>
      </c>
      <c r="E5109" s="47">
        <f>IFERROR((Ações!$F5109-Ações!$K5109)/Ações!$F5109,0)</f>
        <v>0.54531229869677933</v>
      </c>
      <c r="F5109" s="46">
        <f>IF(OR(Ações!$N5109&lt;0,Ações!$M5109&lt;0),"",(22.5*Ações!$M5109*Ações!$N5109)^0.5)</f>
        <v>3.8927817817082939</v>
      </c>
      <c r="G5109" s="47">
        <f>IFERROR((Ações!$H5109-Ações!$K5109)/Ações!$H5109,0)</f>
        <v>0</v>
      </c>
      <c r="H5109" s="48">
        <f>IFERROR(Ações!$I5109/(Ações!$P5109-Table_1[[#This Row],[CAGR LUCRO 5A]]),0)</f>
        <v>0</v>
      </c>
      <c r="I5109" s="48">
        <f>IF(Ações!$S5109&lt;0,"",Ações!$O5109*(1+Ações!$S5109))</f>
        <v>0</v>
      </c>
      <c r="J5109" s="49">
        <f>IFERROR(IF(Ações!$B5109="","",(VLOOKUP(Table_1[[#This Row],[AÇÕES]],'Dados Status Invest STOCKS'!A5095:AD5710,4)/Table_1[[#This Row],[LPA]]))/100,0)</f>
        <v>0.79400000000000004</v>
      </c>
      <c r="K5109" s="64">
        <f>IFERROR(IF(Ações!$B5109="","",VLOOKUP(Table_1[[#This Row],[AÇÕES]],'Dados Status Invest STOCKS'!A5095:AD5710,2)),0)</f>
        <v>1.77</v>
      </c>
      <c r="L5109" s="65">
        <f>IFERROR(IF(Ações!$B5109="","",VLOOKUP(Table_1[[#This Row],[AÇÕES]],'Dados Status Invest STOCKS'!A5095:AD5710,3)/100),0)</f>
        <v>0</v>
      </c>
      <c r="M5109" s="66">
        <f>IFERROR(IF(Ações!$B5109="","",VLOOKUP(Table_1[[#This Row],[AÇÕES]],'Dados Status Invest STOCKS'!A5095:AD5710,28)),0)</f>
        <v>0.15</v>
      </c>
      <c r="N5109" s="66">
        <f>IFERROR(IF(Ações!$B5109="","",VLOOKUP(Table_1[[#This Row],[AÇÕES]],'Dados Status Invest STOCKS'!A5095:AD5710,27)),0)</f>
        <v>4.49</v>
      </c>
      <c r="O5109" s="66">
        <f>IFERROR(IF(Ações!$L5109="","",Ações!$K5109*Ações!$L5109),0)</f>
        <v>0</v>
      </c>
      <c r="P5109" s="67">
        <f t="shared" si="79"/>
        <v>0.06</v>
      </c>
      <c r="Q5109" s="67">
        <f>IFERROR(Ações!$O5109/Ações!$M5109,0)</f>
        <v>0</v>
      </c>
      <c r="R5109" s="67">
        <f>IFERROR(IF(Ações!$B5109="","",VLOOKUP(Table_1[[#This Row],[AÇÕES]],'Dados Status Invest STOCKS'!A5095:AD5710,18)/100),0)</f>
        <v>3.3099999999999997E-2</v>
      </c>
      <c r="S5109" s="65">
        <f>IFERROR(IF(Ações!$B5109="","",VLOOKUP(Table_1[[#This Row],[AÇÕES]],'Dados Status Invest STOCKS'!A5095:AD5710,25)/100),0)</f>
        <v>0</v>
      </c>
      <c r="T5109" s="67">
        <f>(1-Ações!$Q5109)*Ações!$R5109</f>
        <v>3.3099999999999997E-2</v>
      </c>
      <c r="U5109" s="68">
        <f>IF(Ações!$S5109=0,Ações!$T5109,IF(Ações!$T5109=0,Ações!$S5109,AVERAGE(Ações!$S5109,Ações!$T5109)))</f>
        <v>3.3099999999999997E-2</v>
      </c>
    </row>
    <row r="5110" spans="2:21" ht="15" customHeight="1" x14ac:dyDescent="0.2">
      <c r="B5110" s="63" t="str">
        <f>IFERROR('Dados Status Invest STOCKS'!A5097,"-")</f>
        <v>XOM</v>
      </c>
      <c r="C5110" s="45">
        <f>IFERROR((Ações!$D5110-Ações!$K5110)/Ações!$D5110,0)</f>
        <v>-0.25260960334029237</v>
      </c>
      <c r="D5110" s="46">
        <f>(Ações!$O5110)/0.06</f>
        <v>58.110683333333334</v>
      </c>
      <c r="E5110" s="47">
        <f>IFERROR((Ações!$F5110-Ações!$K5110)/Ações!$F5110,0)</f>
        <v>0</v>
      </c>
      <c r="F5110" s="46" t="str">
        <f>IF(OR(Ações!$N5110&lt;0,Ações!$M5110&lt;0),"",(22.5*Ações!$M5110*Ações!$N5110)^0.5)</f>
        <v/>
      </c>
      <c r="G5110" s="47">
        <f>IFERROR((Ações!$H5110-Ações!$K5110)/Ações!$H5110,0)</f>
        <v>-0.25260960334029237</v>
      </c>
      <c r="H5110" s="48">
        <f>IFERROR(Ações!$I5110/(Ações!$P5110-Table_1[[#This Row],[CAGR LUCRO 5A]]),0)</f>
        <v>58.110683333333334</v>
      </c>
      <c r="I5110" s="48">
        <f>IF(Ações!$S5110&lt;0,"",Ações!$O5110*(1+Ações!$S5110))</f>
        <v>3.4866410000000001</v>
      </c>
      <c r="J5110" s="49">
        <f>IFERROR(IF(Ações!$B5110="","",(VLOOKUP(Table_1[[#This Row],[AÇÕES]],'Dados Status Invest STOCKS'!A5096:AD5711,4)/Table_1[[#This Row],[LPA]]))/100,0)</f>
        <v>0.37604316546762595</v>
      </c>
      <c r="K5110" s="64">
        <f>IFERROR(IF(Ações!$B5110="","",VLOOKUP(Table_1[[#This Row],[AÇÕES]],'Dados Status Invest STOCKS'!A5096:AD5711,2)),0)</f>
        <v>72.790000000000006</v>
      </c>
      <c r="L5110" s="65">
        <f>IFERROR(IF(Ações!$B5110="","",VLOOKUP(Table_1[[#This Row],[AÇÕES]],'Dados Status Invest STOCKS'!A5096:AD5711,3)/100),0)</f>
        <v>4.7899999999999998E-2</v>
      </c>
      <c r="M5110" s="66">
        <f>IFERROR(IF(Ações!$B5110="","",VLOOKUP(Table_1[[#This Row],[AÇÕES]],'Dados Status Invest STOCKS'!A5096:AD5711,28)),0)</f>
        <v>-1.39</v>
      </c>
      <c r="N5110" s="66">
        <f>IFERROR(IF(Ações!$B5110="","",VLOOKUP(Table_1[[#This Row],[AÇÕES]],'Dados Status Invest STOCKS'!A5096:AD5711,27)),0)</f>
        <v>37.93</v>
      </c>
      <c r="O5110" s="66">
        <f>IFERROR(IF(Ações!$L5110="","",Ações!$K5110*Ações!$L5110),0)</f>
        <v>3.4866410000000001</v>
      </c>
      <c r="P5110" s="67">
        <f t="shared" si="79"/>
        <v>0.06</v>
      </c>
      <c r="Q5110" s="67">
        <f>IFERROR(Ações!$O5110/Ações!$M5110,0)</f>
        <v>-2.5083748201438851</v>
      </c>
      <c r="R5110" s="67">
        <f>IFERROR(IF(Ações!$B5110="","",VLOOKUP(Table_1[[#This Row],[AÇÕES]],'Dados Status Invest STOCKS'!A5096:AD5711,18)/100),0)</f>
        <v>-3.6699999999999997E-2</v>
      </c>
      <c r="S5110" s="65">
        <f>IFERROR(IF(Ações!$B5110="","",VLOOKUP(Table_1[[#This Row],[AÇÕES]],'Dados Status Invest STOCKS'!A5096:AD5711,25)/100),0)</f>
        <v>0</v>
      </c>
      <c r="T5110" s="67">
        <f>(1-Ações!$Q5110)*Ações!$R5110</f>
        <v>-0.12875735589928058</v>
      </c>
      <c r="U5110" s="68">
        <f>IF(Ações!$S5110=0,Ações!$T5110,IF(Ações!$T5110=0,Ações!$S5110,AVERAGE(Ações!$S5110,Ações!$T5110)))</f>
        <v>-0.12875735589928058</v>
      </c>
    </row>
    <row r="5111" spans="2:21" ht="15" customHeight="1" x14ac:dyDescent="0.2">
      <c r="B5111" s="63" t="str">
        <f>IFERROR('Dados Status Invest STOCKS'!A5098,"-")</f>
        <v>XOMA</v>
      </c>
      <c r="C5111" s="45">
        <f>IFERROR((Ações!$D5111-Ações!$K5111)/Ações!$D5111,0)</f>
        <v>0</v>
      </c>
      <c r="D5111" s="46">
        <f>(Ações!$O5111)/0.06</f>
        <v>0</v>
      </c>
      <c r="E5111" s="47">
        <f>IFERROR((Ações!$F5111-Ações!$K5111)/Ações!$F5111,0)</f>
        <v>-0.59339693706070484</v>
      </c>
      <c r="F5111" s="46">
        <f>IF(OR(Ações!$N5111&lt;0,Ações!$M5111&lt;0),"",(22.5*Ações!$M5111*Ações!$N5111)^0.5)</f>
        <v>12.984837311264242</v>
      </c>
      <c r="G5111" s="47">
        <f>IFERROR((Ações!$H5111-Ações!$K5111)/Ações!$H5111,0)</f>
        <v>0</v>
      </c>
      <c r="H5111" s="48">
        <f>IFERROR(Ações!$I5111/(Ações!$P5111-Table_1[[#This Row],[CAGR LUCRO 5A]]),0)</f>
        <v>0</v>
      </c>
      <c r="I5111" s="48">
        <f>IF(Ações!$S5111&lt;0,"",Ações!$O5111*(1+Ações!$S5111))</f>
        <v>0</v>
      </c>
      <c r="J5111" s="49">
        <f>IFERROR(IF(Ações!$B5111="","",(VLOOKUP(Table_1[[#This Row],[AÇÕES]],'Dados Status Invest STOCKS'!A5097:AD5712,4)/Table_1[[#This Row],[LPA]]))/100,0)</f>
        <v>0.35723684210526313</v>
      </c>
      <c r="K5111" s="64">
        <f>IFERROR(IF(Ações!$B5111="","",VLOOKUP(Table_1[[#This Row],[AÇÕES]],'Dados Status Invest STOCKS'!A5097:AD5712,2)),0)</f>
        <v>20.69</v>
      </c>
      <c r="L5111" s="65">
        <f>IFERROR(IF(Ações!$B5111="","",VLOOKUP(Table_1[[#This Row],[AÇÕES]],'Dados Status Invest STOCKS'!A5097:AD5712,3)/100),0)</f>
        <v>0</v>
      </c>
      <c r="M5111" s="66">
        <f>IFERROR(IF(Ações!$B5111="","",VLOOKUP(Table_1[[#This Row],[AÇÕES]],'Dados Status Invest STOCKS'!A5097:AD5712,28)),0)</f>
        <v>0.76</v>
      </c>
      <c r="N5111" s="66">
        <f>IFERROR(IF(Ações!$B5111="","",VLOOKUP(Table_1[[#This Row],[AÇÕES]],'Dados Status Invest STOCKS'!A5097:AD5712,27)),0)</f>
        <v>9.86</v>
      </c>
      <c r="O5111" s="66">
        <f>IFERROR(IF(Ações!$L5111="","",Ações!$K5111*Ações!$L5111),0)</f>
        <v>0</v>
      </c>
      <c r="P5111" s="67">
        <f t="shared" si="79"/>
        <v>0.06</v>
      </c>
      <c r="Q5111" s="67">
        <f>IFERROR(Ações!$O5111/Ações!$M5111,0)</f>
        <v>0</v>
      </c>
      <c r="R5111" s="67">
        <f>IFERROR(IF(Ações!$B5111="","",VLOOKUP(Table_1[[#This Row],[AÇÕES]],'Dados Status Invest STOCKS'!A5097:AD5712,18)/100),0)</f>
        <v>7.7300000000000008E-2</v>
      </c>
      <c r="S5111" s="65">
        <f>IFERROR(IF(Ações!$B5111="","",VLOOKUP(Table_1[[#This Row],[AÇÕES]],'Dados Status Invest STOCKS'!A5097:AD5712,25)/100),0)</f>
        <v>0</v>
      </c>
      <c r="T5111" s="67">
        <f>(1-Ações!$Q5111)*Ações!$R5111</f>
        <v>7.7300000000000008E-2</v>
      </c>
      <c r="U5111" s="68">
        <f>IF(Ações!$S5111=0,Ações!$T5111,IF(Ações!$T5111=0,Ações!$S5111,AVERAGE(Ações!$S5111,Ações!$T5111)))</f>
        <v>7.7300000000000008E-2</v>
      </c>
    </row>
    <row r="5112" spans="2:21" ht="15" customHeight="1" x14ac:dyDescent="0.2">
      <c r="B5112" s="63" t="str">
        <f>IFERROR('Dados Status Invest STOCKS'!A5099,"-")</f>
        <v>XOMAP</v>
      </c>
      <c r="C5112" s="45">
        <f>IFERROR((Ações!$D5112-Ações!$K5112)/Ações!$D5112,0)</f>
        <v>0.3243243243243244</v>
      </c>
      <c r="D5112" s="46">
        <f>(Ações!$O5112)/0.06</f>
        <v>38.924000000000007</v>
      </c>
      <c r="E5112" s="47">
        <f>IFERROR((Ações!$F5112-Ações!$K5112)/Ações!$F5112,0)</f>
        <v>-1.0254393158384019</v>
      </c>
      <c r="F5112" s="46">
        <f>IF(OR(Ações!$N5112&lt;0,Ações!$M5112&lt;0),"",(22.5*Ações!$M5112*Ações!$N5112)^0.5)</f>
        <v>12.984837311264242</v>
      </c>
      <c r="G5112" s="47">
        <f>IFERROR((Ações!$H5112-Ações!$K5112)/Ações!$H5112,0)</f>
        <v>0.3243243243243244</v>
      </c>
      <c r="H5112" s="48">
        <f>IFERROR(Ações!$I5112/(Ações!$P5112-Table_1[[#This Row],[CAGR LUCRO 5A]]),0)</f>
        <v>38.924000000000007</v>
      </c>
      <c r="I5112" s="48">
        <f>IF(Ações!$S5112&lt;0,"",Ações!$O5112*(1+Ações!$S5112))</f>
        <v>2.3354400000000002</v>
      </c>
      <c r="J5112" s="49">
        <f>IFERROR(IF(Ações!$B5112="","",(VLOOKUP(Table_1[[#This Row],[AÇÕES]],'Dados Status Invest STOCKS'!A5098:AD5713,4)/Table_1[[#This Row],[LPA]]))/100,0)</f>
        <v>0.45407894736842103</v>
      </c>
      <c r="K5112" s="64">
        <f>IFERROR(IF(Ações!$B5112="","",VLOOKUP(Table_1[[#This Row],[AÇÕES]],'Dados Status Invest STOCKS'!A5098:AD5713,2)),0)</f>
        <v>26.3</v>
      </c>
      <c r="L5112" s="65">
        <f>IFERROR(IF(Ações!$B5112="","",VLOOKUP(Table_1[[#This Row],[AÇÕES]],'Dados Status Invest STOCKS'!A5098:AD5713,3)/100),0)</f>
        <v>8.8800000000000004E-2</v>
      </c>
      <c r="M5112" s="66">
        <f>IFERROR(IF(Ações!$B5112="","",VLOOKUP(Table_1[[#This Row],[AÇÕES]],'Dados Status Invest STOCKS'!A5098:AD5713,28)),0)</f>
        <v>0.76</v>
      </c>
      <c r="N5112" s="66">
        <f>IFERROR(IF(Ações!$B5112="","",VLOOKUP(Table_1[[#This Row],[AÇÕES]],'Dados Status Invest STOCKS'!A5098:AD5713,27)),0)</f>
        <v>9.86</v>
      </c>
      <c r="O5112" s="66">
        <f>IFERROR(IF(Ações!$L5112="","",Ações!$K5112*Ações!$L5112),0)</f>
        <v>2.3354400000000002</v>
      </c>
      <c r="P5112" s="67">
        <f t="shared" si="79"/>
        <v>0.06</v>
      </c>
      <c r="Q5112" s="67">
        <f>IFERROR(Ações!$O5112/Ações!$M5112,0)</f>
        <v>3.0729473684210529</v>
      </c>
      <c r="R5112" s="67">
        <f>IFERROR(IF(Ações!$B5112="","",VLOOKUP(Table_1[[#This Row],[AÇÕES]],'Dados Status Invest STOCKS'!A5098:AD5713,18)/100),0)</f>
        <v>7.7300000000000008E-2</v>
      </c>
      <c r="S5112" s="65">
        <f>IFERROR(IF(Ações!$B5112="","",VLOOKUP(Table_1[[#This Row],[AÇÕES]],'Dados Status Invest STOCKS'!A5098:AD5713,25)/100),0)</f>
        <v>0</v>
      </c>
      <c r="T5112" s="67">
        <f>(1-Ações!$Q5112)*Ações!$R5112</f>
        <v>-0.16023883157894742</v>
      </c>
      <c r="U5112" s="68">
        <f>IF(Ações!$S5112=0,Ações!$T5112,IF(Ações!$T5112=0,Ações!$S5112,AVERAGE(Ações!$S5112,Ações!$T5112)))</f>
        <v>-0.16023883157894742</v>
      </c>
    </row>
    <row r="5113" spans="2:21" ht="15" customHeight="1" x14ac:dyDescent="0.2">
      <c r="B5113" s="63" t="str">
        <f>IFERROR('Dados Status Invest STOCKS'!A5100,"-")</f>
        <v>XONE</v>
      </c>
      <c r="C5113" s="45">
        <f>IFERROR((Ações!$D5113-Ações!$K5113)/Ações!$D5113,0)</f>
        <v>0</v>
      </c>
      <c r="D5113" s="46">
        <f>(Ações!$O5113)/0.06</f>
        <v>0</v>
      </c>
      <c r="E5113" s="47">
        <f>IFERROR((Ações!$F5113-Ações!$K5113)/Ações!$F5113,0)</f>
        <v>0</v>
      </c>
      <c r="F5113" s="46" t="str">
        <f>IF(OR(Ações!$N5113&lt;0,Ações!$M5113&lt;0),"",(22.5*Ações!$M5113*Ações!$N5113)^0.5)</f>
        <v/>
      </c>
      <c r="G5113" s="47">
        <f>IFERROR((Ações!$H5113-Ações!$K5113)/Ações!$H5113,0)</f>
        <v>0</v>
      </c>
      <c r="H5113" s="48">
        <f>IFERROR(Ações!$I5113/(Ações!$P5113-Table_1[[#This Row],[CAGR LUCRO 5A]]),0)</f>
        <v>0</v>
      </c>
      <c r="I5113" s="48">
        <f>IF(Ações!$S5113&lt;0,"",Ações!$O5113*(1+Ações!$S5113))</f>
        <v>0</v>
      </c>
      <c r="J5113" s="49">
        <f>IFERROR(IF(Ações!$B5113="","",(VLOOKUP(Table_1[[#This Row],[AÇÕES]],'Dados Status Invest STOCKS'!A5099:AD5714,4)/Table_1[[#This Row],[LPA]]))/100,0)</f>
        <v>0.36800000000000005</v>
      </c>
      <c r="K5113" s="64">
        <f>IFERROR(IF(Ações!$B5113="","",VLOOKUP(Table_1[[#This Row],[AÇÕES]],'Dados Status Invest STOCKS'!A5099:AD5714,2)),0)</f>
        <v>26.7</v>
      </c>
      <c r="L5113" s="65">
        <f>IFERROR(IF(Ações!$B5113="","",VLOOKUP(Table_1[[#This Row],[AÇÕES]],'Dados Status Invest STOCKS'!A5099:AD5714,3)/100),0)</f>
        <v>0</v>
      </c>
      <c r="M5113" s="66">
        <f>IFERROR(IF(Ações!$B5113="","",VLOOKUP(Table_1[[#This Row],[AÇÕES]],'Dados Status Invest STOCKS'!A5099:AD5714,28)),0)</f>
        <v>-0.85</v>
      </c>
      <c r="N5113" s="66">
        <f>IFERROR(IF(Ações!$B5113="","",VLOOKUP(Table_1[[#This Row],[AÇÕES]],'Dados Status Invest STOCKS'!A5099:AD5714,27)),0)</f>
        <v>7.26</v>
      </c>
      <c r="O5113" s="66">
        <f>IFERROR(IF(Ações!$L5113="","",Ações!$K5113*Ações!$L5113),0)</f>
        <v>0</v>
      </c>
      <c r="P5113" s="67">
        <f t="shared" si="79"/>
        <v>0.06</v>
      </c>
      <c r="Q5113" s="67">
        <f>IFERROR(Ações!$O5113/Ações!$M5113,0)</f>
        <v>0</v>
      </c>
      <c r="R5113" s="67">
        <f>IFERROR(IF(Ações!$B5113="","",VLOOKUP(Table_1[[#This Row],[AÇÕES]],'Dados Status Invest STOCKS'!A5099:AD5714,18)/100),0)</f>
        <v>-0.1176</v>
      </c>
      <c r="S5113" s="65">
        <f>IFERROR(IF(Ações!$B5113="","",VLOOKUP(Table_1[[#This Row],[AÇÕES]],'Dados Status Invest STOCKS'!A5099:AD5714,25)/100),0)</f>
        <v>0</v>
      </c>
      <c r="T5113" s="67">
        <f>(1-Ações!$Q5113)*Ações!$R5113</f>
        <v>-0.1176</v>
      </c>
      <c r="U5113" s="68">
        <f>IF(Ações!$S5113=0,Ações!$T5113,IF(Ações!$T5113=0,Ações!$S5113,AVERAGE(Ações!$S5113,Ações!$T5113)))</f>
        <v>-0.1176</v>
      </c>
    </row>
    <row r="5114" spans="2:21" ht="15" customHeight="1" x14ac:dyDescent="0.2">
      <c r="B5114" s="63" t="str">
        <f>IFERROR('Dados Status Invest STOCKS'!A5101,"-")</f>
        <v>XP</v>
      </c>
      <c r="C5114" s="45">
        <f>IFERROR((Ações!$D5114-Ações!$K5114)/Ações!$D5114,0)</f>
        <v>0</v>
      </c>
      <c r="D5114" s="46">
        <f>(Ações!$O5114)/0.06</f>
        <v>0</v>
      </c>
      <c r="E5114" s="47">
        <f>IFERROR((Ações!$F5114-Ações!$K5114)/Ações!$F5114,0)</f>
        <v>-2.1547631707196602</v>
      </c>
      <c r="F5114" s="46">
        <f>IF(OR(Ações!$N5114&lt;0,Ações!$M5114&lt;0),"",(22.5*Ações!$M5114*Ações!$N5114)^0.5)</f>
        <v>9.4809018558362883</v>
      </c>
      <c r="G5114" s="47">
        <f>IFERROR((Ações!$H5114-Ações!$K5114)/Ações!$H5114,0)</f>
        <v>0</v>
      </c>
      <c r="H5114" s="48">
        <f>IFERROR(Ações!$I5114/(Ações!$P5114-Table_1[[#This Row],[CAGR LUCRO 5A]]),0)</f>
        <v>0</v>
      </c>
      <c r="I5114" s="48">
        <f>IF(Ações!$S5114&lt;0,"",Ações!$O5114*(1+Ações!$S5114))</f>
        <v>0</v>
      </c>
      <c r="J5114" s="49">
        <f>IFERROR(IF(Ações!$B5114="","",(VLOOKUP(Table_1[[#This Row],[AÇÕES]],'Dados Status Invest STOCKS'!A5100:AD5715,4)/Table_1[[#This Row],[LPA]]))/100,0)</f>
        <v>0.34031914893617021</v>
      </c>
      <c r="K5114" s="64">
        <f>IFERROR(IF(Ações!$B5114="","",VLOOKUP(Table_1[[#This Row],[AÇÕES]],'Dados Status Invest STOCKS'!A5100:AD5715,2)),0)</f>
        <v>29.91</v>
      </c>
      <c r="L5114" s="65">
        <f>IFERROR(IF(Ações!$B5114="","",VLOOKUP(Table_1[[#This Row],[AÇÕES]],'Dados Status Invest STOCKS'!A5100:AD5715,3)/100),0)</f>
        <v>0</v>
      </c>
      <c r="M5114" s="66">
        <f>IFERROR(IF(Ações!$B5114="","",VLOOKUP(Table_1[[#This Row],[AÇÕES]],'Dados Status Invest STOCKS'!A5100:AD5715,28)),0)</f>
        <v>0.94</v>
      </c>
      <c r="N5114" s="66">
        <f>IFERROR(IF(Ações!$B5114="","",VLOOKUP(Table_1[[#This Row],[AÇÕES]],'Dados Status Invest STOCKS'!A5100:AD5715,27)),0)</f>
        <v>4.25</v>
      </c>
      <c r="O5114" s="66">
        <f>IFERROR(IF(Ações!$L5114="","",Ações!$K5114*Ações!$L5114),0)</f>
        <v>0</v>
      </c>
      <c r="P5114" s="67">
        <f t="shared" si="79"/>
        <v>0.06</v>
      </c>
      <c r="Q5114" s="67">
        <f>IFERROR(Ações!$O5114/Ações!$M5114,0)</f>
        <v>0</v>
      </c>
      <c r="R5114" s="67">
        <f>IFERROR(IF(Ações!$B5114="","",VLOOKUP(Table_1[[#This Row],[AÇÕES]],'Dados Status Invest STOCKS'!A5100:AD5715,18)/100),0)</f>
        <v>0.21989999999999998</v>
      </c>
      <c r="S5114" s="65">
        <f>IFERROR(IF(Ações!$B5114="","",VLOOKUP(Table_1[[#This Row],[AÇÕES]],'Dados Status Invest STOCKS'!A5100:AD5715,25)/100),0)</f>
        <v>0</v>
      </c>
      <c r="T5114" s="67">
        <f>(1-Ações!$Q5114)*Ações!$R5114</f>
        <v>0.21989999999999998</v>
      </c>
      <c r="U5114" s="68">
        <f>IF(Ações!$S5114=0,Ações!$T5114,IF(Ações!$T5114=0,Ações!$S5114,AVERAGE(Ações!$S5114,Ações!$T5114)))</f>
        <v>0.21989999999999998</v>
      </c>
    </row>
    <row r="5115" spans="2:21" ht="15" customHeight="1" x14ac:dyDescent="0.2">
      <c r="B5115" s="63" t="str">
        <f>IFERROR('Dados Status Invest STOCKS'!A5102,"-")</f>
        <v>XPEL</v>
      </c>
      <c r="C5115" s="45">
        <f>IFERROR((Ações!$D5115-Ações!$K5115)/Ações!$D5115,0)</f>
        <v>0</v>
      </c>
      <c r="D5115" s="46">
        <f>(Ações!$O5115)/0.06</f>
        <v>0</v>
      </c>
      <c r="E5115" s="47">
        <f>IFERROR((Ações!$F5115-Ações!$K5115)/Ações!$F5115,0)</f>
        <v>-5.8201628467214706</v>
      </c>
      <c r="F5115" s="46">
        <f>IF(OR(Ações!$N5115&lt;0,Ações!$M5115&lt;0),"",(22.5*Ações!$M5115*Ações!$N5115)^0.5)</f>
        <v>8.5349868189704896</v>
      </c>
      <c r="G5115" s="47">
        <f>IFERROR((Ações!$H5115-Ações!$K5115)/Ações!$H5115,0)</f>
        <v>0</v>
      </c>
      <c r="H5115" s="48">
        <f>IFERROR(Ações!$I5115/(Ações!$P5115-Table_1[[#This Row],[CAGR LUCRO 5A]]),0)</f>
        <v>0</v>
      </c>
      <c r="I5115" s="48">
        <f>IF(Ações!$S5115&lt;0,"",Ações!$O5115*(1+Ações!$S5115))</f>
        <v>0</v>
      </c>
      <c r="J5115" s="49">
        <f>IFERROR(IF(Ações!$B5115="","",(VLOOKUP(Table_1[[#This Row],[AÇÕES]],'Dados Status Invest STOCKS'!A5101:AD5716,4)/Table_1[[#This Row],[LPA]]))/100,0)</f>
        <v>0.44824561403508772</v>
      </c>
      <c r="K5115" s="64">
        <f>IFERROR(IF(Ações!$B5115="","",VLOOKUP(Table_1[[#This Row],[AÇÕES]],'Dados Status Invest STOCKS'!A5101:AD5716,2)),0)</f>
        <v>58.21</v>
      </c>
      <c r="L5115" s="65">
        <f>IFERROR(IF(Ações!$B5115="","",VLOOKUP(Table_1[[#This Row],[AÇÕES]],'Dados Status Invest STOCKS'!A5101:AD5716,3)/100),0)</f>
        <v>0</v>
      </c>
      <c r="M5115" s="66">
        <f>IFERROR(IF(Ações!$B5115="","",VLOOKUP(Table_1[[#This Row],[AÇÕES]],'Dados Status Invest STOCKS'!A5101:AD5716,28)),0)</f>
        <v>1.1399999999999999</v>
      </c>
      <c r="N5115" s="66">
        <f>IFERROR(IF(Ações!$B5115="","",VLOOKUP(Table_1[[#This Row],[AÇÕES]],'Dados Status Invest STOCKS'!A5101:AD5716,27)),0)</f>
        <v>2.84</v>
      </c>
      <c r="O5115" s="66">
        <f>IFERROR(IF(Ações!$L5115="","",Ações!$K5115*Ações!$L5115),0)</f>
        <v>0</v>
      </c>
      <c r="P5115" s="67">
        <f t="shared" si="79"/>
        <v>0.06</v>
      </c>
      <c r="Q5115" s="67">
        <f>IFERROR(Ações!$O5115/Ações!$M5115,0)</f>
        <v>0</v>
      </c>
      <c r="R5115" s="67">
        <f>IFERROR(IF(Ações!$B5115="","",VLOOKUP(Table_1[[#This Row],[AÇÕES]],'Dados Status Invest STOCKS'!A5101:AD5716,18)/100),0)</f>
        <v>0.40110000000000001</v>
      </c>
      <c r="S5115" s="65">
        <f>IFERROR(IF(Ações!$B5115="","",VLOOKUP(Table_1[[#This Row],[AÇÕES]],'Dados Status Invest STOCKS'!A5101:AD5716,25)/100),0)</f>
        <v>0</v>
      </c>
      <c r="T5115" s="67">
        <f>(1-Ações!$Q5115)*Ações!$R5115</f>
        <v>0.40110000000000001</v>
      </c>
      <c r="U5115" s="68">
        <f>IF(Ações!$S5115=0,Ações!$T5115,IF(Ações!$T5115=0,Ações!$S5115,AVERAGE(Ações!$S5115,Ações!$T5115)))</f>
        <v>0.40110000000000001</v>
      </c>
    </row>
    <row r="5116" spans="2:21" ht="15" customHeight="1" x14ac:dyDescent="0.2">
      <c r="B5116" s="63" t="str">
        <f>IFERROR('Dados Status Invest STOCKS'!A5103,"-")</f>
        <v>XPER</v>
      </c>
      <c r="C5116" s="45">
        <f>IFERROR((Ações!$D5116-Ações!$K5116)/Ações!$D5116,0)</f>
        <v>-4.2173913043478262</v>
      </c>
      <c r="D5116" s="46">
        <f>(Ações!$O5116)/0.06</f>
        <v>3.3254166666666669</v>
      </c>
      <c r="E5116" s="47">
        <f>IFERROR((Ações!$F5116-Ações!$K5116)/Ações!$F5116,0)</f>
        <v>0.12703780966917222</v>
      </c>
      <c r="F5116" s="46">
        <f>IF(OR(Ações!$N5116&lt;0,Ações!$M5116&lt;0),"",(22.5*Ações!$M5116*Ações!$N5116)^0.5)</f>
        <v>19.874858490062262</v>
      </c>
      <c r="G5116" s="47">
        <f>IFERROR((Ações!$H5116-Ações!$K5116)/Ações!$H5116,0)</f>
        <v>-0.1385877356648062</v>
      </c>
      <c r="H5116" s="48">
        <f>IFERROR(Ações!$I5116/(Ações!$P5116-Table_1[[#This Row],[CAGR LUCRO 5A]]),0)</f>
        <v>15.238175729927011</v>
      </c>
      <c r="I5116" s="48">
        <f>IF(Ações!$S5116&lt;0,"",Ações!$O5116*(1+Ações!$S5116))</f>
        <v>0.20876300750000001</v>
      </c>
      <c r="J5116" s="49">
        <f>IFERROR(IF(Ações!$B5116="","",(VLOOKUP(Table_1[[#This Row],[AÇÕES]],'Dados Status Invest STOCKS'!A5102:AD5717,4)/Table_1[[#This Row],[LPA]]))/100,0)</f>
        <v>9.8195488721804516E-2</v>
      </c>
      <c r="K5116" s="64">
        <f>IFERROR(IF(Ações!$B5116="","",VLOOKUP(Table_1[[#This Row],[AÇÕES]],'Dados Status Invest STOCKS'!A5102:AD5717,2)),0)</f>
        <v>17.350000000000001</v>
      </c>
      <c r="L5116" s="65">
        <f>IFERROR(IF(Ações!$B5116="","",VLOOKUP(Table_1[[#This Row],[AÇÕES]],'Dados Status Invest STOCKS'!A5102:AD5717,3)/100),0)</f>
        <v>1.15E-2</v>
      </c>
      <c r="M5116" s="66">
        <f>IFERROR(IF(Ações!$B5116="","",VLOOKUP(Table_1[[#This Row],[AÇÕES]],'Dados Status Invest STOCKS'!A5102:AD5717,28)),0)</f>
        <v>1.33</v>
      </c>
      <c r="N5116" s="66">
        <f>IFERROR(IF(Ações!$B5116="","",VLOOKUP(Table_1[[#This Row],[AÇÕES]],'Dados Status Invest STOCKS'!A5102:AD5717,27)),0)</f>
        <v>13.2</v>
      </c>
      <c r="O5116" s="66">
        <f>IFERROR(IF(Ações!$L5116="","",Ações!$K5116*Ações!$L5116),0)</f>
        <v>0.19952500000000001</v>
      </c>
      <c r="P5116" s="67">
        <f t="shared" si="79"/>
        <v>0.06</v>
      </c>
      <c r="Q5116" s="67">
        <f>IFERROR(Ações!$O5116/Ações!$M5116,0)</f>
        <v>0.15001879699248119</v>
      </c>
      <c r="R5116" s="67">
        <f>IFERROR(IF(Ações!$B5116="","",VLOOKUP(Table_1[[#This Row],[AÇÕES]],'Dados Status Invest STOCKS'!A5102:AD5717,18)/100),0)</f>
        <v>0.1007</v>
      </c>
      <c r="S5116" s="65">
        <f>IFERROR(IF(Ações!$B5116="","",VLOOKUP(Table_1[[#This Row],[AÇÕES]],'Dados Status Invest STOCKS'!A5102:AD5717,25)/100),0)</f>
        <v>4.6300000000000001E-2</v>
      </c>
      <c r="T5116" s="67">
        <f>(1-Ações!$Q5116)*Ações!$R5116</f>
        <v>8.5593107142857144E-2</v>
      </c>
      <c r="U5116" s="68">
        <f>IF(Ações!$S5116=0,Ações!$T5116,IF(Ações!$T5116=0,Ações!$S5116,AVERAGE(Ações!$S5116,Ações!$T5116)))</f>
        <v>6.5946553571428576E-2</v>
      </c>
    </row>
    <row r="5117" spans="2:21" ht="15" customHeight="1" x14ac:dyDescent="0.2">
      <c r="B5117" s="63" t="str">
        <f>IFERROR('Dados Status Invest STOCKS'!A5104,"-")</f>
        <v>XPEV</v>
      </c>
      <c r="C5117" s="45">
        <f>IFERROR((Ações!$D5117-Ações!$K5117)/Ações!$D5117,0)</f>
        <v>0</v>
      </c>
      <c r="D5117" s="46">
        <f>(Ações!$O5117)/0.06</f>
        <v>0</v>
      </c>
      <c r="E5117" s="47">
        <f>IFERROR((Ações!$F5117-Ações!$K5117)/Ações!$F5117,0)</f>
        <v>0</v>
      </c>
      <c r="F5117" s="46" t="str">
        <f>IF(OR(Ações!$N5117&lt;0,Ações!$M5117&lt;0),"",(22.5*Ações!$M5117*Ações!$N5117)^0.5)</f>
        <v/>
      </c>
      <c r="G5117" s="47">
        <f>IFERROR((Ações!$H5117-Ações!$K5117)/Ações!$H5117,0)</f>
        <v>0</v>
      </c>
      <c r="H5117" s="48">
        <f>IFERROR(Ações!$I5117/(Ações!$P5117-Table_1[[#This Row],[CAGR LUCRO 5A]]),0)</f>
        <v>0</v>
      </c>
      <c r="I5117" s="48">
        <f>IF(Ações!$S5117&lt;0,"",Ações!$O5117*(1+Ações!$S5117))</f>
        <v>0</v>
      </c>
      <c r="J5117" s="49">
        <f>IFERROR(IF(Ações!$B5117="","",(VLOOKUP(Table_1[[#This Row],[AÇÕES]],'Dados Status Invest STOCKS'!A5103:AD5718,4)/Table_1[[#This Row],[LPA]]))/100,0)</f>
        <v>1.6088</v>
      </c>
      <c r="K5117" s="64">
        <f>IFERROR(IF(Ações!$B5117="","",VLOOKUP(Table_1[[#This Row],[AÇÕES]],'Dados Status Invest STOCKS'!A5103:AD5718,2)),0)</f>
        <v>39.99</v>
      </c>
      <c r="L5117" s="65">
        <f>IFERROR(IF(Ações!$B5117="","",VLOOKUP(Table_1[[#This Row],[AÇÕES]],'Dados Status Invest STOCKS'!A5103:AD5718,3)/100),0)</f>
        <v>0</v>
      </c>
      <c r="M5117" s="66">
        <f>IFERROR(IF(Ações!$B5117="","",VLOOKUP(Table_1[[#This Row],[AÇÕES]],'Dados Status Invest STOCKS'!A5103:AD5718,28)),0)</f>
        <v>-0.5</v>
      </c>
      <c r="N5117" s="66">
        <f>IFERROR(IF(Ações!$B5117="","",VLOOKUP(Table_1[[#This Row],[AÇÕES]],'Dados Status Invest STOCKS'!A5103:AD5718,27)),0)</f>
        <v>5.84</v>
      </c>
      <c r="O5117" s="66">
        <f>IFERROR(IF(Ações!$L5117="","",Ações!$K5117*Ações!$L5117),0)</f>
        <v>0</v>
      </c>
      <c r="P5117" s="67">
        <f t="shared" si="79"/>
        <v>0.06</v>
      </c>
      <c r="Q5117" s="67">
        <f>IFERROR(Ações!$O5117/Ações!$M5117,0)</f>
        <v>0</v>
      </c>
      <c r="R5117" s="67">
        <f>IFERROR(IF(Ações!$B5117="","",VLOOKUP(Table_1[[#This Row],[AÇÕES]],'Dados Status Invest STOCKS'!A5103:AD5718,18)/100),0)</f>
        <v>-8.5099999999999995E-2</v>
      </c>
      <c r="S5117" s="65">
        <f>IFERROR(IF(Ações!$B5117="","",VLOOKUP(Table_1[[#This Row],[AÇÕES]],'Dados Status Invest STOCKS'!A5103:AD5718,25)/100),0)</f>
        <v>0</v>
      </c>
      <c r="T5117" s="67">
        <f>(1-Ações!$Q5117)*Ações!$R5117</f>
        <v>-8.5099999999999995E-2</v>
      </c>
      <c r="U5117" s="68">
        <f>IF(Ações!$S5117=0,Ações!$T5117,IF(Ações!$T5117=0,Ações!$S5117,AVERAGE(Ações!$S5117,Ações!$T5117)))</f>
        <v>-8.5099999999999995E-2</v>
      </c>
    </row>
    <row r="5118" spans="2:21" ht="15" customHeight="1" x14ac:dyDescent="0.2">
      <c r="B5118" s="63" t="str">
        <f>IFERROR('Dados Status Invest STOCKS'!A5105,"-")</f>
        <v>XPO</v>
      </c>
      <c r="C5118" s="45">
        <f>IFERROR((Ações!$D5118-Ações!$K5118)/Ações!$D5118,0)</f>
        <v>0</v>
      </c>
      <c r="D5118" s="46">
        <f>(Ações!$O5118)/0.06</f>
        <v>0</v>
      </c>
      <c r="E5118" s="47">
        <f>IFERROR((Ações!$F5118-Ações!$K5118)/Ações!$F5118,0)</f>
        <v>-0.41273873677167905</v>
      </c>
      <c r="F5118" s="46">
        <f>IF(OR(Ações!$N5118&lt;0,Ações!$M5118&lt;0),"",(22.5*Ações!$M5118*Ações!$N5118)^0.5)</f>
        <v>47.984810096529507</v>
      </c>
      <c r="G5118" s="47">
        <f>IFERROR((Ações!$H5118-Ações!$K5118)/Ações!$H5118,0)</f>
        <v>0</v>
      </c>
      <c r="H5118" s="48">
        <f>IFERROR(Ações!$I5118/(Ações!$P5118-Table_1[[#This Row],[CAGR LUCRO 5A]]),0)</f>
        <v>0</v>
      </c>
      <c r="I5118" s="48">
        <f>IF(Ações!$S5118&lt;0,"",Ações!$O5118*(1+Ações!$S5118))</f>
        <v>0</v>
      </c>
      <c r="J5118" s="49">
        <f>IFERROR(IF(Ações!$B5118="","",(VLOOKUP(Table_1[[#This Row],[AÇÕES]],'Dados Status Invest STOCKS'!A5104:AD5719,4)/Table_1[[#This Row],[LPA]]))/100,0)</f>
        <v>4.214463840399002E-2</v>
      </c>
      <c r="K5118" s="64">
        <f>IFERROR(IF(Ações!$B5118="","",VLOOKUP(Table_1[[#This Row],[AÇÕES]],'Dados Status Invest STOCKS'!A5104:AD5719,2)),0)</f>
        <v>67.790000000000006</v>
      </c>
      <c r="L5118" s="65">
        <f>IFERROR(IF(Ações!$B5118="","",VLOOKUP(Table_1[[#This Row],[AÇÕES]],'Dados Status Invest STOCKS'!A5104:AD5719,3)/100),0)</f>
        <v>0</v>
      </c>
      <c r="M5118" s="66">
        <f>IFERROR(IF(Ações!$B5118="","",VLOOKUP(Table_1[[#This Row],[AÇÕES]],'Dados Status Invest STOCKS'!A5104:AD5719,28)),0)</f>
        <v>4.01</v>
      </c>
      <c r="N5118" s="66">
        <f>IFERROR(IF(Ações!$B5118="","",VLOOKUP(Table_1[[#This Row],[AÇÕES]],'Dados Status Invest STOCKS'!A5104:AD5719,27)),0)</f>
        <v>25.52</v>
      </c>
      <c r="O5118" s="66">
        <f>IFERROR(IF(Ações!$L5118="","",Ações!$K5118*Ações!$L5118),0)</f>
        <v>0</v>
      </c>
      <c r="P5118" s="67">
        <f t="shared" si="79"/>
        <v>0.06</v>
      </c>
      <c r="Q5118" s="67">
        <f>IFERROR(Ações!$O5118/Ações!$M5118,0)</f>
        <v>0</v>
      </c>
      <c r="R5118" s="67">
        <f>IFERROR(IF(Ações!$B5118="","",VLOOKUP(Table_1[[#This Row],[AÇÕES]],'Dados Status Invest STOCKS'!A5104:AD5719,18)/100),0)</f>
        <v>0.15720000000000001</v>
      </c>
      <c r="S5118" s="65">
        <f>IFERROR(IF(Ações!$B5118="","",VLOOKUP(Table_1[[#This Row],[AÇÕES]],'Dados Status Invest STOCKS'!A5104:AD5719,25)/100),0)</f>
        <v>0</v>
      </c>
      <c r="T5118" s="67">
        <f>(1-Ações!$Q5118)*Ações!$R5118</f>
        <v>0.15720000000000001</v>
      </c>
      <c r="U5118" s="68">
        <f>IF(Ações!$S5118=0,Ações!$T5118,IF(Ações!$T5118=0,Ações!$S5118,AVERAGE(Ações!$S5118,Ações!$T5118)))</f>
        <v>0.15720000000000001</v>
      </c>
    </row>
    <row r="5119" spans="2:21" ht="15" customHeight="1" x14ac:dyDescent="0.2">
      <c r="B5119" s="63" t="str">
        <f>IFERROR('Dados Status Invest STOCKS'!A5106,"-")</f>
        <v>XPOA</v>
      </c>
      <c r="C5119" s="45">
        <f>IFERROR((Ações!$D5119-Ações!$K5119)/Ações!$D5119,0)</f>
        <v>0</v>
      </c>
      <c r="D5119" s="46">
        <f>(Ações!$O5119)/0.06</f>
        <v>0</v>
      </c>
      <c r="E5119" s="47">
        <f>IFERROR((Ações!$F5119-Ações!$K5119)/Ações!$F5119,0)</f>
        <v>0</v>
      </c>
      <c r="F5119" s="46" t="str">
        <f>IF(OR(Ações!$N5119&lt;0,Ações!$M5119&lt;0),"",(22.5*Ações!$M5119*Ações!$N5119)^0.5)</f>
        <v/>
      </c>
      <c r="G5119" s="47">
        <f>IFERROR((Ações!$H5119-Ações!$K5119)/Ações!$H5119,0)</f>
        <v>0</v>
      </c>
      <c r="H5119" s="48">
        <f>IFERROR(Ações!$I5119/(Ações!$P5119-Table_1[[#This Row],[CAGR LUCRO 5A]]),0)</f>
        <v>0</v>
      </c>
      <c r="I5119" s="48">
        <f>IF(Ações!$S5119&lt;0,"",Ações!$O5119*(1+Ações!$S5119))</f>
        <v>0</v>
      </c>
      <c r="J5119" s="49">
        <f>IFERROR(IF(Ações!$B5119="","",(VLOOKUP(Table_1[[#This Row],[AÇÕES]],'Dados Status Invest STOCKS'!A5105:AD5720,4)/Table_1[[#This Row],[LPA]]))/100,0)</f>
        <v>19.098571428571425</v>
      </c>
      <c r="K5119" s="64">
        <f>IFERROR(IF(Ações!$B5119="","",VLOOKUP(Table_1[[#This Row],[AÇÕES]],'Dados Status Invest STOCKS'!A5105:AD5720,2)),0)</f>
        <v>9.8000000000000007</v>
      </c>
      <c r="L5119" s="65">
        <f>IFERROR(IF(Ações!$B5119="","",VLOOKUP(Table_1[[#This Row],[AÇÕES]],'Dados Status Invest STOCKS'!A5105:AD5720,3)/100),0)</f>
        <v>0</v>
      </c>
      <c r="M5119" s="66">
        <f>IFERROR(IF(Ações!$B5119="","",VLOOKUP(Table_1[[#This Row],[AÇÕES]],'Dados Status Invest STOCKS'!A5105:AD5720,28)),0)</f>
        <v>-7.0000000000000007E-2</v>
      </c>
      <c r="N5119" s="66">
        <f>IFERROR(IF(Ações!$B5119="","",VLOOKUP(Table_1[[#This Row],[AÇÕES]],'Dados Status Invest STOCKS'!A5105:AD5720,27)),0)</f>
        <v>-0.62</v>
      </c>
      <c r="O5119" s="66">
        <f>IFERROR(IF(Ações!$L5119="","",Ações!$K5119*Ações!$L5119),0)</f>
        <v>0</v>
      </c>
      <c r="P5119" s="67">
        <f t="shared" si="79"/>
        <v>0.06</v>
      </c>
      <c r="Q5119" s="67">
        <f>IFERROR(Ações!$O5119/Ações!$M5119,0)</f>
        <v>0</v>
      </c>
      <c r="R5119" s="67">
        <f>IFERROR(IF(Ações!$B5119="","",VLOOKUP(Table_1[[#This Row],[AÇÕES]],'Dados Status Invest STOCKS'!A5105:AD5720,18)/100),0)</f>
        <v>-0.11810000000000001</v>
      </c>
      <c r="S5119" s="65">
        <f>IFERROR(IF(Ações!$B5119="","",VLOOKUP(Table_1[[#This Row],[AÇÕES]],'Dados Status Invest STOCKS'!A5105:AD5720,25)/100),0)</f>
        <v>0</v>
      </c>
      <c r="T5119" s="67">
        <f>(1-Ações!$Q5119)*Ações!$R5119</f>
        <v>-0.11810000000000001</v>
      </c>
      <c r="U5119" s="68">
        <f>IF(Ações!$S5119=0,Ações!$T5119,IF(Ações!$T5119=0,Ações!$S5119,AVERAGE(Ações!$S5119,Ações!$T5119)))</f>
        <v>-0.11810000000000001</v>
      </c>
    </row>
    <row r="5120" spans="2:21" ht="15" customHeight="1" x14ac:dyDescent="0.2">
      <c r="B5120" s="63" t="str">
        <f>IFERROR('Dados Status Invest STOCKS'!A5107,"-")</f>
        <v>XPOA.U</v>
      </c>
      <c r="C5120" s="45">
        <f>IFERROR((Ações!$D5120-Ações!$K5120)/Ações!$D5120,0)</f>
        <v>0</v>
      </c>
      <c r="D5120" s="46">
        <f>(Ações!$O5120)/0.06</f>
        <v>0</v>
      </c>
      <c r="E5120" s="47">
        <f>IFERROR((Ações!$F5120-Ações!$K5120)/Ações!$F5120,0)</f>
        <v>0</v>
      </c>
      <c r="F5120" s="46" t="str">
        <f>IF(OR(Ações!$N5120&lt;0,Ações!$M5120&lt;0),"",(22.5*Ações!$M5120*Ações!$N5120)^0.5)</f>
        <v/>
      </c>
      <c r="G5120" s="47">
        <f>IFERROR((Ações!$H5120-Ações!$K5120)/Ações!$H5120,0)</f>
        <v>0</v>
      </c>
      <c r="H5120" s="48">
        <f>IFERROR(Ações!$I5120/(Ações!$P5120-Table_1[[#This Row],[CAGR LUCRO 5A]]),0)</f>
        <v>0</v>
      </c>
      <c r="I5120" s="48">
        <f>IF(Ações!$S5120&lt;0,"",Ações!$O5120*(1+Ações!$S5120))</f>
        <v>0</v>
      </c>
      <c r="J5120" s="49">
        <f>IFERROR(IF(Ações!$B5120="","",(VLOOKUP(Table_1[[#This Row],[AÇÕES]],'Dados Status Invest STOCKS'!A5106:AD5721,4)/Table_1[[#This Row],[LPA]]))/100,0)</f>
        <v>19.389999999999997</v>
      </c>
      <c r="K5120" s="64">
        <f>IFERROR(IF(Ações!$B5120="","",VLOOKUP(Table_1[[#This Row],[AÇÕES]],'Dados Status Invest STOCKS'!A5106:AD5721,2)),0)</f>
        <v>9.9499999999999993</v>
      </c>
      <c r="L5120" s="65">
        <f>IFERROR(IF(Ações!$B5120="","",VLOOKUP(Table_1[[#This Row],[AÇÕES]],'Dados Status Invest STOCKS'!A5106:AD5721,3)/100),0)</f>
        <v>0</v>
      </c>
      <c r="M5120" s="66">
        <f>IFERROR(IF(Ações!$B5120="","",VLOOKUP(Table_1[[#This Row],[AÇÕES]],'Dados Status Invest STOCKS'!A5106:AD5721,28)),0)</f>
        <v>-7.0000000000000007E-2</v>
      </c>
      <c r="N5120" s="66">
        <f>IFERROR(IF(Ações!$B5120="","",VLOOKUP(Table_1[[#This Row],[AÇÕES]],'Dados Status Invest STOCKS'!A5106:AD5721,27)),0)</f>
        <v>-0.62</v>
      </c>
      <c r="O5120" s="66">
        <f>IFERROR(IF(Ações!$L5120="","",Ações!$K5120*Ações!$L5120),0)</f>
        <v>0</v>
      </c>
      <c r="P5120" s="67">
        <f t="shared" si="79"/>
        <v>0.06</v>
      </c>
      <c r="Q5120" s="67">
        <f>IFERROR(Ações!$O5120/Ações!$M5120,0)</f>
        <v>0</v>
      </c>
      <c r="R5120" s="67">
        <f>IFERROR(IF(Ações!$B5120="","",VLOOKUP(Table_1[[#This Row],[AÇÕES]],'Dados Status Invest STOCKS'!A5106:AD5721,18)/100),0)</f>
        <v>-0.11810000000000001</v>
      </c>
      <c r="S5120" s="65">
        <f>IFERROR(IF(Ações!$B5120="","",VLOOKUP(Table_1[[#This Row],[AÇÕES]],'Dados Status Invest STOCKS'!A5106:AD5721,25)/100),0)</f>
        <v>0</v>
      </c>
      <c r="T5120" s="67">
        <f>(1-Ações!$Q5120)*Ações!$R5120</f>
        <v>-0.11810000000000001</v>
      </c>
      <c r="U5120" s="68">
        <f>IF(Ações!$S5120=0,Ações!$T5120,IF(Ações!$T5120=0,Ações!$S5120,AVERAGE(Ações!$S5120,Ações!$T5120)))</f>
        <v>-0.11810000000000001</v>
      </c>
    </row>
    <row r="5121" spans="2:21" ht="15" customHeight="1" x14ac:dyDescent="0.2">
      <c r="B5121" s="63" t="str">
        <f>IFERROR('Dados Status Invest STOCKS'!A5108,"-")</f>
        <v>XPOA.WS</v>
      </c>
      <c r="C5121" s="45">
        <f>IFERROR((Ações!$D5121-Ações!$K5121)/Ações!$D5121,0)</f>
        <v>0</v>
      </c>
      <c r="D5121" s="46">
        <f>(Ações!$O5121)/0.06</f>
        <v>0</v>
      </c>
      <c r="E5121" s="47">
        <f>IFERROR((Ações!$F5121-Ações!$K5121)/Ações!$F5121,0)</f>
        <v>0</v>
      </c>
      <c r="F5121" s="46" t="str">
        <f>IF(OR(Ações!$N5121&lt;0,Ações!$M5121&lt;0),"",(22.5*Ações!$M5121*Ações!$N5121)^0.5)</f>
        <v/>
      </c>
      <c r="G5121" s="47">
        <f>IFERROR((Ações!$H5121-Ações!$K5121)/Ações!$H5121,0)</f>
        <v>0</v>
      </c>
      <c r="H5121" s="48">
        <f>IFERROR(Ações!$I5121/(Ações!$P5121-Table_1[[#This Row],[CAGR LUCRO 5A]]),0)</f>
        <v>0</v>
      </c>
      <c r="I5121" s="48">
        <f>IF(Ações!$S5121&lt;0,"",Ações!$O5121*(1+Ações!$S5121))</f>
        <v>0</v>
      </c>
      <c r="J5121" s="49">
        <f>IFERROR(IF(Ações!$B5121="","",(VLOOKUP(Table_1[[#This Row],[AÇÕES]],'Dados Status Invest STOCKS'!A5107:AD5722,4)/Table_1[[#This Row],[LPA]]))/100,0)</f>
        <v>0.83857142857142852</v>
      </c>
      <c r="K5121" s="64">
        <f>IFERROR(IF(Ações!$B5121="","",VLOOKUP(Table_1[[#This Row],[AÇÕES]],'Dados Status Invest STOCKS'!A5107:AD5722,2)),0)</f>
        <v>0.43</v>
      </c>
      <c r="L5121" s="65">
        <f>IFERROR(IF(Ações!$B5121="","",VLOOKUP(Table_1[[#This Row],[AÇÕES]],'Dados Status Invest STOCKS'!A5107:AD5722,3)/100),0)</f>
        <v>0</v>
      </c>
      <c r="M5121" s="66">
        <f>IFERROR(IF(Ações!$B5121="","",VLOOKUP(Table_1[[#This Row],[AÇÕES]],'Dados Status Invest STOCKS'!A5107:AD5722,28)),0)</f>
        <v>-7.0000000000000007E-2</v>
      </c>
      <c r="N5121" s="66">
        <f>IFERROR(IF(Ações!$B5121="","",VLOOKUP(Table_1[[#This Row],[AÇÕES]],'Dados Status Invest STOCKS'!A5107:AD5722,27)),0)</f>
        <v>-0.62</v>
      </c>
      <c r="O5121" s="66">
        <f>IFERROR(IF(Ações!$L5121="","",Ações!$K5121*Ações!$L5121),0)</f>
        <v>0</v>
      </c>
      <c r="P5121" s="67">
        <f t="shared" si="79"/>
        <v>0.06</v>
      </c>
      <c r="Q5121" s="67">
        <f>IFERROR(Ações!$O5121/Ações!$M5121,0)</f>
        <v>0</v>
      </c>
      <c r="R5121" s="67">
        <f>IFERROR(IF(Ações!$B5121="","",VLOOKUP(Table_1[[#This Row],[AÇÕES]],'Dados Status Invest STOCKS'!A5107:AD5722,18)/100),0)</f>
        <v>-0.11810000000000001</v>
      </c>
      <c r="S5121" s="65">
        <f>IFERROR(IF(Ações!$B5121="","",VLOOKUP(Table_1[[#This Row],[AÇÕES]],'Dados Status Invest STOCKS'!A5107:AD5722,25)/100),0)</f>
        <v>0</v>
      </c>
      <c r="T5121" s="67">
        <f>(1-Ações!$Q5121)*Ações!$R5121</f>
        <v>-0.11810000000000001</v>
      </c>
      <c r="U5121" s="68">
        <f>IF(Ações!$S5121=0,Ações!$T5121,IF(Ações!$T5121=0,Ações!$S5121,AVERAGE(Ações!$S5121,Ações!$T5121)))</f>
        <v>-0.11810000000000001</v>
      </c>
    </row>
    <row r="5122" spans="2:21" ht="15" customHeight="1" x14ac:dyDescent="0.2">
      <c r="B5122" s="63" t="str">
        <f>IFERROR('Dados Status Invest STOCKS'!A5109,"-")</f>
        <v>XRAY</v>
      </c>
      <c r="C5122" s="45">
        <f>IFERROR((Ações!$D5122-Ações!$K5122)/Ações!$D5122,0)</f>
        <v>-6.4999999999999991</v>
      </c>
      <c r="D5122" s="46">
        <f>(Ações!$O5122)/0.06</f>
        <v>7.1840000000000011</v>
      </c>
      <c r="E5122" s="47">
        <f>IFERROR((Ações!$F5122-Ações!$K5122)/Ações!$F5122,0)</f>
        <v>-0.69798363434513921</v>
      </c>
      <c r="F5122" s="46">
        <f>IF(OR(Ações!$N5122&lt;0,Ações!$M5122&lt;0),"",(22.5*Ações!$M5122*Ações!$N5122)^0.5)</f>
        <v>31.731754600084756</v>
      </c>
      <c r="G5122" s="47">
        <f>IFERROR((Ações!$H5122-Ações!$K5122)/Ações!$H5122,0)</f>
        <v>-6.4999999999999991</v>
      </c>
      <c r="H5122" s="48">
        <f>IFERROR(Ações!$I5122/(Ações!$P5122-Table_1[[#This Row],[CAGR LUCRO 5A]]),0)</f>
        <v>7.1840000000000011</v>
      </c>
      <c r="I5122" s="48">
        <f>IF(Ações!$S5122&lt;0,"",Ações!$O5122*(1+Ações!$S5122))</f>
        <v>0.43104000000000003</v>
      </c>
      <c r="J5122" s="49">
        <f>IFERROR(IF(Ações!$B5122="","",(VLOOKUP(Table_1[[#This Row],[AÇÕES]],'Dados Status Invest STOCKS'!A5108:AD5723,4)/Table_1[[#This Row],[LPA]]))/100,0)</f>
        <v>0.14769633507853405</v>
      </c>
      <c r="K5122" s="64">
        <f>IFERROR(IF(Ações!$B5122="","",VLOOKUP(Table_1[[#This Row],[AÇÕES]],'Dados Status Invest STOCKS'!A5108:AD5723,2)),0)</f>
        <v>53.88</v>
      </c>
      <c r="L5122" s="65">
        <f>IFERROR(IF(Ações!$B5122="","",VLOOKUP(Table_1[[#This Row],[AÇÕES]],'Dados Status Invest STOCKS'!A5108:AD5723,3)/100),0)</f>
        <v>8.0000000000000002E-3</v>
      </c>
      <c r="M5122" s="66">
        <f>IFERROR(IF(Ações!$B5122="","",VLOOKUP(Table_1[[#This Row],[AÇÕES]],'Dados Status Invest STOCKS'!A5108:AD5723,28)),0)</f>
        <v>1.91</v>
      </c>
      <c r="N5122" s="66">
        <f>IFERROR(IF(Ações!$B5122="","",VLOOKUP(Table_1[[#This Row],[AÇÕES]],'Dados Status Invest STOCKS'!A5108:AD5723,27)),0)</f>
        <v>23.43</v>
      </c>
      <c r="O5122" s="66">
        <f>IFERROR(IF(Ações!$L5122="","",Ações!$K5122*Ações!$L5122),0)</f>
        <v>0.43104000000000003</v>
      </c>
      <c r="P5122" s="67">
        <f t="shared" si="79"/>
        <v>0.06</v>
      </c>
      <c r="Q5122" s="67">
        <f>IFERROR(Ações!$O5122/Ações!$M5122,0)</f>
        <v>0.2256753926701571</v>
      </c>
      <c r="R5122" s="67">
        <f>IFERROR(IF(Ações!$B5122="","",VLOOKUP(Table_1[[#This Row],[AÇÕES]],'Dados Status Invest STOCKS'!A5108:AD5723,18)/100),0)</f>
        <v>8.1500000000000003E-2</v>
      </c>
      <c r="S5122" s="65">
        <f>IFERROR(IF(Ações!$B5122="","",VLOOKUP(Table_1[[#This Row],[AÇÕES]],'Dados Status Invest STOCKS'!A5108:AD5723,25)/100),0)</f>
        <v>0</v>
      </c>
      <c r="T5122" s="67">
        <f>(1-Ações!$Q5122)*Ações!$R5122</f>
        <v>6.3107455497382198E-2</v>
      </c>
      <c r="U5122" s="68">
        <f>IF(Ações!$S5122=0,Ações!$T5122,IF(Ações!$T5122=0,Ações!$S5122,AVERAGE(Ações!$S5122,Ações!$T5122)))</f>
        <v>6.3107455497382198E-2</v>
      </c>
    </row>
    <row r="5123" spans="2:21" ht="15" customHeight="1" x14ac:dyDescent="0.2">
      <c r="B5123" s="63" t="str">
        <f>IFERROR('Dados Status Invest STOCKS'!A5110,"-")</f>
        <v>XRX</v>
      </c>
      <c r="C5123" s="45">
        <f>IFERROR((Ações!$D5123-Ações!$K5123)/Ações!$D5123,0)</f>
        <v>-0.25786163522012595</v>
      </c>
      <c r="D5123" s="46">
        <f>(Ações!$O5123)/0.06</f>
        <v>16.679099999999998</v>
      </c>
      <c r="E5123" s="47">
        <f>IFERROR((Ações!$F5123-Ações!$K5123)/Ações!$F5123,0)</f>
        <v>0.3631863324953562</v>
      </c>
      <c r="F5123" s="46">
        <f>IF(OR(Ações!$N5123&lt;0,Ações!$M5123&lt;0),"",(22.5*Ações!$M5123*Ações!$N5123)^0.5)</f>
        <v>32.945272802027304</v>
      </c>
      <c r="G5123" s="47">
        <f>IFERROR((Ações!$H5123-Ações!$K5123)/Ações!$H5123,0)</f>
        <v>0</v>
      </c>
      <c r="H5123" s="48">
        <f>IFERROR(Ações!$I5123/(Ações!$P5123-Table_1[[#This Row],[CAGR LUCRO 5A]]),0)</f>
        <v>0</v>
      </c>
      <c r="I5123" s="48" t="str">
        <f>IF(Ações!$S5123&lt;0,"",Ações!$O5123*(1+Ações!$S5123))</f>
        <v/>
      </c>
      <c r="J5123" s="49">
        <f>IFERROR(IF(Ações!$B5123="","",(VLOOKUP(Table_1[[#This Row],[AÇÕES]],'Dados Status Invest STOCKS'!A5109:AD5724,4)/Table_1[[#This Row],[LPA]]))/100,0)</f>
        <v>7.5963855421686752E-2</v>
      </c>
      <c r="K5123" s="64">
        <f>IFERROR(IF(Ações!$B5123="","",VLOOKUP(Table_1[[#This Row],[AÇÕES]],'Dados Status Invest STOCKS'!A5109:AD5724,2)),0)</f>
        <v>20.98</v>
      </c>
      <c r="L5123" s="65">
        <f>IFERROR(IF(Ações!$B5123="","",VLOOKUP(Table_1[[#This Row],[AÇÕES]],'Dados Status Invest STOCKS'!A5109:AD5724,3)/100),0)</f>
        <v>4.7699999999999992E-2</v>
      </c>
      <c r="M5123" s="66">
        <f>IFERROR(IF(Ações!$B5123="","",VLOOKUP(Table_1[[#This Row],[AÇÕES]],'Dados Status Invest STOCKS'!A5109:AD5724,28)),0)</f>
        <v>1.66</v>
      </c>
      <c r="N5123" s="66">
        <f>IFERROR(IF(Ações!$B5123="","",VLOOKUP(Table_1[[#This Row],[AÇÕES]],'Dados Status Invest STOCKS'!A5109:AD5724,27)),0)</f>
        <v>29.06</v>
      </c>
      <c r="O5123" s="66">
        <f>IFERROR(IF(Ações!$L5123="","",Ações!$K5123*Ações!$L5123),0)</f>
        <v>1.0007459999999999</v>
      </c>
      <c r="P5123" s="67">
        <f t="shared" si="79"/>
        <v>0.06</v>
      </c>
      <c r="Q5123" s="67">
        <f>IFERROR(Ações!$O5123/Ações!$M5123,0)</f>
        <v>0.60285903614457825</v>
      </c>
      <c r="R5123" s="67">
        <f>IFERROR(IF(Ações!$B5123="","",VLOOKUP(Table_1[[#This Row],[AÇÕES]],'Dados Status Invest STOCKS'!A5109:AD5724,18)/100),0)</f>
        <v>5.7200000000000001E-2</v>
      </c>
      <c r="S5123" s="65">
        <f>IFERROR(IF(Ações!$B5123="","",VLOOKUP(Table_1[[#This Row],[AÇÕES]],'Dados Status Invest STOCKS'!A5109:AD5724,25)/100),0)</f>
        <v>-0.15590000000000001</v>
      </c>
      <c r="T5123" s="67">
        <f>(1-Ações!$Q5123)*Ações!$R5123</f>
        <v>2.2716463132530125E-2</v>
      </c>
      <c r="U5123" s="68">
        <f>IF(Ações!$S5123=0,Ações!$T5123,IF(Ações!$T5123=0,Ações!$S5123,AVERAGE(Ações!$S5123,Ações!$T5123)))</f>
        <v>-6.6591768433734946E-2</v>
      </c>
    </row>
    <row r="5124" spans="2:21" ht="15" customHeight="1" x14ac:dyDescent="0.2">
      <c r="B5124" s="63" t="str">
        <f>IFERROR('Dados Status Invest STOCKS'!A5111,"-")</f>
        <v>XSPA</v>
      </c>
      <c r="C5124" s="45">
        <f>IFERROR((Ações!$D5124-Ações!$K5124)/Ações!$D5124,0)</f>
        <v>0</v>
      </c>
      <c r="D5124" s="46">
        <f>(Ações!$O5124)/0.06</f>
        <v>0</v>
      </c>
      <c r="E5124" s="47">
        <f>IFERROR((Ações!$F5124-Ações!$K5124)/Ações!$F5124,0)</f>
        <v>0</v>
      </c>
      <c r="F5124" s="46" t="str">
        <f>IF(OR(Ações!$N5124&lt;0,Ações!$M5124&lt;0),"",(22.5*Ações!$M5124*Ações!$N5124)^0.5)</f>
        <v/>
      </c>
      <c r="G5124" s="47">
        <f>IFERROR((Ações!$H5124-Ações!$K5124)/Ações!$H5124,0)</f>
        <v>0</v>
      </c>
      <c r="H5124" s="48">
        <f>IFERROR(Ações!$I5124/(Ações!$P5124-Table_1[[#This Row],[CAGR LUCRO 5A]]),0)</f>
        <v>0</v>
      </c>
      <c r="I5124" s="48">
        <f>IF(Ações!$S5124&lt;0,"",Ações!$O5124*(1+Ações!$S5124))</f>
        <v>0</v>
      </c>
      <c r="J5124" s="49">
        <f>IFERROR(IF(Ações!$B5124="","",(VLOOKUP(Table_1[[#This Row],[AÇÕES]],'Dados Status Invest STOCKS'!A5110:AD5725,4)/Table_1[[#This Row],[LPA]]))/100,0)</f>
        <v>0.6140000000000001</v>
      </c>
      <c r="K5124" s="64">
        <f>IFERROR(IF(Ações!$B5124="","",VLOOKUP(Table_1[[#This Row],[AÇÕES]],'Dados Status Invest STOCKS'!A5110:AD5725,2)),0)</f>
        <v>1.36</v>
      </c>
      <c r="L5124" s="65">
        <f>IFERROR(IF(Ações!$B5124="","",VLOOKUP(Table_1[[#This Row],[AÇÕES]],'Dados Status Invest STOCKS'!A5110:AD5725,3)/100),0)</f>
        <v>0</v>
      </c>
      <c r="M5124" s="66">
        <f>IFERROR(IF(Ações!$B5124="","",VLOOKUP(Table_1[[#This Row],[AÇÕES]],'Dados Status Invest STOCKS'!A5110:AD5725,28)),0)</f>
        <v>-0.15</v>
      </c>
      <c r="N5124" s="66">
        <f>IFERROR(IF(Ações!$B5124="","",VLOOKUP(Table_1[[#This Row],[AÇÕES]],'Dados Status Invest STOCKS'!A5110:AD5725,27)),0)</f>
        <v>0.91</v>
      </c>
      <c r="O5124" s="66">
        <f>IFERROR(IF(Ações!$L5124="","",Ações!$K5124*Ações!$L5124),0)</f>
        <v>0</v>
      </c>
      <c r="P5124" s="67">
        <f t="shared" si="79"/>
        <v>0.06</v>
      </c>
      <c r="Q5124" s="67">
        <f>IFERROR(Ações!$O5124/Ações!$M5124,0)</f>
        <v>0</v>
      </c>
      <c r="R5124" s="67">
        <f>IFERROR(IF(Ações!$B5124="","",VLOOKUP(Table_1[[#This Row],[AÇÕES]],'Dados Status Invest STOCKS'!A5110:AD5725,18)/100),0)</f>
        <v>-0.16250000000000001</v>
      </c>
      <c r="S5124" s="65">
        <f>IFERROR(IF(Ações!$B5124="","",VLOOKUP(Table_1[[#This Row],[AÇÕES]],'Dados Status Invest STOCKS'!A5110:AD5725,25)/100),0)</f>
        <v>0</v>
      </c>
      <c r="T5124" s="67">
        <f>(1-Ações!$Q5124)*Ações!$R5124</f>
        <v>-0.16250000000000001</v>
      </c>
      <c r="U5124" s="68">
        <f>IF(Ações!$S5124=0,Ações!$T5124,IF(Ações!$T5124=0,Ações!$S5124,AVERAGE(Ações!$S5124,Ações!$T5124)))</f>
        <v>-0.16250000000000001</v>
      </c>
    </row>
    <row r="5125" spans="2:21" ht="15" customHeight="1" x14ac:dyDescent="0.2">
      <c r="B5125" s="63" t="str">
        <f>IFERROR('Dados Status Invest STOCKS'!A5112,"-")</f>
        <v>XTLB</v>
      </c>
      <c r="C5125" s="45">
        <f>IFERROR((Ações!$D5125-Ações!$K5125)/Ações!$D5125,0)</f>
        <v>0</v>
      </c>
      <c r="D5125" s="46">
        <f>(Ações!$O5125)/0.06</f>
        <v>0</v>
      </c>
      <c r="E5125" s="47">
        <f>IFERROR((Ações!$F5125-Ações!$K5125)/Ações!$F5125,0)</f>
        <v>0.23215818265328733</v>
      </c>
      <c r="F5125" s="46">
        <f>IF(OR(Ações!$N5125&lt;0,Ações!$M5125&lt;0),"",(22.5*Ações!$M5125*Ações!$N5125)^0.5)</f>
        <v>3.0995967479657733</v>
      </c>
      <c r="G5125" s="47">
        <f>IFERROR((Ações!$H5125-Ações!$K5125)/Ações!$H5125,0)</f>
        <v>0</v>
      </c>
      <c r="H5125" s="48">
        <f>IFERROR(Ações!$I5125/(Ações!$P5125-Table_1[[#This Row],[CAGR LUCRO 5A]]),0)</f>
        <v>0</v>
      </c>
      <c r="I5125" s="48">
        <f>IF(Ações!$S5125&lt;0,"",Ações!$O5125*(1+Ações!$S5125))</f>
        <v>0</v>
      </c>
      <c r="J5125" s="49">
        <f>IFERROR(IF(Ações!$B5125="","",(VLOOKUP(Table_1[[#This Row],[AÇÕES]],'Dados Status Invest STOCKS'!A5111:AD5726,4)/Table_1[[#This Row],[LPA]]))/100,0)</f>
        <v>4.8428571428571432E-2</v>
      </c>
      <c r="K5125" s="64">
        <f>IFERROR(IF(Ações!$B5125="","",VLOOKUP(Table_1[[#This Row],[AÇÕES]],'Dados Status Invest STOCKS'!A5111:AD5726,2)),0)</f>
        <v>2.38</v>
      </c>
      <c r="L5125" s="65">
        <f>IFERROR(IF(Ações!$B5125="","",VLOOKUP(Table_1[[#This Row],[AÇÕES]],'Dados Status Invest STOCKS'!A5111:AD5726,3)/100),0)</f>
        <v>0</v>
      </c>
      <c r="M5125" s="66">
        <f>IFERROR(IF(Ações!$B5125="","",VLOOKUP(Table_1[[#This Row],[AÇÕES]],'Dados Status Invest STOCKS'!A5111:AD5726,28)),0)</f>
        <v>0.7</v>
      </c>
      <c r="N5125" s="66">
        <f>IFERROR(IF(Ações!$B5125="","",VLOOKUP(Table_1[[#This Row],[AÇÕES]],'Dados Status Invest STOCKS'!A5111:AD5726,27)),0)</f>
        <v>0.61</v>
      </c>
      <c r="O5125" s="66">
        <f>IFERROR(IF(Ações!$L5125="","",Ações!$K5125*Ações!$L5125),0)</f>
        <v>0</v>
      </c>
      <c r="P5125" s="67">
        <f t="shared" si="79"/>
        <v>0.06</v>
      </c>
      <c r="Q5125" s="67">
        <f>IFERROR(Ações!$O5125/Ações!$M5125,0)</f>
        <v>0</v>
      </c>
      <c r="R5125" s="67">
        <f>IFERROR(IF(Ações!$B5125="","",VLOOKUP(Table_1[[#This Row],[AÇÕES]],'Dados Status Invest STOCKS'!A5111:AD5726,18)/100),0)</f>
        <v>1.1575</v>
      </c>
      <c r="S5125" s="65">
        <f>IFERROR(IF(Ações!$B5125="","",VLOOKUP(Table_1[[#This Row],[AÇÕES]],'Dados Status Invest STOCKS'!A5111:AD5726,25)/100),0)</f>
        <v>0</v>
      </c>
      <c r="T5125" s="67">
        <f>(1-Ações!$Q5125)*Ações!$R5125</f>
        <v>1.1575</v>
      </c>
      <c r="U5125" s="68">
        <f>IF(Ações!$S5125=0,Ações!$T5125,IF(Ações!$T5125=0,Ações!$S5125,AVERAGE(Ações!$S5125,Ações!$T5125)))</f>
        <v>1.1575</v>
      </c>
    </row>
    <row r="5126" spans="2:21" ht="15" customHeight="1" x14ac:dyDescent="0.2">
      <c r="B5126" s="63" t="str">
        <f>IFERROR('Dados Status Invest STOCKS'!A5113,"-")</f>
        <v>XYF</v>
      </c>
      <c r="C5126" s="45">
        <f>IFERROR((Ações!$D5126-Ações!$K5126)/Ações!$D5126,0)</f>
        <v>0</v>
      </c>
      <c r="D5126" s="46">
        <f>(Ações!$O5126)/0.06</f>
        <v>0</v>
      </c>
      <c r="E5126" s="47">
        <f>IFERROR((Ações!$F5126-Ações!$K5126)/Ações!$F5126,0)</f>
        <v>0</v>
      </c>
      <c r="F5126" s="46" t="str">
        <f>IF(OR(Ações!$N5126&lt;0,Ações!$M5126&lt;0),"",(22.5*Ações!$M5126*Ações!$N5126)^0.5)</f>
        <v/>
      </c>
      <c r="G5126" s="47">
        <f>IFERROR((Ações!$H5126-Ações!$K5126)/Ações!$H5126,0)</f>
        <v>0</v>
      </c>
      <c r="H5126" s="48">
        <f>IFERROR(Ações!$I5126/(Ações!$P5126-Table_1[[#This Row],[CAGR LUCRO 5A]]),0)</f>
        <v>0</v>
      </c>
      <c r="I5126" s="48">
        <f>IF(Ações!$S5126&lt;0,"",Ações!$O5126*(1+Ações!$S5126))</f>
        <v>0</v>
      </c>
      <c r="J5126" s="49">
        <f>IFERROR(IF(Ações!$B5126="","",(VLOOKUP(Table_1[[#This Row],[AÇÕES]],'Dados Status Invest STOCKS'!A5112:AD5727,4)/Table_1[[#This Row],[LPA]]))/100,0)</f>
        <v>2.2212389380530974E-2</v>
      </c>
      <c r="K5126" s="64">
        <f>IFERROR(IF(Ações!$B5126="","",VLOOKUP(Table_1[[#This Row],[AÇÕES]],'Dados Status Invest STOCKS'!A5112:AD5727,2)),0)</f>
        <v>2.83</v>
      </c>
      <c r="L5126" s="65">
        <f>IFERROR(IF(Ações!$B5126="","",VLOOKUP(Table_1[[#This Row],[AÇÕES]],'Dados Status Invest STOCKS'!A5112:AD5727,3)/100),0)</f>
        <v>0</v>
      </c>
      <c r="M5126" s="66">
        <f>IFERROR(IF(Ações!$B5126="","",VLOOKUP(Table_1[[#This Row],[AÇÕES]],'Dados Status Invest STOCKS'!A5112:AD5727,28)),0)</f>
        <v>-1.1299999999999999</v>
      </c>
      <c r="N5126" s="66">
        <f>IFERROR(IF(Ações!$B5126="","",VLOOKUP(Table_1[[#This Row],[AÇÕES]],'Dados Status Invest STOCKS'!A5112:AD5727,27)),0)</f>
        <v>10.210000000000001</v>
      </c>
      <c r="O5126" s="66">
        <f>IFERROR(IF(Ações!$L5126="","",Ações!$K5126*Ações!$L5126),0)</f>
        <v>0</v>
      </c>
      <c r="P5126" s="67">
        <f t="shared" si="79"/>
        <v>0.06</v>
      </c>
      <c r="Q5126" s="67">
        <f>IFERROR(Ações!$O5126/Ações!$M5126,0)</f>
        <v>0</v>
      </c>
      <c r="R5126" s="67">
        <f>IFERROR(IF(Ações!$B5126="","",VLOOKUP(Table_1[[#This Row],[AÇÕES]],'Dados Status Invest STOCKS'!A5112:AD5727,18)/100),0)</f>
        <v>-0.1103</v>
      </c>
      <c r="S5126" s="65">
        <f>IFERROR(IF(Ações!$B5126="","",VLOOKUP(Table_1[[#This Row],[AÇÕES]],'Dados Status Invest STOCKS'!A5112:AD5727,25)/100),0)</f>
        <v>0</v>
      </c>
      <c r="T5126" s="67">
        <f>(1-Ações!$Q5126)*Ações!$R5126</f>
        <v>-0.1103</v>
      </c>
      <c r="U5126" s="68">
        <f>IF(Ações!$S5126=0,Ações!$T5126,IF(Ações!$T5126=0,Ações!$S5126,AVERAGE(Ações!$S5126,Ações!$T5126)))</f>
        <v>-0.1103</v>
      </c>
    </row>
    <row r="5127" spans="2:21" ht="15" customHeight="1" x14ac:dyDescent="0.2">
      <c r="B5127" s="63" t="str">
        <f>IFERROR('Dados Status Invest STOCKS'!A5114,"-")</f>
        <v>XYL</v>
      </c>
      <c r="C5127" s="45">
        <f>IFERROR((Ações!$D5127-Ações!$K5127)/Ações!$D5127,0)</f>
        <v>-4.7692307692307701</v>
      </c>
      <c r="D5127" s="46">
        <f>(Ações!$O5127)/0.06</f>
        <v>18.648933333333332</v>
      </c>
      <c r="E5127" s="47">
        <f>IFERROR((Ações!$F5127-Ações!$K5127)/Ações!$F5127,0)</f>
        <v>-2.4231710734949692</v>
      </c>
      <c r="F5127" s="46">
        <f>IF(OR(Ações!$N5127&lt;0,Ações!$M5127&lt;0),"",(22.5*Ações!$M5127*Ações!$N5127)^0.5)</f>
        <v>31.429922048901105</v>
      </c>
      <c r="G5127" s="47">
        <f>IFERROR((Ações!$H5127-Ações!$K5127)/Ações!$H5127,0)</f>
        <v>0</v>
      </c>
      <c r="H5127" s="48">
        <f>IFERROR(Ações!$I5127/(Ações!$P5127-Table_1[[#This Row],[CAGR LUCRO 5A]]),0)</f>
        <v>0</v>
      </c>
      <c r="I5127" s="48" t="str">
        <f>IF(Ações!$S5127&lt;0,"",Ações!$O5127*(1+Ações!$S5127))</f>
        <v/>
      </c>
      <c r="J5127" s="49">
        <f>IFERROR(IF(Ações!$B5127="","",(VLOOKUP(Table_1[[#This Row],[AÇÕES]],'Dados Status Invest STOCKS'!A5113:AD5728,4)/Table_1[[#This Row],[LPA]]))/100,0)</f>
        <v>0.16402343750000001</v>
      </c>
      <c r="K5127" s="64">
        <f>IFERROR(IF(Ações!$B5127="","",VLOOKUP(Table_1[[#This Row],[AÇÕES]],'Dados Status Invest STOCKS'!A5113:AD5728,2)),0)</f>
        <v>107.59</v>
      </c>
      <c r="L5127" s="65">
        <f>IFERROR(IF(Ações!$B5127="","",VLOOKUP(Table_1[[#This Row],[AÇÕES]],'Dados Status Invest STOCKS'!A5113:AD5728,3)/100),0)</f>
        <v>1.04E-2</v>
      </c>
      <c r="M5127" s="66">
        <f>IFERROR(IF(Ações!$B5127="","",VLOOKUP(Table_1[[#This Row],[AÇÕES]],'Dados Status Invest STOCKS'!A5113:AD5728,28)),0)</f>
        <v>2.56</v>
      </c>
      <c r="N5127" s="66">
        <f>IFERROR(IF(Ações!$B5127="","",VLOOKUP(Table_1[[#This Row],[AÇÕES]],'Dados Status Invest STOCKS'!A5113:AD5728,27)),0)</f>
        <v>17.149999999999999</v>
      </c>
      <c r="O5127" s="66">
        <f>IFERROR(IF(Ações!$L5127="","",Ações!$K5127*Ações!$L5127),0)</f>
        <v>1.1189359999999999</v>
      </c>
      <c r="P5127" s="67">
        <f t="shared" si="79"/>
        <v>0.06</v>
      </c>
      <c r="Q5127" s="67">
        <f>IFERROR(Ações!$O5127/Ações!$M5127,0)</f>
        <v>0.43708437499999997</v>
      </c>
      <c r="R5127" s="67">
        <f>IFERROR(IF(Ações!$B5127="","",VLOOKUP(Table_1[[#This Row],[AÇÕES]],'Dados Status Invest STOCKS'!A5113:AD5728,18)/100),0)</f>
        <v>0.14940000000000001</v>
      </c>
      <c r="S5127" s="65">
        <f>IFERROR(IF(Ações!$B5127="","",VLOOKUP(Table_1[[#This Row],[AÇÕES]],'Dados Status Invest STOCKS'!A5113:AD5728,25)/100),0)</f>
        <v>-5.67E-2</v>
      </c>
      <c r="T5127" s="67">
        <f>(1-Ações!$Q5127)*Ações!$R5127</f>
        <v>8.4099594375000003E-2</v>
      </c>
      <c r="U5127" s="68">
        <f>IF(Ações!$S5127=0,Ações!$T5127,IF(Ações!$T5127=0,Ações!$S5127,AVERAGE(Ações!$S5127,Ações!$T5127)))</f>
        <v>1.3699797187500001E-2</v>
      </c>
    </row>
    <row r="5128" spans="2:21" ht="15" customHeight="1" x14ac:dyDescent="0.2">
      <c r="B5128" s="63" t="str">
        <f>IFERROR('Dados Status Invest STOCKS'!A5115,"-")</f>
        <v>Y</v>
      </c>
      <c r="C5128" s="45">
        <f>IFERROR((Ações!$D5128-Ações!$K5128)/Ações!$D5128,0)</f>
        <v>0</v>
      </c>
      <c r="D5128" s="46">
        <f>(Ações!$O5128)/0.06</f>
        <v>0</v>
      </c>
      <c r="E5128" s="47">
        <f>IFERROR((Ações!$F5128-Ações!$K5128)/Ações!$F5128,0)</f>
        <v>0.22571451287929775</v>
      </c>
      <c r="F5128" s="46">
        <f>IF(OR(Ações!$N5128&lt;0,Ações!$M5128&lt;0),"",(22.5*Ações!$M5128*Ações!$N5128)^0.5)</f>
        <v>848.52423418544743</v>
      </c>
      <c r="G5128" s="47">
        <f>IFERROR((Ações!$H5128-Ações!$K5128)/Ações!$H5128,0)</f>
        <v>0</v>
      </c>
      <c r="H5128" s="48">
        <f>IFERROR(Ações!$I5128/(Ações!$P5128-Table_1[[#This Row],[CAGR LUCRO 5A]]),0)</f>
        <v>0</v>
      </c>
      <c r="I5128" s="48" t="str">
        <f>IF(Ações!$S5128&lt;0,"",Ações!$O5128*(1+Ações!$S5128))</f>
        <v/>
      </c>
      <c r="J5128" s="49">
        <f>IFERROR(IF(Ações!$B5128="","",(VLOOKUP(Table_1[[#This Row],[AÇÕES]],'Dados Status Invest STOCKS'!A5114:AD5729,4)/Table_1[[#This Row],[LPA]]))/100,0)</f>
        <v>2.6839126919967664E-3</v>
      </c>
      <c r="K5128" s="64">
        <f>IFERROR(IF(Ações!$B5128="","",VLOOKUP(Table_1[[#This Row],[AÇÕES]],'Dados Status Invest STOCKS'!A5114:AD5729,2)),0)</f>
        <v>657</v>
      </c>
      <c r="L5128" s="65">
        <f>IFERROR(IF(Ações!$B5128="","",VLOOKUP(Table_1[[#This Row],[AÇÕES]],'Dados Status Invest STOCKS'!A5114:AD5729,3)/100),0)</f>
        <v>0</v>
      </c>
      <c r="M5128" s="66">
        <f>IFERROR(IF(Ações!$B5128="","",VLOOKUP(Table_1[[#This Row],[AÇÕES]],'Dados Status Invest STOCKS'!A5114:AD5729,28)),0)</f>
        <v>49.48</v>
      </c>
      <c r="N5128" s="66">
        <f>IFERROR(IF(Ações!$B5128="","",VLOOKUP(Table_1[[#This Row],[AÇÕES]],'Dados Status Invest STOCKS'!A5114:AD5729,27)),0)</f>
        <v>646.72</v>
      </c>
      <c r="O5128" s="66">
        <f>IFERROR(IF(Ações!$L5128="","",Ações!$K5128*Ações!$L5128),0)</f>
        <v>0</v>
      </c>
      <c r="P5128" s="67">
        <f t="shared" si="79"/>
        <v>0.06</v>
      </c>
      <c r="Q5128" s="67">
        <f>IFERROR(Ações!$O5128/Ações!$M5128,0)</f>
        <v>0</v>
      </c>
      <c r="R5128" s="67">
        <f>IFERROR(IF(Ações!$B5128="","",VLOOKUP(Table_1[[#This Row],[AÇÕES]],'Dados Status Invest STOCKS'!A5114:AD5729,18)/100),0)</f>
        <v>7.6499999999999999E-2</v>
      </c>
      <c r="S5128" s="65">
        <f>IFERROR(IF(Ações!$B5128="","",VLOOKUP(Table_1[[#This Row],[AÇÕES]],'Dados Status Invest STOCKS'!A5114:AD5729,25)/100),0)</f>
        <v>-0.28910000000000002</v>
      </c>
      <c r="T5128" s="67">
        <f>(1-Ações!$Q5128)*Ações!$R5128</f>
        <v>7.6499999999999999E-2</v>
      </c>
      <c r="U5128" s="68">
        <f>IF(Ações!$S5128=0,Ações!$T5128,IF(Ações!$T5128=0,Ações!$S5128,AVERAGE(Ações!$S5128,Ações!$T5128)))</f>
        <v>-0.10630000000000001</v>
      </c>
    </row>
    <row r="5129" spans="2:21" ht="15" customHeight="1" x14ac:dyDescent="0.2">
      <c r="B5129" s="63" t="str">
        <f>IFERROR('Dados Status Invest STOCKS'!A5116,"-")</f>
        <v>YAC</v>
      </c>
      <c r="C5129" s="45">
        <f>IFERROR((Ações!$D5129-Ações!$K5129)/Ações!$D5129,0)</f>
        <v>0</v>
      </c>
      <c r="D5129" s="46">
        <f>(Ações!$O5129)/0.06</f>
        <v>0</v>
      </c>
      <c r="E5129" s="47">
        <f>IFERROR((Ações!$F5129-Ações!$K5129)/Ações!$F5129,0)</f>
        <v>0</v>
      </c>
      <c r="F5129" s="46" t="str">
        <f>IF(OR(Ações!$N5129&lt;0,Ações!$M5129&lt;0),"",(22.5*Ações!$M5129*Ações!$N5129)^0.5)</f>
        <v/>
      </c>
      <c r="G5129" s="47">
        <f>IFERROR((Ações!$H5129-Ações!$K5129)/Ações!$H5129,0)</f>
        <v>0</v>
      </c>
      <c r="H5129" s="48">
        <f>IFERROR(Ações!$I5129/(Ações!$P5129-Table_1[[#This Row],[CAGR LUCRO 5A]]),0)</f>
        <v>0</v>
      </c>
      <c r="I5129" s="48">
        <f>IF(Ações!$S5129&lt;0,"",Ações!$O5129*(1+Ações!$S5129))</f>
        <v>0</v>
      </c>
      <c r="J5129" s="49">
        <f>IFERROR(IF(Ações!$B5129="","",(VLOOKUP(Table_1[[#This Row],[AÇÕES]],'Dados Status Invest STOCKS'!A5115:AD5730,4)/Table_1[[#This Row],[LPA]]))/100,0)</f>
        <v>15.31625</v>
      </c>
      <c r="K5129" s="64">
        <f>IFERROR(IF(Ações!$B5129="","",VLOOKUP(Table_1[[#This Row],[AÇÕES]],'Dados Status Invest STOCKS'!A5115:AD5730,2)),0)</f>
        <v>9.93</v>
      </c>
      <c r="L5129" s="65">
        <f>IFERROR(IF(Ações!$B5129="","",VLOOKUP(Table_1[[#This Row],[AÇÕES]],'Dados Status Invest STOCKS'!A5115:AD5730,3)/100),0)</f>
        <v>0</v>
      </c>
      <c r="M5129" s="66">
        <f>IFERROR(IF(Ações!$B5129="","",VLOOKUP(Table_1[[#This Row],[AÇÕES]],'Dados Status Invest STOCKS'!A5115:AD5730,28)),0)</f>
        <v>0.08</v>
      </c>
      <c r="N5129" s="66">
        <f>IFERROR(IF(Ações!$B5129="","",VLOOKUP(Table_1[[#This Row],[AÇÕES]],'Dados Status Invest STOCKS'!A5115:AD5730,27)),0)</f>
        <v>-0.82</v>
      </c>
      <c r="O5129" s="66">
        <f>IFERROR(IF(Ações!$L5129="","",Ações!$K5129*Ações!$L5129),0)</f>
        <v>0</v>
      </c>
      <c r="P5129" s="67">
        <f t="shared" si="79"/>
        <v>0.06</v>
      </c>
      <c r="Q5129" s="67">
        <f>IFERROR(Ações!$O5129/Ações!$M5129,0)</f>
        <v>0</v>
      </c>
      <c r="R5129" s="67">
        <f>IFERROR(IF(Ações!$B5129="","",VLOOKUP(Table_1[[#This Row],[AÇÕES]],'Dados Status Invest STOCKS'!A5115:AD5730,18)/100),0)</f>
        <v>-9.8900000000000002E-2</v>
      </c>
      <c r="S5129" s="65">
        <f>IFERROR(IF(Ações!$B5129="","",VLOOKUP(Table_1[[#This Row],[AÇÕES]],'Dados Status Invest STOCKS'!A5115:AD5730,25)/100),0)</f>
        <v>0</v>
      </c>
      <c r="T5129" s="67">
        <f>(1-Ações!$Q5129)*Ações!$R5129</f>
        <v>-9.8900000000000002E-2</v>
      </c>
      <c r="U5129" s="68">
        <f>IF(Ações!$S5129=0,Ações!$T5129,IF(Ações!$T5129=0,Ações!$S5129,AVERAGE(Ações!$S5129,Ações!$T5129)))</f>
        <v>-9.8900000000000002E-2</v>
      </c>
    </row>
    <row r="5130" spans="2:21" ht="15" customHeight="1" x14ac:dyDescent="0.2">
      <c r="B5130" s="63" t="str">
        <f>IFERROR('Dados Status Invest STOCKS'!A5117,"-")</f>
        <v>YAC.U</v>
      </c>
      <c r="C5130" s="45">
        <f>IFERROR((Ações!$D5130-Ações!$K5130)/Ações!$D5130,0)</f>
        <v>0</v>
      </c>
      <c r="D5130" s="46">
        <f>(Ações!$O5130)/0.06</f>
        <v>0</v>
      </c>
      <c r="E5130" s="47">
        <f>IFERROR((Ações!$F5130-Ações!$K5130)/Ações!$F5130,0)</f>
        <v>0</v>
      </c>
      <c r="F5130" s="46" t="str">
        <f>IF(OR(Ações!$N5130&lt;0,Ações!$M5130&lt;0),"",(22.5*Ações!$M5130*Ações!$N5130)^0.5)</f>
        <v/>
      </c>
      <c r="G5130" s="47">
        <f>IFERROR((Ações!$H5130-Ações!$K5130)/Ações!$H5130,0)</f>
        <v>0</v>
      </c>
      <c r="H5130" s="48">
        <f>IFERROR(Ações!$I5130/(Ações!$P5130-Table_1[[#This Row],[CAGR LUCRO 5A]]),0)</f>
        <v>0</v>
      </c>
      <c r="I5130" s="48">
        <f>IF(Ações!$S5130&lt;0,"",Ações!$O5130*(1+Ações!$S5130))</f>
        <v>0</v>
      </c>
      <c r="J5130" s="49">
        <f>IFERROR(IF(Ações!$B5130="","",(VLOOKUP(Table_1[[#This Row],[AÇÕES]],'Dados Status Invest STOCKS'!A5116:AD5731,4)/Table_1[[#This Row],[LPA]]))/100,0)</f>
        <v>15.516249999999999</v>
      </c>
      <c r="K5130" s="64">
        <f>IFERROR(IF(Ações!$B5130="","",VLOOKUP(Table_1[[#This Row],[AÇÕES]],'Dados Status Invest STOCKS'!A5116:AD5731,2)),0)</f>
        <v>10.06</v>
      </c>
      <c r="L5130" s="65">
        <f>IFERROR(IF(Ações!$B5130="","",VLOOKUP(Table_1[[#This Row],[AÇÕES]],'Dados Status Invest STOCKS'!A5116:AD5731,3)/100),0)</f>
        <v>0</v>
      </c>
      <c r="M5130" s="66">
        <f>IFERROR(IF(Ações!$B5130="","",VLOOKUP(Table_1[[#This Row],[AÇÕES]],'Dados Status Invest STOCKS'!A5116:AD5731,28)),0)</f>
        <v>0.08</v>
      </c>
      <c r="N5130" s="66">
        <f>IFERROR(IF(Ações!$B5130="","",VLOOKUP(Table_1[[#This Row],[AÇÕES]],'Dados Status Invest STOCKS'!A5116:AD5731,27)),0)</f>
        <v>-0.82</v>
      </c>
      <c r="O5130" s="66">
        <f>IFERROR(IF(Ações!$L5130="","",Ações!$K5130*Ações!$L5130),0)</f>
        <v>0</v>
      </c>
      <c r="P5130" s="67">
        <f t="shared" si="79"/>
        <v>0.06</v>
      </c>
      <c r="Q5130" s="67">
        <f>IFERROR(Ações!$O5130/Ações!$M5130,0)</f>
        <v>0</v>
      </c>
      <c r="R5130" s="67">
        <f>IFERROR(IF(Ações!$B5130="","",VLOOKUP(Table_1[[#This Row],[AÇÕES]],'Dados Status Invest STOCKS'!A5116:AD5731,18)/100),0)</f>
        <v>-9.8900000000000002E-2</v>
      </c>
      <c r="S5130" s="65">
        <f>IFERROR(IF(Ações!$B5130="","",VLOOKUP(Table_1[[#This Row],[AÇÕES]],'Dados Status Invest STOCKS'!A5116:AD5731,25)/100),0)</f>
        <v>0</v>
      </c>
      <c r="T5130" s="67">
        <f>(1-Ações!$Q5130)*Ações!$R5130</f>
        <v>-9.8900000000000002E-2</v>
      </c>
      <c r="U5130" s="68">
        <f>IF(Ações!$S5130=0,Ações!$T5130,IF(Ações!$T5130=0,Ações!$S5130,AVERAGE(Ações!$S5130,Ações!$T5130)))</f>
        <v>-9.8900000000000002E-2</v>
      </c>
    </row>
    <row r="5131" spans="2:21" ht="15" customHeight="1" x14ac:dyDescent="0.2">
      <c r="B5131" s="63" t="str">
        <f>IFERROR('Dados Status Invest STOCKS'!A5118,"-")</f>
        <v>YAC.WS</v>
      </c>
      <c r="C5131" s="45">
        <f>IFERROR((Ações!$D5131-Ações!$K5131)/Ações!$D5131,0)</f>
        <v>0</v>
      </c>
      <c r="D5131" s="46">
        <f>(Ações!$O5131)/0.06</f>
        <v>0</v>
      </c>
      <c r="E5131" s="47">
        <f>IFERROR((Ações!$F5131-Ações!$K5131)/Ações!$F5131,0)</f>
        <v>0</v>
      </c>
      <c r="F5131" s="46" t="str">
        <f>IF(OR(Ações!$N5131&lt;0,Ações!$M5131&lt;0),"",(22.5*Ações!$M5131*Ações!$N5131)^0.5)</f>
        <v/>
      </c>
      <c r="G5131" s="47">
        <f>IFERROR((Ações!$H5131-Ações!$K5131)/Ações!$H5131,0)</f>
        <v>0</v>
      </c>
      <c r="H5131" s="48">
        <f>IFERROR(Ações!$I5131/(Ações!$P5131-Table_1[[#This Row],[CAGR LUCRO 5A]]),0)</f>
        <v>0</v>
      </c>
      <c r="I5131" s="48">
        <f>IF(Ações!$S5131&lt;0,"",Ações!$O5131*(1+Ações!$S5131))</f>
        <v>0</v>
      </c>
      <c r="J5131" s="49">
        <f>IFERROR(IF(Ações!$B5131="","",(VLOOKUP(Table_1[[#This Row],[AÇÕES]],'Dados Status Invest STOCKS'!A5117:AD5732,4)/Table_1[[#This Row],[LPA]]))/100,0)</f>
        <v>1.7737499999999999</v>
      </c>
      <c r="K5131" s="64">
        <f>IFERROR(IF(Ações!$B5131="","",VLOOKUP(Table_1[[#This Row],[AÇÕES]],'Dados Status Invest STOCKS'!A5117:AD5732,2)),0)</f>
        <v>1.1499999999999999</v>
      </c>
      <c r="L5131" s="65">
        <f>IFERROR(IF(Ações!$B5131="","",VLOOKUP(Table_1[[#This Row],[AÇÕES]],'Dados Status Invest STOCKS'!A5117:AD5732,3)/100),0)</f>
        <v>0</v>
      </c>
      <c r="M5131" s="66">
        <f>IFERROR(IF(Ações!$B5131="","",VLOOKUP(Table_1[[#This Row],[AÇÕES]],'Dados Status Invest STOCKS'!A5117:AD5732,28)),0)</f>
        <v>0.08</v>
      </c>
      <c r="N5131" s="66">
        <f>IFERROR(IF(Ações!$B5131="","",VLOOKUP(Table_1[[#This Row],[AÇÕES]],'Dados Status Invest STOCKS'!A5117:AD5732,27)),0)</f>
        <v>-0.82</v>
      </c>
      <c r="O5131" s="66">
        <f>IFERROR(IF(Ações!$L5131="","",Ações!$K5131*Ações!$L5131),0)</f>
        <v>0</v>
      </c>
      <c r="P5131" s="67">
        <f t="shared" si="79"/>
        <v>0.06</v>
      </c>
      <c r="Q5131" s="67">
        <f>IFERROR(Ações!$O5131/Ações!$M5131,0)</f>
        <v>0</v>
      </c>
      <c r="R5131" s="67">
        <f>IFERROR(IF(Ações!$B5131="","",VLOOKUP(Table_1[[#This Row],[AÇÕES]],'Dados Status Invest STOCKS'!A5117:AD5732,18)/100),0)</f>
        <v>-9.8900000000000002E-2</v>
      </c>
      <c r="S5131" s="65">
        <f>IFERROR(IF(Ações!$B5131="","",VLOOKUP(Table_1[[#This Row],[AÇÕES]],'Dados Status Invest STOCKS'!A5117:AD5732,25)/100),0)</f>
        <v>0</v>
      </c>
      <c r="T5131" s="67">
        <f>(1-Ações!$Q5131)*Ações!$R5131</f>
        <v>-9.8900000000000002E-2</v>
      </c>
      <c r="U5131" s="68">
        <f>IF(Ações!$S5131=0,Ações!$T5131,IF(Ações!$T5131=0,Ações!$S5131,AVERAGE(Ações!$S5131,Ações!$T5131)))</f>
        <v>-9.8900000000000002E-2</v>
      </c>
    </row>
    <row r="5132" spans="2:21" ht="15" customHeight="1" x14ac:dyDescent="0.2">
      <c r="B5132" s="63" t="str">
        <f>IFERROR('Dados Status Invest STOCKS'!A5119,"-")</f>
        <v>YALA</v>
      </c>
      <c r="C5132" s="45">
        <f>IFERROR((Ações!$D5132-Ações!$K5132)/Ações!$D5132,0)</f>
        <v>0</v>
      </c>
      <c r="D5132" s="46">
        <f>(Ações!$O5132)/0.06</f>
        <v>0</v>
      </c>
      <c r="E5132" s="47">
        <f>IFERROR((Ações!$F5132-Ações!$K5132)/Ações!$F5132,0)</f>
        <v>-0.63302566375943914</v>
      </c>
      <c r="F5132" s="46">
        <f>IF(OR(Ações!$N5132&lt;0,Ações!$M5132&lt;0),"",(22.5*Ações!$M5132*Ações!$N5132)^0.5)</f>
        <v>3.8823639705725683</v>
      </c>
      <c r="G5132" s="47">
        <f>IFERROR((Ações!$H5132-Ações!$K5132)/Ações!$H5132,0)</f>
        <v>0</v>
      </c>
      <c r="H5132" s="48">
        <f>IFERROR(Ações!$I5132/(Ações!$P5132-Table_1[[#This Row],[CAGR LUCRO 5A]]),0)</f>
        <v>0</v>
      </c>
      <c r="I5132" s="48">
        <f>IF(Ações!$S5132&lt;0,"",Ações!$O5132*(1+Ações!$S5132))</f>
        <v>0</v>
      </c>
      <c r="J5132" s="49">
        <f>IFERROR(IF(Ações!$B5132="","",(VLOOKUP(Table_1[[#This Row],[AÇÕES]],'Dados Status Invest STOCKS'!A5118:AD5733,4)/Table_1[[#This Row],[LPA]]))/100,0)</f>
        <v>0.5857575757575757</v>
      </c>
      <c r="K5132" s="64">
        <f>IFERROR(IF(Ações!$B5132="","",VLOOKUP(Table_1[[#This Row],[AÇÕES]],'Dados Status Invest STOCKS'!A5118:AD5733,2)),0)</f>
        <v>6.34</v>
      </c>
      <c r="L5132" s="65">
        <f>IFERROR(IF(Ações!$B5132="","",VLOOKUP(Table_1[[#This Row],[AÇÕES]],'Dados Status Invest STOCKS'!A5118:AD5733,3)/100),0)</f>
        <v>0</v>
      </c>
      <c r="M5132" s="66">
        <f>IFERROR(IF(Ações!$B5132="","",VLOOKUP(Table_1[[#This Row],[AÇÕES]],'Dados Status Invest STOCKS'!A5118:AD5733,28)),0)</f>
        <v>0.33</v>
      </c>
      <c r="N5132" s="66">
        <f>IFERROR(IF(Ações!$B5132="","",VLOOKUP(Table_1[[#This Row],[AÇÕES]],'Dados Status Invest STOCKS'!A5118:AD5733,27)),0)</f>
        <v>2.0299999999999998</v>
      </c>
      <c r="O5132" s="66">
        <f>IFERROR(IF(Ações!$L5132="","",Ações!$K5132*Ações!$L5132),0)</f>
        <v>0</v>
      </c>
      <c r="P5132" s="67">
        <f t="shared" si="79"/>
        <v>0.06</v>
      </c>
      <c r="Q5132" s="67">
        <f>IFERROR(Ações!$O5132/Ações!$M5132,0)</f>
        <v>0</v>
      </c>
      <c r="R5132" s="67">
        <f>IFERROR(IF(Ações!$B5132="","",VLOOKUP(Table_1[[#This Row],[AÇÕES]],'Dados Status Invest STOCKS'!A5118:AD5733,18)/100),0)</f>
        <v>0.16190000000000002</v>
      </c>
      <c r="S5132" s="65">
        <f>IFERROR(IF(Ações!$B5132="","",VLOOKUP(Table_1[[#This Row],[AÇÕES]],'Dados Status Invest STOCKS'!A5118:AD5733,25)/100),0)</f>
        <v>0</v>
      </c>
      <c r="T5132" s="67">
        <f>(1-Ações!$Q5132)*Ações!$R5132</f>
        <v>0.16190000000000002</v>
      </c>
      <c r="U5132" s="68">
        <f>IF(Ações!$S5132=0,Ações!$T5132,IF(Ações!$T5132=0,Ações!$S5132,AVERAGE(Ações!$S5132,Ações!$T5132)))</f>
        <v>0.16190000000000002</v>
      </c>
    </row>
    <row r="5133" spans="2:21" ht="15" customHeight="1" x14ac:dyDescent="0.2">
      <c r="B5133" s="63" t="str">
        <f>IFERROR('Dados Status Invest STOCKS'!A5120,"-")</f>
        <v>YELL</v>
      </c>
      <c r="C5133" s="45">
        <f>IFERROR((Ações!$D5133-Ações!$K5133)/Ações!$D5133,0)</f>
        <v>0</v>
      </c>
      <c r="D5133" s="46">
        <f>(Ações!$O5133)/0.06</f>
        <v>0</v>
      </c>
      <c r="E5133" s="47">
        <f>IFERROR((Ações!$F5133-Ações!$K5133)/Ações!$F5133,0)</f>
        <v>0</v>
      </c>
      <c r="F5133" s="46" t="str">
        <f>IF(OR(Ações!$N5133&lt;0,Ações!$M5133&lt;0),"",(22.5*Ações!$M5133*Ações!$N5133)^0.5)</f>
        <v/>
      </c>
      <c r="G5133" s="47">
        <f>IFERROR((Ações!$H5133-Ações!$K5133)/Ações!$H5133,0)</f>
        <v>0</v>
      </c>
      <c r="H5133" s="48">
        <f>IFERROR(Ações!$I5133/(Ações!$P5133-Table_1[[#This Row],[CAGR LUCRO 5A]]),0)</f>
        <v>0</v>
      </c>
      <c r="I5133" s="48">
        <f>IF(Ações!$S5133&lt;0,"",Ações!$O5133*(1+Ações!$S5133))</f>
        <v>0</v>
      </c>
      <c r="J5133" s="49">
        <f>IFERROR(IF(Ações!$B5133="","",(VLOOKUP(Table_1[[#This Row],[AÇÕES]],'Dados Status Invest STOCKS'!A5119:AD5734,4)/Table_1[[#This Row],[LPA]]))/100,0)</f>
        <v>4.0679012345679014E-2</v>
      </c>
      <c r="K5133" s="64">
        <f>IFERROR(IF(Ações!$B5133="","",VLOOKUP(Table_1[[#This Row],[AÇÕES]],'Dados Status Invest STOCKS'!A5119:AD5734,2)),0)</f>
        <v>10.68</v>
      </c>
      <c r="L5133" s="65">
        <f>IFERROR(IF(Ações!$B5133="","",VLOOKUP(Table_1[[#This Row],[AÇÕES]],'Dados Status Invest STOCKS'!A5119:AD5734,3)/100),0)</f>
        <v>0</v>
      </c>
      <c r="M5133" s="66">
        <f>IFERROR(IF(Ações!$B5133="","",VLOOKUP(Table_1[[#This Row],[AÇÕES]],'Dados Status Invest STOCKS'!A5119:AD5734,28)),0)</f>
        <v>-1.62</v>
      </c>
      <c r="N5133" s="66">
        <f>IFERROR(IF(Ações!$B5133="","",VLOOKUP(Table_1[[#This Row],[AÇÕES]],'Dados Status Invest STOCKS'!A5119:AD5734,27)),0)</f>
        <v>-5.97</v>
      </c>
      <c r="O5133" s="66">
        <f>IFERROR(IF(Ações!$L5133="","",Ações!$K5133*Ações!$L5133),0)</f>
        <v>0</v>
      </c>
      <c r="P5133" s="67">
        <f t="shared" si="79"/>
        <v>0.06</v>
      </c>
      <c r="Q5133" s="67">
        <f>IFERROR(Ações!$O5133/Ações!$M5133,0)</f>
        <v>0</v>
      </c>
      <c r="R5133" s="67">
        <f>IFERROR(IF(Ações!$B5133="","",VLOOKUP(Table_1[[#This Row],[AÇÕES]],'Dados Status Invest STOCKS'!A5119:AD5734,18)/100),0)</f>
        <v>-0.27140000000000003</v>
      </c>
      <c r="S5133" s="65">
        <f>IFERROR(IF(Ações!$B5133="","",VLOOKUP(Table_1[[#This Row],[AÇÕES]],'Dados Status Invest STOCKS'!A5119:AD5734,25)/100),0)</f>
        <v>0</v>
      </c>
      <c r="T5133" s="67">
        <f>(1-Ações!$Q5133)*Ações!$R5133</f>
        <v>-0.27140000000000003</v>
      </c>
      <c r="U5133" s="68">
        <f>IF(Ações!$S5133=0,Ações!$T5133,IF(Ações!$T5133=0,Ações!$S5133,AVERAGE(Ações!$S5133,Ações!$T5133)))</f>
        <v>-0.27140000000000003</v>
      </c>
    </row>
    <row r="5134" spans="2:21" ht="15" customHeight="1" x14ac:dyDescent="0.2">
      <c r="B5134" s="63" t="str">
        <f>IFERROR('Dados Status Invest STOCKS'!A5121,"-")</f>
        <v>YELP</v>
      </c>
      <c r="C5134" s="45">
        <f>IFERROR((Ações!$D5134-Ações!$K5134)/Ações!$D5134,0)</f>
        <v>0</v>
      </c>
      <c r="D5134" s="46">
        <f>(Ações!$O5134)/0.06</f>
        <v>0</v>
      </c>
      <c r="E5134" s="47">
        <f>IFERROR((Ações!$F5134-Ações!$K5134)/Ações!$F5134,0)</f>
        <v>-2.0299741357267553</v>
      </c>
      <c r="F5134" s="46">
        <f>IF(OR(Ações!$N5134&lt;0,Ações!$M5134&lt;0),"",(22.5*Ações!$M5134*Ações!$N5134)^0.5)</f>
        <v>11.085903210834921</v>
      </c>
      <c r="G5134" s="47">
        <f>IFERROR((Ações!$H5134-Ações!$K5134)/Ações!$H5134,0)</f>
        <v>0</v>
      </c>
      <c r="H5134" s="48">
        <f>IFERROR(Ações!$I5134/(Ações!$P5134-Table_1[[#This Row],[CAGR LUCRO 5A]]),0)</f>
        <v>0</v>
      </c>
      <c r="I5134" s="48">
        <f>IF(Ações!$S5134&lt;0,"",Ações!$O5134*(1+Ações!$S5134))</f>
        <v>0</v>
      </c>
      <c r="J5134" s="49">
        <f>IFERROR(IF(Ações!$B5134="","",(VLOOKUP(Table_1[[#This Row],[AÇÕES]],'Dados Status Invest STOCKS'!A5120:AD5735,4)/Table_1[[#This Row],[LPA]]))/100,0)</f>
        <v>1.28</v>
      </c>
      <c r="K5134" s="64">
        <f>IFERROR(IF(Ações!$B5134="","",VLOOKUP(Table_1[[#This Row],[AÇÕES]],'Dados Status Invest STOCKS'!A5120:AD5735,2)),0)</f>
        <v>33.590000000000003</v>
      </c>
      <c r="L5134" s="65">
        <f>IFERROR(IF(Ações!$B5134="","",VLOOKUP(Table_1[[#This Row],[AÇÕES]],'Dados Status Invest STOCKS'!A5120:AD5735,3)/100),0)</f>
        <v>0</v>
      </c>
      <c r="M5134" s="66">
        <f>IFERROR(IF(Ações!$B5134="","",VLOOKUP(Table_1[[#This Row],[AÇÕES]],'Dados Status Invest STOCKS'!A5120:AD5735,28)),0)</f>
        <v>0.51</v>
      </c>
      <c r="N5134" s="66">
        <f>IFERROR(IF(Ações!$B5134="","",VLOOKUP(Table_1[[#This Row],[AÇÕES]],'Dados Status Invest STOCKS'!A5120:AD5735,27)),0)</f>
        <v>10.71</v>
      </c>
      <c r="O5134" s="66">
        <f>IFERROR(IF(Ações!$L5134="","",Ações!$K5134*Ações!$L5134),0)</f>
        <v>0</v>
      </c>
      <c r="P5134" s="67">
        <f t="shared" si="79"/>
        <v>0.06</v>
      </c>
      <c r="Q5134" s="67">
        <f>IFERROR(Ações!$O5134/Ações!$M5134,0)</f>
        <v>0</v>
      </c>
      <c r="R5134" s="67">
        <f>IFERROR(IF(Ações!$B5134="","",VLOOKUP(Table_1[[#This Row],[AÇÕES]],'Dados Status Invest STOCKS'!A5120:AD5735,18)/100),0)</f>
        <v>4.8099999999999997E-2</v>
      </c>
      <c r="S5134" s="65">
        <f>IFERROR(IF(Ações!$B5134="","",VLOOKUP(Table_1[[#This Row],[AÇÕES]],'Dados Status Invest STOCKS'!A5120:AD5735,25)/100),0)</f>
        <v>0</v>
      </c>
      <c r="T5134" s="67">
        <f>(1-Ações!$Q5134)*Ações!$R5134</f>
        <v>4.8099999999999997E-2</v>
      </c>
      <c r="U5134" s="68">
        <f>IF(Ações!$S5134=0,Ações!$T5134,IF(Ações!$T5134=0,Ações!$S5134,AVERAGE(Ações!$S5134,Ações!$T5134)))</f>
        <v>4.8099999999999997E-2</v>
      </c>
    </row>
    <row r="5135" spans="2:21" ht="15" customHeight="1" x14ac:dyDescent="0.2">
      <c r="B5135" s="63" t="str">
        <f>IFERROR('Dados Status Invest STOCKS'!A5122,"-")</f>
        <v>YETI</v>
      </c>
      <c r="C5135" s="45">
        <f>IFERROR((Ações!$D5135-Ações!$K5135)/Ações!$D5135,0)</f>
        <v>0</v>
      </c>
      <c r="D5135" s="46">
        <f>(Ações!$O5135)/0.06</f>
        <v>0</v>
      </c>
      <c r="E5135" s="47">
        <f>IFERROR((Ações!$F5135-Ações!$K5135)/Ações!$F5135,0)</f>
        <v>-3.5930696932004071</v>
      </c>
      <c r="F5135" s="46">
        <f>IF(OR(Ações!$N5135&lt;0,Ações!$M5135&lt;0),"",(22.5*Ações!$M5135*Ações!$N5135)^0.5)</f>
        <v>15.022632925023496</v>
      </c>
      <c r="G5135" s="47">
        <f>IFERROR((Ações!$H5135-Ações!$K5135)/Ações!$H5135,0)</f>
        <v>0</v>
      </c>
      <c r="H5135" s="48">
        <f>IFERROR(Ações!$I5135/(Ações!$P5135-Table_1[[#This Row],[CAGR LUCRO 5A]]),0)</f>
        <v>0</v>
      </c>
      <c r="I5135" s="48">
        <f>IF(Ações!$S5135&lt;0,"",Ações!$O5135*(1+Ações!$S5135))</f>
        <v>0</v>
      </c>
      <c r="J5135" s="49">
        <f>IFERROR(IF(Ações!$B5135="","",(VLOOKUP(Table_1[[#This Row],[AÇÕES]],'Dados Status Invest STOCKS'!A5121:AD5736,4)/Table_1[[#This Row],[LPA]]))/100,0)</f>
        <v>0.13157205240174671</v>
      </c>
      <c r="K5135" s="64">
        <f>IFERROR(IF(Ações!$B5135="","",VLOOKUP(Table_1[[#This Row],[AÇÕES]],'Dados Status Invest STOCKS'!A5121:AD5736,2)),0)</f>
        <v>69</v>
      </c>
      <c r="L5135" s="65">
        <f>IFERROR(IF(Ações!$B5135="","",VLOOKUP(Table_1[[#This Row],[AÇÕES]],'Dados Status Invest STOCKS'!A5121:AD5736,3)/100),0)</f>
        <v>0</v>
      </c>
      <c r="M5135" s="66">
        <f>IFERROR(IF(Ações!$B5135="","",VLOOKUP(Table_1[[#This Row],[AÇÕES]],'Dados Status Invest STOCKS'!A5121:AD5736,28)),0)</f>
        <v>2.29</v>
      </c>
      <c r="N5135" s="66">
        <f>IFERROR(IF(Ações!$B5135="","",VLOOKUP(Table_1[[#This Row],[AÇÕES]],'Dados Status Invest STOCKS'!A5121:AD5736,27)),0)</f>
        <v>4.38</v>
      </c>
      <c r="O5135" s="66">
        <f>IFERROR(IF(Ações!$L5135="","",Ações!$K5135*Ações!$L5135),0)</f>
        <v>0</v>
      </c>
      <c r="P5135" s="67">
        <f t="shared" ref="P5135:P5198" si="80">$U$6</f>
        <v>0.06</v>
      </c>
      <c r="Q5135" s="67">
        <f>IFERROR(Ações!$O5135/Ações!$M5135,0)</f>
        <v>0</v>
      </c>
      <c r="R5135" s="67">
        <f>IFERROR(IF(Ações!$B5135="","",VLOOKUP(Table_1[[#This Row],[AÇÕES]],'Dados Status Invest STOCKS'!A5121:AD5736,18)/100),0)</f>
        <v>0.5222</v>
      </c>
      <c r="S5135" s="65">
        <f>IFERROR(IF(Ações!$B5135="","",VLOOKUP(Table_1[[#This Row],[AÇÕES]],'Dados Status Invest STOCKS'!A5121:AD5736,25)/100),0)</f>
        <v>0.15990000000000001</v>
      </c>
      <c r="T5135" s="67">
        <f>(1-Ações!$Q5135)*Ações!$R5135</f>
        <v>0.5222</v>
      </c>
      <c r="U5135" s="68">
        <f>IF(Ações!$S5135=0,Ações!$T5135,IF(Ações!$T5135=0,Ações!$S5135,AVERAGE(Ações!$S5135,Ações!$T5135)))</f>
        <v>0.34105000000000002</v>
      </c>
    </row>
    <row r="5136" spans="2:21" ht="15" customHeight="1" x14ac:dyDescent="0.2">
      <c r="B5136" s="63" t="str">
        <f>IFERROR('Dados Status Invest STOCKS'!A5123,"-")</f>
        <v>YEXT</v>
      </c>
      <c r="C5136" s="45">
        <f>IFERROR((Ações!$D5136-Ações!$K5136)/Ações!$D5136,0)</f>
        <v>0</v>
      </c>
      <c r="D5136" s="46">
        <f>(Ações!$O5136)/0.06</f>
        <v>0</v>
      </c>
      <c r="E5136" s="47">
        <f>IFERROR((Ações!$F5136-Ações!$K5136)/Ações!$F5136,0)</f>
        <v>0</v>
      </c>
      <c r="F5136" s="46" t="str">
        <f>IF(OR(Ações!$N5136&lt;0,Ações!$M5136&lt;0),"",(22.5*Ações!$M5136*Ações!$N5136)^0.5)</f>
        <v/>
      </c>
      <c r="G5136" s="47">
        <f>IFERROR((Ações!$H5136-Ações!$K5136)/Ações!$H5136,0)</f>
        <v>0</v>
      </c>
      <c r="H5136" s="48">
        <f>IFERROR(Ações!$I5136/(Ações!$P5136-Table_1[[#This Row],[CAGR LUCRO 5A]]),0)</f>
        <v>0</v>
      </c>
      <c r="I5136" s="48">
        <f>IF(Ações!$S5136&lt;0,"",Ações!$O5136*(1+Ações!$S5136))</f>
        <v>0</v>
      </c>
      <c r="J5136" s="49">
        <f>IFERROR(IF(Ações!$B5136="","",(VLOOKUP(Table_1[[#This Row],[AÇÕES]],'Dados Status Invest STOCKS'!A5122:AD5737,4)/Table_1[[#This Row],[LPA]]))/100,0)</f>
        <v>0.17117647058823529</v>
      </c>
      <c r="K5136" s="64">
        <f>IFERROR(IF(Ações!$B5136="","",VLOOKUP(Table_1[[#This Row],[AÇÕES]],'Dados Status Invest STOCKS'!A5122:AD5737,2)),0)</f>
        <v>7.94</v>
      </c>
      <c r="L5136" s="65">
        <f>IFERROR(IF(Ações!$B5136="","",VLOOKUP(Table_1[[#This Row],[AÇÕES]],'Dados Status Invest STOCKS'!A5122:AD5737,3)/100),0)</f>
        <v>0</v>
      </c>
      <c r="M5136" s="66">
        <f>IFERROR(IF(Ações!$B5136="","",VLOOKUP(Table_1[[#This Row],[AÇÕES]],'Dados Status Invest STOCKS'!A5122:AD5737,28)),0)</f>
        <v>-0.68</v>
      </c>
      <c r="N5136" s="66">
        <f>IFERROR(IF(Ações!$B5136="","",VLOOKUP(Table_1[[#This Row],[AÇÕES]],'Dados Status Invest STOCKS'!A5122:AD5737,27)),0)</f>
        <v>1.66</v>
      </c>
      <c r="O5136" s="66">
        <f>IFERROR(IF(Ações!$L5136="","",Ações!$K5136*Ações!$L5136),0)</f>
        <v>0</v>
      </c>
      <c r="P5136" s="67">
        <f t="shared" si="80"/>
        <v>0.06</v>
      </c>
      <c r="Q5136" s="67">
        <f>IFERROR(Ações!$O5136/Ações!$M5136,0)</f>
        <v>0</v>
      </c>
      <c r="R5136" s="67">
        <f>IFERROR(IF(Ações!$B5136="","",VLOOKUP(Table_1[[#This Row],[AÇÕES]],'Dados Status Invest STOCKS'!A5122:AD5737,18)/100),0)</f>
        <v>-0.41139999999999999</v>
      </c>
      <c r="S5136" s="65">
        <f>IFERROR(IF(Ações!$B5136="","",VLOOKUP(Table_1[[#This Row],[AÇÕES]],'Dados Status Invest STOCKS'!A5122:AD5737,25)/100),0)</f>
        <v>0</v>
      </c>
      <c r="T5136" s="67">
        <f>(1-Ações!$Q5136)*Ações!$R5136</f>
        <v>-0.41139999999999999</v>
      </c>
      <c r="U5136" s="68">
        <f>IF(Ações!$S5136=0,Ações!$T5136,IF(Ações!$T5136=0,Ações!$S5136,AVERAGE(Ações!$S5136,Ações!$T5136)))</f>
        <v>-0.41139999999999999</v>
      </c>
    </row>
    <row r="5137" spans="2:21" ht="15" customHeight="1" x14ac:dyDescent="0.2">
      <c r="B5137" s="63" t="str">
        <f>IFERROR('Dados Status Invest STOCKS'!A5124,"-")</f>
        <v>YGMZ</v>
      </c>
      <c r="C5137" s="45">
        <f>IFERROR((Ações!$D5137-Ações!$K5137)/Ações!$D5137,0)</f>
        <v>0</v>
      </c>
      <c r="D5137" s="46">
        <f>(Ações!$O5137)/0.06</f>
        <v>0</v>
      </c>
      <c r="E5137" s="47">
        <f>IFERROR((Ações!$F5137-Ações!$K5137)/Ações!$F5137,0)</f>
        <v>-8.110270963635495E-2</v>
      </c>
      <c r="F5137" s="46">
        <f>IF(OR(Ações!$N5137&lt;0,Ações!$M5137&lt;0),"",(22.5*Ações!$M5137*Ações!$N5137)^0.5)</f>
        <v>1.3042239071570494</v>
      </c>
      <c r="G5137" s="47">
        <f>IFERROR((Ações!$H5137-Ações!$K5137)/Ações!$H5137,0)</f>
        <v>0</v>
      </c>
      <c r="H5137" s="48">
        <f>IFERROR(Ações!$I5137/(Ações!$P5137-Table_1[[#This Row],[CAGR LUCRO 5A]]),0)</f>
        <v>0</v>
      </c>
      <c r="I5137" s="48">
        <f>IF(Ações!$S5137&lt;0,"",Ações!$O5137*(1+Ações!$S5137))</f>
        <v>0</v>
      </c>
      <c r="J5137" s="49">
        <f>IFERROR(IF(Ações!$B5137="","",(VLOOKUP(Table_1[[#This Row],[AÇÕES]],'Dados Status Invest STOCKS'!A5123:AD5738,4)/Table_1[[#This Row],[LPA]]))/100,0)</f>
        <v>1.01</v>
      </c>
      <c r="K5137" s="64">
        <f>IFERROR(IF(Ações!$B5137="","",VLOOKUP(Table_1[[#This Row],[AÇÕES]],'Dados Status Invest STOCKS'!A5123:AD5738,2)),0)</f>
        <v>1.41</v>
      </c>
      <c r="L5137" s="65">
        <f>IFERROR(IF(Ações!$B5137="","",VLOOKUP(Table_1[[#This Row],[AÇÕES]],'Dados Status Invest STOCKS'!A5123:AD5738,3)/100),0)</f>
        <v>0</v>
      </c>
      <c r="M5137" s="66">
        <f>IFERROR(IF(Ações!$B5137="","",VLOOKUP(Table_1[[#This Row],[AÇÕES]],'Dados Status Invest STOCKS'!A5123:AD5738,28)),0)</f>
        <v>0.12</v>
      </c>
      <c r="N5137" s="66">
        <f>IFERROR(IF(Ações!$B5137="","",VLOOKUP(Table_1[[#This Row],[AÇÕES]],'Dados Status Invest STOCKS'!A5123:AD5738,27)),0)</f>
        <v>0.63</v>
      </c>
      <c r="O5137" s="66">
        <f>IFERROR(IF(Ações!$L5137="","",Ações!$K5137*Ações!$L5137),0)</f>
        <v>0</v>
      </c>
      <c r="P5137" s="67">
        <f t="shared" si="80"/>
        <v>0.06</v>
      </c>
      <c r="Q5137" s="67">
        <f>IFERROR(Ações!$O5137/Ações!$M5137,0)</f>
        <v>0</v>
      </c>
      <c r="R5137" s="67">
        <f>IFERROR(IF(Ações!$B5137="","",VLOOKUP(Table_1[[#This Row],[AÇÕES]],'Dados Status Invest STOCKS'!A5123:AD5738,18)/100),0)</f>
        <v>0.185</v>
      </c>
      <c r="S5137" s="65">
        <f>IFERROR(IF(Ações!$B5137="","",VLOOKUP(Table_1[[#This Row],[AÇÕES]],'Dados Status Invest STOCKS'!A5123:AD5738,25)/100),0)</f>
        <v>0</v>
      </c>
      <c r="T5137" s="67">
        <f>(1-Ações!$Q5137)*Ações!$R5137</f>
        <v>0.185</v>
      </c>
      <c r="U5137" s="68">
        <f>IF(Ações!$S5137=0,Ações!$T5137,IF(Ações!$T5137=0,Ações!$S5137,AVERAGE(Ações!$S5137,Ações!$T5137)))</f>
        <v>0.185</v>
      </c>
    </row>
    <row r="5138" spans="2:21" ht="15" customHeight="1" x14ac:dyDescent="0.2">
      <c r="B5138" s="63" t="str">
        <f>IFERROR('Dados Status Invest STOCKS'!A5125,"-")</f>
        <v>YI</v>
      </c>
      <c r="C5138" s="45">
        <f>IFERROR((Ações!$D5138-Ações!$K5138)/Ações!$D5138,0)</f>
        <v>0</v>
      </c>
      <c r="D5138" s="46">
        <f>(Ações!$O5138)/0.06</f>
        <v>0</v>
      </c>
      <c r="E5138" s="47">
        <f>IFERROR((Ações!$F5138-Ações!$K5138)/Ações!$F5138,0)</f>
        <v>0</v>
      </c>
      <c r="F5138" s="46" t="str">
        <f>IF(OR(Ações!$N5138&lt;0,Ações!$M5138&lt;0),"",(22.5*Ações!$M5138*Ações!$N5138)^0.5)</f>
        <v/>
      </c>
      <c r="G5138" s="47">
        <f>IFERROR((Ações!$H5138-Ações!$K5138)/Ações!$H5138,0)</f>
        <v>0</v>
      </c>
      <c r="H5138" s="48">
        <f>IFERROR(Ações!$I5138/(Ações!$P5138-Table_1[[#This Row],[CAGR LUCRO 5A]]),0)</f>
        <v>0</v>
      </c>
      <c r="I5138" s="48">
        <f>IF(Ações!$S5138&lt;0,"",Ações!$O5138*(1+Ações!$S5138))</f>
        <v>0</v>
      </c>
      <c r="J5138" s="49">
        <f>IFERROR(IF(Ações!$B5138="","",(VLOOKUP(Table_1[[#This Row],[AÇÕES]],'Dados Status Invest STOCKS'!A5124:AD5739,4)/Table_1[[#This Row],[LPA]]))/100,0)</f>
        <v>2.8173076923076926E-2</v>
      </c>
      <c r="K5138" s="64">
        <f>IFERROR(IF(Ações!$B5138="","",VLOOKUP(Table_1[[#This Row],[AÇÕES]],'Dados Status Invest STOCKS'!A5124:AD5739,2)),0)</f>
        <v>3.05</v>
      </c>
      <c r="L5138" s="65">
        <f>IFERROR(IF(Ações!$B5138="","",VLOOKUP(Table_1[[#This Row],[AÇÕES]],'Dados Status Invest STOCKS'!A5124:AD5739,3)/100),0)</f>
        <v>0</v>
      </c>
      <c r="M5138" s="66">
        <f>IFERROR(IF(Ações!$B5138="","",VLOOKUP(Table_1[[#This Row],[AÇÕES]],'Dados Status Invest STOCKS'!A5124:AD5739,28)),0)</f>
        <v>-1.04</v>
      </c>
      <c r="N5138" s="66">
        <f>IFERROR(IF(Ações!$B5138="","",VLOOKUP(Table_1[[#This Row],[AÇÕES]],'Dados Status Invest STOCKS'!A5124:AD5739,27)),0)</f>
        <v>0.31</v>
      </c>
      <c r="O5138" s="66">
        <f>IFERROR(IF(Ações!$L5138="","",Ações!$K5138*Ações!$L5138),0)</f>
        <v>0</v>
      </c>
      <c r="P5138" s="67">
        <f t="shared" si="80"/>
        <v>0.06</v>
      </c>
      <c r="Q5138" s="67">
        <f>IFERROR(Ações!$O5138/Ações!$M5138,0)</f>
        <v>0</v>
      </c>
      <c r="R5138" s="67">
        <f>IFERROR(IF(Ações!$B5138="","",VLOOKUP(Table_1[[#This Row],[AÇÕES]],'Dados Status Invest STOCKS'!A5124:AD5739,18)/100),0)</f>
        <v>-3.3929</v>
      </c>
      <c r="S5138" s="65">
        <f>IFERROR(IF(Ações!$B5138="","",VLOOKUP(Table_1[[#This Row],[AÇÕES]],'Dados Status Invest STOCKS'!A5124:AD5739,25)/100),0)</f>
        <v>0</v>
      </c>
      <c r="T5138" s="67">
        <f>(1-Ações!$Q5138)*Ações!$R5138</f>
        <v>-3.3929</v>
      </c>
      <c r="U5138" s="68">
        <f>IF(Ações!$S5138=0,Ações!$T5138,IF(Ações!$T5138=0,Ações!$S5138,AVERAGE(Ações!$S5138,Ações!$T5138)))</f>
        <v>-3.3929</v>
      </c>
    </row>
    <row r="5139" spans="2:21" ht="15" customHeight="1" x14ac:dyDescent="0.2">
      <c r="B5139" s="63" t="str">
        <f>IFERROR('Dados Status Invest STOCKS'!A5126,"-")</f>
        <v>YJ</v>
      </c>
      <c r="C5139" s="45">
        <f>IFERROR((Ações!$D5139-Ações!$K5139)/Ações!$D5139,0)</f>
        <v>0</v>
      </c>
      <c r="D5139" s="46">
        <f>(Ações!$O5139)/0.06</f>
        <v>0</v>
      </c>
      <c r="E5139" s="47">
        <f>IFERROR((Ações!$F5139-Ações!$K5139)/Ações!$F5139,0)</f>
        <v>0</v>
      </c>
      <c r="F5139" s="46" t="str">
        <f>IF(OR(Ações!$N5139&lt;0,Ações!$M5139&lt;0),"",(22.5*Ações!$M5139*Ações!$N5139)^0.5)</f>
        <v/>
      </c>
      <c r="G5139" s="47">
        <f>IFERROR((Ações!$H5139-Ações!$K5139)/Ações!$H5139,0)</f>
        <v>0</v>
      </c>
      <c r="H5139" s="48">
        <f>IFERROR(Ações!$I5139/(Ações!$P5139-Table_1[[#This Row],[CAGR LUCRO 5A]]),0)</f>
        <v>0</v>
      </c>
      <c r="I5139" s="48">
        <f>IF(Ações!$S5139&lt;0,"",Ações!$O5139*(1+Ações!$S5139))</f>
        <v>0</v>
      </c>
      <c r="J5139" s="49">
        <f>IFERROR(IF(Ações!$B5139="","",(VLOOKUP(Table_1[[#This Row],[AÇÕES]],'Dados Status Invest STOCKS'!A5125:AD5740,4)/Table_1[[#This Row],[LPA]]))/100,0)</f>
        <v>0.93500000000000005</v>
      </c>
      <c r="K5139" s="64">
        <f>IFERROR(IF(Ações!$B5139="","",VLOOKUP(Table_1[[#This Row],[AÇÕES]],'Dados Status Invest STOCKS'!A5125:AD5740,2)),0)</f>
        <v>0.59</v>
      </c>
      <c r="L5139" s="65">
        <f>IFERROR(IF(Ações!$B5139="","",VLOOKUP(Table_1[[#This Row],[AÇÕES]],'Dados Status Invest STOCKS'!A5125:AD5740,3)/100),0)</f>
        <v>0</v>
      </c>
      <c r="M5139" s="66">
        <f>IFERROR(IF(Ações!$B5139="","",VLOOKUP(Table_1[[#This Row],[AÇÕES]],'Dados Status Invest STOCKS'!A5125:AD5740,28)),0)</f>
        <v>-0.08</v>
      </c>
      <c r="N5139" s="66">
        <f>IFERROR(IF(Ações!$B5139="","",VLOOKUP(Table_1[[#This Row],[AÇÕES]],'Dados Status Invest STOCKS'!A5125:AD5740,27)),0)</f>
        <v>0.98</v>
      </c>
      <c r="O5139" s="66">
        <f>IFERROR(IF(Ações!$L5139="","",Ações!$K5139*Ações!$L5139),0)</f>
        <v>0</v>
      </c>
      <c r="P5139" s="67">
        <f t="shared" si="80"/>
        <v>0.06</v>
      </c>
      <c r="Q5139" s="67">
        <f>IFERROR(Ações!$O5139/Ações!$M5139,0)</f>
        <v>0</v>
      </c>
      <c r="R5139" s="67">
        <f>IFERROR(IF(Ações!$B5139="","",VLOOKUP(Table_1[[#This Row],[AÇÕES]],'Dados Status Invest STOCKS'!A5125:AD5740,18)/100),0)</f>
        <v>-8.09E-2</v>
      </c>
      <c r="S5139" s="65">
        <f>IFERROR(IF(Ações!$B5139="","",VLOOKUP(Table_1[[#This Row],[AÇÕES]],'Dados Status Invest STOCKS'!A5125:AD5740,25)/100),0)</f>
        <v>0</v>
      </c>
      <c r="T5139" s="67">
        <f>(1-Ações!$Q5139)*Ações!$R5139</f>
        <v>-8.09E-2</v>
      </c>
      <c r="U5139" s="68">
        <f>IF(Ações!$S5139=0,Ações!$T5139,IF(Ações!$T5139=0,Ações!$S5139,AVERAGE(Ações!$S5139,Ações!$T5139)))</f>
        <v>-8.09E-2</v>
      </c>
    </row>
    <row r="5140" spans="2:21" ht="15" customHeight="1" x14ac:dyDescent="0.2">
      <c r="B5140" s="63" t="str">
        <f>IFERROR('Dados Status Invest STOCKS'!A5127,"-")</f>
        <v>YMAB</v>
      </c>
      <c r="C5140" s="45">
        <f>IFERROR((Ações!$D5140-Ações!$K5140)/Ações!$D5140,0)</f>
        <v>0</v>
      </c>
      <c r="D5140" s="46">
        <f>(Ações!$O5140)/0.06</f>
        <v>0</v>
      </c>
      <c r="E5140" s="47">
        <f>IFERROR((Ações!$F5140-Ações!$K5140)/Ações!$F5140,0)</f>
        <v>0</v>
      </c>
      <c r="F5140" s="46" t="str">
        <f>IF(OR(Ações!$N5140&lt;0,Ações!$M5140&lt;0),"",(22.5*Ações!$M5140*Ações!$N5140)^0.5)</f>
        <v/>
      </c>
      <c r="G5140" s="47">
        <f>IFERROR((Ações!$H5140-Ações!$K5140)/Ações!$H5140,0)</f>
        <v>0</v>
      </c>
      <c r="H5140" s="48">
        <f>IFERROR(Ações!$I5140/(Ações!$P5140-Table_1[[#This Row],[CAGR LUCRO 5A]]),0)</f>
        <v>0</v>
      </c>
      <c r="I5140" s="48">
        <f>IF(Ações!$S5140&lt;0,"",Ações!$O5140*(1+Ações!$S5140))</f>
        <v>0</v>
      </c>
      <c r="J5140" s="49">
        <f>IFERROR(IF(Ações!$B5140="","",(VLOOKUP(Table_1[[#This Row],[AÇÕES]],'Dados Status Invest STOCKS'!A5126:AD5741,4)/Table_1[[#This Row],[LPA]]))/100,0)</f>
        <v>0.14227272727272727</v>
      </c>
      <c r="K5140" s="64">
        <f>IFERROR(IF(Ações!$B5140="","",VLOOKUP(Table_1[[#This Row],[AÇÕES]],'Dados Status Invest STOCKS'!A5126:AD5741,2)),0)</f>
        <v>10.99</v>
      </c>
      <c r="L5140" s="65">
        <f>IFERROR(IF(Ações!$B5140="","",VLOOKUP(Table_1[[#This Row],[AÇÕES]],'Dados Status Invest STOCKS'!A5126:AD5741,3)/100),0)</f>
        <v>0</v>
      </c>
      <c r="M5140" s="66">
        <f>IFERROR(IF(Ações!$B5140="","",VLOOKUP(Table_1[[#This Row],[AÇÕES]],'Dados Status Invest STOCKS'!A5126:AD5741,28)),0)</f>
        <v>-0.88</v>
      </c>
      <c r="N5140" s="66">
        <f>IFERROR(IF(Ações!$B5140="","",VLOOKUP(Table_1[[#This Row],[AÇÕES]],'Dados Status Invest STOCKS'!A5126:AD5741,27)),0)</f>
        <v>4.83</v>
      </c>
      <c r="O5140" s="66">
        <f>IFERROR(IF(Ações!$L5140="","",Ações!$K5140*Ações!$L5140),0)</f>
        <v>0</v>
      </c>
      <c r="P5140" s="67">
        <f t="shared" si="80"/>
        <v>0.06</v>
      </c>
      <c r="Q5140" s="67">
        <f>IFERROR(Ações!$O5140/Ações!$M5140,0)</f>
        <v>0</v>
      </c>
      <c r="R5140" s="67">
        <f>IFERROR(IF(Ações!$B5140="","",VLOOKUP(Table_1[[#This Row],[AÇÕES]],'Dados Status Invest STOCKS'!A5126:AD5741,18)/100),0)</f>
        <v>-0.18170000000000003</v>
      </c>
      <c r="S5140" s="65">
        <f>IFERROR(IF(Ações!$B5140="","",VLOOKUP(Table_1[[#This Row],[AÇÕES]],'Dados Status Invest STOCKS'!A5126:AD5741,25)/100),0)</f>
        <v>0</v>
      </c>
      <c r="T5140" s="67">
        <f>(1-Ações!$Q5140)*Ações!$R5140</f>
        <v>-0.18170000000000003</v>
      </c>
      <c r="U5140" s="68">
        <f>IF(Ações!$S5140=0,Ações!$T5140,IF(Ações!$T5140=0,Ações!$S5140,AVERAGE(Ações!$S5140,Ações!$T5140)))</f>
        <v>-0.18170000000000003</v>
      </c>
    </row>
    <row r="5141" spans="2:21" ht="15" customHeight="1" x14ac:dyDescent="0.2">
      <c r="B5141" s="63" t="str">
        <f>IFERROR('Dados Status Invest STOCKS'!A5128,"-")</f>
        <v>YMTX</v>
      </c>
      <c r="C5141" s="45">
        <f>IFERROR((Ações!$D5141-Ações!$K5141)/Ações!$D5141,0)</f>
        <v>0</v>
      </c>
      <c r="D5141" s="46">
        <f>(Ações!$O5141)/0.06</f>
        <v>0</v>
      </c>
      <c r="E5141" s="47">
        <f>IFERROR((Ações!$F5141-Ações!$K5141)/Ações!$F5141,0)</f>
        <v>0</v>
      </c>
      <c r="F5141" s="46" t="str">
        <f>IF(OR(Ações!$N5141&lt;0,Ações!$M5141&lt;0),"",(22.5*Ações!$M5141*Ações!$N5141)^0.5)</f>
        <v/>
      </c>
      <c r="G5141" s="47">
        <f>IFERROR((Ações!$H5141-Ações!$K5141)/Ações!$H5141,0)</f>
        <v>0</v>
      </c>
      <c r="H5141" s="48">
        <f>IFERROR(Ações!$I5141/(Ações!$P5141-Table_1[[#This Row],[CAGR LUCRO 5A]]),0)</f>
        <v>0</v>
      </c>
      <c r="I5141" s="48">
        <f>IF(Ações!$S5141&lt;0,"",Ações!$O5141*(1+Ações!$S5141))</f>
        <v>0</v>
      </c>
      <c r="J5141" s="49">
        <f>IFERROR(IF(Ações!$B5141="","",(VLOOKUP(Table_1[[#This Row],[AÇÕES]],'Dados Status Invest STOCKS'!A5127:AD5742,4)/Table_1[[#This Row],[LPA]]))/100,0)</f>
        <v>4.3887147335423203E-4</v>
      </c>
      <c r="K5141" s="64">
        <f>IFERROR(IF(Ações!$B5141="","",VLOOKUP(Table_1[[#This Row],[AÇÕES]],'Dados Status Invest STOCKS'!A5127:AD5742,2)),0)</f>
        <v>1.79</v>
      </c>
      <c r="L5141" s="65">
        <f>IFERROR(IF(Ações!$B5141="","",VLOOKUP(Table_1[[#This Row],[AÇÕES]],'Dados Status Invest STOCKS'!A5127:AD5742,3)/100),0)</f>
        <v>0</v>
      </c>
      <c r="M5141" s="66">
        <f>IFERROR(IF(Ações!$B5141="","",VLOOKUP(Table_1[[#This Row],[AÇÕES]],'Dados Status Invest STOCKS'!A5127:AD5742,28)),0)</f>
        <v>-6.38</v>
      </c>
      <c r="N5141" s="66">
        <f>IFERROR(IF(Ações!$B5141="","",VLOOKUP(Table_1[[#This Row],[AÇÕES]],'Dados Status Invest STOCKS'!A5127:AD5742,27)),0)</f>
        <v>3.15</v>
      </c>
      <c r="O5141" s="66">
        <f>IFERROR(IF(Ações!$L5141="","",Ações!$K5141*Ações!$L5141),0)</f>
        <v>0</v>
      </c>
      <c r="P5141" s="67">
        <f t="shared" si="80"/>
        <v>0.06</v>
      </c>
      <c r="Q5141" s="67">
        <f>IFERROR(Ações!$O5141/Ações!$M5141,0)</f>
        <v>0</v>
      </c>
      <c r="R5141" s="67">
        <f>IFERROR(IF(Ações!$B5141="","",VLOOKUP(Table_1[[#This Row],[AÇÕES]],'Dados Status Invest STOCKS'!A5127:AD5742,18)/100),0)</f>
        <v>-2.0251999999999999</v>
      </c>
      <c r="S5141" s="65">
        <f>IFERROR(IF(Ações!$B5141="","",VLOOKUP(Table_1[[#This Row],[AÇÕES]],'Dados Status Invest STOCKS'!A5127:AD5742,25)/100),0)</f>
        <v>0</v>
      </c>
      <c r="T5141" s="67">
        <f>(1-Ações!$Q5141)*Ações!$R5141</f>
        <v>-2.0251999999999999</v>
      </c>
      <c r="U5141" s="68">
        <f>IF(Ações!$S5141=0,Ações!$T5141,IF(Ações!$T5141=0,Ações!$S5141,AVERAGE(Ações!$S5141,Ações!$T5141)))</f>
        <v>-2.0251999999999999</v>
      </c>
    </row>
    <row r="5142" spans="2:21" ht="15" customHeight="1" x14ac:dyDescent="0.2">
      <c r="B5142" s="63" t="str">
        <f>IFERROR('Dados Status Invest STOCKS'!A5129,"-")</f>
        <v>YNDX</v>
      </c>
      <c r="C5142" s="45">
        <f>IFERROR((Ações!$D5142-Ações!$K5142)/Ações!$D5142,0)</f>
        <v>0</v>
      </c>
      <c r="D5142" s="46">
        <f>(Ações!$O5142)/0.06</f>
        <v>0</v>
      </c>
      <c r="E5142" s="47">
        <f>IFERROR((Ações!$F5142-Ações!$K5142)/Ações!$F5142,0)</f>
        <v>-2.1841638484377603</v>
      </c>
      <c r="F5142" s="46">
        <f>IF(OR(Ações!$N5142&lt;0,Ações!$M5142&lt;0),"",(22.5*Ações!$M5142*Ações!$N5142)^0.5)</f>
        <v>13.347303098379088</v>
      </c>
      <c r="G5142" s="47">
        <f>IFERROR((Ações!$H5142-Ações!$K5142)/Ações!$H5142,0)</f>
        <v>0</v>
      </c>
      <c r="H5142" s="48">
        <f>IFERROR(Ações!$I5142/(Ações!$P5142-Table_1[[#This Row],[CAGR LUCRO 5A]]),0)</f>
        <v>0</v>
      </c>
      <c r="I5142" s="48">
        <f>IF(Ações!$S5142&lt;0,"",Ações!$O5142*(1+Ações!$S5142))</f>
        <v>0</v>
      </c>
      <c r="J5142" s="49">
        <f>IFERROR(IF(Ações!$B5142="","",(VLOOKUP(Table_1[[#This Row],[AÇÕES]],'Dados Status Invest STOCKS'!A5128:AD5743,4)/Table_1[[#This Row],[LPA]]))/100,0)</f>
        <v>1.2264406779661017</v>
      </c>
      <c r="K5142" s="64">
        <f>IFERROR(IF(Ações!$B5142="","",VLOOKUP(Table_1[[#This Row],[AÇÕES]],'Dados Status Invest STOCKS'!A5128:AD5743,2)),0)</f>
        <v>42.5</v>
      </c>
      <c r="L5142" s="65">
        <f>IFERROR(IF(Ações!$B5142="","",VLOOKUP(Table_1[[#This Row],[AÇÕES]],'Dados Status Invest STOCKS'!A5128:AD5743,3)/100),0)</f>
        <v>0</v>
      </c>
      <c r="M5142" s="66">
        <f>IFERROR(IF(Ações!$B5142="","",VLOOKUP(Table_1[[#This Row],[AÇÕES]],'Dados Status Invest STOCKS'!A5128:AD5743,28)),0)</f>
        <v>0.59</v>
      </c>
      <c r="N5142" s="66">
        <f>IFERROR(IF(Ações!$B5142="","",VLOOKUP(Table_1[[#This Row],[AÇÕES]],'Dados Status Invest STOCKS'!A5128:AD5743,27)),0)</f>
        <v>13.42</v>
      </c>
      <c r="O5142" s="66">
        <f>IFERROR(IF(Ações!$L5142="","",Ações!$K5142*Ações!$L5142),0)</f>
        <v>0</v>
      </c>
      <c r="P5142" s="67">
        <f t="shared" si="80"/>
        <v>0.06</v>
      </c>
      <c r="Q5142" s="67">
        <f>IFERROR(Ações!$O5142/Ações!$M5142,0)</f>
        <v>0</v>
      </c>
      <c r="R5142" s="67">
        <f>IFERROR(IF(Ações!$B5142="","",VLOOKUP(Table_1[[#This Row],[AÇÕES]],'Dados Status Invest STOCKS'!A5128:AD5743,18)/100),0)</f>
        <v>4.3799999999999999E-2</v>
      </c>
      <c r="S5142" s="65">
        <f>IFERROR(IF(Ações!$B5142="","",VLOOKUP(Table_1[[#This Row],[AÇÕES]],'Dados Status Invest STOCKS'!A5128:AD5743,25)/100),0)</f>
        <v>0.21030000000000001</v>
      </c>
      <c r="T5142" s="67">
        <f>(1-Ações!$Q5142)*Ações!$R5142</f>
        <v>4.3799999999999999E-2</v>
      </c>
      <c r="U5142" s="68">
        <f>IF(Ações!$S5142=0,Ações!$T5142,IF(Ações!$T5142=0,Ações!$S5142,AVERAGE(Ações!$S5142,Ações!$T5142)))</f>
        <v>0.12705</v>
      </c>
    </row>
    <row r="5143" spans="2:21" ht="15" customHeight="1" x14ac:dyDescent="0.2">
      <c r="B5143" s="63" t="str">
        <f>IFERROR('Dados Status Invest STOCKS'!A5130,"-")</f>
        <v>YORW</v>
      </c>
      <c r="C5143" s="45">
        <f>IFERROR((Ações!$D5143-Ações!$K5143)/Ações!$D5143,0)</f>
        <v>-1.8985507246376814</v>
      </c>
      <c r="D5143" s="46">
        <f>(Ações!$O5143)/0.06</f>
        <v>15.725099999999999</v>
      </c>
      <c r="E5143" s="47">
        <f>IFERROR((Ações!$F5143-Ações!$K5143)/Ações!$F5143,0)</f>
        <v>-1.5143879178122182</v>
      </c>
      <c r="F5143" s="46">
        <f>IF(OR(Ações!$N5143&lt;0,Ações!$M5143&lt;0),"",(22.5*Ações!$M5143*Ações!$N5143)^0.5)</f>
        <v>18.127672216807099</v>
      </c>
      <c r="G5143" s="47">
        <f>IFERROR((Ações!$H5143-Ações!$K5143)/Ações!$H5143,0)</f>
        <v>0.93154107877568049</v>
      </c>
      <c r="H5143" s="48">
        <f>IFERROR(Ações!$I5143/(Ações!$P5143-Table_1[[#This Row],[CAGR LUCRO 5A]]),0)</f>
        <v>665.80073399999935</v>
      </c>
      <c r="I5143" s="48">
        <f>IF(Ações!$S5143&lt;0,"",Ações!$O5143*(1+Ações!$S5143))</f>
        <v>0.99870110099999998</v>
      </c>
      <c r="J5143" s="49">
        <f>IFERROR(IF(Ações!$B5143="","",(VLOOKUP(Table_1[[#This Row],[AÇÕES]],'Dados Status Invest STOCKS'!A5129:AD5744,4)/Table_1[[#This Row],[LPA]]))/100,0)</f>
        <v>0.28173228346456691</v>
      </c>
      <c r="K5143" s="64">
        <f>IFERROR(IF(Ações!$B5143="","",VLOOKUP(Table_1[[#This Row],[AÇÕES]],'Dados Status Invest STOCKS'!A5129:AD5744,2)),0)</f>
        <v>45.58</v>
      </c>
      <c r="L5143" s="65">
        <f>IFERROR(IF(Ações!$B5143="","",VLOOKUP(Table_1[[#This Row],[AÇÕES]],'Dados Status Invest STOCKS'!A5129:AD5744,3)/100),0)</f>
        <v>2.07E-2</v>
      </c>
      <c r="M5143" s="66">
        <f>IFERROR(IF(Ações!$B5143="","",VLOOKUP(Table_1[[#This Row],[AÇÕES]],'Dados Status Invest STOCKS'!A5129:AD5744,28)),0)</f>
        <v>1.27</v>
      </c>
      <c r="N5143" s="66">
        <f>IFERROR(IF(Ações!$B5143="","",VLOOKUP(Table_1[[#This Row],[AÇÕES]],'Dados Status Invest STOCKS'!A5129:AD5744,27)),0)</f>
        <v>11.5</v>
      </c>
      <c r="O5143" s="66">
        <f>IFERROR(IF(Ações!$L5143="","",Ações!$K5143*Ações!$L5143),0)</f>
        <v>0.94350599999999996</v>
      </c>
      <c r="P5143" s="67">
        <f t="shared" si="80"/>
        <v>0.06</v>
      </c>
      <c r="Q5143" s="67">
        <f>IFERROR(Ações!$O5143/Ações!$M5143,0)</f>
        <v>0.74291811023622045</v>
      </c>
      <c r="R5143" s="67">
        <f>IFERROR(IF(Ações!$B5143="","",VLOOKUP(Table_1[[#This Row],[AÇÕES]],'Dados Status Invest STOCKS'!A5129:AD5744,18)/100),0)</f>
        <v>0.1108</v>
      </c>
      <c r="S5143" s="65">
        <f>IFERROR(IF(Ações!$B5143="","",VLOOKUP(Table_1[[#This Row],[AÇÕES]],'Dados Status Invest STOCKS'!A5129:AD5744,25)/100),0)</f>
        <v>5.8499999999999996E-2</v>
      </c>
      <c r="T5143" s="67">
        <f>(1-Ações!$Q5143)*Ações!$R5143</f>
        <v>2.8484673385826772E-2</v>
      </c>
      <c r="U5143" s="68">
        <f>IF(Ações!$S5143=0,Ações!$T5143,IF(Ações!$T5143=0,Ações!$S5143,AVERAGE(Ações!$S5143,Ações!$T5143)))</f>
        <v>4.3492336692913386E-2</v>
      </c>
    </row>
    <row r="5144" spans="2:21" ht="15" customHeight="1" x14ac:dyDescent="0.2">
      <c r="B5144" s="63" t="str">
        <f>IFERROR('Dados Status Invest STOCKS'!A5131,"-")</f>
        <v>YPF</v>
      </c>
      <c r="C5144" s="45">
        <f>IFERROR((Ações!$D5144-Ações!$K5144)/Ações!$D5144,0)</f>
        <v>0</v>
      </c>
      <c r="D5144" s="46">
        <f>(Ações!$O5144)/0.06</f>
        <v>0</v>
      </c>
      <c r="E5144" s="47">
        <f>IFERROR((Ações!$F5144-Ações!$K5144)/Ações!$F5144,0)</f>
        <v>0</v>
      </c>
      <c r="F5144" s="46" t="str">
        <f>IF(OR(Ações!$N5144&lt;0,Ações!$M5144&lt;0),"",(22.5*Ações!$M5144*Ações!$N5144)^0.5)</f>
        <v/>
      </c>
      <c r="G5144" s="47">
        <f>IFERROR((Ações!$H5144-Ações!$K5144)/Ações!$H5144,0)</f>
        <v>0</v>
      </c>
      <c r="H5144" s="48">
        <f>IFERROR(Ações!$I5144/(Ações!$P5144-Table_1[[#This Row],[CAGR LUCRO 5A]]),0)</f>
        <v>0</v>
      </c>
      <c r="I5144" s="48">
        <f>IF(Ações!$S5144&lt;0,"",Ações!$O5144*(1+Ações!$S5144))</f>
        <v>0</v>
      </c>
      <c r="J5144" s="49">
        <f>IFERROR(IF(Ações!$B5144="","",(VLOOKUP(Table_1[[#This Row],[AÇÕES]],'Dados Status Invest STOCKS'!A5130:AD5745,4)/Table_1[[#This Row],[LPA]]))/100,0)</f>
        <v>0.95299999999999985</v>
      </c>
      <c r="K5144" s="64">
        <f>IFERROR(IF(Ações!$B5144="","",VLOOKUP(Table_1[[#This Row],[AÇÕES]],'Dados Status Invest STOCKS'!A5130:AD5745,2)),0)</f>
        <v>3.77</v>
      </c>
      <c r="L5144" s="65">
        <f>IFERROR(IF(Ações!$B5144="","",VLOOKUP(Table_1[[#This Row],[AÇÕES]],'Dados Status Invest STOCKS'!A5130:AD5745,3)/100),0)</f>
        <v>0</v>
      </c>
      <c r="M5144" s="66">
        <f>IFERROR(IF(Ações!$B5144="","",VLOOKUP(Table_1[[#This Row],[AÇÕES]],'Dados Status Invest STOCKS'!A5130:AD5745,28)),0)</f>
        <v>-0.2</v>
      </c>
      <c r="N5144" s="66">
        <f>IFERROR(IF(Ações!$B5144="","",VLOOKUP(Table_1[[#This Row],[AÇÕES]],'Dados Status Invest STOCKS'!A5130:AD5745,27)),0)</f>
        <v>19.559999999999999</v>
      </c>
      <c r="O5144" s="66">
        <f>IFERROR(IF(Ações!$L5144="","",Ações!$K5144*Ações!$L5144),0)</f>
        <v>0</v>
      </c>
      <c r="P5144" s="67">
        <f t="shared" si="80"/>
        <v>0.06</v>
      </c>
      <c r="Q5144" s="67">
        <f>IFERROR(Ações!$O5144/Ações!$M5144,0)</f>
        <v>0</v>
      </c>
      <c r="R5144" s="67">
        <f>IFERROR(IF(Ações!$B5144="","",VLOOKUP(Table_1[[#This Row],[AÇÕES]],'Dados Status Invest STOCKS'!A5130:AD5745,18)/100),0)</f>
        <v>-1.01E-2</v>
      </c>
      <c r="S5144" s="65">
        <f>IFERROR(IF(Ações!$B5144="","",VLOOKUP(Table_1[[#This Row],[AÇÕES]],'Dados Status Invest STOCKS'!A5130:AD5745,25)/100),0)</f>
        <v>9.9100000000000008E-2</v>
      </c>
      <c r="T5144" s="67">
        <f>(1-Ações!$Q5144)*Ações!$R5144</f>
        <v>-1.01E-2</v>
      </c>
      <c r="U5144" s="68">
        <f>IF(Ações!$S5144=0,Ações!$T5144,IF(Ações!$T5144=0,Ações!$S5144,AVERAGE(Ações!$S5144,Ações!$T5144)))</f>
        <v>4.4500000000000005E-2</v>
      </c>
    </row>
    <row r="5145" spans="2:21" ht="15" customHeight="1" x14ac:dyDescent="0.2">
      <c r="B5145" s="63" t="str">
        <f>IFERROR('Dados Status Invest STOCKS'!A5132,"-")</f>
        <v>YQ</v>
      </c>
      <c r="C5145" s="45">
        <f>IFERROR((Ações!$D5145-Ações!$K5145)/Ações!$D5145,0)</f>
        <v>0</v>
      </c>
      <c r="D5145" s="46">
        <f>(Ações!$O5145)/0.06</f>
        <v>0</v>
      </c>
      <c r="E5145" s="47">
        <f>IFERROR((Ações!$F5145-Ações!$K5145)/Ações!$F5145,0)</f>
        <v>0</v>
      </c>
      <c r="F5145" s="46" t="str">
        <f>IF(OR(Ações!$N5145&lt;0,Ações!$M5145&lt;0),"",(22.5*Ações!$M5145*Ações!$N5145)^0.5)</f>
        <v/>
      </c>
      <c r="G5145" s="47">
        <f>IFERROR((Ações!$H5145-Ações!$K5145)/Ações!$H5145,0)</f>
        <v>0</v>
      </c>
      <c r="H5145" s="48">
        <f>IFERROR(Ações!$I5145/(Ações!$P5145-Table_1[[#This Row],[CAGR LUCRO 5A]]),0)</f>
        <v>0</v>
      </c>
      <c r="I5145" s="48">
        <f>IF(Ações!$S5145&lt;0,"",Ações!$O5145*(1+Ações!$S5145))</f>
        <v>0</v>
      </c>
      <c r="J5145" s="49">
        <f>IFERROR(IF(Ações!$B5145="","",(VLOOKUP(Table_1[[#This Row],[AÇÕES]],'Dados Status Invest STOCKS'!A5131:AD5746,4)/Table_1[[#This Row],[LPA]]))/100,0)</f>
        <v>4.8863636363636359E-2</v>
      </c>
      <c r="K5145" s="64">
        <f>IFERROR(IF(Ações!$B5145="","",VLOOKUP(Table_1[[#This Row],[AÇÕES]],'Dados Status Invest STOCKS'!A5131:AD5746,2)),0)</f>
        <v>0.94</v>
      </c>
      <c r="L5145" s="65">
        <f>IFERROR(IF(Ações!$B5145="","",VLOOKUP(Table_1[[#This Row],[AÇÕES]],'Dados Status Invest STOCKS'!A5131:AD5746,3)/100),0)</f>
        <v>0</v>
      </c>
      <c r="M5145" s="66">
        <f>IFERROR(IF(Ações!$B5145="","",VLOOKUP(Table_1[[#This Row],[AÇÕES]],'Dados Status Invest STOCKS'!A5131:AD5746,28)),0)</f>
        <v>-0.44</v>
      </c>
      <c r="N5145" s="66">
        <f>IFERROR(IF(Ações!$B5145="","",VLOOKUP(Table_1[[#This Row],[AÇÕES]],'Dados Status Invest STOCKS'!A5131:AD5746,27)),0)</f>
        <v>0.97</v>
      </c>
      <c r="O5145" s="66">
        <f>IFERROR(IF(Ações!$L5145="","",Ações!$K5145*Ações!$L5145),0)</f>
        <v>0</v>
      </c>
      <c r="P5145" s="67">
        <f t="shared" si="80"/>
        <v>0.06</v>
      </c>
      <c r="Q5145" s="67">
        <f>IFERROR(Ações!$O5145/Ações!$M5145,0)</f>
        <v>0</v>
      </c>
      <c r="R5145" s="67">
        <f>IFERROR(IF(Ações!$B5145="","",VLOOKUP(Table_1[[#This Row],[AÇÕES]],'Dados Status Invest STOCKS'!A5131:AD5746,18)/100),0)</f>
        <v>-0.45020000000000004</v>
      </c>
      <c r="S5145" s="65">
        <f>IFERROR(IF(Ações!$B5145="","",VLOOKUP(Table_1[[#This Row],[AÇÕES]],'Dados Status Invest STOCKS'!A5131:AD5746,25)/100),0)</f>
        <v>0</v>
      </c>
      <c r="T5145" s="67">
        <f>(1-Ações!$Q5145)*Ações!$R5145</f>
        <v>-0.45020000000000004</v>
      </c>
      <c r="U5145" s="68">
        <f>IF(Ações!$S5145=0,Ações!$T5145,IF(Ações!$T5145=0,Ações!$S5145,AVERAGE(Ações!$S5145,Ações!$T5145)))</f>
        <v>-0.45020000000000004</v>
      </c>
    </row>
    <row r="5146" spans="2:21" ht="15" customHeight="1" x14ac:dyDescent="0.2">
      <c r="B5146" s="63" t="str">
        <f>IFERROR('Dados Status Invest STOCKS'!A5133,"-")</f>
        <v>YRCW</v>
      </c>
      <c r="C5146" s="45">
        <f>IFERROR((Ações!$D5146-Ações!$K5146)/Ações!$D5146,0)</f>
        <v>0</v>
      </c>
      <c r="D5146" s="46">
        <f>(Ações!$O5146)/0.06</f>
        <v>0</v>
      </c>
      <c r="E5146" s="47">
        <f>IFERROR((Ações!$F5146-Ações!$K5146)/Ações!$F5146,0)</f>
        <v>0</v>
      </c>
      <c r="F5146" s="46" t="str">
        <f>IF(OR(Ações!$N5146&lt;0,Ações!$M5146&lt;0),"",(22.5*Ações!$M5146*Ações!$N5146)^0.5)</f>
        <v/>
      </c>
      <c r="G5146" s="47">
        <f>IFERROR((Ações!$H5146-Ações!$K5146)/Ações!$H5146,0)</f>
        <v>0</v>
      </c>
      <c r="H5146" s="48">
        <f>IFERROR(Ações!$I5146/(Ações!$P5146-Table_1[[#This Row],[CAGR LUCRO 5A]]),0)</f>
        <v>0</v>
      </c>
      <c r="I5146" s="48">
        <f>IF(Ações!$S5146&lt;0,"",Ações!$O5146*(1+Ações!$S5146))</f>
        <v>0</v>
      </c>
      <c r="J5146" s="49">
        <f>IFERROR(IF(Ações!$B5146="","",(VLOOKUP(Table_1[[#This Row],[AÇÕES]],'Dados Status Invest STOCKS'!A5132:AD5747,4)/Table_1[[#This Row],[LPA]]))/100,0)</f>
        <v>5.7765957446808507E-2</v>
      </c>
      <c r="K5146" s="64">
        <f>IFERROR(IF(Ações!$B5146="","",VLOOKUP(Table_1[[#This Row],[AÇÕES]],'Dados Status Invest STOCKS'!A5132:AD5747,2)),0)</f>
        <v>5.1100000000000003</v>
      </c>
      <c r="L5146" s="65">
        <f>IFERROR(IF(Ações!$B5146="","",VLOOKUP(Table_1[[#This Row],[AÇÕES]],'Dados Status Invest STOCKS'!A5132:AD5747,3)/100),0)</f>
        <v>0</v>
      </c>
      <c r="M5146" s="66">
        <f>IFERROR(IF(Ações!$B5146="","",VLOOKUP(Table_1[[#This Row],[AÇÕES]],'Dados Status Invest STOCKS'!A5132:AD5747,28)),0)</f>
        <v>-0.94</v>
      </c>
      <c r="N5146" s="66">
        <f>IFERROR(IF(Ações!$B5146="","",VLOOKUP(Table_1[[#This Row],[AÇÕES]],'Dados Status Invest STOCKS'!A5132:AD5747,27)),0)</f>
        <v>-6.06</v>
      </c>
      <c r="O5146" s="66">
        <f>IFERROR(IF(Ações!$L5146="","",Ações!$K5146*Ações!$L5146),0)</f>
        <v>0</v>
      </c>
      <c r="P5146" s="67">
        <f t="shared" si="80"/>
        <v>0.06</v>
      </c>
      <c r="Q5146" s="67">
        <f>IFERROR(Ações!$O5146/Ações!$M5146,0)</f>
        <v>0</v>
      </c>
      <c r="R5146" s="67">
        <f>IFERROR(IF(Ações!$B5146="","",VLOOKUP(Table_1[[#This Row],[AÇÕES]],'Dados Status Invest STOCKS'!A5132:AD5747,18)/100),0)</f>
        <v>-0.15509999999999999</v>
      </c>
      <c r="S5146" s="65">
        <f>IFERROR(IF(Ações!$B5146="","",VLOOKUP(Table_1[[#This Row],[AÇÕES]],'Dados Status Invest STOCKS'!A5132:AD5747,25)/100),0)</f>
        <v>0</v>
      </c>
      <c r="T5146" s="67">
        <f>(1-Ações!$Q5146)*Ações!$R5146</f>
        <v>-0.15509999999999999</v>
      </c>
      <c r="U5146" s="68">
        <f>IF(Ações!$S5146=0,Ações!$T5146,IF(Ações!$T5146=0,Ações!$S5146,AVERAGE(Ações!$S5146,Ações!$T5146)))</f>
        <v>-0.15509999999999999</v>
      </c>
    </row>
    <row r="5147" spans="2:21" ht="15" customHeight="1" x14ac:dyDescent="0.2">
      <c r="B5147" s="63" t="str">
        <f>IFERROR('Dados Status Invest STOCKS'!A5134,"-")</f>
        <v>YRD</v>
      </c>
      <c r="C5147" s="45">
        <f>IFERROR((Ações!$D5147-Ações!$K5147)/Ações!$D5147,0)</f>
        <v>0</v>
      </c>
      <c r="D5147" s="46">
        <f>(Ações!$O5147)/0.06</f>
        <v>0</v>
      </c>
      <c r="E5147" s="47">
        <f>IFERROR((Ações!$F5147-Ações!$K5147)/Ações!$F5147,0)</f>
        <v>0</v>
      </c>
      <c r="F5147" s="46" t="str">
        <f>IF(OR(Ações!$N5147&lt;0,Ações!$M5147&lt;0),"",(22.5*Ações!$M5147*Ações!$N5147)^0.5)</f>
        <v/>
      </c>
      <c r="G5147" s="47">
        <f>IFERROR((Ações!$H5147-Ações!$K5147)/Ações!$H5147,0)</f>
        <v>0</v>
      </c>
      <c r="H5147" s="48">
        <f>IFERROR(Ações!$I5147/(Ações!$P5147-Table_1[[#This Row],[CAGR LUCRO 5A]]),0)</f>
        <v>0</v>
      </c>
      <c r="I5147" s="48">
        <f>IF(Ações!$S5147&lt;0,"",Ações!$O5147*(1+Ações!$S5147))</f>
        <v>0</v>
      </c>
      <c r="J5147" s="49">
        <f>IFERROR(IF(Ações!$B5147="","",(VLOOKUP(Table_1[[#This Row],[AÇÕES]],'Dados Status Invest STOCKS'!A5133:AD5748,4)/Table_1[[#This Row],[LPA]]))/100,0)</f>
        <v>0.60809523809523813</v>
      </c>
      <c r="K5147" s="64">
        <f>IFERROR(IF(Ações!$B5147="","",VLOOKUP(Table_1[[#This Row],[AÇÕES]],'Dados Status Invest STOCKS'!A5133:AD5748,2)),0)</f>
        <v>2.64</v>
      </c>
      <c r="L5147" s="65">
        <f>IFERROR(IF(Ações!$B5147="","",VLOOKUP(Table_1[[#This Row],[AÇÕES]],'Dados Status Invest STOCKS'!A5133:AD5748,3)/100),0)</f>
        <v>0</v>
      </c>
      <c r="M5147" s="66">
        <f>IFERROR(IF(Ações!$B5147="","",VLOOKUP(Table_1[[#This Row],[AÇÕES]],'Dados Status Invest STOCKS'!A5133:AD5748,28)),0)</f>
        <v>-0.21</v>
      </c>
      <c r="N5147" s="66">
        <f>IFERROR(IF(Ações!$B5147="","",VLOOKUP(Table_1[[#This Row],[AÇÕES]],'Dados Status Invest STOCKS'!A5133:AD5748,27)),0)</f>
        <v>7.68</v>
      </c>
      <c r="O5147" s="66">
        <f>IFERROR(IF(Ações!$L5147="","",Ações!$K5147*Ações!$L5147),0)</f>
        <v>0</v>
      </c>
      <c r="P5147" s="67">
        <f t="shared" si="80"/>
        <v>0.06</v>
      </c>
      <c r="Q5147" s="67">
        <f>IFERROR(Ações!$O5147/Ações!$M5147,0)</f>
        <v>0</v>
      </c>
      <c r="R5147" s="67">
        <f>IFERROR(IF(Ações!$B5147="","",VLOOKUP(Table_1[[#This Row],[AÇÕES]],'Dados Status Invest STOCKS'!A5133:AD5748,18)/100),0)</f>
        <v>-2.69E-2</v>
      </c>
      <c r="S5147" s="65">
        <f>IFERROR(IF(Ações!$B5147="","",VLOOKUP(Table_1[[#This Row],[AÇÕES]],'Dados Status Invest STOCKS'!A5133:AD5748,25)/100),0)</f>
        <v>0</v>
      </c>
      <c r="T5147" s="67">
        <f>(1-Ações!$Q5147)*Ações!$R5147</f>
        <v>-2.69E-2</v>
      </c>
      <c r="U5147" s="68">
        <f>IF(Ações!$S5147=0,Ações!$T5147,IF(Ações!$T5147=0,Ações!$S5147,AVERAGE(Ações!$S5147,Ações!$T5147)))</f>
        <v>-2.69E-2</v>
      </c>
    </row>
    <row r="5148" spans="2:21" ht="15" customHeight="1" x14ac:dyDescent="0.2">
      <c r="B5148" s="63" t="str">
        <f>IFERROR('Dados Status Invest STOCKS'!A5135,"-")</f>
        <v>YSG</v>
      </c>
      <c r="C5148" s="45">
        <f>IFERROR((Ações!$D5148-Ações!$K5148)/Ações!$D5148,0)</f>
        <v>0</v>
      </c>
      <c r="D5148" s="46">
        <f>(Ações!$O5148)/0.06</f>
        <v>0</v>
      </c>
      <c r="E5148" s="47">
        <f>IFERROR((Ações!$F5148-Ações!$K5148)/Ações!$F5148,0)</f>
        <v>0</v>
      </c>
      <c r="F5148" s="46" t="str">
        <f>IF(OR(Ações!$N5148&lt;0,Ações!$M5148&lt;0),"",(22.5*Ações!$M5148*Ações!$N5148)^0.5)</f>
        <v/>
      </c>
      <c r="G5148" s="47">
        <f>IFERROR((Ações!$H5148-Ações!$K5148)/Ações!$H5148,0)</f>
        <v>0</v>
      </c>
      <c r="H5148" s="48">
        <f>IFERROR(Ações!$I5148/(Ações!$P5148-Table_1[[#This Row],[CAGR LUCRO 5A]]),0)</f>
        <v>0</v>
      </c>
      <c r="I5148" s="48">
        <f>IF(Ações!$S5148&lt;0,"",Ações!$O5148*(1+Ações!$S5148))</f>
        <v>0</v>
      </c>
      <c r="J5148" s="49">
        <f>IFERROR(IF(Ações!$B5148="","",(VLOOKUP(Table_1[[#This Row],[AÇÕES]],'Dados Status Invest STOCKS'!A5134:AD5749,4)/Table_1[[#This Row],[LPA]]))/100,0)</f>
        <v>4.7636363636363636E-2</v>
      </c>
      <c r="K5148" s="64">
        <f>IFERROR(IF(Ações!$B5148="","",VLOOKUP(Table_1[[#This Row],[AÇÕES]],'Dados Status Invest STOCKS'!A5134:AD5749,2)),0)</f>
        <v>1.45</v>
      </c>
      <c r="L5148" s="65">
        <f>IFERROR(IF(Ações!$B5148="","",VLOOKUP(Table_1[[#This Row],[AÇÕES]],'Dados Status Invest STOCKS'!A5134:AD5749,3)/100),0)</f>
        <v>0</v>
      </c>
      <c r="M5148" s="66">
        <f>IFERROR(IF(Ações!$B5148="","",VLOOKUP(Table_1[[#This Row],[AÇÕES]],'Dados Status Invest STOCKS'!A5134:AD5749,28)),0)</f>
        <v>-0.55000000000000004</v>
      </c>
      <c r="N5148" s="66">
        <f>IFERROR(IF(Ações!$B5148="","",VLOOKUP(Table_1[[#This Row],[AÇÕES]],'Dados Status Invest STOCKS'!A5134:AD5749,27)),0)</f>
        <v>1.56</v>
      </c>
      <c r="O5148" s="66">
        <f>IFERROR(IF(Ações!$L5148="","",Ações!$K5148*Ações!$L5148),0)</f>
        <v>0</v>
      </c>
      <c r="P5148" s="67">
        <f t="shared" si="80"/>
        <v>0.06</v>
      </c>
      <c r="Q5148" s="67">
        <f>IFERROR(Ações!$O5148/Ações!$M5148,0)</f>
        <v>0</v>
      </c>
      <c r="R5148" s="67">
        <f>IFERROR(IF(Ações!$B5148="","",VLOOKUP(Table_1[[#This Row],[AÇÕES]],'Dados Status Invest STOCKS'!A5134:AD5749,18)/100),0)</f>
        <v>-0.35509999999999997</v>
      </c>
      <c r="S5148" s="65">
        <f>IFERROR(IF(Ações!$B5148="","",VLOOKUP(Table_1[[#This Row],[AÇÕES]],'Dados Status Invest STOCKS'!A5134:AD5749,25)/100),0)</f>
        <v>0</v>
      </c>
      <c r="T5148" s="67">
        <f>(1-Ações!$Q5148)*Ações!$R5148</f>
        <v>-0.35509999999999997</v>
      </c>
      <c r="U5148" s="68">
        <f>IF(Ações!$S5148=0,Ações!$T5148,IF(Ações!$T5148=0,Ações!$S5148,AVERAGE(Ações!$S5148,Ações!$T5148)))</f>
        <v>-0.35509999999999997</v>
      </c>
    </row>
    <row r="5149" spans="2:21" ht="15" customHeight="1" x14ac:dyDescent="0.2">
      <c r="B5149" s="63" t="str">
        <f>IFERROR('Dados Status Invest STOCKS'!A5136,"-")</f>
        <v>YTEN</v>
      </c>
      <c r="C5149" s="45">
        <f>IFERROR((Ações!$D5149-Ações!$K5149)/Ações!$D5149,0)</f>
        <v>0</v>
      </c>
      <c r="D5149" s="46">
        <f>(Ações!$O5149)/0.06</f>
        <v>0</v>
      </c>
      <c r="E5149" s="47">
        <f>IFERROR((Ações!$F5149-Ações!$K5149)/Ações!$F5149,0)</f>
        <v>0</v>
      </c>
      <c r="F5149" s="46" t="str">
        <f>IF(OR(Ações!$N5149&lt;0,Ações!$M5149&lt;0),"",(22.5*Ações!$M5149*Ações!$N5149)^0.5)</f>
        <v/>
      </c>
      <c r="G5149" s="47">
        <f>IFERROR((Ações!$H5149-Ações!$K5149)/Ações!$H5149,0)</f>
        <v>0</v>
      </c>
      <c r="H5149" s="48">
        <f>IFERROR(Ações!$I5149/(Ações!$P5149-Table_1[[#This Row],[CAGR LUCRO 5A]]),0)</f>
        <v>0</v>
      </c>
      <c r="I5149" s="48">
        <f>IF(Ações!$S5149&lt;0,"",Ações!$O5149*(1+Ações!$S5149))</f>
        <v>0</v>
      </c>
      <c r="J5149" s="49">
        <f>IFERROR(IF(Ações!$B5149="","",(VLOOKUP(Table_1[[#This Row],[AÇÕES]],'Dados Status Invest STOCKS'!A5135:AD5750,4)/Table_1[[#This Row],[LPA]]))/100,0)</f>
        <v>7.2602739726027399E-3</v>
      </c>
      <c r="K5149" s="64">
        <f>IFERROR(IF(Ações!$B5149="","",VLOOKUP(Table_1[[#This Row],[AÇÕES]],'Dados Status Invest STOCKS'!A5135:AD5750,2)),0)</f>
        <v>3.49</v>
      </c>
      <c r="L5149" s="65">
        <f>IFERROR(IF(Ações!$B5149="","",VLOOKUP(Table_1[[#This Row],[AÇÕES]],'Dados Status Invest STOCKS'!A5135:AD5750,3)/100),0)</f>
        <v>0</v>
      </c>
      <c r="M5149" s="66">
        <f>IFERROR(IF(Ações!$B5149="","",VLOOKUP(Table_1[[#This Row],[AÇÕES]],'Dados Status Invest STOCKS'!A5135:AD5750,28)),0)</f>
        <v>-2.19</v>
      </c>
      <c r="N5149" s="66">
        <f>IFERROR(IF(Ações!$B5149="","",VLOOKUP(Table_1[[#This Row],[AÇÕES]],'Dados Status Invest STOCKS'!A5135:AD5750,27)),0)</f>
        <v>3.79</v>
      </c>
      <c r="O5149" s="66">
        <f>IFERROR(IF(Ações!$L5149="","",Ações!$K5149*Ações!$L5149),0)</f>
        <v>0</v>
      </c>
      <c r="P5149" s="67">
        <f t="shared" si="80"/>
        <v>0.06</v>
      </c>
      <c r="Q5149" s="67">
        <f>IFERROR(Ações!$O5149/Ações!$M5149,0)</f>
        <v>0</v>
      </c>
      <c r="R5149" s="67">
        <f>IFERROR(IF(Ações!$B5149="","",VLOOKUP(Table_1[[#This Row],[AÇÕES]],'Dados Status Invest STOCKS'!A5135:AD5750,18)/100),0)</f>
        <v>-0.57840000000000003</v>
      </c>
      <c r="S5149" s="65">
        <f>IFERROR(IF(Ações!$B5149="","",VLOOKUP(Table_1[[#This Row],[AÇÕES]],'Dados Status Invest STOCKS'!A5135:AD5750,25)/100),0)</f>
        <v>0</v>
      </c>
      <c r="T5149" s="67">
        <f>(1-Ações!$Q5149)*Ações!$R5149</f>
        <v>-0.57840000000000003</v>
      </c>
      <c r="U5149" s="68">
        <f>IF(Ações!$S5149=0,Ações!$T5149,IF(Ações!$T5149=0,Ações!$S5149,AVERAGE(Ações!$S5149,Ações!$T5149)))</f>
        <v>-0.57840000000000003</v>
      </c>
    </row>
    <row r="5150" spans="2:21" ht="15" customHeight="1" x14ac:dyDescent="0.2">
      <c r="B5150" s="63" t="str">
        <f>IFERROR('Dados Status Invest STOCKS'!A5137,"-")</f>
        <v>YTRA</v>
      </c>
      <c r="C5150" s="45">
        <f>IFERROR((Ações!$D5150-Ações!$K5150)/Ações!$D5150,0)</f>
        <v>0</v>
      </c>
      <c r="D5150" s="46">
        <f>(Ações!$O5150)/0.06</f>
        <v>0</v>
      </c>
      <c r="E5150" s="47">
        <f>IFERROR((Ações!$F5150-Ações!$K5150)/Ações!$F5150,0)</f>
        <v>0</v>
      </c>
      <c r="F5150" s="46" t="str">
        <f>IF(OR(Ações!$N5150&lt;0,Ações!$M5150&lt;0),"",(22.5*Ações!$M5150*Ações!$N5150)^0.5)</f>
        <v/>
      </c>
      <c r="G5150" s="47">
        <f>IFERROR((Ações!$H5150-Ações!$K5150)/Ações!$H5150,0)</f>
        <v>0</v>
      </c>
      <c r="H5150" s="48">
        <f>IFERROR(Ações!$I5150/(Ações!$P5150-Table_1[[#This Row],[CAGR LUCRO 5A]]),0)</f>
        <v>0</v>
      </c>
      <c r="I5150" s="48">
        <f>IF(Ações!$S5150&lt;0,"",Ações!$O5150*(1+Ações!$S5150))</f>
        <v>0</v>
      </c>
      <c r="J5150" s="49">
        <f>IFERROR(IF(Ações!$B5150="","",(VLOOKUP(Table_1[[#This Row],[AÇÕES]],'Dados Status Invest STOCKS'!A5136:AD5751,4)/Table_1[[#This Row],[LPA]]))/100,0)</f>
        <v>0.25538461538461538</v>
      </c>
      <c r="K5150" s="64">
        <f>IFERROR(IF(Ações!$B5150="","",VLOOKUP(Table_1[[#This Row],[AÇÕES]],'Dados Status Invest STOCKS'!A5136:AD5751,2)),0)</f>
        <v>1.72</v>
      </c>
      <c r="L5150" s="65">
        <f>IFERROR(IF(Ações!$B5150="","",VLOOKUP(Table_1[[#This Row],[AÇÕES]],'Dados Status Invest STOCKS'!A5136:AD5751,3)/100),0)</f>
        <v>0</v>
      </c>
      <c r="M5150" s="66">
        <f>IFERROR(IF(Ações!$B5150="","",VLOOKUP(Table_1[[#This Row],[AÇÕES]],'Dados Status Invest STOCKS'!A5136:AD5751,28)),0)</f>
        <v>-0.26</v>
      </c>
      <c r="N5150" s="66">
        <f>IFERROR(IF(Ações!$B5150="","",VLOOKUP(Table_1[[#This Row],[AÇÕES]],'Dados Status Invest STOCKS'!A5136:AD5751,27)),0)</f>
        <v>0.24</v>
      </c>
      <c r="O5150" s="66">
        <f>IFERROR(IF(Ações!$L5150="","",Ações!$K5150*Ações!$L5150),0)</f>
        <v>0</v>
      </c>
      <c r="P5150" s="67">
        <f t="shared" si="80"/>
        <v>0.06</v>
      </c>
      <c r="Q5150" s="67">
        <f>IFERROR(Ações!$O5150/Ações!$M5150,0)</f>
        <v>0</v>
      </c>
      <c r="R5150" s="67">
        <f>IFERROR(IF(Ações!$B5150="","",VLOOKUP(Table_1[[#This Row],[AÇÕES]],'Dados Status Invest STOCKS'!A5136:AD5751,18)/100),0)</f>
        <v>-1.0620000000000001</v>
      </c>
      <c r="S5150" s="65">
        <f>IFERROR(IF(Ações!$B5150="","",VLOOKUP(Table_1[[#This Row],[AÇÕES]],'Dados Status Invest STOCKS'!A5136:AD5751,25)/100),0)</f>
        <v>0</v>
      </c>
      <c r="T5150" s="67">
        <f>(1-Ações!$Q5150)*Ações!$R5150</f>
        <v>-1.0620000000000001</v>
      </c>
      <c r="U5150" s="68">
        <f>IF(Ações!$S5150=0,Ações!$T5150,IF(Ações!$T5150=0,Ações!$S5150,AVERAGE(Ações!$S5150,Ações!$T5150)))</f>
        <v>-1.0620000000000001</v>
      </c>
    </row>
    <row r="5151" spans="2:21" ht="15" customHeight="1" x14ac:dyDescent="0.2">
      <c r="B5151" s="63" t="str">
        <f>IFERROR('Dados Status Invest STOCKS'!A5138,"-")</f>
        <v>YUM</v>
      </c>
      <c r="C5151" s="45">
        <f>IFERROR((Ações!$D5151-Ações!$K5151)/Ações!$D5151,0)</f>
        <v>-2.7974683544303787</v>
      </c>
      <c r="D5151" s="46">
        <f>(Ações!$O5151)/0.06</f>
        <v>33.269533333333342</v>
      </c>
      <c r="E5151" s="47">
        <f>IFERROR((Ações!$F5151-Ações!$K5151)/Ações!$F5151,0)</f>
        <v>0</v>
      </c>
      <c r="F5151" s="46" t="str">
        <f>IF(OR(Ações!$N5151&lt;0,Ações!$M5151&lt;0),"",(22.5*Ações!$M5151*Ações!$N5151)^0.5)</f>
        <v/>
      </c>
      <c r="G5151" s="47">
        <f>IFERROR((Ações!$H5151-Ações!$K5151)/Ações!$H5151,0)</f>
        <v>0</v>
      </c>
      <c r="H5151" s="48">
        <f>IFERROR(Ações!$I5151/(Ações!$P5151-Table_1[[#This Row],[CAGR LUCRO 5A]]),0)</f>
        <v>0</v>
      </c>
      <c r="I5151" s="48" t="str">
        <f>IF(Ações!$S5151&lt;0,"",Ações!$O5151*(1+Ações!$S5151))</f>
        <v/>
      </c>
      <c r="J5151" s="49">
        <f>IFERROR(IF(Ações!$B5151="","",(VLOOKUP(Table_1[[#This Row],[AÇÕES]],'Dados Status Invest STOCKS'!A5137:AD5752,4)/Table_1[[#This Row],[LPA]]))/100,0)</f>
        <v>4.3643122676579924E-2</v>
      </c>
      <c r="K5151" s="64">
        <f>IFERROR(IF(Ações!$B5151="","",VLOOKUP(Table_1[[#This Row],[AÇÕES]],'Dados Status Invest STOCKS'!A5137:AD5752,2)),0)</f>
        <v>126.34</v>
      </c>
      <c r="L5151" s="65">
        <f>IFERROR(IF(Ações!$B5151="","",VLOOKUP(Table_1[[#This Row],[AÇÕES]],'Dados Status Invest STOCKS'!A5137:AD5752,3)/100),0)</f>
        <v>1.5800000000000002E-2</v>
      </c>
      <c r="M5151" s="66">
        <f>IFERROR(IF(Ações!$B5151="","",VLOOKUP(Table_1[[#This Row],[AÇÕES]],'Dados Status Invest STOCKS'!A5137:AD5752,28)),0)</f>
        <v>5.38</v>
      </c>
      <c r="N5151" s="66">
        <f>IFERROR(IF(Ações!$B5151="","",VLOOKUP(Table_1[[#This Row],[AÇÕES]],'Dados Status Invest STOCKS'!A5137:AD5752,27)),0)</f>
        <v>-26.8</v>
      </c>
      <c r="O5151" s="66">
        <f>IFERROR(IF(Ações!$L5151="","",Ações!$K5151*Ações!$L5151),0)</f>
        <v>1.9961720000000003</v>
      </c>
      <c r="P5151" s="67">
        <f t="shared" si="80"/>
        <v>0.06</v>
      </c>
      <c r="Q5151" s="67">
        <f>IFERROR(Ações!$O5151/Ações!$M5151,0)</f>
        <v>0.37103568773234208</v>
      </c>
      <c r="R5151" s="67">
        <f>IFERROR(IF(Ações!$B5151="","",VLOOKUP(Table_1[[#This Row],[AÇÕES]],'Dados Status Invest STOCKS'!A5137:AD5752,18)/100),0)</f>
        <v>-0.20079999999999998</v>
      </c>
      <c r="S5151" s="65">
        <f>IFERROR(IF(Ações!$B5151="","",VLOOKUP(Table_1[[#This Row],[AÇÕES]],'Dados Status Invest STOCKS'!A5137:AD5752,25)/100),0)</f>
        <v>-6.7599999999999993E-2</v>
      </c>
      <c r="T5151" s="67">
        <f>(1-Ações!$Q5151)*Ações!$R5151</f>
        <v>-0.12629603390334571</v>
      </c>
      <c r="U5151" s="68">
        <f>IF(Ações!$S5151=0,Ações!$T5151,IF(Ações!$T5151=0,Ações!$S5151,AVERAGE(Ações!$S5151,Ações!$T5151)))</f>
        <v>-9.694801695167285E-2</v>
      </c>
    </row>
    <row r="5152" spans="2:21" ht="15" customHeight="1" x14ac:dyDescent="0.2">
      <c r="B5152" s="63" t="str">
        <f>IFERROR('Dados Status Invest STOCKS'!A5139,"-")</f>
        <v>YUMC</v>
      </c>
      <c r="C5152" s="45">
        <f>IFERROR((Ações!$D5152-Ações!$K5152)/Ações!$D5152,0)</f>
        <v>-4.7692307692307692</v>
      </c>
      <c r="D5152" s="46">
        <f>(Ações!$O5152)/0.06</f>
        <v>7.9681333333333333</v>
      </c>
      <c r="E5152" s="47">
        <f>IFERROR((Ações!$F5152-Ações!$K5152)/Ações!$F5152,0)</f>
        <v>-0.97532237206411998</v>
      </c>
      <c r="F5152" s="46">
        <f>IF(OR(Ações!$N5152&lt;0,Ações!$M5152&lt;0),"",(22.5*Ações!$M5152*Ações!$N5152)^0.5)</f>
        <v>23.272150738597411</v>
      </c>
      <c r="G5152" s="47">
        <f>IFERROR((Ações!$H5152-Ações!$K5152)/Ações!$H5152,0)</f>
        <v>11.798283870053405</v>
      </c>
      <c r="H5152" s="48">
        <f>IFERROR(Ações!$I5152/(Ações!$P5152-Table_1[[#This Row],[CAGR LUCRO 5A]]),0)</f>
        <v>-4.257157947800148</v>
      </c>
      <c r="I5152" s="48">
        <f>IF(Ações!$S5152&lt;0,"",Ações!$O5152*(1+Ações!$S5152))</f>
        <v>0.57088488079999988</v>
      </c>
      <c r="J5152" s="49">
        <f>IFERROR(IF(Ações!$B5152="","",(VLOOKUP(Table_1[[#This Row],[AÇÕES]],'Dados Status Invest STOCKS'!A5138:AD5753,4)/Table_1[[#This Row],[LPA]]))/100,0)</f>
        <v>0.18942307692307694</v>
      </c>
      <c r="K5152" s="64">
        <f>IFERROR(IF(Ações!$B5152="","",VLOOKUP(Table_1[[#This Row],[AÇÕES]],'Dados Status Invest STOCKS'!A5138:AD5753,2)),0)</f>
        <v>45.97</v>
      </c>
      <c r="L5152" s="65">
        <f>IFERROR(IF(Ações!$B5152="","",VLOOKUP(Table_1[[#This Row],[AÇÕES]],'Dados Status Invest STOCKS'!A5138:AD5753,3)/100),0)</f>
        <v>1.04E-2</v>
      </c>
      <c r="M5152" s="66">
        <f>IFERROR(IF(Ações!$B5152="","",VLOOKUP(Table_1[[#This Row],[AÇÕES]],'Dados Status Invest STOCKS'!A5138:AD5753,28)),0)</f>
        <v>1.56</v>
      </c>
      <c r="N5152" s="66">
        <f>IFERROR(IF(Ações!$B5152="","",VLOOKUP(Table_1[[#This Row],[AÇÕES]],'Dados Status Invest STOCKS'!A5138:AD5753,27)),0)</f>
        <v>15.43</v>
      </c>
      <c r="O5152" s="66">
        <f>IFERROR(IF(Ações!$L5152="","",Ações!$K5152*Ações!$L5152),0)</f>
        <v>0.47808799999999996</v>
      </c>
      <c r="P5152" s="67">
        <f t="shared" si="80"/>
        <v>0.06</v>
      </c>
      <c r="Q5152" s="67">
        <f>IFERROR(Ações!$O5152/Ações!$M5152,0)</f>
        <v>0.30646666666666661</v>
      </c>
      <c r="R5152" s="67">
        <f>IFERROR(IF(Ações!$B5152="","",VLOOKUP(Table_1[[#This Row],[AÇÕES]],'Dados Status Invest STOCKS'!A5138:AD5753,18)/100),0)</f>
        <v>0.1008</v>
      </c>
      <c r="S5152" s="65">
        <f>IFERROR(IF(Ações!$B5152="","",VLOOKUP(Table_1[[#This Row],[AÇÕES]],'Dados Status Invest STOCKS'!A5138:AD5753,25)/100),0)</f>
        <v>0.19409999999999999</v>
      </c>
      <c r="T5152" s="67">
        <f>(1-Ações!$Q5152)*Ações!$R5152</f>
        <v>6.9908159999999997E-2</v>
      </c>
      <c r="U5152" s="68">
        <f>IF(Ações!$S5152=0,Ações!$T5152,IF(Ações!$T5152=0,Ações!$S5152,AVERAGE(Ações!$S5152,Ações!$T5152)))</f>
        <v>0.13200408</v>
      </c>
    </row>
    <row r="5153" spans="2:21" ht="15" customHeight="1" x14ac:dyDescent="0.2">
      <c r="B5153" s="63" t="str">
        <f>IFERROR('Dados Status Invest STOCKS'!A5140,"-")</f>
        <v>YVR</v>
      </c>
      <c r="C5153" s="45">
        <f>IFERROR((Ações!$D5153-Ações!$K5153)/Ações!$D5153,0)</f>
        <v>0</v>
      </c>
      <c r="D5153" s="46">
        <f>(Ações!$O5153)/0.06</f>
        <v>0</v>
      </c>
      <c r="E5153" s="47">
        <f>IFERROR((Ações!$F5153-Ações!$K5153)/Ações!$F5153,0)</f>
        <v>0</v>
      </c>
      <c r="F5153" s="46" t="str">
        <f>IF(OR(Ações!$N5153&lt;0,Ações!$M5153&lt;0),"",(22.5*Ações!$M5153*Ações!$N5153)^0.5)</f>
        <v/>
      </c>
      <c r="G5153" s="47">
        <f>IFERROR((Ações!$H5153-Ações!$K5153)/Ações!$H5153,0)</f>
        <v>0</v>
      </c>
      <c r="H5153" s="48">
        <f>IFERROR(Ações!$I5153/(Ações!$P5153-Table_1[[#This Row],[CAGR LUCRO 5A]]),0)</f>
        <v>0</v>
      </c>
      <c r="I5153" s="48">
        <f>IF(Ações!$S5153&lt;0,"",Ações!$O5153*(1+Ações!$S5153))</f>
        <v>0</v>
      </c>
      <c r="J5153" s="49">
        <f>IFERROR(IF(Ações!$B5153="","",(VLOOKUP(Table_1[[#This Row],[AÇÕES]],'Dados Status Invest STOCKS'!A5139:AD5754,4)/Table_1[[#This Row],[LPA]]))/100,0)</f>
        <v>7.6451612903225816E-2</v>
      </c>
      <c r="K5153" s="64">
        <f>IFERROR(IF(Ações!$B5153="","",VLOOKUP(Table_1[[#This Row],[AÇÕES]],'Dados Status Invest STOCKS'!A5139:AD5754,2)),0)</f>
        <v>0.74</v>
      </c>
      <c r="L5153" s="65">
        <f>IFERROR(IF(Ações!$B5153="","",VLOOKUP(Table_1[[#This Row],[AÇÕES]],'Dados Status Invest STOCKS'!A5139:AD5754,3)/100),0)</f>
        <v>0</v>
      </c>
      <c r="M5153" s="66">
        <f>IFERROR(IF(Ações!$B5153="","",VLOOKUP(Table_1[[#This Row],[AÇÕES]],'Dados Status Invest STOCKS'!A5139:AD5754,28)),0)</f>
        <v>-0.31</v>
      </c>
      <c r="N5153" s="66">
        <f>IFERROR(IF(Ações!$B5153="","",VLOOKUP(Table_1[[#This Row],[AÇÕES]],'Dados Status Invest STOCKS'!A5139:AD5754,27)),0)</f>
        <v>0.89</v>
      </c>
      <c r="O5153" s="66">
        <f>IFERROR(IF(Ações!$L5153="","",Ações!$K5153*Ações!$L5153),0)</f>
        <v>0</v>
      </c>
      <c r="P5153" s="67">
        <f t="shared" si="80"/>
        <v>0.06</v>
      </c>
      <c r="Q5153" s="67">
        <f>IFERROR(Ações!$O5153/Ações!$M5153,0)</f>
        <v>0</v>
      </c>
      <c r="R5153" s="67">
        <f>IFERROR(IF(Ações!$B5153="","",VLOOKUP(Table_1[[#This Row],[AÇÕES]],'Dados Status Invest STOCKS'!A5139:AD5754,18)/100),0)</f>
        <v>-0.35100000000000003</v>
      </c>
      <c r="S5153" s="65">
        <f>IFERROR(IF(Ações!$B5153="","",VLOOKUP(Table_1[[#This Row],[AÇÕES]],'Dados Status Invest STOCKS'!A5139:AD5754,25)/100),0)</f>
        <v>0</v>
      </c>
      <c r="T5153" s="67">
        <f>(1-Ações!$Q5153)*Ações!$R5153</f>
        <v>-0.35100000000000003</v>
      </c>
      <c r="U5153" s="68">
        <f>IF(Ações!$S5153=0,Ações!$T5153,IF(Ações!$T5153=0,Ações!$S5153,AVERAGE(Ações!$S5153,Ações!$T5153)))</f>
        <v>-0.35100000000000003</v>
      </c>
    </row>
    <row r="5154" spans="2:21" ht="15" customHeight="1" x14ac:dyDescent="0.2">
      <c r="B5154" s="63" t="str">
        <f>IFERROR('Dados Status Invest STOCKS'!A5141,"-")</f>
        <v>YY</v>
      </c>
      <c r="C5154" s="45">
        <f>IFERROR((Ações!$D5154-Ações!$K5154)/Ações!$D5154,0)</f>
        <v>-0.3452914798206278</v>
      </c>
      <c r="D5154" s="46">
        <f>(Ações!$O5154)/0.06</f>
        <v>34.037233333333333</v>
      </c>
      <c r="E5154" s="47">
        <f>IFERROR((Ações!$F5154-Ações!$K5154)/Ações!$F5154,0)</f>
        <v>0.39415652413479274</v>
      </c>
      <c r="F5154" s="46">
        <f>IF(OR(Ações!$N5154&lt;0,Ações!$M5154&lt;0),"",(22.5*Ações!$M5154*Ações!$N5154)^0.5)</f>
        <v>75.580577862305333</v>
      </c>
      <c r="G5154" s="47">
        <f>IFERROR((Ações!$H5154-Ações!$K5154)/Ações!$H5154,0)</f>
        <v>8.1980964395560942</v>
      </c>
      <c r="H5154" s="48">
        <f>IFERROR(Ações!$I5154/(Ações!$P5154-Table_1[[#This Row],[CAGR LUCRO 5A]]),0)</f>
        <v>-6.3614040718276152</v>
      </c>
      <c r="I5154" s="48">
        <f>IF(Ações!$S5154&lt;0,"",Ações!$O5154*(1+Ações!$S5154))</f>
        <v>3.1883357208000001</v>
      </c>
      <c r="J5154" s="49">
        <f>IFERROR(IF(Ações!$B5154="","",(VLOOKUP(Table_1[[#This Row],[AÇÕES]],'Dados Status Invest STOCKS'!A5140:AD5755,4)/Table_1[[#This Row],[LPA]]))/100,0)</f>
        <v>3.8405797101449271E-2</v>
      </c>
      <c r="K5154" s="64">
        <f>IFERROR(IF(Ações!$B5154="","",VLOOKUP(Table_1[[#This Row],[AÇÕES]],'Dados Status Invest STOCKS'!A5140:AD5755,2)),0)</f>
        <v>45.79</v>
      </c>
      <c r="L5154" s="65">
        <f>IFERROR(IF(Ações!$B5154="","",VLOOKUP(Table_1[[#This Row],[AÇÕES]],'Dados Status Invest STOCKS'!A5140:AD5755,3)/100),0)</f>
        <v>4.4600000000000001E-2</v>
      </c>
      <c r="M5154" s="66">
        <f>IFERROR(IF(Ações!$B5154="","",VLOOKUP(Table_1[[#This Row],[AÇÕES]],'Dados Status Invest STOCKS'!A5140:AD5755,28)),0)</f>
        <v>3.45</v>
      </c>
      <c r="N5154" s="66">
        <f>IFERROR(IF(Ações!$B5154="","",VLOOKUP(Table_1[[#This Row],[AÇÕES]],'Dados Status Invest STOCKS'!A5140:AD5755,27)),0)</f>
        <v>73.59</v>
      </c>
      <c r="O5154" s="66">
        <f>IFERROR(IF(Ações!$L5154="","",Ações!$K5154*Ações!$L5154),0)</f>
        <v>2.0422340000000001</v>
      </c>
      <c r="P5154" s="67">
        <f t="shared" si="80"/>
        <v>0.06</v>
      </c>
      <c r="Q5154" s="67">
        <f>IFERROR(Ações!$O5154/Ações!$M5154,0)</f>
        <v>0.59195188405797106</v>
      </c>
      <c r="R5154" s="67">
        <f>IFERROR(IF(Ações!$B5154="","",VLOOKUP(Table_1[[#This Row],[AÇÕES]],'Dados Status Invest STOCKS'!A5140:AD5755,18)/100),0)</f>
        <v>4.6900000000000004E-2</v>
      </c>
      <c r="S5154" s="65">
        <f>IFERROR(IF(Ações!$B5154="","",VLOOKUP(Table_1[[#This Row],[AÇÕES]],'Dados Status Invest STOCKS'!A5140:AD5755,25)/100),0)</f>
        <v>0.56119999999999992</v>
      </c>
      <c r="T5154" s="67">
        <f>(1-Ações!$Q5154)*Ações!$R5154</f>
        <v>1.9137456637681158E-2</v>
      </c>
      <c r="U5154" s="68">
        <f>IF(Ações!$S5154=0,Ações!$T5154,IF(Ações!$T5154=0,Ações!$S5154,AVERAGE(Ações!$S5154,Ações!$T5154)))</f>
        <v>0.29016872831884055</v>
      </c>
    </row>
    <row r="5155" spans="2:21" ht="15" customHeight="1" x14ac:dyDescent="0.2">
      <c r="B5155" s="63" t="str">
        <f>IFERROR('Dados Status Invest STOCKS'!A5142,"-")</f>
        <v>Z</v>
      </c>
      <c r="C5155" s="45">
        <f>IFERROR((Ações!$D5155-Ações!$K5155)/Ações!$D5155,0)</f>
        <v>0</v>
      </c>
      <c r="D5155" s="46">
        <f>(Ações!$O5155)/0.06</f>
        <v>0</v>
      </c>
      <c r="E5155" s="47">
        <f>IFERROR((Ações!$F5155-Ações!$K5155)/Ações!$F5155,0)</f>
        <v>0</v>
      </c>
      <c r="F5155" s="46" t="str">
        <f>IF(OR(Ações!$N5155&lt;0,Ações!$M5155&lt;0),"",(22.5*Ações!$M5155*Ações!$N5155)^0.5)</f>
        <v/>
      </c>
      <c r="G5155" s="47">
        <f>IFERROR((Ações!$H5155-Ações!$K5155)/Ações!$H5155,0)</f>
        <v>0</v>
      </c>
      <c r="H5155" s="48">
        <f>IFERROR(Ações!$I5155/(Ações!$P5155-Table_1[[#This Row],[CAGR LUCRO 5A]]),0)</f>
        <v>0</v>
      </c>
      <c r="I5155" s="48">
        <f>IF(Ações!$S5155&lt;0,"",Ações!$O5155*(1+Ações!$S5155))</f>
        <v>0</v>
      </c>
      <c r="J5155" s="49">
        <f>IFERROR(IF(Ações!$B5155="","",(VLOOKUP(Table_1[[#This Row],[AÇÕES]],'Dados Status Invest STOCKS'!A5141:AD5756,4)/Table_1[[#This Row],[LPA]]))/100,0)</f>
        <v>0.70770114942528739</v>
      </c>
      <c r="K5155" s="64">
        <f>IFERROR(IF(Ações!$B5155="","",VLOOKUP(Table_1[[#This Row],[AÇÕES]],'Dados Status Invest STOCKS'!A5141:AD5756,2)),0)</f>
        <v>53.29</v>
      </c>
      <c r="L5155" s="65">
        <f>IFERROR(IF(Ações!$B5155="","",VLOOKUP(Table_1[[#This Row],[AÇÕES]],'Dados Status Invest STOCKS'!A5141:AD5756,3)/100),0)</f>
        <v>0</v>
      </c>
      <c r="M5155" s="66">
        <f>IFERROR(IF(Ações!$B5155="","",VLOOKUP(Table_1[[#This Row],[AÇÕES]],'Dados Status Invest STOCKS'!A5141:AD5756,28)),0)</f>
        <v>-0.87</v>
      </c>
      <c r="N5155" s="66">
        <f>IFERROR(IF(Ações!$B5155="","",VLOOKUP(Table_1[[#This Row],[AÇÕES]],'Dados Status Invest STOCKS'!A5141:AD5756,27)),0)</f>
        <v>22.65</v>
      </c>
      <c r="O5155" s="66">
        <f>IFERROR(IF(Ações!$L5155="","",Ações!$K5155*Ações!$L5155),0)</f>
        <v>0</v>
      </c>
      <c r="P5155" s="67">
        <f t="shared" si="80"/>
        <v>0.06</v>
      </c>
      <c r="Q5155" s="67">
        <f>IFERROR(Ações!$O5155/Ações!$M5155,0)</f>
        <v>0</v>
      </c>
      <c r="R5155" s="67">
        <f>IFERROR(IF(Ações!$B5155="","",VLOOKUP(Table_1[[#This Row],[AÇÕES]],'Dados Status Invest STOCKS'!A5141:AD5756,18)/100),0)</f>
        <v>-3.8199999999999998E-2</v>
      </c>
      <c r="S5155" s="65">
        <f>IFERROR(IF(Ações!$B5155="","",VLOOKUP(Table_1[[#This Row],[AÇÕES]],'Dados Status Invest STOCKS'!A5141:AD5756,25)/100),0)</f>
        <v>0</v>
      </c>
      <c r="T5155" s="67">
        <f>(1-Ações!$Q5155)*Ações!$R5155</f>
        <v>-3.8199999999999998E-2</v>
      </c>
      <c r="U5155" s="68">
        <f>IF(Ações!$S5155=0,Ações!$T5155,IF(Ações!$T5155=0,Ações!$S5155,AVERAGE(Ações!$S5155,Ações!$T5155)))</f>
        <v>-3.8199999999999998E-2</v>
      </c>
    </row>
    <row r="5156" spans="2:21" ht="15" customHeight="1" x14ac:dyDescent="0.2">
      <c r="B5156" s="63" t="str">
        <f>IFERROR('Dados Status Invest STOCKS'!A5143,"-")</f>
        <v>ZAGG</v>
      </c>
      <c r="C5156" s="45">
        <f>IFERROR((Ações!$D5156-Ações!$K5156)/Ações!$D5156,0)</f>
        <v>0</v>
      </c>
      <c r="D5156" s="46">
        <f>(Ações!$O5156)/0.06</f>
        <v>0</v>
      </c>
      <c r="E5156" s="47">
        <f>IFERROR((Ações!$F5156-Ações!$K5156)/Ações!$F5156,0)</f>
        <v>0</v>
      </c>
      <c r="F5156" s="46" t="str">
        <f>IF(OR(Ações!$N5156&lt;0,Ações!$M5156&lt;0),"",(22.5*Ações!$M5156*Ações!$N5156)^0.5)</f>
        <v/>
      </c>
      <c r="G5156" s="47">
        <f>IFERROR((Ações!$H5156-Ações!$K5156)/Ações!$H5156,0)</f>
        <v>0</v>
      </c>
      <c r="H5156" s="48">
        <f>IFERROR(Ações!$I5156/(Ações!$P5156-Table_1[[#This Row],[CAGR LUCRO 5A]]),0)</f>
        <v>0</v>
      </c>
      <c r="I5156" s="48">
        <f>IF(Ações!$S5156&lt;0,"",Ações!$O5156*(1+Ações!$S5156))</f>
        <v>0</v>
      </c>
      <c r="J5156" s="49">
        <f>IFERROR(IF(Ações!$B5156="","",(VLOOKUP(Table_1[[#This Row],[AÇÕES]],'Dados Status Invest STOCKS'!A5142:AD5757,4)/Table_1[[#This Row],[LPA]]))/100,0)</f>
        <v>1.7452229299363058E-2</v>
      </c>
      <c r="K5156" s="64">
        <f>IFERROR(IF(Ações!$B5156="","",VLOOKUP(Table_1[[#This Row],[AÇÕES]],'Dados Status Invest STOCKS'!A5142:AD5757,2)),0)</f>
        <v>4.29</v>
      </c>
      <c r="L5156" s="65">
        <f>IFERROR(IF(Ações!$B5156="","",VLOOKUP(Table_1[[#This Row],[AÇÕES]],'Dados Status Invest STOCKS'!A5142:AD5757,3)/100),0)</f>
        <v>0</v>
      </c>
      <c r="M5156" s="66">
        <f>IFERROR(IF(Ações!$B5156="","",VLOOKUP(Table_1[[#This Row],[AÇÕES]],'Dados Status Invest STOCKS'!A5142:AD5757,28)),0)</f>
        <v>-1.57</v>
      </c>
      <c r="N5156" s="66">
        <f>IFERROR(IF(Ações!$B5156="","",VLOOKUP(Table_1[[#This Row],[AÇÕES]],'Dados Status Invest STOCKS'!A5142:AD5757,27)),0)</f>
        <v>4.03</v>
      </c>
      <c r="O5156" s="66">
        <f>IFERROR(IF(Ações!$L5156="","",Ações!$K5156*Ações!$L5156),0)</f>
        <v>0</v>
      </c>
      <c r="P5156" s="67">
        <f t="shared" si="80"/>
        <v>0.06</v>
      </c>
      <c r="Q5156" s="67">
        <f>IFERROR(Ações!$O5156/Ações!$M5156,0)</f>
        <v>0</v>
      </c>
      <c r="R5156" s="67">
        <f>IFERROR(IF(Ações!$B5156="","",VLOOKUP(Table_1[[#This Row],[AÇÕES]],'Dados Status Invest STOCKS'!A5142:AD5757,18)/100),0)</f>
        <v>-0.38829999999999998</v>
      </c>
      <c r="S5156" s="65">
        <f>IFERROR(IF(Ações!$B5156="","",VLOOKUP(Table_1[[#This Row],[AÇÕES]],'Dados Status Invest STOCKS'!A5142:AD5757,25)/100),0)</f>
        <v>5.8799999999999998E-2</v>
      </c>
      <c r="T5156" s="67">
        <f>(1-Ações!$Q5156)*Ações!$R5156</f>
        <v>-0.38829999999999998</v>
      </c>
      <c r="U5156" s="68">
        <f>IF(Ações!$S5156=0,Ações!$T5156,IF(Ações!$T5156=0,Ações!$S5156,AVERAGE(Ações!$S5156,Ações!$T5156)))</f>
        <v>-0.16474999999999998</v>
      </c>
    </row>
    <row r="5157" spans="2:21" ht="15" customHeight="1" x14ac:dyDescent="0.2">
      <c r="B5157" s="63" t="str">
        <f>IFERROR('Dados Status Invest STOCKS'!A5144,"-")</f>
        <v>ZBH</v>
      </c>
      <c r="C5157" s="45">
        <f>IFERROR((Ações!$D5157-Ações!$K5157)/Ações!$D5157,0)</f>
        <v>-6.6923076923076907</v>
      </c>
      <c r="D5157" s="46">
        <f>(Ações!$O5157)/0.06</f>
        <v>16.074500000000004</v>
      </c>
      <c r="E5157" s="47">
        <f>IFERROR((Ações!$F5157-Ações!$K5157)/Ações!$F5157,0)</f>
        <v>-0.68811068936924324</v>
      </c>
      <c r="F5157" s="46">
        <f>IF(OR(Ações!$N5157&lt;0,Ações!$M5157&lt;0),"",(22.5*Ações!$M5157*Ações!$N5157)^0.5)</f>
        <v>73.247566512478755</v>
      </c>
      <c r="G5157" s="47">
        <f>IFERROR((Ações!$H5157-Ações!$K5157)/Ações!$H5157,0)</f>
        <v>-6.6923076923076907</v>
      </c>
      <c r="H5157" s="48">
        <f>IFERROR(Ações!$I5157/(Ações!$P5157-Table_1[[#This Row],[CAGR LUCRO 5A]]),0)</f>
        <v>16.074500000000004</v>
      </c>
      <c r="I5157" s="48">
        <f>IF(Ações!$S5157&lt;0,"",Ações!$O5157*(1+Ações!$S5157))</f>
        <v>0.96447000000000016</v>
      </c>
      <c r="J5157" s="49">
        <f>IFERROR(IF(Ações!$B5157="","",(VLOOKUP(Table_1[[#This Row],[AÇÕES]],'Dados Status Invest STOCKS'!A5143:AD5758,4)/Table_1[[#This Row],[LPA]]))/100,0)</f>
        <v>8.0433673469387762E-2</v>
      </c>
      <c r="K5157" s="64">
        <f>IFERROR(IF(Ações!$B5157="","",VLOOKUP(Table_1[[#This Row],[AÇÕES]],'Dados Status Invest STOCKS'!A5143:AD5758,2)),0)</f>
        <v>123.65</v>
      </c>
      <c r="L5157" s="65">
        <f>IFERROR(IF(Ações!$B5157="","",VLOOKUP(Table_1[[#This Row],[AÇÕES]],'Dados Status Invest STOCKS'!A5143:AD5758,3)/100),0)</f>
        <v>7.8000000000000005E-3</v>
      </c>
      <c r="M5157" s="66">
        <f>IFERROR(IF(Ações!$B5157="","",VLOOKUP(Table_1[[#This Row],[AÇÕES]],'Dados Status Invest STOCKS'!A5143:AD5758,28)),0)</f>
        <v>3.92</v>
      </c>
      <c r="N5157" s="66">
        <f>IFERROR(IF(Ações!$B5157="","",VLOOKUP(Table_1[[#This Row],[AÇÕES]],'Dados Status Invest STOCKS'!A5143:AD5758,27)),0)</f>
        <v>60.83</v>
      </c>
      <c r="O5157" s="66">
        <f>IFERROR(IF(Ações!$L5157="","",Ações!$K5157*Ações!$L5157),0)</f>
        <v>0.96447000000000016</v>
      </c>
      <c r="P5157" s="67">
        <f t="shared" si="80"/>
        <v>0.06</v>
      </c>
      <c r="Q5157" s="67">
        <f>IFERROR(Ações!$O5157/Ações!$M5157,0)</f>
        <v>0.24603826530612249</v>
      </c>
      <c r="R5157" s="67">
        <f>IFERROR(IF(Ações!$B5157="","",VLOOKUP(Table_1[[#This Row],[AÇÕES]],'Dados Status Invest STOCKS'!A5143:AD5758,18)/100),0)</f>
        <v>6.4500000000000002E-2</v>
      </c>
      <c r="S5157" s="65">
        <f>IFERROR(IF(Ações!$B5157="","",VLOOKUP(Table_1[[#This Row],[AÇÕES]],'Dados Status Invest STOCKS'!A5143:AD5758,25)/100),0)</f>
        <v>0</v>
      </c>
      <c r="T5157" s="67">
        <f>(1-Ações!$Q5157)*Ações!$R5157</f>
        <v>4.8630531887755103E-2</v>
      </c>
      <c r="U5157" s="68">
        <f>IF(Ações!$S5157=0,Ações!$T5157,IF(Ações!$T5157=0,Ações!$S5157,AVERAGE(Ações!$S5157,Ações!$T5157)))</f>
        <v>4.8630531887755103E-2</v>
      </c>
    </row>
    <row r="5158" spans="2:21" ht="15" customHeight="1" x14ac:dyDescent="0.2">
      <c r="B5158" s="63" t="str">
        <f>IFERROR('Dados Status Invest STOCKS'!A5145,"-")</f>
        <v>ZBRA</v>
      </c>
      <c r="C5158" s="45">
        <f>IFERROR((Ações!$D5158-Ações!$K5158)/Ações!$D5158,0)</f>
        <v>0</v>
      </c>
      <c r="D5158" s="46">
        <f>(Ações!$O5158)/0.06</f>
        <v>0</v>
      </c>
      <c r="E5158" s="47">
        <f>IFERROR((Ações!$F5158-Ações!$K5158)/Ações!$F5158,0)</f>
        <v>-2.9345423174428991</v>
      </c>
      <c r="F5158" s="46">
        <f>IF(OR(Ações!$N5158&lt;0,Ações!$M5158&lt;0),"",(22.5*Ações!$M5158*Ações!$N5158)^0.5)</f>
        <v>124.68032122191538</v>
      </c>
      <c r="G5158" s="47">
        <f>IFERROR((Ações!$H5158-Ações!$K5158)/Ações!$H5158,0)</f>
        <v>0</v>
      </c>
      <c r="H5158" s="48">
        <f>IFERROR(Ações!$I5158/(Ações!$P5158-Table_1[[#This Row],[CAGR LUCRO 5A]]),0)</f>
        <v>0</v>
      </c>
      <c r="I5158" s="48">
        <f>IF(Ações!$S5158&lt;0,"",Ações!$O5158*(1+Ações!$S5158))</f>
        <v>0</v>
      </c>
      <c r="J5158" s="49">
        <f>IFERROR(IF(Ações!$B5158="","",(VLOOKUP(Table_1[[#This Row],[AÇÕES]],'Dados Status Invest STOCKS'!A5144:AD5759,4)/Table_1[[#This Row],[LPA]]))/100,0)</f>
        <v>2.4123422159887799E-2</v>
      </c>
      <c r="K5158" s="64">
        <f>IFERROR(IF(Ações!$B5158="","",VLOOKUP(Table_1[[#This Row],[AÇÕES]],'Dados Status Invest STOCKS'!A5144:AD5759,2)),0)</f>
        <v>490.56</v>
      </c>
      <c r="L5158" s="65">
        <f>IFERROR(IF(Ações!$B5158="","",VLOOKUP(Table_1[[#This Row],[AÇÕES]],'Dados Status Invest STOCKS'!A5144:AD5759,3)/100),0)</f>
        <v>0</v>
      </c>
      <c r="M5158" s="66">
        <f>IFERROR(IF(Ações!$B5158="","",VLOOKUP(Table_1[[#This Row],[AÇÕES]],'Dados Status Invest STOCKS'!A5144:AD5759,28)),0)</f>
        <v>14.26</v>
      </c>
      <c r="N5158" s="66">
        <f>IFERROR(IF(Ações!$B5158="","",VLOOKUP(Table_1[[#This Row],[AÇÕES]],'Dados Status Invest STOCKS'!A5144:AD5759,27)),0)</f>
        <v>48.45</v>
      </c>
      <c r="O5158" s="66">
        <f>IFERROR(IF(Ações!$L5158="","",Ações!$K5158*Ações!$L5158),0)</f>
        <v>0</v>
      </c>
      <c r="P5158" s="67">
        <f t="shared" si="80"/>
        <v>0.06</v>
      </c>
      <c r="Q5158" s="67">
        <f>IFERROR(Ações!$O5158/Ações!$M5158,0)</f>
        <v>0</v>
      </c>
      <c r="R5158" s="67">
        <f>IFERROR(IF(Ações!$B5158="","",VLOOKUP(Table_1[[#This Row],[AÇÕES]],'Dados Status Invest STOCKS'!A5144:AD5759,18)/100),0)</f>
        <v>0.29430000000000001</v>
      </c>
      <c r="S5158" s="65">
        <f>IFERROR(IF(Ações!$B5158="","",VLOOKUP(Table_1[[#This Row],[AÇÕES]],'Dados Status Invest STOCKS'!A5144:AD5759,25)/100),0)</f>
        <v>0</v>
      </c>
      <c r="T5158" s="67">
        <f>(1-Ações!$Q5158)*Ações!$R5158</f>
        <v>0.29430000000000001</v>
      </c>
      <c r="U5158" s="68">
        <f>IF(Ações!$S5158=0,Ações!$T5158,IF(Ações!$T5158=0,Ações!$S5158,AVERAGE(Ações!$S5158,Ações!$T5158)))</f>
        <v>0.29430000000000001</v>
      </c>
    </row>
    <row r="5159" spans="2:21" ht="15" customHeight="1" x14ac:dyDescent="0.2">
      <c r="B5159" s="63" t="str">
        <f>IFERROR('Dados Status Invest STOCKS'!A5146,"-")</f>
        <v>ZEAL</v>
      </c>
      <c r="C5159" s="45">
        <f>IFERROR((Ações!$D5159-Ações!$K5159)/Ações!$D5159,0)</f>
        <v>0</v>
      </c>
      <c r="D5159" s="46">
        <f>(Ações!$O5159)/0.06</f>
        <v>0</v>
      </c>
      <c r="E5159" s="47">
        <f>IFERROR((Ações!$F5159-Ações!$K5159)/Ações!$F5159,0)</f>
        <v>0</v>
      </c>
      <c r="F5159" s="46" t="str">
        <f>IF(OR(Ações!$N5159&lt;0,Ações!$M5159&lt;0),"",(22.5*Ações!$M5159*Ações!$N5159)^0.5)</f>
        <v/>
      </c>
      <c r="G5159" s="47">
        <f>IFERROR((Ações!$H5159-Ações!$K5159)/Ações!$H5159,0)</f>
        <v>0</v>
      </c>
      <c r="H5159" s="48">
        <f>IFERROR(Ações!$I5159/(Ações!$P5159-Table_1[[#This Row],[CAGR LUCRO 5A]]),0)</f>
        <v>0</v>
      </c>
      <c r="I5159" s="48">
        <f>IF(Ações!$S5159&lt;0,"",Ações!$O5159*(1+Ações!$S5159))</f>
        <v>0</v>
      </c>
      <c r="J5159" s="49">
        <f>IFERROR(IF(Ações!$B5159="","",(VLOOKUP(Table_1[[#This Row],[AÇÕES]],'Dados Status Invest STOCKS'!A5145:AD5760,4)/Table_1[[#This Row],[LPA]]))/100,0)</f>
        <v>1.0783847980997624E-2</v>
      </c>
      <c r="K5159" s="64">
        <f>IFERROR(IF(Ações!$B5159="","",VLOOKUP(Table_1[[#This Row],[AÇÕES]],'Dados Status Invest STOCKS'!A5145:AD5760,2)),0)</f>
        <v>19.13</v>
      </c>
      <c r="L5159" s="65">
        <f>IFERROR(IF(Ações!$B5159="","",VLOOKUP(Table_1[[#This Row],[AÇÕES]],'Dados Status Invest STOCKS'!A5145:AD5760,3)/100),0)</f>
        <v>0</v>
      </c>
      <c r="M5159" s="66">
        <f>IFERROR(IF(Ações!$B5159="","",VLOOKUP(Table_1[[#This Row],[AÇÕES]],'Dados Status Invest STOCKS'!A5145:AD5760,28)),0)</f>
        <v>-4.21</v>
      </c>
      <c r="N5159" s="66">
        <f>IFERROR(IF(Ações!$B5159="","",VLOOKUP(Table_1[[#This Row],[AÇÕES]],'Dados Status Invest STOCKS'!A5145:AD5760,27)),0)</f>
        <v>5.2</v>
      </c>
      <c r="O5159" s="66">
        <f>IFERROR(IF(Ações!$L5159="","",Ações!$K5159*Ações!$L5159),0)</f>
        <v>0</v>
      </c>
      <c r="P5159" s="67">
        <f t="shared" si="80"/>
        <v>0.06</v>
      </c>
      <c r="Q5159" s="67">
        <f>IFERROR(Ações!$O5159/Ações!$M5159,0)</f>
        <v>0</v>
      </c>
      <c r="R5159" s="67">
        <f>IFERROR(IF(Ações!$B5159="","",VLOOKUP(Table_1[[#This Row],[AÇÕES]],'Dados Status Invest STOCKS'!A5145:AD5760,18)/100),0)</f>
        <v>-0.80959999999999999</v>
      </c>
      <c r="S5159" s="65">
        <f>IFERROR(IF(Ações!$B5159="","",VLOOKUP(Table_1[[#This Row],[AÇÕES]],'Dados Status Invest STOCKS'!A5145:AD5760,25)/100),0)</f>
        <v>0</v>
      </c>
      <c r="T5159" s="67">
        <f>(1-Ações!$Q5159)*Ações!$R5159</f>
        <v>-0.80959999999999999</v>
      </c>
      <c r="U5159" s="68">
        <f>IF(Ações!$S5159=0,Ações!$T5159,IF(Ações!$T5159=0,Ações!$S5159,AVERAGE(Ações!$S5159,Ações!$T5159)))</f>
        <v>-0.80959999999999999</v>
      </c>
    </row>
    <row r="5160" spans="2:21" ht="15" customHeight="1" x14ac:dyDescent="0.2">
      <c r="B5160" s="63" t="str">
        <f>IFERROR('Dados Status Invest STOCKS'!A5147,"-")</f>
        <v>ZEN</v>
      </c>
      <c r="C5160" s="45">
        <f>IFERROR((Ações!$D5160-Ações!$K5160)/Ações!$D5160,0)</f>
        <v>0</v>
      </c>
      <c r="D5160" s="46">
        <f>(Ações!$O5160)/0.06</f>
        <v>0</v>
      </c>
      <c r="E5160" s="47">
        <f>IFERROR((Ações!$F5160-Ações!$K5160)/Ações!$F5160,0)</f>
        <v>0</v>
      </c>
      <c r="F5160" s="46" t="str">
        <f>IF(OR(Ações!$N5160&lt;0,Ações!$M5160&lt;0),"",(22.5*Ações!$M5160*Ações!$N5160)^0.5)</f>
        <v/>
      </c>
      <c r="G5160" s="47">
        <f>IFERROR((Ações!$H5160-Ações!$K5160)/Ações!$H5160,0)</f>
        <v>0</v>
      </c>
      <c r="H5160" s="48">
        <f>IFERROR(Ações!$I5160/(Ações!$P5160-Table_1[[#This Row],[CAGR LUCRO 5A]]),0)</f>
        <v>0</v>
      </c>
      <c r="I5160" s="48">
        <f>IF(Ações!$S5160&lt;0,"",Ações!$O5160*(1+Ações!$S5160))</f>
        <v>0</v>
      </c>
      <c r="J5160" s="49">
        <f>IFERROR(IF(Ações!$B5160="","",(VLOOKUP(Table_1[[#This Row],[AÇÕES]],'Dados Status Invest STOCKS'!A5146:AD5761,4)/Table_1[[#This Row],[LPA]]))/100,0)</f>
        <v>0.26251308900523562</v>
      </c>
      <c r="K5160" s="64">
        <f>IFERROR(IF(Ações!$B5160="","",VLOOKUP(Table_1[[#This Row],[AÇÕES]],'Dados Status Invest STOCKS'!A5146:AD5761,2)),0)</f>
        <v>95.77</v>
      </c>
      <c r="L5160" s="65">
        <f>IFERROR(IF(Ações!$B5160="","",VLOOKUP(Table_1[[#This Row],[AÇÕES]],'Dados Status Invest STOCKS'!A5146:AD5761,3)/100),0)</f>
        <v>0</v>
      </c>
      <c r="M5160" s="66">
        <f>IFERROR(IF(Ações!$B5160="","",VLOOKUP(Table_1[[#This Row],[AÇÕES]],'Dados Status Invest STOCKS'!A5146:AD5761,28)),0)</f>
        <v>-1.91</v>
      </c>
      <c r="N5160" s="66">
        <f>IFERROR(IF(Ações!$B5160="","",VLOOKUP(Table_1[[#This Row],[AÇÕES]],'Dados Status Invest STOCKS'!A5146:AD5761,27)),0)</f>
        <v>3.86</v>
      </c>
      <c r="O5160" s="66">
        <f>IFERROR(IF(Ações!$L5160="","",Ações!$K5160*Ações!$L5160),0)</f>
        <v>0</v>
      </c>
      <c r="P5160" s="67">
        <f t="shared" si="80"/>
        <v>0.06</v>
      </c>
      <c r="Q5160" s="67">
        <f>IFERROR(Ações!$O5160/Ações!$M5160,0)</f>
        <v>0</v>
      </c>
      <c r="R5160" s="67">
        <f>IFERROR(IF(Ações!$B5160="","",VLOOKUP(Table_1[[#This Row],[AÇÕES]],'Dados Status Invest STOCKS'!A5146:AD5761,18)/100),0)</f>
        <v>-0.49509999999999998</v>
      </c>
      <c r="S5160" s="65">
        <f>IFERROR(IF(Ações!$B5160="","",VLOOKUP(Table_1[[#This Row],[AÇÕES]],'Dados Status Invest STOCKS'!A5146:AD5761,25)/100),0)</f>
        <v>0</v>
      </c>
      <c r="T5160" s="67">
        <f>(1-Ações!$Q5160)*Ações!$R5160</f>
        <v>-0.49509999999999998</v>
      </c>
      <c r="U5160" s="68">
        <f>IF(Ações!$S5160=0,Ações!$T5160,IF(Ações!$T5160=0,Ações!$S5160,AVERAGE(Ações!$S5160,Ações!$T5160)))</f>
        <v>-0.49509999999999998</v>
      </c>
    </row>
    <row r="5161" spans="2:21" ht="15" customHeight="1" x14ac:dyDescent="0.2">
      <c r="B5161" s="63" t="str">
        <f>IFERROR('Dados Status Invest STOCKS'!A5148,"-")</f>
        <v>ZENV</v>
      </c>
      <c r="C5161" s="45">
        <f>IFERROR((Ações!$D5161-Ações!$K5161)/Ações!$D5161,0)</f>
        <v>0</v>
      </c>
      <c r="D5161" s="46">
        <f>(Ações!$O5161)/0.06</f>
        <v>0</v>
      </c>
      <c r="E5161" s="47">
        <f>IFERROR((Ações!$F5161-Ações!$K5161)/Ações!$F5161,0)</f>
        <v>0</v>
      </c>
      <c r="F5161" s="46" t="str">
        <f>IF(OR(Ações!$N5161&lt;0,Ações!$M5161&lt;0),"",(22.5*Ações!$M5161*Ações!$N5161)^0.5)</f>
        <v/>
      </c>
      <c r="G5161" s="47">
        <f>IFERROR((Ações!$H5161-Ações!$K5161)/Ações!$H5161,0)</f>
        <v>0</v>
      </c>
      <c r="H5161" s="48">
        <f>IFERROR(Ações!$I5161/(Ações!$P5161-Table_1[[#This Row],[CAGR LUCRO 5A]]),0)</f>
        <v>0</v>
      </c>
      <c r="I5161" s="48">
        <f>IF(Ações!$S5161&lt;0,"",Ações!$O5161*(1+Ações!$S5161))</f>
        <v>0</v>
      </c>
      <c r="J5161" s="49">
        <f>IFERROR(IF(Ações!$B5161="","",(VLOOKUP(Table_1[[#This Row],[AÇÕES]],'Dados Status Invest STOCKS'!A5147:AD5762,4)/Table_1[[#This Row],[LPA]]))/100,0)</f>
        <v>3.1261538461538461</v>
      </c>
      <c r="K5161" s="64">
        <f>IFERROR(IF(Ações!$B5161="","",VLOOKUP(Table_1[[#This Row],[AÇÕES]],'Dados Status Invest STOCKS'!A5147:AD5762,2)),0)</f>
        <v>5.17</v>
      </c>
      <c r="L5161" s="65">
        <f>IFERROR(IF(Ações!$B5161="","",VLOOKUP(Table_1[[#This Row],[AÇÕES]],'Dados Status Invest STOCKS'!A5147:AD5762,3)/100),0)</f>
        <v>0</v>
      </c>
      <c r="M5161" s="66">
        <f>IFERROR(IF(Ações!$B5161="","",VLOOKUP(Table_1[[#This Row],[AÇÕES]],'Dados Status Invest STOCKS'!A5147:AD5762,28)),0)</f>
        <v>-0.13</v>
      </c>
      <c r="N5161" s="66">
        <f>IFERROR(IF(Ações!$B5161="","",VLOOKUP(Table_1[[#This Row],[AÇÕES]],'Dados Status Invest STOCKS'!A5147:AD5762,27)),0)</f>
        <v>0.43</v>
      </c>
      <c r="O5161" s="66">
        <f>IFERROR(IF(Ações!$L5161="","",Ações!$K5161*Ações!$L5161),0)</f>
        <v>0</v>
      </c>
      <c r="P5161" s="67">
        <f t="shared" si="80"/>
        <v>0.06</v>
      </c>
      <c r="Q5161" s="67">
        <f>IFERROR(Ações!$O5161/Ações!$M5161,0)</f>
        <v>0</v>
      </c>
      <c r="R5161" s="67">
        <f>IFERROR(IF(Ações!$B5161="","",VLOOKUP(Table_1[[#This Row],[AÇÕES]],'Dados Status Invest STOCKS'!A5147:AD5762,18)/100),0)</f>
        <v>-0.29399999999999998</v>
      </c>
      <c r="S5161" s="65">
        <f>IFERROR(IF(Ações!$B5161="","",VLOOKUP(Table_1[[#This Row],[AÇÕES]],'Dados Status Invest STOCKS'!A5147:AD5762,25)/100),0)</f>
        <v>0</v>
      </c>
      <c r="T5161" s="67">
        <f>(1-Ações!$Q5161)*Ações!$R5161</f>
        <v>-0.29399999999999998</v>
      </c>
      <c r="U5161" s="68">
        <f>IF(Ações!$S5161=0,Ações!$T5161,IF(Ações!$T5161=0,Ações!$S5161,AVERAGE(Ações!$S5161,Ações!$T5161)))</f>
        <v>-0.29399999999999998</v>
      </c>
    </row>
    <row r="5162" spans="2:21" ht="15" customHeight="1" x14ac:dyDescent="0.2">
      <c r="B5162" s="63" t="str">
        <f>IFERROR('Dados Status Invest STOCKS'!A5149,"-")</f>
        <v>ZEPP</v>
      </c>
      <c r="C5162" s="45">
        <f>IFERROR((Ações!$D5162-Ações!$K5162)/Ações!$D5162,0)</f>
        <v>0</v>
      </c>
      <c r="D5162" s="46">
        <f>(Ações!$O5162)/0.06</f>
        <v>0</v>
      </c>
      <c r="E5162" s="47">
        <f>IFERROR((Ações!$F5162-Ações!$K5162)/Ações!$F5162,0)</f>
        <v>0.45953915596084854</v>
      </c>
      <c r="F5162" s="46">
        <f>IF(OR(Ações!$N5162&lt;0,Ações!$M5162&lt;0),"",(22.5*Ações!$M5162*Ações!$N5162)^0.5)</f>
        <v>9.5104021996969195</v>
      </c>
      <c r="G5162" s="47">
        <f>IFERROR((Ações!$H5162-Ações!$K5162)/Ações!$H5162,0)</f>
        <v>0</v>
      </c>
      <c r="H5162" s="48">
        <f>IFERROR(Ações!$I5162/(Ações!$P5162-Table_1[[#This Row],[CAGR LUCRO 5A]]),0)</f>
        <v>0</v>
      </c>
      <c r="I5162" s="48">
        <f>IF(Ações!$S5162&lt;0,"",Ações!$O5162*(1+Ações!$S5162))</f>
        <v>0</v>
      </c>
      <c r="J5162" s="49">
        <f>IFERROR(IF(Ações!$B5162="","",(VLOOKUP(Table_1[[#This Row],[AÇÕES]],'Dados Status Invest STOCKS'!A5148:AD5763,4)/Table_1[[#This Row],[LPA]]))/100,0)</f>
        <v>0.13721311475409834</v>
      </c>
      <c r="K5162" s="64">
        <f>IFERROR(IF(Ações!$B5162="","",VLOOKUP(Table_1[[#This Row],[AÇÕES]],'Dados Status Invest STOCKS'!A5148:AD5763,2)),0)</f>
        <v>5.14</v>
      </c>
      <c r="L5162" s="65">
        <f>IFERROR(IF(Ações!$B5162="","",VLOOKUP(Table_1[[#This Row],[AÇÕES]],'Dados Status Invest STOCKS'!A5148:AD5763,3)/100),0)</f>
        <v>0</v>
      </c>
      <c r="M5162" s="66">
        <f>IFERROR(IF(Ações!$B5162="","",VLOOKUP(Table_1[[#This Row],[AÇÕES]],'Dados Status Invest STOCKS'!A5148:AD5763,28)),0)</f>
        <v>0.61</v>
      </c>
      <c r="N5162" s="66">
        <f>IFERROR(IF(Ações!$B5162="","",VLOOKUP(Table_1[[#This Row],[AÇÕES]],'Dados Status Invest STOCKS'!A5148:AD5763,27)),0)</f>
        <v>6.59</v>
      </c>
      <c r="O5162" s="66">
        <f>IFERROR(IF(Ações!$L5162="","",Ações!$K5162*Ações!$L5162),0)</f>
        <v>0</v>
      </c>
      <c r="P5162" s="67">
        <f t="shared" si="80"/>
        <v>0.06</v>
      </c>
      <c r="Q5162" s="67">
        <f>IFERROR(Ações!$O5162/Ações!$M5162,0)</f>
        <v>0</v>
      </c>
      <c r="R5162" s="67">
        <f>IFERROR(IF(Ações!$B5162="","",VLOOKUP(Table_1[[#This Row],[AÇÕES]],'Dados Status Invest STOCKS'!A5148:AD5763,18)/100),0)</f>
        <v>9.3100000000000002E-2</v>
      </c>
      <c r="S5162" s="65">
        <f>IFERROR(IF(Ações!$B5162="","",VLOOKUP(Table_1[[#This Row],[AÇÕES]],'Dados Status Invest STOCKS'!A5148:AD5763,25)/100),0)</f>
        <v>0</v>
      </c>
      <c r="T5162" s="67">
        <f>(1-Ações!$Q5162)*Ações!$R5162</f>
        <v>9.3100000000000002E-2</v>
      </c>
      <c r="U5162" s="68">
        <f>IF(Ações!$S5162=0,Ações!$T5162,IF(Ações!$T5162=0,Ações!$S5162,AVERAGE(Ações!$S5162,Ações!$T5162)))</f>
        <v>9.3100000000000002E-2</v>
      </c>
    </row>
    <row r="5163" spans="2:21" ht="15" customHeight="1" x14ac:dyDescent="0.2">
      <c r="B5163" s="63" t="str">
        <f>IFERROR('Dados Status Invest STOCKS'!A5150,"-")</f>
        <v>ZEUS</v>
      </c>
      <c r="C5163" s="45">
        <f>IFERROR((Ações!$D5163-Ações!$K5163)/Ações!$D5163,0)</f>
        <v>-14.789473684210526</v>
      </c>
      <c r="D5163" s="46">
        <f>(Ações!$O5163)/0.06</f>
        <v>1.3357000000000001</v>
      </c>
      <c r="E5163" s="47">
        <f>IFERROR((Ações!$F5163-Ações!$K5163)/Ações!$F5163,0)</f>
        <v>0.75073100377028323</v>
      </c>
      <c r="F5163" s="46">
        <f>IF(OR(Ações!$N5163&lt;0,Ações!$M5163&lt;0),"",(22.5*Ações!$M5163*Ações!$N5163)^0.5)</f>
        <v>84.607393293966936</v>
      </c>
      <c r="G5163" s="47">
        <f>IFERROR((Ações!$H5163-Ações!$K5163)/Ações!$H5163,0)</f>
        <v>-14.789473684210526</v>
      </c>
      <c r="H5163" s="48">
        <f>IFERROR(Ações!$I5163/(Ações!$P5163-Table_1[[#This Row],[CAGR LUCRO 5A]]),0)</f>
        <v>1.3357000000000001</v>
      </c>
      <c r="I5163" s="48">
        <f>IF(Ações!$S5163&lt;0,"",Ações!$O5163*(1+Ações!$S5163))</f>
        <v>8.0142000000000005E-2</v>
      </c>
      <c r="J5163" s="49">
        <f>IFERROR(IF(Ações!$B5163="","",(VLOOKUP(Table_1[[#This Row],[AÇÕES]],'Dados Status Invest STOCKS'!A5149:AD5764,4)/Table_1[[#This Row],[LPA]]))/100,0)</f>
        <v>2.6923076923076922E-3</v>
      </c>
      <c r="K5163" s="64">
        <f>IFERROR(IF(Ações!$B5163="","",VLOOKUP(Table_1[[#This Row],[AÇÕES]],'Dados Status Invest STOCKS'!A5149:AD5764,2)),0)</f>
        <v>21.09</v>
      </c>
      <c r="L5163" s="65">
        <f>IFERROR(IF(Ações!$B5163="","",VLOOKUP(Table_1[[#This Row],[AÇÕES]],'Dados Status Invest STOCKS'!A5149:AD5764,3)/100),0)</f>
        <v>3.8E-3</v>
      </c>
      <c r="M5163" s="66">
        <f>IFERROR(IF(Ações!$B5163="","",VLOOKUP(Table_1[[#This Row],[AÇÕES]],'Dados Status Invest STOCKS'!A5149:AD5764,28)),0)</f>
        <v>8.84</v>
      </c>
      <c r="N5163" s="66">
        <f>IFERROR(IF(Ações!$B5163="","",VLOOKUP(Table_1[[#This Row],[AÇÕES]],'Dados Status Invest STOCKS'!A5149:AD5764,27)),0)</f>
        <v>35.99</v>
      </c>
      <c r="O5163" s="66">
        <f>IFERROR(IF(Ações!$L5163="","",Ações!$K5163*Ações!$L5163),0)</f>
        <v>8.0142000000000005E-2</v>
      </c>
      <c r="P5163" s="67">
        <f t="shared" si="80"/>
        <v>0.06</v>
      </c>
      <c r="Q5163" s="67">
        <f>IFERROR(Ações!$O5163/Ações!$M5163,0)</f>
        <v>9.0658371040723985E-3</v>
      </c>
      <c r="R5163" s="67">
        <f>IFERROR(IF(Ações!$B5163="","",VLOOKUP(Table_1[[#This Row],[AÇÕES]],'Dados Status Invest STOCKS'!A5149:AD5764,18)/100),0)</f>
        <v>0.2457</v>
      </c>
      <c r="S5163" s="65">
        <f>IFERROR(IF(Ações!$B5163="","",VLOOKUP(Table_1[[#This Row],[AÇÕES]],'Dados Status Invest STOCKS'!A5149:AD5764,25)/100),0)</f>
        <v>0</v>
      </c>
      <c r="T5163" s="67">
        <f>(1-Ações!$Q5163)*Ações!$R5163</f>
        <v>0.24347252382352941</v>
      </c>
      <c r="U5163" s="68">
        <f>IF(Ações!$S5163=0,Ações!$T5163,IF(Ações!$T5163=0,Ações!$S5163,AVERAGE(Ações!$S5163,Ações!$T5163)))</f>
        <v>0.24347252382352941</v>
      </c>
    </row>
    <row r="5164" spans="2:21" ht="15" customHeight="1" x14ac:dyDescent="0.2">
      <c r="B5164" s="63" t="str">
        <f>IFERROR('Dados Status Invest STOCKS'!A5151,"-")</f>
        <v>ZG</v>
      </c>
      <c r="C5164" s="45">
        <f>IFERROR((Ações!$D5164-Ações!$K5164)/Ações!$D5164,0)</f>
        <v>0</v>
      </c>
      <c r="D5164" s="46">
        <f>(Ações!$O5164)/0.06</f>
        <v>0</v>
      </c>
      <c r="E5164" s="47">
        <f>IFERROR((Ações!$F5164-Ações!$K5164)/Ações!$F5164,0)</f>
        <v>0</v>
      </c>
      <c r="F5164" s="46" t="str">
        <f>IF(OR(Ações!$N5164&lt;0,Ações!$M5164&lt;0),"",(22.5*Ações!$M5164*Ações!$N5164)^0.5)</f>
        <v/>
      </c>
      <c r="G5164" s="47">
        <f>IFERROR((Ações!$H5164-Ações!$K5164)/Ações!$H5164,0)</f>
        <v>0</v>
      </c>
      <c r="H5164" s="48">
        <f>IFERROR(Ações!$I5164/(Ações!$P5164-Table_1[[#This Row],[CAGR LUCRO 5A]]),0)</f>
        <v>0</v>
      </c>
      <c r="I5164" s="48">
        <f>IF(Ações!$S5164&lt;0,"",Ações!$O5164*(1+Ações!$S5164))</f>
        <v>0</v>
      </c>
      <c r="J5164" s="49">
        <f>IFERROR(IF(Ações!$B5164="","",(VLOOKUP(Table_1[[#This Row],[AÇÕES]],'Dados Status Invest STOCKS'!A5150:AD5765,4)/Table_1[[#This Row],[LPA]]))/100,0)</f>
        <v>0.69413793103448274</v>
      </c>
      <c r="K5164" s="64">
        <f>IFERROR(IF(Ações!$B5164="","",VLOOKUP(Table_1[[#This Row],[AÇÕES]],'Dados Status Invest STOCKS'!A5150:AD5765,2)),0)</f>
        <v>52.27</v>
      </c>
      <c r="L5164" s="65">
        <f>IFERROR(IF(Ações!$B5164="","",VLOOKUP(Table_1[[#This Row],[AÇÕES]],'Dados Status Invest STOCKS'!A5150:AD5765,3)/100),0)</f>
        <v>0</v>
      </c>
      <c r="M5164" s="66">
        <f>IFERROR(IF(Ações!$B5164="","",VLOOKUP(Table_1[[#This Row],[AÇÕES]],'Dados Status Invest STOCKS'!A5150:AD5765,28)),0)</f>
        <v>-0.87</v>
      </c>
      <c r="N5164" s="66">
        <f>IFERROR(IF(Ações!$B5164="","",VLOOKUP(Table_1[[#This Row],[AÇÕES]],'Dados Status Invest STOCKS'!A5150:AD5765,27)),0)</f>
        <v>22.65</v>
      </c>
      <c r="O5164" s="66">
        <f>IFERROR(IF(Ações!$L5164="","",Ações!$K5164*Ações!$L5164),0)</f>
        <v>0</v>
      </c>
      <c r="P5164" s="67">
        <f t="shared" si="80"/>
        <v>0.06</v>
      </c>
      <c r="Q5164" s="67">
        <f>IFERROR(Ações!$O5164/Ações!$M5164,0)</f>
        <v>0</v>
      </c>
      <c r="R5164" s="67">
        <f>IFERROR(IF(Ações!$B5164="","",VLOOKUP(Table_1[[#This Row],[AÇÕES]],'Dados Status Invest STOCKS'!A5150:AD5765,18)/100),0)</f>
        <v>-3.8199999999999998E-2</v>
      </c>
      <c r="S5164" s="65">
        <f>IFERROR(IF(Ações!$B5164="","",VLOOKUP(Table_1[[#This Row],[AÇÕES]],'Dados Status Invest STOCKS'!A5150:AD5765,25)/100),0)</f>
        <v>0</v>
      </c>
      <c r="T5164" s="67">
        <f>(1-Ações!$Q5164)*Ações!$R5164</f>
        <v>-3.8199999999999998E-2</v>
      </c>
      <c r="U5164" s="68">
        <f>IF(Ações!$S5164=0,Ações!$T5164,IF(Ações!$T5164=0,Ações!$S5164,AVERAGE(Ações!$S5164,Ações!$T5164)))</f>
        <v>-3.8199999999999998E-2</v>
      </c>
    </row>
    <row r="5165" spans="2:21" ht="15" customHeight="1" x14ac:dyDescent="0.2">
      <c r="B5165" s="63" t="str">
        <f>IFERROR('Dados Status Invest STOCKS'!A5152,"-")</f>
        <v>ZGNX</v>
      </c>
      <c r="C5165" s="45">
        <f>IFERROR((Ações!$D5165-Ações!$K5165)/Ações!$D5165,0)</f>
        <v>0</v>
      </c>
      <c r="D5165" s="46">
        <f>(Ações!$O5165)/0.06</f>
        <v>0</v>
      </c>
      <c r="E5165" s="47">
        <f>IFERROR((Ações!$F5165-Ações!$K5165)/Ações!$F5165,0)</f>
        <v>0</v>
      </c>
      <c r="F5165" s="46" t="str">
        <f>IF(OR(Ações!$N5165&lt;0,Ações!$M5165&lt;0),"",(22.5*Ações!$M5165*Ações!$N5165)^0.5)</f>
        <v/>
      </c>
      <c r="G5165" s="47">
        <f>IFERROR((Ações!$H5165-Ações!$K5165)/Ações!$H5165,0)</f>
        <v>0</v>
      </c>
      <c r="H5165" s="48">
        <f>IFERROR(Ações!$I5165/(Ações!$P5165-Table_1[[#This Row],[CAGR LUCRO 5A]]),0)</f>
        <v>0</v>
      </c>
      <c r="I5165" s="48">
        <f>IF(Ações!$S5165&lt;0,"",Ações!$O5165*(1+Ações!$S5165))</f>
        <v>0</v>
      </c>
      <c r="J5165" s="49">
        <f>IFERROR(IF(Ações!$B5165="","",(VLOOKUP(Table_1[[#This Row],[AÇÕES]],'Dados Status Invest STOCKS'!A5151:AD5766,4)/Table_1[[#This Row],[LPA]]))/100,0)</f>
        <v>1.3810623556581986E-2</v>
      </c>
      <c r="K5165" s="64">
        <f>IFERROR(IF(Ações!$B5165="","",VLOOKUP(Table_1[[#This Row],[AÇÕES]],'Dados Status Invest STOCKS'!A5151:AD5766,2)),0)</f>
        <v>25.93</v>
      </c>
      <c r="L5165" s="65">
        <f>IFERROR(IF(Ações!$B5165="","",VLOOKUP(Table_1[[#This Row],[AÇÕES]],'Dados Status Invest STOCKS'!A5151:AD5766,3)/100),0)</f>
        <v>0</v>
      </c>
      <c r="M5165" s="66">
        <f>IFERROR(IF(Ações!$B5165="","",VLOOKUP(Table_1[[#This Row],[AÇÕES]],'Dados Status Invest STOCKS'!A5151:AD5766,28)),0)</f>
        <v>-4.33</v>
      </c>
      <c r="N5165" s="66">
        <f>IFERROR(IF(Ações!$B5165="","",VLOOKUP(Table_1[[#This Row],[AÇÕES]],'Dados Status Invest STOCKS'!A5151:AD5766,27)),0)</f>
        <v>4.01</v>
      </c>
      <c r="O5165" s="66">
        <f>IFERROR(IF(Ações!$L5165="","",Ações!$K5165*Ações!$L5165),0)</f>
        <v>0</v>
      </c>
      <c r="P5165" s="67">
        <f t="shared" si="80"/>
        <v>0.06</v>
      </c>
      <c r="Q5165" s="67">
        <f>IFERROR(Ações!$O5165/Ações!$M5165,0)</f>
        <v>0</v>
      </c>
      <c r="R5165" s="67">
        <f>IFERROR(IF(Ações!$B5165="","",VLOOKUP(Table_1[[#This Row],[AÇÕES]],'Dados Status Invest STOCKS'!A5151:AD5766,18)/100),0)</f>
        <v>-1.0820000000000001</v>
      </c>
      <c r="S5165" s="65">
        <f>IFERROR(IF(Ações!$B5165="","",VLOOKUP(Table_1[[#This Row],[AÇÕES]],'Dados Status Invest STOCKS'!A5151:AD5766,25)/100),0)</f>
        <v>0</v>
      </c>
      <c r="T5165" s="67">
        <f>(1-Ações!$Q5165)*Ações!$R5165</f>
        <v>-1.0820000000000001</v>
      </c>
      <c r="U5165" s="68">
        <f>IF(Ações!$S5165=0,Ações!$T5165,IF(Ações!$T5165=0,Ações!$S5165,AVERAGE(Ações!$S5165,Ações!$T5165)))</f>
        <v>-1.0820000000000001</v>
      </c>
    </row>
    <row r="5166" spans="2:21" ht="15" customHeight="1" x14ac:dyDescent="0.2">
      <c r="B5166" s="63" t="str">
        <f>IFERROR('Dados Status Invest STOCKS'!A5153,"-")</f>
        <v>ZGYH</v>
      </c>
      <c r="C5166" s="45">
        <f>IFERROR((Ações!$D5166-Ações!$K5166)/Ações!$D5166,0)</f>
        <v>0</v>
      </c>
      <c r="D5166" s="46">
        <f>(Ações!$O5166)/0.06</f>
        <v>0</v>
      </c>
      <c r="E5166" s="47">
        <f>IFERROR((Ações!$F5166-Ações!$K5166)/Ações!$F5166,0)</f>
        <v>0</v>
      </c>
      <c r="F5166" s="46" t="str">
        <f>IF(OR(Ações!$N5166&lt;0,Ações!$M5166&lt;0),"",(22.5*Ações!$M5166*Ações!$N5166)^0.5)</f>
        <v/>
      </c>
      <c r="G5166" s="47">
        <f>IFERROR((Ações!$H5166-Ações!$K5166)/Ações!$H5166,0)</f>
        <v>0</v>
      </c>
      <c r="H5166" s="48">
        <f>IFERROR(Ações!$I5166/(Ações!$P5166-Table_1[[#This Row],[CAGR LUCRO 5A]]),0)</f>
        <v>0</v>
      </c>
      <c r="I5166" s="48">
        <f>IF(Ações!$S5166&lt;0,"",Ações!$O5166*(1+Ações!$S5166))</f>
        <v>0</v>
      </c>
      <c r="J5166" s="49">
        <f>IFERROR(IF(Ações!$B5166="","",(VLOOKUP(Table_1[[#This Row],[AÇÕES]],'Dados Status Invest STOCKS'!A5152:AD5767,4)/Table_1[[#This Row],[LPA]]))/100,0)</f>
        <v>1.9452173913043478</v>
      </c>
      <c r="K5166" s="64">
        <f>IFERROR(IF(Ações!$B5166="","",VLOOKUP(Table_1[[#This Row],[AÇÕES]],'Dados Status Invest STOCKS'!A5152:AD5767,2)),0)</f>
        <v>10.28</v>
      </c>
      <c r="L5166" s="65">
        <f>IFERROR(IF(Ações!$B5166="","",VLOOKUP(Table_1[[#This Row],[AÇÕES]],'Dados Status Invest STOCKS'!A5152:AD5767,3)/100),0)</f>
        <v>0</v>
      </c>
      <c r="M5166" s="66">
        <f>IFERROR(IF(Ações!$B5166="","",VLOOKUP(Table_1[[#This Row],[AÇÕES]],'Dados Status Invest STOCKS'!A5152:AD5767,28)),0)</f>
        <v>-0.23</v>
      </c>
      <c r="N5166" s="66">
        <f>IFERROR(IF(Ações!$B5166="","",VLOOKUP(Table_1[[#This Row],[AÇÕES]],'Dados Status Invest STOCKS'!A5152:AD5767,27)),0)</f>
        <v>-0.71</v>
      </c>
      <c r="O5166" s="66">
        <f>IFERROR(IF(Ações!$L5166="","",Ações!$K5166*Ações!$L5166),0)</f>
        <v>0</v>
      </c>
      <c r="P5166" s="67">
        <f t="shared" si="80"/>
        <v>0.06</v>
      </c>
      <c r="Q5166" s="67">
        <f>IFERROR(Ações!$O5166/Ações!$M5166,0)</f>
        <v>0</v>
      </c>
      <c r="R5166" s="67">
        <f>IFERROR(IF(Ações!$B5166="","",VLOOKUP(Table_1[[#This Row],[AÇÕES]],'Dados Status Invest STOCKS'!A5152:AD5767,18)/100),0)</f>
        <v>-0.32280000000000003</v>
      </c>
      <c r="S5166" s="65">
        <f>IFERROR(IF(Ações!$B5166="","",VLOOKUP(Table_1[[#This Row],[AÇÕES]],'Dados Status Invest STOCKS'!A5152:AD5767,25)/100),0)</f>
        <v>0</v>
      </c>
      <c r="T5166" s="67">
        <f>(1-Ações!$Q5166)*Ações!$R5166</f>
        <v>-0.32280000000000003</v>
      </c>
      <c r="U5166" s="68">
        <f>IF(Ações!$S5166=0,Ações!$T5166,IF(Ações!$T5166=0,Ações!$S5166,AVERAGE(Ações!$S5166,Ações!$T5166)))</f>
        <v>-0.32280000000000003</v>
      </c>
    </row>
    <row r="5167" spans="2:21" ht="15" customHeight="1" x14ac:dyDescent="0.2">
      <c r="B5167" s="63" t="str">
        <f>IFERROR('Dados Status Invest STOCKS'!A5154,"-")</f>
        <v>ZGYHR</v>
      </c>
      <c r="C5167" s="45">
        <f>IFERROR((Ações!$D5167-Ações!$K5167)/Ações!$D5167,0)</f>
        <v>0</v>
      </c>
      <c r="D5167" s="46">
        <f>(Ações!$O5167)/0.06</f>
        <v>0</v>
      </c>
      <c r="E5167" s="47">
        <f>IFERROR((Ações!$F5167-Ações!$K5167)/Ações!$F5167,0)</f>
        <v>0</v>
      </c>
      <c r="F5167" s="46" t="str">
        <f>IF(OR(Ações!$N5167&lt;0,Ações!$M5167&lt;0),"",(22.5*Ações!$M5167*Ações!$N5167)^0.5)</f>
        <v/>
      </c>
      <c r="G5167" s="47">
        <f>IFERROR((Ações!$H5167-Ações!$K5167)/Ações!$H5167,0)</f>
        <v>0</v>
      </c>
      <c r="H5167" s="48">
        <f>IFERROR(Ações!$I5167/(Ações!$P5167-Table_1[[#This Row],[CAGR LUCRO 5A]]),0)</f>
        <v>0</v>
      </c>
      <c r="I5167" s="48">
        <f>IF(Ações!$S5167&lt;0,"",Ações!$O5167*(1+Ações!$S5167))</f>
        <v>0</v>
      </c>
      <c r="J5167" s="49">
        <f>IFERROR(IF(Ações!$B5167="","",(VLOOKUP(Table_1[[#This Row],[AÇÕES]],'Dados Status Invest STOCKS'!A5153:AD5768,4)/Table_1[[#This Row],[LPA]]))/100,0)</f>
        <v>7.5652173913043477E-2</v>
      </c>
      <c r="K5167" s="64">
        <f>IFERROR(IF(Ações!$B5167="","",VLOOKUP(Table_1[[#This Row],[AÇÕES]],'Dados Status Invest STOCKS'!A5153:AD5768,2)),0)</f>
        <v>0.4</v>
      </c>
      <c r="L5167" s="65">
        <f>IFERROR(IF(Ações!$B5167="","",VLOOKUP(Table_1[[#This Row],[AÇÕES]],'Dados Status Invest STOCKS'!A5153:AD5768,3)/100),0)</f>
        <v>0</v>
      </c>
      <c r="M5167" s="66">
        <f>IFERROR(IF(Ações!$B5167="","",VLOOKUP(Table_1[[#This Row],[AÇÕES]],'Dados Status Invest STOCKS'!A5153:AD5768,28)),0)</f>
        <v>-0.23</v>
      </c>
      <c r="N5167" s="66">
        <f>IFERROR(IF(Ações!$B5167="","",VLOOKUP(Table_1[[#This Row],[AÇÕES]],'Dados Status Invest STOCKS'!A5153:AD5768,27)),0)</f>
        <v>-0.71</v>
      </c>
      <c r="O5167" s="66">
        <f>IFERROR(IF(Ações!$L5167="","",Ações!$K5167*Ações!$L5167),0)</f>
        <v>0</v>
      </c>
      <c r="P5167" s="67">
        <f t="shared" si="80"/>
        <v>0.06</v>
      </c>
      <c r="Q5167" s="67">
        <f>IFERROR(Ações!$O5167/Ações!$M5167,0)</f>
        <v>0</v>
      </c>
      <c r="R5167" s="67">
        <f>IFERROR(IF(Ações!$B5167="","",VLOOKUP(Table_1[[#This Row],[AÇÕES]],'Dados Status Invest STOCKS'!A5153:AD5768,18)/100),0)</f>
        <v>-0.32280000000000003</v>
      </c>
      <c r="S5167" s="65">
        <f>IFERROR(IF(Ações!$B5167="","",VLOOKUP(Table_1[[#This Row],[AÇÕES]],'Dados Status Invest STOCKS'!A5153:AD5768,25)/100),0)</f>
        <v>0</v>
      </c>
      <c r="T5167" s="67">
        <f>(1-Ações!$Q5167)*Ações!$R5167</f>
        <v>-0.32280000000000003</v>
      </c>
      <c r="U5167" s="68">
        <f>IF(Ações!$S5167=0,Ações!$T5167,IF(Ações!$T5167=0,Ações!$S5167,AVERAGE(Ações!$S5167,Ações!$T5167)))</f>
        <v>-0.32280000000000003</v>
      </c>
    </row>
    <row r="5168" spans="2:21" ht="15" customHeight="1" x14ac:dyDescent="0.2">
      <c r="B5168" s="63" t="str">
        <f>IFERROR('Dados Status Invest STOCKS'!A5155,"-")</f>
        <v>ZGYHU</v>
      </c>
      <c r="C5168" s="45">
        <f>IFERROR((Ações!$D5168-Ações!$K5168)/Ações!$D5168,0)</f>
        <v>0</v>
      </c>
      <c r="D5168" s="46">
        <f>(Ações!$O5168)/0.06</f>
        <v>0</v>
      </c>
      <c r="E5168" s="47">
        <f>IFERROR((Ações!$F5168-Ações!$K5168)/Ações!$F5168,0)</f>
        <v>0</v>
      </c>
      <c r="F5168" s="46" t="str">
        <f>IF(OR(Ações!$N5168&lt;0,Ações!$M5168&lt;0),"",(22.5*Ações!$M5168*Ações!$N5168)^0.5)</f>
        <v/>
      </c>
      <c r="G5168" s="47">
        <f>IFERROR((Ações!$H5168-Ações!$K5168)/Ações!$H5168,0)</f>
        <v>0</v>
      </c>
      <c r="H5168" s="48">
        <f>IFERROR(Ações!$I5168/(Ações!$P5168-Table_1[[#This Row],[CAGR LUCRO 5A]]),0)</f>
        <v>0</v>
      </c>
      <c r="I5168" s="48">
        <f>IF(Ações!$S5168&lt;0,"",Ações!$O5168*(1+Ações!$S5168))</f>
        <v>0</v>
      </c>
      <c r="J5168" s="49">
        <f>IFERROR(IF(Ações!$B5168="","",(VLOOKUP(Table_1[[#This Row],[AÇÕES]],'Dados Status Invest STOCKS'!A5154:AD5769,4)/Table_1[[#This Row],[LPA]]))/100,0)</f>
        <v>2.0269565217391303</v>
      </c>
      <c r="K5168" s="64">
        <f>IFERROR(IF(Ações!$B5168="","",VLOOKUP(Table_1[[#This Row],[AÇÕES]],'Dados Status Invest STOCKS'!A5154:AD5769,2)),0)</f>
        <v>10.71</v>
      </c>
      <c r="L5168" s="65">
        <f>IFERROR(IF(Ações!$B5168="","",VLOOKUP(Table_1[[#This Row],[AÇÕES]],'Dados Status Invest STOCKS'!A5154:AD5769,3)/100),0)</f>
        <v>0</v>
      </c>
      <c r="M5168" s="66">
        <f>IFERROR(IF(Ações!$B5168="","",VLOOKUP(Table_1[[#This Row],[AÇÕES]],'Dados Status Invest STOCKS'!A5154:AD5769,28)),0)</f>
        <v>-0.23</v>
      </c>
      <c r="N5168" s="66">
        <f>IFERROR(IF(Ações!$B5168="","",VLOOKUP(Table_1[[#This Row],[AÇÕES]],'Dados Status Invest STOCKS'!A5154:AD5769,27)),0)</f>
        <v>-0.71</v>
      </c>
      <c r="O5168" s="66">
        <f>IFERROR(IF(Ações!$L5168="","",Ações!$K5168*Ações!$L5168),0)</f>
        <v>0</v>
      </c>
      <c r="P5168" s="67">
        <f t="shared" si="80"/>
        <v>0.06</v>
      </c>
      <c r="Q5168" s="67">
        <f>IFERROR(Ações!$O5168/Ações!$M5168,0)</f>
        <v>0</v>
      </c>
      <c r="R5168" s="67">
        <f>IFERROR(IF(Ações!$B5168="","",VLOOKUP(Table_1[[#This Row],[AÇÕES]],'Dados Status Invest STOCKS'!A5154:AD5769,18)/100),0)</f>
        <v>-0.32280000000000003</v>
      </c>
      <c r="S5168" s="65">
        <f>IFERROR(IF(Ações!$B5168="","",VLOOKUP(Table_1[[#This Row],[AÇÕES]],'Dados Status Invest STOCKS'!A5154:AD5769,25)/100),0)</f>
        <v>0</v>
      </c>
      <c r="T5168" s="67">
        <f>(1-Ações!$Q5168)*Ações!$R5168</f>
        <v>-0.32280000000000003</v>
      </c>
      <c r="U5168" s="68">
        <f>IF(Ações!$S5168=0,Ações!$T5168,IF(Ações!$T5168=0,Ações!$S5168,AVERAGE(Ações!$S5168,Ações!$T5168)))</f>
        <v>-0.32280000000000003</v>
      </c>
    </row>
    <row r="5169" spans="2:21" ht="15" customHeight="1" x14ac:dyDescent="0.2">
      <c r="B5169" s="63" t="str">
        <f>IFERROR('Dados Status Invest STOCKS'!A5156,"-")</f>
        <v>ZGYHW</v>
      </c>
      <c r="C5169" s="45">
        <f>IFERROR((Ações!$D5169-Ações!$K5169)/Ações!$D5169,0)</f>
        <v>0</v>
      </c>
      <c r="D5169" s="46">
        <f>(Ações!$O5169)/0.06</f>
        <v>0</v>
      </c>
      <c r="E5169" s="47">
        <f>IFERROR((Ações!$F5169-Ações!$K5169)/Ações!$F5169,0)</f>
        <v>0</v>
      </c>
      <c r="F5169" s="46" t="str">
        <f>IF(OR(Ações!$N5169&lt;0,Ações!$M5169&lt;0),"",(22.5*Ações!$M5169*Ações!$N5169)^0.5)</f>
        <v/>
      </c>
      <c r="G5169" s="47">
        <f>IFERROR((Ações!$H5169-Ações!$K5169)/Ações!$H5169,0)</f>
        <v>0</v>
      </c>
      <c r="H5169" s="48">
        <f>IFERROR(Ações!$I5169/(Ações!$P5169-Table_1[[#This Row],[CAGR LUCRO 5A]]),0)</f>
        <v>0</v>
      </c>
      <c r="I5169" s="48">
        <f>IF(Ações!$S5169&lt;0,"",Ações!$O5169*(1+Ações!$S5169))</f>
        <v>0</v>
      </c>
      <c r="J5169" s="49">
        <f>IFERROR(IF(Ações!$B5169="","",(VLOOKUP(Table_1[[#This Row],[AÇÕES]],'Dados Status Invest STOCKS'!A5155:AD5770,4)/Table_1[[#This Row],[LPA]]))/100,0)</f>
        <v>0.11739130434782609</v>
      </c>
      <c r="K5169" s="64">
        <f>IFERROR(IF(Ações!$B5169="","",VLOOKUP(Table_1[[#This Row],[AÇÕES]],'Dados Status Invest STOCKS'!A5155:AD5770,2)),0)</f>
        <v>0.62</v>
      </c>
      <c r="L5169" s="65">
        <f>IFERROR(IF(Ações!$B5169="","",VLOOKUP(Table_1[[#This Row],[AÇÕES]],'Dados Status Invest STOCKS'!A5155:AD5770,3)/100),0)</f>
        <v>0</v>
      </c>
      <c r="M5169" s="66">
        <f>IFERROR(IF(Ações!$B5169="","",VLOOKUP(Table_1[[#This Row],[AÇÕES]],'Dados Status Invest STOCKS'!A5155:AD5770,28)),0)</f>
        <v>-0.23</v>
      </c>
      <c r="N5169" s="66">
        <f>IFERROR(IF(Ações!$B5169="","",VLOOKUP(Table_1[[#This Row],[AÇÕES]],'Dados Status Invest STOCKS'!A5155:AD5770,27)),0)</f>
        <v>-0.71</v>
      </c>
      <c r="O5169" s="66">
        <f>IFERROR(IF(Ações!$L5169="","",Ações!$K5169*Ações!$L5169),0)</f>
        <v>0</v>
      </c>
      <c r="P5169" s="67">
        <f t="shared" si="80"/>
        <v>0.06</v>
      </c>
      <c r="Q5169" s="67">
        <f>IFERROR(Ações!$O5169/Ações!$M5169,0)</f>
        <v>0</v>
      </c>
      <c r="R5169" s="67">
        <f>IFERROR(IF(Ações!$B5169="","",VLOOKUP(Table_1[[#This Row],[AÇÕES]],'Dados Status Invest STOCKS'!A5155:AD5770,18)/100),0)</f>
        <v>-0.32280000000000003</v>
      </c>
      <c r="S5169" s="65">
        <f>IFERROR(IF(Ações!$B5169="","",VLOOKUP(Table_1[[#This Row],[AÇÕES]],'Dados Status Invest STOCKS'!A5155:AD5770,25)/100),0)</f>
        <v>0</v>
      </c>
      <c r="T5169" s="67">
        <f>(1-Ações!$Q5169)*Ações!$R5169</f>
        <v>-0.32280000000000003</v>
      </c>
      <c r="U5169" s="68">
        <f>IF(Ações!$S5169=0,Ações!$T5169,IF(Ações!$T5169=0,Ações!$S5169,AVERAGE(Ações!$S5169,Ações!$T5169)))</f>
        <v>-0.32280000000000003</v>
      </c>
    </row>
    <row r="5170" spans="2:21" ht="15" customHeight="1" x14ac:dyDescent="0.2">
      <c r="B5170" s="63" t="str">
        <f>IFERROR('Dados Status Invest STOCKS'!A5157,"-")</f>
        <v>ZI</v>
      </c>
      <c r="C5170" s="45">
        <f>IFERROR((Ações!$D5170-Ações!$K5170)/Ações!$D5170,0)</f>
        <v>0</v>
      </c>
      <c r="D5170" s="46">
        <f>(Ações!$O5170)/0.06</f>
        <v>0</v>
      </c>
      <c r="E5170" s="47">
        <f>IFERROR((Ações!$F5170-Ações!$K5170)/Ações!$F5170,0)</f>
        <v>0</v>
      </c>
      <c r="F5170" s="46" t="str">
        <f>IF(OR(Ações!$N5170&lt;0,Ações!$M5170&lt;0),"",(22.5*Ações!$M5170*Ações!$N5170)^0.5)</f>
        <v/>
      </c>
      <c r="G5170" s="47">
        <f>IFERROR((Ações!$H5170-Ações!$K5170)/Ações!$H5170,0)</f>
        <v>0</v>
      </c>
      <c r="H5170" s="48">
        <f>IFERROR(Ações!$I5170/(Ações!$P5170-Table_1[[#This Row],[CAGR LUCRO 5A]]),0)</f>
        <v>0</v>
      </c>
      <c r="I5170" s="48">
        <f>IF(Ações!$S5170&lt;0,"",Ações!$O5170*(1+Ações!$S5170))</f>
        <v>0</v>
      </c>
      <c r="J5170" s="49">
        <f>IFERROR(IF(Ações!$B5170="","",(VLOOKUP(Table_1[[#This Row],[AÇÕES]],'Dados Status Invest STOCKS'!A5156:AD5771,4)/Table_1[[#This Row],[LPA]]))/100,0)</f>
        <v>7454.91</v>
      </c>
      <c r="K5170" s="64">
        <f>IFERROR(IF(Ações!$B5170="","",VLOOKUP(Table_1[[#This Row],[AÇÕES]],'Dados Status Invest STOCKS'!A5156:AD5771,2)),0)</f>
        <v>49.48</v>
      </c>
      <c r="L5170" s="65">
        <f>IFERROR(IF(Ações!$B5170="","",VLOOKUP(Table_1[[#This Row],[AÇÕES]],'Dados Status Invest STOCKS'!A5156:AD5771,3)/100),0)</f>
        <v>0</v>
      </c>
      <c r="M5170" s="66">
        <f>IFERROR(IF(Ações!$B5170="","",VLOOKUP(Table_1[[#This Row],[AÇÕES]],'Dados Status Invest STOCKS'!A5156:AD5771,28)),0)</f>
        <v>-0.01</v>
      </c>
      <c r="N5170" s="66">
        <f>IFERROR(IF(Ações!$B5170="","",VLOOKUP(Table_1[[#This Row],[AÇÕES]],'Dados Status Invest STOCKS'!A5156:AD5771,27)),0)</f>
        <v>4.5599999999999996</v>
      </c>
      <c r="O5170" s="66">
        <f>IFERROR(IF(Ações!$L5170="","",Ações!$K5170*Ações!$L5170),0)</f>
        <v>0</v>
      </c>
      <c r="P5170" s="67">
        <f t="shared" si="80"/>
        <v>0.06</v>
      </c>
      <c r="Q5170" s="67">
        <f>IFERROR(Ações!$O5170/Ações!$M5170,0)</f>
        <v>0</v>
      </c>
      <c r="R5170" s="67">
        <f>IFERROR(IF(Ações!$B5170="","",VLOOKUP(Table_1[[#This Row],[AÇÕES]],'Dados Status Invest STOCKS'!A5156:AD5771,18)/100),0)</f>
        <v>-1.5E-3</v>
      </c>
      <c r="S5170" s="65">
        <f>IFERROR(IF(Ações!$B5170="","",VLOOKUP(Table_1[[#This Row],[AÇÕES]],'Dados Status Invest STOCKS'!A5156:AD5771,25)/100),0)</f>
        <v>0</v>
      </c>
      <c r="T5170" s="67">
        <f>(1-Ações!$Q5170)*Ações!$R5170</f>
        <v>-1.5E-3</v>
      </c>
      <c r="U5170" s="68">
        <f>IF(Ações!$S5170=0,Ações!$T5170,IF(Ações!$T5170=0,Ações!$S5170,AVERAGE(Ações!$S5170,Ações!$T5170)))</f>
        <v>-1.5E-3</v>
      </c>
    </row>
    <row r="5171" spans="2:21" ht="15" customHeight="1" x14ac:dyDescent="0.2">
      <c r="B5171" s="63" t="str">
        <f>IFERROR('Dados Status Invest STOCKS'!A5158,"-")</f>
        <v>ZION</v>
      </c>
      <c r="C5171" s="45">
        <f>IFERROR((Ações!$D5171-Ações!$K5171)/Ações!$D5171,0)</f>
        <v>-1.6200873362445409</v>
      </c>
      <c r="D5171" s="46">
        <f>(Ações!$O5171)/0.06</f>
        <v>23.957216666666671</v>
      </c>
      <c r="E5171" s="47">
        <f>IFERROR((Ações!$F5171-Ações!$K5171)/Ações!$F5171,0)</f>
        <v>0.31268320310106823</v>
      </c>
      <c r="F5171" s="46">
        <f>IF(OR(Ações!$N5171&lt;0,Ações!$M5171&lt;0),"",(22.5*Ações!$M5171*Ações!$N5171)^0.5)</f>
        <v>91.326154523225156</v>
      </c>
      <c r="G5171" s="47">
        <f>IFERROR((Ações!$H5171-Ações!$K5171)/Ações!$H5171,0)</f>
        <v>5.068319373157534</v>
      </c>
      <c r="H5171" s="48">
        <f>IFERROR(Ações!$I5171/(Ações!$P5171-Table_1[[#This Row],[CAGR LUCRO 5A]]),0)</f>
        <v>-15.428975516069793</v>
      </c>
      <c r="I5171" s="48">
        <f>IF(Ações!$S5171&lt;0,"",Ações!$O5171*(1+Ações!$S5171))</f>
        <v>1.6802154337000004</v>
      </c>
      <c r="J5171" s="49">
        <f>IFERROR(IF(Ações!$B5171="","",(VLOOKUP(Table_1[[#This Row],[AÇÕES]],'Dados Status Invest STOCKS'!A5157:AD5772,4)/Table_1[[#This Row],[LPA]]))/100,0)</f>
        <v>1.1273458445040215E-2</v>
      </c>
      <c r="K5171" s="64">
        <f>IFERROR(IF(Ações!$B5171="","",VLOOKUP(Table_1[[#This Row],[AÇÕES]],'Dados Status Invest STOCKS'!A5157:AD5772,2)),0)</f>
        <v>62.77</v>
      </c>
      <c r="L5171" s="65">
        <f>IFERROR(IF(Ações!$B5171="","",VLOOKUP(Table_1[[#This Row],[AÇÕES]],'Dados Status Invest STOCKS'!A5157:AD5772,3)/100),0)</f>
        <v>2.29E-2</v>
      </c>
      <c r="M5171" s="66">
        <f>IFERROR(IF(Ações!$B5171="","",VLOOKUP(Table_1[[#This Row],[AÇÕES]],'Dados Status Invest STOCKS'!A5157:AD5772,28)),0)</f>
        <v>7.46</v>
      </c>
      <c r="N5171" s="66">
        <f>IFERROR(IF(Ações!$B5171="","",VLOOKUP(Table_1[[#This Row],[AÇÕES]],'Dados Status Invest STOCKS'!A5157:AD5772,27)),0)</f>
        <v>49.69</v>
      </c>
      <c r="O5171" s="66">
        <f>IFERROR(IF(Ações!$L5171="","",Ações!$K5171*Ações!$L5171),0)</f>
        <v>1.4374330000000002</v>
      </c>
      <c r="P5171" s="67">
        <f t="shared" si="80"/>
        <v>0.06</v>
      </c>
      <c r="Q5171" s="67">
        <f>IFERROR(Ações!$O5171/Ações!$M5171,0)</f>
        <v>0.19268538873994639</v>
      </c>
      <c r="R5171" s="67">
        <f>IFERROR(IF(Ações!$B5171="","",VLOOKUP(Table_1[[#This Row],[AÇÕES]],'Dados Status Invest STOCKS'!A5157:AD5772,18)/100),0)</f>
        <v>0.1502</v>
      </c>
      <c r="S5171" s="65">
        <f>IFERROR(IF(Ações!$B5171="","",VLOOKUP(Table_1[[#This Row],[AÇÕES]],'Dados Status Invest STOCKS'!A5157:AD5772,25)/100),0)</f>
        <v>0.16889999999999999</v>
      </c>
      <c r="T5171" s="67">
        <f>(1-Ações!$Q5171)*Ações!$R5171</f>
        <v>0.12125865461126005</v>
      </c>
      <c r="U5171" s="68">
        <f>IF(Ações!$S5171=0,Ações!$T5171,IF(Ações!$T5171=0,Ações!$S5171,AVERAGE(Ações!$S5171,Ações!$T5171)))</f>
        <v>0.14507932730563003</v>
      </c>
    </row>
    <row r="5172" spans="2:21" ht="15" customHeight="1" x14ac:dyDescent="0.2">
      <c r="B5172" s="63" t="str">
        <f>IFERROR('Dados Status Invest STOCKS'!A5159,"-")</f>
        <v>ZIONL</v>
      </c>
      <c r="C5172" s="45">
        <f>IFERROR((Ações!$D5172-Ações!$K5172)/Ações!$D5172,0)</f>
        <v>7.2642967542503878E-2</v>
      </c>
      <c r="D5172" s="46">
        <f>(Ações!$O5172)/0.06</f>
        <v>28.964033333333333</v>
      </c>
      <c r="E5172" s="47">
        <f>IFERROR((Ações!$F5172-Ações!$K5172)/Ações!$F5172,0)</f>
        <v>0.70588929162489555</v>
      </c>
      <c r="F5172" s="46">
        <f>IF(OR(Ações!$N5172&lt;0,Ações!$M5172&lt;0),"",(22.5*Ações!$M5172*Ações!$N5172)^0.5)</f>
        <v>91.326154523225156</v>
      </c>
      <c r="G5172" s="47">
        <f>IFERROR((Ações!$H5172-Ações!$K5172)/Ações!$H5172,0)</f>
        <v>2.4399461150743056</v>
      </c>
      <c r="H5172" s="48">
        <f>IFERROR(Ações!$I5172/(Ações!$P5172-Table_1[[#This Row],[CAGR LUCRO 5A]]),0)</f>
        <v>-18.653475792470157</v>
      </c>
      <c r="I5172" s="48">
        <f>IF(Ações!$S5172&lt;0,"",Ações!$O5172*(1+Ações!$S5172))</f>
        <v>2.0313635138000001</v>
      </c>
      <c r="J5172" s="49">
        <f>IFERROR(IF(Ações!$B5172="","",(VLOOKUP(Table_1[[#This Row],[AÇÕES]],'Dados Status Invest STOCKS'!A5158:AD5773,4)/Table_1[[#This Row],[LPA]]))/100,0)</f>
        <v>4.8257372654155499E-3</v>
      </c>
      <c r="K5172" s="64">
        <f>IFERROR(IF(Ações!$B5172="","",VLOOKUP(Table_1[[#This Row],[AÇÕES]],'Dados Status Invest STOCKS'!A5158:AD5773,2)),0)</f>
        <v>26.86</v>
      </c>
      <c r="L5172" s="65">
        <f>IFERROR(IF(Ações!$B5172="","",VLOOKUP(Table_1[[#This Row],[AÇÕES]],'Dados Status Invest STOCKS'!A5158:AD5773,3)/100),0)</f>
        <v>6.4699999999999994E-2</v>
      </c>
      <c r="M5172" s="66">
        <f>IFERROR(IF(Ações!$B5172="","",VLOOKUP(Table_1[[#This Row],[AÇÕES]],'Dados Status Invest STOCKS'!A5158:AD5773,28)),0)</f>
        <v>7.46</v>
      </c>
      <c r="N5172" s="66">
        <f>IFERROR(IF(Ações!$B5172="","",VLOOKUP(Table_1[[#This Row],[AÇÕES]],'Dados Status Invest STOCKS'!A5158:AD5773,27)),0)</f>
        <v>49.69</v>
      </c>
      <c r="O5172" s="66">
        <f>IFERROR(IF(Ações!$L5172="","",Ações!$K5172*Ações!$L5172),0)</f>
        <v>1.7378419999999999</v>
      </c>
      <c r="P5172" s="67">
        <f t="shared" si="80"/>
        <v>0.06</v>
      </c>
      <c r="Q5172" s="67">
        <f>IFERROR(Ações!$O5172/Ações!$M5172,0)</f>
        <v>0.23295469168900804</v>
      </c>
      <c r="R5172" s="67">
        <f>IFERROR(IF(Ações!$B5172="","",VLOOKUP(Table_1[[#This Row],[AÇÕES]],'Dados Status Invest STOCKS'!A5158:AD5773,18)/100),0)</f>
        <v>0.1502</v>
      </c>
      <c r="S5172" s="65">
        <f>IFERROR(IF(Ações!$B5172="","",VLOOKUP(Table_1[[#This Row],[AÇÕES]],'Dados Status Invest STOCKS'!A5158:AD5773,25)/100),0)</f>
        <v>0.16889999999999999</v>
      </c>
      <c r="T5172" s="67">
        <f>(1-Ações!$Q5172)*Ações!$R5172</f>
        <v>0.11521020530831098</v>
      </c>
      <c r="U5172" s="68">
        <f>IF(Ações!$S5172=0,Ações!$T5172,IF(Ações!$T5172=0,Ações!$S5172,AVERAGE(Ações!$S5172,Ações!$T5172)))</f>
        <v>0.1420551026541555</v>
      </c>
    </row>
    <row r="5173" spans="2:21" ht="15" customHeight="1" x14ac:dyDescent="0.2">
      <c r="B5173" s="63" t="str">
        <f>IFERROR('Dados Status Invest STOCKS'!A5160,"-")</f>
        <v>ZIONN</v>
      </c>
      <c r="C5173" s="45">
        <f>IFERROR((Ações!$D5173-Ações!$K5173)/Ações!$D5173,0)</f>
        <v>-1.0833333333333333</v>
      </c>
      <c r="D5173" s="46">
        <f>(Ações!$O5173)/0.06</f>
        <v>12</v>
      </c>
      <c r="E5173" s="47">
        <f>IFERROR((Ações!$F5173-Ações!$K5173)/Ações!$F5173,0)</f>
        <v>0.72625585594275466</v>
      </c>
      <c r="F5173" s="46">
        <f>IF(OR(Ações!$N5173&lt;0,Ações!$M5173&lt;0),"",(22.5*Ações!$M5173*Ações!$N5173)^0.5)</f>
        <v>91.326154523225156</v>
      </c>
      <c r="G5173" s="47">
        <f>IFERROR((Ações!$H5173-Ações!$K5173)/Ações!$H5173,0)</f>
        <v>4.2348789460176235</v>
      </c>
      <c r="H5173" s="48">
        <f>IFERROR(Ações!$I5173/(Ações!$P5173-Table_1[[#This Row],[CAGR LUCRO 5A]]),0)</f>
        <v>-7.7282644628099177</v>
      </c>
      <c r="I5173" s="48">
        <f>IF(Ações!$S5173&lt;0,"",Ações!$O5173*(1+Ações!$S5173))</f>
        <v>0.84160800000000002</v>
      </c>
      <c r="J5173" s="49">
        <f>IFERROR(IF(Ações!$B5173="","",(VLOOKUP(Table_1[[#This Row],[AÇÕES]],'Dados Status Invest STOCKS'!A5159:AD5774,4)/Table_1[[#This Row],[LPA]]))/100,0)</f>
        <v>4.4906166219839143E-3</v>
      </c>
      <c r="K5173" s="64">
        <f>IFERROR(IF(Ações!$B5173="","",VLOOKUP(Table_1[[#This Row],[AÇÕES]],'Dados Status Invest STOCKS'!A5159:AD5774,2)),0)</f>
        <v>25</v>
      </c>
      <c r="L5173" s="65">
        <f>IFERROR(IF(Ações!$B5173="","",VLOOKUP(Table_1[[#This Row],[AÇÕES]],'Dados Status Invest STOCKS'!A5159:AD5774,3)/100),0)</f>
        <v>2.8799999999999999E-2</v>
      </c>
      <c r="M5173" s="66">
        <f>IFERROR(IF(Ações!$B5173="","",VLOOKUP(Table_1[[#This Row],[AÇÕES]],'Dados Status Invest STOCKS'!A5159:AD5774,28)),0)</f>
        <v>7.46</v>
      </c>
      <c r="N5173" s="66">
        <f>IFERROR(IF(Ações!$B5173="","",VLOOKUP(Table_1[[#This Row],[AÇÕES]],'Dados Status Invest STOCKS'!A5159:AD5774,27)),0)</f>
        <v>49.69</v>
      </c>
      <c r="O5173" s="66">
        <f>IFERROR(IF(Ações!$L5173="","",Ações!$K5173*Ações!$L5173),0)</f>
        <v>0.72</v>
      </c>
      <c r="P5173" s="67">
        <f t="shared" si="80"/>
        <v>0.06</v>
      </c>
      <c r="Q5173" s="67">
        <f>IFERROR(Ações!$O5173/Ações!$M5173,0)</f>
        <v>9.6514745308310987E-2</v>
      </c>
      <c r="R5173" s="67">
        <f>IFERROR(IF(Ações!$B5173="","",VLOOKUP(Table_1[[#This Row],[AÇÕES]],'Dados Status Invest STOCKS'!A5159:AD5774,18)/100),0)</f>
        <v>0.1502</v>
      </c>
      <c r="S5173" s="65">
        <f>IFERROR(IF(Ações!$B5173="","",VLOOKUP(Table_1[[#This Row],[AÇÕES]],'Dados Status Invest STOCKS'!A5159:AD5774,25)/100),0)</f>
        <v>0.16889999999999999</v>
      </c>
      <c r="T5173" s="67">
        <f>(1-Ações!$Q5173)*Ações!$R5173</f>
        <v>0.1357034852546917</v>
      </c>
      <c r="U5173" s="68">
        <f>IF(Ações!$S5173=0,Ações!$T5173,IF(Ações!$T5173=0,Ações!$S5173,AVERAGE(Ações!$S5173,Ações!$T5173)))</f>
        <v>0.15230174262734586</v>
      </c>
    </row>
    <row r="5174" spans="2:21" ht="15" customHeight="1" x14ac:dyDescent="0.2">
      <c r="B5174" s="63" t="str">
        <f>IFERROR('Dados Status Invest STOCKS'!A5161,"-")</f>
        <v>ZIONO</v>
      </c>
      <c r="C5174" s="45">
        <f>IFERROR((Ações!$D5174-Ações!$K5174)/Ações!$D5174,0)</f>
        <v>-3.3444816053509957E-3</v>
      </c>
      <c r="D5174" s="46">
        <f>(Ações!$O5174)/0.06</f>
        <v>26.262166666666673</v>
      </c>
      <c r="E5174" s="47">
        <f>IFERROR((Ações!$F5174-Ações!$K5174)/Ações!$F5174,0)</f>
        <v>0.71147367216366331</v>
      </c>
      <c r="F5174" s="46">
        <f>IF(OR(Ações!$N5174&lt;0,Ações!$M5174&lt;0),"",(22.5*Ações!$M5174*Ações!$N5174)^0.5)</f>
        <v>91.326154523225156</v>
      </c>
      <c r="G5174" s="47">
        <f>IFERROR((Ações!$H5174-Ações!$K5174)/Ações!$H5174,0)</f>
        <v>2.5579350107910956</v>
      </c>
      <c r="H5174" s="48">
        <f>IFERROR(Ações!$I5174/(Ações!$P5174-Table_1[[#This Row],[CAGR LUCRO 5A]]),0)</f>
        <v>-16.913414113865937</v>
      </c>
      <c r="I5174" s="48">
        <f>IF(Ações!$S5174&lt;0,"",Ações!$O5174*(1+Ações!$S5174))</f>
        <v>1.8418707970000003</v>
      </c>
      <c r="J5174" s="49">
        <f>IFERROR(IF(Ações!$B5174="","",(VLOOKUP(Table_1[[#This Row],[AÇÕES]],'Dados Status Invest STOCKS'!A5160:AD5775,4)/Table_1[[#This Row],[LPA]]))/100,0)</f>
        <v>4.7319034852546914E-3</v>
      </c>
      <c r="K5174" s="64">
        <f>IFERROR(IF(Ações!$B5174="","",VLOOKUP(Table_1[[#This Row],[AÇÕES]],'Dados Status Invest STOCKS'!A5160:AD5775,2)),0)</f>
        <v>26.35</v>
      </c>
      <c r="L5174" s="65">
        <f>IFERROR(IF(Ações!$B5174="","",VLOOKUP(Table_1[[#This Row],[AÇÕES]],'Dados Status Invest STOCKS'!A5160:AD5775,3)/100),0)</f>
        <v>5.9800000000000006E-2</v>
      </c>
      <c r="M5174" s="66">
        <f>IFERROR(IF(Ações!$B5174="","",VLOOKUP(Table_1[[#This Row],[AÇÕES]],'Dados Status Invest STOCKS'!A5160:AD5775,28)),0)</f>
        <v>7.46</v>
      </c>
      <c r="N5174" s="66">
        <f>IFERROR(IF(Ações!$B5174="","",VLOOKUP(Table_1[[#This Row],[AÇÕES]],'Dados Status Invest STOCKS'!A5160:AD5775,27)),0)</f>
        <v>49.69</v>
      </c>
      <c r="O5174" s="66">
        <f>IFERROR(IF(Ações!$L5174="","",Ações!$K5174*Ações!$L5174),0)</f>
        <v>1.5757300000000003</v>
      </c>
      <c r="P5174" s="67">
        <f t="shared" si="80"/>
        <v>0.06</v>
      </c>
      <c r="Q5174" s="67">
        <f>IFERROR(Ações!$O5174/Ações!$M5174,0)</f>
        <v>0.21122386058981238</v>
      </c>
      <c r="R5174" s="67">
        <f>IFERROR(IF(Ações!$B5174="","",VLOOKUP(Table_1[[#This Row],[AÇÕES]],'Dados Status Invest STOCKS'!A5160:AD5775,18)/100),0)</f>
        <v>0.1502</v>
      </c>
      <c r="S5174" s="65">
        <f>IFERROR(IF(Ações!$B5174="","",VLOOKUP(Table_1[[#This Row],[AÇÕES]],'Dados Status Invest STOCKS'!A5160:AD5775,25)/100),0)</f>
        <v>0.16889999999999999</v>
      </c>
      <c r="T5174" s="67">
        <f>(1-Ações!$Q5174)*Ações!$R5174</f>
        <v>0.11847417613941018</v>
      </c>
      <c r="U5174" s="68">
        <f>IF(Ações!$S5174=0,Ações!$T5174,IF(Ações!$T5174=0,Ações!$S5174,AVERAGE(Ações!$S5174,Ações!$T5174)))</f>
        <v>0.14368708806970509</v>
      </c>
    </row>
    <row r="5175" spans="2:21" ht="15" customHeight="1" x14ac:dyDescent="0.2">
      <c r="B5175" s="63" t="str">
        <f>IFERROR('Dados Status Invest STOCKS'!A5162,"-")</f>
        <v>ZIONP</v>
      </c>
      <c r="C5175" s="45">
        <f>IFERROR((Ações!$D5175-Ações!$K5175)/Ações!$D5175,0)</f>
        <v>-0.16279069767441853</v>
      </c>
      <c r="D5175" s="46">
        <f>(Ações!$O5175)/0.06</f>
        <v>21.1388</v>
      </c>
      <c r="E5175" s="47">
        <f>IFERROR((Ações!$F5175-Ações!$K5175)/Ações!$F5175,0)</f>
        <v>0.7308547575629164</v>
      </c>
      <c r="F5175" s="46">
        <f>IF(OR(Ações!$N5175&lt;0,Ações!$M5175&lt;0),"",(22.5*Ações!$M5175*Ações!$N5175)^0.5)</f>
        <v>91.326154523225156</v>
      </c>
      <c r="G5175" s="47">
        <f>IFERROR((Ações!$H5175-Ações!$K5175)/Ações!$H5175,0)</f>
        <v>2.8055138303354177</v>
      </c>
      <c r="H5175" s="48">
        <f>IFERROR(Ações!$I5175/(Ações!$P5175-Table_1[[#This Row],[CAGR LUCRO 5A]]),0)</f>
        <v>-13.613853068870524</v>
      </c>
      <c r="I5175" s="48">
        <f>IF(Ações!$S5175&lt;0,"",Ações!$O5175*(1+Ações!$S5175))</f>
        <v>1.4825485992</v>
      </c>
      <c r="J5175" s="49">
        <f>IFERROR(IF(Ações!$B5175="","",(VLOOKUP(Table_1[[#This Row],[AÇÕES]],'Dados Status Invest STOCKS'!A5161:AD5776,4)/Table_1[[#This Row],[LPA]]))/100,0)</f>
        <v>4.4101876675603216E-3</v>
      </c>
      <c r="K5175" s="64">
        <f>IFERROR(IF(Ações!$B5175="","",VLOOKUP(Table_1[[#This Row],[AÇÕES]],'Dados Status Invest STOCKS'!A5161:AD5776,2)),0)</f>
        <v>24.58</v>
      </c>
      <c r="L5175" s="65">
        <f>IFERROR(IF(Ações!$B5175="","",VLOOKUP(Table_1[[#This Row],[AÇÕES]],'Dados Status Invest STOCKS'!A5161:AD5776,3)/100),0)</f>
        <v>5.16E-2</v>
      </c>
      <c r="M5175" s="66">
        <f>IFERROR(IF(Ações!$B5175="","",VLOOKUP(Table_1[[#This Row],[AÇÕES]],'Dados Status Invest STOCKS'!A5161:AD5776,28)),0)</f>
        <v>7.46</v>
      </c>
      <c r="N5175" s="66">
        <f>IFERROR(IF(Ações!$B5175="","",VLOOKUP(Table_1[[#This Row],[AÇÕES]],'Dados Status Invest STOCKS'!A5161:AD5776,27)),0)</f>
        <v>49.69</v>
      </c>
      <c r="O5175" s="66">
        <f>IFERROR(IF(Ações!$L5175="","",Ações!$K5175*Ações!$L5175),0)</f>
        <v>1.2683279999999999</v>
      </c>
      <c r="P5175" s="67">
        <f t="shared" si="80"/>
        <v>0.06</v>
      </c>
      <c r="Q5175" s="67">
        <f>IFERROR(Ações!$O5175/Ações!$M5175,0)</f>
        <v>0.17001715817694368</v>
      </c>
      <c r="R5175" s="67">
        <f>IFERROR(IF(Ações!$B5175="","",VLOOKUP(Table_1[[#This Row],[AÇÕES]],'Dados Status Invest STOCKS'!A5161:AD5776,18)/100),0)</f>
        <v>0.1502</v>
      </c>
      <c r="S5175" s="65">
        <f>IFERROR(IF(Ações!$B5175="","",VLOOKUP(Table_1[[#This Row],[AÇÕES]],'Dados Status Invest STOCKS'!A5161:AD5776,25)/100),0)</f>
        <v>0.16889999999999999</v>
      </c>
      <c r="T5175" s="67">
        <f>(1-Ações!$Q5175)*Ações!$R5175</f>
        <v>0.12466342284182307</v>
      </c>
      <c r="U5175" s="68">
        <f>IF(Ações!$S5175=0,Ações!$T5175,IF(Ações!$T5175=0,Ações!$S5175,AVERAGE(Ações!$S5175,Ações!$T5175)))</f>
        <v>0.14678171142091154</v>
      </c>
    </row>
    <row r="5176" spans="2:21" ht="15" customHeight="1" x14ac:dyDescent="0.2">
      <c r="B5176" s="63" t="str">
        <f>IFERROR('Dados Status Invest STOCKS'!A5163,"-")</f>
        <v>ZIOP</v>
      </c>
      <c r="C5176" s="45">
        <f>IFERROR((Ações!$D5176-Ações!$K5176)/Ações!$D5176,0)</f>
        <v>0</v>
      </c>
      <c r="D5176" s="46">
        <f>(Ações!$O5176)/0.06</f>
        <v>0</v>
      </c>
      <c r="E5176" s="47">
        <f>IFERROR((Ações!$F5176-Ações!$K5176)/Ações!$F5176,0)</f>
        <v>0</v>
      </c>
      <c r="F5176" s="46" t="str">
        <f>IF(OR(Ações!$N5176&lt;0,Ações!$M5176&lt;0),"",(22.5*Ações!$M5176*Ações!$N5176)^0.5)</f>
        <v/>
      </c>
      <c r="G5176" s="47">
        <f>IFERROR((Ações!$H5176-Ações!$K5176)/Ações!$H5176,0)</f>
        <v>0</v>
      </c>
      <c r="H5176" s="48">
        <f>IFERROR(Ações!$I5176/(Ações!$P5176-Table_1[[#This Row],[CAGR LUCRO 5A]]),0)</f>
        <v>0</v>
      </c>
      <c r="I5176" s="48">
        <f>IF(Ações!$S5176&lt;0,"",Ações!$O5176*(1+Ações!$S5176))</f>
        <v>0</v>
      </c>
      <c r="J5176" s="49">
        <f>IFERROR(IF(Ações!$B5176="","",(VLOOKUP(Table_1[[#This Row],[AÇÕES]],'Dados Status Invest STOCKS'!A5162:AD5777,4)/Table_1[[#This Row],[LPA]]))/100,0)</f>
        <v>5.2142857142857144E-2</v>
      </c>
      <c r="K5176" s="64">
        <f>IFERROR(IF(Ações!$B5176="","",VLOOKUP(Table_1[[#This Row],[AÇÕES]],'Dados Status Invest STOCKS'!A5162:AD5777,2)),0)</f>
        <v>0.91</v>
      </c>
      <c r="L5176" s="65">
        <f>IFERROR(IF(Ações!$B5176="","",VLOOKUP(Table_1[[#This Row],[AÇÕES]],'Dados Status Invest STOCKS'!A5162:AD5777,3)/100),0)</f>
        <v>0</v>
      </c>
      <c r="M5176" s="66">
        <f>IFERROR(IF(Ações!$B5176="","",VLOOKUP(Table_1[[#This Row],[AÇÕES]],'Dados Status Invest STOCKS'!A5162:AD5777,28)),0)</f>
        <v>-0.42</v>
      </c>
      <c r="N5176" s="66">
        <f>IFERROR(IF(Ações!$B5176="","",VLOOKUP(Table_1[[#This Row],[AÇÕES]],'Dados Status Invest STOCKS'!A5162:AD5777,27)),0)</f>
        <v>0.32</v>
      </c>
      <c r="O5176" s="66">
        <f>IFERROR(IF(Ações!$L5176="","",Ações!$K5176*Ações!$L5176),0)</f>
        <v>0</v>
      </c>
      <c r="P5176" s="67">
        <f t="shared" si="80"/>
        <v>0.06</v>
      </c>
      <c r="Q5176" s="67">
        <f>IFERROR(Ações!$O5176/Ações!$M5176,0)</f>
        <v>0</v>
      </c>
      <c r="R5176" s="67">
        <f>IFERROR(IF(Ações!$B5176="","",VLOOKUP(Table_1[[#This Row],[AÇÕES]],'Dados Status Invest STOCKS'!A5162:AD5777,18)/100),0)</f>
        <v>-1.306</v>
      </c>
      <c r="S5176" s="65">
        <f>IFERROR(IF(Ações!$B5176="","",VLOOKUP(Table_1[[#This Row],[AÇÕES]],'Dados Status Invest STOCKS'!A5162:AD5777,25)/100),0)</f>
        <v>0</v>
      </c>
      <c r="T5176" s="67">
        <f>(1-Ações!$Q5176)*Ações!$R5176</f>
        <v>-1.306</v>
      </c>
      <c r="U5176" s="68">
        <f>IF(Ações!$S5176=0,Ações!$T5176,IF(Ações!$T5176=0,Ações!$S5176,AVERAGE(Ações!$S5176,Ações!$T5176)))</f>
        <v>-1.306</v>
      </c>
    </row>
    <row r="5177" spans="2:21" ht="15" customHeight="1" x14ac:dyDescent="0.2">
      <c r="B5177" s="63" t="str">
        <f>IFERROR('Dados Status Invest STOCKS'!A5164,"-")</f>
        <v>ZIXI</v>
      </c>
      <c r="C5177" s="45">
        <f>IFERROR((Ações!$D5177-Ações!$K5177)/Ações!$D5177,0)</f>
        <v>0</v>
      </c>
      <c r="D5177" s="46">
        <f>(Ações!$O5177)/0.06</f>
        <v>0</v>
      </c>
      <c r="E5177" s="47">
        <f>IFERROR((Ações!$F5177-Ações!$K5177)/Ações!$F5177,0)</f>
        <v>0</v>
      </c>
      <c r="F5177" s="46" t="str">
        <f>IF(OR(Ações!$N5177&lt;0,Ações!$M5177&lt;0),"",(22.5*Ações!$M5177*Ações!$N5177)^0.5)</f>
        <v/>
      </c>
      <c r="G5177" s="47">
        <f>IFERROR((Ações!$H5177-Ações!$K5177)/Ações!$H5177,0)</f>
        <v>0</v>
      </c>
      <c r="H5177" s="48">
        <f>IFERROR(Ações!$I5177/(Ações!$P5177-Table_1[[#This Row],[CAGR LUCRO 5A]]),0)</f>
        <v>0</v>
      </c>
      <c r="I5177" s="48">
        <f>IF(Ações!$S5177&lt;0,"",Ações!$O5177*(1+Ações!$S5177))</f>
        <v>0</v>
      </c>
      <c r="J5177" s="49">
        <f>IFERROR(IF(Ações!$B5177="","",(VLOOKUP(Table_1[[#This Row],[AÇÕES]],'Dados Status Invest STOCKS'!A5163:AD5778,4)/Table_1[[#This Row],[LPA]]))/100,0)</f>
        <v>2.3621052631578947</v>
      </c>
      <c r="K5177" s="64">
        <f>IFERROR(IF(Ações!$B5177="","",VLOOKUP(Table_1[[#This Row],[AÇÕES]],'Dados Status Invest STOCKS'!A5163:AD5778,2)),0)</f>
        <v>8.49</v>
      </c>
      <c r="L5177" s="65">
        <f>IFERROR(IF(Ações!$B5177="","",VLOOKUP(Table_1[[#This Row],[AÇÕES]],'Dados Status Invest STOCKS'!A5163:AD5778,3)/100),0)</f>
        <v>0</v>
      </c>
      <c r="M5177" s="66">
        <f>IFERROR(IF(Ações!$B5177="","",VLOOKUP(Table_1[[#This Row],[AÇÕES]],'Dados Status Invest STOCKS'!A5163:AD5778,28)),0)</f>
        <v>-0.19</v>
      </c>
      <c r="N5177" s="66">
        <f>IFERROR(IF(Ações!$B5177="","",VLOOKUP(Table_1[[#This Row],[AÇÕES]],'Dados Status Invest STOCKS'!A5163:AD5778,27)),0)</f>
        <v>0.52</v>
      </c>
      <c r="O5177" s="66">
        <f>IFERROR(IF(Ações!$L5177="","",Ações!$K5177*Ações!$L5177),0)</f>
        <v>0</v>
      </c>
      <c r="P5177" s="67">
        <f t="shared" si="80"/>
        <v>0.06</v>
      </c>
      <c r="Q5177" s="67">
        <f>IFERROR(Ações!$O5177/Ações!$M5177,0)</f>
        <v>0</v>
      </c>
      <c r="R5177" s="67">
        <f>IFERROR(IF(Ações!$B5177="","",VLOOKUP(Table_1[[#This Row],[AÇÕES]],'Dados Status Invest STOCKS'!A5163:AD5778,18)/100),0)</f>
        <v>-0.36520000000000002</v>
      </c>
      <c r="S5177" s="65">
        <f>IFERROR(IF(Ações!$B5177="","",VLOOKUP(Table_1[[#This Row],[AÇÕES]],'Dados Status Invest STOCKS'!A5163:AD5778,25)/100),0)</f>
        <v>0</v>
      </c>
      <c r="T5177" s="67">
        <f>(1-Ações!$Q5177)*Ações!$R5177</f>
        <v>-0.36520000000000002</v>
      </c>
      <c r="U5177" s="68">
        <f>IF(Ações!$S5177=0,Ações!$T5177,IF(Ações!$T5177=0,Ações!$S5177,AVERAGE(Ações!$S5177,Ações!$T5177)))</f>
        <v>-0.36520000000000002</v>
      </c>
    </row>
    <row r="5178" spans="2:21" ht="15" customHeight="1" x14ac:dyDescent="0.2">
      <c r="B5178" s="63" t="str">
        <f>IFERROR('Dados Status Invest STOCKS'!A5165,"-")</f>
        <v>ZLAB</v>
      </c>
      <c r="C5178" s="45">
        <f>IFERROR((Ações!$D5178-Ações!$K5178)/Ações!$D5178,0)</f>
        <v>0</v>
      </c>
      <c r="D5178" s="46">
        <f>(Ações!$O5178)/0.06</f>
        <v>0</v>
      </c>
      <c r="E5178" s="47">
        <f>IFERROR((Ações!$F5178-Ações!$K5178)/Ações!$F5178,0)</f>
        <v>0</v>
      </c>
      <c r="F5178" s="46" t="str">
        <f>IF(OR(Ações!$N5178&lt;0,Ações!$M5178&lt;0),"",(22.5*Ações!$M5178*Ações!$N5178)^0.5)</f>
        <v/>
      </c>
      <c r="G5178" s="47">
        <f>IFERROR((Ações!$H5178-Ações!$K5178)/Ações!$H5178,0)</f>
        <v>0</v>
      </c>
      <c r="H5178" s="48">
        <f>IFERROR(Ações!$I5178/(Ações!$P5178-Table_1[[#This Row],[CAGR LUCRO 5A]]),0)</f>
        <v>0</v>
      </c>
      <c r="I5178" s="48">
        <f>IF(Ações!$S5178&lt;0,"",Ações!$O5178*(1+Ações!$S5178))</f>
        <v>0</v>
      </c>
      <c r="J5178" s="49">
        <f>IFERROR(IF(Ações!$B5178="","",(VLOOKUP(Table_1[[#This Row],[AÇÕES]],'Dados Status Invest STOCKS'!A5164:AD5779,4)/Table_1[[#This Row],[LPA]]))/100,0)</f>
        <v>1.5846702317290552E-2</v>
      </c>
      <c r="K5178" s="64">
        <f>IFERROR(IF(Ações!$B5178="","",VLOOKUP(Table_1[[#This Row],[AÇÕES]],'Dados Status Invest STOCKS'!A5164:AD5779,2)),0)</f>
        <v>49.86</v>
      </c>
      <c r="L5178" s="65">
        <f>IFERROR(IF(Ações!$B5178="","",VLOOKUP(Table_1[[#This Row],[AÇÕES]],'Dados Status Invest STOCKS'!A5164:AD5779,3)/100),0)</f>
        <v>0</v>
      </c>
      <c r="M5178" s="66">
        <f>IFERROR(IF(Ações!$B5178="","",VLOOKUP(Table_1[[#This Row],[AÇÕES]],'Dados Status Invest STOCKS'!A5164:AD5779,28)),0)</f>
        <v>-5.61</v>
      </c>
      <c r="N5178" s="66">
        <f>IFERROR(IF(Ações!$B5178="","",VLOOKUP(Table_1[[#This Row],[AÇÕES]],'Dados Status Invest STOCKS'!A5164:AD5779,27)),0)</f>
        <v>16.47</v>
      </c>
      <c r="O5178" s="66">
        <f>IFERROR(IF(Ações!$L5178="","",Ações!$K5178*Ações!$L5178),0)</f>
        <v>0</v>
      </c>
      <c r="P5178" s="67">
        <f t="shared" si="80"/>
        <v>0.06</v>
      </c>
      <c r="Q5178" s="67">
        <f>IFERROR(Ações!$O5178/Ações!$M5178,0)</f>
        <v>0</v>
      </c>
      <c r="R5178" s="67">
        <f>IFERROR(IF(Ações!$B5178="","",VLOOKUP(Table_1[[#This Row],[AÇÕES]],'Dados Status Invest STOCKS'!A5164:AD5779,18)/100),0)</f>
        <v>-0.34049999999999997</v>
      </c>
      <c r="S5178" s="65">
        <f>IFERROR(IF(Ações!$B5178="","",VLOOKUP(Table_1[[#This Row],[AÇÕES]],'Dados Status Invest STOCKS'!A5164:AD5779,25)/100),0)</f>
        <v>0</v>
      </c>
      <c r="T5178" s="67">
        <f>(1-Ações!$Q5178)*Ações!$R5178</f>
        <v>-0.34049999999999997</v>
      </c>
      <c r="U5178" s="68">
        <f>IF(Ações!$S5178=0,Ações!$T5178,IF(Ações!$T5178=0,Ações!$S5178,AVERAGE(Ações!$S5178,Ações!$T5178)))</f>
        <v>-0.34049999999999997</v>
      </c>
    </row>
    <row r="5179" spans="2:21" ht="15" customHeight="1" x14ac:dyDescent="0.2">
      <c r="B5179" s="63" t="str">
        <f>IFERROR('Dados Status Invest STOCKS'!A5166,"-")</f>
        <v>ZM</v>
      </c>
      <c r="C5179" s="45">
        <f>IFERROR((Ações!$D5179-Ações!$K5179)/Ações!$D5179,0)</f>
        <v>0</v>
      </c>
      <c r="D5179" s="46">
        <f>(Ações!$O5179)/0.06</f>
        <v>0</v>
      </c>
      <c r="E5179" s="47">
        <f>IFERROR((Ações!$F5179-Ações!$K5179)/Ações!$F5179,0)</f>
        <v>-2.9722261700498205</v>
      </c>
      <c r="F5179" s="46">
        <f>IF(OR(Ações!$N5179&lt;0,Ações!$M5179&lt;0),"",(22.5*Ações!$M5179*Ações!$N5179)^0.5)</f>
        <v>38.504856836508296</v>
      </c>
      <c r="G5179" s="47">
        <f>IFERROR((Ações!$H5179-Ações!$K5179)/Ações!$H5179,0)</f>
        <v>0</v>
      </c>
      <c r="H5179" s="48">
        <f>IFERROR(Ações!$I5179/(Ações!$P5179-Table_1[[#This Row],[CAGR LUCRO 5A]]),0)</f>
        <v>0</v>
      </c>
      <c r="I5179" s="48">
        <f>IF(Ações!$S5179&lt;0,"",Ações!$O5179*(1+Ações!$S5179))</f>
        <v>0</v>
      </c>
      <c r="J5179" s="49">
        <f>IFERROR(IF(Ações!$B5179="","",(VLOOKUP(Table_1[[#This Row],[AÇÕES]],'Dados Status Invest STOCKS'!A5165:AD5780,4)/Table_1[[#This Row],[LPA]]))/100,0)</f>
        <v>0.10367187500000002</v>
      </c>
      <c r="K5179" s="64">
        <f>IFERROR(IF(Ações!$B5179="","",VLOOKUP(Table_1[[#This Row],[AÇÕES]],'Dados Status Invest STOCKS'!A5165:AD5780,2)),0)</f>
        <v>152.94999999999999</v>
      </c>
      <c r="L5179" s="65">
        <f>IFERROR(IF(Ações!$B5179="","",VLOOKUP(Table_1[[#This Row],[AÇÕES]],'Dados Status Invest STOCKS'!A5165:AD5780,3)/100),0)</f>
        <v>0</v>
      </c>
      <c r="M5179" s="66">
        <f>IFERROR(IF(Ações!$B5179="","",VLOOKUP(Table_1[[#This Row],[AÇÕES]],'Dados Status Invest STOCKS'!A5165:AD5780,28)),0)</f>
        <v>3.84</v>
      </c>
      <c r="N5179" s="66">
        <f>IFERROR(IF(Ações!$B5179="","",VLOOKUP(Table_1[[#This Row],[AÇÕES]],'Dados Status Invest STOCKS'!A5165:AD5780,27)),0)</f>
        <v>17.16</v>
      </c>
      <c r="O5179" s="66">
        <f>IFERROR(IF(Ações!$L5179="","",Ações!$K5179*Ações!$L5179),0)</f>
        <v>0</v>
      </c>
      <c r="P5179" s="67">
        <f t="shared" si="80"/>
        <v>0.06</v>
      </c>
      <c r="Q5179" s="67">
        <f>IFERROR(Ações!$O5179/Ações!$M5179,0)</f>
        <v>0</v>
      </c>
      <c r="R5179" s="67">
        <f>IFERROR(IF(Ações!$B5179="","",VLOOKUP(Table_1[[#This Row],[AÇÕES]],'Dados Status Invest STOCKS'!A5165:AD5780,18)/100),0)</f>
        <v>0.22390000000000002</v>
      </c>
      <c r="S5179" s="65">
        <f>IFERROR(IF(Ações!$B5179="","",VLOOKUP(Table_1[[#This Row],[AÇÕES]],'Dados Status Invest STOCKS'!A5165:AD5780,25)/100),0)</f>
        <v>0</v>
      </c>
      <c r="T5179" s="67">
        <f>(1-Ações!$Q5179)*Ações!$R5179</f>
        <v>0.22390000000000002</v>
      </c>
      <c r="U5179" s="68">
        <f>IF(Ações!$S5179=0,Ações!$T5179,IF(Ações!$T5179=0,Ações!$S5179,AVERAGE(Ações!$S5179,Ações!$T5179)))</f>
        <v>0.22390000000000002</v>
      </c>
    </row>
    <row r="5180" spans="2:21" ht="15" customHeight="1" x14ac:dyDescent="0.2">
      <c r="B5180" s="63" t="str">
        <f>IFERROR('Dados Status Invest STOCKS'!A5167,"-")</f>
        <v>ZNGA</v>
      </c>
      <c r="C5180" s="45">
        <f>IFERROR((Ações!$D5180-Ações!$K5180)/Ações!$D5180,0)</f>
        <v>0</v>
      </c>
      <c r="D5180" s="46">
        <f>(Ações!$O5180)/0.06</f>
        <v>0</v>
      </c>
      <c r="E5180" s="47">
        <f>IFERROR((Ações!$F5180-Ações!$K5180)/Ações!$F5180,0)</f>
        <v>0</v>
      </c>
      <c r="F5180" s="46" t="str">
        <f>IF(OR(Ações!$N5180&lt;0,Ações!$M5180&lt;0),"",(22.5*Ações!$M5180*Ações!$N5180)^0.5)</f>
        <v/>
      </c>
      <c r="G5180" s="47">
        <f>IFERROR((Ações!$H5180-Ações!$K5180)/Ações!$H5180,0)</f>
        <v>0</v>
      </c>
      <c r="H5180" s="48">
        <f>IFERROR(Ações!$I5180/(Ações!$P5180-Table_1[[#This Row],[CAGR LUCRO 5A]]),0)</f>
        <v>0</v>
      </c>
      <c r="I5180" s="48">
        <f>IF(Ações!$S5180&lt;0,"",Ações!$O5180*(1+Ações!$S5180))</f>
        <v>0</v>
      </c>
      <c r="J5180" s="49">
        <f>IFERROR(IF(Ações!$B5180="","",(VLOOKUP(Table_1[[#This Row],[AÇÕES]],'Dados Status Invest STOCKS'!A5166:AD5781,4)/Table_1[[#This Row],[LPA]]))/100,0)</f>
        <v>13.91375</v>
      </c>
      <c r="K5180" s="64">
        <f>IFERROR(IF(Ações!$B5180="","",VLOOKUP(Table_1[[#This Row],[AÇÕES]],'Dados Status Invest STOCKS'!A5166:AD5781,2)),0)</f>
        <v>8.93</v>
      </c>
      <c r="L5180" s="65">
        <f>IFERROR(IF(Ações!$B5180="","",VLOOKUP(Table_1[[#This Row],[AÇÕES]],'Dados Status Invest STOCKS'!A5166:AD5781,3)/100),0)</f>
        <v>0</v>
      </c>
      <c r="M5180" s="66">
        <f>IFERROR(IF(Ações!$B5180="","",VLOOKUP(Table_1[[#This Row],[AÇÕES]],'Dados Status Invest STOCKS'!A5166:AD5781,28)),0)</f>
        <v>-0.08</v>
      </c>
      <c r="N5180" s="66">
        <f>IFERROR(IF(Ações!$B5180="","",VLOOKUP(Table_1[[#This Row],[AÇÕES]],'Dados Status Invest STOCKS'!A5166:AD5781,27)),0)</f>
        <v>2.68</v>
      </c>
      <c r="O5180" s="66">
        <f>IFERROR(IF(Ações!$L5180="","",Ações!$K5180*Ações!$L5180),0)</f>
        <v>0</v>
      </c>
      <c r="P5180" s="67">
        <f t="shared" si="80"/>
        <v>0.06</v>
      </c>
      <c r="Q5180" s="67">
        <f>IFERROR(Ações!$O5180/Ações!$M5180,0)</f>
        <v>0</v>
      </c>
      <c r="R5180" s="67">
        <f>IFERROR(IF(Ações!$B5180="","",VLOOKUP(Table_1[[#This Row],[AÇÕES]],'Dados Status Invest STOCKS'!A5166:AD5781,18)/100),0)</f>
        <v>-2.9900000000000003E-2</v>
      </c>
      <c r="S5180" s="65">
        <f>IFERROR(IF(Ações!$B5180="","",VLOOKUP(Table_1[[#This Row],[AÇÕES]],'Dados Status Invest STOCKS'!A5166:AD5781,25)/100),0)</f>
        <v>0</v>
      </c>
      <c r="T5180" s="67">
        <f>(1-Ações!$Q5180)*Ações!$R5180</f>
        <v>-2.9900000000000003E-2</v>
      </c>
      <c r="U5180" s="68">
        <f>IF(Ações!$S5180=0,Ações!$T5180,IF(Ações!$T5180=0,Ações!$S5180,AVERAGE(Ações!$S5180,Ações!$T5180)))</f>
        <v>-2.9900000000000003E-2</v>
      </c>
    </row>
    <row r="5181" spans="2:21" ht="15" customHeight="1" x14ac:dyDescent="0.2">
      <c r="B5181" s="63" t="str">
        <f>IFERROR('Dados Status Invest STOCKS'!A5168,"-")</f>
        <v>ZNH</v>
      </c>
      <c r="C5181" s="45">
        <f>IFERROR((Ações!$D5181-Ações!$K5181)/Ações!$D5181,0)</f>
        <v>0</v>
      </c>
      <c r="D5181" s="46">
        <f>(Ações!$O5181)/0.06</f>
        <v>0</v>
      </c>
      <c r="E5181" s="47">
        <f>IFERROR((Ações!$F5181-Ações!$K5181)/Ações!$F5181,0)</f>
        <v>0</v>
      </c>
      <c r="F5181" s="46" t="str">
        <f>IF(OR(Ações!$N5181&lt;0,Ações!$M5181&lt;0),"",(22.5*Ações!$M5181*Ações!$N5181)^0.5)</f>
        <v/>
      </c>
      <c r="G5181" s="47">
        <f>IFERROR((Ações!$H5181-Ações!$K5181)/Ações!$H5181,0)</f>
        <v>0</v>
      </c>
      <c r="H5181" s="48">
        <f>IFERROR(Ações!$I5181/(Ações!$P5181-Table_1[[#This Row],[CAGR LUCRO 5A]]),0)</f>
        <v>0</v>
      </c>
      <c r="I5181" s="48">
        <f>IF(Ações!$S5181&lt;0,"",Ações!$O5181*(1+Ações!$S5181))</f>
        <v>0</v>
      </c>
      <c r="J5181" s="49">
        <f>IFERROR(IF(Ações!$B5181="","",(VLOOKUP(Table_1[[#This Row],[AÇÕES]],'Dados Status Invest STOCKS'!A5167:AD5782,4)/Table_1[[#This Row],[LPA]]))/100,0)</f>
        <v>4.2627737226277364E-2</v>
      </c>
      <c r="K5181" s="64">
        <f>IFERROR(IF(Ações!$B5181="","",VLOOKUP(Table_1[[#This Row],[AÇÕES]],'Dados Status Invest STOCKS'!A5167:AD5782,2)),0)</f>
        <v>32</v>
      </c>
      <c r="L5181" s="65">
        <f>IFERROR(IF(Ações!$B5181="","",VLOOKUP(Table_1[[#This Row],[AÇÕES]],'Dados Status Invest STOCKS'!A5167:AD5782,3)/100),0)</f>
        <v>0</v>
      </c>
      <c r="M5181" s="66">
        <f>IFERROR(IF(Ações!$B5181="","",VLOOKUP(Table_1[[#This Row],[AÇÕES]],'Dados Status Invest STOCKS'!A5167:AD5782,28)),0)</f>
        <v>-2.74</v>
      </c>
      <c r="N5181" s="66">
        <f>IFERROR(IF(Ações!$B5181="","",VLOOKUP(Table_1[[#This Row],[AÇÕES]],'Dados Status Invest STOCKS'!A5167:AD5782,27)),0)</f>
        <v>37.1</v>
      </c>
      <c r="O5181" s="66">
        <f>IFERROR(IF(Ações!$L5181="","",Ações!$K5181*Ações!$L5181),0)</f>
        <v>0</v>
      </c>
      <c r="P5181" s="67">
        <f t="shared" si="80"/>
        <v>0.06</v>
      </c>
      <c r="Q5181" s="67">
        <f>IFERROR(Ações!$O5181/Ações!$M5181,0)</f>
        <v>0</v>
      </c>
      <c r="R5181" s="67">
        <f>IFERROR(IF(Ações!$B5181="","",VLOOKUP(Table_1[[#This Row],[AÇÕES]],'Dados Status Invest STOCKS'!A5167:AD5782,18)/100),0)</f>
        <v>-7.3899999999999993E-2</v>
      </c>
      <c r="S5181" s="65">
        <f>IFERROR(IF(Ações!$B5181="","",VLOOKUP(Table_1[[#This Row],[AÇÕES]],'Dados Status Invest STOCKS'!A5167:AD5782,25)/100),0)</f>
        <v>0</v>
      </c>
      <c r="T5181" s="67">
        <f>(1-Ações!$Q5181)*Ações!$R5181</f>
        <v>-7.3899999999999993E-2</v>
      </c>
      <c r="U5181" s="68">
        <f>IF(Ações!$S5181=0,Ações!$T5181,IF(Ações!$T5181=0,Ações!$S5181,AVERAGE(Ações!$S5181,Ações!$T5181)))</f>
        <v>-7.3899999999999993E-2</v>
      </c>
    </row>
    <row r="5182" spans="2:21" ht="15" customHeight="1" x14ac:dyDescent="0.2">
      <c r="B5182" s="63" t="str">
        <f>IFERROR('Dados Status Invest STOCKS'!A5169,"-")</f>
        <v>ZNTL</v>
      </c>
      <c r="C5182" s="45">
        <f>IFERROR((Ações!$D5182-Ações!$K5182)/Ações!$D5182,0)</f>
        <v>0</v>
      </c>
      <c r="D5182" s="46">
        <f>(Ações!$O5182)/0.06</f>
        <v>0</v>
      </c>
      <c r="E5182" s="47">
        <f>IFERROR((Ações!$F5182-Ações!$K5182)/Ações!$F5182,0)</f>
        <v>0</v>
      </c>
      <c r="F5182" s="46" t="str">
        <f>IF(OR(Ações!$N5182&lt;0,Ações!$M5182&lt;0),"",(22.5*Ações!$M5182*Ações!$N5182)^0.5)</f>
        <v/>
      </c>
      <c r="G5182" s="47">
        <f>IFERROR((Ações!$H5182-Ações!$K5182)/Ações!$H5182,0)</f>
        <v>0</v>
      </c>
      <c r="H5182" s="48">
        <f>IFERROR(Ações!$I5182/(Ações!$P5182-Table_1[[#This Row],[CAGR LUCRO 5A]]),0)</f>
        <v>0</v>
      </c>
      <c r="I5182" s="48">
        <f>IF(Ações!$S5182&lt;0,"",Ações!$O5182*(1+Ações!$S5182))</f>
        <v>0</v>
      </c>
      <c r="J5182" s="49">
        <f>IFERROR(IF(Ações!$B5182="","",(VLOOKUP(Table_1[[#This Row],[AÇÕES]],'Dados Status Invest STOCKS'!A5168:AD5783,4)/Table_1[[#This Row],[LPA]]))/100,0)</f>
        <v>5.2948328267477203E-2</v>
      </c>
      <c r="K5182" s="64">
        <f>IFERROR(IF(Ações!$B5182="","",VLOOKUP(Table_1[[#This Row],[AÇÕES]],'Dados Status Invest STOCKS'!A5168:AD5783,2)),0)</f>
        <v>57.28</v>
      </c>
      <c r="L5182" s="65">
        <f>IFERROR(IF(Ações!$B5182="","",VLOOKUP(Table_1[[#This Row],[AÇÕES]],'Dados Status Invest STOCKS'!A5168:AD5783,3)/100),0)</f>
        <v>0</v>
      </c>
      <c r="M5182" s="66">
        <f>IFERROR(IF(Ações!$B5182="","",VLOOKUP(Table_1[[#This Row],[AÇÕES]],'Dados Status Invest STOCKS'!A5168:AD5783,28)),0)</f>
        <v>-3.29</v>
      </c>
      <c r="N5182" s="66">
        <f>IFERROR(IF(Ações!$B5182="","",VLOOKUP(Table_1[[#This Row],[AÇÕES]],'Dados Status Invest STOCKS'!A5168:AD5783,27)),0)</f>
        <v>8.68</v>
      </c>
      <c r="O5182" s="66">
        <f>IFERROR(IF(Ações!$L5182="","",Ações!$K5182*Ações!$L5182),0)</f>
        <v>0</v>
      </c>
      <c r="P5182" s="67">
        <f t="shared" si="80"/>
        <v>0.06</v>
      </c>
      <c r="Q5182" s="67">
        <f>IFERROR(Ações!$O5182/Ações!$M5182,0)</f>
        <v>0</v>
      </c>
      <c r="R5182" s="67">
        <f>IFERROR(IF(Ações!$B5182="","",VLOOKUP(Table_1[[#This Row],[AÇÕES]],'Dados Status Invest STOCKS'!A5168:AD5783,18)/100),0)</f>
        <v>-0.37859999999999999</v>
      </c>
      <c r="S5182" s="65">
        <f>IFERROR(IF(Ações!$B5182="","",VLOOKUP(Table_1[[#This Row],[AÇÕES]],'Dados Status Invest STOCKS'!A5168:AD5783,25)/100),0)</f>
        <v>0</v>
      </c>
      <c r="T5182" s="67">
        <f>(1-Ações!$Q5182)*Ações!$R5182</f>
        <v>-0.37859999999999999</v>
      </c>
      <c r="U5182" s="68">
        <f>IF(Ações!$S5182=0,Ações!$T5182,IF(Ações!$T5182=0,Ações!$S5182,AVERAGE(Ações!$S5182,Ações!$T5182)))</f>
        <v>-0.37859999999999999</v>
      </c>
    </row>
    <row r="5183" spans="2:21" ht="15" customHeight="1" x14ac:dyDescent="0.2">
      <c r="B5183" s="63" t="str">
        <f>IFERROR('Dados Status Invest STOCKS'!A5170,"-")</f>
        <v>ZOM</v>
      </c>
      <c r="C5183" s="45">
        <f>IFERROR((Ações!$D5183-Ações!$K5183)/Ações!$D5183,0)</f>
        <v>0</v>
      </c>
      <c r="D5183" s="46">
        <f>(Ações!$O5183)/0.06</f>
        <v>0</v>
      </c>
      <c r="E5183" s="47">
        <f>IFERROR((Ações!$F5183-Ações!$K5183)/Ações!$F5183,0)</f>
        <v>0</v>
      </c>
      <c r="F5183" s="46" t="str">
        <f>IF(OR(Ações!$N5183&lt;0,Ações!$M5183&lt;0),"",(22.5*Ações!$M5183*Ações!$N5183)^0.5)</f>
        <v/>
      </c>
      <c r="G5183" s="47">
        <f>IFERROR((Ações!$H5183-Ações!$K5183)/Ações!$H5183,0)</f>
        <v>0</v>
      </c>
      <c r="H5183" s="48">
        <f>IFERROR(Ações!$I5183/(Ações!$P5183-Table_1[[#This Row],[CAGR LUCRO 5A]]),0)</f>
        <v>0</v>
      </c>
      <c r="I5183" s="48">
        <f>IF(Ações!$S5183&lt;0,"",Ações!$O5183*(1+Ações!$S5183))</f>
        <v>0</v>
      </c>
      <c r="J5183" s="49">
        <f>IFERROR(IF(Ações!$B5183="","",(VLOOKUP(Table_1[[#This Row],[AÇÕES]],'Dados Status Invest STOCKS'!A5169:AD5784,4)/Table_1[[#This Row],[LPA]]))/100,0)</f>
        <v>7.63</v>
      </c>
      <c r="K5183" s="64">
        <f>IFERROR(IF(Ações!$B5183="","",VLOOKUP(Table_1[[#This Row],[AÇÕES]],'Dados Status Invest STOCKS'!A5169:AD5784,2)),0)</f>
        <v>0.3</v>
      </c>
      <c r="L5183" s="65">
        <f>IFERROR(IF(Ações!$B5183="","",VLOOKUP(Table_1[[#This Row],[AÇÕES]],'Dados Status Invest STOCKS'!A5169:AD5784,3)/100),0)</f>
        <v>0</v>
      </c>
      <c r="M5183" s="66">
        <f>IFERROR(IF(Ações!$B5183="","",VLOOKUP(Table_1[[#This Row],[AÇÕES]],'Dados Status Invest STOCKS'!A5169:AD5784,28)),0)</f>
        <v>-0.02</v>
      </c>
      <c r="N5183" s="66">
        <f>IFERROR(IF(Ações!$B5183="","",VLOOKUP(Table_1[[#This Row],[AÇÕES]],'Dados Status Invest STOCKS'!A5169:AD5784,27)),0)</f>
        <v>0.28000000000000003</v>
      </c>
      <c r="O5183" s="66">
        <f>IFERROR(IF(Ações!$L5183="","",Ações!$K5183*Ações!$L5183),0)</f>
        <v>0</v>
      </c>
      <c r="P5183" s="67">
        <f t="shared" si="80"/>
        <v>0.06</v>
      </c>
      <c r="Q5183" s="67">
        <f>IFERROR(Ações!$O5183/Ações!$M5183,0)</f>
        <v>0</v>
      </c>
      <c r="R5183" s="67">
        <f>IFERROR(IF(Ações!$B5183="","",VLOOKUP(Table_1[[#This Row],[AÇÕES]],'Dados Status Invest STOCKS'!A5169:AD5784,18)/100),0)</f>
        <v>-7.0900000000000005E-2</v>
      </c>
      <c r="S5183" s="65">
        <f>IFERROR(IF(Ações!$B5183="","",VLOOKUP(Table_1[[#This Row],[AÇÕES]],'Dados Status Invest STOCKS'!A5169:AD5784,25)/100),0)</f>
        <v>0</v>
      </c>
      <c r="T5183" s="67">
        <f>(1-Ações!$Q5183)*Ações!$R5183</f>
        <v>-7.0900000000000005E-2</v>
      </c>
      <c r="U5183" s="68">
        <f>IF(Ações!$S5183=0,Ações!$T5183,IF(Ações!$T5183=0,Ações!$S5183,AVERAGE(Ações!$S5183,Ações!$T5183)))</f>
        <v>-7.0900000000000005E-2</v>
      </c>
    </row>
    <row r="5184" spans="2:21" ht="15" customHeight="1" x14ac:dyDescent="0.2">
      <c r="B5184" s="63" t="str">
        <f>IFERROR('Dados Status Invest STOCKS'!A5171,"-")</f>
        <v>ZS</v>
      </c>
      <c r="C5184" s="45">
        <f>IFERROR((Ações!$D5184-Ações!$K5184)/Ações!$D5184,0)</f>
        <v>0</v>
      </c>
      <c r="D5184" s="46">
        <f>(Ações!$O5184)/0.06</f>
        <v>0</v>
      </c>
      <c r="E5184" s="47">
        <f>IFERROR((Ações!$F5184-Ações!$K5184)/Ações!$F5184,0)</f>
        <v>0</v>
      </c>
      <c r="F5184" s="46" t="str">
        <f>IF(OR(Ações!$N5184&lt;0,Ações!$M5184&lt;0),"",(22.5*Ações!$M5184*Ações!$N5184)^0.5)</f>
        <v/>
      </c>
      <c r="G5184" s="47">
        <f>IFERROR((Ações!$H5184-Ações!$K5184)/Ações!$H5184,0)</f>
        <v>0</v>
      </c>
      <c r="H5184" s="48">
        <f>IFERROR(Ações!$I5184/(Ações!$P5184-Table_1[[#This Row],[CAGR LUCRO 5A]]),0)</f>
        <v>0</v>
      </c>
      <c r="I5184" s="48">
        <f>IF(Ações!$S5184&lt;0,"",Ações!$O5184*(1+Ações!$S5184))</f>
        <v>0</v>
      </c>
      <c r="J5184" s="49">
        <f>IFERROR(IF(Ações!$B5184="","",(VLOOKUP(Table_1[[#This Row],[AÇÕES]],'Dados Status Invest STOCKS'!A5170:AD5785,4)/Table_1[[#This Row],[LPA]]))/100,0)</f>
        <v>0.53704225352112678</v>
      </c>
      <c r="K5184" s="64">
        <f>IFERROR(IF(Ações!$B5184="","",VLOOKUP(Table_1[[#This Row],[AÇÕES]],'Dados Status Invest STOCKS'!A5170:AD5785,2)),0)</f>
        <v>243.2</v>
      </c>
      <c r="L5184" s="65">
        <f>IFERROR(IF(Ações!$B5184="","",VLOOKUP(Table_1[[#This Row],[AÇÕES]],'Dados Status Invest STOCKS'!A5170:AD5785,3)/100),0)</f>
        <v>0</v>
      </c>
      <c r="M5184" s="66">
        <f>IFERROR(IF(Ações!$B5184="","",VLOOKUP(Table_1[[#This Row],[AÇÕES]],'Dados Status Invest STOCKS'!A5170:AD5785,28)),0)</f>
        <v>-2.13</v>
      </c>
      <c r="N5184" s="66">
        <f>IFERROR(IF(Ações!$B5184="","",VLOOKUP(Table_1[[#This Row],[AÇÕES]],'Dados Status Invest STOCKS'!A5170:AD5785,27)),0)</f>
        <v>3.78</v>
      </c>
      <c r="O5184" s="66">
        <f>IFERROR(IF(Ações!$L5184="","",Ações!$K5184*Ações!$L5184),0)</f>
        <v>0</v>
      </c>
      <c r="P5184" s="67">
        <f t="shared" si="80"/>
        <v>0.06</v>
      </c>
      <c r="Q5184" s="67">
        <f>IFERROR(Ações!$O5184/Ações!$M5184,0)</f>
        <v>0</v>
      </c>
      <c r="R5184" s="67">
        <f>IFERROR(IF(Ações!$B5184="","",VLOOKUP(Table_1[[#This Row],[AÇÕES]],'Dados Status Invest STOCKS'!A5170:AD5785,18)/100),0)</f>
        <v>-0.56169999999999998</v>
      </c>
      <c r="S5184" s="65">
        <f>IFERROR(IF(Ações!$B5184="","",VLOOKUP(Table_1[[#This Row],[AÇÕES]],'Dados Status Invest STOCKS'!A5170:AD5785,25)/100),0)</f>
        <v>0</v>
      </c>
      <c r="T5184" s="67">
        <f>(1-Ações!$Q5184)*Ações!$R5184</f>
        <v>-0.56169999999999998</v>
      </c>
      <c r="U5184" s="68">
        <f>IF(Ações!$S5184=0,Ações!$T5184,IF(Ações!$T5184=0,Ações!$S5184,AVERAGE(Ações!$S5184,Ações!$T5184)))</f>
        <v>-0.56169999999999998</v>
      </c>
    </row>
    <row r="5185" spans="2:21" ht="15" customHeight="1" x14ac:dyDescent="0.2">
      <c r="B5185" s="63" t="str">
        <f>IFERROR('Dados Status Invest STOCKS'!A5172,"-")</f>
        <v>ZSAN</v>
      </c>
      <c r="C5185" s="45">
        <f>IFERROR((Ações!$D5185-Ações!$K5185)/Ações!$D5185,0)</f>
        <v>0</v>
      </c>
      <c r="D5185" s="46">
        <f>(Ações!$O5185)/0.06</f>
        <v>0</v>
      </c>
      <c r="E5185" s="47">
        <f>IFERROR((Ações!$F5185-Ações!$K5185)/Ações!$F5185,0)</f>
        <v>0</v>
      </c>
      <c r="F5185" s="46" t="str">
        <f>IF(OR(Ações!$N5185&lt;0,Ações!$M5185&lt;0),"",(22.5*Ações!$M5185*Ações!$N5185)^0.5)</f>
        <v/>
      </c>
      <c r="G5185" s="47">
        <f>IFERROR((Ações!$H5185-Ações!$K5185)/Ações!$H5185,0)</f>
        <v>0</v>
      </c>
      <c r="H5185" s="48">
        <f>IFERROR(Ações!$I5185/(Ações!$P5185-Table_1[[#This Row],[CAGR LUCRO 5A]]),0)</f>
        <v>0</v>
      </c>
      <c r="I5185" s="48">
        <f>IF(Ações!$S5185&lt;0,"",Ações!$O5185*(1+Ações!$S5185))</f>
        <v>0</v>
      </c>
      <c r="J5185" s="49">
        <f>IFERROR(IF(Ações!$B5185="","",(VLOOKUP(Table_1[[#This Row],[AÇÕES]],'Dados Status Invest STOCKS'!A5171:AD5786,4)/Table_1[[#This Row],[LPA]]))/100,0)</f>
        <v>6.8846153846153835E-2</v>
      </c>
      <c r="K5185" s="64">
        <f>IFERROR(IF(Ações!$B5185="","",VLOOKUP(Table_1[[#This Row],[AÇÕES]],'Dados Status Invest STOCKS'!A5171:AD5786,2)),0)</f>
        <v>0.47</v>
      </c>
      <c r="L5185" s="65">
        <f>IFERROR(IF(Ações!$B5185="","",VLOOKUP(Table_1[[#This Row],[AÇÕES]],'Dados Status Invest STOCKS'!A5171:AD5786,3)/100),0)</f>
        <v>0</v>
      </c>
      <c r="M5185" s="66">
        <f>IFERROR(IF(Ações!$B5185="","",VLOOKUP(Table_1[[#This Row],[AÇÕES]],'Dados Status Invest STOCKS'!A5171:AD5786,28)),0)</f>
        <v>-0.26</v>
      </c>
      <c r="N5185" s="66">
        <f>IFERROR(IF(Ações!$B5185="","",VLOOKUP(Table_1[[#This Row],[AÇÕES]],'Dados Status Invest STOCKS'!A5171:AD5786,27)),0)</f>
        <v>0.32</v>
      </c>
      <c r="O5185" s="66">
        <f>IFERROR(IF(Ações!$L5185="","",Ações!$K5185*Ações!$L5185),0)</f>
        <v>0</v>
      </c>
      <c r="P5185" s="67">
        <f t="shared" si="80"/>
        <v>0.06</v>
      </c>
      <c r="Q5185" s="67">
        <f>IFERROR(Ações!$O5185/Ações!$M5185,0)</f>
        <v>0</v>
      </c>
      <c r="R5185" s="67">
        <f>IFERROR(IF(Ações!$B5185="","",VLOOKUP(Table_1[[#This Row],[AÇÕES]],'Dados Status Invest STOCKS'!A5171:AD5786,18)/100),0)</f>
        <v>-0.81279999999999997</v>
      </c>
      <c r="S5185" s="65">
        <f>IFERROR(IF(Ações!$B5185="","",VLOOKUP(Table_1[[#This Row],[AÇÕES]],'Dados Status Invest STOCKS'!A5171:AD5786,25)/100),0)</f>
        <v>0</v>
      </c>
      <c r="T5185" s="67">
        <f>(1-Ações!$Q5185)*Ações!$R5185</f>
        <v>-0.81279999999999997</v>
      </c>
      <c r="U5185" s="68">
        <f>IF(Ações!$S5185=0,Ações!$T5185,IF(Ações!$T5185=0,Ações!$S5185,AVERAGE(Ações!$S5185,Ações!$T5185)))</f>
        <v>-0.81279999999999997</v>
      </c>
    </row>
    <row r="5186" spans="2:21" ht="15" customHeight="1" x14ac:dyDescent="0.2">
      <c r="B5186" s="63" t="str">
        <f>IFERROR('Dados Status Invest STOCKS'!A5173,"-")</f>
        <v>ZTO</v>
      </c>
      <c r="C5186" s="45">
        <f>IFERROR((Ações!$D5186-Ações!$K5186)/Ações!$D5186,0)</f>
        <v>0</v>
      </c>
      <c r="D5186" s="46">
        <f>(Ações!$O5186)/0.06</f>
        <v>0</v>
      </c>
      <c r="E5186" s="47">
        <f>IFERROR((Ações!$F5186-Ações!$K5186)/Ações!$F5186,0)</f>
        <v>-1.1382364245854713</v>
      </c>
      <c r="F5186" s="46">
        <f>IF(OR(Ações!$N5186&lt;0,Ações!$M5186&lt;0),"",(22.5*Ações!$M5186*Ações!$N5186)^0.5)</f>
        <v>13.422276260008955</v>
      </c>
      <c r="G5186" s="47">
        <f>IFERROR((Ações!$H5186-Ações!$K5186)/Ações!$H5186,0)</f>
        <v>0</v>
      </c>
      <c r="H5186" s="48">
        <f>IFERROR(Ações!$I5186/(Ações!$P5186-Table_1[[#This Row],[CAGR LUCRO 5A]]),0)</f>
        <v>0</v>
      </c>
      <c r="I5186" s="48">
        <f>IF(Ações!$S5186&lt;0,"",Ações!$O5186*(1+Ações!$S5186))</f>
        <v>0</v>
      </c>
      <c r="J5186" s="49">
        <f>IFERROR(IF(Ações!$B5186="","",(VLOOKUP(Table_1[[#This Row],[AÇÕES]],'Dados Status Invest STOCKS'!A5172:AD5787,4)/Table_1[[#This Row],[LPA]]))/100,0)</f>
        <v>0.39882352941176469</v>
      </c>
      <c r="K5186" s="64">
        <f>IFERROR(IF(Ações!$B5186="","",VLOOKUP(Table_1[[#This Row],[AÇÕES]],'Dados Status Invest STOCKS'!A5172:AD5787,2)),0)</f>
        <v>28.7</v>
      </c>
      <c r="L5186" s="65">
        <f>IFERROR(IF(Ações!$B5186="","",VLOOKUP(Table_1[[#This Row],[AÇÕES]],'Dados Status Invest STOCKS'!A5172:AD5787,3)/100),0)</f>
        <v>0</v>
      </c>
      <c r="M5186" s="66">
        <f>IFERROR(IF(Ações!$B5186="","",VLOOKUP(Table_1[[#This Row],[AÇÕES]],'Dados Status Invest STOCKS'!A5172:AD5787,28)),0)</f>
        <v>0.85</v>
      </c>
      <c r="N5186" s="66">
        <f>IFERROR(IF(Ações!$B5186="","",VLOOKUP(Table_1[[#This Row],[AÇÕES]],'Dados Status Invest STOCKS'!A5172:AD5787,27)),0)</f>
        <v>9.42</v>
      </c>
      <c r="O5186" s="66">
        <f>IFERROR(IF(Ações!$L5186="","",Ações!$K5186*Ações!$L5186),0)</f>
        <v>0</v>
      </c>
      <c r="P5186" s="67">
        <f t="shared" si="80"/>
        <v>0.06</v>
      </c>
      <c r="Q5186" s="67">
        <f>IFERROR(Ações!$O5186/Ações!$M5186,0)</f>
        <v>0</v>
      </c>
      <c r="R5186" s="67">
        <f>IFERROR(IF(Ações!$B5186="","",VLOOKUP(Table_1[[#This Row],[AÇÕES]],'Dados Status Invest STOCKS'!A5172:AD5787,18)/100),0)</f>
        <v>8.9900000000000008E-2</v>
      </c>
      <c r="S5186" s="65">
        <f>IFERROR(IF(Ações!$B5186="","",VLOOKUP(Table_1[[#This Row],[AÇÕES]],'Dados Status Invest STOCKS'!A5172:AD5787,25)/100),0)</f>
        <v>0.27449999999999997</v>
      </c>
      <c r="T5186" s="67">
        <f>(1-Ações!$Q5186)*Ações!$R5186</f>
        <v>8.9900000000000008E-2</v>
      </c>
      <c r="U5186" s="68">
        <f>IF(Ações!$S5186=0,Ações!$T5186,IF(Ações!$T5186=0,Ações!$S5186,AVERAGE(Ações!$S5186,Ações!$T5186)))</f>
        <v>0.18219999999999997</v>
      </c>
    </row>
    <row r="5187" spans="2:21" ht="15" customHeight="1" x14ac:dyDescent="0.2">
      <c r="B5187" s="63" t="str">
        <f>IFERROR('Dados Status Invest STOCKS'!A5174,"-")</f>
        <v>ZTS</v>
      </c>
      <c r="C5187" s="45">
        <f>IFERROR((Ações!$D5187-Ações!$K5187)/Ações!$D5187,0)</f>
        <v>-10.111111111111109</v>
      </c>
      <c r="D5187" s="46">
        <f>(Ações!$O5187)/0.06</f>
        <v>18.006300000000003</v>
      </c>
      <c r="E5187" s="47">
        <f>IFERROR((Ações!$F5187-Ações!$K5187)/Ações!$F5187,0)</f>
        <v>-5.5521760177298685</v>
      </c>
      <c r="F5187" s="46">
        <f>IF(OR(Ações!$N5187&lt;0,Ações!$M5187&lt;0),"",(22.5*Ações!$M5187*Ações!$N5187)^0.5)</f>
        <v>30.534893973943976</v>
      </c>
      <c r="G5187" s="47">
        <f>IFERROR((Ações!$H5187-Ações!$K5187)/Ações!$H5187,0)</f>
        <v>42.934585830083165</v>
      </c>
      <c r="H5187" s="48">
        <f>IFERROR(Ações!$I5187/(Ações!$P5187-Table_1[[#This Row],[CAGR LUCRO 5A]]),0)</f>
        <v>-4.7710021701579119</v>
      </c>
      <c r="I5187" s="48">
        <f>IF(Ações!$S5187&lt;0,"",Ações!$O5187*(1+Ações!$S5187))</f>
        <v>1.4804419734000001</v>
      </c>
      <c r="J5187" s="49">
        <f>IFERROR(IF(Ações!$B5187="","",(VLOOKUP(Table_1[[#This Row],[AÇÕES]],'Dados Status Invest STOCKS'!A5173:AD5788,4)/Table_1[[#This Row],[LPA]]))/100,0)</f>
        <v>0.11398568019093076</v>
      </c>
      <c r="K5187" s="64">
        <f>IFERROR(IF(Ações!$B5187="","",VLOOKUP(Table_1[[#This Row],[AÇÕES]],'Dados Status Invest STOCKS'!A5173:AD5788,2)),0)</f>
        <v>200.07</v>
      </c>
      <c r="L5187" s="65">
        <f>IFERROR(IF(Ações!$B5187="","",VLOOKUP(Table_1[[#This Row],[AÇÕES]],'Dados Status Invest STOCKS'!A5173:AD5788,3)/100),0)</f>
        <v>5.4000000000000003E-3</v>
      </c>
      <c r="M5187" s="66">
        <f>IFERROR(IF(Ações!$B5187="","",VLOOKUP(Table_1[[#This Row],[AÇÕES]],'Dados Status Invest STOCKS'!A5173:AD5788,28)),0)</f>
        <v>4.1900000000000004</v>
      </c>
      <c r="N5187" s="66">
        <f>IFERROR(IF(Ações!$B5187="","",VLOOKUP(Table_1[[#This Row],[AÇÕES]],'Dados Status Invest STOCKS'!A5173:AD5788,27)),0)</f>
        <v>9.89</v>
      </c>
      <c r="O5187" s="66">
        <f>IFERROR(IF(Ações!$L5187="","",Ações!$K5187*Ações!$L5187),0)</f>
        <v>1.0803780000000001</v>
      </c>
      <c r="P5187" s="67">
        <f t="shared" si="80"/>
        <v>0.06</v>
      </c>
      <c r="Q5187" s="67">
        <f>IFERROR(Ações!$O5187/Ações!$M5187,0)</f>
        <v>0.25784677804295941</v>
      </c>
      <c r="R5187" s="67">
        <f>IFERROR(IF(Ações!$B5187="","",VLOOKUP(Table_1[[#This Row],[AÇÕES]],'Dados Status Invest STOCKS'!A5173:AD5788,18)/100),0)</f>
        <v>0.42359999999999998</v>
      </c>
      <c r="S5187" s="65">
        <f>IFERROR(IF(Ações!$B5187="","",VLOOKUP(Table_1[[#This Row],[AÇÕES]],'Dados Status Invest STOCKS'!A5173:AD5788,25)/100),0)</f>
        <v>0.37030000000000002</v>
      </c>
      <c r="T5187" s="67">
        <f>(1-Ações!$Q5187)*Ações!$R5187</f>
        <v>0.31437610482100237</v>
      </c>
      <c r="U5187" s="68">
        <f>IF(Ações!$S5187=0,Ações!$T5187,IF(Ações!$T5187=0,Ações!$S5187,AVERAGE(Ações!$S5187,Ações!$T5187)))</f>
        <v>0.34233805241050119</v>
      </c>
    </row>
    <row r="5188" spans="2:21" ht="15" customHeight="1" x14ac:dyDescent="0.2">
      <c r="B5188" s="63" t="str">
        <f>IFERROR('Dados Status Invest STOCKS'!A5175,"-")</f>
        <v>ZUMZ</v>
      </c>
      <c r="C5188" s="45">
        <f>IFERROR((Ações!$D5188-Ações!$K5188)/Ações!$D5188,0)</f>
        <v>0</v>
      </c>
      <c r="D5188" s="46">
        <f>(Ações!$O5188)/0.06</f>
        <v>0</v>
      </c>
      <c r="E5188" s="47">
        <f>IFERROR((Ações!$F5188-Ações!$K5188)/Ações!$F5188,0)</f>
        <v>0.16336587594650789</v>
      </c>
      <c r="F5188" s="46">
        <f>IF(OR(Ações!$N5188&lt;0,Ações!$M5188&lt;0),"",(22.5*Ações!$M5188*Ações!$N5188)^0.5)</f>
        <v>53.141509199494891</v>
      </c>
      <c r="G5188" s="47">
        <f>IFERROR((Ações!$H5188-Ações!$K5188)/Ações!$H5188,0)</f>
        <v>0</v>
      </c>
      <c r="H5188" s="48">
        <f>IFERROR(Ações!$I5188/(Ações!$P5188-Table_1[[#This Row],[CAGR LUCRO 5A]]),0)</f>
        <v>0</v>
      </c>
      <c r="I5188" s="48">
        <f>IF(Ações!$S5188&lt;0,"",Ações!$O5188*(1+Ações!$S5188))</f>
        <v>0</v>
      </c>
      <c r="J5188" s="49">
        <f>IFERROR(IF(Ações!$B5188="","",(VLOOKUP(Table_1[[#This Row],[AÇÕES]],'Dados Status Invest STOCKS'!A5174:AD5789,4)/Table_1[[#This Row],[LPA]]))/100,0)</f>
        <v>1.521256931608133E-2</v>
      </c>
      <c r="K5188" s="64">
        <f>IFERROR(IF(Ações!$B5188="","",VLOOKUP(Table_1[[#This Row],[AÇÕES]],'Dados Status Invest STOCKS'!A5174:AD5789,2)),0)</f>
        <v>44.46</v>
      </c>
      <c r="L5188" s="65">
        <f>IFERROR(IF(Ações!$B5188="","",VLOOKUP(Table_1[[#This Row],[AÇÕES]],'Dados Status Invest STOCKS'!A5174:AD5789,3)/100),0)</f>
        <v>0</v>
      </c>
      <c r="M5188" s="66">
        <f>IFERROR(IF(Ações!$B5188="","",VLOOKUP(Table_1[[#This Row],[AÇÕES]],'Dados Status Invest STOCKS'!A5174:AD5789,28)),0)</f>
        <v>5.41</v>
      </c>
      <c r="N5188" s="66">
        <f>IFERROR(IF(Ações!$B5188="","",VLOOKUP(Table_1[[#This Row],[AÇÕES]],'Dados Status Invest STOCKS'!A5174:AD5789,27)),0)</f>
        <v>23.2</v>
      </c>
      <c r="O5188" s="66">
        <f>IFERROR(IF(Ações!$L5188="","",Ações!$K5188*Ações!$L5188),0)</f>
        <v>0</v>
      </c>
      <c r="P5188" s="67">
        <f t="shared" si="80"/>
        <v>0.06</v>
      </c>
      <c r="Q5188" s="67">
        <f>IFERROR(Ações!$O5188/Ações!$M5188,0)</f>
        <v>0</v>
      </c>
      <c r="R5188" s="67">
        <f>IFERROR(IF(Ações!$B5188="","",VLOOKUP(Table_1[[#This Row],[AÇÕES]],'Dados Status Invest STOCKS'!A5174:AD5789,18)/100),0)</f>
        <v>0.23300000000000001</v>
      </c>
      <c r="S5188" s="65">
        <f>IFERROR(IF(Ações!$B5188="","",VLOOKUP(Table_1[[#This Row],[AÇÕES]],'Dados Status Invest STOCKS'!A5174:AD5789,25)/100),0)</f>
        <v>0.215</v>
      </c>
      <c r="T5188" s="67">
        <f>(1-Ações!$Q5188)*Ações!$R5188</f>
        <v>0.23300000000000001</v>
      </c>
      <c r="U5188" s="68">
        <f>IF(Ações!$S5188=0,Ações!$T5188,IF(Ações!$T5188=0,Ações!$S5188,AVERAGE(Ações!$S5188,Ações!$T5188)))</f>
        <v>0.224</v>
      </c>
    </row>
    <row r="5189" spans="2:21" ht="15" customHeight="1" x14ac:dyDescent="0.2">
      <c r="B5189" s="63" t="str">
        <f>IFERROR('Dados Status Invest STOCKS'!A5176,"-")</f>
        <v>ZUO</v>
      </c>
      <c r="C5189" s="45">
        <f>IFERROR((Ações!$D5189-Ações!$K5189)/Ações!$D5189,0)</f>
        <v>0</v>
      </c>
      <c r="D5189" s="46">
        <f>(Ações!$O5189)/0.06</f>
        <v>0</v>
      </c>
      <c r="E5189" s="47">
        <f>IFERROR((Ações!$F5189-Ações!$K5189)/Ações!$F5189,0)</f>
        <v>0</v>
      </c>
      <c r="F5189" s="46" t="str">
        <f>IF(OR(Ações!$N5189&lt;0,Ações!$M5189&lt;0),"",(22.5*Ações!$M5189*Ações!$N5189)^0.5)</f>
        <v/>
      </c>
      <c r="G5189" s="47">
        <f>IFERROR((Ações!$H5189-Ações!$K5189)/Ações!$H5189,0)</f>
        <v>0</v>
      </c>
      <c r="H5189" s="48">
        <f>IFERROR(Ações!$I5189/(Ações!$P5189-Table_1[[#This Row],[CAGR LUCRO 5A]]),0)</f>
        <v>0</v>
      </c>
      <c r="I5189" s="48">
        <f>IF(Ações!$S5189&lt;0,"",Ações!$O5189*(1+Ações!$S5189))</f>
        <v>0</v>
      </c>
      <c r="J5189" s="49">
        <f>IFERROR(IF(Ações!$B5189="","",(VLOOKUP(Table_1[[#This Row],[AÇÕES]],'Dados Status Invest STOCKS'!A5175:AD5790,4)/Table_1[[#This Row],[LPA]]))/100,0)</f>
        <v>0.38090909090909092</v>
      </c>
      <c r="K5189" s="64">
        <f>IFERROR(IF(Ações!$B5189="","",VLOOKUP(Table_1[[#This Row],[AÇÕES]],'Dados Status Invest STOCKS'!A5175:AD5790,2)),0)</f>
        <v>16.5</v>
      </c>
      <c r="L5189" s="65">
        <f>IFERROR(IF(Ações!$B5189="","",VLOOKUP(Table_1[[#This Row],[AÇÕES]],'Dados Status Invest STOCKS'!A5175:AD5790,3)/100),0)</f>
        <v>0</v>
      </c>
      <c r="M5189" s="66">
        <f>IFERROR(IF(Ações!$B5189="","",VLOOKUP(Table_1[[#This Row],[AÇÕES]],'Dados Status Invest STOCKS'!A5175:AD5790,28)),0)</f>
        <v>-0.66</v>
      </c>
      <c r="N5189" s="66">
        <f>IFERROR(IF(Ações!$B5189="","",VLOOKUP(Table_1[[#This Row],[AÇÕES]],'Dados Status Invest STOCKS'!A5175:AD5790,27)),0)</f>
        <v>1.42</v>
      </c>
      <c r="O5189" s="66">
        <f>IFERROR(IF(Ações!$L5189="","",Ações!$K5189*Ações!$L5189),0)</f>
        <v>0</v>
      </c>
      <c r="P5189" s="67">
        <f t="shared" si="80"/>
        <v>0.06</v>
      </c>
      <c r="Q5189" s="67">
        <f>IFERROR(Ações!$O5189/Ações!$M5189,0)</f>
        <v>0</v>
      </c>
      <c r="R5189" s="67">
        <f>IFERROR(IF(Ações!$B5189="","",VLOOKUP(Table_1[[#This Row],[AÇÕES]],'Dados Status Invest STOCKS'!A5175:AD5790,18)/100),0)</f>
        <v>-0.46200000000000002</v>
      </c>
      <c r="S5189" s="65">
        <f>IFERROR(IF(Ações!$B5189="","",VLOOKUP(Table_1[[#This Row],[AÇÕES]],'Dados Status Invest STOCKS'!A5175:AD5790,25)/100),0)</f>
        <v>0</v>
      </c>
      <c r="T5189" s="67">
        <f>(1-Ações!$Q5189)*Ações!$R5189</f>
        <v>-0.46200000000000002</v>
      </c>
      <c r="U5189" s="68">
        <f>IF(Ações!$S5189=0,Ações!$T5189,IF(Ações!$T5189=0,Ações!$S5189,AVERAGE(Ações!$S5189,Ações!$T5189)))</f>
        <v>-0.46200000000000002</v>
      </c>
    </row>
    <row r="5190" spans="2:21" ht="15" customHeight="1" x14ac:dyDescent="0.2">
      <c r="B5190" s="63" t="str">
        <f>IFERROR('Dados Status Invest STOCKS'!A5177,"-")</f>
        <v>ZVO</v>
      </c>
      <c r="C5190" s="45">
        <f>IFERROR((Ações!$D5190-Ações!$K5190)/Ações!$D5190,0)</f>
        <v>0</v>
      </c>
      <c r="D5190" s="46">
        <f>(Ações!$O5190)/0.06</f>
        <v>0</v>
      </c>
      <c r="E5190" s="47">
        <f>IFERROR((Ações!$F5190-Ações!$K5190)/Ações!$F5190,0)</f>
        <v>0</v>
      </c>
      <c r="F5190" s="46" t="str">
        <f>IF(OR(Ações!$N5190&lt;0,Ações!$M5190&lt;0),"",(22.5*Ações!$M5190*Ações!$N5190)^0.5)</f>
        <v/>
      </c>
      <c r="G5190" s="47">
        <f>IFERROR((Ações!$H5190-Ações!$K5190)/Ações!$H5190,0)</f>
        <v>0</v>
      </c>
      <c r="H5190" s="48">
        <f>IFERROR(Ações!$I5190/(Ações!$P5190-Table_1[[#This Row],[CAGR LUCRO 5A]]),0)</f>
        <v>0</v>
      </c>
      <c r="I5190" s="48">
        <f>IF(Ações!$S5190&lt;0,"",Ações!$O5190*(1+Ações!$S5190))</f>
        <v>0</v>
      </c>
      <c r="J5190" s="49">
        <f>IFERROR(IF(Ações!$B5190="","",(VLOOKUP(Table_1[[#This Row],[AÇÕES]],'Dados Status Invest STOCKS'!A5176:AD5791,4)/Table_1[[#This Row],[LPA]]))/100,0)</f>
        <v>2.3788546255506609E-3</v>
      </c>
      <c r="K5190" s="64">
        <f>IFERROR(IF(Ações!$B5190="","",VLOOKUP(Table_1[[#This Row],[AÇÕES]],'Dados Status Invest STOCKS'!A5176:AD5791,2)),0)</f>
        <v>1.23</v>
      </c>
      <c r="L5190" s="65">
        <f>IFERROR(IF(Ações!$B5190="","",VLOOKUP(Table_1[[#This Row],[AÇÕES]],'Dados Status Invest STOCKS'!A5176:AD5791,3)/100),0)</f>
        <v>0</v>
      </c>
      <c r="M5190" s="66">
        <f>IFERROR(IF(Ações!$B5190="","",VLOOKUP(Table_1[[#This Row],[AÇÕES]],'Dados Status Invest STOCKS'!A5176:AD5791,28)),0)</f>
        <v>-2.27</v>
      </c>
      <c r="N5190" s="66">
        <f>IFERROR(IF(Ações!$B5190="","",VLOOKUP(Table_1[[#This Row],[AÇÕES]],'Dados Status Invest STOCKS'!A5176:AD5791,27)),0)</f>
        <v>1.28</v>
      </c>
      <c r="O5190" s="66">
        <f>IFERROR(IF(Ações!$L5190="","",Ações!$K5190*Ações!$L5190),0)</f>
        <v>0</v>
      </c>
      <c r="P5190" s="67">
        <f t="shared" si="80"/>
        <v>0.06</v>
      </c>
      <c r="Q5190" s="67">
        <f>IFERROR(Ações!$O5190/Ações!$M5190,0)</f>
        <v>0</v>
      </c>
      <c r="R5190" s="67">
        <f>IFERROR(IF(Ações!$B5190="","",VLOOKUP(Table_1[[#This Row],[AÇÕES]],'Dados Status Invest STOCKS'!A5176:AD5791,18)/100),0)</f>
        <v>-1.7727000000000002</v>
      </c>
      <c r="S5190" s="65">
        <f>IFERROR(IF(Ações!$B5190="","",VLOOKUP(Table_1[[#This Row],[AÇÕES]],'Dados Status Invest STOCKS'!A5176:AD5791,25)/100),0)</f>
        <v>0</v>
      </c>
      <c r="T5190" s="67">
        <f>(1-Ações!$Q5190)*Ações!$R5190</f>
        <v>-1.7727000000000002</v>
      </c>
      <c r="U5190" s="68">
        <f>IF(Ações!$S5190=0,Ações!$T5190,IF(Ações!$T5190=0,Ações!$S5190,AVERAGE(Ações!$S5190,Ações!$T5190)))</f>
        <v>-1.7727000000000002</v>
      </c>
    </row>
    <row r="5191" spans="2:21" ht="15" customHeight="1" x14ac:dyDescent="0.2">
      <c r="B5191" s="63" t="str">
        <f>IFERROR('Dados Status Invest STOCKS'!A5178,"-")</f>
        <v>ZYME</v>
      </c>
      <c r="C5191" s="45">
        <f>IFERROR((Ações!$D5191-Ações!$K5191)/Ações!$D5191,0)</f>
        <v>0</v>
      </c>
      <c r="D5191" s="46">
        <f>(Ações!$O5191)/0.06</f>
        <v>0</v>
      </c>
      <c r="E5191" s="47">
        <f>IFERROR((Ações!$F5191-Ações!$K5191)/Ações!$F5191,0)</f>
        <v>0</v>
      </c>
      <c r="F5191" s="46" t="str">
        <f>IF(OR(Ações!$N5191&lt;0,Ações!$M5191&lt;0),"",(22.5*Ações!$M5191*Ações!$N5191)^0.5)</f>
        <v/>
      </c>
      <c r="G5191" s="47">
        <f>IFERROR((Ações!$H5191-Ações!$K5191)/Ações!$H5191,0)</f>
        <v>0</v>
      </c>
      <c r="H5191" s="48">
        <f>IFERROR(Ações!$I5191/(Ações!$P5191-Table_1[[#This Row],[CAGR LUCRO 5A]]),0)</f>
        <v>0</v>
      </c>
      <c r="I5191" s="48">
        <f>IF(Ações!$S5191&lt;0,"",Ações!$O5191*(1+Ações!$S5191))</f>
        <v>0</v>
      </c>
      <c r="J5191" s="49">
        <f>IFERROR(IF(Ações!$B5191="","",(VLOOKUP(Table_1[[#This Row],[AÇÕES]],'Dados Status Invest STOCKS'!A5177:AD5792,4)/Table_1[[#This Row],[LPA]]))/100,0)</f>
        <v>4.8893805309734514E-3</v>
      </c>
      <c r="K5191" s="64">
        <f>IFERROR(IF(Ações!$B5191="","",VLOOKUP(Table_1[[#This Row],[AÇÕES]],'Dados Status Invest STOCKS'!A5177:AD5792,2)),0)</f>
        <v>10</v>
      </c>
      <c r="L5191" s="65">
        <f>IFERROR(IF(Ações!$B5191="","",VLOOKUP(Table_1[[#This Row],[AÇÕES]],'Dados Status Invest STOCKS'!A5177:AD5792,3)/100),0)</f>
        <v>0</v>
      </c>
      <c r="M5191" s="66">
        <f>IFERROR(IF(Ações!$B5191="","",VLOOKUP(Table_1[[#This Row],[AÇÕES]],'Dados Status Invest STOCKS'!A5177:AD5792,28)),0)</f>
        <v>-4.5199999999999996</v>
      </c>
      <c r="N5191" s="66">
        <f>IFERROR(IF(Ações!$B5191="","",VLOOKUP(Table_1[[#This Row],[AÇÕES]],'Dados Status Invest STOCKS'!A5177:AD5792,27)),0)</f>
        <v>5.99</v>
      </c>
      <c r="O5191" s="66">
        <f>IFERROR(IF(Ações!$L5191="","",Ações!$K5191*Ações!$L5191),0)</f>
        <v>0</v>
      </c>
      <c r="P5191" s="67">
        <f t="shared" si="80"/>
        <v>0.06</v>
      </c>
      <c r="Q5191" s="67">
        <f>IFERROR(Ações!$O5191/Ações!$M5191,0)</f>
        <v>0</v>
      </c>
      <c r="R5191" s="67">
        <f>IFERROR(IF(Ações!$B5191="","",VLOOKUP(Table_1[[#This Row],[AÇÕES]],'Dados Status Invest STOCKS'!A5177:AD5792,18)/100),0)</f>
        <v>-0.755</v>
      </c>
      <c r="S5191" s="65">
        <f>IFERROR(IF(Ações!$B5191="","",VLOOKUP(Table_1[[#This Row],[AÇÕES]],'Dados Status Invest STOCKS'!A5177:AD5792,25)/100),0)</f>
        <v>0</v>
      </c>
      <c r="T5191" s="67">
        <f>(1-Ações!$Q5191)*Ações!$R5191</f>
        <v>-0.755</v>
      </c>
      <c r="U5191" s="68">
        <f>IF(Ações!$S5191=0,Ações!$T5191,IF(Ações!$T5191=0,Ações!$S5191,AVERAGE(Ações!$S5191,Ações!$T5191)))</f>
        <v>-0.755</v>
      </c>
    </row>
    <row r="5192" spans="2:21" ht="15" customHeight="1" x14ac:dyDescent="0.2">
      <c r="B5192" s="63" t="str">
        <f>IFERROR('Dados Status Invest STOCKS'!A5179,"-")</f>
        <v>ZYNE</v>
      </c>
      <c r="C5192" s="45">
        <f>IFERROR((Ações!$D5192-Ações!$K5192)/Ações!$D5192,0)</f>
        <v>0</v>
      </c>
      <c r="D5192" s="46">
        <f>(Ações!$O5192)/0.06</f>
        <v>0</v>
      </c>
      <c r="E5192" s="47">
        <f>IFERROR((Ações!$F5192-Ações!$K5192)/Ações!$F5192,0)</f>
        <v>0</v>
      </c>
      <c r="F5192" s="46" t="str">
        <f>IF(OR(Ações!$N5192&lt;0,Ações!$M5192&lt;0),"",(22.5*Ações!$M5192*Ações!$N5192)^0.5)</f>
        <v/>
      </c>
      <c r="G5192" s="47">
        <f>IFERROR((Ações!$H5192-Ações!$K5192)/Ações!$H5192,0)</f>
        <v>0</v>
      </c>
      <c r="H5192" s="48">
        <f>IFERROR(Ações!$I5192/(Ações!$P5192-Table_1[[#This Row],[CAGR LUCRO 5A]]),0)</f>
        <v>0</v>
      </c>
      <c r="I5192" s="48">
        <f>IF(Ações!$S5192&lt;0,"",Ações!$O5192*(1+Ações!$S5192))</f>
        <v>0</v>
      </c>
      <c r="J5192" s="49">
        <f>IFERROR(IF(Ações!$B5192="","",(VLOOKUP(Table_1[[#This Row],[AÇÕES]],'Dados Status Invest STOCKS'!A5178:AD5793,4)/Table_1[[#This Row],[LPA]]))/100,0)</f>
        <v>2.9347826086956522E-2</v>
      </c>
      <c r="K5192" s="64">
        <f>IFERROR(IF(Ações!$B5192="","",VLOOKUP(Table_1[[#This Row],[AÇÕES]],'Dados Status Invest STOCKS'!A5178:AD5793,2)),0)</f>
        <v>2.5</v>
      </c>
      <c r="L5192" s="65">
        <f>IFERROR(IF(Ações!$B5192="","",VLOOKUP(Table_1[[#This Row],[AÇÕES]],'Dados Status Invest STOCKS'!A5178:AD5793,3)/100),0)</f>
        <v>0</v>
      </c>
      <c r="M5192" s="66">
        <f>IFERROR(IF(Ações!$B5192="","",VLOOKUP(Table_1[[#This Row],[AÇÕES]],'Dados Status Invest STOCKS'!A5178:AD5793,28)),0)</f>
        <v>-0.92</v>
      </c>
      <c r="N5192" s="66">
        <f>IFERROR(IF(Ações!$B5192="","",VLOOKUP(Table_1[[#This Row],[AÇÕES]],'Dados Status Invest STOCKS'!A5178:AD5793,27)),0)</f>
        <v>1.91</v>
      </c>
      <c r="O5192" s="66">
        <f>IFERROR(IF(Ações!$L5192="","",Ações!$K5192*Ações!$L5192),0)</f>
        <v>0</v>
      </c>
      <c r="P5192" s="67">
        <f t="shared" si="80"/>
        <v>0.06</v>
      </c>
      <c r="Q5192" s="67">
        <f>IFERROR(Ações!$O5192/Ações!$M5192,0)</f>
        <v>0</v>
      </c>
      <c r="R5192" s="67">
        <f>IFERROR(IF(Ações!$B5192="","",VLOOKUP(Table_1[[#This Row],[AÇÕES]],'Dados Status Invest STOCKS'!A5178:AD5793,18)/100),0)</f>
        <v>-0.48430000000000001</v>
      </c>
      <c r="S5192" s="65">
        <f>IFERROR(IF(Ações!$B5192="","",VLOOKUP(Table_1[[#This Row],[AÇÕES]],'Dados Status Invest STOCKS'!A5178:AD5793,25)/100),0)</f>
        <v>0</v>
      </c>
      <c r="T5192" s="67">
        <f>(1-Ações!$Q5192)*Ações!$R5192</f>
        <v>-0.48430000000000001</v>
      </c>
      <c r="U5192" s="68">
        <f>IF(Ações!$S5192=0,Ações!$T5192,IF(Ações!$T5192=0,Ações!$S5192,AVERAGE(Ações!$S5192,Ações!$T5192)))</f>
        <v>-0.48430000000000001</v>
      </c>
    </row>
    <row r="5193" spans="2:21" ht="15" customHeight="1" x14ac:dyDescent="0.2">
      <c r="B5193" s="63" t="str">
        <f>IFERROR('Dados Status Invest STOCKS'!A5180,"-")</f>
        <v>ZYXI</v>
      </c>
      <c r="C5193" s="45">
        <f>IFERROR((Ações!$D5193-Ações!$K5193)/Ações!$D5193,0)</f>
        <v>0</v>
      </c>
      <c r="D5193" s="46">
        <f>(Ações!$O5193)/0.06</f>
        <v>0</v>
      </c>
      <c r="E5193" s="47">
        <f>IFERROR((Ações!$F5193-Ações!$K5193)/Ações!$F5193,0)</f>
        <v>-1.7237435973761437</v>
      </c>
      <c r="F5193" s="46">
        <f>IF(OR(Ações!$N5193&lt;0,Ações!$M5193&lt;0),"",(22.5*Ações!$M5193*Ações!$N5193)^0.5)</f>
        <v>2.9811910371527688</v>
      </c>
      <c r="G5193" s="47">
        <f>IFERROR((Ações!$H5193-Ações!$K5193)/Ações!$H5193,0)</f>
        <v>0</v>
      </c>
      <c r="H5193" s="48">
        <f>IFERROR(Ações!$I5193/(Ações!$P5193-Table_1[[#This Row],[CAGR LUCRO 5A]]),0)</f>
        <v>0</v>
      </c>
      <c r="I5193" s="48">
        <f>IF(Ações!$S5193&lt;0,"",Ações!$O5193*(1+Ações!$S5193))</f>
        <v>0</v>
      </c>
      <c r="J5193" s="49">
        <f>IFERROR(IF(Ações!$B5193="","",(VLOOKUP(Table_1[[#This Row],[AÇÕES]],'Dados Status Invest STOCKS'!A5179:AD5794,4)/Table_1[[#This Row],[LPA]]))/100,0)</f>
        <v>1.3028</v>
      </c>
      <c r="K5193" s="64">
        <f>IFERROR(IF(Ações!$B5193="","",VLOOKUP(Table_1[[#This Row],[AÇÕES]],'Dados Status Invest STOCKS'!A5179:AD5794,2)),0)</f>
        <v>8.1199999999999992</v>
      </c>
      <c r="L5193" s="65">
        <f>IFERROR(IF(Ações!$B5193="","",VLOOKUP(Table_1[[#This Row],[AÇÕES]],'Dados Status Invest STOCKS'!A5179:AD5794,3)/100),0)</f>
        <v>0</v>
      </c>
      <c r="M5193" s="66">
        <f>IFERROR(IF(Ações!$B5193="","",VLOOKUP(Table_1[[#This Row],[AÇÕES]],'Dados Status Invest STOCKS'!A5179:AD5794,28)),0)</f>
        <v>0.25</v>
      </c>
      <c r="N5193" s="66">
        <f>IFERROR(IF(Ações!$B5193="","",VLOOKUP(Table_1[[#This Row],[AÇÕES]],'Dados Status Invest STOCKS'!A5179:AD5794,27)),0)</f>
        <v>1.58</v>
      </c>
      <c r="O5193" s="66">
        <f>IFERROR(IF(Ações!$L5193="","",Ações!$K5193*Ações!$L5193),0)</f>
        <v>0</v>
      </c>
      <c r="P5193" s="67">
        <f t="shared" si="80"/>
        <v>0.06</v>
      </c>
      <c r="Q5193" s="67">
        <f>IFERROR(Ações!$O5193/Ações!$M5193,0)</f>
        <v>0</v>
      </c>
      <c r="R5193" s="67">
        <f>IFERROR(IF(Ações!$B5193="","",VLOOKUP(Table_1[[#This Row],[AÇÕES]],'Dados Status Invest STOCKS'!A5179:AD5794,18)/100),0)</f>
        <v>0.15770000000000001</v>
      </c>
      <c r="S5193" s="65">
        <f>IFERROR(IF(Ações!$B5193="","",VLOOKUP(Table_1[[#This Row],[AÇÕES]],'Dados Status Invest STOCKS'!A5179:AD5794,25)/100),0)</f>
        <v>0</v>
      </c>
      <c r="T5193" s="67">
        <f>(1-Ações!$Q5193)*Ações!$R5193</f>
        <v>0.15770000000000001</v>
      </c>
      <c r="U5193" s="68">
        <f>IF(Ações!$S5193=0,Ações!$T5193,IF(Ações!$T5193=0,Ações!$S5193,AVERAGE(Ações!$S5193,Ações!$T5193)))</f>
        <v>0.15770000000000001</v>
      </c>
    </row>
    <row r="5194" spans="2:21" ht="15" customHeight="1" x14ac:dyDescent="0.2">
      <c r="B5194" s="63">
        <f>IFERROR('Dados Status Invest STOCKS'!A5181,"-")</f>
        <v>0</v>
      </c>
      <c r="C5194" s="45">
        <f>IFERROR((Ações!$D5194-Ações!$K5194)/Ações!$D5194,0)</f>
        <v>0</v>
      </c>
      <c r="D5194" s="46">
        <f>(Ações!$O5194)/0.06</f>
        <v>0</v>
      </c>
      <c r="E5194" s="47">
        <f>IFERROR((Ações!$F5194-Ações!$K5194)/Ações!$F5194,0)</f>
        <v>0</v>
      </c>
      <c r="F5194" s="46">
        <f>IF(OR(Ações!$N5194&lt;0,Ações!$M5194&lt;0),"",(22.5*Ações!$M5194*Ações!$N5194)^0.5)</f>
        <v>0</v>
      </c>
      <c r="G5194" s="47">
        <f>IFERROR((Ações!$H5194-Ações!$K5194)/Ações!$H5194,0)</f>
        <v>0</v>
      </c>
      <c r="H5194" s="48">
        <f>IFERROR(Ações!$I5194/(Ações!$P5194-Table_1[[#This Row],[CAGR LUCRO 5A]]),0)</f>
        <v>0</v>
      </c>
      <c r="I5194" s="48">
        <f>IF(Ações!$S5194&lt;0,"",Ações!$O5194*(1+Ações!$S5194))</f>
        <v>0</v>
      </c>
      <c r="J5194" s="49">
        <f>IFERROR(IF(Ações!$B5194="","",(VLOOKUP(Table_1[[#This Row],[AÇÕES]],'Dados Status Invest STOCKS'!A5180:AD5795,4)/Table_1[[#This Row],[LPA]]))/100,0)</f>
        <v>0</v>
      </c>
      <c r="K5194" s="64">
        <f>IFERROR(IF(Ações!$B5194="","",VLOOKUP(Table_1[[#This Row],[AÇÕES]],'Dados Status Invest STOCKS'!A5180:AD5795,2)),0)</f>
        <v>0</v>
      </c>
      <c r="L5194" s="65">
        <f>IFERROR(IF(Ações!$B5194="","",VLOOKUP(Table_1[[#This Row],[AÇÕES]],'Dados Status Invest STOCKS'!A5180:AD5795,3)/100),0)</f>
        <v>0</v>
      </c>
      <c r="M5194" s="66">
        <f>IFERROR(IF(Ações!$B5194="","",VLOOKUP(Table_1[[#This Row],[AÇÕES]],'Dados Status Invest STOCKS'!A5180:AD5795,28)),0)</f>
        <v>0</v>
      </c>
      <c r="N5194" s="66">
        <f>IFERROR(IF(Ações!$B5194="","",VLOOKUP(Table_1[[#This Row],[AÇÕES]],'Dados Status Invest STOCKS'!A5180:AD5795,27)),0)</f>
        <v>0</v>
      </c>
      <c r="O5194" s="66">
        <f>IFERROR(IF(Ações!$L5194="","",Ações!$K5194*Ações!$L5194),0)</f>
        <v>0</v>
      </c>
      <c r="P5194" s="67">
        <f t="shared" si="80"/>
        <v>0.06</v>
      </c>
      <c r="Q5194" s="67">
        <f>IFERROR(Ações!$O5194/Ações!$M5194,0)</f>
        <v>0</v>
      </c>
      <c r="R5194" s="67">
        <f>IFERROR(IF(Ações!$B5194="","",VLOOKUP(Table_1[[#This Row],[AÇÕES]],'Dados Status Invest STOCKS'!A5180:AD5795,18)/100),0)</f>
        <v>0</v>
      </c>
      <c r="S5194" s="65">
        <f>IFERROR(IF(Ações!$B5194="","",VLOOKUP(Table_1[[#This Row],[AÇÕES]],'Dados Status Invest STOCKS'!A5180:AD5795,25)/100),0)</f>
        <v>0</v>
      </c>
      <c r="T5194" s="67">
        <f>(1-Ações!$Q5194)*Ações!$R5194</f>
        <v>0</v>
      </c>
      <c r="U5194" s="68">
        <f>IF(Ações!$S5194=0,Ações!$T5194,IF(Ações!$T5194=0,Ações!$S5194,AVERAGE(Ações!$S5194,Ações!$T5194)))</f>
        <v>0</v>
      </c>
    </row>
    <row r="5195" spans="2:21" ht="15" customHeight="1" x14ac:dyDescent="0.2">
      <c r="B5195" s="63">
        <f>IFERROR('Dados Status Invest STOCKS'!A5182,"-")</f>
        <v>0</v>
      </c>
      <c r="C5195" s="45">
        <f>IFERROR((Ações!$D5195-Ações!$K5195)/Ações!$D5195,0)</f>
        <v>0</v>
      </c>
      <c r="D5195" s="46">
        <f>(Ações!$O5195)/0.06</f>
        <v>0</v>
      </c>
      <c r="E5195" s="47">
        <f>IFERROR((Ações!$F5195-Ações!$K5195)/Ações!$F5195,0)</f>
        <v>0</v>
      </c>
      <c r="F5195" s="46">
        <f>IF(OR(Ações!$N5195&lt;0,Ações!$M5195&lt;0),"",(22.5*Ações!$M5195*Ações!$N5195)^0.5)</f>
        <v>0</v>
      </c>
      <c r="G5195" s="47">
        <f>IFERROR((Ações!$H5195-Ações!$K5195)/Ações!$H5195,0)</f>
        <v>0</v>
      </c>
      <c r="H5195" s="48">
        <f>IFERROR(Ações!$I5195/(Ações!$P5195-Table_1[[#This Row],[CAGR LUCRO 5A]]),0)</f>
        <v>0</v>
      </c>
      <c r="I5195" s="48">
        <f>IF(Ações!$S5195&lt;0,"",Ações!$O5195*(1+Ações!$S5195))</f>
        <v>0</v>
      </c>
      <c r="J5195" s="49">
        <f>IFERROR(IF(Ações!$B5195="","",(VLOOKUP(Table_1[[#This Row],[AÇÕES]],'Dados Status Invest STOCKS'!A5181:AD5796,4)/Table_1[[#This Row],[LPA]]))/100,0)</f>
        <v>0</v>
      </c>
      <c r="K5195" s="64">
        <f>IFERROR(IF(Ações!$B5195="","",VLOOKUP(Table_1[[#This Row],[AÇÕES]],'Dados Status Invest STOCKS'!A5181:AD5796,2)),0)</f>
        <v>0</v>
      </c>
      <c r="L5195" s="65">
        <f>IFERROR(IF(Ações!$B5195="","",VLOOKUP(Table_1[[#This Row],[AÇÕES]],'Dados Status Invest STOCKS'!A5181:AD5796,3)/100),0)</f>
        <v>0</v>
      </c>
      <c r="M5195" s="66">
        <f>IFERROR(IF(Ações!$B5195="","",VLOOKUP(Table_1[[#This Row],[AÇÕES]],'Dados Status Invest STOCKS'!A5181:AD5796,28)),0)</f>
        <v>0</v>
      </c>
      <c r="N5195" s="66">
        <f>IFERROR(IF(Ações!$B5195="","",VLOOKUP(Table_1[[#This Row],[AÇÕES]],'Dados Status Invest STOCKS'!A5181:AD5796,27)),0)</f>
        <v>0</v>
      </c>
      <c r="O5195" s="66">
        <f>IFERROR(IF(Ações!$L5195="","",Ações!$K5195*Ações!$L5195),0)</f>
        <v>0</v>
      </c>
      <c r="P5195" s="67">
        <f t="shared" si="80"/>
        <v>0.06</v>
      </c>
      <c r="Q5195" s="67">
        <f>IFERROR(Ações!$O5195/Ações!$M5195,0)</f>
        <v>0</v>
      </c>
      <c r="R5195" s="67">
        <f>IFERROR(IF(Ações!$B5195="","",VLOOKUP(Table_1[[#This Row],[AÇÕES]],'Dados Status Invest STOCKS'!A5181:AD5796,18)/100),0)</f>
        <v>0</v>
      </c>
      <c r="S5195" s="65">
        <f>IFERROR(IF(Ações!$B5195="","",VLOOKUP(Table_1[[#This Row],[AÇÕES]],'Dados Status Invest STOCKS'!A5181:AD5796,25)/100),0)</f>
        <v>0</v>
      </c>
      <c r="T5195" s="67">
        <f>(1-Ações!$Q5195)*Ações!$R5195</f>
        <v>0</v>
      </c>
      <c r="U5195" s="68">
        <f>IF(Ações!$S5195=0,Ações!$T5195,IF(Ações!$T5195=0,Ações!$S5195,AVERAGE(Ações!$S5195,Ações!$T5195)))</f>
        <v>0</v>
      </c>
    </row>
    <row r="5196" spans="2:21" ht="15" customHeight="1" x14ac:dyDescent="0.2">
      <c r="B5196" s="63">
        <f>IFERROR('Dados Status Invest STOCKS'!A5183,"-")</f>
        <v>0</v>
      </c>
      <c r="C5196" s="45">
        <f>IFERROR((Ações!$D5196-Ações!$K5196)/Ações!$D5196,0)</f>
        <v>0</v>
      </c>
      <c r="D5196" s="46">
        <f>(Ações!$O5196)/0.06</f>
        <v>0</v>
      </c>
      <c r="E5196" s="47">
        <f>IFERROR((Ações!$F5196-Ações!$K5196)/Ações!$F5196,0)</f>
        <v>0</v>
      </c>
      <c r="F5196" s="46">
        <f>IF(OR(Ações!$N5196&lt;0,Ações!$M5196&lt;0),"",(22.5*Ações!$M5196*Ações!$N5196)^0.5)</f>
        <v>0</v>
      </c>
      <c r="G5196" s="47">
        <f>IFERROR((Ações!$H5196-Ações!$K5196)/Ações!$H5196,0)</f>
        <v>0</v>
      </c>
      <c r="H5196" s="48">
        <f>IFERROR(Ações!$I5196/(Ações!$P5196-Table_1[[#This Row],[CAGR LUCRO 5A]]),0)</f>
        <v>0</v>
      </c>
      <c r="I5196" s="48">
        <f>IF(Ações!$S5196&lt;0,"",Ações!$O5196*(1+Ações!$S5196))</f>
        <v>0</v>
      </c>
      <c r="J5196" s="49">
        <f>IFERROR(IF(Ações!$B5196="","",(VLOOKUP(Table_1[[#This Row],[AÇÕES]],'Dados Status Invest STOCKS'!A5182:AD5797,4)/Table_1[[#This Row],[LPA]]))/100,0)</f>
        <v>0</v>
      </c>
      <c r="K5196" s="64">
        <f>IFERROR(IF(Ações!$B5196="","",VLOOKUP(Table_1[[#This Row],[AÇÕES]],'Dados Status Invest STOCKS'!A5182:AD5797,2)),0)</f>
        <v>0</v>
      </c>
      <c r="L5196" s="65">
        <f>IFERROR(IF(Ações!$B5196="","",VLOOKUP(Table_1[[#This Row],[AÇÕES]],'Dados Status Invest STOCKS'!A5182:AD5797,3)/100),0)</f>
        <v>0</v>
      </c>
      <c r="M5196" s="66">
        <f>IFERROR(IF(Ações!$B5196="","",VLOOKUP(Table_1[[#This Row],[AÇÕES]],'Dados Status Invest STOCKS'!A5182:AD5797,28)),0)</f>
        <v>0</v>
      </c>
      <c r="N5196" s="66">
        <f>IFERROR(IF(Ações!$B5196="","",VLOOKUP(Table_1[[#This Row],[AÇÕES]],'Dados Status Invest STOCKS'!A5182:AD5797,27)),0)</f>
        <v>0</v>
      </c>
      <c r="O5196" s="66">
        <f>IFERROR(IF(Ações!$L5196="","",Ações!$K5196*Ações!$L5196),0)</f>
        <v>0</v>
      </c>
      <c r="P5196" s="67">
        <f t="shared" si="80"/>
        <v>0.06</v>
      </c>
      <c r="Q5196" s="67">
        <f>IFERROR(Ações!$O5196/Ações!$M5196,0)</f>
        <v>0</v>
      </c>
      <c r="R5196" s="67">
        <f>IFERROR(IF(Ações!$B5196="","",VLOOKUP(Table_1[[#This Row],[AÇÕES]],'Dados Status Invest STOCKS'!A5182:AD5797,18)/100),0)</f>
        <v>0</v>
      </c>
      <c r="S5196" s="65">
        <f>IFERROR(IF(Ações!$B5196="","",VLOOKUP(Table_1[[#This Row],[AÇÕES]],'Dados Status Invest STOCKS'!A5182:AD5797,25)/100),0)</f>
        <v>0</v>
      </c>
      <c r="T5196" s="67">
        <f>(1-Ações!$Q5196)*Ações!$R5196</f>
        <v>0</v>
      </c>
      <c r="U5196" s="68">
        <f>IF(Ações!$S5196=0,Ações!$T5196,IF(Ações!$T5196=0,Ações!$S5196,AVERAGE(Ações!$S5196,Ações!$T5196)))</f>
        <v>0</v>
      </c>
    </row>
    <row r="5197" spans="2:21" ht="15" customHeight="1" x14ac:dyDescent="0.2">
      <c r="B5197" s="63">
        <f>IFERROR('Dados Status Invest STOCKS'!A5184,"-")</f>
        <v>0</v>
      </c>
      <c r="C5197" s="45">
        <f>IFERROR((Ações!$D5197-Ações!$K5197)/Ações!$D5197,0)</f>
        <v>0</v>
      </c>
      <c r="D5197" s="46">
        <f>(Ações!$O5197)/0.06</f>
        <v>0</v>
      </c>
      <c r="E5197" s="47">
        <f>IFERROR((Ações!$F5197-Ações!$K5197)/Ações!$F5197,0)</f>
        <v>0</v>
      </c>
      <c r="F5197" s="46">
        <f>IF(OR(Ações!$N5197&lt;0,Ações!$M5197&lt;0),"",(22.5*Ações!$M5197*Ações!$N5197)^0.5)</f>
        <v>0</v>
      </c>
      <c r="G5197" s="47">
        <f>IFERROR((Ações!$H5197-Ações!$K5197)/Ações!$H5197,0)</f>
        <v>0</v>
      </c>
      <c r="H5197" s="48">
        <f>IFERROR(Ações!$I5197/(Ações!$P5197-Table_1[[#This Row],[CAGR LUCRO 5A]]),0)</f>
        <v>0</v>
      </c>
      <c r="I5197" s="48">
        <f>IF(Ações!$S5197&lt;0,"",Ações!$O5197*(1+Ações!$S5197))</f>
        <v>0</v>
      </c>
      <c r="J5197" s="49">
        <f>IFERROR(IF(Ações!$B5197="","",(VLOOKUP(Table_1[[#This Row],[AÇÕES]],'Dados Status Invest STOCKS'!A5183:AD5798,4)/Table_1[[#This Row],[LPA]]))/100,0)</f>
        <v>0</v>
      </c>
      <c r="K5197" s="64">
        <f>IFERROR(IF(Ações!$B5197="","",VLOOKUP(Table_1[[#This Row],[AÇÕES]],'Dados Status Invest STOCKS'!A5183:AD5798,2)),0)</f>
        <v>0</v>
      </c>
      <c r="L5197" s="65">
        <f>IFERROR(IF(Ações!$B5197="","",VLOOKUP(Table_1[[#This Row],[AÇÕES]],'Dados Status Invest STOCKS'!A5183:AD5798,3)/100),0)</f>
        <v>0</v>
      </c>
      <c r="M5197" s="66">
        <f>IFERROR(IF(Ações!$B5197="","",VLOOKUP(Table_1[[#This Row],[AÇÕES]],'Dados Status Invest STOCKS'!A5183:AD5798,28)),0)</f>
        <v>0</v>
      </c>
      <c r="N5197" s="66">
        <f>IFERROR(IF(Ações!$B5197="","",VLOOKUP(Table_1[[#This Row],[AÇÕES]],'Dados Status Invest STOCKS'!A5183:AD5798,27)),0)</f>
        <v>0</v>
      </c>
      <c r="O5197" s="66">
        <f>IFERROR(IF(Ações!$L5197="","",Ações!$K5197*Ações!$L5197),0)</f>
        <v>0</v>
      </c>
      <c r="P5197" s="67">
        <f t="shared" si="80"/>
        <v>0.06</v>
      </c>
      <c r="Q5197" s="67">
        <f>IFERROR(Ações!$O5197/Ações!$M5197,0)</f>
        <v>0</v>
      </c>
      <c r="R5197" s="67">
        <f>IFERROR(IF(Ações!$B5197="","",VLOOKUP(Table_1[[#This Row],[AÇÕES]],'Dados Status Invest STOCKS'!A5183:AD5798,18)/100),0)</f>
        <v>0</v>
      </c>
      <c r="S5197" s="65">
        <f>IFERROR(IF(Ações!$B5197="","",VLOOKUP(Table_1[[#This Row],[AÇÕES]],'Dados Status Invest STOCKS'!A5183:AD5798,25)/100),0)</f>
        <v>0</v>
      </c>
      <c r="T5197" s="67">
        <f>(1-Ações!$Q5197)*Ações!$R5197</f>
        <v>0</v>
      </c>
      <c r="U5197" s="68">
        <f>IF(Ações!$S5197=0,Ações!$T5197,IF(Ações!$T5197=0,Ações!$S5197,AVERAGE(Ações!$S5197,Ações!$T5197)))</f>
        <v>0</v>
      </c>
    </row>
    <row r="5198" spans="2:21" ht="15" customHeight="1" x14ac:dyDescent="0.2">
      <c r="B5198" s="63">
        <f>IFERROR('Dados Status Invest STOCKS'!A5185,"-")</f>
        <v>0</v>
      </c>
      <c r="C5198" s="45">
        <f>IFERROR((Ações!$D5198-Ações!$K5198)/Ações!$D5198,0)</f>
        <v>0</v>
      </c>
      <c r="D5198" s="46">
        <f>(Ações!$O5198)/0.06</f>
        <v>0</v>
      </c>
      <c r="E5198" s="47">
        <f>IFERROR((Ações!$F5198-Ações!$K5198)/Ações!$F5198,0)</f>
        <v>0</v>
      </c>
      <c r="F5198" s="46">
        <f>IF(OR(Ações!$N5198&lt;0,Ações!$M5198&lt;0),"",(22.5*Ações!$M5198*Ações!$N5198)^0.5)</f>
        <v>0</v>
      </c>
      <c r="G5198" s="47">
        <f>IFERROR((Ações!$H5198-Ações!$K5198)/Ações!$H5198,0)</f>
        <v>0</v>
      </c>
      <c r="H5198" s="48">
        <f>IFERROR(Ações!$I5198/(Ações!$P5198-Table_1[[#This Row],[CAGR LUCRO 5A]]),0)</f>
        <v>0</v>
      </c>
      <c r="I5198" s="48">
        <f>IF(Ações!$S5198&lt;0,"",Ações!$O5198*(1+Ações!$S5198))</f>
        <v>0</v>
      </c>
      <c r="J5198" s="49">
        <f>IFERROR(IF(Ações!$B5198="","",(VLOOKUP(Table_1[[#This Row],[AÇÕES]],'Dados Status Invest STOCKS'!A5184:AD5799,4)/Table_1[[#This Row],[LPA]]))/100,0)</f>
        <v>0</v>
      </c>
      <c r="K5198" s="64">
        <f>IFERROR(IF(Ações!$B5198="","",VLOOKUP(Table_1[[#This Row],[AÇÕES]],'Dados Status Invest STOCKS'!A5184:AD5799,2)),0)</f>
        <v>0</v>
      </c>
      <c r="L5198" s="65">
        <f>IFERROR(IF(Ações!$B5198="","",VLOOKUP(Table_1[[#This Row],[AÇÕES]],'Dados Status Invest STOCKS'!A5184:AD5799,3)/100),0)</f>
        <v>0</v>
      </c>
      <c r="M5198" s="66">
        <f>IFERROR(IF(Ações!$B5198="","",VLOOKUP(Table_1[[#This Row],[AÇÕES]],'Dados Status Invest STOCKS'!A5184:AD5799,28)),0)</f>
        <v>0</v>
      </c>
      <c r="N5198" s="66">
        <f>IFERROR(IF(Ações!$B5198="","",VLOOKUP(Table_1[[#This Row],[AÇÕES]],'Dados Status Invest STOCKS'!A5184:AD5799,27)),0)</f>
        <v>0</v>
      </c>
      <c r="O5198" s="66">
        <f>IFERROR(IF(Ações!$L5198="","",Ações!$K5198*Ações!$L5198),0)</f>
        <v>0</v>
      </c>
      <c r="P5198" s="67">
        <f t="shared" si="80"/>
        <v>0.06</v>
      </c>
      <c r="Q5198" s="67">
        <f>IFERROR(Ações!$O5198/Ações!$M5198,0)</f>
        <v>0</v>
      </c>
      <c r="R5198" s="67">
        <f>IFERROR(IF(Ações!$B5198="","",VLOOKUP(Table_1[[#This Row],[AÇÕES]],'Dados Status Invest STOCKS'!A5184:AD5799,18)/100),0)</f>
        <v>0</v>
      </c>
      <c r="S5198" s="65">
        <f>IFERROR(IF(Ações!$B5198="","",VLOOKUP(Table_1[[#This Row],[AÇÕES]],'Dados Status Invest STOCKS'!A5184:AD5799,25)/100),0)</f>
        <v>0</v>
      </c>
      <c r="T5198" s="67">
        <f>(1-Ações!$Q5198)*Ações!$R5198</f>
        <v>0</v>
      </c>
      <c r="U5198" s="68">
        <f>IF(Ações!$S5198=0,Ações!$T5198,IF(Ações!$T5198=0,Ações!$S5198,AVERAGE(Ações!$S5198,Ações!$T5198)))</f>
        <v>0</v>
      </c>
    </row>
    <row r="5199" spans="2:21" ht="15" customHeight="1" x14ac:dyDescent="0.2">
      <c r="B5199" s="63">
        <f>IFERROR('Dados Status Invest STOCKS'!A5186,"-")</f>
        <v>0</v>
      </c>
      <c r="C5199" s="45">
        <f>IFERROR((Ações!$D5199-Ações!$K5199)/Ações!$D5199,0)</f>
        <v>0</v>
      </c>
      <c r="D5199" s="46">
        <f>(Ações!$O5199)/0.06</f>
        <v>0</v>
      </c>
      <c r="E5199" s="47">
        <f>IFERROR((Ações!$F5199-Ações!$K5199)/Ações!$F5199,0)</f>
        <v>0</v>
      </c>
      <c r="F5199" s="46">
        <f>IF(OR(Ações!$N5199&lt;0,Ações!$M5199&lt;0),"",(22.5*Ações!$M5199*Ações!$N5199)^0.5)</f>
        <v>0</v>
      </c>
      <c r="G5199" s="47">
        <f>IFERROR((Ações!$H5199-Ações!$K5199)/Ações!$H5199,0)</f>
        <v>0</v>
      </c>
      <c r="H5199" s="48">
        <f>IFERROR(Ações!$I5199/(Ações!$P5199-Table_1[[#This Row],[CAGR LUCRO 5A]]),0)</f>
        <v>0</v>
      </c>
      <c r="I5199" s="48">
        <f>IF(Ações!$S5199&lt;0,"",Ações!$O5199*(1+Ações!$S5199))</f>
        <v>0</v>
      </c>
      <c r="J5199" s="49">
        <f>IFERROR(IF(Ações!$B5199="","",(VLOOKUP(Table_1[[#This Row],[AÇÕES]],'Dados Status Invest STOCKS'!A5185:AD5800,4)/Table_1[[#This Row],[LPA]]))/100,0)</f>
        <v>0</v>
      </c>
      <c r="K5199" s="64">
        <f>IFERROR(IF(Ações!$B5199="","",VLOOKUP(Table_1[[#This Row],[AÇÕES]],'Dados Status Invest STOCKS'!A5185:AD5800,2)),0)</f>
        <v>0</v>
      </c>
      <c r="L5199" s="65">
        <f>IFERROR(IF(Ações!$B5199="","",VLOOKUP(Table_1[[#This Row],[AÇÕES]],'Dados Status Invest STOCKS'!A5185:AD5800,3)/100),0)</f>
        <v>0</v>
      </c>
      <c r="M5199" s="66">
        <f>IFERROR(IF(Ações!$B5199="","",VLOOKUP(Table_1[[#This Row],[AÇÕES]],'Dados Status Invest STOCKS'!A5185:AD5800,28)),0)</f>
        <v>0</v>
      </c>
      <c r="N5199" s="66">
        <f>IFERROR(IF(Ações!$B5199="","",VLOOKUP(Table_1[[#This Row],[AÇÕES]],'Dados Status Invest STOCKS'!A5185:AD5800,27)),0)</f>
        <v>0</v>
      </c>
      <c r="O5199" s="66">
        <f>IFERROR(IF(Ações!$L5199="","",Ações!$K5199*Ações!$L5199),0)</f>
        <v>0</v>
      </c>
      <c r="P5199" s="67">
        <f t="shared" ref="P5199:P5262" si="81">$U$6</f>
        <v>0.06</v>
      </c>
      <c r="Q5199" s="67">
        <f>IFERROR(Ações!$O5199/Ações!$M5199,0)</f>
        <v>0</v>
      </c>
      <c r="R5199" s="67">
        <f>IFERROR(IF(Ações!$B5199="","",VLOOKUP(Table_1[[#This Row],[AÇÕES]],'Dados Status Invest STOCKS'!A5185:AD5800,18)/100),0)</f>
        <v>0</v>
      </c>
      <c r="S5199" s="65">
        <f>IFERROR(IF(Ações!$B5199="","",VLOOKUP(Table_1[[#This Row],[AÇÕES]],'Dados Status Invest STOCKS'!A5185:AD5800,25)/100),0)</f>
        <v>0</v>
      </c>
      <c r="T5199" s="67">
        <f>(1-Ações!$Q5199)*Ações!$R5199</f>
        <v>0</v>
      </c>
      <c r="U5199" s="68">
        <f>IF(Ações!$S5199=0,Ações!$T5199,IF(Ações!$T5199=0,Ações!$S5199,AVERAGE(Ações!$S5199,Ações!$T5199)))</f>
        <v>0</v>
      </c>
    </row>
    <row r="5200" spans="2:21" ht="15" customHeight="1" x14ac:dyDescent="0.2">
      <c r="B5200" s="63">
        <f>IFERROR('Dados Status Invest STOCKS'!A5187,"-")</f>
        <v>0</v>
      </c>
      <c r="C5200" s="45">
        <f>IFERROR((Ações!$D5200-Ações!$K5200)/Ações!$D5200,0)</f>
        <v>0</v>
      </c>
      <c r="D5200" s="46">
        <f>(Ações!$O5200)/0.06</f>
        <v>0</v>
      </c>
      <c r="E5200" s="47">
        <f>IFERROR((Ações!$F5200-Ações!$K5200)/Ações!$F5200,0)</f>
        <v>0</v>
      </c>
      <c r="F5200" s="46">
        <f>IF(OR(Ações!$N5200&lt;0,Ações!$M5200&lt;0),"",(22.5*Ações!$M5200*Ações!$N5200)^0.5)</f>
        <v>0</v>
      </c>
      <c r="G5200" s="47">
        <f>IFERROR((Ações!$H5200-Ações!$K5200)/Ações!$H5200,0)</f>
        <v>0</v>
      </c>
      <c r="H5200" s="48">
        <f>IFERROR(Ações!$I5200/(Ações!$P5200-Table_1[[#This Row],[CAGR LUCRO 5A]]),0)</f>
        <v>0</v>
      </c>
      <c r="I5200" s="48">
        <f>IF(Ações!$S5200&lt;0,"",Ações!$O5200*(1+Ações!$S5200))</f>
        <v>0</v>
      </c>
      <c r="J5200" s="49">
        <f>IFERROR(IF(Ações!$B5200="","",(VLOOKUP(Table_1[[#This Row],[AÇÕES]],'Dados Status Invest STOCKS'!A5186:AD5801,4)/Table_1[[#This Row],[LPA]]))/100,0)</f>
        <v>0</v>
      </c>
      <c r="K5200" s="64">
        <f>IFERROR(IF(Ações!$B5200="","",VLOOKUP(Table_1[[#This Row],[AÇÕES]],'Dados Status Invest STOCKS'!A5186:AD5801,2)),0)</f>
        <v>0</v>
      </c>
      <c r="L5200" s="65">
        <f>IFERROR(IF(Ações!$B5200="","",VLOOKUP(Table_1[[#This Row],[AÇÕES]],'Dados Status Invest STOCKS'!A5186:AD5801,3)/100),0)</f>
        <v>0</v>
      </c>
      <c r="M5200" s="66">
        <f>IFERROR(IF(Ações!$B5200="","",VLOOKUP(Table_1[[#This Row],[AÇÕES]],'Dados Status Invest STOCKS'!A5186:AD5801,28)),0)</f>
        <v>0</v>
      </c>
      <c r="N5200" s="66">
        <f>IFERROR(IF(Ações!$B5200="","",VLOOKUP(Table_1[[#This Row],[AÇÕES]],'Dados Status Invest STOCKS'!A5186:AD5801,27)),0)</f>
        <v>0</v>
      </c>
      <c r="O5200" s="66">
        <f>IFERROR(IF(Ações!$L5200="","",Ações!$K5200*Ações!$L5200),0)</f>
        <v>0</v>
      </c>
      <c r="P5200" s="67">
        <f t="shared" si="81"/>
        <v>0.06</v>
      </c>
      <c r="Q5200" s="67">
        <f>IFERROR(Ações!$O5200/Ações!$M5200,0)</f>
        <v>0</v>
      </c>
      <c r="R5200" s="67">
        <f>IFERROR(IF(Ações!$B5200="","",VLOOKUP(Table_1[[#This Row],[AÇÕES]],'Dados Status Invest STOCKS'!A5186:AD5801,18)/100),0)</f>
        <v>0</v>
      </c>
      <c r="S5200" s="65">
        <f>IFERROR(IF(Ações!$B5200="","",VLOOKUP(Table_1[[#This Row],[AÇÕES]],'Dados Status Invest STOCKS'!A5186:AD5801,25)/100),0)</f>
        <v>0</v>
      </c>
      <c r="T5200" s="67">
        <f>(1-Ações!$Q5200)*Ações!$R5200</f>
        <v>0</v>
      </c>
      <c r="U5200" s="68">
        <f>IF(Ações!$S5200=0,Ações!$T5200,IF(Ações!$T5200=0,Ações!$S5200,AVERAGE(Ações!$S5200,Ações!$T5200)))</f>
        <v>0</v>
      </c>
    </row>
    <row r="5201" spans="2:21" ht="15" customHeight="1" x14ac:dyDescent="0.2">
      <c r="B5201" s="63">
        <f>IFERROR('Dados Status Invest STOCKS'!A5188,"-")</f>
        <v>0</v>
      </c>
      <c r="C5201" s="45">
        <f>IFERROR((Ações!$D5201-Ações!$K5201)/Ações!$D5201,0)</f>
        <v>0</v>
      </c>
      <c r="D5201" s="46">
        <f>(Ações!$O5201)/0.06</f>
        <v>0</v>
      </c>
      <c r="E5201" s="47">
        <f>IFERROR((Ações!$F5201-Ações!$K5201)/Ações!$F5201,0)</f>
        <v>0</v>
      </c>
      <c r="F5201" s="46">
        <f>IF(OR(Ações!$N5201&lt;0,Ações!$M5201&lt;0),"",(22.5*Ações!$M5201*Ações!$N5201)^0.5)</f>
        <v>0</v>
      </c>
      <c r="G5201" s="47">
        <f>IFERROR((Ações!$H5201-Ações!$K5201)/Ações!$H5201,0)</f>
        <v>0</v>
      </c>
      <c r="H5201" s="48">
        <f>IFERROR(Ações!$I5201/(Ações!$P5201-Table_1[[#This Row],[CAGR LUCRO 5A]]),0)</f>
        <v>0</v>
      </c>
      <c r="I5201" s="48">
        <f>IF(Ações!$S5201&lt;0,"",Ações!$O5201*(1+Ações!$S5201))</f>
        <v>0</v>
      </c>
      <c r="J5201" s="49">
        <f>IFERROR(IF(Ações!$B5201="","",(VLOOKUP(Table_1[[#This Row],[AÇÕES]],'Dados Status Invest STOCKS'!A5187:AD5802,4)/Table_1[[#This Row],[LPA]]))/100,0)</f>
        <v>0</v>
      </c>
      <c r="K5201" s="64">
        <f>IFERROR(IF(Ações!$B5201="","",VLOOKUP(Table_1[[#This Row],[AÇÕES]],'Dados Status Invest STOCKS'!A5187:AD5802,2)),0)</f>
        <v>0</v>
      </c>
      <c r="L5201" s="65">
        <f>IFERROR(IF(Ações!$B5201="","",VLOOKUP(Table_1[[#This Row],[AÇÕES]],'Dados Status Invest STOCKS'!A5187:AD5802,3)/100),0)</f>
        <v>0</v>
      </c>
      <c r="M5201" s="66">
        <f>IFERROR(IF(Ações!$B5201="","",VLOOKUP(Table_1[[#This Row],[AÇÕES]],'Dados Status Invest STOCKS'!A5187:AD5802,28)),0)</f>
        <v>0</v>
      </c>
      <c r="N5201" s="66">
        <f>IFERROR(IF(Ações!$B5201="","",VLOOKUP(Table_1[[#This Row],[AÇÕES]],'Dados Status Invest STOCKS'!A5187:AD5802,27)),0)</f>
        <v>0</v>
      </c>
      <c r="O5201" s="66">
        <f>IFERROR(IF(Ações!$L5201="","",Ações!$K5201*Ações!$L5201),0)</f>
        <v>0</v>
      </c>
      <c r="P5201" s="67">
        <f t="shared" si="81"/>
        <v>0.06</v>
      </c>
      <c r="Q5201" s="67">
        <f>IFERROR(Ações!$O5201/Ações!$M5201,0)</f>
        <v>0</v>
      </c>
      <c r="R5201" s="67">
        <f>IFERROR(IF(Ações!$B5201="","",VLOOKUP(Table_1[[#This Row],[AÇÕES]],'Dados Status Invest STOCKS'!A5187:AD5802,18)/100),0)</f>
        <v>0</v>
      </c>
      <c r="S5201" s="65">
        <f>IFERROR(IF(Ações!$B5201="","",VLOOKUP(Table_1[[#This Row],[AÇÕES]],'Dados Status Invest STOCKS'!A5187:AD5802,25)/100),0)</f>
        <v>0</v>
      </c>
      <c r="T5201" s="67">
        <f>(1-Ações!$Q5201)*Ações!$R5201</f>
        <v>0</v>
      </c>
      <c r="U5201" s="68">
        <f>IF(Ações!$S5201=0,Ações!$T5201,IF(Ações!$T5201=0,Ações!$S5201,AVERAGE(Ações!$S5201,Ações!$T5201)))</f>
        <v>0</v>
      </c>
    </row>
    <row r="5202" spans="2:21" ht="15" customHeight="1" x14ac:dyDescent="0.2">
      <c r="B5202" s="63">
        <f>IFERROR('Dados Status Invest STOCKS'!A5189,"-")</f>
        <v>0</v>
      </c>
      <c r="C5202" s="45">
        <f>IFERROR((Ações!$D5202-Ações!$K5202)/Ações!$D5202,0)</f>
        <v>0</v>
      </c>
      <c r="D5202" s="46">
        <f>(Ações!$O5202)/0.06</f>
        <v>0</v>
      </c>
      <c r="E5202" s="47">
        <f>IFERROR((Ações!$F5202-Ações!$K5202)/Ações!$F5202,0)</f>
        <v>0</v>
      </c>
      <c r="F5202" s="46">
        <f>IF(OR(Ações!$N5202&lt;0,Ações!$M5202&lt;0),"",(22.5*Ações!$M5202*Ações!$N5202)^0.5)</f>
        <v>0</v>
      </c>
      <c r="G5202" s="47">
        <f>IFERROR((Ações!$H5202-Ações!$K5202)/Ações!$H5202,0)</f>
        <v>0</v>
      </c>
      <c r="H5202" s="48">
        <f>IFERROR(Ações!$I5202/(Ações!$P5202-Table_1[[#This Row],[CAGR LUCRO 5A]]),0)</f>
        <v>0</v>
      </c>
      <c r="I5202" s="48">
        <f>IF(Ações!$S5202&lt;0,"",Ações!$O5202*(1+Ações!$S5202))</f>
        <v>0</v>
      </c>
      <c r="J5202" s="49">
        <f>IFERROR(IF(Ações!$B5202="","",(VLOOKUP(Table_1[[#This Row],[AÇÕES]],'Dados Status Invest STOCKS'!A5188:AD5803,4)/Table_1[[#This Row],[LPA]]))/100,0)</f>
        <v>0</v>
      </c>
      <c r="K5202" s="64">
        <f>IFERROR(IF(Ações!$B5202="","",VLOOKUP(Table_1[[#This Row],[AÇÕES]],'Dados Status Invest STOCKS'!A5188:AD5803,2)),0)</f>
        <v>0</v>
      </c>
      <c r="L5202" s="65">
        <f>IFERROR(IF(Ações!$B5202="","",VLOOKUP(Table_1[[#This Row],[AÇÕES]],'Dados Status Invest STOCKS'!A5188:AD5803,3)/100),0)</f>
        <v>0</v>
      </c>
      <c r="M5202" s="66">
        <f>IFERROR(IF(Ações!$B5202="","",VLOOKUP(Table_1[[#This Row],[AÇÕES]],'Dados Status Invest STOCKS'!A5188:AD5803,28)),0)</f>
        <v>0</v>
      </c>
      <c r="N5202" s="66">
        <f>IFERROR(IF(Ações!$B5202="","",VLOOKUP(Table_1[[#This Row],[AÇÕES]],'Dados Status Invest STOCKS'!A5188:AD5803,27)),0)</f>
        <v>0</v>
      </c>
      <c r="O5202" s="66">
        <f>IFERROR(IF(Ações!$L5202="","",Ações!$K5202*Ações!$L5202),0)</f>
        <v>0</v>
      </c>
      <c r="P5202" s="67">
        <f t="shared" si="81"/>
        <v>0.06</v>
      </c>
      <c r="Q5202" s="67">
        <f>IFERROR(Ações!$O5202/Ações!$M5202,0)</f>
        <v>0</v>
      </c>
      <c r="R5202" s="67">
        <f>IFERROR(IF(Ações!$B5202="","",VLOOKUP(Table_1[[#This Row],[AÇÕES]],'Dados Status Invest STOCKS'!A5188:AD5803,18)/100),0)</f>
        <v>0</v>
      </c>
      <c r="S5202" s="65">
        <f>IFERROR(IF(Ações!$B5202="","",VLOOKUP(Table_1[[#This Row],[AÇÕES]],'Dados Status Invest STOCKS'!A5188:AD5803,25)/100),0)</f>
        <v>0</v>
      </c>
      <c r="T5202" s="67">
        <f>(1-Ações!$Q5202)*Ações!$R5202</f>
        <v>0</v>
      </c>
      <c r="U5202" s="68">
        <f>IF(Ações!$S5202=0,Ações!$T5202,IF(Ações!$T5202=0,Ações!$S5202,AVERAGE(Ações!$S5202,Ações!$T5202)))</f>
        <v>0</v>
      </c>
    </row>
    <row r="5203" spans="2:21" ht="15" customHeight="1" x14ac:dyDescent="0.2">
      <c r="B5203" s="63">
        <f>IFERROR('Dados Status Invest STOCKS'!A5190,"-")</f>
        <v>0</v>
      </c>
      <c r="C5203" s="45">
        <f>IFERROR((Ações!$D5203-Ações!$K5203)/Ações!$D5203,0)</f>
        <v>0</v>
      </c>
      <c r="D5203" s="46">
        <f>(Ações!$O5203)/0.06</f>
        <v>0</v>
      </c>
      <c r="E5203" s="47">
        <f>IFERROR((Ações!$F5203-Ações!$K5203)/Ações!$F5203,0)</f>
        <v>0</v>
      </c>
      <c r="F5203" s="46">
        <f>IF(OR(Ações!$N5203&lt;0,Ações!$M5203&lt;0),"",(22.5*Ações!$M5203*Ações!$N5203)^0.5)</f>
        <v>0</v>
      </c>
      <c r="G5203" s="47">
        <f>IFERROR((Ações!$H5203-Ações!$K5203)/Ações!$H5203,0)</f>
        <v>0</v>
      </c>
      <c r="H5203" s="48">
        <f>IFERROR(Ações!$I5203/(Ações!$P5203-Table_1[[#This Row],[CAGR LUCRO 5A]]),0)</f>
        <v>0</v>
      </c>
      <c r="I5203" s="48">
        <f>IF(Ações!$S5203&lt;0,"",Ações!$O5203*(1+Ações!$S5203))</f>
        <v>0</v>
      </c>
      <c r="J5203" s="49">
        <f>IFERROR(IF(Ações!$B5203="","",(VLOOKUP(Table_1[[#This Row],[AÇÕES]],'Dados Status Invest STOCKS'!A5189:AD5804,4)/Table_1[[#This Row],[LPA]]))/100,0)</f>
        <v>0</v>
      </c>
      <c r="K5203" s="64">
        <f>IFERROR(IF(Ações!$B5203="","",VLOOKUP(Table_1[[#This Row],[AÇÕES]],'Dados Status Invest STOCKS'!A5189:AD5804,2)),0)</f>
        <v>0</v>
      </c>
      <c r="L5203" s="65">
        <f>IFERROR(IF(Ações!$B5203="","",VLOOKUP(Table_1[[#This Row],[AÇÕES]],'Dados Status Invest STOCKS'!A5189:AD5804,3)/100),0)</f>
        <v>0</v>
      </c>
      <c r="M5203" s="66">
        <f>IFERROR(IF(Ações!$B5203="","",VLOOKUP(Table_1[[#This Row],[AÇÕES]],'Dados Status Invest STOCKS'!A5189:AD5804,28)),0)</f>
        <v>0</v>
      </c>
      <c r="N5203" s="66">
        <f>IFERROR(IF(Ações!$B5203="","",VLOOKUP(Table_1[[#This Row],[AÇÕES]],'Dados Status Invest STOCKS'!A5189:AD5804,27)),0)</f>
        <v>0</v>
      </c>
      <c r="O5203" s="66">
        <f>IFERROR(IF(Ações!$L5203="","",Ações!$K5203*Ações!$L5203),0)</f>
        <v>0</v>
      </c>
      <c r="P5203" s="67">
        <f t="shared" si="81"/>
        <v>0.06</v>
      </c>
      <c r="Q5203" s="67">
        <f>IFERROR(Ações!$O5203/Ações!$M5203,0)</f>
        <v>0</v>
      </c>
      <c r="R5203" s="67">
        <f>IFERROR(IF(Ações!$B5203="","",VLOOKUP(Table_1[[#This Row],[AÇÕES]],'Dados Status Invest STOCKS'!A5189:AD5804,18)/100),0)</f>
        <v>0</v>
      </c>
      <c r="S5203" s="65">
        <f>IFERROR(IF(Ações!$B5203="","",VLOOKUP(Table_1[[#This Row],[AÇÕES]],'Dados Status Invest STOCKS'!A5189:AD5804,25)/100),0)</f>
        <v>0</v>
      </c>
      <c r="T5203" s="67">
        <f>(1-Ações!$Q5203)*Ações!$R5203</f>
        <v>0</v>
      </c>
      <c r="U5203" s="68">
        <f>IF(Ações!$S5203=0,Ações!$T5203,IF(Ações!$T5203=0,Ações!$S5203,AVERAGE(Ações!$S5203,Ações!$T5203)))</f>
        <v>0</v>
      </c>
    </row>
    <row r="5204" spans="2:21" ht="15" customHeight="1" x14ac:dyDescent="0.2">
      <c r="B5204" s="63">
        <f>IFERROR('Dados Status Invest STOCKS'!A5191,"-")</f>
        <v>0</v>
      </c>
      <c r="C5204" s="45">
        <f>IFERROR((Ações!$D5204-Ações!$K5204)/Ações!$D5204,0)</f>
        <v>0</v>
      </c>
      <c r="D5204" s="46">
        <f>(Ações!$O5204)/0.06</f>
        <v>0</v>
      </c>
      <c r="E5204" s="47">
        <f>IFERROR((Ações!$F5204-Ações!$K5204)/Ações!$F5204,0)</f>
        <v>0</v>
      </c>
      <c r="F5204" s="46">
        <f>IF(OR(Ações!$N5204&lt;0,Ações!$M5204&lt;0),"",(22.5*Ações!$M5204*Ações!$N5204)^0.5)</f>
        <v>0</v>
      </c>
      <c r="G5204" s="47">
        <f>IFERROR((Ações!$H5204-Ações!$K5204)/Ações!$H5204,0)</f>
        <v>0</v>
      </c>
      <c r="H5204" s="48">
        <f>IFERROR(Ações!$I5204/(Ações!$P5204-Table_1[[#This Row],[CAGR LUCRO 5A]]),0)</f>
        <v>0</v>
      </c>
      <c r="I5204" s="48">
        <f>IF(Ações!$S5204&lt;0,"",Ações!$O5204*(1+Ações!$S5204))</f>
        <v>0</v>
      </c>
      <c r="J5204" s="49">
        <f>IFERROR(IF(Ações!$B5204="","",(VLOOKUP(Table_1[[#This Row],[AÇÕES]],'Dados Status Invest STOCKS'!A5190:AD5805,4)/Table_1[[#This Row],[LPA]]))/100,0)</f>
        <v>0</v>
      </c>
      <c r="K5204" s="64">
        <f>IFERROR(IF(Ações!$B5204="","",VLOOKUP(Table_1[[#This Row],[AÇÕES]],'Dados Status Invest STOCKS'!A5190:AD5805,2)),0)</f>
        <v>0</v>
      </c>
      <c r="L5204" s="65">
        <f>IFERROR(IF(Ações!$B5204="","",VLOOKUP(Table_1[[#This Row],[AÇÕES]],'Dados Status Invest STOCKS'!A5190:AD5805,3)/100),0)</f>
        <v>0</v>
      </c>
      <c r="M5204" s="66">
        <f>IFERROR(IF(Ações!$B5204="","",VLOOKUP(Table_1[[#This Row],[AÇÕES]],'Dados Status Invest STOCKS'!A5190:AD5805,28)),0)</f>
        <v>0</v>
      </c>
      <c r="N5204" s="66">
        <f>IFERROR(IF(Ações!$B5204="","",VLOOKUP(Table_1[[#This Row],[AÇÕES]],'Dados Status Invest STOCKS'!A5190:AD5805,27)),0)</f>
        <v>0</v>
      </c>
      <c r="O5204" s="66">
        <f>IFERROR(IF(Ações!$L5204="","",Ações!$K5204*Ações!$L5204),0)</f>
        <v>0</v>
      </c>
      <c r="P5204" s="67">
        <f t="shared" si="81"/>
        <v>0.06</v>
      </c>
      <c r="Q5204" s="67">
        <f>IFERROR(Ações!$O5204/Ações!$M5204,0)</f>
        <v>0</v>
      </c>
      <c r="R5204" s="67">
        <f>IFERROR(IF(Ações!$B5204="","",VLOOKUP(Table_1[[#This Row],[AÇÕES]],'Dados Status Invest STOCKS'!A5190:AD5805,18)/100),0)</f>
        <v>0</v>
      </c>
      <c r="S5204" s="65">
        <f>IFERROR(IF(Ações!$B5204="","",VLOOKUP(Table_1[[#This Row],[AÇÕES]],'Dados Status Invest STOCKS'!A5190:AD5805,25)/100),0)</f>
        <v>0</v>
      </c>
      <c r="T5204" s="67">
        <f>(1-Ações!$Q5204)*Ações!$R5204</f>
        <v>0</v>
      </c>
      <c r="U5204" s="68">
        <f>IF(Ações!$S5204=0,Ações!$T5204,IF(Ações!$T5204=0,Ações!$S5204,AVERAGE(Ações!$S5204,Ações!$T5204)))</f>
        <v>0</v>
      </c>
    </row>
    <row r="5205" spans="2:21" ht="15" customHeight="1" x14ac:dyDescent="0.2">
      <c r="B5205" s="63">
        <f>IFERROR('Dados Status Invest STOCKS'!A5192,"-")</f>
        <v>0</v>
      </c>
      <c r="C5205" s="45">
        <f>IFERROR((Ações!$D5205-Ações!$K5205)/Ações!$D5205,0)</f>
        <v>0</v>
      </c>
      <c r="D5205" s="46">
        <f>(Ações!$O5205)/0.06</f>
        <v>0</v>
      </c>
      <c r="E5205" s="47">
        <f>IFERROR((Ações!$F5205-Ações!$K5205)/Ações!$F5205,0)</f>
        <v>0</v>
      </c>
      <c r="F5205" s="46">
        <f>IF(OR(Ações!$N5205&lt;0,Ações!$M5205&lt;0),"",(22.5*Ações!$M5205*Ações!$N5205)^0.5)</f>
        <v>0</v>
      </c>
      <c r="G5205" s="47">
        <f>IFERROR((Ações!$H5205-Ações!$K5205)/Ações!$H5205,0)</f>
        <v>0</v>
      </c>
      <c r="H5205" s="48">
        <f>IFERROR(Ações!$I5205/(Ações!$P5205-Table_1[[#This Row],[CAGR LUCRO 5A]]),0)</f>
        <v>0</v>
      </c>
      <c r="I5205" s="48">
        <f>IF(Ações!$S5205&lt;0,"",Ações!$O5205*(1+Ações!$S5205))</f>
        <v>0</v>
      </c>
      <c r="J5205" s="49">
        <f>IFERROR(IF(Ações!$B5205="","",(VLOOKUP(Table_1[[#This Row],[AÇÕES]],'Dados Status Invest STOCKS'!A5191:AD5806,4)/Table_1[[#This Row],[LPA]]))/100,0)</f>
        <v>0</v>
      </c>
      <c r="K5205" s="64">
        <f>IFERROR(IF(Ações!$B5205="","",VLOOKUP(Table_1[[#This Row],[AÇÕES]],'Dados Status Invest STOCKS'!A5191:AD5806,2)),0)</f>
        <v>0</v>
      </c>
      <c r="L5205" s="65">
        <f>IFERROR(IF(Ações!$B5205="","",VLOOKUP(Table_1[[#This Row],[AÇÕES]],'Dados Status Invest STOCKS'!A5191:AD5806,3)/100),0)</f>
        <v>0</v>
      </c>
      <c r="M5205" s="66">
        <f>IFERROR(IF(Ações!$B5205="","",VLOOKUP(Table_1[[#This Row],[AÇÕES]],'Dados Status Invest STOCKS'!A5191:AD5806,28)),0)</f>
        <v>0</v>
      </c>
      <c r="N5205" s="66">
        <f>IFERROR(IF(Ações!$B5205="","",VLOOKUP(Table_1[[#This Row],[AÇÕES]],'Dados Status Invest STOCKS'!A5191:AD5806,27)),0)</f>
        <v>0</v>
      </c>
      <c r="O5205" s="66">
        <f>IFERROR(IF(Ações!$L5205="","",Ações!$K5205*Ações!$L5205),0)</f>
        <v>0</v>
      </c>
      <c r="P5205" s="67">
        <f t="shared" si="81"/>
        <v>0.06</v>
      </c>
      <c r="Q5205" s="67">
        <f>IFERROR(Ações!$O5205/Ações!$M5205,0)</f>
        <v>0</v>
      </c>
      <c r="R5205" s="67">
        <f>IFERROR(IF(Ações!$B5205="","",VLOOKUP(Table_1[[#This Row],[AÇÕES]],'Dados Status Invest STOCKS'!A5191:AD5806,18)/100),0)</f>
        <v>0</v>
      </c>
      <c r="S5205" s="65">
        <f>IFERROR(IF(Ações!$B5205="","",VLOOKUP(Table_1[[#This Row],[AÇÕES]],'Dados Status Invest STOCKS'!A5191:AD5806,25)/100),0)</f>
        <v>0</v>
      </c>
      <c r="T5205" s="67">
        <f>(1-Ações!$Q5205)*Ações!$R5205</f>
        <v>0</v>
      </c>
      <c r="U5205" s="68">
        <f>IF(Ações!$S5205=0,Ações!$T5205,IF(Ações!$T5205=0,Ações!$S5205,AVERAGE(Ações!$S5205,Ações!$T5205)))</f>
        <v>0</v>
      </c>
    </row>
    <row r="5206" spans="2:21" ht="15" customHeight="1" x14ac:dyDescent="0.2">
      <c r="B5206" s="63">
        <f>IFERROR('Dados Status Invest STOCKS'!A5193,"-")</f>
        <v>0</v>
      </c>
      <c r="C5206" s="45">
        <f>IFERROR((Ações!$D5206-Ações!$K5206)/Ações!$D5206,0)</f>
        <v>0</v>
      </c>
      <c r="D5206" s="46">
        <f>(Ações!$O5206)/0.06</f>
        <v>0</v>
      </c>
      <c r="E5206" s="47">
        <f>IFERROR((Ações!$F5206-Ações!$K5206)/Ações!$F5206,0)</f>
        <v>0</v>
      </c>
      <c r="F5206" s="46">
        <f>IF(OR(Ações!$N5206&lt;0,Ações!$M5206&lt;0),"",(22.5*Ações!$M5206*Ações!$N5206)^0.5)</f>
        <v>0</v>
      </c>
      <c r="G5206" s="47">
        <f>IFERROR((Ações!$H5206-Ações!$K5206)/Ações!$H5206,0)</f>
        <v>0</v>
      </c>
      <c r="H5206" s="48">
        <f>IFERROR(Ações!$I5206/(Ações!$P5206-Table_1[[#This Row],[CAGR LUCRO 5A]]),0)</f>
        <v>0</v>
      </c>
      <c r="I5206" s="48">
        <f>IF(Ações!$S5206&lt;0,"",Ações!$O5206*(1+Ações!$S5206))</f>
        <v>0</v>
      </c>
      <c r="J5206" s="49">
        <f>IFERROR(IF(Ações!$B5206="","",(VLOOKUP(Table_1[[#This Row],[AÇÕES]],'Dados Status Invest STOCKS'!A5192:AD5807,4)/Table_1[[#This Row],[LPA]]))/100,0)</f>
        <v>0</v>
      </c>
      <c r="K5206" s="64">
        <f>IFERROR(IF(Ações!$B5206="","",VLOOKUP(Table_1[[#This Row],[AÇÕES]],'Dados Status Invest STOCKS'!A5192:AD5807,2)),0)</f>
        <v>0</v>
      </c>
      <c r="L5206" s="65">
        <f>IFERROR(IF(Ações!$B5206="","",VLOOKUP(Table_1[[#This Row],[AÇÕES]],'Dados Status Invest STOCKS'!A5192:AD5807,3)/100),0)</f>
        <v>0</v>
      </c>
      <c r="M5206" s="66">
        <f>IFERROR(IF(Ações!$B5206="","",VLOOKUP(Table_1[[#This Row],[AÇÕES]],'Dados Status Invest STOCKS'!A5192:AD5807,28)),0)</f>
        <v>0</v>
      </c>
      <c r="N5206" s="66">
        <f>IFERROR(IF(Ações!$B5206="","",VLOOKUP(Table_1[[#This Row],[AÇÕES]],'Dados Status Invest STOCKS'!A5192:AD5807,27)),0)</f>
        <v>0</v>
      </c>
      <c r="O5206" s="66">
        <f>IFERROR(IF(Ações!$L5206="","",Ações!$K5206*Ações!$L5206),0)</f>
        <v>0</v>
      </c>
      <c r="P5206" s="67">
        <f t="shared" si="81"/>
        <v>0.06</v>
      </c>
      <c r="Q5206" s="67">
        <f>IFERROR(Ações!$O5206/Ações!$M5206,0)</f>
        <v>0</v>
      </c>
      <c r="R5206" s="67">
        <f>IFERROR(IF(Ações!$B5206="","",VLOOKUP(Table_1[[#This Row],[AÇÕES]],'Dados Status Invest STOCKS'!A5192:AD5807,18)/100),0)</f>
        <v>0</v>
      </c>
      <c r="S5206" s="65">
        <f>IFERROR(IF(Ações!$B5206="","",VLOOKUP(Table_1[[#This Row],[AÇÕES]],'Dados Status Invest STOCKS'!A5192:AD5807,25)/100),0)</f>
        <v>0</v>
      </c>
      <c r="T5206" s="67">
        <f>(1-Ações!$Q5206)*Ações!$R5206</f>
        <v>0</v>
      </c>
      <c r="U5206" s="68">
        <f>IF(Ações!$S5206=0,Ações!$T5206,IF(Ações!$T5206=0,Ações!$S5206,AVERAGE(Ações!$S5206,Ações!$T5206)))</f>
        <v>0</v>
      </c>
    </row>
    <row r="5207" spans="2:21" ht="15" customHeight="1" x14ac:dyDescent="0.2">
      <c r="B5207" s="63">
        <f>IFERROR('Dados Status Invest STOCKS'!A5194,"-")</f>
        <v>0</v>
      </c>
      <c r="C5207" s="45">
        <f>IFERROR((Ações!$D5207-Ações!$K5207)/Ações!$D5207,0)</f>
        <v>0</v>
      </c>
      <c r="D5207" s="46">
        <f>(Ações!$O5207)/0.06</f>
        <v>0</v>
      </c>
      <c r="E5207" s="47">
        <f>IFERROR((Ações!$F5207-Ações!$K5207)/Ações!$F5207,0)</f>
        <v>0</v>
      </c>
      <c r="F5207" s="46">
        <f>IF(OR(Ações!$N5207&lt;0,Ações!$M5207&lt;0),"",(22.5*Ações!$M5207*Ações!$N5207)^0.5)</f>
        <v>0</v>
      </c>
      <c r="G5207" s="47">
        <f>IFERROR((Ações!$H5207-Ações!$K5207)/Ações!$H5207,0)</f>
        <v>0</v>
      </c>
      <c r="H5207" s="48">
        <f>IFERROR(Ações!$I5207/(Ações!$P5207-Table_1[[#This Row],[CAGR LUCRO 5A]]),0)</f>
        <v>0</v>
      </c>
      <c r="I5207" s="48">
        <f>IF(Ações!$S5207&lt;0,"",Ações!$O5207*(1+Ações!$S5207))</f>
        <v>0</v>
      </c>
      <c r="J5207" s="49">
        <f>IFERROR(IF(Ações!$B5207="","",(VLOOKUP(Table_1[[#This Row],[AÇÕES]],'Dados Status Invest STOCKS'!A5193:AD5808,4)/Table_1[[#This Row],[LPA]]))/100,0)</f>
        <v>0</v>
      </c>
      <c r="K5207" s="64">
        <f>IFERROR(IF(Ações!$B5207="","",VLOOKUP(Table_1[[#This Row],[AÇÕES]],'Dados Status Invest STOCKS'!A5193:AD5808,2)),0)</f>
        <v>0</v>
      </c>
      <c r="L5207" s="65">
        <f>IFERROR(IF(Ações!$B5207="","",VLOOKUP(Table_1[[#This Row],[AÇÕES]],'Dados Status Invest STOCKS'!A5193:AD5808,3)/100),0)</f>
        <v>0</v>
      </c>
      <c r="M5207" s="66">
        <f>IFERROR(IF(Ações!$B5207="","",VLOOKUP(Table_1[[#This Row],[AÇÕES]],'Dados Status Invest STOCKS'!A5193:AD5808,28)),0)</f>
        <v>0</v>
      </c>
      <c r="N5207" s="66">
        <f>IFERROR(IF(Ações!$B5207="","",VLOOKUP(Table_1[[#This Row],[AÇÕES]],'Dados Status Invest STOCKS'!A5193:AD5808,27)),0)</f>
        <v>0</v>
      </c>
      <c r="O5207" s="66">
        <f>IFERROR(IF(Ações!$L5207="","",Ações!$K5207*Ações!$L5207),0)</f>
        <v>0</v>
      </c>
      <c r="P5207" s="67">
        <f t="shared" si="81"/>
        <v>0.06</v>
      </c>
      <c r="Q5207" s="67">
        <f>IFERROR(Ações!$O5207/Ações!$M5207,0)</f>
        <v>0</v>
      </c>
      <c r="R5207" s="67">
        <f>IFERROR(IF(Ações!$B5207="","",VLOOKUP(Table_1[[#This Row],[AÇÕES]],'Dados Status Invest STOCKS'!A5193:AD5808,18)/100),0)</f>
        <v>0</v>
      </c>
      <c r="S5207" s="65">
        <f>IFERROR(IF(Ações!$B5207="","",VLOOKUP(Table_1[[#This Row],[AÇÕES]],'Dados Status Invest STOCKS'!A5193:AD5808,25)/100),0)</f>
        <v>0</v>
      </c>
      <c r="T5207" s="67">
        <f>(1-Ações!$Q5207)*Ações!$R5207</f>
        <v>0</v>
      </c>
      <c r="U5207" s="68">
        <f>IF(Ações!$S5207=0,Ações!$T5207,IF(Ações!$T5207=0,Ações!$S5207,AVERAGE(Ações!$S5207,Ações!$T5207)))</f>
        <v>0</v>
      </c>
    </row>
    <row r="5208" spans="2:21" ht="15" customHeight="1" x14ac:dyDescent="0.2">
      <c r="B5208" s="63">
        <f>IFERROR('Dados Status Invest STOCKS'!A5195,"-")</f>
        <v>0</v>
      </c>
      <c r="C5208" s="45">
        <f>IFERROR((Ações!$D5208-Ações!$K5208)/Ações!$D5208,0)</f>
        <v>0</v>
      </c>
      <c r="D5208" s="46">
        <f>(Ações!$O5208)/0.06</f>
        <v>0</v>
      </c>
      <c r="E5208" s="47">
        <f>IFERROR((Ações!$F5208-Ações!$K5208)/Ações!$F5208,0)</f>
        <v>0</v>
      </c>
      <c r="F5208" s="46">
        <f>IF(OR(Ações!$N5208&lt;0,Ações!$M5208&lt;0),"",(22.5*Ações!$M5208*Ações!$N5208)^0.5)</f>
        <v>0</v>
      </c>
      <c r="G5208" s="47">
        <f>IFERROR((Ações!$H5208-Ações!$K5208)/Ações!$H5208,0)</f>
        <v>0</v>
      </c>
      <c r="H5208" s="48">
        <f>IFERROR(Ações!$I5208/(Ações!$P5208-Table_1[[#This Row],[CAGR LUCRO 5A]]),0)</f>
        <v>0</v>
      </c>
      <c r="I5208" s="48">
        <f>IF(Ações!$S5208&lt;0,"",Ações!$O5208*(1+Ações!$S5208))</f>
        <v>0</v>
      </c>
      <c r="J5208" s="49">
        <f>IFERROR(IF(Ações!$B5208="","",(VLOOKUP(Table_1[[#This Row],[AÇÕES]],'Dados Status Invest STOCKS'!A5194:AD5809,4)/Table_1[[#This Row],[LPA]]))/100,0)</f>
        <v>0</v>
      </c>
      <c r="K5208" s="64">
        <f>IFERROR(IF(Ações!$B5208="","",VLOOKUP(Table_1[[#This Row],[AÇÕES]],'Dados Status Invest STOCKS'!A5194:AD5809,2)),0)</f>
        <v>0</v>
      </c>
      <c r="L5208" s="65">
        <f>IFERROR(IF(Ações!$B5208="","",VLOOKUP(Table_1[[#This Row],[AÇÕES]],'Dados Status Invest STOCKS'!A5194:AD5809,3)/100),0)</f>
        <v>0</v>
      </c>
      <c r="M5208" s="66">
        <f>IFERROR(IF(Ações!$B5208="","",VLOOKUP(Table_1[[#This Row],[AÇÕES]],'Dados Status Invest STOCKS'!A5194:AD5809,28)),0)</f>
        <v>0</v>
      </c>
      <c r="N5208" s="66">
        <f>IFERROR(IF(Ações!$B5208="","",VLOOKUP(Table_1[[#This Row],[AÇÕES]],'Dados Status Invest STOCKS'!A5194:AD5809,27)),0)</f>
        <v>0</v>
      </c>
      <c r="O5208" s="66">
        <f>IFERROR(IF(Ações!$L5208="","",Ações!$K5208*Ações!$L5208),0)</f>
        <v>0</v>
      </c>
      <c r="P5208" s="67">
        <f t="shared" si="81"/>
        <v>0.06</v>
      </c>
      <c r="Q5208" s="67">
        <f>IFERROR(Ações!$O5208/Ações!$M5208,0)</f>
        <v>0</v>
      </c>
      <c r="R5208" s="67">
        <f>IFERROR(IF(Ações!$B5208="","",VLOOKUP(Table_1[[#This Row],[AÇÕES]],'Dados Status Invest STOCKS'!A5194:AD5809,18)/100),0)</f>
        <v>0</v>
      </c>
      <c r="S5208" s="65">
        <f>IFERROR(IF(Ações!$B5208="","",VLOOKUP(Table_1[[#This Row],[AÇÕES]],'Dados Status Invest STOCKS'!A5194:AD5809,25)/100),0)</f>
        <v>0</v>
      </c>
      <c r="T5208" s="67">
        <f>(1-Ações!$Q5208)*Ações!$R5208</f>
        <v>0</v>
      </c>
      <c r="U5208" s="68">
        <f>IF(Ações!$S5208=0,Ações!$T5208,IF(Ações!$T5208=0,Ações!$S5208,AVERAGE(Ações!$S5208,Ações!$T5208)))</f>
        <v>0</v>
      </c>
    </row>
    <row r="5209" spans="2:21" ht="15" customHeight="1" x14ac:dyDescent="0.2">
      <c r="B5209" s="63">
        <f>IFERROR('Dados Status Invest STOCKS'!A5196,"-")</f>
        <v>0</v>
      </c>
      <c r="C5209" s="45">
        <f>IFERROR((Ações!$D5209-Ações!$K5209)/Ações!$D5209,0)</f>
        <v>0</v>
      </c>
      <c r="D5209" s="46">
        <f>(Ações!$O5209)/0.06</f>
        <v>0</v>
      </c>
      <c r="E5209" s="47">
        <f>IFERROR((Ações!$F5209-Ações!$K5209)/Ações!$F5209,0)</f>
        <v>0</v>
      </c>
      <c r="F5209" s="46">
        <f>IF(OR(Ações!$N5209&lt;0,Ações!$M5209&lt;0),"",(22.5*Ações!$M5209*Ações!$N5209)^0.5)</f>
        <v>0</v>
      </c>
      <c r="G5209" s="47">
        <f>IFERROR((Ações!$H5209-Ações!$K5209)/Ações!$H5209,0)</f>
        <v>0</v>
      </c>
      <c r="H5209" s="48">
        <f>IFERROR(Ações!$I5209/(Ações!$P5209-Table_1[[#This Row],[CAGR LUCRO 5A]]),0)</f>
        <v>0</v>
      </c>
      <c r="I5209" s="48">
        <f>IF(Ações!$S5209&lt;0,"",Ações!$O5209*(1+Ações!$S5209))</f>
        <v>0</v>
      </c>
      <c r="J5209" s="49">
        <f>IFERROR(IF(Ações!$B5209="","",(VLOOKUP(Table_1[[#This Row],[AÇÕES]],'Dados Status Invest STOCKS'!A5195:AD5810,4)/Table_1[[#This Row],[LPA]]))/100,0)</f>
        <v>0</v>
      </c>
      <c r="K5209" s="64">
        <f>IFERROR(IF(Ações!$B5209="","",VLOOKUP(Table_1[[#This Row],[AÇÕES]],'Dados Status Invest STOCKS'!A5195:AD5810,2)),0)</f>
        <v>0</v>
      </c>
      <c r="L5209" s="65">
        <f>IFERROR(IF(Ações!$B5209="","",VLOOKUP(Table_1[[#This Row],[AÇÕES]],'Dados Status Invest STOCKS'!A5195:AD5810,3)/100),0)</f>
        <v>0</v>
      </c>
      <c r="M5209" s="66">
        <f>IFERROR(IF(Ações!$B5209="","",VLOOKUP(Table_1[[#This Row],[AÇÕES]],'Dados Status Invest STOCKS'!A5195:AD5810,28)),0)</f>
        <v>0</v>
      </c>
      <c r="N5209" s="66">
        <f>IFERROR(IF(Ações!$B5209="","",VLOOKUP(Table_1[[#This Row],[AÇÕES]],'Dados Status Invest STOCKS'!A5195:AD5810,27)),0)</f>
        <v>0</v>
      </c>
      <c r="O5209" s="66">
        <f>IFERROR(IF(Ações!$L5209="","",Ações!$K5209*Ações!$L5209),0)</f>
        <v>0</v>
      </c>
      <c r="P5209" s="67">
        <f t="shared" si="81"/>
        <v>0.06</v>
      </c>
      <c r="Q5209" s="67">
        <f>IFERROR(Ações!$O5209/Ações!$M5209,0)</f>
        <v>0</v>
      </c>
      <c r="R5209" s="67">
        <f>IFERROR(IF(Ações!$B5209="","",VLOOKUP(Table_1[[#This Row],[AÇÕES]],'Dados Status Invest STOCKS'!A5195:AD5810,18)/100),0)</f>
        <v>0</v>
      </c>
      <c r="S5209" s="65">
        <f>IFERROR(IF(Ações!$B5209="","",VLOOKUP(Table_1[[#This Row],[AÇÕES]],'Dados Status Invest STOCKS'!A5195:AD5810,25)/100),0)</f>
        <v>0</v>
      </c>
      <c r="T5209" s="67">
        <f>(1-Ações!$Q5209)*Ações!$R5209</f>
        <v>0</v>
      </c>
      <c r="U5209" s="68">
        <f>IF(Ações!$S5209=0,Ações!$T5209,IF(Ações!$T5209=0,Ações!$S5209,AVERAGE(Ações!$S5209,Ações!$T5209)))</f>
        <v>0</v>
      </c>
    </row>
    <row r="5210" spans="2:21" ht="15" customHeight="1" x14ac:dyDescent="0.2">
      <c r="B5210" s="63">
        <f>IFERROR('Dados Status Invest STOCKS'!A5197,"-")</f>
        <v>0</v>
      </c>
      <c r="C5210" s="45">
        <f>IFERROR((Ações!$D5210-Ações!$K5210)/Ações!$D5210,0)</f>
        <v>0</v>
      </c>
      <c r="D5210" s="46">
        <f>(Ações!$O5210)/0.06</f>
        <v>0</v>
      </c>
      <c r="E5210" s="47">
        <f>IFERROR((Ações!$F5210-Ações!$K5210)/Ações!$F5210,0)</f>
        <v>0</v>
      </c>
      <c r="F5210" s="46">
        <f>IF(OR(Ações!$N5210&lt;0,Ações!$M5210&lt;0),"",(22.5*Ações!$M5210*Ações!$N5210)^0.5)</f>
        <v>0</v>
      </c>
      <c r="G5210" s="47">
        <f>IFERROR((Ações!$H5210-Ações!$K5210)/Ações!$H5210,0)</f>
        <v>0</v>
      </c>
      <c r="H5210" s="48">
        <f>IFERROR(Ações!$I5210/(Ações!$P5210-Table_1[[#This Row],[CAGR LUCRO 5A]]),0)</f>
        <v>0</v>
      </c>
      <c r="I5210" s="48">
        <f>IF(Ações!$S5210&lt;0,"",Ações!$O5210*(1+Ações!$S5210))</f>
        <v>0</v>
      </c>
      <c r="J5210" s="49">
        <f>IFERROR(IF(Ações!$B5210="","",(VLOOKUP(Table_1[[#This Row],[AÇÕES]],'Dados Status Invest STOCKS'!A5196:AD5811,4)/Table_1[[#This Row],[LPA]]))/100,0)</f>
        <v>0</v>
      </c>
      <c r="K5210" s="64">
        <f>IFERROR(IF(Ações!$B5210="","",VLOOKUP(Table_1[[#This Row],[AÇÕES]],'Dados Status Invest STOCKS'!A5196:AD5811,2)),0)</f>
        <v>0</v>
      </c>
      <c r="L5210" s="65">
        <f>IFERROR(IF(Ações!$B5210="","",VLOOKUP(Table_1[[#This Row],[AÇÕES]],'Dados Status Invest STOCKS'!A5196:AD5811,3)/100),0)</f>
        <v>0</v>
      </c>
      <c r="M5210" s="66">
        <f>IFERROR(IF(Ações!$B5210="","",VLOOKUP(Table_1[[#This Row],[AÇÕES]],'Dados Status Invest STOCKS'!A5196:AD5811,28)),0)</f>
        <v>0</v>
      </c>
      <c r="N5210" s="66">
        <f>IFERROR(IF(Ações!$B5210="","",VLOOKUP(Table_1[[#This Row],[AÇÕES]],'Dados Status Invest STOCKS'!A5196:AD5811,27)),0)</f>
        <v>0</v>
      </c>
      <c r="O5210" s="66">
        <f>IFERROR(IF(Ações!$L5210="","",Ações!$K5210*Ações!$L5210),0)</f>
        <v>0</v>
      </c>
      <c r="P5210" s="67">
        <f t="shared" si="81"/>
        <v>0.06</v>
      </c>
      <c r="Q5210" s="67">
        <f>IFERROR(Ações!$O5210/Ações!$M5210,0)</f>
        <v>0</v>
      </c>
      <c r="R5210" s="67">
        <f>IFERROR(IF(Ações!$B5210="","",VLOOKUP(Table_1[[#This Row],[AÇÕES]],'Dados Status Invest STOCKS'!A5196:AD5811,18)/100),0)</f>
        <v>0</v>
      </c>
      <c r="S5210" s="65">
        <f>IFERROR(IF(Ações!$B5210="","",VLOOKUP(Table_1[[#This Row],[AÇÕES]],'Dados Status Invest STOCKS'!A5196:AD5811,25)/100),0)</f>
        <v>0</v>
      </c>
      <c r="T5210" s="67">
        <f>(1-Ações!$Q5210)*Ações!$R5210</f>
        <v>0</v>
      </c>
      <c r="U5210" s="68">
        <f>IF(Ações!$S5210=0,Ações!$T5210,IF(Ações!$T5210=0,Ações!$S5210,AVERAGE(Ações!$S5210,Ações!$T5210)))</f>
        <v>0</v>
      </c>
    </row>
    <row r="5211" spans="2:21" ht="15" customHeight="1" x14ac:dyDescent="0.2">
      <c r="B5211" s="63">
        <f>IFERROR('Dados Status Invest STOCKS'!A5198,"-")</f>
        <v>0</v>
      </c>
      <c r="C5211" s="45">
        <f>IFERROR((Ações!$D5211-Ações!$K5211)/Ações!$D5211,0)</f>
        <v>0</v>
      </c>
      <c r="D5211" s="46">
        <f>(Ações!$O5211)/0.06</f>
        <v>0</v>
      </c>
      <c r="E5211" s="47">
        <f>IFERROR((Ações!$F5211-Ações!$K5211)/Ações!$F5211,0)</f>
        <v>0</v>
      </c>
      <c r="F5211" s="46">
        <f>IF(OR(Ações!$N5211&lt;0,Ações!$M5211&lt;0),"",(22.5*Ações!$M5211*Ações!$N5211)^0.5)</f>
        <v>0</v>
      </c>
      <c r="G5211" s="47">
        <f>IFERROR((Ações!$H5211-Ações!$K5211)/Ações!$H5211,0)</f>
        <v>0</v>
      </c>
      <c r="H5211" s="48">
        <f>IFERROR(Ações!$I5211/(Ações!$P5211-Table_1[[#This Row],[CAGR LUCRO 5A]]),0)</f>
        <v>0</v>
      </c>
      <c r="I5211" s="48">
        <f>IF(Ações!$S5211&lt;0,"",Ações!$O5211*(1+Ações!$S5211))</f>
        <v>0</v>
      </c>
      <c r="J5211" s="49">
        <f>IFERROR(IF(Ações!$B5211="","",(VLOOKUP(Table_1[[#This Row],[AÇÕES]],'Dados Status Invest STOCKS'!A5197:AD5812,4)/Table_1[[#This Row],[LPA]]))/100,0)</f>
        <v>0</v>
      </c>
      <c r="K5211" s="64">
        <f>IFERROR(IF(Ações!$B5211="","",VLOOKUP(Table_1[[#This Row],[AÇÕES]],'Dados Status Invest STOCKS'!A5197:AD5812,2)),0)</f>
        <v>0</v>
      </c>
      <c r="L5211" s="65">
        <f>IFERROR(IF(Ações!$B5211="","",VLOOKUP(Table_1[[#This Row],[AÇÕES]],'Dados Status Invest STOCKS'!A5197:AD5812,3)/100),0)</f>
        <v>0</v>
      </c>
      <c r="M5211" s="66">
        <f>IFERROR(IF(Ações!$B5211="","",VLOOKUP(Table_1[[#This Row],[AÇÕES]],'Dados Status Invest STOCKS'!A5197:AD5812,28)),0)</f>
        <v>0</v>
      </c>
      <c r="N5211" s="66">
        <f>IFERROR(IF(Ações!$B5211="","",VLOOKUP(Table_1[[#This Row],[AÇÕES]],'Dados Status Invest STOCKS'!A5197:AD5812,27)),0)</f>
        <v>0</v>
      </c>
      <c r="O5211" s="66">
        <f>IFERROR(IF(Ações!$L5211="","",Ações!$K5211*Ações!$L5211),0)</f>
        <v>0</v>
      </c>
      <c r="P5211" s="67">
        <f t="shared" si="81"/>
        <v>0.06</v>
      </c>
      <c r="Q5211" s="67">
        <f>IFERROR(Ações!$O5211/Ações!$M5211,0)</f>
        <v>0</v>
      </c>
      <c r="R5211" s="67">
        <f>IFERROR(IF(Ações!$B5211="","",VLOOKUP(Table_1[[#This Row],[AÇÕES]],'Dados Status Invest STOCKS'!A5197:AD5812,18)/100),0)</f>
        <v>0</v>
      </c>
      <c r="S5211" s="65">
        <f>IFERROR(IF(Ações!$B5211="","",VLOOKUP(Table_1[[#This Row],[AÇÕES]],'Dados Status Invest STOCKS'!A5197:AD5812,25)/100),0)</f>
        <v>0</v>
      </c>
      <c r="T5211" s="67">
        <f>(1-Ações!$Q5211)*Ações!$R5211</f>
        <v>0</v>
      </c>
      <c r="U5211" s="68">
        <f>IF(Ações!$S5211=0,Ações!$T5211,IF(Ações!$T5211=0,Ações!$S5211,AVERAGE(Ações!$S5211,Ações!$T5211)))</f>
        <v>0</v>
      </c>
    </row>
    <row r="5212" spans="2:21" ht="15" customHeight="1" x14ac:dyDescent="0.2">
      <c r="B5212" s="63">
        <f>IFERROR('Dados Status Invest STOCKS'!A5199,"-")</f>
        <v>0</v>
      </c>
      <c r="C5212" s="45">
        <f>IFERROR((Ações!$D5212-Ações!$K5212)/Ações!$D5212,0)</f>
        <v>0</v>
      </c>
      <c r="D5212" s="46">
        <f>(Ações!$O5212)/0.06</f>
        <v>0</v>
      </c>
      <c r="E5212" s="47">
        <f>IFERROR((Ações!$F5212-Ações!$K5212)/Ações!$F5212,0)</f>
        <v>0</v>
      </c>
      <c r="F5212" s="46">
        <f>IF(OR(Ações!$N5212&lt;0,Ações!$M5212&lt;0),"",(22.5*Ações!$M5212*Ações!$N5212)^0.5)</f>
        <v>0</v>
      </c>
      <c r="G5212" s="47">
        <f>IFERROR((Ações!$H5212-Ações!$K5212)/Ações!$H5212,0)</f>
        <v>0</v>
      </c>
      <c r="H5212" s="48">
        <f>IFERROR(Ações!$I5212/(Ações!$P5212-Table_1[[#This Row],[CAGR LUCRO 5A]]),0)</f>
        <v>0</v>
      </c>
      <c r="I5212" s="48">
        <f>IF(Ações!$S5212&lt;0,"",Ações!$O5212*(1+Ações!$S5212))</f>
        <v>0</v>
      </c>
      <c r="J5212" s="49">
        <f>IFERROR(IF(Ações!$B5212="","",(VLOOKUP(Table_1[[#This Row],[AÇÕES]],'Dados Status Invest STOCKS'!A5198:AD5813,4)/Table_1[[#This Row],[LPA]]))/100,0)</f>
        <v>0</v>
      </c>
      <c r="K5212" s="64">
        <f>IFERROR(IF(Ações!$B5212="","",VLOOKUP(Table_1[[#This Row],[AÇÕES]],'Dados Status Invest STOCKS'!A5198:AD5813,2)),0)</f>
        <v>0</v>
      </c>
      <c r="L5212" s="65">
        <f>IFERROR(IF(Ações!$B5212="","",VLOOKUP(Table_1[[#This Row],[AÇÕES]],'Dados Status Invest STOCKS'!A5198:AD5813,3)/100),0)</f>
        <v>0</v>
      </c>
      <c r="M5212" s="66">
        <f>IFERROR(IF(Ações!$B5212="","",VLOOKUP(Table_1[[#This Row],[AÇÕES]],'Dados Status Invest STOCKS'!A5198:AD5813,28)),0)</f>
        <v>0</v>
      </c>
      <c r="N5212" s="66">
        <f>IFERROR(IF(Ações!$B5212="","",VLOOKUP(Table_1[[#This Row],[AÇÕES]],'Dados Status Invest STOCKS'!A5198:AD5813,27)),0)</f>
        <v>0</v>
      </c>
      <c r="O5212" s="66">
        <f>IFERROR(IF(Ações!$L5212="","",Ações!$K5212*Ações!$L5212),0)</f>
        <v>0</v>
      </c>
      <c r="P5212" s="67">
        <f t="shared" si="81"/>
        <v>0.06</v>
      </c>
      <c r="Q5212" s="67">
        <f>IFERROR(Ações!$O5212/Ações!$M5212,0)</f>
        <v>0</v>
      </c>
      <c r="R5212" s="67">
        <f>IFERROR(IF(Ações!$B5212="","",VLOOKUP(Table_1[[#This Row],[AÇÕES]],'Dados Status Invest STOCKS'!A5198:AD5813,18)/100),0)</f>
        <v>0</v>
      </c>
      <c r="S5212" s="65">
        <f>IFERROR(IF(Ações!$B5212="","",VLOOKUP(Table_1[[#This Row],[AÇÕES]],'Dados Status Invest STOCKS'!A5198:AD5813,25)/100),0)</f>
        <v>0</v>
      </c>
      <c r="T5212" s="67">
        <f>(1-Ações!$Q5212)*Ações!$R5212</f>
        <v>0</v>
      </c>
      <c r="U5212" s="68">
        <f>IF(Ações!$S5212=0,Ações!$T5212,IF(Ações!$T5212=0,Ações!$S5212,AVERAGE(Ações!$S5212,Ações!$T5212)))</f>
        <v>0</v>
      </c>
    </row>
    <row r="5213" spans="2:21" ht="15" customHeight="1" x14ac:dyDescent="0.2">
      <c r="B5213" s="63">
        <f>IFERROR('Dados Status Invest STOCKS'!A5200,"-")</f>
        <v>0</v>
      </c>
      <c r="C5213" s="45">
        <f>IFERROR((Ações!$D5213-Ações!$K5213)/Ações!$D5213,0)</f>
        <v>0</v>
      </c>
      <c r="D5213" s="46">
        <f>(Ações!$O5213)/0.06</f>
        <v>0</v>
      </c>
      <c r="E5213" s="47">
        <f>IFERROR((Ações!$F5213-Ações!$K5213)/Ações!$F5213,0)</f>
        <v>0</v>
      </c>
      <c r="F5213" s="46">
        <f>IF(OR(Ações!$N5213&lt;0,Ações!$M5213&lt;0),"",(22.5*Ações!$M5213*Ações!$N5213)^0.5)</f>
        <v>0</v>
      </c>
      <c r="G5213" s="47">
        <f>IFERROR((Ações!$H5213-Ações!$K5213)/Ações!$H5213,0)</f>
        <v>0</v>
      </c>
      <c r="H5213" s="48">
        <f>IFERROR(Ações!$I5213/(Ações!$P5213-Table_1[[#This Row],[CAGR LUCRO 5A]]),0)</f>
        <v>0</v>
      </c>
      <c r="I5213" s="48">
        <f>IF(Ações!$S5213&lt;0,"",Ações!$O5213*(1+Ações!$S5213))</f>
        <v>0</v>
      </c>
      <c r="J5213" s="49">
        <f>IFERROR(IF(Ações!$B5213="","",(VLOOKUP(Table_1[[#This Row],[AÇÕES]],'Dados Status Invest STOCKS'!A5199:AD5814,4)/Table_1[[#This Row],[LPA]]))/100,0)</f>
        <v>0</v>
      </c>
      <c r="K5213" s="64">
        <f>IFERROR(IF(Ações!$B5213="","",VLOOKUP(Table_1[[#This Row],[AÇÕES]],'Dados Status Invest STOCKS'!A5199:AD5814,2)),0)</f>
        <v>0</v>
      </c>
      <c r="L5213" s="65">
        <f>IFERROR(IF(Ações!$B5213="","",VLOOKUP(Table_1[[#This Row],[AÇÕES]],'Dados Status Invest STOCKS'!A5199:AD5814,3)/100),0)</f>
        <v>0</v>
      </c>
      <c r="M5213" s="66">
        <f>IFERROR(IF(Ações!$B5213="","",VLOOKUP(Table_1[[#This Row],[AÇÕES]],'Dados Status Invest STOCKS'!A5199:AD5814,28)),0)</f>
        <v>0</v>
      </c>
      <c r="N5213" s="66">
        <f>IFERROR(IF(Ações!$B5213="","",VLOOKUP(Table_1[[#This Row],[AÇÕES]],'Dados Status Invest STOCKS'!A5199:AD5814,27)),0)</f>
        <v>0</v>
      </c>
      <c r="O5213" s="66">
        <f>IFERROR(IF(Ações!$L5213="","",Ações!$K5213*Ações!$L5213),0)</f>
        <v>0</v>
      </c>
      <c r="P5213" s="67">
        <f t="shared" si="81"/>
        <v>0.06</v>
      </c>
      <c r="Q5213" s="67">
        <f>IFERROR(Ações!$O5213/Ações!$M5213,0)</f>
        <v>0</v>
      </c>
      <c r="R5213" s="67">
        <f>IFERROR(IF(Ações!$B5213="","",VLOOKUP(Table_1[[#This Row],[AÇÕES]],'Dados Status Invest STOCKS'!A5199:AD5814,18)/100),0)</f>
        <v>0</v>
      </c>
      <c r="S5213" s="65">
        <f>IFERROR(IF(Ações!$B5213="","",VLOOKUP(Table_1[[#This Row],[AÇÕES]],'Dados Status Invest STOCKS'!A5199:AD5814,25)/100),0)</f>
        <v>0</v>
      </c>
      <c r="T5213" s="67">
        <f>(1-Ações!$Q5213)*Ações!$R5213</f>
        <v>0</v>
      </c>
      <c r="U5213" s="68">
        <f>IF(Ações!$S5213=0,Ações!$T5213,IF(Ações!$T5213=0,Ações!$S5213,AVERAGE(Ações!$S5213,Ações!$T5213)))</f>
        <v>0</v>
      </c>
    </row>
    <row r="5214" spans="2:21" ht="15" customHeight="1" x14ac:dyDescent="0.2">
      <c r="B5214" s="63">
        <f>IFERROR('Dados Status Invest STOCKS'!A5201,"-")</f>
        <v>0</v>
      </c>
      <c r="C5214" s="45">
        <f>IFERROR((Ações!$D5214-Ações!$K5214)/Ações!$D5214,0)</f>
        <v>0</v>
      </c>
      <c r="D5214" s="46">
        <f>(Ações!$O5214)/0.06</f>
        <v>0</v>
      </c>
      <c r="E5214" s="47">
        <f>IFERROR((Ações!$F5214-Ações!$K5214)/Ações!$F5214,0)</f>
        <v>0</v>
      </c>
      <c r="F5214" s="46">
        <f>IF(OR(Ações!$N5214&lt;0,Ações!$M5214&lt;0),"",(22.5*Ações!$M5214*Ações!$N5214)^0.5)</f>
        <v>0</v>
      </c>
      <c r="G5214" s="47">
        <f>IFERROR((Ações!$H5214-Ações!$K5214)/Ações!$H5214,0)</f>
        <v>0</v>
      </c>
      <c r="H5214" s="48">
        <f>IFERROR(Ações!$I5214/(Ações!$P5214-Table_1[[#This Row],[CAGR LUCRO 5A]]),0)</f>
        <v>0</v>
      </c>
      <c r="I5214" s="48">
        <f>IF(Ações!$S5214&lt;0,"",Ações!$O5214*(1+Ações!$S5214))</f>
        <v>0</v>
      </c>
      <c r="J5214" s="49">
        <f>IFERROR(IF(Ações!$B5214="","",(VLOOKUP(Table_1[[#This Row],[AÇÕES]],'Dados Status Invest STOCKS'!A5200:AD5815,4)/Table_1[[#This Row],[LPA]]))/100,0)</f>
        <v>0</v>
      </c>
      <c r="K5214" s="64">
        <f>IFERROR(IF(Ações!$B5214="","",VLOOKUP(Table_1[[#This Row],[AÇÕES]],'Dados Status Invest STOCKS'!A5200:AD5815,2)),0)</f>
        <v>0</v>
      </c>
      <c r="L5214" s="65">
        <f>IFERROR(IF(Ações!$B5214="","",VLOOKUP(Table_1[[#This Row],[AÇÕES]],'Dados Status Invest STOCKS'!A5200:AD5815,3)/100),0)</f>
        <v>0</v>
      </c>
      <c r="M5214" s="66">
        <f>IFERROR(IF(Ações!$B5214="","",VLOOKUP(Table_1[[#This Row],[AÇÕES]],'Dados Status Invest STOCKS'!A5200:AD5815,28)),0)</f>
        <v>0</v>
      </c>
      <c r="N5214" s="66">
        <f>IFERROR(IF(Ações!$B5214="","",VLOOKUP(Table_1[[#This Row],[AÇÕES]],'Dados Status Invest STOCKS'!A5200:AD5815,27)),0)</f>
        <v>0</v>
      </c>
      <c r="O5214" s="66">
        <f>IFERROR(IF(Ações!$L5214="","",Ações!$K5214*Ações!$L5214),0)</f>
        <v>0</v>
      </c>
      <c r="P5214" s="67">
        <f t="shared" si="81"/>
        <v>0.06</v>
      </c>
      <c r="Q5214" s="67">
        <f>IFERROR(Ações!$O5214/Ações!$M5214,0)</f>
        <v>0</v>
      </c>
      <c r="R5214" s="67">
        <f>IFERROR(IF(Ações!$B5214="","",VLOOKUP(Table_1[[#This Row],[AÇÕES]],'Dados Status Invest STOCKS'!A5200:AD5815,18)/100),0)</f>
        <v>0</v>
      </c>
      <c r="S5214" s="65">
        <f>IFERROR(IF(Ações!$B5214="","",VLOOKUP(Table_1[[#This Row],[AÇÕES]],'Dados Status Invest STOCKS'!A5200:AD5815,25)/100),0)</f>
        <v>0</v>
      </c>
      <c r="T5214" s="67">
        <f>(1-Ações!$Q5214)*Ações!$R5214</f>
        <v>0</v>
      </c>
      <c r="U5214" s="68">
        <f>IF(Ações!$S5214=0,Ações!$T5214,IF(Ações!$T5214=0,Ações!$S5214,AVERAGE(Ações!$S5214,Ações!$T5214)))</f>
        <v>0</v>
      </c>
    </row>
    <row r="5215" spans="2:21" ht="15" customHeight="1" x14ac:dyDescent="0.2">
      <c r="B5215" s="63">
        <f>IFERROR('Dados Status Invest STOCKS'!A5202,"-")</f>
        <v>0</v>
      </c>
      <c r="C5215" s="45">
        <f>IFERROR((Ações!$D5215-Ações!$K5215)/Ações!$D5215,0)</f>
        <v>0</v>
      </c>
      <c r="D5215" s="46">
        <f>(Ações!$O5215)/0.06</f>
        <v>0</v>
      </c>
      <c r="E5215" s="47">
        <f>IFERROR((Ações!$F5215-Ações!$K5215)/Ações!$F5215,0)</f>
        <v>0</v>
      </c>
      <c r="F5215" s="46">
        <f>IF(OR(Ações!$N5215&lt;0,Ações!$M5215&lt;0),"",(22.5*Ações!$M5215*Ações!$N5215)^0.5)</f>
        <v>0</v>
      </c>
      <c r="G5215" s="47">
        <f>IFERROR((Ações!$H5215-Ações!$K5215)/Ações!$H5215,0)</f>
        <v>0</v>
      </c>
      <c r="H5215" s="48">
        <f>IFERROR(Ações!$I5215/(Ações!$P5215-Table_1[[#This Row],[CAGR LUCRO 5A]]),0)</f>
        <v>0</v>
      </c>
      <c r="I5215" s="48">
        <f>IF(Ações!$S5215&lt;0,"",Ações!$O5215*(1+Ações!$S5215))</f>
        <v>0</v>
      </c>
      <c r="J5215" s="49">
        <f>IFERROR(IF(Ações!$B5215="","",(VLOOKUP(Table_1[[#This Row],[AÇÕES]],'Dados Status Invest STOCKS'!A5201:AD5816,4)/Table_1[[#This Row],[LPA]]))/100,0)</f>
        <v>0</v>
      </c>
      <c r="K5215" s="64">
        <f>IFERROR(IF(Ações!$B5215="","",VLOOKUP(Table_1[[#This Row],[AÇÕES]],'Dados Status Invest STOCKS'!A5201:AD5816,2)),0)</f>
        <v>0</v>
      </c>
      <c r="L5215" s="65">
        <f>IFERROR(IF(Ações!$B5215="","",VLOOKUP(Table_1[[#This Row],[AÇÕES]],'Dados Status Invest STOCKS'!A5201:AD5816,3)/100),0)</f>
        <v>0</v>
      </c>
      <c r="M5215" s="66">
        <f>IFERROR(IF(Ações!$B5215="","",VLOOKUP(Table_1[[#This Row],[AÇÕES]],'Dados Status Invest STOCKS'!A5201:AD5816,28)),0)</f>
        <v>0</v>
      </c>
      <c r="N5215" s="66">
        <f>IFERROR(IF(Ações!$B5215="","",VLOOKUP(Table_1[[#This Row],[AÇÕES]],'Dados Status Invest STOCKS'!A5201:AD5816,27)),0)</f>
        <v>0</v>
      </c>
      <c r="O5215" s="66">
        <f>IFERROR(IF(Ações!$L5215="","",Ações!$K5215*Ações!$L5215),0)</f>
        <v>0</v>
      </c>
      <c r="P5215" s="67">
        <f t="shared" si="81"/>
        <v>0.06</v>
      </c>
      <c r="Q5215" s="67">
        <f>IFERROR(Ações!$O5215/Ações!$M5215,0)</f>
        <v>0</v>
      </c>
      <c r="R5215" s="67">
        <f>IFERROR(IF(Ações!$B5215="","",VLOOKUP(Table_1[[#This Row],[AÇÕES]],'Dados Status Invest STOCKS'!A5201:AD5816,18)/100),0)</f>
        <v>0</v>
      </c>
      <c r="S5215" s="65">
        <f>IFERROR(IF(Ações!$B5215="","",VLOOKUP(Table_1[[#This Row],[AÇÕES]],'Dados Status Invest STOCKS'!A5201:AD5816,25)/100),0)</f>
        <v>0</v>
      </c>
      <c r="T5215" s="67">
        <f>(1-Ações!$Q5215)*Ações!$R5215</f>
        <v>0</v>
      </c>
      <c r="U5215" s="68">
        <f>IF(Ações!$S5215=0,Ações!$T5215,IF(Ações!$T5215=0,Ações!$S5215,AVERAGE(Ações!$S5215,Ações!$T5215)))</f>
        <v>0</v>
      </c>
    </row>
    <row r="5216" spans="2:21" ht="15" customHeight="1" x14ac:dyDescent="0.2">
      <c r="B5216" s="63">
        <f>IFERROR('Dados Status Invest STOCKS'!A5203,"-")</f>
        <v>0</v>
      </c>
      <c r="C5216" s="45">
        <f>IFERROR((Ações!$D5216-Ações!$K5216)/Ações!$D5216,0)</f>
        <v>0</v>
      </c>
      <c r="D5216" s="46">
        <f>(Ações!$O5216)/0.06</f>
        <v>0</v>
      </c>
      <c r="E5216" s="47">
        <f>IFERROR((Ações!$F5216-Ações!$K5216)/Ações!$F5216,0)</f>
        <v>0</v>
      </c>
      <c r="F5216" s="46">
        <f>IF(OR(Ações!$N5216&lt;0,Ações!$M5216&lt;0),"",(22.5*Ações!$M5216*Ações!$N5216)^0.5)</f>
        <v>0</v>
      </c>
      <c r="G5216" s="47">
        <f>IFERROR((Ações!$H5216-Ações!$K5216)/Ações!$H5216,0)</f>
        <v>0</v>
      </c>
      <c r="H5216" s="48">
        <f>IFERROR(Ações!$I5216/(Ações!$P5216-Table_1[[#This Row],[CAGR LUCRO 5A]]),0)</f>
        <v>0</v>
      </c>
      <c r="I5216" s="48">
        <f>IF(Ações!$S5216&lt;0,"",Ações!$O5216*(1+Ações!$S5216))</f>
        <v>0</v>
      </c>
      <c r="J5216" s="49">
        <f>IFERROR(IF(Ações!$B5216="","",(VLOOKUP(Table_1[[#This Row],[AÇÕES]],'Dados Status Invest STOCKS'!A5202:AD5817,4)/Table_1[[#This Row],[LPA]]))/100,0)</f>
        <v>0</v>
      </c>
      <c r="K5216" s="64">
        <f>IFERROR(IF(Ações!$B5216="","",VLOOKUP(Table_1[[#This Row],[AÇÕES]],'Dados Status Invest STOCKS'!A5202:AD5817,2)),0)</f>
        <v>0</v>
      </c>
      <c r="L5216" s="65">
        <f>IFERROR(IF(Ações!$B5216="","",VLOOKUP(Table_1[[#This Row],[AÇÕES]],'Dados Status Invest STOCKS'!A5202:AD5817,3)/100),0)</f>
        <v>0</v>
      </c>
      <c r="M5216" s="66">
        <f>IFERROR(IF(Ações!$B5216="","",VLOOKUP(Table_1[[#This Row],[AÇÕES]],'Dados Status Invest STOCKS'!A5202:AD5817,28)),0)</f>
        <v>0</v>
      </c>
      <c r="N5216" s="66">
        <f>IFERROR(IF(Ações!$B5216="","",VLOOKUP(Table_1[[#This Row],[AÇÕES]],'Dados Status Invest STOCKS'!A5202:AD5817,27)),0)</f>
        <v>0</v>
      </c>
      <c r="O5216" s="66">
        <f>IFERROR(IF(Ações!$L5216="","",Ações!$K5216*Ações!$L5216),0)</f>
        <v>0</v>
      </c>
      <c r="P5216" s="67">
        <f t="shared" si="81"/>
        <v>0.06</v>
      </c>
      <c r="Q5216" s="67">
        <f>IFERROR(Ações!$O5216/Ações!$M5216,0)</f>
        <v>0</v>
      </c>
      <c r="R5216" s="67">
        <f>IFERROR(IF(Ações!$B5216="","",VLOOKUP(Table_1[[#This Row],[AÇÕES]],'Dados Status Invest STOCKS'!A5202:AD5817,18)/100),0)</f>
        <v>0</v>
      </c>
      <c r="S5216" s="65">
        <f>IFERROR(IF(Ações!$B5216="","",VLOOKUP(Table_1[[#This Row],[AÇÕES]],'Dados Status Invest STOCKS'!A5202:AD5817,25)/100),0)</f>
        <v>0</v>
      </c>
      <c r="T5216" s="67">
        <f>(1-Ações!$Q5216)*Ações!$R5216</f>
        <v>0</v>
      </c>
      <c r="U5216" s="68">
        <f>IF(Ações!$S5216=0,Ações!$T5216,IF(Ações!$T5216=0,Ações!$S5216,AVERAGE(Ações!$S5216,Ações!$T5216)))</f>
        <v>0</v>
      </c>
    </row>
    <row r="5217" spans="2:21" ht="15" customHeight="1" x14ac:dyDescent="0.2">
      <c r="B5217" s="63">
        <f>IFERROR('Dados Status Invest STOCKS'!A5204,"-")</f>
        <v>0</v>
      </c>
      <c r="C5217" s="45">
        <f>IFERROR((Ações!$D5217-Ações!$K5217)/Ações!$D5217,0)</f>
        <v>0</v>
      </c>
      <c r="D5217" s="46">
        <f>(Ações!$O5217)/0.06</f>
        <v>0</v>
      </c>
      <c r="E5217" s="47">
        <f>IFERROR((Ações!$F5217-Ações!$K5217)/Ações!$F5217,0)</f>
        <v>0</v>
      </c>
      <c r="F5217" s="46">
        <f>IF(OR(Ações!$N5217&lt;0,Ações!$M5217&lt;0),"",(22.5*Ações!$M5217*Ações!$N5217)^0.5)</f>
        <v>0</v>
      </c>
      <c r="G5217" s="47">
        <f>IFERROR((Ações!$H5217-Ações!$K5217)/Ações!$H5217,0)</f>
        <v>0</v>
      </c>
      <c r="H5217" s="48">
        <f>IFERROR(Ações!$I5217/(Ações!$P5217-Table_1[[#This Row],[CAGR LUCRO 5A]]),0)</f>
        <v>0</v>
      </c>
      <c r="I5217" s="48">
        <f>IF(Ações!$S5217&lt;0,"",Ações!$O5217*(1+Ações!$S5217))</f>
        <v>0</v>
      </c>
      <c r="J5217" s="49">
        <f>IFERROR(IF(Ações!$B5217="","",(VLOOKUP(Table_1[[#This Row],[AÇÕES]],'Dados Status Invest STOCKS'!A5203:AD5818,4)/Table_1[[#This Row],[LPA]]))/100,0)</f>
        <v>0</v>
      </c>
      <c r="K5217" s="64">
        <f>IFERROR(IF(Ações!$B5217="","",VLOOKUP(Table_1[[#This Row],[AÇÕES]],'Dados Status Invest STOCKS'!A5203:AD5818,2)),0)</f>
        <v>0</v>
      </c>
      <c r="L5217" s="65">
        <f>IFERROR(IF(Ações!$B5217="","",VLOOKUP(Table_1[[#This Row],[AÇÕES]],'Dados Status Invest STOCKS'!A5203:AD5818,3)/100),0)</f>
        <v>0</v>
      </c>
      <c r="M5217" s="66">
        <f>IFERROR(IF(Ações!$B5217="","",VLOOKUP(Table_1[[#This Row],[AÇÕES]],'Dados Status Invest STOCKS'!A5203:AD5818,28)),0)</f>
        <v>0</v>
      </c>
      <c r="N5217" s="66">
        <f>IFERROR(IF(Ações!$B5217="","",VLOOKUP(Table_1[[#This Row],[AÇÕES]],'Dados Status Invest STOCKS'!A5203:AD5818,27)),0)</f>
        <v>0</v>
      </c>
      <c r="O5217" s="66">
        <f>IFERROR(IF(Ações!$L5217="","",Ações!$K5217*Ações!$L5217),0)</f>
        <v>0</v>
      </c>
      <c r="P5217" s="67">
        <f t="shared" si="81"/>
        <v>0.06</v>
      </c>
      <c r="Q5217" s="67">
        <f>IFERROR(Ações!$O5217/Ações!$M5217,0)</f>
        <v>0</v>
      </c>
      <c r="R5217" s="67">
        <f>IFERROR(IF(Ações!$B5217="","",VLOOKUP(Table_1[[#This Row],[AÇÕES]],'Dados Status Invest STOCKS'!A5203:AD5818,18)/100),0)</f>
        <v>0</v>
      </c>
      <c r="S5217" s="65">
        <f>IFERROR(IF(Ações!$B5217="","",VLOOKUP(Table_1[[#This Row],[AÇÕES]],'Dados Status Invest STOCKS'!A5203:AD5818,25)/100),0)</f>
        <v>0</v>
      </c>
      <c r="T5217" s="67">
        <f>(1-Ações!$Q5217)*Ações!$R5217</f>
        <v>0</v>
      </c>
      <c r="U5217" s="68">
        <f>IF(Ações!$S5217=0,Ações!$T5217,IF(Ações!$T5217=0,Ações!$S5217,AVERAGE(Ações!$S5217,Ações!$T5217)))</f>
        <v>0</v>
      </c>
    </row>
    <row r="5218" spans="2:21" ht="15" customHeight="1" x14ac:dyDescent="0.2">
      <c r="B5218" s="63">
        <f>IFERROR('Dados Status Invest STOCKS'!A5205,"-")</f>
        <v>0</v>
      </c>
      <c r="C5218" s="45">
        <f>IFERROR((Ações!$D5218-Ações!$K5218)/Ações!$D5218,0)</f>
        <v>0</v>
      </c>
      <c r="D5218" s="46">
        <f>(Ações!$O5218)/0.06</f>
        <v>0</v>
      </c>
      <c r="E5218" s="47">
        <f>IFERROR((Ações!$F5218-Ações!$K5218)/Ações!$F5218,0)</f>
        <v>0</v>
      </c>
      <c r="F5218" s="46">
        <f>IF(OR(Ações!$N5218&lt;0,Ações!$M5218&lt;0),"",(22.5*Ações!$M5218*Ações!$N5218)^0.5)</f>
        <v>0</v>
      </c>
      <c r="G5218" s="47">
        <f>IFERROR((Ações!$H5218-Ações!$K5218)/Ações!$H5218,0)</f>
        <v>0</v>
      </c>
      <c r="H5218" s="48">
        <f>IFERROR(Ações!$I5218/(Ações!$P5218-Table_1[[#This Row],[CAGR LUCRO 5A]]),0)</f>
        <v>0</v>
      </c>
      <c r="I5218" s="48">
        <f>IF(Ações!$S5218&lt;0,"",Ações!$O5218*(1+Ações!$S5218))</f>
        <v>0</v>
      </c>
      <c r="J5218" s="49">
        <f>IFERROR(IF(Ações!$B5218="","",(VLOOKUP(Table_1[[#This Row],[AÇÕES]],'Dados Status Invest STOCKS'!A5204:AD5819,4)/Table_1[[#This Row],[LPA]]))/100,0)</f>
        <v>0</v>
      </c>
      <c r="K5218" s="64">
        <f>IFERROR(IF(Ações!$B5218="","",VLOOKUP(Table_1[[#This Row],[AÇÕES]],'Dados Status Invest STOCKS'!A5204:AD5819,2)),0)</f>
        <v>0</v>
      </c>
      <c r="L5218" s="65">
        <f>IFERROR(IF(Ações!$B5218="","",VLOOKUP(Table_1[[#This Row],[AÇÕES]],'Dados Status Invest STOCKS'!A5204:AD5819,3)/100),0)</f>
        <v>0</v>
      </c>
      <c r="M5218" s="66">
        <f>IFERROR(IF(Ações!$B5218="","",VLOOKUP(Table_1[[#This Row],[AÇÕES]],'Dados Status Invest STOCKS'!A5204:AD5819,28)),0)</f>
        <v>0</v>
      </c>
      <c r="N5218" s="66">
        <f>IFERROR(IF(Ações!$B5218="","",VLOOKUP(Table_1[[#This Row],[AÇÕES]],'Dados Status Invest STOCKS'!A5204:AD5819,27)),0)</f>
        <v>0</v>
      </c>
      <c r="O5218" s="66">
        <f>IFERROR(IF(Ações!$L5218="","",Ações!$K5218*Ações!$L5218),0)</f>
        <v>0</v>
      </c>
      <c r="P5218" s="67">
        <f t="shared" si="81"/>
        <v>0.06</v>
      </c>
      <c r="Q5218" s="67">
        <f>IFERROR(Ações!$O5218/Ações!$M5218,0)</f>
        <v>0</v>
      </c>
      <c r="R5218" s="67">
        <f>IFERROR(IF(Ações!$B5218="","",VLOOKUP(Table_1[[#This Row],[AÇÕES]],'Dados Status Invest STOCKS'!A5204:AD5819,18)/100),0)</f>
        <v>0</v>
      </c>
      <c r="S5218" s="65">
        <f>IFERROR(IF(Ações!$B5218="","",VLOOKUP(Table_1[[#This Row],[AÇÕES]],'Dados Status Invest STOCKS'!A5204:AD5819,25)/100),0)</f>
        <v>0</v>
      </c>
      <c r="T5218" s="67">
        <f>(1-Ações!$Q5218)*Ações!$R5218</f>
        <v>0</v>
      </c>
      <c r="U5218" s="68">
        <f>IF(Ações!$S5218=0,Ações!$T5218,IF(Ações!$T5218=0,Ações!$S5218,AVERAGE(Ações!$S5218,Ações!$T5218)))</f>
        <v>0</v>
      </c>
    </row>
    <row r="5219" spans="2:21" ht="15" customHeight="1" x14ac:dyDescent="0.2">
      <c r="B5219" s="63">
        <f>IFERROR('Dados Status Invest STOCKS'!A5206,"-")</f>
        <v>0</v>
      </c>
      <c r="C5219" s="45">
        <f>IFERROR((Ações!$D5219-Ações!$K5219)/Ações!$D5219,0)</f>
        <v>0</v>
      </c>
      <c r="D5219" s="46">
        <f>(Ações!$O5219)/0.06</f>
        <v>0</v>
      </c>
      <c r="E5219" s="47">
        <f>IFERROR((Ações!$F5219-Ações!$K5219)/Ações!$F5219,0)</f>
        <v>0</v>
      </c>
      <c r="F5219" s="46">
        <f>IF(OR(Ações!$N5219&lt;0,Ações!$M5219&lt;0),"",(22.5*Ações!$M5219*Ações!$N5219)^0.5)</f>
        <v>0</v>
      </c>
      <c r="G5219" s="47">
        <f>IFERROR((Ações!$H5219-Ações!$K5219)/Ações!$H5219,0)</f>
        <v>0</v>
      </c>
      <c r="H5219" s="48">
        <f>IFERROR(Ações!$I5219/(Ações!$P5219-Table_1[[#This Row],[CAGR LUCRO 5A]]),0)</f>
        <v>0</v>
      </c>
      <c r="I5219" s="48">
        <f>IF(Ações!$S5219&lt;0,"",Ações!$O5219*(1+Ações!$S5219))</f>
        <v>0</v>
      </c>
      <c r="J5219" s="49">
        <f>IFERROR(IF(Ações!$B5219="","",(VLOOKUP(Table_1[[#This Row],[AÇÕES]],'Dados Status Invest STOCKS'!A5205:AD5820,4)/Table_1[[#This Row],[LPA]]))/100,0)</f>
        <v>0</v>
      </c>
      <c r="K5219" s="64">
        <f>IFERROR(IF(Ações!$B5219="","",VLOOKUP(Table_1[[#This Row],[AÇÕES]],'Dados Status Invest STOCKS'!A5205:AD5820,2)),0)</f>
        <v>0</v>
      </c>
      <c r="L5219" s="65">
        <f>IFERROR(IF(Ações!$B5219="","",VLOOKUP(Table_1[[#This Row],[AÇÕES]],'Dados Status Invest STOCKS'!A5205:AD5820,3)/100),0)</f>
        <v>0</v>
      </c>
      <c r="M5219" s="66">
        <f>IFERROR(IF(Ações!$B5219="","",VLOOKUP(Table_1[[#This Row],[AÇÕES]],'Dados Status Invest STOCKS'!A5205:AD5820,28)),0)</f>
        <v>0</v>
      </c>
      <c r="N5219" s="66">
        <f>IFERROR(IF(Ações!$B5219="","",VLOOKUP(Table_1[[#This Row],[AÇÕES]],'Dados Status Invest STOCKS'!A5205:AD5820,27)),0)</f>
        <v>0</v>
      </c>
      <c r="O5219" s="66">
        <f>IFERROR(IF(Ações!$L5219="","",Ações!$K5219*Ações!$L5219),0)</f>
        <v>0</v>
      </c>
      <c r="P5219" s="67">
        <f t="shared" si="81"/>
        <v>0.06</v>
      </c>
      <c r="Q5219" s="67">
        <f>IFERROR(Ações!$O5219/Ações!$M5219,0)</f>
        <v>0</v>
      </c>
      <c r="R5219" s="67">
        <f>IFERROR(IF(Ações!$B5219="","",VLOOKUP(Table_1[[#This Row],[AÇÕES]],'Dados Status Invest STOCKS'!A5205:AD5820,18)/100),0)</f>
        <v>0</v>
      </c>
      <c r="S5219" s="65">
        <f>IFERROR(IF(Ações!$B5219="","",VLOOKUP(Table_1[[#This Row],[AÇÕES]],'Dados Status Invest STOCKS'!A5205:AD5820,25)/100),0)</f>
        <v>0</v>
      </c>
      <c r="T5219" s="67">
        <f>(1-Ações!$Q5219)*Ações!$R5219</f>
        <v>0</v>
      </c>
      <c r="U5219" s="68">
        <f>IF(Ações!$S5219=0,Ações!$T5219,IF(Ações!$T5219=0,Ações!$S5219,AVERAGE(Ações!$S5219,Ações!$T5219)))</f>
        <v>0</v>
      </c>
    </row>
    <row r="5220" spans="2:21" ht="15" customHeight="1" x14ac:dyDescent="0.2">
      <c r="B5220" s="63">
        <f>IFERROR('Dados Status Invest STOCKS'!A5207,"-")</f>
        <v>0</v>
      </c>
      <c r="C5220" s="45">
        <f>IFERROR((Ações!$D5220-Ações!$K5220)/Ações!$D5220,0)</f>
        <v>0</v>
      </c>
      <c r="D5220" s="46">
        <f>(Ações!$O5220)/0.06</f>
        <v>0</v>
      </c>
      <c r="E5220" s="47">
        <f>IFERROR((Ações!$F5220-Ações!$K5220)/Ações!$F5220,0)</f>
        <v>0</v>
      </c>
      <c r="F5220" s="46">
        <f>IF(OR(Ações!$N5220&lt;0,Ações!$M5220&lt;0),"",(22.5*Ações!$M5220*Ações!$N5220)^0.5)</f>
        <v>0</v>
      </c>
      <c r="G5220" s="47">
        <f>IFERROR((Ações!$H5220-Ações!$K5220)/Ações!$H5220,0)</f>
        <v>0</v>
      </c>
      <c r="H5220" s="48">
        <f>IFERROR(Ações!$I5220/(Ações!$P5220-Table_1[[#This Row],[CAGR LUCRO 5A]]),0)</f>
        <v>0</v>
      </c>
      <c r="I5220" s="48">
        <f>IF(Ações!$S5220&lt;0,"",Ações!$O5220*(1+Ações!$S5220))</f>
        <v>0</v>
      </c>
      <c r="J5220" s="49">
        <f>IFERROR(IF(Ações!$B5220="","",(VLOOKUP(Table_1[[#This Row],[AÇÕES]],'Dados Status Invest STOCKS'!A5206:AD5821,4)/Table_1[[#This Row],[LPA]]))/100,0)</f>
        <v>0</v>
      </c>
      <c r="K5220" s="64">
        <f>IFERROR(IF(Ações!$B5220="","",VLOOKUP(Table_1[[#This Row],[AÇÕES]],'Dados Status Invest STOCKS'!A5206:AD5821,2)),0)</f>
        <v>0</v>
      </c>
      <c r="L5220" s="65">
        <f>IFERROR(IF(Ações!$B5220="","",VLOOKUP(Table_1[[#This Row],[AÇÕES]],'Dados Status Invest STOCKS'!A5206:AD5821,3)/100),0)</f>
        <v>0</v>
      </c>
      <c r="M5220" s="66">
        <f>IFERROR(IF(Ações!$B5220="","",VLOOKUP(Table_1[[#This Row],[AÇÕES]],'Dados Status Invest STOCKS'!A5206:AD5821,28)),0)</f>
        <v>0</v>
      </c>
      <c r="N5220" s="66">
        <f>IFERROR(IF(Ações!$B5220="","",VLOOKUP(Table_1[[#This Row],[AÇÕES]],'Dados Status Invest STOCKS'!A5206:AD5821,27)),0)</f>
        <v>0</v>
      </c>
      <c r="O5220" s="66">
        <f>IFERROR(IF(Ações!$L5220="","",Ações!$K5220*Ações!$L5220),0)</f>
        <v>0</v>
      </c>
      <c r="P5220" s="67">
        <f t="shared" si="81"/>
        <v>0.06</v>
      </c>
      <c r="Q5220" s="67">
        <f>IFERROR(Ações!$O5220/Ações!$M5220,0)</f>
        <v>0</v>
      </c>
      <c r="R5220" s="67">
        <f>IFERROR(IF(Ações!$B5220="","",VLOOKUP(Table_1[[#This Row],[AÇÕES]],'Dados Status Invest STOCKS'!A5206:AD5821,18)/100),0)</f>
        <v>0</v>
      </c>
      <c r="S5220" s="65">
        <f>IFERROR(IF(Ações!$B5220="","",VLOOKUP(Table_1[[#This Row],[AÇÕES]],'Dados Status Invest STOCKS'!A5206:AD5821,25)/100),0)</f>
        <v>0</v>
      </c>
      <c r="T5220" s="67">
        <f>(1-Ações!$Q5220)*Ações!$R5220</f>
        <v>0</v>
      </c>
      <c r="U5220" s="68">
        <f>IF(Ações!$S5220=0,Ações!$T5220,IF(Ações!$T5220=0,Ações!$S5220,AVERAGE(Ações!$S5220,Ações!$T5220)))</f>
        <v>0</v>
      </c>
    </row>
    <row r="5221" spans="2:21" ht="15" customHeight="1" x14ac:dyDescent="0.2">
      <c r="B5221" s="63">
        <f>IFERROR('Dados Status Invest STOCKS'!A5208,"-")</f>
        <v>0</v>
      </c>
      <c r="C5221" s="45">
        <f>IFERROR((Ações!$D5221-Ações!$K5221)/Ações!$D5221,0)</f>
        <v>0</v>
      </c>
      <c r="D5221" s="46">
        <f>(Ações!$O5221)/0.06</f>
        <v>0</v>
      </c>
      <c r="E5221" s="47">
        <f>IFERROR((Ações!$F5221-Ações!$K5221)/Ações!$F5221,0)</f>
        <v>0</v>
      </c>
      <c r="F5221" s="46">
        <f>IF(OR(Ações!$N5221&lt;0,Ações!$M5221&lt;0),"",(22.5*Ações!$M5221*Ações!$N5221)^0.5)</f>
        <v>0</v>
      </c>
      <c r="G5221" s="47">
        <f>IFERROR((Ações!$H5221-Ações!$K5221)/Ações!$H5221,0)</f>
        <v>0</v>
      </c>
      <c r="H5221" s="48">
        <f>IFERROR(Ações!$I5221/(Ações!$P5221-Table_1[[#This Row],[CAGR LUCRO 5A]]),0)</f>
        <v>0</v>
      </c>
      <c r="I5221" s="48">
        <f>IF(Ações!$S5221&lt;0,"",Ações!$O5221*(1+Ações!$S5221))</f>
        <v>0</v>
      </c>
      <c r="J5221" s="49">
        <f>IFERROR(IF(Ações!$B5221="","",(VLOOKUP(Table_1[[#This Row],[AÇÕES]],'Dados Status Invest STOCKS'!A5207:AD5822,4)/Table_1[[#This Row],[LPA]]))/100,0)</f>
        <v>0</v>
      </c>
      <c r="K5221" s="64">
        <f>IFERROR(IF(Ações!$B5221="","",VLOOKUP(Table_1[[#This Row],[AÇÕES]],'Dados Status Invest STOCKS'!A5207:AD5822,2)),0)</f>
        <v>0</v>
      </c>
      <c r="L5221" s="65">
        <f>IFERROR(IF(Ações!$B5221="","",VLOOKUP(Table_1[[#This Row],[AÇÕES]],'Dados Status Invest STOCKS'!A5207:AD5822,3)/100),0)</f>
        <v>0</v>
      </c>
      <c r="M5221" s="66">
        <f>IFERROR(IF(Ações!$B5221="","",VLOOKUP(Table_1[[#This Row],[AÇÕES]],'Dados Status Invest STOCKS'!A5207:AD5822,28)),0)</f>
        <v>0</v>
      </c>
      <c r="N5221" s="66">
        <f>IFERROR(IF(Ações!$B5221="","",VLOOKUP(Table_1[[#This Row],[AÇÕES]],'Dados Status Invest STOCKS'!A5207:AD5822,27)),0)</f>
        <v>0</v>
      </c>
      <c r="O5221" s="66">
        <f>IFERROR(IF(Ações!$L5221="","",Ações!$K5221*Ações!$L5221),0)</f>
        <v>0</v>
      </c>
      <c r="P5221" s="67">
        <f t="shared" si="81"/>
        <v>0.06</v>
      </c>
      <c r="Q5221" s="67">
        <f>IFERROR(Ações!$O5221/Ações!$M5221,0)</f>
        <v>0</v>
      </c>
      <c r="R5221" s="67">
        <f>IFERROR(IF(Ações!$B5221="","",VLOOKUP(Table_1[[#This Row],[AÇÕES]],'Dados Status Invest STOCKS'!A5207:AD5822,18)/100),0)</f>
        <v>0</v>
      </c>
      <c r="S5221" s="65">
        <f>IFERROR(IF(Ações!$B5221="","",VLOOKUP(Table_1[[#This Row],[AÇÕES]],'Dados Status Invest STOCKS'!A5207:AD5822,25)/100),0)</f>
        <v>0</v>
      </c>
      <c r="T5221" s="67">
        <f>(1-Ações!$Q5221)*Ações!$R5221</f>
        <v>0</v>
      </c>
      <c r="U5221" s="68">
        <f>IF(Ações!$S5221=0,Ações!$T5221,IF(Ações!$T5221=0,Ações!$S5221,AVERAGE(Ações!$S5221,Ações!$T5221)))</f>
        <v>0</v>
      </c>
    </row>
    <row r="5222" spans="2:21" ht="15" customHeight="1" x14ac:dyDescent="0.2">
      <c r="B5222" s="63">
        <f>IFERROR('Dados Status Invest STOCKS'!A5209,"-")</f>
        <v>0</v>
      </c>
      <c r="C5222" s="45">
        <f>IFERROR((Ações!$D5222-Ações!$K5222)/Ações!$D5222,0)</f>
        <v>0</v>
      </c>
      <c r="D5222" s="46">
        <f>(Ações!$O5222)/0.06</f>
        <v>0</v>
      </c>
      <c r="E5222" s="47">
        <f>IFERROR((Ações!$F5222-Ações!$K5222)/Ações!$F5222,0)</f>
        <v>0</v>
      </c>
      <c r="F5222" s="46">
        <f>IF(OR(Ações!$N5222&lt;0,Ações!$M5222&lt;0),"",(22.5*Ações!$M5222*Ações!$N5222)^0.5)</f>
        <v>0</v>
      </c>
      <c r="G5222" s="47">
        <f>IFERROR((Ações!$H5222-Ações!$K5222)/Ações!$H5222,0)</f>
        <v>0</v>
      </c>
      <c r="H5222" s="48">
        <f>IFERROR(Ações!$I5222/(Ações!$P5222-Table_1[[#This Row],[CAGR LUCRO 5A]]),0)</f>
        <v>0</v>
      </c>
      <c r="I5222" s="48">
        <f>IF(Ações!$S5222&lt;0,"",Ações!$O5222*(1+Ações!$S5222))</f>
        <v>0</v>
      </c>
      <c r="J5222" s="49">
        <f>IFERROR(IF(Ações!$B5222="","",(VLOOKUP(Table_1[[#This Row],[AÇÕES]],'Dados Status Invest STOCKS'!A5208:AD5823,4)/Table_1[[#This Row],[LPA]]))/100,0)</f>
        <v>0</v>
      </c>
      <c r="K5222" s="64">
        <f>IFERROR(IF(Ações!$B5222="","",VLOOKUP(Table_1[[#This Row],[AÇÕES]],'Dados Status Invest STOCKS'!A5208:AD5823,2)),0)</f>
        <v>0</v>
      </c>
      <c r="L5222" s="65">
        <f>IFERROR(IF(Ações!$B5222="","",VLOOKUP(Table_1[[#This Row],[AÇÕES]],'Dados Status Invest STOCKS'!A5208:AD5823,3)/100),0)</f>
        <v>0</v>
      </c>
      <c r="M5222" s="66">
        <f>IFERROR(IF(Ações!$B5222="","",VLOOKUP(Table_1[[#This Row],[AÇÕES]],'Dados Status Invest STOCKS'!A5208:AD5823,28)),0)</f>
        <v>0</v>
      </c>
      <c r="N5222" s="66">
        <f>IFERROR(IF(Ações!$B5222="","",VLOOKUP(Table_1[[#This Row],[AÇÕES]],'Dados Status Invest STOCKS'!A5208:AD5823,27)),0)</f>
        <v>0</v>
      </c>
      <c r="O5222" s="66">
        <f>IFERROR(IF(Ações!$L5222="","",Ações!$K5222*Ações!$L5222),0)</f>
        <v>0</v>
      </c>
      <c r="P5222" s="67">
        <f t="shared" si="81"/>
        <v>0.06</v>
      </c>
      <c r="Q5222" s="67">
        <f>IFERROR(Ações!$O5222/Ações!$M5222,0)</f>
        <v>0</v>
      </c>
      <c r="R5222" s="67">
        <f>IFERROR(IF(Ações!$B5222="","",VLOOKUP(Table_1[[#This Row],[AÇÕES]],'Dados Status Invest STOCKS'!A5208:AD5823,18)/100),0)</f>
        <v>0</v>
      </c>
      <c r="S5222" s="65">
        <f>IFERROR(IF(Ações!$B5222="","",VLOOKUP(Table_1[[#This Row],[AÇÕES]],'Dados Status Invest STOCKS'!A5208:AD5823,25)/100),0)</f>
        <v>0</v>
      </c>
      <c r="T5222" s="67">
        <f>(1-Ações!$Q5222)*Ações!$R5222</f>
        <v>0</v>
      </c>
      <c r="U5222" s="68">
        <f>IF(Ações!$S5222=0,Ações!$T5222,IF(Ações!$T5222=0,Ações!$S5222,AVERAGE(Ações!$S5222,Ações!$T5222)))</f>
        <v>0</v>
      </c>
    </row>
    <row r="5223" spans="2:21" ht="15" customHeight="1" x14ac:dyDescent="0.2">
      <c r="B5223" s="63">
        <f>IFERROR('Dados Status Invest STOCKS'!A5210,"-")</f>
        <v>0</v>
      </c>
      <c r="C5223" s="45">
        <f>IFERROR((Ações!$D5223-Ações!$K5223)/Ações!$D5223,0)</f>
        <v>0</v>
      </c>
      <c r="D5223" s="46">
        <f>(Ações!$O5223)/0.06</f>
        <v>0</v>
      </c>
      <c r="E5223" s="47">
        <f>IFERROR((Ações!$F5223-Ações!$K5223)/Ações!$F5223,0)</f>
        <v>0</v>
      </c>
      <c r="F5223" s="46">
        <f>IF(OR(Ações!$N5223&lt;0,Ações!$M5223&lt;0),"",(22.5*Ações!$M5223*Ações!$N5223)^0.5)</f>
        <v>0</v>
      </c>
      <c r="G5223" s="47">
        <f>IFERROR((Ações!$H5223-Ações!$K5223)/Ações!$H5223,0)</f>
        <v>0</v>
      </c>
      <c r="H5223" s="48">
        <f>IFERROR(Ações!$I5223/(Ações!$P5223-Table_1[[#This Row],[CAGR LUCRO 5A]]),0)</f>
        <v>0</v>
      </c>
      <c r="I5223" s="48">
        <f>IF(Ações!$S5223&lt;0,"",Ações!$O5223*(1+Ações!$S5223))</f>
        <v>0</v>
      </c>
      <c r="J5223" s="49">
        <f>IFERROR(IF(Ações!$B5223="","",(VLOOKUP(Table_1[[#This Row],[AÇÕES]],'Dados Status Invest STOCKS'!A5209:AD5824,4)/Table_1[[#This Row],[LPA]]))/100,0)</f>
        <v>0</v>
      </c>
      <c r="K5223" s="64">
        <f>IFERROR(IF(Ações!$B5223="","",VLOOKUP(Table_1[[#This Row],[AÇÕES]],'Dados Status Invest STOCKS'!A5209:AD5824,2)),0)</f>
        <v>0</v>
      </c>
      <c r="L5223" s="65">
        <f>IFERROR(IF(Ações!$B5223="","",VLOOKUP(Table_1[[#This Row],[AÇÕES]],'Dados Status Invest STOCKS'!A5209:AD5824,3)/100),0)</f>
        <v>0</v>
      </c>
      <c r="M5223" s="66">
        <f>IFERROR(IF(Ações!$B5223="","",VLOOKUP(Table_1[[#This Row],[AÇÕES]],'Dados Status Invest STOCKS'!A5209:AD5824,28)),0)</f>
        <v>0</v>
      </c>
      <c r="N5223" s="66">
        <f>IFERROR(IF(Ações!$B5223="","",VLOOKUP(Table_1[[#This Row],[AÇÕES]],'Dados Status Invest STOCKS'!A5209:AD5824,27)),0)</f>
        <v>0</v>
      </c>
      <c r="O5223" s="66">
        <f>IFERROR(IF(Ações!$L5223="","",Ações!$K5223*Ações!$L5223),0)</f>
        <v>0</v>
      </c>
      <c r="P5223" s="67">
        <f t="shared" si="81"/>
        <v>0.06</v>
      </c>
      <c r="Q5223" s="67">
        <f>IFERROR(Ações!$O5223/Ações!$M5223,0)</f>
        <v>0</v>
      </c>
      <c r="R5223" s="67">
        <f>IFERROR(IF(Ações!$B5223="","",VLOOKUP(Table_1[[#This Row],[AÇÕES]],'Dados Status Invest STOCKS'!A5209:AD5824,18)/100),0)</f>
        <v>0</v>
      </c>
      <c r="S5223" s="65">
        <f>IFERROR(IF(Ações!$B5223="","",VLOOKUP(Table_1[[#This Row],[AÇÕES]],'Dados Status Invest STOCKS'!A5209:AD5824,25)/100),0)</f>
        <v>0</v>
      </c>
      <c r="T5223" s="67">
        <f>(1-Ações!$Q5223)*Ações!$R5223</f>
        <v>0</v>
      </c>
      <c r="U5223" s="68">
        <f>IF(Ações!$S5223=0,Ações!$T5223,IF(Ações!$T5223=0,Ações!$S5223,AVERAGE(Ações!$S5223,Ações!$T5223)))</f>
        <v>0</v>
      </c>
    </row>
    <row r="5224" spans="2:21" ht="15" customHeight="1" x14ac:dyDescent="0.2">
      <c r="B5224" s="63">
        <f>IFERROR('Dados Status Invest STOCKS'!A5211,"-")</f>
        <v>0</v>
      </c>
      <c r="C5224" s="45">
        <f>IFERROR((Ações!$D5224-Ações!$K5224)/Ações!$D5224,0)</f>
        <v>0</v>
      </c>
      <c r="D5224" s="46">
        <f>(Ações!$O5224)/0.06</f>
        <v>0</v>
      </c>
      <c r="E5224" s="47">
        <f>IFERROR((Ações!$F5224-Ações!$K5224)/Ações!$F5224,0)</f>
        <v>0</v>
      </c>
      <c r="F5224" s="46">
        <f>IF(OR(Ações!$N5224&lt;0,Ações!$M5224&lt;0),"",(22.5*Ações!$M5224*Ações!$N5224)^0.5)</f>
        <v>0</v>
      </c>
      <c r="G5224" s="47">
        <f>IFERROR((Ações!$H5224-Ações!$K5224)/Ações!$H5224,0)</f>
        <v>0</v>
      </c>
      <c r="H5224" s="48">
        <f>IFERROR(Ações!$I5224/(Ações!$P5224-Table_1[[#This Row],[CAGR LUCRO 5A]]),0)</f>
        <v>0</v>
      </c>
      <c r="I5224" s="48">
        <f>IF(Ações!$S5224&lt;0,"",Ações!$O5224*(1+Ações!$S5224))</f>
        <v>0</v>
      </c>
      <c r="J5224" s="49">
        <f>IFERROR(IF(Ações!$B5224="","",(VLOOKUP(Table_1[[#This Row],[AÇÕES]],'Dados Status Invest STOCKS'!A5210:AD5825,4)/Table_1[[#This Row],[LPA]]))/100,0)</f>
        <v>0</v>
      </c>
      <c r="K5224" s="64">
        <f>IFERROR(IF(Ações!$B5224="","",VLOOKUP(Table_1[[#This Row],[AÇÕES]],'Dados Status Invest STOCKS'!A5210:AD5825,2)),0)</f>
        <v>0</v>
      </c>
      <c r="L5224" s="65">
        <f>IFERROR(IF(Ações!$B5224="","",VLOOKUP(Table_1[[#This Row],[AÇÕES]],'Dados Status Invest STOCKS'!A5210:AD5825,3)/100),0)</f>
        <v>0</v>
      </c>
      <c r="M5224" s="66">
        <f>IFERROR(IF(Ações!$B5224="","",VLOOKUP(Table_1[[#This Row],[AÇÕES]],'Dados Status Invest STOCKS'!A5210:AD5825,28)),0)</f>
        <v>0</v>
      </c>
      <c r="N5224" s="66">
        <f>IFERROR(IF(Ações!$B5224="","",VLOOKUP(Table_1[[#This Row],[AÇÕES]],'Dados Status Invest STOCKS'!A5210:AD5825,27)),0)</f>
        <v>0</v>
      </c>
      <c r="O5224" s="66">
        <f>IFERROR(IF(Ações!$L5224="","",Ações!$K5224*Ações!$L5224),0)</f>
        <v>0</v>
      </c>
      <c r="P5224" s="67">
        <f t="shared" si="81"/>
        <v>0.06</v>
      </c>
      <c r="Q5224" s="67">
        <f>IFERROR(Ações!$O5224/Ações!$M5224,0)</f>
        <v>0</v>
      </c>
      <c r="R5224" s="67">
        <f>IFERROR(IF(Ações!$B5224="","",VLOOKUP(Table_1[[#This Row],[AÇÕES]],'Dados Status Invest STOCKS'!A5210:AD5825,18)/100),0)</f>
        <v>0</v>
      </c>
      <c r="S5224" s="65">
        <f>IFERROR(IF(Ações!$B5224="","",VLOOKUP(Table_1[[#This Row],[AÇÕES]],'Dados Status Invest STOCKS'!A5210:AD5825,25)/100),0)</f>
        <v>0</v>
      </c>
      <c r="T5224" s="67">
        <f>(1-Ações!$Q5224)*Ações!$R5224</f>
        <v>0</v>
      </c>
      <c r="U5224" s="68">
        <f>IF(Ações!$S5224=0,Ações!$T5224,IF(Ações!$T5224=0,Ações!$S5224,AVERAGE(Ações!$S5224,Ações!$T5224)))</f>
        <v>0</v>
      </c>
    </row>
    <row r="5225" spans="2:21" ht="15" customHeight="1" x14ac:dyDescent="0.2">
      <c r="B5225" s="63">
        <f>IFERROR('Dados Status Invest STOCKS'!A5212,"-")</f>
        <v>0</v>
      </c>
      <c r="C5225" s="45">
        <f>IFERROR((Ações!$D5225-Ações!$K5225)/Ações!$D5225,0)</f>
        <v>0</v>
      </c>
      <c r="D5225" s="46">
        <f>(Ações!$O5225)/0.06</f>
        <v>0</v>
      </c>
      <c r="E5225" s="47">
        <f>IFERROR((Ações!$F5225-Ações!$K5225)/Ações!$F5225,0)</f>
        <v>0</v>
      </c>
      <c r="F5225" s="46">
        <f>IF(OR(Ações!$N5225&lt;0,Ações!$M5225&lt;0),"",(22.5*Ações!$M5225*Ações!$N5225)^0.5)</f>
        <v>0</v>
      </c>
      <c r="G5225" s="47">
        <f>IFERROR((Ações!$H5225-Ações!$K5225)/Ações!$H5225,0)</f>
        <v>0</v>
      </c>
      <c r="H5225" s="48">
        <f>IFERROR(Ações!$I5225/(Ações!$P5225-Table_1[[#This Row],[CAGR LUCRO 5A]]),0)</f>
        <v>0</v>
      </c>
      <c r="I5225" s="48">
        <f>IF(Ações!$S5225&lt;0,"",Ações!$O5225*(1+Ações!$S5225))</f>
        <v>0</v>
      </c>
      <c r="J5225" s="49">
        <f>IFERROR(IF(Ações!$B5225="","",(VLOOKUP(Table_1[[#This Row],[AÇÕES]],'Dados Status Invest STOCKS'!A5211:AD5826,4)/Table_1[[#This Row],[LPA]]))/100,0)</f>
        <v>0</v>
      </c>
      <c r="K5225" s="64">
        <f>IFERROR(IF(Ações!$B5225="","",VLOOKUP(Table_1[[#This Row],[AÇÕES]],'Dados Status Invest STOCKS'!A5211:AD5826,2)),0)</f>
        <v>0</v>
      </c>
      <c r="L5225" s="65">
        <f>IFERROR(IF(Ações!$B5225="","",VLOOKUP(Table_1[[#This Row],[AÇÕES]],'Dados Status Invest STOCKS'!A5211:AD5826,3)/100),0)</f>
        <v>0</v>
      </c>
      <c r="M5225" s="66">
        <f>IFERROR(IF(Ações!$B5225="","",VLOOKUP(Table_1[[#This Row],[AÇÕES]],'Dados Status Invest STOCKS'!A5211:AD5826,28)),0)</f>
        <v>0</v>
      </c>
      <c r="N5225" s="66">
        <f>IFERROR(IF(Ações!$B5225="","",VLOOKUP(Table_1[[#This Row],[AÇÕES]],'Dados Status Invest STOCKS'!A5211:AD5826,27)),0)</f>
        <v>0</v>
      </c>
      <c r="O5225" s="66">
        <f>IFERROR(IF(Ações!$L5225="","",Ações!$K5225*Ações!$L5225),0)</f>
        <v>0</v>
      </c>
      <c r="P5225" s="67">
        <f t="shared" si="81"/>
        <v>0.06</v>
      </c>
      <c r="Q5225" s="67">
        <f>IFERROR(Ações!$O5225/Ações!$M5225,0)</f>
        <v>0</v>
      </c>
      <c r="R5225" s="67">
        <f>IFERROR(IF(Ações!$B5225="","",VLOOKUP(Table_1[[#This Row],[AÇÕES]],'Dados Status Invest STOCKS'!A5211:AD5826,18)/100),0)</f>
        <v>0</v>
      </c>
      <c r="S5225" s="65">
        <f>IFERROR(IF(Ações!$B5225="","",VLOOKUP(Table_1[[#This Row],[AÇÕES]],'Dados Status Invest STOCKS'!A5211:AD5826,25)/100),0)</f>
        <v>0</v>
      </c>
      <c r="T5225" s="67">
        <f>(1-Ações!$Q5225)*Ações!$R5225</f>
        <v>0</v>
      </c>
      <c r="U5225" s="68">
        <f>IF(Ações!$S5225=0,Ações!$T5225,IF(Ações!$T5225=0,Ações!$S5225,AVERAGE(Ações!$S5225,Ações!$T5225)))</f>
        <v>0</v>
      </c>
    </row>
    <row r="5226" spans="2:21" ht="15" customHeight="1" x14ac:dyDescent="0.2">
      <c r="B5226" s="63">
        <f>IFERROR('Dados Status Invest STOCKS'!A5213,"-")</f>
        <v>0</v>
      </c>
      <c r="C5226" s="45">
        <f>IFERROR((Ações!$D5226-Ações!$K5226)/Ações!$D5226,0)</f>
        <v>0</v>
      </c>
      <c r="D5226" s="46">
        <f>(Ações!$O5226)/0.06</f>
        <v>0</v>
      </c>
      <c r="E5226" s="47">
        <f>IFERROR((Ações!$F5226-Ações!$K5226)/Ações!$F5226,0)</f>
        <v>0</v>
      </c>
      <c r="F5226" s="46">
        <f>IF(OR(Ações!$N5226&lt;0,Ações!$M5226&lt;0),"",(22.5*Ações!$M5226*Ações!$N5226)^0.5)</f>
        <v>0</v>
      </c>
      <c r="G5226" s="47">
        <f>IFERROR((Ações!$H5226-Ações!$K5226)/Ações!$H5226,0)</f>
        <v>0</v>
      </c>
      <c r="H5226" s="48">
        <f>IFERROR(Ações!$I5226/(Ações!$P5226-Table_1[[#This Row],[CAGR LUCRO 5A]]),0)</f>
        <v>0</v>
      </c>
      <c r="I5226" s="48">
        <f>IF(Ações!$S5226&lt;0,"",Ações!$O5226*(1+Ações!$S5226))</f>
        <v>0</v>
      </c>
      <c r="J5226" s="49">
        <f>IFERROR(IF(Ações!$B5226="","",(VLOOKUP(Table_1[[#This Row],[AÇÕES]],'Dados Status Invest STOCKS'!A5212:AD5827,4)/Table_1[[#This Row],[LPA]]))/100,0)</f>
        <v>0</v>
      </c>
      <c r="K5226" s="64">
        <f>IFERROR(IF(Ações!$B5226="","",VLOOKUP(Table_1[[#This Row],[AÇÕES]],'Dados Status Invest STOCKS'!A5212:AD5827,2)),0)</f>
        <v>0</v>
      </c>
      <c r="L5226" s="65">
        <f>IFERROR(IF(Ações!$B5226="","",VLOOKUP(Table_1[[#This Row],[AÇÕES]],'Dados Status Invest STOCKS'!A5212:AD5827,3)/100),0)</f>
        <v>0</v>
      </c>
      <c r="M5226" s="66">
        <f>IFERROR(IF(Ações!$B5226="","",VLOOKUP(Table_1[[#This Row],[AÇÕES]],'Dados Status Invest STOCKS'!A5212:AD5827,28)),0)</f>
        <v>0</v>
      </c>
      <c r="N5226" s="66">
        <f>IFERROR(IF(Ações!$B5226="","",VLOOKUP(Table_1[[#This Row],[AÇÕES]],'Dados Status Invest STOCKS'!A5212:AD5827,27)),0)</f>
        <v>0</v>
      </c>
      <c r="O5226" s="66">
        <f>IFERROR(IF(Ações!$L5226="","",Ações!$K5226*Ações!$L5226),0)</f>
        <v>0</v>
      </c>
      <c r="P5226" s="67">
        <f t="shared" si="81"/>
        <v>0.06</v>
      </c>
      <c r="Q5226" s="67">
        <f>IFERROR(Ações!$O5226/Ações!$M5226,0)</f>
        <v>0</v>
      </c>
      <c r="R5226" s="67">
        <f>IFERROR(IF(Ações!$B5226="","",VLOOKUP(Table_1[[#This Row],[AÇÕES]],'Dados Status Invest STOCKS'!A5212:AD5827,18)/100),0)</f>
        <v>0</v>
      </c>
      <c r="S5226" s="65">
        <f>IFERROR(IF(Ações!$B5226="","",VLOOKUP(Table_1[[#This Row],[AÇÕES]],'Dados Status Invest STOCKS'!A5212:AD5827,25)/100),0)</f>
        <v>0</v>
      </c>
      <c r="T5226" s="67">
        <f>(1-Ações!$Q5226)*Ações!$R5226</f>
        <v>0</v>
      </c>
      <c r="U5226" s="68">
        <f>IF(Ações!$S5226=0,Ações!$T5226,IF(Ações!$T5226=0,Ações!$S5226,AVERAGE(Ações!$S5226,Ações!$T5226)))</f>
        <v>0</v>
      </c>
    </row>
    <row r="5227" spans="2:21" ht="15" customHeight="1" x14ac:dyDescent="0.2">
      <c r="B5227" s="63">
        <f>IFERROR('Dados Status Invest STOCKS'!A5214,"-")</f>
        <v>0</v>
      </c>
      <c r="C5227" s="45">
        <f>IFERROR((Ações!$D5227-Ações!$K5227)/Ações!$D5227,0)</f>
        <v>0</v>
      </c>
      <c r="D5227" s="46">
        <f>(Ações!$O5227)/0.06</f>
        <v>0</v>
      </c>
      <c r="E5227" s="47">
        <f>IFERROR((Ações!$F5227-Ações!$K5227)/Ações!$F5227,0)</f>
        <v>0</v>
      </c>
      <c r="F5227" s="46">
        <f>IF(OR(Ações!$N5227&lt;0,Ações!$M5227&lt;0),"",(22.5*Ações!$M5227*Ações!$N5227)^0.5)</f>
        <v>0</v>
      </c>
      <c r="G5227" s="47">
        <f>IFERROR((Ações!$H5227-Ações!$K5227)/Ações!$H5227,0)</f>
        <v>0</v>
      </c>
      <c r="H5227" s="48">
        <f>IFERROR(Ações!$I5227/(Ações!$P5227-Table_1[[#This Row],[CAGR LUCRO 5A]]),0)</f>
        <v>0</v>
      </c>
      <c r="I5227" s="48">
        <f>IF(Ações!$S5227&lt;0,"",Ações!$O5227*(1+Ações!$S5227))</f>
        <v>0</v>
      </c>
      <c r="J5227" s="49">
        <f>IFERROR(IF(Ações!$B5227="","",(VLOOKUP(Table_1[[#This Row],[AÇÕES]],'Dados Status Invest STOCKS'!A5213:AD5828,4)/Table_1[[#This Row],[LPA]]))/100,0)</f>
        <v>0</v>
      </c>
      <c r="K5227" s="64">
        <f>IFERROR(IF(Ações!$B5227="","",VLOOKUP(Table_1[[#This Row],[AÇÕES]],'Dados Status Invest STOCKS'!A5213:AD5828,2)),0)</f>
        <v>0</v>
      </c>
      <c r="L5227" s="65">
        <f>IFERROR(IF(Ações!$B5227="","",VLOOKUP(Table_1[[#This Row],[AÇÕES]],'Dados Status Invest STOCKS'!A5213:AD5828,3)/100),0)</f>
        <v>0</v>
      </c>
      <c r="M5227" s="66">
        <f>IFERROR(IF(Ações!$B5227="","",VLOOKUP(Table_1[[#This Row],[AÇÕES]],'Dados Status Invest STOCKS'!A5213:AD5828,28)),0)</f>
        <v>0</v>
      </c>
      <c r="N5227" s="66">
        <f>IFERROR(IF(Ações!$B5227="","",VLOOKUP(Table_1[[#This Row],[AÇÕES]],'Dados Status Invest STOCKS'!A5213:AD5828,27)),0)</f>
        <v>0</v>
      </c>
      <c r="O5227" s="66">
        <f>IFERROR(IF(Ações!$L5227="","",Ações!$K5227*Ações!$L5227),0)</f>
        <v>0</v>
      </c>
      <c r="P5227" s="67">
        <f t="shared" si="81"/>
        <v>0.06</v>
      </c>
      <c r="Q5227" s="67">
        <f>IFERROR(Ações!$O5227/Ações!$M5227,0)</f>
        <v>0</v>
      </c>
      <c r="R5227" s="67">
        <f>IFERROR(IF(Ações!$B5227="","",VLOOKUP(Table_1[[#This Row],[AÇÕES]],'Dados Status Invest STOCKS'!A5213:AD5828,18)/100),0)</f>
        <v>0</v>
      </c>
      <c r="S5227" s="65">
        <f>IFERROR(IF(Ações!$B5227="","",VLOOKUP(Table_1[[#This Row],[AÇÕES]],'Dados Status Invest STOCKS'!A5213:AD5828,25)/100),0)</f>
        <v>0</v>
      </c>
      <c r="T5227" s="67">
        <f>(1-Ações!$Q5227)*Ações!$R5227</f>
        <v>0</v>
      </c>
      <c r="U5227" s="68">
        <f>IF(Ações!$S5227=0,Ações!$T5227,IF(Ações!$T5227=0,Ações!$S5227,AVERAGE(Ações!$S5227,Ações!$T5227)))</f>
        <v>0</v>
      </c>
    </row>
    <row r="5228" spans="2:21" ht="15" customHeight="1" x14ac:dyDescent="0.2">
      <c r="B5228" s="63">
        <f>IFERROR('Dados Status Invest STOCKS'!A5215,"-")</f>
        <v>0</v>
      </c>
      <c r="C5228" s="45">
        <f>IFERROR((Ações!$D5228-Ações!$K5228)/Ações!$D5228,0)</f>
        <v>0</v>
      </c>
      <c r="D5228" s="46">
        <f>(Ações!$O5228)/0.06</f>
        <v>0</v>
      </c>
      <c r="E5228" s="47">
        <f>IFERROR((Ações!$F5228-Ações!$K5228)/Ações!$F5228,0)</f>
        <v>0</v>
      </c>
      <c r="F5228" s="46">
        <f>IF(OR(Ações!$N5228&lt;0,Ações!$M5228&lt;0),"",(22.5*Ações!$M5228*Ações!$N5228)^0.5)</f>
        <v>0</v>
      </c>
      <c r="G5228" s="47">
        <f>IFERROR((Ações!$H5228-Ações!$K5228)/Ações!$H5228,0)</f>
        <v>0</v>
      </c>
      <c r="H5228" s="48">
        <f>IFERROR(Ações!$I5228/(Ações!$P5228-Table_1[[#This Row],[CAGR LUCRO 5A]]),0)</f>
        <v>0</v>
      </c>
      <c r="I5228" s="48">
        <f>IF(Ações!$S5228&lt;0,"",Ações!$O5228*(1+Ações!$S5228))</f>
        <v>0</v>
      </c>
      <c r="J5228" s="49">
        <f>IFERROR(IF(Ações!$B5228="","",(VLOOKUP(Table_1[[#This Row],[AÇÕES]],'Dados Status Invest STOCKS'!A5214:AD5829,4)/Table_1[[#This Row],[LPA]]))/100,0)</f>
        <v>0</v>
      </c>
      <c r="K5228" s="64">
        <f>IFERROR(IF(Ações!$B5228="","",VLOOKUP(Table_1[[#This Row],[AÇÕES]],'Dados Status Invest STOCKS'!A5214:AD5829,2)),0)</f>
        <v>0</v>
      </c>
      <c r="L5228" s="65">
        <f>IFERROR(IF(Ações!$B5228="","",VLOOKUP(Table_1[[#This Row],[AÇÕES]],'Dados Status Invest STOCKS'!A5214:AD5829,3)/100),0)</f>
        <v>0</v>
      </c>
      <c r="M5228" s="66">
        <f>IFERROR(IF(Ações!$B5228="","",VLOOKUP(Table_1[[#This Row],[AÇÕES]],'Dados Status Invest STOCKS'!A5214:AD5829,28)),0)</f>
        <v>0</v>
      </c>
      <c r="N5228" s="66">
        <f>IFERROR(IF(Ações!$B5228="","",VLOOKUP(Table_1[[#This Row],[AÇÕES]],'Dados Status Invest STOCKS'!A5214:AD5829,27)),0)</f>
        <v>0</v>
      </c>
      <c r="O5228" s="66">
        <f>IFERROR(IF(Ações!$L5228="","",Ações!$K5228*Ações!$L5228),0)</f>
        <v>0</v>
      </c>
      <c r="P5228" s="67">
        <f t="shared" si="81"/>
        <v>0.06</v>
      </c>
      <c r="Q5228" s="67">
        <f>IFERROR(Ações!$O5228/Ações!$M5228,0)</f>
        <v>0</v>
      </c>
      <c r="R5228" s="67">
        <f>IFERROR(IF(Ações!$B5228="","",VLOOKUP(Table_1[[#This Row],[AÇÕES]],'Dados Status Invest STOCKS'!A5214:AD5829,18)/100),0)</f>
        <v>0</v>
      </c>
      <c r="S5228" s="65">
        <f>IFERROR(IF(Ações!$B5228="","",VLOOKUP(Table_1[[#This Row],[AÇÕES]],'Dados Status Invest STOCKS'!A5214:AD5829,25)/100),0)</f>
        <v>0</v>
      </c>
      <c r="T5228" s="67">
        <f>(1-Ações!$Q5228)*Ações!$R5228</f>
        <v>0</v>
      </c>
      <c r="U5228" s="68">
        <f>IF(Ações!$S5228=0,Ações!$T5228,IF(Ações!$T5228=0,Ações!$S5228,AVERAGE(Ações!$S5228,Ações!$T5228)))</f>
        <v>0</v>
      </c>
    </row>
    <row r="5229" spans="2:21" ht="15" customHeight="1" x14ac:dyDescent="0.2">
      <c r="B5229" s="63">
        <f>IFERROR('Dados Status Invest STOCKS'!A5216,"-")</f>
        <v>0</v>
      </c>
      <c r="C5229" s="45">
        <f>IFERROR((Ações!$D5229-Ações!$K5229)/Ações!$D5229,0)</f>
        <v>0</v>
      </c>
      <c r="D5229" s="46">
        <f>(Ações!$O5229)/0.06</f>
        <v>0</v>
      </c>
      <c r="E5229" s="47">
        <f>IFERROR((Ações!$F5229-Ações!$K5229)/Ações!$F5229,0)</f>
        <v>0</v>
      </c>
      <c r="F5229" s="46">
        <f>IF(OR(Ações!$N5229&lt;0,Ações!$M5229&lt;0),"",(22.5*Ações!$M5229*Ações!$N5229)^0.5)</f>
        <v>0</v>
      </c>
      <c r="G5229" s="47">
        <f>IFERROR((Ações!$H5229-Ações!$K5229)/Ações!$H5229,0)</f>
        <v>0</v>
      </c>
      <c r="H5229" s="48">
        <f>IFERROR(Ações!$I5229/(Ações!$P5229-Table_1[[#This Row],[CAGR LUCRO 5A]]),0)</f>
        <v>0</v>
      </c>
      <c r="I5229" s="48">
        <f>IF(Ações!$S5229&lt;0,"",Ações!$O5229*(1+Ações!$S5229))</f>
        <v>0</v>
      </c>
      <c r="J5229" s="49">
        <f>IFERROR(IF(Ações!$B5229="","",(VLOOKUP(Table_1[[#This Row],[AÇÕES]],'Dados Status Invest STOCKS'!A5215:AD5830,4)/Table_1[[#This Row],[LPA]]))/100,0)</f>
        <v>0</v>
      </c>
      <c r="K5229" s="64">
        <f>IFERROR(IF(Ações!$B5229="","",VLOOKUP(Table_1[[#This Row],[AÇÕES]],'Dados Status Invest STOCKS'!A5215:AD5830,2)),0)</f>
        <v>0</v>
      </c>
      <c r="L5229" s="65">
        <f>IFERROR(IF(Ações!$B5229="","",VLOOKUP(Table_1[[#This Row],[AÇÕES]],'Dados Status Invest STOCKS'!A5215:AD5830,3)/100),0)</f>
        <v>0</v>
      </c>
      <c r="M5229" s="66">
        <f>IFERROR(IF(Ações!$B5229="","",VLOOKUP(Table_1[[#This Row],[AÇÕES]],'Dados Status Invest STOCKS'!A5215:AD5830,28)),0)</f>
        <v>0</v>
      </c>
      <c r="N5229" s="66">
        <f>IFERROR(IF(Ações!$B5229="","",VLOOKUP(Table_1[[#This Row],[AÇÕES]],'Dados Status Invest STOCKS'!A5215:AD5830,27)),0)</f>
        <v>0</v>
      </c>
      <c r="O5229" s="66">
        <f>IFERROR(IF(Ações!$L5229="","",Ações!$K5229*Ações!$L5229),0)</f>
        <v>0</v>
      </c>
      <c r="P5229" s="67">
        <f t="shared" si="81"/>
        <v>0.06</v>
      </c>
      <c r="Q5229" s="67">
        <f>IFERROR(Ações!$O5229/Ações!$M5229,0)</f>
        <v>0</v>
      </c>
      <c r="R5229" s="67">
        <f>IFERROR(IF(Ações!$B5229="","",VLOOKUP(Table_1[[#This Row],[AÇÕES]],'Dados Status Invest STOCKS'!A5215:AD5830,18)/100),0)</f>
        <v>0</v>
      </c>
      <c r="S5229" s="65">
        <f>IFERROR(IF(Ações!$B5229="","",VLOOKUP(Table_1[[#This Row],[AÇÕES]],'Dados Status Invest STOCKS'!A5215:AD5830,25)/100),0)</f>
        <v>0</v>
      </c>
      <c r="T5229" s="67">
        <f>(1-Ações!$Q5229)*Ações!$R5229</f>
        <v>0</v>
      </c>
      <c r="U5229" s="68">
        <f>IF(Ações!$S5229=0,Ações!$T5229,IF(Ações!$T5229=0,Ações!$S5229,AVERAGE(Ações!$S5229,Ações!$T5229)))</f>
        <v>0</v>
      </c>
    </row>
    <row r="5230" spans="2:21" ht="15" customHeight="1" x14ac:dyDescent="0.2">
      <c r="B5230" s="63">
        <f>IFERROR('Dados Status Invest STOCKS'!A5217,"-")</f>
        <v>0</v>
      </c>
      <c r="C5230" s="45">
        <f>IFERROR((Ações!$D5230-Ações!$K5230)/Ações!$D5230,0)</f>
        <v>0</v>
      </c>
      <c r="D5230" s="46">
        <f>(Ações!$O5230)/0.06</f>
        <v>0</v>
      </c>
      <c r="E5230" s="47">
        <f>IFERROR((Ações!$F5230-Ações!$K5230)/Ações!$F5230,0)</f>
        <v>0</v>
      </c>
      <c r="F5230" s="46">
        <f>IF(OR(Ações!$N5230&lt;0,Ações!$M5230&lt;0),"",(22.5*Ações!$M5230*Ações!$N5230)^0.5)</f>
        <v>0</v>
      </c>
      <c r="G5230" s="47">
        <f>IFERROR((Ações!$H5230-Ações!$K5230)/Ações!$H5230,0)</f>
        <v>0</v>
      </c>
      <c r="H5230" s="48">
        <f>IFERROR(Ações!$I5230/(Ações!$P5230-Table_1[[#This Row],[CAGR LUCRO 5A]]),0)</f>
        <v>0</v>
      </c>
      <c r="I5230" s="48">
        <f>IF(Ações!$S5230&lt;0,"",Ações!$O5230*(1+Ações!$S5230))</f>
        <v>0</v>
      </c>
      <c r="J5230" s="49">
        <f>IFERROR(IF(Ações!$B5230="","",(VLOOKUP(Table_1[[#This Row],[AÇÕES]],'Dados Status Invest STOCKS'!A5216:AD5831,4)/Table_1[[#This Row],[LPA]]))/100,0)</f>
        <v>0</v>
      </c>
      <c r="K5230" s="64">
        <f>IFERROR(IF(Ações!$B5230="","",VLOOKUP(Table_1[[#This Row],[AÇÕES]],'Dados Status Invest STOCKS'!A5216:AD5831,2)),0)</f>
        <v>0</v>
      </c>
      <c r="L5230" s="65">
        <f>IFERROR(IF(Ações!$B5230="","",VLOOKUP(Table_1[[#This Row],[AÇÕES]],'Dados Status Invest STOCKS'!A5216:AD5831,3)/100),0)</f>
        <v>0</v>
      </c>
      <c r="M5230" s="66">
        <f>IFERROR(IF(Ações!$B5230="","",VLOOKUP(Table_1[[#This Row],[AÇÕES]],'Dados Status Invest STOCKS'!A5216:AD5831,28)),0)</f>
        <v>0</v>
      </c>
      <c r="N5230" s="66">
        <f>IFERROR(IF(Ações!$B5230="","",VLOOKUP(Table_1[[#This Row],[AÇÕES]],'Dados Status Invest STOCKS'!A5216:AD5831,27)),0)</f>
        <v>0</v>
      </c>
      <c r="O5230" s="66">
        <f>IFERROR(IF(Ações!$L5230="","",Ações!$K5230*Ações!$L5230),0)</f>
        <v>0</v>
      </c>
      <c r="P5230" s="67">
        <f t="shared" si="81"/>
        <v>0.06</v>
      </c>
      <c r="Q5230" s="67">
        <f>IFERROR(Ações!$O5230/Ações!$M5230,0)</f>
        <v>0</v>
      </c>
      <c r="R5230" s="67">
        <f>IFERROR(IF(Ações!$B5230="","",VLOOKUP(Table_1[[#This Row],[AÇÕES]],'Dados Status Invest STOCKS'!A5216:AD5831,18)/100),0)</f>
        <v>0</v>
      </c>
      <c r="S5230" s="65">
        <f>IFERROR(IF(Ações!$B5230="","",VLOOKUP(Table_1[[#This Row],[AÇÕES]],'Dados Status Invest STOCKS'!A5216:AD5831,25)/100),0)</f>
        <v>0</v>
      </c>
      <c r="T5230" s="67">
        <f>(1-Ações!$Q5230)*Ações!$R5230</f>
        <v>0</v>
      </c>
      <c r="U5230" s="68">
        <f>IF(Ações!$S5230=0,Ações!$T5230,IF(Ações!$T5230=0,Ações!$S5230,AVERAGE(Ações!$S5230,Ações!$T5230)))</f>
        <v>0</v>
      </c>
    </row>
    <row r="5231" spans="2:21" ht="15" customHeight="1" x14ac:dyDescent="0.2">
      <c r="B5231" s="63">
        <f>IFERROR('Dados Status Invest STOCKS'!A5218,"-")</f>
        <v>0</v>
      </c>
      <c r="C5231" s="45">
        <f>IFERROR((Ações!$D5231-Ações!$K5231)/Ações!$D5231,0)</f>
        <v>0</v>
      </c>
      <c r="D5231" s="46">
        <f>(Ações!$O5231)/0.06</f>
        <v>0</v>
      </c>
      <c r="E5231" s="47">
        <f>IFERROR((Ações!$F5231-Ações!$K5231)/Ações!$F5231,0)</f>
        <v>0</v>
      </c>
      <c r="F5231" s="46">
        <f>IF(OR(Ações!$N5231&lt;0,Ações!$M5231&lt;0),"",(22.5*Ações!$M5231*Ações!$N5231)^0.5)</f>
        <v>0</v>
      </c>
      <c r="G5231" s="47">
        <f>IFERROR((Ações!$H5231-Ações!$K5231)/Ações!$H5231,0)</f>
        <v>0</v>
      </c>
      <c r="H5231" s="48">
        <f>IFERROR(Ações!$I5231/(Ações!$P5231-Table_1[[#This Row],[CAGR LUCRO 5A]]),0)</f>
        <v>0</v>
      </c>
      <c r="I5231" s="48">
        <f>IF(Ações!$S5231&lt;0,"",Ações!$O5231*(1+Ações!$S5231))</f>
        <v>0</v>
      </c>
      <c r="J5231" s="49">
        <f>IFERROR(IF(Ações!$B5231="","",(VLOOKUP(Table_1[[#This Row],[AÇÕES]],'Dados Status Invest STOCKS'!A5217:AD5832,4)/Table_1[[#This Row],[LPA]]))/100,0)</f>
        <v>0</v>
      </c>
      <c r="K5231" s="64">
        <f>IFERROR(IF(Ações!$B5231="","",VLOOKUP(Table_1[[#This Row],[AÇÕES]],'Dados Status Invest STOCKS'!A5217:AD5832,2)),0)</f>
        <v>0</v>
      </c>
      <c r="L5231" s="65">
        <f>IFERROR(IF(Ações!$B5231="","",VLOOKUP(Table_1[[#This Row],[AÇÕES]],'Dados Status Invest STOCKS'!A5217:AD5832,3)/100),0)</f>
        <v>0</v>
      </c>
      <c r="M5231" s="66">
        <f>IFERROR(IF(Ações!$B5231="","",VLOOKUP(Table_1[[#This Row],[AÇÕES]],'Dados Status Invest STOCKS'!A5217:AD5832,28)),0)</f>
        <v>0</v>
      </c>
      <c r="N5231" s="66">
        <f>IFERROR(IF(Ações!$B5231="","",VLOOKUP(Table_1[[#This Row],[AÇÕES]],'Dados Status Invest STOCKS'!A5217:AD5832,27)),0)</f>
        <v>0</v>
      </c>
      <c r="O5231" s="66">
        <f>IFERROR(IF(Ações!$L5231="","",Ações!$K5231*Ações!$L5231),0)</f>
        <v>0</v>
      </c>
      <c r="P5231" s="67">
        <f t="shared" si="81"/>
        <v>0.06</v>
      </c>
      <c r="Q5231" s="67">
        <f>IFERROR(Ações!$O5231/Ações!$M5231,0)</f>
        <v>0</v>
      </c>
      <c r="R5231" s="67">
        <f>IFERROR(IF(Ações!$B5231="","",VLOOKUP(Table_1[[#This Row],[AÇÕES]],'Dados Status Invest STOCKS'!A5217:AD5832,18)/100),0)</f>
        <v>0</v>
      </c>
      <c r="S5231" s="65">
        <f>IFERROR(IF(Ações!$B5231="","",VLOOKUP(Table_1[[#This Row],[AÇÕES]],'Dados Status Invest STOCKS'!A5217:AD5832,25)/100),0)</f>
        <v>0</v>
      </c>
      <c r="T5231" s="67">
        <f>(1-Ações!$Q5231)*Ações!$R5231</f>
        <v>0</v>
      </c>
      <c r="U5231" s="68">
        <f>IF(Ações!$S5231=0,Ações!$T5231,IF(Ações!$T5231=0,Ações!$S5231,AVERAGE(Ações!$S5231,Ações!$T5231)))</f>
        <v>0</v>
      </c>
    </row>
    <row r="5232" spans="2:21" ht="15" customHeight="1" x14ac:dyDescent="0.2">
      <c r="B5232" s="63">
        <f>IFERROR('Dados Status Invest STOCKS'!A5219,"-")</f>
        <v>0</v>
      </c>
      <c r="C5232" s="45">
        <f>IFERROR((Ações!$D5232-Ações!$K5232)/Ações!$D5232,0)</f>
        <v>0</v>
      </c>
      <c r="D5232" s="46">
        <f>(Ações!$O5232)/0.06</f>
        <v>0</v>
      </c>
      <c r="E5232" s="47">
        <f>IFERROR((Ações!$F5232-Ações!$K5232)/Ações!$F5232,0)</f>
        <v>0</v>
      </c>
      <c r="F5232" s="46">
        <f>IF(OR(Ações!$N5232&lt;0,Ações!$M5232&lt;0),"",(22.5*Ações!$M5232*Ações!$N5232)^0.5)</f>
        <v>0</v>
      </c>
      <c r="G5232" s="47">
        <f>IFERROR((Ações!$H5232-Ações!$K5232)/Ações!$H5232,0)</f>
        <v>0</v>
      </c>
      <c r="H5232" s="48">
        <f>IFERROR(Ações!$I5232/(Ações!$P5232-Table_1[[#This Row],[CAGR LUCRO 5A]]),0)</f>
        <v>0</v>
      </c>
      <c r="I5232" s="48">
        <f>IF(Ações!$S5232&lt;0,"",Ações!$O5232*(1+Ações!$S5232))</f>
        <v>0</v>
      </c>
      <c r="J5232" s="49">
        <f>IFERROR(IF(Ações!$B5232="","",(VLOOKUP(Table_1[[#This Row],[AÇÕES]],'Dados Status Invest STOCKS'!A5218:AD5833,4)/Table_1[[#This Row],[LPA]]))/100,0)</f>
        <v>0</v>
      </c>
      <c r="K5232" s="64">
        <f>IFERROR(IF(Ações!$B5232="","",VLOOKUP(Table_1[[#This Row],[AÇÕES]],'Dados Status Invest STOCKS'!A5218:AD5833,2)),0)</f>
        <v>0</v>
      </c>
      <c r="L5232" s="65">
        <f>IFERROR(IF(Ações!$B5232="","",VLOOKUP(Table_1[[#This Row],[AÇÕES]],'Dados Status Invest STOCKS'!A5218:AD5833,3)/100),0)</f>
        <v>0</v>
      </c>
      <c r="M5232" s="66">
        <f>IFERROR(IF(Ações!$B5232="","",VLOOKUP(Table_1[[#This Row],[AÇÕES]],'Dados Status Invest STOCKS'!A5218:AD5833,28)),0)</f>
        <v>0</v>
      </c>
      <c r="N5232" s="66">
        <f>IFERROR(IF(Ações!$B5232="","",VLOOKUP(Table_1[[#This Row],[AÇÕES]],'Dados Status Invest STOCKS'!A5218:AD5833,27)),0)</f>
        <v>0</v>
      </c>
      <c r="O5232" s="66">
        <f>IFERROR(IF(Ações!$L5232="","",Ações!$K5232*Ações!$L5232),0)</f>
        <v>0</v>
      </c>
      <c r="P5232" s="67">
        <f t="shared" si="81"/>
        <v>0.06</v>
      </c>
      <c r="Q5232" s="67">
        <f>IFERROR(Ações!$O5232/Ações!$M5232,0)</f>
        <v>0</v>
      </c>
      <c r="R5232" s="67">
        <f>IFERROR(IF(Ações!$B5232="","",VLOOKUP(Table_1[[#This Row],[AÇÕES]],'Dados Status Invest STOCKS'!A5218:AD5833,18)/100),0)</f>
        <v>0</v>
      </c>
      <c r="S5232" s="65">
        <f>IFERROR(IF(Ações!$B5232="","",VLOOKUP(Table_1[[#This Row],[AÇÕES]],'Dados Status Invest STOCKS'!A5218:AD5833,25)/100),0)</f>
        <v>0</v>
      </c>
      <c r="T5232" s="67">
        <f>(1-Ações!$Q5232)*Ações!$R5232</f>
        <v>0</v>
      </c>
      <c r="U5232" s="68">
        <f>IF(Ações!$S5232=0,Ações!$T5232,IF(Ações!$T5232=0,Ações!$S5232,AVERAGE(Ações!$S5232,Ações!$T5232)))</f>
        <v>0</v>
      </c>
    </row>
    <row r="5233" spans="2:21" ht="15" customHeight="1" x14ac:dyDescent="0.2">
      <c r="B5233" s="63">
        <f>IFERROR('Dados Status Invest STOCKS'!A5220,"-")</f>
        <v>0</v>
      </c>
      <c r="C5233" s="45">
        <f>IFERROR((Ações!$D5233-Ações!$K5233)/Ações!$D5233,0)</f>
        <v>0</v>
      </c>
      <c r="D5233" s="46">
        <f>(Ações!$O5233)/0.06</f>
        <v>0</v>
      </c>
      <c r="E5233" s="47">
        <f>IFERROR((Ações!$F5233-Ações!$K5233)/Ações!$F5233,0)</f>
        <v>0</v>
      </c>
      <c r="F5233" s="46">
        <f>IF(OR(Ações!$N5233&lt;0,Ações!$M5233&lt;0),"",(22.5*Ações!$M5233*Ações!$N5233)^0.5)</f>
        <v>0</v>
      </c>
      <c r="G5233" s="47">
        <f>IFERROR((Ações!$H5233-Ações!$K5233)/Ações!$H5233,0)</f>
        <v>0</v>
      </c>
      <c r="H5233" s="48">
        <f>IFERROR(Ações!$I5233/(Ações!$P5233-Table_1[[#This Row],[CAGR LUCRO 5A]]),0)</f>
        <v>0</v>
      </c>
      <c r="I5233" s="48">
        <f>IF(Ações!$S5233&lt;0,"",Ações!$O5233*(1+Ações!$S5233))</f>
        <v>0</v>
      </c>
      <c r="J5233" s="49">
        <f>IFERROR(IF(Ações!$B5233="","",(VLOOKUP(Table_1[[#This Row],[AÇÕES]],'Dados Status Invest STOCKS'!A5219:AD5834,4)/Table_1[[#This Row],[LPA]]))/100,0)</f>
        <v>0</v>
      </c>
      <c r="K5233" s="64">
        <f>IFERROR(IF(Ações!$B5233="","",VLOOKUP(Table_1[[#This Row],[AÇÕES]],'Dados Status Invest STOCKS'!A5219:AD5834,2)),0)</f>
        <v>0</v>
      </c>
      <c r="L5233" s="65">
        <f>IFERROR(IF(Ações!$B5233="","",VLOOKUP(Table_1[[#This Row],[AÇÕES]],'Dados Status Invest STOCKS'!A5219:AD5834,3)/100),0)</f>
        <v>0</v>
      </c>
      <c r="M5233" s="66">
        <f>IFERROR(IF(Ações!$B5233="","",VLOOKUP(Table_1[[#This Row],[AÇÕES]],'Dados Status Invest STOCKS'!A5219:AD5834,28)),0)</f>
        <v>0</v>
      </c>
      <c r="N5233" s="66">
        <f>IFERROR(IF(Ações!$B5233="","",VLOOKUP(Table_1[[#This Row],[AÇÕES]],'Dados Status Invest STOCKS'!A5219:AD5834,27)),0)</f>
        <v>0</v>
      </c>
      <c r="O5233" s="66">
        <f>IFERROR(IF(Ações!$L5233="","",Ações!$K5233*Ações!$L5233),0)</f>
        <v>0</v>
      </c>
      <c r="P5233" s="67">
        <f t="shared" si="81"/>
        <v>0.06</v>
      </c>
      <c r="Q5233" s="67">
        <f>IFERROR(Ações!$O5233/Ações!$M5233,0)</f>
        <v>0</v>
      </c>
      <c r="R5233" s="67">
        <f>IFERROR(IF(Ações!$B5233="","",VLOOKUP(Table_1[[#This Row],[AÇÕES]],'Dados Status Invest STOCKS'!A5219:AD5834,18)/100),0)</f>
        <v>0</v>
      </c>
      <c r="S5233" s="65">
        <f>IFERROR(IF(Ações!$B5233="","",VLOOKUP(Table_1[[#This Row],[AÇÕES]],'Dados Status Invest STOCKS'!A5219:AD5834,25)/100),0)</f>
        <v>0</v>
      </c>
      <c r="T5233" s="67">
        <f>(1-Ações!$Q5233)*Ações!$R5233</f>
        <v>0</v>
      </c>
      <c r="U5233" s="68">
        <f>IF(Ações!$S5233=0,Ações!$T5233,IF(Ações!$T5233=0,Ações!$S5233,AVERAGE(Ações!$S5233,Ações!$T5233)))</f>
        <v>0</v>
      </c>
    </row>
    <row r="5234" spans="2:21" ht="15" customHeight="1" x14ac:dyDescent="0.2">
      <c r="B5234" s="63">
        <f>IFERROR('Dados Status Invest STOCKS'!A5221,"-")</f>
        <v>0</v>
      </c>
      <c r="C5234" s="45">
        <f>IFERROR((Ações!$D5234-Ações!$K5234)/Ações!$D5234,0)</f>
        <v>0</v>
      </c>
      <c r="D5234" s="46">
        <f>(Ações!$O5234)/0.06</f>
        <v>0</v>
      </c>
      <c r="E5234" s="47">
        <f>IFERROR((Ações!$F5234-Ações!$K5234)/Ações!$F5234,0)</f>
        <v>0</v>
      </c>
      <c r="F5234" s="46">
        <f>IF(OR(Ações!$N5234&lt;0,Ações!$M5234&lt;0),"",(22.5*Ações!$M5234*Ações!$N5234)^0.5)</f>
        <v>0</v>
      </c>
      <c r="G5234" s="47">
        <f>IFERROR((Ações!$H5234-Ações!$K5234)/Ações!$H5234,0)</f>
        <v>0</v>
      </c>
      <c r="H5234" s="48">
        <f>IFERROR(Ações!$I5234/(Ações!$P5234-Table_1[[#This Row],[CAGR LUCRO 5A]]),0)</f>
        <v>0</v>
      </c>
      <c r="I5234" s="48">
        <f>IF(Ações!$S5234&lt;0,"",Ações!$O5234*(1+Ações!$S5234))</f>
        <v>0</v>
      </c>
      <c r="J5234" s="49">
        <f>IFERROR(IF(Ações!$B5234="","",(VLOOKUP(Table_1[[#This Row],[AÇÕES]],'Dados Status Invest STOCKS'!A5220:AD5835,4)/Table_1[[#This Row],[LPA]]))/100,0)</f>
        <v>0</v>
      </c>
      <c r="K5234" s="64">
        <f>IFERROR(IF(Ações!$B5234="","",VLOOKUP(Table_1[[#This Row],[AÇÕES]],'Dados Status Invest STOCKS'!A5220:AD5835,2)),0)</f>
        <v>0</v>
      </c>
      <c r="L5234" s="65">
        <f>IFERROR(IF(Ações!$B5234="","",VLOOKUP(Table_1[[#This Row],[AÇÕES]],'Dados Status Invest STOCKS'!A5220:AD5835,3)/100),0)</f>
        <v>0</v>
      </c>
      <c r="M5234" s="66">
        <f>IFERROR(IF(Ações!$B5234="","",VLOOKUP(Table_1[[#This Row],[AÇÕES]],'Dados Status Invest STOCKS'!A5220:AD5835,28)),0)</f>
        <v>0</v>
      </c>
      <c r="N5234" s="66">
        <f>IFERROR(IF(Ações!$B5234="","",VLOOKUP(Table_1[[#This Row],[AÇÕES]],'Dados Status Invest STOCKS'!A5220:AD5835,27)),0)</f>
        <v>0</v>
      </c>
      <c r="O5234" s="66">
        <f>IFERROR(IF(Ações!$L5234="","",Ações!$K5234*Ações!$L5234),0)</f>
        <v>0</v>
      </c>
      <c r="P5234" s="67">
        <f t="shared" si="81"/>
        <v>0.06</v>
      </c>
      <c r="Q5234" s="67">
        <f>IFERROR(Ações!$O5234/Ações!$M5234,0)</f>
        <v>0</v>
      </c>
      <c r="R5234" s="67">
        <f>IFERROR(IF(Ações!$B5234="","",VLOOKUP(Table_1[[#This Row],[AÇÕES]],'Dados Status Invest STOCKS'!A5220:AD5835,18)/100),0)</f>
        <v>0</v>
      </c>
      <c r="S5234" s="65">
        <f>IFERROR(IF(Ações!$B5234="","",VLOOKUP(Table_1[[#This Row],[AÇÕES]],'Dados Status Invest STOCKS'!A5220:AD5835,25)/100),0)</f>
        <v>0</v>
      </c>
      <c r="T5234" s="67">
        <f>(1-Ações!$Q5234)*Ações!$R5234</f>
        <v>0</v>
      </c>
      <c r="U5234" s="68">
        <f>IF(Ações!$S5234=0,Ações!$T5234,IF(Ações!$T5234=0,Ações!$S5234,AVERAGE(Ações!$S5234,Ações!$T5234)))</f>
        <v>0</v>
      </c>
    </row>
    <row r="5235" spans="2:21" ht="15" customHeight="1" x14ac:dyDescent="0.2">
      <c r="B5235" s="63">
        <f>IFERROR('Dados Status Invest STOCKS'!A5222,"-")</f>
        <v>0</v>
      </c>
      <c r="C5235" s="45">
        <f>IFERROR((Ações!$D5235-Ações!$K5235)/Ações!$D5235,0)</f>
        <v>0</v>
      </c>
      <c r="D5235" s="46">
        <f>(Ações!$O5235)/0.06</f>
        <v>0</v>
      </c>
      <c r="E5235" s="47">
        <f>IFERROR((Ações!$F5235-Ações!$K5235)/Ações!$F5235,0)</f>
        <v>0</v>
      </c>
      <c r="F5235" s="46">
        <f>IF(OR(Ações!$N5235&lt;0,Ações!$M5235&lt;0),"",(22.5*Ações!$M5235*Ações!$N5235)^0.5)</f>
        <v>0</v>
      </c>
      <c r="G5235" s="47">
        <f>IFERROR((Ações!$H5235-Ações!$K5235)/Ações!$H5235,0)</f>
        <v>0</v>
      </c>
      <c r="H5235" s="48">
        <f>IFERROR(Ações!$I5235/(Ações!$P5235-Table_1[[#This Row],[CAGR LUCRO 5A]]),0)</f>
        <v>0</v>
      </c>
      <c r="I5235" s="48">
        <f>IF(Ações!$S5235&lt;0,"",Ações!$O5235*(1+Ações!$S5235))</f>
        <v>0</v>
      </c>
      <c r="J5235" s="49">
        <f>IFERROR(IF(Ações!$B5235="","",(VLOOKUP(Table_1[[#This Row],[AÇÕES]],'Dados Status Invest STOCKS'!A5221:AD5836,4)/Table_1[[#This Row],[LPA]]))/100,0)</f>
        <v>0</v>
      </c>
      <c r="K5235" s="64">
        <f>IFERROR(IF(Ações!$B5235="","",VLOOKUP(Table_1[[#This Row],[AÇÕES]],'Dados Status Invest STOCKS'!A5221:AD5836,2)),0)</f>
        <v>0</v>
      </c>
      <c r="L5235" s="65">
        <f>IFERROR(IF(Ações!$B5235="","",VLOOKUP(Table_1[[#This Row],[AÇÕES]],'Dados Status Invest STOCKS'!A5221:AD5836,3)/100),0)</f>
        <v>0</v>
      </c>
      <c r="M5235" s="66">
        <f>IFERROR(IF(Ações!$B5235="","",VLOOKUP(Table_1[[#This Row],[AÇÕES]],'Dados Status Invest STOCKS'!A5221:AD5836,28)),0)</f>
        <v>0</v>
      </c>
      <c r="N5235" s="66">
        <f>IFERROR(IF(Ações!$B5235="","",VLOOKUP(Table_1[[#This Row],[AÇÕES]],'Dados Status Invest STOCKS'!A5221:AD5836,27)),0)</f>
        <v>0</v>
      </c>
      <c r="O5235" s="66">
        <f>IFERROR(IF(Ações!$L5235="","",Ações!$K5235*Ações!$L5235),0)</f>
        <v>0</v>
      </c>
      <c r="P5235" s="67">
        <f t="shared" si="81"/>
        <v>0.06</v>
      </c>
      <c r="Q5235" s="67">
        <f>IFERROR(Ações!$O5235/Ações!$M5235,0)</f>
        <v>0</v>
      </c>
      <c r="R5235" s="67">
        <f>IFERROR(IF(Ações!$B5235="","",VLOOKUP(Table_1[[#This Row],[AÇÕES]],'Dados Status Invest STOCKS'!A5221:AD5836,18)/100),0)</f>
        <v>0</v>
      </c>
      <c r="S5235" s="65">
        <f>IFERROR(IF(Ações!$B5235="","",VLOOKUP(Table_1[[#This Row],[AÇÕES]],'Dados Status Invest STOCKS'!A5221:AD5836,25)/100),0)</f>
        <v>0</v>
      </c>
      <c r="T5235" s="67">
        <f>(1-Ações!$Q5235)*Ações!$R5235</f>
        <v>0</v>
      </c>
      <c r="U5235" s="68">
        <f>IF(Ações!$S5235=0,Ações!$T5235,IF(Ações!$T5235=0,Ações!$S5235,AVERAGE(Ações!$S5235,Ações!$T5235)))</f>
        <v>0</v>
      </c>
    </row>
    <row r="5236" spans="2:21" ht="15" customHeight="1" x14ac:dyDescent="0.2">
      <c r="B5236" s="63">
        <f>IFERROR('Dados Status Invest STOCKS'!A5223,"-")</f>
        <v>0</v>
      </c>
      <c r="C5236" s="45">
        <f>IFERROR((Ações!$D5236-Ações!$K5236)/Ações!$D5236,0)</f>
        <v>0</v>
      </c>
      <c r="D5236" s="46">
        <f>(Ações!$O5236)/0.06</f>
        <v>0</v>
      </c>
      <c r="E5236" s="47">
        <f>IFERROR((Ações!$F5236-Ações!$K5236)/Ações!$F5236,0)</f>
        <v>0</v>
      </c>
      <c r="F5236" s="46">
        <f>IF(OR(Ações!$N5236&lt;0,Ações!$M5236&lt;0),"",(22.5*Ações!$M5236*Ações!$N5236)^0.5)</f>
        <v>0</v>
      </c>
      <c r="G5236" s="47">
        <f>IFERROR((Ações!$H5236-Ações!$K5236)/Ações!$H5236,0)</f>
        <v>0</v>
      </c>
      <c r="H5236" s="48">
        <f>IFERROR(Ações!$I5236/(Ações!$P5236-Table_1[[#This Row],[CAGR LUCRO 5A]]),0)</f>
        <v>0</v>
      </c>
      <c r="I5236" s="48">
        <f>IF(Ações!$S5236&lt;0,"",Ações!$O5236*(1+Ações!$S5236))</f>
        <v>0</v>
      </c>
      <c r="J5236" s="49">
        <f>IFERROR(IF(Ações!$B5236="","",(VLOOKUP(Table_1[[#This Row],[AÇÕES]],'Dados Status Invest STOCKS'!A5222:AD5837,4)/Table_1[[#This Row],[LPA]]))/100,0)</f>
        <v>0</v>
      </c>
      <c r="K5236" s="64">
        <f>IFERROR(IF(Ações!$B5236="","",VLOOKUP(Table_1[[#This Row],[AÇÕES]],'Dados Status Invest STOCKS'!A5222:AD5837,2)),0)</f>
        <v>0</v>
      </c>
      <c r="L5236" s="65">
        <f>IFERROR(IF(Ações!$B5236="","",VLOOKUP(Table_1[[#This Row],[AÇÕES]],'Dados Status Invest STOCKS'!A5222:AD5837,3)/100),0)</f>
        <v>0</v>
      </c>
      <c r="M5236" s="66">
        <f>IFERROR(IF(Ações!$B5236="","",VLOOKUP(Table_1[[#This Row],[AÇÕES]],'Dados Status Invest STOCKS'!A5222:AD5837,28)),0)</f>
        <v>0</v>
      </c>
      <c r="N5236" s="66">
        <f>IFERROR(IF(Ações!$B5236="","",VLOOKUP(Table_1[[#This Row],[AÇÕES]],'Dados Status Invest STOCKS'!A5222:AD5837,27)),0)</f>
        <v>0</v>
      </c>
      <c r="O5236" s="66">
        <f>IFERROR(IF(Ações!$L5236="","",Ações!$K5236*Ações!$L5236),0)</f>
        <v>0</v>
      </c>
      <c r="P5236" s="67">
        <f t="shared" si="81"/>
        <v>0.06</v>
      </c>
      <c r="Q5236" s="67">
        <f>IFERROR(Ações!$O5236/Ações!$M5236,0)</f>
        <v>0</v>
      </c>
      <c r="R5236" s="67">
        <f>IFERROR(IF(Ações!$B5236="","",VLOOKUP(Table_1[[#This Row],[AÇÕES]],'Dados Status Invest STOCKS'!A5222:AD5837,18)/100),0)</f>
        <v>0</v>
      </c>
      <c r="S5236" s="65">
        <f>IFERROR(IF(Ações!$B5236="","",VLOOKUP(Table_1[[#This Row],[AÇÕES]],'Dados Status Invest STOCKS'!A5222:AD5837,25)/100),0)</f>
        <v>0</v>
      </c>
      <c r="T5236" s="67">
        <f>(1-Ações!$Q5236)*Ações!$R5236</f>
        <v>0</v>
      </c>
      <c r="U5236" s="68">
        <f>IF(Ações!$S5236=0,Ações!$T5236,IF(Ações!$T5236=0,Ações!$S5236,AVERAGE(Ações!$S5236,Ações!$T5236)))</f>
        <v>0</v>
      </c>
    </row>
    <row r="5237" spans="2:21" ht="15" customHeight="1" x14ac:dyDescent="0.2">
      <c r="B5237" s="63">
        <f>IFERROR('Dados Status Invest STOCKS'!A5224,"-")</f>
        <v>0</v>
      </c>
      <c r="C5237" s="45">
        <f>IFERROR((Ações!$D5237-Ações!$K5237)/Ações!$D5237,0)</f>
        <v>0</v>
      </c>
      <c r="D5237" s="46">
        <f>(Ações!$O5237)/0.06</f>
        <v>0</v>
      </c>
      <c r="E5237" s="47">
        <f>IFERROR((Ações!$F5237-Ações!$K5237)/Ações!$F5237,0)</f>
        <v>0</v>
      </c>
      <c r="F5237" s="46">
        <f>IF(OR(Ações!$N5237&lt;0,Ações!$M5237&lt;0),"",(22.5*Ações!$M5237*Ações!$N5237)^0.5)</f>
        <v>0</v>
      </c>
      <c r="G5237" s="47">
        <f>IFERROR((Ações!$H5237-Ações!$K5237)/Ações!$H5237,0)</f>
        <v>0</v>
      </c>
      <c r="H5237" s="48">
        <f>IFERROR(Ações!$I5237/(Ações!$P5237-Table_1[[#This Row],[CAGR LUCRO 5A]]),0)</f>
        <v>0</v>
      </c>
      <c r="I5237" s="48">
        <f>IF(Ações!$S5237&lt;0,"",Ações!$O5237*(1+Ações!$S5237))</f>
        <v>0</v>
      </c>
      <c r="J5237" s="49">
        <f>IFERROR(IF(Ações!$B5237="","",(VLOOKUP(Table_1[[#This Row],[AÇÕES]],'Dados Status Invest STOCKS'!A5223:AD5838,4)/Table_1[[#This Row],[LPA]]))/100,0)</f>
        <v>0</v>
      </c>
      <c r="K5237" s="64">
        <f>IFERROR(IF(Ações!$B5237="","",VLOOKUP(Table_1[[#This Row],[AÇÕES]],'Dados Status Invest STOCKS'!A5223:AD5838,2)),0)</f>
        <v>0</v>
      </c>
      <c r="L5237" s="65">
        <f>IFERROR(IF(Ações!$B5237="","",VLOOKUP(Table_1[[#This Row],[AÇÕES]],'Dados Status Invest STOCKS'!A5223:AD5838,3)/100),0)</f>
        <v>0</v>
      </c>
      <c r="M5237" s="66">
        <f>IFERROR(IF(Ações!$B5237="","",VLOOKUP(Table_1[[#This Row],[AÇÕES]],'Dados Status Invest STOCKS'!A5223:AD5838,28)),0)</f>
        <v>0</v>
      </c>
      <c r="N5237" s="66">
        <f>IFERROR(IF(Ações!$B5237="","",VLOOKUP(Table_1[[#This Row],[AÇÕES]],'Dados Status Invest STOCKS'!A5223:AD5838,27)),0)</f>
        <v>0</v>
      </c>
      <c r="O5237" s="66">
        <f>IFERROR(IF(Ações!$L5237="","",Ações!$K5237*Ações!$L5237),0)</f>
        <v>0</v>
      </c>
      <c r="P5237" s="67">
        <f t="shared" si="81"/>
        <v>0.06</v>
      </c>
      <c r="Q5237" s="67">
        <f>IFERROR(Ações!$O5237/Ações!$M5237,0)</f>
        <v>0</v>
      </c>
      <c r="R5237" s="67">
        <f>IFERROR(IF(Ações!$B5237="","",VLOOKUP(Table_1[[#This Row],[AÇÕES]],'Dados Status Invest STOCKS'!A5223:AD5838,18)/100),0)</f>
        <v>0</v>
      </c>
      <c r="S5237" s="65">
        <f>IFERROR(IF(Ações!$B5237="","",VLOOKUP(Table_1[[#This Row],[AÇÕES]],'Dados Status Invest STOCKS'!A5223:AD5838,25)/100),0)</f>
        <v>0</v>
      </c>
      <c r="T5237" s="67">
        <f>(1-Ações!$Q5237)*Ações!$R5237</f>
        <v>0</v>
      </c>
      <c r="U5237" s="68">
        <f>IF(Ações!$S5237=0,Ações!$T5237,IF(Ações!$T5237=0,Ações!$S5237,AVERAGE(Ações!$S5237,Ações!$T5237)))</f>
        <v>0</v>
      </c>
    </row>
    <row r="5238" spans="2:21" ht="15" customHeight="1" x14ac:dyDescent="0.2">
      <c r="B5238" s="63">
        <f>IFERROR('Dados Status Invest STOCKS'!A5225,"-")</f>
        <v>0</v>
      </c>
      <c r="C5238" s="45">
        <f>IFERROR((Ações!$D5238-Ações!$K5238)/Ações!$D5238,0)</f>
        <v>0</v>
      </c>
      <c r="D5238" s="46">
        <f>(Ações!$O5238)/0.06</f>
        <v>0</v>
      </c>
      <c r="E5238" s="47">
        <f>IFERROR((Ações!$F5238-Ações!$K5238)/Ações!$F5238,0)</f>
        <v>0</v>
      </c>
      <c r="F5238" s="46">
        <f>IF(OR(Ações!$N5238&lt;0,Ações!$M5238&lt;0),"",(22.5*Ações!$M5238*Ações!$N5238)^0.5)</f>
        <v>0</v>
      </c>
      <c r="G5238" s="47">
        <f>IFERROR((Ações!$H5238-Ações!$K5238)/Ações!$H5238,0)</f>
        <v>0</v>
      </c>
      <c r="H5238" s="48">
        <f>IFERROR(Ações!$I5238/(Ações!$P5238-Table_1[[#This Row],[CAGR LUCRO 5A]]),0)</f>
        <v>0</v>
      </c>
      <c r="I5238" s="48">
        <f>IF(Ações!$S5238&lt;0,"",Ações!$O5238*(1+Ações!$S5238))</f>
        <v>0</v>
      </c>
      <c r="J5238" s="49">
        <f>IFERROR(IF(Ações!$B5238="","",(VLOOKUP(Table_1[[#This Row],[AÇÕES]],'Dados Status Invest STOCKS'!A5224:AD5839,4)/Table_1[[#This Row],[LPA]]))/100,0)</f>
        <v>0</v>
      </c>
      <c r="K5238" s="64">
        <f>IFERROR(IF(Ações!$B5238="","",VLOOKUP(Table_1[[#This Row],[AÇÕES]],'Dados Status Invest STOCKS'!A5224:AD5839,2)),0)</f>
        <v>0</v>
      </c>
      <c r="L5238" s="65">
        <f>IFERROR(IF(Ações!$B5238="","",VLOOKUP(Table_1[[#This Row],[AÇÕES]],'Dados Status Invest STOCKS'!A5224:AD5839,3)/100),0)</f>
        <v>0</v>
      </c>
      <c r="M5238" s="66">
        <f>IFERROR(IF(Ações!$B5238="","",VLOOKUP(Table_1[[#This Row],[AÇÕES]],'Dados Status Invest STOCKS'!A5224:AD5839,28)),0)</f>
        <v>0</v>
      </c>
      <c r="N5238" s="66">
        <f>IFERROR(IF(Ações!$B5238="","",VLOOKUP(Table_1[[#This Row],[AÇÕES]],'Dados Status Invest STOCKS'!A5224:AD5839,27)),0)</f>
        <v>0</v>
      </c>
      <c r="O5238" s="66">
        <f>IFERROR(IF(Ações!$L5238="","",Ações!$K5238*Ações!$L5238),0)</f>
        <v>0</v>
      </c>
      <c r="P5238" s="67">
        <f t="shared" si="81"/>
        <v>0.06</v>
      </c>
      <c r="Q5238" s="67">
        <f>IFERROR(Ações!$O5238/Ações!$M5238,0)</f>
        <v>0</v>
      </c>
      <c r="R5238" s="67">
        <f>IFERROR(IF(Ações!$B5238="","",VLOOKUP(Table_1[[#This Row],[AÇÕES]],'Dados Status Invest STOCKS'!A5224:AD5839,18)/100),0)</f>
        <v>0</v>
      </c>
      <c r="S5238" s="65">
        <f>IFERROR(IF(Ações!$B5238="","",VLOOKUP(Table_1[[#This Row],[AÇÕES]],'Dados Status Invest STOCKS'!A5224:AD5839,25)/100),0)</f>
        <v>0</v>
      </c>
      <c r="T5238" s="67">
        <f>(1-Ações!$Q5238)*Ações!$R5238</f>
        <v>0</v>
      </c>
      <c r="U5238" s="68">
        <f>IF(Ações!$S5238=0,Ações!$T5238,IF(Ações!$T5238=0,Ações!$S5238,AVERAGE(Ações!$S5238,Ações!$T5238)))</f>
        <v>0</v>
      </c>
    </row>
    <row r="5239" spans="2:21" ht="15" customHeight="1" x14ac:dyDescent="0.2">
      <c r="B5239" s="63">
        <f>IFERROR('Dados Status Invest STOCKS'!A5226,"-")</f>
        <v>0</v>
      </c>
      <c r="C5239" s="45">
        <f>IFERROR((Ações!$D5239-Ações!$K5239)/Ações!$D5239,0)</f>
        <v>0</v>
      </c>
      <c r="D5239" s="46">
        <f>(Ações!$O5239)/0.06</f>
        <v>0</v>
      </c>
      <c r="E5239" s="47">
        <f>IFERROR((Ações!$F5239-Ações!$K5239)/Ações!$F5239,0)</f>
        <v>0</v>
      </c>
      <c r="F5239" s="46">
        <f>IF(OR(Ações!$N5239&lt;0,Ações!$M5239&lt;0),"",(22.5*Ações!$M5239*Ações!$N5239)^0.5)</f>
        <v>0</v>
      </c>
      <c r="G5239" s="47">
        <f>IFERROR((Ações!$H5239-Ações!$K5239)/Ações!$H5239,0)</f>
        <v>0</v>
      </c>
      <c r="H5239" s="48">
        <f>IFERROR(Ações!$I5239/(Ações!$P5239-Table_1[[#This Row],[CAGR LUCRO 5A]]),0)</f>
        <v>0</v>
      </c>
      <c r="I5239" s="48">
        <f>IF(Ações!$S5239&lt;0,"",Ações!$O5239*(1+Ações!$S5239))</f>
        <v>0</v>
      </c>
      <c r="J5239" s="49">
        <f>IFERROR(IF(Ações!$B5239="","",(VLOOKUP(Table_1[[#This Row],[AÇÕES]],'Dados Status Invest STOCKS'!A5225:AD5840,4)/Table_1[[#This Row],[LPA]]))/100,0)</f>
        <v>0</v>
      </c>
      <c r="K5239" s="64">
        <f>IFERROR(IF(Ações!$B5239="","",VLOOKUP(Table_1[[#This Row],[AÇÕES]],'Dados Status Invest STOCKS'!A5225:AD5840,2)),0)</f>
        <v>0</v>
      </c>
      <c r="L5239" s="65">
        <f>IFERROR(IF(Ações!$B5239="","",VLOOKUP(Table_1[[#This Row],[AÇÕES]],'Dados Status Invest STOCKS'!A5225:AD5840,3)/100),0)</f>
        <v>0</v>
      </c>
      <c r="M5239" s="66">
        <f>IFERROR(IF(Ações!$B5239="","",VLOOKUP(Table_1[[#This Row],[AÇÕES]],'Dados Status Invest STOCKS'!A5225:AD5840,28)),0)</f>
        <v>0</v>
      </c>
      <c r="N5239" s="66">
        <f>IFERROR(IF(Ações!$B5239="","",VLOOKUP(Table_1[[#This Row],[AÇÕES]],'Dados Status Invest STOCKS'!A5225:AD5840,27)),0)</f>
        <v>0</v>
      </c>
      <c r="O5239" s="66">
        <f>IFERROR(IF(Ações!$L5239="","",Ações!$K5239*Ações!$L5239),0)</f>
        <v>0</v>
      </c>
      <c r="P5239" s="67">
        <f t="shared" si="81"/>
        <v>0.06</v>
      </c>
      <c r="Q5239" s="67">
        <f>IFERROR(Ações!$O5239/Ações!$M5239,0)</f>
        <v>0</v>
      </c>
      <c r="R5239" s="67">
        <f>IFERROR(IF(Ações!$B5239="","",VLOOKUP(Table_1[[#This Row],[AÇÕES]],'Dados Status Invest STOCKS'!A5225:AD5840,18)/100),0)</f>
        <v>0</v>
      </c>
      <c r="S5239" s="65">
        <f>IFERROR(IF(Ações!$B5239="","",VLOOKUP(Table_1[[#This Row],[AÇÕES]],'Dados Status Invest STOCKS'!A5225:AD5840,25)/100),0)</f>
        <v>0</v>
      </c>
      <c r="T5239" s="67">
        <f>(1-Ações!$Q5239)*Ações!$R5239</f>
        <v>0</v>
      </c>
      <c r="U5239" s="68">
        <f>IF(Ações!$S5239=0,Ações!$T5239,IF(Ações!$T5239=0,Ações!$S5239,AVERAGE(Ações!$S5239,Ações!$T5239)))</f>
        <v>0</v>
      </c>
    </row>
    <row r="5240" spans="2:21" ht="15" customHeight="1" x14ac:dyDescent="0.2">
      <c r="B5240" s="63">
        <f>IFERROR('Dados Status Invest STOCKS'!A5227,"-")</f>
        <v>0</v>
      </c>
      <c r="C5240" s="45">
        <f>IFERROR((Ações!$D5240-Ações!$K5240)/Ações!$D5240,0)</f>
        <v>0</v>
      </c>
      <c r="D5240" s="46">
        <f>(Ações!$O5240)/0.06</f>
        <v>0</v>
      </c>
      <c r="E5240" s="47">
        <f>IFERROR((Ações!$F5240-Ações!$K5240)/Ações!$F5240,0)</f>
        <v>0</v>
      </c>
      <c r="F5240" s="46">
        <f>IF(OR(Ações!$N5240&lt;0,Ações!$M5240&lt;0),"",(22.5*Ações!$M5240*Ações!$N5240)^0.5)</f>
        <v>0</v>
      </c>
      <c r="G5240" s="47">
        <f>IFERROR((Ações!$H5240-Ações!$K5240)/Ações!$H5240,0)</f>
        <v>0</v>
      </c>
      <c r="H5240" s="48">
        <f>IFERROR(Ações!$I5240/(Ações!$P5240-Table_1[[#This Row],[CAGR LUCRO 5A]]),0)</f>
        <v>0</v>
      </c>
      <c r="I5240" s="48">
        <f>IF(Ações!$S5240&lt;0,"",Ações!$O5240*(1+Ações!$S5240))</f>
        <v>0</v>
      </c>
      <c r="J5240" s="49">
        <f>IFERROR(IF(Ações!$B5240="","",(VLOOKUP(Table_1[[#This Row],[AÇÕES]],'Dados Status Invest STOCKS'!A5226:AD5841,4)/Table_1[[#This Row],[LPA]]))/100,0)</f>
        <v>0</v>
      </c>
      <c r="K5240" s="64">
        <f>IFERROR(IF(Ações!$B5240="","",VLOOKUP(Table_1[[#This Row],[AÇÕES]],'Dados Status Invest STOCKS'!A5226:AD5841,2)),0)</f>
        <v>0</v>
      </c>
      <c r="L5240" s="65">
        <f>IFERROR(IF(Ações!$B5240="","",VLOOKUP(Table_1[[#This Row],[AÇÕES]],'Dados Status Invest STOCKS'!A5226:AD5841,3)/100),0)</f>
        <v>0</v>
      </c>
      <c r="M5240" s="66">
        <f>IFERROR(IF(Ações!$B5240="","",VLOOKUP(Table_1[[#This Row],[AÇÕES]],'Dados Status Invest STOCKS'!A5226:AD5841,28)),0)</f>
        <v>0</v>
      </c>
      <c r="N5240" s="66">
        <f>IFERROR(IF(Ações!$B5240="","",VLOOKUP(Table_1[[#This Row],[AÇÕES]],'Dados Status Invest STOCKS'!A5226:AD5841,27)),0)</f>
        <v>0</v>
      </c>
      <c r="O5240" s="66">
        <f>IFERROR(IF(Ações!$L5240="","",Ações!$K5240*Ações!$L5240),0)</f>
        <v>0</v>
      </c>
      <c r="P5240" s="67">
        <f t="shared" si="81"/>
        <v>0.06</v>
      </c>
      <c r="Q5240" s="67">
        <f>IFERROR(Ações!$O5240/Ações!$M5240,0)</f>
        <v>0</v>
      </c>
      <c r="R5240" s="67">
        <f>IFERROR(IF(Ações!$B5240="","",VLOOKUP(Table_1[[#This Row],[AÇÕES]],'Dados Status Invest STOCKS'!A5226:AD5841,18)/100),0)</f>
        <v>0</v>
      </c>
      <c r="S5240" s="65">
        <f>IFERROR(IF(Ações!$B5240="","",VLOOKUP(Table_1[[#This Row],[AÇÕES]],'Dados Status Invest STOCKS'!A5226:AD5841,25)/100),0)</f>
        <v>0</v>
      </c>
      <c r="T5240" s="67">
        <f>(1-Ações!$Q5240)*Ações!$R5240</f>
        <v>0</v>
      </c>
      <c r="U5240" s="68">
        <f>IF(Ações!$S5240=0,Ações!$T5240,IF(Ações!$T5240=0,Ações!$S5240,AVERAGE(Ações!$S5240,Ações!$T5240)))</f>
        <v>0</v>
      </c>
    </row>
    <row r="5241" spans="2:21" ht="15" customHeight="1" x14ac:dyDescent="0.2">
      <c r="B5241" s="63">
        <f>IFERROR('Dados Status Invest STOCKS'!A5228,"-")</f>
        <v>0</v>
      </c>
      <c r="C5241" s="45">
        <f>IFERROR((Ações!$D5241-Ações!$K5241)/Ações!$D5241,0)</f>
        <v>0</v>
      </c>
      <c r="D5241" s="46">
        <f>(Ações!$O5241)/0.06</f>
        <v>0</v>
      </c>
      <c r="E5241" s="47">
        <f>IFERROR((Ações!$F5241-Ações!$K5241)/Ações!$F5241,0)</f>
        <v>0</v>
      </c>
      <c r="F5241" s="46">
        <f>IF(OR(Ações!$N5241&lt;0,Ações!$M5241&lt;0),"",(22.5*Ações!$M5241*Ações!$N5241)^0.5)</f>
        <v>0</v>
      </c>
      <c r="G5241" s="47">
        <f>IFERROR((Ações!$H5241-Ações!$K5241)/Ações!$H5241,0)</f>
        <v>0</v>
      </c>
      <c r="H5241" s="48">
        <f>IFERROR(Ações!$I5241/(Ações!$P5241-Table_1[[#This Row],[CAGR LUCRO 5A]]),0)</f>
        <v>0</v>
      </c>
      <c r="I5241" s="48">
        <f>IF(Ações!$S5241&lt;0,"",Ações!$O5241*(1+Ações!$S5241))</f>
        <v>0</v>
      </c>
      <c r="J5241" s="49">
        <f>IFERROR(IF(Ações!$B5241="","",(VLOOKUP(Table_1[[#This Row],[AÇÕES]],'Dados Status Invest STOCKS'!A5227:AD5842,4)/Table_1[[#This Row],[LPA]]))/100,0)</f>
        <v>0</v>
      </c>
      <c r="K5241" s="64">
        <f>IFERROR(IF(Ações!$B5241="","",VLOOKUP(Table_1[[#This Row],[AÇÕES]],'Dados Status Invest STOCKS'!A5227:AD5842,2)),0)</f>
        <v>0</v>
      </c>
      <c r="L5241" s="65">
        <f>IFERROR(IF(Ações!$B5241="","",VLOOKUP(Table_1[[#This Row],[AÇÕES]],'Dados Status Invest STOCKS'!A5227:AD5842,3)/100),0)</f>
        <v>0</v>
      </c>
      <c r="M5241" s="66">
        <f>IFERROR(IF(Ações!$B5241="","",VLOOKUP(Table_1[[#This Row],[AÇÕES]],'Dados Status Invest STOCKS'!A5227:AD5842,28)),0)</f>
        <v>0</v>
      </c>
      <c r="N5241" s="66">
        <f>IFERROR(IF(Ações!$B5241="","",VLOOKUP(Table_1[[#This Row],[AÇÕES]],'Dados Status Invest STOCKS'!A5227:AD5842,27)),0)</f>
        <v>0</v>
      </c>
      <c r="O5241" s="66">
        <f>IFERROR(IF(Ações!$L5241="","",Ações!$K5241*Ações!$L5241),0)</f>
        <v>0</v>
      </c>
      <c r="P5241" s="67">
        <f t="shared" si="81"/>
        <v>0.06</v>
      </c>
      <c r="Q5241" s="67">
        <f>IFERROR(Ações!$O5241/Ações!$M5241,0)</f>
        <v>0</v>
      </c>
      <c r="R5241" s="67">
        <f>IFERROR(IF(Ações!$B5241="","",VLOOKUP(Table_1[[#This Row],[AÇÕES]],'Dados Status Invest STOCKS'!A5227:AD5842,18)/100),0)</f>
        <v>0</v>
      </c>
      <c r="S5241" s="65">
        <f>IFERROR(IF(Ações!$B5241="","",VLOOKUP(Table_1[[#This Row],[AÇÕES]],'Dados Status Invest STOCKS'!A5227:AD5842,25)/100),0)</f>
        <v>0</v>
      </c>
      <c r="T5241" s="67">
        <f>(1-Ações!$Q5241)*Ações!$R5241</f>
        <v>0</v>
      </c>
      <c r="U5241" s="68">
        <f>IF(Ações!$S5241=0,Ações!$T5241,IF(Ações!$T5241=0,Ações!$S5241,AVERAGE(Ações!$S5241,Ações!$T5241)))</f>
        <v>0</v>
      </c>
    </row>
    <row r="5242" spans="2:21" ht="15" customHeight="1" x14ac:dyDescent="0.2">
      <c r="B5242" s="63">
        <f>IFERROR('Dados Status Invest STOCKS'!A5229,"-")</f>
        <v>0</v>
      </c>
      <c r="C5242" s="45">
        <f>IFERROR((Ações!$D5242-Ações!$K5242)/Ações!$D5242,0)</f>
        <v>0</v>
      </c>
      <c r="D5242" s="46">
        <f>(Ações!$O5242)/0.06</f>
        <v>0</v>
      </c>
      <c r="E5242" s="47">
        <f>IFERROR((Ações!$F5242-Ações!$K5242)/Ações!$F5242,0)</f>
        <v>0</v>
      </c>
      <c r="F5242" s="46">
        <f>IF(OR(Ações!$N5242&lt;0,Ações!$M5242&lt;0),"",(22.5*Ações!$M5242*Ações!$N5242)^0.5)</f>
        <v>0</v>
      </c>
      <c r="G5242" s="47">
        <f>IFERROR((Ações!$H5242-Ações!$K5242)/Ações!$H5242,0)</f>
        <v>0</v>
      </c>
      <c r="H5242" s="48">
        <f>IFERROR(Ações!$I5242/(Ações!$P5242-Table_1[[#This Row],[CAGR LUCRO 5A]]),0)</f>
        <v>0</v>
      </c>
      <c r="I5242" s="48">
        <f>IF(Ações!$S5242&lt;0,"",Ações!$O5242*(1+Ações!$S5242))</f>
        <v>0</v>
      </c>
      <c r="J5242" s="49">
        <f>IFERROR(IF(Ações!$B5242="","",(VLOOKUP(Table_1[[#This Row],[AÇÕES]],'Dados Status Invest STOCKS'!A5228:AD5843,4)/Table_1[[#This Row],[LPA]]))/100,0)</f>
        <v>0</v>
      </c>
      <c r="K5242" s="64">
        <f>IFERROR(IF(Ações!$B5242="","",VLOOKUP(Table_1[[#This Row],[AÇÕES]],'Dados Status Invest STOCKS'!A5228:AD5843,2)),0)</f>
        <v>0</v>
      </c>
      <c r="L5242" s="65">
        <f>IFERROR(IF(Ações!$B5242="","",VLOOKUP(Table_1[[#This Row],[AÇÕES]],'Dados Status Invest STOCKS'!A5228:AD5843,3)/100),0)</f>
        <v>0</v>
      </c>
      <c r="M5242" s="66">
        <f>IFERROR(IF(Ações!$B5242="","",VLOOKUP(Table_1[[#This Row],[AÇÕES]],'Dados Status Invest STOCKS'!A5228:AD5843,28)),0)</f>
        <v>0</v>
      </c>
      <c r="N5242" s="66">
        <f>IFERROR(IF(Ações!$B5242="","",VLOOKUP(Table_1[[#This Row],[AÇÕES]],'Dados Status Invest STOCKS'!A5228:AD5843,27)),0)</f>
        <v>0</v>
      </c>
      <c r="O5242" s="66">
        <f>IFERROR(IF(Ações!$L5242="","",Ações!$K5242*Ações!$L5242),0)</f>
        <v>0</v>
      </c>
      <c r="P5242" s="67">
        <f t="shared" si="81"/>
        <v>0.06</v>
      </c>
      <c r="Q5242" s="67">
        <f>IFERROR(Ações!$O5242/Ações!$M5242,0)</f>
        <v>0</v>
      </c>
      <c r="R5242" s="67">
        <f>IFERROR(IF(Ações!$B5242="","",VLOOKUP(Table_1[[#This Row],[AÇÕES]],'Dados Status Invest STOCKS'!A5228:AD5843,18)/100),0)</f>
        <v>0</v>
      </c>
      <c r="S5242" s="65">
        <f>IFERROR(IF(Ações!$B5242="","",VLOOKUP(Table_1[[#This Row],[AÇÕES]],'Dados Status Invest STOCKS'!A5228:AD5843,25)/100),0)</f>
        <v>0</v>
      </c>
      <c r="T5242" s="67">
        <f>(1-Ações!$Q5242)*Ações!$R5242</f>
        <v>0</v>
      </c>
      <c r="U5242" s="68">
        <f>IF(Ações!$S5242=0,Ações!$T5242,IF(Ações!$T5242=0,Ações!$S5242,AVERAGE(Ações!$S5242,Ações!$T5242)))</f>
        <v>0</v>
      </c>
    </row>
    <row r="5243" spans="2:21" ht="15" customHeight="1" x14ac:dyDescent="0.2">
      <c r="B5243" s="63">
        <f>IFERROR('Dados Status Invest STOCKS'!A5230,"-")</f>
        <v>0</v>
      </c>
      <c r="C5243" s="45">
        <f>IFERROR((Ações!$D5243-Ações!$K5243)/Ações!$D5243,0)</f>
        <v>0</v>
      </c>
      <c r="D5243" s="46">
        <f>(Ações!$O5243)/0.06</f>
        <v>0</v>
      </c>
      <c r="E5243" s="47">
        <f>IFERROR((Ações!$F5243-Ações!$K5243)/Ações!$F5243,0)</f>
        <v>0</v>
      </c>
      <c r="F5243" s="46">
        <f>IF(OR(Ações!$N5243&lt;0,Ações!$M5243&lt;0),"",(22.5*Ações!$M5243*Ações!$N5243)^0.5)</f>
        <v>0</v>
      </c>
      <c r="G5243" s="47">
        <f>IFERROR((Ações!$H5243-Ações!$K5243)/Ações!$H5243,0)</f>
        <v>0</v>
      </c>
      <c r="H5243" s="48">
        <f>IFERROR(Ações!$I5243/(Ações!$P5243-Table_1[[#This Row],[CAGR LUCRO 5A]]),0)</f>
        <v>0</v>
      </c>
      <c r="I5243" s="48">
        <f>IF(Ações!$S5243&lt;0,"",Ações!$O5243*(1+Ações!$S5243))</f>
        <v>0</v>
      </c>
      <c r="J5243" s="49">
        <f>IFERROR(IF(Ações!$B5243="","",(VLOOKUP(Table_1[[#This Row],[AÇÕES]],'Dados Status Invest STOCKS'!A5229:AD5844,4)/Table_1[[#This Row],[LPA]]))/100,0)</f>
        <v>0</v>
      </c>
      <c r="K5243" s="64">
        <f>IFERROR(IF(Ações!$B5243="","",VLOOKUP(Table_1[[#This Row],[AÇÕES]],'Dados Status Invest STOCKS'!A5229:AD5844,2)),0)</f>
        <v>0</v>
      </c>
      <c r="L5243" s="65">
        <f>IFERROR(IF(Ações!$B5243="","",VLOOKUP(Table_1[[#This Row],[AÇÕES]],'Dados Status Invest STOCKS'!A5229:AD5844,3)/100),0)</f>
        <v>0</v>
      </c>
      <c r="M5243" s="66">
        <f>IFERROR(IF(Ações!$B5243="","",VLOOKUP(Table_1[[#This Row],[AÇÕES]],'Dados Status Invest STOCKS'!A5229:AD5844,28)),0)</f>
        <v>0</v>
      </c>
      <c r="N5243" s="66">
        <f>IFERROR(IF(Ações!$B5243="","",VLOOKUP(Table_1[[#This Row],[AÇÕES]],'Dados Status Invest STOCKS'!A5229:AD5844,27)),0)</f>
        <v>0</v>
      </c>
      <c r="O5243" s="66">
        <f>IFERROR(IF(Ações!$L5243="","",Ações!$K5243*Ações!$L5243),0)</f>
        <v>0</v>
      </c>
      <c r="P5243" s="67">
        <f t="shared" si="81"/>
        <v>0.06</v>
      </c>
      <c r="Q5243" s="67">
        <f>IFERROR(Ações!$O5243/Ações!$M5243,0)</f>
        <v>0</v>
      </c>
      <c r="R5243" s="67">
        <f>IFERROR(IF(Ações!$B5243="","",VLOOKUP(Table_1[[#This Row],[AÇÕES]],'Dados Status Invest STOCKS'!A5229:AD5844,18)/100),0)</f>
        <v>0</v>
      </c>
      <c r="S5243" s="65">
        <f>IFERROR(IF(Ações!$B5243="","",VLOOKUP(Table_1[[#This Row],[AÇÕES]],'Dados Status Invest STOCKS'!A5229:AD5844,25)/100),0)</f>
        <v>0</v>
      </c>
      <c r="T5243" s="67">
        <f>(1-Ações!$Q5243)*Ações!$R5243</f>
        <v>0</v>
      </c>
      <c r="U5243" s="68">
        <f>IF(Ações!$S5243=0,Ações!$T5243,IF(Ações!$T5243=0,Ações!$S5243,AVERAGE(Ações!$S5243,Ações!$T5243)))</f>
        <v>0</v>
      </c>
    </row>
    <row r="5244" spans="2:21" ht="15" customHeight="1" x14ac:dyDescent="0.2">
      <c r="B5244" s="63">
        <f>IFERROR('Dados Status Invest STOCKS'!A5231,"-")</f>
        <v>0</v>
      </c>
      <c r="C5244" s="45">
        <f>IFERROR((Ações!$D5244-Ações!$K5244)/Ações!$D5244,0)</f>
        <v>0</v>
      </c>
      <c r="D5244" s="46">
        <f>(Ações!$O5244)/0.06</f>
        <v>0</v>
      </c>
      <c r="E5244" s="47">
        <f>IFERROR((Ações!$F5244-Ações!$K5244)/Ações!$F5244,0)</f>
        <v>0</v>
      </c>
      <c r="F5244" s="46">
        <f>IF(OR(Ações!$N5244&lt;0,Ações!$M5244&lt;0),"",(22.5*Ações!$M5244*Ações!$N5244)^0.5)</f>
        <v>0</v>
      </c>
      <c r="G5244" s="47">
        <f>IFERROR((Ações!$H5244-Ações!$K5244)/Ações!$H5244,0)</f>
        <v>0</v>
      </c>
      <c r="H5244" s="48">
        <f>IFERROR(Ações!$I5244/(Ações!$P5244-Table_1[[#This Row],[CAGR LUCRO 5A]]),0)</f>
        <v>0</v>
      </c>
      <c r="I5244" s="48">
        <f>IF(Ações!$S5244&lt;0,"",Ações!$O5244*(1+Ações!$S5244))</f>
        <v>0</v>
      </c>
      <c r="J5244" s="49">
        <f>IFERROR(IF(Ações!$B5244="","",(VLOOKUP(Table_1[[#This Row],[AÇÕES]],'Dados Status Invest STOCKS'!A5230:AD5845,4)/Table_1[[#This Row],[LPA]]))/100,0)</f>
        <v>0</v>
      </c>
      <c r="K5244" s="64">
        <f>IFERROR(IF(Ações!$B5244="","",VLOOKUP(Table_1[[#This Row],[AÇÕES]],'Dados Status Invest STOCKS'!A5230:AD5845,2)),0)</f>
        <v>0</v>
      </c>
      <c r="L5244" s="65">
        <f>IFERROR(IF(Ações!$B5244="","",VLOOKUP(Table_1[[#This Row],[AÇÕES]],'Dados Status Invest STOCKS'!A5230:AD5845,3)/100),0)</f>
        <v>0</v>
      </c>
      <c r="M5244" s="66">
        <f>IFERROR(IF(Ações!$B5244="","",VLOOKUP(Table_1[[#This Row],[AÇÕES]],'Dados Status Invest STOCKS'!A5230:AD5845,28)),0)</f>
        <v>0</v>
      </c>
      <c r="N5244" s="66">
        <f>IFERROR(IF(Ações!$B5244="","",VLOOKUP(Table_1[[#This Row],[AÇÕES]],'Dados Status Invest STOCKS'!A5230:AD5845,27)),0)</f>
        <v>0</v>
      </c>
      <c r="O5244" s="66">
        <f>IFERROR(IF(Ações!$L5244="","",Ações!$K5244*Ações!$L5244),0)</f>
        <v>0</v>
      </c>
      <c r="P5244" s="67">
        <f t="shared" si="81"/>
        <v>0.06</v>
      </c>
      <c r="Q5244" s="67">
        <f>IFERROR(Ações!$O5244/Ações!$M5244,0)</f>
        <v>0</v>
      </c>
      <c r="R5244" s="67">
        <f>IFERROR(IF(Ações!$B5244="","",VLOOKUP(Table_1[[#This Row],[AÇÕES]],'Dados Status Invest STOCKS'!A5230:AD5845,18)/100),0)</f>
        <v>0</v>
      </c>
      <c r="S5244" s="65">
        <f>IFERROR(IF(Ações!$B5244="","",VLOOKUP(Table_1[[#This Row],[AÇÕES]],'Dados Status Invest STOCKS'!A5230:AD5845,25)/100),0)</f>
        <v>0</v>
      </c>
      <c r="T5244" s="67">
        <f>(1-Ações!$Q5244)*Ações!$R5244</f>
        <v>0</v>
      </c>
      <c r="U5244" s="68">
        <f>IF(Ações!$S5244=0,Ações!$T5244,IF(Ações!$T5244=0,Ações!$S5244,AVERAGE(Ações!$S5244,Ações!$T5244)))</f>
        <v>0</v>
      </c>
    </row>
    <row r="5245" spans="2:21" ht="15" customHeight="1" x14ac:dyDescent="0.2">
      <c r="B5245" s="63">
        <f>IFERROR('Dados Status Invest STOCKS'!A5232,"-")</f>
        <v>0</v>
      </c>
      <c r="C5245" s="45">
        <f>IFERROR((Ações!$D5245-Ações!$K5245)/Ações!$D5245,0)</f>
        <v>0</v>
      </c>
      <c r="D5245" s="46">
        <f>(Ações!$O5245)/0.06</f>
        <v>0</v>
      </c>
      <c r="E5245" s="47">
        <f>IFERROR((Ações!$F5245-Ações!$K5245)/Ações!$F5245,0)</f>
        <v>0</v>
      </c>
      <c r="F5245" s="46">
        <f>IF(OR(Ações!$N5245&lt;0,Ações!$M5245&lt;0),"",(22.5*Ações!$M5245*Ações!$N5245)^0.5)</f>
        <v>0</v>
      </c>
      <c r="G5245" s="47">
        <f>IFERROR((Ações!$H5245-Ações!$K5245)/Ações!$H5245,0)</f>
        <v>0</v>
      </c>
      <c r="H5245" s="48">
        <f>IFERROR(Ações!$I5245/(Ações!$P5245-Table_1[[#This Row],[CAGR LUCRO 5A]]),0)</f>
        <v>0</v>
      </c>
      <c r="I5245" s="48">
        <f>IF(Ações!$S5245&lt;0,"",Ações!$O5245*(1+Ações!$S5245))</f>
        <v>0</v>
      </c>
      <c r="J5245" s="49">
        <f>IFERROR(IF(Ações!$B5245="","",(VLOOKUP(Table_1[[#This Row],[AÇÕES]],'Dados Status Invest STOCKS'!A5231:AD5846,4)/Table_1[[#This Row],[LPA]]))/100,0)</f>
        <v>0</v>
      </c>
      <c r="K5245" s="64">
        <f>IFERROR(IF(Ações!$B5245="","",VLOOKUP(Table_1[[#This Row],[AÇÕES]],'Dados Status Invest STOCKS'!A5231:AD5846,2)),0)</f>
        <v>0</v>
      </c>
      <c r="L5245" s="65">
        <f>IFERROR(IF(Ações!$B5245="","",VLOOKUP(Table_1[[#This Row],[AÇÕES]],'Dados Status Invest STOCKS'!A5231:AD5846,3)/100),0)</f>
        <v>0</v>
      </c>
      <c r="M5245" s="66">
        <f>IFERROR(IF(Ações!$B5245="","",VLOOKUP(Table_1[[#This Row],[AÇÕES]],'Dados Status Invest STOCKS'!A5231:AD5846,28)),0)</f>
        <v>0</v>
      </c>
      <c r="N5245" s="66">
        <f>IFERROR(IF(Ações!$B5245="","",VLOOKUP(Table_1[[#This Row],[AÇÕES]],'Dados Status Invest STOCKS'!A5231:AD5846,27)),0)</f>
        <v>0</v>
      </c>
      <c r="O5245" s="66">
        <f>IFERROR(IF(Ações!$L5245="","",Ações!$K5245*Ações!$L5245),0)</f>
        <v>0</v>
      </c>
      <c r="P5245" s="67">
        <f t="shared" si="81"/>
        <v>0.06</v>
      </c>
      <c r="Q5245" s="67">
        <f>IFERROR(Ações!$O5245/Ações!$M5245,0)</f>
        <v>0</v>
      </c>
      <c r="R5245" s="67">
        <f>IFERROR(IF(Ações!$B5245="","",VLOOKUP(Table_1[[#This Row],[AÇÕES]],'Dados Status Invest STOCKS'!A5231:AD5846,18)/100),0)</f>
        <v>0</v>
      </c>
      <c r="S5245" s="65">
        <f>IFERROR(IF(Ações!$B5245="","",VLOOKUP(Table_1[[#This Row],[AÇÕES]],'Dados Status Invest STOCKS'!A5231:AD5846,25)/100),0)</f>
        <v>0</v>
      </c>
      <c r="T5245" s="67">
        <f>(1-Ações!$Q5245)*Ações!$R5245</f>
        <v>0</v>
      </c>
      <c r="U5245" s="68">
        <f>IF(Ações!$S5245=0,Ações!$T5245,IF(Ações!$T5245=0,Ações!$S5245,AVERAGE(Ações!$S5245,Ações!$T5245)))</f>
        <v>0</v>
      </c>
    </row>
    <row r="5246" spans="2:21" ht="15" customHeight="1" x14ac:dyDescent="0.2">
      <c r="B5246" s="63">
        <f>IFERROR('Dados Status Invest STOCKS'!A5233,"-")</f>
        <v>0</v>
      </c>
      <c r="C5246" s="45">
        <f>IFERROR((Ações!$D5246-Ações!$K5246)/Ações!$D5246,0)</f>
        <v>0</v>
      </c>
      <c r="D5246" s="46">
        <f>(Ações!$O5246)/0.06</f>
        <v>0</v>
      </c>
      <c r="E5246" s="47">
        <f>IFERROR((Ações!$F5246-Ações!$K5246)/Ações!$F5246,0)</f>
        <v>0</v>
      </c>
      <c r="F5246" s="46">
        <f>IF(OR(Ações!$N5246&lt;0,Ações!$M5246&lt;0),"",(22.5*Ações!$M5246*Ações!$N5246)^0.5)</f>
        <v>0</v>
      </c>
      <c r="G5246" s="47">
        <f>IFERROR((Ações!$H5246-Ações!$K5246)/Ações!$H5246,0)</f>
        <v>0</v>
      </c>
      <c r="H5246" s="48">
        <f>IFERROR(Ações!$I5246/(Ações!$P5246-Table_1[[#This Row],[CAGR LUCRO 5A]]),0)</f>
        <v>0</v>
      </c>
      <c r="I5246" s="48">
        <f>IF(Ações!$S5246&lt;0,"",Ações!$O5246*(1+Ações!$S5246))</f>
        <v>0</v>
      </c>
      <c r="J5246" s="49">
        <f>IFERROR(IF(Ações!$B5246="","",(VLOOKUP(Table_1[[#This Row],[AÇÕES]],'Dados Status Invest STOCKS'!A5232:AD5847,4)/Table_1[[#This Row],[LPA]]))/100,0)</f>
        <v>0</v>
      </c>
      <c r="K5246" s="64">
        <f>IFERROR(IF(Ações!$B5246="","",VLOOKUP(Table_1[[#This Row],[AÇÕES]],'Dados Status Invest STOCKS'!A5232:AD5847,2)),0)</f>
        <v>0</v>
      </c>
      <c r="L5246" s="65">
        <f>IFERROR(IF(Ações!$B5246="","",VLOOKUP(Table_1[[#This Row],[AÇÕES]],'Dados Status Invest STOCKS'!A5232:AD5847,3)/100),0)</f>
        <v>0</v>
      </c>
      <c r="M5246" s="66">
        <f>IFERROR(IF(Ações!$B5246="","",VLOOKUP(Table_1[[#This Row],[AÇÕES]],'Dados Status Invest STOCKS'!A5232:AD5847,28)),0)</f>
        <v>0</v>
      </c>
      <c r="N5246" s="66">
        <f>IFERROR(IF(Ações!$B5246="","",VLOOKUP(Table_1[[#This Row],[AÇÕES]],'Dados Status Invest STOCKS'!A5232:AD5847,27)),0)</f>
        <v>0</v>
      </c>
      <c r="O5246" s="66">
        <f>IFERROR(IF(Ações!$L5246="","",Ações!$K5246*Ações!$L5246),0)</f>
        <v>0</v>
      </c>
      <c r="P5246" s="67">
        <f t="shared" si="81"/>
        <v>0.06</v>
      </c>
      <c r="Q5246" s="67">
        <f>IFERROR(Ações!$O5246/Ações!$M5246,0)</f>
        <v>0</v>
      </c>
      <c r="R5246" s="67">
        <f>IFERROR(IF(Ações!$B5246="","",VLOOKUP(Table_1[[#This Row],[AÇÕES]],'Dados Status Invest STOCKS'!A5232:AD5847,18)/100),0)</f>
        <v>0</v>
      </c>
      <c r="S5246" s="65">
        <f>IFERROR(IF(Ações!$B5246="","",VLOOKUP(Table_1[[#This Row],[AÇÕES]],'Dados Status Invest STOCKS'!A5232:AD5847,25)/100),0)</f>
        <v>0</v>
      </c>
      <c r="T5246" s="67">
        <f>(1-Ações!$Q5246)*Ações!$R5246</f>
        <v>0</v>
      </c>
      <c r="U5246" s="68">
        <f>IF(Ações!$S5246=0,Ações!$T5246,IF(Ações!$T5246=0,Ações!$S5246,AVERAGE(Ações!$S5246,Ações!$T5246)))</f>
        <v>0</v>
      </c>
    </row>
    <row r="5247" spans="2:21" ht="15" customHeight="1" x14ac:dyDescent="0.2">
      <c r="B5247" s="63">
        <f>IFERROR('Dados Status Invest STOCKS'!A5234,"-")</f>
        <v>0</v>
      </c>
      <c r="C5247" s="45">
        <f>IFERROR((Ações!$D5247-Ações!$K5247)/Ações!$D5247,0)</f>
        <v>0</v>
      </c>
      <c r="D5247" s="46">
        <f>(Ações!$O5247)/0.06</f>
        <v>0</v>
      </c>
      <c r="E5247" s="47">
        <f>IFERROR((Ações!$F5247-Ações!$K5247)/Ações!$F5247,0)</f>
        <v>0</v>
      </c>
      <c r="F5247" s="46">
        <f>IF(OR(Ações!$N5247&lt;0,Ações!$M5247&lt;0),"",(22.5*Ações!$M5247*Ações!$N5247)^0.5)</f>
        <v>0</v>
      </c>
      <c r="G5247" s="47">
        <f>IFERROR((Ações!$H5247-Ações!$K5247)/Ações!$H5247,0)</f>
        <v>0</v>
      </c>
      <c r="H5247" s="48">
        <f>IFERROR(Ações!$I5247/(Ações!$P5247-Table_1[[#This Row],[CAGR LUCRO 5A]]),0)</f>
        <v>0</v>
      </c>
      <c r="I5247" s="48">
        <f>IF(Ações!$S5247&lt;0,"",Ações!$O5247*(1+Ações!$S5247))</f>
        <v>0</v>
      </c>
      <c r="J5247" s="49">
        <f>IFERROR(IF(Ações!$B5247="","",(VLOOKUP(Table_1[[#This Row],[AÇÕES]],'Dados Status Invest STOCKS'!A5233:AD5848,4)/Table_1[[#This Row],[LPA]]))/100,0)</f>
        <v>0</v>
      </c>
      <c r="K5247" s="64">
        <f>IFERROR(IF(Ações!$B5247="","",VLOOKUP(Table_1[[#This Row],[AÇÕES]],'Dados Status Invest STOCKS'!A5233:AD5848,2)),0)</f>
        <v>0</v>
      </c>
      <c r="L5247" s="65">
        <f>IFERROR(IF(Ações!$B5247="","",VLOOKUP(Table_1[[#This Row],[AÇÕES]],'Dados Status Invest STOCKS'!A5233:AD5848,3)/100),0)</f>
        <v>0</v>
      </c>
      <c r="M5247" s="66">
        <f>IFERROR(IF(Ações!$B5247="","",VLOOKUP(Table_1[[#This Row],[AÇÕES]],'Dados Status Invest STOCKS'!A5233:AD5848,28)),0)</f>
        <v>0</v>
      </c>
      <c r="N5247" s="66">
        <f>IFERROR(IF(Ações!$B5247="","",VLOOKUP(Table_1[[#This Row],[AÇÕES]],'Dados Status Invest STOCKS'!A5233:AD5848,27)),0)</f>
        <v>0</v>
      </c>
      <c r="O5247" s="66">
        <f>IFERROR(IF(Ações!$L5247="","",Ações!$K5247*Ações!$L5247),0)</f>
        <v>0</v>
      </c>
      <c r="P5247" s="67">
        <f t="shared" si="81"/>
        <v>0.06</v>
      </c>
      <c r="Q5247" s="67">
        <f>IFERROR(Ações!$O5247/Ações!$M5247,0)</f>
        <v>0</v>
      </c>
      <c r="R5247" s="67">
        <f>IFERROR(IF(Ações!$B5247="","",VLOOKUP(Table_1[[#This Row],[AÇÕES]],'Dados Status Invest STOCKS'!A5233:AD5848,18)/100),0)</f>
        <v>0</v>
      </c>
      <c r="S5247" s="65">
        <f>IFERROR(IF(Ações!$B5247="","",VLOOKUP(Table_1[[#This Row],[AÇÕES]],'Dados Status Invest STOCKS'!A5233:AD5848,25)/100),0)</f>
        <v>0</v>
      </c>
      <c r="T5247" s="67">
        <f>(1-Ações!$Q5247)*Ações!$R5247</f>
        <v>0</v>
      </c>
      <c r="U5247" s="68">
        <f>IF(Ações!$S5247=0,Ações!$T5247,IF(Ações!$T5247=0,Ações!$S5247,AVERAGE(Ações!$S5247,Ações!$T5247)))</f>
        <v>0</v>
      </c>
    </row>
    <row r="5248" spans="2:21" ht="15" customHeight="1" x14ac:dyDescent="0.2">
      <c r="B5248" s="63">
        <f>IFERROR('Dados Status Invest STOCKS'!A5235,"-")</f>
        <v>0</v>
      </c>
      <c r="C5248" s="45">
        <f>IFERROR((Ações!$D5248-Ações!$K5248)/Ações!$D5248,0)</f>
        <v>0</v>
      </c>
      <c r="D5248" s="46">
        <f>(Ações!$O5248)/0.06</f>
        <v>0</v>
      </c>
      <c r="E5248" s="47">
        <f>IFERROR((Ações!$F5248-Ações!$K5248)/Ações!$F5248,0)</f>
        <v>0</v>
      </c>
      <c r="F5248" s="46">
        <f>IF(OR(Ações!$N5248&lt;0,Ações!$M5248&lt;0),"",(22.5*Ações!$M5248*Ações!$N5248)^0.5)</f>
        <v>0</v>
      </c>
      <c r="G5248" s="47">
        <f>IFERROR((Ações!$H5248-Ações!$K5248)/Ações!$H5248,0)</f>
        <v>0</v>
      </c>
      <c r="H5248" s="48">
        <f>IFERROR(Ações!$I5248/(Ações!$P5248-Table_1[[#This Row],[CAGR LUCRO 5A]]),0)</f>
        <v>0</v>
      </c>
      <c r="I5248" s="48">
        <f>IF(Ações!$S5248&lt;0,"",Ações!$O5248*(1+Ações!$S5248))</f>
        <v>0</v>
      </c>
      <c r="J5248" s="49">
        <f>IFERROR(IF(Ações!$B5248="","",(VLOOKUP(Table_1[[#This Row],[AÇÕES]],'Dados Status Invest STOCKS'!A5234:AD5849,4)/Table_1[[#This Row],[LPA]]))/100,0)</f>
        <v>0</v>
      </c>
      <c r="K5248" s="64">
        <f>IFERROR(IF(Ações!$B5248="","",VLOOKUP(Table_1[[#This Row],[AÇÕES]],'Dados Status Invest STOCKS'!A5234:AD5849,2)),0)</f>
        <v>0</v>
      </c>
      <c r="L5248" s="65">
        <f>IFERROR(IF(Ações!$B5248="","",VLOOKUP(Table_1[[#This Row],[AÇÕES]],'Dados Status Invest STOCKS'!A5234:AD5849,3)/100),0)</f>
        <v>0</v>
      </c>
      <c r="M5248" s="66">
        <f>IFERROR(IF(Ações!$B5248="","",VLOOKUP(Table_1[[#This Row],[AÇÕES]],'Dados Status Invest STOCKS'!A5234:AD5849,28)),0)</f>
        <v>0</v>
      </c>
      <c r="N5248" s="66">
        <f>IFERROR(IF(Ações!$B5248="","",VLOOKUP(Table_1[[#This Row],[AÇÕES]],'Dados Status Invest STOCKS'!A5234:AD5849,27)),0)</f>
        <v>0</v>
      </c>
      <c r="O5248" s="66">
        <f>IFERROR(IF(Ações!$L5248="","",Ações!$K5248*Ações!$L5248),0)</f>
        <v>0</v>
      </c>
      <c r="P5248" s="67">
        <f t="shared" si="81"/>
        <v>0.06</v>
      </c>
      <c r="Q5248" s="67">
        <f>IFERROR(Ações!$O5248/Ações!$M5248,0)</f>
        <v>0</v>
      </c>
      <c r="R5248" s="67">
        <f>IFERROR(IF(Ações!$B5248="","",VLOOKUP(Table_1[[#This Row],[AÇÕES]],'Dados Status Invest STOCKS'!A5234:AD5849,18)/100),0)</f>
        <v>0</v>
      </c>
      <c r="S5248" s="65">
        <f>IFERROR(IF(Ações!$B5248="","",VLOOKUP(Table_1[[#This Row],[AÇÕES]],'Dados Status Invest STOCKS'!A5234:AD5849,25)/100),0)</f>
        <v>0</v>
      </c>
      <c r="T5248" s="67">
        <f>(1-Ações!$Q5248)*Ações!$R5248</f>
        <v>0</v>
      </c>
      <c r="U5248" s="68">
        <f>IF(Ações!$S5248=0,Ações!$T5248,IF(Ações!$T5248=0,Ações!$S5248,AVERAGE(Ações!$S5248,Ações!$T5248)))</f>
        <v>0</v>
      </c>
    </row>
    <row r="5249" spans="2:21" ht="15" customHeight="1" x14ac:dyDescent="0.2">
      <c r="B5249" s="63">
        <f>IFERROR('Dados Status Invest STOCKS'!A5236,"-")</f>
        <v>0</v>
      </c>
      <c r="C5249" s="45">
        <f>IFERROR((Ações!$D5249-Ações!$K5249)/Ações!$D5249,0)</f>
        <v>0</v>
      </c>
      <c r="D5249" s="46">
        <f>(Ações!$O5249)/0.06</f>
        <v>0</v>
      </c>
      <c r="E5249" s="47">
        <f>IFERROR((Ações!$F5249-Ações!$K5249)/Ações!$F5249,0)</f>
        <v>0</v>
      </c>
      <c r="F5249" s="46">
        <f>IF(OR(Ações!$N5249&lt;0,Ações!$M5249&lt;0),"",(22.5*Ações!$M5249*Ações!$N5249)^0.5)</f>
        <v>0</v>
      </c>
      <c r="G5249" s="47">
        <f>IFERROR((Ações!$H5249-Ações!$K5249)/Ações!$H5249,0)</f>
        <v>0</v>
      </c>
      <c r="H5249" s="48">
        <f>IFERROR(Ações!$I5249/(Ações!$P5249-Table_1[[#This Row],[CAGR LUCRO 5A]]),0)</f>
        <v>0</v>
      </c>
      <c r="I5249" s="48">
        <f>IF(Ações!$S5249&lt;0,"",Ações!$O5249*(1+Ações!$S5249))</f>
        <v>0</v>
      </c>
      <c r="J5249" s="49">
        <f>IFERROR(IF(Ações!$B5249="","",(VLOOKUP(Table_1[[#This Row],[AÇÕES]],'Dados Status Invest STOCKS'!A5235:AD5850,4)/Table_1[[#This Row],[LPA]]))/100,0)</f>
        <v>0</v>
      </c>
      <c r="K5249" s="64">
        <f>IFERROR(IF(Ações!$B5249="","",VLOOKUP(Table_1[[#This Row],[AÇÕES]],'Dados Status Invest STOCKS'!A5235:AD5850,2)),0)</f>
        <v>0</v>
      </c>
      <c r="L5249" s="65">
        <f>IFERROR(IF(Ações!$B5249="","",VLOOKUP(Table_1[[#This Row],[AÇÕES]],'Dados Status Invest STOCKS'!A5235:AD5850,3)/100),0)</f>
        <v>0</v>
      </c>
      <c r="M5249" s="66">
        <f>IFERROR(IF(Ações!$B5249="","",VLOOKUP(Table_1[[#This Row],[AÇÕES]],'Dados Status Invest STOCKS'!A5235:AD5850,28)),0)</f>
        <v>0</v>
      </c>
      <c r="N5249" s="66">
        <f>IFERROR(IF(Ações!$B5249="","",VLOOKUP(Table_1[[#This Row],[AÇÕES]],'Dados Status Invest STOCKS'!A5235:AD5850,27)),0)</f>
        <v>0</v>
      </c>
      <c r="O5249" s="66">
        <f>IFERROR(IF(Ações!$L5249="","",Ações!$K5249*Ações!$L5249),0)</f>
        <v>0</v>
      </c>
      <c r="P5249" s="67">
        <f t="shared" si="81"/>
        <v>0.06</v>
      </c>
      <c r="Q5249" s="67">
        <f>IFERROR(Ações!$O5249/Ações!$M5249,0)</f>
        <v>0</v>
      </c>
      <c r="R5249" s="67">
        <f>IFERROR(IF(Ações!$B5249="","",VLOOKUP(Table_1[[#This Row],[AÇÕES]],'Dados Status Invest STOCKS'!A5235:AD5850,18)/100),0)</f>
        <v>0</v>
      </c>
      <c r="S5249" s="65">
        <f>IFERROR(IF(Ações!$B5249="","",VLOOKUP(Table_1[[#This Row],[AÇÕES]],'Dados Status Invest STOCKS'!A5235:AD5850,25)/100),0)</f>
        <v>0</v>
      </c>
      <c r="T5249" s="67">
        <f>(1-Ações!$Q5249)*Ações!$R5249</f>
        <v>0</v>
      </c>
      <c r="U5249" s="68">
        <f>IF(Ações!$S5249=0,Ações!$T5249,IF(Ações!$T5249=0,Ações!$S5249,AVERAGE(Ações!$S5249,Ações!$T5249)))</f>
        <v>0</v>
      </c>
    </row>
    <row r="5250" spans="2:21" ht="15" customHeight="1" x14ac:dyDescent="0.2">
      <c r="B5250" s="63">
        <f>IFERROR('Dados Status Invest STOCKS'!A5237,"-")</f>
        <v>0</v>
      </c>
      <c r="C5250" s="45">
        <f>IFERROR((Ações!$D5250-Ações!$K5250)/Ações!$D5250,0)</f>
        <v>0</v>
      </c>
      <c r="D5250" s="46">
        <f>(Ações!$O5250)/0.06</f>
        <v>0</v>
      </c>
      <c r="E5250" s="47">
        <f>IFERROR((Ações!$F5250-Ações!$K5250)/Ações!$F5250,0)</f>
        <v>0</v>
      </c>
      <c r="F5250" s="46">
        <f>IF(OR(Ações!$N5250&lt;0,Ações!$M5250&lt;0),"",(22.5*Ações!$M5250*Ações!$N5250)^0.5)</f>
        <v>0</v>
      </c>
      <c r="G5250" s="47">
        <f>IFERROR((Ações!$H5250-Ações!$K5250)/Ações!$H5250,0)</f>
        <v>0</v>
      </c>
      <c r="H5250" s="48">
        <f>IFERROR(Ações!$I5250/(Ações!$P5250-Table_1[[#This Row],[CAGR LUCRO 5A]]),0)</f>
        <v>0</v>
      </c>
      <c r="I5250" s="48">
        <f>IF(Ações!$S5250&lt;0,"",Ações!$O5250*(1+Ações!$S5250))</f>
        <v>0</v>
      </c>
      <c r="J5250" s="49">
        <f>IFERROR(IF(Ações!$B5250="","",(VLOOKUP(Table_1[[#This Row],[AÇÕES]],'Dados Status Invest STOCKS'!A5236:AD5851,4)/Table_1[[#This Row],[LPA]]))/100,0)</f>
        <v>0</v>
      </c>
      <c r="K5250" s="64">
        <f>IFERROR(IF(Ações!$B5250="","",VLOOKUP(Table_1[[#This Row],[AÇÕES]],'Dados Status Invest STOCKS'!A5236:AD5851,2)),0)</f>
        <v>0</v>
      </c>
      <c r="L5250" s="65">
        <f>IFERROR(IF(Ações!$B5250="","",VLOOKUP(Table_1[[#This Row],[AÇÕES]],'Dados Status Invest STOCKS'!A5236:AD5851,3)/100),0)</f>
        <v>0</v>
      </c>
      <c r="M5250" s="66">
        <f>IFERROR(IF(Ações!$B5250="","",VLOOKUP(Table_1[[#This Row],[AÇÕES]],'Dados Status Invest STOCKS'!A5236:AD5851,28)),0)</f>
        <v>0</v>
      </c>
      <c r="N5250" s="66">
        <f>IFERROR(IF(Ações!$B5250="","",VLOOKUP(Table_1[[#This Row],[AÇÕES]],'Dados Status Invest STOCKS'!A5236:AD5851,27)),0)</f>
        <v>0</v>
      </c>
      <c r="O5250" s="66">
        <f>IFERROR(IF(Ações!$L5250="","",Ações!$K5250*Ações!$L5250),0)</f>
        <v>0</v>
      </c>
      <c r="P5250" s="67">
        <f t="shared" si="81"/>
        <v>0.06</v>
      </c>
      <c r="Q5250" s="67">
        <f>IFERROR(Ações!$O5250/Ações!$M5250,0)</f>
        <v>0</v>
      </c>
      <c r="R5250" s="67">
        <f>IFERROR(IF(Ações!$B5250="","",VLOOKUP(Table_1[[#This Row],[AÇÕES]],'Dados Status Invest STOCKS'!A5236:AD5851,18)/100),0)</f>
        <v>0</v>
      </c>
      <c r="S5250" s="65">
        <f>IFERROR(IF(Ações!$B5250="","",VLOOKUP(Table_1[[#This Row],[AÇÕES]],'Dados Status Invest STOCKS'!A5236:AD5851,25)/100),0)</f>
        <v>0</v>
      </c>
      <c r="T5250" s="67">
        <f>(1-Ações!$Q5250)*Ações!$R5250</f>
        <v>0</v>
      </c>
      <c r="U5250" s="68">
        <f>IF(Ações!$S5250=0,Ações!$T5250,IF(Ações!$T5250=0,Ações!$S5250,AVERAGE(Ações!$S5250,Ações!$T5250)))</f>
        <v>0</v>
      </c>
    </row>
    <row r="5251" spans="2:21" ht="15" customHeight="1" x14ac:dyDescent="0.2">
      <c r="B5251" s="63">
        <f>IFERROR('Dados Status Invest STOCKS'!A5238,"-")</f>
        <v>0</v>
      </c>
      <c r="C5251" s="45">
        <f>IFERROR((Ações!$D5251-Ações!$K5251)/Ações!$D5251,0)</f>
        <v>0</v>
      </c>
      <c r="D5251" s="46">
        <f>(Ações!$O5251)/0.06</f>
        <v>0</v>
      </c>
      <c r="E5251" s="47">
        <f>IFERROR((Ações!$F5251-Ações!$K5251)/Ações!$F5251,0)</f>
        <v>0</v>
      </c>
      <c r="F5251" s="46">
        <f>IF(OR(Ações!$N5251&lt;0,Ações!$M5251&lt;0),"",(22.5*Ações!$M5251*Ações!$N5251)^0.5)</f>
        <v>0</v>
      </c>
      <c r="G5251" s="47">
        <f>IFERROR((Ações!$H5251-Ações!$K5251)/Ações!$H5251,0)</f>
        <v>0</v>
      </c>
      <c r="H5251" s="48">
        <f>IFERROR(Ações!$I5251/(Ações!$P5251-Table_1[[#This Row],[CAGR LUCRO 5A]]),0)</f>
        <v>0</v>
      </c>
      <c r="I5251" s="48">
        <f>IF(Ações!$S5251&lt;0,"",Ações!$O5251*(1+Ações!$S5251))</f>
        <v>0</v>
      </c>
      <c r="J5251" s="49">
        <f>IFERROR(IF(Ações!$B5251="","",(VLOOKUP(Table_1[[#This Row],[AÇÕES]],'Dados Status Invest STOCKS'!A5237:AD5852,4)/Table_1[[#This Row],[LPA]]))/100,0)</f>
        <v>0</v>
      </c>
      <c r="K5251" s="64">
        <f>IFERROR(IF(Ações!$B5251="","",VLOOKUP(Table_1[[#This Row],[AÇÕES]],'Dados Status Invest STOCKS'!A5237:AD5852,2)),0)</f>
        <v>0</v>
      </c>
      <c r="L5251" s="65">
        <f>IFERROR(IF(Ações!$B5251="","",VLOOKUP(Table_1[[#This Row],[AÇÕES]],'Dados Status Invest STOCKS'!A5237:AD5852,3)/100),0)</f>
        <v>0</v>
      </c>
      <c r="M5251" s="66">
        <f>IFERROR(IF(Ações!$B5251="","",VLOOKUP(Table_1[[#This Row],[AÇÕES]],'Dados Status Invest STOCKS'!A5237:AD5852,28)),0)</f>
        <v>0</v>
      </c>
      <c r="N5251" s="66">
        <f>IFERROR(IF(Ações!$B5251="","",VLOOKUP(Table_1[[#This Row],[AÇÕES]],'Dados Status Invest STOCKS'!A5237:AD5852,27)),0)</f>
        <v>0</v>
      </c>
      <c r="O5251" s="66">
        <f>IFERROR(IF(Ações!$L5251="","",Ações!$K5251*Ações!$L5251),0)</f>
        <v>0</v>
      </c>
      <c r="P5251" s="67">
        <f t="shared" si="81"/>
        <v>0.06</v>
      </c>
      <c r="Q5251" s="67">
        <f>IFERROR(Ações!$O5251/Ações!$M5251,0)</f>
        <v>0</v>
      </c>
      <c r="R5251" s="67">
        <f>IFERROR(IF(Ações!$B5251="","",VLOOKUP(Table_1[[#This Row],[AÇÕES]],'Dados Status Invest STOCKS'!A5237:AD5852,18)/100),0)</f>
        <v>0</v>
      </c>
      <c r="S5251" s="65">
        <f>IFERROR(IF(Ações!$B5251="","",VLOOKUP(Table_1[[#This Row],[AÇÕES]],'Dados Status Invest STOCKS'!A5237:AD5852,25)/100),0)</f>
        <v>0</v>
      </c>
      <c r="T5251" s="67">
        <f>(1-Ações!$Q5251)*Ações!$R5251</f>
        <v>0</v>
      </c>
      <c r="U5251" s="68">
        <f>IF(Ações!$S5251=0,Ações!$T5251,IF(Ações!$T5251=0,Ações!$S5251,AVERAGE(Ações!$S5251,Ações!$T5251)))</f>
        <v>0</v>
      </c>
    </row>
    <row r="5252" spans="2:21" ht="15" customHeight="1" x14ac:dyDescent="0.2">
      <c r="B5252" s="63">
        <f>IFERROR('Dados Status Invest STOCKS'!A5239,"-")</f>
        <v>0</v>
      </c>
      <c r="C5252" s="45">
        <f>IFERROR((Ações!$D5252-Ações!$K5252)/Ações!$D5252,0)</f>
        <v>0</v>
      </c>
      <c r="D5252" s="46">
        <f>(Ações!$O5252)/0.06</f>
        <v>0</v>
      </c>
      <c r="E5252" s="47">
        <f>IFERROR((Ações!$F5252-Ações!$K5252)/Ações!$F5252,0)</f>
        <v>0</v>
      </c>
      <c r="F5252" s="46">
        <f>IF(OR(Ações!$N5252&lt;0,Ações!$M5252&lt;0),"",(22.5*Ações!$M5252*Ações!$N5252)^0.5)</f>
        <v>0</v>
      </c>
      <c r="G5252" s="47">
        <f>IFERROR((Ações!$H5252-Ações!$K5252)/Ações!$H5252,0)</f>
        <v>0</v>
      </c>
      <c r="H5252" s="48">
        <f>IFERROR(Ações!$I5252/(Ações!$P5252-Table_1[[#This Row],[CAGR LUCRO 5A]]),0)</f>
        <v>0</v>
      </c>
      <c r="I5252" s="48">
        <f>IF(Ações!$S5252&lt;0,"",Ações!$O5252*(1+Ações!$S5252))</f>
        <v>0</v>
      </c>
      <c r="J5252" s="49">
        <f>IFERROR(IF(Ações!$B5252="","",(VLOOKUP(Table_1[[#This Row],[AÇÕES]],'Dados Status Invest STOCKS'!A5238:AD5853,4)/Table_1[[#This Row],[LPA]]))/100,0)</f>
        <v>0</v>
      </c>
      <c r="K5252" s="64">
        <f>IFERROR(IF(Ações!$B5252="","",VLOOKUP(Table_1[[#This Row],[AÇÕES]],'Dados Status Invest STOCKS'!A5238:AD5853,2)),0)</f>
        <v>0</v>
      </c>
      <c r="L5252" s="65">
        <f>IFERROR(IF(Ações!$B5252="","",VLOOKUP(Table_1[[#This Row],[AÇÕES]],'Dados Status Invest STOCKS'!A5238:AD5853,3)/100),0)</f>
        <v>0</v>
      </c>
      <c r="M5252" s="66">
        <f>IFERROR(IF(Ações!$B5252="","",VLOOKUP(Table_1[[#This Row],[AÇÕES]],'Dados Status Invest STOCKS'!A5238:AD5853,28)),0)</f>
        <v>0</v>
      </c>
      <c r="N5252" s="66">
        <f>IFERROR(IF(Ações!$B5252="","",VLOOKUP(Table_1[[#This Row],[AÇÕES]],'Dados Status Invest STOCKS'!A5238:AD5853,27)),0)</f>
        <v>0</v>
      </c>
      <c r="O5252" s="66">
        <f>IFERROR(IF(Ações!$L5252="","",Ações!$K5252*Ações!$L5252),0)</f>
        <v>0</v>
      </c>
      <c r="P5252" s="67">
        <f t="shared" si="81"/>
        <v>0.06</v>
      </c>
      <c r="Q5252" s="67">
        <f>IFERROR(Ações!$O5252/Ações!$M5252,0)</f>
        <v>0</v>
      </c>
      <c r="R5252" s="67">
        <f>IFERROR(IF(Ações!$B5252="","",VLOOKUP(Table_1[[#This Row],[AÇÕES]],'Dados Status Invest STOCKS'!A5238:AD5853,18)/100),0)</f>
        <v>0</v>
      </c>
      <c r="S5252" s="65">
        <f>IFERROR(IF(Ações!$B5252="","",VLOOKUP(Table_1[[#This Row],[AÇÕES]],'Dados Status Invest STOCKS'!A5238:AD5853,25)/100),0)</f>
        <v>0</v>
      </c>
      <c r="T5252" s="67">
        <f>(1-Ações!$Q5252)*Ações!$R5252</f>
        <v>0</v>
      </c>
      <c r="U5252" s="68">
        <f>IF(Ações!$S5252=0,Ações!$T5252,IF(Ações!$T5252=0,Ações!$S5252,AVERAGE(Ações!$S5252,Ações!$T5252)))</f>
        <v>0</v>
      </c>
    </row>
    <row r="5253" spans="2:21" ht="15" customHeight="1" x14ac:dyDescent="0.2">
      <c r="B5253" s="63">
        <f>IFERROR('Dados Status Invest STOCKS'!A5240,"-")</f>
        <v>0</v>
      </c>
      <c r="C5253" s="45">
        <f>IFERROR((Ações!$D5253-Ações!$K5253)/Ações!$D5253,0)</f>
        <v>0</v>
      </c>
      <c r="D5253" s="46">
        <f>(Ações!$O5253)/0.06</f>
        <v>0</v>
      </c>
      <c r="E5253" s="47">
        <f>IFERROR((Ações!$F5253-Ações!$K5253)/Ações!$F5253,0)</f>
        <v>0</v>
      </c>
      <c r="F5253" s="46">
        <f>IF(OR(Ações!$N5253&lt;0,Ações!$M5253&lt;0),"",(22.5*Ações!$M5253*Ações!$N5253)^0.5)</f>
        <v>0</v>
      </c>
      <c r="G5253" s="47">
        <f>IFERROR((Ações!$H5253-Ações!$K5253)/Ações!$H5253,0)</f>
        <v>0</v>
      </c>
      <c r="H5253" s="48">
        <f>IFERROR(Ações!$I5253/(Ações!$P5253-Table_1[[#This Row],[CAGR LUCRO 5A]]),0)</f>
        <v>0</v>
      </c>
      <c r="I5253" s="48">
        <f>IF(Ações!$S5253&lt;0,"",Ações!$O5253*(1+Ações!$S5253))</f>
        <v>0</v>
      </c>
      <c r="J5253" s="49">
        <f>IFERROR(IF(Ações!$B5253="","",(VLOOKUP(Table_1[[#This Row],[AÇÕES]],'Dados Status Invest STOCKS'!A5239:AD5854,4)/Table_1[[#This Row],[LPA]]))/100,0)</f>
        <v>0</v>
      </c>
      <c r="K5253" s="64">
        <f>IFERROR(IF(Ações!$B5253="","",VLOOKUP(Table_1[[#This Row],[AÇÕES]],'Dados Status Invest STOCKS'!A5239:AD5854,2)),0)</f>
        <v>0</v>
      </c>
      <c r="L5253" s="65">
        <f>IFERROR(IF(Ações!$B5253="","",VLOOKUP(Table_1[[#This Row],[AÇÕES]],'Dados Status Invest STOCKS'!A5239:AD5854,3)/100),0)</f>
        <v>0</v>
      </c>
      <c r="M5253" s="66">
        <f>IFERROR(IF(Ações!$B5253="","",VLOOKUP(Table_1[[#This Row],[AÇÕES]],'Dados Status Invest STOCKS'!A5239:AD5854,28)),0)</f>
        <v>0</v>
      </c>
      <c r="N5253" s="66">
        <f>IFERROR(IF(Ações!$B5253="","",VLOOKUP(Table_1[[#This Row],[AÇÕES]],'Dados Status Invest STOCKS'!A5239:AD5854,27)),0)</f>
        <v>0</v>
      </c>
      <c r="O5253" s="66">
        <f>IFERROR(IF(Ações!$L5253="","",Ações!$K5253*Ações!$L5253),0)</f>
        <v>0</v>
      </c>
      <c r="P5253" s="67">
        <f t="shared" si="81"/>
        <v>0.06</v>
      </c>
      <c r="Q5253" s="67">
        <f>IFERROR(Ações!$O5253/Ações!$M5253,0)</f>
        <v>0</v>
      </c>
      <c r="R5253" s="67">
        <f>IFERROR(IF(Ações!$B5253="","",VLOOKUP(Table_1[[#This Row],[AÇÕES]],'Dados Status Invest STOCKS'!A5239:AD5854,18)/100),0)</f>
        <v>0</v>
      </c>
      <c r="S5253" s="65">
        <f>IFERROR(IF(Ações!$B5253="","",VLOOKUP(Table_1[[#This Row],[AÇÕES]],'Dados Status Invest STOCKS'!A5239:AD5854,25)/100),0)</f>
        <v>0</v>
      </c>
      <c r="T5253" s="67">
        <f>(1-Ações!$Q5253)*Ações!$R5253</f>
        <v>0</v>
      </c>
      <c r="U5253" s="68">
        <f>IF(Ações!$S5253=0,Ações!$T5253,IF(Ações!$T5253=0,Ações!$S5253,AVERAGE(Ações!$S5253,Ações!$T5253)))</f>
        <v>0</v>
      </c>
    </row>
    <row r="5254" spans="2:21" ht="15" customHeight="1" x14ac:dyDescent="0.2">
      <c r="B5254" s="63">
        <f>IFERROR('Dados Status Invest STOCKS'!A5241,"-")</f>
        <v>0</v>
      </c>
      <c r="C5254" s="45">
        <f>IFERROR((Ações!$D5254-Ações!$K5254)/Ações!$D5254,0)</f>
        <v>0</v>
      </c>
      <c r="D5254" s="46">
        <f>(Ações!$O5254)/0.06</f>
        <v>0</v>
      </c>
      <c r="E5254" s="47">
        <f>IFERROR((Ações!$F5254-Ações!$K5254)/Ações!$F5254,0)</f>
        <v>0</v>
      </c>
      <c r="F5254" s="46">
        <f>IF(OR(Ações!$N5254&lt;0,Ações!$M5254&lt;0),"",(22.5*Ações!$M5254*Ações!$N5254)^0.5)</f>
        <v>0</v>
      </c>
      <c r="G5254" s="47">
        <f>IFERROR((Ações!$H5254-Ações!$K5254)/Ações!$H5254,0)</f>
        <v>0</v>
      </c>
      <c r="H5254" s="48">
        <f>IFERROR(Ações!$I5254/(Ações!$P5254-Table_1[[#This Row],[CAGR LUCRO 5A]]),0)</f>
        <v>0</v>
      </c>
      <c r="I5254" s="48">
        <f>IF(Ações!$S5254&lt;0,"",Ações!$O5254*(1+Ações!$S5254))</f>
        <v>0</v>
      </c>
      <c r="J5254" s="49">
        <f>IFERROR(IF(Ações!$B5254="","",(VLOOKUP(Table_1[[#This Row],[AÇÕES]],'Dados Status Invest STOCKS'!A5240:AD5855,4)/Table_1[[#This Row],[LPA]]))/100,0)</f>
        <v>0</v>
      </c>
      <c r="K5254" s="64">
        <f>IFERROR(IF(Ações!$B5254="","",VLOOKUP(Table_1[[#This Row],[AÇÕES]],'Dados Status Invest STOCKS'!A5240:AD5855,2)),0)</f>
        <v>0</v>
      </c>
      <c r="L5254" s="65">
        <f>IFERROR(IF(Ações!$B5254="","",VLOOKUP(Table_1[[#This Row],[AÇÕES]],'Dados Status Invest STOCKS'!A5240:AD5855,3)/100),0)</f>
        <v>0</v>
      </c>
      <c r="M5254" s="66">
        <f>IFERROR(IF(Ações!$B5254="","",VLOOKUP(Table_1[[#This Row],[AÇÕES]],'Dados Status Invest STOCKS'!A5240:AD5855,28)),0)</f>
        <v>0</v>
      </c>
      <c r="N5254" s="66">
        <f>IFERROR(IF(Ações!$B5254="","",VLOOKUP(Table_1[[#This Row],[AÇÕES]],'Dados Status Invest STOCKS'!A5240:AD5855,27)),0)</f>
        <v>0</v>
      </c>
      <c r="O5254" s="66">
        <f>IFERROR(IF(Ações!$L5254="","",Ações!$K5254*Ações!$L5254),0)</f>
        <v>0</v>
      </c>
      <c r="P5254" s="67">
        <f t="shared" si="81"/>
        <v>0.06</v>
      </c>
      <c r="Q5254" s="67">
        <f>IFERROR(Ações!$O5254/Ações!$M5254,0)</f>
        <v>0</v>
      </c>
      <c r="R5254" s="67">
        <f>IFERROR(IF(Ações!$B5254="","",VLOOKUP(Table_1[[#This Row],[AÇÕES]],'Dados Status Invest STOCKS'!A5240:AD5855,18)/100),0)</f>
        <v>0</v>
      </c>
      <c r="S5254" s="65">
        <f>IFERROR(IF(Ações!$B5254="","",VLOOKUP(Table_1[[#This Row],[AÇÕES]],'Dados Status Invest STOCKS'!A5240:AD5855,25)/100),0)</f>
        <v>0</v>
      </c>
      <c r="T5254" s="67">
        <f>(1-Ações!$Q5254)*Ações!$R5254</f>
        <v>0</v>
      </c>
      <c r="U5254" s="68">
        <f>IF(Ações!$S5254=0,Ações!$T5254,IF(Ações!$T5254=0,Ações!$S5254,AVERAGE(Ações!$S5254,Ações!$T5254)))</f>
        <v>0</v>
      </c>
    </row>
    <row r="5255" spans="2:21" ht="15" customHeight="1" x14ac:dyDescent="0.2">
      <c r="B5255" s="63">
        <f>IFERROR('Dados Status Invest STOCKS'!A5242,"-")</f>
        <v>0</v>
      </c>
      <c r="C5255" s="45">
        <f>IFERROR((Ações!$D5255-Ações!$K5255)/Ações!$D5255,0)</f>
        <v>0</v>
      </c>
      <c r="D5255" s="46">
        <f>(Ações!$O5255)/0.06</f>
        <v>0</v>
      </c>
      <c r="E5255" s="47">
        <f>IFERROR((Ações!$F5255-Ações!$K5255)/Ações!$F5255,0)</f>
        <v>0</v>
      </c>
      <c r="F5255" s="46">
        <f>IF(OR(Ações!$N5255&lt;0,Ações!$M5255&lt;0),"",(22.5*Ações!$M5255*Ações!$N5255)^0.5)</f>
        <v>0</v>
      </c>
      <c r="G5255" s="47">
        <f>IFERROR((Ações!$H5255-Ações!$K5255)/Ações!$H5255,0)</f>
        <v>0</v>
      </c>
      <c r="H5255" s="48">
        <f>IFERROR(Ações!$I5255/(Ações!$P5255-Table_1[[#This Row],[CAGR LUCRO 5A]]),0)</f>
        <v>0</v>
      </c>
      <c r="I5255" s="48">
        <f>IF(Ações!$S5255&lt;0,"",Ações!$O5255*(1+Ações!$S5255))</f>
        <v>0</v>
      </c>
      <c r="J5255" s="49">
        <f>IFERROR(IF(Ações!$B5255="","",(VLOOKUP(Table_1[[#This Row],[AÇÕES]],'Dados Status Invest STOCKS'!A5241:AD5856,4)/Table_1[[#This Row],[LPA]]))/100,0)</f>
        <v>0</v>
      </c>
      <c r="K5255" s="64">
        <f>IFERROR(IF(Ações!$B5255="","",VLOOKUP(Table_1[[#This Row],[AÇÕES]],'Dados Status Invest STOCKS'!A5241:AD5856,2)),0)</f>
        <v>0</v>
      </c>
      <c r="L5255" s="65">
        <f>IFERROR(IF(Ações!$B5255="","",VLOOKUP(Table_1[[#This Row],[AÇÕES]],'Dados Status Invest STOCKS'!A5241:AD5856,3)/100),0)</f>
        <v>0</v>
      </c>
      <c r="M5255" s="66">
        <f>IFERROR(IF(Ações!$B5255="","",VLOOKUP(Table_1[[#This Row],[AÇÕES]],'Dados Status Invest STOCKS'!A5241:AD5856,28)),0)</f>
        <v>0</v>
      </c>
      <c r="N5255" s="66">
        <f>IFERROR(IF(Ações!$B5255="","",VLOOKUP(Table_1[[#This Row],[AÇÕES]],'Dados Status Invest STOCKS'!A5241:AD5856,27)),0)</f>
        <v>0</v>
      </c>
      <c r="O5255" s="66">
        <f>IFERROR(IF(Ações!$L5255="","",Ações!$K5255*Ações!$L5255),0)</f>
        <v>0</v>
      </c>
      <c r="P5255" s="67">
        <f t="shared" si="81"/>
        <v>0.06</v>
      </c>
      <c r="Q5255" s="67">
        <f>IFERROR(Ações!$O5255/Ações!$M5255,0)</f>
        <v>0</v>
      </c>
      <c r="R5255" s="67">
        <f>IFERROR(IF(Ações!$B5255="","",VLOOKUP(Table_1[[#This Row],[AÇÕES]],'Dados Status Invest STOCKS'!A5241:AD5856,18)/100),0)</f>
        <v>0</v>
      </c>
      <c r="S5255" s="65">
        <f>IFERROR(IF(Ações!$B5255="","",VLOOKUP(Table_1[[#This Row],[AÇÕES]],'Dados Status Invest STOCKS'!A5241:AD5856,25)/100),0)</f>
        <v>0</v>
      </c>
      <c r="T5255" s="67">
        <f>(1-Ações!$Q5255)*Ações!$R5255</f>
        <v>0</v>
      </c>
      <c r="U5255" s="68">
        <f>IF(Ações!$S5255=0,Ações!$T5255,IF(Ações!$T5255=0,Ações!$S5255,AVERAGE(Ações!$S5255,Ações!$T5255)))</f>
        <v>0</v>
      </c>
    </row>
    <row r="5256" spans="2:21" ht="15" customHeight="1" x14ac:dyDescent="0.2">
      <c r="B5256" s="63">
        <f>IFERROR('Dados Status Invest STOCKS'!A5243,"-")</f>
        <v>0</v>
      </c>
      <c r="C5256" s="45">
        <f>IFERROR((Ações!$D5256-Ações!$K5256)/Ações!$D5256,0)</f>
        <v>0</v>
      </c>
      <c r="D5256" s="46">
        <f>(Ações!$O5256)/0.06</f>
        <v>0</v>
      </c>
      <c r="E5256" s="47">
        <f>IFERROR((Ações!$F5256-Ações!$K5256)/Ações!$F5256,0)</f>
        <v>0</v>
      </c>
      <c r="F5256" s="46">
        <f>IF(OR(Ações!$N5256&lt;0,Ações!$M5256&lt;0),"",(22.5*Ações!$M5256*Ações!$N5256)^0.5)</f>
        <v>0</v>
      </c>
      <c r="G5256" s="47">
        <f>IFERROR((Ações!$H5256-Ações!$K5256)/Ações!$H5256,0)</f>
        <v>0</v>
      </c>
      <c r="H5256" s="48">
        <f>IFERROR(Ações!$I5256/(Ações!$P5256-Table_1[[#This Row],[CAGR LUCRO 5A]]),0)</f>
        <v>0</v>
      </c>
      <c r="I5256" s="48">
        <f>IF(Ações!$S5256&lt;0,"",Ações!$O5256*(1+Ações!$S5256))</f>
        <v>0</v>
      </c>
      <c r="J5256" s="49">
        <f>IFERROR(IF(Ações!$B5256="","",(VLOOKUP(Table_1[[#This Row],[AÇÕES]],'Dados Status Invest STOCKS'!A5242:AD5857,4)/Table_1[[#This Row],[LPA]]))/100,0)</f>
        <v>0</v>
      </c>
      <c r="K5256" s="64">
        <f>IFERROR(IF(Ações!$B5256="","",VLOOKUP(Table_1[[#This Row],[AÇÕES]],'Dados Status Invest STOCKS'!A5242:AD5857,2)),0)</f>
        <v>0</v>
      </c>
      <c r="L5256" s="65">
        <f>IFERROR(IF(Ações!$B5256="","",VLOOKUP(Table_1[[#This Row],[AÇÕES]],'Dados Status Invest STOCKS'!A5242:AD5857,3)/100),0)</f>
        <v>0</v>
      </c>
      <c r="M5256" s="66">
        <f>IFERROR(IF(Ações!$B5256="","",VLOOKUP(Table_1[[#This Row],[AÇÕES]],'Dados Status Invest STOCKS'!A5242:AD5857,28)),0)</f>
        <v>0</v>
      </c>
      <c r="N5256" s="66">
        <f>IFERROR(IF(Ações!$B5256="","",VLOOKUP(Table_1[[#This Row],[AÇÕES]],'Dados Status Invest STOCKS'!A5242:AD5857,27)),0)</f>
        <v>0</v>
      </c>
      <c r="O5256" s="66">
        <f>IFERROR(IF(Ações!$L5256="","",Ações!$K5256*Ações!$L5256),0)</f>
        <v>0</v>
      </c>
      <c r="P5256" s="67">
        <f t="shared" si="81"/>
        <v>0.06</v>
      </c>
      <c r="Q5256" s="67">
        <f>IFERROR(Ações!$O5256/Ações!$M5256,0)</f>
        <v>0</v>
      </c>
      <c r="R5256" s="67">
        <f>IFERROR(IF(Ações!$B5256="","",VLOOKUP(Table_1[[#This Row],[AÇÕES]],'Dados Status Invest STOCKS'!A5242:AD5857,18)/100),0)</f>
        <v>0</v>
      </c>
      <c r="S5256" s="65">
        <f>IFERROR(IF(Ações!$B5256="","",VLOOKUP(Table_1[[#This Row],[AÇÕES]],'Dados Status Invest STOCKS'!A5242:AD5857,25)/100),0)</f>
        <v>0</v>
      </c>
      <c r="T5256" s="67">
        <f>(1-Ações!$Q5256)*Ações!$R5256</f>
        <v>0</v>
      </c>
      <c r="U5256" s="68">
        <f>IF(Ações!$S5256=0,Ações!$T5256,IF(Ações!$T5256=0,Ações!$S5256,AVERAGE(Ações!$S5256,Ações!$T5256)))</f>
        <v>0</v>
      </c>
    </row>
    <row r="5257" spans="2:21" ht="15" customHeight="1" x14ac:dyDescent="0.2">
      <c r="B5257" s="63">
        <f>IFERROR('Dados Status Invest STOCKS'!A5244,"-")</f>
        <v>0</v>
      </c>
      <c r="C5257" s="45">
        <f>IFERROR((Ações!$D5257-Ações!$K5257)/Ações!$D5257,0)</f>
        <v>0</v>
      </c>
      <c r="D5257" s="46">
        <f>(Ações!$O5257)/0.06</f>
        <v>0</v>
      </c>
      <c r="E5257" s="47">
        <f>IFERROR((Ações!$F5257-Ações!$K5257)/Ações!$F5257,0)</f>
        <v>0</v>
      </c>
      <c r="F5257" s="46">
        <f>IF(OR(Ações!$N5257&lt;0,Ações!$M5257&lt;0),"",(22.5*Ações!$M5257*Ações!$N5257)^0.5)</f>
        <v>0</v>
      </c>
      <c r="G5257" s="47">
        <f>IFERROR((Ações!$H5257-Ações!$K5257)/Ações!$H5257,0)</f>
        <v>0</v>
      </c>
      <c r="H5257" s="48">
        <f>IFERROR(Ações!$I5257/(Ações!$P5257-Table_1[[#This Row],[CAGR LUCRO 5A]]),0)</f>
        <v>0</v>
      </c>
      <c r="I5257" s="48">
        <f>IF(Ações!$S5257&lt;0,"",Ações!$O5257*(1+Ações!$S5257))</f>
        <v>0</v>
      </c>
      <c r="J5257" s="49">
        <f>IFERROR(IF(Ações!$B5257="","",(VLOOKUP(Table_1[[#This Row],[AÇÕES]],'Dados Status Invest STOCKS'!A5243:AD5858,4)/Table_1[[#This Row],[LPA]]))/100,0)</f>
        <v>0</v>
      </c>
      <c r="K5257" s="64">
        <f>IFERROR(IF(Ações!$B5257="","",VLOOKUP(Table_1[[#This Row],[AÇÕES]],'Dados Status Invest STOCKS'!A5243:AD5858,2)),0)</f>
        <v>0</v>
      </c>
      <c r="L5257" s="65">
        <f>IFERROR(IF(Ações!$B5257="","",VLOOKUP(Table_1[[#This Row],[AÇÕES]],'Dados Status Invest STOCKS'!A5243:AD5858,3)/100),0)</f>
        <v>0</v>
      </c>
      <c r="M5257" s="66">
        <f>IFERROR(IF(Ações!$B5257="","",VLOOKUP(Table_1[[#This Row],[AÇÕES]],'Dados Status Invest STOCKS'!A5243:AD5858,28)),0)</f>
        <v>0</v>
      </c>
      <c r="N5257" s="66">
        <f>IFERROR(IF(Ações!$B5257="","",VLOOKUP(Table_1[[#This Row],[AÇÕES]],'Dados Status Invest STOCKS'!A5243:AD5858,27)),0)</f>
        <v>0</v>
      </c>
      <c r="O5257" s="66">
        <f>IFERROR(IF(Ações!$L5257="","",Ações!$K5257*Ações!$L5257),0)</f>
        <v>0</v>
      </c>
      <c r="P5257" s="67">
        <f t="shared" si="81"/>
        <v>0.06</v>
      </c>
      <c r="Q5257" s="67">
        <f>IFERROR(Ações!$O5257/Ações!$M5257,0)</f>
        <v>0</v>
      </c>
      <c r="R5257" s="67">
        <f>IFERROR(IF(Ações!$B5257="","",VLOOKUP(Table_1[[#This Row],[AÇÕES]],'Dados Status Invest STOCKS'!A5243:AD5858,18)/100),0)</f>
        <v>0</v>
      </c>
      <c r="S5257" s="65">
        <f>IFERROR(IF(Ações!$B5257="","",VLOOKUP(Table_1[[#This Row],[AÇÕES]],'Dados Status Invest STOCKS'!A5243:AD5858,25)/100),0)</f>
        <v>0</v>
      </c>
      <c r="T5257" s="67">
        <f>(1-Ações!$Q5257)*Ações!$R5257</f>
        <v>0</v>
      </c>
      <c r="U5257" s="68">
        <f>IF(Ações!$S5257=0,Ações!$T5257,IF(Ações!$T5257=0,Ações!$S5257,AVERAGE(Ações!$S5257,Ações!$T5257)))</f>
        <v>0</v>
      </c>
    </row>
    <row r="5258" spans="2:21" ht="15" customHeight="1" x14ac:dyDescent="0.2">
      <c r="B5258" s="63">
        <f>IFERROR('Dados Status Invest STOCKS'!A5245,"-")</f>
        <v>0</v>
      </c>
      <c r="C5258" s="45">
        <f>IFERROR((Ações!$D5258-Ações!$K5258)/Ações!$D5258,0)</f>
        <v>0</v>
      </c>
      <c r="D5258" s="46">
        <f>(Ações!$O5258)/0.06</f>
        <v>0</v>
      </c>
      <c r="E5258" s="47">
        <f>IFERROR((Ações!$F5258-Ações!$K5258)/Ações!$F5258,0)</f>
        <v>0</v>
      </c>
      <c r="F5258" s="46">
        <f>IF(OR(Ações!$N5258&lt;0,Ações!$M5258&lt;0),"",(22.5*Ações!$M5258*Ações!$N5258)^0.5)</f>
        <v>0</v>
      </c>
      <c r="G5258" s="47">
        <f>IFERROR((Ações!$H5258-Ações!$K5258)/Ações!$H5258,0)</f>
        <v>0</v>
      </c>
      <c r="H5258" s="48">
        <f>IFERROR(Ações!$I5258/(Ações!$P5258-Table_1[[#This Row],[CAGR LUCRO 5A]]),0)</f>
        <v>0</v>
      </c>
      <c r="I5258" s="48">
        <f>IF(Ações!$S5258&lt;0,"",Ações!$O5258*(1+Ações!$S5258))</f>
        <v>0</v>
      </c>
      <c r="J5258" s="49">
        <f>IFERROR(IF(Ações!$B5258="","",(VLOOKUP(Table_1[[#This Row],[AÇÕES]],'Dados Status Invest STOCKS'!A5244:AD5859,4)/Table_1[[#This Row],[LPA]]))/100,0)</f>
        <v>0</v>
      </c>
      <c r="K5258" s="64">
        <f>IFERROR(IF(Ações!$B5258="","",VLOOKUP(Table_1[[#This Row],[AÇÕES]],'Dados Status Invest STOCKS'!A5244:AD5859,2)),0)</f>
        <v>0</v>
      </c>
      <c r="L5258" s="65">
        <f>IFERROR(IF(Ações!$B5258="","",VLOOKUP(Table_1[[#This Row],[AÇÕES]],'Dados Status Invest STOCKS'!A5244:AD5859,3)/100),0)</f>
        <v>0</v>
      </c>
      <c r="M5258" s="66">
        <f>IFERROR(IF(Ações!$B5258="","",VLOOKUP(Table_1[[#This Row],[AÇÕES]],'Dados Status Invest STOCKS'!A5244:AD5859,28)),0)</f>
        <v>0</v>
      </c>
      <c r="N5258" s="66">
        <f>IFERROR(IF(Ações!$B5258="","",VLOOKUP(Table_1[[#This Row],[AÇÕES]],'Dados Status Invest STOCKS'!A5244:AD5859,27)),0)</f>
        <v>0</v>
      </c>
      <c r="O5258" s="66">
        <f>IFERROR(IF(Ações!$L5258="","",Ações!$K5258*Ações!$L5258),0)</f>
        <v>0</v>
      </c>
      <c r="P5258" s="67">
        <f t="shared" si="81"/>
        <v>0.06</v>
      </c>
      <c r="Q5258" s="67">
        <f>IFERROR(Ações!$O5258/Ações!$M5258,0)</f>
        <v>0</v>
      </c>
      <c r="R5258" s="67">
        <f>IFERROR(IF(Ações!$B5258="","",VLOOKUP(Table_1[[#This Row],[AÇÕES]],'Dados Status Invest STOCKS'!A5244:AD5859,18)/100),0)</f>
        <v>0</v>
      </c>
      <c r="S5258" s="65">
        <f>IFERROR(IF(Ações!$B5258="","",VLOOKUP(Table_1[[#This Row],[AÇÕES]],'Dados Status Invest STOCKS'!A5244:AD5859,25)/100),0)</f>
        <v>0</v>
      </c>
      <c r="T5258" s="67">
        <f>(1-Ações!$Q5258)*Ações!$R5258</f>
        <v>0</v>
      </c>
      <c r="U5258" s="68">
        <f>IF(Ações!$S5258=0,Ações!$T5258,IF(Ações!$T5258=0,Ações!$S5258,AVERAGE(Ações!$S5258,Ações!$T5258)))</f>
        <v>0</v>
      </c>
    </row>
    <row r="5259" spans="2:21" ht="15" customHeight="1" x14ac:dyDescent="0.2">
      <c r="B5259" s="63">
        <f>IFERROR('Dados Status Invest STOCKS'!A5246,"-")</f>
        <v>0</v>
      </c>
      <c r="C5259" s="45">
        <f>IFERROR((Ações!$D5259-Ações!$K5259)/Ações!$D5259,0)</f>
        <v>0</v>
      </c>
      <c r="D5259" s="46">
        <f>(Ações!$O5259)/0.06</f>
        <v>0</v>
      </c>
      <c r="E5259" s="47">
        <f>IFERROR((Ações!$F5259-Ações!$K5259)/Ações!$F5259,0)</f>
        <v>0</v>
      </c>
      <c r="F5259" s="46">
        <f>IF(OR(Ações!$N5259&lt;0,Ações!$M5259&lt;0),"",(22.5*Ações!$M5259*Ações!$N5259)^0.5)</f>
        <v>0</v>
      </c>
      <c r="G5259" s="47">
        <f>IFERROR((Ações!$H5259-Ações!$K5259)/Ações!$H5259,0)</f>
        <v>0</v>
      </c>
      <c r="H5259" s="48">
        <f>IFERROR(Ações!$I5259/(Ações!$P5259-Table_1[[#This Row],[CAGR LUCRO 5A]]),0)</f>
        <v>0</v>
      </c>
      <c r="I5259" s="48">
        <f>IF(Ações!$S5259&lt;0,"",Ações!$O5259*(1+Ações!$S5259))</f>
        <v>0</v>
      </c>
      <c r="J5259" s="49">
        <f>IFERROR(IF(Ações!$B5259="","",(VLOOKUP(Table_1[[#This Row],[AÇÕES]],'Dados Status Invest STOCKS'!A5245:AD5860,4)/Table_1[[#This Row],[LPA]]))/100,0)</f>
        <v>0</v>
      </c>
      <c r="K5259" s="64">
        <f>IFERROR(IF(Ações!$B5259="","",VLOOKUP(Table_1[[#This Row],[AÇÕES]],'Dados Status Invest STOCKS'!A5245:AD5860,2)),0)</f>
        <v>0</v>
      </c>
      <c r="L5259" s="65">
        <f>IFERROR(IF(Ações!$B5259="","",VLOOKUP(Table_1[[#This Row],[AÇÕES]],'Dados Status Invest STOCKS'!A5245:AD5860,3)/100),0)</f>
        <v>0</v>
      </c>
      <c r="M5259" s="66">
        <f>IFERROR(IF(Ações!$B5259="","",VLOOKUP(Table_1[[#This Row],[AÇÕES]],'Dados Status Invest STOCKS'!A5245:AD5860,28)),0)</f>
        <v>0</v>
      </c>
      <c r="N5259" s="66">
        <f>IFERROR(IF(Ações!$B5259="","",VLOOKUP(Table_1[[#This Row],[AÇÕES]],'Dados Status Invest STOCKS'!A5245:AD5860,27)),0)</f>
        <v>0</v>
      </c>
      <c r="O5259" s="66">
        <f>IFERROR(IF(Ações!$L5259="","",Ações!$K5259*Ações!$L5259),0)</f>
        <v>0</v>
      </c>
      <c r="P5259" s="67">
        <f t="shared" si="81"/>
        <v>0.06</v>
      </c>
      <c r="Q5259" s="67">
        <f>IFERROR(Ações!$O5259/Ações!$M5259,0)</f>
        <v>0</v>
      </c>
      <c r="R5259" s="67">
        <f>IFERROR(IF(Ações!$B5259="","",VLOOKUP(Table_1[[#This Row],[AÇÕES]],'Dados Status Invest STOCKS'!A5245:AD5860,18)/100),0)</f>
        <v>0</v>
      </c>
      <c r="S5259" s="65">
        <f>IFERROR(IF(Ações!$B5259="","",VLOOKUP(Table_1[[#This Row],[AÇÕES]],'Dados Status Invest STOCKS'!A5245:AD5860,25)/100),0)</f>
        <v>0</v>
      </c>
      <c r="T5259" s="67">
        <f>(1-Ações!$Q5259)*Ações!$R5259</f>
        <v>0</v>
      </c>
      <c r="U5259" s="68">
        <f>IF(Ações!$S5259=0,Ações!$T5259,IF(Ações!$T5259=0,Ações!$S5259,AVERAGE(Ações!$S5259,Ações!$T5259)))</f>
        <v>0</v>
      </c>
    </row>
    <row r="5260" spans="2:21" ht="15" customHeight="1" x14ac:dyDescent="0.2">
      <c r="B5260" s="63">
        <f>IFERROR('Dados Status Invest STOCKS'!A5247,"-")</f>
        <v>0</v>
      </c>
      <c r="C5260" s="45">
        <f>IFERROR((Ações!$D5260-Ações!$K5260)/Ações!$D5260,0)</f>
        <v>0</v>
      </c>
      <c r="D5260" s="46">
        <f>(Ações!$O5260)/0.06</f>
        <v>0</v>
      </c>
      <c r="E5260" s="47">
        <f>IFERROR((Ações!$F5260-Ações!$K5260)/Ações!$F5260,0)</f>
        <v>0</v>
      </c>
      <c r="F5260" s="46">
        <f>IF(OR(Ações!$N5260&lt;0,Ações!$M5260&lt;0),"",(22.5*Ações!$M5260*Ações!$N5260)^0.5)</f>
        <v>0</v>
      </c>
      <c r="G5260" s="47">
        <f>IFERROR((Ações!$H5260-Ações!$K5260)/Ações!$H5260,0)</f>
        <v>0</v>
      </c>
      <c r="H5260" s="48">
        <f>IFERROR(Ações!$I5260/(Ações!$P5260-Table_1[[#This Row],[CAGR LUCRO 5A]]),0)</f>
        <v>0</v>
      </c>
      <c r="I5260" s="48">
        <f>IF(Ações!$S5260&lt;0,"",Ações!$O5260*(1+Ações!$S5260))</f>
        <v>0</v>
      </c>
      <c r="J5260" s="49">
        <f>IFERROR(IF(Ações!$B5260="","",(VLOOKUP(Table_1[[#This Row],[AÇÕES]],'Dados Status Invest STOCKS'!A5246:AD5861,4)/Table_1[[#This Row],[LPA]]))/100,0)</f>
        <v>0</v>
      </c>
      <c r="K5260" s="64">
        <f>IFERROR(IF(Ações!$B5260="","",VLOOKUP(Table_1[[#This Row],[AÇÕES]],'Dados Status Invest STOCKS'!A5246:AD5861,2)),0)</f>
        <v>0</v>
      </c>
      <c r="L5260" s="65">
        <f>IFERROR(IF(Ações!$B5260="","",VLOOKUP(Table_1[[#This Row],[AÇÕES]],'Dados Status Invest STOCKS'!A5246:AD5861,3)/100),0)</f>
        <v>0</v>
      </c>
      <c r="M5260" s="66">
        <f>IFERROR(IF(Ações!$B5260="","",VLOOKUP(Table_1[[#This Row],[AÇÕES]],'Dados Status Invest STOCKS'!A5246:AD5861,28)),0)</f>
        <v>0</v>
      </c>
      <c r="N5260" s="66">
        <f>IFERROR(IF(Ações!$B5260="","",VLOOKUP(Table_1[[#This Row],[AÇÕES]],'Dados Status Invest STOCKS'!A5246:AD5861,27)),0)</f>
        <v>0</v>
      </c>
      <c r="O5260" s="66">
        <f>IFERROR(IF(Ações!$L5260="","",Ações!$K5260*Ações!$L5260),0)</f>
        <v>0</v>
      </c>
      <c r="P5260" s="67">
        <f t="shared" si="81"/>
        <v>0.06</v>
      </c>
      <c r="Q5260" s="67">
        <f>IFERROR(Ações!$O5260/Ações!$M5260,0)</f>
        <v>0</v>
      </c>
      <c r="R5260" s="67">
        <f>IFERROR(IF(Ações!$B5260="","",VLOOKUP(Table_1[[#This Row],[AÇÕES]],'Dados Status Invest STOCKS'!A5246:AD5861,18)/100),0)</f>
        <v>0</v>
      </c>
      <c r="S5260" s="65">
        <f>IFERROR(IF(Ações!$B5260="","",VLOOKUP(Table_1[[#This Row],[AÇÕES]],'Dados Status Invest STOCKS'!A5246:AD5861,25)/100),0)</f>
        <v>0</v>
      </c>
      <c r="T5260" s="67">
        <f>(1-Ações!$Q5260)*Ações!$R5260</f>
        <v>0</v>
      </c>
      <c r="U5260" s="68">
        <f>IF(Ações!$S5260=0,Ações!$T5260,IF(Ações!$T5260=0,Ações!$S5260,AVERAGE(Ações!$S5260,Ações!$T5260)))</f>
        <v>0</v>
      </c>
    </row>
    <row r="5261" spans="2:21" ht="15" customHeight="1" x14ac:dyDescent="0.2">
      <c r="B5261" s="63">
        <f>IFERROR('Dados Status Invest STOCKS'!A5248,"-")</f>
        <v>0</v>
      </c>
      <c r="C5261" s="45">
        <f>IFERROR((Ações!$D5261-Ações!$K5261)/Ações!$D5261,0)</f>
        <v>0</v>
      </c>
      <c r="D5261" s="46">
        <f>(Ações!$O5261)/0.06</f>
        <v>0</v>
      </c>
      <c r="E5261" s="47">
        <f>IFERROR((Ações!$F5261-Ações!$K5261)/Ações!$F5261,0)</f>
        <v>0</v>
      </c>
      <c r="F5261" s="46">
        <f>IF(OR(Ações!$N5261&lt;0,Ações!$M5261&lt;0),"",(22.5*Ações!$M5261*Ações!$N5261)^0.5)</f>
        <v>0</v>
      </c>
      <c r="G5261" s="47">
        <f>IFERROR((Ações!$H5261-Ações!$K5261)/Ações!$H5261,0)</f>
        <v>0</v>
      </c>
      <c r="H5261" s="48">
        <f>IFERROR(Ações!$I5261/(Ações!$P5261-Table_1[[#This Row],[CAGR LUCRO 5A]]),0)</f>
        <v>0</v>
      </c>
      <c r="I5261" s="48">
        <f>IF(Ações!$S5261&lt;0,"",Ações!$O5261*(1+Ações!$S5261))</f>
        <v>0</v>
      </c>
      <c r="J5261" s="49">
        <f>IFERROR(IF(Ações!$B5261="","",(VLOOKUP(Table_1[[#This Row],[AÇÕES]],'Dados Status Invest STOCKS'!A5247:AD5862,4)/Table_1[[#This Row],[LPA]]))/100,0)</f>
        <v>0</v>
      </c>
      <c r="K5261" s="64">
        <f>IFERROR(IF(Ações!$B5261="","",VLOOKUP(Table_1[[#This Row],[AÇÕES]],'Dados Status Invest STOCKS'!A5247:AD5862,2)),0)</f>
        <v>0</v>
      </c>
      <c r="L5261" s="65">
        <f>IFERROR(IF(Ações!$B5261="","",VLOOKUP(Table_1[[#This Row],[AÇÕES]],'Dados Status Invest STOCKS'!A5247:AD5862,3)/100),0)</f>
        <v>0</v>
      </c>
      <c r="M5261" s="66">
        <f>IFERROR(IF(Ações!$B5261="","",VLOOKUP(Table_1[[#This Row],[AÇÕES]],'Dados Status Invest STOCKS'!A5247:AD5862,28)),0)</f>
        <v>0</v>
      </c>
      <c r="N5261" s="66">
        <f>IFERROR(IF(Ações!$B5261="","",VLOOKUP(Table_1[[#This Row],[AÇÕES]],'Dados Status Invest STOCKS'!A5247:AD5862,27)),0)</f>
        <v>0</v>
      </c>
      <c r="O5261" s="66">
        <f>IFERROR(IF(Ações!$L5261="","",Ações!$K5261*Ações!$L5261),0)</f>
        <v>0</v>
      </c>
      <c r="P5261" s="67">
        <f t="shared" si="81"/>
        <v>0.06</v>
      </c>
      <c r="Q5261" s="67">
        <f>IFERROR(Ações!$O5261/Ações!$M5261,0)</f>
        <v>0</v>
      </c>
      <c r="R5261" s="67">
        <f>IFERROR(IF(Ações!$B5261="","",VLOOKUP(Table_1[[#This Row],[AÇÕES]],'Dados Status Invest STOCKS'!A5247:AD5862,18)/100),0)</f>
        <v>0</v>
      </c>
      <c r="S5261" s="65">
        <f>IFERROR(IF(Ações!$B5261="","",VLOOKUP(Table_1[[#This Row],[AÇÕES]],'Dados Status Invest STOCKS'!A5247:AD5862,25)/100),0)</f>
        <v>0</v>
      </c>
      <c r="T5261" s="67">
        <f>(1-Ações!$Q5261)*Ações!$R5261</f>
        <v>0</v>
      </c>
      <c r="U5261" s="68">
        <f>IF(Ações!$S5261=0,Ações!$T5261,IF(Ações!$T5261=0,Ações!$S5261,AVERAGE(Ações!$S5261,Ações!$T5261)))</f>
        <v>0</v>
      </c>
    </row>
    <row r="5262" spans="2:21" ht="15" customHeight="1" x14ac:dyDescent="0.2">
      <c r="B5262" s="63">
        <f>IFERROR('Dados Status Invest STOCKS'!A5249,"-")</f>
        <v>0</v>
      </c>
      <c r="C5262" s="45">
        <f>IFERROR((Ações!$D5262-Ações!$K5262)/Ações!$D5262,0)</f>
        <v>0</v>
      </c>
      <c r="D5262" s="46">
        <f>(Ações!$O5262)/0.06</f>
        <v>0</v>
      </c>
      <c r="E5262" s="47">
        <f>IFERROR((Ações!$F5262-Ações!$K5262)/Ações!$F5262,0)</f>
        <v>0</v>
      </c>
      <c r="F5262" s="46">
        <f>IF(OR(Ações!$N5262&lt;0,Ações!$M5262&lt;0),"",(22.5*Ações!$M5262*Ações!$N5262)^0.5)</f>
        <v>0</v>
      </c>
      <c r="G5262" s="47">
        <f>IFERROR((Ações!$H5262-Ações!$K5262)/Ações!$H5262,0)</f>
        <v>0</v>
      </c>
      <c r="H5262" s="48">
        <f>IFERROR(Ações!$I5262/(Ações!$P5262-Table_1[[#This Row],[CAGR LUCRO 5A]]),0)</f>
        <v>0</v>
      </c>
      <c r="I5262" s="48">
        <f>IF(Ações!$S5262&lt;0,"",Ações!$O5262*(1+Ações!$S5262))</f>
        <v>0</v>
      </c>
      <c r="J5262" s="49">
        <f>IFERROR(IF(Ações!$B5262="","",(VLOOKUP(Table_1[[#This Row],[AÇÕES]],'Dados Status Invest STOCKS'!A5248:AD5863,4)/Table_1[[#This Row],[LPA]]))/100,0)</f>
        <v>0</v>
      </c>
      <c r="K5262" s="64">
        <f>IFERROR(IF(Ações!$B5262="","",VLOOKUP(Table_1[[#This Row],[AÇÕES]],'Dados Status Invest STOCKS'!A5248:AD5863,2)),0)</f>
        <v>0</v>
      </c>
      <c r="L5262" s="65">
        <f>IFERROR(IF(Ações!$B5262="","",VLOOKUP(Table_1[[#This Row],[AÇÕES]],'Dados Status Invest STOCKS'!A5248:AD5863,3)/100),0)</f>
        <v>0</v>
      </c>
      <c r="M5262" s="66">
        <f>IFERROR(IF(Ações!$B5262="","",VLOOKUP(Table_1[[#This Row],[AÇÕES]],'Dados Status Invest STOCKS'!A5248:AD5863,28)),0)</f>
        <v>0</v>
      </c>
      <c r="N5262" s="66">
        <f>IFERROR(IF(Ações!$B5262="","",VLOOKUP(Table_1[[#This Row],[AÇÕES]],'Dados Status Invest STOCKS'!A5248:AD5863,27)),0)</f>
        <v>0</v>
      </c>
      <c r="O5262" s="66">
        <f>IFERROR(IF(Ações!$L5262="","",Ações!$K5262*Ações!$L5262),0)</f>
        <v>0</v>
      </c>
      <c r="P5262" s="67">
        <f t="shared" si="81"/>
        <v>0.06</v>
      </c>
      <c r="Q5262" s="67">
        <f>IFERROR(Ações!$O5262/Ações!$M5262,0)</f>
        <v>0</v>
      </c>
      <c r="R5262" s="67">
        <f>IFERROR(IF(Ações!$B5262="","",VLOOKUP(Table_1[[#This Row],[AÇÕES]],'Dados Status Invest STOCKS'!A5248:AD5863,18)/100),0)</f>
        <v>0</v>
      </c>
      <c r="S5262" s="65">
        <f>IFERROR(IF(Ações!$B5262="","",VLOOKUP(Table_1[[#This Row],[AÇÕES]],'Dados Status Invest STOCKS'!A5248:AD5863,25)/100),0)</f>
        <v>0</v>
      </c>
      <c r="T5262" s="67">
        <f>(1-Ações!$Q5262)*Ações!$R5262</f>
        <v>0</v>
      </c>
      <c r="U5262" s="68">
        <f>IF(Ações!$S5262=0,Ações!$T5262,IF(Ações!$T5262=0,Ações!$S5262,AVERAGE(Ações!$S5262,Ações!$T5262)))</f>
        <v>0</v>
      </c>
    </row>
    <row r="5263" spans="2:21" ht="15" customHeight="1" x14ac:dyDescent="0.2">
      <c r="B5263" s="63">
        <f>IFERROR('Dados Status Invest STOCKS'!A5250,"-")</f>
        <v>0</v>
      </c>
      <c r="C5263" s="45">
        <f>IFERROR((Ações!$D5263-Ações!$K5263)/Ações!$D5263,0)</f>
        <v>0</v>
      </c>
      <c r="D5263" s="46">
        <f>(Ações!$O5263)/0.06</f>
        <v>0</v>
      </c>
      <c r="E5263" s="47">
        <f>IFERROR((Ações!$F5263-Ações!$K5263)/Ações!$F5263,0)</f>
        <v>0</v>
      </c>
      <c r="F5263" s="46">
        <f>IF(OR(Ações!$N5263&lt;0,Ações!$M5263&lt;0),"",(22.5*Ações!$M5263*Ações!$N5263)^0.5)</f>
        <v>0</v>
      </c>
      <c r="G5263" s="47">
        <f>IFERROR((Ações!$H5263-Ações!$K5263)/Ações!$H5263,0)</f>
        <v>0</v>
      </c>
      <c r="H5263" s="48">
        <f>IFERROR(Ações!$I5263/(Ações!$P5263-Table_1[[#This Row],[CAGR LUCRO 5A]]),0)</f>
        <v>0</v>
      </c>
      <c r="I5263" s="48">
        <f>IF(Ações!$S5263&lt;0,"",Ações!$O5263*(1+Ações!$S5263))</f>
        <v>0</v>
      </c>
      <c r="J5263" s="49">
        <f>IFERROR(IF(Ações!$B5263="","",(VLOOKUP(Table_1[[#This Row],[AÇÕES]],'Dados Status Invest STOCKS'!A5249:AD5864,4)/Table_1[[#This Row],[LPA]]))/100,0)</f>
        <v>0</v>
      </c>
      <c r="K5263" s="64">
        <f>IFERROR(IF(Ações!$B5263="","",VLOOKUP(Table_1[[#This Row],[AÇÕES]],'Dados Status Invest STOCKS'!A5249:AD5864,2)),0)</f>
        <v>0</v>
      </c>
      <c r="L5263" s="65">
        <f>IFERROR(IF(Ações!$B5263="","",VLOOKUP(Table_1[[#This Row],[AÇÕES]],'Dados Status Invest STOCKS'!A5249:AD5864,3)/100),0)</f>
        <v>0</v>
      </c>
      <c r="M5263" s="66">
        <f>IFERROR(IF(Ações!$B5263="","",VLOOKUP(Table_1[[#This Row],[AÇÕES]],'Dados Status Invest STOCKS'!A5249:AD5864,28)),0)</f>
        <v>0</v>
      </c>
      <c r="N5263" s="66">
        <f>IFERROR(IF(Ações!$B5263="","",VLOOKUP(Table_1[[#This Row],[AÇÕES]],'Dados Status Invest STOCKS'!A5249:AD5864,27)),0)</f>
        <v>0</v>
      </c>
      <c r="O5263" s="66">
        <f>IFERROR(IF(Ações!$L5263="","",Ações!$K5263*Ações!$L5263),0)</f>
        <v>0</v>
      </c>
      <c r="P5263" s="67">
        <f t="shared" ref="P5263:P5283" si="82">$U$6</f>
        <v>0.06</v>
      </c>
      <c r="Q5263" s="67">
        <f>IFERROR(Ações!$O5263/Ações!$M5263,0)</f>
        <v>0</v>
      </c>
      <c r="R5263" s="67">
        <f>IFERROR(IF(Ações!$B5263="","",VLOOKUP(Table_1[[#This Row],[AÇÕES]],'Dados Status Invest STOCKS'!A5249:AD5864,18)/100),0)</f>
        <v>0</v>
      </c>
      <c r="S5263" s="65">
        <f>IFERROR(IF(Ações!$B5263="","",VLOOKUP(Table_1[[#This Row],[AÇÕES]],'Dados Status Invest STOCKS'!A5249:AD5864,25)/100),0)</f>
        <v>0</v>
      </c>
      <c r="T5263" s="67">
        <f>(1-Ações!$Q5263)*Ações!$R5263</f>
        <v>0</v>
      </c>
      <c r="U5263" s="68">
        <f>IF(Ações!$S5263=0,Ações!$T5263,IF(Ações!$T5263=0,Ações!$S5263,AVERAGE(Ações!$S5263,Ações!$T5263)))</f>
        <v>0</v>
      </c>
    </row>
    <row r="5264" spans="2:21" ht="15" customHeight="1" x14ac:dyDescent="0.2">
      <c r="B5264" s="63">
        <f>IFERROR('Dados Status Invest STOCKS'!A5251,"-")</f>
        <v>0</v>
      </c>
      <c r="C5264" s="45">
        <f>IFERROR((Ações!$D5264-Ações!$K5264)/Ações!$D5264,0)</f>
        <v>0</v>
      </c>
      <c r="D5264" s="46">
        <f>(Ações!$O5264)/0.06</f>
        <v>0</v>
      </c>
      <c r="E5264" s="47">
        <f>IFERROR((Ações!$F5264-Ações!$K5264)/Ações!$F5264,0)</f>
        <v>0</v>
      </c>
      <c r="F5264" s="46">
        <f>IF(OR(Ações!$N5264&lt;0,Ações!$M5264&lt;0),"",(22.5*Ações!$M5264*Ações!$N5264)^0.5)</f>
        <v>0</v>
      </c>
      <c r="G5264" s="47">
        <f>IFERROR((Ações!$H5264-Ações!$K5264)/Ações!$H5264,0)</f>
        <v>0</v>
      </c>
      <c r="H5264" s="48">
        <f>IFERROR(Ações!$I5264/(Ações!$P5264-Table_1[[#This Row],[CAGR LUCRO 5A]]),0)</f>
        <v>0</v>
      </c>
      <c r="I5264" s="48">
        <f>IF(Ações!$S5264&lt;0,"",Ações!$O5264*(1+Ações!$S5264))</f>
        <v>0</v>
      </c>
      <c r="J5264" s="49">
        <f>IFERROR(IF(Ações!$B5264="","",(VLOOKUP(Table_1[[#This Row],[AÇÕES]],'Dados Status Invest STOCKS'!A5250:AD5865,4)/Table_1[[#This Row],[LPA]]))/100,0)</f>
        <v>0</v>
      </c>
      <c r="K5264" s="64">
        <f>IFERROR(IF(Ações!$B5264="","",VLOOKUP(Table_1[[#This Row],[AÇÕES]],'Dados Status Invest STOCKS'!A5250:AD5865,2)),0)</f>
        <v>0</v>
      </c>
      <c r="L5264" s="65">
        <f>IFERROR(IF(Ações!$B5264="","",VLOOKUP(Table_1[[#This Row],[AÇÕES]],'Dados Status Invest STOCKS'!A5250:AD5865,3)/100),0)</f>
        <v>0</v>
      </c>
      <c r="M5264" s="66">
        <f>IFERROR(IF(Ações!$B5264="","",VLOOKUP(Table_1[[#This Row],[AÇÕES]],'Dados Status Invest STOCKS'!A5250:AD5865,28)),0)</f>
        <v>0</v>
      </c>
      <c r="N5264" s="66">
        <f>IFERROR(IF(Ações!$B5264="","",VLOOKUP(Table_1[[#This Row],[AÇÕES]],'Dados Status Invest STOCKS'!A5250:AD5865,27)),0)</f>
        <v>0</v>
      </c>
      <c r="O5264" s="66">
        <f>IFERROR(IF(Ações!$L5264="","",Ações!$K5264*Ações!$L5264),0)</f>
        <v>0</v>
      </c>
      <c r="P5264" s="67">
        <f t="shared" si="82"/>
        <v>0.06</v>
      </c>
      <c r="Q5264" s="67">
        <f>IFERROR(Ações!$O5264/Ações!$M5264,0)</f>
        <v>0</v>
      </c>
      <c r="R5264" s="67">
        <f>IFERROR(IF(Ações!$B5264="","",VLOOKUP(Table_1[[#This Row],[AÇÕES]],'Dados Status Invest STOCKS'!A5250:AD5865,18)/100),0)</f>
        <v>0</v>
      </c>
      <c r="S5264" s="65">
        <f>IFERROR(IF(Ações!$B5264="","",VLOOKUP(Table_1[[#This Row],[AÇÕES]],'Dados Status Invest STOCKS'!A5250:AD5865,25)/100),0)</f>
        <v>0</v>
      </c>
      <c r="T5264" s="67">
        <f>(1-Ações!$Q5264)*Ações!$R5264</f>
        <v>0</v>
      </c>
      <c r="U5264" s="68">
        <f>IF(Ações!$S5264=0,Ações!$T5264,IF(Ações!$T5264=0,Ações!$S5264,AVERAGE(Ações!$S5264,Ações!$T5264)))</f>
        <v>0</v>
      </c>
    </row>
    <row r="5265" spans="2:21" ht="15" customHeight="1" x14ac:dyDescent="0.2">
      <c r="B5265" s="63">
        <f>IFERROR('Dados Status Invest STOCKS'!A5252,"-")</f>
        <v>0</v>
      </c>
      <c r="C5265" s="45">
        <f>IFERROR((Ações!$D5265-Ações!$K5265)/Ações!$D5265,0)</f>
        <v>0</v>
      </c>
      <c r="D5265" s="46">
        <f>(Ações!$O5265)/0.06</f>
        <v>0</v>
      </c>
      <c r="E5265" s="47">
        <f>IFERROR((Ações!$F5265-Ações!$K5265)/Ações!$F5265,0)</f>
        <v>0</v>
      </c>
      <c r="F5265" s="46">
        <f>IF(OR(Ações!$N5265&lt;0,Ações!$M5265&lt;0),"",(22.5*Ações!$M5265*Ações!$N5265)^0.5)</f>
        <v>0</v>
      </c>
      <c r="G5265" s="47">
        <f>IFERROR((Ações!$H5265-Ações!$K5265)/Ações!$H5265,0)</f>
        <v>0</v>
      </c>
      <c r="H5265" s="48">
        <f>IFERROR(Ações!$I5265/(Ações!$P5265-Table_1[[#This Row],[CAGR LUCRO 5A]]),0)</f>
        <v>0</v>
      </c>
      <c r="I5265" s="48">
        <f>IF(Ações!$S5265&lt;0,"",Ações!$O5265*(1+Ações!$S5265))</f>
        <v>0</v>
      </c>
      <c r="J5265" s="49">
        <f>IFERROR(IF(Ações!$B5265="","",(VLOOKUP(Table_1[[#This Row],[AÇÕES]],'Dados Status Invest STOCKS'!A5251:AD5866,4)/Table_1[[#This Row],[LPA]]))/100,0)</f>
        <v>0</v>
      </c>
      <c r="K5265" s="64">
        <f>IFERROR(IF(Ações!$B5265="","",VLOOKUP(Table_1[[#This Row],[AÇÕES]],'Dados Status Invest STOCKS'!A5251:AD5866,2)),0)</f>
        <v>0</v>
      </c>
      <c r="L5265" s="65">
        <f>IFERROR(IF(Ações!$B5265="","",VLOOKUP(Table_1[[#This Row],[AÇÕES]],'Dados Status Invest STOCKS'!A5251:AD5866,3)/100),0)</f>
        <v>0</v>
      </c>
      <c r="M5265" s="66">
        <f>IFERROR(IF(Ações!$B5265="","",VLOOKUP(Table_1[[#This Row],[AÇÕES]],'Dados Status Invest STOCKS'!A5251:AD5866,28)),0)</f>
        <v>0</v>
      </c>
      <c r="N5265" s="66">
        <f>IFERROR(IF(Ações!$B5265="","",VLOOKUP(Table_1[[#This Row],[AÇÕES]],'Dados Status Invest STOCKS'!A5251:AD5866,27)),0)</f>
        <v>0</v>
      </c>
      <c r="O5265" s="66">
        <f>IFERROR(IF(Ações!$L5265="","",Ações!$K5265*Ações!$L5265),0)</f>
        <v>0</v>
      </c>
      <c r="P5265" s="67">
        <f t="shared" si="82"/>
        <v>0.06</v>
      </c>
      <c r="Q5265" s="67">
        <f>IFERROR(Ações!$O5265/Ações!$M5265,0)</f>
        <v>0</v>
      </c>
      <c r="R5265" s="67">
        <f>IFERROR(IF(Ações!$B5265="","",VLOOKUP(Table_1[[#This Row],[AÇÕES]],'Dados Status Invest STOCKS'!A5251:AD5866,18)/100),0)</f>
        <v>0</v>
      </c>
      <c r="S5265" s="65">
        <f>IFERROR(IF(Ações!$B5265="","",VLOOKUP(Table_1[[#This Row],[AÇÕES]],'Dados Status Invest STOCKS'!A5251:AD5866,25)/100),0)</f>
        <v>0</v>
      </c>
      <c r="T5265" s="67">
        <f>(1-Ações!$Q5265)*Ações!$R5265</f>
        <v>0</v>
      </c>
      <c r="U5265" s="68">
        <f>IF(Ações!$S5265=0,Ações!$T5265,IF(Ações!$T5265=0,Ações!$S5265,AVERAGE(Ações!$S5265,Ações!$T5265)))</f>
        <v>0</v>
      </c>
    </row>
    <row r="5266" spans="2:21" ht="15" customHeight="1" x14ac:dyDescent="0.2">
      <c r="B5266" s="63">
        <f>IFERROR('Dados Status Invest STOCKS'!A5253,"-")</f>
        <v>0</v>
      </c>
      <c r="C5266" s="45">
        <f>IFERROR((Ações!$D5266-Ações!$K5266)/Ações!$D5266,0)</f>
        <v>0</v>
      </c>
      <c r="D5266" s="46">
        <f>(Ações!$O5266)/0.06</f>
        <v>0</v>
      </c>
      <c r="E5266" s="47">
        <f>IFERROR((Ações!$F5266-Ações!$K5266)/Ações!$F5266,0)</f>
        <v>0</v>
      </c>
      <c r="F5266" s="46">
        <f>IF(OR(Ações!$N5266&lt;0,Ações!$M5266&lt;0),"",(22.5*Ações!$M5266*Ações!$N5266)^0.5)</f>
        <v>0</v>
      </c>
      <c r="G5266" s="47">
        <f>IFERROR((Ações!$H5266-Ações!$K5266)/Ações!$H5266,0)</f>
        <v>0</v>
      </c>
      <c r="H5266" s="48">
        <f>IFERROR(Ações!$I5266/(Ações!$P5266-Table_1[[#This Row],[CAGR LUCRO 5A]]),0)</f>
        <v>0</v>
      </c>
      <c r="I5266" s="48">
        <f>IF(Ações!$S5266&lt;0,"",Ações!$O5266*(1+Ações!$S5266))</f>
        <v>0</v>
      </c>
      <c r="J5266" s="49">
        <f>IFERROR(IF(Ações!$B5266="","",(VLOOKUP(Table_1[[#This Row],[AÇÕES]],'Dados Status Invest STOCKS'!A5252:AD5867,4)/Table_1[[#This Row],[LPA]]))/100,0)</f>
        <v>0</v>
      </c>
      <c r="K5266" s="64">
        <f>IFERROR(IF(Ações!$B5266="","",VLOOKUP(Table_1[[#This Row],[AÇÕES]],'Dados Status Invest STOCKS'!A5252:AD5867,2)),0)</f>
        <v>0</v>
      </c>
      <c r="L5266" s="65">
        <f>IFERROR(IF(Ações!$B5266="","",VLOOKUP(Table_1[[#This Row],[AÇÕES]],'Dados Status Invest STOCKS'!A5252:AD5867,3)/100),0)</f>
        <v>0</v>
      </c>
      <c r="M5266" s="66">
        <f>IFERROR(IF(Ações!$B5266="","",VLOOKUP(Table_1[[#This Row],[AÇÕES]],'Dados Status Invest STOCKS'!A5252:AD5867,28)),0)</f>
        <v>0</v>
      </c>
      <c r="N5266" s="66">
        <f>IFERROR(IF(Ações!$B5266="","",VLOOKUP(Table_1[[#This Row],[AÇÕES]],'Dados Status Invest STOCKS'!A5252:AD5867,27)),0)</f>
        <v>0</v>
      </c>
      <c r="O5266" s="66">
        <f>IFERROR(IF(Ações!$L5266="","",Ações!$K5266*Ações!$L5266),0)</f>
        <v>0</v>
      </c>
      <c r="P5266" s="67">
        <f t="shared" si="82"/>
        <v>0.06</v>
      </c>
      <c r="Q5266" s="67">
        <f>IFERROR(Ações!$O5266/Ações!$M5266,0)</f>
        <v>0</v>
      </c>
      <c r="R5266" s="67">
        <f>IFERROR(IF(Ações!$B5266="","",VLOOKUP(Table_1[[#This Row],[AÇÕES]],'Dados Status Invest STOCKS'!A5252:AD5867,18)/100),0)</f>
        <v>0</v>
      </c>
      <c r="S5266" s="65">
        <f>IFERROR(IF(Ações!$B5266="","",VLOOKUP(Table_1[[#This Row],[AÇÕES]],'Dados Status Invest STOCKS'!A5252:AD5867,25)/100),0)</f>
        <v>0</v>
      </c>
      <c r="T5266" s="67">
        <f>(1-Ações!$Q5266)*Ações!$R5266</f>
        <v>0</v>
      </c>
      <c r="U5266" s="68">
        <f>IF(Ações!$S5266=0,Ações!$T5266,IF(Ações!$T5266=0,Ações!$S5266,AVERAGE(Ações!$S5266,Ações!$T5266)))</f>
        <v>0</v>
      </c>
    </row>
    <row r="5267" spans="2:21" ht="15" customHeight="1" x14ac:dyDescent="0.2">
      <c r="B5267" s="63">
        <f>IFERROR('Dados Status Invest STOCKS'!A5254,"-")</f>
        <v>0</v>
      </c>
      <c r="C5267" s="45">
        <f>IFERROR((Ações!$D5267-Ações!$K5267)/Ações!$D5267,0)</f>
        <v>0</v>
      </c>
      <c r="D5267" s="46">
        <f>(Ações!$O5267)/0.06</f>
        <v>0</v>
      </c>
      <c r="E5267" s="47">
        <f>IFERROR((Ações!$F5267-Ações!$K5267)/Ações!$F5267,0)</f>
        <v>0</v>
      </c>
      <c r="F5267" s="46">
        <f>IF(OR(Ações!$N5267&lt;0,Ações!$M5267&lt;0),"",(22.5*Ações!$M5267*Ações!$N5267)^0.5)</f>
        <v>0</v>
      </c>
      <c r="G5267" s="47">
        <f>IFERROR((Ações!$H5267-Ações!$K5267)/Ações!$H5267,0)</f>
        <v>0</v>
      </c>
      <c r="H5267" s="48">
        <f>IFERROR(Ações!$I5267/(Ações!$P5267-Table_1[[#This Row],[CAGR LUCRO 5A]]),0)</f>
        <v>0</v>
      </c>
      <c r="I5267" s="48">
        <f>IF(Ações!$S5267&lt;0,"",Ações!$O5267*(1+Ações!$S5267))</f>
        <v>0</v>
      </c>
      <c r="J5267" s="49">
        <f>IFERROR(IF(Ações!$B5267="","",(VLOOKUP(Table_1[[#This Row],[AÇÕES]],'Dados Status Invest STOCKS'!A5253:AD5868,4)/Table_1[[#This Row],[LPA]]))/100,0)</f>
        <v>0</v>
      </c>
      <c r="K5267" s="64">
        <f>IFERROR(IF(Ações!$B5267="","",VLOOKUP(Table_1[[#This Row],[AÇÕES]],'Dados Status Invest STOCKS'!A5253:AD5868,2)),0)</f>
        <v>0</v>
      </c>
      <c r="L5267" s="65">
        <f>IFERROR(IF(Ações!$B5267="","",VLOOKUP(Table_1[[#This Row],[AÇÕES]],'Dados Status Invest STOCKS'!A5253:AD5868,3)/100),0)</f>
        <v>0</v>
      </c>
      <c r="M5267" s="66">
        <f>IFERROR(IF(Ações!$B5267="","",VLOOKUP(Table_1[[#This Row],[AÇÕES]],'Dados Status Invest STOCKS'!A5253:AD5868,28)),0)</f>
        <v>0</v>
      </c>
      <c r="N5267" s="66">
        <f>IFERROR(IF(Ações!$B5267="","",VLOOKUP(Table_1[[#This Row],[AÇÕES]],'Dados Status Invest STOCKS'!A5253:AD5868,27)),0)</f>
        <v>0</v>
      </c>
      <c r="O5267" s="66">
        <f>IFERROR(IF(Ações!$L5267="","",Ações!$K5267*Ações!$L5267),0)</f>
        <v>0</v>
      </c>
      <c r="P5267" s="67">
        <f t="shared" si="82"/>
        <v>0.06</v>
      </c>
      <c r="Q5267" s="67">
        <f>IFERROR(Ações!$O5267/Ações!$M5267,0)</f>
        <v>0</v>
      </c>
      <c r="R5267" s="67">
        <f>IFERROR(IF(Ações!$B5267="","",VLOOKUP(Table_1[[#This Row],[AÇÕES]],'Dados Status Invest STOCKS'!A5253:AD5868,18)/100),0)</f>
        <v>0</v>
      </c>
      <c r="S5267" s="65">
        <f>IFERROR(IF(Ações!$B5267="","",VLOOKUP(Table_1[[#This Row],[AÇÕES]],'Dados Status Invest STOCKS'!A5253:AD5868,25)/100),0)</f>
        <v>0</v>
      </c>
      <c r="T5267" s="67">
        <f>(1-Ações!$Q5267)*Ações!$R5267</f>
        <v>0</v>
      </c>
      <c r="U5267" s="68">
        <f>IF(Ações!$S5267=0,Ações!$T5267,IF(Ações!$T5267=0,Ações!$S5267,AVERAGE(Ações!$S5267,Ações!$T5267)))</f>
        <v>0</v>
      </c>
    </row>
    <row r="5268" spans="2:21" ht="15" customHeight="1" x14ac:dyDescent="0.2">
      <c r="B5268" s="63">
        <f>IFERROR('Dados Status Invest STOCKS'!A5255,"-")</f>
        <v>0</v>
      </c>
      <c r="C5268" s="45">
        <f>IFERROR((Ações!$D5268-Ações!$K5268)/Ações!$D5268,0)</f>
        <v>0</v>
      </c>
      <c r="D5268" s="46">
        <f>(Ações!$O5268)/0.06</f>
        <v>0</v>
      </c>
      <c r="E5268" s="47">
        <f>IFERROR((Ações!$F5268-Ações!$K5268)/Ações!$F5268,0)</f>
        <v>0</v>
      </c>
      <c r="F5268" s="46">
        <f>IF(OR(Ações!$N5268&lt;0,Ações!$M5268&lt;0),"",(22.5*Ações!$M5268*Ações!$N5268)^0.5)</f>
        <v>0</v>
      </c>
      <c r="G5268" s="47">
        <f>IFERROR((Ações!$H5268-Ações!$K5268)/Ações!$H5268,0)</f>
        <v>0</v>
      </c>
      <c r="H5268" s="48">
        <f>IFERROR(Ações!$I5268/(Ações!$P5268-Table_1[[#This Row],[CAGR LUCRO 5A]]),0)</f>
        <v>0</v>
      </c>
      <c r="I5268" s="48">
        <f>IF(Ações!$S5268&lt;0,"",Ações!$O5268*(1+Ações!$S5268))</f>
        <v>0</v>
      </c>
      <c r="J5268" s="49">
        <f>IFERROR(IF(Ações!$B5268="","",(VLOOKUP(Table_1[[#This Row],[AÇÕES]],'Dados Status Invest STOCKS'!A5254:AD5869,4)/Table_1[[#This Row],[LPA]]))/100,0)</f>
        <v>0</v>
      </c>
      <c r="K5268" s="64">
        <f>IFERROR(IF(Ações!$B5268="","",VLOOKUP(Table_1[[#This Row],[AÇÕES]],'Dados Status Invest STOCKS'!A5254:AD5869,2)),0)</f>
        <v>0</v>
      </c>
      <c r="L5268" s="65">
        <f>IFERROR(IF(Ações!$B5268="","",VLOOKUP(Table_1[[#This Row],[AÇÕES]],'Dados Status Invest STOCKS'!A5254:AD5869,3)/100),0)</f>
        <v>0</v>
      </c>
      <c r="M5268" s="66">
        <f>IFERROR(IF(Ações!$B5268="","",VLOOKUP(Table_1[[#This Row],[AÇÕES]],'Dados Status Invest STOCKS'!A5254:AD5869,28)),0)</f>
        <v>0</v>
      </c>
      <c r="N5268" s="66">
        <f>IFERROR(IF(Ações!$B5268="","",VLOOKUP(Table_1[[#This Row],[AÇÕES]],'Dados Status Invest STOCKS'!A5254:AD5869,27)),0)</f>
        <v>0</v>
      </c>
      <c r="O5268" s="66">
        <f>IFERROR(IF(Ações!$L5268="","",Ações!$K5268*Ações!$L5268),0)</f>
        <v>0</v>
      </c>
      <c r="P5268" s="67">
        <f t="shared" si="82"/>
        <v>0.06</v>
      </c>
      <c r="Q5268" s="67">
        <f>IFERROR(Ações!$O5268/Ações!$M5268,0)</f>
        <v>0</v>
      </c>
      <c r="R5268" s="67">
        <f>IFERROR(IF(Ações!$B5268="","",VLOOKUP(Table_1[[#This Row],[AÇÕES]],'Dados Status Invest STOCKS'!A5254:AD5869,18)/100),0)</f>
        <v>0</v>
      </c>
      <c r="S5268" s="65">
        <f>IFERROR(IF(Ações!$B5268="","",VLOOKUP(Table_1[[#This Row],[AÇÕES]],'Dados Status Invest STOCKS'!A5254:AD5869,25)/100),0)</f>
        <v>0</v>
      </c>
      <c r="T5268" s="67">
        <f>(1-Ações!$Q5268)*Ações!$R5268</f>
        <v>0</v>
      </c>
      <c r="U5268" s="68">
        <f>IF(Ações!$S5268=0,Ações!$T5268,IF(Ações!$T5268=0,Ações!$S5268,AVERAGE(Ações!$S5268,Ações!$T5268)))</f>
        <v>0</v>
      </c>
    </row>
    <row r="5269" spans="2:21" ht="15" customHeight="1" x14ac:dyDescent="0.2">
      <c r="B5269" s="63">
        <f>IFERROR('Dados Status Invest STOCKS'!A5256,"-")</f>
        <v>0</v>
      </c>
      <c r="C5269" s="45">
        <f>IFERROR((Ações!$D5269-Ações!$K5269)/Ações!$D5269,0)</f>
        <v>0</v>
      </c>
      <c r="D5269" s="46">
        <f>(Ações!$O5269)/0.06</f>
        <v>0</v>
      </c>
      <c r="E5269" s="47">
        <f>IFERROR((Ações!$F5269-Ações!$K5269)/Ações!$F5269,0)</f>
        <v>0</v>
      </c>
      <c r="F5269" s="46">
        <f>IF(OR(Ações!$N5269&lt;0,Ações!$M5269&lt;0),"",(22.5*Ações!$M5269*Ações!$N5269)^0.5)</f>
        <v>0</v>
      </c>
      <c r="G5269" s="47">
        <f>IFERROR((Ações!$H5269-Ações!$K5269)/Ações!$H5269,0)</f>
        <v>0</v>
      </c>
      <c r="H5269" s="48">
        <f>IFERROR(Ações!$I5269/(Ações!$P5269-Table_1[[#This Row],[CAGR LUCRO 5A]]),0)</f>
        <v>0</v>
      </c>
      <c r="I5269" s="48">
        <f>IF(Ações!$S5269&lt;0,"",Ações!$O5269*(1+Ações!$S5269))</f>
        <v>0</v>
      </c>
      <c r="J5269" s="49">
        <f>IFERROR(IF(Ações!$B5269="","",(VLOOKUP(Table_1[[#This Row],[AÇÕES]],'Dados Status Invest STOCKS'!A5255:AD5870,4)/Table_1[[#This Row],[LPA]]))/100,0)</f>
        <v>0</v>
      </c>
      <c r="K5269" s="64">
        <f>IFERROR(IF(Ações!$B5269="","",VLOOKUP(Table_1[[#This Row],[AÇÕES]],'Dados Status Invest STOCKS'!A5255:AD5870,2)),0)</f>
        <v>0</v>
      </c>
      <c r="L5269" s="65">
        <f>IFERROR(IF(Ações!$B5269="","",VLOOKUP(Table_1[[#This Row],[AÇÕES]],'Dados Status Invest STOCKS'!A5255:AD5870,3)/100),0)</f>
        <v>0</v>
      </c>
      <c r="M5269" s="66">
        <f>IFERROR(IF(Ações!$B5269="","",VLOOKUP(Table_1[[#This Row],[AÇÕES]],'Dados Status Invest STOCKS'!A5255:AD5870,28)),0)</f>
        <v>0</v>
      </c>
      <c r="N5269" s="66">
        <f>IFERROR(IF(Ações!$B5269="","",VLOOKUP(Table_1[[#This Row],[AÇÕES]],'Dados Status Invest STOCKS'!A5255:AD5870,27)),0)</f>
        <v>0</v>
      </c>
      <c r="O5269" s="66">
        <f>IFERROR(IF(Ações!$L5269="","",Ações!$K5269*Ações!$L5269),0)</f>
        <v>0</v>
      </c>
      <c r="P5269" s="67">
        <f t="shared" si="82"/>
        <v>0.06</v>
      </c>
      <c r="Q5269" s="67">
        <f>IFERROR(Ações!$O5269/Ações!$M5269,0)</f>
        <v>0</v>
      </c>
      <c r="R5269" s="67">
        <f>IFERROR(IF(Ações!$B5269="","",VLOOKUP(Table_1[[#This Row],[AÇÕES]],'Dados Status Invest STOCKS'!A5255:AD5870,18)/100),0)</f>
        <v>0</v>
      </c>
      <c r="S5269" s="65">
        <f>IFERROR(IF(Ações!$B5269="","",VLOOKUP(Table_1[[#This Row],[AÇÕES]],'Dados Status Invest STOCKS'!A5255:AD5870,25)/100),0)</f>
        <v>0</v>
      </c>
      <c r="T5269" s="67">
        <f>(1-Ações!$Q5269)*Ações!$R5269</f>
        <v>0</v>
      </c>
      <c r="U5269" s="68">
        <f>IF(Ações!$S5269=0,Ações!$T5269,IF(Ações!$T5269=0,Ações!$S5269,AVERAGE(Ações!$S5269,Ações!$T5269)))</f>
        <v>0</v>
      </c>
    </row>
    <row r="5270" spans="2:21" ht="15" customHeight="1" x14ac:dyDescent="0.2">
      <c r="B5270" s="63">
        <f>IFERROR('Dados Status Invest STOCKS'!A5257,"-")</f>
        <v>0</v>
      </c>
      <c r="C5270" s="45">
        <f>IFERROR((Ações!$D5270-Ações!$K5270)/Ações!$D5270,0)</f>
        <v>0</v>
      </c>
      <c r="D5270" s="46">
        <f>(Ações!$O5270)/0.06</f>
        <v>0</v>
      </c>
      <c r="E5270" s="47">
        <f>IFERROR((Ações!$F5270-Ações!$K5270)/Ações!$F5270,0)</f>
        <v>0</v>
      </c>
      <c r="F5270" s="46">
        <f>IF(OR(Ações!$N5270&lt;0,Ações!$M5270&lt;0),"",(22.5*Ações!$M5270*Ações!$N5270)^0.5)</f>
        <v>0</v>
      </c>
      <c r="G5270" s="47">
        <f>IFERROR((Ações!$H5270-Ações!$K5270)/Ações!$H5270,0)</f>
        <v>0</v>
      </c>
      <c r="H5270" s="48">
        <f>IFERROR(Ações!$I5270/(Ações!$P5270-Table_1[[#This Row],[CAGR LUCRO 5A]]),0)</f>
        <v>0</v>
      </c>
      <c r="I5270" s="48">
        <f>IF(Ações!$S5270&lt;0,"",Ações!$O5270*(1+Ações!$S5270))</f>
        <v>0</v>
      </c>
      <c r="J5270" s="49">
        <f>IFERROR(IF(Ações!$B5270="","",(VLOOKUP(Table_1[[#This Row],[AÇÕES]],'Dados Status Invest STOCKS'!A5256:AD5871,4)/Table_1[[#This Row],[LPA]]))/100,0)</f>
        <v>0</v>
      </c>
      <c r="K5270" s="64">
        <f>IFERROR(IF(Ações!$B5270="","",VLOOKUP(Table_1[[#This Row],[AÇÕES]],'Dados Status Invest STOCKS'!A5256:AD5871,2)),0)</f>
        <v>0</v>
      </c>
      <c r="L5270" s="65">
        <f>IFERROR(IF(Ações!$B5270="","",VLOOKUP(Table_1[[#This Row],[AÇÕES]],'Dados Status Invest STOCKS'!A5256:AD5871,3)/100),0)</f>
        <v>0</v>
      </c>
      <c r="M5270" s="66">
        <f>IFERROR(IF(Ações!$B5270="","",VLOOKUP(Table_1[[#This Row],[AÇÕES]],'Dados Status Invest STOCKS'!A5256:AD5871,28)),0)</f>
        <v>0</v>
      </c>
      <c r="N5270" s="66">
        <f>IFERROR(IF(Ações!$B5270="","",VLOOKUP(Table_1[[#This Row],[AÇÕES]],'Dados Status Invest STOCKS'!A5256:AD5871,27)),0)</f>
        <v>0</v>
      </c>
      <c r="O5270" s="66">
        <f>IFERROR(IF(Ações!$L5270="","",Ações!$K5270*Ações!$L5270),0)</f>
        <v>0</v>
      </c>
      <c r="P5270" s="67">
        <f t="shared" si="82"/>
        <v>0.06</v>
      </c>
      <c r="Q5270" s="67">
        <f>IFERROR(Ações!$O5270/Ações!$M5270,0)</f>
        <v>0</v>
      </c>
      <c r="R5270" s="67">
        <f>IFERROR(IF(Ações!$B5270="","",VLOOKUP(Table_1[[#This Row],[AÇÕES]],'Dados Status Invest STOCKS'!A5256:AD5871,18)/100),0)</f>
        <v>0</v>
      </c>
      <c r="S5270" s="65">
        <f>IFERROR(IF(Ações!$B5270="","",VLOOKUP(Table_1[[#This Row],[AÇÕES]],'Dados Status Invest STOCKS'!A5256:AD5871,25)/100),0)</f>
        <v>0</v>
      </c>
      <c r="T5270" s="67">
        <f>(1-Ações!$Q5270)*Ações!$R5270</f>
        <v>0</v>
      </c>
      <c r="U5270" s="68">
        <f>IF(Ações!$S5270=0,Ações!$T5270,IF(Ações!$T5270=0,Ações!$S5270,AVERAGE(Ações!$S5270,Ações!$T5270)))</f>
        <v>0</v>
      </c>
    </row>
    <row r="5271" spans="2:21" ht="15" customHeight="1" x14ac:dyDescent="0.2">
      <c r="B5271" s="63">
        <f>IFERROR('Dados Status Invest STOCKS'!A5258,"-")</f>
        <v>0</v>
      </c>
      <c r="C5271" s="45">
        <f>IFERROR((Ações!$D5271-Ações!$K5271)/Ações!$D5271,0)</f>
        <v>0</v>
      </c>
      <c r="D5271" s="46">
        <f>(Ações!$O5271)/0.06</f>
        <v>0</v>
      </c>
      <c r="E5271" s="47">
        <f>IFERROR((Ações!$F5271-Ações!$K5271)/Ações!$F5271,0)</f>
        <v>0</v>
      </c>
      <c r="F5271" s="46">
        <f>IF(OR(Ações!$N5271&lt;0,Ações!$M5271&lt;0),"",(22.5*Ações!$M5271*Ações!$N5271)^0.5)</f>
        <v>0</v>
      </c>
      <c r="G5271" s="47">
        <f>IFERROR((Ações!$H5271-Ações!$K5271)/Ações!$H5271,0)</f>
        <v>0</v>
      </c>
      <c r="H5271" s="48">
        <f>IFERROR(Ações!$I5271/(Ações!$P5271-Table_1[[#This Row],[CAGR LUCRO 5A]]),0)</f>
        <v>0</v>
      </c>
      <c r="I5271" s="48">
        <f>IF(Ações!$S5271&lt;0,"",Ações!$O5271*(1+Ações!$S5271))</f>
        <v>0</v>
      </c>
      <c r="J5271" s="49">
        <f>IFERROR(IF(Ações!$B5271="","",(VLOOKUP(Table_1[[#This Row],[AÇÕES]],'Dados Status Invest STOCKS'!A5257:AD5872,4)/Table_1[[#This Row],[LPA]]))/100,0)</f>
        <v>0</v>
      </c>
      <c r="K5271" s="64">
        <f>IFERROR(IF(Ações!$B5271="","",VLOOKUP(Table_1[[#This Row],[AÇÕES]],'Dados Status Invest STOCKS'!A5257:AD5872,2)),0)</f>
        <v>0</v>
      </c>
      <c r="L5271" s="65">
        <f>IFERROR(IF(Ações!$B5271="","",VLOOKUP(Table_1[[#This Row],[AÇÕES]],'Dados Status Invest STOCKS'!A5257:AD5872,3)/100),0)</f>
        <v>0</v>
      </c>
      <c r="M5271" s="66">
        <f>IFERROR(IF(Ações!$B5271="","",VLOOKUP(Table_1[[#This Row],[AÇÕES]],'Dados Status Invest STOCKS'!A5257:AD5872,28)),0)</f>
        <v>0</v>
      </c>
      <c r="N5271" s="66">
        <f>IFERROR(IF(Ações!$B5271="","",VLOOKUP(Table_1[[#This Row],[AÇÕES]],'Dados Status Invest STOCKS'!A5257:AD5872,27)),0)</f>
        <v>0</v>
      </c>
      <c r="O5271" s="66">
        <f>IFERROR(IF(Ações!$L5271="","",Ações!$K5271*Ações!$L5271),0)</f>
        <v>0</v>
      </c>
      <c r="P5271" s="67">
        <f t="shared" si="82"/>
        <v>0.06</v>
      </c>
      <c r="Q5271" s="67">
        <f>IFERROR(Ações!$O5271/Ações!$M5271,0)</f>
        <v>0</v>
      </c>
      <c r="R5271" s="67">
        <f>IFERROR(IF(Ações!$B5271="","",VLOOKUP(Table_1[[#This Row],[AÇÕES]],'Dados Status Invest STOCKS'!A5257:AD5872,18)/100),0)</f>
        <v>0</v>
      </c>
      <c r="S5271" s="65">
        <f>IFERROR(IF(Ações!$B5271="","",VLOOKUP(Table_1[[#This Row],[AÇÕES]],'Dados Status Invest STOCKS'!A5257:AD5872,25)/100),0)</f>
        <v>0</v>
      </c>
      <c r="T5271" s="67">
        <f>(1-Ações!$Q5271)*Ações!$R5271</f>
        <v>0</v>
      </c>
      <c r="U5271" s="68">
        <f>IF(Ações!$S5271=0,Ações!$T5271,IF(Ações!$T5271=0,Ações!$S5271,AVERAGE(Ações!$S5271,Ações!$T5271)))</f>
        <v>0</v>
      </c>
    </row>
    <row r="5272" spans="2:21" ht="15" customHeight="1" x14ac:dyDescent="0.2">
      <c r="B5272" s="63">
        <f>IFERROR('Dados Status Invest STOCKS'!A5259,"-")</f>
        <v>0</v>
      </c>
      <c r="C5272" s="45">
        <f>IFERROR((Ações!$D5272-Ações!$K5272)/Ações!$D5272,0)</f>
        <v>0</v>
      </c>
      <c r="D5272" s="46">
        <f>(Ações!$O5272)/0.06</f>
        <v>0</v>
      </c>
      <c r="E5272" s="47">
        <f>IFERROR((Ações!$F5272-Ações!$K5272)/Ações!$F5272,0)</f>
        <v>0</v>
      </c>
      <c r="F5272" s="46">
        <f>IF(OR(Ações!$N5272&lt;0,Ações!$M5272&lt;0),"",(22.5*Ações!$M5272*Ações!$N5272)^0.5)</f>
        <v>0</v>
      </c>
      <c r="G5272" s="47">
        <f>IFERROR((Ações!$H5272-Ações!$K5272)/Ações!$H5272,0)</f>
        <v>0</v>
      </c>
      <c r="H5272" s="48">
        <f>IFERROR(Ações!$I5272/(Ações!$P5272-Table_1[[#This Row],[CAGR LUCRO 5A]]),0)</f>
        <v>0</v>
      </c>
      <c r="I5272" s="48">
        <f>IF(Ações!$S5272&lt;0,"",Ações!$O5272*(1+Ações!$S5272))</f>
        <v>0</v>
      </c>
      <c r="J5272" s="49">
        <f>IFERROR(IF(Ações!$B5272="","",(VLOOKUP(Table_1[[#This Row],[AÇÕES]],'Dados Status Invest STOCKS'!A5258:AD5873,4)/Table_1[[#This Row],[LPA]]))/100,0)</f>
        <v>0</v>
      </c>
      <c r="K5272" s="64">
        <f>IFERROR(IF(Ações!$B5272="","",VLOOKUP(Table_1[[#This Row],[AÇÕES]],'Dados Status Invest STOCKS'!A5258:AD5873,2)),0)</f>
        <v>0</v>
      </c>
      <c r="L5272" s="65">
        <f>IFERROR(IF(Ações!$B5272="","",VLOOKUP(Table_1[[#This Row],[AÇÕES]],'Dados Status Invest STOCKS'!A5258:AD5873,3)/100),0)</f>
        <v>0</v>
      </c>
      <c r="M5272" s="66">
        <f>IFERROR(IF(Ações!$B5272="","",VLOOKUP(Table_1[[#This Row],[AÇÕES]],'Dados Status Invest STOCKS'!A5258:AD5873,28)),0)</f>
        <v>0</v>
      </c>
      <c r="N5272" s="66">
        <f>IFERROR(IF(Ações!$B5272="","",VLOOKUP(Table_1[[#This Row],[AÇÕES]],'Dados Status Invest STOCKS'!A5258:AD5873,27)),0)</f>
        <v>0</v>
      </c>
      <c r="O5272" s="66">
        <f>IFERROR(IF(Ações!$L5272="","",Ações!$K5272*Ações!$L5272),0)</f>
        <v>0</v>
      </c>
      <c r="P5272" s="67">
        <f t="shared" si="82"/>
        <v>0.06</v>
      </c>
      <c r="Q5272" s="67">
        <f>IFERROR(Ações!$O5272/Ações!$M5272,0)</f>
        <v>0</v>
      </c>
      <c r="R5272" s="67">
        <f>IFERROR(IF(Ações!$B5272="","",VLOOKUP(Table_1[[#This Row],[AÇÕES]],'Dados Status Invest STOCKS'!A5258:AD5873,18)/100),0)</f>
        <v>0</v>
      </c>
      <c r="S5272" s="65">
        <f>IFERROR(IF(Ações!$B5272="","",VLOOKUP(Table_1[[#This Row],[AÇÕES]],'Dados Status Invest STOCKS'!A5258:AD5873,25)/100),0)</f>
        <v>0</v>
      </c>
      <c r="T5272" s="67">
        <f>(1-Ações!$Q5272)*Ações!$R5272</f>
        <v>0</v>
      </c>
      <c r="U5272" s="68">
        <f>IF(Ações!$S5272=0,Ações!$T5272,IF(Ações!$T5272=0,Ações!$S5272,AVERAGE(Ações!$S5272,Ações!$T5272)))</f>
        <v>0</v>
      </c>
    </row>
    <row r="5273" spans="2:21" ht="15" customHeight="1" x14ac:dyDescent="0.2">
      <c r="B5273" s="63">
        <f>IFERROR('Dados Status Invest STOCKS'!A5260,"-")</f>
        <v>0</v>
      </c>
      <c r="C5273" s="45">
        <f>IFERROR((Ações!$D5273-Ações!$K5273)/Ações!$D5273,0)</f>
        <v>0</v>
      </c>
      <c r="D5273" s="46">
        <f>(Ações!$O5273)/0.06</f>
        <v>0</v>
      </c>
      <c r="E5273" s="47">
        <f>IFERROR((Ações!$F5273-Ações!$K5273)/Ações!$F5273,0)</f>
        <v>0</v>
      </c>
      <c r="F5273" s="46">
        <f>IF(OR(Ações!$N5273&lt;0,Ações!$M5273&lt;0),"",(22.5*Ações!$M5273*Ações!$N5273)^0.5)</f>
        <v>0</v>
      </c>
      <c r="G5273" s="47">
        <f>IFERROR((Ações!$H5273-Ações!$K5273)/Ações!$H5273,0)</f>
        <v>0</v>
      </c>
      <c r="H5273" s="48">
        <f>IFERROR(Ações!$I5273/(Ações!$P5273-Table_1[[#This Row],[CAGR LUCRO 5A]]),0)</f>
        <v>0</v>
      </c>
      <c r="I5273" s="48">
        <f>IF(Ações!$S5273&lt;0,"",Ações!$O5273*(1+Ações!$S5273))</f>
        <v>0</v>
      </c>
      <c r="J5273" s="49">
        <f>IFERROR(IF(Ações!$B5273="","",(VLOOKUP(Table_1[[#This Row],[AÇÕES]],'Dados Status Invest STOCKS'!A5259:AD5874,4)/Table_1[[#This Row],[LPA]]))/100,0)</f>
        <v>0</v>
      </c>
      <c r="K5273" s="64">
        <f>IFERROR(IF(Ações!$B5273="","",VLOOKUP(Table_1[[#This Row],[AÇÕES]],'Dados Status Invest STOCKS'!A5259:AD5874,2)),0)</f>
        <v>0</v>
      </c>
      <c r="L5273" s="65">
        <f>IFERROR(IF(Ações!$B5273="","",VLOOKUP(Table_1[[#This Row],[AÇÕES]],'Dados Status Invest STOCKS'!A5259:AD5874,3)/100),0)</f>
        <v>0</v>
      </c>
      <c r="M5273" s="66">
        <f>IFERROR(IF(Ações!$B5273="","",VLOOKUP(Table_1[[#This Row],[AÇÕES]],'Dados Status Invest STOCKS'!A5259:AD5874,28)),0)</f>
        <v>0</v>
      </c>
      <c r="N5273" s="66">
        <f>IFERROR(IF(Ações!$B5273="","",VLOOKUP(Table_1[[#This Row],[AÇÕES]],'Dados Status Invest STOCKS'!A5259:AD5874,27)),0)</f>
        <v>0</v>
      </c>
      <c r="O5273" s="66">
        <f>IFERROR(IF(Ações!$L5273="","",Ações!$K5273*Ações!$L5273),0)</f>
        <v>0</v>
      </c>
      <c r="P5273" s="67">
        <f t="shared" si="82"/>
        <v>0.06</v>
      </c>
      <c r="Q5273" s="67">
        <f>IFERROR(Ações!$O5273/Ações!$M5273,0)</f>
        <v>0</v>
      </c>
      <c r="R5273" s="67">
        <f>IFERROR(IF(Ações!$B5273="","",VLOOKUP(Table_1[[#This Row],[AÇÕES]],'Dados Status Invest STOCKS'!A5259:AD5874,18)/100),0)</f>
        <v>0</v>
      </c>
      <c r="S5273" s="65">
        <f>IFERROR(IF(Ações!$B5273="","",VLOOKUP(Table_1[[#This Row],[AÇÕES]],'Dados Status Invest STOCKS'!A5259:AD5874,25)/100),0)</f>
        <v>0</v>
      </c>
      <c r="T5273" s="67">
        <f>(1-Ações!$Q5273)*Ações!$R5273</f>
        <v>0</v>
      </c>
      <c r="U5273" s="68">
        <f>IF(Ações!$S5273=0,Ações!$T5273,IF(Ações!$T5273=0,Ações!$S5273,AVERAGE(Ações!$S5273,Ações!$T5273)))</f>
        <v>0</v>
      </c>
    </row>
    <row r="5274" spans="2:21" ht="15" customHeight="1" x14ac:dyDescent="0.2">
      <c r="B5274" s="63">
        <f>IFERROR('Dados Status Invest STOCKS'!A5261,"-")</f>
        <v>0</v>
      </c>
      <c r="C5274" s="45">
        <f>IFERROR((Ações!$D5274-Ações!$K5274)/Ações!$D5274,0)</f>
        <v>0</v>
      </c>
      <c r="D5274" s="46">
        <f>(Ações!$O5274)/0.06</f>
        <v>0</v>
      </c>
      <c r="E5274" s="47">
        <f>IFERROR((Ações!$F5274-Ações!$K5274)/Ações!$F5274,0)</f>
        <v>0</v>
      </c>
      <c r="F5274" s="46">
        <f>IF(OR(Ações!$N5274&lt;0,Ações!$M5274&lt;0),"",(22.5*Ações!$M5274*Ações!$N5274)^0.5)</f>
        <v>0</v>
      </c>
      <c r="G5274" s="47">
        <f>IFERROR((Ações!$H5274-Ações!$K5274)/Ações!$H5274,0)</f>
        <v>0</v>
      </c>
      <c r="H5274" s="48">
        <f>IFERROR(Ações!$I5274/(Ações!$P5274-Table_1[[#This Row],[CAGR LUCRO 5A]]),0)</f>
        <v>0</v>
      </c>
      <c r="I5274" s="48">
        <f>IF(Ações!$S5274&lt;0,"",Ações!$O5274*(1+Ações!$S5274))</f>
        <v>0</v>
      </c>
      <c r="J5274" s="49">
        <f>IFERROR(IF(Ações!$B5274="","",(VLOOKUP(Table_1[[#This Row],[AÇÕES]],'Dados Status Invest STOCKS'!A5260:AD5875,4)/Table_1[[#This Row],[LPA]]))/100,0)</f>
        <v>0</v>
      </c>
      <c r="K5274" s="64">
        <f>IFERROR(IF(Ações!$B5274="","",VLOOKUP(Table_1[[#This Row],[AÇÕES]],'Dados Status Invest STOCKS'!A5260:AD5875,2)),0)</f>
        <v>0</v>
      </c>
      <c r="L5274" s="65">
        <f>IFERROR(IF(Ações!$B5274="","",VLOOKUP(Table_1[[#This Row],[AÇÕES]],'Dados Status Invest STOCKS'!A5260:AD5875,3)/100),0)</f>
        <v>0</v>
      </c>
      <c r="M5274" s="66">
        <f>IFERROR(IF(Ações!$B5274="","",VLOOKUP(Table_1[[#This Row],[AÇÕES]],'Dados Status Invest STOCKS'!A5260:AD5875,28)),0)</f>
        <v>0</v>
      </c>
      <c r="N5274" s="66">
        <f>IFERROR(IF(Ações!$B5274="","",VLOOKUP(Table_1[[#This Row],[AÇÕES]],'Dados Status Invest STOCKS'!A5260:AD5875,27)),0)</f>
        <v>0</v>
      </c>
      <c r="O5274" s="66">
        <f>IFERROR(IF(Ações!$L5274="","",Ações!$K5274*Ações!$L5274),0)</f>
        <v>0</v>
      </c>
      <c r="P5274" s="67">
        <f t="shared" si="82"/>
        <v>0.06</v>
      </c>
      <c r="Q5274" s="67">
        <f>IFERROR(Ações!$O5274/Ações!$M5274,0)</f>
        <v>0</v>
      </c>
      <c r="R5274" s="67">
        <f>IFERROR(IF(Ações!$B5274="","",VLOOKUP(Table_1[[#This Row],[AÇÕES]],'Dados Status Invest STOCKS'!A5260:AD5875,18)/100),0)</f>
        <v>0</v>
      </c>
      <c r="S5274" s="65">
        <f>IFERROR(IF(Ações!$B5274="","",VLOOKUP(Table_1[[#This Row],[AÇÕES]],'Dados Status Invest STOCKS'!A5260:AD5875,25)/100),0)</f>
        <v>0</v>
      </c>
      <c r="T5274" s="67">
        <f>(1-Ações!$Q5274)*Ações!$R5274</f>
        <v>0</v>
      </c>
      <c r="U5274" s="68">
        <f>IF(Ações!$S5274=0,Ações!$T5274,IF(Ações!$T5274=0,Ações!$S5274,AVERAGE(Ações!$S5274,Ações!$T5274)))</f>
        <v>0</v>
      </c>
    </row>
    <row r="5275" spans="2:21" ht="15" customHeight="1" x14ac:dyDescent="0.2">
      <c r="B5275" s="63">
        <f>IFERROR('Dados Status Invest STOCKS'!A5262,"-")</f>
        <v>0</v>
      </c>
      <c r="C5275" s="45">
        <f>IFERROR((Ações!$D5275-Ações!$K5275)/Ações!$D5275,0)</f>
        <v>0</v>
      </c>
      <c r="D5275" s="46">
        <f>(Ações!$O5275)/0.06</f>
        <v>0</v>
      </c>
      <c r="E5275" s="47">
        <f>IFERROR((Ações!$F5275-Ações!$K5275)/Ações!$F5275,0)</f>
        <v>0</v>
      </c>
      <c r="F5275" s="46">
        <f>IF(OR(Ações!$N5275&lt;0,Ações!$M5275&lt;0),"",(22.5*Ações!$M5275*Ações!$N5275)^0.5)</f>
        <v>0</v>
      </c>
      <c r="G5275" s="47">
        <f>IFERROR((Ações!$H5275-Ações!$K5275)/Ações!$H5275,0)</f>
        <v>0</v>
      </c>
      <c r="H5275" s="48">
        <f>IFERROR(Ações!$I5275/(Ações!$P5275-Table_1[[#This Row],[CAGR LUCRO 5A]]),0)</f>
        <v>0</v>
      </c>
      <c r="I5275" s="48">
        <f>IF(Ações!$S5275&lt;0,"",Ações!$O5275*(1+Ações!$S5275))</f>
        <v>0</v>
      </c>
      <c r="J5275" s="49">
        <f>IFERROR(IF(Ações!$B5275="","",(VLOOKUP(Table_1[[#This Row],[AÇÕES]],'Dados Status Invest STOCKS'!A5261:AD5876,4)/Table_1[[#This Row],[LPA]]))/100,0)</f>
        <v>0</v>
      </c>
      <c r="K5275" s="64">
        <f>IFERROR(IF(Ações!$B5275="","",VLOOKUP(Table_1[[#This Row],[AÇÕES]],'Dados Status Invest STOCKS'!A5261:AD5876,2)),0)</f>
        <v>0</v>
      </c>
      <c r="L5275" s="65">
        <f>IFERROR(IF(Ações!$B5275="","",VLOOKUP(Table_1[[#This Row],[AÇÕES]],'Dados Status Invest STOCKS'!A5261:AD5876,3)/100),0)</f>
        <v>0</v>
      </c>
      <c r="M5275" s="66">
        <f>IFERROR(IF(Ações!$B5275="","",VLOOKUP(Table_1[[#This Row],[AÇÕES]],'Dados Status Invest STOCKS'!A5261:AD5876,28)),0)</f>
        <v>0</v>
      </c>
      <c r="N5275" s="66">
        <f>IFERROR(IF(Ações!$B5275="","",VLOOKUP(Table_1[[#This Row],[AÇÕES]],'Dados Status Invest STOCKS'!A5261:AD5876,27)),0)</f>
        <v>0</v>
      </c>
      <c r="O5275" s="66">
        <f>IFERROR(IF(Ações!$L5275="","",Ações!$K5275*Ações!$L5275),0)</f>
        <v>0</v>
      </c>
      <c r="P5275" s="67">
        <f t="shared" si="82"/>
        <v>0.06</v>
      </c>
      <c r="Q5275" s="67">
        <f>IFERROR(Ações!$O5275/Ações!$M5275,0)</f>
        <v>0</v>
      </c>
      <c r="R5275" s="67">
        <f>IFERROR(IF(Ações!$B5275="","",VLOOKUP(Table_1[[#This Row],[AÇÕES]],'Dados Status Invest STOCKS'!A5261:AD5876,18)/100),0)</f>
        <v>0</v>
      </c>
      <c r="S5275" s="65">
        <f>IFERROR(IF(Ações!$B5275="","",VLOOKUP(Table_1[[#This Row],[AÇÕES]],'Dados Status Invest STOCKS'!A5261:AD5876,25)/100),0)</f>
        <v>0</v>
      </c>
      <c r="T5275" s="67">
        <f>(1-Ações!$Q5275)*Ações!$R5275</f>
        <v>0</v>
      </c>
      <c r="U5275" s="68">
        <f>IF(Ações!$S5275=0,Ações!$T5275,IF(Ações!$T5275=0,Ações!$S5275,AVERAGE(Ações!$S5275,Ações!$T5275)))</f>
        <v>0</v>
      </c>
    </row>
    <row r="5276" spans="2:21" ht="15" customHeight="1" x14ac:dyDescent="0.2">
      <c r="B5276" s="63">
        <f>IFERROR('Dados Status Invest STOCKS'!A5263,"-")</f>
        <v>0</v>
      </c>
      <c r="C5276" s="45">
        <f>IFERROR((Ações!$D5276-Ações!$K5276)/Ações!$D5276,0)</f>
        <v>0</v>
      </c>
      <c r="D5276" s="46">
        <f>(Ações!$O5276)/0.06</f>
        <v>0</v>
      </c>
      <c r="E5276" s="47">
        <f>IFERROR((Ações!$F5276-Ações!$K5276)/Ações!$F5276,0)</f>
        <v>0</v>
      </c>
      <c r="F5276" s="46">
        <f>IF(OR(Ações!$N5276&lt;0,Ações!$M5276&lt;0),"",(22.5*Ações!$M5276*Ações!$N5276)^0.5)</f>
        <v>0</v>
      </c>
      <c r="G5276" s="47">
        <f>IFERROR((Ações!$H5276-Ações!$K5276)/Ações!$H5276,0)</f>
        <v>0</v>
      </c>
      <c r="H5276" s="48">
        <f>IFERROR(Ações!$I5276/(Ações!$P5276-Table_1[[#This Row],[CAGR LUCRO 5A]]),0)</f>
        <v>0</v>
      </c>
      <c r="I5276" s="48">
        <f>IF(Ações!$S5276&lt;0,"",Ações!$O5276*(1+Ações!$S5276))</f>
        <v>0</v>
      </c>
      <c r="J5276" s="49">
        <f>IFERROR(IF(Ações!$B5276="","",(VLOOKUP(Table_1[[#This Row],[AÇÕES]],'Dados Status Invest STOCKS'!A5262:AD5877,4)/Table_1[[#This Row],[LPA]]))/100,0)</f>
        <v>0</v>
      </c>
      <c r="K5276" s="64">
        <f>IFERROR(IF(Ações!$B5276="","",VLOOKUP(Table_1[[#This Row],[AÇÕES]],'Dados Status Invest STOCKS'!A5262:AD5877,2)),0)</f>
        <v>0</v>
      </c>
      <c r="L5276" s="65">
        <f>IFERROR(IF(Ações!$B5276="","",VLOOKUP(Table_1[[#This Row],[AÇÕES]],'Dados Status Invest STOCKS'!A5262:AD5877,3)/100),0)</f>
        <v>0</v>
      </c>
      <c r="M5276" s="66">
        <f>IFERROR(IF(Ações!$B5276="","",VLOOKUP(Table_1[[#This Row],[AÇÕES]],'Dados Status Invest STOCKS'!A5262:AD5877,28)),0)</f>
        <v>0</v>
      </c>
      <c r="N5276" s="66">
        <f>IFERROR(IF(Ações!$B5276="","",VLOOKUP(Table_1[[#This Row],[AÇÕES]],'Dados Status Invest STOCKS'!A5262:AD5877,27)),0)</f>
        <v>0</v>
      </c>
      <c r="O5276" s="66">
        <f>IFERROR(IF(Ações!$L5276="","",Ações!$K5276*Ações!$L5276),0)</f>
        <v>0</v>
      </c>
      <c r="P5276" s="67">
        <f t="shared" si="82"/>
        <v>0.06</v>
      </c>
      <c r="Q5276" s="67">
        <f>IFERROR(Ações!$O5276/Ações!$M5276,0)</f>
        <v>0</v>
      </c>
      <c r="R5276" s="67">
        <f>IFERROR(IF(Ações!$B5276="","",VLOOKUP(Table_1[[#This Row],[AÇÕES]],'Dados Status Invest STOCKS'!A5262:AD5877,18)/100),0)</f>
        <v>0</v>
      </c>
      <c r="S5276" s="65">
        <f>IFERROR(IF(Ações!$B5276="","",VLOOKUP(Table_1[[#This Row],[AÇÕES]],'Dados Status Invest STOCKS'!A5262:AD5877,25)/100),0)</f>
        <v>0</v>
      </c>
      <c r="T5276" s="67">
        <f>(1-Ações!$Q5276)*Ações!$R5276</f>
        <v>0</v>
      </c>
      <c r="U5276" s="68">
        <f>IF(Ações!$S5276=0,Ações!$T5276,IF(Ações!$T5276=0,Ações!$S5276,AVERAGE(Ações!$S5276,Ações!$T5276)))</f>
        <v>0</v>
      </c>
    </row>
    <row r="5277" spans="2:21" ht="15" customHeight="1" x14ac:dyDescent="0.2">
      <c r="B5277" s="63">
        <f>IFERROR('Dados Status Invest STOCKS'!A5264,"-")</f>
        <v>0</v>
      </c>
      <c r="C5277" s="45">
        <f>IFERROR((Ações!$D5277-Ações!$K5277)/Ações!$D5277,0)</f>
        <v>0</v>
      </c>
      <c r="D5277" s="46">
        <f>(Ações!$O5277)/0.06</f>
        <v>0</v>
      </c>
      <c r="E5277" s="47">
        <f>IFERROR((Ações!$F5277-Ações!$K5277)/Ações!$F5277,0)</f>
        <v>0</v>
      </c>
      <c r="F5277" s="46">
        <f>IF(OR(Ações!$N5277&lt;0,Ações!$M5277&lt;0),"",(22.5*Ações!$M5277*Ações!$N5277)^0.5)</f>
        <v>0</v>
      </c>
      <c r="G5277" s="47">
        <f>IFERROR((Ações!$H5277-Ações!$K5277)/Ações!$H5277,0)</f>
        <v>0</v>
      </c>
      <c r="H5277" s="48">
        <f>IFERROR(Ações!$I5277/(Ações!$P5277-Table_1[[#This Row],[CAGR LUCRO 5A]]),0)</f>
        <v>0</v>
      </c>
      <c r="I5277" s="48">
        <f>IF(Ações!$S5277&lt;0,"",Ações!$O5277*(1+Ações!$S5277))</f>
        <v>0</v>
      </c>
      <c r="J5277" s="49">
        <f>IFERROR(IF(Ações!$B5277="","",(VLOOKUP(Table_1[[#This Row],[AÇÕES]],'Dados Status Invest STOCKS'!A5263:AD5878,4)/Table_1[[#This Row],[LPA]]))/100,0)</f>
        <v>0</v>
      </c>
      <c r="K5277" s="64">
        <f>IFERROR(IF(Ações!$B5277="","",VLOOKUP(Table_1[[#This Row],[AÇÕES]],'Dados Status Invest STOCKS'!A5263:AD5878,2)),0)</f>
        <v>0</v>
      </c>
      <c r="L5277" s="65">
        <f>IFERROR(IF(Ações!$B5277="","",VLOOKUP(Table_1[[#This Row],[AÇÕES]],'Dados Status Invest STOCKS'!A5263:AD5878,3)/100),0)</f>
        <v>0</v>
      </c>
      <c r="M5277" s="66">
        <f>IFERROR(IF(Ações!$B5277="","",VLOOKUP(Table_1[[#This Row],[AÇÕES]],'Dados Status Invest STOCKS'!A5263:AD5878,28)),0)</f>
        <v>0</v>
      </c>
      <c r="N5277" s="66">
        <f>IFERROR(IF(Ações!$B5277="","",VLOOKUP(Table_1[[#This Row],[AÇÕES]],'Dados Status Invest STOCKS'!A5263:AD5878,27)),0)</f>
        <v>0</v>
      </c>
      <c r="O5277" s="66">
        <f>IFERROR(IF(Ações!$L5277="","",Ações!$K5277*Ações!$L5277),0)</f>
        <v>0</v>
      </c>
      <c r="P5277" s="67">
        <f t="shared" si="82"/>
        <v>0.06</v>
      </c>
      <c r="Q5277" s="67">
        <f>IFERROR(Ações!$O5277/Ações!$M5277,0)</f>
        <v>0</v>
      </c>
      <c r="R5277" s="67">
        <f>IFERROR(IF(Ações!$B5277="","",VLOOKUP(Table_1[[#This Row],[AÇÕES]],'Dados Status Invest STOCKS'!A5263:AD5878,18)/100),0)</f>
        <v>0</v>
      </c>
      <c r="S5277" s="65">
        <f>IFERROR(IF(Ações!$B5277="","",VLOOKUP(Table_1[[#This Row],[AÇÕES]],'Dados Status Invest STOCKS'!A5263:AD5878,25)/100),0)</f>
        <v>0</v>
      </c>
      <c r="T5277" s="67">
        <f>(1-Ações!$Q5277)*Ações!$R5277</f>
        <v>0</v>
      </c>
      <c r="U5277" s="68">
        <f>IF(Ações!$S5277=0,Ações!$T5277,IF(Ações!$T5277=0,Ações!$S5277,AVERAGE(Ações!$S5277,Ações!$T5277)))</f>
        <v>0</v>
      </c>
    </row>
    <row r="5278" spans="2:21" ht="15" customHeight="1" x14ac:dyDescent="0.2">
      <c r="B5278" s="63">
        <f>IFERROR('Dados Status Invest STOCKS'!A5265,"-")</f>
        <v>0</v>
      </c>
      <c r="C5278" s="45">
        <f>IFERROR((Ações!$D5278-Ações!$K5278)/Ações!$D5278,0)</f>
        <v>0</v>
      </c>
      <c r="D5278" s="46">
        <f>(Ações!$O5278)/0.06</f>
        <v>0</v>
      </c>
      <c r="E5278" s="47">
        <f>IFERROR((Ações!$F5278-Ações!$K5278)/Ações!$F5278,0)</f>
        <v>0</v>
      </c>
      <c r="F5278" s="46">
        <f>IF(OR(Ações!$N5278&lt;0,Ações!$M5278&lt;0),"",(22.5*Ações!$M5278*Ações!$N5278)^0.5)</f>
        <v>0</v>
      </c>
      <c r="G5278" s="47">
        <f>IFERROR((Ações!$H5278-Ações!$K5278)/Ações!$H5278,0)</f>
        <v>0</v>
      </c>
      <c r="H5278" s="48">
        <f>IFERROR(Ações!$I5278/(Ações!$P5278-Table_1[[#This Row],[CAGR LUCRO 5A]]),0)</f>
        <v>0</v>
      </c>
      <c r="I5278" s="48">
        <f>IF(Ações!$S5278&lt;0,"",Ações!$O5278*(1+Ações!$S5278))</f>
        <v>0</v>
      </c>
      <c r="J5278" s="49">
        <f>IFERROR(IF(Ações!$B5278="","",(VLOOKUP(Table_1[[#This Row],[AÇÕES]],'Dados Status Invest STOCKS'!A5264:AD5879,4)/Table_1[[#This Row],[LPA]]))/100,0)</f>
        <v>0</v>
      </c>
      <c r="K5278" s="64">
        <f>IFERROR(IF(Ações!$B5278="","",VLOOKUP(Table_1[[#This Row],[AÇÕES]],'Dados Status Invest STOCKS'!A5264:AD5879,2)),0)</f>
        <v>0</v>
      </c>
      <c r="L5278" s="65">
        <f>IFERROR(IF(Ações!$B5278="","",VLOOKUP(Table_1[[#This Row],[AÇÕES]],'Dados Status Invest STOCKS'!A5264:AD5879,3)/100),0)</f>
        <v>0</v>
      </c>
      <c r="M5278" s="66">
        <f>IFERROR(IF(Ações!$B5278="","",VLOOKUP(Table_1[[#This Row],[AÇÕES]],'Dados Status Invest STOCKS'!A5264:AD5879,28)),0)</f>
        <v>0</v>
      </c>
      <c r="N5278" s="66">
        <f>IFERROR(IF(Ações!$B5278="","",VLOOKUP(Table_1[[#This Row],[AÇÕES]],'Dados Status Invest STOCKS'!A5264:AD5879,27)),0)</f>
        <v>0</v>
      </c>
      <c r="O5278" s="66">
        <f>IFERROR(IF(Ações!$L5278="","",Ações!$K5278*Ações!$L5278),0)</f>
        <v>0</v>
      </c>
      <c r="P5278" s="67">
        <f t="shared" si="82"/>
        <v>0.06</v>
      </c>
      <c r="Q5278" s="67">
        <f>IFERROR(Ações!$O5278/Ações!$M5278,0)</f>
        <v>0</v>
      </c>
      <c r="R5278" s="67">
        <f>IFERROR(IF(Ações!$B5278="","",VLOOKUP(Table_1[[#This Row],[AÇÕES]],'Dados Status Invest STOCKS'!A5264:AD5879,18)/100),0)</f>
        <v>0</v>
      </c>
      <c r="S5278" s="65">
        <f>IFERROR(IF(Ações!$B5278="","",VLOOKUP(Table_1[[#This Row],[AÇÕES]],'Dados Status Invest STOCKS'!A5264:AD5879,25)/100),0)</f>
        <v>0</v>
      </c>
      <c r="T5278" s="67">
        <f>(1-Ações!$Q5278)*Ações!$R5278</f>
        <v>0</v>
      </c>
      <c r="U5278" s="68">
        <f>IF(Ações!$S5278=0,Ações!$T5278,IF(Ações!$T5278=0,Ações!$S5278,AVERAGE(Ações!$S5278,Ações!$T5278)))</f>
        <v>0</v>
      </c>
    </row>
    <row r="5279" spans="2:21" ht="15" customHeight="1" x14ac:dyDescent="0.2">
      <c r="B5279" s="63">
        <f>IFERROR('Dados Status Invest STOCKS'!A5266,"-")</f>
        <v>0</v>
      </c>
      <c r="C5279" s="45">
        <f>IFERROR((Ações!$D5279-Ações!$K5279)/Ações!$D5279,0)</f>
        <v>0</v>
      </c>
      <c r="D5279" s="46">
        <f>(Ações!$O5279)/0.06</f>
        <v>0</v>
      </c>
      <c r="E5279" s="47">
        <f>IFERROR((Ações!$F5279-Ações!$K5279)/Ações!$F5279,0)</f>
        <v>0</v>
      </c>
      <c r="F5279" s="46">
        <f>IF(OR(Ações!$N5279&lt;0,Ações!$M5279&lt;0),"",(22.5*Ações!$M5279*Ações!$N5279)^0.5)</f>
        <v>0</v>
      </c>
      <c r="G5279" s="47">
        <f>IFERROR((Ações!$H5279-Ações!$K5279)/Ações!$H5279,0)</f>
        <v>0</v>
      </c>
      <c r="H5279" s="48">
        <f>IFERROR(Ações!$I5279/(Ações!$P5279-Table_1[[#This Row],[CAGR LUCRO 5A]]),0)</f>
        <v>0</v>
      </c>
      <c r="I5279" s="48">
        <f>IF(Ações!$S5279&lt;0,"",Ações!$O5279*(1+Ações!$S5279))</f>
        <v>0</v>
      </c>
      <c r="J5279" s="49">
        <f>IFERROR(IF(Ações!$B5279="","",(VLOOKUP(Table_1[[#This Row],[AÇÕES]],'Dados Status Invest STOCKS'!A5265:AD5880,4)/Table_1[[#This Row],[LPA]]))/100,0)</f>
        <v>0</v>
      </c>
      <c r="K5279" s="64">
        <f>IFERROR(IF(Ações!$B5279="","",VLOOKUP(Table_1[[#This Row],[AÇÕES]],'Dados Status Invest STOCKS'!A5265:AD5880,2)),0)</f>
        <v>0</v>
      </c>
      <c r="L5279" s="65">
        <f>IFERROR(IF(Ações!$B5279="","",VLOOKUP(Table_1[[#This Row],[AÇÕES]],'Dados Status Invest STOCKS'!A5265:AD5880,3)/100),0)</f>
        <v>0</v>
      </c>
      <c r="M5279" s="66">
        <f>IFERROR(IF(Ações!$B5279="","",VLOOKUP(Table_1[[#This Row],[AÇÕES]],'Dados Status Invest STOCKS'!A5265:AD5880,28)),0)</f>
        <v>0</v>
      </c>
      <c r="N5279" s="66">
        <f>IFERROR(IF(Ações!$B5279="","",VLOOKUP(Table_1[[#This Row],[AÇÕES]],'Dados Status Invest STOCKS'!A5265:AD5880,27)),0)</f>
        <v>0</v>
      </c>
      <c r="O5279" s="66">
        <f>IFERROR(IF(Ações!$L5279="","",Ações!$K5279*Ações!$L5279),0)</f>
        <v>0</v>
      </c>
      <c r="P5279" s="67">
        <f t="shared" si="82"/>
        <v>0.06</v>
      </c>
      <c r="Q5279" s="67">
        <f>IFERROR(Ações!$O5279/Ações!$M5279,0)</f>
        <v>0</v>
      </c>
      <c r="R5279" s="67">
        <f>IFERROR(IF(Ações!$B5279="","",VLOOKUP(Table_1[[#This Row],[AÇÕES]],'Dados Status Invest STOCKS'!A5265:AD5880,18)/100),0)</f>
        <v>0</v>
      </c>
      <c r="S5279" s="65">
        <f>IFERROR(IF(Ações!$B5279="","",VLOOKUP(Table_1[[#This Row],[AÇÕES]],'Dados Status Invest STOCKS'!A5265:AD5880,25)/100),0)</f>
        <v>0</v>
      </c>
      <c r="T5279" s="67">
        <f>(1-Ações!$Q5279)*Ações!$R5279</f>
        <v>0</v>
      </c>
      <c r="U5279" s="68">
        <f>IF(Ações!$S5279=0,Ações!$T5279,IF(Ações!$T5279=0,Ações!$S5279,AVERAGE(Ações!$S5279,Ações!$T5279)))</f>
        <v>0</v>
      </c>
    </row>
    <row r="5280" spans="2:21" ht="15" customHeight="1" x14ac:dyDescent="0.2">
      <c r="B5280" s="63">
        <f>IFERROR('Dados Status Invest STOCKS'!A5267,"-")</f>
        <v>0</v>
      </c>
      <c r="C5280" s="45">
        <f>IFERROR((Ações!$D5280-Ações!$K5280)/Ações!$D5280,0)</f>
        <v>0</v>
      </c>
      <c r="D5280" s="46">
        <f>(Ações!$O5280)/0.06</f>
        <v>0</v>
      </c>
      <c r="E5280" s="47">
        <f>IFERROR((Ações!$F5280-Ações!$K5280)/Ações!$F5280,0)</f>
        <v>0</v>
      </c>
      <c r="F5280" s="46">
        <f>IF(OR(Ações!$N5280&lt;0,Ações!$M5280&lt;0),"",(22.5*Ações!$M5280*Ações!$N5280)^0.5)</f>
        <v>0</v>
      </c>
      <c r="G5280" s="47">
        <f>IFERROR((Ações!$H5280-Ações!$K5280)/Ações!$H5280,0)</f>
        <v>0</v>
      </c>
      <c r="H5280" s="48">
        <f>IFERROR(Ações!$I5280/(Ações!$P5280-Table_1[[#This Row],[CAGR LUCRO 5A]]),0)</f>
        <v>0</v>
      </c>
      <c r="I5280" s="48">
        <f>IF(Ações!$S5280&lt;0,"",Ações!$O5280*(1+Ações!$S5280))</f>
        <v>0</v>
      </c>
      <c r="J5280" s="49">
        <f>IFERROR(IF(Ações!$B5280="","",(VLOOKUP(Table_1[[#This Row],[AÇÕES]],'Dados Status Invest STOCKS'!A5266:AD5881,4)/Table_1[[#This Row],[LPA]]))/100,0)</f>
        <v>0</v>
      </c>
      <c r="K5280" s="64">
        <f>IFERROR(IF(Ações!$B5280="","",VLOOKUP(Table_1[[#This Row],[AÇÕES]],'Dados Status Invest STOCKS'!A5266:AD5881,2)),0)</f>
        <v>0</v>
      </c>
      <c r="L5280" s="65">
        <f>IFERROR(IF(Ações!$B5280="","",VLOOKUP(Table_1[[#This Row],[AÇÕES]],'Dados Status Invest STOCKS'!A5266:AD5881,3)/100),0)</f>
        <v>0</v>
      </c>
      <c r="M5280" s="66">
        <f>IFERROR(IF(Ações!$B5280="","",VLOOKUP(Table_1[[#This Row],[AÇÕES]],'Dados Status Invest STOCKS'!A5266:AD5881,28)),0)</f>
        <v>0</v>
      </c>
      <c r="N5280" s="66">
        <f>IFERROR(IF(Ações!$B5280="","",VLOOKUP(Table_1[[#This Row],[AÇÕES]],'Dados Status Invest STOCKS'!A5266:AD5881,27)),0)</f>
        <v>0</v>
      </c>
      <c r="O5280" s="66">
        <f>IFERROR(IF(Ações!$L5280="","",Ações!$K5280*Ações!$L5280),0)</f>
        <v>0</v>
      </c>
      <c r="P5280" s="67">
        <f t="shared" si="82"/>
        <v>0.06</v>
      </c>
      <c r="Q5280" s="67">
        <f>IFERROR(Ações!$O5280/Ações!$M5280,0)</f>
        <v>0</v>
      </c>
      <c r="R5280" s="67">
        <f>IFERROR(IF(Ações!$B5280="","",VLOOKUP(Table_1[[#This Row],[AÇÕES]],'Dados Status Invest STOCKS'!A5266:AD5881,18)/100),0)</f>
        <v>0</v>
      </c>
      <c r="S5280" s="65">
        <f>IFERROR(IF(Ações!$B5280="","",VLOOKUP(Table_1[[#This Row],[AÇÕES]],'Dados Status Invest STOCKS'!A5266:AD5881,25)/100),0)</f>
        <v>0</v>
      </c>
      <c r="T5280" s="67">
        <f>(1-Ações!$Q5280)*Ações!$R5280</f>
        <v>0</v>
      </c>
      <c r="U5280" s="68">
        <f>IF(Ações!$S5280=0,Ações!$T5280,IF(Ações!$T5280=0,Ações!$S5280,AVERAGE(Ações!$S5280,Ações!$T5280)))</f>
        <v>0</v>
      </c>
    </row>
    <row r="5281" spans="2:21" ht="15" customHeight="1" x14ac:dyDescent="0.2">
      <c r="B5281" s="63">
        <f>IFERROR('Dados Status Invest STOCKS'!A5268,"-")</f>
        <v>0</v>
      </c>
      <c r="C5281" s="45">
        <f>IFERROR((Ações!$D5281-Ações!$K5281)/Ações!$D5281,0)</f>
        <v>0</v>
      </c>
      <c r="D5281" s="46">
        <f>(Ações!$O5281)/0.06</f>
        <v>0</v>
      </c>
      <c r="E5281" s="47">
        <f>IFERROR((Ações!$F5281-Ações!$K5281)/Ações!$F5281,0)</f>
        <v>0</v>
      </c>
      <c r="F5281" s="46">
        <f>IF(OR(Ações!$N5281&lt;0,Ações!$M5281&lt;0),"",(22.5*Ações!$M5281*Ações!$N5281)^0.5)</f>
        <v>0</v>
      </c>
      <c r="G5281" s="47">
        <f>IFERROR((Ações!$H5281-Ações!$K5281)/Ações!$H5281,0)</f>
        <v>0</v>
      </c>
      <c r="H5281" s="48">
        <f>IFERROR(Ações!$I5281/(Ações!$P5281-Table_1[[#This Row],[CAGR LUCRO 5A]]),0)</f>
        <v>0</v>
      </c>
      <c r="I5281" s="48">
        <f>IF(Ações!$S5281&lt;0,"",Ações!$O5281*(1+Ações!$S5281))</f>
        <v>0</v>
      </c>
      <c r="J5281" s="49">
        <f>IFERROR(IF(Ações!$B5281="","",(VLOOKUP(Table_1[[#This Row],[AÇÕES]],'Dados Status Invest STOCKS'!A5267:AD5882,4)/Table_1[[#This Row],[LPA]]))/100,0)</f>
        <v>0</v>
      </c>
      <c r="K5281" s="64">
        <f>IFERROR(IF(Ações!$B5281="","",VLOOKUP(Table_1[[#This Row],[AÇÕES]],'Dados Status Invest STOCKS'!A5267:AD5882,2)),0)</f>
        <v>0</v>
      </c>
      <c r="L5281" s="65">
        <f>IFERROR(IF(Ações!$B5281="","",VLOOKUP(Table_1[[#This Row],[AÇÕES]],'Dados Status Invest STOCKS'!A5267:AD5882,3)/100),0)</f>
        <v>0</v>
      </c>
      <c r="M5281" s="66">
        <f>IFERROR(IF(Ações!$B5281="","",VLOOKUP(Table_1[[#This Row],[AÇÕES]],'Dados Status Invest STOCKS'!A5267:AD5882,28)),0)</f>
        <v>0</v>
      </c>
      <c r="N5281" s="66">
        <f>IFERROR(IF(Ações!$B5281="","",VLOOKUP(Table_1[[#This Row],[AÇÕES]],'Dados Status Invest STOCKS'!A5267:AD5882,27)),0)</f>
        <v>0</v>
      </c>
      <c r="O5281" s="66">
        <f>IFERROR(IF(Ações!$L5281="","",Ações!$K5281*Ações!$L5281),0)</f>
        <v>0</v>
      </c>
      <c r="P5281" s="67">
        <f t="shared" si="82"/>
        <v>0.06</v>
      </c>
      <c r="Q5281" s="67">
        <f>IFERROR(Ações!$O5281/Ações!$M5281,0)</f>
        <v>0</v>
      </c>
      <c r="R5281" s="67">
        <f>IFERROR(IF(Ações!$B5281="","",VLOOKUP(Table_1[[#This Row],[AÇÕES]],'Dados Status Invest STOCKS'!A5267:AD5882,18)/100),0)</f>
        <v>0</v>
      </c>
      <c r="S5281" s="65">
        <f>IFERROR(IF(Ações!$B5281="","",VLOOKUP(Table_1[[#This Row],[AÇÕES]],'Dados Status Invest STOCKS'!A5267:AD5882,25)/100),0)</f>
        <v>0</v>
      </c>
      <c r="T5281" s="67">
        <f>(1-Ações!$Q5281)*Ações!$R5281</f>
        <v>0</v>
      </c>
      <c r="U5281" s="68">
        <f>IF(Ações!$S5281=0,Ações!$T5281,IF(Ações!$T5281=0,Ações!$S5281,AVERAGE(Ações!$S5281,Ações!$T5281)))</f>
        <v>0</v>
      </c>
    </row>
    <row r="5282" spans="2:21" ht="15" customHeight="1" x14ac:dyDescent="0.2">
      <c r="B5282" s="63">
        <f>IFERROR('Dados Status Invest STOCKS'!A5269,"-")</f>
        <v>0</v>
      </c>
      <c r="C5282" s="45">
        <f>IFERROR((Ações!$D5282-Ações!$K5282)/Ações!$D5282,0)</f>
        <v>0</v>
      </c>
      <c r="D5282" s="46">
        <f>(Ações!$O5282)/0.06</f>
        <v>0</v>
      </c>
      <c r="E5282" s="47">
        <f>IFERROR((Ações!$F5282-Ações!$K5282)/Ações!$F5282,0)</f>
        <v>0</v>
      </c>
      <c r="F5282" s="46">
        <f>IF(OR(Ações!$N5282&lt;0,Ações!$M5282&lt;0),"",(22.5*Ações!$M5282*Ações!$N5282)^0.5)</f>
        <v>0</v>
      </c>
      <c r="G5282" s="47">
        <f>IFERROR((Ações!$H5282-Ações!$K5282)/Ações!$H5282,0)</f>
        <v>0</v>
      </c>
      <c r="H5282" s="48">
        <f>IFERROR(Ações!$I5282/(Ações!$P5282-Table_1[[#This Row],[CAGR LUCRO 5A]]),0)</f>
        <v>0</v>
      </c>
      <c r="I5282" s="48">
        <f>IF(Ações!$S5282&lt;0,"",Ações!$O5282*(1+Ações!$S5282))</f>
        <v>0</v>
      </c>
      <c r="J5282" s="49">
        <f>IFERROR(IF(Ações!$B5282="","",(VLOOKUP(Table_1[[#This Row],[AÇÕES]],'Dados Status Invest STOCKS'!A5268:AD5883,4)/Table_1[[#This Row],[LPA]]))/100,0)</f>
        <v>0</v>
      </c>
      <c r="K5282" s="64">
        <f>IFERROR(IF(Ações!$B5282="","",VLOOKUP(Table_1[[#This Row],[AÇÕES]],'Dados Status Invest STOCKS'!A5268:AD5883,2)),0)</f>
        <v>0</v>
      </c>
      <c r="L5282" s="65">
        <f>IFERROR(IF(Ações!$B5282="","",VLOOKUP(Table_1[[#This Row],[AÇÕES]],'Dados Status Invest STOCKS'!A5268:AD5883,3)/100),0)</f>
        <v>0</v>
      </c>
      <c r="M5282" s="66">
        <f>IFERROR(IF(Ações!$B5282="","",VLOOKUP(Table_1[[#This Row],[AÇÕES]],'Dados Status Invest STOCKS'!A5268:AD5883,28)),0)</f>
        <v>0</v>
      </c>
      <c r="N5282" s="66">
        <f>IFERROR(IF(Ações!$B5282="","",VLOOKUP(Table_1[[#This Row],[AÇÕES]],'Dados Status Invest STOCKS'!A5268:AD5883,27)),0)</f>
        <v>0</v>
      </c>
      <c r="O5282" s="66">
        <f>IFERROR(IF(Ações!$L5282="","",Ações!$K5282*Ações!$L5282),0)</f>
        <v>0</v>
      </c>
      <c r="P5282" s="67">
        <f t="shared" si="82"/>
        <v>0.06</v>
      </c>
      <c r="Q5282" s="67">
        <f>IFERROR(Ações!$O5282/Ações!$M5282,0)</f>
        <v>0</v>
      </c>
      <c r="R5282" s="67">
        <f>IFERROR(IF(Ações!$B5282="","",VLOOKUP(Table_1[[#This Row],[AÇÕES]],'Dados Status Invest STOCKS'!A5268:AD5883,18)/100),0)</f>
        <v>0</v>
      </c>
      <c r="S5282" s="65">
        <f>IFERROR(IF(Ações!$B5282="","",VLOOKUP(Table_1[[#This Row],[AÇÕES]],'Dados Status Invest STOCKS'!A5268:AD5883,25)/100),0)</f>
        <v>0</v>
      </c>
      <c r="T5282" s="67">
        <f>(1-Ações!$Q5282)*Ações!$R5282</f>
        <v>0</v>
      </c>
      <c r="U5282" s="68">
        <f>IF(Ações!$S5282=0,Ações!$T5282,IF(Ações!$T5282=0,Ações!$S5282,AVERAGE(Ações!$S5282,Ações!$T5282)))</f>
        <v>0</v>
      </c>
    </row>
    <row r="5283" spans="2:21" ht="15" customHeight="1" x14ac:dyDescent="0.2">
      <c r="B5283" s="63">
        <f>IFERROR('Dados Status Invest STOCKS'!A5270,"-")</f>
        <v>0</v>
      </c>
      <c r="C5283" s="45">
        <f>IFERROR((Ações!$D5283-Ações!$K5283)/Ações!$D5283,0)</f>
        <v>0</v>
      </c>
      <c r="D5283" s="46">
        <f>(Ações!$O5283)/0.06</f>
        <v>0</v>
      </c>
      <c r="E5283" s="47">
        <f>IFERROR((Ações!$F5283-Ações!$K5283)/Ações!$F5283,0)</f>
        <v>0</v>
      </c>
      <c r="F5283" s="46">
        <f>IF(OR(Ações!$N5283&lt;0,Ações!$M5283&lt;0),"",(22.5*Ações!$M5283*Ações!$N5283)^0.5)</f>
        <v>0</v>
      </c>
      <c r="G5283" s="47">
        <f>IFERROR((Ações!$H5283-Ações!$K5283)/Ações!$H5283,0)</f>
        <v>0</v>
      </c>
      <c r="H5283" s="48">
        <f>IFERROR(Ações!$I5283/(Ações!$P5283-Table_1[[#This Row],[CAGR LUCRO 5A]]),0)</f>
        <v>0</v>
      </c>
      <c r="I5283" s="48">
        <f>IF(Ações!$S5283&lt;0,"",Ações!$O5283*(1+Ações!$S5283))</f>
        <v>0</v>
      </c>
      <c r="J5283" s="49">
        <f>IFERROR(IF(Ações!$B5283="","",(VLOOKUP(Table_1[[#This Row],[AÇÕES]],'Dados Status Invest STOCKS'!A5269:AD5884,4)/Table_1[[#This Row],[LPA]]))/100,0)</f>
        <v>0</v>
      </c>
      <c r="K5283" s="64">
        <f>IFERROR(IF(Ações!$B5283="","",VLOOKUP(Table_1[[#This Row],[AÇÕES]],'Dados Status Invest STOCKS'!A5269:AD5884,2)),0)</f>
        <v>0</v>
      </c>
      <c r="L5283" s="65">
        <f>IFERROR(IF(Ações!$B5283="","",VLOOKUP(Table_1[[#This Row],[AÇÕES]],'Dados Status Invest STOCKS'!A5269:AD5884,3)/100),0)</f>
        <v>0</v>
      </c>
      <c r="M5283" s="66">
        <f>IFERROR(IF(Ações!$B5283="","",VLOOKUP(Table_1[[#This Row],[AÇÕES]],'Dados Status Invest STOCKS'!A5269:AD5884,28)),0)</f>
        <v>0</v>
      </c>
      <c r="N5283" s="66">
        <f>IFERROR(IF(Ações!$B5283="","",VLOOKUP(Table_1[[#This Row],[AÇÕES]],'Dados Status Invest STOCKS'!A5269:AD5884,27)),0)</f>
        <v>0</v>
      </c>
      <c r="O5283" s="66">
        <f>IFERROR(IF(Ações!$L5283="","",Ações!$K5283*Ações!$L5283),0)</f>
        <v>0</v>
      </c>
      <c r="P5283" s="67">
        <f t="shared" si="82"/>
        <v>0.06</v>
      </c>
      <c r="Q5283" s="67">
        <f>IFERROR(Ações!$O5283/Ações!$M5283,0)</f>
        <v>0</v>
      </c>
      <c r="R5283" s="67">
        <f>IFERROR(IF(Ações!$B5283="","",VLOOKUP(Table_1[[#This Row],[AÇÕES]],'Dados Status Invest STOCKS'!A5269:AD5884,18)/100),0)</f>
        <v>0</v>
      </c>
      <c r="S5283" s="65">
        <f>IFERROR(IF(Ações!$B5283="","",VLOOKUP(Table_1[[#This Row],[AÇÕES]],'Dados Status Invest STOCKS'!A5269:AD5884,25)/100),0)</f>
        <v>0</v>
      </c>
      <c r="T5283" s="67">
        <f>(1-Ações!$Q5283)*Ações!$R5283</f>
        <v>0</v>
      </c>
      <c r="U5283" s="68">
        <f>IF(Ações!$S5283=0,Ações!$T5283,IF(Ações!$T5283=0,Ações!$S5283,AVERAGE(Ações!$S5283,Ações!$T5283)))</f>
        <v>0</v>
      </c>
    </row>
    <row r="5284" spans="2:21" ht="15" customHeight="1" x14ac:dyDescent="0.2">
      <c r="B5284" s="74" t="str">
        <f>IFERROR(#REF!,"-")</f>
        <v>-</v>
      </c>
      <c r="D5284" s="96">
        <f>(Ações!$O5284)/0.06</f>
        <v>0</v>
      </c>
      <c r="H5284" s="96">
        <f>IFERROR(Ações!$I5284/(Ações!$P5284-Table_1[[#This Row],[CAGR LUCRO 5A]]),0)</f>
        <v>0</v>
      </c>
      <c r="J5284" s="97">
        <f>IFERROR(IF(Ações!$B5284="","",(VLOOKUP(Table_1[[#This Row],[AÇÕES]],#REF!,4)/Table_1[[#This Row],[LPA]]))/100,0)</f>
        <v>0</v>
      </c>
      <c r="K5284" s="98">
        <f>IFERROR(IF(Ações!$B5284="","",VLOOKUP(Table_1[[#This Row],[AÇÕES]],#REF!,2)),0)</f>
        <v>0</v>
      </c>
      <c r="L5284" s="99">
        <f>IFERROR(IF(Ações!$B5284="","",VLOOKUP(Table_1[[#This Row],[AÇÕES]],#REF!,3)/100),0)</f>
        <v>0</v>
      </c>
      <c r="M5284" s="97">
        <f>IFERROR(IF(Ações!$B5284="","",VLOOKUP(Table_1[[#This Row],[AÇÕES]],#REF!,28)),0)</f>
        <v>0</v>
      </c>
      <c r="N5284" s="97">
        <f>IFERROR(IF(Ações!$B5284="","",VLOOKUP(Table_1[[#This Row],[AÇÕES]],#REF!,27)),0)</f>
        <v>0</v>
      </c>
      <c r="R5284" s="99">
        <f>IFERROR(IF(Ações!$B5284="","",VLOOKUP(Table_1[[#This Row],[AÇÕES]],#REF!,18)/100),0)</f>
        <v>0</v>
      </c>
      <c r="S5284" s="99">
        <f>IFERROR(IF(Ações!$B5284="","",VLOOKUP(Table_1[[#This Row],[AÇÕES]],#REF!,25)/100),0)</f>
        <v>0</v>
      </c>
    </row>
  </sheetData>
  <mergeCells count="10">
    <mergeCell ref="Z9:Z10"/>
    <mergeCell ref="AA9:AA10"/>
    <mergeCell ref="W15:X15"/>
    <mergeCell ref="O2:U4"/>
    <mergeCell ref="X7:X8"/>
    <mergeCell ref="Y7:Y8"/>
    <mergeCell ref="Z7:Z8"/>
    <mergeCell ref="AA7:AA8"/>
    <mergeCell ref="X9:X10"/>
    <mergeCell ref="Y9:Y10"/>
  </mergeCells>
  <conditionalFormatting sqref="C12:T12">
    <cfRule type="cellIs" dxfId="82" priority="12" operator="equal">
      <formula>0</formula>
    </cfRule>
  </conditionalFormatting>
  <conditionalFormatting sqref="C12:T12">
    <cfRule type="expression" dxfId="81" priority="13">
      <formula>ISERROR(C12)</formula>
    </cfRule>
  </conditionalFormatting>
  <conditionalFormatting sqref="C15:C287 C289:C603">
    <cfRule type="cellIs" dxfId="80" priority="14" operator="lessThan">
      <formula>0</formula>
    </cfRule>
  </conditionalFormatting>
  <conditionalFormatting sqref="C15:C287 C289:C603">
    <cfRule type="cellIs" dxfId="79" priority="15" operator="between">
      <formula>0</formula>
      <formula>0.29999</formula>
    </cfRule>
  </conditionalFormatting>
  <conditionalFormatting sqref="C15:C287 C289:C603">
    <cfRule type="cellIs" dxfId="78" priority="16" operator="greaterThan">
      <formula>0.3</formula>
    </cfRule>
  </conditionalFormatting>
  <conditionalFormatting sqref="E15:E287 G15:G287 E289:E603 G289:G603">
    <cfRule type="cellIs" dxfId="77" priority="17" operator="lessThan">
      <formula>0</formula>
    </cfRule>
  </conditionalFormatting>
  <conditionalFormatting sqref="E15:E287 G15:G287 E289:E603 G289:G603">
    <cfRule type="cellIs" dxfId="76" priority="18" operator="between">
      <formula>0</formula>
      <formula>0.2999</formula>
    </cfRule>
  </conditionalFormatting>
  <conditionalFormatting sqref="E15:E287 G15:G287 E289:E603 G289:G603">
    <cfRule type="cellIs" dxfId="75" priority="19" operator="greaterThan">
      <formula>0.3</formula>
    </cfRule>
  </conditionalFormatting>
  <conditionalFormatting sqref="J15:J287 J289:J603">
    <cfRule type="cellIs" dxfId="74" priority="20" operator="greaterThan">
      <formula>2</formula>
    </cfRule>
  </conditionalFormatting>
  <conditionalFormatting sqref="J15:J287 J289:J603">
    <cfRule type="cellIs" dxfId="73" priority="21" operator="lessThan">
      <formula>0</formula>
    </cfRule>
  </conditionalFormatting>
  <conditionalFormatting sqref="J15:J287 J289:J603">
    <cfRule type="cellIs" dxfId="72" priority="22" operator="between">
      <formula>0.5</formula>
      <formula>2</formula>
    </cfRule>
  </conditionalFormatting>
  <conditionalFormatting sqref="J15:J287 J289:J603">
    <cfRule type="cellIs" dxfId="71" priority="23" operator="between">
      <formula>0</formula>
      <formula>0.5</formula>
    </cfRule>
  </conditionalFormatting>
  <conditionalFormatting sqref="C15:J287 C289:J603">
    <cfRule type="cellIs" dxfId="70" priority="24" operator="equal">
      <formula>0</formula>
    </cfRule>
  </conditionalFormatting>
  <conditionalFormatting sqref="C288:J288">
    <cfRule type="cellIs" dxfId="69" priority="25" operator="equal">
      <formula>0</formula>
    </cfRule>
  </conditionalFormatting>
  <conditionalFormatting sqref="C288">
    <cfRule type="cellIs" dxfId="68" priority="26" operator="lessThan">
      <formula>0</formula>
    </cfRule>
  </conditionalFormatting>
  <conditionalFormatting sqref="C288">
    <cfRule type="cellIs" dxfId="67" priority="27" operator="between">
      <formula>0</formula>
      <formula>0.29999</formula>
    </cfRule>
  </conditionalFormatting>
  <conditionalFormatting sqref="C288">
    <cfRule type="cellIs" dxfId="66" priority="28" operator="greaterThan">
      <formula>0.3</formula>
    </cfRule>
  </conditionalFormatting>
  <conditionalFormatting sqref="E288 G288">
    <cfRule type="cellIs" dxfId="65" priority="29" operator="lessThan">
      <formula>0</formula>
    </cfRule>
  </conditionalFormatting>
  <conditionalFormatting sqref="E288 G288">
    <cfRule type="cellIs" dxfId="64" priority="30" operator="between">
      <formula>0</formula>
      <formula>0.2999</formula>
    </cfRule>
  </conditionalFormatting>
  <conditionalFormatting sqref="E288 G288">
    <cfRule type="cellIs" dxfId="63" priority="31" operator="greaterThan">
      <formula>0.3</formula>
    </cfRule>
  </conditionalFormatting>
  <conditionalFormatting sqref="J288">
    <cfRule type="cellIs" dxfId="62" priority="32" operator="greaterThan">
      <formula>2</formula>
    </cfRule>
  </conditionalFormatting>
  <conditionalFormatting sqref="J288">
    <cfRule type="cellIs" dxfId="61" priority="33" operator="lessThan">
      <formula>0</formula>
    </cfRule>
  </conditionalFormatting>
  <conditionalFormatting sqref="J288">
    <cfRule type="cellIs" dxfId="60" priority="34" operator="between">
      <formula>0.5</formula>
      <formula>2</formula>
    </cfRule>
  </conditionalFormatting>
  <conditionalFormatting sqref="J288">
    <cfRule type="cellIs" dxfId="59" priority="35" operator="between">
      <formula>0</formula>
      <formula>0.5</formula>
    </cfRule>
  </conditionalFormatting>
  <conditionalFormatting sqref="U15:U5284">
    <cfRule type="cellIs" dxfId="58" priority="36" operator="greaterThan">
      <formula>0.2</formula>
    </cfRule>
  </conditionalFormatting>
  <conditionalFormatting sqref="U15:U5284">
    <cfRule type="cellIs" dxfId="57" priority="37" operator="between">
      <formula>0.1</formula>
      <formula>0.2</formula>
    </cfRule>
  </conditionalFormatting>
  <conditionalFormatting sqref="U15:U5284">
    <cfRule type="cellIs" dxfId="56" priority="38" operator="lessThan">
      <formula>0</formula>
    </cfRule>
  </conditionalFormatting>
  <conditionalFormatting sqref="U15:U5284">
    <cfRule type="cellIs" dxfId="55" priority="39" operator="between">
      <formula>0</formula>
      <formula>0.1</formula>
    </cfRule>
  </conditionalFormatting>
  <conditionalFormatting sqref="U12">
    <cfRule type="cellIs" dxfId="54" priority="40" operator="greaterThan">
      <formula>0.2</formula>
    </cfRule>
  </conditionalFormatting>
  <conditionalFormatting sqref="U12">
    <cfRule type="cellIs" dxfId="53" priority="41" operator="between">
      <formula>0.1</formula>
      <formula>0.2</formula>
    </cfRule>
  </conditionalFormatting>
  <conditionalFormatting sqref="U12">
    <cfRule type="cellIs" dxfId="52" priority="42" operator="lessThan">
      <formula>0</formula>
    </cfRule>
  </conditionalFormatting>
  <conditionalFormatting sqref="U12">
    <cfRule type="cellIs" dxfId="51" priority="43" operator="between">
      <formula>0</formula>
      <formula>0.1</formula>
    </cfRule>
  </conditionalFormatting>
  <conditionalFormatting sqref="C604:C5283">
    <cfRule type="cellIs" dxfId="50" priority="1" operator="lessThan">
      <formula>0</formula>
    </cfRule>
  </conditionalFormatting>
  <conditionalFormatting sqref="C604:C5283">
    <cfRule type="cellIs" dxfId="49" priority="2" operator="between">
      <formula>0</formula>
      <formula>0.29999</formula>
    </cfRule>
  </conditionalFormatting>
  <conditionalFormatting sqref="C604:C5283">
    <cfRule type="cellIs" dxfId="48" priority="3" operator="greaterThan">
      <formula>0.3</formula>
    </cfRule>
  </conditionalFormatting>
  <conditionalFormatting sqref="E604:E5283 G604:G5283">
    <cfRule type="cellIs" dxfId="47" priority="4" operator="lessThan">
      <formula>0</formula>
    </cfRule>
  </conditionalFormatting>
  <conditionalFormatting sqref="E604:E5283 G604:G5283">
    <cfRule type="cellIs" dxfId="46" priority="5" operator="between">
      <formula>0</formula>
      <formula>0.2999</formula>
    </cfRule>
  </conditionalFormatting>
  <conditionalFormatting sqref="E604:E5283 G604:G5283">
    <cfRule type="cellIs" dxfId="45" priority="6" operator="greaterThan">
      <formula>0.3</formula>
    </cfRule>
  </conditionalFormatting>
  <conditionalFormatting sqref="J604:J5283">
    <cfRule type="cellIs" dxfId="44" priority="7" operator="greaterThan">
      <formula>2</formula>
    </cfRule>
  </conditionalFormatting>
  <conditionalFormatting sqref="J604:J5283">
    <cfRule type="cellIs" dxfId="43" priority="8" operator="lessThan">
      <formula>0</formula>
    </cfRule>
  </conditionalFormatting>
  <conditionalFormatting sqref="J604:J5283">
    <cfRule type="cellIs" dxfId="42" priority="9" operator="between">
      <formula>0.5</formula>
      <formula>2</formula>
    </cfRule>
  </conditionalFormatting>
  <conditionalFormatting sqref="J604:J5283">
    <cfRule type="cellIs" dxfId="41" priority="10" operator="between">
      <formula>0</formula>
      <formula>0.5</formula>
    </cfRule>
  </conditionalFormatting>
  <conditionalFormatting sqref="C604:J5283">
    <cfRule type="cellIs" dxfId="40" priority="11" operator="equal">
      <formula>0</formula>
    </cfRule>
  </conditionalFormatting>
  <dataValidations count="1">
    <dataValidation type="list" allowBlank="1" showErrorMessage="1" sqref="B12" xr:uid="{00000000-0002-0000-0100-000001000000}">
      <formula1>$B$15:$B$5284</formula1>
    </dataValidation>
  </dataValidations>
  <hyperlinks>
    <hyperlink ref="V1" r:id="rId1" xr:uid="{00000000-0004-0000-0100-000000000000}"/>
  </hyperlinks>
  <pageMargins left="0.511811024" right="0.511811024" top="0.78740157499999996" bottom="0.78740157499999996" header="0" footer="0"/>
  <pageSetup paperSize="9" orientation="landscape" r:id="rId2"/>
  <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0000000}">
          <x14:formula1>
            <xm:f>Indicadores!$A$2:$A$7</xm:f>
          </x14:formula1>
          <xm:sqref>B8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125E7-95E4-4439-8E01-5B3D29656A3B}">
  <dimension ref="A1:AD5180"/>
  <sheetViews>
    <sheetView topLeftCell="A113" workbookViewId="0">
      <selection activeCell="A6" sqref="A6"/>
    </sheetView>
  </sheetViews>
  <sheetFormatPr defaultColWidth="8.875" defaultRowHeight="14.25" x14ac:dyDescent="0.2"/>
  <cols>
    <col min="1" max="1" width="10.625" bestFit="1" customWidth="1"/>
    <col min="2" max="2" width="9.625" bestFit="1" customWidth="1"/>
    <col min="3" max="3" width="6.875" bestFit="1" customWidth="1"/>
    <col min="4" max="4" width="10.5" bestFit="1" customWidth="1"/>
    <col min="5" max="5" width="8.875" bestFit="1" customWidth="1"/>
    <col min="6" max="6" width="11.375" bestFit="1" customWidth="1"/>
    <col min="7" max="7" width="18.5" bestFit="1" customWidth="1"/>
    <col min="8" max="8" width="16.375" bestFit="1" customWidth="1"/>
    <col min="9" max="9" width="17.125" bestFit="1" customWidth="1"/>
    <col min="10" max="11" width="10.5" bestFit="1" customWidth="1"/>
    <col min="12" max="12" width="23" bestFit="1" customWidth="1"/>
    <col min="13" max="13" width="18.125" bestFit="1" customWidth="1"/>
    <col min="14" max="14" width="10.875" bestFit="1" customWidth="1"/>
    <col min="15" max="15" width="14.125" bestFit="1" customWidth="1"/>
    <col min="16" max="16" width="16" bestFit="1" customWidth="1"/>
    <col min="17" max="17" width="17.875" bestFit="1" customWidth="1"/>
    <col min="18" max="20" width="10.5" bestFit="1" customWidth="1"/>
    <col min="21" max="21" width="23.5" bestFit="1" customWidth="1"/>
    <col min="22" max="22" width="20.625" bestFit="1" customWidth="1"/>
    <col min="23" max="23" width="15.125" bestFit="1" customWidth="1"/>
    <col min="24" max="24" width="25.625" bestFit="1" customWidth="1"/>
    <col min="25" max="25" width="24.375" bestFit="1" customWidth="1"/>
    <col min="26" max="26" width="25.125" bestFit="1" customWidth="1"/>
    <col min="27" max="27" width="8.875" bestFit="1" customWidth="1"/>
    <col min="28" max="28" width="8.5" bestFit="1" customWidth="1"/>
    <col min="29" max="29" width="12.5" bestFit="1" customWidth="1"/>
    <col min="30" max="30" width="23.125" bestFit="1" customWidth="1"/>
  </cols>
  <sheetData>
    <row r="1" spans="1:30" x14ac:dyDescent="0.2">
      <c r="A1" t="s">
        <v>57</v>
      </c>
      <c r="B1" t="s">
        <v>58</v>
      </c>
      <c r="C1" t="s">
        <v>3</v>
      </c>
      <c r="D1" t="s">
        <v>59</v>
      </c>
      <c r="E1" t="s">
        <v>60</v>
      </c>
      <c r="F1" t="s">
        <v>61</v>
      </c>
      <c r="G1" t="s">
        <v>62</v>
      </c>
      <c r="H1" t="s">
        <v>63</v>
      </c>
      <c r="I1" t="s">
        <v>64</v>
      </c>
      <c r="J1" t="s">
        <v>65</v>
      </c>
      <c r="K1" t="s">
        <v>66</v>
      </c>
      <c r="L1" t="s">
        <v>67</v>
      </c>
      <c r="M1" t="s">
        <v>68</v>
      </c>
      <c r="N1" t="s">
        <v>69</v>
      </c>
      <c r="O1" t="s">
        <v>70</v>
      </c>
      <c r="P1" t="s">
        <v>71</v>
      </c>
      <c r="Q1" t="s">
        <v>72</v>
      </c>
      <c r="R1" t="s">
        <v>44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</row>
    <row r="2" spans="1:30" x14ac:dyDescent="0.2">
      <c r="A2" s="74" t="s">
        <v>1110</v>
      </c>
      <c r="B2" s="95">
        <v>138.12</v>
      </c>
      <c r="C2" s="95">
        <v>0.56999999999999995</v>
      </c>
      <c r="D2" s="95">
        <v>34.47</v>
      </c>
      <c r="E2" s="95">
        <v>7.74</v>
      </c>
      <c r="F2" s="95">
        <v>3.9</v>
      </c>
      <c r="G2" s="95">
        <v>71.39</v>
      </c>
      <c r="H2" s="95">
        <v>30.13</v>
      </c>
      <c r="I2" s="95">
        <v>25.35</v>
      </c>
      <c r="J2" s="95">
        <v>29.01</v>
      </c>
      <c r="K2" s="95">
        <v>29.8</v>
      </c>
      <c r="L2" s="95">
        <v>0.8</v>
      </c>
      <c r="M2" s="95">
        <v>0.21</v>
      </c>
      <c r="N2" s="95">
        <v>8.74</v>
      </c>
      <c r="O2" s="95">
        <v>19.95</v>
      </c>
      <c r="P2" s="95">
        <v>-6.04</v>
      </c>
      <c r="Q2" s="95">
        <v>2.2200000000000002</v>
      </c>
      <c r="R2" s="95">
        <v>22.45</v>
      </c>
      <c r="S2" s="95">
        <v>11.3</v>
      </c>
      <c r="T2" s="95">
        <v>15.87</v>
      </c>
      <c r="U2" s="95">
        <v>0.5</v>
      </c>
      <c r="V2" s="95">
        <v>0.5</v>
      </c>
      <c r="W2" s="95">
        <v>0.45</v>
      </c>
      <c r="X2" s="95">
        <v>8.5</v>
      </c>
      <c r="Y2" s="95">
        <v>21.24</v>
      </c>
      <c r="Z2" s="74" t="s">
        <v>1111</v>
      </c>
      <c r="AA2" s="95">
        <v>17.84</v>
      </c>
      <c r="AB2" s="95">
        <v>4.01</v>
      </c>
      <c r="AC2" s="74" t="s">
        <v>1111</v>
      </c>
      <c r="AD2" s="95">
        <v>41694230448</v>
      </c>
    </row>
    <row r="3" spans="1:30" x14ac:dyDescent="0.2">
      <c r="A3" s="74" t="s">
        <v>1112</v>
      </c>
      <c r="B3" s="95">
        <v>58.02</v>
      </c>
      <c r="C3" s="95">
        <v>0.17</v>
      </c>
      <c r="D3" s="95">
        <v>13.29</v>
      </c>
      <c r="E3" s="95">
        <v>2.8</v>
      </c>
      <c r="F3" s="95">
        <v>0.76</v>
      </c>
      <c r="G3" s="95">
        <v>21.96</v>
      </c>
      <c r="H3" s="95">
        <v>13.54</v>
      </c>
      <c r="I3" s="95">
        <v>7.29</v>
      </c>
      <c r="J3" s="95">
        <v>7.16</v>
      </c>
      <c r="K3" s="95">
        <v>8.35</v>
      </c>
      <c r="L3" s="95">
        <v>1.19</v>
      </c>
      <c r="M3" s="95">
        <v>0.47</v>
      </c>
      <c r="N3" s="95">
        <v>0.97</v>
      </c>
      <c r="O3" s="95">
        <v>8.01</v>
      </c>
      <c r="P3" s="95">
        <v>-1.1000000000000001</v>
      </c>
      <c r="Q3" s="95">
        <v>1.46</v>
      </c>
      <c r="R3" s="95">
        <v>21.07</v>
      </c>
      <c r="S3" s="95">
        <v>5.75</v>
      </c>
      <c r="T3" s="95">
        <v>16.239999999999998</v>
      </c>
      <c r="U3" s="95">
        <v>0.27</v>
      </c>
      <c r="V3" s="95">
        <v>0.73</v>
      </c>
      <c r="W3" s="95">
        <v>0.79</v>
      </c>
      <c r="X3" s="95">
        <v>-3.68</v>
      </c>
      <c r="Y3" s="95"/>
      <c r="Z3" s="74" t="s">
        <v>1111</v>
      </c>
      <c r="AA3" s="95">
        <v>20.73</v>
      </c>
      <c r="AB3" s="95">
        <v>4.37</v>
      </c>
      <c r="AC3" s="74" t="s">
        <v>1111</v>
      </c>
      <c r="AD3" s="95">
        <v>10855721862</v>
      </c>
    </row>
    <row r="4" spans="1:30" x14ac:dyDescent="0.2">
      <c r="A4" s="74" t="s">
        <v>1113</v>
      </c>
      <c r="B4" s="95">
        <v>1.7</v>
      </c>
      <c r="C4" s="95"/>
      <c r="D4" s="95">
        <v>-7.19</v>
      </c>
      <c r="E4" s="95">
        <v>1.56</v>
      </c>
      <c r="F4" s="95">
        <v>0.63</v>
      </c>
      <c r="G4" s="95">
        <v>42.61</v>
      </c>
      <c r="H4" s="95">
        <v>-47.04</v>
      </c>
      <c r="I4" s="95">
        <v>-26.55</v>
      </c>
      <c r="J4" s="95">
        <v>-4.0599999999999996</v>
      </c>
      <c r="K4" s="95">
        <v>-3.16</v>
      </c>
      <c r="L4" s="95">
        <v>0.81</v>
      </c>
      <c r="M4" s="95">
        <v>-0.31</v>
      </c>
      <c r="N4" s="95">
        <v>1.91</v>
      </c>
      <c r="O4" s="95">
        <v>-1.88</v>
      </c>
      <c r="P4" s="95">
        <v>-0.77</v>
      </c>
      <c r="Q4" s="95">
        <v>0.35</v>
      </c>
      <c r="R4" s="95">
        <v>-21.74</v>
      </c>
      <c r="S4" s="95">
        <v>-8.75</v>
      </c>
      <c r="T4" s="95">
        <v>-38.630000000000003</v>
      </c>
      <c r="U4" s="95">
        <v>0.4</v>
      </c>
      <c r="V4" s="95">
        <v>0.6</v>
      </c>
      <c r="W4" s="95">
        <v>0.33</v>
      </c>
      <c r="X4" s="95">
        <v>-17.45</v>
      </c>
      <c r="Y4" s="95"/>
      <c r="Z4" s="74" t="s">
        <v>1111</v>
      </c>
      <c r="AA4" s="95">
        <v>1.0900000000000001</v>
      </c>
      <c r="AB4" s="95">
        <v>-0.24</v>
      </c>
      <c r="AC4" s="74" t="s">
        <v>1111</v>
      </c>
      <c r="AD4" s="95">
        <v>52085654</v>
      </c>
    </row>
    <row r="5" spans="1:30" x14ac:dyDescent="0.2">
      <c r="A5" s="74" t="s">
        <v>1114</v>
      </c>
      <c r="B5" s="95">
        <v>9.99</v>
      </c>
      <c r="C5" s="95"/>
      <c r="D5" s="95">
        <v>-93.43</v>
      </c>
      <c r="E5" s="95">
        <v>180.94</v>
      </c>
      <c r="F5" s="95">
        <v>1.25</v>
      </c>
      <c r="G5" s="95"/>
      <c r="H5" s="95"/>
      <c r="I5" s="95"/>
      <c r="J5" s="95">
        <v>-27.75</v>
      </c>
      <c r="K5" s="95">
        <v>-27.74</v>
      </c>
      <c r="L5" s="95">
        <v>0.01</v>
      </c>
      <c r="M5" s="95">
        <v>-7.0000000000000007E-2</v>
      </c>
      <c r="N5" s="95"/>
      <c r="O5" s="95">
        <v>2094.2600000000002</v>
      </c>
      <c r="P5" s="95">
        <v>-1.25</v>
      </c>
      <c r="Q5" s="95">
        <v>3.56</v>
      </c>
      <c r="R5" s="95">
        <v>-193.66</v>
      </c>
      <c r="S5" s="95">
        <v>-1.33</v>
      </c>
      <c r="T5" s="95">
        <v>-652.08000000000004</v>
      </c>
      <c r="U5" s="95">
        <v>0.01</v>
      </c>
      <c r="V5" s="95">
        <v>0.12</v>
      </c>
      <c r="W5" s="95">
        <v>0</v>
      </c>
      <c r="X5" s="95"/>
      <c r="Y5" s="95"/>
      <c r="Z5" s="74" t="s">
        <v>1111</v>
      </c>
      <c r="AA5" s="95">
        <v>0.06</v>
      </c>
      <c r="AB5" s="95">
        <v>-0.11</v>
      </c>
      <c r="AC5" s="74" t="s">
        <v>1111</v>
      </c>
      <c r="AD5" s="95">
        <v>904719375</v>
      </c>
    </row>
    <row r="6" spans="1:30" x14ac:dyDescent="0.2">
      <c r="A6" s="74" t="s">
        <v>1115</v>
      </c>
      <c r="B6" s="95">
        <v>11.05</v>
      </c>
      <c r="C6" s="95"/>
      <c r="D6" s="95">
        <v>-103.35</v>
      </c>
      <c r="E6" s="95">
        <v>200.14</v>
      </c>
      <c r="F6" s="95">
        <v>1.38</v>
      </c>
      <c r="G6" s="95"/>
      <c r="H6" s="95"/>
      <c r="I6" s="95"/>
      <c r="J6" s="95">
        <v>-30.69</v>
      </c>
      <c r="K6" s="95">
        <v>-27.74</v>
      </c>
      <c r="L6" s="95">
        <v>0.01</v>
      </c>
      <c r="M6" s="95">
        <v>-7.0000000000000007E-2</v>
      </c>
      <c r="N6" s="95"/>
      <c r="O6" s="95">
        <v>2316.4699999999998</v>
      </c>
      <c r="P6" s="95">
        <v>-1.38</v>
      </c>
      <c r="Q6" s="95">
        <v>3.56</v>
      </c>
      <c r="R6" s="95">
        <v>-193.66</v>
      </c>
      <c r="S6" s="95">
        <v>-1.33</v>
      </c>
      <c r="T6" s="95">
        <v>-652.08000000000004</v>
      </c>
      <c r="U6" s="95">
        <v>0.01</v>
      </c>
      <c r="V6" s="95">
        <v>0.12</v>
      </c>
      <c r="W6" s="95">
        <v>0</v>
      </c>
      <c r="X6" s="95"/>
      <c r="Y6" s="95"/>
      <c r="Z6" s="74" t="s">
        <v>1111</v>
      </c>
      <c r="AA6" s="95">
        <v>0.06</v>
      </c>
      <c r="AB6" s="95">
        <v>-0.11</v>
      </c>
      <c r="AC6" s="74" t="s">
        <v>1111</v>
      </c>
      <c r="AD6" s="95">
        <v>904719375</v>
      </c>
    </row>
    <row r="7" spans="1:30" x14ac:dyDescent="0.2">
      <c r="A7" s="74" t="s">
        <v>1116</v>
      </c>
      <c r="B7" s="95">
        <v>2.5</v>
      </c>
      <c r="C7" s="95"/>
      <c r="D7" s="95">
        <v>-23.38</v>
      </c>
      <c r="E7" s="95">
        <v>45.28</v>
      </c>
      <c r="F7" s="95">
        <v>0.31</v>
      </c>
      <c r="G7" s="95"/>
      <c r="H7" s="95"/>
      <c r="I7" s="95"/>
      <c r="J7" s="95">
        <v>-6.94</v>
      </c>
      <c r="K7" s="95">
        <v>-27.74</v>
      </c>
      <c r="L7" s="95">
        <v>0.01</v>
      </c>
      <c r="M7" s="95">
        <v>-7.0000000000000007E-2</v>
      </c>
      <c r="N7" s="95"/>
      <c r="O7" s="95">
        <v>524.09</v>
      </c>
      <c r="P7" s="95">
        <v>-0.31</v>
      </c>
      <c r="Q7" s="95">
        <v>3.56</v>
      </c>
      <c r="R7" s="95">
        <v>-193.66</v>
      </c>
      <c r="S7" s="95">
        <v>-1.33</v>
      </c>
      <c r="T7" s="95">
        <v>-652.08000000000004</v>
      </c>
      <c r="U7" s="95">
        <v>0.01</v>
      </c>
      <c r="V7" s="95">
        <v>0.12</v>
      </c>
      <c r="W7" s="95">
        <v>0</v>
      </c>
      <c r="X7" s="95"/>
      <c r="Y7" s="95"/>
      <c r="Z7" s="74" t="s">
        <v>1111</v>
      </c>
      <c r="AA7" s="95">
        <v>0.06</v>
      </c>
      <c r="AB7" s="95">
        <v>-0.11</v>
      </c>
      <c r="AC7" s="74" t="s">
        <v>1111</v>
      </c>
      <c r="AD7" s="95">
        <v>904719375</v>
      </c>
    </row>
    <row r="8" spans="1:30" x14ac:dyDescent="0.2">
      <c r="A8" s="74" t="s">
        <v>1117</v>
      </c>
      <c r="B8" s="95">
        <v>16.41</v>
      </c>
      <c r="C8" s="95"/>
      <c r="D8" s="95">
        <v>-3.28</v>
      </c>
      <c r="E8" s="95">
        <v>-1.43</v>
      </c>
      <c r="F8" s="95">
        <v>0.16</v>
      </c>
      <c r="G8" s="95">
        <v>56.86</v>
      </c>
      <c r="H8" s="95">
        <v>-10.039999999999999</v>
      </c>
      <c r="I8" s="95">
        <v>-13.23</v>
      </c>
      <c r="J8" s="95">
        <v>-4.32</v>
      </c>
      <c r="K8" s="95">
        <v>-13.74</v>
      </c>
      <c r="L8" s="95">
        <v>-9.41</v>
      </c>
      <c r="M8" s="95"/>
      <c r="N8" s="95">
        <v>0.43</v>
      </c>
      <c r="O8" s="95">
        <v>41.35</v>
      </c>
      <c r="P8" s="95">
        <v>-0.22</v>
      </c>
      <c r="Q8" s="95">
        <v>1.01</v>
      </c>
      <c r="R8" s="95">
        <v>-43.55</v>
      </c>
      <c r="S8" s="95">
        <v>-4.7300000000000004</v>
      </c>
      <c r="T8" s="95">
        <v>-10.86</v>
      </c>
      <c r="U8" s="95">
        <v>-0.11</v>
      </c>
      <c r="V8" s="95">
        <v>1.1100000000000001</v>
      </c>
      <c r="W8" s="95">
        <v>0.36</v>
      </c>
      <c r="X8" s="95">
        <v>-15.81</v>
      </c>
      <c r="Y8" s="95"/>
      <c r="Z8" s="74" t="s">
        <v>1111</v>
      </c>
      <c r="AA8" s="95">
        <v>-11.49</v>
      </c>
      <c r="AB8" s="95">
        <v>-5</v>
      </c>
      <c r="AC8" s="74" t="s">
        <v>1111</v>
      </c>
      <c r="AD8" s="95">
        <v>10625712945</v>
      </c>
    </row>
    <row r="9" spans="1:30" x14ac:dyDescent="0.2">
      <c r="A9" s="74" t="s">
        <v>1118</v>
      </c>
      <c r="B9" s="95">
        <v>2.31</v>
      </c>
      <c r="C9" s="95">
        <v>0.87</v>
      </c>
      <c r="D9" s="95">
        <v>3.55</v>
      </c>
      <c r="E9" s="95">
        <v>0.34</v>
      </c>
      <c r="F9" s="95">
        <v>0.12</v>
      </c>
      <c r="G9" s="95">
        <v>14.75</v>
      </c>
      <c r="H9" s="95">
        <v>8.74</v>
      </c>
      <c r="I9" s="95">
        <v>6.32</v>
      </c>
      <c r="J9" s="95">
        <v>2.57</v>
      </c>
      <c r="K9" s="95">
        <v>1.76</v>
      </c>
      <c r="L9" s="95">
        <v>-0.78</v>
      </c>
      <c r="M9" s="95">
        <v>-0.1</v>
      </c>
      <c r="N9" s="95">
        <v>0.22</v>
      </c>
      <c r="O9" s="95"/>
      <c r="P9" s="95">
        <v>-0.12</v>
      </c>
      <c r="Q9" s="95"/>
      <c r="R9" s="95">
        <v>9.4700000000000006</v>
      </c>
      <c r="S9" s="95">
        <v>3.28</v>
      </c>
      <c r="T9" s="95">
        <v>10.62</v>
      </c>
      <c r="U9" s="95">
        <v>0.35</v>
      </c>
      <c r="V9" s="95">
        <v>0.65</v>
      </c>
      <c r="W9" s="95">
        <v>0.52</v>
      </c>
      <c r="X9" s="95">
        <v>3.32</v>
      </c>
      <c r="Y9" s="95">
        <v>24.99</v>
      </c>
      <c r="Z9" s="74" t="s">
        <v>1111</v>
      </c>
      <c r="AA9" s="95">
        <v>6.87</v>
      </c>
      <c r="AB9" s="95">
        <v>0.65</v>
      </c>
      <c r="AC9" s="74" t="s">
        <v>1111</v>
      </c>
      <c r="AD9" s="95">
        <v>46666994</v>
      </c>
    </row>
    <row r="10" spans="1:30" x14ac:dyDescent="0.2">
      <c r="A10" s="74" t="s">
        <v>1119</v>
      </c>
      <c r="B10" s="95">
        <v>22.53</v>
      </c>
      <c r="C10" s="95">
        <v>1.78</v>
      </c>
      <c r="D10" s="95">
        <v>7.5</v>
      </c>
      <c r="E10" s="95">
        <v>0.97</v>
      </c>
      <c r="F10" s="95">
        <v>0.52</v>
      </c>
      <c r="G10" s="95">
        <v>71.39</v>
      </c>
      <c r="H10" s="95">
        <v>30.57</v>
      </c>
      <c r="I10" s="95">
        <v>5.22</v>
      </c>
      <c r="J10" s="95">
        <v>1.28</v>
      </c>
      <c r="K10" s="95">
        <v>1.2</v>
      </c>
      <c r="L10" s="95">
        <v>-0.09</v>
      </c>
      <c r="M10" s="95">
        <v>-7.0000000000000007E-2</v>
      </c>
      <c r="N10" s="95">
        <v>0.39</v>
      </c>
      <c r="O10" s="95">
        <v>-10.95</v>
      </c>
      <c r="P10" s="95">
        <v>-0.59</v>
      </c>
      <c r="Q10" s="95">
        <v>0.72</v>
      </c>
      <c r="R10" s="95">
        <v>12.89</v>
      </c>
      <c r="S10" s="95">
        <v>6.93</v>
      </c>
      <c r="T10" s="95">
        <v>71.22</v>
      </c>
      <c r="U10" s="95">
        <v>0.54</v>
      </c>
      <c r="V10" s="95">
        <v>0.46</v>
      </c>
      <c r="W10" s="95">
        <v>1.33</v>
      </c>
      <c r="X10" s="95"/>
      <c r="Y10" s="95"/>
      <c r="Z10" s="74" t="s">
        <v>1111</v>
      </c>
      <c r="AA10" s="95">
        <v>23.3</v>
      </c>
      <c r="AB10" s="95">
        <v>3</v>
      </c>
      <c r="AC10" s="74" t="s">
        <v>1111</v>
      </c>
      <c r="AD10" s="95">
        <v>709316496</v>
      </c>
    </row>
    <row r="11" spans="1:30" x14ac:dyDescent="0.2">
      <c r="A11" s="74" t="s">
        <v>1120</v>
      </c>
      <c r="B11" s="95">
        <v>4.0199999999999996</v>
      </c>
      <c r="C11" s="95"/>
      <c r="D11" s="95">
        <v>-2.0699999999999998</v>
      </c>
      <c r="E11" s="95">
        <v>0.42</v>
      </c>
      <c r="F11" s="95">
        <v>0.24</v>
      </c>
      <c r="G11" s="95">
        <v>19.52</v>
      </c>
      <c r="H11" s="95">
        <v>-22.76</v>
      </c>
      <c r="I11" s="95">
        <v>-25.33</v>
      </c>
      <c r="J11" s="95">
        <v>-2.2999999999999998</v>
      </c>
      <c r="K11" s="95">
        <v>-4.33</v>
      </c>
      <c r="L11" s="95">
        <v>-2.0299999999999998</v>
      </c>
      <c r="M11" s="95">
        <v>0.37</v>
      </c>
      <c r="N11" s="95">
        <v>0.52</v>
      </c>
      <c r="O11" s="95">
        <v>1.02</v>
      </c>
      <c r="P11" s="95">
        <v>-0.42</v>
      </c>
      <c r="Q11" s="95">
        <v>2.15</v>
      </c>
      <c r="R11" s="95">
        <v>-20.100000000000001</v>
      </c>
      <c r="S11" s="95">
        <v>-11.47</v>
      </c>
      <c r="T11" s="95">
        <v>-11.65</v>
      </c>
      <c r="U11" s="95">
        <v>0.56999999999999995</v>
      </c>
      <c r="V11" s="95">
        <v>0.43</v>
      </c>
      <c r="W11" s="95">
        <v>0.45</v>
      </c>
      <c r="X11" s="95">
        <v>4.32</v>
      </c>
      <c r="Y11" s="95"/>
      <c r="Z11" s="74" t="s">
        <v>1111</v>
      </c>
      <c r="AA11" s="95">
        <v>9.67</v>
      </c>
      <c r="AB11" s="95">
        <v>-1.94</v>
      </c>
      <c r="AC11" s="74" t="s">
        <v>1111</v>
      </c>
      <c r="AD11" s="95">
        <v>109736352</v>
      </c>
    </row>
    <row r="12" spans="1:30" x14ac:dyDescent="0.2">
      <c r="A12" s="74" t="s">
        <v>1121</v>
      </c>
      <c r="B12" s="95">
        <v>67.489999999999995</v>
      </c>
      <c r="C12" s="95">
        <v>0.56000000000000005</v>
      </c>
      <c r="D12" s="95">
        <v>49.51</v>
      </c>
      <c r="E12" s="95">
        <v>8.84</v>
      </c>
      <c r="F12" s="95">
        <v>6.85</v>
      </c>
      <c r="G12" s="95">
        <v>28.2</v>
      </c>
      <c r="H12" s="95">
        <v>17.399999999999999</v>
      </c>
      <c r="I12" s="95">
        <v>13.88</v>
      </c>
      <c r="J12" s="95">
        <v>39.5</v>
      </c>
      <c r="K12" s="95">
        <v>38.35</v>
      </c>
      <c r="L12" s="95">
        <v>-1.1399999999999999</v>
      </c>
      <c r="M12" s="95">
        <v>-0.26</v>
      </c>
      <c r="N12" s="95">
        <v>6.87</v>
      </c>
      <c r="O12" s="95">
        <v>18.02</v>
      </c>
      <c r="P12" s="95">
        <v>-14.4</v>
      </c>
      <c r="Q12" s="95">
        <v>3.65</v>
      </c>
      <c r="R12" s="95">
        <v>17.850000000000001</v>
      </c>
      <c r="S12" s="95">
        <v>13.84</v>
      </c>
      <c r="T12" s="95">
        <v>17.850000000000001</v>
      </c>
      <c r="U12" s="95">
        <v>0.78</v>
      </c>
      <c r="V12" s="95">
        <v>0.22</v>
      </c>
      <c r="W12" s="95">
        <v>1</v>
      </c>
      <c r="X12" s="95">
        <v>7.49</v>
      </c>
      <c r="Y12" s="95">
        <v>11.56</v>
      </c>
      <c r="Z12" s="74" t="s">
        <v>1111</v>
      </c>
      <c r="AA12" s="95">
        <v>7.63</v>
      </c>
      <c r="AB12" s="95">
        <v>1.36</v>
      </c>
      <c r="AC12" s="74" t="s">
        <v>1111</v>
      </c>
      <c r="AD12" s="95">
        <v>3537841440</v>
      </c>
    </row>
    <row r="13" spans="1:30" x14ac:dyDescent="0.2">
      <c r="A13" s="74" t="s">
        <v>1122</v>
      </c>
      <c r="B13" s="95">
        <v>232.81</v>
      </c>
      <c r="C13" s="95">
        <v>1.4</v>
      </c>
      <c r="D13" s="95">
        <v>21.91</v>
      </c>
      <c r="E13" s="95">
        <v>4.4000000000000004</v>
      </c>
      <c r="F13" s="95">
        <v>1.23</v>
      </c>
      <c r="G13" s="95">
        <v>44.91</v>
      </c>
      <c r="H13" s="95">
        <v>7.77</v>
      </c>
      <c r="I13" s="95">
        <v>5.67</v>
      </c>
      <c r="J13" s="95">
        <v>16.010000000000002</v>
      </c>
      <c r="K13" s="95">
        <v>16.25</v>
      </c>
      <c r="L13" s="95">
        <v>0.25</v>
      </c>
      <c r="M13" s="95">
        <v>7.0000000000000007E-2</v>
      </c>
      <c r="N13" s="95">
        <v>1.24</v>
      </c>
      <c r="O13" s="95">
        <v>10.98</v>
      </c>
      <c r="P13" s="95">
        <v>-2.58</v>
      </c>
      <c r="Q13" s="95">
        <v>1.27</v>
      </c>
      <c r="R13" s="95">
        <v>20.07</v>
      </c>
      <c r="S13" s="95">
        <v>5.6</v>
      </c>
      <c r="T13" s="95">
        <v>16.13</v>
      </c>
      <c r="U13" s="95">
        <v>0.28000000000000003</v>
      </c>
      <c r="V13" s="95">
        <v>0.72</v>
      </c>
      <c r="W13" s="95">
        <v>0.99</v>
      </c>
      <c r="X13" s="95">
        <v>0.75</v>
      </c>
      <c r="Y13" s="95">
        <v>0.82</v>
      </c>
      <c r="Z13" s="74" t="s">
        <v>1111</v>
      </c>
      <c r="AA13" s="95">
        <v>52.95</v>
      </c>
      <c r="AB13" s="95">
        <v>10.63</v>
      </c>
      <c r="AC13" s="74" t="s">
        <v>1111</v>
      </c>
      <c r="AD13" s="95">
        <v>14518161216</v>
      </c>
    </row>
    <row r="14" spans="1:30" x14ac:dyDescent="0.2">
      <c r="A14" s="74" t="s">
        <v>1123</v>
      </c>
      <c r="B14" s="95">
        <v>161.62</v>
      </c>
      <c r="C14" s="95">
        <v>0.54</v>
      </c>
      <c r="D14" s="95">
        <v>28.01</v>
      </c>
      <c r="E14" s="95">
        <v>42.03</v>
      </c>
      <c r="F14" s="95">
        <v>7.55</v>
      </c>
      <c r="G14" s="95">
        <v>41.78</v>
      </c>
      <c r="H14" s="95">
        <v>29.85</v>
      </c>
      <c r="I14" s="95">
        <v>25.88</v>
      </c>
      <c r="J14" s="95">
        <v>24.28</v>
      </c>
      <c r="K14" s="95">
        <v>24.89</v>
      </c>
      <c r="L14" s="95">
        <v>0.56999999999999995</v>
      </c>
      <c r="M14" s="95">
        <v>0.98</v>
      </c>
      <c r="N14" s="95">
        <v>7.25</v>
      </c>
      <c r="O14" s="95">
        <v>283.44</v>
      </c>
      <c r="P14" s="95">
        <v>-12.27</v>
      </c>
      <c r="Q14" s="95">
        <v>1.07</v>
      </c>
      <c r="R14" s="95">
        <v>150.07</v>
      </c>
      <c r="S14" s="95">
        <v>26.97</v>
      </c>
      <c r="T14" s="95">
        <v>50.41</v>
      </c>
      <c r="U14" s="95">
        <v>0.18</v>
      </c>
      <c r="V14" s="95">
        <v>0.82</v>
      </c>
      <c r="W14" s="95">
        <v>1.04</v>
      </c>
      <c r="X14" s="95">
        <v>11.15</v>
      </c>
      <c r="Y14" s="95">
        <v>15.69</v>
      </c>
      <c r="Z14" s="74" t="s">
        <v>1111</v>
      </c>
      <c r="AA14" s="95">
        <v>3.85</v>
      </c>
      <c r="AB14" s="95">
        <v>5.77</v>
      </c>
      <c r="AC14" s="74" t="s">
        <v>1111</v>
      </c>
      <c r="AD14" s="95">
        <v>2656523802240</v>
      </c>
    </row>
    <row r="15" spans="1:30" x14ac:dyDescent="0.2">
      <c r="A15" s="74" t="s">
        <v>1124</v>
      </c>
      <c r="B15" s="95">
        <v>79.28</v>
      </c>
      <c r="C15" s="95"/>
      <c r="D15" s="95">
        <v>4.5999999999999996</v>
      </c>
      <c r="E15" s="95">
        <v>0.88</v>
      </c>
      <c r="F15" s="95">
        <v>0.37</v>
      </c>
      <c r="G15" s="95">
        <v>57.01</v>
      </c>
      <c r="H15" s="95">
        <v>19.989999999999998</v>
      </c>
      <c r="I15" s="95">
        <v>13.17</v>
      </c>
      <c r="J15" s="95">
        <v>3.03</v>
      </c>
      <c r="K15" s="95">
        <v>5.17</v>
      </c>
      <c r="L15" s="95">
        <v>2.14</v>
      </c>
      <c r="M15" s="95">
        <v>0.62</v>
      </c>
      <c r="N15" s="95">
        <v>0.61</v>
      </c>
      <c r="O15" s="95">
        <v>-7.98</v>
      </c>
      <c r="P15" s="95">
        <v>-0.45</v>
      </c>
      <c r="Q15" s="95">
        <v>0.8</v>
      </c>
      <c r="R15" s="95">
        <v>19.07</v>
      </c>
      <c r="S15" s="95">
        <v>7.99</v>
      </c>
      <c r="T15" s="95">
        <v>11.99</v>
      </c>
      <c r="U15" s="95">
        <v>0.42</v>
      </c>
      <c r="V15" s="95">
        <v>0.57999999999999996</v>
      </c>
      <c r="W15" s="95">
        <v>0.61</v>
      </c>
      <c r="X15" s="95">
        <v>11.99</v>
      </c>
      <c r="Y15" s="95">
        <v>118.19</v>
      </c>
      <c r="Z15" s="74" t="s">
        <v>1111</v>
      </c>
      <c r="AA15" s="95">
        <v>90.4</v>
      </c>
      <c r="AB15" s="95">
        <v>17.239999999999998</v>
      </c>
      <c r="AC15" s="74" t="s">
        <v>1111</v>
      </c>
      <c r="AD15" s="95">
        <v>2301653907</v>
      </c>
    </row>
    <row r="16" spans="1:30" x14ac:dyDescent="0.2">
      <c r="A16" s="74" t="s">
        <v>1125</v>
      </c>
      <c r="B16" s="95">
        <v>45.71</v>
      </c>
      <c r="C16" s="95">
        <v>7.83</v>
      </c>
      <c r="D16" s="95">
        <v>12.76</v>
      </c>
      <c r="E16" s="95"/>
      <c r="F16" s="95">
        <v>2.91</v>
      </c>
      <c r="G16" s="95"/>
      <c r="H16" s="95"/>
      <c r="I16" s="95"/>
      <c r="J16" s="95"/>
      <c r="K16" s="95"/>
      <c r="L16" s="95"/>
      <c r="M16" s="95"/>
      <c r="N16" s="95"/>
      <c r="O16" s="95"/>
      <c r="P16" s="95">
        <v>-2.91</v>
      </c>
      <c r="Q16" s="95"/>
      <c r="R16" s="95"/>
      <c r="S16" s="95">
        <v>22.83</v>
      </c>
      <c r="T16" s="95"/>
      <c r="U16" s="95">
        <v>0</v>
      </c>
      <c r="V16" s="95">
        <v>0</v>
      </c>
      <c r="W16" s="95">
        <v>0</v>
      </c>
      <c r="X16" s="95"/>
      <c r="Y16" s="95">
        <v>8.5</v>
      </c>
      <c r="Z16" s="74" t="s">
        <v>1111</v>
      </c>
      <c r="AA16" s="95">
        <v>0</v>
      </c>
      <c r="AB16" s="95">
        <v>3.58</v>
      </c>
      <c r="AC16" s="74" t="s">
        <v>1111</v>
      </c>
      <c r="AD16" s="95">
        <v>4514049911</v>
      </c>
    </row>
    <row r="17" spans="1:30" x14ac:dyDescent="0.2">
      <c r="A17" s="74" t="s">
        <v>1126</v>
      </c>
      <c r="B17" s="95">
        <v>35.71</v>
      </c>
      <c r="C17" s="95">
        <v>1.48</v>
      </c>
      <c r="D17" s="95">
        <v>38.950000000000003</v>
      </c>
      <c r="E17" s="95">
        <v>4.97</v>
      </c>
      <c r="F17" s="95">
        <v>1.79</v>
      </c>
      <c r="G17" s="95">
        <v>32.270000000000003</v>
      </c>
      <c r="H17" s="95">
        <v>11.63</v>
      </c>
      <c r="I17" s="95">
        <v>6.4</v>
      </c>
      <c r="J17" s="95">
        <v>21.43</v>
      </c>
      <c r="K17" s="95">
        <v>21.37</v>
      </c>
      <c r="L17" s="95">
        <v>-7.0000000000000007E-2</v>
      </c>
      <c r="M17" s="95">
        <v>-0.02</v>
      </c>
      <c r="N17" s="95">
        <v>2.4900000000000002</v>
      </c>
      <c r="O17" s="95">
        <v>30.38</v>
      </c>
      <c r="P17" s="95">
        <v>-3.42</v>
      </c>
      <c r="Q17" s="95">
        <v>1.1399999999999999</v>
      </c>
      <c r="R17" s="95">
        <v>12.77</v>
      </c>
      <c r="S17" s="95">
        <v>4.59</v>
      </c>
      <c r="T17" s="95">
        <v>13.04</v>
      </c>
      <c r="U17" s="95">
        <v>0.36</v>
      </c>
      <c r="V17" s="95">
        <v>0.64</v>
      </c>
      <c r="W17" s="95">
        <v>0.72</v>
      </c>
      <c r="X17" s="95">
        <v>-5.93</v>
      </c>
      <c r="Y17" s="95">
        <v>21.63</v>
      </c>
      <c r="Z17" s="74" t="s">
        <v>1111</v>
      </c>
      <c r="AA17" s="95">
        <v>7.18</v>
      </c>
      <c r="AB17" s="95">
        <v>0.92</v>
      </c>
      <c r="AC17" s="74" t="s">
        <v>1111</v>
      </c>
      <c r="AD17" s="95">
        <v>71170030000</v>
      </c>
    </row>
    <row r="18" spans="1:30" x14ac:dyDescent="0.2">
      <c r="A18" s="74" t="s">
        <v>1127</v>
      </c>
      <c r="B18" s="95">
        <v>132.16</v>
      </c>
      <c r="C18" s="95">
        <v>4.0199999999999996</v>
      </c>
      <c r="D18" s="95">
        <v>31.01</v>
      </c>
      <c r="E18" s="95">
        <v>17.239999999999998</v>
      </c>
      <c r="F18" s="95">
        <v>1.57</v>
      </c>
      <c r="G18" s="95">
        <v>67.72</v>
      </c>
      <c r="H18" s="95">
        <v>17.48</v>
      </c>
      <c r="I18" s="95">
        <v>13.66</v>
      </c>
      <c r="J18" s="95">
        <v>24.23</v>
      </c>
      <c r="K18" s="95">
        <v>31.33</v>
      </c>
      <c r="L18" s="95">
        <v>7.1</v>
      </c>
      <c r="M18" s="95">
        <v>5.05</v>
      </c>
      <c r="N18" s="95">
        <v>4.24</v>
      </c>
      <c r="O18" s="95">
        <v>551.04999999999995</v>
      </c>
      <c r="P18" s="95">
        <v>-1.95</v>
      </c>
      <c r="Q18" s="95">
        <v>1.01</v>
      </c>
      <c r="R18" s="95">
        <v>55.6</v>
      </c>
      <c r="S18" s="95">
        <v>5.0599999999999996</v>
      </c>
      <c r="T18" s="95">
        <v>9.8800000000000008</v>
      </c>
      <c r="U18" s="95">
        <v>0.09</v>
      </c>
      <c r="V18" s="95">
        <v>0.91</v>
      </c>
      <c r="W18" s="95">
        <v>0.37</v>
      </c>
      <c r="X18" s="95">
        <v>14.91</v>
      </c>
      <c r="Y18" s="95">
        <v>-2.14</v>
      </c>
      <c r="Z18" s="74" t="s">
        <v>1111</v>
      </c>
      <c r="AA18" s="95">
        <v>7.66</v>
      </c>
      <c r="AB18" s="95">
        <v>4.26</v>
      </c>
      <c r="AC18" s="74" t="s">
        <v>1111</v>
      </c>
      <c r="AD18" s="95">
        <v>233643086880</v>
      </c>
    </row>
    <row r="19" spans="1:30" x14ac:dyDescent="0.2">
      <c r="A19" s="74" t="s">
        <v>1128</v>
      </c>
      <c r="B19" s="95">
        <v>131.55000000000001</v>
      </c>
      <c r="C19" s="95">
        <v>1.35</v>
      </c>
      <c r="D19" s="95">
        <v>17.78</v>
      </c>
      <c r="E19" s="95">
        <v>122.59</v>
      </c>
      <c r="F19" s="95">
        <v>0.48</v>
      </c>
      <c r="G19" s="95">
        <v>3.24</v>
      </c>
      <c r="H19" s="95">
        <v>1.1200000000000001</v>
      </c>
      <c r="I19" s="95">
        <v>0.72</v>
      </c>
      <c r="J19" s="95">
        <v>11.43</v>
      </c>
      <c r="K19" s="95">
        <v>13.15</v>
      </c>
      <c r="L19" s="95">
        <v>1.73</v>
      </c>
      <c r="M19" s="95">
        <v>18.52</v>
      </c>
      <c r="N19" s="95">
        <v>0.13</v>
      </c>
      <c r="O19" s="95">
        <v>-10.71</v>
      </c>
      <c r="P19" s="95">
        <v>-1.48</v>
      </c>
      <c r="Q19" s="95">
        <v>0.94</v>
      </c>
      <c r="R19" s="95">
        <v>689.46</v>
      </c>
      <c r="S19" s="95">
        <v>2.69</v>
      </c>
      <c r="T19" s="95">
        <v>24.88</v>
      </c>
      <c r="U19" s="95">
        <v>0</v>
      </c>
      <c r="V19" s="95">
        <v>1</v>
      </c>
      <c r="W19" s="95">
        <v>3.73</v>
      </c>
      <c r="X19" s="95">
        <v>7.82</v>
      </c>
      <c r="Y19" s="95">
        <v>1.52</v>
      </c>
      <c r="Z19" s="74" t="s">
        <v>1111</v>
      </c>
      <c r="AA19" s="95">
        <v>1.07</v>
      </c>
      <c r="AB19" s="95">
        <v>7.4</v>
      </c>
      <c r="AC19" s="74" t="s">
        <v>1111</v>
      </c>
      <c r="AD19" s="95">
        <v>27379948770</v>
      </c>
    </row>
    <row r="20" spans="1:30" x14ac:dyDescent="0.2">
      <c r="A20" s="74" t="s">
        <v>1129</v>
      </c>
      <c r="B20" s="95">
        <v>51.53</v>
      </c>
      <c r="C20" s="95">
        <v>1.1599999999999999</v>
      </c>
      <c r="D20" s="95">
        <v>9.2200000000000006</v>
      </c>
      <c r="E20" s="95">
        <v>1.24</v>
      </c>
      <c r="F20" s="95">
        <v>0.16</v>
      </c>
      <c r="G20" s="95">
        <v>0</v>
      </c>
      <c r="H20" s="95">
        <v>49.08</v>
      </c>
      <c r="I20" s="95">
        <v>35.4</v>
      </c>
      <c r="J20" s="95">
        <v>6.65</v>
      </c>
      <c r="K20" s="95">
        <v>-0.9</v>
      </c>
      <c r="L20" s="95">
        <v>-7.54</v>
      </c>
      <c r="M20" s="95">
        <v>-1.4</v>
      </c>
      <c r="N20" s="95">
        <v>3.26</v>
      </c>
      <c r="O20" s="95"/>
      <c r="P20" s="95">
        <v>-0.16</v>
      </c>
      <c r="Q20" s="95"/>
      <c r="R20" s="95">
        <v>13.42</v>
      </c>
      <c r="S20" s="95">
        <v>1.73</v>
      </c>
      <c r="T20" s="95">
        <v>12.44</v>
      </c>
      <c r="U20" s="95">
        <v>0.13</v>
      </c>
      <c r="V20" s="95">
        <v>0.87</v>
      </c>
      <c r="W20" s="95">
        <v>0.05</v>
      </c>
      <c r="X20" s="95">
        <v>33.56</v>
      </c>
      <c r="Y20" s="95">
        <v>45.02</v>
      </c>
      <c r="Z20" s="74" t="s">
        <v>1111</v>
      </c>
      <c r="AA20" s="95">
        <v>41.66</v>
      </c>
      <c r="AB20" s="95">
        <v>5.59</v>
      </c>
      <c r="AC20" s="74" t="s">
        <v>1111</v>
      </c>
      <c r="AD20" s="95">
        <v>3586909152</v>
      </c>
    </row>
    <row r="21" spans="1:30" x14ac:dyDescent="0.2">
      <c r="A21" s="74" t="s">
        <v>1130</v>
      </c>
      <c r="B21" s="95">
        <v>8.57</v>
      </c>
      <c r="C21" s="95"/>
      <c r="D21" s="95">
        <v>11.46</v>
      </c>
      <c r="E21" s="95">
        <v>2.5299999999999998</v>
      </c>
      <c r="F21" s="95">
        <v>2.06</v>
      </c>
      <c r="G21" s="95">
        <v>100</v>
      </c>
      <c r="H21" s="95">
        <v>66.89</v>
      </c>
      <c r="I21" s="95">
        <v>47.44</v>
      </c>
      <c r="J21" s="95">
        <v>8.1300000000000008</v>
      </c>
      <c r="K21" s="95">
        <v>5.59</v>
      </c>
      <c r="L21" s="95">
        <v>-2.54</v>
      </c>
      <c r="M21" s="95">
        <v>-0.79</v>
      </c>
      <c r="N21" s="95">
        <v>5.44</v>
      </c>
      <c r="O21" s="95">
        <v>3.2</v>
      </c>
      <c r="P21" s="95">
        <v>-6.54</v>
      </c>
      <c r="Q21" s="95">
        <v>16.22</v>
      </c>
      <c r="R21" s="95">
        <v>22.08</v>
      </c>
      <c r="S21" s="95">
        <v>17.95</v>
      </c>
      <c r="T21" s="95">
        <v>22.76</v>
      </c>
      <c r="U21" s="95">
        <v>0.81</v>
      </c>
      <c r="V21" s="95">
        <v>0.19</v>
      </c>
      <c r="W21" s="95">
        <v>0.38</v>
      </c>
      <c r="X21" s="95"/>
      <c r="Y21" s="95"/>
      <c r="Z21" s="74" t="s">
        <v>1111</v>
      </c>
      <c r="AA21" s="95">
        <v>3.39</v>
      </c>
      <c r="AB21" s="95">
        <v>0.75</v>
      </c>
      <c r="AC21" s="74" t="s">
        <v>1111</v>
      </c>
      <c r="AD21" s="95">
        <v>2413151741</v>
      </c>
    </row>
    <row r="22" spans="1:30" x14ac:dyDescent="0.2">
      <c r="A22" s="74" t="s">
        <v>1131</v>
      </c>
      <c r="B22" s="95">
        <v>0.22</v>
      </c>
      <c r="C22" s="95"/>
      <c r="D22" s="95">
        <v>-0.41</v>
      </c>
      <c r="E22" s="95">
        <v>0.28000000000000003</v>
      </c>
      <c r="F22" s="95">
        <v>0.19</v>
      </c>
      <c r="G22" s="95">
        <v>100</v>
      </c>
      <c r="H22" s="95">
        <v>-1636.33</v>
      </c>
      <c r="I22" s="95">
        <v>-1802.7</v>
      </c>
      <c r="J22" s="95">
        <v>-0.46</v>
      </c>
      <c r="K22" s="95">
        <v>0.91</v>
      </c>
      <c r="L22" s="95">
        <v>1.36</v>
      </c>
      <c r="M22" s="95">
        <v>-0.84</v>
      </c>
      <c r="N22" s="95">
        <v>7.47</v>
      </c>
      <c r="O22" s="95">
        <v>0.54</v>
      </c>
      <c r="P22" s="95">
        <v>-0.44</v>
      </c>
      <c r="Q22" s="95">
        <v>2.57</v>
      </c>
      <c r="R22" s="95">
        <v>-67.819999999999993</v>
      </c>
      <c r="S22" s="95">
        <v>-45.44</v>
      </c>
      <c r="T22" s="95">
        <v>-61.56</v>
      </c>
      <c r="U22" s="95">
        <v>0.67</v>
      </c>
      <c r="V22" s="95">
        <v>0.33</v>
      </c>
      <c r="W22" s="95">
        <v>0.03</v>
      </c>
      <c r="X22" s="95">
        <v>57.25</v>
      </c>
      <c r="Y22" s="95"/>
      <c r="Z22" s="74" t="s">
        <v>1111</v>
      </c>
      <c r="AA22" s="95">
        <v>0.78</v>
      </c>
      <c r="AB22" s="95">
        <v>-0.53</v>
      </c>
      <c r="AC22" s="74" t="s">
        <v>1111</v>
      </c>
      <c r="AD22" s="95">
        <v>22421938</v>
      </c>
    </row>
    <row r="23" spans="1:30" x14ac:dyDescent="0.2">
      <c r="A23" s="74" t="s">
        <v>1132</v>
      </c>
      <c r="B23" s="95">
        <v>2.69</v>
      </c>
      <c r="C23" s="95">
        <v>0.89</v>
      </c>
      <c r="D23" s="95">
        <v>17.32</v>
      </c>
      <c r="E23" s="95">
        <v>2.8</v>
      </c>
      <c r="F23" s="95">
        <v>1.8</v>
      </c>
      <c r="G23" s="95">
        <v>52.87</v>
      </c>
      <c r="H23" s="95">
        <v>28</v>
      </c>
      <c r="I23" s="95">
        <v>21.16</v>
      </c>
      <c r="J23" s="95">
        <v>13.09</v>
      </c>
      <c r="K23" s="95">
        <v>12.31</v>
      </c>
      <c r="L23" s="95">
        <v>-0.78</v>
      </c>
      <c r="M23" s="95">
        <v>-0.17</v>
      </c>
      <c r="N23" s="95">
        <v>3.67</v>
      </c>
      <c r="O23" s="95">
        <v>57.28</v>
      </c>
      <c r="P23" s="95">
        <v>-2.44</v>
      </c>
      <c r="Q23" s="95">
        <v>1.1399999999999999</v>
      </c>
      <c r="R23" s="95">
        <v>16.16</v>
      </c>
      <c r="S23" s="95">
        <v>10.4</v>
      </c>
      <c r="T23" s="95">
        <v>18.82</v>
      </c>
      <c r="U23" s="95">
        <v>0.64</v>
      </c>
      <c r="V23" s="95">
        <v>0.36</v>
      </c>
      <c r="W23" s="95">
        <v>0.49</v>
      </c>
      <c r="X23" s="95">
        <v>-4.6500000000000004</v>
      </c>
      <c r="Y23" s="95">
        <v>-9.85</v>
      </c>
      <c r="Z23" s="74" t="s">
        <v>1111</v>
      </c>
      <c r="AA23" s="95">
        <v>0.96</v>
      </c>
      <c r="AB23" s="95">
        <v>0.16</v>
      </c>
      <c r="AC23" s="74" t="s">
        <v>1111</v>
      </c>
      <c r="AD23" s="95">
        <v>42332729867</v>
      </c>
    </row>
    <row r="24" spans="1:30" x14ac:dyDescent="0.2">
      <c r="A24" s="74" t="s">
        <v>1133</v>
      </c>
      <c r="B24" s="95">
        <v>168.58</v>
      </c>
      <c r="C24" s="95"/>
      <c r="D24" s="95">
        <v>8.11</v>
      </c>
      <c r="E24" s="95">
        <v>3</v>
      </c>
      <c r="F24" s="95">
        <v>1.0900000000000001</v>
      </c>
      <c r="G24" s="95">
        <v>18.39</v>
      </c>
      <c r="H24" s="95">
        <v>7.46</v>
      </c>
      <c r="I24" s="95">
        <v>5.1100000000000003</v>
      </c>
      <c r="J24" s="95">
        <v>5.56</v>
      </c>
      <c r="K24" s="95">
        <v>7.24</v>
      </c>
      <c r="L24" s="95">
        <v>1.68</v>
      </c>
      <c r="M24" s="95">
        <v>0.91</v>
      </c>
      <c r="N24" s="95">
        <v>0.41</v>
      </c>
      <c r="O24" s="95">
        <v>7.94</v>
      </c>
      <c r="P24" s="95">
        <v>-1.61</v>
      </c>
      <c r="Q24" s="95">
        <v>1.75</v>
      </c>
      <c r="R24" s="95">
        <v>36.96</v>
      </c>
      <c r="S24" s="95">
        <v>13.47</v>
      </c>
      <c r="T24" s="95">
        <v>19.54</v>
      </c>
      <c r="U24" s="95">
        <v>0.36</v>
      </c>
      <c r="V24" s="95">
        <v>0.64</v>
      </c>
      <c r="W24" s="95">
        <v>2.64</v>
      </c>
      <c r="X24" s="95">
        <v>1.6</v>
      </c>
      <c r="Y24" s="95">
        <v>8.5</v>
      </c>
      <c r="Z24" s="74" t="s">
        <v>1111</v>
      </c>
      <c r="AA24" s="95">
        <v>56.25</v>
      </c>
      <c r="AB24" s="95">
        <v>20.79</v>
      </c>
      <c r="AC24" s="74" t="s">
        <v>1111</v>
      </c>
      <c r="AD24" s="95">
        <v>3903918018</v>
      </c>
    </row>
    <row r="25" spans="1:30" x14ac:dyDescent="0.2">
      <c r="A25" s="74" t="s">
        <v>1134</v>
      </c>
      <c r="B25" s="95">
        <v>1.9</v>
      </c>
      <c r="C25" s="95"/>
      <c r="D25" s="95">
        <v>-1.46</v>
      </c>
      <c r="E25" s="95">
        <v>0.48</v>
      </c>
      <c r="F25" s="95">
        <v>0.45</v>
      </c>
      <c r="G25" s="95"/>
      <c r="H25" s="95"/>
      <c r="I25" s="95"/>
      <c r="J25" s="95">
        <v>-1.46</v>
      </c>
      <c r="K25" s="95">
        <v>1.65</v>
      </c>
      <c r="L25" s="95">
        <v>3.11</v>
      </c>
      <c r="M25" s="95">
        <v>-1.03</v>
      </c>
      <c r="N25" s="95"/>
      <c r="O25" s="95">
        <v>0.48</v>
      </c>
      <c r="P25" s="95">
        <v>-52.05</v>
      </c>
      <c r="Q25" s="95">
        <v>18.75</v>
      </c>
      <c r="R25" s="95">
        <v>-33.159999999999997</v>
      </c>
      <c r="S25" s="95">
        <v>-31.19</v>
      </c>
      <c r="T25" s="95">
        <v>-33.159999999999997</v>
      </c>
      <c r="U25" s="95">
        <v>0.94</v>
      </c>
      <c r="V25" s="95">
        <v>0.06</v>
      </c>
      <c r="W25" s="95">
        <v>0</v>
      </c>
      <c r="X25" s="95"/>
      <c r="Y25" s="95"/>
      <c r="Z25" s="74" t="s">
        <v>1111</v>
      </c>
      <c r="AA25" s="95">
        <v>3.93</v>
      </c>
      <c r="AB25" s="95">
        <v>-1.3</v>
      </c>
      <c r="AC25" s="74" t="s">
        <v>1111</v>
      </c>
      <c r="AD25" s="95">
        <v>27379190</v>
      </c>
    </row>
    <row r="26" spans="1:30" x14ac:dyDescent="0.2">
      <c r="A26" s="74" t="s">
        <v>1135</v>
      </c>
      <c r="B26" s="95">
        <v>42.26</v>
      </c>
      <c r="C26" s="95">
        <v>1.81</v>
      </c>
      <c r="D26" s="95">
        <v>22.52</v>
      </c>
      <c r="E26" s="95">
        <v>1.77</v>
      </c>
      <c r="F26" s="95">
        <v>0.64</v>
      </c>
      <c r="G26" s="95">
        <v>100</v>
      </c>
      <c r="H26" s="95">
        <v>3.35</v>
      </c>
      <c r="I26" s="95">
        <v>2.0299999999999998</v>
      </c>
      <c r="J26" s="95">
        <v>13.65</v>
      </c>
      <c r="K26" s="95">
        <v>17.59</v>
      </c>
      <c r="L26" s="95">
        <v>3.94</v>
      </c>
      <c r="M26" s="95">
        <v>0.51</v>
      </c>
      <c r="N26" s="95">
        <v>0.46</v>
      </c>
      <c r="O26" s="95">
        <v>24.65</v>
      </c>
      <c r="P26" s="95">
        <v>-0.94</v>
      </c>
      <c r="Q26" s="95">
        <v>1.0900000000000001</v>
      </c>
      <c r="R26" s="95">
        <v>7.85</v>
      </c>
      <c r="S26" s="95">
        <v>2.85</v>
      </c>
      <c r="T26" s="95">
        <v>6.21</v>
      </c>
      <c r="U26" s="95">
        <v>0.36</v>
      </c>
      <c r="V26" s="95">
        <v>0.64</v>
      </c>
      <c r="W26" s="95">
        <v>1.4</v>
      </c>
      <c r="X26" s="95">
        <v>3.9</v>
      </c>
      <c r="Y26" s="95">
        <v>17.170000000000002</v>
      </c>
      <c r="Z26" s="74" t="s">
        <v>1111</v>
      </c>
      <c r="AA26" s="95">
        <v>23.9</v>
      </c>
      <c r="AB26" s="95">
        <v>1.88</v>
      </c>
      <c r="AC26" s="74" t="s">
        <v>1111</v>
      </c>
      <c r="AD26" s="95">
        <v>2844858680</v>
      </c>
    </row>
    <row r="27" spans="1:30" x14ac:dyDescent="0.2">
      <c r="A27" s="74" t="s">
        <v>1136</v>
      </c>
      <c r="B27" s="95">
        <v>311.94</v>
      </c>
      <c r="C27" s="95"/>
      <c r="D27" s="95">
        <v>95.15</v>
      </c>
      <c r="E27" s="95">
        <v>10.25</v>
      </c>
      <c r="F27" s="95">
        <v>9.2799999999999994</v>
      </c>
      <c r="G27" s="95">
        <v>81.900000000000006</v>
      </c>
      <c r="H27" s="95">
        <v>21.79</v>
      </c>
      <c r="I27" s="95">
        <v>15.32</v>
      </c>
      <c r="J27" s="95">
        <v>66.900000000000006</v>
      </c>
      <c r="K27" s="95">
        <v>63.83</v>
      </c>
      <c r="L27" s="95">
        <v>-3.07</v>
      </c>
      <c r="M27" s="95">
        <v>-0.47</v>
      </c>
      <c r="N27" s="95">
        <v>14.58</v>
      </c>
      <c r="O27" s="95">
        <v>18.739999999999998</v>
      </c>
      <c r="P27" s="95">
        <v>-21.55</v>
      </c>
      <c r="Q27" s="95">
        <v>7.64</v>
      </c>
      <c r="R27" s="95">
        <v>10.77</v>
      </c>
      <c r="S27" s="95">
        <v>9.75</v>
      </c>
      <c r="T27" s="95">
        <v>10.77</v>
      </c>
      <c r="U27" s="95">
        <v>0.9</v>
      </c>
      <c r="V27" s="95">
        <v>0.1</v>
      </c>
      <c r="W27" s="95">
        <v>0.64</v>
      </c>
      <c r="X27" s="95">
        <v>20.79</v>
      </c>
      <c r="Y27" s="95">
        <v>42.67</v>
      </c>
      <c r="Z27" s="74" t="s">
        <v>1111</v>
      </c>
      <c r="AA27" s="95">
        <v>30.43</v>
      </c>
      <c r="AB27" s="95">
        <v>3.28</v>
      </c>
      <c r="AC27" s="74" t="s">
        <v>1111</v>
      </c>
      <c r="AD27" s="95">
        <v>14192490150</v>
      </c>
    </row>
    <row r="28" spans="1:30" x14ac:dyDescent="0.2">
      <c r="A28" s="74" t="s">
        <v>1137</v>
      </c>
      <c r="B28" s="95">
        <v>147.9</v>
      </c>
      <c r="C28" s="95"/>
      <c r="D28" s="95">
        <v>-21.88</v>
      </c>
      <c r="E28" s="95">
        <v>21.12</v>
      </c>
      <c r="F28" s="95">
        <v>6.92</v>
      </c>
      <c r="G28" s="95">
        <v>79.88</v>
      </c>
      <c r="H28" s="95">
        <v>-72.680000000000007</v>
      </c>
      <c r="I28" s="95">
        <v>-80.739999999999995</v>
      </c>
      <c r="J28" s="95">
        <v>-24.31</v>
      </c>
      <c r="K28" s="95">
        <v>-23.9</v>
      </c>
      <c r="L28" s="95">
        <v>0.52</v>
      </c>
      <c r="M28" s="95">
        <v>-0.45</v>
      </c>
      <c r="N28" s="95">
        <v>17.670000000000002</v>
      </c>
      <c r="O28" s="95">
        <v>16.600000000000001</v>
      </c>
      <c r="P28" s="95">
        <v>-69.040000000000006</v>
      </c>
      <c r="Q28" s="95">
        <v>1.86</v>
      </c>
      <c r="R28" s="95">
        <v>-96.53</v>
      </c>
      <c r="S28" s="95">
        <v>-31.62</v>
      </c>
      <c r="T28" s="95">
        <v>-37.950000000000003</v>
      </c>
      <c r="U28" s="95">
        <v>0.33</v>
      </c>
      <c r="V28" s="95">
        <v>0.67</v>
      </c>
      <c r="W28" s="95">
        <v>0.39</v>
      </c>
      <c r="X28" s="95"/>
      <c r="Y28" s="95"/>
      <c r="Z28" s="74" t="s">
        <v>1111</v>
      </c>
      <c r="AA28" s="95">
        <v>7</v>
      </c>
      <c r="AB28" s="95">
        <v>-6.76</v>
      </c>
      <c r="AC28" s="74" t="s">
        <v>1111</v>
      </c>
      <c r="AD28" s="95">
        <v>94412436651</v>
      </c>
    </row>
    <row r="29" spans="1:30" x14ac:dyDescent="0.2">
      <c r="A29" s="74" t="s">
        <v>1138</v>
      </c>
      <c r="B29" s="95">
        <v>7.63</v>
      </c>
      <c r="C29" s="95">
        <v>6.08</v>
      </c>
      <c r="D29" s="95">
        <v>35.75</v>
      </c>
      <c r="E29" s="95">
        <v>-8.83</v>
      </c>
      <c r="F29" s="95">
        <v>2.92</v>
      </c>
      <c r="G29" s="95">
        <v>87.94</v>
      </c>
      <c r="H29" s="95">
        <v>14.58</v>
      </c>
      <c r="I29" s="95">
        <v>10.16</v>
      </c>
      <c r="J29" s="95">
        <v>24.9</v>
      </c>
      <c r="K29" s="95">
        <v>21.82</v>
      </c>
      <c r="L29" s="95">
        <v>-3.08</v>
      </c>
      <c r="M29" s="95"/>
      <c r="N29" s="95">
        <v>3.63</v>
      </c>
      <c r="O29" s="95">
        <v>-22.55</v>
      </c>
      <c r="P29" s="95">
        <v>-8.65</v>
      </c>
      <c r="Q29" s="95">
        <v>0.84</v>
      </c>
      <c r="R29" s="95">
        <v>-24.69</v>
      </c>
      <c r="S29" s="95">
        <v>8.17</v>
      </c>
      <c r="T29" s="95">
        <v>-24.75</v>
      </c>
      <c r="U29" s="95">
        <v>-0.33</v>
      </c>
      <c r="V29" s="95">
        <v>1.33</v>
      </c>
      <c r="W29" s="95">
        <v>0.8</v>
      </c>
      <c r="X29" s="95">
        <v>6.35</v>
      </c>
      <c r="Y29" s="95">
        <v>-17.440000000000001</v>
      </c>
      <c r="Z29" s="74" t="s">
        <v>1111</v>
      </c>
      <c r="AA29" s="95">
        <v>-0.86</v>
      </c>
      <c r="AB29" s="95">
        <v>0.21</v>
      </c>
      <c r="AC29" s="74" t="s">
        <v>1111</v>
      </c>
      <c r="AD29" s="95">
        <v>380131178</v>
      </c>
    </row>
    <row r="30" spans="1:30" x14ac:dyDescent="0.2">
      <c r="A30" s="74" t="s">
        <v>1139</v>
      </c>
      <c r="B30" s="95">
        <v>123.82</v>
      </c>
      <c r="C30" s="95">
        <v>1.47</v>
      </c>
      <c r="D30" s="95">
        <v>30.22</v>
      </c>
      <c r="E30" s="95">
        <v>6.36</v>
      </c>
      <c r="F30" s="95">
        <v>2.97</v>
      </c>
      <c r="G30" s="95">
        <v>56.83</v>
      </c>
      <c r="H30" s="95">
        <v>20.82</v>
      </c>
      <c r="I30" s="95">
        <v>17.12</v>
      </c>
      <c r="J30" s="95">
        <v>24.85</v>
      </c>
      <c r="K30" s="95">
        <v>26.02</v>
      </c>
      <c r="L30" s="95">
        <v>0.99</v>
      </c>
      <c r="M30" s="95">
        <v>0.25</v>
      </c>
      <c r="N30" s="95">
        <v>5.18</v>
      </c>
      <c r="O30" s="95">
        <v>20.61</v>
      </c>
      <c r="P30" s="95">
        <v>-4.3499999999999996</v>
      </c>
      <c r="Q30" s="95">
        <v>1.83</v>
      </c>
      <c r="R30" s="95">
        <v>21.04</v>
      </c>
      <c r="S30" s="95">
        <v>9.82</v>
      </c>
      <c r="T30" s="95">
        <v>14.73</v>
      </c>
      <c r="U30" s="95">
        <v>0.47</v>
      </c>
      <c r="V30" s="95">
        <v>0.53</v>
      </c>
      <c r="W30" s="95">
        <v>0.56999999999999995</v>
      </c>
      <c r="X30" s="95">
        <v>11.14</v>
      </c>
      <c r="Y30" s="95">
        <v>0.32</v>
      </c>
      <c r="Z30" s="74" t="s">
        <v>1111</v>
      </c>
      <c r="AA30" s="95">
        <v>19.47</v>
      </c>
      <c r="AB30" s="95">
        <v>4.0999999999999996</v>
      </c>
      <c r="AC30" s="74" t="s">
        <v>1111</v>
      </c>
      <c r="AD30" s="95">
        <v>220540754640</v>
      </c>
    </row>
    <row r="31" spans="1:30" x14ac:dyDescent="0.2">
      <c r="A31" s="74" t="s">
        <v>1140</v>
      </c>
      <c r="B31" s="95">
        <v>45.12</v>
      </c>
      <c r="C31" s="95">
        <v>1.06</v>
      </c>
      <c r="D31" s="95">
        <v>12.03</v>
      </c>
      <c r="E31" s="95">
        <v>1.1399999999999999</v>
      </c>
      <c r="F31" s="95">
        <v>0.14000000000000001</v>
      </c>
      <c r="G31" s="95">
        <v>0</v>
      </c>
      <c r="H31" s="95">
        <v>38.770000000000003</v>
      </c>
      <c r="I31" s="95">
        <v>29.12</v>
      </c>
      <c r="J31" s="95">
        <v>9.0399999999999991</v>
      </c>
      <c r="K31" s="95">
        <v>-10.58</v>
      </c>
      <c r="L31" s="95">
        <v>-19.62</v>
      </c>
      <c r="M31" s="95">
        <v>-2.48</v>
      </c>
      <c r="N31" s="95">
        <v>3.5</v>
      </c>
      <c r="O31" s="95"/>
      <c r="P31" s="95">
        <v>-0.14000000000000001</v>
      </c>
      <c r="Q31" s="95"/>
      <c r="R31" s="95">
        <v>9.51</v>
      </c>
      <c r="S31" s="95">
        <v>1.1200000000000001</v>
      </c>
      <c r="T31" s="95">
        <v>8.92</v>
      </c>
      <c r="U31" s="95">
        <v>0.12</v>
      </c>
      <c r="V31" s="95">
        <v>0.88</v>
      </c>
      <c r="W31" s="95">
        <v>0.04</v>
      </c>
      <c r="X31" s="95">
        <v>21.91</v>
      </c>
      <c r="Y31" s="95">
        <v>24.49</v>
      </c>
      <c r="Z31" s="74" t="s">
        <v>1111</v>
      </c>
      <c r="AA31" s="95">
        <v>39.44</v>
      </c>
      <c r="AB31" s="95">
        <v>3.75</v>
      </c>
      <c r="AC31" s="74" t="s">
        <v>1111</v>
      </c>
      <c r="AD31" s="95">
        <v>913567200</v>
      </c>
    </row>
    <row r="32" spans="1:30" x14ac:dyDescent="0.2">
      <c r="A32" s="74" t="s">
        <v>1141</v>
      </c>
      <c r="B32" s="95">
        <v>2.69</v>
      </c>
      <c r="C32" s="95"/>
      <c r="D32" s="95">
        <v>-5.0599999999999996</v>
      </c>
      <c r="E32" s="95">
        <v>2.8</v>
      </c>
      <c r="F32" s="95">
        <v>2.2000000000000002</v>
      </c>
      <c r="G32" s="95">
        <v>100</v>
      </c>
      <c r="H32" s="95">
        <v>-677.36</v>
      </c>
      <c r="I32" s="95">
        <v>-707.79</v>
      </c>
      <c r="J32" s="95">
        <v>-5.28</v>
      </c>
      <c r="K32" s="95">
        <v>-3.52</v>
      </c>
      <c r="L32" s="95">
        <v>1.76</v>
      </c>
      <c r="M32" s="95">
        <v>-0.93</v>
      </c>
      <c r="N32" s="95">
        <v>35.79</v>
      </c>
      <c r="O32" s="95">
        <v>3.13</v>
      </c>
      <c r="P32" s="95">
        <v>-9.32</v>
      </c>
      <c r="Q32" s="95">
        <v>12.51</v>
      </c>
      <c r="R32" s="95">
        <v>-55.3</v>
      </c>
      <c r="S32" s="95">
        <v>-43.46</v>
      </c>
      <c r="T32" s="95">
        <v>-52.92</v>
      </c>
      <c r="U32" s="95">
        <v>0.79</v>
      </c>
      <c r="V32" s="95">
        <v>0.21</v>
      </c>
      <c r="W32" s="95">
        <v>0.06</v>
      </c>
      <c r="X32" s="95">
        <v>-22.59</v>
      </c>
      <c r="Y32" s="95"/>
      <c r="Z32" s="74" t="s">
        <v>1111</v>
      </c>
      <c r="AA32" s="95">
        <v>0.96</v>
      </c>
      <c r="AB32" s="95">
        <v>-0.53</v>
      </c>
      <c r="AC32" s="74" t="s">
        <v>1111</v>
      </c>
      <c r="AD32" s="95">
        <v>363874148</v>
      </c>
    </row>
    <row r="33" spans="1:30" x14ac:dyDescent="0.2">
      <c r="A33" s="74" t="s">
        <v>1142</v>
      </c>
      <c r="B33" s="95">
        <v>44.07</v>
      </c>
      <c r="C33" s="95">
        <v>0.45</v>
      </c>
      <c r="D33" s="95">
        <v>9.64</v>
      </c>
      <c r="E33" s="95">
        <v>1.04</v>
      </c>
      <c r="F33" s="95">
        <v>0.68</v>
      </c>
      <c r="G33" s="95">
        <v>100</v>
      </c>
      <c r="H33" s="95">
        <v>749.48</v>
      </c>
      <c r="I33" s="95">
        <v>540.98</v>
      </c>
      <c r="J33" s="95">
        <v>6.95</v>
      </c>
      <c r="K33" s="95">
        <v>2.88</v>
      </c>
      <c r="L33" s="95">
        <v>-4.08</v>
      </c>
      <c r="M33" s="95">
        <v>-0.61</v>
      </c>
      <c r="N33" s="95">
        <v>52.12</v>
      </c>
      <c r="O33" s="95"/>
      <c r="P33" s="95">
        <v>-0.68</v>
      </c>
      <c r="Q33" s="95"/>
      <c r="R33" s="95">
        <v>10.83</v>
      </c>
      <c r="S33" s="95">
        <v>7.03</v>
      </c>
      <c r="T33" s="95">
        <v>11.42</v>
      </c>
      <c r="U33" s="95">
        <v>0.65</v>
      </c>
      <c r="V33" s="95">
        <v>0.21</v>
      </c>
      <c r="W33" s="95">
        <v>0.01</v>
      </c>
      <c r="X33" s="95">
        <v>-3.82</v>
      </c>
      <c r="Y33" s="95"/>
      <c r="Z33" s="74" t="s">
        <v>1111</v>
      </c>
      <c r="AA33" s="95">
        <v>42.25</v>
      </c>
      <c r="AB33" s="95">
        <v>4.57</v>
      </c>
      <c r="AC33" s="74" t="s">
        <v>1111</v>
      </c>
      <c r="AD33" s="95">
        <v>972100467</v>
      </c>
    </row>
    <row r="34" spans="1:30" x14ac:dyDescent="0.2">
      <c r="A34" s="74" t="s">
        <v>1143</v>
      </c>
      <c r="B34" s="95">
        <v>49.12</v>
      </c>
      <c r="C34" s="95">
        <v>0.41</v>
      </c>
      <c r="D34" s="95">
        <v>33.479999999999997</v>
      </c>
      <c r="E34" s="95">
        <v>1.22</v>
      </c>
      <c r="F34" s="95">
        <v>0.72</v>
      </c>
      <c r="G34" s="95">
        <v>18.28</v>
      </c>
      <c r="H34" s="95">
        <v>5.29</v>
      </c>
      <c r="I34" s="95">
        <v>3.59</v>
      </c>
      <c r="J34" s="95">
        <v>22.74</v>
      </c>
      <c r="K34" s="95">
        <v>29.35</v>
      </c>
      <c r="L34" s="95">
        <v>6.61</v>
      </c>
      <c r="M34" s="95">
        <v>0.36</v>
      </c>
      <c r="N34" s="95">
        <v>1.2</v>
      </c>
      <c r="O34" s="95">
        <v>5.63</v>
      </c>
      <c r="P34" s="95">
        <v>-0.95</v>
      </c>
      <c r="Q34" s="95">
        <v>2.08</v>
      </c>
      <c r="R34" s="95">
        <v>3.65</v>
      </c>
      <c r="S34" s="95">
        <v>2.15</v>
      </c>
      <c r="T34" s="95">
        <v>3.3</v>
      </c>
      <c r="U34" s="95">
        <v>0.59</v>
      </c>
      <c r="V34" s="95">
        <v>0.41</v>
      </c>
      <c r="W34" s="95">
        <v>0.6</v>
      </c>
      <c r="X34" s="95">
        <v>-1.99</v>
      </c>
      <c r="Y34" s="95">
        <v>-4.6100000000000003</v>
      </c>
      <c r="Z34" s="74" t="s">
        <v>1111</v>
      </c>
      <c r="AA34" s="95">
        <v>40.159999999999997</v>
      </c>
      <c r="AB34" s="95">
        <v>1.47</v>
      </c>
      <c r="AC34" s="74" t="s">
        <v>1111</v>
      </c>
      <c r="AD34" s="95">
        <v>2373954864</v>
      </c>
    </row>
    <row r="35" spans="1:30" x14ac:dyDescent="0.2">
      <c r="A35" s="74" t="s">
        <v>1144</v>
      </c>
      <c r="B35" s="95">
        <v>22.45</v>
      </c>
      <c r="C35" s="95"/>
      <c r="D35" s="95">
        <v>-18.84</v>
      </c>
      <c r="E35" s="95">
        <v>6.37</v>
      </c>
      <c r="F35" s="95">
        <v>5.03</v>
      </c>
      <c r="G35" s="95">
        <v>95.39</v>
      </c>
      <c r="H35" s="95">
        <v>-40.25</v>
      </c>
      <c r="I35" s="95">
        <v>-40.369999999999997</v>
      </c>
      <c r="J35" s="95">
        <v>-18.899999999999999</v>
      </c>
      <c r="K35" s="95">
        <v>-16.07</v>
      </c>
      <c r="L35" s="95">
        <v>2.83</v>
      </c>
      <c r="M35" s="95">
        <v>-0.95</v>
      </c>
      <c r="N35" s="95">
        <v>7.61</v>
      </c>
      <c r="O35" s="95">
        <v>6.53</v>
      </c>
      <c r="P35" s="95">
        <v>-47.02</v>
      </c>
      <c r="Q35" s="95">
        <v>7.27</v>
      </c>
      <c r="R35" s="95">
        <v>-33.78</v>
      </c>
      <c r="S35" s="95">
        <v>-26.69</v>
      </c>
      <c r="T35" s="95">
        <v>-33.78</v>
      </c>
      <c r="U35" s="95">
        <v>0.79</v>
      </c>
      <c r="V35" s="95">
        <v>0.21</v>
      </c>
      <c r="W35" s="95">
        <v>0.66</v>
      </c>
      <c r="X35" s="95">
        <v>491.52</v>
      </c>
      <c r="Y35" s="95"/>
      <c r="Z35" s="74" t="s">
        <v>1111</v>
      </c>
      <c r="AA35" s="95">
        <v>3.53</v>
      </c>
      <c r="AB35" s="95">
        <v>-1.19</v>
      </c>
      <c r="AC35" s="74" t="s">
        <v>1111</v>
      </c>
      <c r="AD35" s="95">
        <v>3608972200</v>
      </c>
    </row>
    <row r="36" spans="1:30" x14ac:dyDescent="0.2">
      <c r="A36" s="74" t="s">
        <v>1145</v>
      </c>
      <c r="B36" s="95">
        <v>4.32</v>
      </c>
      <c r="C36" s="95"/>
      <c r="D36" s="95">
        <v>-1.58</v>
      </c>
      <c r="E36" s="95">
        <v>0.54</v>
      </c>
      <c r="F36" s="95">
        <v>0.42</v>
      </c>
      <c r="G36" s="95">
        <v>-8.7899999999999991</v>
      </c>
      <c r="H36" s="95">
        <v>-115.32</v>
      </c>
      <c r="I36" s="95">
        <v>-283.42</v>
      </c>
      <c r="J36" s="95">
        <v>-3.88</v>
      </c>
      <c r="K36" s="95">
        <v>-3.57</v>
      </c>
      <c r="L36" s="95">
        <v>0.3</v>
      </c>
      <c r="M36" s="95">
        <v>-0.04</v>
      </c>
      <c r="N36" s="95">
        <v>4.47</v>
      </c>
      <c r="O36" s="95">
        <v>2</v>
      </c>
      <c r="P36" s="95">
        <v>-0.56999999999999995</v>
      </c>
      <c r="Q36" s="95">
        <v>5.72</v>
      </c>
      <c r="R36" s="95">
        <v>-34.11</v>
      </c>
      <c r="S36" s="95">
        <v>-26.69</v>
      </c>
      <c r="T36" s="95">
        <v>-12.07</v>
      </c>
      <c r="U36" s="95">
        <v>0.78</v>
      </c>
      <c r="V36" s="95">
        <v>0.22</v>
      </c>
      <c r="W36" s="95">
        <v>0.09</v>
      </c>
      <c r="X36" s="95">
        <v>183.26</v>
      </c>
      <c r="Y36" s="95"/>
      <c r="Z36" s="74" t="s">
        <v>1111</v>
      </c>
      <c r="AA36" s="95">
        <v>8.02</v>
      </c>
      <c r="AB36" s="95">
        <v>-2.74</v>
      </c>
      <c r="AC36" s="74" t="s">
        <v>1111</v>
      </c>
      <c r="AD36" s="95">
        <v>856344960</v>
      </c>
    </row>
    <row r="37" spans="1:30" x14ac:dyDescent="0.2">
      <c r="A37" s="74" t="s">
        <v>1146</v>
      </c>
      <c r="B37" s="95">
        <v>30.18</v>
      </c>
      <c r="C37" s="95"/>
      <c r="D37" s="95">
        <v>12.65</v>
      </c>
      <c r="E37" s="95">
        <v>1.68</v>
      </c>
      <c r="F37" s="95">
        <v>0.15</v>
      </c>
      <c r="G37" s="95">
        <v>0</v>
      </c>
      <c r="H37" s="95">
        <v>53.98</v>
      </c>
      <c r="I37" s="95">
        <v>40.56</v>
      </c>
      <c r="J37" s="95">
        <v>9.51</v>
      </c>
      <c r="K37" s="95">
        <v>-18.03</v>
      </c>
      <c r="L37" s="95">
        <v>-27.53</v>
      </c>
      <c r="M37" s="95">
        <v>-4.88</v>
      </c>
      <c r="N37" s="95">
        <v>5.13</v>
      </c>
      <c r="O37" s="95"/>
      <c r="P37" s="95">
        <v>-0.15</v>
      </c>
      <c r="Q37" s="95"/>
      <c r="R37" s="95">
        <v>13.31</v>
      </c>
      <c r="S37" s="95">
        <v>1.1499999999999999</v>
      </c>
      <c r="T37" s="95">
        <v>14.52</v>
      </c>
      <c r="U37" s="95">
        <v>0.09</v>
      </c>
      <c r="V37" s="95">
        <v>0.91</v>
      </c>
      <c r="W37" s="95">
        <v>0.03</v>
      </c>
      <c r="X37" s="95">
        <v>13.36</v>
      </c>
      <c r="Y37" s="95"/>
      <c r="Z37" s="74" t="s">
        <v>1111</v>
      </c>
      <c r="AA37" s="95">
        <v>17.920000000000002</v>
      </c>
      <c r="AB37" s="95">
        <v>2.39</v>
      </c>
      <c r="AC37" s="74" t="s">
        <v>1111</v>
      </c>
      <c r="AD37" s="95">
        <v>612795846</v>
      </c>
    </row>
    <row r="38" spans="1:30" x14ac:dyDescent="0.2">
      <c r="A38" s="74" t="s">
        <v>1147</v>
      </c>
      <c r="B38" s="95">
        <v>19.239999999999998</v>
      </c>
      <c r="C38" s="95"/>
      <c r="D38" s="95">
        <v>-13.81</v>
      </c>
      <c r="E38" s="95">
        <v>1.63</v>
      </c>
      <c r="F38" s="95">
        <v>1.02</v>
      </c>
      <c r="G38" s="95">
        <v>44.45</v>
      </c>
      <c r="H38" s="95">
        <v>-36.54</v>
      </c>
      <c r="I38" s="95">
        <v>-33.86</v>
      </c>
      <c r="J38" s="95">
        <v>-12.8</v>
      </c>
      <c r="K38" s="95">
        <v>-11.9</v>
      </c>
      <c r="L38" s="95">
        <v>0.85</v>
      </c>
      <c r="M38" s="95">
        <v>-0.11</v>
      </c>
      <c r="N38" s="95">
        <v>4.68</v>
      </c>
      <c r="O38" s="95">
        <v>5.78</v>
      </c>
      <c r="P38" s="95">
        <v>-1.51</v>
      </c>
      <c r="Q38" s="95">
        <v>2.21</v>
      </c>
      <c r="R38" s="95">
        <v>-11.83</v>
      </c>
      <c r="S38" s="95">
        <v>-7.38</v>
      </c>
      <c r="T38" s="95">
        <v>-10.31</v>
      </c>
      <c r="U38" s="95">
        <v>0.62</v>
      </c>
      <c r="V38" s="95">
        <v>0.38</v>
      </c>
      <c r="W38" s="95">
        <v>0.22</v>
      </c>
      <c r="X38" s="95"/>
      <c r="Y38" s="95"/>
      <c r="Z38" s="74" t="s">
        <v>1111</v>
      </c>
      <c r="AA38" s="95">
        <v>11.78</v>
      </c>
      <c r="AB38" s="95">
        <v>-1.39</v>
      </c>
      <c r="AC38" s="74" t="s">
        <v>1111</v>
      </c>
      <c r="AD38" s="95">
        <v>1284262112</v>
      </c>
    </row>
    <row r="39" spans="1:30" x14ac:dyDescent="0.2">
      <c r="A39" s="74" t="s">
        <v>1148</v>
      </c>
      <c r="B39" s="95">
        <v>8.2100000000000009</v>
      </c>
      <c r="C39" s="95">
        <v>3.29</v>
      </c>
      <c r="D39" s="95">
        <v>10.050000000000001</v>
      </c>
      <c r="E39" s="95">
        <v>1</v>
      </c>
      <c r="F39" s="95">
        <v>0.26</v>
      </c>
      <c r="G39" s="95">
        <v>30.28</v>
      </c>
      <c r="H39" s="95">
        <v>6.94</v>
      </c>
      <c r="I39" s="95">
        <v>4.08</v>
      </c>
      <c r="J39" s="95">
        <v>5.91</v>
      </c>
      <c r="K39" s="95">
        <v>13.89</v>
      </c>
      <c r="L39" s="95">
        <v>7.98</v>
      </c>
      <c r="M39" s="95">
        <v>1.35</v>
      </c>
      <c r="N39" s="95">
        <v>0.41</v>
      </c>
      <c r="O39" s="95">
        <v>2.62</v>
      </c>
      <c r="P39" s="95">
        <v>-0.36</v>
      </c>
      <c r="Q39" s="95">
        <v>1.51</v>
      </c>
      <c r="R39" s="95">
        <v>9.9600000000000009</v>
      </c>
      <c r="S39" s="95">
        <v>2.5499999999999998</v>
      </c>
      <c r="T39" s="95">
        <v>6.52</v>
      </c>
      <c r="U39" s="95">
        <v>0.26</v>
      </c>
      <c r="V39" s="95">
        <v>0.74</v>
      </c>
      <c r="W39" s="95">
        <v>0.62</v>
      </c>
      <c r="X39" s="95">
        <v>1.85</v>
      </c>
      <c r="Y39" s="95">
        <v>-6.31</v>
      </c>
      <c r="Z39" s="74" t="s">
        <v>1111</v>
      </c>
      <c r="AA39" s="95">
        <v>8.1999999999999993</v>
      </c>
      <c r="AB39" s="95">
        <v>0.82</v>
      </c>
      <c r="AC39" s="74" t="s">
        <v>1111</v>
      </c>
      <c r="AD39" s="95">
        <v>785950689</v>
      </c>
    </row>
    <row r="40" spans="1:30" x14ac:dyDescent="0.2">
      <c r="A40" s="74" t="s">
        <v>1149</v>
      </c>
      <c r="B40" s="95">
        <v>12.41</v>
      </c>
      <c r="C40" s="95"/>
      <c r="D40" s="95">
        <v>71.91</v>
      </c>
      <c r="E40" s="95">
        <v>7.11</v>
      </c>
      <c r="F40" s="95">
        <v>1.94</v>
      </c>
      <c r="G40" s="95">
        <v>32.93</v>
      </c>
      <c r="H40" s="95">
        <v>5.86</v>
      </c>
      <c r="I40" s="95">
        <v>2.63</v>
      </c>
      <c r="J40" s="95">
        <v>32.299999999999997</v>
      </c>
      <c r="K40" s="95">
        <v>37.07</v>
      </c>
      <c r="L40" s="95">
        <v>4.8499999999999996</v>
      </c>
      <c r="M40" s="95">
        <v>1.07</v>
      </c>
      <c r="N40" s="95">
        <v>1.89</v>
      </c>
      <c r="O40" s="95">
        <v>8.8000000000000007</v>
      </c>
      <c r="P40" s="95">
        <v>-2.9</v>
      </c>
      <c r="Q40" s="95">
        <v>3.03</v>
      </c>
      <c r="R40" s="95">
        <v>9.89</v>
      </c>
      <c r="S40" s="95">
        <v>2.7</v>
      </c>
      <c r="T40" s="95">
        <v>5.68</v>
      </c>
      <c r="U40" s="95">
        <v>0.27</v>
      </c>
      <c r="V40" s="95">
        <v>0.73</v>
      </c>
      <c r="W40" s="95">
        <v>1.03</v>
      </c>
      <c r="X40" s="95"/>
      <c r="Y40" s="95"/>
      <c r="Z40" s="74" t="s">
        <v>1111</v>
      </c>
      <c r="AA40" s="95">
        <v>1.74</v>
      </c>
      <c r="AB40" s="95">
        <v>0.17</v>
      </c>
      <c r="AC40" s="74" t="s">
        <v>1111</v>
      </c>
      <c r="AD40" s="95">
        <v>1164551936</v>
      </c>
    </row>
    <row r="41" spans="1:30" x14ac:dyDescent="0.2">
      <c r="A41" s="74" t="s">
        <v>1150</v>
      </c>
      <c r="B41" s="95">
        <v>2</v>
      </c>
      <c r="C41" s="95"/>
      <c r="D41" s="95">
        <v>-1.66</v>
      </c>
      <c r="E41" s="95">
        <v>13.23</v>
      </c>
      <c r="F41" s="95">
        <v>0.88</v>
      </c>
      <c r="G41" s="95">
        <v>100</v>
      </c>
      <c r="H41" s="95">
        <v>-1910.11</v>
      </c>
      <c r="I41" s="95">
        <v>-1910.11</v>
      </c>
      <c r="J41" s="95">
        <v>-1.66</v>
      </c>
      <c r="K41" s="95">
        <v>-0.84</v>
      </c>
      <c r="L41" s="95">
        <v>0.82</v>
      </c>
      <c r="M41" s="95">
        <v>-6.54</v>
      </c>
      <c r="N41" s="95">
        <v>31.8</v>
      </c>
      <c r="O41" s="95">
        <v>-4.93</v>
      </c>
      <c r="P41" s="95">
        <v>-3.59</v>
      </c>
      <c r="Q41" s="95">
        <v>0.81</v>
      </c>
      <c r="R41" s="95">
        <v>-794.41</v>
      </c>
      <c r="S41" s="95">
        <v>-52.81</v>
      </c>
      <c r="T41" s="95">
        <v>-794.41</v>
      </c>
      <c r="U41" s="95">
        <v>7.0000000000000007E-2</v>
      </c>
      <c r="V41" s="95">
        <v>0.93</v>
      </c>
      <c r="W41" s="95">
        <v>0.03</v>
      </c>
      <c r="X41" s="95"/>
      <c r="Y41" s="95"/>
      <c r="Z41" s="74" t="s">
        <v>1111</v>
      </c>
      <c r="AA41" s="95">
        <v>0.15</v>
      </c>
      <c r="AB41" s="95">
        <v>-1.2</v>
      </c>
      <c r="AC41" s="74" t="s">
        <v>1111</v>
      </c>
      <c r="AD41" s="95">
        <v>28620400</v>
      </c>
    </row>
    <row r="42" spans="1:30" x14ac:dyDescent="0.2">
      <c r="A42" s="74" t="s">
        <v>1151</v>
      </c>
      <c r="B42" s="95">
        <v>12.99</v>
      </c>
      <c r="C42" s="95"/>
      <c r="D42" s="95">
        <v>-7.53</v>
      </c>
      <c r="E42" s="95">
        <v>1.91</v>
      </c>
      <c r="F42" s="95">
        <v>1.61</v>
      </c>
      <c r="G42" s="95">
        <v>100</v>
      </c>
      <c r="H42" s="95">
        <v>-571.05999999999995</v>
      </c>
      <c r="I42" s="95">
        <v>-570.14</v>
      </c>
      <c r="J42" s="95">
        <v>-7.52</v>
      </c>
      <c r="K42" s="95">
        <v>-4.0599999999999996</v>
      </c>
      <c r="L42" s="95">
        <v>3.48</v>
      </c>
      <c r="M42" s="95">
        <v>-0.88</v>
      </c>
      <c r="N42" s="95">
        <v>42.92</v>
      </c>
      <c r="O42" s="95">
        <v>2.3199999999999998</v>
      </c>
      <c r="P42" s="95">
        <v>-7.14</v>
      </c>
      <c r="Q42" s="95">
        <v>9.94</v>
      </c>
      <c r="R42" s="95">
        <v>-25.39</v>
      </c>
      <c r="S42" s="95">
        <v>-21.44</v>
      </c>
      <c r="T42" s="95">
        <v>-25.54</v>
      </c>
      <c r="U42" s="95">
        <v>0.84</v>
      </c>
      <c r="V42" s="95">
        <v>0.16</v>
      </c>
      <c r="W42" s="95">
        <v>0.04</v>
      </c>
      <c r="X42" s="95"/>
      <c r="Y42" s="95"/>
      <c r="Z42" s="74" t="s">
        <v>1111</v>
      </c>
      <c r="AA42" s="95">
        <v>6.8</v>
      </c>
      <c r="AB42" s="95">
        <v>-1.73</v>
      </c>
      <c r="AC42" s="74" t="s">
        <v>1111</v>
      </c>
      <c r="AD42" s="95">
        <v>416378862</v>
      </c>
    </row>
    <row r="43" spans="1:30" x14ac:dyDescent="0.2">
      <c r="A43" s="74" t="s">
        <v>1152</v>
      </c>
      <c r="B43" s="95">
        <v>10</v>
      </c>
      <c r="C43" s="95"/>
      <c r="D43" s="95">
        <v>-235.66</v>
      </c>
      <c r="E43" s="95">
        <v>-12.26</v>
      </c>
      <c r="F43" s="95">
        <v>1.25</v>
      </c>
      <c r="G43" s="95"/>
      <c r="H43" s="95"/>
      <c r="I43" s="95"/>
      <c r="J43" s="95">
        <v>-235.66</v>
      </c>
      <c r="K43" s="95">
        <v>-235.64</v>
      </c>
      <c r="L43" s="95">
        <v>0.01</v>
      </c>
      <c r="M43" s="95"/>
      <c r="N43" s="95"/>
      <c r="O43" s="95">
        <v>-63.95</v>
      </c>
      <c r="P43" s="95">
        <v>-1.25</v>
      </c>
      <c r="Q43" s="95">
        <v>0.04</v>
      </c>
      <c r="R43" s="95">
        <v>-5.2</v>
      </c>
      <c r="S43" s="95">
        <v>-0.53</v>
      </c>
      <c r="T43" s="95">
        <v>5.2</v>
      </c>
      <c r="U43" s="95">
        <v>-0.1</v>
      </c>
      <c r="V43" s="95">
        <v>0.1</v>
      </c>
      <c r="W43" s="95">
        <v>0</v>
      </c>
      <c r="X43" s="95"/>
      <c r="Y43" s="95"/>
      <c r="Z43" s="74" t="s">
        <v>1111</v>
      </c>
      <c r="AA43" s="95">
        <v>-0.82</v>
      </c>
      <c r="AB43" s="95">
        <v>-0.04</v>
      </c>
      <c r="AC43" s="74" t="s">
        <v>1111</v>
      </c>
      <c r="AD43" s="95">
        <v>287500000</v>
      </c>
    </row>
    <row r="44" spans="1:30" x14ac:dyDescent="0.2">
      <c r="A44" s="74" t="s">
        <v>1153</v>
      </c>
      <c r="B44" s="95">
        <v>10.19</v>
      </c>
      <c r="C44" s="95"/>
      <c r="D44" s="95">
        <v>-240.13</v>
      </c>
      <c r="E44" s="95">
        <v>-12.49</v>
      </c>
      <c r="F44" s="95">
        <v>1.27</v>
      </c>
      <c r="G44" s="95"/>
      <c r="H44" s="95"/>
      <c r="I44" s="95"/>
      <c r="J44" s="95">
        <v>-240.13</v>
      </c>
      <c r="K44" s="95">
        <v>-235.64</v>
      </c>
      <c r="L44" s="95">
        <v>0.01</v>
      </c>
      <c r="M44" s="95"/>
      <c r="N44" s="95"/>
      <c r="O44" s="95">
        <v>-65.16</v>
      </c>
      <c r="P44" s="95">
        <v>-1.27</v>
      </c>
      <c r="Q44" s="95">
        <v>0.04</v>
      </c>
      <c r="R44" s="95">
        <v>-5.2</v>
      </c>
      <c r="S44" s="95">
        <v>-0.53</v>
      </c>
      <c r="T44" s="95">
        <v>5.2</v>
      </c>
      <c r="U44" s="95">
        <v>-0.1</v>
      </c>
      <c r="V44" s="95">
        <v>0.1</v>
      </c>
      <c r="W44" s="95">
        <v>0</v>
      </c>
      <c r="X44" s="95"/>
      <c r="Y44" s="95"/>
      <c r="Z44" s="74" t="s">
        <v>1111</v>
      </c>
      <c r="AA44" s="95">
        <v>-0.82</v>
      </c>
      <c r="AB44" s="95">
        <v>-0.04</v>
      </c>
      <c r="AC44" s="74" t="s">
        <v>1111</v>
      </c>
      <c r="AD44" s="95">
        <v>287500000</v>
      </c>
    </row>
    <row r="45" spans="1:30" x14ac:dyDescent="0.2">
      <c r="A45" s="74" t="s">
        <v>1154</v>
      </c>
      <c r="B45" s="95">
        <v>0.52</v>
      </c>
      <c r="C45" s="95"/>
      <c r="D45" s="95">
        <v>-12.25</v>
      </c>
      <c r="E45" s="95">
        <v>-0.64</v>
      </c>
      <c r="F45" s="95">
        <v>0.06</v>
      </c>
      <c r="G45" s="95"/>
      <c r="H45" s="95"/>
      <c r="I45" s="95"/>
      <c r="J45" s="95">
        <v>-12.25</v>
      </c>
      <c r="K45" s="95">
        <v>-235.64</v>
      </c>
      <c r="L45" s="95">
        <v>0.01</v>
      </c>
      <c r="M45" s="95"/>
      <c r="N45" s="95"/>
      <c r="O45" s="95">
        <v>-3.33</v>
      </c>
      <c r="P45" s="95">
        <v>-7.0000000000000007E-2</v>
      </c>
      <c r="Q45" s="95">
        <v>0.04</v>
      </c>
      <c r="R45" s="95">
        <v>-5.2</v>
      </c>
      <c r="S45" s="95">
        <v>-0.53</v>
      </c>
      <c r="T45" s="95">
        <v>5.2</v>
      </c>
      <c r="U45" s="95">
        <v>-0.1</v>
      </c>
      <c r="V45" s="95">
        <v>0.1</v>
      </c>
      <c r="W45" s="95">
        <v>0</v>
      </c>
      <c r="X45" s="95"/>
      <c r="Y45" s="95"/>
      <c r="Z45" s="74" t="s">
        <v>1111</v>
      </c>
      <c r="AA45" s="95">
        <v>-0.82</v>
      </c>
      <c r="AB45" s="95">
        <v>-0.04</v>
      </c>
      <c r="AC45" s="74" t="s">
        <v>1111</v>
      </c>
      <c r="AD45" s="95">
        <v>287500000</v>
      </c>
    </row>
    <row r="46" spans="1:30" x14ac:dyDescent="0.2">
      <c r="A46" s="74" t="s">
        <v>1155</v>
      </c>
      <c r="B46" s="95">
        <v>45.7</v>
      </c>
      <c r="C46" s="95"/>
      <c r="D46" s="95">
        <v>8.76</v>
      </c>
      <c r="E46" s="95">
        <v>1.32</v>
      </c>
      <c r="F46" s="95">
        <v>0.39</v>
      </c>
      <c r="G46" s="95">
        <v>36.58</v>
      </c>
      <c r="H46" s="95">
        <v>24.34</v>
      </c>
      <c r="I46" s="95">
        <v>21.58</v>
      </c>
      <c r="J46" s="95">
        <v>7.77</v>
      </c>
      <c r="K46" s="95">
        <v>7.85</v>
      </c>
      <c r="L46" s="95">
        <v>0.08</v>
      </c>
      <c r="M46" s="95">
        <v>0.01</v>
      </c>
      <c r="N46" s="95">
        <v>1.89</v>
      </c>
      <c r="O46" s="95"/>
      <c r="P46" s="95">
        <v>-0.39</v>
      </c>
      <c r="Q46" s="95"/>
      <c r="R46" s="95">
        <v>15.04</v>
      </c>
      <c r="S46" s="95">
        <v>4.5</v>
      </c>
      <c r="T46" s="95">
        <v>12.06</v>
      </c>
      <c r="U46" s="95">
        <v>0.3</v>
      </c>
      <c r="V46" s="95">
        <v>0.7</v>
      </c>
      <c r="W46" s="95">
        <v>0.21</v>
      </c>
      <c r="X46" s="95">
        <v>16.71</v>
      </c>
      <c r="Y46" s="95">
        <v>22.2</v>
      </c>
      <c r="Z46" s="74" t="s">
        <v>1111</v>
      </c>
      <c r="AA46" s="95">
        <v>34.67</v>
      </c>
      <c r="AB46" s="95">
        <v>5.21</v>
      </c>
      <c r="AC46" s="74" t="s">
        <v>1111</v>
      </c>
      <c r="AD46" s="95">
        <v>17646310090</v>
      </c>
    </row>
    <row r="47" spans="1:30" x14ac:dyDescent="0.2">
      <c r="A47" s="74" t="s">
        <v>1156</v>
      </c>
      <c r="B47" s="95">
        <v>25.55</v>
      </c>
      <c r="C47" s="95">
        <v>5.33</v>
      </c>
      <c r="D47" s="95">
        <v>4.9000000000000004</v>
      </c>
      <c r="E47" s="95">
        <v>0.74</v>
      </c>
      <c r="F47" s="95">
        <v>0.22</v>
      </c>
      <c r="G47" s="95">
        <v>36.58</v>
      </c>
      <c r="H47" s="95">
        <v>24.34</v>
      </c>
      <c r="I47" s="95">
        <v>21.58</v>
      </c>
      <c r="J47" s="95">
        <v>4.34</v>
      </c>
      <c r="K47" s="95">
        <v>7.85</v>
      </c>
      <c r="L47" s="95">
        <v>0.08</v>
      </c>
      <c r="M47" s="95">
        <v>0.01</v>
      </c>
      <c r="N47" s="95">
        <v>1.06</v>
      </c>
      <c r="O47" s="95"/>
      <c r="P47" s="95">
        <v>-0.22</v>
      </c>
      <c r="Q47" s="95"/>
      <c r="R47" s="95">
        <v>15.04</v>
      </c>
      <c r="S47" s="95">
        <v>4.5</v>
      </c>
      <c r="T47" s="95">
        <v>12.06</v>
      </c>
      <c r="U47" s="95">
        <v>0.3</v>
      </c>
      <c r="V47" s="95">
        <v>0.7</v>
      </c>
      <c r="W47" s="95">
        <v>0.21</v>
      </c>
      <c r="X47" s="95">
        <v>16.71</v>
      </c>
      <c r="Y47" s="95">
        <v>22.2</v>
      </c>
      <c r="Z47" s="74" t="s">
        <v>1111</v>
      </c>
      <c r="AA47" s="95">
        <v>34.67</v>
      </c>
      <c r="AB47" s="95">
        <v>5.21</v>
      </c>
      <c r="AC47" s="74" t="s">
        <v>1111</v>
      </c>
      <c r="AD47" s="95">
        <v>17646310090</v>
      </c>
    </row>
    <row r="48" spans="1:30" x14ac:dyDescent="0.2">
      <c r="A48" s="74" t="s">
        <v>1157</v>
      </c>
      <c r="B48" s="95">
        <v>24.99</v>
      </c>
      <c r="C48" s="95">
        <v>3.94</v>
      </c>
      <c r="D48" s="95">
        <v>4.79</v>
      </c>
      <c r="E48" s="95">
        <v>0.72</v>
      </c>
      <c r="F48" s="95">
        <v>0.22</v>
      </c>
      <c r="G48" s="95">
        <v>36.58</v>
      </c>
      <c r="H48" s="95">
        <v>24.34</v>
      </c>
      <c r="I48" s="95">
        <v>21.58</v>
      </c>
      <c r="J48" s="95">
        <v>4.25</v>
      </c>
      <c r="K48" s="95">
        <v>7.85</v>
      </c>
      <c r="L48" s="95">
        <v>0.08</v>
      </c>
      <c r="M48" s="95">
        <v>0.01</v>
      </c>
      <c r="N48" s="95">
        <v>1.03</v>
      </c>
      <c r="O48" s="95"/>
      <c r="P48" s="95">
        <v>-0.22</v>
      </c>
      <c r="Q48" s="95"/>
      <c r="R48" s="95">
        <v>15.04</v>
      </c>
      <c r="S48" s="95">
        <v>4.5</v>
      </c>
      <c r="T48" s="95">
        <v>12.06</v>
      </c>
      <c r="U48" s="95">
        <v>0.3</v>
      </c>
      <c r="V48" s="95">
        <v>0.7</v>
      </c>
      <c r="W48" s="95">
        <v>0.21</v>
      </c>
      <c r="X48" s="95">
        <v>16.71</v>
      </c>
      <c r="Y48" s="95">
        <v>22.2</v>
      </c>
      <c r="Z48" s="74" t="s">
        <v>1111</v>
      </c>
      <c r="AA48" s="95">
        <v>34.67</v>
      </c>
      <c r="AB48" s="95">
        <v>5.21</v>
      </c>
      <c r="AC48" s="74" t="s">
        <v>1111</v>
      </c>
      <c r="AD48" s="95">
        <v>17646310090</v>
      </c>
    </row>
    <row r="49" spans="1:30" x14ac:dyDescent="0.2">
      <c r="A49" s="74" t="s">
        <v>1158</v>
      </c>
      <c r="B49" s="95">
        <v>14.02</v>
      </c>
      <c r="C49" s="95"/>
      <c r="D49" s="95">
        <v>653.57000000000005</v>
      </c>
      <c r="E49" s="95">
        <v>66.33</v>
      </c>
      <c r="F49" s="95">
        <v>22.99</v>
      </c>
      <c r="G49" s="95">
        <v>15.4</v>
      </c>
      <c r="H49" s="95">
        <v>8.52</v>
      </c>
      <c r="I49" s="95">
        <v>3.12</v>
      </c>
      <c r="J49" s="95">
        <v>239.7</v>
      </c>
      <c r="K49" s="95">
        <v>243.24</v>
      </c>
      <c r="L49" s="95">
        <v>3.54</v>
      </c>
      <c r="M49" s="95">
        <v>0.98</v>
      </c>
      <c r="N49" s="95">
        <v>20.420000000000002</v>
      </c>
      <c r="O49" s="95">
        <v>151.82</v>
      </c>
      <c r="P49" s="95">
        <v>-31.49</v>
      </c>
      <c r="Q49" s="95">
        <v>2.2799999999999998</v>
      </c>
      <c r="R49" s="95">
        <v>10.15</v>
      </c>
      <c r="S49" s="95">
        <v>3.52</v>
      </c>
      <c r="T49" s="95">
        <v>12.42</v>
      </c>
      <c r="U49" s="95">
        <v>0.35</v>
      </c>
      <c r="V49" s="95">
        <v>0.65</v>
      </c>
      <c r="W49" s="95">
        <v>1.1299999999999999</v>
      </c>
      <c r="X49" s="95">
        <v>-23.34</v>
      </c>
      <c r="Y49" s="95">
        <v>51.05</v>
      </c>
      <c r="Z49" s="74" t="s">
        <v>1111</v>
      </c>
      <c r="AA49" s="95">
        <v>0.21</v>
      </c>
      <c r="AB49" s="95">
        <v>0.02</v>
      </c>
      <c r="AC49" s="74" t="s">
        <v>1111</v>
      </c>
      <c r="AD49" s="95">
        <v>238657874773.01999</v>
      </c>
    </row>
    <row r="50" spans="1:30" x14ac:dyDescent="0.2">
      <c r="A50" s="74" t="s">
        <v>1159</v>
      </c>
      <c r="B50" s="95">
        <v>54.79</v>
      </c>
      <c r="C50" s="95"/>
      <c r="D50" s="95">
        <v>-7.43</v>
      </c>
      <c r="E50" s="95">
        <v>2.02</v>
      </c>
      <c r="F50" s="95">
        <v>1.07</v>
      </c>
      <c r="G50" s="95">
        <v>96.03</v>
      </c>
      <c r="H50" s="95">
        <v>15.77</v>
      </c>
      <c r="I50" s="95">
        <v>-29.32</v>
      </c>
      <c r="J50" s="95">
        <v>13.81</v>
      </c>
      <c r="K50" s="95">
        <v>17.260000000000002</v>
      </c>
      <c r="L50" s="95">
        <v>3.46</v>
      </c>
      <c r="M50" s="95">
        <v>0.51</v>
      </c>
      <c r="N50" s="95">
        <v>2.1800000000000002</v>
      </c>
      <c r="O50" s="95">
        <v>30.07</v>
      </c>
      <c r="P50" s="95">
        <v>-1.22</v>
      </c>
      <c r="Q50" s="95">
        <v>1.41</v>
      </c>
      <c r="R50" s="95">
        <v>-27.25</v>
      </c>
      <c r="S50" s="95">
        <v>-14.44</v>
      </c>
      <c r="T50" s="95">
        <v>7.7</v>
      </c>
      <c r="U50" s="95">
        <v>0.53</v>
      </c>
      <c r="V50" s="95">
        <v>0.46</v>
      </c>
      <c r="W50" s="95">
        <v>0.49</v>
      </c>
      <c r="X50" s="95">
        <v>3.1</v>
      </c>
      <c r="Y50" s="95"/>
      <c r="Z50" s="74" t="s">
        <v>1111</v>
      </c>
      <c r="AA50" s="95">
        <v>27.07</v>
      </c>
      <c r="AB50" s="95">
        <v>-7.38</v>
      </c>
      <c r="AC50" s="74" t="s">
        <v>1111</v>
      </c>
      <c r="AD50" s="95">
        <v>4927571524</v>
      </c>
    </row>
    <row r="51" spans="1:30" x14ac:dyDescent="0.2">
      <c r="A51" s="74" t="s">
        <v>1160</v>
      </c>
      <c r="B51" s="95">
        <v>7.08</v>
      </c>
      <c r="C51" s="95"/>
      <c r="D51" s="95">
        <v>-2.1800000000000002</v>
      </c>
      <c r="E51" s="95">
        <v>1.93</v>
      </c>
      <c r="F51" s="95">
        <v>1.77</v>
      </c>
      <c r="G51" s="95"/>
      <c r="H51" s="95"/>
      <c r="I51" s="95"/>
      <c r="J51" s="95">
        <v>-2.1800000000000002</v>
      </c>
      <c r="K51" s="95">
        <v>-1.1000000000000001</v>
      </c>
      <c r="L51" s="95">
        <v>1.08</v>
      </c>
      <c r="M51" s="95">
        <v>-0.96</v>
      </c>
      <c r="N51" s="95"/>
      <c r="O51" s="95">
        <v>2.11</v>
      </c>
      <c r="P51" s="95">
        <v>-21.83</v>
      </c>
      <c r="Q51" s="95">
        <v>11.29</v>
      </c>
      <c r="R51" s="95">
        <v>-88.54</v>
      </c>
      <c r="S51" s="95">
        <v>-81.290000000000006</v>
      </c>
      <c r="T51" s="95">
        <v>-88.31</v>
      </c>
      <c r="U51" s="95">
        <v>0.92</v>
      </c>
      <c r="V51" s="95">
        <v>0.08</v>
      </c>
      <c r="W51" s="95">
        <v>0</v>
      </c>
      <c r="X51" s="95"/>
      <c r="Y51" s="95"/>
      <c r="Z51" s="74" t="s">
        <v>1111</v>
      </c>
      <c r="AA51" s="95">
        <v>3.67</v>
      </c>
      <c r="AB51" s="95">
        <v>-3.25</v>
      </c>
      <c r="AC51" s="74" t="s">
        <v>1111</v>
      </c>
      <c r="AD51" s="95">
        <v>66930780</v>
      </c>
    </row>
    <row r="52" spans="1:30" x14ac:dyDescent="0.2">
      <c r="A52" s="74" t="s">
        <v>1161</v>
      </c>
      <c r="B52" s="95">
        <v>28.46</v>
      </c>
      <c r="C52" s="95">
        <v>1.48</v>
      </c>
      <c r="D52" s="95">
        <v>19.11</v>
      </c>
      <c r="E52" s="95">
        <v>7.02</v>
      </c>
      <c r="F52" s="95">
        <v>0.5</v>
      </c>
      <c r="G52" s="95">
        <v>28.97</v>
      </c>
      <c r="H52" s="95">
        <v>2.0299999999999998</v>
      </c>
      <c r="I52" s="95">
        <v>1.04</v>
      </c>
      <c r="J52" s="95">
        <v>9.83</v>
      </c>
      <c r="K52" s="95">
        <v>13.76</v>
      </c>
      <c r="L52" s="95">
        <v>3.93</v>
      </c>
      <c r="M52" s="95">
        <v>2.8</v>
      </c>
      <c r="N52" s="95">
        <v>0.2</v>
      </c>
      <c r="O52" s="95">
        <v>14.97</v>
      </c>
      <c r="P52" s="95">
        <v>-0.71</v>
      </c>
      <c r="Q52" s="95">
        <v>1.1299999999999999</v>
      </c>
      <c r="R52" s="95">
        <v>36.71</v>
      </c>
      <c r="S52" s="95">
        <v>2.63</v>
      </c>
      <c r="T52" s="95">
        <v>11.65</v>
      </c>
      <c r="U52" s="95">
        <v>7.0000000000000007E-2</v>
      </c>
      <c r="V52" s="95">
        <v>0.87</v>
      </c>
      <c r="W52" s="95">
        <v>2.52</v>
      </c>
      <c r="X52" s="95"/>
      <c r="Y52" s="95"/>
      <c r="Z52" s="74" t="s">
        <v>1111</v>
      </c>
      <c r="AA52" s="95">
        <v>4.0599999999999996</v>
      </c>
      <c r="AB52" s="95">
        <v>1.49</v>
      </c>
      <c r="AC52" s="74" t="s">
        <v>1111</v>
      </c>
      <c r="AD52" s="95">
        <v>13749541126</v>
      </c>
    </row>
    <row r="53" spans="1:30" x14ac:dyDescent="0.2">
      <c r="A53" s="74" t="s">
        <v>1162</v>
      </c>
      <c r="B53" s="95">
        <v>114.99</v>
      </c>
      <c r="C53" s="95"/>
      <c r="D53" s="95">
        <v>71</v>
      </c>
      <c r="E53" s="95">
        <v>7.39</v>
      </c>
      <c r="F53" s="95">
        <v>5.88</v>
      </c>
      <c r="G53" s="95">
        <v>48.37</v>
      </c>
      <c r="H53" s="95">
        <v>11.97</v>
      </c>
      <c r="I53" s="95">
        <v>12.55</v>
      </c>
      <c r="J53" s="95">
        <v>74.48</v>
      </c>
      <c r="K53" s="95">
        <v>67.540000000000006</v>
      </c>
      <c r="L53" s="95">
        <v>-6.95</v>
      </c>
      <c r="M53" s="95">
        <v>-0.69</v>
      </c>
      <c r="N53" s="95">
        <v>8.91</v>
      </c>
      <c r="O53" s="95">
        <v>9.83</v>
      </c>
      <c r="P53" s="95">
        <v>-25.15</v>
      </c>
      <c r="Q53" s="95">
        <v>4.5599999999999996</v>
      </c>
      <c r="R53" s="95">
        <v>10.41</v>
      </c>
      <c r="S53" s="95">
        <v>8.2799999999999994</v>
      </c>
      <c r="T53" s="95">
        <v>9.43</v>
      </c>
      <c r="U53" s="95">
        <v>0.8</v>
      </c>
      <c r="V53" s="95">
        <v>0.2</v>
      </c>
      <c r="W53" s="95">
        <v>0.66</v>
      </c>
      <c r="X53" s="95">
        <v>26.01</v>
      </c>
      <c r="Y53" s="95">
        <v>80.209999999999994</v>
      </c>
      <c r="Z53" s="74" t="s">
        <v>1111</v>
      </c>
      <c r="AA53" s="95">
        <v>15.56</v>
      </c>
      <c r="AB53" s="95">
        <v>1.62</v>
      </c>
      <c r="AC53" s="74" t="s">
        <v>1111</v>
      </c>
      <c r="AD53" s="95">
        <v>4884783364.29</v>
      </c>
    </row>
    <row r="54" spans="1:30" x14ac:dyDescent="0.2">
      <c r="A54" s="74" t="s">
        <v>1163</v>
      </c>
      <c r="B54" s="95">
        <v>4.38</v>
      </c>
      <c r="C54" s="95"/>
      <c r="D54" s="95">
        <v>-4.82</v>
      </c>
      <c r="E54" s="95">
        <v>1.53</v>
      </c>
      <c r="F54" s="95">
        <v>1.37</v>
      </c>
      <c r="G54" s="95">
        <v>100</v>
      </c>
      <c r="H54" s="95">
        <v>-396.99</v>
      </c>
      <c r="I54" s="95">
        <v>-401.26</v>
      </c>
      <c r="J54" s="95">
        <v>-4.87</v>
      </c>
      <c r="K54" s="95">
        <v>-1.56</v>
      </c>
      <c r="L54" s="95">
        <v>3.35</v>
      </c>
      <c r="M54" s="95">
        <v>-1.05</v>
      </c>
      <c r="N54" s="95">
        <v>19.34</v>
      </c>
      <c r="O54" s="95">
        <v>1.52</v>
      </c>
      <c r="P54" s="95">
        <v>-34.979999999999997</v>
      </c>
      <c r="Q54" s="95">
        <v>17.12</v>
      </c>
      <c r="R54" s="95">
        <v>-31.79</v>
      </c>
      <c r="S54" s="95">
        <v>-28.5</v>
      </c>
      <c r="T54" s="95">
        <v>-31.45</v>
      </c>
      <c r="U54" s="95">
        <v>0.9</v>
      </c>
      <c r="V54" s="95">
        <v>0.1</v>
      </c>
      <c r="W54" s="95">
        <v>7.0000000000000007E-2</v>
      </c>
      <c r="X54" s="95">
        <v>-15.57</v>
      </c>
      <c r="Y54" s="95"/>
      <c r="Z54" s="74" t="s">
        <v>1111</v>
      </c>
      <c r="AA54" s="95">
        <v>2.86</v>
      </c>
      <c r="AB54" s="95">
        <v>-0.91</v>
      </c>
      <c r="AC54" s="74" t="s">
        <v>1111</v>
      </c>
      <c r="AD54" s="95">
        <v>320431041</v>
      </c>
    </row>
    <row r="55" spans="1:30" x14ac:dyDescent="0.2">
      <c r="A55" s="74" t="s">
        <v>1164</v>
      </c>
      <c r="B55" s="95">
        <v>33.869999999999997</v>
      </c>
      <c r="C55" s="95"/>
      <c r="D55" s="95">
        <v>46.59</v>
      </c>
      <c r="E55" s="95">
        <v>3.33</v>
      </c>
      <c r="F55" s="95">
        <v>1.25</v>
      </c>
      <c r="G55" s="95">
        <v>51.39</v>
      </c>
      <c r="H55" s="95">
        <v>12.27</v>
      </c>
      <c r="I55" s="95">
        <v>6.62</v>
      </c>
      <c r="J55" s="95">
        <v>25.14</v>
      </c>
      <c r="K55" s="95">
        <v>31.03</v>
      </c>
      <c r="L55" s="95">
        <v>5.89</v>
      </c>
      <c r="M55" s="95">
        <v>0.78</v>
      </c>
      <c r="N55" s="95">
        <v>3.08</v>
      </c>
      <c r="O55" s="95">
        <v>19.14</v>
      </c>
      <c r="P55" s="95">
        <v>-1.83</v>
      </c>
      <c r="Q55" s="95">
        <v>1.26</v>
      </c>
      <c r="R55" s="95">
        <v>7.15</v>
      </c>
      <c r="S55" s="95">
        <v>2.68</v>
      </c>
      <c r="T55" s="95">
        <v>5.81</v>
      </c>
      <c r="U55" s="95">
        <v>0.38</v>
      </c>
      <c r="V55" s="95">
        <v>0.62</v>
      </c>
      <c r="W55" s="95">
        <v>0.41</v>
      </c>
      <c r="X55" s="95">
        <v>4.3499999999999996</v>
      </c>
      <c r="Y55" s="95">
        <v>-3.19</v>
      </c>
      <c r="Z55" s="74" t="s">
        <v>1111</v>
      </c>
      <c r="AA55" s="95">
        <v>10.17</v>
      </c>
      <c r="AB55" s="95">
        <v>0.73</v>
      </c>
      <c r="AC55" s="74" t="s">
        <v>1111</v>
      </c>
      <c r="AD55" s="95">
        <v>3981973968</v>
      </c>
    </row>
    <row r="56" spans="1:30" x14ac:dyDescent="0.2">
      <c r="A56" s="74" t="s">
        <v>1165</v>
      </c>
      <c r="B56" s="95">
        <v>61.72</v>
      </c>
      <c r="C56" s="95"/>
      <c r="D56" s="95">
        <v>26.5</v>
      </c>
      <c r="E56" s="95">
        <v>4.0199999999999996</v>
      </c>
      <c r="F56" s="95">
        <v>2.89</v>
      </c>
      <c r="G56" s="95">
        <v>43.17</v>
      </c>
      <c r="H56" s="95">
        <v>16.32</v>
      </c>
      <c r="I56" s="95">
        <v>13.4</v>
      </c>
      <c r="J56" s="95">
        <v>21.76</v>
      </c>
      <c r="K56" s="95">
        <v>19.37</v>
      </c>
      <c r="L56" s="95">
        <v>-2.36</v>
      </c>
      <c r="M56" s="95">
        <v>-0.44</v>
      </c>
      <c r="N56" s="95">
        <v>3.55</v>
      </c>
      <c r="O56" s="95">
        <v>4.75</v>
      </c>
      <c r="P56" s="95">
        <v>-14.6</v>
      </c>
      <c r="Q56" s="95">
        <v>4.16</v>
      </c>
      <c r="R56" s="95">
        <v>15.16</v>
      </c>
      <c r="S56" s="95">
        <v>10.91</v>
      </c>
      <c r="T56" s="95">
        <v>14.74</v>
      </c>
      <c r="U56" s="95">
        <v>0.72</v>
      </c>
      <c r="V56" s="95">
        <v>0.28000000000000003</v>
      </c>
      <c r="W56" s="95">
        <v>0.81</v>
      </c>
      <c r="X56" s="95">
        <v>9.5</v>
      </c>
      <c r="Y56" s="95">
        <v>27.77</v>
      </c>
      <c r="Z56" s="74" t="s">
        <v>1111</v>
      </c>
      <c r="AA56" s="95">
        <v>15.36</v>
      </c>
      <c r="AB56" s="95">
        <v>2.33</v>
      </c>
      <c r="AC56" s="74" t="s">
        <v>1111</v>
      </c>
      <c r="AD56" s="95">
        <v>2054338706</v>
      </c>
    </row>
    <row r="57" spans="1:30" x14ac:dyDescent="0.2">
      <c r="A57" s="74" t="s">
        <v>1166</v>
      </c>
      <c r="B57" s="95">
        <v>70.38</v>
      </c>
      <c r="C57" s="95">
        <v>0.21</v>
      </c>
      <c r="D57" s="95">
        <v>57.79</v>
      </c>
      <c r="E57" s="95">
        <v>3.69</v>
      </c>
      <c r="F57" s="95">
        <v>0.85</v>
      </c>
      <c r="G57" s="95">
        <v>5.98</v>
      </c>
      <c r="H57" s="95">
        <v>4.8499999999999996</v>
      </c>
      <c r="I57" s="95">
        <v>1.3</v>
      </c>
      <c r="J57" s="95">
        <v>15.46</v>
      </c>
      <c r="K57" s="95">
        <v>17.05</v>
      </c>
      <c r="L57" s="95">
        <v>1.52</v>
      </c>
      <c r="M57" s="95">
        <v>0.36</v>
      </c>
      <c r="N57" s="95">
        <v>0.75</v>
      </c>
      <c r="O57" s="95">
        <v>15.35</v>
      </c>
      <c r="P57" s="95">
        <v>-1.8</v>
      </c>
      <c r="Q57" s="95">
        <v>1.1200000000000001</v>
      </c>
      <c r="R57" s="95">
        <v>6.38</v>
      </c>
      <c r="S57" s="95">
        <v>1.48</v>
      </c>
      <c r="T57" s="95">
        <v>11.34</v>
      </c>
      <c r="U57" s="95">
        <v>0.23</v>
      </c>
      <c r="V57" s="95">
        <v>0.77</v>
      </c>
      <c r="W57" s="95">
        <v>1.1399999999999999</v>
      </c>
      <c r="X57" s="95">
        <v>-5.19</v>
      </c>
      <c r="Y57" s="95">
        <v>12.5</v>
      </c>
      <c r="Z57" s="74" t="s">
        <v>1111</v>
      </c>
      <c r="AA57" s="95">
        <v>19.07</v>
      </c>
      <c r="AB57" s="95">
        <v>1.22</v>
      </c>
      <c r="AC57" s="74" t="s">
        <v>1111</v>
      </c>
      <c r="AD57" s="95">
        <v>10050851496</v>
      </c>
    </row>
    <row r="58" spans="1:30" x14ac:dyDescent="0.2">
      <c r="A58" s="74" t="s">
        <v>1167</v>
      </c>
      <c r="B58" s="95">
        <v>74.47</v>
      </c>
      <c r="C58" s="95"/>
      <c r="D58" s="95">
        <v>47.29</v>
      </c>
      <c r="E58" s="95">
        <v>8.4</v>
      </c>
      <c r="F58" s="95">
        <v>3.09</v>
      </c>
      <c r="G58" s="95">
        <v>42.39</v>
      </c>
      <c r="H58" s="95">
        <v>13.62</v>
      </c>
      <c r="I58" s="95">
        <v>14.62</v>
      </c>
      <c r="J58" s="95">
        <v>50.74</v>
      </c>
      <c r="K58" s="95">
        <v>48.95</v>
      </c>
      <c r="L58" s="95">
        <v>-1.9</v>
      </c>
      <c r="M58" s="95">
        <v>-0.32</v>
      </c>
      <c r="N58" s="95">
        <v>6.91</v>
      </c>
      <c r="O58" s="95">
        <v>7.98</v>
      </c>
      <c r="P58" s="95">
        <v>-15.76</v>
      </c>
      <c r="Q58" s="95">
        <v>1.93</v>
      </c>
      <c r="R58" s="95">
        <v>17.760000000000002</v>
      </c>
      <c r="S58" s="95">
        <v>6.54</v>
      </c>
      <c r="T58" s="95">
        <v>10.67</v>
      </c>
      <c r="U58" s="95">
        <v>0.37</v>
      </c>
      <c r="V58" s="95">
        <v>0.63</v>
      </c>
      <c r="W58" s="95">
        <v>0.45</v>
      </c>
      <c r="X58" s="95">
        <v>38.08</v>
      </c>
      <c r="Y58" s="95">
        <v>28.41</v>
      </c>
      <c r="Z58" s="74" t="s">
        <v>1111</v>
      </c>
      <c r="AA58" s="95">
        <v>8.8699999999999992</v>
      </c>
      <c r="AB58" s="95">
        <v>1.57</v>
      </c>
      <c r="AC58" s="74" t="s">
        <v>1111</v>
      </c>
      <c r="AD58" s="95">
        <v>1455867114</v>
      </c>
    </row>
    <row r="59" spans="1:30" x14ac:dyDescent="0.2">
      <c r="A59" s="74" t="s">
        <v>1168</v>
      </c>
      <c r="B59" s="95">
        <v>339</v>
      </c>
      <c r="C59" s="95">
        <v>1.0900000000000001</v>
      </c>
      <c r="D59" s="95">
        <v>34.57</v>
      </c>
      <c r="E59" s="95">
        <v>10.53</v>
      </c>
      <c r="F59" s="95">
        <v>4.91</v>
      </c>
      <c r="G59" s="95">
        <v>32.35</v>
      </c>
      <c r="H59" s="95">
        <v>15.34</v>
      </c>
      <c r="I59" s="95">
        <v>11.53</v>
      </c>
      <c r="J59" s="95">
        <v>25.99</v>
      </c>
      <c r="K59" s="95">
        <v>25.32</v>
      </c>
      <c r="L59" s="95">
        <v>-0.68</v>
      </c>
      <c r="M59" s="95">
        <v>-0.27</v>
      </c>
      <c r="N59" s="95">
        <v>3.99</v>
      </c>
      <c r="O59" s="95">
        <v>63.21</v>
      </c>
      <c r="P59" s="95">
        <v>-8.5500000000000007</v>
      </c>
      <c r="Q59" s="95">
        <v>1.22</v>
      </c>
      <c r="R59" s="95">
        <v>30.45</v>
      </c>
      <c r="S59" s="95">
        <v>14.19</v>
      </c>
      <c r="T59" s="95">
        <v>31.1</v>
      </c>
      <c r="U59" s="95">
        <v>0.47</v>
      </c>
      <c r="V59" s="95">
        <v>0.52</v>
      </c>
      <c r="W59" s="95">
        <v>1.23</v>
      </c>
      <c r="X59" s="95">
        <v>7.75</v>
      </c>
      <c r="Y59" s="95">
        <v>7.51</v>
      </c>
      <c r="Z59" s="74" t="s">
        <v>1111</v>
      </c>
      <c r="AA59" s="95">
        <v>32.200000000000003</v>
      </c>
      <c r="AB59" s="95">
        <v>9.81</v>
      </c>
      <c r="AC59" s="74" t="s">
        <v>1111</v>
      </c>
      <c r="AD59" s="95">
        <v>214248237300</v>
      </c>
    </row>
    <row r="60" spans="1:30" x14ac:dyDescent="0.2">
      <c r="A60" s="74" t="s">
        <v>1169</v>
      </c>
      <c r="B60" s="95">
        <v>33.61</v>
      </c>
      <c r="C60" s="95">
        <v>3.06</v>
      </c>
      <c r="D60" s="95">
        <v>9.6199999999999992</v>
      </c>
      <c r="E60" s="95">
        <v>1.08</v>
      </c>
      <c r="F60" s="95">
        <v>0.1</v>
      </c>
      <c r="G60" s="95">
        <v>0</v>
      </c>
      <c r="H60" s="95">
        <v>38.729999999999997</v>
      </c>
      <c r="I60" s="95">
        <v>29.23</v>
      </c>
      <c r="J60" s="95">
        <v>7.26</v>
      </c>
      <c r="K60" s="95">
        <v>-20.05</v>
      </c>
      <c r="L60" s="95">
        <v>-27.31</v>
      </c>
      <c r="M60" s="95">
        <v>-4.07</v>
      </c>
      <c r="N60" s="95">
        <v>2.81</v>
      </c>
      <c r="O60" s="95"/>
      <c r="P60" s="95">
        <v>-0.1</v>
      </c>
      <c r="Q60" s="95"/>
      <c r="R60" s="95">
        <v>11.26</v>
      </c>
      <c r="S60" s="95">
        <v>1.0900000000000001</v>
      </c>
      <c r="T60" s="95">
        <v>10.29</v>
      </c>
      <c r="U60" s="95">
        <v>0.1</v>
      </c>
      <c r="V60" s="95">
        <v>0.9</v>
      </c>
      <c r="W60" s="95">
        <v>0.04</v>
      </c>
      <c r="X60" s="95">
        <v>15.2</v>
      </c>
      <c r="Y60" s="95">
        <v>10.8</v>
      </c>
      <c r="Z60" s="74" t="s">
        <v>1111</v>
      </c>
      <c r="AA60" s="95">
        <v>31.03</v>
      </c>
      <c r="AB60" s="95">
        <v>3.49</v>
      </c>
      <c r="AC60" s="74" t="s">
        <v>1111</v>
      </c>
      <c r="AD60" s="95">
        <v>292242311</v>
      </c>
    </row>
    <row r="61" spans="1:30" x14ac:dyDescent="0.2">
      <c r="A61" s="74" t="s">
        <v>1170</v>
      </c>
      <c r="B61" s="95">
        <v>9.52</v>
      </c>
      <c r="C61" s="95"/>
      <c r="D61" s="95">
        <v>-10948</v>
      </c>
      <c r="E61" s="95">
        <v>98.53</v>
      </c>
      <c r="F61" s="95">
        <v>1.19</v>
      </c>
      <c r="G61" s="95"/>
      <c r="H61" s="95"/>
      <c r="I61" s="95"/>
      <c r="J61" s="95">
        <v>-1831.45</v>
      </c>
      <c r="K61" s="95">
        <v>-1828.87</v>
      </c>
      <c r="L61" s="95">
        <v>2.58</v>
      </c>
      <c r="M61" s="95">
        <v>-0.14000000000000001</v>
      </c>
      <c r="N61" s="95"/>
      <c r="O61" s="95">
        <v>862.8</v>
      </c>
      <c r="P61" s="95">
        <v>-1.19</v>
      </c>
      <c r="Q61" s="95">
        <v>2.4500000000000002</v>
      </c>
      <c r="R61" s="95">
        <v>-0.9</v>
      </c>
      <c r="S61" s="95">
        <v>-0.01</v>
      </c>
      <c r="T61" s="95">
        <v>-5.38</v>
      </c>
      <c r="U61" s="95">
        <v>0.01</v>
      </c>
      <c r="V61" s="95">
        <v>0.99</v>
      </c>
      <c r="W61" s="95">
        <v>0</v>
      </c>
      <c r="X61" s="95"/>
      <c r="Y61" s="95"/>
      <c r="Z61" s="74" t="s">
        <v>1111</v>
      </c>
      <c r="AA61" s="95">
        <v>0.1</v>
      </c>
      <c r="AB61" s="95">
        <v>0</v>
      </c>
      <c r="AC61" s="74" t="s">
        <v>1111</v>
      </c>
      <c r="AD61" s="95">
        <v>492660000</v>
      </c>
    </row>
    <row r="62" spans="1:30" x14ac:dyDescent="0.2">
      <c r="A62" s="74" t="s">
        <v>1171</v>
      </c>
      <c r="B62" s="95">
        <v>10.32</v>
      </c>
      <c r="C62" s="95"/>
      <c r="D62" s="95">
        <v>-11868</v>
      </c>
      <c r="E62" s="95">
        <v>106.81</v>
      </c>
      <c r="F62" s="95">
        <v>1.29</v>
      </c>
      <c r="G62" s="95"/>
      <c r="H62" s="95"/>
      <c r="I62" s="95"/>
      <c r="J62" s="95">
        <v>-1985.35</v>
      </c>
      <c r="K62" s="95">
        <v>-1828.87</v>
      </c>
      <c r="L62" s="95">
        <v>2.58</v>
      </c>
      <c r="M62" s="95">
        <v>-0.14000000000000001</v>
      </c>
      <c r="N62" s="95"/>
      <c r="O62" s="95">
        <v>935.31</v>
      </c>
      <c r="P62" s="95">
        <v>-1.29</v>
      </c>
      <c r="Q62" s="95">
        <v>2.4500000000000002</v>
      </c>
      <c r="R62" s="95">
        <v>-0.9</v>
      </c>
      <c r="S62" s="95">
        <v>-0.01</v>
      </c>
      <c r="T62" s="95">
        <v>-5.38</v>
      </c>
      <c r="U62" s="95">
        <v>0.01</v>
      </c>
      <c r="V62" s="95">
        <v>0.99</v>
      </c>
      <c r="W62" s="95">
        <v>0</v>
      </c>
      <c r="X62" s="95"/>
      <c r="Y62" s="95"/>
      <c r="Z62" s="74" t="s">
        <v>1111</v>
      </c>
      <c r="AA62" s="95">
        <v>0.1</v>
      </c>
      <c r="AB62" s="95">
        <v>0</v>
      </c>
      <c r="AC62" s="74" t="s">
        <v>1111</v>
      </c>
      <c r="AD62" s="95">
        <v>492660000</v>
      </c>
    </row>
    <row r="63" spans="1:30" x14ac:dyDescent="0.2">
      <c r="A63" s="74" t="s">
        <v>1172</v>
      </c>
      <c r="B63" s="95">
        <v>1.45</v>
      </c>
      <c r="C63" s="95"/>
      <c r="D63" s="95">
        <v>-1667.5</v>
      </c>
      <c r="E63" s="95">
        <v>15.01</v>
      </c>
      <c r="F63" s="95">
        <v>0.18</v>
      </c>
      <c r="G63" s="95"/>
      <c r="H63" s="95"/>
      <c r="I63" s="95"/>
      <c r="J63" s="95">
        <v>-278.95</v>
      </c>
      <c r="K63" s="95">
        <v>-1828.87</v>
      </c>
      <c r="L63" s="95">
        <v>2.58</v>
      </c>
      <c r="M63" s="95">
        <v>-0.14000000000000001</v>
      </c>
      <c r="N63" s="95"/>
      <c r="O63" s="95">
        <v>131.41</v>
      </c>
      <c r="P63" s="95">
        <v>-0.18</v>
      </c>
      <c r="Q63" s="95">
        <v>2.4500000000000002</v>
      </c>
      <c r="R63" s="95">
        <v>-0.9</v>
      </c>
      <c r="S63" s="95">
        <v>-0.01</v>
      </c>
      <c r="T63" s="95">
        <v>-5.38</v>
      </c>
      <c r="U63" s="95">
        <v>0.01</v>
      </c>
      <c r="V63" s="95">
        <v>0.99</v>
      </c>
      <c r="W63" s="95">
        <v>0</v>
      </c>
      <c r="X63" s="95"/>
      <c r="Y63" s="95"/>
      <c r="Z63" s="74" t="s">
        <v>1111</v>
      </c>
      <c r="AA63" s="95">
        <v>0.1</v>
      </c>
      <c r="AB63" s="95">
        <v>0</v>
      </c>
      <c r="AC63" s="74" t="s">
        <v>1111</v>
      </c>
      <c r="AD63" s="95">
        <v>492660000</v>
      </c>
    </row>
    <row r="64" spans="1:30" x14ac:dyDescent="0.2">
      <c r="A64" s="74" t="s">
        <v>1173</v>
      </c>
      <c r="B64" s="95">
        <v>1.78</v>
      </c>
      <c r="C64" s="95"/>
      <c r="D64" s="95">
        <v>-0.12</v>
      </c>
      <c r="E64" s="95">
        <v>0.12</v>
      </c>
      <c r="F64" s="95">
        <v>0.04</v>
      </c>
      <c r="G64" s="95">
        <v>63.59</v>
      </c>
      <c r="H64" s="95">
        <v>-111.98</v>
      </c>
      <c r="I64" s="95">
        <v>-127.77</v>
      </c>
      <c r="J64" s="95">
        <v>-0.14000000000000001</v>
      </c>
      <c r="K64" s="95">
        <v>-1</v>
      </c>
      <c r="L64" s="95">
        <v>-0.86</v>
      </c>
      <c r="M64" s="95">
        <v>0.77</v>
      </c>
      <c r="N64" s="95">
        <v>0.15</v>
      </c>
      <c r="O64" s="95">
        <v>0.69</v>
      </c>
      <c r="P64" s="95">
        <v>-0.05</v>
      </c>
      <c r="Q64" s="95">
        <v>1.42</v>
      </c>
      <c r="R64" s="95">
        <v>-101.19</v>
      </c>
      <c r="S64" s="95">
        <v>-35.71</v>
      </c>
      <c r="T64" s="95">
        <v>-45.79</v>
      </c>
      <c r="U64" s="95">
        <v>0.35</v>
      </c>
      <c r="V64" s="95">
        <v>0.65</v>
      </c>
      <c r="W64" s="95">
        <v>0.28000000000000003</v>
      </c>
      <c r="X64" s="95">
        <v>-20.86</v>
      </c>
      <c r="Y64" s="95"/>
      <c r="Z64" s="74" t="s">
        <v>1111</v>
      </c>
      <c r="AA64" s="95">
        <v>14.68</v>
      </c>
      <c r="AB64" s="95">
        <v>-14.86</v>
      </c>
      <c r="AC64" s="74" t="s">
        <v>1111</v>
      </c>
      <c r="AD64" s="95">
        <v>20163960</v>
      </c>
    </row>
    <row r="65" spans="1:30" x14ac:dyDescent="0.2">
      <c r="A65" s="74" t="s">
        <v>1174</v>
      </c>
      <c r="B65" s="95">
        <v>10.17</v>
      </c>
      <c r="C65" s="95"/>
      <c r="D65" s="95">
        <v>-7.67</v>
      </c>
      <c r="E65" s="95">
        <v>2.88</v>
      </c>
      <c r="F65" s="95">
        <v>2.36</v>
      </c>
      <c r="G65" s="95">
        <v>29.09</v>
      </c>
      <c r="H65" s="95">
        <v>-1196.49</v>
      </c>
      <c r="I65" s="95">
        <v>-1187.6300000000001</v>
      </c>
      <c r="J65" s="95">
        <v>-7.61</v>
      </c>
      <c r="K65" s="95">
        <v>-4.97</v>
      </c>
      <c r="L65" s="95">
        <v>2.42</v>
      </c>
      <c r="M65" s="95">
        <v>-0.91</v>
      </c>
      <c r="N65" s="95">
        <v>91.04</v>
      </c>
      <c r="O65" s="95">
        <v>3.31</v>
      </c>
      <c r="P65" s="95">
        <v>-10.79</v>
      </c>
      <c r="Q65" s="95">
        <v>11.54</v>
      </c>
      <c r="R65" s="95">
        <v>-37.51</v>
      </c>
      <c r="S65" s="95">
        <v>-30.83</v>
      </c>
      <c r="T65" s="95">
        <v>-37.869999999999997</v>
      </c>
      <c r="U65" s="95">
        <v>0.82</v>
      </c>
      <c r="V65" s="95">
        <v>0.18</v>
      </c>
      <c r="W65" s="95">
        <v>0.03</v>
      </c>
      <c r="X65" s="95"/>
      <c r="Y65" s="95"/>
      <c r="Z65" s="74" t="s">
        <v>1111</v>
      </c>
      <c r="AA65" s="95">
        <v>3.54</v>
      </c>
      <c r="AB65" s="95">
        <v>-1.33</v>
      </c>
      <c r="AC65" s="74" t="s">
        <v>1111</v>
      </c>
      <c r="AD65" s="95">
        <v>604925724</v>
      </c>
    </row>
    <row r="66" spans="1:30" x14ac:dyDescent="0.2">
      <c r="A66" s="74" t="s">
        <v>1175</v>
      </c>
      <c r="B66" s="95">
        <v>0.46</v>
      </c>
      <c r="C66" s="95"/>
      <c r="D66" s="95">
        <v>-1.52</v>
      </c>
      <c r="E66" s="95">
        <v>-1.28</v>
      </c>
      <c r="F66" s="95">
        <v>0.76</v>
      </c>
      <c r="G66" s="95">
        <v>-7.46</v>
      </c>
      <c r="H66" s="95">
        <v>-943.08</v>
      </c>
      <c r="I66" s="95">
        <v>-1015.76</v>
      </c>
      <c r="J66" s="95">
        <v>-1.64</v>
      </c>
      <c r="K66" s="95">
        <v>-0.65</v>
      </c>
      <c r="L66" s="95">
        <v>0.98</v>
      </c>
      <c r="M66" s="95"/>
      <c r="N66" s="95">
        <v>15.44</v>
      </c>
      <c r="O66" s="95">
        <v>1.58</v>
      </c>
      <c r="P66" s="95">
        <v>-2.68</v>
      </c>
      <c r="Q66" s="95">
        <v>3.03</v>
      </c>
      <c r="R66" s="95">
        <v>-83.91</v>
      </c>
      <c r="S66" s="95">
        <v>-49.96</v>
      </c>
      <c r="T66" s="95">
        <v>122.84</v>
      </c>
      <c r="U66" s="95">
        <v>-0.6</v>
      </c>
      <c r="V66" s="95">
        <v>1.6</v>
      </c>
      <c r="W66" s="95">
        <v>0.05</v>
      </c>
      <c r="X66" s="95">
        <v>-22.41</v>
      </c>
      <c r="Y66" s="95"/>
      <c r="Z66" s="74" t="s">
        <v>1111</v>
      </c>
      <c r="AA66" s="95">
        <v>-0.36</v>
      </c>
      <c r="AB66" s="95">
        <v>-0.3</v>
      </c>
      <c r="AC66" s="74" t="s">
        <v>1111</v>
      </c>
      <c r="AD66" s="95">
        <v>54886556</v>
      </c>
    </row>
    <row r="67" spans="1:30" x14ac:dyDescent="0.2">
      <c r="A67" s="74" t="s">
        <v>1176</v>
      </c>
      <c r="B67" s="95">
        <v>1.1299999999999999</v>
      </c>
      <c r="C67" s="95"/>
      <c r="D67" s="95">
        <v>-4.55</v>
      </c>
      <c r="E67" s="95">
        <v>0.44</v>
      </c>
      <c r="F67" s="95">
        <v>0.42</v>
      </c>
      <c r="G67" s="95">
        <v>61.22</v>
      </c>
      <c r="H67" s="95">
        <v>-3951.02</v>
      </c>
      <c r="I67" s="95">
        <v>-5613.78</v>
      </c>
      <c r="J67" s="95">
        <v>-6.46</v>
      </c>
      <c r="K67" s="95">
        <v>-0.05</v>
      </c>
      <c r="L67" s="95">
        <v>6.41</v>
      </c>
      <c r="M67" s="95">
        <v>-0.43</v>
      </c>
      <c r="N67" s="95">
        <v>255.34</v>
      </c>
      <c r="O67" s="95">
        <v>1</v>
      </c>
      <c r="P67" s="95">
        <v>-0.77</v>
      </c>
      <c r="Q67" s="95">
        <v>12.19</v>
      </c>
      <c r="R67" s="95">
        <v>-9.6300000000000008</v>
      </c>
      <c r="S67" s="95">
        <v>-9.18</v>
      </c>
      <c r="T67" s="95">
        <v>-6.72</v>
      </c>
      <c r="U67" s="95">
        <v>0.95</v>
      </c>
      <c r="V67" s="95">
        <v>0.05</v>
      </c>
      <c r="W67" s="95">
        <v>0</v>
      </c>
      <c r="X67" s="95">
        <v>46.55</v>
      </c>
      <c r="Y67" s="95"/>
      <c r="Z67" s="74" t="s">
        <v>1111</v>
      </c>
      <c r="AA67" s="95">
        <v>2.58</v>
      </c>
      <c r="AB67" s="95">
        <v>-0.25</v>
      </c>
      <c r="AC67" s="74" t="s">
        <v>1111</v>
      </c>
      <c r="AD67" s="95">
        <v>50045666</v>
      </c>
    </row>
    <row r="68" spans="1:30" x14ac:dyDescent="0.2">
      <c r="A68" s="74" t="s">
        <v>1177</v>
      </c>
      <c r="B68" s="95">
        <v>18.09</v>
      </c>
      <c r="C68" s="95"/>
      <c r="D68" s="95">
        <v>-9804.64</v>
      </c>
      <c r="E68" s="95">
        <v>125.5</v>
      </c>
      <c r="F68" s="95">
        <v>2.2400000000000002</v>
      </c>
      <c r="G68" s="95"/>
      <c r="H68" s="95"/>
      <c r="I68" s="95"/>
      <c r="J68" s="95">
        <v>-9804.64</v>
      </c>
      <c r="K68" s="95">
        <v>-9773.6200000000008</v>
      </c>
      <c r="L68" s="95">
        <v>31.02</v>
      </c>
      <c r="M68" s="95">
        <v>-0.4</v>
      </c>
      <c r="N68" s="95"/>
      <c r="O68" s="95">
        <v>468.63</v>
      </c>
      <c r="P68" s="95">
        <v>-2.2599999999999998</v>
      </c>
      <c r="Q68" s="95">
        <v>2.2200000000000002</v>
      </c>
      <c r="R68" s="95">
        <v>-1.28</v>
      </c>
      <c r="S68" s="95">
        <v>-0.02</v>
      </c>
      <c r="T68" s="95">
        <v>-1.28</v>
      </c>
      <c r="U68" s="95">
        <v>0.02</v>
      </c>
      <c r="V68" s="95">
        <v>0.98</v>
      </c>
      <c r="W68" s="95">
        <v>0</v>
      </c>
      <c r="X68" s="95"/>
      <c r="Y68" s="95"/>
      <c r="Z68" s="74" t="s">
        <v>1111</v>
      </c>
      <c r="AA68" s="95">
        <v>0.14000000000000001</v>
      </c>
      <c r="AB68" s="95">
        <v>0</v>
      </c>
      <c r="AC68" s="74" t="s">
        <v>1111</v>
      </c>
      <c r="AD68" s="95">
        <v>627496875</v>
      </c>
    </row>
    <row r="69" spans="1:30" x14ac:dyDescent="0.2">
      <c r="A69" s="74" t="s">
        <v>1178</v>
      </c>
      <c r="B69" s="95">
        <v>20.420000000000002</v>
      </c>
      <c r="C69" s="95"/>
      <c r="D69" s="95">
        <v>-11067.48</v>
      </c>
      <c r="E69" s="95">
        <v>141.66</v>
      </c>
      <c r="F69" s="95">
        <v>2.5299999999999998</v>
      </c>
      <c r="G69" s="95"/>
      <c r="H69" s="95"/>
      <c r="I69" s="95"/>
      <c r="J69" s="95">
        <v>-11067.48</v>
      </c>
      <c r="K69" s="95">
        <v>-9773.6200000000008</v>
      </c>
      <c r="L69" s="95">
        <v>31.02</v>
      </c>
      <c r="M69" s="95">
        <v>-0.4</v>
      </c>
      <c r="N69" s="95"/>
      <c r="O69" s="95">
        <v>528.99</v>
      </c>
      <c r="P69" s="95">
        <v>-2.5499999999999998</v>
      </c>
      <c r="Q69" s="95">
        <v>2.2200000000000002</v>
      </c>
      <c r="R69" s="95">
        <v>-1.28</v>
      </c>
      <c r="S69" s="95">
        <v>-0.02</v>
      </c>
      <c r="T69" s="95">
        <v>-1.28</v>
      </c>
      <c r="U69" s="95">
        <v>0.02</v>
      </c>
      <c r="V69" s="95">
        <v>0.98</v>
      </c>
      <c r="W69" s="95">
        <v>0</v>
      </c>
      <c r="X69" s="95"/>
      <c r="Y69" s="95"/>
      <c r="Z69" s="74" t="s">
        <v>1111</v>
      </c>
      <c r="AA69" s="95">
        <v>0.14000000000000001</v>
      </c>
      <c r="AB69" s="95">
        <v>0</v>
      </c>
      <c r="AC69" s="74" t="s">
        <v>1111</v>
      </c>
      <c r="AD69" s="95">
        <v>627496875</v>
      </c>
    </row>
    <row r="70" spans="1:30" x14ac:dyDescent="0.2">
      <c r="A70" s="74" t="s">
        <v>1179</v>
      </c>
      <c r="B70" s="95">
        <v>6.01</v>
      </c>
      <c r="C70" s="95"/>
      <c r="D70" s="95">
        <v>-3257.37</v>
      </c>
      <c r="E70" s="95">
        <v>41.69</v>
      </c>
      <c r="F70" s="95">
        <v>0.74</v>
      </c>
      <c r="G70" s="95"/>
      <c r="H70" s="95"/>
      <c r="I70" s="95"/>
      <c r="J70" s="95">
        <v>-3257.37</v>
      </c>
      <c r="K70" s="95">
        <v>-9773.6200000000008</v>
      </c>
      <c r="L70" s="95">
        <v>31.02</v>
      </c>
      <c r="M70" s="95">
        <v>-0.4</v>
      </c>
      <c r="N70" s="95"/>
      <c r="O70" s="95">
        <v>155.69</v>
      </c>
      <c r="P70" s="95">
        <v>-0.75</v>
      </c>
      <c r="Q70" s="95">
        <v>2.2200000000000002</v>
      </c>
      <c r="R70" s="95">
        <v>-1.28</v>
      </c>
      <c r="S70" s="95">
        <v>-0.02</v>
      </c>
      <c r="T70" s="95">
        <v>-1.28</v>
      </c>
      <c r="U70" s="95">
        <v>0.02</v>
      </c>
      <c r="V70" s="95">
        <v>0.98</v>
      </c>
      <c r="W70" s="95">
        <v>0</v>
      </c>
      <c r="X70" s="95"/>
      <c r="Y70" s="95"/>
      <c r="Z70" s="74" t="s">
        <v>1111</v>
      </c>
      <c r="AA70" s="95">
        <v>0.14000000000000001</v>
      </c>
      <c r="AB70" s="95">
        <v>0</v>
      </c>
      <c r="AC70" s="74" t="s">
        <v>1111</v>
      </c>
      <c r="AD70" s="95">
        <v>627496875</v>
      </c>
    </row>
    <row r="71" spans="1:30" x14ac:dyDescent="0.2">
      <c r="A71" s="74" t="s">
        <v>1180</v>
      </c>
      <c r="B71" s="95">
        <v>4.33</v>
      </c>
      <c r="C71" s="95"/>
      <c r="D71" s="95">
        <v>8.68</v>
      </c>
      <c r="E71" s="95">
        <v>0.96</v>
      </c>
      <c r="F71" s="95">
        <v>0.28999999999999998</v>
      </c>
      <c r="G71" s="95">
        <v>100</v>
      </c>
      <c r="H71" s="95">
        <v>118.67</v>
      </c>
      <c r="I71" s="95">
        <v>84.79</v>
      </c>
      <c r="J71" s="95">
        <v>6.2</v>
      </c>
      <c r="K71" s="95">
        <v>-5.91</v>
      </c>
      <c r="L71" s="95">
        <v>-12.11</v>
      </c>
      <c r="M71" s="95">
        <v>-1.87</v>
      </c>
      <c r="N71" s="95">
        <v>7.36</v>
      </c>
      <c r="O71" s="95">
        <v>0.46</v>
      </c>
      <c r="P71" s="95">
        <v>-2.67</v>
      </c>
      <c r="Q71" s="95">
        <v>3.27</v>
      </c>
      <c r="R71" s="95">
        <v>11.05</v>
      </c>
      <c r="S71" s="95">
        <v>3.3</v>
      </c>
      <c r="T71" s="95">
        <v>7.58</v>
      </c>
      <c r="U71" s="95">
        <v>0.3</v>
      </c>
      <c r="V71" s="95">
        <v>0.68</v>
      </c>
      <c r="W71" s="95">
        <v>0.04</v>
      </c>
      <c r="X71" s="95">
        <v>-24.94</v>
      </c>
      <c r="Y71" s="95"/>
      <c r="Z71" s="74" t="s">
        <v>1111</v>
      </c>
      <c r="AA71" s="95">
        <v>4.5199999999999996</v>
      </c>
      <c r="AB71" s="95">
        <v>0.5</v>
      </c>
      <c r="AC71" s="74" t="s">
        <v>1111</v>
      </c>
      <c r="AD71" s="95">
        <v>214732927</v>
      </c>
    </row>
    <row r="72" spans="1:30" x14ac:dyDescent="0.2">
      <c r="A72" s="74" t="s">
        <v>1181</v>
      </c>
      <c r="B72" s="95">
        <v>2.93</v>
      </c>
      <c r="C72" s="95"/>
      <c r="D72" s="95">
        <v>-2.94</v>
      </c>
      <c r="E72" s="95">
        <v>1.9</v>
      </c>
      <c r="F72" s="95">
        <v>1.29</v>
      </c>
      <c r="G72" s="95">
        <v>100</v>
      </c>
      <c r="H72" s="95">
        <v>-2489.75</v>
      </c>
      <c r="I72" s="95">
        <v>-2499.92</v>
      </c>
      <c r="J72" s="95">
        <v>-2.95</v>
      </c>
      <c r="K72" s="95">
        <v>-1.4</v>
      </c>
      <c r="L72" s="95">
        <v>1.55</v>
      </c>
      <c r="M72" s="95">
        <v>-1</v>
      </c>
      <c r="N72" s="95">
        <v>73.42</v>
      </c>
      <c r="O72" s="95">
        <v>1.77</v>
      </c>
      <c r="P72" s="95">
        <v>-8.6199999999999992</v>
      </c>
      <c r="Q72" s="95">
        <v>7.3</v>
      </c>
      <c r="R72" s="95">
        <v>-64.67</v>
      </c>
      <c r="S72" s="95">
        <v>-44.08</v>
      </c>
      <c r="T72" s="95">
        <v>-64.67</v>
      </c>
      <c r="U72" s="95">
        <v>0.68</v>
      </c>
      <c r="V72" s="95">
        <v>0.32</v>
      </c>
      <c r="W72" s="95">
        <v>0.02</v>
      </c>
      <c r="X72" s="95">
        <v>-18.11</v>
      </c>
      <c r="Y72" s="95"/>
      <c r="Z72" s="74" t="s">
        <v>1111</v>
      </c>
      <c r="AA72" s="95">
        <v>1.54</v>
      </c>
      <c r="AB72" s="95">
        <v>-1</v>
      </c>
      <c r="AC72" s="74" t="s">
        <v>1111</v>
      </c>
      <c r="AD72" s="95">
        <v>457678013</v>
      </c>
    </row>
    <row r="73" spans="1:30" x14ac:dyDescent="0.2">
      <c r="A73" s="74" t="s">
        <v>1182</v>
      </c>
      <c r="B73" s="95">
        <v>519.66</v>
      </c>
      <c r="C73" s="95"/>
      <c r="D73" s="95">
        <v>42.35</v>
      </c>
      <c r="E73" s="95">
        <v>17.149999999999999</v>
      </c>
      <c r="F73" s="95">
        <v>9.4600000000000009</v>
      </c>
      <c r="G73" s="95">
        <v>88.17</v>
      </c>
      <c r="H73" s="95">
        <v>36.590000000000003</v>
      </c>
      <c r="I73" s="95">
        <v>38.67</v>
      </c>
      <c r="J73" s="95">
        <v>44.75</v>
      </c>
      <c r="K73" s="95">
        <v>44.4</v>
      </c>
      <c r="L73" s="95">
        <v>-0.37</v>
      </c>
      <c r="M73" s="95">
        <v>-0.14000000000000001</v>
      </c>
      <c r="N73" s="95">
        <v>16.38</v>
      </c>
      <c r="O73" s="95">
        <v>101.83</v>
      </c>
      <c r="P73" s="95">
        <v>-14.11</v>
      </c>
      <c r="Q73" s="95">
        <v>1.39</v>
      </c>
      <c r="R73" s="95">
        <v>40.51</v>
      </c>
      <c r="S73" s="95">
        <v>22.33</v>
      </c>
      <c r="T73" s="95">
        <v>27.62</v>
      </c>
      <c r="U73" s="95">
        <v>0.55000000000000004</v>
      </c>
      <c r="V73" s="95">
        <v>0.45</v>
      </c>
      <c r="W73" s="95">
        <v>0.57999999999999996</v>
      </c>
      <c r="X73" s="95">
        <v>21.82</v>
      </c>
      <c r="Y73" s="95">
        <v>52.89</v>
      </c>
      <c r="Z73" s="74" t="s">
        <v>1111</v>
      </c>
      <c r="AA73" s="95">
        <v>30.29</v>
      </c>
      <c r="AB73" s="95">
        <v>12.27</v>
      </c>
      <c r="AC73" s="74" t="s">
        <v>1111</v>
      </c>
      <c r="AD73" s="95">
        <v>247354146000</v>
      </c>
    </row>
    <row r="74" spans="1:30" x14ac:dyDescent="0.2">
      <c r="A74" s="74" t="s">
        <v>1183</v>
      </c>
      <c r="B74" s="95">
        <v>15.45</v>
      </c>
      <c r="C74" s="95"/>
      <c r="D74" s="95">
        <v>-4.7300000000000004</v>
      </c>
      <c r="E74" s="95">
        <v>4.8600000000000003</v>
      </c>
      <c r="F74" s="95">
        <v>2.5499999999999998</v>
      </c>
      <c r="G74" s="95">
        <v>96.78</v>
      </c>
      <c r="H74" s="95">
        <v>-5337.82</v>
      </c>
      <c r="I74" s="95">
        <v>-6670.08</v>
      </c>
      <c r="J74" s="95">
        <v>-5.91</v>
      </c>
      <c r="K74" s="95">
        <v>-4.7300000000000004</v>
      </c>
      <c r="L74" s="95">
        <v>1.18</v>
      </c>
      <c r="M74" s="95">
        <v>-0.97</v>
      </c>
      <c r="N74" s="95">
        <v>315.25</v>
      </c>
      <c r="O74" s="95">
        <v>3.46</v>
      </c>
      <c r="P74" s="95">
        <v>-16.940000000000001</v>
      </c>
      <c r="Q74" s="95">
        <v>7.66</v>
      </c>
      <c r="R74" s="95">
        <v>-102.82</v>
      </c>
      <c r="S74" s="95">
        <v>-54.01</v>
      </c>
      <c r="T74" s="95">
        <v>-53.23</v>
      </c>
      <c r="U74" s="95">
        <v>0.53</v>
      </c>
      <c r="V74" s="95">
        <v>0.47</v>
      </c>
      <c r="W74" s="95">
        <v>0.01</v>
      </c>
      <c r="X74" s="95"/>
      <c r="Y74" s="95"/>
      <c r="Z74" s="74" t="s">
        <v>1111</v>
      </c>
      <c r="AA74" s="95">
        <v>3.18</v>
      </c>
      <c r="AB74" s="95">
        <v>-3.27</v>
      </c>
      <c r="AC74" s="74" t="s">
        <v>1111</v>
      </c>
      <c r="AD74" s="95">
        <v>1186117482</v>
      </c>
    </row>
    <row r="75" spans="1:30" x14ac:dyDescent="0.2">
      <c r="A75" s="74" t="s">
        <v>1184</v>
      </c>
      <c r="B75" s="95">
        <v>6.04</v>
      </c>
      <c r="C75" s="95"/>
      <c r="D75" s="95">
        <v>2.0699999999999998</v>
      </c>
      <c r="E75" s="95">
        <v>0.81</v>
      </c>
      <c r="F75" s="95">
        <v>0.63</v>
      </c>
      <c r="G75" s="95">
        <v>38.119999999999997</v>
      </c>
      <c r="H75" s="95">
        <v>86.99</v>
      </c>
      <c r="I75" s="95">
        <v>62.55</v>
      </c>
      <c r="J75" s="95">
        <v>1.49</v>
      </c>
      <c r="K75" s="95">
        <v>0.6</v>
      </c>
      <c r="L75" s="95">
        <v>-0.88</v>
      </c>
      <c r="M75" s="95">
        <v>-0.48</v>
      </c>
      <c r="N75" s="95">
        <v>1.3</v>
      </c>
      <c r="O75" s="95">
        <v>1.48</v>
      </c>
      <c r="P75" s="95">
        <v>-1.42</v>
      </c>
      <c r="Q75" s="95">
        <v>4.1500000000000004</v>
      </c>
      <c r="R75" s="95">
        <v>39.01</v>
      </c>
      <c r="S75" s="95">
        <v>30.26</v>
      </c>
      <c r="T75" s="95">
        <v>39.39</v>
      </c>
      <c r="U75" s="95">
        <v>0.78</v>
      </c>
      <c r="V75" s="95">
        <v>0.22</v>
      </c>
      <c r="W75" s="95">
        <v>0.48</v>
      </c>
      <c r="X75" s="95">
        <v>-0.37</v>
      </c>
      <c r="Y75" s="95"/>
      <c r="Z75" s="74" t="s">
        <v>1111</v>
      </c>
      <c r="AA75" s="95">
        <v>7.48</v>
      </c>
      <c r="AB75" s="95">
        <v>2.92</v>
      </c>
      <c r="AC75" s="74" t="s">
        <v>1111</v>
      </c>
      <c r="AD75" s="95">
        <v>113945204</v>
      </c>
    </row>
    <row r="76" spans="1:30" x14ac:dyDescent="0.2">
      <c r="A76" s="74" t="s">
        <v>1185</v>
      </c>
      <c r="B76" s="95">
        <v>161.44</v>
      </c>
      <c r="C76" s="95">
        <v>1.71</v>
      </c>
      <c r="D76" s="95">
        <v>61</v>
      </c>
      <c r="E76" s="95">
        <v>2.23</v>
      </c>
      <c r="F76" s="95">
        <v>1.62</v>
      </c>
      <c r="G76" s="95">
        <v>61.83</v>
      </c>
      <c r="H76" s="95">
        <v>20.69</v>
      </c>
      <c r="I76" s="95">
        <v>19</v>
      </c>
      <c r="J76" s="95">
        <v>56.01</v>
      </c>
      <c r="K76" s="95">
        <v>59.17</v>
      </c>
      <c r="L76" s="95">
        <v>3.16</v>
      </c>
      <c r="M76" s="95">
        <v>0.13</v>
      </c>
      <c r="N76" s="95">
        <v>11.59</v>
      </c>
      <c r="O76" s="95">
        <v>32.520000000000003</v>
      </c>
      <c r="P76" s="95">
        <v>-1.81</v>
      </c>
      <c r="Q76" s="95">
        <v>1.94</v>
      </c>
      <c r="R76" s="95">
        <v>3.66</v>
      </c>
      <c r="S76" s="95">
        <v>2.66</v>
      </c>
      <c r="T76" s="95">
        <v>3.24</v>
      </c>
      <c r="U76" s="95">
        <v>0.73</v>
      </c>
      <c r="V76" s="95">
        <v>0.27</v>
      </c>
      <c r="W76" s="95">
        <v>0.14000000000000001</v>
      </c>
      <c r="X76" s="95">
        <v>16.420000000000002</v>
      </c>
      <c r="Y76" s="95">
        <v>10.039999999999999</v>
      </c>
      <c r="Z76" s="74" t="s">
        <v>1111</v>
      </c>
      <c r="AA76" s="95">
        <v>72.319999999999993</v>
      </c>
      <c r="AB76" s="95">
        <v>2.65</v>
      </c>
      <c r="AC76" s="74" t="s">
        <v>1111</v>
      </c>
      <c r="AD76" s="95">
        <v>84809388208</v>
      </c>
    </row>
    <row r="77" spans="1:30" x14ac:dyDescent="0.2">
      <c r="A77" s="74" t="s">
        <v>1186</v>
      </c>
      <c r="B77" s="95">
        <v>2.37</v>
      </c>
      <c r="C77" s="95"/>
      <c r="D77" s="95">
        <v>-2.88</v>
      </c>
      <c r="E77" s="95">
        <v>6.84</v>
      </c>
      <c r="F77" s="95">
        <v>4.71</v>
      </c>
      <c r="G77" s="95"/>
      <c r="H77" s="95"/>
      <c r="I77" s="95"/>
      <c r="J77" s="95">
        <v>-2.88</v>
      </c>
      <c r="K77" s="95">
        <v>-2.46</v>
      </c>
      <c r="L77" s="95">
        <v>0.42</v>
      </c>
      <c r="M77" s="95">
        <v>-1</v>
      </c>
      <c r="N77" s="95"/>
      <c r="O77" s="95">
        <v>8.16</v>
      </c>
      <c r="P77" s="95">
        <v>-20.010000000000002</v>
      </c>
      <c r="Q77" s="95">
        <v>4.08</v>
      </c>
      <c r="R77" s="95">
        <v>-236.97</v>
      </c>
      <c r="S77" s="95">
        <v>-163.34</v>
      </c>
      <c r="T77" s="95">
        <v>-236.97</v>
      </c>
      <c r="U77" s="95">
        <v>0.69</v>
      </c>
      <c r="V77" s="95">
        <v>0.31</v>
      </c>
      <c r="W77" s="95">
        <v>0</v>
      </c>
      <c r="X77" s="95"/>
      <c r="Y77" s="95"/>
      <c r="Z77" s="74" t="s">
        <v>1111</v>
      </c>
      <c r="AA77" s="95">
        <v>0.35</v>
      </c>
      <c r="AB77" s="95">
        <v>-0.82</v>
      </c>
      <c r="AC77" s="74" t="s">
        <v>1111</v>
      </c>
      <c r="AD77" s="95">
        <v>49217079</v>
      </c>
    </row>
    <row r="78" spans="1:30" x14ac:dyDescent="0.2">
      <c r="A78" s="74" t="s">
        <v>1187</v>
      </c>
      <c r="B78" s="95">
        <v>0.79</v>
      </c>
      <c r="C78" s="95"/>
      <c r="D78" s="95">
        <v>-0.96</v>
      </c>
      <c r="E78" s="95">
        <v>2.2799999999999998</v>
      </c>
      <c r="F78" s="95">
        <v>1.57</v>
      </c>
      <c r="G78" s="95"/>
      <c r="H78" s="95"/>
      <c r="I78" s="95"/>
      <c r="J78" s="95">
        <v>-0.96</v>
      </c>
      <c r="K78" s="95">
        <v>-2.46</v>
      </c>
      <c r="L78" s="95">
        <v>0.42</v>
      </c>
      <c r="M78" s="95">
        <v>-1</v>
      </c>
      <c r="N78" s="95"/>
      <c r="O78" s="95">
        <v>2.72</v>
      </c>
      <c r="P78" s="95">
        <v>-6.67</v>
      </c>
      <c r="Q78" s="95">
        <v>4.08</v>
      </c>
      <c r="R78" s="95">
        <v>-236.97</v>
      </c>
      <c r="S78" s="95">
        <v>-163.34</v>
      </c>
      <c r="T78" s="95">
        <v>-236.97</v>
      </c>
      <c r="U78" s="95">
        <v>0.69</v>
      </c>
      <c r="V78" s="95">
        <v>0.31</v>
      </c>
      <c r="W78" s="95">
        <v>0</v>
      </c>
      <c r="X78" s="95"/>
      <c r="Y78" s="95"/>
      <c r="Z78" s="74" t="s">
        <v>1111</v>
      </c>
      <c r="AA78" s="95">
        <v>0.35</v>
      </c>
      <c r="AB78" s="95">
        <v>-0.82</v>
      </c>
      <c r="AC78" s="74" t="s">
        <v>1111</v>
      </c>
      <c r="AD78" s="95">
        <v>49217079</v>
      </c>
    </row>
    <row r="79" spans="1:30" x14ac:dyDescent="0.2">
      <c r="A79" s="74" t="s">
        <v>1188</v>
      </c>
      <c r="B79" s="95">
        <v>68.59</v>
      </c>
      <c r="C79" s="95">
        <v>2.16</v>
      </c>
      <c r="D79" s="95">
        <v>14.68</v>
      </c>
      <c r="E79" s="95">
        <v>1.75</v>
      </c>
      <c r="F79" s="95">
        <v>0.73</v>
      </c>
      <c r="G79" s="95">
        <v>7.1</v>
      </c>
      <c r="H79" s="95">
        <v>4.1399999999999997</v>
      </c>
      <c r="I79" s="95">
        <v>3.26</v>
      </c>
      <c r="J79" s="95">
        <v>11.58</v>
      </c>
      <c r="K79" s="95">
        <v>11.57</v>
      </c>
      <c r="L79" s="95">
        <v>-0.01</v>
      </c>
      <c r="M79" s="95">
        <v>0</v>
      </c>
      <c r="N79" s="95">
        <v>0.48</v>
      </c>
      <c r="O79" s="95">
        <v>3.58</v>
      </c>
      <c r="P79" s="95">
        <v>-1.67</v>
      </c>
      <c r="Q79" s="95">
        <v>1.58</v>
      </c>
      <c r="R79" s="95">
        <v>11.9</v>
      </c>
      <c r="S79" s="95">
        <v>5</v>
      </c>
      <c r="T79" s="95">
        <v>9.35</v>
      </c>
      <c r="U79" s="95">
        <v>0.42</v>
      </c>
      <c r="V79" s="95">
        <v>0.57999999999999996</v>
      </c>
      <c r="W79" s="95">
        <v>1.53</v>
      </c>
      <c r="X79" s="95">
        <v>-1.01</v>
      </c>
      <c r="Y79" s="95">
        <v>-0.85</v>
      </c>
      <c r="Z79" s="74" t="s">
        <v>1111</v>
      </c>
      <c r="AA79" s="95">
        <v>39.270000000000003</v>
      </c>
      <c r="AB79" s="95">
        <v>4.67</v>
      </c>
      <c r="AC79" s="74" t="s">
        <v>1111</v>
      </c>
      <c r="AD79" s="95">
        <v>38405645245</v>
      </c>
    </row>
    <row r="80" spans="1:30" x14ac:dyDescent="0.2">
      <c r="A80" s="74" t="s">
        <v>1189</v>
      </c>
      <c r="B80" s="95">
        <v>1.39</v>
      </c>
      <c r="C80" s="95"/>
      <c r="D80" s="95">
        <v>-3.66</v>
      </c>
      <c r="E80" s="95">
        <v>2.65</v>
      </c>
      <c r="F80" s="95">
        <v>1.1399999999999999</v>
      </c>
      <c r="G80" s="95">
        <v>-10.94</v>
      </c>
      <c r="H80" s="95">
        <v>-89.84</v>
      </c>
      <c r="I80" s="95">
        <v>-108.59</v>
      </c>
      <c r="J80" s="95">
        <v>-4.42</v>
      </c>
      <c r="K80" s="95">
        <v>-5.43</v>
      </c>
      <c r="L80" s="95">
        <v>-0.97</v>
      </c>
      <c r="M80" s="95">
        <v>0.57999999999999996</v>
      </c>
      <c r="N80" s="95">
        <v>3.97</v>
      </c>
      <c r="O80" s="95">
        <v>1.91</v>
      </c>
      <c r="P80" s="95">
        <v>-4.26</v>
      </c>
      <c r="Q80" s="95">
        <v>5.41</v>
      </c>
      <c r="R80" s="95">
        <v>-72.39</v>
      </c>
      <c r="S80" s="95">
        <v>-31.18</v>
      </c>
      <c r="T80" s="95">
        <v>-31.22</v>
      </c>
      <c r="U80" s="95">
        <v>0.43</v>
      </c>
      <c r="V80" s="95">
        <v>0.56999999999999995</v>
      </c>
      <c r="W80" s="95">
        <v>0.28999999999999998</v>
      </c>
      <c r="X80" s="95">
        <v>42.53</v>
      </c>
      <c r="Y80" s="95"/>
      <c r="Z80" s="74" t="s">
        <v>1111</v>
      </c>
      <c r="AA80" s="95">
        <v>0.52</v>
      </c>
      <c r="AB80" s="95">
        <v>-0.38</v>
      </c>
      <c r="AC80" s="74" t="s">
        <v>1111</v>
      </c>
      <c r="AD80" s="95">
        <v>274139320</v>
      </c>
    </row>
    <row r="81" spans="1:30" x14ac:dyDescent="0.2">
      <c r="A81" s="74" t="s">
        <v>1190</v>
      </c>
      <c r="B81" s="95">
        <v>0.61</v>
      </c>
      <c r="C81" s="95"/>
      <c r="D81" s="95">
        <v>-1.82</v>
      </c>
      <c r="E81" s="95">
        <v>1.95</v>
      </c>
      <c r="F81" s="95">
        <v>1.43</v>
      </c>
      <c r="G81" s="95">
        <v>21.55</v>
      </c>
      <c r="H81" s="95">
        <v>-213.41</v>
      </c>
      <c r="I81" s="95">
        <v>-186.34</v>
      </c>
      <c r="J81" s="95">
        <v>-1.58</v>
      </c>
      <c r="K81" s="95">
        <v>-1</v>
      </c>
      <c r="L81" s="95">
        <v>0.59</v>
      </c>
      <c r="M81" s="95">
        <v>-0.72</v>
      </c>
      <c r="N81" s="95">
        <v>3.38</v>
      </c>
      <c r="O81" s="95">
        <v>2.78</v>
      </c>
      <c r="P81" s="95">
        <v>-5.17</v>
      </c>
      <c r="Q81" s="95">
        <v>3.43</v>
      </c>
      <c r="R81" s="95">
        <v>-107.19</v>
      </c>
      <c r="S81" s="95">
        <v>-78.540000000000006</v>
      </c>
      <c r="T81" s="95">
        <v>-106.81</v>
      </c>
      <c r="U81" s="95">
        <v>0.73</v>
      </c>
      <c r="V81" s="95">
        <v>0.27</v>
      </c>
      <c r="W81" s="95">
        <v>0.42</v>
      </c>
      <c r="X81" s="95"/>
      <c r="Y81" s="95"/>
      <c r="Z81" s="74" t="s">
        <v>1111</v>
      </c>
      <c r="AA81" s="95">
        <v>0.31</v>
      </c>
      <c r="AB81" s="95">
        <v>-0.34</v>
      </c>
      <c r="AC81" s="74" t="s">
        <v>1111</v>
      </c>
      <c r="AD81" s="95">
        <v>90820521</v>
      </c>
    </row>
    <row r="82" spans="1:30" x14ac:dyDescent="0.2">
      <c r="A82" s="74" t="s">
        <v>1191</v>
      </c>
      <c r="B82" s="95">
        <v>8.2200000000000006</v>
      </c>
      <c r="C82" s="95"/>
      <c r="D82" s="95">
        <v>-6</v>
      </c>
      <c r="E82" s="95">
        <v>-17.420000000000002</v>
      </c>
      <c r="F82" s="95">
        <v>2.61</v>
      </c>
      <c r="G82" s="95">
        <v>97.64</v>
      </c>
      <c r="H82" s="95">
        <v>-55.47</v>
      </c>
      <c r="I82" s="95">
        <v>-71.11</v>
      </c>
      <c r="J82" s="95">
        <v>-7.69</v>
      </c>
      <c r="K82" s="95">
        <v>-8.6300000000000008</v>
      </c>
      <c r="L82" s="95">
        <v>-0.94</v>
      </c>
      <c r="M82" s="95"/>
      <c r="N82" s="95">
        <v>4.2699999999999996</v>
      </c>
      <c r="O82" s="95">
        <v>4.47</v>
      </c>
      <c r="P82" s="95">
        <v>-10.46</v>
      </c>
      <c r="Q82" s="95">
        <v>4.53</v>
      </c>
      <c r="R82" s="95">
        <v>-290.23</v>
      </c>
      <c r="S82" s="95">
        <v>-43.55</v>
      </c>
      <c r="T82" s="95">
        <v>-45.54</v>
      </c>
      <c r="U82" s="95">
        <v>-0.15</v>
      </c>
      <c r="V82" s="95">
        <v>1.1499999999999999</v>
      </c>
      <c r="W82" s="95">
        <v>0.61</v>
      </c>
      <c r="X82" s="95">
        <v>107.92</v>
      </c>
      <c r="Y82" s="95"/>
      <c r="Z82" s="74" t="s">
        <v>1111</v>
      </c>
      <c r="AA82" s="95">
        <v>-0.47</v>
      </c>
      <c r="AB82" s="95">
        <v>-1.37</v>
      </c>
      <c r="AC82" s="74" t="s">
        <v>1111</v>
      </c>
      <c r="AD82" s="95">
        <v>376369140</v>
      </c>
    </row>
    <row r="83" spans="1:30" x14ac:dyDescent="0.2">
      <c r="A83" s="74" t="s">
        <v>1192</v>
      </c>
      <c r="B83" s="95">
        <v>44.5</v>
      </c>
      <c r="C83" s="95"/>
      <c r="D83" s="95">
        <v>3.79</v>
      </c>
      <c r="E83" s="95">
        <v>1.77</v>
      </c>
      <c r="F83" s="95">
        <v>0.39</v>
      </c>
      <c r="G83" s="95">
        <v>6.04</v>
      </c>
      <c r="H83" s="95">
        <v>12.62</v>
      </c>
      <c r="I83" s="95">
        <v>8.1</v>
      </c>
      <c r="J83" s="95">
        <v>2.4300000000000002</v>
      </c>
      <c r="K83" s="95">
        <v>3.69</v>
      </c>
      <c r="L83" s="95">
        <v>1.26</v>
      </c>
      <c r="M83" s="95">
        <v>0.92</v>
      </c>
      <c r="N83" s="95">
        <v>0.31</v>
      </c>
      <c r="O83" s="95">
        <v>2.67</v>
      </c>
      <c r="P83" s="95">
        <v>-0.74</v>
      </c>
      <c r="Q83" s="95">
        <v>1.45</v>
      </c>
      <c r="R83" s="95">
        <v>46.63</v>
      </c>
      <c r="S83" s="95">
        <v>10.28</v>
      </c>
      <c r="T83" s="95">
        <v>24.32</v>
      </c>
      <c r="U83" s="95">
        <v>0.22</v>
      </c>
      <c r="V83" s="95">
        <v>0.73</v>
      </c>
      <c r="W83" s="95">
        <v>1.27</v>
      </c>
      <c r="X83" s="95">
        <v>-4.01</v>
      </c>
      <c r="Y83" s="95"/>
      <c r="Z83" s="74" t="s">
        <v>1111</v>
      </c>
      <c r="AA83" s="95">
        <v>25.18</v>
      </c>
      <c r="AB83" s="95">
        <v>11.74</v>
      </c>
      <c r="AC83" s="74" t="s">
        <v>1111</v>
      </c>
      <c r="AD83" s="95">
        <v>4199821000</v>
      </c>
    </row>
    <row r="84" spans="1:30" x14ac:dyDescent="0.2">
      <c r="A84" s="74" t="s">
        <v>1193</v>
      </c>
      <c r="B84" s="95">
        <v>218.24</v>
      </c>
      <c r="C84" s="95">
        <v>1.75</v>
      </c>
      <c r="D84" s="95">
        <v>34.1</v>
      </c>
      <c r="E84" s="95">
        <v>17.190000000000001</v>
      </c>
      <c r="F84" s="95">
        <v>1.53</v>
      </c>
      <c r="G84" s="95">
        <v>42.55</v>
      </c>
      <c r="H84" s="95">
        <v>23.17</v>
      </c>
      <c r="I84" s="95">
        <v>17.55</v>
      </c>
      <c r="J84" s="95">
        <v>25.83</v>
      </c>
      <c r="K84" s="95">
        <v>26.22</v>
      </c>
      <c r="L84" s="95">
        <v>0.39</v>
      </c>
      <c r="M84" s="95">
        <v>0.26</v>
      </c>
      <c r="N84" s="95">
        <v>5.98</v>
      </c>
      <c r="O84" s="95">
        <v>38.67</v>
      </c>
      <c r="P84" s="95">
        <v>-11.58</v>
      </c>
      <c r="Q84" s="95">
        <v>1.05</v>
      </c>
      <c r="R84" s="95">
        <v>50.4</v>
      </c>
      <c r="S84" s="95">
        <v>4.5</v>
      </c>
      <c r="T84" s="95">
        <v>33.11</v>
      </c>
      <c r="U84" s="95">
        <v>0.09</v>
      </c>
      <c r="V84" s="95">
        <v>0.91</v>
      </c>
      <c r="W84" s="95">
        <v>0.26</v>
      </c>
      <c r="X84" s="95">
        <v>5.16</v>
      </c>
      <c r="Y84" s="95">
        <v>11.73</v>
      </c>
      <c r="Z84" s="74" t="s">
        <v>1111</v>
      </c>
      <c r="AA84" s="95">
        <v>12.7</v>
      </c>
      <c r="AB84" s="95">
        <v>6.4</v>
      </c>
      <c r="AC84" s="74" t="s">
        <v>1111</v>
      </c>
      <c r="AD84" s="95">
        <v>91962844160</v>
      </c>
    </row>
    <row r="85" spans="1:30" x14ac:dyDescent="0.2">
      <c r="A85" s="74" t="s">
        <v>1194</v>
      </c>
      <c r="B85" s="95">
        <v>16.37</v>
      </c>
      <c r="C85" s="95"/>
      <c r="D85" s="95">
        <v>-12.13</v>
      </c>
      <c r="E85" s="95">
        <v>3.55</v>
      </c>
      <c r="F85" s="95">
        <v>2.33</v>
      </c>
      <c r="G85" s="95">
        <v>71.92</v>
      </c>
      <c r="H85" s="95">
        <v>-129.19</v>
      </c>
      <c r="I85" s="95">
        <v>-129.88999999999999</v>
      </c>
      <c r="J85" s="95">
        <v>-12.2</v>
      </c>
      <c r="K85" s="95">
        <v>-10.01</v>
      </c>
      <c r="L85" s="95">
        <v>2.19</v>
      </c>
      <c r="M85" s="95">
        <v>-0.64</v>
      </c>
      <c r="N85" s="95">
        <v>15.76</v>
      </c>
      <c r="O85" s="95">
        <v>6.7</v>
      </c>
      <c r="P85" s="95">
        <v>-4.4000000000000004</v>
      </c>
      <c r="Q85" s="95">
        <v>3.82</v>
      </c>
      <c r="R85" s="95">
        <v>-29.23</v>
      </c>
      <c r="S85" s="95">
        <v>-19.18</v>
      </c>
      <c r="T85" s="95">
        <v>-29.24</v>
      </c>
      <c r="U85" s="95">
        <v>0.66</v>
      </c>
      <c r="V85" s="95">
        <v>0.34</v>
      </c>
      <c r="W85" s="95">
        <v>0.15</v>
      </c>
      <c r="X85" s="95"/>
      <c r="Y85" s="95"/>
      <c r="Z85" s="74" t="s">
        <v>1111</v>
      </c>
      <c r="AA85" s="95">
        <v>4.62</v>
      </c>
      <c r="AB85" s="95">
        <v>-1.35</v>
      </c>
      <c r="AC85" s="74" t="s">
        <v>1111</v>
      </c>
      <c r="AD85" s="95">
        <v>2310327566</v>
      </c>
    </row>
    <row r="86" spans="1:30" x14ac:dyDescent="0.2">
      <c r="A86" s="74" t="s">
        <v>1195</v>
      </c>
      <c r="B86" s="95">
        <v>67.17</v>
      </c>
      <c r="C86" s="95">
        <v>1.25</v>
      </c>
      <c r="D86" s="95">
        <v>4.2</v>
      </c>
      <c r="E86" s="95">
        <v>1.49</v>
      </c>
      <c r="F86" s="95">
        <v>0.15</v>
      </c>
      <c r="G86" s="95">
        <v>43.89</v>
      </c>
      <c r="H86" s="95">
        <v>37.57</v>
      </c>
      <c r="I86" s="95">
        <v>18.47</v>
      </c>
      <c r="J86" s="95">
        <v>2.0699999999999998</v>
      </c>
      <c r="K86" s="95">
        <v>4.18</v>
      </c>
      <c r="L86" s="95">
        <v>2.11</v>
      </c>
      <c r="M86" s="95">
        <v>1.52</v>
      </c>
      <c r="N86" s="95">
        <v>0.78</v>
      </c>
      <c r="O86" s="95">
        <v>0.52</v>
      </c>
      <c r="P86" s="95">
        <v>-1.17</v>
      </c>
      <c r="Q86" s="95">
        <v>1.5</v>
      </c>
      <c r="R86" s="95">
        <v>35.42</v>
      </c>
      <c r="S86" s="95">
        <v>3.57</v>
      </c>
      <c r="T86" s="95">
        <v>13.5</v>
      </c>
      <c r="U86" s="95">
        <v>0.1</v>
      </c>
      <c r="V86" s="95">
        <v>0.9</v>
      </c>
      <c r="W86" s="95">
        <v>0.19</v>
      </c>
      <c r="X86" s="95">
        <v>-6.83</v>
      </c>
      <c r="Y86" s="95">
        <v>-17.27</v>
      </c>
      <c r="Z86" s="74" t="s">
        <v>1111</v>
      </c>
      <c r="AA86" s="95">
        <v>45.11</v>
      </c>
      <c r="AB86" s="95">
        <v>15.98</v>
      </c>
      <c r="AC86" s="74" t="s">
        <v>1111</v>
      </c>
      <c r="AD86" s="95">
        <v>3348047975</v>
      </c>
    </row>
    <row r="87" spans="1:30" x14ac:dyDescent="0.2">
      <c r="A87" s="74" t="s">
        <v>1196</v>
      </c>
      <c r="B87" s="95">
        <v>245.35</v>
      </c>
      <c r="C87" s="95"/>
      <c r="D87" s="95">
        <v>40.909999999999997</v>
      </c>
      <c r="E87" s="95">
        <v>42.17</v>
      </c>
      <c r="F87" s="95">
        <v>6.33</v>
      </c>
      <c r="G87" s="95">
        <v>90.61</v>
      </c>
      <c r="H87" s="95">
        <v>15.65</v>
      </c>
      <c r="I87" s="95">
        <v>31.31</v>
      </c>
      <c r="J87" s="95">
        <v>81.819999999999993</v>
      </c>
      <c r="K87" s="95">
        <v>83.09</v>
      </c>
      <c r="L87" s="95">
        <v>1.27</v>
      </c>
      <c r="M87" s="95">
        <v>0.65</v>
      </c>
      <c r="N87" s="95">
        <v>12.81</v>
      </c>
      <c r="O87" s="95">
        <v>-86.12</v>
      </c>
      <c r="P87" s="95">
        <v>-9.18</v>
      </c>
      <c r="Q87" s="95">
        <v>0.81</v>
      </c>
      <c r="R87" s="95">
        <v>103.07</v>
      </c>
      <c r="S87" s="95">
        <v>15.46</v>
      </c>
      <c r="T87" s="95">
        <v>-0.79</v>
      </c>
      <c r="U87" s="95">
        <v>0.15</v>
      </c>
      <c r="V87" s="95">
        <v>0.85</v>
      </c>
      <c r="W87" s="95">
        <v>0.49</v>
      </c>
      <c r="X87" s="95">
        <v>8.64</v>
      </c>
      <c r="Y87" s="95"/>
      <c r="Z87" s="74" t="s">
        <v>1111</v>
      </c>
      <c r="AA87" s="95">
        <v>5.82</v>
      </c>
      <c r="AB87" s="95">
        <v>6</v>
      </c>
      <c r="AC87" s="74" t="s">
        <v>1111</v>
      </c>
      <c r="AD87" s="95">
        <v>53970473690</v>
      </c>
    </row>
    <row r="88" spans="1:30" x14ac:dyDescent="0.2">
      <c r="A88" s="74" t="s">
        <v>1197</v>
      </c>
      <c r="B88" s="95">
        <v>7.3</v>
      </c>
      <c r="C88" s="95">
        <v>1.92</v>
      </c>
      <c r="D88" s="95">
        <v>-15.37</v>
      </c>
      <c r="E88" s="95">
        <v>2.21</v>
      </c>
      <c r="F88" s="95">
        <v>0.38</v>
      </c>
      <c r="G88" s="95">
        <v>71.209999999999994</v>
      </c>
      <c r="H88" s="95">
        <v>-0.27</v>
      </c>
      <c r="I88" s="95">
        <v>-7.54</v>
      </c>
      <c r="J88" s="95">
        <v>-435.81</v>
      </c>
      <c r="K88" s="95">
        <v>-1120.97</v>
      </c>
      <c r="L88" s="95">
        <v>-685.76</v>
      </c>
      <c r="M88" s="95">
        <v>3.48</v>
      </c>
      <c r="N88" s="95">
        <v>1.1599999999999999</v>
      </c>
      <c r="O88" s="95">
        <v>-11.3</v>
      </c>
      <c r="P88" s="95">
        <v>-0.4</v>
      </c>
      <c r="Q88" s="95">
        <v>0.62</v>
      </c>
      <c r="R88" s="95">
        <v>-14.41</v>
      </c>
      <c r="S88" s="95">
        <v>-2.46</v>
      </c>
      <c r="T88" s="95">
        <v>-0.97</v>
      </c>
      <c r="U88" s="95">
        <v>0.17</v>
      </c>
      <c r="V88" s="95">
        <v>0.83</v>
      </c>
      <c r="W88" s="95">
        <v>0.33</v>
      </c>
      <c r="X88" s="95">
        <v>76.349999999999994</v>
      </c>
      <c r="Y88" s="95"/>
      <c r="Z88" s="74" t="s">
        <v>1111</v>
      </c>
      <c r="AA88" s="95">
        <v>3.3</v>
      </c>
      <c r="AB88" s="95">
        <v>-0.48</v>
      </c>
      <c r="AC88" s="74" t="s">
        <v>1111</v>
      </c>
      <c r="AD88" s="95">
        <v>6059963403</v>
      </c>
    </row>
    <row r="89" spans="1:30" x14ac:dyDescent="0.2">
      <c r="A89" s="74" t="s">
        <v>1198</v>
      </c>
      <c r="B89" s="95">
        <v>18.09</v>
      </c>
      <c r="C89" s="95">
        <v>1.99</v>
      </c>
      <c r="D89" s="95">
        <v>527.63</v>
      </c>
      <c r="E89" s="95">
        <v>2.42</v>
      </c>
      <c r="F89" s="95">
        <v>1.58</v>
      </c>
      <c r="G89" s="95">
        <v>40.35</v>
      </c>
      <c r="H89" s="95">
        <v>-0.24</v>
      </c>
      <c r="I89" s="95">
        <v>0.31</v>
      </c>
      <c r="J89" s="95">
        <v>-680.02</v>
      </c>
      <c r="K89" s="95">
        <v>-619.62</v>
      </c>
      <c r="L89" s="95">
        <v>60.4</v>
      </c>
      <c r="M89" s="95">
        <v>-0.22</v>
      </c>
      <c r="N89" s="95">
        <v>1.63</v>
      </c>
      <c r="O89" s="95">
        <v>4.09</v>
      </c>
      <c r="P89" s="95">
        <v>-4.2300000000000004</v>
      </c>
      <c r="Q89" s="95">
        <v>2.61</v>
      </c>
      <c r="R89" s="95">
        <v>0.46</v>
      </c>
      <c r="S89" s="95">
        <v>0.3</v>
      </c>
      <c r="T89" s="95">
        <v>-1.18</v>
      </c>
      <c r="U89" s="95">
        <v>0.65</v>
      </c>
      <c r="V89" s="95">
        <v>0.35</v>
      </c>
      <c r="W89" s="95">
        <v>0.97</v>
      </c>
      <c r="X89" s="95">
        <v>-3.33</v>
      </c>
      <c r="Y89" s="95">
        <v>-33.76</v>
      </c>
      <c r="Z89" s="74" t="s">
        <v>1111</v>
      </c>
      <c r="AA89" s="95">
        <v>7.47</v>
      </c>
      <c r="AB89" s="95">
        <v>0.03</v>
      </c>
      <c r="AC89" s="74" t="s">
        <v>1111</v>
      </c>
      <c r="AD89" s="95">
        <v>880621200</v>
      </c>
    </row>
    <row r="90" spans="1:30" x14ac:dyDescent="0.2">
      <c r="A90" s="74" t="s">
        <v>1199</v>
      </c>
      <c r="B90" s="95">
        <v>0.36</v>
      </c>
      <c r="C90" s="95"/>
      <c r="D90" s="95">
        <v>-0.36</v>
      </c>
      <c r="E90" s="95">
        <v>0.75</v>
      </c>
      <c r="F90" s="95">
        <v>0.49</v>
      </c>
      <c r="G90" s="95"/>
      <c r="H90" s="95"/>
      <c r="I90" s="95"/>
      <c r="J90" s="95">
        <v>-0.36</v>
      </c>
      <c r="K90" s="95">
        <v>-0.16</v>
      </c>
      <c r="L90" s="95">
        <v>0.2</v>
      </c>
      <c r="M90" s="95">
        <v>-0.42</v>
      </c>
      <c r="N90" s="95"/>
      <c r="O90" s="95">
        <v>1.1000000000000001</v>
      </c>
      <c r="P90" s="95">
        <v>-1.35</v>
      </c>
      <c r="Q90" s="95">
        <v>3.44</v>
      </c>
      <c r="R90" s="95">
        <v>-208.14</v>
      </c>
      <c r="S90" s="95">
        <v>-137.85</v>
      </c>
      <c r="T90" s="95">
        <v>-207.5</v>
      </c>
      <c r="U90" s="95">
        <v>0.66</v>
      </c>
      <c r="V90" s="95">
        <v>0.34</v>
      </c>
      <c r="W90" s="95">
        <v>0</v>
      </c>
      <c r="X90" s="95"/>
      <c r="Y90" s="95"/>
      <c r="Z90" s="74" t="s">
        <v>1111</v>
      </c>
      <c r="AA90" s="95">
        <v>0.48</v>
      </c>
      <c r="AB90" s="95">
        <v>-1</v>
      </c>
      <c r="AC90" s="74" t="s">
        <v>1111</v>
      </c>
      <c r="AD90" s="95">
        <v>9693468</v>
      </c>
    </row>
    <row r="91" spans="1:30" x14ac:dyDescent="0.2">
      <c r="A91" s="74" t="s">
        <v>1200</v>
      </c>
      <c r="B91" s="95">
        <v>80.03</v>
      </c>
      <c r="C91" s="95"/>
      <c r="D91" s="95">
        <v>31.46</v>
      </c>
      <c r="E91" s="95">
        <v>2.2799999999999998</v>
      </c>
      <c r="F91" s="95">
        <v>1.38</v>
      </c>
      <c r="G91" s="95">
        <v>30.65</v>
      </c>
      <c r="H91" s="95">
        <v>6.99</v>
      </c>
      <c r="I91" s="95">
        <v>4.8499999999999996</v>
      </c>
      <c r="J91" s="95">
        <v>21.81</v>
      </c>
      <c r="K91" s="95">
        <v>22.98</v>
      </c>
      <c r="L91" s="95">
        <v>1.17</v>
      </c>
      <c r="M91" s="95">
        <v>0.12</v>
      </c>
      <c r="N91" s="95">
        <v>1.53</v>
      </c>
      <c r="O91" s="95">
        <v>6.81</v>
      </c>
      <c r="P91" s="95">
        <v>-2.04</v>
      </c>
      <c r="Q91" s="95">
        <v>2.66</v>
      </c>
      <c r="R91" s="95">
        <v>7.26</v>
      </c>
      <c r="S91" s="95">
        <v>4.38</v>
      </c>
      <c r="T91" s="95">
        <v>5.84</v>
      </c>
      <c r="U91" s="95">
        <v>0.6</v>
      </c>
      <c r="V91" s="95">
        <v>0.4</v>
      </c>
      <c r="W91" s="95">
        <v>0.9</v>
      </c>
      <c r="X91" s="95">
        <v>17.82</v>
      </c>
      <c r="Y91" s="95">
        <v>23.31</v>
      </c>
      <c r="Z91" s="74" t="s">
        <v>1111</v>
      </c>
      <c r="AA91" s="95">
        <v>35.04</v>
      </c>
      <c r="AB91" s="95">
        <v>2.54</v>
      </c>
      <c r="AC91" s="74" t="s">
        <v>1111</v>
      </c>
      <c r="AD91" s="95">
        <v>1274669822</v>
      </c>
    </row>
    <row r="92" spans="1:30" x14ac:dyDescent="0.2">
      <c r="A92" s="74" t="s">
        <v>1201</v>
      </c>
      <c r="B92" s="95">
        <v>6.86</v>
      </c>
      <c r="C92" s="95"/>
      <c r="D92" s="95">
        <v>-17.72</v>
      </c>
      <c r="E92" s="95">
        <v>0.89</v>
      </c>
      <c r="F92" s="95">
        <v>0.37</v>
      </c>
      <c r="G92" s="95">
        <v>18.5</v>
      </c>
      <c r="H92" s="95">
        <v>2.46</v>
      </c>
      <c r="I92" s="95">
        <v>-3.61</v>
      </c>
      <c r="J92" s="95">
        <v>25.93</v>
      </c>
      <c r="K92" s="95">
        <v>47.93</v>
      </c>
      <c r="L92" s="95">
        <v>22.01</v>
      </c>
      <c r="M92" s="95">
        <v>0.75</v>
      </c>
      <c r="N92" s="95">
        <v>0.64</v>
      </c>
      <c r="O92" s="95">
        <v>5.1100000000000003</v>
      </c>
      <c r="P92" s="95">
        <v>-0.46</v>
      </c>
      <c r="Q92" s="95">
        <v>1.68</v>
      </c>
      <c r="R92" s="95">
        <v>-5.01</v>
      </c>
      <c r="S92" s="95">
        <v>-2.11</v>
      </c>
      <c r="T92" s="95">
        <v>1.43</v>
      </c>
      <c r="U92" s="95">
        <v>0.42</v>
      </c>
      <c r="V92" s="95">
        <v>0.57999999999999996</v>
      </c>
      <c r="W92" s="95">
        <v>0.57999999999999996</v>
      </c>
      <c r="X92" s="95"/>
      <c r="Y92" s="95"/>
      <c r="Z92" s="74" t="s">
        <v>1111</v>
      </c>
      <c r="AA92" s="95">
        <v>7.73</v>
      </c>
      <c r="AB92" s="95">
        <v>-0.39</v>
      </c>
      <c r="AC92" s="74" t="s">
        <v>1111</v>
      </c>
      <c r="AD92" s="95">
        <v>2185414896</v>
      </c>
    </row>
    <row r="93" spans="1:30" x14ac:dyDescent="0.2">
      <c r="A93" s="74" t="s">
        <v>1202</v>
      </c>
      <c r="B93" s="95">
        <v>1.59</v>
      </c>
      <c r="C93" s="95"/>
      <c r="D93" s="95">
        <v>-1.05</v>
      </c>
      <c r="E93" s="95">
        <v>0.45</v>
      </c>
      <c r="F93" s="95">
        <v>0.32</v>
      </c>
      <c r="G93" s="95">
        <v>100</v>
      </c>
      <c r="H93" s="95">
        <v>-1968.65</v>
      </c>
      <c r="I93" s="95">
        <v>-1983.51</v>
      </c>
      <c r="J93" s="95">
        <v>-1.06</v>
      </c>
      <c r="K93" s="95">
        <v>1.2</v>
      </c>
      <c r="L93" s="95">
        <v>2.25</v>
      </c>
      <c r="M93" s="95">
        <v>-0.96</v>
      </c>
      <c r="N93" s="95">
        <v>20.81</v>
      </c>
      <c r="O93" s="95">
        <v>0.48</v>
      </c>
      <c r="P93" s="95">
        <v>-1.0900000000000001</v>
      </c>
      <c r="Q93" s="95">
        <v>13.73</v>
      </c>
      <c r="R93" s="95">
        <v>-43</v>
      </c>
      <c r="S93" s="95">
        <v>-30.32</v>
      </c>
      <c r="T93" s="95">
        <v>-43</v>
      </c>
      <c r="U93" s="95">
        <v>0.71</v>
      </c>
      <c r="V93" s="95">
        <v>0.28999999999999998</v>
      </c>
      <c r="W93" s="95">
        <v>0.02</v>
      </c>
      <c r="X93" s="95"/>
      <c r="Y93" s="95"/>
      <c r="Z93" s="74" t="s">
        <v>1111</v>
      </c>
      <c r="AA93" s="95">
        <v>3.53</v>
      </c>
      <c r="AB93" s="95">
        <v>-1.52</v>
      </c>
      <c r="AC93" s="74" t="s">
        <v>1111</v>
      </c>
      <c r="AD93" s="95">
        <v>156061839</v>
      </c>
    </row>
    <row r="94" spans="1:30" x14ac:dyDescent="0.2">
      <c r="A94" s="74" t="s">
        <v>1203</v>
      </c>
      <c r="B94" s="95">
        <v>2.42</v>
      </c>
      <c r="C94" s="95"/>
      <c r="D94" s="95">
        <v>-6.25</v>
      </c>
      <c r="E94" s="95">
        <v>0.31</v>
      </c>
      <c r="F94" s="95">
        <v>0.13</v>
      </c>
      <c r="G94" s="95">
        <v>18.5</v>
      </c>
      <c r="H94" s="95">
        <v>2.46</v>
      </c>
      <c r="I94" s="95">
        <v>-3.61</v>
      </c>
      <c r="J94" s="95">
        <v>9.15</v>
      </c>
      <c r="K94" s="95">
        <v>47.93</v>
      </c>
      <c r="L94" s="95">
        <v>22.01</v>
      </c>
      <c r="M94" s="95">
        <v>0.75</v>
      </c>
      <c r="N94" s="95">
        <v>0.23</v>
      </c>
      <c r="O94" s="95">
        <v>1.8</v>
      </c>
      <c r="P94" s="95">
        <v>-0.16</v>
      </c>
      <c r="Q94" s="95">
        <v>1.68</v>
      </c>
      <c r="R94" s="95">
        <v>-5.01</v>
      </c>
      <c r="S94" s="95">
        <v>-2.11</v>
      </c>
      <c r="T94" s="95">
        <v>1.43</v>
      </c>
      <c r="U94" s="95">
        <v>0.42</v>
      </c>
      <c r="V94" s="95">
        <v>0.57999999999999996</v>
      </c>
      <c r="W94" s="95">
        <v>0.57999999999999996</v>
      </c>
      <c r="X94" s="95"/>
      <c r="Y94" s="95"/>
      <c r="Z94" s="74" t="s">
        <v>1111</v>
      </c>
      <c r="AA94" s="95">
        <v>7.73</v>
      </c>
      <c r="AB94" s="95">
        <v>-0.39</v>
      </c>
      <c r="AC94" s="74" t="s">
        <v>1111</v>
      </c>
      <c r="AD94" s="95">
        <v>2185414896</v>
      </c>
    </row>
    <row r="95" spans="1:30" x14ac:dyDescent="0.2">
      <c r="A95" s="74" t="s">
        <v>1204</v>
      </c>
      <c r="B95" s="95">
        <v>17.940000000000001</v>
      </c>
      <c r="C95" s="95">
        <v>16.61</v>
      </c>
      <c r="D95" s="95">
        <v>153.03</v>
      </c>
      <c r="E95" s="95">
        <v>1.72</v>
      </c>
      <c r="F95" s="95">
        <v>1.69</v>
      </c>
      <c r="G95" s="95">
        <v>100</v>
      </c>
      <c r="H95" s="95">
        <v>0</v>
      </c>
      <c r="I95" s="95">
        <v>53.31</v>
      </c>
      <c r="J95" s="95"/>
      <c r="K95" s="95"/>
      <c r="L95" s="95"/>
      <c r="M95" s="95">
        <v>0</v>
      </c>
      <c r="N95" s="95">
        <v>81.58</v>
      </c>
      <c r="O95" s="95">
        <v>-467.56</v>
      </c>
      <c r="P95" s="95">
        <v>-1.69</v>
      </c>
      <c r="Q95" s="95">
        <v>0.16</v>
      </c>
      <c r="R95" s="95">
        <v>1.1299999999999999</v>
      </c>
      <c r="S95" s="95">
        <v>1.1000000000000001</v>
      </c>
      <c r="T95" s="95"/>
      <c r="U95" s="95">
        <v>0.98</v>
      </c>
      <c r="V95" s="95">
        <v>0.02</v>
      </c>
      <c r="W95" s="95">
        <v>0.02</v>
      </c>
      <c r="X95" s="95">
        <v>1.51</v>
      </c>
      <c r="Y95" s="95">
        <v>42.97</v>
      </c>
      <c r="Z95" s="74" t="s">
        <v>1111</v>
      </c>
      <c r="AA95" s="95">
        <v>10.41</v>
      </c>
      <c r="AB95" s="95">
        <v>0.12</v>
      </c>
      <c r="AC95" s="74" t="s">
        <v>1111</v>
      </c>
      <c r="AD95" s="95">
        <v>1991825043.78</v>
      </c>
    </row>
    <row r="96" spans="1:30" x14ac:dyDescent="0.2">
      <c r="A96" s="74" t="s">
        <v>1205</v>
      </c>
      <c r="B96" s="95">
        <v>5.52</v>
      </c>
      <c r="C96" s="95"/>
      <c r="D96" s="95">
        <v>-2.4700000000000002</v>
      </c>
      <c r="E96" s="95">
        <v>1.93</v>
      </c>
      <c r="F96" s="95">
        <v>1.48</v>
      </c>
      <c r="G96" s="95">
        <v>100</v>
      </c>
      <c r="H96" s="95">
        <v>-345.32</v>
      </c>
      <c r="I96" s="95">
        <v>-348.14</v>
      </c>
      <c r="J96" s="95">
        <v>-2.4900000000000002</v>
      </c>
      <c r="K96" s="95">
        <v>-1.07</v>
      </c>
      <c r="L96" s="95">
        <v>1.42</v>
      </c>
      <c r="M96" s="95">
        <v>-1.1000000000000001</v>
      </c>
      <c r="N96" s="95">
        <v>8.61</v>
      </c>
      <c r="O96" s="95">
        <v>1.83</v>
      </c>
      <c r="P96" s="95">
        <v>-59.81</v>
      </c>
      <c r="Q96" s="95">
        <v>5.7</v>
      </c>
      <c r="R96" s="95">
        <v>-78.19</v>
      </c>
      <c r="S96" s="95">
        <v>-59.64</v>
      </c>
      <c r="T96" s="95">
        <v>-77.56</v>
      </c>
      <c r="U96" s="95">
        <v>0.76</v>
      </c>
      <c r="V96" s="95">
        <v>0.24</v>
      </c>
      <c r="W96" s="95">
        <v>0.17</v>
      </c>
      <c r="X96" s="95"/>
      <c r="Y96" s="95"/>
      <c r="Z96" s="74" t="s">
        <v>1111</v>
      </c>
      <c r="AA96" s="95">
        <v>2.85</v>
      </c>
      <c r="AB96" s="95">
        <v>-2.23</v>
      </c>
      <c r="AC96" s="74" t="s">
        <v>1111</v>
      </c>
      <c r="AD96" s="95">
        <v>34868184</v>
      </c>
    </row>
    <row r="97" spans="1:30" x14ac:dyDescent="0.2">
      <c r="A97" s="74" t="s">
        <v>1206</v>
      </c>
      <c r="B97" s="95">
        <v>0.12</v>
      </c>
      <c r="C97" s="95"/>
      <c r="D97" s="95">
        <v>-0.93</v>
      </c>
      <c r="E97" s="95">
        <v>0.39</v>
      </c>
      <c r="F97" s="95">
        <v>0.34</v>
      </c>
      <c r="G97" s="95">
        <v>100</v>
      </c>
      <c r="H97" s="95">
        <v>-581.11</v>
      </c>
      <c r="I97" s="95">
        <v>-582.65</v>
      </c>
      <c r="J97" s="95">
        <v>-0.93</v>
      </c>
      <c r="K97" s="95">
        <v>1.48</v>
      </c>
      <c r="L97" s="95">
        <v>2.4</v>
      </c>
      <c r="M97" s="95">
        <v>-1.02</v>
      </c>
      <c r="N97" s="95">
        <v>5.39</v>
      </c>
      <c r="O97" s="95">
        <v>0.43</v>
      </c>
      <c r="P97" s="95">
        <v>-4.88</v>
      </c>
      <c r="Q97" s="95">
        <v>7.03</v>
      </c>
      <c r="R97" s="95">
        <v>-42.64</v>
      </c>
      <c r="S97" s="95">
        <v>-37</v>
      </c>
      <c r="T97" s="95">
        <v>-42.64</v>
      </c>
      <c r="U97" s="95">
        <v>0.87</v>
      </c>
      <c r="V97" s="95">
        <v>0.13</v>
      </c>
      <c r="W97" s="95">
        <v>0.06</v>
      </c>
      <c r="X97" s="95"/>
      <c r="Y97" s="95"/>
      <c r="Z97" s="74" t="s">
        <v>1111</v>
      </c>
      <c r="AA97" s="95">
        <v>0.3</v>
      </c>
      <c r="AB97" s="95">
        <v>-0.13</v>
      </c>
      <c r="AC97" s="74" t="s">
        <v>1111</v>
      </c>
      <c r="AD97" s="95">
        <v>17476620</v>
      </c>
    </row>
    <row r="98" spans="1:30" x14ac:dyDescent="0.2">
      <c r="A98" s="74" t="s">
        <v>1207</v>
      </c>
      <c r="B98" s="95">
        <v>86.4</v>
      </c>
      <c r="C98" s="95">
        <v>2.5499999999999998</v>
      </c>
      <c r="D98" s="95">
        <v>22.71</v>
      </c>
      <c r="E98" s="95">
        <v>2.2999999999999998</v>
      </c>
      <c r="F98" s="95">
        <v>0.64</v>
      </c>
      <c r="G98" s="95">
        <v>48.28</v>
      </c>
      <c r="H98" s="95">
        <v>24.8</v>
      </c>
      <c r="I98" s="95">
        <v>15.87</v>
      </c>
      <c r="J98" s="95">
        <v>14.53</v>
      </c>
      <c r="K98" s="95">
        <v>23.04</v>
      </c>
      <c r="L98" s="95">
        <v>8.52</v>
      </c>
      <c r="M98" s="95">
        <v>1.35</v>
      </c>
      <c r="N98" s="95">
        <v>3.6</v>
      </c>
      <c r="O98" s="95">
        <v>-145.47</v>
      </c>
      <c r="P98" s="95">
        <v>-0.69</v>
      </c>
      <c r="Q98" s="95">
        <v>0.94</v>
      </c>
      <c r="R98" s="95">
        <v>10.119999999999999</v>
      </c>
      <c r="S98" s="95">
        <v>2.83</v>
      </c>
      <c r="T98" s="95">
        <v>6.08</v>
      </c>
      <c r="U98" s="95">
        <v>0.28000000000000003</v>
      </c>
      <c r="V98" s="95">
        <v>0.72</v>
      </c>
      <c r="W98" s="95">
        <v>0.18</v>
      </c>
      <c r="X98" s="95">
        <v>-1.02</v>
      </c>
      <c r="Y98" s="95">
        <v>6.69</v>
      </c>
      <c r="Z98" s="74" t="s">
        <v>1111</v>
      </c>
      <c r="AA98" s="95">
        <v>37.6</v>
      </c>
      <c r="AB98" s="95">
        <v>3.8</v>
      </c>
      <c r="AC98" s="74" t="s">
        <v>1111</v>
      </c>
      <c r="AD98" s="95">
        <v>22257175680</v>
      </c>
    </row>
    <row r="99" spans="1:30" x14ac:dyDescent="0.2">
      <c r="A99" s="74" t="s">
        <v>1208</v>
      </c>
      <c r="B99" s="95">
        <v>29.99</v>
      </c>
      <c r="C99" s="95"/>
      <c r="D99" s="95">
        <v>-31.39</v>
      </c>
      <c r="E99" s="95">
        <v>2.2999999999999998</v>
      </c>
      <c r="F99" s="95">
        <v>1.04</v>
      </c>
      <c r="G99" s="95">
        <v>22.94</v>
      </c>
      <c r="H99" s="95">
        <v>-0.28999999999999998</v>
      </c>
      <c r="I99" s="95">
        <v>-3.24</v>
      </c>
      <c r="J99" s="95">
        <v>-347.72</v>
      </c>
      <c r="K99" s="95">
        <v>-393.53</v>
      </c>
      <c r="L99" s="95">
        <v>-45.81</v>
      </c>
      <c r="M99" s="95">
        <v>0.3</v>
      </c>
      <c r="N99" s="95">
        <v>1.02</v>
      </c>
      <c r="O99" s="95">
        <v>3.7</v>
      </c>
      <c r="P99" s="95">
        <v>-2.2000000000000002</v>
      </c>
      <c r="Q99" s="95">
        <v>2.14</v>
      </c>
      <c r="R99" s="95">
        <v>-7.34</v>
      </c>
      <c r="S99" s="95">
        <v>-3.31</v>
      </c>
      <c r="T99" s="95">
        <v>-0.63</v>
      </c>
      <c r="U99" s="95">
        <v>0.45</v>
      </c>
      <c r="V99" s="95">
        <v>0.55000000000000004</v>
      </c>
      <c r="W99" s="95">
        <v>1.02</v>
      </c>
      <c r="X99" s="95">
        <v>-9.5399999999999991</v>
      </c>
      <c r="Y99" s="95"/>
      <c r="Z99" s="74" t="s">
        <v>1111</v>
      </c>
      <c r="AA99" s="95">
        <v>13.02</v>
      </c>
      <c r="AB99" s="95">
        <v>-0.96</v>
      </c>
      <c r="AC99" s="74" t="s">
        <v>1111</v>
      </c>
      <c r="AD99" s="95">
        <v>922491320.36000001</v>
      </c>
    </row>
    <row r="100" spans="1:30" x14ac:dyDescent="0.2">
      <c r="A100" s="74" t="s">
        <v>1209</v>
      </c>
      <c r="B100" s="95">
        <v>1.1200000000000001</v>
      </c>
      <c r="C100" s="95"/>
      <c r="D100" s="95">
        <v>-0.14000000000000001</v>
      </c>
      <c r="E100" s="95">
        <v>0.28000000000000003</v>
      </c>
      <c r="F100" s="95">
        <v>0.15</v>
      </c>
      <c r="G100" s="95">
        <v>-3.79</v>
      </c>
      <c r="H100" s="95">
        <v>-9.3699999999999992</v>
      </c>
      <c r="I100" s="95">
        <v>-40.54</v>
      </c>
      <c r="J100" s="95">
        <v>-0.59</v>
      </c>
      <c r="K100" s="95">
        <v>-1</v>
      </c>
      <c r="L100" s="95">
        <v>-0.41</v>
      </c>
      <c r="M100" s="95">
        <v>0.19</v>
      </c>
      <c r="N100" s="95">
        <v>0.06</v>
      </c>
      <c r="O100" s="95">
        <v>0.31</v>
      </c>
      <c r="P100" s="95">
        <v>-0.73</v>
      </c>
      <c r="Q100" s="95">
        <v>2.65</v>
      </c>
      <c r="R100" s="95">
        <v>-202.26</v>
      </c>
      <c r="S100" s="95">
        <v>-111.81</v>
      </c>
      <c r="T100" s="95">
        <v>-39.58</v>
      </c>
      <c r="U100" s="95">
        <v>0.55000000000000004</v>
      </c>
      <c r="V100" s="95">
        <v>0.45</v>
      </c>
      <c r="W100" s="95">
        <v>2.76</v>
      </c>
      <c r="X100" s="95">
        <v>-29.76</v>
      </c>
      <c r="Y100" s="95"/>
      <c r="Z100" s="74" t="s">
        <v>1111</v>
      </c>
      <c r="AA100" s="95">
        <v>4.03</v>
      </c>
      <c r="AB100" s="95">
        <v>-8.16</v>
      </c>
      <c r="AC100" s="74" t="s">
        <v>1111</v>
      </c>
      <c r="AD100" s="95">
        <v>6646640</v>
      </c>
    </row>
    <row r="101" spans="1:30" x14ac:dyDescent="0.2">
      <c r="A101" s="74" t="s">
        <v>1210</v>
      </c>
      <c r="B101" s="95">
        <v>11.83</v>
      </c>
      <c r="C101" s="95"/>
      <c r="D101" s="95">
        <v>255.05</v>
      </c>
      <c r="E101" s="95">
        <v>7.77</v>
      </c>
      <c r="F101" s="95">
        <v>5.46</v>
      </c>
      <c r="G101" s="95">
        <v>43.42</v>
      </c>
      <c r="H101" s="95">
        <v>4.6900000000000004</v>
      </c>
      <c r="I101" s="95">
        <v>4.42</v>
      </c>
      <c r="J101" s="95">
        <v>240.38</v>
      </c>
      <c r="K101" s="95">
        <v>213.86</v>
      </c>
      <c r="L101" s="95">
        <v>-26.52</v>
      </c>
      <c r="M101" s="95">
        <v>-0.86</v>
      </c>
      <c r="N101" s="95">
        <v>11.28</v>
      </c>
      <c r="O101" s="95">
        <v>8.0299999999999994</v>
      </c>
      <c r="P101" s="95">
        <v>-150.63999999999999</v>
      </c>
      <c r="Q101" s="95">
        <v>3.39</v>
      </c>
      <c r="R101" s="95">
        <v>3.05</v>
      </c>
      <c r="S101" s="95">
        <v>2.14</v>
      </c>
      <c r="T101" s="95">
        <v>3.01</v>
      </c>
      <c r="U101" s="95">
        <v>0.7</v>
      </c>
      <c r="V101" s="95">
        <v>0.3</v>
      </c>
      <c r="W101" s="95">
        <v>0.48</v>
      </c>
      <c r="X101" s="95">
        <v>2.74</v>
      </c>
      <c r="Y101" s="95"/>
      <c r="Z101" s="74" t="s">
        <v>1111</v>
      </c>
      <c r="AA101" s="95">
        <v>1.52</v>
      </c>
      <c r="AB101" s="95">
        <v>0.05</v>
      </c>
      <c r="AC101" s="74" t="s">
        <v>1111</v>
      </c>
      <c r="AD101" s="95">
        <v>317538494</v>
      </c>
    </row>
    <row r="102" spans="1:30" x14ac:dyDescent="0.2">
      <c r="A102" s="74" t="s">
        <v>1211</v>
      </c>
      <c r="B102" s="95">
        <v>88</v>
      </c>
      <c r="C102" s="95">
        <v>0.45</v>
      </c>
      <c r="D102" s="95">
        <v>24.21</v>
      </c>
      <c r="E102" s="95">
        <v>3.94</v>
      </c>
      <c r="F102" s="95">
        <v>1.81</v>
      </c>
      <c r="G102" s="95">
        <v>37.630000000000003</v>
      </c>
      <c r="H102" s="95">
        <v>10.86</v>
      </c>
      <c r="I102" s="95">
        <v>9.58</v>
      </c>
      <c r="J102" s="95">
        <v>21.34</v>
      </c>
      <c r="K102" s="95">
        <v>20.350000000000001</v>
      </c>
      <c r="L102" s="95">
        <v>-0.99</v>
      </c>
      <c r="M102" s="95">
        <v>-0.18</v>
      </c>
      <c r="N102" s="95">
        <v>2.3199999999999998</v>
      </c>
      <c r="O102" s="95">
        <v>4.2699999999999996</v>
      </c>
      <c r="P102" s="95">
        <v>-4.96</v>
      </c>
      <c r="Q102" s="95">
        <v>3.01</v>
      </c>
      <c r="R102" s="95">
        <v>16.28</v>
      </c>
      <c r="S102" s="95">
        <v>7.47</v>
      </c>
      <c r="T102" s="95">
        <v>11.05</v>
      </c>
      <c r="U102" s="95">
        <v>0.46</v>
      </c>
      <c r="V102" s="95">
        <v>0.54</v>
      </c>
      <c r="W102" s="95">
        <v>0.78</v>
      </c>
      <c r="X102" s="95">
        <v>27.83</v>
      </c>
      <c r="Y102" s="95"/>
      <c r="Z102" s="74" t="s">
        <v>1111</v>
      </c>
      <c r="AA102" s="95">
        <v>22.33</v>
      </c>
      <c r="AB102" s="95">
        <v>3.63</v>
      </c>
      <c r="AC102" s="74" t="s">
        <v>1111</v>
      </c>
      <c r="AD102" s="95">
        <v>3314924800</v>
      </c>
    </row>
    <row r="103" spans="1:30" x14ac:dyDescent="0.2">
      <c r="A103" s="74" t="s">
        <v>1212</v>
      </c>
      <c r="B103" s="95">
        <v>40.72</v>
      </c>
      <c r="C103" s="95">
        <v>0.84</v>
      </c>
      <c r="D103" s="95">
        <v>10.24</v>
      </c>
      <c r="E103" s="95">
        <v>0.59</v>
      </c>
      <c r="F103" s="95">
        <v>0.05</v>
      </c>
      <c r="G103" s="95">
        <v>30.84</v>
      </c>
      <c r="H103" s="95">
        <v>14.66</v>
      </c>
      <c r="I103" s="95">
        <v>10.19</v>
      </c>
      <c r="J103" s="95">
        <v>7.12</v>
      </c>
      <c r="K103" s="95">
        <v>-15.76</v>
      </c>
      <c r="L103" s="95">
        <v>-22.88</v>
      </c>
      <c r="M103" s="95">
        <v>-1.9</v>
      </c>
      <c r="N103" s="95">
        <v>1.04</v>
      </c>
      <c r="O103" s="95"/>
      <c r="P103" s="95">
        <v>-0.05</v>
      </c>
      <c r="Q103" s="95"/>
      <c r="R103" s="95">
        <v>5.77</v>
      </c>
      <c r="S103" s="95">
        <v>0.47</v>
      </c>
      <c r="T103" s="95">
        <v>6.05</v>
      </c>
      <c r="U103" s="95">
        <v>0.08</v>
      </c>
      <c r="V103" s="95">
        <v>0.92</v>
      </c>
      <c r="W103" s="95">
        <v>0.05</v>
      </c>
      <c r="X103" s="95">
        <v>9.8000000000000007</v>
      </c>
      <c r="Y103" s="95">
        <v>25.02</v>
      </c>
      <c r="Z103" s="74" t="s">
        <v>1111</v>
      </c>
      <c r="AA103" s="95">
        <v>68.91</v>
      </c>
      <c r="AB103" s="95">
        <v>3.98</v>
      </c>
      <c r="AC103" s="74" t="s">
        <v>1111</v>
      </c>
      <c r="AD103" s="95">
        <v>3766224585</v>
      </c>
    </row>
    <row r="104" spans="1:30" x14ac:dyDescent="0.2">
      <c r="A104" s="74" t="s">
        <v>1213</v>
      </c>
      <c r="B104" s="95">
        <v>50.29</v>
      </c>
      <c r="C104" s="95">
        <v>2.78</v>
      </c>
      <c r="D104" s="95">
        <v>16.34</v>
      </c>
      <c r="E104" s="95">
        <v>2.1</v>
      </c>
      <c r="F104" s="95">
        <v>1.24</v>
      </c>
      <c r="G104" s="95">
        <v>57.29</v>
      </c>
      <c r="H104" s="95">
        <v>30.86</v>
      </c>
      <c r="I104" s="95">
        <v>19.78</v>
      </c>
      <c r="J104" s="95">
        <v>10.47</v>
      </c>
      <c r="K104" s="95">
        <v>11.53</v>
      </c>
      <c r="L104" s="95">
        <v>1.07</v>
      </c>
      <c r="M104" s="95">
        <v>0.21</v>
      </c>
      <c r="N104" s="95">
        <v>3.23</v>
      </c>
      <c r="O104" s="95">
        <v>21.62</v>
      </c>
      <c r="P104" s="95">
        <v>-1.42</v>
      </c>
      <c r="Q104" s="95">
        <v>1.81</v>
      </c>
      <c r="R104" s="95">
        <v>12.85</v>
      </c>
      <c r="S104" s="95">
        <v>7.6</v>
      </c>
      <c r="T104" s="95">
        <v>10.69</v>
      </c>
      <c r="U104" s="95">
        <v>0.59</v>
      </c>
      <c r="V104" s="95">
        <v>0.41</v>
      </c>
      <c r="W104" s="95">
        <v>0.38</v>
      </c>
      <c r="X104" s="95">
        <v>9.59</v>
      </c>
      <c r="Y104" s="95">
        <v>83.51</v>
      </c>
      <c r="Z104" s="74" t="s">
        <v>1111</v>
      </c>
      <c r="AA104" s="95">
        <v>23.95</v>
      </c>
      <c r="AB104" s="95">
        <v>3.08</v>
      </c>
      <c r="AC104" s="74" t="s">
        <v>1111</v>
      </c>
      <c r="AD104" s="95">
        <v>12306980238</v>
      </c>
    </row>
    <row r="105" spans="1:30" x14ac:dyDescent="0.2">
      <c r="A105" s="74" t="s">
        <v>1214</v>
      </c>
      <c r="B105" s="95">
        <v>1.65</v>
      </c>
      <c r="C105" s="95"/>
      <c r="D105" s="95">
        <v>-2.88</v>
      </c>
      <c r="E105" s="95">
        <v>1.1000000000000001</v>
      </c>
      <c r="F105" s="95">
        <v>1.06</v>
      </c>
      <c r="G105" s="95">
        <v>100</v>
      </c>
      <c r="H105" s="95">
        <v>-955.15</v>
      </c>
      <c r="I105" s="95">
        <v>-954.6</v>
      </c>
      <c r="J105" s="95">
        <v>-2.88</v>
      </c>
      <c r="K105" s="95">
        <v>-0.28000000000000003</v>
      </c>
      <c r="L105" s="95">
        <v>2.63</v>
      </c>
      <c r="M105" s="95">
        <v>-1.01</v>
      </c>
      <c r="N105" s="95">
        <v>27.53</v>
      </c>
      <c r="O105" s="95">
        <v>1.1200000000000001</v>
      </c>
      <c r="P105" s="95">
        <v>-83.3</v>
      </c>
      <c r="Q105" s="95">
        <v>24.2</v>
      </c>
      <c r="R105" s="95">
        <v>-38.24</v>
      </c>
      <c r="S105" s="95">
        <v>-36.909999999999997</v>
      </c>
      <c r="T105" s="95">
        <v>-38.270000000000003</v>
      </c>
      <c r="U105" s="95">
        <v>0.97</v>
      </c>
      <c r="V105" s="95">
        <v>0.03</v>
      </c>
      <c r="W105" s="95">
        <v>0.04</v>
      </c>
      <c r="X105" s="95">
        <v>-5.77</v>
      </c>
      <c r="Y105" s="95"/>
      <c r="Z105" s="74" t="s">
        <v>1111</v>
      </c>
      <c r="AA105" s="95">
        <v>1.5</v>
      </c>
      <c r="AB105" s="95">
        <v>-0.56999999999999995</v>
      </c>
      <c r="AC105" s="74" t="s">
        <v>1111</v>
      </c>
      <c r="AD105" s="95">
        <v>25713491</v>
      </c>
    </row>
    <row r="106" spans="1:30" x14ac:dyDescent="0.2">
      <c r="A106" s="74" t="s">
        <v>1215</v>
      </c>
      <c r="B106" s="95">
        <v>1.83</v>
      </c>
      <c r="C106" s="95"/>
      <c r="D106" s="95">
        <v>-13.67</v>
      </c>
      <c r="E106" s="95">
        <v>0.75</v>
      </c>
      <c r="F106" s="95">
        <v>0.19</v>
      </c>
      <c r="G106" s="95">
        <v>11.36</v>
      </c>
      <c r="H106" s="95">
        <v>5.67</v>
      </c>
      <c r="I106" s="95">
        <v>-2.08</v>
      </c>
      <c r="J106" s="95">
        <v>5.01</v>
      </c>
      <c r="K106" s="95">
        <v>7</v>
      </c>
      <c r="L106" s="95">
        <v>2</v>
      </c>
      <c r="M106" s="95">
        <v>0.3</v>
      </c>
      <c r="N106" s="95">
        <v>0.28000000000000003</v>
      </c>
      <c r="O106" s="95">
        <v>4.54</v>
      </c>
      <c r="P106" s="95">
        <v>-0.36</v>
      </c>
      <c r="Q106" s="95">
        <v>1.1000000000000001</v>
      </c>
      <c r="R106" s="95">
        <v>-5.48</v>
      </c>
      <c r="S106" s="95">
        <v>-1.39</v>
      </c>
      <c r="T106" s="95">
        <v>6.36</v>
      </c>
      <c r="U106" s="95">
        <v>0.25</v>
      </c>
      <c r="V106" s="95">
        <v>0.75</v>
      </c>
      <c r="W106" s="95">
        <v>0.67</v>
      </c>
      <c r="X106" s="95">
        <v>-18.18</v>
      </c>
      <c r="Y106" s="95"/>
      <c r="Z106" s="74" t="s">
        <v>1111</v>
      </c>
      <c r="AA106" s="95">
        <v>2.44</v>
      </c>
      <c r="AB106" s="95">
        <v>-0.13</v>
      </c>
      <c r="AC106" s="74" t="s">
        <v>1111</v>
      </c>
      <c r="AD106" s="95">
        <v>319121988</v>
      </c>
    </row>
    <row r="107" spans="1:30" x14ac:dyDescent="0.2">
      <c r="A107" s="74" t="s">
        <v>1216</v>
      </c>
      <c r="B107" s="95">
        <v>23.18</v>
      </c>
      <c r="C107" s="95">
        <v>3.52</v>
      </c>
      <c r="D107" s="95">
        <v>10.49</v>
      </c>
      <c r="E107" s="95">
        <v>2.8</v>
      </c>
      <c r="F107" s="95">
        <v>1.04</v>
      </c>
      <c r="G107" s="95">
        <v>40.520000000000003</v>
      </c>
      <c r="H107" s="95">
        <v>10.37</v>
      </c>
      <c r="I107" s="95">
        <v>7.77</v>
      </c>
      <c r="J107" s="95">
        <v>7.86</v>
      </c>
      <c r="K107" s="95">
        <v>7.04</v>
      </c>
      <c r="L107" s="95">
        <v>-0.81</v>
      </c>
      <c r="M107" s="95">
        <v>-0.28999999999999998</v>
      </c>
      <c r="N107" s="95">
        <v>0.82</v>
      </c>
      <c r="O107" s="95">
        <v>4.3099999999999996</v>
      </c>
      <c r="P107" s="95">
        <v>-1.98</v>
      </c>
      <c r="Q107" s="95">
        <v>2.04</v>
      </c>
      <c r="R107" s="95">
        <v>26.69</v>
      </c>
      <c r="S107" s="95">
        <v>9.94</v>
      </c>
      <c r="T107" s="95">
        <v>21.95</v>
      </c>
      <c r="U107" s="95">
        <v>0.37</v>
      </c>
      <c r="V107" s="95">
        <v>0.63</v>
      </c>
      <c r="W107" s="95">
        <v>1.28</v>
      </c>
      <c r="X107" s="95">
        <v>1.31</v>
      </c>
      <c r="Y107" s="95"/>
      <c r="Z107" s="74" t="s">
        <v>1111</v>
      </c>
      <c r="AA107" s="95">
        <v>8.2799999999999994</v>
      </c>
      <c r="AB107" s="95">
        <v>2.21</v>
      </c>
      <c r="AC107" s="74" t="s">
        <v>1111</v>
      </c>
      <c r="AD107" s="95">
        <v>3908651006</v>
      </c>
    </row>
    <row r="108" spans="1:30" x14ac:dyDescent="0.2">
      <c r="A108" s="74" t="s">
        <v>1217</v>
      </c>
      <c r="B108" s="95">
        <v>89.12</v>
      </c>
      <c r="C108" s="95">
        <v>3.37</v>
      </c>
      <c r="D108" s="95">
        <v>18.55</v>
      </c>
      <c r="E108" s="95">
        <v>1.99</v>
      </c>
      <c r="F108" s="95">
        <v>0.51</v>
      </c>
      <c r="G108" s="95">
        <v>61.59</v>
      </c>
      <c r="H108" s="95">
        <v>22.23</v>
      </c>
      <c r="I108" s="95">
        <v>14.59</v>
      </c>
      <c r="J108" s="95">
        <v>12.18</v>
      </c>
      <c r="K108" s="95">
        <v>21.94</v>
      </c>
      <c r="L108" s="95">
        <v>9.76</v>
      </c>
      <c r="M108" s="95">
        <v>1.59</v>
      </c>
      <c r="N108" s="95">
        <v>2.71</v>
      </c>
      <c r="O108" s="95">
        <v>-10.61</v>
      </c>
      <c r="P108" s="95">
        <v>-0.55000000000000004</v>
      </c>
      <c r="Q108" s="95">
        <v>0.57999999999999996</v>
      </c>
      <c r="R108" s="95">
        <v>10.7</v>
      </c>
      <c r="S108" s="95">
        <v>2.76</v>
      </c>
      <c r="T108" s="95">
        <v>5.83</v>
      </c>
      <c r="U108" s="95">
        <v>0.26</v>
      </c>
      <c r="V108" s="95">
        <v>0.74</v>
      </c>
      <c r="W108" s="95">
        <v>0.19</v>
      </c>
      <c r="X108" s="95">
        <v>-1.94</v>
      </c>
      <c r="Y108" s="95">
        <v>1.45</v>
      </c>
      <c r="Z108" s="74" t="s">
        <v>1111</v>
      </c>
      <c r="AA108" s="95">
        <v>44.88</v>
      </c>
      <c r="AB108" s="95">
        <v>4.8</v>
      </c>
      <c r="AC108" s="74" t="s">
        <v>1111</v>
      </c>
      <c r="AD108" s="95">
        <v>44238232240</v>
      </c>
    </row>
    <row r="109" spans="1:30" x14ac:dyDescent="0.2">
      <c r="A109" s="74" t="s">
        <v>1218</v>
      </c>
      <c r="B109" s="95">
        <v>50.3</v>
      </c>
      <c r="C109" s="95">
        <v>6.09</v>
      </c>
      <c r="D109" s="95">
        <v>10.47</v>
      </c>
      <c r="E109" s="95">
        <v>1.1200000000000001</v>
      </c>
      <c r="F109" s="95">
        <v>0.28999999999999998</v>
      </c>
      <c r="G109" s="95">
        <v>61.59</v>
      </c>
      <c r="H109" s="95">
        <v>22.23</v>
      </c>
      <c r="I109" s="95">
        <v>14.59</v>
      </c>
      <c r="J109" s="95">
        <v>6.87</v>
      </c>
      <c r="K109" s="95">
        <v>21.94</v>
      </c>
      <c r="L109" s="95">
        <v>9.76</v>
      </c>
      <c r="M109" s="95">
        <v>1.59</v>
      </c>
      <c r="N109" s="95">
        <v>1.53</v>
      </c>
      <c r="O109" s="95">
        <v>-5.99</v>
      </c>
      <c r="P109" s="95">
        <v>-0.31</v>
      </c>
      <c r="Q109" s="95">
        <v>0.57999999999999996</v>
      </c>
      <c r="R109" s="95">
        <v>10.7</v>
      </c>
      <c r="S109" s="95">
        <v>2.76</v>
      </c>
      <c r="T109" s="95">
        <v>5.83</v>
      </c>
      <c r="U109" s="95">
        <v>0.26</v>
      </c>
      <c r="V109" s="95">
        <v>0.74</v>
      </c>
      <c r="W109" s="95">
        <v>0.19</v>
      </c>
      <c r="X109" s="95">
        <v>-1.94</v>
      </c>
      <c r="Y109" s="95">
        <v>1.45</v>
      </c>
      <c r="Z109" s="74" t="s">
        <v>1111</v>
      </c>
      <c r="AA109" s="95">
        <v>44.88</v>
      </c>
      <c r="AB109" s="95">
        <v>4.8</v>
      </c>
      <c r="AC109" s="74" t="s">
        <v>1111</v>
      </c>
      <c r="AD109" s="95">
        <v>44238232240</v>
      </c>
    </row>
    <row r="110" spans="1:30" x14ac:dyDescent="0.2">
      <c r="A110" s="74" t="s">
        <v>1219</v>
      </c>
      <c r="B110" s="95">
        <v>52.25</v>
      </c>
      <c r="C110" s="95">
        <v>5.86</v>
      </c>
      <c r="D110" s="95">
        <v>10.88</v>
      </c>
      <c r="E110" s="95">
        <v>1.1599999999999999</v>
      </c>
      <c r="F110" s="95">
        <v>0.3</v>
      </c>
      <c r="G110" s="95">
        <v>61.59</v>
      </c>
      <c r="H110" s="95">
        <v>22.23</v>
      </c>
      <c r="I110" s="95">
        <v>14.59</v>
      </c>
      <c r="J110" s="95">
        <v>7.14</v>
      </c>
      <c r="K110" s="95">
        <v>21.94</v>
      </c>
      <c r="L110" s="95">
        <v>9.76</v>
      </c>
      <c r="M110" s="95">
        <v>1.59</v>
      </c>
      <c r="N110" s="95">
        <v>1.59</v>
      </c>
      <c r="O110" s="95">
        <v>-6.22</v>
      </c>
      <c r="P110" s="95">
        <v>-0.32</v>
      </c>
      <c r="Q110" s="95">
        <v>0.57999999999999996</v>
      </c>
      <c r="R110" s="95">
        <v>10.7</v>
      </c>
      <c r="S110" s="95">
        <v>2.76</v>
      </c>
      <c r="T110" s="95">
        <v>5.83</v>
      </c>
      <c r="U110" s="95">
        <v>0.26</v>
      </c>
      <c r="V110" s="95">
        <v>0.74</v>
      </c>
      <c r="W110" s="95">
        <v>0.19</v>
      </c>
      <c r="X110" s="95">
        <v>-1.94</v>
      </c>
      <c r="Y110" s="95">
        <v>1.45</v>
      </c>
      <c r="Z110" s="74" t="s">
        <v>1111</v>
      </c>
      <c r="AA110" s="95">
        <v>44.88</v>
      </c>
      <c r="AB110" s="95">
        <v>4.8</v>
      </c>
      <c r="AC110" s="74" t="s">
        <v>1111</v>
      </c>
      <c r="AD110" s="95">
        <v>44238232240</v>
      </c>
    </row>
    <row r="111" spans="1:30" x14ac:dyDescent="0.2">
      <c r="A111" s="74" t="s">
        <v>1220</v>
      </c>
      <c r="B111" s="95">
        <v>62.7</v>
      </c>
      <c r="C111" s="95"/>
      <c r="D111" s="95">
        <v>-44.68</v>
      </c>
      <c r="E111" s="95">
        <v>1.62</v>
      </c>
      <c r="F111" s="95">
        <v>0.37</v>
      </c>
      <c r="G111" s="95">
        <v>96.47</v>
      </c>
      <c r="H111" s="95">
        <v>25.31</v>
      </c>
      <c r="I111" s="95">
        <v>-7.84</v>
      </c>
      <c r="J111" s="95">
        <v>13.83</v>
      </c>
      <c r="K111" s="95">
        <v>37.71</v>
      </c>
      <c r="L111" s="95">
        <v>23.88</v>
      </c>
      <c r="M111" s="95">
        <v>2.8</v>
      </c>
      <c r="N111" s="95">
        <v>3.5</v>
      </c>
      <c r="O111" s="95">
        <v>-10.01</v>
      </c>
      <c r="P111" s="95">
        <v>-0.38</v>
      </c>
      <c r="Q111" s="95">
        <v>0.53</v>
      </c>
      <c r="R111" s="95">
        <v>-3.64</v>
      </c>
      <c r="S111" s="95">
        <v>-0.82</v>
      </c>
      <c r="T111" s="95">
        <v>2.91</v>
      </c>
      <c r="U111" s="95">
        <v>0.23</v>
      </c>
      <c r="V111" s="95">
        <v>0.77</v>
      </c>
      <c r="W111" s="95">
        <v>0.1</v>
      </c>
      <c r="X111" s="95">
        <v>-3.96</v>
      </c>
      <c r="Y111" s="95"/>
      <c r="Z111" s="74" t="s">
        <v>1111</v>
      </c>
      <c r="AA111" s="95">
        <v>38.6</v>
      </c>
      <c r="AB111" s="95">
        <v>-1.4</v>
      </c>
      <c r="AC111" s="74" t="s">
        <v>1111</v>
      </c>
      <c r="AD111" s="95">
        <v>15353907030</v>
      </c>
    </row>
    <row r="112" spans="1:30" x14ac:dyDescent="0.2">
      <c r="A112" s="74" t="s">
        <v>1221</v>
      </c>
      <c r="B112" s="95">
        <v>6.74</v>
      </c>
      <c r="C112" s="95"/>
      <c r="D112" s="95">
        <v>-1.92</v>
      </c>
      <c r="E112" s="95">
        <v>-4.38</v>
      </c>
      <c r="F112" s="95">
        <v>0.91</v>
      </c>
      <c r="G112" s="95">
        <v>73.78</v>
      </c>
      <c r="H112" s="95">
        <v>-154.66999999999999</v>
      </c>
      <c r="I112" s="95">
        <v>-159.84</v>
      </c>
      <c r="J112" s="95">
        <v>-1.98</v>
      </c>
      <c r="K112" s="95">
        <v>-2.36</v>
      </c>
      <c r="L112" s="95">
        <v>-0.38</v>
      </c>
      <c r="M112" s="95"/>
      <c r="N112" s="95">
        <v>3.06</v>
      </c>
      <c r="O112" s="95">
        <v>2.02</v>
      </c>
      <c r="P112" s="95">
        <v>-4.21</v>
      </c>
      <c r="Q112" s="95">
        <v>2.34</v>
      </c>
      <c r="R112" s="95">
        <v>-228.44</v>
      </c>
      <c r="S112" s="95">
        <v>-47.32</v>
      </c>
      <c r="T112" s="95">
        <v>-107.19</v>
      </c>
      <c r="U112" s="95">
        <v>-0.21</v>
      </c>
      <c r="V112" s="95">
        <v>1.21</v>
      </c>
      <c r="W112" s="95">
        <v>0.3</v>
      </c>
      <c r="X112" s="95"/>
      <c r="Y112" s="95"/>
      <c r="Z112" s="74" t="s">
        <v>1111</v>
      </c>
      <c r="AA112" s="95">
        <v>-1.54</v>
      </c>
      <c r="AB112" s="95">
        <v>-3.52</v>
      </c>
      <c r="AC112" s="74" t="s">
        <v>1111</v>
      </c>
      <c r="AD112" s="95">
        <v>319189550</v>
      </c>
    </row>
    <row r="113" spans="1:30" x14ac:dyDescent="0.2">
      <c r="A113" s="74" t="s">
        <v>1222</v>
      </c>
      <c r="B113" s="95">
        <v>22.59</v>
      </c>
      <c r="C113" s="95">
        <v>2.66</v>
      </c>
      <c r="D113" s="95">
        <v>27.84</v>
      </c>
      <c r="E113" s="95">
        <v>4.33</v>
      </c>
      <c r="F113" s="95">
        <v>0.43</v>
      </c>
      <c r="G113" s="95">
        <v>27.98</v>
      </c>
      <c r="H113" s="95">
        <v>19.600000000000001</v>
      </c>
      <c r="I113" s="95">
        <v>4.95</v>
      </c>
      <c r="J113" s="95">
        <v>7.03</v>
      </c>
      <c r="K113" s="95">
        <v>15.52</v>
      </c>
      <c r="L113" s="95">
        <v>8.49</v>
      </c>
      <c r="M113" s="95">
        <v>5.22</v>
      </c>
      <c r="N113" s="95">
        <v>1.38</v>
      </c>
      <c r="O113" s="95">
        <v>14.59</v>
      </c>
      <c r="P113" s="95">
        <v>-0.51</v>
      </c>
      <c r="Q113" s="95">
        <v>1.22</v>
      </c>
      <c r="R113" s="95">
        <v>15.54</v>
      </c>
      <c r="S113" s="95">
        <v>1.54</v>
      </c>
      <c r="T113" s="95">
        <v>8.11</v>
      </c>
      <c r="U113" s="95">
        <v>0.1</v>
      </c>
      <c r="V113" s="95">
        <v>0.81</v>
      </c>
      <c r="W113" s="95">
        <v>0.31</v>
      </c>
      <c r="X113" s="95">
        <v>-3.02</v>
      </c>
      <c r="Y113" s="95">
        <v>-31.54</v>
      </c>
      <c r="Z113" s="74" t="s">
        <v>1111</v>
      </c>
      <c r="AA113" s="95">
        <v>5.22</v>
      </c>
      <c r="AB113" s="95">
        <v>0.81</v>
      </c>
      <c r="AC113" s="74" t="s">
        <v>1111</v>
      </c>
      <c r="AD113" s="95">
        <v>15061064742</v>
      </c>
    </row>
    <row r="114" spans="1:30" x14ac:dyDescent="0.2">
      <c r="A114" s="74" t="s">
        <v>1223</v>
      </c>
      <c r="B114" s="95">
        <v>1.78</v>
      </c>
      <c r="C114" s="95"/>
      <c r="D114" s="95">
        <v>1.42</v>
      </c>
      <c r="E114" s="95">
        <v>0.67</v>
      </c>
      <c r="F114" s="95">
        <v>0.64</v>
      </c>
      <c r="G114" s="95">
        <v>9.8800000000000008</v>
      </c>
      <c r="H114" s="95">
        <v>-695.77</v>
      </c>
      <c r="I114" s="95">
        <v>1245.52</v>
      </c>
      <c r="J114" s="95">
        <v>-2.54</v>
      </c>
      <c r="K114" s="95">
        <v>1.1100000000000001</v>
      </c>
      <c r="L114" s="95">
        <v>3.65</v>
      </c>
      <c r="M114" s="95">
        <v>-0.97</v>
      </c>
      <c r="N114" s="95">
        <v>17.649999999999999</v>
      </c>
      <c r="O114" s="95">
        <v>0.71</v>
      </c>
      <c r="P114" s="95">
        <v>-9.25</v>
      </c>
      <c r="Q114" s="95">
        <v>28.89</v>
      </c>
      <c r="R114" s="95">
        <v>47.45</v>
      </c>
      <c r="S114" s="95">
        <v>45.07</v>
      </c>
      <c r="T114" s="95">
        <v>-26.51</v>
      </c>
      <c r="U114" s="95">
        <v>0.95</v>
      </c>
      <c r="V114" s="95">
        <v>0.05</v>
      </c>
      <c r="W114" s="95">
        <v>0.04</v>
      </c>
      <c r="X114" s="95"/>
      <c r="Y114" s="95"/>
      <c r="Z114" s="74" t="s">
        <v>1111</v>
      </c>
      <c r="AA114" s="95">
        <v>2.65</v>
      </c>
      <c r="AB114" s="95">
        <v>1.26</v>
      </c>
      <c r="AC114" s="74" t="s">
        <v>1111</v>
      </c>
      <c r="AD114" s="95">
        <v>69672582</v>
      </c>
    </row>
    <row r="115" spans="1:30" x14ac:dyDescent="0.2">
      <c r="A115" s="74" t="s">
        <v>1224</v>
      </c>
      <c r="B115" s="95">
        <v>1.31</v>
      </c>
      <c r="C115" s="95"/>
      <c r="D115" s="95">
        <v>-2.57</v>
      </c>
      <c r="E115" s="95">
        <v>1.6</v>
      </c>
      <c r="F115" s="95">
        <v>0.61</v>
      </c>
      <c r="G115" s="95">
        <v>25.94</v>
      </c>
      <c r="H115" s="95">
        <v>-10.16</v>
      </c>
      <c r="I115" s="95">
        <v>-10.46</v>
      </c>
      <c r="J115" s="95">
        <v>-2.64</v>
      </c>
      <c r="K115" s="95">
        <v>-2.82</v>
      </c>
      <c r="L115" s="95">
        <v>-0.18</v>
      </c>
      <c r="M115" s="95">
        <v>0.11</v>
      </c>
      <c r="N115" s="95">
        <v>0.27</v>
      </c>
      <c r="O115" s="95">
        <v>2.58</v>
      </c>
      <c r="P115" s="95">
        <v>-2.2200000000000002</v>
      </c>
      <c r="Q115" s="95">
        <v>1.49</v>
      </c>
      <c r="R115" s="95">
        <v>-62.36</v>
      </c>
      <c r="S115" s="95">
        <v>-23.81</v>
      </c>
      <c r="T115" s="95">
        <v>-43.97</v>
      </c>
      <c r="U115" s="95">
        <v>0.38</v>
      </c>
      <c r="V115" s="95">
        <v>0.62</v>
      </c>
      <c r="W115" s="95">
        <v>2.2799999999999998</v>
      </c>
      <c r="X115" s="95">
        <v>9.9600000000000009</v>
      </c>
      <c r="Y115" s="95"/>
      <c r="Z115" s="74" t="s">
        <v>1111</v>
      </c>
      <c r="AA115" s="95">
        <v>0.82</v>
      </c>
      <c r="AB115" s="95">
        <v>-0.51</v>
      </c>
      <c r="AC115" s="74" t="s">
        <v>1111</v>
      </c>
      <c r="AD115" s="95">
        <v>16689007</v>
      </c>
    </row>
    <row r="116" spans="1:30" x14ac:dyDescent="0.2">
      <c r="A116" s="74" t="s">
        <v>1225</v>
      </c>
      <c r="B116" s="95">
        <v>5.45</v>
      </c>
      <c r="C116" s="95"/>
      <c r="D116" s="95">
        <v>-5.07</v>
      </c>
      <c r="E116" s="95">
        <v>3.01</v>
      </c>
      <c r="F116" s="95">
        <v>2.04</v>
      </c>
      <c r="G116" s="95">
        <v>74.94</v>
      </c>
      <c r="H116" s="95">
        <v>-51.68</v>
      </c>
      <c r="I116" s="95">
        <v>-51.75</v>
      </c>
      <c r="J116" s="95">
        <v>-5.07</v>
      </c>
      <c r="K116" s="95">
        <v>-3.28</v>
      </c>
      <c r="L116" s="95">
        <v>1.79</v>
      </c>
      <c r="M116" s="95">
        <v>-1.06</v>
      </c>
      <c r="N116" s="95">
        <v>2.62</v>
      </c>
      <c r="O116" s="95">
        <v>3.65</v>
      </c>
      <c r="P116" s="95">
        <v>-15.87</v>
      </c>
      <c r="Q116" s="95">
        <v>2.78</v>
      </c>
      <c r="R116" s="95">
        <v>-59.48</v>
      </c>
      <c r="S116" s="95">
        <v>-40.22</v>
      </c>
      <c r="T116" s="95">
        <v>-59.06</v>
      </c>
      <c r="U116" s="95">
        <v>0.68</v>
      </c>
      <c r="V116" s="95">
        <v>0.32</v>
      </c>
      <c r="W116" s="95">
        <v>0.78</v>
      </c>
      <c r="X116" s="95">
        <v>127.09</v>
      </c>
      <c r="Y116" s="95"/>
      <c r="Z116" s="74" t="s">
        <v>1111</v>
      </c>
      <c r="AA116" s="95">
        <v>1.81</v>
      </c>
      <c r="AB116" s="95">
        <v>-1.08</v>
      </c>
      <c r="AC116" s="74" t="s">
        <v>1111</v>
      </c>
      <c r="AD116" s="95">
        <v>61881480</v>
      </c>
    </row>
    <row r="117" spans="1:30" x14ac:dyDescent="0.2">
      <c r="A117" s="74" t="s">
        <v>1226</v>
      </c>
      <c r="B117" s="95">
        <v>0.34</v>
      </c>
      <c r="C117" s="95"/>
      <c r="D117" s="95">
        <v>-6.96</v>
      </c>
      <c r="E117" s="95">
        <v>0.69</v>
      </c>
      <c r="F117" s="95">
        <v>0.5</v>
      </c>
      <c r="G117" s="95">
        <v>59.66</v>
      </c>
      <c r="H117" s="95">
        <v>-174.48</v>
      </c>
      <c r="I117" s="95">
        <v>-161.21</v>
      </c>
      <c r="J117" s="95">
        <v>-6.43</v>
      </c>
      <c r="K117" s="95">
        <v>4.45</v>
      </c>
      <c r="L117" s="95">
        <v>10.88</v>
      </c>
      <c r="M117" s="95">
        <v>-1.1399999999999999</v>
      </c>
      <c r="N117" s="95">
        <v>11.22</v>
      </c>
      <c r="O117" s="95">
        <v>0.61</v>
      </c>
      <c r="P117" s="95">
        <v>-4.28</v>
      </c>
      <c r="Q117" s="95">
        <v>16.43</v>
      </c>
      <c r="R117" s="95">
        <v>-9.67</v>
      </c>
      <c r="S117" s="95">
        <v>-7.03</v>
      </c>
      <c r="T117" s="95">
        <v>-10.67</v>
      </c>
      <c r="U117" s="95">
        <v>0.73</v>
      </c>
      <c r="V117" s="95">
        <v>0.27</v>
      </c>
      <c r="W117" s="95">
        <v>0.04</v>
      </c>
      <c r="X117" s="95">
        <v>46.29</v>
      </c>
      <c r="Y117" s="95"/>
      <c r="Z117" s="74" t="s">
        <v>1111</v>
      </c>
      <c r="AA117" s="95">
        <v>0.51</v>
      </c>
      <c r="AB117" s="95">
        <v>-0.05</v>
      </c>
      <c r="AC117" s="74" t="s">
        <v>1111</v>
      </c>
      <c r="AD117" s="95">
        <v>41274980</v>
      </c>
    </row>
    <row r="118" spans="1:30" x14ac:dyDescent="0.2">
      <c r="A118" s="74" t="s">
        <v>1227</v>
      </c>
      <c r="B118" s="95">
        <v>15.85</v>
      </c>
      <c r="C118" s="95"/>
      <c r="D118" s="95">
        <v>14.04</v>
      </c>
      <c r="E118" s="95">
        <v>0.93</v>
      </c>
      <c r="F118" s="95">
        <v>0.14000000000000001</v>
      </c>
      <c r="G118" s="95">
        <v>88.56</v>
      </c>
      <c r="H118" s="95">
        <v>0</v>
      </c>
      <c r="I118" s="95">
        <v>21.2</v>
      </c>
      <c r="J118" s="95"/>
      <c r="K118" s="95"/>
      <c r="L118" s="95"/>
      <c r="M118" s="95">
        <v>-0.56999999999999995</v>
      </c>
      <c r="N118" s="95">
        <v>2.98</v>
      </c>
      <c r="O118" s="95">
        <v>1.26</v>
      </c>
      <c r="P118" s="95">
        <v>-1.35</v>
      </c>
      <c r="Q118" s="95">
        <v>1.1399999999999999</v>
      </c>
      <c r="R118" s="95">
        <v>6.59</v>
      </c>
      <c r="S118" s="95">
        <v>0.99</v>
      </c>
      <c r="T118" s="95"/>
      <c r="U118" s="95">
        <v>0.15</v>
      </c>
      <c r="V118" s="95">
        <v>0.85</v>
      </c>
      <c r="W118" s="95">
        <v>0.05</v>
      </c>
      <c r="X118" s="95">
        <v>21.4</v>
      </c>
      <c r="Y118" s="95">
        <v>21.69</v>
      </c>
      <c r="Z118" s="74" t="s">
        <v>1111</v>
      </c>
      <c r="AA118" s="95">
        <v>17.12</v>
      </c>
      <c r="AB118" s="95">
        <v>1.1299999999999999</v>
      </c>
      <c r="AC118" s="74" t="s">
        <v>1111</v>
      </c>
      <c r="AD118" s="95">
        <v>108930710</v>
      </c>
    </row>
    <row r="119" spans="1:30" x14ac:dyDescent="0.2">
      <c r="A119" s="74" t="s">
        <v>1228</v>
      </c>
      <c r="B119" s="95">
        <v>129</v>
      </c>
      <c r="C119" s="95">
        <v>21.8</v>
      </c>
      <c r="D119" s="95">
        <v>4.6900000000000004</v>
      </c>
      <c r="E119" s="95">
        <v>2.09</v>
      </c>
      <c r="F119" s="95">
        <v>0.37</v>
      </c>
      <c r="G119" s="95">
        <v>32.200000000000003</v>
      </c>
      <c r="H119" s="95">
        <v>25.2</v>
      </c>
      <c r="I119" s="95">
        <v>31.44</v>
      </c>
      <c r="J119" s="95">
        <v>5.85</v>
      </c>
      <c r="K119" s="95">
        <v>6.01</v>
      </c>
      <c r="L119" s="95">
        <v>0.15</v>
      </c>
      <c r="M119" s="95">
        <v>0.05</v>
      </c>
      <c r="N119" s="95">
        <v>1.48</v>
      </c>
      <c r="O119" s="95"/>
      <c r="P119" s="95">
        <v>-0.37</v>
      </c>
      <c r="Q119" s="95"/>
      <c r="R119" s="95">
        <v>44.5</v>
      </c>
      <c r="S119" s="95">
        <v>7.79</v>
      </c>
      <c r="T119" s="95">
        <v>18.14</v>
      </c>
      <c r="U119" s="95">
        <v>0.18</v>
      </c>
      <c r="V119" s="95">
        <v>0.82</v>
      </c>
      <c r="W119" s="95">
        <v>0.25</v>
      </c>
      <c r="X119" s="95">
        <v>5.18</v>
      </c>
      <c r="Y119" s="95">
        <v>15.77</v>
      </c>
      <c r="Z119" s="74" t="s">
        <v>1111</v>
      </c>
      <c r="AA119" s="95">
        <v>61.79</v>
      </c>
      <c r="AB119" s="95">
        <v>27.5</v>
      </c>
      <c r="AC119" s="74" t="s">
        <v>1111</v>
      </c>
      <c r="AD119" s="95">
        <v>10952940285</v>
      </c>
    </row>
    <row r="120" spans="1:30" x14ac:dyDescent="0.2">
      <c r="A120" s="74" t="s">
        <v>1229</v>
      </c>
      <c r="B120" s="95">
        <v>26.97</v>
      </c>
      <c r="C120" s="95"/>
      <c r="D120" s="95">
        <v>0.98</v>
      </c>
      <c r="E120" s="95">
        <v>0.44</v>
      </c>
      <c r="F120" s="95">
        <v>0.08</v>
      </c>
      <c r="G120" s="95">
        <v>32.200000000000003</v>
      </c>
      <c r="H120" s="95">
        <v>25.2</v>
      </c>
      <c r="I120" s="95">
        <v>31.44</v>
      </c>
      <c r="J120" s="95">
        <v>1.22</v>
      </c>
      <c r="K120" s="95">
        <v>6.01</v>
      </c>
      <c r="L120" s="95">
        <v>0.15</v>
      </c>
      <c r="M120" s="95">
        <v>0.05</v>
      </c>
      <c r="N120" s="95">
        <v>0.31</v>
      </c>
      <c r="O120" s="95"/>
      <c r="P120" s="95">
        <v>-0.08</v>
      </c>
      <c r="Q120" s="95"/>
      <c r="R120" s="95">
        <v>44.5</v>
      </c>
      <c r="S120" s="95">
        <v>7.79</v>
      </c>
      <c r="T120" s="95">
        <v>18.14</v>
      </c>
      <c r="U120" s="95">
        <v>0.18</v>
      </c>
      <c r="V120" s="95">
        <v>0.82</v>
      </c>
      <c r="W120" s="95">
        <v>0.25</v>
      </c>
      <c r="X120" s="95">
        <v>5.18</v>
      </c>
      <c r="Y120" s="95">
        <v>15.77</v>
      </c>
      <c r="Z120" s="74" t="s">
        <v>1111</v>
      </c>
      <c r="AA120" s="95">
        <v>61.79</v>
      </c>
      <c r="AB120" s="95">
        <v>27.5</v>
      </c>
      <c r="AC120" s="74" t="s">
        <v>1111</v>
      </c>
      <c r="AD120" s="95">
        <v>10952940285</v>
      </c>
    </row>
    <row r="121" spans="1:30" x14ac:dyDescent="0.2">
      <c r="A121" s="74" t="s">
        <v>1230</v>
      </c>
      <c r="B121" s="95">
        <v>26.37</v>
      </c>
      <c r="C121" s="95"/>
      <c r="D121" s="95">
        <v>0.96</v>
      </c>
      <c r="E121" s="95">
        <v>0.43</v>
      </c>
      <c r="F121" s="95">
        <v>7.0000000000000007E-2</v>
      </c>
      <c r="G121" s="95">
        <v>32.200000000000003</v>
      </c>
      <c r="H121" s="95">
        <v>25.2</v>
      </c>
      <c r="I121" s="95">
        <v>31.44</v>
      </c>
      <c r="J121" s="95">
        <v>1.2</v>
      </c>
      <c r="K121" s="95">
        <v>6.01</v>
      </c>
      <c r="L121" s="95">
        <v>0.15</v>
      </c>
      <c r="M121" s="95">
        <v>0.05</v>
      </c>
      <c r="N121" s="95">
        <v>0.3</v>
      </c>
      <c r="O121" s="95"/>
      <c r="P121" s="95">
        <v>-7.0000000000000007E-2</v>
      </c>
      <c r="Q121" s="95"/>
      <c r="R121" s="95">
        <v>44.5</v>
      </c>
      <c r="S121" s="95">
        <v>7.79</v>
      </c>
      <c r="T121" s="95">
        <v>18.14</v>
      </c>
      <c r="U121" s="95">
        <v>0.18</v>
      </c>
      <c r="V121" s="95">
        <v>0.82</v>
      </c>
      <c r="W121" s="95">
        <v>0.25</v>
      </c>
      <c r="X121" s="95">
        <v>5.18</v>
      </c>
      <c r="Y121" s="95">
        <v>15.77</v>
      </c>
      <c r="Z121" s="74" t="s">
        <v>1111</v>
      </c>
      <c r="AA121" s="95">
        <v>61.79</v>
      </c>
      <c r="AB121" s="95">
        <v>27.5</v>
      </c>
      <c r="AC121" s="74" t="s">
        <v>1111</v>
      </c>
      <c r="AD121" s="95">
        <v>10952940285</v>
      </c>
    </row>
    <row r="122" spans="1:30" x14ac:dyDescent="0.2">
      <c r="A122" s="74" t="s">
        <v>1231</v>
      </c>
      <c r="B122" s="95">
        <v>27.84</v>
      </c>
      <c r="C122" s="95"/>
      <c r="D122" s="95">
        <v>1.01</v>
      </c>
      <c r="E122" s="95">
        <v>0.45</v>
      </c>
      <c r="F122" s="95">
        <v>0.08</v>
      </c>
      <c r="G122" s="95">
        <v>32.200000000000003</v>
      </c>
      <c r="H122" s="95">
        <v>25.2</v>
      </c>
      <c r="I122" s="95">
        <v>31.44</v>
      </c>
      <c r="J122" s="95">
        <v>1.26</v>
      </c>
      <c r="K122" s="95">
        <v>6.01</v>
      </c>
      <c r="L122" s="95">
        <v>0.15</v>
      </c>
      <c r="M122" s="95">
        <v>0.05</v>
      </c>
      <c r="N122" s="95">
        <v>0.32</v>
      </c>
      <c r="O122" s="95"/>
      <c r="P122" s="95">
        <v>-0.08</v>
      </c>
      <c r="Q122" s="95"/>
      <c r="R122" s="95">
        <v>44.5</v>
      </c>
      <c r="S122" s="95">
        <v>7.79</v>
      </c>
      <c r="T122" s="95">
        <v>18.14</v>
      </c>
      <c r="U122" s="95">
        <v>0.18</v>
      </c>
      <c r="V122" s="95">
        <v>0.82</v>
      </c>
      <c r="W122" s="95">
        <v>0.25</v>
      </c>
      <c r="X122" s="95">
        <v>5.18</v>
      </c>
      <c r="Y122" s="95">
        <v>15.77</v>
      </c>
      <c r="Z122" s="74" t="s">
        <v>1111</v>
      </c>
      <c r="AA122" s="95">
        <v>61.79</v>
      </c>
      <c r="AB122" s="95">
        <v>27.5</v>
      </c>
      <c r="AC122" s="74" t="s">
        <v>1111</v>
      </c>
      <c r="AD122" s="95">
        <v>10952940285</v>
      </c>
    </row>
    <row r="123" spans="1:30" x14ac:dyDescent="0.2">
      <c r="A123" s="74" t="s">
        <v>1232</v>
      </c>
      <c r="B123" s="95">
        <v>25.59</v>
      </c>
      <c r="C123" s="95"/>
      <c r="D123" s="95">
        <v>0.93</v>
      </c>
      <c r="E123" s="95">
        <v>0.41</v>
      </c>
      <c r="F123" s="95">
        <v>7.0000000000000007E-2</v>
      </c>
      <c r="G123" s="95">
        <v>32.200000000000003</v>
      </c>
      <c r="H123" s="95">
        <v>25.2</v>
      </c>
      <c r="I123" s="95">
        <v>31.44</v>
      </c>
      <c r="J123" s="95">
        <v>1.1599999999999999</v>
      </c>
      <c r="K123" s="95">
        <v>6.01</v>
      </c>
      <c r="L123" s="95">
        <v>0.15</v>
      </c>
      <c r="M123" s="95">
        <v>0.05</v>
      </c>
      <c r="N123" s="95">
        <v>0.28999999999999998</v>
      </c>
      <c r="O123" s="95"/>
      <c r="P123" s="95">
        <v>-7.0000000000000007E-2</v>
      </c>
      <c r="Q123" s="95"/>
      <c r="R123" s="95">
        <v>44.5</v>
      </c>
      <c r="S123" s="95">
        <v>7.79</v>
      </c>
      <c r="T123" s="95">
        <v>18.14</v>
      </c>
      <c r="U123" s="95">
        <v>0.18</v>
      </c>
      <c r="V123" s="95">
        <v>0.82</v>
      </c>
      <c r="W123" s="95">
        <v>0.25</v>
      </c>
      <c r="X123" s="95">
        <v>5.18</v>
      </c>
      <c r="Y123" s="95">
        <v>15.77</v>
      </c>
      <c r="Z123" s="74" t="s">
        <v>1111</v>
      </c>
      <c r="AA123" s="95">
        <v>61.79</v>
      </c>
      <c r="AB123" s="95">
        <v>27.5</v>
      </c>
      <c r="AC123" s="74" t="s">
        <v>1111</v>
      </c>
      <c r="AD123" s="95">
        <v>10952940285</v>
      </c>
    </row>
    <row r="124" spans="1:30" x14ac:dyDescent="0.2">
      <c r="A124" s="74" t="s">
        <v>1233</v>
      </c>
      <c r="B124" s="95">
        <v>2.0699999999999998</v>
      </c>
      <c r="C124" s="95"/>
      <c r="D124" s="95">
        <v>-0.83</v>
      </c>
      <c r="E124" s="95">
        <v>0.22</v>
      </c>
      <c r="F124" s="95">
        <v>0.09</v>
      </c>
      <c r="G124" s="95">
        <v>9.83</v>
      </c>
      <c r="H124" s="95">
        <v>-6.82</v>
      </c>
      <c r="I124" s="95">
        <v>-8.64</v>
      </c>
      <c r="J124" s="95">
        <v>-1.05</v>
      </c>
      <c r="K124" s="95">
        <v>-2.4300000000000002</v>
      </c>
      <c r="L124" s="95">
        <v>-1.38</v>
      </c>
      <c r="M124" s="95">
        <v>0.28999999999999998</v>
      </c>
      <c r="N124" s="95">
        <v>7.0000000000000007E-2</v>
      </c>
      <c r="O124" s="95">
        <v>6.51</v>
      </c>
      <c r="P124" s="95">
        <v>-0.16</v>
      </c>
      <c r="Q124" s="95">
        <v>1.03</v>
      </c>
      <c r="R124" s="95">
        <v>-26.75</v>
      </c>
      <c r="S124" s="95">
        <v>-11.01</v>
      </c>
      <c r="T124" s="95">
        <v>-15.57</v>
      </c>
      <c r="U124" s="95">
        <v>0.41</v>
      </c>
      <c r="V124" s="95">
        <v>0.59</v>
      </c>
      <c r="W124" s="95">
        <v>1.27</v>
      </c>
      <c r="X124" s="95">
        <v>-13.23</v>
      </c>
      <c r="Y124" s="95"/>
      <c r="Z124" s="74" t="s">
        <v>1111</v>
      </c>
      <c r="AA124" s="95">
        <v>9.3699999999999992</v>
      </c>
      <c r="AB124" s="95">
        <v>-2.5099999999999998</v>
      </c>
      <c r="AC124" s="74" t="s">
        <v>1111</v>
      </c>
      <c r="AD124" s="95">
        <v>45155552</v>
      </c>
    </row>
    <row r="125" spans="1:30" x14ac:dyDescent="0.2">
      <c r="A125" s="74" t="s">
        <v>1234</v>
      </c>
      <c r="B125" s="95">
        <v>2.2000000000000002</v>
      </c>
      <c r="C125" s="95"/>
      <c r="D125" s="95">
        <v>-0.53</v>
      </c>
      <c r="E125" s="95">
        <v>0.46</v>
      </c>
      <c r="F125" s="95">
        <v>0.31</v>
      </c>
      <c r="G125" s="95">
        <v>-80.14</v>
      </c>
      <c r="H125" s="95">
        <v>-711.45</v>
      </c>
      <c r="I125" s="95">
        <v>-748.44</v>
      </c>
      <c r="J125" s="95">
        <v>-0.56000000000000005</v>
      </c>
      <c r="K125" s="95">
        <v>0.26</v>
      </c>
      <c r="L125" s="95">
        <v>0.82</v>
      </c>
      <c r="M125" s="95">
        <v>-0.68</v>
      </c>
      <c r="N125" s="95">
        <v>3.97</v>
      </c>
      <c r="O125" s="95">
        <v>0.45</v>
      </c>
      <c r="P125" s="95">
        <v>-1.48</v>
      </c>
      <c r="Q125" s="95">
        <v>8.57</v>
      </c>
      <c r="R125" s="95">
        <v>-86.64</v>
      </c>
      <c r="S125" s="95">
        <v>-58.67</v>
      </c>
      <c r="T125" s="95">
        <v>-63.39</v>
      </c>
      <c r="U125" s="95">
        <v>0.68</v>
      </c>
      <c r="V125" s="95">
        <v>0.32</v>
      </c>
      <c r="W125" s="95">
        <v>0.08</v>
      </c>
      <c r="X125" s="95"/>
      <c r="Y125" s="95"/>
      <c r="Z125" s="74" t="s">
        <v>1111</v>
      </c>
      <c r="AA125" s="95">
        <v>4.78</v>
      </c>
      <c r="AB125" s="95">
        <v>-4.1399999999999997</v>
      </c>
      <c r="AC125" s="74" t="s">
        <v>1111</v>
      </c>
      <c r="AD125" s="95">
        <v>61496380</v>
      </c>
    </row>
    <row r="126" spans="1:30" x14ac:dyDescent="0.2">
      <c r="A126" s="74" t="s">
        <v>1235</v>
      </c>
      <c r="B126" s="95">
        <v>61.48</v>
      </c>
      <c r="C126" s="95">
        <v>2.15</v>
      </c>
      <c r="D126" s="95">
        <v>9.6</v>
      </c>
      <c r="E126" s="95">
        <v>1.21</v>
      </c>
      <c r="F126" s="95">
        <v>0.25</v>
      </c>
      <c r="G126" s="95">
        <v>45.78</v>
      </c>
      <c r="H126" s="95">
        <v>24.57</v>
      </c>
      <c r="I126" s="95">
        <v>18.77</v>
      </c>
      <c r="J126" s="95">
        <v>7.33</v>
      </c>
      <c r="K126" s="95">
        <v>8.17</v>
      </c>
      <c r="L126" s="95">
        <v>0.85</v>
      </c>
      <c r="M126" s="95">
        <v>0.14000000000000001</v>
      </c>
      <c r="N126" s="95">
        <v>1.8</v>
      </c>
      <c r="O126" s="95"/>
      <c r="P126" s="95">
        <v>-0.25</v>
      </c>
      <c r="Q126" s="95"/>
      <c r="R126" s="95">
        <v>12.63</v>
      </c>
      <c r="S126" s="95">
        <v>2.64</v>
      </c>
      <c r="T126" s="95">
        <v>10.07</v>
      </c>
      <c r="U126" s="95">
        <v>0.21</v>
      </c>
      <c r="V126" s="95">
        <v>0.79</v>
      </c>
      <c r="W126" s="95">
        <v>0.14000000000000001</v>
      </c>
      <c r="X126" s="95">
        <v>1.19</v>
      </c>
      <c r="Y126" s="95">
        <v>13.53</v>
      </c>
      <c r="Z126" s="74" t="s">
        <v>1111</v>
      </c>
      <c r="AA126" s="95">
        <v>50.72</v>
      </c>
      <c r="AB126" s="95">
        <v>6.41</v>
      </c>
      <c r="AC126" s="74" t="s">
        <v>1111</v>
      </c>
      <c r="AD126" s="95">
        <v>40644292608</v>
      </c>
    </row>
    <row r="127" spans="1:30" x14ac:dyDescent="0.2">
      <c r="A127" s="74" t="s">
        <v>1236</v>
      </c>
      <c r="B127" s="95">
        <v>4.09</v>
      </c>
      <c r="C127" s="95"/>
      <c r="D127" s="95">
        <v>-10.76</v>
      </c>
      <c r="E127" s="95">
        <v>2.7</v>
      </c>
      <c r="F127" s="95">
        <v>1.64</v>
      </c>
      <c r="G127" s="95">
        <v>100</v>
      </c>
      <c r="H127" s="95">
        <v>-85.21</v>
      </c>
      <c r="I127" s="95">
        <v>-92.43</v>
      </c>
      <c r="J127" s="95">
        <v>-11.68</v>
      </c>
      <c r="K127" s="95">
        <v>-5.57</v>
      </c>
      <c r="L127" s="95">
        <v>6.11</v>
      </c>
      <c r="M127" s="95">
        <v>-1.41</v>
      </c>
      <c r="N127" s="95">
        <v>9.9499999999999993</v>
      </c>
      <c r="O127" s="95">
        <v>2.54</v>
      </c>
      <c r="P127" s="95">
        <v>-19.52</v>
      </c>
      <c r="Q127" s="95">
        <v>3.38</v>
      </c>
      <c r="R127" s="95">
        <v>-25.04</v>
      </c>
      <c r="S127" s="95">
        <v>-15.23</v>
      </c>
      <c r="T127" s="95">
        <v>-21.65</v>
      </c>
      <c r="U127" s="95">
        <v>0.61</v>
      </c>
      <c r="V127" s="95">
        <v>0.39</v>
      </c>
      <c r="W127" s="95">
        <v>0.16</v>
      </c>
      <c r="X127" s="95">
        <v>32.81</v>
      </c>
      <c r="Y127" s="95"/>
      <c r="Z127" s="74" t="s">
        <v>1111</v>
      </c>
      <c r="AA127" s="95">
        <v>1.52</v>
      </c>
      <c r="AB127" s="95">
        <v>-0.38</v>
      </c>
      <c r="AC127" s="74" t="s">
        <v>1111</v>
      </c>
      <c r="AD127" s="95">
        <v>489970548</v>
      </c>
    </row>
    <row r="128" spans="1:30" x14ac:dyDescent="0.2">
      <c r="A128" s="74" t="s">
        <v>1237</v>
      </c>
      <c r="B128" s="95">
        <v>58.25</v>
      </c>
      <c r="C128" s="95"/>
      <c r="D128" s="95">
        <v>-22.31</v>
      </c>
      <c r="E128" s="95">
        <v>6.89</v>
      </c>
      <c r="F128" s="95">
        <v>3.03</v>
      </c>
      <c r="G128" s="95">
        <v>100</v>
      </c>
      <c r="H128" s="95">
        <v>-76.19</v>
      </c>
      <c r="I128" s="95">
        <v>-75.95</v>
      </c>
      <c r="J128" s="95">
        <v>-22.24</v>
      </c>
      <c r="K128" s="95">
        <v>-22.17</v>
      </c>
      <c r="L128" s="95">
        <v>0.04</v>
      </c>
      <c r="M128" s="95">
        <v>-0.01</v>
      </c>
      <c r="N128" s="95">
        <v>16.95</v>
      </c>
      <c r="O128" s="95">
        <v>-53.65</v>
      </c>
      <c r="P128" s="95">
        <v>-5.17</v>
      </c>
      <c r="Q128" s="95">
        <v>0.88</v>
      </c>
      <c r="R128" s="95">
        <v>-30.86</v>
      </c>
      <c r="S128" s="95">
        <v>-13.58</v>
      </c>
      <c r="T128" s="95">
        <v>-16.46</v>
      </c>
      <c r="U128" s="95">
        <v>0.44</v>
      </c>
      <c r="V128" s="95">
        <v>0.56000000000000005</v>
      </c>
      <c r="W128" s="95">
        <v>0.18</v>
      </c>
      <c r="X128" s="95"/>
      <c r="Y128" s="95"/>
      <c r="Z128" s="74" t="s">
        <v>1111</v>
      </c>
      <c r="AA128" s="95">
        <v>8.4600000000000009</v>
      </c>
      <c r="AB128" s="95">
        <v>-2.61</v>
      </c>
      <c r="AC128" s="74" t="s">
        <v>1111</v>
      </c>
      <c r="AD128" s="95">
        <v>16340469825</v>
      </c>
    </row>
    <row r="129" spans="1:30" x14ac:dyDescent="0.2">
      <c r="A129" s="74" t="s">
        <v>1238</v>
      </c>
      <c r="B129" s="95">
        <v>12.54</v>
      </c>
      <c r="C129" s="95"/>
      <c r="D129" s="95">
        <v>25.42</v>
      </c>
      <c r="E129" s="95">
        <v>2.0499999999999998</v>
      </c>
      <c r="F129" s="95">
        <v>1.03</v>
      </c>
      <c r="G129" s="95">
        <v>63.98</v>
      </c>
      <c r="H129" s="95">
        <v>29.41</v>
      </c>
      <c r="I129" s="95">
        <v>17.440000000000001</v>
      </c>
      <c r="J129" s="95">
        <v>15.07</v>
      </c>
      <c r="K129" s="95">
        <v>14.88</v>
      </c>
      <c r="L129" s="95">
        <v>-0.19</v>
      </c>
      <c r="M129" s="95">
        <v>-0.03</v>
      </c>
      <c r="N129" s="95">
        <v>4.43</v>
      </c>
      <c r="O129" s="95">
        <v>5.53</v>
      </c>
      <c r="P129" s="95">
        <v>-1.48</v>
      </c>
      <c r="Q129" s="95">
        <v>2.59</v>
      </c>
      <c r="R129" s="95">
        <v>8.0500000000000007</v>
      </c>
      <c r="S129" s="95">
        <v>4.0599999999999996</v>
      </c>
      <c r="T129" s="95">
        <v>8.75</v>
      </c>
      <c r="U129" s="95">
        <v>0.5</v>
      </c>
      <c r="V129" s="95">
        <v>0.5</v>
      </c>
      <c r="W129" s="95">
        <v>0.23</v>
      </c>
      <c r="X129" s="95"/>
      <c r="Y129" s="95"/>
      <c r="Z129" s="74" t="s">
        <v>1111</v>
      </c>
      <c r="AA129" s="95">
        <v>6.13</v>
      </c>
      <c r="AB129" s="95">
        <v>0.49</v>
      </c>
      <c r="AC129" s="74" t="s">
        <v>1111</v>
      </c>
      <c r="AD129" s="95">
        <v>1164994842</v>
      </c>
    </row>
    <row r="130" spans="1:30" x14ac:dyDescent="0.2">
      <c r="A130" s="74" t="s">
        <v>1239</v>
      </c>
      <c r="B130" s="95">
        <v>10.43</v>
      </c>
      <c r="C130" s="95">
        <v>0.15</v>
      </c>
      <c r="D130" s="95">
        <v>32.270000000000003</v>
      </c>
      <c r="E130" s="95">
        <v>1.91</v>
      </c>
      <c r="F130" s="95">
        <v>1.32</v>
      </c>
      <c r="G130" s="95">
        <v>45.51</v>
      </c>
      <c r="H130" s="95">
        <v>19.940000000000001</v>
      </c>
      <c r="I130" s="95">
        <v>16.670000000000002</v>
      </c>
      <c r="J130" s="95">
        <v>26.98</v>
      </c>
      <c r="K130" s="95">
        <v>26.14</v>
      </c>
      <c r="L130" s="95">
        <v>-0.84</v>
      </c>
      <c r="M130" s="95">
        <v>-0.06</v>
      </c>
      <c r="N130" s="95">
        <v>5.38</v>
      </c>
      <c r="O130" s="95">
        <v>9.69</v>
      </c>
      <c r="P130" s="95">
        <v>-1.65</v>
      </c>
      <c r="Q130" s="95">
        <v>3.08</v>
      </c>
      <c r="R130" s="95">
        <v>5.93</v>
      </c>
      <c r="S130" s="95">
        <v>4.08</v>
      </c>
      <c r="T130" s="95">
        <v>5.39</v>
      </c>
      <c r="U130" s="95">
        <v>0.69</v>
      </c>
      <c r="V130" s="95">
        <v>0.31</v>
      </c>
      <c r="W130" s="95">
        <v>0.24</v>
      </c>
      <c r="X130" s="95">
        <v>10.64</v>
      </c>
      <c r="Y130" s="95"/>
      <c r="Z130" s="74" t="s">
        <v>1111</v>
      </c>
      <c r="AA130" s="95">
        <v>5.45</v>
      </c>
      <c r="AB130" s="95">
        <v>0.32</v>
      </c>
      <c r="AC130" s="74" t="s">
        <v>1111</v>
      </c>
      <c r="AD130" s="95">
        <v>2676467332</v>
      </c>
    </row>
    <row r="131" spans="1:30" x14ac:dyDescent="0.2">
      <c r="A131" s="74" t="s">
        <v>1240</v>
      </c>
      <c r="B131" s="95">
        <v>11.03</v>
      </c>
      <c r="C131" s="95"/>
      <c r="D131" s="95">
        <v>-77.47</v>
      </c>
      <c r="E131" s="95">
        <v>-23.88</v>
      </c>
      <c r="F131" s="95">
        <v>1.27</v>
      </c>
      <c r="G131" s="95"/>
      <c r="H131" s="95"/>
      <c r="I131" s="95"/>
      <c r="J131" s="95">
        <v>-77.47</v>
      </c>
      <c r="K131" s="95">
        <v>-81.53</v>
      </c>
      <c r="L131" s="95">
        <v>-3.93</v>
      </c>
      <c r="M131" s="95"/>
      <c r="N131" s="95"/>
      <c r="O131" s="95">
        <v>-14.87</v>
      </c>
      <c r="P131" s="95">
        <v>-1.28</v>
      </c>
      <c r="Q131" s="95">
        <v>0.09</v>
      </c>
      <c r="R131" s="95">
        <v>-30.83</v>
      </c>
      <c r="S131" s="95">
        <v>-1.64</v>
      </c>
      <c r="T131" s="95">
        <v>-84.72</v>
      </c>
      <c r="U131" s="95">
        <v>-0.05</v>
      </c>
      <c r="V131" s="95">
        <v>0.15</v>
      </c>
      <c r="W131" s="95">
        <v>0</v>
      </c>
      <c r="X131" s="95"/>
      <c r="Y131" s="95"/>
      <c r="Z131" s="74" t="s">
        <v>1111</v>
      </c>
      <c r="AA131" s="95">
        <v>-0.46</v>
      </c>
      <c r="AB131" s="95">
        <v>-0.14000000000000001</v>
      </c>
      <c r="AC131" s="74" t="s">
        <v>1111</v>
      </c>
      <c r="AD131" s="95">
        <v>55488680</v>
      </c>
    </row>
    <row r="132" spans="1:30" x14ac:dyDescent="0.2">
      <c r="A132" s="74" t="s">
        <v>1241</v>
      </c>
      <c r="B132" s="95">
        <v>0.16</v>
      </c>
      <c r="C132" s="95"/>
      <c r="D132" s="95">
        <v>-1.1200000000000001</v>
      </c>
      <c r="E132" s="95">
        <v>-0.35</v>
      </c>
      <c r="F132" s="95">
        <v>0.02</v>
      </c>
      <c r="G132" s="95"/>
      <c r="H132" s="95"/>
      <c r="I132" s="95"/>
      <c r="J132" s="95">
        <v>-1.1200000000000001</v>
      </c>
      <c r="K132" s="95">
        <v>-81.53</v>
      </c>
      <c r="L132" s="95">
        <v>-3.93</v>
      </c>
      <c r="M132" s="95"/>
      <c r="N132" s="95"/>
      <c r="O132" s="95">
        <v>-0.22</v>
      </c>
      <c r="P132" s="95">
        <v>-0.02</v>
      </c>
      <c r="Q132" s="95">
        <v>0.09</v>
      </c>
      <c r="R132" s="95">
        <v>-30.83</v>
      </c>
      <c r="S132" s="95">
        <v>-1.64</v>
      </c>
      <c r="T132" s="95">
        <v>-84.72</v>
      </c>
      <c r="U132" s="95">
        <v>-0.05</v>
      </c>
      <c r="V132" s="95">
        <v>0.15</v>
      </c>
      <c r="W132" s="95">
        <v>0</v>
      </c>
      <c r="X132" s="95"/>
      <c r="Y132" s="95"/>
      <c r="Z132" s="74" t="s">
        <v>1111</v>
      </c>
      <c r="AA132" s="95">
        <v>-0.46</v>
      </c>
      <c r="AB132" s="95">
        <v>-0.14000000000000001</v>
      </c>
      <c r="AC132" s="74" t="s">
        <v>1111</v>
      </c>
      <c r="AD132" s="95">
        <v>55488680</v>
      </c>
    </row>
    <row r="133" spans="1:30" x14ac:dyDescent="0.2">
      <c r="A133" s="74" t="s">
        <v>1242</v>
      </c>
      <c r="B133" s="95">
        <v>10.7</v>
      </c>
      <c r="C133" s="95"/>
      <c r="D133" s="95">
        <v>-75.150000000000006</v>
      </c>
      <c r="E133" s="95">
        <v>-23.17</v>
      </c>
      <c r="F133" s="95">
        <v>1.23</v>
      </c>
      <c r="G133" s="95"/>
      <c r="H133" s="95"/>
      <c r="I133" s="95"/>
      <c r="J133" s="95">
        <v>-75.150000000000006</v>
      </c>
      <c r="K133" s="95">
        <v>-81.53</v>
      </c>
      <c r="L133" s="95">
        <v>-3.93</v>
      </c>
      <c r="M133" s="95"/>
      <c r="N133" s="95"/>
      <c r="O133" s="95">
        <v>-14.43</v>
      </c>
      <c r="P133" s="95">
        <v>-1.24</v>
      </c>
      <c r="Q133" s="95">
        <v>0.09</v>
      </c>
      <c r="R133" s="95">
        <v>-30.83</v>
      </c>
      <c r="S133" s="95">
        <v>-1.64</v>
      </c>
      <c r="T133" s="95">
        <v>-84.72</v>
      </c>
      <c r="U133" s="95">
        <v>-0.05</v>
      </c>
      <c r="V133" s="95">
        <v>0.15</v>
      </c>
      <c r="W133" s="95">
        <v>0</v>
      </c>
      <c r="X133" s="95"/>
      <c r="Y133" s="95"/>
      <c r="Z133" s="74" t="s">
        <v>1111</v>
      </c>
      <c r="AA133" s="95">
        <v>-0.46</v>
      </c>
      <c r="AB133" s="95">
        <v>-0.14000000000000001</v>
      </c>
      <c r="AC133" s="74" t="s">
        <v>1111</v>
      </c>
      <c r="AD133" s="95">
        <v>55488680</v>
      </c>
    </row>
    <row r="134" spans="1:30" x14ac:dyDescent="0.2">
      <c r="A134" s="74" t="s">
        <v>1243</v>
      </c>
      <c r="B134" s="95">
        <v>0.14000000000000001</v>
      </c>
      <c r="C134" s="95"/>
      <c r="D134" s="95">
        <v>-0.98</v>
      </c>
      <c r="E134" s="95">
        <v>-0.3</v>
      </c>
      <c r="F134" s="95">
        <v>0.02</v>
      </c>
      <c r="G134" s="95"/>
      <c r="H134" s="95"/>
      <c r="I134" s="95"/>
      <c r="J134" s="95">
        <v>-0.98</v>
      </c>
      <c r="K134" s="95">
        <v>-81.53</v>
      </c>
      <c r="L134" s="95">
        <v>-3.93</v>
      </c>
      <c r="M134" s="95"/>
      <c r="N134" s="95"/>
      <c r="O134" s="95">
        <v>-0.19</v>
      </c>
      <c r="P134" s="95">
        <v>-0.02</v>
      </c>
      <c r="Q134" s="95">
        <v>0.09</v>
      </c>
      <c r="R134" s="95">
        <v>-30.83</v>
      </c>
      <c r="S134" s="95">
        <v>-1.64</v>
      </c>
      <c r="T134" s="95">
        <v>-84.72</v>
      </c>
      <c r="U134" s="95">
        <v>-0.05</v>
      </c>
      <c r="V134" s="95">
        <v>0.15</v>
      </c>
      <c r="W134" s="95">
        <v>0</v>
      </c>
      <c r="X134" s="95"/>
      <c r="Y134" s="95"/>
      <c r="Z134" s="74" t="s">
        <v>1111</v>
      </c>
      <c r="AA134" s="95">
        <v>-0.46</v>
      </c>
      <c r="AB134" s="95">
        <v>-0.14000000000000001</v>
      </c>
      <c r="AC134" s="74" t="s">
        <v>1111</v>
      </c>
      <c r="AD134" s="95">
        <v>55488680</v>
      </c>
    </row>
    <row r="135" spans="1:30" x14ac:dyDescent="0.2">
      <c r="A135" s="74" t="s">
        <v>1244</v>
      </c>
      <c r="B135" s="95">
        <v>118.91</v>
      </c>
      <c r="C135" s="95">
        <v>4</v>
      </c>
      <c r="D135" s="95">
        <v>11.86</v>
      </c>
      <c r="E135" s="95">
        <v>2.81</v>
      </c>
      <c r="F135" s="95">
        <v>1</v>
      </c>
      <c r="G135" s="95">
        <v>23.23</v>
      </c>
      <c r="H135" s="95">
        <v>8.32</v>
      </c>
      <c r="I135" s="95">
        <v>7.01</v>
      </c>
      <c r="J135" s="95">
        <v>10</v>
      </c>
      <c r="K135" s="95">
        <v>11.22</v>
      </c>
      <c r="L135" s="95">
        <v>1.22</v>
      </c>
      <c r="M135" s="95">
        <v>0.34</v>
      </c>
      <c r="N135" s="95">
        <v>0.83</v>
      </c>
      <c r="O135" s="95">
        <v>7.07</v>
      </c>
      <c r="P135" s="95">
        <v>-2.15</v>
      </c>
      <c r="Q135" s="95">
        <v>1.35</v>
      </c>
      <c r="R135" s="95">
        <v>23.68</v>
      </c>
      <c r="S135" s="95">
        <v>8.39</v>
      </c>
      <c r="T135" s="95">
        <v>14.59</v>
      </c>
      <c r="U135" s="95">
        <v>0.35</v>
      </c>
      <c r="V135" s="95">
        <v>0.65</v>
      </c>
      <c r="W135" s="95">
        <v>1.2</v>
      </c>
      <c r="X135" s="95">
        <v>4.1500000000000004</v>
      </c>
      <c r="Y135" s="95">
        <v>9.9</v>
      </c>
      <c r="Z135" s="74" t="s">
        <v>1111</v>
      </c>
      <c r="AA135" s="95">
        <v>42.34</v>
      </c>
      <c r="AB135" s="95">
        <v>10.029999999999999</v>
      </c>
      <c r="AC135" s="74" t="s">
        <v>1111</v>
      </c>
      <c r="AD135" s="95">
        <v>8907514826</v>
      </c>
    </row>
    <row r="136" spans="1:30" x14ac:dyDescent="0.2">
      <c r="A136" s="74" t="s">
        <v>1245</v>
      </c>
      <c r="B136" s="95">
        <v>2.69</v>
      </c>
      <c r="C136" s="95"/>
      <c r="D136" s="95">
        <v>176.02</v>
      </c>
      <c r="E136" s="95">
        <v>16.510000000000002</v>
      </c>
      <c r="F136" s="95">
        <v>1.58</v>
      </c>
      <c r="G136" s="95">
        <v>98.89</v>
      </c>
      <c r="H136" s="95">
        <v>19.670000000000002</v>
      </c>
      <c r="I136" s="95">
        <v>1.28</v>
      </c>
      <c r="J136" s="95">
        <v>11.46</v>
      </c>
      <c r="K136" s="95">
        <v>7.3</v>
      </c>
      <c r="L136" s="95">
        <v>-4.12</v>
      </c>
      <c r="M136" s="95">
        <v>-5.93</v>
      </c>
      <c r="N136" s="95">
        <v>2.25</v>
      </c>
      <c r="O136" s="95">
        <v>4.37</v>
      </c>
      <c r="P136" s="95">
        <v>-5.35</v>
      </c>
      <c r="Q136" s="95">
        <v>2.0499999999999998</v>
      </c>
      <c r="R136" s="95">
        <v>9.3800000000000008</v>
      </c>
      <c r="S136" s="95">
        <v>0.9</v>
      </c>
      <c r="T136" s="95">
        <v>109.29</v>
      </c>
      <c r="U136" s="95">
        <v>0.1</v>
      </c>
      <c r="V136" s="95">
        <v>0.9</v>
      </c>
      <c r="W136" s="95">
        <v>0.7</v>
      </c>
      <c r="X136" s="95">
        <v>28.86</v>
      </c>
      <c r="Y136" s="95"/>
      <c r="Z136" s="74" t="s">
        <v>1111</v>
      </c>
      <c r="AA136" s="95">
        <v>0.16</v>
      </c>
      <c r="AB136" s="95">
        <v>0.02</v>
      </c>
      <c r="AC136" s="74" t="s">
        <v>1111</v>
      </c>
      <c r="AD136" s="95">
        <v>688307616</v>
      </c>
    </row>
    <row r="137" spans="1:30" x14ac:dyDescent="0.2">
      <c r="A137" s="74" t="s">
        <v>1246</v>
      </c>
      <c r="B137" s="95">
        <v>2.02</v>
      </c>
      <c r="C137" s="95"/>
      <c r="D137" s="95">
        <v>-6.25</v>
      </c>
      <c r="E137" s="95">
        <v>0.44</v>
      </c>
      <c r="F137" s="95">
        <v>0.14000000000000001</v>
      </c>
      <c r="G137" s="95">
        <v>71.489999999999995</v>
      </c>
      <c r="H137" s="95">
        <v>8.91</v>
      </c>
      <c r="I137" s="95">
        <v>-10.44</v>
      </c>
      <c r="J137" s="95">
        <v>7.33</v>
      </c>
      <c r="K137" s="95">
        <v>22.2</v>
      </c>
      <c r="L137" s="95">
        <v>14.87</v>
      </c>
      <c r="M137" s="95">
        <v>0.9</v>
      </c>
      <c r="N137" s="95">
        <v>0.65</v>
      </c>
      <c r="O137" s="95">
        <v>1.08</v>
      </c>
      <c r="P137" s="95">
        <v>-0.18</v>
      </c>
      <c r="Q137" s="95">
        <v>3</v>
      </c>
      <c r="R137" s="95">
        <v>-7.07</v>
      </c>
      <c r="S137" s="95">
        <v>-2.2799999999999998</v>
      </c>
      <c r="T137" s="95">
        <v>2.19</v>
      </c>
      <c r="U137" s="95">
        <v>0.32</v>
      </c>
      <c r="V137" s="95">
        <v>0.47</v>
      </c>
      <c r="W137" s="95">
        <v>0.22</v>
      </c>
      <c r="X137" s="95">
        <v>-0.76</v>
      </c>
      <c r="Y137" s="95"/>
      <c r="Z137" s="74" t="s">
        <v>1111</v>
      </c>
      <c r="AA137" s="95">
        <v>4.57</v>
      </c>
      <c r="AB137" s="95">
        <v>-0.32</v>
      </c>
      <c r="AC137" s="74" t="s">
        <v>1111</v>
      </c>
      <c r="AD137" s="95">
        <v>105736294</v>
      </c>
    </row>
    <row r="138" spans="1:30" x14ac:dyDescent="0.2">
      <c r="A138" s="74" t="s">
        <v>1247</v>
      </c>
      <c r="B138" s="95">
        <v>7.05</v>
      </c>
      <c r="C138" s="95">
        <v>1.42</v>
      </c>
      <c r="D138" s="95">
        <v>117.59</v>
      </c>
      <c r="E138" s="95">
        <v>1.02</v>
      </c>
      <c r="F138" s="95">
        <v>0.79</v>
      </c>
      <c r="G138" s="95">
        <v>61.15</v>
      </c>
      <c r="H138" s="95">
        <v>34.74</v>
      </c>
      <c r="I138" s="95">
        <v>2.71</v>
      </c>
      <c r="J138" s="95">
        <v>9.17</v>
      </c>
      <c r="K138" s="95">
        <v>8.32</v>
      </c>
      <c r="L138" s="95">
        <v>-0.85</v>
      </c>
      <c r="M138" s="95">
        <v>-0.09</v>
      </c>
      <c r="N138" s="95">
        <v>3.19</v>
      </c>
      <c r="O138" s="95">
        <v>8.0299999999999994</v>
      </c>
      <c r="P138" s="95">
        <v>-0.92</v>
      </c>
      <c r="Q138" s="95">
        <v>3.3</v>
      </c>
      <c r="R138" s="95">
        <v>0.87</v>
      </c>
      <c r="S138" s="95">
        <v>0.67</v>
      </c>
      <c r="T138" s="95">
        <v>9.25</v>
      </c>
      <c r="U138" s="95">
        <v>0.77</v>
      </c>
      <c r="V138" s="95">
        <v>0.23</v>
      </c>
      <c r="W138" s="95">
        <v>0.25</v>
      </c>
      <c r="X138" s="95">
        <v>16.07</v>
      </c>
      <c r="Y138" s="95"/>
      <c r="Z138" s="74" t="s">
        <v>1111</v>
      </c>
      <c r="AA138" s="95">
        <v>6.92</v>
      </c>
      <c r="AB138" s="95">
        <v>0.06</v>
      </c>
      <c r="AC138" s="74" t="s">
        <v>1111</v>
      </c>
      <c r="AD138" s="95">
        <v>2763337035</v>
      </c>
    </row>
    <row r="139" spans="1:30" x14ac:dyDescent="0.2">
      <c r="A139" s="74" t="s">
        <v>1248</v>
      </c>
      <c r="B139" s="95">
        <v>31.17</v>
      </c>
      <c r="C139" s="95"/>
      <c r="D139" s="95">
        <v>1.06</v>
      </c>
      <c r="E139" s="95">
        <v>1.21</v>
      </c>
      <c r="F139" s="95">
        <v>1.1000000000000001</v>
      </c>
      <c r="G139" s="95">
        <v>97.82</v>
      </c>
      <c r="H139" s="95">
        <v>-793.66</v>
      </c>
      <c r="I139" s="95">
        <v>3636.47</v>
      </c>
      <c r="J139" s="95">
        <v>-4.84</v>
      </c>
      <c r="K139" s="95">
        <v>-1.22</v>
      </c>
      <c r="L139" s="95">
        <v>3.62</v>
      </c>
      <c r="M139" s="95">
        <v>-0.91</v>
      </c>
      <c r="N139" s="95">
        <v>38.43</v>
      </c>
      <c r="O139" s="95">
        <v>1.36</v>
      </c>
      <c r="P139" s="95">
        <v>-7.17</v>
      </c>
      <c r="Q139" s="95">
        <v>22.55</v>
      </c>
      <c r="R139" s="95">
        <v>114.84</v>
      </c>
      <c r="S139" s="95">
        <v>103.9</v>
      </c>
      <c r="T139" s="95">
        <v>-25.06</v>
      </c>
      <c r="U139" s="95">
        <v>0.9</v>
      </c>
      <c r="V139" s="95">
        <v>0.1</v>
      </c>
      <c r="W139" s="95">
        <v>0.03</v>
      </c>
      <c r="X139" s="95">
        <v>28.01</v>
      </c>
      <c r="Y139" s="95"/>
      <c r="Z139" s="74" t="s">
        <v>1111</v>
      </c>
      <c r="AA139" s="95">
        <v>25.68</v>
      </c>
      <c r="AB139" s="95">
        <v>29.49</v>
      </c>
      <c r="AC139" s="74" t="s">
        <v>1111</v>
      </c>
      <c r="AD139" s="95">
        <v>1691709775</v>
      </c>
    </row>
    <row r="140" spans="1:30" x14ac:dyDescent="0.2">
      <c r="A140" s="74" t="s">
        <v>1249</v>
      </c>
      <c r="B140" s="95">
        <v>4.47</v>
      </c>
      <c r="C140" s="95"/>
      <c r="D140" s="95">
        <v>-3.24</v>
      </c>
      <c r="E140" s="95">
        <v>2.16</v>
      </c>
      <c r="F140" s="95">
        <v>1.71</v>
      </c>
      <c r="G140" s="95">
        <v>100</v>
      </c>
      <c r="H140" s="95">
        <v>-450.16</v>
      </c>
      <c r="I140" s="95">
        <v>-450.94</v>
      </c>
      <c r="J140" s="95">
        <v>-3.24</v>
      </c>
      <c r="K140" s="95">
        <v>-1.59</v>
      </c>
      <c r="L140" s="95">
        <v>1.65</v>
      </c>
      <c r="M140" s="95">
        <v>-1.1000000000000001</v>
      </c>
      <c r="N140" s="95">
        <v>14.6</v>
      </c>
      <c r="O140" s="95">
        <v>2.27</v>
      </c>
      <c r="P140" s="95">
        <v>-19.09</v>
      </c>
      <c r="Q140" s="95">
        <v>5.75</v>
      </c>
      <c r="R140" s="95">
        <v>-66.680000000000007</v>
      </c>
      <c r="S140" s="95">
        <v>-52.74</v>
      </c>
      <c r="T140" s="95">
        <v>-66.680000000000007</v>
      </c>
      <c r="U140" s="95">
        <v>0.79</v>
      </c>
      <c r="V140" s="95">
        <v>0.21</v>
      </c>
      <c r="W140" s="95">
        <v>0.12</v>
      </c>
      <c r="X140" s="95"/>
      <c r="Y140" s="95"/>
      <c r="Z140" s="74" t="s">
        <v>1111</v>
      </c>
      <c r="AA140" s="95">
        <v>2.0699999999999998</v>
      </c>
      <c r="AB140" s="95">
        <v>-1.38</v>
      </c>
      <c r="AC140" s="74" t="s">
        <v>1111</v>
      </c>
      <c r="AD140" s="95">
        <v>220460400</v>
      </c>
    </row>
    <row r="141" spans="1:30" x14ac:dyDescent="0.2">
      <c r="A141" s="74" t="s">
        <v>1250</v>
      </c>
      <c r="B141" s="95">
        <v>124.82</v>
      </c>
      <c r="C141" s="95">
        <v>2.82</v>
      </c>
      <c r="D141" s="95">
        <v>12.55</v>
      </c>
      <c r="E141" s="95">
        <v>1.1200000000000001</v>
      </c>
      <c r="F141" s="95">
        <v>0.05</v>
      </c>
      <c r="G141" s="95">
        <v>0</v>
      </c>
      <c r="H141" s="95">
        <v>83.92</v>
      </c>
      <c r="I141" s="95">
        <v>23.54</v>
      </c>
      <c r="J141" s="95">
        <v>3.52</v>
      </c>
      <c r="K141" s="95">
        <v>-27.3</v>
      </c>
      <c r="L141" s="95">
        <v>-30.81</v>
      </c>
      <c r="M141" s="95">
        <v>-9.83</v>
      </c>
      <c r="N141" s="95">
        <v>2.95</v>
      </c>
      <c r="O141" s="95"/>
      <c r="P141" s="95">
        <v>-0.05</v>
      </c>
      <c r="Q141" s="95"/>
      <c r="R141" s="95">
        <v>8.9499999999999993</v>
      </c>
      <c r="S141" s="95">
        <v>0.43</v>
      </c>
      <c r="T141" s="95">
        <v>28.38</v>
      </c>
      <c r="U141" s="95">
        <v>0.05</v>
      </c>
      <c r="V141" s="95">
        <v>0.95</v>
      </c>
      <c r="W141" s="95">
        <v>0.02</v>
      </c>
      <c r="X141" s="95">
        <v>12.76</v>
      </c>
      <c r="Y141" s="95">
        <v>18.059999999999999</v>
      </c>
      <c r="Z141" s="74" t="s">
        <v>1111</v>
      </c>
      <c r="AA141" s="95">
        <v>111.21</v>
      </c>
      <c r="AB141" s="95">
        <v>9.9499999999999993</v>
      </c>
      <c r="AC141" s="74" t="s">
        <v>1111</v>
      </c>
      <c r="AD141" s="95">
        <v>1343849566</v>
      </c>
    </row>
    <row r="142" spans="1:30" x14ac:dyDescent="0.2">
      <c r="A142" s="74" t="s">
        <v>1251</v>
      </c>
      <c r="B142" s="95">
        <v>51.87</v>
      </c>
      <c r="C142" s="95">
        <v>1.7</v>
      </c>
      <c r="D142" s="95">
        <v>13.22</v>
      </c>
      <c r="E142" s="95">
        <v>0.57999999999999996</v>
      </c>
      <c r="F142" s="95">
        <v>0.21</v>
      </c>
      <c r="G142" s="95">
        <v>98.03</v>
      </c>
      <c r="H142" s="95">
        <v>42.22</v>
      </c>
      <c r="I142" s="95">
        <v>28.42</v>
      </c>
      <c r="J142" s="95">
        <v>8.9</v>
      </c>
      <c r="K142" s="95">
        <v>11.05</v>
      </c>
      <c r="L142" s="95">
        <v>2.15</v>
      </c>
      <c r="M142" s="95">
        <v>0.14000000000000001</v>
      </c>
      <c r="N142" s="95">
        <v>3.76</v>
      </c>
      <c r="O142" s="95"/>
      <c r="P142" s="95">
        <v>-0.21</v>
      </c>
      <c r="Q142" s="95"/>
      <c r="R142" s="95">
        <v>4.3499999999999996</v>
      </c>
      <c r="S142" s="95">
        <v>1.56</v>
      </c>
      <c r="T142" s="95">
        <v>4.6900000000000004</v>
      </c>
      <c r="U142" s="95">
        <v>0.36</v>
      </c>
      <c r="V142" s="95">
        <v>0.64</v>
      </c>
      <c r="W142" s="95">
        <v>0.05</v>
      </c>
      <c r="X142" s="95">
        <v>-12.76</v>
      </c>
      <c r="Y142" s="95">
        <v>-19.27</v>
      </c>
      <c r="Z142" s="74" t="s">
        <v>1111</v>
      </c>
      <c r="AA142" s="95">
        <v>90.19</v>
      </c>
      <c r="AB142" s="95">
        <v>3.92</v>
      </c>
      <c r="AC142" s="74" t="s">
        <v>1111</v>
      </c>
      <c r="AD142" s="95">
        <v>3623160996</v>
      </c>
    </row>
    <row r="143" spans="1:30" x14ac:dyDescent="0.2">
      <c r="A143" s="74" t="s">
        <v>1252</v>
      </c>
      <c r="B143" s="95">
        <v>45.55</v>
      </c>
      <c r="C143" s="95">
        <v>3.86</v>
      </c>
      <c r="D143" s="95">
        <v>24.88</v>
      </c>
      <c r="E143" s="95">
        <v>0.92</v>
      </c>
      <c r="F143" s="95">
        <v>0.45</v>
      </c>
      <c r="G143" s="95">
        <v>100</v>
      </c>
      <c r="H143" s="95">
        <v>14.19</v>
      </c>
      <c r="I143" s="95">
        <v>10.57</v>
      </c>
      <c r="J143" s="95">
        <v>18.53</v>
      </c>
      <c r="K143" s="95">
        <v>25.41</v>
      </c>
      <c r="L143" s="95">
        <v>6.87</v>
      </c>
      <c r="M143" s="95">
        <v>0.34</v>
      </c>
      <c r="N143" s="95">
        <v>2.63</v>
      </c>
      <c r="O143" s="95">
        <v>34.25</v>
      </c>
      <c r="P143" s="95">
        <v>-0.5</v>
      </c>
      <c r="Q143" s="95">
        <v>1.17</v>
      </c>
      <c r="R143" s="95">
        <v>3.71</v>
      </c>
      <c r="S143" s="95">
        <v>1.82</v>
      </c>
      <c r="T143" s="95">
        <v>3.46</v>
      </c>
      <c r="U143" s="95">
        <v>0.49</v>
      </c>
      <c r="V143" s="95">
        <v>0.51</v>
      </c>
      <c r="W143" s="95">
        <v>0.17</v>
      </c>
      <c r="X143" s="95">
        <v>7.67</v>
      </c>
      <c r="Y143" s="95">
        <v>16.309999999999999</v>
      </c>
      <c r="Z143" s="74" t="s">
        <v>1111</v>
      </c>
      <c r="AA143" s="95">
        <v>49.33</v>
      </c>
      <c r="AB143" s="95">
        <v>1.83</v>
      </c>
      <c r="AC143" s="74" t="s">
        <v>1111</v>
      </c>
      <c r="AD143" s="95">
        <v>17648785668</v>
      </c>
    </row>
    <row r="144" spans="1:30" x14ac:dyDescent="0.2">
      <c r="A144" s="74" t="s">
        <v>1253</v>
      </c>
      <c r="B144" s="95">
        <v>7.47</v>
      </c>
      <c r="C144" s="95"/>
      <c r="D144" s="95">
        <v>8.2100000000000009</v>
      </c>
      <c r="E144" s="95">
        <v>0.85</v>
      </c>
      <c r="F144" s="95">
        <v>0.33</v>
      </c>
      <c r="G144" s="95">
        <v>46.3</v>
      </c>
      <c r="H144" s="95">
        <v>26.49</v>
      </c>
      <c r="I144" s="95">
        <v>10.86</v>
      </c>
      <c r="J144" s="95">
        <v>3.37</v>
      </c>
      <c r="K144" s="95">
        <v>5.61</v>
      </c>
      <c r="L144" s="95">
        <v>2.2400000000000002</v>
      </c>
      <c r="M144" s="95">
        <v>0.56999999999999995</v>
      </c>
      <c r="N144" s="95">
        <v>0.89</v>
      </c>
      <c r="O144" s="95">
        <v>2.23</v>
      </c>
      <c r="P144" s="95">
        <v>-0.46</v>
      </c>
      <c r="Q144" s="95">
        <v>2.02</v>
      </c>
      <c r="R144" s="95">
        <v>10.39</v>
      </c>
      <c r="S144" s="95">
        <v>3.96</v>
      </c>
      <c r="T144" s="95">
        <v>9.4700000000000006</v>
      </c>
      <c r="U144" s="95">
        <v>0.38</v>
      </c>
      <c r="V144" s="95">
        <v>0.62</v>
      </c>
      <c r="W144" s="95">
        <v>0.36</v>
      </c>
      <c r="X144" s="95">
        <v>3.93</v>
      </c>
      <c r="Y144" s="95"/>
      <c r="Z144" s="74" t="s">
        <v>1111</v>
      </c>
      <c r="AA144" s="95">
        <v>8.76</v>
      </c>
      <c r="AB144" s="95">
        <v>0.91</v>
      </c>
      <c r="AC144" s="74" t="s">
        <v>1111</v>
      </c>
      <c r="AD144" s="95">
        <v>841798035</v>
      </c>
    </row>
    <row r="145" spans="1:30" x14ac:dyDescent="0.2">
      <c r="A145" s="74" t="s">
        <v>1254</v>
      </c>
      <c r="B145" s="95">
        <v>0.32</v>
      </c>
      <c r="C145" s="95"/>
      <c r="D145" s="95">
        <v>-0.56000000000000005</v>
      </c>
      <c r="E145" s="95">
        <v>3.64</v>
      </c>
      <c r="F145" s="95">
        <v>1.06</v>
      </c>
      <c r="G145" s="95">
        <v>-58.84</v>
      </c>
      <c r="H145" s="95">
        <v>-1958.6</v>
      </c>
      <c r="I145" s="95">
        <v>-2073.0500000000002</v>
      </c>
      <c r="J145" s="95">
        <v>-0.59</v>
      </c>
      <c r="K145" s="95">
        <v>-0.62</v>
      </c>
      <c r="L145" s="95">
        <v>-0.03</v>
      </c>
      <c r="M145" s="95">
        <v>0.16</v>
      </c>
      <c r="N145" s="95">
        <v>11.64</v>
      </c>
      <c r="O145" s="95">
        <v>3.19</v>
      </c>
      <c r="P145" s="95">
        <v>-2.6</v>
      </c>
      <c r="Q145" s="95">
        <v>2.27</v>
      </c>
      <c r="R145" s="95">
        <v>-647.54</v>
      </c>
      <c r="S145" s="95">
        <v>-188.53</v>
      </c>
      <c r="T145" s="95">
        <v>-240.98</v>
      </c>
      <c r="U145" s="95">
        <v>0.28999999999999998</v>
      </c>
      <c r="V145" s="95">
        <v>0.71</v>
      </c>
      <c r="W145" s="95">
        <v>0.09</v>
      </c>
      <c r="X145" s="95"/>
      <c r="Y145" s="95"/>
      <c r="Z145" s="74" t="s">
        <v>1111</v>
      </c>
      <c r="AA145" s="95">
        <v>0.09</v>
      </c>
      <c r="AB145" s="95">
        <v>-0.56999999999999995</v>
      </c>
      <c r="AC145" s="74" t="s">
        <v>1111</v>
      </c>
      <c r="AD145" s="95">
        <v>38846720</v>
      </c>
    </row>
    <row r="146" spans="1:30" x14ac:dyDescent="0.2">
      <c r="A146" s="74" t="s">
        <v>1255</v>
      </c>
      <c r="B146" s="95">
        <v>8.1199999999999992</v>
      </c>
      <c r="C146" s="95"/>
      <c r="D146" s="95">
        <v>-9.76</v>
      </c>
      <c r="E146" s="95">
        <v>6.47</v>
      </c>
      <c r="F146" s="95">
        <v>0.41</v>
      </c>
      <c r="G146" s="95">
        <v>76.37</v>
      </c>
      <c r="H146" s="95">
        <v>4.5999999999999996</v>
      </c>
      <c r="I146" s="95">
        <v>-13.01</v>
      </c>
      <c r="J146" s="95">
        <v>27.62</v>
      </c>
      <c r="K146" s="95">
        <v>75.41</v>
      </c>
      <c r="L146" s="95">
        <v>47.79</v>
      </c>
      <c r="M146" s="95">
        <v>11.19</v>
      </c>
      <c r="N146" s="95">
        <v>1.27</v>
      </c>
      <c r="O146" s="95">
        <v>2.3199999999999998</v>
      </c>
      <c r="P146" s="95">
        <v>-0.54</v>
      </c>
      <c r="Q146" s="95">
        <v>3.36</v>
      </c>
      <c r="R146" s="95">
        <v>-66.239999999999995</v>
      </c>
      <c r="S146" s="95">
        <v>-4.17</v>
      </c>
      <c r="T146" s="95">
        <v>1.21</v>
      </c>
      <c r="U146" s="95">
        <v>0.06</v>
      </c>
      <c r="V146" s="95">
        <v>0.94</v>
      </c>
      <c r="W146" s="95">
        <v>0.32</v>
      </c>
      <c r="X146" s="95">
        <v>6.26</v>
      </c>
      <c r="Y146" s="95"/>
      <c r="Z146" s="74" t="s">
        <v>1111</v>
      </c>
      <c r="AA146" s="95">
        <v>1.26</v>
      </c>
      <c r="AB146" s="95">
        <v>-0.83</v>
      </c>
      <c r="AC146" s="74" t="s">
        <v>1111</v>
      </c>
      <c r="AD146" s="95">
        <v>299861044</v>
      </c>
    </row>
    <row r="147" spans="1:30" x14ac:dyDescent="0.2">
      <c r="A147" s="74" t="s">
        <v>1256</v>
      </c>
      <c r="B147" s="95">
        <v>1.6</v>
      </c>
      <c r="C147" s="95"/>
      <c r="D147" s="95">
        <v>-1.1499999999999999</v>
      </c>
      <c r="E147" s="95">
        <v>0.99</v>
      </c>
      <c r="F147" s="95">
        <v>0.62</v>
      </c>
      <c r="G147" s="95">
        <v>100</v>
      </c>
      <c r="H147" s="95">
        <v>-11951.2</v>
      </c>
      <c r="I147" s="95">
        <v>-11913.6</v>
      </c>
      <c r="J147" s="95">
        <v>-1.1499999999999999</v>
      </c>
      <c r="K147" s="95">
        <v>0.03</v>
      </c>
      <c r="L147" s="95">
        <v>1.18</v>
      </c>
      <c r="M147" s="95">
        <v>-1.01</v>
      </c>
      <c r="N147" s="95">
        <v>137.16</v>
      </c>
      <c r="O147" s="95">
        <v>0.96</v>
      </c>
      <c r="P147" s="95">
        <v>-4.03</v>
      </c>
      <c r="Q147" s="95">
        <v>4.3</v>
      </c>
      <c r="R147" s="95">
        <v>-85.68</v>
      </c>
      <c r="S147" s="95">
        <v>-53.95</v>
      </c>
      <c r="T147" s="95">
        <v>-69.05</v>
      </c>
      <c r="U147" s="95">
        <v>0.63</v>
      </c>
      <c r="V147" s="95">
        <v>0.37</v>
      </c>
      <c r="W147" s="95">
        <v>0</v>
      </c>
      <c r="X147" s="95">
        <v>-59.76</v>
      </c>
      <c r="Y147" s="95"/>
      <c r="Z147" s="74" t="s">
        <v>1111</v>
      </c>
      <c r="AA147" s="95">
        <v>1.62</v>
      </c>
      <c r="AB147" s="95">
        <v>-1.39</v>
      </c>
      <c r="AC147" s="74" t="s">
        <v>1111</v>
      </c>
      <c r="AD147" s="95">
        <v>68581760</v>
      </c>
    </row>
    <row r="148" spans="1:30" x14ac:dyDescent="0.2">
      <c r="A148" s="74" t="s">
        <v>1257</v>
      </c>
      <c r="B148" s="95">
        <v>38.07</v>
      </c>
      <c r="C148" s="95">
        <v>2.63</v>
      </c>
      <c r="D148" s="95">
        <v>13.13</v>
      </c>
      <c r="E148" s="95">
        <v>1.72</v>
      </c>
      <c r="F148" s="95">
        <v>0.98</v>
      </c>
      <c r="G148" s="95">
        <v>19.88</v>
      </c>
      <c r="H148" s="95">
        <v>11.83</v>
      </c>
      <c r="I148" s="95">
        <v>9.1</v>
      </c>
      <c r="J148" s="95">
        <v>10.09</v>
      </c>
      <c r="K148" s="95">
        <v>1.97</v>
      </c>
      <c r="L148" s="95">
        <v>-8.1199999999999992</v>
      </c>
      <c r="M148" s="95">
        <v>-1.38</v>
      </c>
      <c r="N148" s="95">
        <v>1.19</v>
      </c>
      <c r="O148" s="95">
        <v>1.99</v>
      </c>
      <c r="P148" s="95">
        <v>-11.2</v>
      </c>
      <c r="Q148" s="95">
        <v>2.16</v>
      </c>
      <c r="R148" s="95">
        <v>13.1</v>
      </c>
      <c r="S148" s="95">
        <v>7.43</v>
      </c>
      <c r="T148" s="95">
        <v>13.1</v>
      </c>
      <c r="U148" s="95">
        <v>0.56999999999999995</v>
      </c>
      <c r="V148" s="95">
        <v>0.43</v>
      </c>
      <c r="W148" s="95">
        <v>0.82</v>
      </c>
      <c r="X148" s="95">
        <v>-1.04</v>
      </c>
      <c r="Y148" s="95">
        <v>-8.08</v>
      </c>
      <c r="Z148" s="74" t="s">
        <v>1111</v>
      </c>
      <c r="AA148" s="95">
        <v>22.15</v>
      </c>
      <c r="AB148" s="95">
        <v>2.9</v>
      </c>
      <c r="AC148" s="74" t="s">
        <v>1111</v>
      </c>
      <c r="AD148" s="95">
        <v>598258629</v>
      </c>
    </row>
    <row r="149" spans="1:30" x14ac:dyDescent="0.2">
      <c r="A149" s="74" t="s">
        <v>1258</v>
      </c>
      <c r="B149" s="95">
        <v>37.21</v>
      </c>
      <c r="C149" s="95"/>
      <c r="D149" s="95">
        <v>-37.659999999999997</v>
      </c>
      <c r="E149" s="95">
        <v>10.44</v>
      </c>
      <c r="F149" s="95">
        <v>4.87</v>
      </c>
      <c r="G149" s="95">
        <v>64.69</v>
      </c>
      <c r="H149" s="95">
        <v>-15.69</v>
      </c>
      <c r="I149" s="95">
        <v>-16.25</v>
      </c>
      <c r="J149" s="95">
        <v>-39.01</v>
      </c>
      <c r="K149" s="95">
        <v>-34.549999999999997</v>
      </c>
      <c r="L149" s="95">
        <v>4.53</v>
      </c>
      <c r="M149" s="95">
        <v>-1.21</v>
      </c>
      <c r="N149" s="95">
        <v>6.12</v>
      </c>
      <c r="O149" s="95">
        <v>11.16</v>
      </c>
      <c r="P149" s="95">
        <v>-17</v>
      </c>
      <c r="Q149" s="95">
        <v>2.57</v>
      </c>
      <c r="R149" s="95">
        <v>-27.72</v>
      </c>
      <c r="S149" s="95">
        <v>-12.93</v>
      </c>
      <c r="T149" s="95">
        <v>-26.86</v>
      </c>
      <c r="U149" s="95">
        <v>0.47</v>
      </c>
      <c r="V149" s="95">
        <v>0.35</v>
      </c>
      <c r="W149" s="95">
        <v>0.8</v>
      </c>
      <c r="X149" s="95">
        <v>2.65</v>
      </c>
      <c r="Y149" s="95"/>
      <c r="Z149" s="74" t="s">
        <v>1111</v>
      </c>
      <c r="AA149" s="95">
        <v>3.56</v>
      </c>
      <c r="AB149" s="95">
        <v>-0.99</v>
      </c>
      <c r="AC149" s="74" t="s">
        <v>1111</v>
      </c>
      <c r="AD149" s="95">
        <v>917259424</v>
      </c>
    </row>
    <row r="150" spans="1:30" x14ac:dyDescent="0.2">
      <c r="A150" s="74" t="s">
        <v>1259</v>
      </c>
      <c r="B150" s="95">
        <v>10.96</v>
      </c>
      <c r="C150" s="95"/>
      <c r="D150" s="95">
        <v>-15.33</v>
      </c>
      <c r="E150" s="95">
        <v>28.18</v>
      </c>
      <c r="F150" s="95">
        <v>1.4</v>
      </c>
      <c r="G150" s="95"/>
      <c r="H150" s="95"/>
      <c r="I150" s="95"/>
      <c r="J150" s="95">
        <v>-15.37</v>
      </c>
      <c r="K150" s="95">
        <v>-15.32</v>
      </c>
      <c r="L150" s="95">
        <v>0.04</v>
      </c>
      <c r="M150" s="95">
        <v>-0.08</v>
      </c>
      <c r="N150" s="95"/>
      <c r="O150" s="95">
        <v>579.79999999999995</v>
      </c>
      <c r="P150" s="95">
        <v>-1.41</v>
      </c>
      <c r="Q150" s="95">
        <v>2.1</v>
      </c>
      <c r="R150" s="95">
        <v>-183.82</v>
      </c>
      <c r="S150" s="95">
        <v>-9.14</v>
      </c>
      <c r="T150" s="95">
        <v>-183.38</v>
      </c>
      <c r="U150" s="95">
        <v>0.05</v>
      </c>
      <c r="V150" s="95">
        <v>0.17</v>
      </c>
      <c r="W150" s="95">
        <v>0</v>
      </c>
      <c r="X150" s="95"/>
      <c r="Y150" s="95"/>
      <c r="Z150" s="74" t="s">
        <v>1111</v>
      </c>
      <c r="AA150" s="95">
        <v>0.39</v>
      </c>
      <c r="AB150" s="95">
        <v>-0.71</v>
      </c>
      <c r="AC150" s="74" t="s">
        <v>1111</v>
      </c>
      <c r="AD150" s="95">
        <v>140890800</v>
      </c>
    </row>
    <row r="151" spans="1:30" x14ac:dyDescent="0.2">
      <c r="A151" s="74" t="s">
        <v>1260</v>
      </c>
      <c r="B151" s="95">
        <v>12.07</v>
      </c>
      <c r="C151" s="95"/>
      <c r="D151" s="95">
        <v>-16.88</v>
      </c>
      <c r="E151" s="95">
        <v>31.03</v>
      </c>
      <c r="F151" s="95">
        <v>1.54</v>
      </c>
      <c r="G151" s="95"/>
      <c r="H151" s="95"/>
      <c r="I151" s="95"/>
      <c r="J151" s="95">
        <v>-16.920000000000002</v>
      </c>
      <c r="K151" s="95">
        <v>-15.32</v>
      </c>
      <c r="L151" s="95">
        <v>0.04</v>
      </c>
      <c r="M151" s="95">
        <v>-0.08</v>
      </c>
      <c r="N151" s="95"/>
      <c r="O151" s="95">
        <v>638.52</v>
      </c>
      <c r="P151" s="95">
        <v>-1.55</v>
      </c>
      <c r="Q151" s="95">
        <v>2.1</v>
      </c>
      <c r="R151" s="95">
        <v>-183.82</v>
      </c>
      <c r="S151" s="95">
        <v>-9.14</v>
      </c>
      <c r="T151" s="95">
        <v>-183.38</v>
      </c>
      <c r="U151" s="95">
        <v>0.05</v>
      </c>
      <c r="V151" s="95">
        <v>0.17</v>
      </c>
      <c r="W151" s="95">
        <v>0</v>
      </c>
      <c r="X151" s="95"/>
      <c r="Y151" s="95"/>
      <c r="Z151" s="74" t="s">
        <v>1111</v>
      </c>
      <c r="AA151" s="95">
        <v>0.39</v>
      </c>
      <c r="AB151" s="95">
        <v>-0.71</v>
      </c>
      <c r="AC151" s="74" t="s">
        <v>1111</v>
      </c>
      <c r="AD151" s="95">
        <v>140890800</v>
      </c>
    </row>
    <row r="152" spans="1:30" x14ac:dyDescent="0.2">
      <c r="A152" s="74" t="s">
        <v>1261</v>
      </c>
      <c r="B152" s="95">
        <v>2.79</v>
      </c>
      <c r="C152" s="95"/>
      <c r="D152" s="95">
        <v>-3.9</v>
      </c>
      <c r="E152" s="95">
        <v>7.17</v>
      </c>
      <c r="F152" s="95">
        <v>0.36</v>
      </c>
      <c r="G152" s="95"/>
      <c r="H152" s="95"/>
      <c r="I152" s="95"/>
      <c r="J152" s="95">
        <v>-3.91</v>
      </c>
      <c r="K152" s="95">
        <v>-15.32</v>
      </c>
      <c r="L152" s="95">
        <v>0.04</v>
      </c>
      <c r="M152" s="95">
        <v>-0.08</v>
      </c>
      <c r="N152" s="95"/>
      <c r="O152" s="95">
        <v>147.59</v>
      </c>
      <c r="P152" s="95">
        <v>-0.36</v>
      </c>
      <c r="Q152" s="95">
        <v>2.1</v>
      </c>
      <c r="R152" s="95">
        <v>-183.82</v>
      </c>
      <c r="S152" s="95">
        <v>-9.14</v>
      </c>
      <c r="T152" s="95">
        <v>-183.38</v>
      </c>
      <c r="U152" s="95">
        <v>0.05</v>
      </c>
      <c r="V152" s="95">
        <v>0.17</v>
      </c>
      <c r="W152" s="95">
        <v>0</v>
      </c>
      <c r="X152" s="95"/>
      <c r="Y152" s="95"/>
      <c r="Z152" s="74" t="s">
        <v>1111</v>
      </c>
      <c r="AA152" s="95">
        <v>0.39</v>
      </c>
      <c r="AB152" s="95">
        <v>-0.71</v>
      </c>
      <c r="AC152" s="74" t="s">
        <v>1111</v>
      </c>
      <c r="AD152" s="95">
        <v>140890800</v>
      </c>
    </row>
    <row r="153" spans="1:30" x14ac:dyDescent="0.2">
      <c r="A153" s="74" t="s">
        <v>1262</v>
      </c>
      <c r="B153" s="95">
        <v>7.56</v>
      </c>
      <c r="C153" s="95">
        <v>1.59</v>
      </c>
      <c r="D153" s="95">
        <v>-20.190000000000001</v>
      </c>
      <c r="E153" s="95">
        <v>3.75</v>
      </c>
      <c r="F153" s="95">
        <v>1.37</v>
      </c>
      <c r="G153" s="95">
        <v>42.07</v>
      </c>
      <c r="H153" s="95">
        <v>-5.04</v>
      </c>
      <c r="I153" s="95">
        <v>-5.32</v>
      </c>
      <c r="J153" s="95">
        <v>-21.31</v>
      </c>
      <c r="K153" s="95">
        <v>-16.29</v>
      </c>
      <c r="L153" s="95">
        <v>5.0199999999999996</v>
      </c>
      <c r="M153" s="95">
        <v>-0.88</v>
      </c>
      <c r="N153" s="95">
        <v>1.07</v>
      </c>
      <c r="O153" s="95">
        <v>3.03</v>
      </c>
      <c r="P153" s="95">
        <v>-4.9000000000000004</v>
      </c>
      <c r="Q153" s="95">
        <v>2.69</v>
      </c>
      <c r="R153" s="95">
        <v>-18.579999999999998</v>
      </c>
      <c r="S153" s="95">
        <v>-6.79</v>
      </c>
      <c r="T153" s="95">
        <v>-18.579999999999998</v>
      </c>
      <c r="U153" s="95">
        <v>0.37</v>
      </c>
      <c r="V153" s="95">
        <v>0.63</v>
      </c>
      <c r="W153" s="95">
        <v>1.28</v>
      </c>
      <c r="X153" s="95">
        <v>-10.73</v>
      </c>
      <c r="Y153" s="95"/>
      <c r="Z153" s="74" t="s">
        <v>1111</v>
      </c>
      <c r="AA153" s="95">
        <v>2.02</v>
      </c>
      <c r="AB153" s="95">
        <v>-0.37</v>
      </c>
      <c r="AC153" s="74" t="s">
        <v>1111</v>
      </c>
      <c r="AD153" s="95">
        <v>161862797.88</v>
      </c>
    </row>
    <row r="154" spans="1:30" x14ac:dyDescent="0.2">
      <c r="A154" s="74" t="s">
        <v>1263</v>
      </c>
      <c r="B154" s="95">
        <v>18.920000000000002</v>
      </c>
      <c r="C154" s="95"/>
      <c r="D154" s="95">
        <v>-318.10000000000002</v>
      </c>
      <c r="E154" s="95">
        <v>1.32</v>
      </c>
      <c r="F154" s="95">
        <v>0.53</v>
      </c>
      <c r="G154" s="95">
        <v>18.68</v>
      </c>
      <c r="H154" s="95">
        <v>0.35</v>
      </c>
      <c r="I154" s="95">
        <v>-0.45</v>
      </c>
      <c r="J154" s="95">
        <v>412.04</v>
      </c>
      <c r="K154" s="95">
        <v>679.13</v>
      </c>
      <c r="L154" s="95">
        <v>266.64999999999998</v>
      </c>
      <c r="M154" s="95">
        <v>0.85</v>
      </c>
      <c r="N154" s="95">
        <v>1.43</v>
      </c>
      <c r="O154" s="95">
        <v>-166.71</v>
      </c>
      <c r="P154" s="95">
        <v>-0.61</v>
      </c>
      <c r="Q154" s="95">
        <v>0.98</v>
      </c>
      <c r="R154" s="95">
        <v>-0.42</v>
      </c>
      <c r="S154" s="95">
        <v>-0.17</v>
      </c>
      <c r="T154" s="95">
        <v>0.09</v>
      </c>
      <c r="U154" s="95">
        <v>0.4</v>
      </c>
      <c r="V154" s="95">
        <v>0.6</v>
      </c>
      <c r="W154" s="95">
        <v>0.37</v>
      </c>
      <c r="X154" s="95"/>
      <c r="Y154" s="95"/>
      <c r="Z154" s="74" t="s">
        <v>1111</v>
      </c>
      <c r="AA154" s="95">
        <v>14.33</v>
      </c>
      <c r="AB154" s="95">
        <v>-0.06</v>
      </c>
      <c r="AC154" s="74" t="s">
        <v>1111</v>
      </c>
      <c r="AD154" s="95">
        <v>2504155888</v>
      </c>
    </row>
    <row r="155" spans="1:30" x14ac:dyDescent="0.2">
      <c r="A155" s="74" t="s">
        <v>1264</v>
      </c>
      <c r="B155" s="95">
        <v>3.52</v>
      </c>
      <c r="C155" s="95"/>
      <c r="D155" s="95">
        <v>16.48</v>
      </c>
      <c r="E155" s="95">
        <v>1.47</v>
      </c>
      <c r="F155" s="95">
        <v>0.83</v>
      </c>
      <c r="G155" s="95">
        <v>18.45</v>
      </c>
      <c r="H155" s="95">
        <v>3.17</v>
      </c>
      <c r="I155" s="95">
        <v>2.56</v>
      </c>
      <c r="J155" s="95">
        <v>13.34</v>
      </c>
      <c r="K155" s="95">
        <v>15.34</v>
      </c>
      <c r="L155" s="95">
        <v>1.93</v>
      </c>
      <c r="M155" s="95">
        <v>0.21</v>
      </c>
      <c r="N155" s="95">
        <v>0.42</v>
      </c>
      <c r="O155" s="95">
        <v>2.6</v>
      </c>
      <c r="P155" s="95">
        <v>-3.36</v>
      </c>
      <c r="Q155" s="95">
        <v>1.73</v>
      </c>
      <c r="R155" s="95">
        <v>8.93</v>
      </c>
      <c r="S155" s="95">
        <v>5.0199999999999996</v>
      </c>
      <c r="T155" s="95">
        <v>8.2899999999999991</v>
      </c>
      <c r="U155" s="95">
        <v>0.56000000000000005</v>
      </c>
      <c r="V155" s="95">
        <v>0.44</v>
      </c>
      <c r="W155" s="95">
        <v>1.96</v>
      </c>
      <c r="X155" s="95">
        <v>0.18</v>
      </c>
      <c r="Y155" s="95"/>
      <c r="Z155" s="74" t="s">
        <v>1111</v>
      </c>
      <c r="AA155" s="95">
        <v>2.39</v>
      </c>
      <c r="AB155" s="95">
        <v>0.21</v>
      </c>
      <c r="AC155" s="74" t="s">
        <v>1111</v>
      </c>
      <c r="AD155" s="95">
        <v>14207790</v>
      </c>
    </row>
    <row r="156" spans="1:30" x14ac:dyDescent="0.2">
      <c r="A156" s="74" t="s">
        <v>1265</v>
      </c>
      <c r="B156" s="95">
        <v>25.51</v>
      </c>
      <c r="C156" s="95"/>
      <c r="D156" s="95">
        <v>-19.829999999999998</v>
      </c>
      <c r="E156" s="95">
        <v>2.61</v>
      </c>
      <c r="F156" s="95">
        <v>2.2999999999999998</v>
      </c>
      <c r="G156" s="95">
        <v>75.040000000000006</v>
      </c>
      <c r="H156" s="95">
        <v>-63.31</v>
      </c>
      <c r="I156" s="95">
        <v>-63.71</v>
      </c>
      <c r="J156" s="95">
        <v>-19.96</v>
      </c>
      <c r="K156" s="95">
        <v>-12.72</v>
      </c>
      <c r="L156" s="95">
        <v>7.23</v>
      </c>
      <c r="M156" s="95">
        <v>-0.95</v>
      </c>
      <c r="N156" s="95">
        <v>12.64</v>
      </c>
      <c r="O156" s="95">
        <v>3.03</v>
      </c>
      <c r="P156" s="95">
        <v>-18.010000000000002</v>
      </c>
      <c r="Q156" s="95">
        <v>7.69</v>
      </c>
      <c r="R156" s="95">
        <v>-13.16</v>
      </c>
      <c r="S156" s="95">
        <v>-11.6</v>
      </c>
      <c r="T156" s="95">
        <v>-13.16</v>
      </c>
      <c r="U156" s="95">
        <v>0.88</v>
      </c>
      <c r="V156" s="95">
        <v>0.12</v>
      </c>
      <c r="W156" s="95">
        <v>0.18</v>
      </c>
      <c r="X156" s="95"/>
      <c r="Y156" s="95"/>
      <c r="Z156" s="74" t="s">
        <v>1111</v>
      </c>
      <c r="AA156" s="95">
        <v>9.77</v>
      </c>
      <c r="AB156" s="95">
        <v>-1.29</v>
      </c>
      <c r="AC156" s="74" t="s">
        <v>1111</v>
      </c>
      <c r="AD156" s="95">
        <v>2677400777</v>
      </c>
    </row>
    <row r="157" spans="1:30" x14ac:dyDescent="0.2">
      <c r="A157" s="74" t="s">
        <v>1266</v>
      </c>
      <c r="B157" s="95">
        <v>57.46</v>
      </c>
      <c r="C157" s="95">
        <v>2.23</v>
      </c>
      <c r="D157" s="95">
        <v>8.57</v>
      </c>
      <c r="E157" s="95">
        <v>0.74</v>
      </c>
      <c r="F157" s="95">
        <v>0.08</v>
      </c>
      <c r="G157" s="95">
        <v>42</v>
      </c>
      <c r="H157" s="95">
        <v>16.489999999999998</v>
      </c>
      <c r="I157" s="95">
        <v>11.68</v>
      </c>
      <c r="J157" s="95">
        <v>6.07</v>
      </c>
      <c r="K157" s="95">
        <v>7.1</v>
      </c>
      <c r="L157" s="95">
        <v>1.03</v>
      </c>
      <c r="M157" s="95">
        <v>0.13</v>
      </c>
      <c r="N157" s="95">
        <v>1</v>
      </c>
      <c r="O157" s="95"/>
      <c r="P157" s="95">
        <v>-0.08</v>
      </c>
      <c r="Q157" s="95"/>
      <c r="R157" s="95">
        <v>8.58</v>
      </c>
      <c r="S157" s="95">
        <v>0.94</v>
      </c>
      <c r="T157" s="95">
        <v>8.01</v>
      </c>
      <c r="U157" s="95">
        <v>0.11</v>
      </c>
      <c r="V157" s="95">
        <v>0.89</v>
      </c>
      <c r="W157" s="95">
        <v>0.08</v>
      </c>
      <c r="X157" s="95">
        <v>-5.6</v>
      </c>
      <c r="Y157" s="95"/>
      <c r="Z157" s="74" t="s">
        <v>1111</v>
      </c>
      <c r="AA157" s="95">
        <v>78.12</v>
      </c>
      <c r="AB157" s="95">
        <v>6.7</v>
      </c>
      <c r="AC157" s="74" t="s">
        <v>1111</v>
      </c>
      <c r="AD157" s="95">
        <v>47708900096</v>
      </c>
    </row>
    <row r="158" spans="1:30" x14ac:dyDescent="0.2">
      <c r="A158" s="74" t="s">
        <v>1267</v>
      </c>
      <c r="B158" s="95">
        <v>3.2</v>
      </c>
      <c r="C158" s="95"/>
      <c r="D158" s="95">
        <v>-2.93</v>
      </c>
      <c r="E158" s="95">
        <v>1.19</v>
      </c>
      <c r="F158" s="95">
        <v>0.5</v>
      </c>
      <c r="G158" s="95">
        <v>61.8</v>
      </c>
      <c r="H158" s="95">
        <v>-11.35</v>
      </c>
      <c r="I158" s="95">
        <v>-17.18</v>
      </c>
      <c r="J158" s="95">
        <v>-4.4400000000000004</v>
      </c>
      <c r="K158" s="95">
        <v>-5.03</v>
      </c>
      <c r="L158" s="95">
        <v>-0.59</v>
      </c>
      <c r="M158" s="95">
        <v>0.16</v>
      </c>
      <c r="N158" s="95">
        <v>0.5</v>
      </c>
      <c r="O158" s="95">
        <v>-3.69</v>
      </c>
      <c r="P158" s="95">
        <v>-0.59</v>
      </c>
      <c r="Q158" s="95">
        <v>0.53</v>
      </c>
      <c r="R158" s="95">
        <v>-40.49</v>
      </c>
      <c r="S158" s="95">
        <v>-17.11</v>
      </c>
      <c r="T158" s="95">
        <v>-22.69</v>
      </c>
      <c r="U158" s="95">
        <v>0.42</v>
      </c>
      <c r="V158" s="95">
        <v>0.57999999999999996</v>
      </c>
      <c r="W158" s="95">
        <v>1</v>
      </c>
      <c r="X158" s="95"/>
      <c r="Y158" s="95"/>
      <c r="Z158" s="74" t="s">
        <v>1111</v>
      </c>
      <c r="AA158" s="95">
        <v>2.7</v>
      </c>
      <c r="AB158" s="95">
        <v>-1.0900000000000001</v>
      </c>
      <c r="AC158" s="74" t="s">
        <v>1111</v>
      </c>
      <c r="AD158" s="95">
        <v>75513280</v>
      </c>
    </row>
    <row r="159" spans="1:30" x14ac:dyDescent="0.2">
      <c r="A159" s="74" t="s">
        <v>1268</v>
      </c>
      <c r="B159" s="95">
        <v>0.28999999999999998</v>
      </c>
      <c r="C159" s="95"/>
      <c r="D159" s="95">
        <v>-1.49</v>
      </c>
      <c r="E159" s="95">
        <v>7.45</v>
      </c>
      <c r="F159" s="95">
        <v>1.01</v>
      </c>
      <c r="G159" s="95">
        <v>-29.92</v>
      </c>
      <c r="H159" s="95">
        <v>-175.8</v>
      </c>
      <c r="I159" s="95">
        <v>-144.38999999999999</v>
      </c>
      <c r="J159" s="95">
        <v>-1.22</v>
      </c>
      <c r="K159" s="95">
        <v>-1.8</v>
      </c>
      <c r="L159" s="95">
        <v>-0.56999999999999995</v>
      </c>
      <c r="M159" s="95">
        <v>3.5</v>
      </c>
      <c r="N159" s="95">
        <v>2.15</v>
      </c>
      <c r="O159" s="95">
        <v>-1.64</v>
      </c>
      <c r="P159" s="95">
        <v>-1.71</v>
      </c>
      <c r="Q159" s="95">
        <v>0.4</v>
      </c>
      <c r="R159" s="95">
        <v>-500.12</v>
      </c>
      <c r="S159" s="95">
        <v>-67.95</v>
      </c>
      <c r="T159" s="95">
        <v>-116.37</v>
      </c>
      <c r="U159" s="95">
        <v>0.14000000000000001</v>
      </c>
      <c r="V159" s="95">
        <v>0.86</v>
      </c>
      <c r="W159" s="95">
        <v>0.47</v>
      </c>
      <c r="X159" s="95"/>
      <c r="Y159" s="95"/>
      <c r="Z159" s="74" t="s">
        <v>1111</v>
      </c>
      <c r="AA159" s="95">
        <v>0.04</v>
      </c>
      <c r="AB159" s="95">
        <v>-0.19</v>
      </c>
      <c r="AC159" s="74" t="s">
        <v>1111</v>
      </c>
      <c r="AD159" s="95">
        <v>17917302</v>
      </c>
    </row>
    <row r="160" spans="1:30" x14ac:dyDescent="0.2">
      <c r="A160" s="74" t="s">
        <v>1269</v>
      </c>
      <c r="B160" s="95">
        <v>0.49</v>
      </c>
      <c r="C160" s="95"/>
      <c r="D160" s="95">
        <v>-8.73</v>
      </c>
      <c r="E160" s="95">
        <v>0.43</v>
      </c>
      <c r="F160" s="95">
        <v>0.42</v>
      </c>
      <c r="G160" s="95"/>
      <c r="H160" s="95"/>
      <c r="I160" s="95"/>
      <c r="J160" s="95">
        <v>-8.73</v>
      </c>
      <c r="K160" s="95">
        <v>9.69</v>
      </c>
      <c r="L160" s="95">
        <v>18.420000000000002</v>
      </c>
      <c r="M160" s="95">
        <v>-0.9</v>
      </c>
      <c r="N160" s="95"/>
      <c r="O160" s="95">
        <v>0.46</v>
      </c>
      <c r="P160" s="95">
        <v>-6.13</v>
      </c>
      <c r="Q160" s="95">
        <v>54.07</v>
      </c>
      <c r="R160" s="95">
        <v>-4.88</v>
      </c>
      <c r="S160" s="95">
        <v>-4.8</v>
      </c>
      <c r="T160" s="95">
        <v>-4.88</v>
      </c>
      <c r="U160" s="95">
        <v>0.98</v>
      </c>
      <c r="V160" s="95">
        <v>0.02</v>
      </c>
      <c r="W160" s="95">
        <v>0</v>
      </c>
      <c r="X160" s="95"/>
      <c r="Y160" s="95"/>
      <c r="Z160" s="74" t="s">
        <v>1111</v>
      </c>
      <c r="AA160" s="95">
        <v>1.1499999999999999</v>
      </c>
      <c r="AB160" s="95">
        <v>-0.06</v>
      </c>
      <c r="AC160" s="74" t="s">
        <v>1111</v>
      </c>
      <c r="AD160" s="95">
        <v>43943739</v>
      </c>
    </row>
    <row r="161" spans="1:30" x14ac:dyDescent="0.2">
      <c r="A161" s="74" t="s">
        <v>1270</v>
      </c>
      <c r="B161" s="95">
        <v>48.57</v>
      </c>
      <c r="C161" s="95">
        <v>0.62</v>
      </c>
      <c r="D161" s="95">
        <v>21.51</v>
      </c>
      <c r="E161" s="95">
        <v>1.52</v>
      </c>
      <c r="F161" s="95">
        <v>0.76</v>
      </c>
      <c r="G161" s="95">
        <v>36.08</v>
      </c>
      <c r="H161" s="95">
        <v>13.43</v>
      </c>
      <c r="I161" s="95">
        <v>7.78</v>
      </c>
      <c r="J161" s="95">
        <v>12.47</v>
      </c>
      <c r="K161" s="95">
        <v>16.62</v>
      </c>
      <c r="L161" s="95">
        <v>4.1500000000000004</v>
      </c>
      <c r="M161" s="95">
        <v>0.51</v>
      </c>
      <c r="N161" s="95">
        <v>1.67</v>
      </c>
      <c r="O161" s="95">
        <v>7.09</v>
      </c>
      <c r="P161" s="95">
        <v>-0.94</v>
      </c>
      <c r="Q161" s="95">
        <v>2.1800000000000002</v>
      </c>
      <c r="R161" s="95">
        <v>7.09</v>
      </c>
      <c r="S161" s="95">
        <v>3.52</v>
      </c>
      <c r="T161" s="95">
        <v>6.34</v>
      </c>
      <c r="U161" s="95">
        <v>0.5</v>
      </c>
      <c r="V161" s="95">
        <v>0.5</v>
      </c>
      <c r="W161" s="95">
        <v>0.45</v>
      </c>
      <c r="X161" s="95">
        <v>18.25</v>
      </c>
      <c r="Y161" s="95"/>
      <c r="Z161" s="74" t="s">
        <v>1111</v>
      </c>
      <c r="AA161" s="95">
        <v>31.86</v>
      </c>
      <c r="AB161" s="95">
        <v>2.2599999999999998</v>
      </c>
      <c r="AC161" s="74" t="s">
        <v>1111</v>
      </c>
      <c r="AD161" s="95">
        <v>3153144972</v>
      </c>
    </row>
    <row r="162" spans="1:30" x14ac:dyDescent="0.2">
      <c r="A162" s="74" t="s">
        <v>1271</v>
      </c>
      <c r="B162" s="95">
        <v>84.46</v>
      </c>
      <c r="C162" s="95">
        <v>0.96</v>
      </c>
      <c r="D162" s="95">
        <v>23.3</v>
      </c>
      <c r="E162" s="95">
        <v>3.12</v>
      </c>
      <c r="F162" s="95">
        <v>1.78</v>
      </c>
      <c r="G162" s="95">
        <v>40.78</v>
      </c>
      <c r="H162" s="95">
        <v>19.22</v>
      </c>
      <c r="I162" s="95">
        <v>12.81</v>
      </c>
      <c r="J162" s="95">
        <v>15.53</v>
      </c>
      <c r="K162" s="95">
        <v>15.91</v>
      </c>
      <c r="L162" s="95">
        <v>0.36</v>
      </c>
      <c r="M162" s="95">
        <v>7.0000000000000007E-2</v>
      </c>
      <c r="N162" s="95">
        <v>2.99</v>
      </c>
      <c r="O162" s="95">
        <v>4.79</v>
      </c>
      <c r="P162" s="95">
        <v>-3.47</v>
      </c>
      <c r="Q162" s="95">
        <v>4.1399999999999997</v>
      </c>
      <c r="R162" s="95">
        <v>13.39</v>
      </c>
      <c r="S162" s="95">
        <v>7.62</v>
      </c>
      <c r="T162" s="95">
        <v>11.04</v>
      </c>
      <c r="U162" s="95">
        <v>0.56999999999999995</v>
      </c>
      <c r="V162" s="95">
        <v>0.43</v>
      </c>
      <c r="W162" s="95">
        <v>0.59</v>
      </c>
      <c r="X162" s="95">
        <v>4.87</v>
      </c>
      <c r="Y162" s="95">
        <v>11.47</v>
      </c>
      <c r="Z162" s="74" t="s">
        <v>1111</v>
      </c>
      <c r="AA162" s="95">
        <v>27.07</v>
      </c>
      <c r="AB162" s="95">
        <v>3.62</v>
      </c>
      <c r="AC162" s="74" t="s">
        <v>1111</v>
      </c>
      <c r="AD162" s="95">
        <v>2737489740</v>
      </c>
    </row>
    <row r="163" spans="1:30" x14ac:dyDescent="0.2">
      <c r="A163" s="74" t="s">
        <v>1272</v>
      </c>
      <c r="B163" s="95">
        <v>12.78</v>
      </c>
      <c r="C163" s="95">
        <v>11.27</v>
      </c>
      <c r="D163" s="95">
        <v>6.18</v>
      </c>
      <c r="E163" s="95">
        <v>0.79</v>
      </c>
      <c r="F163" s="95">
        <v>0.31</v>
      </c>
      <c r="G163" s="95">
        <v>100</v>
      </c>
      <c r="H163" s="95">
        <v>119.32</v>
      </c>
      <c r="I163" s="95">
        <v>85.45</v>
      </c>
      <c r="J163" s="95">
        <v>4.42</v>
      </c>
      <c r="K163" s="95">
        <v>12.89</v>
      </c>
      <c r="L163" s="95">
        <v>8.4700000000000006</v>
      </c>
      <c r="M163" s="95">
        <v>1.51</v>
      </c>
      <c r="N163" s="95">
        <v>5.28</v>
      </c>
      <c r="O163" s="95"/>
      <c r="P163" s="95">
        <v>-0.31</v>
      </c>
      <c r="Q163" s="95"/>
      <c r="R163" s="95">
        <v>12.81</v>
      </c>
      <c r="S163" s="95">
        <v>4.95</v>
      </c>
      <c r="T163" s="95">
        <v>7.05</v>
      </c>
      <c r="U163" s="95">
        <v>0.39</v>
      </c>
      <c r="V163" s="95">
        <v>0.61</v>
      </c>
      <c r="W163" s="95">
        <v>0.06</v>
      </c>
      <c r="X163" s="95">
        <v>-15.74</v>
      </c>
      <c r="Y163" s="95"/>
      <c r="Z163" s="74" t="s">
        <v>1111</v>
      </c>
      <c r="AA163" s="95">
        <v>16.149999999999999</v>
      </c>
      <c r="AB163" s="95">
        <v>2.0699999999999998</v>
      </c>
      <c r="AC163" s="74" t="s">
        <v>1111</v>
      </c>
      <c r="AD163" s="95">
        <v>822451788</v>
      </c>
    </row>
    <row r="164" spans="1:30" x14ac:dyDescent="0.2">
      <c r="A164" s="74" t="s">
        <v>1273</v>
      </c>
      <c r="B164" s="95">
        <v>40.07</v>
      </c>
      <c r="C164" s="95"/>
      <c r="D164" s="95">
        <v>19.100000000000001</v>
      </c>
      <c r="E164" s="95">
        <v>1.41</v>
      </c>
      <c r="F164" s="95">
        <v>0.93</v>
      </c>
      <c r="G164" s="95">
        <v>17.29</v>
      </c>
      <c r="H164" s="95">
        <v>6.3</v>
      </c>
      <c r="I164" s="95">
        <v>4.28</v>
      </c>
      <c r="J164" s="95">
        <v>12.97</v>
      </c>
      <c r="K164" s="95">
        <v>13.49</v>
      </c>
      <c r="L164" s="95">
        <v>0.52</v>
      </c>
      <c r="M164" s="95">
        <v>0.06</v>
      </c>
      <c r="N164" s="95">
        <v>0.82</v>
      </c>
      <c r="O164" s="95">
        <v>2.27</v>
      </c>
      <c r="P164" s="95">
        <v>-2.44</v>
      </c>
      <c r="Q164" s="95">
        <v>2.96</v>
      </c>
      <c r="R164" s="95">
        <v>7.39</v>
      </c>
      <c r="S164" s="95">
        <v>4.8600000000000003</v>
      </c>
      <c r="T164" s="95">
        <v>7.3</v>
      </c>
      <c r="U164" s="95">
        <v>0.66</v>
      </c>
      <c r="V164" s="95">
        <v>0.34</v>
      </c>
      <c r="W164" s="95">
        <v>1.1399999999999999</v>
      </c>
      <c r="X164" s="95">
        <v>1.61</v>
      </c>
      <c r="Y164" s="95">
        <v>-5.58</v>
      </c>
      <c r="Z164" s="74" t="s">
        <v>1111</v>
      </c>
      <c r="AA164" s="95">
        <v>28.39</v>
      </c>
      <c r="AB164" s="95">
        <v>2.1</v>
      </c>
      <c r="AC164" s="74" t="s">
        <v>1111</v>
      </c>
      <c r="AD164" s="95">
        <v>1421593512</v>
      </c>
    </row>
    <row r="165" spans="1:30" x14ac:dyDescent="0.2">
      <c r="A165" s="74" t="s">
        <v>1274</v>
      </c>
      <c r="B165" s="95">
        <v>9.4600000000000009</v>
      </c>
      <c r="C165" s="95"/>
      <c r="D165" s="95">
        <v>-14.65</v>
      </c>
      <c r="E165" s="95">
        <v>2</v>
      </c>
      <c r="F165" s="95">
        <v>1.38</v>
      </c>
      <c r="G165" s="95">
        <v>40.630000000000003</v>
      </c>
      <c r="H165" s="95">
        <v>-13.88</v>
      </c>
      <c r="I165" s="95">
        <v>-10.36</v>
      </c>
      <c r="J165" s="95">
        <v>-10.93</v>
      </c>
      <c r="K165" s="95">
        <v>-8.76</v>
      </c>
      <c r="L165" s="95">
        <v>2.17</v>
      </c>
      <c r="M165" s="95">
        <v>-0.4</v>
      </c>
      <c r="N165" s="95">
        <v>1.52</v>
      </c>
      <c r="O165" s="95">
        <v>5.22</v>
      </c>
      <c r="P165" s="95">
        <v>-3</v>
      </c>
      <c r="Q165" s="95">
        <v>1.96</v>
      </c>
      <c r="R165" s="95">
        <v>-13.65</v>
      </c>
      <c r="S165" s="95">
        <v>-9.42</v>
      </c>
      <c r="T165" s="95">
        <v>-22.92</v>
      </c>
      <c r="U165" s="95">
        <v>0.69</v>
      </c>
      <c r="V165" s="95">
        <v>0.31</v>
      </c>
      <c r="W165" s="95">
        <v>0.91</v>
      </c>
      <c r="X165" s="95">
        <v>11.78</v>
      </c>
      <c r="Y165" s="95"/>
      <c r="Z165" s="74" t="s">
        <v>1111</v>
      </c>
      <c r="AA165" s="95">
        <v>4.7300000000000004</v>
      </c>
      <c r="AB165" s="95">
        <v>-0.65</v>
      </c>
      <c r="AC165" s="74" t="s">
        <v>1111</v>
      </c>
      <c r="AD165" s="95">
        <v>95500592</v>
      </c>
    </row>
    <row r="166" spans="1:30" x14ac:dyDescent="0.2">
      <c r="A166" s="74" t="s">
        <v>1275</v>
      </c>
      <c r="B166" s="95">
        <v>24.55</v>
      </c>
      <c r="C166" s="95"/>
      <c r="D166" s="95">
        <v>16.350000000000001</v>
      </c>
      <c r="E166" s="95">
        <v>3.24</v>
      </c>
      <c r="F166" s="95">
        <v>0.45</v>
      </c>
      <c r="G166" s="95">
        <v>21.11</v>
      </c>
      <c r="H166" s="95">
        <v>3.96</v>
      </c>
      <c r="I166" s="95">
        <v>2.37</v>
      </c>
      <c r="J166" s="95">
        <v>9.7899999999999991</v>
      </c>
      <c r="K166" s="95">
        <v>21.39</v>
      </c>
      <c r="L166" s="95">
        <v>11.74</v>
      </c>
      <c r="M166" s="95">
        <v>3.88</v>
      </c>
      <c r="N166" s="95">
        <v>0.39</v>
      </c>
      <c r="O166" s="95">
        <v>0.73</v>
      </c>
      <c r="P166" s="95">
        <v>-1.93</v>
      </c>
      <c r="Q166" s="95">
        <v>5.36</v>
      </c>
      <c r="R166" s="95">
        <v>19.8</v>
      </c>
      <c r="S166" s="95">
        <v>2.78</v>
      </c>
      <c r="T166" s="95">
        <v>4.91</v>
      </c>
      <c r="U166" s="95">
        <v>0.14000000000000001</v>
      </c>
      <c r="V166" s="95">
        <v>0.81</v>
      </c>
      <c r="W166" s="95">
        <v>1.17</v>
      </c>
      <c r="X166" s="95">
        <v>3.39</v>
      </c>
      <c r="Y166" s="95"/>
      <c r="Z166" s="74" t="s">
        <v>1111</v>
      </c>
      <c r="AA166" s="95">
        <v>7.58</v>
      </c>
      <c r="AB166" s="95">
        <v>1.5</v>
      </c>
      <c r="AC166" s="74" t="s">
        <v>1111</v>
      </c>
      <c r="AD166" s="95">
        <v>69741980</v>
      </c>
    </row>
    <row r="167" spans="1:30" x14ac:dyDescent="0.2">
      <c r="A167" s="74" t="s">
        <v>1276</v>
      </c>
      <c r="B167" s="95">
        <v>24.1</v>
      </c>
      <c r="C167" s="95">
        <v>8.3000000000000007</v>
      </c>
      <c r="D167" s="95">
        <v>16.05</v>
      </c>
      <c r="E167" s="95">
        <v>3.18</v>
      </c>
      <c r="F167" s="95">
        <v>0.45</v>
      </c>
      <c r="G167" s="95">
        <v>21.11</v>
      </c>
      <c r="H167" s="95">
        <v>3.96</v>
      </c>
      <c r="I167" s="95">
        <v>2.37</v>
      </c>
      <c r="J167" s="95">
        <v>9.61</v>
      </c>
      <c r="K167" s="95">
        <v>21.39</v>
      </c>
      <c r="L167" s="95">
        <v>11.74</v>
      </c>
      <c r="M167" s="95">
        <v>3.88</v>
      </c>
      <c r="N167" s="95">
        <v>0.38</v>
      </c>
      <c r="O167" s="95">
        <v>0.72</v>
      </c>
      <c r="P167" s="95">
        <v>-1.9</v>
      </c>
      <c r="Q167" s="95">
        <v>5.36</v>
      </c>
      <c r="R167" s="95">
        <v>19.8</v>
      </c>
      <c r="S167" s="95">
        <v>2.78</v>
      </c>
      <c r="T167" s="95">
        <v>4.91</v>
      </c>
      <c r="U167" s="95">
        <v>0.14000000000000001</v>
      </c>
      <c r="V167" s="95">
        <v>0.81</v>
      </c>
      <c r="W167" s="95">
        <v>1.17</v>
      </c>
      <c r="X167" s="95">
        <v>3.39</v>
      </c>
      <c r="Y167" s="95"/>
      <c r="Z167" s="74" t="s">
        <v>1111</v>
      </c>
      <c r="AA167" s="95">
        <v>7.58</v>
      </c>
      <c r="AB167" s="95">
        <v>1.5</v>
      </c>
      <c r="AC167" s="74" t="s">
        <v>1111</v>
      </c>
      <c r="AD167" s="95">
        <v>69741980</v>
      </c>
    </row>
    <row r="168" spans="1:30" x14ac:dyDescent="0.2">
      <c r="A168" s="74" t="s">
        <v>1277</v>
      </c>
      <c r="B168" s="95">
        <v>0.01</v>
      </c>
      <c r="C168" s="95"/>
      <c r="D168" s="95">
        <v>0.01</v>
      </c>
      <c r="E168" s="95">
        <v>0</v>
      </c>
      <c r="F168" s="95">
        <v>0</v>
      </c>
      <c r="G168" s="95">
        <v>21.11</v>
      </c>
      <c r="H168" s="95">
        <v>3.96</v>
      </c>
      <c r="I168" s="95">
        <v>2.37</v>
      </c>
      <c r="J168" s="95">
        <v>0</v>
      </c>
      <c r="K168" s="95">
        <v>21.39</v>
      </c>
      <c r="L168" s="95">
        <v>11.74</v>
      </c>
      <c r="M168" s="95">
        <v>3.88</v>
      </c>
      <c r="N168" s="95">
        <v>0</v>
      </c>
      <c r="O168" s="95">
        <v>0</v>
      </c>
      <c r="P168" s="95">
        <v>0</v>
      </c>
      <c r="Q168" s="95">
        <v>5.36</v>
      </c>
      <c r="R168" s="95">
        <v>19.8</v>
      </c>
      <c r="S168" s="95">
        <v>2.78</v>
      </c>
      <c r="T168" s="95">
        <v>4.91</v>
      </c>
      <c r="U168" s="95">
        <v>0.14000000000000001</v>
      </c>
      <c r="V168" s="95">
        <v>0.81</v>
      </c>
      <c r="W168" s="95">
        <v>1.17</v>
      </c>
      <c r="X168" s="95">
        <v>3.39</v>
      </c>
      <c r="Y168" s="95"/>
      <c r="Z168" s="74" t="s">
        <v>1111</v>
      </c>
      <c r="AA168" s="95">
        <v>7.58</v>
      </c>
      <c r="AB168" s="95">
        <v>1.5</v>
      </c>
      <c r="AC168" s="74" t="s">
        <v>1111</v>
      </c>
      <c r="AD168" s="95">
        <v>69741980</v>
      </c>
    </row>
    <row r="169" spans="1:30" x14ac:dyDescent="0.2">
      <c r="A169" s="74" t="s">
        <v>1278</v>
      </c>
      <c r="B169" s="95">
        <v>100.1</v>
      </c>
      <c r="C169" s="95">
        <v>1.32</v>
      </c>
      <c r="D169" s="95">
        <v>1.37</v>
      </c>
      <c r="E169" s="95">
        <v>3.94</v>
      </c>
      <c r="F169" s="95">
        <v>1.67</v>
      </c>
      <c r="G169" s="95">
        <v>3.52</v>
      </c>
      <c r="H169" s="95">
        <v>21</v>
      </c>
      <c r="I169" s="95">
        <v>12.92</v>
      </c>
      <c r="J169" s="95">
        <v>0.84</v>
      </c>
      <c r="K169" s="95">
        <v>0.97</v>
      </c>
      <c r="L169" s="95">
        <v>0.13</v>
      </c>
      <c r="M169" s="95">
        <v>0.59</v>
      </c>
      <c r="N169" s="95">
        <v>0.18</v>
      </c>
      <c r="O169" s="95">
        <v>5.18</v>
      </c>
      <c r="P169" s="95">
        <v>-3.52</v>
      </c>
      <c r="Q169" s="95">
        <v>2.59</v>
      </c>
      <c r="R169" s="95">
        <v>287.77</v>
      </c>
      <c r="S169" s="95">
        <v>122.02</v>
      </c>
      <c r="T169" s="95">
        <v>246.04</v>
      </c>
      <c r="U169" s="95">
        <v>0.42</v>
      </c>
      <c r="V169" s="95">
        <v>0.57999999999999996</v>
      </c>
      <c r="W169" s="95">
        <v>9.44</v>
      </c>
      <c r="X169" s="95">
        <v>-49.04</v>
      </c>
      <c r="Y169" s="95">
        <v>-63.37</v>
      </c>
      <c r="Z169" s="74" t="s">
        <v>1111</v>
      </c>
      <c r="AA169" s="95">
        <v>25.39</v>
      </c>
      <c r="AB169" s="95">
        <v>73.08</v>
      </c>
      <c r="AC169" s="74" t="s">
        <v>1111</v>
      </c>
      <c r="AD169" s="95">
        <v>3853431480</v>
      </c>
    </row>
    <row r="170" spans="1:30" x14ac:dyDescent="0.2">
      <c r="A170" s="74" t="s">
        <v>1279</v>
      </c>
      <c r="B170" s="95">
        <v>149.6</v>
      </c>
      <c r="C170" s="95">
        <v>1.78</v>
      </c>
      <c r="D170" s="95">
        <v>6.18</v>
      </c>
      <c r="E170" s="95">
        <v>1.48</v>
      </c>
      <c r="F170" s="95">
        <v>0.25</v>
      </c>
      <c r="G170" s="95">
        <v>46.88</v>
      </c>
      <c r="H170" s="95">
        <v>9.01</v>
      </c>
      <c r="I170" s="95">
        <v>13.56</v>
      </c>
      <c r="J170" s="95">
        <v>9.3000000000000007</v>
      </c>
      <c r="K170" s="95">
        <v>10.06</v>
      </c>
      <c r="L170" s="95">
        <v>0.76</v>
      </c>
      <c r="M170" s="95">
        <v>0.12</v>
      </c>
      <c r="N170" s="95">
        <v>0.84</v>
      </c>
      <c r="O170" s="95"/>
      <c r="P170" s="95">
        <v>-0.25</v>
      </c>
      <c r="Q170" s="95"/>
      <c r="R170" s="95">
        <v>24</v>
      </c>
      <c r="S170" s="95">
        <v>4.0999999999999996</v>
      </c>
      <c r="T170" s="95">
        <v>8.49</v>
      </c>
      <c r="U170" s="95">
        <v>0.17</v>
      </c>
      <c r="V170" s="95">
        <v>0.83</v>
      </c>
      <c r="W170" s="95">
        <v>0.3</v>
      </c>
      <c r="X170" s="95">
        <v>-0.45</v>
      </c>
      <c r="Y170" s="95">
        <v>25.55</v>
      </c>
      <c r="Z170" s="74" t="s">
        <v>1111</v>
      </c>
      <c r="AA170" s="95">
        <v>100.82</v>
      </c>
      <c r="AB170" s="95">
        <v>24.2</v>
      </c>
      <c r="AC170" s="74" t="s">
        <v>1111</v>
      </c>
      <c r="AD170" s="95">
        <v>8523714320</v>
      </c>
    </row>
    <row r="171" spans="1:30" x14ac:dyDescent="0.2">
      <c r="A171" s="74" t="s">
        <v>1280</v>
      </c>
      <c r="B171" s="95">
        <v>26.53</v>
      </c>
      <c r="C171" s="95"/>
      <c r="D171" s="95">
        <v>1.1000000000000001</v>
      </c>
      <c r="E171" s="95">
        <v>0.26</v>
      </c>
      <c r="F171" s="95">
        <v>0.05</v>
      </c>
      <c r="G171" s="95">
        <v>46.88</v>
      </c>
      <c r="H171" s="95">
        <v>9.01</v>
      </c>
      <c r="I171" s="95">
        <v>13.56</v>
      </c>
      <c r="J171" s="95">
        <v>1.65</v>
      </c>
      <c r="K171" s="95">
        <v>10.06</v>
      </c>
      <c r="L171" s="95">
        <v>0.76</v>
      </c>
      <c r="M171" s="95">
        <v>0.12</v>
      </c>
      <c r="N171" s="95">
        <v>0.15</v>
      </c>
      <c r="O171" s="95"/>
      <c r="P171" s="95">
        <v>-0.05</v>
      </c>
      <c r="Q171" s="95"/>
      <c r="R171" s="95">
        <v>24</v>
      </c>
      <c r="S171" s="95">
        <v>4.0999999999999996</v>
      </c>
      <c r="T171" s="95">
        <v>8.49</v>
      </c>
      <c r="U171" s="95">
        <v>0.17</v>
      </c>
      <c r="V171" s="95">
        <v>0.83</v>
      </c>
      <c r="W171" s="95">
        <v>0.3</v>
      </c>
      <c r="X171" s="95">
        <v>-0.45</v>
      </c>
      <c r="Y171" s="95">
        <v>25.55</v>
      </c>
      <c r="Z171" s="74" t="s">
        <v>1111</v>
      </c>
      <c r="AA171" s="95">
        <v>100.82</v>
      </c>
      <c r="AB171" s="95">
        <v>24.2</v>
      </c>
      <c r="AC171" s="74" t="s">
        <v>1111</v>
      </c>
      <c r="AD171" s="95">
        <v>8523714320</v>
      </c>
    </row>
    <row r="172" spans="1:30" x14ac:dyDescent="0.2">
      <c r="A172" s="74" t="s">
        <v>1281</v>
      </c>
      <c r="B172" s="95">
        <v>127.52</v>
      </c>
      <c r="C172" s="95"/>
      <c r="D172" s="95">
        <v>5.27</v>
      </c>
      <c r="E172" s="95">
        <v>1.26</v>
      </c>
      <c r="F172" s="95">
        <v>0.22</v>
      </c>
      <c r="G172" s="95">
        <v>46.88</v>
      </c>
      <c r="H172" s="95">
        <v>9.01</v>
      </c>
      <c r="I172" s="95">
        <v>13.56</v>
      </c>
      <c r="J172" s="95">
        <v>7.93</v>
      </c>
      <c r="K172" s="95">
        <v>10.06</v>
      </c>
      <c r="L172" s="95">
        <v>0.76</v>
      </c>
      <c r="M172" s="95">
        <v>0.12</v>
      </c>
      <c r="N172" s="95">
        <v>0.71</v>
      </c>
      <c r="O172" s="95"/>
      <c r="P172" s="95">
        <v>-0.22</v>
      </c>
      <c r="Q172" s="95"/>
      <c r="R172" s="95">
        <v>24</v>
      </c>
      <c r="S172" s="95">
        <v>4.0999999999999996</v>
      </c>
      <c r="T172" s="95">
        <v>8.49</v>
      </c>
      <c r="U172" s="95">
        <v>0.17</v>
      </c>
      <c r="V172" s="95">
        <v>0.83</v>
      </c>
      <c r="W172" s="95">
        <v>0.3</v>
      </c>
      <c r="X172" s="95">
        <v>-0.45</v>
      </c>
      <c r="Y172" s="95">
        <v>25.55</v>
      </c>
      <c r="Z172" s="74" t="s">
        <v>1111</v>
      </c>
      <c r="AA172" s="95">
        <v>100.82</v>
      </c>
      <c r="AB172" s="95">
        <v>24.2</v>
      </c>
      <c r="AC172" s="74" t="s">
        <v>1111</v>
      </c>
      <c r="AD172" s="95">
        <v>8523714320</v>
      </c>
    </row>
    <row r="173" spans="1:30" x14ac:dyDescent="0.2">
      <c r="A173" s="74" t="s">
        <v>1282</v>
      </c>
      <c r="B173" s="95">
        <v>156.29</v>
      </c>
      <c r="C173" s="95">
        <v>1.23</v>
      </c>
      <c r="D173" s="95">
        <v>34.479999999999997</v>
      </c>
      <c r="E173" s="95">
        <v>3.85</v>
      </c>
      <c r="F173" s="95">
        <v>1.2</v>
      </c>
      <c r="G173" s="95">
        <v>100</v>
      </c>
      <c r="H173" s="95">
        <v>15.22</v>
      </c>
      <c r="I173" s="95">
        <v>11.83</v>
      </c>
      <c r="J173" s="95">
        <v>26.81</v>
      </c>
      <c r="K173" s="95">
        <v>33.76</v>
      </c>
      <c r="L173" s="95">
        <v>6.97</v>
      </c>
      <c r="M173" s="95">
        <v>1</v>
      </c>
      <c r="N173" s="95">
        <v>4.08</v>
      </c>
      <c r="O173" s="95"/>
      <c r="P173" s="95">
        <v>-1.2</v>
      </c>
      <c r="Q173" s="95"/>
      <c r="R173" s="95">
        <v>11.16</v>
      </c>
      <c r="S173" s="95">
        <v>3.49</v>
      </c>
      <c r="T173" s="95">
        <v>5.25</v>
      </c>
      <c r="U173" s="95">
        <v>0.31</v>
      </c>
      <c r="V173" s="95">
        <v>0.69</v>
      </c>
      <c r="W173" s="95">
        <v>0.3</v>
      </c>
      <c r="X173" s="95">
        <v>5.37</v>
      </c>
      <c r="Y173" s="95">
        <v>18.07</v>
      </c>
      <c r="Z173" s="74" t="s">
        <v>1111</v>
      </c>
      <c r="AA173" s="95">
        <v>40.619999999999997</v>
      </c>
      <c r="AB173" s="95">
        <v>4.53</v>
      </c>
      <c r="AC173" s="74" t="s">
        <v>1111</v>
      </c>
      <c r="AD173" s="95">
        <v>32370605260</v>
      </c>
    </row>
    <row r="174" spans="1:30" x14ac:dyDescent="0.2">
      <c r="A174" s="74" t="s">
        <v>1283</v>
      </c>
      <c r="B174" s="95">
        <v>45</v>
      </c>
      <c r="C174" s="95"/>
      <c r="D174" s="95">
        <v>25.67</v>
      </c>
      <c r="E174" s="95">
        <v>9.0500000000000007</v>
      </c>
      <c r="F174" s="95">
        <v>1.53</v>
      </c>
      <c r="G174" s="95">
        <v>18.309999999999999</v>
      </c>
      <c r="H174" s="95">
        <v>9.6300000000000008</v>
      </c>
      <c r="I174" s="95">
        <v>6.55</v>
      </c>
      <c r="J174" s="95">
        <v>17.46</v>
      </c>
      <c r="K174" s="95">
        <v>16.66</v>
      </c>
      <c r="L174" s="95">
        <v>-0.82</v>
      </c>
      <c r="M174" s="95">
        <v>-0.43</v>
      </c>
      <c r="N174" s="95">
        <v>1.68</v>
      </c>
      <c r="O174" s="95">
        <v>9.98</v>
      </c>
      <c r="P174" s="95">
        <v>-3.04</v>
      </c>
      <c r="Q174" s="95">
        <v>1.45</v>
      </c>
      <c r="R174" s="95">
        <v>35.25</v>
      </c>
      <c r="S174" s="95">
        <v>5.97</v>
      </c>
      <c r="T174" s="95">
        <v>18.82</v>
      </c>
      <c r="U174" s="95">
        <v>0.17</v>
      </c>
      <c r="V174" s="95">
        <v>0.83</v>
      </c>
      <c r="W174" s="95">
        <v>0.91</v>
      </c>
      <c r="X174" s="95">
        <v>3.94</v>
      </c>
      <c r="Y174" s="95"/>
      <c r="Z174" s="74" t="s">
        <v>1111</v>
      </c>
      <c r="AA174" s="95">
        <v>4.97</v>
      </c>
      <c r="AB174" s="95">
        <v>1.75</v>
      </c>
      <c r="AC174" s="74" t="s">
        <v>1111</v>
      </c>
      <c r="AD174" s="95">
        <v>3627357036</v>
      </c>
    </row>
    <row r="175" spans="1:30" x14ac:dyDescent="0.2">
      <c r="A175" s="74" t="s">
        <v>1284</v>
      </c>
      <c r="B175" s="95">
        <v>114.19</v>
      </c>
      <c r="C175" s="95"/>
      <c r="D175" s="95">
        <v>30.69</v>
      </c>
      <c r="E175" s="95">
        <v>4.05</v>
      </c>
      <c r="F175" s="95">
        <v>2.29</v>
      </c>
      <c r="G175" s="95">
        <v>63.33</v>
      </c>
      <c r="H175" s="95">
        <v>21.97</v>
      </c>
      <c r="I175" s="95">
        <v>17.77</v>
      </c>
      <c r="J175" s="95">
        <v>24.82</v>
      </c>
      <c r="K175" s="95">
        <v>24.88</v>
      </c>
      <c r="L175" s="95">
        <v>0.06</v>
      </c>
      <c r="M175" s="95">
        <v>0.01</v>
      </c>
      <c r="N175" s="95">
        <v>5.45</v>
      </c>
      <c r="O175" s="95">
        <v>9.14</v>
      </c>
      <c r="P175" s="95">
        <v>-3.47</v>
      </c>
      <c r="Q175" s="95">
        <v>3.78</v>
      </c>
      <c r="R175" s="95">
        <v>13.19</v>
      </c>
      <c r="S175" s="95">
        <v>7.45</v>
      </c>
      <c r="T175" s="95">
        <v>10.7</v>
      </c>
      <c r="U175" s="95">
        <v>0.56000000000000005</v>
      </c>
      <c r="V175" s="95">
        <v>0.44</v>
      </c>
      <c r="W175" s="95">
        <v>0.42</v>
      </c>
      <c r="X175" s="95">
        <v>7.79</v>
      </c>
      <c r="Y175" s="95">
        <v>11.63</v>
      </c>
      <c r="Z175" s="74" t="s">
        <v>1111</v>
      </c>
      <c r="AA175" s="95">
        <v>28.2</v>
      </c>
      <c r="AB175" s="95">
        <v>3.72</v>
      </c>
      <c r="AC175" s="74" t="s">
        <v>1111</v>
      </c>
      <c r="AD175" s="95">
        <v>18560078977</v>
      </c>
    </row>
    <row r="176" spans="1:30" x14ac:dyDescent="0.2">
      <c r="A176" s="74" t="s">
        <v>1285</v>
      </c>
      <c r="B176" s="95">
        <v>2.0699999999999998</v>
      </c>
      <c r="C176" s="95"/>
      <c r="D176" s="95">
        <v>-1.21</v>
      </c>
      <c r="E176" s="95">
        <v>2.64</v>
      </c>
      <c r="F176" s="95">
        <v>0.6</v>
      </c>
      <c r="G176" s="95">
        <v>21.07</v>
      </c>
      <c r="H176" s="95">
        <v>-134.94999999999999</v>
      </c>
      <c r="I176" s="95">
        <v>-142</v>
      </c>
      <c r="J176" s="95">
        <v>-1.27</v>
      </c>
      <c r="K176" s="95">
        <v>-0.89</v>
      </c>
      <c r="L176" s="95">
        <v>0.38</v>
      </c>
      <c r="M176" s="95">
        <v>-0.79</v>
      </c>
      <c r="N176" s="95">
        <v>1.72</v>
      </c>
      <c r="O176" s="95">
        <v>2.57</v>
      </c>
      <c r="P176" s="95">
        <v>-1.33</v>
      </c>
      <c r="Q176" s="95">
        <v>1.74</v>
      </c>
      <c r="R176" s="95">
        <v>-218.13</v>
      </c>
      <c r="S176" s="95">
        <v>-49.67</v>
      </c>
      <c r="T176" s="95">
        <v>-120.31</v>
      </c>
      <c r="U176" s="95">
        <v>0.23</v>
      </c>
      <c r="V176" s="95">
        <v>0.77</v>
      </c>
      <c r="W176" s="95">
        <v>0.35</v>
      </c>
      <c r="X176" s="95"/>
      <c r="Y176" s="95"/>
      <c r="Z176" s="74" t="s">
        <v>1111</v>
      </c>
      <c r="AA176" s="95">
        <v>0.78</v>
      </c>
      <c r="AB176" s="95">
        <v>-1.71</v>
      </c>
      <c r="AC176" s="74" t="s">
        <v>1111</v>
      </c>
      <c r="AD176" s="95">
        <v>362168028</v>
      </c>
    </row>
    <row r="177" spans="1:30" x14ac:dyDescent="0.2">
      <c r="A177" s="74" t="s">
        <v>1286</v>
      </c>
      <c r="B177" s="95">
        <v>2.4700000000000002</v>
      </c>
      <c r="C177" s="95"/>
      <c r="D177" s="95">
        <v>0</v>
      </c>
      <c r="E177" s="95">
        <v>0.63</v>
      </c>
      <c r="F177" s="95">
        <v>0.59</v>
      </c>
      <c r="G177" s="95">
        <v>-51.93</v>
      </c>
      <c r="H177" s="95">
        <v>-823564.09</v>
      </c>
      <c r="I177" s="95">
        <v>-1971672.38</v>
      </c>
      <c r="J177" s="95">
        <v>-0.01</v>
      </c>
      <c r="K177" s="95">
        <v>0</v>
      </c>
      <c r="L177" s="95">
        <v>0.01</v>
      </c>
      <c r="M177" s="95">
        <v>-1.02</v>
      </c>
      <c r="N177" s="95">
        <v>60.45</v>
      </c>
      <c r="O177" s="95">
        <v>0.63</v>
      </c>
      <c r="P177" s="95"/>
      <c r="Q177" s="95">
        <v>16.28</v>
      </c>
      <c r="R177" s="95">
        <v>-20641.009999999998</v>
      </c>
      <c r="S177" s="95">
        <v>-19372.62</v>
      </c>
      <c r="T177" s="95">
        <v>-8621.7099999999991</v>
      </c>
      <c r="U177" s="95">
        <v>0.94</v>
      </c>
      <c r="V177" s="95">
        <v>0.06</v>
      </c>
      <c r="W177" s="95">
        <v>0.01</v>
      </c>
      <c r="X177" s="95"/>
      <c r="Y177" s="95"/>
      <c r="Z177" s="74" t="s">
        <v>1111</v>
      </c>
      <c r="AA177" s="95">
        <v>3.9</v>
      </c>
      <c r="AB177" s="95">
        <v>-805.59</v>
      </c>
      <c r="AC177" s="74" t="s">
        <v>1111</v>
      </c>
      <c r="AD177" s="95">
        <v>21883873.960000001</v>
      </c>
    </row>
    <row r="178" spans="1:30" x14ac:dyDescent="0.2">
      <c r="A178" s="74" t="s">
        <v>1287</v>
      </c>
      <c r="B178" s="95">
        <v>10.95</v>
      </c>
      <c r="C178" s="95">
        <v>3.91</v>
      </c>
      <c r="D178" s="95">
        <v>0.05</v>
      </c>
      <c r="E178" s="95">
        <v>1.35</v>
      </c>
      <c r="F178" s="95">
        <v>0.49</v>
      </c>
      <c r="G178" s="95">
        <v>39.340000000000003</v>
      </c>
      <c r="H178" s="95">
        <v>13.61</v>
      </c>
      <c r="I178" s="95">
        <v>6.58</v>
      </c>
      <c r="J178" s="95">
        <v>0.02</v>
      </c>
      <c r="K178" s="95">
        <v>0.02</v>
      </c>
      <c r="L178" s="95">
        <v>-0.01</v>
      </c>
      <c r="M178" s="95">
        <v>-0.5</v>
      </c>
      <c r="N178" s="95">
        <v>0</v>
      </c>
      <c r="O178" s="95">
        <v>2.88</v>
      </c>
      <c r="P178" s="95">
        <v>-0.72</v>
      </c>
      <c r="Q178" s="95">
        <v>2.15</v>
      </c>
      <c r="R178" s="95">
        <v>2649</v>
      </c>
      <c r="S178" s="95">
        <v>964.16</v>
      </c>
      <c r="T178" s="95">
        <v>4006.19</v>
      </c>
      <c r="U178" s="95">
        <v>0.36</v>
      </c>
      <c r="V178" s="95">
        <v>0.64</v>
      </c>
      <c r="W178" s="95">
        <v>146.58000000000001</v>
      </c>
      <c r="X178" s="95"/>
      <c r="Y178" s="95">
        <v>-73.47</v>
      </c>
      <c r="Z178" s="74" t="s">
        <v>1111</v>
      </c>
      <c r="AA178" s="95">
        <v>8.09</v>
      </c>
      <c r="AB178" s="95">
        <v>214.44</v>
      </c>
      <c r="AC178" s="74" t="s">
        <v>1111</v>
      </c>
      <c r="AD178" s="95">
        <v>2107697648</v>
      </c>
    </row>
    <row r="179" spans="1:30" x14ac:dyDescent="0.2">
      <c r="A179" s="74" t="s">
        <v>1288</v>
      </c>
      <c r="B179" s="95">
        <v>13.36</v>
      </c>
      <c r="C179" s="95">
        <v>3.53</v>
      </c>
      <c r="D179" s="95">
        <v>0.06</v>
      </c>
      <c r="E179" s="95">
        <v>1.65</v>
      </c>
      <c r="F179" s="95">
        <v>0.6</v>
      </c>
      <c r="G179" s="95">
        <v>39.340000000000003</v>
      </c>
      <c r="H179" s="95">
        <v>13.61</v>
      </c>
      <c r="I179" s="95">
        <v>6.58</v>
      </c>
      <c r="J179" s="95">
        <v>0.03</v>
      </c>
      <c r="K179" s="95">
        <v>0.02</v>
      </c>
      <c r="L179" s="95">
        <v>-0.01</v>
      </c>
      <c r="M179" s="95">
        <v>-0.5</v>
      </c>
      <c r="N179" s="95">
        <v>0</v>
      </c>
      <c r="O179" s="95">
        <v>3.51</v>
      </c>
      <c r="P179" s="95">
        <v>-0.88</v>
      </c>
      <c r="Q179" s="95">
        <v>2.15</v>
      </c>
      <c r="R179" s="95">
        <v>2649</v>
      </c>
      <c r="S179" s="95">
        <v>964.16</v>
      </c>
      <c r="T179" s="95">
        <v>4006.19</v>
      </c>
      <c r="U179" s="95">
        <v>0.36</v>
      </c>
      <c r="V179" s="95">
        <v>0.64</v>
      </c>
      <c r="W179" s="95">
        <v>146.58000000000001</v>
      </c>
      <c r="X179" s="95"/>
      <c r="Y179" s="95">
        <v>-73.47</v>
      </c>
      <c r="Z179" s="74" t="s">
        <v>1111</v>
      </c>
      <c r="AA179" s="95">
        <v>8.09</v>
      </c>
      <c r="AB179" s="95">
        <v>214.44</v>
      </c>
      <c r="AC179" s="74" t="s">
        <v>1111</v>
      </c>
      <c r="AD179" s="95">
        <v>2107697648</v>
      </c>
    </row>
    <row r="180" spans="1:30" x14ac:dyDescent="0.2">
      <c r="A180" s="74" t="s">
        <v>1289</v>
      </c>
      <c r="B180" s="95">
        <v>20.52</v>
      </c>
      <c r="C180" s="95"/>
      <c r="D180" s="95">
        <v>-7.3</v>
      </c>
      <c r="E180" s="95">
        <v>3.6</v>
      </c>
      <c r="F180" s="95">
        <v>3.2</v>
      </c>
      <c r="G180" s="95"/>
      <c r="H180" s="95"/>
      <c r="I180" s="95"/>
      <c r="J180" s="95">
        <v>-7.3</v>
      </c>
      <c r="K180" s="95">
        <v>-5.1100000000000003</v>
      </c>
      <c r="L180" s="95">
        <v>2.19</v>
      </c>
      <c r="M180" s="95">
        <v>-1.08</v>
      </c>
      <c r="N180" s="95"/>
      <c r="O180" s="95">
        <v>3.61</v>
      </c>
      <c r="P180" s="95">
        <v>-414.78</v>
      </c>
      <c r="Q180" s="95">
        <v>9.42</v>
      </c>
      <c r="R180" s="95">
        <v>-49.37</v>
      </c>
      <c r="S180" s="95">
        <v>-43.87</v>
      </c>
      <c r="T180" s="95">
        <v>-49.37</v>
      </c>
      <c r="U180" s="95">
        <v>0.89</v>
      </c>
      <c r="V180" s="95">
        <v>0.11</v>
      </c>
      <c r="W180" s="95">
        <v>0</v>
      </c>
      <c r="X180" s="95"/>
      <c r="Y180" s="95"/>
      <c r="Z180" s="74" t="s">
        <v>1111</v>
      </c>
      <c r="AA180" s="95">
        <v>5.69</v>
      </c>
      <c r="AB180" s="95">
        <v>-2.81</v>
      </c>
      <c r="AC180" s="74" t="s">
        <v>1111</v>
      </c>
      <c r="AD180" s="95">
        <v>716256799</v>
      </c>
    </row>
    <row r="181" spans="1:30" x14ac:dyDescent="0.2">
      <c r="A181" s="74" t="s">
        <v>1290</v>
      </c>
      <c r="B181" s="95">
        <v>5.15</v>
      </c>
      <c r="C181" s="95"/>
      <c r="D181" s="95">
        <v>-5.95</v>
      </c>
      <c r="E181" s="95">
        <v>2.38</v>
      </c>
      <c r="F181" s="95">
        <v>2.2200000000000002</v>
      </c>
      <c r="G181" s="95">
        <v>-51.64</v>
      </c>
      <c r="H181" s="95">
        <v>-592.17999999999995</v>
      </c>
      <c r="I181" s="95">
        <v>-573.95000000000005</v>
      </c>
      <c r="J181" s="95">
        <v>-5.77</v>
      </c>
      <c r="K181" s="95">
        <v>-4.1399999999999997</v>
      </c>
      <c r="L181" s="95">
        <v>1.63</v>
      </c>
      <c r="M181" s="95">
        <v>-0.67</v>
      </c>
      <c r="N181" s="95">
        <v>34.14</v>
      </c>
      <c r="O181" s="95">
        <v>3.59</v>
      </c>
      <c r="P181" s="95">
        <v>-7.07</v>
      </c>
      <c r="Q181" s="95">
        <v>10.48</v>
      </c>
      <c r="R181" s="95">
        <v>-40.090000000000003</v>
      </c>
      <c r="S181" s="95">
        <v>-37.380000000000003</v>
      </c>
      <c r="T181" s="95">
        <v>-41.36</v>
      </c>
      <c r="U181" s="95">
        <v>0.93</v>
      </c>
      <c r="V181" s="95">
        <v>7.0000000000000007E-2</v>
      </c>
      <c r="W181" s="95">
        <v>7.0000000000000007E-2</v>
      </c>
      <c r="X181" s="95">
        <v>91.8</v>
      </c>
      <c r="Y181" s="95"/>
      <c r="Z181" s="74" t="s">
        <v>1111</v>
      </c>
      <c r="AA181" s="95">
        <v>2.16</v>
      </c>
      <c r="AB181" s="95">
        <v>-0.87</v>
      </c>
      <c r="AC181" s="74" t="s">
        <v>1111</v>
      </c>
      <c r="AD181" s="95">
        <v>268031750</v>
      </c>
    </row>
    <row r="182" spans="1:30" x14ac:dyDescent="0.2">
      <c r="A182" s="74" t="s">
        <v>1291</v>
      </c>
      <c r="B182" s="95">
        <v>1.37</v>
      </c>
      <c r="C182" s="95"/>
      <c r="D182" s="95">
        <v>-3.6</v>
      </c>
      <c r="E182" s="95">
        <v>41.06</v>
      </c>
      <c r="F182" s="95">
        <v>13.5</v>
      </c>
      <c r="G182" s="95"/>
      <c r="H182" s="95"/>
      <c r="I182" s="95"/>
      <c r="J182" s="95">
        <v>-3.45</v>
      </c>
      <c r="K182" s="95">
        <v>-3.25</v>
      </c>
      <c r="L182" s="95">
        <v>0.2</v>
      </c>
      <c r="M182" s="95">
        <v>-2.39</v>
      </c>
      <c r="N182" s="95"/>
      <c r="O182" s="95">
        <v>41.75</v>
      </c>
      <c r="P182" s="95">
        <v>-2508.0100000000002</v>
      </c>
      <c r="Q182" s="95">
        <v>1.48</v>
      </c>
      <c r="R182" s="95">
        <v>-1142.19</v>
      </c>
      <c r="S182" s="95">
        <v>-375.53</v>
      </c>
      <c r="T182" s="95">
        <v>-1190.93</v>
      </c>
      <c r="U182" s="95">
        <v>0.33</v>
      </c>
      <c r="V182" s="95">
        <v>0.67</v>
      </c>
      <c r="W182" s="95">
        <v>0</v>
      </c>
      <c r="X182" s="95"/>
      <c r="Y182" s="95"/>
      <c r="Z182" s="74" t="s">
        <v>1111</v>
      </c>
      <c r="AA182" s="95">
        <v>0.03</v>
      </c>
      <c r="AB182" s="95">
        <v>-0.38</v>
      </c>
      <c r="AC182" s="74" t="s">
        <v>1111</v>
      </c>
      <c r="AD182" s="95">
        <v>65208301</v>
      </c>
    </row>
    <row r="183" spans="1:30" x14ac:dyDescent="0.2">
      <c r="A183" s="74" t="s">
        <v>1292</v>
      </c>
      <c r="B183" s="95">
        <v>6.66</v>
      </c>
      <c r="C183" s="95"/>
      <c r="D183" s="95">
        <v>-3.09</v>
      </c>
      <c r="E183" s="95">
        <v>0.9</v>
      </c>
      <c r="F183" s="95">
        <v>0.77</v>
      </c>
      <c r="G183" s="95"/>
      <c r="H183" s="95"/>
      <c r="I183" s="95"/>
      <c r="J183" s="95">
        <v>-3.09</v>
      </c>
      <c r="K183" s="95">
        <v>0.24</v>
      </c>
      <c r="L183" s="95">
        <v>3.36</v>
      </c>
      <c r="M183" s="95">
        <v>-0.97</v>
      </c>
      <c r="N183" s="95"/>
      <c r="O183" s="95">
        <v>0.95</v>
      </c>
      <c r="P183" s="95">
        <v>-5.35</v>
      </c>
      <c r="Q183" s="95">
        <v>19.399999999999999</v>
      </c>
      <c r="R183" s="95">
        <v>-28.99</v>
      </c>
      <c r="S183" s="95">
        <v>-24.97</v>
      </c>
      <c r="T183" s="95">
        <v>-28.99</v>
      </c>
      <c r="U183" s="95">
        <v>0.86</v>
      </c>
      <c r="V183" s="95">
        <v>0.14000000000000001</v>
      </c>
      <c r="W183" s="95">
        <v>0</v>
      </c>
      <c r="X183" s="95"/>
      <c r="Y183" s="95"/>
      <c r="Z183" s="74" t="s">
        <v>1111</v>
      </c>
      <c r="AA183" s="95">
        <v>7.43</v>
      </c>
      <c r="AB183" s="95">
        <v>-2.15</v>
      </c>
      <c r="AC183" s="74" t="s">
        <v>1111</v>
      </c>
      <c r="AD183" s="95">
        <v>231799008</v>
      </c>
    </row>
    <row r="184" spans="1:30" x14ac:dyDescent="0.2">
      <c r="A184" s="74" t="s">
        <v>1293</v>
      </c>
      <c r="B184" s="95">
        <v>40.81</v>
      </c>
      <c r="C184" s="95">
        <v>1.63</v>
      </c>
      <c r="D184" s="95">
        <v>12.47</v>
      </c>
      <c r="E184" s="95">
        <v>0.71</v>
      </c>
      <c r="F184" s="95">
        <v>0.17</v>
      </c>
      <c r="G184" s="95">
        <v>100</v>
      </c>
      <c r="H184" s="95">
        <v>48.01</v>
      </c>
      <c r="I184" s="95">
        <v>18.84</v>
      </c>
      <c r="J184" s="95">
        <v>4.8899999999999997</v>
      </c>
      <c r="K184" s="95">
        <v>21.44</v>
      </c>
      <c r="L184" s="95">
        <v>16.54</v>
      </c>
      <c r="M184" s="95">
        <v>2.39</v>
      </c>
      <c r="N184" s="95">
        <v>2.35</v>
      </c>
      <c r="O184" s="95">
        <v>-5.0599999999999996</v>
      </c>
      <c r="P184" s="95">
        <v>-0.19</v>
      </c>
      <c r="Q184" s="95">
        <v>0.67</v>
      </c>
      <c r="R184" s="95">
        <v>5.67</v>
      </c>
      <c r="S184" s="95">
        <v>1.38</v>
      </c>
      <c r="T184" s="95">
        <v>3.54</v>
      </c>
      <c r="U184" s="95">
        <v>0.24</v>
      </c>
      <c r="V184" s="95">
        <v>0.76</v>
      </c>
      <c r="W184" s="95">
        <v>7.0000000000000007E-2</v>
      </c>
      <c r="X184" s="95">
        <v>10.51</v>
      </c>
      <c r="Y184" s="95">
        <v>15.3</v>
      </c>
      <c r="Z184" s="74" t="s">
        <v>1111</v>
      </c>
      <c r="AA184" s="95">
        <v>57.76</v>
      </c>
      <c r="AB184" s="95">
        <v>3.27</v>
      </c>
      <c r="AC184" s="74" t="s">
        <v>1111</v>
      </c>
      <c r="AD184" s="95">
        <v>4663216352</v>
      </c>
    </row>
    <row r="185" spans="1:30" x14ac:dyDescent="0.2">
      <c r="A185" s="74" t="s">
        <v>1294</v>
      </c>
      <c r="B185" s="95">
        <v>11.78</v>
      </c>
      <c r="C185" s="95"/>
      <c r="D185" s="95">
        <v>-86.38</v>
      </c>
      <c r="E185" s="95">
        <v>-5.66</v>
      </c>
      <c r="F185" s="95">
        <v>3.63</v>
      </c>
      <c r="G185" s="95"/>
      <c r="H185" s="95"/>
      <c r="I185" s="95"/>
      <c r="J185" s="95">
        <v>-86.38</v>
      </c>
      <c r="K185" s="95">
        <v>-90.75</v>
      </c>
      <c r="L185" s="95">
        <v>-4.38</v>
      </c>
      <c r="M185" s="95"/>
      <c r="N185" s="95"/>
      <c r="O185" s="95">
        <v>-10.82</v>
      </c>
      <c r="P185" s="95">
        <v>-3.63</v>
      </c>
      <c r="Q185" s="95">
        <v>0</v>
      </c>
      <c r="R185" s="95">
        <v>-6.56</v>
      </c>
      <c r="S185" s="95">
        <v>-4.2</v>
      </c>
      <c r="T185" s="95">
        <v>9.1999999999999993</v>
      </c>
      <c r="U185" s="95">
        <v>-0.64</v>
      </c>
      <c r="V185" s="95">
        <v>0.64</v>
      </c>
      <c r="W185" s="95">
        <v>0</v>
      </c>
      <c r="X185" s="95"/>
      <c r="Y185" s="95"/>
      <c r="Z185" s="74" t="s">
        <v>1111</v>
      </c>
      <c r="AA185" s="95">
        <v>-2.08</v>
      </c>
      <c r="AB185" s="95">
        <v>-0.14000000000000001</v>
      </c>
      <c r="AC185" s="74" t="s">
        <v>1111</v>
      </c>
      <c r="AD185" s="95">
        <v>52775578</v>
      </c>
    </row>
    <row r="186" spans="1:30" x14ac:dyDescent="0.2">
      <c r="A186" s="74" t="s">
        <v>1295</v>
      </c>
      <c r="B186" s="95">
        <v>0.38</v>
      </c>
      <c r="C186" s="95"/>
      <c r="D186" s="95">
        <v>-2.79</v>
      </c>
      <c r="E186" s="95">
        <v>-0.18</v>
      </c>
      <c r="F186" s="95">
        <v>0.12</v>
      </c>
      <c r="G186" s="95"/>
      <c r="H186" s="95"/>
      <c r="I186" s="95"/>
      <c r="J186" s="95">
        <v>-2.79</v>
      </c>
      <c r="K186" s="95">
        <v>-90.75</v>
      </c>
      <c r="L186" s="95">
        <v>-4.38</v>
      </c>
      <c r="M186" s="95"/>
      <c r="N186" s="95"/>
      <c r="O186" s="95">
        <v>-0.35</v>
      </c>
      <c r="P186" s="95">
        <v>-0.12</v>
      </c>
      <c r="Q186" s="95">
        <v>0</v>
      </c>
      <c r="R186" s="95">
        <v>-6.56</v>
      </c>
      <c r="S186" s="95">
        <v>-4.2</v>
      </c>
      <c r="T186" s="95">
        <v>9.1999999999999993</v>
      </c>
      <c r="U186" s="95">
        <v>-0.64</v>
      </c>
      <c r="V186" s="95">
        <v>0.64</v>
      </c>
      <c r="W186" s="95">
        <v>0</v>
      </c>
      <c r="X186" s="95"/>
      <c r="Y186" s="95"/>
      <c r="Z186" s="74" t="s">
        <v>1111</v>
      </c>
      <c r="AA186" s="95">
        <v>-2.08</v>
      </c>
      <c r="AB186" s="95">
        <v>-0.14000000000000001</v>
      </c>
      <c r="AC186" s="74" t="s">
        <v>1111</v>
      </c>
      <c r="AD186" s="95">
        <v>52775578</v>
      </c>
    </row>
    <row r="187" spans="1:30" x14ac:dyDescent="0.2">
      <c r="A187" s="74" t="s">
        <v>1296</v>
      </c>
      <c r="B187" s="95">
        <v>11.37</v>
      </c>
      <c r="C187" s="95"/>
      <c r="D187" s="95">
        <v>-83.37</v>
      </c>
      <c r="E187" s="95">
        <v>-5.47</v>
      </c>
      <c r="F187" s="95">
        <v>3.5</v>
      </c>
      <c r="G187" s="95"/>
      <c r="H187" s="95"/>
      <c r="I187" s="95"/>
      <c r="J187" s="95">
        <v>-83.37</v>
      </c>
      <c r="K187" s="95">
        <v>-90.75</v>
      </c>
      <c r="L187" s="95">
        <v>-4.38</v>
      </c>
      <c r="M187" s="95"/>
      <c r="N187" s="95"/>
      <c r="O187" s="95">
        <v>-10.44</v>
      </c>
      <c r="P187" s="95">
        <v>-3.5</v>
      </c>
      <c r="Q187" s="95">
        <v>0</v>
      </c>
      <c r="R187" s="95">
        <v>-6.56</v>
      </c>
      <c r="S187" s="95">
        <v>-4.2</v>
      </c>
      <c r="T187" s="95">
        <v>9.1999999999999993</v>
      </c>
      <c r="U187" s="95">
        <v>-0.64</v>
      </c>
      <c r="V187" s="95">
        <v>0.64</v>
      </c>
      <c r="W187" s="95">
        <v>0</v>
      </c>
      <c r="X187" s="95"/>
      <c r="Y187" s="95"/>
      <c r="Z187" s="74" t="s">
        <v>1111</v>
      </c>
      <c r="AA187" s="95">
        <v>-2.08</v>
      </c>
      <c r="AB187" s="95">
        <v>-0.14000000000000001</v>
      </c>
      <c r="AC187" s="74" t="s">
        <v>1111</v>
      </c>
      <c r="AD187" s="95">
        <v>52775578</v>
      </c>
    </row>
    <row r="188" spans="1:30" x14ac:dyDescent="0.2">
      <c r="A188" s="74" t="s">
        <v>1297</v>
      </c>
      <c r="B188" s="95">
        <v>0.19</v>
      </c>
      <c r="C188" s="95"/>
      <c r="D188" s="95">
        <v>-1.39</v>
      </c>
      <c r="E188" s="95">
        <v>-0.09</v>
      </c>
      <c r="F188" s="95">
        <v>0.06</v>
      </c>
      <c r="G188" s="95"/>
      <c r="H188" s="95"/>
      <c r="I188" s="95"/>
      <c r="J188" s="95">
        <v>-1.39</v>
      </c>
      <c r="K188" s="95">
        <v>-90.75</v>
      </c>
      <c r="L188" s="95">
        <v>-4.38</v>
      </c>
      <c r="M188" s="95"/>
      <c r="N188" s="95"/>
      <c r="O188" s="95">
        <v>-0.17</v>
      </c>
      <c r="P188" s="95">
        <v>-0.06</v>
      </c>
      <c r="Q188" s="95">
        <v>0</v>
      </c>
      <c r="R188" s="95">
        <v>-6.56</v>
      </c>
      <c r="S188" s="95">
        <v>-4.2</v>
      </c>
      <c r="T188" s="95">
        <v>9.1999999999999993</v>
      </c>
      <c r="U188" s="95">
        <v>-0.64</v>
      </c>
      <c r="V188" s="95">
        <v>0.64</v>
      </c>
      <c r="W188" s="95">
        <v>0</v>
      </c>
      <c r="X188" s="95"/>
      <c r="Y188" s="95"/>
      <c r="Z188" s="74" t="s">
        <v>1111</v>
      </c>
      <c r="AA188" s="95">
        <v>-2.08</v>
      </c>
      <c r="AB188" s="95">
        <v>-0.14000000000000001</v>
      </c>
      <c r="AC188" s="74" t="s">
        <v>1111</v>
      </c>
      <c r="AD188" s="95">
        <v>52775578</v>
      </c>
    </row>
    <row r="189" spans="1:30" x14ac:dyDescent="0.2">
      <c r="A189" s="74" t="s">
        <v>1298</v>
      </c>
      <c r="B189" s="95">
        <v>211.92</v>
      </c>
      <c r="C189" s="95">
        <v>0.74</v>
      </c>
      <c r="D189" s="95">
        <v>116.86</v>
      </c>
      <c r="E189" s="95">
        <v>4.3499999999999996</v>
      </c>
      <c r="F189" s="95">
        <v>2.29</v>
      </c>
      <c r="G189" s="95">
        <v>30.99</v>
      </c>
      <c r="H189" s="95">
        <v>20.94</v>
      </c>
      <c r="I189" s="95">
        <v>6.4</v>
      </c>
      <c r="J189" s="95">
        <v>35.729999999999997</v>
      </c>
      <c r="K189" s="95">
        <v>37.78</v>
      </c>
      <c r="L189" s="95">
        <v>2.06</v>
      </c>
      <c r="M189" s="95">
        <v>0.25</v>
      </c>
      <c r="N189" s="95">
        <v>7.48</v>
      </c>
      <c r="O189" s="95">
        <v>50.9</v>
      </c>
      <c r="P189" s="95">
        <v>-2.83</v>
      </c>
      <c r="Q189" s="95">
        <v>1.31</v>
      </c>
      <c r="R189" s="95">
        <v>3.73</v>
      </c>
      <c r="S189" s="95">
        <v>1.96</v>
      </c>
      <c r="T189" s="95">
        <v>8.94</v>
      </c>
      <c r="U189" s="95">
        <v>0.53</v>
      </c>
      <c r="V189" s="95">
        <v>0.47</v>
      </c>
      <c r="W189" s="95">
        <v>0.31</v>
      </c>
      <c r="X189" s="95">
        <v>2.0499999999999998</v>
      </c>
      <c r="Y189" s="95">
        <v>2.33</v>
      </c>
      <c r="Z189" s="74" t="s">
        <v>1111</v>
      </c>
      <c r="AA189" s="95">
        <v>48.68</v>
      </c>
      <c r="AB189" s="95">
        <v>1.81</v>
      </c>
      <c r="AC189" s="74" t="s">
        <v>1111</v>
      </c>
      <c r="AD189" s="95">
        <v>24789617496</v>
      </c>
    </row>
    <row r="190" spans="1:30" x14ac:dyDescent="0.2">
      <c r="A190" s="74" t="s">
        <v>1299</v>
      </c>
      <c r="B190" s="95">
        <v>26.17</v>
      </c>
      <c r="C190" s="95"/>
      <c r="D190" s="95">
        <v>-10.54</v>
      </c>
      <c r="E190" s="95">
        <v>2.78</v>
      </c>
      <c r="F190" s="95">
        <v>1.7</v>
      </c>
      <c r="G190" s="95">
        <v>96</v>
      </c>
      <c r="H190" s="95">
        <v>-278.5</v>
      </c>
      <c r="I190" s="95">
        <v>-444.28</v>
      </c>
      <c r="J190" s="95">
        <v>-16.809999999999999</v>
      </c>
      <c r="K190" s="95">
        <v>-8.32</v>
      </c>
      <c r="L190" s="95">
        <v>8.42</v>
      </c>
      <c r="M190" s="95">
        <v>-1.39</v>
      </c>
      <c r="N190" s="95">
        <v>46.83</v>
      </c>
      <c r="O190" s="95">
        <v>2.11</v>
      </c>
      <c r="P190" s="95">
        <v>-20.55</v>
      </c>
      <c r="Q190" s="95">
        <v>8.1999999999999993</v>
      </c>
      <c r="R190" s="95">
        <v>-26.34</v>
      </c>
      <c r="S190" s="95">
        <v>-16.149999999999999</v>
      </c>
      <c r="T190" s="95">
        <v>-17.63</v>
      </c>
      <c r="U190" s="95">
        <v>0.61</v>
      </c>
      <c r="V190" s="95">
        <v>0.39</v>
      </c>
      <c r="W190" s="95">
        <v>0.04</v>
      </c>
      <c r="X190" s="95"/>
      <c r="Y190" s="95"/>
      <c r="Z190" s="74" t="s">
        <v>1111</v>
      </c>
      <c r="AA190" s="95">
        <v>9.43</v>
      </c>
      <c r="AB190" s="95">
        <v>-2.48</v>
      </c>
      <c r="AC190" s="74" t="s">
        <v>1111</v>
      </c>
      <c r="AD190" s="95">
        <v>502400316</v>
      </c>
    </row>
    <row r="191" spans="1:30" x14ac:dyDescent="0.2">
      <c r="A191" s="74" t="s">
        <v>1300</v>
      </c>
      <c r="B191" s="95">
        <v>76.010000000000005</v>
      </c>
      <c r="C191" s="95">
        <v>0.14000000000000001</v>
      </c>
      <c r="D191" s="95">
        <v>203.57</v>
      </c>
      <c r="E191" s="95">
        <v>1.95</v>
      </c>
      <c r="F191" s="95">
        <v>1.34</v>
      </c>
      <c r="G191" s="95">
        <v>50.83</v>
      </c>
      <c r="H191" s="95">
        <v>4.99</v>
      </c>
      <c r="I191" s="95">
        <v>2.34</v>
      </c>
      <c r="J191" s="95">
        <v>95.52</v>
      </c>
      <c r="K191" s="95">
        <v>102.24</v>
      </c>
      <c r="L191" s="95">
        <v>6.72</v>
      </c>
      <c r="M191" s="95">
        <v>0.14000000000000001</v>
      </c>
      <c r="N191" s="95">
        <v>4.7699999999999996</v>
      </c>
      <c r="O191" s="95">
        <v>13.22</v>
      </c>
      <c r="P191" s="95">
        <v>-1.64</v>
      </c>
      <c r="Q191" s="95">
        <v>2.2799999999999998</v>
      </c>
      <c r="R191" s="95">
        <v>0.96</v>
      </c>
      <c r="S191" s="95">
        <v>0.66</v>
      </c>
      <c r="T191" s="95">
        <v>1.46</v>
      </c>
      <c r="U191" s="95">
        <v>0.69</v>
      </c>
      <c r="V191" s="95">
        <v>0.31</v>
      </c>
      <c r="W191" s="95">
        <v>0.28000000000000003</v>
      </c>
      <c r="X191" s="95"/>
      <c r="Y191" s="95"/>
      <c r="Z191" s="74" t="s">
        <v>1111</v>
      </c>
      <c r="AA191" s="95">
        <v>38.9</v>
      </c>
      <c r="AB191" s="95">
        <v>0.37</v>
      </c>
      <c r="AC191" s="74" t="s">
        <v>1111</v>
      </c>
      <c r="AD191" s="95">
        <v>37252501000</v>
      </c>
    </row>
    <row r="192" spans="1:30" x14ac:dyDescent="0.2">
      <c r="A192" s="74" t="s">
        <v>1301</v>
      </c>
      <c r="B192" s="95">
        <v>35.61</v>
      </c>
      <c r="C192" s="95">
        <v>4.72</v>
      </c>
      <c r="D192" s="95">
        <v>7.7</v>
      </c>
      <c r="E192" s="95">
        <v>1.1100000000000001</v>
      </c>
      <c r="F192" s="95">
        <v>0.62</v>
      </c>
      <c r="G192" s="95">
        <v>22.01</v>
      </c>
      <c r="H192" s="95">
        <v>46.4</v>
      </c>
      <c r="I192" s="95">
        <v>32.11</v>
      </c>
      <c r="J192" s="95">
        <v>5.33</v>
      </c>
      <c r="K192" s="95">
        <v>7.8</v>
      </c>
      <c r="L192" s="95">
        <v>2.4700000000000002</v>
      </c>
      <c r="M192" s="95">
        <v>0.51</v>
      </c>
      <c r="N192" s="95">
        <v>2.4700000000000002</v>
      </c>
      <c r="O192" s="95">
        <v>8.23</v>
      </c>
      <c r="P192" s="95">
        <v>-0.71</v>
      </c>
      <c r="Q192" s="95">
        <v>2.46</v>
      </c>
      <c r="R192" s="95">
        <v>14.39</v>
      </c>
      <c r="S192" s="95">
        <v>8.0500000000000007</v>
      </c>
      <c r="T192" s="95">
        <v>10.56</v>
      </c>
      <c r="U192" s="95">
        <v>0.56000000000000005</v>
      </c>
      <c r="V192" s="95">
        <v>0.44</v>
      </c>
      <c r="W192" s="95">
        <v>0.25</v>
      </c>
      <c r="X192" s="95">
        <v>-5.52</v>
      </c>
      <c r="Y192" s="95">
        <v>37.89</v>
      </c>
      <c r="Z192" s="74" t="s">
        <v>1111</v>
      </c>
      <c r="AA192" s="95">
        <v>32.14</v>
      </c>
      <c r="AB192" s="95">
        <v>4.63</v>
      </c>
      <c r="AC192" s="74" t="s">
        <v>1111</v>
      </c>
      <c r="AD192" s="95">
        <v>268353399</v>
      </c>
    </row>
    <row r="193" spans="1:30" x14ac:dyDescent="0.2">
      <c r="A193" s="74" t="s">
        <v>1302</v>
      </c>
      <c r="B193" s="95">
        <v>3.46</v>
      </c>
      <c r="C193" s="95"/>
      <c r="D193" s="95">
        <v>-3.77</v>
      </c>
      <c r="E193" s="95">
        <v>0.92</v>
      </c>
      <c r="F193" s="95">
        <v>0.81</v>
      </c>
      <c r="G193" s="95"/>
      <c r="H193" s="95"/>
      <c r="I193" s="95"/>
      <c r="J193" s="95">
        <v>-3.87</v>
      </c>
      <c r="K193" s="95">
        <v>0.48</v>
      </c>
      <c r="L193" s="95">
        <v>4.3499999999999996</v>
      </c>
      <c r="M193" s="95">
        <v>-1.03</v>
      </c>
      <c r="N193" s="95"/>
      <c r="O193" s="95">
        <v>0.86</v>
      </c>
      <c r="P193" s="95">
        <v>-450.67</v>
      </c>
      <c r="Q193" s="95">
        <v>20.66</v>
      </c>
      <c r="R193" s="95">
        <v>-24.27</v>
      </c>
      <c r="S193" s="95">
        <v>-21.57</v>
      </c>
      <c r="T193" s="95">
        <v>-22.31</v>
      </c>
      <c r="U193" s="95">
        <v>0.89</v>
      </c>
      <c r="V193" s="95">
        <v>0.11</v>
      </c>
      <c r="W193" s="95">
        <v>0</v>
      </c>
      <c r="X193" s="95"/>
      <c r="Y193" s="95"/>
      <c r="Z193" s="74" t="s">
        <v>1111</v>
      </c>
      <c r="AA193" s="95">
        <v>3.78</v>
      </c>
      <c r="AB193" s="95">
        <v>-0.92</v>
      </c>
      <c r="AC193" s="74" t="s">
        <v>1111</v>
      </c>
      <c r="AD193" s="95">
        <v>200998666</v>
      </c>
    </row>
    <row r="194" spans="1:30" x14ac:dyDescent="0.2">
      <c r="A194" s="74" t="s">
        <v>1303</v>
      </c>
      <c r="B194" s="95">
        <v>63.98</v>
      </c>
      <c r="C194" s="95">
        <v>3.94</v>
      </c>
      <c r="D194" s="95">
        <v>21.78</v>
      </c>
      <c r="E194" s="95">
        <v>1.44</v>
      </c>
      <c r="F194" s="95">
        <v>0.53</v>
      </c>
      <c r="G194" s="95">
        <v>32.44</v>
      </c>
      <c r="H194" s="95">
        <v>12.61</v>
      </c>
      <c r="I194" s="95">
        <v>11.52</v>
      </c>
      <c r="J194" s="95">
        <v>19.89</v>
      </c>
      <c r="K194" s="95">
        <v>31.53</v>
      </c>
      <c r="L194" s="95">
        <v>11.64</v>
      </c>
      <c r="M194" s="95">
        <v>0.84</v>
      </c>
      <c r="N194" s="95">
        <v>2.5099999999999998</v>
      </c>
      <c r="O194" s="95">
        <v>-9.16</v>
      </c>
      <c r="P194" s="95">
        <v>-0.56000000000000005</v>
      </c>
      <c r="Q194" s="95">
        <v>0.43</v>
      </c>
      <c r="R194" s="95">
        <v>6.6</v>
      </c>
      <c r="S194" s="95">
        <v>2.44</v>
      </c>
      <c r="T194" s="95">
        <v>3.16</v>
      </c>
      <c r="U194" s="95">
        <v>0.37</v>
      </c>
      <c r="V194" s="95">
        <v>0.63</v>
      </c>
      <c r="W194" s="95">
        <v>0.21</v>
      </c>
      <c r="X194" s="95">
        <v>-4.6900000000000004</v>
      </c>
      <c r="Y194" s="95">
        <v>4.3</v>
      </c>
      <c r="Z194" s="74" t="s">
        <v>1111</v>
      </c>
      <c r="AA194" s="95">
        <v>44.51</v>
      </c>
      <c r="AB194" s="95">
        <v>2.94</v>
      </c>
      <c r="AC194" s="74" t="s">
        <v>1111</v>
      </c>
      <c r="AD194" s="95">
        <v>3363588550</v>
      </c>
    </row>
    <row r="195" spans="1:30" x14ac:dyDescent="0.2">
      <c r="A195" s="74" t="s">
        <v>1304</v>
      </c>
      <c r="B195" s="95">
        <v>15.92</v>
      </c>
      <c r="C195" s="95"/>
      <c r="D195" s="95">
        <v>-39.33</v>
      </c>
      <c r="E195" s="95">
        <v>3.85</v>
      </c>
      <c r="F195" s="95">
        <v>1.51</v>
      </c>
      <c r="G195" s="95">
        <v>100</v>
      </c>
      <c r="H195" s="95">
        <v>-16.62</v>
      </c>
      <c r="I195" s="95">
        <v>-16.62</v>
      </c>
      <c r="J195" s="95">
        <v>-39.33</v>
      </c>
      <c r="K195" s="95">
        <v>-15.76</v>
      </c>
      <c r="L195" s="95">
        <v>23.64</v>
      </c>
      <c r="M195" s="95">
        <v>-2.3199999999999998</v>
      </c>
      <c r="N195" s="95">
        <v>6.54</v>
      </c>
      <c r="O195" s="95">
        <v>1.97</v>
      </c>
      <c r="P195" s="95">
        <v>-19.54</v>
      </c>
      <c r="Q195" s="95">
        <v>5.93</v>
      </c>
      <c r="R195" s="95">
        <v>-9.7899999999999991</v>
      </c>
      <c r="S195" s="95">
        <v>-3.85</v>
      </c>
      <c r="T195" s="95">
        <v>-9.7899999999999991</v>
      </c>
      <c r="U195" s="95">
        <v>0.39</v>
      </c>
      <c r="V195" s="95">
        <v>0.61</v>
      </c>
      <c r="W195" s="95">
        <v>0.23</v>
      </c>
      <c r="X195" s="95"/>
      <c r="Y195" s="95"/>
      <c r="Z195" s="74" t="s">
        <v>1111</v>
      </c>
      <c r="AA195" s="95">
        <v>4.13</v>
      </c>
      <c r="AB195" s="95">
        <v>-0.4</v>
      </c>
      <c r="AC195" s="74" t="s">
        <v>1111</v>
      </c>
      <c r="AD195" s="95">
        <v>1296353795</v>
      </c>
    </row>
    <row r="196" spans="1:30" x14ac:dyDescent="0.2">
      <c r="A196" s="74" t="s">
        <v>1305</v>
      </c>
      <c r="B196" s="95">
        <v>149.24</v>
      </c>
      <c r="C196" s="95">
        <v>0.4</v>
      </c>
      <c r="D196" s="95">
        <v>25.75</v>
      </c>
      <c r="E196" s="95">
        <v>2.57</v>
      </c>
      <c r="F196" s="95">
        <v>1.46</v>
      </c>
      <c r="G196" s="95">
        <v>24.7</v>
      </c>
      <c r="H196" s="95">
        <v>8.36</v>
      </c>
      <c r="I196" s="95">
        <v>5.37</v>
      </c>
      <c r="J196" s="95">
        <v>16.559999999999999</v>
      </c>
      <c r="K196" s="95">
        <v>18.47</v>
      </c>
      <c r="L196" s="95">
        <v>1.91</v>
      </c>
      <c r="M196" s="95">
        <v>0.3</v>
      </c>
      <c r="N196" s="95">
        <v>1.38</v>
      </c>
      <c r="O196" s="95">
        <v>4.04</v>
      </c>
      <c r="P196" s="95">
        <v>-3.06</v>
      </c>
      <c r="Q196" s="95">
        <v>3.25</v>
      </c>
      <c r="R196" s="95">
        <v>9.99</v>
      </c>
      <c r="S196" s="95">
        <v>5.67</v>
      </c>
      <c r="T196" s="95">
        <v>8.1300000000000008</v>
      </c>
      <c r="U196" s="95">
        <v>0.56999999999999995</v>
      </c>
      <c r="V196" s="95">
        <v>0.43</v>
      </c>
      <c r="W196" s="95">
        <v>1.06</v>
      </c>
      <c r="X196" s="95">
        <v>5.75</v>
      </c>
      <c r="Y196" s="95">
        <v>5.56</v>
      </c>
      <c r="Z196" s="74" t="s">
        <v>1111</v>
      </c>
      <c r="AA196" s="95">
        <v>58.01</v>
      </c>
      <c r="AB196" s="95">
        <v>5.8</v>
      </c>
      <c r="AC196" s="74" t="s">
        <v>1111</v>
      </c>
      <c r="AD196" s="95">
        <v>1779731462</v>
      </c>
    </row>
    <row r="197" spans="1:30" x14ac:dyDescent="0.2">
      <c r="A197" s="74" t="s">
        <v>1306</v>
      </c>
      <c r="B197" s="95">
        <v>27.41</v>
      </c>
      <c r="C197" s="95"/>
      <c r="D197" s="95">
        <v>80.739999999999995</v>
      </c>
      <c r="E197" s="95">
        <v>7.93</v>
      </c>
      <c r="F197" s="95">
        <v>6.47</v>
      </c>
      <c r="G197" s="95">
        <v>49.65</v>
      </c>
      <c r="H197" s="95">
        <v>7.68</v>
      </c>
      <c r="I197" s="95">
        <v>8.93</v>
      </c>
      <c r="J197" s="95">
        <v>93.85</v>
      </c>
      <c r="K197" s="95">
        <v>89.68</v>
      </c>
      <c r="L197" s="95">
        <v>-4.16</v>
      </c>
      <c r="M197" s="95">
        <v>-0.35</v>
      </c>
      <c r="N197" s="95">
        <v>7.21</v>
      </c>
      <c r="O197" s="95">
        <v>14.54</v>
      </c>
      <c r="P197" s="95">
        <v>-14.55</v>
      </c>
      <c r="Q197" s="95">
        <v>5.04</v>
      </c>
      <c r="R197" s="95">
        <v>9.83</v>
      </c>
      <c r="S197" s="95">
        <v>8.02</v>
      </c>
      <c r="T197" s="95">
        <v>6.42</v>
      </c>
      <c r="U197" s="95">
        <v>0.82</v>
      </c>
      <c r="V197" s="95">
        <v>0.18</v>
      </c>
      <c r="W197" s="95">
        <v>0.9</v>
      </c>
      <c r="X197" s="95"/>
      <c r="Y197" s="95"/>
      <c r="Z197" s="74" t="s">
        <v>1111</v>
      </c>
      <c r="AA197" s="95">
        <v>3.46</v>
      </c>
      <c r="AB197" s="95">
        <v>0.34</v>
      </c>
      <c r="AC197" s="74" t="s">
        <v>1111</v>
      </c>
      <c r="AD197" s="95">
        <v>5199748266</v>
      </c>
    </row>
    <row r="198" spans="1:30" x14ac:dyDescent="0.2">
      <c r="A198" s="74" t="s">
        <v>1307</v>
      </c>
      <c r="B198" s="95">
        <v>474.43</v>
      </c>
      <c r="C198" s="95"/>
      <c r="D198" s="95">
        <v>50.55</v>
      </c>
      <c r="E198" s="95">
        <v>10.64</v>
      </c>
      <c r="F198" s="95">
        <v>6.62</v>
      </c>
      <c r="G198" s="95">
        <v>74.58</v>
      </c>
      <c r="H198" s="95">
        <v>26.81</v>
      </c>
      <c r="I198" s="95">
        <v>19.7</v>
      </c>
      <c r="J198" s="95">
        <v>37.15</v>
      </c>
      <c r="K198" s="95">
        <v>35.92</v>
      </c>
      <c r="L198" s="95">
        <v>-1.23</v>
      </c>
      <c r="M198" s="95">
        <v>-0.35</v>
      </c>
      <c r="N198" s="95">
        <v>9.9600000000000009</v>
      </c>
      <c r="O198" s="95">
        <v>56.26</v>
      </c>
      <c r="P198" s="95">
        <v>-11.71</v>
      </c>
      <c r="Q198" s="95">
        <v>1.37</v>
      </c>
      <c r="R198" s="95">
        <v>21.04</v>
      </c>
      <c r="S198" s="95">
        <v>13.1</v>
      </c>
      <c r="T198" s="95">
        <v>21.04</v>
      </c>
      <c r="U198" s="95">
        <v>0.62</v>
      </c>
      <c r="V198" s="95">
        <v>0.38</v>
      </c>
      <c r="W198" s="95">
        <v>0.66</v>
      </c>
      <c r="X198" s="95">
        <v>23.93</v>
      </c>
      <c r="Y198" s="95">
        <v>65.27</v>
      </c>
      <c r="Z198" s="74" t="s">
        <v>1111</v>
      </c>
      <c r="AA198" s="95">
        <v>44.6</v>
      </c>
      <c r="AB198" s="95">
        <v>9.39</v>
      </c>
      <c r="AC198" s="74" t="s">
        <v>1111</v>
      </c>
      <c r="AD198" s="95">
        <v>37410276233</v>
      </c>
    </row>
    <row r="199" spans="1:30" x14ac:dyDescent="0.2">
      <c r="A199" s="74" t="s">
        <v>1308</v>
      </c>
      <c r="B199" s="95">
        <v>3.1</v>
      </c>
      <c r="C199" s="95"/>
      <c r="D199" s="95">
        <v>-1.06</v>
      </c>
      <c r="E199" s="95">
        <v>0.61</v>
      </c>
      <c r="F199" s="95">
        <v>0.5</v>
      </c>
      <c r="G199" s="95">
        <v>100</v>
      </c>
      <c r="H199" s="95">
        <v>-3121.69</v>
      </c>
      <c r="I199" s="95">
        <v>-3132.21</v>
      </c>
      <c r="J199" s="95">
        <v>-1.06</v>
      </c>
      <c r="K199" s="95">
        <v>0.89</v>
      </c>
      <c r="L199" s="95">
        <v>1.95</v>
      </c>
      <c r="M199" s="95">
        <v>-1.1200000000000001</v>
      </c>
      <c r="N199" s="95">
        <v>33.090000000000003</v>
      </c>
      <c r="O199" s="95">
        <v>0.62</v>
      </c>
      <c r="P199" s="95">
        <v>-9.18</v>
      </c>
      <c r="Q199" s="95">
        <v>7.15</v>
      </c>
      <c r="R199" s="95">
        <v>-57.62</v>
      </c>
      <c r="S199" s="95">
        <v>-47.53</v>
      </c>
      <c r="T199" s="95">
        <v>-57.58</v>
      </c>
      <c r="U199" s="95">
        <v>0.82</v>
      </c>
      <c r="V199" s="95">
        <v>0.18</v>
      </c>
      <c r="W199" s="95">
        <v>0.02</v>
      </c>
      <c r="X199" s="95"/>
      <c r="Y199" s="95"/>
      <c r="Z199" s="74" t="s">
        <v>1111</v>
      </c>
      <c r="AA199" s="95">
        <v>5.09</v>
      </c>
      <c r="AB199" s="95">
        <v>-2.93</v>
      </c>
      <c r="AC199" s="74" t="s">
        <v>1111</v>
      </c>
      <c r="AD199" s="95">
        <v>132110220</v>
      </c>
    </row>
    <row r="200" spans="1:30" x14ac:dyDescent="0.2">
      <c r="A200" s="74" t="s">
        <v>1309</v>
      </c>
      <c r="B200" s="95">
        <v>174.61</v>
      </c>
      <c r="C200" s="95"/>
      <c r="D200" s="95">
        <v>28.12</v>
      </c>
      <c r="E200" s="95">
        <v>2.65</v>
      </c>
      <c r="F200" s="95">
        <v>0.84</v>
      </c>
      <c r="G200" s="95">
        <v>24.32</v>
      </c>
      <c r="H200" s="95">
        <v>14.29</v>
      </c>
      <c r="I200" s="95">
        <v>7.71</v>
      </c>
      <c r="J200" s="95">
        <v>15.16</v>
      </c>
      <c r="K200" s="95">
        <v>17.34</v>
      </c>
      <c r="L200" s="95">
        <v>2.21</v>
      </c>
      <c r="M200" s="95">
        <v>0.39</v>
      </c>
      <c r="N200" s="95">
        <v>2.17</v>
      </c>
      <c r="O200" s="95">
        <v>5.03</v>
      </c>
      <c r="P200" s="95">
        <v>-1.29</v>
      </c>
      <c r="Q200" s="95">
        <v>1.91</v>
      </c>
      <c r="R200" s="95">
        <v>9.43</v>
      </c>
      <c r="S200" s="95">
        <v>2.98</v>
      </c>
      <c r="T200" s="95">
        <v>6.45</v>
      </c>
      <c r="U200" s="95">
        <v>0.32</v>
      </c>
      <c r="V200" s="95">
        <v>0.68</v>
      </c>
      <c r="W200" s="95">
        <v>0.39</v>
      </c>
      <c r="X200" s="95">
        <v>-4.74</v>
      </c>
      <c r="Y200" s="95"/>
      <c r="Z200" s="74" t="s">
        <v>1111</v>
      </c>
      <c r="AA200" s="95">
        <v>65.849999999999994</v>
      </c>
      <c r="AB200" s="95">
        <v>6.21</v>
      </c>
      <c r="AC200" s="74" t="s">
        <v>1111</v>
      </c>
      <c r="AD200" s="95">
        <v>3150153832</v>
      </c>
    </row>
    <row r="201" spans="1:30" x14ac:dyDescent="0.2">
      <c r="A201" s="74" t="s">
        <v>1310</v>
      </c>
      <c r="B201" s="95">
        <v>4.21</v>
      </c>
      <c r="C201" s="95"/>
      <c r="D201" s="95">
        <v>-23.5</v>
      </c>
      <c r="E201" s="95">
        <v>19.45</v>
      </c>
      <c r="F201" s="95">
        <v>0.49</v>
      </c>
      <c r="G201" s="95">
        <v>88.01</v>
      </c>
      <c r="H201" s="95">
        <v>7.83</v>
      </c>
      <c r="I201" s="95">
        <v>-2.11</v>
      </c>
      <c r="J201" s="95">
        <v>6.34</v>
      </c>
      <c r="K201" s="95">
        <v>11.02</v>
      </c>
      <c r="L201" s="95">
        <v>4.68</v>
      </c>
      <c r="M201" s="95">
        <v>14.36</v>
      </c>
      <c r="N201" s="95">
        <v>0.5</v>
      </c>
      <c r="O201" s="95">
        <v>0.91</v>
      </c>
      <c r="P201" s="95">
        <v>-1.78</v>
      </c>
      <c r="Q201" s="95">
        <v>3.83</v>
      </c>
      <c r="R201" s="95">
        <v>-82.76</v>
      </c>
      <c r="S201" s="95">
        <v>-2.0699999999999998</v>
      </c>
      <c r="T201" s="95">
        <v>9.5399999999999991</v>
      </c>
      <c r="U201" s="95">
        <v>0.03</v>
      </c>
      <c r="V201" s="95">
        <v>0.97</v>
      </c>
      <c r="W201" s="95">
        <v>0.98</v>
      </c>
      <c r="X201" s="95">
        <v>17.760000000000002</v>
      </c>
      <c r="Y201" s="95"/>
      <c r="Z201" s="74" t="s">
        <v>1111</v>
      </c>
      <c r="AA201" s="95">
        <v>0.22</v>
      </c>
      <c r="AB201" s="95">
        <v>-0.18</v>
      </c>
      <c r="AC201" s="74" t="s">
        <v>1111</v>
      </c>
      <c r="AD201" s="95">
        <v>29209822</v>
      </c>
    </row>
    <row r="202" spans="1:30" x14ac:dyDescent="0.2">
      <c r="A202" s="74" t="s">
        <v>1311</v>
      </c>
      <c r="B202" s="95">
        <v>1.85</v>
      </c>
      <c r="C202" s="95"/>
      <c r="D202" s="95">
        <v>-16.899999999999999</v>
      </c>
      <c r="E202" s="95">
        <v>6.24</v>
      </c>
      <c r="F202" s="95">
        <v>0.37</v>
      </c>
      <c r="G202" s="95">
        <v>19.420000000000002</v>
      </c>
      <c r="H202" s="95">
        <v>1.6</v>
      </c>
      <c r="I202" s="95">
        <v>-1.05</v>
      </c>
      <c r="J202" s="95">
        <v>11.15</v>
      </c>
      <c r="K202" s="95">
        <v>25.42</v>
      </c>
      <c r="L202" s="95">
        <v>14.28</v>
      </c>
      <c r="M202" s="95">
        <v>7.99</v>
      </c>
      <c r="N202" s="95">
        <v>0.18</v>
      </c>
      <c r="O202" s="95">
        <v>2.57</v>
      </c>
      <c r="P202" s="95">
        <v>-0.63</v>
      </c>
      <c r="Q202" s="95">
        <v>1.52</v>
      </c>
      <c r="R202" s="95">
        <v>-36.92</v>
      </c>
      <c r="S202" s="95">
        <v>-2.16</v>
      </c>
      <c r="T202" s="95">
        <v>5.73</v>
      </c>
      <c r="U202" s="95">
        <v>0.06</v>
      </c>
      <c r="V202" s="95">
        <v>0.94</v>
      </c>
      <c r="W202" s="95">
        <v>2.0499999999999998</v>
      </c>
      <c r="X202" s="95">
        <v>10.44</v>
      </c>
      <c r="Y202" s="95"/>
      <c r="Z202" s="74" t="s">
        <v>1111</v>
      </c>
      <c r="AA202" s="95">
        <v>0.3</v>
      </c>
      <c r="AB202" s="95">
        <v>-0.11</v>
      </c>
      <c r="AC202" s="74" t="s">
        <v>1111</v>
      </c>
      <c r="AD202" s="95">
        <v>78450545</v>
      </c>
    </row>
    <row r="203" spans="1:30" x14ac:dyDescent="0.2">
      <c r="A203" s="74" t="s">
        <v>1312</v>
      </c>
      <c r="B203" s="95">
        <v>51.4</v>
      </c>
      <c r="C203" s="95"/>
      <c r="D203" s="95">
        <v>495.46</v>
      </c>
      <c r="E203" s="95">
        <v>1.82</v>
      </c>
      <c r="F203" s="95">
        <v>0.46</v>
      </c>
      <c r="G203" s="95">
        <v>51.82</v>
      </c>
      <c r="H203" s="95">
        <v>1.57</v>
      </c>
      <c r="I203" s="95">
        <v>0.26</v>
      </c>
      <c r="J203" s="95">
        <v>80.510000000000005</v>
      </c>
      <c r="K203" s="95">
        <v>73.81</v>
      </c>
      <c r="L203" s="95">
        <v>-6.81</v>
      </c>
      <c r="M203" s="95">
        <v>-0.15</v>
      </c>
      <c r="N203" s="95">
        <v>1.27</v>
      </c>
      <c r="O203" s="95">
        <v>-280.04000000000002</v>
      </c>
      <c r="P203" s="95">
        <v>-0.65</v>
      </c>
      <c r="Q203" s="95">
        <v>0.99</v>
      </c>
      <c r="R203" s="95">
        <v>0.37</v>
      </c>
      <c r="S203" s="95">
        <v>0.09</v>
      </c>
      <c r="T203" s="95">
        <v>0.39</v>
      </c>
      <c r="U203" s="95">
        <v>0.25</v>
      </c>
      <c r="V203" s="95">
        <v>0.75</v>
      </c>
      <c r="W203" s="95">
        <v>0.37</v>
      </c>
      <c r="X203" s="95">
        <v>-8.6199999999999992</v>
      </c>
      <c r="Y203" s="95"/>
      <c r="Z203" s="74" t="s">
        <v>1111</v>
      </c>
      <c r="AA203" s="95">
        <v>28.18</v>
      </c>
      <c r="AB203" s="95">
        <v>0.1</v>
      </c>
      <c r="AC203" s="74" t="s">
        <v>1111</v>
      </c>
      <c r="AD203" s="95">
        <v>6449741729</v>
      </c>
    </row>
    <row r="204" spans="1:30" x14ac:dyDescent="0.2">
      <c r="A204" s="74" t="s">
        <v>1313</v>
      </c>
      <c r="B204" s="95">
        <v>25.56</v>
      </c>
      <c r="C204" s="95"/>
      <c r="D204" s="95">
        <v>-45.08</v>
      </c>
      <c r="E204" s="95">
        <v>3.77</v>
      </c>
      <c r="F204" s="95">
        <v>2.0699999999999998</v>
      </c>
      <c r="G204" s="95">
        <v>83.47</v>
      </c>
      <c r="H204" s="95">
        <v>-6.24</v>
      </c>
      <c r="I204" s="95">
        <v>-8.1199999999999992</v>
      </c>
      <c r="J204" s="95">
        <v>-58.63</v>
      </c>
      <c r="K204" s="95">
        <v>-54.89</v>
      </c>
      <c r="L204" s="95">
        <v>3.74</v>
      </c>
      <c r="M204" s="95">
        <v>-0.24</v>
      </c>
      <c r="N204" s="95">
        <v>3.66</v>
      </c>
      <c r="O204" s="95">
        <v>6.89</v>
      </c>
      <c r="P204" s="95">
        <v>-4.3899999999999997</v>
      </c>
      <c r="Q204" s="95">
        <v>2.3199999999999998</v>
      </c>
      <c r="R204" s="95">
        <v>-8.36</v>
      </c>
      <c r="S204" s="95">
        <v>-4.59</v>
      </c>
      <c r="T204" s="95">
        <v>-5.82</v>
      </c>
      <c r="U204" s="95">
        <v>0.55000000000000004</v>
      </c>
      <c r="V204" s="95">
        <v>0.45</v>
      </c>
      <c r="W204" s="95">
        <v>0.56999999999999995</v>
      </c>
      <c r="X204" s="95">
        <v>10.58</v>
      </c>
      <c r="Y204" s="95"/>
      <c r="Z204" s="74" t="s">
        <v>1111</v>
      </c>
      <c r="AA204" s="95">
        <v>6.78</v>
      </c>
      <c r="AB204" s="95">
        <v>-0.56999999999999995</v>
      </c>
      <c r="AC204" s="74" t="s">
        <v>1111</v>
      </c>
      <c r="AD204" s="95">
        <v>4133190024</v>
      </c>
    </row>
    <row r="205" spans="1:30" x14ac:dyDescent="0.2">
      <c r="A205" s="74" t="s">
        <v>1314</v>
      </c>
      <c r="B205" s="95">
        <v>121.92</v>
      </c>
      <c r="C205" s="95">
        <v>2.66</v>
      </c>
      <c r="D205" s="95">
        <v>10.53</v>
      </c>
      <c r="E205" s="95">
        <v>1.31</v>
      </c>
      <c r="F205" s="95">
        <v>0.26</v>
      </c>
      <c r="G205" s="95">
        <v>43.25</v>
      </c>
      <c r="H205" s="95">
        <v>17.52</v>
      </c>
      <c r="I205" s="95">
        <v>6.69</v>
      </c>
      <c r="J205" s="95">
        <v>4.0199999999999996</v>
      </c>
      <c r="K205" s="95">
        <v>4.13</v>
      </c>
      <c r="L205" s="95">
        <v>0.1</v>
      </c>
      <c r="M205" s="95">
        <v>0.03</v>
      </c>
      <c r="N205" s="95">
        <v>0.7</v>
      </c>
      <c r="O205" s="95"/>
      <c r="P205" s="95">
        <v>-0.26</v>
      </c>
      <c r="Q205" s="95"/>
      <c r="R205" s="95">
        <v>12.42</v>
      </c>
      <c r="S205" s="95">
        <v>2.4900000000000002</v>
      </c>
      <c r="T205" s="95">
        <v>20.16</v>
      </c>
      <c r="U205" s="95">
        <v>0.2</v>
      </c>
      <c r="V205" s="95">
        <v>0.8</v>
      </c>
      <c r="W205" s="95">
        <v>0.37</v>
      </c>
      <c r="X205" s="95">
        <v>4.67</v>
      </c>
      <c r="Y205" s="95">
        <v>22.1</v>
      </c>
      <c r="Z205" s="74" t="s">
        <v>1111</v>
      </c>
      <c r="AA205" s="95">
        <v>93.24</v>
      </c>
      <c r="AB205" s="95">
        <v>11.58</v>
      </c>
      <c r="AC205" s="74" t="s">
        <v>1111</v>
      </c>
      <c r="AD205" s="95">
        <v>35037540720</v>
      </c>
    </row>
    <row r="206" spans="1:30" x14ac:dyDescent="0.2">
      <c r="A206" s="74" t="s">
        <v>1315</v>
      </c>
      <c r="B206" s="95">
        <v>123.55</v>
      </c>
      <c r="C206" s="95">
        <v>1.17</v>
      </c>
      <c r="D206" s="95">
        <v>23.91</v>
      </c>
      <c r="E206" s="95">
        <v>12.82</v>
      </c>
      <c r="F206" s="95">
        <v>3.56</v>
      </c>
      <c r="G206" s="95">
        <v>42.91</v>
      </c>
      <c r="H206" s="95">
        <v>19.22</v>
      </c>
      <c r="I206" s="95">
        <v>16.059999999999999</v>
      </c>
      <c r="J206" s="95">
        <v>19.98</v>
      </c>
      <c r="K206" s="95">
        <v>21.67</v>
      </c>
      <c r="L206" s="95">
        <v>1.67</v>
      </c>
      <c r="M206" s="95">
        <v>1.07</v>
      </c>
      <c r="N206" s="95">
        <v>3.84</v>
      </c>
      <c r="O206" s="95">
        <v>27.13</v>
      </c>
      <c r="P206" s="95">
        <v>-5.79</v>
      </c>
      <c r="Q206" s="95">
        <v>1.51</v>
      </c>
      <c r="R206" s="95">
        <v>53.63</v>
      </c>
      <c r="S206" s="95">
        <v>14.87</v>
      </c>
      <c r="T206" s="95">
        <v>22.37</v>
      </c>
      <c r="U206" s="95">
        <v>0.28000000000000003</v>
      </c>
      <c r="V206" s="95">
        <v>0.72</v>
      </c>
      <c r="W206" s="95">
        <v>0.93</v>
      </c>
      <c r="X206" s="95">
        <v>5.63</v>
      </c>
      <c r="Y206" s="95">
        <v>15.35</v>
      </c>
      <c r="Z206" s="74" t="s">
        <v>1111</v>
      </c>
      <c r="AA206" s="95">
        <v>9.6300000000000008</v>
      </c>
      <c r="AB206" s="95">
        <v>5.17</v>
      </c>
      <c r="AC206" s="74" t="s">
        <v>1111</v>
      </c>
      <c r="AD206" s="95">
        <v>11090898035</v>
      </c>
    </row>
    <row r="207" spans="1:30" x14ac:dyDescent="0.2">
      <c r="A207" s="74" t="s">
        <v>1316</v>
      </c>
      <c r="B207" s="95">
        <v>6.81</v>
      </c>
      <c r="C207" s="95"/>
      <c r="D207" s="95">
        <v>-1.68</v>
      </c>
      <c r="E207" s="95">
        <v>0.71</v>
      </c>
      <c r="F207" s="95">
        <v>0.6</v>
      </c>
      <c r="G207" s="95"/>
      <c r="H207" s="95"/>
      <c r="I207" s="95"/>
      <c r="J207" s="95">
        <v>-1.68</v>
      </c>
      <c r="K207" s="95">
        <v>0.62</v>
      </c>
      <c r="L207" s="95">
        <v>2.2999999999999998</v>
      </c>
      <c r="M207" s="95">
        <v>-0.96</v>
      </c>
      <c r="N207" s="95"/>
      <c r="O207" s="95">
        <v>0.75</v>
      </c>
      <c r="P207" s="95">
        <v>-4.13</v>
      </c>
      <c r="Q207" s="95">
        <v>13.08</v>
      </c>
      <c r="R207" s="95">
        <v>-41.9</v>
      </c>
      <c r="S207" s="95">
        <v>-35.39</v>
      </c>
      <c r="T207" s="95">
        <v>-41.9</v>
      </c>
      <c r="U207" s="95">
        <v>0.84</v>
      </c>
      <c r="V207" s="95">
        <v>0.16</v>
      </c>
      <c r="W207" s="95">
        <v>0</v>
      </c>
      <c r="X207" s="95"/>
      <c r="Y207" s="95"/>
      <c r="Z207" s="74" t="s">
        <v>1111</v>
      </c>
      <c r="AA207" s="95">
        <v>9.66</v>
      </c>
      <c r="AB207" s="95">
        <v>-4.05</v>
      </c>
      <c r="AC207" s="74" t="s">
        <v>1111</v>
      </c>
      <c r="AD207" s="95">
        <v>369874254</v>
      </c>
    </row>
    <row r="208" spans="1:30" x14ac:dyDescent="0.2">
      <c r="A208" s="74" t="s">
        <v>1317</v>
      </c>
      <c r="B208" s="95">
        <v>11.34</v>
      </c>
      <c r="C208" s="95"/>
      <c r="D208" s="95">
        <v>-6.45</v>
      </c>
      <c r="E208" s="95">
        <v>1.67</v>
      </c>
      <c r="F208" s="95">
        <v>1.5</v>
      </c>
      <c r="G208" s="95">
        <v>100</v>
      </c>
      <c r="H208" s="95">
        <v>-652.24</v>
      </c>
      <c r="I208" s="95">
        <v>-652.24</v>
      </c>
      <c r="J208" s="95">
        <v>-6.45</v>
      </c>
      <c r="K208" s="95">
        <v>-4.5199999999999996</v>
      </c>
      <c r="L208" s="95">
        <v>1.93</v>
      </c>
      <c r="M208" s="95">
        <v>-0.5</v>
      </c>
      <c r="N208" s="95">
        <v>42.05</v>
      </c>
      <c r="O208" s="95">
        <v>3.6</v>
      </c>
      <c r="P208" s="95">
        <v>-2.8</v>
      </c>
      <c r="Q208" s="95">
        <v>9.4</v>
      </c>
      <c r="R208" s="95">
        <v>-25.85</v>
      </c>
      <c r="S208" s="95">
        <v>-23.23</v>
      </c>
      <c r="T208" s="95">
        <v>-25.85</v>
      </c>
      <c r="U208" s="95">
        <v>0.9</v>
      </c>
      <c r="V208" s="95">
        <v>0.1</v>
      </c>
      <c r="W208" s="95">
        <v>0.04</v>
      </c>
      <c r="X208" s="95"/>
      <c r="Y208" s="95"/>
      <c r="Z208" s="74" t="s">
        <v>1111</v>
      </c>
      <c r="AA208" s="95">
        <v>6.81</v>
      </c>
      <c r="AB208" s="95">
        <v>-1.76</v>
      </c>
      <c r="AC208" s="74" t="s">
        <v>1111</v>
      </c>
      <c r="AD208" s="95">
        <v>1616130306</v>
      </c>
    </row>
    <row r="209" spans="1:30" x14ac:dyDescent="0.2">
      <c r="A209" s="74" t="s">
        <v>1318</v>
      </c>
      <c r="B209" s="95">
        <v>9.39</v>
      </c>
      <c r="C209" s="95"/>
      <c r="D209" s="95">
        <v>-28.46</v>
      </c>
      <c r="E209" s="95">
        <v>2.68</v>
      </c>
      <c r="F209" s="95">
        <v>1.64</v>
      </c>
      <c r="G209" s="95">
        <v>69.319999999999993</v>
      </c>
      <c r="H209" s="95">
        <v>-8.01</v>
      </c>
      <c r="I209" s="95">
        <v>-8.56</v>
      </c>
      <c r="J209" s="95">
        <v>-30.41</v>
      </c>
      <c r="K209" s="95">
        <v>-27.39</v>
      </c>
      <c r="L209" s="95">
        <v>3.02</v>
      </c>
      <c r="M209" s="95">
        <v>-0.27</v>
      </c>
      <c r="N209" s="95">
        <v>2.44</v>
      </c>
      <c r="O209" s="95">
        <v>3.6</v>
      </c>
      <c r="P209" s="95">
        <v>-6.27</v>
      </c>
      <c r="Q209" s="95">
        <v>2.59</v>
      </c>
      <c r="R209" s="95">
        <v>-9.42</v>
      </c>
      <c r="S209" s="95">
        <v>-5.75</v>
      </c>
      <c r="T209" s="95">
        <v>-10.44</v>
      </c>
      <c r="U209" s="95">
        <v>0.61</v>
      </c>
      <c r="V209" s="95">
        <v>0.39</v>
      </c>
      <c r="W209" s="95">
        <v>0.67</v>
      </c>
      <c r="X209" s="95">
        <v>6.34</v>
      </c>
      <c r="Y209" s="95"/>
      <c r="Z209" s="74" t="s">
        <v>1111</v>
      </c>
      <c r="AA209" s="95">
        <v>3.5</v>
      </c>
      <c r="AB209" s="95">
        <v>-0.33</v>
      </c>
      <c r="AC209" s="74" t="s">
        <v>1111</v>
      </c>
      <c r="AD209" s="95">
        <v>341849523</v>
      </c>
    </row>
    <row r="210" spans="1:30" x14ac:dyDescent="0.2">
      <c r="A210" s="74" t="s">
        <v>1319</v>
      </c>
      <c r="B210" s="95">
        <v>46.68</v>
      </c>
      <c r="C210" s="95">
        <v>1.89</v>
      </c>
      <c r="D210" s="95">
        <v>5.27</v>
      </c>
      <c r="E210" s="95">
        <v>0.94</v>
      </c>
      <c r="F210" s="95">
        <v>0.09</v>
      </c>
      <c r="G210" s="95">
        <v>0</v>
      </c>
      <c r="H210" s="95">
        <v>44.61</v>
      </c>
      <c r="I210" s="95">
        <v>28.68</v>
      </c>
      <c r="J210" s="95">
        <v>3.39</v>
      </c>
      <c r="K210" s="95">
        <v>-6.29</v>
      </c>
      <c r="L210" s="95">
        <v>-9.69</v>
      </c>
      <c r="M210" s="95">
        <v>-2.67</v>
      </c>
      <c r="N210" s="95">
        <v>1.51</v>
      </c>
      <c r="O210" s="95"/>
      <c r="P210" s="95">
        <v>-0.09</v>
      </c>
      <c r="Q210" s="95"/>
      <c r="R210" s="95">
        <v>17.73</v>
      </c>
      <c r="S210" s="95">
        <v>1.71</v>
      </c>
      <c r="T210" s="95">
        <v>23.43</v>
      </c>
      <c r="U210" s="95">
        <v>0.1</v>
      </c>
      <c r="V210" s="95">
        <v>0.9</v>
      </c>
      <c r="W210" s="95">
        <v>0.06</v>
      </c>
      <c r="X210" s="95">
        <v>2.48</v>
      </c>
      <c r="Y210" s="95"/>
      <c r="Z210" s="74" t="s">
        <v>1111</v>
      </c>
      <c r="AA210" s="95">
        <v>49.9</v>
      </c>
      <c r="AB210" s="95">
        <v>8.85</v>
      </c>
      <c r="AC210" s="74" t="s">
        <v>1111</v>
      </c>
      <c r="AD210" s="95">
        <v>16227436960</v>
      </c>
    </row>
    <row r="211" spans="1:30" x14ac:dyDescent="0.2">
      <c r="A211" s="74" t="s">
        <v>1320</v>
      </c>
      <c r="B211" s="95">
        <v>0.34</v>
      </c>
      <c r="C211" s="95"/>
      <c r="D211" s="95">
        <v>-0.6</v>
      </c>
      <c r="E211" s="95">
        <v>1.1200000000000001</v>
      </c>
      <c r="F211" s="95">
        <v>0.66</v>
      </c>
      <c r="G211" s="95"/>
      <c r="H211" s="95"/>
      <c r="I211" s="95"/>
      <c r="J211" s="95">
        <v>-0.6</v>
      </c>
      <c r="K211" s="95">
        <v>0.03</v>
      </c>
      <c r="L211" s="95">
        <v>0.63</v>
      </c>
      <c r="M211" s="95">
        <v>-1.17</v>
      </c>
      <c r="N211" s="95"/>
      <c r="O211" s="95">
        <v>0.85</v>
      </c>
      <c r="P211" s="95">
        <v>-15.15</v>
      </c>
      <c r="Q211" s="95">
        <v>5.47</v>
      </c>
      <c r="R211" s="95">
        <v>-186.55</v>
      </c>
      <c r="S211" s="95">
        <v>-110.69</v>
      </c>
      <c r="T211" s="95">
        <v>-133.84</v>
      </c>
      <c r="U211" s="95">
        <v>0.59</v>
      </c>
      <c r="V211" s="95">
        <v>0.41</v>
      </c>
      <c r="W211" s="95">
        <v>0</v>
      </c>
      <c r="X211" s="95"/>
      <c r="Y211" s="95"/>
      <c r="Z211" s="74" t="s">
        <v>1111</v>
      </c>
      <c r="AA211" s="95">
        <v>0.3</v>
      </c>
      <c r="AB211" s="95">
        <v>-0.56999999999999995</v>
      </c>
      <c r="AC211" s="74" t="s">
        <v>1111</v>
      </c>
      <c r="AD211" s="95">
        <v>29027024</v>
      </c>
    </row>
    <row r="212" spans="1:30" x14ac:dyDescent="0.2">
      <c r="A212" s="74" t="s">
        <v>1321</v>
      </c>
      <c r="B212" s="95">
        <v>136.53</v>
      </c>
      <c r="C212" s="95"/>
      <c r="D212" s="95">
        <v>-19.489999999999998</v>
      </c>
      <c r="E212" s="95">
        <v>21.6</v>
      </c>
      <c r="F212" s="95">
        <v>4.7</v>
      </c>
      <c r="G212" s="95">
        <v>83.25</v>
      </c>
      <c r="H212" s="95">
        <v>-93.51</v>
      </c>
      <c r="I212" s="95">
        <v>-111.82</v>
      </c>
      <c r="J212" s="95">
        <v>-23.3</v>
      </c>
      <c r="K212" s="95">
        <v>-20.6</v>
      </c>
      <c r="L212" s="95">
        <v>2.7</v>
      </c>
      <c r="M212" s="95">
        <v>-2.5099999999999998</v>
      </c>
      <c r="N212" s="95">
        <v>21.79</v>
      </c>
      <c r="O212" s="95">
        <v>7.91</v>
      </c>
      <c r="P212" s="95">
        <v>-20.49</v>
      </c>
      <c r="Q212" s="95">
        <v>4.38</v>
      </c>
      <c r="R212" s="95">
        <v>-110.85</v>
      </c>
      <c r="S212" s="95">
        <v>-24.13</v>
      </c>
      <c r="T212" s="95">
        <v>-59.11</v>
      </c>
      <c r="U212" s="95">
        <v>0.22</v>
      </c>
      <c r="V212" s="95">
        <v>0.78</v>
      </c>
      <c r="W212" s="95">
        <v>0.22</v>
      </c>
      <c r="X212" s="95">
        <v>64.349999999999994</v>
      </c>
      <c r="Y212" s="95"/>
      <c r="Z212" s="74" t="s">
        <v>1111</v>
      </c>
      <c r="AA212" s="95">
        <v>6.32</v>
      </c>
      <c r="AB212" s="95">
        <v>-7.01</v>
      </c>
      <c r="AC212" s="74" t="s">
        <v>1111</v>
      </c>
      <c r="AD212" s="95">
        <v>16329151836</v>
      </c>
    </row>
    <row r="213" spans="1:30" x14ac:dyDescent="0.2">
      <c r="A213" s="74" t="s">
        <v>1322</v>
      </c>
      <c r="B213" s="95">
        <v>12.8</v>
      </c>
      <c r="C213" s="95"/>
      <c r="D213" s="95">
        <v>11.58</v>
      </c>
      <c r="E213" s="95">
        <v>1.1299999999999999</v>
      </c>
      <c r="F213" s="95">
        <v>0.8</v>
      </c>
      <c r="G213" s="95">
        <v>38.369999999999997</v>
      </c>
      <c r="H213" s="95">
        <v>7.64</v>
      </c>
      <c r="I213" s="95">
        <v>6.85</v>
      </c>
      <c r="J213" s="95">
        <v>10.37</v>
      </c>
      <c r="K213" s="95">
        <v>10.44</v>
      </c>
      <c r="L213" s="95">
        <v>7.0000000000000007E-2</v>
      </c>
      <c r="M213" s="95">
        <v>0.01</v>
      </c>
      <c r="N213" s="95">
        <v>0.79</v>
      </c>
      <c r="O213" s="95">
        <v>2.08</v>
      </c>
      <c r="P213" s="95">
        <v>-1.77</v>
      </c>
      <c r="Q213" s="95">
        <v>3.41</v>
      </c>
      <c r="R213" s="95">
        <v>9.76</v>
      </c>
      <c r="S213" s="95">
        <v>6.94</v>
      </c>
      <c r="T213" s="95">
        <v>8.9</v>
      </c>
      <c r="U213" s="95">
        <v>0.71</v>
      </c>
      <c r="V213" s="95">
        <v>0.28999999999999998</v>
      </c>
      <c r="W213" s="95">
        <v>1.01</v>
      </c>
      <c r="X213" s="95">
        <v>4.16</v>
      </c>
      <c r="Y213" s="95">
        <v>-22.27</v>
      </c>
      <c r="Z213" s="74" t="s">
        <v>1111</v>
      </c>
      <c r="AA213" s="95">
        <v>11.33</v>
      </c>
      <c r="AB213" s="95">
        <v>1.1100000000000001</v>
      </c>
      <c r="AC213" s="74" t="s">
        <v>1111</v>
      </c>
      <c r="AD213" s="95">
        <v>92881920</v>
      </c>
    </row>
    <row r="214" spans="1:30" x14ac:dyDescent="0.2">
      <c r="A214" s="74" t="s">
        <v>1323</v>
      </c>
      <c r="B214" s="95">
        <v>9.56</v>
      </c>
      <c r="C214" s="95"/>
      <c r="D214" s="95">
        <v>-6.73</v>
      </c>
      <c r="E214" s="95">
        <v>2.27</v>
      </c>
      <c r="F214" s="95">
        <v>1.2</v>
      </c>
      <c r="G214" s="95">
        <v>100</v>
      </c>
      <c r="H214" s="95">
        <v>-164.7</v>
      </c>
      <c r="I214" s="95">
        <v>-169.03</v>
      </c>
      <c r="J214" s="95">
        <v>-6.91</v>
      </c>
      <c r="K214" s="95">
        <v>-2.67</v>
      </c>
      <c r="L214" s="95">
        <v>4.24</v>
      </c>
      <c r="M214" s="95">
        <v>-1.4</v>
      </c>
      <c r="N214" s="95">
        <v>11.38</v>
      </c>
      <c r="O214" s="95">
        <v>2.33</v>
      </c>
      <c r="P214" s="95">
        <v>-5.62</v>
      </c>
      <c r="Q214" s="95">
        <v>2.87</v>
      </c>
      <c r="R214" s="95">
        <v>-33.79</v>
      </c>
      <c r="S214" s="95">
        <v>-17.78</v>
      </c>
      <c r="T214" s="95">
        <v>-30.81</v>
      </c>
      <c r="U214" s="95">
        <v>0.53</v>
      </c>
      <c r="V214" s="95">
        <v>0.47</v>
      </c>
      <c r="W214" s="95">
        <v>0.11</v>
      </c>
      <c r="X214" s="95">
        <v>80.150000000000006</v>
      </c>
      <c r="Y214" s="95"/>
      <c r="Z214" s="74" t="s">
        <v>1111</v>
      </c>
      <c r="AA214" s="95">
        <v>4.2</v>
      </c>
      <c r="AB214" s="95">
        <v>-1.42</v>
      </c>
      <c r="AC214" s="74" t="s">
        <v>1111</v>
      </c>
      <c r="AD214" s="95">
        <v>279345112</v>
      </c>
    </row>
    <row r="215" spans="1:30" x14ac:dyDescent="0.2">
      <c r="A215" s="74" t="s">
        <v>1324</v>
      </c>
      <c r="B215" s="95">
        <v>75.5</v>
      </c>
      <c r="C215" s="95"/>
      <c r="D215" s="95">
        <v>63.97</v>
      </c>
      <c r="E215" s="95">
        <v>6.33</v>
      </c>
      <c r="F215" s="95">
        <v>3.2</v>
      </c>
      <c r="G215" s="95">
        <v>60.69</v>
      </c>
      <c r="H215" s="95">
        <v>9.09</v>
      </c>
      <c r="I215" s="95">
        <v>8.2100000000000009</v>
      </c>
      <c r="J215" s="95">
        <v>57.81</v>
      </c>
      <c r="K215" s="95">
        <v>53.54</v>
      </c>
      <c r="L215" s="95">
        <v>-4.2699999999999996</v>
      </c>
      <c r="M215" s="95">
        <v>-0.47</v>
      </c>
      <c r="N215" s="95">
        <v>5.25</v>
      </c>
      <c r="O215" s="95">
        <v>4.91</v>
      </c>
      <c r="P215" s="95">
        <v>-12.15</v>
      </c>
      <c r="Q215" s="95">
        <v>8.56</v>
      </c>
      <c r="R215" s="95">
        <v>9.89</v>
      </c>
      <c r="S215" s="95">
        <v>5</v>
      </c>
      <c r="T215" s="95">
        <v>5.95</v>
      </c>
      <c r="U215" s="95">
        <v>0.51</v>
      </c>
      <c r="V215" s="95">
        <v>0.48</v>
      </c>
      <c r="W215" s="95">
        <v>0.61</v>
      </c>
      <c r="X215" s="95">
        <v>24.23</v>
      </c>
      <c r="Y215" s="95"/>
      <c r="Z215" s="74" t="s">
        <v>1111</v>
      </c>
      <c r="AA215" s="95">
        <v>11.93</v>
      </c>
      <c r="AB215" s="95">
        <v>1.18</v>
      </c>
      <c r="AC215" s="74" t="s">
        <v>1111</v>
      </c>
      <c r="AD215" s="95">
        <v>3779560200</v>
      </c>
    </row>
    <row r="216" spans="1:30" x14ac:dyDescent="0.2">
      <c r="A216" s="74" t="s">
        <v>1325</v>
      </c>
      <c r="B216" s="95">
        <v>0.41</v>
      </c>
      <c r="C216" s="95"/>
      <c r="D216" s="95">
        <v>-1.52</v>
      </c>
      <c r="E216" s="95">
        <v>0.74</v>
      </c>
      <c r="F216" s="95">
        <v>0.68</v>
      </c>
      <c r="G216" s="95"/>
      <c r="H216" s="95"/>
      <c r="I216" s="95"/>
      <c r="J216" s="95">
        <v>-1.52</v>
      </c>
      <c r="K216" s="95">
        <v>0.62</v>
      </c>
      <c r="L216" s="95">
        <v>2.15</v>
      </c>
      <c r="M216" s="95">
        <v>-1.04</v>
      </c>
      <c r="N216" s="95"/>
      <c r="O216" s="95">
        <v>0.74</v>
      </c>
      <c r="P216" s="95">
        <v>-107.64</v>
      </c>
      <c r="Q216" s="95">
        <v>11.93</v>
      </c>
      <c r="R216" s="95">
        <v>-48.62</v>
      </c>
      <c r="S216" s="95">
        <v>-44.48</v>
      </c>
      <c r="T216" s="95">
        <v>-48.62</v>
      </c>
      <c r="U216" s="95">
        <v>0.91</v>
      </c>
      <c r="V216" s="95">
        <v>0.09</v>
      </c>
      <c r="W216" s="95">
        <v>0</v>
      </c>
      <c r="X216" s="95"/>
      <c r="Y216" s="95"/>
      <c r="Z216" s="74" t="s">
        <v>1111</v>
      </c>
      <c r="AA216" s="95">
        <v>0.55000000000000004</v>
      </c>
      <c r="AB216" s="95">
        <v>-0.27</v>
      </c>
      <c r="AC216" s="74" t="s">
        <v>1111</v>
      </c>
      <c r="AD216" s="95">
        <v>37135176</v>
      </c>
    </row>
    <row r="217" spans="1:30" x14ac:dyDescent="0.2">
      <c r="A217" s="74" t="s">
        <v>1326</v>
      </c>
      <c r="B217" s="95">
        <v>28.59</v>
      </c>
      <c r="C217" s="95">
        <v>2.76</v>
      </c>
      <c r="D217" s="95">
        <v>9.81</v>
      </c>
      <c r="E217" s="95">
        <v>1.39</v>
      </c>
      <c r="F217" s="95">
        <v>0.15</v>
      </c>
      <c r="G217" s="95">
        <v>0</v>
      </c>
      <c r="H217" s="95">
        <v>27.59</v>
      </c>
      <c r="I217" s="95">
        <v>20.39</v>
      </c>
      <c r="J217" s="95">
        <v>7.25</v>
      </c>
      <c r="K217" s="95">
        <v>-10.1</v>
      </c>
      <c r="L217" s="95">
        <v>-17.350000000000001</v>
      </c>
      <c r="M217" s="95">
        <v>-3.33</v>
      </c>
      <c r="N217" s="95">
        <v>2</v>
      </c>
      <c r="O217" s="95"/>
      <c r="P217" s="95">
        <v>-0.15</v>
      </c>
      <c r="Q217" s="95"/>
      <c r="R217" s="95">
        <v>14.2</v>
      </c>
      <c r="S217" s="95">
        <v>1.58</v>
      </c>
      <c r="T217" s="95">
        <v>14.82</v>
      </c>
      <c r="U217" s="95">
        <v>0.11</v>
      </c>
      <c r="V217" s="95">
        <v>0.89</v>
      </c>
      <c r="W217" s="95">
        <v>0.08</v>
      </c>
      <c r="X217" s="95"/>
      <c r="Y217" s="95"/>
      <c r="Z217" s="74" t="s">
        <v>1111</v>
      </c>
      <c r="AA217" s="95">
        <v>20.52</v>
      </c>
      <c r="AB217" s="95">
        <v>2.91</v>
      </c>
      <c r="AC217" s="74" t="s">
        <v>1111</v>
      </c>
      <c r="AD217" s="95">
        <v>491979579</v>
      </c>
    </row>
    <row r="218" spans="1:30" x14ac:dyDescent="0.2">
      <c r="A218" s="74" t="s">
        <v>1327</v>
      </c>
      <c r="B218" s="95">
        <v>3.4</v>
      </c>
      <c r="C218" s="95"/>
      <c r="D218" s="95">
        <v>-64.66</v>
      </c>
      <c r="E218" s="95">
        <v>1.1100000000000001</v>
      </c>
      <c r="F218" s="95">
        <v>0.33</v>
      </c>
      <c r="G218" s="95">
        <v>53.62</v>
      </c>
      <c r="H218" s="95">
        <v>3.94</v>
      </c>
      <c r="I218" s="95">
        <v>-1.17</v>
      </c>
      <c r="J218" s="95">
        <v>19.27</v>
      </c>
      <c r="K218" s="95">
        <v>34.19</v>
      </c>
      <c r="L218" s="95">
        <v>14.92</v>
      </c>
      <c r="M218" s="95">
        <v>0.86</v>
      </c>
      <c r="N218" s="95">
        <v>0.76</v>
      </c>
      <c r="O218" s="95">
        <v>11.01</v>
      </c>
      <c r="P218" s="95">
        <v>-0.38</v>
      </c>
      <c r="Q218" s="95">
        <v>1.26</v>
      </c>
      <c r="R218" s="95">
        <v>-1.72</v>
      </c>
      <c r="S218" s="95">
        <v>-0.5</v>
      </c>
      <c r="T218" s="95">
        <v>2.33</v>
      </c>
      <c r="U218" s="95">
        <v>0.28999999999999998</v>
      </c>
      <c r="V218" s="95">
        <v>0.71</v>
      </c>
      <c r="W218" s="95">
        <v>0.43</v>
      </c>
      <c r="X218" s="95">
        <v>0.66</v>
      </c>
      <c r="Y218" s="95"/>
      <c r="Z218" s="74" t="s">
        <v>1111</v>
      </c>
      <c r="AA218" s="95">
        <v>3.06</v>
      </c>
      <c r="AB218" s="95">
        <v>-0.05</v>
      </c>
      <c r="AC218" s="74" t="s">
        <v>1111</v>
      </c>
      <c r="AD218" s="95">
        <v>184530933.59999999</v>
      </c>
    </row>
    <row r="219" spans="1:30" x14ac:dyDescent="0.2">
      <c r="A219" s="74" t="s">
        <v>1328</v>
      </c>
      <c r="B219" s="95">
        <v>39.450000000000003</v>
      </c>
      <c r="C219" s="95">
        <v>1.93</v>
      </c>
      <c r="D219" s="95">
        <v>10.71</v>
      </c>
      <c r="E219" s="95">
        <v>5.82</v>
      </c>
      <c r="F219" s="95">
        <v>0.91</v>
      </c>
      <c r="G219" s="95">
        <v>47.67</v>
      </c>
      <c r="H219" s="95">
        <v>27.3</v>
      </c>
      <c r="I219" s="95">
        <v>16.75</v>
      </c>
      <c r="J219" s="95">
        <v>6.57</v>
      </c>
      <c r="K219" s="95">
        <v>10.16</v>
      </c>
      <c r="L219" s="95">
        <v>3.59</v>
      </c>
      <c r="M219" s="95">
        <v>3.18</v>
      </c>
      <c r="N219" s="95">
        <v>1.79</v>
      </c>
      <c r="O219" s="95">
        <v>11.36</v>
      </c>
      <c r="P219" s="95">
        <v>-1.1000000000000001</v>
      </c>
      <c r="Q219" s="95">
        <v>1.81</v>
      </c>
      <c r="R219" s="95">
        <v>54.31</v>
      </c>
      <c r="S219" s="95">
        <v>8.4600000000000009</v>
      </c>
      <c r="T219" s="95">
        <v>15.79</v>
      </c>
      <c r="U219" s="95">
        <v>0.16</v>
      </c>
      <c r="V219" s="95">
        <v>0.84</v>
      </c>
      <c r="W219" s="95">
        <v>0.51</v>
      </c>
      <c r="X219" s="95">
        <v>0.94</v>
      </c>
      <c r="Y219" s="95">
        <v>10.44</v>
      </c>
      <c r="Z219" s="74" t="s">
        <v>1111</v>
      </c>
      <c r="AA219" s="95">
        <v>6.78</v>
      </c>
      <c r="AB219" s="95">
        <v>3.68</v>
      </c>
      <c r="AC219" s="74" t="s">
        <v>1111</v>
      </c>
      <c r="AD219" s="95">
        <v>4113068835</v>
      </c>
    </row>
    <row r="220" spans="1:30" x14ac:dyDescent="0.2">
      <c r="A220" s="74" t="s">
        <v>1329</v>
      </c>
      <c r="B220" s="95">
        <v>7.05</v>
      </c>
      <c r="C220" s="95"/>
      <c r="D220" s="95">
        <v>-3.34</v>
      </c>
      <c r="E220" s="95">
        <v>1.34</v>
      </c>
      <c r="F220" s="95">
        <v>1.18</v>
      </c>
      <c r="G220" s="95">
        <v>100</v>
      </c>
      <c r="H220" s="95">
        <v>-2432.96</v>
      </c>
      <c r="I220" s="95">
        <v>-2431.8000000000002</v>
      </c>
      <c r="J220" s="95">
        <v>-3.34</v>
      </c>
      <c r="K220" s="95">
        <v>-0.96</v>
      </c>
      <c r="L220" s="95">
        <v>2.38</v>
      </c>
      <c r="M220" s="95">
        <v>-0.96</v>
      </c>
      <c r="N220" s="95">
        <v>81.28</v>
      </c>
      <c r="O220" s="95">
        <v>1.41</v>
      </c>
      <c r="P220" s="95">
        <v>-15.03</v>
      </c>
      <c r="Q220" s="95">
        <v>11.41</v>
      </c>
      <c r="R220" s="95">
        <v>-40.06</v>
      </c>
      <c r="S220" s="95">
        <v>-35.380000000000003</v>
      </c>
      <c r="T220" s="95">
        <v>-40.130000000000003</v>
      </c>
      <c r="U220" s="95">
        <v>0.88</v>
      </c>
      <c r="V220" s="95">
        <v>0.12</v>
      </c>
      <c r="W220" s="95">
        <v>0.01</v>
      </c>
      <c r="X220" s="95">
        <v>-5.1100000000000003</v>
      </c>
      <c r="Y220" s="95"/>
      <c r="Z220" s="74" t="s">
        <v>1111</v>
      </c>
      <c r="AA220" s="95">
        <v>5.27</v>
      </c>
      <c r="AB220" s="95">
        <v>-2.11</v>
      </c>
      <c r="AC220" s="74" t="s">
        <v>1111</v>
      </c>
      <c r="AD220" s="95">
        <v>280157130</v>
      </c>
    </row>
    <row r="221" spans="1:30" x14ac:dyDescent="0.2">
      <c r="A221" s="74" t="s">
        <v>1330</v>
      </c>
      <c r="B221" s="95">
        <v>44.16</v>
      </c>
      <c r="C221" s="95">
        <v>2.11</v>
      </c>
      <c r="D221" s="95">
        <v>18.73</v>
      </c>
      <c r="E221" s="95">
        <v>2.25</v>
      </c>
      <c r="F221" s="95">
        <v>0.24</v>
      </c>
      <c r="G221" s="95">
        <v>0</v>
      </c>
      <c r="H221" s="95">
        <v>50.34</v>
      </c>
      <c r="I221" s="95">
        <v>34.49</v>
      </c>
      <c r="J221" s="95">
        <v>12.83</v>
      </c>
      <c r="K221" s="95">
        <v>-11.09</v>
      </c>
      <c r="L221" s="95">
        <v>-23.92</v>
      </c>
      <c r="M221" s="95">
        <v>-4.2</v>
      </c>
      <c r="N221" s="95">
        <v>6.46</v>
      </c>
      <c r="O221" s="95"/>
      <c r="P221" s="95">
        <v>-0.24</v>
      </c>
      <c r="Q221" s="95"/>
      <c r="R221" s="95">
        <v>12.01</v>
      </c>
      <c r="S221" s="95">
        <v>1.26</v>
      </c>
      <c r="T221" s="95">
        <v>13.7</v>
      </c>
      <c r="U221" s="95">
        <v>0.1</v>
      </c>
      <c r="V221" s="95">
        <v>0.9</v>
      </c>
      <c r="W221" s="95">
        <v>0.04</v>
      </c>
      <c r="X221" s="95">
        <v>10.56</v>
      </c>
      <c r="Y221" s="95">
        <v>17.27</v>
      </c>
      <c r="Z221" s="74" t="s">
        <v>1111</v>
      </c>
      <c r="AA221" s="95">
        <v>19.62</v>
      </c>
      <c r="AB221" s="95">
        <v>2.36</v>
      </c>
      <c r="AC221" s="74" t="s">
        <v>1111</v>
      </c>
      <c r="AD221" s="95">
        <v>834067584</v>
      </c>
    </row>
    <row r="222" spans="1:30" x14ac:dyDescent="0.2">
      <c r="A222" s="74" t="s">
        <v>1331</v>
      </c>
      <c r="B222" s="95">
        <v>14.26</v>
      </c>
      <c r="C222" s="95"/>
      <c r="D222" s="95">
        <v>-19.809999999999999</v>
      </c>
      <c r="E222" s="95">
        <v>3.4</v>
      </c>
      <c r="F222" s="95">
        <v>0.59</v>
      </c>
      <c r="G222" s="95">
        <v>25.48</v>
      </c>
      <c r="H222" s="95">
        <v>-0.2</v>
      </c>
      <c r="I222" s="95">
        <v>-2.0499999999999998</v>
      </c>
      <c r="J222" s="95">
        <v>-200.65</v>
      </c>
      <c r="K222" s="95">
        <v>-419.87</v>
      </c>
      <c r="L222" s="95">
        <v>-219.22</v>
      </c>
      <c r="M222" s="95">
        <v>3.71</v>
      </c>
      <c r="N222" s="95">
        <v>0.41</v>
      </c>
      <c r="O222" s="95">
        <v>6.46</v>
      </c>
      <c r="P222" s="95">
        <v>-1.18</v>
      </c>
      <c r="Q222" s="95">
        <v>1.22</v>
      </c>
      <c r="R222" s="95">
        <v>-17.14</v>
      </c>
      <c r="S222" s="95">
        <v>-2.96</v>
      </c>
      <c r="T222" s="95">
        <v>-0.78</v>
      </c>
      <c r="U222" s="95">
        <v>0.17</v>
      </c>
      <c r="V222" s="95">
        <v>0.83</v>
      </c>
      <c r="W222" s="95">
        <v>1.44</v>
      </c>
      <c r="X222" s="95"/>
      <c r="Y222" s="95"/>
      <c r="Z222" s="74" t="s">
        <v>1111</v>
      </c>
      <c r="AA222" s="95">
        <v>4.2</v>
      </c>
      <c r="AB222" s="95">
        <v>-0.72</v>
      </c>
      <c r="AC222" s="74" t="s">
        <v>1111</v>
      </c>
      <c r="AD222" s="95">
        <v>461502084</v>
      </c>
    </row>
    <row r="223" spans="1:30" x14ac:dyDescent="0.2">
      <c r="A223" s="74" t="s">
        <v>1332</v>
      </c>
      <c r="B223" s="95">
        <v>63.63</v>
      </c>
      <c r="C223" s="95">
        <v>9.43</v>
      </c>
      <c r="D223" s="95">
        <v>9.06</v>
      </c>
      <c r="E223" s="95">
        <v>-2.14</v>
      </c>
      <c r="F223" s="95">
        <v>0.55000000000000004</v>
      </c>
      <c r="G223" s="95">
        <v>71.37</v>
      </c>
      <c r="H223" s="95">
        <v>154.37</v>
      </c>
      <c r="I223" s="95">
        <v>81.77</v>
      </c>
      <c r="J223" s="95">
        <v>4.8</v>
      </c>
      <c r="K223" s="95">
        <v>7.96</v>
      </c>
      <c r="L223" s="95">
        <v>3.16</v>
      </c>
      <c r="M223" s="95"/>
      <c r="N223" s="95">
        <v>7.41</v>
      </c>
      <c r="O223" s="95">
        <v>10.050000000000001</v>
      </c>
      <c r="P223" s="95">
        <v>-0.6</v>
      </c>
      <c r="Q223" s="95">
        <v>4.74</v>
      </c>
      <c r="R223" s="95">
        <v>-23.57</v>
      </c>
      <c r="S223" s="95">
        <v>6.11</v>
      </c>
      <c r="T223" s="95">
        <v>70.64</v>
      </c>
      <c r="U223" s="95">
        <v>-0.26</v>
      </c>
      <c r="V223" s="95">
        <v>0.47</v>
      </c>
      <c r="W223" s="95">
        <v>7.0000000000000007E-2</v>
      </c>
      <c r="X223" s="95"/>
      <c r="Y223" s="95"/>
      <c r="Z223" s="74" t="s">
        <v>1111</v>
      </c>
      <c r="AA223" s="95">
        <v>-29.8</v>
      </c>
      <c r="AB223" s="95">
        <v>7.02</v>
      </c>
      <c r="AC223" s="74" t="s">
        <v>1111</v>
      </c>
      <c r="AD223" s="95">
        <v>1033764795</v>
      </c>
    </row>
    <row r="224" spans="1:30" x14ac:dyDescent="0.2">
      <c r="A224" s="74" t="s">
        <v>1333</v>
      </c>
      <c r="B224" s="95">
        <v>61.13</v>
      </c>
      <c r="C224" s="95"/>
      <c r="D224" s="95">
        <v>-927.08</v>
      </c>
      <c r="E224" s="95">
        <v>8</v>
      </c>
      <c r="F224" s="95">
        <v>4.75</v>
      </c>
      <c r="G224" s="95">
        <v>75.31</v>
      </c>
      <c r="H224" s="95">
        <v>2.56</v>
      </c>
      <c r="I224" s="95">
        <v>-0.99</v>
      </c>
      <c r="J224" s="95">
        <v>359.34</v>
      </c>
      <c r="K224" s="95">
        <v>340.03</v>
      </c>
      <c r="L224" s="95">
        <v>-19.309999999999999</v>
      </c>
      <c r="M224" s="95">
        <v>-0.43</v>
      </c>
      <c r="N224" s="95">
        <v>9.18</v>
      </c>
      <c r="O224" s="95">
        <v>20.81</v>
      </c>
      <c r="P224" s="95">
        <v>-11.08</v>
      </c>
      <c r="Q224" s="95">
        <v>1.67</v>
      </c>
      <c r="R224" s="95">
        <v>-0.86</v>
      </c>
      <c r="S224" s="95">
        <v>-0.51</v>
      </c>
      <c r="T224" s="95">
        <v>0.85</v>
      </c>
      <c r="U224" s="95">
        <v>0.59</v>
      </c>
      <c r="V224" s="95">
        <v>0.41</v>
      </c>
      <c r="W224" s="95">
        <v>0.52</v>
      </c>
      <c r="X224" s="95">
        <v>9.82</v>
      </c>
      <c r="Y224" s="95"/>
      <c r="Z224" s="74" t="s">
        <v>1111</v>
      </c>
      <c r="AA224" s="95">
        <v>7.64</v>
      </c>
      <c r="AB224" s="95">
        <v>-7.0000000000000007E-2</v>
      </c>
      <c r="AC224" s="74" t="s">
        <v>1111</v>
      </c>
      <c r="AD224" s="95">
        <v>4819874319</v>
      </c>
    </row>
    <row r="225" spans="1:30" x14ac:dyDescent="0.2">
      <c r="A225" s="74" t="s">
        <v>1334</v>
      </c>
      <c r="B225" s="95">
        <v>9.5</v>
      </c>
      <c r="C225" s="95"/>
      <c r="D225" s="95">
        <v>-9.65</v>
      </c>
      <c r="E225" s="95">
        <v>68.28</v>
      </c>
      <c r="F225" s="95">
        <v>1.18</v>
      </c>
      <c r="G225" s="95"/>
      <c r="H225" s="95"/>
      <c r="I225" s="95"/>
      <c r="J225" s="95">
        <v>-9.65</v>
      </c>
      <c r="K225" s="95">
        <v>-9.64</v>
      </c>
      <c r="L225" s="95">
        <v>0.01</v>
      </c>
      <c r="M225" s="95">
        <v>-7.0000000000000007E-2</v>
      </c>
      <c r="N225" s="95"/>
      <c r="O225" s="95">
        <v>-41.99</v>
      </c>
      <c r="P225" s="95">
        <v>-1.18</v>
      </c>
      <c r="Q225" s="95">
        <v>0.06</v>
      </c>
      <c r="R225" s="95">
        <v>-707.6</v>
      </c>
      <c r="S225" s="95">
        <v>-12.18</v>
      </c>
      <c r="T225" s="95">
        <v>-707.6</v>
      </c>
      <c r="U225" s="95">
        <v>0.02</v>
      </c>
      <c r="V225" s="95">
        <v>0.27</v>
      </c>
      <c r="W225" s="95">
        <v>0</v>
      </c>
      <c r="X225" s="95"/>
      <c r="Y225" s="95"/>
      <c r="Z225" s="74" t="s">
        <v>1111</v>
      </c>
      <c r="AA225" s="95">
        <v>0.14000000000000001</v>
      </c>
      <c r="AB225" s="95">
        <v>-0.98</v>
      </c>
      <c r="AC225" s="74" t="s">
        <v>1111</v>
      </c>
      <c r="AD225" s="95">
        <v>341406250</v>
      </c>
    </row>
    <row r="226" spans="1:30" x14ac:dyDescent="0.2">
      <c r="A226" s="74" t="s">
        <v>1335</v>
      </c>
      <c r="B226" s="95">
        <v>97.79</v>
      </c>
      <c r="C226" s="95">
        <v>1.92</v>
      </c>
      <c r="D226" s="95">
        <v>16.82</v>
      </c>
      <c r="E226" s="95">
        <v>3.34</v>
      </c>
      <c r="F226" s="95">
        <v>1.1399999999999999</v>
      </c>
      <c r="G226" s="95">
        <v>19.059999999999999</v>
      </c>
      <c r="H226" s="95">
        <v>9.27</v>
      </c>
      <c r="I226" s="95">
        <v>5.89</v>
      </c>
      <c r="J226" s="95">
        <v>10.7</v>
      </c>
      <c r="K226" s="95">
        <v>12.13</v>
      </c>
      <c r="L226" s="95">
        <v>1.44</v>
      </c>
      <c r="M226" s="95">
        <v>0.45</v>
      </c>
      <c r="N226" s="95">
        <v>0.99</v>
      </c>
      <c r="O226" s="95">
        <v>9.52</v>
      </c>
      <c r="P226" s="95">
        <v>-2.25</v>
      </c>
      <c r="Q226" s="95">
        <v>1.32</v>
      </c>
      <c r="R226" s="95">
        <v>19.88</v>
      </c>
      <c r="S226" s="95">
        <v>6.77</v>
      </c>
      <c r="T226" s="95">
        <v>12.49</v>
      </c>
      <c r="U226" s="95">
        <v>0.34</v>
      </c>
      <c r="V226" s="95">
        <v>0.66</v>
      </c>
      <c r="W226" s="95">
        <v>1.1499999999999999</v>
      </c>
      <c r="X226" s="95">
        <v>-4.08</v>
      </c>
      <c r="Y226" s="95">
        <v>-16.37</v>
      </c>
      <c r="Z226" s="74" t="s">
        <v>1111</v>
      </c>
      <c r="AA226" s="95">
        <v>29.24</v>
      </c>
      <c r="AB226" s="95">
        <v>5.81</v>
      </c>
      <c r="AC226" s="74" t="s">
        <v>1111</v>
      </c>
      <c r="AD226" s="95">
        <v>8554493178</v>
      </c>
    </row>
    <row r="227" spans="1:30" x14ac:dyDescent="0.2">
      <c r="A227" s="74" t="s">
        <v>1336</v>
      </c>
      <c r="B227" s="95">
        <v>8.26</v>
      </c>
      <c r="C227" s="95"/>
      <c r="D227" s="95">
        <v>-3.86</v>
      </c>
      <c r="E227" s="95">
        <v>2.0099999999999998</v>
      </c>
      <c r="F227" s="95">
        <v>1.7</v>
      </c>
      <c r="G227" s="95"/>
      <c r="H227" s="95"/>
      <c r="I227" s="95"/>
      <c r="J227" s="95">
        <v>-3.86</v>
      </c>
      <c r="K227" s="95">
        <v>-1.88</v>
      </c>
      <c r="L227" s="95">
        <v>1.98</v>
      </c>
      <c r="M227" s="95">
        <v>-1.03</v>
      </c>
      <c r="N227" s="95"/>
      <c r="O227" s="95">
        <v>2.09</v>
      </c>
      <c r="P227" s="95">
        <v>-15.52</v>
      </c>
      <c r="Q227" s="95">
        <v>11.66</v>
      </c>
      <c r="R227" s="95">
        <v>-52.08</v>
      </c>
      <c r="S227" s="95">
        <v>-43.98</v>
      </c>
      <c r="T227" s="95">
        <v>-52.08</v>
      </c>
      <c r="U227" s="95">
        <v>0.84</v>
      </c>
      <c r="V227" s="95">
        <v>0.16</v>
      </c>
      <c r="W227" s="95">
        <v>0</v>
      </c>
      <c r="X227" s="95"/>
      <c r="Y227" s="95"/>
      <c r="Z227" s="74" t="s">
        <v>1111</v>
      </c>
      <c r="AA227" s="95">
        <v>4.0999999999999996</v>
      </c>
      <c r="AB227" s="95">
        <v>-2.14</v>
      </c>
      <c r="AC227" s="74" t="s">
        <v>1111</v>
      </c>
      <c r="AD227" s="95">
        <v>538063008</v>
      </c>
    </row>
    <row r="228" spans="1:30" x14ac:dyDescent="0.2">
      <c r="A228" s="74" t="s">
        <v>1337</v>
      </c>
      <c r="B228" s="95">
        <v>182.5</v>
      </c>
      <c r="C228" s="95"/>
      <c r="D228" s="95">
        <v>59.16</v>
      </c>
      <c r="E228" s="95">
        <v>3.24</v>
      </c>
      <c r="F228" s="95">
        <v>2.16</v>
      </c>
      <c r="G228" s="95">
        <v>90.94</v>
      </c>
      <c r="H228" s="95">
        <v>9.15</v>
      </c>
      <c r="I228" s="95">
        <v>10.89</v>
      </c>
      <c r="J228" s="95">
        <v>70.39</v>
      </c>
      <c r="K228" s="95">
        <v>68.510000000000005</v>
      </c>
      <c r="L228" s="95">
        <v>-1.89</v>
      </c>
      <c r="M228" s="95">
        <v>-0.09</v>
      </c>
      <c r="N228" s="95">
        <v>6.44</v>
      </c>
      <c r="O228" s="95">
        <v>8.02</v>
      </c>
      <c r="P228" s="95">
        <v>-3.31</v>
      </c>
      <c r="Q228" s="95">
        <v>4.5199999999999996</v>
      </c>
      <c r="R228" s="95">
        <v>5.48</v>
      </c>
      <c r="S228" s="95">
        <v>3.66</v>
      </c>
      <c r="T228" s="95">
        <v>3.68</v>
      </c>
      <c r="U228" s="95">
        <v>0.67</v>
      </c>
      <c r="V228" s="95">
        <v>0.33</v>
      </c>
      <c r="W228" s="95">
        <v>0.34</v>
      </c>
      <c r="X228" s="95">
        <v>18.440000000000001</v>
      </c>
      <c r="Y228" s="95">
        <v>33.11</v>
      </c>
      <c r="Z228" s="74" t="s">
        <v>1111</v>
      </c>
      <c r="AA228" s="95">
        <v>56.24</v>
      </c>
      <c r="AB228" s="95">
        <v>3.08</v>
      </c>
      <c r="AC228" s="74" t="s">
        <v>1111</v>
      </c>
      <c r="AD228" s="95">
        <v>40336009475</v>
      </c>
    </row>
    <row r="229" spans="1:30" x14ac:dyDescent="0.2">
      <c r="A229" s="74" t="s">
        <v>1338</v>
      </c>
      <c r="B229" s="95">
        <v>16.03</v>
      </c>
      <c r="C229" s="95"/>
      <c r="D229" s="95">
        <v>-8.8000000000000007</v>
      </c>
      <c r="E229" s="95">
        <v>1.69</v>
      </c>
      <c r="F229" s="95">
        <v>1.62</v>
      </c>
      <c r="G229" s="95"/>
      <c r="H229" s="95"/>
      <c r="I229" s="95"/>
      <c r="J229" s="95">
        <v>-8.84</v>
      </c>
      <c r="K229" s="95">
        <v>-3.59</v>
      </c>
      <c r="L229" s="95">
        <v>5.24</v>
      </c>
      <c r="M229" s="95">
        <v>-1</v>
      </c>
      <c r="N229" s="95"/>
      <c r="O229" s="95">
        <v>1.72</v>
      </c>
      <c r="P229" s="95">
        <v>-60.31</v>
      </c>
      <c r="Q229" s="95">
        <v>31.15</v>
      </c>
      <c r="R229" s="95">
        <v>-19.16</v>
      </c>
      <c r="S229" s="95">
        <v>-18.46</v>
      </c>
      <c r="T229" s="95">
        <v>-19.12</v>
      </c>
      <c r="U229" s="95">
        <v>0.96</v>
      </c>
      <c r="V229" s="95">
        <v>0.04</v>
      </c>
      <c r="W229" s="95">
        <v>0</v>
      </c>
      <c r="X229" s="95"/>
      <c r="Y229" s="95"/>
      <c r="Z229" s="74" t="s">
        <v>1111</v>
      </c>
      <c r="AA229" s="95">
        <v>9.51</v>
      </c>
      <c r="AB229" s="95">
        <v>-1.82</v>
      </c>
      <c r="AC229" s="74" t="s">
        <v>1111</v>
      </c>
      <c r="AD229" s="95">
        <v>649206985</v>
      </c>
    </row>
    <row r="230" spans="1:30" x14ac:dyDescent="0.2">
      <c r="A230" s="74" t="s">
        <v>1339</v>
      </c>
      <c r="B230" s="95">
        <v>2.46</v>
      </c>
      <c r="C230" s="95"/>
      <c r="D230" s="95">
        <v>-17.89</v>
      </c>
      <c r="E230" s="95">
        <v>1.36</v>
      </c>
      <c r="F230" s="95">
        <v>0.69</v>
      </c>
      <c r="G230" s="95">
        <v>28.42</v>
      </c>
      <c r="H230" s="95">
        <v>-4.9400000000000004</v>
      </c>
      <c r="I230" s="95">
        <v>-4.5999999999999996</v>
      </c>
      <c r="J230" s="95">
        <v>-16.649999999999999</v>
      </c>
      <c r="K230" s="95">
        <v>-17.73</v>
      </c>
      <c r="L230" s="95">
        <v>-1.08</v>
      </c>
      <c r="M230" s="95">
        <v>0.09</v>
      </c>
      <c r="N230" s="95">
        <v>0.82</v>
      </c>
      <c r="O230" s="95">
        <v>-11.91</v>
      </c>
      <c r="P230" s="95">
        <v>-1.03</v>
      </c>
      <c r="Q230" s="95">
        <v>0.85</v>
      </c>
      <c r="R230" s="95">
        <v>-7.58</v>
      </c>
      <c r="S230" s="95">
        <v>-3.87</v>
      </c>
      <c r="T230" s="95">
        <v>-8.89</v>
      </c>
      <c r="U230" s="95">
        <v>0.51</v>
      </c>
      <c r="V230" s="95">
        <v>0.49</v>
      </c>
      <c r="W230" s="95">
        <v>0.84</v>
      </c>
      <c r="X230" s="95">
        <v>12.59</v>
      </c>
      <c r="Y230" s="95"/>
      <c r="Z230" s="74" t="s">
        <v>1111</v>
      </c>
      <c r="AA230" s="95">
        <v>1.81</v>
      </c>
      <c r="AB230" s="95">
        <v>-0.14000000000000001</v>
      </c>
      <c r="AC230" s="74" t="s">
        <v>1111</v>
      </c>
      <c r="AD230" s="95">
        <v>206275182</v>
      </c>
    </row>
    <row r="231" spans="1:30" x14ac:dyDescent="0.2">
      <c r="A231" s="74" t="s">
        <v>1340</v>
      </c>
      <c r="B231" s="95">
        <v>9.9499999999999993</v>
      </c>
      <c r="C231" s="95">
        <v>9.8800000000000008</v>
      </c>
      <c r="D231" s="95">
        <v>14.42</v>
      </c>
      <c r="E231" s="95">
        <v>2.0499999999999998</v>
      </c>
      <c r="F231" s="95">
        <v>0.86</v>
      </c>
      <c r="G231" s="95">
        <v>82.51</v>
      </c>
      <c r="H231" s="95">
        <v>68.959999999999994</v>
      </c>
      <c r="I231" s="95">
        <v>37.200000000000003</v>
      </c>
      <c r="J231" s="95">
        <v>7.78</v>
      </c>
      <c r="K231" s="95">
        <v>12.85</v>
      </c>
      <c r="L231" s="95">
        <v>5.07</v>
      </c>
      <c r="M231" s="95">
        <v>1.34</v>
      </c>
      <c r="N231" s="95">
        <v>5.37</v>
      </c>
      <c r="O231" s="95">
        <v>-152.28</v>
      </c>
      <c r="P231" s="95">
        <v>-0.87</v>
      </c>
      <c r="Q231" s="95">
        <v>0.74</v>
      </c>
      <c r="R231" s="95">
        <v>14.25</v>
      </c>
      <c r="S231" s="95">
        <v>5.95</v>
      </c>
      <c r="T231" s="95">
        <v>9.24</v>
      </c>
      <c r="U231" s="95">
        <v>0.42</v>
      </c>
      <c r="V231" s="95">
        <v>0.57999999999999996</v>
      </c>
      <c r="W231" s="95">
        <v>0.16</v>
      </c>
      <c r="X231" s="95">
        <v>272.02</v>
      </c>
      <c r="Y231" s="95"/>
      <c r="Z231" s="74" t="s">
        <v>1111</v>
      </c>
      <c r="AA231" s="95">
        <v>4.84</v>
      </c>
      <c r="AB231" s="95">
        <v>0.69</v>
      </c>
      <c r="AC231" s="74" t="s">
        <v>1111</v>
      </c>
      <c r="AD231" s="95">
        <v>4751162810</v>
      </c>
    </row>
    <row r="232" spans="1:30" x14ac:dyDescent="0.2">
      <c r="A232" s="74" t="s">
        <v>1341</v>
      </c>
      <c r="B232" s="95">
        <v>139.29</v>
      </c>
      <c r="C232" s="95">
        <v>0.67</v>
      </c>
      <c r="D232" s="95">
        <v>21.02</v>
      </c>
      <c r="E232" s="95">
        <v>10.11</v>
      </c>
      <c r="F232" s="95">
        <v>4.79</v>
      </c>
      <c r="G232" s="95">
        <v>47.32</v>
      </c>
      <c r="H232" s="95">
        <v>30.16</v>
      </c>
      <c r="I232" s="95">
        <v>25.53</v>
      </c>
      <c r="J232" s="95">
        <v>17.79</v>
      </c>
      <c r="K232" s="95">
        <v>17.760000000000002</v>
      </c>
      <c r="L232" s="95">
        <v>0</v>
      </c>
      <c r="M232" s="95">
        <v>0</v>
      </c>
      <c r="N232" s="95">
        <v>5.37</v>
      </c>
      <c r="O232" s="95">
        <v>12.68</v>
      </c>
      <c r="P232" s="95">
        <v>-12.74</v>
      </c>
      <c r="Q232" s="95">
        <v>2.54</v>
      </c>
      <c r="R232" s="95">
        <v>48.08</v>
      </c>
      <c r="S232" s="95">
        <v>22.8</v>
      </c>
      <c r="T232" s="95">
        <v>34.31</v>
      </c>
      <c r="U232" s="95">
        <v>0.47</v>
      </c>
      <c r="V232" s="95">
        <v>0.53</v>
      </c>
      <c r="W232" s="95">
        <v>0.89</v>
      </c>
      <c r="X232" s="95">
        <v>16.329999999999998</v>
      </c>
      <c r="Y232" s="95">
        <v>27.89</v>
      </c>
      <c r="Z232" s="74" t="s">
        <v>1111</v>
      </c>
      <c r="AA232" s="95">
        <v>13.78</v>
      </c>
      <c r="AB232" s="95">
        <v>6.63</v>
      </c>
      <c r="AC232" s="74" t="s">
        <v>1111</v>
      </c>
      <c r="AD232" s="95">
        <v>123529990196</v>
      </c>
    </row>
    <row r="233" spans="1:30" x14ac:dyDescent="0.2">
      <c r="A233" s="74" t="s">
        <v>1342</v>
      </c>
      <c r="B233" s="95">
        <v>140.13999999999999</v>
      </c>
      <c r="C233" s="95"/>
      <c r="D233" s="95">
        <v>-174.56</v>
      </c>
      <c r="E233" s="95">
        <v>9.8000000000000007</v>
      </c>
      <c r="F233" s="95">
        <v>8.19</v>
      </c>
      <c r="G233" s="95">
        <v>62.09</v>
      </c>
      <c r="H233" s="95">
        <v>-9.6999999999999993</v>
      </c>
      <c r="I233" s="95">
        <v>-9.7799999999999994</v>
      </c>
      <c r="J233" s="95">
        <v>-175.96</v>
      </c>
      <c r="K233" s="95">
        <v>-160.43</v>
      </c>
      <c r="L233" s="95">
        <v>15.53</v>
      </c>
      <c r="M233" s="95">
        <v>-0.86</v>
      </c>
      <c r="N233" s="95">
        <v>17.07</v>
      </c>
      <c r="O233" s="95">
        <v>10.95</v>
      </c>
      <c r="P233" s="95">
        <v>-66.5</v>
      </c>
      <c r="Q233" s="95">
        <v>6.8</v>
      </c>
      <c r="R233" s="95">
        <v>-5.61</v>
      </c>
      <c r="S233" s="95">
        <v>-4.6900000000000004</v>
      </c>
      <c r="T233" s="95">
        <v>-5.61</v>
      </c>
      <c r="U233" s="95">
        <v>0.84</v>
      </c>
      <c r="V233" s="95">
        <v>0.16</v>
      </c>
      <c r="W233" s="95">
        <v>0.48</v>
      </c>
      <c r="X233" s="95">
        <v>-6.76</v>
      </c>
      <c r="Y233" s="95"/>
      <c r="Z233" s="74" t="s">
        <v>1111</v>
      </c>
      <c r="AA233" s="95">
        <v>14.3</v>
      </c>
      <c r="AB233" s="95">
        <v>-0.8</v>
      </c>
      <c r="AC233" s="74" t="s">
        <v>1111</v>
      </c>
      <c r="AD233" s="95">
        <v>5185614434</v>
      </c>
    </row>
    <row r="234" spans="1:30" x14ac:dyDescent="0.2">
      <c r="A234" s="74" t="s">
        <v>1343</v>
      </c>
      <c r="B234" s="95">
        <v>14.31</v>
      </c>
      <c r="C234" s="95"/>
      <c r="D234" s="95">
        <v>-66.260000000000005</v>
      </c>
      <c r="E234" s="95">
        <v>0.62</v>
      </c>
      <c r="F234" s="95">
        <v>0.05</v>
      </c>
      <c r="G234" s="95">
        <v>120.19</v>
      </c>
      <c r="H234" s="95">
        <v>63.72</v>
      </c>
      <c r="I234" s="95">
        <v>-3.15</v>
      </c>
      <c r="J234" s="95">
        <v>3.28</v>
      </c>
      <c r="K234" s="95">
        <v>33.020000000000003</v>
      </c>
      <c r="L234" s="95">
        <v>29.74</v>
      </c>
      <c r="M234" s="95">
        <v>5.66</v>
      </c>
      <c r="N234" s="95">
        <v>2.09</v>
      </c>
      <c r="O234" s="95"/>
      <c r="P234" s="95">
        <v>-0.05</v>
      </c>
      <c r="Q234" s="95"/>
      <c r="R234" s="95">
        <v>-0.94</v>
      </c>
      <c r="S234" s="95">
        <v>-0.08</v>
      </c>
      <c r="T234" s="95">
        <v>2.4500000000000002</v>
      </c>
      <c r="U234" s="95">
        <v>0.09</v>
      </c>
      <c r="V234" s="95">
        <v>0.91</v>
      </c>
      <c r="W234" s="95">
        <v>0.03</v>
      </c>
      <c r="X234" s="95">
        <v>-24.71</v>
      </c>
      <c r="Y234" s="95"/>
      <c r="Z234" s="74" t="s">
        <v>1111</v>
      </c>
      <c r="AA234" s="95">
        <v>22.91</v>
      </c>
      <c r="AB234" s="95">
        <v>-0.22</v>
      </c>
      <c r="AC234" s="74" t="s">
        <v>1111</v>
      </c>
      <c r="AD234" s="95">
        <v>662611671</v>
      </c>
    </row>
    <row r="235" spans="1:30" x14ac:dyDescent="0.2">
      <c r="A235" s="74" t="s">
        <v>1344</v>
      </c>
      <c r="B235" s="95">
        <v>3.35</v>
      </c>
      <c r="C235" s="95"/>
      <c r="D235" s="95">
        <v>-15.51</v>
      </c>
      <c r="E235" s="95">
        <v>0.15</v>
      </c>
      <c r="F235" s="95">
        <v>0.01</v>
      </c>
      <c r="G235" s="95">
        <v>120.19</v>
      </c>
      <c r="H235" s="95">
        <v>63.72</v>
      </c>
      <c r="I235" s="95">
        <v>-3.15</v>
      </c>
      <c r="J235" s="95">
        <v>0.77</v>
      </c>
      <c r="K235" s="95">
        <v>33.020000000000003</v>
      </c>
      <c r="L235" s="95">
        <v>29.74</v>
      </c>
      <c r="M235" s="95">
        <v>5.66</v>
      </c>
      <c r="N235" s="95">
        <v>0.49</v>
      </c>
      <c r="O235" s="95"/>
      <c r="P235" s="95">
        <v>-0.01</v>
      </c>
      <c r="Q235" s="95"/>
      <c r="R235" s="95">
        <v>-0.94</v>
      </c>
      <c r="S235" s="95">
        <v>-0.08</v>
      </c>
      <c r="T235" s="95">
        <v>2.4500000000000002</v>
      </c>
      <c r="U235" s="95">
        <v>0.09</v>
      </c>
      <c r="V235" s="95">
        <v>0.91</v>
      </c>
      <c r="W235" s="95">
        <v>0.03</v>
      </c>
      <c r="X235" s="95">
        <v>-24.71</v>
      </c>
      <c r="Y235" s="95"/>
      <c r="Z235" s="74" t="s">
        <v>1111</v>
      </c>
      <c r="AA235" s="95">
        <v>22.91</v>
      </c>
      <c r="AB235" s="95">
        <v>-0.22</v>
      </c>
      <c r="AC235" s="74" t="s">
        <v>1111</v>
      </c>
      <c r="AD235" s="95">
        <v>662611671</v>
      </c>
    </row>
    <row r="236" spans="1:30" x14ac:dyDescent="0.2">
      <c r="A236" s="74" t="s">
        <v>1345</v>
      </c>
      <c r="B236" s="95">
        <v>16.64</v>
      </c>
      <c r="C236" s="95"/>
      <c r="D236" s="95">
        <v>-4.1100000000000003</v>
      </c>
      <c r="E236" s="95">
        <v>-5.21</v>
      </c>
      <c r="F236" s="95">
        <v>0.77</v>
      </c>
      <c r="G236" s="95">
        <v>72.17</v>
      </c>
      <c r="H236" s="95">
        <v>-111.36</v>
      </c>
      <c r="I236" s="95">
        <v>-136.99</v>
      </c>
      <c r="J236" s="95">
        <v>-5.0599999999999996</v>
      </c>
      <c r="K236" s="95">
        <v>-7.36</v>
      </c>
      <c r="L236" s="95">
        <v>-2.2999999999999998</v>
      </c>
      <c r="M236" s="95"/>
      <c r="N236" s="95">
        <v>5.63</v>
      </c>
      <c r="O236" s="95">
        <v>49.21</v>
      </c>
      <c r="P236" s="95">
        <v>-0.93</v>
      </c>
      <c r="Q236" s="95">
        <v>1.1000000000000001</v>
      </c>
      <c r="R236" s="95">
        <v>-126.65</v>
      </c>
      <c r="S236" s="95">
        <v>-18.82</v>
      </c>
      <c r="T236" s="95">
        <v>-44.05</v>
      </c>
      <c r="U236" s="95">
        <v>-0.15</v>
      </c>
      <c r="V236" s="95">
        <v>1.1499999999999999</v>
      </c>
      <c r="W236" s="95">
        <v>0.14000000000000001</v>
      </c>
      <c r="X236" s="95">
        <v>-15.86</v>
      </c>
      <c r="Y236" s="95"/>
      <c r="Z236" s="74" t="s">
        <v>1111</v>
      </c>
      <c r="AA236" s="95">
        <v>-3.2</v>
      </c>
      <c r="AB236" s="95">
        <v>-4.05</v>
      </c>
      <c r="AC236" s="74" t="s">
        <v>1111</v>
      </c>
      <c r="AD236" s="95">
        <v>8552307712</v>
      </c>
    </row>
    <row r="237" spans="1:30" x14ac:dyDescent="0.2">
      <c r="A237" s="74" t="s">
        <v>1346</v>
      </c>
      <c r="B237" s="95">
        <v>9.68</v>
      </c>
      <c r="C237" s="95"/>
      <c r="D237" s="95">
        <v>-734.82</v>
      </c>
      <c r="E237" s="95">
        <v>36.299999999999997</v>
      </c>
      <c r="F237" s="95">
        <v>1.18</v>
      </c>
      <c r="G237" s="95"/>
      <c r="H237" s="95"/>
      <c r="I237" s="95"/>
      <c r="J237" s="95">
        <v>336.73</v>
      </c>
      <c r="K237" s="95">
        <v>336.53</v>
      </c>
      <c r="L237" s="95">
        <v>-0.2</v>
      </c>
      <c r="M237" s="95">
        <v>-0.02</v>
      </c>
      <c r="N237" s="95"/>
      <c r="O237" s="95">
        <v>-78.540000000000006</v>
      </c>
      <c r="P237" s="95">
        <v>-1.18</v>
      </c>
      <c r="Q237" s="95">
        <v>0.06</v>
      </c>
      <c r="R237" s="95">
        <v>-4.9400000000000004</v>
      </c>
      <c r="S237" s="95">
        <v>-0.16</v>
      </c>
      <c r="T237" s="95">
        <v>-4.96</v>
      </c>
      <c r="U237" s="95">
        <v>0.03</v>
      </c>
      <c r="V237" s="95">
        <v>7.0000000000000007E-2</v>
      </c>
      <c r="W237" s="95">
        <v>0</v>
      </c>
      <c r="X237" s="95"/>
      <c r="Y237" s="95"/>
      <c r="Z237" s="74" t="s">
        <v>1111</v>
      </c>
      <c r="AA237" s="95">
        <v>0.27</v>
      </c>
      <c r="AB237" s="95">
        <v>-0.01</v>
      </c>
      <c r="AC237" s="74" t="s">
        <v>1111</v>
      </c>
      <c r="AD237" s="95">
        <v>181500000</v>
      </c>
    </row>
    <row r="238" spans="1:30" x14ac:dyDescent="0.2">
      <c r="A238" s="74" t="s">
        <v>1347</v>
      </c>
      <c r="B238" s="95">
        <v>10.41</v>
      </c>
      <c r="C238" s="95"/>
      <c r="D238" s="95">
        <v>-790.23</v>
      </c>
      <c r="E238" s="95">
        <v>39.04</v>
      </c>
      <c r="F238" s="95">
        <v>1.27</v>
      </c>
      <c r="G238" s="95"/>
      <c r="H238" s="95"/>
      <c r="I238" s="95"/>
      <c r="J238" s="95">
        <v>362.13</v>
      </c>
      <c r="K238" s="95">
        <v>336.53</v>
      </c>
      <c r="L238" s="95">
        <v>-0.2</v>
      </c>
      <c r="M238" s="95">
        <v>-0.02</v>
      </c>
      <c r="N238" s="95"/>
      <c r="O238" s="95">
        <v>-84.46</v>
      </c>
      <c r="P238" s="95">
        <v>-1.27</v>
      </c>
      <c r="Q238" s="95">
        <v>0.06</v>
      </c>
      <c r="R238" s="95">
        <v>-4.9400000000000004</v>
      </c>
      <c r="S238" s="95">
        <v>-0.16</v>
      </c>
      <c r="T238" s="95">
        <v>-4.96</v>
      </c>
      <c r="U238" s="95">
        <v>0.03</v>
      </c>
      <c r="V238" s="95">
        <v>7.0000000000000007E-2</v>
      </c>
      <c r="W238" s="95">
        <v>0</v>
      </c>
      <c r="X238" s="95"/>
      <c r="Y238" s="95"/>
      <c r="Z238" s="74" t="s">
        <v>1111</v>
      </c>
      <c r="AA238" s="95">
        <v>0.27</v>
      </c>
      <c r="AB238" s="95">
        <v>-0.01</v>
      </c>
      <c r="AC238" s="74" t="s">
        <v>1111</v>
      </c>
      <c r="AD238" s="95">
        <v>181500000</v>
      </c>
    </row>
    <row r="239" spans="1:30" x14ac:dyDescent="0.2">
      <c r="A239" s="74" t="s">
        <v>1348</v>
      </c>
      <c r="B239" s="95">
        <v>0.6</v>
      </c>
      <c r="C239" s="95"/>
      <c r="D239" s="95">
        <v>-45.55</v>
      </c>
      <c r="E239" s="95">
        <v>2.25</v>
      </c>
      <c r="F239" s="95">
        <v>7.0000000000000007E-2</v>
      </c>
      <c r="G239" s="95"/>
      <c r="H239" s="95"/>
      <c r="I239" s="95"/>
      <c r="J239" s="95">
        <v>20.87</v>
      </c>
      <c r="K239" s="95">
        <v>336.53</v>
      </c>
      <c r="L239" s="95">
        <v>-0.2</v>
      </c>
      <c r="M239" s="95">
        <v>-0.02</v>
      </c>
      <c r="N239" s="95"/>
      <c r="O239" s="95">
        <v>-4.87</v>
      </c>
      <c r="P239" s="95">
        <v>-7.0000000000000007E-2</v>
      </c>
      <c r="Q239" s="95">
        <v>0.06</v>
      </c>
      <c r="R239" s="95">
        <v>-4.9400000000000004</v>
      </c>
      <c r="S239" s="95">
        <v>-0.16</v>
      </c>
      <c r="T239" s="95">
        <v>-4.96</v>
      </c>
      <c r="U239" s="95">
        <v>0.03</v>
      </c>
      <c r="V239" s="95">
        <v>7.0000000000000007E-2</v>
      </c>
      <c r="W239" s="95">
        <v>0</v>
      </c>
      <c r="X239" s="95"/>
      <c r="Y239" s="95"/>
      <c r="Z239" s="74" t="s">
        <v>1111</v>
      </c>
      <c r="AA239" s="95">
        <v>0.27</v>
      </c>
      <c r="AB239" s="95">
        <v>-0.01</v>
      </c>
      <c r="AC239" s="74" t="s">
        <v>1111</v>
      </c>
      <c r="AD239" s="95">
        <v>181500000</v>
      </c>
    </row>
    <row r="240" spans="1:30" x14ac:dyDescent="0.2">
      <c r="A240" s="74" t="s">
        <v>1349</v>
      </c>
      <c r="B240" s="95">
        <v>11.92</v>
      </c>
      <c r="C240" s="95">
        <v>3.95</v>
      </c>
      <c r="D240" s="95">
        <v>19.38</v>
      </c>
      <c r="E240" s="95">
        <v>3.93</v>
      </c>
      <c r="F240" s="95">
        <v>1.07</v>
      </c>
      <c r="G240" s="95">
        <v>20.69</v>
      </c>
      <c r="H240" s="95">
        <v>10.39</v>
      </c>
      <c r="I240" s="95">
        <v>7.15</v>
      </c>
      <c r="J240" s="95">
        <v>13.34</v>
      </c>
      <c r="K240" s="95">
        <v>17.690000000000001</v>
      </c>
      <c r="L240" s="95">
        <v>4.3499999999999996</v>
      </c>
      <c r="M240" s="95">
        <v>1.28</v>
      </c>
      <c r="N240" s="95">
        <v>1.39</v>
      </c>
      <c r="O240" s="95">
        <v>14.48</v>
      </c>
      <c r="P240" s="95">
        <v>-1.55</v>
      </c>
      <c r="Q240" s="95">
        <v>1.31</v>
      </c>
      <c r="R240" s="95">
        <v>20.28</v>
      </c>
      <c r="S240" s="95">
        <v>5.53</v>
      </c>
      <c r="T240" s="95">
        <v>9.85</v>
      </c>
      <c r="U240" s="95">
        <v>0.27</v>
      </c>
      <c r="V240" s="95">
        <v>0.73</v>
      </c>
      <c r="W240" s="95">
        <v>0.77</v>
      </c>
      <c r="X240" s="95">
        <v>26.28</v>
      </c>
      <c r="Y240" s="95">
        <v>31.79</v>
      </c>
      <c r="Z240" s="74" t="s">
        <v>1111</v>
      </c>
      <c r="AA240" s="95">
        <v>3.03</v>
      </c>
      <c r="AB240" s="95">
        <v>0.62</v>
      </c>
      <c r="AC240" s="74" t="s">
        <v>1111</v>
      </c>
      <c r="AD240" s="95">
        <v>18275373288</v>
      </c>
    </row>
    <row r="241" spans="1:30" x14ac:dyDescent="0.2">
      <c r="A241" s="74" t="s">
        <v>1350</v>
      </c>
      <c r="B241" s="95">
        <v>37.270000000000003</v>
      </c>
      <c r="C241" s="95"/>
      <c r="D241" s="95">
        <v>4.8</v>
      </c>
      <c r="E241" s="95">
        <v>1.88</v>
      </c>
      <c r="F241" s="95">
        <v>0.28999999999999998</v>
      </c>
      <c r="G241" s="95">
        <v>52.89</v>
      </c>
      <c r="H241" s="95">
        <v>20.07</v>
      </c>
      <c r="I241" s="95">
        <v>10.75</v>
      </c>
      <c r="J241" s="95">
        <v>2.57</v>
      </c>
      <c r="K241" s="95">
        <v>6.26</v>
      </c>
      <c r="L241" s="95">
        <v>3.69</v>
      </c>
      <c r="M241" s="95">
        <v>2.71</v>
      </c>
      <c r="N241" s="95">
        <v>0.52</v>
      </c>
      <c r="O241" s="95">
        <v>1.52</v>
      </c>
      <c r="P241" s="95">
        <v>-0.43</v>
      </c>
      <c r="Q241" s="95">
        <v>2.2400000000000002</v>
      </c>
      <c r="R241" s="95">
        <v>39.22</v>
      </c>
      <c r="S241" s="95">
        <v>5.97</v>
      </c>
      <c r="T241" s="95">
        <v>12.21</v>
      </c>
      <c r="U241" s="95">
        <v>0.15</v>
      </c>
      <c r="V241" s="95">
        <v>0.79</v>
      </c>
      <c r="W241" s="95">
        <v>0.56000000000000005</v>
      </c>
      <c r="X241" s="95">
        <v>1.75</v>
      </c>
      <c r="Y241" s="95">
        <v>-8.1300000000000008</v>
      </c>
      <c r="Z241" s="74" t="s">
        <v>1111</v>
      </c>
      <c r="AA241" s="95">
        <v>19.809999999999999</v>
      </c>
      <c r="AB241" s="95">
        <v>7.77</v>
      </c>
      <c r="AC241" s="74" t="s">
        <v>1111</v>
      </c>
      <c r="AD241" s="95">
        <v>1574739494</v>
      </c>
    </row>
    <row r="242" spans="1:30" x14ac:dyDescent="0.2">
      <c r="A242" s="74" t="s">
        <v>1351</v>
      </c>
      <c r="B242" s="95">
        <v>116.53</v>
      </c>
      <c r="C242" s="95"/>
      <c r="D242" s="95">
        <v>35.46</v>
      </c>
      <c r="E242" s="95">
        <v>19.72</v>
      </c>
      <c r="F242" s="95">
        <v>12.62</v>
      </c>
      <c r="G242" s="95">
        <v>46.82</v>
      </c>
      <c r="H242" s="95">
        <v>20.52</v>
      </c>
      <c r="I242" s="95">
        <v>26.72</v>
      </c>
      <c r="J242" s="95">
        <v>46.18</v>
      </c>
      <c r="K242" s="95">
        <v>45.18</v>
      </c>
      <c r="L242" s="95">
        <v>-1.08</v>
      </c>
      <c r="M242" s="95">
        <v>-0.46</v>
      </c>
      <c r="N242" s="95">
        <v>9.48</v>
      </c>
      <c r="O242" s="95">
        <v>31.81</v>
      </c>
      <c r="P242" s="95">
        <v>-44.46</v>
      </c>
      <c r="Q242" s="95">
        <v>2.2400000000000002</v>
      </c>
      <c r="R242" s="95">
        <v>55.62</v>
      </c>
      <c r="S242" s="95">
        <v>35.590000000000003</v>
      </c>
      <c r="T242" s="95">
        <v>28.18</v>
      </c>
      <c r="U242" s="95">
        <v>0.64</v>
      </c>
      <c r="V242" s="95">
        <v>0.36</v>
      </c>
      <c r="W242" s="95">
        <v>1.33</v>
      </c>
      <c r="X242" s="95">
        <v>19.59</v>
      </c>
      <c r="Y242" s="95"/>
      <c r="Z242" s="74" t="s">
        <v>1111</v>
      </c>
      <c r="AA242" s="95">
        <v>5.91</v>
      </c>
      <c r="AB242" s="95">
        <v>3.29</v>
      </c>
      <c r="AC242" s="74" t="s">
        <v>1111</v>
      </c>
      <c r="AD242" s="95">
        <v>140964373665</v>
      </c>
    </row>
    <row r="243" spans="1:30" x14ac:dyDescent="0.2">
      <c r="A243" s="74" t="s">
        <v>1352</v>
      </c>
      <c r="B243" s="95">
        <v>136.33000000000001</v>
      </c>
      <c r="C243" s="95">
        <v>0.59</v>
      </c>
      <c r="D243" s="95">
        <v>33.93</v>
      </c>
      <c r="E243" s="95">
        <v>4.8099999999999996</v>
      </c>
      <c r="F243" s="95">
        <v>2.7</v>
      </c>
      <c r="G243" s="95">
        <v>34.729999999999997</v>
      </c>
      <c r="H243" s="95">
        <v>23.65</v>
      </c>
      <c r="I243" s="95">
        <v>17.73</v>
      </c>
      <c r="J243" s="95">
        <v>25.43</v>
      </c>
      <c r="K243" s="95">
        <v>27.29</v>
      </c>
      <c r="L243" s="95">
        <v>1.85</v>
      </c>
      <c r="M243" s="95">
        <v>0.35</v>
      </c>
      <c r="N243" s="95">
        <v>6.02</v>
      </c>
      <c r="O243" s="95">
        <v>73.69</v>
      </c>
      <c r="P243" s="95">
        <v>-3.28</v>
      </c>
      <c r="Q243" s="95">
        <v>1.26</v>
      </c>
      <c r="R243" s="95">
        <v>14.17</v>
      </c>
      <c r="S243" s="95">
        <v>7.96</v>
      </c>
      <c r="T243" s="95">
        <v>10.95</v>
      </c>
      <c r="U243" s="95">
        <v>0.56000000000000005</v>
      </c>
      <c r="V243" s="95">
        <v>0.44</v>
      </c>
      <c r="W243" s="95">
        <v>0.45</v>
      </c>
      <c r="X243" s="95">
        <v>2.7</v>
      </c>
      <c r="Y243" s="95">
        <v>8.11</v>
      </c>
      <c r="Z243" s="74" t="s">
        <v>1111</v>
      </c>
      <c r="AA243" s="95">
        <v>28.35</v>
      </c>
      <c r="AB243" s="95">
        <v>4.0199999999999996</v>
      </c>
      <c r="AC243" s="74" t="s">
        <v>1111</v>
      </c>
      <c r="AD243" s="95">
        <v>31536564516</v>
      </c>
    </row>
    <row r="244" spans="1:30" x14ac:dyDescent="0.2">
      <c r="A244" s="74" t="s">
        <v>1353</v>
      </c>
      <c r="B244" s="95">
        <v>140.01</v>
      </c>
      <c r="C244" s="95"/>
      <c r="D244" s="95">
        <v>18.47</v>
      </c>
      <c r="E244" s="95">
        <v>5.21</v>
      </c>
      <c r="F244" s="95">
        <v>2.85</v>
      </c>
      <c r="G244" s="95">
        <v>45.51</v>
      </c>
      <c r="H244" s="95">
        <v>12.27</v>
      </c>
      <c r="I244" s="95">
        <v>11.13</v>
      </c>
      <c r="J244" s="95">
        <v>16.75</v>
      </c>
      <c r="K244" s="95">
        <v>17.07</v>
      </c>
      <c r="L244" s="95">
        <v>0.32</v>
      </c>
      <c r="M244" s="95">
        <v>0.1</v>
      </c>
      <c r="N244" s="95">
        <v>2.06</v>
      </c>
      <c r="O244" s="95">
        <v>-78.349999999999994</v>
      </c>
      <c r="P244" s="95">
        <v>-3.78</v>
      </c>
      <c r="Q244" s="95">
        <v>0.87</v>
      </c>
      <c r="R244" s="95">
        <v>28.22</v>
      </c>
      <c r="S244" s="95">
        <v>15.45</v>
      </c>
      <c r="T244" s="95">
        <v>20.82</v>
      </c>
      <c r="U244" s="95">
        <v>0.55000000000000004</v>
      </c>
      <c r="V244" s="95">
        <v>0.45</v>
      </c>
      <c r="W244" s="95">
        <v>1.39</v>
      </c>
      <c r="X244" s="95">
        <v>10.46</v>
      </c>
      <c r="Y244" s="95"/>
      <c r="Z244" s="74" t="s">
        <v>1111</v>
      </c>
      <c r="AA244" s="95">
        <v>26.87</v>
      </c>
      <c r="AB244" s="95">
        <v>7.58</v>
      </c>
      <c r="AC244" s="74" t="s">
        <v>1111</v>
      </c>
      <c r="AD244" s="95">
        <v>4565314072</v>
      </c>
    </row>
    <row r="245" spans="1:30" x14ac:dyDescent="0.2">
      <c r="A245" s="74" t="s">
        <v>1354</v>
      </c>
      <c r="B245" s="95">
        <v>53.16</v>
      </c>
      <c r="C245" s="95"/>
      <c r="D245" s="95">
        <v>42.1</v>
      </c>
      <c r="E245" s="95">
        <v>6.77</v>
      </c>
      <c r="F245" s="95">
        <v>3.39</v>
      </c>
      <c r="G245" s="95">
        <v>25.7</v>
      </c>
      <c r="H245" s="95">
        <v>17.309999999999999</v>
      </c>
      <c r="I245" s="95">
        <v>9.2799999999999994</v>
      </c>
      <c r="J245" s="95">
        <v>22.57</v>
      </c>
      <c r="K245" s="95">
        <v>21.43</v>
      </c>
      <c r="L245" s="95">
        <v>-1.1499999999999999</v>
      </c>
      <c r="M245" s="95">
        <v>-0.34</v>
      </c>
      <c r="N245" s="95">
        <v>3.91</v>
      </c>
      <c r="O245" s="95">
        <v>9.51</v>
      </c>
      <c r="P245" s="95">
        <v>-6.65</v>
      </c>
      <c r="Q245" s="95">
        <v>3.66</v>
      </c>
      <c r="R245" s="95">
        <v>16.09</v>
      </c>
      <c r="S245" s="95">
        <v>8.0500000000000007</v>
      </c>
      <c r="T245" s="95">
        <v>14.11</v>
      </c>
      <c r="U245" s="95">
        <v>0.5</v>
      </c>
      <c r="V245" s="95">
        <v>0.39</v>
      </c>
      <c r="W245" s="95">
        <v>0.87</v>
      </c>
      <c r="X245" s="95">
        <v>83.54</v>
      </c>
      <c r="Y245" s="95"/>
      <c r="Z245" s="74" t="s">
        <v>1111</v>
      </c>
      <c r="AA245" s="95">
        <v>7.85</v>
      </c>
      <c r="AB245" s="95">
        <v>1.26</v>
      </c>
      <c r="AC245" s="74" t="s">
        <v>1111</v>
      </c>
      <c r="AD245" s="95">
        <v>2952990156</v>
      </c>
    </row>
    <row r="246" spans="1:30" x14ac:dyDescent="0.2">
      <c r="A246" s="74" t="s">
        <v>1355</v>
      </c>
      <c r="B246" s="95">
        <v>139</v>
      </c>
      <c r="C246" s="95">
        <v>0.03</v>
      </c>
      <c r="D246" s="95">
        <v>11.23</v>
      </c>
      <c r="E246" s="95">
        <v>2.14</v>
      </c>
      <c r="F246" s="95">
        <v>0.7</v>
      </c>
      <c r="G246" s="95">
        <v>100</v>
      </c>
      <c r="H246" s="95">
        <v>51.57</v>
      </c>
      <c r="I246" s="95">
        <v>23.24</v>
      </c>
      <c r="J246" s="95">
        <v>5.0599999999999996</v>
      </c>
      <c r="K246" s="95">
        <v>6.28</v>
      </c>
      <c r="L246" s="95">
        <v>1.22</v>
      </c>
      <c r="M246" s="95">
        <v>0.52</v>
      </c>
      <c r="N246" s="95">
        <v>2.61</v>
      </c>
      <c r="O246" s="95"/>
      <c r="P246" s="95">
        <v>-0.7</v>
      </c>
      <c r="Q246" s="95"/>
      <c r="R246" s="95">
        <v>19.079999999999998</v>
      </c>
      <c r="S246" s="95">
        <v>6.21</v>
      </c>
      <c r="T246" s="95">
        <v>17.78</v>
      </c>
      <c r="U246" s="95">
        <v>0.33</v>
      </c>
      <c r="V246" s="95">
        <v>0.57999999999999996</v>
      </c>
      <c r="W246" s="95">
        <v>0.27</v>
      </c>
      <c r="X246" s="95">
        <v>-4.87</v>
      </c>
      <c r="Y246" s="95">
        <v>-16.88</v>
      </c>
      <c r="Z246" s="74" t="s">
        <v>1111</v>
      </c>
      <c r="AA246" s="95">
        <v>64.87</v>
      </c>
      <c r="AB246" s="95">
        <v>12.38</v>
      </c>
      <c r="AC246" s="74" t="s">
        <v>1111</v>
      </c>
      <c r="AD246" s="95">
        <v>5650530700</v>
      </c>
    </row>
    <row r="247" spans="1:30" x14ac:dyDescent="0.2">
      <c r="A247" s="74" t="s">
        <v>1356</v>
      </c>
      <c r="B247" s="95">
        <v>226.08</v>
      </c>
      <c r="C247" s="95">
        <v>3.11</v>
      </c>
      <c r="D247" s="95">
        <v>22.7</v>
      </c>
      <c r="E247" s="95">
        <v>15.5</v>
      </c>
      <c r="F247" s="95">
        <v>1.96</v>
      </c>
      <c r="G247" s="95">
        <v>75.42</v>
      </c>
      <c r="H247" s="95">
        <v>29.6</v>
      </c>
      <c r="I247" s="95">
        <v>21.77</v>
      </c>
      <c r="J247" s="95">
        <v>16.7</v>
      </c>
      <c r="K247" s="95">
        <v>19.93</v>
      </c>
      <c r="L247" s="95">
        <v>3.23</v>
      </c>
      <c r="M247" s="95">
        <v>3</v>
      </c>
      <c r="N247" s="95">
        <v>4.9400000000000004</v>
      </c>
      <c r="O247" s="95">
        <v>13.35</v>
      </c>
      <c r="P247" s="95">
        <v>-3.14</v>
      </c>
      <c r="Q247" s="95">
        <v>1.64</v>
      </c>
      <c r="R247" s="95">
        <v>68.260000000000005</v>
      </c>
      <c r="S247" s="95">
        <v>8.6300000000000008</v>
      </c>
      <c r="T247" s="95">
        <v>14.82</v>
      </c>
      <c r="U247" s="95">
        <v>0.13</v>
      </c>
      <c r="V247" s="95">
        <v>0.87</v>
      </c>
      <c r="W247" s="95">
        <v>0.4</v>
      </c>
      <c r="X247" s="95">
        <v>3.25</v>
      </c>
      <c r="Y247" s="95">
        <v>0.92</v>
      </c>
      <c r="Z247" s="74" t="s">
        <v>1111</v>
      </c>
      <c r="AA247" s="95">
        <v>14.59</v>
      </c>
      <c r="AB247" s="95">
        <v>9.9600000000000009</v>
      </c>
      <c r="AC247" s="74" t="s">
        <v>1111</v>
      </c>
      <c r="AD247" s="95">
        <v>127343154672</v>
      </c>
    </row>
    <row r="248" spans="1:30" x14ac:dyDescent="0.2">
      <c r="A248" s="74" t="s">
        <v>1357</v>
      </c>
      <c r="B248" s="95">
        <v>15.12</v>
      </c>
      <c r="C248" s="95"/>
      <c r="D248" s="95">
        <v>-43.86</v>
      </c>
      <c r="E248" s="95">
        <v>37.799999999999997</v>
      </c>
      <c r="F248" s="95">
        <v>1.88</v>
      </c>
      <c r="G248" s="95"/>
      <c r="H248" s="95"/>
      <c r="I248" s="95"/>
      <c r="J248" s="95">
        <v>-43.31</v>
      </c>
      <c r="K248" s="95">
        <v>-43.24</v>
      </c>
      <c r="L248" s="95">
        <v>7.0000000000000007E-2</v>
      </c>
      <c r="M248" s="95">
        <v>-0.06</v>
      </c>
      <c r="N248" s="95"/>
      <c r="O248" s="95">
        <v>2010.64</v>
      </c>
      <c r="P248" s="95">
        <v>-1.89</v>
      </c>
      <c r="Q248" s="95">
        <v>1.29</v>
      </c>
      <c r="R248" s="95">
        <v>-86.18</v>
      </c>
      <c r="S248" s="95">
        <v>-4.29</v>
      </c>
      <c r="T248" s="95">
        <v>-87.64</v>
      </c>
      <c r="U248" s="95">
        <v>0.05</v>
      </c>
      <c r="V248" s="95">
        <v>0.14000000000000001</v>
      </c>
      <c r="W248" s="95">
        <v>0</v>
      </c>
      <c r="X248" s="95"/>
      <c r="Y248" s="95"/>
      <c r="Z248" s="74" t="s">
        <v>1111</v>
      </c>
      <c r="AA248" s="95">
        <v>0.4</v>
      </c>
      <c r="AB248" s="95">
        <v>-0.34</v>
      </c>
      <c r="AC248" s="74" t="s">
        <v>1111</v>
      </c>
      <c r="AD248" s="95">
        <v>189000000</v>
      </c>
    </row>
    <row r="249" spans="1:30" x14ac:dyDescent="0.2">
      <c r="A249" s="74" t="s">
        <v>1358</v>
      </c>
      <c r="B249" s="95">
        <v>16.28</v>
      </c>
      <c r="C249" s="95"/>
      <c r="D249" s="95">
        <v>-47.23</v>
      </c>
      <c r="E249" s="95">
        <v>40.700000000000003</v>
      </c>
      <c r="F249" s="95">
        <v>2.02</v>
      </c>
      <c r="G249" s="95"/>
      <c r="H249" s="95"/>
      <c r="I249" s="95"/>
      <c r="J249" s="95">
        <v>-46.63</v>
      </c>
      <c r="K249" s="95">
        <v>-43.24</v>
      </c>
      <c r="L249" s="95">
        <v>7.0000000000000007E-2</v>
      </c>
      <c r="M249" s="95">
        <v>-0.06</v>
      </c>
      <c r="N249" s="95"/>
      <c r="O249" s="95">
        <v>2164.89</v>
      </c>
      <c r="P249" s="95">
        <v>-2.0299999999999998</v>
      </c>
      <c r="Q249" s="95">
        <v>1.29</v>
      </c>
      <c r="R249" s="95">
        <v>-86.18</v>
      </c>
      <c r="S249" s="95">
        <v>-4.29</v>
      </c>
      <c r="T249" s="95">
        <v>-87.64</v>
      </c>
      <c r="U249" s="95">
        <v>0.05</v>
      </c>
      <c r="V249" s="95">
        <v>0.14000000000000001</v>
      </c>
      <c r="W249" s="95">
        <v>0</v>
      </c>
      <c r="X249" s="95"/>
      <c r="Y249" s="95"/>
      <c r="Z249" s="74" t="s">
        <v>1111</v>
      </c>
      <c r="AA249" s="95">
        <v>0.4</v>
      </c>
      <c r="AB249" s="95">
        <v>-0.34</v>
      </c>
      <c r="AC249" s="74" t="s">
        <v>1111</v>
      </c>
      <c r="AD249" s="95">
        <v>189000000</v>
      </c>
    </row>
    <row r="250" spans="1:30" x14ac:dyDescent="0.2">
      <c r="A250" s="74" t="s">
        <v>1359</v>
      </c>
      <c r="B250" s="95">
        <v>1.57</v>
      </c>
      <c r="C250" s="95"/>
      <c r="D250" s="95">
        <v>-4.55</v>
      </c>
      <c r="E250" s="95">
        <v>3.93</v>
      </c>
      <c r="F250" s="95">
        <v>0.2</v>
      </c>
      <c r="G250" s="95"/>
      <c r="H250" s="95"/>
      <c r="I250" s="95"/>
      <c r="J250" s="95">
        <v>-4.5</v>
      </c>
      <c r="K250" s="95">
        <v>-43.24</v>
      </c>
      <c r="L250" s="95">
        <v>7.0000000000000007E-2</v>
      </c>
      <c r="M250" s="95">
        <v>-0.06</v>
      </c>
      <c r="N250" s="95"/>
      <c r="O250" s="95">
        <v>208.78</v>
      </c>
      <c r="P250" s="95">
        <v>-0.2</v>
      </c>
      <c r="Q250" s="95">
        <v>1.29</v>
      </c>
      <c r="R250" s="95">
        <v>-86.18</v>
      </c>
      <c r="S250" s="95">
        <v>-4.29</v>
      </c>
      <c r="T250" s="95">
        <v>-87.64</v>
      </c>
      <c r="U250" s="95">
        <v>0.05</v>
      </c>
      <c r="V250" s="95">
        <v>0.14000000000000001</v>
      </c>
      <c r="W250" s="95">
        <v>0</v>
      </c>
      <c r="X250" s="95"/>
      <c r="Y250" s="95"/>
      <c r="Z250" s="74" t="s">
        <v>1111</v>
      </c>
      <c r="AA250" s="95">
        <v>0.4</v>
      </c>
      <c r="AB250" s="95">
        <v>-0.34</v>
      </c>
      <c r="AC250" s="74" t="s">
        <v>1111</v>
      </c>
      <c r="AD250" s="95">
        <v>189000000</v>
      </c>
    </row>
    <row r="251" spans="1:30" x14ac:dyDescent="0.2">
      <c r="A251" s="74" t="s">
        <v>1360</v>
      </c>
      <c r="B251" s="95">
        <v>24.07</v>
      </c>
      <c r="C251" s="95"/>
      <c r="D251" s="95">
        <v>512.41</v>
      </c>
      <c r="E251" s="95">
        <v>1.79</v>
      </c>
      <c r="F251" s="95">
        <v>1.3</v>
      </c>
      <c r="G251" s="95">
        <v>100</v>
      </c>
      <c r="H251" s="95">
        <v>5.98</v>
      </c>
      <c r="I251" s="95">
        <v>0.7</v>
      </c>
      <c r="J251" s="95">
        <v>59.97</v>
      </c>
      <c r="K251" s="95">
        <v>61.28</v>
      </c>
      <c r="L251" s="95">
        <v>1.31</v>
      </c>
      <c r="M251" s="95">
        <v>0.04</v>
      </c>
      <c r="N251" s="95">
        <v>3.58</v>
      </c>
      <c r="O251" s="95"/>
      <c r="P251" s="95">
        <v>-1.3</v>
      </c>
      <c r="Q251" s="95"/>
      <c r="R251" s="95">
        <v>0.35</v>
      </c>
      <c r="S251" s="95">
        <v>0.25</v>
      </c>
      <c r="T251" s="95">
        <v>0.65</v>
      </c>
      <c r="U251" s="95">
        <v>0.73</v>
      </c>
      <c r="V251" s="95">
        <v>0.27</v>
      </c>
      <c r="W251" s="95">
        <v>0.36</v>
      </c>
      <c r="X251" s="95"/>
      <c r="Y251" s="95"/>
      <c r="Z251" s="74" t="s">
        <v>1111</v>
      </c>
      <c r="AA251" s="95">
        <v>13.48</v>
      </c>
      <c r="AB251" s="95">
        <v>0.05</v>
      </c>
      <c r="AC251" s="74" t="s">
        <v>1111</v>
      </c>
      <c r="AD251" s="95">
        <v>1770360535</v>
      </c>
    </row>
    <row r="252" spans="1:30" x14ac:dyDescent="0.2">
      <c r="A252" s="74" t="s">
        <v>1361</v>
      </c>
      <c r="B252" s="95">
        <v>22.21</v>
      </c>
      <c r="C252" s="95">
        <v>0.77</v>
      </c>
      <c r="D252" s="95">
        <v>9.82</v>
      </c>
      <c r="E252" s="95">
        <v>1.99</v>
      </c>
      <c r="F252" s="95">
        <v>0.94</v>
      </c>
      <c r="G252" s="95">
        <v>19.739999999999998</v>
      </c>
      <c r="H252" s="95">
        <v>11.51</v>
      </c>
      <c r="I252" s="95">
        <v>9.56</v>
      </c>
      <c r="J252" s="95">
        <v>8.16</v>
      </c>
      <c r="K252" s="95">
        <v>9.1</v>
      </c>
      <c r="L252" s="95">
        <v>0.94</v>
      </c>
      <c r="M252" s="95">
        <v>0.23</v>
      </c>
      <c r="N252" s="95">
        <v>0.94</v>
      </c>
      <c r="O252" s="95">
        <v>6.5</v>
      </c>
      <c r="P252" s="95">
        <v>-1.7</v>
      </c>
      <c r="Q252" s="95">
        <v>1.48</v>
      </c>
      <c r="R252" s="95">
        <v>20.260000000000002</v>
      </c>
      <c r="S252" s="95">
        <v>9.59</v>
      </c>
      <c r="T252" s="95">
        <v>14.66</v>
      </c>
      <c r="U252" s="95">
        <v>0.47</v>
      </c>
      <c r="V252" s="95">
        <v>0.53</v>
      </c>
      <c r="W252" s="95">
        <v>1</v>
      </c>
      <c r="X252" s="95">
        <v>11.85</v>
      </c>
      <c r="Y252" s="95">
        <v>45.93</v>
      </c>
      <c r="Z252" s="74" t="s">
        <v>1111</v>
      </c>
      <c r="AA252" s="95">
        <v>11.16</v>
      </c>
      <c r="AB252" s="95">
        <v>2.2599999999999998</v>
      </c>
      <c r="AC252" s="74" t="s">
        <v>1111</v>
      </c>
      <c r="AD252" s="95">
        <v>5430902471</v>
      </c>
    </row>
    <row r="253" spans="1:30" x14ac:dyDescent="0.2">
      <c r="A253" s="74" t="s">
        <v>1362</v>
      </c>
      <c r="B253" s="95">
        <v>99.92</v>
      </c>
      <c r="C253" s="95"/>
      <c r="D253" s="95">
        <v>21.42</v>
      </c>
      <c r="E253" s="95">
        <v>4.53</v>
      </c>
      <c r="F253" s="95">
        <v>1.74</v>
      </c>
      <c r="G253" s="95">
        <v>33.29</v>
      </c>
      <c r="H253" s="95">
        <v>10.39</v>
      </c>
      <c r="I253" s="95">
        <v>6.78</v>
      </c>
      <c r="J253" s="95">
        <v>13.97</v>
      </c>
      <c r="K253" s="95">
        <v>16.059999999999999</v>
      </c>
      <c r="L253" s="95">
        <v>2.09</v>
      </c>
      <c r="M253" s="95">
        <v>0.68</v>
      </c>
      <c r="N253" s="95">
        <v>1.45</v>
      </c>
      <c r="O253" s="95">
        <v>18.28</v>
      </c>
      <c r="P253" s="95">
        <v>-2.61</v>
      </c>
      <c r="Q253" s="95">
        <v>1.4</v>
      </c>
      <c r="R253" s="95">
        <v>21.15</v>
      </c>
      <c r="S253" s="95">
        <v>8.14</v>
      </c>
      <c r="T253" s="95">
        <v>14.19</v>
      </c>
      <c r="U253" s="95">
        <v>0.38</v>
      </c>
      <c r="V253" s="95">
        <v>0.62</v>
      </c>
      <c r="W253" s="95">
        <v>1.2</v>
      </c>
      <c r="X253" s="95">
        <v>10.35</v>
      </c>
      <c r="Y253" s="95">
        <v>-2.91</v>
      </c>
      <c r="Z253" s="74" t="s">
        <v>1111</v>
      </c>
      <c r="AA253" s="95">
        <v>22.05</v>
      </c>
      <c r="AB253" s="95">
        <v>4.66</v>
      </c>
      <c r="AC253" s="74" t="s">
        <v>1111</v>
      </c>
      <c r="AD253" s="95">
        <v>4723718000</v>
      </c>
    </row>
    <row r="254" spans="1:30" x14ac:dyDescent="0.2">
      <c r="A254" s="74" t="s">
        <v>1363</v>
      </c>
      <c r="B254" s="95">
        <v>39.04</v>
      </c>
      <c r="C254" s="95">
        <v>2.79</v>
      </c>
      <c r="D254" s="95">
        <v>10.26</v>
      </c>
      <c r="E254" s="95">
        <v>1.2</v>
      </c>
      <c r="F254" s="95">
        <v>0.13</v>
      </c>
      <c r="G254" s="95">
        <v>0</v>
      </c>
      <c r="H254" s="95">
        <v>46.18</v>
      </c>
      <c r="I254" s="95">
        <v>35.200000000000003</v>
      </c>
      <c r="J254" s="95">
        <v>7.82</v>
      </c>
      <c r="K254" s="95">
        <v>-13.43</v>
      </c>
      <c r="L254" s="95">
        <v>-21.25</v>
      </c>
      <c r="M254" s="95">
        <v>-3.26</v>
      </c>
      <c r="N254" s="95">
        <v>3.61</v>
      </c>
      <c r="O254" s="95"/>
      <c r="P254" s="95">
        <v>-0.13</v>
      </c>
      <c r="Q254" s="95"/>
      <c r="R254" s="95">
        <v>11.71</v>
      </c>
      <c r="S254" s="95">
        <v>1.25</v>
      </c>
      <c r="T254" s="95">
        <v>11.39</v>
      </c>
      <c r="U254" s="95">
        <v>0.11</v>
      </c>
      <c r="V254" s="95">
        <v>0.89</v>
      </c>
      <c r="W254" s="95">
        <v>0.04</v>
      </c>
      <c r="X254" s="95">
        <v>10.48</v>
      </c>
      <c r="Y254" s="95">
        <v>14.84</v>
      </c>
      <c r="Z254" s="74" t="s">
        <v>1111</v>
      </c>
      <c r="AA254" s="95">
        <v>32.51</v>
      </c>
      <c r="AB254" s="95">
        <v>3.81</v>
      </c>
      <c r="AC254" s="74" t="s">
        <v>1111</v>
      </c>
      <c r="AD254" s="95">
        <v>420800448</v>
      </c>
    </row>
    <row r="255" spans="1:30" x14ac:dyDescent="0.2">
      <c r="A255" s="74" t="s">
        <v>1364</v>
      </c>
      <c r="B255" s="95">
        <v>37.43</v>
      </c>
      <c r="C255" s="95">
        <v>0.28000000000000003</v>
      </c>
      <c r="D255" s="95">
        <v>22.04</v>
      </c>
      <c r="E255" s="95">
        <v>3.42</v>
      </c>
      <c r="F255" s="95">
        <v>1.53</v>
      </c>
      <c r="G255" s="95">
        <v>29.83</v>
      </c>
      <c r="H255" s="95">
        <v>6.69</v>
      </c>
      <c r="I255" s="95">
        <v>6.31</v>
      </c>
      <c r="J255" s="95">
        <v>20.78</v>
      </c>
      <c r="K255" s="95">
        <v>24.15</v>
      </c>
      <c r="L255" s="95">
        <v>3.37</v>
      </c>
      <c r="M255" s="95">
        <v>0.55000000000000004</v>
      </c>
      <c r="N255" s="95">
        <v>1.39</v>
      </c>
      <c r="O255" s="95">
        <v>5.85</v>
      </c>
      <c r="P255" s="95">
        <v>-2.7</v>
      </c>
      <c r="Q255" s="95">
        <v>2.52</v>
      </c>
      <c r="R255" s="95">
        <v>15.54</v>
      </c>
      <c r="S255" s="95">
        <v>6.94</v>
      </c>
      <c r="T255" s="95">
        <v>9.17</v>
      </c>
      <c r="U255" s="95">
        <v>0.45</v>
      </c>
      <c r="V255" s="95">
        <v>0.55000000000000004</v>
      </c>
      <c r="W255" s="95">
        <v>1.1000000000000001</v>
      </c>
      <c r="X255" s="95">
        <v>9.5500000000000007</v>
      </c>
      <c r="Y255" s="95">
        <v>4.26</v>
      </c>
      <c r="Z255" s="74" t="s">
        <v>1111</v>
      </c>
      <c r="AA255" s="95">
        <v>10.93</v>
      </c>
      <c r="AB255" s="95">
        <v>1.7</v>
      </c>
      <c r="AC255" s="74" t="s">
        <v>1111</v>
      </c>
      <c r="AD255" s="95">
        <v>555992706</v>
      </c>
    </row>
    <row r="256" spans="1:30" x14ac:dyDescent="0.2">
      <c r="A256" s="74" t="s">
        <v>1365</v>
      </c>
      <c r="B256" s="95">
        <v>19.2</v>
      </c>
      <c r="C256" s="95">
        <v>2.0699999999999998</v>
      </c>
      <c r="D256" s="95">
        <v>11.96</v>
      </c>
      <c r="E256" s="95">
        <v>3.93</v>
      </c>
      <c r="F256" s="95">
        <v>0.77</v>
      </c>
      <c r="G256" s="95">
        <v>53.44</v>
      </c>
      <c r="H256" s="95">
        <v>16.850000000000001</v>
      </c>
      <c r="I256" s="95">
        <v>9.93</v>
      </c>
      <c r="J256" s="95">
        <v>7.05</v>
      </c>
      <c r="K256" s="95">
        <v>9.2100000000000009</v>
      </c>
      <c r="L256" s="95">
        <v>2.1</v>
      </c>
      <c r="M256" s="95">
        <v>1.17</v>
      </c>
      <c r="N256" s="95">
        <v>1.19</v>
      </c>
      <c r="O256" s="95">
        <v>-8.85</v>
      </c>
      <c r="P256" s="95">
        <v>-1</v>
      </c>
      <c r="Q256" s="95">
        <v>0.72</v>
      </c>
      <c r="R256" s="95">
        <v>32.869999999999997</v>
      </c>
      <c r="S256" s="95">
        <v>6.47</v>
      </c>
      <c r="T256" s="95">
        <v>17.12</v>
      </c>
      <c r="U256" s="95">
        <v>0.2</v>
      </c>
      <c r="V256" s="95">
        <v>0.8</v>
      </c>
      <c r="W256" s="95">
        <v>0.65</v>
      </c>
      <c r="X256" s="95">
        <v>-0.36</v>
      </c>
      <c r="Y256" s="95">
        <v>4.66</v>
      </c>
      <c r="Z256" s="74" t="s">
        <v>1111</v>
      </c>
      <c r="AA256" s="95">
        <v>4.8899999999999997</v>
      </c>
      <c r="AB256" s="95">
        <v>1.61</v>
      </c>
      <c r="AC256" s="74" t="s">
        <v>1111</v>
      </c>
      <c r="AD256" s="95">
        <v>62741560700</v>
      </c>
    </row>
    <row r="257" spans="1:30" x14ac:dyDescent="0.2">
      <c r="A257" s="74" t="s">
        <v>1366</v>
      </c>
      <c r="B257" s="95">
        <v>300.95999999999998</v>
      </c>
      <c r="C257" s="95">
        <v>1.47</v>
      </c>
      <c r="D257" s="95">
        <v>15.06</v>
      </c>
      <c r="E257" s="95">
        <v>5.9</v>
      </c>
      <c r="F257" s="95">
        <v>0.2</v>
      </c>
      <c r="G257" s="95">
        <v>89.74</v>
      </c>
      <c r="H257" s="95">
        <v>22.35</v>
      </c>
      <c r="I257" s="95">
        <v>17.37</v>
      </c>
      <c r="J257" s="95">
        <v>11.7</v>
      </c>
      <c r="K257" s="95">
        <v>9.3000000000000007</v>
      </c>
      <c r="L257" s="95">
        <v>-2.41</v>
      </c>
      <c r="M257" s="95">
        <v>-1.21</v>
      </c>
      <c r="N257" s="95">
        <v>2.62</v>
      </c>
      <c r="O257" s="95"/>
      <c r="P257" s="95">
        <v>-0.2</v>
      </c>
      <c r="Q257" s="95"/>
      <c r="R257" s="95">
        <v>39.18</v>
      </c>
      <c r="S257" s="95">
        <v>1.31</v>
      </c>
      <c r="T257" s="95">
        <v>27.29</v>
      </c>
      <c r="U257" s="95">
        <v>0.03</v>
      </c>
      <c r="V257" s="95">
        <v>0.97</v>
      </c>
      <c r="W257" s="95">
        <v>0.08</v>
      </c>
      <c r="X257" s="95">
        <v>-0.35</v>
      </c>
      <c r="Y257" s="95">
        <v>-0.36</v>
      </c>
      <c r="Z257" s="74" t="s">
        <v>1111</v>
      </c>
      <c r="AA257" s="95">
        <v>51.01</v>
      </c>
      <c r="AB257" s="95">
        <v>19.98</v>
      </c>
      <c r="AC257" s="74" t="s">
        <v>1111</v>
      </c>
      <c r="AD257" s="95">
        <v>33674354208</v>
      </c>
    </row>
    <row r="258" spans="1:30" x14ac:dyDescent="0.2">
      <c r="A258" s="74" t="s">
        <v>1367</v>
      </c>
      <c r="B258" s="95">
        <v>24.72</v>
      </c>
      <c r="C258" s="95"/>
      <c r="D258" s="95">
        <v>32.78</v>
      </c>
      <c r="E258" s="95">
        <v>2.75</v>
      </c>
      <c r="F258" s="95">
        <v>1.82</v>
      </c>
      <c r="G258" s="95">
        <v>43.69</v>
      </c>
      <c r="H258" s="95">
        <v>12.36</v>
      </c>
      <c r="I258" s="95">
        <v>8.74</v>
      </c>
      <c r="J258" s="95">
        <v>23.17</v>
      </c>
      <c r="K258" s="95">
        <v>22.41</v>
      </c>
      <c r="L258" s="95">
        <v>-0.77</v>
      </c>
      <c r="M258" s="95">
        <v>-0.09</v>
      </c>
      <c r="N258" s="95">
        <v>2.87</v>
      </c>
      <c r="O258" s="95">
        <v>5.75</v>
      </c>
      <c r="P258" s="95">
        <v>-3.4</v>
      </c>
      <c r="Q258" s="95">
        <v>3.1</v>
      </c>
      <c r="R258" s="95">
        <v>8.39</v>
      </c>
      <c r="S258" s="95">
        <v>5.54</v>
      </c>
      <c r="T258" s="95">
        <v>7.59</v>
      </c>
      <c r="U258" s="95">
        <v>0.66</v>
      </c>
      <c r="V258" s="95">
        <v>0.34</v>
      </c>
      <c r="W258" s="95">
        <v>0.63</v>
      </c>
      <c r="X258" s="95">
        <v>6.82</v>
      </c>
      <c r="Y258" s="95"/>
      <c r="Z258" s="74" t="s">
        <v>1111</v>
      </c>
      <c r="AA258" s="95">
        <v>8.99</v>
      </c>
      <c r="AB258" s="95">
        <v>0.75</v>
      </c>
      <c r="AC258" s="74" t="s">
        <v>1111</v>
      </c>
      <c r="AD258" s="95">
        <v>1182829752</v>
      </c>
    </row>
    <row r="259" spans="1:30" x14ac:dyDescent="0.2">
      <c r="A259" s="74" t="s">
        <v>1368</v>
      </c>
      <c r="B259" s="95">
        <v>3.38</v>
      </c>
      <c r="C259" s="95"/>
      <c r="D259" s="95">
        <v>-1.17</v>
      </c>
      <c r="E259" s="95">
        <v>-1.47</v>
      </c>
      <c r="F259" s="95">
        <v>0.33</v>
      </c>
      <c r="G259" s="95">
        <v>56.55</v>
      </c>
      <c r="H259" s="95">
        <v>-38.75</v>
      </c>
      <c r="I259" s="95">
        <v>-41.97</v>
      </c>
      <c r="J259" s="95">
        <v>-1.27</v>
      </c>
      <c r="K259" s="95">
        <v>-3.43</v>
      </c>
      <c r="L259" s="95">
        <v>-2.17</v>
      </c>
      <c r="M259" s="95"/>
      <c r="N259" s="95">
        <v>0.49</v>
      </c>
      <c r="O259" s="95">
        <v>-2.3199999999999998</v>
      </c>
      <c r="P259" s="95">
        <v>-0.39</v>
      </c>
      <c r="Q259" s="95">
        <v>0.55000000000000004</v>
      </c>
      <c r="R259" s="95">
        <v>-125.72</v>
      </c>
      <c r="S259" s="95">
        <v>-27.79</v>
      </c>
      <c r="T259" s="95">
        <v>-68.72</v>
      </c>
      <c r="U259" s="95">
        <v>-0.22</v>
      </c>
      <c r="V259" s="95">
        <v>1.22</v>
      </c>
      <c r="W259" s="95">
        <v>0.66</v>
      </c>
      <c r="X259" s="95">
        <v>-10.81</v>
      </c>
      <c r="Y259" s="95"/>
      <c r="Z259" s="74" t="s">
        <v>1111</v>
      </c>
      <c r="AA259" s="95">
        <v>-2.2999999999999998</v>
      </c>
      <c r="AB259" s="95">
        <v>-2.89</v>
      </c>
      <c r="AC259" s="74" t="s">
        <v>1111</v>
      </c>
      <c r="AD259" s="95">
        <v>128138184</v>
      </c>
    </row>
    <row r="260" spans="1:30" x14ac:dyDescent="0.2">
      <c r="A260" s="74" t="s">
        <v>1369</v>
      </c>
      <c r="B260" s="95">
        <v>60.37</v>
      </c>
      <c r="C260" s="95"/>
      <c r="D260" s="95">
        <v>-16.14</v>
      </c>
      <c r="E260" s="95">
        <v>4.4800000000000004</v>
      </c>
      <c r="F260" s="95">
        <v>0.66</v>
      </c>
      <c r="G260" s="95">
        <v>15.39</v>
      </c>
      <c r="H260" s="95">
        <v>2.8</v>
      </c>
      <c r="I260" s="95">
        <v>-3.92</v>
      </c>
      <c r="J260" s="95">
        <v>22.58</v>
      </c>
      <c r="K260" s="95">
        <v>31.26</v>
      </c>
      <c r="L260" s="95">
        <v>8.68</v>
      </c>
      <c r="M260" s="95">
        <v>1.72</v>
      </c>
      <c r="N260" s="95">
        <v>0.63</v>
      </c>
      <c r="O260" s="95">
        <v>3.98</v>
      </c>
      <c r="P260" s="95">
        <v>-1.01</v>
      </c>
      <c r="Q260" s="95">
        <v>1.95</v>
      </c>
      <c r="R260" s="95">
        <v>-27.73</v>
      </c>
      <c r="S260" s="95">
        <v>-4.1100000000000003</v>
      </c>
      <c r="T260" s="95">
        <v>6.5</v>
      </c>
      <c r="U260" s="95">
        <v>0.15</v>
      </c>
      <c r="V260" s="95">
        <v>0.85</v>
      </c>
      <c r="W260" s="95">
        <v>1.05</v>
      </c>
      <c r="X260" s="95">
        <v>0.79</v>
      </c>
      <c r="Y260" s="95"/>
      <c r="Z260" s="74" t="s">
        <v>1111</v>
      </c>
      <c r="AA260" s="95">
        <v>13.48</v>
      </c>
      <c r="AB260" s="95">
        <v>-3.74</v>
      </c>
      <c r="AC260" s="74" t="s">
        <v>1111</v>
      </c>
      <c r="AD260" s="95">
        <v>1110832148</v>
      </c>
    </row>
    <row r="261" spans="1:30" x14ac:dyDescent="0.2">
      <c r="A261" s="74" t="s">
        <v>1370</v>
      </c>
      <c r="B261" s="95">
        <v>20.91</v>
      </c>
      <c r="C261" s="95">
        <v>1</v>
      </c>
      <c r="D261" s="95">
        <v>15.15</v>
      </c>
      <c r="E261" s="95">
        <v>1.35</v>
      </c>
      <c r="F261" s="95">
        <v>0.14000000000000001</v>
      </c>
      <c r="G261" s="95">
        <v>0</v>
      </c>
      <c r="H261" s="95">
        <v>38.49</v>
      </c>
      <c r="I261" s="95">
        <v>27.38</v>
      </c>
      <c r="J261" s="95">
        <v>10.78</v>
      </c>
      <c r="K261" s="95">
        <v>-23.35</v>
      </c>
      <c r="L261" s="95">
        <v>-34.119999999999997</v>
      </c>
      <c r="M261" s="95">
        <v>-4.2699999999999996</v>
      </c>
      <c r="N261" s="95">
        <v>4.1500000000000004</v>
      </c>
      <c r="O261" s="95"/>
      <c r="P261" s="95">
        <v>-0.14000000000000001</v>
      </c>
      <c r="Q261" s="95"/>
      <c r="R261" s="95">
        <v>8.9</v>
      </c>
      <c r="S261" s="95">
        <v>0.9</v>
      </c>
      <c r="T261" s="95">
        <v>8.56</v>
      </c>
      <c r="U261" s="95">
        <v>0.1</v>
      </c>
      <c r="V261" s="95">
        <v>0.9</v>
      </c>
      <c r="W261" s="95">
        <v>0.03</v>
      </c>
      <c r="X261" s="95">
        <v>5.07</v>
      </c>
      <c r="Y261" s="95">
        <v>6.02</v>
      </c>
      <c r="Z261" s="74" t="s">
        <v>1111</v>
      </c>
      <c r="AA261" s="95">
        <v>15.51</v>
      </c>
      <c r="AB261" s="95">
        <v>1.38</v>
      </c>
      <c r="AC261" s="74" t="s">
        <v>1111</v>
      </c>
      <c r="AD261" s="95">
        <v>125261355</v>
      </c>
    </row>
    <row r="262" spans="1:30" x14ac:dyDescent="0.2">
      <c r="A262" s="74" t="s">
        <v>1371</v>
      </c>
      <c r="B262" s="95">
        <v>50.52</v>
      </c>
      <c r="C262" s="95"/>
      <c r="D262" s="95">
        <v>39.630000000000003</v>
      </c>
      <c r="E262" s="95">
        <v>3.89</v>
      </c>
      <c r="F262" s="95">
        <v>1.32</v>
      </c>
      <c r="G262" s="95">
        <v>19.5</v>
      </c>
      <c r="H262" s="95">
        <v>6.5</v>
      </c>
      <c r="I262" s="95">
        <v>5.9</v>
      </c>
      <c r="J262" s="95">
        <v>35.99</v>
      </c>
      <c r="K262" s="95">
        <v>40.380000000000003</v>
      </c>
      <c r="L262" s="95">
        <v>4.3899999999999997</v>
      </c>
      <c r="M262" s="95">
        <v>0.48</v>
      </c>
      <c r="N262" s="95">
        <v>2.34</v>
      </c>
      <c r="O262" s="95">
        <v>16.989999999999998</v>
      </c>
      <c r="P262" s="95">
        <v>-1.78</v>
      </c>
      <c r="Q262" s="95">
        <v>1.44</v>
      </c>
      <c r="R262" s="95">
        <v>9.83</v>
      </c>
      <c r="S262" s="95">
        <v>3.34</v>
      </c>
      <c r="T262" s="95">
        <v>6.59</v>
      </c>
      <c r="U262" s="95">
        <v>0.34</v>
      </c>
      <c r="V262" s="95">
        <v>0.64</v>
      </c>
      <c r="W262" s="95">
        <v>0.56999999999999995</v>
      </c>
      <c r="X262" s="95">
        <v>10.35</v>
      </c>
      <c r="Y262" s="95">
        <v>129.77000000000001</v>
      </c>
      <c r="Z262" s="74" t="s">
        <v>1111</v>
      </c>
      <c r="AA262" s="95">
        <v>12.97</v>
      </c>
      <c r="AB262" s="95">
        <v>1.27</v>
      </c>
      <c r="AC262" s="74" t="s">
        <v>1111</v>
      </c>
      <c r="AD262" s="95">
        <v>2604785940</v>
      </c>
    </row>
    <row r="263" spans="1:30" x14ac:dyDescent="0.2">
      <c r="A263" s="74" t="s">
        <v>1372</v>
      </c>
      <c r="B263" s="95">
        <v>59.45</v>
      </c>
      <c r="C263" s="95">
        <v>3.36</v>
      </c>
      <c r="D263" s="95">
        <v>4.1500000000000004</v>
      </c>
      <c r="E263" s="95">
        <v>1.82</v>
      </c>
      <c r="F263" s="95">
        <v>0.54</v>
      </c>
      <c r="G263" s="95">
        <v>2.96</v>
      </c>
      <c r="H263" s="95">
        <v>2.79</v>
      </c>
      <c r="I263" s="95">
        <v>2.09</v>
      </c>
      <c r="J263" s="95">
        <v>3.12</v>
      </c>
      <c r="K263" s="95">
        <v>4</v>
      </c>
      <c r="L263" s="95">
        <v>0.87</v>
      </c>
      <c r="M263" s="95">
        <v>0.51</v>
      </c>
      <c r="N263" s="95">
        <v>0.09</v>
      </c>
      <c r="O263" s="95">
        <v>2.62</v>
      </c>
      <c r="P263" s="95">
        <v>-2.9</v>
      </c>
      <c r="Q263" s="95">
        <v>1.34</v>
      </c>
      <c r="R263" s="95">
        <v>43.92</v>
      </c>
      <c r="S263" s="95">
        <v>13.03</v>
      </c>
      <c r="T263" s="95">
        <v>25.33</v>
      </c>
      <c r="U263" s="95">
        <v>0.3</v>
      </c>
      <c r="V263" s="95">
        <v>0.7</v>
      </c>
      <c r="W263" s="95">
        <v>6.22</v>
      </c>
      <c r="X263" s="95">
        <v>2.33</v>
      </c>
      <c r="Y263" s="95">
        <v>76.69</v>
      </c>
      <c r="Z263" s="74" t="s">
        <v>1111</v>
      </c>
      <c r="AA263" s="95">
        <v>32.61</v>
      </c>
      <c r="AB263" s="95">
        <v>14.32</v>
      </c>
      <c r="AC263" s="74" t="s">
        <v>1111</v>
      </c>
      <c r="AD263" s="95">
        <v>677720370</v>
      </c>
    </row>
    <row r="264" spans="1:30" x14ac:dyDescent="0.2">
      <c r="A264" s="74" t="s">
        <v>1373</v>
      </c>
      <c r="B264" s="95">
        <v>2.99</v>
      </c>
      <c r="C264" s="95"/>
      <c r="D264" s="95">
        <v>-579.29999999999995</v>
      </c>
      <c r="E264" s="95">
        <v>1.84</v>
      </c>
      <c r="F264" s="95">
        <v>1.1399999999999999</v>
      </c>
      <c r="G264" s="95">
        <v>79.3</v>
      </c>
      <c r="H264" s="95">
        <v>0.84</v>
      </c>
      <c r="I264" s="95">
        <v>-0.34</v>
      </c>
      <c r="J264" s="95">
        <v>231.93</v>
      </c>
      <c r="K264" s="95">
        <v>137.26</v>
      </c>
      <c r="L264" s="95">
        <v>-94.66</v>
      </c>
      <c r="M264" s="95">
        <v>-0.75</v>
      </c>
      <c r="N264" s="95">
        <v>1.95</v>
      </c>
      <c r="O264" s="95">
        <v>1.98</v>
      </c>
      <c r="P264" s="95">
        <v>-16.260000000000002</v>
      </c>
      <c r="Q264" s="95">
        <v>2.64</v>
      </c>
      <c r="R264" s="95">
        <v>-0.32</v>
      </c>
      <c r="S264" s="95">
        <v>-0.2</v>
      </c>
      <c r="T264" s="95">
        <v>0.09</v>
      </c>
      <c r="U264" s="95">
        <v>0.62</v>
      </c>
      <c r="V264" s="95">
        <v>0.38</v>
      </c>
      <c r="W264" s="95">
        <v>0.59</v>
      </c>
      <c r="X264" s="95">
        <v>49.67</v>
      </c>
      <c r="Y264" s="95"/>
      <c r="Z264" s="74" t="s">
        <v>1111</v>
      </c>
      <c r="AA264" s="95">
        <v>1.62</v>
      </c>
      <c r="AB264" s="95">
        <v>-0.01</v>
      </c>
      <c r="AC264" s="74" t="s">
        <v>1111</v>
      </c>
      <c r="AD264" s="95">
        <v>1183519441</v>
      </c>
    </row>
    <row r="265" spans="1:30" x14ac:dyDescent="0.2">
      <c r="A265" s="74" t="s">
        <v>1374</v>
      </c>
      <c r="B265" s="95">
        <v>4.59</v>
      </c>
      <c r="C265" s="95"/>
      <c r="D265" s="95">
        <v>-3.37</v>
      </c>
      <c r="E265" s="95">
        <v>-15.87</v>
      </c>
      <c r="F265" s="95">
        <v>2.61</v>
      </c>
      <c r="G265" s="95">
        <v>66.239999999999995</v>
      </c>
      <c r="H265" s="95">
        <v>-110.52</v>
      </c>
      <c r="I265" s="95">
        <v>-117.56</v>
      </c>
      <c r="J265" s="95">
        <v>-3.59</v>
      </c>
      <c r="K265" s="95">
        <v>-4.17</v>
      </c>
      <c r="L265" s="95">
        <v>-0.57999999999999996</v>
      </c>
      <c r="M265" s="95"/>
      <c r="N265" s="95">
        <v>3.97</v>
      </c>
      <c r="O265" s="95">
        <v>-7.78</v>
      </c>
      <c r="P265" s="95">
        <v>-5.35</v>
      </c>
      <c r="Q265" s="95">
        <v>0.6</v>
      </c>
      <c r="R265" s="95">
        <v>-470.4</v>
      </c>
      <c r="S265" s="95">
        <v>-77.34</v>
      </c>
      <c r="T265" s="95">
        <v>-154.18</v>
      </c>
      <c r="U265" s="95">
        <v>-0.16</v>
      </c>
      <c r="V265" s="95">
        <v>1.1000000000000001</v>
      </c>
      <c r="W265" s="95">
        <v>0.66</v>
      </c>
      <c r="X265" s="95">
        <v>38.35</v>
      </c>
      <c r="Y265" s="95"/>
      <c r="Z265" s="74" t="s">
        <v>1111</v>
      </c>
      <c r="AA265" s="95">
        <v>-0.28999999999999998</v>
      </c>
      <c r="AB265" s="95">
        <v>-1.36</v>
      </c>
      <c r="AC265" s="74" t="s">
        <v>1111</v>
      </c>
      <c r="AD265" s="95">
        <v>1414816551</v>
      </c>
    </row>
    <row r="266" spans="1:30" x14ac:dyDescent="0.2">
      <c r="A266" s="74" t="s">
        <v>1375</v>
      </c>
      <c r="B266" s="95">
        <v>4.45</v>
      </c>
      <c r="C266" s="95"/>
      <c r="D266" s="95">
        <v>47.6</v>
      </c>
      <c r="E266" s="95">
        <v>1.9</v>
      </c>
      <c r="F266" s="95">
        <v>0.17</v>
      </c>
      <c r="G266" s="95">
        <v>37.24</v>
      </c>
      <c r="H266" s="95">
        <v>8.67</v>
      </c>
      <c r="I266" s="95">
        <v>0.68</v>
      </c>
      <c r="J266" s="95">
        <v>3.71</v>
      </c>
      <c r="K266" s="95">
        <v>17.510000000000002</v>
      </c>
      <c r="L266" s="95">
        <v>13.8</v>
      </c>
      <c r="M266" s="95">
        <v>7.05</v>
      </c>
      <c r="N266" s="95">
        <v>0.32</v>
      </c>
      <c r="O266" s="95">
        <v>0.74</v>
      </c>
      <c r="P266" s="95">
        <v>-0.28000000000000003</v>
      </c>
      <c r="Q266" s="95">
        <v>2.35</v>
      </c>
      <c r="R266" s="95">
        <v>3.98</v>
      </c>
      <c r="S266" s="95">
        <v>0.35</v>
      </c>
      <c r="T266" s="95">
        <v>5.44</v>
      </c>
      <c r="U266" s="95">
        <v>0.09</v>
      </c>
      <c r="V266" s="95">
        <v>0.9</v>
      </c>
      <c r="W266" s="95">
        <v>0.52</v>
      </c>
      <c r="X266" s="95">
        <v>18.29</v>
      </c>
      <c r="Y266" s="95">
        <v>18.48</v>
      </c>
      <c r="Z266" s="74" t="s">
        <v>1111</v>
      </c>
      <c r="AA266" s="95">
        <v>2.35</v>
      </c>
      <c r="AB266" s="95">
        <v>0.09</v>
      </c>
      <c r="AC266" s="74" t="s">
        <v>1111</v>
      </c>
      <c r="AD266" s="95">
        <v>664702730</v>
      </c>
    </row>
    <row r="267" spans="1:30" x14ac:dyDescent="0.2">
      <c r="A267" s="74" t="s">
        <v>1376</v>
      </c>
      <c r="B267" s="95">
        <v>8.25</v>
      </c>
      <c r="C267" s="95"/>
      <c r="D267" s="95">
        <v>-9.23</v>
      </c>
      <c r="E267" s="95">
        <v>2.02</v>
      </c>
      <c r="F267" s="95">
        <v>1.27</v>
      </c>
      <c r="G267" s="95">
        <v>13.78</v>
      </c>
      <c r="H267" s="95">
        <v>-29.09</v>
      </c>
      <c r="I267" s="95">
        <v>-25.87</v>
      </c>
      <c r="J267" s="95">
        <v>-8.2100000000000009</v>
      </c>
      <c r="K267" s="95">
        <v>-6.43</v>
      </c>
      <c r="L267" s="95">
        <v>1.77</v>
      </c>
      <c r="M267" s="95">
        <v>-0.44</v>
      </c>
      <c r="N267" s="95">
        <v>2.39</v>
      </c>
      <c r="O267" s="95">
        <v>5.18</v>
      </c>
      <c r="P267" s="95">
        <v>-2.86</v>
      </c>
      <c r="Q267" s="95">
        <v>1.79</v>
      </c>
      <c r="R267" s="95">
        <v>-21.86</v>
      </c>
      <c r="S267" s="95">
        <v>-13.77</v>
      </c>
      <c r="T267" s="95">
        <v>-27.26</v>
      </c>
      <c r="U267" s="95">
        <v>0.63</v>
      </c>
      <c r="V267" s="95">
        <v>0.37</v>
      </c>
      <c r="W267" s="95">
        <v>0.53</v>
      </c>
      <c r="X267" s="95">
        <v>-1.93</v>
      </c>
      <c r="Y267" s="95"/>
      <c r="Z267" s="74" t="s">
        <v>1111</v>
      </c>
      <c r="AA267" s="95">
        <v>4.09</v>
      </c>
      <c r="AB267" s="95">
        <v>-0.89</v>
      </c>
      <c r="AC267" s="74" t="s">
        <v>1111</v>
      </c>
      <c r="AD267" s="95">
        <v>234262050</v>
      </c>
    </row>
    <row r="268" spans="1:30" x14ac:dyDescent="0.2">
      <c r="A268" s="74" t="s">
        <v>1377</v>
      </c>
      <c r="B268" s="95">
        <v>54.46</v>
      </c>
      <c r="C268" s="95">
        <v>9.4700000000000006</v>
      </c>
      <c r="D268" s="95">
        <v>11.62</v>
      </c>
      <c r="E268" s="95">
        <v>2.2000000000000002</v>
      </c>
      <c r="F268" s="95">
        <v>0.71</v>
      </c>
      <c r="G268" s="95">
        <v>43.9</v>
      </c>
      <c r="H268" s="95">
        <v>34.729999999999997</v>
      </c>
      <c r="I268" s="95">
        <v>27.85</v>
      </c>
      <c r="J268" s="95">
        <v>9.32</v>
      </c>
      <c r="K268" s="95">
        <v>7.4</v>
      </c>
      <c r="L268" s="95">
        <v>-1.93</v>
      </c>
      <c r="M268" s="95">
        <v>-0.45</v>
      </c>
      <c r="N268" s="95">
        <v>3.24</v>
      </c>
      <c r="O268" s="95"/>
      <c r="P268" s="95">
        <v>-0.71</v>
      </c>
      <c r="Q268" s="95"/>
      <c r="R268" s="95">
        <v>18.89</v>
      </c>
      <c r="S268" s="95">
        <v>6.13</v>
      </c>
      <c r="T268" s="95">
        <v>18.89</v>
      </c>
      <c r="U268" s="95">
        <v>0.32</v>
      </c>
      <c r="V268" s="95">
        <v>0.68</v>
      </c>
      <c r="W268" s="95">
        <v>0.22</v>
      </c>
      <c r="X268" s="95">
        <v>-3.27</v>
      </c>
      <c r="Y268" s="95">
        <v>4.21</v>
      </c>
      <c r="Z268" s="74" t="s">
        <v>1111</v>
      </c>
      <c r="AA268" s="95">
        <v>24.8</v>
      </c>
      <c r="AB268" s="95">
        <v>4.68</v>
      </c>
      <c r="AC268" s="74" t="s">
        <v>1111</v>
      </c>
      <c r="AD268" s="95">
        <v>1055149809</v>
      </c>
    </row>
    <row r="269" spans="1:30" x14ac:dyDescent="0.2">
      <c r="A269" s="74" t="s">
        <v>1378</v>
      </c>
      <c r="B269" s="95">
        <v>0.86</v>
      </c>
      <c r="C269" s="95"/>
      <c r="D269" s="95">
        <v>-2.13</v>
      </c>
      <c r="E269" s="95">
        <v>1.7</v>
      </c>
      <c r="F269" s="95">
        <v>1.55</v>
      </c>
      <c r="G269" s="95">
        <v>100</v>
      </c>
      <c r="H269" s="95">
        <v>-1259.43</v>
      </c>
      <c r="I269" s="95">
        <v>-1259.43</v>
      </c>
      <c r="J269" s="95">
        <v>-2.13</v>
      </c>
      <c r="K269" s="95">
        <v>-0.99</v>
      </c>
      <c r="L269" s="95">
        <v>1.19</v>
      </c>
      <c r="M269" s="95">
        <v>-0.95</v>
      </c>
      <c r="N269" s="95">
        <v>26.82</v>
      </c>
      <c r="O269" s="95">
        <v>1.96</v>
      </c>
      <c r="P269" s="95">
        <v>-13.09</v>
      </c>
      <c r="Q269" s="95">
        <v>9.59</v>
      </c>
      <c r="R269" s="95">
        <v>-79.95</v>
      </c>
      <c r="S269" s="95">
        <v>-72.59</v>
      </c>
      <c r="T269" s="95">
        <v>-79.95</v>
      </c>
      <c r="U269" s="95">
        <v>0.91</v>
      </c>
      <c r="V269" s="95">
        <v>0.09</v>
      </c>
      <c r="W269" s="95">
        <v>0.06</v>
      </c>
      <c r="X269" s="95"/>
      <c r="Y269" s="95"/>
      <c r="Z269" s="74" t="s">
        <v>1111</v>
      </c>
      <c r="AA269" s="95">
        <v>0.51</v>
      </c>
      <c r="AB269" s="95">
        <v>-0.4</v>
      </c>
      <c r="AC269" s="74" t="s">
        <v>1111</v>
      </c>
      <c r="AD269" s="95">
        <v>19347416</v>
      </c>
    </row>
    <row r="270" spans="1:30" x14ac:dyDescent="0.2">
      <c r="A270" s="74" t="s">
        <v>1379</v>
      </c>
      <c r="B270" s="95">
        <v>22.84</v>
      </c>
      <c r="C270" s="95">
        <v>1.93</v>
      </c>
      <c r="D270" s="95">
        <v>65.819999999999993</v>
      </c>
      <c r="E270" s="95">
        <v>5.94</v>
      </c>
      <c r="F270" s="95">
        <v>4.26</v>
      </c>
      <c r="G270" s="95">
        <v>57.58</v>
      </c>
      <c r="H270" s="95">
        <v>10.17</v>
      </c>
      <c r="I270" s="95">
        <v>9.9600000000000009</v>
      </c>
      <c r="J270" s="95">
        <v>64.459999999999994</v>
      </c>
      <c r="K270" s="95">
        <v>55.08</v>
      </c>
      <c r="L270" s="95">
        <v>-9.3800000000000008</v>
      </c>
      <c r="M270" s="95">
        <v>-0.86</v>
      </c>
      <c r="N270" s="95">
        <v>6.55</v>
      </c>
      <c r="O270" s="95">
        <v>8.17</v>
      </c>
      <c r="P270" s="95">
        <v>-19.75</v>
      </c>
      <c r="Q270" s="95">
        <v>2.98</v>
      </c>
      <c r="R270" s="95">
        <v>9.02</v>
      </c>
      <c r="S270" s="95">
        <v>6.47</v>
      </c>
      <c r="T270" s="95">
        <v>9.02</v>
      </c>
      <c r="U270" s="95">
        <v>0.72</v>
      </c>
      <c r="V270" s="95">
        <v>0.28000000000000003</v>
      </c>
      <c r="W270" s="95">
        <v>0.65</v>
      </c>
      <c r="X270" s="95">
        <v>-0.44</v>
      </c>
      <c r="Y270" s="95">
        <v>-4.6100000000000003</v>
      </c>
      <c r="Z270" s="74" t="s">
        <v>1111</v>
      </c>
      <c r="AA270" s="95">
        <v>3.85</v>
      </c>
      <c r="AB270" s="95">
        <v>0.35</v>
      </c>
      <c r="AC270" s="74" t="s">
        <v>1111</v>
      </c>
      <c r="AD270" s="95">
        <v>765089752</v>
      </c>
    </row>
    <row r="271" spans="1:30" x14ac:dyDescent="0.2">
      <c r="A271" s="74" t="s">
        <v>1380</v>
      </c>
      <c r="B271" s="95">
        <v>34.85</v>
      </c>
      <c r="C271" s="95">
        <v>0.17</v>
      </c>
      <c r="D271" s="95">
        <v>23.12</v>
      </c>
      <c r="E271" s="95">
        <v>1.59</v>
      </c>
      <c r="F271" s="95">
        <v>0.17</v>
      </c>
      <c r="G271" s="95">
        <v>0</v>
      </c>
      <c r="H271" s="95">
        <v>27.88</v>
      </c>
      <c r="I271" s="95">
        <v>18.579999999999998</v>
      </c>
      <c r="J271" s="95">
        <v>15.41</v>
      </c>
      <c r="K271" s="95">
        <v>6.12</v>
      </c>
      <c r="L271" s="95">
        <v>-9.2899999999999991</v>
      </c>
      <c r="M271" s="95">
        <v>-0.96</v>
      </c>
      <c r="N271" s="95">
        <v>4.3</v>
      </c>
      <c r="O271" s="95"/>
      <c r="P271" s="95">
        <v>-0.17</v>
      </c>
      <c r="Q271" s="95"/>
      <c r="R271" s="95">
        <v>6.87</v>
      </c>
      <c r="S271" s="95">
        <v>0.75</v>
      </c>
      <c r="T271" s="95">
        <v>4.33</v>
      </c>
      <c r="U271" s="95">
        <v>0.11</v>
      </c>
      <c r="V271" s="95">
        <v>0.89</v>
      </c>
      <c r="W271" s="95">
        <v>0.04</v>
      </c>
      <c r="X271" s="95"/>
      <c r="Y271" s="95"/>
      <c r="Z271" s="74" t="s">
        <v>1111</v>
      </c>
      <c r="AA271" s="95">
        <v>21.94</v>
      </c>
      <c r="AB271" s="95">
        <v>1.51</v>
      </c>
      <c r="AC271" s="74" t="s">
        <v>1111</v>
      </c>
      <c r="AD271" s="95">
        <v>1293046520</v>
      </c>
    </row>
    <row r="272" spans="1:30" x14ac:dyDescent="0.2">
      <c r="A272" s="74" t="s">
        <v>1381</v>
      </c>
      <c r="B272" s="95">
        <v>28.77</v>
      </c>
      <c r="C272" s="95"/>
      <c r="D272" s="95">
        <v>19.09</v>
      </c>
      <c r="E272" s="95">
        <v>1.31</v>
      </c>
      <c r="F272" s="95">
        <v>0.14000000000000001</v>
      </c>
      <c r="G272" s="95">
        <v>0</v>
      </c>
      <c r="H272" s="95">
        <v>27.88</v>
      </c>
      <c r="I272" s="95">
        <v>18.579999999999998</v>
      </c>
      <c r="J272" s="95">
        <v>12.72</v>
      </c>
      <c r="K272" s="95">
        <v>6.12</v>
      </c>
      <c r="L272" s="95">
        <v>-9.2899999999999991</v>
      </c>
      <c r="M272" s="95">
        <v>-0.96</v>
      </c>
      <c r="N272" s="95">
        <v>3.55</v>
      </c>
      <c r="O272" s="95"/>
      <c r="P272" s="95">
        <v>-0.14000000000000001</v>
      </c>
      <c r="Q272" s="95"/>
      <c r="R272" s="95">
        <v>6.87</v>
      </c>
      <c r="S272" s="95">
        <v>0.75</v>
      </c>
      <c r="T272" s="95">
        <v>4.33</v>
      </c>
      <c r="U272" s="95">
        <v>0.11</v>
      </c>
      <c r="V272" s="95">
        <v>0.89</v>
      </c>
      <c r="W272" s="95">
        <v>0.04</v>
      </c>
      <c r="X272" s="95"/>
      <c r="Y272" s="95"/>
      <c r="Z272" s="74" t="s">
        <v>1111</v>
      </c>
      <c r="AA272" s="95">
        <v>21.94</v>
      </c>
      <c r="AB272" s="95">
        <v>1.51</v>
      </c>
      <c r="AC272" s="74" t="s">
        <v>1111</v>
      </c>
      <c r="AD272" s="95">
        <v>1293046520</v>
      </c>
    </row>
    <row r="273" spans="1:30" x14ac:dyDescent="0.2">
      <c r="A273" s="74" t="s">
        <v>1382</v>
      </c>
      <c r="B273" s="95">
        <v>9.23</v>
      </c>
      <c r="C273" s="95"/>
      <c r="D273" s="95">
        <v>-3.98</v>
      </c>
      <c r="E273" s="95">
        <v>1.89</v>
      </c>
      <c r="F273" s="95">
        <v>1.72</v>
      </c>
      <c r="G273" s="95"/>
      <c r="H273" s="95"/>
      <c r="I273" s="95"/>
      <c r="J273" s="95">
        <v>-3.98</v>
      </c>
      <c r="K273" s="95">
        <v>-1.94</v>
      </c>
      <c r="L273" s="95">
        <v>2.04</v>
      </c>
      <c r="M273" s="95">
        <v>-0.97</v>
      </c>
      <c r="N273" s="95"/>
      <c r="O273" s="95">
        <v>2</v>
      </c>
      <c r="P273" s="95">
        <v>-18.32</v>
      </c>
      <c r="Q273" s="95">
        <v>19.28</v>
      </c>
      <c r="R273" s="95">
        <v>-47.55</v>
      </c>
      <c r="S273" s="95">
        <v>-43.06</v>
      </c>
      <c r="T273" s="95">
        <v>-47.43</v>
      </c>
      <c r="U273" s="95">
        <v>0.91</v>
      </c>
      <c r="V273" s="95">
        <v>0.09</v>
      </c>
      <c r="W273" s="95">
        <v>0</v>
      </c>
      <c r="X273" s="95"/>
      <c r="Y273" s="95"/>
      <c r="Z273" s="74" t="s">
        <v>1111</v>
      </c>
      <c r="AA273" s="95">
        <v>4.87</v>
      </c>
      <c r="AB273" s="95">
        <v>-2.3199999999999998</v>
      </c>
      <c r="AC273" s="74" t="s">
        <v>1111</v>
      </c>
      <c r="AD273" s="95">
        <v>355259008</v>
      </c>
    </row>
    <row r="274" spans="1:30" x14ac:dyDescent="0.2">
      <c r="A274" s="74" t="s">
        <v>1383</v>
      </c>
      <c r="B274" s="95">
        <v>9.2100000000000009</v>
      </c>
      <c r="C274" s="95"/>
      <c r="D274" s="95">
        <v>-5.04</v>
      </c>
      <c r="E274" s="95">
        <v>-2.3199999999999998</v>
      </c>
      <c r="F274" s="95">
        <v>2.09</v>
      </c>
      <c r="G274" s="95">
        <v>-4.3899999999999997</v>
      </c>
      <c r="H274" s="95">
        <v>-21.99</v>
      </c>
      <c r="I274" s="95">
        <v>-32.909999999999997</v>
      </c>
      <c r="J274" s="95">
        <v>-7.54</v>
      </c>
      <c r="K274" s="95">
        <v>-11.93</v>
      </c>
      <c r="L274" s="95">
        <v>-4.3899999999999997</v>
      </c>
      <c r="M274" s="95"/>
      <c r="N274" s="95">
        <v>1.66</v>
      </c>
      <c r="O274" s="95">
        <v>-5.32</v>
      </c>
      <c r="P274" s="95">
        <v>-2.36</v>
      </c>
      <c r="Q274" s="95">
        <v>0.23</v>
      </c>
      <c r="R274" s="95">
        <v>-46.06</v>
      </c>
      <c r="S274" s="95">
        <v>-41.4</v>
      </c>
      <c r="T274" s="95">
        <v>-78.23</v>
      </c>
      <c r="U274" s="95">
        <v>-0.9</v>
      </c>
      <c r="V274" s="95">
        <v>1.9</v>
      </c>
      <c r="W274" s="95">
        <v>1.26</v>
      </c>
      <c r="X274" s="95">
        <v>2.46</v>
      </c>
      <c r="Y274" s="95"/>
      <c r="Z274" s="74" t="s">
        <v>1111</v>
      </c>
      <c r="AA274" s="95">
        <v>-3.97</v>
      </c>
      <c r="AB274" s="95">
        <v>-1.83</v>
      </c>
      <c r="AC274" s="74" t="s">
        <v>1111</v>
      </c>
      <c r="AD274" s="95">
        <v>306598137</v>
      </c>
    </row>
    <row r="275" spans="1:30" x14ac:dyDescent="0.2">
      <c r="A275" s="74" t="s">
        <v>1384</v>
      </c>
      <c r="B275" s="95">
        <v>63.23</v>
      </c>
      <c r="C275" s="95"/>
      <c r="D275" s="95">
        <v>41.85</v>
      </c>
      <c r="E275" s="95">
        <v>1.41</v>
      </c>
      <c r="F275" s="95">
        <v>0.66</v>
      </c>
      <c r="G275" s="95">
        <v>14.14</v>
      </c>
      <c r="H275" s="95">
        <v>2.62</v>
      </c>
      <c r="I275" s="95">
        <v>1.39</v>
      </c>
      <c r="J275" s="95">
        <v>22.17</v>
      </c>
      <c r="K275" s="95">
        <v>32.65</v>
      </c>
      <c r="L275" s="95">
        <v>10.48</v>
      </c>
      <c r="M275" s="95">
        <v>0.67</v>
      </c>
      <c r="N275" s="95">
        <v>0.57999999999999996</v>
      </c>
      <c r="O275" s="95">
        <v>5.93</v>
      </c>
      <c r="P275" s="95">
        <v>-0.86</v>
      </c>
      <c r="Q275" s="95">
        <v>1.9</v>
      </c>
      <c r="R275" s="95">
        <v>3.37</v>
      </c>
      <c r="S275" s="95">
        <v>1.57</v>
      </c>
      <c r="T275" s="95">
        <v>3.26</v>
      </c>
      <c r="U275" s="95">
        <v>0.47</v>
      </c>
      <c r="V275" s="95">
        <v>0.53</v>
      </c>
      <c r="W275" s="95">
        <v>1.1299999999999999</v>
      </c>
      <c r="X275" s="95">
        <v>12.99</v>
      </c>
      <c r="Y275" s="95">
        <v>0.01</v>
      </c>
      <c r="Z275" s="74" t="s">
        <v>1111</v>
      </c>
      <c r="AA275" s="95">
        <v>44.85</v>
      </c>
      <c r="AB275" s="95">
        <v>1.51</v>
      </c>
      <c r="AC275" s="74" t="s">
        <v>1111</v>
      </c>
      <c r="AD275" s="95">
        <v>1047695808</v>
      </c>
    </row>
    <row r="276" spans="1:30" x14ac:dyDescent="0.2">
      <c r="A276" s="74" t="s">
        <v>1385</v>
      </c>
      <c r="B276" s="95">
        <v>4.4000000000000004</v>
      </c>
      <c r="C276" s="95"/>
      <c r="D276" s="95">
        <v>-6.4</v>
      </c>
      <c r="E276" s="95">
        <v>0.9</v>
      </c>
      <c r="F276" s="95">
        <v>0.77</v>
      </c>
      <c r="G276" s="95">
        <v>40.700000000000003</v>
      </c>
      <c r="H276" s="95">
        <v>-75.34</v>
      </c>
      <c r="I276" s="95">
        <v>-74.38</v>
      </c>
      <c r="J276" s="95">
        <v>-6.31</v>
      </c>
      <c r="K276" s="95">
        <v>-1.95</v>
      </c>
      <c r="L276" s="95">
        <v>4.3600000000000003</v>
      </c>
      <c r="M276" s="95">
        <v>-0.62</v>
      </c>
      <c r="N276" s="95">
        <v>4.76</v>
      </c>
      <c r="O276" s="95">
        <v>1.57</v>
      </c>
      <c r="P276" s="95">
        <v>-1.82</v>
      </c>
      <c r="Q276" s="95">
        <v>6.72</v>
      </c>
      <c r="R276" s="95">
        <v>-14.02</v>
      </c>
      <c r="S276" s="95">
        <v>-12.05</v>
      </c>
      <c r="T276" s="95">
        <v>-14.57</v>
      </c>
      <c r="U276" s="95">
        <v>0.86</v>
      </c>
      <c r="V276" s="95">
        <v>0.14000000000000001</v>
      </c>
      <c r="W276" s="95">
        <v>0.16</v>
      </c>
      <c r="X276" s="95"/>
      <c r="Y276" s="95"/>
      <c r="Z276" s="74" t="s">
        <v>1111</v>
      </c>
      <c r="AA276" s="95">
        <v>4.91</v>
      </c>
      <c r="AB276" s="95">
        <v>-0.69</v>
      </c>
      <c r="AC276" s="74" t="s">
        <v>1111</v>
      </c>
      <c r="AD276" s="95">
        <v>1143820040</v>
      </c>
    </row>
    <row r="277" spans="1:30" x14ac:dyDescent="0.2">
      <c r="A277" s="74" t="s">
        <v>1386</v>
      </c>
      <c r="B277" s="95">
        <v>19.37</v>
      </c>
      <c r="C277" s="95">
        <v>2.04</v>
      </c>
      <c r="D277" s="95">
        <v>12.06</v>
      </c>
      <c r="E277" s="95">
        <v>3.96</v>
      </c>
      <c r="F277" s="95">
        <v>0.78</v>
      </c>
      <c r="G277" s="95">
        <v>53.44</v>
      </c>
      <c r="H277" s="95">
        <v>16.850000000000001</v>
      </c>
      <c r="I277" s="95">
        <v>9.93</v>
      </c>
      <c r="J277" s="95">
        <v>7.11</v>
      </c>
      <c r="K277" s="95">
        <v>9.2100000000000009</v>
      </c>
      <c r="L277" s="95">
        <v>2.1</v>
      </c>
      <c r="M277" s="95">
        <v>1.17</v>
      </c>
      <c r="N277" s="95">
        <v>1.2</v>
      </c>
      <c r="O277" s="95">
        <v>-8.93</v>
      </c>
      <c r="P277" s="95">
        <v>-1.01</v>
      </c>
      <c r="Q277" s="95">
        <v>0.72</v>
      </c>
      <c r="R277" s="95">
        <v>32.869999999999997</v>
      </c>
      <c r="S277" s="95">
        <v>6.47</v>
      </c>
      <c r="T277" s="95">
        <v>17.12</v>
      </c>
      <c r="U277" s="95">
        <v>0.2</v>
      </c>
      <c r="V277" s="95">
        <v>0.8</v>
      </c>
      <c r="W277" s="95">
        <v>0.65</v>
      </c>
      <c r="X277" s="95">
        <v>-0.36</v>
      </c>
      <c r="Y277" s="95">
        <v>4.66</v>
      </c>
      <c r="Z277" s="74" t="s">
        <v>1111</v>
      </c>
      <c r="AA277" s="95">
        <v>4.8899999999999997</v>
      </c>
      <c r="AB277" s="95">
        <v>1.61</v>
      </c>
      <c r="AC277" s="74" t="s">
        <v>1111</v>
      </c>
      <c r="AD277" s="95">
        <v>62741560700</v>
      </c>
    </row>
    <row r="278" spans="1:30" x14ac:dyDescent="0.2">
      <c r="A278" s="74" t="s">
        <v>1387</v>
      </c>
      <c r="B278" s="95">
        <v>10.28</v>
      </c>
      <c r="C278" s="95"/>
      <c r="D278" s="95">
        <v>-9.35</v>
      </c>
      <c r="E278" s="95">
        <v>13.33</v>
      </c>
      <c r="F278" s="95">
        <v>1.23</v>
      </c>
      <c r="G278" s="95">
        <v>67.69</v>
      </c>
      <c r="H278" s="95">
        <v>28.1</v>
      </c>
      <c r="I278" s="95">
        <v>-45.75</v>
      </c>
      <c r="J278" s="95">
        <v>15.22</v>
      </c>
      <c r="K278" s="95">
        <v>16.399999999999999</v>
      </c>
      <c r="L278" s="95">
        <v>1.17</v>
      </c>
      <c r="M278" s="95">
        <v>1.03</v>
      </c>
      <c r="N278" s="95">
        <v>4.28</v>
      </c>
      <c r="O278" s="95">
        <v>5.42</v>
      </c>
      <c r="P278" s="95">
        <v>-2.12</v>
      </c>
      <c r="Q278" s="95">
        <v>2.19</v>
      </c>
      <c r="R278" s="95">
        <v>-142.61000000000001</v>
      </c>
      <c r="S278" s="95">
        <v>-13.18</v>
      </c>
      <c r="T278" s="95">
        <v>17.45</v>
      </c>
      <c r="U278" s="95">
        <v>0.09</v>
      </c>
      <c r="V278" s="95">
        <v>0.91</v>
      </c>
      <c r="W278" s="95">
        <v>0.28999999999999998</v>
      </c>
      <c r="X278" s="95"/>
      <c r="Y278" s="95"/>
      <c r="Z278" s="74" t="s">
        <v>1111</v>
      </c>
      <c r="AA278" s="95">
        <v>0.77</v>
      </c>
      <c r="AB278" s="95">
        <v>-1.1000000000000001</v>
      </c>
      <c r="AC278" s="74" t="s">
        <v>1111</v>
      </c>
      <c r="AD278" s="95">
        <v>657538612</v>
      </c>
    </row>
    <row r="279" spans="1:30" x14ac:dyDescent="0.2">
      <c r="A279" s="74" t="s">
        <v>1388</v>
      </c>
      <c r="B279" s="95">
        <v>2890.88</v>
      </c>
      <c r="C279" s="95"/>
      <c r="D279" s="95">
        <v>55.82</v>
      </c>
      <c r="E279" s="95">
        <v>12.16</v>
      </c>
      <c r="F279" s="95">
        <v>3.83</v>
      </c>
      <c r="G279" s="95">
        <v>41.31</v>
      </c>
      <c r="H279" s="95">
        <v>7.15</v>
      </c>
      <c r="I279" s="95">
        <v>5.73</v>
      </c>
      <c r="J279" s="95">
        <v>44.8</v>
      </c>
      <c r="K279" s="95">
        <v>43.85</v>
      </c>
      <c r="L279" s="95">
        <v>-0.88</v>
      </c>
      <c r="M279" s="95">
        <v>-0.24</v>
      </c>
      <c r="N279" s="95">
        <v>3.2</v>
      </c>
      <c r="O279" s="95">
        <v>100.85</v>
      </c>
      <c r="P279" s="95">
        <v>-6.01</v>
      </c>
      <c r="Q279" s="95">
        <v>1.1200000000000001</v>
      </c>
      <c r="R279" s="95">
        <v>21.78</v>
      </c>
      <c r="S279" s="95">
        <v>6.87</v>
      </c>
      <c r="T279" s="95">
        <v>16.399999999999999</v>
      </c>
      <c r="U279" s="95">
        <v>0.32</v>
      </c>
      <c r="V279" s="95">
        <v>0.68</v>
      </c>
      <c r="W279" s="95">
        <v>1.2</v>
      </c>
      <c r="X279" s="95">
        <v>29.26</v>
      </c>
      <c r="Y279" s="95">
        <v>104.53</v>
      </c>
      <c r="Z279" s="74" t="s">
        <v>1111</v>
      </c>
      <c r="AA279" s="95">
        <v>237.73</v>
      </c>
      <c r="AB279" s="95">
        <v>51.79</v>
      </c>
      <c r="AC279" s="74" t="s">
        <v>1111</v>
      </c>
      <c r="AD279" s="95">
        <v>1463977905444</v>
      </c>
    </row>
    <row r="280" spans="1:30" x14ac:dyDescent="0.2">
      <c r="A280" s="74" t="s">
        <v>1389</v>
      </c>
      <c r="B280" s="95">
        <v>112.48</v>
      </c>
      <c r="C280" s="95"/>
      <c r="D280" s="95">
        <v>6.48</v>
      </c>
      <c r="E280" s="95">
        <v>3.13</v>
      </c>
      <c r="F280" s="95">
        <v>0.91</v>
      </c>
      <c r="G280" s="95">
        <v>18.440000000000001</v>
      </c>
      <c r="H280" s="95">
        <v>6.49</v>
      </c>
      <c r="I280" s="95">
        <v>4.54</v>
      </c>
      <c r="J280" s="95">
        <v>4.54</v>
      </c>
      <c r="K280" s="95">
        <v>6.62</v>
      </c>
      <c r="L280" s="95">
        <v>2.09</v>
      </c>
      <c r="M280" s="95">
        <v>1.44</v>
      </c>
      <c r="N280" s="95">
        <v>0.28999999999999998</v>
      </c>
      <c r="O280" s="95">
        <v>-139.62</v>
      </c>
      <c r="P280" s="95">
        <v>-1.28</v>
      </c>
      <c r="Q280" s="95">
        <v>0.98</v>
      </c>
      <c r="R280" s="95">
        <v>48.27</v>
      </c>
      <c r="S280" s="95">
        <v>13.97</v>
      </c>
      <c r="T280" s="95">
        <v>21.64</v>
      </c>
      <c r="U280" s="95">
        <v>0.28999999999999998</v>
      </c>
      <c r="V280" s="95">
        <v>0.71</v>
      </c>
      <c r="W280" s="95">
        <v>3.08</v>
      </c>
      <c r="X280" s="95">
        <v>-0.46</v>
      </c>
      <c r="Y280" s="95">
        <v>-2.92</v>
      </c>
      <c r="Z280" s="74" t="s">
        <v>1111</v>
      </c>
      <c r="AA280" s="95">
        <v>35.96</v>
      </c>
      <c r="AB280" s="95">
        <v>17.350000000000001</v>
      </c>
      <c r="AC280" s="74" t="s">
        <v>1111</v>
      </c>
      <c r="AD280" s="95">
        <v>7371725488</v>
      </c>
    </row>
    <row r="281" spans="1:30" x14ac:dyDescent="0.2">
      <c r="A281" s="74" t="s">
        <v>1390</v>
      </c>
      <c r="B281" s="95">
        <v>32.479999999999997</v>
      </c>
      <c r="C281" s="95"/>
      <c r="D281" s="95">
        <v>107.05</v>
      </c>
      <c r="E281" s="95">
        <v>2.34</v>
      </c>
      <c r="F281" s="95">
        <v>2.12</v>
      </c>
      <c r="G281" s="95">
        <v>100</v>
      </c>
      <c r="H281" s="95">
        <v>6.87</v>
      </c>
      <c r="I281" s="95">
        <v>6.87</v>
      </c>
      <c r="J281" s="95">
        <v>107.05</v>
      </c>
      <c r="K281" s="95">
        <v>62.18</v>
      </c>
      <c r="L281" s="95">
        <v>-44.6</v>
      </c>
      <c r="M281" s="95">
        <v>-0.98</v>
      </c>
      <c r="N281" s="95">
        <v>7.35</v>
      </c>
      <c r="O281" s="95">
        <v>2.4500000000000002</v>
      </c>
      <c r="P281" s="95">
        <v>-23.82</v>
      </c>
      <c r="Q281" s="95">
        <v>18.510000000000002</v>
      </c>
      <c r="R281" s="95">
        <v>2.19</v>
      </c>
      <c r="S281" s="95">
        <v>1.98</v>
      </c>
      <c r="T281" s="95">
        <v>2.19</v>
      </c>
      <c r="U281" s="95">
        <v>0.9</v>
      </c>
      <c r="V281" s="95">
        <v>0.1</v>
      </c>
      <c r="W281" s="95">
        <v>0.28999999999999998</v>
      </c>
      <c r="X281" s="95">
        <v>33.68</v>
      </c>
      <c r="Y281" s="95"/>
      <c r="Z281" s="74" t="s">
        <v>1111</v>
      </c>
      <c r="AA281" s="95">
        <v>13.88</v>
      </c>
      <c r="AB281" s="95">
        <v>0.3</v>
      </c>
      <c r="AC281" s="74" t="s">
        <v>1111</v>
      </c>
      <c r="AD281" s="95">
        <v>895688280</v>
      </c>
    </row>
    <row r="282" spans="1:30" x14ac:dyDescent="0.2">
      <c r="A282" s="74" t="s">
        <v>1391</v>
      </c>
      <c r="B282" s="95">
        <v>188.98</v>
      </c>
      <c r="C282" s="95">
        <v>1.74</v>
      </c>
      <c r="D282" s="95">
        <v>35.86</v>
      </c>
      <c r="E282" s="95">
        <v>0.91</v>
      </c>
      <c r="F282" s="95">
        <v>0.18</v>
      </c>
      <c r="G282" s="95">
        <v>35</v>
      </c>
      <c r="H282" s="95">
        <v>3.35</v>
      </c>
      <c r="I282" s="95">
        <v>4.2699999999999996</v>
      </c>
      <c r="J282" s="95">
        <v>45.72</v>
      </c>
      <c r="K282" s="95">
        <v>42.76</v>
      </c>
      <c r="L282" s="95">
        <v>-2.96</v>
      </c>
      <c r="M282" s="95">
        <v>-0.06</v>
      </c>
      <c r="N282" s="95">
        <v>1.53</v>
      </c>
      <c r="O282" s="95">
        <v>-1.01</v>
      </c>
      <c r="P282" s="95">
        <v>-0.19</v>
      </c>
      <c r="Q282" s="95">
        <v>0.19</v>
      </c>
      <c r="R282" s="95">
        <v>2.5299999999999998</v>
      </c>
      <c r="S282" s="95">
        <v>0.51</v>
      </c>
      <c r="T282" s="95">
        <v>1.33</v>
      </c>
      <c r="U282" s="95">
        <v>0.2</v>
      </c>
      <c r="V282" s="95">
        <v>0.8</v>
      </c>
      <c r="W282" s="95">
        <v>0.12</v>
      </c>
      <c r="X282" s="95">
        <v>5.94</v>
      </c>
      <c r="Y282" s="95">
        <v>20.39</v>
      </c>
      <c r="Z282" s="74" t="s">
        <v>1111</v>
      </c>
      <c r="AA282" s="95">
        <v>208.54</v>
      </c>
      <c r="AB282" s="95">
        <v>5.27</v>
      </c>
      <c r="AC282" s="74" t="s">
        <v>1111</v>
      </c>
      <c r="AD282" s="95">
        <v>5081143056</v>
      </c>
    </row>
    <row r="283" spans="1:30" x14ac:dyDescent="0.2">
      <c r="A283" s="74" t="s">
        <v>1392</v>
      </c>
      <c r="B283" s="95">
        <v>4.71</v>
      </c>
      <c r="C283" s="95"/>
      <c r="D283" s="95">
        <v>-3.01</v>
      </c>
      <c r="E283" s="95">
        <v>9.77</v>
      </c>
      <c r="F283" s="95">
        <v>5.66</v>
      </c>
      <c r="G283" s="95"/>
      <c r="H283" s="95"/>
      <c r="I283" s="95"/>
      <c r="J283" s="95">
        <v>-3.01</v>
      </c>
      <c r="K283" s="95">
        <v>-2.5499999999999998</v>
      </c>
      <c r="L283" s="95">
        <v>0.46</v>
      </c>
      <c r="M283" s="95">
        <v>-1.51</v>
      </c>
      <c r="N283" s="95"/>
      <c r="O283" s="95">
        <v>9.9</v>
      </c>
      <c r="P283" s="95">
        <v>-554.72</v>
      </c>
      <c r="Q283" s="95">
        <v>2.37</v>
      </c>
      <c r="R283" s="95">
        <v>-324.55</v>
      </c>
      <c r="S283" s="95">
        <v>-187.88</v>
      </c>
      <c r="T283" s="95">
        <v>-324.55</v>
      </c>
      <c r="U283" s="95">
        <v>0.57999999999999996</v>
      </c>
      <c r="V283" s="95">
        <v>0.42</v>
      </c>
      <c r="W283" s="95">
        <v>0</v>
      </c>
      <c r="X283" s="95"/>
      <c r="Y283" s="95"/>
      <c r="Z283" s="74" t="s">
        <v>1111</v>
      </c>
      <c r="AA283" s="95">
        <v>0.48</v>
      </c>
      <c r="AB283" s="95">
        <v>-1.56</v>
      </c>
      <c r="AC283" s="74" t="s">
        <v>1111</v>
      </c>
      <c r="AD283" s="95">
        <v>34947592.409999996</v>
      </c>
    </row>
    <row r="284" spans="1:30" x14ac:dyDescent="0.2">
      <c r="A284" s="74" t="s">
        <v>1393</v>
      </c>
      <c r="B284" s="95">
        <v>9.18</v>
      </c>
      <c r="C284" s="95"/>
      <c r="D284" s="95">
        <v>-16.97</v>
      </c>
      <c r="E284" s="95">
        <v>-18.79</v>
      </c>
      <c r="F284" s="95">
        <v>2.97</v>
      </c>
      <c r="G284" s="95"/>
      <c r="H284" s="95"/>
      <c r="I284" s="95"/>
      <c r="J284" s="95">
        <v>-16.97</v>
      </c>
      <c r="K284" s="95">
        <v>-16.940000000000001</v>
      </c>
      <c r="L284" s="95">
        <v>0.03</v>
      </c>
      <c r="M284" s="95"/>
      <c r="N284" s="95"/>
      <c r="O284" s="95">
        <v>-29.24</v>
      </c>
      <c r="P284" s="95">
        <v>-2.99</v>
      </c>
      <c r="Q284" s="95">
        <v>0.08</v>
      </c>
      <c r="R284" s="95">
        <v>-110.7</v>
      </c>
      <c r="S284" s="95">
        <v>-17.489999999999998</v>
      </c>
      <c r="T284" s="95">
        <v>110.7</v>
      </c>
      <c r="U284" s="95">
        <v>-0.16</v>
      </c>
      <c r="V284" s="95">
        <v>0.17</v>
      </c>
      <c r="W284" s="95">
        <v>0</v>
      </c>
      <c r="X284" s="95"/>
      <c r="Y284" s="95"/>
      <c r="Z284" s="74" t="s">
        <v>1111</v>
      </c>
      <c r="AA284" s="95">
        <v>-0.49</v>
      </c>
      <c r="AB284" s="95">
        <v>-0.54</v>
      </c>
      <c r="AC284" s="74" t="s">
        <v>1111</v>
      </c>
      <c r="AD284" s="95">
        <v>40548978</v>
      </c>
    </row>
    <row r="285" spans="1:30" x14ac:dyDescent="0.2">
      <c r="A285" s="74" t="s">
        <v>1394</v>
      </c>
      <c r="B285" s="95">
        <v>0.9</v>
      </c>
      <c r="C285" s="95"/>
      <c r="D285" s="95">
        <v>-1.66</v>
      </c>
      <c r="E285" s="95">
        <v>-1.84</v>
      </c>
      <c r="F285" s="95">
        <v>0.28999999999999998</v>
      </c>
      <c r="G285" s="95"/>
      <c r="H285" s="95"/>
      <c r="I285" s="95"/>
      <c r="J285" s="95">
        <v>-1.66</v>
      </c>
      <c r="K285" s="95">
        <v>-16.940000000000001</v>
      </c>
      <c r="L285" s="95">
        <v>0.03</v>
      </c>
      <c r="M285" s="95"/>
      <c r="N285" s="95"/>
      <c r="O285" s="95">
        <v>-2.87</v>
      </c>
      <c r="P285" s="95">
        <v>-0.28999999999999998</v>
      </c>
      <c r="Q285" s="95">
        <v>0.08</v>
      </c>
      <c r="R285" s="95">
        <v>-110.7</v>
      </c>
      <c r="S285" s="95">
        <v>-17.489999999999998</v>
      </c>
      <c r="T285" s="95">
        <v>110.7</v>
      </c>
      <c r="U285" s="95">
        <v>-0.16</v>
      </c>
      <c r="V285" s="95">
        <v>0.17</v>
      </c>
      <c r="W285" s="95">
        <v>0</v>
      </c>
      <c r="X285" s="95"/>
      <c r="Y285" s="95"/>
      <c r="Z285" s="74" t="s">
        <v>1111</v>
      </c>
      <c r="AA285" s="95">
        <v>-0.49</v>
      </c>
      <c r="AB285" s="95">
        <v>-0.54</v>
      </c>
      <c r="AC285" s="74" t="s">
        <v>1111</v>
      </c>
      <c r="AD285" s="95">
        <v>40548978</v>
      </c>
    </row>
    <row r="286" spans="1:30" x14ac:dyDescent="0.2">
      <c r="A286" s="74" t="s">
        <v>1395</v>
      </c>
      <c r="B286" s="95">
        <v>11.1</v>
      </c>
      <c r="C286" s="95"/>
      <c r="D286" s="95">
        <v>-20.52</v>
      </c>
      <c r="E286" s="95">
        <v>-22.72</v>
      </c>
      <c r="F286" s="95">
        <v>3.59</v>
      </c>
      <c r="G286" s="95"/>
      <c r="H286" s="95"/>
      <c r="I286" s="95"/>
      <c r="J286" s="95">
        <v>-20.52</v>
      </c>
      <c r="K286" s="95">
        <v>-16.940000000000001</v>
      </c>
      <c r="L286" s="95">
        <v>0.03</v>
      </c>
      <c r="M286" s="95"/>
      <c r="N286" s="95"/>
      <c r="O286" s="95">
        <v>-35.35</v>
      </c>
      <c r="P286" s="95">
        <v>-3.62</v>
      </c>
      <c r="Q286" s="95">
        <v>0.08</v>
      </c>
      <c r="R286" s="95">
        <v>-110.7</v>
      </c>
      <c r="S286" s="95">
        <v>-17.489999999999998</v>
      </c>
      <c r="T286" s="95">
        <v>110.7</v>
      </c>
      <c r="U286" s="95">
        <v>-0.16</v>
      </c>
      <c r="V286" s="95">
        <v>0.17</v>
      </c>
      <c r="W286" s="95">
        <v>0</v>
      </c>
      <c r="X286" s="95"/>
      <c r="Y286" s="95"/>
      <c r="Z286" s="74" t="s">
        <v>1111</v>
      </c>
      <c r="AA286" s="95">
        <v>-0.49</v>
      </c>
      <c r="AB286" s="95">
        <v>-0.54</v>
      </c>
      <c r="AC286" s="74" t="s">
        <v>1111</v>
      </c>
      <c r="AD286" s="95">
        <v>40548978</v>
      </c>
    </row>
    <row r="287" spans="1:30" x14ac:dyDescent="0.2">
      <c r="A287" s="74" t="s">
        <v>1396</v>
      </c>
      <c r="B287" s="95">
        <v>1.25</v>
      </c>
      <c r="C287" s="95"/>
      <c r="D287" s="95">
        <v>-2.31</v>
      </c>
      <c r="E287" s="95">
        <v>-2.56</v>
      </c>
      <c r="F287" s="95">
        <v>0.4</v>
      </c>
      <c r="G287" s="95"/>
      <c r="H287" s="95"/>
      <c r="I287" s="95"/>
      <c r="J287" s="95">
        <v>-2.31</v>
      </c>
      <c r="K287" s="95">
        <v>-16.940000000000001</v>
      </c>
      <c r="L287" s="95">
        <v>0.03</v>
      </c>
      <c r="M287" s="95"/>
      <c r="N287" s="95"/>
      <c r="O287" s="95">
        <v>-3.98</v>
      </c>
      <c r="P287" s="95">
        <v>-0.41</v>
      </c>
      <c r="Q287" s="95">
        <v>0.08</v>
      </c>
      <c r="R287" s="95">
        <v>-110.7</v>
      </c>
      <c r="S287" s="95">
        <v>-17.489999999999998</v>
      </c>
      <c r="T287" s="95">
        <v>110.7</v>
      </c>
      <c r="U287" s="95">
        <v>-0.16</v>
      </c>
      <c r="V287" s="95">
        <v>0.17</v>
      </c>
      <c r="W287" s="95">
        <v>0</v>
      </c>
      <c r="X287" s="95"/>
      <c r="Y287" s="95"/>
      <c r="Z287" s="74" t="s">
        <v>1111</v>
      </c>
      <c r="AA287" s="95">
        <v>-0.49</v>
      </c>
      <c r="AB287" s="95">
        <v>-0.54</v>
      </c>
      <c r="AC287" s="74" t="s">
        <v>1111</v>
      </c>
      <c r="AD287" s="95">
        <v>40548978</v>
      </c>
    </row>
    <row r="288" spans="1:30" x14ac:dyDescent="0.2">
      <c r="A288" s="74" t="s">
        <v>1397</v>
      </c>
      <c r="B288" s="95">
        <v>38.19</v>
      </c>
      <c r="C288" s="95">
        <v>1.85</v>
      </c>
      <c r="D288" s="95">
        <v>14.07</v>
      </c>
      <c r="E288" s="95">
        <v>1.23</v>
      </c>
      <c r="F288" s="95">
        <v>0.34</v>
      </c>
      <c r="G288" s="95">
        <v>4.68</v>
      </c>
      <c r="H288" s="95">
        <v>1.31</v>
      </c>
      <c r="I288" s="95">
        <v>0.79</v>
      </c>
      <c r="J288" s="95">
        <v>8.5299999999999994</v>
      </c>
      <c r="K288" s="95">
        <v>8.35</v>
      </c>
      <c r="L288" s="95">
        <v>-0.18</v>
      </c>
      <c r="M288" s="95">
        <v>-0.03</v>
      </c>
      <c r="N288" s="95">
        <v>0.11</v>
      </c>
      <c r="O288" s="95">
        <v>1.64</v>
      </c>
      <c r="P288" s="95">
        <v>-1.05</v>
      </c>
      <c r="Q288" s="95">
        <v>1.45</v>
      </c>
      <c r="R288" s="95">
        <v>8.74</v>
      </c>
      <c r="S288" s="95">
        <v>2.44</v>
      </c>
      <c r="T288" s="95">
        <v>6.02</v>
      </c>
      <c r="U288" s="95">
        <v>0.28000000000000003</v>
      </c>
      <c r="V288" s="95">
        <v>0.72</v>
      </c>
      <c r="W288" s="95">
        <v>3.07</v>
      </c>
      <c r="X288" s="95">
        <v>14.35</v>
      </c>
      <c r="Y288" s="95"/>
      <c r="Z288" s="74" t="s">
        <v>1111</v>
      </c>
      <c r="AA288" s="95">
        <v>31.05</v>
      </c>
      <c r="AB288" s="95">
        <v>2.71</v>
      </c>
      <c r="AC288" s="74" t="s">
        <v>1111</v>
      </c>
      <c r="AD288" s="95">
        <v>1271199978</v>
      </c>
    </row>
    <row r="289" spans="1:30" x14ac:dyDescent="0.2">
      <c r="A289" s="74" t="s">
        <v>1398</v>
      </c>
      <c r="B289" s="95">
        <v>121.52</v>
      </c>
      <c r="C289" s="95"/>
      <c r="D289" s="95">
        <v>47.6</v>
      </c>
      <c r="E289" s="95">
        <v>9.66</v>
      </c>
      <c r="F289" s="95">
        <v>6.87</v>
      </c>
      <c r="G289" s="95">
        <v>63.95</v>
      </c>
      <c r="H289" s="95">
        <v>31.16</v>
      </c>
      <c r="I289" s="95">
        <v>28.3</v>
      </c>
      <c r="J289" s="95">
        <v>43.23</v>
      </c>
      <c r="K289" s="95">
        <v>39.31</v>
      </c>
      <c r="L289" s="95">
        <v>-3.92</v>
      </c>
      <c r="M289" s="95">
        <v>-0.88</v>
      </c>
      <c r="N289" s="95">
        <v>13.47</v>
      </c>
      <c r="O289" s="95">
        <v>10.29</v>
      </c>
      <c r="P289" s="95">
        <v>-40.880000000000003</v>
      </c>
      <c r="Q289" s="95">
        <v>5.0599999999999996</v>
      </c>
      <c r="R289" s="95">
        <v>20.3</v>
      </c>
      <c r="S289" s="95">
        <v>14.43</v>
      </c>
      <c r="T289" s="95">
        <v>20.3</v>
      </c>
      <c r="U289" s="95">
        <v>0.71</v>
      </c>
      <c r="V289" s="95">
        <v>0.28999999999999998</v>
      </c>
      <c r="W289" s="95">
        <v>0.51</v>
      </c>
      <c r="X289" s="95">
        <v>22.57</v>
      </c>
      <c r="Y289" s="95">
        <v>39.729999999999997</v>
      </c>
      <c r="Z289" s="74" t="s">
        <v>1111</v>
      </c>
      <c r="AA289" s="95">
        <v>12.58</v>
      </c>
      <c r="AB289" s="95">
        <v>2.5499999999999998</v>
      </c>
      <c r="AC289" s="74" t="s">
        <v>1111</v>
      </c>
      <c r="AD289" s="95">
        <v>37341103072</v>
      </c>
    </row>
    <row r="290" spans="1:30" x14ac:dyDescent="0.2">
      <c r="A290" s="74" t="s">
        <v>1399</v>
      </c>
      <c r="B290" s="95">
        <v>35.909999999999997</v>
      </c>
      <c r="C290" s="95"/>
      <c r="D290" s="95">
        <v>7.25</v>
      </c>
      <c r="E290" s="95">
        <v>2.23</v>
      </c>
      <c r="F290" s="95">
        <v>0.65</v>
      </c>
      <c r="G290" s="95">
        <v>62.99</v>
      </c>
      <c r="H290" s="95">
        <v>9.82</v>
      </c>
      <c r="I290" s="95">
        <v>7.62</v>
      </c>
      <c r="J290" s="95">
        <v>5.62</v>
      </c>
      <c r="K290" s="95">
        <v>4.0599999999999996</v>
      </c>
      <c r="L290" s="95">
        <v>-1.56</v>
      </c>
      <c r="M290" s="95">
        <v>-0.62</v>
      </c>
      <c r="N290" s="95">
        <v>0.55000000000000004</v>
      </c>
      <c r="O290" s="95">
        <v>3.53</v>
      </c>
      <c r="P290" s="95">
        <v>-1.35</v>
      </c>
      <c r="Q290" s="95">
        <v>1.56</v>
      </c>
      <c r="R290" s="95">
        <v>30.79</v>
      </c>
      <c r="S290" s="95">
        <v>8.99</v>
      </c>
      <c r="T290" s="95">
        <v>26.7</v>
      </c>
      <c r="U290" s="95">
        <v>0.28999999999999998</v>
      </c>
      <c r="V290" s="95">
        <v>0.7</v>
      </c>
      <c r="W290" s="95">
        <v>1.18</v>
      </c>
      <c r="X290" s="95">
        <v>288.77999999999997</v>
      </c>
      <c r="Y290" s="95"/>
      <c r="Z290" s="74" t="s">
        <v>1111</v>
      </c>
      <c r="AA290" s="95">
        <v>16.09</v>
      </c>
      <c r="AB290" s="95">
        <v>4.95</v>
      </c>
      <c r="AC290" s="74" t="s">
        <v>1111</v>
      </c>
      <c r="AD290" s="95">
        <v>2028685176</v>
      </c>
    </row>
    <row r="291" spans="1:30" x14ac:dyDescent="0.2">
      <c r="A291" s="74" t="s">
        <v>1400</v>
      </c>
      <c r="B291" s="95">
        <v>7.84</v>
      </c>
      <c r="C291" s="95"/>
      <c r="D291" s="95">
        <v>-65.84</v>
      </c>
      <c r="E291" s="95">
        <v>3.4</v>
      </c>
      <c r="F291" s="95">
        <v>1.9</v>
      </c>
      <c r="G291" s="95">
        <v>83.19</v>
      </c>
      <c r="H291" s="95">
        <v>-3.3</v>
      </c>
      <c r="I291" s="95">
        <v>-3.67</v>
      </c>
      <c r="J291" s="95">
        <v>-73.19</v>
      </c>
      <c r="K291" s="95">
        <v>-72.959999999999994</v>
      </c>
      <c r="L291" s="95">
        <v>-0.33</v>
      </c>
      <c r="M291" s="95">
        <v>0.02</v>
      </c>
      <c r="N291" s="95">
        <v>2.42</v>
      </c>
      <c r="O291" s="95">
        <v>11.33</v>
      </c>
      <c r="P291" s="95">
        <v>-2.77</v>
      </c>
      <c r="Q291" s="95">
        <v>2.15</v>
      </c>
      <c r="R291" s="95">
        <v>-5.17</v>
      </c>
      <c r="S291" s="95">
        <v>-2.88</v>
      </c>
      <c r="T291" s="95">
        <v>-4.51</v>
      </c>
      <c r="U291" s="95">
        <v>0.56000000000000005</v>
      </c>
      <c r="V291" s="95">
        <v>0.44</v>
      </c>
      <c r="W291" s="95">
        <v>0.78</v>
      </c>
      <c r="X291" s="95">
        <v>32.369999999999997</v>
      </c>
      <c r="Y291" s="95"/>
      <c r="Z291" s="74" t="s">
        <v>1111</v>
      </c>
      <c r="AA291" s="95">
        <v>2.2999999999999998</v>
      </c>
      <c r="AB291" s="95">
        <v>-0.12</v>
      </c>
      <c r="AC291" s="74" t="s">
        <v>1111</v>
      </c>
      <c r="AD291" s="95">
        <v>3908617540</v>
      </c>
    </row>
    <row r="292" spans="1:30" x14ac:dyDescent="0.2">
      <c r="A292" s="74" t="s">
        <v>1401</v>
      </c>
      <c r="B292" s="95">
        <v>22.82</v>
      </c>
      <c r="C292" s="95"/>
      <c r="D292" s="95">
        <v>-23.05</v>
      </c>
      <c r="E292" s="95">
        <v>2.04</v>
      </c>
      <c r="F292" s="95">
        <v>1.59</v>
      </c>
      <c r="G292" s="95">
        <v>53.27</v>
      </c>
      <c r="H292" s="95">
        <v>-14.11</v>
      </c>
      <c r="I292" s="95">
        <v>-12.64</v>
      </c>
      <c r="J292" s="95">
        <v>-20.64</v>
      </c>
      <c r="K292" s="95">
        <v>-20.43</v>
      </c>
      <c r="L292" s="95">
        <v>0.22</v>
      </c>
      <c r="M292" s="95">
        <v>-0.02</v>
      </c>
      <c r="N292" s="95">
        <v>2.91</v>
      </c>
      <c r="O292" s="95">
        <v>11.37</v>
      </c>
      <c r="P292" s="95">
        <v>-2.09</v>
      </c>
      <c r="Q292" s="95">
        <v>2.4300000000000002</v>
      </c>
      <c r="R292" s="95">
        <v>-8.8699999999999992</v>
      </c>
      <c r="S292" s="95">
        <v>-6.92</v>
      </c>
      <c r="T292" s="95">
        <v>-10.49</v>
      </c>
      <c r="U292" s="95">
        <v>0.78</v>
      </c>
      <c r="V292" s="95">
        <v>0.22</v>
      </c>
      <c r="W292" s="95">
        <v>0.55000000000000004</v>
      </c>
      <c r="X292" s="95">
        <v>-3.84</v>
      </c>
      <c r="Y292" s="95"/>
      <c r="Z292" s="74" t="s">
        <v>1111</v>
      </c>
      <c r="AA292" s="95">
        <v>11.17</v>
      </c>
      <c r="AB292" s="95">
        <v>-0.99</v>
      </c>
      <c r="AC292" s="74" t="s">
        <v>1111</v>
      </c>
      <c r="AD292" s="95">
        <v>883515094</v>
      </c>
    </row>
    <row r="293" spans="1:30" x14ac:dyDescent="0.2">
      <c r="A293" s="74" t="s">
        <v>1402</v>
      </c>
      <c r="B293" s="95">
        <v>32.9</v>
      </c>
      <c r="C293" s="95"/>
      <c r="D293" s="95">
        <v>-82.91</v>
      </c>
      <c r="E293" s="95">
        <v>1.64</v>
      </c>
      <c r="F293" s="95">
        <v>1.35</v>
      </c>
      <c r="G293" s="95">
        <v>56.38</v>
      </c>
      <c r="H293" s="95">
        <v>-4.51</v>
      </c>
      <c r="I293" s="95">
        <v>-3.96</v>
      </c>
      <c r="J293" s="95">
        <v>-72.88</v>
      </c>
      <c r="K293" s="95">
        <v>-58.92</v>
      </c>
      <c r="L293" s="95">
        <v>13.96</v>
      </c>
      <c r="M293" s="95">
        <v>-0.31</v>
      </c>
      <c r="N293" s="95">
        <v>3.28</v>
      </c>
      <c r="O293" s="95">
        <v>3.47</v>
      </c>
      <c r="P293" s="95">
        <v>-2.54</v>
      </c>
      <c r="Q293" s="95">
        <v>5.76</v>
      </c>
      <c r="R293" s="95">
        <v>-1.98</v>
      </c>
      <c r="S293" s="95">
        <v>-1.62</v>
      </c>
      <c r="T293" s="95">
        <v>-2.5299999999999998</v>
      </c>
      <c r="U293" s="95">
        <v>0.82</v>
      </c>
      <c r="V293" s="95">
        <v>0.18</v>
      </c>
      <c r="W293" s="95">
        <v>0.41</v>
      </c>
      <c r="X293" s="95">
        <v>7</v>
      </c>
      <c r="Y293" s="95"/>
      <c r="Z293" s="74" t="s">
        <v>1111</v>
      </c>
      <c r="AA293" s="95">
        <v>20.09</v>
      </c>
      <c r="AB293" s="95">
        <v>-0.4</v>
      </c>
      <c r="AC293" s="74" t="s">
        <v>1111</v>
      </c>
      <c r="AD293" s="95">
        <v>474970720</v>
      </c>
    </row>
    <row r="294" spans="1:30" x14ac:dyDescent="0.2">
      <c r="A294" s="74" t="s">
        <v>1403</v>
      </c>
      <c r="B294" s="95">
        <v>41.61</v>
      </c>
      <c r="C294" s="95"/>
      <c r="D294" s="95">
        <v>-26.83</v>
      </c>
      <c r="E294" s="95">
        <v>3.1</v>
      </c>
      <c r="F294" s="95">
        <v>1.26</v>
      </c>
      <c r="G294" s="95">
        <v>57.05</v>
      </c>
      <c r="H294" s="95">
        <v>-8.26</v>
      </c>
      <c r="I294" s="95">
        <v>-10.4</v>
      </c>
      <c r="J294" s="95">
        <v>-33.79</v>
      </c>
      <c r="K294" s="95">
        <v>-44.89</v>
      </c>
      <c r="L294" s="95">
        <v>-11.1</v>
      </c>
      <c r="M294" s="95">
        <v>1.02</v>
      </c>
      <c r="N294" s="95">
        <v>2.79</v>
      </c>
      <c r="O294" s="95">
        <v>5.57</v>
      </c>
      <c r="P294" s="95">
        <v>-2.13</v>
      </c>
      <c r="Q294" s="95">
        <v>2.25</v>
      </c>
      <c r="R294" s="95">
        <v>-11.55</v>
      </c>
      <c r="S294" s="95">
        <v>-4.7</v>
      </c>
      <c r="T294" s="95">
        <v>-5.74</v>
      </c>
      <c r="U294" s="95">
        <v>0.41</v>
      </c>
      <c r="V294" s="95">
        <v>0.59</v>
      </c>
      <c r="W294" s="95">
        <v>0.45</v>
      </c>
      <c r="X294" s="95">
        <v>22.26</v>
      </c>
      <c r="Y294" s="95"/>
      <c r="Z294" s="74" t="s">
        <v>1111</v>
      </c>
      <c r="AA294" s="95">
        <v>13.43</v>
      </c>
      <c r="AB294" s="95">
        <v>-1.55</v>
      </c>
      <c r="AC294" s="74" t="s">
        <v>1111</v>
      </c>
      <c r="AD294" s="95">
        <v>593013237</v>
      </c>
    </row>
    <row r="295" spans="1:30" x14ac:dyDescent="0.2">
      <c r="A295" s="74" t="s">
        <v>1404</v>
      </c>
      <c r="B295" s="95">
        <v>3.02</v>
      </c>
      <c r="C295" s="95"/>
      <c r="D295" s="95">
        <v>-7.02</v>
      </c>
      <c r="E295" s="95">
        <v>2.57</v>
      </c>
      <c r="F295" s="95">
        <v>2.5099999999999998</v>
      </c>
      <c r="G295" s="95">
        <v>24.76</v>
      </c>
      <c r="H295" s="95">
        <v>-2559.06</v>
      </c>
      <c r="I295" s="95">
        <v>-2525.15</v>
      </c>
      <c r="J295" s="95">
        <v>-6.93</v>
      </c>
      <c r="K295" s="95">
        <v>-4.21</v>
      </c>
      <c r="L295" s="95">
        <v>2.72</v>
      </c>
      <c r="M295" s="95">
        <v>-1.01</v>
      </c>
      <c r="N295" s="95">
        <v>177.39</v>
      </c>
      <c r="O295" s="95">
        <v>2.62</v>
      </c>
      <c r="P295" s="95">
        <v>-358.27</v>
      </c>
      <c r="Q295" s="95">
        <v>28.33</v>
      </c>
      <c r="R295" s="95">
        <v>-36.56</v>
      </c>
      <c r="S295" s="95">
        <v>-35.729999999999997</v>
      </c>
      <c r="T295" s="95">
        <v>-37.049999999999997</v>
      </c>
      <c r="U295" s="95">
        <v>0.98</v>
      </c>
      <c r="V295" s="95">
        <v>0.02</v>
      </c>
      <c r="W295" s="95">
        <v>0.01</v>
      </c>
      <c r="X295" s="95">
        <v>11.33</v>
      </c>
      <c r="Y295" s="95"/>
      <c r="Z295" s="74" t="s">
        <v>1111</v>
      </c>
      <c r="AA295" s="95">
        <v>1.18</v>
      </c>
      <c r="AB295" s="95">
        <v>-0.43</v>
      </c>
      <c r="AC295" s="74" t="s">
        <v>1111</v>
      </c>
      <c r="AD295" s="95">
        <v>90999546</v>
      </c>
    </row>
    <row r="296" spans="1:30" x14ac:dyDescent="0.2">
      <c r="A296" s="74" t="s">
        <v>1405</v>
      </c>
      <c r="B296" s="95">
        <v>7.93</v>
      </c>
      <c r="C296" s="95"/>
      <c r="D296" s="95">
        <v>-2.62</v>
      </c>
      <c r="E296" s="95">
        <v>1.1499999999999999</v>
      </c>
      <c r="F296" s="95">
        <v>0.98</v>
      </c>
      <c r="G296" s="95"/>
      <c r="H296" s="95"/>
      <c r="I296" s="95"/>
      <c r="J296" s="95">
        <v>-2.62</v>
      </c>
      <c r="K296" s="95">
        <v>-0.28000000000000003</v>
      </c>
      <c r="L296" s="95">
        <v>2.34</v>
      </c>
      <c r="M296" s="95">
        <v>-1.03</v>
      </c>
      <c r="N296" s="95"/>
      <c r="O296" s="95">
        <v>1.1499999999999999</v>
      </c>
      <c r="P296" s="95">
        <v>-8.7799999999999994</v>
      </c>
      <c r="Q296" s="95">
        <v>23.11</v>
      </c>
      <c r="R296" s="95">
        <v>-43.91</v>
      </c>
      <c r="S296" s="95">
        <v>-37.450000000000003</v>
      </c>
      <c r="T296" s="95">
        <v>-43.92</v>
      </c>
      <c r="U296" s="95">
        <v>0.85</v>
      </c>
      <c r="V296" s="95">
        <v>0.15</v>
      </c>
      <c r="W296" s="95">
        <v>0</v>
      </c>
      <c r="X296" s="95"/>
      <c r="Y296" s="95"/>
      <c r="Z296" s="74" t="s">
        <v>1111</v>
      </c>
      <c r="AA296" s="95">
        <v>6.89</v>
      </c>
      <c r="AB296" s="95">
        <v>-3.03</v>
      </c>
      <c r="AC296" s="74" t="s">
        <v>1111</v>
      </c>
      <c r="AD296" s="95">
        <v>304312164</v>
      </c>
    </row>
    <row r="297" spans="1:30" x14ac:dyDescent="0.2">
      <c r="A297" s="74" t="s">
        <v>1406</v>
      </c>
      <c r="B297" s="95">
        <v>0.8</v>
      </c>
      <c r="C297" s="95"/>
      <c r="D297" s="95">
        <v>-0.92</v>
      </c>
      <c r="E297" s="95">
        <v>10.52</v>
      </c>
      <c r="F297" s="95">
        <v>1.51</v>
      </c>
      <c r="G297" s="95">
        <v>37.520000000000003</v>
      </c>
      <c r="H297" s="95">
        <v>-905.9</v>
      </c>
      <c r="I297" s="95">
        <v>-945.82</v>
      </c>
      <c r="J297" s="95">
        <v>-0.96</v>
      </c>
      <c r="K297" s="95">
        <v>-0.87</v>
      </c>
      <c r="L297" s="95">
        <v>0.09</v>
      </c>
      <c r="M297" s="95">
        <v>-1.02</v>
      </c>
      <c r="N297" s="95">
        <v>8.74</v>
      </c>
      <c r="O297" s="95">
        <v>-5.67</v>
      </c>
      <c r="P297" s="95">
        <v>-3.29</v>
      </c>
      <c r="Q297" s="95">
        <v>0.67</v>
      </c>
      <c r="R297" s="95">
        <v>-1138.3399999999999</v>
      </c>
      <c r="S297" s="95">
        <v>-163.47999999999999</v>
      </c>
      <c r="T297" s="95">
        <v>-1093.93</v>
      </c>
      <c r="U297" s="95">
        <v>0.14000000000000001</v>
      </c>
      <c r="V297" s="95">
        <v>0.86</v>
      </c>
      <c r="W297" s="95">
        <v>0.17</v>
      </c>
      <c r="X297" s="95"/>
      <c r="Y297" s="95"/>
      <c r="Z297" s="74" t="s">
        <v>1111</v>
      </c>
      <c r="AA297" s="95">
        <v>0.08</v>
      </c>
      <c r="AB297" s="95">
        <v>-0.87</v>
      </c>
      <c r="AC297" s="74" t="s">
        <v>1111</v>
      </c>
      <c r="AD297" s="95">
        <v>14212640</v>
      </c>
    </row>
    <row r="298" spans="1:30" x14ac:dyDescent="0.2">
      <c r="A298" s="74" t="s">
        <v>1407</v>
      </c>
      <c r="B298" s="95">
        <v>334.77</v>
      </c>
      <c r="C298" s="95"/>
      <c r="D298" s="95">
        <v>62.54</v>
      </c>
      <c r="E298" s="95">
        <v>6.73</v>
      </c>
      <c r="F298" s="95">
        <v>4.8899999999999997</v>
      </c>
      <c r="G298" s="95">
        <v>86.3</v>
      </c>
      <c r="H298" s="95">
        <v>29.35</v>
      </c>
      <c r="I298" s="95">
        <v>24.91</v>
      </c>
      <c r="J298" s="95">
        <v>53.08</v>
      </c>
      <c r="K298" s="95">
        <v>52.48</v>
      </c>
      <c r="L298" s="95">
        <v>-0.6</v>
      </c>
      <c r="M298" s="95">
        <v>-0.08</v>
      </c>
      <c r="N298" s="95">
        <v>15.58</v>
      </c>
      <c r="O298" s="95">
        <v>25.26</v>
      </c>
      <c r="P298" s="95">
        <v>-6.92</v>
      </c>
      <c r="Q298" s="95">
        <v>2.93</v>
      </c>
      <c r="R298" s="95">
        <v>10.76</v>
      </c>
      <c r="S298" s="95">
        <v>7.82</v>
      </c>
      <c r="T298" s="95">
        <v>9.41</v>
      </c>
      <c r="U298" s="95">
        <v>0.73</v>
      </c>
      <c r="V298" s="95">
        <v>0.27</v>
      </c>
      <c r="W298" s="95">
        <v>0.31</v>
      </c>
      <c r="X298" s="95">
        <v>12.27</v>
      </c>
      <c r="Y298" s="95">
        <v>11.43</v>
      </c>
      <c r="Z298" s="74" t="s">
        <v>1111</v>
      </c>
      <c r="AA298" s="95">
        <v>49.73</v>
      </c>
      <c r="AB298" s="95">
        <v>5.35</v>
      </c>
      <c r="AC298" s="74" t="s">
        <v>1111</v>
      </c>
      <c r="AD298" s="95">
        <v>29209686810</v>
      </c>
    </row>
    <row r="299" spans="1:30" x14ac:dyDescent="0.2">
      <c r="A299" s="74" t="s">
        <v>1408</v>
      </c>
      <c r="B299" s="95">
        <v>1.37</v>
      </c>
      <c r="C299" s="95"/>
      <c r="D299" s="95">
        <v>0.15</v>
      </c>
      <c r="E299" s="95">
        <v>-17.95</v>
      </c>
      <c r="F299" s="95">
        <v>0.21</v>
      </c>
      <c r="G299" s="95">
        <v>-78.239999999999995</v>
      </c>
      <c r="H299" s="95">
        <v>-151.29</v>
      </c>
      <c r="I299" s="95">
        <v>331.91</v>
      </c>
      <c r="J299" s="95">
        <v>-0.32</v>
      </c>
      <c r="K299" s="95">
        <v>-0.15</v>
      </c>
      <c r="L299" s="95">
        <v>0.17</v>
      </c>
      <c r="M299" s="95"/>
      <c r="N299" s="95">
        <v>0.49</v>
      </c>
      <c r="O299" s="95">
        <v>-0.44</v>
      </c>
      <c r="P299" s="95">
        <v>-0.43</v>
      </c>
      <c r="Q299" s="95">
        <v>0.52</v>
      </c>
      <c r="R299" s="95">
        <v>-12282.18</v>
      </c>
      <c r="S299" s="95">
        <v>144.94</v>
      </c>
      <c r="T299" s="95">
        <v>-6611.71</v>
      </c>
      <c r="U299" s="95">
        <v>-0.01</v>
      </c>
      <c r="V299" s="95">
        <v>1.01</v>
      </c>
      <c r="W299" s="95">
        <v>0.44</v>
      </c>
      <c r="X299" s="95">
        <v>-14.14</v>
      </c>
      <c r="Y299" s="95">
        <v>-45.01</v>
      </c>
      <c r="Z299" s="74" t="s">
        <v>1111</v>
      </c>
      <c r="AA299" s="95">
        <v>-0.08</v>
      </c>
      <c r="AB299" s="95">
        <v>9.3699999999999992</v>
      </c>
      <c r="AC299" s="74" t="s">
        <v>1111</v>
      </c>
      <c r="AD299" s="95">
        <v>24379698</v>
      </c>
    </row>
    <row r="300" spans="1:30" x14ac:dyDescent="0.2">
      <c r="A300" s="74" t="s">
        <v>1409</v>
      </c>
      <c r="B300" s="95">
        <v>449.5</v>
      </c>
      <c r="C300" s="95">
        <v>1.22</v>
      </c>
      <c r="D300" s="95">
        <v>19.77</v>
      </c>
      <c r="E300" s="95">
        <v>3.05</v>
      </c>
      <c r="F300" s="95">
        <v>1.1100000000000001</v>
      </c>
      <c r="G300" s="95">
        <v>25.91</v>
      </c>
      <c r="H300" s="95">
        <v>5.92</v>
      </c>
      <c r="I300" s="95">
        <v>4.12</v>
      </c>
      <c r="J300" s="95">
        <v>13.77</v>
      </c>
      <c r="K300" s="95">
        <v>15.97</v>
      </c>
      <c r="L300" s="95">
        <v>2.2000000000000002</v>
      </c>
      <c r="M300" s="95">
        <v>0.49</v>
      </c>
      <c r="N300" s="95">
        <v>0.81</v>
      </c>
      <c r="O300" s="95"/>
      <c r="P300" s="95">
        <v>-1.1100000000000001</v>
      </c>
      <c r="Q300" s="95"/>
      <c r="R300" s="95">
        <v>15.44</v>
      </c>
      <c r="S300" s="95">
        <v>5.63</v>
      </c>
      <c r="T300" s="95">
        <v>10.75</v>
      </c>
      <c r="U300" s="95">
        <v>0.36</v>
      </c>
      <c r="V300" s="95">
        <v>0.64</v>
      </c>
      <c r="W300" s="95">
        <v>1.37</v>
      </c>
      <c r="X300" s="95">
        <v>9.01</v>
      </c>
      <c r="Y300" s="95">
        <v>12.3</v>
      </c>
      <c r="Z300" s="74" t="s">
        <v>1111</v>
      </c>
      <c r="AA300" s="95">
        <v>147.24</v>
      </c>
      <c r="AB300" s="95">
        <v>22.73</v>
      </c>
      <c r="AC300" s="74" t="s">
        <v>1111</v>
      </c>
      <c r="AD300" s="95">
        <v>109100257650</v>
      </c>
    </row>
    <row r="301" spans="1:30" x14ac:dyDescent="0.2">
      <c r="A301" s="74" t="s">
        <v>1410</v>
      </c>
      <c r="B301" s="95">
        <v>1.94</v>
      </c>
      <c r="C301" s="95"/>
      <c r="D301" s="95">
        <v>-14.69</v>
      </c>
      <c r="E301" s="95">
        <v>10.29</v>
      </c>
      <c r="F301" s="95">
        <v>7.76</v>
      </c>
      <c r="G301" s="95">
        <v>45.3</v>
      </c>
      <c r="H301" s="95">
        <v>-146.85</v>
      </c>
      <c r="I301" s="95">
        <v>-174.55</v>
      </c>
      <c r="J301" s="95">
        <v>-17.46</v>
      </c>
      <c r="K301" s="95">
        <v>-16.87</v>
      </c>
      <c r="L301" s="95">
        <v>0.59</v>
      </c>
      <c r="M301" s="95">
        <v>-0.35</v>
      </c>
      <c r="N301" s="95">
        <v>25.64</v>
      </c>
      <c r="O301" s="95">
        <v>40.79</v>
      </c>
      <c r="P301" s="95">
        <v>-12.88</v>
      </c>
      <c r="Q301" s="95">
        <v>1.92</v>
      </c>
      <c r="R301" s="95">
        <v>-70.06</v>
      </c>
      <c r="S301" s="95">
        <v>-52.83</v>
      </c>
      <c r="T301" s="95">
        <v>-56.81</v>
      </c>
      <c r="U301" s="95">
        <v>0.75</v>
      </c>
      <c r="V301" s="95">
        <v>0.25</v>
      </c>
      <c r="W301" s="95">
        <v>0.3</v>
      </c>
      <c r="X301" s="95">
        <v>-42.36</v>
      </c>
      <c r="Y301" s="95"/>
      <c r="Z301" s="74" t="s">
        <v>1111</v>
      </c>
      <c r="AA301" s="95">
        <v>0.19</v>
      </c>
      <c r="AB301" s="95">
        <v>-0.13</v>
      </c>
      <c r="AC301" s="74" t="s">
        <v>1111</v>
      </c>
      <c r="AD301" s="95">
        <v>122600822</v>
      </c>
    </row>
    <row r="302" spans="1:30" x14ac:dyDescent="0.2">
      <c r="A302" s="74" t="s">
        <v>1411</v>
      </c>
      <c r="B302" s="95">
        <v>273.64999999999998</v>
      </c>
      <c r="C302" s="95">
        <v>0.73</v>
      </c>
      <c r="D302" s="95">
        <v>65.819999999999993</v>
      </c>
      <c r="E302" s="95">
        <v>27.29</v>
      </c>
      <c r="F302" s="95">
        <v>1.9</v>
      </c>
      <c r="G302" s="95">
        <v>100</v>
      </c>
      <c r="H302" s="95">
        <v>15.23</v>
      </c>
      <c r="I302" s="95">
        <v>7.58</v>
      </c>
      <c r="J302" s="95">
        <v>32.770000000000003</v>
      </c>
      <c r="K302" s="95">
        <v>36.92</v>
      </c>
      <c r="L302" s="95">
        <v>4.1500000000000004</v>
      </c>
      <c r="M302" s="95">
        <v>3.45</v>
      </c>
      <c r="N302" s="95">
        <v>4.99</v>
      </c>
      <c r="O302" s="95"/>
      <c r="P302" s="95">
        <v>-1.9</v>
      </c>
      <c r="Q302" s="95"/>
      <c r="R302" s="95">
        <v>41.47</v>
      </c>
      <c r="S302" s="95">
        <v>2.88</v>
      </c>
      <c r="T302" s="95">
        <v>11.97</v>
      </c>
      <c r="U302" s="95">
        <v>7.0000000000000007E-2</v>
      </c>
      <c r="V302" s="95">
        <v>0.93</v>
      </c>
      <c r="W302" s="95">
        <v>0.38</v>
      </c>
      <c r="X302" s="95">
        <v>3.14</v>
      </c>
      <c r="Y302" s="95">
        <v>7.29</v>
      </c>
      <c r="Z302" s="74" t="s">
        <v>1111</v>
      </c>
      <c r="AA302" s="95">
        <v>10.029999999999999</v>
      </c>
      <c r="AB302" s="95">
        <v>4.16</v>
      </c>
      <c r="AC302" s="74" t="s">
        <v>1111</v>
      </c>
      <c r="AD302" s="95">
        <v>60293961260</v>
      </c>
    </row>
    <row r="303" spans="1:30" x14ac:dyDescent="0.2">
      <c r="A303" s="74" t="s">
        <v>1412</v>
      </c>
      <c r="B303" s="95">
        <v>8.56</v>
      </c>
      <c r="C303" s="95"/>
      <c r="D303" s="95">
        <v>-32.590000000000003</v>
      </c>
      <c r="E303" s="95">
        <v>46.01</v>
      </c>
      <c r="F303" s="95">
        <v>1.07</v>
      </c>
      <c r="G303" s="95"/>
      <c r="H303" s="95"/>
      <c r="I303" s="95"/>
      <c r="J303" s="95">
        <v>-32.54</v>
      </c>
      <c r="K303" s="95">
        <v>-32.479999999999997</v>
      </c>
      <c r="L303" s="95">
        <v>7.0000000000000007E-2</v>
      </c>
      <c r="M303" s="95">
        <v>-0.1</v>
      </c>
      <c r="N303" s="95"/>
      <c r="O303" s="95">
        <v>-223.35</v>
      </c>
      <c r="P303" s="95">
        <v>-1.07</v>
      </c>
      <c r="Q303" s="95">
        <v>0.44</v>
      </c>
      <c r="R303" s="95">
        <v>-141.18</v>
      </c>
      <c r="S303" s="95">
        <v>-3.27</v>
      </c>
      <c r="T303" s="95">
        <v>-141.38</v>
      </c>
      <c r="U303" s="95">
        <v>0.02</v>
      </c>
      <c r="V303" s="95">
        <v>0.98</v>
      </c>
      <c r="W303" s="95">
        <v>0</v>
      </c>
      <c r="X303" s="95"/>
      <c r="Y303" s="95"/>
      <c r="Z303" s="74" t="s">
        <v>1111</v>
      </c>
      <c r="AA303" s="95">
        <v>0.19</v>
      </c>
      <c r="AB303" s="95">
        <v>-0.26</v>
      </c>
      <c r="AC303" s="74" t="s">
        <v>1111</v>
      </c>
      <c r="AD303" s="95">
        <v>230050000</v>
      </c>
    </row>
    <row r="304" spans="1:30" x14ac:dyDescent="0.2">
      <c r="A304" s="74" t="s">
        <v>1413</v>
      </c>
      <c r="B304" s="95">
        <v>9.0500000000000007</v>
      </c>
      <c r="C304" s="95"/>
      <c r="D304" s="95">
        <v>-34.46</v>
      </c>
      <c r="E304" s="95">
        <v>48.64</v>
      </c>
      <c r="F304" s="95">
        <v>1.1299999999999999</v>
      </c>
      <c r="G304" s="95"/>
      <c r="H304" s="95"/>
      <c r="I304" s="95"/>
      <c r="J304" s="95">
        <v>-34.409999999999997</v>
      </c>
      <c r="K304" s="95">
        <v>-32.479999999999997</v>
      </c>
      <c r="L304" s="95">
        <v>7.0000000000000007E-2</v>
      </c>
      <c r="M304" s="95">
        <v>-0.1</v>
      </c>
      <c r="N304" s="95"/>
      <c r="O304" s="95">
        <v>-236.13</v>
      </c>
      <c r="P304" s="95">
        <v>-1.1299999999999999</v>
      </c>
      <c r="Q304" s="95">
        <v>0.44</v>
      </c>
      <c r="R304" s="95">
        <v>-141.18</v>
      </c>
      <c r="S304" s="95">
        <v>-3.27</v>
      </c>
      <c r="T304" s="95">
        <v>-141.38</v>
      </c>
      <c r="U304" s="95">
        <v>0.02</v>
      </c>
      <c r="V304" s="95">
        <v>0.98</v>
      </c>
      <c r="W304" s="95">
        <v>0</v>
      </c>
      <c r="X304" s="95"/>
      <c r="Y304" s="95"/>
      <c r="Z304" s="74" t="s">
        <v>1111</v>
      </c>
      <c r="AA304" s="95">
        <v>0.19</v>
      </c>
      <c r="AB304" s="95">
        <v>-0.26</v>
      </c>
      <c r="AC304" s="74" t="s">
        <v>1111</v>
      </c>
      <c r="AD304" s="95">
        <v>230050000</v>
      </c>
    </row>
    <row r="305" spans="1:30" x14ac:dyDescent="0.2">
      <c r="A305" s="74" t="s">
        <v>1414</v>
      </c>
      <c r="B305" s="95">
        <v>1.89</v>
      </c>
      <c r="C305" s="95"/>
      <c r="D305" s="95">
        <v>-7.2</v>
      </c>
      <c r="E305" s="95">
        <v>10.16</v>
      </c>
      <c r="F305" s="95">
        <v>0.24</v>
      </c>
      <c r="G305" s="95"/>
      <c r="H305" s="95"/>
      <c r="I305" s="95"/>
      <c r="J305" s="95">
        <v>-7.19</v>
      </c>
      <c r="K305" s="95">
        <v>-32.479999999999997</v>
      </c>
      <c r="L305" s="95">
        <v>7.0000000000000007E-2</v>
      </c>
      <c r="M305" s="95">
        <v>-0.1</v>
      </c>
      <c r="N305" s="95"/>
      <c r="O305" s="95">
        <v>-49.31</v>
      </c>
      <c r="P305" s="95">
        <v>-0.24</v>
      </c>
      <c r="Q305" s="95">
        <v>0.44</v>
      </c>
      <c r="R305" s="95">
        <v>-141.18</v>
      </c>
      <c r="S305" s="95">
        <v>-3.27</v>
      </c>
      <c r="T305" s="95">
        <v>-141.38</v>
      </c>
      <c r="U305" s="95">
        <v>0.02</v>
      </c>
      <c r="V305" s="95">
        <v>0.98</v>
      </c>
      <c r="W305" s="95">
        <v>0</v>
      </c>
      <c r="X305" s="95"/>
      <c r="Y305" s="95"/>
      <c r="Z305" s="74" t="s">
        <v>1111</v>
      </c>
      <c r="AA305" s="95">
        <v>0.19</v>
      </c>
      <c r="AB305" s="95">
        <v>-0.26</v>
      </c>
      <c r="AC305" s="74" t="s">
        <v>1111</v>
      </c>
      <c r="AD305" s="95">
        <v>230050000</v>
      </c>
    </row>
    <row r="306" spans="1:30" x14ac:dyDescent="0.2">
      <c r="A306" s="74" t="s">
        <v>1415</v>
      </c>
      <c r="B306" s="95">
        <v>78.78</v>
      </c>
      <c r="C306" s="95">
        <v>1.35</v>
      </c>
      <c r="D306" s="95">
        <v>26.82</v>
      </c>
      <c r="E306" s="95">
        <v>6.61</v>
      </c>
      <c r="F306" s="95">
        <v>3.8</v>
      </c>
      <c r="G306" s="95">
        <v>37.729999999999997</v>
      </c>
      <c r="H306" s="95">
        <v>17.75</v>
      </c>
      <c r="I306" s="95">
        <v>13.84</v>
      </c>
      <c r="J306" s="95">
        <v>20.91</v>
      </c>
      <c r="K306" s="95">
        <v>19.95</v>
      </c>
      <c r="L306" s="95">
        <v>-0.97</v>
      </c>
      <c r="M306" s="95">
        <v>-0.31</v>
      </c>
      <c r="N306" s="95">
        <v>3.71</v>
      </c>
      <c r="O306" s="95">
        <v>16.600000000000001</v>
      </c>
      <c r="P306" s="95">
        <v>-8.0299999999999994</v>
      </c>
      <c r="Q306" s="95">
        <v>1.77</v>
      </c>
      <c r="R306" s="95">
        <v>24.65</v>
      </c>
      <c r="S306" s="95">
        <v>14.17</v>
      </c>
      <c r="T306" s="95">
        <v>23.54</v>
      </c>
      <c r="U306" s="95">
        <v>0.56999999999999995</v>
      </c>
      <c r="V306" s="95">
        <v>0.43</v>
      </c>
      <c r="W306" s="95">
        <v>1.02</v>
      </c>
      <c r="X306" s="95">
        <v>2.68</v>
      </c>
      <c r="Y306" s="95">
        <v>4.04</v>
      </c>
      <c r="Z306" s="74" t="s">
        <v>1111</v>
      </c>
      <c r="AA306" s="95">
        <v>11.92</v>
      </c>
      <c r="AB306" s="95">
        <v>2.94</v>
      </c>
      <c r="AC306" s="74" t="s">
        <v>1111</v>
      </c>
      <c r="AD306" s="95">
        <v>12538790238</v>
      </c>
    </row>
    <row r="307" spans="1:30" x14ac:dyDescent="0.2">
      <c r="A307" s="74" t="s">
        <v>1416</v>
      </c>
      <c r="B307" s="95">
        <v>43.35</v>
      </c>
      <c r="C307" s="95"/>
      <c r="D307" s="95">
        <v>15.89</v>
      </c>
      <c r="E307" s="95">
        <v>2.85</v>
      </c>
      <c r="F307" s="95">
        <v>1.1499999999999999</v>
      </c>
      <c r="G307" s="95">
        <v>32.729999999999997</v>
      </c>
      <c r="H307" s="95">
        <v>11.37</v>
      </c>
      <c r="I307" s="95">
        <v>10.39</v>
      </c>
      <c r="J307" s="95">
        <v>14.53</v>
      </c>
      <c r="K307" s="95">
        <v>13.34</v>
      </c>
      <c r="L307" s="95">
        <v>-1.19</v>
      </c>
      <c r="M307" s="95">
        <v>-0.23</v>
      </c>
      <c r="N307" s="95">
        <v>1.65</v>
      </c>
      <c r="O307" s="95">
        <v>5.29</v>
      </c>
      <c r="P307" s="95">
        <v>-2.2000000000000002</v>
      </c>
      <c r="Q307" s="95">
        <v>1.84</v>
      </c>
      <c r="R307" s="95">
        <v>17.95</v>
      </c>
      <c r="S307" s="95">
        <v>7.26</v>
      </c>
      <c r="T307" s="95">
        <v>13.29</v>
      </c>
      <c r="U307" s="95">
        <v>0.4</v>
      </c>
      <c r="V307" s="95">
        <v>0.6</v>
      </c>
      <c r="W307" s="95">
        <v>0.7</v>
      </c>
      <c r="X307" s="95">
        <v>14.37</v>
      </c>
      <c r="Y307" s="95"/>
      <c r="Z307" s="74" t="s">
        <v>1111</v>
      </c>
      <c r="AA307" s="95">
        <v>15.2</v>
      </c>
      <c r="AB307" s="95">
        <v>2.73</v>
      </c>
      <c r="AC307" s="74" t="s">
        <v>1111</v>
      </c>
      <c r="AD307" s="95">
        <v>1143464625</v>
      </c>
    </row>
    <row r="308" spans="1:30" x14ac:dyDescent="0.2">
      <c r="A308" s="74" t="s">
        <v>1417</v>
      </c>
      <c r="B308" s="95">
        <v>16.38</v>
      </c>
      <c r="C308" s="95"/>
      <c r="D308" s="95">
        <v>13.42</v>
      </c>
      <c r="E308" s="95">
        <v>0.8</v>
      </c>
      <c r="F308" s="95">
        <v>0.66</v>
      </c>
      <c r="G308" s="95">
        <v>45.95</v>
      </c>
      <c r="H308" s="95">
        <v>7.84</v>
      </c>
      <c r="I308" s="95">
        <v>6.21</v>
      </c>
      <c r="J308" s="95">
        <v>10.64</v>
      </c>
      <c r="K308" s="95">
        <v>9.15</v>
      </c>
      <c r="L308" s="95">
        <v>-1.49</v>
      </c>
      <c r="M308" s="95">
        <v>-0.11</v>
      </c>
      <c r="N308" s="95">
        <v>0.83</v>
      </c>
      <c r="O308" s="95">
        <v>1.48</v>
      </c>
      <c r="P308" s="95">
        <v>-1.49</v>
      </c>
      <c r="Q308" s="95">
        <v>4.82</v>
      </c>
      <c r="R308" s="95">
        <v>5.99</v>
      </c>
      <c r="S308" s="95">
        <v>4.8899999999999997</v>
      </c>
      <c r="T308" s="95">
        <v>5.99</v>
      </c>
      <c r="U308" s="95">
        <v>0.82</v>
      </c>
      <c r="V308" s="95">
        <v>0.18</v>
      </c>
      <c r="W308" s="95">
        <v>0.79</v>
      </c>
      <c r="X308" s="95"/>
      <c r="Y308" s="95"/>
      <c r="Z308" s="74" t="s">
        <v>1111</v>
      </c>
      <c r="AA308" s="95">
        <v>20.39</v>
      </c>
      <c r="AB308" s="95">
        <v>1.22</v>
      </c>
      <c r="AC308" s="74" t="s">
        <v>1111</v>
      </c>
      <c r="AD308" s="95">
        <v>232348662</v>
      </c>
    </row>
    <row r="309" spans="1:30" x14ac:dyDescent="0.2">
      <c r="A309" s="74" t="s">
        <v>1418</v>
      </c>
      <c r="B309" s="95">
        <v>5.39</v>
      </c>
      <c r="C309" s="95"/>
      <c r="D309" s="95">
        <v>56.15</v>
      </c>
      <c r="E309" s="95">
        <v>1.29</v>
      </c>
      <c r="F309" s="95">
        <v>0.22</v>
      </c>
      <c r="G309" s="95">
        <v>19.149999999999999</v>
      </c>
      <c r="H309" s="95">
        <v>2.68</v>
      </c>
      <c r="I309" s="95">
        <v>0.53</v>
      </c>
      <c r="J309" s="95">
        <v>11.04</v>
      </c>
      <c r="K309" s="95">
        <v>14.86</v>
      </c>
      <c r="L309" s="95">
        <v>3.82</v>
      </c>
      <c r="M309" s="95">
        <v>0.45</v>
      </c>
      <c r="N309" s="95">
        <v>0.3</v>
      </c>
      <c r="O309" s="95">
        <v>1.63</v>
      </c>
      <c r="P309" s="95">
        <v>-0.37</v>
      </c>
      <c r="Q309" s="95">
        <v>1.53</v>
      </c>
      <c r="R309" s="95">
        <v>2.2999999999999998</v>
      </c>
      <c r="S309" s="95">
        <v>0.4</v>
      </c>
      <c r="T309" s="95">
        <v>4.78</v>
      </c>
      <c r="U309" s="95">
        <v>0.17</v>
      </c>
      <c r="V309" s="95">
        <v>0.83</v>
      </c>
      <c r="W309" s="95">
        <v>0.75</v>
      </c>
      <c r="X309" s="95">
        <v>6.62</v>
      </c>
      <c r="Y309" s="95">
        <v>42.15</v>
      </c>
      <c r="Z309" s="74" t="s">
        <v>1111</v>
      </c>
      <c r="AA309" s="95">
        <v>4.17</v>
      </c>
      <c r="AB309" s="95">
        <v>0.1</v>
      </c>
      <c r="AC309" s="74" t="s">
        <v>1111</v>
      </c>
      <c r="AD309" s="95">
        <v>102915582</v>
      </c>
    </row>
    <row r="310" spans="1:30" x14ac:dyDescent="0.2">
      <c r="A310" s="74" t="s">
        <v>1419</v>
      </c>
      <c r="B310" s="95">
        <v>30.54</v>
      </c>
      <c r="C310" s="95">
        <v>0.78</v>
      </c>
      <c r="D310" s="95">
        <v>16.010000000000002</v>
      </c>
      <c r="E310" s="95">
        <v>-61.98</v>
      </c>
      <c r="F310" s="95">
        <v>0.77</v>
      </c>
      <c r="G310" s="95">
        <v>60.65</v>
      </c>
      <c r="H310" s="95">
        <v>26.99</v>
      </c>
      <c r="I310" s="95">
        <v>10.039999999999999</v>
      </c>
      <c r="J310" s="95">
        <v>5.95</v>
      </c>
      <c r="K310" s="95">
        <v>9.74</v>
      </c>
      <c r="L310" s="95">
        <v>3.79</v>
      </c>
      <c r="M310" s="95"/>
      <c r="N310" s="95">
        <v>1.61</v>
      </c>
      <c r="O310" s="95">
        <v>84.69</v>
      </c>
      <c r="P310" s="95">
        <v>-0.91</v>
      </c>
      <c r="Q310" s="95">
        <v>1.06</v>
      </c>
      <c r="R310" s="95">
        <v>-387.15</v>
      </c>
      <c r="S310" s="95">
        <v>4.8</v>
      </c>
      <c r="T310" s="95">
        <v>19.88</v>
      </c>
      <c r="U310" s="95">
        <v>-0.01</v>
      </c>
      <c r="V310" s="95">
        <v>0.97</v>
      </c>
      <c r="W310" s="95">
        <v>0.48</v>
      </c>
      <c r="X310" s="95">
        <v>-8.43</v>
      </c>
      <c r="Y310" s="95"/>
      <c r="Z310" s="74" t="s">
        <v>1111</v>
      </c>
      <c r="AA310" s="95">
        <v>-0.49</v>
      </c>
      <c r="AB310" s="95">
        <v>1.91</v>
      </c>
      <c r="AC310" s="74" t="s">
        <v>1111</v>
      </c>
      <c r="AD310" s="95">
        <v>11094397122</v>
      </c>
    </row>
    <row r="311" spans="1:30" x14ac:dyDescent="0.2">
      <c r="A311" s="74" t="s">
        <v>1420</v>
      </c>
      <c r="B311" s="95">
        <v>42.22</v>
      </c>
      <c r="C311" s="95">
        <v>10.02</v>
      </c>
      <c r="D311" s="95">
        <v>8.4700000000000006</v>
      </c>
      <c r="E311" s="95">
        <v>11.03</v>
      </c>
      <c r="F311" s="95">
        <v>2.19</v>
      </c>
      <c r="G311" s="95">
        <v>100</v>
      </c>
      <c r="H311" s="95">
        <v>47.39</v>
      </c>
      <c r="I311" s="95">
        <v>27.96</v>
      </c>
      <c r="J311" s="95">
        <v>5</v>
      </c>
      <c r="K311" s="95">
        <v>4.83</v>
      </c>
      <c r="L311" s="95">
        <v>-0.17</v>
      </c>
      <c r="M311" s="95">
        <v>-0.36</v>
      </c>
      <c r="N311" s="95">
        <v>2.37</v>
      </c>
      <c r="O311" s="95"/>
      <c r="P311" s="95">
        <v>-2.19</v>
      </c>
      <c r="Q311" s="95"/>
      <c r="R311" s="95">
        <v>130.22</v>
      </c>
      <c r="S311" s="95">
        <v>25.81</v>
      </c>
      <c r="T311" s="95">
        <v>101.58</v>
      </c>
      <c r="U311" s="95">
        <v>0.2</v>
      </c>
      <c r="V311" s="95">
        <v>0.72</v>
      </c>
      <c r="W311" s="95">
        <v>0.92</v>
      </c>
      <c r="X311" s="95">
        <v>1.99</v>
      </c>
      <c r="Y311" s="95">
        <v>26.45</v>
      </c>
      <c r="Z311" s="74" t="s">
        <v>1111</v>
      </c>
      <c r="AA311" s="95">
        <v>3.83</v>
      </c>
      <c r="AB311" s="95">
        <v>4.9800000000000004</v>
      </c>
      <c r="AC311" s="74" t="s">
        <v>1111</v>
      </c>
      <c r="AD311" s="95">
        <v>2753415298</v>
      </c>
    </row>
    <row r="312" spans="1:30" x14ac:dyDescent="0.2">
      <c r="A312" s="74" t="s">
        <v>1421</v>
      </c>
      <c r="B312" s="95">
        <v>282.81</v>
      </c>
      <c r="C312" s="95">
        <v>2.12</v>
      </c>
      <c r="D312" s="95">
        <v>29.84</v>
      </c>
      <c r="E312" s="95">
        <v>4.63</v>
      </c>
      <c r="F312" s="95">
        <v>2.33</v>
      </c>
      <c r="G312" s="95">
        <v>30.39</v>
      </c>
      <c r="H312" s="95">
        <v>25.66</v>
      </c>
      <c r="I312" s="95">
        <v>20.329999999999998</v>
      </c>
      <c r="J312" s="95">
        <v>23.64</v>
      </c>
      <c r="K312" s="95">
        <v>24.33</v>
      </c>
      <c r="L312" s="95">
        <v>0.69</v>
      </c>
      <c r="M312" s="95">
        <v>0.14000000000000001</v>
      </c>
      <c r="N312" s="95">
        <v>6.07</v>
      </c>
      <c r="O312" s="95">
        <v>11.23</v>
      </c>
      <c r="P312" s="95">
        <v>-3.39</v>
      </c>
      <c r="Q312" s="95">
        <v>2.99</v>
      </c>
      <c r="R312" s="95">
        <v>15.5</v>
      </c>
      <c r="S312" s="95">
        <v>7.82</v>
      </c>
      <c r="T312" s="95">
        <v>10.32</v>
      </c>
      <c r="U312" s="95">
        <v>0.5</v>
      </c>
      <c r="V312" s="95">
        <v>0.5</v>
      </c>
      <c r="W312" s="95">
        <v>0.38</v>
      </c>
      <c r="X312" s="95">
        <v>6.59</v>
      </c>
      <c r="Y312" s="95">
        <v>27.17</v>
      </c>
      <c r="Z312" s="74" t="s">
        <v>1111</v>
      </c>
      <c r="AA312" s="95">
        <v>61.14</v>
      </c>
      <c r="AB312" s="95">
        <v>9.48</v>
      </c>
      <c r="AC312" s="74" t="s">
        <v>1111</v>
      </c>
      <c r="AD312" s="95">
        <v>62631215724</v>
      </c>
    </row>
    <row r="313" spans="1:30" x14ac:dyDescent="0.2">
      <c r="A313" s="74" t="s">
        <v>1422</v>
      </c>
      <c r="B313" s="95">
        <v>3.36</v>
      </c>
      <c r="C313" s="95"/>
      <c r="D313" s="95">
        <v>-1.76</v>
      </c>
      <c r="E313" s="95">
        <v>2.2599999999999998</v>
      </c>
      <c r="F313" s="95">
        <v>1.74</v>
      </c>
      <c r="G313" s="95">
        <v>54.6</v>
      </c>
      <c r="H313" s="95">
        <v>-158.16999999999999</v>
      </c>
      <c r="I313" s="95">
        <v>-158.25</v>
      </c>
      <c r="J313" s="95">
        <v>-1.76</v>
      </c>
      <c r="K313" s="95">
        <v>-1.3</v>
      </c>
      <c r="L313" s="95">
        <v>0.46</v>
      </c>
      <c r="M313" s="95">
        <v>-0.59</v>
      </c>
      <c r="N313" s="95">
        <v>2.79</v>
      </c>
      <c r="O313" s="95">
        <v>3.13</v>
      </c>
      <c r="P313" s="95">
        <v>-8.06</v>
      </c>
      <c r="Q313" s="95">
        <v>3.45</v>
      </c>
      <c r="R313" s="95">
        <v>-128.55000000000001</v>
      </c>
      <c r="S313" s="95">
        <v>-99.1</v>
      </c>
      <c r="T313" s="95">
        <v>-128.49</v>
      </c>
      <c r="U313" s="95">
        <v>0.77</v>
      </c>
      <c r="V313" s="95">
        <v>0.23</v>
      </c>
      <c r="W313" s="95">
        <v>0.63</v>
      </c>
      <c r="X313" s="95">
        <v>16.62</v>
      </c>
      <c r="Y313" s="95"/>
      <c r="Z313" s="74" t="s">
        <v>1111</v>
      </c>
      <c r="AA313" s="95">
        <v>1.48</v>
      </c>
      <c r="AB313" s="95">
        <v>-1.91</v>
      </c>
      <c r="AC313" s="74" t="s">
        <v>1111</v>
      </c>
      <c r="AD313" s="95">
        <v>25078435</v>
      </c>
    </row>
    <row r="314" spans="1:30" x14ac:dyDescent="0.2">
      <c r="A314" s="74" t="s">
        <v>1423</v>
      </c>
      <c r="B314" s="95">
        <v>21.02</v>
      </c>
      <c r="C314" s="95"/>
      <c r="D314" s="95">
        <v>25.47</v>
      </c>
      <c r="E314" s="95">
        <v>0.97</v>
      </c>
      <c r="F314" s="95">
        <v>0.54</v>
      </c>
      <c r="G314" s="95">
        <v>61.12</v>
      </c>
      <c r="H314" s="95">
        <v>6.73</v>
      </c>
      <c r="I314" s="95">
        <v>4.4000000000000004</v>
      </c>
      <c r="J314" s="95">
        <v>16.670000000000002</v>
      </c>
      <c r="K314" s="95">
        <v>17.54</v>
      </c>
      <c r="L314" s="95">
        <v>0.87</v>
      </c>
      <c r="M314" s="95">
        <v>0.05</v>
      </c>
      <c r="N314" s="95">
        <v>1.1200000000000001</v>
      </c>
      <c r="O314" s="95">
        <v>3.94</v>
      </c>
      <c r="P314" s="95">
        <v>-0.74</v>
      </c>
      <c r="Q314" s="95">
        <v>2.11</v>
      </c>
      <c r="R314" s="95">
        <v>3.82</v>
      </c>
      <c r="S314" s="95">
        <v>2.14</v>
      </c>
      <c r="T314" s="95">
        <v>3.06</v>
      </c>
      <c r="U314" s="95">
        <v>0.56000000000000005</v>
      </c>
      <c r="V314" s="95">
        <v>0.44</v>
      </c>
      <c r="W314" s="95">
        <v>0.48</v>
      </c>
      <c r="X314" s="95">
        <v>-0.38</v>
      </c>
      <c r="Y314" s="95">
        <v>-10.3</v>
      </c>
      <c r="Z314" s="74" t="s">
        <v>1111</v>
      </c>
      <c r="AA314" s="95">
        <v>21.62</v>
      </c>
      <c r="AB314" s="95">
        <v>0.83</v>
      </c>
      <c r="AC314" s="74" t="s">
        <v>1111</v>
      </c>
      <c r="AD314" s="95">
        <v>393267384</v>
      </c>
    </row>
    <row r="315" spans="1:30" x14ac:dyDescent="0.2">
      <c r="A315" s="74" t="s">
        <v>1424</v>
      </c>
      <c r="B315" s="95">
        <v>5.52</v>
      </c>
      <c r="C315" s="95"/>
      <c r="D315" s="95">
        <v>-12.26</v>
      </c>
      <c r="E315" s="95">
        <v>-2369.5500000000002</v>
      </c>
      <c r="F315" s="95">
        <v>3.07</v>
      </c>
      <c r="G315" s="95">
        <v>55.38</v>
      </c>
      <c r="H315" s="95">
        <v>-20.32</v>
      </c>
      <c r="I315" s="95">
        <v>-29.8</v>
      </c>
      <c r="J315" s="95">
        <v>-17.98</v>
      </c>
      <c r="K315" s="95">
        <v>-20.28</v>
      </c>
      <c r="L315" s="95">
        <v>-2.2999999999999998</v>
      </c>
      <c r="M315" s="95"/>
      <c r="N315" s="95">
        <v>3.65</v>
      </c>
      <c r="O315" s="95">
        <v>5.59</v>
      </c>
      <c r="P315" s="95">
        <v>-12.7</v>
      </c>
      <c r="Q315" s="95">
        <v>3.62</v>
      </c>
      <c r="R315" s="95">
        <v>-19328.259999999998</v>
      </c>
      <c r="S315" s="95">
        <v>-25.02</v>
      </c>
      <c r="T315" s="95">
        <v>-22.48</v>
      </c>
      <c r="U315" s="95">
        <v>0</v>
      </c>
      <c r="V315" s="95">
        <v>1</v>
      </c>
      <c r="W315" s="95">
        <v>0.84</v>
      </c>
      <c r="X315" s="95">
        <v>-9.11</v>
      </c>
      <c r="Y315" s="95"/>
      <c r="Z315" s="74" t="s">
        <v>1111</v>
      </c>
      <c r="AA315" s="95">
        <v>0</v>
      </c>
      <c r="AB315" s="95">
        <v>-0.45</v>
      </c>
      <c r="AC315" s="74" t="s">
        <v>1111</v>
      </c>
      <c r="AD315" s="95">
        <v>217998600</v>
      </c>
    </row>
    <row r="316" spans="1:30" x14ac:dyDescent="0.2">
      <c r="A316" s="74" t="s">
        <v>1425</v>
      </c>
      <c r="B316" s="95">
        <v>22.42</v>
      </c>
      <c r="C316" s="95"/>
      <c r="D316" s="95">
        <v>503.61</v>
      </c>
      <c r="E316" s="95">
        <v>2.19</v>
      </c>
      <c r="F316" s="95">
        <v>1.05</v>
      </c>
      <c r="G316" s="95">
        <v>23.26</v>
      </c>
      <c r="H316" s="95">
        <v>2.21</v>
      </c>
      <c r="I316" s="95">
        <v>0.27</v>
      </c>
      <c r="J316" s="95">
        <v>61.42</v>
      </c>
      <c r="K316" s="95">
        <v>65.59</v>
      </c>
      <c r="L316" s="95">
        <v>4.17</v>
      </c>
      <c r="M316" s="95">
        <v>0.15</v>
      </c>
      <c r="N316" s="95">
        <v>1.36</v>
      </c>
      <c r="O316" s="95">
        <v>3.48</v>
      </c>
      <c r="P316" s="95">
        <v>-1.98</v>
      </c>
      <c r="Q316" s="95">
        <v>2.83</v>
      </c>
      <c r="R316" s="95">
        <v>0.44</v>
      </c>
      <c r="S316" s="95">
        <v>0.21</v>
      </c>
      <c r="T316" s="95">
        <v>1.7</v>
      </c>
      <c r="U316" s="95">
        <v>0.48</v>
      </c>
      <c r="V316" s="95">
        <v>0.52</v>
      </c>
      <c r="W316" s="95">
        <v>0.78</v>
      </c>
      <c r="X316" s="95"/>
      <c r="Y316" s="95"/>
      <c r="Z316" s="74" t="s">
        <v>1111</v>
      </c>
      <c r="AA316" s="95">
        <v>10.23</v>
      </c>
      <c r="AB316" s="95">
        <v>0.04</v>
      </c>
      <c r="AC316" s="74" t="s">
        <v>1111</v>
      </c>
      <c r="AD316" s="95">
        <v>5036096984</v>
      </c>
    </row>
    <row r="317" spans="1:30" x14ac:dyDescent="0.2">
      <c r="A317" s="74" t="s">
        <v>1426</v>
      </c>
      <c r="B317" s="95">
        <v>77.349999999999994</v>
      </c>
      <c r="C317" s="95">
        <v>1.2</v>
      </c>
      <c r="D317" s="95">
        <v>31.2</v>
      </c>
      <c r="E317" s="95">
        <v>7.78</v>
      </c>
      <c r="F317" s="95">
        <v>3.1</v>
      </c>
      <c r="G317" s="95">
        <v>31.4</v>
      </c>
      <c r="H317" s="95">
        <v>19.47</v>
      </c>
      <c r="I317" s="95">
        <v>14.43</v>
      </c>
      <c r="J317" s="95">
        <v>23.12</v>
      </c>
      <c r="K317" s="95">
        <v>25.1</v>
      </c>
      <c r="L317" s="95">
        <v>1.97</v>
      </c>
      <c r="M317" s="95">
        <v>0.66</v>
      </c>
      <c r="N317" s="95">
        <v>4.5</v>
      </c>
      <c r="O317" s="95">
        <v>11.46</v>
      </c>
      <c r="P317" s="95">
        <v>-5.78</v>
      </c>
      <c r="Q317" s="95">
        <v>2.4</v>
      </c>
      <c r="R317" s="95">
        <v>24.94</v>
      </c>
      <c r="S317" s="95">
        <v>9.93</v>
      </c>
      <c r="T317" s="95">
        <v>14.27</v>
      </c>
      <c r="U317" s="95">
        <v>0.4</v>
      </c>
      <c r="V317" s="95">
        <v>0.6</v>
      </c>
      <c r="W317" s="95">
        <v>0.69</v>
      </c>
      <c r="X317" s="95">
        <v>9.08</v>
      </c>
      <c r="Y317" s="95">
        <v>9.5299999999999994</v>
      </c>
      <c r="Z317" s="74" t="s">
        <v>1111</v>
      </c>
      <c r="AA317" s="95">
        <v>9.94</v>
      </c>
      <c r="AB317" s="95">
        <v>2.48</v>
      </c>
      <c r="AC317" s="74" t="s">
        <v>1111</v>
      </c>
      <c r="AD317" s="95">
        <v>46257450330</v>
      </c>
    </row>
    <row r="318" spans="1:30" x14ac:dyDescent="0.2">
      <c r="A318" s="74" t="s">
        <v>1427</v>
      </c>
      <c r="B318" s="95">
        <v>15.38</v>
      </c>
      <c r="C318" s="95"/>
      <c r="D318" s="95">
        <v>-41.58</v>
      </c>
      <c r="E318" s="95">
        <v>4.6399999999999997</v>
      </c>
      <c r="F318" s="95">
        <v>3.21</v>
      </c>
      <c r="G318" s="95">
        <v>36.729999999999997</v>
      </c>
      <c r="H318" s="95">
        <v>-13.9</v>
      </c>
      <c r="I318" s="95">
        <v>-36.71</v>
      </c>
      <c r="J318" s="95">
        <v>-109.8</v>
      </c>
      <c r="K318" s="95">
        <v>-113.35</v>
      </c>
      <c r="L318" s="95">
        <v>-3.56</v>
      </c>
      <c r="M318" s="95">
        <v>0.15</v>
      </c>
      <c r="N318" s="95">
        <v>15.26</v>
      </c>
      <c r="O318" s="95">
        <v>22.63</v>
      </c>
      <c r="P318" s="95">
        <v>-4.26</v>
      </c>
      <c r="Q318" s="95">
        <v>2.36</v>
      </c>
      <c r="R318" s="95">
        <v>-11.16</v>
      </c>
      <c r="S318" s="95">
        <v>-7.73</v>
      </c>
      <c r="T318" s="95">
        <v>-3.96</v>
      </c>
      <c r="U318" s="95">
        <v>0.69</v>
      </c>
      <c r="V318" s="95">
        <v>0.31</v>
      </c>
      <c r="W318" s="95">
        <v>0.21</v>
      </c>
      <c r="X318" s="95"/>
      <c r="Y318" s="95"/>
      <c r="Z318" s="74" t="s">
        <v>1111</v>
      </c>
      <c r="AA318" s="95">
        <v>3.31</v>
      </c>
      <c r="AB318" s="95">
        <v>-0.37</v>
      </c>
      <c r="AC318" s="74" t="s">
        <v>1111</v>
      </c>
      <c r="AD318" s="95">
        <v>6861892214.5799999</v>
      </c>
    </row>
    <row r="319" spans="1:30" x14ac:dyDescent="0.2">
      <c r="A319" s="74" t="s">
        <v>1428</v>
      </c>
      <c r="B319" s="95">
        <v>11.1</v>
      </c>
      <c r="C319" s="95"/>
      <c r="D319" s="95">
        <v>-32.82</v>
      </c>
      <c r="E319" s="95">
        <v>1.45</v>
      </c>
      <c r="F319" s="95">
        <v>1.3</v>
      </c>
      <c r="G319" s="95">
        <v>60.41</v>
      </c>
      <c r="H319" s="95">
        <v>-31.79</v>
      </c>
      <c r="I319" s="95">
        <v>-26.72</v>
      </c>
      <c r="J319" s="95">
        <v>-27.59</v>
      </c>
      <c r="K319" s="95">
        <v>-9.86</v>
      </c>
      <c r="L319" s="95">
        <v>17.73</v>
      </c>
      <c r="M319" s="95">
        <v>-0.93</v>
      </c>
      <c r="N319" s="95">
        <v>8.77</v>
      </c>
      <c r="O319" s="95">
        <v>1.66</v>
      </c>
      <c r="P319" s="95">
        <v>-10.9</v>
      </c>
      <c r="Q319" s="95">
        <v>9.27</v>
      </c>
      <c r="R319" s="95">
        <v>-4.41</v>
      </c>
      <c r="S319" s="95">
        <v>-3.97</v>
      </c>
      <c r="T319" s="95">
        <v>-5.3</v>
      </c>
      <c r="U319" s="95">
        <v>0.9</v>
      </c>
      <c r="V319" s="95">
        <v>0.1</v>
      </c>
      <c r="W319" s="95">
        <v>0.15</v>
      </c>
      <c r="X319" s="95"/>
      <c r="Y319" s="95"/>
      <c r="Z319" s="74" t="s">
        <v>1111</v>
      </c>
      <c r="AA319" s="95">
        <v>7.67</v>
      </c>
      <c r="AB319" s="95">
        <v>-0.34</v>
      </c>
      <c r="AC319" s="74" t="s">
        <v>1111</v>
      </c>
      <c r="AD319" s="95">
        <v>1286164104</v>
      </c>
    </row>
    <row r="320" spans="1:30" x14ac:dyDescent="0.2">
      <c r="A320" s="74" t="s">
        <v>1429</v>
      </c>
      <c r="B320" s="95">
        <v>38.78</v>
      </c>
      <c r="C320" s="95"/>
      <c r="D320" s="95">
        <v>-7.16</v>
      </c>
      <c r="E320" s="95">
        <v>-64.97</v>
      </c>
      <c r="F320" s="95">
        <v>7.09</v>
      </c>
      <c r="G320" s="95">
        <v>99.94</v>
      </c>
      <c r="H320" s="95">
        <v>-194.51</v>
      </c>
      <c r="I320" s="95">
        <v>-202.97</v>
      </c>
      <c r="J320" s="95">
        <v>-7.47</v>
      </c>
      <c r="K320" s="95">
        <v>-7.58</v>
      </c>
      <c r="L320" s="95">
        <v>-0.11</v>
      </c>
      <c r="M320" s="95"/>
      <c r="N320" s="95">
        <v>14.53</v>
      </c>
      <c r="O320" s="95">
        <v>9.77</v>
      </c>
      <c r="P320" s="95">
        <v>-74.099999999999994</v>
      </c>
      <c r="Q320" s="95">
        <v>5.05</v>
      </c>
      <c r="R320" s="95">
        <v>-907.38</v>
      </c>
      <c r="S320" s="95">
        <v>-98.95</v>
      </c>
      <c r="T320" s="95">
        <v>-116.72</v>
      </c>
      <c r="U320" s="95">
        <v>-0.11</v>
      </c>
      <c r="V320" s="95">
        <v>1.1100000000000001</v>
      </c>
      <c r="W320" s="95">
        <v>0.49</v>
      </c>
      <c r="X320" s="95"/>
      <c r="Y320" s="95"/>
      <c r="Z320" s="74" t="s">
        <v>1111</v>
      </c>
      <c r="AA320" s="95">
        <v>-0.6</v>
      </c>
      <c r="AB320" s="95">
        <v>-5.42</v>
      </c>
      <c r="AC320" s="74" t="s">
        <v>1111</v>
      </c>
      <c r="AD320" s="95">
        <v>3724640612</v>
      </c>
    </row>
    <row r="321" spans="1:30" x14ac:dyDescent="0.2">
      <c r="A321" s="74" t="s">
        <v>1430</v>
      </c>
      <c r="B321" s="95">
        <v>3.33</v>
      </c>
      <c r="C321" s="95"/>
      <c r="D321" s="95">
        <v>-0.85</v>
      </c>
      <c r="E321" s="95">
        <v>1.01</v>
      </c>
      <c r="F321" s="95">
        <v>0.74</v>
      </c>
      <c r="G321" s="95"/>
      <c r="H321" s="95"/>
      <c r="I321" s="95"/>
      <c r="J321" s="95">
        <v>-0.85</v>
      </c>
      <c r="K321" s="95">
        <v>0.21</v>
      </c>
      <c r="L321" s="95">
        <v>1.07</v>
      </c>
      <c r="M321" s="95">
        <v>-1.25</v>
      </c>
      <c r="N321" s="95"/>
      <c r="O321" s="95">
        <v>1.01</v>
      </c>
      <c r="P321" s="95">
        <v>-54.42</v>
      </c>
      <c r="Q321" s="95">
        <v>3.79</v>
      </c>
      <c r="R321" s="95">
        <v>-117.78</v>
      </c>
      <c r="S321" s="95">
        <v>-86.14</v>
      </c>
      <c r="T321" s="95">
        <v>-117.78</v>
      </c>
      <c r="U321" s="95">
        <v>0.73</v>
      </c>
      <c r="V321" s="95">
        <v>0.27</v>
      </c>
      <c r="W321" s="95">
        <v>0</v>
      </c>
      <c r="X321" s="95"/>
      <c r="Y321" s="95"/>
      <c r="Z321" s="74" t="s">
        <v>1111</v>
      </c>
      <c r="AA321" s="95">
        <v>3.31</v>
      </c>
      <c r="AB321" s="95">
        <v>-3.9</v>
      </c>
      <c r="AC321" s="74" t="s">
        <v>1111</v>
      </c>
      <c r="AD321" s="95">
        <v>87297615</v>
      </c>
    </row>
    <row r="322" spans="1:30" x14ac:dyDescent="0.2">
      <c r="A322" s="74" t="s">
        <v>1431</v>
      </c>
      <c r="B322" s="95">
        <v>65.349999999999994</v>
      </c>
      <c r="C322" s="95">
        <v>3.21</v>
      </c>
      <c r="D322" s="95">
        <v>8.09</v>
      </c>
      <c r="E322" s="95">
        <v>6.09</v>
      </c>
      <c r="F322" s="95">
        <v>0.56999999999999995</v>
      </c>
      <c r="G322" s="95">
        <v>100</v>
      </c>
      <c r="H322" s="95">
        <v>93.38</v>
      </c>
      <c r="I322" s="95">
        <v>33.69</v>
      </c>
      <c r="J322" s="95">
        <v>2.92</v>
      </c>
      <c r="K322" s="95">
        <v>4.7</v>
      </c>
      <c r="L322" s="95">
        <v>1.79</v>
      </c>
      <c r="M322" s="95">
        <v>3.72</v>
      </c>
      <c r="N322" s="95">
        <v>2.72</v>
      </c>
      <c r="O322" s="95"/>
      <c r="P322" s="95">
        <v>-0.56999999999999995</v>
      </c>
      <c r="Q322" s="95"/>
      <c r="R322" s="95">
        <v>75.239999999999995</v>
      </c>
      <c r="S322" s="95">
        <v>7.04</v>
      </c>
      <c r="T322" s="95">
        <v>29.84</v>
      </c>
      <c r="U322" s="95">
        <v>0.09</v>
      </c>
      <c r="V322" s="95">
        <v>0.84</v>
      </c>
      <c r="W322" s="95">
        <v>0.21</v>
      </c>
      <c r="X322" s="95">
        <v>16.350000000000001</v>
      </c>
      <c r="Y322" s="95">
        <v>3.09</v>
      </c>
      <c r="Z322" s="74" t="s">
        <v>1111</v>
      </c>
      <c r="AA322" s="95">
        <v>10.74</v>
      </c>
      <c r="AB322" s="95">
        <v>8.08</v>
      </c>
      <c r="AC322" s="74" t="s">
        <v>1111</v>
      </c>
      <c r="AD322" s="95">
        <v>16113970325</v>
      </c>
    </row>
    <row r="323" spans="1:30" x14ac:dyDescent="0.2">
      <c r="A323" s="74" t="s">
        <v>1432</v>
      </c>
      <c r="B323" s="95">
        <v>46.71</v>
      </c>
      <c r="C323" s="95">
        <v>1.71</v>
      </c>
      <c r="D323" s="95">
        <v>-51.37</v>
      </c>
      <c r="E323" s="95">
        <v>2.4500000000000002</v>
      </c>
      <c r="F323" s="95">
        <v>1.18</v>
      </c>
      <c r="G323" s="95">
        <v>19.32</v>
      </c>
      <c r="H323" s="95">
        <v>-1.98</v>
      </c>
      <c r="I323" s="95">
        <v>-1.75</v>
      </c>
      <c r="J323" s="95">
        <v>-45.23</v>
      </c>
      <c r="K323" s="95">
        <v>-48.53</v>
      </c>
      <c r="L323" s="95">
        <v>-3.3</v>
      </c>
      <c r="M323" s="95">
        <v>0.18</v>
      </c>
      <c r="N323" s="95">
        <v>0.9</v>
      </c>
      <c r="O323" s="95">
        <v>7.8</v>
      </c>
      <c r="P323" s="95">
        <v>-1.89</v>
      </c>
      <c r="Q323" s="95">
        <v>1.68</v>
      </c>
      <c r="R323" s="95">
        <v>-4.7699999999999996</v>
      </c>
      <c r="S323" s="95">
        <v>-2.2999999999999998</v>
      </c>
      <c r="T323" s="95">
        <v>-4.99</v>
      </c>
      <c r="U323" s="95">
        <v>0.48</v>
      </c>
      <c r="V323" s="95">
        <v>0.52</v>
      </c>
      <c r="W323" s="95">
        <v>1.32</v>
      </c>
      <c r="X323" s="95">
        <v>4.6399999999999997</v>
      </c>
      <c r="Y323" s="95">
        <v>-25.07</v>
      </c>
      <c r="Z323" s="74" t="s">
        <v>1111</v>
      </c>
      <c r="AA323" s="95">
        <v>19.059999999999999</v>
      </c>
      <c r="AB323" s="95">
        <v>-0.91</v>
      </c>
      <c r="AC323" s="74" t="s">
        <v>1111</v>
      </c>
      <c r="AD323" s="95">
        <v>1161467505</v>
      </c>
    </row>
    <row r="324" spans="1:30" x14ac:dyDescent="0.2">
      <c r="A324" s="74" t="s">
        <v>1433</v>
      </c>
      <c r="B324" s="95">
        <v>13.17</v>
      </c>
      <c r="C324" s="95"/>
      <c r="D324" s="95">
        <v>0</v>
      </c>
      <c r="E324" s="95">
        <v>7.36</v>
      </c>
      <c r="F324" s="95">
        <v>3.57</v>
      </c>
      <c r="G324" s="95"/>
      <c r="H324" s="95"/>
      <c r="I324" s="95"/>
      <c r="J324" s="95">
        <v>0</v>
      </c>
      <c r="K324" s="95">
        <v>0</v>
      </c>
      <c r="L324" s="95">
        <v>0</v>
      </c>
      <c r="M324" s="95">
        <v>-1.52</v>
      </c>
      <c r="N324" s="95"/>
      <c r="O324" s="95">
        <v>6.4</v>
      </c>
      <c r="P324" s="95">
        <v>-21.92</v>
      </c>
      <c r="Q324" s="95">
        <v>3.01</v>
      </c>
      <c r="R324" s="95">
        <v>-316980.06</v>
      </c>
      <c r="S324" s="95">
        <v>-154014.39999999999</v>
      </c>
      <c r="T324" s="95">
        <v>-255954.42</v>
      </c>
      <c r="U324" s="95">
        <v>0.49</v>
      </c>
      <c r="V324" s="95">
        <v>0.51</v>
      </c>
      <c r="W324" s="95">
        <v>0</v>
      </c>
      <c r="X324" s="95"/>
      <c r="Y324" s="95"/>
      <c r="Z324" s="74" t="s">
        <v>1111</v>
      </c>
      <c r="AA324" s="95">
        <v>1.79</v>
      </c>
      <c r="AB324" s="95">
        <v>-5674.21</v>
      </c>
      <c r="AC324" s="74" t="s">
        <v>1111</v>
      </c>
      <c r="AD324" s="95">
        <v>12911868</v>
      </c>
    </row>
    <row r="325" spans="1:30" x14ac:dyDescent="0.2">
      <c r="A325" s="74" t="s">
        <v>1434</v>
      </c>
      <c r="B325" s="95">
        <v>0.08</v>
      </c>
      <c r="C325" s="95"/>
      <c r="D325" s="95">
        <v>0</v>
      </c>
      <c r="E325" s="95">
        <v>0.04</v>
      </c>
      <c r="F325" s="95">
        <v>0.02</v>
      </c>
      <c r="G325" s="95"/>
      <c r="H325" s="95"/>
      <c r="I325" s="95"/>
      <c r="J325" s="95">
        <v>0</v>
      </c>
      <c r="K325" s="95">
        <v>0</v>
      </c>
      <c r="L325" s="95">
        <v>0</v>
      </c>
      <c r="M325" s="95">
        <v>-1.52</v>
      </c>
      <c r="N325" s="95"/>
      <c r="O325" s="95">
        <v>0.04</v>
      </c>
      <c r="P325" s="95">
        <v>-0.13</v>
      </c>
      <c r="Q325" s="95">
        <v>3.01</v>
      </c>
      <c r="R325" s="95">
        <v>-316980.06</v>
      </c>
      <c r="S325" s="95">
        <v>-154014.39999999999</v>
      </c>
      <c r="T325" s="95">
        <v>-255954.42</v>
      </c>
      <c r="U325" s="95">
        <v>0.49</v>
      </c>
      <c r="V325" s="95">
        <v>0.51</v>
      </c>
      <c r="W325" s="95">
        <v>0</v>
      </c>
      <c r="X325" s="95"/>
      <c r="Y325" s="95"/>
      <c r="Z325" s="74" t="s">
        <v>1111</v>
      </c>
      <c r="AA325" s="95">
        <v>1.79</v>
      </c>
      <c r="AB325" s="95">
        <v>-5674.21</v>
      </c>
      <c r="AC325" s="74" t="s">
        <v>1111</v>
      </c>
      <c r="AD325" s="95">
        <v>12911868</v>
      </c>
    </row>
    <row r="326" spans="1:30" x14ac:dyDescent="0.2">
      <c r="A326" s="74" t="s">
        <v>1435</v>
      </c>
      <c r="B326" s="95">
        <v>118.08</v>
      </c>
      <c r="C326" s="95"/>
      <c r="D326" s="95">
        <v>2217.54</v>
      </c>
      <c r="E326" s="95">
        <v>14.03</v>
      </c>
      <c r="F326" s="95">
        <v>10.050000000000001</v>
      </c>
      <c r="G326" s="95">
        <v>59.92</v>
      </c>
      <c r="H326" s="95">
        <v>-2.12</v>
      </c>
      <c r="I326" s="95">
        <v>0.55000000000000004</v>
      </c>
      <c r="J326" s="95">
        <v>-574.86</v>
      </c>
      <c r="K326" s="95">
        <v>-552.33000000000004</v>
      </c>
      <c r="L326" s="95">
        <v>22.54</v>
      </c>
      <c r="M326" s="95">
        <v>-0.55000000000000004</v>
      </c>
      <c r="N326" s="95">
        <v>12.18</v>
      </c>
      <c r="O326" s="95">
        <v>27.63</v>
      </c>
      <c r="P326" s="95">
        <v>-19.489999999999998</v>
      </c>
      <c r="Q326" s="95">
        <v>4.01</v>
      </c>
      <c r="R326" s="95">
        <v>0.63</v>
      </c>
      <c r="S326" s="95">
        <v>0.45</v>
      </c>
      <c r="T326" s="95">
        <v>-4.8600000000000003</v>
      </c>
      <c r="U326" s="95">
        <v>0.72</v>
      </c>
      <c r="V326" s="95">
        <v>0.28000000000000003</v>
      </c>
      <c r="W326" s="95">
        <v>0.83</v>
      </c>
      <c r="X326" s="95">
        <v>32.83</v>
      </c>
      <c r="Y326" s="95"/>
      <c r="Z326" s="74" t="s">
        <v>1111</v>
      </c>
      <c r="AA326" s="95">
        <v>8.41</v>
      </c>
      <c r="AB326" s="95">
        <v>0.05</v>
      </c>
      <c r="AC326" s="74" t="s">
        <v>1111</v>
      </c>
      <c r="AD326" s="95">
        <v>4093585632</v>
      </c>
    </row>
    <row r="327" spans="1:30" x14ac:dyDescent="0.2">
      <c r="A327" s="74" t="s">
        <v>1436</v>
      </c>
      <c r="B327" s="95">
        <v>3.61</v>
      </c>
      <c r="C327" s="95"/>
      <c r="D327" s="95">
        <v>-6.02</v>
      </c>
      <c r="E327" s="95">
        <v>0.78</v>
      </c>
      <c r="F327" s="95">
        <v>0.6</v>
      </c>
      <c r="G327" s="95">
        <v>-314.18</v>
      </c>
      <c r="H327" s="95">
        <v>-1398.53</v>
      </c>
      <c r="I327" s="95">
        <v>-1113.32</v>
      </c>
      <c r="J327" s="95">
        <v>-4.79</v>
      </c>
      <c r="K327" s="95">
        <v>-2.16</v>
      </c>
      <c r="L327" s="95">
        <v>2.64</v>
      </c>
      <c r="M327" s="95">
        <v>-0.42</v>
      </c>
      <c r="N327" s="95">
        <v>67.02</v>
      </c>
      <c r="O327" s="95">
        <v>1.87</v>
      </c>
      <c r="P327" s="95">
        <v>-0.99</v>
      </c>
      <c r="Q327" s="95">
        <v>12.56</v>
      </c>
      <c r="R327" s="95">
        <v>-12.79</v>
      </c>
      <c r="S327" s="95">
        <v>-10.16</v>
      </c>
      <c r="T327" s="95">
        <v>-14.03</v>
      </c>
      <c r="U327" s="95">
        <v>0.79</v>
      </c>
      <c r="V327" s="95">
        <v>0.21</v>
      </c>
      <c r="W327" s="95">
        <v>0.01</v>
      </c>
      <c r="X327" s="95"/>
      <c r="Y327" s="95"/>
      <c r="Z327" s="74" t="s">
        <v>1111</v>
      </c>
      <c r="AA327" s="95">
        <v>4.6900000000000004</v>
      </c>
      <c r="AB327" s="95">
        <v>-0.6</v>
      </c>
      <c r="AC327" s="74" t="s">
        <v>1111</v>
      </c>
      <c r="AD327" s="95">
        <v>364408923</v>
      </c>
    </row>
    <row r="328" spans="1:30" x14ac:dyDescent="0.2">
      <c r="A328" s="74" t="s">
        <v>1437</v>
      </c>
      <c r="B328" s="95">
        <v>52.58</v>
      </c>
      <c r="C328" s="95"/>
      <c r="D328" s="95">
        <v>-54.1</v>
      </c>
      <c r="E328" s="95">
        <v>14.59</v>
      </c>
      <c r="F328" s="95">
        <v>7.57</v>
      </c>
      <c r="G328" s="95">
        <v>71.72</v>
      </c>
      <c r="H328" s="95">
        <v>-19.62</v>
      </c>
      <c r="I328" s="95">
        <v>-20</v>
      </c>
      <c r="J328" s="95">
        <v>-55.16</v>
      </c>
      <c r="K328" s="95">
        <v>-52.39</v>
      </c>
      <c r="L328" s="95">
        <v>2.78</v>
      </c>
      <c r="M328" s="95">
        <v>-0.73</v>
      </c>
      <c r="N328" s="95">
        <v>10.82</v>
      </c>
      <c r="O328" s="95">
        <v>22.26</v>
      </c>
      <c r="P328" s="95">
        <v>-25.32</v>
      </c>
      <c r="Q328" s="95">
        <v>1.94</v>
      </c>
      <c r="R328" s="95">
        <v>-26.97</v>
      </c>
      <c r="S328" s="95">
        <v>-13.99</v>
      </c>
      <c r="T328" s="95">
        <v>-26.85</v>
      </c>
      <c r="U328" s="95">
        <v>0.52</v>
      </c>
      <c r="V328" s="95">
        <v>0.48</v>
      </c>
      <c r="W328" s="95">
        <v>0.7</v>
      </c>
      <c r="X328" s="95">
        <v>22.32</v>
      </c>
      <c r="Y328" s="95"/>
      <c r="Z328" s="74" t="s">
        <v>1111</v>
      </c>
      <c r="AA328" s="95">
        <v>3.6</v>
      </c>
      <c r="AB328" s="95">
        <v>-0.97</v>
      </c>
      <c r="AC328" s="74" t="s">
        <v>1111</v>
      </c>
      <c r="AD328" s="95">
        <v>3742812656</v>
      </c>
    </row>
    <row r="329" spans="1:30" x14ac:dyDescent="0.2">
      <c r="A329" s="74" t="s">
        <v>1438</v>
      </c>
      <c r="B329" s="95">
        <v>41.33</v>
      </c>
      <c r="C329" s="95"/>
      <c r="D329" s="95">
        <v>75.349999999999994</v>
      </c>
      <c r="E329" s="95">
        <v>8.2100000000000009</v>
      </c>
      <c r="F329" s="95">
        <v>2.83</v>
      </c>
      <c r="G329" s="95">
        <v>34.21</v>
      </c>
      <c r="H329" s="95">
        <v>6.1</v>
      </c>
      <c r="I329" s="95">
        <v>7.5</v>
      </c>
      <c r="J329" s="95">
        <v>92.73</v>
      </c>
      <c r="K329" s="95">
        <v>96.47</v>
      </c>
      <c r="L329" s="95">
        <v>3.74</v>
      </c>
      <c r="M329" s="95">
        <v>0.33</v>
      </c>
      <c r="N329" s="95">
        <v>5.65</v>
      </c>
      <c r="O329" s="95">
        <v>-13.45</v>
      </c>
      <c r="P329" s="95">
        <v>-3.74</v>
      </c>
      <c r="Q329" s="95">
        <v>0.54</v>
      </c>
      <c r="R329" s="95">
        <v>10.9</v>
      </c>
      <c r="S329" s="95">
        <v>3.75</v>
      </c>
      <c r="T329" s="95">
        <v>4.05</v>
      </c>
      <c r="U329" s="95">
        <v>0.34</v>
      </c>
      <c r="V329" s="95">
        <v>0.66</v>
      </c>
      <c r="W329" s="95">
        <v>0.5</v>
      </c>
      <c r="X329" s="95">
        <v>69.75</v>
      </c>
      <c r="Y329" s="95"/>
      <c r="Z329" s="74" t="s">
        <v>1111</v>
      </c>
      <c r="AA329" s="95">
        <v>5.03</v>
      </c>
      <c r="AB329" s="95">
        <v>0.55000000000000004</v>
      </c>
      <c r="AC329" s="74" t="s">
        <v>1111</v>
      </c>
      <c r="AD329" s="95">
        <v>3993540181</v>
      </c>
    </row>
    <row r="330" spans="1:30" x14ac:dyDescent="0.2">
      <c r="A330" s="74" t="s">
        <v>1439</v>
      </c>
      <c r="B330" s="95">
        <v>2.1</v>
      </c>
      <c r="C330" s="95"/>
      <c r="D330" s="95">
        <v>-1.01</v>
      </c>
      <c r="E330" s="95">
        <v>0.84</v>
      </c>
      <c r="F330" s="95">
        <v>0.72</v>
      </c>
      <c r="G330" s="95"/>
      <c r="H330" s="95"/>
      <c r="I330" s="95"/>
      <c r="J330" s="95">
        <v>-1.01</v>
      </c>
      <c r="K330" s="95">
        <v>0.37</v>
      </c>
      <c r="L330" s="95">
        <v>1.37</v>
      </c>
      <c r="M330" s="95">
        <v>-1.1499999999999999</v>
      </c>
      <c r="N330" s="95"/>
      <c r="O330" s="95">
        <v>0.85</v>
      </c>
      <c r="P330" s="95">
        <v>-147.31</v>
      </c>
      <c r="Q330" s="95">
        <v>6.88</v>
      </c>
      <c r="R330" s="95">
        <v>-83.81</v>
      </c>
      <c r="S330" s="95">
        <v>-71.64</v>
      </c>
      <c r="T330" s="95">
        <v>-83.81</v>
      </c>
      <c r="U330" s="95">
        <v>0.85</v>
      </c>
      <c r="V330" s="95">
        <v>0.15</v>
      </c>
      <c r="W330" s="95">
        <v>0</v>
      </c>
      <c r="X330" s="95"/>
      <c r="Y330" s="95"/>
      <c r="Z330" s="74" t="s">
        <v>1111</v>
      </c>
      <c r="AA330" s="95">
        <v>2.4900000000000002</v>
      </c>
      <c r="AB330" s="95">
        <v>-2.09</v>
      </c>
      <c r="AC330" s="74" t="s">
        <v>1111</v>
      </c>
      <c r="AD330" s="95">
        <v>45076710</v>
      </c>
    </row>
    <row r="331" spans="1:30" x14ac:dyDescent="0.2">
      <c r="A331" s="74" t="s">
        <v>1440</v>
      </c>
      <c r="B331" s="95">
        <v>8.39</v>
      </c>
      <c r="C331" s="95"/>
      <c r="D331" s="95">
        <v>-3.59</v>
      </c>
      <c r="E331" s="95">
        <v>7.79</v>
      </c>
      <c r="F331" s="95">
        <v>1.41</v>
      </c>
      <c r="G331" s="95">
        <v>36.83</v>
      </c>
      <c r="H331" s="95">
        <v>-15.41</v>
      </c>
      <c r="I331" s="95">
        <v>-15.41</v>
      </c>
      <c r="J331" s="95">
        <v>-3.59</v>
      </c>
      <c r="K331" s="95">
        <v>-4</v>
      </c>
      <c r="L331" s="95">
        <v>-0.42</v>
      </c>
      <c r="M331" s="95">
        <v>0.9</v>
      </c>
      <c r="N331" s="95">
        <v>0.55000000000000004</v>
      </c>
      <c r="O331" s="95">
        <v>-43.69</v>
      </c>
      <c r="P331" s="95">
        <v>-2.27</v>
      </c>
      <c r="Q331" s="95">
        <v>0.92</v>
      </c>
      <c r="R331" s="95">
        <v>-217.26</v>
      </c>
      <c r="S331" s="95">
        <v>-39.25</v>
      </c>
      <c r="T331" s="95">
        <v>-73.900000000000006</v>
      </c>
      <c r="U331" s="95">
        <v>0.18</v>
      </c>
      <c r="V331" s="95">
        <v>0.82</v>
      </c>
      <c r="W331" s="95">
        <v>2.5499999999999998</v>
      </c>
      <c r="X331" s="95">
        <v>6.21</v>
      </c>
      <c r="Y331" s="95"/>
      <c r="Z331" s="74" t="s">
        <v>1111</v>
      </c>
      <c r="AA331" s="95">
        <v>1.08</v>
      </c>
      <c r="AB331" s="95">
        <v>-2.34</v>
      </c>
      <c r="AC331" s="74" t="s">
        <v>1111</v>
      </c>
      <c r="AD331" s="95">
        <v>264727992</v>
      </c>
    </row>
    <row r="332" spans="1:30" x14ac:dyDescent="0.2">
      <c r="A332" s="74" t="s">
        <v>1441</v>
      </c>
      <c r="B332" s="95">
        <v>9.9</v>
      </c>
      <c r="C332" s="95"/>
      <c r="D332" s="95">
        <v>77.05</v>
      </c>
      <c r="E332" s="95">
        <v>-14.2</v>
      </c>
      <c r="F332" s="95">
        <v>1.23</v>
      </c>
      <c r="G332" s="95"/>
      <c r="H332" s="95"/>
      <c r="I332" s="95"/>
      <c r="J332" s="95">
        <v>77.03</v>
      </c>
      <c r="K332" s="95">
        <v>79.34</v>
      </c>
      <c r="L332" s="95">
        <v>2.39</v>
      </c>
      <c r="M332" s="95"/>
      <c r="N332" s="95"/>
      <c r="O332" s="95">
        <v>-93.26</v>
      </c>
      <c r="P332" s="95">
        <v>-1.24</v>
      </c>
      <c r="Q332" s="95">
        <v>0.12</v>
      </c>
      <c r="R332" s="95">
        <v>-18.43</v>
      </c>
      <c r="S332" s="95">
        <v>1.6</v>
      </c>
      <c r="T332" s="95">
        <v>-33.64</v>
      </c>
      <c r="U332" s="95">
        <v>-0.09</v>
      </c>
      <c r="V332" s="95">
        <v>0.09</v>
      </c>
      <c r="W332" s="95">
        <v>0</v>
      </c>
      <c r="X332" s="95"/>
      <c r="Y332" s="95"/>
      <c r="Z332" s="74" t="s">
        <v>1111</v>
      </c>
      <c r="AA332" s="95">
        <v>-0.7</v>
      </c>
      <c r="AB332" s="95">
        <v>0.13</v>
      </c>
      <c r="AC332" s="74" t="s">
        <v>1111</v>
      </c>
      <c r="AD332" s="95">
        <v>1009780868</v>
      </c>
    </row>
    <row r="333" spans="1:30" x14ac:dyDescent="0.2">
      <c r="A333" s="74" t="s">
        <v>1442</v>
      </c>
      <c r="B333" s="95">
        <v>10.199999999999999</v>
      </c>
      <c r="C333" s="95"/>
      <c r="D333" s="95">
        <v>79.39</v>
      </c>
      <c r="E333" s="95">
        <v>-14.63</v>
      </c>
      <c r="F333" s="95">
        <v>1.27</v>
      </c>
      <c r="G333" s="95"/>
      <c r="H333" s="95"/>
      <c r="I333" s="95"/>
      <c r="J333" s="95">
        <v>79.37</v>
      </c>
      <c r="K333" s="95">
        <v>79.34</v>
      </c>
      <c r="L333" s="95">
        <v>2.39</v>
      </c>
      <c r="M333" s="95"/>
      <c r="N333" s="95"/>
      <c r="O333" s="95">
        <v>-96.08</v>
      </c>
      <c r="P333" s="95">
        <v>-1.27</v>
      </c>
      <c r="Q333" s="95">
        <v>0.12</v>
      </c>
      <c r="R333" s="95">
        <v>-18.43</v>
      </c>
      <c r="S333" s="95">
        <v>1.6</v>
      </c>
      <c r="T333" s="95">
        <v>-33.64</v>
      </c>
      <c r="U333" s="95">
        <v>-0.09</v>
      </c>
      <c r="V333" s="95">
        <v>0.09</v>
      </c>
      <c r="W333" s="95">
        <v>0</v>
      </c>
      <c r="X333" s="95"/>
      <c r="Y333" s="95"/>
      <c r="Z333" s="74" t="s">
        <v>1111</v>
      </c>
      <c r="AA333" s="95">
        <v>-0.7</v>
      </c>
      <c r="AB333" s="95">
        <v>0.13</v>
      </c>
      <c r="AC333" s="74" t="s">
        <v>1111</v>
      </c>
      <c r="AD333" s="95">
        <v>1009780868</v>
      </c>
    </row>
    <row r="334" spans="1:30" x14ac:dyDescent="0.2">
      <c r="A334" s="74" t="s">
        <v>1443</v>
      </c>
      <c r="B334" s="95">
        <v>0.99</v>
      </c>
      <c r="C334" s="95"/>
      <c r="D334" s="95">
        <v>7.71</v>
      </c>
      <c r="E334" s="95">
        <v>-1.42</v>
      </c>
      <c r="F334" s="95">
        <v>0.12</v>
      </c>
      <c r="G334" s="95"/>
      <c r="H334" s="95"/>
      <c r="I334" s="95"/>
      <c r="J334" s="95">
        <v>7.7</v>
      </c>
      <c r="K334" s="95">
        <v>79.34</v>
      </c>
      <c r="L334" s="95">
        <v>2.39</v>
      </c>
      <c r="M334" s="95"/>
      <c r="N334" s="95"/>
      <c r="O334" s="95">
        <v>-9.33</v>
      </c>
      <c r="P334" s="95">
        <v>-0.12</v>
      </c>
      <c r="Q334" s="95">
        <v>0.12</v>
      </c>
      <c r="R334" s="95">
        <v>-18.43</v>
      </c>
      <c r="S334" s="95">
        <v>1.6</v>
      </c>
      <c r="T334" s="95">
        <v>-33.64</v>
      </c>
      <c r="U334" s="95">
        <v>-0.09</v>
      </c>
      <c r="V334" s="95">
        <v>0.09</v>
      </c>
      <c r="W334" s="95">
        <v>0</v>
      </c>
      <c r="X334" s="95"/>
      <c r="Y334" s="95"/>
      <c r="Z334" s="74" t="s">
        <v>1111</v>
      </c>
      <c r="AA334" s="95">
        <v>-0.7</v>
      </c>
      <c r="AB334" s="95">
        <v>0.13</v>
      </c>
      <c r="AC334" s="74" t="s">
        <v>1111</v>
      </c>
      <c r="AD334" s="95">
        <v>1009780868</v>
      </c>
    </row>
    <row r="335" spans="1:30" x14ac:dyDescent="0.2">
      <c r="A335" s="74" t="s">
        <v>1444</v>
      </c>
      <c r="B335" s="95">
        <v>4.76</v>
      </c>
      <c r="C335" s="95"/>
      <c r="D335" s="95">
        <v>4.6399999999999997</v>
      </c>
      <c r="E335" s="95">
        <v>1</v>
      </c>
      <c r="F335" s="95">
        <v>0.93</v>
      </c>
      <c r="G335" s="95">
        <v>40.89</v>
      </c>
      <c r="H335" s="95">
        <v>20.13</v>
      </c>
      <c r="I335" s="95">
        <v>16.07</v>
      </c>
      <c r="J335" s="95">
        <v>3.7</v>
      </c>
      <c r="K335" s="95">
        <v>2.69</v>
      </c>
      <c r="L335" s="95">
        <v>-1.04</v>
      </c>
      <c r="M335" s="95">
        <v>-0.28000000000000003</v>
      </c>
      <c r="N335" s="95">
        <v>0.75</v>
      </c>
      <c r="O335" s="95">
        <v>1.27</v>
      </c>
      <c r="P335" s="95">
        <v>-4.13</v>
      </c>
      <c r="Q335" s="95">
        <v>17.420000000000002</v>
      </c>
      <c r="R335" s="95">
        <v>21.64</v>
      </c>
      <c r="S335" s="95">
        <v>19.96</v>
      </c>
      <c r="T335" s="95">
        <v>21.64</v>
      </c>
      <c r="U335" s="95">
        <v>0.92</v>
      </c>
      <c r="V335" s="95">
        <v>0.08</v>
      </c>
      <c r="W335" s="95">
        <v>1.24</v>
      </c>
      <c r="X335" s="95">
        <v>17.97</v>
      </c>
      <c r="Y335" s="95">
        <v>91.89</v>
      </c>
      <c r="Z335" s="74" t="s">
        <v>1111</v>
      </c>
      <c r="AA335" s="95">
        <v>4.74</v>
      </c>
      <c r="AB335" s="95">
        <v>1.03</v>
      </c>
      <c r="AC335" s="74" t="s">
        <v>1111</v>
      </c>
      <c r="AD335" s="95">
        <v>63383196</v>
      </c>
    </row>
    <row r="336" spans="1:30" x14ac:dyDescent="0.2">
      <c r="A336" s="74" t="s">
        <v>1445</v>
      </c>
      <c r="B336" s="95">
        <v>1.2</v>
      </c>
      <c r="C336" s="95"/>
      <c r="D336" s="95">
        <v>-1.91</v>
      </c>
      <c r="E336" s="95">
        <v>1.2</v>
      </c>
      <c r="F336" s="95">
        <v>1.1000000000000001</v>
      </c>
      <c r="G336" s="95"/>
      <c r="H336" s="95"/>
      <c r="I336" s="95"/>
      <c r="J336" s="95">
        <v>-1.91</v>
      </c>
      <c r="K336" s="95">
        <v>-0.21</v>
      </c>
      <c r="L336" s="95">
        <v>1.71</v>
      </c>
      <c r="M336" s="95">
        <v>-1.07</v>
      </c>
      <c r="N336" s="95"/>
      <c r="O336" s="95">
        <v>1.21</v>
      </c>
      <c r="P336" s="95">
        <v>-114.53</v>
      </c>
      <c r="Q336" s="95">
        <v>11.6</v>
      </c>
      <c r="R336" s="95">
        <v>-62.86</v>
      </c>
      <c r="S336" s="95">
        <v>-57.35</v>
      </c>
      <c r="T336" s="95">
        <v>-62.86</v>
      </c>
      <c r="U336" s="95">
        <v>0.91</v>
      </c>
      <c r="V336" s="95">
        <v>0.09</v>
      </c>
      <c r="W336" s="95">
        <v>0</v>
      </c>
      <c r="X336" s="95"/>
      <c r="Y336" s="95"/>
      <c r="Z336" s="74" t="s">
        <v>1111</v>
      </c>
      <c r="AA336" s="95">
        <v>1</v>
      </c>
      <c r="AB336" s="95">
        <v>-0.63</v>
      </c>
      <c r="AC336" s="74" t="s">
        <v>1111</v>
      </c>
      <c r="AD336" s="95">
        <v>106738440</v>
      </c>
    </row>
    <row r="337" spans="1:30" x14ac:dyDescent="0.2">
      <c r="A337" s="74" t="s">
        <v>1446</v>
      </c>
      <c r="B337" s="95">
        <v>139.88999999999999</v>
      </c>
      <c r="C337" s="95"/>
      <c r="D337" s="95">
        <v>47.6</v>
      </c>
      <c r="E337" s="95">
        <v>4.5599999999999996</v>
      </c>
      <c r="F337" s="95">
        <v>2.14</v>
      </c>
      <c r="G337" s="95">
        <v>16.72</v>
      </c>
      <c r="H337" s="95">
        <v>8.81</v>
      </c>
      <c r="I337" s="95">
        <v>5.0599999999999996</v>
      </c>
      <c r="J337" s="95">
        <v>27.36</v>
      </c>
      <c r="K337" s="95">
        <v>28.24</v>
      </c>
      <c r="L337" s="95">
        <v>0.88</v>
      </c>
      <c r="M337" s="95">
        <v>0.15</v>
      </c>
      <c r="N337" s="95">
        <v>2.41</v>
      </c>
      <c r="O337" s="95">
        <v>8.86</v>
      </c>
      <c r="P337" s="95">
        <v>-3.96</v>
      </c>
      <c r="Q337" s="95">
        <v>2.11</v>
      </c>
      <c r="R337" s="95">
        <v>9.59</v>
      </c>
      <c r="S337" s="95">
        <v>4.5</v>
      </c>
      <c r="T337" s="95">
        <v>9.9700000000000006</v>
      </c>
      <c r="U337" s="95">
        <v>0.47</v>
      </c>
      <c r="V337" s="95">
        <v>0.53</v>
      </c>
      <c r="W337" s="95">
        <v>0.89</v>
      </c>
      <c r="X337" s="95">
        <v>3.76</v>
      </c>
      <c r="Y337" s="95">
        <v>4.47</v>
      </c>
      <c r="Z337" s="74" t="s">
        <v>1111</v>
      </c>
      <c r="AA337" s="95">
        <v>30.66</v>
      </c>
      <c r="AB337" s="95">
        <v>2.94</v>
      </c>
      <c r="AC337" s="74" t="s">
        <v>1111</v>
      </c>
      <c r="AD337" s="95">
        <v>37842217449</v>
      </c>
    </row>
    <row r="338" spans="1:30" x14ac:dyDescent="0.2">
      <c r="A338" s="74" t="s">
        <v>1447</v>
      </c>
      <c r="B338" s="95">
        <v>3.01</v>
      </c>
      <c r="C338" s="95"/>
      <c r="D338" s="95">
        <v>-3.05</v>
      </c>
      <c r="E338" s="95">
        <v>1.82</v>
      </c>
      <c r="F338" s="95">
        <v>1.54</v>
      </c>
      <c r="G338" s="95">
        <v>100</v>
      </c>
      <c r="H338" s="95">
        <v>-6676.4</v>
      </c>
      <c r="I338" s="95">
        <v>-6676.4</v>
      </c>
      <c r="J338" s="95">
        <v>-3.05</v>
      </c>
      <c r="K338" s="95">
        <v>-1.38</v>
      </c>
      <c r="L338" s="95">
        <v>1.67</v>
      </c>
      <c r="M338" s="95">
        <v>-0.99</v>
      </c>
      <c r="N338" s="95">
        <v>203.82</v>
      </c>
      <c r="O338" s="95">
        <v>1.62</v>
      </c>
      <c r="P338" s="95">
        <v>-838.78</v>
      </c>
      <c r="Q338" s="95">
        <v>21.07</v>
      </c>
      <c r="R338" s="95">
        <v>-59.59</v>
      </c>
      <c r="S338" s="95">
        <v>-50.33</v>
      </c>
      <c r="T338" s="95">
        <v>-52.95</v>
      </c>
      <c r="U338" s="95">
        <v>0.84</v>
      </c>
      <c r="V338" s="95">
        <v>0.16</v>
      </c>
      <c r="W338" s="95">
        <v>0.01</v>
      </c>
      <c r="X338" s="95"/>
      <c r="Y338" s="95"/>
      <c r="Z338" s="74" t="s">
        <v>1111</v>
      </c>
      <c r="AA338" s="95">
        <v>1.65</v>
      </c>
      <c r="AB338" s="95">
        <v>-0.99</v>
      </c>
      <c r="AC338" s="74" t="s">
        <v>1111</v>
      </c>
      <c r="AD338" s="95">
        <v>203824257</v>
      </c>
    </row>
    <row r="339" spans="1:30" x14ac:dyDescent="0.2">
      <c r="A339" s="74" t="s">
        <v>1448</v>
      </c>
      <c r="B339" s="95">
        <v>5.41</v>
      </c>
      <c r="C339" s="95"/>
      <c r="D339" s="95">
        <v>-0.91</v>
      </c>
      <c r="E339" s="95">
        <v>3.63</v>
      </c>
      <c r="F339" s="95">
        <v>0.41</v>
      </c>
      <c r="G339" s="95">
        <v>100</v>
      </c>
      <c r="H339" s="95">
        <v>-272.56</v>
      </c>
      <c r="I339" s="95">
        <v>-265.8</v>
      </c>
      <c r="J339" s="95">
        <v>-0.88</v>
      </c>
      <c r="K339" s="95">
        <v>0.39</v>
      </c>
      <c r="L339" s="95">
        <v>1.27</v>
      </c>
      <c r="M339" s="95">
        <v>-5.24</v>
      </c>
      <c r="N339" s="95">
        <v>2.41</v>
      </c>
      <c r="O339" s="95">
        <v>1</v>
      </c>
      <c r="P339" s="95">
        <v>-5.16</v>
      </c>
      <c r="Q339" s="95">
        <v>1.82</v>
      </c>
      <c r="R339" s="95">
        <v>-400.96</v>
      </c>
      <c r="S339" s="95">
        <v>-45.68</v>
      </c>
      <c r="T339" s="95">
        <v>-133.43</v>
      </c>
      <c r="U339" s="95">
        <v>0.11</v>
      </c>
      <c r="V339" s="95">
        <v>0.89</v>
      </c>
      <c r="W339" s="95">
        <v>0.17</v>
      </c>
      <c r="X339" s="95">
        <v>-33.69</v>
      </c>
      <c r="Y339" s="95"/>
      <c r="Z339" s="74" t="s">
        <v>1111</v>
      </c>
      <c r="AA339" s="95">
        <v>1.49</v>
      </c>
      <c r="AB339" s="95">
        <v>-5.97</v>
      </c>
      <c r="AC339" s="74" t="s">
        <v>1111</v>
      </c>
      <c r="AD339" s="95">
        <v>26498180</v>
      </c>
    </row>
    <row r="340" spans="1:30" x14ac:dyDescent="0.2">
      <c r="A340" s="74" t="s">
        <v>1449</v>
      </c>
      <c r="B340" s="95">
        <v>1.33</v>
      </c>
      <c r="C340" s="95"/>
      <c r="D340" s="95">
        <v>4.04</v>
      </c>
      <c r="E340" s="95">
        <v>0.08</v>
      </c>
      <c r="F340" s="95">
        <v>0.06</v>
      </c>
      <c r="G340" s="95">
        <v>7.67</v>
      </c>
      <c r="H340" s="95">
        <v>2.2599999999999998</v>
      </c>
      <c r="I340" s="95">
        <v>1.29</v>
      </c>
      <c r="J340" s="95">
        <v>2.29</v>
      </c>
      <c r="K340" s="95">
        <v>-3.66</v>
      </c>
      <c r="L340" s="95">
        <v>-5.95</v>
      </c>
      <c r="M340" s="95">
        <v>-0.22</v>
      </c>
      <c r="N340" s="95">
        <v>0.05</v>
      </c>
      <c r="O340" s="95">
        <v>0.11</v>
      </c>
      <c r="P340" s="95">
        <v>-0.28999999999999998</v>
      </c>
      <c r="Q340" s="95">
        <v>3.71</v>
      </c>
      <c r="R340" s="95">
        <v>2.0699999999999998</v>
      </c>
      <c r="S340" s="95">
        <v>1.5</v>
      </c>
      <c r="T340" s="95">
        <v>2.72</v>
      </c>
      <c r="U340" s="95">
        <v>0.72</v>
      </c>
      <c r="V340" s="95">
        <v>0.28000000000000003</v>
      </c>
      <c r="W340" s="95">
        <v>1.17</v>
      </c>
      <c r="X340" s="95">
        <v>-4.25</v>
      </c>
      <c r="Y340" s="95"/>
      <c r="Z340" s="74" t="s">
        <v>1111</v>
      </c>
      <c r="AA340" s="95">
        <v>15.89</v>
      </c>
      <c r="AB340" s="95">
        <v>0.33</v>
      </c>
      <c r="AC340" s="74" t="s">
        <v>1111</v>
      </c>
      <c r="AD340" s="95">
        <v>18380201</v>
      </c>
    </row>
    <row r="341" spans="1:30" x14ac:dyDescent="0.2">
      <c r="A341" s="74" t="s">
        <v>1450</v>
      </c>
      <c r="B341" s="95">
        <v>12.11</v>
      </c>
      <c r="C341" s="95"/>
      <c r="D341" s="95">
        <v>-16.239999999999998</v>
      </c>
      <c r="E341" s="95">
        <v>107.92</v>
      </c>
      <c r="F341" s="95">
        <v>1.53</v>
      </c>
      <c r="G341" s="95"/>
      <c r="H341" s="95"/>
      <c r="I341" s="95"/>
      <c r="J341" s="95">
        <v>-16.25</v>
      </c>
      <c r="K341" s="95">
        <v>-16.25</v>
      </c>
      <c r="L341" s="95">
        <v>0</v>
      </c>
      <c r="M341" s="95">
        <v>-0.03</v>
      </c>
      <c r="N341" s="95"/>
      <c r="O341" s="95">
        <v>-95.81</v>
      </c>
      <c r="P341" s="95">
        <v>-1.53</v>
      </c>
      <c r="Q341" s="95">
        <v>0.11</v>
      </c>
      <c r="R341" s="95">
        <v>-664.52</v>
      </c>
      <c r="S341" s="95">
        <v>-9.42</v>
      </c>
      <c r="T341" s="95">
        <v>-664.52</v>
      </c>
      <c r="U341" s="95">
        <v>0.01</v>
      </c>
      <c r="V341" s="95">
        <v>0.19</v>
      </c>
      <c r="W341" s="95">
        <v>0</v>
      </c>
      <c r="X341" s="95"/>
      <c r="Y341" s="95"/>
      <c r="Z341" s="74" t="s">
        <v>1111</v>
      </c>
      <c r="AA341" s="95">
        <v>0.11</v>
      </c>
      <c r="AB341" s="95">
        <v>-0.75</v>
      </c>
      <c r="AC341" s="74" t="s">
        <v>1111</v>
      </c>
      <c r="AD341" s="95">
        <v>539621600</v>
      </c>
    </row>
    <row r="342" spans="1:30" x14ac:dyDescent="0.2">
      <c r="A342" s="74" t="s">
        <v>1451</v>
      </c>
      <c r="B342" s="95">
        <v>13.61</v>
      </c>
      <c r="C342" s="95"/>
      <c r="D342" s="95">
        <v>-18.25</v>
      </c>
      <c r="E342" s="95">
        <v>121.29</v>
      </c>
      <c r="F342" s="95">
        <v>1.72</v>
      </c>
      <c r="G342" s="95"/>
      <c r="H342" s="95"/>
      <c r="I342" s="95"/>
      <c r="J342" s="95">
        <v>-18.260000000000002</v>
      </c>
      <c r="K342" s="95">
        <v>-16.25</v>
      </c>
      <c r="L342" s="95">
        <v>0</v>
      </c>
      <c r="M342" s="95">
        <v>-0.03</v>
      </c>
      <c r="N342" s="95"/>
      <c r="O342" s="95">
        <v>-107.68</v>
      </c>
      <c r="P342" s="95">
        <v>-1.72</v>
      </c>
      <c r="Q342" s="95">
        <v>0.11</v>
      </c>
      <c r="R342" s="95">
        <v>-664.52</v>
      </c>
      <c r="S342" s="95">
        <v>-9.42</v>
      </c>
      <c r="T342" s="95">
        <v>-664.52</v>
      </c>
      <c r="U342" s="95">
        <v>0.01</v>
      </c>
      <c r="V342" s="95">
        <v>0.19</v>
      </c>
      <c r="W342" s="95">
        <v>0</v>
      </c>
      <c r="X342" s="95"/>
      <c r="Y342" s="95"/>
      <c r="Z342" s="74" t="s">
        <v>1111</v>
      </c>
      <c r="AA342" s="95">
        <v>0.11</v>
      </c>
      <c r="AB342" s="95">
        <v>-0.75</v>
      </c>
      <c r="AC342" s="74" t="s">
        <v>1111</v>
      </c>
      <c r="AD342" s="95">
        <v>539621600</v>
      </c>
    </row>
    <row r="343" spans="1:30" x14ac:dyDescent="0.2">
      <c r="A343" s="74" t="s">
        <v>1452</v>
      </c>
      <c r="B343" s="95">
        <v>3.39</v>
      </c>
      <c r="C343" s="95"/>
      <c r="D343" s="95">
        <v>-4.55</v>
      </c>
      <c r="E343" s="95">
        <v>30.21</v>
      </c>
      <c r="F343" s="95">
        <v>0.43</v>
      </c>
      <c r="G343" s="95"/>
      <c r="H343" s="95"/>
      <c r="I343" s="95"/>
      <c r="J343" s="95">
        <v>-4.55</v>
      </c>
      <c r="K343" s="95">
        <v>-16.25</v>
      </c>
      <c r="L343" s="95">
        <v>0</v>
      </c>
      <c r="M343" s="95">
        <v>-0.03</v>
      </c>
      <c r="N343" s="95"/>
      <c r="O343" s="95">
        <v>-26.82</v>
      </c>
      <c r="P343" s="95">
        <v>-0.43</v>
      </c>
      <c r="Q343" s="95">
        <v>0.11</v>
      </c>
      <c r="R343" s="95">
        <v>-664.52</v>
      </c>
      <c r="S343" s="95">
        <v>-9.42</v>
      </c>
      <c r="T343" s="95">
        <v>-664.52</v>
      </c>
      <c r="U343" s="95">
        <v>0.01</v>
      </c>
      <c r="V343" s="95">
        <v>0.19</v>
      </c>
      <c r="W343" s="95">
        <v>0</v>
      </c>
      <c r="X343" s="95"/>
      <c r="Y343" s="95"/>
      <c r="Z343" s="74" t="s">
        <v>1111</v>
      </c>
      <c r="AA343" s="95">
        <v>0.11</v>
      </c>
      <c r="AB343" s="95">
        <v>-0.75</v>
      </c>
      <c r="AC343" s="74" t="s">
        <v>1111</v>
      </c>
      <c r="AD343" s="95">
        <v>539621600</v>
      </c>
    </row>
    <row r="344" spans="1:30" x14ac:dyDescent="0.2">
      <c r="A344" s="74" t="s">
        <v>1453</v>
      </c>
      <c r="B344" s="95">
        <v>11.08</v>
      </c>
      <c r="C344" s="95"/>
      <c r="D344" s="95">
        <v>-25.89</v>
      </c>
      <c r="E344" s="95">
        <v>7</v>
      </c>
      <c r="F344" s="95">
        <v>5.62</v>
      </c>
      <c r="G344" s="95">
        <v>67.55</v>
      </c>
      <c r="H344" s="95">
        <v>-34.409999999999997</v>
      </c>
      <c r="I344" s="95">
        <v>-34.049999999999997</v>
      </c>
      <c r="J344" s="95">
        <v>-25.62</v>
      </c>
      <c r="K344" s="95">
        <v>-23.56</v>
      </c>
      <c r="L344" s="95">
        <v>2.06</v>
      </c>
      <c r="M344" s="95">
        <v>-0.56000000000000005</v>
      </c>
      <c r="N344" s="95">
        <v>8.82</v>
      </c>
      <c r="O344" s="95">
        <v>7.9</v>
      </c>
      <c r="P344" s="95">
        <v>-48.21</v>
      </c>
      <c r="Q344" s="95">
        <v>5.1100000000000003</v>
      </c>
      <c r="R344" s="95">
        <v>-27.04</v>
      </c>
      <c r="S344" s="95">
        <v>-21.69</v>
      </c>
      <c r="T344" s="95">
        <v>-27.47</v>
      </c>
      <c r="U344" s="95">
        <v>0.8</v>
      </c>
      <c r="V344" s="95">
        <v>0.2</v>
      </c>
      <c r="W344" s="95">
        <v>0.64</v>
      </c>
      <c r="X344" s="95">
        <v>-1.26</v>
      </c>
      <c r="Y344" s="95"/>
      <c r="Z344" s="74" t="s">
        <v>1111</v>
      </c>
      <c r="AA344" s="95">
        <v>1.58</v>
      </c>
      <c r="AB344" s="95">
        <v>-0.43</v>
      </c>
      <c r="AC344" s="74" t="s">
        <v>1111</v>
      </c>
      <c r="AD344" s="95">
        <v>380529304</v>
      </c>
    </row>
    <row r="345" spans="1:30" x14ac:dyDescent="0.2">
      <c r="A345" s="74" t="s">
        <v>1454</v>
      </c>
      <c r="B345" s="95">
        <v>1.7</v>
      </c>
      <c r="C345" s="95"/>
      <c r="D345" s="95">
        <v>-5.4</v>
      </c>
      <c r="E345" s="95">
        <v>0.55000000000000004</v>
      </c>
      <c r="F345" s="95">
        <v>0.52</v>
      </c>
      <c r="G345" s="95">
        <v>-1283.75</v>
      </c>
      <c r="H345" s="95">
        <v>-2736.23</v>
      </c>
      <c r="I345" s="95">
        <v>-2775.68</v>
      </c>
      <c r="J345" s="95">
        <v>-5.47</v>
      </c>
      <c r="K345" s="95">
        <v>3.07</v>
      </c>
      <c r="L345" s="95">
        <v>8.5500000000000007</v>
      </c>
      <c r="M345" s="95">
        <v>-0.86</v>
      </c>
      <c r="N345" s="95">
        <v>149.81</v>
      </c>
      <c r="O345" s="95">
        <v>0.61</v>
      </c>
      <c r="P345" s="95">
        <v>-3.88</v>
      </c>
      <c r="Q345" s="95">
        <v>75.900000000000006</v>
      </c>
      <c r="R345" s="95">
        <v>-10.18</v>
      </c>
      <c r="S345" s="95">
        <v>-9.67</v>
      </c>
      <c r="T345" s="95">
        <v>-9.6300000000000008</v>
      </c>
      <c r="U345" s="95">
        <v>0.95</v>
      </c>
      <c r="V345" s="95">
        <v>0.05</v>
      </c>
      <c r="W345" s="95">
        <v>0</v>
      </c>
      <c r="X345" s="95"/>
      <c r="Y345" s="95"/>
      <c r="Z345" s="74" t="s">
        <v>1111</v>
      </c>
      <c r="AA345" s="95">
        <v>3.09</v>
      </c>
      <c r="AB345" s="95">
        <v>-0.31</v>
      </c>
      <c r="AC345" s="74" t="s">
        <v>1111</v>
      </c>
      <c r="AD345" s="95">
        <v>120743690</v>
      </c>
    </row>
    <row r="346" spans="1:30" x14ac:dyDescent="0.2">
      <c r="A346" s="74" t="s">
        <v>1455</v>
      </c>
      <c r="B346" s="95">
        <v>0.9</v>
      </c>
      <c r="C346" s="95"/>
      <c r="D346" s="95">
        <v>-2.17</v>
      </c>
      <c r="E346" s="95">
        <v>2.04</v>
      </c>
      <c r="F346" s="95">
        <v>1.68</v>
      </c>
      <c r="G346" s="95"/>
      <c r="H346" s="95"/>
      <c r="I346" s="95"/>
      <c r="J346" s="95">
        <v>-2.25</v>
      </c>
      <c r="K346" s="95">
        <v>-1.86</v>
      </c>
      <c r="L346" s="95">
        <v>0.39</v>
      </c>
      <c r="M346" s="95">
        <v>-0.35</v>
      </c>
      <c r="N346" s="95"/>
      <c r="O346" s="95">
        <v>6.09</v>
      </c>
      <c r="P346" s="95">
        <v>-3.03</v>
      </c>
      <c r="Q346" s="95">
        <v>2.65</v>
      </c>
      <c r="R346" s="95">
        <v>-94.2</v>
      </c>
      <c r="S346" s="95">
        <v>-77.7</v>
      </c>
      <c r="T346" s="95">
        <v>-88.35</v>
      </c>
      <c r="U346" s="95">
        <v>0.82</v>
      </c>
      <c r="V346" s="95">
        <v>0.18</v>
      </c>
      <c r="W346" s="95">
        <v>0</v>
      </c>
      <c r="X346" s="95"/>
      <c r="Y346" s="95"/>
      <c r="Z346" s="74" t="s">
        <v>1111</v>
      </c>
      <c r="AA346" s="95">
        <v>0.44</v>
      </c>
      <c r="AB346" s="95">
        <v>-0.42</v>
      </c>
      <c r="AC346" s="74" t="s">
        <v>1111</v>
      </c>
      <c r="AD346" s="95">
        <v>62847450</v>
      </c>
    </row>
    <row r="347" spans="1:30" x14ac:dyDescent="0.2">
      <c r="A347" s="74" t="s">
        <v>1456</v>
      </c>
      <c r="B347" s="95">
        <v>13.81</v>
      </c>
      <c r="C347" s="95">
        <v>4.83</v>
      </c>
      <c r="D347" s="95">
        <v>13.88</v>
      </c>
      <c r="E347" s="95">
        <v>1.4</v>
      </c>
      <c r="F347" s="95">
        <v>0.56000000000000005</v>
      </c>
      <c r="G347" s="95">
        <v>39.15</v>
      </c>
      <c r="H347" s="95">
        <v>18.54</v>
      </c>
      <c r="I347" s="95">
        <v>32.92</v>
      </c>
      <c r="J347" s="95">
        <v>24.65</v>
      </c>
      <c r="K347" s="95">
        <v>40.299999999999997</v>
      </c>
      <c r="L347" s="95">
        <v>15.66</v>
      </c>
      <c r="M347" s="95">
        <v>0.89</v>
      </c>
      <c r="N347" s="95">
        <v>4.57</v>
      </c>
      <c r="O347" s="95">
        <v>-17.940000000000001</v>
      </c>
      <c r="P347" s="95">
        <v>-0.59</v>
      </c>
      <c r="Q347" s="95">
        <v>0.62</v>
      </c>
      <c r="R347" s="95">
        <v>10.050000000000001</v>
      </c>
      <c r="S347" s="95">
        <v>4.0599999999999996</v>
      </c>
      <c r="T347" s="95">
        <v>2.91</v>
      </c>
      <c r="U347" s="95">
        <v>0.4</v>
      </c>
      <c r="V347" s="95">
        <v>0.6</v>
      </c>
      <c r="W347" s="95">
        <v>0.12</v>
      </c>
      <c r="X347" s="95">
        <v>15.8</v>
      </c>
      <c r="Y347" s="95">
        <v>55.99</v>
      </c>
      <c r="Z347" s="74" t="s">
        <v>1111</v>
      </c>
      <c r="AA347" s="95">
        <v>9.9</v>
      </c>
      <c r="AB347" s="95">
        <v>0.99</v>
      </c>
      <c r="AC347" s="74" t="s">
        <v>1111</v>
      </c>
      <c r="AD347" s="95">
        <v>9278860283</v>
      </c>
    </row>
    <row r="348" spans="1:30" x14ac:dyDescent="0.2">
      <c r="A348" s="74" t="s">
        <v>1457</v>
      </c>
      <c r="B348" s="95">
        <v>26.38</v>
      </c>
      <c r="C348" s="95"/>
      <c r="D348" s="95">
        <v>26.51</v>
      </c>
      <c r="E348" s="95">
        <v>2.67</v>
      </c>
      <c r="F348" s="95">
        <v>1.08</v>
      </c>
      <c r="G348" s="95">
        <v>39.15</v>
      </c>
      <c r="H348" s="95">
        <v>18.54</v>
      </c>
      <c r="I348" s="95">
        <v>32.92</v>
      </c>
      <c r="J348" s="95">
        <v>47.08</v>
      </c>
      <c r="K348" s="95">
        <v>40.299999999999997</v>
      </c>
      <c r="L348" s="95">
        <v>15.66</v>
      </c>
      <c r="M348" s="95">
        <v>0.89</v>
      </c>
      <c r="N348" s="95">
        <v>8.73</v>
      </c>
      <c r="O348" s="95">
        <v>-34.270000000000003</v>
      </c>
      <c r="P348" s="95">
        <v>-1.1399999999999999</v>
      </c>
      <c r="Q348" s="95">
        <v>0.62</v>
      </c>
      <c r="R348" s="95">
        <v>10.050000000000001</v>
      </c>
      <c r="S348" s="95">
        <v>4.0599999999999996</v>
      </c>
      <c r="T348" s="95">
        <v>2.91</v>
      </c>
      <c r="U348" s="95">
        <v>0.4</v>
      </c>
      <c r="V348" s="95">
        <v>0.6</v>
      </c>
      <c r="W348" s="95">
        <v>0.12</v>
      </c>
      <c r="X348" s="95">
        <v>15.8</v>
      </c>
      <c r="Y348" s="95">
        <v>55.99</v>
      </c>
      <c r="Z348" s="74" t="s">
        <v>1111</v>
      </c>
      <c r="AA348" s="95">
        <v>9.9</v>
      </c>
      <c r="AB348" s="95">
        <v>0.99</v>
      </c>
      <c r="AC348" s="74" t="s">
        <v>1111</v>
      </c>
      <c r="AD348" s="95">
        <v>9278860283</v>
      </c>
    </row>
    <row r="349" spans="1:30" x14ac:dyDescent="0.2">
      <c r="A349" s="74" t="s">
        <v>1458</v>
      </c>
      <c r="B349" s="95">
        <v>26.95</v>
      </c>
      <c r="C349" s="95"/>
      <c r="D349" s="95">
        <v>27.09</v>
      </c>
      <c r="E349" s="95">
        <v>2.72</v>
      </c>
      <c r="F349" s="95">
        <v>1.1000000000000001</v>
      </c>
      <c r="G349" s="95">
        <v>39.15</v>
      </c>
      <c r="H349" s="95">
        <v>18.54</v>
      </c>
      <c r="I349" s="95">
        <v>32.92</v>
      </c>
      <c r="J349" s="95">
        <v>48.09</v>
      </c>
      <c r="K349" s="95">
        <v>40.299999999999997</v>
      </c>
      <c r="L349" s="95">
        <v>15.66</v>
      </c>
      <c r="M349" s="95">
        <v>0.89</v>
      </c>
      <c r="N349" s="95">
        <v>8.92</v>
      </c>
      <c r="O349" s="95">
        <v>-35.01</v>
      </c>
      <c r="P349" s="95">
        <v>-1.1599999999999999</v>
      </c>
      <c r="Q349" s="95">
        <v>0.62</v>
      </c>
      <c r="R349" s="95">
        <v>10.050000000000001</v>
      </c>
      <c r="S349" s="95">
        <v>4.0599999999999996</v>
      </c>
      <c r="T349" s="95">
        <v>2.91</v>
      </c>
      <c r="U349" s="95">
        <v>0.4</v>
      </c>
      <c r="V349" s="95">
        <v>0.6</v>
      </c>
      <c r="W349" s="95">
        <v>0.12</v>
      </c>
      <c r="X349" s="95">
        <v>15.8</v>
      </c>
      <c r="Y349" s="95">
        <v>55.99</v>
      </c>
      <c r="Z349" s="74" t="s">
        <v>1111</v>
      </c>
      <c r="AA349" s="95">
        <v>9.9</v>
      </c>
      <c r="AB349" s="95">
        <v>0.99</v>
      </c>
      <c r="AC349" s="74" t="s">
        <v>1111</v>
      </c>
      <c r="AD349" s="95">
        <v>9278860283</v>
      </c>
    </row>
    <row r="350" spans="1:30" x14ac:dyDescent="0.2">
      <c r="A350" s="74" t="s">
        <v>1459</v>
      </c>
      <c r="B350" s="95">
        <v>2.9</v>
      </c>
      <c r="C350" s="95"/>
      <c r="D350" s="95">
        <v>-1.88</v>
      </c>
      <c r="E350" s="95">
        <v>-1.93</v>
      </c>
      <c r="F350" s="95">
        <v>1.78</v>
      </c>
      <c r="G350" s="95">
        <v>69.27</v>
      </c>
      <c r="H350" s="95">
        <v>-81.790000000000006</v>
      </c>
      <c r="I350" s="95">
        <v>-132.11000000000001</v>
      </c>
      <c r="J350" s="95">
        <v>-3.04</v>
      </c>
      <c r="K350" s="95">
        <v>-3.28</v>
      </c>
      <c r="L350" s="95">
        <v>-0.24</v>
      </c>
      <c r="M350" s="95"/>
      <c r="N350" s="95">
        <v>2.48</v>
      </c>
      <c r="O350" s="95">
        <v>4.63</v>
      </c>
      <c r="P350" s="95">
        <v>-7.72</v>
      </c>
      <c r="Q350" s="95">
        <v>2.0099999999999998</v>
      </c>
      <c r="R350" s="95">
        <v>-102.68</v>
      </c>
      <c r="S350" s="95">
        <v>-94.9</v>
      </c>
      <c r="T350" s="95">
        <v>192.33</v>
      </c>
      <c r="U350" s="95">
        <v>-0.92</v>
      </c>
      <c r="V350" s="95">
        <v>1.92</v>
      </c>
      <c r="W350" s="95">
        <v>0.72</v>
      </c>
      <c r="X350" s="95"/>
      <c r="Y350" s="95"/>
      <c r="Z350" s="74" t="s">
        <v>1111</v>
      </c>
      <c r="AA350" s="95">
        <v>-1.5</v>
      </c>
      <c r="AB350" s="95">
        <v>-1.54</v>
      </c>
      <c r="AC350" s="74" t="s">
        <v>1111</v>
      </c>
      <c r="AD350" s="95">
        <v>116475600</v>
      </c>
    </row>
    <row r="351" spans="1:30" x14ac:dyDescent="0.2">
      <c r="A351" s="74" t="s">
        <v>1460</v>
      </c>
      <c r="B351" s="95">
        <v>39.65</v>
      </c>
      <c r="C351" s="95"/>
      <c r="D351" s="95">
        <v>92.97</v>
      </c>
      <c r="E351" s="95">
        <v>8.24</v>
      </c>
      <c r="F351" s="95">
        <v>2.56</v>
      </c>
      <c r="G351" s="95">
        <v>31.23</v>
      </c>
      <c r="H351" s="95">
        <v>6.78</v>
      </c>
      <c r="I351" s="95">
        <v>3.52</v>
      </c>
      <c r="J351" s="95">
        <v>48.19</v>
      </c>
      <c r="K351" s="95">
        <v>54.2</v>
      </c>
      <c r="L351" s="95">
        <v>6.01</v>
      </c>
      <c r="M351" s="95">
        <v>1.03</v>
      </c>
      <c r="N351" s="95">
        <v>3.27</v>
      </c>
      <c r="O351" s="95">
        <v>17.57</v>
      </c>
      <c r="P351" s="95">
        <v>-4.0199999999999996</v>
      </c>
      <c r="Q351" s="95">
        <v>1.67</v>
      </c>
      <c r="R351" s="95">
        <v>8.8699999999999992</v>
      </c>
      <c r="S351" s="95">
        <v>2.75</v>
      </c>
      <c r="T351" s="95">
        <v>6.74</v>
      </c>
      <c r="U351" s="95">
        <v>0.31</v>
      </c>
      <c r="V351" s="95">
        <v>0.69</v>
      </c>
      <c r="W351" s="95">
        <v>0.78</v>
      </c>
      <c r="X351" s="95">
        <v>5.19</v>
      </c>
      <c r="Y351" s="95">
        <v>34.630000000000003</v>
      </c>
      <c r="Z351" s="74" t="s">
        <v>1111</v>
      </c>
      <c r="AA351" s="95">
        <v>4.8099999999999996</v>
      </c>
      <c r="AB351" s="95">
        <v>0.43</v>
      </c>
      <c r="AC351" s="74" t="s">
        <v>1111</v>
      </c>
      <c r="AD351" s="95">
        <v>4786068235</v>
      </c>
    </row>
    <row r="352" spans="1:30" x14ac:dyDescent="0.2">
      <c r="A352" s="74" t="s">
        <v>1461</v>
      </c>
      <c r="B352" s="95">
        <v>17.61</v>
      </c>
      <c r="C352" s="95"/>
      <c r="D352" s="95">
        <v>-5.43</v>
      </c>
      <c r="E352" s="95">
        <v>1.1399999999999999</v>
      </c>
      <c r="F352" s="95">
        <v>0.41</v>
      </c>
      <c r="G352" s="95">
        <v>25.73</v>
      </c>
      <c r="H352" s="95">
        <v>-32.39</v>
      </c>
      <c r="I352" s="95">
        <v>-28.79</v>
      </c>
      <c r="J352" s="95">
        <v>-4.83</v>
      </c>
      <c r="K352" s="95">
        <v>-8.1199999999999992</v>
      </c>
      <c r="L352" s="95">
        <v>-3.3</v>
      </c>
      <c r="M352" s="95">
        <v>0.78</v>
      </c>
      <c r="N352" s="95">
        <v>1.56</v>
      </c>
      <c r="O352" s="95">
        <v>-2.64</v>
      </c>
      <c r="P352" s="95">
        <v>-0.43</v>
      </c>
      <c r="Q352" s="95">
        <v>0.25</v>
      </c>
      <c r="R352" s="95">
        <v>-21</v>
      </c>
      <c r="S352" s="95">
        <v>-7.56</v>
      </c>
      <c r="T352" s="95">
        <v>-16.920000000000002</v>
      </c>
      <c r="U352" s="95">
        <v>0.36</v>
      </c>
      <c r="V352" s="95">
        <v>0.64</v>
      </c>
      <c r="W352" s="95">
        <v>0.26</v>
      </c>
      <c r="X352" s="95">
        <v>-2.46</v>
      </c>
      <c r="Y352" s="95"/>
      <c r="Z352" s="74" t="s">
        <v>1111</v>
      </c>
      <c r="AA352" s="95">
        <v>15.45</v>
      </c>
      <c r="AB352" s="95">
        <v>-3.24</v>
      </c>
      <c r="AC352" s="74" t="s">
        <v>1111</v>
      </c>
      <c r="AD352" s="95">
        <v>5528307300</v>
      </c>
    </row>
    <row r="353" spans="1:30" x14ac:dyDescent="0.2">
      <c r="A353" s="74" t="s">
        <v>1462</v>
      </c>
      <c r="B353" s="95">
        <v>2.1800000000000002</v>
      </c>
      <c r="C353" s="95"/>
      <c r="D353" s="95">
        <v>-1.51</v>
      </c>
      <c r="E353" s="95">
        <v>0.84</v>
      </c>
      <c r="F353" s="95">
        <v>0.6</v>
      </c>
      <c r="G353" s="95">
        <v>100</v>
      </c>
      <c r="H353" s="95">
        <v>-249.06</v>
      </c>
      <c r="I353" s="95">
        <v>-249.06</v>
      </c>
      <c r="J353" s="95">
        <v>-1.51</v>
      </c>
      <c r="K353" s="95">
        <v>0.72</v>
      </c>
      <c r="L353" s="95">
        <v>2.23</v>
      </c>
      <c r="M353" s="95">
        <v>-1.24</v>
      </c>
      <c r="N353" s="95">
        <v>3.77</v>
      </c>
      <c r="O353" s="95">
        <v>0.8</v>
      </c>
      <c r="P353" s="95">
        <v>-8.68</v>
      </c>
      <c r="Q353" s="95">
        <v>5.04</v>
      </c>
      <c r="R353" s="95">
        <v>-55.66</v>
      </c>
      <c r="S353" s="95">
        <v>-39.380000000000003</v>
      </c>
      <c r="T353" s="95">
        <v>-55.66</v>
      </c>
      <c r="U353" s="95">
        <v>0.71</v>
      </c>
      <c r="V353" s="95">
        <v>0.28999999999999998</v>
      </c>
      <c r="W353" s="95">
        <v>0.16</v>
      </c>
      <c r="X353" s="95"/>
      <c r="Y353" s="95"/>
      <c r="Z353" s="74" t="s">
        <v>1111</v>
      </c>
      <c r="AA353" s="95">
        <v>2.59</v>
      </c>
      <c r="AB353" s="95">
        <v>-1.44</v>
      </c>
      <c r="AC353" s="74" t="s">
        <v>1111</v>
      </c>
      <c r="AD353" s="95">
        <v>45722230</v>
      </c>
    </row>
    <row r="354" spans="1:30" x14ac:dyDescent="0.2">
      <c r="A354" s="74" t="s">
        <v>1463</v>
      </c>
      <c r="B354" s="95">
        <v>4.24</v>
      </c>
      <c r="C354" s="95"/>
      <c r="D354" s="95">
        <v>-49.8</v>
      </c>
      <c r="E354" s="95">
        <v>8.42</v>
      </c>
      <c r="F354" s="95">
        <v>0.81</v>
      </c>
      <c r="G354" s="95">
        <v>39.11</v>
      </c>
      <c r="H354" s="95">
        <v>-1.41</v>
      </c>
      <c r="I354" s="95">
        <v>-1.85</v>
      </c>
      <c r="J354" s="95">
        <v>-65.319999999999993</v>
      </c>
      <c r="K354" s="95">
        <v>-81</v>
      </c>
      <c r="L354" s="95">
        <v>-15.69</v>
      </c>
      <c r="M354" s="95">
        <v>2.02</v>
      </c>
      <c r="N354" s="95">
        <v>0.92</v>
      </c>
      <c r="O354" s="95">
        <v>2.38</v>
      </c>
      <c r="P354" s="95">
        <v>-3.08</v>
      </c>
      <c r="Q354" s="95">
        <v>1.86</v>
      </c>
      <c r="R354" s="95">
        <v>-16.91</v>
      </c>
      <c r="S354" s="95">
        <v>-1.63</v>
      </c>
      <c r="T354" s="95">
        <v>-3.18</v>
      </c>
      <c r="U354" s="95">
        <v>0.1</v>
      </c>
      <c r="V354" s="95">
        <v>0.9</v>
      </c>
      <c r="W354" s="95">
        <v>0.88</v>
      </c>
      <c r="X354" s="95">
        <v>-0.13</v>
      </c>
      <c r="Y354" s="95"/>
      <c r="Z354" s="74" t="s">
        <v>1111</v>
      </c>
      <c r="AA354" s="95">
        <v>0.5</v>
      </c>
      <c r="AB354" s="95">
        <v>-0.09</v>
      </c>
      <c r="AC354" s="74" t="s">
        <v>1111</v>
      </c>
      <c r="AD354" s="95">
        <v>385496560</v>
      </c>
    </row>
    <row r="355" spans="1:30" x14ac:dyDescent="0.2">
      <c r="A355" s="74" t="s">
        <v>1464</v>
      </c>
      <c r="B355" s="95">
        <v>3.31</v>
      </c>
      <c r="C355" s="95">
        <v>2.11</v>
      </c>
      <c r="D355" s="95">
        <v>18.309999999999999</v>
      </c>
      <c r="E355" s="95">
        <v>0.94</v>
      </c>
      <c r="F355" s="95">
        <v>0.43</v>
      </c>
      <c r="G355" s="95">
        <v>32.19</v>
      </c>
      <c r="H355" s="95">
        <v>4.9400000000000004</v>
      </c>
      <c r="I355" s="95">
        <v>2.92</v>
      </c>
      <c r="J355" s="95">
        <v>10.82</v>
      </c>
      <c r="K355" s="95">
        <v>12.76</v>
      </c>
      <c r="L355" s="95">
        <v>1.94</v>
      </c>
      <c r="M355" s="95">
        <v>0.17</v>
      </c>
      <c r="N355" s="95">
        <v>0.53</v>
      </c>
      <c r="O355" s="95">
        <v>4</v>
      </c>
      <c r="P355" s="95">
        <v>-0.66</v>
      </c>
      <c r="Q355" s="95">
        <v>1.46</v>
      </c>
      <c r="R355" s="95">
        <v>5.14</v>
      </c>
      <c r="S355" s="95">
        <v>2.36</v>
      </c>
      <c r="T355" s="95">
        <v>4.3</v>
      </c>
      <c r="U355" s="95">
        <v>0.46</v>
      </c>
      <c r="V355" s="95">
        <v>0.54</v>
      </c>
      <c r="W355" s="95">
        <v>0.81</v>
      </c>
      <c r="X355" s="95">
        <v>-7.55</v>
      </c>
      <c r="Y355" s="95">
        <v>-42.33</v>
      </c>
      <c r="Z355" s="74" t="s">
        <v>1111</v>
      </c>
      <c r="AA355" s="95">
        <v>3.51</v>
      </c>
      <c r="AB355" s="95">
        <v>0.18</v>
      </c>
      <c r="AC355" s="74" t="s">
        <v>1111</v>
      </c>
      <c r="AD355" s="95">
        <v>142742757</v>
      </c>
    </row>
    <row r="356" spans="1:30" x14ac:dyDescent="0.2">
      <c r="A356" s="74" t="s">
        <v>1465</v>
      </c>
      <c r="B356" s="95">
        <v>91.43</v>
      </c>
      <c r="C356" s="95">
        <v>0.35</v>
      </c>
      <c r="D356" s="95">
        <v>13.6</v>
      </c>
      <c r="E356" s="95">
        <v>2.4300000000000002</v>
      </c>
      <c r="F356" s="95">
        <v>1.19</v>
      </c>
      <c r="G356" s="95">
        <v>100</v>
      </c>
      <c r="H356" s="95">
        <v>6.38</v>
      </c>
      <c r="I356" s="95">
        <v>4.76</v>
      </c>
      <c r="J356" s="95">
        <v>10.14</v>
      </c>
      <c r="K356" s="95">
        <v>9.17</v>
      </c>
      <c r="L356" s="95">
        <v>-0.97</v>
      </c>
      <c r="M356" s="95">
        <v>-0.23</v>
      </c>
      <c r="N356" s="95">
        <v>0.65</v>
      </c>
      <c r="O356" s="95">
        <v>6.93</v>
      </c>
      <c r="P356" s="95">
        <v>-2.3199999999999998</v>
      </c>
      <c r="Q356" s="95">
        <v>1.55</v>
      </c>
      <c r="R356" s="95">
        <v>17.89</v>
      </c>
      <c r="S356" s="95">
        <v>8.76</v>
      </c>
      <c r="T356" s="95">
        <v>15.03</v>
      </c>
      <c r="U356" s="95">
        <v>0.49</v>
      </c>
      <c r="V356" s="95">
        <v>0.51</v>
      </c>
      <c r="W356" s="95">
        <v>1.84</v>
      </c>
      <c r="X356" s="95">
        <v>1.97</v>
      </c>
      <c r="Y356" s="95">
        <v>9.65</v>
      </c>
      <c r="Z356" s="74" t="s">
        <v>1111</v>
      </c>
      <c r="AA356" s="95">
        <v>37.590000000000003</v>
      </c>
      <c r="AB356" s="95">
        <v>6.73</v>
      </c>
      <c r="AC356" s="74" t="s">
        <v>1111</v>
      </c>
      <c r="AD356" s="95">
        <v>2337709669</v>
      </c>
    </row>
    <row r="357" spans="1:30" x14ac:dyDescent="0.2">
      <c r="A357" s="74" t="s">
        <v>1466</v>
      </c>
      <c r="B357" s="95">
        <v>20.9</v>
      </c>
      <c r="C357" s="95">
        <v>7.75</v>
      </c>
      <c r="D357" s="95">
        <v>6.16</v>
      </c>
      <c r="E357" s="95">
        <v>1.1299999999999999</v>
      </c>
      <c r="F357" s="95">
        <v>0.5</v>
      </c>
      <c r="G357" s="95">
        <v>100</v>
      </c>
      <c r="H357" s="95">
        <v>140.38</v>
      </c>
      <c r="I357" s="95">
        <v>113.1</v>
      </c>
      <c r="J357" s="95">
        <v>4.96</v>
      </c>
      <c r="K357" s="95">
        <v>9.49</v>
      </c>
      <c r="L357" s="95">
        <v>4.53</v>
      </c>
      <c r="M357" s="95">
        <v>1.03</v>
      </c>
      <c r="N357" s="95">
        <v>6.97</v>
      </c>
      <c r="O357" s="95"/>
      <c r="P357" s="95">
        <v>-0.5</v>
      </c>
      <c r="Q357" s="95"/>
      <c r="R357" s="95">
        <v>18.309999999999999</v>
      </c>
      <c r="S357" s="95">
        <v>8.16</v>
      </c>
      <c r="T357" s="95">
        <v>10.32</v>
      </c>
      <c r="U357" s="95">
        <v>0.45</v>
      </c>
      <c r="V357" s="95">
        <v>0.55000000000000004</v>
      </c>
      <c r="W357" s="95">
        <v>7.0000000000000007E-2</v>
      </c>
      <c r="X357" s="95">
        <v>3.1</v>
      </c>
      <c r="Y357" s="95">
        <v>5.01</v>
      </c>
      <c r="Z357" s="74" t="s">
        <v>1111</v>
      </c>
      <c r="AA357" s="95">
        <v>18.53</v>
      </c>
      <c r="AB357" s="95">
        <v>3.39</v>
      </c>
      <c r="AC357" s="74" t="s">
        <v>1111</v>
      </c>
      <c r="AD357" s="95">
        <v>9629756510</v>
      </c>
    </row>
    <row r="358" spans="1:30" x14ac:dyDescent="0.2">
      <c r="A358" s="74" t="s">
        <v>1467</v>
      </c>
      <c r="B358" s="95">
        <v>19.649999999999999</v>
      </c>
      <c r="C358" s="95"/>
      <c r="D358" s="95">
        <v>-501.49</v>
      </c>
      <c r="E358" s="95">
        <v>3.05</v>
      </c>
      <c r="F358" s="95">
        <v>1.1200000000000001</v>
      </c>
      <c r="G358" s="95">
        <v>75.83</v>
      </c>
      <c r="H358" s="95">
        <v>10.06</v>
      </c>
      <c r="I358" s="95">
        <v>-1.1299999999999999</v>
      </c>
      <c r="J358" s="95">
        <v>56.09</v>
      </c>
      <c r="K358" s="95">
        <v>48.02</v>
      </c>
      <c r="L358" s="95">
        <v>-8.07</v>
      </c>
      <c r="M358" s="95">
        <v>-0.41</v>
      </c>
      <c r="N358" s="95">
        <v>5.64</v>
      </c>
      <c r="O358" s="95">
        <v>7.77</v>
      </c>
      <c r="P358" s="95">
        <v>-1.88</v>
      </c>
      <c r="Q358" s="95">
        <v>1.1499999999999999</v>
      </c>
      <c r="R358" s="95">
        <v>-0.56999999999999995</v>
      </c>
      <c r="S358" s="95">
        <v>-0.27</v>
      </c>
      <c r="T358" s="95">
        <v>4.51</v>
      </c>
      <c r="U358" s="95">
        <v>0.47</v>
      </c>
      <c r="V358" s="95">
        <v>0.53</v>
      </c>
      <c r="W358" s="95">
        <v>0.24</v>
      </c>
      <c r="X358" s="95"/>
      <c r="Y358" s="95"/>
      <c r="Z358" s="74" t="s">
        <v>1111</v>
      </c>
      <c r="AA358" s="95">
        <v>6.87</v>
      </c>
      <c r="AB358" s="95">
        <v>-0.04</v>
      </c>
      <c r="AC358" s="74" t="s">
        <v>1111</v>
      </c>
      <c r="AD358" s="95">
        <v>1131867510</v>
      </c>
    </row>
    <row r="359" spans="1:30" x14ac:dyDescent="0.2">
      <c r="A359" s="74" t="s">
        <v>1468</v>
      </c>
      <c r="B359" s="95">
        <v>93.36</v>
      </c>
      <c r="C359" s="95">
        <v>0.27</v>
      </c>
      <c r="D359" s="95">
        <v>44.08</v>
      </c>
      <c r="E359" s="95">
        <v>3.45</v>
      </c>
      <c r="F359" s="95">
        <v>0.74</v>
      </c>
      <c r="G359" s="95">
        <v>18.850000000000001</v>
      </c>
      <c r="H359" s="95">
        <v>2.93</v>
      </c>
      <c r="I359" s="95">
        <v>1.84</v>
      </c>
      <c r="J359" s="95">
        <v>27.66</v>
      </c>
      <c r="K359" s="95">
        <v>34.32</v>
      </c>
      <c r="L359" s="95">
        <v>6.66</v>
      </c>
      <c r="M359" s="95">
        <v>0.83</v>
      </c>
      <c r="N359" s="95">
        <v>0.81</v>
      </c>
      <c r="O359" s="95">
        <v>6.82</v>
      </c>
      <c r="P359" s="95">
        <v>-1.1200000000000001</v>
      </c>
      <c r="Q359" s="95">
        <v>1.48</v>
      </c>
      <c r="R359" s="95">
        <v>7.82</v>
      </c>
      <c r="S359" s="95">
        <v>1.68</v>
      </c>
      <c r="T359" s="95">
        <v>5.18</v>
      </c>
      <c r="U359" s="95">
        <v>0.21</v>
      </c>
      <c r="V359" s="95">
        <v>0.79</v>
      </c>
      <c r="W359" s="95">
        <v>0.91</v>
      </c>
      <c r="X359" s="95">
        <v>-10.62</v>
      </c>
      <c r="Y359" s="95"/>
      <c r="Z359" s="74" t="s">
        <v>1111</v>
      </c>
      <c r="AA359" s="95">
        <v>27.07</v>
      </c>
      <c r="AB359" s="95">
        <v>2.12</v>
      </c>
      <c r="AC359" s="74" t="s">
        <v>1111</v>
      </c>
      <c r="AD359" s="95">
        <v>1429911096</v>
      </c>
    </row>
    <row r="360" spans="1:30" x14ac:dyDescent="0.2">
      <c r="A360" s="74" t="s">
        <v>1469</v>
      </c>
      <c r="B360" s="95">
        <v>5.6</v>
      </c>
      <c r="C360" s="95"/>
      <c r="D360" s="95">
        <v>-36.43</v>
      </c>
      <c r="E360" s="95">
        <v>6.7</v>
      </c>
      <c r="F360" s="95">
        <v>0.52</v>
      </c>
      <c r="G360" s="95">
        <v>9.02</v>
      </c>
      <c r="H360" s="95">
        <v>1.29</v>
      </c>
      <c r="I360" s="95">
        <v>-1.45</v>
      </c>
      <c r="J360" s="95">
        <v>41.12</v>
      </c>
      <c r="K360" s="95">
        <v>62.23</v>
      </c>
      <c r="L360" s="95">
        <v>21.11</v>
      </c>
      <c r="M360" s="95">
        <v>3.44</v>
      </c>
      <c r="N360" s="95">
        <v>0.53</v>
      </c>
      <c r="O360" s="95">
        <v>-14</v>
      </c>
      <c r="P360" s="95">
        <v>-0.62</v>
      </c>
      <c r="Q360" s="95">
        <v>0.82</v>
      </c>
      <c r="R360" s="95">
        <v>-18.39</v>
      </c>
      <c r="S360" s="95">
        <v>-1.42</v>
      </c>
      <c r="T360" s="95">
        <v>0.56000000000000005</v>
      </c>
      <c r="U360" s="95">
        <v>0.08</v>
      </c>
      <c r="V360" s="95">
        <v>0.92</v>
      </c>
      <c r="W360" s="95">
        <v>0.98</v>
      </c>
      <c r="X360" s="95">
        <v>-8.26</v>
      </c>
      <c r="Y360" s="95"/>
      <c r="Z360" s="74" t="s">
        <v>1111</v>
      </c>
      <c r="AA360" s="95">
        <v>0.84</v>
      </c>
      <c r="AB360" s="95">
        <v>-0.15</v>
      </c>
      <c r="AC360" s="74" t="s">
        <v>1111</v>
      </c>
      <c r="AD360" s="95">
        <v>1178678480</v>
      </c>
    </row>
    <row r="361" spans="1:30" x14ac:dyDescent="0.2">
      <c r="A361" s="74" t="s">
        <v>1470</v>
      </c>
      <c r="B361" s="95">
        <v>24.9</v>
      </c>
      <c r="C361" s="95"/>
      <c r="D361" s="95">
        <v>-3.35</v>
      </c>
      <c r="E361" s="95">
        <v>2.5299999999999998</v>
      </c>
      <c r="F361" s="95">
        <v>1.51</v>
      </c>
      <c r="G361" s="95">
        <v>100</v>
      </c>
      <c r="H361" s="95">
        <v>-2223.41</v>
      </c>
      <c r="I361" s="95">
        <v>-2227.8200000000002</v>
      </c>
      <c r="J361" s="95">
        <v>-3.35</v>
      </c>
      <c r="K361" s="95">
        <v>-1.46</v>
      </c>
      <c r="L361" s="95">
        <v>1.9</v>
      </c>
      <c r="M361" s="95">
        <v>-1.43</v>
      </c>
      <c r="N361" s="95">
        <v>74.56</v>
      </c>
      <c r="O361" s="95">
        <v>2.17</v>
      </c>
      <c r="P361" s="95">
        <v>-48.37</v>
      </c>
      <c r="Q361" s="95">
        <v>3.56</v>
      </c>
      <c r="R361" s="95">
        <v>-75.680000000000007</v>
      </c>
      <c r="S361" s="95">
        <v>-45.13</v>
      </c>
      <c r="T361" s="95">
        <v>-64.92</v>
      </c>
      <c r="U361" s="95">
        <v>0.6</v>
      </c>
      <c r="V361" s="95">
        <v>0.4</v>
      </c>
      <c r="W361" s="95">
        <v>0.02</v>
      </c>
      <c r="X361" s="95"/>
      <c r="Y361" s="95"/>
      <c r="Z361" s="74" t="s">
        <v>1111</v>
      </c>
      <c r="AA361" s="95">
        <v>9.83</v>
      </c>
      <c r="AB361" s="95">
        <v>-7.44</v>
      </c>
      <c r="AC361" s="74" t="s">
        <v>1111</v>
      </c>
      <c r="AD361" s="95">
        <v>656376450</v>
      </c>
    </row>
    <row r="362" spans="1:30" x14ac:dyDescent="0.2">
      <c r="A362" s="74" t="s">
        <v>1471</v>
      </c>
      <c r="B362" s="95">
        <v>24.75</v>
      </c>
      <c r="C362" s="95">
        <v>6.87</v>
      </c>
      <c r="D362" s="95">
        <v>-975.03</v>
      </c>
      <c r="E362" s="95">
        <v>-22.16</v>
      </c>
      <c r="F362" s="95">
        <v>0.47</v>
      </c>
      <c r="G362" s="95">
        <v>15.28</v>
      </c>
      <c r="H362" s="95">
        <v>6.03</v>
      </c>
      <c r="I362" s="95">
        <v>-0.08</v>
      </c>
      <c r="J362" s="95">
        <v>13.57</v>
      </c>
      <c r="K362" s="95">
        <v>27.27</v>
      </c>
      <c r="L362" s="95">
        <v>13.7</v>
      </c>
      <c r="M362" s="95"/>
      <c r="N362" s="95">
        <v>0.82</v>
      </c>
      <c r="O362" s="95">
        <v>1.51</v>
      </c>
      <c r="P362" s="95">
        <v>-0.9</v>
      </c>
      <c r="Q362" s="95">
        <v>2.77</v>
      </c>
      <c r="R362" s="95">
        <v>-2.27</v>
      </c>
      <c r="S362" s="95">
        <v>-0.05</v>
      </c>
      <c r="T362" s="95">
        <v>4.3</v>
      </c>
      <c r="U362" s="95">
        <v>-0.02</v>
      </c>
      <c r="V362" s="95">
        <v>1.02</v>
      </c>
      <c r="W362" s="95">
        <v>0.56999999999999995</v>
      </c>
      <c r="X362" s="95"/>
      <c r="Y362" s="95"/>
      <c r="Z362" s="74" t="s">
        <v>1111</v>
      </c>
      <c r="AA362" s="95">
        <v>-1.1200000000000001</v>
      </c>
      <c r="AB362" s="95">
        <v>-0.03</v>
      </c>
      <c r="AC362" s="74" t="s">
        <v>1111</v>
      </c>
      <c r="AD362" s="95">
        <v>5850157500</v>
      </c>
    </row>
    <row r="363" spans="1:30" x14ac:dyDescent="0.2">
      <c r="A363" s="74" t="s">
        <v>1472</v>
      </c>
      <c r="B363" s="95">
        <v>1.94</v>
      </c>
      <c r="C363" s="95"/>
      <c r="D363" s="95">
        <v>-0.7</v>
      </c>
      <c r="E363" s="95">
        <v>-6.56</v>
      </c>
      <c r="F363" s="95">
        <v>1.05</v>
      </c>
      <c r="G363" s="95">
        <v>100</v>
      </c>
      <c r="H363" s="95">
        <v>-7154.38</v>
      </c>
      <c r="I363" s="95">
        <v>-7154.38</v>
      </c>
      <c r="J363" s="95">
        <v>-0.7</v>
      </c>
      <c r="K363" s="95">
        <v>-0.23</v>
      </c>
      <c r="L363" s="95">
        <v>0.46</v>
      </c>
      <c r="M363" s="95"/>
      <c r="N363" s="95">
        <v>49.75</v>
      </c>
      <c r="O363" s="95">
        <v>-5.14</v>
      </c>
      <c r="P363" s="95">
        <v>-10.89</v>
      </c>
      <c r="Q363" s="95">
        <v>0.82</v>
      </c>
      <c r="R363" s="95">
        <v>-943.59</v>
      </c>
      <c r="S363" s="95">
        <v>-150.30000000000001</v>
      </c>
      <c r="T363" s="95">
        <v>943.59</v>
      </c>
      <c r="U363" s="95">
        <v>-0.16</v>
      </c>
      <c r="V363" s="95">
        <v>1.1599999999999999</v>
      </c>
      <c r="W363" s="95">
        <v>0.02</v>
      </c>
      <c r="X363" s="95"/>
      <c r="Y363" s="95"/>
      <c r="Z363" s="74" t="s">
        <v>1111</v>
      </c>
      <c r="AA363" s="95">
        <v>-0.3</v>
      </c>
      <c r="AB363" s="95">
        <v>-2.79</v>
      </c>
      <c r="AC363" s="74" t="s">
        <v>1111</v>
      </c>
      <c r="AD363" s="95">
        <v>27264760</v>
      </c>
    </row>
    <row r="364" spans="1:30" x14ac:dyDescent="0.2">
      <c r="A364" s="74" t="s">
        <v>1473</v>
      </c>
      <c r="B364" s="95">
        <v>0.82</v>
      </c>
      <c r="C364" s="95"/>
      <c r="D364" s="95">
        <v>-0.61</v>
      </c>
      <c r="E364" s="95">
        <v>1.1399999999999999</v>
      </c>
      <c r="F364" s="95">
        <v>0.54</v>
      </c>
      <c r="G364" s="95">
        <v>90.77</v>
      </c>
      <c r="H364" s="95">
        <v>-1342</v>
      </c>
      <c r="I364" s="95">
        <v>-1386.48</v>
      </c>
      <c r="J364" s="95">
        <v>-0.63</v>
      </c>
      <c r="K364" s="95">
        <v>-0.02</v>
      </c>
      <c r="L364" s="95">
        <v>0.62</v>
      </c>
      <c r="M364" s="95">
        <v>-1.1100000000000001</v>
      </c>
      <c r="N364" s="95">
        <v>8.5</v>
      </c>
      <c r="O364" s="95">
        <v>1.0900000000000001</v>
      </c>
      <c r="P364" s="95">
        <v>-5.29</v>
      </c>
      <c r="Q364" s="95">
        <v>2.23</v>
      </c>
      <c r="R364" s="95">
        <v>-185.19</v>
      </c>
      <c r="S364" s="95">
        <v>-88.27</v>
      </c>
      <c r="T364" s="95">
        <v>-109.83</v>
      </c>
      <c r="U364" s="95">
        <v>0.48</v>
      </c>
      <c r="V364" s="95">
        <v>0.52</v>
      </c>
      <c r="W364" s="95">
        <v>0.06</v>
      </c>
      <c r="X364" s="95">
        <v>-20.62</v>
      </c>
      <c r="Y364" s="95"/>
      <c r="Z364" s="74" t="s">
        <v>1111</v>
      </c>
      <c r="AA364" s="95">
        <v>0.72</v>
      </c>
      <c r="AB364" s="95">
        <v>-1.34</v>
      </c>
      <c r="AC364" s="74" t="s">
        <v>1111</v>
      </c>
      <c r="AD364" s="95">
        <v>92449588</v>
      </c>
    </row>
    <row r="365" spans="1:30" x14ac:dyDescent="0.2">
      <c r="A365" s="74" t="s">
        <v>1474</v>
      </c>
      <c r="B365" s="95">
        <v>1.74</v>
      </c>
      <c r="C365" s="95"/>
      <c r="D365" s="95">
        <v>-3.54</v>
      </c>
      <c r="E365" s="95">
        <v>38.82</v>
      </c>
      <c r="F365" s="95">
        <v>2.0699999999999998</v>
      </c>
      <c r="G365" s="95">
        <v>-84.81</v>
      </c>
      <c r="H365" s="95">
        <v>-823.86</v>
      </c>
      <c r="I365" s="95">
        <v>-940.01</v>
      </c>
      <c r="J365" s="95">
        <v>-4.03</v>
      </c>
      <c r="K365" s="95">
        <v>-4.1500000000000004</v>
      </c>
      <c r="L365" s="95">
        <v>-0.11</v>
      </c>
      <c r="M365" s="95">
        <v>1.08</v>
      </c>
      <c r="N365" s="95">
        <v>33.229999999999997</v>
      </c>
      <c r="O365" s="95">
        <v>-16.68</v>
      </c>
      <c r="P365" s="95">
        <v>-3.53</v>
      </c>
      <c r="Q365" s="95">
        <v>0.77</v>
      </c>
      <c r="R365" s="95">
        <v>-1097.98</v>
      </c>
      <c r="S365" s="95">
        <v>-58.54</v>
      </c>
      <c r="T365" s="95">
        <v>-107.03</v>
      </c>
      <c r="U365" s="95">
        <v>0.05</v>
      </c>
      <c r="V365" s="95">
        <v>0.95</v>
      </c>
      <c r="W365" s="95">
        <v>0.06</v>
      </c>
      <c r="X365" s="95">
        <v>76.430000000000007</v>
      </c>
      <c r="Y365" s="95"/>
      <c r="Z365" s="74" t="s">
        <v>1111</v>
      </c>
      <c r="AA365" s="95">
        <v>0.04</v>
      </c>
      <c r="AB365" s="95">
        <v>-0.49</v>
      </c>
      <c r="AC365" s="74" t="s">
        <v>1111</v>
      </c>
      <c r="AD365" s="95">
        <v>107412636</v>
      </c>
    </row>
    <row r="366" spans="1:30" x14ac:dyDescent="0.2">
      <c r="A366" s="74" t="s">
        <v>1475</v>
      </c>
      <c r="B366" s="95">
        <v>72.64</v>
      </c>
      <c r="C366" s="95">
        <v>2.59</v>
      </c>
      <c r="D366" s="95">
        <v>36.94</v>
      </c>
      <c r="E366" s="95">
        <v>7.09</v>
      </c>
      <c r="F366" s="95">
        <v>0.62</v>
      </c>
      <c r="G366" s="95">
        <v>100</v>
      </c>
      <c r="H366" s="95">
        <v>40.29</v>
      </c>
      <c r="I366" s="95">
        <v>10.28</v>
      </c>
      <c r="J366" s="95">
        <v>9.42</v>
      </c>
      <c r="K366" s="95">
        <v>6.35</v>
      </c>
      <c r="L366" s="95">
        <v>-3.07</v>
      </c>
      <c r="M366" s="95">
        <v>-2.31</v>
      </c>
      <c r="N366" s="95">
        <v>3.8</v>
      </c>
      <c r="O366" s="95"/>
      <c r="P366" s="95">
        <v>-0.62</v>
      </c>
      <c r="Q366" s="95"/>
      <c r="R366" s="95">
        <v>19.190000000000001</v>
      </c>
      <c r="S366" s="95">
        <v>1.69</v>
      </c>
      <c r="T366" s="95">
        <v>8.91</v>
      </c>
      <c r="U366" s="95">
        <v>0.09</v>
      </c>
      <c r="V366" s="95">
        <v>0.86</v>
      </c>
      <c r="W366" s="95">
        <v>0.16</v>
      </c>
      <c r="X366" s="95">
        <v>12.27</v>
      </c>
      <c r="Y366" s="95">
        <v>51</v>
      </c>
      <c r="Z366" s="74" t="s">
        <v>1111</v>
      </c>
      <c r="AA366" s="95">
        <v>10.25</v>
      </c>
      <c r="AB366" s="95">
        <v>1.97</v>
      </c>
      <c r="AC366" s="74" t="s">
        <v>1111</v>
      </c>
      <c r="AD366" s="95">
        <v>12428958240</v>
      </c>
    </row>
    <row r="367" spans="1:30" x14ac:dyDescent="0.2">
      <c r="A367" s="74" t="s">
        <v>1476</v>
      </c>
      <c r="B367" s="95">
        <v>25.69</v>
      </c>
      <c r="C367" s="95"/>
      <c r="D367" s="95">
        <v>7.91</v>
      </c>
      <c r="E367" s="95">
        <v>0.47</v>
      </c>
      <c r="F367" s="95">
        <v>0.09</v>
      </c>
      <c r="G367" s="95">
        <v>8.83</v>
      </c>
      <c r="H367" s="95">
        <v>7.51</v>
      </c>
      <c r="I367" s="95">
        <v>5.33</v>
      </c>
      <c r="J367" s="95">
        <v>5.62</v>
      </c>
      <c r="K367" s="95">
        <v>16.43</v>
      </c>
      <c r="L367" s="95">
        <v>3.66</v>
      </c>
      <c r="M367" s="95">
        <v>0.31</v>
      </c>
      <c r="N367" s="95">
        <v>0.42</v>
      </c>
      <c r="O367" s="95"/>
      <c r="P367" s="95">
        <v>-0.09</v>
      </c>
      <c r="Q367" s="95"/>
      <c r="R367" s="95">
        <v>6</v>
      </c>
      <c r="S367" s="95">
        <v>1.08</v>
      </c>
      <c r="T367" s="95">
        <v>4.4800000000000004</v>
      </c>
      <c r="U367" s="95">
        <v>0.18</v>
      </c>
      <c r="V367" s="95">
        <v>0.82</v>
      </c>
      <c r="W367" s="95">
        <v>0.2</v>
      </c>
      <c r="X367" s="95">
        <v>4.68</v>
      </c>
      <c r="Y367" s="95"/>
      <c r="Z367" s="74" t="s">
        <v>1111</v>
      </c>
      <c r="AA367" s="95">
        <v>54.13</v>
      </c>
      <c r="AB367" s="95">
        <v>3.25</v>
      </c>
      <c r="AC367" s="74" t="s">
        <v>1111</v>
      </c>
      <c r="AD367" s="95">
        <v>2035868226</v>
      </c>
    </row>
    <row r="368" spans="1:30" x14ac:dyDescent="0.2">
      <c r="A368" s="74" t="s">
        <v>1477</v>
      </c>
      <c r="B368" s="95">
        <v>58.38</v>
      </c>
      <c r="C368" s="95">
        <v>2.12</v>
      </c>
      <c r="D368" s="95">
        <v>17.98</v>
      </c>
      <c r="E368" s="95">
        <v>1.08</v>
      </c>
      <c r="F368" s="95">
        <v>0.19</v>
      </c>
      <c r="G368" s="95">
        <v>8.83</v>
      </c>
      <c r="H368" s="95">
        <v>7.51</v>
      </c>
      <c r="I368" s="95">
        <v>5.33</v>
      </c>
      <c r="J368" s="95">
        <v>12.76</v>
      </c>
      <c r="K368" s="95">
        <v>16.43</v>
      </c>
      <c r="L368" s="95">
        <v>3.66</v>
      </c>
      <c r="M368" s="95">
        <v>0.31</v>
      </c>
      <c r="N368" s="95">
        <v>0.96</v>
      </c>
      <c r="O368" s="95"/>
      <c r="P368" s="95">
        <v>-0.19</v>
      </c>
      <c r="Q368" s="95"/>
      <c r="R368" s="95">
        <v>6</v>
      </c>
      <c r="S368" s="95">
        <v>1.08</v>
      </c>
      <c r="T368" s="95">
        <v>4.4800000000000004</v>
      </c>
      <c r="U368" s="95">
        <v>0.18</v>
      </c>
      <c r="V368" s="95">
        <v>0.82</v>
      </c>
      <c r="W368" s="95">
        <v>0.2</v>
      </c>
      <c r="X368" s="95">
        <v>4.68</v>
      </c>
      <c r="Y368" s="95"/>
      <c r="Z368" s="74" t="s">
        <v>1111</v>
      </c>
      <c r="AA368" s="95">
        <v>54.13</v>
      </c>
      <c r="AB368" s="95">
        <v>3.25</v>
      </c>
      <c r="AC368" s="74" t="s">
        <v>1111</v>
      </c>
      <c r="AD368" s="95">
        <v>2035868226</v>
      </c>
    </row>
    <row r="369" spans="1:30" x14ac:dyDescent="0.2">
      <c r="A369" s="74" t="s">
        <v>1478</v>
      </c>
      <c r="B369" s="95">
        <v>265</v>
      </c>
      <c r="C369" s="95"/>
      <c r="D369" s="95">
        <v>-106.04</v>
      </c>
      <c r="E369" s="95">
        <v>7.67</v>
      </c>
      <c r="F369" s="95">
        <v>6.13</v>
      </c>
      <c r="G369" s="95">
        <v>100</v>
      </c>
      <c r="H369" s="95">
        <v>-55.13</v>
      </c>
      <c r="I369" s="95">
        <v>-66.62</v>
      </c>
      <c r="J369" s="95">
        <v>-128.15</v>
      </c>
      <c r="K369" s="95">
        <v>-115.73</v>
      </c>
      <c r="L369" s="95">
        <v>12.42</v>
      </c>
      <c r="M369" s="95">
        <v>-0.74</v>
      </c>
      <c r="N369" s="95">
        <v>70.650000000000006</v>
      </c>
      <c r="O369" s="95">
        <v>7.05</v>
      </c>
      <c r="P369" s="95">
        <v>-191.11</v>
      </c>
      <c r="Q369" s="95">
        <v>9.9</v>
      </c>
      <c r="R369" s="95">
        <v>-7.23</v>
      </c>
      <c r="S369" s="95">
        <v>-5.78</v>
      </c>
      <c r="T369" s="95">
        <v>-6.68</v>
      </c>
      <c r="U369" s="95">
        <v>0.8</v>
      </c>
      <c r="V369" s="95">
        <v>0.2</v>
      </c>
      <c r="W369" s="95">
        <v>0.09</v>
      </c>
      <c r="X369" s="95"/>
      <c r="Y369" s="95"/>
      <c r="Z369" s="74" t="s">
        <v>1111</v>
      </c>
      <c r="AA369" s="95">
        <v>34.549999999999997</v>
      </c>
      <c r="AB369" s="95">
        <v>-2.5</v>
      </c>
      <c r="AC369" s="74" t="s">
        <v>1111</v>
      </c>
      <c r="AD369" s="95">
        <v>13651475000</v>
      </c>
    </row>
    <row r="370" spans="1:30" x14ac:dyDescent="0.2">
      <c r="A370" s="74" t="s">
        <v>1479</v>
      </c>
      <c r="B370" s="95">
        <v>15.68</v>
      </c>
      <c r="C370" s="95"/>
      <c r="D370" s="95">
        <v>13.35</v>
      </c>
      <c r="E370" s="95">
        <v>1.08</v>
      </c>
      <c r="F370" s="95">
        <v>0.35</v>
      </c>
      <c r="G370" s="95">
        <v>10.33</v>
      </c>
      <c r="H370" s="95">
        <v>-2.13</v>
      </c>
      <c r="I370" s="95">
        <v>3.76</v>
      </c>
      <c r="J370" s="95">
        <v>-23.56</v>
      </c>
      <c r="K370" s="95">
        <v>-28.28</v>
      </c>
      <c r="L370" s="95">
        <v>-4.7300000000000004</v>
      </c>
      <c r="M370" s="95">
        <v>0.25</v>
      </c>
      <c r="N370" s="95">
        <v>0.5</v>
      </c>
      <c r="O370" s="95">
        <v>21.65</v>
      </c>
      <c r="P370" s="95">
        <v>-0.44</v>
      </c>
      <c r="Q370" s="95">
        <v>0.94</v>
      </c>
      <c r="R370" s="95">
        <v>9.3800000000000008</v>
      </c>
      <c r="S370" s="95">
        <v>2.57</v>
      </c>
      <c r="T370" s="95">
        <v>-4.99</v>
      </c>
      <c r="U370" s="95">
        <v>0.27</v>
      </c>
      <c r="V370" s="95">
        <v>0.73</v>
      </c>
      <c r="W370" s="95">
        <v>0.68</v>
      </c>
      <c r="X370" s="95">
        <v>-6.1</v>
      </c>
      <c r="Y370" s="95"/>
      <c r="Z370" s="74" t="s">
        <v>1111</v>
      </c>
      <c r="AA370" s="95">
        <v>12.52</v>
      </c>
      <c r="AB370" s="95">
        <v>1.17</v>
      </c>
      <c r="AC370" s="74" t="s">
        <v>1111</v>
      </c>
      <c r="AD370" s="95">
        <v>55689088</v>
      </c>
    </row>
    <row r="371" spans="1:30" x14ac:dyDescent="0.2">
      <c r="A371" s="74" t="s">
        <v>1480</v>
      </c>
      <c r="B371" s="95">
        <v>13.47</v>
      </c>
      <c r="C371" s="95"/>
      <c r="D371" s="95">
        <v>20.61</v>
      </c>
      <c r="E371" s="95">
        <v>0.88</v>
      </c>
      <c r="F371" s="95">
        <v>0.28000000000000003</v>
      </c>
      <c r="G371" s="95">
        <v>57.54</v>
      </c>
      <c r="H371" s="95">
        <v>62.62</v>
      </c>
      <c r="I371" s="95">
        <v>20.05</v>
      </c>
      <c r="J371" s="95">
        <v>6.6</v>
      </c>
      <c r="K371" s="95">
        <v>9.67</v>
      </c>
      <c r="L371" s="95">
        <v>3.07</v>
      </c>
      <c r="M371" s="95">
        <v>0.41</v>
      </c>
      <c r="N371" s="95">
        <v>4.13</v>
      </c>
      <c r="O371" s="95"/>
      <c r="P371" s="95">
        <v>-0.28000000000000003</v>
      </c>
      <c r="Q371" s="95"/>
      <c r="R371" s="95">
        <v>4.2699999999999996</v>
      </c>
      <c r="S371" s="95">
        <v>1.37</v>
      </c>
      <c r="T371" s="95">
        <v>7.24</v>
      </c>
      <c r="U371" s="95">
        <v>0.32</v>
      </c>
      <c r="V371" s="95">
        <v>0.68</v>
      </c>
      <c r="W371" s="95">
        <v>7.0000000000000007E-2</v>
      </c>
      <c r="X371" s="95">
        <v>-10.74</v>
      </c>
      <c r="Y371" s="95"/>
      <c r="Z371" s="74" t="s">
        <v>1111</v>
      </c>
      <c r="AA371" s="95">
        <v>15.29</v>
      </c>
      <c r="AB371" s="95">
        <v>0.65</v>
      </c>
      <c r="AC371" s="74" t="s">
        <v>1111</v>
      </c>
      <c r="AD371" s="95">
        <v>217567440</v>
      </c>
    </row>
    <row r="372" spans="1:30" x14ac:dyDescent="0.2">
      <c r="A372" s="74" t="s">
        <v>1481</v>
      </c>
      <c r="B372" s="95">
        <v>8.16</v>
      </c>
      <c r="C372" s="95"/>
      <c r="D372" s="95">
        <v>-10.31</v>
      </c>
      <c r="E372" s="95">
        <v>6.13</v>
      </c>
      <c r="F372" s="95">
        <v>2.06</v>
      </c>
      <c r="G372" s="95">
        <v>24.11</v>
      </c>
      <c r="H372" s="95">
        <v>-16.260000000000002</v>
      </c>
      <c r="I372" s="95">
        <v>-16.420000000000002</v>
      </c>
      <c r="J372" s="95">
        <v>-10.41</v>
      </c>
      <c r="K372" s="95">
        <v>-7.71</v>
      </c>
      <c r="L372" s="95">
        <v>2.7</v>
      </c>
      <c r="M372" s="95">
        <v>-1.56</v>
      </c>
      <c r="N372" s="95">
        <v>1.69</v>
      </c>
      <c r="O372" s="95">
        <v>7.37</v>
      </c>
      <c r="P372" s="95">
        <v>-15.21</v>
      </c>
      <c r="Q372" s="95">
        <v>1.52</v>
      </c>
      <c r="R372" s="95">
        <v>-58.12</v>
      </c>
      <c r="S372" s="95">
        <v>-20.170000000000002</v>
      </c>
      <c r="T372" s="95">
        <v>-58.12</v>
      </c>
      <c r="U372" s="95">
        <v>0.35</v>
      </c>
      <c r="V372" s="95">
        <v>0.65</v>
      </c>
      <c r="W372" s="95">
        <v>1.23</v>
      </c>
      <c r="X372" s="95"/>
      <c r="Y372" s="95"/>
      <c r="Z372" s="74" t="s">
        <v>1111</v>
      </c>
      <c r="AA372" s="95">
        <v>1.36</v>
      </c>
      <c r="AB372" s="95">
        <v>-0.79</v>
      </c>
      <c r="AC372" s="74" t="s">
        <v>1111</v>
      </c>
      <c r="AD372" s="95">
        <v>687883104</v>
      </c>
    </row>
    <row r="373" spans="1:30" x14ac:dyDescent="0.2">
      <c r="A373" s="74" t="s">
        <v>1482</v>
      </c>
      <c r="B373" s="95">
        <v>13.69</v>
      </c>
      <c r="C373" s="95">
        <v>2.92</v>
      </c>
      <c r="D373" s="95">
        <v>10.79</v>
      </c>
      <c r="E373" s="95"/>
      <c r="F373" s="95">
        <v>0.81</v>
      </c>
      <c r="G373" s="95">
        <v>37.07</v>
      </c>
      <c r="H373" s="95">
        <v>13.83</v>
      </c>
      <c r="I373" s="95">
        <v>11.03</v>
      </c>
      <c r="J373" s="95">
        <v>8.61</v>
      </c>
      <c r="K373" s="95">
        <v>10.28</v>
      </c>
      <c r="L373" s="95">
        <v>1.68</v>
      </c>
      <c r="M373" s="95"/>
      <c r="N373" s="95">
        <v>1.19</v>
      </c>
      <c r="O373" s="95">
        <v>12.89</v>
      </c>
      <c r="P373" s="95">
        <v>-0.96</v>
      </c>
      <c r="Q373" s="95">
        <v>1.71</v>
      </c>
      <c r="R373" s="95"/>
      <c r="S373" s="95">
        <v>7.51</v>
      </c>
      <c r="T373" s="95">
        <v>45.58</v>
      </c>
      <c r="U373" s="95">
        <v>0</v>
      </c>
      <c r="V373" s="95">
        <v>0.46</v>
      </c>
      <c r="W373" s="95">
        <v>0.68</v>
      </c>
      <c r="X373" s="95">
        <v>-10.199999999999999</v>
      </c>
      <c r="Y373" s="95"/>
      <c r="Z373" s="74" t="s">
        <v>1111</v>
      </c>
      <c r="AA373" s="95">
        <v>0</v>
      </c>
      <c r="AB373" s="95">
        <v>1.27</v>
      </c>
      <c r="AC373" s="74" t="s">
        <v>1111</v>
      </c>
      <c r="AD373" s="95">
        <v>1741302288</v>
      </c>
    </row>
    <row r="374" spans="1:30" x14ac:dyDescent="0.2">
      <c r="A374" s="74" t="s">
        <v>1483</v>
      </c>
      <c r="B374" s="95">
        <v>34.380000000000003</v>
      </c>
      <c r="C374" s="95">
        <v>1.28</v>
      </c>
      <c r="D374" s="95">
        <v>-32.08</v>
      </c>
      <c r="E374" s="95">
        <v>3.24</v>
      </c>
      <c r="F374" s="95">
        <v>0.61</v>
      </c>
      <c r="G374" s="95">
        <v>7.75</v>
      </c>
      <c r="H374" s="95">
        <v>-0.31</v>
      </c>
      <c r="I374" s="95">
        <v>-2.4500000000000002</v>
      </c>
      <c r="J374" s="95">
        <v>-253.27</v>
      </c>
      <c r="K374" s="95">
        <v>-457.45</v>
      </c>
      <c r="L374" s="95">
        <v>-204.18</v>
      </c>
      <c r="M374" s="95">
        <v>2.65</v>
      </c>
      <c r="N374" s="95">
        <v>0.78</v>
      </c>
      <c r="O374" s="95">
        <v>212.86</v>
      </c>
      <c r="P374" s="95">
        <v>-0.77</v>
      </c>
      <c r="Q374" s="95">
        <v>1.1200000000000001</v>
      </c>
      <c r="R374" s="95">
        <v>-10.23</v>
      </c>
      <c r="S374" s="95">
        <v>-1.96</v>
      </c>
      <c r="T374" s="95">
        <v>-1.31</v>
      </c>
      <c r="U374" s="95">
        <v>0.19</v>
      </c>
      <c r="V374" s="95">
        <v>0.81</v>
      </c>
      <c r="W374" s="95">
        <v>0.8</v>
      </c>
      <c r="X374" s="95">
        <v>-2.19</v>
      </c>
      <c r="Y374" s="95"/>
      <c r="Z374" s="74" t="s">
        <v>1111</v>
      </c>
      <c r="AA374" s="95">
        <v>10.47</v>
      </c>
      <c r="AB374" s="95">
        <v>-1.07</v>
      </c>
      <c r="AC374" s="74" t="s">
        <v>1111</v>
      </c>
      <c r="AD374" s="95">
        <v>8817239196</v>
      </c>
    </row>
    <row r="375" spans="1:30" x14ac:dyDescent="0.2">
      <c r="A375" s="74" t="s">
        <v>1484</v>
      </c>
      <c r="B375" s="95">
        <v>89.95</v>
      </c>
      <c r="C375" s="95"/>
      <c r="D375" s="95">
        <v>-9.4600000000000009</v>
      </c>
      <c r="E375" s="95">
        <v>6.89</v>
      </c>
      <c r="F375" s="95">
        <v>6.12</v>
      </c>
      <c r="G375" s="95">
        <v>100</v>
      </c>
      <c r="H375" s="95">
        <v>-1564145.95</v>
      </c>
      <c r="I375" s="95">
        <v>-1575635.14</v>
      </c>
      <c r="J375" s="95">
        <v>-9.5299999999999994</v>
      </c>
      <c r="K375" s="95">
        <v>-8.27</v>
      </c>
      <c r="L375" s="95">
        <v>1.26</v>
      </c>
      <c r="M375" s="95">
        <v>-0.91</v>
      </c>
      <c r="N375" s="95">
        <v>149094.07</v>
      </c>
      <c r="O375" s="95">
        <v>7.48</v>
      </c>
      <c r="P375" s="95">
        <v>-50.1</v>
      </c>
      <c r="Q375" s="95">
        <v>14.82</v>
      </c>
      <c r="R375" s="95">
        <v>-72.81</v>
      </c>
      <c r="S375" s="95">
        <v>-64.7</v>
      </c>
      <c r="T375" s="95">
        <v>-68.64</v>
      </c>
      <c r="U375" s="95">
        <v>0.89</v>
      </c>
      <c r="V375" s="95">
        <v>0.11</v>
      </c>
      <c r="W375" s="95">
        <v>0</v>
      </c>
      <c r="X375" s="95">
        <v>-52.65</v>
      </c>
      <c r="Y375" s="95"/>
      <c r="Z375" s="74" t="s">
        <v>1111</v>
      </c>
      <c r="AA375" s="95">
        <v>13.06</v>
      </c>
      <c r="AB375" s="95">
        <v>-9.51</v>
      </c>
      <c r="AC375" s="74" t="s">
        <v>1111</v>
      </c>
      <c r="AD375" s="95">
        <v>5516480585</v>
      </c>
    </row>
    <row r="376" spans="1:30" x14ac:dyDescent="0.2">
      <c r="A376" s="74" t="s">
        <v>1485</v>
      </c>
      <c r="B376" s="95">
        <v>31.17</v>
      </c>
      <c r="C376" s="95"/>
      <c r="D376" s="95">
        <v>-7.85</v>
      </c>
      <c r="E376" s="95">
        <v>2.12</v>
      </c>
      <c r="F376" s="95">
        <v>0.51</v>
      </c>
      <c r="G376" s="95">
        <v>13.27</v>
      </c>
      <c r="H376" s="95">
        <v>-6.05</v>
      </c>
      <c r="I376" s="95">
        <v>-6.2</v>
      </c>
      <c r="J376" s="95">
        <v>-8.0399999999999991</v>
      </c>
      <c r="K376" s="95">
        <v>-11.05</v>
      </c>
      <c r="L376" s="95">
        <v>-3.01</v>
      </c>
      <c r="M376" s="95">
        <v>0.8</v>
      </c>
      <c r="N376" s="95">
        <v>0.49</v>
      </c>
      <c r="O376" s="95">
        <v>3.03</v>
      </c>
      <c r="P376" s="95">
        <v>-0.95</v>
      </c>
      <c r="Q376" s="95">
        <v>1.57</v>
      </c>
      <c r="R376" s="95">
        <v>-27.05</v>
      </c>
      <c r="S376" s="95">
        <v>-6.51</v>
      </c>
      <c r="T376" s="95">
        <v>-15.77</v>
      </c>
      <c r="U376" s="95">
        <v>0.24</v>
      </c>
      <c r="V376" s="95">
        <v>0.76</v>
      </c>
      <c r="W376" s="95">
        <v>1.05</v>
      </c>
      <c r="X376" s="95"/>
      <c r="Y376" s="95"/>
      <c r="Z376" s="74" t="s">
        <v>1111</v>
      </c>
      <c r="AA376" s="95">
        <v>14.69</v>
      </c>
      <c r="AB376" s="95">
        <v>-3.97</v>
      </c>
      <c r="AC376" s="74" t="s">
        <v>1111</v>
      </c>
      <c r="AD376" s="95">
        <v>3319212258</v>
      </c>
    </row>
    <row r="377" spans="1:30" x14ac:dyDescent="0.2">
      <c r="A377" s="74" t="s">
        <v>1486</v>
      </c>
      <c r="B377" s="95">
        <v>8.15</v>
      </c>
      <c r="C377" s="95">
        <v>7.12</v>
      </c>
      <c r="D377" s="95">
        <v>46.47</v>
      </c>
      <c r="E377" s="95">
        <v>1.39</v>
      </c>
      <c r="F377" s="95">
        <v>0.48</v>
      </c>
      <c r="G377" s="95">
        <v>55.03</v>
      </c>
      <c r="H377" s="95">
        <v>18.8</v>
      </c>
      <c r="I377" s="95">
        <v>3.44</v>
      </c>
      <c r="J377" s="95">
        <v>8.5</v>
      </c>
      <c r="K377" s="95">
        <v>18.739999999999998</v>
      </c>
      <c r="L377" s="95">
        <v>10.24</v>
      </c>
      <c r="M377" s="95">
        <v>1.67</v>
      </c>
      <c r="N377" s="95">
        <v>1.6</v>
      </c>
      <c r="O377" s="95">
        <v>37.72</v>
      </c>
      <c r="P377" s="95">
        <v>-0.52</v>
      </c>
      <c r="Q377" s="95">
        <v>1.22</v>
      </c>
      <c r="R377" s="95">
        <v>2.99</v>
      </c>
      <c r="S377" s="95">
        <v>1.03</v>
      </c>
      <c r="T377" s="95">
        <v>5.57</v>
      </c>
      <c r="U377" s="95">
        <v>0.35</v>
      </c>
      <c r="V377" s="95">
        <v>0.65</v>
      </c>
      <c r="W377" s="95">
        <v>0.3</v>
      </c>
      <c r="X377" s="95">
        <v>-2.6</v>
      </c>
      <c r="Y377" s="95"/>
      <c r="Z377" s="74" t="s">
        <v>1111</v>
      </c>
      <c r="AA377" s="95">
        <v>5.87</v>
      </c>
      <c r="AB377" s="95">
        <v>0.18</v>
      </c>
      <c r="AC377" s="74" t="s">
        <v>1111</v>
      </c>
      <c r="AD377" s="95">
        <v>1255505870</v>
      </c>
    </row>
    <row r="378" spans="1:30" x14ac:dyDescent="0.2">
      <c r="A378" s="74" t="s">
        <v>1487</v>
      </c>
      <c r="B378" s="95">
        <v>36.450000000000003</v>
      </c>
      <c r="C378" s="95">
        <v>2.85</v>
      </c>
      <c r="D378" s="95">
        <v>11.22</v>
      </c>
      <c r="E378" s="95">
        <v>1.62</v>
      </c>
      <c r="F378" s="95">
        <v>0.14000000000000001</v>
      </c>
      <c r="G378" s="95">
        <v>0</v>
      </c>
      <c r="H378" s="95">
        <v>46.06</v>
      </c>
      <c r="I378" s="95">
        <v>34.82</v>
      </c>
      <c r="J378" s="95">
        <v>8.49</v>
      </c>
      <c r="K378" s="95">
        <v>-9.58</v>
      </c>
      <c r="L378" s="95">
        <v>-18.07</v>
      </c>
      <c r="M378" s="95">
        <v>-3.45</v>
      </c>
      <c r="N378" s="95">
        <v>3.91</v>
      </c>
      <c r="O378" s="95"/>
      <c r="P378" s="95">
        <v>-0.14000000000000001</v>
      </c>
      <c r="Q378" s="95"/>
      <c r="R378" s="95">
        <v>14.45</v>
      </c>
      <c r="S378" s="95">
        <v>1.28</v>
      </c>
      <c r="T378" s="95">
        <v>13.18</v>
      </c>
      <c r="U378" s="95">
        <v>0.09</v>
      </c>
      <c r="V378" s="95">
        <v>0.91</v>
      </c>
      <c r="W378" s="95">
        <v>0.04</v>
      </c>
      <c r="X378" s="95">
        <v>7.89</v>
      </c>
      <c r="Y378" s="95">
        <v>10.61</v>
      </c>
      <c r="Z378" s="74" t="s">
        <v>1111</v>
      </c>
      <c r="AA378" s="95">
        <v>22.48</v>
      </c>
      <c r="AB378" s="95">
        <v>3.25</v>
      </c>
      <c r="AC378" s="74" t="s">
        <v>1111</v>
      </c>
      <c r="AD378" s="95">
        <v>584052930</v>
      </c>
    </row>
    <row r="379" spans="1:30" x14ac:dyDescent="0.2">
      <c r="A379" s="74" t="s">
        <v>1488</v>
      </c>
      <c r="B379" s="95">
        <v>2.2000000000000002</v>
      </c>
      <c r="C379" s="95"/>
      <c r="D379" s="95">
        <v>-5.66</v>
      </c>
      <c r="E379" s="95">
        <v>2.98</v>
      </c>
      <c r="F379" s="95">
        <v>2.8</v>
      </c>
      <c r="G379" s="95"/>
      <c r="H379" s="95"/>
      <c r="I379" s="95"/>
      <c r="J379" s="95">
        <v>-5.66</v>
      </c>
      <c r="K379" s="95">
        <v>-3.67</v>
      </c>
      <c r="L379" s="95">
        <v>1.99</v>
      </c>
      <c r="M379" s="95">
        <v>-1.05</v>
      </c>
      <c r="N379" s="95"/>
      <c r="O379" s="95">
        <v>2.98</v>
      </c>
      <c r="P379" s="95">
        <v>-3615.62</v>
      </c>
      <c r="Q379" s="95">
        <v>16.940000000000001</v>
      </c>
      <c r="R379" s="95">
        <v>-52.6</v>
      </c>
      <c r="S379" s="95">
        <v>-49.49</v>
      </c>
      <c r="T379" s="95">
        <v>-52.6</v>
      </c>
      <c r="U379" s="95">
        <v>0.94</v>
      </c>
      <c r="V379" s="95">
        <v>0.06</v>
      </c>
      <c r="W379" s="95">
        <v>0</v>
      </c>
      <c r="X379" s="95"/>
      <c r="Y379" s="95"/>
      <c r="Z379" s="74" t="s">
        <v>1111</v>
      </c>
      <c r="AA379" s="95">
        <v>0.74</v>
      </c>
      <c r="AB379" s="95">
        <v>-0.39</v>
      </c>
      <c r="AC379" s="74" t="s">
        <v>1111</v>
      </c>
      <c r="AD379" s="95">
        <v>104853100</v>
      </c>
    </row>
    <row r="380" spans="1:30" x14ac:dyDescent="0.2">
      <c r="A380" s="74" t="s">
        <v>1489</v>
      </c>
      <c r="B380" s="95">
        <v>15.89</v>
      </c>
      <c r="C380" s="95"/>
      <c r="D380" s="95">
        <v>-4.7300000000000004</v>
      </c>
      <c r="E380" s="95">
        <v>2.2000000000000002</v>
      </c>
      <c r="F380" s="95">
        <v>2.0699999999999998</v>
      </c>
      <c r="G380" s="95"/>
      <c r="H380" s="95"/>
      <c r="I380" s="95"/>
      <c r="J380" s="95">
        <v>-4.7300000000000004</v>
      </c>
      <c r="K380" s="95">
        <v>-2.5499999999999998</v>
      </c>
      <c r="L380" s="95">
        <v>2.1800000000000002</v>
      </c>
      <c r="M380" s="95">
        <v>-1.02</v>
      </c>
      <c r="N380" s="95"/>
      <c r="O380" s="95">
        <v>2.2000000000000002</v>
      </c>
      <c r="P380" s="95">
        <v>-152.58000000000001</v>
      </c>
      <c r="Q380" s="95">
        <v>20.03</v>
      </c>
      <c r="R380" s="95">
        <v>-46.58</v>
      </c>
      <c r="S380" s="95">
        <v>-43.69</v>
      </c>
      <c r="T380" s="95">
        <v>-46.58</v>
      </c>
      <c r="U380" s="95">
        <v>0.94</v>
      </c>
      <c r="V380" s="95">
        <v>0.06</v>
      </c>
      <c r="W380" s="95">
        <v>0</v>
      </c>
      <c r="X380" s="95"/>
      <c r="Y380" s="95"/>
      <c r="Z380" s="74" t="s">
        <v>1111</v>
      </c>
      <c r="AA380" s="95">
        <v>7.22</v>
      </c>
      <c r="AB380" s="95">
        <v>-3.36</v>
      </c>
      <c r="AC380" s="74" t="s">
        <v>1111</v>
      </c>
      <c r="AD380" s="95">
        <v>799192317</v>
      </c>
    </row>
    <row r="381" spans="1:30" x14ac:dyDescent="0.2">
      <c r="A381" s="74" t="s">
        <v>1490</v>
      </c>
      <c r="B381" s="95">
        <v>11.01</v>
      </c>
      <c r="C381" s="95"/>
      <c r="D381" s="95">
        <v>-45.81</v>
      </c>
      <c r="E381" s="95">
        <v>204.1</v>
      </c>
      <c r="F381" s="95">
        <v>1.91</v>
      </c>
      <c r="G381" s="95">
        <v>14.05</v>
      </c>
      <c r="H381" s="95">
        <v>-0.03</v>
      </c>
      <c r="I381" s="95">
        <v>-3.95</v>
      </c>
      <c r="J381" s="95">
        <v>-5852.94</v>
      </c>
      <c r="K381" s="95">
        <v>-6589.63</v>
      </c>
      <c r="L381" s="95">
        <v>-736.7</v>
      </c>
      <c r="M381" s="95">
        <v>25.69</v>
      </c>
      <c r="N381" s="95">
        <v>1.81</v>
      </c>
      <c r="O381" s="95">
        <v>5.36</v>
      </c>
      <c r="P381" s="95">
        <v>-5.22</v>
      </c>
      <c r="Q381" s="95">
        <v>2.29</v>
      </c>
      <c r="R381" s="95">
        <v>-445.55</v>
      </c>
      <c r="S381" s="95">
        <v>-4.18</v>
      </c>
      <c r="T381" s="95">
        <v>-1.17</v>
      </c>
      <c r="U381" s="95">
        <v>0.01</v>
      </c>
      <c r="V381" s="95">
        <v>0.69</v>
      </c>
      <c r="W381" s="95">
        <v>1.06</v>
      </c>
      <c r="X381" s="95"/>
      <c r="Y381" s="95"/>
      <c r="Z381" s="74" t="s">
        <v>1111</v>
      </c>
      <c r="AA381" s="95">
        <v>0.05</v>
      </c>
      <c r="AB381" s="95">
        <v>-0.24</v>
      </c>
      <c r="AC381" s="74" t="s">
        <v>1111</v>
      </c>
      <c r="AD381" s="95">
        <v>1486646169</v>
      </c>
    </row>
    <row r="382" spans="1:30" x14ac:dyDescent="0.2">
      <c r="A382" s="74" t="s">
        <v>1491</v>
      </c>
      <c r="B382" s="95">
        <v>0.38</v>
      </c>
      <c r="C382" s="95"/>
      <c r="D382" s="95">
        <v>-1.88</v>
      </c>
      <c r="E382" s="95">
        <v>0.56999999999999995</v>
      </c>
      <c r="F382" s="95">
        <v>0.55000000000000004</v>
      </c>
      <c r="G382" s="95"/>
      <c r="H382" s="95"/>
      <c r="I382" s="95"/>
      <c r="J382" s="95">
        <v>-1.88</v>
      </c>
      <c r="K382" s="95">
        <v>1.03</v>
      </c>
      <c r="L382" s="95">
        <v>2.91</v>
      </c>
      <c r="M382" s="95">
        <v>-0.88</v>
      </c>
      <c r="N382" s="95"/>
      <c r="O382" s="95">
        <v>0.65</v>
      </c>
      <c r="P382" s="95">
        <v>-4.41</v>
      </c>
      <c r="Q382" s="95">
        <v>38.47</v>
      </c>
      <c r="R382" s="95">
        <v>-30.23</v>
      </c>
      <c r="S382" s="95">
        <v>-29.48</v>
      </c>
      <c r="T382" s="95">
        <v>-30.23</v>
      </c>
      <c r="U382" s="95">
        <v>0.98</v>
      </c>
      <c r="V382" s="95">
        <v>0.02</v>
      </c>
      <c r="W382" s="95">
        <v>0</v>
      </c>
      <c r="X382" s="95"/>
      <c r="Y382" s="95"/>
      <c r="Z382" s="74" t="s">
        <v>1111</v>
      </c>
      <c r="AA382" s="95">
        <v>0.67</v>
      </c>
      <c r="AB382" s="95">
        <v>-0.2</v>
      </c>
      <c r="AC382" s="74" t="s">
        <v>1111</v>
      </c>
      <c r="AD382" s="95">
        <v>16074380</v>
      </c>
    </row>
    <row r="383" spans="1:30" x14ac:dyDescent="0.2">
      <c r="A383" s="74" t="s">
        <v>1492</v>
      </c>
      <c r="B383" s="95">
        <v>0.12</v>
      </c>
      <c r="C383" s="95"/>
      <c r="D383" s="95">
        <v>-0.59</v>
      </c>
      <c r="E383" s="95">
        <v>0.18</v>
      </c>
      <c r="F383" s="95">
        <v>0.18</v>
      </c>
      <c r="G383" s="95"/>
      <c r="H383" s="95"/>
      <c r="I383" s="95"/>
      <c r="J383" s="95">
        <v>-0.59</v>
      </c>
      <c r="K383" s="95">
        <v>1.03</v>
      </c>
      <c r="L383" s="95">
        <v>2.91</v>
      </c>
      <c r="M383" s="95">
        <v>-0.88</v>
      </c>
      <c r="N383" s="95"/>
      <c r="O383" s="95">
        <v>0.21</v>
      </c>
      <c r="P383" s="95">
        <v>-1.39</v>
      </c>
      <c r="Q383" s="95">
        <v>38.47</v>
      </c>
      <c r="R383" s="95">
        <v>-30.23</v>
      </c>
      <c r="S383" s="95">
        <v>-29.48</v>
      </c>
      <c r="T383" s="95">
        <v>-30.23</v>
      </c>
      <c r="U383" s="95">
        <v>0.98</v>
      </c>
      <c r="V383" s="95">
        <v>0.02</v>
      </c>
      <c r="W383" s="95">
        <v>0</v>
      </c>
      <c r="X383" s="95"/>
      <c r="Y383" s="95"/>
      <c r="Z383" s="74" t="s">
        <v>1111</v>
      </c>
      <c r="AA383" s="95">
        <v>0.67</v>
      </c>
      <c r="AB383" s="95">
        <v>-0.2</v>
      </c>
      <c r="AC383" s="74" t="s">
        <v>1111</v>
      </c>
      <c r="AD383" s="95">
        <v>16074380</v>
      </c>
    </row>
    <row r="384" spans="1:30" x14ac:dyDescent="0.2">
      <c r="A384" s="74" t="s">
        <v>1493</v>
      </c>
      <c r="B384" s="95">
        <v>45.52</v>
      </c>
      <c r="C384" s="95">
        <v>2.2999999999999998</v>
      </c>
      <c r="D384" s="95">
        <v>25.36</v>
      </c>
      <c r="E384" s="95">
        <v>2.4500000000000002</v>
      </c>
      <c r="F384" s="95">
        <v>0.69</v>
      </c>
      <c r="G384" s="95">
        <v>50.3</v>
      </c>
      <c r="H384" s="95">
        <v>33.520000000000003</v>
      </c>
      <c r="I384" s="95">
        <v>18.75</v>
      </c>
      <c r="J384" s="95">
        <v>14.19</v>
      </c>
      <c r="K384" s="95">
        <v>20.04</v>
      </c>
      <c r="L384" s="95">
        <v>5.85</v>
      </c>
      <c r="M384" s="95">
        <v>1.01</v>
      </c>
      <c r="N384" s="95">
        <v>4.76</v>
      </c>
      <c r="O384" s="95">
        <v>-14.87</v>
      </c>
      <c r="P384" s="95">
        <v>-0.72</v>
      </c>
      <c r="Q384" s="95">
        <v>0.4</v>
      </c>
      <c r="R384" s="95">
        <v>9.67</v>
      </c>
      <c r="S384" s="95">
        <v>2.74</v>
      </c>
      <c r="T384" s="95">
        <v>6.96</v>
      </c>
      <c r="U384" s="95">
        <v>0.28000000000000003</v>
      </c>
      <c r="V384" s="95">
        <v>0.72</v>
      </c>
      <c r="W384" s="95">
        <v>0.15</v>
      </c>
      <c r="X384" s="95">
        <v>2.73</v>
      </c>
      <c r="Y384" s="95">
        <v>8.27</v>
      </c>
      <c r="Z384" s="74" t="s">
        <v>1111</v>
      </c>
      <c r="AA384" s="95">
        <v>18.57</v>
      </c>
      <c r="AB384" s="95">
        <v>1.79</v>
      </c>
      <c r="AC384" s="74" t="s">
        <v>1111</v>
      </c>
      <c r="AD384" s="95">
        <v>428174776</v>
      </c>
    </row>
    <row r="385" spans="1:30" x14ac:dyDescent="0.2">
      <c r="A385" s="74" t="s">
        <v>1494</v>
      </c>
      <c r="B385" s="95">
        <v>3.3</v>
      </c>
      <c r="C385" s="95"/>
      <c r="D385" s="95">
        <v>-23.53</v>
      </c>
      <c r="E385" s="95">
        <v>1.51</v>
      </c>
      <c r="F385" s="95">
        <v>0.7</v>
      </c>
      <c r="G385" s="95">
        <v>17.29</v>
      </c>
      <c r="H385" s="95">
        <v>-3.64</v>
      </c>
      <c r="I385" s="95">
        <v>-2.74</v>
      </c>
      <c r="J385" s="95">
        <v>-17.75</v>
      </c>
      <c r="K385" s="95">
        <v>-25.98</v>
      </c>
      <c r="L385" s="95">
        <v>-8.23</v>
      </c>
      <c r="M385" s="95">
        <v>0.7</v>
      </c>
      <c r="N385" s="95">
        <v>0.65</v>
      </c>
      <c r="O385" s="95">
        <v>3.78</v>
      </c>
      <c r="P385" s="95">
        <v>-1.73</v>
      </c>
      <c r="Q385" s="95">
        <v>1.46</v>
      </c>
      <c r="R385" s="95">
        <v>-6.43</v>
      </c>
      <c r="S385" s="95">
        <v>-2.99</v>
      </c>
      <c r="T385" s="95">
        <v>-7.94</v>
      </c>
      <c r="U385" s="95">
        <v>0.47</v>
      </c>
      <c r="V385" s="95">
        <v>0.53</v>
      </c>
      <c r="W385" s="95">
        <v>1.0900000000000001</v>
      </c>
      <c r="X385" s="95">
        <v>-3.17</v>
      </c>
      <c r="Y385" s="95"/>
      <c r="Z385" s="74" t="s">
        <v>1111</v>
      </c>
      <c r="AA385" s="95">
        <v>2.1800000000000002</v>
      </c>
      <c r="AB385" s="95">
        <v>-0.14000000000000001</v>
      </c>
      <c r="AC385" s="74" t="s">
        <v>1111</v>
      </c>
      <c r="AD385" s="95">
        <v>14962200</v>
      </c>
    </row>
    <row r="386" spans="1:30" x14ac:dyDescent="0.2">
      <c r="A386" s="74" t="s">
        <v>1495</v>
      </c>
      <c r="B386" s="95">
        <v>4.0199999999999996</v>
      </c>
      <c r="C386" s="95"/>
      <c r="D386" s="95">
        <v>-482.47</v>
      </c>
      <c r="E386" s="95">
        <v>511.8</v>
      </c>
      <c r="F386" s="95">
        <v>9.83</v>
      </c>
      <c r="G386" s="95"/>
      <c r="H386" s="95"/>
      <c r="I386" s="95"/>
      <c r="J386" s="95">
        <v>-500.49</v>
      </c>
      <c r="K386" s="95">
        <v>-500.42</v>
      </c>
      <c r="L386" s="95">
        <v>7.0000000000000007E-2</v>
      </c>
      <c r="M386" s="95">
        <v>-7.0000000000000007E-2</v>
      </c>
      <c r="N386" s="95"/>
      <c r="O386" s="95">
        <v>-528.72</v>
      </c>
      <c r="P386" s="95">
        <v>-9.85</v>
      </c>
      <c r="Q386" s="95">
        <v>0.08</v>
      </c>
      <c r="R386" s="95">
        <v>-106.08</v>
      </c>
      <c r="S386" s="95">
        <v>-2.04</v>
      </c>
      <c r="T386" s="95">
        <v>-106.06</v>
      </c>
      <c r="U386" s="95">
        <v>0.02</v>
      </c>
      <c r="V386" s="95">
        <v>0.06</v>
      </c>
      <c r="W386" s="95">
        <v>0</v>
      </c>
      <c r="X386" s="95"/>
      <c r="Y386" s="95"/>
      <c r="Z386" s="74" t="s">
        <v>1111</v>
      </c>
      <c r="AA386" s="95">
        <v>0.01</v>
      </c>
      <c r="AB386" s="95">
        <v>-0.01</v>
      </c>
      <c r="AC386" s="74" t="s">
        <v>1111</v>
      </c>
      <c r="AD386" s="95">
        <v>2559017028</v>
      </c>
    </row>
    <row r="387" spans="1:30" x14ac:dyDescent="0.2">
      <c r="A387" s="74" t="s">
        <v>1496</v>
      </c>
      <c r="B387" s="95">
        <v>68.48</v>
      </c>
      <c r="C387" s="95"/>
      <c r="D387" s="95">
        <v>-20.170000000000002</v>
      </c>
      <c r="E387" s="95">
        <v>4.43</v>
      </c>
      <c r="F387" s="95">
        <v>2.2599999999999998</v>
      </c>
      <c r="G387" s="95">
        <v>100</v>
      </c>
      <c r="H387" s="95">
        <v>-794.75</v>
      </c>
      <c r="I387" s="95">
        <v>-794.97</v>
      </c>
      <c r="J387" s="95">
        <v>-20.170000000000002</v>
      </c>
      <c r="K387" s="95">
        <v>-11.55</v>
      </c>
      <c r="L387" s="95">
        <v>8.6199999999999992</v>
      </c>
      <c r="M387" s="95">
        <v>-1.89</v>
      </c>
      <c r="N387" s="95">
        <v>160.30000000000001</v>
      </c>
      <c r="O387" s="95">
        <v>2.6</v>
      </c>
      <c r="P387" s="95">
        <v>-126.09</v>
      </c>
      <c r="Q387" s="95">
        <v>8.64</v>
      </c>
      <c r="R387" s="95">
        <v>-21.96</v>
      </c>
      <c r="S387" s="95">
        <v>-11.19</v>
      </c>
      <c r="T387" s="95">
        <v>-21.92</v>
      </c>
      <c r="U387" s="95">
        <v>0.51</v>
      </c>
      <c r="V387" s="95">
        <v>0.49</v>
      </c>
      <c r="W387" s="95">
        <v>0.01</v>
      </c>
      <c r="X387" s="95"/>
      <c r="Y387" s="95"/>
      <c r="Z387" s="74" t="s">
        <v>1111</v>
      </c>
      <c r="AA387" s="95">
        <v>15.47</v>
      </c>
      <c r="AB387" s="95">
        <v>-3.4</v>
      </c>
      <c r="AC387" s="74" t="s">
        <v>1111</v>
      </c>
      <c r="AD387" s="95">
        <v>3620647168</v>
      </c>
    </row>
    <row r="388" spans="1:30" x14ac:dyDescent="0.2">
      <c r="A388" s="74" t="s">
        <v>1497</v>
      </c>
      <c r="B388" s="95">
        <v>125.85</v>
      </c>
      <c r="C388" s="95"/>
      <c r="D388" s="95">
        <v>10.32</v>
      </c>
      <c r="E388" s="95">
        <v>1.67</v>
      </c>
      <c r="F388" s="95">
        <v>0.5</v>
      </c>
      <c r="G388" s="95">
        <v>11.16</v>
      </c>
      <c r="H388" s="95">
        <v>3.71</v>
      </c>
      <c r="I388" s="95">
        <v>2.6</v>
      </c>
      <c r="J388" s="95">
        <v>7.24</v>
      </c>
      <c r="K388" s="95">
        <v>8.6</v>
      </c>
      <c r="L388" s="95">
        <v>1.36</v>
      </c>
      <c r="M388" s="95">
        <v>0.31</v>
      </c>
      <c r="N388" s="95">
        <v>0.27</v>
      </c>
      <c r="O388" s="95">
        <v>2.0699999999999998</v>
      </c>
      <c r="P388" s="95">
        <v>-2.37</v>
      </c>
      <c r="Q388" s="95">
        <v>1.44</v>
      </c>
      <c r="R388" s="95">
        <v>16.25</v>
      </c>
      <c r="S388" s="95">
        <v>5.04</v>
      </c>
      <c r="T388" s="95">
        <v>13.65</v>
      </c>
      <c r="U388" s="95">
        <v>0.31</v>
      </c>
      <c r="V388" s="95">
        <v>0.69</v>
      </c>
      <c r="W388" s="95">
        <v>1.94</v>
      </c>
      <c r="X388" s="95">
        <v>4.25</v>
      </c>
      <c r="Y388" s="95">
        <v>3.26</v>
      </c>
      <c r="Z388" s="74" t="s">
        <v>1111</v>
      </c>
      <c r="AA388" s="95">
        <v>75.03</v>
      </c>
      <c r="AB388" s="95">
        <v>12.19</v>
      </c>
      <c r="AC388" s="74" t="s">
        <v>1111</v>
      </c>
      <c r="AD388" s="95">
        <v>8762834820</v>
      </c>
    </row>
    <row r="389" spans="1:30" x14ac:dyDescent="0.2">
      <c r="A389" s="74" t="s">
        <v>1498</v>
      </c>
      <c r="B389" s="95">
        <v>52.79</v>
      </c>
      <c r="C389" s="95"/>
      <c r="D389" s="95">
        <v>-39.18</v>
      </c>
      <c r="E389" s="95">
        <v>13.5</v>
      </c>
      <c r="F389" s="95">
        <v>7.77</v>
      </c>
      <c r="G389" s="95">
        <v>100</v>
      </c>
      <c r="H389" s="95">
        <v>-101.85</v>
      </c>
      <c r="I389" s="95">
        <v>-101.85</v>
      </c>
      <c r="J389" s="95">
        <v>-39.18</v>
      </c>
      <c r="K389" s="95">
        <v>-36.57</v>
      </c>
      <c r="L389" s="95">
        <v>2.61</v>
      </c>
      <c r="M389" s="95">
        <v>-0.9</v>
      </c>
      <c r="N389" s="95">
        <v>39.9</v>
      </c>
      <c r="O389" s="95">
        <v>23.18</v>
      </c>
      <c r="P389" s="95">
        <v>-16.95</v>
      </c>
      <c r="Q389" s="95">
        <v>2.62</v>
      </c>
      <c r="R389" s="95">
        <v>-34.450000000000003</v>
      </c>
      <c r="S389" s="95">
        <v>-19.829999999999998</v>
      </c>
      <c r="T389" s="95">
        <v>-34.450000000000003</v>
      </c>
      <c r="U389" s="95">
        <v>0.57999999999999996</v>
      </c>
      <c r="V389" s="95">
        <v>0.42</v>
      </c>
      <c r="W389" s="95">
        <v>0.19</v>
      </c>
      <c r="X389" s="95">
        <v>287.64</v>
      </c>
      <c r="Y389" s="95"/>
      <c r="Z389" s="74" t="s">
        <v>1111</v>
      </c>
      <c r="AA389" s="95">
        <v>3.91</v>
      </c>
      <c r="AB389" s="95">
        <v>-1.35</v>
      </c>
      <c r="AC389" s="74" t="s">
        <v>1111</v>
      </c>
      <c r="AD389" s="95">
        <v>5517911703</v>
      </c>
    </row>
    <row r="390" spans="1:30" x14ac:dyDescent="0.2">
      <c r="A390" s="74" t="s">
        <v>1499</v>
      </c>
      <c r="B390" s="95">
        <v>11.16</v>
      </c>
      <c r="C390" s="95"/>
      <c r="D390" s="95">
        <v>-75.22</v>
      </c>
      <c r="E390" s="95">
        <v>34.479999999999997</v>
      </c>
      <c r="F390" s="95">
        <v>1.1499999999999999</v>
      </c>
      <c r="G390" s="95"/>
      <c r="H390" s="95"/>
      <c r="I390" s="95"/>
      <c r="J390" s="95">
        <v>-74.7</v>
      </c>
      <c r="K390" s="95">
        <v>-74.41</v>
      </c>
      <c r="L390" s="95">
        <v>0.3</v>
      </c>
      <c r="M390" s="95">
        <v>-0.14000000000000001</v>
      </c>
      <c r="N390" s="95"/>
      <c r="O390" s="95">
        <v>-199.78</v>
      </c>
      <c r="P390" s="95">
        <v>-1.1499999999999999</v>
      </c>
      <c r="Q390" s="95">
        <v>0.52</v>
      </c>
      <c r="R390" s="95">
        <v>-45.84</v>
      </c>
      <c r="S390" s="95">
        <v>-1.52</v>
      </c>
      <c r="T390" s="95">
        <v>-46.16</v>
      </c>
      <c r="U390" s="95">
        <v>0.03</v>
      </c>
      <c r="V390" s="95">
        <v>0.05</v>
      </c>
      <c r="W390" s="95">
        <v>0</v>
      </c>
      <c r="X390" s="95"/>
      <c r="Y390" s="95"/>
      <c r="Z390" s="74" t="s">
        <v>1111</v>
      </c>
      <c r="AA390" s="95">
        <v>0.32</v>
      </c>
      <c r="AB390" s="95">
        <v>-0.15</v>
      </c>
      <c r="AC390" s="74" t="s">
        <v>1111</v>
      </c>
      <c r="AD390" s="95">
        <v>172410840</v>
      </c>
    </row>
    <row r="391" spans="1:30" x14ac:dyDescent="0.2">
      <c r="A391" s="74" t="s">
        <v>1500</v>
      </c>
      <c r="B391" s="95">
        <v>54.69</v>
      </c>
      <c r="C391" s="95"/>
      <c r="D391" s="95">
        <v>-39.24</v>
      </c>
      <c r="E391" s="95">
        <v>41.2</v>
      </c>
      <c r="F391" s="95">
        <v>14.17</v>
      </c>
      <c r="G391" s="95">
        <v>89.38</v>
      </c>
      <c r="H391" s="95">
        <v>-68.47</v>
      </c>
      <c r="I391" s="95">
        <v>-77.59</v>
      </c>
      <c r="J391" s="95">
        <v>-44.47</v>
      </c>
      <c r="K391" s="95">
        <v>-43.12</v>
      </c>
      <c r="L391" s="95">
        <v>1.34</v>
      </c>
      <c r="M391" s="95">
        <v>-1.24</v>
      </c>
      <c r="N391" s="95">
        <v>30.45</v>
      </c>
      <c r="O391" s="95">
        <v>52.32</v>
      </c>
      <c r="P391" s="95">
        <v>-33.85</v>
      </c>
      <c r="Q391" s="95">
        <v>1.87</v>
      </c>
      <c r="R391" s="95">
        <v>-104.99</v>
      </c>
      <c r="S391" s="95">
        <v>-36.090000000000003</v>
      </c>
      <c r="T391" s="95">
        <v>-81.69</v>
      </c>
      <c r="U391" s="95">
        <v>0.34</v>
      </c>
      <c r="V391" s="95">
        <v>0.66</v>
      </c>
      <c r="W391" s="95">
        <v>0.47</v>
      </c>
      <c r="X391" s="95"/>
      <c r="Y391" s="95"/>
      <c r="Z391" s="74" t="s">
        <v>1111</v>
      </c>
      <c r="AA391" s="95">
        <v>1.33</v>
      </c>
      <c r="AB391" s="95">
        <v>-1.39</v>
      </c>
      <c r="AC391" s="74" t="s">
        <v>1111</v>
      </c>
      <c r="AD391" s="95">
        <v>10195823886</v>
      </c>
    </row>
    <row r="392" spans="1:30" x14ac:dyDescent="0.2">
      <c r="A392" s="74" t="s">
        <v>1501</v>
      </c>
      <c r="B392" s="95">
        <v>9.8000000000000007</v>
      </c>
      <c r="C392" s="95"/>
      <c r="D392" s="95">
        <v>42.9</v>
      </c>
      <c r="E392" s="95">
        <v>-23.08</v>
      </c>
      <c r="F392" s="95">
        <v>1.22</v>
      </c>
      <c r="G392" s="95"/>
      <c r="H392" s="95"/>
      <c r="I392" s="95"/>
      <c r="J392" s="95">
        <v>42.9</v>
      </c>
      <c r="K392" s="95">
        <v>42.74</v>
      </c>
      <c r="L392" s="95">
        <v>-0.16</v>
      </c>
      <c r="M392" s="95"/>
      <c r="N392" s="95"/>
      <c r="O392" s="95">
        <v>304.12</v>
      </c>
      <c r="P392" s="95">
        <v>-1.22</v>
      </c>
      <c r="Q392" s="95">
        <v>4.58</v>
      </c>
      <c r="R392" s="95">
        <v>-53.81</v>
      </c>
      <c r="S392" s="95">
        <v>2.84</v>
      </c>
      <c r="T392" s="95">
        <v>-53.81</v>
      </c>
      <c r="U392" s="95">
        <v>-0.05</v>
      </c>
      <c r="V392" s="95">
        <v>0.06</v>
      </c>
      <c r="W392" s="95">
        <v>0</v>
      </c>
      <c r="X392" s="95"/>
      <c r="Y392" s="95"/>
      <c r="Z392" s="74" t="s">
        <v>1111</v>
      </c>
      <c r="AA392" s="95">
        <v>-0.42</v>
      </c>
      <c r="AB392" s="95">
        <v>0.23</v>
      </c>
      <c r="AC392" s="74" t="s">
        <v>1111</v>
      </c>
      <c r="AD392" s="95">
        <v>306250000</v>
      </c>
    </row>
    <row r="393" spans="1:30" x14ac:dyDescent="0.2">
      <c r="A393" s="74" t="s">
        <v>1502</v>
      </c>
      <c r="B393" s="95">
        <v>10.050000000000001</v>
      </c>
      <c r="C393" s="95"/>
      <c r="D393" s="95">
        <v>43.99</v>
      </c>
      <c r="E393" s="95">
        <v>-23.67</v>
      </c>
      <c r="F393" s="95">
        <v>1.25</v>
      </c>
      <c r="G393" s="95"/>
      <c r="H393" s="95"/>
      <c r="I393" s="95"/>
      <c r="J393" s="95">
        <v>43.99</v>
      </c>
      <c r="K393" s="95">
        <v>42.74</v>
      </c>
      <c r="L393" s="95">
        <v>-0.16</v>
      </c>
      <c r="M393" s="95"/>
      <c r="N393" s="95"/>
      <c r="O393" s="95">
        <v>311.88</v>
      </c>
      <c r="P393" s="95">
        <v>-1.26</v>
      </c>
      <c r="Q393" s="95">
        <v>4.58</v>
      </c>
      <c r="R393" s="95">
        <v>-53.81</v>
      </c>
      <c r="S393" s="95">
        <v>2.84</v>
      </c>
      <c r="T393" s="95">
        <v>-53.81</v>
      </c>
      <c r="U393" s="95">
        <v>-0.05</v>
      </c>
      <c r="V393" s="95">
        <v>0.06</v>
      </c>
      <c r="W393" s="95">
        <v>0</v>
      </c>
      <c r="X393" s="95"/>
      <c r="Y393" s="95"/>
      <c r="Z393" s="74" t="s">
        <v>1111</v>
      </c>
      <c r="AA393" s="95">
        <v>-0.42</v>
      </c>
      <c r="AB393" s="95">
        <v>0.23</v>
      </c>
      <c r="AC393" s="74" t="s">
        <v>1111</v>
      </c>
      <c r="AD393" s="95">
        <v>306250000</v>
      </c>
    </row>
    <row r="394" spans="1:30" x14ac:dyDescent="0.2">
      <c r="A394" s="74" t="s">
        <v>1503</v>
      </c>
      <c r="B394" s="95">
        <v>0.44</v>
      </c>
      <c r="C394" s="95"/>
      <c r="D394" s="95">
        <v>1.93</v>
      </c>
      <c r="E394" s="95">
        <v>-1.04</v>
      </c>
      <c r="F394" s="95">
        <v>0.05</v>
      </c>
      <c r="G394" s="95"/>
      <c r="H394" s="95"/>
      <c r="I394" s="95"/>
      <c r="J394" s="95">
        <v>1.93</v>
      </c>
      <c r="K394" s="95">
        <v>42.74</v>
      </c>
      <c r="L394" s="95">
        <v>-0.16</v>
      </c>
      <c r="M394" s="95"/>
      <c r="N394" s="95"/>
      <c r="O394" s="95">
        <v>13.65</v>
      </c>
      <c r="P394" s="95">
        <v>-0.06</v>
      </c>
      <c r="Q394" s="95">
        <v>4.58</v>
      </c>
      <c r="R394" s="95">
        <v>-53.81</v>
      </c>
      <c r="S394" s="95">
        <v>2.84</v>
      </c>
      <c r="T394" s="95">
        <v>-53.81</v>
      </c>
      <c r="U394" s="95">
        <v>-0.05</v>
      </c>
      <c r="V394" s="95">
        <v>0.06</v>
      </c>
      <c r="W394" s="95">
        <v>0</v>
      </c>
      <c r="X394" s="95"/>
      <c r="Y394" s="95"/>
      <c r="Z394" s="74" t="s">
        <v>1111</v>
      </c>
      <c r="AA394" s="95">
        <v>-0.42</v>
      </c>
      <c r="AB394" s="95">
        <v>0.23</v>
      </c>
      <c r="AC394" s="74" t="s">
        <v>1111</v>
      </c>
      <c r="AD394" s="95">
        <v>306250000</v>
      </c>
    </row>
    <row r="395" spans="1:30" x14ac:dyDescent="0.2">
      <c r="A395" s="74" t="s">
        <v>1504</v>
      </c>
      <c r="B395" s="95">
        <v>24.56</v>
      </c>
      <c r="C395" s="95">
        <v>3.09</v>
      </c>
      <c r="D395" s="95">
        <v>11.46</v>
      </c>
      <c r="E395" s="95">
        <v>0.92</v>
      </c>
      <c r="F395" s="95">
        <v>0.11</v>
      </c>
      <c r="G395" s="95">
        <v>0</v>
      </c>
      <c r="H395" s="95">
        <v>42.5</v>
      </c>
      <c r="I395" s="95">
        <v>28.1</v>
      </c>
      <c r="J395" s="95">
        <v>7.58</v>
      </c>
      <c r="K395" s="95">
        <v>-4.25</v>
      </c>
      <c r="L395" s="95">
        <v>-11.82</v>
      </c>
      <c r="M395" s="95">
        <v>-1.44</v>
      </c>
      <c r="N395" s="95">
        <v>3.22</v>
      </c>
      <c r="O395" s="95"/>
      <c r="P395" s="95">
        <v>-0.11</v>
      </c>
      <c r="Q395" s="95"/>
      <c r="R395" s="95">
        <v>8.0500000000000007</v>
      </c>
      <c r="S395" s="95">
        <v>0.93</v>
      </c>
      <c r="T395" s="95">
        <v>6.73</v>
      </c>
      <c r="U395" s="95">
        <v>0.12</v>
      </c>
      <c r="V395" s="95">
        <v>0.88</v>
      </c>
      <c r="W395" s="95">
        <v>0.03</v>
      </c>
      <c r="X395" s="95">
        <v>5.67</v>
      </c>
      <c r="Y395" s="95">
        <v>11.34</v>
      </c>
      <c r="Z395" s="74" t="s">
        <v>1111</v>
      </c>
      <c r="AA395" s="95">
        <v>26.62</v>
      </c>
      <c r="AB395" s="95">
        <v>2.14</v>
      </c>
      <c r="AC395" s="74" t="s">
        <v>1111</v>
      </c>
      <c r="AD395" s="95">
        <v>3685824808</v>
      </c>
    </row>
    <row r="396" spans="1:30" x14ac:dyDescent="0.2">
      <c r="A396" s="74" t="s">
        <v>1505</v>
      </c>
      <c r="B396" s="95">
        <v>3.18</v>
      </c>
      <c r="C396" s="95"/>
      <c r="D396" s="95">
        <v>-2.5499999999999998</v>
      </c>
      <c r="E396" s="95">
        <v>0.34</v>
      </c>
      <c r="F396" s="95">
        <v>0.15</v>
      </c>
      <c r="G396" s="95">
        <v>20.079999999999998</v>
      </c>
      <c r="H396" s="95">
        <v>-11.28</v>
      </c>
      <c r="I396" s="95">
        <v>-23.84</v>
      </c>
      <c r="J396" s="95">
        <v>-5.39</v>
      </c>
      <c r="K396" s="95">
        <v>-19.440000000000001</v>
      </c>
      <c r="L396" s="95">
        <v>-14.05</v>
      </c>
      <c r="M396" s="95">
        <v>0.92</v>
      </c>
      <c r="N396" s="95">
        <v>0.61</v>
      </c>
      <c r="O396" s="95">
        <v>3.49</v>
      </c>
      <c r="P396" s="95">
        <v>-0.17</v>
      </c>
      <c r="Q396" s="95">
        <v>1.54</v>
      </c>
      <c r="R396" s="95">
        <v>-13.79</v>
      </c>
      <c r="S396" s="95">
        <v>-5.85</v>
      </c>
      <c r="T396" s="95">
        <v>-3.14</v>
      </c>
      <c r="U396" s="95">
        <v>0.42</v>
      </c>
      <c r="V396" s="95">
        <v>0.57999999999999996</v>
      </c>
      <c r="W396" s="95">
        <v>0.25</v>
      </c>
      <c r="X396" s="95">
        <v>6.87</v>
      </c>
      <c r="Y396" s="95"/>
      <c r="Z396" s="74" t="s">
        <v>1111</v>
      </c>
      <c r="AA396" s="95">
        <v>9.0399999999999991</v>
      </c>
      <c r="AB396" s="95">
        <v>-1.25</v>
      </c>
      <c r="AC396" s="74" t="s">
        <v>1111</v>
      </c>
      <c r="AD396" s="95">
        <v>109277202</v>
      </c>
    </row>
    <row r="397" spans="1:30" x14ac:dyDescent="0.2">
      <c r="A397" s="74" t="s">
        <v>1506</v>
      </c>
      <c r="B397" s="95">
        <v>116.54</v>
      </c>
      <c r="C397" s="95"/>
      <c r="D397" s="95">
        <v>15.97</v>
      </c>
      <c r="E397" s="95">
        <v>3.31</v>
      </c>
      <c r="F397" s="95">
        <v>1.67</v>
      </c>
      <c r="G397" s="95">
        <v>28.15</v>
      </c>
      <c r="H397" s="95">
        <v>8.33</v>
      </c>
      <c r="I397" s="95">
        <v>8.83</v>
      </c>
      <c r="J397" s="95">
        <v>16.940000000000001</v>
      </c>
      <c r="K397" s="95">
        <v>17.920000000000002</v>
      </c>
      <c r="L397" s="95">
        <v>0.99</v>
      </c>
      <c r="M397" s="95">
        <v>0.19</v>
      </c>
      <c r="N397" s="95">
        <v>1.41</v>
      </c>
      <c r="O397" s="95">
        <v>7.3</v>
      </c>
      <c r="P397" s="95">
        <v>-2.75</v>
      </c>
      <c r="Q397" s="95">
        <v>2.41</v>
      </c>
      <c r="R397" s="95">
        <v>20.73</v>
      </c>
      <c r="S397" s="95">
        <v>10.49</v>
      </c>
      <c r="T397" s="95">
        <v>9.59</v>
      </c>
      <c r="U397" s="95">
        <v>0.51</v>
      </c>
      <c r="V397" s="95">
        <v>0.49</v>
      </c>
      <c r="W397" s="95">
        <v>1.19</v>
      </c>
      <c r="X397" s="95">
        <v>13.85</v>
      </c>
      <c r="Y397" s="95">
        <v>15.45</v>
      </c>
      <c r="Z397" s="74" t="s">
        <v>1111</v>
      </c>
      <c r="AA397" s="95">
        <v>35.21</v>
      </c>
      <c r="AB397" s="95">
        <v>7.3</v>
      </c>
      <c r="AC397" s="74" t="s">
        <v>1111</v>
      </c>
      <c r="AD397" s="95">
        <v>6071734000</v>
      </c>
    </row>
    <row r="398" spans="1:30" x14ac:dyDescent="0.2">
      <c r="A398" s="74" t="s">
        <v>1507</v>
      </c>
      <c r="B398" s="95">
        <v>96.61</v>
      </c>
      <c r="C398" s="95">
        <v>1.22</v>
      </c>
      <c r="D398" s="95">
        <v>24.96</v>
      </c>
      <c r="E398" s="95">
        <v>2</v>
      </c>
      <c r="F398" s="95">
        <v>0.83</v>
      </c>
      <c r="G398" s="95">
        <v>31.74</v>
      </c>
      <c r="H398" s="95">
        <v>9.0500000000000007</v>
      </c>
      <c r="I398" s="95">
        <v>10.42</v>
      </c>
      <c r="J398" s="95">
        <v>28.75</v>
      </c>
      <c r="K398" s="95">
        <v>37.96</v>
      </c>
      <c r="L398" s="95">
        <v>9.2100000000000009</v>
      </c>
      <c r="M398" s="95">
        <v>0.64</v>
      </c>
      <c r="N398" s="95">
        <v>2.6</v>
      </c>
      <c r="O398" s="95">
        <v>7.01</v>
      </c>
      <c r="P398" s="95">
        <v>-1.1200000000000001</v>
      </c>
      <c r="Q398" s="95">
        <v>1.84</v>
      </c>
      <c r="R398" s="95">
        <v>7.99</v>
      </c>
      <c r="S398" s="95">
        <v>3.33</v>
      </c>
      <c r="T398" s="95">
        <v>3.24</v>
      </c>
      <c r="U398" s="95">
        <v>0.42</v>
      </c>
      <c r="V398" s="95">
        <v>0.57999999999999996</v>
      </c>
      <c r="W398" s="95">
        <v>0.32</v>
      </c>
      <c r="X398" s="95">
        <v>-6.91</v>
      </c>
      <c r="Y398" s="95"/>
      <c r="Z398" s="74" t="s">
        <v>1111</v>
      </c>
      <c r="AA398" s="95">
        <v>48.42</v>
      </c>
      <c r="AB398" s="95">
        <v>3.87</v>
      </c>
      <c r="AC398" s="74" t="s">
        <v>1111</v>
      </c>
      <c r="AD398" s="95">
        <v>5491196468</v>
      </c>
    </row>
    <row r="399" spans="1:30" x14ac:dyDescent="0.2">
      <c r="A399" s="74" t="s">
        <v>1508</v>
      </c>
      <c r="B399" s="95">
        <v>42.01</v>
      </c>
      <c r="C399" s="95">
        <v>0.3</v>
      </c>
      <c r="D399" s="95">
        <v>8.27</v>
      </c>
      <c r="E399" s="95">
        <v>2.09</v>
      </c>
      <c r="F399" s="95">
        <v>0.92</v>
      </c>
      <c r="G399" s="95">
        <v>17</v>
      </c>
      <c r="H399" s="95">
        <v>11.86</v>
      </c>
      <c r="I399" s="95">
        <v>8.93</v>
      </c>
      <c r="J399" s="95">
        <v>6.22</v>
      </c>
      <c r="K399" s="95">
        <v>6.9</v>
      </c>
      <c r="L399" s="95">
        <v>0.67</v>
      </c>
      <c r="M399" s="95">
        <v>0.23</v>
      </c>
      <c r="N399" s="95">
        <v>0.74</v>
      </c>
      <c r="O399" s="95">
        <v>43.87</v>
      </c>
      <c r="P399" s="95">
        <v>-1.23</v>
      </c>
      <c r="Q399" s="95">
        <v>1.0900000000000001</v>
      </c>
      <c r="R399" s="95">
        <v>25.25</v>
      </c>
      <c r="S399" s="95">
        <v>11.08</v>
      </c>
      <c r="T399" s="95">
        <v>21.25</v>
      </c>
      <c r="U399" s="95">
        <v>0.44</v>
      </c>
      <c r="V399" s="95">
        <v>0.56000000000000005</v>
      </c>
      <c r="W399" s="95">
        <v>1.24</v>
      </c>
      <c r="X399" s="95">
        <v>-2.72</v>
      </c>
      <c r="Y399" s="95">
        <v>-6.29</v>
      </c>
      <c r="Z399" s="74" t="s">
        <v>1111</v>
      </c>
      <c r="AA399" s="95">
        <v>20.13</v>
      </c>
      <c r="AB399" s="95">
        <v>5.08</v>
      </c>
      <c r="AC399" s="74" t="s">
        <v>1111</v>
      </c>
      <c r="AD399" s="95">
        <v>1181842124</v>
      </c>
    </row>
    <row r="400" spans="1:30" x14ac:dyDescent="0.2">
      <c r="A400" s="74" t="s">
        <v>1509</v>
      </c>
      <c r="B400" s="95">
        <v>0.9</v>
      </c>
      <c r="C400" s="95"/>
      <c r="D400" s="95">
        <v>-1.56</v>
      </c>
      <c r="E400" s="95">
        <v>0.77</v>
      </c>
      <c r="F400" s="95">
        <v>0.61</v>
      </c>
      <c r="G400" s="95"/>
      <c r="H400" s="95"/>
      <c r="I400" s="95"/>
      <c r="J400" s="95">
        <v>-1.57</v>
      </c>
      <c r="K400" s="95">
        <v>0.57999999999999996</v>
      </c>
      <c r="L400" s="95">
        <v>2.15</v>
      </c>
      <c r="M400" s="95">
        <v>-1.06</v>
      </c>
      <c r="N400" s="95"/>
      <c r="O400" s="95">
        <v>0.65</v>
      </c>
      <c r="P400" s="95">
        <v>-131.91</v>
      </c>
      <c r="Q400" s="95">
        <v>18.309999999999999</v>
      </c>
      <c r="R400" s="95">
        <v>-49.32</v>
      </c>
      <c r="S400" s="95">
        <v>-39.17</v>
      </c>
      <c r="T400" s="95">
        <v>-41.68</v>
      </c>
      <c r="U400" s="95">
        <v>0.79</v>
      </c>
      <c r="V400" s="95">
        <v>0.21</v>
      </c>
      <c r="W400" s="95">
        <v>0</v>
      </c>
      <c r="X400" s="95"/>
      <c r="Y400" s="95"/>
      <c r="Z400" s="74" t="s">
        <v>1111</v>
      </c>
      <c r="AA400" s="95">
        <v>1.17</v>
      </c>
      <c r="AB400" s="95">
        <v>-0.57999999999999996</v>
      </c>
      <c r="AC400" s="74" t="s">
        <v>1111</v>
      </c>
      <c r="AD400" s="95">
        <v>62655480</v>
      </c>
    </row>
    <row r="401" spans="1:30" x14ac:dyDescent="0.2">
      <c r="A401" s="74" t="s">
        <v>1510</v>
      </c>
      <c r="B401" s="95">
        <v>1.76</v>
      </c>
      <c r="C401" s="95"/>
      <c r="D401" s="95">
        <v>-0.77</v>
      </c>
      <c r="E401" s="95">
        <v>0.38</v>
      </c>
      <c r="F401" s="95">
        <v>0.34</v>
      </c>
      <c r="G401" s="95">
        <v>100</v>
      </c>
      <c r="H401" s="95">
        <v>-1495.21</v>
      </c>
      <c r="I401" s="95">
        <v>-1495.21</v>
      </c>
      <c r="J401" s="95">
        <v>-0.77</v>
      </c>
      <c r="K401" s="95">
        <v>0.89</v>
      </c>
      <c r="L401" s="95">
        <v>1.66</v>
      </c>
      <c r="M401" s="95">
        <v>-0.81</v>
      </c>
      <c r="N401" s="95">
        <v>11.55</v>
      </c>
      <c r="O401" s="95">
        <v>0.49</v>
      </c>
      <c r="P401" s="95">
        <v>-1.39</v>
      </c>
      <c r="Q401" s="95">
        <v>12.61</v>
      </c>
      <c r="R401" s="95">
        <v>-48.53</v>
      </c>
      <c r="S401" s="95">
        <v>-43.79</v>
      </c>
      <c r="T401" s="95">
        <v>-48.53</v>
      </c>
      <c r="U401" s="95">
        <v>0.9</v>
      </c>
      <c r="V401" s="95">
        <v>0.1</v>
      </c>
      <c r="W401" s="95">
        <v>0.03</v>
      </c>
      <c r="X401" s="95"/>
      <c r="Y401" s="95"/>
      <c r="Z401" s="74" t="s">
        <v>1111</v>
      </c>
      <c r="AA401" s="95">
        <v>4.6900000000000004</v>
      </c>
      <c r="AB401" s="95">
        <v>-2.2799999999999998</v>
      </c>
      <c r="AC401" s="74" t="s">
        <v>1111</v>
      </c>
      <c r="AD401" s="95">
        <v>84236592</v>
      </c>
    </row>
    <row r="402" spans="1:30" x14ac:dyDescent="0.2">
      <c r="A402" s="74" t="s">
        <v>1511</v>
      </c>
      <c r="B402" s="95">
        <v>687.42</v>
      </c>
      <c r="C402" s="95">
        <v>1.39</v>
      </c>
      <c r="D402" s="95">
        <v>43.92</v>
      </c>
      <c r="E402" s="95">
        <v>20.95</v>
      </c>
      <c r="F402" s="95">
        <v>8.83</v>
      </c>
      <c r="G402" s="95">
        <v>52.09</v>
      </c>
      <c r="H402" s="95">
        <v>34.68</v>
      </c>
      <c r="I402" s="95">
        <v>30.41</v>
      </c>
      <c r="J402" s="95">
        <v>38.520000000000003</v>
      </c>
      <c r="K402" s="95">
        <v>38.46</v>
      </c>
      <c r="L402" s="95">
        <v>-0.06</v>
      </c>
      <c r="M402" s="95">
        <v>-0.03</v>
      </c>
      <c r="N402" s="95">
        <v>13.36</v>
      </c>
      <c r="O402" s="95">
        <v>36.979999999999997</v>
      </c>
      <c r="P402" s="95">
        <v>-20.74</v>
      </c>
      <c r="Q402" s="95">
        <v>1.71</v>
      </c>
      <c r="R402" s="95">
        <v>47.69</v>
      </c>
      <c r="S402" s="95">
        <v>20.100000000000001</v>
      </c>
      <c r="T402" s="95">
        <v>34.42</v>
      </c>
      <c r="U402" s="95">
        <v>0.42</v>
      </c>
      <c r="V402" s="95">
        <v>0.57999999999999996</v>
      </c>
      <c r="W402" s="95">
        <v>0.66</v>
      </c>
      <c r="X402" s="95">
        <v>19.63</v>
      </c>
      <c r="Y402" s="95">
        <v>23.07</v>
      </c>
      <c r="Z402" s="74" t="s">
        <v>1111</v>
      </c>
      <c r="AA402" s="95">
        <v>32.82</v>
      </c>
      <c r="AB402" s="95">
        <v>15.65</v>
      </c>
      <c r="AC402" s="74" t="s">
        <v>1111</v>
      </c>
      <c r="AD402" s="95">
        <v>284130758664</v>
      </c>
    </row>
    <row r="403" spans="1:30" x14ac:dyDescent="0.2">
      <c r="A403" s="74" t="s">
        <v>1512</v>
      </c>
      <c r="B403" s="95">
        <v>115.02</v>
      </c>
      <c r="C403" s="95"/>
      <c r="D403" s="95">
        <v>-12.09</v>
      </c>
      <c r="E403" s="95">
        <v>7.91</v>
      </c>
      <c r="F403" s="95">
        <v>6.38</v>
      </c>
      <c r="G403" s="95">
        <v>100</v>
      </c>
      <c r="H403" s="95">
        <v>-8242.2199999999993</v>
      </c>
      <c r="I403" s="95">
        <v>-8974.66</v>
      </c>
      <c r="J403" s="95">
        <v>-13.16</v>
      </c>
      <c r="K403" s="95">
        <v>-11.83</v>
      </c>
      <c r="L403" s="95">
        <v>1.33</v>
      </c>
      <c r="M403" s="95">
        <v>-0.8</v>
      </c>
      <c r="N403" s="95">
        <v>1084.7</v>
      </c>
      <c r="O403" s="95">
        <v>10.57</v>
      </c>
      <c r="P403" s="95">
        <v>-20.309999999999999</v>
      </c>
      <c r="Q403" s="95">
        <v>8.31</v>
      </c>
      <c r="R403" s="95">
        <v>-65.41</v>
      </c>
      <c r="S403" s="95">
        <v>-52.79</v>
      </c>
      <c r="T403" s="95">
        <v>-60.11</v>
      </c>
      <c r="U403" s="95">
        <v>0.81</v>
      </c>
      <c r="V403" s="95">
        <v>0.19</v>
      </c>
      <c r="W403" s="95">
        <v>0.01</v>
      </c>
      <c r="X403" s="95">
        <v>-1.1499999999999999</v>
      </c>
      <c r="Y403" s="95"/>
      <c r="Z403" s="74" t="s">
        <v>1111</v>
      </c>
      <c r="AA403" s="95">
        <v>14.55</v>
      </c>
      <c r="AB403" s="95">
        <v>-9.52</v>
      </c>
      <c r="AC403" s="74" t="s">
        <v>1111</v>
      </c>
      <c r="AD403" s="95">
        <v>6548330142</v>
      </c>
    </row>
    <row r="404" spans="1:30" x14ac:dyDescent="0.2">
      <c r="A404" s="74" t="s">
        <v>1513</v>
      </c>
      <c r="B404" s="95">
        <v>38.4</v>
      </c>
      <c r="C404" s="95"/>
      <c r="D404" s="95">
        <v>5.47</v>
      </c>
      <c r="E404" s="95">
        <v>2.4700000000000002</v>
      </c>
      <c r="F404" s="95">
        <v>0.73</v>
      </c>
      <c r="G404" s="95">
        <v>34.53</v>
      </c>
      <c r="H404" s="95">
        <v>12.9</v>
      </c>
      <c r="I404" s="95">
        <v>9.4700000000000006</v>
      </c>
      <c r="J404" s="95">
        <v>4.0199999999999996</v>
      </c>
      <c r="K404" s="95">
        <v>4.3499999999999996</v>
      </c>
      <c r="L404" s="95">
        <v>0.34</v>
      </c>
      <c r="M404" s="95">
        <v>0.21</v>
      </c>
      <c r="N404" s="95">
        <v>0.52</v>
      </c>
      <c r="O404" s="95">
        <v>7.2</v>
      </c>
      <c r="P404" s="95">
        <v>-1.18</v>
      </c>
      <c r="Q404" s="95">
        <v>1.36</v>
      </c>
      <c r="R404" s="95">
        <v>45.14</v>
      </c>
      <c r="S404" s="95">
        <v>13.28</v>
      </c>
      <c r="T404" s="95">
        <v>32.72</v>
      </c>
      <c r="U404" s="95">
        <v>0.28999999999999998</v>
      </c>
      <c r="V404" s="95">
        <v>0.71</v>
      </c>
      <c r="W404" s="95">
        <v>1.4</v>
      </c>
      <c r="X404" s="95"/>
      <c r="Y404" s="95"/>
      <c r="Z404" s="74" t="s">
        <v>1111</v>
      </c>
      <c r="AA404" s="95">
        <v>15.54</v>
      </c>
      <c r="AB404" s="95">
        <v>7.02</v>
      </c>
      <c r="AC404" s="74" t="s">
        <v>1111</v>
      </c>
      <c r="AD404" s="95">
        <v>3399744000</v>
      </c>
    </row>
    <row r="405" spans="1:30" x14ac:dyDescent="0.2">
      <c r="A405" s="74" t="s">
        <v>1514</v>
      </c>
      <c r="B405" s="95">
        <v>9.93</v>
      </c>
      <c r="C405" s="95"/>
      <c r="D405" s="95">
        <v>-36.26</v>
      </c>
      <c r="E405" s="95">
        <v>-9.91</v>
      </c>
      <c r="F405" s="95">
        <v>1.24</v>
      </c>
      <c r="G405" s="95"/>
      <c r="H405" s="95"/>
      <c r="I405" s="95"/>
      <c r="J405" s="95">
        <v>-36.369999999999997</v>
      </c>
      <c r="K405" s="95">
        <v>-36.36</v>
      </c>
      <c r="L405" s="95">
        <v>0.01</v>
      </c>
      <c r="M405" s="95"/>
      <c r="N405" s="95"/>
      <c r="O405" s="95">
        <v>-77.069999999999993</v>
      </c>
      <c r="P405" s="95">
        <v>-1.24</v>
      </c>
      <c r="Q405" s="95">
        <v>0.11</v>
      </c>
      <c r="R405" s="95">
        <v>-27.33</v>
      </c>
      <c r="S405" s="95">
        <v>-3.42</v>
      </c>
      <c r="T405" s="95">
        <v>27.24</v>
      </c>
      <c r="U405" s="95">
        <v>-0.12</v>
      </c>
      <c r="V405" s="95">
        <v>0.13</v>
      </c>
      <c r="W405" s="95">
        <v>0</v>
      </c>
      <c r="X405" s="95"/>
      <c r="Y405" s="95"/>
      <c r="Z405" s="74" t="s">
        <v>1111</v>
      </c>
      <c r="AA405" s="95">
        <v>-1</v>
      </c>
      <c r="AB405" s="95">
        <v>-0.27</v>
      </c>
      <c r="AC405" s="74" t="s">
        <v>1111</v>
      </c>
      <c r="AD405" s="95">
        <v>297585219</v>
      </c>
    </row>
    <row r="406" spans="1:30" x14ac:dyDescent="0.2">
      <c r="A406" s="74" t="s">
        <v>1515</v>
      </c>
      <c r="B406" s="95">
        <v>10.65</v>
      </c>
      <c r="C406" s="95"/>
      <c r="D406" s="95">
        <v>-38.880000000000003</v>
      </c>
      <c r="E406" s="95">
        <v>-10.63</v>
      </c>
      <c r="F406" s="95">
        <v>1.33</v>
      </c>
      <c r="G406" s="95"/>
      <c r="H406" s="95"/>
      <c r="I406" s="95"/>
      <c r="J406" s="95">
        <v>-39.01</v>
      </c>
      <c r="K406" s="95">
        <v>-36.36</v>
      </c>
      <c r="L406" s="95">
        <v>0.01</v>
      </c>
      <c r="M406" s="95"/>
      <c r="N406" s="95"/>
      <c r="O406" s="95">
        <v>-82.66</v>
      </c>
      <c r="P406" s="95">
        <v>-1.33</v>
      </c>
      <c r="Q406" s="95">
        <v>0.11</v>
      </c>
      <c r="R406" s="95">
        <v>-27.33</v>
      </c>
      <c r="S406" s="95">
        <v>-3.42</v>
      </c>
      <c r="T406" s="95">
        <v>27.24</v>
      </c>
      <c r="U406" s="95">
        <v>-0.12</v>
      </c>
      <c r="V406" s="95">
        <v>0.13</v>
      </c>
      <c r="W406" s="95">
        <v>0</v>
      </c>
      <c r="X406" s="95"/>
      <c r="Y406" s="95"/>
      <c r="Z406" s="74" t="s">
        <v>1111</v>
      </c>
      <c r="AA406" s="95">
        <v>-1</v>
      </c>
      <c r="AB406" s="95">
        <v>-0.27</v>
      </c>
      <c r="AC406" s="74" t="s">
        <v>1111</v>
      </c>
      <c r="AD406" s="95">
        <v>297585219</v>
      </c>
    </row>
    <row r="407" spans="1:30" x14ac:dyDescent="0.2">
      <c r="A407" s="74" t="s">
        <v>1516</v>
      </c>
      <c r="B407" s="95">
        <v>2.27</v>
      </c>
      <c r="C407" s="95"/>
      <c r="D407" s="95">
        <v>-8.2899999999999991</v>
      </c>
      <c r="E407" s="95">
        <v>-2.27</v>
      </c>
      <c r="F407" s="95">
        <v>0.28000000000000003</v>
      </c>
      <c r="G407" s="95"/>
      <c r="H407" s="95"/>
      <c r="I407" s="95"/>
      <c r="J407" s="95">
        <v>-8.31</v>
      </c>
      <c r="K407" s="95">
        <v>-36.36</v>
      </c>
      <c r="L407" s="95">
        <v>0.01</v>
      </c>
      <c r="M407" s="95"/>
      <c r="N407" s="95"/>
      <c r="O407" s="95">
        <v>-17.62</v>
      </c>
      <c r="P407" s="95">
        <v>-0.28000000000000003</v>
      </c>
      <c r="Q407" s="95">
        <v>0.11</v>
      </c>
      <c r="R407" s="95">
        <v>-27.33</v>
      </c>
      <c r="S407" s="95">
        <v>-3.42</v>
      </c>
      <c r="T407" s="95">
        <v>27.24</v>
      </c>
      <c r="U407" s="95">
        <v>-0.12</v>
      </c>
      <c r="V407" s="95">
        <v>0.13</v>
      </c>
      <c r="W407" s="95">
        <v>0</v>
      </c>
      <c r="X407" s="95"/>
      <c r="Y407" s="95"/>
      <c r="Z407" s="74" t="s">
        <v>1111</v>
      </c>
      <c r="AA407" s="95">
        <v>-1</v>
      </c>
      <c r="AB407" s="95">
        <v>-0.27</v>
      </c>
      <c r="AC407" s="74" t="s">
        <v>1111</v>
      </c>
      <c r="AD407" s="95">
        <v>297585219</v>
      </c>
    </row>
    <row r="408" spans="1:30" x14ac:dyDescent="0.2">
      <c r="A408" s="74" t="s">
        <v>1517</v>
      </c>
      <c r="B408" s="95">
        <v>31.34</v>
      </c>
      <c r="C408" s="95"/>
      <c r="D408" s="95">
        <v>-38.5</v>
      </c>
      <c r="E408" s="95">
        <v>7.28</v>
      </c>
      <c r="F408" s="95">
        <v>5.52</v>
      </c>
      <c r="G408" s="95">
        <v>13.67</v>
      </c>
      <c r="H408" s="95">
        <v>-23.58</v>
      </c>
      <c r="I408" s="95">
        <v>-23.8</v>
      </c>
      <c r="J408" s="95">
        <v>-38.85</v>
      </c>
      <c r="K408" s="95">
        <v>-35.270000000000003</v>
      </c>
      <c r="L408" s="95">
        <v>3.58</v>
      </c>
      <c r="M408" s="95">
        <v>-0.67</v>
      </c>
      <c r="N408" s="95">
        <v>9.16</v>
      </c>
      <c r="O408" s="95">
        <v>10.49</v>
      </c>
      <c r="P408" s="95">
        <v>-17.12</v>
      </c>
      <c r="Q408" s="95">
        <v>4.5</v>
      </c>
      <c r="R408" s="95">
        <v>-18.899999999999999</v>
      </c>
      <c r="S408" s="95">
        <v>-14.35</v>
      </c>
      <c r="T408" s="95">
        <v>-18.73</v>
      </c>
      <c r="U408" s="95">
        <v>0.76</v>
      </c>
      <c r="V408" s="95">
        <v>0.24</v>
      </c>
      <c r="W408" s="95">
        <v>0.6</v>
      </c>
      <c r="X408" s="95">
        <v>-3.93</v>
      </c>
      <c r="Y408" s="95"/>
      <c r="Z408" s="74" t="s">
        <v>1111</v>
      </c>
      <c r="AA408" s="95">
        <v>4.3099999999999996</v>
      </c>
      <c r="AB408" s="95">
        <v>-0.81</v>
      </c>
      <c r="AC408" s="74" t="s">
        <v>1111</v>
      </c>
      <c r="AD408" s="95">
        <v>1036705262</v>
      </c>
    </row>
    <row r="409" spans="1:30" x14ac:dyDescent="0.2">
      <c r="A409" s="74" t="s">
        <v>1518</v>
      </c>
      <c r="B409" s="95">
        <v>11.1</v>
      </c>
      <c r="C409" s="95"/>
      <c r="D409" s="95">
        <v>-2.68</v>
      </c>
      <c r="E409" s="95">
        <v>-1.25</v>
      </c>
      <c r="F409" s="95">
        <v>0.8</v>
      </c>
      <c r="G409" s="95">
        <v>4.7300000000000004</v>
      </c>
      <c r="H409" s="95">
        <v>-22.83</v>
      </c>
      <c r="I409" s="95">
        <v>-33.020000000000003</v>
      </c>
      <c r="J409" s="95">
        <v>-3.87</v>
      </c>
      <c r="K409" s="95">
        <v>-8.8699999999999992</v>
      </c>
      <c r="L409" s="95">
        <v>-5</v>
      </c>
      <c r="M409" s="95"/>
      <c r="N409" s="95">
        <v>0.88</v>
      </c>
      <c r="O409" s="95">
        <v>84.39</v>
      </c>
      <c r="P409" s="95">
        <v>-1.21</v>
      </c>
      <c r="Q409" s="95">
        <v>1.03</v>
      </c>
      <c r="R409" s="95">
        <v>-46.8</v>
      </c>
      <c r="S409" s="95">
        <v>-29.85</v>
      </c>
      <c r="T409" s="95">
        <v>-41.06</v>
      </c>
      <c r="U409" s="95">
        <v>-0.64</v>
      </c>
      <c r="V409" s="95">
        <v>1.64</v>
      </c>
      <c r="W409" s="95">
        <v>0.9</v>
      </c>
      <c r="X409" s="95">
        <v>-19.05</v>
      </c>
      <c r="Y409" s="95"/>
      <c r="Z409" s="74" t="s">
        <v>1111</v>
      </c>
      <c r="AA409" s="95">
        <v>-8.86</v>
      </c>
      <c r="AB409" s="95">
        <v>-4.1500000000000004</v>
      </c>
      <c r="AC409" s="74" t="s">
        <v>1111</v>
      </c>
      <c r="AD409" s="95">
        <v>176537730</v>
      </c>
    </row>
    <row r="410" spans="1:30" x14ac:dyDescent="0.2">
      <c r="A410" s="74" t="s">
        <v>1519</v>
      </c>
      <c r="B410" s="95">
        <v>2.2599999999999998</v>
      </c>
      <c r="C410" s="95"/>
      <c r="D410" s="95">
        <v>-6.39</v>
      </c>
      <c r="E410" s="95">
        <v>1.21</v>
      </c>
      <c r="F410" s="95">
        <v>0.63</v>
      </c>
      <c r="G410" s="95">
        <v>54.54</v>
      </c>
      <c r="H410" s="95">
        <v>-11.43</v>
      </c>
      <c r="I410" s="95">
        <v>-11.96</v>
      </c>
      <c r="J410" s="95">
        <v>-6.68</v>
      </c>
      <c r="K410" s="95">
        <v>-5.81</v>
      </c>
      <c r="L410" s="95">
        <v>0.88</v>
      </c>
      <c r="M410" s="95">
        <v>-0.16</v>
      </c>
      <c r="N410" s="95">
        <v>0.76</v>
      </c>
      <c r="O410" s="95">
        <v>3.58</v>
      </c>
      <c r="P410" s="95">
        <v>-1.05</v>
      </c>
      <c r="Q410" s="95">
        <v>1.81</v>
      </c>
      <c r="R410" s="95">
        <v>-18.91</v>
      </c>
      <c r="S410" s="95">
        <v>-9.94</v>
      </c>
      <c r="T410" s="95">
        <v>-16.62</v>
      </c>
      <c r="U410" s="95">
        <v>0.53</v>
      </c>
      <c r="V410" s="95">
        <v>0.47</v>
      </c>
      <c r="W410" s="95">
        <v>0.83</v>
      </c>
      <c r="X410" s="95">
        <v>51.65</v>
      </c>
      <c r="Y410" s="95"/>
      <c r="Z410" s="74" t="s">
        <v>1111</v>
      </c>
      <c r="AA410" s="95">
        <v>1.87</v>
      </c>
      <c r="AB410" s="95">
        <v>-0.35</v>
      </c>
      <c r="AC410" s="74" t="s">
        <v>1111</v>
      </c>
      <c r="AD410" s="95">
        <v>56577744</v>
      </c>
    </row>
    <row r="411" spans="1:30" x14ac:dyDescent="0.2">
      <c r="A411" s="74" t="s">
        <v>1520</v>
      </c>
      <c r="B411" s="95">
        <v>193.64</v>
      </c>
      <c r="C411" s="95">
        <v>1.92</v>
      </c>
      <c r="D411" s="95">
        <v>454.77</v>
      </c>
      <c r="E411" s="95">
        <v>28.05</v>
      </c>
      <c r="F411" s="95">
        <v>18.690000000000001</v>
      </c>
      <c r="G411" s="95">
        <v>37.04</v>
      </c>
      <c r="H411" s="95">
        <v>33.76</v>
      </c>
      <c r="I411" s="95">
        <v>19.34</v>
      </c>
      <c r="J411" s="95">
        <v>260.54000000000002</v>
      </c>
      <c r="K411" s="95">
        <v>261.45999999999998</v>
      </c>
      <c r="L411" s="95">
        <v>0.93</v>
      </c>
      <c r="M411" s="95">
        <v>0.1</v>
      </c>
      <c r="N411" s="95">
        <v>87.95</v>
      </c>
      <c r="O411" s="95">
        <v>236.9</v>
      </c>
      <c r="P411" s="95">
        <v>-22.51</v>
      </c>
      <c r="Q411" s="95">
        <v>1.87</v>
      </c>
      <c r="R411" s="95">
        <v>6.17</v>
      </c>
      <c r="S411" s="95">
        <v>4.1100000000000003</v>
      </c>
      <c r="T411" s="95">
        <v>7.03</v>
      </c>
      <c r="U411" s="95">
        <v>0.67</v>
      </c>
      <c r="V411" s="95">
        <v>0.33</v>
      </c>
      <c r="W411" s="95">
        <v>0.21</v>
      </c>
      <c r="X411" s="95">
        <v>2.19</v>
      </c>
      <c r="Y411" s="95">
        <v>-10.34</v>
      </c>
      <c r="Z411" s="74" t="s">
        <v>1111</v>
      </c>
      <c r="AA411" s="95">
        <v>6.9</v>
      </c>
      <c r="AB411" s="95">
        <v>0.43</v>
      </c>
      <c r="AC411" s="74" t="s">
        <v>1111</v>
      </c>
      <c r="AD411" s="95">
        <v>58092000000</v>
      </c>
    </row>
    <row r="412" spans="1:30" x14ac:dyDescent="0.2">
      <c r="A412" s="74" t="s">
        <v>1521</v>
      </c>
      <c r="B412" s="95">
        <v>2.19</v>
      </c>
      <c r="C412" s="95"/>
      <c r="D412" s="95">
        <v>-3.23</v>
      </c>
      <c r="E412" s="95">
        <v>1.01</v>
      </c>
      <c r="F412" s="95">
        <v>0.33</v>
      </c>
      <c r="G412" s="95">
        <v>83.58</v>
      </c>
      <c r="H412" s="95">
        <v>-28.33</v>
      </c>
      <c r="I412" s="95">
        <v>-28.04</v>
      </c>
      <c r="J412" s="95">
        <v>-3.2</v>
      </c>
      <c r="K412" s="95">
        <v>-3.85</v>
      </c>
      <c r="L412" s="95">
        <v>-0.65</v>
      </c>
      <c r="M412" s="95">
        <v>0.21</v>
      </c>
      <c r="N412" s="95">
        <v>0.91</v>
      </c>
      <c r="O412" s="95">
        <v>8.1</v>
      </c>
      <c r="P412" s="95">
        <v>-0.52</v>
      </c>
      <c r="Q412" s="95">
        <v>1.1200000000000001</v>
      </c>
      <c r="R412" s="95">
        <v>-31.22</v>
      </c>
      <c r="S412" s="95">
        <v>-10.1</v>
      </c>
      <c r="T412" s="95">
        <v>-23.51</v>
      </c>
      <c r="U412" s="95">
        <v>0.32</v>
      </c>
      <c r="V412" s="95">
        <v>0.68</v>
      </c>
      <c r="W412" s="95">
        <v>0.36</v>
      </c>
      <c r="X412" s="95">
        <v>-20.88</v>
      </c>
      <c r="Y412" s="95"/>
      <c r="Z412" s="74" t="s">
        <v>1111</v>
      </c>
      <c r="AA412" s="95">
        <v>2.17</v>
      </c>
      <c r="AB412" s="95">
        <v>-0.68</v>
      </c>
      <c r="AC412" s="74" t="s">
        <v>1111</v>
      </c>
      <c r="AD412" s="95">
        <v>97748679</v>
      </c>
    </row>
    <row r="413" spans="1:30" x14ac:dyDescent="0.2">
      <c r="A413" s="74" t="s">
        <v>1522</v>
      </c>
      <c r="B413" s="95">
        <v>3.93</v>
      </c>
      <c r="C413" s="95">
        <v>2.54</v>
      </c>
      <c r="D413" s="95">
        <v>11.35</v>
      </c>
      <c r="E413" s="95">
        <v>0.59</v>
      </c>
      <c r="F413" s="95">
        <v>0.05</v>
      </c>
      <c r="G413" s="95">
        <v>0</v>
      </c>
      <c r="H413" s="95">
        <v>16.22</v>
      </c>
      <c r="I413" s="95">
        <v>9.18</v>
      </c>
      <c r="J413" s="95">
        <v>6.43</v>
      </c>
      <c r="K413" s="95">
        <v>-13.87</v>
      </c>
      <c r="L413" s="95">
        <v>-20.29</v>
      </c>
      <c r="M413" s="95">
        <v>-1.86</v>
      </c>
      <c r="N413" s="95">
        <v>1.04</v>
      </c>
      <c r="O413" s="95"/>
      <c r="P413" s="95">
        <v>-0.05</v>
      </c>
      <c r="Q413" s="95"/>
      <c r="R413" s="95">
        <v>5.2</v>
      </c>
      <c r="S413" s="95">
        <v>0.44</v>
      </c>
      <c r="T413" s="95">
        <v>5.67</v>
      </c>
      <c r="U413" s="95">
        <v>0.08</v>
      </c>
      <c r="V413" s="95">
        <v>0.92</v>
      </c>
      <c r="W413" s="95">
        <v>0.05</v>
      </c>
      <c r="X413" s="95">
        <v>2.02</v>
      </c>
      <c r="Y413" s="95">
        <v>-4.5</v>
      </c>
      <c r="Z413" s="74" t="s">
        <v>1111</v>
      </c>
      <c r="AA413" s="95">
        <v>6.66</v>
      </c>
      <c r="AB413" s="95">
        <v>0.35</v>
      </c>
      <c r="AC413" s="74" t="s">
        <v>1111</v>
      </c>
      <c r="AD413" s="95">
        <v>67130295</v>
      </c>
    </row>
    <row r="414" spans="1:30" x14ac:dyDescent="0.2">
      <c r="A414" s="74" t="s">
        <v>1523</v>
      </c>
      <c r="B414" s="95">
        <v>27.31</v>
      </c>
      <c r="C414" s="95">
        <v>5.8</v>
      </c>
      <c r="D414" s="95">
        <v>78.91</v>
      </c>
      <c r="E414" s="95">
        <v>4.0999999999999996</v>
      </c>
      <c r="F414" s="95">
        <v>0.35</v>
      </c>
      <c r="G414" s="95">
        <v>0</v>
      </c>
      <c r="H414" s="95">
        <v>16.22</v>
      </c>
      <c r="I414" s="95">
        <v>9.18</v>
      </c>
      <c r="J414" s="95">
        <v>44.66</v>
      </c>
      <c r="K414" s="95">
        <v>-13.87</v>
      </c>
      <c r="L414" s="95">
        <v>-20.29</v>
      </c>
      <c r="M414" s="95">
        <v>-1.86</v>
      </c>
      <c r="N414" s="95">
        <v>7.24</v>
      </c>
      <c r="O414" s="95"/>
      <c r="P414" s="95">
        <v>-0.35</v>
      </c>
      <c r="Q414" s="95"/>
      <c r="R414" s="95">
        <v>5.2</v>
      </c>
      <c r="S414" s="95">
        <v>0.44</v>
      </c>
      <c r="T414" s="95">
        <v>5.67</v>
      </c>
      <c r="U414" s="95">
        <v>0.08</v>
      </c>
      <c r="V414" s="95">
        <v>0.92</v>
      </c>
      <c r="W414" s="95">
        <v>0.05</v>
      </c>
      <c r="X414" s="95">
        <v>2.02</v>
      </c>
      <c r="Y414" s="95">
        <v>-4.5</v>
      </c>
      <c r="Z414" s="74" t="s">
        <v>1111</v>
      </c>
      <c r="AA414" s="95">
        <v>6.66</v>
      </c>
      <c r="AB414" s="95">
        <v>0.35</v>
      </c>
      <c r="AC414" s="74" t="s">
        <v>1111</v>
      </c>
      <c r="AD414" s="95">
        <v>67130295</v>
      </c>
    </row>
    <row r="415" spans="1:30" x14ac:dyDescent="0.2">
      <c r="A415" s="74" t="s">
        <v>1524</v>
      </c>
      <c r="B415" s="95">
        <v>0.64</v>
      </c>
      <c r="C415" s="95"/>
      <c r="D415" s="95">
        <v>-4.21</v>
      </c>
      <c r="E415" s="95">
        <v>0.53</v>
      </c>
      <c r="F415" s="95">
        <v>0.51</v>
      </c>
      <c r="G415" s="95">
        <v>5.51</v>
      </c>
      <c r="H415" s="95">
        <v>-1927.82</v>
      </c>
      <c r="I415" s="95">
        <v>-1974.02</v>
      </c>
      <c r="J415" s="95">
        <v>-4.3099999999999996</v>
      </c>
      <c r="K415" s="95">
        <v>3.71</v>
      </c>
      <c r="L415" s="95">
        <v>8.0299999999999994</v>
      </c>
      <c r="M415" s="95">
        <v>-0.99</v>
      </c>
      <c r="N415" s="95">
        <v>83.17</v>
      </c>
      <c r="O415" s="95">
        <v>0.54</v>
      </c>
      <c r="P415" s="95">
        <v>-54.45</v>
      </c>
      <c r="Q415" s="95">
        <v>31.76</v>
      </c>
      <c r="R415" s="95">
        <v>-12.64</v>
      </c>
      <c r="S415" s="95">
        <v>-12.21</v>
      </c>
      <c r="T415" s="95">
        <v>-12.35</v>
      </c>
      <c r="U415" s="95">
        <v>0.97</v>
      </c>
      <c r="V415" s="95">
        <v>0.03</v>
      </c>
      <c r="W415" s="95">
        <v>0.01</v>
      </c>
      <c r="X415" s="95">
        <v>-34.020000000000003</v>
      </c>
      <c r="Y415" s="95"/>
      <c r="Z415" s="74" t="s">
        <v>1111</v>
      </c>
      <c r="AA415" s="95">
        <v>1.2</v>
      </c>
      <c r="AB415" s="95">
        <v>-0.15</v>
      </c>
      <c r="AC415" s="74" t="s">
        <v>1111</v>
      </c>
      <c r="AD415" s="95">
        <v>31689280</v>
      </c>
    </row>
    <row r="416" spans="1:30" x14ac:dyDescent="0.2">
      <c r="A416" s="74" t="s">
        <v>1525</v>
      </c>
      <c r="B416" s="95">
        <v>65.099999999999994</v>
      </c>
      <c r="C416" s="95">
        <v>0.69</v>
      </c>
      <c r="D416" s="95">
        <v>34.99</v>
      </c>
      <c r="E416" s="95">
        <v>2.2400000000000002</v>
      </c>
      <c r="F416" s="95">
        <v>1.63</v>
      </c>
      <c r="G416" s="95">
        <v>23.76</v>
      </c>
      <c r="H416" s="95">
        <v>4.42</v>
      </c>
      <c r="I416" s="95">
        <v>3.96</v>
      </c>
      <c r="J416" s="95">
        <v>31.41</v>
      </c>
      <c r="K416" s="95">
        <v>27.74</v>
      </c>
      <c r="L416" s="95">
        <v>-3.66</v>
      </c>
      <c r="M416" s="95">
        <v>-0.26</v>
      </c>
      <c r="N416" s="95">
        <v>1.39</v>
      </c>
      <c r="O416" s="95">
        <v>3.42</v>
      </c>
      <c r="P416" s="95">
        <v>-5.57</v>
      </c>
      <c r="Q416" s="95">
        <v>3.04</v>
      </c>
      <c r="R416" s="95">
        <v>6.39</v>
      </c>
      <c r="S416" s="95">
        <v>4.6500000000000004</v>
      </c>
      <c r="T416" s="95">
        <v>6.55</v>
      </c>
      <c r="U416" s="95">
        <v>0.73</v>
      </c>
      <c r="V416" s="95">
        <v>0.27</v>
      </c>
      <c r="W416" s="95">
        <v>1.17</v>
      </c>
      <c r="X416" s="95">
        <v>0.83</v>
      </c>
      <c r="Y416" s="95">
        <v>7.42</v>
      </c>
      <c r="Z416" s="74" t="s">
        <v>1111</v>
      </c>
      <c r="AA416" s="95">
        <v>29.11</v>
      </c>
      <c r="AB416" s="95">
        <v>1.86</v>
      </c>
      <c r="AC416" s="74" t="s">
        <v>1111</v>
      </c>
      <c r="AD416" s="95">
        <v>1481981970</v>
      </c>
    </row>
    <row r="417" spans="1:30" x14ac:dyDescent="0.2">
      <c r="A417" s="74" t="s">
        <v>1526</v>
      </c>
      <c r="B417" s="95">
        <v>7.01</v>
      </c>
      <c r="C417" s="95"/>
      <c r="D417" s="95">
        <v>84.68</v>
      </c>
      <c r="E417" s="95">
        <v>0.86</v>
      </c>
      <c r="F417" s="95">
        <v>0.36</v>
      </c>
      <c r="G417" s="95">
        <v>60.4</v>
      </c>
      <c r="H417" s="95">
        <v>6.73</v>
      </c>
      <c r="I417" s="95">
        <v>2.3199999999999998</v>
      </c>
      <c r="J417" s="95">
        <v>29.14</v>
      </c>
      <c r="K417" s="95">
        <v>-2.41</v>
      </c>
      <c r="L417" s="95">
        <v>-31.55</v>
      </c>
      <c r="M417" s="95">
        <v>-0.94</v>
      </c>
      <c r="N417" s="95">
        <v>1.96</v>
      </c>
      <c r="O417" s="95">
        <v>8.07</v>
      </c>
      <c r="P417" s="95">
        <v>-0.75</v>
      </c>
      <c r="Q417" s="95">
        <v>1.0900000000000001</v>
      </c>
      <c r="R417" s="95">
        <v>1.02</v>
      </c>
      <c r="S417" s="95">
        <v>0.42</v>
      </c>
      <c r="T417" s="95">
        <v>1.97</v>
      </c>
      <c r="U417" s="95">
        <v>0.41</v>
      </c>
      <c r="V417" s="95">
        <v>0.59</v>
      </c>
      <c r="W417" s="95">
        <v>0.18</v>
      </c>
      <c r="X417" s="95">
        <v>19.48</v>
      </c>
      <c r="Y417" s="95"/>
      <c r="Z417" s="74" t="s">
        <v>1111</v>
      </c>
      <c r="AA417" s="95">
        <v>8.11</v>
      </c>
      <c r="AB417" s="95">
        <v>0.08</v>
      </c>
      <c r="AC417" s="74" t="s">
        <v>1111</v>
      </c>
      <c r="AD417" s="95">
        <v>139979185</v>
      </c>
    </row>
    <row r="418" spans="1:30" x14ac:dyDescent="0.2">
      <c r="A418" s="74" t="s">
        <v>1527</v>
      </c>
      <c r="B418" s="95">
        <v>7.21</v>
      </c>
      <c r="C418" s="95">
        <v>3.01</v>
      </c>
      <c r="D418" s="95">
        <v>12.09</v>
      </c>
      <c r="E418" s="95">
        <v>1.69</v>
      </c>
      <c r="F418" s="95">
        <v>0.7</v>
      </c>
      <c r="G418" s="95">
        <v>17.329999999999998</v>
      </c>
      <c r="H418" s="95">
        <v>8.67</v>
      </c>
      <c r="I418" s="95">
        <v>6.72</v>
      </c>
      <c r="J418" s="95">
        <v>9.3800000000000008</v>
      </c>
      <c r="K418" s="95">
        <v>11.54</v>
      </c>
      <c r="L418" s="95">
        <v>2.12</v>
      </c>
      <c r="M418" s="95">
        <v>0.38</v>
      </c>
      <c r="N418" s="95">
        <v>0.81</v>
      </c>
      <c r="O418" s="95">
        <v>7.87</v>
      </c>
      <c r="P418" s="95">
        <v>-1.1499999999999999</v>
      </c>
      <c r="Q418" s="95">
        <v>1.3</v>
      </c>
      <c r="R418" s="95">
        <v>13.98</v>
      </c>
      <c r="S418" s="95">
        <v>5.81</v>
      </c>
      <c r="T418" s="95">
        <v>8.8699999999999992</v>
      </c>
      <c r="U418" s="95">
        <v>0.42</v>
      </c>
      <c r="V418" s="95">
        <v>0.57999999999999996</v>
      </c>
      <c r="W418" s="95">
        <v>0.87</v>
      </c>
      <c r="X418" s="95">
        <v>14.46</v>
      </c>
      <c r="Y418" s="95">
        <v>10.81</v>
      </c>
      <c r="Z418" s="74" t="s">
        <v>1111</v>
      </c>
      <c r="AA418" s="95">
        <v>4.2699999999999996</v>
      </c>
      <c r="AB418" s="95">
        <v>0.6</v>
      </c>
      <c r="AC418" s="74" t="s">
        <v>1111</v>
      </c>
      <c r="AD418" s="95">
        <v>15464361260</v>
      </c>
    </row>
    <row r="419" spans="1:30" x14ac:dyDescent="0.2">
      <c r="A419" s="74" t="s">
        <v>1528</v>
      </c>
      <c r="B419" s="95">
        <v>8.58</v>
      </c>
      <c r="C419" s="95"/>
      <c r="D419" s="95">
        <v>81.42</v>
      </c>
      <c r="E419" s="95">
        <v>1.43</v>
      </c>
      <c r="F419" s="95">
        <v>1.05</v>
      </c>
      <c r="G419" s="95">
        <v>40.53</v>
      </c>
      <c r="H419" s="95">
        <v>4.03</v>
      </c>
      <c r="I419" s="95">
        <v>1.77</v>
      </c>
      <c r="J419" s="95">
        <v>35.75</v>
      </c>
      <c r="K419" s="95">
        <v>27.59</v>
      </c>
      <c r="L419" s="95">
        <v>-8.16</v>
      </c>
      <c r="M419" s="95">
        <v>-0.33</v>
      </c>
      <c r="N419" s="95">
        <v>1.44</v>
      </c>
      <c r="O419" s="95">
        <v>1.87</v>
      </c>
      <c r="P419" s="95">
        <v>-3.41</v>
      </c>
      <c r="Q419" s="95">
        <v>5.35</v>
      </c>
      <c r="R419" s="95">
        <v>1.76</v>
      </c>
      <c r="S419" s="95">
        <v>1.29</v>
      </c>
      <c r="T419" s="95">
        <v>1.67</v>
      </c>
      <c r="U419" s="95">
        <v>0.73</v>
      </c>
      <c r="V419" s="95">
        <v>0.27</v>
      </c>
      <c r="W419" s="95">
        <v>0.73</v>
      </c>
      <c r="X419" s="95">
        <v>-6.67</v>
      </c>
      <c r="Y419" s="95"/>
      <c r="Z419" s="74" t="s">
        <v>1111</v>
      </c>
      <c r="AA419" s="95">
        <v>5.98</v>
      </c>
      <c r="AB419" s="95">
        <v>0.11</v>
      </c>
      <c r="AC419" s="74" t="s">
        <v>1111</v>
      </c>
      <c r="AD419" s="95">
        <v>122774652</v>
      </c>
    </row>
    <row r="420" spans="1:30" x14ac:dyDescent="0.2">
      <c r="A420" s="74" t="s">
        <v>1529</v>
      </c>
      <c r="B420" s="95">
        <v>3.02</v>
      </c>
      <c r="C420" s="95"/>
      <c r="D420" s="95">
        <v>5.65</v>
      </c>
      <c r="E420" s="95">
        <v>-32.28</v>
      </c>
      <c r="F420" s="95">
        <v>0.33</v>
      </c>
      <c r="G420" s="95">
        <v>40.299999999999997</v>
      </c>
      <c r="H420" s="95">
        <v>26.59</v>
      </c>
      <c r="I420" s="95">
        <v>17.7</v>
      </c>
      <c r="J420" s="95">
        <v>3.76</v>
      </c>
      <c r="K420" s="95">
        <v>11.06</v>
      </c>
      <c r="L420" s="95">
        <v>7.3</v>
      </c>
      <c r="M420" s="95"/>
      <c r="N420" s="95">
        <v>1</v>
      </c>
      <c r="O420" s="95">
        <v>-6.9</v>
      </c>
      <c r="P420" s="95">
        <v>-0.37</v>
      </c>
      <c r="Q420" s="95">
        <v>0.7</v>
      </c>
      <c r="R420" s="95">
        <v>-571.42999999999995</v>
      </c>
      <c r="S420" s="95">
        <v>5.83</v>
      </c>
      <c r="T420" s="95">
        <v>8.9</v>
      </c>
      <c r="U420" s="95">
        <v>-0.01</v>
      </c>
      <c r="V420" s="95">
        <v>0.81</v>
      </c>
      <c r="W420" s="95">
        <v>0.33</v>
      </c>
      <c r="X420" s="95">
        <v>-8.33</v>
      </c>
      <c r="Y420" s="95"/>
      <c r="Z420" s="74" t="s">
        <v>1111</v>
      </c>
      <c r="AA420" s="95">
        <v>-0.09</v>
      </c>
      <c r="AB420" s="95">
        <v>0.53</v>
      </c>
      <c r="AC420" s="74" t="s">
        <v>1111</v>
      </c>
      <c r="AD420" s="95">
        <v>271189349.95999998</v>
      </c>
    </row>
    <row r="421" spans="1:30" x14ac:dyDescent="0.2">
      <c r="A421" s="74" t="s">
        <v>1530</v>
      </c>
      <c r="B421" s="95">
        <v>10.01</v>
      </c>
      <c r="C421" s="95"/>
      <c r="D421" s="95">
        <v>-68.819999999999993</v>
      </c>
      <c r="E421" s="95">
        <v>17.2</v>
      </c>
      <c r="F421" s="95">
        <v>2.5099999999999998</v>
      </c>
      <c r="G421" s="95"/>
      <c r="H421" s="95"/>
      <c r="I421" s="95"/>
      <c r="J421" s="95">
        <v>-68.819999999999993</v>
      </c>
      <c r="K421" s="95">
        <v>-68.819999999999993</v>
      </c>
      <c r="L421" s="95">
        <v>0</v>
      </c>
      <c r="M421" s="95">
        <v>0</v>
      </c>
      <c r="N421" s="95"/>
      <c r="O421" s="95">
        <v>-2.94</v>
      </c>
      <c r="P421" s="95">
        <v>-2.5099999999999998</v>
      </c>
      <c r="Q421" s="95">
        <v>0</v>
      </c>
      <c r="R421" s="95">
        <v>-25</v>
      </c>
      <c r="S421" s="95">
        <v>-3.65</v>
      </c>
      <c r="T421" s="95">
        <v>-25</v>
      </c>
      <c r="U421" s="95">
        <v>0.15</v>
      </c>
      <c r="V421" s="95">
        <v>0.85</v>
      </c>
      <c r="W421" s="95">
        <v>0</v>
      </c>
      <c r="X421" s="95"/>
      <c r="Y421" s="95"/>
      <c r="Z421" s="74" t="s">
        <v>1111</v>
      </c>
      <c r="AA421" s="95">
        <v>0.57999999999999996</v>
      </c>
      <c r="AB421" s="95">
        <v>-0.15</v>
      </c>
      <c r="AC421" s="74" t="s">
        <v>1111</v>
      </c>
      <c r="AD421" s="95">
        <v>344093.75</v>
      </c>
    </row>
    <row r="422" spans="1:30" x14ac:dyDescent="0.2">
      <c r="A422" s="74" t="s">
        <v>1531</v>
      </c>
      <c r="B422" s="95">
        <v>10.59</v>
      </c>
      <c r="C422" s="95"/>
      <c r="D422" s="95">
        <v>-72.81</v>
      </c>
      <c r="E422" s="95">
        <v>18.2</v>
      </c>
      <c r="F422" s="95">
        <v>2.66</v>
      </c>
      <c r="G422" s="95"/>
      <c r="H422" s="95"/>
      <c r="I422" s="95"/>
      <c r="J422" s="95">
        <v>-72.81</v>
      </c>
      <c r="K422" s="95">
        <v>-68.819999999999993</v>
      </c>
      <c r="L422" s="95">
        <v>0</v>
      </c>
      <c r="M422" s="95">
        <v>0</v>
      </c>
      <c r="N422" s="95"/>
      <c r="O422" s="95">
        <v>-3.11</v>
      </c>
      <c r="P422" s="95">
        <v>-2.66</v>
      </c>
      <c r="Q422" s="95">
        <v>0</v>
      </c>
      <c r="R422" s="95">
        <v>-25</v>
      </c>
      <c r="S422" s="95">
        <v>-3.65</v>
      </c>
      <c r="T422" s="95">
        <v>-25</v>
      </c>
      <c r="U422" s="95">
        <v>0.15</v>
      </c>
      <c r="V422" s="95">
        <v>0.85</v>
      </c>
      <c r="W422" s="95">
        <v>0</v>
      </c>
      <c r="X422" s="95"/>
      <c r="Y422" s="95"/>
      <c r="Z422" s="74" t="s">
        <v>1111</v>
      </c>
      <c r="AA422" s="95">
        <v>0.57999999999999996</v>
      </c>
      <c r="AB422" s="95">
        <v>-0.15</v>
      </c>
      <c r="AC422" s="74" t="s">
        <v>1111</v>
      </c>
      <c r="AD422" s="95">
        <v>344093.75</v>
      </c>
    </row>
    <row r="423" spans="1:30" x14ac:dyDescent="0.2">
      <c r="A423" s="74" t="s">
        <v>1532</v>
      </c>
      <c r="B423" s="95">
        <v>1.75</v>
      </c>
      <c r="C423" s="95"/>
      <c r="D423" s="95">
        <v>-12.03</v>
      </c>
      <c r="E423" s="95">
        <v>3.01</v>
      </c>
      <c r="F423" s="95">
        <v>0.44</v>
      </c>
      <c r="G423" s="95"/>
      <c r="H423" s="95"/>
      <c r="I423" s="95"/>
      <c r="J423" s="95">
        <v>-12.03</v>
      </c>
      <c r="K423" s="95">
        <v>-68.819999999999993</v>
      </c>
      <c r="L423" s="95">
        <v>0</v>
      </c>
      <c r="M423" s="95">
        <v>0</v>
      </c>
      <c r="N423" s="95"/>
      <c r="O423" s="95">
        <v>-0.51</v>
      </c>
      <c r="P423" s="95">
        <v>-0.44</v>
      </c>
      <c r="Q423" s="95">
        <v>0</v>
      </c>
      <c r="R423" s="95">
        <v>-25</v>
      </c>
      <c r="S423" s="95">
        <v>-3.65</v>
      </c>
      <c r="T423" s="95">
        <v>-25</v>
      </c>
      <c r="U423" s="95">
        <v>0.15</v>
      </c>
      <c r="V423" s="95">
        <v>0.85</v>
      </c>
      <c r="W423" s="95">
        <v>0</v>
      </c>
      <c r="X423" s="95"/>
      <c r="Y423" s="95"/>
      <c r="Z423" s="74" t="s">
        <v>1111</v>
      </c>
      <c r="AA423" s="95">
        <v>0.57999999999999996</v>
      </c>
      <c r="AB423" s="95">
        <v>-0.15</v>
      </c>
      <c r="AC423" s="74" t="s">
        <v>1111</v>
      </c>
      <c r="AD423" s="95">
        <v>344093.75</v>
      </c>
    </row>
    <row r="424" spans="1:30" x14ac:dyDescent="0.2">
      <c r="A424" s="74" t="s">
        <v>1533</v>
      </c>
      <c r="B424" s="95">
        <v>6.42</v>
      </c>
      <c r="C424" s="95">
        <v>7.79</v>
      </c>
      <c r="D424" s="95">
        <v>15.02</v>
      </c>
      <c r="E424" s="95"/>
      <c r="F424" s="95">
        <v>0.33</v>
      </c>
      <c r="G424" s="95">
        <v>93.41</v>
      </c>
      <c r="H424" s="95">
        <v>89.4</v>
      </c>
      <c r="I424" s="95">
        <v>47.92</v>
      </c>
      <c r="J424" s="95">
        <v>8.0500000000000007</v>
      </c>
      <c r="K424" s="95">
        <v>19.809999999999999</v>
      </c>
      <c r="L424" s="95">
        <v>11.75</v>
      </c>
      <c r="M424" s="95"/>
      <c r="N424" s="95">
        <v>7.2</v>
      </c>
      <c r="O424" s="95"/>
      <c r="P424" s="95">
        <v>-0.33</v>
      </c>
      <c r="Q424" s="95"/>
      <c r="R424" s="95"/>
      <c r="S424" s="95">
        <v>2.19</v>
      </c>
      <c r="T424" s="95">
        <v>6.62</v>
      </c>
      <c r="U424" s="95">
        <v>0</v>
      </c>
      <c r="V424" s="95">
        <v>0.63</v>
      </c>
      <c r="W424" s="95">
        <v>0.05</v>
      </c>
      <c r="X424" s="95">
        <v>-1.87</v>
      </c>
      <c r="Y424" s="95">
        <v>-22.99</v>
      </c>
      <c r="Z424" s="74" t="s">
        <v>1111</v>
      </c>
      <c r="AA424" s="95">
        <v>0</v>
      </c>
      <c r="AB424" s="95">
        <v>0.43</v>
      </c>
      <c r="AC424" s="74" t="s">
        <v>1111</v>
      </c>
      <c r="AD424" s="95">
        <v>423276378</v>
      </c>
    </row>
    <row r="425" spans="1:30" x14ac:dyDescent="0.2">
      <c r="A425" s="74" t="s">
        <v>1534</v>
      </c>
      <c r="B425" s="95">
        <v>13.78</v>
      </c>
      <c r="C425" s="95">
        <v>3.63</v>
      </c>
      <c r="D425" s="95">
        <v>22.2</v>
      </c>
      <c r="E425" s="95">
        <v>0.92</v>
      </c>
      <c r="F425" s="95">
        <v>0.33</v>
      </c>
      <c r="G425" s="95">
        <v>79.73</v>
      </c>
      <c r="H425" s="95">
        <v>33.9</v>
      </c>
      <c r="I425" s="95">
        <v>10.119999999999999</v>
      </c>
      <c r="J425" s="95">
        <v>6.63</v>
      </c>
      <c r="K425" s="95">
        <v>12.35</v>
      </c>
      <c r="L425" s="95">
        <v>5.8</v>
      </c>
      <c r="M425" s="95">
        <v>0.8</v>
      </c>
      <c r="N425" s="95">
        <v>2.25</v>
      </c>
      <c r="O425" s="95">
        <v>-83.84</v>
      </c>
      <c r="P425" s="95">
        <v>-0.36</v>
      </c>
      <c r="Q425" s="95">
        <v>0.96</v>
      </c>
      <c r="R425" s="95">
        <v>4.1399999999999997</v>
      </c>
      <c r="S425" s="95">
        <v>1.5</v>
      </c>
      <c r="T425" s="95">
        <v>6.82</v>
      </c>
      <c r="U425" s="95">
        <v>0.36</v>
      </c>
      <c r="V425" s="95">
        <v>0.64</v>
      </c>
      <c r="W425" s="95">
        <v>0.15</v>
      </c>
      <c r="X425" s="95">
        <v>11.65</v>
      </c>
      <c r="Y425" s="95">
        <v>-8.84</v>
      </c>
      <c r="Z425" s="74" t="s">
        <v>1111</v>
      </c>
      <c r="AA425" s="95">
        <v>14.98</v>
      </c>
      <c r="AB425" s="95">
        <v>0.62</v>
      </c>
      <c r="AC425" s="74" t="s">
        <v>1111</v>
      </c>
      <c r="AD425" s="95">
        <v>3366713588</v>
      </c>
    </row>
    <row r="426" spans="1:30" x14ac:dyDescent="0.2">
      <c r="A426" s="74" t="s">
        <v>1535</v>
      </c>
      <c r="B426" s="95">
        <v>9.49</v>
      </c>
      <c r="C426" s="95"/>
      <c r="D426" s="95">
        <v>-11.75</v>
      </c>
      <c r="E426" s="95">
        <v>-2.23</v>
      </c>
      <c r="F426" s="95">
        <v>0.77</v>
      </c>
      <c r="G426" s="95">
        <v>47.89</v>
      </c>
      <c r="H426" s="95">
        <v>4.1900000000000004</v>
      </c>
      <c r="I426" s="95">
        <v>-5.42</v>
      </c>
      <c r="J426" s="95">
        <v>15.2</v>
      </c>
      <c r="K426" s="95">
        <v>37.49</v>
      </c>
      <c r="L426" s="95">
        <v>22.29</v>
      </c>
      <c r="M426" s="95"/>
      <c r="N426" s="95">
        <v>0.64</v>
      </c>
      <c r="O426" s="95">
        <v>2.97</v>
      </c>
      <c r="P426" s="95">
        <v>-1.3</v>
      </c>
      <c r="Q426" s="95">
        <v>2.75</v>
      </c>
      <c r="R426" s="95">
        <v>-18.97</v>
      </c>
      <c r="S426" s="95">
        <v>-6.55</v>
      </c>
      <c r="T426" s="95">
        <v>5.96</v>
      </c>
      <c r="U426" s="95">
        <v>-0.35</v>
      </c>
      <c r="V426" s="95">
        <v>1.35</v>
      </c>
      <c r="W426" s="95">
        <v>1.21</v>
      </c>
      <c r="X426" s="95"/>
      <c r="Y426" s="95"/>
      <c r="Z426" s="74" t="s">
        <v>1111</v>
      </c>
      <c r="AA426" s="95">
        <v>-4.26</v>
      </c>
      <c r="AB426" s="95">
        <v>-0.81</v>
      </c>
      <c r="AC426" s="74" t="s">
        <v>1111</v>
      </c>
      <c r="AD426" s="95">
        <v>319017738</v>
      </c>
    </row>
    <row r="427" spans="1:30" x14ac:dyDescent="0.2">
      <c r="A427" s="74" t="s">
        <v>1536</v>
      </c>
      <c r="B427" s="95">
        <v>10.59</v>
      </c>
      <c r="C427" s="95"/>
      <c r="D427" s="95">
        <v>-8.0299999999999994</v>
      </c>
      <c r="E427" s="95">
        <v>9.41</v>
      </c>
      <c r="F427" s="95">
        <v>1.76</v>
      </c>
      <c r="G427" s="95">
        <v>67.510000000000005</v>
      </c>
      <c r="H427" s="95">
        <v>-56.97</v>
      </c>
      <c r="I427" s="95">
        <v>-61.41</v>
      </c>
      <c r="J427" s="95">
        <v>-8.66</v>
      </c>
      <c r="K427" s="95">
        <v>-9.51</v>
      </c>
      <c r="L427" s="95">
        <v>-0.85</v>
      </c>
      <c r="M427" s="95">
        <v>0.92</v>
      </c>
      <c r="N427" s="95">
        <v>4.93</v>
      </c>
      <c r="O427" s="95">
        <v>4.09</v>
      </c>
      <c r="P427" s="95">
        <v>-4.3600000000000003</v>
      </c>
      <c r="Q427" s="95">
        <v>3.57</v>
      </c>
      <c r="R427" s="95">
        <v>-117.16</v>
      </c>
      <c r="S427" s="95">
        <v>-21.89</v>
      </c>
      <c r="T427" s="95">
        <v>-27.71</v>
      </c>
      <c r="U427" s="95">
        <v>0.19</v>
      </c>
      <c r="V427" s="95">
        <v>0.77</v>
      </c>
      <c r="W427" s="95">
        <v>0.36</v>
      </c>
      <c r="X427" s="95">
        <v>1.51</v>
      </c>
      <c r="Y427" s="95"/>
      <c r="Z427" s="74" t="s">
        <v>1111</v>
      </c>
      <c r="AA427" s="95">
        <v>1.1299999999999999</v>
      </c>
      <c r="AB427" s="95">
        <v>-1.32</v>
      </c>
      <c r="AC427" s="74" t="s">
        <v>1111</v>
      </c>
      <c r="AD427" s="95">
        <v>1051512870</v>
      </c>
    </row>
    <row r="428" spans="1:30" x14ac:dyDescent="0.2">
      <c r="A428" s="74" t="s">
        <v>1537</v>
      </c>
      <c r="B428" s="95">
        <v>14.55</v>
      </c>
      <c r="C428" s="95">
        <v>0.34</v>
      </c>
      <c r="D428" s="95">
        <v>12.26</v>
      </c>
      <c r="E428" s="95">
        <v>5.54</v>
      </c>
      <c r="F428" s="95">
        <v>3.01</v>
      </c>
      <c r="G428" s="95">
        <v>78.19</v>
      </c>
      <c r="H428" s="95">
        <v>11.7</v>
      </c>
      <c r="I428" s="95">
        <v>38.01</v>
      </c>
      <c r="J428" s="95">
        <v>39.86</v>
      </c>
      <c r="K428" s="95">
        <v>33.24</v>
      </c>
      <c r="L428" s="95">
        <v>-6.62</v>
      </c>
      <c r="M428" s="95">
        <v>-0.92</v>
      </c>
      <c r="N428" s="95">
        <v>4.66</v>
      </c>
      <c r="O428" s="95">
        <v>6.88</v>
      </c>
      <c r="P428" s="95">
        <v>-10.53</v>
      </c>
      <c r="Q428" s="95">
        <v>2.59</v>
      </c>
      <c r="R428" s="95">
        <v>45.19</v>
      </c>
      <c r="S428" s="95">
        <v>24.57</v>
      </c>
      <c r="T428" s="95">
        <v>-17.38</v>
      </c>
      <c r="U428" s="95">
        <v>0.54</v>
      </c>
      <c r="V428" s="95">
        <v>0.46</v>
      </c>
      <c r="W428" s="95">
        <v>0.65</v>
      </c>
      <c r="X428" s="95">
        <v>2.82</v>
      </c>
      <c r="Y428" s="95"/>
      <c r="Z428" s="74" t="s">
        <v>1111</v>
      </c>
      <c r="AA428" s="95">
        <v>2.63</v>
      </c>
      <c r="AB428" s="95">
        <v>1.19</v>
      </c>
      <c r="AC428" s="74" t="s">
        <v>1111</v>
      </c>
      <c r="AD428" s="95">
        <v>1128351045</v>
      </c>
    </row>
    <row r="429" spans="1:30" x14ac:dyDescent="0.2">
      <c r="A429" s="74" t="s">
        <v>1538</v>
      </c>
      <c r="B429" s="95">
        <v>50.37</v>
      </c>
      <c r="C429" s="95"/>
      <c r="D429" s="95">
        <v>-19.690000000000001</v>
      </c>
      <c r="E429" s="95">
        <v>4.5599999999999996</v>
      </c>
      <c r="F429" s="95">
        <v>3.75</v>
      </c>
      <c r="G429" s="95">
        <v>30.47</v>
      </c>
      <c r="H429" s="95">
        <v>-5983.23</v>
      </c>
      <c r="I429" s="95">
        <v>-6017.29</v>
      </c>
      <c r="J429" s="95">
        <v>-19.8</v>
      </c>
      <c r="K429" s="95">
        <v>-17.64</v>
      </c>
      <c r="L429" s="95">
        <v>2.16</v>
      </c>
      <c r="M429" s="95">
        <v>-0.5</v>
      </c>
      <c r="N429" s="95">
        <v>1184.53</v>
      </c>
      <c r="O429" s="95">
        <v>9.31</v>
      </c>
      <c r="P429" s="95">
        <v>-6.6</v>
      </c>
      <c r="Q429" s="95">
        <v>15.25</v>
      </c>
      <c r="R429" s="95">
        <v>-23.14</v>
      </c>
      <c r="S429" s="95">
        <v>-19.07</v>
      </c>
      <c r="T429" s="95">
        <v>-23.14</v>
      </c>
      <c r="U429" s="95">
        <v>0.82</v>
      </c>
      <c r="V429" s="95">
        <v>0.18</v>
      </c>
      <c r="W429" s="95">
        <v>0</v>
      </c>
      <c r="X429" s="95">
        <v>-23.62</v>
      </c>
      <c r="Y429" s="95"/>
      <c r="Z429" s="74" t="s">
        <v>1111</v>
      </c>
      <c r="AA429" s="95">
        <v>11.06</v>
      </c>
      <c r="AB429" s="95">
        <v>-2.56</v>
      </c>
      <c r="AC429" s="74" t="s">
        <v>1111</v>
      </c>
      <c r="AD429" s="95">
        <v>925115568</v>
      </c>
    </row>
    <row r="430" spans="1:30" x14ac:dyDescent="0.2">
      <c r="A430" s="74" t="s">
        <v>1539</v>
      </c>
      <c r="B430" s="95">
        <v>31.71</v>
      </c>
      <c r="C430" s="95"/>
      <c r="D430" s="95">
        <v>-1539.55</v>
      </c>
      <c r="E430" s="95">
        <v>1.25</v>
      </c>
      <c r="F430" s="95">
        <v>0.42</v>
      </c>
      <c r="G430" s="95">
        <v>54.83</v>
      </c>
      <c r="H430" s="95">
        <v>10.58</v>
      </c>
      <c r="I430" s="95">
        <v>-0.09</v>
      </c>
      <c r="J430" s="95">
        <v>12.51</v>
      </c>
      <c r="K430" s="95">
        <v>22.22</v>
      </c>
      <c r="L430" s="95">
        <v>9.7200000000000006</v>
      </c>
      <c r="M430" s="95">
        <v>0.97</v>
      </c>
      <c r="N430" s="95">
        <v>1.32</v>
      </c>
      <c r="O430" s="95">
        <v>21.45</v>
      </c>
      <c r="P430" s="95">
        <v>-0.52</v>
      </c>
      <c r="Q430" s="95">
        <v>1.1200000000000001</v>
      </c>
      <c r="R430" s="95">
        <v>-0.08</v>
      </c>
      <c r="S430" s="95">
        <v>-0.03</v>
      </c>
      <c r="T430" s="95">
        <v>4.13</v>
      </c>
      <c r="U430" s="95">
        <v>0.34</v>
      </c>
      <c r="V430" s="95">
        <v>0.66</v>
      </c>
      <c r="W430" s="95">
        <v>0.32</v>
      </c>
      <c r="X430" s="95">
        <v>0.59</v>
      </c>
      <c r="Y430" s="95"/>
      <c r="Z430" s="74" t="s">
        <v>1111</v>
      </c>
      <c r="AA430" s="95">
        <v>25.42</v>
      </c>
      <c r="AB430" s="95">
        <v>-0.02</v>
      </c>
      <c r="AC430" s="74" t="s">
        <v>1111</v>
      </c>
      <c r="AD430" s="95">
        <v>1576545696</v>
      </c>
    </row>
    <row r="431" spans="1:30" x14ac:dyDescent="0.2">
      <c r="A431" s="74" t="s">
        <v>1540</v>
      </c>
      <c r="B431" s="95">
        <v>83.33</v>
      </c>
      <c r="C431" s="95"/>
      <c r="D431" s="95">
        <v>5.95</v>
      </c>
      <c r="E431" s="95">
        <v>0.79</v>
      </c>
      <c r="F431" s="95">
        <v>7.0000000000000007E-2</v>
      </c>
      <c r="G431" s="95">
        <v>22.07</v>
      </c>
      <c r="H431" s="95">
        <v>14.95</v>
      </c>
      <c r="I431" s="95">
        <v>13.77</v>
      </c>
      <c r="J431" s="95">
        <v>5.48</v>
      </c>
      <c r="K431" s="95">
        <v>4.93</v>
      </c>
      <c r="L431" s="95">
        <v>-0.55000000000000004</v>
      </c>
      <c r="M431" s="95">
        <v>-0.08</v>
      </c>
      <c r="N431" s="95">
        <v>0.82</v>
      </c>
      <c r="O431" s="95"/>
      <c r="P431" s="95">
        <v>-7.0000000000000007E-2</v>
      </c>
      <c r="Q431" s="95"/>
      <c r="R431" s="95">
        <v>13.2</v>
      </c>
      <c r="S431" s="95">
        <v>1.2</v>
      </c>
      <c r="T431" s="95">
        <v>9.94</v>
      </c>
      <c r="U431" s="95">
        <v>0.09</v>
      </c>
      <c r="V431" s="95">
        <v>0.91</v>
      </c>
      <c r="W431" s="95">
        <v>0.09</v>
      </c>
      <c r="X431" s="95"/>
      <c r="Y431" s="95">
        <v>-49.54</v>
      </c>
      <c r="Z431" s="74" t="s">
        <v>1111</v>
      </c>
      <c r="AA431" s="95">
        <v>106.11</v>
      </c>
      <c r="AB431" s="95">
        <v>14.01</v>
      </c>
      <c r="AC431" s="74" t="s">
        <v>1111</v>
      </c>
      <c r="AD431" s="95">
        <v>16011151195</v>
      </c>
    </row>
    <row r="432" spans="1:30" x14ac:dyDescent="0.2">
      <c r="A432" s="74" t="s">
        <v>1541</v>
      </c>
      <c r="B432" s="95">
        <v>10.94</v>
      </c>
      <c r="C432" s="95"/>
      <c r="D432" s="95">
        <v>-8.84</v>
      </c>
      <c r="E432" s="95">
        <v>1.22</v>
      </c>
      <c r="F432" s="95">
        <v>1.18</v>
      </c>
      <c r="G432" s="95"/>
      <c r="H432" s="95"/>
      <c r="I432" s="95"/>
      <c r="J432" s="95">
        <v>-8.84</v>
      </c>
      <c r="K432" s="95">
        <v>-3.74</v>
      </c>
      <c r="L432" s="95">
        <v>5.0999999999999996</v>
      </c>
      <c r="M432" s="95">
        <v>-0.7</v>
      </c>
      <c r="N432" s="95"/>
      <c r="O432" s="95">
        <v>1.78</v>
      </c>
      <c r="P432" s="95">
        <v>-3.77</v>
      </c>
      <c r="Q432" s="95">
        <v>25.46</v>
      </c>
      <c r="R432" s="95">
        <v>-13.75</v>
      </c>
      <c r="S432" s="95">
        <v>-13.31</v>
      </c>
      <c r="T432" s="95">
        <v>-13.75</v>
      </c>
      <c r="U432" s="95">
        <v>0.97</v>
      </c>
      <c r="V432" s="95">
        <v>0.03</v>
      </c>
      <c r="W432" s="95">
        <v>0</v>
      </c>
      <c r="X432" s="95"/>
      <c r="Y432" s="95"/>
      <c r="Z432" s="74" t="s">
        <v>1111</v>
      </c>
      <c r="AA432" s="95">
        <v>9</v>
      </c>
      <c r="AB432" s="95">
        <v>-1.24</v>
      </c>
      <c r="AC432" s="74" t="s">
        <v>1111</v>
      </c>
      <c r="AD432" s="95">
        <v>408621034</v>
      </c>
    </row>
    <row r="433" spans="1:30" x14ac:dyDescent="0.2">
      <c r="A433" s="74" t="s">
        <v>1542</v>
      </c>
      <c r="B433" s="95">
        <v>31.38</v>
      </c>
      <c r="C433" s="95">
        <v>5.48</v>
      </c>
      <c r="D433" s="95">
        <v>7.47</v>
      </c>
      <c r="E433" s="95">
        <v>1.19</v>
      </c>
      <c r="F433" s="95">
        <v>0.96</v>
      </c>
      <c r="G433" s="95">
        <v>88.09</v>
      </c>
      <c r="H433" s="95">
        <v>34.29</v>
      </c>
      <c r="I433" s="95">
        <v>39.24</v>
      </c>
      <c r="J433" s="95">
        <v>8.5500000000000007</v>
      </c>
      <c r="K433" s="95">
        <v>2.42</v>
      </c>
      <c r="L433" s="95">
        <v>-6.14</v>
      </c>
      <c r="M433" s="95">
        <v>-0.85</v>
      </c>
      <c r="N433" s="95">
        <v>2.93</v>
      </c>
      <c r="O433" s="95">
        <v>1.39</v>
      </c>
      <c r="P433" s="95">
        <v>-4.8899999999999997</v>
      </c>
      <c r="Q433" s="95">
        <v>6.93</v>
      </c>
      <c r="R433" s="95">
        <v>15.88</v>
      </c>
      <c r="S433" s="95">
        <v>12.82</v>
      </c>
      <c r="T433" s="95">
        <v>13.33</v>
      </c>
      <c r="U433" s="95">
        <v>0.81</v>
      </c>
      <c r="V433" s="95">
        <v>0.19</v>
      </c>
      <c r="W433" s="95">
        <v>0.33</v>
      </c>
      <c r="X433" s="95">
        <v>19.88</v>
      </c>
      <c r="Y433" s="95">
        <v>27.77</v>
      </c>
      <c r="Z433" s="74" t="s">
        <v>1111</v>
      </c>
      <c r="AA433" s="95">
        <v>26.44</v>
      </c>
      <c r="AB433" s="95">
        <v>4.2</v>
      </c>
      <c r="AC433" s="74" t="s">
        <v>1111</v>
      </c>
      <c r="AD433" s="95">
        <v>3996145722</v>
      </c>
    </row>
    <row r="434" spans="1:30" x14ac:dyDescent="0.2">
      <c r="A434" s="74" t="s">
        <v>1543</v>
      </c>
      <c r="B434" s="95">
        <v>0.82</v>
      </c>
      <c r="C434" s="95"/>
      <c r="D434" s="95">
        <v>-2.21</v>
      </c>
      <c r="E434" s="95">
        <v>6.57</v>
      </c>
      <c r="F434" s="95">
        <v>2.68</v>
      </c>
      <c r="G434" s="95">
        <v>100</v>
      </c>
      <c r="H434" s="95">
        <v>-1442.59</v>
      </c>
      <c r="I434" s="95">
        <v>-1442.59</v>
      </c>
      <c r="J434" s="95">
        <v>-2.21</v>
      </c>
      <c r="K434" s="95">
        <v>-1.64</v>
      </c>
      <c r="L434" s="95">
        <v>0.56999999999999995</v>
      </c>
      <c r="M434" s="95">
        <v>-1.69</v>
      </c>
      <c r="N434" s="95">
        <v>31.82</v>
      </c>
      <c r="O434" s="95">
        <v>6.33</v>
      </c>
      <c r="P434" s="95">
        <v>-13.83</v>
      </c>
      <c r="Q434" s="95">
        <v>2.1</v>
      </c>
      <c r="R434" s="95">
        <v>-297.99</v>
      </c>
      <c r="S434" s="95">
        <v>-121.31</v>
      </c>
      <c r="T434" s="95">
        <v>-297.99</v>
      </c>
      <c r="U434" s="95">
        <v>0.41</v>
      </c>
      <c r="V434" s="95">
        <v>0.59</v>
      </c>
      <c r="W434" s="95">
        <v>0.08</v>
      </c>
      <c r="X434" s="95">
        <v>-34.5</v>
      </c>
      <c r="Y434" s="95"/>
      <c r="Z434" s="74" t="s">
        <v>1111</v>
      </c>
      <c r="AA434" s="95">
        <v>0.12</v>
      </c>
      <c r="AB434" s="95">
        <v>-0.37</v>
      </c>
      <c r="AC434" s="74" t="s">
        <v>1111</v>
      </c>
      <c r="AD434" s="95">
        <v>192892864</v>
      </c>
    </row>
    <row r="435" spans="1:30" x14ac:dyDescent="0.2">
      <c r="A435" s="74" t="s">
        <v>1544</v>
      </c>
      <c r="B435" s="95">
        <v>19.829999999999998</v>
      </c>
      <c r="C435" s="95"/>
      <c r="D435" s="95">
        <v>-2.23</v>
      </c>
      <c r="E435" s="95">
        <v>4.66</v>
      </c>
      <c r="F435" s="95">
        <v>0.55000000000000004</v>
      </c>
      <c r="G435" s="95">
        <v>9.51</v>
      </c>
      <c r="H435" s="95">
        <v>-37.32</v>
      </c>
      <c r="I435" s="95">
        <v>-41.94</v>
      </c>
      <c r="J435" s="95">
        <v>-2.5099999999999998</v>
      </c>
      <c r="K435" s="95">
        <v>-3.79</v>
      </c>
      <c r="L435" s="95">
        <v>-1.28</v>
      </c>
      <c r="M435" s="95">
        <v>2.37</v>
      </c>
      <c r="N435" s="95">
        <v>0.94</v>
      </c>
      <c r="O435" s="95">
        <v>1.7</v>
      </c>
      <c r="P435" s="95">
        <v>-1.3</v>
      </c>
      <c r="Q435" s="95">
        <v>2.23</v>
      </c>
      <c r="R435" s="95">
        <v>-208.61</v>
      </c>
      <c r="S435" s="95">
        <v>-24.41</v>
      </c>
      <c r="T435" s="95">
        <v>-35.67</v>
      </c>
      <c r="U435" s="95">
        <v>0.12</v>
      </c>
      <c r="V435" s="95">
        <v>0.88</v>
      </c>
      <c r="W435" s="95">
        <v>0.57999999999999996</v>
      </c>
      <c r="X435" s="95">
        <v>-4.32</v>
      </c>
      <c r="Y435" s="95"/>
      <c r="Z435" s="74" t="s">
        <v>1111</v>
      </c>
      <c r="AA435" s="95">
        <v>4.25</v>
      </c>
      <c r="AB435" s="95">
        <v>-8.8800000000000008</v>
      </c>
      <c r="AC435" s="74" t="s">
        <v>1111</v>
      </c>
      <c r="AD435" s="95">
        <v>2523333789</v>
      </c>
    </row>
    <row r="436" spans="1:30" x14ac:dyDescent="0.2">
      <c r="A436" s="74" t="s">
        <v>1545</v>
      </c>
      <c r="B436" s="95">
        <v>99.6</v>
      </c>
      <c r="C436" s="95"/>
      <c r="D436" s="95">
        <v>7.8</v>
      </c>
      <c r="E436" s="95">
        <v>5.3</v>
      </c>
      <c r="F436" s="95">
        <v>2.0699999999999998</v>
      </c>
      <c r="G436" s="95">
        <v>38.44</v>
      </c>
      <c r="H436" s="95">
        <v>27.76</v>
      </c>
      <c r="I436" s="95">
        <v>20.079999999999998</v>
      </c>
      <c r="J436" s="95">
        <v>5.64</v>
      </c>
      <c r="K436" s="95">
        <v>5.69</v>
      </c>
      <c r="L436" s="95">
        <v>0.22</v>
      </c>
      <c r="M436" s="95">
        <v>0.21</v>
      </c>
      <c r="N436" s="95">
        <v>1.57</v>
      </c>
      <c r="O436" s="95">
        <v>5.1100000000000003</v>
      </c>
      <c r="P436" s="95">
        <v>-5.81</v>
      </c>
      <c r="Q436" s="95">
        <v>2.71</v>
      </c>
      <c r="R436" s="95">
        <v>67.98</v>
      </c>
      <c r="S436" s="95">
        <v>26.6</v>
      </c>
      <c r="T436" s="95">
        <v>38.24</v>
      </c>
      <c r="U436" s="95">
        <v>0.39</v>
      </c>
      <c r="V436" s="95">
        <v>0.61</v>
      </c>
      <c r="W436" s="95">
        <v>1.32</v>
      </c>
      <c r="X436" s="95">
        <v>13.96</v>
      </c>
      <c r="Y436" s="95">
        <v>58.5</v>
      </c>
      <c r="Z436" s="74" t="s">
        <v>1111</v>
      </c>
      <c r="AA436" s="95">
        <v>18.79</v>
      </c>
      <c r="AB436" s="95">
        <v>12.77</v>
      </c>
      <c r="AC436" s="74" t="s">
        <v>1111</v>
      </c>
      <c r="AD436" s="95">
        <v>4442011357</v>
      </c>
    </row>
    <row r="437" spans="1:30" x14ac:dyDescent="0.2">
      <c r="A437" s="74" t="s">
        <v>1546</v>
      </c>
      <c r="B437" s="95">
        <v>64.180000000000007</v>
      </c>
      <c r="C437" s="95"/>
      <c r="D437" s="95">
        <v>7.24</v>
      </c>
      <c r="E437" s="95">
        <v>3.69</v>
      </c>
      <c r="F437" s="95">
        <v>0.65</v>
      </c>
      <c r="G437" s="95">
        <v>0</v>
      </c>
      <c r="H437" s="95">
        <v>37.19</v>
      </c>
      <c r="I437" s="95">
        <v>20.77</v>
      </c>
      <c r="J437" s="95">
        <v>4.04</v>
      </c>
      <c r="K437" s="95">
        <v>3.35</v>
      </c>
      <c r="L437" s="95">
        <v>-0.7</v>
      </c>
      <c r="M437" s="95">
        <v>-0.64</v>
      </c>
      <c r="N437" s="95">
        <v>1.5</v>
      </c>
      <c r="O437" s="95"/>
      <c r="P437" s="95">
        <v>-0.65</v>
      </c>
      <c r="Q437" s="95"/>
      <c r="R437" s="95">
        <v>50.92</v>
      </c>
      <c r="S437" s="95">
        <v>9.02</v>
      </c>
      <c r="T437" s="95">
        <v>78.45</v>
      </c>
      <c r="U437" s="95">
        <v>0.18</v>
      </c>
      <c r="V437" s="95">
        <v>0.73</v>
      </c>
      <c r="W437" s="95">
        <v>0.43</v>
      </c>
      <c r="X437" s="95">
        <v>48.41</v>
      </c>
      <c r="Y437" s="95">
        <v>122.84</v>
      </c>
      <c r="Z437" s="74" t="s">
        <v>1111</v>
      </c>
      <c r="AA437" s="95">
        <v>17.399999999999999</v>
      </c>
      <c r="AB437" s="95">
        <v>8.86</v>
      </c>
      <c r="AC437" s="74" t="s">
        <v>1111</v>
      </c>
      <c r="AD437" s="95">
        <v>968720084</v>
      </c>
    </row>
    <row r="438" spans="1:30" x14ac:dyDescent="0.2">
      <c r="A438" s="74" t="s">
        <v>1547</v>
      </c>
      <c r="B438" s="95">
        <v>24.85</v>
      </c>
      <c r="C438" s="95">
        <v>4.1399999999999997</v>
      </c>
      <c r="D438" s="95">
        <v>9.49</v>
      </c>
      <c r="E438" s="95">
        <v>1.07</v>
      </c>
      <c r="F438" s="95">
        <v>0.11</v>
      </c>
      <c r="G438" s="95">
        <v>0</v>
      </c>
      <c r="H438" s="95">
        <v>41.62</v>
      </c>
      <c r="I438" s="95">
        <v>33.01</v>
      </c>
      <c r="J438" s="95">
        <v>7.52</v>
      </c>
      <c r="K438" s="95">
        <v>-21.72</v>
      </c>
      <c r="L438" s="95">
        <v>-29.24</v>
      </c>
      <c r="M438" s="95">
        <v>-4.17</v>
      </c>
      <c r="N438" s="95">
        <v>3.13</v>
      </c>
      <c r="O438" s="95"/>
      <c r="P438" s="95">
        <v>-0.11</v>
      </c>
      <c r="Q438" s="95"/>
      <c r="R438" s="95">
        <v>11.32</v>
      </c>
      <c r="S438" s="95">
        <v>1.1399999999999999</v>
      </c>
      <c r="T438" s="95">
        <v>9.6</v>
      </c>
      <c r="U438" s="95">
        <v>0.1</v>
      </c>
      <c r="V438" s="95">
        <v>0.9</v>
      </c>
      <c r="W438" s="95">
        <v>0.03</v>
      </c>
      <c r="X438" s="95">
        <v>7.43</v>
      </c>
      <c r="Y438" s="95">
        <v>4.6500000000000004</v>
      </c>
      <c r="Z438" s="74" t="s">
        <v>1111</v>
      </c>
      <c r="AA438" s="95">
        <v>23.14</v>
      </c>
      <c r="AB438" s="95">
        <v>2.62</v>
      </c>
      <c r="AC438" s="74" t="s">
        <v>1111</v>
      </c>
      <c r="AD438" s="95">
        <v>225941170</v>
      </c>
    </row>
    <row r="439" spans="1:30" x14ac:dyDescent="0.2">
      <c r="A439" s="74" t="s">
        <v>1548</v>
      </c>
      <c r="B439" s="95">
        <v>2.54</v>
      </c>
      <c r="C439" s="95"/>
      <c r="D439" s="95">
        <v>-2.95</v>
      </c>
      <c r="E439" s="95">
        <v>2.33</v>
      </c>
      <c r="F439" s="95">
        <v>1.33</v>
      </c>
      <c r="G439" s="95"/>
      <c r="H439" s="95"/>
      <c r="I439" s="95"/>
      <c r="J439" s="95">
        <v>-3.03</v>
      </c>
      <c r="K439" s="95">
        <v>-3.36</v>
      </c>
      <c r="L439" s="95">
        <v>-0.34</v>
      </c>
      <c r="M439" s="95">
        <v>0.26</v>
      </c>
      <c r="N439" s="95"/>
      <c r="O439" s="95">
        <v>-8.16</v>
      </c>
      <c r="P439" s="95">
        <v>-1.68</v>
      </c>
      <c r="Q439" s="95">
        <v>0.56000000000000005</v>
      </c>
      <c r="R439" s="95">
        <v>-78.89</v>
      </c>
      <c r="S439" s="95">
        <v>-45.03</v>
      </c>
      <c r="T439" s="95">
        <v>-48.87</v>
      </c>
      <c r="U439" s="95">
        <v>0.56999999999999995</v>
      </c>
      <c r="V439" s="95">
        <v>0.43</v>
      </c>
      <c r="W439" s="95">
        <v>0</v>
      </c>
      <c r="X439" s="95"/>
      <c r="Y439" s="95"/>
      <c r="Z439" s="74" t="s">
        <v>1111</v>
      </c>
      <c r="AA439" s="95">
        <v>1.0900000000000001</v>
      </c>
      <c r="AB439" s="95">
        <v>-0.86</v>
      </c>
      <c r="AC439" s="74" t="s">
        <v>1111</v>
      </c>
      <c r="AD439" s="95">
        <v>86401910</v>
      </c>
    </row>
    <row r="440" spans="1:30" x14ac:dyDescent="0.2">
      <c r="A440" s="74" t="s">
        <v>1549</v>
      </c>
      <c r="B440" s="95">
        <v>0.36</v>
      </c>
      <c r="C440" s="95"/>
      <c r="D440" s="95">
        <v>-0.42</v>
      </c>
      <c r="E440" s="95">
        <v>0.33</v>
      </c>
      <c r="F440" s="95">
        <v>0.19</v>
      </c>
      <c r="G440" s="95"/>
      <c r="H440" s="95"/>
      <c r="I440" s="95"/>
      <c r="J440" s="95">
        <v>-0.43</v>
      </c>
      <c r="K440" s="95">
        <v>-3.36</v>
      </c>
      <c r="L440" s="95">
        <v>-0.34</v>
      </c>
      <c r="M440" s="95">
        <v>0.26</v>
      </c>
      <c r="N440" s="95"/>
      <c r="O440" s="95">
        <v>-1.1599999999999999</v>
      </c>
      <c r="P440" s="95">
        <v>-0.24</v>
      </c>
      <c r="Q440" s="95">
        <v>0.56000000000000005</v>
      </c>
      <c r="R440" s="95">
        <v>-78.89</v>
      </c>
      <c r="S440" s="95">
        <v>-45.03</v>
      </c>
      <c r="T440" s="95">
        <v>-48.87</v>
      </c>
      <c r="U440" s="95">
        <v>0.56999999999999995</v>
      </c>
      <c r="V440" s="95">
        <v>0.43</v>
      </c>
      <c r="W440" s="95">
        <v>0</v>
      </c>
      <c r="X440" s="95"/>
      <c r="Y440" s="95"/>
      <c r="Z440" s="74" t="s">
        <v>1111</v>
      </c>
      <c r="AA440" s="95">
        <v>1.0900000000000001</v>
      </c>
      <c r="AB440" s="95">
        <v>-0.86</v>
      </c>
      <c r="AC440" s="74" t="s">
        <v>1111</v>
      </c>
      <c r="AD440" s="95">
        <v>86401910</v>
      </c>
    </row>
    <row r="441" spans="1:30" x14ac:dyDescent="0.2">
      <c r="A441" s="74" t="s">
        <v>1550</v>
      </c>
      <c r="B441" s="95">
        <v>40.64</v>
      </c>
      <c r="C441" s="95">
        <v>1.67</v>
      </c>
      <c r="D441" s="95">
        <v>-34.93</v>
      </c>
      <c r="E441" s="95">
        <v>1.02</v>
      </c>
      <c r="F441" s="95">
        <v>0.4</v>
      </c>
      <c r="G441" s="95">
        <v>73.47</v>
      </c>
      <c r="H441" s="95">
        <v>-1.35</v>
      </c>
      <c r="I441" s="95">
        <v>-3.42</v>
      </c>
      <c r="J441" s="95">
        <v>-88.73</v>
      </c>
      <c r="K441" s="95">
        <v>-126.23</v>
      </c>
      <c r="L441" s="95">
        <v>-37.5</v>
      </c>
      <c r="M441" s="95">
        <v>0.43</v>
      </c>
      <c r="N441" s="95">
        <v>1.19</v>
      </c>
      <c r="O441" s="95">
        <v>13.77</v>
      </c>
      <c r="P441" s="95">
        <v>-0.47</v>
      </c>
      <c r="Q441" s="95">
        <v>1.23</v>
      </c>
      <c r="R441" s="95">
        <v>-2.93</v>
      </c>
      <c r="S441" s="95">
        <v>-1.1299999999999999</v>
      </c>
      <c r="T441" s="95">
        <v>-0.75</v>
      </c>
      <c r="U441" s="95">
        <v>0.39</v>
      </c>
      <c r="V441" s="95">
        <v>0.56999999999999995</v>
      </c>
      <c r="W441" s="95">
        <v>0.33</v>
      </c>
      <c r="X441" s="95">
        <v>5.09</v>
      </c>
      <c r="Y441" s="95"/>
      <c r="Z441" s="74" t="s">
        <v>1111</v>
      </c>
      <c r="AA441" s="95">
        <v>39.770000000000003</v>
      </c>
      <c r="AB441" s="95">
        <v>-1.1599999999999999</v>
      </c>
      <c r="AC441" s="74" t="s">
        <v>1111</v>
      </c>
      <c r="AD441" s="95">
        <v>643079232</v>
      </c>
    </row>
    <row r="442" spans="1:30" x14ac:dyDescent="0.2">
      <c r="A442" s="74" t="s">
        <v>1551</v>
      </c>
      <c r="B442" s="95">
        <v>1.03</v>
      </c>
      <c r="C442" s="95"/>
      <c r="D442" s="95">
        <v>-0.78</v>
      </c>
      <c r="E442" s="95">
        <v>0.74</v>
      </c>
      <c r="F442" s="95">
        <v>0.28999999999999998</v>
      </c>
      <c r="G442" s="95">
        <v>31.67</v>
      </c>
      <c r="H442" s="95">
        <v>-117.8</v>
      </c>
      <c r="I442" s="95">
        <v>-123.77</v>
      </c>
      <c r="J442" s="95">
        <v>-0.82</v>
      </c>
      <c r="K442" s="95">
        <v>-1.1499999999999999</v>
      </c>
      <c r="L442" s="95">
        <v>-0.33</v>
      </c>
      <c r="M442" s="95">
        <v>0.3</v>
      </c>
      <c r="N442" s="95">
        <v>0.96</v>
      </c>
      <c r="O442" s="95">
        <v>1.01</v>
      </c>
      <c r="P442" s="95">
        <v>-0.56000000000000005</v>
      </c>
      <c r="Q442" s="95">
        <v>2.5099999999999998</v>
      </c>
      <c r="R442" s="95">
        <v>-95.39</v>
      </c>
      <c r="S442" s="95">
        <v>-37.54</v>
      </c>
      <c r="T442" s="95">
        <v>-49.09</v>
      </c>
      <c r="U442" s="95">
        <v>0.39</v>
      </c>
      <c r="V442" s="95">
        <v>0.61</v>
      </c>
      <c r="W442" s="95">
        <v>0.3</v>
      </c>
      <c r="X442" s="95">
        <v>59.6</v>
      </c>
      <c r="Y442" s="95"/>
      <c r="Z442" s="74" t="s">
        <v>1111</v>
      </c>
      <c r="AA442" s="95">
        <v>1.39</v>
      </c>
      <c r="AB442" s="95">
        <v>-1.33</v>
      </c>
      <c r="AC442" s="74" t="s">
        <v>1111</v>
      </c>
      <c r="AD442" s="95">
        <v>112598570</v>
      </c>
    </row>
    <row r="443" spans="1:30" x14ac:dyDescent="0.2">
      <c r="A443" s="74" t="s">
        <v>1552</v>
      </c>
      <c r="B443" s="95">
        <v>102.32</v>
      </c>
      <c r="C443" s="95">
        <v>2.5</v>
      </c>
      <c r="D443" s="95">
        <v>20.399999999999999</v>
      </c>
      <c r="E443" s="95">
        <v>1.72</v>
      </c>
      <c r="F443" s="95">
        <v>0.69</v>
      </c>
      <c r="G443" s="95">
        <v>69.69</v>
      </c>
      <c r="H443" s="95">
        <v>26.5</v>
      </c>
      <c r="I443" s="95">
        <v>19.53</v>
      </c>
      <c r="J443" s="95">
        <v>15.04</v>
      </c>
      <c r="K443" s="95">
        <v>23.03</v>
      </c>
      <c r="L443" s="95">
        <v>7.99</v>
      </c>
      <c r="M443" s="95">
        <v>0.91</v>
      </c>
      <c r="N443" s="95">
        <v>3.98</v>
      </c>
      <c r="O443" s="95">
        <v>-20.22</v>
      </c>
      <c r="P443" s="95">
        <v>-0.81</v>
      </c>
      <c r="Q443" s="95">
        <v>0.81</v>
      </c>
      <c r="R443" s="95">
        <v>8.42</v>
      </c>
      <c r="S443" s="95">
        <v>3.39</v>
      </c>
      <c r="T443" s="95">
        <v>4.92</v>
      </c>
      <c r="U443" s="95">
        <v>0.4</v>
      </c>
      <c r="V443" s="95">
        <v>0.6</v>
      </c>
      <c r="W443" s="95">
        <v>0.17</v>
      </c>
      <c r="X443" s="95">
        <v>6.78</v>
      </c>
      <c r="Y443" s="95">
        <v>13.71</v>
      </c>
      <c r="Z443" s="74" t="s">
        <v>1111</v>
      </c>
      <c r="AA443" s="95">
        <v>59.58</v>
      </c>
      <c r="AB443" s="95">
        <v>5.0199999999999996</v>
      </c>
      <c r="AC443" s="74" t="s">
        <v>1111</v>
      </c>
      <c r="AD443" s="95">
        <v>13578396064</v>
      </c>
    </row>
    <row r="444" spans="1:30" x14ac:dyDescent="0.2">
      <c r="A444" s="74" t="s">
        <v>1553</v>
      </c>
      <c r="B444" s="95">
        <v>14.46</v>
      </c>
      <c r="C444" s="95"/>
      <c r="D444" s="95">
        <v>-21.71</v>
      </c>
      <c r="E444" s="95">
        <v>10.64</v>
      </c>
      <c r="F444" s="95">
        <v>8.4499999999999993</v>
      </c>
      <c r="G444" s="95">
        <v>100</v>
      </c>
      <c r="H444" s="95">
        <v>-3831.25</v>
      </c>
      <c r="I444" s="95">
        <v>-3856.25</v>
      </c>
      <c r="J444" s="95">
        <v>-21.85</v>
      </c>
      <c r="K444" s="95">
        <v>-20.170000000000002</v>
      </c>
      <c r="L444" s="95">
        <v>1.68</v>
      </c>
      <c r="M444" s="95">
        <v>-0.82</v>
      </c>
      <c r="N444" s="95">
        <v>837.16</v>
      </c>
      <c r="O444" s="95">
        <v>11.42</v>
      </c>
      <c r="P444" s="95">
        <v>-45.05</v>
      </c>
      <c r="Q444" s="95">
        <v>11.09</v>
      </c>
      <c r="R444" s="95">
        <v>-49</v>
      </c>
      <c r="S444" s="95">
        <v>-38.9</v>
      </c>
      <c r="T444" s="95">
        <v>-40.93</v>
      </c>
      <c r="U444" s="95">
        <v>0.79</v>
      </c>
      <c r="V444" s="95">
        <v>0.21</v>
      </c>
      <c r="W444" s="95">
        <v>0.01</v>
      </c>
      <c r="X444" s="95"/>
      <c r="Y444" s="95"/>
      <c r="Z444" s="74" t="s">
        <v>1111</v>
      </c>
      <c r="AA444" s="95">
        <v>1.36</v>
      </c>
      <c r="AB444" s="95">
        <v>-0.67</v>
      </c>
      <c r="AC444" s="74" t="s">
        <v>1111</v>
      </c>
      <c r="AD444" s="95">
        <v>334863234</v>
      </c>
    </row>
    <row r="445" spans="1:30" x14ac:dyDescent="0.2">
      <c r="A445" s="74" t="s">
        <v>1554</v>
      </c>
      <c r="B445" s="95">
        <v>1.31</v>
      </c>
      <c r="C445" s="95"/>
      <c r="D445" s="95">
        <v>-7.13</v>
      </c>
      <c r="E445" s="95">
        <v>1.17</v>
      </c>
      <c r="F445" s="95">
        <v>1.1599999999999999</v>
      </c>
      <c r="G445" s="95"/>
      <c r="H445" s="95"/>
      <c r="I445" s="95"/>
      <c r="J445" s="95">
        <v>-7.13</v>
      </c>
      <c r="K445" s="95">
        <v>-1.1100000000000001</v>
      </c>
      <c r="L445" s="95">
        <v>6.03</v>
      </c>
      <c r="M445" s="95">
        <v>-0.99</v>
      </c>
      <c r="N445" s="95"/>
      <c r="O445" s="95">
        <v>1.17</v>
      </c>
      <c r="P445" s="95">
        <v>-4483.18</v>
      </c>
      <c r="Q445" s="95">
        <v>85.31</v>
      </c>
      <c r="R445" s="95">
        <v>-16.45</v>
      </c>
      <c r="S445" s="95">
        <v>-16.260000000000002</v>
      </c>
      <c r="T445" s="95">
        <v>-16.45</v>
      </c>
      <c r="U445" s="95">
        <v>0.99</v>
      </c>
      <c r="V445" s="95">
        <v>0.01</v>
      </c>
      <c r="W445" s="95">
        <v>0</v>
      </c>
      <c r="X445" s="95"/>
      <c r="Y445" s="95"/>
      <c r="Z445" s="74" t="s">
        <v>1111</v>
      </c>
      <c r="AA445" s="95">
        <v>1.1200000000000001</v>
      </c>
      <c r="AB445" s="95">
        <v>-0.18</v>
      </c>
      <c r="AC445" s="74" t="s">
        <v>1111</v>
      </c>
      <c r="AD445" s="95">
        <v>165877571</v>
      </c>
    </row>
    <row r="446" spans="1:30" x14ac:dyDescent="0.2">
      <c r="A446" s="74" t="s">
        <v>1555</v>
      </c>
      <c r="B446" s="95">
        <v>117.03</v>
      </c>
      <c r="C446" s="95">
        <v>1.28</v>
      </c>
      <c r="D446" s="95">
        <v>32.14</v>
      </c>
      <c r="E446" s="95">
        <v>3.93</v>
      </c>
      <c r="F446" s="95">
        <v>1.86</v>
      </c>
      <c r="G446" s="95">
        <v>36.159999999999997</v>
      </c>
      <c r="H446" s="95">
        <v>10.9</v>
      </c>
      <c r="I446" s="95">
        <v>7.58</v>
      </c>
      <c r="J446" s="95">
        <v>22.36</v>
      </c>
      <c r="K446" s="95">
        <v>25.26</v>
      </c>
      <c r="L446" s="95">
        <v>2.91</v>
      </c>
      <c r="M446" s="95">
        <v>0.51</v>
      </c>
      <c r="N446" s="95">
        <v>2.44</v>
      </c>
      <c r="O446" s="95">
        <v>17.68</v>
      </c>
      <c r="P446" s="95">
        <v>-2.76</v>
      </c>
      <c r="Q446" s="95">
        <v>1.48</v>
      </c>
      <c r="R446" s="95">
        <v>12.24</v>
      </c>
      <c r="S446" s="95">
        <v>5.8</v>
      </c>
      <c r="T446" s="95">
        <v>8.76</v>
      </c>
      <c r="U446" s="95">
        <v>0.47</v>
      </c>
      <c r="V446" s="95">
        <v>0.53</v>
      </c>
      <c r="W446" s="95">
        <v>0.77</v>
      </c>
      <c r="X446" s="95">
        <v>4.8</v>
      </c>
      <c r="Y446" s="95">
        <v>1.43</v>
      </c>
      <c r="Z446" s="74" t="s">
        <v>1111</v>
      </c>
      <c r="AA446" s="95">
        <v>29.74</v>
      </c>
      <c r="AB446" s="95">
        <v>3.64</v>
      </c>
      <c r="AC446" s="74" t="s">
        <v>1111</v>
      </c>
      <c r="AD446" s="95">
        <v>7703745513</v>
      </c>
    </row>
    <row r="447" spans="1:30" x14ac:dyDescent="0.2">
      <c r="A447" s="74" t="s">
        <v>1556</v>
      </c>
      <c r="B447" s="95">
        <v>14.66</v>
      </c>
      <c r="C447" s="95"/>
      <c r="D447" s="95">
        <v>-4.0199999999999996</v>
      </c>
      <c r="E447" s="95">
        <v>4.25</v>
      </c>
      <c r="F447" s="95">
        <v>2.93</v>
      </c>
      <c r="G447" s="95">
        <v>100</v>
      </c>
      <c r="H447" s="95">
        <v>-2564.69</v>
      </c>
      <c r="I447" s="95">
        <v>-2564.88</v>
      </c>
      <c r="J447" s="95">
        <v>-4.0199999999999996</v>
      </c>
      <c r="K447" s="95">
        <v>-2.93</v>
      </c>
      <c r="L447" s="95">
        <v>1.0900000000000001</v>
      </c>
      <c r="M447" s="95">
        <v>-1.1499999999999999</v>
      </c>
      <c r="N447" s="95">
        <v>103.05</v>
      </c>
      <c r="O447" s="95">
        <v>4.6500000000000004</v>
      </c>
      <c r="P447" s="95">
        <v>-16.39</v>
      </c>
      <c r="Q447" s="95">
        <v>4.29</v>
      </c>
      <c r="R447" s="95">
        <v>-105.79</v>
      </c>
      <c r="S447" s="95">
        <v>-72.92</v>
      </c>
      <c r="T447" s="95">
        <v>-105.79</v>
      </c>
      <c r="U447" s="95">
        <v>0.69</v>
      </c>
      <c r="V447" s="95">
        <v>0.31</v>
      </c>
      <c r="W447" s="95">
        <v>0.03</v>
      </c>
      <c r="X447" s="95"/>
      <c r="Y447" s="95"/>
      <c r="Z447" s="74" t="s">
        <v>1111</v>
      </c>
      <c r="AA447" s="95">
        <v>3.45</v>
      </c>
      <c r="AB447" s="95">
        <v>-3.65</v>
      </c>
      <c r="AC447" s="74" t="s">
        <v>1111</v>
      </c>
      <c r="AD447" s="95">
        <v>1318189084</v>
      </c>
    </row>
    <row r="448" spans="1:30" x14ac:dyDescent="0.2">
      <c r="A448" s="74" t="s">
        <v>1557</v>
      </c>
      <c r="B448" s="95">
        <v>63.45</v>
      </c>
      <c r="C448" s="95"/>
      <c r="D448" s="95">
        <v>64.22</v>
      </c>
      <c r="E448" s="95">
        <v>5.97</v>
      </c>
      <c r="F448" s="95">
        <v>4.75</v>
      </c>
      <c r="G448" s="95">
        <v>74.67</v>
      </c>
      <c r="H448" s="95">
        <v>19.559999999999999</v>
      </c>
      <c r="I448" s="95">
        <v>17.53</v>
      </c>
      <c r="J448" s="95">
        <v>57.55</v>
      </c>
      <c r="K448" s="95">
        <v>56.5</v>
      </c>
      <c r="L448" s="95">
        <v>-1.05</v>
      </c>
      <c r="M448" s="95">
        <v>-0.11</v>
      </c>
      <c r="N448" s="95">
        <v>11.26</v>
      </c>
      <c r="O448" s="95">
        <v>20.56</v>
      </c>
      <c r="P448" s="95">
        <v>-6.98</v>
      </c>
      <c r="Q448" s="95">
        <v>3.63</v>
      </c>
      <c r="R448" s="95">
        <v>9.2899999999999991</v>
      </c>
      <c r="S448" s="95">
        <v>7.4</v>
      </c>
      <c r="T448" s="95">
        <v>9.08</v>
      </c>
      <c r="U448" s="95">
        <v>0.8</v>
      </c>
      <c r="V448" s="95">
        <v>0.2</v>
      </c>
      <c r="W448" s="95">
        <v>0.42</v>
      </c>
      <c r="X448" s="95">
        <v>9.74</v>
      </c>
      <c r="Y448" s="95"/>
      <c r="Z448" s="74" t="s">
        <v>1111</v>
      </c>
      <c r="AA448" s="95">
        <v>10.63</v>
      </c>
      <c r="AB448" s="95">
        <v>0.99</v>
      </c>
      <c r="AC448" s="74" t="s">
        <v>1111</v>
      </c>
      <c r="AD448" s="95">
        <v>2914372710</v>
      </c>
    </row>
    <row r="449" spans="1:30" x14ac:dyDescent="0.2">
      <c r="A449" s="74" t="s">
        <v>1558</v>
      </c>
      <c r="B449" s="95">
        <v>650.5</v>
      </c>
      <c r="C449" s="95">
        <v>1.1399999999999999</v>
      </c>
      <c r="D449" s="95">
        <v>36.270000000000003</v>
      </c>
      <c r="E449" s="95">
        <v>4.9000000000000004</v>
      </c>
      <c r="F449" s="95">
        <v>4.3600000000000003</v>
      </c>
      <c r="G449" s="95">
        <v>42</v>
      </c>
      <c r="H449" s="95">
        <v>24.06</v>
      </c>
      <c r="I449" s="95">
        <v>20.58</v>
      </c>
      <c r="J449" s="95">
        <v>31.02</v>
      </c>
      <c r="K449" s="95">
        <v>29.61</v>
      </c>
      <c r="L449" s="95">
        <v>-1.41</v>
      </c>
      <c r="M449" s="95">
        <v>-0.22</v>
      </c>
      <c r="N449" s="95">
        <v>7.46</v>
      </c>
      <c r="O449" s="95">
        <v>9.85</v>
      </c>
      <c r="P449" s="95">
        <v>-8.67</v>
      </c>
      <c r="Q449" s="95">
        <v>9.0299999999999994</v>
      </c>
      <c r="R449" s="95">
        <v>13.5</v>
      </c>
      <c r="S449" s="95">
        <v>12.01</v>
      </c>
      <c r="T449" s="95">
        <v>13.5</v>
      </c>
      <c r="U449" s="95">
        <v>0.89</v>
      </c>
      <c r="V449" s="95">
        <v>0.11</v>
      </c>
      <c r="W449" s="95">
        <v>0.57999999999999996</v>
      </c>
      <c r="X449" s="95">
        <v>0.25</v>
      </c>
      <c r="Y449" s="95">
        <v>2.11</v>
      </c>
      <c r="Z449" s="74" t="s">
        <v>1111</v>
      </c>
      <c r="AA449" s="95">
        <v>132.88</v>
      </c>
      <c r="AB449" s="95">
        <v>17.940000000000001</v>
      </c>
      <c r="AC449" s="74" t="s">
        <v>1111</v>
      </c>
      <c r="AD449" s="95">
        <v>1171355350</v>
      </c>
    </row>
    <row r="450" spans="1:30" x14ac:dyDescent="0.2">
      <c r="A450" s="74" t="s">
        <v>1559</v>
      </c>
      <c r="B450" s="95">
        <v>12.41</v>
      </c>
      <c r="C450" s="95"/>
      <c r="D450" s="95">
        <v>-8.6300000000000008</v>
      </c>
      <c r="E450" s="95">
        <v>1.53</v>
      </c>
      <c r="F450" s="95">
        <v>0.65</v>
      </c>
      <c r="G450" s="95">
        <v>14.59</v>
      </c>
      <c r="H450" s="95">
        <v>-7.78</v>
      </c>
      <c r="I450" s="95">
        <v>-10.32</v>
      </c>
      <c r="J450" s="95">
        <v>-11.44</v>
      </c>
      <c r="K450" s="95">
        <v>-15.53</v>
      </c>
      <c r="L450" s="95">
        <v>-4.09</v>
      </c>
      <c r="M450" s="95">
        <v>0.55000000000000004</v>
      </c>
      <c r="N450" s="95">
        <v>0.89</v>
      </c>
      <c r="O450" s="95">
        <v>1.8</v>
      </c>
      <c r="P450" s="95">
        <v>-1.36</v>
      </c>
      <c r="Q450" s="95">
        <v>3.19</v>
      </c>
      <c r="R450" s="95">
        <v>-17.75</v>
      </c>
      <c r="S450" s="95">
        <v>-7.51</v>
      </c>
      <c r="T450" s="95">
        <v>-9.51</v>
      </c>
      <c r="U450" s="95">
        <v>0.42</v>
      </c>
      <c r="V450" s="95">
        <v>0.57999999999999996</v>
      </c>
      <c r="W450" s="95">
        <v>0.73</v>
      </c>
      <c r="X450" s="95">
        <v>-6.2</v>
      </c>
      <c r="Y450" s="95"/>
      <c r="Z450" s="74" t="s">
        <v>1111</v>
      </c>
      <c r="AA450" s="95">
        <v>8.1</v>
      </c>
      <c r="AB450" s="95">
        <v>-1.44</v>
      </c>
      <c r="AC450" s="74" t="s">
        <v>1111</v>
      </c>
      <c r="AD450" s="95">
        <v>390423564</v>
      </c>
    </row>
    <row r="451" spans="1:30" x14ac:dyDescent="0.2">
      <c r="A451" s="74" t="s">
        <v>1560</v>
      </c>
      <c r="B451" s="95">
        <v>3.41</v>
      </c>
      <c r="C451" s="95"/>
      <c r="D451" s="95">
        <v>8.92</v>
      </c>
      <c r="E451" s="95">
        <v>4.12</v>
      </c>
      <c r="F451" s="95">
        <v>2.68</v>
      </c>
      <c r="G451" s="95">
        <v>61.88</v>
      </c>
      <c r="H451" s="95">
        <v>14.55</v>
      </c>
      <c r="I451" s="95">
        <v>36.229999999999997</v>
      </c>
      <c r="J451" s="95">
        <v>22.22</v>
      </c>
      <c r="K451" s="95">
        <v>20.84</v>
      </c>
      <c r="L451" s="95">
        <v>-1.38</v>
      </c>
      <c r="M451" s="95">
        <v>-0.26</v>
      </c>
      <c r="N451" s="95">
        <v>3.23</v>
      </c>
      <c r="O451" s="95">
        <v>7.17</v>
      </c>
      <c r="P451" s="95">
        <v>-6.96</v>
      </c>
      <c r="Q451" s="95">
        <v>2.54</v>
      </c>
      <c r="R451" s="95">
        <v>46.15</v>
      </c>
      <c r="S451" s="95">
        <v>29.99</v>
      </c>
      <c r="T451" s="95">
        <v>-10.25</v>
      </c>
      <c r="U451" s="95">
        <v>0.65</v>
      </c>
      <c r="V451" s="95">
        <v>0.35</v>
      </c>
      <c r="W451" s="95">
        <v>0.83</v>
      </c>
      <c r="X451" s="95">
        <v>26.79</v>
      </c>
      <c r="Y451" s="95"/>
      <c r="Z451" s="74" t="s">
        <v>1111</v>
      </c>
      <c r="AA451" s="95">
        <v>0.83</v>
      </c>
      <c r="AB451" s="95">
        <v>0.38</v>
      </c>
      <c r="AC451" s="74" t="s">
        <v>1111</v>
      </c>
      <c r="AD451" s="95">
        <v>579844925</v>
      </c>
    </row>
    <row r="452" spans="1:30" x14ac:dyDescent="0.2">
      <c r="A452" s="74" t="s">
        <v>1561</v>
      </c>
      <c r="B452" s="95">
        <v>26.75</v>
      </c>
      <c r="C452" s="95"/>
      <c r="D452" s="95">
        <v>10.34</v>
      </c>
      <c r="E452" s="95">
        <v>1.68</v>
      </c>
      <c r="F452" s="95">
        <v>0.62</v>
      </c>
      <c r="G452" s="95">
        <v>79.55</v>
      </c>
      <c r="H452" s="95">
        <v>18.22</v>
      </c>
      <c r="I452" s="95">
        <v>11.63</v>
      </c>
      <c r="J452" s="95">
        <v>6.6</v>
      </c>
      <c r="K452" s="95">
        <v>10.98</v>
      </c>
      <c r="L452" s="95">
        <v>4.3899999999999997</v>
      </c>
      <c r="M452" s="95">
        <v>1.1200000000000001</v>
      </c>
      <c r="N452" s="95">
        <v>1.2</v>
      </c>
      <c r="O452" s="95">
        <v>74.77</v>
      </c>
      <c r="P452" s="95">
        <v>-0.68</v>
      </c>
      <c r="Q452" s="95">
        <v>1.0900000000000001</v>
      </c>
      <c r="R452" s="95">
        <v>16.23</v>
      </c>
      <c r="S452" s="95">
        <v>5.96</v>
      </c>
      <c r="T452" s="95">
        <v>9.6300000000000008</v>
      </c>
      <c r="U452" s="95">
        <v>0.37</v>
      </c>
      <c r="V452" s="95">
        <v>0.63</v>
      </c>
      <c r="W452" s="95">
        <v>0.51</v>
      </c>
      <c r="X452" s="95">
        <v>20.46</v>
      </c>
      <c r="Y452" s="95">
        <v>-4.87</v>
      </c>
      <c r="Z452" s="74" t="s">
        <v>1111</v>
      </c>
      <c r="AA452" s="95">
        <v>15.94</v>
      </c>
      <c r="AB452" s="95">
        <v>2.59</v>
      </c>
      <c r="AC452" s="74" t="s">
        <v>1111</v>
      </c>
      <c r="AD452" s="95">
        <v>1984831275</v>
      </c>
    </row>
    <row r="453" spans="1:30" x14ac:dyDescent="0.2">
      <c r="A453" s="74" t="s">
        <v>1562</v>
      </c>
      <c r="B453" s="95">
        <v>23.7</v>
      </c>
      <c r="C453" s="95"/>
      <c r="D453" s="95">
        <v>-5.98</v>
      </c>
      <c r="E453" s="95">
        <v>7.78</v>
      </c>
      <c r="F453" s="95">
        <v>0.28999999999999998</v>
      </c>
      <c r="G453" s="95">
        <v>93.95</v>
      </c>
      <c r="H453" s="95">
        <v>4.63</v>
      </c>
      <c r="I453" s="95">
        <v>-3.8</v>
      </c>
      <c r="J453" s="95">
        <v>4.9000000000000004</v>
      </c>
      <c r="K453" s="95">
        <v>11.4</v>
      </c>
      <c r="L453" s="95">
        <v>6.49</v>
      </c>
      <c r="M453" s="95">
        <v>10.3</v>
      </c>
      <c r="N453" s="95">
        <v>0.23</v>
      </c>
      <c r="O453" s="95">
        <v>2.2200000000000002</v>
      </c>
      <c r="P453" s="95">
        <v>-0.55000000000000004</v>
      </c>
      <c r="Q453" s="95">
        <v>1.38</v>
      </c>
      <c r="R453" s="95">
        <v>-130.03</v>
      </c>
      <c r="S453" s="95">
        <v>-4.83</v>
      </c>
      <c r="T453" s="95">
        <v>7.96</v>
      </c>
      <c r="U453" s="95">
        <v>0.04</v>
      </c>
      <c r="V453" s="95">
        <v>0.96</v>
      </c>
      <c r="W453" s="95">
        <v>1.27</v>
      </c>
      <c r="X453" s="95">
        <v>-6.25</v>
      </c>
      <c r="Y453" s="95"/>
      <c r="Z453" s="74" t="s">
        <v>1111</v>
      </c>
      <c r="AA453" s="95">
        <v>3.05</v>
      </c>
      <c r="AB453" s="95">
        <v>-3.96</v>
      </c>
      <c r="AC453" s="74" t="s">
        <v>1111</v>
      </c>
      <c r="AD453" s="95">
        <v>335336040</v>
      </c>
    </row>
    <row r="454" spans="1:30" x14ac:dyDescent="0.2">
      <c r="A454" s="74" t="s">
        <v>1563</v>
      </c>
      <c r="B454" s="95">
        <v>14.36</v>
      </c>
      <c r="C454" s="95"/>
      <c r="D454" s="95">
        <v>6.11</v>
      </c>
      <c r="E454" s="95">
        <v>-6.01</v>
      </c>
      <c r="F454" s="95">
        <v>0.2</v>
      </c>
      <c r="G454" s="95">
        <v>66.58</v>
      </c>
      <c r="H454" s="95">
        <v>26.37</v>
      </c>
      <c r="I454" s="95">
        <v>10.58</v>
      </c>
      <c r="J454" s="95">
        <v>2.4500000000000002</v>
      </c>
      <c r="K454" s="95">
        <v>12.6</v>
      </c>
      <c r="L454" s="95">
        <v>10.15</v>
      </c>
      <c r="M454" s="95"/>
      <c r="N454" s="95">
        <v>0.65</v>
      </c>
      <c r="O454" s="95">
        <v>-2.31</v>
      </c>
      <c r="P454" s="95">
        <v>-0.2</v>
      </c>
      <c r="Q454" s="95">
        <v>0.23</v>
      </c>
      <c r="R454" s="95">
        <v>-98.4</v>
      </c>
      <c r="S454" s="95">
        <v>3.2</v>
      </c>
      <c r="T454" s="95">
        <v>8.99</v>
      </c>
      <c r="U454" s="95">
        <v>-0.03</v>
      </c>
      <c r="V454" s="95">
        <v>1.03</v>
      </c>
      <c r="W454" s="95">
        <v>0.3</v>
      </c>
      <c r="X454" s="95"/>
      <c r="Y454" s="95"/>
      <c r="Z454" s="74" t="s">
        <v>1111</v>
      </c>
      <c r="AA454" s="95">
        <v>-2.39</v>
      </c>
      <c r="AB454" s="95">
        <v>2.35</v>
      </c>
      <c r="AC454" s="74" t="s">
        <v>1111</v>
      </c>
      <c r="AD454" s="95">
        <v>6528825696</v>
      </c>
    </row>
    <row r="455" spans="1:30" x14ac:dyDescent="0.2">
      <c r="A455" s="74" t="s">
        <v>1564</v>
      </c>
      <c r="B455" s="95">
        <v>79.97</v>
      </c>
      <c r="C455" s="95">
        <v>0.59</v>
      </c>
      <c r="D455" s="95">
        <v>23.56</v>
      </c>
      <c r="E455" s="95">
        <v>3.67</v>
      </c>
      <c r="F455" s="95">
        <v>2.6</v>
      </c>
      <c r="G455" s="95">
        <v>72.650000000000006</v>
      </c>
      <c r="H455" s="95">
        <v>34.130000000000003</v>
      </c>
      <c r="I455" s="95">
        <v>29.21</v>
      </c>
      <c r="J455" s="95">
        <v>20.16</v>
      </c>
      <c r="K455" s="95">
        <v>18.190000000000001</v>
      </c>
      <c r="L455" s="95">
        <v>-1.98</v>
      </c>
      <c r="M455" s="95">
        <v>-0.36</v>
      </c>
      <c r="N455" s="95">
        <v>6.88</v>
      </c>
      <c r="O455" s="95">
        <v>6.77</v>
      </c>
      <c r="P455" s="95">
        <v>-4.88</v>
      </c>
      <c r="Q455" s="95">
        <v>5.56</v>
      </c>
      <c r="R455" s="95">
        <v>15.6</v>
      </c>
      <c r="S455" s="95">
        <v>11.03</v>
      </c>
      <c r="T455" s="95">
        <v>12.86</v>
      </c>
      <c r="U455" s="95">
        <v>0.71</v>
      </c>
      <c r="V455" s="95">
        <v>0.28999999999999998</v>
      </c>
      <c r="W455" s="95">
        <v>0.38</v>
      </c>
      <c r="X455" s="95">
        <v>11.63</v>
      </c>
      <c r="Y455" s="95">
        <v>20.05</v>
      </c>
      <c r="Z455" s="74" t="s">
        <v>1111</v>
      </c>
      <c r="AA455" s="95">
        <v>21.76</v>
      </c>
      <c r="AB455" s="95">
        <v>3.39</v>
      </c>
      <c r="AC455" s="74" t="s">
        <v>1111</v>
      </c>
      <c r="AD455" s="95">
        <v>62287721342</v>
      </c>
    </row>
    <row r="456" spans="1:30" x14ac:dyDescent="0.2">
      <c r="A456" s="74" t="s">
        <v>1565</v>
      </c>
      <c r="B456" s="95">
        <v>0.63</v>
      </c>
      <c r="C456" s="95"/>
      <c r="D456" s="95">
        <v>-3.46</v>
      </c>
      <c r="E456" s="95">
        <v>-82.3</v>
      </c>
      <c r="F456" s="95">
        <v>19.14</v>
      </c>
      <c r="G456" s="95"/>
      <c r="H456" s="95"/>
      <c r="I456" s="95"/>
      <c r="J456" s="95">
        <v>-3.46</v>
      </c>
      <c r="K456" s="95">
        <v>-3.3</v>
      </c>
      <c r="L456" s="95">
        <v>0.15</v>
      </c>
      <c r="M456" s="95"/>
      <c r="N456" s="95"/>
      <c r="O456" s="95">
        <v>-82.3</v>
      </c>
      <c r="P456" s="95"/>
      <c r="Q456" s="95">
        <v>0.81</v>
      </c>
      <c r="R456" s="95">
        <v>-2381.88</v>
      </c>
      <c r="S456" s="95">
        <v>-553.91999999999996</v>
      </c>
      <c r="T456" s="95">
        <v>2381.88</v>
      </c>
      <c r="U456" s="95">
        <v>-0.23</v>
      </c>
      <c r="V456" s="95">
        <v>1.23</v>
      </c>
      <c r="W456" s="95">
        <v>0</v>
      </c>
      <c r="X456" s="95"/>
      <c r="Y456" s="95"/>
      <c r="Z456" s="74" t="s">
        <v>1111</v>
      </c>
      <c r="AA456" s="95">
        <v>-0.01</v>
      </c>
      <c r="AB456" s="95">
        <v>-0.18</v>
      </c>
      <c r="AC456" s="74" t="s">
        <v>1111</v>
      </c>
      <c r="AD456" s="95">
        <v>13168638</v>
      </c>
    </row>
    <row r="457" spans="1:30" x14ac:dyDescent="0.2">
      <c r="A457" s="74" t="s">
        <v>1566</v>
      </c>
      <c r="B457" s="95">
        <v>19.91</v>
      </c>
      <c r="C457" s="95">
        <v>2.1800000000000002</v>
      </c>
      <c r="D457" s="95">
        <v>12.5</v>
      </c>
      <c r="E457" s="95">
        <v>2.25</v>
      </c>
      <c r="F457" s="95">
        <v>1.1200000000000001</v>
      </c>
      <c r="G457" s="95">
        <v>23.74</v>
      </c>
      <c r="H457" s="95">
        <v>18.34</v>
      </c>
      <c r="I457" s="95">
        <v>18.91</v>
      </c>
      <c r="J457" s="95">
        <v>12.88</v>
      </c>
      <c r="K457" s="95">
        <v>14.05</v>
      </c>
      <c r="L457" s="95">
        <v>1.1499999999999999</v>
      </c>
      <c r="M457" s="95">
        <v>0.2</v>
      </c>
      <c r="N457" s="95">
        <v>2.36</v>
      </c>
      <c r="O457" s="95">
        <v>6.82</v>
      </c>
      <c r="P457" s="95">
        <v>-1.53</v>
      </c>
      <c r="Q457" s="95">
        <v>2.59</v>
      </c>
      <c r="R457" s="95">
        <v>18.02</v>
      </c>
      <c r="S457" s="95">
        <v>8.99</v>
      </c>
      <c r="T457" s="95">
        <v>7.48</v>
      </c>
      <c r="U457" s="95">
        <v>0.5</v>
      </c>
      <c r="V457" s="95">
        <v>0.5</v>
      </c>
      <c r="W457" s="95">
        <v>0.48</v>
      </c>
      <c r="X457" s="95">
        <v>1.97</v>
      </c>
      <c r="Y457" s="95">
        <v>99.15</v>
      </c>
      <c r="Z457" s="74" t="s">
        <v>1111</v>
      </c>
      <c r="AA457" s="95">
        <v>8.84</v>
      </c>
      <c r="AB457" s="95">
        <v>1.59</v>
      </c>
      <c r="AC457" s="74" t="s">
        <v>1111</v>
      </c>
      <c r="AD457" s="95">
        <v>8321865282</v>
      </c>
    </row>
    <row r="458" spans="1:30" x14ac:dyDescent="0.2">
      <c r="A458" s="74" t="s">
        <v>1567</v>
      </c>
      <c r="B458" s="95">
        <v>39.840000000000003</v>
      </c>
      <c r="C458" s="95">
        <v>2.74</v>
      </c>
      <c r="D458" s="95">
        <v>11.43</v>
      </c>
      <c r="E458" s="95">
        <v>1.1200000000000001</v>
      </c>
      <c r="F458" s="95">
        <v>0.15</v>
      </c>
      <c r="G458" s="95">
        <v>0</v>
      </c>
      <c r="H458" s="95">
        <v>47.63</v>
      </c>
      <c r="I458" s="95">
        <v>36.200000000000003</v>
      </c>
      <c r="J458" s="95">
        <v>8.69</v>
      </c>
      <c r="K458" s="95">
        <v>-5.08</v>
      </c>
      <c r="L458" s="95">
        <v>-13.76</v>
      </c>
      <c r="M458" s="95">
        <v>-1.77</v>
      </c>
      <c r="N458" s="95">
        <v>4.1399999999999997</v>
      </c>
      <c r="O458" s="95"/>
      <c r="P458" s="95">
        <v>-0.15</v>
      </c>
      <c r="Q458" s="95"/>
      <c r="R458" s="95">
        <v>9.7899999999999991</v>
      </c>
      <c r="S458" s="95">
        <v>1.32</v>
      </c>
      <c r="T458" s="95">
        <v>10.38</v>
      </c>
      <c r="U458" s="95">
        <v>0.14000000000000001</v>
      </c>
      <c r="V458" s="95">
        <v>0.86</v>
      </c>
      <c r="W458" s="95">
        <v>0.04</v>
      </c>
      <c r="X458" s="95">
        <v>18.09</v>
      </c>
      <c r="Y458" s="95">
        <v>18.72</v>
      </c>
      <c r="Z458" s="74" t="s">
        <v>1111</v>
      </c>
      <c r="AA458" s="95">
        <v>35.619999999999997</v>
      </c>
      <c r="AB458" s="95">
        <v>3.49</v>
      </c>
      <c r="AC458" s="74" t="s">
        <v>1111</v>
      </c>
      <c r="AD458" s="95">
        <v>3014019504</v>
      </c>
    </row>
    <row r="459" spans="1:30" x14ac:dyDescent="0.2">
      <c r="A459" s="74" t="s">
        <v>1568</v>
      </c>
      <c r="B459" s="95">
        <v>27.77</v>
      </c>
      <c r="C459" s="95">
        <v>6.19</v>
      </c>
      <c r="D459" s="95">
        <v>7.97</v>
      </c>
      <c r="E459" s="95">
        <v>0.78</v>
      </c>
      <c r="F459" s="95">
        <v>0.11</v>
      </c>
      <c r="G459" s="95">
        <v>0</v>
      </c>
      <c r="H459" s="95">
        <v>47.63</v>
      </c>
      <c r="I459" s="95">
        <v>36.200000000000003</v>
      </c>
      <c r="J459" s="95">
        <v>6.06</v>
      </c>
      <c r="K459" s="95">
        <v>-5.08</v>
      </c>
      <c r="L459" s="95">
        <v>-13.76</v>
      </c>
      <c r="M459" s="95">
        <v>-1.77</v>
      </c>
      <c r="N459" s="95">
        <v>2.88</v>
      </c>
      <c r="O459" s="95"/>
      <c r="P459" s="95">
        <v>-0.11</v>
      </c>
      <c r="Q459" s="95"/>
      <c r="R459" s="95">
        <v>9.7899999999999991</v>
      </c>
      <c r="S459" s="95">
        <v>1.32</v>
      </c>
      <c r="T459" s="95">
        <v>10.38</v>
      </c>
      <c r="U459" s="95">
        <v>0.14000000000000001</v>
      </c>
      <c r="V459" s="95">
        <v>0.86</v>
      </c>
      <c r="W459" s="95">
        <v>0.04</v>
      </c>
      <c r="X459" s="95">
        <v>18.09</v>
      </c>
      <c r="Y459" s="95">
        <v>18.72</v>
      </c>
      <c r="Z459" s="74" t="s">
        <v>1111</v>
      </c>
      <c r="AA459" s="95">
        <v>35.619999999999997</v>
      </c>
      <c r="AB459" s="95">
        <v>3.49</v>
      </c>
      <c r="AC459" s="74" t="s">
        <v>1111</v>
      </c>
      <c r="AD459" s="95">
        <v>3014019504</v>
      </c>
    </row>
    <row r="460" spans="1:30" x14ac:dyDescent="0.2">
      <c r="A460" s="74" t="s">
        <v>1569</v>
      </c>
      <c r="B460" s="95">
        <v>33.85</v>
      </c>
      <c r="C460" s="95">
        <v>3.07</v>
      </c>
      <c r="D460" s="95">
        <v>14.52</v>
      </c>
      <c r="E460" s="95">
        <v>1.1399999999999999</v>
      </c>
      <c r="F460" s="95">
        <v>0.11</v>
      </c>
      <c r="G460" s="95">
        <v>0</v>
      </c>
      <c r="H460" s="95">
        <v>31.72</v>
      </c>
      <c r="I460" s="95">
        <v>26.09</v>
      </c>
      <c r="J460" s="95">
        <v>11.94</v>
      </c>
      <c r="K460" s="95">
        <v>-43.21</v>
      </c>
      <c r="L460" s="95">
        <v>-55.15</v>
      </c>
      <c r="M460" s="95">
        <v>-5.26</v>
      </c>
      <c r="N460" s="95">
        <v>3.79</v>
      </c>
      <c r="O460" s="95"/>
      <c r="P460" s="95">
        <v>-0.11</v>
      </c>
      <c r="Q460" s="95"/>
      <c r="R460" s="95">
        <v>7.84</v>
      </c>
      <c r="S460" s="95">
        <v>0.77</v>
      </c>
      <c r="T460" s="95">
        <v>7.61</v>
      </c>
      <c r="U460" s="95">
        <v>0.1</v>
      </c>
      <c r="V460" s="95">
        <v>0.9</v>
      </c>
      <c r="W460" s="95">
        <v>0.03</v>
      </c>
      <c r="X460" s="95">
        <v>1.1599999999999999</v>
      </c>
      <c r="Y460" s="95">
        <v>-1.05</v>
      </c>
      <c r="Z460" s="74" t="s">
        <v>1111</v>
      </c>
      <c r="AA460" s="95">
        <v>29.74</v>
      </c>
      <c r="AB460" s="95">
        <v>2.33</v>
      </c>
      <c r="AC460" s="74" t="s">
        <v>1111</v>
      </c>
      <c r="AD460" s="95">
        <v>119412645</v>
      </c>
    </row>
    <row r="461" spans="1:30" x14ac:dyDescent="0.2">
      <c r="A461" s="74" t="s">
        <v>1570</v>
      </c>
      <c r="B461" s="95">
        <v>29.58</v>
      </c>
      <c r="C461" s="95">
        <v>1.1200000000000001</v>
      </c>
      <c r="D461" s="95">
        <v>28.46</v>
      </c>
      <c r="E461" s="95">
        <v>4.54</v>
      </c>
      <c r="F461" s="95">
        <v>2.69</v>
      </c>
      <c r="G461" s="95">
        <v>69.11</v>
      </c>
      <c r="H461" s="95">
        <v>18.579999999999998</v>
      </c>
      <c r="I461" s="95">
        <v>14.31</v>
      </c>
      <c r="J461" s="95">
        <v>21.92</v>
      </c>
      <c r="K461" s="95">
        <v>19.11</v>
      </c>
      <c r="L461" s="95">
        <v>-2.81</v>
      </c>
      <c r="M461" s="95">
        <v>-0.57999999999999996</v>
      </c>
      <c r="N461" s="95">
        <v>4.07</v>
      </c>
      <c r="O461" s="95">
        <v>9.84</v>
      </c>
      <c r="P461" s="95">
        <v>-5.81</v>
      </c>
      <c r="Q461" s="95">
        <v>2.04</v>
      </c>
      <c r="R461" s="95">
        <v>15.94</v>
      </c>
      <c r="S461" s="95">
        <v>9.4499999999999993</v>
      </c>
      <c r="T461" s="95">
        <v>16.489999999999998</v>
      </c>
      <c r="U461" s="95">
        <v>0.59</v>
      </c>
      <c r="V461" s="95">
        <v>0.41</v>
      </c>
      <c r="W461" s="95">
        <v>0.66</v>
      </c>
      <c r="X461" s="95">
        <v>9.58</v>
      </c>
      <c r="Y461" s="95">
        <v>136.79</v>
      </c>
      <c r="Z461" s="74" t="s">
        <v>1111</v>
      </c>
      <c r="AA461" s="95">
        <v>6.52</v>
      </c>
      <c r="AB461" s="95">
        <v>1.04</v>
      </c>
      <c r="AC461" s="74" t="s">
        <v>1111</v>
      </c>
      <c r="AD461" s="95">
        <v>955573026</v>
      </c>
    </row>
    <row r="462" spans="1:30" x14ac:dyDescent="0.2">
      <c r="A462" s="74" t="s">
        <v>1571</v>
      </c>
      <c r="B462" s="95">
        <v>15.74</v>
      </c>
      <c r="C462" s="95"/>
      <c r="D462" s="95">
        <v>-12.46</v>
      </c>
      <c r="E462" s="95">
        <v>6.85</v>
      </c>
      <c r="F462" s="95">
        <v>5.67</v>
      </c>
      <c r="G462" s="95">
        <v>99.16</v>
      </c>
      <c r="H462" s="95">
        <v>-217.1</v>
      </c>
      <c r="I462" s="95">
        <v>-226.75</v>
      </c>
      <c r="J462" s="95">
        <v>-13.02</v>
      </c>
      <c r="K462" s="95">
        <v>-11.19</v>
      </c>
      <c r="L462" s="95">
        <v>1.83</v>
      </c>
      <c r="M462" s="95">
        <v>-0.96</v>
      </c>
      <c r="N462" s="95">
        <v>28.26</v>
      </c>
      <c r="O462" s="95">
        <v>7</v>
      </c>
      <c r="P462" s="95">
        <v>-66.17</v>
      </c>
      <c r="Q462" s="95">
        <v>8.77</v>
      </c>
      <c r="R462" s="95">
        <v>-54.93</v>
      </c>
      <c r="S462" s="95">
        <v>-45.49</v>
      </c>
      <c r="T462" s="95">
        <v>-52.66</v>
      </c>
      <c r="U462" s="95">
        <v>0.83</v>
      </c>
      <c r="V462" s="95">
        <v>0.17</v>
      </c>
      <c r="W462" s="95">
        <v>0.2</v>
      </c>
      <c r="X462" s="95">
        <v>192.27</v>
      </c>
      <c r="Y462" s="95"/>
      <c r="Z462" s="74" t="s">
        <v>1111</v>
      </c>
      <c r="AA462" s="95">
        <v>2.2999999999999998</v>
      </c>
      <c r="AB462" s="95">
        <v>-1.26</v>
      </c>
      <c r="AC462" s="74" t="s">
        <v>1111</v>
      </c>
      <c r="AD462" s="95">
        <v>2041010522</v>
      </c>
    </row>
    <row r="463" spans="1:30" x14ac:dyDescent="0.2">
      <c r="A463" s="74" t="s">
        <v>1572</v>
      </c>
      <c r="B463" s="95">
        <v>3.83</v>
      </c>
      <c r="C463" s="95"/>
      <c r="D463" s="95">
        <v>-1.9</v>
      </c>
      <c r="E463" s="95">
        <v>0.98</v>
      </c>
      <c r="F463" s="95">
        <v>0.84</v>
      </c>
      <c r="G463" s="95">
        <v>100</v>
      </c>
      <c r="H463" s="95">
        <v>-5591.49</v>
      </c>
      <c r="I463" s="95">
        <v>-4890.43</v>
      </c>
      <c r="J463" s="95">
        <v>-1.67</v>
      </c>
      <c r="K463" s="95">
        <v>-0.37</v>
      </c>
      <c r="L463" s="95">
        <v>1.29</v>
      </c>
      <c r="M463" s="95">
        <v>-0.76</v>
      </c>
      <c r="N463" s="95">
        <v>93.16</v>
      </c>
      <c r="O463" s="95">
        <v>1.1599999999999999</v>
      </c>
      <c r="P463" s="95">
        <v>-4.57</v>
      </c>
      <c r="Q463" s="95">
        <v>9.56</v>
      </c>
      <c r="R463" s="95">
        <v>-51.68</v>
      </c>
      <c r="S463" s="95">
        <v>-44.34</v>
      </c>
      <c r="T463" s="95">
        <v>-68.09</v>
      </c>
      <c r="U463" s="95">
        <v>0.86</v>
      </c>
      <c r="V463" s="95">
        <v>0.14000000000000001</v>
      </c>
      <c r="W463" s="95">
        <v>0.01</v>
      </c>
      <c r="X463" s="95"/>
      <c r="Y463" s="95"/>
      <c r="Z463" s="74" t="s">
        <v>1111</v>
      </c>
      <c r="AA463" s="95">
        <v>3.89</v>
      </c>
      <c r="AB463" s="95">
        <v>-2.0099999999999998</v>
      </c>
      <c r="AC463" s="74" t="s">
        <v>1111</v>
      </c>
      <c r="AD463" s="95">
        <v>279279770</v>
      </c>
    </row>
    <row r="464" spans="1:30" x14ac:dyDescent="0.2">
      <c r="A464" s="74" t="s">
        <v>1573</v>
      </c>
      <c r="B464" s="95">
        <v>2.96</v>
      </c>
      <c r="C464" s="95"/>
      <c r="D464" s="95">
        <v>-10</v>
      </c>
      <c r="E464" s="95">
        <v>2.69</v>
      </c>
      <c r="F464" s="95">
        <v>1.02</v>
      </c>
      <c r="G464" s="95">
        <v>31.9</v>
      </c>
      <c r="H464" s="95">
        <v>-5.6</v>
      </c>
      <c r="I464" s="95">
        <v>-5.61</v>
      </c>
      <c r="J464" s="95">
        <v>-10.02</v>
      </c>
      <c r="K464" s="95">
        <v>-8.99</v>
      </c>
      <c r="L464" s="95">
        <v>1.03</v>
      </c>
      <c r="M464" s="95">
        <v>-0.28000000000000003</v>
      </c>
      <c r="N464" s="95">
        <v>0.56000000000000005</v>
      </c>
      <c r="O464" s="95">
        <v>6.64</v>
      </c>
      <c r="P464" s="95">
        <v>-3.82</v>
      </c>
      <c r="Q464" s="95">
        <v>1.27</v>
      </c>
      <c r="R464" s="95">
        <v>-26.86</v>
      </c>
      <c r="S464" s="95">
        <v>-10.25</v>
      </c>
      <c r="T464" s="95">
        <v>-15.99</v>
      </c>
      <c r="U464" s="95">
        <v>0.38</v>
      </c>
      <c r="V464" s="95">
        <v>0.62</v>
      </c>
      <c r="W464" s="95">
        <v>1.83</v>
      </c>
      <c r="X464" s="95">
        <v>-10.49</v>
      </c>
      <c r="Y464" s="95"/>
      <c r="Z464" s="74" t="s">
        <v>1111</v>
      </c>
      <c r="AA464" s="95">
        <v>1.1000000000000001</v>
      </c>
      <c r="AB464" s="95">
        <v>-0.3</v>
      </c>
      <c r="AC464" s="74" t="s">
        <v>1111</v>
      </c>
      <c r="AD464" s="95">
        <v>39859064</v>
      </c>
    </row>
    <row r="465" spans="1:30" x14ac:dyDescent="0.2">
      <c r="A465" s="74" t="s">
        <v>1574</v>
      </c>
      <c r="B465" s="95">
        <v>1.66</v>
      </c>
      <c r="C465" s="95"/>
      <c r="D465" s="95">
        <v>-3.29</v>
      </c>
      <c r="E465" s="95">
        <v>0.79</v>
      </c>
      <c r="F465" s="95">
        <v>0.68</v>
      </c>
      <c r="G465" s="95">
        <v>29.97</v>
      </c>
      <c r="H465" s="95">
        <v>-76.31</v>
      </c>
      <c r="I465" s="95">
        <v>-75.92</v>
      </c>
      <c r="J465" s="95">
        <v>-3.27</v>
      </c>
      <c r="K465" s="95">
        <v>-1.36</v>
      </c>
      <c r="L465" s="95">
        <v>1.91</v>
      </c>
      <c r="M465" s="95">
        <v>-0.46</v>
      </c>
      <c r="N465" s="95">
        <v>2.5</v>
      </c>
      <c r="O465" s="95">
        <v>1.58</v>
      </c>
      <c r="P465" s="95">
        <v>-1.43</v>
      </c>
      <c r="Q465" s="95">
        <v>5.42</v>
      </c>
      <c r="R465" s="95">
        <v>-24.08</v>
      </c>
      <c r="S465" s="95">
        <v>-20.57</v>
      </c>
      <c r="T465" s="95">
        <v>-24.16</v>
      </c>
      <c r="U465" s="95">
        <v>0.85</v>
      </c>
      <c r="V465" s="95">
        <v>0.15</v>
      </c>
      <c r="W465" s="95">
        <v>0.27</v>
      </c>
      <c r="X465" s="95"/>
      <c r="Y465" s="95"/>
      <c r="Z465" s="74" t="s">
        <v>1111</v>
      </c>
      <c r="AA465" s="95">
        <v>2.1</v>
      </c>
      <c r="AB465" s="95">
        <v>-0.5</v>
      </c>
      <c r="AC465" s="74" t="s">
        <v>1111</v>
      </c>
      <c r="AD465" s="95">
        <v>21871662</v>
      </c>
    </row>
    <row r="466" spans="1:30" x14ac:dyDescent="0.2">
      <c r="A466" s="74" t="s">
        <v>1575</v>
      </c>
      <c r="B466" s="95">
        <v>4.25</v>
      </c>
      <c r="C466" s="95">
        <v>2.64</v>
      </c>
      <c r="D466" s="95">
        <v>24.16</v>
      </c>
      <c r="E466" s="95">
        <v>0.79</v>
      </c>
      <c r="F466" s="95">
        <v>0.48</v>
      </c>
      <c r="G466" s="95">
        <v>61.87</v>
      </c>
      <c r="H466" s="95">
        <v>39.47</v>
      </c>
      <c r="I466" s="95">
        <v>9.6199999999999992</v>
      </c>
      <c r="J466" s="95">
        <v>5.89</v>
      </c>
      <c r="K466" s="95">
        <v>5.99</v>
      </c>
      <c r="L466" s="95">
        <v>0.1</v>
      </c>
      <c r="M466" s="95">
        <v>0.01</v>
      </c>
      <c r="N466" s="95">
        <v>2.33</v>
      </c>
      <c r="O466" s="95">
        <v>9.91</v>
      </c>
      <c r="P466" s="95">
        <v>-0.54</v>
      </c>
      <c r="Q466" s="95">
        <v>1.71</v>
      </c>
      <c r="R466" s="95">
        <v>3.28</v>
      </c>
      <c r="S466" s="95">
        <v>1.98</v>
      </c>
      <c r="T466" s="95">
        <v>3.91</v>
      </c>
      <c r="U466" s="95">
        <v>0.6</v>
      </c>
      <c r="V466" s="95">
        <v>0.4</v>
      </c>
      <c r="W466" s="95">
        <v>0.21</v>
      </c>
      <c r="X466" s="95">
        <v>-1.93</v>
      </c>
      <c r="Y466" s="95"/>
      <c r="Z466" s="74" t="s">
        <v>1111</v>
      </c>
      <c r="AA466" s="95">
        <v>5.36</v>
      </c>
      <c r="AB466" s="95">
        <v>0.18</v>
      </c>
      <c r="AC466" s="74" t="s">
        <v>1111</v>
      </c>
      <c r="AD466" s="95">
        <v>4093417250</v>
      </c>
    </row>
    <row r="467" spans="1:30" x14ac:dyDescent="0.2">
      <c r="A467" s="74" t="s">
        <v>1576</v>
      </c>
      <c r="B467" s="95">
        <v>44.07</v>
      </c>
      <c r="C467" s="95">
        <v>3.84</v>
      </c>
      <c r="D467" s="95">
        <v>20.100000000000001</v>
      </c>
      <c r="E467" s="95">
        <v>1.48</v>
      </c>
      <c r="F467" s="95">
        <v>0.46</v>
      </c>
      <c r="G467" s="95">
        <v>67.599999999999994</v>
      </c>
      <c r="H467" s="95">
        <v>19.579999999999998</v>
      </c>
      <c r="I467" s="95">
        <v>11.18</v>
      </c>
      <c r="J467" s="95">
        <v>11.48</v>
      </c>
      <c r="K467" s="95">
        <v>20.04</v>
      </c>
      <c r="L467" s="95">
        <v>8.57</v>
      </c>
      <c r="M467" s="95">
        <v>1.1100000000000001</v>
      </c>
      <c r="N467" s="95">
        <v>2.25</v>
      </c>
      <c r="O467" s="95">
        <v>-7.04</v>
      </c>
      <c r="P467" s="95">
        <v>-0.49</v>
      </c>
      <c r="Q467" s="95">
        <v>0.45</v>
      </c>
      <c r="R467" s="95">
        <v>7.38</v>
      </c>
      <c r="S467" s="95">
        <v>2.31</v>
      </c>
      <c r="T467" s="95">
        <v>5.78</v>
      </c>
      <c r="U467" s="95">
        <v>0.31</v>
      </c>
      <c r="V467" s="95">
        <v>0.69</v>
      </c>
      <c r="W467" s="95">
        <v>0.21</v>
      </c>
      <c r="X467" s="95">
        <v>-2.2999999999999998</v>
      </c>
      <c r="Y467" s="95">
        <v>1</v>
      </c>
      <c r="Z467" s="74" t="s">
        <v>1111</v>
      </c>
      <c r="AA467" s="95">
        <v>29.7</v>
      </c>
      <c r="AB467" s="95">
        <v>2.19</v>
      </c>
      <c r="AC467" s="74" t="s">
        <v>1111</v>
      </c>
      <c r="AD467" s="95">
        <v>3118754574</v>
      </c>
    </row>
    <row r="468" spans="1:30" x14ac:dyDescent="0.2">
      <c r="A468" s="74" t="s">
        <v>1577</v>
      </c>
      <c r="B468" s="95">
        <v>5.47</v>
      </c>
      <c r="C468" s="95">
        <v>4.93</v>
      </c>
      <c r="D468" s="95">
        <v>6.76</v>
      </c>
      <c r="E468" s="95">
        <v>0.55000000000000004</v>
      </c>
      <c r="F468" s="95">
        <v>0.06</v>
      </c>
      <c r="G468" s="95">
        <v>79.17</v>
      </c>
      <c r="H468" s="95">
        <v>0</v>
      </c>
      <c r="I468" s="95">
        <v>8.48</v>
      </c>
      <c r="J468" s="95"/>
      <c r="K468" s="95"/>
      <c r="L468" s="95"/>
      <c r="M468" s="95">
        <v>-0.3</v>
      </c>
      <c r="N468" s="95">
        <v>0.56999999999999995</v>
      </c>
      <c r="O468" s="95">
        <v>5.8</v>
      </c>
      <c r="P468" s="95">
        <v>-0.25</v>
      </c>
      <c r="Q468" s="95">
        <v>1.01</v>
      </c>
      <c r="R468" s="95">
        <v>8.1300000000000008</v>
      </c>
      <c r="S468" s="95">
        <v>0.87</v>
      </c>
      <c r="T468" s="95"/>
      <c r="U468" s="95">
        <v>0.11</v>
      </c>
      <c r="V468" s="95">
        <v>0.89</v>
      </c>
      <c r="W468" s="95">
        <v>0.1</v>
      </c>
      <c r="X468" s="95">
        <v>13.59</v>
      </c>
      <c r="Y468" s="95">
        <v>15.88</v>
      </c>
      <c r="Z468" s="74" t="s">
        <v>1111</v>
      </c>
      <c r="AA468" s="95">
        <v>9.9499999999999993</v>
      </c>
      <c r="AB468" s="95">
        <v>0.81</v>
      </c>
      <c r="AC468" s="74" t="s">
        <v>1111</v>
      </c>
      <c r="AD468" s="95">
        <v>6104998932</v>
      </c>
    </row>
    <row r="469" spans="1:30" x14ac:dyDescent="0.2">
      <c r="A469" s="74" t="s">
        <v>1578</v>
      </c>
      <c r="B469" s="95">
        <v>9.81</v>
      </c>
      <c r="C469" s="95"/>
      <c r="D469" s="95">
        <v>16.59</v>
      </c>
      <c r="E469" s="95">
        <v>-14.61</v>
      </c>
      <c r="F469" s="95">
        <v>1.22</v>
      </c>
      <c r="G469" s="95"/>
      <c r="H469" s="95"/>
      <c r="I469" s="95"/>
      <c r="J469" s="95">
        <v>16.59</v>
      </c>
      <c r="K469" s="95">
        <v>16.579999999999998</v>
      </c>
      <c r="L469" s="95">
        <v>-0.01</v>
      </c>
      <c r="M469" s="95"/>
      <c r="N469" s="95"/>
      <c r="O469" s="95">
        <v>3104.43</v>
      </c>
      <c r="P469" s="95">
        <v>-1.23</v>
      </c>
      <c r="Q469" s="95">
        <v>1.41</v>
      </c>
      <c r="R469" s="95">
        <v>-88.08</v>
      </c>
      <c r="S469" s="95">
        <v>7.38</v>
      </c>
      <c r="T469" s="95">
        <v>-88.08</v>
      </c>
      <c r="U469" s="95">
        <v>-0.08</v>
      </c>
      <c r="V469" s="95">
        <v>0.09</v>
      </c>
      <c r="W469" s="95">
        <v>0</v>
      </c>
      <c r="X469" s="95"/>
      <c r="Y469" s="95"/>
      <c r="Z469" s="74" t="s">
        <v>1111</v>
      </c>
      <c r="AA469" s="95">
        <v>-0.67</v>
      </c>
      <c r="AB469" s="95">
        <v>0.59</v>
      </c>
      <c r="AC469" s="74" t="s">
        <v>1111</v>
      </c>
      <c r="AD469" s="95">
        <v>735750000</v>
      </c>
    </row>
    <row r="470" spans="1:30" x14ac:dyDescent="0.2">
      <c r="A470" s="74" t="s">
        <v>1579</v>
      </c>
      <c r="B470" s="95">
        <v>9.99</v>
      </c>
      <c r="C470" s="95"/>
      <c r="D470" s="95">
        <v>16.89</v>
      </c>
      <c r="E470" s="95">
        <v>-14.88</v>
      </c>
      <c r="F470" s="95">
        <v>1.25</v>
      </c>
      <c r="G470" s="95"/>
      <c r="H470" s="95"/>
      <c r="I470" s="95"/>
      <c r="J470" s="95">
        <v>16.89</v>
      </c>
      <c r="K470" s="95">
        <v>16.579999999999998</v>
      </c>
      <c r="L470" s="95">
        <v>-0.01</v>
      </c>
      <c r="M470" s="95"/>
      <c r="N470" s="95"/>
      <c r="O470" s="95">
        <v>3161.39</v>
      </c>
      <c r="P470" s="95">
        <v>-1.25</v>
      </c>
      <c r="Q470" s="95">
        <v>1.41</v>
      </c>
      <c r="R470" s="95">
        <v>-88.08</v>
      </c>
      <c r="S470" s="95">
        <v>7.38</v>
      </c>
      <c r="T470" s="95">
        <v>-88.08</v>
      </c>
      <c r="U470" s="95">
        <v>-0.08</v>
      </c>
      <c r="V470" s="95">
        <v>0.09</v>
      </c>
      <c r="W470" s="95">
        <v>0</v>
      </c>
      <c r="X470" s="95"/>
      <c r="Y470" s="95"/>
      <c r="Z470" s="74" t="s">
        <v>1111</v>
      </c>
      <c r="AA470" s="95">
        <v>-0.67</v>
      </c>
      <c r="AB470" s="95">
        <v>0.59</v>
      </c>
      <c r="AC470" s="74" t="s">
        <v>1111</v>
      </c>
      <c r="AD470" s="95">
        <v>735750000</v>
      </c>
    </row>
    <row r="471" spans="1:30" x14ac:dyDescent="0.2">
      <c r="A471" s="74" t="s">
        <v>1580</v>
      </c>
      <c r="B471" s="95">
        <v>0.41</v>
      </c>
      <c r="C471" s="95"/>
      <c r="D471" s="95">
        <v>0.69</v>
      </c>
      <c r="E471" s="95">
        <v>-0.61</v>
      </c>
      <c r="F471" s="95">
        <v>0.05</v>
      </c>
      <c r="G471" s="95"/>
      <c r="H471" s="95"/>
      <c r="I471" s="95"/>
      <c r="J471" s="95">
        <v>0.69</v>
      </c>
      <c r="K471" s="95">
        <v>16.579999999999998</v>
      </c>
      <c r="L471" s="95">
        <v>-0.01</v>
      </c>
      <c r="M471" s="95"/>
      <c r="N471" s="95"/>
      <c r="O471" s="95">
        <v>129.75</v>
      </c>
      <c r="P471" s="95">
        <v>-0.05</v>
      </c>
      <c r="Q471" s="95">
        <v>1.41</v>
      </c>
      <c r="R471" s="95">
        <v>-88.08</v>
      </c>
      <c r="S471" s="95">
        <v>7.38</v>
      </c>
      <c r="T471" s="95">
        <v>-88.08</v>
      </c>
      <c r="U471" s="95">
        <v>-0.08</v>
      </c>
      <c r="V471" s="95">
        <v>0.09</v>
      </c>
      <c r="W471" s="95">
        <v>0</v>
      </c>
      <c r="X471" s="95"/>
      <c r="Y471" s="95"/>
      <c r="Z471" s="74" t="s">
        <v>1111</v>
      </c>
      <c r="AA471" s="95">
        <v>-0.67</v>
      </c>
      <c r="AB471" s="95">
        <v>0.59</v>
      </c>
      <c r="AC471" s="74" t="s">
        <v>1111</v>
      </c>
      <c r="AD471" s="95">
        <v>735750000</v>
      </c>
    </row>
    <row r="472" spans="1:30" x14ac:dyDescent="0.2">
      <c r="A472" s="74" t="s">
        <v>1581</v>
      </c>
      <c r="B472" s="95">
        <v>58.38</v>
      </c>
      <c r="C472" s="95"/>
      <c r="D472" s="95">
        <v>-4844.8</v>
      </c>
      <c r="E472" s="95">
        <v>2.41</v>
      </c>
      <c r="F472" s="95">
        <v>1.57</v>
      </c>
      <c r="G472" s="95">
        <v>36.43</v>
      </c>
      <c r="H472" s="95">
        <v>-3.22</v>
      </c>
      <c r="I472" s="95">
        <v>-7.0000000000000007E-2</v>
      </c>
      <c r="J472" s="95">
        <v>-102.88</v>
      </c>
      <c r="K472" s="95">
        <v>-108.68</v>
      </c>
      <c r="L472" s="95">
        <v>-5.8</v>
      </c>
      <c r="M472" s="95">
        <v>0.14000000000000001</v>
      </c>
      <c r="N472" s="95">
        <v>3.31</v>
      </c>
      <c r="O472" s="95">
        <v>5.52</v>
      </c>
      <c r="P472" s="95">
        <v>-2.58</v>
      </c>
      <c r="Q472" s="95">
        <v>3.59</v>
      </c>
      <c r="R472" s="95">
        <v>-0.05</v>
      </c>
      <c r="S472" s="95">
        <v>-0.03</v>
      </c>
      <c r="T472" s="95">
        <v>-3.5</v>
      </c>
      <c r="U472" s="95">
        <v>0.65</v>
      </c>
      <c r="V472" s="95">
        <v>0.35</v>
      </c>
      <c r="W472" s="95">
        <v>0.47</v>
      </c>
      <c r="X472" s="95">
        <v>11.06</v>
      </c>
      <c r="Y472" s="95">
        <v>21.08</v>
      </c>
      <c r="Z472" s="74" t="s">
        <v>1111</v>
      </c>
      <c r="AA472" s="95">
        <v>24.18</v>
      </c>
      <c r="AB472" s="95">
        <v>-0.01</v>
      </c>
      <c r="AC472" s="74" t="s">
        <v>1111</v>
      </c>
      <c r="AD472" s="95">
        <v>1448594616</v>
      </c>
    </row>
    <row r="473" spans="1:30" x14ac:dyDescent="0.2">
      <c r="A473" s="74" t="s">
        <v>1582</v>
      </c>
      <c r="B473" s="95">
        <v>0.68</v>
      </c>
      <c r="C473" s="95"/>
      <c r="D473" s="95">
        <v>-5.89</v>
      </c>
      <c r="E473" s="95">
        <v>31.54</v>
      </c>
      <c r="F473" s="95">
        <v>5.63</v>
      </c>
      <c r="G473" s="95">
        <v>29.56</v>
      </c>
      <c r="H473" s="95">
        <v>-639.75</v>
      </c>
      <c r="I473" s="95">
        <v>-656.15</v>
      </c>
      <c r="J473" s="95">
        <v>-6.05</v>
      </c>
      <c r="K473" s="95">
        <v>-6.4</v>
      </c>
      <c r="L473" s="95">
        <v>-0.35</v>
      </c>
      <c r="M473" s="95">
        <v>1.85</v>
      </c>
      <c r="N473" s="95">
        <v>38.68</v>
      </c>
      <c r="O473" s="95">
        <v>-17.84</v>
      </c>
      <c r="P473" s="95">
        <v>-6.4</v>
      </c>
      <c r="Q473" s="95">
        <v>0.28000000000000003</v>
      </c>
      <c r="R473" s="95">
        <v>-535.11</v>
      </c>
      <c r="S473" s="95">
        <v>-95.45</v>
      </c>
      <c r="T473" s="95">
        <v>-166.29</v>
      </c>
      <c r="U473" s="95">
        <v>0.18</v>
      </c>
      <c r="V473" s="95">
        <v>0.82</v>
      </c>
      <c r="W473" s="95">
        <v>0.15</v>
      </c>
      <c r="X473" s="95"/>
      <c r="Y473" s="95"/>
      <c r="Z473" s="74" t="s">
        <v>1111</v>
      </c>
      <c r="AA473" s="95">
        <v>0.02</v>
      </c>
      <c r="AB473" s="95">
        <v>-0.12</v>
      </c>
      <c r="AC473" s="74" t="s">
        <v>1111</v>
      </c>
      <c r="AD473" s="95">
        <v>58480612</v>
      </c>
    </row>
    <row r="474" spans="1:30" x14ac:dyDescent="0.2">
      <c r="A474" s="74" t="s">
        <v>1583</v>
      </c>
      <c r="B474" s="95">
        <v>1.32</v>
      </c>
      <c r="C474" s="95"/>
      <c r="D474" s="95">
        <v>-0.98</v>
      </c>
      <c r="E474" s="95">
        <v>1.49</v>
      </c>
      <c r="F474" s="95">
        <v>0.72</v>
      </c>
      <c r="G474" s="95">
        <v>28.02</v>
      </c>
      <c r="H474" s="95">
        <v>-62.98</v>
      </c>
      <c r="I474" s="95">
        <v>-85.99</v>
      </c>
      <c r="J474" s="95">
        <v>-1.34</v>
      </c>
      <c r="K474" s="95">
        <v>-1.47</v>
      </c>
      <c r="L474" s="95">
        <v>-0.13</v>
      </c>
      <c r="M474" s="95">
        <v>0.14000000000000001</v>
      </c>
      <c r="N474" s="95">
        <v>0.85</v>
      </c>
      <c r="O474" s="95">
        <v>-3.37</v>
      </c>
      <c r="P474" s="95">
        <v>-1</v>
      </c>
      <c r="Q474" s="95">
        <v>0.56999999999999995</v>
      </c>
      <c r="R474" s="95">
        <v>-151.34</v>
      </c>
      <c r="S474" s="95">
        <v>-73.05</v>
      </c>
      <c r="T474" s="95">
        <v>-91.76</v>
      </c>
      <c r="U474" s="95">
        <v>0.48</v>
      </c>
      <c r="V474" s="95">
        <v>0.52</v>
      </c>
      <c r="W474" s="95">
        <v>0.85</v>
      </c>
      <c r="X474" s="95"/>
      <c r="Y474" s="95"/>
      <c r="Z474" s="74" t="s">
        <v>1111</v>
      </c>
      <c r="AA474" s="95">
        <v>0.89</v>
      </c>
      <c r="AB474" s="95">
        <v>-1.34</v>
      </c>
      <c r="AC474" s="74" t="s">
        <v>1111</v>
      </c>
      <c r="AD474" s="95">
        <v>89460360</v>
      </c>
    </row>
    <row r="475" spans="1:30" x14ac:dyDescent="0.2">
      <c r="A475" s="74" t="s">
        <v>1584</v>
      </c>
      <c r="B475" s="95">
        <v>0.16</v>
      </c>
      <c r="C475" s="95"/>
      <c r="D475" s="95">
        <v>-0.12</v>
      </c>
      <c r="E475" s="95">
        <v>0.18</v>
      </c>
      <c r="F475" s="95">
        <v>0.09</v>
      </c>
      <c r="G475" s="95">
        <v>28.02</v>
      </c>
      <c r="H475" s="95">
        <v>-62.98</v>
      </c>
      <c r="I475" s="95">
        <v>-85.99</v>
      </c>
      <c r="J475" s="95">
        <v>-0.16</v>
      </c>
      <c r="K475" s="95">
        <v>-1.47</v>
      </c>
      <c r="L475" s="95">
        <v>-0.13</v>
      </c>
      <c r="M475" s="95">
        <v>0.14000000000000001</v>
      </c>
      <c r="N475" s="95">
        <v>0.1</v>
      </c>
      <c r="O475" s="95">
        <v>-0.41</v>
      </c>
      <c r="P475" s="95">
        <v>-0.12</v>
      </c>
      <c r="Q475" s="95">
        <v>0.56999999999999995</v>
      </c>
      <c r="R475" s="95">
        <v>-151.34</v>
      </c>
      <c r="S475" s="95">
        <v>-73.05</v>
      </c>
      <c r="T475" s="95">
        <v>-91.76</v>
      </c>
      <c r="U475" s="95">
        <v>0.48</v>
      </c>
      <c r="V475" s="95">
        <v>0.52</v>
      </c>
      <c r="W475" s="95">
        <v>0.85</v>
      </c>
      <c r="X475" s="95"/>
      <c r="Y475" s="95"/>
      <c r="Z475" s="74" t="s">
        <v>1111</v>
      </c>
      <c r="AA475" s="95">
        <v>0.89</v>
      </c>
      <c r="AB475" s="95">
        <v>-1.34</v>
      </c>
      <c r="AC475" s="74" t="s">
        <v>1111</v>
      </c>
      <c r="AD475" s="95">
        <v>89460360</v>
      </c>
    </row>
    <row r="476" spans="1:30" x14ac:dyDescent="0.2">
      <c r="A476" s="74" t="s">
        <v>1585</v>
      </c>
      <c r="B476" s="95">
        <v>15.59</v>
      </c>
      <c r="C476" s="95">
        <v>0.51</v>
      </c>
      <c r="D476" s="95">
        <v>22.3</v>
      </c>
      <c r="E476" s="95">
        <v>1.31</v>
      </c>
      <c r="F476" s="95">
        <v>0.66</v>
      </c>
      <c r="G476" s="95">
        <v>38.04</v>
      </c>
      <c r="H476" s="95">
        <v>6.11</v>
      </c>
      <c r="I476" s="95">
        <v>4.01</v>
      </c>
      <c r="J476" s="95">
        <v>14.66</v>
      </c>
      <c r="K476" s="95">
        <v>18.29</v>
      </c>
      <c r="L476" s="95">
        <v>3.64</v>
      </c>
      <c r="M476" s="95">
        <v>0.32</v>
      </c>
      <c r="N476" s="95">
        <v>0.9</v>
      </c>
      <c r="O476" s="95">
        <v>2.44</v>
      </c>
      <c r="P476" s="95">
        <v>-1.34</v>
      </c>
      <c r="Q476" s="95">
        <v>2.11</v>
      </c>
      <c r="R476" s="95">
        <v>5.87</v>
      </c>
      <c r="S476" s="95">
        <v>2.94</v>
      </c>
      <c r="T476" s="95">
        <v>5.22</v>
      </c>
      <c r="U476" s="95">
        <v>0.5</v>
      </c>
      <c r="V476" s="95">
        <v>0.5</v>
      </c>
      <c r="W476" s="95">
        <v>0.73</v>
      </c>
      <c r="X476" s="95">
        <v>9.65</v>
      </c>
      <c r="Y476" s="95">
        <v>18.25</v>
      </c>
      <c r="Z476" s="74" t="s">
        <v>1111</v>
      </c>
      <c r="AA476" s="95">
        <v>11.91</v>
      </c>
      <c r="AB476" s="95">
        <v>0.7</v>
      </c>
      <c r="AC476" s="74" t="s">
        <v>1111</v>
      </c>
      <c r="AD476" s="95">
        <v>482253265</v>
      </c>
    </row>
    <row r="477" spans="1:30" x14ac:dyDescent="0.2">
      <c r="A477" s="74" t="s">
        <v>1586</v>
      </c>
      <c r="B477" s="95">
        <v>5.7</v>
      </c>
      <c r="C477" s="95"/>
      <c r="D477" s="95">
        <v>-5.04</v>
      </c>
      <c r="E477" s="95">
        <v>3.38</v>
      </c>
      <c r="F477" s="95">
        <v>1.27</v>
      </c>
      <c r="G477" s="95"/>
      <c r="H477" s="95"/>
      <c r="I477" s="95"/>
      <c r="J477" s="95">
        <v>-4.67</v>
      </c>
      <c r="K477" s="95">
        <v>-4.13</v>
      </c>
      <c r="L477" s="95">
        <v>0.55000000000000004</v>
      </c>
      <c r="M477" s="95">
        <v>-0.39</v>
      </c>
      <c r="N477" s="95"/>
      <c r="O477" s="95">
        <v>1.78</v>
      </c>
      <c r="P477" s="95">
        <v>-5.73</v>
      </c>
      <c r="Q477" s="95">
        <v>11.7</v>
      </c>
      <c r="R477" s="95">
        <v>-67</v>
      </c>
      <c r="S477" s="95">
        <v>-25.11</v>
      </c>
      <c r="T477" s="95">
        <v>-35.619999999999997</v>
      </c>
      <c r="U477" s="95">
        <v>0.37</v>
      </c>
      <c r="V477" s="95">
        <v>0.63</v>
      </c>
      <c r="W477" s="95">
        <v>0</v>
      </c>
      <c r="X477" s="95">
        <v>-33.6</v>
      </c>
      <c r="Y477" s="95">
        <v>-29.99</v>
      </c>
      <c r="Z477" s="74" t="s">
        <v>1111</v>
      </c>
      <c r="AA477" s="95">
        <v>1.69</v>
      </c>
      <c r="AB477" s="95">
        <v>-1.1299999999999999</v>
      </c>
      <c r="AC477" s="74" t="s">
        <v>1111</v>
      </c>
      <c r="AD477" s="95">
        <v>334134570</v>
      </c>
    </row>
    <row r="478" spans="1:30" x14ac:dyDescent="0.2">
      <c r="A478" s="74" t="s">
        <v>1587</v>
      </c>
      <c r="B478" s="95">
        <v>3.41</v>
      </c>
      <c r="C478" s="95"/>
      <c r="D478" s="95">
        <v>-2.04</v>
      </c>
      <c r="E478" s="95">
        <v>2.29</v>
      </c>
      <c r="F478" s="95">
        <v>1.07</v>
      </c>
      <c r="G478" s="95">
        <v>89.41</v>
      </c>
      <c r="H478" s="95">
        <v>-212.17</v>
      </c>
      <c r="I478" s="95">
        <v>-225.54</v>
      </c>
      <c r="J478" s="95">
        <v>-2.16</v>
      </c>
      <c r="K478" s="95">
        <v>-1.05</v>
      </c>
      <c r="L478" s="95">
        <v>1.1299999999999999</v>
      </c>
      <c r="M478" s="95">
        <v>-1.19</v>
      </c>
      <c r="N478" s="95">
        <v>4.59</v>
      </c>
      <c r="O478" s="95">
        <v>1.37</v>
      </c>
      <c r="P478" s="95">
        <v>-105.6</v>
      </c>
      <c r="Q478" s="95">
        <v>4.83</v>
      </c>
      <c r="R478" s="95">
        <v>-112.41</v>
      </c>
      <c r="S478" s="95">
        <v>-52.79</v>
      </c>
      <c r="T478" s="95">
        <v>-64.3</v>
      </c>
      <c r="U478" s="95">
        <v>0.47</v>
      </c>
      <c r="V478" s="95">
        <v>0.53</v>
      </c>
      <c r="W478" s="95">
        <v>0.23</v>
      </c>
      <c r="X478" s="95">
        <v>-20.56</v>
      </c>
      <c r="Y478" s="95"/>
      <c r="Z478" s="74" t="s">
        <v>1111</v>
      </c>
      <c r="AA478" s="95">
        <v>1.49</v>
      </c>
      <c r="AB478" s="95">
        <v>-1.68</v>
      </c>
      <c r="AC478" s="74" t="s">
        <v>1111</v>
      </c>
      <c r="AD478" s="95">
        <v>117902820</v>
      </c>
    </row>
    <row r="479" spans="1:30" x14ac:dyDescent="0.2">
      <c r="A479" s="74" t="s">
        <v>1588</v>
      </c>
      <c r="B479" s="95">
        <v>541.58000000000004</v>
      </c>
      <c r="C479" s="95">
        <v>2.75</v>
      </c>
      <c r="D479" s="95">
        <v>34.74</v>
      </c>
      <c r="E479" s="95">
        <v>8.9600000000000009</v>
      </c>
      <c r="F479" s="95">
        <v>2.96</v>
      </c>
      <c r="G479" s="95">
        <v>61.36</v>
      </c>
      <c r="H479" s="95">
        <v>31.54</v>
      </c>
      <c r="I479" s="95">
        <v>23.45</v>
      </c>
      <c r="J479" s="95">
        <v>25.83</v>
      </c>
      <c r="K479" s="95">
        <v>29.01</v>
      </c>
      <c r="L479" s="95">
        <v>3.18</v>
      </c>
      <c r="M479" s="95">
        <v>1.1000000000000001</v>
      </c>
      <c r="N479" s="95">
        <v>8.15</v>
      </c>
      <c r="O479" s="95">
        <v>21.7</v>
      </c>
      <c r="P479" s="95">
        <v>-3.79</v>
      </c>
      <c r="Q479" s="95">
        <v>2.64</v>
      </c>
      <c r="R479" s="95">
        <v>25.79</v>
      </c>
      <c r="S479" s="95">
        <v>8.52</v>
      </c>
      <c r="T479" s="95">
        <v>13.34</v>
      </c>
      <c r="U479" s="95">
        <v>0.33</v>
      </c>
      <c r="V479" s="95">
        <v>0.67</v>
      </c>
      <c r="W479" s="95">
        <v>0.36</v>
      </c>
      <c r="X479" s="95">
        <v>15.7</v>
      </c>
      <c r="Y479" s="95"/>
      <c r="Z479" s="74" t="s">
        <v>1111</v>
      </c>
      <c r="AA479" s="95">
        <v>60.46</v>
      </c>
      <c r="AB479" s="95">
        <v>15.59</v>
      </c>
      <c r="AC479" s="74" t="s">
        <v>1111</v>
      </c>
      <c r="AD479" s="95">
        <v>223604300920</v>
      </c>
    </row>
    <row r="480" spans="1:30" x14ac:dyDescent="0.2">
      <c r="A480" s="74" t="s">
        <v>1589</v>
      </c>
      <c r="B480" s="95">
        <v>1693.17</v>
      </c>
      <c r="C480" s="95">
        <v>4.72</v>
      </c>
      <c r="D480" s="95">
        <v>108.6</v>
      </c>
      <c r="E480" s="95">
        <v>28.01</v>
      </c>
      <c r="F480" s="95">
        <v>9.25</v>
      </c>
      <c r="G480" s="95">
        <v>61.36</v>
      </c>
      <c r="H480" s="95">
        <v>31.54</v>
      </c>
      <c r="I480" s="95">
        <v>23.45</v>
      </c>
      <c r="J480" s="95">
        <v>80.739999999999995</v>
      </c>
      <c r="K480" s="95">
        <v>29.01</v>
      </c>
      <c r="L480" s="95">
        <v>3.18</v>
      </c>
      <c r="M480" s="95">
        <v>1.1000000000000001</v>
      </c>
      <c r="N480" s="95">
        <v>25.47</v>
      </c>
      <c r="O480" s="95">
        <v>67.84</v>
      </c>
      <c r="P480" s="95">
        <v>-11.85</v>
      </c>
      <c r="Q480" s="95">
        <v>2.64</v>
      </c>
      <c r="R480" s="95">
        <v>25.79</v>
      </c>
      <c r="S480" s="95">
        <v>8.52</v>
      </c>
      <c r="T480" s="95">
        <v>13.34</v>
      </c>
      <c r="U480" s="95">
        <v>0.33</v>
      </c>
      <c r="V480" s="95">
        <v>0.67</v>
      </c>
      <c r="W480" s="95">
        <v>0.36</v>
      </c>
      <c r="X480" s="95">
        <v>15.7</v>
      </c>
      <c r="Y480" s="95"/>
      <c r="Z480" s="74" t="s">
        <v>1111</v>
      </c>
      <c r="AA480" s="95">
        <v>60.46</v>
      </c>
      <c r="AB480" s="95">
        <v>15.59</v>
      </c>
      <c r="AC480" s="74" t="s">
        <v>1111</v>
      </c>
      <c r="AD480" s="95">
        <v>223604300920</v>
      </c>
    </row>
    <row r="481" spans="1:30" x14ac:dyDescent="0.2">
      <c r="A481" s="74" t="s">
        <v>1590</v>
      </c>
      <c r="B481" s="95">
        <v>0.27</v>
      </c>
      <c r="C481" s="95"/>
      <c r="D481" s="95">
        <v>-1.51</v>
      </c>
      <c r="E481" s="95">
        <v>2.23</v>
      </c>
      <c r="F481" s="95">
        <v>0.76</v>
      </c>
      <c r="G481" s="95">
        <v>35.31</v>
      </c>
      <c r="H481" s="95">
        <v>-147.07</v>
      </c>
      <c r="I481" s="95">
        <v>-162.97999999999999</v>
      </c>
      <c r="J481" s="95">
        <v>-1.68</v>
      </c>
      <c r="K481" s="95">
        <v>-0.95</v>
      </c>
      <c r="L481" s="95">
        <v>0.73</v>
      </c>
      <c r="M481" s="95">
        <v>-0.97</v>
      </c>
      <c r="N481" s="95">
        <v>2.4700000000000002</v>
      </c>
      <c r="O481" s="95">
        <v>1.1599999999999999</v>
      </c>
      <c r="P481" s="95">
        <v>-6.34</v>
      </c>
      <c r="Q481" s="95">
        <v>3.99</v>
      </c>
      <c r="R481" s="95">
        <v>-147.38</v>
      </c>
      <c r="S481" s="95">
        <v>-50.52</v>
      </c>
      <c r="T481" s="95">
        <v>-65.680000000000007</v>
      </c>
      <c r="U481" s="95">
        <v>0.34</v>
      </c>
      <c r="V481" s="95">
        <v>0.66</v>
      </c>
      <c r="W481" s="95">
        <v>0.31</v>
      </c>
      <c r="X481" s="95">
        <v>-3.94</v>
      </c>
      <c r="Y481" s="95"/>
      <c r="Z481" s="74" t="s">
        <v>1111</v>
      </c>
      <c r="AA481" s="95">
        <v>0.12</v>
      </c>
      <c r="AB481" s="95">
        <v>-0.18</v>
      </c>
      <c r="AC481" s="74" t="s">
        <v>1111</v>
      </c>
      <c r="AD481" s="95">
        <v>25802280</v>
      </c>
    </row>
    <row r="482" spans="1:30" x14ac:dyDescent="0.2">
      <c r="A482" s="74" t="s">
        <v>1591</v>
      </c>
      <c r="B482" s="95">
        <v>30.75</v>
      </c>
      <c r="C482" s="95"/>
      <c r="D482" s="95">
        <v>41.63</v>
      </c>
      <c r="E482" s="95">
        <v>-10.95</v>
      </c>
      <c r="F482" s="95">
        <v>5.56</v>
      </c>
      <c r="G482" s="95">
        <v>63.97</v>
      </c>
      <c r="H482" s="95">
        <v>11.41</v>
      </c>
      <c r="I482" s="95">
        <v>8.42</v>
      </c>
      <c r="J482" s="95">
        <v>30.7</v>
      </c>
      <c r="K482" s="95">
        <v>33.36</v>
      </c>
      <c r="L482" s="95">
        <v>2.67</v>
      </c>
      <c r="M482" s="95"/>
      <c r="N482" s="95">
        <v>3.5</v>
      </c>
      <c r="O482" s="95">
        <v>-211.43</v>
      </c>
      <c r="P482" s="95">
        <v>-16.3</v>
      </c>
      <c r="Q482" s="95">
        <v>0.96</v>
      </c>
      <c r="R482" s="95">
        <v>-26.31</v>
      </c>
      <c r="S482" s="95">
        <v>13.36</v>
      </c>
      <c r="T482" s="95">
        <v>95.02</v>
      </c>
      <c r="U482" s="95">
        <v>-0.51</v>
      </c>
      <c r="V482" s="95">
        <v>1.51</v>
      </c>
      <c r="W482" s="95">
        <v>1.59</v>
      </c>
      <c r="X482" s="95">
        <v>-6.54</v>
      </c>
      <c r="Y482" s="95">
        <v>34.86</v>
      </c>
      <c r="Z482" s="74" t="s">
        <v>1111</v>
      </c>
      <c r="AA482" s="95">
        <v>-2.81</v>
      </c>
      <c r="AB482" s="95">
        <v>0.74</v>
      </c>
      <c r="AC482" s="74" t="s">
        <v>1111</v>
      </c>
      <c r="AD482" s="95">
        <v>1384426500</v>
      </c>
    </row>
    <row r="483" spans="1:30" x14ac:dyDescent="0.2">
      <c r="A483" s="74" t="s">
        <v>1592</v>
      </c>
      <c r="B483" s="95">
        <v>6.58</v>
      </c>
      <c r="C483" s="95"/>
      <c r="D483" s="95">
        <v>22.13</v>
      </c>
      <c r="E483" s="95">
        <v>0.94</v>
      </c>
      <c r="F483" s="95">
        <v>0.65</v>
      </c>
      <c r="G483" s="95">
        <v>100</v>
      </c>
      <c r="H483" s="95">
        <v>18.29</v>
      </c>
      <c r="I483" s="95">
        <v>11.89</v>
      </c>
      <c r="J483" s="95">
        <v>14.38</v>
      </c>
      <c r="K483" s="95">
        <v>-7.7</v>
      </c>
      <c r="L483" s="95">
        <v>-22.09</v>
      </c>
      <c r="M483" s="95">
        <v>-1.44</v>
      </c>
      <c r="N483" s="95">
        <v>2.63</v>
      </c>
      <c r="O483" s="95">
        <v>0.94</v>
      </c>
      <c r="P483" s="95">
        <v>-979.96</v>
      </c>
      <c r="Q483" s="95">
        <v>3.22</v>
      </c>
      <c r="R483" s="95">
        <v>4.25</v>
      </c>
      <c r="S483" s="95">
        <v>2.93</v>
      </c>
      <c r="T483" s="95">
        <v>4.25</v>
      </c>
      <c r="U483" s="95">
        <v>0.69</v>
      </c>
      <c r="V483" s="95">
        <v>0.31</v>
      </c>
      <c r="W483" s="95">
        <v>0.25</v>
      </c>
      <c r="X483" s="95"/>
      <c r="Y483" s="95"/>
      <c r="Z483" s="74" t="s">
        <v>1111</v>
      </c>
      <c r="AA483" s="95">
        <v>7</v>
      </c>
      <c r="AB483" s="95">
        <v>0.3</v>
      </c>
      <c r="AC483" s="74" t="s">
        <v>1111</v>
      </c>
      <c r="AD483" s="95">
        <v>546815766</v>
      </c>
    </row>
    <row r="484" spans="1:30" x14ac:dyDescent="0.2">
      <c r="A484" s="74" t="s">
        <v>1593</v>
      </c>
      <c r="B484" s="95">
        <v>106.42</v>
      </c>
      <c r="C484" s="95"/>
      <c r="D484" s="95">
        <v>-91.39</v>
      </c>
      <c r="E484" s="95">
        <v>8.93</v>
      </c>
      <c r="F484" s="95">
        <v>3.51</v>
      </c>
      <c r="G484" s="95">
        <v>71.17</v>
      </c>
      <c r="H484" s="95">
        <v>-16.66</v>
      </c>
      <c r="I484" s="95">
        <v>-15.61</v>
      </c>
      <c r="J484" s="95">
        <v>-85.6</v>
      </c>
      <c r="K484" s="95">
        <v>-79.92</v>
      </c>
      <c r="L484" s="95">
        <v>5.68</v>
      </c>
      <c r="M484" s="95">
        <v>-0.59</v>
      </c>
      <c r="N484" s="95">
        <v>14.26</v>
      </c>
      <c r="O484" s="95">
        <v>7.34</v>
      </c>
      <c r="P484" s="95">
        <v>-11.01</v>
      </c>
      <c r="Q484" s="95">
        <v>3.34</v>
      </c>
      <c r="R484" s="95">
        <v>-9.77</v>
      </c>
      <c r="S484" s="95">
        <v>-3.84</v>
      </c>
      <c r="T484" s="95">
        <v>-5.8</v>
      </c>
      <c r="U484" s="95">
        <v>0.39</v>
      </c>
      <c r="V484" s="95">
        <v>0.61</v>
      </c>
      <c r="W484" s="95">
        <v>0.25</v>
      </c>
      <c r="X484" s="95">
        <v>32.369999999999997</v>
      </c>
      <c r="Y484" s="95"/>
      <c r="Z484" s="74" t="s">
        <v>1111</v>
      </c>
      <c r="AA484" s="95">
        <v>11.91</v>
      </c>
      <c r="AB484" s="95">
        <v>-1.1599999999999999</v>
      </c>
      <c r="AC484" s="74" t="s">
        <v>1111</v>
      </c>
      <c r="AD484" s="95">
        <v>9249590078</v>
      </c>
    </row>
    <row r="485" spans="1:30" x14ac:dyDescent="0.2">
      <c r="A485" s="74" t="s">
        <v>1594</v>
      </c>
      <c r="B485" s="95">
        <v>32.729999999999997</v>
      </c>
      <c r="C485" s="95"/>
      <c r="D485" s="95">
        <v>-30.33</v>
      </c>
      <c r="E485" s="95">
        <v>1.25</v>
      </c>
      <c r="F485" s="95">
        <v>0.99</v>
      </c>
      <c r="G485" s="95">
        <v>48.4</v>
      </c>
      <c r="H485" s="95">
        <v>-8.23</v>
      </c>
      <c r="I485" s="95">
        <v>-7.06</v>
      </c>
      <c r="J485" s="95">
        <v>-26.03</v>
      </c>
      <c r="K485" s="95">
        <v>-26.8</v>
      </c>
      <c r="L485" s="95">
        <v>-0.78</v>
      </c>
      <c r="M485" s="95">
        <v>0.04</v>
      </c>
      <c r="N485" s="95">
        <v>2.14</v>
      </c>
      <c r="O485" s="95">
        <v>5.72</v>
      </c>
      <c r="P485" s="95">
        <v>-1.32</v>
      </c>
      <c r="Q485" s="95">
        <v>3.13</v>
      </c>
      <c r="R485" s="95">
        <v>-4.12</v>
      </c>
      <c r="S485" s="95">
        <v>-3.25</v>
      </c>
      <c r="T485" s="95">
        <v>-5.3</v>
      </c>
      <c r="U485" s="95">
        <v>0.79</v>
      </c>
      <c r="V485" s="95">
        <v>0.21</v>
      </c>
      <c r="W485" s="95">
        <v>0.46</v>
      </c>
      <c r="X485" s="95">
        <v>7.03</v>
      </c>
      <c r="Y485" s="95"/>
      <c r="Z485" s="74" t="s">
        <v>1111</v>
      </c>
      <c r="AA485" s="95">
        <v>26.19</v>
      </c>
      <c r="AB485" s="95">
        <v>-1.08</v>
      </c>
      <c r="AC485" s="74" t="s">
        <v>1111</v>
      </c>
      <c r="AD485" s="95">
        <v>1577147418</v>
      </c>
    </row>
    <row r="486" spans="1:30" x14ac:dyDescent="0.2">
      <c r="A486" s="74" t="s">
        <v>1595</v>
      </c>
      <c r="B486" s="95">
        <v>51.87</v>
      </c>
      <c r="C486" s="95">
        <v>1.69</v>
      </c>
      <c r="D486" s="95">
        <v>17.239999999999998</v>
      </c>
      <c r="E486" s="95">
        <v>2.68</v>
      </c>
      <c r="F486" s="95">
        <v>0.95</v>
      </c>
      <c r="G486" s="95">
        <v>23.83</v>
      </c>
      <c r="H486" s="95">
        <v>8.41</v>
      </c>
      <c r="I486" s="95">
        <v>5.97</v>
      </c>
      <c r="J486" s="95">
        <v>12.23</v>
      </c>
      <c r="K486" s="95">
        <v>15.62</v>
      </c>
      <c r="L486" s="95">
        <v>3.39</v>
      </c>
      <c r="M486" s="95">
        <v>0.74</v>
      </c>
      <c r="N486" s="95">
        <v>1.03</v>
      </c>
      <c r="O486" s="95">
        <v>5.35</v>
      </c>
      <c r="P486" s="95">
        <v>-1.5</v>
      </c>
      <c r="Q486" s="95">
        <v>1.92</v>
      </c>
      <c r="R486" s="95">
        <v>15.56</v>
      </c>
      <c r="S486" s="95">
        <v>5.49</v>
      </c>
      <c r="T486" s="95">
        <v>9.74</v>
      </c>
      <c r="U486" s="95">
        <v>0.35</v>
      </c>
      <c r="V486" s="95">
        <v>0.64</v>
      </c>
      <c r="W486" s="95">
        <v>0.92</v>
      </c>
      <c r="X486" s="95">
        <v>2.0499999999999998</v>
      </c>
      <c r="Y486" s="95">
        <v>-1.6</v>
      </c>
      <c r="Z486" s="74" t="s">
        <v>1111</v>
      </c>
      <c r="AA486" s="95">
        <v>19.329999999999998</v>
      </c>
      <c r="AB486" s="95">
        <v>3.01</v>
      </c>
      <c r="AC486" s="74" t="s">
        <v>1111</v>
      </c>
      <c r="AD486" s="95">
        <v>4745658918</v>
      </c>
    </row>
    <row r="487" spans="1:30" x14ac:dyDescent="0.2">
      <c r="A487" s="74" t="s">
        <v>1596</v>
      </c>
      <c r="B487" s="95">
        <v>28.84</v>
      </c>
      <c r="C487" s="95"/>
      <c r="D487" s="95">
        <v>2.93</v>
      </c>
      <c r="E487" s="95">
        <v>1.72</v>
      </c>
      <c r="F487" s="95">
        <v>1.04</v>
      </c>
      <c r="G487" s="95">
        <v>37.33</v>
      </c>
      <c r="H487" s="95">
        <v>8.08</v>
      </c>
      <c r="I487" s="95">
        <v>40.06</v>
      </c>
      <c r="J487" s="95">
        <v>14.52</v>
      </c>
      <c r="K487" s="95">
        <v>12.36</v>
      </c>
      <c r="L487" s="95">
        <v>-2.16</v>
      </c>
      <c r="M487" s="95">
        <v>-0.26</v>
      </c>
      <c r="N487" s="95">
        <v>1.17</v>
      </c>
      <c r="O487" s="95">
        <v>4.01</v>
      </c>
      <c r="P487" s="95">
        <v>-2.58</v>
      </c>
      <c r="Q487" s="95">
        <v>1.77</v>
      </c>
      <c r="R487" s="95">
        <v>60.08</v>
      </c>
      <c r="S487" s="95">
        <v>37</v>
      </c>
      <c r="T487" s="95">
        <v>-35.72</v>
      </c>
      <c r="U487" s="95">
        <v>0.62</v>
      </c>
      <c r="V487" s="95">
        <v>0.38</v>
      </c>
      <c r="W487" s="95">
        <v>0.92</v>
      </c>
      <c r="X487" s="95">
        <v>0.46</v>
      </c>
      <c r="Y487" s="95"/>
      <c r="Z487" s="74" t="s">
        <v>1111</v>
      </c>
      <c r="AA487" s="95">
        <v>16.399999999999999</v>
      </c>
      <c r="AB487" s="95">
        <v>9.85</v>
      </c>
      <c r="AC487" s="74" t="s">
        <v>1111</v>
      </c>
      <c r="AD487" s="95">
        <v>322477344</v>
      </c>
    </row>
    <row r="488" spans="1:30" x14ac:dyDescent="0.2">
      <c r="A488" s="74" t="s">
        <v>1597</v>
      </c>
      <c r="B488" s="95">
        <v>13.92</v>
      </c>
      <c r="C488" s="95"/>
      <c r="D488" s="95">
        <v>21.9</v>
      </c>
      <c r="E488" s="95">
        <v>1.84</v>
      </c>
      <c r="F488" s="95">
        <v>1.1299999999999999</v>
      </c>
      <c r="G488" s="95">
        <v>13.96</v>
      </c>
      <c r="H488" s="95">
        <v>7.82</v>
      </c>
      <c r="I488" s="95">
        <v>5.04</v>
      </c>
      <c r="J488" s="95">
        <v>14.11</v>
      </c>
      <c r="K488" s="95">
        <v>15.52</v>
      </c>
      <c r="L488" s="95">
        <v>1.42</v>
      </c>
      <c r="M488" s="95">
        <v>0.18</v>
      </c>
      <c r="N488" s="95">
        <v>1.1000000000000001</v>
      </c>
      <c r="O488" s="95">
        <v>6.23</v>
      </c>
      <c r="P488" s="95">
        <v>-1.57</v>
      </c>
      <c r="Q488" s="95">
        <v>2.77</v>
      </c>
      <c r="R488" s="95">
        <v>8.41</v>
      </c>
      <c r="S488" s="95">
        <v>5.14</v>
      </c>
      <c r="T488" s="95">
        <v>6.72</v>
      </c>
      <c r="U488" s="95">
        <v>0.61</v>
      </c>
      <c r="V488" s="95">
        <v>0.39</v>
      </c>
      <c r="W488" s="95">
        <v>1.02</v>
      </c>
      <c r="X488" s="95"/>
      <c r="Y488" s="95"/>
      <c r="Z488" s="74" t="s">
        <v>1111</v>
      </c>
      <c r="AA488" s="95">
        <v>7.56</v>
      </c>
      <c r="AB488" s="95">
        <v>0.64</v>
      </c>
      <c r="AC488" s="74" t="s">
        <v>1111</v>
      </c>
      <c r="AD488" s="95">
        <v>983190480</v>
      </c>
    </row>
    <row r="489" spans="1:30" x14ac:dyDescent="0.2">
      <c r="A489" s="74" t="s">
        <v>1598</v>
      </c>
      <c r="B489" s="95">
        <v>1.86</v>
      </c>
      <c r="C489" s="95"/>
      <c r="D489" s="95">
        <v>-0.68</v>
      </c>
      <c r="E489" s="95">
        <v>0.42</v>
      </c>
      <c r="F489" s="95">
        <v>0.38</v>
      </c>
      <c r="G489" s="95"/>
      <c r="H489" s="95"/>
      <c r="I489" s="95"/>
      <c r="J489" s="95">
        <v>-0.68</v>
      </c>
      <c r="K489" s="95">
        <v>1.01</v>
      </c>
      <c r="L489" s="95">
        <v>1.69</v>
      </c>
      <c r="M489" s="95">
        <v>-1.04</v>
      </c>
      <c r="N489" s="95"/>
      <c r="O489" s="95">
        <v>0.43</v>
      </c>
      <c r="P489" s="95">
        <v>-16.93</v>
      </c>
      <c r="Q489" s="95">
        <v>9.2899999999999991</v>
      </c>
      <c r="R489" s="95">
        <v>-61.49</v>
      </c>
      <c r="S489" s="95">
        <v>-54.99</v>
      </c>
      <c r="T489" s="95">
        <v>-61.49</v>
      </c>
      <c r="U489" s="95">
        <v>0.89</v>
      </c>
      <c r="V489" s="95">
        <v>0.11</v>
      </c>
      <c r="W489" s="95">
        <v>0</v>
      </c>
      <c r="X489" s="95"/>
      <c r="Y489" s="95"/>
      <c r="Z489" s="74" t="s">
        <v>1111</v>
      </c>
      <c r="AA489" s="95">
        <v>4.43</v>
      </c>
      <c r="AB489" s="95">
        <v>-2.73</v>
      </c>
      <c r="AC489" s="74" t="s">
        <v>1111</v>
      </c>
      <c r="AD489" s="95">
        <v>81193650</v>
      </c>
    </row>
    <row r="490" spans="1:30" x14ac:dyDescent="0.2">
      <c r="A490" s="74" t="s">
        <v>1599</v>
      </c>
      <c r="B490" s="95">
        <v>39.869999999999997</v>
      </c>
      <c r="C490" s="95">
        <v>2.2799999999999998</v>
      </c>
      <c r="D490" s="95">
        <v>20.49</v>
      </c>
      <c r="E490" s="95">
        <v>0.97</v>
      </c>
      <c r="F490" s="95">
        <v>0.44</v>
      </c>
      <c r="G490" s="95">
        <v>11.47</v>
      </c>
      <c r="H490" s="95">
        <v>1.44</v>
      </c>
      <c r="I490" s="95">
        <v>0.99</v>
      </c>
      <c r="J490" s="95">
        <v>14.06</v>
      </c>
      <c r="K490" s="95">
        <v>17.579999999999998</v>
      </c>
      <c r="L490" s="95">
        <v>3.52</v>
      </c>
      <c r="M490" s="95">
        <v>0.24</v>
      </c>
      <c r="N490" s="95">
        <v>0.2</v>
      </c>
      <c r="O490" s="95">
        <v>0.96</v>
      </c>
      <c r="P490" s="95">
        <v>-2.25</v>
      </c>
      <c r="Q490" s="95">
        <v>2.34</v>
      </c>
      <c r="R490" s="95">
        <v>4.7300000000000004</v>
      </c>
      <c r="S490" s="95">
        <v>2.16</v>
      </c>
      <c r="T490" s="95">
        <v>4.95</v>
      </c>
      <c r="U490" s="95">
        <v>0.46</v>
      </c>
      <c r="V490" s="95">
        <v>0.54</v>
      </c>
      <c r="W490" s="95">
        <v>2.19</v>
      </c>
      <c r="X490" s="95">
        <v>3.14</v>
      </c>
      <c r="Y490" s="95">
        <v>-17.54</v>
      </c>
      <c r="Z490" s="74" t="s">
        <v>1111</v>
      </c>
      <c r="AA490" s="95">
        <v>41.16</v>
      </c>
      <c r="AB490" s="95">
        <v>1.95</v>
      </c>
      <c r="AC490" s="74" t="s">
        <v>1111</v>
      </c>
      <c r="AD490" s="95">
        <v>3955985127</v>
      </c>
    </row>
    <row r="491" spans="1:30" x14ac:dyDescent="0.2">
      <c r="A491" s="74" t="s">
        <v>1600</v>
      </c>
      <c r="B491" s="95">
        <v>36.57</v>
      </c>
      <c r="C491" s="95"/>
      <c r="D491" s="95">
        <v>47.87</v>
      </c>
      <c r="E491" s="95">
        <v>5.43</v>
      </c>
      <c r="F491" s="95">
        <v>1.83</v>
      </c>
      <c r="G491" s="95">
        <v>33.520000000000003</v>
      </c>
      <c r="H491" s="95">
        <v>11.72</v>
      </c>
      <c r="I491" s="95">
        <v>6.4</v>
      </c>
      <c r="J491" s="95">
        <v>26.16</v>
      </c>
      <c r="K491" s="95">
        <v>31.04</v>
      </c>
      <c r="L491" s="95">
        <v>4.88</v>
      </c>
      <c r="M491" s="95">
        <v>1.01</v>
      </c>
      <c r="N491" s="95">
        <v>3.07</v>
      </c>
      <c r="O491" s="95">
        <v>9.93</v>
      </c>
      <c r="P491" s="95">
        <v>-2.58</v>
      </c>
      <c r="Q491" s="95">
        <v>2.7</v>
      </c>
      <c r="R491" s="95">
        <v>11.34</v>
      </c>
      <c r="S491" s="95">
        <v>3.82</v>
      </c>
      <c r="T491" s="95">
        <v>7.66</v>
      </c>
      <c r="U491" s="95">
        <v>0.34</v>
      </c>
      <c r="V491" s="95">
        <v>0.66</v>
      </c>
      <c r="W491" s="95">
        <v>0.6</v>
      </c>
      <c r="X491" s="95"/>
      <c r="Y491" s="95"/>
      <c r="Z491" s="74" t="s">
        <v>1111</v>
      </c>
      <c r="AA491" s="95">
        <v>6.74</v>
      </c>
      <c r="AB491" s="95">
        <v>0.76</v>
      </c>
      <c r="AC491" s="74" t="s">
        <v>1111</v>
      </c>
      <c r="AD491" s="95">
        <v>22287685239</v>
      </c>
    </row>
    <row r="492" spans="1:30" x14ac:dyDescent="0.2">
      <c r="A492" s="74" t="s">
        <v>1601</v>
      </c>
      <c r="B492" s="95">
        <v>12.6</v>
      </c>
      <c r="C492" s="95"/>
      <c r="D492" s="95">
        <v>-25.27</v>
      </c>
      <c r="E492" s="95">
        <v>6.35</v>
      </c>
      <c r="F492" s="95">
        <v>5.93</v>
      </c>
      <c r="G492" s="95"/>
      <c r="H492" s="95"/>
      <c r="I492" s="95"/>
      <c r="J492" s="95">
        <v>-25.45</v>
      </c>
      <c r="K492" s="95">
        <v>-21.41</v>
      </c>
      <c r="L492" s="95">
        <v>4.04</v>
      </c>
      <c r="M492" s="95">
        <v>-1.01</v>
      </c>
      <c r="N492" s="95"/>
      <c r="O492" s="95">
        <v>6.35</v>
      </c>
      <c r="P492" s="95"/>
      <c r="Q492" s="95">
        <v>14.97</v>
      </c>
      <c r="R492" s="95">
        <v>-25.13</v>
      </c>
      <c r="S492" s="95">
        <v>-23.46</v>
      </c>
      <c r="T492" s="95">
        <v>-25.13</v>
      </c>
      <c r="U492" s="95">
        <v>0.93</v>
      </c>
      <c r="V492" s="95">
        <v>7.0000000000000007E-2</v>
      </c>
      <c r="W492" s="95">
        <v>0</v>
      </c>
      <c r="X492" s="95"/>
      <c r="Y492" s="95"/>
      <c r="Z492" s="74" t="s">
        <v>1111</v>
      </c>
      <c r="AA492" s="95">
        <v>1.98</v>
      </c>
      <c r="AB492" s="95">
        <v>-0.5</v>
      </c>
      <c r="AC492" s="74" t="s">
        <v>1111</v>
      </c>
      <c r="AD492" s="95">
        <v>957828060</v>
      </c>
    </row>
    <row r="493" spans="1:30" x14ac:dyDescent="0.2">
      <c r="A493" s="74" t="s">
        <v>1602</v>
      </c>
      <c r="B493" s="95">
        <v>200.37</v>
      </c>
      <c r="C493" s="95">
        <v>1.33</v>
      </c>
      <c r="D493" s="95">
        <v>22.56</v>
      </c>
      <c r="E493" s="95">
        <v>9.74</v>
      </c>
      <c r="F493" s="95">
        <v>2.58</v>
      </c>
      <c r="G493" s="95">
        <v>28.31</v>
      </c>
      <c r="H493" s="95">
        <v>13.21</v>
      </c>
      <c r="I493" s="95">
        <v>9.34</v>
      </c>
      <c r="J493" s="95">
        <v>15.95</v>
      </c>
      <c r="K493" s="95">
        <v>17.559999999999999</v>
      </c>
      <c r="L493" s="95">
        <v>1.61</v>
      </c>
      <c r="M493" s="95">
        <v>0.98</v>
      </c>
      <c r="N493" s="95">
        <v>2.11</v>
      </c>
      <c r="O493" s="95">
        <v>25.17</v>
      </c>
      <c r="P493" s="95">
        <v>-4.51</v>
      </c>
      <c r="Q493" s="95">
        <v>1.32</v>
      </c>
      <c r="R493" s="95">
        <v>43.16</v>
      </c>
      <c r="S493" s="95">
        <v>11.45</v>
      </c>
      <c r="T493" s="95">
        <v>21.55</v>
      </c>
      <c r="U493" s="95">
        <v>0.27</v>
      </c>
      <c r="V493" s="95">
        <v>0.73</v>
      </c>
      <c r="W493" s="95">
        <v>1.23</v>
      </c>
      <c r="X493" s="95">
        <v>3.16</v>
      </c>
      <c r="Y493" s="95">
        <v>15.17</v>
      </c>
      <c r="Z493" s="74" t="s">
        <v>1111</v>
      </c>
      <c r="AA493" s="95">
        <v>20.58</v>
      </c>
      <c r="AB493" s="95">
        <v>8.8800000000000008</v>
      </c>
      <c r="AC493" s="74" t="s">
        <v>1111</v>
      </c>
      <c r="AD493" s="95">
        <v>16589754372</v>
      </c>
    </row>
    <row r="494" spans="1:30" x14ac:dyDescent="0.2">
      <c r="A494" s="74" t="s">
        <v>1603</v>
      </c>
      <c r="B494" s="95">
        <v>18.100000000000001</v>
      </c>
      <c r="C494" s="95"/>
      <c r="D494" s="95">
        <v>-117.11</v>
      </c>
      <c r="E494" s="95">
        <v>3.88</v>
      </c>
      <c r="F494" s="95">
        <v>0.25</v>
      </c>
      <c r="G494" s="95">
        <v>55.5</v>
      </c>
      <c r="H494" s="95">
        <v>7.53</v>
      </c>
      <c r="I494" s="95">
        <v>-0.44</v>
      </c>
      <c r="J494" s="95">
        <v>6.8</v>
      </c>
      <c r="K494" s="95">
        <v>17.13</v>
      </c>
      <c r="L494" s="95">
        <v>10.33</v>
      </c>
      <c r="M494" s="95">
        <v>5.91</v>
      </c>
      <c r="N494" s="95">
        <v>0.51</v>
      </c>
      <c r="O494" s="95">
        <v>3.08</v>
      </c>
      <c r="P494" s="95">
        <v>-0.35</v>
      </c>
      <c r="Q494" s="95">
        <v>1.45</v>
      </c>
      <c r="R494" s="95">
        <v>-3.32</v>
      </c>
      <c r="S494" s="95">
        <v>-0.22</v>
      </c>
      <c r="T494" s="95">
        <v>6.52</v>
      </c>
      <c r="U494" s="95">
        <v>7.0000000000000007E-2</v>
      </c>
      <c r="V494" s="95">
        <v>0.91</v>
      </c>
      <c r="W494" s="95">
        <v>0.5</v>
      </c>
      <c r="X494" s="95">
        <v>-4.29</v>
      </c>
      <c r="Y494" s="95"/>
      <c r="Z494" s="74" t="s">
        <v>1111</v>
      </c>
      <c r="AA494" s="95">
        <v>4.66</v>
      </c>
      <c r="AB494" s="95">
        <v>-0.15</v>
      </c>
      <c r="AC494" s="74" t="s">
        <v>1111</v>
      </c>
      <c r="AD494" s="95">
        <v>1522492360</v>
      </c>
    </row>
    <row r="495" spans="1:30" x14ac:dyDescent="0.2">
      <c r="A495" s="74" t="s">
        <v>1604</v>
      </c>
      <c r="B495" s="95">
        <v>1.1299999999999999</v>
      </c>
      <c r="C495" s="95"/>
      <c r="D495" s="95">
        <v>-4.4000000000000004</v>
      </c>
      <c r="E495" s="95">
        <v>3.29</v>
      </c>
      <c r="F495" s="95">
        <v>2.64</v>
      </c>
      <c r="G495" s="95">
        <v>35.57</v>
      </c>
      <c r="H495" s="95">
        <v>-449.23</v>
      </c>
      <c r="I495" s="95">
        <v>-449.23</v>
      </c>
      <c r="J495" s="95">
        <v>-4.4000000000000004</v>
      </c>
      <c r="K495" s="95">
        <v>-2.94</v>
      </c>
      <c r="L495" s="95">
        <v>1.46</v>
      </c>
      <c r="M495" s="95">
        <v>-1.0900000000000001</v>
      </c>
      <c r="N495" s="95">
        <v>19.78</v>
      </c>
      <c r="O495" s="95">
        <v>3.11</v>
      </c>
      <c r="P495" s="95">
        <v>-147.5</v>
      </c>
      <c r="Q495" s="95">
        <v>7.36</v>
      </c>
      <c r="R495" s="95">
        <v>-74.75</v>
      </c>
      <c r="S495" s="95">
        <v>-59.9</v>
      </c>
      <c r="T495" s="95">
        <v>-69.400000000000006</v>
      </c>
      <c r="U495" s="95">
        <v>0.8</v>
      </c>
      <c r="V495" s="95">
        <v>0.2</v>
      </c>
      <c r="W495" s="95">
        <v>0.13</v>
      </c>
      <c r="X495" s="95">
        <v>16.399999999999999</v>
      </c>
      <c r="Y495" s="95"/>
      <c r="Z495" s="74" t="s">
        <v>1111</v>
      </c>
      <c r="AA495" s="95">
        <v>0.34</v>
      </c>
      <c r="AB495" s="95">
        <v>-0.26</v>
      </c>
      <c r="AC495" s="74" t="s">
        <v>1111</v>
      </c>
      <c r="AD495" s="95">
        <v>126702945</v>
      </c>
    </row>
    <row r="496" spans="1:30" x14ac:dyDescent="0.2">
      <c r="A496" s="74" t="s">
        <v>1605</v>
      </c>
      <c r="B496" s="95">
        <v>100.68</v>
      </c>
      <c r="C496" s="95">
        <v>0.86</v>
      </c>
      <c r="D496" s="95">
        <v>29.13</v>
      </c>
      <c r="E496" s="95">
        <v>9.15</v>
      </c>
      <c r="F496" s="95">
        <v>2.8</v>
      </c>
      <c r="G496" s="95">
        <v>36.31</v>
      </c>
      <c r="H496" s="95">
        <v>24.21</v>
      </c>
      <c r="I496" s="95">
        <v>15.44</v>
      </c>
      <c r="J496" s="95">
        <v>18.579999999999998</v>
      </c>
      <c r="K496" s="95">
        <v>20.73</v>
      </c>
      <c r="L496" s="95">
        <v>2.15</v>
      </c>
      <c r="M496" s="95">
        <v>1.06</v>
      </c>
      <c r="N496" s="95">
        <v>4.5</v>
      </c>
      <c r="O496" s="95">
        <v>41.21</v>
      </c>
      <c r="P496" s="95">
        <v>-3.43</v>
      </c>
      <c r="Q496" s="95">
        <v>1.6</v>
      </c>
      <c r="R496" s="95">
        <v>31.42</v>
      </c>
      <c r="S496" s="95">
        <v>9.6300000000000008</v>
      </c>
      <c r="T496" s="95">
        <v>17.190000000000001</v>
      </c>
      <c r="U496" s="95">
        <v>0.31</v>
      </c>
      <c r="V496" s="95">
        <v>0.69</v>
      </c>
      <c r="W496" s="95">
        <v>0.62</v>
      </c>
      <c r="X496" s="95">
        <v>3.08</v>
      </c>
      <c r="Y496" s="95"/>
      <c r="Z496" s="74" t="s">
        <v>1111</v>
      </c>
      <c r="AA496" s="95">
        <v>11</v>
      </c>
      <c r="AB496" s="95">
        <v>3.46</v>
      </c>
      <c r="AC496" s="74" t="s">
        <v>1111</v>
      </c>
      <c r="AD496" s="95">
        <v>4779853476</v>
      </c>
    </row>
    <row r="497" spans="1:30" x14ac:dyDescent="0.2">
      <c r="A497" s="74" t="s">
        <v>1606</v>
      </c>
      <c r="B497" s="95">
        <v>159.79</v>
      </c>
      <c r="C497" s="95">
        <v>1.48</v>
      </c>
      <c r="D497" s="95">
        <v>38.020000000000003</v>
      </c>
      <c r="E497" s="95">
        <v>4.22</v>
      </c>
      <c r="F497" s="95">
        <v>1.1499999999999999</v>
      </c>
      <c r="G497" s="95">
        <v>56.05</v>
      </c>
      <c r="H497" s="95">
        <v>23.76</v>
      </c>
      <c r="I497" s="95">
        <v>19.55</v>
      </c>
      <c r="J497" s="95">
        <v>31.29</v>
      </c>
      <c r="K497" s="95">
        <v>43.44</v>
      </c>
      <c r="L497" s="95">
        <v>12.15</v>
      </c>
      <c r="M497" s="95">
        <v>1.64</v>
      </c>
      <c r="N497" s="95">
        <v>7.43</v>
      </c>
      <c r="O497" s="95">
        <v>-114.2</v>
      </c>
      <c r="P497" s="95">
        <v>-1.22</v>
      </c>
      <c r="Q497" s="95">
        <v>0.86</v>
      </c>
      <c r="R497" s="95">
        <v>11.11</v>
      </c>
      <c r="S497" s="95">
        <v>3.01</v>
      </c>
      <c r="T497" s="95">
        <v>4.1900000000000004</v>
      </c>
      <c r="U497" s="95">
        <v>0.27</v>
      </c>
      <c r="V497" s="95">
        <v>0.73</v>
      </c>
      <c r="W497" s="95">
        <v>0.15</v>
      </c>
      <c r="X497" s="95">
        <v>3.64</v>
      </c>
      <c r="Y497" s="95">
        <v>8.2899999999999991</v>
      </c>
      <c r="Z497" s="74" t="s">
        <v>1111</v>
      </c>
      <c r="AA497" s="95">
        <v>37.82</v>
      </c>
      <c r="AB497" s="95">
        <v>4.2</v>
      </c>
      <c r="AC497" s="74" t="s">
        <v>1111</v>
      </c>
      <c r="AD497" s="95">
        <v>29007909083</v>
      </c>
    </row>
    <row r="498" spans="1:30" x14ac:dyDescent="0.2">
      <c r="A498" s="74" t="s">
        <v>1607</v>
      </c>
      <c r="B498" s="95">
        <v>91.31</v>
      </c>
      <c r="C498" s="95">
        <v>1.53</v>
      </c>
      <c r="D498" s="95">
        <v>35.799999999999997</v>
      </c>
      <c r="E498" s="95">
        <v>4.97</v>
      </c>
      <c r="F498" s="95">
        <v>1.8</v>
      </c>
      <c r="G498" s="95">
        <v>73.62</v>
      </c>
      <c r="H498" s="95">
        <v>29.08</v>
      </c>
      <c r="I498" s="95">
        <v>18.600000000000001</v>
      </c>
      <c r="J498" s="95">
        <v>22.9</v>
      </c>
      <c r="K498" s="95">
        <v>27.39</v>
      </c>
      <c r="L498" s="95">
        <v>4.49</v>
      </c>
      <c r="M498" s="95">
        <v>0.97</v>
      </c>
      <c r="N498" s="95">
        <v>6.66</v>
      </c>
      <c r="O498" s="95">
        <v>-452.04</v>
      </c>
      <c r="P498" s="95">
        <v>-1.95</v>
      </c>
      <c r="Q498" s="95">
        <v>0.95</v>
      </c>
      <c r="R498" s="95">
        <v>13.88</v>
      </c>
      <c r="S498" s="95">
        <v>5.0199999999999996</v>
      </c>
      <c r="T498" s="95">
        <v>8.68</v>
      </c>
      <c r="U498" s="95">
        <v>0.36</v>
      </c>
      <c r="V498" s="95">
        <v>0.64</v>
      </c>
      <c r="W498" s="95">
        <v>0.27</v>
      </c>
      <c r="X498" s="95">
        <v>1.26</v>
      </c>
      <c r="Y498" s="95">
        <v>7.53</v>
      </c>
      <c r="Z498" s="74" t="s">
        <v>1111</v>
      </c>
      <c r="AA498" s="95">
        <v>18.38</v>
      </c>
      <c r="AB498" s="95">
        <v>2.5499999999999998</v>
      </c>
      <c r="AC498" s="74" t="s">
        <v>1111</v>
      </c>
      <c r="AD498" s="95">
        <v>3372653553</v>
      </c>
    </row>
    <row r="499" spans="1:30" x14ac:dyDescent="0.2">
      <c r="A499" s="74" t="s">
        <v>1608</v>
      </c>
      <c r="B499" s="95">
        <v>2.76</v>
      </c>
      <c r="C499" s="95"/>
      <c r="D499" s="95">
        <v>-9.59</v>
      </c>
      <c r="E499" s="95">
        <v>1.41</v>
      </c>
      <c r="F499" s="95">
        <v>1.24</v>
      </c>
      <c r="G499" s="95">
        <v>92.26</v>
      </c>
      <c r="H499" s="95">
        <v>-39.450000000000003</v>
      </c>
      <c r="I499" s="95">
        <v>-38.11</v>
      </c>
      <c r="J499" s="95">
        <v>-9.26</v>
      </c>
      <c r="K499" s="95">
        <v>-4.08</v>
      </c>
      <c r="L499" s="95">
        <v>5.18</v>
      </c>
      <c r="M499" s="95">
        <v>-0.79</v>
      </c>
      <c r="N499" s="95">
        <v>3.65</v>
      </c>
      <c r="O499" s="95">
        <v>1.64</v>
      </c>
      <c r="P499" s="95">
        <v>-9.8000000000000007</v>
      </c>
      <c r="Q499" s="95">
        <v>7.39</v>
      </c>
      <c r="R499" s="95">
        <v>-14.72</v>
      </c>
      <c r="S499" s="95">
        <v>-12.95</v>
      </c>
      <c r="T499" s="95">
        <v>-15.76</v>
      </c>
      <c r="U499" s="95">
        <v>0.88</v>
      </c>
      <c r="V499" s="95">
        <v>0.12</v>
      </c>
      <c r="W499" s="95">
        <v>0.34</v>
      </c>
      <c r="X499" s="95">
        <v>-10.43</v>
      </c>
      <c r="Y499" s="95"/>
      <c r="Z499" s="74" t="s">
        <v>1111</v>
      </c>
      <c r="AA499" s="95">
        <v>1.96</v>
      </c>
      <c r="AB499" s="95">
        <v>-0.28999999999999998</v>
      </c>
      <c r="AC499" s="74" t="s">
        <v>1111</v>
      </c>
      <c r="AD499" s="95">
        <v>59504220</v>
      </c>
    </row>
    <row r="500" spans="1:30" x14ac:dyDescent="0.2">
      <c r="A500" s="74" t="s">
        <v>1609</v>
      </c>
      <c r="B500" s="95">
        <v>55.39</v>
      </c>
      <c r="C500" s="95"/>
      <c r="D500" s="95">
        <v>14.79</v>
      </c>
      <c r="E500" s="95">
        <v>2.2599999999999998</v>
      </c>
      <c r="F500" s="95">
        <v>0.22</v>
      </c>
      <c r="G500" s="95">
        <v>0</v>
      </c>
      <c r="H500" s="95">
        <v>46.29</v>
      </c>
      <c r="I500" s="95">
        <v>30.84</v>
      </c>
      <c r="J500" s="95">
        <v>9.86</v>
      </c>
      <c r="K500" s="95">
        <v>7.67</v>
      </c>
      <c r="L500" s="95">
        <v>-2.19</v>
      </c>
      <c r="M500" s="95">
        <v>-0.5</v>
      </c>
      <c r="N500" s="95">
        <v>4.5599999999999996</v>
      </c>
      <c r="O500" s="95"/>
      <c r="P500" s="95">
        <v>-0.22</v>
      </c>
      <c r="Q500" s="95"/>
      <c r="R500" s="95">
        <v>15.27</v>
      </c>
      <c r="S500" s="95">
        <v>1.49</v>
      </c>
      <c r="T500" s="95">
        <v>11.25</v>
      </c>
      <c r="U500" s="95">
        <v>0.1</v>
      </c>
      <c r="V500" s="95">
        <v>0.9</v>
      </c>
      <c r="W500" s="95">
        <v>0.05</v>
      </c>
      <c r="X500" s="95">
        <v>13.49</v>
      </c>
      <c r="Y500" s="95">
        <v>12.64</v>
      </c>
      <c r="Z500" s="74" t="s">
        <v>1111</v>
      </c>
      <c r="AA500" s="95">
        <v>24.52</v>
      </c>
      <c r="AB500" s="95">
        <v>3.74</v>
      </c>
      <c r="AC500" s="74" t="s">
        <v>1111</v>
      </c>
      <c r="AD500" s="95">
        <v>3295439128</v>
      </c>
    </row>
    <row r="501" spans="1:30" x14ac:dyDescent="0.2">
      <c r="A501" s="74" t="s">
        <v>1610</v>
      </c>
      <c r="B501" s="95">
        <v>1.07</v>
      </c>
      <c r="C501" s="95"/>
      <c r="D501" s="95">
        <v>-0.08</v>
      </c>
      <c r="E501" s="95">
        <v>-0.08</v>
      </c>
      <c r="F501" s="95">
        <v>7.0000000000000007E-2</v>
      </c>
      <c r="G501" s="95">
        <v>74.91</v>
      </c>
      <c r="H501" s="95">
        <v>-114.59</v>
      </c>
      <c r="I501" s="95">
        <v>-157.24</v>
      </c>
      <c r="J501" s="95">
        <v>-0.11</v>
      </c>
      <c r="K501" s="95">
        <v>-2.85</v>
      </c>
      <c r="L501" s="95">
        <v>-2.73</v>
      </c>
      <c r="M501" s="95"/>
      <c r="N501" s="95">
        <v>0.13</v>
      </c>
      <c r="O501" s="95">
        <v>-0.04</v>
      </c>
      <c r="P501" s="95">
        <v>-0.08</v>
      </c>
      <c r="Q501" s="95">
        <v>0.1</v>
      </c>
      <c r="R501" s="95">
        <v>-97.22</v>
      </c>
      <c r="S501" s="95">
        <v>-80.430000000000007</v>
      </c>
      <c r="T501" s="95">
        <v>-69.599999999999994</v>
      </c>
      <c r="U501" s="95">
        <v>-0.83</v>
      </c>
      <c r="V501" s="95">
        <v>1.83</v>
      </c>
      <c r="W501" s="95">
        <v>0.51</v>
      </c>
      <c r="X501" s="95">
        <v>-8.48</v>
      </c>
      <c r="Y501" s="95"/>
      <c r="Z501" s="74" t="s">
        <v>1111</v>
      </c>
      <c r="AA501" s="95">
        <v>-13.2</v>
      </c>
      <c r="AB501" s="95">
        <v>-12.83</v>
      </c>
      <c r="AC501" s="74" t="s">
        <v>1111</v>
      </c>
      <c r="AD501" s="95">
        <v>9011433</v>
      </c>
    </row>
    <row r="502" spans="1:30" x14ac:dyDescent="0.2">
      <c r="A502" s="74" t="s">
        <v>1611</v>
      </c>
      <c r="B502" s="95">
        <v>3.95</v>
      </c>
      <c r="C502" s="95"/>
      <c r="D502" s="95">
        <v>-3.51</v>
      </c>
      <c r="E502" s="95">
        <v>-6.52</v>
      </c>
      <c r="F502" s="95">
        <v>3.19</v>
      </c>
      <c r="G502" s="95">
        <v>35.369999999999997</v>
      </c>
      <c r="H502" s="95">
        <v>-496.35</v>
      </c>
      <c r="I502" s="95">
        <v>-639.16999999999996</v>
      </c>
      <c r="J502" s="95">
        <v>-4.5199999999999996</v>
      </c>
      <c r="K502" s="95">
        <v>-5.45</v>
      </c>
      <c r="L502" s="95">
        <v>-0.93</v>
      </c>
      <c r="M502" s="95"/>
      <c r="N502" s="95">
        <v>22.44</v>
      </c>
      <c r="O502" s="95">
        <v>4.05</v>
      </c>
      <c r="P502" s="95">
        <v>-26.87</v>
      </c>
      <c r="Q502" s="95">
        <v>9.52</v>
      </c>
      <c r="R502" s="95">
        <v>-185.7</v>
      </c>
      <c r="S502" s="95">
        <v>-90.94</v>
      </c>
      <c r="T502" s="95">
        <v>-81.02</v>
      </c>
      <c r="U502" s="95">
        <v>-0.49</v>
      </c>
      <c r="V502" s="95">
        <v>1.49</v>
      </c>
      <c r="W502" s="95">
        <v>0.14000000000000001</v>
      </c>
      <c r="X502" s="95">
        <v>137.74</v>
      </c>
      <c r="Y502" s="95"/>
      <c r="Z502" s="74" t="s">
        <v>1111</v>
      </c>
      <c r="AA502" s="95">
        <v>-0.61</v>
      </c>
      <c r="AB502" s="95">
        <v>-1.1299999999999999</v>
      </c>
      <c r="AC502" s="74" t="s">
        <v>1111</v>
      </c>
      <c r="AD502" s="95">
        <v>259138565</v>
      </c>
    </row>
    <row r="503" spans="1:30" x14ac:dyDescent="0.2">
      <c r="A503" s="74" t="s">
        <v>1612</v>
      </c>
      <c r="B503" s="95">
        <v>8.6199999999999992</v>
      </c>
      <c r="C503" s="95"/>
      <c r="D503" s="95">
        <v>-12.93</v>
      </c>
      <c r="E503" s="95">
        <v>3.11</v>
      </c>
      <c r="F503" s="95">
        <v>1.71</v>
      </c>
      <c r="G503" s="95">
        <v>82.1</v>
      </c>
      <c r="H503" s="95">
        <v>-20.02</v>
      </c>
      <c r="I503" s="95">
        <v>-21.59</v>
      </c>
      <c r="J503" s="95">
        <v>-13.95</v>
      </c>
      <c r="K503" s="95">
        <v>-12.08</v>
      </c>
      <c r="L503" s="95">
        <v>1.87</v>
      </c>
      <c r="M503" s="95">
        <v>-0.42</v>
      </c>
      <c r="N503" s="95">
        <v>2.79</v>
      </c>
      <c r="O503" s="95">
        <v>3.21</v>
      </c>
      <c r="P503" s="95">
        <v>-4.78</v>
      </c>
      <c r="Q503" s="95">
        <v>5.78</v>
      </c>
      <c r="R503" s="95">
        <v>-24.04</v>
      </c>
      <c r="S503" s="95">
        <v>-13.2</v>
      </c>
      <c r="T503" s="95">
        <v>-15.54</v>
      </c>
      <c r="U503" s="95">
        <v>0.55000000000000004</v>
      </c>
      <c r="V503" s="95">
        <v>0.45</v>
      </c>
      <c r="W503" s="95">
        <v>0.61</v>
      </c>
      <c r="X503" s="95">
        <v>32.659999999999997</v>
      </c>
      <c r="Y503" s="95"/>
      <c r="Z503" s="74" t="s">
        <v>1111</v>
      </c>
      <c r="AA503" s="95">
        <v>2.77</v>
      </c>
      <c r="AB503" s="95">
        <v>-0.67</v>
      </c>
      <c r="AC503" s="74" t="s">
        <v>1111</v>
      </c>
      <c r="AD503" s="95">
        <v>358269612</v>
      </c>
    </row>
    <row r="504" spans="1:30" x14ac:dyDescent="0.2">
      <c r="A504" s="74" t="s">
        <v>1613</v>
      </c>
      <c r="B504" s="95">
        <v>8.19</v>
      </c>
      <c r="C504" s="95"/>
      <c r="D504" s="95">
        <v>10.59</v>
      </c>
      <c r="E504" s="95">
        <v>2.16</v>
      </c>
      <c r="F504" s="95">
        <v>0.17</v>
      </c>
      <c r="G504" s="95">
        <v>15.29</v>
      </c>
      <c r="H504" s="95">
        <v>5.65</v>
      </c>
      <c r="I504" s="95">
        <v>1.65</v>
      </c>
      <c r="J504" s="95">
        <v>3.09</v>
      </c>
      <c r="K504" s="95">
        <v>11.73</v>
      </c>
      <c r="L504" s="95">
        <v>8.65</v>
      </c>
      <c r="M504" s="95">
        <v>6.05</v>
      </c>
      <c r="N504" s="95">
        <v>0.17</v>
      </c>
      <c r="O504" s="95">
        <v>1.1399999999999999</v>
      </c>
      <c r="P504" s="95">
        <v>-0.24</v>
      </c>
      <c r="Q504" s="95">
        <v>1.82</v>
      </c>
      <c r="R504" s="95">
        <v>20.38</v>
      </c>
      <c r="S504" s="95">
        <v>1.56</v>
      </c>
      <c r="T504" s="95">
        <v>8.1999999999999993</v>
      </c>
      <c r="U504" s="95">
        <v>0.08</v>
      </c>
      <c r="V504" s="95">
        <v>0.92</v>
      </c>
      <c r="W504" s="95">
        <v>0.95</v>
      </c>
      <c r="X504" s="95">
        <v>3.83</v>
      </c>
      <c r="Y504" s="95"/>
      <c r="Z504" s="74" t="s">
        <v>1111</v>
      </c>
      <c r="AA504" s="95">
        <v>3.79</v>
      </c>
      <c r="AB504" s="95">
        <v>0.77</v>
      </c>
      <c r="AC504" s="74" t="s">
        <v>1111</v>
      </c>
      <c r="AD504" s="95">
        <v>934157133</v>
      </c>
    </row>
    <row r="505" spans="1:30" x14ac:dyDescent="0.2">
      <c r="A505" s="74" t="s">
        <v>1614</v>
      </c>
      <c r="B505" s="95">
        <v>1.66</v>
      </c>
      <c r="C505" s="95"/>
      <c r="D505" s="95">
        <v>-1.04</v>
      </c>
      <c r="E505" s="95">
        <v>1.82</v>
      </c>
      <c r="F505" s="95">
        <v>0.94</v>
      </c>
      <c r="G505" s="95"/>
      <c r="H505" s="95"/>
      <c r="I505" s="95"/>
      <c r="J505" s="95">
        <v>-1.1000000000000001</v>
      </c>
      <c r="K505" s="95">
        <v>-0.4</v>
      </c>
      <c r="L505" s="95">
        <v>0.7</v>
      </c>
      <c r="M505" s="95">
        <v>-1.1599999999999999</v>
      </c>
      <c r="N505" s="95"/>
      <c r="O505" s="95">
        <v>1.08</v>
      </c>
      <c r="P505" s="95">
        <v>-55.98</v>
      </c>
      <c r="Q505" s="95">
        <v>8.7200000000000006</v>
      </c>
      <c r="R505" s="95">
        <v>-174.14</v>
      </c>
      <c r="S505" s="95">
        <v>-89.98</v>
      </c>
      <c r="T505" s="95">
        <v>-97.32</v>
      </c>
      <c r="U505" s="95">
        <v>0.52</v>
      </c>
      <c r="V505" s="95">
        <v>0.48</v>
      </c>
      <c r="W505" s="95">
        <v>0</v>
      </c>
      <c r="X505" s="95"/>
      <c r="Y505" s="95"/>
      <c r="Z505" s="74" t="s">
        <v>1111</v>
      </c>
      <c r="AA505" s="95">
        <v>0.91</v>
      </c>
      <c r="AB505" s="95">
        <v>-1.59</v>
      </c>
      <c r="AC505" s="74" t="s">
        <v>1111</v>
      </c>
      <c r="AD505" s="95">
        <v>64601556</v>
      </c>
    </row>
    <row r="506" spans="1:30" x14ac:dyDescent="0.2">
      <c r="A506" s="74" t="s">
        <v>1615</v>
      </c>
      <c r="B506" s="95">
        <v>50.67</v>
      </c>
      <c r="C506" s="95"/>
      <c r="D506" s="95">
        <v>-30.77</v>
      </c>
      <c r="E506" s="95">
        <v>4.79</v>
      </c>
      <c r="F506" s="95">
        <v>4.18</v>
      </c>
      <c r="G506" s="95">
        <v>63.27</v>
      </c>
      <c r="H506" s="95">
        <v>-40.14</v>
      </c>
      <c r="I506" s="95">
        <v>-47.09</v>
      </c>
      <c r="J506" s="95">
        <v>-36.090000000000003</v>
      </c>
      <c r="K506" s="95">
        <v>-32.57</v>
      </c>
      <c r="L506" s="95">
        <v>3.52</v>
      </c>
      <c r="M506" s="95">
        <v>-0.47</v>
      </c>
      <c r="N506" s="95">
        <v>14.49</v>
      </c>
      <c r="O506" s="95">
        <v>7.76</v>
      </c>
      <c r="P506" s="95">
        <v>-10.15</v>
      </c>
      <c r="Q506" s="95">
        <v>11.9</v>
      </c>
      <c r="R506" s="95">
        <v>-15.56</v>
      </c>
      <c r="S506" s="95">
        <v>-13.58</v>
      </c>
      <c r="T506" s="95">
        <v>-13.93</v>
      </c>
      <c r="U506" s="95">
        <v>0.87</v>
      </c>
      <c r="V506" s="95">
        <v>0.13</v>
      </c>
      <c r="W506" s="95">
        <v>0.28999999999999998</v>
      </c>
      <c r="X506" s="95"/>
      <c r="Y506" s="95"/>
      <c r="Z506" s="74" t="s">
        <v>1111</v>
      </c>
      <c r="AA506" s="95">
        <v>10.59</v>
      </c>
      <c r="AB506" s="95">
        <v>-1.65</v>
      </c>
      <c r="AC506" s="74" t="s">
        <v>1111</v>
      </c>
      <c r="AD506" s="95">
        <v>2345884191</v>
      </c>
    </row>
    <row r="507" spans="1:30" x14ac:dyDescent="0.2">
      <c r="A507" s="74" t="s">
        <v>1616</v>
      </c>
      <c r="B507" s="95">
        <v>25.12</v>
      </c>
      <c r="C507" s="95"/>
      <c r="D507" s="95">
        <v>6.71</v>
      </c>
      <c r="E507" s="95">
        <v>1.02</v>
      </c>
      <c r="F507" s="95">
        <v>0.1</v>
      </c>
      <c r="G507" s="95">
        <v>0</v>
      </c>
      <c r="H507" s="95">
        <v>46.29</v>
      </c>
      <c r="I507" s="95">
        <v>30.84</v>
      </c>
      <c r="J507" s="95">
        <v>4.47</v>
      </c>
      <c r="K507" s="95">
        <v>7.67</v>
      </c>
      <c r="L507" s="95">
        <v>-2.19</v>
      </c>
      <c r="M507" s="95">
        <v>-0.5</v>
      </c>
      <c r="N507" s="95">
        <v>2.0699999999999998</v>
      </c>
      <c r="O507" s="95"/>
      <c r="P507" s="95">
        <v>-0.1</v>
      </c>
      <c r="Q507" s="95"/>
      <c r="R507" s="95">
        <v>15.27</v>
      </c>
      <c r="S507" s="95">
        <v>1.49</v>
      </c>
      <c r="T507" s="95">
        <v>11.25</v>
      </c>
      <c r="U507" s="95">
        <v>0.1</v>
      </c>
      <c r="V507" s="95">
        <v>0.9</v>
      </c>
      <c r="W507" s="95">
        <v>0.05</v>
      </c>
      <c r="X507" s="95">
        <v>13.49</v>
      </c>
      <c r="Y507" s="95">
        <v>12.64</v>
      </c>
      <c r="Z507" s="74" t="s">
        <v>1111</v>
      </c>
      <c r="AA507" s="95">
        <v>24.52</v>
      </c>
      <c r="AB507" s="95">
        <v>3.74</v>
      </c>
      <c r="AC507" s="74" t="s">
        <v>1111</v>
      </c>
      <c r="AD507" s="95">
        <v>3295439128</v>
      </c>
    </row>
    <row r="508" spans="1:30" x14ac:dyDescent="0.2">
      <c r="A508" s="74" t="s">
        <v>1617</v>
      </c>
      <c r="B508" s="95">
        <v>135.59</v>
      </c>
      <c r="C508" s="95"/>
      <c r="D508" s="95">
        <v>-449</v>
      </c>
      <c r="E508" s="95">
        <v>8.33</v>
      </c>
      <c r="F508" s="95">
        <v>5.64</v>
      </c>
      <c r="G508" s="95">
        <v>62.75</v>
      </c>
      <c r="H508" s="95">
        <v>-10.91</v>
      </c>
      <c r="I508" s="95">
        <v>-2.37</v>
      </c>
      <c r="J508" s="95">
        <v>-97.6</v>
      </c>
      <c r="K508" s="95">
        <v>-91.48</v>
      </c>
      <c r="L508" s="95">
        <v>6.11</v>
      </c>
      <c r="M508" s="95">
        <v>-0.52</v>
      </c>
      <c r="N508" s="95">
        <v>10.65</v>
      </c>
      <c r="O508" s="95">
        <v>12.48</v>
      </c>
      <c r="P508" s="95">
        <v>-17.8</v>
      </c>
      <c r="Q508" s="95">
        <v>2.96</v>
      </c>
      <c r="R508" s="95">
        <v>-1.86</v>
      </c>
      <c r="S508" s="95">
        <v>-1.26</v>
      </c>
      <c r="T508" s="95">
        <v>-15.22</v>
      </c>
      <c r="U508" s="95">
        <v>0.68</v>
      </c>
      <c r="V508" s="95">
        <v>0.32</v>
      </c>
      <c r="W508" s="95">
        <v>0.53</v>
      </c>
      <c r="X508" s="95">
        <v>28.04</v>
      </c>
      <c r="Y508" s="95"/>
      <c r="Z508" s="74" t="s">
        <v>1111</v>
      </c>
      <c r="AA508" s="95">
        <v>16.27</v>
      </c>
      <c r="AB508" s="95">
        <v>-0.3</v>
      </c>
      <c r="AC508" s="74" t="s">
        <v>1111</v>
      </c>
      <c r="AD508" s="95">
        <v>9283521884</v>
      </c>
    </row>
    <row r="509" spans="1:30" x14ac:dyDescent="0.2">
      <c r="A509" s="74" t="s">
        <v>1618</v>
      </c>
      <c r="B509" s="95">
        <v>158.93</v>
      </c>
      <c r="C509" s="95">
        <v>1.08</v>
      </c>
      <c r="D509" s="95">
        <v>15.82</v>
      </c>
      <c r="E509" s="95">
        <v>5.04</v>
      </c>
      <c r="F509" s="95">
        <v>0.67</v>
      </c>
      <c r="G509" s="95">
        <v>0</v>
      </c>
      <c r="H509" s="95">
        <v>27.12</v>
      </c>
      <c r="I509" s="95">
        <v>18.989999999999998</v>
      </c>
      <c r="J509" s="95">
        <v>11.08</v>
      </c>
      <c r="K509" s="95">
        <v>7.92</v>
      </c>
      <c r="L509" s="95">
        <v>-3.17</v>
      </c>
      <c r="M509" s="95">
        <v>-1.44</v>
      </c>
      <c r="N509" s="95">
        <v>3</v>
      </c>
      <c r="O509" s="95"/>
      <c r="P509" s="95">
        <v>-0.67</v>
      </c>
      <c r="Q509" s="95"/>
      <c r="R509" s="95">
        <v>31.85</v>
      </c>
      <c r="S509" s="95">
        <v>4.22</v>
      </c>
      <c r="T509" s="95">
        <v>32.42</v>
      </c>
      <c r="U509" s="95">
        <v>0.13</v>
      </c>
      <c r="V509" s="95">
        <v>0.87</v>
      </c>
      <c r="W509" s="95">
        <v>0.22</v>
      </c>
      <c r="X509" s="95">
        <v>2.09</v>
      </c>
      <c r="Y509" s="95">
        <v>-9.14</v>
      </c>
      <c r="Z509" s="74" t="s">
        <v>1111</v>
      </c>
      <c r="AA509" s="95">
        <v>31.54</v>
      </c>
      <c r="AB509" s="95">
        <v>10.039999999999999</v>
      </c>
      <c r="AC509" s="74" t="s">
        <v>1111</v>
      </c>
      <c r="AD509" s="95">
        <v>123262810012</v>
      </c>
    </row>
    <row r="510" spans="1:30" x14ac:dyDescent="0.2">
      <c r="A510" s="74" t="s">
        <v>1619</v>
      </c>
      <c r="B510" s="95">
        <v>13.66</v>
      </c>
      <c r="C510" s="95"/>
      <c r="D510" s="95">
        <v>9.14</v>
      </c>
      <c r="E510" s="95">
        <v>1.06</v>
      </c>
      <c r="F510" s="95">
        <v>0.96</v>
      </c>
      <c r="G510" s="95">
        <v>35.4</v>
      </c>
      <c r="H510" s="95">
        <v>27.36</v>
      </c>
      <c r="I510" s="95">
        <v>20.55</v>
      </c>
      <c r="J510" s="95">
        <v>6.87</v>
      </c>
      <c r="K510" s="95">
        <v>5.2</v>
      </c>
      <c r="L510" s="95">
        <v>-1.67</v>
      </c>
      <c r="M510" s="95">
        <v>-0.26</v>
      </c>
      <c r="N510" s="95">
        <v>1.88</v>
      </c>
      <c r="O510" s="95"/>
      <c r="P510" s="95">
        <v>-0.96</v>
      </c>
      <c r="Q510" s="95"/>
      <c r="R510" s="95">
        <v>11.65</v>
      </c>
      <c r="S510" s="95">
        <v>10.45</v>
      </c>
      <c r="T510" s="95">
        <v>10.95</v>
      </c>
      <c r="U510" s="95">
        <v>0.9</v>
      </c>
      <c r="V510" s="95">
        <v>0.1</v>
      </c>
      <c r="W510" s="95">
        <v>0.51</v>
      </c>
      <c r="X510" s="95">
        <v>-0.78</v>
      </c>
      <c r="Y510" s="95"/>
      <c r="Z510" s="74" t="s">
        <v>1111</v>
      </c>
      <c r="AA510" s="95">
        <v>12.83</v>
      </c>
      <c r="AB510" s="95">
        <v>1.49</v>
      </c>
      <c r="AC510" s="74" t="s">
        <v>1111</v>
      </c>
      <c r="AD510" s="95">
        <v>100215224</v>
      </c>
    </row>
    <row r="511" spans="1:30" x14ac:dyDescent="0.2">
      <c r="A511" s="74" t="s">
        <v>1620</v>
      </c>
      <c r="B511" s="95">
        <v>56.01</v>
      </c>
      <c r="C511" s="95">
        <v>3</v>
      </c>
      <c r="D511" s="95">
        <v>12.06</v>
      </c>
      <c r="E511" s="95">
        <v>0.89</v>
      </c>
      <c r="F511" s="95">
        <v>0.17</v>
      </c>
      <c r="G511" s="95">
        <v>22.95</v>
      </c>
      <c r="H511" s="95">
        <v>9.25</v>
      </c>
      <c r="I511" s="95">
        <v>7.56</v>
      </c>
      <c r="J511" s="95">
        <v>9.86</v>
      </c>
      <c r="K511" s="95">
        <v>12.33</v>
      </c>
      <c r="L511" s="95">
        <v>2.46</v>
      </c>
      <c r="M511" s="95">
        <v>0.22</v>
      </c>
      <c r="N511" s="95">
        <v>0.91</v>
      </c>
      <c r="O511" s="95"/>
      <c r="P511" s="95">
        <v>-0.17</v>
      </c>
      <c r="Q511" s="95"/>
      <c r="R511" s="95">
        <v>7.38</v>
      </c>
      <c r="S511" s="95">
        <v>1.41</v>
      </c>
      <c r="T511" s="95">
        <v>5.41</v>
      </c>
      <c r="U511" s="95">
        <v>0.19</v>
      </c>
      <c r="V511" s="95">
        <v>0.81</v>
      </c>
      <c r="W511" s="95">
        <v>0.19</v>
      </c>
      <c r="X511" s="95">
        <v>3.23</v>
      </c>
      <c r="Y511" s="95"/>
      <c r="Z511" s="74" t="s">
        <v>1111</v>
      </c>
      <c r="AA511" s="95">
        <v>62.93</v>
      </c>
      <c r="AB511" s="95">
        <v>4.6399999999999997</v>
      </c>
      <c r="AC511" s="74" t="s">
        <v>1111</v>
      </c>
      <c r="AD511" s="95">
        <v>4748158134</v>
      </c>
    </row>
    <row r="512" spans="1:30" x14ac:dyDescent="0.2">
      <c r="A512" s="74" t="s">
        <v>1621</v>
      </c>
      <c r="B512" s="95">
        <v>24.18</v>
      </c>
      <c r="C512" s="95"/>
      <c r="D512" s="95">
        <v>-7.26</v>
      </c>
      <c r="E512" s="95">
        <v>21.33</v>
      </c>
      <c r="F512" s="95">
        <v>7.82</v>
      </c>
      <c r="G512" s="95"/>
      <c r="H512" s="95"/>
      <c r="I512" s="95"/>
      <c r="J512" s="95">
        <v>-7.41</v>
      </c>
      <c r="K512" s="95">
        <v>-6.88</v>
      </c>
      <c r="L512" s="95">
        <v>0.53</v>
      </c>
      <c r="M512" s="95">
        <v>-1.53</v>
      </c>
      <c r="N512" s="95"/>
      <c r="O512" s="95">
        <v>10.09</v>
      </c>
      <c r="P512" s="95">
        <v>-578.66</v>
      </c>
      <c r="Q512" s="95">
        <v>4.66</v>
      </c>
      <c r="R512" s="95">
        <v>-294</v>
      </c>
      <c r="S512" s="95">
        <v>-107.71</v>
      </c>
      <c r="T512" s="95">
        <v>-133.88</v>
      </c>
      <c r="U512" s="95">
        <v>0.37</v>
      </c>
      <c r="V512" s="95">
        <v>0.63</v>
      </c>
      <c r="W512" s="95">
        <v>0</v>
      </c>
      <c r="X512" s="95"/>
      <c r="Y512" s="95"/>
      <c r="Z512" s="74" t="s">
        <v>1111</v>
      </c>
      <c r="AA512" s="95">
        <v>1.1299999999999999</v>
      </c>
      <c r="AB512" s="95">
        <v>-3.33</v>
      </c>
      <c r="AC512" s="74" t="s">
        <v>1111</v>
      </c>
      <c r="AD512" s="95">
        <v>911385306</v>
      </c>
    </row>
    <row r="513" spans="1:30" x14ac:dyDescent="0.2">
      <c r="A513" s="74" t="s">
        <v>1622</v>
      </c>
      <c r="B513" s="95">
        <v>30.02</v>
      </c>
      <c r="C513" s="95"/>
      <c r="D513" s="95">
        <v>24.45</v>
      </c>
      <c r="E513" s="95">
        <v>4.76</v>
      </c>
      <c r="F513" s="95">
        <v>0.95</v>
      </c>
      <c r="G513" s="95">
        <v>34.299999999999997</v>
      </c>
      <c r="H513" s="95">
        <v>11.7</v>
      </c>
      <c r="I513" s="95">
        <v>6.44</v>
      </c>
      <c r="J513" s="95">
        <v>13.46</v>
      </c>
      <c r="K513" s="95">
        <v>19.75</v>
      </c>
      <c r="L513" s="95">
        <v>6.29</v>
      </c>
      <c r="M513" s="95">
        <v>2.2200000000000002</v>
      </c>
      <c r="N513" s="95">
        <v>1.57</v>
      </c>
      <c r="O513" s="95">
        <v>5.54</v>
      </c>
      <c r="P513" s="95">
        <v>-1.45</v>
      </c>
      <c r="Q513" s="95">
        <v>1.97</v>
      </c>
      <c r="R513" s="95">
        <v>19.46</v>
      </c>
      <c r="S513" s="95">
        <v>3.88</v>
      </c>
      <c r="T513" s="95">
        <v>7.94</v>
      </c>
      <c r="U513" s="95">
        <v>0.2</v>
      </c>
      <c r="V513" s="95">
        <v>0.8</v>
      </c>
      <c r="W513" s="95">
        <v>0.6</v>
      </c>
      <c r="X513" s="95">
        <v>-1.88</v>
      </c>
      <c r="Y513" s="95">
        <v>5.83</v>
      </c>
      <c r="Z513" s="74" t="s">
        <v>1111</v>
      </c>
      <c r="AA513" s="95">
        <v>6.31</v>
      </c>
      <c r="AB513" s="95">
        <v>1.23</v>
      </c>
      <c r="AC513" s="74" t="s">
        <v>1111</v>
      </c>
      <c r="AD513" s="95">
        <v>6855097020</v>
      </c>
    </row>
    <row r="514" spans="1:30" x14ac:dyDescent="0.2">
      <c r="A514" s="74" t="s">
        <v>1623</v>
      </c>
      <c r="B514" s="95">
        <v>7.45</v>
      </c>
      <c r="C514" s="95"/>
      <c r="D514" s="95">
        <v>23.3</v>
      </c>
      <c r="E514" s="95">
        <v>1.55</v>
      </c>
      <c r="F514" s="95">
        <v>1.01</v>
      </c>
      <c r="G514" s="95">
        <v>35.07</v>
      </c>
      <c r="H514" s="95">
        <v>13.25</v>
      </c>
      <c r="I514" s="95">
        <v>10.79</v>
      </c>
      <c r="J514" s="95">
        <v>18.98</v>
      </c>
      <c r="K514" s="95">
        <v>16.89</v>
      </c>
      <c r="L514" s="95">
        <v>-2.09</v>
      </c>
      <c r="M514" s="95">
        <v>-0.17</v>
      </c>
      <c r="N514" s="95">
        <v>2.52</v>
      </c>
      <c r="O514" s="95">
        <v>2.61</v>
      </c>
      <c r="P514" s="95">
        <v>-2.04</v>
      </c>
      <c r="Q514" s="95">
        <v>4.2699999999999996</v>
      </c>
      <c r="R514" s="95">
        <v>6.65</v>
      </c>
      <c r="S514" s="95">
        <v>4.33</v>
      </c>
      <c r="T514" s="95">
        <v>6.9</v>
      </c>
      <c r="U514" s="95">
        <v>0.65</v>
      </c>
      <c r="V514" s="95">
        <v>0.19</v>
      </c>
      <c r="W514" s="95">
        <v>0.4</v>
      </c>
      <c r="X514" s="95">
        <v>4.2300000000000004</v>
      </c>
      <c r="Y514" s="95"/>
      <c r="Z514" s="74" t="s">
        <v>1111</v>
      </c>
      <c r="AA514" s="95">
        <v>4.8099999999999996</v>
      </c>
      <c r="AB514" s="95">
        <v>0.32</v>
      </c>
      <c r="AC514" s="74" t="s">
        <v>1111</v>
      </c>
      <c r="AD514" s="95">
        <v>318641715</v>
      </c>
    </row>
    <row r="515" spans="1:30" x14ac:dyDescent="0.2">
      <c r="A515" s="74" t="s">
        <v>1624</v>
      </c>
      <c r="B515" s="95">
        <v>32.89</v>
      </c>
      <c r="C515" s="95">
        <v>5.21</v>
      </c>
      <c r="D515" s="95">
        <v>110.07</v>
      </c>
      <c r="E515" s="95">
        <v>2.0299999999999998</v>
      </c>
      <c r="F515" s="95">
        <v>0.36</v>
      </c>
      <c r="G515" s="95">
        <v>100</v>
      </c>
      <c r="H515" s="95">
        <v>34.72</v>
      </c>
      <c r="I515" s="95">
        <v>2.87</v>
      </c>
      <c r="J515" s="95">
        <v>9.11</v>
      </c>
      <c r="K515" s="95">
        <v>21.05</v>
      </c>
      <c r="L515" s="95">
        <v>11.93</v>
      </c>
      <c r="M515" s="95">
        <v>2.66</v>
      </c>
      <c r="N515" s="95">
        <v>3.16</v>
      </c>
      <c r="O515" s="95">
        <v>10.48</v>
      </c>
      <c r="P515" s="95">
        <v>-0.41</v>
      </c>
      <c r="Q515" s="95">
        <v>1.39</v>
      </c>
      <c r="R515" s="95">
        <v>1.84</v>
      </c>
      <c r="S515" s="95">
        <v>0.33</v>
      </c>
      <c r="T515" s="95">
        <v>4.6399999999999997</v>
      </c>
      <c r="U515" s="95">
        <v>0.18</v>
      </c>
      <c r="V515" s="95">
        <v>0.82</v>
      </c>
      <c r="W515" s="95">
        <v>0.11</v>
      </c>
      <c r="X515" s="95">
        <v>5.08</v>
      </c>
      <c r="Y515" s="95"/>
      <c r="Z515" s="74" t="s">
        <v>1111</v>
      </c>
      <c r="AA515" s="95">
        <v>16.21</v>
      </c>
      <c r="AB515" s="95">
        <v>0.3</v>
      </c>
      <c r="AC515" s="74" t="s">
        <v>1111</v>
      </c>
      <c r="AD515" s="95">
        <v>3666488397</v>
      </c>
    </row>
    <row r="516" spans="1:30" x14ac:dyDescent="0.2">
      <c r="A516" s="74" t="s">
        <v>1625</v>
      </c>
      <c r="B516" s="95">
        <v>198.3</v>
      </c>
      <c r="C516" s="95">
        <v>0.26</v>
      </c>
      <c r="D516" s="95">
        <v>20.77</v>
      </c>
      <c r="E516" s="95">
        <v>3.35</v>
      </c>
      <c r="F516" s="95">
        <v>1.93</v>
      </c>
      <c r="G516" s="95">
        <v>42.51</v>
      </c>
      <c r="H516" s="95">
        <v>12.52</v>
      </c>
      <c r="I516" s="95">
        <v>9.3000000000000007</v>
      </c>
      <c r="J516" s="95">
        <v>15.43</v>
      </c>
      <c r="K516" s="95">
        <v>15.41</v>
      </c>
      <c r="L516" s="95">
        <v>-0.02</v>
      </c>
      <c r="M516" s="95">
        <v>0</v>
      </c>
      <c r="N516" s="95">
        <v>1.93</v>
      </c>
      <c r="O516" s="95">
        <v>7.68</v>
      </c>
      <c r="P516" s="95">
        <v>-3.46</v>
      </c>
      <c r="Q516" s="95">
        <v>2.2999999999999998</v>
      </c>
      <c r="R516" s="95">
        <v>16.13</v>
      </c>
      <c r="S516" s="95">
        <v>9.27</v>
      </c>
      <c r="T516" s="95">
        <v>13.96</v>
      </c>
      <c r="U516" s="95">
        <v>0.56999999999999995</v>
      </c>
      <c r="V516" s="95">
        <v>0.43</v>
      </c>
      <c r="W516" s="95">
        <v>1</v>
      </c>
      <c r="X516" s="95">
        <v>1.01</v>
      </c>
      <c r="Y516" s="95">
        <v>1.04</v>
      </c>
      <c r="Z516" s="74" t="s">
        <v>1111</v>
      </c>
      <c r="AA516" s="95">
        <v>59.19</v>
      </c>
      <c r="AB516" s="95">
        <v>9.5500000000000007</v>
      </c>
      <c r="AC516" s="74" t="s">
        <v>1111</v>
      </c>
      <c r="AD516" s="95">
        <v>6944109060</v>
      </c>
    </row>
    <row r="517" spans="1:30" x14ac:dyDescent="0.2">
      <c r="A517" s="74" t="s">
        <v>1626</v>
      </c>
      <c r="B517" s="95">
        <v>6.18</v>
      </c>
      <c r="C517" s="95"/>
      <c r="D517" s="95">
        <v>-2.17</v>
      </c>
      <c r="E517" s="95">
        <v>2.19</v>
      </c>
      <c r="F517" s="95">
        <v>1.88</v>
      </c>
      <c r="G517" s="95">
        <v>0</v>
      </c>
      <c r="H517" s="95">
        <v>-1158.6199999999999</v>
      </c>
      <c r="I517" s="95">
        <v>-1177.26</v>
      </c>
      <c r="J517" s="95">
        <v>-2.21</v>
      </c>
      <c r="K517" s="95">
        <v>-1.1599999999999999</v>
      </c>
      <c r="L517" s="95">
        <v>1.05</v>
      </c>
      <c r="M517" s="95">
        <v>-1.04</v>
      </c>
      <c r="N517" s="95">
        <v>25.6</v>
      </c>
      <c r="O517" s="95">
        <v>2.2400000000000002</v>
      </c>
      <c r="P517" s="95">
        <v>-60.65</v>
      </c>
      <c r="Q517" s="95">
        <v>7.55</v>
      </c>
      <c r="R517" s="95">
        <v>-100.56</v>
      </c>
      <c r="S517" s="95">
        <v>-86.58</v>
      </c>
      <c r="T517" s="95">
        <v>-100.56</v>
      </c>
      <c r="U517" s="95">
        <v>0.86</v>
      </c>
      <c r="V517" s="95">
        <v>0.14000000000000001</v>
      </c>
      <c r="W517" s="95">
        <v>7.0000000000000007E-2</v>
      </c>
      <c r="X517" s="95"/>
      <c r="Y517" s="95"/>
      <c r="Z517" s="74" t="s">
        <v>1111</v>
      </c>
      <c r="AA517" s="95">
        <v>2.83</v>
      </c>
      <c r="AB517" s="95">
        <v>-2.84</v>
      </c>
      <c r="AC517" s="74" t="s">
        <v>1111</v>
      </c>
      <c r="AD517" s="95">
        <v>86120154</v>
      </c>
    </row>
    <row r="518" spans="1:30" x14ac:dyDescent="0.2">
      <c r="A518" s="74" t="s">
        <v>1627</v>
      </c>
      <c r="B518" s="95">
        <v>1.1499999999999999</v>
      </c>
      <c r="C518" s="95"/>
      <c r="D518" s="95">
        <v>-1.41</v>
      </c>
      <c r="E518" s="95">
        <v>0.54</v>
      </c>
      <c r="F518" s="95">
        <v>0.5</v>
      </c>
      <c r="G518" s="95">
        <v>-18.920000000000002</v>
      </c>
      <c r="H518" s="95">
        <v>-1132.72</v>
      </c>
      <c r="I518" s="95">
        <v>-1132.94</v>
      </c>
      <c r="J518" s="95">
        <v>-1.41</v>
      </c>
      <c r="K518" s="95">
        <v>1.1499999999999999</v>
      </c>
      <c r="L518" s="95">
        <v>2.57</v>
      </c>
      <c r="M518" s="95">
        <v>-0.98</v>
      </c>
      <c r="N518" s="95">
        <v>15.98</v>
      </c>
      <c r="O518" s="95">
        <v>0.55000000000000004</v>
      </c>
      <c r="P518" s="95">
        <v>-19.97</v>
      </c>
      <c r="Q518" s="95">
        <v>14.84</v>
      </c>
      <c r="R518" s="95">
        <v>-38.369999999999997</v>
      </c>
      <c r="S518" s="95">
        <v>-35.33</v>
      </c>
      <c r="T518" s="95">
        <v>-38.369999999999997</v>
      </c>
      <c r="U518" s="95">
        <v>0.92</v>
      </c>
      <c r="V518" s="95">
        <v>0.08</v>
      </c>
      <c r="W518" s="95">
        <v>0.03</v>
      </c>
      <c r="X518" s="95">
        <v>-41.99</v>
      </c>
      <c r="Y518" s="95"/>
      <c r="Z518" s="74" t="s">
        <v>1111</v>
      </c>
      <c r="AA518" s="95">
        <v>2.12</v>
      </c>
      <c r="AB518" s="95">
        <v>-0.82</v>
      </c>
      <c r="AC518" s="74" t="s">
        <v>1111</v>
      </c>
      <c r="AD518" s="95">
        <v>42397050</v>
      </c>
    </row>
    <row r="519" spans="1:30" x14ac:dyDescent="0.2">
      <c r="A519" s="74" t="s">
        <v>1628</v>
      </c>
      <c r="B519" s="95">
        <v>1.19</v>
      </c>
      <c r="C519" s="95"/>
      <c r="D519" s="95">
        <v>-0.41</v>
      </c>
      <c r="E519" s="95">
        <v>0.3</v>
      </c>
      <c r="F519" s="95">
        <v>0.15</v>
      </c>
      <c r="G519" s="95">
        <v>43.18</v>
      </c>
      <c r="H519" s="95">
        <v>-110.37</v>
      </c>
      <c r="I519" s="95">
        <v>-110.57</v>
      </c>
      <c r="J519" s="95">
        <v>-0.41</v>
      </c>
      <c r="K519" s="95">
        <v>-0.17</v>
      </c>
      <c r="L519" s="95">
        <v>0.24</v>
      </c>
      <c r="M519" s="95">
        <v>-0.17</v>
      </c>
      <c r="N519" s="95">
        <v>0.45</v>
      </c>
      <c r="O519" s="95">
        <v>-3.74</v>
      </c>
      <c r="P519" s="95">
        <v>-0.24</v>
      </c>
      <c r="Q519" s="95">
        <v>0.91</v>
      </c>
      <c r="R519" s="95">
        <v>-73.39</v>
      </c>
      <c r="S519" s="95">
        <v>-35.93</v>
      </c>
      <c r="T519" s="95">
        <v>-61.68</v>
      </c>
      <c r="U519" s="95">
        <v>0.49</v>
      </c>
      <c r="V519" s="95">
        <v>0.51</v>
      </c>
      <c r="W519" s="95">
        <v>0.32</v>
      </c>
      <c r="X519" s="95">
        <v>91.3</v>
      </c>
      <c r="Y519" s="95"/>
      <c r="Z519" s="74" t="s">
        <v>1111</v>
      </c>
      <c r="AA519" s="95">
        <v>3.96</v>
      </c>
      <c r="AB519" s="95">
        <v>-2.91</v>
      </c>
      <c r="AC519" s="74" t="s">
        <v>1111</v>
      </c>
      <c r="AD519" s="95">
        <v>33495763</v>
      </c>
    </row>
    <row r="520" spans="1:30" x14ac:dyDescent="0.2">
      <c r="A520" s="74" t="s">
        <v>1629</v>
      </c>
      <c r="B520" s="95">
        <v>54.52</v>
      </c>
      <c r="C520" s="95"/>
      <c r="D520" s="95">
        <v>-30.62</v>
      </c>
      <c r="E520" s="95">
        <v>8.98</v>
      </c>
      <c r="F520" s="95">
        <v>2.5</v>
      </c>
      <c r="G520" s="95">
        <v>90.44</v>
      </c>
      <c r="H520" s="95">
        <v>-15.2</v>
      </c>
      <c r="I520" s="95">
        <v>-22.97</v>
      </c>
      <c r="J520" s="95">
        <v>-46.28</v>
      </c>
      <c r="K520" s="95">
        <v>-48.27</v>
      </c>
      <c r="L520" s="95">
        <v>-1.99</v>
      </c>
      <c r="M520" s="95">
        <v>0.39</v>
      </c>
      <c r="N520" s="95">
        <v>7.03</v>
      </c>
      <c r="O520" s="95">
        <v>7.69</v>
      </c>
      <c r="P520" s="95">
        <v>-5.21</v>
      </c>
      <c r="Q520" s="95">
        <v>2.65</v>
      </c>
      <c r="R520" s="95">
        <v>-29.34</v>
      </c>
      <c r="S520" s="95">
        <v>-8.15</v>
      </c>
      <c r="T520" s="95">
        <v>-6.97</v>
      </c>
      <c r="U520" s="95">
        <v>0.28000000000000003</v>
      </c>
      <c r="V520" s="95">
        <v>0.72</v>
      </c>
      <c r="W520" s="95">
        <v>0.35</v>
      </c>
      <c r="X520" s="95">
        <v>55.88</v>
      </c>
      <c r="Y520" s="95"/>
      <c r="Z520" s="74" t="s">
        <v>1111</v>
      </c>
      <c r="AA520" s="95">
        <v>6.07</v>
      </c>
      <c r="AB520" s="95">
        <v>-1.78</v>
      </c>
      <c r="AC520" s="74" t="s">
        <v>1111</v>
      </c>
      <c r="AD520" s="95">
        <v>3677586628</v>
      </c>
    </row>
    <row r="521" spans="1:30" x14ac:dyDescent="0.2">
      <c r="A521" s="74" t="s">
        <v>1630</v>
      </c>
      <c r="B521" s="95">
        <v>35.06</v>
      </c>
      <c r="C521" s="95"/>
      <c r="D521" s="95">
        <v>58.29</v>
      </c>
      <c r="E521" s="95">
        <v>3.8</v>
      </c>
      <c r="F521" s="95">
        <v>2.48</v>
      </c>
      <c r="G521" s="95">
        <v>33.08</v>
      </c>
      <c r="H521" s="95">
        <v>12.06</v>
      </c>
      <c r="I521" s="95">
        <v>7.9</v>
      </c>
      <c r="J521" s="95">
        <v>38.200000000000003</v>
      </c>
      <c r="K521" s="95">
        <v>39.71</v>
      </c>
      <c r="L521" s="95">
        <v>1.51</v>
      </c>
      <c r="M521" s="95">
        <v>0.15</v>
      </c>
      <c r="N521" s="95">
        <v>4.6100000000000003</v>
      </c>
      <c r="O521" s="95">
        <v>15</v>
      </c>
      <c r="P521" s="95">
        <v>-3.28</v>
      </c>
      <c r="Q521" s="95">
        <v>3.12</v>
      </c>
      <c r="R521" s="95">
        <v>6.53</v>
      </c>
      <c r="S521" s="95">
        <v>4.26</v>
      </c>
      <c r="T521" s="95">
        <v>6</v>
      </c>
      <c r="U521" s="95">
        <v>0.65</v>
      </c>
      <c r="V521" s="95">
        <v>0.35</v>
      </c>
      <c r="W521" s="95">
        <v>0.54</v>
      </c>
      <c r="X521" s="95"/>
      <c r="Y521" s="95"/>
      <c r="Z521" s="74" t="s">
        <v>1111</v>
      </c>
      <c r="AA521" s="95">
        <v>9.2100000000000009</v>
      </c>
      <c r="AB521" s="95">
        <v>0.6</v>
      </c>
      <c r="AC521" s="74" t="s">
        <v>1111</v>
      </c>
      <c r="AD521" s="95">
        <v>5429966584</v>
      </c>
    </row>
    <row r="522" spans="1:30" x14ac:dyDescent="0.2">
      <c r="A522" s="74" t="s">
        <v>1631</v>
      </c>
      <c r="B522" s="95">
        <v>56.97</v>
      </c>
      <c r="C522" s="95">
        <v>3.25</v>
      </c>
      <c r="D522" s="95">
        <v>46.81</v>
      </c>
      <c r="E522" s="95">
        <v>11.25</v>
      </c>
      <c r="F522" s="95">
        <v>2.4</v>
      </c>
      <c r="G522" s="95">
        <v>76.459999999999994</v>
      </c>
      <c r="H522" s="95">
        <v>19.239999999999998</v>
      </c>
      <c r="I522" s="95">
        <v>12.77</v>
      </c>
      <c r="J522" s="95">
        <v>31.08</v>
      </c>
      <c r="K522" s="95">
        <v>32.56</v>
      </c>
      <c r="L522" s="95">
        <v>1.49</v>
      </c>
      <c r="M522" s="95">
        <v>0.54</v>
      </c>
      <c r="N522" s="95">
        <v>5.98</v>
      </c>
      <c r="O522" s="95">
        <v>34.94</v>
      </c>
      <c r="P522" s="95">
        <v>-3.81</v>
      </c>
      <c r="Q522" s="95">
        <v>1.23</v>
      </c>
      <c r="R522" s="95">
        <v>24.03</v>
      </c>
      <c r="S522" s="95">
        <v>5.12</v>
      </c>
      <c r="T522" s="95">
        <v>12.7</v>
      </c>
      <c r="U522" s="95">
        <v>0.21</v>
      </c>
      <c r="V522" s="95">
        <v>0.79</v>
      </c>
      <c r="W522" s="95">
        <v>0.4</v>
      </c>
      <c r="X522" s="95">
        <v>1.5</v>
      </c>
      <c r="Y522" s="95">
        <v>2.5</v>
      </c>
      <c r="Z522" s="74" t="s">
        <v>1111</v>
      </c>
      <c r="AA522" s="95">
        <v>5.07</v>
      </c>
      <c r="AB522" s="95">
        <v>1.22</v>
      </c>
      <c r="AC522" s="74" t="s">
        <v>1111</v>
      </c>
      <c r="AD522" s="95">
        <v>176509792089</v>
      </c>
    </row>
    <row r="523" spans="1:30" x14ac:dyDescent="0.2">
      <c r="A523" s="74" t="s">
        <v>1632</v>
      </c>
      <c r="B523" s="95">
        <v>1972.13</v>
      </c>
      <c r="C523" s="95"/>
      <c r="D523" s="95">
        <v>17.82</v>
      </c>
      <c r="E523" s="95">
        <v>-19.149999999999999</v>
      </c>
      <c r="F523" s="95">
        <v>2.81</v>
      </c>
      <c r="G523" s="95">
        <v>52.61</v>
      </c>
      <c r="H523" s="95">
        <v>20.36</v>
      </c>
      <c r="I523" s="95">
        <v>15.08</v>
      </c>
      <c r="J523" s="95">
        <v>13.2</v>
      </c>
      <c r="K523" s="95">
        <v>14.59</v>
      </c>
      <c r="L523" s="95">
        <v>1.4</v>
      </c>
      <c r="M523" s="95"/>
      <c r="N523" s="95">
        <v>2.69</v>
      </c>
      <c r="O523" s="95">
        <v>-23.4</v>
      </c>
      <c r="P523" s="95">
        <v>-5.0199999999999996</v>
      </c>
      <c r="Q523" s="95">
        <v>0.79</v>
      </c>
      <c r="R523" s="95">
        <v>-107.45</v>
      </c>
      <c r="S523" s="95">
        <v>15.79</v>
      </c>
      <c r="T523" s="95">
        <v>78.680000000000007</v>
      </c>
      <c r="U523" s="95">
        <v>-0.15</v>
      </c>
      <c r="V523" s="95">
        <v>1.1499999999999999</v>
      </c>
      <c r="W523" s="95">
        <v>1.05</v>
      </c>
      <c r="X523" s="95">
        <v>6.58</v>
      </c>
      <c r="Y523" s="95">
        <v>11.83</v>
      </c>
      <c r="Z523" s="74" t="s">
        <v>1111</v>
      </c>
      <c r="AA523" s="95">
        <v>-102.97</v>
      </c>
      <c r="AB523" s="95">
        <v>110.65</v>
      </c>
      <c r="AC523" s="74" t="s">
        <v>1111</v>
      </c>
      <c r="AD523" s="95">
        <v>40693719272</v>
      </c>
    </row>
    <row r="524" spans="1:30" x14ac:dyDescent="0.2">
      <c r="A524" s="74" t="s">
        <v>1633</v>
      </c>
      <c r="B524" s="95">
        <v>145.52000000000001</v>
      </c>
      <c r="C524" s="95"/>
      <c r="D524" s="95">
        <v>29.83</v>
      </c>
      <c r="E524" s="95">
        <v>14.07</v>
      </c>
      <c r="F524" s="95">
        <v>7.38</v>
      </c>
      <c r="G524" s="95">
        <v>91.84</v>
      </c>
      <c r="H524" s="95">
        <v>54.53</v>
      </c>
      <c r="I524" s="95">
        <v>44.7</v>
      </c>
      <c r="J524" s="95">
        <v>24.45</v>
      </c>
      <c r="K524" s="95">
        <v>24.55</v>
      </c>
      <c r="L524" s="95">
        <v>0.1</v>
      </c>
      <c r="M524" s="95">
        <v>0.06</v>
      </c>
      <c r="N524" s="95">
        <v>13.33</v>
      </c>
      <c r="O524" s="95">
        <v>22.64</v>
      </c>
      <c r="P524" s="95">
        <v>-13.71</v>
      </c>
      <c r="Q524" s="95">
        <v>3.39</v>
      </c>
      <c r="R524" s="95">
        <v>47.16</v>
      </c>
      <c r="S524" s="95">
        <v>24.73</v>
      </c>
      <c r="T524" s="95">
        <v>33.94</v>
      </c>
      <c r="U524" s="95">
        <v>0.52</v>
      </c>
      <c r="V524" s="95">
        <v>0.48</v>
      </c>
      <c r="W524" s="95">
        <v>0.55000000000000004</v>
      </c>
      <c r="X524" s="95">
        <v>8.4700000000000006</v>
      </c>
      <c r="Y524" s="95">
        <v>17.97</v>
      </c>
      <c r="Z524" s="74" t="s">
        <v>1111</v>
      </c>
      <c r="AA524" s="95">
        <v>10.34</v>
      </c>
      <c r="AB524" s="95">
        <v>4.88</v>
      </c>
      <c r="AC524" s="74" t="s">
        <v>1111</v>
      </c>
      <c r="AD524" s="95">
        <v>9738009224</v>
      </c>
    </row>
    <row r="525" spans="1:30" x14ac:dyDescent="0.2">
      <c r="A525" s="74" t="s">
        <v>1634</v>
      </c>
      <c r="B525" s="95">
        <v>14.55</v>
      </c>
      <c r="C525" s="95"/>
      <c r="D525" s="95">
        <v>-14.56</v>
      </c>
      <c r="E525" s="95">
        <v>2.1</v>
      </c>
      <c r="F525" s="95">
        <v>0.33</v>
      </c>
      <c r="G525" s="95">
        <v>91.52</v>
      </c>
      <c r="H525" s="95">
        <v>30.72</v>
      </c>
      <c r="I525" s="95">
        <v>-22.38</v>
      </c>
      <c r="J525" s="95">
        <v>10.61</v>
      </c>
      <c r="K525" s="95">
        <v>25.44</v>
      </c>
      <c r="L525" s="95">
        <v>14.83</v>
      </c>
      <c r="M525" s="95">
        <v>2.93</v>
      </c>
      <c r="N525" s="95">
        <v>3.26</v>
      </c>
      <c r="O525" s="95">
        <v>-11.72</v>
      </c>
      <c r="P525" s="95">
        <v>-0.4</v>
      </c>
      <c r="Q525" s="95">
        <v>0.86</v>
      </c>
      <c r="R525" s="95">
        <v>-14.4</v>
      </c>
      <c r="S525" s="95">
        <v>-2.27</v>
      </c>
      <c r="T525" s="95">
        <v>4.1399999999999997</v>
      </c>
      <c r="U525" s="95">
        <v>0.16</v>
      </c>
      <c r="V525" s="95">
        <v>0.84</v>
      </c>
      <c r="W525" s="95">
        <v>0.1</v>
      </c>
      <c r="X525" s="95">
        <v>39.89</v>
      </c>
      <c r="Y525" s="95"/>
      <c r="Z525" s="74" t="s">
        <v>1111</v>
      </c>
      <c r="AA525" s="95">
        <v>6.94</v>
      </c>
      <c r="AB525" s="95">
        <v>-1</v>
      </c>
      <c r="AC525" s="74" t="s">
        <v>1111</v>
      </c>
      <c r="AD525" s="95">
        <v>703239330</v>
      </c>
    </row>
    <row r="526" spans="1:30" x14ac:dyDescent="0.2">
      <c r="A526" s="74" t="s">
        <v>1635</v>
      </c>
      <c r="B526" s="95">
        <v>3.45</v>
      </c>
      <c r="C526" s="95"/>
      <c r="D526" s="95">
        <v>-0.87</v>
      </c>
      <c r="E526" s="95">
        <v>4.8899999999999997</v>
      </c>
      <c r="F526" s="95">
        <v>2.5</v>
      </c>
      <c r="G526" s="95"/>
      <c r="H526" s="95"/>
      <c r="I526" s="95"/>
      <c r="J526" s="95">
        <v>-0.89</v>
      </c>
      <c r="K526" s="95">
        <v>-0.72</v>
      </c>
      <c r="L526" s="95">
        <v>0.17</v>
      </c>
      <c r="M526" s="95">
        <v>-0.95</v>
      </c>
      <c r="N526" s="95"/>
      <c r="O526" s="95">
        <v>15.91</v>
      </c>
      <c r="P526" s="95">
        <v>-6.66</v>
      </c>
      <c r="Q526" s="95">
        <v>1.33</v>
      </c>
      <c r="R526" s="95">
        <v>-563.86</v>
      </c>
      <c r="S526" s="95">
        <v>-288.01</v>
      </c>
      <c r="T526" s="95">
        <v>-456.45</v>
      </c>
      <c r="U526" s="95">
        <v>0.51</v>
      </c>
      <c r="V526" s="95">
        <v>0.49</v>
      </c>
      <c r="W526" s="95">
        <v>0</v>
      </c>
      <c r="X526" s="95"/>
      <c r="Y526" s="95"/>
      <c r="Z526" s="74" t="s">
        <v>1111</v>
      </c>
      <c r="AA526" s="95">
        <v>0.71</v>
      </c>
      <c r="AB526" s="95">
        <v>-3.98</v>
      </c>
      <c r="AC526" s="74" t="s">
        <v>1111</v>
      </c>
      <c r="AD526" s="95">
        <v>34379940</v>
      </c>
    </row>
    <row r="527" spans="1:30" x14ac:dyDescent="0.2">
      <c r="A527" s="74" t="s">
        <v>1636</v>
      </c>
      <c r="B527" s="95">
        <v>14.51</v>
      </c>
      <c r="C527" s="95"/>
      <c r="D527" s="95">
        <v>-3.71</v>
      </c>
      <c r="E527" s="95">
        <v>-0.56000000000000005</v>
      </c>
      <c r="F527" s="95">
        <v>0.51</v>
      </c>
      <c r="G527" s="95">
        <v>33.78</v>
      </c>
      <c r="H527" s="95">
        <v>-25.65</v>
      </c>
      <c r="I527" s="95">
        <v>-42.46</v>
      </c>
      <c r="J527" s="95">
        <v>-6.14</v>
      </c>
      <c r="K527" s="95">
        <v>-9.77</v>
      </c>
      <c r="L527" s="95">
        <v>-3.63</v>
      </c>
      <c r="M527" s="95"/>
      <c r="N527" s="95">
        <v>1.57</v>
      </c>
      <c r="O527" s="95">
        <v>-2.4500000000000002</v>
      </c>
      <c r="P527" s="95">
        <v>-0.83</v>
      </c>
      <c r="Q527" s="95">
        <v>0.65</v>
      </c>
      <c r="R527" s="95">
        <v>-15.17</v>
      </c>
      <c r="S527" s="95">
        <v>-13.74</v>
      </c>
      <c r="T527" s="95">
        <v>24.64</v>
      </c>
      <c r="U527" s="95">
        <v>-0.91</v>
      </c>
      <c r="V527" s="95">
        <v>1.91</v>
      </c>
      <c r="W527" s="95">
        <v>0.32</v>
      </c>
      <c r="X527" s="95"/>
      <c r="Y527" s="95"/>
      <c r="Z527" s="74" t="s">
        <v>1111</v>
      </c>
      <c r="AA527" s="95">
        <v>-25.79</v>
      </c>
      <c r="AB527" s="95">
        <v>-3.91</v>
      </c>
      <c r="AC527" s="74" t="s">
        <v>1111</v>
      </c>
      <c r="AD527" s="95">
        <v>1672019222</v>
      </c>
    </row>
    <row r="528" spans="1:30" x14ac:dyDescent="0.2">
      <c r="A528" s="74" t="s">
        <v>1637</v>
      </c>
      <c r="B528" s="95">
        <v>5.41</v>
      </c>
      <c r="C528" s="95"/>
      <c r="D528" s="95">
        <v>-3.47</v>
      </c>
      <c r="E528" s="95">
        <v>9.33</v>
      </c>
      <c r="F528" s="95">
        <v>1.22</v>
      </c>
      <c r="G528" s="95">
        <v>44.19</v>
      </c>
      <c r="H528" s="95">
        <v>-31.95</v>
      </c>
      <c r="I528" s="95">
        <v>-43.11</v>
      </c>
      <c r="J528" s="95">
        <v>-4.6900000000000004</v>
      </c>
      <c r="K528" s="95">
        <v>-4.6500000000000004</v>
      </c>
      <c r="L528" s="95">
        <v>0.04</v>
      </c>
      <c r="M528" s="95">
        <v>-7.0000000000000007E-2</v>
      </c>
      <c r="N528" s="95">
        <v>1.5</v>
      </c>
      <c r="O528" s="95">
        <v>4.38</v>
      </c>
      <c r="P528" s="95">
        <v>-3.55</v>
      </c>
      <c r="Q528" s="95">
        <v>1.74</v>
      </c>
      <c r="R528" s="95">
        <v>-268.79000000000002</v>
      </c>
      <c r="S528" s="95">
        <v>-35.26</v>
      </c>
      <c r="T528" s="95">
        <v>-52.49</v>
      </c>
      <c r="U528" s="95">
        <v>0.13</v>
      </c>
      <c r="V528" s="95">
        <v>0.87</v>
      </c>
      <c r="W528" s="95">
        <v>0.82</v>
      </c>
      <c r="X528" s="95"/>
      <c r="Y528" s="95"/>
      <c r="Z528" s="74" t="s">
        <v>1111</v>
      </c>
      <c r="AA528" s="95">
        <v>0.57999999999999996</v>
      </c>
      <c r="AB528" s="95">
        <v>-1.56</v>
      </c>
      <c r="AC528" s="74" t="s">
        <v>1111</v>
      </c>
      <c r="AD528" s="95">
        <v>73352026</v>
      </c>
    </row>
    <row r="529" spans="1:30" x14ac:dyDescent="0.2">
      <c r="A529" s="74" t="s">
        <v>1638</v>
      </c>
      <c r="B529" s="95">
        <v>49.15</v>
      </c>
      <c r="C529" s="95">
        <v>1.73</v>
      </c>
      <c r="D529" s="95">
        <v>15.45</v>
      </c>
      <c r="E529" s="95">
        <v>1.87</v>
      </c>
      <c r="F529" s="95">
        <v>1.17</v>
      </c>
      <c r="G529" s="95">
        <v>24.7</v>
      </c>
      <c r="H529" s="95">
        <v>11.97</v>
      </c>
      <c r="I529" s="95">
        <v>8.99</v>
      </c>
      <c r="J529" s="95">
        <v>11.6</v>
      </c>
      <c r="K529" s="95">
        <v>13.24</v>
      </c>
      <c r="L529" s="95">
        <v>1.64</v>
      </c>
      <c r="M529" s="95">
        <v>0.26</v>
      </c>
      <c r="N529" s="95">
        <v>1.39</v>
      </c>
      <c r="O529" s="95">
        <v>5.26</v>
      </c>
      <c r="P529" s="95">
        <v>-1.76</v>
      </c>
      <c r="Q529" s="95">
        <v>2.95</v>
      </c>
      <c r="R529" s="95">
        <v>12.12</v>
      </c>
      <c r="S529" s="95">
        <v>7.57</v>
      </c>
      <c r="T529" s="95">
        <v>10.23</v>
      </c>
      <c r="U529" s="95">
        <v>0.62</v>
      </c>
      <c r="V529" s="95">
        <v>0.38</v>
      </c>
      <c r="W529" s="95">
        <v>0.84</v>
      </c>
      <c r="X529" s="95">
        <v>-1.1599999999999999</v>
      </c>
      <c r="Y529" s="95">
        <v>-12.11</v>
      </c>
      <c r="Z529" s="74" t="s">
        <v>1111</v>
      </c>
      <c r="AA529" s="95">
        <v>26.24</v>
      </c>
      <c r="AB529" s="95">
        <v>3.18</v>
      </c>
      <c r="AC529" s="74" t="s">
        <v>1111</v>
      </c>
      <c r="AD529" s="95">
        <v>1213646205</v>
      </c>
    </row>
    <row r="530" spans="1:30" x14ac:dyDescent="0.2">
      <c r="A530" s="74" t="s">
        <v>1639</v>
      </c>
      <c r="B530" s="95">
        <v>46.55</v>
      </c>
      <c r="C530" s="95">
        <v>1.37</v>
      </c>
      <c r="D530" s="95">
        <v>26.35</v>
      </c>
      <c r="E530" s="95">
        <v>1.69</v>
      </c>
      <c r="F530" s="95">
        <v>0.91</v>
      </c>
      <c r="G530" s="95">
        <v>35.979999999999997</v>
      </c>
      <c r="H530" s="95">
        <v>11.33</v>
      </c>
      <c r="I530" s="95">
        <v>7.23</v>
      </c>
      <c r="J530" s="95">
        <v>16.82</v>
      </c>
      <c r="K530" s="95">
        <v>20.66</v>
      </c>
      <c r="L530" s="95">
        <v>3.85</v>
      </c>
      <c r="M530" s="95">
        <v>0.39</v>
      </c>
      <c r="N530" s="95">
        <v>1.91</v>
      </c>
      <c r="O530" s="95">
        <v>6.47</v>
      </c>
      <c r="P530" s="95">
        <v>-1.23</v>
      </c>
      <c r="Q530" s="95">
        <v>2.19</v>
      </c>
      <c r="R530" s="95">
        <v>6.42</v>
      </c>
      <c r="S530" s="95">
        <v>3.46</v>
      </c>
      <c r="T530" s="95">
        <v>5.23</v>
      </c>
      <c r="U530" s="95">
        <v>0.54</v>
      </c>
      <c r="V530" s="95">
        <v>0.46</v>
      </c>
      <c r="W530" s="95">
        <v>0.48</v>
      </c>
      <c r="X530" s="95">
        <v>-1.19</v>
      </c>
      <c r="Y530" s="95">
        <v>-12.19</v>
      </c>
      <c r="Z530" s="74" t="s">
        <v>1111</v>
      </c>
      <c r="AA530" s="95">
        <v>27.52</v>
      </c>
      <c r="AB530" s="95">
        <v>1.77</v>
      </c>
      <c r="AC530" s="74" t="s">
        <v>1111</v>
      </c>
      <c r="AD530" s="95">
        <v>2356700815</v>
      </c>
    </row>
    <row r="531" spans="1:30" x14ac:dyDescent="0.2">
      <c r="A531" s="74" t="s">
        <v>1640</v>
      </c>
      <c r="B531" s="95">
        <v>204.2</v>
      </c>
      <c r="C531" s="95"/>
      <c r="D531" s="95">
        <v>-14.15</v>
      </c>
      <c r="E531" s="95">
        <v>-8.31</v>
      </c>
      <c r="F531" s="95">
        <v>0.82</v>
      </c>
      <c r="G531" s="95">
        <v>-0.25</v>
      </c>
      <c r="H531" s="95">
        <v>-9.94</v>
      </c>
      <c r="I531" s="95">
        <v>-13.5</v>
      </c>
      <c r="J531" s="95">
        <v>-19.239999999999998</v>
      </c>
      <c r="K531" s="95">
        <v>-26.03</v>
      </c>
      <c r="L531" s="95">
        <v>-6.8</v>
      </c>
      <c r="M531" s="95"/>
      <c r="N531" s="95">
        <v>1.91</v>
      </c>
      <c r="O531" s="95">
        <v>3.86</v>
      </c>
      <c r="P531" s="95">
        <v>-4.01</v>
      </c>
      <c r="Q531" s="95">
        <v>1.36</v>
      </c>
      <c r="R531" s="95">
        <v>-58.72</v>
      </c>
      <c r="S531" s="95">
        <v>-5.77</v>
      </c>
      <c r="T531" s="95">
        <v>-13.82</v>
      </c>
      <c r="U531" s="95">
        <v>-0.1</v>
      </c>
      <c r="V531" s="95">
        <v>1.1000000000000001</v>
      </c>
      <c r="W531" s="95">
        <v>0.43</v>
      </c>
      <c r="X531" s="95">
        <v>-9.56</v>
      </c>
      <c r="Y531" s="95"/>
      <c r="Z531" s="74" t="s">
        <v>1111</v>
      </c>
      <c r="AA531" s="95">
        <v>-24.57</v>
      </c>
      <c r="AB531" s="95">
        <v>-14.43</v>
      </c>
      <c r="AC531" s="74" t="s">
        <v>1111</v>
      </c>
      <c r="AD531" s="95">
        <v>120008176640</v>
      </c>
    </row>
    <row r="532" spans="1:30" x14ac:dyDescent="0.2">
      <c r="A532" s="74" t="s">
        <v>1641</v>
      </c>
      <c r="B532" s="95">
        <v>120.37</v>
      </c>
      <c r="C532" s="95"/>
      <c r="D532" s="95">
        <v>14.07</v>
      </c>
      <c r="E532" s="95">
        <v>1.9</v>
      </c>
      <c r="F532" s="95">
        <v>1.23</v>
      </c>
      <c r="G532" s="95">
        <v>40.17</v>
      </c>
      <c r="H532" s="95">
        <v>11.33</v>
      </c>
      <c r="I532" s="95">
        <v>19.399999999999999</v>
      </c>
      <c r="J532" s="95">
        <v>24.08</v>
      </c>
      <c r="K532" s="95">
        <v>19.66</v>
      </c>
      <c r="L532" s="95">
        <v>-4.42</v>
      </c>
      <c r="M532" s="95">
        <v>-0.35</v>
      </c>
      <c r="N532" s="95">
        <v>2.73</v>
      </c>
      <c r="O532" s="95">
        <v>7.55</v>
      </c>
      <c r="P532" s="95">
        <v>-1.97</v>
      </c>
      <c r="Q532" s="95">
        <v>1.76</v>
      </c>
      <c r="R532" s="95">
        <v>13.49</v>
      </c>
      <c r="S532" s="95">
        <v>8.73</v>
      </c>
      <c r="T532" s="95">
        <v>4.8</v>
      </c>
      <c r="U532" s="95">
        <v>0.65</v>
      </c>
      <c r="V532" s="95">
        <v>0.35</v>
      </c>
      <c r="W532" s="95">
        <v>0.45</v>
      </c>
      <c r="X532" s="95">
        <v>47.48</v>
      </c>
      <c r="Y532" s="95">
        <v>15.69</v>
      </c>
      <c r="Z532" s="74" t="s">
        <v>1111</v>
      </c>
      <c r="AA532" s="95">
        <v>63.43</v>
      </c>
      <c r="AB532" s="95">
        <v>8.56</v>
      </c>
      <c r="AC532" s="74" t="s">
        <v>1111</v>
      </c>
      <c r="AD532" s="95">
        <v>326312670032</v>
      </c>
    </row>
    <row r="533" spans="1:30" x14ac:dyDescent="0.2">
      <c r="A533" s="74" t="s">
        <v>1642</v>
      </c>
      <c r="B533" s="95">
        <v>44.55</v>
      </c>
      <c r="C533" s="95">
        <v>1.75</v>
      </c>
      <c r="D533" s="95">
        <v>12.58</v>
      </c>
      <c r="E533" s="95">
        <v>1.34</v>
      </c>
      <c r="F533" s="95">
        <v>0.12</v>
      </c>
      <c r="G533" s="95">
        <v>0</v>
      </c>
      <c r="H533" s="95">
        <v>40.32</v>
      </c>
      <c r="I533" s="95">
        <v>31.53</v>
      </c>
      <c r="J533" s="95">
        <v>9.83</v>
      </c>
      <c r="K533" s="95">
        <v>-28.64</v>
      </c>
      <c r="L533" s="95">
        <v>-38.5</v>
      </c>
      <c r="M533" s="95">
        <v>-5.24</v>
      </c>
      <c r="N533" s="95">
        <v>3.97</v>
      </c>
      <c r="O533" s="95"/>
      <c r="P533" s="95">
        <v>-0.12</v>
      </c>
      <c r="Q533" s="95"/>
      <c r="R533" s="95">
        <v>10.64</v>
      </c>
      <c r="S533" s="95">
        <v>0.94</v>
      </c>
      <c r="T533" s="95">
        <v>5.42</v>
      </c>
      <c r="U533" s="95">
        <v>0.09</v>
      </c>
      <c r="V533" s="95">
        <v>0.91</v>
      </c>
      <c r="W533" s="95">
        <v>0.03</v>
      </c>
      <c r="X533" s="95">
        <v>0.05</v>
      </c>
      <c r="Y533" s="95">
        <v>4.4000000000000004</v>
      </c>
      <c r="Z533" s="74" t="s">
        <v>1111</v>
      </c>
      <c r="AA533" s="95">
        <v>33.29</v>
      </c>
      <c r="AB533" s="95">
        <v>3.54</v>
      </c>
      <c r="AC533" s="74" t="s">
        <v>1111</v>
      </c>
      <c r="AD533" s="95">
        <v>365583032280</v>
      </c>
    </row>
    <row r="534" spans="1:30" x14ac:dyDescent="0.2">
      <c r="A534" s="74" t="s">
        <v>1643</v>
      </c>
      <c r="B534" s="95">
        <v>86.69</v>
      </c>
      <c r="C534" s="95">
        <v>1.71</v>
      </c>
      <c r="D534" s="95">
        <v>19.66</v>
      </c>
      <c r="E534" s="95">
        <v>11.07</v>
      </c>
      <c r="F534" s="95">
        <v>1.93</v>
      </c>
      <c r="G534" s="95">
        <v>53.92</v>
      </c>
      <c r="H534" s="95">
        <v>9.07</v>
      </c>
      <c r="I534" s="95">
        <v>7.4</v>
      </c>
      <c r="J534" s="95">
        <v>16.05</v>
      </c>
      <c r="K534" s="95">
        <v>18.87</v>
      </c>
      <c r="L534" s="95">
        <v>2.83</v>
      </c>
      <c r="M534" s="95">
        <v>1.95</v>
      </c>
      <c r="N534" s="95">
        <v>1.45</v>
      </c>
      <c r="O534" s="95">
        <v>11.81</v>
      </c>
      <c r="P534" s="95">
        <v>-3.22</v>
      </c>
      <c r="Q534" s="95">
        <v>1.68</v>
      </c>
      <c r="R534" s="95">
        <v>56.34</v>
      </c>
      <c r="S534" s="95">
        <v>9.8000000000000007</v>
      </c>
      <c r="T534" s="95">
        <v>17.45</v>
      </c>
      <c r="U534" s="95">
        <v>0.17</v>
      </c>
      <c r="V534" s="95">
        <v>0.83</v>
      </c>
      <c r="W534" s="95">
        <v>1.32</v>
      </c>
      <c r="X534" s="95">
        <v>7.77</v>
      </c>
      <c r="Y534" s="95">
        <v>15.67</v>
      </c>
      <c r="Z534" s="74" t="s">
        <v>1111</v>
      </c>
      <c r="AA534" s="95">
        <v>7.83</v>
      </c>
      <c r="AB534" s="95">
        <v>4.41</v>
      </c>
      <c r="AC534" s="74" t="s">
        <v>1111</v>
      </c>
      <c r="AD534" s="95">
        <v>11607504923</v>
      </c>
    </row>
    <row r="535" spans="1:30" x14ac:dyDescent="0.2">
      <c r="A535" s="74" t="s">
        <v>1644</v>
      </c>
      <c r="B535" s="95">
        <v>18.190000000000001</v>
      </c>
      <c r="C535" s="95">
        <v>14.9</v>
      </c>
      <c r="D535" s="95">
        <v>3.92</v>
      </c>
      <c r="E535" s="95">
        <v>5.35</v>
      </c>
      <c r="F535" s="95">
        <v>0.44</v>
      </c>
      <c r="G535" s="95">
        <v>30.86</v>
      </c>
      <c r="H535" s="95">
        <v>19.47</v>
      </c>
      <c r="I535" s="95">
        <v>11.86</v>
      </c>
      <c r="J535" s="95">
        <v>2.39</v>
      </c>
      <c r="K535" s="95">
        <v>3.96</v>
      </c>
      <c r="L535" s="95">
        <v>1.58</v>
      </c>
      <c r="M535" s="95">
        <v>3.53</v>
      </c>
      <c r="N535" s="95">
        <v>0.47</v>
      </c>
      <c r="O535" s="95">
        <v>4.8</v>
      </c>
      <c r="P535" s="95">
        <v>-0.78</v>
      </c>
      <c r="Q535" s="95">
        <v>1.26</v>
      </c>
      <c r="R535" s="95">
        <v>136.41999999999999</v>
      </c>
      <c r="S535" s="95">
        <v>11.12</v>
      </c>
      <c r="T535" s="95">
        <v>26.89</v>
      </c>
      <c r="U535" s="95">
        <v>0.08</v>
      </c>
      <c r="V535" s="95">
        <v>0.92</v>
      </c>
      <c r="W535" s="95">
        <v>0.94</v>
      </c>
      <c r="X535" s="95">
        <v>-4.83</v>
      </c>
      <c r="Y535" s="95"/>
      <c r="Z535" s="74" t="s">
        <v>1111</v>
      </c>
      <c r="AA535" s="95">
        <v>3.4</v>
      </c>
      <c r="AB535" s="95">
        <v>4.6399999999999997</v>
      </c>
      <c r="AC535" s="74" t="s">
        <v>1111</v>
      </c>
      <c r="AD535" s="95">
        <v>7212359772</v>
      </c>
    </row>
    <row r="536" spans="1:30" x14ac:dyDescent="0.2">
      <c r="A536" s="74" t="s">
        <v>1645</v>
      </c>
      <c r="B536" s="95">
        <v>29.23</v>
      </c>
      <c r="C536" s="95"/>
      <c r="D536" s="95">
        <v>24.94</v>
      </c>
      <c r="E536" s="95">
        <v>1.21</v>
      </c>
      <c r="F536" s="95">
        <v>0.32</v>
      </c>
      <c r="G536" s="95">
        <v>65.69</v>
      </c>
      <c r="H536" s="95">
        <v>13.84</v>
      </c>
      <c r="I536" s="95">
        <v>7.14</v>
      </c>
      <c r="J536" s="95">
        <v>12.86</v>
      </c>
      <c r="K536" s="95">
        <v>17.68</v>
      </c>
      <c r="L536" s="95">
        <v>4.83</v>
      </c>
      <c r="M536" s="95">
        <v>0.45</v>
      </c>
      <c r="N536" s="95">
        <v>1.78</v>
      </c>
      <c r="O536" s="95">
        <v>0.81</v>
      </c>
      <c r="P536" s="95">
        <v>-0.57999999999999996</v>
      </c>
      <c r="Q536" s="95">
        <v>8.2899999999999991</v>
      </c>
      <c r="R536" s="95">
        <v>4.8499999999999996</v>
      </c>
      <c r="S536" s="95">
        <v>1.28</v>
      </c>
      <c r="T536" s="95">
        <v>2.2799999999999998</v>
      </c>
      <c r="U536" s="95">
        <v>0.26</v>
      </c>
      <c r="V536" s="95">
        <v>0.74</v>
      </c>
      <c r="W536" s="95">
        <v>0.18</v>
      </c>
      <c r="X536" s="95"/>
      <c r="Y536" s="95"/>
      <c r="Z536" s="74" t="s">
        <v>1111</v>
      </c>
      <c r="AA536" s="95">
        <v>24.16</v>
      </c>
      <c r="AB536" s="95">
        <v>1.17</v>
      </c>
      <c r="AC536" s="74" t="s">
        <v>1111</v>
      </c>
      <c r="AD536" s="95">
        <v>1589042182</v>
      </c>
    </row>
    <row r="537" spans="1:30" x14ac:dyDescent="0.2">
      <c r="A537" s="74" t="s">
        <v>1646</v>
      </c>
      <c r="B537" s="95">
        <v>53.62</v>
      </c>
      <c r="C537" s="95">
        <v>0.97</v>
      </c>
      <c r="D537" s="95">
        <v>30.55</v>
      </c>
      <c r="E537" s="95">
        <v>0.67</v>
      </c>
      <c r="F537" s="95">
        <v>0.24</v>
      </c>
      <c r="G537" s="95">
        <v>24.43</v>
      </c>
      <c r="H537" s="95">
        <v>15.32</v>
      </c>
      <c r="I537" s="95">
        <v>4.05</v>
      </c>
      <c r="J537" s="95">
        <v>8.07</v>
      </c>
      <c r="K537" s="95">
        <v>18.97</v>
      </c>
      <c r="L537" s="95">
        <v>10.9</v>
      </c>
      <c r="M537" s="95">
        <v>0.9</v>
      </c>
      <c r="N537" s="95">
        <v>1.24</v>
      </c>
      <c r="O537" s="95">
        <v>31.64</v>
      </c>
      <c r="P537" s="95">
        <v>-0.28999999999999998</v>
      </c>
      <c r="Q537" s="95">
        <v>1.04</v>
      </c>
      <c r="R537" s="95">
        <v>2.19</v>
      </c>
      <c r="S537" s="95">
        <v>0.79</v>
      </c>
      <c r="T537" s="95">
        <v>3.29</v>
      </c>
      <c r="U537" s="95">
        <v>0.36</v>
      </c>
      <c r="V537" s="95">
        <v>0.64</v>
      </c>
      <c r="W537" s="95">
        <v>0.19</v>
      </c>
      <c r="X537" s="95">
        <v>22.77</v>
      </c>
      <c r="Y537" s="95">
        <v>-20.36</v>
      </c>
      <c r="Z537" s="74" t="s">
        <v>1111</v>
      </c>
      <c r="AA537" s="95">
        <v>80.3</v>
      </c>
      <c r="AB537" s="95">
        <v>1.76</v>
      </c>
      <c r="AC537" s="74" t="s">
        <v>1111</v>
      </c>
      <c r="AD537" s="95">
        <v>84091221858</v>
      </c>
    </row>
    <row r="538" spans="1:30" x14ac:dyDescent="0.2">
      <c r="A538" s="74" t="s">
        <v>1647</v>
      </c>
      <c r="B538" s="95">
        <v>20.72</v>
      </c>
      <c r="C538" s="95">
        <v>1.1599999999999999</v>
      </c>
      <c r="D538" s="95">
        <v>20.079999999999998</v>
      </c>
      <c r="E538" s="95">
        <v>1.54</v>
      </c>
      <c r="F538" s="95">
        <v>0.16</v>
      </c>
      <c r="G538" s="95">
        <v>0</v>
      </c>
      <c r="H538" s="95">
        <v>42.13</v>
      </c>
      <c r="I538" s="95">
        <v>21.22</v>
      </c>
      <c r="J538" s="95">
        <v>10.119999999999999</v>
      </c>
      <c r="K538" s="95">
        <v>2.11</v>
      </c>
      <c r="L538" s="95">
        <v>-8.01</v>
      </c>
      <c r="M538" s="95">
        <v>-1.22</v>
      </c>
      <c r="N538" s="95">
        <v>4.26</v>
      </c>
      <c r="O538" s="95"/>
      <c r="P538" s="95">
        <v>-0.16</v>
      </c>
      <c r="Q538" s="95"/>
      <c r="R538" s="95">
        <v>7.65</v>
      </c>
      <c r="S538" s="95">
        <v>0.78</v>
      </c>
      <c r="T538" s="95">
        <v>7.7</v>
      </c>
      <c r="U538" s="95">
        <v>0.1</v>
      </c>
      <c r="V538" s="95">
        <v>0.9</v>
      </c>
      <c r="W538" s="95">
        <v>0.04</v>
      </c>
      <c r="X538" s="95">
        <v>-1.27</v>
      </c>
      <c r="Y538" s="95">
        <v>-24.79</v>
      </c>
      <c r="Z538" s="74" t="s">
        <v>1111</v>
      </c>
      <c r="AA538" s="95">
        <v>13.48</v>
      </c>
      <c r="AB538" s="95">
        <v>1.03</v>
      </c>
      <c r="AC538" s="74" t="s">
        <v>1111</v>
      </c>
      <c r="AD538" s="95">
        <v>1298261328</v>
      </c>
    </row>
    <row r="539" spans="1:30" x14ac:dyDescent="0.2">
      <c r="A539" s="74" t="s">
        <v>1648</v>
      </c>
      <c r="B539" s="95">
        <v>60.93</v>
      </c>
      <c r="C539" s="95"/>
      <c r="D539" s="95">
        <v>-39.15</v>
      </c>
      <c r="E539" s="95">
        <v>3.57</v>
      </c>
      <c r="F539" s="95">
        <v>1.39</v>
      </c>
      <c r="G539" s="95">
        <v>45.35</v>
      </c>
      <c r="H539" s="95">
        <v>-7.88</v>
      </c>
      <c r="I539" s="95">
        <v>-8.19</v>
      </c>
      <c r="J539" s="95">
        <v>-40.69</v>
      </c>
      <c r="K539" s="95">
        <v>-44.62</v>
      </c>
      <c r="L539" s="95">
        <v>-3.93</v>
      </c>
      <c r="M539" s="95">
        <v>0.34</v>
      </c>
      <c r="N539" s="95">
        <v>3.21</v>
      </c>
      <c r="O539" s="95">
        <v>4.75</v>
      </c>
      <c r="P539" s="95">
        <v>-2.29</v>
      </c>
      <c r="Q539" s="95">
        <v>3.95</v>
      </c>
      <c r="R539" s="95">
        <v>-9.11</v>
      </c>
      <c r="S539" s="95">
        <v>-3.55</v>
      </c>
      <c r="T539" s="95">
        <v>-4.3099999999999996</v>
      </c>
      <c r="U539" s="95">
        <v>0.39</v>
      </c>
      <c r="V539" s="95">
        <v>0.61</v>
      </c>
      <c r="W539" s="95">
        <v>0.43</v>
      </c>
      <c r="X539" s="95">
        <v>20.02</v>
      </c>
      <c r="Y539" s="95"/>
      <c r="Z539" s="74" t="s">
        <v>1111</v>
      </c>
      <c r="AA539" s="95">
        <v>17.079999999999998</v>
      </c>
      <c r="AB539" s="95">
        <v>-1.56</v>
      </c>
      <c r="AC539" s="74" t="s">
        <v>1111</v>
      </c>
      <c r="AD539" s="95">
        <v>1531408527</v>
      </c>
    </row>
    <row r="540" spans="1:30" x14ac:dyDescent="0.2">
      <c r="A540" s="74" t="s">
        <v>1649</v>
      </c>
      <c r="B540" s="95">
        <v>76.03</v>
      </c>
      <c r="C540" s="95">
        <v>1.84</v>
      </c>
      <c r="D540" s="95">
        <v>15.03</v>
      </c>
      <c r="E540" s="95">
        <v>2.16</v>
      </c>
      <c r="F540" s="95">
        <v>0.22</v>
      </c>
      <c r="G540" s="95">
        <v>0</v>
      </c>
      <c r="H540" s="95">
        <v>42.88</v>
      </c>
      <c r="I540" s="95">
        <v>33.61</v>
      </c>
      <c r="J540" s="95">
        <v>11.78</v>
      </c>
      <c r="K540" s="95">
        <v>-10.27</v>
      </c>
      <c r="L540" s="95">
        <v>-22.05</v>
      </c>
      <c r="M540" s="95">
        <v>-4.04</v>
      </c>
      <c r="N540" s="95">
        <v>5.05</v>
      </c>
      <c r="O540" s="95"/>
      <c r="P540" s="95">
        <v>-0.22</v>
      </c>
      <c r="Q540" s="95"/>
      <c r="R540" s="95">
        <v>14.37</v>
      </c>
      <c r="S540" s="95">
        <v>1.46</v>
      </c>
      <c r="T540" s="95">
        <v>14.55</v>
      </c>
      <c r="U540" s="95">
        <v>0.1</v>
      </c>
      <c r="V540" s="95">
        <v>0.9</v>
      </c>
      <c r="W540" s="95">
        <v>0.04</v>
      </c>
      <c r="X540" s="95">
        <v>8.64</v>
      </c>
      <c r="Y540" s="95">
        <v>8.52</v>
      </c>
      <c r="Z540" s="74" t="s">
        <v>1111</v>
      </c>
      <c r="AA540" s="95">
        <v>35.21</v>
      </c>
      <c r="AB540" s="95">
        <v>5.0599999999999996</v>
      </c>
      <c r="AC540" s="74" t="s">
        <v>1111</v>
      </c>
      <c r="AD540" s="95">
        <v>2476464366</v>
      </c>
    </row>
    <row r="541" spans="1:30" x14ac:dyDescent="0.2">
      <c r="A541" s="74" t="s">
        <v>1650</v>
      </c>
      <c r="B541" s="95">
        <v>29.45</v>
      </c>
      <c r="C541" s="95">
        <v>6.11</v>
      </c>
      <c r="D541" s="95">
        <v>5.82</v>
      </c>
      <c r="E541" s="95">
        <v>0.84</v>
      </c>
      <c r="F541" s="95">
        <v>0.08</v>
      </c>
      <c r="G541" s="95">
        <v>0</v>
      </c>
      <c r="H541" s="95">
        <v>42.88</v>
      </c>
      <c r="I541" s="95">
        <v>33.61</v>
      </c>
      <c r="J541" s="95">
        <v>4.5599999999999996</v>
      </c>
      <c r="K541" s="95">
        <v>-10.27</v>
      </c>
      <c r="L541" s="95">
        <v>-22.05</v>
      </c>
      <c r="M541" s="95">
        <v>-4.04</v>
      </c>
      <c r="N541" s="95">
        <v>1.96</v>
      </c>
      <c r="O541" s="95"/>
      <c r="P541" s="95">
        <v>-0.08</v>
      </c>
      <c r="Q541" s="95"/>
      <c r="R541" s="95">
        <v>14.37</v>
      </c>
      <c r="S541" s="95">
        <v>1.46</v>
      </c>
      <c r="T541" s="95">
        <v>14.55</v>
      </c>
      <c r="U541" s="95">
        <v>0.1</v>
      </c>
      <c r="V541" s="95">
        <v>0.9</v>
      </c>
      <c r="W541" s="95">
        <v>0.04</v>
      </c>
      <c r="X541" s="95">
        <v>8.64</v>
      </c>
      <c r="Y541" s="95">
        <v>8.52</v>
      </c>
      <c r="Z541" s="74" t="s">
        <v>1111</v>
      </c>
      <c r="AA541" s="95">
        <v>35.21</v>
      </c>
      <c r="AB541" s="95">
        <v>5.0599999999999996</v>
      </c>
      <c r="AC541" s="74" t="s">
        <v>1111</v>
      </c>
      <c r="AD541" s="95">
        <v>2476464366</v>
      </c>
    </row>
    <row r="542" spans="1:30" x14ac:dyDescent="0.2">
      <c r="A542" s="74" t="s">
        <v>1651</v>
      </c>
      <c r="B542" s="95">
        <v>64.510000000000005</v>
      </c>
      <c r="C542" s="95">
        <v>2.54</v>
      </c>
      <c r="D542" s="95">
        <v>11.62</v>
      </c>
      <c r="E542" s="95">
        <v>1.33</v>
      </c>
      <c r="F542" s="95">
        <v>0.13</v>
      </c>
      <c r="G542" s="95">
        <v>0</v>
      </c>
      <c r="H542" s="95">
        <v>40.17</v>
      </c>
      <c r="I542" s="95">
        <v>30.73</v>
      </c>
      <c r="J542" s="95">
        <v>8.89</v>
      </c>
      <c r="K542" s="95">
        <v>-15.8</v>
      </c>
      <c r="L542" s="95">
        <v>-24.7</v>
      </c>
      <c r="M542" s="95">
        <v>-3.68</v>
      </c>
      <c r="N542" s="95">
        <v>3.57</v>
      </c>
      <c r="O542" s="95"/>
      <c r="P542" s="95">
        <v>-0.13</v>
      </c>
      <c r="Q542" s="95"/>
      <c r="R542" s="95">
        <v>11.4</v>
      </c>
      <c r="S542" s="95">
        <v>1.1399999999999999</v>
      </c>
      <c r="T542" s="95">
        <v>10.31</v>
      </c>
      <c r="U542" s="95">
        <v>0.1</v>
      </c>
      <c r="V542" s="95">
        <v>0.9</v>
      </c>
      <c r="W542" s="95">
        <v>0.04</v>
      </c>
      <c r="X542" s="95">
        <v>14.3</v>
      </c>
      <c r="Y542" s="95">
        <v>20.72</v>
      </c>
      <c r="Z542" s="74" t="s">
        <v>1111</v>
      </c>
      <c r="AA542" s="95">
        <v>48.67</v>
      </c>
      <c r="AB542" s="95">
        <v>5.55</v>
      </c>
      <c r="AC542" s="74" t="s">
        <v>1111</v>
      </c>
      <c r="AD542" s="95">
        <v>2209622324</v>
      </c>
    </row>
    <row r="543" spans="1:30" x14ac:dyDescent="0.2">
      <c r="A543" s="74" t="s">
        <v>1652</v>
      </c>
      <c r="B543" s="95">
        <v>137.56</v>
      </c>
      <c r="C543" s="95">
        <v>0.91</v>
      </c>
      <c r="D543" s="95">
        <v>23.63</v>
      </c>
      <c r="E543" s="95">
        <v>1.61</v>
      </c>
      <c r="F543" s="95">
        <v>0.17</v>
      </c>
      <c r="G543" s="95">
        <v>83.34</v>
      </c>
      <c r="H543" s="95">
        <v>0</v>
      </c>
      <c r="I543" s="95">
        <v>10.09</v>
      </c>
      <c r="J543" s="95"/>
      <c r="K543" s="95"/>
      <c r="L543" s="95"/>
      <c r="M543" s="95">
        <v>-0.88</v>
      </c>
      <c r="N543" s="95">
        <v>2.39</v>
      </c>
      <c r="O543" s="95">
        <v>-120.23</v>
      </c>
      <c r="P543" s="95">
        <v>-0.59</v>
      </c>
      <c r="Q543" s="95">
        <v>1</v>
      </c>
      <c r="R543" s="95">
        <v>6.81</v>
      </c>
      <c r="S543" s="95">
        <v>0.71</v>
      </c>
      <c r="T543" s="95"/>
      <c r="U543" s="95">
        <v>0.1</v>
      </c>
      <c r="V543" s="95">
        <v>0.9</v>
      </c>
      <c r="W543" s="95">
        <v>7.0000000000000007E-2</v>
      </c>
      <c r="X543" s="95">
        <v>-1.1000000000000001</v>
      </c>
      <c r="Y543" s="95">
        <v>-37.72</v>
      </c>
      <c r="Z543" s="74" t="s">
        <v>1111</v>
      </c>
      <c r="AA543" s="95">
        <v>85.46</v>
      </c>
      <c r="AB543" s="95">
        <v>5.82</v>
      </c>
      <c r="AC543" s="74" t="s">
        <v>1111</v>
      </c>
      <c r="AD543" s="95">
        <v>10938220960</v>
      </c>
    </row>
    <row r="544" spans="1:30" x14ac:dyDescent="0.2">
      <c r="A544" s="74" t="s">
        <v>1653</v>
      </c>
      <c r="B544" s="95">
        <v>16.440000000000001</v>
      </c>
      <c r="C544" s="95"/>
      <c r="D544" s="95">
        <v>-50.47</v>
      </c>
      <c r="E544" s="95">
        <v>24.54</v>
      </c>
      <c r="F544" s="95">
        <v>2.91</v>
      </c>
      <c r="G544" s="95">
        <v>31.54</v>
      </c>
      <c r="H544" s="95">
        <v>-3.08</v>
      </c>
      <c r="I544" s="95">
        <v>-5.54</v>
      </c>
      <c r="J544" s="95">
        <v>-90.75</v>
      </c>
      <c r="K544" s="95">
        <v>-105.96</v>
      </c>
      <c r="L544" s="95">
        <v>-15.21</v>
      </c>
      <c r="M544" s="95">
        <v>4.1100000000000003</v>
      </c>
      <c r="N544" s="95">
        <v>2.8</v>
      </c>
      <c r="O544" s="95">
        <v>-9.84</v>
      </c>
      <c r="P544" s="95">
        <v>-3.91</v>
      </c>
      <c r="Q544" s="95">
        <v>0.46</v>
      </c>
      <c r="R544" s="95">
        <v>-48.62</v>
      </c>
      <c r="S544" s="95">
        <v>-5.77</v>
      </c>
      <c r="T544" s="95">
        <v>-5.34</v>
      </c>
      <c r="U544" s="95">
        <v>0.12</v>
      </c>
      <c r="V544" s="95">
        <v>0.88</v>
      </c>
      <c r="W544" s="95">
        <v>1.04</v>
      </c>
      <c r="X544" s="95">
        <v>21.65</v>
      </c>
      <c r="Y544" s="95"/>
      <c r="Z544" s="74" t="s">
        <v>1111</v>
      </c>
      <c r="AA544" s="95">
        <v>0.67</v>
      </c>
      <c r="AB544" s="95">
        <v>-0.33</v>
      </c>
      <c r="AC544" s="74" t="s">
        <v>1111</v>
      </c>
      <c r="AD544" s="95">
        <v>182953296.24000001</v>
      </c>
    </row>
    <row r="545" spans="1:30" x14ac:dyDescent="0.2">
      <c r="A545" s="74" t="s">
        <v>1654</v>
      </c>
      <c r="B545" s="95">
        <v>27.4</v>
      </c>
      <c r="C545" s="95"/>
      <c r="D545" s="95">
        <v>-32.81</v>
      </c>
      <c r="E545" s="95">
        <v>0.61</v>
      </c>
      <c r="F545" s="95">
        <v>0.2</v>
      </c>
      <c r="G545" s="95">
        <v>49.42</v>
      </c>
      <c r="H545" s="95">
        <v>4.76</v>
      </c>
      <c r="I545" s="95">
        <v>-2.52</v>
      </c>
      <c r="J545" s="95">
        <v>17.38</v>
      </c>
      <c r="K545" s="95">
        <v>58.29</v>
      </c>
      <c r="L545" s="95">
        <v>29.25</v>
      </c>
      <c r="M545" s="95">
        <v>1.02</v>
      </c>
      <c r="N545" s="95">
        <v>0.83</v>
      </c>
      <c r="O545" s="95">
        <v>-5.67</v>
      </c>
      <c r="P545" s="95">
        <v>-0.23</v>
      </c>
      <c r="Q545" s="95">
        <v>0.74</v>
      </c>
      <c r="R545" s="95">
        <v>-1.85</v>
      </c>
      <c r="S545" s="95">
        <v>-0.62</v>
      </c>
      <c r="T545" s="95">
        <v>1.41</v>
      </c>
      <c r="U545" s="95">
        <v>0.34</v>
      </c>
      <c r="V545" s="95">
        <v>0.65</v>
      </c>
      <c r="W545" s="95">
        <v>0.25</v>
      </c>
      <c r="X545" s="95">
        <v>14.32</v>
      </c>
      <c r="Y545" s="95"/>
      <c r="Z545" s="74" t="s">
        <v>1111</v>
      </c>
      <c r="AA545" s="95">
        <v>45.12</v>
      </c>
      <c r="AB545" s="95">
        <v>-0.84</v>
      </c>
      <c r="AC545" s="74" t="s">
        <v>1111</v>
      </c>
      <c r="AD545" s="95">
        <v>15128738058</v>
      </c>
    </row>
    <row r="546" spans="1:30" x14ac:dyDescent="0.2">
      <c r="A546" s="74" t="s">
        <v>1655</v>
      </c>
      <c r="B546" s="95">
        <v>26.43</v>
      </c>
      <c r="C546" s="95"/>
      <c r="D546" s="95">
        <v>-31.65</v>
      </c>
      <c r="E546" s="95">
        <v>0.59</v>
      </c>
      <c r="F546" s="95">
        <v>0.2</v>
      </c>
      <c r="G546" s="95">
        <v>49.42</v>
      </c>
      <c r="H546" s="95">
        <v>4.76</v>
      </c>
      <c r="I546" s="95">
        <v>-2.52</v>
      </c>
      <c r="J546" s="95">
        <v>16.760000000000002</v>
      </c>
      <c r="K546" s="95">
        <v>58.29</v>
      </c>
      <c r="L546" s="95">
        <v>29.25</v>
      </c>
      <c r="M546" s="95">
        <v>1.02</v>
      </c>
      <c r="N546" s="95">
        <v>0.8</v>
      </c>
      <c r="O546" s="95">
        <v>-5.47</v>
      </c>
      <c r="P546" s="95">
        <v>-0.22</v>
      </c>
      <c r="Q546" s="95">
        <v>0.74</v>
      </c>
      <c r="R546" s="95">
        <v>-1.85</v>
      </c>
      <c r="S546" s="95">
        <v>-0.62</v>
      </c>
      <c r="T546" s="95">
        <v>1.41</v>
      </c>
      <c r="U546" s="95">
        <v>0.34</v>
      </c>
      <c r="V546" s="95">
        <v>0.65</v>
      </c>
      <c r="W546" s="95">
        <v>0.25</v>
      </c>
      <c r="X546" s="95">
        <v>14.32</v>
      </c>
      <c r="Y546" s="95"/>
      <c r="Z546" s="74" t="s">
        <v>1111</v>
      </c>
      <c r="AA546" s="95">
        <v>45.12</v>
      </c>
      <c r="AB546" s="95">
        <v>-0.84</v>
      </c>
      <c r="AC546" s="74" t="s">
        <v>1111</v>
      </c>
      <c r="AD546" s="95">
        <v>15128738058</v>
      </c>
    </row>
    <row r="547" spans="1:30" x14ac:dyDescent="0.2">
      <c r="A547" s="74" t="s">
        <v>1656</v>
      </c>
      <c r="B547" s="95">
        <v>85.96</v>
      </c>
      <c r="C547" s="95">
        <v>1.26</v>
      </c>
      <c r="D547" s="95">
        <v>35.450000000000003</v>
      </c>
      <c r="E547" s="95">
        <v>4.91</v>
      </c>
      <c r="F547" s="95">
        <v>2.17</v>
      </c>
      <c r="G547" s="95">
        <v>39.270000000000003</v>
      </c>
      <c r="H547" s="95">
        <v>12.53</v>
      </c>
      <c r="I547" s="95">
        <v>9.75</v>
      </c>
      <c r="J547" s="95">
        <v>27.59</v>
      </c>
      <c r="K547" s="95">
        <v>29.33</v>
      </c>
      <c r="L547" s="95">
        <v>1.73</v>
      </c>
      <c r="M547" s="95">
        <v>0.31</v>
      </c>
      <c r="N547" s="95">
        <v>3.46</v>
      </c>
      <c r="O547" s="95">
        <v>9.11</v>
      </c>
      <c r="P547" s="95">
        <v>-3.7</v>
      </c>
      <c r="Q547" s="95">
        <v>2.37</v>
      </c>
      <c r="R547" s="95">
        <v>13.84</v>
      </c>
      <c r="S547" s="95">
        <v>6.13</v>
      </c>
      <c r="T547" s="95">
        <v>9.3699999999999992</v>
      </c>
      <c r="U547" s="95">
        <v>0.44</v>
      </c>
      <c r="V547" s="95">
        <v>0.56000000000000005</v>
      </c>
      <c r="W547" s="95">
        <v>0.63</v>
      </c>
      <c r="X547" s="95">
        <v>3.21</v>
      </c>
      <c r="Y547" s="95">
        <v>2.63</v>
      </c>
      <c r="Z547" s="74" t="s">
        <v>1111</v>
      </c>
      <c r="AA547" s="95">
        <v>17.52</v>
      </c>
      <c r="AB547" s="95">
        <v>2.42</v>
      </c>
      <c r="AC547" s="74" t="s">
        <v>1111</v>
      </c>
      <c r="AD547" s="95">
        <v>43049618532</v>
      </c>
    </row>
    <row r="548" spans="1:30" x14ac:dyDescent="0.2">
      <c r="A548" s="74" t="s">
        <v>1657</v>
      </c>
      <c r="B548" s="95">
        <v>8.1999999999999993</v>
      </c>
      <c r="C548" s="95"/>
      <c r="D548" s="95">
        <v>-10.52</v>
      </c>
      <c r="E548" s="95">
        <v>3.36</v>
      </c>
      <c r="F548" s="95">
        <v>1.81</v>
      </c>
      <c r="G548" s="95">
        <v>66.62</v>
      </c>
      <c r="H548" s="95">
        <v>-59.08</v>
      </c>
      <c r="I548" s="95">
        <v>-60.16</v>
      </c>
      <c r="J548" s="95">
        <v>-10.72</v>
      </c>
      <c r="K548" s="95">
        <v>-10.62</v>
      </c>
      <c r="L548" s="95">
        <v>0.09</v>
      </c>
      <c r="M548" s="95">
        <v>-0.03</v>
      </c>
      <c r="N548" s="95">
        <v>6.33</v>
      </c>
      <c r="O548" s="95">
        <v>9.0500000000000007</v>
      </c>
      <c r="P548" s="95">
        <v>-2.82</v>
      </c>
      <c r="Q548" s="95">
        <v>2.27</v>
      </c>
      <c r="R548" s="95">
        <v>-31.95</v>
      </c>
      <c r="S548" s="95">
        <v>-17.2</v>
      </c>
      <c r="T548" s="95">
        <v>-21.57</v>
      </c>
      <c r="U548" s="95">
        <v>0.54</v>
      </c>
      <c r="V548" s="95">
        <v>0.46</v>
      </c>
      <c r="W548" s="95">
        <v>0.28999999999999998</v>
      </c>
      <c r="X548" s="95">
        <v>-16.190000000000001</v>
      </c>
      <c r="Y548" s="95"/>
      <c r="Z548" s="74" t="s">
        <v>1111</v>
      </c>
      <c r="AA548" s="95">
        <v>2.44</v>
      </c>
      <c r="AB548" s="95">
        <v>-0.78</v>
      </c>
      <c r="AC548" s="74" t="s">
        <v>1111</v>
      </c>
      <c r="AD548" s="95">
        <v>4704142380</v>
      </c>
    </row>
    <row r="549" spans="1:30" x14ac:dyDescent="0.2">
      <c r="A549" s="74" t="s">
        <v>1658</v>
      </c>
      <c r="B549" s="95">
        <v>2.84</v>
      </c>
      <c r="C549" s="95"/>
      <c r="D549" s="95">
        <v>3.5</v>
      </c>
      <c r="E549" s="95">
        <v>0.41</v>
      </c>
      <c r="F549" s="95">
        <v>0.06</v>
      </c>
      <c r="G549" s="95">
        <v>67.78</v>
      </c>
      <c r="H549" s="95">
        <v>0</v>
      </c>
      <c r="I549" s="95">
        <v>7.26</v>
      </c>
      <c r="J549" s="95"/>
      <c r="K549" s="95"/>
      <c r="L549" s="95"/>
      <c r="M549" s="95">
        <v>-1.43</v>
      </c>
      <c r="N549" s="95">
        <v>0.25</v>
      </c>
      <c r="O549" s="95">
        <v>-0.54</v>
      </c>
      <c r="P549" s="95">
        <v>-0.15</v>
      </c>
      <c r="Q549" s="95">
        <v>0.83</v>
      </c>
      <c r="R549" s="95">
        <v>11.78</v>
      </c>
      <c r="S549" s="95">
        <v>1.81</v>
      </c>
      <c r="T549" s="95"/>
      <c r="U549" s="95">
        <v>0.15</v>
      </c>
      <c r="V549" s="95">
        <v>0.85</v>
      </c>
      <c r="W549" s="95">
        <v>0.25</v>
      </c>
      <c r="X549" s="95">
        <v>-2.4300000000000002</v>
      </c>
      <c r="Y549" s="95">
        <v>-21.88</v>
      </c>
      <c r="Z549" s="74" t="s">
        <v>1111</v>
      </c>
      <c r="AA549" s="95">
        <v>6.9</v>
      </c>
      <c r="AB549" s="95">
        <v>0.81</v>
      </c>
      <c r="AC549" s="74" t="s">
        <v>1111</v>
      </c>
      <c r="AD549" s="95">
        <v>579984516</v>
      </c>
    </row>
    <row r="550" spans="1:30" x14ac:dyDescent="0.2">
      <c r="A550" s="74" t="s">
        <v>1659</v>
      </c>
      <c r="B550" s="95">
        <v>14.04</v>
      </c>
      <c r="C550" s="95"/>
      <c r="D550" s="95">
        <v>-3.46</v>
      </c>
      <c r="E550" s="95">
        <v>2.44</v>
      </c>
      <c r="F550" s="95">
        <v>0.24</v>
      </c>
      <c r="G550" s="95">
        <v>32.35</v>
      </c>
      <c r="H550" s="95">
        <v>-3.15</v>
      </c>
      <c r="I550" s="95">
        <v>-4.6399999999999997</v>
      </c>
      <c r="J550" s="95">
        <v>-5.08</v>
      </c>
      <c r="K550" s="95">
        <v>-7.6</v>
      </c>
      <c r="L550" s="95">
        <v>-2.52</v>
      </c>
      <c r="M550" s="95">
        <v>1.21</v>
      </c>
      <c r="N550" s="95">
        <v>0.16</v>
      </c>
      <c r="O550" s="95">
        <v>1.86</v>
      </c>
      <c r="P550" s="95">
        <v>-0.5</v>
      </c>
      <c r="Q550" s="95">
        <v>1.33</v>
      </c>
      <c r="R550" s="95">
        <v>-70.709999999999994</v>
      </c>
      <c r="S550" s="95">
        <v>-6.92</v>
      </c>
      <c r="T550" s="95">
        <v>-18.75</v>
      </c>
      <c r="U550" s="95">
        <v>0.1</v>
      </c>
      <c r="V550" s="95">
        <v>0.9</v>
      </c>
      <c r="W550" s="95">
        <v>1.49</v>
      </c>
      <c r="X550" s="95">
        <v>-5.27</v>
      </c>
      <c r="Y550" s="95"/>
      <c r="Z550" s="74" t="s">
        <v>1111</v>
      </c>
      <c r="AA550" s="95">
        <v>5.75</v>
      </c>
      <c r="AB550" s="95">
        <v>-4.0599999999999996</v>
      </c>
      <c r="AC550" s="74" t="s">
        <v>1111</v>
      </c>
      <c r="AD550" s="95">
        <v>1352581308</v>
      </c>
    </row>
    <row r="551" spans="1:30" x14ac:dyDescent="0.2">
      <c r="A551" s="74" t="s">
        <v>1660</v>
      </c>
      <c r="B551" s="95">
        <v>8.2100000000000009</v>
      </c>
      <c r="C551" s="95"/>
      <c r="D551" s="95">
        <v>-29.41</v>
      </c>
      <c r="E551" s="95">
        <v>1.77</v>
      </c>
      <c r="F551" s="95">
        <v>0.59</v>
      </c>
      <c r="G551" s="95">
        <v>43.61</v>
      </c>
      <c r="H551" s="95">
        <v>4.04</v>
      </c>
      <c r="I551" s="95">
        <v>-5.01</v>
      </c>
      <c r="J551" s="95">
        <v>36.46</v>
      </c>
      <c r="K551" s="95">
        <v>64.77</v>
      </c>
      <c r="L551" s="95">
        <v>28.31</v>
      </c>
      <c r="M551" s="95">
        <v>1.38</v>
      </c>
      <c r="N551" s="95">
        <v>1.47</v>
      </c>
      <c r="O551" s="95">
        <v>24.01</v>
      </c>
      <c r="P551" s="95">
        <v>-0.64</v>
      </c>
      <c r="Q551" s="95">
        <v>1.4</v>
      </c>
      <c r="R551" s="95">
        <v>-6.02</v>
      </c>
      <c r="S551" s="95">
        <v>-2</v>
      </c>
      <c r="T551" s="95">
        <v>1.6</v>
      </c>
      <c r="U551" s="95">
        <v>0.33</v>
      </c>
      <c r="V551" s="95">
        <v>0.64</v>
      </c>
      <c r="W551" s="95">
        <v>0.4</v>
      </c>
      <c r="X551" s="95"/>
      <c r="Y551" s="95"/>
      <c r="Z551" s="74" t="s">
        <v>1111</v>
      </c>
      <c r="AA551" s="95">
        <v>4.63</v>
      </c>
      <c r="AB551" s="95">
        <v>-0.28000000000000003</v>
      </c>
      <c r="AC551" s="74" t="s">
        <v>1111</v>
      </c>
      <c r="AD551" s="95">
        <v>465248385</v>
      </c>
    </row>
    <row r="552" spans="1:30" x14ac:dyDescent="0.2">
      <c r="A552" s="74" t="s">
        <v>1661</v>
      </c>
      <c r="B552" s="95">
        <v>3.87</v>
      </c>
      <c r="C552" s="95">
        <v>22.27</v>
      </c>
      <c r="D552" s="95">
        <v>8.89</v>
      </c>
      <c r="E552" s="95">
        <v>1.41</v>
      </c>
      <c r="F552" s="95">
        <v>0.13</v>
      </c>
      <c r="G552" s="95">
        <v>67.16</v>
      </c>
      <c r="H552" s="95">
        <v>0</v>
      </c>
      <c r="I552" s="95">
        <v>11.32</v>
      </c>
      <c r="J552" s="95"/>
      <c r="K552" s="95"/>
      <c r="L552" s="95"/>
      <c r="M552" s="95">
        <v>-1.88</v>
      </c>
      <c r="N552" s="95">
        <v>1.01</v>
      </c>
      <c r="O552" s="95">
        <v>-0.49</v>
      </c>
      <c r="P552" s="95">
        <v>-0.22</v>
      </c>
      <c r="Q552" s="95">
        <v>0.62</v>
      </c>
      <c r="R552" s="95">
        <v>15.88</v>
      </c>
      <c r="S552" s="95">
        <v>1.43</v>
      </c>
      <c r="T552" s="95"/>
      <c r="U552" s="95">
        <v>0.09</v>
      </c>
      <c r="V552" s="95">
        <v>0.91</v>
      </c>
      <c r="W552" s="95">
        <v>0.13</v>
      </c>
      <c r="X552" s="95">
        <v>-17.66</v>
      </c>
      <c r="Y552" s="95">
        <v>-10.06</v>
      </c>
      <c r="Z552" s="74" t="s">
        <v>1111</v>
      </c>
      <c r="AA552" s="95">
        <v>2.74</v>
      </c>
      <c r="AB552" s="95">
        <v>0.44</v>
      </c>
      <c r="AC552" s="74" t="s">
        <v>1111</v>
      </c>
      <c r="AD552" s="95">
        <v>37498498902</v>
      </c>
    </row>
    <row r="553" spans="1:30" x14ac:dyDescent="0.2">
      <c r="A553" s="74" t="s">
        <v>1662</v>
      </c>
      <c r="B553" s="95">
        <v>10.56</v>
      </c>
      <c r="C553" s="95">
        <v>7.77</v>
      </c>
      <c r="D553" s="95">
        <v>7.75</v>
      </c>
      <c r="E553" s="95">
        <v>0.93</v>
      </c>
      <c r="F553" s="95">
        <v>0.38</v>
      </c>
      <c r="G553" s="95">
        <v>100</v>
      </c>
      <c r="H553" s="95">
        <v>133.99</v>
      </c>
      <c r="I553" s="95">
        <v>99.1</v>
      </c>
      <c r="J553" s="95">
        <v>5.73</v>
      </c>
      <c r="K553" s="95">
        <v>13.69</v>
      </c>
      <c r="L553" s="95">
        <v>7.95</v>
      </c>
      <c r="M553" s="95">
        <v>1.28</v>
      </c>
      <c r="N553" s="95">
        <v>7.68</v>
      </c>
      <c r="O553" s="95"/>
      <c r="P553" s="95">
        <v>-0.38</v>
      </c>
      <c r="Q553" s="95"/>
      <c r="R553" s="95">
        <v>11.95</v>
      </c>
      <c r="S553" s="95">
        <v>4.9400000000000004</v>
      </c>
      <c r="T553" s="95">
        <v>6.75</v>
      </c>
      <c r="U553" s="95">
        <v>0.41</v>
      </c>
      <c r="V553" s="95">
        <v>0.59</v>
      </c>
      <c r="W553" s="95">
        <v>0.05</v>
      </c>
      <c r="X553" s="95">
        <v>-15.84</v>
      </c>
      <c r="Y553" s="95">
        <v>-29.77</v>
      </c>
      <c r="Z553" s="74" t="s">
        <v>1111</v>
      </c>
      <c r="AA553" s="95">
        <v>11.4</v>
      </c>
      <c r="AB553" s="95">
        <v>1.36</v>
      </c>
      <c r="AC553" s="74" t="s">
        <v>1111</v>
      </c>
      <c r="AD553" s="95">
        <v>689738016</v>
      </c>
    </row>
    <row r="554" spans="1:30" x14ac:dyDescent="0.2">
      <c r="A554" s="74" t="s">
        <v>1663</v>
      </c>
      <c r="B554" s="95">
        <v>3.2</v>
      </c>
      <c r="C554" s="95">
        <v>24.38</v>
      </c>
      <c r="D554" s="95">
        <v>7.35</v>
      </c>
      <c r="E554" s="95">
        <v>1.17</v>
      </c>
      <c r="F554" s="95">
        <v>0.11</v>
      </c>
      <c r="G554" s="95">
        <v>67.16</v>
      </c>
      <c r="H554" s="95">
        <v>0</v>
      </c>
      <c r="I554" s="95">
        <v>11.32</v>
      </c>
      <c r="J554" s="95"/>
      <c r="K554" s="95"/>
      <c r="L554" s="95"/>
      <c r="M554" s="95">
        <v>-1.88</v>
      </c>
      <c r="N554" s="95">
        <v>0.83</v>
      </c>
      <c r="O554" s="95">
        <v>-0.4</v>
      </c>
      <c r="P554" s="95">
        <v>-0.18</v>
      </c>
      <c r="Q554" s="95">
        <v>0.62</v>
      </c>
      <c r="R554" s="95">
        <v>15.88</v>
      </c>
      <c r="S554" s="95">
        <v>1.43</v>
      </c>
      <c r="T554" s="95"/>
      <c r="U554" s="95">
        <v>0.09</v>
      </c>
      <c r="V554" s="95">
        <v>0.91</v>
      </c>
      <c r="W554" s="95">
        <v>0.13</v>
      </c>
      <c r="X554" s="95">
        <v>-17.66</v>
      </c>
      <c r="Y554" s="95">
        <v>-10.06</v>
      </c>
      <c r="Z554" s="74" t="s">
        <v>1111</v>
      </c>
      <c r="AA554" s="95">
        <v>2.74</v>
      </c>
      <c r="AB554" s="95">
        <v>0.44</v>
      </c>
      <c r="AC554" s="74" t="s">
        <v>1111</v>
      </c>
      <c r="AD554" s="95">
        <v>37498498902</v>
      </c>
    </row>
    <row r="555" spans="1:30" x14ac:dyDescent="0.2">
      <c r="A555" s="74" t="s">
        <v>1664</v>
      </c>
      <c r="B555" s="95">
        <v>1.77</v>
      </c>
      <c r="C555" s="95"/>
      <c r="D555" s="95">
        <v>-65.069999999999993</v>
      </c>
      <c r="E555" s="95">
        <v>0.21</v>
      </c>
      <c r="F555" s="95">
        <v>7.0000000000000007E-2</v>
      </c>
      <c r="G555" s="95">
        <v>100</v>
      </c>
      <c r="H555" s="95">
        <v>9.56</v>
      </c>
      <c r="I555" s="95">
        <v>-0.33</v>
      </c>
      <c r="J555" s="95">
        <v>2.27</v>
      </c>
      <c r="K555" s="95">
        <v>13.43</v>
      </c>
      <c r="L555" s="95">
        <v>11.17</v>
      </c>
      <c r="M555" s="95">
        <v>1.01</v>
      </c>
      <c r="N555" s="95">
        <v>0.22</v>
      </c>
      <c r="O555" s="95">
        <v>0.79</v>
      </c>
      <c r="P555" s="95">
        <v>-0.08</v>
      </c>
      <c r="Q555" s="95">
        <v>2.5</v>
      </c>
      <c r="R555" s="95">
        <v>-0.32</v>
      </c>
      <c r="S555" s="95">
        <v>-0.1</v>
      </c>
      <c r="T555" s="95">
        <v>4.0999999999999996</v>
      </c>
      <c r="U555" s="95">
        <v>0.33</v>
      </c>
      <c r="V555" s="95">
        <v>0.67</v>
      </c>
      <c r="W555" s="95">
        <v>0.31</v>
      </c>
      <c r="X555" s="95">
        <v>14.24</v>
      </c>
      <c r="Y555" s="95"/>
      <c r="Z555" s="74" t="s">
        <v>1111</v>
      </c>
      <c r="AA555" s="95">
        <v>8.61</v>
      </c>
      <c r="AB555" s="95">
        <v>-0.03</v>
      </c>
      <c r="AC555" s="74" t="s">
        <v>1111</v>
      </c>
      <c r="AD555" s="95">
        <v>51795510</v>
      </c>
    </row>
    <row r="556" spans="1:30" x14ac:dyDescent="0.2">
      <c r="A556" s="74" t="s">
        <v>1665</v>
      </c>
      <c r="B556" s="95">
        <v>0.23</v>
      </c>
      <c r="C556" s="95"/>
      <c r="D556" s="95">
        <v>-0.65</v>
      </c>
      <c r="E556" s="95">
        <v>1.33</v>
      </c>
      <c r="F556" s="95">
        <v>1.0900000000000001</v>
      </c>
      <c r="G556" s="95">
        <v>100</v>
      </c>
      <c r="H556" s="95">
        <v>-12448.62</v>
      </c>
      <c r="I556" s="95">
        <v>-12468.5</v>
      </c>
      <c r="J556" s="95">
        <v>-0.65</v>
      </c>
      <c r="K556" s="95">
        <v>-0.12</v>
      </c>
      <c r="L556" s="95">
        <v>0.53</v>
      </c>
      <c r="M556" s="95">
        <v>-1.07</v>
      </c>
      <c r="N556" s="95">
        <v>80.92</v>
      </c>
      <c r="O556" s="95">
        <v>1.33</v>
      </c>
      <c r="P556" s="95">
        <v>-193.15</v>
      </c>
      <c r="Q556" s="95">
        <v>5.72</v>
      </c>
      <c r="R556" s="95">
        <v>-204.19</v>
      </c>
      <c r="S556" s="95">
        <v>-168.56</v>
      </c>
      <c r="T556" s="95">
        <v>-203.86</v>
      </c>
      <c r="U556" s="95">
        <v>0.83</v>
      </c>
      <c r="V556" s="95">
        <v>0.17</v>
      </c>
      <c r="W556" s="95">
        <v>0.01</v>
      </c>
      <c r="X556" s="95">
        <v>-38.64</v>
      </c>
      <c r="Y556" s="95"/>
      <c r="Z556" s="74" t="s">
        <v>1111</v>
      </c>
      <c r="AA556" s="95">
        <v>0.17</v>
      </c>
      <c r="AB556" s="95">
        <v>-0.35</v>
      </c>
      <c r="AC556" s="74" t="s">
        <v>1111</v>
      </c>
      <c r="AD556" s="95">
        <v>26461109</v>
      </c>
    </row>
    <row r="557" spans="1:30" x14ac:dyDescent="0.2">
      <c r="A557" s="74" t="s">
        <v>1666</v>
      </c>
      <c r="B557" s="95">
        <v>2.93</v>
      </c>
      <c r="C557" s="95"/>
      <c r="D557" s="95">
        <v>-0.51</v>
      </c>
      <c r="E557" s="95">
        <v>-2.0699999999999998</v>
      </c>
      <c r="F557" s="95">
        <v>1.19</v>
      </c>
      <c r="G557" s="95">
        <v>30.72</v>
      </c>
      <c r="H557" s="95">
        <v>-5450.98</v>
      </c>
      <c r="I557" s="95">
        <v>-5804.03</v>
      </c>
      <c r="J557" s="95">
        <v>-0.54</v>
      </c>
      <c r="K557" s="95">
        <v>-0.35</v>
      </c>
      <c r="L557" s="95">
        <v>0.19</v>
      </c>
      <c r="M557" s="95"/>
      <c r="N557" s="95">
        <v>29.49</v>
      </c>
      <c r="O557" s="95">
        <v>2.92</v>
      </c>
      <c r="P557" s="95">
        <v>-2.48</v>
      </c>
      <c r="Q557" s="95">
        <v>4.67</v>
      </c>
      <c r="R557" s="95">
        <v>-407.11</v>
      </c>
      <c r="S557" s="95">
        <v>-234.65</v>
      </c>
      <c r="T557" s="95">
        <v>448.56</v>
      </c>
      <c r="U557" s="95">
        <v>-0.57999999999999996</v>
      </c>
      <c r="V557" s="95">
        <v>1.58</v>
      </c>
      <c r="W557" s="95">
        <v>0.04</v>
      </c>
      <c r="X557" s="95"/>
      <c r="Y557" s="95"/>
      <c r="Z557" s="74" t="s">
        <v>1111</v>
      </c>
      <c r="AA557" s="95">
        <v>-1.42</v>
      </c>
      <c r="AB557" s="95">
        <v>-5.77</v>
      </c>
      <c r="AC557" s="74" t="s">
        <v>1111</v>
      </c>
      <c r="AD557" s="95">
        <v>397541570</v>
      </c>
    </row>
    <row r="558" spans="1:30" x14ac:dyDescent="0.2">
      <c r="A558" s="74" t="s">
        <v>1667</v>
      </c>
      <c r="B558" s="95">
        <v>10.48</v>
      </c>
      <c r="C558" s="95"/>
      <c r="D558" s="95">
        <v>-2.88</v>
      </c>
      <c r="E558" s="95">
        <v>-2.0699999999999998</v>
      </c>
      <c r="F558" s="95">
        <v>1.97</v>
      </c>
      <c r="G558" s="95">
        <v>97.26</v>
      </c>
      <c r="H558" s="95">
        <v>-924.62</v>
      </c>
      <c r="I558" s="95">
        <v>-939.99</v>
      </c>
      <c r="J558" s="95">
        <v>-2.93</v>
      </c>
      <c r="K558" s="95">
        <v>-4.4000000000000004</v>
      </c>
      <c r="L558" s="95">
        <v>-1.47</v>
      </c>
      <c r="M558" s="95"/>
      <c r="N558" s="95">
        <v>27.08</v>
      </c>
      <c r="O558" s="95">
        <v>2.84</v>
      </c>
      <c r="P558" s="95">
        <v>-10.88</v>
      </c>
      <c r="Q558" s="95">
        <v>6.68</v>
      </c>
      <c r="R558" s="95">
        <v>-72.010000000000005</v>
      </c>
      <c r="S558" s="95">
        <v>-68.5</v>
      </c>
      <c r="T558" s="95">
        <v>-83.33</v>
      </c>
      <c r="U558" s="95">
        <v>-0.95</v>
      </c>
      <c r="V558" s="95">
        <v>1.95</v>
      </c>
      <c r="W558" s="95">
        <v>7.0000000000000007E-2</v>
      </c>
      <c r="X558" s="95"/>
      <c r="Y558" s="95"/>
      <c r="Z558" s="74" t="s">
        <v>1111</v>
      </c>
      <c r="AA558" s="95">
        <v>-5.05</v>
      </c>
      <c r="AB558" s="95">
        <v>-3.64</v>
      </c>
      <c r="AC558" s="74" t="s">
        <v>1111</v>
      </c>
      <c r="AD558" s="95">
        <v>1542499848</v>
      </c>
    </row>
    <row r="559" spans="1:30" x14ac:dyDescent="0.2">
      <c r="A559" s="74" t="s">
        <v>1668</v>
      </c>
      <c r="B559" s="95">
        <v>13.9</v>
      </c>
      <c r="C559" s="95"/>
      <c r="D559" s="95">
        <v>10.36</v>
      </c>
      <c r="E559" s="95">
        <v>2.54</v>
      </c>
      <c r="F559" s="95">
        <v>0.92</v>
      </c>
      <c r="G559" s="95">
        <v>72.89</v>
      </c>
      <c r="H559" s="95">
        <v>0.72</v>
      </c>
      <c r="I559" s="95">
        <v>9.2200000000000006</v>
      </c>
      <c r="J559" s="95">
        <v>131.9</v>
      </c>
      <c r="K559" s="95">
        <v>102.92</v>
      </c>
      <c r="L559" s="95">
        <v>-28.98</v>
      </c>
      <c r="M559" s="95">
        <v>-0.56000000000000005</v>
      </c>
      <c r="N559" s="95">
        <v>0.96</v>
      </c>
      <c r="O559" s="95">
        <v>7.56</v>
      </c>
      <c r="P559" s="95">
        <v>-1.34</v>
      </c>
      <c r="Q559" s="95">
        <v>1.62</v>
      </c>
      <c r="R559" s="95">
        <v>24.49</v>
      </c>
      <c r="S559" s="95">
        <v>8.85</v>
      </c>
      <c r="T559" s="95">
        <v>1.54</v>
      </c>
      <c r="U559" s="95">
        <v>0.36</v>
      </c>
      <c r="V559" s="95">
        <v>0.64</v>
      </c>
      <c r="W559" s="95">
        <v>0.96</v>
      </c>
      <c r="X559" s="95">
        <v>1.23</v>
      </c>
      <c r="Y559" s="95"/>
      <c r="Z559" s="74" t="s">
        <v>1111</v>
      </c>
      <c r="AA559" s="95">
        <v>5.48</v>
      </c>
      <c r="AB559" s="95">
        <v>1.34</v>
      </c>
      <c r="AC559" s="74" t="s">
        <v>1111</v>
      </c>
      <c r="AD559" s="95">
        <v>145880500</v>
      </c>
    </row>
    <row r="560" spans="1:30" x14ac:dyDescent="0.2">
      <c r="A560" s="74" t="s">
        <v>1669</v>
      </c>
      <c r="B560" s="95">
        <v>66</v>
      </c>
      <c r="C560" s="95">
        <v>1.82</v>
      </c>
      <c r="D560" s="95">
        <v>14.31</v>
      </c>
      <c r="E560" s="95">
        <v>2.39</v>
      </c>
      <c r="F560" s="95">
        <v>0.61</v>
      </c>
      <c r="G560" s="95">
        <v>21.42</v>
      </c>
      <c r="H560" s="95">
        <v>4.9400000000000004</v>
      </c>
      <c r="I560" s="95">
        <v>3.72</v>
      </c>
      <c r="J560" s="95">
        <v>10.77</v>
      </c>
      <c r="K560" s="95">
        <v>6.54</v>
      </c>
      <c r="L560" s="95">
        <v>-4.22</v>
      </c>
      <c r="M560" s="95">
        <v>-0.94</v>
      </c>
      <c r="N560" s="95">
        <v>0.53</v>
      </c>
      <c r="O560" s="95">
        <v>4.66</v>
      </c>
      <c r="P560" s="95">
        <v>-1.43</v>
      </c>
      <c r="Q560" s="95">
        <v>1.3</v>
      </c>
      <c r="R560" s="95">
        <v>16.670000000000002</v>
      </c>
      <c r="S560" s="95">
        <v>4.28</v>
      </c>
      <c r="T560" s="95">
        <v>16.75</v>
      </c>
      <c r="U560" s="95">
        <v>0.26</v>
      </c>
      <c r="V560" s="95">
        <v>0.74</v>
      </c>
      <c r="W560" s="95">
        <v>1.1499999999999999</v>
      </c>
      <c r="X560" s="95">
        <v>3.52</v>
      </c>
      <c r="Y560" s="95">
        <v>5.78</v>
      </c>
      <c r="Z560" s="74" t="s">
        <v>1111</v>
      </c>
      <c r="AA560" s="95">
        <v>27.67</v>
      </c>
      <c r="AB560" s="95">
        <v>4.6100000000000003</v>
      </c>
      <c r="AC560" s="74" t="s">
        <v>1111</v>
      </c>
      <c r="AD560" s="95">
        <v>495323400</v>
      </c>
    </row>
    <row r="561" spans="1:30" x14ac:dyDescent="0.2">
      <c r="A561" s="74" t="s">
        <v>1670</v>
      </c>
      <c r="B561" s="95">
        <v>43.2</v>
      </c>
      <c r="C561" s="95">
        <v>0.57999999999999996</v>
      </c>
      <c r="D561" s="95">
        <v>12.64</v>
      </c>
      <c r="E561" s="95">
        <v>0.3</v>
      </c>
      <c r="F561" s="95">
        <v>0.06</v>
      </c>
      <c r="G561" s="95">
        <v>13.29</v>
      </c>
      <c r="H561" s="95">
        <v>5.54</v>
      </c>
      <c r="I561" s="95">
        <v>0.65</v>
      </c>
      <c r="J561" s="95">
        <v>1.47</v>
      </c>
      <c r="K561" s="95">
        <v>8.5399999999999991</v>
      </c>
      <c r="L561" s="95">
        <v>7.07</v>
      </c>
      <c r="M561" s="95">
        <v>1.44</v>
      </c>
      <c r="N561" s="95">
        <v>0.08</v>
      </c>
      <c r="O561" s="95">
        <v>2.4900000000000002</v>
      </c>
      <c r="P561" s="95">
        <v>-0.09</v>
      </c>
      <c r="Q561" s="95">
        <v>1.1100000000000001</v>
      </c>
      <c r="R561" s="95">
        <v>2.38</v>
      </c>
      <c r="S561" s="95">
        <v>0.5</v>
      </c>
      <c r="T561" s="95">
        <v>5.89</v>
      </c>
      <c r="U561" s="95">
        <v>0.21</v>
      </c>
      <c r="V561" s="95">
        <v>0.79</v>
      </c>
      <c r="W561" s="95">
        <v>0.77</v>
      </c>
      <c r="X561" s="95">
        <v>41</v>
      </c>
      <c r="Y561" s="95"/>
      <c r="Z561" s="74" t="s">
        <v>1111</v>
      </c>
      <c r="AA561" s="95">
        <v>143.82</v>
      </c>
      <c r="AB561" s="95">
        <v>3.42</v>
      </c>
      <c r="AC561" s="74" t="s">
        <v>1111</v>
      </c>
      <c r="AD561" s="95">
        <v>3362908320</v>
      </c>
    </row>
    <row r="562" spans="1:30" x14ac:dyDescent="0.2">
      <c r="A562" s="74" t="s">
        <v>1671</v>
      </c>
      <c r="B562" s="95">
        <v>6.27</v>
      </c>
      <c r="C562" s="95">
        <v>2.33</v>
      </c>
      <c r="D562" s="95">
        <v>8.07</v>
      </c>
      <c r="E562" s="95">
        <v>0.68</v>
      </c>
      <c r="F562" s="95">
        <v>0.05</v>
      </c>
      <c r="G562" s="95">
        <v>100</v>
      </c>
      <c r="H562" s="95">
        <v>0</v>
      </c>
      <c r="I562" s="95">
        <v>20.02</v>
      </c>
      <c r="J562" s="95"/>
      <c r="K562" s="95"/>
      <c r="L562" s="95"/>
      <c r="M562" s="95">
        <v>-3.3</v>
      </c>
      <c r="N562" s="95">
        <v>1.62</v>
      </c>
      <c r="O562" s="95">
        <v>-1.23</v>
      </c>
      <c r="P562" s="95">
        <v>-0.3</v>
      </c>
      <c r="Q562" s="95">
        <v>0.95</v>
      </c>
      <c r="R562" s="95">
        <v>8.43</v>
      </c>
      <c r="S562" s="95">
        <v>0.65</v>
      </c>
      <c r="T562" s="95"/>
      <c r="U562" s="95">
        <v>0.08</v>
      </c>
      <c r="V562" s="95">
        <v>0.92</v>
      </c>
      <c r="W562" s="95">
        <v>0.03</v>
      </c>
      <c r="X562" s="95">
        <v>4.5199999999999996</v>
      </c>
      <c r="Y562" s="95">
        <v>-2.99</v>
      </c>
      <c r="Z562" s="74" t="s">
        <v>1111</v>
      </c>
      <c r="AA562" s="95">
        <v>9.2200000000000006</v>
      </c>
      <c r="AB562" s="95">
        <v>0.78</v>
      </c>
      <c r="AC562" s="74" t="s">
        <v>1111</v>
      </c>
      <c r="AD562" s="95">
        <v>40918386168</v>
      </c>
    </row>
    <row r="563" spans="1:30" x14ac:dyDescent="0.2">
      <c r="A563" s="74" t="s">
        <v>1672</v>
      </c>
      <c r="B563" s="95">
        <v>17.8</v>
      </c>
      <c r="C563" s="95"/>
      <c r="D563" s="95">
        <v>8.65</v>
      </c>
      <c r="E563" s="95">
        <v>3.12</v>
      </c>
      <c r="F563" s="95">
        <v>1.07</v>
      </c>
      <c r="G563" s="95">
        <v>52.1</v>
      </c>
      <c r="H563" s="95">
        <v>11.02</v>
      </c>
      <c r="I563" s="95">
        <v>8.9600000000000009</v>
      </c>
      <c r="J563" s="95">
        <v>7.03</v>
      </c>
      <c r="K563" s="95">
        <v>5.85</v>
      </c>
      <c r="L563" s="95">
        <v>-1.17</v>
      </c>
      <c r="M563" s="95">
        <v>-0.52</v>
      </c>
      <c r="N563" s="95">
        <v>0.77</v>
      </c>
      <c r="O563" s="95">
        <v>7.18</v>
      </c>
      <c r="P563" s="95">
        <v>-2.11</v>
      </c>
      <c r="Q563" s="95">
        <v>1.43</v>
      </c>
      <c r="R563" s="95">
        <v>36.11</v>
      </c>
      <c r="S563" s="95">
        <v>12.36</v>
      </c>
      <c r="T563" s="95">
        <v>36.130000000000003</v>
      </c>
      <c r="U563" s="95">
        <v>0.34</v>
      </c>
      <c r="V563" s="95">
        <v>0.66</v>
      </c>
      <c r="W563" s="95">
        <v>1.38</v>
      </c>
      <c r="X563" s="95">
        <v>-6.86</v>
      </c>
      <c r="Y563" s="95"/>
      <c r="Z563" s="74" t="s">
        <v>1111</v>
      </c>
      <c r="AA563" s="95">
        <v>5.7</v>
      </c>
      <c r="AB563" s="95">
        <v>2.06</v>
      </c>
      <c r="AC563" s="74" t="s">
        <v>1111</v>
      </c>
      <c r="AD563" s="95">
        <v>290634840</v>
      </c>
    </row>
    <row r="564" spans="1:30" x14ac:dyDescent="0.2">
      <c r="A564" s="74" t="s">
        <v>1673</v>
      </c>
      <c r="B564" s="95">
        <v>56.18</v>
      </c>
      <c r="C564" s="95">
        <v>0.8</v>
      </c>
      <c r="D564" s="95">
        <v>7.86</v>
      </c>
      <c r="E564" s="95">
        <v>-12.18</v>
      </c>
      <c r="F564" s="95">
        <v>1.39</v>
      </c>
      <c r="G564" s="95">
        <v>41.36</v>
      </c>
      <c r="H564" s="95">
        <v>14.5</v>
      </c>
      <c r="I564" s="95">
        <v>10.5</v>
      </c>
      <c r="J564" s="95">
        <v>5.7</v>
      </c>
      <c r="K564" s="95">
        <v>7.01</v>
      </c>
      <c r="L564" s="95">
        <v>1.32</v>
      </c>
      <c r="M564" s="95"/>
      <c r="N564" s="95">
        <v>0.83</v>
      </c>
      <c r="O564" s="95">
        <v>7.66</v>
      </c>
      <c r="P564" s="95">
        <v>-2.46</v>
      </c>
      <c r="Q564" s="95">
        <v>1.72</v>
      </c>
      <c r="R564" s="95">
        <v>-154.84</v>
      </c>
      <c r="S564" s="95">
        <v>17.72</v>
      </c>
      <c r="T564" s="95">
        <v>43.71</v>
      </c>
      <c r="U564" s="95">
        <v>-0.11</v>
      </c>
      <c r="V564" s="95">
        <v>1.1100000000000001</v>
      </c>
      <c r="W564" s="95">
        <v>1.69</v>
      </c>
      <c r="X564" s="95">
        <v>-0.51</v>
      </c>
      <c r="Y564" s="95">
        <v>-7.6</v>
      </c>
      <c r="Z564" s="74" t="s">
        <v>1111</v>
      </c>
      <c r="AA564" s="95">
        <v>-4.6100000000000003</v>
      </c>
      <c r="AB564" s="95">
        <v>7.14</v>
      </c>
      <c r="AC564" s="74" t="s">
        <v>1111</v>
      </c>
      <c r="AD564" s="95">
        <v>14478872522</v>
      </c>
    </row>
    <row r="565" spans="1:30" x14ac:dyDescent="0.2">
      <c r="A565" s="74" t="s">
        <v>1674</v>
      </c>
      <c r="B565" s="95">
        <v>101.38</v>
      </c>
      <c r="C565" s="95">
        <v>2.76</v>
      </c>
      <c r="D565" s="95">
        <v>9.2200000000000006</v>
      </c>
      <c r="E565" s="95">
        <v>5.7</v>
      </c>
      <c r="F565" s="95">
        <v>1.21</v>
      </c>
      <c r="G565" s="95">
        <v>22.68</v>
      </c>
      <c r="H565" s="95">
        <v>6.25</v>
      </c>
      <c r="I565" s="95">
        <v>5.05</v>
      </c>
      <c r="J565" s="95">
        <v>7.45</v>
      </c>
      <c r="K565" s="95">
        <v>6.77</v>
      </c>
      <c r="L565" s="95">
        <v>-0.68</v>
      </c>
      <c r="M565" s="95">
        <v>-0.52</v>
      </c>
      <c r="N565" s="95">
        <v>0.47</v>
      </c>
      <c r="O565" s="95">
        <v>15.49</v>
      </c>
      <c r="P565" s="95">
        <v>-3.71</v>
      </c>
      <c r="Q565" s="95">
        <v>1.1299999999999999</v>
      </c>
      <c r="R565" s="95">
        <v>61.8</v>
      </c>
      <c r="S565" s="95">
        <v>13.15</v>
      </c>
      <c r="T565" s="95">
        <v>47.93</v>
      </c>
      <c r="U565" s="95">
        <v>0.21</v>
      </c>
      <c r="V565" s="95">
        <v>0.79</v>
      </c>
      <c r="W565" s="95">
        <v>2.6</v>
      </c>
      <c r="X565" s="95">
        <v>3.64</v>
      </c>
      <c r="Y565" s="95">
        <v>14.92</v>
      </c>
      <c r="Z565" s="74" t="s">
        <v>1111</v>
      </c>
      <c r="AA565" s="95">
        <v>17.78</v>
      </c>
      <c r="AB565" s="95">
        <v>10.99</v>
      </c>
      <c r="AC565" s="74" t="s">
        <v>1111</v>
      </c>
      <c r="AD565" s="95">
        <v>24388064042</v>
      </c>
    </row>
    <row r="566" spans="1:30" x14ac:dyDescent="0.2">
      <c r="A566" s="74" t="s">
        <v>1675</v>
      </c>
      <c r="B566" s="95">
        <v>88.37</v>
      </c>
      <c r="C566" s="95">
        <v>1.44</v>
      </c>
      <c r="D566" s="95">
        <v>11.71</v>
      </c>
      <c r="E566" s="95">
        <v>3.85</v>
      </c>
      <c r="F566" s="95">
        <v>1.65</v>
      </c>
      <c r="G566" s="95">
        <v>29.58</v>
      </c>
      <c r="H566" s="95">
        <v>15.01</v>
      </c>
      <c r="I566" s="95">
        <v>10.81</v>
      </c>
      <c r="J566" s="95">
        <v>8.43</v>
      </c>
      <c r="K566" s="95">
        <v>8.7200000000000006</v>
      </c>
      <c r="L566" s="95">
        <v>0.28999999999999998</v>
      </c>
      <c r="M566" s="95">
        <v>0.13</v>
      </c>
      <c r="N566" s="95">
        <v>1.27</v>
      </c>
      <c r="O566" s="95">
        <v>9.25</v>
      </c>
      <c r="P566" s="95">
        <v>-3.17</v>
      </c>
      <c r="Q566" s="95">
        <v>1.59</v>
      </c>
      <c r="R566" s="95">
        <v>32.869999999999997</v>
      </c>
      <c r="S566" s="95">
        <v>14.06</v>
      </c>
      <c r="T566" s="95">
        <v>24.73</v>
      </c>
      <c r="U566" s="95">
        <v>0.43</v>
      </c>
      <c r="V566" s="95">
        <v>0.56999999999999995</v>
      </c>
      <c r="W566" s="95">
        <v>1.3</v>
      </c>
      <c r="X566" s="95">
        <v>2.84</v>
      </c>
      <c r="Y566" s="95">
        <v>9.07</v>
      </c>
      <c r="Z566" s="74" t="s">
        <v>1111</v>
      </c>
      <c r="AA566" s="95">
        <v>22.95</v>
      </c>
      <c r="AB566" s="95">
        <v>7.55</v>
      </c>
      <c r="AC566" s="74" t="s">
        <v>1111</v>
      </c>
      <c r="AD566" s="95">
        <v>6812911661</v>
      </c>
    </row>
    <row r="567" spans="1:30" x14ac:dyDescent="0.2">
      <c r="A567" s="74" t="s">
        <v>1676</v>
      </c>
      <c r="B567" s="95">
        <v>10.11</v>
      </c>
      <c r="C567" s="95"/>
      <c r="D567" s="95">
        <v>-9.75</v>
      </c>
      <c r="E567" s="95">
        <v>2.09</v>
      </c>
      <c r="F567" s="95">
        <v>1.72</v>
      </c>
      <c r="G567" s="95">
        <v>100</v>
      </c>
      <c r="H567" s="95">
        <v>-6822.12</v>
      </c>
      <c r="I567" s="95">
        <v>-7222.5</v>
      </c>
      <c r="J567" s="95">
        <v>-10.32</v>
      </c>
      <c r="K567" s="95">
        <v>-4.59</v>
      </c>
      <c r="L567" s="95">
        <v>5.73</v>
      </c>
      <c r="M567" s="95">
        <v>-1.1599999999999999</v>
      </c>
      <c r="N567" s="95">
        <v>703.99</v>
      </c>
      <c r="O567" s="95">
        <v>2.11</v>
      </c>
      <c r="P567" s="95">
        <v>-85.08</v>
      </c>
      <c r="Q567" s="95">
        <v>5.87</v>
      </c>
      <c r="R567" s="95">
        <v>-21.46</v>
      </c>
      <c r="S567" s="95">
        <v>-17.63</v>
      </c>
      <c r="T567" s="95">
        <v>-20.190000000000001</v>
      </c>
      <c r="U567" s="95">
        <v>0.82</v>
      </c>
      <c r="V567" s="95">
        <v>0.18</v>
      </c>
      <c r="W567" s="95">
        <v>0</v>
      </c>
      <c r="X567" s="95"/>
      <c r="Y567" s="95"/>
      <c r="Z567" s="74" t="s">
        <v>1111</v>
      </c>
      <c r="AA567" s="95">
        <v>4.83</v>
      </c>
      <c r="AB567" s="95">
        <v>-1.04</v>
      </c>
      <c r="AC567" s="74" t="s">
        <v>1111</v>
      </c>
      <c r="AD567" s="95">
        <v>372409938</v>
      </c>
    </row>
    <row r="568" spans="1:30" x14ac:dyDescent="0.2">
      <c r="A568" s="74" t="s">
        <v>1677</v>
      </c>
      <c r="B568" s="95">
        <v>15.74</v>
      </c>
      <c r="C568" s="95">
        <v>3.81</v>
      </c>
      <c r="D568" s="95">
        <v>9.0399999999999991</v>
      </c>
      <c r="E568" s="95">
        <v>1.02</v>
      </c>
      <c r="F568" s="95">
        <v>0.09</v>
      </c>
      <c r="G568" s="95">
        <v>0</v>
      </c>
      <c r="H568" s="95">
        <v>39.380000000000003</v>
      </c>
      <c r="I568" s="95">
        <v>24.23</v>
      </c>
      <c r="J568" s="95">
        <v>5.56</v>
      </c>
      <c r="K568" s="95">
        <v>-3.56</v>
      </c>
      <c r="L568" s="95">
        <v>-9.1199999999999992</v>
      </c>
      <c r="M568" s="95">
        <v>-1.67</v>
      </c>
      <c r="N568" s="95">
        <v>2.19</v>
      </c>
      <c r="O568" s="95"/>
      <c r="P568" s="95">
        <v>-0.09</v>
      </c>
      <c r="Q568" s="95"/>
      <c r="R568" s="95">
        <v>11.27</v>
      </c>
      <c r="S568" s="95">
        <v>0.99</v>
      </c>
      <c r="T568" s="95">
        <v>9.32</v>
      </c>
      <c r="U568" s="95">
        <v>0.09</v>
      </c>
      <c r="V568" s="95">
        <v>0.91</v>
      </c>
      <c r="W568" s="95">
        <v>0.04</v>
      </c>
      <c r="X568" s="95">
        <v>11.08</v>
      </c>
      <c r="Y568" s="95">
        <v>27.82</v>
      </c>
      <c r="Z568" s="74" t="s">
        <v>1111</v>
      </c>
      <c r="AA568" s="95">
        <v>15.45</v>
      </c>
      <c r="AB568" s="95">
        <v>1.74</v>
      </c>
      <c r="AC568" s="74" t="s">
        <v>1111</v>
      </c>
      <c r="AD568" s="95">
        <v>268100994</v>
      </c>
    </row>
    <row r="569" spans="1:30" x14ac:dyDescent="0.2">
      <c r="A569" s="74" t="s">
        <v>1678</v>
      </c>
      <c r="B569" s="95">
        <v>73.03</v>
      </c>
      <c r="C569" s="95">
        <v>7.42</v>
      </c>
      <c r="D569" s="95">
        <v>5.04</v>
      </c>
      <c r="E569" s="95">
        <v>2.2000000000000002</v>
      </c>
      <c r="F569" s="95">
        <v>1.1100000000000001</v>
      </c>
      <c r="G569" s="95">
        <v>19.350000000000001</v>
      </c>
      <c r="H569" s="95">
        <v>11.02</v>
      </c>
      <c r="I569" s="95">
        <v>7.48</v>
      </c>
      <c r="J569" s="95">
        <v>3.42</v>
      </c>
      <c r="K569" s="95">
        <v>3.05</v>
      </c>
      <c r="L569" s="95">
        <v>-0.37</v>
      </c>
      <c r="M569" s="95">
        <v>-0.24</v>
      </c>
      <c r="N569" s="95">
        <v>0.38</v>
      </c>
      <c r="O569" s="95">
        <v>2.3199999999999998</v>
      </c>
      <c r="P569" s="95">
        <v>-4.42</v>
      </c>
      <c r="Q569" s="95">
        <v>2.77</v>
      </c>
      <c r="R569" s="95">
        <v>43.61</v>
      </c>
      <c r="S569" s="95">
        <v>22</v>
      </c>
      <c r="T569" s="95">
        <v>33.369999999999997</v>
      </c>
      <c r="U569" s="95">
        <v>0.5</v>
      </c>
      <c r="V569" s="95">
        <v>0.5</v>
      </c>
      <c r="W569" s="95">
        <v>2.94</v>
      </c>
      <c r="X569" s="95">
        <v>8.5500000000000007</v>
      </c>
      <c r="Y569" s="95">
        <v>27.38</v>
      </c>
      <c r="Z569" s="74" t="s">
        <v>1111</v>
      </c>
      <c r="AA569" s="95">
        <v>33.200000000000003</v>
      </c>
      <c r="AB569" s="95">
        <v>14.48</v>
      </c>
      <c r="AC569" s="74" t="s">
        <v>1111</v>
      </c>
      <c r="AD569" s="95">
        <v>2872328324</v>
      </c>
    </row>
    <row r="570" spans="1:30" x14ac:dyDescent="0.2">
      <c r="A570" s="74" t="s">
        <v>1679</v>
      </c>
      <c r="B570" s="95">
        <v>1.42</v>
      </c>
      <c r="C570" s="95"/>
      <c r="D570" s="95">
        <v>-1.97</v>
      </c>
      <c r="E570" s="95">
        <v>1.79</v>
      </c>
      <c r="F570" s="95">
        <v>1.38</v>
      </c>
      <c r="G570" s="95">
        <v>100</v>
      </c>
      <c r="H570" s="95">
        <v>-1237.07</v>
      </c>
      <c r="I570" s="95">
        <v>-1237.3699999999999</v>
      </c>
      <c r="J570" s="95">
        <v>-1.97</v>
      </c>
      <c r="K570" s="95">
        <v>-0.66</v>
      </c>
      <c r="L570" s="95">
        <v>1.31</v>
      </c>
      <c r="M570" s="95">
        <v>-1.18</v>
      </c>
      <c r="N570" s="95">
        <v>24.4</v>
      </c>
      <c r="O570" s="95">
        <v>1.83</v>
      </c>
      <c r="P570" s="95">
        <v>-73.94</v>
      </c>
      <c r="Q570" s="95">
        <v>4.34</v>
      </c>
      <c r="R570" s="95">
        <v>-90.6</v>
      </c>
      <c r="S570" s="95">
        <v>-70.12</v>
      </c>
      <c r="T570" s="95">
        <v>-90.58</v>
      </c>
      <c r="U570" s="95">
        <v>0.77</v>
      </c>
      <c r="V570" s="95">
        <v>0.23</v>
      </c>
      <c r="W570" s="95">
        <v>0.06</v>
      </c>
      <c r="X570" s="95">
        <v>-30.65</v>
      </c>
      <c r="Y570" s="95"/>
      <c r="Z570" s="74" t="s">
        <v>1111</v>
      </c>
      <c r="AA570" s="95">
        <v>0.79</v>
      </c>
      <c r="AB570" s="95">
        <v>-0.72</v>
      </c>
      <c r="AC570" s="74" t="s">
        <v>1111</v>
      </c>
      <c r="AD570" s="95">
        <v>23957246</v>
      </c>
    </row>
    <row r="571" spans="1:30" x14ac:dyDescent="0.2">
      <c r="A571" s="74" t="s">
        <v>1680</v>
      </c>
      <c r="B571" s="95">
        <v>0.8</v>
      </c>
      <c r="C571" s="95"/>
      <c r="D571" s="95">
        <v>-1.1100000000000001</v>
      </c>
      <c r="E571" s="95">
        <v>1.01</v>
      </c>
      <c r="F571" s="95">
        <v>0.78</v>
      </c>
      <c r="G571" s="95">
        <v>100</v>
      </c>
      <c r="H571" s="95">
        <v>-1237.07</v>
      </c>
      <c r="I571" s="95">
        <v>-1237.3699999999999</v>
      </c>
      <c r="J571" s="95">
        <v>-1.1100000000000001</v>
      </c>
      <c r="K571" s="95">
        <v>-0.66</v>
      </c>
      <c r="L571" s="95">
        <v>1.31</v>
      </c>
      <c r="M571" s="95">
        <v>-1.18</v>
      </c>
      <c r="N571" s="95">
        <v>13.74</v>
      </c>
      <c r="O571" s="95">
        <v>1.03</v>
      </c>
      <c r="P571" s="95">
        <v>-41.66</v>
      </c>
      <c r="Q571" s="95">
        <v>4.34</v>
      </c>
      <c r="R571" s="95">
        <v>-90.6</v>
      </c>
      <c r="S571" s="95">
        <v>-70.12</v>
      </c>
      <c r="T571" s="95">
        <v>-90.58</v>
      </c>
      <c r="U571" s="95">
        <v>0.77</v>
      </c>
      <c r="V571" s="95">
        <v>0.23</v>
      </c>
      <c r="W571" s="95">
        <v>0.06</v>
      </c>
      <c r="X571" s="95">
        <v>-30.65</v>
      </c>
      <c r="Y571" s="95"/>
      <c r="Z571" s="74" t="s">
        <v>1111</v>
      </c>
      <c r="AA571" s="95">
        <v>0.79</v>
      </c>
      <c r="AB571" s="95">
        <v>-0.72</v>
      </c>
      <c r="AC571" s="74" t="s">
        <v>1111</v>
      </c>
      <c r="AD571" s="95">
        <v>23957246</v>
      </c>
    </row>
    <row r="572" spans="1:30" x14ac:dyDescent="0.2">
      <c r="A572" s="74" t="s">
        <v>1681</v>
      </c>
      <c r="B572" s="95">
        <v>51.4</v>
      </c>
      <c r="C572" s="95">
        <v>6.77</v>
      </c>
      <c r="D572" s="95">
        <v>20.75</v>
      </c>
      <c r="E572" s="95">
        <v>2.52</v>
      </c>
      <c r="F572" s="95">
        <v>0.89</v>
      </c>
      <c r="G572" s="95">
        <v>41.94</v>
      </c>
      <c r="H572" s="95">
        <v>21.87</v>
      </c>
      <c r="I572" s="95">
        <v>12.42</v>
      </c>
      <c r="J572" s="95">
        <v>11.78</v>
      </c>
      <c r="K572" s="95">
        <v>16.64</v>
      </c>
      <c r="L572" s="95">
        <v>4.8600000000000003</v>
      </c>
      <c r="M572" s="95">
        <v>1.04</v>
      </c>
      <c r="N572" s="95">
        <v>2.58</v>
      </c>
      <c r="O572" s="95">
        <v>-40.78</v>
      </c>
      <c r="P572" s="95">
        <v>-1</v>
      </c>
      <c r="Q572" s="95">
        <v>0.83</v>
      </c>
      <c r="R572" s="95">
        <v>12.14</v>
      </c>
      <c r="S572" s="95">
        <v>4.3099999999999996</v>
      </c>
      <c r="T572" s="95">
        <v>8.24</v>
      </c>
      <c r="U572" s="95">
        <v>0.36</v>
      </c>
      <c r="V572" s="95">
        <v>0.64</v>
      </c>
      <c r="W572" s="95">
        <v>0.35</v>
      </c>
      <c r="X572" s="95">
        <v>1.28</v>
      </c>
      <c r="Y572" s="95">
        <v>1.37</v>
      </c>
      <c r="Z572" s="74" t="s">
        <v>1111</v>
      </c>
      <c r="AA572" s="95">
        <v>20.399999999999999</v>
      </c>
      <c r="AB572" s="95">
        <v>2.48</v>
      </c>
      <c r="AC572" s="74" t="s">
        <v>1111</v>
      </c>
      <c r="AD572" s="95">
        <v>46712320000</v>
      </c>
    </row>
    <row r="573" spans="1:30" x14ac:dyDescent="0.2">
      <c r="A573" s="74" t="s">
        <v>1682</v>
      </c>
      <c r="B573" s="95">
        <v>56.1</v>
      </c>
      <c r="C573" s="95">
        <v>1.25</v>
      </c>
      <c r="D573" s="95">
        <v>22.83</v>
      </c>
      <c r="E573" s="95">
        <v>1.22</v>
      </c>
      <c r="F573" s="95">
        <v>0.89</v>
      </c>
      <c r="G573" s="95">
        <v>82.1</v>
      </c>
      <c r="H573" s="95">
        <v>4.75</v>
      </c>
      <c r="I573" s="95">
        <v>15.71</v>
      </c>
      <c r="J573" s="95">
        <v>75.45</v>
      </c>
      <c r="K573" s="95">
        <v>84.71</v>
      </c>
      <c r="L573" s="95">
        <v>9.26</v>
      </c>
      <c r="M573" s="95">
        <v>0.15</v>
      </c>
      <c r="N573" s="95">
        <v>3.59</v>
      </c>
      <c r="O573" s="95">
        <v>-16.940000000000001</v>
      </c>
      <c r="P573" s="95">
        <v>-0.97</v>
      </c>
      <c r="Q573" s="95">
        <v>0.61</v>
      </c>
      <c r="R573" s="95">
        <v>5.35</v>
      </c>
      <c r="S573" s="95">
        <v>3.92</v>
      </c>
      <c r="T573" s="95">
        <v>-2.2200000000000002</v>
      </c>
      <c r="U573" s="95">
        <v>0.73</v>
      </c>
      <c r="V573" s="95">
        <v>0.27</v>
      </c>
      <c r="W573" s="95">
        <v>0.25</v>
      </c>
      <c r="X573" s="95">
        <v>-5.71</v>
      </c>
      <c r="Y573" s="95"/>
      <c r="Z573" s="74" t="s">
        <v>1111</v>
      </c>
      <c r="AA573" s="95">
        <v>45.92</v>
      </c>
      <c r="AB573" s="95">
        <v>2.46</v>
      </c>
      <c r="AC573" s="74" t="s">
        <v>1111</v>
      </c>
      <c r="AD573" s="95">
        <v>1731318930</v>
      </c>
    </row>
    <row r="574" spans="1:30" x14ac:dyDescent="0.2">
      <c r="A574" s="74" t="s">
        <v>1683</v>
      </c>
      <c r="B574" s="95">
        <v>2.09</v>
      </c>
      <c r="C574" s="95"/>
      <c r="D574" s="95">
        <v>-0.76</v>
      </c>
      <c r="E574" s="95">
        <v>0.44</v>
      </c>
      <c r="F574" s="95">
        <v>0.35</v>
      </c>
      <c r="G574" s="95"/>
      <c r="H574" s="95"/>
      <c r="I574" s="95"/>
      <c r="J574" s="95">
        <v>-0.76</v>
      </c>
      <c r="K574" s="95">
        <v>0.73</v>
      </c>
      <c r="L574" s="95">
        <v>1.49</v>
      </c>
      <c r="M574" s="95">
        <v>-0.87</v>
      </c>
      <c r="N574" s="95"/>
      <c r="O574" s="95">
        <v>0.53</v>
      </c>
      <c r="P574" s="95">
        <v>-1.33</v>
      </c>
      <c r="Q574" s="95">
        <v>10.029999999999999</v>
      </c>
      <c r="R574" s="95">
        <v>-58.61</v>
      </c>
      <c r="S574" s="95">
        <v>-46.68</v>
      </c>
      <c r="T574" s="95">
        <v>-58.61</v>
      </c>
      <c r="U574" s="95">
        <v>0.8</v>
      </c>
      <c r="V574" s="95">
        <v>0.2</v>
      </c>
      <c r="W574" s="95">
        <v>0</v>
      </c>
      <c r="X574" s="95"/>
      <c r="Y574" s="95"/>
      <c r="Z574" s="74" t="s">
        <v>1111</v>
      </c>
      <c r="AA574" s="95">
        <v>4.72</v>
      </c>
      <c r="AB574" s="95">
        <v>-2.77</v>
      </c>
      <c r="AC574" s="74" t="s">
        <v>1111</v>
      </c>
      <c r="AD574" s="95">
        <v>77644754</v>
      </c>
    </row>
    <row r="575" spans="1:30" x14ac:dyDescent="0.2">
      <c r="A575" s="74" t="s">
        <v>1684</v>
      </c>
      <c r="B575" s="95">
        <v>19.350000000000001</v>
      </c>
      <c r="C575" s="95">
        <v>3.87</v>
      </c>
      <c r="D575" s="95">
        <v>15.58</v>
      </c>
      <c r="E575" s="95">
        <v>1.83</v>
      </c>
      <c r="F575" s="95">
        <v>0.16</v>
      </c>
      <c r="G575" s="95">
        <v>78.62</v>
      </c>
      <c r="H575" s="95">
        <v>0</v>
      </c>
      <c r="I575" s="95">
        <v>17.760000000000002</v>
      </c>
      <c r="J575" s="95"/>
      <c r="K575" s="95"/>
      <c r="L575" s="95"/>
      <c r="M575" s="95">
        <v>1.54</v>
      </c>
      <c r="N575" s="95">
        <v>2.77</v>
      </c>
      <c r="O575" s="95">
        <v>0.49</v>
      </c>
      <c r="P575" s="95">
        <v>-1.06</v>
      </c>
      <c r="Q575" s="95">
        <v>1.6</v>
      </c>
      <c r="R575" s="95">
        <v>11.73</v>
      </c>
      <c r="S575" s="95">
        <v>1</v>
      </c>
      <c r="T575" s="95"/>
      <c r="U575" s="95">
        <v>0.08</v>
      </c>
      <c r="V575" s="95">
        <v>0.92</v>
      </c>
      <c r="W575" s="95">
        <v>0.06</v>
      </c>
      <c r="X575" s="95">
        <v>1.17</v>
      </c>
      <c r="Y575" s="95">
        <v>-8.11</v>
      </c>
      <c r="Z575" s="74" t="s">
        <v>1111</v>
      </c>
      <c r="AA575" s="95">
        <v>10.59</v>
      </c>
      <c r="AB575" s="95">
        <v>1.24</v>
      </c>
      <c r="AC575" s="74" t="s">
        <v>1111</v>
      </c>
      <c r="AD575" s="95">
        <v>9773402490</v>
      </c>
    </row>
    <row r="576" spans="1:30" x14ac:dyDescent="0.2">
      <c r="A576" s="74" t="s">
        <v>1685</v>
      </c>
      <c r="B576" s="95">
        <v>3.15</v>
      </c>
      <c r="C576" s="95"/>
      <c r="D576" s="95">
        <v>-3.8</v>
      </c>
      <c r="E576" s="95">
        <v>4.58</v>
      </c>
      <c r="F576" s="95">
        <v>3.31</v>
      </c>
      <c r="G576" s="95"/>
      <c r="H576" s="95"/>
      <c r="I576" s="95"/>
      <c r="J576" s="95">
        <v>-3.81</v>
      </c>
      <c r="K576" s="95">
        <v>-2.89</v>
      </c>
      <c r="L576" s="95">
        <v>0.93</v>
      </c>
      <c r="M576" s="95">
        <v>-1.1200000000000001</v>
      </c>
      <c r="N576" s="95"/>
      <c r="O576" s="95">
        <v>5.17</v>
      </c>
      <c r="P576" s="95">
        <v>-17.329999999999998</v>
      </c>
      <c r="Q576" s="95">
        <v>4.78</v>
      </c>
      <c r="R576" s="95">
        <v>-120.69</v>
      </c>
      <c r="S576" s="95">
        <v>-87.1</v>
      </c>
      <c r="T576" s="95">
        <v>-120.18</v>
      </c>
      <c r="U576" s="95">
        <v>0.72</v>
      </c>
      <c r="V576" s="95">
        <v>0.28000000000000003</v>
      </c>
      <c r="W576" s="95">
        <v>0</v>
      </c>
      <c r="X576" s="95"/>
      <c r="Y576" s="95"/>
      <c r="Z576" s="74" t="s">
        <v>1111</v>
      </c>
      <c r="AA576" s="95">
        <v>0.69</v>
      </c>
      <c r="AB576" s="95">
        <v>-0.83</v>
      </c>
      <c r="AC576" s="74" t="s">
        <v>1111</v>
      </c>
      <c r="AD576" s="95">
        <v>114275700</v>
      </c>
    </row>
    <row r="577" spans="1:30" x14ac:dyDescent="0.2">
      <c r="A577" s="74" t="s">
        <v>1686</v>
      </c>
      <c r="B577" s="95">
        <v>19.600000000000001</v>
      </c>
      <c r="C577" s="95"/>
      <c r="D577" s="95">
        <v>10.58</v>
      </c>
      <c r="E577" s="95">
        <v>0.81</v>
      </c>
      <c r="F577" s="95">
        <v>0.09</v>
      </c>
      <c r="G577" s="95">
        <v>0</v>
      </c>
      <c r="H577" s="95">
        <v>32.840000000000003</v>
      </c>
      <c r="I577" s="95">
        <v>21.36</v>
      </c>
      <c r="J577" s="95">
        <v>6.88</v>
      </c>
      <c r="K577" s="95">
        <v>-13.06</v>
      </c>
      <c r="L577" s="95">
        <v>-19.940000000000001</v>
      </c>
      <c r="M577" s="95">
        <v>-2.36</v>
      </c>
      <c r="N577" s="95">
        <v>2.2599999999999998</v>
      </c>
      <c r="O577" s="95"/>
      <c r="P577" s="95">
        <v>-0.09</v>
      </c>
      <c r="Q577" s="95"/>
      <c r="R577" s="95">
        <v>7.69</v>
      </c>
      <c r="S577" s="95">
        <v>0.84</v>
      </c>
      <c r="T577" s="95">
        <v>9.2200000000000006</v>
      </c>
      <c r="U577" s="95">
        <v>0.11</v>
      </c>
      <c r="V577" s="95">
        <v>0.89</v>
      </c>
      <c r="W577" s="95">
        <v>0.04</v>
      </c>
      <c r="X577" s="95">
        <v>28.67</v>
      </c>
      <c r="Y577" s="95">
        <v>12.99</v>
      </c>
      <c r="Z577" s="74" t="s">
        <v>1111</v>
      </c>
      <c r="AA577" s="95">
        <v>24.08</v>
      </c>
      <c r="AB577" s="95">
        <v>1.85</v>
      </c>
      <c r="AC577" s="74" t="s">
        <v>1111</v>
      </c>
      <c r="AD577" s="95">
        <v>209435800</v>
      </c>
    </row>
    <row r="578" spans="1:30" x14ac:dyDescent="0.2">
      <c r="A578" s="74" t="s">
        <v>1687</v>
      </c>
      <c r="B578" s="95">
        <v>69.11</v>
      </c>
      <c r="C578" s="95">
        <v>1.0900000000000001</v>
      </c>
      <c r="D578" s="95">
        <v>1.26</v>
      </c>
      <c r="E578" s="95">
        <v>27.98</v>
      </c>
      <c r="F578" s="95">
        <v>0.61</v>
      </c>
      <c r="G578" s="95">
        <v>3.09</v>
      </c>
      <c r="H578" s="95">
        <v>20.440000000000001</v>
      </c>
      <c r="I578" s="95">
        <v>12.14</v>
      </c>
      <c r="J578" s="95">
        <v>0.75</v>
      </c>
      <c r="K578" s="95">
        <v>1.1499999999999999</v>
      </c>
      <c r="L578" s="95">
        <v>0.4</v>
      </c>
      <c r="M578" s="95">
        <v>15.02</v>
      </c>
      <c r="N578" s="95">
        <v>0.15</v>
      </c>
      <c r="O578" s="95">
        <v>6.08</v>
      </c>
      <c r="P578" s="95">
        <v>-0.95</v>
      </c>
      <c r="Q578" s="95">
        <v>1.4</v>
      </c>
      <c r="R578" s="95">
        <v>2222.08</v>
      </c>
      <c r="S578" s="95">
        <v>48.58</v>
      </c>
      <c r="T578" s="95">
        <v>147.44</v>
      </c>
      <c r="U578" s="95">
        <v>0.02</v>
      </c>
      <c r="V578" s="95">
        <v>0.98</v>
      </c>
      <c r="W578" s="95">
        <v>4</v>
      </c>
      <c r="X578" s="95">
        <v>92.2</v>
      </c>
      <c r="Y578" s="95"/>
      <c r="Z578" s="74" t="s">
        <v>1111</v>
      </c>
      <c r="AA578" s="95">
        <v>2.4700000000000002</v>
      </c>
      <c r="AB578" s="95">
        <v>54.88</v>
      </c>
      <c r="AC578" s="74" t="s">
        <v>1111</v>
      </c>
      <c r="AD578" s="95">
        <v>3391626000</v>
      </c>
    </row>
    <row r="579" spans="1:30" x14ac:dyDescent="0.2">
      <c r="A579" s="74" t="s">
        <v>1688</v>
      </c>
      <c r="B579" s="95">
        <v>16.07</v>
      </c>
      <c r="C579" s="95"/>
      <c r="D579" s="95">
        <v>-40.67</v>
      </c>
      <c r="E579" s="95">
        <v>2.1800000000000002</v>
      </c>
      <c r="F579" s="95">
        <v>0.71</v>
      </c>
      <c r="G579" s="95">
        <v>46.44</v>
      </c>
      <c r="H579" s="95">
        <v>0.32</v>
      </c>
      <c r="I579" s="95">
        <v>-2.23</v>
      </c>
      <c r="J579" s="95">
        <v>283.14999999999998</v>
      </c>
      <c r="K579" s="95">
        <v>423.34</v>
      </c>
      <c r="L579" s="95">
        <v>140.19</v>
      </c>
      <c r="M579" s="95">
        <v>1.08</v>
      </c>
      <c r="N579" s="95">
        <v>0.91</v>
      </c>
      <c r="O579" s="95">
        <v>6.23</v>
      </c>
      <c r="P579" s="95">
        <v>-0.91</v>
      </c>
      <c r="Q579" s="95">
        <v>2.1</v>
      </c>
      <c r="R579" s="95">
        <v>-5.36</v>
      </c>
      <c r="S579" s="95">
        <v>-1.74</v>
      </c>
      <c r="T579" s="95">
        <v>-2.06</v>
      </c>
      <c r="U579" s="95">
        <v>0.33</v>
      </c>
      <c r="V579" s="95">
        <v>0.67</v>
      </c>
      <c r="W579" s="95">
        <v>0.78</v>
      </c>
      <c r="X579" s="95">
        <v>45.02</v>
      </c>
      <c r="Y579" s="95"/>
      <c r="Z579" s="74" t="s">
        <v>1111</v>
      </c>
      <c r="AA579" s="95">
        <v>7.37</v>
      </c>
      <c r="AB579" s="95">
        <v>-0.4</v>
      </c>
      <c r="AC579" s="74" t="s">
        <v>1111</v>
      </c>
      <c r="AD579" s="95">
        <v>782909509</v>
      </c>
    </row>
    <row r="580" spans="1:30" x14ac:dyDescent="0.2">
      <c r="A580" s="74" t="s">
        <v>1689</v>
      </c>
      <c r="B580" s="95">
        <v>9.4</v>
      </c>
      <c r="C580" s="95"/>
      <c r="D580" s="95">
        <v>55.17</v>
      </c>
      <c r="E580" s="95">
        <v>4.17</v>
      </c>
      <c r="F580" s="95">
        <v>1.99</v>
      </c>
      <c r="G580" s="95">
        <v>64.88</v>
      </c>
      <c r="H580" s="95">
        <v>3.57</v>
      </c>
      <c r="I580" s="95">
        <v>3.3</v>
      </c>
      <c r="J580" s="95">
        <v>50.93</v>
      </c>
      <c r="K580" s="95">
        <v>44.85</v>
      </c>
      <c r="L580" s="95">
        <v>-5.97</v>
      </c>
      <c r="M580" s="95">
        <v>-0.49</v>
      </c>
      <c r="N580" s="95">
        <v>1.82</v>
      </c>
      <c r="O580" s="95">
        <v>-175.17</v>
      </c>
      <c r="P580" s="95">
        <v>-3.86</v>
      </c>
      <c r="Q580" s="95">
        <v>0.98</v>
      </c>
      <c r="R580" s="95">
        <v>7.56</v>
      </c>
      <c r="S580" s="95">
        <v>3.61</v>
      </c>
      <c r="T580" s="95">
        <v>7.56</v>
      </c>
      <c r="U580" s="95">
        <v>0.48</v>
      </c>
      <c r="V580" s="95">
        <v>0.52</v>
      </c>
      <c r="W580" s="95">
        <v>1.0900000000000001</v>
      </c>
      <c r="X580" s="95">
        <v>7.94</v>
      </c>
      <c r="Y580" s="95"/>
      <c r="Z580" s="74" t="s">
        <v>1111</v>
      </c>
      <c r="AA580" s="95">
        <v>2.25</v>
      </c>
      <c r="AB580" s="95">
        <v>0.17</v>
      </c>
      <c r="AC580" s="74" t="s">
        <v>1111</v>
      </c>
      <c r="AD580" s="95">
        <v>385432642</v>
      </c>
    </row>
    <row r="581" spans="1:30" x14ac:dyDescent="0.2">
      <c r="A581" s="74" t="s">
        <v>1690</v>
      </c>
      <c r="B581" s="95">
        <v>11.05</v>
      </c>
      <c r="C581" s="95"/>
      <c r="D581" s="95">
        <v>45.39</v>
      </c>
      <c r="E581" s="95">
        <v>1.17</v>
      </c>
      <c r="F581" s="95">
        <v>0.14000000000000001</v>
      </c>
      <c r="G581" s="95">
        <v>0</v>
      </c>
      <c r="H581" s="95">
        <v>17.850000000000001</v>
      </c>
      <c r="I581" s="95">
        <v>6.73</v>
      </c>
      <c r="J581" s="95">
        <v>17.12</v>
      </c>
      <c r="K581" s="95">
        <v>-4.6900000000000004</v>
      </c>
      <c r="L581" s="95">
        <v>-21.81</v>
      </c>
      <c r="M581" s="95">
        <v>-1.49</v>
      </c>
      <c r="N581" s="95">
        <v>3.06</v>
      </c>
      <c r="O581" s="95"/>
      <c r="P581" s="95">
        <v>-0.14000000000000001</v>
      </c>
      <c r="Q581" s="95"/>
      <c r="R581" s="95">
        <v>2.59</v>
      </c>
      <c r="S581" s="95">
        <v>0.3</v>
      </c>
      <c r="T581" s="95">
        <v>1.85</v>
      </c>
      <c r="U581" s="95">
        <v>0.12</v>
      </c>
      <c r="V581" s="95">
        <v>0.88</v>
      </c>
      <c r="W581" s="95">
        <v>0.04</v>
      </c>
      <c r="X581" s="95"/>
      <c r="Y581" s="95"/>
      <c r="Z581" s="74" t="s">
        <v>1111</v>
      </c>
      <c r="AA581" s="95">
        <v>9.42</v>
      </c>
      <c r="AB581" s="95">
        <v>0.24</v>
      </c>
      <c r="AC581" s="74" t="s">
        <v>1111</v>
      </c>
      <c r="AD581" s="95">
        <v>70405075</v>
      </c>
    </row>
    <row r="582" spans="1:30" x14ac:dyDescent="0.2">
      <c r="A582" s="74" t="s">
        <v>1691</v>
      </c>
      <c r="B582" s="95">
        <v>150.68</v>
      </c>
      <c r="C582" s="95">
        <v>0.42</v>
      </c>
      <c r="D582" s="95">
        <v>52.29</v>
      </c>
      <c r="E582" s="95">
        <v>5.49</v>
      </c>
      <c r="F582" s="95">
        <v>4.1399999999999997</v>
      </c>
      <c r="G582" s="95">
        <v>30.78</v>
      </c>
      <c r="H582" s="95">
        <v>16.03</v>
      </c>
      <c r="I582" s="95">
        <v>12.17</v>
      </c>
      <c r="J582" s="95">
        <v>39.72</v>
      </c>
      <c r="K582" s="95">
        <v>39.909999999999997</v>
      </c>
      <c r="L582" s="95">
        <v>0.19</v>
      </c>
      <c r="M582" s="95">
        <v>0.03</v>
      </c>
      <c r="N582" s="95">
        <v>6.36</v>
      </c>
      <c r="O582" s="95">
        <v>24.98</v>
      </c>
      <c r="P582" s="95">
        <v>-5.55</v>
      </c>
      <c r="Q582" s="95">
        <v>2.86</v>
      </c>
      <c r="R582" s="95">
        <v>10.5</v>
      </c>
      <c r="S582" s="95">
        <v>7.91</v>
      </c>
      <c r="T582" s="95">
        <v>9.58</v>
      </c>
      <c r="U582" s="95">
        <v>0.75</v>
      </c>
      <c r="V582" s="95">
        <v>0.25</v>
      </c>
      <c r="W582" s="95">
        <v>0.65</v>
      </c>
      <c r="X582" s="95">
        <v>4.96</v>
      </c>
      <c r="Y582" s="95">
        <v>7.22</v>
      </c>
      <c r="Z582" s="74" t="s">
        <v>1111</v>
      </c>
      <c r="AA582" s="95">
        <v>27.46</v>
      </c>
      <c r="AB582" s="95">
        <v>2.88</v>
      </c>
      <c r="AC582" s="74" t="s">
        <v>1111</v>
      </c>
      <c r="AD582" s="95">
        <v>4879259488</v>
      </c>
    </row>
    <row r="583" spans="1:30" x14ac:dyDescent="0.2">
      <c r="A583" s="74" t="s">
        <v>1692</v>
      </c>
      <c r="B583" s="95">
        <v>14.26</v>
      </c>
      <c r="C583" s="95"/>
      <c r="D583" s="95">
        <v>-11.31</v>
      </c>
      <c r="E583" s="95">
        <v>-17.45</v>
      </c>
      <c r="F583" s="95">
        <v>9.65</v>
      </c>
      <c r="G583" s="95">
        <v>94</v>
      </c>
      <c r="H583" s="95">
        <v>-158.43</v>
      </c>
      <c r="I583" s="95">
        <v>-198.88</v>
      </c>
      <c r="J583" s="95">
        <v>-14.2</v>
      </c>
      <c r="K583" s="95">
        <v>-14.01</v>
      </c>
      <c r="L583" s="95">
        <v>0.2</v>
      </c>
      <c r="M583" s="95"/>
      <c r="N583" s="95">
        <v>22.5</v>
      </c>
      <c r="O583" s="95">
        <v>21.54</v>
      </c>
      <c r="P583" s="95">
        <v>-197.07</v>
      </c>
      <c r="Q583" s="95">
        <v>1.89</v>
      </c>
      <c r="R583" s="95">
        <v>-154.22</v>
      </c>
      <c r="S583" s="95">
        <v>-85.33</v>
      </c>
      <c r="T583" s="95">
        <v>-840.52</v>
      </c>
      <c r="U583" s="95">
        <v>-0.55000000000000004</v>
      </c>
      <c r="V583" s="95">
        <v>1.55</v>
      </c>
      <c r="W583" s="95">
        <v>0.43</v>
      </c>
      <c r="X583" s="95">
        <v>-18.07</v>
      </c>
      <c r="Y583" s="95"/>
      <c r="Z583" s="74" t="s">
        <v>1111</v>
      </c>
      <c r="AA583" s="95">
        <v>-0.82</v>
      </c>
      <c r="AB583" s="95">
        <v>-1.26</v>
      </c>
      <c r="AC583" s="74" t="s">
        <v>1111</v>
      </c>
      <c r="AD583" s="95">
        <v>2565890212</v>
      </c>
    </row>
    <row r="584" spans="1:30" x14ac:dyDescent="0.2">
      <c r="A584" s="74" t="s">
        <v>1693</v>
      </c>
      <c r="B584" s="95">
        <v>10.63</v>
      </c>
      <c r="C584" s="95">
        <v>1.52</v>
      </c>
      <c r="D584" s="95">
        <v>6.9</v>
      </c>
      <c r="E584" s="95">
        <v>0.47</v>
      </c>
      <c r="F584" s="95">
        <v>0.02</v>
      </c>
      <c r="G584" s="95">
        <v>100</v>
      </c>
      <c r="H584" s="95">
        <v>0</v>
      </c>
      <c r="I584" s="95">
        <v>21.24</v>
      </c>
      <c r="J584" s="95"/>
      <c r="K584" s="95"/>
      <c r="L584" s="95"/>
      <c r="M584" s="95">
        <v>-1.66</v>
      </c>
      <c r="N584" s="95">
        <v>1.47</v>
      </c>
      <c r="O584" s="95">
        <v>0.13</v>
      </c>
      <c r="P584" s="95">
        <v>-0.06</v>
      </c>
      <c r="Q584" s="95">
        <v>1.43</v>
      </c>
      <c r="R584" s="95">
        <v>6.78</v>
      </c>
      <c r="S584" s="95">
        <v>0.34</v>
      </c>
      <c r="T584" s="95"/>
      <c r="U584" s="95">
        <v>0.05</v>
      </c>
      <c r="V584" s="95">
        <v>0.95</v>
      </c>
      <c r="W584" s="95">
        <v>0.02</v>
      </c>
      <c r="X584" s="95">
        <v>-5.08</v>
      </c>
      <c r="Y584" s="95">
        <v>1.43</v>
      </c>
      <c r="Z584" s="74" t="s">
        <v>1111</v>
      </c>
      <c r="AA584" s="95">
        <v>22.73</v>
      </c>
      <c r="AB584" s="95">
        <v>1.54</v>
      </c>
      <c r="AC584" s="74" t="s">
        <v>1111</v>
      </c>
      <c r="AD584" s="95">
        <v>44980347582</v>
      </c>
    </row>
    <row r="585" spans="1:30" x14ac:dyDescent="0.2">
      <c r="A585" s="74" t="s">
        <v>1694</v>
      </c>
      <c r="B585" s="95">
        <v>15.3</v>
      </c>
      <c r="C585" s="95">
        <v>8.89</v>
      </c>
      <c r="D585" s="95">
        <v>7.21</v>
      </c>
      <c r="E585" s="95">
        <v>0.9</v>
      </c>
      <c r="F585" s="95">
        <v>0.4</v>
      </c>
      <c r="G585" s="95">
        <v>100</v>
      </c>
      <c r="H585" s="95">
        <v>131.21</v>
      </c>
      <c r="I585" s="95">
        <v>95.6</v>
      </c>
      <c r="J585" s="95">
        <v>5.25</v>
      </c>
      <c r="K585" s="95">
        <v>11.92</v>
      </c>
      <c r="L585" s="95">
        <v>6.67</v>
      </c>
      <c r="M585" s="95">
        <v>1.1399999999999999</v>
      </c>
      <c r="N585" s="95">
        <v>6.89</v>
      </c>
      <c r="O585" s="95"/>
      <c r="P585" s="95">
        <v>-0.4</v>
      </c>
      <c r="Q585" s="95"/>
      <c r="R585" s="95">
        <v>12.46</v>
      </c>
      <c r="S585" s="95">
        <v>5.48</v>
      </c>
      <c r="T585" s="95">
        <v>7.69</v>
      </c>
      <c r="U585" s="95">
        <v>0.44</v>
      </c>
      <c r="V585" s="95">
        <v>0.56000000000000005</v>
      </c>
      <c r="W585" s="95">
        <v>0.06</v>
      </c>
      <c r="X585" s="95"/>
      <c r="Y585" s="95"/>
      <c r="Z585" s="74" t="s">
        <v>1111</v>
      </c>
      <c r="AA585" s="95">
        <v>17.03</v>
      </c>
      <c r="AB585" s="95">
        <v>2.12</v>
      </c>
      <c r="AC585" s="74" t="s">
        <v>1111</v>
      </c>
      <c r="AD585" s="95">
        <v>987803190</v>
      </c>
    </row>
    <row r="586" spans="1:30" x14ac:dyDescent="0.2">
      <c r="A586" s="74" t="s">
        <v>1695</v>
      </c>
      <c r="B586" s="95">
        <v>10.199999999999999</v>
      </c>
      <c r="C586" s="95"/>
      <c r="D586" s="95">
        <v>-4193.22</v>
      </c>
      <c r="E586" s="95">
        <v>43.61</v>
      </c>
      <c r="F586" s="95">
        <v>1.3</v>
      </c>
      <c r="G586" s="95"/>
      <c r="H586" s="95"/>
      <c r="I586" s="95"/>
      <c r="J586" s="95">
        <v>-3406.99</v>
      </c>
      <c r="K586" s="95">
        <v>-3387.32</v>
      </c>
      <c r="L586" s="95">
        <v>19.670000000000002</v>
      </c>
      <c r="M586" s="95">
        <v>-0.25</v>
      </c>
      <c r="N586" s="95"/>
      <c r="O586" s="95">
        <v>189.77</v>
      </c>
      <c r="P586" s="95">
        <v>-1.31</v>
      </c>
      <c r="Q586" s="95">
        <v>4.8</v>
      </c>
      <c r="R586" s="95">
        <v>-1.04</v>
      </c>
      <c r="S586" s="95">
        <v>-0.03</v>
      </c>
      <c r="T586" s="95">
        <v>-1.28</v>
      </c>
      <c r="U586" s="95">
        <v>0.03</v>
      </c>
      <c r="V586" s="95">
        <v>0.97</v>
      </c>
      <c r="W586" s="95">
        <v>0</v>
      </c>
      <c r="X586" s="95"/>
      <c r="Y586" s="95"/>
      <c r="Z586" s="74" t="s">
        <v>1111</v>
      </c>
      <c r="AA586" s="95">
        <v>0.23</v>
      </c>
      <c r="AB586" s="95">
        <v>0</v>
      </c>
      <c r="AC586" s="74" t="s">
        <v>1111</v>
      </c>
      <c r="AD586" s="95">
        <v>218047440</v>
      </c>
    </row>
    <row r="587" spans="1:30" x14ac:dyDescent="0.2">
      <c r="A587" s="74" t="s">
        <v>1696</v>
      </c>
      <c r="B587" s="95">
        <v>46.91</v>
      </c>
      <c r="C587" s="95"/>
      <c r="D587" s="95">
        <v>-20.83</v>
      </c>
      <c r="E587" s="95">
        <v>8.07</v>
      </c>
      <c r="F587" s="95">
        <v>4.9000000000000004</v>
      </c>
      <c r="G587" s="95">
        <v>100</v>
      </c>
      <c r="H587" s="95">
        <v>-548.37</v>
      </c>
      <c r="I587" s="95">
        <v>-562.38</v>
      </c>
      <c r="J587" s="95">
        <v>-21.36</v>
      </c>
      <c r="K587" s="95">
        <v>-17.8</v>
      </c>
      <c r="L587" s="95">
        <v>3.56</v>
      </c>
      <c r="M587" s="95">
        <v>-1.35</v>
      </c>
      <c r="N587" s="95">
        <v>117.13</v>
      </c>
      <c r="O587" s="95">
        <v>5.68</v>
      </c>
      <c r="P587" s="95">
        <v>-163</v>
      </c>
      <c r="Q587" s="95">
        <v>9.0399999999999991</v>
      </c>
      <c r="R587" s="95">
        <v>-38.76</v>
      </c>
      <c r="S587" s="95">
        <v>-23.54</v>
      </c>
      <c r="T587" s="95">
        <v>-32.67</v>
      </c>
      <c r="U587" s="95">
        <v>0.61</v>
      </c>
      <c r="V587" s="95">
        <v>0.39</v>
      </c>
      <c r="W587" s="95">
        <v>0.04</v>
      </c>
      <c r="X587" s="95"/>
      <c r="Y587" s="95"/>
      <c r="Z587" s="74" t="s">
        <v>1111</v>
      </c>
      <c r="AA587" s="95">
        <v>5.81</v>
      </c>
      <c r="AB587" s="95">
        <v>-2.25</v>
      </c>
      <c r="AC587" s="74" t="s">
        <v>1111</v>
      </c>
      <c r="AD587" s="95">
        <v>1379139927</v>
      </c>
    </row>
    <row r="588" spans="1:30" x14ac:dyDescent="0.2">
      <c r="A588" s="74" t="s">
        <v>1697</v>
      </c>
      <c r="B588" s="95">
        <v>57.66</v>
      </c>
      <c r="C588" s="95">
        <v>0.35</v>
      </c>
      <c r="D588" s="95">
        <v>26.87</v>
      </c>
      <c r="E588" s="95">
        <v>2.96</v>
      </c>
      <c r="F588" s="95">
        <v>0.79</v>
      </c>
      <c r="G588" s="95">
        <v>35.299999999999997</v>
      </c>
      <c r="H588" s="95">
        <v>9.16</v>
      </c>
      <c r="I588" s="95">
        <v>4.5599999999999996</v>
      </c>
      <c r="J588" s="95">
        <v>13.38</v>
      </c>
      <c r="K588" s="95">
        <v>19.079999999999998</v>
      </c>
      <c r="L588" s="95">
        <v>5.7</v>
      </c>
      <c r="M588" s="95">
        <v>1.26</v>
      </c>
      <c r="N588" s="95">
        <v>1.23</v>
      </c>
      <c r="O588" s="95">
        <v>4.4400000000000004</v>
      </c>
      <c r="P588" s="95">
        <v>-1.23</v>
      </c>
      <c r="Q588" s="95">
        <v>2</v>
      </c>
      <c r="R588" s="95">
        <v>11.02</v>
      </c>
      <c r="S588" s="95">
        <v>2.95</v>
      </c>
      <c r="T588" s="95">
        <v>6.99</v>
      </c>
      <c r="U588" s="95">
        <v>0.27</v>
      </c>
      <c r="V588" s="95">
        <v>0.73</v>
      </c>
      <c r="W588" s="95">
        <v>0.65</v>
      </c>
      <c r="X588" s="95">
        <v>-4.21</v>
      </c>
      <c r="Y588" s="95"/>
      <c r="Z588" s="74" t="s">
        <v>1111</v>
      </c>
      <c r="AA588" s="95">
        <v>19.47</v>
      </c>
      <c r="AB588" s="95">
        <v>2.15</v>
      </c>
      <c r="AC588" s="74" t="s">
        <v>1111</v>
      </c>
      <c r="AD588" s="95">
        <v>2588847510</v>
      </c>
    </row>
    <row r="589" spans="1:30" x14ac:dyDescent="0.2">
      <c r="A589" s="74" t="s">
        <v>1698</v>
      </c>
      <c r="B589" s="95">
        <v>3.69</v>
      </c>
      <c r="C589" s="95"/>
      <c r="D589" s="95">
        <v>11.7</v>
      </c>
      <c r="E589" s="95">
        <v>2.97</v>
      </c>
      <c r="F589" s="95">
        <v>1.42</v>
      </c>
      <c r="G589" s="95">
        <v>85.06</v>
      </c>
      <c r="H589" s="95">
        <v>20.22</v>
      </c>
      <c r="I589" s="95">
        <v>18.809999999999999</v>
      </c>
      <c r="J589" s="95">
        <v>10.88</v>
      </c>
      <c r="K589" s="95">
        <v>9.6300000000000008</v>
      </c>
      <c r="L589" s="95">
        <v>-1.25</v>
      </c>
      <c r="M589" s="95">
        <v>-0.34</v>
      </c>
      <c r="N589" s="95">
        <v>2.2000000000000002</v>
      </c>
      <c r="O589" s="95">
        <v>3.3</v>
      </c>
      <c r="P589" s="95">
        <v>-5.38</v>
      </c>
      <c r="Q589" s="95">
        <v>2.42</v>
      </c>
      <c r="R589" s="95">
        <v>25.38</v>
      </c>
      <c r="S589" s="95">
        <v>12.17</v>
      </c>
      <c r="T589" s="95">
        <v>17.7</v>
      </c>
      <c r="U589" s="95">
        <v>0.48</v>
      </c>
      <c r="V589" s="95">
        <v>0.52</v>
      </c>
      <c r="W589" s="95">
        <v>0.65</v>
      </c>
      <c r="X589" s="95">
        <v>26.54</v>
      </c>
      <c r="Y589" s="95"/>
      <c r="Z589" s="74" t="s">
        <v>1111</v>
      </c>
      <c r="AA589" s="95">
        <v>1.24</v>
      </c>
      <c r="AB589" s="95">
        <v>0.32</v>
      </c>
      <c r="AC589" s="74" t="s">
        <v>1111</v>
      </c>
      <c r="AD589" s="95">
        <v>364556871</v>
      </c>
    </row>
    <row r="590" spans="1:30" x14ac:dyDescent="0.2">
      <c r="A590" s="74" t="s">
        <v>1699</v>
      </c>
      <c r="B590" s="95">
        <v>4.04</v>
      </c>
      <c r="C590" s="95"/>
      <c r="D590" s="95">
        <v>-3.17</v>
      </c>
      <c r="E590" s="95">
        <v>6.81</v>
      </c>
      <c r="F590" s="95">
        <v>1.21</v>
      </c>
      <c r="G590" s="95">
        <v>42.57</v>
      </c>
      <c r="H590" s="95">
        <v>-41.3</v>
      </c>
      <c r="I590" s="95">
        <v>-46.31</v>
      </c>
      <c r="J590" s="95">
        <v>-3.56</v>
      </c>
      <c r="K590" s="95">
        <v>-2.97</v>
      </c>
      <c r="L590" s="95">
        <v>0.57999999999999996</v>
      </c>
      <c r="M590" s="95">
        <v>-1.1200000000000001</v>
      </c>
      <c r="N590" s="95">
        <v>1.47</v>
      </c>
      <c r="O590" s="95">
        <v>3.24</v>
      </c>
      <c r="P590" s="95">
        <v>-3.25</v>
      </c>
      <c r="Q590" s="95">
        <v>2.48</v>
      </c>
      <c r="R590" s="95">
        <v>-214.62</v>
      </c>
      <c r="S590" s="95">
        <v>-38.229999999999997</v>
      </c>
      <c r="T590" s="95">
        <v>-66.680000000000007</v>
      </c>
      <c r="U590" s="95">
        <v>0.18</v>
      </c>
      <c r="V590" s="95">
        <v>0.82</v>
      </c>
      <c r="W590" s="95">
        <v>0.83</v>
      </c>
      <c r="X590" s="95"/>
      <c r="Y590" s="95"/>
      <c r="Z590" s="74" t="s">
        <v>1111</v>
      </c>
      <c r="AA590" s="95">
        <v>0.59</v>
      </c>
      <c r="AB590" s="95">
        <v>-1.27</v>
      </c>
      <c r="AC590" s="74" t="s">
        <v>1111</v>
      </c>
      <c r="AD590" s="95">
        <v>109163224</v>
      </c>
    </row>
    <row r="591" spans="1:30" x14ac:dyDescent="0.2">
      <c r="A591" s="74" t="s">
        <v>1700</v>
      </c>
      <c r="B591" s="95">
        <v>3.95</v>
      </c>
      <c r="C591" s="95"/>
      <c r="D591" s="95">
        <v>-1.17</v>
      </c>
      <c r="E591" s="95">
        <v>0.65</v>
      </c>
      <c r="F591" s="95">
        <v>0.52</v>
      </c>
      <c r="G591" s="95"/>
      <c r="H591" s="95"/>
      <c r="I591" s="95"/>
      <c r="J591" s="95">
        <v>-1.17</v>
      </c>
      <c r="K591" s="95">
        <v>0.75</v>
      </c>
      <c r="L591" s="95">
        <v>1.92</v>
      </c>
      <c r="M591" s="95">
        <v>-1.07</v>
      </c>
      <c r="N591" s="95"/>
      <c r="O591" s="95">
        <v>0.67</v>
      </c>
      <c r="P591" s="95">
        <v>-4.3899999999999997</v>
      </c>
      <c r="Q591" s="95">
        <v>9.16</v>
      </c>
      <c r="R591" s="95">
        <v>-55.88</v>
      </c>
      <c r="S591" s="95">
        <v>-44.63</v>
      </c>
      <c r="T591" s="95">
        <v>-55.88</v>
      </c>
      <c r="U591" s="95">
        <v>0.8</v>
      </c>
      <c r="V591" s="95">
        <v>0.2</v>
      </c>
      <c r="W591" s="95">
        <v>0</v>
      </c>
      <c r="X591" s="95"/>
      <c r="Y591" s="95"/>
      <c r="Z591" s="74" t="s">
        <v>1111</v>
      </c>
      <c r="AA591" s="95">
        <v>6.04</v>
      </c>
      <c r="AB591" s="95">
        <v>-3.38</v>
      </c>
      <c r="AC591" s="74" t="s">
        <v>1111</v>
      </c>
      <c r="AD591" s="95">
        <v>143104155</v>
      </c>
    </row>
    <row r="592" spans="1:30" x14ac:dyDescent="0.2">
      <c r="A592" s="74" t="s">
        <v>1701</v>
      </c>
      <c r="B592" s="95">
        <v>259.95999999999998</v>
      </c>
      <c r="C592" s="95">
        <v>1.29</v>
      </c>
      <c r="D592" s="95">
        <v>36.880000000000003</v>
      </c>
      <c r="E592" s="95">
        <v>3.12</v>
      </c>
      <c r="F592" s="95">
        <v>1.37</v>
      </c>
      <c r="G592" s="95">
        <v>46.56</v>
      </c>
      <c r="H592" s="95">
        <v>13.39</v>
      </c>
      <c r="I592" s="95">
        <v>9.89</v>
      </c>
      <c r="J592" s="95">
        <v>27.24</v>
      </c>
      <c r="K592" s="95">
        <v>32.840000000000003</v>
      </c>
      <c r="L592" s="95">
        <v>5.61</v>
      </c>
      <c r="M592" s="95">
        <v>0.64</v>
      </c>
      <c r="N592" s="95">
        <v>3.65</v>
      </c>
      <c r="O592" s="95">
        <v>33.380000000000003</v>
      </c>
      <c r="P592" s="95">
        <v>-1.64</v>
      </c>
      <c r="Q592" s="95">
        <v>1.33</v>
      </c>
      <c r="R592" s="95">
        <v>8.4600000000000009</v>
      </c>
      <c r="S592" s="95">
        <v>3.72</v>
      </c>
      <c r="T592" s="95">
        <v>6.2</v>
      </c>
      <c r="U592" s="95">
        <v>0.44</v>
      </c>
      <c r="V592" s="95">
        <v>0.56000000000000005</v>
      </c>
      <c r="W592" s="95">
        <v>0.38</v>
      </c>
      <c r="X592" s="95">
        <v>10.16</v>
      </c>
      <c r="Y592" s="95">
        <v>16.47</v>
      </c>
      <c r="Z592" s="74" t="s">
        <v>1111</v>
      </c>
      <c r="AA592" s="95">
        <v>83.36</v>
      </c>
      <c r="AB592" s="95">
        <v>7.05</v>
      </c>
      <c r="AC592" s="74" t="s">
        <v>1111</v>
      </c>
      <c r="AD592" s="95">
        <v>73834775056</v>
      </c>
    </row>
    <row r="593" spans="1:30" x14ac:dyDescent="0.2">
      <c r="A593" s="74" t="s">
        <v>1702</v>
      </c>
      <c r="B593" s="95">
        <v>53.25</v>
      </c>
      <c r="C593" s="95"/>
      <c r="D593" s="95">
        <v>7.55</v>
      </c>
      <c r="E593" s="95">
        <v>0.64</v>
      </c>
      <c r="F593" s="95">
        <v>0.28000000000000003</v>
      </c>
      <c r="G593" s="95">
        <v>46.56</v>
      </c>
      <c r="H593" s="95">
        <v>13.39</v>
      </c>
      <c r="I593" s="95">
        <v>9.89</v>
      </c>
      <c r="J593" s="95">
        <v>5.58</v>
      </c>
      <c r="K593" s="95">
        <v>32.840000000000003</v>
      </c>
      <c r="L593" s="95">
        <v>5.61</v>
      </c>
      <c r="M593" s="95">
        <v>0.64</v>
      </c>
      <c r="N593" s="95">
        <v>0.75</v>
      </c>
      <c r="O593" s="95">
        <v>6.84</v>
      </c>
      <c r="P593" s="95">
        <v>-0.34</v>
      </c>
      <c r="Q593" s="95">
        <v>1.33</v>
      </c>
      <c r="R593" s="95">
        <v>8.4600000000000009</v>
      </c>
      <c r="S593" s="95">
        <v>3.72</v>
      </c>
      <c r="T593" s="95">
        <v>6.2</v>
      </c>
      <c r="U593" s="95">
        <v>0.44</v>
      </c>
      <c r="V593" s="95">
        <v>0.56000000000000005</v>
      </c>
      <c r="W593" s="95">
        <v>0.38</v>
      </c>
      <c r="X593" s="95">
        <v>10.16</v>
      </c>
      <c r="Y593" s="95">
        <v>16.47</v>
      </c>
      <c r="Z593" s="74" t="s">
        <v>1111</v>
      </c>
      <c r="AA593" s="95">
        <v>83.36</v>
      </c>
      <c r="AB593" s="95">
        <v>7.05</v>
      </c>
      <c r="AC593" s="74" t="s">
        <v>1111</v>
      </c>
      <c r="AD593" s="95">
        <v>73834775056</v>
      </c>
    </row>
    <row r="594" spans="1:30" x14ac:dyDescent="0.2">
      <c r="A594" s="74" t="s">
        <v>1703</v>
      </c>
      <c r="B594" s="95">
        <v>15.63</v>
      </c>
      <c r="C594" s="95"/>
      <c r="D594" s="95">
        <v>-17.329999999999998</v>
      </c>
      <c r="E594" s="95">
        <v>-58.46</v>
      </c>
      <c r="F594" s="95">
        <v>1.92</v>
      </c>
      <c r="G594" s="95">
        <v>21.9</v>
      </c>
      <c r="H594" s="95">
        <v>-12.61</v>
      </c>
      <c r="I594" s="95">
        <v>-18</v>
      </c>
      <c r="J594" s="95">
        <v>-24.74</v>
      </c>
      <c r="K594" s="95">
        <v>-31.85</v>
      </c>
      <c r="L594" s="95">
        <v>-7.11</v>
      </c>
      <c r="M594" s="95"/>
      <c r="N594" s="95">
        <v>3.12</v>
      </c>
      <c r="O594" s="95">
        <v>12.52</v>
      </c>
      <c r="P594" s="95">
        <v>-3.04</v>
      </c>
      <c r="Q594" s="95">
        <v>1.7</v>
      </c>
      <c r="R594" s="95">
        <v>-337.36</v>
      </c>
      <c r="S594" s="95">
        <v>-11.05</v>
      </c>
      <c r="T594" s="95">
        <v>-12.01</v>
      </c>
      <c r="U594" s="95">
        <v>-0.03</v>
      </c>
      <c r="V594" s="95">
        <v>1.03</v>
      </c>
      <c r="W594" s="95">
        <v>0.61</v>
      </c>
      <c r="X594" s="95"/>
      <c r="Y594" s="95"/>
      <c r="Z594" s="74" t="s">
        <v>1111</v>
      </c>
      <c r="AA594" s="95">
        <v>-0.27</v>
      </c>
      <c r="AB594" s="95">
        <v>-0.9</v>
      </c>
      <c r="AC594" s="74" t="s">
        <v>1111</v>
      </c>
      <c r="AD594" s="95">
        <v>2742524202</v>
      </c>
    </row>
    <row r="595" spans="1:30" x14ac:dyDescent="0.2">
      <c r="A595" s="74" t="s">
        <v>1704</v>
      </c>
      <c r="B595" s="95">
        <v>67.989999999999995</v>
      </c>
      <c r="C595" s="95"/>
      <c r="D595" s="95">
        <v>-11.54</v>
      </c>
      <c r="E595" s="95">
        <v>5.43</v>
      </c>
      <c r="F595" s="95">
        <v>4.01</v>
      </c>
      <c r="G595" s="95">
        <v>100</v>
      </c>
      <c r="H595" s="95">
        <v>-51395.01</v>
      </c>
      <c r="I595" s="95">
        <v>-51395.01</v>
      </c>
      <c r="J595" s="95">
        <v>-11.54</v>
      </c>
      <c r="K595" s="95">
        <v>-9.33</v>
      </c>
      <c r="L595" s="95">
        <v>2.19</v>
      </c>
      <c r="M595" s="95">
        <v>-1.03</v>
      </c>
      <c r="N595" s="95">
        <v>5931.57</v>
      </c>
      <c r="O595" s="95">
        <v>5.51</v>
      </c>
      <c r="P595" s="95">
        <v>-21.53</v>
      </c>
      <c r="Q595" s="95">
        <v>9.2899999999999991</v>
      </c>
      <c r="R595" s="95">
        <v>-47.01</v>
      </c>
      <c r="S595" s="95">
        <v>-34.71</v>
      </c>
      <c r="T595" s="95">
        <v>-44.15</v>
      </c>
      <c r="U595" s="95">
        <v>0.74</v>
      </c>
      <c r="V595" s="95">
        <v>0.26</v>
      </c>
      <c r="W595" s="95">
        <v>0</v>
      </c>
      <c r="X595" s="95"/>
      <c r="Y595" s="95"/>
      <c r="Z595" s="74" t="s">
        <v>1111</v>
      </c>
      <c r="AA595" s="95">
        <v>12.53</v>
      </c>
      <c r="AB595" s="95">
        <v>-5.89</v>
      </c>
      <c r="AC595" s="74" t="s">
        <v>1111</v>
      </c>
      <c r="AD595" s="95">
        <v>4624376746</v>
      </c>
    </row>
    <row r="596" spans="1:30" x14ac:dyDescent="0.2">
      <c r="A596" s="74" t="s">
        <v>1705</v>
      </c>
      <c r="B596" s="95">
        <v>56.4</v>
      </c>
      <c r="C596" s="95"/>
      <c r="D596" s="95">
        <v>-68.77</v>
      </c>
      <c r="E596" s="95">
        <v>2.27</v>
      </c>
      <c r="F596" s="95">
        <v>0.71</v>
      </c>
      <c r="G596" s="95">
        <v>26.46</v>
      </c>
      <c r="H596" s="95">
        <v>5.97</v>
      </c>
      <c r="I596" s="95">
        <v>-0.87</v>
      </c>
      <c r="J596" s="95">
        <v>9.9700000000000006</v>
      </c>
      <c r="K596" s="95">
        <v>13.48</v>
      </c>
      <c r="L596" s="95">
        <v>3.51</v>
      </c>
      <c r="M596" s="95">
        <v>0.8</v>
      </c>
      <c r="N596" s="95">
        <v>0.6</v>
      </c>
      <c r="O596" s="95">
        <v>3.28</v>
      </c>
      <c r="P596" s="95">
        <v>-1.37</v>
      </c>
      <c r="Q596" s="95">
        <v>1.82</v>
      </c>
      <c r="R596" s="95">
        <v>-3.3</v>
      </c>
      <c r="S596" s="95">
        <v>-1.04</v>
      </c>
      <c r="T596" s="95">
        <v>9.4</v>
      </c>
      <c r="U596" s="95">
        <v>0.31</v>
      </c>
      <c r="V596" s="95">
        <v>0.61</v>
      </c>
      <c r="W596" s="95">
        <v>1.2</v>
      </c>
      <c r="X596" s="95">
        <v>9.98</v>
      </c>
      <c r="Y596" s="95"/>
      <c r="Z596" s="74" t="s">
        <v>1111</v>
      </c>
      <c r="AA596" s="95">
        <v>24.86</v>
      </c>
      <c r="AB596" s="95">
        <v>-0.82</v>
      </c>
      <c r="AC596" s="74" t="s">
        <v>1111</v>
      </c>
      <c r="AD596" s="95">
        <v>3954367560</v>
      </c>
    </row>
    <row r="597" spans="1:30" x14ac:dyDescent="0.2">
      <c r="A597" s="74" t="s">
        <v>1706</v>
      </c>
      <c r="B597" s="95">
        <v>0.87</v>
      </c>
      <c r="C597" s="95">
        <v>12.18</v>
      </c>
      <c r="D597" s="95">
        <v>3.84</v>
      </c>
      <c r="E597" s="95">
        <v>0.19</v>
      </c>
      <c r="F597" s="95">
        <v>0.06</v>
      </c>
      <c r="G597" s="95">
        <v>33.159999999999997</v>
      </c>
      <c r="H597" s="95">
        <v>6.98</v>
      </c>
      <c r="I597" s="95">
        <v>4.8600000000000003</v>
      </c>
      <c r="J597" s="95">
        <v>2.67</v>
      </c>
      <c r="K597" s="95">
        <v>-6.26</v>
      </c>
      <c r="L597" s="95">
        <v>-8.99</v>
      </c>
      <c r="M597" s="95">
        <v>-0.65</v>
      </c>
      <c r="N597" s="95">
        <v>0.19</v>
      </c>
      <c r="O597" s="95">
        <v>0.55000000000000004</v>
      </c>
      <c r="P597" s="95">
        <v>-0.11</v>
      </c>
      <c r="Q597" s="95">
        <v>1.37</v>
      </c>
      <c r="R597" s="95">
        <v>5.01</v>
      </c>
      <c r="S597" s="95">
        <v>1.63</v>
      </c>
      <c r="T597" s="95">
        <v>3.54</v>
      </c>
      <c r="U597" s="95">
        <v>0.32</v>
      </c>
      <c r="V597" s="95">
        <v>0.68</v>
      </c>
      <c r="W597" s="95">
        <v>0.33</v>
      </c>
      <c r="X597" s="95">
        <v>7.44</v>
      </c>
      <c r="Y597" s="95"/>
      <c r="Z597" s="74" t="s">
        <v>1111</v>
      </c>
      <c r="AA597" s="95">
        <v>4.53</v>
      </c>
      <c r="AB597" s="95">
        <v>0.23</v>
      </c>
      <c r="AC597" s="74" t="s">
        <v>1111</v>
      </c>
      <c r="AD597" s="95">
        <v>106081058</v>
      </c>
    </row>
    <row r="598" spans="1:30" x14ac:dyDescent="0.2">
      <c r="A598" s="74" t="s">
        <v>1707</v>
      </c>
      <c r="B598" s="95">
        <v>12.54</v>
      </c>
      <c r="C598" s="95"/>
      <c r="D598" s="95">
        <v>-16.22</v>
      </c>
      <c r="E598" s="95">
        <v>4.09</v>
      </c>
      <c r="F598" s="95">
        <v>3.61</v>
      </c>
      <c r="G598" s="95">
        <v>-15.15</v>
      </c>
      <c r="H598" s="95">
        <v>-89.66</v>
      </c>
      <c r="I598" s="95">
        <v>-89.68</v>
      </c>
      <c r="J598" s="95">
        <v>-16.22</v>
      </c>
      <c r="K598" s="95">
        <v>-12.89</v>
      </c>
      <c r="L598" s="95">
        <v>3.34</v>
      </c>
      <c r="M598" s="95">
        <v>-0.84</v>
      </c>
      <c r="N598" s="95">
        <v>14.55</v>
      </c>
      <c r="O598" s="95">
        <v>4.3</v>
      </c>
      <c r="P598" s="95">
        <v>-35.299999999999997</v>
      </c>
      <c r="Q598" s="95">
        <v>15.61</v>
      </c>
      <c r="R598" s="95">
        <v>-25.2</v>
      </c>
      <c r="S598" s="95">
        <v>-22.25</v>
      </c>
      <c r="T598" s="95">
        <v>-25.2</v>
      </c>
      <c r="U598" s="95">
        <v>0.88</v>
      </c>
      <c r="V598" s="95">
        <v>0.12</v>
      </c>
      <c r="W598" s="95">
        <v>0.25</v>
      </c>
      <c r="X598" s="95">
        <v>18.64</v>
      </c>
      <c r="Y598" s="95"/>
      <c r="Z598" s="74" t="s">
        <v>1111</v>
      </c>
      <c r="AA598" s="95">
        <v>3.07</v>
      </c>
      <c r="AB598" s="95">
        <v>-0.77</v>
      </c>
      <c r="AC598" s="74" t="s">
        <v>1111</v>
      </c>
      <c r="AD598" s="95">
        <v>112224222</v>
      </c>
    </row>
    <row r="599" spans="1:30" x14ac:dyDescent="0.2">
      <c r="A599" s="74" t="s">
        <v>1708</v>
      </c>
      <c r="B599" s="95">
        <v>5.2</v>
      </c>
      <c r="C599" s="95"/>
      <c r="D599" s="95">
        <v>-6.73</v>
      </c>
      <c r="E599" s="95">
        <v>1.69</v>
      </c>
      <c r="F599" s="95">
        <v>1.5</v>
      </c>
      <c r="G599" s="95">
        <v>-15.15</v>
      </c>
      <c r="H599" s="95">
        <v>-89.66</v>
      </c>
      <c r="I599" s="95">
        <v>-89.68</v>
      </c>
      <c r="J599" s="95">
        <v>-6.73</v>
      </c>
      <c r="K599" s="95">
        <v>-12.89</v>
      </c>
      <c r="L599" s="95">
        <v>3.34</v>
      </c>
      <c r="M599" s="95">
        <v>-0.84</v>
      </c>
      <c r="N599" s="95">
        <v>6.03</v>
      </c>
      <c r="O599" s="95">
        <v>1.78</v>
      </c>
      <c r="P599" s="95">
        <v>-14.64</v>
      </c>
      <c r="Q599" s="95">
        <v>15.61</v>
      </c>
      <c r="R599" s="95">
        <v>-25.2</v>
      </c>
      <c r="S599" s="95">
        <v>-22.25</v>
      </c>
      <c r="T599" s="95">
        <v>-25.2</v>
      </c>
      <c r="U599" s="95">
        <v>0.88</v>
      </c>
      <c r="V599" s="95">
        <v>0.12</v>
      </c>
      <c r="W599" s="95">
        <v>0.25</v>
      </c>
      <c r="X599" s="95">
        <v>18.64</v>
      </c>
      <c r="Y599" s="95"/>
      <c r="Z599" s="74" t="s">
        <v>1111</v>
      </c>
      <c r="AA599" s="95">
        <v>3.07</v>
      </c>
      <c r="AB599" s="95">
        <v>-0.77</v>
      </c>
      <c r="AC599" s="74" t="s">
        <v>1111</v>
      </c>
      <c r="AD599" s="95">
        <v>112224222</v>
      </c>
    </row>
    <row r="600" spans="1:30" x14ac:dyDescent="0.2">
      <c r="A600" s="74" t="s">
        <v>1709</v>
      </c>
      <c r="B600" s="95">
        <v>21.07</v>
      </c>
      <c r="C600" s="95"/>
      <c r="D600" s="95">
        <v>43.36</v>
      </c>
      <c r="E600" s="95">
        <v>2.33</v>
      </c>
      <c r="F600" s="95">
        <v>1.51</v>
      </c>
      <c r="G600" s="95">
        <v>24.52</v>
      </c>
      <c r="H600" s="95">
        <v>6.47</v>
      </c>
      <c r="I600" s="95">
        <v>4.53</v>
      </c>
      <c r="J600" s="95">
        <v>30.35</v>
      </c>
      <c r="K600" s="95">
        <v>19.25</v>
      </c>
      <c r="L600" s="95">
        <v>-11.1</v>
      </c>
      <c r="M600" s="95">
        <v>-0.85</v>
      </c>
      <c r="N600" s="95">
        <v>1.96</v>
      </c>
      <c r="O600" s="95">
        <v>2.77</v>
      </c>
      <c r="P600" s="95">
        <v>-5.48</v>
      </c>
      <c r="Q600" s="95">
        <v>3.99</v>
      </c>
      <c r="R600" s="95">
        <v>5.38</v>
      </c>
      <c r="S600" s="95">
        <v>3.47</v>
      </c>
      <c r="T600" s="95">
        <v>4.5999999999999996</v>
      </c>
      <c r="U600" s="95">
        <v>0.65</v>
      </c>
      <c r="V600" s="95">
        <v>0.35</v>
      </c>
      <c r="W600" s="95">
        <v>0.77</v>
      </c>
      <c r="X600" s="95"/>
      <c r="Y600" s="95"/>
      <c r="Z600" s="74" t="s">
        <v>1111</v>
      </c>
      <c r="AA600" s="95">
        <v>9.0299999999999994</v>
      </c>
      <c r="AB600" s="95">
        <v>0.49</v>
      </c>
      <c r="AC600" s="74" t="s">
        <v>1111</v>
      </c>
      <c r="AD600" s="95">
        <v>25092212432</v>
      </c>
    </row>
    <row r="601" spans="1:30" x14ac:dyDescent="0.2">
      <c r="A601" s="74" t="s">
        <v>1710</v>
      </c>
      <c r="B601" s="95">
        <v>15.12</v>
      </c>
      <c r="C601" s="95">
        <v>1.59</v>
      </c>
      <c r="D601" s="95">
        <v>9.2100000000000009</v>
      </c>
      <c r="E601" s="95">
        <v>0.94</v>
      </c>
      <c r="F601" s="95">
        <v>0.38</v>
      </c>
      <c r="G601" s="95">
        <v>24.29</v>
      </c>
      <c r="H601" s="95">
        <v>5</v>
      </c>
      <c r="I601" s="95">
        <v>3.97</v>
      </c>
      <c r="J601" s="95">
        <v>7.31</v>
      </c>
      <c r="K601" s="95">
        <v>9.2799999999999994</v>
      </c>
      <c r="L601" s="95">
        <v>1.97</v>
      </c>
      <c r="M601" s="95">
        <v>0.25</v>
      </c>
      <c r="N601" s="95">
        <v>0.37</v>
      </c>
      <c r="O601" s="95">
        <v>0.9</v>
      </c>
      <c r="P601" s="95">
        <v>-1.0900000000000001</v>
      </c>
      <c r="Q601" s="95">
        <v>2.97</v>
      </c>
      <c r="R601" s="95">
        <v>10.17</v>
      </c>
      <c r="S601" s="95">
        <v>4.18</v>
      </c>
      <c r="T601" s="95">
        <v>7.76</v>
      </c>
      <c r="U601" s="95">
        <v>0.41</v>
      </c>
      <c r="V601" s="95">
        <v>0.59</v>
      </c>
      <c r="W601" s="95">
        <v>1.05</v>
      </c>
      <c r="X601" s="95">
        <v>-3.86</v>
      </c>
      <c r="Y601" s="95">
        <v>-7.79</v>
      </c>
      <c r="Z601" s="74" t="s">
        <v>1111</v>
      </c>
      <c r="AA601" s="95">
        <v>16.14</v>
      </c>
      <c r="AB601" s="95">
        <v>1.64</v>
      </c>
      <c r="AC601" s="74" t="s">
        <v>1111</v>
      </c>
      <c r="AD601" s="95">
        <v>187571160</v>
      </c>
    </row>
    <row r="602" spans="1:30" x14ac:dyDescent="0.2">
      <c r="A602" s="74" t="s">
        <v>1711</v>
      </c>
      <c r="B602" s="95">
        <v>12.81</v>
      </c>
      <c r="C602" s="95">
        <v>2.19</v>
      </c>
      <c r="D602" s="95">
        <v>7.8</v>
      </c>
      <c r="E602" s="95">
        <v>0.79</v>
      </c>
      <c r="F602" s="95">
        <v>0.33</v>
      </c>
      <c r="G602" s="95">
        <v>24.29</v>
      </c>
      <c r="H602" s="95">
        <v>5</v>
      </c>
      <c r="I602" s="95">
        <v>3.97</v>
      </c>
      <c r="J602" s="95">
        <v>6.2</v>
      </c>
      <c r="K602" s="95">
        <v>9.2799999999999994</v>
      </c>
      <c r="L602" s="95">
        <v>1.97</v>
      </c>
      <c r="M602" s="95">
        <v>0.25</v>
      </c>
      <c r="N602" s="95">
        <v>0.31</v>
      </c>
      <c r="O602" s="95">
        <v>0.76</v>
      </c>
      <c r="P602" s="95">
        <v>-0.92</v>
      </c>
      <c r="Q602" s="95">
        <v>2.97</v>
      </c>
      <c r="R602" s="95">
        <v>10.17</v>
      </c>
      <c r="S602" s="95">
        <v>4.18</v>
      </c>
      <c r="T602" s="95">
        <v>7.76</v>
      </c>
      <c r="U602" s="95">
        <v>0.41</v>
      </c>
      <c r="V602" s="95">
        <v>0.59</v>
      </c>
      <c r="W602" s="95">
        <v>1.05</v>
      </c>
      <c r="X602" s="95">
        <v>-3.86</v>
      </c>
      <c r="Y602" s="95">
        <v>-7.79</v>
      </c>
      <c r="Z602" s="74" t="s">
        <v>1111</v>
      </c>
      <c r="AA602" s="95">
        <v>16.14</v>
      </c>
      <c r="AB602" s="95">
        <v>1.64</v>
      </c>
      <c r="AC602" s="74" t="s">
        <v>1111</v>
      </c>
      <c r="AD602" s="95">
        <v>187571160</v>
      </c>
    </row>
    <row r="603" spans="1:30" x14ac:dyDescent="0.2">
      <c r="A603" s="74" t="s">
        <v>1712</v>
      </c>
      <c r="B603" s="95">
        <v>31.69</v>
      </c>
      <c r="C603" s="95">
        <v>3.57</v>
      </c>
      <c r="D603" s="95">
        <v>8.68</v>
      </c>
      <c r="E603" s="95">
        <v>1.42</v>
      </c>
      <c r="F603" s="95">
        <v>0.66</v>
      </c>
      <c r="G603" s="95">
        <v>100</v>
      </c>
      <c r="H603" s="95">
        <v>30.33</v>
      </c>
      <c r="I603" s="95">
        <v>21.96</v>
      </c>
      <c r="J603" s="95">
        <v>6.29</v>
      </c>
      <c r="K603" s="95">
        <v>6.65</v>
      </c>
      <c r="L603" s="95">
        <v>0.36</v>
      </c>
      <c r="M603" s="95">
        <v>0.08</v>
      </c>
      <c r="N603" s="95">
        <v>1.91</v>
      </c>
      <c r="O603" s="95"/>
      <c r="P603" s="95">
        <v>-0.66</v>
      </c>
      <c r="Q603" s="95"/>
      <c r="R603" s="95">
        <v>16.32</v>
      </c>
      <c r="S603" s="95">
        <v>7.58</v>
      </c>
      <c r="T603" s="95">
        <v>11.92</v>
      </c>
      <c r="U603" s="95">
        <v>0.46</v>
      </c>
      <c r="V603" s="95">
        <v>0.5</v>
      </c>
      <c r="W603" s="95">
        <v>0.35</v>
      </c>
      <c r="X603" s="95">
        <v>4.7300000000000004</v>
      </c>
      <c r="Y603" s="95">
        <v>1.31</v>
      </c>
      <c r="Z603" s="74" t="s">
        <v>1111</v>
      </c>
      <c r="AA603" s="95">
        <v>22.37</v>
      </c>
      <c r="AB603" s="95">
        <v>3.65</v>
      </c>
      <c r="AC603" s="74" t="s">
        <v>1111</v>
      </c>
      <c r="AD603" s="95">
        <v>15901886719</v>
      </c>
    </row>
    <row r="604" spans="1:30" x14ac:dyDescent="0.2">
      <c r="A604" s="74" t="s">
        <v>1713</v>
      </c>
      <c r="B604" s="95">
        <v>32.659999999999997</v>
      </c>
      <c r="C604" s="95">
        <v>3.72</v>
      </c>
      <c r="D604" s="95">
        <v>-35.36</v>
      </c>
      <c r="E604" s="95">
        <v>0.41</v>
      </c>
      <c r="F604" s="95">
        <v>0.18</v>
      </c>
      <c r="G604" s="95">
        <v>67.819999999999993</v>
      </c>
      <c r="H604" s="95">
        <v>25.55</v>
      </c>
      <c r="I604" s="95">
        <v>-6.12</v>
      </c>
      <c r="J604" s="95">
        <v>8.4700000000000006</v>
      </c>
      <c r="K604" s="95">
        <v>24.71</v>
      </c>
      <c r="L604" s="95">
        <v>16.239999999999998</v>
      </c>
      <c r="M604" s="95">
        <v>0.79</v>
      </c>
      <c r="N604" s="95">
        <v>2.16</v>
      </c>
      <c r="O604" s="95">
        <v>-18.149999999999999</v>
      </c>
      <c r="P604" s="95">
        <v>-0.19</v>
      </c>
      <c r="Q604" s="95">
        <v>0.86</v>
      </c>
      <c r="R604" s="95">
        <v>-1.17</v>
      </c>
      <c r="S604" s="95">
        <v>-0.5</v>
      </c>
      <c r="T604" s="95">
        <v>2.1800000000000002</v>
      </c>
      <c r="U604" s="95">
        <v>0.43</v>
      </c>
      <c r="V604" s="95">
        <v>0.56999999999999995</v>
      </c>
      <c r="W604" s="95">
        <v>0.08</v>
      </c>
      <c r="X604" s="95">
        <v>16.84</v>
      </c>
      <c r="Y604" s="95"/>
      <c r="Z604" s="74" t="s">
        <v>1111</v>
      </c>
      <c r="AA604" s="95">
        <v>79.02</v>
      </c>
      <c r="AB604" s="95">
        <v>-0.92</v>
      </c>
      <c r="AC604" s="74" t="s">
        <v>1111</v>
      </c>
      <c r="AD604" s="95">
        <v>8984589768</v>
      </c>
    </row>
    <row r="605" spans="1:30" x14ac:dyDescent="0.2">
      <c r="A605" s="74" t="s">
        <v>1714</v>
      </c>
      <c r="B605" s="95">
        <v>32.9</v>
      </c>
      <c r="C605" s="95">
        <v>5.54</v>
      </c>
      <c r="D605" s="95">
        <v>8.39</v>
      </c>
      <c r="E605" s="95">
        <v>0.5</v>
      </c>
      <c r="F605" s="95">
        <v>0.15</v>
      </c>
      <c r="G605" s="95">
        <v>65.92</v>
      </c>
      <c r="H605" s="95">
        <v>28.38</v>
      </c>
      <c r="I605" s="95">
        <v>20.36</v>
      </c>
      <c r="J605" s="95">
        <v>6.02</v>
      </c>
      <c r="K605" s="95">
        <v>18.02</v>
      </c>
      <c r="L605" s="95">
        <v>12</v>
      </c>
      <c r="M605" s="95">
        <v>0.99</v>
      </c>
      <c r="N605" s="95">
        <v>1.71</v>
      </c>
      <c r="O605" s="95">
        <v>-0.81</v>
      </c>
      <c r="P605" s="95">
        <v>-0.16</v>
      </c>
      <c r="Q605" s="95">
        <v>0.28999999999999998</v>
      </c>
      <c r="R605" s="95">
        <v>5.9</v>
      </c>
      <c r="S605" s="95">
        <v>1.74</v>
      </c>
      <c r="T605" s="95">
        <v>3.7</v>
      </c>
      <c r="U605" s="95">
        <v>0.28999999999999998</v>
      </c>
      <c r="V605" s="95">
        <v>0.71</v>
      </c>
      <c r="W605" s="95">
        <v>0.09</v>
      </c>
      <c r="X605" s="95"/>
      <c r="Y605" s="95"/>
      <c r="Z605" s="74" t="s">
        <v>1111</v>
      </c>
      <c r="AA605" s="95">
        <v>66.459999999999994</v>
      </c>
      <c r="AB605" s="95">
        <v>3.92</v>
      </c>
      <c r="AC605" s="74" t="s">
        <v>1111</v>
      </c>
      <c r="AD605" s="95">
        <v>5665501730</v>
      </c>
    </row>
    <row r="606" spans="1:30" x14ac:dyDescent="0.2">
      <c r="A606" s="74" t="s">
        <v>1715</v>
      </c>
      <c r="B606" s="95">
        <v>68.47</v>
      </c>
      <c r="C606" s="95"/>
      <c r="D606" s="95">
        <v>13.26</v>
      </c>
      <c r="E606" s="95">
        <v>3.14</v>
      </c>
      <c r="F606" s="95">
        <v>0.53</v>
      </c>
      <c r="G606" s="95">
        <v>19.52</v>
      </c>
      <c r="H606" s="95">
        <v>9.89</v>
      </c>
      <c r="I606" s="95">
        <v>5.31</v>
      </c>
      <c r="J606" s="95">
        <v>7.12</v>
      </c>
      <c r="K606" s="95">
        <v>13.76</v>
      </c>
      <c r="L606" s="95">
        <v>6.64</v>
      </c>
      <c r="M606" s="95">
        <v>2.93</v>
      </c>
      <c r="N606" s="95">
        <v>0.7</v>
      </c>
      <c r="O606" s="95">
        <v>5.43</v>
      </c>
      <c r="P606" s="95">
        <v>-0.71</v>
      </c>
      <c r="Q606" s="95">
        <v>1.59</v>
      </c>
      <c r="R606" s="95">
        <v>23.7</v>
      </c>
      <c r="S606" s="95">
        <v>3.98</v>
      </c>
      <c r="T606" s="95">
        <v>8.84</v>
      </c>
      <c r="U606" s="95">
        <v>0.17</v>
      </c>
      <c r="V606" s="95">
        <v>0.83</v>
      </c>
      <c r="W606" s="95">
        <v>0.75</v>
      </c>
      <c r="X606" s="95">
        <v>19.12</v>
      </c>
      <c r="Y606" s="95">
        <v>45.41</v>
      </c>
      <c r="Z606" s="74" t="s">
        <v>1111</v>
      </c>
      <c r="AA606" s="95">
        <v>21.78</v>
      </c>
      <c r="AB606" s="95">
        <v>5.16</v>
      </c>
      <c r="AC606" s="74" t="s">
        <v>1111</v>
      </c>
      <c r="AD606" s="95">
        <v>9284532000</v>
      </c>
    </row>
    <row r="607" spans="1:30" x14ac:dyDescent="0.2">
      <c r="A607" s="74" t="s">
        <v>1716</v>
      </c>
      <c r="B607" s="95">
        <v>0.72</v>
      </c>
      <c r="C607" s="95"/>
      <c r="D607" s="95">
        <v>-0.76</v>
      </c>
      <c r="E607" s="95">
        <v>2.62</v>
      </c>
      <c r="F607" s="95">
        <v>0.1</v>
      </c>
      <c r="G607" s="95">
        <v>-1.49</v>
      </c>
      <c r="H607" s="95">
        <v>-7.38</v>
      </c>
      <c r="I607" s="95">
        <v>-7.7</v>
      </c>
      <c r="J607" s="95">
        <v>-0.8</v>
      </c>
      <c r="K607" s="95">
        <v>-0.57999999999999996</v>
      </c>
      <c r="L607" s="95">
        <v>0.21</v>
      </c>
      <c r="M607" s="95">
        <v>-0.7</v>
      </c>
      <c r="N607" s="95">
        <v>0.06</v>
      </c>
      <c r="O607" s="95">
        <v>-0.48</v>
      </c>
      <c r="P607" s="95">
        <v>-0.18</v>
      </c>
      <c r="Q607" s="95">
        <v>0.69</v>
      </c>
      <c r="R607" s="95">
        <v>-344.19</v>
      </c>
      <c r="S607" s="95">
        <v>-12.89</v>
      </c>
      <c r="T607" s="95">
        <v>-73.349999999999994</v>
      </c>
      <c r="U607" s="95">
        <v>0.04</v>
      </c>
      <c r="V607" s="95">
        <v>0.96</v>
      </c>
      <c r="W607" s="95">
        <v>1.67</v>
      </c>
      <c r="X607" s="95"/>
      <c r="Y607" s="95"/>
      <c r="Z607" s="74" t="s">
        <v>1111</v>
      </c>
      <c r="AA607" s="95">
        <v>0.27</v>
      </c>
      <c r="AB607" s="95">
        <v>-0.94</v>
      </c>
      <c r="AC607" s="74" t="s">
        <v>1111</v>
      </c>
      <c r="AD607" s="95">
        <v>279864000</v>
      </c>
    </row>
    <row r="608" spans="1:30" x14ac:dyDescent="0.2">
      <c r="A608" s="74" t="s">
        <v>1717</v>
      </c>
      <c r="B608" s="95">
        <v>60.96</v>
      </c>
      <c r="C608" s="95">
        <v>1.19</v>
      </c>
      <c r="D608" s="95">
        <v>38.06</v>
      </c>
      <c r="E608" s="95">
        <v>9.99</v>
      </c>
      <c r="F608" s="95">
        <v>4.41</v>
      </c>
      <c r="G608" s="95">
        <v>60.47</v>
      </c>
      <c r="H608" s="95">
        <v>29.2</v>
      </c>
      <c r="I608" s="95">
        <v>21.17</v>
      </c>
      <c r="J608" s="95">
        <v>27.59</v>
      </c>
      <c r="K608" s="95">
        <v>31.16</v>
      </c>
      <c r="L608" s="95">
        <v>1.21</v>
      </c>
      <c r="M608" s="95">
        <v>0.44</v>
      </c>
      <c r="N608" s="95">
        <v>8.06</v>
      </c>
      <c r="O608" s="95">
        <v>8.99</v>
      </c>
      <c r="P608" s="95">
        <v>-11.3</v>
      </c>
      <c r="Q608" s="95">
        <v>5.15</v>
      </c>
      <c r="R608" s="95">
        <v>26.24</v>
      </c>
      <c r="S608" s="95">
        <v>11.59</v>
      </c>
      <c r="T608" s="95">
        <v>16.100000000000001</v>
      </c>
      <c r="U608" s="95">
        <v>0.44</v>
      </c>
      <c r="V608" s="95">
        <v>0.56000000000000005</v>
      </c>
      <c r="W608" s="95">
        <v>0.55000000000000004</v>
      </c>
      <c r="X608" s="95">
        <v>2.2999999999999998</v>
      </c>
      <c r="Y608" s="95">
        <v>-3.28</v>
      </c>
      <c r="Z608" s="74" t="s">
        <v>1111</v>
      </c>
      <c r="AA608" s="95">
        <v>6.1</v>
      </c>
      <c r="AB608" s="95">
        <v>1.6</v>
      </c>
      <c r="AC608" s="74" t="s">
        <v>1111</v>
      </c>
      <c r="AD608" s="95">
        <v>31687463132</v>
      </c>
    </row>
    <row r="609" spans="1:30" x14ac:dyDescent="0.2">
      <c r="A609" s="74" t="s">
        <v>1718</v>
      </c>
      <c r="B609" s="95">
        <v>128.44999999999999</v>
      </c>
      <c r="C609" s="95"/>
      <c r="D609" s="95">
        <v>140.16999999999999</v>
      </c>
      <c r="E609" s="95">
        <v>6.16</v>
      </c>
      <c r="F609" s="95">
        <v>2.09</v>
      </c>
      <c r="G609" s="95">
        <v>22.93</v>
      </c>
      <c r="H609" s="95">
        <v>6.08</v>
      </c>
      <c r="I609" s="95">
        <v>3.31</v>
      </c>
      <c r="J609" s="95">
        <v>76.34</v>
      </c>
      <c r="K609" s="95">
        <v>82.36</v>
      </c>
      <c r="L609" s="95">
        <v>6.02</v>
      </c>
      <c r="M609" s="95">
        <v>0.49</v>
      </c>
      <c r="N609" s="95">
        <v>4.6399999999999997</v>
      </c>
      <c r="O609" s="95">
        <v>90.92</v>
      </c>
      <c r="P609" s="95">
        <v>-2.5299999999999998</v>
      </c>
      <c r="Q609" s="95">
        <v>1.1499999999999999</v>
      </c>
      <c r="R609" s="95">
        <v>4.3899999999999997</v>
      </c>
      <c r="S609" s="95">
        <v>1.49</v>
      </c>
      <c r="T609" s="95">
        <v>4.04</v>
      </c>
      <c r="U609" s="95">
        <v>0.34</v>
      </c>
      <c r="V609" s="95">
        <v>0.66</v>
      </c>
      <c r="W609" s="95">
        <v>0.45</v>
      </c>
      <c r="X609" s="95">
        <v>0.77</v>
      </c>
      <c r="Y609" s="95">
        <v>-21.97</v>
      </c>
      <c r="Z609" s="74" t="s">
        <v>1111</v>
      </c>
      <c r="AA609" s="95">
        <v>20.86</v>
      </c>
      <c r="AB609" s="95">
        <v>0.92</v>
      </c>
      <c r="AC609" s="74" t="s">
        <v>1111</v>
      </c>
      <c r="AD609" s="95">
        <v>7754423740</v>
      </c>
    </row>
    <row r="610" spans="1:30" x14ac:dyDescent="0.2">
      <c r="A610" s="74" t="s">
        <v>1719</v>
      </c>
      <c r="B610" s="95">
        <v>66.17</v>
      </c>
      <c r="C610" s="95">
        <v>1.1000000000000001</v>
      </c>
      <c r="D610" s="95">
        <v>41.31</v>
      </c>
      <c r="E610" s="95">
        <v>10.84</v>
      </c>
      <c r="F610" s="95">
        <v>4.79</v>
      </c>
      <c r="G610" s="95">
        <v>60.47</v>
      </c>
      <c r="H610" s="95">
        <v>29.2</v>
      </c>
      <c r="I610" s="95">
        <v>21.17</v>
      </c>
      <c r="J610" s="95">
        <v>29.95</v>
      </c>
      <c r="K610" s="95">
        <v>31.16</v>
      </c>
      <c r="L610" s="95">
        <v>1.21</v>
      </c>
      <c r="M610" s="95">
        <v>0.44</v>
      </c>
      <c r="N610" s="95">
        <v>8.75</v>
      </c>
      <c r="O610" s="95">
        <v>9.75</v>
      </c>
      <c r="P610" s="95">
        <v>-12.26</v>
      </c>
      <c r="Q610" s="95">
        <v>5.15</v>
      </c>
      <c r="R610" s="95">
        <v>26.24</v>
      </c>
      <c r="S610" s="95">
        <v>11.59</v>
      </c>
      <c r="T610" s="95">
        <v>16.100000000000001</v>
      </c>
      <c r="U610" s="95">
        <v>0.44</v>
      </c>
      <c r="V610" s="95">
        <v>0.56000000000000005</v>
      </c>
      <c r="W610" s="95">
        <v>0.55000000000000004</v>
      </c>
      <c r="X610" s="95">
        <v>2.2999999999999998</v>
      </c>
      <c r="Y610" s="95">
        <v>-3.28</v>
      </c>
      <c r="Z610" s="74" t="s">
        <v>1111</v>
      </c>
      <c r="AA610" s="95">
        <v>6.1</v>
      </c>
      <c r="AB610" s="95">
        <v>1.6</v>
      </c>
      <c r="AC610" s="74" t="s">
        <v>1111</v>
      </c>
      <c r="AD610" s="95">
        <v>31687463132</v>
      </c>
    </row>
    <row r="611" spans="1:30" x14ac:dyDescent="0.2">
      <c r="A611" s="74" t="s">
        <v>1720</v>
      </c>
      <c r="B611" s="95">
        <v>71.62</v>
      </c>
      <c r="C611" s="95">
        <v>1.59</v>
      </c>
      <c r="D611" s="95">
        <v>11.93</v>
      </c>
      <c r="E611" s="95">
        <v>1.73</v>
      </c>
      <c r="F611" s="95">
        <v>0.19</v>
      </c>
      <c r="G611" s="95">
        <v>0</v>
      </c>
      <c r="H611" s="95">
        <v>49.3</v>
      </c>
      <c r="I611" s="95">
        <v>36.65</v>
      </c>
      <c r="J611" s="95">
        <v>8.8699999999999992</v>
      </c>
      <c r="K611" s="95">
        <v>1.78</v>
      </c>
      <c r="L611" s="95">
        <v>-7.09</v>
      </c>
      <c r="M611" s="95">
        <v>-1.39</v>
      </c>
      <c r="N611" s="95">
        <v>4.37</v>
      </c>
      <c r="O611" s="95"/>
      <c r="P611" s="95">
        <v>-0.19</v>
      </c>
      <c r="Q611" s="95"/>
      <c r="R611" s="95">
        <v>14.53</v>
      </c>
      <c r="S611" s="95">
        <v>1.61</v>
      </c>
      <c r="T611" s="95">
        <v>14</v>
      </c>
      <c r="U611" s="95">
        <v>0.11</v>
      </c>
      <c r="V611" s="95">
        <v>0.89</v>
      </c>
      <c r="W611" s="95">
        <v>0.04</v>
      </c>
      <c r="X611" s="95">
        <v>20.68</v>
      </c>
      <c r="Y611" s="95">
        <v>23.22</v>
      </c>
      <c r="Z611" s="74" t="s">
        <v>1111</v>
      </c>
      <c r="AA611" s="95">
        <v>41.33</v>
      </c>
      <c r="AB611" s="95">
        <v>6</v>
      </c>
      <c r="AC611" s="74" t="s">
        <v>1111</v>
      </c>
      <c r="AD611" s="95">
        <v>546374656</v>
      </c>
    </row>
    <row r="612" spans="1:30" x14ac:dyDescent="0.2">
      <c r="A612" s="74" t="s">
        <v>1721</v>
      </c>
      <c r="B612" s="95">
        <v>4.97</v>
      </c>
      <c r="C612" s="95"/>
      <c r="D612" s="95">
        <v>60.84</v>
      </c>
      <c r="E612" s="95">
        <v>0.4</v>
      </c>
      <c r="F612" s="95">
        <v>0.37</v>
      </c>
      <c r="G612" s="95">
        <v>72.44</v>
      </c>
      <c r="H612" s="95">
        <v>4.9800000000000004</v>
      </c>
      <c r="I612" s="95">
        <v>3.96</v>
      </c>
      <c r="J612" s="95">
        <v>48.45</v>
      </c>
      <c r="K612" s="95">
        <v>35.79</v>
      </c>
      <c r="L612" s="95">
        <v>-12.66</v>
      </c>
      <c r="M612" s="95">
        <v>-0.11</v>
      </c>
      <c r="N612" s="95">
        <v>2.41</v>
      </c>
      <c r="O612" s="95">
        <v>5.01</v>
      </c>
      <c r="P612" s="95">
        <v>-0.42</v>
      </c>
      <c r="Q612" s="95">
        <v>3.03</v>
      </c>
      <c r="R612" s="95">
        <v>0.66</v>
      </c>
      <c r="S612" s="95">
        <v>0.62</v>
      </c>
      <c r="T612" s="95">
        <v>0.69</v>
      </c>
      <c r="U612" s="95">
        <v>0.93</v>
      </c>
      <c r="V612" s="95">
        <v>7.0000000000000007E-2</v>
      </c>
      <c r="W612" s="95">
        <v>0.16</v>
      </c>
      <c r="X612" s="95"/>
      <c r="Y612" s="95"/>
      <c r="Z612" s="74" t="s">
        <v>1111</v>
      </c>
      <c r="AA612" s="95">
        <v>12.3</v>
      </c>
      <c r="AB612" s="95">
        <v>0.08</v>
      </c>
      <c r="AC612" s="74" t="s">
        <v>1111</v>
      </c>
      <c r="AD612" s="95">
        <v>105679098</v>
      </c>
    </row>
    <row r="613" spans="1:30" x14ac:dyDescent="0.2">
      <c r="A613" s="74" t="s">
        <v>1722</v>
      </c>
      <c r="B613" s="95">
        <v>0.6</v>
      </c>
      <c r="C613" s="95"/>
      <c r="D613" s="95">
        <v>7.34</v>
      </c>
      <c r="E613" s="95">
        <v>0.05</v>
      </c>
      <c r="F613" s="95">
        <v>0.05</v>
      </c>
      <c r="G613" s="95">
        <v>72.44</v>
      </c>
      <c r="H613" s="95">
        <v>4.9800000000000004</v>
      </c>
      <c r="I613" s="95">
        <v>3.96</v>
      </c>
      <c r="J613" s="95">
        <v>5.85</v>
      </c>
      <c r="K613" s="95">
        <v>35.79</v>
      </c>
      <c r="L613" s="95">
        <v>-12.66</v>
      </c>
      <c r="M613" s="95">
        <v>-0.11</v>
      </c>
      <c r="N613" s="95">
        <v>0.28999999999999998</v>
      </c>
      <c r="O613" s="95">
        <v>0.6</v>
      </c>
      <c r="P613" s="95">
        <v>-0.05</v>
      </c>
      <c r="Q613" s="95">
        <v>3.03</v>
      </c>
      <c r="R613" s="95">
        <v>0.66</v>
      </c>
      <c r="S613" s="95">
        <v>0.62</v>
      </c>
      <c r="T613" s="95">
        <v>0.69</v>
      </c>
      <c r="U613" s="95">
        <v>0.93</v>
      </c>
      <c r="V613" s="95">
        <v>7.0000000000000007E-2</v>
      </c>
      <c r="W613" s="95">
        <v>0.16</v>
      </c>
      <c r="X613" s="95"/>
      <c r="Y613" s="95"/>
      <c r="Z613" s="74" t="s">
        <v>1111</v>
      </c>
      <c r="AA613" s="95">
        <v>12.3</v>
      </c>
      <c r="AB613" s="95">
        <v>0.08</v>
      </c>
      <c r="AC613" s="74" t="s">
        <v>1111</v>
      </c>
      <c r="AD613" s="95">
        <v>105679098</v>
      </c>
    </row>
    <row r="614" spans="1:30" x14ac:dyDescent="0.2">
      <c r="A614" s="74" t="s">
        <v>1723</v>
      </c>
      <c r="B614" s="95">
        <v>10.7</v>
      </c>
      <c r="C614" s="95">
        <v>3.74</v>
      </c>
      <c r="D614" s="95">
        <v>18.989999999999998</v>
      </c>
      <c r="E614" s="95">
        <v>0.9</v>
      </c>
      <c r="F614" s="95">
        <v>0.09</v>
      </c>
      <c r="G614" s="95">
        <v>0</v>
      </c>
      <c r="H614" s="95">
        <v>20.65</v>
      </c>
      <c r="I614" s="95">
        <v>14.22</v>
      </c>
      <c r="J614" s="95">
        <v>13.07</v>
      </c>
      <c r="K614" s="95">
        <v>-37.14</v>
      </c>
      <c r="L614" s="95">
        <v>-50.21</v>
      </c>
      <c r="M614" s="95">
        <v>-3.45</v>
      </c>
      <c r="N614" s="95">
        <v>2.7</v>
      </c>
      <c r="O614" s="95"/>
      <c r="P614" s="95">
        <v>-0.09</v>
      </c>
      <c r="Q614" s="95"/>
      <c r="R614" s="95">
        <v>4.7300000000000004</v>
      </c>
      <c r="S614" s="95">
        <v>0.45</v>
      </c>
      <c r="T614" s="95">
        <v>4.8099999999999996</v>
      </c>
      <c r="U614" s="95">
        <v>0.1</v>
      </c>
      <c r="V614" s="95">
        <v>0.9</v>
      </c>
      <c r="W614" s="95">
        <v>0.03</v>
      </c>
      <c r="X614" s="95">
        <v>0.91</v>
      </c>
      <c r="Y614" s="95">
        <v>1.1000000000000001</v>
      </c>
      <c r="Z614" s="74" t="s">
        <v>1111</v>
      </c>
      <c r="AA614" s="95">
        <v>11.91</v>
      </c>
      <c r="AB614" s="95">
        <v>0.56000000000000005</v>
      </c>
      <c r="AC614" s="74" t="s">
        <v>1111</v>
      </c>
      <c r="AD614" s="95">
        <v>142103490</v>
      </c>
    </row>
    <row r="615" spans="1:30" x14ac:dyDescent="0.2">
      <c r="A615" s="74" t="s">
        <v>1724</v>
      </c>
      <c r="B615" s="95">
        <v>2.5</v>
      </c>
      <c r="C615" s="95">
        <v>8.6</v>
      </c>
      <c r="D615" s="95">
        <v>-3.06</v>
      </c>
      <c r="E615" s="95">
        <v>2.29</v>
      </c>
      <c r="F615" s="95">
        <v>0.76</v>
      </c>
      <c r="G615" s="95">
        <v>83.99</v>
      </c>
      <c r="H615" s="95">
        <v>-74.25</v>
      </c>
      <c r="I615" s="95">
        <v>-85.71</v>
      </c>
      <c r="J615" s="95">
        <v>-3.54</v>
      </c>
      <c r="K615" s="95">
        <v>-2.5</v>
      </c>
      <c r="L615" s="95">
        <v>1.04</v>
      </c>
      <c r="M615" s="95">
        <v>-0.67</v>
      </c>
      <c r="N615" s="95">
        <v>2.63</v>
      </c>
      <c r="O615" s="95">
        <v>1.66</v>
      </c>
      <c r="P615" s="95">
        <v>-1.94</v>
      </c>
      <c r="Q615" s="95">
        <v>4.09</v>
      </c>
      <c r="R615" s="95">
        <v>-74.849999999999994</v>
      </c>
      <c r="S615" s="95">
        <v>-24.89</v>
      </c>
      <c r="T615" s="95">
        <v>-35.89</v>
      </c>
      <c r="U615" s="95">
        <v>0.33</v>
      </c>
      <c r="V615" s="95">
        <v>0.67</v>
      </c>
      <c r="W615" s="95">
        <v>0.28999999999999998</v>
      </c>
      <c r="X615" s="95"/>
      <c r="Y615" s="95"/>
      <c r="Z615" s="74" t="s">
        <v>1111</v>
      </c>
      <c r="AA615" s="95">
        <v>1.0900000000000001</v>
      </c>
      <c r="AB615" s="95">
        <v>-0.82</v>
      </c>
      <c r="AC615" s="74" t="s">
        <v>1111</v>
      </c>
      <c r="AD615" s="95">
        <v>70896750</v>
      </c>
    </row>
    <row r="616" spans="1:30" x14ac:dyDescent="0.2">
      <c r="A616" s="74" t="s">
        <v>1725</v>
      </c>
      <c r="B616" s="95">
        <v>28.09</v>
      </c>
      <c r="C616" s="95">
        <v>1.64</v>
      </c>
      <c r="D616" s="95">
        <v>10.63</v>
      </c>
      <c r="E616" s="95">
        <v>1.33</v>
      </c>
      <c r="F616" s="95">
        <v>0.13</v>
      </c>
      <c r="G616" s="95">
        <v>0</v>
      </c>
      <c r="H616" s="95">
        <v>33.9</v>
      </c>
      <c r="I616" s="95">
        <v>25.56</v>
      </c>
      <c r="J616" s="95">
        <v>8.01</v>
      </c>
      <c r="K616" s="95">
        <v>-6.32</v>
      </c>
      <c r="L616" s="95">
        <v>-14.33</v>
      </c>
      <c r="M616" s="95">
        <v>-2.38</v>
      </c>
      <c r="N616" s="95">
        <v>2.72</v>
      </c>
      <c r="O616" s="95"/>
      <c r="P616" s="95">
        <v>-0.13</v>
      </c>
      <c r="Q616" s="95"/>
      <c r="R616" s="95">
        <v>12.53</v>
      </c>
      <c r="S616" s="95">
        <v>1.22</v>
      </c>
      <c r="T616" s="95">
        <v>11.02</v>
      </c>
      <c r="U616" s="95">
        <v>0.1</v>
      </c>
      <c r="V616" s="95">
        <v>0.9</v>
      </c>
      <c r="W616" s="95">
        <v>0.05</v>
      </c>
      <c r="X616" s="95">
        <v>32.6</v>
      </c>
      <c r="Y616" s="95">
        <v>48.91</v>
      </c>
      <c r="Z616" s="74" t="s">
        <v>1111</v>
      </c>
      <c r="AA616" s="95">
        <v>21.1</v>
      </c>
      <c r="AB616" s="95">
        <v>2.64</v>
      </c>
      <c r="AC616" s="74" t="s">
        <v>1111</v>
      </c>
      <c r="AD616" s="95">
        <v>572727010</v>
      </c>
    </row>
    <row r="617" spans="1:30" x14ac:dyDescent="0.2">
      <c r="A617" s="74" t="s">
        <v>1726</v>
      </c>
      <c r="B617" s="95">
        <v>15.1</v>
      </c>
      <c r="C617" s="95"/>
      <c r="D617" s="95">
        <v>18.100000000000001</v>
      </c>
      <c r="E617" s="95">
        <v>0.55000000000000004</v>
      </c>
      <c r="F617" s="95">
        <v>0</v>
      </c>
      <c r="G617" s="95"/>
      <c r="H617" s="95"/>
      <c r="I617" s="95"/>
      <c r="J617" s="95">
        <v>-7.17</v>
      </c>
      <c r="K617" s="95">
        <v>-5.67</v>
      </c>
      <c r="L617" s="95">
        <v>1.5</v>
      </c>
      <c r="M617" s="95">
        <v>-0.12</v>
      </c>
      <c r="N617" s="95"/>
      <c r="O617" s="95">
        <v>4.3600000000000003</v>
      </c>
      <c r="P617" s="95">
        <v>0</v>
      </c>
      <c r="Q617" s="95">
        <v>3.77</v>
      </c>
      <c r="R617" s="95">
        <v>3.06</v>
      </c>
      <c r="S617" s="95">
        <v>0.01</v>
      </c>
      <c r="T617" s="95">
        <v>-8.52</v>
      </c>
      <c r="U617" s="95">
        <v>0</v>
      </c>
      <c r="V617" s="95">
        <v>1</v>
      </c>
      <c r="W617" s="95">
        <v>0</v>
      </c>
      <c r="X617" s="95"/>
      <c r="Y617" s="95"/>
      <c r="Z617" s="74" t="s">
        <v>1111</v>
      </c>
      <c r="AA617" s="95">
        <v>27.27</v>
      </c>
      <c r="AB617" s="95">
        <v>0.83</v>
      </c>
      <c r="AC617" s="74" t="s">
        <v>1111</v>
      </c>
      <c r="AD617" s="95">
        <v>2769022.9</v>
      </c>
    </row>
    <row r="618" spans="1:30" x14ac:dyDescent="0.2">
      <c r="A618" s="74" t="s">
        <v>1727</v>
      </c>
      <c r="B618" s="95">
        <v>16.84</v>
      </c>
      <c r="C618" s="95"/>
      <c r="D618" s="95">
        <v>20.18</v>
      </c>
      <c r="E618" s="95">
        <v>0.62</v>
      </c>
      <c r="F618" s="95">
        <v>0</v>
      </c>
      <c r="G618" s="95"/>
      <c r="H618" s="95"/>
      <c r="I618" s="95"/>
      <c r="J618" s="95">
        <v>-8</v>
      </c>
      <c r="K618" s="95">
        <v>-5.67</v>
      </c>
      <c r="L618" s="95">
        <v>1.5</v>
      </c>
      <c r="M618" s="95">
        <v>-0.12</v>
      </c>
      <c r="N618" s="95"/>
      <c r="O618" s="95">
        <v>4.8600000000000003</v>
      </c>
      <c r="P618" s="95">
        <v>0</v>
      </c>
      <c r="Q618" s="95">
        <v>3.77</v>
      </c>
      <c r="R618" s="95">
        <v>3.06</v>
      </c>
      <c r="S618" s="95">
        <v>0.01</v>
      </c>
      <c r="T618" s="95">
        <v>-8.52</v>
      </c>
      <c r="U618" s="95">
        <v>0</v>
      </c>
      <c r="V618" s="95">
        <v>1</v>
      </c>
      <c r="W618" s="95">
        <v>0</v>
      </c>
      <c r="X618" s="95"/>
      <c r="Y618" s="95"/>
      <c r="Z618" s="74" t="s">
        <v>1111</v>
      </c>
      <c r="AA618" s="95">
        <v>27.27</v>
      </c>
      <c r="AB618" s="95">
        <v>0.83</v>
      </c>
      <c r="AC618" s="74" t="s">
        <v>1111</v>
      </c>
      <c r="AD618" s="95">
        <v>2769022.9</v>
      </c>
    </row>
    <row r="619" spans="1:30" x14ac:dyDescent="0.2">
      <c r="A619" s="74" t="s">
        <v>1728</v>
      </c>
      <c r="B619" s="95">
        <v>4.8499999999999996</v>
      </c>
      <c r="C619" s="95"/>
      <c r="D619" s="95">
        <v>5.81</v>
      </c>
      <c r="E619" s="95">
        <v>0.18</v>
      </c>
      <c r="F619" s="95">
        <v>0</v>
      </c>
      <c r="G619" s="95"/>
      <c r="H619" s="95"/>
      <c r="I619" s="95"/>
      <c r="J619" s="95">
        <v>-2.2999999999999998</v>
      </c>
      <c r="K619" s="95">
        <v>-5.67</v>
      </c>
      <c r="L619" s="95">
        <v>1.5</v>
      </c>
      <c r="M619" s="95">
        <v>-0.12</v>
      </c>
      <c r="N619" s="95"/>
      <c r="O619" s="95">
        <v>1.4</v>
      </c>
      <c r="P619" s="95">
        <v>0</v>
      </c>
      <c r="Q619" s="95">
        <v>3.77</v>
      </c>
      <c r="R619" s="95">
        <v>3.06</v>
      </c>
      <c r="S619" s="95">
        <v>0.01</v>
      </c>
      <c r="T619" s="95">
        <v>-8.52</v>
      </c>
      <c r="U619" s="95">
        <v>0</v>
      </c>
      <c r="V619" s="95">
        <v>1</v>
      </c>
      <c r="W619" s="95">
        <v>0</v>
      </c>
      <c r="X619" s="95"/>
      <c r="Y619" s="95"/>
      <c r="Z619" s="74" t="s">
        <v>1111</v>
      </c>
      <c r="AA619" s="95">
        <v>27.27</v>
      </c>
      <c r="AB619" s="95">
        <v>0.83</v>
      </c>
      <c r="AC619" s="74" t="s">
        <v>1111</v>
      </c>
      <c r="AD619" s="95">
        <v>2769022.9</v>
      </c>
    </row>
    <row r="620" spans="1:30" x14ac:dyDescent="0.2">
      <c r="A620" s="74" t="s">
        <v>1729</v>
      </c>
      <c r="B620" s="95">
        <v>93.69</v>
      </c>
      <c r="C620" s="95">
        <v>2.19</v>
      </c>
      <c r="D620" s="95">
        <v>5.55</v>
      </c>
      <c r="E620" s="95">
        <v>1.76</v>
      </c>
      <c r="F620" s="95">
        <v>0.55000000000000004</v>
      </c>
      <c r="G620" s="95">
        <v>6.5</v>
      </c>
      <c r="H620" s="95">
        <v>5.79</v>
      </c>
      <c r="I620" s="95">
        <v>4.3099999999999996</v>
      </c>
      <c r="J620" s="95">
        <v>4.13</v>
      </c>
      <c r="K620" s="95">
        <v>5.83</v>
      </c>
      <c r="L620" s="95">
        <v>1.71</v>
      </c>
      <c r="M620" s="95">
        <v>0.73</v>
      </c>
      <c r="N620" s="95">
        <v>0.24</v>
      </c>
      <c r="O620" s="95">
        <v>1.94</v>
      </c>
      <c r="P620" s="95">
        <v>-1.74</v>
      </c>
      <c r="Q620" s="95">
        <v>1.69</v>
      </c>
      <c r="R620" s="95">
        <v>31.65</v>
      </c>
      <c r="S620" s="95">
        <v>9.84</v>
      </c>
      <c r="T620" s="95">
        <v>19.739999999999998</v>
      </c>
      <c r="U620" s="95">
        <v>0.31</v>
      </c>
      <c r="V620" s="95">
        <v>0.67</v>
      </c>
      <c r="W620" s="95">
        <v>2.2799999999999998</v>
      </c>
      <c r="X620" s="95">
        <v>-0.96</v>
      </c>
      <c r="Y620" s="95">
        <v>9.18</v>
      </c>
      <c r="Z620" s="74" t="s">
        <v>1111</v>
      </c>
      <c r="AA620" s="95">
        <v>53.34</v>
      </c>
      <c r="AB620" s="95">
        <v>16.88</v>
      </c>
      <c r="AC620" s="74" t="s">
        <v>1111</v>
      </c>
      <c r="AD620" s="95">
        <v>13165337538</v>
      </c>
    </row>
    <row r="621" spans="1:30" x14ac:dyDescent="0.2">
      <c r="A621" s="74" t="s">
        <v>1730</v>
      </c>
      <c r="B621" s="95">
        <v>4.21</v>
      </c>
      <c r="C621" s="95">
        <v>0.95</v>
      </c>
      <c r="D621" s="95">
        <v>41.03</v>
      </c>
      <c r="E621" s="95">
        <v>2.46</v>
      </c>
      <c r="F621" s="95">
        <v>0.28999999999999998</v>
      </c>
      <c r="G621" s="95">
        <v>100</v>
      </c>
      <c r="H621" s="95">
        <v>6.06</v>
      </c>
      <c r="I621" s="95">
        <v>1.93</v>
      </c>
      <c r="J621" s="95">
        <v>13.09</v>
      </c>
      <c r="K621" s="95">
        <v>20.59</v>
      </c>
      <c r="L621" s="95">
        <v>7.5</v>
      </c>
      <c r="M621" s="95">
        <v>1.41</v>
      </c>
      <c r="N621" s="95">
        <v>0.79</v>
      </c>
      <c r="O621" s="95"/>
      <c r="P621" s="95">
        <v>-0.28999999999999998</v>
      </c>
      <c r="Q621" s="95"/>
      <c r="R621" s="95">
        <v>6</v>
      </c>
      <c r="S621" s="95">
        <v>0.7</v>
      </c>
      <c r="T621" s="95">
        <v>5.6</v>
      </c>
      <c r="U621" s="95">
        <v>0.12</v>
      </c>
      <c r="V621" s="95">
        <v>0.88</v>
      </c>
      <c r="W621" s="95">
        <v>0.36</v>
      </c>
      <c r="X621" s="95">
        <v>-6.59</v>
      </c>
      <c r="Y621" s="95">
        <v>-19.54</v>
      </c>
      <c r="Z621" s="74" t="s">
        <v>1111</v>
      </c>
      <c r="AA621" s="95">
        <v>1.71</v>
      </c>
      <c r="AB621" s="95">
        <v>0.1</v>
      </c>
      <c r="AC621" s="74" t="s">
        <v>1111</v>
      </c>
      <c r="AD621" s="95">
        <v>1552393295</v>
      </c>
    </row>
    <row r="622" spans="1:30" x14ac:dyDescent="0.2">
      <c r="A622" s="74" t="s">
        <v>1731</v>
      </c>
      <c r="B622" s="95">
        <v>19.45</v>
      </c>
      <c r="C622" s="95">
        <v>14.55</v>
      </c>
      <c r="D622" s="95">
        <v>4.03</v>
      </c>
      <c r="E622" s="95">
        <v>1.65</v>
      </c>
      <c r="F622" s="95">
        <v>0.56999999999999995</v>
      </c>
      <c r="G622" s="95">
        <v>36.61</v>
      </c>
      <c r="H622" s="95">
        <v>11.97</v>
      </c>
      <c r="I622" s="95">
        <v>9.02</v>
      </c>
      <c r="J622" s="95">
        <v>3.03</v>
      </c>
      <c r="K622" s="95">
        <v>2.2400000000000002</v>
      </c>
      <c r="L622" s="95">
        <v>-0.8</v>
      </c>
      <c r="M622" s="95">
        <v>-0.43</v>
      </c>
      <c r="N622" s="95">
        <v>0.36</v>
      </c>
      <c r="O622" s="95">
        <v>3.18</v>
      </c>
      <c r="P622" s="95">
        <v>-1.23</v>
      </c>
      <c r="Q622" s="95">
        <v>1.51</v>
      </c>
      <c r="R622" s="95">
        <v>40.98</v>
      </c>
      <c r="S622" s="95">
        <v>14.19</v>
      </c>
      <c r="T622" s="95">
        <v>40.590000000000003</v>
      </c>
      <c r="U622" s="95">
        <v>0.35</v>
      </c>
      <c r="V622" s="95">
        <v>0.65</v>
      </c>
      <c r="W622" s="95">
        <v>1.57</v>
      </c>
      <c r="X622" s="95">
        <v>0.23</v>
      </c>
      <c r="Y622" s="95">
        <v>29.61</v>
      </c>
      <c r="Z622" s="74" t="s">
        <v>1111</v>
      </c>
      <c r="AA622" s="95">
        <v>11.79</v>
      </c>
      <c r="AB622" s="95">
        <v>4.83</v>
      </c>
      <c r="AC622" s="74" t="s">
        <v>1111</v>
      </c>
      <c r="AD622" s="95">
        <v>433945060</v>
      </c>
    </row>
    <row r="623" spans="1:30" x14ac:dyDescent="0.2">
      <c r="A623" s="74" t="s">
        <v>1732</v>
      </c>
      <c r="B623" s="95">
        <v>248.85</v>
      </c>
      <c r="C623" s="95"/>
      <c r="D623" s="95">
        <v>-17.95</v>
      </c>
      <c r="E623" s="95">
        <v>6.96</v>
      </c>
      <c r="F623" s="95">
        <v>4.42</v>
      </c>
      <c r="G623" s="95">
        <v>87.06</v>
      </c>
      <c r="H623" s="95">
        <v>-125.54</v>
      </c>
      <c r="I623" s="95">
        <v>-122.41</v>
      </c>
      <c r="J623" s="95">
        <v>-17.510000000000002</v>
      </c>
      <c r="K623" s="95">
        <v>-15.05</v>
      </c>
      <c r="L623" s="95">
        <v>2.4500000000000002</v>
      </c>
      <c r="M623" s="95">
        <v>-0.98</v>
      </c>
      <c r="N623" s="95">
        <v>21.98</v>
      </c>
      <c r="O623" s="95">
        <v>7.46</v>
      </c>
      <c r="P623" s="95">
        <v>-27.36</v>
      </c>
      <c r="Q623" s="95">
        <v>3.4</v>
      </c>
      <c r="R623" s="95">
        <v>-38.74</v>
      </c>
      <c r="S623" s="95">
        <v>-24.6</v>
      </c>
      <c r="T623" s="95">
        <v>-34.18</v>
      </c>
      <c r="U623" s="95">
        <v>0.64</v>
      </c>
      <c r="V623" s="95">
        <v>0.36</v>
      </c>
      <c r="W623" s="95">
        <v>0.2</v>
      </c>
      <c r="X623" s="95">
        <v>103.66</v>
      </c>
      <c r="Y623" s="95"/>
      <c r="Z623" s="74" t="s">
        <v>1111</v>
      </c>
      <c r="AA623" s="95">
        <v>35.78</v>
      </c>
      <c r="AB623" s="95">
        <v>-13.86</v>
      </c>
      <c r="AC623" s="74" t="s">
        <v>1111</v>
      </c>
      <c r="AD623" s="95">
        <v>23348525445</v>
      </c>
    </row>
    <row r="624" spans="1:30" x14ac:dyDescent="0.2">
      <c r="A624" s="74" t="s">
        <v>1733</v>
      </c>
      <c r="B624" s="95">
        <v>31.27</v>
      </c>
      <c r="C624" s="95">
        <v>6.08</v>
      </c>
      <c r="D624" s="95">
        <v>18.38</v>
      </c>
      <c r="E624" s="95">
        <v>2.41</v>
      </c>
      <c r="F624" s="95">
        <v>0.54</v>
      </c>
      <c r="G624" s="95">
        <v>23.9</v>
      </c>
      <c r="H624" s="95">
        <v>12.77</v>
      </c>
      <c r="I624" s="95">
        <v>5.59</v>
      </c>
      <c r="J624" s="95">
        <v>8.0399999999999991</v>
      </c>
      <c r="K624" s="95">
        <v>17.11</v>
      </c>
      <c r="L624" s="95">
        <v>9.06</v>
      </c>
      <c r="M624" s="95">
        <v>2.72</v>
      </c>
      <c r="N624" s="95">
        <v>1.03</v>
      </c>
      <c r="O624" s="95">
        <v>3.82</v>
      </c>
      <c r="P624" s="95">
        <v>-0.67</v>
      </c>
      <c r="Q624" s="95">
        <v>3.43</v>
      </c>
      <c r="R624" s="95">
        <v>13.12</v>
      </c>
      <c r="S624" s="95">
        <v>2.94</v>
      </c>
      <c r="T624" s="95">
        <v>6.67</v>
      </c>
      <c r="U624" s="95">
        <v>0.22</v>
      </c>
      <c r="V624" s="95">
        <v>0.78</v>
      </c>
      <c r="W624" s="95">
        <v>0.53</v>
      </c>
      <c r="X624" s="95">
        <v>15.29</v>
      </c>
      <c r="Y624" s="95">
        <v>13.82</v>
      </c>
      <c r="Z624" s="74" t="s">
        <v>1111</v>
      </c>
      <c r="AA624" s="95">
        <v>12.97</v>
      </c>
      <c r="AB624" s="95">
        <v>1.7</v>
      </c>
      <c r="AC624" s="74" t="s">
        <v>1111</v>
      </c>
      <c r="AD624" s="95">
        <v>2030624001</v>
      </c>
    </row>
    <row r="625" spans="1:30" x14ac:dyDescent="0.2">
      <c r="A625" s="74" t="s">
        <v>1734</v>
      </c>
      <c r="B625" s="95">
        <v>13.25</v>
      </c>
      <c r="C625" s="95">
        <v>3.32</v>
      </c>
      <c r="D625" s="95">
        <v>12.53</v>
      </c>
      <c r="E625" s="95">
        <v>1.91</v>
      </c>
      <c r="F625" s="95">
        <v>0.96</v>
      </c>
      <c r="G625" s="95">
        <v>28.76</v>
      </c>
      <c r="H625" s="95">
        <v>5.12</v>
      </c>
      <c r="I625" s="95">
        <v>3.74</v>
      </c>
      <c r="J625" s="95">
        <v>9.15</v>
      </c>
      <c r="K625" s="95">
        <v>11.84</v>
      </c>
      <c r="L625" s="95">
        <v>2.71</v>
      </c>
      <c r="M625" s="95">
        <v>0.56999999999999995</v>
      </c>
      <c r="N625" s="95">
        <v>0.47</v>
      </c>
      <c r="O625" s="95">
        <v>4.71</v>
      </c>
      <c r="P625" s="95">
        <v>-1.56</v>
      </c>
      <c r="Q625" s="95">
        <v>2.1</v>
      </c>
      <c r="R625" s="95">
        <v>15.28</v>
      </c>
      <c r="S625" s="95">
        <v>7.64</v>
      </c>
      <c r="T625" s="95">
        <v>10.96</v>
      </c>
      <c r="U625" s="95">
        <v>0.5</v>
      </c>
      <c r="V625" s="95">
        <v>0.5</v>
      </c>
      <c r="W625" s="95">
        <v>2.04</v>
      </c>
      <c r="X625" s="95">
        <v>5.0199999999999996</v>
      </c>
      <c r="Y625" s="95">
        <v>-23.07</v>
      </c>
      <c r="Z625" s="74" t="s">
        <v>1111</v>
      </c>
      <c r="AA625" s="95">
        <v>6.92</v>
      </c>
      <c r="AB625" s="95">
        <v>1.06</v>
      </c>
      <c r="AC625" s="74" t="s">
        <v>1111</v>
      </c>
      <c r="AD625" s="95">
        <v>137539558</v>
      </c>
    </row>
    <row r="626" spans="1:30" x14ac:dyDescent="0.2">
      <c r="A626" s="74" t="s">
        <v>1735</v>
      </c>
      <c r="B626" s="95">
        <v>120.93</v>
      </c>
      <c r="C626" s="95"/>
      <c r="D626" s="95">
        <v>4.9000000000000004</v>
      </c>
      <c r="E626" s="95">
        <v>0.63</v>
      </c>
      <c r="F626" s="95">
        <v>0.41</v>
      </c>
      <c r="G626" s="95">
        <v>35.99</v>
      </c>
      <c r="H626" s="95">
        <v>29.73</v>
      </c>
      <c r="I626" s="95">
        <v>20.89</v>
      </c>
      <c r="J626" s="95">
        <v>3.44</v>
      </c>
      <c r="K626" s="95">
        <v>3.44</v>
      </c>
      <c r="L626" s="95">
        <v>-0.01</v>
      </c>
      <c r="M626" s="95">
        <v>0</v>
      </c>
      <c r="N626" s="95">
        <v>1.02</v>
      </c>
      <c r="O626" s="95">
        <v>21.18</v>
      </c>
      <c r="P626" s="95">
        <v>-0.49</v>
      </c>
      <c r="Q626" s="95">
        <v>1.1200000000000001</v>
      </c>
      <c r="R626" s="95">
        <v>12.8</v>
      </c>
      <c r="S626" s="95">
        <v>8.34</v>
      </c>
      <c r="T626" s="95">
        <v>11.92</v>
      </c>
      <c r="U626" s="95">
        <v>0.65</v>
      </c>
      <c r="V626" s="95">
        <v>0.35</v>
      </c>
      <c r="W626" s="95">
        <v>0.4</v>
      </c>
      <c r="X626" s="95">
        <v>-12.83</v>
      </c>
      <c r="Y626" s="95"/>
      <c r="Z626" s="74" t="s">
        <v>1111</v>
      </c>
      <c r="AA626" s="95">
        <v>192.9</v>
      </c>
      <c r="AB626" s="95">
        <v>24.7</v>
      </c>
      <c r="AC626" s="74" t="s">
        <v>1111</v>
      </c>
      <c r="AD626" s="95">
        <v>376704200</v>
      </c>
    </row>
    <row r="627" spans="1:30" x14ac:dyDescent="0.2">
      <c r="A627" s="74" t="s">
        <v>1736</v>
      </c>
      <c r="B627" s="95">
        <v>0.38</v>
      </c>
      <c r="C627" s="95"/>
      <c r="D627" s="95">
        <v>5.67</v>
      </c>
      <c r="E627" s="95">
        <v>0.27</v>
      </c>
      <c r="F627" s="95">
        <v>0.18</v>
      </c>
      <c r="G627" s="95">
        <v>55.39</v>
      </c>
      <c r="H627" s="95">
        <v>25.76</v>
      </c>
      <c r="I627" s="95">
        <v>19.91</v>
      </c>
      <c r="J627" s="95">
        <v>4.3899999999999997</v>
      </c>
      <c r="K627" s="95">
        <v>1.21</v>
      </c>
      <c r="L627" s="95">
        <v>-3.17</v>
      </c>
      <c r="M627" s="95">
        <v>-0.19</v>
      </c>
      <c r="N627" s="95">
        <v>1.1299999999999999</v>
      </c>
      <c r="O627" s="95">
        <v>0.59</v>
      </c>
      <c r="P627" s="95">
        <v>-0.5</v>
      </c>
      <c r="Q627" s="95">
        <v>1.98</v>
      </c>
      <c r="R627" s="95">
        <v>4.74</v>
      </c>
      <c r="S627" s="95">
        <v>3.23</v>
      </c>
      <c r="T627" s="95">
        <v>5.1100000000000003</v>
      </c>
      <c r="U627" s="95">
        <v>0.68</v>
      </c>
      <c r="V627" s="95">
        <v>0.32</v>
      </c>
      <c r="W627" s="95">
        <v>0.16</v>
      </c>
      <c r="X627" s="95"/>
      <c r="Y627" s="95"/>
      <c r="Z627" s="74" t="s">
        <v>1111</v>
      </c>
      <c r="AA627" s="95">
        <v>1.41</v>
      </c>
      <c r="AB627" s="95">
        <v>7.0000000000000007E-2</v>
      </c>
      <c r="AC627" s="74" t="s">
        <v>1111</v>
      </c>
      <c r="AD627" s="95">
        <v>20298536</v>
      </c>
    </row>
    <row r="628" spans="1:30" x14ac:dyDescent="0.2">
      <c r="A628" s="74" t="s">
        <v>1737</v>
      </c>
      <c r="B628" s="95">
        <v>24.62</v>
      </c>
      <c r="C628" s="95"/>
      <c r="D628" s="95">
        <v>-7.56</v>
      </c>
      <c r="E628" s="95">
        <v>-43.37</v>
      </c>
      <c r="F628" s="95">
        <v>0.3</v>
      </c>
      <c r="G628" s="95">
        <v>71.45</v>
      </c>
      <c r="H628" s="95">
        <v>0.27</v>
      </c>
      <c r="I628" s="95">
        <v>-13.84</v>
      </c>
      <c r="J628" s="95">
        <v>384.64</v>
      </c>
      <c r="K628" s="95">
        <v>1273.94</v>
      </c>
      <c r="L628" s="95">
        <v>889.3</v>
      </c>
      <c r="M628" s="95"/>
      <c r="N628" s="95">
        <v>1.05</v>
      </c>
      <c r="O628" s="95">
        <v>-78.290000000000006</v>
      </c>
      <c r="P628" s="95">
        <v>-0.37</v>
      </c>
      <c r="Q628" s="95">
        <v>0.98</v>
      </c>
      <c r="R628" s="95">
        <v>-573.53</v>
      </c>
      <c r="S628" s="95">
        <v>-4</v>
      </c>
      <c r="T628" s="95">
        <v>-1.1499999999999999</v>
      </c>
      <c r="U628" s="95">
        <v>-0.01</v>
      </c>
      <c r="V628" s="95">
        <v>1.01</v>
      </c>
      <c r="W628" s="95">
        <v>0.28999999999999998</v>
      </c>
      <c r="X628" s="95">
        <v>-5.13</v>
      </c>
      <c r="Y628" s="95"/>
      <c r="Z628" s="74" t="s">
        <v>1111</v>
      </c>
      <c r="AA628" s="95">
        <v>-0.56999999999999995</v>
      </c>
      <c r="AB628" s="95">
        <v>-3.26</v>
      </c>
      <c r="AC628" s="74" t="s">
        <v>1111</v>
      </c>
      <c r="AD628" s="95">
        <v>8846724296</v>
      </c>
    </row>
    <row r="629" spans="1:30" x14ac:dyDescent="0.2">
      <c r="A629" s="74" t="s">
        <v>1738</v>
      </c>
      <c r="B629" s="95">
        <v>24.8</v>
      </c>
      <c r="C629" s="95">
        <v>2.64</v>
      </c>
      <c r="D629" s="95">
        <v>28.14</v>
      </c>
      <c r="E629" s="95">
        <v>0.91</v>
      </c>
      <c r="F629" s="95">
        <v>0.47</v>
      </c>
      <c r="G629" s="95">
        <v>9.07</v>
      </c>
      <c r="H629" s="95">
        <v>2.2000000000000002</v>
      </c>
      <c r="I629" s="95">
        <v>1.45</v>
      </c>
      <c r="J629" s="95">
        <v>18.559999999999999</v>
      </c>
      <c r="K629" s="95">
        <v>15.16</v>
      </c>
      <c r="L629" s="95">
        <v>-3.4</v>
      </c>
      <c r="M629" s="95">
        <v>-0.17</v>
      </c>
      <c r="N629" s="95">
        <v>0.41</v>
      </c>
      <c r="O629" s="95">
        <v>1.29</v>
      </c>
      <c r="P629" s="95">
        <v>-1.56</v>
      </c>
      <c r="Q629" s="95">
        <v>2.13</v>
      </c>
      <c r="R629" s="95">
        <v>3.23</v>
      </c>
      <c r="S629" s="95">
        <v>1.69</v>
      </c>
      <c r="T629" s="95">
        <v>3.61</v>
      </c>
      <c r="U629" s="95">
        <v>0.52</v>
      </c>
      <c r="V629" s="95">
        <v>0.48</v>
      </c>
      <c r="W629" s="95">
        <v>1.1599999999999999</v>
      </c>
      <c r="X629" s="95">
        <v>-4.17</v>
      </c>
      <c r="Y629" s="95">
        <v>-31.82</v>
      </c>
      <c r="Z629" s="74" t="s">
        <v>1111</v>
      </c>
      <c r="AA629" s="95">
        <v>27.32</v>
      </c>
      <c r="AB629" s="95">
        <v>0.88</v>
      </c>
      <c r="AC629" s="74" t="s">
        <v>1111</v>
      </c>
      <c r="AD629" s="95">
        <v>873562640</v>
      </c>
    </row>
    <row r="630" spans="1:30" x14ac:dyDescent="0.2">
      <c r="A630" s="74" t="s">
        <v>1739</v>
      </c>
      <c r="B630" s="95">
        <v>52.61</v>
      </c>
      <c r="C630" s="95"/>
      <c r="D630" s="95">
        <v>-3.37</v>
      </c>
      <c r="E630" s="95">
        <v>0.26</v>
      </c>
      <c r="F630" s="95">
        <v>0.02</v>
      </c>
      <c r="G630" s="95">
        <v>38.03</v>
      </c>
      <c r="H630" s="95">
        <v>-29.73</v>
      </c>
      <c r="I630" s="95">
        <v>-23.7</v>
      </c>
      <c r="J630" s="95">
        <v>-2.69</v>
      </c>
      <c r="K630" s="95">
        <v>-4.6500000000000004</v>
      </c>
      <c r="L630" s="95">
        <v>-1.97</v>
      </c>
      <c r="M630" s="95">
        <v>0.19</v>
      </c>
      <c r="N630" s="95">
        <v>0.8</v>
      </c>
      <c r="O630" s="95"/>
      <c r="P630" s="95">
        <v>-0.02</v>
      </c>
      <c r="Q630" s="95"/>
      <c r="R630" s="95">
        <v>-7.77</v>
      </c>
      <c r="S630" s="95">
        <v>-0.49</v>
      </c>
      <c r="T630" s="95">
        <v>-7.68</v>
      </c>
      <c r="U630" s="95">
        <v>0.06</v>
      </c>
      <c r="V630" s="95">
        <v>0.94</v>
      </c>
      <c r="W630" s="95">
        <v>0.02</v>
      </c>
      <c r="X630" s="95">
        <v>-0.89</v>
      </c>
      <c r="Y630" s="95"/>
      <c r="Z630" s="74" t="s">
        <v>1111</v>
      </c>
      <c r="AA630" s="95">
        <v>200.84</v>
      </c>
      <c r="AB630" s="95">
        <v>-15.61</v>
      </c>
      <c r="AC630" s="74" t="s">
        <v>1111</v>
      </c>
      <c r="AD630" s="95">
        <v>4199277590</v>
      </c>
    </row>
    <row r="631" spans="1:30" x14ac:dyDescent="0.2">
      <c r="A631" s="74" t="s">
        <v>1740</v>
      </c>
      <c r="B631" s="95">
        <v>25.98</v>
      </c>
      <c r="C631" s="95">
        <v>6.01</v>
      </c>
      <c r="D631" s="95">
        <v>-1.66</v>
      </c>
      <c r="E631" s="95">
        <v>0.13</v>
      </c>
      <c r="F631" s="95">
        <v>0.01</v>
      </c>
      <c r="G631" s="95">
        <v>38.03</v>
      </c>
      <c r="H631" s="95">
        <v>-29.73</v>
      </c>
      <c r="I631" s="95">
        <v>-23.7</v>
      </c>
      <c r="J631" s="95">
        <v>-1.33</v>
      </c>
      <c r="K631" s="95">
        <v>-4.6500000000000004</v>
      </c>
      <c r="L631" s="95">
        <v>-1.97</v>
      </c>
      <c r="M631" s="95">
        <v>0.19</v>
      </c>
      <c r="N631" s="95">
        <v>0.39</v>
      </c>
      <c r="O631" s="95"/>
      <c r="P631" s="95">
        <v>-0.01</v>
      </c>
      <c r="Q631" s="95"/>
      <c r="R631" s="95">
        <v>-7.77</v>
      </c>
      <c r="S631" s="95">
        <v>-0.49</v>
      </c>
      <c r="T631" s="95">
        <v>-7.68</v>
      </c>
      <c r="U631" s="95">
        <v>0.06</v>
      </c>
      <c r="V631" s="95">
        <v>0.94</v>
      </c>
      <c r="W631" s="95">
        <v>0.02</v>
      </c>
      <c r="X631" s="95">
        <v>-0.89</v>
      </c>
      <c r="Y631" s="95"/>
      <c r="Z631" s="74" t="s">
        <v>1111</v>
      </c>
      <c r="AA631" s="95">
        <v>200.84</v>
      </c>
      <c r="AB631" s="95">
        <v>-15.61</v>
      </c>
      <c r="AC631" s="74" t="s">
        <v>1111</v>
      </c>
      <c r="AD631" s="95">
        <v>4199277590</v>
      </c>
    </row>
    <row r="632" spans="1:30" x14ac:dyDescent="0.2">
      <c r="A632" s="74" t="s">
        <v>1741</v>
      </c>
      <c r="B632" s="95">
        <v>25.68</v>
      </c>
      <c r="C632" s="95">
        <v>5.74</v>
      </c>
      <c r="D632" s="95">
        <v>-1.65</v>
      </c>
      <c r="E632" s="95">
        <v>0.13</v>
      </c>
      <c r="F632" s="95">
        <v>0.01</v>
      </c>
      <c r="G632" s="95">
        <v>38.03</v>
      </c>
      <c r="H632" s="95">
        <v>-29.73</v>
      </c>
      <c r="I632" s="95">
        <v>-23.7</v>
      </c>
      <c r="J632" s="95">
        <v>-1.31</v>
      </c>
      <c r="K632" s="95">
        <v>-4.6500000000000004</v>
      </c>
      <c r="L632" s="95">
        <v>-1.97</v>
      </c>
      <c r="M632" s="95">
        <v>0.19</v>
      </c>
      <c r="N632" s="95">
        <v>0.39</v>
      </c>
      <c r="O632" s="95"/>
      <c r="P632" s="95">
        <v>-0.01</v>
      </c>
      <c r="Q632" s="95"/>
      <c r="R632" s="95">
        <v>-7.77</v>
      </c>
      <c r="S632" s="95">
        <v>-0.49</v>
      </c>
      <c r="T632" s="95">
        <v>-7.68</v>
      </c>
      <c r="U632" s="95">
        <v>0.06</v>
      </c>
      <c r="V632" s="95">
        <v>0.94</v>
      </c>
      <c r="W632" s="95">
        <v>0.02</v>
      </c>
      <c r="X632" s="95">
        <v>-0.89</v>
      </c>
      <c r="Y632" s="95"/>
      <c r="Z632" s="74" t="s">
        <v>1111</v>
      </c>
      <c r="AA632" s="95">
        <v>200.84</v>
      </c>
      <c r="AB632" s="95">
        <v>-15.61</v>
      </c>
      <c r="AC632" s="74" t="s">
        <v>1111</v>
      </c>
      <c r="AD632" s="95">
        <v>4199277590</v>
      </c>
    </row>
    <row r="633" spans="1:30" x14ac:dyDescent="0.2">
      <c r="A633" s="74" t="s">
        <v>1742</v>
      </c>
      <c r="B633" s="95">
        <v>27</v>
      </c>
      <c r="C633" s="95">
        <v>6.25</v>
      </c>
      <c r="D633" s="95">
        <v>-1.73</v>
      </c>
      <c r="E633" s="95">
        <v>0.13</v>
      </c>
      <c r="F633" s="95">
        <v>0.01</v>
      </c>
      <c r="G633" s="95">
        <v>38.03</v>
      </c>
      <c r="H633" s="95">
        <v>-29.73</v>
      </c>
      <c r="I633" s="95">
        <v>-23.7</v>
      </c>
      <c r="J633" s="95">
        <v>-1.38</v>
      </c>
      <c r="K633" s="95">
        <v>-4.6500000000000004</v>
      </c>
      <c r="L633" s="95">
        <v>-1.97</v>
      </c>
      <c r="M633" s="95">
        <v>0.19</v>
      </c>
      <c r="N633" s="95">
        <v>0.41</v>
      </c>
      <c r="O633" s="95"/>
      <c r="P633" s="95">
        <v>-0.01</v>
      </c>
      <c r="Q633" s="95"/>
      <c r="R633" s="95">
        <v>-7.77</v>
      </c>
      <c r="S633" s="95">
        <v>-0.49</v>
      </c>
      <c r="T633" s="95">
        <v>-7.68</v>
      </c>
      <c r="U633" s="95">
        <v>0.06</v>
      </c>
      <c r="V633" s="95">
        <v>0.94</v>
      </c>
      <c r="W633" s="95">
        <v>0.02</v>
      </c>
      <c r="X633" s="95">
        <v>-0.89</v>
      </c>
      <c r="Y633" s="95"/>
      <c r="Z633" s="74" t="s">
        <v>1111</v>
      </c>
      <c r="AA633" s="95">
        <v>200.84</v>
      </c>
      <c r="AB633" s="95">
        <v>-15.61</v>
      </c>
      <c r="AC633" s="74" t="s">
        <v>1111</v>
      </c>
      <c r="AD633" s="95">
        <v>4199277590</v>
      </c>
    </row>
    <row r="634" spans="1:30" x14ac:dyDescent="0.2">
      <c r="A634" s="74" t="s">
        <v>1743</v>
      </c>
      <c r="B634" s="95">
        <v>26.37</v>
      </c>
      <c r="C634" s="95">
        <v>6.26</v>
      </c>
      <c r="D634" s="95">
        <v>-1.69</v>
      </c>
      <c r="E634" s="95">
        <v>0.13</v>
      </c>
      <c r="F634" s="95">
        <v>0.01</v>
      </c>
      <c r="G634" s="95">
        <v>38.03</v>
      </c>
      <c r="H634" s="95">
        <v>-29.73</v>
      </c>
      <c r="I634" s="95">
        <v>-23.7</v>
      </c>
      <c r="J634" s="95">
        <v>-1.35</v>
      </c>
      <c r="K634" s="95">
        <v>-4.6500000000000004</v>
      </c>
      <c r="L634" s="95">
        <v>-1.97</v>
      </c>
      <c r="M634" s="95">
        <v>0.19</v>
      </c>
      <c r="N634" s="95">
        <v>0.4</v>
      </c>
      <c r="O634" s="95"/>
      <c r="P634" s="95">
        <v>-0.01</v>
      </c>
      <c r="Q634" s="95"/>
      <c r="R634" s="95">
        <v>-7.77</v>
      </c>
      <c r="S634" s="95">
        <v>-0.49</v>
      </c>
      <c r="T634" s="95">
        <v>-7.68</v>
      </c>
      <c r="U634" s="95">
        <v>0.06</v>
      </c>
      <c r="V634" s="95">
        <v>0.94</v>
      </c>
      <c r="W634" s="95">
        <v>0.02</v>
      </c>
      <c r="X634" s="95">
        <v>-0.89</v>
      </c>
      <c r="Y634" s="95"/>
      <c r="Z634" s="74" t="s">
        <v>1111</v>
      </c>
      <c r="AA634" s="95">
        <v>200.84</v>
      </c>
      <c r="AB634" s="95">
        <v>-15.61</v>
      </c>
      <c r="AC634" s="74" t="s">
        <v>1111</v>
      </c>
      <c r="AD634" s="95">
        <v>4199277590</v>
      </c>
    </row>
    <row r="635" spans="1:30" x14ac:dyDescent="0.2">
      <c r="A635" s="74" t="s">
        <v>1744</v>
      </c>
      <c r="B635" s="95">
        <v>2.82</v>
      </c>
      <c r="C635" s="95"/>
      <c r="D635" s="95">
        <v>-28.31</v>
      </c>
      <c r="E635" s="95">
        <v>0.91</v>
      </c>
      <c r="F635" s="95">
        <v>0.5</v>
      </c>
      <c r="G635" s="95">
        <v>19.34</v>
      </c>
      <c r="H635" s="95">
        <v>-6.12</v>
      </c>
      <c r="I635" s="95">
        <v>-4.4400000000000004</v>
      </c>
      <c r="J635" s="95">
        <v>-20.54</v>
      </c>
      <c r="K635" s="95">
        <v>0.28000000000000003</v>
      </c>
      <c r="L635" s="95">
        <v>20.74</v>
      </c>
      <c r="M635" s="95">
        <v>-0.83</v>
      </c>
      <c r="N635" s="95">
        <v>1.26</v>
      </c>
      <c r="O635" s="95">
        <v>10.06</v>
      </c>
      <c r="P635" s="95">
        <v>-0.91</v>
      </c>
      <c r="Q635" s="95">
        <v>1.53</v>
      </c>
      <c r="R635" s="95">
        <v>-2.91</v>
      </c>
      <c r="S635" s="95">
        <v>-1.74</v>
      </c>
      <c r="T635" s="95">
        <v>-5.34</v>
      </c>
      <c r="U635" s="95">
        <v>0.6</v>
      </c>
      <c r="V635" s="95">
        <v>0.4</v>
      </c>
      <c r="W635" s="95">
        <v>0.39</v>
      </c>
      <c r="X635" s="95"/>
      <c r="Y635" s="95"/>
      <c r="Z635" s="74" t="s">
        <v>1111</v>
      </c>
      <c r="AA635" s="95">
        <v>3.42</v>
      </c>
      <c r="AB635" s="95">
        <v>-0.1</v>
      </c>
      <c r="AC635" s="74" t="s">
        <v>1111</v>
      </c>
      <c r="AD635" s="95">
        <v>1765565712</v>
      </c>
    </row>
    <row r="636" spans="1:30" x14ac:dyDescent="0.2">
      <c r="A636" s="74" t="s">
        <v>1745</v>
      </c>
      <c r="B636" s="95">
        <v>29.87</v>
      </c>
      <c r="C636" s="95">
        <v>1.61</v>
      </c>
      <c r="D636" s="95">
        <v>12.81</v>
      </c>
      <c r="E636" s="95">
        <v>1.23</v>
      </c>
      <c r="F636" s="95">
        <v>0.12</v>
      </c>
      <c r="G636" s="95">
        <v>0</v>
      </c>
      <c r="H636" s="95">
        <v>31.61</v>
      </c>
      <c r="I636" s="95">
        <v>23.12</v>
      </c>
      <c r="J636" s="95">
        <v>9.3699999999999992</v>
      </c>
      <c r="K636" s="95">
        <v>-19.25</v>
      </c>
      <c r="L636" s="95">
        <v>-28.65</v>
      </c>
      <c r="M636" s="95">
        <v>-3.77</v>
      </c>
      <c r="N636" s="95">
        <v>2.96</v>
      </c>
      <c r="O636" s="95"/>
      <c r="P636" s="95">
        <v>-0.12</v>
      </c>
      <c r="Q636" s="95"/>
      <c r="R636" s="95">
        <v>9.6300000000000008</v>
      </c>
      <c r="S636" s="95">
        <v>0.96</v>
      </c>
      <c r="T636" s="95">
        <v>10.95</v>
      </c>
      <c r="U636" s="95">
        <v>0.1</v>
      </c>
      <c r="V636" s="95">
        <v>0.9</v>
      </c>
      <c r="W636" s="95">
        <v>0.04</v>
      </c>
      <c r="X636" s="95">
        <v>9.58</v>
      </c>
      <c r="Y636" s="95"/>
      <c r="Z636" s="74" t="s">
        <v>1111</v>
      </c>
      <c r="AA636" s="95">
        <v>24.21</v>
      </c>
      <c r="AB636" s="95">
        <v>2.33</v>
      </c>
      <c r="AC636" s="74" t="s">
        <v>1111</v>
      </c>
      <c r="AD636" s="95">
        <v>1458319221</v>
      </c>
    </row>
    <row r="637" spans="1:30" x14ac:dyDescent="0.2">
      <c r="A637" s="74" t="s">
        <v>1746</v>
      </c>
      <c r="B637" s="95">
        <v>0.84</v>
      </c>
      <c r="C637" s="95"/>
      <c r="D637" s="95">
        <v>-3.01</v>
      </c>
      <c r="E637" s="95">
        <v>4.72</v>
      </c>
      <c r="F637" s="95">
        <v>0.44</v>
      </c>
      <c r="G637" s="95">
        <v>21.43</v>
      </c>
      <c r="H637" s="95">
        <v>-52.34</v>
      </c>
      <c r="I637" s="95">
        <v>-60.71</v>
      </c>
      <c r="J637" s="95">
        <v>-3.49</v>
      </c>
      <c r="K637" s="95">
        <v>-8.48</v>
      </c>
      <c r="L637" s="95">
        <v>-4.9800000000000004</v>
      </c>
      <c r="M637" s="95">
        <v>6.73</v>
      </c>
      <c r="N637" s="95">
        <v>1.83</v>
      </c>
      <c r="O637" s="95">
        <v>-2.4300000000000002</v>
      </c>
      <c r="P637" s="95">
        <v>-0.51</v>
      </c>
      <c r="Q637" s="95">
        <v>0.42</v>
      </c>
      <c r="R637" s="95">
        <v>-156.57</v>
      </c>
      <c r="S637" s="95">
        <v>-14.65</v>
      </c>
      <c r="T637" s="95">
        <v>-15.76</v>
      </c>
      <c r="U637" s="95">
        <v>0.09</v>
      </c>
      <c r="V637" s="95">
        <v>0.9</v>
      </c>
      <c r="W637" s="95">
        <v>0.24</v>
      </c>
      <c r="X637" s="95">
        <v>31.17</v>
      </c>
      <c r="Y637" s="95"/>
      <c r="Z637" s="74" t="s">
        <v>1111</v>
      </c>
      <c r="AA637" s="95">
        <v>0.18</v>
      </c>
      <c r="AB637" s="95">
        <v>-0.28000000000000003</v>
      </c>
      <c r="AC637" s="74" t="s">
        <v>1111</v>
      </c>
      <c r="AD637" s="95">
        <v>24730608</v>
      </c>
    </row>
    <row r="638" spans="1:30" x14ac:dyDescent="0.2">
      <c r="A638" s="74" t="s">
        <v>1747</v>
      </c>
      <c r="B638" s="95">
        <v>118.77</v>
      </c>
      <c r="C638" s="95"/>
      <c r="D638" s="95">
        <v>-8.99</v>
      </c>
      <c r="E638" s="95">
        <v>-13.23</v>
      </c>
      <c r="F638" s="95">
        <v>6.88</v>
      </c>
      <c r="G638" s="95">
        <v>78.650000000000006</v>
      </c>
      <c r="H638" s="95">
        <v>-238.93</v>
      </c>
      <c r="I638" s="95">
        <v>-281.25</v>
      </c>
      <c r="J638" s="95">
        <v>-10.58</v>
      </c>
      <c r="K638" s="95">
        <v>-10.74</v>
      </c>
      <c r="L638" s="95">
        <v>-0.15</v>
      </c>
      <c r="M638" s="95"/>
      <c r="N638" s="95">
        <v>25.29</v>
      </c>
      <c r="O638" s="95">
        <v>16.14</v>
      </c>
      <c r="P638" s="95">
        <v>-41.64</v>
      </c>
      <c r="Q638" s="95">
        <v>2.04</v>
      </c>
      <c r="R638" s="95">
        <v>-147.13999999999999</v>
      </c>
      <c r="S638" s="95">
        <v>-76.48</v>
      </c>
      <c r="T638" s="95">
        <v>-1609.47</v>
      </c>
      <c r="U638" s="95">
        <v>-0.52</v>
      </c>
      <c r="V638" s="95">
        <v>1.47</v>
      </c>
      <c r="W638" s="95">
        <v>0.27</v>
      </c>
      <c r="X638" s="95"/>
      <c r="Y638" s="95"/>
      <c r="Z638" s="74" t="s">
        <v>1111</v>
      </c>
      <c r="AA638" s="95">
        <v>-8.98</v>
      </c>
      <c r="AB638" s="95">
        <v>-13.21</v>
      </c>
      <c r="AC638" s="74" t="s">
        <v>1111</v>
      </c>
      <c r="AD638" s="95">
        <v>7779589401</v>
      </c>
    </row>
    <row r="639" spans="1:30" x14ac:dyDescent="0.2">
      <c r="A639" s="74" t="s">
        <v>1748</v>
      </c>
      <c r="B639" s="95">
        <v>149.05000000000001</v>
      </c>
      <c r="C639" s="95"/>
      <c r="D639" s="95">
        <v>7.68</v>
      </c>
      <c r="E639" s="95">
        <v>1.43</v>
      </c>
      <c r="F639" s="95">
        <v>0.86</v>
      </c>
      <c r="G639" s="95">
        <v>50.39</v>
      </c>
      <c r="H639" s="95">
        <v>14.48</v>
      </c>
      <c r="I639" s="95">
        <v>36.15</v>
      </c>
      <c r="J639" s="95">
        <v>19.170000000000002</v>
      </c>
      <c r="K639" s="95">
        <v>13.07</v>
      </c>
      <c r="L639" s="95">
        <v>-6.1</v>
      </c>
      <c r="M639" s="95">
        <v>-0.45</v>
      </c>
      <c r="N639" s="95">
        <v>2.78</v>
      </c>
      <c r="O639" s="95">
        <v>2.48</v>
      </c>
      <c r="P639" s="95">
        <v>-1.77</v>
      </c>
      <c r="Q639" s="95">
        <v>3.09</v>
      </c>
      <c r="R639" s="95">
        <v>18.600000000000001</v>
      </c>
      <c r="S639" s="95">
        <v>11.21</v>
      </c>
      <c r="T639" s="95">
        <v>3.59</v>
      </c>
      <c r="U639" s="95">
        <v>0.6</v>
      </c>
      <c r="V639" s="95">
        <v>0.4</v>
      </c>
      <c r="W639" s="95">
        <v>0.31</v>
      </c>
      <c r="X639" s="95">
        <v>9.83</v>
      </c>
      <c r="Y639" s="95">
        <v>-7.94</v>
      </c>
      <c r="Z639" s="74" t="s">
        <v>1111</v>
      </c>
      <c r="AA639" s="95">
        <v>104.35</v>
      </c>
      <c r="AB639" s="95">
        <v>19.41</v>
      </c>
      <c r="AC639" s="74" t="s">
        <v>1111</v>
      </c>
      <c r="AD639" s="95">
        <v>51878149235</v>
      </c>
    </row>
    <row r="640" spans="1:30" x14ac:dyDescent="0.2">
      <c r="A640" s="74" t="s">
        <v>1749</v>
      </c>
      <c r="B640" s="95">
        <v>42.72</v>
      </c>
      <c r="C640" s="95">
        <v>2.81</v>
      </c>
      <c r="D640" s="95">
        <v>5.77</v>
      </c>
      <c r="E640" s="95">
        <v>1.24</v>
      </c>
      <c r="F640" s="95">
        <v>0.32</v>
      </c>
      <c r="G640" s="95">
        <v>39.57</v>
      </c>
      <c r="H640" s="95">
        <v>4.95</v>
      </c>
      <c r="I640" s="95">
        <v>3.67</v>
      </c>
      <c r="J640" s="95">
        <v>4.28</v>
      </c>
      <c r="K640" s="95">
        <v>4.05</v>
      </c>
      <c r="L640" s="95">
        <v>-0.23</v>
      </c>
      <c r="M640" s="95">
        <v>-7.0000000000000007E-2</v>
      </c>
      <c r="N640" s="95">
        <v>0.21</v>
      </c>
      <c r="O640" s="95">
        <v>4.1100000000000003</v>
      </c>
      <c r="P640" s="95">
        <v>-0.51</v>
      </c>
      <c r="Q640" s="95">
        <v>1.27</v>
      </c>
      <c r="R640" s="95">
        <v>21.52</v>
      </c>
      <c r="S640" s="95">
        <v>5.6</v>
      </c>
      <c r="T640" s="95">
        <v>22.35</v>
      </c>
      <c r="U640" s="95">
        <v>0.26</v>
      </c>
      <c r="V640" s="95">
        <v>0.74</v>
      </c>
      <c r="W640" s="95">
        <v>1.53</v>
      </c>
      <c r="X640" s="95">
        <v>3.62</v>
      </c>
      <c r="Y640" s="95">
        <v>34.51</v>
      </c>
      <c r="Z640" s="74" t="s">
        <v>1111</v>
      </c>
      <c r="AA640" s="95">
        <v>34.380000000000003</v>
      </c>
      <c r="AB640" s="95">
        <v>7.4</v>
      </c>
      <c r="AC640" s="74" t="s">
        <v>1111</v>
      </c>
      <c r="AD640" s="95">
        <v>1304681616</v>
      </c>
    </row>
    <row r="641" spans="1:30" x14ac:dyDescent="0.2">
      <c r="A641" s="74" t="s">
        <v>1750</v>
      </c>
      <c r="B641" s="95">
        <v>29.94</v>
      </c>
      <c r="C641" s="95"/>
      <c r="D641" s="95">
        <v>-37.86</v>
      </c>
      <c r="E641" s="95">
        <v>13.3</v>
      </c>
      <c r="F641" s="95">
        <v>3.83</v>
      </c>
      <c r="G641" s="95">
        <v>78.77</v>
      </c>
      <c r="H641" s="95">
        <v>-28.16</v>
      </c>
      <c r="I641" s="95">
        <v>-28.59</v>
      </c>
      <c r="J641" s="95">
        <v>-38.44</v>
      </c>
      <c r="K641" s="95">
        <v>-37.11</v>
      </c>
      <c r="L641" s="95">
        <v>1.34</v>
      </c>
      <c r="M641" s="95">
        <v>-0.46</v>
      </c>
      <c r="N641" s="95">
        <v>10.82</v>
      </c>
      <c r="O641" s="95">
        <v>5.21</v>
      </c>
      <c r="P641" s="95">
        <v>-21.44</v>
      </c>
      <c r="Q641" s="95">
        <v>9.44</v>
      </c>
      <c r="R641" s="95">
        <v>-35.14</v>
      </c>
      <c r="S641" s="95">
        <v>-10.1</v>
      </c>
      <c r="T641" s="95">
        <v>-11.3</v>
      </c>
      <c r="U641" s="95">
        <v>0.28999999999999998</v>
      </c>
      <c r="V641" s="95">
        <v>0.71</v>
      </c>
      <c r="W641" s="95">
        <v>0.35</v>
      </c>
      <c r="X641" s="95"/>
      <c r="Y641" s="95"/>
      <c r="Z641" s="74" t="s">
        <v>1111</v>
      </c>
      <c r="AA641" s="95">
        <v>2.25</v>
      </c>
      <c r="AB641" s="95">
        <v>-0.79</v>
      </c>
      <c r="AC641" s="74" t="s">
        <v>1111</v>
      </c>
      <c r="AD641" s="95">
        <v>2144263878</v>
      </c>
    </row>
    <row r="642" spans="1:30" x14ac:dyDescent="0.2">
      <c r="A642" s="74" t="s">
        <v>1751</v>
      </c>
      <c r="B642" s="95">
        <v>224.69</v>
      </c>
      <c r="C642" s="95"/>
      <c r="D642" s="95">
        <v>21.35</v>
      </c>
      <c r="E642" s="95">
        <v>3.16</v>
      </c>
      <c r="F642" s="95">
        <v>1.39</v>
      </c>
      <c r="G642" s="95">
        <v>82.52</v>
      </c>
      <c r="H642" s="95">
        <v>16.09</v>
      </c>
      <c r="I642" s="95">
        <v>13.93</v>
      </c>
      <c r="J642" s="95">
        <v>18.48</v>
      </c>
      <c r="K642" s="95">
        <v>20.9</v>
      </c>
      <c r="L642" s="95">
        <v>2.42</v>
      </c>
      <c r="M642" s="95">
        <v>0.41</v>
      </c>
      <c r="N642" s="95">
        <v>2.97</v>
      </c>
      <c r="O642" s="95">
        <v>11.19</v>
      </c>
      <c r="P642" s="95">
        <v>-1.98</v>
      </c>
      <c r="Q642" s="95">
        <v>1.7</v>
      </c>
      <c r="R642" s="95">
        <v>14.82</v>
      </c>
      <c r="S642" s="95">
        <v>6.49</v>
      </c>
      <c r="T642" s="95">
        <v>7.96</v>
      </c>
      <c r="U642" s="95">
        <v>0.44</v>
      </c>
      <c r="V642" s="95">
        <v>0.56000000000000005</v>
      </c>
      <c r="W642" s="95">
        <v>0.47</v>
      </c>
      <c r="X642" s="95">
        <v>4.55</v>
      </c>
      <c r="Y642" s="95">
        <v>2.44</v>
      </c>
      <c r="Z642" s="74" t="s">
        <v>1111</v>
      </c>
      <c r="AA642" s="95">
        <v>71</v>
      </c>
      <c r="AB642" s="95">
        <v>10.52</v>
      </c>
      <c r="AC642" s="74" t="s">
        <v>1111</v>
      </c>
      <c r="AD642" s="95">
        <v>33005320763</v>
      </c>
    </row>
    <row r="643" spans="1:30" x14ac:dyDescent="0.2">
      <c r="A643" s="74" t="s">
        <v>1752</v>
      </c>
      <c r="B643" s="95">
        <v>35.19</v>
      </c>
      <c r="C643" s="95"/>
      <c r="D643" s="95">
        <v>-22.07</v>
      </c>
      <c r="E643" s="95">
        <v>3.46</v>
      </c>
      <c r="F643" s="95">
        <v>2.0299999999999998</v>
      </c>
      <c r="G643" s="95">
        <v>23.48</v>
      </c>
      <c r="H643" s="95">
        <v>-29.22</v>
      </c>
      <c r="I643" s="95">
        <v>-25.37</v>
      </c>
      <c r="J643" s="95">
        <v>-19.16</v>
      </c>
      <c r="K643" s="95">
        <v>-14.97</v>
      </c>
      <c r="L643" s="95">
        <v>4.22</v>
      </c>
      <c r="M643" s="95">
        <v>-0.76</v>
      </c>
      <c r="N643" s="95">
        <v>5.6</v>
      </c>
      <c r="O643" s="95">
        <v>3.75</v>
      </c>
      <c r="P643" s="95">
        <v>-8.4700000000000006</v>
      </c>
      <c r="Q643" s="95">
        <v>3.5</v>
      </c>
      <c r="R643" s="95">
        <v>-15.68</v>
      </c>
      <c r="S643" s="95">
        <v>-9.2100000000000009</v>
      </c>
      <c r="T643" s="95">
        <v>-13.88</v>
      </c>
      <c r="U643" s="95">
        <v>0.59</v>
      </c>
      <c r="V643" s="95">
        <v>0.41</v>
      </c>
      <c r="W643" s="95">
        <v>0.36</v>
      </c>
      <c r="X643" s="95"/>
      <c r="Y643" s="95"/>
      <c r="Z643" s="74" t="s">
        <v>1111</v>
      </c>
      <c r="AA643" s="95">
        <v>10.17</v>
      </c>
      <c r="AB643" s="95">
        <v>-1.59</v>
      </c>
      <c r="AC643" s="74" t="s">
        <v>1111</v>
      </c>
      <c r="AD643" s="95">
        <v>13658576452</v>
      </c>
    </row>
    <row r="644" spans="1:30" x14ac:dyDescent="0.2">
      <c r="A644" s="74" t="s">
        <v>1753</v>
      </c>
      <c r="B644" s="95">
        <v>166.73</v>
      </c>
      <c r="C644" s="95"/>
      <c r="D644" s="95">
        <v>-105.91</v>
      </c>
      <c r="E644" s="95">
        <v>4.16</v>
      </c>
      <c r="F644" s="95">
        <v>2</v>
      </c>
      <c r="G644" s="95">
        <v>74.22</v>
      </c>
      <c r="H644" s="95">
        <v>-66.790000000000006</v>
      </c>
      <c r="I644" s="95">
        <v>-52.34</v>
      </c>
      <c r="J644" s="95">
        <v>-83</v>
      </c>
      <c r="K644" s="95">
        <v>-77.84</v>
      </c>
      <c r="L644" s="95">
        <v>5.16</v>
      </c>
      <c r="M644" s="95">
        <v>-0.26</v>
      </c>
      <c r="N644" s="95">
        <v>55.43</v>
      </c>
      <c r="O644" s="95">
        <v>9.31</v>
      </c>
      <c r="P644" s="95">
        <v>-5.64</v>
      </c>
      <c r="Q644" s="95">
        <v>1.5</v>
      </c>
      <c r="R644" s="95">
        <v>-3.93</v>
      </c>
      <c r="S644" s="95">
        <v>-1.89</v>
      </c>
      <c r="T644" s="95">
        <v>-4.26</v>
      </c>
      <c r="U644" s="95">
        <v>0.48</v>
      </c>
      <c r="V644" s="95">
        <v>0.52</v>
      </c>
      <c r="W644" s="95">
        <v>0.04</v>
      </c>
      <c r="X644" s="95"/>
      <c r="Y644" s="95"/>
      <c r="Z644" s="74" t="s">
        <v>1111</v>
      </c>
      <c r="AA644" s="95">
        <v>40.07</v>
      </c>
      <c r="AB644" s="95">
        <v>-1.57</v>
      </c>
      <c r="AC644" s="74" t="s">
        <v>1111</v>
      </c>
      <c r="AD644" s="95">
        <v>17098778401</v>
      </c>
    </row>
    <row r="645" spans="1:30" x14ac:dyDescent="0.2">
      <c r="A645" s="74" t="s">
        <v>1754</v>
      </c>
      <c r="B645" s="95">
        <v>0.4</v>
      </c>
      <c r="C645" s="95"/>
      <c r="D645" s="95">
        <v>-1.86</v>
      </c>
      <c r="E645" s="95">
        <v>0.42</v>
      </c>
      <c r="F645" s="95">
        <v>0.23</v>
      </c>
      <c r="G645" s="95">
        <v>19.37</v>
      </c>
      <c r="H645" s="95">
        <v>-31.73</v>
      </c>
      <c r="I645" s="95">
        <v>-25.53</v>
      </c>
      <c r="J645" s="95">
        <v>-1.5</v>
      </c>
      <c r="K645" s="95">
        <v>-2.39</v>
      </c>
      <c r="L645" s="95">
        <v>-0.89</v>
      </c>
      <c r="M645" s="95">
        <v>0.25</v>
      </c>
      <c r="N645" s="95">
        <v>0.48</v>
      </c>
      <c r="O645" s="95">
        <v>6.91</v>
      </c>
      <c r="P645" s="95">
        <v>-0.4</v>
      </c>
      <c r="Q645" s="95">
        <v>1.0900000000000001</v>
      </c>
      <c r="R645" s="95">
        <v>-22.72</v>
      </c>
      <c r="S645" s="95">
        <v>-12.44</v>
      </c>
      <c r="T645" s="95">
        <v>-23.21</v>
      </c>
      <c r="U645" s="95">
        <v>0.55000000000000004</v>
      </c>
      <c r="V645" s="95">
        <v>0.45</v>
      </c>
      <c r="W645" s="95">
        <v>0.49</v>
      </c>
      <c r="X645" s="95">
        <v>13.85</v>
      </c>
      <c r="Y645" s="95"/>
      <c r="Z645" s="74" t="s">
        <v>1111</v>
      </c>
      <c r="AA645" s="95">
        <v>0.94</v>
      </c>
      <c r="AB645" s="95">
        <v>-0.21</v>
      </c>
      <c r="AC645" s="74" t="s">
        <v>1111</v>
      </c>
      <c r="AD645" s="95">
        <v>14626680</v>
      </c>
    </row>
    <row r="646" spans="1:30" x14ac:dyDescent="0.2">
      <c r="A646" s="74" t="s">
        <v>1755</v>
      </c>
      <c r="B646" s="95">
        <v>583.96</v>
      </c>
      <c r="C646" s="95"/>
      <c r="D646" s="95">
        <v>2.62</v>
      </c>
      <c r="E646" s="95">
        <v>1.1399999999999999</v>
      </c>
      <c r="F646" s="95">
        <v>0.88</v>
      </c>
      <c r="G646" s="95">
        <v>57.05</v>
      </c>
      <c r="H646" s="95">
        <v>287.31</v>
      </c>
      <c r="I646" s="95">
        <v>223.47</v>
      </c>
      <c r="J646" s="95">
        <v>2.04</v>
      </c>
      <c r="K646" s="95">
        <v>1.88</v>
      </c>
      <c r="L646" s="95">
        <v>-0.16</v>
      </c>
      <c r="M646" s="95">
        <v>-0.09</v>
      </c>
      <c r="N646" s="95">
        <v>5.86</v>
      </c>
      <c r="O646" s="95">
        <v>9.6199999999999992</v>
      </c>
      <c r="P646" s="95">
        <v>-1</v>
      </c>
      <c r="Q646" s="95">
        <v>3.79</v>
      </c>
      <c r="R646" s="95">
        <v>43.43</v>
      </c>
      <c r="S646" s="95">
        <v>33.369999999999997</v>
      </c>
      <c r="T646" s="95">
        <v>43.43</v>
      </c>
      <c r="U646" s="95">
        <v>0.77</v>
      </c>
      <c r="V646" s="95">
        <v>0.23</v>
      </c>
      <c r="W646" s="95">
        <v>0.15</v>
      </c>
      <c r="X646" s="95">
        <v>4.74</v>
      </c>
      <c r="Y646" s="95">
        <v>103.43</v>
      </c>
      <c r="Z646" s="74" t="s">
        <v>1111</v>
      </c>
      <c r="AA646" s="95">
        <v>512.48</v>
      </c>
      <c r="AB646" s="95">
        <v>222.56</v>
      </c>
      <c r="AC646" s="74" t="s">
        <v>1111</v>
      </c>
      <c r="AD646" s="95">
        <v>17464749250</v>
      </c>
    </row>
    <row r="647" spans="1:30" x14ac:dyDescent="0.2">
      <c r="A647" s="74" t="s">
        <v>1756</v>
      </c>
      <c r="B647" s="95">
        <v>567.95000000000005</v>
      </c>
      <c r="C647" s="95"/>
      <c r="D647" s="95">
        <v>2.5499999999999998</v>
      </c>
      <c r="E647" s="95">
        <v>1.1100000000000001</v>
      </c>
      <c r="F647" s="95">
        <v>0.85</v>
      </c>
      <c r="G647" s="95">
        <v>57.05</v>
      </c>
      <c r="H647" s="95">
        <v>287.31</v>
      </c>
      <c r="I647" s="95">
        <v>223.47</v>
      </c>
      <c r="J647" s="95">
        <v>1.98</v>
      </c>
      <c r="K647" s="95">
        <v>1.88</v>
      </c>
      <c r="L647" s="95">
        <v>-0.16</v>
      </c>
      <c r="M647" s="95">
        <v>-0.09</v>
      </c>
      <c r="N647" s="95">
        <v>5.7</v>
      </c>
      <c r="O647" s="95">
        <v>9.35</v>
      </c>
      <c r="P647" s="95">
        <v>-0.97</v>
      </c>
      <c r="Q647" s="95">
        <v>3.79</v>
      </c>
      <c r="R647" s="95">
        <v>43.43</v>
      </c>
      <c r="S647" s="95">
        <v>33.369999999999997</v>
      </c>
      <c r="T647" s="95">
        <v>43.43</v>
      </c>
      <c r="U647" s="95">
        <v>0.77</v>
      </c>
      <c r="V647" s="95">
        <v>0.23</v>
      </c>
      <c r="W647" s="95">
        <v>0.15</v>
      </c>
      <c r="X647" s="95">
        <v>4.74</v>
      </c>
      <c r="Y647" s="95">
        <v>103.43</v>
      </c>
      <c r="Z647" s="74" t="s">
        <v>1111</v>
      </c>
      <c r="AA647" s="95">
        <v>512.48</v>
      </c>
      <c r="AB647" s="95">
        <v>222.56</v>
      </c>
      <c r="AC647" s="74" t="s">
        <v>1111</v>
      </c>
      <c r="AD647" s="95">
        <v>17464749250</v>
      </c>
    </row>
    <row r="648" spans="1:30" x14ac:dyDescent="0.2">
      <c r="A648" s="74" t="s">
        <v>1757</v>
      </c>
      <c r="B648" s="95">
        <v>2.97</v>
      </c>
      <c r="C648" s="95"/>
      <c r="D648" s="95">
        <v>16.13</v>
      </c>
      <c r="E648" s="95">
        <v>1.25</v>
      </c>
      <c r="F648" s="95">
        <v>0.81</v>
      </c>
      <c r="G648" s="95">
        <v>44.1</v>
      </c>
      <c r="H648" s="95">
        <v>5.15</v>
      </c>
      <c r="I648" s="95">
        <v>4.71</v>
      </c>
      <c r="J648" s="95">
        <v>14.77</v>
      </c>
      <c r="K648" s="95">
        <v>7.31</v>
      </c>
      <c r="L648" s="95">
        <v>-7.37</v>
      </c>
      <c r="M648" s="95">
        <v>-0.62</v>
      </c>
      <c r="N648" s="95">
        <v>0.76</v>
      </c>
      <c r="O648" s="95">
        <v>1.36</v>
      </c>
      <c r="P648" s="95">
        <v>-3.4</v>
      </c>
      <c r="Q648" s="95">
        <v>4.54</v>
      </c>
      <c r="R648" s="95">
        <v>7.74</v>
      </c>
      <c r="S648" s="95">
        <v>5.01</v>
      </c>
      <c r="T648" s="95">
        <v>7.91</v>
      </c>
      <c r="U648" s="95">
        <v>0.65</v>
      </c>
      <c r="V648" s="95">
        <v>0.35</v>
      </c>
      <c r="W648" s="95">
        <v>1.06</v>
      </c>
      <c r="X648" s="95">
        <v>114.13</v>
      </c>
      <c r="Y648" s="95"/>
      <c r="Z648" s="74" t="s">
        <v>1111</v>
      </c>
      <c r="AA648" s="95">
        <v>2.38</v>
      </c>
      <c r="AB648" s="95">
        <v>0.18</v>
      </c>
      <c r="AC648" s="74" t="s">
        <v>1111</v>
      </c>
      <c r="AD648" s="95">
        <v>49684490</v>
      </c>
    </row>
    <row r="649" spans="1:30" x14ac:dyDescent="0.2">
      <c r="A649" s="74" t="s">
        <v>1758</v>
      </c>
      <c r="B649" s="95">
        <v>0.34</v>
      </c>
      <c r="C649" s="95"/>
      <c r="D649" s="95">
        <v>-3.06</v>
      </c>
      <c r="E649" s="95">
        <v>1.72</v>
      </c>
      <c r="F649" s="95">
        <v>0.89</v>
      </c>
      <c r="G649" s="95">
        <v>37.47</v>
      </c>
      <c r="H649" s="95">
        <v>-41.49</v>
      </c>
      <c r="I649" s="95">
        <v>-48.22</v>
      </c>
      <c r="J649" s="95">
        <v>-3.56</v>
      </c>
      <c r="K649" s="95">
        <v>-2.08</v>
      </c>
      <c r="L649" s="95">
        <v>1.37</v>
      </c>
      <c r="M649" s="95">
        <v>-0.66</v>
      </c>
      <c r="N649" s="95">
        <v>1.48</v>
      </c>
      <c r="O649" s="95">
        <v>1.33</v>
      </c>
      <c r="P649" s="95">
        <v>-8.89</v>
      </c>
      <c r="Q649" s="95">
        <v>3.91</v>
      </c>
      <c r="R649" s="95">
        <v>-56.13</v>
      </c>
      <c r="S649" s="95">
        <v>-29.09</v>
      </c>
      <c r="T649" s="95">
        <v>-33.57</v>
      </c>
      <c r="U649" s="95">
        <v>0.52</v>
      </c>
      <c r="V649" s="95">
        <v>0.48</v>
      </c>
      <c r="W649" s="95">
        <v>0.6</v>
      </c>
      <c r="X649" s="95">
        <v>-14.02</v>
      </c>
      <c r="Y649" s="95"/>
      <c r="Z649" s="74" t="s">
        <v>1111</v>
      </c>
      <c r="AA649" s="95">
        <v>0.2</v>
      </c>
      <c r="AB649" s="95">
        <v>-0.11</v>
      </c>
      <c r="AC649" s="74" t="s">
        <v>1111</v>
      </c>
      <c r="AD649" s="95">
        <v>50582235</v>
      </c>
    </row>
    <row r="650" spans="1:30" x14ac:dyDescent="0.2">
      <c r="A650" s="74" t="s">
        <v>1759</v>
      </c>
      <c r="B650" s="95">
        <v>59.8</v>
      </c>
      <c r="C650" s="95">
        <v>3.41</v>
      </c>
      <c r="D650" s="95">
        <v>30.89</v>
      </c>
      <c r="E650" s="95">
        <v>0.85</v>
      </c>
      <c r="F650" s="95">
        <v>0.3</v>
      </c>
      <c r="G650" s="95">
        <v>47.27</v>
      </c>
      <c r="H650" s="95">
        <v>24.86</v>
      </c>
      <c r="I650" s="95">
        <v>5.86</v>
      </c>
      <c r="J650" s="95">
        <v>7.28</v>
      </c>
      <c r="K650" s="95">
        <v>6.53</v>
      </c>
      <c r="L650" s="95">
        <v>-0.75</v>
      </c>
      <c r="M650" s="95">
        <v>-0.09</v>
      </c>
      <c r="N650" s="95">
        <v>1.81</v>
      </c>
      <c r="O650" s="95">
        <v>-0.87</v>
      </c>
      <c r="P650" s="95">
        <v>-0.31</v>
      </c>
      <c r="Q650" s="95">
        <v>0.08</v>
      </c>
      <c r="R650" s="95">
        <v>2.76</v>
      </c>
      <c r="S650" s="95">
        <v>0.98</v>
      </c>
      <c r="T650" s="95">
        <v>9.17</v>
      </c>
      <c r="U650" s="95">
        <v>0.36</v>
      </c>
      <c r="V650" s="95">
        <v>0.64</v>
      </c>
      <c r="W650" s="95">
        <v>0.17</v>
      </c>
      <c r="X650" s="95">
        <v>36.79</v>
      </c>
      <c r="Y650" s="95">
        <v>40.35</v>
      </c>
      <c r="Z650" s="74" t="s">
        <v>1111</v>
      </c>
      <c r="AA650" s="95">
        <v>70.27</v>
      </c>
      <c r="AB650" s="95">
        <v>1.94</v>
      </c>
      <c r="AC650" s="74" t="s">
        <v>1111</v>
      </c>
      <c r="AD650" s="95">
        <v>18251919909</v>
      </c>
    </row>
    <row r="651" spans="1:30" x14ac:dyDescent="0.2">
      <c r="A651" s="74" t="s">
        <v>1760</v>
      </c>
      <c r="B651" s="95">
        <v>65.319999999999993</v>
      </c>
      <c r="C651" s="95">
        <v>3.9</v>
      </c>
      <c r="D651" s="95">
        <v>33.74</v>
      </c>
      <c r="E651" s="95">
        <v>0.93</v>
      </c>
      <c r="F651" s="95">
        <v>0.33</v>
      </c>
      <c r="G651" s="95">
        <v>47.27</v>
      </c>
      <c r="H651" s="95">
        <v>24.86</v>
      </c>
      <c r="I651" s="95">
        <v>5.86</v>
      </c>
      <c r="J651" s="95">
        <v>7.95</v>
      </c>
      <c r="K651" s="95">
        <v>6.53</v>
      </c>
      <c r="L651" s="95">
        <v>-0.75</v>
      </c>
      <c r="M651" s="95">
        <v>-0.09</v>
      </c>
      <c r="N651" s="95">
        <v>1.98</v>
      </c>
      <c r="O651" s="95">
        <v>-0.95</v>
      </c>
      <c r="P651" s="95">
        <v>-0.34</v>
      </c>
      <c r="Q651" s="95">
        <v>0.08</v>
      </c>
      <c r="R651" s="95">
        <v>2.76</v>
      </c>
      <c r="S651" s="95">
        <v>0.98</v>
      </c>
      <c r="T651" s="95">
        <v>9.17</v>
      </c>
      <c r="U651" s="95">
        <v>0.36</v>
      </c>
      <c r="V651" s="95">
        <v>0.64</v>
      </c>
      <c r="W651" s="95">
        <v>0.17</v>
      </c>
      <c r="X651" s="95">
        <v>36.79</v>
      </c>
      <c r="Y651" s="95">
        <v>40.35</v>
      </c>
      <c r="Z651" s="74" t="s">
        <v>1111</v>
      </c>
      <c r="AA651" s="95">
        <v>70.27</v>
      </c>
      <c r="AB651" s="95">
        <v>1.94</v>
      </c>
      <c r="AC651" s="74" t="s">
        <v>1111</v>
      </c>
      <c r="AD651" s="95">
        <v>18251919909</v>
      </c>
    </row>
    <row r="652" spans="1:30" x14ac:dyDescent="0.2">
      <c r="A652" s="74" t="s">
        <v>1761</v>
      </c>
      <c r="B652" s="95">
        <v>3.79</v>
      </c>
      <c r="C652" s="95"/>
      <c r="D652" s="95">
        <v>-0.66</v>
      </c>
      <c r="E652" s="95">
        <v>4.68</v>
      </c>
      <c r="F652" s="95">
        <v>4.3</v>
      </c>
      <c r="G652" s="95"/>
      <c r="H652" s="95"/>
      <c r="I652" s="95"/>
      <c r="J652" s="95">
        <v>-0.66</v>
      </c>
      <c r="K652" s="95">
        <v>-0.52</v>
      </c>
      <c r="L652" s="95">
        <v>0.14000000000000001</v>
      </c>
      <c r="M652" s="95">
        <v>-1.01</v>
      </c>
      <c r="N652" s="95"/>
      <c r="O652" s="95">
        <v>4.8899999999999997</v>
      </c>
      <c r="P652" s="95">
        <v>-68.36</v>
      </c>
      <c r="Q652" s="95">
        <v>16.34</v>
      </c>
      <c r="R652" s="95">
        <v>-707.34</v>
      </c>
      <c r="S652" s="95">
        <v>-651.21</v>
      </c>
      <c r="T652" s="95">
        <v>-707.34</v>
      </c>
      <c r="U652" s="95">
        <v>0.92</v>
      </c>
      <c r="V652" s="95">
        <v>0.08</v>
      </c>
      <c r="W652" s="95">
        <v>0</v>
      </c>
      <c r="X652" s="95"/>
      <c r="Y652" s="95"/>
      <c r="Z652" s="74" t="s">
        <v>1111</v>
      </c>
      <c r="AA652" s="95">
        <v>0.81</v>
      </c>
      <c r="AB652" s="95">
        <v>-5.73</v>
      </c>
      <c r="AC652" s="74" t="s">
        <v>1111</v>
      </c>
      <c r="AD652" s="95">
        <v>95356368</v>
      </c>
    </row>
    <row r="653" spans="1:30" x14ac:dyDescent="0.2">
      <c r="A653" s="74" t="s">
        <v>1762</v>
      </c>
      <c r="B653" s="95">
        <v>62.89</v>
      </c>
      <c r="C653" s="95"/>
      <c r="D653" s="95">
        <v>20.61</v>
      </c>
      <c r="E653" s="95">
        <v>15.06</v>
      </c>
      <c r="F653" s="95">
        <v>1.5</v>
      </c>
      <c r="G653" s="95">
        <v>18.600000000000001</v>
      </c>
      <c r="H653" s="95">
        <v>3.72</v>
      </c>
      <c r="I653" s="95">
        <v>2.5499999999999998</v>
      </c>
      <c r="J653" s="95">
        <v>14.14</v>
      </c>
      <c r="K653" s="95">
        <v>15.23</v>
      </c>
      <c r="L653" s="95">
        <v>1.1000000000000001</v>
      </c>
      <c r="M653" s="95">
        <v>1.17</v>
      </c>
      <c r="N653" s="95">
        <v>0.53</v>
      </c>
      <c r="O653" s="95">
        <v>-16.940000000000001</v>
      </c>
      <c r="P653" s="95">
        <v>-2.08</v>
      </c>
      <c r="Q653" s="95">
        <v>0.76</v>
      </c>
      <c r="R653" s="95">
        <v>73.09</v>
      </c>
      <c r="S653" s="95">
        <v>7.27</v>
      </c>
      <c r="T653" s="95">
        <v>36.369999999999997</v>
      </c>
      <c r="U653" s="95">
        <v>0.1</v>
      </c>
      <c r="V653" s="95">
        <v>0.9</v>
      </c>
      <c r="W653" s="95">
        <v>2.85</v>
      </c>
      <c r="X653" s="95"/>
      <c r="Y653" s="95"/>
      <c r="Z653" s="74" t="s">
        <v>1111</v>
      </c>
      <c r="AA653" s="95">
        <v>4.18</v>
      </c>
      <c r="AB653" s="95">
        <v>3.05</v>
      </c>
      <c r="AC653" s="74" t="s">
        <v>1111</v>
      </c>
      <c r="AD653" s="95">
        <v>8550813694</v>
      </c>
    </row>
    <row r="654" spans="1:30" x14ac:dyDescent="0.2">
      <c r="A654" s="74" t="s">
        <v>1763</v>
      </c>
      <c r="B654" s="95">
        <v>30.93</v>
      </c>
      <c r="C654" s="95"/>
      <c r="D654" s="95">
        <v>-42.32</v>
      </c>
      <c r="E654" s="95">
        <v>2.15</v>
      </c>
      <c r="F654" s="95">
        <v>0.69</v>
      </c>
      <c r="G654" s="95">
        <v>48.34</v>
      </c>
      <c r="H654" s="95">
        <v>-2.76</v>
      </c>
      <c r="I654" s="95">
        <v>-1.72</v>
      </c>
      <c r="J654" s="95">
        <v>-26.34</v>
      </c>
      <c r="K654" s="95">
        <v>-26.77</v>
      </c>
      <c r="L654" s="95">
        <v>-0.44</v>
      </c>
      <c r="M654" s="95">
        <v>0.04</v>
      </c>
      <c r="N654" s="95">
        <v>0.73</v>
      </c>
      <c r="O654" s="95">
        <v>-9.89</v>
      </c>
      <c r="P654" s="95">
        <v>-0.77</v>
      </c>
      <c r="Q654" s="95">
        <v>0.57999999999999996</v>
      </c>
      <c r="R654" s="95">
        <v>-5.08</v>
      </c>
      <c r="S654" s="95">
        <v>-1.64</v>
      </c>
      <c r="T654" s="95">
        <v>-10.75</v>
      </c>
      <c r="U654" s="95">
        <v>0.32</v>
      </c>
      <c r="V654" s="95">
        <v>0.68</v>
      </c>
      <c r="W654" s="95">
        <v>0.95</v>
      </c>
      <c r="X654" s="95">
        <v>-3.28</v>
      </c>
      <c r="Y654" s="95"/>
      <c r="Z654" s="74" t="s">
        <v>1111</v>
      </c>
      <c r="AA654" s="95">
        <v>14.4</v>
      </c>
      <c r="AB654" s="95">
        <v>-0.73</v>
      </c>
      <c r="AC654" s="74" t="s">
        <v>1111</v>
      </c>
      <c r="AD654" s="95">
        <v>720783441</v>
      </c>
    </row>
    <row r="655" spans="1:30" x14ac:dyDescent="0.2">
      <c r="A655" s="74" t="s">
        <v>1764</v>
      </c>
      <c r="B655" s="95">
        <v>58.9</v>
      </c>
      <c r="C655" s="95">
        <v>2.21</v>
      </c>
      <c r="D655" s="95">
        <v>14.17</v>
      </c>
      <c r="E655" s="95">
        <v>1.1200000000000001</v>
      </c>
      <c r="F655" s="95">
        <v>0.1</v>
      </c>
      <c r="G655" s="95">
        <v>100</v>
      </c>
      <c r="H655" s="95">
        <v>29.83</v>
      </c>
      <c r="I655" s="95">
        <v>21.52</v>
      </c>
      <c r="J655" s="95">
        <v>10.23</v>
      </c>
      <c r="K655" s="95">
        <v>-19.059999999999999</v>
      </c>
      <c r="L655" s="95">
        <v>-29.29</v>
      </c>
      <c r="M655" s="95">
        <v>-3.2</v>
      </c>
      <c r="N655" s="95">
        <v>3.05</v>
      </c>
      <c r="O655" s="95"/>
      <c r="P655" s="95">
        <v>-0.1</v>
      </c>
      <c r="Q655" s="95"/>
      <c r="R655" s="95">
        <v>7.87</v>
      </c>
      <c r="S655" s="95">
        <v>0.73</v>
      </c>
      <c r="T655" s="95">
        <v>4.54</v>
      </c>
      <c r="U655" s="95">
        <v>0.09</v>
      </c>
      <c r="V655" s="95">
        <v>0.91</v>
      </c>
      <c r="W655" s="95">
        <v>0.03</v>
      </c>
      <c r="X655" s="95">
        <v>-7.0000000000000007E-2</v>
      </c>
      <c r="Y655" s="95">
        <v>3.74</v>
      </c>
      <c r="Z655" s="74" t="s">
        <v>1111</v>
      </c>
      <c r="AA655" s="95">
        <v>52.8</v>
      </c>
      <c r="AB655" s="95">
        <v>4.16</v>
      </c>
      <c r="AC655" s="74" t="s">
        <v>1111</v>
      </c>
      <c r="AD655" s="95">
        <v>48640862790</v>
      </c>
    </row>
    <row r="656" spans="1:30" x14ac:dyDescent="0.2">
      <c r="A656" s="74" t="s">
        <v>1765</v>
      </c>
      <c r="B656" s="95">
        <v>4.01</v>
      </c>
      <c r="C656" s="95">
        <v>9.98</v>
      </c>
      <c r="D656" s="95">
        <v>4.25</v>
      </c>
      <c r="E656" s="95">
        <v>0.85</v>
      </c>
      <c r="F656" s="95">
        <v>0.52</v>
      </c>
      <c r="G656" s="95">
        <v>100</v>
      </c>
      <c r="H656" s="95">
        <v>225.78</v>
      </c>
      <c r="I656" s="95">
        <v>192.53</v>
      </c>
      <c r="J656" s="95">
        <v>3.63</v>
      </c>
      <c r="K656" s="95">
        <v>5.94</v>
      </c>
      <c r="L656" s="95">
        <v>2.3199999999999998</v>
      </c>
      <c r="M656" s="95">
        <v>0.54</v>
      </c>
      <c r="N656" s="95">
        <v>8.19</v>
      </c>
      <c r="O656" s="95"/>
      <c r="P656" s="95">
        <v>-0.52</v>
      </c>
      <c r="Q656" s="95"/>
      <c r="R656" s="95">
        <v>19.87</v>
      </c>
      <c r="S656" s="95">
        <v>12.11</v>
      </c>
      <c r="T656" s="95">
        <v>14.81</v>
      </c>
      <c r="U656" s="95">
        <v>0.61</v>
      </c>
      <c r="V656" s="95">
        <v>0.39</v>
      </c>
      <c r="W656" s="95">
        <v>0.06</v>
      </c>
      <c r="X656" s="95">
        <v>-16.82</v>
      </c>
      <c r="Y656" s="95"/>
      <c r="Z656" s="74" t="s">
        <v>1111</v>
      </c>
      <c r="AA656" s="95">
        <v>4.74</v>
      </c>
      <c r="AB656" s="95">
        <v>0.94</v>
      </c>
      <c r="AC656" s="74" t="s">
        <v>1111</v>
      </c>
      <c r="AD656" s="95">
        <v>296620101</v>
      </c>
    </row>
    <row r="657" spans="1:30" x14ac:dyDescent="0.2">
      <c r="A657" s="74" t="s">
        <v>1766</v>
      </c>
      <c r="B657" s="95">
        <v>5.28</v>
      </c>
      <c r="C657" s="95"/>
      <c r="D657" s="95">
        <v>-19.670000000000002</v>
      </c>
      <c r="E657" s="95">
        <v>1.24</v>
      </c>
      <c r="F657" s="95">
        <v>0.15</v>
      </c>
      <c r="G657" s="95">
        <v>100</v>
      </c>
      <c r="H657" s="95">
        <v>3.17</v>
      </c>
      <c r="I657" s="95">
        <v>-1.68</v>
      </c>
      <c r="J657" s="95">
        <v>10.42</v>
      </c>
      <c r="K657" s="95">
        <v>50.25</v>
      </c>
      <c r="L657" s="95">
        <v>39.83</v>
      </c>
      <c r="M657" s="95">
        <v>4.72</v>
      </c>
      <c r="N657" s="95">
        <v>0.33</v>
      </c>
      <c r="O657" s="95">
        <v>87.41</v>
      </c>
      <c r="P657" s="95">
        <v>-0.17</v>
      </c>
      <c r="Q657" s="95">
        <v>1.01</v>
      </c>
      <c r="R657" s="95">
        <v>-6.28</v>
      </c>
      <c r="S657" s="95">
        <v>-0.75</v>
      </c>
      <c r="T657" s="95">
        <v>1.55</v>
      </c>
      <c r="U657" s="95">
        <v>0.12</v>
      </c>
      <c r="V657" s="95">
        <v>0.88</v>
      </c>
      <c r="W657" s="95">
        <v>0.45</v>
      </c>
      <c r="X657" s="95">
        <v>-6.52</v>
      </c>
      <c r="Y657" s="95"/>
      <c r="Z657" s="74" t="s">
        <v>1111</v>
      </c>
      <c r="AA657" s="95">
        <v>4.2699999999999996</v>
      </c>
      <c r="AB657" s="95">
        <v>-0.27</v>
      </c>
      <c r="AC657" s="74" t="s">
        <v>1111</v>
      </c>
      <c r="AD657" s="95">
        <v>978712944</v>
      </c>
    </row>
    <row r="658" spans="1:30" x14ac:dyDescent="0.2">
      <c r="A658" s="74" t="s">
        <v>1767</v>
      </c>
      <c r="B658" s="95">
        <v>38.15</v>
      </c>
      <c r="C658" s="95">
        <v>18.32</v>
      </c>
      <c r="D658" s="95">
        <v>8.0299999999999994</v>
      </c>
      <c r="E658" s="95">
        <v>3.61</v>
      </c>
      <c r="F658" s="95">
        <v>1.91</v>
      </c>
      <c r="G658" s="95">
        <v>49.83</v>
      </c>
      <c r="H658" s="95">
        <v>25.3</v>
      </c>
      <c r="I658" s="95">
        <v>19.190000000000001</v>
      </c>
      <c r="J658" s="95">
        <v>6.09</v>
      </c>
      <c r="K658" s="95">
        <v>4.55</v>
      </c>
      <c r="L658" s="95">
        <v>-1.54</v>
      </c>
      <c r="M658" s="95">
        <v>-0.91</v>
      </c>
      <c r="N658" s="95">
        <v>1.54</v>
      </c>
      <c r="O658" s="95">
        <v>5.29</v>
      </c>
      <c r="P658" s="95">
        <v>-4.8</v>
      </c>
      <c r="Q658" s="95">
        <v>2.5</v>
      </c>
      <c r="R658" s="95">
        <v>44.98</v>
      </c>
      <c r="S658" s="95">
        <v>23.8</v>
      </c>
      <c r="T658" s="95">
        <v>44.97</v>
      </c>
      <c r="U658" s="95">
        <v>0.53</v>
      </c>
      <c r="V658" s="95">
        <v>0.47</v>
      </c>
      <c r="W658" s="95">
        <v>1.24</v>
      </c>
      <c r="X658" s="95">
        <v>-4.25</v>
      </c>
      <c r="Y658" s="95">
        <v>-2.44</v>
      </c>
      <c r="Z658" s="74" t="s">
        <v>1111</v>
      </c>
      <c r="AA658" s="95">
        <v>10.56</v>
      </c>
      <c r="AB658" s="95">
        <v>4.75</v>
      </c>
      <c r="AC658" s="74" t="s">
        <v>1111</v>
      </c>
      <c r="AD658" s="95">
        <v>1899236710</v>
      </c>
    </row>
    <row r="659" spans="1:30" x14ac:dyDescent="0.2">
      <c r="A659" s="74" t="s">
        <v>1768</v>
      </c>
      <c r="B659" s="95">
        <v>3.56</v>
      </c>
      <c r="C659" s="95">
        <v>4.49</v>
      </c>
      <c r="D659" s="95">
        <v>2.04</v>
      </c>
      <c r="E659" s="95"/>
      <c r="F659" s="95">
        <v>1.07</v>
      </c>
      <c r="G659" s="95">
        <v>44.21</v>
      </c>
      <c r="H659" s="95">
        <v>34.36</v>
      </c>
      <c r="I659" s="95">
        <v>62.89</v>
      </c>
      <c r="J659" s="95">
        <v>3.74</v>
      </c>
      <c r="K659" s="95">
        <v>6.28</v>
      </c>
      <c r="L659" s="95">
        <v>2.54</v>
      </c>
      <c r="M659" s="95"/>
      <c r="N659" s="95">
        <v>1.29</v>
      </c>
      <c r="O659" s="95">
        <v>-13.76</v>
      </c>
      <c r="P659" s="95">
        <v>-1.1399999999999999</v>
      </c>
      <c r="Q659" s="95">
        <v>0.46</v>
      </c>
      <c r="R659" s="95"/>
      <c r="S659" s="95">
        <v>52.26</v>
      </c>
      <c r="T659" s="95">
        <v>39.1</v>
      </c>
      <c r="U659" s="95">
        <v>0</v>
      </c>
      <c r="V659" s="95">
        <v>0.95</v>
      </c>
      <c r="W659" s="95">
        <v>0.83</v>
      </c>
      <c r="X659" s="95">
        <v>-9.34</v>
      </c>
      <c r="Y659" s="95"/>
      <c r="Z659" s="74" t="s">
        <v>1111</v>
      </c>
      <c r="AA659" s="95">
        <v>0</v>
      </c>
      <c r="AB659" s="95">
        <v>1.74</v>
      </c>
      <c r="AC659" s="74" t="s">
        <v>1111</v>
      </c>
      <c r="AD659" s="95">
        <v>147799096</v>
      </c>
    </row>
    <row r="660" spans="1:30" x14ac:dyDescent="0.2">
      <c r="A660" s="74" t="s">
        <v>1769</v>
      </c>
      <c r="B660" s="95">
        <v>8.4499999999999993</v>
      </c>
      <c r="C660" s="95">
        <v>8.4600000000000009</v>
      </c>
      <c r="D660" s="95">
        <v>4.8499999999999996</v>
      </c>
      <c r="E660" s="95"/>
      <c r="F660" s="95">
        <v>2.54</v>
      </c>
      <c r="G660" s="95">
        <v>44.21</v>
      </c>
      <c r="H660" s="95">
        <v>34.36</v>
      </c>
      <c r="I660" s="95">
        <v>62.89</v>
      </c>
      <c r="J660" s="95">
        <v>8.8800000000000008</v>
      </c>
      <c r="K660" s="95">
        <v>6.28</v>
      </c>
      <c r="L660" s="95">
        <v>2.54</v>
      </c>
      <c r="M660" s="95"/>
      <c r="N660" s="95">
        <v>3.05</v>
      </c>
      <c r="O660" s="95">
        <v>-32.65</v>
      </c>
      <c r="P660" s="95">
        <v>-2.72</v>
      </c>
      <c r="Q660" s="95">
        <v>0.46</v>
      </c>
      <c r="R660" s="95"/>
      <c r="S660" s="95">
        <v>52.26</v>
      </c>
      <c r="T660" s="95">
        <v>39.1</v>
      </c>
      <c r="U660" s="95">
        <v>0</v>
      </c>
      <c r="V660" s="95">
        <v>0.95</v>
      </c>
      <c r="W660" s="95">
        <v>0.83</v>
      </c>
      <c r="X660" s="95">
        <v>-9.34</v>
      </c>
      <c r="Y660" s="95"/>
      <c r="Z660" s="74" t="s">
        <v>1111</v>
      </c>
      <c r="AA660" s="95">
        <v>0</v>
      </c>
      <c r="AB660" s="95">
        <v>1.74</v>
      </c>
      <c r="AC660" s="74" t="s">
        <v>1111</v>
      </c>
      <c r="AD660" s="95">
        <v>147799096</v>
      </c>
    </row>
    <row r="661" spans="1:30" x14ac:dyDescent="0.2">
      <c r="A661" s="74" t="s">
        <v>1770</v>
      </c>
      <c r="B661" s="95">
        <v>66.849999999999994</v>
      </c>
      <c r="C661" s="95">
        <v>3.43</v>
      </c>
      <c r="D661" s="95">
        <v>17.57</v>
      </c>
      <c r="E661" s="95">
        <v>1.58</v>
      </c>
      <c r="F661" s="95">
        <v>0.48</v>
      </c>
      <c r="G661" s="95">
        <v>37.96</v>
      </c>
      <c r="H661" s="95">
        <v>22.59</v>
      </c>
      <c r="I661" s="95">
        <v>12.96</v>
      </c>
      <c r="J661" s="95">
        <v>10.08</v>
      </c>
      <c r="K661" s="95">
        <v>20.59</v>
      </c>
      <c r="L661" s="95">
        <v>10.51</v>
      </c>
      <c r="M661" s="95">
        <v>1.65</v>
      </c>
      <c r="N661" s="95">
        <v>2.2799999999999998</v>
      </c>
      <c r="O661" s="95">
        <v>-32.72</v>
      </c>
      <c r="P661" s="95">
        <v>-0.52</v>
      </c>
      <c r="Q661" s="95">
        <v>0.83</v>
      </c>
      <c r="R661" s="95">
        <v>9</v>
      </c>
      <c r="S661" s="95">
        <v>2.72</v>
      </c>
      <c r="T661" s="95">
        <v>5.72</v>
      </c>
      <c r="U661" s="95">
        <v>0.3</v>
      </c>
      <c r="V661" s="95">
        <v>0.7</v>
      </c>
      <c r="W661" s="95">
        <v>0.21</v>
      </c>
      <c r="X661" s="95">
        <v>6.11</v>
      </c>
      <c r="Y661" s="95"/>
      <c r="Z661" s="74" t="s">
        <v>1111</v>
      </c>
      <c r="AA661" s="95">
        <v>42.27</v>
      </c>
      <c r="AB661" s="95">
        <v>3.8</v>
      </c>
      <c r="AC661" s="74" t="s">
        <v>1111</v>
      </c>
      <c r="AD661" s="95">
        <v>4266387055</v>
      </c>
    </row>
    <row r="662" spans="1:30" x14ac:dyDescent="0.2">
      <c r="A662" s="74" t="s">
        <v>1771</v>
      </c>
      <c r="B662" s="95">
        <v>74.12</v>
      </c>
      <c r="C662" s="95"/>
      <c r="D662" s="95">
        <v>59.25</v>
      </c>
      <c r="E662" s="95">
        <v>5.1100000000000003</v>
      </c>
      <c r="F662" s="95">
        <v>1.81</v>
      </c>
      <c r="G662" s="95">
        <v>100</v>
      </c>
      <c r="H662" s="95">
        <v>19.329999999999998</v>
      </c>
      <c r="I662" s="95">
        <v>13.58</v>
      </c>
      <c r="J662" s="95">
        <v>41.6</v>
      </c>
      <c r="K662" s="95">
        <v>50.27</v>
      </c>
      <c r="L662" s="95">
        <v>8.67</v>
      </c>
      <c r="M662" s="95">
        <v>1.06</v>
      </c>
      <c r="N662" s="95">
        <v>8.0399999999999991</v>
      </c>
      <c r="O662" s="95">
        <v>125.54</v>
      </c>
      <c r="P662" s="95">
        <v>-1.91</v>
      </c>
      <c r="Q662" s="95">
        <v>1.35</v>
      </c>
      <c r="R662" s="95">
        <v>8.6199999999999992</v>
      </c>
      <c r="S662" s="95">
        <v>3.05</v>
      </c>
      <c r="T662" s="95">
        <v>5.19</v>
      </c>
      <c r="U662" s="95">
        <v>0.35</v>
      </c>
      <c r="V662" s="95">
        <v>0.5</v>
      </c>
      <c r="W662" s="95">
        <v>0.22</v>
      </c>
      <c r="X662" s="95">
        <v>5.88</v>
      </c>
      <c r="Y662" s="95">
        <v>67.55</v>
      </c>
      <c r="Z662" s="74" t="s">
        <v>1111</v>
      </c>
      <c r="AA662" s="95">
        <v>14.51</v>
      </c>
      <c r="AB662" s="95">
        <v>1.25</v>
      </c>
      <c r="AC662" s="74" t="s">
        <v>1111</v>
      </c>
      <c r="AD662" s="95">
        <v>11511584612</v>
      </c>
    </row>
    <row r="663" spans="1:30" x14ac:dyDescent="0.2">
      <c r="A663" s="74" t="s">
        <v>1772</v>
      </c>
      <c r="B663" s="95">
        <v>2349.62</v>
      </c>
      <c r="C663" s="95"/>
      <c r="D663" s="95">
        <v>-463.86</v>
      </c>
      <c r="E663" s="95">
        <v>17.399999999999999</v>
      </c>
      <c r="F663" s="95">
        <v>4.13</v>
      </c>
      <c r="G663" s="95">
        <v>79.790000000000006</v>
      </c>
      <c r="H663" s="95">
        <v>1.38</v>
      </c>
      <c r="I663" s="95">
        <v>-1.74</v>
      </c>
      <c r="J663" s="95">
        <v>584.75</v>
      </c>
      <c r="K663" s="95">
        <v>577.89</v>
      </c>
      <c r="L663" s="95">
        <v>-6.85</v>
      </c>
      <c r="M663" s="95">
        <v>-0.2</v>
      </c>
      <c r="N663" s="95">
        <v>8.07</v>
      </c>
      <c r="O663" s="95">
        <v>11.25</v>
      </c>
      <c r="P663" s="95">
        <v>-10.73</v>
      </c>
      <c r="Q663" s="95">
        <v>2.48</v>
      </c>
      <c r="R663" s="95">
        <v>-3.75</v>
      </c>
      <c r="S663" s="95">
        <v>-0.89</v>
      </c>
      <c r="T663" s="95">
        <v>-0.52</v>
      </c>
      <c r="U663" s="95">
        <v>0.24</v>
      </c>
      <c r="V663" s="95">
        <v>0.76</v>
      </c>
      <c r="W663" s="95">
        <v>0.51</v>
      </c>
      <c r="X663" s="95">
        <v>13.13</v>
      </c>
      <c r="Y663" s="95"/>
      <c r="Z663" s="74" t="s">
        <v>1111</v>
      </c>
      <c r="AA663" s="95">
        <v>135.03</v>
      </c>
      <c r="AB663" s="95">
        <v>-5.07</v>
      </c>
      <c r="AC663" s="74" t="s">
        <v>1111</v>
      </c>
      <c r="AD663" s="95">
        <v>96483620870</v>
      </c>
    </row>
    <row r="664" spans="1:30" x14ac:dyDescent="0.2">
      <c r="A664" s="74" t="s">
        <v>1773</v>
      </c>
      <c r="B664" s="95">
        <v>27.07</v>
      </c>
      <c r="C664" s="95">
        <v>2.66</v>
      </c>
      <c r="D664" s="95">
        <v>168.21</v>
      </c>
      <c r="E664" s="95">
        <v>1.67</v>
      </c>
      <c r="F664" s="95">
        <v>0.66</v>
      </c>
      <c r="G664" s="95">
        <v>18.78</v>
      </c>
      <c r="H664" s="95">
        <v>7.48</v>
      </c>
      <c r="I664" s="95">
        <v>0.68</v>
      </c>
      <c r="J664" s="95">
        <v>15.35</v>
      </c>
      <c r="K664" s="95">
        <v>17.2</v>
      </c>
      <c r="L664" s="95">
        <v>1.85</v>
      </c>
      <c r="M664" s="95">
        <v>0.2</v>
      </c>
      <c r="N664" s="95">
        <v>1.1499999999999999</v>
      </c>
      <c r="O664" s="95">
        <v>4.26</v>
      </c>
      <c r="P664" s="95">
        <v>-1.1299999999999999</v>
      </c>
      <c r="Q664" s="95">
        <v>1.59</v>
      </c>
      <c r="R664" s="95">
        <v>0.99</v>
      </c>
      <c r="S664" s="95">
        <v>0.39</v>
      </c>
      <c r="T664" s="95">
        <v>2.67</v>
      </c>
      <c r="U664" s="95">
        <v>0.4</v>
      </c>
      <c r="V664" s="95">
        <v>0.6</v>
      </c>
      <c r="W664" s="95">
        <v>0.56999999999999995</v>
      </c>
      <c r="X664" s="95">
        <v>4.41</v>
      </c>
      <c r="Y664" s="95"/>
      <c r="Z664" s="74" t="s">
        <v>1111</v>
      </c>
      <c r="AA664" s="95">
        <v>16.260000000000002</v>
      </c>
      <c r="AB664" s="95">
        <v>0.16</v>
      </c>
      <c r="AC664" s="74" t="s">
        <v>1111</v>
      </c>
      <c r="AD664" s="95">
        <v>23550033760</v>
      </c>
    </row>
    <row r="665" spans="1:30" x14ac:dyDescent="0.2">
      <c r="A665" s="74" t="s">
        <v>1774</v>
      </c>
      <c r="B665" s="95">
        <v>19.87</v>
      </c>
      <c r="C665" s="95">
        <v>3.93</v>
      </c>
      <c r="D665" s="95">
        <v>15.85</v>
      </c>
      <c r="E665" s="95">
        <v>2.02</v>
      </c>
      <c r="F665" s="95">
        <v>0.16</v>
      </c>
      <c r="G665" s="95">
        <v>0</v>
      </c>
      <c r="H665" s="95">
        <v>41.69</v>
      </c>
      <c r="I665" s="95">
        <v>31.88</v>
      </c>
      <c r="J665" s="95">
        <v>12.12</v>
      </c>
      <c r="K665" s="95">
        <v>-27.26</v>
      </c>
      <c r="L665" s="95">
        <v>-39.380000000000003</v>
      </c>
      <c r="M665" s="95">
        <v>-6.57</v>
      </c>
      <c r="N665" s="95">
        <v>5.05</v>
      </c>
      <c r="O665" s="95"/>
      <c r="P665" s="95">
        <v>-0.16</v>
      </c>
      <c r="Q665" s="95"/>
      <c r="R665" s="95">
        <v>12.75</v>
      </c>
      <c r="S665" s="95">
        <v>1</v>
      </c>
      <c r="T665" s="95">
        <v>12.75</v>
      </c>
      <c r="U665" s="95">
        <v>0.08</v>
      </c>
      <c r="V665" s="95">
        <v>0.92</v>
      </c>
      <c r="W665" s="95">
        <v>0.03</v>
      </c>
      <c r="X665" s="95">
        <v>3.62</v>
      </c>
      <c r="Y665" s="95">
        <v>5.76</v>
      </c>
      <c r="Z665" s="74" t="s">
        <v>1111</v>
      </c>
      <c r="AA665" s="95">
        <v>9.83</v>
      </c>
      <c r="AB665" s="95">
        <v>1.25</v>
      </c>
      <c r="AC665" s="74" t="s">
        <v>1111</v>
      </c>
      <c r="AD665" s="95">
        <v>110014229</v>
      </c>
    </row>
    <row r="666" spans="1:30" x14ac:dyDescent="0.2">
      <c r="A666" s="74" t="s">
        <v>1775</v>
      </c>
      <c r="B666" s="95">
        <v>43.47</v>
      </c>
      <c r="C666" s="95">
        <v>2.12</v>
      </c>
      <c r="D666" s="95">
        <v>10.31</v>
      </c>
      <c r="E666" s="95">
        <v>1.25</v>
      </c>
      <c r="F666" s="95">
        <v>0.11</v>
      </c>
      <c r="G666" s="95">
        <v>0</v>
      </c>
      <c r="H666" s="95">
        <v>54.65</v>
      </c>
      <c r="I666" s="95">
        <v>34.24</v>
      </c>
      <c r="J666" s="95">
        <v>6.46</v>
      </c>
      <c r="K666" s="95">
        <v>-7.49</v>
      </c>
      <c r="L666" s="95">
        <v>-13.96</v>
      </c>
      <c r="M666" s="95">
        <v>-2.7</v>
      </c>
      <c r="N666" s="95">
        <v>3.53</v>
      </c>
      <c r="O666" s="95"/>
      <c r="P666" s="95">
        <v>-0.11</v>
      </c>
      <c r="Q666" s="95"/>
      <c r="R666" s="95">
        <v>12.12</v>
      </c>
      <c r="S666" s="95">
        <v>1.06</v>
      </c>
      <c r="T666" s="95">
        <v>8.41</v>
      </c>
      <c r="U666" s="95">
        <v>0.09</v>
      </c>
      <c r="V666" s="95">
        <v>0.91</v>
      </c>
      <c r="W666" s="95">
        <v>0.03</v>
      </c>
      <c r="X666" s="95">
        <v>4.08</v>
      </c>
      <c r="Y666" s="95">
        <v>-3.94</v>
      </c>
      <c r="Z666" s="74" t="s">
        <v>1111</v>
      </c>
      <c r="AA666" s="95">
        <v>34.76</v>
      </c>
      <c r="AB666" s="95">
        <v>4.21</v>
      </c>
      <c r="AC666" s="74" t="s">
        <v>1111</v>
      </c>
      <c r="AD666" s="95">
        <v>3872768382</v>
      </c>
    </row>
    <row r="667" spans="1:30" x14ac:dyDescent="0.2">
      <c r="A667" s="74" t="s">
        <v>1776</v>
      </c>
      <c r="B667" s="95">
        <v>2.06</v>
      </c>
      <c r="C667" s="95"/>
      <c r="D667" s="95">
        <v>-3.61</v>
      </c>
      <c r="E667" s="95">
        <v>0.92</v>
      </c>
      <c r="F667" s="95">
        <v>0.78</v>
      </c>
      <c r="G667" s="95">
        <v>69.260000000000005</v>
      </c>
      <c r="H667" s="95">
        <v>-84.61</v>
      </c>
      <c r="I667" s="95">
        <v>-85.32</v>
      </c>
      <c r="J667" s="95">
        <v>-3.64</v>
      </c>
      <c r="K667" s="95">
        <v>-1.48</v>
      </c>
      <c r="L667" s="95">
        <v>2.16</v>
      </c>
      <c r="M667" s="95">
        <v>-0.55000000000000004</v>
      </c>
      <c r="N667" s="95">
        <v>3.08</v>
      </c>
      <c r="O667" s="95">
        <v>1.17</v>
      </c>
      <c r="P667" s="95">
        <v>-4.08</v>
      </c>
      <c r="Q667" s="95">
        <v>5.56</v>
      </c>
      <c r="R667" s="95">
        <v>-25.52</v>
      </c>
      <c r="S667" s="95">
        <v>-21.58</v>
      </c>
      <c r="T667" s="95">
        <v>-25.31</v>
      </c>
      <c r="U667" s="95">
        <v>0.85</v>
      </c>
      <c r="V667" s="95">
        <v>0.15</v>
      </c>
      <c r="W667" s="95">
        <v>0.25</v>
      </c>
      <c r="X667" s="95">
        <v>-11.62</v>
      </c>
      <c r="Y667" s="95"/>
      <c r="Z667" s="74" t="s">
        <v>1111</v>
      </c>
      <c r="AA667" s="95">
        <v>2.2400000000000002</v>
      </c>
      <c r="AB667" s="95">
        <v>-0.56999999999999995</v>
      </c>
      <c r="AC667" s="74" t="s">
        <v>1111</v>
      </c>
      <c r="AD667" s="95">
        <v>16137628</v>
      </c>
    </row>
    <row r="668" spans="1:30" x14ac:dyDescent="0.2">
      <c r="A668" s="74" t="s">
        <v>1777</v>
      </c>
      <c r="B668" s="95">
        <v>88.62</v>
      </c>
      <c r="C668" s="95"/>
      <c r="D668" s="95">
        <v>-54.64</v>
      </c>
      <c r="E668" s="95">
        <v>15.26</v>
      </c>
      <c r="F668" s="95">
        <v>2.97</v>
      </c>
      <c r="G668" s="95">
        <v>78.06</v>
      </c>
      <c r="H668" s="95">
        <v>-7.1</v>
      </c>
      <c r="I668" s="95">
        <v>-23.43</v>
      </c>
      <c r="J668" s="95">
        <v>-180.2</v>
      </c>
      <c r="K668" s="95">
        <v>-177.43</v>
      </c>
      <c r="L668" s="95">
        <v>2.77</v>
      </c>
      <c r="M668" s="95">
        <v>-0.23</v>
      </c>
      <c r="N668" s="95">
        <v>12.8</v>
      </c>
      <c r="O668" s="95">
        <v>4.97</v>
      </c>
      <c r="P668" s="95">
        <v>-11.58</v>
      </c>
      <c r="Q668" s="95">
        <v>5.08</v>
      </c>
      <c r="R668" s="95">
        <v>-27.92</v>
      </c>
      <c r="S668" s="95">
        <v>-5.44</v>
      </c>
      <c r="T668" s="95">
        <v>-2.02</v>
      </c>
      <c r="U668" s="95">
        <v>0.19</v>
      </c>
      <c r="V668" s="95">
        <v>0.79</v>
      </c>
      <c r="W668" s="95">
        <v>0.23</v>
      </c>
      <c r="X668" s="95">
        <v>33.29</v>
      </c>
      <c r="Y668" s="95"/>
      <c r="Z668" s="74" t="s">
        <v>1111</v>
      </c>
      <c r="AA668" s="95">
        <v>5.81</v>
      </c>
      <c r="AB668" s="95">
        <v>-1.62</v>
      </c>
      <c r="AC668" s="74" t="s">
        <v>1111</v>
      </c>
      <c r="AD668" s="95">
        <v>5198032686</v>
      </c>
    </row>
    <row r="669" spans="1:30" x14ac:dyDescent="0.2">
      <c r="A669" s="74" t="s">
        <v>1778</v>
      </c>
      <c r="B669" s="95">
        <v>14.76</v>
      </c>
      <c r="C669" s="95"/>
      <c r="D669" s="95">
        <v>33.61</v>
      </c>
      <c r="E669" s="95">
        <v>-10.08</v>
      </c>
      <c r="F669" s="95">
        <v>1.3</v>
      </c>
      <c r="G669" s="95">
        <v>11.48</v>
      </c>
      <c r="H669" s="95">
        <v>2.92</v>
      </c>
      <c r="I669" s="95">
        <v>1.82</v>
      </c>
      <c r="J669" s="95">
        <v>20.89</v>
      </c>
      <c r="K669" s="95">
        <v>27.39</v>
      </c>
      <c r="L669" s="95">
        <v>6.49</v>
      </c>
      <c r="M669" s="95"/>
      <c r="N669" s="95">
        <v>0.61</v>
      </c>
      <c r="O669" s="95">
        <v>-47.13</v>
      </c>
      <c r="P669" s="95">
        <v>-2.35</v>
      </c>
      <c r="Q669" s="95">
        <v>0.94</v>
      </c>
      <c r="R669" s="95">
        <v>-29.99</v>
      </c>
      <c r="S669" s="95">
        <v>3.87</v>
      </c>
      <c r="T669" s="95">
        <v>17.829999999999998</v>
      </c>
      <c r="U669" s="95">
        <v>-0.13</v>
      </c>
      <c r="V669" s="95">
        <v>1.1299999999999999</v>
      </c>
      <c r="W669" s="95">
        <v>2.13</v>
      </c>
      <c r="X669" s="95">
        <v>-0.88</v>
      </c>
      <c r="Y669" s="95">
        <v>-0.5</v>
      </c>
      <c r="Z669" s="74" t="s">
        <v>1111</v>
      </c>
      <c r="AA669" s="95">
        <v>-1.46</v>
      </c>
      <c r="AB669" s="95">
        <v>0.44</v>
      </c>
      <c r="AC669" s="74" t="s">
        <v>1111</v>
      </c>
      <c r="AD669" s="95">
        <v>471846204</v>
      </c>
    </row>
    <row r="670" spans="1:30" x14ac:dyDescent="0.2">
      <c r="A670" s="74" t="s">
        <v>1779</v>
      </c>
      <c r="B670" s="95">
        <v>1.44</v>
      </c>
      <c r="C670" s="95"/>
      <c r="D670" s="95">
        <v>1.85</v>
      </c>
      <c r="E670" s="95">
        <v>-0.99</v>
      </c>
      <c r="F670" s="95">
        <v>0.54</v>
      </c>
      <c r="G670" s="95">
        <v>100</v>
      </c>
      <c r="H670" s="95">
        <v>108.66</v>
      </c>
      <c r="I670" s="95">
        <v>105.6</v>
      </c>
      <c r="J670" s="95">
        <v>1.8</v>
      </c>
      <c r="K670" s="95">
        <v>-0.12</v>
      </c>
      <c r="L670" s="95">
        <v>-1.92</v>
      </c>
      <c r="M670" s="95"/>
      <c r="N670" s="95">
        <v>1.95</v>
      </c>
      <c r="O670" s="95">
        <v>2.0699999999999998</v>
      </c>
      <c r="P670" s="95">
        <v>-390.09</v>
      </c>
      <c r="Q670" s="95">
        <v>1.35</v>
      </c>
      <c r="R670" s="95">
        <v>-53.82</v>
      </c>
      <c r="S670" s="95">
        <v>29.26</v>
      </c>
      <c r="T670" s="95">
        <v>-155.84</v>
      </c>
      <c r="U670" s="95">
        <v>-0.54</v>
      </c>
      <c r="V670" s="95">
        <v>0.74</v>
      </c>
      <c r="W670" s="95">
        <v>0.28000000000000003</v>
      </c>
      <c r="X670" s="95">
        <v>12.14</v>
      </c>
      <c r="Y670" s="95"/>
      <c r="Z670" s="74" t="s">
        <v>1111</v>
      </c>
      <c r="AA670" s="95">
        <v>-1.45</v>
      </c>
      <c r="AB670" s="95">
        <v>0.78</v>
      </c>
      <c r="AC670" s="74" t="s">
        <v>1111</v>
      </c>
      <c r="AD670" s="95">
        <v>12092832</v>
      </c>
    </row>
    <row r="671" spans="1:30" x14ac:dyDescent="0.2">
      <c r="A671" s="74" t="s">
        <v>1780</v>
      </c>
      <c r="B671" s="95">
        <v>1.2</v>
      </c>
      <c r="C671" s="95"/>
      <c r="D671" s="95">
        <v>-1.96</v>
      </c>
      <c r="E671" s="95">
        <v>0.43</v>
      </c>
      <c r="F671" s="95">
        <v>0.34</v>
      </c>
      <c r="G671" s="95">
        <v>51.37</v>
      </c>
      <c r="H671" s="95">
        <v>-43.33</v>
      </c>
      <c r="I671" s="95">
        <v>-12.51</v>
      </c>
      <c r="J671" s="95">
        <v>-0.56999999999999995</v>
      </c>
      <c r="K671" s="95">
        <v>0.33</v>
      </c>
      <c r="L671" s="95">
        <v>0.9</v>
      </c>
      <c r="M671" s="95">
        <v>-0.68</v>
      </c>
      <c r="N671" s="95">
        <v>0.25</v>
      </c>
      <c r="O671" s="95">
        <v>0.69</v>
      </c>
      <c r="P671" s="95">
        <v>-1.1000000000000001</v>
      </c>
      <c r="Q671" s="95">
        <v>3.39</v>
      </c>
      <c r="R671" s="95">
        <v>-21.99</v>
      </c>
      <c r="S671" s="95">
        <v>-17.22</v>
      </c>
      <c r="T671" s="95">
        <v>-76.17</v>
      </c>
      <c r="U671" s="95">
        <v>0.78</v>
      </c>
      <c r="V671" s="95">
        <v>0.22</v>
      </c>
      <c r="W671" s="95">
        <v>1.38</v>
      </c>
      <c r="X671" s="95"/>
      <c r="Y671" s="95"/>
      <c r="Z671" s="74" t="s">
        <v>1111</v>
      </c>
      <c r="AA671" s="95">
        <v>2.78</v>
      </c>
      <c r="AB671" s="95">
        <v>-0.61</v>
      </c>
      <c r="AC671" s="74" t="s">
        <v>1111</v>
      </c>
      <c r="AD671" s="95">
        <v>44262120</v>
      </c>
    </row>
    <row r="672" spans="1:30" x14ac:dyDescent="0.2">
      <c r="A672" s="74" t="s">
        <v>1781</v>
      </c>
      <c r="B672" s="95">
        <v>238.44</v>
      </c>
      <c r="C672" s="95"/>
      <c r="D672" s="95">
        <v>24.81</v>
      </c>
      <c r="E672" s="95">
        <v>5.03</v>
      </c>
      <c r="F672" s="95">
        <v>2.52</v>
      </c>
      <c r="G672" s="95">
        <v>28.28</v>
      </c>
      <c r="H672" s="95">
        <v>14.23</v>
      </c>
      <c r="I672" s="95">
        <v>10.06</v>
      </c>
      <c r="J672" s="95">
        <v>17.54</v>
      </c>
      <c r="K672" s="95">
        <v>18.37</v>
      </c>
      <c r="L672" s="95">
        <v>0.83</v>
      </c>
      <c r="M672" s="95">
        <v>0.24</v>
      </c>
      <c r="N672" s="95">
        <v>2.5</v>
      </c>
      <c r="O672" s="95">
        <v>16.239999999999998</v>
      </c>
      <c r="P672" s="95">
        <v>-3.82</v>
      </c>
      <c r="Q672" s="95">
        <v>1.83</v>
      </c>
      <c r="R672" s="95">
        <v>20.260000000000002</v>
      </c>
      <c r="S672" s="95">
        <v>10.14</v>
      </c>
      <c r="T672" s="95">
        <v>15.14</v>
      </c>
      <c r="U672" s="95">
        <v>0.5</v>
      </c>
      <c r="V672" s="95">
        <v>0.5</v>
      </c>
      <c r="W672" s="95">
        <v>1.01</v>
      </c>
      <c r="X672" s="95">
        <v>10.95</v>
      </c>
      <c r="Y672" s="95">
        <v>25.62</v>
      </c>
      <c r="Z672" s="74" t="s">
        <v>1111</v>
      </c>
      <c r="AA672" s="95">
        <v>47.43</v>
      </c>
      <c r="AB672" s="95">
        <v>9.61</v>
      </c>
      <c r="AC672" s="74" t="s">
        <v>1111</v>
      </c>
      <c r="AD672" s="95">
        <v>7851319346</v>
      </c>
    </row>
    <row r="673" spans="1:30" x14ac:dyDescent="0.2">
      <c r="A673" s="74" t="s">
        <v>1782</v>
      </c>
      <c r="B673" s="95">
        <v>9.8000000000000007</v>
      </c>
      <c r="C673" s="95"/>
      <c r="D673" s="95">
        <v>-44.2</v>
      </c>
      <c r="E673" s="95">
        <v>2.1</v>
      </c>
      <c r="F673" s="95">
        <v>1.98</v>
      </c>
      <c r="G673" s="95">
        <v>17.41</v>
      </c>
      <c r="H673" s="95">
        <v>-59.54</v>
      </c>
      <c r="I673" s="95">
        <v>-68.180000000000007</v>
      </c>
      <c r="J673" s="95">
        <v>-50.61</v>
      </c>
      <c r="K673" s="95">
        <v>-29.24</v>
      </c>
      <c r="L673" s="95">
        <v>21.37</v>
      </c>
      <c r="M673" s="95">
        <v>-0.89</v>
      </c>
      <c r="N673" s="95">
        <v>30.13</v>
      </c>
      <c r="O673" s="95">
        <v>2.2599999999999998</v>
      </c>
      <c r="P673" s="95">
        <v>-23.5</v>
      </c>
      <c r="Q673" s="95">
        <v>23.77</v>
      </c>
      <c r="R673" s="95">
        <v>-4.75</v>
      </c>
      <c r="S673" s="95">
        <v>-4.49</v>
      </c>
      <c r="T673" s="95">
        <v>-4.0999999999999996</v>
      </c>
      <c r="U673" s="95">
        <v>0.95</v>
      </c>
      <c r="V673" s="95">
        <v>0.05</v>
      </c>
      <c r="W673" s="95">
        <v>7.0000000000000007E-2</v>
      </c>
      <c r="X673" s="95">
        <v>12.97</v>
      </c>
      <c r="Y673" s="95"/>
      <c r="Z673" s="74" t="s">
        <v>1111</v>
      </c>
      <c r="AA673" s="95">
        <v>4.67</v>
      </c>
      <c r="AB673" s="95">
        <v>-0.22</v>
      </c>
      <c r="AC673" s="74" t="s">
        <v>1111</v>
      </c>
      <c r="AD673" s="95">
        <v>2916746560</v>
      </c>
    </row>
    <row r="674" spans="1:30" x14ac:dyDescent="0.2">
      <c r="A674" s="74" t="s">
        <v>1783</v>
      </c>
      <c r="B674" s="95">
        <v>69.8</v>
      </c>
      <c r="C674" s="95"/>
      <c r="D674" s="95">
        <v>9.39</v>
      </c>
      <c r="E674" s="95">
        <v>2.42</v>
      </c>
      <c r="F674" s="95">
        <v>1.24</v>
      </c>
      <c r="G674" s="95">
        <v>28.3</v>
      </c>
      <c r="H674" s="95">
        <v>11.13</v>
      </c>
      <c r="I674" s="95">
        <v>8</v>
      </c>
      <c r="J674" s="95">
        <v>6.75</v>
      </c>
      <c r="K674" s="95">
        <v>7.86</v>
      </c>
      <c r="L674" s="95">
        <v>1.1100000000000001</v>
      </c>
      <c r="M674" s="95">
        <v>0.4</v>
      </c>
      <c r="N674" s="95">
        <v>0.75</v>
      </c>
      <c r="O674" s="95">
        <v>6.08</v>
      </c>
      <c r="P674" s="95">
        <v>-2.0299999999999998</v>
      </c>
      <c r="Q674" s="95">
        <v>2.08</v>
      </c>
      <c r="R674" s="95">
        <v>25.76</v>
      </c>
      <c r="S674" s="95">
        <v>13.16</v>
      </c>
      <c r="T674" s="95">
        <v>19.47</v>
      </c>
      <c r="U674" s="95">
        <v>0.51</v>
      </c>
      <c r="V674" s="95">
        <v>0.49</v>
      </c>
      <c r="W674" s="95">
        <v>1.65</v>
      </c>
      <c r="X674" s="95">
        <v>19.149999999999999</v>
      </c>
      <c r="Y674" s="95"/>
      <c r="Z674" s="74" t="s">
        <v>1111</v>
      </c>
      <c r="AA674" s="95">
        <v>28.84</v>
      </c>
      <c r="AB674" s="95">
        <v>7.43</v>
      </c>
      <c r="AC674" s="74" t="s">
        <v>1111</v>
      </c>
      <c r="AD674" s="95">
        <v>13366776780</v>
      </c>
    </row>
    <row r="675" spans="1:30" x14ac:dyDescent="0.2">
      <c r="A675" s="74" t="s">
        <v>1784</v>
      </c>
      <c r="B675" s="95">
        <v>29.11</v>
      </c>
      <c r="C675" s="95"/>
      <c r="D675" s="95">
        <v>257.45</v>
      </c>
      <c r="E675" s="95">
        <v>2.48</v>
      </c>
      <c r="F675" s="95">
        <v>2.17</v>
      </c>
      <c r="G675" s="95">
        <v>40.229999999999997</v>
      </c>
      <c r="H675" s="95">
        <v>-16.670000000000002</v>
      </c>
      <c r="I675" s="95">
        <v>4.88</v>
      </c>
      <c r="J675" s="95">
        <v>-75.319999999999993</v>
      </c>
      <c r="K675" s="95">
        <v>-71.180000000000007</v>
      </c>
      <c r="L675" s="95">
        <v>4.0199999999999996</v>
      </c>
      <c r="M675" s="95">
        <v>-0.13</v>
      </c>
      <c r="N675" s="95">
        <v>12.55</v>
      </c>
      <c r="O675" s="95">
        <v>12.8</v>
      </c>
      <c r="P675" s="95">
        <v>-2.83</v>
      </c>
      <c r="Q675" s="95">
        <v>3.65</v>
      </c>
      <c r="R675" s="95">
        <v>0.96</v>
      </c>
      <c r="S675" s="95">
        <v>0.84</v>
      </c>
      <c r="T675" s="95">
        <v>-7.38</v>
      </c>
      <c r="U675" s="95">
        <v>0.87</v>
      </c>
      <c r="V675" s="95">
        <v>0.13</v>
      </c>
      <c r="W675" s="95">
        <v>0.17</v>
      </c>
      <c r="X675" s="95">
        <v>49.45</v>
      </c>
      <c r="Y675" s="95"/>
      <c r="Z675" s="74" t="s">
        <v>1111</v>
      </c>
      <c r="AA675" s="95">
        <v>11.75</v>
      </c>
      <c r="AB675" s="95">
        <v>0.11</v>
      </c>
      <c r="AC675" s="74" t="s">
        <v>1111</v>
      </c>
      <c r="AD675" s="95">
        <v>1210258914</v>
      </c>
    </row>
    <row r="676" spans="1:30" x14ac:dyDescent="0.2">
      <c r="A676" s="74" t="s">
        <v>1785</v>
      </c>
      <c r="B676" s="95">
        <v>9.2899999999999991</v>
      </c>
      <c r="C676" s="95"/>
      <c r="D676" s="95">
        <v>-9.48</v>
      </c>
      <c r="E676" s="95">
        <v>2.85</v>
      </c>
      <c r="F676" s="95">
        <v>2.08</v>
      </c>
      <c r="G676" s="95">
        <v>65.989999999999995</v>
      </c>
      <c r="H676" s="95">
        <v>-77.05</v>
      </c>
      <c r="I676" s="95">
        <v>-78.760000000000005</v>
      </c>
      <c r="J676" s="95">
        <v>-9.69</v>
      </c>
      <c r="K676" s="95">
        <v>-6.95</v>
      </c>
      <c r="L676" s="95">
        <v>2.74</v>
      </c>
      <c r="M676" s="95">
        <v>-0.81</v>
      </c>
      <c r="N676" s="95">
        <v>7.47</v>
      </c>
      <c r="O676" s="95">
        <v>2.96</v>
      </c>
      <c r="P676" s="95">
        <v>-11.35</v>
      </c>
      <c r="Q676" s="95">
        <v>7.17</v>
      </c>
      <c r="R676" s="95">
        <v>-30.03</v>
      </c>
      <c r="S676" s="95">
        <v>-21.96</v>
      </c>
      <c r="T676" s="95">
        <v>-27.01</v>
      </c>
      <c r="U676" s="95">
        <v>0.73</v>
      </c>
      <c r="V676" s="95">
        <v>0.27</v>
      </c>
      <c r="W676" s="95">
        <v>0.28000000000000003</v>
      </c>
      <c r="X676" s="95"/>
      <c r="Y676" s="95"/>
      <c r="Z676" s="74" t="s">
        <v>1111</v>
      </c>
      <c r="AA676" s="95">
        <v>3.26</v>
      </c>
      <c r="AB676" s="95">
        <v>-0.98</v>
      </c>
      <c r="AC676" s="74" t="s">
        <v>1111</v>
      </c>
      <c r="AD676" s="95">
        <v>626839963</v>
      </c>
    </row>
    <row r="677" spans="1:30" x14ac:dyDescent="0.2">
      <c r="A677" s="74" t="s">
        <v>1786</v>
      </c>
      <c r="B677" s="95">
        <v>1.77</v>
      </c>
      <c r="C677" s="95"/>
      <c r="D677" s="95">
        <v>-2.7</v>
      </c>
      <c r="E677" s="95">
        <v>1.03</v>
      </c>
      <c r="F677" s="95">
        <v>0.52</v>
      </c>
      <c r="G677" s="95">
        <v>65.81</v>
      </c>
      <c r="H677" s="95">
        <v>-52.64</v>
      </c>
      <c r="I677" s="95">
        <v>-50.45</v>
      </c>
      <c r="J677" s="95">
        <v>-2.58</v>
      </c>
      <c r="K677" s="95">
        <v>-1.59</v>
      </c>
      <c r="L677" s="95">
        <v>0.99</v>
      </c>
      <c r="M677" s="95">
        <v>-0.39</v>
      </c>
      <c r="N677" s="95">
        <v>1.36</v>
      </c>
      <c r="O677" s="95">
        <v>8.66</v>
      </c>
      <c r="P677" s="95">
        <v>-0.73</v>
      </c>
      <c r="Q677" s="95">
        <v>1.25</v>
      </c>
      <c r="R677" s="95">
        <v>-38.06</v>
      </c>
      <c r="S677" s="95">
        <v>-19.13</v>
      </c>
      <c r="T677" s="95">
        <v>-41.8</v>
      </c>
      <c r="U677" s="95">
        <v>0.5</v>
      </c>
      <c r="V677" s="95">
        <v>0.5</v>
      </c>
      <c r="W677" s="95">
        <v>0.38</v>
      </c>
      <c r="X677" s="95">
        <v>-3.56</v>
      </c>
      <c r="Y677" s="95"/>
      <c r="Z677" s="74" t="s">
        <v>1111</v>
      </c>
      <c r="AA677" s="95">
        <v>1.73</v>
      </c>
      <c r="AB677" s="95">
        <v>-0.66</v>
      </c>
      <c r="AC677" s="74" t="s">
        <v>1111</v>
      </c>
      <c r="AD677" s="95">
        <v>18031167</v>
      </c>
    </row>
    <row r="678" spans="1:30" x14ac:dyDescent="0.2">
      <c r="A678" s="74" t="s">
        <v>1787</v>
      </c>
      <c r="B678" s="95">
        <v>786.82</v>
      </c>
      <c r="C678" s="95">
        <v>2.1</v>
      </c>
      <c r="D678" s="95">
        <v>20.56</v>
      </c>
      <c r="E678" s="95">
        <v>3.24</v>
      </c>
      <c r="F678" s="95">
        <v>0.7</v>
      </c>
      <c r="G678" s="95">
        <v>100</v>
      </c>
      <c r="H678" s="95">
        <v>45.53</v>
      </c>
      <c r="I678" s="95">
        <v>31.32</v>
      </c>
      <c r="J678" s="95">
        <v>14.14</v>
      </c>
      <c r="K678" s="95">
        <v>14.04</v>
      </c>
      <c r="L678" s="95">
        <v>-0.11</v>
      </c>
      <c r="M678" s="95">
        <v>-0.02</v>
      </c>
      <c r="N678" s="95">
        <v>6.44</v>
      </c>
      <c r="O678" s="95"/>
      <c r="P678" s="95">
        <v>-0.7</v>
      </c>
      <c r="Q678" s="95"/>
      <c r="R678" s="95">
        <v>15.77</v>
      </c>
      <c r="S678" s="95">
        <v>3.42</v>
      </c>
      <c r="T678" s="95">
        <v>15.07</v>
      </c>
      <c r="U678" s="95">
        <v>0.22</v>
      </c>
      <c r="V678" s="95">
        <v>0.77</v>
      </c>
      <c r="W678" s="95">
        <v>0.11</v>
      </c>
      <c r="X678" s="95">
        <v>7.01</v>
      </c>
      <c r="Y678" s="95">
        <v>8.08</v>
      </c>
      <c r="Z678" s="74" t="s">
        <v>1111</v>
      </c>
      <c r="AA678" s="95">
        <v>242.72</v>
      </c>
      <c r="AB678" s="95">
        <v>38.28</v>
      </c>
      <c r="AC678" s="74" t="s">
        <v>1111</v>
      </c>
      <c r="AD678" s="95">
        <v>119348398290</v>
      </c>
    </row>
    <row r="679" spans="1:30" x14ac:dyDescent="0.2">
      <c r="A679" s="74" t="s">
        <v>1788</v>
      </c>
      <c r="B679" s="95">
        <v>71.03</v>
      </c>
      <c r="C679" s="95"/>
      <c r="D679" s="95">
        <v>-3951.48</v>
      </c>
      <c r="E679" s="95">
        <v>8.6199999999999992</v>
      </c>
      <c r="F679" s="95">
        <v>2.0699999999999998</v>
      </c>
      <c r="G679" s="95">
        <v>52.44</v>
      </c>
      <c r="H679" s="95">
        <v>3.3</v>
      </c>
      <c r="I679" s="95">
        <v>-0.09</v>
      </c>
      <c r="J679" s="95">
        <v>112.42</v>
      </c>
      <c r="K679" s="95">
        <v>121.74</v>
      </c>
      <c r="L679" s="95">
        <v>9.32</v>
      </c>
      <c r="M679" s="95">
        <v>0.71</v>
      </c>
      <c r="N679" s="95">
        <v>3.71</v>
      </c>
      <c r="O679" s="95">
        <v>-16.93</v>
      </c>
      <c r="P679" s="95">
        <v>-2.86</v>
      </c>
      <c r="Q679" s="95">
        <v>0.69</v>
      </c>
      <c r="R679" s="95">
        <v>-0.22</v>
      </c>
      <c r="S679" s="95">
        <v>-0.05</v>
      </c>
      <c r="T679" s="95">
        <v>2.0099999999999998</v>
      </c>
      <c r="U679" s="95">
        <v>0.24</v>
      </c>
      <c r="V679" s="95">
        <v>0.76</v>
      </c>
      <c r="W679" s="95">
        <v>0.56000000000000005</v>
      </c>
      <c r="X679" s="95">
        <v>7.44</v>
      </c>
      <c r="Y679" s="95">
        <v>-21.35</v>
      </c>
      <c r="Z679" s="74" t="s">
        <v>1111</v>
      </c>
      <c r="AA679" s="95">
        <v>8.24</v>
      </c>
      <c r="AB679" s="95">
        <v>-0.02</v>
      </c>
      <c r="AC679" s="74" t="s">
        <v>1111</v>
      </c>
      <c r="AD679" s="95">
        <v>3421983898</v>
      </c>
    </row>
    <row r="680" spans="1:30" x14ac:dyDescent="0.2">
      <c r="A680" s="74" t="s">
        <v>1789</v>
      </c>
      <c r="B680" s="95">
        <v>87.23</v>
      </c>
      <c r="C680" s="95">
        <v>0.8</v>
      </c>
      <c r="D680" s="95">
        <v>34.97</v>
      </c>
      <c r="E680" s="95">
        <v>7.63</v>
      </c>
      <c r="F680" s="95">
        <v>1.4</v>
      </c>
      <c r="G680" s="95">
        <v>20.3</v>
      </c>
      <c r="H680" s="95">
        <v>9.11</v>
      </c>
      <c r="I680" s="95">
        <v>6.1</v>
      </c>
      <c r="J680" s="95">
        <v>23.43</v>
      </c>
      <c r="K680" s="95">
        <v>29.29</v>
      </c>
      <c r="L680" s="95">
        <v>5.86</v>
      </c>
      <c r="M680" s="95">
        <v>1.91</v>
      </c>
      <c r="N680" s="95">
        <v>2.13</v>
      </c>
      <c r="O680" s="95">
        <v>-132.02000000000001</v>
      </c>
      <c r="P680" s="95">
        <v>-1.99</v>
      </c>
      <c r="Q680" s="95">
        <v>0.97</v>
      </c>
      <c r="R680" s="95">
        <v>21.81</v>
      </c>
      <c r="S680" s="95">
        <v>4.01</v>
      </c>
      <c r="T680" s="95">
        <v>8.6199999999999992</v>
      </c>
      <c r="U680" s="95">
        <v>0.18</v>
      </c>
      <c r="V680" s="95">
        <v>0.82</v>
      </c>
      <c r="W680" s="95">
        <v>0.66</v>
      </c>
      <c r="X680" s="95">
        <v>8.06</v>
      </c>
      <c r="Y680" s="95">
        <v>15.8</v>
      </c>
      <c r="Z680" s="74" t="s">
        <v>1111</v>
      </c>
      <c r="AA680" s="95">
        <v>11.44</v>
      </c>
      <c r="AB680" s="95">
        <v>2.4900000000000002</v>
      </c>
      <c r="AC680" s="74" t="s">
        <v>1111</v>
      </c>
      <c r="AD680" s="95">
        <v>28253291066</v>
      </c>
    </row>
    <row r="681" spans="1:30" x14ac:dyDescent="0.2">
      <c r="A681" s="74" t="s">
        <v>1790</v>
      </c>
      <c r="B681" s="95">
        <v>20.12</v>
      </c>
      <c r="C681" s="95"/>
      <c r="D681" s="95">
        <v>12.77</v>
      </c>
      <c r="E681" s="95">
        <v>11.24</v>
      </c>
      <c r="F681" s="95">
        <v>0.56000000000000005</v>
      </c>
      <c r="G681" s="95">
        <v>16.64</v>
      </c>
      <c r="H681" s="95">
        <v>5.7</v>
      </c>
      <c r="I681" s="95">
        <v>3.62</v>
      </c>
      <c r="J681" s="95">
        <v>8.11</v>
      </c>
      <c r="K681" s="95">
        <v>11.53</v>
      </c>
      <c r="L681" s="95">
        <v>3.42</v>
      </c>
      <c r="M681" s="95">
        <v>4.75</v>
      </c>
      <c r="N681" s="95">
        <v>0.46</v>
      </c>
      <c r="O681" s="95">
        <v>-2.74</v>
      </c>
      <c r="P681" s="95">
        <v>-0.6</v>
      </c>
      <c r="Q681" s="95">
        <v>0.27</v>
      </c>
      <c r="R681" s="95">
        <v>88</v>
      </c>
      <c r="S681" s="95">
        <v>4.37</v>
      </c>
      <c r="T681" s="95">
        <v>20.74</v>
      </c>
      <c r="U681" s="95">
        <v>0.05</v>
      </c>
      <c r="V681" s="95">
        <v>0.95</v>
      </c>
      <c r="W681" s="95">
        <v>1.21</v>
      </c>
      <c r="X681" s="95">
        <v>-6.25</v>
      </c>
      <c r="Y681" s="95"/>
      <c r="Z681" s="74" t="s">
        <v>1111</v>
      </c>
      <c r="AA681" s="95">
        <v>1.79</v>
      </c>
      <c r="AB681" s="95">
        <v>1.58</v>
      </c>
      <c r="AC681" s="74" t="s">
        <v>1111</v>
      </c>
      <c r="AD681" s="95">
        <v>1795693904</v>
      </c>
    </row>
    <row r="682" spans="1:30" x14ac:dyDescent="0.2">
      <c r="A682" s="74" t="s">
        <v>1791</v>
      </c>
      <c r="B682" s="95">
        <v>7.46</v>
      </c>
      <c r="C682" s="95"/>
      <c r="D682" s="95">
        <v>-83.36</v>
      </c>
      <c r="E682" s="95">
        <v>2.0699999999999998</v>
      </c>
      <c r="F682" s="95">
        <v>1.46</v>
      </c>
      <c r="G682" s="95">
        <v>61.05</v>
      </c>
      <c r="H682" s="95">
        <v>-111.97</v>
      </c>
      <c r="I682" s="95">
        <v>-38.11</v>
      </c>
      <c r="J682" s="95">
        <v>-28.38</v>
      </c>
      <c r="K682" s="95">
        <v>-22.08</v>
      </c>
      <c r="L682" s="95">
        <v>6.29</v>
      </c>
      <c r="M682" s="95">
        <v>-0.46</v>
      </c>
      <c r="N682" s="95">
        <v>31.77</v>
      </c>
      <c r="O682" s="95">
        <v>2.87</v>
      </c>
      <c r="P682" s="95">
        <v>-3.32</v>
      </c>
      <c r="Q682" s="95">
        <v>10.4</v>
      </c>
      <c r="R682" s="95">
        <v>-2.48</v>
      </c>
      <c r="S682" s="95">
        <v>-1.75</v>
      </c>
      <c r="T682" s="95">
        <v>-10.15</v>
      </c>
      <c r="U682" s="95">
        <v>0.7</v>
      </c>
      <c r="V682" s="95">
        <v>0.3</v>
      </c>
      <c r="W682" s="95">
        <v>0.05</v>
      </c>
      <c r="X682" s="95"/>
      <c r="Y682" s="95"/>
      <c r="Z682" s="74" t="s">
        <v>1111</v>
      </c>
      <c r="AA682" s="95">
        <v>3.6</v>
      </c>
      <c r="AB682" s="95">
        <v>-0.09</v>
      </c>
      <c r="AC682" s="74" t="s">
        <v>1111</v>
      </c>
      <c r="AD682" s="95">
        <v>1715101744</v>
      </c>
    </row>
    <row r="683" spans="1:30" x14ac:dyDescent="0.2">
      <c r="A683" s="74" t="s">
        <v>1792</v>
      </c>
      <c r="B683" s="95">
        <v>20.56</v>
      </c>
      <c r="C683" s="95"/>
      <c r="D683" s="95">
        <v>-19.68</v>
      </c>
      <c r="E683" s="95">
        <v>3.87</v>
      </c>
      <c r="F683" s="95">
        <v>3.63</v>
      </c>
      <c r="G683" s="95">
        <v>12.24</v>
      </c>
      <c r="H683" s="95">
        <v>-285.48</v>
      </c>
      <c r="I683" s="95">
        <v>-285.48</v>
      </c>
      <c r="J683" s="95">
        <v>-19.68</v>
      </c>
      <c r="K683" s="95">
        <v>-15.94</v>
      </c>
      <c r="L683" s="95">
        <v>4.1900000000000004</v>
      </c>
      <c r="M683" s="95">
        <v>-0.82</v>
      </c>
      <c r="N683" s="95">
        <v>56.18</v>
      </c>
      <c r="O683" s="95">
        <v>4.6399999999999997</v>
      </c>
      <c r="P683" s="95">
        <v>-22.36</v>
      </c>
      <c r="Q683" s="95">
        <v>15.62</v>
      </c>
      <c r="R683" s="95">
        <v>-19.649999999999999</v>
      </c>
      <c r="S683" s="95">
        <v>-18.46</v>
      </c>
      <c r="T683" s="95">
        <v>-19.48</v>
      </c>
      <c r="U683" s="95">
        <v>0.94</v>
      </c>
      <c r="V683" s="95">
        <v>0.06</v>
      </c>
      <c r="W683" s="95">
        <v>0.06</v>
      </c>
      <c r="X683" s="95">
        <v>9.5</v>
      </c>
      <c r="Y683" s="95"/>
      <c r="Z683" s="74" t="s">
        <v>1111</v>
      </c>
      <c r="AA683" s="95">
        <v>5.32</v>
      </c>
      <c r="AB683" s="95">
        <v>-1.04</v>
      </c>
      <c r="AC683" s="74" t="s">
        <v>1111</v>
      </c>
      <c r="AD683" s="95">
        <v>887468103</v>
      </c>
    </row>
    <row r="684" spans="1:30" x14ac:dyDescent="0.2">
      <c r="A684" s="74" t="s">
        <v>1793</v>
      </c>
      <c r="B684" s="95">
        <v>16.21</v>
      </c>
      <c r="C684" s="95"/>
      <c r="D684" s="95">
        <v>-15.52</v>
      </c>
      <c r="E684" s="95">
        <v>3.05</v>
      </c>
      <c r="F684" s="95">
        <v>2.86</v>
      </c>
      <c r="G684" s="95">
        <v>12.24</v>
      </c>
      <c r="H684" s="95">
        <v>-285.48</v>
      </c>
      <c r="I684" s="95">
        <v>-285.48</v>
      </c>
      <c r="J684" s="95">
        <v>-15.52</v>
      </c>
      <c r="K684" s="95">
        <v>-15.94</v>
      </c>
      <c r="L684" s="95">
        <v>4.1900000000000004</v>
      </c>
      <c r="M684" s="95">
        <v>-0.82</v>
      </c>
      <c r="N684" s="95">
        <v>44.3</v>
      </c>
      <c r="O684" s="95">
        <v>3.65</v>
      </c>
      <c r="P684" s="95">
        <v>-17.63</v>
      </c>
      <c r="Q684" s="95">
        <v>15.62</v>
      </c>
      <c r="R684" s="95">
        <v>-19.649999999999999</v>
      </c>
      <c r="S684" s="95">
        <v>-18.46</v>
      </c>
      <c r="T684" s="95">
        <v>-19.48</v>
      </c>
      <c r="U684" s="95">
        <v>0.94</v>
      </c>
      <c r="V684" s="95">
        <v>0.06</v>
      </c>
      <c r="W684" s="95">
        <v>0.06</v>
      </c>
      <c r="X684" s="95">
        <v>9.5</v>
      </c>
      <c r="Y684" s="95"/>
      <c r="Z684" s="74" t="s">
        <v>1111</v>
      </c>
      <c r="AA684" s="95">
        <v>5.32</v>
      </c>
      <c r="AB684" s="95">
        <v>-1.04</v>
      </c>
      <c r="AC684" s="74" t="s">
        <v>1111</v>
      </c>
      <c r="AD684" s="95">
        <v>887468103</v>
      </c>
    </row>
    <row r="685" spans="1:30" x14ac:dyDescent="0.2">
      <c r="A685" s="74" t="s">
        <v>1794</v>
      </c>
      <c r="B685" s="95">
        <v>2.42</v>
      </c>
      <c r="C685" s="95"/>
      <c r="D685" s="95">
        <v>-1.07</v>
      </c>
      <c r="E685" s="95">
        <v>0.89</v>
      </c>
      <c r="F685" s="95">
        <v>0.73</v>
      </c>
      <c r="G685" s="95"/>
      <c r="H685" s="95"/>
      <c r="I685" s="95"/>
      <c r="J685" s="95">
        <v>-0.99</v>
      </c>
      <c r="K685" s="95">
        <v>0.25</v>
      </c>
      <c r="L685" s="95">
        <v>1.24</v>
      </c>
      <c r="M685" s="95">
        <v>-1.1200000000000001</v>
      </c>
      <c r="N685" s="95"/>
      <c r="O685" s="95">
        <v>0.94</v>
      </c>
      <c r="P685" s="95">
        <v>-14.38</v>
      </c>
      <c r="Q685" s="95">
        <v>5.8</v>
      </c>
      <c r="R685" s="95">
        <v>-83.32</v>
      </c>
      <c r="S685" s="95">
        <v>-68.62</v>
      </c>
      <c r="T685" s="95">
        <v>-97.28</v>
      </c>
      <c r="U685" s="95">
        <v>0.82</v>
      </c>
      <c r="V685" s="95">
        <v>0.18</v>
      </c>
      <c r="W685" s="95">
        <v>0</v>
      </c>
      <c r="X685" s="95"/>
      <c r="Y685" s="95"/>
      <c r="Z685" s="74" t="s">
        <v>1111</v>
      </c>
      <c r="AA685" s="95">
        <v>2.71</v>
      </c>
      <c r="AB685" s="95">
        <v>-2.2599999999999998</v>
      </c>
      <c r="AC685" s="74" t="s">
        <v>1111</v>
      </c>
      <c r="AD685" s="95">
        <v>23005488</v>
      </c>
    </row>
    <row r="686" spans="1:30" x14ac:dyDescent="0.2">
      <c r="A686" s="74" t="s">
        <v>1795</v>
      </c>
      <c r="B686" s="95">
        <v>1.82</v>
      </c>
      <c r="C686" s="95"/>
      <c r="D686" s="95">
        <v>-3.1</v>
      </c>
      <c r="E686" s="95">
        <v>1.17</v>
      </c>
      <c r="F686" s="95">
        <v>0.95</v>
      </c>
      <c r="G686" s="95"/>
      <c r="H686" s="95"/>
      <c r="I686" s="95"/>
      <c r="J686" s="95">
        <v>-3.27</v>
      </c>
      <c r="K686" s="95">
        <v>-0.83</v>
      </c>
      <c r="L686" s="95">
        <v>2.44</v>
      </c>
      <c r="M686" s="95">
        <v>-0.87</v>
      </c>
      <c r="N686" s="95"/>
      <c r="O686" s="95">
        <v>1.51</v>
      </c>
      <c r="P686" s="95">
        <v>-3.57</v>
      </c>
      <c r="Q686" s="95">
        <v>6.76</v>
      </c>
      <c r="R686" s="95">
        <v>-37.76</v>
      </c>
      <c r="S686" s="95">
        <v>-30.55</v>
      </c>
      <c r="T686" s="95">
        <v>-35.340000000000003</v>
      </c>
      <c r="U686" s="95">
        <v>0.81</v>
      </c>
      <c r="V686" s="95">
        <v>0.19</v>
      </c>
      <c r="W686" s="95">
        <v>0</v>
      </c>
      <c r="X686" s="95"/>
      <c r="Y686" s="95"/>
      <c r="Z686" s="74" t="s">
        <v>1111</v>
      </c>
      <c r="AA686" s="95">
        <v>1.55</v>
      </c>
      <c r="AB686" s="95">
        <v>-0.59</v>
      </c>
      <c r="AC686" s="74" t="s">
        <v>1111</v>
      </c>
      <c r="AD686" s="95">
        <v>86492406</v>
      </c>
    </row>
    <row r="687" spans="1:30" x14ac:dyDescent="0.2">
      <c r="A687" s="74" t="s">
        <v>1796</v>
      </c>
      <c r="B687" s="95">
        <v>5.66</v>
      </c>
      <c r="C687" s="95"/>
      <c r="D687" s="95">
        <v>-9.48</v>
      </c>
      <c r="E687" s="95">
        <v>3.79</v>
      </c>
      <c r="F687" s="95">
        <v>3.5</v>
      </c>
      <c r="G687" s="95">
        <v>100</v>
      </c>
      <c r="H687" s="95">
        <v>-321706.67</v>
      </c>
      <c r="I687" s="95">
        <v>-311880</v>
      </c>
      <c r="J687" s="95">
        <v>-9.19</v>
      </c>
      <c r="K687" s="95">
        <v>-7.69</v>
      </c>
      <c r="L687" s="95">
        <v>1.5</v>
      </c>
      <c r="M687" s="95">
        <v>-0.62</v>
      </c>
      <c r="N687" s="95">
        <v>29559.31</v>
      </c>
      <c r="O687" s="95">
        <v>6.66</v>
      </c>
      <c r="P687" s="95">
        <v>-8.74</v>
      </c>
      <c r="Q687" s="95">
        <v>7.99</v>
      </c>
      <c r="R687" s="95">
        <v>-39.99</v>
      </c>
      <c r="S687" s="95">
        <v>-36.909999999999997</v>
      </c>
      <c r="T687" s="95">
        <v>-41.25</v>
      </c>
      <c r="U687" s="95">
        <v>0.92</v>
      </c>
      <c r="V687" s="95">
        <v>0.08</v>
      </c>
      <c r="W687" s="95">
        <v>0</v>
      </c>
      <c r="X687" s="95">
        <v>-65.69</v>
      </c>
      <c r="Y687" s="95"/>
      <c r="Z687" s="74" t="s">
        <v>1111</v>
      </c>
      <c r="AA687" s="95">
        <v>1.49</v>
      </c>
      <c r="AB687" s="95">
        <v>-0.6</v>
      </c>
      <c r="AC687" s="74" t="s">
        <v>1111</v>
      </c>
      <c r="AD687" s="95">
        <v>443389684</v>
      </c>
    </row>
    <row r="688" spans="1:30" x14ac:dyDescent="0.2">
      <c r="A688" s="74" t="s">
        <v>1797</v>
      </c>
      <c r="B688" s="95">
        <v>7.71</v>
      </c>
      <c r="C688" s="95"/>
      <c r="D688" s="95">
        <v>-0.63</v>
      </c>
      <c r="E688" s="95">
        <v>0.62</v>
      </c>
      <c r="F688" s="95">
        <v>0.4</v>
      </c>
      <c r="G688" s="95">
        <v>27.71</v>
      </c>
      <c r="H688" s="95">
        <v>-1609.99</v>
      </c>
      <c r="I688" s="95">
        <v>-1610.78</v>
      </c>
      <c r="J688" s="95">
        <v>-0.63</v>
      </c>
      <c r="K688" s="95">
        <v>0.27</v>
      </c>
      <c r="L688" s="95">
        <v>0.9</v>
      </c>
      <c r="M688" s="95">
        <v>-0.89</v>
      </c>
      <c r="N688" s="95">
        <v>10.07</v>
      </c>
      <c r="O688" s="95">
        <v>0.96</v>
      </c>
      <c r="P688" s="95">
        <v>-1.07</v>
      </c>
      <c r="Q688" s="95">
        <v>3.12</v>
      </c>
      <c r="R688" s="95">
        <v>-99.27</v>
      </c>
      <c r="S688" s="95">
        <v>-64.510000000000005</v>
      </c>
      <c r="T688" s="95">
        <v>-99.27</v>
      </c>
      <c r="U688" s="95">
        <v>0.65</v>
      </c>
      <c r="V688" s="95">
        <v>0.35</v>
      </c>
      <c r="W688" s="95">
        <v>0.04</v>
      </c>
      <c r="X688" s="95">
        <v>77.88</v>
      </c>
      <c r="Y688" s="95"/>
      <c r="Z688" s="74" t="s">
        <v>1111</v>
      </c>
      <c r="AA688" s="95">
        <v>12.42</v>
      </c>
      <c r="AB688" s="95">
        <v>-12.33</v>
      </c>
      <c r="AC688" s="74" t="s">
        <v>1111</v>
      </c>
      <c r="AD688" s="95">
        <v>540527283</v>
      </c>
    </row>
    <row r="689" spans="1:30" x14ac:dyDescent="0.2">
      <c r="A689" s="74" t="s">
        <v>1798</v>
      </c>
      <c r="B689" s="95">
        <v>16.559999999999999</v>
      </c>
      <c r="C689" s="95">
        <v>6.04</v>
      </c>
      <c r="D689" s="95">
        <v>10.84</v>
      </c>
      <c r="E689" s="95">
        <v>0.61</v>
      </c>
      <c r="F689" s="95">
        <v>0.09</v>
      </c>
      <c r="G689" s="95">
        <v>61.27</v>
      </c>
      <c r="H689" s="95">
        <v>0</v>
      </c>
      <c r="I689" s="95">
        <v>37.659999999999997</v>
      </c>
      <c r="J689" s="95"/>
      <c r="K689" s="95"/>
      <c r="L689" s="95"/>
      <c r="M689" s="95">
        <v>1.2</v>
      </c>
      <c r="N689" s="95">
        <v>4.08</v>
      </c>
      <c r="O689" s="95">
        <v>0.25</v>
      </c>
      <c r="P689" s="95">
        <v>-1.1100000000000001</v>
      </c>
      <c r="Q689" s="95">
        <v>1.71</v>
      </c>
      <c r="R689" s="95">
        <v>5.64</v>
      </c>
      <c r="S689" s="95">
        <v>0.86</v>
      </c>
      <c r="T689" s="95"/>
      <c r="U689" s="95">
        <v>0.15</v>
      </c>
      <c r="V689" s="95">
        <v>0.85</v>
      </c>
      <c r="W689" s="95">
        <v>0.02</v>
      </c>
      <c r="X689" s="95">
        <v>-5.47</v>
      </c>
      <c r="Y689" s="95">
        <v>-9.3699999999999992</v>
      </c>
      <c r="Z689" s="74" t="s">
        <v>1111</v>
      </c>
      <c r="AA689" s="95">
        <v>27.11</v>
      </c>
      <c r="AB689" s="95">
        <v>1.53</v>
      </c>
      <c r="AC689" s="74" t="s">
        <v>1111</v>
      </c>
      <c r="AD689" s="95">
        <v>629561520</v>
      </c>
    </row>
    <row r="690" spans="1:30" x14ac:dyDescent="0.2">
      <c r="A690" s="74" t="s">
        <v>1799</v>
      </c>
      <c r="B690" s="95">
        <v>12.41</v>
      </c>
      <c r="C690" s="95"/>
      <c r="D690" s="95">
        <v>3.15</v>
      </c>
      <c r="E690" s="95">
        <v>0.41</v>
      </c>
      <c r="F690" s="95">
        <v>0.09</v>
      </c>
      <c r="G690" s="95">
        <v>65.319999999999993</v>
      </c>
      <c r="H690" s="95">
        <v>0</v>
      </c>
      <c r="I690" s="95">
        <v>10.97</v>
      </c>
      <c r="J690" s="95"/>
      <c r="K690" s="95"/>
      <c r="L690" s="95"/>
      <c r="M690" s="95">
        <v>-0.63</v>
      </c>
      <c r="N690" s="95">
        <v>0.35</v>
      </c>
      <c r="O690" s="95">
        <v>-1.48</v>
      </c>
      <c r="P690" s="95">
        <v>-0.2</v>
      </c>
      <c r="Q690" s="95">
        <v>0.9</v>
      </c>
      <c r="R690" s="95">
        <v>13</v>
      </c>
      <c r="S690" s="95">
        <v>2.93</v>
      </c>
      <c r="T690" s="95"/>
      <c r="U690" s="95">
        <v>0.23</v>
      </c>
      <c r="V690" s="95">
        <v>0.77</v>
      </c>
      <c r="W690" s="95">
        <v>0.27</v>
      </c>
      <c r="X690" s="95">
        <v>-3.76</v>
      </c>
      <c r="Y690" s="95">
        <v>-10.6</v>
      </c>
      <c r="Z690" s="74" t="s">
        <v>1111</v>
      </c>
      <c r="AA690" s="95">
        <v>30.25</v>
      </c>
      <c r="AB690" s="95">
        <v>3.93</v>
      </c>
      <c r="AC690" s="74" t="s">
        <v>1111</v>
      </c>
      <c r="AD690" s="95">
        <v>793511533</v>
      </c>
    </row>
    <row r="691" spans="1:30" x14ac:dyDescent="0.2">
      <c r="A691" s="74" t="s">
        <v>1800</v>
      </c>
      <c r="B691" s="95">
        <v>29.45</v>
      </c>
      <c r="C691" s="95"/>
      <c r="D691" s="95">
        <v>15.92</v>
      </c>
      <c r="E691" s="95">
        <v>1.53</v>
      </c>
      <c r="F691" s="95">
        <v>1.01</v>
      </c>
      <c r="G691" s="95">
        <v>72.540000000000006</v>
      </c>
      <c r="H691" s="95">
        <v>-33.01</v>
      </c>
      <c r="I691" s="95">
        <v>39.11</v>
      </c>
      <c r="J691" s="95">
        <v>-18.86</v>
      </c>
      <c r="K691" s="95">
        <v>-20.69</v>
      </c>
      <c r="L691" s="95">
        <v>-1.83</v>
      </c>
      <c r="M691" s="95">
        <v>0.15</v>
      </c>
      <c r="N691" s="95">
        <v>6.23</v>
      </c>
      <c r="O691" s="95">
        <v>16.309999999999999</v>
      </c>
      <c r="P691" s="95">
        <v>-1.1399999999999999</v>
      </c>
      <c r="Q691" s="95">
        <v>2.37</v>
      </c>
      <c r="R691" s="95">
        <v>9.61</v>
      </c>
      <c r="S691" s="95">
        <v>6.37</v>
      </c>
      <c r="T691" s="95">
        <v>-20.43</v>
      </c>
      <c r="U691" s="95">
        <v>0.66</v>
      </c>
      <c r="V691" s="95">
        <v>0.34</v>
      </c>
      <c r="W691" s="95">
        <v>0.16</v>
      </c>
      <c r="X691" s="95"/>
      <c r="Y691" s="95"/>
      <c r="Z691" s="74" t="s">
        <v>1111</v>
      </c>
      <c r="AA691" s="95">
        <v>19.25</v>
      </c>
      <c r="AB691" s="95">
        <v>1.85</v>
      </c>
      <c r="AC691" s="74" t="s">
        <v>1111</v>
      </c>
      <c r="AD691" s="95">
        <v>3806165120</v>
      </c>
    </row>
    <row r="692" spans="1:30" x14ac:dyDescent="0.2">
      <c r="A692" s="74" t="s">
        <v>1801</v>
      </c>
      <c r="B692" s="95">
        <v>93.1</v>
      </c>
      <c r="C692" s="95">
        <v>0.82</v>
      </c>
      <c r="D692" s="95">
        <v>48.03</v>
      </c>
      <c r="E692" s="95">
        <v>6.95</v>
      </c>
      <c r="F692" s="95">
        <v>5.25</v>
      </c>
      <c r="G692" s="95">
        <v>40.409999999999997</v>
      </c>
      <c r="H692" s="95">
        <v>15.09</v>
      </c>
      <c r="I692" s="95">
        <v>11.77</v>
      </c>
      <c r="J692" s="95">
        <v>37.46</v>
      </c>
      <c r="K692" s="95">
        <v>37.119999999999997</v>
      </c>
      <c r="L692" s="95">
        <v>-0.34</v>
      </c>
      <c r="M692" s="95">
        <v>-0.06</v>
      </c>
      <c r="N692" s="95">
        <v>5.65</v>
      </c>
      <c r="O692" s="95">
        <v>16.420000000000002</v>
      </c>
      <c r="P692" s="95">
        <v>-9.9600000000000009</v>
      </c>
      <c r="Q692" s="95">
        <v>3.08</v>
      </c>
      <c r="R692" s="95">
        <v>14.47</v>
      </c>
      <c r="S692" s="95">
        <v>10.92</v>
      </c>
      <c r="T692" s="95">
        <v>13.06</v>
      </c>
      <c r="U692" s="95">
        <v>0.75</v>
      </c>
      <c r="V692" s="95">
        <v>0.25</v>
      </c>
      <c r="W692" s="95">
        <v>0.93</v>
      </c>
      <c r="X692" s="95">
        <v>2.41</v>
      </c>
      <c r="Y692" s="95">
        <v>13.73</v>
      </c>
      <c r="Z692" s="74" t="s">
        <v>1111</v>
      </c>
      <c r="AA692" s="95">
        <v>13.4</v>
      </c>
      <c r="AB692" s="95">
        <v>1.94</v>
      </c>
      <c r="AC692" s="74" t="s">
        <v>1111</v>
      </c>
      <c r="AD692" s="95">
        <v>2723156380</v>
      </c>
    </row>
    <row r="693" spans="1:30" x14ac:dyDescent="0.2">
      <c r="A693" s="74" t="s">
        <v>1802</v>
      </c>
      <c r="B693" s="95">
        <v>112.42</v>
      </c>
      <c r="C693" s="95">
        <v>3.73</v>
      </c>
      <c r="D693" s="95">
        <v>13.26</v>
      </c>
      <c r="E693" s="95">
        <v>1.55</v>
      </c>
      <c r="F693" s="95">
        <v>0.09</v>
      </c>
      <c r="G693" s="95">
        <v>81.849999999999994</v>
      </c>
      <c r="H693" s="95">
        <v>0</v>
      </c>
      <c r="I693" s="95">
        <v>21.51</v>
      </c>
      <c r="J693" s="95"/>
      <c r="K693" s="95"/>
      <c r="L693" s="95"/>
      <c r="M693" s="95">
        <v>-5.7</v>
      </c>
      <c r="N693" s="95">
        <v>2.85</v>
      </c>
      <c r="O693" s="95">
        <v>-8.4700000000000006</v>
      </c>
      <c r="P693" s="95">
        <v>-0.54</v>
      </c>
      <c r="Q693" s="95">
        <v>0.99</v>
      </c>
      <c r="R693" s="95">
        <v>11.71</v>
      </c>
      <c r="S693" s="95">
        <v>0.7</v>
      </c>
      <c r="T693" s="95"/>
      <c r="U693" s="95">
        <v>0.06</v>
      </c>
      <c r="V693" s="95">
        <v>0.94</v>
      </c>
      <c r="W693" s="95">
        <v>0.03</v>
      </c>
      <c r="X693" s="95">
        <v>6.38</v>
      </c>
      <c r="Y693" s="95">
        <v>12.97</v>
      </c>
      <c r="Z693" s="74" t="s">
        <v>1111</v>
      </c>
      <c r="AA693" s="95">
        <v>72.45</v>
      </c>
      <c r="AB693" s="95">
        <v>8.48</v>
      </c>
      <c r="AC693" s="74" t="s">
        <v>1111</v>
      </c>
      <c r="AD693" s="95">
        <v>72896769530</v>
      </c>
    </row>
    <row r="694" spans="1:30" x14ac:dyDescent="0.2">
      <c r="A694" s="74" t="s">
        <v>1803</v>
      </c>
      <c r="B694" s="95">
        <v>4.1500000000000004</v>
      </c>
      <c r="C694" s="95"/>
      <c r="D694" s="95">
        <v>-8.1999999999999993</v>
      </c>
      <c r="E694" s="95">
        <v>5.99</v>
      </c>
      <c r="F694" s="95">
        <v>3.6</v>
      </c>
      <c r="G694" s="95">
        <v>5.87</v>
      </c>
      <c r="H694" s="95">
        <v>-61.31</v>
      </c>
      <c r="I694" s="95">
        <v>-61.4</v>
      </c>
      <c r="J694" s="95">
        <v>-8.2100000000000009</v>
      </c>
      <c r="K694" s="95">
        <v>-7.1</v>
      </c>
      <c r="L694" s="95">
        <v>1.1100000000000001</v>
      </c>
      <c r="M694" s="95">
        <v>-0.81</v>
      </c>
      <c r="N694" s="95">
        <v>5.04</v>
      </c>
      <c r="O694" s="95">
        <v>6.96</v>
      </c>
      <c r="P694" s="95">
        <v>-22.17</v>
      </c>
      <c r="Q694" s="95">
        <v>2.62</v>
      </c>
      <c r="R694" s="95">
        <v>-73.06</v>
      </c>
      <c r="S694" s="95">
        <v>-43.91</v>
      </c>
      <c r="T694" s="95">
        <v>-73.069999999999993</v>
      </c>
      <c r="U694" s="95">
        <v>0.6</v>
      </c>
      <c r="V694" s="95">
        <v>0.4</v>
      </c>
      <c r="W694" s="95">
        <v>0.72</v>
      </c>
      <c r="X694" s="95">
        <v>6.97</v>
      </c>
      <c r="Y694" s="95"/>
      <c r="Z694" s="74" t="s">
        <v>1111</v>
      </c>
      <c r="AA694" s="95">
        <v>0.69</v>
      </c>
      <c r="AB694" s="95">
        <v>-0.51</v>
      </c>
      <c r="AC694" s="74" t="s">
        <v>1111</v>
      </c>
      <c r="AD694" s="95">
        <v>53335385</v>
      </c>
    </row>
    <row r="695" spans="1:30" x14ac:dyDescent="0.2">
      <c r="A695" s="74" t="s">
        <v>1804</v>
      </c>
      <c r="B695" s="95">
        <v>38.04</v>
      </c>
      <c r="C695" s="95">
        <v>2.4700000000000002</v>
      </c>
      <c r="D695" s="95">
        <v>19.260000000000002</v>
      </c>
      <c r="E695" s="95">
        <v>1.33</v>
      </c>
      <c r="F695" s="95">
        <v>0.14000000000000001</v>
      </c>
      <c r="G695" s="95">
        <v>0</v>
      </c>
      <c r="H695" s="95">
        <v>39.840000000000003</v>
      </c>
      <c r="I695" s="95">
        <v>28.64</v>
      </c>
      <c r="J695" s="95">
        <v>13.85</v>
      </c>
      <c r="K695" s="95">
        <v>-25.81</v>
      </c>
      <c r="L695" s="95">
        <v>-39.65</v>
      </c>
      <c r="M695" s="95">
        <v>-3.8</v>
      </c>
      <c r="N695" s="95">
        <v>5.52</v>
      </c>
      <c r="O695" s="95"/>
      <c r="P695" s="95">
        <v>-0.14000000000000001</v>
      </c>
      <c r="Q695" s="95"/>
      <c r="R695" s="95">
        <v>6.9</v>
      </c>
      <c r="S695" s="95">
        <v>0.74</v>
      </c>
      <c r="T695" s="95">
        <v>7.23</v>
      </c>
      <c r="U695" s="95">
        <v>0.11</v>
      </c>
      <c r="V695" s="95">
        <v>0.89</v>
      </c>
      <c r="W695" s="95">
        <v>0.03</v>
      </c>
      <c r="X695" s="95">
        <v>6.59</v>
      </c>
      <c r="Y695" s="95">
        <v>10.4</v>
      </c>
      <c r="Z695" s="74" t="s">
        <v>1111</v>
      </c>
      <c r="AA695" s="95">
        <v>28.63</v>
      </c>
      <c r="AB695" s="95">
        <v>1.98</v>
      </c>
      <c r="AC695" s="74" t="s">
        <v>1111</v>
      </c>
      <c r="AD695" s="95">
        <v>608505400</v>
      </c>
    </row>
    <row r="696" spans="1:30" x14ac:dyDescent="0.2">
      <c r="A696" s="74" t="s">
        <v>1805</v>
      </c>
      <c r="B696" s="95">
        <v>86.22</v>
      </c>
      <c r="C696" s="95"/>
      <c r="D696" s="95">
        <v>994.5</v>
      </c>
      <c r="E696" s="95">
        <v>3.71</v>
      </c>
      <c r="F696" s="95">
        <v>2.65</v>
      </c>
      <c r="G696" s="95">
        <v>74.2</v>
      </c>
      <c r="H696" s="95">
        <v>-1.77</v>
      </c>
      <c r="I696" s="95">
        <v>0.86</v>
      </c>
      <c r="J696" s="95">
        <v>-483.77</v>
      </c>
      <c r="K696" s="95">
        <v>-483.95</v>
      </c>
      <c r="L696" s="95">
        <v>0.04</v>
      </c>
      <c r="M696" s="95">
        <v>0</v>
      </c>
      <c r="N696" s="95">
        <v>8.56</v>
      </c>
      <c r="O696" s="95">
        <v>8.81</v>
      </c>
      <c r="P696" s="95">
        <v>-4.32</v>
      </c>
      <c r="Q696" s="95">
        <v>4.49</v>
      </c>
      <c r="R696" s="95">
        <v>0.37</v>
      </c>
      <c r="S696" s="95">
        <v>0.27</v>
      </c>
      <c r="T696" s="95">
        <v>-1.83</v>
      </c>
      <c r="U696" s="95">
        <v>0.71</v>
      </c>
      <c r="V696" s="95">
        <v>0.28999999999999998</v>
      </c>
      <c r="W696" s="95">
        <v>0.31</v>
      </c>
      <c r="X696" s="95">
        <v>15.89</v>
      </c>
      <c r="Y696" s="95"/>
      <c r="Z696" s="74" t="s">
        <v>1111</v>
      </c>
      <c r="AA696" s="95">
        <v>23.24</v>
      </c>
      <c r="AB696" s="95">
        <v>0.09</v>
      </c>
      <c r="AC696" s="74" t="s">
        <v>1111</v>
      </c>
      <c r="AD696" s="95">
        <v>15836766684</v>
      </c>
    </row>
    <row r="697" spans="1:30" x14ac:dyDescent="0.2">
      <c r="A697" s="74" t="s">
        <v>1806</v>
      </c>
      <c r="B697" s="95">
        <v>45.01</v>
      </c>
      <c r="C697" s="95">
        <v>2.44</v>
      </c>
      <c r="D697" s="95">
        <v>12.38</v>
      </c>
      <c r="E697" s="95">
        <v>1.37</v>
      </c>
      <c r="F697" s="95">
        <v>0.18</v>
      </c>
      <c r="G697" s="95">
        <v>0</v>
      </c>
      <c r="H697" s="95">
        <v>41.79</v>
      </c>
      <c r="I697" s="95">
        <v>30.63</v>
      </c>
      <c r="J697" s="95">
        <v>9.07</v>
      </c>
      <c r="K697" s="95">
        <v>2.89</v>
      </c>
      <c r="L697" s="95">
        <v>-6.18</v>
      </c>
      <c r="M697" s="95">
        <v>-0.93</v>
      </c>
      <c r="N697" s="95">
        <v>3.79</v>
      </c>
      <c r="O697" s="95"/>
      <c r="P697" s="95">
        <v>-0.18</v>
      </c>
      <c r="Q697" s="95"/>
      <c r="R697" s="95">
        <v>11.03</v>
      </c>
      <c r="S697" s="95">
        <v>1.48</v>
      </c>
      <c r="T697" s="95">
        <v>10.029999999999999</v>
      </c>
      <c r="U697" s="95">
        <v>0.13</v>
      </c>
      <c r="V697" s="95">
        <v>0.87</v>
      </c>
      <c r="W697" s="95">
        <v>0.05</v>
      </c>
      <c r="X697" s="95">
        <v>8.7200000000000006</v>
      </c>
      <c r="Y697" s="95">
        <v>14.22</v>
      </c>
      <c r="Z697" s="74" t="s">
        <v>1111</v>
      </c>
      <c r="AA697" s="95">
        <v>32.950000000000003</v>
      </c>
      <c r="AB697" s="95">
        <v>3.64</v>
      </c>
      <c r="AC697" s="74" t="s">
        <v>1111</v>
      </c>
      <c r="AD697" s="95">
        <v>895735008</v>
      </c>
    </row>
    <row r="698" spans="1:30" x14ac:dyDescent="0.2">
      <c r="A698" s="74" t="s">
        <v>1807</v>
      </c>
      <c r="B698" s="95">
        <v>62.61</v>
      </c>
      <c r="C698" s="95">
        <v>3.21</v>
      </c>
      <c r="D698" s="95">
        <v>-25.71</v>
      </c>
      <c r="E698" s="95">
        <v>3.73</v>
      </c>
      <c r="F698" s="95">
        <v>1.25</v>
      </c>
      <c r="G698" s="95">
        <v>76.92</v>
      </c>
      <c r="H698" s="95">
        <v>-9.26</v>
      </c>
      <c r="I698" s="95">
        <v>-11.89</v>
      </c>
      <c r="J698" s="95">
        <v>-33</v>
      </c>
      <c r="K698" s="95">
        <v>-39.909999999999997</v>
      </c>
      <c r="L698" s="95">
        <v>-6.91</v>
      </c>
      <c r="M698" s="95">
        <v>0.78</v>
      </c>
      <c r="N698" s="95">
        <v>3.06</v>
      </c>
      <c r="O698" s="95">
        <v>13.92</v>
      </c>
      <c r="P698" s="95">
        <v>-1.75</v>
      </c>
      <c r="Q698" s="95">
        <v>1.47</v>
      </c>
      <c r="R698" s="95">
        <v>-14.52</v>
      </c>
      <c r="S698" s="95">
        <v>-4.87</v>
      </c>
      <c r="T698" s="95">
        <v>-6.57</v>
      </c>
      <c r="U698" s="95">
        <v>0.34</v>
      </c>
      <c r="V698" s="95">
        <v>0.66</v>
      </c>
      <c r="W698" s="95">
        <v>0.41</v>
      </c>
      <c r="X698" s="95">
        <v>20.75</v>
      </c>
      <c r="Y698" s="95"/>
      <c r="Z698" s="74" t="s">
        <v>1111</v>
      </c>
      <c r="AA698" s="95">
        <v>16.77</v>
      </c>
      <c r="AB698" s="95">
        <v>-2.44</v>
      </c>
      <c r="AC698" s="74" t="s">
        <v>1111</v>
      </c>
      <c r="AD698" s="95">
        <v>138971967189</v>
      </c>
    </row>
    <row r="699" spans="1:30" x14ac:dyDescent="0.2">
      <c r="A699" s="74" t="s">
        <v>1808</v>
      </c>
      <c r="B699" s="95">
        <v>5.78</v>
      </c>
      <c r="C699" s="95"/>
      <c r="D699" s="95">
        <v>-2.63</v>
      </c>
      <c r="E699" s="95">
        <v>1.08</v>
      </c>
      <c r="F699" s="95">
        <v>0.24</v>
      </c>
      <c r="G699" s="95">
        <v>20.78</v>
      </c>
      <c r="H699" s="95">
        <v>-9.3800000000000008</v>
      </c>
      <c r="I699" s="95">
        <v>-7.62</v>
      </c>
      <c r="J699" s="95">
        <v>-2.13</v>
      </c>
      <c r="K699" s="95">
        <v>-3.35</v>
      </c>
      <c r="L699" s="95">
        <v>-1.22</v>
      </c>
      <c r="M699" s="95">
        <v>0.62</v>
      </c>
      <c r="N699" s="95">
        <v>0.2</v>
      </c>
      <c r="O699" s="95">
        <v>2.0699999999999998</v>
      </c>
      <c r="P699" s="95">
        <v>-0.56000000000000005</v>
      </c>
      <c r="Q699" s="95">
        <v>1.25</v>
      </c>
      <c r="R699" s="95">
        <v>-40.950000000000003</v>
      </c>
      <c r="S699" s="95">
        <v>-9.09</v>
      </c>
      <c r="T699" s="95">
        <v>-38.14</v>
      </c>
      <c r="U699" s="95">
        <v>0.22</v>
      </c>
      <c r="V699" s="95">
        <v>0.78</v>
      </c>
      <c r="W699" s="95">
        <v>1.19</v>
      </c>
      <c r="X699" s="95">
        <v>-4.53</v>
      </c>
      <c r="Y699" s="95"/>
      <c r="Z699" s="74" t="s">
        <v>1111</v>
      </c>
      <c r="AA699" s="95">
        <v>5.38</v>
      </c>
      <c r="AB699" s="95">
        <v>-2.2000000000000002</v>
      </c>
      <c r="AC699" s="74" t="s">
        <v>1111</v>
      </c>
      <c r="AD699" s="95">
        <v>299999610</v>
      </c>
    </row>
    <row r="700" spans="1:30" x14ac:dyDescent="0.2">
      <c r="A700" s="74" t="s">
        <v>1809</v>
      </c>
      <c r="B700" s="95">
        <v>10.95</v>
      </c>
      <c r="C700" s="95"/>
      <c r="D700" s="95">
        <v>-10.87</v>
      </c>
      <c r="E700" s="95">
        <v>-4.51</v>
      </c>
      <c r="F700" s="95">
        <v>1.45</v>
      </c>
      <c r="G700" s="95">
        <v>53.51</v>
      </c>
      <c r="H700" s="95">
        <v>-3.65</v>
      </c>
      <c r="I700" s="95">
        <v>-12.74</v>
      </c>
      <c r="J700" s="95">
        <v>-37.97</v>
      </c>
      <c r="K700" s="95">
        <v>-47.89</v>
      </c>
      <c r="L700" s="95">
        <v>-9.92</v>
      </c>
      <c r="M700" s="95"/>
      <c r="N700" s="95">
        <v>1.39</v>
      </c>
      <c r="O700" s="95">
        <v>5.56</v>
      </c>
      <c r="P700" s="95">
        <v>-3.04</v>
      </c>
      <c r="Q700" s="95">
        <v>1.99</v>
      </c>
      <c r="R700" s="95">
        <v>-41.46</v>
      </c>
      <c r="S700" s="95">
        <v>-13.34</v>
      </c>
      <c r="T700" s="95">
        <v>-8.9700000000000006</v>
      </c>
      <c r="U700" s="95">
        <v>-0.32</v>
      </c>
      <c r="V700" s="95">
        <v>1.01</v>
      </c>
      <c r="W700" s="95">
        <v>1.05</v>
      </c>
      <c r="X700" s="95">
        <v>7.69</v>
      </c>
      <c r="Y700" s="95"/>
      <c r="Z700" s="74" t="s">
        <v>1111</v>
      </c>
      <c r="AA700" s="95">
        <v>-2.4300000000000002</v>
      </c>
      <c r="AB700" s="95">
        <v>-1.01</v>
      </c>
      <c r="AC700" s="74" t="s">
        <v>1111</v>
      </c>
      <c r="AD700" s="95">
        <v>366062880</v>
      </c>
    </row>
    <row r="701" spans="1:30" x14ac:dyDescent="0.2">
      <c r="A701" s="74" t="s">
        <v>1810</v>
      </c>
      <c r="B701" s="95">
        <v>2.08</v>
      </c>
      <c r="C701" s="95"/>
      <c r="D701" s="95">
        <v>-9.83</v>
      </c>
      <c r="E701" s="95">
        <v>1.76</v>
      </c>
      <c r="F701" s="95">
        <v>1.67</v>
      </c>
      <c r="G701" s="95">
        <v>30.72</v>
      </c>
      <c r="H701" s="95">
        <v>-374.36</v>
      </c>
      <c r="I701" s="95">
        <v>-390.68</v>
      </c>
      <c r="J701" s="95">
        <v>-10.25</v>
      </c>
      <c r="K701" s="95">
        <v>-4.7</v>
      </c>
      <c r="L701" s="95">
        <v>5.56</v>
      </c>
      <c r="M701" s="95">
        <v>-0.95</v>
      </c>
      <c r="N701" s="95">
        <v>38.39</v>
      </c>
      <c r="O701" s="95">
        <v>1.85</v>
      </c>
      <c r="P701" s="95">
        <v>-34.159999999999997</v>
      </c>
      <c r="Q701" s="95">
        <v>19.32</v>
      </c>
      <c r="R701" s="95">
        <v>-17.920000000000002</v>
      </c>
      <c r="S701" s="95">
        <v>-17.02</v>
      </c>
      <c r="T701" s="95">
        <v>-17.18</v>
      </c>
      <c r="U701" s="95">
        <v>0.95</v>
      </c>
      <c r="V701" s="95">
        <v>0.05</v>
      </c>
      <c r="W701" s="95">
        <v>0.04</v>
      </c>
      <c r="X701" s="95"/>
      <c r="Y701" s="95"/>
      <c r="Z701" s="74" t="s">
        <v>1111</v>
      </c>
      <c r="AA701" s="95">
        <v>1.18</v>
      </c>
      <c r="AB701" s="95">
        <v>-0.21</v>
      </c>
      <c r="AC701" s="74" t="s">
        <v>1111</v>
      </c>
      <c r="AD701" s="95">
        <v>601502928</v>
      </c>
    </row>
    <row r="702" spans="1:30" x14ac:dyDescent="0.2">
      <c r="A702" s="74" t="s">
        <v>1811</v>
      </c>
      <c r="B702" s="95">
        <v>0.83</v>
      </c>
      <c r="C702" s="95"/>
      <c r="D702" s="95">
        <v>-3.92</v>
      </c>
      <c r="E702" s="95">
        <v>0.7</v>
      </c>
      <c r="F702" s="95">
        <v>0.67</v>
      </c>
      <c r="G702" s="95">
        <v>30.72</v>
      </c>
      <c r="H702" s="95">
        <v>-374.36</v>
      </c>
      <c r="I702" s="95">
        <v>-390.68</v>
      </c>
      <c r="J702" s="95">
        <v>-4.09</v>
      </c>
      <c r="K702" s="95">
        <v>-4.7</v>
      </c>
      <c r="L702" s="95">
        <v>5.56</v>
      </c>
      <c r="M702" s="95">
        <v>-0.95</v>
      </c>
      <c r="N702" s="95">
        <v>15.32</v>
      </c>
      <c r="O702" s="95">
        <v>0.74</v>
      </c>
      <c r="P702" s="95">
        <v>-13.63</v>
      </c>
      <c r="Q702" s="95">
        <v>19.32</v>
      </c>
      <c r="R702" s="95">
        <v>-17.920000000000002</v>
      </c>
      <c r="S702" s="95">
        <v>-17.02</v>
      </c>
      <c r="T702" s="95">
        <v>-17.18</v>
      </c>
      <c r="U702" s="95">
        <v>0.95</v>
      </c>
      <c r="V702" s="95">
        <v>0.05</v>
      </c>
      <c r="W702" s="95">
        <v>0.04</v>
      </c>
      <c r="X702" s="95"/>
      <c r="Y702" s="95"/>
      <c r="Z702" s="74" t="s">
        <v>1111</v>
      </c>
      <c r="AA702" s="95">
        <v>1.18</v>
      </c>
      <c r="AB702" s="95">
        <v>-0.21</v>
      </c>
      <c r="AC702" s="74" t="s">
        <v>1111</v>
      </c>
      <c r="AD702" s="95">
        <v>601502928</v>
      </c>
    </row>
    <row r="703" spans="1:30" x14ac:dyDescent="0.2">
      <c r="A703" s="74" t="s">
        <v>1812</v>
      </c>
      <c r="B703" s="95">
        <v>9.67</v>
      </c>
      <c r="C703" s="95"/>
      <c r="D703" s="95">
        <v>-11.69</v>
      </c>
      <c r="E703" s="95">
        <v>3</v>
      </c>
      <c r="F703" s="95">
        <v>2.57</v>
      </c>
      <c r="G703" s="95">
        <v>78.34</v>
      </c>
      <c r="H703" s="95">
        <v>-87.55</v>
      </c>
      <c r="I703" s="95">
        <v>-124.67</v>
      </c>
      <c r="J703" s="95">
        <v>-16.64</v>
      </c>
      <c r="K703" s="95">
        <v>-11.75</v>
      </c>
      <c r="L703" s="95">
        <v>4.8899999999999997</v>
      </c>
      <c r="M703" s="95">
        <v>-0.88</v>
      </c>
      <c r="N703" s="95">
        <v>14.57</v>
      </c>
      <c r="O703" s="95">
        <v>3.41</v>
      </c>
      <c r="P703" s="95">
        <v>-20.21</v>
      </c>
      <c r="Q703" s="95">
        <v>7.32</v>
      </c>
      <c r="R703" s="95">
        <v>-25.69</v>
      </c>
      <c r="S703" s="95">
        <v>-21.99</v>
      </c>
      <c r="T703" s="95">
        <v>-18.12</v>
      </c>
      <c r="U703" s="95">
        <v>0.86</v>
      </c>
      <c r="V703" s="95">
        <v>0.14000000000000001</v>
      </c>
      <c r="W703" s="95">
        <v>0.18</v>
      </c>
      <c r="X703" s="95"/>
      <c r="Y703" s="95"/>
      <c r="Z703" s="74" t="s">
        <v>1111</v>
      </c>
      <c r="AA703" s="95">
        <v>3.22</v>
      </c>
      <c r="AB703" s="95">
        <v>-0.83</v>
      </c>
      <c r="AC703" s="74" t="s">
        <v>1111</v>
      </c>
      <c r="AD703" s="95">
        <v>1010983995</v>
      </c>
    </row>
    <row r="704" spans="1:30" x14ac:dyDescent="0.2">
      <c r="A704" s="74" t="s">
        <v>1813</v>
      </c>
      <c r="B704" s="95">
        <v>70.38</v>
      </c>
      <c r="C704" s="95">
        <v>4.1900000000000004</v>
      </c>
      <c r="D704" s="95">
        <v>0.05</v>
      </c>
      <c r="E704" s="95">
        <v>1.46</v>
      </c>
      <c r="F704" s="95">
        <v>0.09</v>
      </c>
      <c r="G704" s="95">
        <v>78.88</v>
      </c>
      <c r="H704" s="95">
        <v>0</v>
      </c>
      <c r="I704" s="95">
        <v>22.13</v>
      </c>
      <c r="J704" s="95"/>
      <c r="K704" s="95"/>
      <c r="L704" s="95"/>
      <c r="M704" s="95">
        <v>-4.99</v>
      </c>
      <c r="N704" s="95">
        <v>0.01</v>
      </c>
      <c r="O704" s="95">
        <v>1.59</v>
      </c>
      <c r="P704" s="95">
        <v>-0.81</v>
      </c>
      <c r="Q704" s="95">
        <v>1.07</v>
      </c>
      <c r="R704" s="95">
        <v>3005.2</v>
      </c>
      <c r="S704" s="95">
        <v>186.4</v>
      </c>
      <c r="T704" s="95"/>
      <c r="U704" s="95">
        <v>0.06</v>
      </c>
      <c r="V704" s="95">
        <v>0.94</v>
      </c>
      <c r="W704" s="95">
        <v>8.42</v>
      </c>
      <c r="X704" s="95">
        <v>4.16</v>
      </c>
      <c r="Y704" s="95">
        <v>8.06</v>
      </c>
      <c r="Z704" s="74" t="s">
        <v>1111</v>
      </c>
      <c r="AA704" s="95">
        <v>48.32</v>
      </c>
      <c r="AB704" s="95">
        <v>1452.02</v>
      </c>
      <c r="AC704" s="74" t="s">
        <v>1111</v>
      </c>
      <c r="AD704" s="95">
        <v>85561324938</v>
      </c>
    </row>
    <row r="705" spans="1:30" x14ac:dyDescent="0.2">
      <c r="A705" s="74" t="s">
        <v>1814</v>
      </c>
      <c r="B705" s="95">
        <v>4</v>
      </c>
      <c r="C705" s="95"/>
      <c r="D705" s="95">
        <v>-74.73</v>
      </c>
      <c r="E705" s="95">
        <v>1.46</v>
      </c>
      <c r="F705" s="95">
        <v>0.9</v>
      </c>
      <c r="G705" s="95">
        <v>19.510000000000002</v>
      </c>
      <c r="H705" s="95">
        <v>-7.0000000000000007E-2</v>
      </c>
      <c r="I705" s="95">
        <v>-0.4</v>
      </c>
      <c r="J705" s="95">
        <v>-422.37</v>
      </c>
      <c r="K705" s="95">
        <v>-322.37</v>
      </c>
      <c r="L705" s="95">
        <v>100</v>
      </c>
      <c r="M705" s="95">
        <v>-0.35</v>
      </c>
      <c r="N705" s="95">
        <v>0.3</v>
      </c>
      <c r="O705" s="95">
        <v>3.63</v>
      </c>
      <c r="P705" s="95">
        <v>-1.77</v>
      </c>
      <c r="Q705" s="95">
        <v>2</v>
      </c>
      <c r="R705" s="95">
        <v>-1.95</v>
      </c>
      <c r="S705" s="95">
        <v>-1.2</v>
      </c>
      <c r="T705" s="95">
        <v>-1.1599999999999999</v>
      </c>
      <c r="U705" s="95">
        <v>0.61</v>
      </c>
      <c r="V705" s="95">
        <v>0.39</v>
      </c>
      <c r="W705" s="95">
        <v>3.02</v>
      </c>
      <c r="X705" s="95">
        <v>-8.18</v>
      </c>
      <c r="Y705" s="95">
        <v>-9.2100000000000009</v>
      </c>
      <c r="Z705" s="74" t="s">
        <v>1111</v>
      </c>
      <c r="AA705" s="95">
        <v>2.74</v>
      </c>
      <c r="AB705" s="95">
        <v>-0.05</v>
      </c>
      <c r="AC705" s="74" t="s">
        <v>1111</v>
      </c>
      <c r="AD705" s="95">
        <v>19428800</v>
      </c>
    </row>
    <row r="706" spans="1:30" x14ac:dyDescent="0.2">
      <c r="A706" s="74" t="s">
        <v>1815</v>
      </c>
      <c r="B706" s="95">
        <v>2.44</v>
      </c>
      <c r="C706" s="95"/>
      <c r="D706" s="95">
        <v>-1.23</v>
      </c>
      <c r="E706" s="95">
        <v>1.29</v>
      </c>
      <c r="F706" s="95">
        <v>1.1200000000000001</v>
      </c>
      <c r="G706" s="95">
        <v>400</v>
      </c>
      <c r="H706" s="95">
        <v>-402475</v>
      </c>
      <c r="I706" s="95">
        <v>-405225</v>
      </c>
      <c r="J706" s="95">
        <v>-1.24</v>
      </c>
      <c r="K706" s="95">
        <v>-0.22</v>
      </c>
      <c r="L706" s="95">
        <v>0.98</v>
      </c>
      <c r="M706" s="95">
        <v>-1.02</v>
      </c>
      <c r="N706" s="95">
        <v>4984.74</v>
      </c>
      <c r="O706" s="95">
        <v>1.35</v>
      </c>
      <c r="P706" s="95">
        <v>-13.62</v>
      </c>
      <c r="Q706" s="95">
        <v>10.23</v>
      </c>
      <c r="R706" s="95">
        <v>-104.74</v>
      </c>
      <c r="S706" s="95">
        <v>-90.88</v>
      </c>
      <c r="T706" s="95">
        <v>-104.03</v>
      </c>
      <c r="U706" s="95">
        <v>0.87</v>
      </c>
      <c r="V706" s="95">
        <v>0.13</v>
      </c>
      <c r="W706" s="95">
        <v>0</v>
      </c>
      <c r="X706" s="95">
        <v>-54.28</v>
      </c>
      <c r="Y706" s="95"/>
      <c r="Z706" s="74" t="s">
        <v>1111</v>
      </c>
      <c r="AA706" s="95">
        <v>1.89</v>
      </c>
      <c r="AB706" s="95">
        <v>-1.98</v>
      </c>
      <c r="AC706" s="74" t="s">
        <v>1111</v>
      </c>
      <c r="AD706" s="95">
        <v>19285212</v>
      </c>
    </row>
    <row r="707" spans="1:30" x14ac:dyDescent="0.2">
      <c r="A707" s="74" t="s">
        <v>1816</v>
      </c>
      <c r="B707" s="95">
        <v>150.97999999999999</v>
      </c>
      <c r="C707" s="95"/>
      <c r="D707" s="95">
        <v>7.49</v>
      </c>
      <c r="E707" s="95">
        <v>5.54</v>
      </c>
      <c r="F707" s="95">
        <v>3.32</v>
      </c>
      <c r="G707" s="95">
        <v>85</v>
      </c>
      <c r="H707" s="95">
        <v>76.260000000000005</v>
      </c>
      <c r="I707" s="95">
        <v>52.37</v>
      </c>
      <c r="J707" s="95">
        <v>5.14</v>
      </c>
      <c r="K707" s="95">
        <v>5.0599999999999996</v>
      </c>
      <c r="L707" s="95">
        <v>-0.11</v>
      </c>
      <c r="M707" s="95">
        <v>-0.12</v>
      </c>
      <c r="N707" s="95">
        <v>3.92</v>
      </c>
      <c r="O707" s="95">
        <v>5.76</v>
      </c>
      <c r="P707" s="95">
        <v>-42.84</v>
      </c>
      <c r="Q707" s="95">
        <v>2.67</v>
      </c>
      <c r="R707" s="95">
        <v>74.05</v>
      </c>
      <c r="S707" s="95">
        <v>44.38</v>
      </c>
      <c r="T707" s="95">
        <v>75.31</v>
      </c>
      <c r="U707" s="95">
        <v>0.6</v>
      </c>
      <c r="V707" s="95">
        <v>0.4</v>
      </c>
      <c r="W707" s="95">
        <v>0.85</v>
      </c>
      <c r="X707" s="95"/>
      <c r="Y707" s="95"/>
      <c r="Z707" s="74" t="s">
        <v>1111</v>
      </c>
      <c r="AA707" s="95">
        <v>27.24</v>
      </c>
      <c r="AB707" s="95">
        <v>20.170000000000002</v>
      </c>
      <c r="AC707" s="74" t="s">
        <v>1111</v>
      </c>
      <c r="AD707" s="95">
        <v>36869859510</v>
      </c>
    </row>
    <row r="708" spans="1:30" x14ac:dyDescent="0.2">
      <c r="A708" s="74" t="s">
        <v>1817</v>
      </c>
      <c r="B708" s="95">
        <v>9.8000000000000007</v>
      </c>
      <c r="C708" s="95"/>
      <c r="D708" s="95">
        <v>17.07</v>
      </c>
      <c r="E708" s="95">
        <v>-11.55</v>
      </c>
      <c r="F708" s="95">
        <v>1.22</v>
      </c>
      <c r="G708" s="95"/>
      <c r="H708" s="95"/>
      <c r="I708" s="95"/>
      <c r="J708" s="95">
        <v>17.07</v>
      </c>
      <c r="K708" s="95">
        <v>17.04</v>
      </c>
      <c r="L708" s="95">
        <v>-0.04</v>
      </c>
      <c r="M708" s="95"/>
      <c r="N708" s="95"/>
      <c r="O708" s="95">
        <v>451.57</v>
      </c>
      <c r="P708" s="95">
        <v>-1.22</v>
      </c>
      <c r="Q708" s="95">
        <v>19.11</v>
      </c>
      <c r="R708" s="95">
        <v>-67.63</v>
      </c>
      <c r="S708" s="95">
        <v>7.15</v>
      </c>
      <c r="T708" s="95">
        <v>-67.63</v>
      </c>
      <c r="U708" s="95">
        <v>-0.11</v>
      </c>
      <c r="V708" s="95">
        <v>0.11</v>
      </c>
      <c r="W708" s="95">
        <v>0</v>
      </c>
      <c r="X708" s="95"/>
      <c r="Y708" s="95"/>
      <c r="Z708" s="74" t="s">
        <v>1111</v>
      </c>
      <c r="AA708" s="95">
        <v>-0.85</v>
      </c>
      <c r="AB708" s="95">
        <v>0.56999999999999995</v>
      </c>
      <c r="AC708" s="74" t="s">
        <v>1111</v>
      </c>
      <c r="AD708" s="95">
        <v>744187500</v>
      </c>
    </row>
    <row r="709" spans="1:30" x14ac:dyDescent="0.2">
      <c r="A709" s="74" t="s">
        <v>1818</v>
      </c>
      <c r="B709" s="95">
        <v>10.029999999999999</v>
      </c>
      <c r="C709" s="95"/>
      <c r="D709" s="95">
        <v>17.47</v>
      </c>
      <c r="E709" s="95">
        <v>-11.82</v>
      </c>
      <c r="F709" s="95">
        <v>1.25</v>
      </c>
      <c r="G709" s="95"/>
      <c r="H709" s="95"/>
      <c r="I709" s="95"/>
      <c r="J709" s="95">
        <v>17.47</v>
      </c>
      <c r="K709" s="95">
        <v>17.04</v>
      </c>
      <c r="L709" s="95">
        <v>-0.04</v>
      </c>
      <c r="M709" s="95"/>
      <c r="N709" s="95"/>
      <c r="O709" s="95">
        <v>462.17</v>
      </c>
      <c r="P709" s="95">
        <v>-1.25</v>
      </c>
      <c r="Q709" s="95">
        <v>19.11</v>
      </c>
      <c r="R709" s="95">
        <v>-67.63</v>
      </c>
      <c r="S709" s="95">
        <v>7.15</v>
      </c>
      <c r="T709" s="95">
        <v>-67.63</v>
      </c>
      <c r="U709" s="95">
        <v>-0.11</v>
      </c>
      <c r="V709" s="95">
        <v>0.11</v>
      </c>
      <c r="W709" s="95">
        <v>0</v>
      </c>
      <c r="X709" s="95"/>
      <c r="Y709" s="95"/>
      <c r="Z709" s="74" t="s">
        <v>1111</v>
      </c>
      <c r="AA709" s="95">
        <v>-0.85</v>
      </c>
      <c r="AB709" s="95">
        <v>0.56999999999999995</v>
      </c>
      <c r="AC709" s="74" t="s">
        <v>1111</v>
      </c>
      <c r="AD709" s="95">
        <v>744187500</v>
      </c>
    </row>
    <row r="710" spans="1:30" x14ac:dyDescent="0.2">
      <c r="A710" s="74" t="s">
        <v>1819</v>
      </c>
      <c r="B710" s="95">
        <v>0.47</v>
      </c>
      <c r="C710" s="95"/>
      <c r="D710" s="95">
        <v>0.82</v>
      </c>
      <c r="E710" s="95">
        <v>-0.55000000000000004</v>
      </c>
      <c r="F710" s="95">
        <v>0.06</v>
      </c>
      <c r="G710" s="95"/>
      <c r="H710" s="95"/>
      <c r="I710" s="95"/>
      <c r="J710" s="95">
        <v>0.82</v>
      </c>
      <c r="K710" s="95">
        <v>17.04</v>
      </c>
      <c r="L710" s="95">
        <v>-0.04</v>
      </c>
      <c r="M710" s="95"/>
      <c r="N710" s="95"/>
      <c r="O710" s="95">
        <v>21.66</v>
      </c>
      <c r="P710" s="95">
        <v>-0.06</v>
      </c>
      <c r="Q710" s="95">
        <v>19.11</v>
      </c>
      <c r="R710" s="95">
        <v>-67.63</v>
      </c>
      <c r="S710" s="95">
        <v>7.15</v>
      </c>
      <c r="T710" s="95">
        <v>-67.63</v>
      </c>
      <c r="U710" s="95">
        <v>-0.11</v>
      </c>
      <c r="V710" s="95">
        <v>0.11</v>
      </c>
      <c r="W710" s="95">
        <v>0</v>
      </c>
      <c r="X710" s="95"/>
      <c r="Y710" s="95"/>
      <c r="Z710" s="74" t="s">
        <v>1111</v>
      </c>
      <c r="AA710" s="95">
        <v>-0.85</v>
      </c>
      <c r="AB710" s="95">
        <v>0.56999999999999995</v>
      </c>
      <c r="AC710" s="74" t="s">
        <v>1111</v>
      </c>
      <c r="AD710" s="95">
        <v>744187500</v>
      </c>
    </row>
    <row r="711" spans="1:30" x14ac:dyDescent="0.2">
      <c r="A711" s="74" t="s">
        <v>1820</v>
      </c>
      <c r="B711" s="95">
        <v>15.17</v>
      </c>
      <c r="C711" s="95">
        <v>1.19</v>
      </c>
      <c r="D711" s="95">
        <v>13.88</v>
      </c>
      <c r="E711" s="95">
        <v>1.41</v>
      </c>
      <c r="F711" s="95">
        <v>0.13</v>
      </c>
      <c r="G711" s="95">
        <v>0</v>
      </c>
      <c r="H711" s="95">
        <v>40.17</v>
      </c>
      <c r="I711" s="95">
        <v>28.31</v>
      </c>
      <c r="J711" s="95">
        <v>9.7799999999999994</v>
      </c>
      <c r="K711" s="95">
        <v>-19.11</v>
      </c>
      <c r="L711" s="95">
        <v>-28.89</v>
      </c>
      <c r="M711" s="95">
        <v>-4.16</v>
      </c>
      <c r="N711" s="95">
        <v>3.93</v>
      </c>
      <c r="O711" s="95"/>
      <c r="P711" s="95">
        <v>-0.13</v>
      </c>
      <c r="Q711" s="95"/>
      <c r="R711" s="95">
        <v>10.14</v>
      </c>
      <c r="S711" s="95">
        <v>0.96</v>
      </c>
      <c r="T711" s="95">
        <v>10.59</v>
      </c>
      <c r="U711" s="95">
        <v>0.1</v>
      </c>
      <c r="V711" s="95">
        <v>0.9</v>
      </c>
      <c r="W711" s="95">
        <v>0.03</v>
      </c>
      <c r="X711" s="95">
        <v>8.8699999999999992</v>
      </c>
      <c r="Y711" s="95">
        <v>11.29</v>
      </c>
      <c r="Z711" s="74" t="s">
        <v>1111</v>
      </c>
      <c r="AA711" s="95">
        <v>10.78</v>
      </c>
      <c r="AB711" s="95">
        <v>1.0900000000000001</v>
      </c>
      <c r="AC711" s="74" t="s">
        <v>1111</v>
      </c>
      <c r="AD711" s="95">
        <v>256288048</v>
      </c>
    </row>
    <row r="712" spans="1:30" x14ac:dyDescent="0.2">
      <c r="A712" s="74" t="s">
        <v>1821</v>
      </c>
      <c r="B712" s="95">
        <v>88.5</v>
      </c>
      <c r="C712" s="95">
        <v>3.1</v>
      </c>
      <c r="D712" s="95">
        <v>15.43</v>
      </c>
      <c r="E712" s="95">
        <v>2.23</v>
      </c>
      <c r="F712" s="95">
        <v>0.16</v>
      </c>
      <c r="G712" s="95">
        <v>0</v>
      </c>
      <c r="H712" s="95">
        <v>45.15</v>
      </c>
      <c r="I712" s="95">
        <v>33.130000000000003</v>
      </c>
      <c r="J712" s="95">
        <v>11.32</v>
      </c>
      <c r="K712" s="95">
        <v>-18.71</v>
      </c>
      <c r="L712" s="95">
        <v>-30.03</v>
      </c>
      <c r="M712" s="95">
        <v>-5.92</v>
      </c>
      <c r="N712" s="95">
        <v>5.1100000000000003</v>
      </c>
      <c r="O712" s="95"/>
      <c r="P712" s="95">
        <v>-0.16</v>
      </c>
      <c r="Q712" s="95"/>
      <c r="R712" s="95">
        <v>14.45</v>
      </c>
      <c r="S712" s="95">
        <v>1.01</v>
      </c>
      <c r="T712" s="95">
        <v>12</v>
      </c>
      <c r="U712" s="95">
        <v>7.0000000000000007E-2</v>
      </c>
      <c r="V712" s="95">
        <v>0.93</v>
      </c>
      <c r="W712" s="95">
        <v>0.03</v>
      </c>
      <c r="X712" s="95">
        <v>3.4</v>
      </c>
      <c r="Y712" s="95">
        <v>-0.87</v>
      </c>
      <c r="Z712" s="74" t="s">
        <v>1111</v>
      </c>
      <c r="AA712" s="95">
        <v>39.68</v>
      </c>
      <c r="AB712" s="95">
        <v>5.74</v>
      </c>
      <c r="AC712" s="74" t="s">
        <v>1111</v>
      </c>
      <c r="AD712" s="95">
        <v>3561691350</v>
      </c>
    </row>
    <row r="713" spans="1:30" x14ac:dyDescent="0.2">
      <c r="A713" s="74" t="s">
        <v>1822</v>
      </c>
      <c r="B713" s="95">
        <v>102.36</v>
      </c>
      <c r="C713" s="95">
        <v>2.04</v>
      </c>
      <c r="D713" s="95">
        <v>10.72</v>
      </c>
      <c r="E713" s="95">
        <v>1.3</v>
      </c>
      <c r="F713" s="95">
        <v>0.15</v>
      </c>
      <c r="G713" s="95">
        <v>0</v>
      </c>
      <c r="H713" s="95">
        <v>43.71</v>
      </c>
      <c r="I713" s="95">
        <v>32.72</v>
      </c>
      <c r="J713" s="95">
        <v>8.02</v>
      </c>
      <c r="K713" s="95">
        <v>-13.97</v>
      </c>
      <c r="L713" s="95">
        <v>-21.99</v>
      </c>
      <c r="M713" s="95">
        <v>-3.57</v>
      </c>
      <c r="N713" s="95">
        <v>3.51</v>
      </c>
      <c r="O713" s="95"/>
      <c r="P713" s="95">
        <v>-0.15</v>
      </c>
      <c r="Q713" s="95"/>
      <c r="R713" s="95">
        <v>12.15</v>
      </c>
      <c r="S713" s="95">
        <v>1.4</v>
      </c>
      <c r="T713" s="95">
        <v>9.77</v>
      </c>
      <c r="U713" s="95">
        <v>0.11</v>
      </c>
      <c r="V713" s="95">
        <v>0.89</v>
      </c>
      <c r="W713" s="95">
        <v>0.04</v>
      </c>
      <c r="X713" s="95">
        <v>8.19</v>
      </c>
      <c r="Y713" s="95">
        <v>8.81</v>
      </c>
      <c r="Z713" s="74" t="s">
        <v>1111</v>
      </c>
      <c r="AA713" s="95">
        <v>78.56</v>
      </c>
      <c r="AB713" s="95">
        <v>9.5500000000000007</v>
      </c>
      <c r="AC713" s="74" t="s">
        <v>1111</v>
      </c>
      <c r="AD713" s="95">
        <v>7021568448</v>
      </c>
    </row>
    <row r="714" spans="1:30" x14ac:dyDescent="0.2">
      <c r="A714" s="74" t="s">
        <v>1823</v>
      </c>
      <c r="B714" s="95">
        <v>25.19</v>
      </c>
      <c r="C714" s="95">
        <v>2.67</v>
      </c>
      <c r="D714" s="95">
        <v>2.64</v>
      </c>
      <c r="E714" s="95">
        <v>0.32</v>
      </c>
      <c r="F714" s="95">
        <v>0.04</v>
      </c>
      <c r="G714" s="95">
        <v>0</v>
      </c>
      <c r="H714" s="95">
        <v>43.71</v>
      </c>
      <c r="I714" s="95">
        <v>32.72</v>
      </c>
      <c r="J714" s="95">
        <v>1.97</v>
      </c>
      <c r="K714" s="95">
        <v>-13.97</v>
      </c>
      <c r="L714" s="95">
        <v>-21.99</v>
      </c>
      <c r="M714" s="95">
        <v>-3.57</v>
      </c>
      <c r="N714" s="95">
        <v>0.86</v>
      </c>
      <c r="O714" s="95"/>
      <c r="P714" s="95">
        <v>-0.04</v>
      </c>
      <c r="Q714" s="95"/>
      <c r="R714" s="95">
        <v>12.15</v>
      </c>
      <c r="S714" s="95">
        <v>1.4</v>
      </c>
      <c r="T714" s="95">
        <v>9.77</v>
      </c>
      <c r="U714" s="95">
        <v>0.11</v>
      </c>
      <c r="V714" s="95">
        <v>0.89</v>
      </c>
      <c r="W714" s="95">
        <v>0.04</v>
      </c>
      <c r="X714" s="95">
        <v>8.19</v>
      </c>
      <c r="Y714" s="95">
        <v>8.81</v>
      </c>
      <c r="Z714" s="74" t="s">
        <v>1111</v>
      </c>
      <c r="AA714" s="95">
        <v>78.56</v>
      </c>
      <c r="AB714" s="95">
        <v>9.5500000000000007</v>
      </c>
      <c r="AC714" s="74" t="s">
        <v>1111</v>
      </c>
      <c r="AD714" s="95">
        <v>7021568448</v>
      </c>
    </row>
    <row r="715" spans="1:30" x14ac:dyDescent="0.2">
      <c r="A715" s="74" t="s">
        <v>1824</v>
      </c>
      <c r="B715" s="95">
        <v>25.77</v>
      </c>
      <c r="C715" s="95"/>
      <c r="D715" s="95">
        <v>8.99</v>
      </c>
      <c r="E715" s="95">
        <v>1.52</v>
      </c>
      <c r="F715" s="95">
        <v>0.98</v>
      </c>
      <c r="G715" s="95">
        <v>64.98</v>
      </c>
      <c r="H715" s="95">
        <v>188.15</v>
      </c>
      <c r="I715" s="95">
        <v>159.97999999999999</v>
      </c>
      <c r="J715" s="95">
        <v>7.65</v>
      </c>
      <c r="K715" s="95">
        <v>6.66</v>
      </c>
      <c r="L715" s="95">
        <v>-0.98</v>
      </c>
      <c r="M715" s="95">
        <v>-0.2</v>
      </c>
      <c r="N715" s="95">
        <v>14.38</v>
      </c>
      <c r="O715" s="95"/>
      <c r="P715" s="95">
        <v>-0.98</v>
      </c>
      <c r="Q715" s="95"/>
      <c r="R715" s="95">
        <v>16.88</v>
      </c>
      <c r="S715" s="95">
        <v>10.88</v>
      </c>
      <c r="T715" s="95">
        <v>16.29</v>
      </c>
      <c r="U715" s="95">
        <v>0.64</v>
      </c>
      <c r="V715" s="95">
        <v>0.17</v>
      </c>
      <c r="W715" s="95">
        <v>7.0000000000000007E-2</v>
      </c>
      <c r="X715" s="95">
        <v>129.21</v>
      </c>
      <c r="Y715" s="95"/>
      <c r="Z715" s="74" t="s">
        <v>1111</v>
      </c>
      <c r="AA715" s="95">
        <v>16.98</v>
      </c>
      <c r="AB715" s="95">
        <v>2.87</v>
      </c>
      <c r="AC715" s="74" t="s">
        <v>1111</v>
      </c>
      <c r="AD715" s="95">
        <v>764067615</v>
      </c>
    </row>
    <row r="716" spans="1:30" x14ac:dyDescent="0.2">
      <c r="A716" s="74" t="s">
        <v>1825</v>
      </c>
      <c r="B716" s="95">
        <v>41.53</v>
      </c>
      <c r="C716" s="95"/>
      <c r="D716" s="95">
        <v>476.49</v>
      </c>
      <c r="E716" s="95">
        <v>2.25</v>
      </c>
      <c r="F716" s="95">
        <v>1.78</v>
      </c>
      <c r="G716" s="95">
        <v>23.93</v>
      </c>
      <c r="H716" s="95">
        <v>1</v>
      </c>
      <c r="I716" s="95">
        <v>0.67</v>
      </c>
      <c r="J716" s="95">
        <v>315.33999999999997</v>
      </c>
      <c r="K716" s="95">
        <v>241.56</v>
      </c>
      <c r="L716" s="95">
        <v>-73.78</v>
      </c>
      <c r="M716" s="95">
        <v>-0.53</v>
      </c>
      <c r="N716" s="95">
        <v>3.17</v>
      </c>
      <c r="O716" s="95">
        <v>3.33</v>
      </c>
      <c r="P716" s="95">
        <v>-5.44</v>
      </c>
      <c r="Q716" s="95">
        <v>4.8899999999999997</v>
      </c>
      <c r="R716" s="95">
        <v>0.47</v>
      </c>
      <c r="S716" s="95">
        <v>0.37</v>
      </c>
      <c r="T716" s="95">
        <v>0.59</v>
      </c>
      <c r="U716" s="95">
        <v>0.79</v>
      </c>
      <c r="V716" s="95">
        <v>0.21</v>
      </c>
      <c r="W716" s="95">
        <v>0.56000000000000005</v>
      </c>
      <c r="X716" s="95">
        <v>6.54</v>
      </c>
      <c r="Y716" s="95"/>
      <c r="Z716" s="74" t="s">
        <v>1111</v>
      </c>
      <c r="AA716" s="95">
        <v>18.420000000000002</v>
      </c>
      <c r="AB716" s="95">
        <v>0.09</v>
      </c>
      <c r="AC716" s="74" t="s">
        <v>1111</v>
      </c>
      <c r="AD716" s="95">
        <v>777632638</v>
      </c>
    </row>
    <row r="717" spans="1:30" x14ac:dyDescent="0.2">
      <c r="A717" s="74" t="s">
        <v>1826</v>
      </c>
      <c r="B717" s="95">
        <v>97.73</v>
      </c>
      <c r="C717" s="95"/>
      <c r="D717" s="95">
        <v>21.82</v>
      </c>
      <c r="E717" s="95">
        <v>6.01</v>
      </c>
      <c r="F717" s="95">
        <v>2.79</v>
      </c>
      <c r="G717" s="95">
        <v>36.75</v>
      </c>
      <c r="H717" s="95">
        <v>15.13</v>
      </c>
      <c r="I717" s="95">
        <v>11.24</v>
      </c>
      <c r="J717" s="95">
        <v>16.2</v>
      </c>
      <c r="K717" s="95">
        <v>16.260000000000002</v>
      </c>
      <c r="L717" s="95">
        <v>0.06</v>
      </c>
      <c r="M717" s="95">
        <v>0.02</v>
      </c>
      <c r="N717" s="95">
        <v>2.4500000000000002</v>
      </c>
      <c r="O717" s="95">
        <v>18.02</v>
      </c>
      <c r="P717" s="95">
        <v>-4.8499999999999996</v>
      </c>
      <c r="Q717" s="95">
        <v>1.57</v>
      </c>
      <c r="R717" s="95">
        <v>27.56</v>
      </c>
      <c r="S717" s="95">
        <v>12.78</v>
      </c>
      <c r="T717" s="95">
        <v>26.53</v>
      </c>
      <c r="U717" s="95">
        <v>0.46</v>
      </c>
      <c r="V717" s="95">
        <v>0.54</v>
      </c>
      <c r="W717" s="95">
        <v>1.1399999999999999</v>
      </c>
      <c r="X717" s="95">
        <v>9.44</v>
      </c>
      <c r="Y717" s="95">
        <v>43.18</v>
      </c>
      <c r="Z717" s="74" t="s">
        <v>1111</v>
      </c>
      <c r="AA717" s="95">
        <v>16.25</v>
      </c>
      <c r="AB717" s="95">
        <v>4.4800000000000004</v>
      </c>
      <c r="AC717" s="74" t="s">
        <v>1111</v>
      </c>
      <c r="AD717" s="95">
        <v>2893687570</v>
      </c>
    </row>
    <row r="718" spans="1:30" x14ac:dyDescent="0.2">
      <c r="A718" s="74" t="s">
        <v>1827</v>
      </c>
      <c r="B718" s="95">
        <v>1.87</v>
      </c>
      <c r="C718" s="95"/>
      <c r="D718" s="95">
        <v>-1.07</v>
      </c>
      <c r="E718" s="95">
        <v>0.26</v>
      </c>
      <c r="F718" s="95">
        <v>0.08</v>
      </c>
      <c r="G718" s="95">
        <v>4.04</v>
      </c>
      <c r="H718" s="95">
        <v>-61.37</v>
      </c>
      <c r="I718" s="95">
        <v>-107.41</v>
      </c>
      <c r="J718" s="95">
        <v>-1.87</v>
      </c>
      <c r="K718" s="95">
        <v>-15.6</v>
      </c>
      <c r="L718" s="95">
        <v>-13.75</v>
      </c>
      <c r="M718" s="95">
        <v>1.94</v>
      </c>
      <c r="N718" s="95">
        <v>1.1499999999999999</v>
      </c>
      <c r="O718" s="95">
        <v>5.65</v>
      </c>
      <c r="P718" s="95">
        <v>-0.09</v>
      </c>
      <c r="Q718" s="95">
        <v>1.47</v>
      </c>
      <c r="R718" s="95">
        <v>-24.7</v>
      </c>
      <c r="S718" s="95">
        <v>-7.61</v>
      </c>
      <c r="T718" s="95">
        <v>-5.0199999999999996</v>
      </c>
      <c r="U718" s="95">
        <v>0.31</v>
      </c>
      <c r="V718" s="95">
        <v>0.69</v>
      </c>
      <c r="W718" s="95">
        <v>7.0000000000000007E-2</v>
      </c>
      <c r="X718" s="95"/>
      <c r="Y718" s="95"/>
      <c r="Z718" s="74" t="s">
        <v>1111</v>
      </c>
      <c r="AA718" s="95">
        <v>7.08</v>
      </c>
      <c r="AB718" s="95">
        <v>-1.75</v>
      </c>
      <c r="AC718" s="74" t="s">
        <v>1111</v>
      </c>
      <c r="AD718" s="95">
        <v>253101830</v>
      </c>
    </row>
    <row r="719" spans="1:30" x14ac:dyDescent="0.2">
      <c r="A719" s="74" t="s">
        <v>1828</v>
      </c>
      <c r="B719" s="95">
        <v>2.5</v>
      </c>
      <c r="C719" s="95"/>
      <c r="D719" s="95">
        <v>19.14</v>
      </c>
      <c r="E719" s="95">
        <v>0.93</v>
      </c>
      <c r="F719" s="95">
        <v>0.53</v>
      </c>
      <c r="G719" s="95">
        <v>19.45</v>
      </c>
      <c r="H719" s="95">
        <v>2.72</v>
      </c>
      <c r="I719" s="95">
        <v>1.95</v>
      </c>
      <c r="J719" s="95">
        <v>13.71</v>
      </c>
      <c r="K719" s="95">
        <v>12.49</v>
      </c>
      <c r="L719" s="95">
        <v>-1.22</v>
      </c>
      <c r="M719" s="95">
        <v>-0.08</v>
      </c>
      <c r="N719" s="95">
        <v>0.37</v>
      </c>
      <c r="O719" s="95">
        <v>1.41</v>
      </c>
      <c r="P719" s="95">
        <v>-1.92</v>
      </c>
      <c r="Q719" s="95">
        <v>2.0699999999999998</v>
      </c>
      <c r="R719" s="95">
        <v>4.8600000000000003</v>
      </c>
      <c r="S719" s="95">
        <v>2.76</v>
      </c>
      <c r="T719" s="95">
        <v>6.37</v>
      </c>
      <c r="U719" s="95">
        <v>0.56999999999999995</v>
      </c>
      <c r="V719" s="95">
        <v>0.43</v>
      </c>
      <c r="W719" s="95">
        <v>1.42</v>
      </c>
      <c r="X719" s="95">
        <v>5.56</v>
      </c>
      <c r="Y719" s="95"/>
      <c r="Z719" s="74" t="s">
        <v>1111</v>
      </c>
      <c r="AA719" s="95">
        <v>2.69</v>
      </c>
      <c r="AB719" s="95">
        <v>0.13</v>
      </c>
      <c r="AC719" s="74" t="s">
        <v>1111</v>
      </c>
      <c r="AD719" s="95">
        <v>13092500</v>
      </c>
    </row>
    <row r="720" spans="1:30" x14ac:dyDescent="0.2">
      <c r="A720" s="74" t="s">
        <v>1829</v>
      </c>
      <c r="B720" s="95">
        <v>15.38</v>
      </c>
      <c r="C720" s="95">
        <v>1.82</v>
      </c>
      <c r="D720" s="95">
        <v>9.8000000000000007</v>
      </c>
      <c r="E720" s="95">
        <v>1.06</v>
      </c>
      <c r="F720" s="95">
        <v>0.08</v>
      </c>
      <c r="G720" s="95">
        <v>0</v>
      </c>
      <c r="H720" s="95">
        <v>23.7</v>
      </c>
      <c r="I720" s="95">
        <v>18.18</v>
      </c>
      <c r="J720" s="95">
        <v>7.52</v>
      </c>
      <c r="K720" s="95">
        <v>-23.88</v>
      </c>
      <c r="L720" s="95">
        <v>-31.39</v>
      </c>
      <c r="M720" s="95">
        <v>-4.42</v>
      </c>
      <c r="N720" s="95">
        <v>1.78</v>
      </c>
      <c r="O720" s="95"/>
      <c r="P720" s="95">
        <v>-0.08</v>
      </c>
      <c r="Q720" s="95"/>
      <c r="R720" s="95">
        <v>10.8</v>
      </c>
      <c r="S720" s="95">
        <v>0.79</v>
      </c>
      <c r="T720" s="95">
        <v>11.43</v>
      </c>
      <c r="U720" s="95">
        <v>7.0000000000000007E-2</v>
      </c>
      <c r="V720" s="95">
        <v>0.93</v>
      </c>
      <c r="W720" s="95">
        <v>0.04</v>
      </c>
      <c r="X720" s="95">
        <v>10.67</v>
      </c>
      <c r="Y720" s="95">
        <v>6.17</v>
      </c>
      <c r="Z720" s="74" t="s">
        <v>1111</v>
      </c>
      <c r="AA720" s="95">
        <v>14.53</v>
      </c>
      <c r="AB720" s="95">
        <v>1.57</v>
      </c>
      <c r="AC720" s="74" t="s">
        <v>1111</v>
      </c>
      <c r="AD720" s="95">
        <v>72911966</v>
      </c>
    </row>
    <row r="721" spans="1:30" x14ac:dyDescent="0.2">
      <c r="A721" s="74" t="s">
        <v>1830</v>
      </c>
      <c r="B721" s="95">
        <v>25.37</v>
      </c>
      <c r="C721" s="95"/>
      <c r="D721" s="95">
        <v>-89.42</v>
      </c>
      <c r="E721" s="95">
        <v>-13.77</v>
      </c>
      <c r="F721" s="95">
        <v>2.68</v>
      </c>
      <c r="G721" s="95">
        <v>71.02</v>
      </c>
      <c r="H721" s="95">
        <v>-3.37</v>
      </c>
      <c r="I721" s="95">
        <v>-5.01</v>
      </c>
      <c r="J721" s="95">
        <v>-132.88999999999999</v>
      </c>
      <c r="K721" s="95">
        <v>-123.37</v>
      </c>
      <c r="L721" s="95">
        <v>9.4700000000000006</v>
      </c>
      <c r="M721" s="95"/>
      <c r="N721" s="95">
        <v>4.4800000000000004</v>
      </c>
      <c r="O721" s="95">
        <v>11.07</v>
      </c>
      <c r="P721" s="95">
        <v>-7.88</v>
      </c>
      <c r="Q721" s="95">
        <v>1.58</v>
      </c>
      <c r="R721" s="95">
        <v>-15.4</v>
      </c>
      <c r="S721" s="95">
        <v>-2.99</v>
      </c>
      <c r="T721" s="95">
        <v>-17.97</v>
      </c>
      <c r="U721" s="95">
        <v>-0.19</v>
      </c>
      <c r="V721" s="95">
        <v>0.84</v>
      </c>
      <c r="W721" s="95">
        <v>0.6</v>
      </c>
      <c r="X721" s="95">
        <v>20.55</v>
      </c>
      <c r="Y721" s="95"/>
      <c r="Z721" s="74" t="s">
        <v>1111</v>
      </c>
      <c r="AA721" s="95">
        <v>-1.84</v>
      </c>
      <c r="AB721" s="95">
        <v>-0.28000000000000003</v>
      </c>
      <c r="AC721" s="74" t="s">
        <v>1111</v>
      </c>
      <c r="AD721" s="95">
        <v>3760875320</v>
      </c>
    </row>
    <row r="722" spans="1:30" x14ac:dyDescent="0.2">
      <c r="A722" s="74" t="s">
        <v>1831</v>
      </c>
      <c r="B722" s="95">
        <v>1.06</v>
      </c>
      <c r="C722" s="95"/>
      <c r="D722" s="95">
        <v>-4.2300000000000004</v>
      </c>
      <c r="E722" s="95">
        <v>1.2</v>
      </c>
      <c r="F722" s="95">
        <v>0.38</v>
      </c>
      <c r="G722" s="95">
        <v>23.55</v>
      </c>
      <c r="H722" s="95">
        <v>-4.7699999999999996</v>
      </c>
      <c r="I722" s="95">
        <v>-8.98</v>
      </c>
      <c r="J722" s="95">
        <v>-7.96</v>
      </c>
      <c r="K722" s="95">
        <v>-10.15</v>
      </c>
      <c r="L722" s="95">
        <v>-2.19</v>
      </c>
      <c r="M722" s="95">
        <v>0.33</v>
      </c>
      <c r="N722" s="95">
        <v>0.38</v>
      </c>
      <c r="O722" s="95">
        <v>2.0499999999999998</v>
      </c>
      <c r="P722" s="95">
        <v>-0.89</v>
      </c>
      <c r="Q722" s="95">
        <v>1.48</v>
      </c>
      <c r="R722" s="95">
        <v>-28.3</v>
      </c>
      <c r="S722" s="95">
        <v>-8.9499999999999993</v>
      </c>
      <c r="T722" s="95">
        <v>-14.36</v>
      </c>
      <c r="U722" s="95">
        <v>0.32</v>
      </c>
      <c r="V722" s="95">
        <v>0.52</v>
      </c>
      <c r="W722" s="95">
        <v>1</v>
      </c>
      <c r="X722" s="95">
        <v>74.66</v>
      </c>
      <c r="Y722" s="95"/>
      <c r="Z722" s="74" t="s">
        <v>1111</v>
      </c>
      <c r="AA722" s="95">
        <v>0.89</v>
      </c>
      <c r="AB722" s="95">
        <v>-0.25</v>
      </c>
      <c r="AC722" s="74" t="s">
        <v>1111</v>
      </c>
      <c r="AD722" s="95">
        <v>65783494</v>
      </c>
    </row>
    <row r="723" spans="1:30" x14ac:dyDescent="0.2">
      <c r="A723" s="74" t="s">
        <v>1832</v>
      </c>
      <c r="B723" s="95">
        <v>29.98</v>
      </c>
      <c r="C723" s="95">
        <v>4.22</v>
      </c>
      <c r="D723" s="95">
        <v>11.34</v>
      </c>
      <c r="E723" s="95">
        <v>1.06</v>
      </c>
      <c r="F723" s="95">
        <v>0.35</v>
      </c>
      <c r="G723" s="95">
        <v>19.420000000000002</v>
      </c>
      <c r="H723" s="95">
        <v>7.72</v>
      </c>
      <c r="I723" s="95">
        <v>4.22</v>
      </c>
      <c r="J723" s="95">
        <v>6.19</v>
      </c>
      <c r="K723" s="95">
        <v>7.59</v>
      </c>
      <c r="L723" s="95">
        <v>1.39</v>
      </c>
      <c r="M723" s="95">
        <v>0.24</v>
      </c>
      <c r="N723" s="95">
        <v>0.48</v>
      </c>
      <c r="O723" s="95">
        <v>6.09</v>
      </c>
      <c r="P723" s="95">
        <v>-0.5</v>
      </c>
      <c r="Q723" s="95">
        <v>1.23</v>
      </c>
      <c r="R723" s="95">
        <v>9.32</v>
      </c>
      <c r="S723" s="95">
        <v>3.06</v>
      </c>
      <c r="T723" s="95">
        <v>8.07</v>
      </c>
      <c r="U723" s="95">
        <v>0.33</v>
      </c>
      <c r="V723" s="95">
        <v>0.67</v>
      </c>
      <c r="W723" s="95">
        <v>0.72</v>
      </c>
      <c r="X723" s="95">
        <v>-4.41</v>
      </c>
      <c r="Y723" s="95"/>
      <c r="Z723" s="74" t="s">
        <v>1111</v>
      </c>
      <c r="AA723" s="95">
        <v>28.37</v>
      </c>
      <c r="AB723" s="95">
        <v>2.64</v>
      </c>
      <c r="AC723" s="74" t="s">
        <v>1111</v>
      </c>
      <c r="AD723" s="95">
        <v>98511156084</v>
      </c>
    </row>
    <row r="724" spans="1:30" x14ac:dyDescent="0.2">
      <c r="A724" s="74" t="s">
        <v>1833</v>
      </c>
      <c r="B724" s="95">
        <v>14.75</v>
      </c>
      <c r="C724" s="95">
        <v>0.81</v>
      </c>
      <c r="D724" s="95">
        <v>22.11</v>
      </c>
      <c r="E724" s="95">
        <v>1.42</v>
      </c>
      <c r="F724" s="95">
        <v>0.12</v>
      </c>
      <c r="G724" s="95">
        <v>0</v>
      </c>
      <c r="H724" s="95">
        <v>20.83</v>
      </c>
      <c r="I724" s="95">
        <v>15.11</v>
      </c>
      <c r="J724" s="95">
        <v>16.04</v>
      </c>
      <c r="K724" s="95">
        <v>-19.149999999999999</v>
      </c>
      <c r="L724" s="95">
        <v>-35.18</v>
      </c>
      <c r="M724" s="95">
        <v>-3.11</v>
      </c>
      <c r="N724" s="95">
        <v>3.34</v>
      </c>
      <c r="O724" s="95"/>
      <c r="P724" s="95">
        <v>-0.12</v>
      </c>
      <c r="Q724" s="95"/>
      <c r="R724" s="95">
        <v>6.41</v>
      </c>
      <c r="S724" s="95">
        <v>0.52</v>
      </c>
      <c r="T724" s="95">
        <v>5.98</v>
      </c>
      <c r="U724" s="95">
        <v>0.08</v>
      </c>
      <c r="V724" s="95">
        <v>0.92</v>
      </c>
      <c r="W724" s="95">
        <v>0.03</v>
      </c>
      <c r="X724" s="95">
        <v>-0.39</v>
      </c>
      <c r="Y724" s="95">
        <v>-6.12</v>
      </c>
      <c r="Z724" s="74" t="s">
        <v>1111</v>
      </c>
      <c r="AA724" s="95">
        <v>10.41</v>
      </c>
      <c r="AB724" s="95">
        <v>0.67</v>
      </c>
      <c r="AC724" s="74" t="s">
        <v>1111</v>
      </c>
      <c r="AD724" s="95">
        <v>1216348734.75</v>
      </c>
    </row>
    <row r="725" spans="1:30" x14ac:dyDescent="0.2">
      <c r="A725" s="74" t="s">
        <v>1834</v>
      </c>
      <c r="B725" s="95">
        <v>72.28</v>
      </c>
      <c r="C725" s="95"/>
      <c r="D725" s="95">
        <v>-10.35</v>
      </c>
      <c r="E725" s="95">
        <v>3.41</v>
      </c>
      <c r="F725" s="95">
        <v>2.88</v>
      </c>
      <c r="G725" s="95">
        <v>90.19</v>
      </c>
      <c r="H725" s="95">
        <v>-382.6</v>
      </c>
      <c r="I725" s="95">
        <v>-383.58</v>
      </c>
      <c r="J725" s="95">
        <v>-10.37</v>
      </c>
      <c r="K725" s="95">
        <v>-8.66</v>
      </c>
      <c r="L725" s="95">
        <v>1.71</v>
      </c>
      <c r="M725" s="95">
        <v>-0.56000000000000005</v>
      </c>
      <c r="N725" s="95">
        <v>39.68</v>
      </c>
      <c r="O725" s="95">
        <v>6.52</v>
      </c>
      <c r="P725" s="95">
        <v>-6.03</v>
      </c>
      <c r="Q725" s="95">
        <v>6.45</v>
      </c>
      <c r="R725" s="95">
        <v>-32.96</v>
      </c>
      <c r="S725" s="95">
        <v>-27.83</v>
      </c>
      <c r="T725" s="95">
        <v>-32.96</v>
      </c>
      <c r="U725" s="95">
        <v>0.84</v>
      </c>
      <c r="V725" s="95">
        <v>0.16</v>
      </c>
      <c r="W725" s="95">
        <v>7.0000000000000007E-2</v>
      </c>
      <c r="X725" s="95">
        <v>133.63999999999999</v>
      </c>
      <c r="Y725" s="95"/>
      <c r="Z725" s="74" t="s">
        <v>1111</v>
      </c>
      <c r="AA725" s="95">
        <v>21.2</v>
      </c>
      <c r="AB725" s="95">
        <v>-6.99</v>
      </c>
      <c r="AC725" s="74" t="s">
        <v>1111</v>
      </c>
      <c r="AD725" s="95">
        <v>4252810640</v>
      </c>
    </row>
    <row r="726" spans="1:30" x14ac:dyDescent="0.2">
      <c r="A726" s="74" t="s">
        <v>1835</v>
      </c>
      <c r="B726" s="95">
        <v>17.239999999999998</v>
      </c>
      <c r="C726" s="95">
        <v>8.0500000000000007</v>
      </c>
      <c r="D726" s="95">
        <v>11.85</v>
      </c>
      <c r="E726" s="95"/>
      <c r="F726" s="95">
        <v>2.4500000000000002</v>
      </c>
      <c r="G726" s="95">
        <v>96.36</v>
      </c>
      <c r="H726" s="95">
        <v>61.08</v>
      </c>
      <c r="I726" s="95">
        <v>129.02000000000001</v>
      </c>
      <c r="J726" s="95">
        <v>25.02</v>
      </c>
      <c r="K726" s="95">
        <v>29.67</v>
      </c>
      <c r="L726" s="95">
        <v>4.6399999999999997</v>
      </c>
      <c r="M726" s="95"/>
      <c r="N726" s="95">
        <v>15.28</v>
      </c>
      <c r="O726" s="95">
        <v>14.17</v>
      </c>
      <c r="P726" s="95">
        <v>-3.04</v>
      </c>
      <c r="Q726" s="95">
        <v>8.24</v>
      </c>
      <c r="R726" s="95"/>
      <c r="S726" s="95">
        <v>20.64</v>
      </c>
      <c r="T726" s="95">
        <v>15.43</v>
      </c>
      <c r="U726" s="95">
        <v>0</v>
      </c>
      <c r="V726" s="95">
        <v>0.84</v>
      </c>
      <c r="W726" s="95">
        <v>0.16</v>
      </c>
      <c r="X726" s="95">
        <v>3.84</v>
      </c>
      <c r="Y726" s="95">
        <v>29.22</v>
      </c>
      <c r="Z726" s="74" t="s">
        <v>1111</v>
      </c>
      <c r="AA726" s="95">
        <v>0</v>
      </c>
      <c r="AB726" s="95">
        <v>1.46</v>
      </c>
      <c r="AC726" s="74" t="s">
        <v>1111</v>
      </c>
      <c r="AD726" s="95">
        <v>1806657180</v>
      </c>
    </row>
    <row r="727" spans="1:30" x14ac:dyDescent="0.2">
      <c r="A727" s="74" t="s">
        <v>1836</v>
      </c>
      <c r="B727" s="95">
        <v>89.87</v>
      </c>
      <c r="C727" s="95">
        <v>2.1</v>
      </c>
      <c r="D727" s="95">
        <v>7.94</v>
      </c>
      <c r="E727" s="95">
        <v>1.2</v>
      </c>
      <c r="F727" s="95">
        <v>0.1</v>
      </c>
      <c r="G727" s="95">
        <v>0</v>
      </c>
      <c r="H727" s="95">
        <v>45.42</v>
      </c>
      <c r="I727" s="95">
        <v>33.159999999999997</v>
      </c>
      <c r="J727" s="95">
        <v>5.8</v>
      </c>
      <c r="K727" s="95">
        <v>-28.67</v>
      </c>
      <c r="L727" s="95">
        <v>-34.47</v>
      </c>
      <c r="M727" s="95">
        <v>-7.13</v>
      </c>
      <c r="N727" s="95">
        <v>2.63</v>
      </c>
      <c r="O727" s="95"/>
      <c r="P727" s="95">
        <v>-0.1</v>
      </c>
      <c r="Q727" s="95"/>
      <c r="R727" s="95">
        <v>15.1</v>
      </c>
      <c r="S727" s="95">
        <v>1.22</v>
      </c>
      <c r="T727" s="95">
        <v>15.84</v>
      </c>
      <c r="U727" s="95">
        <v>0.08</v>
      </c>
      <c r="V727" s="95">
        <v>0.92</v>
      </c>
      <c r="W727" s="95">
        <v>0.04</v>
      </c>
      <c r="X727" s="95">
        <v>4.17</v>
      </c>
      <c r="Y727" s="95">
        <v>-10.69</v>
      </c>
      <c r="Z727" s="74" t="s">
        <v>1111</v>
      </c>
      <c r="AA727" s="95">
        <v>74.92</v>
      </c>
      <c r="AB727" s="95">
        <v>11.32</v>
      </c>
      <c r="AC727" s="74" t="s">
        <v>1111</v>
      </c>
      <c r="AD727" s="95">
        <v>7176766564</v>
      </c>
    </row>
    <row r="728" spans="1:30" x14ac:dyDescent="0.2">
      <c r="A728" s="74" t="s">
        <v>1837</v>
      </c>
      <c r="B728" s="95">
        <v>25.67</v>
      </c>
      <c r="C728" s="95">
        <v>5.97</v>
      </c>
      <c r="D728" s="95">
        <v>2.27</v>
      </c>
      <c r="E728" s="95">
        <v>0.34</v>
      </c>
      <c r="F728" s="95">
        <v>0.03</v>
      </c>
      <c r="G728" s="95">
        <v>0</v>
      </c>
      <c r="H728" s="95">
        <v>45.42</v>
      </c>
      <c r="I728" s="95">
        <v>33.159999999999997</v>
      </c>
      <c r="J728" s="95">
        <v>1.66</v>
      </c>
      <c r="K728" s="95">
        <v>-28.67</v>
      </c>
      <c r="L728" s="95">
        <v>-34.47</v>
      </c>
      <c r="M728" s="95">
        <v>-7.13</v>
      </c>
      <c r="N728" s="95">
        <v>0.75</v>
      </c>
      <c r="O728" s="95"/>
      <c r="P728" s="95">
        <v>-0.03</v>
      </c>
      <c r="Q728" s="95"/>
      <c r="R728" s="95">
        <v>15.1</v>
      </c>
      <c r="S728" s="95">
        <v>1.22</v>
      </c>
      <c r="T728" s="95">
        <v>15.84</v>
      </c>
      <c r="U728" s="95">
        <v>0.08</v>
      </c>
      <c r="V728" s="95">
        <v>0.92</v>
      </c>
      <c r="W728" s="95">
        <v>0.04</v>
      </c>
      <c r="X728" s="95">
        <v>4.17</v>
      </c>
      <c r="Y728" s="95">
        <v>-10.69</v>
      </c>
      <c r="Z728" s="74" t="s">
        <v>1111</v>
      </c>
      <c r="AA728" s="95">
        <v>74.92</v>
      </c>
      <c r="AB728" s="95">
        <v>11.32</v>
      </c>
      <c r="AC728" s="74" t="s">
        <v>1111</v>
      </c>
      <c r="AD728" s="95">
        <v>7176766564</v>
      </c>
    </row>
    <row r="729" spans="1:30" x14ac:dyDescent="0.2">
      <c r="A729" s="74" t="s">
        <v>1838</v>
      </c>
      <c r="B729" s="95">
        <v>25.23</v>
      </c>
      <c r="C729" s="95">
        <v>4.43</v>
      </c>
      <c r="D729" s="95">
        <v>2.23</v>
      </c>
      <c r="E729" s="95">
        <v>0.34</v>
      </c>
      <c r="F729" s="95">
        <v>0.03</v>
      </c>
      <c r="G729" s="95">
        <v>0</v>
      </c>
      <c r="H729" s="95">
        <v>45.42</v>
      </c>
      <c r="I729" s="95">
        <v>33.159999999999997</v>
      </c>
      <c r="J729" s="95">
        <v>1.63</v>
      </c>
      <c r="K729" s="95">
        <v>-28.67</v>
      </c>
      <c r="L729" s="95">
        <v>-34.47</v>
      </c>
      <c r="M729" s="95">
        <v>-7.13</v>
      </c>
      <c r="N729" s="95">
        <v>0.74</v>
      </c>
      <c r="O729" s="95"/>
      <c r="P729" s="95">
        <v>-0.03</v>
      </c>
      <c r="Q729" s="95"/>
      <c r="R729" s="95">
        <v>15.1</v>
      </c>
      <c r="S729" s="95">
        <v>1.22</v>
      </c>
      <c r="T729" s="95">
        <v>15.84</v>
      </c>
      <c r="U729" s="95">
        <v>0.08</v>
      </c>
      <c r="V729" s="95">
        <v>0.92</v>
      </c>
      <c r="W729" s="95">
        <v>0.04</v>
      </c>
      <c r="X729" s="95">
        <v>4.17</v>
      </c>
      <c r="Y729" s="95">
        <v>-10.69</v>
      </c>
      <c r="Z729" s="74" t="s">
        <v>1111</v>
      </c>
      <c r="AA729" s="95">
        <v>74.92</v>
      </c>
      <c r="AB729" s="95">
        <v>11.32</v>
      </c>
      <c r="AC729" s="74" t="s">
        <v>1111</v>
      </c>
      <c r="AD729" s="95">
        <v>7176766564</v>
      </c>
    </row>
    <row r="730" spans="1:30" x14ac:dyDescent="0.2">
      <c r="A730" s="74" t="s">
        <v>1839</v>
      </c>
      <c r="B730" s="95">
        <v>6.21</v>
      </c>
      <c r="C730" s="95">
        <v>10.85</v>
      </c>
      <c r="D730" s="95">
        <v>61.24</v>
      </c>
      <c r="E730" s="95">
        <v>98.95</v>
      </c>
      <c r="F730" s="95">
        <v>75</v>
      </c>
      <c r="G730" s="95"/>
      <c r="H730" s="95"/>
      <c r="I730" s="95"/>
      <c r="J730" s="95">
        <v>61.24</v>
      </c>
      <c r="K730" s="95">
        <v>60.42</v>
      </c>
      <c r="L730" s="95">
        <v>-0.82</v>
      </c>
      <c r="M730" s="95">
        <v>-1.32</v>
      </c>
      <c r="N730" s="95"/>
      <c r="O730" s="95"/>
      <c r="P730" s="95">
        <v>-75</v>
      </c>
      <c r="Q730" s="95"/>
      <c r="R730" s="95">
        <v>161.58000000000001</v>
      </c>
      <c r="S730" s="95">
        <v>122.46</v>
      </c>
      <c r="T730" s="95">
        <v>161.58000000000001</v>
      </c>
      <c r="U730" s="95">
        <v>0.76</v>
      </c>
      <c r="V730" s="95">
        <v>0.24</v>
      </c>
      <c r="W730" s="95">
        <v>0</v>
      </c>
      <c r="X730" s="95"/>
      <c r="Y730" s="95">
        <v>-42.15</v>
      </c>
      <c r="Z730" s="74" t="s">
        <v>1111</v>
      </c>
      <c r="AA730" s="95">
        <v>0.06</v>
      </c>
      <c r="AB730" s="95">
        <v>0.1</v>
      </c>
      <c r="AC730" s="74" t="s">
        <v>1111</v>
      </c>
      <c r="AD730" s="95">
        <v>132894000</v>
      </c>
    </row>
    <row r="731" spans="1:30" x14ac:dyDescent="0.2">
      <c r="A731" s="74" t="s">
        <v>1840</v>
      </c>
      <c r="B731" s="95">
        <v>3.54</v>
      </c>
      <c r="C731" s="95"/>
      <c r="D731" s="95">
        <v>-2.86</v>
      </c>
      <c r="E731" s="95">
        <v>0.86</v>
      </c>
      <c r="F731" s="95">
        <v>0.83</v>
      </c>
      <c r="G731" s="95"/>
      <c r="H731" s="95"/>
      <c r="I731" s="95"/>
      <c r="J731" s="95">
        <v>-2.86</v>
      </c>
      <c r="K731" s="95">
        <v>0.13</v>
      </c>
      <c r="L731" s="95">
        <v>3</v>
      </c>
      <c r="M731" s="95">
        <v>-0.91</v>
      </c>
      <c r="N731" s="95"/>
      <c r="O731" s="95">
        <v>0.87</v>
      </c>
      <c r="P731" s="95">
        <v>-56.7</v>
      </c>
      <c r="Q731" s="95">
        <v>26.02</v>
      </c>
      <c r="R731" s="95">
        <v>-30.24</v>
      </c>
      <c r="S731" s="95">
        <v>-28.92</v>
      </c>
      <c r="T731" s="95">
        <v>-30.24</v>
      </c>
      <c r="U731" s="95">
        <v>0.96</v>
      </c>
      <c r="V731" s="95">
        <v>0.04</v>
      </c>
      <c r="W731" s="95">
        <v>0</v>
      </c>
      <c r="X731" s="95"/>
      <c r="Y731" s="95"/>
      <c r="Z731" s="74" t="s">
        <v>1111</v>
      </c>
      <c r="AA731" s="95">
        <v>4.0999999999999996</v>
      </c>
      <c r="AB731" s="95">
        <v>-1.24</v>
      </c>
      <c r="AC731" s="74" t="s">
        <v>1111</v>
      </c>
      <c r="AD731" s="95">
        <v>25418710</v>
      </c>
    </row>
    <row r="732" spans="1:30" x14ac:dyDescent="0.2">
      <c r="A732" s="74" t="s">
        <v>1841</v>
      </c>
      <c r="B732" s="95">
        <v>18.59</v>
      </c>
      <c r="C732" s="95">
        <v>1.79</v>
      </c>
      <c r="D732" s="95">
        <v>-20.81</v>
      </c>
      <c r="E732" s="95">
        <v>0.41</v>
      </c>
      <c r="F732" s="95">
        <v>0.16</v>
      </c>
      <c r="G732" s="95">
        <v>61.7</v>
      </c>
      <c r="H732" s="95">
        <v>42.06</v>
      </c>
      <c r="I732" s="95">
        <v>-13.51</v>
      </c>
      <c r="J732" s="95">
        <v>6.68</v>
      </c>
      <c r="K732" s="95">
        <v>21.82</v>
      </c>
      <c r="L732" s="95">
        <v>15.14</v>
      </c>
      <c r="M732" s="95">
        <v>0.93</v>
      </c>
      <c r="N732" s="95">
        <v>2.81</v>
      </c>
      <c r="O732" s="95">
        <v>-1.03</v>
      </c>
      <c r="P732" s="95">
        <v>-0.17</v>
      </c>
      <c r="Q732" s="95">
        <v>0.17</v>
      </c>
      <c r="R732" s="95">
        <v>-1.98</v>
      </c>
      <c r="S732" s="95">
        <v>-0.77</v>
      </c>
      <c r="T732" s="95">
        <v>2.93</v>
      </c>
      <c r="U732" s="95">
        <v>0.39</v>
      </c>
      <c r="V732" s="95">
        <v>0.61</v>
      </c>
      <c r="W732" s="95">
        <v>0.06</v>
      </c>
      <c r="X732" s="95">
        <v>6.32</v>
      </c>
      <c r="Y732" s="95"/>
      <c r="Z732" s="74" t="s">
        <v>1111</v>
      </c>
      <c r="AA732" s="95">
        <v>45.08</v>
      </c>
      <c r="AB732" s="95">
        <v>-0.89</v>
      </c>
      <c r="AC732" s="74" t="s">
        <v>1111</v>
      </c>
      <c r="AD732" s="95">
        <v>17268275167</v>
      </c>
    </row>
    <row r="733" spans="1:30" x14ac:dyDescent="0.2">
      <c r="A733" s="74" t="s">
        <v>1842</v>
      </c>
      <c r="B733" s="95">
        <v>24.72</v>
      </c>
      <c r="C733" s="95">
        <v>2.69</v>
      </c>
      <c r="D733" s="95">
        <v>-27.67</v>
      </c>
      <c r="E733" s="95">
        <v>0.55000000000000004</v>
      </c>
      <c r="F733" s="95">
        <v>0.21</v>
      </c>
      <c r="G733" s="95">
        <v>61.7</v>
      </c>
      <c r="H733" s="95">
        <v>42.06</v>
      </c>
      <c r="I733" s="95">
        <v>-13.51</v>
      </c>
      <c r="J733" s="95">
        <v>8.89</v>
      </c>
      <c r="K733" s="95">
        <v>21.82</v>
      </c>
      <c r="L733" s="95">
        <v>15.14</v>
      </c>
      <c r="M733" s="95">
        <v>0.93</v>
      </c>
      <c r="N733" s="95">
        <v>3.74</v>
      </c>
      <c r="O733" s="95">
        <v>-1.38</v>
      </c>
      <c r="P733" s="95">
        <v>-0.22</v>
      </c>
      <c r="Q733" s="95">
        <v>0.17</v>
      </c>
      <c r="R733" s="95">
        <v>-1.98</v>
      </c>
      <c r="S733" s="95">
        <v>-0.77</v>
      </c>
      <c r="T733" s="95">
        <v>2.93</v>
      </c>
      <c r="U733" s="95">
        <v>0.39</v>
      </c>
      <c r="V733" s="95">
        <v>0.61</v>
      </c>
      <c r="W733" s="95">
        <v>0.06</v>
      </c>
      <c r="X733" s="95">
        <v>6.32</v>
      </c>
      <c r="Y733" s="95"/>
      <c r="Z733" s="74" t="s">
        <v>1111</v>
      </c>
      <c r="AA733" s="95">
        <v>45.08</v>
      </c>
      <c r="AB733" s="95">
        <v>-0.89</v>
      </c>
      <c r="AC733" s="74" t="s">
        <v>1111</v>
      </c>
      <c r="AD733" s="95">
        <v>17268275167</v>
      </c>
    </row>
    <row r="734" spans="1:30" x14ac:dyDescent="0.2">
      <c r="A734" s="74" t="s">
        <v>1843</v>
      </c>
      <c r="B734" s="95">
        <v>22.9</v>
      </c>
      <c r="C734" s="95">
        <v>7.85</v>
      </c>
      <c r="D734" s="95">
        <v>-25.63</v>
      </c>
      <c r="E734" s="95">
        <v>0.51</v>
      </c>
      <c r="F734" s="95">
        <v>0.2</v>
      </c>
      <c r="G734" s="95">
        <v>61.7</v>
      </c>
      <c r="H734" s="95">
        <v>42.06</v>
      </c>
      <c r="I734" s="95">
        <v>-13.51</v>
      </c>
      <c r="J734" s="95">
        <v>8.23</v>
      </c>
      <c r="K734" s="95">
        <v>21.82</v>
      </c>
      <c r="L734" s="95">
        <v>15.14</v>
      </c>
      <c r="M734" s="95">
        <v>0.93</v>
      </c>
      <c r="N734" s="95">
        <v>3.46</v>
      </c>
      <c r="O734" s="95">
        <v>-1.27</v>
      </c>
      <c r="P734" s="95">
        <v>-0.2</v>
      </c>
      <c r="Q734" s="95">
        <v>0.17</v>
      </c>
      <c r="R734" s="95">
        <v>-1.98</v>
      </c>
      <c r="S734" s="95">
        <v>-0.77</v>
      </c>
      <c r="T734" s="95">
        <v>2.93</v>
      </c>
      <c r="U734" s="95">
        <v>0.39</v>
      </c>
      <c r="V734" s="95">
        <v>0.61</v>
      </c>
      <c r="W734" s="95">
        <v>0.06</v>
      </c>
      <c r="X734" s="95">
        <v>6.32</v>
      </c>
      <c r="Y734" s="95"/>
      <c r="Z734" s="74" t="s">
        <v>1111</v>
      </c>
      <c r="AA734" s="95">
        <v>45.08</v>
      </c>
      <c r="AB734" s="95">
        <v>-0.89</v>
      </c>
      <c r="AC734" s="74" t="s">
        <v>1111</v>
      </c>
      <c r="AD734" s="95">
        <v>17268275167</v>
      </c>
    </row>
    <row r="735" spans="1:30" x14ac:dyDescent="0.2">
      <c r="A735" s="74" t="s">
        <v>1844</v>
      </c>
      <c r="B735" s="95">
        <v>24.4</v>
      </c>
      <c r="C735" s="95">
        <v>6.53</v>
      </c>
      <c r="D735" s="95">
        <v>-27.31</v>
      </c>
      <c r="E735" s="95">
        <v>0.54</v>
      </c>
      <c r="F735" s="95">
        <v>0.21</v>
      </c>
      <c r="G735" s="95">
        <v>61.7</v>
      </c>
      <c r="H735" s="95">
        <v>42.06</v>
      </c>
      <c r="I735" s="95">
        <v>-13.51</v>
      </c>
      <c r="J735" s="95">
        <v>8.77</v>
      </c>
      <c r="K735" s="95">
        <v>21.82</v>
      </c>
      <c r="L735" s="95">
        <v>15.14</v>
      </c>
      <c r="M735" s="95">
        <v>0.93</v>
      </c>
      <c r="N735" s="95">
        <v>3.69</v>
      </c>
      <c r="O735" s="95">
        <v>-1.36</v>
      </c>
      <c r="P735" s="95">
        <v>-0.22</v>
      </c>
      <c r="Q735" s="95">
        <v>0.17</v>
      </c>
      <c r="R735" s="95">
        <v>-1.98</v>
      </c>
      <c r="S735" s="95">
        <v>-0.77</v>
      </c>
      <c r="T735" s="95">
        <v>2.93</v>
      </c>
      <c r="U735" s="95">
        <v>0.39</v>
      </c>
      <c r="V735" s="95">
        <v>0.61</v>
      </c>
      <c r="W735" s="95">
        <v>0.06</v>
      </c>
      <c r="X735" s="95">
        <v>6.32</v>
      </c>
      <c r="Y735" s="95"/>
      <c r="Z735" s="74" t="s">
        <v>1111</v>
      </c>
      <c r="AA735" s="95">
        <v>45.08</v>
      </c>
      <c r="AB735" s="95">
        <v>-0.89</v>
      </c>
      <c r="AC735" s="74" t="s">
        <v>1111</v>
      </c>
      <c r="AD735" s="95">
        <v>17268275167</v>
      </c>
    </row>
    <row r="736" spans="1:30" x14ac:dyDescent="0.2">
      <c r="A736" s="74" t="s">
        <v>1845</v>
      </c>
      <c r="B736" s="95">
        <v>24.97</v>
      </c>
      <c r="C736" s="95">
        <v>6.51</v>
      </c>
      <c r="D736" s="95">
        <v>-27.95</v>
      </c>
      <c r="E736" s="95">
        <v>0.55000000000000004</v>
      </c>
      <c r="F736" s="95">
        <v>0.22</v>
      </c>
      <c r="G736" s="95">
        <v>61.7</v>
      </c>
      <c r="H736" s="95">
        <v>42.06</v>
      </c>
      <c r="I736" s="95">
        <v>-13.51</v>
      </c>
      <c r="J736" s="95">
        <v>8.98</v>
      </c>
      <c r="K736" s="95">
        <v>21.82</v>
      </c>
      <c r="L736" s="95">
        <v>15.14</v>
      </c>
      <c r="M736" s="95">
        <v>0.93</v>
      </c>
      <c r="N736" s="95">
        <v>3.78</v>
      </c>
      <c r="O736" s="95">
        <v>-1.39</v>
      </c>
      <c r="P736" s="95">
        <v>-0.22</v>
      </c>
      <c r="Q736" s="95">
        <v>0.17</v>
      </c>
      <c r="R736" s="95">
        <v>-1.98</v>
      </c>
      <c r="S736" s="95">
        <v>-0.77</v>
      </c>
      <c r="T736" s="95">
        <v>2.93</v>
      </c>
      <c r="U736" s="95">
        <v>0.39</v>
      </c>
      <c r="V736" s="95">
        <v>0.61</v>
      </c>
      <c r="W736" s="95">
        <v>0.06</v>
      </c>
      <c r="X736" s="95">
        <v>6.32</v>
      </c>
      <c r="Y736" s="95"/>
      <c r="Z736" s="74" t="s">
        <v>1111</v>
      </c>
      <c r="AA736" s="95">
        <v>45.08</v>
      </c>
      <c r="AB736" s="95">
        <v>-0.89</v>
      </c>
      <c r="AC736" s="74" t="s">
        <v>1111</v>
      </c>
      <c r="AD736" s="95">
        <v>17268275167</v>
      </c>
    </row>
    <row r="737" spans="1:30" x14ac:dyDescent="0.2">
      <c r="A737" s="74" t="s">
        <v>1846</v>
      </c>
      <c r="B737" s="95">
        <v>0.62</v>
      </c>
      <c r="C737" s="95"/>
      <c r="D737" s="95">
        <v>-9.6199999999999992</v>
      </c>
      <c r="E737" s="95">
        <v>2.25</v>
      </c>
      <c r="F737" s="95">
        <v>0.4</v>
      </c>
      <c r="G737" s="95">
        <v>18.309999999999999</v>
      </c>
      <c r="H737" s="95">
        <v>-18.73</v>
      </c>
      <c r="I737" s="95">
        <v>-3.41</v>
      </c>
      <c r="J737" s="95">
        <v>-1.75</v>
      </c>
      <c r="K737" s="95">
        <v>-1.72</v>
      </c>
      <c r="L737" s="95">
        <v>0</v>
      </c>
      <c r="M737" s="95">
        <v>-0.01</v>
      </c>
      <c r="N737" s="95">
        <v>0.33</v>
      </c>
      <c r="O737" s="95">
        <v>0.86</v>
      </c>
      <c r="P737" s="95">
        <v>-1.87</v>
      </c>
      <c r="Q737" s="95">
        <v>2.46</v>
      </c>
      <c r="R737" s="95">
        <v>-23.38</v>
      </c>
      <c r="S737" s="95">
        <v>-4.18</v>
      </c>
      <c r="T737" s="95">
        <v>-36.07</v>
      </c>
      <c r="U737" s="95">
        <v>0.18</v>
      </c>
      <c r="V737" s="95">
        <v>0.82</v>
      </c>
      <c r="W737" s="95">
        <v>1.22</v>
      </c>
      <c r="X737" s="95"/>
      <c r="Y737" s="95"/>
      <c r="Z737" s="74" t="s">
        <v>1111</v>
      </c>
      <c r="AA737" s="95">
        <v>0.28000000000000003</v>
      </c>
      <c r="AB737" s="95">
        <v>-0.06</v>
      </c>
      <c r="AC737" s="74" t="s">
        <v>1111</v>
      </c>
      <c r="AD737" s="95">
        <v>55027917</v>
      </c>
    </row>
    <row r="738" spans="1:30" x14ac:dyDescent="0.2">
      <c r="A738" s="74" t="s">
        <v>1847</v>
      </c>
      <c r="B738" s="95">
        <v>157.91999999999999</v>
      </c>
      <c r="C738" s="95">
        <v>1.54</v>
      </c>
      <c r="D738" s="95">
        <v>33.54</v>
      </c>
      <c r="E738" s="95">
        <v>10.5</v>
      </c>
      <c r="F738" s="95">
        <v>2.29</v>
      </c>
      <c r="G738" s="95">
        <v>28.46</v>
      </c>
      <c r="H738" s="95">
        <v>14.78</v>
      </c>
      <c r="I738" s="95">
        <v>10.62</v>
      </c>
      <c r="J738" s="95">
        <v>24.09</v>
      </c>
      <c r="K738" s="95">
        <v>29.14</v>
      </c>
      <c r="L738" s="95">
        <v>5.04</v>
      </c>
      <c r="M738" s="95">
        <v>2.19</v>
      </c>
      <c r="N738" s="95">
        <v>3.56</v>
      </c>
      <c r="O738" s="95">
        <v>75.36</v>
      </c>
      <c r="P738" s="95">
        <v>-2.7</v>
      </c>
      <c r="Q738" s="95">
        <v>1.25</v>
      </c>
      <c r="R738" s="95">
        <v>31.3</v>
      </c>
      <c r="S738" s="95">
        <v>6.84</v>
      </c>
      <c r="T738" s="95">
        <v>10.34</v>
      </c>
      <c r="U738" s="95">
        <v>0.22</v>
      </c>
      <c r="V738" s="95">
        <v>0.78</v>
      </c>
      <c r="W738" s="95">
        <v>0.64</v>
      </c>
      <c r="X738" s="95">
        <v>11.51</v>
      </c>
      <c r="Y738" s="95">
        <v>12.23</v>
      </c>
      <c r="Z738" s="74" t="s">
        <v>1111</v>
      </c>
      <c r="AA738" s="95">
        <v>15.04</v>
      </c>
      <c r="AB738" s="95">
        <v>4.71</v>
      </c>
      <c r="AC738" s="74" t="s">
        <v>1111</v>
      </c>
      <c r="AD738" s="95">
        <v>18419339800</v>
      </c>
    </row>
    <row r="739" spans="1:30" x14ac:dyDescent="0.2">
      <c r="A739" s="74" t="s">
        <v>1848</v>
      </c>
      <c r="B739" s="95">
        <v>26.53</v>
      </c>
      <c r="C739" s="95"/>
      <c r="D739" s="95">
        <v>37.450000000000003</v>
      </c>
      <c r="E739" s="95">
        <v>-0.34</v>
      </c>
      <c r="F739" s="95">
        <v>1.48</v>
      </c>
      <c r="G739" s="95">
        <v>30.97</v>
      </c>
      <c r="H739" s="95">
        <v>13.34</v>
      </c>
      <c r="I739" s="95">
        <v>2.21</v>
      </c>
      <c r="J739" s="95">
        <v>6.21</v>
      </c>
      <c r="K739" s="95">
        <v>8.89</v>
      </c>
      <c r="L739" s="95">
        <v>2.67</v>
      </c>
      <c r="M739" s="95"/>
      <c r="N739" s="95">
        <v>0.83</v>
      </c>
      <c r="O739" s="95">
        <v>7.56</v>
      </c>
      <c r="P739" s="95">
        <v>-3.35</v>
      </c>
      <c r="Q739" s="95">
        <v>1.54</v>
      </c>
      <c r="R739" s="95">
        <v>-0.9</v>
      </c>
      <c r="S739" s="95">
        <v>3.96</v>
      </c>
      <c r="T739" s="95">
        <v>-6.39</v>
      </c>
      <c r="U739" s="95">
        <v>-4.4000000000000004</v>
      </c>
      <c r="V739" s="95">
        <v>1.0900000000000001</v>
      </c>
      <c r="W739" s="95">
        <v>1.79</v>
      </c>
      <c r="X739" s="95"/>
      <c r="Y739" s="95"/>
      <c r="Z739" s="74" t="s">
        <v>1111</v>
      </c>
      <c r="AA739" s="95">
        <v>-78.599999999999994</v>
      </c>
      <c r="AB739" s="95">
        <v>0.71</v>
      </c>
      <c r="AC739" s="74" t="s">
        <v>1111</v>
      </c>
      <c r="AD739" s="95">
        <v>1033746756</v>
      </c>
    </row>
    <row r="740" spans="1:30" x14ac:dyDescent="0.2">
      <c r="A740" s="74" t="s">
        <v>1849</v>
      </c>
      <c r="B740" s="95">
        <v>53.19</v>
      </c>
      <c r="C740" s="95">
        <v>1.67</v>
      </c>
      <c r="D740" s="95">
        <v>21.01</v>
      </c>
      <c r="E740" s="95">
        <v>2.86</v>
      </c>
      <c r="F740" s="95">
        <v>1.95</v>
      </c>
      <c r="G740" s="95">
        <v>48.87</v>
      </c>
      <c r="H740" s="95">
        <v>14.63</v>
      </c>
      <c r="I740" s="95">
        <v>11.04</v>
      </c>
      <c r="J740" s="95">
        <v>15.84</v>
      </c>
      <c r="K740" s="95">
        <v>15.32</v>
      </c>
      <c r="L740" s="95">
        <v>-0.52</v>
      </c>
      <c r="M740" s="95">
        <v>-0.09</v>
      </c>
      <c r="N740" s="95">
        <v>2.3199999999999998</v>
      </c>
      <c r="O740" s="95">
        <v>11.55</v>
      </c>
      <c r="P740" s="95">
        <v>-3.05</v>
      </c>
      <c r="Q740" s="95">
        <v>1.9</v>
      </c>
      <c r="R740" s="95">
        <v>13.61</v>
      </c>
      <c r="S740" s="95">
        <v>9.3000000000000007</v>
      </c>
      <c r="T740" s="95">
        <v>13.32</v>
      </c>
      <c r="U740" s="95">
        <v>0.68</v>
      </c>
      <c r="V740" s="95">
        <v>0.32</v>
      </c>
      <c r="W740" s="95">
        <v>0.84</v>
      </c>
      <c r="X740" s="95">
        <v>0.43</v>
      </c>
      <c r="Y740" s="95">
        <v>10.11</v>
      </c>
      <c r="Z740" s="74" t="s">
        <v>1111</v>
      </c>
      <c r="AA740" s="95">
        <v>18.600000000000001</v>
      </c>
      <c r="AB740" s="95">
        <v>2.5299999999999998</v>
      </c>
      <c r="AC740" s="74" t="s">
        <v>1111</v>
      </c>
      <c r="AD740" s="95">
        <v>2756906847</v>
      </c>
    </row>
    <row r="741" spans="1:30" x14ac:dyDescent="0.2">
      <c r="A741" s="74" t="s">
        <v>1850</v>
      </c>
      <c r="B741" s="95">
        <v>4.1900000000000004</v>
      </c>
      <c r="C741" s="95"/>
      <c r="D741" s="95">
        <v>15.71</v>
      </c>
      <c r="E741" s="95">
        <v>2.13</v>
      </c>
      <c r="F741" s="95">
        <v>0.36</v>
      </c>
      <c r="G741" s="95">
        <v>22.06</v>
      </c>
      <c r="H741" s="95">
        <v>7.2</v>
      </c>
      <c r="I741" s="95">
        <v>2.67</v>
      </c>
      <c r="J741" s="95">
        <v>5.82</v>
      </c>
      <c r="K741" s="95">
        <v>9.8800000000000008</v>
      </c>
      <c r="L741" s="95">
        <v>4.05</v>
      </c>
      <c r="M741" s="95">
        <v>1.48</v>
      </c>
      <c r="N741" s="95">
        <v>0.42</v>
      </c>
      <c r="O741" s="95">
        <v>3.46</v>
      </c>
      <c r="P741" s="95">
        <v>-0.66</v>
      </c>
      <c r="Q741" s="95">
        <v>1.3</v>
      </c>
      <c r="R741" s="95">
        <v>13.56</v>
      </c>
      <c r="S741" s="95">
        <v>2.2999999999999998</v>
      </c>
      <c r="T741" s="95">
        <v>10.029999999999999</v>
      </c>
      <c r="U741" s="95">
        <v>0.17</v>
      </c>
      <c r="V741" s="95">
        <v>0.83</v>
      </c>
      <c r="W741" s="95">
        <v>0.86</v>
      </c>
      <c r="X741" s="95">
        <v>-5.0199999999999996</v>
      </c>
      <c r="Y741" s="95">
        <v>-20.93</v>
      </c>
      <c r="Z741" s="74" t="s">
        <v>1111</v>
      </c>
      <c r="AA741" s="95">
        <v>1.97</v>
      </c>
      <c r="AB741" s="95">
        <v>0.27</v>
      </c>
      <c r="AC741" s="74" t="s">
        <v>1111</v>
      </c>
      <c r="AD741" s="95">
        <v>3390153060</v>
      </c>
    </row>
    <row r="742" spans="1:30" x14ac:dyDescent="0.2">
      <c r="A742" s="74" t="s">
        <v>1851</v>
      </c>
      <c r="B742" s="95">
        <v>12.5</v>
      </c>
      <c r="C742" s="95"/>
      <c r="D742" s="95">
        <v>613.29999999999995</v>
      </c>
      <c r="E742" s="95">
        <v>1.63</v>
      </c>
      <c r="F742" s="95">
        <v>0.72</v>
      </c>
      <c r="G742" s="95">
        <v>24.81</v>
      </c>
      <c r="H742" s="95">
        <v>-7.0000000000000007E-2</v>
      </c>
      <c r="I742" s="95">
        <v>0.08</v>
      </c>
      <c r="J742" s="95">
        <v>-722.68</v>
      </c>
      <c r="K742" s="95">
        <v>-854.81</v>
      </c>
      <c r="L742" s="95">
        <v>-132.13</v>
      </c>
      <c r="M742" s="95">
        <v>0.3</v>
      </c>
      <c r="N742" s="95">
        <v>0.5</v>
      </c>
      <c r="O742" s="95">
        <v>3.66</v>
      </c>
      <c r="P742" s="95">
        <v>-1.24</v>
      </c>
      <c r="Q742" s="95">
        <v>1.89</v>
      </c>
      <c r="R742" s="95">
        <v>0.27</v>
      </c>
      <c r="S742" s="95">
        <v>0.12</v>
      </c>
      <c r="T742" s="95">
        <v>-1.36</v>
      </c>
      <c r="U742" s="95">
        <v>0.44</v>
      </c>
      <c r="V742" s="95">
        <v>0.56000000000000005</v>
      </c>
      <c r="W742" s="95">
        <v>1.45</v>
      </c>
      <c r="X742" s="95">
        <v>8.6999999999999993</v>
      </c>
      <c r="Y742" s="95">
        <v>-13.86</v>
      </c>
      <c r="Z742" s="74" t="s">
        <v>1111</v>
      </c>
      <c r="AA742" s="95">
        <v>7.66</v>
      </c>
      <c r="AB742" s="95">
        <v>0.02</v>
      </c>
      <c r="AC742" s="74" t="s">
        <v>1111</v>
      </c>
      <c r="AD742" s="95">
        <v>113460000</v>
      </c>
    </row>
    <row r="743" spans="1:30" x14ac:dyDescent="0.2">
      <c r="A743" s="74" t="s">
        <v>1852</v>
      </c>
      <c r="B743" s="95">
        <v>456967</v>
      </c>
      <c r="C743" s="95"/>
      <c r="D743" s="95">
        <v>11869.45</v>
      </c>
      <c r="E743" s="95">
        <v>2160.0500000000002</v>
      </c>
      <c r="F743" s="95">
        <v>1108.42</v>
      </c>
      <c r="G743" s="95">
        <v>80.510000000000005</v>
      </c>
      <c r="H743" s="95">
        <v>32.47</v>
      </c>
      <c r="I743" s="95">
        <v>24.85</v>
      </c>
      <c r="J743" s="95">
        <v>9081.93</v>
      </c>
      <c r="K743" s="95">
        <v>5.72</v>
      </c>
      <c r="L743" s="95">
        <v>-0.3</v>
      </c>
      <c r="M743" s="95">
        <v>-7.0000000000000007E-2</v>
      </c>
      <c r="N743" s="95">
        <v>2949.27</v>
      </c>
      <c r="O743" s="95"/>
      <c r="P743" s="95">
        <v>-1108.42</v>
      </c>
      <c r="Q743" s="95"/>
      <c r="R743" s="95">
        <v>18.2</v>
      </c>
      <c r="S743" s="95">
        <v>9.34</v>
      </c>
      <c r="T743" s="95">
        <v>15.54</v>
      </c>
      <c r="U743" s="95">
        <v>0.51</v>
      </c>
      <c r="V743" s="95">
        <v>0.49</v>
      </c>
      <c r="W743" s="95">
        <v>0.38</v>
      </c>
      <c r="X743" s="95">
        <v>6.3</v>
      </c>
      <c r="Y743" s="95">
        <v>12.04</v>
      </c>
      <c r="Z743" s="74" t="s">
        <v>1111</v>
      </c>
      <c r="AA743" s="95">
        <v>211.55</v>
      </c>
      <c r="AB743" s="95">
        <v>38.5</v>
      </c>
      <c r="AC743" s="74" t="s">
        <v>1111</v>
      </c>
      <c r="AD743" s="95">
        <v>676603440440</v>
      </c>
    </row>
    <row r="744" spans="1:30" x14ac:dyDescent="0.2">
      <c r="A744" s="74" t="s">
        <v>1853</v>
      </c>
      <c r="B744" s="95">
        <v>303.73</v>
      </c>
      <c r="C744" s="95"/>
      <c r="D744" s="95">
        <v>7.89</v>
      </c>
      <c r="E744" s="95">
        <v>1.44</v>
      </c>
      <c r="F744" s="95">
        <v>0.74</v>
      </c>
      <c r="G744" s="95">
        <v>80.510000000000005</v>
      </c>
      <c r="H744" s="95">
        <v>32.47</v>
      </c>
      <c r="I744" s="95">
        <v>24.85</v>
      </c>
      <c r="J744" s="95">
        <v>6.04</v>
      </c>
      <c r="K744" s="95">
        <v>5.72</v>
      </c>
      <c r="L744" s="95">
        <v>-0.3</v>
      </c>
      <c r="M744" s="95">
        <v>-7.0000000000000007E-2</v>
      </c>
      <c r="N744" s="95">
        <v>1.96</v>
      </c>
      <c r="O744" s="95"/>
      <c r="P744" s="95">
        <v>-0.74</v>
      </c>
      <c r="Q744" s="95"/>
      <c r="R744" s="95">
        <v>18.2</v>
      </c>
      <c r="S744" s="95">
        <v>9.34</v>
      </c>
      <c r="T744" s="95">
        <v>15.54</v>
      </c>
      <c r="U744" s="95">
        <v>0.51</v>
      </c>
      <c r="V744" s="95">
        <v>0.49</v>
      </c>
      <c r="W744" s="95">
        <v>0.38</v>
      </c>
      <c r="X744" s="95">
        <v>6.3</v>
      </c>
      <c r="Y744" s="95">
        <v>12.04</v>
      </c>
      <c r="Z744" s="74" t="s">
        <v>1111</v>
      </c>
      <c r="AA744" s="95">
        <v>211.55</v>
      </c>
      <c r="AB744" s="95">
        <v>38.5</v>
      </c>
      <c r="AC744" s="74" t="s">
        <v>1111</v>
      </c>
      <c r="AD744" s="95">
        <v>676603440440</v>
      </c>
    </row>
    <row r="745" spans="1:30" x14ac:dyDescent="0.2">
      <c r="A745" s="74" t="s">
        <v>1854</v>
      </c>
      <c r="B745" s="95">
        <v>16.95</v>
      </c>
      <c r="C745" s="95">
        <v>2.83</v>
      </c>
      <c r="D745" s="95">
        <v>11.59</v>
      </c>
      <c r="E745" s="95">
        <v>1.35</v>
      </c>
      <c r="F745" s="95">
        <v>0.16</v>
      </c>
      <c r="G745" s="95">
        <v>0</v>
      </c>
      <c r="H745" s="95">
        <v>47.99</v>
      </c>
      <c r="I745" s="95">
        <v>33.840000000000003</v>
      </c>
      <c r="J745" s="95">
        <v>8.17</v>
      </c>
      <c r="K745" s="95">
        <v>3.28</v>
      </c>
      <c r="L745" s="95">
        <v>-4.8899999999999997</v>
      </c>
      <c r="M745" s="95">
        <v>-0.8</v>
      </c>
      <c r="N745" s="95">
        <v>3.92</v>
      </c>
      <c r="O745" s="95"/>
      <c r="P745" s="95">
        <v>-0.16</v>
      </c>
      <c r="Q745" s="95"/>
      <c r="R745" s="95">
        <v>11.61</v>
      </c>
      <c r="S745" s="95">
        <v>1.37</v>
      </c>
      <c r="T745" s="95">
        <v>10.67</v>
      </c>
      <c r="U745" s="95">
        <v>0.12</v>
      </c>
      <c r="V745" s="95">
        <v>0.88</v>
      </c>
      <c r="W745" s="95">
        <v>0.04</v>
      </c>
      <c r="X745" s="95">
        <v>7.3</v>
      </c>
      <c r="Y745" s="95">
        <v>-0.88</v>
      </c>
      <c r="Z745" s="74" t="s">
        <v>1111</v>
      </c>
      <c r="AA745" s="95">
        <v>12.6</v>
      </c>
      <c r="AB745" s="95">
        <v>1.46</v>
      </c>
      <c r="AC745" s="74" t="s">
        <v>1111</v>
      </c>
      <c r="AD745" s="95">
        <v>1315991220</v>
      </c>
    </row>
    <row r="746" spans="1:30" x14ac:dyDescent="0.2">
      <c r="A746" s="74" t="s">
        <v>1855</v>
      </c>
      <c r="B746" s="95">
        <v>67.61</v>
      </c>
      <c r="C746" s="95">
        <v>0.24</v>
      </c>
      <c r="D746" s="95">
        <v>37.93</v>
      </c>
      <c r="E746" s="95">
        <v>9.5299999999999994</v>
      </c>
      <c r="F746" s="95">
        <v>3.28</v>
      </c>
      <c r="G746" s="95">
        <v>50</v>
      </c>
      <c r="H746" s="95">
        <v>16.079999999999998</v>
      </c>
      <c r="I746" s="95">
        <v>11.44</v>
      </c>
      <c r="J746" s="95">
        <v>27</v>
      </c>
      <c r="K746" s="95">
        <v>27.41</v>
      </c>
      <c r="L746" s="95">
        <v>0.41</v>
      </c>
      <c r="M746" s="95">
        <v>0.15</v>
      </c>
      <c r="N746" s="95">
        <v>4.34</v>
      </c>
      <c r="O746" s="95">
        <v>9.6</v>
      </c>
      <c r="P746" s="95">
        <v>-9.01</v>
      </c>
      <c r="Q746" s="95">
        <v>2.16</v>
      </c>
      <c r="R746" s="95">
        <v>25.13</v>
      </c>
      <c r="S746" s="95">
        <v>8.64</v>
      </c>
      <c r="T746" s="95">
        <v>14.5</v>
      </c>
      <c r="U746" s="95">
        <v>0.34</v>
      </c>
      <c r="V746" s="95">
        <v>0.66</v>
      </c>
      <c r="W746" s="95">
        <v>0.76</v>
      </c>
      <c r="X746" s="95">
        <v>4.12</v>
      </c>
      <c r="Y746" s="95">
        <v>9.2100000000000009</v>
      </c>
      <c r="Z746" s="74" t="s">
        <v>1111</v>
      </c>
      <c r="AA746" s="95">
        <v>7.09</v>
      </c>
      <c r="AB746" s="95">
        <v>1.78</v>
      </c>
      <c r="AC746" s="74" t="s">
        <v>1111</v>
      </c>
      <c r="AD746" s="95">
        <v>10253408072</v>
      </c>
    </row>
    <row r="747" spans="1:30" x14ac:dyDescent="0.2">
      <c r="A747" s="74" t="s">
        <v>1856</v>
      </c>
      <c r="B747" s="95">
        <v>113.1</v>
      </c>
      <c r="C747" s="95">
        <v>0.35</v>
      </c>
      <c r="D747" s="95">
        <v>71.31</v>
      </c>
      <c r="E747" s="95">
        <v>6.43</v>
      </c>
      <c r="F747" s="95">
        <v>4.7699999999999996</v>
      </c>
      <c r="G747" s="95">
        <v>45.26</v>
      </c>
      <c r="H747" s="95">
        <v>13.31</v>
      </c>
      <c r="I747" s="95">
        <v>10.74</v>
      </c>
      <c r="J747" s="95">
        <v>57.57</v>
      </c>
      <c r="K747" s="95">
        <v>56.06</v>
      </c>
      <c r="L747" s="95">
        <v>-1.51</v>
      </c>
      <c r="M747" s="95">
        <v>-0.17</v>
      </c>
      <c r="N747" s="95">
        <v>7.66</v>
      </c>
      <c r="O747" s="95">
        <v>20.7</v>
      </c>
      <c r="P747" s="95">
        <v>-8.0399999999999991</v>
      </c>
      <c r="Q747" s="95">
        <v>2.31</v>
      </c>
      <c r="R747" s="95">
        <v>9.02</v>
      </c>
      <c r="S747" s="95">
        <v>6.69</v>
      </c>
      <c r="T747" s="95">
        <v>8.93</v>
      </c>
      <c r="U747" s="95">
        <v>0.74</v>
      </c>
      <c r="V747" s="95">
        <v>0.26</v>
      </c>
      <c r="W747" s="95">
        <v>0.62</v>
      </c>
      <c r="X747" s="95">
        <v>3.43</v>
      </c>
      <c r="Y747" s="95"/>
      <c r="Z747" s="74" t="s">
        <v>1111</v>
      </c>
      <c r="AA747" s="95">
        <v>17.59</v>
      </c>
      <c r="AB747" s="95">
        <v>1.59</v>
      </c>
      <c r="AC747" s="74" t="s">
        <v>1111</v>
      </c>
      <c r="AD747" s="95">
        <v>8408657010</v>
      </c>
    </row>
    <row r="748" spans="1:30" x14ac:dyDescent="0.2">
      <c r="A748" s="74" t="s">
        <v>1857</v>
      </c>
      <c r="B748" s="95">
        <v>10.220000000000001</v>
      </c>
      <c r="C748" s="95"/>
      <c r="D748" s="95">
        <v>-141.30000000000001</v>
      </c>
      <c r="E748" s="95">
        <v>-5204.54</v>
      </c>
      <c r="F748" s="95">
        <v>1.32</v>
      </c>
      <c r="G748" s="95"/>
      <c r="H748" s="95"/>
      <c r="I748" s="95"/>
      <c r="J748" s="95">
        <v>-141.30000000000001</v>
      </c>
      <c r="K748" s="95">
        <v>-140.51</v>
      </c>
      <c r="L748" s="95">
        <v>0.79</v>
      </c>
      <c r="M748" s="95"/>
      <c r="N748" s="95"/>
      <c r="O748" s="95">
        <v>-77.680000000000007</v>
      </c>
      <c r="P748" s="95">
        <v>-1.33</v>
      </c>
      <c r="Q748" s="95">
        <v>0.39</v>
      </c>
      <c r="R748" s="95">
        <v>-3683.33</v>
      </c>
      <c r="S748" s="95">
        <v>-0.93</v>
      </c>
      <c r="T748" s="95">
        <v>-304.83</v>
      </c>
      <c r="U748" s="95">
        <v>0</v>
      </c>
      <c r="V748" s="95">
        <v>0.03</v>
      </c>
      <c r="W748" s="95">
        <v>0</v>
      </c>
      <c r="X748" s="95"/>
      <c r="Y748" s="95"/>
      <c r="Z748" s="74" t="s">
        <v>1111</v>
      </c>
      <c r="AA748" s="95">
        <v>0</v>
      </c>
      <c r="AB748" s="95">
        <v>-7.0000000000000007E-2</v>
      </c>
      <c r="AC748" s="74" t="s">
        <v>1111</v>
      </c>
      <c r="AD748" s="95">
        <v>62454420</v>
      </c>
    </row>
    <row r="749" spans="1:30" x14ac:dyDescent="0.2">
      <c r="A749" s="74" t="s">
        <v>1858</v>
      </c>
      <c r="B749" s="95">
        <v>0.17</v>
      </c>
      <c r="C749" s="95"/>
      <c r="D749" s="95">
        <v>-2.35</v>
      </c>
      <c r="E749" s="95">
        <v>-86.57</v>
      </c>
      <c r="F749" s="95">
        <v>0.02</v>
      </c>
      <c r="G749" s="95"/>
      <c r="H749" s="95"/>
      <c r="I749" s="95"/>
      <c r="J749" s="95">
        <v>-2.35</v>
      </c>
      <c r="K749" s="95">
        <v>-140.51</v>
      </c>
      <c r="L749" s="95">
        <v>0.79</v>
      </c>
      <c r="M749" s="95"/>
      <c r="N749" s="95"/>
      <c r="O749" s="95">
        <v>-1.29</v>
      </c>
      <c r="P749" s="95">
        <v>-0.02</v>
      </c>
      <c r="Q749" s="95">
        <v>0.39</v>
      </c>
      <c r="R749" s="95">
        <v>-3683.33</v>
      </c>
      <c r="S749" s="95">
        <v>-0.93</v>
      </c>
      <c r="T749" s="95">
        <v>-304.83</v>
      </c>
      <c r="U749" s="95">
        <v>0</v>
      </c>
      <c r="V749" s="95">
        <v>0.03</v>
      </c>
      <c r="W749" s="95">
        <v>0</v>
      </c>
      <c r="X749" s="95"/>
      <c r="Y749" s="95"/>
      <c r="Z749" s="74" t="s">
        <v>1111</v>
      </c>
      <c r="AA749" s="95">
        <v>0</v>
      </c>
      <c r="AB749" s="95">
        <v>-7.0000000000000007E-2</v>
      </c>
      <c r="AC749" s="74" t="s">
        <v>1111</v>
      </c>
      <c r="AD749" s="95">
        <v>62454420</v>
      </c>
    </row>
    <row r="750" spans="1:30" x14ac:dyDescent="0.2">
      <c r="A750" s="74" t="s">
        <v>1859</v>
      </c>
      <c r="B750" s="95">
        <v>10.97</v>
      </c>
      <c r="C750" s="95"/>
      <c r="D750" s="95">
        <v>-151.66999999999999</v>
      </c>
      <c r="E750" s="95">
        <v>-5586.47</v>
      </c>
      <c r="F750" s="95">
        <v>1.41</v>
      </c>
      <c r="G750" s="95"/>
      <c r="H750" s="95"/>
      <c r="I750" s="95"/>
      <c r="J750" s="95">
        <v>-151.66999999999999</v>
      </c>
      <c r="K750" s="95">
        <v>-140.51</v>
      </c>
      <c r="L750" s="95">
        <v>0.79</v>
      </c>
      <c r="M750" s="95"/>
      <c r="N750" s="95"/>
      <c r="O750" s="95">
        <v>-83.38</v>
      </c>
      <c r="P750" s="95">
        <v>-1.43</v>
      </c>
      <c r="Q750" s="95">
        <v>0.39</v>
      </c>
      <c r="R750" s="95">
        <v>-3683.33</v>
      </c>
      <c r="S750" s="95">
        <v>-0.93</v>
      </c>
      <c r="T750" s="95">
        <v>-304.83</v>
      </c>
      <c r="U750" s="95">
        <v>0</v>
      </c>
      <c r="V750" s="95">
        <v>0.03</v>
      </c>
      <c r="W750" s="95">
        <v>0</v>
      </c>
      <c r="X750" s="95"/>
      <c r="Y750" s="95"/>
      <c r="Z750" s="74" t="s">
        <v>1111</v>
      </c>
      <c r="AA750" s="95">
        <v>0</v>
      </c>
      <c r="AB750" s="95">
        <v>-7.0000000000000007E-2</v>
      </c>
      <c r="AC750" s="74" t="s">
        <v>1111</v>
      </c>
      <c r="AD750" s="95">
        <v>62454420</v>
      </c>
    </row>
    <row r="751" spans="1:30" x14ac:dyDescent="0.2">
      <c r="A751" s="74" t="s">
        <v>1860</v>
      </c>
      <c r="B751" s="95">
        <v>0.13</v>
      </c>
      <c r="C751" s="95"/>
      <c r="D751" s="95">
        <v>-1.8</v>
      </c>
      <c r="E751" s="95">
        <v>-66.2</v>
      </c>
      <c r="F751" s="95">
        <v>0.02</v>
      </c>
      <c r="G751" s="95"/>
      <c r="H751" s="95"/>
      <c r="I751" s="95"/>
      <c r="J751" s="95">
        <v>-1.8</v>
      </c>
      <c r="K751" s="95">
        <v>-140.51</v>
      </c>
      <c r="L751" s="95">
        <v>0.79</v>
      </c>
      <c r="M751" s="95"/>
      <c r="N751" s="95"/>
      <c r="O751" s="95">
        <v>-0.99</v>
      </c>
      <c r="P751" s="95">
        <v>-0.02</v>
      </c>
      <c r="Q751" s="95">
        <v>0.39</v>
      </c>
      <c r="R751" s="95">
        <v>-3683.33</v>
      </c>
      <c r="S751" s="95">
        <v>-0.93</v>
      </c>
      <c r="T751" s="95">
        <v>-304.83</v>
      </c>
      <c r="U751" s="95">
        <v>0</v>
      </c>
      <c r="V751" s="95">
        <v>0.03</v>
      </c>
      <c r="W751" s="95">
        <v>0</v>
      </c>
      <c r="X751" s="95"/>
      <c r="Y751" s="95"/>
      <c r="Z751" s="74" t="s">
        <v>1111</v>
      </c>
      <c r="AA751" s="95">
        <v>0</v>
      </c>
      <c r="AB751" s="95">
        <v>-7.0000000000000007E-2</v>
      </c>
      <c r="AC751" s="74" t="s">
        <v>1111</v>
      </c>
      <c r="AD751" s="95">
        <v>62454420</v>
      </c>
    </row>
    <row r="752" spans="1:30" x14ac:dyDescent="0.2">
      <c r="A752" s="74" t="s">
        <v>1861</v>
      </c>
      <c r="B752" s="95">
        <v>64.61</v>
      </c>
      <c r="C752" s="95">
        <v>0.73</v>
      </c>
      <c r="D752" s="95">
        <v>31.32</v>
      </c>
      <c r="E752" s="95">
        <v>4.4400000000000004</v>
      </c>
      <c r="F752" s="95">
        <v>1.9</v>
      </c>
      <c r="G752" s="95">
        <v>100</v>
      </c>
      <c r="H752" s="95">
        <v>27.69</v>
      </c>
      <c r="I752" s="95">
        <v>19.72</v>
      </c>
      <c r="J752" s="95">
        <v>22.3</v>
      </c>
      <c r="K752" s="95">
        <v>24.88</v>
      </c>
      <c r="L752" s="95">
        <v>2.58</v>
      </c>
      <c r="M752" s="95">
        <v>0.51</v>
      </c>
      <c r="N752" s="95">
        <v>6.18</v>
      </c>
      <c r="O752" s="95"/>
      <c r="P752" s="95">
        <v>-1.9</v>
      </c>
      <c r="Q752" s="95"/>
      <c r="R752" s="95">
        <v>14.19</v>
      </c>
      <c r="S752" s="95">
        <v>6.05</v>
      </c>
      <c r="T752" s="95">
        <v>8.4600000000000009</v>
      </c>
      <c r="U752" s="95">
        <v>0.43</v>
      </c>
      <c r="V752" s="95">
        <v>0.56999999999999995</v>
      </c>
      <c r="W752" s="95">
        <v>0.31</v>
      </c>
      <c r="X752" s="95">
        <v>9.49</v>
      </c>
      <c r="Y752" s="95">
        <v>15.12</v>
      </c>
      <c r="Z752" s="74" t="s">
        <v>1111</v>
      </c>
      <c r="AA752" s="95">
        <v>14.54</v>
      </c>
      <c r="AB752" s="95">
        <v>2.06</v>
      </c>
      <c r="AC752" s="74" t="s">
        <v>1111</v>
      </c>
      <c r="AD752" s="95">
        <v>18247595548</v>
      </c>
    </row>
    <row r="753" spans="1:30" x14ac:dyDescent="0.2">
      <c r="A753" s="74" t="s">
        <v>1862</v>
      </c>
      <c r="B753" s="95">
        <v>8.44</v>
      </c>
      <c r="C753" s="95"/>
      <c r="D753" s="95">
        <v>-116.69</v>
      </c>
      <c r="E753" s="95">
        <v>-4298.07</v>
      </c>
      <c r="F753" s="95">
        <v>1.0900000000000001</v>
      </c>
      <c r="G753" s="95"/>
      <c r="H753" s="95"/>
      <c r="I753" s="95"/>
      <c r="J753" s="95">
        <v>-116.69</v>
      </c>
      <c r="K753" s="95">
        <v>-140.51</v>
      </c>
      <c r="L753" s="95">
        <v>0.79</v>
      </c>
      <c r="M753" s="95"/>
      <c r="N753" s="95"/>
      <c r="O753" s="95">
        <v>-64.150000000000006</v>
      </c>
      <c r="P753" s="95">
        <v>-1.1000000000000001</v>
      </c>
      <c r="Q753" s="95">
        <v>0.39</v>
      </c>
      <c r="R753" s="95">
        <v>-3683.33</v>
      </c>
      <c r="S753" s="95">
        <v>-0.93</v>
      </c>
      <c r="T753" s="95">
        <v>-304.83</v>
      </c>
      <c r="U753" s="95">
        <v>0</v>
      </c>
      <c r="V753" s="95">
        <v>0.03</v>
      </c>
      <c r="W753" s="95">
        <v>0</v>
      </c>
      <c r="X753" s="95"/>
      <c r="Y753" s="95"/>
      <c r="Z753" s="74" t="s">
        <v>1111</v>
      </c>
      <c r="AA753" s="95">
        <v>0</v>
      </c>
      <c r="AB753" s="95">
        <v>-7.0000000000000007E-2</v>
      </c>
      <c r="AC753" s="74" t="s">
        <v>1111</v>
      </c>
      <c r="AD753" s="95">
        <v>62454420</v>
      </c>
    </row>
    <row r="754" spans="1:30" x14ac:dyDescent="0.2">
      <c r="A754" s="74" t="s">
        <v>1863</v>
      </c>
      <c r="B754" s="95">
        <v>30.41</v>
      </c>
      <c r="C754" s="95"/>
      <c r="D754" s="95">
        <v>-94.69</v>
      </c>
      <c r="E754" s="95">
        <v>3</v>
      </c>
      <c r="F754" s="95">
        <v>0.78</v>
      </c>
      <c r="G754" s="95">
        <v>100</v>
      </c>
      <c r="H754" s="95">
        <v>-1.91</v>
      </c>
      <c r="I754" s="95">
        <v>-3.83</v>
      </c>
      <c r="J754" s="95">
        <v>-189.98</v>
      </c>
      <c r="K754" s="95">
        <v>-242.26</v>
      </c>
      <c r="L754" s="95">
        <v>-52.28</v>
      </c>
      <c r="M754" s="95">
        <v>0.83</v>
      </c>
      <c r="N754" s="95">
        <v>3.62</v>
      </c>
      <c r="O754" s="95"/>
      <c r="P754" s="95">
        <v>-0.78</v>
      </c>
      <c r="Q754" s="95"/>
      <c r="R754" s="95">
        <v>-3.17</v>
      </c>
      <c r="S754" s="95">
        <v>-0.82</v>
      </c>
      <c r="T754" s="95">
        <v>-0.62</v>
      </c>
      <c r="U754" s="95">
        <v>0.26</v>
      </c>
      <c r="V754" s="95">
        <v>0.74</v>
      </c>
      <c r="W754" s="95">
        <v>0.21</v>
      </c>
      <c r="X754" s="95"/>
      <c r="Y754" s="95"/>
      <c r="Z754" s="74" t="s">
        <v>1111</v>
      </c>
      <c r="AA754" s="95">
        <v>10.119999999999999</v>
      </c>
      <c r="AB754" s="95">
        <v>-0.32</v>
      </c>
      <c r="AC754" s="74" t="s">
        <v>1111</v>
      </c>
      <c r="AD754" s="95">
        <v>1731308202</v>
      </c>
    </row>
    <row r="755" spans="1:30" x14ac:dyDescent="0.2">
      <c r="A755" s="74" t="s">
        <v>1864</v>
      </c>
      <c r="B755" s="95">
        <v>24.25</v>
      </c>
      <c r="C755" s="95"/>
      <c r="D755" s="95">
        <v>-59.81</v>
      </c>
      <c r="E755" s="95">
        <v>30.84</v>
      </c>
      <c r="F755" s="95">
        <v>10.78</v>
      </c>
      <c r="G755" s="95"/>
      <c r="H755" s="95"/>
      <c r="I755" s="95"/>
      <c r="J755" s="95">
        <v>-60.87</v>
      </c>
      <c r="K755" s="95">
        <v>-62.56</v>
      </c>
      <c r="L755" s="95">
        <v>-1.69</v>
      </c>
      <c r="M755" s="95">
        <v>0.86</v>
      </c>
      <c r="N755" s="95"/>
      <c r="O755" s="95">
        <v>-123.47</v>
      </c>
      <c r="P755" s="95">
        <v>-10.92</v>
      </c>
      <c r="Q755" s="95">
        <v>0.13</v>
      </c>
      <c r="R755" s="95">
        <v>-51.56</v>
      </c>
      <c r="S755" s="95">
        <v>-18.02</v>
      </c>
      <c r="T755" s="95">
        <v>-27.75</v>
      </c>
      <c r="U755" s="95">
        <v>0.35</v>
      </c>
      <c r="V755" s="95">
        <v>0.65</v>
      </c>
      <c r="W755" s="95">
        <v>0</v>
      </c>
      <c r="X755" s="95"/>
      <c r="Y755" s="95"/>
      <c r="Z755" s="74" t="s">
        <v>1111</v>
      </c>
      <c r="AA755" s="95">
        <v>0.79</v>
      </c>
      <c r="AB755" s="95">
        <v>-0.41</v>
      </c>
      <c r="AC755" s="74" t="s">
        <v>1111</v>
      </c>
      <c r="AD755" s="95">
        <v>65189868.5</v>
      </c>
    </row>
    <row r="756" spans="1:30" x14ac:dyDescent="0.2">
      <c r="A756" s="74" t="s">
        <v>1865</v>
      </c>
      <c r="B756" s="95">
        <v>2.29</v>
      </c>
      <c r="C756" s="95"/>
      <c r="D756" s="95">
        <v>-5.65</v>
      </c>
      <c r="E756" s="95">
        <v>2.91</v>
      </c>
      <c r="F756" s="95">
        <v>1.02</v>
      </c>
      <c r="G756" s="95"/>
      <c r="H756" s="95"/>
      <c r="I756" s="95"/>
      <c r="J756" s="95">
        <v>-5.75</v>
      </c>
      <c r="K756" s="95">
        <v>-62.56</v>
      </c>
      <c r="L756" s="95">
        <v>-1.69</v>
      </c>
      <c r="M756" s="95">
        <v>0.86</v>
      </c>
      <c r="N756" s="95"/>
      <c r="O756" s="95">
        <v>-11.66</v>
      </c>
      <c r="P756" s="95">
        <v>-1.03</v>
      </c>
      <c r="Q756" s="95">
        <v>0.13</v>
      </c>
      <c r="R756" s="95">
        <v>-51.56</v>
      </c>
      <c r="S756" s="95">
        <v>-18.02</v>
      </c>
      <c r="T756" s="95">
        <v>-27.75</v>
      </c>
      <c r="U756" s="95">
        <v>0.35</v>
      </c>
      <c r="V756" s="95">
        <v>0.65</v>
      </c>
      <c r="W756" s="95">
        <v>0</v>
      </c>
      <c r="X756" s="95"/>
      <c r="Y756" s="95"/>
      <c r="Z756" s="74" t="s">
        <v>1111</v>
      </c>
      <c r="AA756" s="95">
        <v>0.79</v>
      </c>
      <c r="AB756" s="95">
        <v>-0.41</v>
      </c>
      <c r="AC756" s="74" t="s">
        <v>1111</v>
      </c>
      <c r="AD756" s="95">
        <v>65189868.5</v>
      </c>
    </row>
    <row r="757" spans="1:30" x14ac:dyDescent="0.2">
      <c r="A757" s="74" t="s">
        <v>1866</v>
      </c>
      <c r="B757" s="95">
        <v>40</v>
      </c>
      <c r="C757" s="95"/>
      <c r="D757" s="95">
        <v>-98.65</v>
      </c>
      <c r="E757" s="95">
        <v>50.87</v>
      </c>
      <c r="F757" s="95">
        <v>17.77</v>
      </c>
      <c r="G757" s="95"/>
      <c r="H757" s="95"/>
      <c r="I757" s="95"/>
      <c r="J757" s="95">
        <v>-100.4</v>
      </c>
      <c r="K757" s="95">
        <v>-62.56</v>
      </c>
      <c r="L757" s="95">
        <v>-1.69</v>
      </c>
      <c r="M757" s="95">
        <v>0.86</v>
      </c>
      <c r="N757" s="95"/>
      <c r="O757" s="95">
        <v>-203.65</v>
      </c>
      <c r="P757" s="95">
        <v>-18.02</v>
      </c>
      <c r="Q757" s="95">
        <v>0.13</v>
      </c>
      <c r="R757" s="95">
        <v>-51.56</v>
      </c>
      <c r="S757" s="95">
        <v>-18.02</v>
      </c>
      <c r="T757" s="95">
        <v>-27.75</v>
      </c>
      <c r="U757" s="95">
        <v>0.35</v>
      </c>
      <c r="V757" s="95">
        <v>0.65</v>
      </c>
      <c r="W757" s="95">
        <v>0</v>
      </c>
      <c r="X757" s="95"/>
      <c r="Y757" s="95"/>
      <c r="Z757" s="74" t="s">
        <v>1111</v>
      </c>
      <c r="AA757" s="95">
        <v>0.79</v>
      </c>
      <c r="AB757" s="95">
        <v>-0.41</v>
      </c>
      <c r="AC757" s="74" t="s">
        <v>1111</v>
      </c>
      <c r="AD757" s="95">
        <v>65189868.5</v>
      </c>
    </row>
    <row r="758" spans="1:30" x14ac:dyDescent="0.2">
      <c r="A758" s="74" t="s">
        <v>1867</v>
      </c>
      <c r="B758" s="95">
        <v>7.9</v>
      </c>
      <c r="C758" s="95"/>
      <c r="D758" s="95">
        <v>-19.48</v>
      </c>
      <c r="E758" s="95">
        <v>10.050000000000001</v>
      </c>
      <c r="F758" s="95">
        <v>3.51</v>
      </c>
      <c r="G758" s="95"/>
      <c r="H758" s="95"/>
      <c r="I758" s="95"/>
      <c r="J758" s="95">
        <v>-19.829999999999998</v>
      </c>
      <c r="K758" s="95">
        <v>-62.56</v>
      </c>
      <c r="L758" s="95">
        <v>-1.69</v>
      </c>
      <c r="M758" s="95">
        <v>0.86</v>
      </c>
      <c r="N758" s="95"/>
      <c r="O758" s="95">
        <v>-40.22</v>
      </c>
      <c r="P758" s="95">
        <v>-3.56</v>
      </c>
      <c r="Q758" s="95">
        <v>0.13</v>
      </c>
      <c r="R758" s="95">
        <v>-51.56</v>
      </c>
      <c r="S758" s="95">
        <v>-18.02</v>
      </c>
      <c r="T758" s="95">
        <v>-27.75</v>
      </c>
      <c r="U758" s="95">
        <v>0.35</v>
      </c>
      <c r="V758" s="95">
        <v>0.65</v>
      </c>
      <c r="W758" s="95">
        <v>0</v>
      </c>
      <c r="X758" s="95"/>
      <c r="Y758" s="95"/>
      <c r="Z758" s="74" t="s">
        <v>1111</v>
      </c>
      <c r="AA758" s="95">
        <v>0.79</v>
      </c>
      <c r="AB758" s="95">
        <v>-0.41</v>
      </c>
      <c r="AC758" s="74" t="s">
        <v>1111</v>
      </c>
      <c r="AD758" s="95">
        <v>65189868.5</v>
      </c>
    </row>
    <row r="759" spans="1:30" x14ac:dyDescent="0.2">
      <c r="A759" s="74" t="s">
        <v>1868</v>
      </c>
      <c r="B759" s="95">
        <v>0.28999999999999998</v>
      </c>
      <c r="C759" s="95"/>
      <c r="D759" s="95">
        <v>-0.65</v>
      </c>
      <c r="E759" s="95">
        <v>-1.1000000000000001</v>
      </c>
      <c r="F759" s="95">
        <v>0.84</v>
      </c>
      <c r="G759" s="95">
        <v>-4.6900000000000004</v>
      </c>
      <c r="H759" s="95">
        <v>-51.66</v>
      </c>
      <c r="I759" s="95">
        <v>-55.88</v>
      </c>
      <c r="J759" s="95">
        <v>-0.7</v>
      </c>
      <c r="K759" s="95">
        <v>-0.69</v>
      </c>
      <c r="L759" s="95">
        <v>0.02</v>
      </c>
      <c r="M759" s="95"/>
      <c r="N759" s="95">
        <v>0.36</v>
      </c>
      <c r="O759" s="95">
        <v>-0.81</v>
      </c>
      <c r="P759" s="95">
        <v>-2.2799999999999998</v>
      </c>
      <c r="Q759" s="95">
        <v>0.38</v>
      </c>
      <c r="R759" s="95">
        <v>-168.35</v>
      </c>
      <c r="S759" s="95">
        <v>-128.68</v>
      </c>
      <c r="T759" s="95">
        <v>156.85</v>
      </c>
      <c r="U759" s="95">
        <v>-0.76</v>
      </c>
      <c r="V759" s="95">
        <v>1.76</v>
      </c>
      <c r="W759" s="95">
        <v>2.2999999999999998</v>
      </c>
      <c r="X759" s="95"/>
      <c r="Y759" s="95"/>
      <c r="Z759" s="74" t="s">
        <v>1111</v>
      </c>
      <c r="AA759" s="95">
        <v>-0.26</v>
      </c>
      <c r="AB759" s="95">
        <v>-0.45</v>
      </c>
      <c r="AC759" s="74" t="s">
        <v>1111</v>
      </c>
      <c r="AD759" s="95">
        <v>46747130</v>
      </c>
    </row>
    <row r="760" spans="1:30" x14ac:dyDescent="0.2">
      <c r="A760" s="74" t="s">
        <v>1869</v>
      </c>
      <c r="B760" s="95">
        <v>8.7200000000000006</v>
      </c>
      <c r="C760" s="95">
        <v>2.29</v>
      </c>
      <c r="D760" s="95">
        <v>-7.91</v>
      </c>
      <c r="E760" s="95">
        <v>1.02</v>
      </c>
      <c r="F760" s="95">
        <v>0.49</v>
      </c>
      <c r="G760" s="95">
        <v>56.74</v>
      </c>
      <c r="H760" s="95">
        <v>-11.31</v>
      </c>
      <c r="I760" s="95">
        <v>-15.26</v>
      </c>
      <c r="J760" s="95">
        <v>-10.68</v>
      </c>
      <c r="K760" s="95">
        <v>-16.73</v>
      </c>
      <c r="L760" s="95">
        <v>-6.05</v>
      </c>
      <c r="M760" s="95">
        <v>0.57999999999999996</v>
      </c>
      <c r="N760" s="95">
        <v>1.21</v>
      </c>
      <c r="O760" s="95">
        <v>-46.08</v>
      </c>
      <c r="P760" s="95">
        <v>-0.56000000000000005</v>
      </c>
      <c r="Q760" s="95">
        <v>0.92</v>
      </c>
      <c r="R760" s="95">
        <v>-12.88</v>
      </c>
      <c r="S760" s="95">
        <v>-6.17</v>
      </c>
      <c r="T760" s="95">
        <v>-6.73</v>
      </c>
      <c r="U760" s="95">
        <v>0.48</v>
      </c>
      <c r="V760" s="95">
        <v>0.52</v>
      </c>
      <c r="W760" s="95">
        <v>0.4</v>
      </c>
      <c r="X760" s="95"/>
      <c r="Y760" s="95"/>
      <c r="Z760" s="74" t="s">
        <v>1111</v>
      </c>
      <c r="AA760" s="95">
        <v>8.56</v>
      </c>
      <c r="AB760" s="95">
        <v>-1.1000000000000001</v>
      </c>
      <c r="AC760" s="74" t="s">
        <v>1111</v>
      </c>
      <c r="AD760" s="95">
        <v>697661912</v>
      </c>
    </row>
    <row r="761" spans="1:30" x14ac:dyDescent="0.2">
      <c r="A761" s="74" t="s">
        <v>1870</v>
      </c>
      <c r="B761" s="95">
        <v>25.26</v>
      </c>
      <c r="C761" s="95"/>
      <c r="D761" s="95">
        <v>1.1399999999999999</v>
      </c>
      <c r="E761" s="95">
        <v>1.04</v>
      </c>
      <c r="F761" s="95">
        <v>0.61</v>
      </c>
      <c r="G761" s="95">
        <v>100</v>
      </c>
      <c r="H761" s="95">
        <v>83.29</v>
      </c>
      <c r="I761" s="95">
        <v>191.84</v>
      </c>
      <c r="J761" s="95">
        <v>2.63</v>
      </c>
      <c r="K761" s="95">
        <v>-0.04</v>
      </c>
      <c r="L761" s="95">
        <v>-2.3199999999999998</v>
      </c>
      <c r="M761" s="95">
        <v>-0.92</v>
      </c>
      <c r="N761" s="95">
        <v>2.19</v>
      </c>
      <c r="O761" s="95"/>
      <c r="P761" s="95">
        <v>-0.61</v>
      </c>
      <c r="Q761" s="95"/>
      <c r="R761" s="95">
        <v>91.07</v>
      </c>
      <c r="S761" s="95">
        <v>53.43</v>
      </c>
      <c r="T761" s="95">
        <v>20.95</v>
      </c>
      <c r="U761" s="95">
        <v>0.59</v>
      </c>
      <c r="V761" s="95">
        <v>0.41</v>
      </c>
      <c r="W761" s="95">
        <v>0.28000000000000003</v>
      </c>
      <c r="X761" s="95">
        <v>-0.18</v>
      </c>
      <c r="Y761" s="95">
        <v>13.02</v>
      </c>
      <c r="Z761" s="74" t="s">
        <v>1111</v>
      </c>
      <c r="AA761" s="95">
        <v>24.32</v>
      </c>
      <c r="AB761" s="95">
        <v>22.14</v>
      </c>
      <c r="AC761" s="74" t="s">
        <v>1111</v>
      </c>
      <c r="AD761" s="95">
        <v>978065454</v>
      </c>
    </row>
    <row r="762" spans="1:30" x14ac:dyDescent="0.2">
      <c r="A762" s="74" t="s">
        <v>1871</v>
      </c>
      <c r="B762" s="95">
        <v>19.739999999999998</v>
      </c>
      <c r="C762" s="95">
        <v>3.48</v>
      </c>
      <c r="D762" s="95">
        <v>11.72</v>
      </c>
      <c r="E762" s="95">
        <v>1.82</v>
      </c>
      <c r="F762" s="95">
        <v>0.12</v>
      </c>
      <c r="G762" s="95">
        <v>78.08</v>
      </c>
      <c r="H762" s="95">
        <v>0</v>
      </c>
      <c r="I762" s="95">
        <v>22.19</v>
      </c>
      <c r="J762" s="95"/>
      <c r="K762" s="95"/>
      <c r="L762" s="95"/>
      <c r="M762" s="95">
        <v>-0.86</v>
      </c>
      <c r="N762" s="95">
        <v>2.6</v>
      </c>
      <c r="O762" s="95">
        <v>0.26</v>
      </c>
      <c r="P762" s="95">
        <v>-2.23</v>
      </c>
      <c r="Q762" s="95">
        <v>1.96</v>
      </c>
      <c r="R762" s="95">
        <v>15.52</v>
      </c>
      <c r="S762" s="95">
        <v>1.04</v>
      </c>
      <c r="T762" s="95"/>
      <c r="U762" s="95">
        <v>7.0000000000000007E-2</v>
      </c>
      <c r="V762" s="95">
        <v>0.93</v>
      </c>
      <c r="W762" s="95">
        <v>0.05</v>
      </c>
      <c r="X762" s="95">
        <v>1.37</v>
      </c>
      <c r="Y762" s="95">
        <v>4.1900000000000004</v>
      </c>
      <c r="Z762" s="74" t="s">
        <v>1111</v>
      </c>
      <c r="AA762" s="95">
        <v>10.85</v>
      </c>
      <c r="AB762" s="95">
        <v>1.68</v>
      </c>
      <c r="AC762" s="74" t="s">
        <v>1111</v>
      </c>
      <c r="AD762" s="95">
        <v>9299816022</v>
      </c>
    </row>
    <row r="763" spans="1:30" x14ac:dyDescent="0.2">
      <c r="A763" s="74" t="s">
        <v>1872</v>
      </c>
      <c r="B763" s="95">
        <v>10</v>
      </c>
      <c r="C763" s="95"/>
      <c r="D763" s="95">
        <v>22.4</v>
      </c>
      <c r="E763" s="95">
        <v>1</v>
      </c>
      <c r="F763" s="95">
        <v>0.18</v>
      </c>
      <c r="G763" s="95">
        <v>0</v>
      </c>
      <c r="H763" s="95">
        <v>35.86</v>
      </c>
      <c r="I763" s="95">
        <v>23.39</v>
      </c>
      <c r="J763" s="95">
        <v>14.61</v>
      </c>
      <c r="K763" s="95">
        <v>2.17</v>
      </c>
      <c r="L763" s="95">
        <v>-12.44</v>
      </c>
      <c r="M763" s="95">
        <v>-0.86</v>
      </c>
      <c r="N763" s="95">
        <v>5.24</v>
      </c>
      <c r="O763" s="95"/>
      <c r="P763" s="95">
        <v>-0.18</v>
      </c>
      <c r="Q763" s="95"/>
      <c r="R763" s="95">
        <v>4.49</v>
      </c>
      <c r="S763" s="95">
        <v>0.78</v>
      </c>
      <c r="T763" s="95">
        <v>3.46</v>
      </c>
      <c r="U763" s="95">
        <v>0.17</v>
      </c>
      <c r="V763" s="95">
        <v>0.83</v>
      </c>
      <c r="W763" s="95">
        <v>0.03</v>
      </c>
      <c r="X763" s="95"/>
      <c r="Y763" s="95"/>
      <c r="Z763" s="74" t="s">
        <v>1111</v>
      </c>
      <c r="AA763" s="95">
        <v>9.9499999999999993</v>
      </c>
      <c r="AB763" s="95">
        <v>0.45</v>
      </c>
      <c r="AC763" s="74" t="s">
        <v>1111</v>
      </c>
      <c r="AD763" s="95">
        <v>146317000</v>
      </c>
    </row>
    <row r="764" spans="1:30" x14ac:dyDescent="0.2">
      <c r="A764" s="74" t="s">
        <v>1873</v>
      </c>
      <c r="B764" s="95">
        <v>5.73</v>
      </c>
      <c r="C764" s="95">
        <v>10.17</v>
      </c>
      <c r="D764" s="95">
        <v>15.03</v>
      </c>
      <c r="E764" s="95">
        <v>2.13</v>
      </c>
      <c r="F764" s="95">
        <v>0.24</v>
      </c>
      <c r="G764" s="95">
        <v>81.22</v>
      </c>
      <c r="H764" s="95">
        <v>0</v>
      </c>
      <c r="I764" s="95">
        <v>17.88</v>
      </c>
      <c r="J764" s="95"/>
      <c r="K764" s="95"/>
      <c r="L764" s="95"/>
      <c r="M764" s="95">
        <v>-1.31</v>
      </c>
      <c r="N764" s="95">
        <v>2.69</v>
      </c>
      <c r="O764" s="95">
        <v>-0.4</v>
      </c>
      <c r="P764" s="95">
        <v>-0.28999999999999998</v>
      </c>
      <c r="Q764" s="95">
        <v>0.21</v>
      </c>
      <c r="R764" s="95">
        <v>14.17</v>
      </c>
      <c r="S764" s="95">
        <v>1.62</v>
      </c>
      <c r="T764" s="95"/>
      <c r="U764" s="95">
        <v>0.11</v>
      </c>
      <c r="V764" s="95">
        <v>0.89</v>
      </c>
      <c r="W764" s="95">
        <v>0.09</v>
      </c>
      <c r="X764" s="95">
        <v>-14.94</v>
      </c>
      <c r="Y764" s="95">
        <v>-2.81</v>
      </c>
      <c r="Z764" s="74" t="s">
        <v>1111</v>
      </c>
      <c r="AA764" s="95">
        <v>2.69</v>
      </c>
      <c r="AB764" s="95">
        <v>0.38</v>
      </c>
      <c r="AC764" s="74" t="s">
        <v>1111</v>
      </c>
      <c r="AD764" s="95">
        <v>42785272824</v>
      </c>
    </row>
    <row r="765" spans="1:30" x14ac:dyDescent="0.2">
      <c r="A765" s="74" t="s">
        <v>1874</v>
      </c>
      <c r="B765" s="95">
        <v>14.34</v>
      </c>
      <c r="C765" s="95">
        <v>3.7</v>
      </c>
      <c r="D765" s="95">
        <v>7.16</v>
      </c>
      <c r="E765" s="95">
        <v>0.88</v>
      </c>
      <c r="F765" s="95">
        <v>0.34</v>
      </c>
      <c r="G765" s="95">
        <v>57.09</v>
      </c>
      <c r="H765" s="95">
        <v>5.86</v>
      </c>
      <c r="I765" s="95">
        <v>4.1100000000000003</v>
      </c>
      <c r="J765" s="95">
        <v>5.03</v>
      </c>
      <c r="K765" s="95">
        <v>3</v>
      </c>
      <c r="L765" s="95">
        <v>-2.02</v>
      </c>
      <c r="M765" s="95">
        <v>-0.35</v>
      </c>
      <c r="N765" s="95">
        <v>0.28999999999999998</v>
      </c>
      <c r="O765" s="95">
        <v>3.29</v>
      </c>
      <c r="P765" s="95">
        <v>-0.57999999999999996</v>
      </c>
      <c r="Q765" s="95">
        <v>1.32</v>
      </c>
      <c r="R765" s="95">
        <v>12.26</v>
      </c>
      <c r="S765" s="95">
        <v>4.7</v>
      </c>
      <c r="T765" s="95">
        <v>12.29</v>
      </c>
      <c r="U765" s="95">
        <v>0.38</v>
      </c>
      <c r="V765" s="95">
        <v>0.62</v>
      </c>
      <c r="W765" s="95">
        <v>1.1399999999999999</v>
      </c>
      <c r="X765" s="95">
        <v>-2.1800000000000002</v>
      </c>
      <c r="Y765" s="95"/>
      <c r="Z765" s="74" t="s">
        <v>1111</v>
      </c>
      <c r="AA765" s="95">
        <v>16.34</v>
      </c>
      <c r="AB765" s="95">
        <v>2</v>
      </c>
      <c r="AC765" s="74" t="s">
        <v>1111</v>
      </c>
      <c r="AD765" s="95">
        <v>139898172</v>
      </c>
    </row>
    <row r="766" spans="1:30" x14ac:dyDescent="0.2">
      <c r="A766" s="74" t="s">
        <v>1875</v>
      </c>
      <c r="B766" s="95">
        <v>1.79</v>
      </c>
      <c r="C766" s="95"/>
      <c r="D766" s="95">
        <v>-1.88</v>
      </c>
      <c r="E766" s="95">
        <v>3.48</v>
      </c>
      <c r="F766" s="95">
        <v>2.92</v>
      </c>
      <c r="G766" s="95">
        <v>54.04</v>
      </c>
      <c r="H766" s="95">
        <v>-8034.41</v>
      </c>
      <c r="I766" s="95">
        <v>-7751.73</v>
      </c>
      <c r="J766" s="95">
        <v>-1.82</v>
      </c>
      <c r="K766" s="95">
        <v>-1.31</v>
      </c>
      <c r="L766" s="95">
        <v>0.5</v>
      </c>
      <c r="M766" s="95">
        <v>-0.97</v>
      </c>
      <c r="N766" s="95">
        <v>145.97</v>
      </c>
      <c r="O766" s="95">
        <v>3.63</v>
      </c>
      <c r="P766" s="95">
        <v>-37.76</v>
      </c>
      <c r="Q766" s="95">
        <v>7.78</v>
      </c>
      <c r="R766" s="95">
        <v>-185.06</v>
      </c>
      <c r="S766" s="95">
        <v>-154.87</v>
      </c>
      <c r="T766" s="95">
        <v>-191.81</v>
      </c>
      <c r="U766" s="95">
        <v>0.84</v>
      </c>
      <c r="V766" s="95">
        <v>0.16</v>
      </c>
      <c r="W766" s="95">
        <v>0.02</v>
      </c>
      <c r="X766" s="95"/>
      <c r="Y766" s="95"/>
      <c r="Z766" s="74" t="s">
        <v>1111</v>
      </c>
      <c r="AA766" s="95">
        <v>0.51</v>
      </c>
      <c r="AB766" s="95">
        <v>-0.95</v>
      </c>
      <c r="AC766" s="74" t="s">
        <v>1111</v>
      </c>
      <c r="AD766" s="95">
        <v>63205974</v>
      </c>
    </row>
    <row r="767" spans="1:30" x14ac:dyDescent="0.2">
      <c r="A767" s="74" t="s">
        <v>1876</v>
      </c>
      <c r="B767" s="95">
        <v>21.94</v>
      </c>
      <c r="C767" s="95">
        <v>0.18</v>
      </c>
      <c r="D767" s="95">
        <v>0.99</v>
      </c>
      <c r="E767" s="95">
        <v>0.9</v>
      </c>
      <c r="F767" s="95">
        <v>0.53</v>
      </c>
      <c r="G767" s="95">
        <v>100</v>
      </c>
      <c r="H767" s="95">
        <v>83.29</v>
      </c>
      <c r="I767" s="95">
        <v>191.84</v>
      </c>
      <c r="J767" s="95">
        <v>2.2799999999999998</v>
      </c>
      <c r="K767" s="95">
        <v>-0.04</v>
      </c>
      <c r="L767" s="95">
        <v>-2.3199999999999998</v>
      </c>
      <c r="M767" s="95">
        <v>-0.92</v>
      </c>
      <c r="N767" s="95">
        <v>1.9</v>
      </c>
      <c r="O767" s="95"/>
      <c r="P767" s="95">
        <v>-0.53</v>
      </c>
      <c r="Q767" s="95"/>
      <c r="R767" s="95">
        <v>91.07</v>
      </c>
      <c r="S767" s="95">
        <v>53.43</v>
      </c>
      <c r="T767" s="95">
        <v>20.95</v>
      </c>
      <c r="U767" s="95">
        <v>0.59</v>
      </c>
      <c r="V767" s="95">
        <v>0.41</v>
      </c>
      <c r="W767" s="95">
        <v>0.28000000000000003</v>
      </c>
      <c r="X767" s="95">
        <v>-0.18</v>
      </c>
      <c r="Y767" s="95">
        <v>13.02</v>
      </c>
      <c r="Z767" s="74" t="s">
        <v>1111</v>
      </c>
      <c r="AA767" s="95">
        <v>24.32</v>
      </c>
      <c r="AB767" s="95">
        <v>22.14</v>
      </c>
      <c r="AC767" s="74" t="s">
        <v>1111</v>
      </c>
      <c r="AD767" s="95">
        <v>978065454</v>
      </c>
    </row>
    <row r="768" spans="1:30" x14ac:dyDescent="0.2">
      <c r="A768" s="74" t="s">
        <v>1877</v>
      </c>
      <c r="B768" s="95">
        <v>10.99</v>
      </c>
      <c r="C768" s="95">
        <v>7.73</v>
      </c>
      <c r="D768" s="95">
        <v>40.14</v>
      </c>
      <c r="E768" s="95"/>
      <c r="F768" s="95">
        <v>1.84</v>
      </c>
      <c r="G768" s="95">
        <v>76.42</v>
      </c>
      <c r="H768" s="95">
        <v>32.53</v>
      </c>
      <c r="I768" s="95">
        <v>22.21</v>
      </c>
      <c r="J768" s="95">
        <v>27.4</v>
      </c>
      <c r="K768" s="95">
        <v>29.91</v>
      </c>
      <c r="L768" s="95">
        <v>2.5099999999999998</v>
      </c>
      <c r="M768" s="95"/>
      <c r="N768" s="95">
        <v>8.91</v>
      </c>
      <c r="O768" s="95">
        <v>-59.61</v>
      </c>
      <c r="P768" s="95">
        <v>-1.99</v>
      </c>
      <c r="Q768" s="95">
        <v>0.71</v>
      </c>
      <c r="R768" s="95"/>
      <c r="S768" s="95">
        <v>4.58</v>
      </c>
      <c r="T768" s="95">
        <v>39.21</v>
      </c>
      <c r="U768" s="95">
        <v>0</v>
      </c>
      <c r="V768" s="95">
        <v>0.21</v>
      </c>
      <c r="W768" s="95">
        <v>0.21</v>
      </c>
      <c r="X768" s="95">
        <v>-2.7</v>
      </c>
      <c r="Y768" s="95"/>
      <c r="Z768" s="74" t="s">
        <v>1111</v>
      </c>
      <c r="AA768" s="95">
        <v>0</v>
      </c>
      <c r="AB768" s="95">
        <v>0.27</v>
      </c>
      <c r="AC768" s="74" t="s">
        <v>1111</v>
      </c>
      <c r="AD768" s="95">
        <v>2293234944</v>
      </c>
    </row>
    <row r="769" spans="1:30" x14ac:dyDescent="0.2">
      <c r="A769" s="74" t="s">
        <v>1878</v>
      </c>
      <c r="B769" s="95">
        <v>5.64</v>
      </c>
      <c r="C769" s="95">
        <v>4.5599999999999996</v>
      </c>
      <c r="D769" s="95">
        <v>8.51</v>
      </c>
      <c r="E769" s="95">
        <v>0.96</v>
      </c>
      <c r="F769" s="95">
        <v>0.09</v>
      </c>
      <c r="G769" s="95">
        <v>66.099999999999994</v>
      </c>
      <c r="H769" s="95">
        <v>0</v>
      </c>
      <c r="I769" s="95">
        <v>14.12</v>
      </c>
      <c r="J769" s="95"/>
      <c r="K769" s="95"/>
      <c r="L769" s="95"/>
      <c r="M769" s="95">
        <v>-2.16</v>
      </c>
      <c r="N769" s="95">
        <v>1.2</v>
      </c>
      <c r="O769" s="95">
        <v>21.26</v>
      </c>
      <c r="P769" s="95">
        <v>-0.39</v>
      </c>
      <c r="Q769" s="95">
        <v>1.01</v>
      </c>
      <c r="R769" s="95">
        <v>11.23</v>
      </c>
      <c r="S769" s="95">
        <v>1.1000000000000001</v>
      </c>
      <c r="T769" s="95"/>
      <c r="U769" s="95">
        <v>0.1</v>
      </c>
      <c r="V769" s="95">
        <v>0.9</v>
      </c>
      <c r="W769" s="95">
        <v>0.08</v>
      </c>
      <c r="X769" s="95">
        <v>4.67</v>
      </c>
      <c r="Y769" s="95">
        <v>1.47</v>
      </c>
      <c r="Z769" s="74" t="s">
        <v>1111</v>
      </c>
      <c r="AA769" s="95">
        <v>5.9</v>
      </c>
      <c r="AB769" s="95">
        <v>0.66</v>
      </c>
      <c r="AC769" s="74" t="s">
        <v>1111</v>
      </c>
      <c r="AD769" s="95">
        <v>7642626384</v>
      </c>
    </row>
    <row r="770" spans="1:30" x14ac:dyDescent="0.2">
      <c r="A770" s="74" t="s">
        <v>1879</v>
      </c>
      <c r="B770" s="95">
        <v>1.49</v>
      </c>
      <c r="C770" s="95"/>
      <c r="D770" s="95">
        <v>-18.18</v>
      </c>
      <c r="E770" s="95">
        <v>0.76</v>
      </c>
      <c r="F770" s="95">
        <v>0.6</v>
      </c>
      <c r="G770" s="95">
        <v>14.92</v>
      </c>
      <c r="H770" s="95">
        <v>-3.94</v>
      </c>
      <c r="I770" s="95">
        <v>-3.94</v>
      </c>
      <c r="J770" s="95">
        <v>-18.18</v>
      </c>
      <c r="K770" s="95">
        <v>2.77</v>
      </c>
      <c r="L770" s="95">
        <v>20.96</v>
      </c>
      <c r="M770" s="95">
        <v>-0.88</v>
      </c>
      <c r="N770" s="95">
        <v>0.72</v>
      </c>
      <c r="O770" s="95">
        <v>0.78</v>
      </c>
      <c r="P770" s="95">
        <v>-12.7</v>
      </c>
      <c r="Q770" s="95">
        <v>5.43</v>
      </c>
      <c r="R770" s="95">
        <v>-4.1900000000000004</v>
      </c>
      <c r="S770" s="95">
        <v>-3.31</v>
      </c>
      <c r="T770" s="95">
        <v>-3.61</v>
      </c>
      <c r="U770" s="95">
        <v>0.79</v>
      </c>
      <c r="V770" s="95">
        <v>0.21</v>
      </c>
      <c r="W770" s="95">
        <v>0.84</v>
      </c>
      <c r="X770" s="95">
        <v>-15.06</v>
      </c>
      <c r="Y770" s="95"/>
      <c r="Z770" s="74" t="s">
        <v>1111</v>
      </c>
      <c r="AA770" s="95">
        <v>1.96</v>
      </c>
      <c r="AB770" s="95">
        <v>-0.08</v>
      </c>
      <c r="AC770" s="74" t="s">
        <v>1111</v>
      </c>
      <c r="AD770" s="95">
        <v>30332079</v>
      </c>
    </row>
    <row r="771" spans="1:30" x14ac:dyDescent="0.2">
      <c r="A771" s="74" t="s">
        <v>1880</v>
      </c>
      <c r="B771" s="95">
        <v>27.19</v>
      </c>
      <c r="C771" s="95">
        <v>3.16</v>
      </c>
      <c r="D771" s="95">
        <v>9.89</v>
      </c>
      <c r="E771" s="95">
        <v>1.1499999999999999</v>
      </c>
      <c r="F771" s="95">
        <v>0.12</v>
      </c>
      <c r="G771" s="95">
        <v>0</v>
      </c>
      <c r="H771" s="95">
        <v>40.630000000000003</v>
      </c>
      <c r="I771" s="95">
        <v>29.85</v>
      </c>
      <c r="J771" s="95">
        <v>7.27</v>
      </c>
      <c r="K771" s="95">
        <v>-11.15</v>
      </c>
      <c r="L771" s="95">
        <v>-18.420000000000002</v>
      </c>
      <c r="M771" s="95">
        <v>-2.91</v>
      </c>
      <c r="N771" s="95">
        <v>2.95</v>
      </c>
      <c r="O771" s="95"/>
      <c r="P771" s="95">
        <v>-0.12</v>
      </c>
      <c r="Q771" s="95"/>
      <c r="R771" s="95">
        <v>11.62</v>
      </c>
      <c r="S771" s="95">
        <v>1.23</v>
      </c>
      <c r="T771" s="95">
        <v>9.5399999999999991</v>
      </c>
      <c r="U771" s="95">
        <v>0.11</v>
      </c>
      <c r="V771" s="95">
        <v>0.89</v>
      </c>
      <c r="W771" s="95">
        <v>0.04</v>
      </c>
      <c r="X771" s="95">
        <v>11.14</v>
      </c>
      <c r="Y771" s="95">
        <v>14.43</v>
      </c>
      <c r="Z771" s="74" t="s">
        <v>1111</v>
      </c>
      <c r="AA771" s="95">
        <v>23.65</v>
      </c>
      <c r="AB771" s="95">
        <v>2.75</v>
      </c>
      <c r="AC771" s="74" t="s">
        <v>1111</v>
      </c>
      <c r="AD771" s="95">
        <v>419019652</v>
      </c>
    </row>
    <row r="772" spans="1:30" x14ac:dyDescent="0.2">
      <c r="A772" s="74" t="s">
        <v>1881</v>
      </c>
      <c r="B772" s="95">
        <v>23.5</v>
      </c>
      <c r="C772" s="95">
        <v>1.91</v>
      </c>
      <c r="D772" s="95">
        <v>9.6</v>
      </c>
      <c r="E772" s="95">
        <v>1.74</v>
      </c>
      <c r="F772" s="95">
        <v>0.19</v>
      </c>
      <c r="G772" s="95">
        <v>0</v>
      </c>
      <c r="H772" s="95">
        <v>51.69</v>
      </c>
      <c r="I772" s="95">
        <v>38.869999999999997</v>
      </c>
      <c r="J772" s="95">
        <v>7.22</v>
      </c>
      <c r="K772" s="95">
        <v>7.0000000000000007E-2</v>
      </c>
      <c r="L772" s="95">
        <v>-7.14</v>
      </c>
      <c r="M772" s="95">
        <v>-1.72</v>
      </c>
      <c r="N772" s="95">
        <v>3.73</v>
      </c>
      <c r="O772" s="95"/>
      <c r="P772" s="95">
        <v>-0.19</v>
      </c>
      <c r="Q772" s="95"/>
      <c r="R772" s="95">
        <v>18.149999999999999</v>
      </c>
      <c r="S772" s="95">
        <v>1.94</v>
      </c>
      <c r="T772" s="95">
        <v>18.149999999999999</v>
      </c>
      <c r="U772" s="95">
        <v>0.11</v>
      </c>
      <c r="V772" s="95">
        <v>0.89</v>
      </c>
      <c r="W772" s="95">
        <v>0.05</v>
      </c>
      <c r="X772" s="95"/>
      <c r="Y772" s="95"/>
      <c r="Z772" s="74" t="s">
        <v>1111</v>
      </c>
      <c r="AA772" s="95">
        <v>13.49</v>
      </c>
      <c r="AB772" s="95">
        <v>2.4500000000000002</v>
      </c>
      <c r="AC772" s="74" t="s">
        <v>1111</v>
      </c>
      <c r="AD772" s="95">
        <v>213177900</v>
      </c>
    </row>
    <row r="773" spans="1:30" x14ac:dyDescent="0.2">
      <c r="A773" s="74" t="s">
        <v>1882</v>
      </c>
      <c r="B773" s="95">
        <v>42.66</v>
      </c>
      <c r="C773" s="95"/>
      <c r="D773" s="95">
        <v>55.21</v>
      </c>
      <c r="E773" s="95">
        <v>3.69</v>
      </c>
      <c r="F773" s="95">
        <v>1.91</v>
      </c>
      <c r="G773" s="95">
        <v>67.39</v>
      </c>
      <c r="H773" s="95">
        <v>14.07</v>
      </c>
      <c r="I773" s="95">
        <v>9.6</v>
      </c>
      <c r="J773" s="95">
        <v>37.659999999999997</v>
      </c>
      <c r="K773" s="95">
        <v>42.09</v>
      </c>
      <c r="L773" s="95">
        <v>4.42</v>
      </c>
      <c r="M773" s="95">
        <v>0.43</v>
      </c>
      <c r="N773" s="95">
        <v>5.3</v>
      </c>
      <c r="O773" s="95">
        <v>27.54</v>
      </c>
      <c r="P773" s="95">
        <v>-2.37</v>
      </c>
      <c r="Q773" s="95">
        <v>1.55</v>
      </c>
      <c r="R773" s="95">
        <v>6.69</v>
      </c>
      <c r="S773" s="95">
        <v>3.45</v>
      </c>
      <c r="T773" s="95">
        <v>5.9</v>
      </c>
      <c r="U773" s="95">
        <v>0.52</v>
      </c>
      <c r="V773" s="95">
        <v>0.48</v>
      </c>
      <c r="W773" s="95">
        <v>0.36</v>
      </c>
      <c r="X773" s="95">
        <v>5.8</v>
      </c>
      <c r="Y773" s="95"/>
      <c r="Z773" s="74" t="s">
        <v>1111</v>
      </c>
      <c r="AA773" s="95">
        <v>11.55</v>
      </c>
      <c r="AB773" s="95">
        <v>0.77</v>
      </c>
      <c r="AC773" s="74" t="s">
        <v>1111</v>
      </c>
      <c r="AD773" s="95">
        <v>60790180050</v>
      </c>
    </row>
    <row r="774" spans="1:30" x14ac:dyDescent="0.2">
      <c r="A774" s="74" t="s">
        <v>1883</v>
      </c>
      <c r="B774" s="95">
        <v>39.799999999999997</v>
      </c>
      <c r="C774" s="95">
        <v>0.3</v>
      </c>
      <c r="D774" s="95">
        <v>108.59</v>
      </c>
      <c r="E774" s="95">
        <v>29.65</v>
      </c>
      <c r="F774" s="95">
        <v>4.58</v>
      </c>
      <c r="G774" s="95">
        <v>77.27</v>
      </c>
      <c r="H774" s="95">
        <v>14.2</v>
      </c>
      <c r="I774" s="95">
        <v>11.34</v>
      </c>
      <c r="J774" s="95">
        <v>86.68</v>
      </c>
      <c r="K774" s="95">
        <v>95.53</v>
      </c>
      <c r="L774" s="95">
        <v>8.85</v>
      </c>
      <c r="M774" s="95">
        <v>3.03</v>
      </c>
      <c r="N774" s="95">
        <v>12.31</v>
      </c>
      <c r="O774" s="95">
        <v>-75.25</v>
      </c>
      <c r="P774" s="95">
        <v>-5.47</v>
      </c>
      <c r="Q774" s="95">
        <v>0.73</v>
      </c>
      <c r="R774" s="95">
        <v>27.31</v>
      </c>
      <c r="S774" s="95">
        <v>4.22</v>
      </c>
      <c r="T774" s="95">
        <v>7.09</v>
      </c>
      <c r="U774" s="95">
        <v>0.15</v>
      </c>
      <c r="V774" s="95">
        <v>0.85</v>
      </c>
      <c r="W774" s="95">
        <v>0.37</v>
      </c>
      <c r="X774" s="95"/>
      <c r="Y774" s="95"/>
      <c r="Z774" s="74" t="s">
        <v>1111</v>
      </c>
      <c r="AA774" s="95">
        <v>1.34</v>
      </c>
      <c r="AB774" s="95">
        <v>0.37</v>
      </c>
      <c r="AC774" s="74" t="s">
        <v>1111</v>
      </c>
      <c r="AD774" s="95">
        <v>11237362840</v>
      </c>
    </row>
    <row r="775" spans="1:30" x14ac:dyDescent="0.2">
      <c r="A775" s="74" t="s">
        <v>1884</v>
      </c>
      <c r="B775" s="95">
        <v>17.2</v>
      </c>
      <c r="C775" s="95"/>
      <c r="D775" s="95">
        <v>-4.72</v>
      </c>
      <c r="E775" s="95">
        <v>1.96</v>
      </c>
      <c r="F775" s="95">
        <v>1.84</v>
      </c>
      <c r="G775" s="95"/>
      <c r="H775" s="95"/>
      <c r="I775" s="95"/>
      <c r="J775" s="95">
        <v>-4.7300000000000004</v>
      </c>
      <c r="K775" s="95">
        <v>-2.2400000000000002</v>
      </c>
      <c r="L775" s="95">
        <v>2.48</v>
      </c>
      <c r="M775" s="95">
        <v>-1.03</v>
      </c>
      <c r="N775" s="95"/>
      <c r="O775" s="95">
        <v>1.99</v>
      </c>
      <c r="P775" s="95">
        <v>-109.3</v>
      </c>
      <c r="Q775" s="95">
        <v>17.600000000000001</v>
      </c>
      <c r="R775" s="95">
        <v>-41.49</v>
      </c>
      <c r="S775" s="95">
        <v>-38.99</v>
      </c>
      <c r="T775" s="95">
        <v>-41.48</v>
      </c>
      <c r="U775" s="95">
        <v>0.94</v>
      </c>
      <c r="V775" s="95">
        <v>0.06</v>
      </c>
      <c r="W775" s="95">
        <v>0</v>
      </c>
      <c r="X775" s="95"/>
      <c r="Y775" s="95"/>
      <c r="Z775" s="74" t="s">
        <v>1111</v>
      </c>
      <c r="AA775" s="95">
        <v>8.7799999999999994</v>
      </c>
      <c r="AB775" s="95">
        <v>-3.64</v>
      </c>
      <c r="AC775" s="74" t="s">
        <v>1111</v>
      </c>
      <c r="AD775" s="95">
        <v>481261160</v>
      </c>
    </row>
    <row r="776" spans="1:30" x14ac:dyDescent="0.2">
      <c r="A776" s="74" t="s">
        <v>1885</v>
      </c>
      <c r="B776" s="95">
        <v>10.01</v>
      </c>
      <c r="C776" s="95"/>
      <c r="D776" s="95">
        <v>22.82</v>
      </c>
      <c r="E776" s="95">
        <v>-17.18</v>
      </c>
      <c r="F776" s="95">
        <v>1.27</v>
      </c>
      <c r="G776" s="95"/>
      <c r="H776" s="95"/>
      <c r="I776" s="95"/>
      <c r="J776" s="95">
        <v>22.82</v>
      </c>
      <c r="K776" s="95">
        <v>23.46</v>
      </c>
      <c r="L776" s="95">
        <v>0.64</v>
      </c>
      <c r="M776" s="95"/>
      <c r="N776" s="95"/>
      <c r="O776" s="95">
        <v>-380.65</v>
      </c>
      <c r="P776" s="95">
        <v>-1.28</v>
      </c>
      <c r="Q776" s="95">
        <v>0.24</v>
      </c>
      <c r="R776" s="95">
        <v>-75.3</v>
      </c>
      <c r="S776" s="95">
        <v>5.58</v>
      </c>
      <c r="T776" s="95">
        <v>-146.72999999999999</v>
      </c>
      <c r="U776" s="95">
        <v>-7.0000000000000007E-2</v>
      </c>
      <c r="V776" s="95">
        <v>0.08</v>
      </c>
      <c r="W776" s="95">
        <v>0</v>
      </c>
      <c r="X776" s="95"/>
      <c r="Y776" s="95"/>
      <c r="Z776" s="74" t="s">
        <v>1111</v>
      </c>
      <c r="AA776" s="95">
        <v>-0.57999999999999996</v>
      </c>
      <c r="AB776" s="95">
        <v>0.44</v>
      </c>
      <c r="AC776" s="74" t="s">
        <v>1111</v>
      </c>
      <c r="AD776" s="95">
        <v>442316875</v>
      </c>
    </row>
    <row r="777" spans="1:30" x14ac:dyDescent="0.2">
      <c r="A777" s="74" t="s">
        <v>1886</v>
      </c>
      <c r="B777" s="95">
        <v>10.18</v>
      </c>
      <c r="C777" s="95"/>
      <c r="D777" s="95">
        <v>23.21</v>
      </c>
      <c r="E777" s="95">
        <v>-17.48</v>
      </c>
      <c r="F777" s="95">
        <v>1.3</v>
      </c>
      <c r="G777" s="95"/>
      <c r="H777" s="95"/>
      <c r="I777" s="95"/>
      <c r="J777" s="95">
        <v>23.21</v>
      </c>
      <c r="K777" s="95">
        <v>23.46</v>
      </c>
      <c r="L777" s="95">
        <v>0.64</v>
      </c>
      <c r="M777" s="95"/>
      <c r="N777" s="95"/>
      <c r="O777" s="95">
        <v>-387.12</v>
      </c>
      <c r="P777" s="95">
        <v>-1.3</v>
      </c>
      <c r="Q777" s="95">
        <v>0.24</v>
      </c>
      <c r="R777" s="95">
        <v>-75.3</v>
      </c>
      <c r="S777" s="95">
        <v>5.58</v>
      </c>
      <c r="T777" s="95">
        <v>-146.72999999999999</v>
      </c>
      <c r="U777" s="95">
        <v>-7.0000000000000007E-2</v>
      </c>
      <c r="V777" s="95">
        <v>0.08</v>
      </c>
      <c r="W777" s="95">
        <v>0</v>
      </c>
      <c r="X777" s="95"/>
      <c r="Y777" s="95"/>
      <c r="Z777" s="74" t="s">
        <v>1111</v>
      </c>
      <c r="AA777" s="95">
        <v>-0.57999999999999996</v>
      </c>
      <c r="AB777" s="95">
        <v>0.44</v>
      </c>
      <c r="AC777" s="74" t="s">
        <v>1111</v>
      </c>
      <c r="AD777" s="95">
        <v>442316875</v>
      </c>
    </row>
    <row r="778" spans="1:30" x14ac:dyDescent="0.2">
      <c r="A778" s="74" t="s">
        <v>1887</v>
      </c>
      <c r="B778" s="95">
        <v>0.34</v>
      </c>
      <c r="C778" s="95"/>
      <c r="D778" s="95">
        <v>0.78</v>
      </c>
      <c r="E778" s="95">
        <v>-0.57999999999999996</v>
      </c>
      <c r="F778" s="95">
        <v>0.04</v>
      </c>
      <c r="G778" s="95"/>
      <c r="H778" s="95"/>
      <c r="I778" s="95"/>
      <c r="J778" s="95">
        <v>0.78</v>
      </c>
      <c r="K778" s="95">
        <v>23.46</v>
      </c>
      <c r="L778" s="95">
        <v>0.64</v>
      </c>
      <c r="M778" s="95"/>
      <c r="N778" s="95"/>
      <c r="O778" s="95">
        <v>-12.93</v>
      </c>
      <c r="P778" s="95">
        <v>-0.04</v>
      </c>
      <c r="Q778" s="95">
        <v>0.24</v>
      </c>
      <c r="R778" s="95">
        <v>-75.3</v>
      </c>
      <c r="S778" s="95">
        <v>5.58</v>
      </c>
      <c r="T778" s="95">
        <v>-146.72999999999999</v>
      </c>
      <c r="U778" s="95">
        <v>-7.0000000000000007E-2</v>
      </c>
      <c r="V778" s="95">
        <v>0.08</v>
      </c>
      <c r="W778" s="95">
        <v>0</v>
      </c>
      <c r="X778" s="95"/>
      <c r="Y778" s="95"/>
      <c r="Z778" s="74" t="s">
        <v>1111</v>
      </c>
      <c r="AA778" s="95">
        <v>-0.57999999999999996</v>
      </c>
      <c r="AB778" s="95">
        <v>0.44</v>
      </c>
      <c r="AC778" s="74" t="s">
        <v>1111</v>
      </c>
      <c r="AD778" s="95">
        <v>442316875</v>
      </c>
    </row>
    <row r="779" spans="1:30" x14ac:dyDescent="0.2">
      <c r="A779" s="74" t="s">
        <v>1888</v>
      </c>
      <c r="B779" s="95">
        <v>4.57</v>
      </c>
      <c r="C779" s="95"/>
      <c r="D779" s="95">
        <v>8.65</v>
      </c>
      <c r="E779" s="95">
        <v>3.02</v>
      </c>
      <c r="F779" s="95">
        <v>2.93</v>
      </c>
      <c r="G779" s="95">
        <v>60.29</v>
      </c>
      <c r="H779" s="95">
        <v>40.880000000000003</v>
      </c>
      <c r="I779" s="95">
        <v>39.54</v>
      </c>
      <c r="J779" s="95">
        <v>8.3699999999999992</v>
      </c>
      <c r="K779" s="95">
        <v>7.62</v>
      </c>
      <c r="L779" s="95">
        <v>-0.75</v>
      </c>
      <c r="M779" s="95">
        <v>-0.27</v>
      </c>
      <c r="N779" s="95">
        <v>3.42</v>
      </c>
      <c r="O779" s="95">
        <v>5.62</v>
      </c>
      <c r="P779" s="95">
        <v>-6.54</v>
      </c>
      <c r="Q779" s="95">
        <v>18.809999999999999</v>
      </c>
      <c r="R779" s="95">
        <v>34.950000000000003</v>
      </c>
      <c r="S779" s="95">
        <v>33.909999999999997</v>
      </c>
      <c r="T779" s="95">
        <v>35.76</v>
      </c>
      <c r="U779" s="95">
        <v>0.97</v>
      </c>
      <c r="V779" s="95">
        <v>0.03</v>
      </c>
      <c r="W779" s="95">
        <v>0.86</v>
      </c>
      <c r="X779" s="95"/>
      <c r="Y779" s="95"/>
      <c r="Z779" s="74" t="s">
        <v>1111</v>
      </c>
      <c r="AA779" s="95">
        <v>1.51</v>
      </c>
      <c r="AB779" s="95">
        <v>0.53</v>
      </c>
      <c r="AC779" s="74" t="s">
        <v>1111</v>
      </c>
      <c r="AD779" s="95">
        <v>317004905</v>
      </c>
    </row>
    <row r="780" spans="1:30" x14ac:dyDescent="0.2">
      <c r="A780" s="74" t="s">
        <v>1889</v>
      </c>
      <c r="B780" s="95">
        <v>3.09</v>
      </c>
      <c r="C780" s="95"/>
      <c r="D780" s="95">
        <v>-7.49</v>
      </c>
      <c r="E780" s="95">
        <v>1.1599999999999999</v>
      </c>
      <c r="F780" s="95">
        <v>0.72</v>
      </c>
      <c r="G780" s="95">
        <v>2.79</v>
      </c>
      <c r="H780" s="95">
        <v>-7.73</v>
      </c>
      <c r="I780" s="95">
        <v>-6.65</v>
      </c>
      <c r="J780" s="95">
        <v>-6.44</v>
      </c>
      <c r="K780" s="95">
        <v>-3.06</v>
      </c>
      <c r="L780" s="95">
        <v>3.38</v>
      </c>
      <c r="M780" s="95">
        <v>-0.61</v>
      </c>
      <c r="N780" s="95">
        <v>0.5</v>
      </c>
      <c r="O780" s="95">
        <v>12.16</v>
      </c>
      <c r="P780" s="95">
        <v>-1.27</v>
      </c>
      <c r="Q780" s="95">
        <v>1.1599999999999999</v>
      </c>
      <c r="R780" s="95">
        <v>-15.43</v>
      </c>
      <c r="S780" s="95">
        <v>-9.57</v>
      </c>
      <c r="T780" s="95">
        <v>-17.98</v>
      </c>
      <c r="U780" s="95">
        <v>0.62</v>
      </c>
      <c r="V780" s="95">
        <v>0.38</v>
      </c>
      <c r="W780" s="95">
        <v>1.44</v>
      </c>
      <c r="X780" s="95">
        <v>-26.32</v>
      </c>
      <c r="Y780" s="95"/>
      <c r="Z780" s="74" t="s">
        <v>1111</v>
      </c>
      <c r="AA780" s="95">
        <v>2.67</v>
      </c>
      <c r="AB780" s="95">
        <v>-0.41</v>
      </c>
      <c r="AC780" s="74" t="s">
        <v>1111</v>
      </c>
      <c r="AD780" s="95">
        <v>224365827</v>
      </c>
    </row>
    <row r="781" spans="1:30" x14ac:dyDescent="0.2">
      <c r="A781" s="74" t="s">
        <v>1890</v>
      </c>
      <c r="B781" s="95">
        <v>10.73</v>
      </c>
      <c r="C781" s="95"/>
      <c r="D781" s="95">
        <v>-5.0999999999999996</v>
      </c>
      <c r="E781" s="95">
        <v>1.39</v>
      </c>
      <c r="F781" s="95">
        <v>0.31</v>
      </c>
      <c r="G781" s="95">
        <v>11.08</v>
      </c>
      <c r="H781" s="95">
        <v>-3.76</v>
      </c>
      <c r="I781" s="95">
        <v>-9.6</v>
      </c>
      <c r="J781" s="95">
        <v>-13.03</v>
      </c>
      <c r="K781" s="95">
        <v>-19.940000000000001</v>
      </c>
      <c r="L781" s="95">
        <v>-7.07</v>
      </c>
      <c r="M781" s="95">
        <v>0.75</v>
      </c>
      <c r="N781" s="95">
        <v>0.49</v>
      </c>
      <c r="O781" s="95">
        <v>2.79</v>
      </c>
      <c r="P781" s="95">
        <v>-0.44</v>
      </c>
      <c r="Q781" s="95">
        <v>1.6</v>
      </c>
      <c r="R781" s="95">
        <v>-27.28</v>
      </c>
      <c r="S781" s="95">
        <v>-6.03</v>
      </c>
      <c r="T781" s="95">
        <v>-4.76</v>
      </c>
      <c r="U781" s="95">
        <v>0.22</v>
      </c>
      <c r="V781" s="95">
        <v>0.78</v>
      </c>
      <c r="W781" s="95">
        <v>0.63</v>
      </c>
      <c r="X781" s="95">
        <v>-12.48</v>
      </c>
      <c r="Y781" s="95"/>
      <c r="Z781" s="74" t="s">
        <v>1111</v>
      </c>
      <c r="AA781" s="95">
        <v>7.71</v>
      </c>
      <c r="AB781" s="95">
        <v>-2.1</v>
      </c>
      <c r="AC781" s="74" t="s">
        <v>1111</v>
      </c>
      <c r="AD781" s="95">
        <v>1350440000</v>
      </c>
    </row>
    <row r="782" spans="1:30" x14ac:dyDescent="0.2">
      <c r="A782" s="74" t="s">
        <v>1891</v>
      </c>
      <c r="B782" s="95">
        <v>64.67</v>
      </c>
      <c r="C782" s="95">
        <v>1.37</v>
      </c>
      <c r="D782" s="95">
        <v>19.5</v>
      </c>
      <c r="E782" s="95">
        <v>1.41</v>
      </c>
      <c r="F782" s="95">
        <v>0.52</v>
      </c>
      <c r="G782" s="95">
        <v>58.18</v>
      </c>
      <c r="H782" s="95">
        <v>22.47</v>
      </c>
      <c r="I782" s="95">
        <v>11.2</v>
      </c>
      <c r="J782" s="95">
        <v>9.73</v>
      </c>
      <c r="K782" s="95">
        <v>16.760000000000002</v>
      </c>
      <c r="L782" s="95">
        <v>7.04</v>
      </c>
      <c r="M782" s="95">
        <v>1.02</v>
      </c>
      <c r="N782" s="95">
        <v>2.19</v>
      </c>
      <c r="O782" s="95">
        <v>-10.63</v>
      </c>
      <c r="P782" s="95">
        <v>-0.56999999999999995</v>
      </c>
      <c r="Q782" s="95">
        <v>0.65</v>
      </c>
      <c r="R782" s="95">
        <v>7.24</v>
      </c>
      <c r="S782" s="95">
        <v>2.65</v>
      </c>
      <c r="T782" s="95">
        <v>5.26</v>
      </c>
      <c r="U782" s="95">
        <v>0.37</v>
      </c>
      <c r="V782" s="95">
        <v>0.63</v>
      </c>
      <c r="W782" s="95">
        <v>0.24</v>
      </c>
      <c r="X782" s="95">
        <v>1.46</v>
      </c>
      <c r="Y782" s="95">
        <v>-23.26</v>
      </c>
      <c r="Z782" s="74" t="s">
        <v>1111</v>
      </c>
      <c r="AA782" s="95">
        <v>45.8</v>
      </c>
      <c r="AB782" s="95">
        <v>3.32</v>
      </c>
      <c r="AC782" s="74" t="s">
        <v>1111</v>
      </c>
      <c r="AD782" s="95">
        <v>112343165453</v>
      </c>
    </row>
    <row r="783" spans="1:30" x14ac:dyDescent="0.2">
      <c r="A783" s="74" t="s">
        <v>1892</v>
      </c>
      <c r="B783" s="95">
        <v>9.25</v>
      </c>
      <c r="C783" s="95">
        <v>2.0299999999999998</v>
      </c>
      <c r="D783" s="95">
        <v>-53.49</v>
      </c>
      <c r="E783" s="95">
        <v>63.54</v>
      </c>
      <c r="F783" s="95">
        <v>29.49</v>
      </c>
      <c r="G783" s="95">
        <v>67.34</v>
      </c>
      <c r="H783" s="95">
        <v>-342.2</v>
      </c>
      <c r="I783" s="95">
        <v>-388.25</v>
      </c>
      <c r="J783" s="95">
        <v>-60.69</v>
      </c>
      <c r="K783" s="95">
        <v>-60.49</v>
      </c>
      <c r="L783" s="95">
        <v>0.2</v>
      </c>
      <c r="M783" s="95">
        <v>-0.21</v>
      </c>
      <c r="N783" s="95">
        <v>207.67</v>
      </c>
      <c r="O783" s="95">
        <v>64.3</v>
      </c>
      <c r="P783" s="95">
        <v>-82.34</v>
      </c>
      <c r="Q783" s="95">
        <v>3.5</v>
      </c>
      <c r="R783" s="95">
        <v>-118.79</v>
      </c>
      <c r="S783" s="95">
        <v>-55.13</v>
      </c>
      <c r="T783" s="95">
        <v>-58.01</v>
      </c>
      <c r="U783" s="95">
        <v>0.46</v>
      </c>
      <c r="V783" s="95">
        <v>0.54</v>
      </c>
      <c r="W783" s="95">
        <v>0.14000000000000001</v>
      </c>
      <c r="X783" s="95"/>
      <c r="Y783" s="95"/>
      <c r="Z783" s="74" t="s">
        <v>1111</v>
      </c>
      <c r="AA783" s="95">
        <v>0.15</v>
      </c>
      <c r="AB783" s="95">
        <v>-0.17</v>
      </c>
      <c r="AC783" s="74" t="s">
        <v>1111</v>
      </c>
      <c r="AD783" s="95">
        <v>2026211575</v>
      </c>
    </row>
    <row r="784" spans="1:30" x14ac:dyDescent="0.2">
      <c r="A784" s="74" t="s">
        <v>1893</v>
      </c>
      <c r="B784" s="95">
        <v>229.6</v>
      </c>
      <c r="C784" s="95"/>
      <c r="D784" s="95">
        <v>34.590000000000003</v>
      </c>
      <c r="E784" s="95">
        <v>21.39</v>
      </c>
      <c r="F784" s="95">
        <v>2.11</v>
      </c>
      <c r="G784" s="95">
        <v>42.43</v>
      </c>
      <c r="H784" s="95">
        <v>7.06</v>
      </c>
      <c r="I784" s="95">
        <v>4.93</v>
      </c>
      <c r="J784" s="95">
        <v>24.14</v>
      </c>
      <c r="K784" s="95">
        <v>24.82</v>
      </c>
      <c r="L784" s="95">
        <v>0.69</v>
      </c>
      <c r="M784" s="95">
        <v>0.61</v>
      </c>
      <c r="N784" s="95">
        <v>1.7</v>
      </c>
      <c r="O784" s="95">
        <v>22.13</v>
      </c>
      <c r="P784" s="95">
        <v>-3.4</v>
      </c>
      <c r="Q784" s="95">
        <v>1.33</v>
      </c>
      <c r="R784" s="95">
        <v>61.83</v>
      </c>
      <c r="S784" s="95">
        <v>6.09</v>
      </c>
      <c r="T784" s="95">
        <v>22.3</v>
      </c>
      <c r="U784" s="95">
        <v>0.1</v>
      </c>
      <c r="V784" s="95">
        <v>0.9</v>
      </c>
      <c r="W784" s="95">
        <v>1.24</v>
      </c>
      <c r="X784" s="95">
        <v>2.36</v>
      </c>
      <c r="Y784" s="95"/>
      <c r="Z784" s="74" t="s">
        <v>1111</v>
      </c>
      <c r="AA784" s="95">
        <v>10.74</v>
      </c>
      <c r="AB784" s="95">
        <v>6.64</v>
      </c>
      <c r="AC784" s="74" t="s">
        <v>1111</v>
      </c>
      <c r="AD784" s="95">
        <v>15329266960</v>
      </c>
    </row>
    <row r="785" spans="1:30" x14ac:dyDescent="0.2">
      <c r="A785" s="74" t="s">
        <v>1894</v>
      </c>
      <c r="B785" s="95">
        <v>27.99</v>
      </c>
      <c r="C785" s="95">
        <v>3.29</v>
      </c>
      <c r="D785" s="95">
        <v>12.79</v>
      </c>
      <c r="E785" s="95">
        <v>1.17</v>
      </c>
      <c r="F785" s="95">
        <v>0.12</v>
      </c>
      <c r="G785" s="95">
        <v>0</v>
      </c>
      <c r="H785" s="95">
        <v>39.22</v>
      </c>
      <c r="I785" s="95">
        <v>28.25</v>
      </c>
      <c r="J785" s="95">
        <v>9.2100000000000009</v>
      </c>
      <c r="K785" s="95">
        <v>-18.18</v>
      </c>
      <c r="L785" s="95">
        <v>-27.39</v>
      </c>
      <c r="M785" s="95">
        <v>-3.48</v>
      </c>
      <c r="N785" s="95">
        <v>3.61</v>
      </c>
      <c r="O785" s="95"/>
      <c r="P785" s="95">
        <v>-0.12</v>
      </c>
      <c r="Q785" s="95"/>
      <c r="R785" s="95">
        <v>9.14</v>
      </c>
      <c r="S785" s="95">
        <v>0.94</v>
      </c>
      <c r="T785" s="95">
        <v>8.6199999999999992</v>
      </c>
      <c r="U785" s="95">
        <v>0.1</v>
      </c>
      <c r="V785" s="95">
        <v>0.9</v>
      </c>
      <c r="W785" s="95">
        <v>0.03</v>
      </c>
      <c r="X785" s="95">
        <v>19.47</v>
      </c>
      <c r="Y785" s="95">
        <v>21.24</v>
      </c>
      <c r="Z785" s="74" t="s">
        <v>1111</v>
      </c>
      <c r="AA785" s="95">
        <v>23.95</v>
      </c>
      <c r="AB785" s="95">
        <v>2.19</v>
      </c>
      <c r="AC785" s="74" t="s">
        <v>1111</v>
      </c>
      <c r="AD785" s="95">
        <v>1558175310</v>
      </c>
    </row>
    <row r="786" spans="1:30" x14ac:dyDescent="0.2">
      <c r="A786" s="74" t="s">
        <v>1895</v>
      </c>
      <c r="B786" s="95">
        <v>13.78</v>
      </c>
      <c r="C786" s="95"/>
      <c r="D786" s="95">
        <v>31.31</v>
      </c>
      <c r="E786" s="95">
        <v>1.08</v>
      </c>
      <c r="F786" s="95">
        <v>0.45</v>
      </c>
      <c r="G786" s="95">
        <v>25.49</v>
      </c>
      <c r="H786" s="95">
        <v>3.65</v>
      </c>
      <c r="I786" s="95">
        <v>1.81</v>
      </c>
      <c r="J786" s="95">
        <v>15.55</v>
      </c>
      <c r="K786" s="95">
        <v>26.47</v>
      </c>
      <c r="L786" s="95">
        <v>10.92</v>
      </c>
      <c r="M786" s="95">
        <v>0.76</v>
      </c>
      <c r="N786" s="95">
        <v>0.56999999999999995</v>
      </c>
      <c r="O786" s="95">
        <v>6.75</v>
      </c>
      <c r="P786" s="95">
        <v>-0.56999999999999995</v>
      </c>
      <c r="Q786" s="95">
        <v>1.43</v>
      </c>
      <c r="R786" s="95">
        <v>3.45</v>
      </c>
      <c r="S786" s="95">
        <v>1.43</v>
      </c>
      <c r="T786" s="95">
        <v>3.57</v>
      </c>
      <c r="U786" s="95">
        <v>0.41</v>
      </c>
      <c r="V786" s="95">
        <v>0.59</v>
      </c>
      <c r="W786" s="95">
        <v>0.79</v>
      </c>
      <c r="X786" s="95">
        <v>3.16</v>
      </c>
      <c r="Y786" s="95"/>
      <c r="Z786" s="74" t="s">
        <v>1111</v>
      </c>
      <c r="AA786" s="95">
        <v>12.76</v>
      </c>
      <c r="AB786" s="95">
        <v>0.44</v>
      </c>
      <c r="AC786" s="74" t="s">
        <v>1111</v>
      </c>
      <c r="AD786" s="95">
        <v>1449656000</v>
      </c>
    </row>
    <row r="787" spans="1:30" x14ac:dyDescent="0.2">
      <c r="A787" s="74" t="s">
        <v>1896</v>
      </c>
      <c r="B787" s="95">
        <v>29.61</v>
      </c>
      <c r="C787" s="95"/>
      <c r="D787" s="95">
        <v>11.4</v>
      </c>
      <c r="E787" s="95">
        <v>2.63</v>
      </c>
      <c r="F787" s="95">
        <v>0.48</v>
      </c>
      <c r="G787" s="95">
        <v>69.05</v>
      </c>
      <c r="H787" s="95">
        <v>23.85</v>
      </c>
      <c r="I787" s="95">
        <v>10.82</v>
      </c>
      <c r="J787" s="95">
        <v>5.17</v>
      </c>
      <c r="K787" s="95">
        <v>8.19</v>
      </c>
      <c r="L787" s="95">
        <v>3.02</v>
      </c>
      <c r="M787" s="95">
        <v>1.54</v>
      </c>
      <c r="N787" s="95">
        <v>1.23</v>
      </c>
      <c r="O787" s="95"/>
      <c r="P787" s="95">
        <v>-0.48</v>
      </c>
      <c r="Q787" s="95"/>
      <c r="R787" s="95">
        <v>23.07</v>
      </c>
      <c r="S787" s="95">
        <v>4.25</v>
      </c>
      <c r="T787" s="95">
        <v>12.32</v>
      </c>
      <c r="U787" s="95">
        <v>0.18</v>
      </c>
      <c r="V787" s="95">
        <v>0.82</v>
      </c>
      <c r="W787" s="95">
        <v>0.39</v>
      </c>
      <c r="X787" s="95">
        <v>-13.96</v>
      </c>
      <c r="Y787" s="95"/>
      <c r="Z787" s="74" t="s">
        <v>1111</v>
      </c>
      <c r="AA787" s="95">
        <v>11.26</v>
      </c>
      <c r="AB787" s="95">
        <v>2.6</v>
      </c>
      <c r="AC787" s="74" t="s">
        <v>1111</v>
      </c>
      <c r="AD787" s="95">
        <v>621123048</v>
      </c>
    </row>
    <row r="788" spans="1:30" x14ac:dyDescent="0.2">
      <c r="A788" s="74" t="s">
        <v>1897</v>
      </c>
      <c r="B788" s="95">
        <v>8.32</v>
      </c>
      <c r="C788" s="95"/>
      <c r="D788" s="95">
        <v>1044.06</v>
      </c>
      <c r="E788" s="95">
        <v>0.74</v>
      </c>
      <c r="F788" s="95">
        <v>0.53</v>
      </c>
      <c r="G788" s="95">
        <v>12.95</v>
      </c>
      <c r="H788" s="95">
        <v>-0.65</v>
      </c>
      <c r="I788" s="95">
        <v>0.23</v>
      </c>
      <c r="J788" s="95">
        <v>-363.9</v>
      </c>
      <c r="K788" s="95">
        <v>-385.96</v>
      </c>
      <c r="L788" s="95">
        <v>-22.06</v>
      </c>
      <c r="M788" s="95">
        <v>0.04</v>
      </c>
      <c r="N788" s="95">
        <v>2.37</v>
      </c>
      <c r="O788" s="95">
        <v>13.74</v>
      </c>
      <c r="P788" s="95">
        <v>-0.62</v>
      </c>
      <c r="Q788" s="95">
        <v>1.34</v>
      </c>
      <c r="R788" s="95">
        <v>7.0000000000000007E-2</v>
      </c>
      <c r="S788" s="95">
        <v>0.05</v>
      </c>
      <c r="T788" s="95">
        <v>-1.92</v>
      </c>
      <c r="U788" s="95">
        <v>0.71</v>
      </c>
      <c r="V788" s="95">
        <v>0.28999999999999998</v>
      </c>
      <c r="W788" s="95">
        <v>0.22</v>
      </c>
      <c r="X788" s="95">
        <v>-6.16</v>
      </c>
      <c r="Y788" s="95"/>
      <c r="Z788" s="74" t="s">
        <v>1111</v>
      </c>
      <c r="AA788" s="95">
        <v>11.23</v>
      </c>
      <c r="AB788" s="95">
        <v>0.01</v>
      </c>
      <c r="AC788" s="74" t="s">
        <v>1111</v>
      </c>
      <c r="AD788" s="95">
        <v>2113170733.4400001</v>
      </c>
    </row>
    <row r="789" spans="1:30" x14ac:dyDescent="0.2">
      <c r="A789" s="74" t="s">
        <v>1898</v>
      </c>
      <c r="B789" s="95">
        <v>1.38</v>
      </c>
      <c r="C789" s="95"/>
      <c r="D789" s="95">
        <v>-0.01</v>
      </c>
      <c r="E789" s="95">
        <v>7.3</v>
      </c>
      <c r="F789" s="95">
        <v>0.94</v>
      </c>
      <c r="G789" s="95"/>
      <c r="H789" s="95"/>
      <c r="I789" s="95"/>
      <c r="J789" s="95">
        <v>0.04</v>
      </c>
      <c r="K789" s="95">
        <v>0.02</v>
      </c>
      <c r="L789" s="95">
        <v>-0.02</v>
      </c>
      <c r="M789" s="95">
        <v>-3.5</v>
      </c>
      <c r="N789" s="95"/>
      <c r="O789" s="95">
        <v>-3.09</v>
      </c>
      <c r="P789" s="95">
        <v>-1.83</v>
      </c>
      <c r="Q789" s="95">
        <v>0.61</v>
      </c>
      <c r="R789" s="95">
        <v>-69825.37</v>
      </c>
      <c r="S789" s="95">
        <v>-9030.32</v>
      </c>
      <c r="T789" s="95">
        <v>18665.900000000001</v>
      </c>
      <c r="U789" s="95">
        <v>0.13</v>
      </c>
      <c r="V789" s="95">
        <v>0.87</v>
      </c>
      <c r="W789" s="95">
        <v>0</v>
      </c>
      <c r="X789" s="95"/>
      <c r="Y789" s="95"/>
      <c r="Z789" s="74" t="s">
        <v>1111</v>
      </c>
      <c r="AA789" s="95">
        <v>0.19</v>
      </c>
      <c r="AB789" s="95">
        <v>-132.01</v>
      </c>
      <c r="AC789" s="74" t="s">
        <v>1111</v>
      </c>
      <c r="AD789" s="95">
        <v>25497156</v>
      </c>
    </row>
    <row r="790" spans="1:30" x14ac:dyDescent="0.2">
      <c r="A790" s="74" t="s">
        <v>1899</v>
      </c>
      <c r="B790" s="95">
        <v>7.47</v>
      </c>
      <c r="C790" s="95"/>
      <c r="D790" s="95">
        <v>1339.64</v>
      </c>
      <c r="E790" s="95">
        <v>-233.38</v>
      </c>
      <c r="F790" s="95">
        <v>0.88</v>
      </c>
      <c r="G790" s="95">
        <v>24.72</v>
      </c>
      <c r="H790" s="95">
        <v>9.15</v>
      </c>
      <c r="I790" s="95">
        <v>7.0000000000000007E-2</v>
      </c>
      <c r="J790" s="95">
        <v>10.35</v>
      </c>
      <c r="K790" s="95">
        <v>12.48</v>
      </c>
      <c r="L790" s="95">
        <v>2.14</v>
      </c>
      <c r="M790" s="95"/>
      <c r="N790" s="95">
        <v>0.95</v>
      </c>
      <c r="O790" s="95">
        <v>2.98</v>
      </c>
      <c r="P790" s="95">
        <v>-2.2799999999999998</v>
      </c>
      <c r="Q790" s="95">
        <v>1.94</v>
      </c>
      <c r="R790" s="95">
        <v>-17.420000000000002</v>
      </c>
      <c r="S790" s="95">
        <v>7.0000000000000007E-2</v>
      </c>
      <c r="T790" s="95">
        <v>19.079999999999998</v>
      </c>
      <c r="U790" s="95">
        <v>0</v>
      </c>
      <c r="V790" s="95">
        <v>1</v>
      </c>
      <c r="W790" s="95">
        <v>0.93</v>
      </c>
      <c r="X790" s="95">
        <v>-20.27</v>
      </c>
      <c r="Y790" s="95"/>
      <c r="Z790" s="74" t="s">
        <v>1111</v>
      </c>
      <c r="AA790" s="95">
        <v>-0.03</v>
      </c>
      <c r="AB790" s="95">
        <v>0.01</v>
      </c>
      <c r="AC790" s="74" t="s">
        <v>1111</v>
      </c>
      <c r="AD790" s="95">
        <v>644366682</v>
      </c>
    </row>
    <row r="791" spans="1:30" x14ac:dyDescent="0.2">
      <c r="A791" s="74" t="s">
        <v>1900</v>
      </c>
      <c r="B791" s="95">
        <v>44.17</v>
      </c>
      <c r="C791" s="95">
        <v>1.54</v>
      </c>
      <c r="D791" s="95">
        <v>13.83</v>
      </c>
      <c r="E791" s="95">
        <v>1.59</v>
      </c>
      <c r="F791" s="95">
        <v>0.64</v>
      </c>
      <c r="G791" s="95">
        <v>19.87</v>
      </c>
      <c r="H791" s="95">
        <v>8.23</v>
      </c>
      <c r="I791" s="95">
        <v>5.07</v>
      </c>
      <c r="J791" s="95">
        <v>8.51</v>
      </c>
      <c r="K791" s="95">
        <v>10.79</v>
      </c>
      <c r="L791" s="95">
        <v>2.2799999999999998</v>
      </c>
      <c r="M791" s="95">
        <v>0.43</v>
      </c>
      <c r="N791" s="95">
        <v>0.7</v>
      </c>
      <c r="O791" s="95">
        <v>3.75</v>
      </c>
      <c r="P791" s="95">
        <v>-1.06</v>
      </c>
      <c r="Q791" s="95">
        <v>1.78</v>
      </c>
      <c r="R791" s="95">
        <v>11.53</v>
      </c>
      <c r="S791" s="95">
        <v>4.6399999999999997</v>
      </c>
      <c r="T791" s="95">
        <v>8.0500000000000007</v>
      </c>
      <c r="U791" s="95">
        <v>0.4</v>
      </c>
      <c r="V791" s="95">
        <v>0.6</v>
      </c>
      <c r="W791" s="95">
        <v>0.92</v>
      </c>
      <c r="X791" s="95">
        <v>4.8499999999999996</v>
      </c>
      <c r="Y791" s="95">
        <v>-2.83</v>
      </c>
      <c r="Z791" s="74" t="s">
        <v>1111</v>
      </c>
      <c r="AA791" s="95">
        <v>27.72</v>
      </c>
      <c r="AB791" s="95">
        <v>3.19</v>
      </c>
      <c r="AC791" s="74" t="s">
        <v>1111</v>
      </c>
      <c r="AD791" s="95">
        <v>10590698321</v>
      </c>
    </row>
    <row r="792" spans="1:30" x14ac:dyDescent="0.2">
      <c r="A792" s="74" t="s">
        <v>1901</v>
      </c>
      <c r="B792" s="95">
        <v>7.22</v>
      </c>
      <c r="C792" s="95"/>
      <c r="D792" s="95">
        <v>-19.670000000000002</v>
      </c>
      <c r="E792" s="95">
        <v>1.99</v>
      </c>
      <c r="F792" s="95">
        <v>1.59</v>
      </c>
      <c r="G792" s="95">
        <v>77.62</v>
      </c>
      <c r="H792" s="95">
        <v>-17.79</v>
      </c>
      <c r="I792" s="95">
        <v>-23.04</v>
      </c>
      <c r="J792" s="95">
        <v>-25.48</v>
      </c>
      <c r="K792" s="95">
        <v>-13.5</v>
      </c>
      <c r="L792" s="95">
        <v>11.98</v>
      </c>
      <c r="M792" s="95">
        <v>-0.94</v>
      </c>
      <c r="N792" s="95">
        <v>4.53</v>
      </c>
      <c r="O792" s="95">
        <v>2.0499999999999998</v>
      </c>
      <c r="P792" s="95">
        <v>-12.41</v>
      </c>
      <c r="Q792" s="95">
        <v>9.26</v>
      </c>
      <c r="R792" s="95">
        <v>-10.119999999999999</v>
      </c>
      <c r="S792" s="95">
        <v>-8.11</v>
      </c>
      <c r="T792" s="95">
        <v>-8.23</v>
      </c>
      <c r="U792" s="95">
        <v>0.8</v>
      </c>
      <c r="V792" s="95">
        <v>0.2</v>
      </c>
      <c r="W792" s="95">
        <v>0.35</v>
      </c>
      <c r="X792" s="95"/>
      <c r="Y792" s="95"/>
      <c r="Z792" s="74" t="s">
        <v>1111</v>
      </c>
      <c r="AA792" s="95">
        <v>3.63</v>
      </c>
      <c r="AB792" s="95">
        <v>-0.37</v>
      </c>
      <c r="AC792" s="74" t="s">
        <v>1111</v>
      </c>
      <c r="AD792" s="95">
        <v>118795714</v>
      </c>
    </row>
    <row r="793" spans="1:30" x14ac:dyDescent="0.2">
      <c r="A793" s="74" t="s">
        <v>1902</v>
      </c>
      <c r="B793" s="95">
        <v>17.97</v>
      </c>
      <c r="C793" s="95"/>
      <c r="D793" s="95">
        <v>13.22</v>
      </c>
      <c r="E793" s="95">
        <v>1.37</v>
      </c>
      <c r="F793" s="95">
        <v>0.15</v>
      </c>
      <c r="G793" s="95">
        <v>0</v>
      </c>
      <c r="H793" s="95">
        <v>43.83</v>
      </c>
      <c r="I793" s="95">
        <v>29.17</v>
      </c>
      <c r="J793" s="95">
        <v>8.8000000000000007</v>
      </c>
      <c r="K793" s="95">
        <v>-1.01</v>
      </c>
      <c r="L793" s="95">
        <v>-9.81</v>
      </c>
      <c r="M793" s="95">
        <v>-1.53</v>
      </c>
      <c r="N793" s="95">
        <v>3.86</v>
      </c>
      <c r="O793" s="95"/>
      <c r="P793" s="95">
        <v>-0.15</v>
      </c>
      <c r="Q793" s="95"/>
      <c r="R793" s="95">
        <v>10.37</v>
      </c>
      <c r="S793" s="95">
        <v>1.1299999999999999</v>
      </c>
      <c r="T793" s="95">
        <v>10.61</v>
      </c>
      <c r="U793" s="95">
        <v>0.11</v>
      </c>
      <c r="V793" s="95">
        <v>0.89</v>
      </c>
      <c r="W793" s="95">
        <v>0.04</v>
      </c>
      <c r="X793" s="95"/>
      <c r="Y793" s="95"/>
      <c r="Z793" s="74" t="s">
        <v>1111</v>
      </c>
      <c r="AA793" s="95">
        <v>13.1</v>
      </c>
      <c r="AB793" s="95">
        <v>1.36</v>
      </c>
      <c r="AC793" s="74" t="s">
        <v>1111</v>
      </c>
      <c r="AD793" s="95">
        <v>504360396</v>
      </c>
    </row>
    <row r="794" spans="1:30" x14ac:dyDescent="0.2">
      <c r="A794" s="74" t="s">
        <v>1903</v>
      </c>
      <c r="B794" s="95">
        <v>1.67</v>
      </c>
      <c r="C794" s="95"/>
      <c r="D794" s="95">
        <v>6.55</v>
      </c>
      <c r="E794" s="95">
        <v>0.56999999999999995</v>
      </c>
      <c r="F794" s="95">
        <v>0.28000000000000003</v>
      </c>
      <c r="G794" s="95">
        <v>4.5199999999999996</v>
      </c>
      <c r="H794" s="95">
        <v>3.85</v>
      </c>
      <c r="I794" s="95">
        <v>3.11</v>
      </c>
      <c r="J794" s="95">
        <v>5.28</v>
      </c>
      <c r="K794" s="95">
        <v>6.58</v>
      </c>
      <c r="L794" s="95">
        <v>1.3</v>
      </c>
      <c r="M794" s="95">
        <v>0.14000000000000001</v>
      </c>
      <c r="N794" s="95">
        <v>0.2</v>
      </c>
      <c r="O794" s="95">
        <v>2.5</v>
      </c>
      <c r="P794" s="95">
        <v>-0.49</v>
      </c>
      <c r="Q794" s="95">
        <v>1.38</v>
      </c>
      <c r="R794" s="95">
        <v>8.6999999999999993</v>
      </c>
      <c r="S794" s="95">
        <v>4.34</v>
      </c>
      <c r="T794" s="95">
        <v>9.06</v>
      </c>
      <c r="U794" s="95">
        <v>0.5</v>
      </c>
      <c r="V794" s="95">
        <v>0.5</v>
      </c>
      <c r="W794" s="95">
        <v>1.4</v>
      </c>
      <c r="X794" s="95">
        <v>-7.0000000000000007E-2</v>
      </c>
      <c r="Y794" s="95"/>
      <c r="Z794" s="74" t="s">
        <v>1111</v>
      </c>
      <c r="AA794" s="95">
        <v>2.93</v>
      </c>
      <c r="AB794" s="95">
        <v>0.26</v>
      </c>
      <c r="AC794" s="74" t="s">
        <v>1111</v>
      </c>
      <c r="AD794" s="95">
        <v>32533938</v>
      </c>
    </row>
    <row r="795" spans="1:30" x14ac:dyDescent="0.2">
      <c r="A795" s="74" t="s">
        <v>1904</v>
      </c>
      <c r="B795" s="95">
        <v>32.81</v>
      </c>
      <c r="C795" s="95">
        <v>1.95</v>
      </c>
      <c r="D795" s="95">
        <v>13.47</v>
      </c>
      <c r="E795" s="95">
        <v>1.31</v>
      </c>
      <c r="F795" s="95">
        <v>0.12</v>
      </c>
      <c r="G795" s="95">
        <v>0</v>
      </c>
      <c r="H795" s="95">
        <v>33.29</v>
      </c>
      <c r="I795" s="95">
        <v>22.73</v>
      </c>
      <c r="J795" s="95">
        <v>9.19</v>
      </c>
      <c r="K795" s="95">
        <v>1.8</v>
      </c>
      <c r="L795" s="95">
        <v>-7.4</v>
      </c>
      <c r="M795" s="95">
        <v>-1.06</v>
      </c>
      <c r="N795" s="95">
        <v>3.06</v>
      </c>
      <c r="O795" s="95"/>
      <c r="P795" s="95">
        <v>-0.12</v>
      </c>
      <c r="Q795" s="95"/>
      <c r="R795" s="95">
        <v>9.74</v>
      </c>
      <c r="S795" s="95">
        <v>0.86</v>
      </c>
      <c r="T795" s="95">
        <v>8.2100000000000009</v>
      </c>
      <c r="U795" s="95">
        <v>0.09</v>
      </c>
      <c r="V795" s="95">
        <v>0.91</v>
      </c>
      <c r="W795" s="95">
        <v>0.04</v>
      </c>
      <c r="X795" s="95">
        <v>8.18</v>
      </c>
      <c r="Y795" s="95">
        <v>-7.41</v>
      </c>
      <c r="Z795" s="74" t="s">
        <v>1111</v>
      </c>
      <c r="AA795" s="95">
        <v>25.01</v>
      </c>
      <c r="AB795" s="95">
        <v>2.44</v>
      </c>
      <c r="AC795" s="74" t="s">
        <v>1111</v>
      </c>
      <c r="AD795" s="95">
        <v>257322268</v>
      </c>
    </row>
    <row r="796" spans="1:30" x14ac:dyDescent="0.2">
      <c r="A796" s="74" t="s">
        <v>1905</v>
      </c>
      <c r="B796" s="95">
        <v>22.82</v>
      </c>
      <c r="C796" s="95">
        <v>14.04</v>
      </c>
      <c r="D796" s="95">
        <v>12.65</v>
      </c>
      <c r="E796" s="95">
        <v>11.72</v>
      </c>
      <c r="F796" s="95">
        <v>3.32</v>
      </c>
      <c r="G796" s="95">
        <v>56.13</v>
      </c>
      <c r="H796" s="95">
        <v>29.11</v>
      </c>
      <c r="I796" s="95">
        <v>19.75</v>
      </c>
      <c r="J796" s="95">
        <v>8.58</v>
      </c>
      <c r="K796" s="95">
        <v>8.57</v>
      </c>
      <c r="L796" s="95">
        <v>-0.02</v>
      </c>
      <c r="M796" s="95">
        <v>-0.02</v>
      </c>
      <c r="N796" s="95">
        <v>2.5</v>
      </c>
      <c r="O796" s="95">
        <v>82.62</v>
      </c>
      <c r="P796" s="95">
        <v>-9.36</v>
      </c>
      <c r="Q796" s="95">
        <v>1.07</v>
      </c>
      <c r="R796" s="95">
        <v>92.59</v>
      </c>
      <c r="S796" s="95">
        <v>26.25</v>
      </c>
      <c r="T796" s="95">
        <v>70.569999999999993</v>
      </c>
      <c r="U796" s="95">
        <v>0.28000000000000003</v>
      </c>
      <c r="V796" s="95">
        <v>0.72</v>
      </c>
      <c r="W796" s="95">
        <v>1.33</v>
      </c>
      <c r="X796" s="95"/>
      <c r="Y796" s="95"/>
      <c r="Z796" s="74" t="s">
        <v>1111</v>
      </c>
      <c r="AA796" s="95">
        <v>1.95</v>
      </c>
      <c r="AB796" s="95">
        <v>1.8</v>
      </c>
      <c r="AC796" s="74" t="s">
        <v>1111</v>
      </c>
      <c r="AD796" s="95">
        <v>834869700</v>
      </c>
    </row>
    <row r="797" spans="1:30" x14ac:dyDescent="0.2">
      <c r="A797" s="74" t="s">
        <v>1906</v>
      </c>
      <c r="B797" s="95">
        <v>48.04</v>
      </c>
      <c r="C797" s="95">
        <v>1.75</v>
      </c>
      <c r="D797" s="95">
        <v>17.39</v>
      </c>
      <c r="E797" s="95">
        <v>7.66</v>
      </c>
      <c r="F797" s="95">
        <v>1.78</v>
      </c>
      <c r="G797" s="95">
        <v>26.06</v>
      </c>
      <c r="H797" s="95">
        <v>17.829999999999998</v>
      </c>
      <c r="I797" s="95">
        <v>12.19</v>
      </c>
      <c r="J797" s="95">
        <v>11.89</v>
      </c>
      <c r="K797" s="95">
        <v>15.05</v>
      </c>
      <c r="L797" s="95">
        <v>3.16</v>
      </c>
      <c r="M797" s="95">
        <v>2.04</v>
      </c>
      <c r="N797" s="95">
        <v>2.12</v>
      </c>
      <c r="O797" s="95">
        <v>10.65</v>
      </c>
      <c r="P797" s="95">
        <v>-2.64</v>
      </c>
      <c r="Q797" s="95">
        <v>2.0499999999999998</v>
      </c>
      <c r="R797" s="95">
        <v>44.05</v>
      </c>
      <c r="S797" s="95">
        <v>10.23</v>
      </c>
      <c r="T797" s="95">
        <v>15.91</v>
      </c>
      <c r="U797" s="95">
        <v>0.23</v>
      </c>
      <c r="V797" s="95">
        <v>0.77</v>
      </c>
      <c r="W797" s="95">
        <v>0.84</v>
      </c>
      <c r="X797" s="95">
        <v>8.4499999999999993</v>
      </c>
      <c r="Y797" s="95">
        <v>16.21</v>
      </c>
      <c r="Z797" s="74" t="s">
        <v>1111</v>
      </c>
      <c r="AA797" s="95">
        <v>6.27</v>
      </c>
      <c r="AB797" s="95">
        <v>2.76</v>
      </c>
      <c r="AC797" s="74" t="s">
        <v>1111</v>
      </c>
      <c r="AD797" s="95">
        <v>4429384080</v>
      </c>
    </row>
    <row r="798" spans="1:30" x14ac:dyDescent="0.2">
      <c r="A798" s="74" t="s">
        <v>1907</v>
      </c>
      <c r="B798" s="95">
        <v>109.39</v>
      </c>
      <c r="C798" s="95">
        <v>3.26</v>
      </c>
      <c r="D798" s="95">
        <v>14.93</v>
      </c>
      <c r="E798" s="95">
        <v>8.59</v>
      </c>
      <c r="F798" s="95">
        <v>1.99</v>
      </c>
      <c r="G798" s="95">
        <v>100</v>
      </c>
      <c r="H798" s="95">
        <v>61.46</v>
      </c>
      <c r="I798" s="95">
        <v>25.71</v>
      </c>
      <c r="J798" s="95">
        <v>6.25</v>
      </c>
      <c r="K798" s="95">
        <v>5.84</v>
      </c>
      <c r="L798" s="95">
        <v>-0.41</v>
      </c>
      <c r="M798" s="95">
        <v>-0.56000000000000005</v>
      </c>
      <c r="N798" s="95">
        <v>3.84</v>
      </c>
      <c r="O798" s="95"/>
      <c r="P798" s="95">
        <v>-1.99</v>
      </c>
      <c r="Q798" s="95"/>
      <c r="R798" s="95">
        <v>57.52</v>
      </c>
      <c r="S798" s="95">
        <v>13.34</v>
      </c>
      <c r="T798" s="95">
        <v>125.8</v>
      </c>
      <c r="U798" s="95">
        <v>0.23</v>
      </c>
      <c r="V798" s="95">
        <v>0.77</v>
      </c>
      <c r="W798" s="95">
        <v>0.52</v>
      </c>
      <c r="X798" s="95">
        <v>5.0199999999999996</v>
      </c>
      <c r="Y798" s="95">
        <v>8.0500000000000007</v>
      </c>
      <c r="Z798" s="74" t="s">
        <v>1111</v>
      </c>
      <c r="AA798" s="95">
        <v>12.74</v>
      </c>
      <c r="AB798" s="95">
        <v>7.33</v>
      </c>
      <c r="AC798" s="74" t="s">
        <v>1111</v>
      </c>
      <c r="AD798" s="95">
        <v>77766412083</v>
      </c>
    </row>
    <row r="799" spans="1:30" x14ac:dyDescent="0.2">
      <c r="A799" s="74" t="s">
        <v>1908</v>
      </c>
      <c r="B799" s="95">
        <v>73.38</v>
      </c>
      <c r="C799" s="95"/>
      <c r="D799" s="95">
        <v>2.85</v>
      </c>
      <c r="E799" s="95">
        <v>3.05</v>
      </c>
      <c r="F799" s="95">
        <v>0.56000000000000005</v>
      </c>
      <c r="G799" s="95">
        <v>17.57</v>
      </c>
      <c r="H799" s="95">
        <v>9.06</v>
      </c>
      <c r="I799" s="95">
        <v>6.15</v>
      </c>
      <c r="J799" s="95">
        <v>1.93</v>
      </c>
      <c r="K799" s="95">
        <v>3.53</v>
      </c>
      <c r="L799" s="95">
        <v>1.6</v>
      </c>
      <c r="M799" s="95">
        <v>2.5299999999999998</v>
      </c>
      <c r="N799" s="95">
        <v>0.18</v>
      </c>
      <c r="O799" s="95">
        <v>1.17</v>
      </c>
      <c r="P799" s="95">
        <v>-1.87</v>
      </c>
      <c r="Q799" s="95">
        <v>3.1</v>
      </c>
      <c r="R799" s="95">
        <v>107.34</v>
      </c>
      <c r="S799" s="95">
        <v>19.54</v>
      </c>
      <c r="T799" s="95">
        <v>35.950000000000003</v>
      </c>
      <c r="U799" s="95">
        <v>0.18</v>
      </c>
      <c r="V799" s="95">
        <v>0.82</v>
      </c>
      <c r="W799" s="95">
        <v>3.18</v>
      </c>
      <c r="X799" s="95">
        <v>10.08</v>
      </c>
      <c r="Y799" s="95"/>
      <c r="Z799" s="74" t="s">
        <v>1111</v>
      </c>
      <c r="AA799" s="95">
        <v>24.02</v>
      </c>
      <c r="AB799" s="95">
        <v>25.79</v>
      </c>
      <c r="AC799" s="74" t="s">
        <v>1111</v>
      </c>
      <c r="AD799" s="95">
        <v>712277646</v>
      </c>
    </row>
    <row r="800" spans="1:30" x14ac:dyDescent="0.2">
      <c r="A800" s="74" t="s">
        <v>1909</v>
      </c>
      <c r="B800" s="95">
        <v>9.26</v>
      </c>
      <c r="C800" s="95"/>
      <c r="D800" s="95">
        <v>81.61</v>
      </c>
      <c r="E800" s="95">
        <v>2.12</v>
      </c>
      <c r="F800" s="95">
        <v>0.55000000000000004</v>
      </c>
      <c r="G800" s="95">
        <v>64.25</v>
      </c>
      <c r="H800" s="95">
        <v>11.55</v>
      </c>
      <c r="I800" s="95">
        <v>1.87</v>
      </c>
      <c r="J800" s="95">
        <v>13.21</v>
      </c>
      <c r="K800" s="95">
        <v>20.420000000000002</v>
      </c>
      <c r="L800" s="95">
        <v>7.21</v>
      </c>
      <c r="M800" s="95">
        <v>1.1599999999999999</v>
      </c>
      <c r="N800" s="95">
        <v>1.53</v>
      </c>
      <c r="O800" s="95"/>
      <c r="P800" s="95">
        <v>-0.55000000000000004</v>
      </c>
      <c r="Q800" s="95"/>
      <c r="R800" s="95">
        <v>2.6</v>
      </c>
      <c r="S800" s="95">
        <v>0.67</v>
      </c>
      <c r="T800" s="95">
        <v>5.16</v>
      </c>
      <c r="U800" s="95">
        <v>0.26</v>
      </c>
      <c r="V800" s="95">
        <v>0.74</v>
      </c>
      <c r="W800" s="95">
        <v>0.36</v>
      </c>
      <c r="X800" s="95">
        <v>-6.55</v>
      </c>
      <c r="Y800" s="95">
        <v>-34.89</v>
      </c>
      <c r="Z800" s="74" t="s">
        <v>1111</v>
      </c>
      <c r="AA800" s="95">
        <v>4.37</v>
      </c>
      <c r="AB800" s="95">
        <v>0.11</v>
      </c>
      <c r="AC800" s="74" t="s">
        <v>1111</v>
      </c>
      <c r="AD800" s="95">
        <v>671204553.17999995</v>
      </c>
    </row>
    <row r="801" spans="1:30" x14ac:dyDescent="0.2">
      <c r="A801" s="74" t="s">
        <v>1910</v>
      </c>
      <c r="B801" s="95">
        <v>0.18</v>
      </c>
      <c r="C801" s="95"/>
      <c r="D801" s="95">
        <v>-0.23</v>
      </c>
      <c r="E801" s="95">
        <v>-0.73</v>
      </c>
      <c r="F801" s="95">
        <v>0.25</v>
      </c>
      <c r="G801" s="95">
        <v>-218.92</v>
      </c>
      <c r="H801" s="95">
        <v>-8582.7999999999993</v>
      </c>
      <c r="I801" s="95">
        <v>-8762.57</v>
      </c>
      <c r="J801" s="95">
        <v>-0.23</v>
      </c>
      <c r="K801" s="95">
        <v>0.02</v>
      </c>
      <c r="L801" s="95">
        <v>0.26</v>
      </c>
      <c r="M801" s="95"/>
      <c r="N801" s="95">
        <v>20.100000000000001</v>
      </c>
      <c r="O801" s="95">
        <v>0.91</v>
      </c>
      <c r="P801" s="95">
        <v>-0.5</v>
      </c>
      <c r="Q801" s="95">
        <v>2.16</v>
      </c>
      <c r="R801" s="95">
        <v>-319.58999999999997</v>
      </c>
      <c r="S801" s="95">
        <v>-107.72</v>
      </c>
      <c r="T801" s="95">
        <v>522.17999999999995</v>
      </c>
      <c r="U801" s="95">
        <v>-0.34</v>
      </c>
      <c r="V801" s="95">
        <v>1.34</v>
      </c>
      <c r="W801" s="95">
        <v>0.01</v>
      </c>
      <c r="X801" s="95"/>
      <c r="Y801" s="95"/>
      <c r="Z801" s="74" t="s">
        <v>1111</v>
      </c>
      <c r="AA801" s="95">
        <v>-0.25</v>
      </c>
      <c r="AB801" s="95">
        <v>-0.78</v>
      </c>
      <c r="AC801" s="74" t="s">
        <v>1111</v>
      </c>
      <c r="AD801" s="95">
        <v>15196266</v>
      </c>
    </row>
    <row r="802" spans="1:30" x14ac:dyDescent="0.2">
      <c r="A802" s="74" t="s">
        <v>1911</v>
      </c>
      <c r="B802" s="95">
        <v>28.76</v>
      </c>
      <c r="C802" s="95">
        <v>2.02</v>
      </c>
      <c r="D802" s="95">
        <v>10.76</v>
      </c>
      <c r="E802" s="95">
        <v>1.02</v>
      </c>
      <c r="F802" s="95">
        <v>0.11</v>
      </c>
      <c r="G802" s="95">
        <v>92.52</v>
      </c>
      <c r="H802" s="95">
        <v>0</v>
      </c>
      <c r="I802" s="95">
        <v>25.23</v>
      </c>
      <c r="J802" s="95"/>
      <c r="K802" s="95"/>
      <c r="L802" s="95"/>
      <c r="M802" s="95">
        <v>-0.21</v>
      </c>
      <c r="N802" s="95">
        <v>2.71</v>
      </c>
      <c r="O802" s="95">
        <v>-0.43</v>
      </c>
      <c r="P802" s="95">
        <v>-0.27</v>
      </c>
      <c r="Q802" s="95">
        <v>0.69</v>
      </c>
      <c r="R802" s="95">
        <v>9.4600000000000009</v>
      </c>
      <c r="S802" s="95">
        <v>1.05</v>
      </c>
      <c r="T802" s="95"/>
      <c r="U802" s="95">
        <v>0.11</v>
      </c>
      <c r="V802" s="95">
        <v>0.89</v>
      </c>
      <c r="W802" s="95">
        <v>0.04</v>
      </c>
      <c r="X802" s="95">
        <v>8.99</v>
      </c>
      <c r="Y802" s="95">
        <v>11.38</v>
      </c>
      <c r="Z802" s="74" t="s">
        <v>1111</v>
      </c>
      <c r="AA802" s="95">
        <v>28.26</v>
      </c>
      <c r="AB802" s="95">
        <v>2.67</v>
      </c>
      <c r="AC802" s="74" t="s">
        <v>1111</v>
      </c>
      <c r="AD802" s="95">
        <v>3123367636</v>
      </c>
    </row>
    <row r="803" spans="1:30" x14ac:dyDescent="0.2">
      <c r="A803" s="74" t="s">
        <v>1912</v>
      </c>
      <c r="B803" s="95">
        <v>27.77</v>
      </c>
      <c r="C803" s="95">
        <v>1.08</v>
      </c>
      <c r="D803" s="95">
        <v>12.02</v>
      </c>
      <c r="E803" s="95">
        <v>1.27</v>
      </c>
      <c r="F803" s="95">
        <v>0.16</v>
      </c>
      <c r="G803" s="95">
        <v>0</v>
      </c>
      <c r="H803" s="95">
        <v>39.67</v>
      </c>
      <c r="I803" s="95">
        <v>27.47</v>
      </c>
      <c r="J803" s="95">
        <v>8.32</v>
      </c>
      <c r="K803" s="95">
        <v>-0.11</v>
      </c>
      <c r="L803" s="95">
        <v>-8.44</v>
      </c>
      <c r="M803" s="95">
        <v>-1.29</v>
      </c>
      <c r="N803" s="95">
        <v>3.3</v>
      </c>
      <c r="O803" s="95"/>
      <c r="P803" s="95">
        <v>-0.16</v>
      </c>
      <c r="Q803" s="95"/>
      <c r="R803" s="95">
        <v>10.57</v>
      </c>
      <c r="S803" s="95">
        <v>1.3</v>
      </c>
      <c r="T803" s="95">
        <v>7.05</v>
      </c>
      <c r="U803" s="95">
        <v>0.12</v>
      </c>
      <c r="V803" s="95">
        <v>0.88</v>
      </c>
      <c r="W803" s="95">
        <v>0.05</v>
      </c>
      <c r="X803" s="95">
        <v>23.68</v>
      </c>
      <c r="Y803" s="95"/>
      <c r="Z803" s="74" t="s">
        <v>1111</v>
      </c>
      <c r="AA803" s="95">
        <v>21.86</v>
      </c>
      <c r="AB803" s="95">
        <v>2.31</v>
      </c>
      <c r="AC803" s="74" t="s">
        <v>1111</v>
      </c>
      <c r="AD803" s="95">
        <v>1047245578</v>
      </c>
    </row>
    <row r="804" spans="1:30" x14ac:dyDescent="0.2">
      <c r="A804" s="74" t="s">
        <v>1913</v>
      </c>
      <c r="B804" s="95">
        <v>58.92</v>
      </c>
      <c r="C804" s="95"/>
      <c r="D804" s="95">
        <v>15.14</v>
      </c>
      <c r="E804" s="95">
        <v>4.3899999999999997</v>
      </c>
      <c r="F804" s="95">
        <v>1.02</v>
      </c>
      <c r="G804" s="95">
        <v>53.3</v>
      </c>
      <c r="H804" s="95">
        <v>24.56</v>
      </c>
      <c r="I804" s="95">
        <v>13.99</v>
      </c>
      <c r="J804" s="95">
        <v>8.6199999999999992</v>
      </c>
      <c r="K804" s="95">
        <v>12.2</v>
      </c>
      <c r="L804" s="95">
        <v>3.58</v>
      </c>
      <c r="M804" s="95">
        <v>1.82</v>
      </c>
      <c r="N804" s="95">
        <v>2.12</v>
      </c>
      <c r="O804" s="95">
        <v>44.4</v>
      </c>
      <c r="P804" s="95">
        <v>-1.1399999999999999</v>
      </c>
      <c r="Q804" s="95">
        <v>1.26</v>
      </c>
      <c r="R804" s="95">
        <v>29</v>
      </c>
      <c r="S804" s="95">
        <v>6.73</v>
      </c>
      <c r="T804" s="95">
        <v>13.48</v>
      </c>
      <c r="U804" s="95">
        <v>0.23</v>
      </c>
      <c r="V804" s="95">
        <v>0.77</v>
      </c>
      <c r="W804" s="95">
        <v>0.48</v>
      </c>
      <c r="X804" s="95">
        <v>-0.19</v>
      </c>
      <c r="Y804" s="95"/>
      <c r="Z804" s="74" t="s">
        <v>1111</v>
      </c>
      <c r="AA804" s="95">
        <v>13.42</v>
      </c>
      <c r="AB804" s="95">
        <v>3.89</v>
      </c>
      <c r="AC804" s="74" t="s">
        <v>1111</v>
      </c>
      <c r="AD804" s="95">
        <v>6619402752</v>
      </c>
    </row>
    <row r="805" spans="1:30" x14ac:dyDescent="0.2">
      <c r="A805" s="74" t="s">
        <v>1914</v>
      </c>
      <c r="B805" s="95">
        <v>2.02</v>
      </c>
      <c r="C805" s="95"/>
      <c r="D805" s="95">
        <v>-45.52</v>
      </c>
      <c r="E805" s="95">
        <v>1.01</v>
      </c>
      <c r="F805" s="95">
        <v>0.14000000000000001</v>
      </c>
      <c r="G805" s="95">
        <v>0</v>
      </c>
      <c r="H805" s="95">
        <v>-5.51</v>
      </c>
      <c r="I805" s="95">
        <v>-12.84</v>
      </c>
      <c r="J805" s="95">
        <v>-106.05</v>
      </c>
      <c r="K805" s="95">
        <v>59.11</v>
      </c>
      <c r="L805" s="95">
        <v>165.16</v>
      </c>
      <c r="M805" s="95">
        <v>-1.58</v>
      </c>
      <c r="N805" s="95">
        <v>5.84</v>
      </c>
      <c r="O805" s="95"/>
      <c r="P805" s="95">
        <v>-0.14000000000000001</v>
      </c>
      <c r="Q805" s="95"/>
      <c r="R805" s="95">
        <v>-2.2200000000000002</v>
      </c>
      <c r="S805" s="95">
        <v>-0.3</v>
      </c>
      <c r="T805" s="95">
        <v>-0.62</v>
      </c>
      <c r="U805" s="95">
        <v>0.13</v>
      </c>
      <c r="V805" s="95">
        <v>0.87</v>
      </c>
      <c r="W805" s="95">
        <v>0.02</v>
      </c>
      <c r="X805" s="95">
        <v>0.66</v>
      </c>
      <c r="Y805" s="95"/>
      <c r="Z805" s="74" t="s">
        <v>1111</v>
      </c>
      <c r="AA805" s="95">
        <v>2</v>
      </c>
      <c r="AB805" s="95">
        <v>-0.04</v>
      </c>
      <c r="AC805" s="74" t="s">
        <v>1111</v>
      </c>
      <c r="AD805" s="95">
        <v>144972168</v>
      </c>
    </row>
    <row r="806" spans="1:30" x14ac:dyDescent="0.2">
      <c r="A806" s="74" t="s">
        <v>1915</v>
      </c>
      <c r="B806" s="95">
        <v>62.49</v>
      </c>
      <c r="C806" s="95"/>
      <c r="D806" s="95">
        <v>-43.36</v>
      </c>
      <c r="E806" s="95">
        <v>19.11</v>
      </c>
      <c r="F806" s="95">
        <v>2.76</v>
      </c>
      <c r="G806" s="95">
        <v>28.86</v>
      </c>
      <c r="H806" s="95">
        <v>-19</v>
      </c>
      <c r="I806" s="95">
        <v>-20.11</v>
      </c>
      <c r="J806" s="95">
        <v>-45.89</v>
      </c>
      <c r="K806" s="95">
        <v>-47.26</v>
      </c>
      <c r="L806" s="95">
        <v>-1.38</v>
      </c>
      <c r="M806" s="95">
        <v>0.47</v>
      </c>
      <c r="N806" s="95">
        <v>8.7200000000000006</v>
      </c>
      <c r="O806" s="95">
        <v>3.67</v>
      </c>
      <c r="P806" s="95">
        <v>-14.17</v>
      </c>
      <c r="Q806" s="95">
        <v>17.68</v>
      </c>
      <c r="R806" s="95">
        <v>-35.729999999999997</v>
      </c>
      <c r="S806" s="95">
        <v>-6.22</v>
      </c>
      <c r="T806" s="95">
        <v>-6.24</v>
      </c>
      <c r="U806" s="95">
        <v>0.17</v>
      </c>
      <c r="V806" s="95">
        <v>0.83</v>
      </c>
      <c r="W806" s="95">
        <v>0.31</v>
      </c>
      <c r="X806" s="95"/>
      <c r="Y806" s="95"/>
      <c r="Z806" s="74" t="s">
        <v>1111</v>
      </c>
      <c r="AA806" s="95">
        <v>4.03</v>
      </c>
      <c r="AB806" s="95">
        <v>-1.44</v>
      </c>
      <c r="AC806" s="74" t="s">
        <v>1111</v>
      </c>
      <c r="AD806" s="95">
        <v>3957541692</v>
      </c>
    </row>
    <row r="807" spans="1:30" x14ac:dyDescent="0.2">
      <c r="A807" s="74" t="s">
        <v>1916</v>
      </c>
      <c r="B807" s="95">
        <v>3.29</v>
      </c>
      <c r="C807" s="95"/>
      <c r="D807" s="95">
        <v>-0.01</v>
      </c>
      <c r="E807" s="95">
        <v>3.81</v>
      </c>
      <c r="F807" s="95">
        <v>1.31</v>
      </c>
      <c r="G807" s="95">
        <v>100</v>
      </c>
      <c r="H807" s="95">
        <v>-4290147.78</v>
      </c>
      <c r="I807" s="95">
        <v>-2106996.4500000002</v>
      </c>
      <c r="J807" s="95">
        <v>0</v>
      </c>
      <c r="K807" s="95">
        <v>0</v>
      </c>
      <c r="L807" s="95">
        <v>0</v>
      </c>
      <c r="M807" s="95">
        <v>-1.45</v>
      </c>
      <c r="N807" s="95">
        <v>190.5</v>
      </c>
      <c r="O807" s="95">
        <v>1.69</v>
      </c>
      <c r="P807" s="95">
        <v>-34.799999999999997</v>
      </c>
      <c r="Q807" s="95">
        <v>4.82</v>
      </c>
      <c r="R807" s="95">
        <v>-27110.98</v>
      </c>
      <c r="S807" s="95">
        <v>-17257.490000000002</v>
      </c>
      <c r="T807" s="95">
        <v>-55201.86</v>
      </c>
      <c r="U807" s="95">
        <v>0.64</v>
      </c>
      <c r="V807" s="95">
        <v>0.36</v>
      </c>
      <c r="W807" s="95">
        <v>0.01</v>
      </c>
      <c r="X807" s="95"/>
      <c r="Y807" s="95"/>
      <c r="Z807" s="74" t="s">
        <v>1111</v>
      </c>
      <c r="AA807" s="95">
        <v>1.34</v>
      </c>
      <c r="AB807" s="95">
        <v>-363.89</v>
      </c>
      <c r="AC807" s="74" t="s">
        <v>1111</v>
      </c>
      <c r="AD807" s="95">
        <v>128778167</v>
      </c>
    </row>
    <row r="808" spans="1:30" x14ac:dyDescent="0.2">
      <c r="A808" s="74" t="s">
        <v>1917</v>
      </c>
      <c r="B808" s="95">
        <v>19.12</v>
      </c>
      <c r="C808" s="95"/>
      <c r="D808" s="95">
        <v>4.9000000000000004</v>
      </c>
      <c r="E808" s="95">
        <v>0.83</v>
      </c>
      <c r="F808" s="95">
        <v>0.28999999999999998</v>
      </c>
      <c r="G808" s="95">
        <v>18.89</v>
      </c>
      <c r="H808" s="95">
        <v>6.72</v>
      </c>
      <c r="I808" s="95">
        <v>5.7</v>
      </c>
      <c r="J808" s="95">
        <v>4.16</v>
      </c>
      <c r="K808" s="95">
        <v>9.59</v>
      </c>
      <c r="L808" s="95">
        <v>5.43</v>
      </c>
      <c r="M808" s="95">
        <v>1.08</v>
      </c>
      <c r="N808" s="95">
        <v>0.28000000000000003</v>
      </c>
      <c r="O808" s="95"/>
      <c r="P808" s="95">
        <v>-0.28999999999999998</v>
      </c>
      <c r="Q808" s="95"/>
      <c r="R808" s="95">
        <v>16.829999999999998</v>
      </c>
      <c r="S808" s="95">
        <v>5.87</v>
      </c>
      <c r="T808" s="95">
        <v>6.87</v>
      </c>
      <c r="U808" s="95">
        <v>0.35</v>
      </c>
      <c r="V808" s="95">
        <v>0.65</v>
      </c>
      <c r="W808" s="95">
        <v>1.03</v>
      </c>
      <c r="X808" s="95">
        <v>3.27</v>
      </c>
      <c r="Y808" s="95">
        <v>91.87</v>
      </c>
      <c r="Z808" s="74" t="s">
        <v>1111</v>
      </c>
      <c r="AA808" s="95">
        <v>23.16</v>
      </c>
      <c r="AB808" s="95">
        <v>3.9</v>
      </c>
      <c r="AC808" s="74" t="s">
        <v>1111</v>
      </c>
      <c r="AD808" s="95">
        <v>598350840</v>
      </c>
    </row>
    <row r="809" spans="1:30" x14ac:dyDescent="0.2">
      <c r="A809" s="74" t="s">
        <v>1918</v>
      </c>
      <c r="B809" s="95">
        <v>12.93</v>
      </c>
      <c r="C809" s="95"/>
      <c r="D809" s="95">
        <v>15.45</v>
      </c>
      <c r="E809" s="95">
        <v>1.1200000000000001</v>
      </c>
      <c r="F809" s="95">
        <v>0.62</v>
      </c>
      <c r="G809" s="95">
        <v>62.16</v>
      </c>
      <c r="H809" s="95">
        <v>5.7</v>
      </c>
      <c r="I809" s="95">
        <v>4.03</v>
      </c>
      <c r="J809" s="95">
        <v>10.92</v>
      </c>
      <c r="K809" s="95">
        <v>5.9</v>
      </c>
      <c r="L809" s="95">
        <v>-5.0199999999999996</v>
      </c>
      <c r="M809" s="95">
        <v>-0.44</v>
      </c>
      <c r="N809" s="95">
        <v>0.62</v>
      </c>
      <c r="O809" s="95">
        <v>1.17</v>
      </c>
      <c r="P809" s="95">
        <v>-2.0099999999999998</v>
      </c>
      <c r="Q809" s="95">
        <v>4.2</v>
      </c>
      <c r="R809" s="95">
        <v>6.2</v>
      </c>
      <c r="S809" s="95">
        <v>3.61</v>
      </c>
      <c r="T809" s="95">
        <v>5.08</v>
      </c>
      <c r="U809" s="95">
        <v>0.57999999999999996</v>
      </c>
      <c r="V809" s="95">
        <v>0.42</v>
      </c>
      <c r="W809" s="95">
        <v>0.89</v>
      </c>
      <c r="X809" s="95">
        <v>27.54</v>
      </c>
      <c r="Y809" s="95"/>
      <c r="Z809" s="74" t="s">
        <v>1111</v>
      </c>
      <c r="AA809" s="95">
        <v>13.5</v>
      </c>
      <c r="AB809" s="95">
        <v>0.84</v>
      </c>
      <c r="AC809" s="74" t="s">
        <v>1111</v>
      </c>
      <c r="AD809" s="95">
        <v>935592819</v>
      </c>
    </row>
    <row r="810" spans="1:30" x14ac:dyDescent="0.2">
      <c r="A810" s="74" t="s">
        <v>1919</v>
      </c>
      <c r="B810" s="95">
        <v>62.7</v>
      </c>
      <c r="C810" s="95">
        <v>3.25</v>
      </c>
      <c r="D810" s="95">
        <v>5.47</v>
      </c>
      <c r="E810" s="95">
        <v>0.62</v>
      </c>
      <c r="F810" s="95">
        <v>0.05</v>
      </c>
      <c r="G810" s="95">
        <v>100</v>
      </c>
      <c r="H810" s="95">
        <v>52.25</v>
      </c>
      <c r="I810" s="95">
        <v>31.32</v>
      </c>
      <c r="J810" s="95">
        <v>3.28</v>
      </c>
      <c r="K810" s="95">
        <v>3.67</v>
      </c>
      <c r="L810" s="95">
        <v>0.39</v>
      </c>
      <c r="M810" s="95">
        <v>7.0000000000000007E-2</v>
      </c>
      <c r="N810" s="95">
        <v>1.71</v>
      </c>
      <c r="O810" s="95"/>
      <c r="P810" s="95">
        <v>-0.05</v>
      </c>
      <c r="Q810" s="95"/>
      <c r="R810" s="95">
        <v>11.33</v>
      </c>
      <c r="S810" s="95">
        <v>0.96</v>
      </c>
      <c r="T810" s="95">
        <v>3.68</v>
      </c>
      <c r="U810" s="95">
        <v>0.09</v>
      </c>
      <c r="V810" s="95">
        <v>0.91</v>
      </c>
      <c r="W810" s="95">
        <v>0.03</v>
      </c>
      <c r="X810" s="95">
        <v>-8.9600000000000009</v>
      </c>
      <c r="Y810" s="95">
        <v>-7.43</v>
      </c>
      <c r="Z810" s="74" t="s">
        <v>1111</v>
      </c>
      <c r="AA810" s="95">
        <v>101.23</v>
      </c>
      <c r="AB810" s="95">
        <v>11.47</v>
      </c>
      <c r="AC810" s="74" t="s">
        <v>1111</v>
      </c>
      <c r="AD810" s="95">
        <v>124413553440</v>
      </c>
    </row>
    <row r="811" spans="1:30" x14ac:dyDescent="0.2">
      <c r="A811" s="74" t="s">
        <v>1920</v>
      </c>
      <c r="B811" s="95">
        <v>5.5</v>
      </c>
      <c r="C811" s="95"/>
      <c r="D811" s="95">
        <v>-3.39</v>
      </c>
      <c r="E811" s="95">
        <v>1.22</v>
      </c>
      <c r="F811" s="95">
        <v>0.26</v>
      </c>
      <c r="G811" s="95">
        <v>-12.31</v>
      </c>
      <c r="H811" s="95">
        <v>-34.79</v>
      </c>
      <c r="I811" s="95">
        <v>-52.51</v>
      </c>
      <c r="J811" s="95">
        <v>-5.12</v>
      </c>
      <c r="K811" s="95">
        <v>-9.82</v>
      </c>
      <c r="L811" s="95">
        <v>-4.7</v>
      </c>
      <c r="M811" s="95">
        <v>1.1200000000000001</v>
      </c>
      <c r="N811" s="95">
        <v>1.78</v>
      </c>
      <c r="O811" s="95">
        <v>-5.81</v>
      </c>
      <c r="P811" s="95">
        <v>-0.3</v>
      </c>
      <c r="Q811" s="95">
        <v>0.74</v>
      </c>
      <c r="R811" s="95">
        <v>-35.869999999999997</v>
      </c>
      <c r="S811" s="95">
        <v>-7.6</v>
      </c>
      <c r="T811" s="95">
        <v>-11.98</v>
      </c>
      <c r="U811" s="95">
        <v>0.21</v>
      </c>
      <c r="V811" s="95">
        <v>0.79</v>
      </c>
      <c r="W811" s="95">
        <v>0.14000000000000001</v>
      </c>
      <c r="X811" s="95">
        <v>-12.54</v>
      </c>
      <c r="Y811" s="95"/>
      <c r="Z811" s="74" t="s">
        <v>1111</v>
      </c>
      <c r="AA811" s="95">
        <v>4.5199999999999996</v>
      </c>
      <c r="AB811" s="95">
        <v>-1.62</v>
      </c>
      <c r="AC811" s="74" t="s">
        <v>1111</v>
      </c>
      <c r="AD811" s="95">
        <v>883367441</v>
      </c>
    </row>
    <row r="812" spans="1:30" x14ac:dyDescent="0.2">
      <c r="A812" s="74" t="s">
        <v>1921</v>
      </c>
      <c r="B812" s="95">
        <v>2.68</v>
      </c>
      <c r="C812" s="95"/>
      <c r="D812" s="95">
        <v>21.9</v>
      </c>
      <c r="E812" s="95">
        <v>0.27</v>
      </c>
      <c r="F812" s="95">
        <v>0.12</v>
      </c>
      <c r="G812" s="95">
        <v>14.86</v>
      </c>
      <c r="H812" s="95">
        <v>0.77</v>
      </c>
      <c r="I812" s="95">
        <v>0.75</v>
      </c>
      <c r="J812" s="95">
        <v>21.27</v>
      </c>
      <c r="K812" s="95">
        <v>11.36</v>
      </c>
      <c r="L812" s="95">
        <v>-9.91</v>
      </c>
      <c r="M812" s="95">
        <v>-0.12</v>
      </c>
      <c r="N812" s="95">
        <v>0.16</v>
      </c>
      <c r="O812" s="95">
        <v>0.56999999999999995</v>
      </c>
      <c r="P812" s="95">
        <v>-0.4</v>
      </c>
      <c r="Q812" s="95">
        <v>1.44</v>
      </c>
      <c r="R812" s="95">
        <v>1.22</v>
      </c>
      <c r="S812" s="95">
        <v>0.55000000000000004</v>
      </c>
      <c r="T812" s="95">
        <v>-0.36</v>
      </c>
      <c r="U812" s="95">
        <v>0.45</v>
      </c>
      <c r="V812" s="95">
        <v>0.55000000000000004</v>
      </c>
      <c r="W812" s="95">
        <v>0.74</v>
      </c>
      <c r="X812" s="95">
        <v>-1.2</v>
      </c>
      <c r="Y812" s="95"/>
      <c r="Z812" s="74" t="s">
        <v>1111</v>
      </c>
      <c r="AA812" s="95">
        <v>10.07</v>
      </c>
      <c r="AB812" s="95">
        <v>0.12</v>
      </c>
      <c r="AC812" s="74" t="s">
        <v>1111</v>
      </c>
      <c r="AD812" s="95">
        <v>82682824</v>
      </c>
    </row>
    <row r="813" spans="1:30" x14ac:dyDescent="0.2">
      <c r="A813" s="74" t="s">
        <v>1922</v>
      </c>
      <c r="B813" s="95">
        <v>2.85</v>
      </c>
      <c r="C813" s="95"/>
      <c r="D813" s="95">
        <v>-2.27</v>
      </c>
      <c r="E813" s="95">
        <v>0.69</v>
      </c>
      <c r="F813" s="95">
        <v>0.66</v>
      </c>
      <c r="G813" s="95"/>
      <c r="H813" s="95"/>
      <c r="I813" s="95"/>
      <c r="J813" s="95">
        <v>-2.27</v>
      </c>
      <c r="K813" s="95">
        <v>0.62</v>
      </c>
      <c r="L813" s="95">
        <v>2.89</v>
      </c>
      <c r="M813" s="95">
        <v>-1.01</v>
      </c>
      <c r="N813" s="95"/>
      <c r="O813" s="95">
        <v>0.7</v>
      </c>
      <c r="P813" s="95">
        <v>-45.21</v>
      </c>
      <c r="Q813" s="95">
        <v>18.75</v>
      </c>
      <c r="R813" s="95">
        <v>-35.090000000000003</v>
      </c>
      <c r="S813" s="95">
        <v>-33.25</v>
      </c>
      <c r="T813" s="95">
        <v>-35.090000000000003</v>
      </c>
      <c r="U813" s="95">
        <v>0.95</v>
      </c>
      <c r="V813" s="95">
        <v>0.05</v>
      </c>
      <c r="W813" s="95">
        <v>0</v>
      </c>
      <c r="X813" s="95"/>
      <c r="Y813" s="95"/>
      <c r="Z813" s="74" t="s">
        <v>1111</v>
      </c>
      <c r="AA813" s="95">
        <v>3.58</v>
      </c>
      <c r="AB813" s="95">
        <v>-1.25</v>
      </c>
      <c r="AC813" s="74" t="s">
        <v>1111</v>
      </c>
      <c r="AD813" s="95">
        <v>80745060</v>
      </c>
    </row>
    <row r="814" spans="1:30" x14ac:dyDescent="0.2">
      <c r="A814" s="74" t="s">
        <v>1923</v>
      </c>
      <c r="B814" s="95">
        <v>1541.33</v>
      </c>
      <c r="C814" s="95">
        <v>0.68</v>
      </c>
      <c r="D814" s="95">
        <v>27.96</v>
      </c>
      <c r="E814" s="95">
        <v>5.38</v>
      </c>
      <c r="F814" s="95">
        <v>1.35</v>
      </c>
      <c r="G814" s="95">
        <v>100</v>
      </c>
      <c r="H814" s="95">
        <v>38.33</v>
      </c>
      <c r="I814" s="95">
        <v>22.07</v>
      </c>
      <c r="J814" s="95">
        <v>16.100000000000001</v>
      </c>
      <c r="K814" s="95">
        <v>22.07</v>
      </c>
      <c r="L814" s="95">
        <v>5.95</v>
      </c>
      <c r="M814" s="95">
        <v>1.99</v>
      </c>
      <c r="N814" s="95">
        <v>6.17</v>
      </c>
      <c r="O814" s="95">
        <v>30.94</v>
      </c>
      <c r="P814" s="95">
        <v>-1.48</v>
      </c>
      <c r="Q814" s="95">
        <v>2.0099999999999998</v>
      </c>
      <c r="R814" s="95">
        <v>19.25</v>
      </c>
      <c r="S814" s="95">
        <v>4.83</v>
      </c>
      <c r="T814" s="95">
        <v>9.1</v>
      </c>
      <c r="U814" s="95">
        <v>0.25</v>
      </c>
      <c r="V814" s="95">
        <v>0.75</v>
      </c>
      <c r="W814" s="95">
        <v>0.22</v>
      </c>
      <c r="X814" s="95">
        <v>10.42</v>
      </c>
      <c r="Y814" s="95">
        <v>27.09</v>
      </c>
      <c r="Z814" s="74" t="s">
        <v>1111</v>
      </c>
      <c r="AA814" s="95">
        <v>286.37</v>
      </c>
      <c r="AB814" s="95">
        <v>55.12</v>
      </c>
      <c r="AC814" s="74" t="s">
        <v>1111</v>
      </c>
      <c r="AD814" s="95">
        <v>9329476055</v>
      </c>
    </row>
    <row r="815" spans="1:30" x14ac:dyDescent="0.2">
      <c r="A815" s="74" t="s">
        <v>1924</v>
      </c>
      <c r="B815" s="95">
        <v>50.12</v>
      </c>
      <c r="C815" s="95">
        <v>2.95</v>
      </c>
      <c r="D815" s="95">
        <v>10.51</v>
      </c>
      <c r="E815" s="95">
        <v>1.36</v>
      </c>
      <c r="F815" s="95">
        <v>0.14000000000000001</v>
      </c>
      <c r="G815" s="95">
        <v>0</v>
      </c>
      <c r="H815" s="95">
        <v>46.12</v>
      </c>
      <c r="I815" s="95">
        <v>35.380000000000003</v>
      </c>
      <c r="J815" s="95">
        <v>8.06</v>
      </c>
      <c r="K815" s="95">
        <v>-9.58</v>
      </c>
      <c r="L815" s="95">
        <v>-17.649999999999999</v>
      </c>
      <c r="M815" s="95">
        <v>-2.98</v>
      </c>
      <c r="N815" s="95">
        <v>3.72</v>
      </c>
      <c r="O815" s="95"/>
      <c r="P815" s="95">
        <v>-0.14000000000000001</v>
      </c>
      <c r="Q815" s="95"/>
      <c r="R815" s="95">
        <v>12.97</v>
      </c>
      <c r="S815" s="95">
        <v>1.29</v>
      </c>
      <c r="T815" s="95">
        <v>9.81</v>
      </c>
      <c r="U815" s="95">
        <v>0.1</v>
      </c>
      <c r="V815" s="95">
        <v>0.9</v>
      </c>
      <c r="W815" s="95">
        <v>0.04</v>
      </c>
      <c r="X815" s="95">
        <v>10.4</v>
      </c>
      <c r="Y815" s="95">
        <v>23.28</v>
      </c>
      <c r="Z815" s="74" t="s">
        <v>1111</v>
      </c>
      <c r="AA815" s="95">
        <v>36.770000000000003</v>
      </c>
      <c r="AB815" s="95">
        <v>4.7699999999999996</v>
      </c>
      <c r="AC815" s="74" t="s">
        <v>1111</v>
      </c>
      <c r="AD815" s="95">
        <v>744246916</v>
      </c>
    </row>
    <row r="816" spans="1:30" x14ac:dyDescent="0.2">
      <c r="A816" s="74" t="s">
        <v>1925</v>
      </c>
      <c r="B816" s="95">
        <v>549.86</v>
      </c>
      <c r="C816" s="95"/>
      <c r="D816" s="95">
        <v>8.81</v>
      </c>
      <c r="E816" s="95">
        <v>4.09</v>
      </c>
      <c r="F816" s="95">
        <v>1.1100000000000001</v>
      </c>
      <c r="G816" s="95">
        <v>100</v>
      </c>
      <c r="H816" s="95">
        <v>64.790000000000006</v>
      </c>
      <c r="I816" s="95">
        <v>49.29</v>
      </c>
      <c r="J816" s="95">
        <v>6.71</v>
      </c>
      <c r="K816" s="95">
        <v>10.14</v>
      </c>
      <c r="L816" s="95">
        <v>3.44</v>
      </c>
      <c r="M816" s="95">
        <v>2.1</v>
      </c>
      <c r="N816" s="95">
        <v>4.34</v>
      </c>
      <c r="O816" s="95">
        <v>4.33</v>
      </c>
      <c r="P816" s="95">
        <v>-74.72</v>
      </c>
      <c r="Q816" s="95">
        <v>1.35</v>
      </c>
      <c r="R816" s="95">
        <v>46.42</v>
      </c>
      <c r="S816" s="95">
        <v>12.6</v>
      </c>
      <c r="T816" s="95">
        <v>13.82</v>
      </c>
      <c r="U816" s="95">
        <v>0.27</v>
      </c>
      <c r="V816" s="95">
        <v>0.73</v>
      </c>
      <c r="W816" s="95">
        <v>0.26</v>
      </c>
      <c r="X816" s="95">
        <v>15.13</v>
      </c>
      <c r="Y816" s="95">
        <v>7.03</v>
      </c>
      <c r="Z816" s="74" t="s">
        <v>1111</v>
      </c>
      <c r="AA816" s="95">
        <v>134.38</v>
      </c>
      <c r="AB816" s="95">
        <v>62.38</v>
      </c>
      <c r="AC816" s="74" t="s">
        <v>1111</v>
      </c>
      <c r="AD816" s="95">
        <v>7994744456</v>
      </c>
    </row>
    <row r="817" spans="1:30" x14ac:dyDescent="0.2">
      <c r="A817" s="74" t="s">
        <v>1926</v>
      </c>
      <c r="B817" s="95">
        <v>272.31</v>
      </c>
      <c r="C817" s="95"/>
      <c r="D817" s="95">
        <v>14.06</v>
      </c>
      <c r="E817" s="95">
        <v>2.31</v>
      </c>
      <c r="F817" s="95">
        <v>1.03</v>
      </c>
      <c r="G817" s="95">
        <v>34.74</v>
      </c>
      <c r="H817" s="95">
        <v>8.76</v>
      </c>
      <c r="I817" s="95">
        <v>7.44</v>
      </c>
      <c r="J817" s="95">
        <v>11.94</v>
      </c>
      <c r="K817" s="95">
        <v>14.93</v>
      </c>
      <c r="L817" s="95">
        <v>2.99</v>
      </c>
      <c r="M817" s="95">
        <v>0.57999999999999996</v>
      </c>
      <c r="N817" s="95">
        <v>1.05</v>
      </c>
      <c r="O817" s="95">
        <v>15.65</v>
      </c>
      <c r="P817" s="95">
        <v>-1.29</v>
      </c>
      <c r="Q817" s="95">
        <v>1.49</v>
      </c>
      <c r="R817" s="95">
        <v>16.399999999999999</v>
      </c>
      <c r="S817" s="95">
        <v>7.31</v>
      </c>
      <c r="T817" s="95">
        <v>11.06</v>
      </c>
      <c r="U817" s="95">
        <v>0.45</v>
      </c>
      <c r="V817" s="95">
        <v>0.55000000000000004</v>
      </c>
      <c r="W817" s="95">
        <v>0.98</v>
      </c>
      <c r="X817" s="95">
        <v>10.050000000000001</v>
      </c>
      <c r="Y817" s="95">
        <v>26.22</v>
      </c>
      <c r="Z817" s="74" t="s">
        <v>1111</v>
      </c>
      <c r="AA817" s="95">
        <v>118.1</v>
      </c>
      <c r="AB817" s="95">
        <v>19.37</v>
      </c>
      <c r="AC817" s="74" t="s">
        <v>1111</v>
      </c>
      <c r="AD817" s="95">
        <v>6352202601</v>
      </c>
    </row>
    <row r="818" spans="1:30" x14ac:dyDescent="0.2">
      <c r="A818" s="74" t="s">
        <v>1927</v>
      </c>
      <c r="B818" s="95">
        <v>32.119999999999997</v>
      </c>
      <c r="C818" s="95">
        <v>8.2100000000000009</v>
      </c>
      <c r="D818" s="95">
        <v>13.51</v>
      </c>
      <c r="E818" s="95">
        <v>2.81</v>
      </c>
      <c r="F818" s="95">
        <v>0.33</v>
      </c>
      <c r="G818" s="95">
        <v>0</v>
      </c>
      <c r="H818" s="95">
        <v>61.46</v>
      </c>
      <c r="I818" s="95">
        <v>46.87</v>
      </c>
      <c r="J818" s="95">
        <v>10.31</v>
      </c>
      <c r="K818" s="95">
        <v>-0.27</v>
      </c>
      <c r="L818" s="95">
        <v>-10.58</v>
      </c>
      <c r="M818" s="95">
        <v>-2.88</v>
      </c>
      <c r="N818" s="95">
        <v>6.33</v>
      </c>
      <c r="O818" s="95"/>
      <c r="P818" s="95">
        <v>-0.33</v>
      </c>
      <c r="Q818" s="95"/>
      <c r="R818" s="95">
        <v>20.78</v>
      </c>
      <c r="S818" s="95">
        <v>2.4500000000000002</v>
      </c>
      <c r="T818" s="95">
        <v>20.54</v>
      </c>
      <c r="U818" s="95">
        <v>0.12</v>
      </c>
      <c r="V818" s="95">
        <v>0.88</v>
      </c>
      <c r="W818" s="95">
        <v>0.05</v>
      </c>
      <c r="X818" s="95">
        <v>22.25</v>
      </c>
      <c r="Y818" s="95"/>
      <c r="Z818" s="74" t="s">
        <v>1111</v>
      </c>
      <c r="AA818" s="95">
        <v>11.44</v>
      </c>
      <c r="AB818" s="95">
        <v>2.38</v>
      </c>
      <c r="AC818" s="74" t="s">
        <v>1111</v>
      </c>
      <c r="AD818" s="95">
        <v>6184583944</v>
      </c>
    </row>
    <row r="819" spans="1:30" x14ac:dyDescent="0.2">
      <c r="A819" s="74" t="s">
        <v>1928</v>
      </c>
      <c r="B819" s="95">
        <v>24.49</v>
      </c>
      <c r="C819" s="95"/>
      <c r="D819" s="95">
        <v>94.84</v>
      </c>
      <c r="E819" s="95">
        <v>2.93</v>
      </c>
      <c r="F819" s="95">
        <v>1.1200000000000001</v>
      </c>
      <c r="G819" s="95">
        <v>27.3</v>
      </c>
      <c r="H819" s="95">
        <v>7.53</v>
      </c>
      <c r="I819" s="95">
        <v>3.3</v>
      </c>
      <c r="J819" s="95">
        <v>41.61</v>
      </c>
      <c r="K819" s="95">
        <v>44.72</v>
      </c>
      <c r="L819" s="95">
        <v>3.11</v>
      </c>
      <c r="M819" s="95">
        <v>0.22</v>
      </c>
      <c r="N819" s="95">
        <v>3.13</v>
      </c>
      <c r="O819" s="95">
        <v>13.37</v>
      </c>
      <c r="P819" s="95">
        <v>-1.75</v>
      </c>
      <c r="Q819" s="95">
        <v>1.3</v>
      </c>
      <c r="R819" s="95">
        <v>3.09</v>
      </c>
      <c r="S819" s="95">
        <v>1.18</v>
      </c>
      <c r="T819" s="95">
        <v>4.17</v>
      </c>
      <c r="U819" s="95">
        <v>0.38</v>
      </c>
      <c r="V819" s="95">
        <v>0.62</v>
      </c>
      <c r="W819" s="95">
        <v>0.36</v>
      </c>
      <c r="X819" s="95">
        <v>4.33</v>
      </c>
      <c r="Y819" s="95"/>
      <c r="Z819" s="74" t="s">
        <v>1111</v>
      </c>
      <c r="AA819" s="95">
        <v>8.35</v>
      </c>
      <c r="AB819" s="95">
        <v>0.26</v>
      </c>
      <c r="AC819" s="74" t="s">
        <v>1111</v>
      </c>
      <c r="AD819" s="95">
        <v>7758424653</v>
      </c>
    </row>
    <row r="820" spans="1:30" x14ac:dyDescent="0.2">
      <c r="A820" s="74" t="s">
        <v>1929</v>
      </c>
      <c r="B820" s="95">
        <v>35.31</v>
      </c>
      <c r="C820" s="95">
        <v>3.33</v>
      </c>
      <c r="D820" s="95">
        <v>15.37</v>
      </c>
      <c r="E820" s="95">
        <v>1.95</v>
      </c>
      <c r="F820" s="95">
        <v>0.75</v>
      </c>
      <c r="G820" s="95">
        <v>25.91</v>
      </c>
      <c r="H820" s="95">
        <v>13.96</v>
      </c>
      <c r="I820" s="95">
        <v>9.82</v>
      </c>
      <c r="J820" s="95">
        <v>10.81</v>
      </c>
      <c r="K820" s="95">
        <v>16.82</v>
      </c>
      <c r="L820" s="95">
        <v>5.94</v>
      </c>
      <c r="M820" s="95">
        <v>1.07</v>
      </c>
      <c r="N820" s="95">
        <v>1.51</v>
      </c>
      <c r="O820" s="95">
        <v>-71.260000000000005</v>
      </c>
      <c r="P820" s="95">
        <v>-0.87</v>
      </c>
      <c r="Q820" s="95">
        <v>0.93</v>
      </c>
      <c r="R820" s="95">
        <v>12.7</v>
      </c>
      <c r="S820" s="95">
        <v>4.88</v>
      </c>
      <c r="T820" s="95">
        <v>7.68</v>
      </c>
      <c r="U820" s="95">
        <v>0.38</v>
      </c>
      <c r="V820" s="95">
        <v>0.62</v>
      </c>
      <c r="W820" s="95">
        <v>0.5</v>
      </c>
      <c r="X820" s="95">
        <v>5.24</v>
      </c>
      <c r="Y820" s="95"/>
      <c r="Z820" s="74" t="s">
        <v>1111</v>
      </c>
      <c r="AA820" s="95">
        <v>18.09</v>
      </c>
      <c r="AB820" s="95">
        <v>2.2999999999999998</v>
      </c>
      <c r="AC820" s="74" t="s">
        <v>1111</v>
      </c>
      <c r="AD820" s="95">
        <v>17043659281</v>
      </c>
    </row>
    <row r="821" spans="1:30" x14ac:dyDescent="0.2">
      <c r="A821" s="74" t="s">
        <v>1930</v>
      </c>
      <c r="B821" s="95">
        <v>50.81</v>
      </c>
      <c r="C821" s="95">
        <v>3.86</v>
      </c>
      <c r="D821" s="95">
        <v>12.61</v>
      </c>
      <c r="E821" s="95">
        <v>10.28</v>
      </c>
      <c r="F821" s="95">
        <v>0.33</v>
      </c>
      <c r="G821" s="95">
        <v>4.01</v>
      </c>
      <c r="H821" s="95">
        <v>0.91</v>
      </c>
      <c r="I821" s="95">
        <v>0.68</v>
      </c>
      <c r="J821" s="95">
        <v>9.36</v>
      </c>
      <c r="K821" s="95">
        <v>11.44</v>
      </c>
      <c r="L821" s="95">
        <v>2.09</v>
      </c>
      <c r="M821" s="95">
        <v>2.29</v>
      </c>
      <c r="N821" s="95">
        <v>0.09</v>
      </c>
      <c r="O821" s="95">
        <v>4.43</v>
      </c>
      <c r="P821" s="95">
        <v>-1.08</v>
      </c>
      <c r="Q821" s="95">
        <v>1.1200000000000001</v>
      </c>
      <c r="R821" s="95">
        <v>81.48</v>
      </c>
      <c r="S821" s="95">
        <v>2.64</v>
      </c>
      <c r="T821" s="95">
        <v>18.62</v>
      </c>
      <c r="U821" s="95">
        <v>0.03</v>
      </c>
      <c r="V821" s="95">
        <v>0.97</v>
      </c>
      <c r="W821" s="95">
        <v>3.89</v>
      </c>
      <c r="X821" s="95">
        <v>5.98</v>
      </c>
      <c r="Y821" s="95">
        <v>-15.6</v>
      </c>
      <c r="Z821" s="74" t="s">
        <v>1111</v>
      </c>
      <c r="AA821" s="95">
        <v>4.9400000000000004</v>
      </c>
      <c r="AB821" s="95">
        <v>4.03</v>
      </c>
      <c r="AC821" s="74" t="s">
        <v>1111</v>
      </c>
      <c r="AD821" s="95">
        <v>14317648280</v>
      </c>
    </row>
    <row r="822" spans="1:30" x14ac:dyDescent="0.2">
      <c r="A822" s="74" t="s">
        <v>1931</v>
      </c>
      <c r="B822" s="95">
        <v>56</v>
      </c>
      <c r="C822" s="95">
        <v>1.61</v>
      </c>
      <c r="D822" s="95">
        <v>7.46</v>
      </c>
      <c r="E822" s="95">
        <v>1.21</v>
      </c>
      <c r="F822" s="95">
        <v>0.3</v>
      </c>
      <c r="G822" s="95">
        <v>100</v>
      </c>
      <c r="H822" s="95">
        <v>67.27</v>
      </c>
      <c r="I822" s="95">
        <v>39.28</v>
      </c>
      <c r="J822" s="95">
        <v>4.3600000000000003</v>
      </c>
      <c r="K822" s="95">
        <v>14.57</v>
      </c>
      <c r="L822" s="95">
        <v>10.210000000000001</v>
      </c>
      <c r="M822" s="95">
        <v>2.84</v>
      </c>
      <c r="N822" s="95">
        <v>2.93</v>
      </c>
      <c r="O822" s="95">
        <v>-10.14</v>
      </c>
      <c r="P822" s="95">
        <v>-0.32</v>
      </c>
      <c r="Q822" s="95">
        <v>0.72</v>
      </c>
      <c r="R822" s="95">
        <v>16.27</v>
      </c>
      <c r="S822" s="95">
        <v>3.99</v>
      </c>
      <c r="T822" s="95">
        <v>6.65</v>
      </c>
      <c r="U822" s="95">
        <v>0.25</v>
      </c>
      <c r="V822" s="95">
        <v>0.75</v>
      </c>
      <c r="W822" s="95">
        <v>0.1</v>
      </c>
      <c r="X822" s="95">
        <v>3.32</v>
      </c>
      <c r="Y822" s="95">
        <v>0.84</v>
      </c>
      <c r="Z822" s="74" t="s">
        <v>1111</v>
      </c>
      <c r="AA822" s="95">
        <v>46.13</v>
      </c>
      <c r="AB822" s="95">
        <v>7.5</v>
      </c>
      <c r="AC822" s="74" t="s">
        <v>1111</v>
      </c>
      <c r="AD822" s="95">
        <v>972020000</v>
      </c>
    </row>
    <row r="823" spans="1:30" x14ac:dyDescent="0.2">
      <c r="A823" s="74" t="s">
        <v>1932</v>
      </c>
      <c r="B823" s="95">
        <v>24.34</v>
      </c>
      <c r="C823" s="95">
        <v>1.34</v>
      </c>
      <c r="D823" s="95">
        <v>15.54</v>
      </c>
      <c r="E823" s="95">
        <v>0.94</v>
      </c>
      <c r="F823" s="95">
        <v>0.59</v>
      </c>
      <c r="G823" s="95">
        <v>45</v>
      </c>
      <c r="H823" s="95">
        <v>7.05</v>
      </c>
      <c r="I823" s="95">
        <v>5.09</v>
      </c>
      <c r="J823" s="95">
        <v>11.22</v>
      </c>
      <c r="K823" s="95">
        <v>9.14</v>
      </c>
      <c r="L823" s="95">
        <v>-2.08</v>
      </c>
      <c r="M823" s="95">
        <v>-0.17</v>
      </c>
      <c r="N823" s="95">
        <v>0.79</v>
      </c>
      <c r="O823" s="95">
        <v>4.8099999999999996</v>
      </c>
      <c r="P823" s="95">
        <v>-0.98</v>
      </c>
      <c r="Q823" s="95">
        <v>1.44</v>
      </c>
      <c r="R823" s="95">
        <v>6.08</v>
      </c>
      <c r="S823" s="95">
        <v>3.79</v>
      </c>
      <c r="T823" s="95">
        <v>6.16</v>
      </c>
      <c r="U823" s="95">
        <v>0.62</v>
      </c>
      <c r="V823" s="95">
        <v>0.38</v>
      </c>
      <c r="W823" s="95">
        <v>0.75</v>
      </c>
      <c r="X823" s="95">
        <v>-0.6</v>
      </c>
      <c r="Y823" s="95">
        <v>-15.08</v>
      </c>
      <c r="Z823" s="74" t="s">
        <v>1111</v>
      </c>
      <c r="AA823" s="95">
        <v>25.77</v>
      </c>
      <c r="AB823" s="95">
        <v>1.57</v>
      </c>
      <c r="AC823" s="74" t="s">
        <v>1111</v>
      </c>
      <c r="AD823" s="95">
        <v>25454122122</v>
      </c>
    </row>
    <row r="824" spans="1:30" x14ac:dyDescent="0.2">
      <c r="A824" s="74" t="s">
        <v>1933</v>
      </c>
      <c r="B824" s="95">
        <v>36.85</v>
      </c>
      <c r="C824" s="95"/>
      <c r="D824" s="95">
        <v>103.63</v>
      </c>
      <c r="E824" s="95">
        <v>5.97</v>
      </c>
      <c r="F824" s="95">
        <v>0.71</v>
      </c>
      <c r="G824" s="95">
        <v>77.77</v>
      </c>
      <c r="H824" s="95">
        <v>1.57</v>
      </c>
      <c r="I824" s="95">
        <v>0.69</v>
      </c>
      <c r="J824" s="95">
        <v>45.2</v>
      </c>
      <c r="K824" s="95">
        <v>53.07</v>
      </c>
      <c r="L824" s="95">
        <v>7.87</v>
      </c>
      <c r="M824" s="95">
        <v>1.04</v>
      </c>
      <c r="N824" s="95">
        <v>0.71</v>
      </c>
      <c r="O824" s="95">
        <v>-7.79</v>
      </c>
      <c r="P824" s="95">
        <v>-0.8</v>
      </c>
      <c r="Q824" s="95">
        <v>0.56000000000000005</v>
      </c>
      <c r="R824" s="95">
        <v>5.76</v>
      </c>
      <c r="S824" s="95">
        <v>0.68</v>
      </c>
      <c r="T824" s="95">
        <v>4.6100000000000003</v>
      </c>
      <c r="U824" s="95">
        <v>0.12</v>
      </c>
      <c r="V824" s="95">
        <v>0.88</v>
      </c>
      <c r="W824" s="95">
        <v>1</v>
      </c>
      <c r="X824" s="95">
        <v>-1.1399999999999999</v>
      </c>
      <c r="Y824" s="95"/>
      <c r="Z824" s="74" t="s">
        <v>1111</v>
      </c>
      <c r="AA824" s="95">
        <v>6.17</v>
      </c>
      <c r="AB824" s="95">
        <v>0.36</v>
      </c>
      <c r="AC824" s="74" t="s">
        <v>1111</v>
      </c>
      <c r="AD824" s="95">
        <v>1922442390</v>
      </c>
    </row>
    <row r="825" spans="1:30" x14ac:dyDescent="0.2">
      <c r="A825" s="74" t="s">
        <v>1934</v>
      </c>
      <c r="B825" s="95">
        <v>24.28</v>
      </c>
      <c r="C825" s="95">
        <v>1.1499999999999999</v>
      </c>
      <c r="D825" s="95">
        <v>35.6</v>
      </c>
      <c r="E825" s="95">
        <v>3.07</v>
      </c>
      <c r="F825" s="95">
        <v>0.49</v>
      </c>
      <c r="G825" s="95">
        <v>43.39</v>
      </c>
      <c r="H825" s="95">
        <v>4.41</v>
      </c>
      <c r="I825" s="95">
        <v>0.97</v>
      </c>
      <c r="J825" s="95">
        <v>7.85</v>
      </c>
      <c r="K825" s="95">
        <v>9.52</v>
      </c>
      <c r="L825" s="95">
        <v>1.7</v>
      </c>
      <c r="M825" s="95">
        <v>0.66</v>
      </c>
      <c r="N825" s="95">
        <v>0.35</v>
      </c>
      <c r="O825" s="95">
        <v>-4.46</v>
      </c>
      <c r="P825" s="95">
        <v>-0.91</v>
      </c>
      <c r="Q825" s="95">
        <v>0.81</v>
      </c>
      <c r="R825" s="95">
        <v>8.6300000000000008</v>
      </c>
      <c r="S825" s="95">
        <v>1.39</v>
      </c>
      <c r="T825" s="95">
        <v>11.58</v>
      </c>
      <c r="U825" s="95">
        <v>0.16</v>
      </c>
      <c r="V825" s="95">
        <v>0.84</v>
      </c>
      <c r="W825" s="95">
        <v>1.42</v>
      </c>
      <c r="X825" s="95">
        <v>-3.86</v>
      </c>
      <c r="Y825" s="95"/>
      <c r="Z825" s="74" t="s">
        <v>1111</v>
      </c>
      <c r="AA825" s="95">
        <v>7.9</v>
      </c>
      <c r="AB825" s="95">
        <v>0.68</v>
      </c>
      <c r="AC825" s="74" t="s">
        <v>1111</v>
      </c>
      <c r="AD825" s="95">
        <v>921394681</v>
      </c>
    </row>
    <row r="826" spans="1:30" x14ac:dyDescent="0.2">
      <c r="A826" s="74" t="s">
        <v>1935</v>
      </c>
      <c r="B826" s="95">
        <v>0.44</v>
      </c>
      <c r="C826" s="95"/>
      <c r="D826" s="95">
        <v>-0.48</v>
      </c>
      <c r="E826" s="95">
        <v>0.44</v>
      </c>
      <c r="F826" s="95">
        <v>0.37</v>
      </c>
      <c r="G826" s="95">
        <v>100</v>
      </c>
      <c r="H826" s="95">
        <v>-701.99</v>
      </c>
      <c r="I826" s="95">
        <v>-701.99</v>
      </c>
      <c r="J826" s="95">
        <v>-0.48</v>
      </c>
      <c r="K826" s="95">
        <v>0.75</v>
      </c>
      <c r="L826" s="95">
        <v>1.23</v>
      </c>
      <c r="M826" s="95">
        <v>-1.1399999999999999</v>
      </c>
      <c r="N826" s="95">
        <v>3.38</v>
      </c>
      <c r="O826" s="95">
        <v>0.45</v>
      </c>
      <c r="P826" s="95">
        <v>-9.06</v>
      </c>
      <c r="Q826" s="95">
        <v>6.38</v>
      </c>
      <c r="R826" s="95">
        <v>-91.97</v>
      </c>
      <c r="S826" s="95">
        <v>-76.069999999999993</v>
      </c>
      <c r="T826" s="95">
        <v>-91.97</v>
      </c>
      <c r="U826" s="95">
        <v>0.83</v>
      </c>
      <c r="V826" s="95">
        <v>0.17</v>
      </c>
      <c r="W826" s="95">
        <v>0.11</v>
      </c>
      <c r="X826" s="95"/>
      <c r="Y826" s="95"/>
      <c r="Z826" s="74" t="s">
        <v>1111</v>
      </c>
      <c r="AA826" s="95">
        <v>0.99</v>
      </c>
      <c r="AB826" s="95">
        <v>-0.91</v>
      </c>
      <c r="AC826" s="74" t="s">
        <v>1111</v>
      </c>
      <c r="AD826" s="95">
        <v>32967484</v>
      </c>
    </row>
    <row r="827" spans="1:30" x14ac:dyDescent="0.2">
      <c r="A827" s="74" t="s">
        <v>1936</v>
      </c>
      <c r="B827" s="95">
        <v>21.71</v>
      </c>
      <c r="C827" s="95"/>
      <c r="D827" s="95">
        <v>14.96</v>
      </c>
      <c r="E827" s="95">
        <v>1.22</v>
      </c>
      <c r="F827" s="95">
        <v>0.09</v>
      </c>
      <c r="G827" s="95">
        <v>0</v>
      </c>
      <c r="H827" s="95">
        <v>28.96</v>
      </c>
      <c r="I827" s="95">
        <v>18.53</v>
      </c>
      <c r="J827" s="95">
        <v>9.57</v>
      </c>
      <c r="K827" s="95">
        <v>-22.69</v>
      </c>
      <c r="L827" s="95">
        <v>-32.270000000000003</v>
      </c>
      <c r="M827" s="95">
        <v>-4.0999999999999996</v>
      </c>
      <c r="N827" s="95">
        <v>2.77</v>
      </c>
      <c r="O827" s="95"/>
      <c r="P827" s="95">
        <v>-0.09</v>
      </c>
      <c r="Q827" s="95"/>
      <c r="R827" s="95">
        <v>8.1300000000000008</v>
      </c>
      <c r="S827" s="95">
        <v>0.57999999999999996</v>
      </c>
      <c r="T827" s="95">
        <v>6.22</v>
      </c>
      <c r="U827" s="95">
        <v>7.0000000000000007E-2</v>
      </c>
      <c r="V827" s="95">
        <v>0.93</v>
      </c>
      <c r="W827" s="95">
        <v>0.03</v>
      </c>
      <c r="X827" s="95">
        <v>22.14</v>
      </c>
      <c r="Y827" s="95">
        <v>14.79</v>
      </c>
      <c r="Z827" s="74" t="s">
        <v>1111</v>
      </c>
      <c r="AA827" s="95">
        <v>17.850000000000001</v>
      </c>
      <c r="AB827" s="95">
        <v>1.45</v>
      </c>
      <c r="AC827" s="74" t="s">
        <v>1111</v>
      </c>
      <c r="AD827" s="95">
        <v>179127039</v>
      </c>
    </row>
    <row r="828" spans="1:30" x14ac:dyDescent="0.2">
      <c r="A828" s="74" t="s">
        <v>1937</v>
      </c>
      <c r="B828" s="95">
        <v>40.07</v>
      </c>
      <c r="C828" s="95">
        <v>0.08</v>
      </c>
      <c r="D828" s="95">
        <v>570.25</v>
      </c>
      <c r="E828" s="95">
        <v>1.97</v>
      </c>
      <c r="F828" s="95">
        <v>1.62</v>
      </c>
      <c r="G828" s="95">
        <v>10.85</v>
      </c>
      <c r="H828" s="95">
        <v>-2.27</v>
      </c>
      <c r="I828" s="95">
        <v>0.25</v>
      </c>
      <c r="J828" s="95">
        <v>-62.21</v>
      </c>
      <c r="K828" s="95">
        <v>-59.36</v>
      </c>
      <c r="L828" s="95">
        <v>2.85</v>
      </c>
      <c r="M828" s="95">
        <v>-0.09</v>
      </c>
      <c r="N828" s="95">
        <v>1.41</v>
      </c>
      <c r="O828" s="95">
        <v>5.39</v>
      </c>
      <c r="P828" s="95">
        <v>-2.61</v>
      </c>
      <c r="Q828" s="95">
        <v>4.72</v>
      </c>
      <c r="R828" s="95">
        <v>0.34</v>
      </c>
      <c r="S828" s="95">
        <v>0.28000000000000003</v>
      </c>
      <c r="T828" s="95">
        <v>-5.34</v>
      </c>
      <c r="U828" s="95">
        <v>0.82</v>
      </c>
      <c r="V828" s="95">
        <v>0.18</v>
      </c>
      <c r="W828" s="95">
        <v>1.1499999999999999</v>
      </c>
      <c r="X828" s="95">
        <v>-6.71</v>
      </c>
      <c r="Y828" s="95">
        <v>-63.46</v>
      </c>
      <c r="Z828" s="74" t="s">
        <v>1111</v>
      </c>
      <c r="AA828" s="95">
        <v>20.38</v>
      </c>
      <c r="AB828" s="95">
        <v>7.0000000000000007E-2</v>
      </c>
      <c r="AC828" s="74" t="s">
        <v>1111</v>
      </c>
      <c r="AD828" s="95">
        <v>1957683962</v>
      </c>
    </row>
    <row r="829" spans="1:30" x14ac:dyDescent="0.2">
      <c r="A829" s="74" t="s">
        <v>1938</v>
      </c>
      <c r="B829" s="95">
        <v>20.86</v>
      </c>
      <c r="C829" s="95"/>
      <c r="D829" s="95">
        <v>-11.55</v>
      </c>
      <c r="E829" s="95">
        <v>4.7300000000000004</v>
      </c>
      <c r="F829" s="95">
        <v>3.73</v>
      </c>
      <c r="G829" s="95">
        <v>100</v>
      </c>
      <c r="H829" s="95">
        <v>-43568.42</v>
      </c>
      <c r="I829" s="95">
        <v>-49737.89</v>
      </c>
      <c r="J829" s="95">
        <v>-13.19</v>
      </c>
      <c r="K829" s="95">
        <v>-11.15</v>
      </c>
      <c r="L829" s="95">
        <v>2.04</v>
      </c>
      <c r="M829" s="95">
        <v>-0.73</v>
      </c>
      <c r="N829" s="95">
        <v>5746.56</v>
      </c>
      <c r="O829" s="95">
        <v>7.47</v>
      </c>
      <c r="P829" s="95">
        <v>-9.2799999999999994</v>
      </c>
      <c r="Q829" s="95">
        <v>6.03</v>
      </c>
      <c r="R829" s="95">
        <v>-40.94</v>
      </c>
      <c r="S829" s="95">
        <v>-32.270000000000003</v>
      </c>
      <c r="T829" s="95">
        <v>-35.9</v>
      </c>
      <c r="U829" s="95">
        <v>0.79</v>
      </c>
      <c r="V829" s="95">
        <v>0.21</v>
      </c>
      <c r="W829" s="95">
        <v>0</v>
      </c>
      <c r="X829" s="95"/>
      <c r="Y829" s="95"/>
      <c r="Z829" s="74" t="s">
        <v>1111</v>
      </c>
      <c r="AA829" s="95">
        <v>4.41</v>
      </c>
      <c r="AB829" s="95">
        <v>-1.81</v>
      </c>
      <c r="AC829" s="74" t="s">
        <v>1111</v>
      </c>
      <c r="AD829" s="95">
        <v>545922888</v>
      </c>
    </row>
    <row r="830" spans="1:30" x14ac:dyDescent="0.2">
      <c r="A830" s="74" t="s">
        <v>1939</v>
      </c>
      <c r="B830" s="95">
        <v>45.34</v>
      </c>
      <c r="C830" s="95"/>
      <c r="D830" s="95">
        <v>33.729999999999997</v>
      </c>
      <c r="E830" s="95">
        <v>8.36</v>
      </c>
      <c r="F830" s="95">
        <v>5.69</v>
      </c>
      <c r="G830" s="95">
        <v>52.34</v>
      </c>
      <c r="H830" s="95">
        <v>13.35</v>
      </c>
      <c r="I830" s="95">
        <v>13.16</v>
      </c>
      <c r="J830" s="95">
        <v>33.24</v>
      </c>
      <c r="K830" s="95">
        <v>31.22</v>
      </c>
      <c r="L830" s="95">
        <v>-2.02</v>
      </c>
      <c r="M830" s="95">
        <v>-0.51</v>
      </c>
      <c r="N830" s="95">
        <v>4.4400000000000004</v>
      </c>
      <c r="O830" s="95">
        <v>12.4</v>
      </c>
      <c r="P830" s="95">
        <v>-18.38</v>
      </c>
      <c r="Q830" s="95">
        <v>2.98</v>
      </c>
      <c r="R830" s="95">
        <v>24.8</v>
      </c>
      <c r="S830" s="95">
        <v>16.88</v>
      </c>
      <c r="T830" s="95">
        <v>24.97</v>
      </c>
      <c r="U830" s="95">
        <v>0.68</v>
      </c>
      <c r="V830" s="95">
        <v>0.32</v>
      </c>
      <c r="W830" s="95">
        <v>1.28</v>
      </c>
      <c r="X830" s="95">
        <v>5.84</v>
      </c>
      <c r="Y830" s="95"/>
      <c r="Z830" s="74" t="s">
        <v>1111</v>
      </c>
      <c r="AA830" s="95">
        <v>5.42</v>
      </c>
      <c r="AB830" s="95">
        <v>1.34</v>
      </c>
      <c r="AC830" s="74" t="s">
        <v>1111</v>
      </c>
      <c r="AD830" s="95">
        <v>2890706108</v>
      </c>
    </row>
    <row r="831" spans="1:30" x14ac:dyDescent="0.2">
      <c r="A831" s="74" t="s">
        <v>1940</v>
      </c>
      <c r="B831" s="95">
        <v>5.44</v>
      </c>
      <c r="C831" s="95"/>
      <c r="D831" s="95">
        <v>-7.09</v>
      </c>
      <c r="E831" s="95">
        <v>2.44</v>
      </c>
      <c r="F831" s="95">
        <v>0.49</v>
      </c>
      <c r="G831" s="95">
        <v>41.51</v>
      </c>
      <c r="H831" s="95">
        <v>-3.06</v>
      </c>
      <c r="I831" s="95">
        <v>-8.9</v>
      </c>
      <c r="J831" s="95">
        <v>-20.64</v>
      </c>
      <c r="K831" s="95">
        <v>-31.15</v>
      </c>
      <c r="L831" s="95">
        <v>-10.51</v>
      </c>
      <c r="M831" s="95">
        <v>1.24</v>
      </c>
      <c r="N831" s="95">
        <v>0.63</v>
      </c>
      <c r="O831" s="95">
        <v>1.98</v>
      </c>
      <c r="P831" s="95">
        <v>-0.94</v>
      </c>
      <c r="Q831" s="95">
        <v>2.04</v>
      </c>
      <c r="R831" s="95">
        <v>-34.35</v>
      </c>
      <c r="S831" s="95">
        <v>-6.85</v>
      </c>
      <c r="T831" s="95">
        <v>-3.7</v>
      </c>
      <c r="U831" s="95">
        <v>0.2</v>
      </c>
      <c r="V831" s="95">
        <v>0.8</v>
      </c>
      <c r="W831" s="95">
        <v>0.77</v>
      </c>
      <c r="X831" s="95">
        <v>1.91</v>
      </c>
      <c r="Y831" s="95"/>
      <c r="Z831" s="74" t="s">
        <v>1111</v>
      </c>
      <c r="AA831" s="95">
        <v>2.23</v>
      </c>
      <c r="AB831" s="95">
        <v>-0.77</v>
      </c>
      <c r="AC831" s="74" t="s">
        <v>1111</v>
      </c>
      <c r="AD831" s="95">
        <v>195315584</v>
      </c>
    </row>
    <row r="832" spans="1:30" x14ac:dyDescent="0.2">
      <c r="A832" s="74" t="s">
        <v>1941</v>
      </c>
      <c r="B832" s="95">
        <v>37.299999999999997</v>
      </c>
      <c r="C832" s="95"/>
      <c r="D832" s="95">
        <v>38.299999999999997</v>
      </c>
      <c r="E832" s="95">
        <v>6.31</v>
      </c>
      <c r="F832" s="95">
        <v>4.75</v>
      </c>
      <c r="G832" s="95">
        <v>49.98</v>
      </c>
      <c r="H832" s="95">
        <v>21.45</v>
      </c>
      <c r="I832" s="95">
        <v>20</v>
      </c>
      <c r="J832" s="95">
        <v>35.72</v>
      </c>
      <c r="K832" s="95">
        <v>31.58</v>
      </c>
      <c r="L832" s="95">
        <v>-4.1399999999999997</v>
      </c>
      <c r="M832" s="95">
        <v>-0.73</v>
      </c>
      <c r="N832" s="95">
        <v>7.66</v>
      </c>
      <c r="O832" s="95">
        <v>7.2</v>
      </c>
      <c r="P832" s="95">
        <v>-45.69</v>
      </c>
      <c r="Q832" s="95">
        <v>3.79</v>
      </c>
      <c r="R832" s="95">
        <v>16.48</v>
      </c>
      <c r="S832" s="95">
        <v>12.41</v>
      </c>
      <c r="T832" s="95">
        <v>16.21</v>
      </c>
      <c r="U832" s="95">
        <v>0.75</v>
      </c>
      <c r="V832" s="95">
        <v>0.25</v>
      </c>
      <c r="W832" s="95">
        <v>0.62</v>
      </c>
      <c r="X832" s="95">
        <v>9.44</v>
      </c>
      <c r="Y832" s="95"/>
      <c r="Z832" s="74" t="s">
        <v>1111</v>
      </c>
      <c r="AA832" s="95">
        <v>5.91</v>
      </c>
      <c r="AB832" s="95">
        <v>0.97</v>
      </c>
      <c r="AC832" s="74" t="s">
        <v>1111</v>
      </c>
      <c r="AD832" s="95">
        <v>1635295410</v>
      </c>
    </row>
    <row r="833" spans="1:30" x14ac:dyDescent="0.2">
      <c r="A833" s="74" t="s">
        <v>1942</v>
      </c>
      <c r="B833" s="95">
        <v>4.0199999999999996</v>
      </c>
      <c r="C833" s="95"/>
      <c r="D833" s="95">
        <v>26.5</v>
      </c>
      <c r="E833" s="95">
        <v>2.39</v>
      </c>
      <c r="F833" s="95">
        <v>1.35</v>
      </c>
      <c r="G833" s="95">
        <v>44.2</v>
      </c>
      <c r="H833" s="95">
        <v>-15.3</v>
      </c>
      <c r="I833" s="95">
        <v>10.85</v>
      </c>
      <c r="J833" s="95">
        <v>-18.79</v>
      </c>
      <c r="K833" s="95">
        <v>-13.66</v>
      </c>
      <c r="L833" s="95">
        <v>5.12</v>
      </c>
      <c r="M833" s="95">
        <v>-0.65</v>
      </c>
      <c r="N833" s="95">
        <v>2.87</v>
      </c>
      <c r="O833" s="95">
        <v>2.36</v>
      </c>
      <c r="P833" s="95">
        <v>-88.32</v>
      </c>
      <c r="Q833" s="95">
        <v>2.4</v>
      </c>
      <c r="R833" s="95">
        <v>9.01</v>
      </c>
      <c r="S833" s="95">
        <v>5.0999999999999996</v>
      </c>
      <c r="T833" s="95">
        <v>-12.64</v>
      </c>
      <c r="U833" s="95">
        <v>0.56999999999999995</v>
      </c>
      <c r="V833" s="95">
        <v>0.43</v>
      </c>
      <c r="W833" s="95">
        <v>0.47</v>
      </c>
      <c r="X833" s="95"/>
      <c r="Y833" s="95"/>
      <c r="Z833" s="74" t="s">
        <v>1111</v>
      </c>
      <c r="AA833" s="95">
        <v>1.68</v>
      </c>
      <c r="AB833" s="95">
        <v>0.15</v>
      </c>
      <c r="AC833" s="74" t="s">
        <v>1111</v>
      </c>
      <c r="AD833" s="95">
        <v>686404950</v>
      </c>
    </row>
    <row r="834" spans="1:30" x14ac:dyDescent="0.2">
      <c r="A834" s="74" t="s">
        <v>1943</v>
      </c>
      <c r="B834" s="95">
        <v>3.09</v>
      </c>
      <c r="C834" s="95">
        <v>127.51</v>
      </c>
      <c r="D834" s="95">
        <v>0.81</v>
      </c>
      <c r="E834" s="95">
        <v>0.39</v>
      </c>
      <c r="F834" s="95">
        <v>0.25</v>
      </c>
      <c r="G834" s="95">
        <v>34.47</v>
      </c>
      <c r="H834" s="95">
        <v>13.81</v>
      </c>
      <c r="I834" s="95">
        <v>99.51</v>
      </c>
      <c r="J834" s="95">
        <v>5.84</v>
      </c>
      <c r="K834" s="95">
        <v>-1.83</v>
      </c>
      <c r="L834" s="95">
        <v>-7.67</v>
      </c>
      <c r="M834" s="95">
        <v>-0.52</v>
      </c>
      <c r="N834" s="95">
        <v>0.81</v>
      </c>
      <c r="O834" s="95">
        <v>0.59</v>
      </c>
      <c r="P834" s="95">
        <v>-0.83</v>
      </c>
      <c r="Q834" s="95">
        <v>2.4900000000000002</v>
      </c>
      <c r="R834" s="95">
        <v>48.52</v>
      </c>
      <c r="S834" s="95">
        <v>30.7</v>
      </c>
      <c r="T834" s="95">
        <v>0.98</v>
      </c>
      <c r="U834" s="95">
        <v>0.63</v>
      </c>
      <c r="V834" s="95">
        <v>0.37</v>
      </c>
      <c r="W834" s="95">
        <v>0.31</v>
      </c>
      <c r="X834" s="95"/>
      <c r="Y834" s="95"/>
      <c r="Z834" s="74" t="s">
        <v>1111</v>
      </c>
      <c r="AA834" s="95">
        <v>7.86</v>
      </c>
      <c r="AB834" s="95">
        <v>3.81</v>
      </c>
      <c r="AC834" s="74" t="s">
        <v>1111</v>
      </c>
      <c r="AD834" s="95">
        <v>450999231.95999998</v>
      </c>
    </row>
    <row r="835" spans="1:30" x14ac:dyDescent="0.2">
      <c r="A835" s="74" t="s">
        <v>1944</v>
      </c>
      <c r="B835" s="95">
        <v>21.48</v>
      </c>
      <c r="C835" s="95">
        <v>9.7799999999999994</v>
      </c>
      <c r="D835" s="95">
        <v>43.68</v>
      </c>
      <c r="E835" s="95"/>
      <c r="F835" s="95">
        <v>0.64</v>
      </c>
      <c r="G835" s="95">
        <v>8.26</v>
      </c>
      <c r="H835" s="95">
        <v>0.94</v>
      </c>
      <c r="I835" s="95">
        <v>0.61</v>
      </c>
      <c r="J835" s="95">
        <v>28.47</v>
      </c>
      <c r="K835" s="95">
        <v>56.36</v>
      </c>
      <c r="L835" s="95">
        <v>27.89</v>
      </c>
      <c r="M835" s="95"/>
      <c r="N835" s="95">
        <v>0.27</v>
      </c>
      <c r="O835" s="95">
        <v>-10.51</v>
      </c>
      <c r="P835" s="95">
        <v>-0.7</v>
      </c>
      <c r="Q835" s="95">
        <v>0.59</v>
      </c>
      <c r="R835" s="95"/>
      <c r="S835" s="95">
        <v>1.46</v>
      </c>
      <c r="T835" s="95">
        <v>2.84</v>
      </c>
      <c r="U835" s="95">
        <v>0</v>
      </c>
      <c r="V835" s="95">
        <v>0.95</v>
      </c>
      <c r="W835" s="95">
        <v>2.39</v>
      </c>
      <c r="X835" s="95">
        <v>-2.79</v>
      </c>
      <c r="Y835" s="95">
        <v>60.62</v>
      </c>
      <c r="Z835" s="74" t="s">
        <v>1111</v>
      </c>
      <c r="AA835" s="95">
        <v>0</v>
      </c>
      <c r="AB835" s="95">
        <v>0.49</v>
      </c>
      <c r="AC835" s="74" t="s">
        <v>1111</v>
      </c>
      <c r="AD835" s="95">
        <v>813913716</v>
      </c>
    </row>
    <row r="836" spans="1:30" x14ac:dyDescent="0.2">
      <c r="A836" s="74" t="s">
        <v>1945</v>
      </c>
      <c r="B836" s="95">
        <v>2.83</v>
      </c>
      <c r="C836" s="95"/>
      <c r="D836" s="95">
        <v>-3.79</v>
      </c>
      <c r="E836" s="95">
        <v>1.86</v>
      </c>
      <c r="F836" s="95">
        <v>1.59</v>
      </c>
      <c r="G836" s="95">
        <v>100</v>
      </c>
      <c r="H836" s="95">
        <v>-5943.89</v>
      </c>
      <c r="I836" s="95">
        <v>-5943.89</v>
      </c>
      <c r="J836" s="95">
        <v>-3.79</v>
      </c>
      <c r="K836" s="95">
        <v>-1.53</v>
      </c>
      <c r="L836" s="95">
        <v>2.27</v>
      </c>
      <c r="M836" s="95">
        <v>-1.1100000000000001</v>
      </c>
      <c r="N836" s="95">
        <v>225.55</v>
      </c>
      <c r="O836" s="95">
        <v>1.78</v>
      </c>
      <c r="P836" s="95">
        <v>-37.9</v>
      </c>
      <c r="Q836" s="95">
        <v>13.82</v>
      </c>
      <c r="R836" s="95">
        <v>-49.03</v>
      </c>
      <c r="S836" s="95">
        <v>-41.79</v>
      </c>
      <c r="T836" s="95">
        <v>-49.03</v>
      </c>
      <c r="U836" s="95">
        <v>0.85</v>
      </c>
      <c r="V836" s="95">
        <v>0.15</v>
      </c>
      <c r="W836" s="95">
        <v>0.01</v>
      </c>
      <c r="X836" s="95">
        <v>-43.78</v>
      </c>
      <c r="Y836" s="95"/>
      <c r="Z836" s="74" t="s">
        <v>1111</v>
      </c>
      <c r="AA836" s="95">
        <v>1.52</v>
      </c>
      <c r="AB836" s="95">
        <v>-0.75</v>
      </c>
      <c r="AC836" s="74" t="s">
        <v>1111</v>
      </c>
      <c r="AD836" s="95">
        <v>68342236</v>
      </c>
    </row>
    <row r="837" spans="1:30" x14ac:dyDescent="0.2">
      <c r="A837" s="74" t="s">
        <v>1946</v>
      </c>
      <c r="B837" s="95">
        <v>176.43</v>
      </c>
      <c r="C837" s="95"/>
      <c r="D837" s="95">
        <v>12.25</v>
      </c>
      <c r="E837" s="95">
        <v>-47.2</v>
      </c>
      <c r="F837" s="95">
        <v>0.46</v>
      </c>
      <c r="G837" s="95">
        <v>37.6</v>
      </c>
      <c r="H837" s="95">
        <v>19.36</v>
      </c>
      <c r="I837" s="95">
        <v>10.039999999999999</v>
      </c>
      <c r="J837" s="95">
        <v>6.35</v>
      </c>
      <c r="K837" s="95">
        <v>8.35</v>
      </c>
      <c r="L837" s="95">
        <v>2</v>
      </c>
      <c r="M837" s="95"/>
      <c r="N837" s="95">
        <v>1.23</v>
      </c>
      <c r="O837" s="95">
        <v>-43.11</v>
      </c>
      <c r="P837" s="95">
        <v>-0.51</v>
      </c>
      <c r="Q837" s="95">
        <v>0.91</v>
      </c>
      <c r="R837" s="95">
        <v>-385.31</v>
      </c>
      <c r="S837" s="95">
        <v>3.76</v>
      </c>
      <c r="T837" s="95">
        <v>35.380000000000003</v>
      </c>
      <c r="U837" s="95">
        <v>-0.01</v>
      </c>
      <c r="V837" s="95">
        <v>0.51</v>
      </c>
      <c r="W837" s="95">
        <v>0.37</v>
      </c>
      <c r="X837" s="95">
        <v>-8.67</v>
      </c>
      <c r="Y837" s="95"/>
      <c r="Z837" s="74" t="s">
        <v>1111</v>
      </c>
      <c r="AA837" s="95">
        <v>-3.74</v>
      </c>
      <c r="AB837" s="95">
        <v>14.4</v>
      </c>
      <c r="AC837" s="74" t="s">
        <v>1111</v>
      </c>
      <c r="AD837" s="95">
        <v>9959050068</v>
      </c>
    </row>
    <row r="838" spans="1:30" x14ac:dyDescent="0.2">
      <c r="A838" s="74" t="s">
        <v>1947</v>
      </c>
      <c r="B838" s="95">
        <v>11.77</v>
      </c>
      <c r="C838" s="95"/>
      <c r="D838" s="95">
        <v>26.38</v>
      </c>
      <c r="E838" s="95">
        <v>3.04</v>
      </c>
      <c r="F838" s="95">
        <v>2.8</v>
      </c>
      <c r="G838" s="95">
        <v>100</v>
      </c>
      <c r="H838" s="95">
        <v>17.57</v>
      </c>
      <c r="I838" s="95">
        <v>17.760000000000002</v>
      </c>
      <c r="J838" s="95">
        <v>26.67</v>
      </c>
      <c r="K838" s="95">
        <v>20.56</v>
      </c>
      <c r="L838" s="95">
        <v>-6.11</v>
      </c>
      <c r="M838" s="95">
        <v>-0.7</v>
      </c>
      <c r="N838" s="95">
        <v>4.6900000000000004</v>
      </c>
      <c r="O838" s="95">
        <v>4.03</v>
      </c>
      <c r="P838" s="95">
        <v>-11.74</v>
      </c>
      <c r="Q838" s="95">
        <v>11.04</v>
      </c>
      <c r="R838" s="95">
        <v>11.51</v>
      </c>
      <c r="S838" s="95">
        <v>10.6</v>
      </c>
      <c r="T838" s="95">
        <v>11.26</v>
      </c>
      <c r="U838" s="95">
        <v>0.92</v>
      </c>
      <c r="V838" s="95">
        <v>0.08</v>
      </c>
      <c r="W838" s="95">
        <v>0.6</v>
      </c>
      <c r="X838" s="95">
        <v>104.22</v>
      </c>
      <c r="Y838" s="95"/>
      <c r="Z838" s="74" t="s">
        <v>1111</v>
      </c>
      <c r="AA838" s="95">
        <v>3.88</v>
      </c>
      <c r="AB838" s="95">
        <v>0.45</v>
      </c>
      <c r="AC838" s="74" t="s">
        <v>1111</v>
      </c>
      <c r="AD838" s="95">
        <v>629208899</v>
      </c>
    </row>
    <row r="839" spans="1:30" x14ac:dyDescent="0.2">
      <c r="A839" s="74" t="s">
        <v>1948</v>
      </c>
      <c r="B839" s="95">
        <v>15.66</v>
      </c>
      <c r="C839" s="95"/>
      <c r="D839" s="95">
        <v>13.62</v>
      </c>
      <c r="E839" s="95">
        <v>1.02</v>
      </c>
      <c r="F839" s="95">
        <v>0.1</v>
      </c>
      <c r="G839" s="95">
        <v>19.57</v>
      </c>
      <c r="H839" s="95">
        <v>17.55</v>
      </c>
      <c r="I839" s="95">
        <v>18.350000000000001</v>
      </c>
      <c r="J839" s="95">
        <v>14.23</v>
      </c>
      <c r="K839" s="95">
        <v>-23.43</v>
      </c>
      <c r="L839" s="95">
        <v>-37.659999999999997</v>
      </c>
      <c r="M839" s="95">
        <v>-2.7</v>
      </c>
      <c r="N839" s="95">
        <v>2.5</v>
      </c>
      <c r="O839" s="95"/>
      <c r="P839" s="95">
        <v>-0.1</v>
      </c>
      <c r="Q839" s="95"/>
      <c r="R839" s="95">
        <v>7.5</v>
      </c>
      <c r="S839" s="95">
        <v>0.74</v>
      </c>
      <c r="T839" s="95">
        <v>6.16</v>
      </c>
      <c r="U839" s="95">
        <v>0.1</v>
      </c>
      <c r="V839" s="95">
        <v>0.9</v>
      </c>
      <c r="W839" s="95">
        <v>0.04</v>
      </c>
      <c r="X839" s="95"/>
      <c r="Y839" s="95"/>
      <c r="Z839" s="74" t="s">
        <v>1111</v>
      </c>
      <c r="AA839" s="95">
        <v>15.34</v>
      </c>
      <c r="AB839" s="95">
        <v>1.1499999999999999</v>
      </c>
      <c r="AC839" s="74" t="s">
        <v>1111</v>
      </c>
      <c r="AD839" s="95">
        <v>414385524</v>
      </c>
    </row>
    <row r="840" spans="1:30" x14ac:dyDescent="0.2">
      <c r="A840" s="74" t="s">
        <v>1949</v>
      </c>
      <c r="B840" s="95">
        <v>30.96</v>
      </c>
      <c r="C840" s="95"/>
      <c r="D840" s="95">
        <v>34.770000000000003</v>
      </c>
      <c r="E840" s="95">
        <v>6.18</v>
      </c>
      <c r="F840" s="95">
        <v>4.4400000000000004</v>
      </c>
      <c r="G840" s="95">
        <v>80.900000000000006</v>
      </c>
      <c r="H840" s="95">
        <v>18.100000000000001</v>
      </c>
      <c r="I840" s="95">
        <v>13.72</v>
      </c>
      <c r="J840" s="95">
        <v>26.37</v>
      </c>
      <c r="K840" s="95">
        <v>24</v>
      </c>
      <c r="L840" s="95">
        <v>-2.37</v>
      </c>
      <c r="M840" s="95">
        <v>-0.55000000000000004</v>
      </c>
      <c r="N840" s="95">
        <v>4.7699999999999996</v>
      </c>
      <c r="O840" s="95">
        <v>10.75</v>
      </c>
      <c r="P840" s="95">
        <v>-9.6300000000000008</v>
      </c>
      <c r="Q840" s="95">
        <v>4.3099999999999996</v>
      </c>
      <c r="R840" s="95">
        <v>17.78</v>
      </c>
      <c r="S840" s="95">
        <v>12.78</v>
      </c>
      <c r="T840" s="95">
        <v>17.2</v>
      </c>
      <c r="U840" s="95">
        <v>0.72</v>
      </c>
      <c r="V840" s="95">
        <v>0.21</v>
      </c>
      <c r="W840" s="95">
        <v>0.93</v>
      </c>
      <c r="X840" s="95">
        <v>41.1</v>
      </c>
      <c r="Y840" s="95"/>
      <c r="Z840" s="74" t="s">
        <v>1111</v>
      </c>
      <c r="AA840" s="95">
        <v>5.01</v>
      </c>
      <c r="AB840" s="95">
        <v>0.89</v>
      </c>
      <c r="AC840" s="74" t="s">
        <v>1111</v>
      </c>
      <c r="AD840" s="95">
        <v>3643474968</v>
      </c>
    </row>
    <row r="841" spans="1:30" x14ac:dyDescent="0.2">
      <c r="A841" s="74" t="s">
        <v>1950</v>
      </c>
      <c r="B841" s="95">
        <v>47.66</v>
      </c>
      <c r="C841" s="95">
        <v>1.07</v>
      </c>
      <c r="D841" s="95">
        <v>18.57</v>
      </c>
      <c r="E841" s="95">
        <v>5.99</v>
      </c>
      <c r="F841" s="95">
        <v>1.6</v>
      </c>
      <c r="G841" s="95">
        <v>29.39</v>
      </c>
      <c r="H841" s="95">
        <v>15.8</v>
      </c>
      <c r="I841" s="95">
        <v>11.08</v>
      </c>
      <c r="J841" s="95">
        <v>13.02</v>
      </c>
      <c r="K841" s="95">
        <v>15.24</v>
      </c>
      <c r="L841" s="95">
        <v>2.21</v>
      </c>
      <c r="M841" s="95">
        <v>1.02</v>
      </c>
      <c r="N841" s="95">
        <v>2.06</v>
      </c>
      <c r="O841" s="95">
        <v>7.89</v>
      </c>
      <c r="P841" s="95">
        <v>-2.85</v>
      </c>
      <c r="Q841" s="95">
        <v>1.86</v>
      </c>
      <c r="R841" s="95">
        <v>32.229999999999997</v>
      </c>
      <c r="S841" s="95">
        <v>8.6199999999999992</v>
      </c>
      <c r="T841" s="95">
        <v>13.6</v>
      </c>
      <c r="U841" s="95">
        <v>0.27</v>
      </c>
      <c r="V841" s="95">
        <v>0.73</v>
      </c>
      <c r="W841" s="95">
        <v>0.78</v>
      </c>
      <c r="X841" s="95"/>
      <c r="Y841" s="95"/>
      <c r="Z841" s="74" t="s">
        <v>1111</v>
      </c>
      <c r="AA841" s="95">
        <v>7.96</v>
      </c>
      <c r="AB841" s="95">
        <v>2.57</v>
      </c>
      <c r="AC841" s="74" t="s">
        <v>1111</v>
      </c>
      <c r="AD841" s="95">
        <v>41301436334</v>
      </c>
    </row>
    <row r="842" spans="1:30" x14ac:dyDescent="0.2">
      <c r="A842" s="74" t="s">
        <v>1951</v>
      </c>
      <c r="B842" s="95">
        <v>15.19</v>
      </c>
      <c r="C842" s="95"/>
      <c r="D842" s="95">
        <v>50.24</v>
      </c>
      <c r="E842" s="95">
        <v>2.86</v>
      </c>
      <c r="F842" s="95">
        <v>1.05</v>
      </c>
      <c r="G842" s="95">
        <v>81.87</v>
      </c>
      <c r="H842" s="95">
        <v>9.0500000000000007</v>
      </c>
      <c r="I842" s="95">
        <v>3.38</v>
      </c>
      <c r="J842" s="95">
        <v>18.760000000000002</v>
      </c>
      <c r="K842" s="95">
        <v>26.39</v>
      </c>
      <c r="L842" s="95">
        <v>7.63</v>
      </c>
      <c r="M842" s="95">
        <v>1.1599999999999999</v>
      </c>
      <c r="N842" s="95">
        <v>1.7</v>
      </c>
      <c r="O842" s="95">
        <v>16.07</v>
      </c>
      <c r="P842" s="95">
        <v>-1.25</v>
      </c>
      <c r="Q842" s="95">
        <v>1.68</v>
      </c>
      <c r="R842" s="95">
        <v>5.7</v>
      </c>
      <c r="S842" s="95">
        <v>2.09</v>
      </c>
      <c r="T842" s="95">
        <v>5.92</v>
      </c>
      <c r="U842" s="95">
        <v>0.37</v>
      </c>
      <c r="V842" s="95">
        <v>0.63</v>
      </c>
      <c r="W842" s="95">
        <v>0.62</v>
      </c>
      <c r="X842" s="95">
        <v>-1.7</v>
      </c>
      <c r="Y842" s="95"/>
      <c r="Z842" s="74" t="s">
        <v>1111</v>
      </c>
      <c r="AA842" s="95">
        <v>5.3</v>
      </c>
      <c r="AB842" s="95">
        <v>0.3</v>
      </c>
      <c r="AC842" s="74" t="s">
        <v>1111</v>
      </c>
      <c r="AD842" s="95">
        <v>1049659380</v>
      </c>
    </row>
    <row r="843" spans="1:30" x14ac:dyDescent="0.2">
      <c r="A843" s="74" t="s">
        <v>1952</v>
      </c>
      <c r="B843" s="95">
        <v>7.42</v>
      </c>
      <c r="C843" s="95"/>
      <c r="D843" s="95">
        <v>-6.58</v>
      </c>
      <c r="E843" s="95">
        <v>0.46</v>
      </c>
      <c r="F843" s="95">
        <v>0.04</v>
      </c>
      <c r="G843" s="95">
        <v>0</v>
      </c>
      <c r="H843" s="95">
        <v>-11.63</v>
      </c>
      <c r="I843" s="95">
        <v>-13.69</v>
      </c>
      <c r="J843" s="95">
        <v>-7.74</v>
      </c>
      <c r="K843" s="95">
        <v>35.1</v>
      </c>
      <c r="L843" s="95">
        <v>42.85</v>
      </c>
      <c r="M843" s="95">
        <v>-2.56</v>
      </c>
      <c r="N843" s="95">
        <v>0.9</v>
      </c>
      <c r="O843" s="95"/>
      <c r="P843" s="95">
        <v>-0.04</v>
      </c>
      <c r="Q843" s="95"/>
      <c r="R843" s="95">
        <v>-7.02</v>
      </c>
      <c r="S843" s="95">
        <v>-0.56000000000000005</v>
      </c>
      <c r="T843" s="95">
        <v>-4.32</v>
      </c>
      <c r="U843" s="95">
        <v>0.08</v>
      </c>
      <c r="V843" s="95">
        <v>0.92</v>
      </c>
      <c r="W843" s="95">
        <v>0.04</v>
      </c>
      <c r="X843" s="95">
        <v>-4.04</v>
      </c>
      <c r="Y843" s="95"/>
      <c r="Z843" s="74" t="s">
        <v>1111</v>
      </c>
      <c r="AA843" s="95">
        <v>16.059999999999999</v>
      </c>
      <c r="AB843" s="95">
        <v>-1.1299999999999999</v>
      </c>
      <c r="AC843" s="74" t="s">
        <v>1111</v>
      </c>
      <c r="AD843" s="95">
        <v>25971484</v>
      </c>
    </row>
    <row r="844" spans="1:30" x14ac:dyDescent="0.2">
      <c r="A844" s="74" t="s">
        <v>1953</v>
      </c>
      <c r="B844" s="95">
        <v>4.53</v>
      </c>
      <c r="C844" s="95"/>
      <c r="D844" s="95">
        <v>15.66</v>
      </c>
      <c r="E844" s="95">
        <v>4.5</v>
      </c>
      <c r="F844" s="95">
        <v>0.83</v>
      </c>
      <c r="G844" s="95">
        <v>49.05</v>
      </c>
      <c r="H844" s="95">
        <v>7.57</v>
      </c>
      <c r="I844" s="95">
        <v>5.97</v>
      </c>
      <c r="J844" s="95">
        <v>12.35</v>
      </c>
      <c r="K844" s="95">
        <v>16.36</v>
      </c>
      <c r="L844" s="95">
        <v>4.01</v>
      </c>
      <c r="M844" s="95">
        <v>1.46</v>
      </c>
      <c r="N844" s="95">
        <v>0.93</v>
      </c>
      <c r="O844" s="95">
        <v>1.45</v>
      </c>
      <c r="P844" s="95">
        <v>-3.34</v>
      </c>
      <c r="Q844" s="95">
        <v>4.18</v>
      </c>
      <c r="R844" s="95">
        <v>28.74</v>
      </c>
      <c r="S844" s="95">
        <v>5.29</v>
      </c>
      <c r="T844" s="95">
        <v>5.99</v>
      </c>
      <c r="U844" s="95">
        <v>0.18</v>
      </c>
      <c r="V844" s="95">
        <v>0.82</v>
      </c>
      <c r="W844" s="95">
        <v>0.89</v>
      </c>
      <c r="X844" s="95">
        <v>7.62</v>
      </c>
      <c r="Y844" s="95">
        <v>-1.9</v>
      </c>
      <c r="Z844" s="74" t="s">
        <v>1111</v>
      </c>
      <c r="AA844" s="95">
        <v>1.01</v>
      </c>
      <c r="AB844" s="95">
        <v>0.28999999999999998</v>
      </c>
      <c r="AC844" s="74" t="s">
        <v>1111</v>
      </c>
      <c r="AD844" s="95">
        <v>389608992</v>
      </c>
    </row>
    <row r="845" spans="1:30" x14ac:dyDescent="0.2">
      <c r="A845" s="74" t="s">
        <v>1954</v>
      </c>
      <c r="B845" s="95">
        <v>57.83</v>
      </c>
      <c r="C845" s="95">
        <v>0.35</v>
      </c>
      <c r="D845" s="95">
        <v>12.47</v>
      </c>
      <c r="E845" s="95">
        <v>2.0299999999999998</v>
      </c>
      <c r="F845" s="95">
        <v>0.26</v>
      </c>
      <c r="G845" s="95">
        <v>0</v>
      </c>
      <c r="H845" s="95">
        <v>29.05</v>
      </c>
      <c r="I845" s="95">
        <v>25.45</v>
      </c>
      <c r="J845" s="95">
        <v>10.92</v>
      </c>
      <c r="K845" s="95">
        <v>-3.08</v>
      </c>
      <c r="L845" s="95">
        <v>-14</v>
      </c>
      <c r="M845" s="95">
        <v>-2.6</v>
      </c>
      <c r="N845" s="95">
        <v>3.17</v>
      </c>
      <c r="O845" s="95"/>
      <c r="P845" s="95">
        <v>-0.26</v>
      </c>
      <c r="Q845" s="95"/>
      <c r="R845" s="95">
        <v>16.27</v>
      </c>
      <c r="S845" s="95">
        <v>2.12</v>
      </c>
      <c r="T845" s="95">
        <v>17.34</v>
      </c>
      <c r="U845" s="95">
        <v>0.13</v>
      </c>
      <c r="V845" s="95">
        <v>0.87</v>
      </c>
      <c r="W845" s="95">
        <v>0.08</v>
      </c>
      <c r="X845" s="95">
        <v>25.04</v>
      </c>
      <c r="Y845" s="95">
        <v>33.659999999999997</v>
      </c>
      <c r="Z845" s="74" t="s">
        <v>1111</v>
      </c>
      <c r="AA845" s="95">
        <v>28.5</v>
      </c>
      <c r="AB845" s="95">
        <v>4.6399999999999997</v>
      </c>
      <c r="AC845" s="74" t="s">
        <v>1111</v>
      </c>
      <c r="AD845" s="95">
        <v>1766619755</v>
      </c>
    </row>
    <row r="846" spans="1:30" x14ac:dyDescent="0.2">
      <c r="A846" s="74" t="s">
        <v>1955</v>
      </c>
      <c r="B846" s="95">
        <v>0.64</v>
      </c>
      <c r="C846" s="95"/>
      <c r="D846" s="95">
        <v>-1.98</v>
      </c>
      <c r="E846" s="95">
        <v>1.03</v>
      </c>
      <c r="F846" s="95">
        <v>0.66</v>
      </c>
      <c r="G846" s="95">
        <v>58.54</v>
      </c>
      <c r="H846" s="95">
        <v>-186.42</v>
      </c>
      <c r="I846" s="95">
        <v>-175.18</v>
      </c>
      <c r="J846" s="95">
        <v>-1.86</v>
      </c>
      <c r="K846" s="95">
        <v>-0.57999999999999996</v>
      </c>
      <c r="L846" s="95">
        <v>1.28</v>
      </c>
      <c r="M846" s="95">
        <v>-0.71</v>
      </c>
      <c r="N846" s="95">
        <v>3.46</v>
      </c>
      <c r="O846" s="95">
        <v>1.44</v>
      </c>
      <c r="P846" s="95">
        <v>-1.39</v>
      </c>
      <c r="Q846" s="95">
        <v>7.23</v>
      </c>
      <c r="R846" s="95">
        <v>-52.25</v>
      </c>
      <c r="S846" s="95">
        <v>-33.21</v>
      </c>
      <c r="T846" s="95">
        <v>-54.92</v>
      </c>
      <c r="U846" s="95">
        <v>0.64</v>
      </c>
      <c r="V846" s="95">
        <v>0.2</v>
      </c>
      <c r="W846" s="95">
        <v>0.19</v>
      </c>
      <c r="X846" s="95">
        <v>216.07</v>
      </c>
      <c r="Y846" s="95"/>
      <c r="Z846" s="74" t="s">
        <v>1111</v>
      </c>
      <c r="AA846" s="95">
        <v>0.62</v>
      </c>
      <c r="AB846" s="95">
        <v>-0.32</v>
      </c>
      <c r="AC846" s="74" t="s">
        <v>1111</v>
      </c>
      <c r="AD846" s="95">
        <v>89470400</v>
      </c>
    </row>
    <row r="847" spans="1:30" x14ac:dyDescent="0.2">
      <c r="A847" s="74" t="s">
        <v>1956</v>
      </c>
      <c r="B847" s="95">
        <v>39.520000000000003</v>
      </c>
      <c r="C847" s="95">
        <v>2.76</v>
      </c>
      <c r="D847" s="95">
        <v>20.27</v>
      </c>
      <c r="E847" s="95">
        <v>2.2400000000000002</v>
      </c>
      <c r="F847" s="95">
        <v>0.24</v>
      </c>
      <c r="G847" s="95">
        <v>0</v>
      </c>
      <c r="H847" s="95">
        <v>21.5</v>
      </c>
      <c r="I847" s="95">
        <v>17.98</v>
      </c>
      <c r="J847" s="95">
        <v>16.95</v>
      </c>
      <c r="K847" s="95">
        <v>-14.93</v>
      </c>
      <c r="L847" s="95">
        <v>-31.88</v>
      </c>
      <c r="M847" s="95">
        <v>-4.21</v>
      </c>
      <c r="N847" s="95">
        <v>3.64</v>
      </c>
      <c r="O847" s="95"/>
      <c r="P847" s="95">
        <v>-0.24</v>
      </c>
      <c r="Q847" s="95"/>
      <c r="R847" s="95">
        <v>11.03</v>
      </c>
      <c r="S847" s="95">
        <v>1.19</v>
      </c>
      <c r="T847" s="95">
        <v>11.03</v>
      </c>
      <c r="U847" s="95">
        <v>0.11</v>
      </c>
      <c r="V847" s="95">
        <v>0.89</v>
      </c>
      <c r="W847" s="95">
        <v>7.0000000000000007E-2</v>
      </c>
      <c r="X847" s="95">
        <v>3.94</v>
      </c>
      <c r="Y847" s="95">
        <v>1.77</v>
      </c>
      <c r="Z847" s="74" t="s">
        <v>1111</v>
      </c>
      <c r="AA847" s="95">
        <v>17.68</v>
      </c>
      <c r="AB847" s="95">
        <v>1.95</v>
      </c>
      <c r="AC847" s="74" t="s">
        <v>1111</v>
      </c>
      <c r="AD847" s="95">
        <v>553679152</v>
      </c>
    </row>
    <row r="848" spans="1:30" x14ac:dyDescent="0.2">
      <c r="A848" s="74" t="s">
        <v>1957</v>
      </c>
      <c r="B848" s="95">
        <v>189.22</v>
      </c>
      <c r="C848" s="95">
        <v>0.72</v>
      </c>
      <c r="D848" s="95">
        <v>23.7</v>
      </c>
      <c r="E848" s="95">
        <v>3.31</v>
      </c>
      <c r="F848" s="95">
        <v>1.34</v>
      </c>
      <c r="G848" s="95">
        <v>23.48</v>
      </c>
      <c r="H848" s="95">
        <v>3.57</v>
      </c>
      <c r="I848" s="95">
        <v>2.74</v>
      </c>
      <c r="J848" s="95">
        <v>18.13</v>
      </c>
      <c r="K848" s="95">
        <v>21.75</v>
      </c>
      <c r="L848" s="95">
        <v>3.62</v>
      </c>
      <c r="M848" s="95">
        <v>0.66</v>
      </c>
      <c r="N848" s="95">
        <v>0.65</v>
      </c>
      <c r="O848" s="95">
        <v>-828.52</v>
      </c>
      <c r="P848" s="95">
        <v>-1.58</v>
      </c>
      <c r="Q848" s="95">
        <v>0.99</v>
      </c>
      <c r="R848" s="95">
        <v>13.96</v>
      </c>
      <c r="S848" s="95">
        <v>5.64</v>
      </c>
      <c r="T848" s="95">
        <v>7.73</v>
      </c>
      <c r="U848" s="95">
        <v>0.4</v>
      </c>
      <c r="V848" s="95">
        <v>0.6</v>
      </c>
      <c r="W848" s="95">
        <v>2.06</v>
      </c>
      <c r="X848" s="95">
        <v>4.0999999999999996</v>
      </c>
      <c r="Y848" s="95">
        <v>6.73</v>
      </c>
      <c r="Z848" s="74" t="s">
        <v>1111</v>
      </c>
      <c r="AA848" s="95">
        <v>57.21</v>
      </c>
      <c r="AB848" s="95">
        <v>7.99</v>
      </c>
      <c r="AC848" s="74" t="s">
        <v>1111</v>
      </c>
      <c r="AD848" s="95">
        <v>7021727136</v>
      </c>
    </row>
    <row r="849" spans="1:30" x14ac:dyDescent="0.2">
      <c r="A849" s="74" t="s">
        <v>1958</v>
      </c>
      <c r="B849" s="95">
        <v>214.33</v>
      </c>
      <c r="C849" s="95">
        <v>2.0299999999999998</v>
      </c>
      <c r="D849" s="95">
        <v>22.52</v>
      </c>
      <c r="E849" s="95">
        <v>6.96</v>
      </c>
      <c r="F849" s="95">
        <v>1.44</v>
      </c>
      <c r="G849" s="95">
        <v>30.23</v>
      </c>
      <c r="H849" s="95">
        <v>14.64</v>
      </c>
      <c r="I849" s="95">
        <v>10.64</v>
      </c>
      <c r="J849" s="95">
        <v>16.350000000000001</v>
      </c>
      <c r="K849" s="95">
        <v>20.21</v>
      </c>
      <c r="L849" s="95">
        <v>3.86</v>
      </c>
      <c r="M849" s="95">
        <v>1.64</v>
      </c>
      <c r="N849" s="95">
        <v>2.4</v>
      </c>
      <c r="O849" s="95">
        <v>7.28</v>
      </c>
      <c r="P849" s="95">
        <v>-2.98</v>
      </c>
      <c r="Q849" s="95">
        <v>1.61</v>
      </c>
      <c r="R849" s="95">
        <v>30.9</v>
      </c>
      <c r="S849" s="95">
        <v>6.37</v>
      </c>
      <c r="T849" s="95">
        <v>10.49</v>
      </c>
      <c r="U849" s="95">
        <v>0.21</v>
      </c>
      <c r="V849" s="95">
        <v>0.79</v>
      </c>
      <c r="W849" s="95">
        <v>0.6</v>
      </c>
      <c r="X849" s="95">
        <v>-2.35</v>
      </c>
      <c r="Y849" s="95">
        <v>3.6</v>
      </c>
      <c r="Z849" s="74" t="s">
        <v>1111</v>
      </c>
      <c r="AA849" s="95">
        <v>30.81</v>
      </c>
      <c r="AB849" s="95">
        <v>9.52</v>
      </c>
      <c r="AC849" s="74" t="s">
        <v>1111</v>
      </c>
      <c r="AD849" s="95">
        <v>115940013128</v>
      </c>
    </row>
    <row r="850" spans="1:30" x14ac:dyDescent="0.2">
      <c r="A850" s="74" t="s">
        <v>1959</v>
      </c>
      <c r="B850" s="95">
        <v>8.5399999999999991</v>
      </c>
      <c r="C850" s="95"/>
      <c r="D850" s="95">
        <v>-0.55000000000000004</v>
      </c>
      <c r="E850" s="95">
        <v>0.8</v>
      </c>
      <c r="F850" s="95">
        <v>0.78</v>
      </c>
      <c r="G850" s="95"/>
      <c r="H850" s="95"/>
      <c r="I850" s="95"/>
      <c r="J850" s="95">
        <v>-0.55000000000000004</v>
      </c>
      <c r="K850" s="95">
        <v>0.15</v>
      </c>
      <c r="L850" s="95">
        <v>0.71</v>
      </c>
      <c r="M850" s="95">
        <v>-1.02</v>
      </c>
      <c r="N850" s="95"/>
      <c r="O850" s="95">
        <v>0.8</v>
      </c>
      <c r="P850" s="95">
        <v>-122.65</v>
      </c>
      <c r="Q850" s="95">
        <v>35.119999999999997</v>
      </c>
      <c r="R850" s="95">
        <v>-144.19</v>
      </c>
      <c r="S850" s="95">
        <v>-140.05000000000001</v>
      </c>
      <c r="T850" s="95">
        <v>-144.19</v>
      </c>
      <c r="U850" s="95">
        <v>0.97</v>
      </c>
      <c r="V850" s="95">
        <v>0.03</v>
      </c>
      <c r="W850" s="95">
        <v>0</v>
      </c>
      <c r="X850" s="95"/>
      <c r="Y850" s="95"/>
      <c r="Z850" s="74" t="s">
        <v>1111</v>
      </c>
      <c r="AA850" s="95">
        <v>10.67</v>
      </c>
      <c r="AB850" s="95">
        <v>-15.39</v>
      </c>
      <c r="AC850" s="74" t="s">
        <v>1111</v>
      </c>
      <c r="AD850" s="95">
        <v>109523792</v>
      </c>
    </row>
    <row r="851" spans="1:30" x14ac:dyDescent="0.2">
      <c r="A851" s="74" t="s">
        <v>1960</v>
      </c>
      <c r="B851" s="95">
        <v>93.26</v>
      </c>
      <c r="C851" s="95">
        <v>2.5499999999999998</v>
      </c>
      <c r="D851" s="95">
        <v>12.08</v>
      </c>
      <c r="E851" s="95">
        <v>1.52</v>
      </c>
      <c r="F851" s="95">
        <v>0.14000000000000001</v>
      </c>
      <c r="G851" s="95">
        <v>0</v>
      </c>
      <c r="H851" s="95">
        <v>41.08</v>
      </c>
      <c r="I851" s="95">
        <v>29.95</v>
      </c>
      <c r="J851" s="95">
        <v>8.81</v>
      </c>
      <c r="K851" s="95">
        <v>-4.1900000000000004</v>
      </c>
      <c r="L851" s="95">
        <v>-13</v>
      </c>
      <c r="M851" s="95">
        <v>-2.2400000000000002</v>
      </c>
      <c r="N851" s="95">
        <v>3.62</v>
      </c>
      <c r="O851" s="95"/>
      <c r="P851" s="95">
        <v>-0.14000000000000001</v>
      </c>
      <c r="Q851" s="95"/>
      <c r="R851" s="95">
        <v>12.58</v>
      </c>
      <c r="S851" s="95">
        <v>1.2</v>
      </c>
      <c r="T851" s="95">
        <v>12.28</v>
      </c>
      <c r="U851" s="95">
        <v>0.1</v>
      </c>
      <c r="V851" s="95">
        <v>0.9</v>
      </c>
      <c r="W851" s="95">
        <v>0.04</v>
      </c>
      <c r="X851" s="95">
        <v>16.059999999999999</v>
      </c>
      <c r="Y851" s="95">
        <v>15.55</v>
      </c>
      <c r="Z851" s="74" t="s">
        <v>1111</v>
      </c>
      <c r="AA851" s="95">
        <v>61.39</v>
      </c>
      <c r="AB851" s="95">
        <v>7.72</v>
      </c>
      <c r="AC851" s="74" t="s">
        <v>1111</v>
      </c>
      <c r="AD851" s="95">
        <v>649527922</v>
      </c>
    </row>
    <row r="852" spans="1:30" x14ac:dyDescent="0.2">
      <c r="A852" s="74" t="s">
        <v>1961</v>
      </c>
      <c r="B852" s="95">
        <v>39.01</v>
      </c>
      <c r="C852" s="95"/>
      <c r="D852" s="95">
        <v>91.7</v>
      </c>
      <c r="E852" s="95">
        <v>4.49</v>
      </c>
      <c r="F852" s="95">
        <v>0.97</v>
      </c>
      <c r="G852" s="95">
        <v>38.729999999999997</v>
      </c>
      <c r="H852" s="95">
        <v>6.43</v>
      </c>
      <c r="I852" s="95">
        <v>1.83</v>
      </c>
      <c r="J852" s="95">
        <v>26.04</v>
      </c>
      <c r="K852" s="95">
        <v>32.5</v>
      </c>
      <c r="L852" s="95">
        <v>6.46</v>
      </c>
      <c r="M852" s="95">
        <v>1.1100000000000001</v>
      </c>
      <c r="N852" s="95">
        <v>1.67</v>
      </c>
      <c r="O852" s="95">
        <v>228.59</v>
      </c>
      <c r="P852" s="95">
        <v>-1.31</v>
      </c>
      <c r="Q852" s="95">
        <v>1.02</v>
      </c>
      <c r="R852" s="95">
        <v>4.9000000000000004</v>
      </c>
      <c r="S852" s="95">
        <v>1.05</v>
      </c>
      <c r="T852" s="95">
        <v>5.18</v>
      </c>
      <c r="U852" s="95">
        <v>0.22</v>
      </c>
      <c r="V852" s="95">
        <v>0.78</v>
      </c>
      <c r="W852" s="95">
        <v>0.57999999999999996</v>
      </c>
      <c r="X852" s="95">
        <v>-1.84</v>
      </c>
      <c r="Y852" s="95">
        <v>-22.16</v>
      </c>
      <c r="Z852" s="74" t="s">
        <v>1111</v>
      </c>
      <c r="AA852" s="95">
        <v>8.69</v>
      </c>
      <c r="AB852" s="95">
        <v>0.43</v>
      </c>
      <c r="AC852" s="74" t="s">
        <v>1111</v>
      </c>
      <c r="AD852" s="95">
        <v>1766563949</v>
      </c>
    </row>
    <row r="853" spans="1:30" x14ac:dyDescent="0.2">
      <c r="A853" s="74" t="s">
        <v>1962</v>
      </c>
      <c r="B853" s="95">
        <v>16.670000000000002</v>
      </c>
      <c r="C853" s="95">
        <v>2.7</v>
      </c>
      <c r="D853" s="95">
        <v>10.77</v>
      </c>
      <c r="E853" s="95">
        <v>1.36</v>
      </c>
      <c r="F853" s="95">
        <v>0.63</v>
      </c>
      <c r="G853" s="95">
        <v>39.75</v>
      </c>
      <c r="H853" s="95">
        <v>4.5199999999999996</v>
      </c>
      <c r="I853" s="95">
        <v>4.5599999999999996</v>
      </c>
      <c r="J853" s="95">
        <v>10.84</v>
      </c>
      <c r="K853" s="95">
        <v>4.82</v>
      </c>
      <c r="L853" s="95">
        <v>-6.03</v>
      </c>
      <c r="M853" s="95">
        <v>-0.75</v>
      </c>
      <c r="N853" s="95">
        <v>0.49</v>
      </c>
      <c r="O853" s="95">
        <v>2.4900000000000002</v>
      </c>
      <c r="P853" s="95">
        <v>-1.63</v>
      </c>
      <c r="Q853" s="95">
        <v>1.69</v>
      </c>
      <c r="R853" s="95">
        <v>12.59</v>
      </c>
      <c r="S853" s="95">
        <v>5.81</v>
      </c>
      <c r="T853" s="95">
        <v>12.25</v>
      </c>
      <c r="U853" s="95">
        <v>0.46</v>
      </c>
      <c r="V853" s="95">
        <v>0.54</v>
      </c>
      <c r="W853" s="95">
        <v>1.27</v>
      </c>
      <c r="X853" s="95">
        <v>-10.67</v>
      </c>
      <c r="Y853" s="95"/>
      <c r="Z853" s="74" t="s">
        <v>1111</v>
      </c>
      <c r="AA853" s="95">
        <v>12.29</v>
      </c>
      <c r="AB853" s="95">
        <v>1.55</v>
      </c>
      <c r="AC853" s="74" t="s">
        <v>1111</v>
      </c>
      <c r="AD853" s="95">
        <v>367155083</v>
      </c>
    </row>
    <row r="854" spans="1:30" x14ac:dyDescent="0.2">
      <c r="A854" s="74" t="s">
        <v>1963</v>
      </c>
      <c r="B854" s="95">
        <v>44.37</v>
      </c>
      <c r="C854" s="95">
        <v>2.86</v>
      </c>
      <c r="D854" s="95">
        <v>11.66</v>
      </c>
      <c r="E854" s="95">
        <v>1.39</v>
      </c>
      <c r="F854" s="95">
        <v>0.17</v>
      </c>
      <c r="G854" s="95">
        <v>0</v>
      </c>
      <c r="H854" s="95">
        <v>52.38</v>
      </c>
      <c r="I854" s="95">
        <v>41.32</v>
      </c>
      <c r="J854" s="95">
        <v>9.1999999999999993</v>
      </c>
      <c r="K854" s="95">
        <v>1.42</v>
      </c>
      <c r="L854" s="95">
        <v>-7.78</v>
      </c>
      <c r="M854" s="95">
        <v>-1.18</v>
      </c>
      <c r="N854" s="95">
        <v>4.82</v>
      </c>
      <c r="O854" s="95"/>
      <c r="P854" s="95">
        <v>-0.17</v>
      </c>
      <c r="Q854" s="95"/>
      <c r="R854" s="95">
        <v>11.93</v>
      </c>
      <c r="S854" s="95">
        <v>1.48</v>
      </c>
      <c r="T854" s="95">
        <v>12.04</v>
      </c>
      <c r="U854" s="95">
        <v>0.12</v>
      </c>
      <c r="V854" s="95">
        <v>0.88</v>
      </c>
      <c r="W854" s="95">
        <v>0.04</v>
      </c>
      <c r="X854" s="95">
        <v>8.86</v>
      </c>
      <c r="Y854" s="95">
        <v>7.27</v>
      </c>
      <c r="Z854" s="74" t="s">
        <v>1111</v>
      </c>
      <c r="AA854" s="95">
        <v>31.9</v>
      </c>
      <c r="AB854" s="95">
        <v>3.81</v>
      </c>
      <c r="AC854" s="74" t="s">
        <v>1111</v>
      </c>
      <c r="AD854" s="95">
        <v>3426406695</v>
      </c>
    </row>
    <row r="855" spans="1:30" x14ac:dyDescent="0.2">
      <c r="A855" s="74" t="s">
        <v>1964</v>
      </c>
      <c r="B855" s="95">
        <v>195.9</v>
      </c>
      <c r="C855" s="95">
        <v>1.62</v>
      </c>
      <c r="D855" s="95">
        <v>9.57</v>
      </c>
      <c r="E855" s="95">
        <v>1.42</v>
      </c>
      <c r="F855" s="95">
        <v>0.42</v>
      </c>
      <c r="G855" s="95">
        <v>27.91</v>
      </c>
      <c r="H855" s="95">
        <v>26.07</v>
      </c>
      <c r="I855" s="95">
        <v>21.86</v>
      </c>
      <c r="J855" s="95">
        <v>8.02</v>
      </c>
      <c r="K855" s="95">
        <v>9.74</v>
      </c>
      <c r="L855" s="95">
        <v>1.71</v>
      </c>
      <c r="M855" s="95">
        <v>0.3</v>
      </c>
      <c r="N855" s="95">
        <v>2.09</v>
      </c>
      <c r="O855" s="95"/>
      <c r="P855" s="95">
        <v>-0.42</v>
      </c>
      <c r="Q855" s="95"/>
      <c r="R855" s="95">
        <v>14.86</v>
      </c>
      <c r="S855" s="95">
        <v>4.43</v>
      </c>
      <c r="T855" s="95">
        <v>11.26</v>
      </c>
      <c r="U855" s="95">
        <v>0.3</v>
      </c>
      <c r="V855" s="95">
        <v>0.7</v>
      </c>
      <c r="W855" s="95">
        <v>0.2</v>
      </c>
      <c r="X855" s="95">
        <v>13.65</v>
      </c>
      <c r="Y855" s="95">
        <v>4.51</v>
      </c>
      <c r="Z855" s="74" t="s">
        <v>1111</v>
      </c>
      <c r="AA855" s="95">
        <v>137.71</v>
      </c>
      <c r="AB855" s="95">
        <v>20.47</v>
      </c>
      <c r="AC855" s="74" t="s">
        <v>1111</v>
      </c>
      <c r="AD855" s="95">
        <v>84382220670</v>
      </c>
    </row>
    <row r="856" spans="1:30" x14ac:dyDescent="0.2">
      <c r="A856" s="74" t="s">
        <v>1965</v>
      </c>
      <c r="B856" s="95">
        <v>17.440000000000001</v>
      </c>
      <c r="C856" s="95">
        <v>3.53</v>
      </c>
      <c r="D856" s="95">
        <v>12.29</v>
      </c>
      <c r="E856" s="95">
        <v>1.1000000000000001</v>
      </c>
      <c r="F856" s="95">
        <v>0.09</v>
      </c>
      <c r="G856" s="95">
        <v>0</v>
      </c>
      <c r="H856" s="95">
        <v>25.64</v>
      </c>
      <c r="I856" s="95">
        <v>19.45</v>
      </c>
      <c r="J856" s="95">
        <v>9.33</v>
      </c>
      <c r="K856" s="95">
        <v>-26.22</v>
      </c>
      <c r="L856" s="95">
        <v>-35.549999999999997</v>
      </c>
      <c r="M856" s="95">
        <v>-4.1900000000000004</v>
      </c>
      <c r="N856" s="95">
        <v>2.39</v>
      </c>
      <c r="O856" s="95"/>
      <c r="P856" s="95">
        <v>-0.09</v>
      </c>
      <c r="Q856" s="95"/>
      <c r="R856" s="95">
        <v>8.93</v>
      </c>
      <c r="S856" s="95">
        <v>0.77</v>
      </c>
      <c r="T856" s="95">
        <v>6.93</v>
      </c>
      <c r="U856" s="95">
        <v>0.09</v>
      </c>
      <c r="V856" s="95">
        <v>0.91</v>
      </c>
      <c r="W856" s="95">
        <v>0.04</v>
      </c>
      <c r="X856" s="95">
        <v>10.38</v>
      </c>
      <c r="Y856" s="95">
        <v>14.52</v>
      </c>
      <c r="Z856" s="74" t="s">
        <v>1111</v>
      </c>
      <c r="AA856" s="95">
        <v>15.88</v>
      </c>
      <c r="AB856" s="95">
        <v>1.42</v>
      </c>
      <c r="AC856" s="74" t="s">
        <v>1111</v>
      </c>
      <c r="AD856" s="95">
        <v>238478048</v>
      </c>
    </row>
    <row r="857" spans="1:30" x14ac:dyDescent="0.2">
      <c r="A857" s="74" t="s">
        <v>1966</v>
      </c>
      <c r="B857" s="95">
        <v>1.1499999999999999</v>
      </c>
      <c r="C857" s="95"/>
      <c r="D857" s="95">
        <v>2.12</v>
      </c>
      <c r="E857" s="95">
        <v>0.84</v>
      </c>
      <c r="F857" s="95">
        <v>0.53</v>
      </c>
      <c r="G857" s="95">
        <v>12.69</v>
      </c>
      <c r="H857" s="95">
        <v>122.66</v>
      </c>
      <c r="I857" s="95">
        <v>119.23</v>
      </c>
      <c r="J857" s="95">
        <v>2.06</v>
      </c>
      <c r="K857" s="95">
        <v>2.02</v>
      </c>
      <c r="L857" s="95">
        <v>-0.04</v>
      </c>
      <c r="M857" s="95">
        <v>-0.02</v>
      </c>
      <c r="N857" s="95">
        <v>2.5299999999999998</v>
      </c>
      <c r="O857" s="95">
        <v>10.01</v>
      </c>
      <c r="P857" s="95">
        <v>-0.78</v>
      </c>
      <c r="Q857" s="95">
        <v>1.21</v>
      </c>
      <c r="R857" s="95">
        <v>39.32</v>
      </c>
      <c r="S857" s="95">
        <v>25.19</v>
      </c>
      <c r="T857" s="95">
        <v>40.22</v>
      </c>
      <c r="U857" s="95">
        <v>0.64</v>
      </c>
      <c r="V857" s="95">
        <v>0.36</v>
      </c>
      <c r="W857" s="95">
        <v>0.21</v>
      </c>
      <c r="X857" s="95">
        <v>21.99</v>
      </c>
      <c r="Y857" s="95"/>
      <c r="Z857" s="74" t="s">
        <v>1111</v>
      </c>
      <c r="AA857" s="95">
        <v>1.38</v>
      </c>
      <c r="AB857" s="95">
        <v>0.54</v>
      </c>
      <c r="AC857" s="74" t="s">
        <v>1111</v>
      </c>
      <c r="AD857" s="95">
        <v>102010750</v>
      </c>
    </row>
    <row r="858" spans="1:30" x14ac:dyDescent="0.2">
      <c r="A858" s="74" t="s">
        <v>1967</v>
      </c>
      <c r="B858" s="95">
        <v>2.99</v>
      </c>
      <c r="C858" s="95"/>
      <c r="D858" s="95">
        <v>-3.2</v>
      </c>
      <c r="E858" s="95">
        <v>2.91</v>
      </c>
      <c r="F858" s="95">
        <v>2.06</v>
      </c>
      <c r="G858" s="95"/>
      <c r="H858" s="95"/>
      <c r="I858" s="95"/>
      <c r="J858" s="95">
        <v>-3.22</v>
      </c>
      <c r="K858" s="95">
        <v>-1.77</v>
      </c>
      <c r="L858" s="95">
        <v>1.45</v>
      </c>
      <c r="M858" s="95">
        <v>-1.31</v>
      </c>
      <c r="N858" s="95"/>
      <c r="O858" s="95">
        <v>2.35</v>
      </c>
      <c r="P858" s="95">
        <v>-76.12</v>
      </c>
      <c r="Q858" s="95">
        <v>10.18</v>
      </c>
      <c r="R858" s="95">
        <v>-90.98</v>
      </c>
      <c r="S858" s="95">
        <v>-64.45</v>
      </c>
      <c r="T858" s="95">
        <v>-90.38</v>
      </c>
      <c r="U858" s="95">
        <v>0.71</v>
      </c>
      <c r="V858" s="95">
        <v>0.28999999999999998</v>
      </c>
      <c r="W858" s="95">
        <v>0</v>
      </c>
      <c r="X858" s="95"/>
      <c r="Y858" s="95"/>
      <c r="Z858" s="74" t="s">
        <v>1111</v>
      </c>
      <c r="AA858" s="95">
        <v>1.03</v>
      </c>
      <c r="AB858" s="95">
        <v>-0.94</v>
      </c>
      <c r="AC858" s="74" t="s">
        <v>1111</v>
      </c>
      <c r="AD858" s="95">
        <v>253160310</v>
      </c>
    </row>
    <row r="859" spans="1:30" x14ac:dyDescent="0.2">
      <c r="A859" s="74" t="s">
        <v>1968</v>
      </c>
      <c r="B859" s="95">
        <v>15.48</v>
      </c>
      <c r="C859" s="95"/>
      <c r="D859" s="95">
        <v>-36.83</v>
      </c>
      <c r="E859" s="95">
        <v>-4.3</v>
      </c>
      <c r="F859" s="95">
        <v>0.3</v>
      </c>
      <c r="G859" s="95">
        <v>47.05</v>
      </c>
      <c r="H859" s="95">
        <v>6.76</v>
      </c>
      <c r="I859" s="95">
        <v>-1.32</v>
      </c>
      <c r="J859" s="95">
        <v>7.19</v>
      </c>
      <c r="K859" s="95">
        <v>24.59</v>
      </c>
      <c r="L859" s="95">
        <v>17.399999999999999</v>
      </c>
      <c r="M859" s="95"/>
      <c r="N859" s="95">
        <v>0.49</v>
      </c>
      <c r="O859" s="95">
        <v>-5.1100000000000003</v>
      </c>
      <c r="P859" s="95">
        <v>-0.36</v>
      </c>
      <c r="Q859" s="95">
        <v>0.72</v>
      </c>
      <c r="R859" s="95">
        <v>-11.68</v>
      </c>
      <c r="S859" s="95">
        <v>-0.82</v>
      </c>
      <c r="T859" s="95">
        <v>6.24</v>
      </c>
      <c r="U859" s="95">
        <v>-7.0000000000000007E-2</v>
      </c>
      <c r="V859" s="95">
        <v>1.07</v>
      </c>
      <c r="W859" s="95">
        <v>0.62</v>
      </c>
      <c r="X859" s="95">
        <v>5.96</v>
      </c>
      <c r="Y859" s="95"/>
      <c r="Z859" s="74" t="s">
        <v>1111</v>
      </c>
      <c r="AA859" s="95">
        <v>-3.6</v>
      </c>
      <c r="AB859" s="95">
        <v>-0.42</v>
      </c>
      <c r="AC859" s="74" t="s">
        <v>1111</v>
      </c>
      <c r="AD859" s="95">
        <v>788249340</v>
      </c>
    </row>
    <row r="860" spans="1:30" x14ac:dyDescent="0.2">
      <c r="A860" s="74" t="s">
        <v>1969</v>
      </c>
      <c r="B860" s="95">
        <v>3.84</v>
      </c>
      <c r="C860" s="95">
        <v>7.42</v>
      </c>
      <c r="D860" s="95">
        <v>2.52</v>
      </c>
      <c r="E860" s="95">
        <v>0.36</v>
      </c>
      <c r="F860" s="95">
        <v>0.12</v>
      </c>
      <c r="G860" s="95">
        <v>33.35</v>
      </c>
      <c r="H860" s="95">
        <v>6.02</v>
      </c>
      <c r="I860" s="95">
        <v>6.69</v>
      </c>
      <c r="J860" s="95">
        <v>2.79</v>
      </c>
      <c r="K860" s="95">
        <v>3.83</v>
      </c>
      <c r="L860" s="95">
        <v>1.05</v>
      </c>
      <c r="M860" s="95">
        <v>0.13</v>
      </c>
      <c r="N860" s="95">
        <v>0.17</v>
      </c>
      <c r="O860" s="95">
        <v>-21.22</v>
      </c>
      <c r="P860" s="95">
        <v>-0.16</v>
      </c>
      <c r="Q860" s="95">
        <v>0.98</v>
      </c>
      <c r="R860" s="95">
        <v>14.13</v>
      </c>
      <c r="S860" s="95">
        <v>4.58</v>
      </c>
      <c r="T860" s="95">
        <v>6.45</v>
      </c>
      <c r="U860" s="95">
        <v>0.32</v>
      </c>
      <c r="V860" s="95">
        <v>0.68</v>
      </c>
      <c r="W860" s="95">
        <v>0.69</v>
      </c>
      <c r="X860" s="95">
        <v>-14.13</v>
      </c>
      <c r="Y860" s="95">
        <v>40.82</v>
      </c>
      <c r="Z860" s="74" t="s">
        <v>1111</v>
      </c>
      <c r="AA860" s="95">
        <v>10.8</v>
      </c>
      <c r="AB860" s="95">
        <v>1.53</v>
      </c>
      <c r="AC860" s="74" t="s">
        <v>1111</v>
      </c>
      <c r="AD860" s="95">
        <v>1030944846</v>
      </c>
    </row>
    <row r="861" spans="1:30" x14ac:dyDescent="0.2">
      <c r="A861" s="74" t="s">
        <v>1970</v>
      </c>
      <c r="B861" s="95">
        <v>24.22</v>
      </c>
      <c r="C861" s="95">
        <v>3.96</v>
      </c>
      <c r="D861" s="95">
        <v>16.690000000000001</v>
      </c>
      <c r="E861" s="95">
        <v>0.98</v>
      </c>
      <c r="F861" s="95">
        <v>0.09</v>
      </c>
      <c r="G861" s="95">
        <v>0</v>
      </c>
      <c r="H861" s="95">
        <v>17.87</v>
      </c>
      <c r="I861" s="95">
        <v>14.04</v>
      </c>
      <c r="J861" s="95">
        <v>13.12</v>
      </c>
      <c r="K861" s="95">
        <v>-22.29</v>
      </c>
      <c r="L861" s="95">
        <v>-35.409999999999997</v>
      </c>
      <c r="M861" s="95">
        <v>-2.64</v>
      </c>
      <c r="N861" s="95">
        <v>2.34</v>
      </c>
      <c r="O861" s="95"/>
      <c r="P861" s="95">
        <v>-0.09</v>
      </c>
      <c r="Q861" s="95"/>
      <c r="R861" s="95">
        <v>5.87</v>
      </c>
      <c r="S861" s="95">
        <v>0.52</v>
      </c>
      <c r="T861" s="95">
        <v>4.43</v>
      </c>
      <c r="U861" s="95">
        <v>0.09</v>
      </c>
      <c r="V861" s="95">
        <v>0.91</v>
      </c>
      <c r="W861" s="95">
        <v>0.04</v>
      </c>
      <c r="X861" s="95">
        <v>7.58</v>
      </c>
      <c r="Y861" s="95"/>
      <c r="Z861" s="74" t="s">
        <v>1111</v>
      </c>
      <c r="AA861" s="95">
        <v>24.73</v>
      </c>
      <c r="AB861" s="95">
        <v>1.45</v>
      </c>
      <c r="AC861" s="74" t="s">
        <v>1111</v>
      </c>
      <c r="AD861" s="95">
        <v>128281230</v>
      </c>
    </row>
    <row r="862" spans="1:30" x14ac:dyDescent="0.2">
      <c r="A862" s="74" t="s">
        <v>1971</v>
      </c>
      <c r="B862" s="95">
        <v>0.63</v>
      </c>
      <c r="C862" s="95"/>
      <c r="D862" s="95">
        <v>-0.23</v>
      </c>
      <c r="E862" s="95">
        <v>0.33</v>
      </c>
      <c r="F862" s="95">
        <v>0.25</v>
      </c>
      <c r="G862" s="95">
        <v>-0.4</v>
      </c>
      <c r="H862" s="95">
        <v>-1248.54</v>
      </c>
      <c r="I862" s="95">
        <v>-1248.54</v>
      </c>
      <c r="J862" s="95">
        <v>-0.23</v>
      </c>
      <c r="K862" s="95">
        <v>0.52</v>
      </c>
      <c r="L862" s="95">
        <v>0.75</v>
      </c>
      <c r="M862" s="95">
        <v>-1.06</v>
      </c>
      <c r="N862" s="95">
        <v>2.86</v>
      </c>
      <c r="O862" s="95">
        <v>0.35</v>
      </c>
      <c r="P862" s="95">
        <v>-4.33</v>
      </c>
      <c r="Q862" s="95">
        <v>4.29</v>
      </c>
      <c r="R862" s="95">
        <v>-142.44</v>
      </c>
      <c r="S862" s="95">
        <v>-110.15</v>
      </c>
      <c r="T862" s="95">
        <v>-142.44</v>
      </c>
      <c r="U862" s="95">
        <v>0.77</v>
      </c>
      <c r="V862" s="95">
        <v>0.23</v>
      </c>
      <c r="W862" s="95">
        <v>0.09</v>
      </c>
      <c r="X862" s="95">
        <v>64.290000000000006</v>
      </c>
      <c r="Y862" s="95"/>
      <c r="Z862" s="74" t="s">
        <v>1111</v>
      </c>
      <c r="AA862" s="95">
        <v>1.93</v>
      </c>
      <c r="AB862" s="95">
        <v>-2.75</v>
      </c>
      <c r="AC862" s="74" t="s">
        <v>1111</v>
      </c>
      <c r="AD862" s="95">
        <v>19788111</v>
      </c>
    </row>
    <row r="863" spans="1:30" x14ac:dyDescent="0.2">
      <c r="A863" s="74" t="s">
        <v>1972</v>
      </c>
      <c r="B863" s="95">
        <v>3.17</v>
      </c>
      <c r="C863" s="95"/>
      <c r="D863" s="95">
        <v>-18.600000000000001</v>
      </c>
      <c r="E863" s="95">
        <v>5.73</v>
      </c>
      <c r="F863" s="95">
        <v>3.55</v>
      </c>
      <c r="G863" s="95">
        <v>100</v>
      </c>
      <c r="H863" s="95">
        <v>-6077.27</v>
      </c>
      <c r="I863" s="95">
        <v>-5995.45</v>
      </c>
      <c r="J863" s="95">
        <v>-18.350000000000001</v>
      </c>
      <c r="K863" s="95">
        <v>-13.2</v>
      </c>
      <c r="L863" s="95">
        <v>5.15</v>
      </c>
      <c r="M863" s="95">
        <v>-1.61</v>
      </c>
      <c r="N863" s="95">
        <v>1115.18</v>
      </c>
      <c r="O863" s="95">
        <v>3.63</v>
      </c>
      <c r="P863" s="95">
        <v>-9813.6200000000008</v>
      </c>
      <c r="Q863" s="95">
        <v>45.93</v>
      </c>
      <c r="R863" s="95">
        <v>-30.79</v>
      </c>
      <c r="S863" s="95">
        <v>-19.079999999999998</v>
      </c>
      <c r="T863" s="95">
        <v>-31.21</v>
      </c>
      <c r="U863" s="95">
        <v>0.62</v>
      </c>
      <c r="V863" s="95">
        <v>0.38</v>
      </c>
      <c r="W863" s="95">
        <v>0</v>
      </c>
      <c r="X863" s="95">
        <v>-37.270000000000003</v>
      </c>
      <c r="Y863" s="95"/>
      <c r="Z863" s="74" t="s">
        <v>1111</v>
      </c>
      <c r="AA863" s="95">
        <v>0.55000000000000004</v>
      </c>
      <c r="AB863" s="95">
        <v>-0.17</v>
      </c>
      <c r="AC863" s="74" t="s">
        <v>1111</v>
      </c>
      <c r="AD863" s="95">
        <v>49068113</v>
      </c>
    </row>
    <row r="864" spans="1:30" x14ac:dyDescent="0.2">
      <c r="A864" s="74" t="s">
        <v>1973</v>
      </c>
      <c r="B864" s="95">
        <v>14.1</v>
      </c>
      <c r="C864" s="95">
        <v>7.09</v>
      </c>
      <c r="D864" s="95">
        <v>57.47</v>
      </c>
      <c r="E864" s="95">
        <v>0.99</v>
      </c>
      <c r="F864" s="95">
        <v>0.2</v>
      </c>
      <c r="G864" s="95">
        <v>0</v>
      </c>
      <c r="H864" s="95">
        <v>13.2</v>
      </c>
      <c r="I864" s="95">
        <v>8.68</v>
      </c>
      <c r="J864" s="95">
        <v>37.76</v>
      </c>
      <c r="K864" s="95">
        <v>-26.57</v>
      </c>
      <c r="L864" s="95">
        <v>-64.33</v>
      </c>
      <c r="M864" s="95">
        <v>-1.69</v>
      </c>
      <c r="N864" s="95">
        <v>4.99</v>
      </c>
      <c r="O864" s="95"/>
      <c r="P864" s="95">
        <v>-0.2</v>
      </c>
      <c r="Q864" s="95"/>
      <c r="R864" s="95">
        <v>1.72</v>
      </c>
      <c r="S864" s="95">
        <v>0.35</v>
      </c>
      <c r="T864" s="95">
        <v>1.66</v>
      </c>
      <c r="U864" s="95">
        <v>0.2</v>
      </c>
      <c r="V864" s="95">
        <v>0.8</v>
      </c>
      <c r="W864" s="95">
        <v>0.04</v>
      </c>
      <c r="X864" s="95"/>
      <c r="Y864" s="95"/>
      <c r="Z864" s="74" t="s">
        <v>1111</v>
      </c>
      <c r="AA864" s="95">
        <v>14.25</v>
      </c>
      <c r="AB864" s="95">
        <v>0.25</v>
      </c>
      <c r="AC864" s="74" t="s">
        <v>1111</v>
      </c>
      <c r="AD864" s="95">
        <v>49657380</v>
      </c>
    </row>
    <row r="865" spans="1:30" x14ac:dyDescent="0.2">
      <c r="A865" s="74" t="s">
        <v>1974</v>
      </c>
      <c r="B865" s="95">
        <v>19.75</v>
      </c>
      <c r="C865" s="95"/>
      <c r="D865" s="95">
        <v>-7.01</v>
      </c>
      <c r="E865" s="95">
        <v>22.17</v>
      </c>
      <c r="F865" s="95">
        <v>4.13</v>
      </c>
      <c r="G865" s="95">
        <v>80.8</v>
      </c>
      <c r="H865" s="95">
        <v>-16967.490000000002</v>
      </c>
      <c r="I865" s="95">
        <v>-16967.18</v>
      </c>
      <c r="J865" s="95">
        <v>-7.01</v>
      </c>
      <c r="K865" s="95">
        <v>-7.41</v>
      </c>
      <c r="L865" s="95">
        <v>-0.4</v>
      </c>
      <c r="M865" s="95">
        <v>1.26</v>
      </c>
      <c r="N865" s="95">
        <v>1189.3</v>
      </c>
      <c r="O865" s="95">
        <v>-12.22</v>
      </c>
      <c r="P865" s="95">
        <v>-5.89</v>
      </c>
      <c r="Q865" s="95">
        <v>0.47</v>
      </c>
      <c r="R865" s="95">
        <v>-316.35000000000002</v>
      </c>
      <c r="S865" s="95">
        <v>-58.87</v>
      </c>
      <c r="T865" s="95">
        <v>-84.06</v>
      </c>
      <c r="U865" s="95">
        <v>0.19</v>
      </c>
      <c r="V865" s="95">
        <v>0.81</v>
      </c>
      <c r="W865" s="95">
        <v>0</v>
      </c>
      <c r="X865" s="95">
        <v>-9.6300000000000008</v>
      </c>
      <c r="Y865" s="95"/>
      <c r="Z865" s="74" t="s">
        <v>1111</v>
      </c>
      <c r="AA865" s="95">
        <v>0.89</v>
      </c>
      <c r="AB865" s="95">
        <v>-2.82</v>
      </c>
      <c r="AC865" s="74" t="s">
        <v>1111</v>
      </c>
      <c r="AD865" s="95">
        <v>384144471.75</v>
      </c>
    </row>
    <row r="866" spans="1:30" x14ac:dyDescent="0.2">
      <c r="A866" s="74" t="s">
        <v>1975</v>
      </c>
      <c r="B866" s="95">
        <v>25.88</v>
      </c>
      <c r="C866" s="95">
        <v>0.39</v>
      </c>
      <c r="D866" s="95">
        <v>9.09</v>
      </c>
      <c r="E866" s="95">
        <v>1.9</v>
      </c>
      <c r="F866" s="95">
        <v>0.17</v>
      </c>
      <c r="G866" s="95">
        <v>0</v>
      </c>
      <c r="H866" s="95">
        <v>29.26</v>
      </c>
      <c r="I866" s="95">
        <v>21.38</v>
      </c>
      <c r="J866" s="95">
        <v>6.64</v>
      </c>
      <c r="K866" s="95">
        <v>-2.23</v>
      </c>
      <c r="L866" s="95">
        <v>-8.8699999999999992</v>
      </c>
      <c r="M866" s="95">
        <v>-2.54</v>
      </c>
      <c r="N866" s="95">
        <v>1.94</v>
      </c>
      <c r="O866" s="95"/>
      <c r="P866" s="95">
        <v>-0.17</v>
      </c>
      <c r="Q866" s="95"/>
      <c r="R866" s="95">
        <v>20.89</v>
      </c>
      <c r="S866" s="95">
        <v>1.82</v>
      </c>
      <c r="T866" s="95">
        <v>18.07</v>
      </c>
      <c r="U866" s="95">
        <v>0.09</v>
      </c>
      <c r="V866" s="95">
        <v>0.91</v>
      </c>
      <c r="W866" s="95">
        <v>0.09</v>
      </c>
      <c r="X866" s="95">
        <v>24.38</v>
      </c>
      <c r="Y866" s="95">
        <v>28.08</v>
      </c>
      <c r="Z866" s="74" t="s">
        <v>1111</v>
      </c>
      <c r="AA866" s="95">
        <v>13.63</v>
      </c>
      <c r="AB866" s="95">
        <v>2.85</v>
      </c>
      <c r="AC866" s="74" t="s">
        <v>1111</v>
      </c>
      <c r="AD866" s="95">
        <v>358914192</v>
      </c>
    </row>
    <row r="867" spans="1:30" x14ac:dyDescent="0.2">
      <c r="A867" s="74" t="s">
        <v>1976</v>
      </c>
      <c r="B867" s="95">
        <v>118.1</v>
      </c>
      <c r="C867" s="95">
        <v>1.52</v>
      </c>
      <c r="D867" s="95">
        <v>28.04</v>
      </c>
      <c r="E867" s="95">
        <v>3.6</v>
      </c>
      <c r="F867" s="95">
        <v>1.66</v>
      </c>
      <c r="G867" s="95">
        <v>40.11</v>
      </c>
      <c r="H867" s="95">
        <v>20.69</v>
      </c>
      <c r="I867" s="95">
        <v>12.93</v>
      </c>
      <c r="J867" s="95">
        <v>17.53</v>
      </c>
      <c r="K867" s="95">
        <v>18.760000000000002</v>
      </c>
      <c r="L867" s="95">
        <v>1.24</v>
      </c>
      <c r="M867" s="95">
        <v>0.25</v>
      </c>
      <c r="N867" s="95">
        <v>3.63</v>
      </c>
      <c r="O867" s="95">
        <v>26.18</v>
      </c>
      <c r="P867" s="95">
        <v>-2.48</v>
      </c>
      <c r="Q867" s="95">
        <v>1.24</v>
      </c>
      <c r="R867" s="95">
        <v>12.84</v>
      </c>
      <c r="S867" s="95">
        <v>5.92</v>
      </c>
      <c r="T867" s="95">
        <v>10.41</v>
      </c>
      <c r="U867" s="95">
        <v>0.46</v>
      </c>
      <c r="V867" s="95">
        <v>0.54</v>
      </c>
      <c r="W867" s="95">
        <v>0.46</v>
      </c>
      <c r="X867" s="95">
        <v>38.86</v>
      </c>
      <c r="Y867" s="95">
        <v>18.059999999999999</v>
      </c>
      <c r="Z867" s="74" t="s">
        <v>1111</v>
      </c>
      <c r="AA867" s="95">
        <v>32.79</v>
      </c>
      <c r="AB867" s="95">
        <v>4.21</v>
      </c>
      <c r="AC867" s="74" t="s">
        <v>1111</v>
      </c>
      <c r="AD867" s="95">
        <v>12594538300</v>
      </c>
    </row>
    <row r="868" spans="1:30" x14ac:dyDescent="0.2">
      <c r="A868" s="74" t="s">
        <v>1977</v>
      </c>
      <c r="B868" s="95">
        <v>119.99</v>
      </c>
      <c r="C868" s="95"/>
      <c r="D868" s="95">
        <v>33.39</v>
      </c>
      <c r="E868" s="95">
        <v>2.36</v>
      </c>
      <c r="F868" s="95">
        <v>2.1800000000000002</v>
      </c>
      <c r="G868" s="95">
        <v>64.900000000000006</v>
      </c>
      <c r="H868" s="95">
        <v>35.25</v>
      </c>
      <c r="I868" s="95">
        <v>27.09</v>
      </c>
      <c r="J868" s="95">
        <v>25.67</v>
      </c>
      <c r="K868" s="95">
        <v>19.579999999999998</v>
      </c>
      <c r="L868" s="95">
        <v>-6.08</v>
      </c>
      <c r="M868" s="95">
        <v>-0.56000000000000005</v>
      </c>
      <c r="N868" s="95">
        <v>9.0500000000000007</v>
      </c>
      <c r="O868" s="95">
        <v>3.4</v>
      </c>
      <c r="P868" s="95">
        <v>-7.22</v>
      </c>
      <c r="Q868" s="95">
        <v>12.01</v>
      </c>
      <c r="R868" s="95">
        <v>7.05</v>
      </c>
      <c r="S868" s="95">
        <v>6.51</v>
      </c>
      <c r="T868" s="95">
        <v>7.54</v>
      </c>
      <c r="U868" s="95">
        <v>0.92</v>
      </c>
      <c r="V868" s="95">
        <v>0.08</v>
      </c>
      <c r="W868" s="95">
        <v>0.24</v>
      </c>
      <c r="X868" s="95">
        <v>12.08</v>
      </c>
      <c r="Y868" s="95">
        <v>11.86</v>
      </c>
      <c r="Z868" s="74" t="s">
        <v>1111</v>
      </c>
      <c r="AA868" s="95">
        <v>50.94</v>
      </c>
      <c r="AB868" s="95">
        <v>3.59</v>
      </c>
      <c r="AC868" s="74" t="s">
        <v>1111</v>
      </c>
      <c r="AD868" s="95">
        <v>4654183639.04</v>
      </c>
    </row>
    <row r="869" spans="1:30" x14ac:dyDescent="0.2">
      <c r="A869" s="74" t="s">
        <v>1978</v>
      </c>
      <c r="B869" s="95">
        <v>100.75</v>
      </c>
      <c r="C869" s="95"/>
      <c r="D869" s="95">
        <v>23.12</v>
      </c>
      <c r="E869" s="95">
        <v>4.2300000000000004</v>
      </c>
      <c r="F869" s="95">
        <v>1.71</v>
      </c>
      <c r="G869" s="95">
        <v>21.99</v>
      </c>
      <c r="H869" s="95">
        <v>7.29</v>
      </c>
      <c r="I869" s="95">
        <v>5.59</v>
      </c>
      <c r="J869" s="95">
        <v>17.72</v>
      </c>
      <c r="K869" s="95">
        <v>17.91</v>
      </c>
      <c r="L869" s="95">
        <v>0.19</v>
      </c>
      <c r="M869" s="95">
        <v>0.04</v>
      </c>
      <c r="N869" s="95">
        <v>1.29</v>
      </c>
      <c r="O869" s="95">
        <v>12.77</v>
      </c>
      <c r="P869" s="95">
        <v>-3.49</v>
      </c>
      <c r="Q869" s="95">
        <v>1.36</v>
      </c>
      <c r="R869" s="95">
        <v>18.309999999999999</v>
      </c>
      <c r="S869" s="95">
        <v>7.39</v>
      </c>
      <c r="T869" s="95">
        <v>13.08</v>
      </c>
      <c r="U869" s="95">
        <v>0.4</v>
      </c>
      <c r="V869" s="95">
        <v>0.57999999999999996</v>
      </c>
      <c r="W869" s="95">
        <v>1.32</v>
      </c>
      <c r="X869" s="95">
        <v>17.02</v>
      </c>
      <c r="Y869" s="95">
        <v>6.57</v>
      </c>
      <c r="Z869" s="74" t="s">
        <v>1111</v>
      </c>
      <c r="AA869" s="95">
        <v>23.79</v>
      </c>
      <c r="AB869" s="95">
        <v>4.3600000000000003</v>
      </c>
      <c r="AC869" s="74" t="s">
        <v>1111</v>
      </c>
      <c r="AD869" s="95">
        <v>33717589425</v>
      </c>
    </row>
    <row r="870" spans="1:30" x14ac:dyDescent="0.2">
      <c r="A870" s="74" t="s">
        <v>1979</v>
      </c>
      <c r="B870" s="95">
        <v>120.23</v>
      </c>
      <c r="C870" s="95">
        <v>2.99</v>
      </c>
      <c r="D870" s="95">
        <v>24.13</v>
      </c>
      <c r="E870" s="95">
        <v>4.49</v>
      </c>
      <c r="F870" s="95">
        <v>1.19</v>
      </c>
      <c r="G870" s="95">
        <v>69.290000000000006</v>
      </c>
      <c r="H870" s="95">
        <v>5.83</v>
      </c>
      <c r="I870" s="95">
        <v>3.96</v>
      </c>
      <c r="J870" s="95">
        <v>16.399999999999999</v>
      </c>
      <c r="K870" s="95">
        <v>17.850000000000001</v>
      </c>
      <c r="L870" s="95">
        <v>1.46</v>
      </c>
      <c r="M870" s="95">
        <v>0.4</v>
      </c>
      <c r="N870" s="95">
        <v>0.96</v>
      </c>
      <c r="O870" s="95">
        <v>-30.6</v>
      </c>
      <c r="P870" s="95">
        <v>-1.4</v>
      </c>
      <c r="Q870" s="95">
        <v>0.79</v>
      </c>
      <c r="R870" s="95">
        <v>18.63</v>
      </c>
      <c r="S870" s="95">
        <v>4.9400000000000004</v>
      </c>
      <c r="T870" s="95">
        <v>16.420000000000002</v>
      </c>
      <c r="U870" s="95">
        <v>0.27</v>
      </c>
      <c r="V870" s="95">
        <v>0.73</v>
      </c>
      <c r="W870" s="95">
        <v>1.25</v>
      </c>
      <c r="X870" s="95">
        <v>-0.63</v>
      </c>
      <c r="Y870" s="95">
        <v>6.1</v>
      </c>
      <c r="Z870" s="74" t="s">
        <v>1111</v>
      </c>
      <c r="AA870" s="95">
        <v>26.75</v>
      </c>
      <c r="AB870" s="95">
        <v>4.9800000000000004</v>
      </c>
      <c r="AC870" s="74" t="s">
        <v>1111</v>
      </c>
      <c r="AD870" s="95">
        <v>2828038037</v>
      </c>
    </row>
    <row r="871" spans="1:30" x14ac:dyDescent="0.2">
      <c r="A871" s="74" t="s">
        <v>1980</v>
      </c>
      <c r="B871" s="95">
        <v>69.709999999999994</v>
      </c>
      <c r="C871" s="95">
        <v>1.51</v>
      </c>
      <c r="D871" s="95">
        <v>15.58</v>
      </c>
      <c r="E871" s="95">
        <v>2.44</v>
      </c>
      <c r="F871" s="95">
        <v>0.25</v>
      </c>
      <c r="G871" s="95">
        <v>0</v>
      </c>
      <c r="H871" s="95">
        <v>48.46</v>
      </c>
      <c r="I871" s="95">
        <v>37.58</v>
      </c>
      <c r="J871" s="95">
        <v>12.08</v>
      </c>
      <c r="K871" s="95">
        <v>-10.83</v>
      </c>
      <c r="L871" s="95">
        <v>-22.91</v>
      </c>
      <c r="M871" s="95">
        <v>-4.63</v>
      </c>
      <c r="N871" s="95">
        <v>5.85</v>
      </c>
      <c r="O871" s="95"/>
      <c r="P871" s="95">
        <v>-0.25</v>
      </c>
      <c r="Q871" s="95"/>
      <c r="R871" s="95">
        <v>15.68</v>
      </c>
      <c r="S871" s="95">
        <v>1.58</v>
      </c>
      <c r="T871" s="95">
        <v>9.74</v>
      </c>
      <c r="U871" s="95">
        <v>0.1</v>
      </c>
      <c r="V871" s="95">
        <v>0.9</v>
      </c>
      <c r="W871" s="95">
        <v>0.04</v>
      </c>
      <c r="X871" s="95">
        <v>4.47</v>
      </c>
      <c r="Y871" s="95">
        <v>7.11</v>
      </c>
      <c r="Z871" s="74" t="s">
        <v>1111</v>
      </c>
      <c r="AA871" s="95">
        <v>28.53</v>
      </c>
      <c r="AB871" s="95">
        <v>4.47</v>
      </c>
      <c r="AC871" s="74" t="s">
        <v>1111</v>
      </c>
      <c r="AD871" s="95">
        <v>8503225800</v>
      </c>
    </row>
    <row r="872" spans="1:30" x14ac:dyDescent="0.2">
      <c r="A872" s="74" t="s">
        <v>1981</v>
      </c>
      <c r="B872" s="95">
        <v>55.82</v>
      </c>
      <c r="C872" s="95">
        <v>2.54</v>
      </c>
      <c r="D872" s="95">
        <v>12.68</v>
      </c>
      <c r="E872" s="95">
        <v>3.35</v>
      </c>
      <c r="F872" s="95">
        <v>0.96</v>
      </c>
      <c r="G872" s="95">
        <v>23.44</v>
      </c>
      <c r="H872" s="95">
        <v>13.35</v>
      </c>
      <c r="I872" s="95">
        <v>7.33</v>
      </c>
      <c r="J872" s="95">
        <v>6.97</v>
      </c>
      <c r="K872" s="95">
        <v>9.15</v>
      </c>
      <c r="L872" s="95">
        <v>2.1800000000000002</v>
      </c>
      <c r="M872" s="95">
        <v>1.05</v>
      </c>
      <c r="N872" s="95">
        <v>0.93</v>
      </c>
      <c r="O872" s="95">
        <v>11.41</v>
      </c>
      <c r="P872" s="95">
        <v>-1.69</v>
      </c>
      <c r="Q872" s="95">
        <v>1.24</v>
      </c>
      <c r="R872" s="95">
        <v>26.4</v>
      </c>
      <c r="S872" s="95">
        <v>7.56</v>
      </c>
      <c r="T872" s="95">
        <v>15.74</v>
      </c>
      <c r="U872" s="95">
        <v>0.28999999999999998</v>
      </c>
      <c r="V872" s="95">
        <v>0.71</v>
      </c>
      <c r="W872" s="95">
        <v>1.03</v>
      </c>
      <c r="X872" s="95">
        <v>7.17</v>
      </c>
      <c r="Y872" s="95">
        <v>11.36</v>
      </c>
      <c r="Z872" s="74" t="s">
        <v>1111</v>
      </c>
      <c r="AA872" s="95">
        <v>16.670000000000002</v>
      </c>
      <c r="AB872" s="95">
        <v>4.4000000000000004</v>
      </c>
      <c r="AC872" s="74" t="s">
        <v>1111</v>
      </c>
      <c r="AD872" s="95">
        <v>3170760206</v>
      </c>
    </row>
    <row r="873" spans="1:30" x14ac:dyDescent="0.2">
      <c r="A873" s="74" t="s">
        <v>1982</v>
      </c>
      <c r="B873" s="95">
        <v>31.14</v>
      </c>
      <c r="C873" s="95">
        <v>1.67</v>
      </c>
      <c r="D873" s="95">
        <v>16.399999999999999</v>
      </c>
      <c r="E873" s="95">
        <v>1.35</v>
      </c>
      <c r="F873" s="95">
        <v>0.18</v>
      </c>
      <c r="G873" s="95">
        <v>0</v>
      </c>
      <c r="H873" s="95">
        <v>38.47</v>
      </c>
      <c r="I873" s="95">
        <v>30.95</v>
      </c>
      <c r="J873" s="95">
        <v>13.19</v>
      </c>
      <c r="K873" s="95">
        <v>-9.81</v>
      </c>
      <c r="L873" s="95">
        <v>-23</v>
      </c>
      <c r="M873" s="95">
        <v>-2.35</v>
      </c>
      <c r="N873" s="95">
        <v>5.07</v>
      </c>
      <c r="O873" s="95"/>
      <c r="P873" s="95">
        <v>-0.18</v>
      </c>
      <c r="Q873" s="95"/>
      <c r="R873" s="95">
        <v>8.2100000000000009</v>
      </c>
      <c r="S873" s="95">
        <v>1.1000000000000001</v>
      </c>
      <c r="T873" s="95">
        <v>7.69</v>
      </c>
      <c r="U873" s="95">
        <v>0.13</v>
      </c>
      <c r="V873" s="95">
        <v>0.87</v>
      </c>
      <c r="W873" s="95">
        <v>0.04</v>
      </c>
      <c r="X873" s="95">
        <v>4.96</v>
      </c>
      <c r="Y873" s="95">
        <v>1.78</v>
      </c>
      <c r="Z873" s="74" t="s">
        <v>1111</v>
      </c>
      <c r="AA873" s="95">
        <v>23.12</v>
      </c>
      <c r="AB873" s="95">
        <v>1.9</v>
      </c>
      <c r="AC873" s="74" t="s">
        <v>1111</v>
      </c>
      <c r="AD873" s="95">
        <v>760426344</v>
      </c>
    </row>
    <row r="874" spans="1:30" x14ac:dyDescent="0.2">
      <c r="A874" s="74" t="s">
        <v>1983</v>
      </c>
      <c r="B874" s="95">
        <v>73.55</v>
      </c>
      <c r="C874" s="95">
        <v>2.31</v>
      </c>
      <c r="D874" s="95">
        <v>20.59</v>
      </c>
      <c r="E874" s="95">
        <v>1.92</v>
      </c>
      <c r="F874" s="95">
        <v>0.26</v>
      </c>
      <c r="G874" s="95">
        <v>0</v>
      </c>
      <c r="H874" s="95">
        <v>39.21</v>
      </c>
      <c r="I874" s="95">
        <v>30.78</v>
      </c>
      <c r="J874" s="95">
        <v>16.170000000000002</v>
      </c>
      <c r="K874" s="95">
        <v>-9.94</v>
      </c>
      <c r="L874" s="95">
        <v>-26.11</v>
      </c>
      <c r="M874" s="95">
        <v>-3.09</v>
      </c>
      <c r="N874" s="95">
        <v>6.34</v>
      </c>
      <c r="O874" s="95"/>
      <c r="P874" s="95">
        <v>-0.26</v>
      </c>
      <c r="Q874" s="95"/>
      <c r="R874" s="95">
        <v>9.31</v>
      </c>
      <c r="S874" s="95">
        <v>1.26</v>
      </c>
      <c r="T874" s="95">
        <v>8.14</v>
      </c>
      <c r="U874" s="95">
        <v>0.14000000000000001</v>
      </c>
      <c r="V874" s="95">
        <v>0.86</v>
      </c>
      <c r="W874" s="95">
        <v>0.04</v>
      </c>
      <c r="X874" s="95">
        <v>10.039999999999999</v>
      </c>
      <c r="Y874" s="95">
        <v>12.65</v>
      </c>
      <c r="Z874" s="74" t="s">
        <v>1111</v>
      </c>
      <c r="AA874" s="95">
        <v>38.380000000000003</v>
      </c>
      <c r="AB874" s="95">
        <v>3.57</v>
      </c>
      <c r="AC874" s="74" t="s">
        <v>1111</v>
      </c>
      <c r="AD874" s="95">
        <v>3966632405</v>
      </c>
    </row>
    <row r="875" spans="1:30" x14ac:dyDescent="0.2">
      <c r="A875" s="74" t="s">
        <v>1984</v>
      </c>
      <c r="B875" s="95">
        <v>39.89</v>
      </c>
      <c r="C875" s="95"/>
      <c r="D875" s="95">
        <v>25.84</v>
      </c>
      <c r="E875" s="95">
        <v>2.88</v>
      </c>
      <c r="F875" s="95">
        <v>1.21</v>
      </c>
      <c r="G875" s="95">
        <v>15.12</v>
      </c>
      <c r="H875" s="95">
        <v>10.08</v>
      </c>
      <c r="I875" s="95">
        <v>7.49</v>
      </c>
      <c r="J875" s="95">
        <v>19.2</v>
      </c>
      <c r="K875" s="95">
        <v>20.58</v>
      </c>
      <c r="L875" s="95">
        <v>1.38</v>
      </c>
      <c r="M875" s="95">
        <v>0.21</v>
      </c>
      <c r="N875" s="95">
        <v>1.94</v>
      </c>
      <c r="O875" s="95">
        <v>22.28</v>
      </c>
      <c r="P875" s="95">
        <v>-1.76</v>
      </c>
      <c r="Q875" s="95">
        <v>1.21</v>
      </c>
      <c r="R875" s="95">
        <v>11.16</v>
      </c>
      <c r="S875" s="95">
        <v>4.6900000000000004</v>
      </c>
      <c r="T875" s="95">
        <v>9.24</v>
      </c>
      <c r="U875" s="95">
        <v>0.42</v>
      </c>
      <c r="V875" s="95">
        <v>0.57999999999999996</v>
      </c>
      <c r="W875" s="95">
        <v>0.63</v>
      </c>
      <c r="X875" s="95">
        <v>5.13</v>
      </c>
      <c r="Y875" s="95">
        <v>18.079999999999998</v>
      </c>
      <c r="Z875" s="74" t="s">
        <v>1111</v>
      </c>
      <c r="AA875" s="95">
        <v>13.83</v>
      </c>
      <c r="AB875" s="95">
        <v>1.54</v>
      </c>
      <c r="AC875" s="74" t="s">
        <v>1111</v>
      </c>
      <c r="AD875" s="95">
        <v>2077957858</v>
      </c>
    </row>
    <row r="876" spans="1:30" x14ac:dyDescent="0.2">
      <c r="A876" s="74" t="s">
        <v>1985</v>
      </c>
      <c r="B876" s="95">
        <v>32.75</v>
      </c>
      <c r="C876" s="95">
        <v>3.05</v>
      </c>
      <c r="D876" s="95">
        <v>13.55</v>
      </c>
      <c r="E876" s="95">
        <v>5.35</v>
      </c>
      <c r="F876" s="95">
        <v>0.71</v>
      </c>
      <c r="G876" s="95">
        <v>21.3</v>
      </c>
      <c r="H876" s="95">
        <v>9.64</v>
      </c>
      <c r="I876" s="95">
        <v>6.45</v>
      </c>
      <c r="J876" s="95">
        <v>9.06</v>
      </c>
      <c r="K876" s="95">
        <v>13.85</v>
      </c>
      <c r="L876" s="95">
        <v>4.79</v>
      </c>
      <c r="M876" s="95">
        <v>2.83</v>
      </c>
      <c r="N876" s="95">
        <v>0.87</v>
      </c>
      <c r="O876" s="95">
        <v>3.35</v>
      </c>
      <c r="P876" s="95">
        <v>-1.28</v>
      </c>
      <c r="Q876" s="95">
        <v>1.89</v>
      </c>
      <c r="R876" s="95">
        <v>39.479999999999997</v>
      </c>
      <c r="S876" s="95">
        <v>5.23</v>
      </c>
      <c r="T876" s="95">
        <v>12.08</v>
      </c>
      <c r="U876" s="95">
        <v>0.13</v>
      </c>
      <c r="V876" s="95">
        <v>0.87</v>
      </c>
      <c r="W876" s="95">
        <v>0.81</v>
      </c>
      <c r="X876" s="95">
        <v>-2.77</v>
      </c>
      <c r="Y876" s="95"/>
      <c r="Z876" s="74" t="s">
        <v>1111</v>
      </c>
      <c r="AA876" s="95">
        <v>6.12</v>
      </c>
      <c r="AB876" s="95">
        <v>2.42</v>
      </c>
      <c r="AC876" s="74" t="s">
        <v>1111</v>
      </c>
      <c r="AD876" s="95">
        <v>5336966200</v>
      </c>
    </row>
    <row r="877" spans="1:30" x14ac:dyDescent="0.2">
      <c r="A877" s="74" t="s">
        <v>1986</v>
      </c>
      <c r="B877" s="95">
        <v>10.050000000000001</v>
      </c>
      <c r="C877" s="95"/>
      <c r="D877" s="95">
        <v>60.22</v>
      </c>
      <c r="E877" s="95">
        <v>-12.35</v>
      </c>
      <c r="F877" s="95">
        <v>1.25</v>
      </c>
      <c r="G877" s="95"/>
      <c r="H877" s="95"/>
      <c r="I877" s="95"/>
      <c r="J877" s="95">
        <v>60.22</v>
      </c>
      <c r="K877" s="95">
        <v>60.21</v>
      </c>
      <c r="L877" s="95">
        <v>-0.01</v>
      </c>
      <c r="M877" s="95"/>
      <c r="N877" s="95"/>
      <c r="O877" s="95">
        <v>-101.2</v>
      </c>
      <c r="P877" s="95">
        <v>-1.25</v>
      </c>
      <c r="Q877" s="95">
        <v>0.06</v>
      </c>
      <c r="R877" s="95">
        <v>-20.51</v>
      </c>
      <c r="S877" s="95">
        <v>2.0699999999999998</v>
      </c>
      <c r="T877" s="95">
        <v>-20.51</v>
      </c>
      <c r="U877" s="95">
        <v>-0.1</v>
      </c>
      <c r="V877" s="95">
        <v>0.11</v>
      </c>
      <c r="W877" s="95">
        <v>0</v>
      </c>
      <c r="X877" s="95"/>
      <c r="Y877" s="95"/>
      <c r="Z877" s="74" t="s">
        <v>1111</v>
      </c>
      <c r="AA877" s="95">
        <v>-0.81</v>
      </c>
      <c r="AB877" s="95">
        <v>0.17</v>
      </c>
      <c r="AC877" s="74" t="s">
        <v>1111</v>
      </c>
      <c r="AD877" s="95">
        <v>346725000</v>
      </c>
    </row>
    <row r="878" spans="1:30" x14ac:dyDescent="0.2">
      <c r="A878" s="74" t="s">
        <v>1987</v>
      </c>
      <c r="B878" s="95">
        <v>17.809999999999999</v>
      </c>
      <c r="C878" s="95">
        <v>9.49</v>
      </c>
      <c r="D878" s="95">
        <v>5.61</v>
      </c>
      <c r="E878" s="95">
        <v>0.99</v>
      </c>
      <c r="F878" s="95">
        <v>0.5</v>
      </c>
      <c r="G878" s="95">
        <v>100</v>
      </c>
      <c r="H878" s="95">
        <v>174.76</v>
      </c>
      <c r="I878" s="95">
        <v>146.91999999999999</v>
      </c>
      <c r="J878" s="95">
        <v>4.72</v>
      </c>
      <c r="K878" s="95">
        <v>9.01</v>
      </c>
      <c r="L878" s="95">
        <v>4.29</v>
      </c>
      <c r="M878" s="95">
        <v>0.9</v>
      </c>
      <c r="N878" s="95">
        <v>8.25</v>
      </c>
      <c r="O878" s="95"/>
      <c r="P878" s="95">
        <v>-0.5</v>
      </c>
      <c r="Q878" s="95"/>
      <c r="R878" s="95">
        <v>17.66</v>
      </c>
      <c r="S878" s="95">
        <v>8.9</v>
      </c>
      <c r="T878" s="95">
        <v>10.73</v>
      </c>
      <c r="U878" s="95">
        <v>0.5</v>
      </c>
      <c r="V878" s="95">
        <v>0.5</v>
      </c>
      <c r="W878" s="95">
        <v>0.06</v>
      </c>
      <c r="X878" s="95"/>
      <c r="Y878" s="95"/>
      <c r="Z878" s="74" t="s">
        <v>1111</v>
      </c>
      <c r="AA878" s="95">
        <v>17.97</v>
      </c>
      <c r="AB878" s="95">
        <v>3.17</v>
      </c>
      <c r="AC878" s="74" t="s">
        <v>1111</v>
      </c>
      <c r="AD878" s="95">
        <v>591043068</v>
      </c>
    </row>
    <row r="879" spans="1:30" x14ac:dyDescent="0.2">
      <c r="A879" s="74" t="s">
        <v>1988</v>
      </c>
      <c r="B879" s="95">
        <v>50.15</v>
      </c>
      <c r="C879" s="95"/>
      <c r="D879" s="95">
        <v>24.71</v>
      </c>
      <c r="E879" s="95">
        <v>3.74</v>
      </c>
      <c r="F879" s="95">
        <v>0.25</v>
      </c>
      <c r="G879" s="95">
        <v>0</v>
      </c>
      <c r="H879" s="95">
        <v>35.75</v>
      </c>
      <c r="I879" s="95">
        <v>26.62</v>
      </c>
      <c r="J879" s="95">
        <v>18.399999999999999</v>
      </c>
      <c r="K879" s="95">
        <v>-2.36</v>
      </c>
      <c r="L879" s="95">
        <v>-20.76</v>
      </c>
      <c r="M879" s="95">
        <v>-4.22</v>
      </c>
      <c r="N879" s="95">
        <v>6.58</v>
      </c>
      <c r="O879" s="95"/>
      <c r="P879" s="95">
        <v>-0.25</v>
      </c>
      <c r="Q879" s="95"/>
      <c r="R879" s="95">
        <v>15.13</v>
      </c>
      <c r="S879" s="95">
        <v>0.99</v>
      </c>
      <c r="T879" s="95">
        <v>13.85</v>
      </c>
      <c r="U879" s="95">
        <v>7.0000000000000007E-2</v>
      </c>
      <c r="V879" s="95">
        <v>0.93</v>
      </c>
      <c r="W879" s="95">
        <v>0.04</v>
      </c>
      <c r="X879" s="95"/>
      <c r="Y879" s="95"/>
      <c r="Z879" s="74" t="s">
        <v>1111</v>
      </c>
      <c r="AA879" s="95">
        <v>13.41</v>
      </c>
      <c r="AB879" s="95">
        <v>2.0299999999999998</v>
      </c>
      <c r="AC879" s="74" t="s">
        <v>1111</v>
      </c>
      <c r="AD879" s="95">
        <v>602406815</v>
      </c>
    </row>
    <row r="880" spans="1:30" x14ac:dyDescent="0.2">
      <c r="A880" s="74" t="s">
        <v>1989</v>
      </c>
      <c r="B880" s="95">
        <v>27.46</v>
      </c>
      <c r="C880" s="95">
        <v>2.2599999999999998</v>
      </c>
      <c r="D880" s="95">
        <v>13.21</v>
      </c>
      <c r="E880" s="95">
        <v>1.38</v>
      </c>
      <c r="F880" s="95">
        <v>0.12</v>
      </c>
      <c r="G880" s="95">
        <v>71.680000000000007</v>
      </c>
      <c r="H880" s="95">
        <v>8.52</v>
      </c>
      <c r="I880" s="95">
        <v>15.49</v>
      </c>
      <c r="J880" s="95">
        <v>24.03</v>
      </c>
      <c r="K880" s="95">
        <v>-16.989999999999998</v>
      </c>
      <c r="L880" s="95">
        <v>-41.01</v>
      </c>
      <c r="M880" s="95">
        <v>-2.36</v>
      </c>
      <c r="N880" s="95">
        <v>2.0499999999999998</v>
      </c>
      <c r="O880" s="95">
        <v>-0.8</v>
      </c>
      <c r="P880" s="95">
        <v>-0.42</v>
      </c>
      <c r="Q880" s="95">
        <v>0.83</v>
      </c>
      <c r="R880" s="95">
        <v>10.44</v>
      </c>
      <c r="S880" s="95">
        <v>0.87</v>
      </c>
      <c r="T880" s="95">
        <v>2.16</v>
      </c>
      <c r="U880" s="95">
        <v>0.08</v>
      </c>
      <c r="V880" s="95">
        <v>0.92</v>
      </c>
      <c r="W880" s="95">
        <v>0.06</v>
      </c>
      <c r="X880" s="95">
        <v>10.199999999999999</v>
      </c>
      <c r="Y880" s="95">
        <v>28.21</v>
      </c>
      <c r="Z880" s="74" t="s">
        <v>1111</v>
      </c>
      <c r="AA880" s="95">
        <v>19.899999999999999</v>
      </c>
      <c r="AB880" s="95">
        <v>2.08</v>
      </c>
      <c r="AC880" s="74" t="s">
        <v>1111</v>
      </c>
      <c r="AD880" s="95">
        <v>463478118</v>
      </c>
    </row>
    <row r="881" spans="1:30" x14ac:dyDescent="0.2">
      <c r="A881" s="74" t="s">
        <v>1990</v>
      </c>
      <c r="B881" s="95">
        <v>23.99</v>
      </c>
      <c r="C881" s="95"/>
      <c r="D881" s="95">
        <v>-12.96</v>
      </c>
      <c r="E881" s="95">
        <v>2.93</v>
      </c>
      <c r="F881" s="95">
        <v>2.2999999999999998</v>
      </c>
      <c r="G881" s="95">
        <v>100</v>
      </c>
      <c r="H881" s="95">
        <v>-259.08</v>
      </c>
      <c r="I881" s="95">
        <v>-265.02999999999997</v>
      </c>
      <c r="J881" s="95">
        <v>-13.25</v>
      </c>
      <c r="K881" s="95">
        <v>-8.81</v>
      </c>
      <c r="L881" s="95">
        <v>4.45</v>
      </c>
      <c r="M881" s="95">
        <v>-0.98</v>
      </c>
      <c r="N881" s="95">
        <v>34.340000000000003</v>
      </c>
      <c r="O881" s="95">
        <v>3.21</v>
      </c>
      <c r="P881" s="95">
        <v>-12.2</v>
      </c>
      <c r="Q881" s="95">
        <v>8.4700000000000006</v>
      </c>
      <c r="R881" s="95">
        <v>-22.58</v>
      </c>
      <c r="S881" s="95">
        <v>-17.73</v>
      </c>
      <c r="T881" s="95">
        <v>-21.53</v>
      </c>
      <c r="U881" s="95">
        <v>0.79</v>
      </c>
      <c r="V881" s="95">
        <v>0.21</v>
      </c>
      <c r="W881" s="95">
        <v>7.0000000000000007E-2</v>
      </c>
      <c r="X881" s="95"/>
      <c r="Y881" s="95"/>
      <c r="Z881" s="74" t="s">
        <v>1111</v>
      </c>
      <c r="AA881" s="95">
        <v>8.1999999999999993</v>
      </c>
      <c r="AB881" s="95">
        <v>-1.85</v>
      </c>
      <c r="AC881" s="74" t="s">
        <v>1111</v>
      </c>
      <c r="AD881" s="95">
        <v>1166528144</v>
      </c>
    </row>
    <row r="882" spans="1:30" x14ac:dyDescent="0.2">
      <c r="A882" s="74" t="s">
        <v>1991</v>
      </c>
      <c r="B882" s="95">
        <v>56.86</v>
      </c>
      <c r="C882" s="95">
        <v>2.85</v>
      </c>
      <c r="D882" s="95">
        <v>24.15</v>
      </c>
      <c r="E882" s="95">
        <v>4.04</v>
      </c>
      <c r="F882" s="95">
        <v>1.24</v>
      </c>
      <c r="G882" s="95">
        <v>38.700000000000003</v>
      </c>
      <c r="H882" s="95">
        <v>11.29</v>
      </c>
      <c r="I882" s="95">
        <v>7.89</v>
      </c>
      <c r="J882" s="95">
        <v>16.89</v>
      </c>
      <c r="K882" s="95">
        <v>20.8</v>
      </c>
      <c r="L882" s="95">
        <v>3.91</v>
      </c>
      <c r="M882" s="95">
        <v>0.93</v>
      </c>
      <c r="N882" s="95">
        <v>1.91</v>
      </c>
      <c r="O882" s="95">
        <v>-104.67</v>
      </c>
      <c r="P882" s="95">
        <v>-1.54</v>
      </c>
      <c r="Q882" s="95">
        <v>0.94</v>
      </c>
      <c r="R882" s="95">
        <v>16.72</v>
      </c>
      <c r="S882" s="95">
        <v>5.1100000000000003</v>
      </c>
      <c r="T882" s="95">
        <v>8.84</v>
      </c>
      <c r="U882" s="95">
        <v>0.31</v>
      </c>
      <c r="V882" s="95">
        <v>0.69</v>
      </c>
      <c r="W882" s="95">
        <v>0.65</v>
      </c>
      <c r="X882" s="95">
        <v>13.1</v>
      </c>
      <c r="Y882" s="95">
        <v>0.43</v>
      </c>
      <c r="Z882" s="74" t="s">
        <v>1111</v>
      </c>
      <c r="AA882" s="95">
        <v>14.08</v>
      </c>
      <c r="AB882" s="95">
        <v>2.35</v>
      </c>
      <c r="AC882" s="74" t="s">
        <v>1111</v>
      </c>
      <c r="AD882" s="95">
        <v>25930610666</v>
      </c>
    </row>
    <row r="883" spans="1:30" x14ac:dyDescent="0.2">
      <c r="A883" s="74" t="s">
        <v>1992</v>
      </c>
      <c r="B883" s="95">
        <v>24.25</v>
      </c>
      <c r="C883" s="95"/>
      <c r="D883" s="95">
        <v>-39966.160000000003</v>
      </c>
      <c r="E883" s="95">
        <v>-5.79</v>
      </c>
      <c r="F883" s="95">
        <v>3.03</v>
      </c>
      <c r="G883" s="95"/>
      <c r="H883" s="95"/>
      <c r="I883" s="95"/>
      <c r="J883" s="95">
        <v>-18842.91</v>
      </c>
      <c r="K883" s="95">
        <v>-18836.7</v>
      </c>
      <c r="L883" s="95">
        <v>6.21</v>
      </c>
      <c r="M883" s="95"/>
      <c r="N883" s="95"/>
      <c r="O883" s="95">
        <v>5761.88</v>
      </c>
      <c r="P883" s="95">
        <v>-3.03</v>
      </c>
      <c r="Q883" s="95">
        <v>1.6</v>
      </c>
      <c r="R883" s="95">
        <v>-0.01</v>
      </c>
      <c r="S883" s="95">
        <v>-0.01</v>
      </c>
      <c r="T883" s="95">
        <v>0.03</v>
      </c>
      <c r="U883" s="95">
        <v>-0.52</v>
      </c>
      <c r="V883" s="95">
        <v>1.52</v>
      </c>
      <c r="W883" s="95">
        <v>0</v>
      </c>
      <c r="X883" s="95"/>
      <c r="Y883" s="95"/>
      <c r="Z883" s="74" t="s">
        <v>1111</v>
      </c>
      <c r="AA883" s="95">
        <v>-4.1900000000000004</v>
      </c>
      <c r="AB883" s="95">
        <v>0</v>
      </c>
      <c r="AC883" s="74" t="s">
        <v>1111</v>
      </c>
      <c r="AD883" s="95">
        <v>6274687500</v>
      </c>
    </row>
    <row r="884" spans="1:30" x14ac:dyDescent="0.2">
      <c r="A884" s="74" t="s">
        <v>1993</v>
      </c>
      <c r="B884" s="95">
        <v>26.69</v>
      </c>
      <c r="C884" s="95"/>
      <c r="D884" s="95">
        <v>-43987.5</v>
      </c>
      <c r="E884" s="95">
        <v>-6.37</v>
      </c>
      <c r="F884" s="95">
        <v>3.33</v>
      </c>
      <c r="G884" s="95"/>
      <c r="H884" s="95"/>
      <c r="I884" s="95"/>
      <c r="J884" s="95">
        <v>-20738.849999999999</v>
      </c>
      <c r="K884" s="95">
        <v>-18836.7</v>
      </c>
      <c r="L884" s="95">
        <v>6.21</v>
      </c>
      <c r="M884" s="95"/>
      <c r="N884" s="95"/>
      <c r="O884" s="95">
        <v>6341.63</v>
      </c>
      <c r="P884" s="95">
        <v>-3.34</v>
      </c>
      <c r="Q884" s="95">
        <v>1.6</v>
      </c>
      <c r="R884" s="95">
        <v>-0.01</v>
      </c>
      <c r="S884" s="95">
        <v>-0.01</v>
      </c>
      <c r="T884" s="95">
        <v>0.03</v>
      </c>
      <c r="U884" s="95">
        <v>-0.52</v>
      </c>
      <c r="V884" s="95">
        <v>1.52</v>
      </c>
      <c r="W884" s="95">
        <v>0</v>
      </c>
      <c r="X884" s="95"/>
      <c r="Y884" s="95"/>
      <c r="Z884" s="74" t="s">
        <v>1111</v>
      </c>
      <c r="AA884" s="95">
        <v>-4.1900000000000004</v>
      </c>
      <c r="AB884" s="95">
        <v>0</v>
      </c>
      <c r="AC884" s="74" t="s">
        <v>1111</v>
      </c>
      <c r="AD884" s="95">
        <v>6274687500</v>
      </c>
    </row>
    <row r="885" spans="1:30" x14ac:dyDescent="0.2">
      <c r="A885" s="74" t="s">
        <v>1994</v>
      </c>
      <c r="B885" s="95">
        <v>11.86</v>
      </c>
      <c r="C885" s="95"/>
      <c r="D885" s="95">
        <v>-19546.34</v>
      </c>
      <c r="E885" s="95">
        <v>-2.83</v>
      </c>
      <c r="F885" s="95">
        <v>1.48</v>
      </c>
      <c r="G885" s="95"/>
      <c r="H885" s="95"/>
      <c r="I885" s="95"/>
      <c r="J885" s="95">
        <v>-9215.5400000000009</v>
      </c>
      <c r="K885" s="95">
        <v>-18836.7</v>
      </c>
      <c r="L885" s="95">
        <v>6.21</v>
      </c>
      <c r="M885" s="95"/>
      <c r="N885" s="95"/>
      <c r="O885" s="95">
        <v>2817.98</v>
      </c>
      <c r="P885" s="95">
        <v>-1.48</v>
      </c>
      <c r="Q885" s="95">
        <v>1.6</v>
      </c>
      <c r="R885" s="95">
        <v>-0.01</v>
      </c>
      <c r="S885" s="95">
        <v>-0.01</v>
      </c>
      <c r="T885" s="95">
        <v>0.03</v>
      </c>
      <c r="U885" s="95">
        <v>-0.52</v>
      </c>
      <c r="V885" s="95">
        <v>1.52</v>
      </c>
      <c r="W885" s="95">
        <v>0</v>
      </c>
      <c r="X885" s="95"/>
      <c r="Y885" s="95"/>
      <c r="Z885" s="74" t="s">
        <v>1111</v>
      </c>
      <c r="AA885" s="95">
        <v>-4.1900000000000004</v>
      </c>
      <c r="AB885" s="95">
        <v>0</v>
      </c>
      <c r="AC885" s="74" t="s">
        <v>1111</v>
      </c>
      <c r="AD885" s="95">
        <v>6274687500</v>
      </c>
    </row>
    <row r="886" spans="1:30" x14ac:dyDescent="0.2">
      <c r="A886" s="74" t="s">
        <v>1995</v>
      </c>
      <c r="B886" s="95">
        <v>20.05</v>
      </c>
      <c r="C886" s="95">
        <v>0.32</v>
      </c>
      <c r="D886" s="95">
        <v>-381.12</v>
      </c>
      <c r="E886" s="95">
        <v>1.98</v>
      </c>
      <c r="F886" s="95">
        <v>1.32</v>
      </c>
      <c r="G886" s="95">
        <v>15.68</v>
      </c>
      <c r="H886" s="95">
        <v>-4.97</v>
      </c>
      <c r="I886" s="95">
        <v>-1.7</v>
      </c>
      <c r="J886" s="95">
        <v>-130.56</v>
      </c>
      <c r="K886" s="95">
        <v>-128.16999999999999</v>
      </c>
      <c r="L886" s="95">
        <v>2.39</v>
      </c>
      <c r="M886" s="95">
        <v>-0.04</v>
      </c>
      <c r="N886" s="95">
        <v>6.49</v>
      </c>
      <c r="O886" s="95">
        <v>5.48</v>
      </c>
      <c r="P886" s="95">
        <v>-1.82</v>
      </c>
      <c r="Q886" s="95">
        <v>7.94</v>
      </c>
      <c r="R886" s="95">
        <v>-0.52</v>
      </c>
      <c r="S886" s="95">
        <v>-0.35</v>
      </c>
      <c r="T886" s="95">
        <v>-1.47</v>
      </c>
      <c r="U886" s="95">
        <v>0.66</v>
      </c>
      <c r="V886" s="95">
        <v>0.34</v>
      </c>
      <c r="W886" s="95">
        <v>0.2</v>
      </c>
      <c r="X886" s="95">
        <v>-8.1199999999999992</v>
      </c>
      <c r="Y886" s="95"/>
      <c r="Z886" s="74" t="s">
        <v>1111</v>
      </c>
      <c r="AA886" s="95">
        <v>10.1</v>
      </c>
      <c r="AB886" s="95">
        <v>-0.05</v>
      </c>
      <c r="AC886" s="74" t="s">
        <v>1111</v>
      </c>
      <c r="AD886" s="95">
        <v>7979146120</v>
      </c>
    </row>
    <row r="887" spans="1:30" x14ac:dyDescent="0.2">
      <c r="A887" s="74" t="s">
        <v>1996</v>
      </c>
      <c r="B887" s="95">
        <v>108.19</v>
      </c>
      <c r="C887" s="95">
        <v>0.74</v>
      </c>
      <c r="D887" s="95">
        <v>23.37</v>
      </c>
      <c r="E887" s="95">
        <v>5.66</v>
      </c>
      <c r="F887" s="95">
        <v>0.86</v>
      </c>
      <c r="G887" s="95">
        <v>20.91</v>
      </c>
      <c r="H887" s="95">
        <v>12.12</v>
      </c>
      <c r="I887" s="95">
        <v>4.5599999999999996</v>
      </c>
      <c r="J887" s="95">
        <v>8.7899999999999991</v>
      </c>
      <c r="K887" s="95">
        <v>12.42</v>
      </c>
      <c r="L887" s="95">
        <v>3.63</v>
      </c>
      <c r="M887" s="95">
        <v>2.34</v>
      </c>
      <c r="N887" s="95">
        <v>1.07</v>
      </c>
      <c r="O887" s="95">
        <v>24.27</v>
      </c>
      <c r="P887" s="95">
        <v>-1.4</v>
      </c>
      <c r="Q887" s="95">
        <v>1.1000000000000001</v>
      </c>
      <c r="R887" s="95">
        <v>24.22</v>
      </c>
      <c r="S887" s="95">
        <v>3.7</v>
      </c>
      <c r="T887" s="95">
        <v>11.4</v>
      </c>
      <c r="U887" s="95">
        <v>0.15</v>
      </c>
      <c r="V887" s="95">
        <v>0.85</v>
      </c>
      <c r="W887" s="95">
        <v>0.81</v>
      </c>
      <c r="X887" s="95">
        <v>5.73</v>
      </c>
      <c r="Y887" s="95">
        <v>8.06</v>
      </c>
      <c r="Z887" s="74" t="s">
        <v>1111</v>
      </c>
      <c r="AA887" s="95">
        <v>19.11</v>
      </c>
      <c r="AB887" s="95">
        <v>4.63</v>
      </c>
      <c r="AC887" s="74" t="s">
        <v>1111</v>
      </c>
      <c r="AD887" s="95">
        <v>13834017282</v>
      </c>
    </row>
    <row r="888" spans="1:30" x14ac:dyDescent="0.2">
      <c r="A888" s="74" t="s">
        <v>1997</v>
      </c>
      <c r="B888" s="95">
        <v>19.739999999999998</v>
      </c>
      <c r="C888" s="95"/>
      <c r="D888" s="95">
        <v>-2.5299999999999998</v>
      </c>
      <c r="E888" s="95">
        <v>1.55</v>
      </c>
      <c r="F888" s="95">
        <v>0.43</v>
      </c>
      <c r="G888" s="95">
        <v>-437.56</v>
      </c>
      <c r="H888" s="95">
        <v>-1150.23</v>
      </c>
      <c r="I888" s="95">
        <v>-1389.77</v>
      </c>
      <c r="J888" s="95">
        <v>-3.05</v>
      </c>
      <c r="K888" s="95">
        <v>-6.16</v>
      </c>
      <c r="L888" s="95">
        <v>-3.11</v>
      </c>
      <c r="M888" s="95">
        <v>1.58</v>
      </c>
      <c r="N888" s="95">
        <v>35.130000000000003</v>
      </c>
      <c r="O888" s="95">
        <v>-39.54</v>
      </c>
      <c r="P888" s="95">
        <v>-0.52</v>
      </c>
      <c r="Q888" s="95">
        <v>0.94</v>
      </c>
      <c r="R888" s="95">
        <v>-61.25</v>
      </c>
      <c r="S888" s="95">
        <v>-17.010000000000002</v>
      </c>
      <c r="T888" s="95">
        <v>-16.41</v>
      </c>
      <c r="U888" s="95">
        <v>0.28000000000000003</v>
      </c>
      <c r="V888" s="95">
        <v>0.72</v>
      </c>
      <c r="W888" s="95">
        <v>0.01</v>
      </c>
      <c r="X888" s="95">
        <v>-18.66</v>
      </c>
      <c r="Y888" s="95"/>
      <c r="Z888" s="74" t="s">
        <v>1111</v>
      </c>
      <c r="AA888" s="95">
        <v>12.75</v>
      </c>
      <c r="AB888" s="95">
        <v>-7.81</v>
      </c>
      <c r="AC888" s="74" t="s">
        <v>1111</v>
      </c>
      <c r="AD888" s="95">
        <v>22988840444</v>
      </c>
    </row>
    <row r="889" spans="1:30" x14ac:dyDescent="0.2">
      <c r="A889" s="74" t="s">
        <v>1998</v>
      </c>
      <c r="B889" s="95">
        <v>1.39</v>
      </c>
      <c r="C889" s="95">
        <v>2.88</v>
      </c>
      <c r="D889" s="95">
        <v>-3.05</v>
      </c>
      <c r="E889" s="95"/>
      <c r="F889" s="95">
        <v>0.28999999999999998</v>
      </c>
      <c r="G889" s="95">
        <v>42.26</v>
      </c>
      <c r="H889" s="95">
        <v>-0.65</v>
      </c>
      <c r="I889" s="95">
        <v>-23.01</v>
      </c>
      <c r="J889" s="95">
        <v>-108.35</v>
      </c>
      <c r="K889" s="95">
        <v>-451.34</v>
      </c>
      <c r="L889" s="95">
        <v>-342.99</v>
      </c>
      <c r="M889" s="95"/>
      <c r="N889" s="95">
        <v>0.7</v>
      </c>
      <c r="O889" s="95">
        <v>-4.25</v>
      </c>
      <c r="P889" s="95">
        <v>-0.34</v>
      </c>
      <c r="Q889" s="95">
        <v>0.71</v>
      </c>
      <c r="R889" s="95"/>
      <c r="S889" s="95">
        <v>-9.35</v>
      </c>
      <c r="T889" s="95">
        <v>-0.95</v>
      </c>
      <c r="U889" s="95">
        <v>0</v>
      </c>
      <c r="V889" s="95">
        <v>1.1000000000000001</v>
      </c>
      <c r="W889" s="95">
        <v>0.41</v>
      </c>
      <c r="X889" s="95">
        <v>-8</v>
      </c>
      <c r="Y889" s="95"/>
      <c r="Z889" s="74" t="s">
        <v>1111</v>
      </c>
      <c r="AA889" s="95">
        <v>0</v>
      </c>
      <c r="AB889" s="95">
        <v>-0.46</v>
      </c>
      <c r="AC889" s="74" t="s">
        <v>1111</v>
      </c>
      <c r="AD889" s="95">
        <v>195137652</v>
      </c>
    </row>
    <row r="890" spans="1:30" x14ac:dyDescent="0.2">
      <c r="A890" s="74" t="s">
        <v>1999</v>
      </c>
      <c r="B890" s="95">
        <v>2.0299999999999998</v>
      </c>
      <c r="C890" s="95"/>
      <c r="D890" s="95">
        <v>-4.13</v>
      </c>
      <c r="E890" s="95">
        <v>-3.13</v>
      </c>
      <c r="F890" s="95">
        <v>0.11</v>
      </c>
      <c r="G890" s="95">
        <v>41.12</v>
      </c>
      <c r="H890" s="95">
        <v>-5.51</v>
      </c>
      <c r="I890" s="95">
        <v>-23.02</v>
      </c>
      <c r="J890" s="95">
        <v>-17.27</v>
      </c>
      <c r="K890" s="95">
        <v>-45.05</v>
      </c>
      <c r="L890" s="95">
        <v>-27.79</v>
      </c>
      <c r="M890" s="95"/>
      <c r="N890" s="95">
        <v>0.95</v>
      </c>
      <c r="O890" s="95">
        <v>4.4000000000000004</v>
      </c>
      <c r="P890" s="95">
        <v>-0.14000000000000001</v>
      </c>
      <c r="Q890" s="95">
        <v>1.17</v>
      </c>
      <c r="R890" s="95">
        <v>-75.739999999999995</v>
      </c>
      <c r="S890" s="95">
        <v>-2.77</v>
      </c>
      <c r="T890" s="95">
        <v>-9.2799999999999994</v>
      </c>
      <c r="U890" s="95">
        <v>-0.04</v>
      </c>
      <c r="V890" s="95">
        <v>1.04</v>
      </c>
      <c r="W890" s="95">
        <v>0.12</v>
      </c>
      <c r="X890" s="95">
        <v>-18.559999999999999</v>
      </c>
      <c r="Y890" s="95"/>
      <c r="Z890" s="74" t="s">
        <v>1111</v>
      </c>
      <c r="AA890" s="95">
        <v>-0.65</v>
      </c>
      <c r="AB890" s="95">
        <v>-0.49</v>
      </c>
      <c r="AC890" s="74" t="s">
        <v>1111</v>
      </c>
      <c r="AD890" s="95">
        <v>88136916</v>
      </c>
    </row>
    <row r="891" spans="1:30" x14ac:dyDescent="0.2">
      <c r="A891" s="74" t="s">
        <v>2000</v>
      </c>
      <c r="B891" s="95">
        <v>180.84</v>
      </c>
      <c r="C891" s="95">
        <v>1.02</v>
      </c>
      <c r="D891" s="95">
        <v>-74.959999999999994</v>
      </c>
      <c r="E891" s="95">
        <v>5.85</v>
      </c>
      <c r="F891" s="95">
        <v>2.39</v>
      </c>
      <c r="G891" s="95">
        <v>41.52</v>
      </c>
      <c r="H891" s="95">
        <v>-1.37</v>
      </c>
      <c r="I891" s="95">
        <v>-5.72</v>
      </c>
      <c r="J891" s="95">
        <v>-312.79000000000002</v>
      </c>
      <c r="K891" s="95">
        <v>-357.24</v>
      </c>
      <c r="L891" s="95">
        <v>-44.44</v>
      </c>
      <c r="M891" s="95">
        <v>0.83</v>
      </c>
      <c r="N891" s="95">
        <v>4.28</v>
      </c>
      <c r="O891" s="95">
        <v>15.62</v>
      </c>
      <c r="P891" s="95">
        <v>-3.18</v>
      </c>
      <c r="Q891" s="95">
        <v>2.6</v>
      </c>
      <c r="R891" s="95">
        <v>-7.8</v>
      </c>
      <c r="S891" s="95">
        <v>-3.19</v>
      </c>
      <c r="T891" s="95">
        <v>-1.68</v>
      </c>
      <c r="U891" s="95">
        <v>0.41</v>
      </c>
      <c r="V891" s="95">
        <v>0.59</v>
      </c>
      <c r="W891" s="95">
        <v>0.56000000000000005</v>
      </c>
      <c r="X891" s="95">
        <v>22.76</v>
      </c>
      <c r="Y891" s="95"/>
      <c r="Z891" s="74" t="s">
        <v>1111</v>
      </c>
      <c r="AA891" s="95">
        <v>30.92</v>
      </c>
      <c r="AB891" s="95">
        <v>-2.41</v>
      </c>
      <c r="AC891" s="74" t="s">
        <v>1111</v>
      </c>
      <c r="AD891" s="95">
        <v>5140467420</v>
      </c>
    </row>
    <row r="892" spans="1:30" x14ac:dyDescent="0.2">
      <c r="A892" s="74" t="s">
        <v>2001</v>
      </c>
      <c r="B892" s="95">
        <v>0.96</v>
      </c>
      <c r="C892" s="95"/>
      <c r="D892" s="95">
        <v>-1.22</v>
      </c>
      <c r="E892" s="95">
        <v>1.24</v>
      </c>
      <c r="F892" s="95">
        <v>0.94</v>
      </c>
      <c r="G892" s="95">
        <v>48.89</v>
      </c>
      <c r="H892" s="95">
        <v>-117.18</v>
      </c>
      <c r="I892" s="95">
        <v>-168.96</v>
      </c>
      <c r="J892" s="95">
        <v>-1.76</v>
      </c>
      <c r="K892" s="95">
        <v>-1.43</v>
      </c>
      <c r="L892" s="95">
        <v>0.33</v>
      </c>
      <c r="M892" s="95">
        <v>-0.24</v>
      </c>
      <c r="N892" s="95">
        <v>2.0699999999999998</v>
      </c>
      <c r="O892" s="95">
        <v>2.2799999999999998</v>
      </c>
      <c r="P892" s="95">
        <v>-2.74</v>
      </c>
      <c r="Q892" s="95">
        <v>2.69</v>
      </c>
      <c r="R892" s="95">
        <v>-101.67</v>
      </c>
      <c r="S892" s="95">
        <v>-76.83</v>
      </c>
      <c r="T892" s="95">
        <v>-70.66</v>
      </c>
      <c r="U892" s="95">
        <v>0.76</v>
      </c>
      <c r="V892" s="95">
        <v>0.24</v>
      </c>
      <c r="W892" s="95">
        <v>0.45</v>
      </c>
      <c r="X892" s="95"/>
      <c r="Y892" s="95"/>
      <c r="Z892" s="74" t="s">
        <v>1111</v>
      </c>
      <c r="AA892" s="95">
        <v>0.77</v>
      </c>
      <c r="AB892" s="95">
        <v>-0.78</v>
      </c>
      <c r="AC892" s="74" t="s">
        <v>1111</v>
      </c>
      <c r="AD892" s="95">
        <v>44234016</v>
      </c>
    </row>
    <row r="893" spans="1:30" x14ac:dyDescent="0.2">
      <c r="A893" s="74" t="s">
        <v>2002</v>
      </c>
      <c r="B893" s="95">
        <v>26.99</v>
      </c>
      <c r="C893" s="95">
        <v>2.54</v>
      </c>
      <c r="D893" s="95">
        <v>9.7799999999999994</v>
      </c>
      <c r="E893" s="95">
        <v>1.04</v>
      </c>
      <c r="F893" s="95">
        <v>0.09</v>
      </c>
      <c r="G893" s="95">
        <v>0</v>
      </c>
      <c r="H893" s="95">
        <v>32.22</v>
      </c>
      <c r="I893" s="95">
        <v>21.94</v>
      </c>
      <c r="J893" s="95">
        <v>6.66</v>
      </c>
      <c r="K893" s="95">
        <v>-15.29</v>
      </c>
      <c r="L893" s="95">
        <v>-21.95</v>
      </c>
      <c r="M893" s="95">
        <v>-3.43</v>
      </c>
      <c r="N893" s="95">
        <v>2.15</v>
      </c>
      <c r="O893" s="95"/>
      <c r="P893" s="95">
        <v>-0.09</v>
      </c>
      <c r="Q893" s="95"/>
      <c r="R893" s="95">
        <v>10.65</v>
      </c>
      <c r="S893" s="95">
        <v>0.89</v>
      </c>
      <c r="T893" s="95">
        <v>12.92</v>
      </c>
      <c r="U893" s="95">
        <v>0.08</v>
      </c>
      <c r="V893" s="95">
        <v>0.92</v>
      </c>
      <c r="W893" s="95">
        <v>0.04</v>
      </c>
      <c r="X893" s="95">
        <v>13.36</v>
      </c>
      <c r="Y893" s="95">
        <v>8.08</v>
      </c>
      <c r="Z893" s="74" t="s">
        <v>1111</v>
      </c>
      <c r="AA893" s="95">
        <v>25.91</v>
      </c>
      <c r="AB893" s="95">
        <v>2.76</v>
      </c>
      <c r="AC893" s="74" t="s">
        <v>1111</v>
      </c>
      <c r="AD893" s="95">
        <v>455928575</v>
      </c>
    </row>
    <row r="894" spans="1:30" x14ac:dyDescent="0.2">
      <c r="A894" s="74" t="s">
        <v>2003</v>
      </c>
      <c r="B894" s="95">
        <v>26.87</v>
      </c>
      <c r="C894" s="95">
        <v>6.63</v>
      </c>
      <c r="D894" s="95">
        <v>9.74</v>
      </c>
      <c r="E894" s="95">
        <v>1.04</v>
      </c>
      <c r="F894" s="95">
        <v>0.09</v>
      </c>
      <c r="G894" s="95">
        <v>0</v>
      </c>
      <c r="H894" s="95">
        <v>32.22</v>
      </c>
      <c r="I894" s="95">
        <v>21.94</v>
      </c>
      <c r="J894" s="95">
        <v>6.63</v>
      </c>
      <c r="K894" s="95">
        <v>-15.29</v>
      </c>
      <c r="L894" s="95">
        <v>-21.95</v>
      </c>
      <c r="M894" s="95">
        <v>-3.43</v>
      </c>
      <c r="N894" s="95">
        <v>2.14</v>
      </c>
      <c r="O894" s="95"/>
      <c r="P894" s="95">
        <v>-0.09</v>
      </c>
      <c r="Q894" s="95"/>
      <c r="R894" s="95">
        <v>10.65</v>
      </c>
      <c r="S894" s="95">
        <v>0.89</v>
      </c>
      <c r="T894" s="95">
        <v>12.92</v>
      </c>
      <c r="U894" s="95">
        <v>0.08</v>
      </c>
      <c r="V894" s="95">
        <v>0.92</v>
      </c>
      <c r="W894" s="95">
        <v>0.04</v>
      </c>
      <c r="X894" s="95">
        <v>13.36</v>
      </c>
      <c r="Y894" s="95">
        <v>8.08</v>
      </c>
      <c r="Z894" s="74" t="s">
        <v>1111</v>
      </c>
      <c r="AA894" s="95">
        <v>25.91</v>
      </c>
      <c r="AB894" s="95">
        <v>2.76</v>
      </c>
      <c r="AC894" s="74" t="s">
        <v>1111</v>
      </c>
      <c r="AD894" s="95">
        <v>455928575</v>
      </c>
    </row>
    <row r="895" spans="1:30" x14ac:dyDescent="0.2">
      <c r="A895" s="74" t="s">
        <v>2004</v>
      </c>
      <c r="B895" s="95">
        <v>3.09</v>
      </c>
      <c r="C895" s="95"/>
      <c r="D895" s="95">
        <v>-2.74</v>
      </c>
      <c r="E895" s="95">
        <v>-0.44</v>
      </c>
      <c r="F895" s="95">
        <v>0.27</v>
      </c>
      <c r="G895" s="95">
        <v>40.19</v>
      </c>
      <c r="H895" s="95">
        <v>-11.48</v>
      </c>
      <c r="I895" s="95">
        <v>-25.98</v>
      </c>
      <c r="J895" s="95">
        <v>-6.21</v>
      </c>
      <c r="K895" s="95">
        <v>-28.14</v>
      </c>
      <c r="L895" s="95">
        <v>-21.94</v>
      </c>
      <c r="M895" s="95"/>
      <c r="N895" s="95">
        <v>0.71</v>
      </c>
      <c r="O895" s="95">
        <v>13.13</v>
      </c>
      <c r="P895" s="95">
        <v>-0.35</v>
      </c>
      <c r="Q895" s="95">
        <v>1.1000000000000001</v>
      </c>
      <c r="R895" s="95">
        <v>-16.07</v>
      </c>
      <c r="S895" s="95">
        <v>-9.8800000000000008</v>
      </c>
      <c r="T895" s="95">
        <v>-12.1</v>
      </c>
      <c r="U895" s="95">
        <v>-0.61</v>
      </c>
      <c r="V895" s="95">
        <v>1.61</v>
      </c>
      <c r="W895" s="95">
        <v>0.38</v>
      </c>
      <c r="X895" s="95">
        <v>-7.95</v>
      </c>
      <c r="Y895" s="95"/>
      <c r="Z895" s="74" t="s">
        <v>1111</v>
      </c>
      <c r="AA895" s="95">
        <v>-7.01</v>
      </c>
      <c r="AB895" s="95">
        <v>-1.1299999999999999</v>
      </c>
      <c r="AC895" s="74" t="s">
        <v>1111</v>
      </c>
      <c r="AD895" s="95">
        <v>1454474433</v>
      </c>
    </row>
    <row r="896" spans="1:30" x14ac:dyDescent="0.2">
      <c r="A896" s="74" t="s">
        <v>2005</v>
      </c>
      <c r="B896" s="95">
        <v>63.95</v>
      </c>
      <c r="C896" s="95">
        <v>4.96</v>
      </c>
      <c r="D896" s="95">
        <v>132.22</v>
      </c>
      <c r="E896" s="95">
        <v>-8.5500000000000007</v>
      </c>
      <c r="F896" s="95">
        <v>3.02</v>
      </c>
      <c r="G896" s="95">
        <v>100</v>
      </c>
      <c r="H896" s="95">
        <v>17.45</v>
      </c>
      <c r="I896" s="95">
        <v>3.93</v>
      </c>
      <c r="J896" s="95">
        <v>29.8</v>
      </c>
      <c r="K896" s="95">
        <v>37.46</v>
      </c>
      <c r="L896" s="95">
        <v>7.66</v>
      </c>
      <c r="M896" s="95"/>
      <c r="N896" s="95">
        <v>5.2</v>
      </c>
      <c r="O896" s="95">
        <v>9.0399999999999991</v>
      </c>
      <c r="P896" s="95">
        <v>-5.32</v>
      </c>
      <c r="Q896" s="95">
        <v>4.41</v>
      </c>
      <c r="R896" s="95">
        <v>-6.46</v>
      </c>
      <c r="S896" s="95">
        <v>2.29</v>
      </c>
      <c r="T896" s="95">
        <v>11.05</v>
      </c>
      <c r="U896" s="95">
        <v>-0.35</v>
      </c>
      <c r="V896" s="95">
        <v>1.35</v>
      </c>
      <c r="W896" s="95">
        <v>0.57999999999999996</v>
      </c>
      <c r="X896" s="95">
        <v>7.04</v>
      </c>
      <c r="Y896" s="95">
        <v>4.8899999999999997</v>
      </c>
      <c r="Z896" s="74" t="s">
        <v>1111</v>
      </c>
      <c r="AA896" s="95">
        <v>-7.48</v>
      </c>
      <c r="AB896" s="95">
        <v>0.48</v>
      </c>
      <c r="AC896" s="74" t="s">
        <v>1111</v>
      </c>
      <c r="AD896" s="95">
        <v>3048739510</v>
      </c>
    </row>
    <row r="897" spans="1:30" x14ac:dyDescent="0.2">
      <c r="A897" s="74" t="s">
        <v>2006</v>
      </c>
      <c r="B897" s="95">
        <v>6.5</v>
      </c>
      <c r="C897" s="95"/>
      <c r="D897" s="95">
        <v>85.41</v>
      </c>
      <c r="E897" s="95">
        <v>1.59</v>
      </c>
      <c r="F897" s="95">
        <v>1.1200000000000001</v>
      </c>
      <c r="G897" s="95">
        <v>14.84</v>
      </c>
      <c r="H897" s="95">
        <v>5.5</v>
      </c>
      <c r="I897" s="95">
        <v>2.93</v>
      </c>
      <c r="J897" s="95">
        <v>45.53</v>
      </c>
      <c r="K897" s="95">
        <v>34.57</v>
      </c>
      <c r="L897" s="95">
        <v>-10.96</v>
      </c>
      <c r="M897" s="95">
        <v>-0.38</v>
      </c>
      <c r="N897" s="95">
        <v>2.5099999999999998</v>
      </c>
      <c r="O897" s="95">
        <v>2.0299999999999998</v>
      </c>
      <c r="P897" s="95">
        <v>-5.09</v>
      </c>
      <c r="Q897" s="95">
        <v>3.36</v>
      </c>
      <c r="R897" s="95">
        <v>1.86</v>
      </c>
      <c r="S897" s="95">
        <v>1.31</v>
      </c>
      <c r="T897" s="95">
        <v>3.04</v>
      </c>
      <c r="U897" s="95">
        <v>0.7</v>
      </c>
      <c r="V897" s="95">
        <v>0.3</v>
      </c>
      <c r="W897" s="95">
        <v>0.45</v>
      </c>
      <c r="X897" s="95">
        <v>32.270000000000003</v>
      </c>
      <c r="Y897" s="95">
        <v>39.1</v>
      </c>
      <c r="Z897" s="74" t="s">
        <v>1111</v>
      </c>
      <c r="AA897" s="95">
        <v>4.08</v>
      </c>
      <c r="AB897" s="95">
        <v>0.08</v>
      </c>
      <c r="AC897" s="74" t="s">
        <v>1111</v>
      </c>
      <c r="AD897" s="95">
        <v>119142400</v>
      </c>
    </row>
    <row r="898" spans="1:30" x14ac:dyDescent="0.2">
      <c r="A898" s="74" t="s">
        <v>2007</v>
      </c>
      <c r="B898" s="95">
        <v>18.38</v>
      </c>
      <c r="C898" s="95"/>
      <c r="D898" s="95">
        <v>11.83</v>
      </c>
      <c r="E898" s="95">
        <v>3.22</v>
      </c>
      <c r="F898" s="95">
        <v>1.34</v>
      </c>
      <c r="G898" s="95">
        <v>22.55</v>
      </c>
      <c r="H898" s="95">
        <v>5.54</v>
      </c>
      <c r="I898" s="95">
        <v>4.72</v>
      </c>
      <c r="J898" s="95">
        <v>10.08</v>
      </c>
      <c r="K898" s="95">
        <v>11.54</v>
      </c>
      <c r="L898" s="95">
        <v>1.46</v>
      </c>
      <c r="M898" s="95">
        <v>0.47</v>
      </c>
      <c r="N898" s="95">
        <v>0.56000000000000005</v>
      </c>
      <c r="O898" s="95">
        <v>4.1399999999999997</v>
      </c>
      <c r="P898" s="95">
        <v>-3.37</v>
      </c>
      <c r="Q898" s="95">
        <v>2.17</v>
      </c>
      <c r="R898" s="95">
        <v>27.23</v>
      </c>
      <c r="S898" s="95">
        <v>11.34</v>
      </c>
      <c r="T898" s="95">
        <v>20.059999999999999</v>
      </c>
      <c r="U898" s="95">
        <v>0.42</v>
      </c>
      <c r="V898" s="95">
        <v>0.57999999999999996</v>
      </c>
      <c r="W898" s="95">
        <v>2.4</v>
      </c>
      <c r="X898" s="95">
        <v>1.74</v>
      </c>
      <c r="Y898" s="95"/>
      <c r="Z898" s="74" t="s">
        <v>1111</v>
      </c>
      <c r="AA898" s="95">
        <v>5.7</v>
      </c>
      <c r="AB898" s="95">
        <v>1.55</v>
      </c>
      <c r="AC898" s="74" t="s">
        <v>1111</v>
      </c>
      <c r="AD898" s="95">
        <v>698508006</v>
      </c>
    </row>
    <row r="899" spans="1:30" x14ac:dyDescent="0.2">
      <c r="A899" s="74" t="s">
        <v>2008</v>
      </c>
      <c r="B899" s="95">
        <v>66.63</v>
      </c>
      <c r="C899" s="95">
        <v>0.68</v>
      </c>
      <c r="D899" s="95">
        <v>5.29</v>
      </c>
      <c r="E899" s="95">
        <v>1.41</v>
      </c>
      <c r="F899" s="95">
        <v>0.7</v>
      </c>
      <c r="G899" s="95">
        <v>23.64</v>
      </c>
      <c r="H899" s="95">
        <v>13.76</v>
      </c>
      <c r="I899" s="95">
        <v>10.64</v>
      </c>
      <c r="J899" s="95">
        <v>4.09</v>
      </c>
      <c r="K899" s="95">
        <v>4.5599999999999996</v>
      </c>
      <c r="L899" s="95">
        <v>0.47</v>
      </c>
      <c r="M899" s="95">
        <v>0.16</v>
      </c>
      <c r="N899" s="95">
        <v>0.56000000000000005</v>
      </c>
      <c r="O899" s="95">
        <v>1.48</v>
      </c>
      <c r="P899" s="95">
        <v>-28.56</v>
      </c>
      <c r="Q899" s="95">
        <v>1.95</v>
      </c>
      <c r="R899" s="95">
        <v>26.57</v>
      </c>
      <c r="S899" s="95">
        <v>13.25</v>
      </c>
      <c r="T899" s="95">
        <v>16.34</v>
      </c>
      <c r="U899" s="95">
        <v>0.5</v>
      </c>
      <c r="V899" s="95">
        <v>0.5</v>
      </c>
      <c r="W899" s="95">
        <v>1.24</v>
      </c>
      <c r="X899" s="95">
        <v>33.9</v>
      </c>
      <c r="Y899" s="95">
        <v>39.83</v>
      </c>
      <c r="Z899" s="74" t="s">
        <v>1111</v>
      </c>
      <c r="AA899" s="95">
        <v>47.42</v>
      </c>
      <c r="AB899" s="95">
        <v>12.6</v>
      </c>
      <c r="AC899" s="74" t="s">
        <v>1111</v>
      </c>
      <c r="AD899" s="95">
        <v>2249488767</v>
      </c>
    </row>
    <row r="900" spans="1:30" x14ac:dyDescent="0.2">
      <c r="A900" s="74" t="s">
        <v>2009</v>
      </c>
      <c r="B900" s="95">
        <v>16.82</v>
      </c>
      <c r="C900" s="95">
        <v>8.81</v>
      </c>
      <c r="D900" s="95">
        <v>15.35</v>
      </c>
      <c r="E900" s="95">
        <v>1.54</v>
      </c>
      <c r="F900" s="95">
        <v>0.87</v>
      </c>
      <c r="G900" s="95">
        <v>48.12</v>
      </c>
      <c r="H900" s="95">
        <v>11.98</v>
      </c>
      <c r="I900" s="95">
        <v>7.04</v>
      </c>
      <c r="J900" s="95">
        <v>9.02</v>
      </c>
      <c r="K900" s="95">
        <v>9.11</v>
      </c>
      <c r="L900" s="95">
        <v>0.08</v>
      </c>
      <c r="M900" s="95">
        <v>0.01</v>
      </c>
      <c r="N900" s="95">
        <v>1.08</v>
      </c>
      <c r="O900" s="95">
        <v>5.73</v>
      </c>
      <c r="P900" s="95">
        <v>-1.39</v>
      </c>
      <c r="Q900" s="95">
        <v>1.69</v>
      </c>
      <c r="R900" s="95">
        <v>10.050000000000001</v>
      </c>
      <c r="S900" s="95">
        <v>5.67</v>
      </c>
      <c r="T900" s="95">
        <v>10.66</v>
      </c>
      <c r="U900" s="95">
        <v>0.56000000000000005</v>
      </c>
      <c r="V900" s="95">
        <v>0.44</v>
      </c>
      <c r="W900" s="95">
        <v>0.8</v>
      </c>
      <c r="X900" s="95">
        <v>3.07</v>
      </c>
      <c r="Y900" s="95">
        <v>-3.42</v>
      </c>
      <c r="Z900" s="74" t="s">
        <v>1111</v>
      </c>
      <c r="AA900" s="95">
        <v>10.91</v>
      </c>
      <c r="AB900" s="95">
        <v>1.1000000000000001</v>
      </c>
      <c r="AC900" s="74" t="s">
        <v>1111</v>
      </c>
      <c r="AD900" s="95">
        <v>3107518548</v>
      </c>
    </row>
    <row r="901" spans="1:30" x14ac:dyDescent="0.2">
      <c r="A901" s="74" t="s">
        <v>2010</v>
      </c>
      <c r="B901" s="95">
        <v>10.75</v>
      </c>
      <c r="C901" s="95"/>
      <c r="D901" s="95">
        <v>-0.03</v>
      </c>
      <c r="E901" s="95">
        <v>0.19</v>
      </c>
      <c r="F901" s="95">
        <v>0</v>
      </c>
      <c r="G901" s="95"/>
      <c r="H901" s="95"/>
      <c r="I901" s="95"/>
      <c r="J901" s="95">
        <v>-0.03</v>
      </c>
      <c r="K901" s="95">
        <v>-2.6</v>
      </c>
      <c r="L901" s="95">
        <v>-2.57</v>
      </c>
      <c r="M901" s="95">
        <v>16.53</v>
      </c>
      <c r="N901" s="95"/>
      <c r="O901" s="95">
        <v>-0.63</v>
      </c>
      <c r="P901" s="95">
        <v>0</v>
      </c>
      <c r="Q901" s="95">
        <v>0.63</v>
      </c>
      <c r="R901" s="95">
        <v>-644.79999999999995</v>
      </c>
      <c r="S901" s="95">
        <v>-4.6100000000000003</v>
      </c>
      <c r="T901" s="95">
        <v>-35.799999999999997</v>
      </c>
      <c r="U901" s="95">
        <v>0.01</v>
      </c>
      <c r="V901" s="95">
        <v>0.16</v>
      </c>
      <c r="W901" s="95">
        <v>0</v>
      </c>
      <c r="X901" s="95"/>
      <c r="Y901" s="95"/>
      <c r="Z901" s="74" t="s">
        <v>1111</v>
      </c>
      <c r="AA901" s="95">
        <v>57.97</v>
      </c>
      <c r="AB901" s="95">
        <v>-373.8</v>
      </c>
      <c r="AC901" s="74" t="s">
        <v>1111</v>
      </c>
      <c r="AD901" s="95">
        <v>927187.5</v>
      </c>
    </row>
    <row r="902" spans="1:30" x14ac:dyDescent="0.2">
      <c r="A902" s="74" t="s">
        <v>2011</v>
      </c>
      <c r="B902" s="95">
        <v>25.61</v>
      </c>
      <c r="C902" s="95"/>
      <c r="D902" s="95">
        <v>-14.81</v>
      </c>
      <c r="E902" s="95">
        <v>5.68</v>
      </c>
      <c r="F902" s="95">
        <v>3.94</v>
      </c>
      <c r="G902" s="95">
        <v>100</v>
      </c>
      <c r="H902" s="95">
        <v>-345.38</v>
      </c>
      <c r="I902" s="95">
        <v>-353.41</v>
      </c>
      <c r="J902" s="95">
        <v>-15.15</v>
      </c>
      <c r="K902" s="95">
        <v>-13.08</v>
      </c>
      <c r="L902" s="95">
        <v>2.08</v>
      </c>
      <c r="M902" s="95">
        <v>-0.78</v>
      </c>
      <c r="N902" s="95">
        <v>52.34</v>
      </c>
      <c r="O902" s="95">
        <v>7.69</v>
      </c>
      <c r="P902" s="95">
        <v>-11.11</v>
      </c>
      <c r="Q902" s="95">
        <v>4.8899999999999997</v>
      </c>
      <c r="R902" s="95">
        <v>-38.340000000000003</v>
      </c>
      <c r="S902" s="95">
        <v>-26.63</v>
      </c>
      <c r="T902" s="95">
        <v>-34.86</v>
      </c>
      <c r="U902" s="95">
        <v>0.69</v>
      </c>
      <c r="V902" s="95">
        <v>0.31</v>
      </c>
      <c r="W902" s="95">
        <v>0.08</v>
      </c>
      <c r="X902" s="95"/>
      <c r="Y902" s="95"/>
      <c r="Z902" s="74" t="s">
        <v>1111</v>
      </c>
      <c r="AA902" s="95">
        <v>4.51</v>
      </c>
      <c r="AB902" s="95">
        <v>-1.73</v>
      </c>
      <c r="AC902" s="74" t="s">
        <v>1111</v>
      </c>
      <c r="AD902" s="95">
        <v>1793506715</v>
      </c>
    </row>
    <row r="903" spans="1:30" x14ac:dyDescent="0.2">
      <c r="A903" s="74" t="s">
        <v>2012</v>
      </c>
      <c r="B903" s="95">
        <v>4.68</v>
      </c>
      <c r="C903" s="95"/>
      <c r="D903" s="95">
        <v>-258.58999999999997</v>
      </c>
      <c r="E903" s="95">
        <v>1.1100000000000001</v>
      </c>
      <c r="F903" s="95">
        <v>0.63</v>
      </c>
      <c r="G903" s="95">
        <v>40.369999999999997</v>
      </c>
      <c r="H903" s="95">
        <v>10.130000000000001</v>
      </c>
      <c r="I903" s="95">
        <v>-2.42</v>
      </c>
      <c r="J903" s="95">
        <v>61.72</v>
      </c>
      <c r="K903" s="95">
        <v>49.65</v>
      </c>
      <c r="L903" s="95">
        <v>-12.07</v>
      </c>
      <c r="M903" s="95">
        <v>-0.22</v>
      </c>
      <c r="N903" s="95">
        <v>6.25</v>
      </c>
      <c r="O903" s="95">
        <v>1.82</v>
      </c>
      <c r="P903" s="95">
        <v>-1.17</v>
      </c>
      <c r="Q903" s="95">
        <v>4.16</v>
      </c>
      <c r="R903" s="95">
        <v>-0.43</v>
      </c>
      <c r="S903" s="95">
        <v>-0.24</v>
      </c>
      <c r="T903" s="95">
        <v>0.73</v>
      </c>
      <c r="U903" s="95">
        <v>0.56999999999999995</v>
      </c>
      <c r="V903" s="95">
        <v>0.43</v>
      </c>
      <c r="W903" s="95">
        <v>0.1</v>
      </c>
      <c r="X903" s="95"/>
      <c r="Y903" s="95"/>
      <c r="Z903" s="74" t="s">
        <v>1111</v>
      </c>
      <c r="AA903" s="95">
        <v>4.21</v>
      </c>
      <c r="AB903" s="95">
        <v>-0.02</v>
      </c>
      <c r="AC903" s="74" t="s">
        <v>1111</v>
      </c>
      <c r="AD903" s="95">
        <v>1709274949.2</v>
      </c>
    </row>
    <row r="904" spans="1:30" x14ac:dyDescent="0.2">
      <c r="A904" s="74" t="s">
        <v>2013</v>
      </c>
      <c r="B904" s="95">
        <v>7.36</v>
      </c>
      <c r="C904" s="95"/>
      <c r="D904" s="95">
        <v>-2.29</v>
      </c>
      <c r="E904" s="95">
        <v>4.84</v>
      </c>
      <c r="F904" s="95">
        <v>1.04</v>
      </c>
      <c r="G904" s="95">
        <v>100</v>
      </c>
      <c r="H904" s="95">
        <v>-408.67</v>
      </c>
      <c r="I904" s="95">
        <v>-425.26</v>
      </c>
      <c r="J904" s="95">
        <v>-2.39</v>
      </c>
      <c r="K904" s="95">
        <v>-1.32</v>
      </c>
      <c r="L904" s="95">
        <v>1.06</v>
      </c>
      <c r="M904" s="95">
        <v>-2.15</v>
      </c>
      <c r="N904" s="95">
        <v>9.75</v>
      </c>
      <c r="O904" s="95">
        <v>2.04</v>
      </c>
      <c r="P904" s="95">
        <v>-3</v>
      </c>
      <c r="Q904" s="95">
        <v>4.5</v>
      </c>
      <c r="R904" s="95">
        <v>-211.07</v>
      </c>
      <c r="S904" s="95">
        <v>-45.22</v>
      </c>
      <c r="T904" s="95">
        <v>-116.2</v>
      </c>
      <c r="U904" s="95">
        <v>0.21</v>
      </c>
      <c r="V904" s="95">
        <v>0.79</v>
      </c>
      <c r="W904" s="95">
        <v>0.11</v>
      </c>
      <c r="X904" s="95"/>
      <c r="Y904" s="95"/>
      <c r="Z904" s="74" t="s">
        <v>1111</v>
      </c>
      <c r="AA904" s="95">
        <v>1.52</v>
      </c>
      <c r="AB904" s="95">
        <v>-3.21</v>
      </c>
      <c r="AC904" s="74" t="s">
        <v>1111</v>
      </c>
      <c r="AD904" s="95">
        <v>164612288</v>
      </c>
    </row>
    <row r="905" spans="1:30" x14ac:dyDescent="0.2">
      <c r="A905" s="74" t="s">
        <v>2014</v>
      </c>
      <c r="B905" s="95">
        <v>77.650000000000006</v>
      </c>
      <c r="C905" s="95"/>
      <c r="D905" s="95">
        <v>-141.24</v>
      </c>
      <c r="E905" s="95">
        <v>5.29</v>
      </c>
      <c r="F905" s="95">
        <v>1.31</v>
      </c>
      <c r="G905" s="95">
        <v>37.71</v>
      </c>
      <c r="H905" s="95">
        <v>-7.9</v>
      </c>
      <c r="I905" s="95">
        <v>-8.6199999999999992</v>
      </c>
      <c r="J905" s="95">
        <v>-154.21</v>
      </c>
      <c r="K905" s="95">
        <v>-164.05</v>
      </c>
      <c r="L905" s="95">
        <v>-9.83</v>
      </c>
      <c r="M905" s="95">
        <v>0.34</v>
      </c>
      <c r="N905" s="95">
        <v>12.18</v>
      </c>
      <c r="O905" s="95">
        <v>28.74</v>
      </c>
      <c r="P905" s="95">
        <v>-3.87</v>
      </c>
      <c r="Q905" s="95">
        <v>1.07</v>
      </c>
      <c r="R905" s="95">
        <v>-3.74</v>
      </c>
      <c r="S905" s="95">
        <v>-0.92</v>
      </c>
      <c r="T905" s="95">
        <v>-3</v>
      </c>
      <c r="U905" s="95">
        <v>0.25</v>
      </c>
      <c r="V905" s="95">
        <v>0.75</v>
      </c>
      <c r="W905" s="95">
        <v>0.11</v>
      </c>
      <c r="X905" s="95">
        <v>3.96</v>
      </c>
      <c r="Y905" s="95"/>
      <c r="Z905" s="74" t="s">
        <v>1111</v>
      </c>
      <c r="AA905" s="95">
        <v>14.68</v>
      </c>
      <c r="AB905" s="95">
        <v>-0.55000000000000004</v>
      </c>
      <c r="AC905" s="74" t="s">
        <v>1111</v>
      </c>
      <c r="AD905" s="95">
        <v>11750875445</v>
      </c>
    </row>
    <row r="906" spans="1:30" x14ac:dyDescent="0.2">
      <c r="A906" s="74" t="s">
        <v>2015</v>
      </c>
      <c r="B906" s="95">
        <v>4.97</v>
      </c>
      <c r="C906" s="95"/>
      <c r="D906" s="95">
        <v>-147.09</v>
      </c>
      <c r="E906" s="95">
        <v>1.57</v>
      </c>
      <c r="F906" s="95">
        <v>0.76</v>
      </c>
      <c r="G906" s="95">
        <v>27.14</v>
      </c>
      <c r="H906" s="95">
        <v>8.07</v>
      </c>
      <c r="I906" s="95">
        <v>-1.02</v>
      </c>
      <c r="J906" s="95">
        <v>18.55</v>
      </c>
      <c r="K906" s="95">
        <v>23.75</v>
      </c>
      <c r="L906" s="95">
        <v>5.19</v>
      </c>
      <c r="M906" s="95">
        <v>0.44</v>
      </c>
      <c r="N906" s="95">
        <v>1.5</v>
      </c>
      <c r="O906" s="95">
        <v>19.68</v>
      </c>
      <c r="P906" s="95">
        <v>-0.93</v>
      </c>
      <c r="Q906" s="95">
        <v>1.27</v>
      </c>
      <c r="R906" s="95">
        <v>-1.07</v>
      </c>
      <c r="S906" s="95">
        <v>-0.52</v>
      </c>
      <c r="T906" s="95">
        <v>0.74</v>
      </c>
      <c r="U906" s="95">
        <v>0.49</v>
      </c>
      <c r="V906" s="95">
        <v>0.51</v>
      </c>
      <c r="W906" s="95">
        <v>0.51</v>
      </c>
      <c r="X906" s="95">
        <v>6.95</v>
      </c>
      <c r="Y906" s="95"/>
      <c r="Z906" s="74" t="s">
        <v>1111</v>
      </c>
      <c r="AA906" s="95">
        <v>3.17</v>
      </c>
      <c r="AB906" s="95">
        <v>-0.03</v>
      </c>
      <c r="AC906" s="74" t="s">
        <v>1111</v>
      </c>
      <c r="AD906" s="95">
        <v>1277060883</v>
      </c>
    </row>
    <row r="907" spans="1:30" x14ac:dyDescent="0.2">
      <c r="A907" s="74" t="s">
        <v>2016</v>
      </c>
      <c r="B907" s="95">
        <v>7.53</v>
      </c>
      <c r="C907" s="95"/>
      <c r="D907" s="95">
        <v>-19.23</v>
      </c>
      <c r="E907" s="95">
        <v>0.83</v>
      </c>
      <c r="F907" s="95">
        <v>0.55000000000000004</v>
      </c>
      <c r="G907" s="95">
        <v>78.41</v>
      </c>
      <c r="H907" s="95">
        <v>-5.36</v>
      </c>
      <c r="I907" s="95">
        <v>-12.91</v>
      </c>
      <c r="J907" s="95">
        <v>-46.31</v>
      </c>
      <c r="K907" s="95">
        <v>-67.959999999999994</v>
      </c>
      <c r="L907" s="95">
        <v>-21.65</v>
      </c>
      <c r="M907" s="95">
        <v>0.39</v>
      </c>
      <c r="N907" s="95">
        <v>2.48</v>
      </c>
      <c r="O907" s="95">
        <v>-17.98</v>
      </c>
      <c r="P907" s="95">
        <v>-0.56999999999999995</v>
      </c>
      <c r="Q907" s="95">
        <v>0.48</v>
      </c>
      <c r="R907" s="95">
        <v>-4.3</v>
      </c>
      <c r="S907" s="95">
        <v>-2.87</v>
      </c>
      <c r="T907" s="95">
        <v>-1.29</v>
      </c>
      <c r="U907" s="95">
        <v>0.67</v>
      </c>
      <c r="V907" s="95">
        <v>0.33</v>
      </c>
      <c r="W907" s="95">
        <v>0.22</v>
      </c>
      <c r="X907" s="95">
        <v>45.03</v>
      </c>
      <c r="Y907" s="95"/>
      <c r="Z907" s="74" t="s">
        <v>1111</v>
      </c>
      <c r="AA907" s="95">
        <v>9.1</v>
      </c>
      <c r="AB907" s="95">
        <v>-0.39</v>
      </c>
      <c r="AC907" s="74" t="s">
        <v>1111</v>
      </c>
      <c r="AD907" s="95">
        <v>2139212760</v>
      </c>
    </row>
    <row r="908" spans="1:30" x14ac:dyDescent="0.2">
      <c r="A908" s="74" t="s">
        <v>2017</v>
      </c>
      <c r="B908" s="95">
        <v>43.27</v>
      </c>
      <c r="C908" s="95">
        <v>1.39</v>
      </c>
      <c r="D908" s="95">
        <v>4.88</v>
      </c>
      <c r="E908" s="95">
        <v>11.44</v>
      </c>
      <c r="F908" s="95">
        <v>1.94</v>
      </c>
      <c r="G908" s="95">
        <v>48.16</v>
      </c>
      <c r="H908" s="95">
        <v>25.32</v>
      </c>
      <c r="I908" s="95">
        <v>64.849999999999994</v>
      </c>
      <c r="J908" s="95">
        <v>12.49</v>
      </c>
      <c r="K908" s="95">
        <v>16.170000000000002</v>
      </c>
      <c r="L908" s="95">
        <v>3.68</v>
      </c>
      <c r="M908" s="95">
        <v>3.38</v>
      </c>
      <c r="N908" s="95">
        <v>3.16</v>
      </c>
      <c r="O908" s="95">
        <v>36.159999999999997</v>
      </c>
      <c r="P908" s="95">
        <v>-2.37</v>
      </c>
      <c r="Q908" s="95">
        <v>1.42</v>
      </c>
      <c r="R908" s="95">
        <v>234.76</v>
      </c>
      <c r="S908" s="95">
        <v>39.86</v>
      </c>
      <c r="T908" s="95">
        <v>15.55</v>
      </c>
      <c r="U908" s="95">
        <v>0.17</v>
      </c>
      <c r="V908" s="95">
        <v>0.83</v>
      </c>
      <c r="W908" s="95">
        <v>0.61</v>
      </c>
      <c r="X908" s="95">
        <v>-4.57</v>
      </c>
      <c r="Y908" s="95">
        <v>34.01</v>
      </c>
      <c r="Z908" s="74" t="s">
        <v>1111</v>
      </c>
      <c r="AA908" s="95">
        <v>3.78</v>
      </c>
      <c r="AB908" s="95">
        <v>8.8800000000000008</v>
      </c>
      <c r="AC908" s="74" t="s">
        <v>1111</v>
      </c>
      <c r="AD908" s="95">
        <v>5120351123</v>
      </c>
    </row>
    <row r="909" spans="1:30" x14ac:dyDescent="0.2">
      <c r="A909" s="74" t="s">
        <v>2018</v>
      </c>
      <c r="B909" s="95">
        <v>63.73</v>
      </c>
      <c r="C909" s="95"/>
      <c r="D909" s="95">
        <v>-17.170000000000002</v>
      </c>
      <c r="E909" s="95">
        <v>3.08</v>
      </c>
      <c r="F909" s="95">
        <v>1.73</v>
      </c>
      <c r="G909" s="95">
        <v>37.67</v>
      </c>
      <c r="H909" s="95">
        <v>-45.53</v>
      </c>
      <c r="I909" s="95">
        <v>-50.59</v>
      </c>
      <c r="J909" s="95">
        <v>-19.079999999999998</v>
      </c>
      <c r="K909" s="95">
        <v>-18.57</v>
      </c>
      <c r="L909" s="95">
        <v>0.5</v>
      </c>
      <c r="M909" s="95">
        <v>-0.08</v>
      </c>
      <c r="N909" s="95">
        <v>8.68</v>
      </c>
      <c r="O909" s="95">
        <v>34.71</v>
      </c>
      <c r="P909" s="95">
        <v>-2.38</v>
      </c>
      <c r="Q909" s="95">
        <v>1.22</v>
      </c>
      <c r="R909" s="95">
        <v>-17.940000000000001</v>
      </c>
      <c r="S909" s="95">
        <v>-10.09</v>
      </c>
      <c r="T909" s="95">
        <v>-12.77</v>
      </c>
      <c r="U909" s="95">
        <v>0.56000000000000005</v>
      </c>
      <c r="V909" s="95">
        <v>0.44</v>
      </c>
      <c r="W909" s="95">
        <v>0.2</v>
      </c>
      <c r="X909" s="95">
        <v>19.21</v>
      </c>
      <c r="Y909" s="95"/>
      <c r="Z909" s="74" t="s">
        <v>1111</v>
      </c>
      <c r="AA909" s="95">
        <v>20.7</v>
      </c>
      <c r="AB909" s="95">
        <v>-3.71</v>
      </c>
      <c r="AC909" s="74" t="s">
        <v>1111</v>
      </c>
      <c r="AD909" s="95">
        <v>2120246116</v>
      </c>
    </row>
    <row r="910" spans="1:30" x14ac:dyDescent="0.2">
      <c r="A910" s="74" t="s">
        <v>2019</v>
      </c>
      <c r="B910" s="95">
        <v>18.37</v>
      </c>
      <c r="C910" s="95"/>
      <c r="D910" s="95">
        <v>87.4</v>
      </c>
      <c r="E910" s="95">
        <v>22.14</v>
      </c>
      <c r="F910" s="95">
        <v>3.75</v>
      </c>
      <c r="G910" s="95">
        <v>32.86</v>
      </c>
      <c r="H910" s="95">
        <v>15.61</v>
      </c>
      <c r="I910" s="95">
        <v>12.18</v>
      </c>
      <c r="J910" s="95">
        <v>68.180000000000007</v>
      </c>
      <c r="K910" s="95">
        <v>66.84</v>
      </c>
      <c r="L910" s="95">
        <v>-1.35</v>
      </c>
      <c r="M910" s="95">
        <v>-0.44</v>
      </c>
      <c r="N910" s="95">
        <v>10.64</v>
      </c>
      <c r="O910" s="95">
        <v>8.23</v>
      </c>
      <c r="P910" s="95">
        <v>-11.94</v>
      </c>
      <c r="Q910" s="95">
        <v>2.98</v>
      </c>
      <c r="R910" s="95">
        <v>25.33</v>
      </c>
      <c r="S910" s="95">
        <v>4.29</v>
      </c>
      <c r="T910" s="95">
        <v>8.6199999999999992</v>
      </c>
      <c r="U910" s="95">
        <v>0.17</v>
      </c>
      <c r="V910" s="95">
        <v>0.83</v>
      </c>
      <c r="W910" s="95">
        <v>0.35</v>
      </c>
      <c r="X910" s="95">
        <v>16.670000000000002</v>
      </c>
      <c r="Y910" s="95"/>
      <c r="Z910" s="74" t="s">
        <v>1111</v>
      </c>
      <c r="AA910" s="95">
        <v>0.83</v>
      </c>
      <c r="AB910" s="95">
        <v>0.21</v>
      </c>
      <c r="AC910" s="74" t="s">
        <v>1111</v>
      </c>
      <c r="AD910" s="95">
        <v>1131252155</v>
      </c>
    </row>
    <row r="911" spans="1:30" x14ac:dyDescent="0.2">
      <c r="A911" s="74" t="s">
        <v>2020</v>
      </c>
      <c r="B911" s="95">
        <v>25.06</v>
      </c>
      <c r="C911" s="95">
        <v>2.62</v>
      </c>
      <c r="D911" s="95">
        <v>119.23</v>
      </c>
      <c r="E911" s="95">
        <v>30.2</v>
      </c>
      <c r="F911" s="95">
        <v>5.12</v>
      </c>
      <c r="G911" s="95">
        <v>32.86</v>
      </c>
      <c r="H911" s="95">
        <v>15.61</v>
      </c>
      <c r="I911" s="95">
        <v>12.18</v>
      </c>
      <c r="J911" s="95">
        <v>93.02</v>
      </c>
      <c r="K911" s="95">
        <v>66.84</v>
      </c>
      <c r="L911" s="95">
        <v>-1.35</v>
      </c>
      <c r="M911" s="95">
        <v>-0.44</v>
      </c>
      <c r="N911" s="95">
        <v>14.52</v>
      </c>
      <c r="O911" s="95">
        <v>11.23</v>
      </c>
      <c r="P911" s="95">
        <v>-16.29</v>
      </c>
      <c r="Q911" s="95">
        <v>2.98</v>
      </c>
      <c r="R911" s="95">
        <v>25.33</v>
      </c>
      <c r="S911" s="95">
        <v>4.29</v>
      </c>
      <c r="T911" s="95">
        <v>8.6199999999999992</v>
      </c>
      <c r="U911" s="95">
        <v>0.17</v>
      </c>
      <c r="V911" s="95">
        <v>0.83</v>
      </c>
      <c r="W911" s="95">
        <v>0.35</v>
      </c>
      <c r="X911" s="95">
        <v>16.670000000000002</v>
      </c>
      <c r="Y911" s="95"/>
      <c r="Z911" s="74" t="s">
        <v>1111</v>
      </c>
      <c r="AA911" s="95">
        <v>0.83</v>
      </c>
      <c r="AB911" s="95">
        <v>0.21</v>
      </c>
      <c r="AC911" s="74" t="s">
        <v>1111</v>
      </c>
      <c r="AD911" s="95">
        <v>1131252155</v>
      </c>
    </row>
    <row r="912" spans="1:30" x14ac:dyDescent="0.2">
      <c r="A912" s="74" t="s">
        <v>2021</v>
      </c>
      <c r="B912" s="95">
        <v>39.51</v>
      </c>
      <c r="C912" s="95"/>
      <c r="D912" s="95">
        <v>-115.73</v>
      </c>
      <c r="E912" s="95">
        <v>4.42</v>
      </c>
      <c r="F912" s="95">
        <v>3.7</v>
      </c>
      <c r="G912" s="95">
        <v>67.63</v>
      </c>
      <c r="H912" s="95">
        <v>-6.79</v>
      </c>
      <c r="I912" s="95">
        <v>-6.54</v>
      </c>
      <c r="J912" s="95">
        <v>-111.43</v>
      </c>
      <c r="K912" s="95">
        <v>-92.03</v>
      </c>
      <c r="L912" s="95">
        <v>19.399999999999999</v>
      </c>
      <c r="M912" s="95">
        <v>-0.77</v>
      </c>
      <c r="N912" s="95">
        <v>7.56</v>
      </c>
      <c r="O912" s="95">
        <v>5.56</v>
      </c>
      <c r="P912" s="95">
        <v>-17.61</v>
      </c>
      <c r="Q912" s="95">
        <v>6.38</v>
      </c>
      <c r="R912" s="95">
        <v>-3.82</v>
      </c>
      <c r="S912" s="95">
        <v>-3.2</v>
      </c>
      <c r="T912" s="95">
        <v>-4.1100000000000003</v>
      </c>
      <c r="U912" s="95">
        <v>0.84</v>
      </c>
      <c r="V912" s="95">
        <v>0.16</v>
      </c>
      <c r="W912" s="95">
        <v>0.49</v>
      </c>
      <c r="X912" s="95">
        <v>46.85</v>
      </c>
      <c r="Y912" s="95"/>
      <c r="Z912" s="74" t="s">
        <v>1111</v>
      </c>
      <c r="AA912" s="95">
        <v>8.94</v>
      </c>
      <c r="AB912" s="95">
        <v>-0.34</v>
      </c>
      <c r="AC912" s="74" t="s">
        <v>1111</v>
      </c>
      <c r="AD912" s="95">
        <v>2086214922</v>
      </c>
    </row>
    <row r="913" spans="1:30" x14ac:dyDescent="0.2">
      <c r="A913" s="74" t="s">
        <v>2022</v>
      </c>
      <c r="B913" s="95">
        <v>151.66</v>
      </c>
      <c r="C913" s="95"/>
      <c r="D913" s="95">
        <v>61.95</v>
      </c>
      <c r="E913" s="95">
        <v>16.7</v>
      </c>
      <c r="F913" s="95">
        <v>10.199999999999999</v>
      </c>
      <c r="G913" s="95">
        <v>89.05</v>
      </c>
      <c r="H913" s="95">
        <v>25.78</v>
      </c>
      <c r="I913" s="95">
        <v>23.47</v>
      </c>
      <c r="J913" s="95">
        <v>56.39</v>
      </c>
      <c r="K913" s="95">
        <v>55.72</v>
      </c>
      <c r="L913" s="95">
        <v>-0.67</v>
      </c>
      <c r="M913" s="95">
        <v>-0.2</v>
      </c>
      <c r="N913" s="95">
        <v>14.54</v>
      </c>
      <c r="O913" s="95">
        <v>79.25</v>
      </c>
      <c r="P913" s="95">
        <v>-15.77</v>
      </c>
      <c r="Q913" s="95">
        <v>1.57</v>
      </c>
      <c r="R913" s="95">
        <v>26.96</v>
      </c>
      <c r="S913" s="95">
        <v>16.46</v>
      </c>
      <c r="T913" s="95">
        <v>23.96</v>
      </c>
      <c r="U913" s="95">
        <v>0.61</v>
      </c>
      <c r="V913" s="95">
        <v>0.39</v>
      </c>
      <c r="W913" s="95">
        <v>0.7</v>
      </c>
      <c r="X913" s="95">
        <v>9.5299999999999994</v>
      </c>
      <c r="Y913" s="95">
        <v>18.53</v>
      </c>
      <c r="Z913" s="74" t="s">
        <v>1111</v>
      </c>
      <c r="AA913" s="95">
        <v>9.08</v>
      </c>
      <c r="AB913" s="95">
        <v>2.4500000000000002</v>
      </c>
      <c r="AC913" s="74" t="s">
        <v>1111</v>
      </c>
      <c r="AD913" s="95">
        <v>42031204060</v>
      </c>
    </row>
    <row r="914" spans="1:30" x14ac:dyDescent="0.2">
      <c r="A914" s="74" t="s">
        <v>2023</v>
      </c>
      <c r="B914" s="95">
        <v>0.82</v>
      </c>
      <c r="C914" s="95"/>
      <c r="D914" s="95">
        <v>-1.1599999999999999</v>
      </c>
      <c r="E914" s="95">
        <v>-47.22</v>
      </c>
      <c r="F914" s="95">
        <v>1.07</v>
      </c>
      <c r="G914" s="95">
        <v>100</v>
      </c>
      <c r="H914" s="95">
        <v>-102.26</v>
      </c>
      <c r="I914" s="95">
        <v>-102.65</v>
      </c>
      <c r="J914" s="95">
        <v>-1.1599999999999999</v>
      </c>
      <c r="K914" s="95">
        <v>-0.38</v>
      </c>
      <c r="L914" s="95">
        <v>0.78</v>
      </c>
      <c r="M914" s="95"/>
      <c r="N914" s="95">
        <v>1.19</v>
      </c>
      <c r="O914" s="95">
        <v>3.97</v>
      </c>
      <c r="P914" s="95">
        <v>-13.91</v>
      </c>
      <c r="Q914" s="95">
        <v>1.41</v>
      </c>
      <c r="R914" s="95">
        <v>-4084.46</v>
      </c>
      <c r="S914" s="95">
        <v>-92.37</v>
      </c>
      <c r="T914" s="95">
        <v>-1853.62</v>
      </c>
      <c r="U914" s="95">
        <v>-0.02</v>
      </c>
      <c r="V914" s="95">
        <v>1.02</v>
      </c>
      <c r="W914" s="95">
        <v>0.9</v>
      </c>
      <c r="X914" s="95"/>
      <c r="Y914" s="95"/>
      <c r="Z914" s="74" t="s">
        <v>1111</v>
      </c>
      <c r="AA914" s="95">
        <v>-0.02</v>
      </c>
      <c r="AB914" s="95">
        <v>-0.71</v>
      </c>
      <c r="AC914" s="74" t="s">
        <v>1111</v>
      </c>
      <c r="AD914" s="95">
        <v>54682602</v>
      </c>
    </row>
    <row r="915" spans="1:30" x14ac:dyDescent="0.2">
      <c r="A915" s="74" t="s">
        <v>2024</v>
      </c>
      <c r="B915" s="95">
        <v>185.15</v>
      </c>
      <c r="C915" s="95">
        <v>0.92</v>
      </c>
      <c r="D915" s="95">
        <v>24.84</v>
      </c>
      <c r="E915" s="95">
        <v>30.02</v>
      </c>
      <c r="F915" s="95">
        <v>2.79</v>
      </c>
      <c r="G915" s="95">
        <v>17.16</v>
      </c>
      <c r="H915" s="95">
        <v>7.16</v>
      </c>
      <c r="I915" s="95">
        <v>5</v>
      </c>
      <c r="J915" s="95">
        <v>17.329999999999998</v>
      </c>
      <c r="K915" s="95">
        <v>19.96</v>
      </c>
      <c r="L915" s="95">
        <v>2.64</v>
      </c>
      <c r="M915" s="95">
        <v>4.57</v>
      </c>
      <c r="N915" s="95">
        <v>1.24</v>
      </c>
      <c r="O915" s="95">
        <v>17.22</v>
      </c>
      <c r="P915" s="95">
        <v>-6.76</v>
      </c>
      <c r="Q915" s="95">
        <v>1.38</v>
      </c>
      <c r="R915" s="95">
        <v>120.86</v>
      </c>
      <c r="S915" s="95">
        <v>11.23</v>
      </c>
      <c r="T915" s="95">
        <v>23.58</v>
      </c>
      <c r="U915" s="95">
        <v>0.09</v>
      </c>
      <c r="V915" s="95">
        <v>0.91</v>
      </c>
      <c r="W915" s="95">
        <v>2.25</v>
      </c>
      <c r="X915" s="95">
        <v>7.29</v>
      </c>
      <c r="Y915" s="95">
        <v>14.36</v>
      </c>
      <c r="Z915" s="74" t="s">
        <v>1111</v>
      </c>
      <c r="AA915" s="95">
        <v>6.17</v>
      </c>
      <c r="AB915" s="95">
        <v>7.45</v>
      </c>
      <c r="AC915" s="74" t="s">
        <v>1111</v>
      </c>
      <c r="AD915" s="95">
        <v>25129113450</v>
      </c>
    </row>
    <row r="916" spans="1:30" x14ac:dyDescent="0.2">
      <c r="A916" s="74" t="s">
        <v>2025</v>
      </c>
      <c r="B916" s="95">
        <v>2.79</v>
      </c>
      <c r="C916" s="95"/>
      <c r="D916" s="95">
        <v>-6.83</v>
      </c>
      <c r="E916" s="95">
        <v>5.37</v>
      </c>
      <c r="F916" s="95">
        <v>3.15</v>
      </c>
      <c r="G916" s="95">
        <v>61.48</v>
      </c>
      <c r="H916" s="95">
        <v>-42.74</v>
      </c>
      <c r="I916" s="95">
        <v>-42.83</v>
      </c>
      <c r="J916" s="95">
        <v>-6.84</v>
      </c>
      <c r="K916" s="95">
        <v>-5.66</v>
      </c>
      <c r="L916" s="95">
        <v>1.19</v>
      </c>
      <c r="M916" s="95">
        <v>-0.93</v>
      </c>
      <c r="N916" s="95">
        <v>2.93</v>
      </c>
      <c r="O916" s="95">
        <v>5.43</v>
      </c>
      <c r="P916" s="95">
        <v>-25.01</v>
      </c>
      <c r="Q916" s="95">
        <v>2.97</v>
      </c>
      <c r="R916" s="95">
        <v>-78.7</v>
      </c>
      <c r="S916" s="95">
        <v>-46.15</v>
      </c>
      <c r="T916" s="95">
        <v>-78.48</v>
      </c>
      <c r="U916" s="95">
        <v>0.59</v>
      </c>
      <c r="V916" s="95">
        <v>0.41</v>
      </c>
      <c r="W916" s="95">
        <v>1.08</v>
      </c>
      <c r="X916" s="95">
        <v>27.07</v>
      </c>
      <c r="Y916" s="95"/>
      <c r="Z916" s="74" t="s">
        <v>1111</v>
      </c>
      <c r="AA916" s="95">
        <v>0.52</v>
      </c>
      <c r="AB916" s="95">
        <v>-0.41</v>
      </c>
      <c r="AC916" s="74" t="s">
        <v>1111</v>
      </c>
      <c r="AD916" s="95">
        <v>190533285</v>
      </c>
    </row>
    <row r="917" spans="1:30" x14ac:dyDescent="0.2">
      <c r="A917" s="74" t="s">
        <v>2026</v>
      </c>
      <c r="B917" s="95">
        <v>20.54</v>
      </c>
      <c r="C917" s="95"/>
      <c r="D917" s="95">
        <v>-88.78</v>
      </c>
      <c r="E917" s="95">
        <v>7.88</v>
      </c>
      <c r="F917" s="95">
        <v>5.86</v>
      </c>
      <c r="G917" s="95">
        <v>79.010000000000005</v>
      </c>
      <c r="H917" s="95">
        <v>-14.69</v>
      </c>
      <c r="I917" s="95">
        <v>-14.82</v>
      </c>
      <c r="J917" s="95">
        <v>-89.55</v>
      </c>
      <c r="K917" s="95">
        <v>-81.5</v>
      </c>
      <c r="L917" s="95">
        <v>8.0500000000000007</v>
      </c>
      <c r="M917" s="95">
        <v>-0.71</v>
      </c>
      <c r="N917" s="95">
        <v>13.16</v>
      </c>
      <c r="O917" s="95">
        <v>9.48</v>
      </c>
      <c r="P917" s="95">
        <v>-24.94</v>
      </c>
      <c r="Q917" s="95">
        <v>5.2</v>
      </c>
      <c r="R917" s="95">
        <v>-8.8800000000000008</v>
      </c>
      <c r="S917" s="95">
        <v>-6.6</v>
      </c>
      <c r="T917" s="95">
        <v>-8.8800000000000008</v>
      </c>
      <c r="U917" s="95">
        <v>0.74</v>
      </c>
      <c r="V917" s="95">
        <v>0.26</v>
      </c>
      <c r="W917" s="95">
        <v>0.45</v>
      </c>
      <c r="X917" s="95">
        <v>10.56</v>
      </c>
      <c r="Y917" s="95"/>
      <c r="Z917" s="74" t="s">
        <v>1111</v>
      </c>
      <c r="AA917" s="95">
        <v>2.61</v>
      </c>
      <c r="AB917" s="95">
        <v>-0.23</v>
      </c>
      <c r="AC917" s="74" t="s">
        <v>1111</v>
      </c>
      <c r="AD917" s="95">
        <v>1332538662</v>
      </c>
    </row>
    <row r="918" spans="1:30" x14ac:dyDescent="0.2">
      <c r="A918" s="74" t="s">
        <v>2027</v>
      </c>
      <c r="B918" s="95">
        <v>3.02</v>
      </c>
      <c r="C918" s="95"/>
      <c r="D918" s="95">
        <v>-2.88</v>
      </c>
      <c r="E918" s="95">
        <v>2.8</v>
      </c>
      <c r="F918" s="95">
        <v>1.1000000000000001</v>
      </c>
      <c r="G918" s="95">
        <v>100</v>
      </c>
      <c r="H918" s="95">
        <v>-3089.32</v>
      </c>
      <c r="I918" s="95">
        <v>-8141.64</v>
      </c>
      <c r="J918" s="95">
        <v>-7.59</v>
      </c>
      <c r="K918" s="95">
        <v>-10.15</v>
      </c>
      <c r="L918" s="95">
        <v>-2.56</v>
      </c>
      <c r="M918" s="95">
        <v>0.94</v>
      </c>
      <c r="N918" s="95">
        <v>234.59</v>
      </c>
      <c r="O918" s="95">
        <v>8.15</v>
      </c>
      <c r="P918" s="95">
        <v>-1.33</v>
      </c>
      <c r="Q918" s="95">
        <v>4.47</v>
      </c>
      <c r="R918" s="95">
        <v>-97.11</v>
      </c>
      <c r="S918" s="95">
        <v>-38.1</v>
      </c>
      <c r="T918" s="95">
        <v>-15.56</v>
      </c>
      <c r="U918" s="95">
        <v>0.39</v>
      </c>
      <c r="V918" s="95">
        <v>0.61</v>
      </c>
      <c r="W918" s="95">
        <v>0</v>
      </c>
      <c r="X918" s="95">
        <v>12.22</v>
      </c>
      <c r="Y918" s="95"/>
      <c r="Z918" s="74" t="s">
        <v>1111</v>
      </c>
      <c r="AA918" s="95">
        <v>1.08</v>
      </c>
      <c r="AB918" s="95">
        <v>-1.05</v>
      </c>
      <c r="AC918" s="74" t="s">
        <v>1111</v>
      </c>
      <c r="AD918" s="95">
        <v>131841724</v>
      </c>
    </row>
    <row r="919" spans="1:30" x14ac:dyDescent="0.2">
      <c r="A919" s="74" t="s">
        <v>2028</v>
      </c>
      <c r="B919" s="95">
        <v>160.80000000000001</v>
      </c>
      <c r="C919" s="95">
        <v>1.69</v>
      </c>
      <c r="D919" s="95">
        <v>6.21</v>
      </c>
      <c r="E919" s="95">
        <v>4.47</v>
      </c>
      <c r="F919" s="95">
        <v>1.51</v>
      </c>
      <c r="G919" s="95">
        <v>29.76</v>
      </c>
      <c r="H919" s="95">
        <v>42.76</v>
      </c>
      <c r="I919" s="95">
        <v>35.9</v>
      </c>
      <c r="J919" s="95">
        <v>5.21</v>
      </c>
      <c r="K919" s="95">
        <v>5.95</v>
      </c>
      <c r="L919" s="95">
        <v>0.73</v>
      </c>
      <c r="M919" s="95">
        <v>0.63</v>
      </c>
      <c r="N919" s="95">
        <v>2.23</v>
      </c>
      <c r="O919" s="95">
        <v>6.88</v>
      </c>
      <c r="P919" s="95">
        <v>-2.42</v>
      </c>
      <c r="Q919" s="95">
        <v>2.4</v>
      </c>
      <c r="R919" s="95">
        <v>71.930000000000007</v>
      </c>
      <c r="S919" s="95">
        <v>24.34</v>
      </c>
      <c r="T919" s="95">
        <v>37.93</v>
      </c>
      <c r="U919" s="95">
        <v>0.34</v>
      </c>
      <c r="V919" s="95">
        <v>0.66</v>
      </c>
      <c r="W919" s="95">
        <v>0.68</v>
      </c>
      <c r="X919" s="95">
        <v>-7.0000000000000007E-2</v>
      </c>
      <c r="Y919" s="95">
        <v>45.54</v>
      </c>
      <c r="Z919" s="74" t="s">
        <v>1111</v>
      </c>
      <c r="AA919" s="95">
        <v>36</v>
      </c>
      <c r="AB919" s="95">
        <v>25.89</v>
      </c>
      <c r="AC919" s="74" t="s">
        <v>1111</v>
      </c>
      <c r="AD919" s="95">
        <v>17506424640</v>
      </c>
    </row>
    <row r="920" spans="1:30" x14ac:dyDescent="0.2">
      <c r="A920" s="74" t="s">
        <v>2029</v>
      </c>
      <c r="B920" s="95">
        <v>19.62</v>
      </c>
      <c r="C920" s="95"/>
      <c r="D920" s="95">
        <v>-8.36</v>
      </c>
      <c r="E920" s="95">
        <v>0.9</v>
      </c>
      <c r="F920" s="95">
        <v>0.16</v>
      </c>
      <c r="G920" s="95">
        <v>-2.58</v>
      </c>
      <c r="H920" s="95">
        <v>-11.39</v>
      </c>
      <c r="I920" s="95">
        <v>-7.58</v>
      </c>
      <c r="J920" s="95">
        <v>-5.56</v>
      </c>
      <c r="K920" s="95">
        <v>-10.33</v>
      </c>
      <c r="L920" s="95">
        <v>-4.7699999999999996</v>
      </c>
      <c r="M920" s="95">
        <v>0.77</v>
      </c>
      <c r="N920" s="95">
        <v>0.63</v>
      </c>
      <c r="O920" s="95">
        <v>-0.87</v>
      </c>
      <c r="P920" s="95">
        <v>-0.18</v>
      </c>
      <c r="Q920" s="95">
        <v>0.36</v>
      </c>
      <c r="R920" s="95">
        <v>-10.73</v>
      </c>
      <c r="S920" s="95">
        <v>-1.97</v>
      </c>
      <c r="T920" s="95">
        <v>-9.89</v>
      </c>
      <c r="U920" s="95">
        <v>0.18</v>
      </c>
      <c r="V920" s="95">
        <v>0.82</v>
      </c>
      <c r="W920" s="95">
        <v>0.26</v>
      </c>
      <c r="X920" s="95">
        <v>-8.2100000000000009</v>
      </c>
      <c r="Y920" s="95"/>
      <c r="Z920" s="74" t="s">
        <v>1111</v>
      </c>
      <c r="AA920" s="95">
        <v>21.89</v>
      </c>
      <c r="AB920" s="95">
        <v>-2.35</v>
      </c>
      <c r="AC920" s="74" t="s">
        <v>1111</v>
      </c>
      <c r="AD920" s="95">
        <v>7406330256</v>
      </c>
    </row>
    <row r="921" spans="1:30" x14ac:dyDescent="0.2">
      <c r="A921" s="74" t="s">
        <v>2030</v>
      </c>
      <c r="B921" s="95">
        <v>6.4</v>
      </c>
      <c r="C921" s="95"/>
      <c r="D921" s="95">
        <v>114.36</v>
      </c>
      <c r="E921" s="95">
        <v>1.1399999999999999</v>
      </c>
      <c r="F921" s="95">
        <v>0.55000000000000004</v>
      </c>
      <c r="G921" s="95">
        <v>31.46</v>
      </c>
      <c r="H921" s="95">
        <v>2.59</v>
      </c>
      <c r="I921" s="95">
        <v>0.64</v>
      </c>
      <c r="J921" s="95">
        <v>28.23</v>
      </c>
      <c r="K921" s="95">
        <v>32.1</v>
      </c>
      <c r="L921" s="95">
        <v>3.88</v>
      </c>
      <c r="M921" s="95">
        <v>0.16</v>
      </c>
      <c r="N921" s="95">
        <v>0.73</v>
      </c>
      <c r="O921" s="95">
        <v>3.21</v>
      </c>
      <c r="P921" s="95">
        <v>-1</v>
      </c>
      <c r="Q921" s="95">
        <v>1.6</v>
      </c>
      <c r="R921" s="95">
        <v>0.99</v>
      </c>
      <c r="S921" s="95">
        <v>0.48</v>
      </c>
      <c r="T921" s="95">
        <v>1.94</v>
      </c>
      <c r="U921" s="95">
        <v>0.48</v>
      </c>
      <c r="V921" s="95">
        <v>0.52</v>
      </c>
      <c r="W921" s="95">
        <v>0.75</v>
      </c>
      <c r="X921" s="95">
        <v>-2.97</v>
      </c>
      <c r="Y921" s="95"/>
      <c r="Z921" s="74" t="s">
        <v>1111</v>
      </c>
      <c r="AA921" s="95">
        <v>5.62</v>
      </c>
      <c r="AB921" s="95">
        <v>0.06</v>
      </c>
      <c r="AC921" s="74" t="s">
        <v>1111</v>
      </c>
      <c r="AD921" s="95">
        <v>229178240</v>
      </c>
    </row>
    <row r="922" spans="1:30" x14ac:dyDescent="0.2">
      <c r="A922" s="74" t="s">
        <v>2031</v>
      </c>
      <c r="B922" s="95">
        <v>20.6</v>
      </c>
      <c r="C922" s="95"/>
      <c r="D922" s="95">
        <v>-10.130000000000001</v>
      </c>
      <c r="E922" s="95">
        <v>1.47</v>
      </c>
      <c r="F922" s="95">
        <v>0.27</v>
      </c>
      <c r="G922" s="95">
        <v>30.67</v>
      </c>
      <c r="H922" s="95">
        <v>-3.85</v>
      </c>
      <c r="I922" s="95">
        <v>-5.87</v>
      </c>
      <c r="J922" s="95">
        <v>-15.42</v>
      </c>
      <c r="K922" s="95">
        <v>-25.71</v>
      </c>
      <c r="L922" s="95">
        <v>-10.29</v>
      </c>
      <c r="M922" s="95">
        <v>0.98</v>
      </c>
      <c r="N922" s="95">
        <v>0.59</v>
      </c>
      <c r="O922" s="95">
        <v>-5.4</v>
      </c>
      <c r="P922" s="95">
        <v>-0.32</v>
      </c>
      <c r="Q922" s="95">
        <v>0.75</v>
      </c>
      <c r="R922" s="95">
        <v>-14.47</v>
      </c>
      <c r="S922" s="95">
        <v>-2.71</v>
      </c>
      <c r="T922" s="95">
        <v>-7.44</v>
      </c>
      <c r="U922" s="95">
        <v>0.19</v>
      </c>
      <c r="V922" s="95">
        <v>0.81</v>
      </c>
      <c r="W922" s="95">
        <v>0.46</v>
      </c>
      <c r="X922" s="95">
        <v>-9.16</v>
      </c>
      <c r="Y922" s="95"/>
      <c r="Z922" s="74" t="s">
        <v>1111</v>
      </c>
      <c r="AA922" s="95">
        <v>14.05</v>
      </c>
      <c r="AB922" s="95">
        <v>-2.0299999999999998</v>
      </c>
      <c r="AC922" s="74" t="s">
        <v>1111</v>
      </c>
      <c r="AD922" s="95">
        <v>710292120</v>
      </c>
    </row>
    <row r="923" spans="1:30" x14ac:dyDescent="0.2">
      <c r="A923" s="74" t="s">
        <v>2032</v>
      </c>
      <c r="B923" s="95">
        <v>10.71</v>
      </c>
      <c r="C923" s="95"/>
      <c r="D923" s="95">
        <v>-6.29</v>
      </c>
      <c r="E923" s="95">
        <v>2.15</v>
      </c>
      <c r="F923" s="95">
        <v>1.74</v>
      </c>
      <c r="G923" s="95"/>
      <c r="H923" s="95"/>
      <c r="I923" s="95"/>
      <c r="J923" s="95">
        <v>-6.5</v>
      </c>
      <c r="K923" s="95">
        <v>-3.41</v>
      </c>
      <c r="L923" s="95">
        <v>3.09</v>
      </c>
      <c r="M923" s="95">
        <v>-1.02</v>
      </c>
      <c r="N923" s="95"/>
      <c r="O923" s="95">
        <v>1.81</v>
      </c>
      <c r="P923" s="95">
        <v>-243.57</v>
      </c>
      <c r="Q923" s="95">
        <v>32.299999999999997</v>
      </c>
      <c r="R923" s="95">
        <v>-34.11</v>
      </c>
      <c r="S923" s="95">
        <v>-27.66</v>
      </c>
      <c r="T923" s="95">
        <v>-27.64</v>
      </c>
      <c r="U923" s="95">
        <v>0.81</v>
      </c>
      <c r="V923" s="95">
        <v>0.19</v>
      </c>
      <c r="W923" s="95">
        <v>0</v>
      </c>
      <c r="X923" s="95"/>
      <c r="Y923" s="95"/>
      <c r="Z923" s="74" t="s">
        <v>1111</v>
      </c>
      <c r="AA923" s="95">
        <v>4.99</v>
      </c>
      <c r="AB923" s="95">
        <v>-1.7</v>
      </c>
      <c r="AC923" s="74" t="s">
        <v>1111</v>
      </c>
      <c r="AD923" s="95">
        <v>159781419</v>
      </c>
    </row>
    <row r="924" spans="1:30" x14ac:dyDescent="0.2">
      <c r="A924" s="74" t="s">
        <v>2033</v>
      </c>
      <c r="B924" s="95">
        <v>46.98</v>
      </c>
      <c r="C924" s="95"/>
      <c r="D924" s="95">
        <v>392.41</v>
      </c>
      <c r="E924" s="95">
        <v>17.809999999999999</v>
      </c>
      <c r="F924" s="95">
        <v>11.92</v>
      </c>
      <c r="G924" s="95">
        <v>42.31</v>
      </c>
      <c r="H924" s="95">
        <v>4.05</v>
      </c>
      <c r="I924" s="95">
        <v>3.65</v>
      </c>
      <c r="J924" s="95">
        <v>352.96</v>
      </c>
      <c r="K924" s="95">
        <v>346.82</v>
      </c>
      <c r="L924" s="95">
        <v>-6.14</v>
      </c>
      <c r="M924" s="95">
        <v>-0.31</v>
      </c>
      <c r="N924" s="95">
        <v>14.31</v>
      </c>
      <c r="O924" s="95">
        <v>22.09</v>
      </c>
      <c r="P924" s="95">
        <v>-82.87</v>
      </c>
      <c r="Q924" s="95">
        <v>2.7</v>
      </c>
      <c r="R924" s="95">
        <v>4.54</v>
      </c>
      <c r="S924" s="95">
        <v>3.04</v>
      </c>
      <c r="T924" s="95">
        <v>4.5599999999999996</v>
      </c>
      <c r="U924" s="95">
        <v>0.67</v>
      </c>
      <c r="V924" s="95">
        <v>0.33</v>
      </c>
      <c r="W924" s="95">
        <v>0.83</v>
      </c>
      <c r="X924" s="95">
        <v>49.99</v>
      </c>
      <c r="Y924" s="95"/>
      <c r="Z924" s="74" t="s">
        <v>1111</v>
      </c>
      <c r="AA924" s="95">
        <v>2.64</v>
      </c>
      <c r="AB924" s="95">
        <v>0.12</v>
      </c>
      <c r="AC924" s="74" t="s">
        <v>1111</v>
      </c>
      <c r="AD924" s="95">
        <v>3514813398</v>
      </c>
    </row>
    <row r="925" spans="1:30" x14ac:dyDescent="0.2">
      <c r="A925" s="74" t="s">
        <v>2034</v>
      </c>
      <c r="B925" s="95">
        <v>0.84</v>
      </c>
      <c r="C925" s="95"/>
      <c r="D925" s="95">
        <v>-0.93</v>
      </c>
      <c r="E925" s="95"/>
      <c r="F925" s="95">
        <v>0.1</v>
      </c>
      <c r="G925" s="95">
        <v>15.2</v>
      </c>
      <c r="H925" s="95">
        <v>-0.73</v>
      </c>
      <c r="I925" s="95">
        <v>-7.83</v>
      </c>
      <c r="J925" s="95">
        <v>-9.93</v>
      </c>
      <c r="K925" s="95">
        <v>-59.14</v>
      </c>
      <c r="L925" s="95">
        <v>-49.21</v>
      </c>
      <c r="M925" s="95"/>
      <c r="N925" s="95">
        <v>7.0000000000000007E-2</v>
      </c>
      <c r="O925" s="95">
        <v>-0.28999999999999998</v>
      </c>
      <c r="P925" s="95">
        <v>-0.14000000000000001</v>
      </c>
      <c r="Q925" s="95">
        <v>0.41</v>
      </c>
      <c r="R925" s="95"/>
      <c r="S925" s="95">
        <v>-11.14</v>
      </c>
      <c r="T925" s="95">
        <v>-1.99</v>
      </c>
      <c r="U925" s="95">
        <v>0</v>
      </c>
      <c r="V925" s="95">
        <v>0.64</v>
      </c>
      <c r="W925" s="95">
        <v>1.42</v>
      </c>
      <c r="X925" s="95">
        <v>-11.11</v>
      </c>
      <c r="Y925" s="95"/>
      <c r="Z925" s="74" t="s">
        <v>1111</v>
      </c>
      <c r="AA925" s="95">
        <v>0</v>
      </c>
      <c r="AB925" s="95">
        <v>-0.9</v>
      </c>
      <c r="AC925" s="74" t="s">
        <v>1111</v>
      </c>
      <c r="AD925" s="95">
        <v>10367112</v>
      </c>
    </row>
    <row r="926" spans="1:30" x14ac:dyDescent="0.2">
      <c r="A926" s="74" t="s">
        <v>2035</v>
      </c>
      <c r="B926" s="95">
        <v>0.9</v>
      </c>
      <c r="C926" s="95"/>
      <c r="D926" s="95">
        <v>-1</v>
      </c>
      <c r="E926" s="95">
        <v>0.56000000000000005</v>
      </c>
      <c r="F926" s="95">
        <v>0.32</v>
      </c>
      <c r="G926" s="95">
        <v>41.68</v>
      </c>
      <c r="H926" s="95">
        <v>-65.03</v>
      </c>
      <c r="I926" s="95">
        <v>-72.239999999999995</v>
      </c>
      <c r="J926" s="95">
        <v>-1.1100000000000001</v>
      </c>
      <c r="K926" s="95">
        <v>-0.4</v>
      </c>
      <c r="L926" s="95">
        <v>0.71</v>
      </c>
      <c r="M926" s="95">
        <v>-0.36</v>
      </c>
      <c r="N926" s="95">
        <v>0.72</v>
      </c>
      <c r="O926" s="95">
        <v>0.55000000000000004</v>
      </c>
      <c r="P926" s="95">
        <v>-1.1599999999999999</v>
      </c>
      <c r="Q926" s="95">
        <v>5.32</v>
      </c>
      <c r="R926" s="95">
        <v>-56.49</v>
      </c>
      <c r="S926" s="95">
        <v>-32.21</v>
      </c>
      <c r="T926" s="95">
        <v>-36.89</v>
      </c>
      <c r="U926" s="95">
        <v>0.56999999999999995</v>
      </c>
      <c r="V926" s="95">
        <v>0.43</v>
      </c>
      <c r="W926" s="95">
        <v>0.45</v>
      </c>
      <c r="X926" s="95">
        <v>6.01</v>
      </c>
      <c r="Y926" s="95"/>
      <c r="Z926" s="74" t="s">
        <v>1111</v>
      </c>
      <c r="AA926" s="95">
        <v>1.59</v>
      </c>
      <c r="AB926" s="95">
        <v>-0.9</v>
      </c>
      <c r="AC926" s="74" t="s">
        <v>1111</v>
      </c>
      <c r="AD926" s="95">
        <v>27040590</v>
      </c>
    </row>
    <row r="927" spans="1:30" x14ac:dyDescent="0.2">
      <c r="A927" s="74" t="s">
        <v>2036</v>
      </c>
      <c r="B927" s="95">
        <v>45.68</v>
      </c>
      <c r="C927" s="95"/>
      <c r="D927" s="95">
        <v>16.600000000000001</v>
      </c>
      <c r="E927" s="95">
        <v>2.06</v>
      </c>
      <c r="F927" s="95">
        <v>0.81</v>
      </c>
      <c r="G927" s="95">
        <v>29.39</v>
      </c>
      <c r="H927" s="95">
        <v>7.67</v>
      </c>
      <c r="I927" s="95">
        <v>4.59</v>
      </c>
      <c r="J927" s="95">
        <v>9.94</v>
      </c>
      <c r="K927" s="95">
        <v>12.89</v>
      </c>
      <c r="L927" s="95">
        <v>2.94</v>
      </c>
      <c r="M927" s="95">
        <v>0.61</v>
      </c>
      <c r="N927" s="95">
        <v>0.76</v>
      </c>
      <c r="O927" s="95">
        <v>2.4700000000000002</v>
      </c>
      <c r="P927" s="95">
        <v>-1.6</v>
      </c>
      <c r="Q927" s="95">
        <v>2.96</v>
      </c>
      <c r="R927" s="95">
        <v>12.42</v>
      </c>
      <c r="S927" s="95">
        <v>4.87</v>
      </c>
      <c r="T927" s="95">
        <v>8.7799999999999994</v>
      </c>
      <c r="U927" s="95">
        <v>0.39</v>
      </c>
      <c r="V927" s="95">
        <v>0.61</v>
      </c>
      <c r="W927" s="95">
        <v>1.06</v>
      </c>
      <c r="X927" s="95">
        <v>12.55</v>
      </c>
      <c r="Y927" s="95">
        <v>27.8</v>
      </c>
      <c r="Z927" s="74" t="s">
        <v>1111</v>
      </c>
      <c r="AA927" s="95">
        <v>22.16</v>
      </c>
      <c r="AB927" s="95">
        <v>2.75</v>
      </c>
      <c r="AC927" s="74" t="s">
        <v>1111</v>
      </c>
      <c r="AD927" s="95">
        <v>2519220024</v>
      </c>
    </row>
    <row r="928" spans="1:30" x14ac:dyDescent="0.2">
      <c r="A928" s="74" t="s">
        <v>2037</v>
      </c>
      <c r="B928" s="95">
        <v>42.61</v>
      </c>
      <c r="C928" s="95"/>
      <c r="D928" s="95">
        <v>15.49</v>
      </c>
      <c r="E928" s="95">
        <v>1.92</v>
      </c>
      <c r="F928" s="95">
        <v>0.75</v>
      </c>
      <c r="G928" s="95">
        <v>29.39</v>
      </c>
      <c r="H928" s="95">
        <v>7.67</v>
      </c>
      <c r="I928" s="95">
        <v>4.59</v>
      </c>
      <c r="J928" s="95">
        <v>9.27</v>
      </c>
      <c r="K928" s="95">
        <v>12.89</v>
      </c>
      <c r="L928" s="95">
        <v>2.94</v>
      </c>
      <c r="M928" s="95">
        <v>0.61</v>
      </c>
      <c r="N928" s="95">
        <v>0.71</v>
      </c>
      <c r="O928" s="95">
        <v>2.2999999999999998</v>
      </c>
      <c r="P928" s="95">
        <v>-1.49</v>
      </c>
      <c r="Q928" s="95">
        <v>2.96</v>
      </c>
      <c r="R928" s="95">
        <v>12.42</v>
      </c>
      <c r="S928" s="95">
        <v>4.87</v>
      </c>
      <c r="T928" s="95">
        <v>8.7799999999999994</v>
      </c>
      <c r="U928" s="95">
        <v>0.39</v>
      </c>
      <c r="V928" s="95">
        <v>0.61</v>
      </c>
      <c r="W928" s="95">
        <v>1.06</v>
      </c>
      <c r="X928" s="95">
        <v>12.55</v>
      </c>
      <c r="Y928" s="95">
        <v>27.8</v>
      </c>
      <c r="Z928" s="74" t="s">
        <v>1111</v>
      </c>
      <c r="AA928" s="95">
        <v>22.16</v>
      </c>
      <c r="AB928" s="95">
        <v>2.75</v>
      </c>
      <c r="AC928" s="74" t="s">
        <v>1111</v>
      </c>
      <c r="AD928" s="95">
        <v>2519220024</v>
      </c>
    </row>
    <row r="929" spans="1:30" x14ac:dyDescent="0.2">
      <c r="A929" s="74" t="s">
        <v>2038</v>
      </c>
      <c r="B929" s="95">
        <v>16.600000000000001</v>
      </c>
      <c r="C929" s="95"/>
      <c r="D929" s="95">
        <v>-5.69</v>
      </c>
      <c r="E929" s="95">
        <v>4.67</v>
      </c>
      <c r="F929" s="95">
        <v>1</v>
      </c>
      <c r="G929" s="95">
        <v>2.76</v>
      </c>
      <c r="H929" s="95">
        <v>-14.18</v>
      </c>
      <c r="I929" s="95">
        <v>-13.54</v>
      </c>
      <c r="J929" s="95">
        <v>-5.43</v>
      </c>
      <c r="K929" s="95">
        <v>-6.86</v>
      </c>
      <c r="L929" s="95">
        <v>-1.43</v>
      </c>
      <c r="M929" s="95">
        <v>1.23</v>
      </c>
      <c r="N929" s="95">
        <v>0.77</v>
      </c>
      <c r="O929" s="95">
        <v>37.97</v>
      </c>
      <c r="P929" s="95">
        <v>-1.6</v>
      </c>
      <c r="Q929" s="95">
        <v>1.08</v>
      </c>
      <c r="R929" s="95">
        <v>-82.14</v>
      </c>
      <c r="S929" s="95">
        <v>-17.66</v>
      </c>
      <c r="T929" s="95">
        <v>-37.770000000000003</v>
      </c>
      <c r="U929" s="95">
        <v>0.22</v>
      </c>
      <c r="V929" s="95">
        <v>0.78</v>
      </c>
      <c r="W929" s="95">
        <v>1.3</v>
      </c>
      <c r="X929" s="95">
        <v>-3.82</v>
      </c>
      <c r="Y929" s="95"/>
      <c r="Z929" s="74" t="s">
        <v>1111</v>
      </c>
      <c r="AA929" s="95">
        <v>3.55</v>
      </c>
      <c r="AB929" s="95">
        <v>-2.92</v>
      </c>
      <c r="AC929" s="74" t="s">
        <v>1111</v>
      </c>
      <c r="AD929" s="95">
        <v>1496143060</v>
      </c>
    </row>
    <row r="930" spans="1:30" x14ac:dyDescent="0.2">
      <c r="A930" s="74" t="s">
        <v>2039</v>
      </c>
      <c r="B930" s="95">
        <v>2.88</v>
      </c>
      <c r="C930" s="95"/>
      <c r="D930" s="95">
        <v>42.07</v>
      </c>
      <c r="E930" s="95">
        <v>0.4</v>
      </c>
      <c r="F930" s="95">
        <v>0.22</v>
      </c>
      <c r="G930" s="95">
        <v>51.8</v>
      </c>
      <c r="H930" s="95">
        <v>56.5</v>
      </c>
      <c r="I930" s="95">
        <v>1.88</v>
      </c>
      <c r="J930" s="95">
        <v>1.4</v>
      </c>
      <c r="K930" s="95">
        <v>2.25</v>
      </c>
      <c r="L930" s="95">
        <v>0.85</v>
      </c>
      <c r="M930" s="95">
        <v>0.24</v>
      </c>
      <c r="N930" s="95">
        <v>0.79</v>
      </c>
      <c r="O930" s="95">
        <v>2.8</v>
      </c>
      <c r="P930" s="95">
        <v>-0.28000000000000003</v>
      </c>
      <c r="Q930" s="95">
        <v>1.61</v>
      </c>
      <c r="R930" s="95">
        <v>0.95</v>
      </c>
      <c r="S930" s="95">
        <v>0.53</v>
      </c>
      <c r="T930" s="95">
        <v>15.85</v>
      </c>
      <c r="U930" s="95">
        <v>0.56000000000000005</v>
      </c>
      <c r="V930" s="95">
        <v>0.44</v>
      </c>
      <c r="W930" s="95">
        <v>0.28000000000000003</v>
      </c>
      <c r="X930" s="95"/>
      <c r="Y930" s="95"/>
      <c r="Z930" s="74" t="s">
        <v>1111</v>
      </c>
      <c r="AA930" s="95">
        <v>7.19</v>
      </c>
      <c r="AB930" s="95">
        <v>7.0000000000000007E-2</v>
      </c>
      <c r="AC930" s="74" t="s">
        <v>1111</v>
      </c>
      <c r="AD930" s="95">
        <v>433488960</v>
      </c>
    </row>
    <row r="931" spans="1:30" x14ac:dyDescent="0.2">
      <c r="A931" s="74" t="s">
        <v>2040</v>
      </c>
      <c r="B931" s="95">
        <v>27.96</v>
      </c>
      <c r="C931" s="95">
        <v>8.94</v>
      </c>
      <c r="D931" s="95">
        <v>-12.18</v>
      </c>
      <c r="E931" s="95"/>
      <c r="F931" s="95">
        <v>0.38</v>
      </c>
      <c r="G931" s="95">
        <v>16.940000000000001</v>
      </c>
      <c r="H931" s="95">
        <v>1.24</v>
      </c>
      <c r="I931" s="95">
        <v>-3.76</v>
      </c>
      <c r="J931" s="95">
        <v>36.869999999999997</v>
      </c>
      <c r="K931" s="95">
        <v>79.02</v>
      </c>
      <c r="L931" s="95">
        <v>42.16</v>
      </c>
      <c r="M931" s="95"/>
      <c r="N931" s="95">
        <v>0.46</v>
      </c>
      <c r="O931" s="95">
        <v>-14.51</v>
      </c>
      <c r="P931" s="95">
        <v>-0.45</v>
      </c>
      <c r="Q931" s="95">
        <v>0.84</v>
      </c>
      <c r="R931" s="95"/>
      <c r="S931" s="95">
        <v>-3.16</v>
      </c>
      <c r="T931" s="95">
        <v>2.33</v>
      </c>
      <c r="U931" s="95">
        <v>0</v>
      </c>
      <c r="V931" s="95">
        <v>0.76</v>
      </c>
      <c r="W931" s="95">
        <v>0.84</v>
      </c>
      <c r="X931" s="95">
        <v>-3.06</v>
      </c>
      <c r="Y931" s="95"/>
      <c r="Z931" s="74" t="s">
        <v>1111</v>
      </c>
      <c r="AA931" s="95">
        <v>0</v>
      </c>
      <c r="AB931" s="95">
        <v>-2.2999999999999998</v>
      </c>
      <c r="AC931" s="74" t="s">
        <v>1111</v>
      </c>
      <c r="AD931" s="95">
        <v>1758586140</v>
      </c>
    </row>
    <row r="932" spans="1:30" x14ac:dyDescent="0.2">
      <c r="A932" s="74" t="s">
        <v>2041</v>
      </c>
      <c r="B932" s="95">
        <v>2.93</v>
      </c>
      <c r="C932" s="95"/>
      <c r="D932" s="95">
        <v>-3.66</v>
      </c>
      <c r="E932" s="95">
        <v>13.03</v>
      </c>
      <c r="F932" s="95">
        <v>4.3899999999999997</v>
      </c>
      <c r="G932" s="95">
        <v>95.11</v>
      </c>
      <c r="H932" s="95">
        <v>-1204.47</v>
      </c>
      <c r="I932" s="95">
        <v>-1194.6400000000001</v>
      </c>
      <c r="J932" s="95">
        <v>-3.63</v>
      </c>
      <c r="K932" s="95">
        <v>-3.33</v>
      </c>
      <c r="L932" s="95">
        <v>0.3</v>
      </c>
      <c r="M932" s="95">
        <v>-1.08</v>
      </c>
      <c r="N932" s="95">
        <v>43.71</v>
      </c>
      <c r="O932" s="95">
        <v>10.95</v>
      </c>
      <c r="P932" s="95">
        <v>-16.82</v>
      </c>
      <c r="Q932" s="95">
        <v>2.19</v>
      </c>
      <c r="R932" s="95">
        <v>-356.16</v>
      </c>
      <c r="S932" s="95">
        <v>-119.98</v>
      </c>
      <c r="T932" s="95">
        <v>-201.11</v>
      </c>
      <c r="U932" s="95">
        <v>0.34</v>
      </c>
      <c r="V932" s="95">
        <v>0.66</v>
      </c>
      <c r="W932" s="95">
        <v>0.1</v>
      </c>
      <c r="X932" s="95"/>
      <c r="Y932" s="95"/>
      <c r="Z932" s="74" t="s">
        <v>1111</v>
      </c>
      <c r="AA932" s="95">
        <v>0.22</v>
      </c>
      <c r="AB932" s="95">
        <v>-0.8</v>
      </c>
      <c r="AC932" s="74" t="s">
        <v>1111</v>
      </c>
      <c r="AD932" s="95">
        <v>281306370</v>
      </c>
    </row>
    <row r="933" spans="1:30" x14ac:dyDescent="0.2">
      <c r="A933" s="74" t="s">
        <v>2042</v>
      </c>
      <c r="B933" s="95">
        <v>26.16</v>
      </c>
      <c r="C933" s="95"/>
      <c r="D933" s="95">
        <v>-19.309999999999999</v>
      </c>
      <c r="E933" s="95">
        <v>6.12</v>
      </c>
      <c r="F933" s="95">
        <v>5.25</v>
      </c>
      <c r="G933" s="95"/>
      <c r="H933" s="95"/>
      <c r="I933" s="95"/>
      <c r="J933" s="95">
        <v>-19.309999999999999</v>
      </c>
      <c r="K933" s="95">
        <v>-15.95</v>
      </c>
      <c r="L933" s="95">
        <v>3.36</v>
      </c>
      <c r="M933" s="95">
        <v>-1.06</v>
      </c>
      <c r="N933" s="95"/>
      <c r="O933" s="95">
        <v>5.98</v>
      </c>
      <c r="P933" s="95">
        <v>-65.900000000000006</v>
      </c>
      <c r="Q933" s="95">
        <v>21.92</v>
      </c>
      <c r="R933" s="95">
        <v>-31.71</v>
      </c>
      <c r="S933" s="95">
        <v>-27.19</v>
      </c>
      <c r="T933" s="95">
        <v>-31.71</v>
      </c>
      <c r="U933" s="95">
        <v>0.86</v>
      </c>
      <c r="V933" s="95">
        <v>0.14000000000000001</v>
      </c>
      <c r="W933" s="95">
        <v>0</v>
      </c>
      <c r="X933" s="95"/>
      <c r="Y933" s="95"/>
      <c r="Z933" s="74" t="s">
        <v>1111</v>
      </c>
      <c r="AA933" s="95">
        <v>4.2699999999999996</v>
      </c>
      <c r="AB933" s="95">
        <v>-1.35</v>
      </c>
      <c r="AC933" s="74" t="s">
        <v>1111</v>
      </c>
      <c r="AD933" s="95">
        <v>3851688528</v>
      </c>
    </row>
    <row r="934" spans="1:30" x14ac:dyDescent="0.2">
      <c r="A934" s="74" t="s">
        <v>2043</v>
      </c>
      <c r="B934" s="95">
        <v>18.07</v>
      </c>
      <c r="C934" s="95"/>
      <c r="D934" s="95">
        <v>-13.34</v>
      </c>
      <c r="E934" s="95">
        <v>4.2300000000000004</v>
      </c>
      <c r="F934" s="95">
        <v>3.63</v>
      </c>
      <c r="G934" s="95"/>
      <c r="H934" s="95"/>
      <c r="I934" s="95"/>
      <c r="J934" s="95">
        <v>-13.34</v>
      </c>
      <c r="K934" s="95">
        <v>-15.95</v>
      </c>
      <c r="L934" s="95">
        <v>3.36</v>
      </c>
      <c r="M934" s="95">
        <v>-1.06</v>
      </c>
      <c r="N934" s="95"/>
      <c r="O934" s="95">
        <v>4.13</v>
      </c>
      <c r="P934" s="95">
        <v>-45.52</v>
      </c>
      <c r="Q934" s="95">
        <v>21.92</v>
      </c>
      <c r="R934" s="95">
        <v>-31.71</v>
      </c>
      <c r="S934" s="95">
        <v>-27.19</v>
      </c>
      <c r="T934" s="95">
        <v>-31.71</v>
      </c>
      <c r="U934" s="95">
        <v>0.86</v>
      </c>
      <c r="V934" s="95">
        <v>0.14000000000000001</v>
      </c>
      <c r="W934" s="95">
        <v>0</v>
      </c>
      <c r="X934" s="95"/>
      <c r="Y934" s="95"/>
      <c r="Z934" s="74" t="s">
        <v>1111</v>
      </c>
      <c r="AA934" s="95">
        <v>4.2699999999999996</v>
      </c>
      <c r="AB934" s="95">
        <v>-1.35</v>
      </c>
      <c r="AC934" s="74" t="s">
        <v>1111</v>
      </c>
      <c r="AD934" s="95">
        <v>3851688528</v>
      </c>
    </row>
    <row r="935" spans="1:30" x14ac:dyDescent="0.2">
      <c r="A935" s="74" t="s">
        <v>2044</v>
      </c>
      <c r="B935" s="95">
        <v>91.71</v>
      </c>
      <c r="C935" s="95">
        <v>1.01</v>
      </c>
      <c r="D935" s="95">
        <v>51.67</v>
      </c>
      <c r="E935" s="95">
        <v>7.03</v>
      </c>
      <c r="F935" s="95">
        <v>3.58</v>
      </c>
      <c r="G935" s="95">
        <v>82.87</v>
      </c>
      <c r="H935" s="95">
        <v>11.62</v>
      </c>
      <c r="I935" s="95">
        <v>9.15</v>
      </c>
      <c r="J935" s="95">
        <v>40.69</v>
      </c>
      <c r="K935" s="95">
        <v>42.28</v>
      </c>
      <c r="L935" s="95">
        <v>1.59</v>
      </c>
      <c r="M935" s="95">
        <v>0.27</v>
      </c>
      <c r="N935" s="95">
        <v>4.7300000000000004</v>
      </c>
      <c r="O935" s="95">
        <v>30.36</v>
      </c>
      <c r="P935" s="95">
        <v>-5.29</v>
      </c>
      <c r="Q935" s="95">
        <v>1.57</v>
      </c>
      <c r="R935" s="95">
        <v>13.6</v>
      </c>
      <c r="S935" s="95">
        <v>6.92</v>
      </c>
      <c r="T935" s="95">
        <v>9.1999999999999993</v>
      </c>
      <c r="U935" s="95">
        <v>0.51</v>
      </c>
      <c r="V935" s="95">
        <v>0.49</v>
      </c>
      <c r="W935" s="95">
        <v>0.76</v>
      </c>
      <c r="X935" s="95">
        <v>4.47</v>
      </c>
      <c r="Y935" s="95">
        <v>7.66</v>
      </c>
      <c r="Z935" s="74" t="s">
        <v>1111</v>
      </c>
      <c r="AA935" s="95">
        <v>13.05</v>
      </c>
      <c r="AB935" s="95">
        <v>1.78</v>
      </c>
      <c r="AC935" s="74" t="s">
        <v>1111</v>
      </c>
      <c r="AD935" s="95">
        <v>26983172988</v>
      </c>
    </row>
    <row r="936" spans="1:30" x14ac:dyDescent="0.2">
      <c r="A936" s="74" t="s">
        <v>2045</v>
      </c>
      <c r="B936" s="95">
        <v>5.33</v>
      </c>
      <c r="C936" s="95"/>
      <c r="D936" s="95">
        <v>-15.4</v>
      </c>
      <c r="E936" s="95">
        <v>11.47</v>
      </c>
      <c r="F936" s="95">
        <v>4.1900000000000004</v>
      </c>
      <c r="G936" s="95">
        <v>60.72</v>
      </c>
      <c r="H936" s="95">
        <v>-38.28</v>
      </c>
      <c r="I936" s="95">
        <v>-41.7</v>
      </c>
      <c r="J936" s="95">
        <v>-16.77</v>
      </c>
      <c r="K936" s="95">
        <v>-15.76</v>
      </c>
      <c r="L936" s="95">
        <v>1.01</v>
      </c>
      <c r="M936" s="95">
        <v>-0.69</v>
      </c>
      <c r="N936" s="95">
        <v>6.42</v>
      </c>
      <c r="O936" s="95">
        <v>8.1</v>
      </c>
      <c r="P936" s="95">
        <v>-22.45</v>
      </c>
      <c r="Q936" s="95">
        <v>2.75</v>
      </c>
      <c r="R936" s="95">
        <v>-74.48</v>
      </c>
      <c r="S936" s="95">
        <v>-27.24</v>
      </c>
      <c r="T936" s="95">
        <v>-38.07</v>
      </c>
      <c r="U936" s="95">
        <v>0.37</v>
      </c>
      <c r="V936" s="95">
        <v>0.63</v>
      </c>
      <c r="W936" s="95">
        <v>0.65</v>
      </c>
      <c r="X936" s="95">
        <v>27.26</v>
      </c>
      <c r="Y936" s="95"/>
      <c r="Z936" s="74" t="s">
        <v>1111</v>
      </c>
      <c r="AA936" s="95">
        <v>0.46</v>
      </c>
      <c r="AB936" s="95">
        <v>-0.35</v>
      </c>
      <c r="AC936" s="74" t="s">
        <v>1111</v>
      </c>
      <c r="AD936" s="95">
        <v>918179912</v>
      </c>
    </row>
    <row r="937" spans="1:30" x14ac:dyDescent="0.2">
      <c r="A937" s="74" t="s">
        <v>2046</v>
      </c>
      <c r="B937" s="95">
        <v>27.02</v>
      </c>
      <c r="C937" s="95"/>
      <c r="D937" s="95">
        <v>-74.36</v>
      </c>
      <c r="E937" s="95">
        <v>4.4400000000000004</v>
      </c>
      <c r="F937" s="95">
        <v>3.05</v>
      </c>
      <c r="G937" s="95">
        <v>57.43</v>
      </c>
      <c r="H937" s="95">
        <v>-16.02</v>
      </c>
      <c r="I937" s="95">
        <v>-21.07</v>
      </c>
      <c r="J937" s="95">
        <v>-97.8</v>
      </c>
      <c r="K937" s="95">
        <v>-95.07</v>
      </c>
      <c r="L937" s="95">
        <v>2.73</v>
      </c>
      <c r="M937" s="95">
        <v>-0.12</v>
      </c>
      <c r="N937" s="95">
        <v>15.66</v>
      </c>
      <c r="O937" s="95">
        <v>9.91</v>
      </c>
      <c r="P937" s="95">
        <v>-4.74</v>
      </c>
      <c r="Q937" s="95">
        <v>7.25</v>
      </c>
      <c r="R937" s="95">
        <v>-5.97</v>
      </c>
      <c r="S937" s="95">
        <v>-4.0999999999999996</v>
      </c>
      <c r="T937" s="95">
        <v>-3.88</v>
      </c>
      <c r="U937" s="95">
        <v>0.69</v>
      </c>
      <c r="V937" s="95">
        <v>0.31</v>
      </c>
      <c r="W937" s="95">
        <v>0.19</v>
      </c>
      <c r="X937" s="95"/>
      <c r="Y937" s="95"/>
      <c r="Z937" s="74" t="s">
        <v>1111</v>
      </c>
      <c r="AA937" s="95">
        <v>6.08</v>
      </c>
      <c r="AB937" s="95">
        <v>-0.36</v>
      </c>
      <c r="AC937" s="74" t="s">
        <v>1111</v>
      </c>
      <c r="AD937" s="95">
        <v>4313999690</v>
      </c>
    </row>
    <row r="938" spans="1:30" x14ac:dyDescent="0.2">
      <c r="A938" s="74" t="s">
        <v>2047</v>
      </c>
      <c r="B938" s="95">
        <v>0.7</v>
      </c>
      <c r="C938" s="95"/>
      <c r="D938" s="95">
        <v>-10.27</v>
      </c>
      <c r="E938" s="95">
        <v>0.49</v>
      </c>
      <c r="F938" s="95">
        <v>0.25</v>
      </c>
      <c r="G938" s="95">
        <v>44.56</v>
      </c>
      <c r="H938" s="95">
        <v>10.68</v>
      </c>
      <c r="I938" s="95">
        <v>-3.62</v>
      </c>
      <c r="J938" s="95">
        <v>3.48</v>
      </c>
      <c r="K938" s="95">
        <v>2.11</v>
      </c>
      <c r="L938" s="95">
        <v>-1.37</v>
      </c>
      <c r="M938" s="95">
        <v>-0.19</v>
      </c>
      <c r="N938" s="95">
        <v>0.37</v>
      </c>
      <c r="O938" s="95">
        <v>0.8</v>
      </c>
      <c r="P938" s="95">
        <v>-0.56999999999999995</v>
      </c>
      <c r="Q938" s="95">
        <v>2.2599999999999998</v>
      </c>
      <c r="R938" s="95">
        <v>-4.7699999999999996</v>
      </c>
      <c r="S938" s="95">
        <v>-2.4300000000000002</v>
      </c>
      <c r="T938" s="95">
        <v>5.48</v>
      </c>
      <c r="U938" s="95">
        <v>0.51</v>
      </c>
      <c r="V938" s="95">
        <v>0.49</v>
      </c>
      <c r="W938" s="95">
        <v>0.67</v>
      </c>
      <c r="X938" s="95">
        <v>-5.22</v>
      </c>
      <c r="Y938" s="95"/>
      <c r="Z938" s="74" t="s">
        <v>1111</v>
      </c>
      <c r="AA938" s="95">
        <v>1.43</v>
      </c>
      <c r="AB938" s="95">
        <v>-7.0000000000000007E-2</v>
      </c>
      <c r="AC938" s="74" t="s">
        <v>1111</v>
      </c>
      <c r="AD938" s="95">
        <v>14547540</v>
      </c>
    </row>
    <row r="939" spans="1:30" x14ac:dyDescent="0.2">
      <c r="A939" s="74" t="s">
        <v>2048</v>
      </c>
      <c r="B939" s="95">
        <v>1.8</v>
      </c>
      <c r="C939" s="95"/>
      <c r="D939" s="95">
        <v>-26.4</v>
      </c>
      <c r="E939" s="95">
        <v>1.26</v>
      </c>
      <c r="F939" s="95">
        <v>0.64</v>
      </c>
      <c r="G939" s="95">
        <v>44.56</v>
      </c>
      <c r="H939" s="95">
        <v>10.68</v>
      </c>
      <c r="I939" s="95">
        <v>-3.62</v>
      </c>
      <c r="J939" s="95">
        <v>8.9499999999999993</v>
      </c>
      <c r="K939" s="95">
        <v>2.11</v>
      </c>
      <c r="L939" s="95">
        <v>-1.37</v>
      </c>
      <c r="M939" s="95">
        <v>-0.19</v>
      </c>
      <c r="N939" s="95">
        <v>0.96</v>
      </c>
      <c r="O939" s="95">
        <v>2.06</v>
      </c>
      <c r="P939" s="95">
        <v>-1.46</v>
      </c>
      <c r="Q939" s="95">
        <v>2.2599999999999998</v>
      </c>
      <c r="R939" s="95">
        <v>-4.7699999999999996</v>
      </c>
      <c r="S939" s="95">
        <v>-2.4300000000000002</v>
      </c>
      <c r="T939" s="95">
        <v>5.48</v>
      </c>
      <c r="U939" s="95">
        <v>0.51</v>
      </c>
      <c r="V939" s="95">
        <v>0.49</v>
      </c>
      <c r="W939" s="95">
        <v>0.67</v>
      </c>
      <c r="X939" s="95">
        <v>-5.22</v>
      </c>
      <c r="Y939" s="95"/>
      <c r="Z939" s="74" t="s">
        <v>1111</v>
      </c>
      <c r="AA939" s="95">
        <v>1.43</v>
      </c>
      <c r="AB939" s="95">
        <v>-7.0000000000000007E-2</v>
      </c>
      <c r="AC939" s="74" t="s">
        <v>1111</v>
      </c>
      <c r="AD939" s="95">
        <v>14547540</v>
      </c>
    </row>
    <row r="940" spans="1:30" x14ac:dyDescent="0.2">
      <c r="A940" s="74" t="s">
        <v>2049</v>
      </c>
      <c r="B940" s="95">
        <v>0.01</v>
      </c>
      <c r="C940" s="95"/>
      <c r="D940" s="95">
        <v>-0.15</v>
      </c>
      <c r="E940" s="95">
        <v>0.01</v>
      </c>
      <c r="F940" s="95">
        <v>0</v>
      </c>
      <c r="G940" s="95">
        <v>44.56</v>
      </c>
      <c r="H940" s="95">
        <v>10.68</v>
      </c>
      <c r="I940" s="95">
        <v>-3.62</v>
      </c>
      <c r="J940" s="95">
        <v>0.05</v>
      </c>
      <c r="K940" s="95">
        <v>2.11</v>
      </c>
      <c r="L940" s="95">
        <v>-1.37</v>
      </c>
      <c r="M940" s="95">
        <v>-0.19</v>
      </c>
      <c r="N940" s="95">
        <v>0.01</v>
      </c>
      <c r="O940" s="95">
        <v>0.01</v>
      </c>
      <c r="P940" s="95">
        <v>-0.01</v>
      </c>
      <c r="Q940" s="95">
        <v>2.2599999999999998</v>
      </c>
      <c r="R940" s="95">
        <v>-4.7699999999999996</v>
      </c>
      <c r="S940" s="95">
        <v>-2.4300000000000002</v>
      </c>
      <c r="T940" s="95">
        <v>5.48</v>
      </c>
      <c r="U940" s="95">
        <v>0.51</v>
      </c>
      <c r="V940" s="95">
        <v>0.49</v>
      </c>
      <c r="W940" s="95">
        <v>0.67</v>
      </c>
      <c r="X940" s="95">
        <v>-5.22</v>
      </c>
      <c r="Y940" s="95"/>
      <c r="Z940" s="74" t="s">
        <v>1111</v>
      </c>
      <c r="AA940" s="95">
        <v>1.43</v>
      </c>
      <c r="AB940" s="95">
        <v>-7.0000000000000007E-2</v>
      </c>
      <c r="AC940" s="74" t="s">
        <v>1111</v>
      </c>
      <c r="AD940" s="95">
        <v>14547540</v>
      </c>
    </row>
    <row r="941" spans="1:30" x14ac:dyDescent="0.2">
      <c r="A941" s="74" t="s">
        <v>2050</v>
      </c>
      <c r="B941" s="95">
        <v>37.19</v>
      </c>
      <c r="C941" s="95"/>
      <c r="D941" s="95">
        <v>-300.11</v>
      </c>
      <c r="E941" s="95">
        <v>3.17</v>
      </c>
      <c r="F941" s="95">
        <v>2.69</v>
      </c>
      <c r="G941" s="95">
        <v>88.53</v>
      </c>
      <c r="H941" s="95">
        <v>4.54</v>
      </c>
      <c r="I941" s="95">
        <v>-2.44</v>
      </c>
      <c r="J941" s="95">
        <v>161.24</v>
      </c>
      <c r="K941" s="95">
        <v>133.83000000000001</v>
      </c>
      <c r="L941" s="95">
        <v>-27.41</v>
      </c>
      <c r="M941" s="95">
        <v>-0.54</v>
      </c>
      <c r="N941" s="95">
        <v>7.32</v>
      </c>
      <c r="O941" s="95">
        <v>5.71</v>
      </c>
      <c r="P941" s="95">
        <v>-6.21</v>
      </c>
      <c r="Q941" s="95">
        <v>5.88</v>
      </c>
      <c r="R941" s="95">
        <v>-1.06</v>
      </c>
      <c r="S941" s="95">
        <v>-0.9</v>
      </c>
      <c r="T941" s="95">
        <v>-1.06</v>
      </c>
      <c r="U941" s="95">
        <v>0.85</v>
      </c>
      <c r="V941" s="95">
        <v>0.15</v>
      </c>
      <c r="W941" s="95">
        <v>0.37</v>
      </c>
      <c r="X941" s="95">
        <v>11.01</v>
      </c>
      <c r="Y941" s="95"/>
      <c r="Z941" s="74" t="s">
        <v>1111</v>
      </c>
      <c r="AA941" s="95">
        <v>11.74</v>
      </c>
      <c r="AB941" s="95">
        <v>-0.12</v>
      </c>
      <c r="AC941" s="74" t="s">
        <v>1111</v>
      </c>
      <c r="AD941" s="95">
        <v>854399341</v>
      </c>
    </row>
    <row r="942" spans="1:30" x14ac:dyDescent="0.2">
      <c r="A942" s="74" t="s">
        <v>2051</v>
      </c>
      <c r="B942" s="95">
        <v>68.36</v>
      </c>
      <c r="C942" s="95">
        <v>1.76</v>
      </c>
      <c r="D942" s="95">
        <v>46.69</v>
      </c>
      <c r="E942" s="95">
        <v>4.99</v>
      </c>
      <c r="F942" s="95">
        <v>1.25</v>
      </c>
      <c r="G942" s="95">
        <v>27.69</v>
      </c>
      <c r="H942" s="95">
        <v>14.76</v>
      </c>
      <c r="I942" s="95">
        <v>6.16</v>
      </c>
      <c r="J942" s="95">
        <v>19.47</v>
      </c>
      <c r="K942" s="95">
        <v>23.07</v>
      </c>
      <c r="L942" s="95">
        <v>3.6</v>
      </c>
      <c r="M942" s="95">
        <v>0.92</v>
      </c>
      <c r="N942" s="95">
        <v>2.87</v>
      </c>
      <c r="O942" s="95">
        <v>18.350000000000001</v>
      </c>
      <c r="P942" s="95">
        <v>-1.47</v>
      </c>
      <c r="Q942" s="95">
        <v>1.79</v>
      </c>
      <c r="R942" s="95">
        <v>10.69</v>
      </c>
      <c r="S942" s="95">
        <v>2.67</v>
      </c>
      <c r="T942" s="95">
        <v>10.9</v>
      </c>
      <c r="U942" s="95">
        <v>0.25</v>
      </c>
      <c r="V942" s="95">
        <v>0.75</v>
      </c>
      <c r="W942" s="95">
        <v>0.43</v>
      </c>
      <c r="X942" s="95">
        <v>-0.87</v>
      </c>
      <c r="Y942" s="95">
        <v>-14.07</v>
      </c>
      <c r="Z942" s="74" t="s">
        <v>1111</v>
      </c>
      <c r="AA942" s="95">
        <v>13.7</v>
      </c>
      <c r="AB942" s="95">
        <v>1.46</v>
      </c>
      <c r="AC942" s="74" t="s">
        <v>1111</v>
      </c>
      <c r="AD942" s="95">
        <v>14661538344</v>
      </c>
    </row>
    <row r="943" spans="1:30" x14ac:dyDescent="0.2">
      <c r="A943" s="74" t="s">
        <v>2052</v>
      </c>
      <c r="B943" s="95">
        <v>15.46</v>
      </c>
      <c r="C943" s="95"/>
      <c r="D943" s="95">
        <v>18.010000000000002</v>
      </c>
      <c r="E943" s="95">
        <v>1.24</v>
      </c>
      <c r="F943" s="95">
        <v>0.15</v>
      </c>
      <c r="G943" s="95">
        <v>0</v>
      </c>
      <c r="H943" s="95">
        <v>27.88</v>
      </c>
      <c r="I943" s="95">
        <v>20.66</v>
      </c>
      <c r="J943" s="95">
        <v>13.34</v>
      </c>
      <c r="K943" s="95">
        <v>2.12</v>
      </c>
      <c r="L943" s="95">
        <v>-11.23</v>
      </c>
      <c r="M943" s="95">
        <v>-1.04</v>
      </c>
      <c r="N943" s="95">
        <v>3.72</v>
      </c>
      <c r="O943" s="95"/>
      <c r="P943" s="95">
        <v>-0.15</v>
      </c>
      <c r="Q943" s="95"/>
      <c r="R943" s="95">
        <v>6.86</v>
      </c>
      <c r="S943" s="95">
        <v>0.82</v>
      </c>
      <c r="T943" s="95">
        <v>5.38</v>
      </c>
      <c r="U943" s="95">
        <v>0.12</v>
      </c>
      <c r="V943" s="95">
        <v>0.88</v>
      </c>
      <c r="W943" s="95">
        <v>0.04</v>
      </c>
      <c r="X943" s="95"/>
      <c r="Y943" s="95"/>
      <c r="Z943" s="74" t="s">
        <v>1111</v>
      </c>
      <c r="AA943" s="95">
        <v>12.51</v>
      </c>
      <c r="AB943" s="95">
        <v>0.86</v>
      </c>
      <c r="AC943" s="74" t="s">
        <v>1111</v>
      </c>
      <c r="AD943" s="95">
        <v>787204648</v>
      </c>
    </row>
    <row r="944" spans="1:30" x14ac:dyDescent="0.2">
      <c r="A944" s="74" t="s">
        <v>2053</v>
      </c>
      <c r="B944" s="95">
        <v>20.2</v>
      </c>
      <c r="C944" s="95">
        <v>0.69</v>
      </c>
      <c r="D944" s="95">
        <v>6.23</v>
      </c>
      <c r="E944" s="95">
        <v>1.08</v>
      </c>
      <c r="F944" s="95">
        <v>0.1</v>
      </c>
      <c r="G944" s="95">
        <v>0</v>
      </c>
      <c r="H944" s="95">
        <v>37.65</v>
      </c>
      <c r="I944" s="95">
        <v>28.55</v>
      </c>
      <c r="J944" s="95">
        <v>4.72</v>
      </c>
      <c r="K944" s="95">
        <v>2.74</v>
      </c>
      <c r="L944" s="95">
        <v>-1.98</v>
      </c>
      <c r="M944" s="95">
        <v>-0.45</v>
      </c>
      <c r="N944" s="95">
        <v>1.78</v>
      </c>
      <c r="O944" s="95"/>
      <c r="P944" s="95">
        <v>-0.1</v>
      </c>
      <c r="Q944" s="95"/>
      <c r="R944" s="95">
        <v>17.329999999999998</v>
      </c>
      <c r="S944" s="95">
        <v>1.58</v>
      </c>
      <c r="T944" s="95">
        <v>14.6</v>
      </c>
      <c r="U944" s="95">
        <v>0.09</v>
      </c>
      <c r="V944" s="95">
        <v>0.91</v>
      </c>
      <c r="W944" s="95">
        <v>0.06</v>
      </c>
      <c r="X944" s="95">
        <v>49.4</v>
      </c>
      <c r="Y944" s="95">
        <v>52.24</v>
      </c>
      <c r="Z944" s="74" t="s">
        <v>1111</v>
      </c>
      <c r="AA944" s="95">
        <v>18.72</v>
      </c>
      <c r="AB944" s="95">
        <v>3.24</v>
      </c>
      <c r="AC944" s="74" t="s">
        <v>1111</v>
      </c>
      <c r="AD944" s="95">
        <v>132877620</v>
      </c>
    </row>
    <row r="945" spans="1:30" x14ac:dyDescent="0.2">
      <c r="A945" s="74" t="s">
        <v>2054</v>
      </c>
      <c r="B945" s="95">
        <v>52.05</v>
      </c>
      <c r="C945" s="95">
        <v>3.04</v>
      </c>
      <c r="D945" s="95">
        <v>5.99</v>
      </c>
      <c r="E945" s="95">
        <v>0.9</v>
      </c>
      <c r="F945" s="95">
        <v>0.08</v>
      </c>
      <c r="G945" s="95">
        <v>0</v>
      </c>
      <c r="H945" s="95">
        <v>28.41</v>
      </c>
      <c r="I945" s="95">
        <v>19.88</v>
      </c>
      <c r="J945" s="95">
        <v>4.1900000000000004</v>
      </c>
      <c r="K945" s="95">
        <v>-7.27</v>
      </c>
      <c r="L945" s="95">
        <v>-11.46</v>
      </c>
      <c r="M945" s="95">
        <v>-2.46</v>
      </c>
      <c r="N945" s="95">
        <v>1.19</v>
      </c>
      <c r="O945" s="95"/>
      <c r="P945" s="95">
        <v>-0.08</v>
      </c>
      <c r="Q945" s="95"/>
      <c r="R945" s="95">
        <v>15.04</v>
      </c>
      <c r="S945" s="95">
        <v>1.39</v>
      </c>
      <c r="T945" s="95">
        <v>12.88</v>
      </c>
      <c r="U945" s="95">
        <v>0.09</v>
      </c>
      <c r="V945" s="95">
        <v>0.91</v>
      </c>
      <c r="W945" s="95">
        <v>7.0000000000000007E-2</v>
      </c>
      <c r="X945" s="95">
        <v>7.17</v>
      </c>
      <c r="Y945" s="95">
        <v>12.04</v>
      </c>
      <c r="Z945" s="74" t="s">
        <v>1111</v>
      </c>
      <c r="AA945" s="95">
        <v>57.77</v>
      </c>
      <c r="AB945" s="95">
        <v>8.69</v>
      </c>
      <c r="AC945" s="74" t="s">
        <v>1111</v>
      </c>
      <c r="AD945" s="95">
        <v>184189335</v>
      </c>
    </row>
    <row r="946" spans="1:30" x14ac:dyDescent="0.2">
      <c r="A946" s="74" t="s">
        <v>2055</v>
      </c>
      <c r="B946" s="95">
        <v>11.65</v>
      </c>
      <c r="C946" s="95">
        <v>8.24</v>
      </c>
      <c r="D946" s="95">
        <v>21.26</v>
      </c>
      <c r="E946" s="95">
        <v>1.3</v>
      </c>
      <c r="F946" s="95">
        <v>0.17</v>
      </c>
      <c r="G946" s="95">
        <v>0</v>
      </c>
      <c r="H946" s="95">
        <v>45.69</v>
      </c>
      <c r="I946" s="95">
        <v>26.58</v>
      </c>
      <c r="J946" s="95">
        <v>12.37</v>
      </c>
      <c r="K946" s="95">
        <v>8.18</v>
      </c>
      <c r="L946" s="95">
        <v>-4.1900000000000004</v>
      </c>
      <c r="M946" s="95">
        <v>-0.44</v>
      </c>
      <c r="N946" s="95">
        <v>5.65</v>
      </c>
      <c r="O946" s="95"/>
      <c r="P946" s="95">
        <v>-0.17</v>
      </c>
      <c r="Q946" s="95"/>
      <c r="R946" s="95">
        <v>6.12</v>
      </c>
      <c r="S946" s="95">
        <v>0.79</v>
      </c>
      <c r="T946" s="95">
        <v>3.92</v>
      </c>
      <c r="U946" s="95">
        <v>0.13</v>
      </c>
      <c r="V946" s="95">
        <v>0.87</v>
      </c>
      <c r="W946" s="95">
        <v>0.03</v>
      </c>
      <c r="X946" s="95">
        <v>-2.4700000000000002</v>
      </c>
      <c r="Y946" s="95">
        <v>-1.83</v>
      </c>
      <c r="Z946" s="74" t="s">
        <v>1111</v>
      </c>
      <c r="AA946" s="95">
        <v>8.9499999999999993</v>
      </c>
      <c r="AB946" s="95">
        <v>0.55000000000000004</v>
      </c>
      <c r="AC946" s="74" t="s">
        <v>1111</v>
      </c>
      <c r="AD946" s="95">
        <v>1617546580</v>
      </c>
    </row>
    <row r="947" spans="1:30" x14ac:dyDescent="0.2">
      <c r="A947" s="74" t="s">
        <v>2056</v>
      </c>
      <c r="B947" s="95">
        <v>51.1</v>
      </c>
      <c r="C947" s="95">
        <v>3.05</v>
      </c>
      <c r="D947" s="95">
        <v>10.220000000000001</v>
      </c>
      <c r="E947" s="95">
        <v>0.93</v>
      </c>
      <c r="F947" s="95">
        <v>0.12</v>
      </c>
      <c r="G947" s="95">
        <v>0</v>
      </c>
      <c r="H947" s="95">
        <v>43.48</v>
      </c>
      <c r="I947" s="95">
        <v>30.38</v>
      </c>
      <c r="J947" s="95">
        <v>7.14</v>
      </c>
      <c r="K947" s="95">
        <v>-6.37</v>
      </c>
      <c r="L947" s="95">
        <v>-13.51</v>
      </c>
      <c r="M947" s="95">
        <v>-1.76</v>
      </c>
      <c r="N947" s="95">
        <v>3.1</v>
      </c>
      <c r="O947" s="95"/>
      <c r="P947" s="95">
        <v>-0.12</v>
      </c>
      <c r="Q947" s="95"/>
      <c r="R947" s="95">
        <v>9.1</v>
      </c>
      <c r="S947" s="95">
        <v>1.1399999999999999</v>
      </c>
      <c r="T947" s="95">
        <v>10.3</v>
      </c>
      <c r="U947" s="95">
        <v>0.13</v>
      </c>
      <c r="V947" s="95">
        <v>0.87</v>
      </c>
      <c r="W947" s="95">
        <v>0.04</v>
      </c>
      <c r="X947" s="95">
        <v>7.79</v>
      </c>
      <c r="Y947" s="95">
        <v>4.88</v>
      </c>
      <c r="Z947" s="74" t="s">
        <v>1111</v>
      </c>
      <c r="AA947" s="95">
        <v>54.96</v>
      </c>
      <c r="AB947" s="95">
        <v>5</v>
      </c>
      <c r="AC947" s="74" t="s">
        <v>1111</v>
      </c>
      <c r="AD947" s="95">
        <v>21778799560</v>
      </c>
    </row>
    <row r="948" spans="1:30" x14ac:dyDescent="0.2">
      <c r="A948" s="74" t="s">
        <v>2057</v>
      </c>
      <c r="B948" s="95">
        <v>9.19</v>
      </c>
      <c r="C948" s="95"/>
      <c r="D948" s="95">
        <v>-6805.93</v>
      </c>
      <c r="E948" s="95">
        <v>93.92</v>
      </c>
      <c r="F948" s="95">
        <v>0.94</v>
      </c>
      <c r="G948" s="95"/>
      <c r="H948" s="95"/>
      <c r="I948" s="95"/>
      <c r="J948" s="95">
        <v>-6805.93</v>
      </c>
      <c r="K948" s="95">
        <v>-6805.46</v>
      </c>
      <c r="L948" s="95">
        <v>0.46</v>
      </c>
      <c r="M948" s="95">
        <v>-0.01</v>
      </c>
      <c r="N948" s="95"/>
      <c r="O948" s="95">
        <v>23480.45</v>
      </c>
      <c r="P948" s="95">
        <v>-0.94</v>
      </c>
      <c r="Q948" s="95">
        <v>1.05</v>
      </c>
      <c r="R948" s="95">
        <v>-1.38</v>
      </c>
      <c r="S948" s="95">
        <v>-0.01</v>
      </c>
      <c r="T948" s="95">
        <v>-1.38</v>
      </c>
      <c r="U948" s="95">
        <v>0.01</v>
      </c>
      <c r="V948" s="95">
        <v>0.99</v>
      </c>
      <c r="W948" s="95">
        <v>0</v>
      </c>
      <c r="X948" s="95"/>
      <c r="Y948" s="95"/>
      <c r="Z948" s="74" t="s">
        <v>1111</v>
      </c>
      <c r="AA948" s="95">
        <v>0.1</v>
      </c>
      <c r="AB948" s="95">
        <v>0</v>
      </c>
      <c r="AC948" s="74" t="s">
        <v>1111</v>
      </c>
      <c r="AD948" s="95">
        <v>469609009.19</v>
      </c>
    </row>
    <row r="949" spans="1:30" x14ac:dyDescent="0.2">
      <c r="A949" s="74" t="s">
        <v>2058</v>
      </c>
      <c r="B949" s="95">
        <v>9.8000000000000007</v>
      </c>
      <c r="C949" s="95"/>
      <c r="D949" s="95">
        <v>-7257.68</v>
      </c>
      <c r="E949" s="95">
        <v>100.16</v>
      </c>
      <c r="F949" s="95">
        <v>1</v>
      </c>
      <c r="G949" s="95"/>
      <c r="H949" s="95"/>
      <c r="I949" s="95"/>
      <c r="J949" s="95">
        <v>-7257.68</v>
      </c>
      <c r="K949" s="95">
        <v>-6805.46</v>
      </c>
      <c r="L949" s="95">
        <v>0.46</v>
      </c>
      <c r="M949" s="95">
        <v>-0.01</v>
      </c>
      <c r="N949" s="95"/>
      <c r="O949" s="95">
        <v>25039</v>
      </c>
      <c r="P949" s="95">
        <v>-1</v>
      </c>
      <c r="Q949" s="95">
        <v>1.05</v>
      </c>
      <c r="R949" s="95">
        <v>-1.38</v>
      </c>
      <c r="S949" s="95">
        <v>-0.01</v>
      </c>
      <c r="T949" s="95">
        <v>-1.38</v>
      </c>
      <c r="U949" s="95">
        <v>0.01</v>
      </c>
      <c r="V949" s="95">
        <v>0.99</v>
      </c>
      <c r="W949" s="95">
        <v>0</v>
      </c>
      <c r="X949" s="95"/>
      <c r="Y949" s="95"/>
      <c r="Z949" s="74" t="s">
        <v>1111</v>
      </c>
      <c r="AA949" s="95">
        <v>0.1</v>
      </c>
      <c r="AB949" s="95">
        <v>0</v>
      </c>
      <c r="AC949" s="74" t="s">
        <v>1111</v>
      </c>
      <c r="AD949" s="95">
        <v>469609009.19</v>
      </c>
    </row>
    <row r="950" spans="1:30" x14ac:dyDescent="0.2">
      <c r="A950" s="74" t="s">
        <v>2059</v>
      </c>
      <c r="B950" s="95">
        <v>1.65</v>
      </c>
      <c r="C950" s="95"/>
      <c r="D950" s="95">
        <v>-1221.96</v>
      </c>
      <c r="E950" s="95">
        <v>16.86</v>
      </c>
      <c r="F950" s="95">
        <v>0.17</v>
      </c>
      <c r="G950" s="95"/>
      <c r="H950" s="95"/>
      <c r="I950" s="95"/>
      <c r="J950" s="95">
        <v>-1221.96</v>
      </c>
      <c r="K950" s="95">
        <v>-6805.46</v>
      </c>
      <c r="L950" s="95">
        <v>0.46</v>
      </c>
      <c r="M950" s="95">
        <v>-0.01</v>
      </c>
      <c r="N950" s="95"/>
      <c r="O950" s="95">
        <v>4215.75</v>
      </c>
      <c r="P950" s="95">
        <v>-0.17</v>
      </c>
      <c r="Q950" s="95">
        <v>1.05</v>
      </c>
      <c r="R950" s="95">
        <v>-1.38</v>
      </c>
      <c r="S950" s="95">
        <v>-0.01</v>
      </c>
      <c r="T950" s="95">
        <v>-1.38</v>
      </c>
      <c r="U950" s="95">
        <v>0.01</v>
      </c>
      <c r="V950" s="95">
        <v>0.99</v>
      </c>
      <c r="W950" s="95">
        <v>0</v>
      </c>
      <c r="X950" s="95"/>
      <c r="Y950" s="95"/>
      <c r="Z950" s="74" t="s">
        <v>1111</v>
      </c>
      <c r="AA950" s="95">
        <v>0.1</v>
      </c>
      <c r="AB950" s="95">
        <v>0</v>
      </c>
      <c r="AC950" s="74" t="s">
        <v>1111</v>
      </c>
      <c r="AD950" s="95">
        <v>469609009.19</v>
      </c>
    </row>
    <row r="951" spans="1:30" x14ac:dyDescent="0.2">
      <c r="A951" s="74" t="s">
        <v>2060</v>
      </c>
      <c r="B951" s="95">
        <v>0.62</v>
      </c>
      <c r="C951" s="95"/>
      <c r="D951" s="95">
        <v>16.62</v>
      </c>
      <c r="E951" s="95">
        <v>1.01</v>
      </c>
      <c r="F951" s="95">
        <v>0.73</v>
      </c>
      <c r="G951" s="95">
        <v>66.78</v>
      </c>
      <c r="H951" s="95">
        <v>9.31</v>
      </c>
      <c r="I951" s="95">
        <v>6.86</v>
      </c>
      <c r="J951" s="95">
        <v>12.25</v>
      </c>
      <c r="K951" s="95">
        <v>4.1500000000000004</v>
      </c>
      <c r="L951" s="95">
        <v>-8.1</v>
      </c>
      <c r="M951" s="95">
        <v>-0.67</v>
      </c>
      <c r="N951" s="95">
        <v>1.1399999999999999</v>
      </c>
      <c r="O951" s="95">
        <v>0.94</v>
      </c>
      <c r="P951" s="95">
        <v>-5.89</v>
      </c>
      <c r="Q951" s="95">
        <v>9.06</v>
      </c>
      <c r="R951" s="95">
        <v>6.05</v>
      </c>
      <c r="S951" s="95">
        <v>4.41</v>
      </c>
      <c r="T951" s="95">
        <v>6.9</v>
      </c>
      <c r="U951" s="95">
        <v>0.73</v>
      </c>
      <c r="V951" s="95">
        <v>0.27</v>
      </c>
      <c r="W951" s="95">
        <v>0.64</v>
      </c>
      <c r="X951" s="95">
        <v>0.55000000000000004</v>
      </c>
      <c r="Y951" s="95"/>
      <c r="Z951" s="74" t="s">
        <v>1111</v>
      </c>
      <c r="AA951" s="95">
        <v>0.62</v>
      </c>
      <c r="AB951" s="95">
        <v>0.04</v>
      </c>
      <c r="AC951" s="74" t="s">
        <v>1111</v>
      </c>
      <c r="AD951" s="95">
        <v>115379644</v>
      </c>
    </row>
    <row r="952" spans="1:30" x14ac:dyDescent="0.2">
      <c r="A952" s="74" t="s">
        <v>2061</v>
      </c>
      <c r="B952" s="95">
        <v>131.5</v>
      </c>
      <c r="C952" s="95">
        <v>2.2400000000000002</v>
      </c>
      <c r="D952" s="95">
        <v>19.72</v>
      </c>
      <c r="E952" s="95">
        <v>1.92</v>
      </c>
      <c r="F952" s="95">
        <v>0.18</v>
      </c>
      <c r="G952" s="95">
        <v>0</v>
      </c>
      <c r="H952" s="95">
        <v>35.119999999999997</v>
      </c>
      <c r="I952" s="95">
        <v>30.79</v>
      </c>
      <c r="J952" s="95">
        <v>17.29</v>
      </c>
      <c r="K952" s="95">
        <v>-39.6</v>
      </c>
      <c r="L952" s="95">
        <v>-56.89</v>
      </c>
      <c r="M952" s="95">
        <v>-6.31</v>
      </c>
      <c r="N952" s="95">
        <v>6.07</v>
      </c>
      <c r="O952" s="95"/>
      <c r="P952" s="95">
        <v>-0.18</v>
      </c>
      <c r="Q952" s="95"/>
      <c r="R952" s="95">
        <v>9.7200000000000006</v>
      </c>
      <c r="S952" s="95">
        <v>0.89</v>
      </c>
      <c r="T952" s="95">
        <v>6.69</v>
      </c>
      <c r="U952" s="95">
        <v>0.09</v>
      </c>
      <c r="V952" s="95">
        <v>0.91</v>
      </c>
      <c r="W952" s="95">
        <v>0.03</v>
      </c>
      <c r="X952" s="95">
        <v>6.63</v>
      </c>
      <c r="Y952" s="95">
        <v>4.1399999999999997</v>
      </c>
      <c r="Z952" s="74" t="s">
        <v>1111</v>
      </c>
      <c r="AA952" s="95">
        <v>68.62</v>
      </c>
      <c r="AB952" s="95">
        <v>6.67</v>
      </c>
      <c r="AC952" s="74" t="s">
        <v>1111</v>
      </c>
      <c r="AD952" s="95">
        <v>8378522500</v>
      </c>
    </row>
    <row r="953" spans="1:30" x14ac:dyDescent="0.2">
      <c r="A953" s="74" t="s">
        <v>2062</v>
      </c>
      <c r="B953" s="95">
        <v>2.41</v>
      </c>
      <c r="C953" s="95"/>
      <c r="D953" s="95">
        <v>-4.25</v>
      </c>
      <c r="E953" s="95">
        <v>1.79</v>
      </c>
      <c r="F953" s="95">
        <v>1.22</v>
      </c>
      <c r="G953" s="95"/>
      <c r="H953" s="95"/>
      <c r="I953" s="95"/>
      <c r="J953" s="95">
        <v>-4.25</v>
      </c>
      <c r="K953" s="95">
        <v>-1.41</v>
      </c>
      <c r="L953" s="95">
        <v>2.84</v>
      </c>
      <c r="M953" s="95">
        <v>-1.19</v>
      </c>
      <c r="N953" s="95"/>
      <c r="O953" s="95">
        <v>1.48</v>
      </c>
      <c r="P953" s="95">
        <v>-23.88</v>
      </c>
      <c r="Q953" s="95">
        <v>7.48</v>
      </c>
      <c r="R953" s="95">
        <v>-42.05</v>
      </c>
      <c r="S953" s="95">
        <v>-28.63</v>
      </c>
      <c r="T953" s="95">
        <v>-42.05</v>
      </c>
      <c r="U953" s="95">
        <v>0.68</v>
      </c>
      <c r="V953" s="95">
        <v>0.32</v>
      </c>
      <c r="W953" s="95">
        <v>0</v>
      </c>
      <c r="X953" s="95"/>
      <c r="Y953" s="95"/>
      <c r="Z953" s="74" t="s">
        <v>1111</v>
      </c>
      <c r="AA953" s="95">
        <v>1.35</v>
      </c>
      <c r="AB953" s="95">
        <v>-0.56999999999999995</v>
      </c>
      <c r="AC953" s="74" t="s">
        <v>1111</v>
      </c>
      <c r="AD953" s="95">
        <v>94791807</v>
      </c>
    </row>
    <row r="954" spans="1:30" x14ac:dyDescent="0.2">
      <c r="A954" s="74" t="s">
        <v>2063</v>
      </c>
      <c r="B954" s="95">
        <v>42.83</v>
      </c>
      <c r="C954" s="95"/>
      <c r="D954" s="95">
        <v>70.27</v>
      </c>
      <c r="E954" s="95">
        <v>1.52</v>
      </c>
      <c r="F954" s="95">
        <v>0.88</v>
      </c>
      <c r="G954" s="95">
        <v>42.55</v>
      </c>
      <c r="H954" s="95">
        <v>7.36</v>
      </c>
      <c r="I954" s="95">
        <v>2.7</v>
      </c>
      <c r="J954" s="95">
        <v>25.73</v>
      </c>
      <c r="K954" s="95">
        <v>31.61</v>
      </c>
      <c r="L954" s="95">
        <v>5.88</v>
      </c>
      <c r="M954" s="95">
        <v>0.35</v>
      </c>
      <c r="N954" s="95">
        <v>1.89</v>
      </c>
      <c r="O954" s="95">
        <v>11.44</v>
      </c>
      <c r="P954" s="95">
        <v>-1.0900000000000001</v>
      </c>
      <c r="Q954" s="95">
        <v>1.64</v>
      </c>
      <c r="R954" s="95">
        <v>2.17</v>
      </c>
      <c r="S954" s="95">
        <v>1.25</v>
      </c>
      <c r="T954" s="95">
        <v>3.89</v>
      </c>
      <c r="U954" s="95">
        <v>0.57999999999999996</v>
      </c>
      <c r="V954" s="95">
        <v>0.42</v>
      </c>
      <c r="W954" s="95">
        <v>0.46</v>
      </c>
      <c r="X954" s="95">
        <v>-2.21</v>
      </c>
      <c r="Y954" s="95">
        <v>-23.97</v>
      </c>
      <c r="Z954" s="74" t="s">
        <v>1111</v>
      </c>
      <c r="AA954" s="95">
        <v>28.12</v>
      </c>
      <c r="AB954" s="95">
        <v>0.61</v>
      </c>
      <c r="AC954" s="74" t="s">
        <v>1111</v>
      </c>
      <c r="AD954" s="95">
        <v>6629304494</v>
      </c>
    </row>
    <row r="955" spans="1:30" x14ac:dyDescent="0.2">
      <c r="A955" s="74" t="s">
        <v>2064</v>
      </c>
      <c r="B955" s="95">
        <v>177.71</v>
      </c>
      <c r="C955" s="95"/>
      <c r="D955" s="95">
        <v>291.58</v>
      </c>
      <c r="E955" s="95">
        <v>6.32</v>
      </c>
      <c r="F955" s="95">
        <v>3.64</v>
      </c>
      <c r="G955" s="95">
        <v>42.55</v>
      </c>
      <c r="H955" s="95">
        <v>7.36</v>
      </c>
      <c r="I955" s="95">
        <v>2.7</v>
      </c>
      <c r="J955" s="95">
        <v>106.77</v>
      </c>
      <c r="K955" s="95">
        <v>31.61</v>
      </c>
      <c r="L955" s="95">
        <v>5.88</v>
      </c>
      <c r="M955" s="95">
        <v>0.35</v>
      </c>
      <c r="N955" s="95">
        <v>7.86</v>
      </c>
      <c r="O955" s="95">
        <v>47.46</v>
      </c>
      <c r="P955" s="95">
        <v>-4.5199999999999996</v>
      </c>
      <c r="Q955" s="95">
        <v>1.64</v>
      </c>
      <c r="R955" s="95">
        <v>2.17</v>
      </c>
      <c r="S955" s="95">
        <v>1.25</v>
      </c>
      <c r="T955" s="95">
        <v>3.89</v>
      </c>
      <c r="U955" s="95">
        <v>0.57999999999999996</v>
      </c>
      <c r="V955" s="95">
        <v>0.42</v>
      </c>
      <c r="W955" s="95">
        <v>0.46</v>
      </c>
      <c r="X955" s="95">
        <v>-2.21</v>
      </c>
      <c r="Y955" s="95">
        <v>-23.97</v>
      </c>
      <c r="Z955" s="74" t="s">
        <v>1111</v>
      </c>
      <c r="AA955" s="95">
        <v>28.12</v>
      </c>
      <c r="AB955" s="95">
        <v>0.61</v>
      </c>
      <c r="AC955" s="74" t="s">
        <v>1111</v>
      </c>
      <c r="AD955" s="95">
        <v>6629304494</v>
      </c>
    </row>
    <row r="956" spans="1:30" x14ac:dyDescent="0.2">
      <c r="A956" s="74" t="s">
        <v>2065</v>
      </c>
      <c r="B956" s="95">
        <v>48.04</v>
      </c>
      <c r="C956" s="95">
        <v>2.08</v>
      </c>
      <c r="D956" s="95">
        <v>6.02</v>
      </c>
      <c r="E956" s="95">
        <v>3.43</v>
      </c>
      <c r="F956" s="95">
        <v>0.82</v>
      </c>
      <c r="G956" s="95">
        <v>100</v>
      </c>
      <c r="H956" s="95">
        <v>50.94</v>
      </c>
      <c r="I956" s="95">
        <v>35.46</v>
      </c>
      <c r="J956" s="95">
        <v>4.1900000000000004</v>
      </c>
      <c r="K956" s="95">
        <v>2.99</v>
      </c>
      <c r="L956" s="95">
        <v>-1.2</v>
      </c>
      <c r="M956" s="95">
        <v>-0.98</v>
      </c>
      <c r="N956" s="95">
        <v>2.13</v>
      </c>
      <c r="O956" s="95"/>
      <c r="P956" s="95">
        <v>-0.82</v>
      </c>
      <c r="Q956" s="95"/>
      <c r="R956" s="95">
        <v>56.92</v>
      </c>
      <c r="S956" s="95">
        <v>13.69</v>
      </c>
      <c r="T956" s="95">
        <v>24.1</v>
      </c>
      <c r="U956" s="95">
        <v>0.24</v>
      </c>
      <c r="V956" s="95">
        <v>0.77</v>
      </c>
      <c r="W956" s="95">
        <v>0.39</v>
      </c>
      <c r="X956" s="95">
        <v>-2.29</v>
      </c>
      <c r="Y956" s="95"/>
      <c r="Z956" s="74" t="s">
        <v>1111</v>
      </c>
      <c r="AA956" s="95">
        <v>14.03</v>
      </c>
      <c r="AB956" s="95">
        <v>7.98</v>
      </c>
      <c r="AC956" s="74" t="s">
        <v>1111</v>
      </c>
      <c r="AD956" s="95">
        <v>17124439284</v>
      </c>
    </row>
    <row r="957" spans="1:30" x14ac:dyDescent="0.2">
      <c r="A957" s="74" t="s">
        <v>2066</v>
      </c>
      <c r="B957" s="95">
        <v>7.96</v>
      </c>
      <c r="C957" s="95"/>
      <c r="D957" s="95">
        <v>-0.65</v>
      </c>
      <c r="E957" s="95">
        <v>0.39</v>
      </c>
      <c r="F957" s="95">
        <v>0.27</v>
      </c>
      <c r="G957" s="95">
        <v>17.149999999999999</v>
      </c>
      <c r="H957" s="95">
        <v>-43.97</v>
      </c>
      <c r="I957" s="95">
        <v>-46.24</v>
      </c>
      <c r="J957" s="95">
        <v>-0.68</v>
      </c>
      <c r="K957" s="95">
        <v>-0.5</v>
      </c>
      <c r="L957" s="95">
        <v>0.18</v>
      </c>
      <c r="M957" s="95">
        <v>-0.1</v>
      </c>
      <c r="N957" s="95">
        <v>0.3</v>
      </c>
      <c r="O957" s="95">
        <v>0.54</v>
      </c>
      <c r="P957" s="95">
        <v>-1.41</v>
      </c>
      <c r="Q957" s="95">
        <v>2.6</v>
      </c>
      <c r="R957" s="95">
        <v>-60.08</v>
      </c>
      <c r="S957" s="95">
        <v>-41.4</v>
      </c>
      <c r="T957" s="95">
        <v>-57.84</v>
      </c>
      <c r="U957" s="95">
        <v>0.69</v>
      </c>
      <c r="V957" s="95">
        <v>0.31</v>
      </c>
      <c r="W957" s="95">
        <v>0.9</v>
      </c>
      <c r="X957" s="95">
        <v>-2.95</v>
      </c>
      <c r="Y957" s="95"/>
      <c r="Z957" s="74" t="s">
        <v>1111</v>
      </c>
      <c r="AA957" s="95">
        <v>20.37</v>
      </c>
      <c r="AB957" s="95">
        <v>-12.24</v>
      </c>
      <c r="AC957" s="74" t="s">
        <v>1111</v>
      </c>
      <c r="AD957" s="95">
        <v>67561296</v>
      </c>
    </row>
    <row r="958" spans="1:30" x14ac:dyDescent="0.2">
      <c r="A958" s="74" t="s">
        <v>2067</v>
      </c>
      <c r="B958" s="95">
        <v>13.72</v>
      </c>
      <c r="C958" s="95">
        <v>10.93</v>
      </c>
      <c r="D958" s="95">
        <v>4.5599999999999996</v>
      </c>
      <c r="E958" s="95">
        <v>0.78</v>
      </c>
      <c r="F958" s="95">
        <v>0.36</v>
      </c>
      <c r="G958" s="95">
        <v>100</v>
      </c>
      <c r="H958" s="95">
        <v>135.61000000000001</v>
      </c>
      <c r="I958" s="95">
        <v>113.17</v>
      </c>
      <c r="J958" s="95">
        <v>3.81</v>
      </c>
      <c r="K958" s="95">
        <v>9.07</v>
      </c>
      <c r="L958" s="95">
        <v>5.26</v>
      </c>
      <c r="M958" s="95">
        <v>1.08</v>
      </c>
      <c r="N958" s="95">
        <v>5.16</v>
      </c>
      <c r="O958" s="95"/>
      <c r="P958" s="95">
        <v>-0.36</v>
      </c>
      <c r="Q958" s="95"/>
      <c r="R958" s="95">
        <v>17.05</v>
      </c>
      <c r="S958" s="95">
        <v>7.88</v>
      </c>
      <c r="T958" s="95">
        <v>9.6199999999999992</v>
      </c>
      <c r="U958" s="95">
        <v>0.46</v>
      </c>
      <c r="V958" s="95">
        <v>0.54</v>
      </c>
      <c r="W958" s="95">
        <v>7.0000000000000007E-2</v>
      </c>
      <c r="X958" s="95">
        <v>16.16</v>
      </c>
      <c r="Y958" s="95">
        <v>-18.22</v>
      </c>
      <c r="Z958" s="74" t="s">
        <v>1111</v>
      </c>
      <c r="AA958" s="95">
        <v>17.64</v>
      </c>
      <c r="AB958" s="95">
        <v>3.01</v>
      </c>
      <c r="AC958" s="74" t="s">
        <v>1111</v>
      </c>
      <c r="AD958" s="95">
        <v>734686792</v>
      </c>
    </row>
    <row r="959" spans="1:30" x14ac:dyDescent="0.2">
      <c r="A959" s="74" t="s">
        <v>2068</v>
      </c>
      <c r="B959" s="95">
        <v>7.4</v>
      </c>
      <c r="C959" s="95"/>
      <c r="D959" s="95">
        <v>-2.97</v>
      </c>
      <c r="E959" s="95">
        <v>0.87</v>
      </c>
      <c r="F959" s="95">
        <v>0.56999999999999995</v>
      </c>
      <c r="G959" s="95">
        <v>-1.1100000000000001</v>
      </c>
      <c r="H959" s="95">
        <v>-168.68</v>
      </c>
      <c r="I959" s="95">
        <v>-189.33</v>
      </c>
      <c r="J959" s="95">
        <v>-3.33</v>
      </c>
      <c r="K959" s="95">
        <v>-3.02</v>
      </c>
      <c r="L959" s="95">
        <v>0.31</v>
      </c>
      <c r="M959" s="95">
        <v>-0.08</v>
      </c>
      <c r="N959" s="95">
        <v>5.62</v>
      </c>
      <c r="O959" s="95">
        <v>1.65</v>
      </c>
      <c r="P959" s="95">
        <v>-0.93</v>
      </c>
      <c r="Q959" s="95">
        <v>9.6300000000000008</v>
      </c>
      <c r="R959" s="95">
        <v>-29.34</v>
      </c>
      <c r="S959" s="95">
        <v>-19.170000000000002</v>
      </c>
      <c r="T959" s="95">
        <v>-19.07</v>
      </c>
      <c r="U959" s="95">
        <v>0.65</v>
      </c>
      <c r="V959" s="95">
        <v>0.34</v>
      </c>
      <c r="W959" s="95">
        <v>0.1</v>
      </c>
      <c r="X959" s="95"/>
      <c r="Y959" s="95"/>
      <c r="Z959" s="74" t="s">
        <v>1111</v>
      </c>
      <c r="AA959" s="95">
        <v>8.5</v>
      </c>
      <c r="AB959" s="95">
        <v>-2.4900000000000002</v>
      </c>
      <c r="AC959" s="74" t="s">
        <v>1111</v>
      </c>
      <c r="AD959" s="95">
        <v>2913478420</v>
      </c>
    </row>
    <row r="960" spans="1:30" x14ac:dyDescent="0.2">
      <c r="A960" s="74" t="s">
        <v>2069</v>
      </c>
      <c r="B960" s="95">
        <v>3.63</v>
      </c>
      <c r="C960" s="95"/>
      <c r="D960" s="95">
        <v>-0.01</v>
      </c>
      <c r="E960" s="95">
        <v>2.95</v>
      </c>
      <c r="F960" s="95">
        <v>2.48</v>
      </c>
      <c r="G960" s="95"/>
      <c r="H960" s="95"/>
      <c r="I960" s="95"/>
      <c r="J960" s="95">
        <v>-0.01</v>
      </c>
      <c r="K960" s="95">
        <v>-0.01</v>
      </c>
      <c r="L960" s="95">
        <v>0</v>
      </c>
      <c r="M960" s="95">
        <v>-1.07</v>
      </c>
      <c r="N960" s="95"/>
      <c r="O960" s="95">
        <v>2.99</v>
      </c>
      <c r="P960" s="95">
        <v>-33.619999999999997</v>
      </c>
      <c r="Q960" s="95">
        <v>9.6</v>
      </c>
      <c r="R960" s="95">
        <v>-26683.17</v>
      </c>
      <c r="S960" s="95">
        <v>-22469.39</v>
      </c>
      <c r="T960" s="95">
        <v>-28135.49</v>
      </c>
      <c r="U960" s="95">
        <v>0.84</v>
      </c>
      <c r="V960" s="95">
        <v>0.16</v>
      </c>
      <c r="W960" s="95">
        <v>0</v>
      </c>
      <c r="X960" s="95">
        <v>-26.43</v>
      </c>
      <c r="Y960" s="95"/>
      <c r="Z960" s="74" t="s">
        <v>1111</v>
      </c>
      <c r="AA960" s="95">
        <v>1.23</v>
      </c>
      <c r="AB960" s="95">
        <v>-328.85</v>
      </c>
      <c r="AC960" s="74" t="s">
        <v>1111</v>
      </c>
      <c r="AD960" s="95">
        <v>304621977</v>
      </c>
    </row>
    <row r="961" spans="1:30" x14ac:dyDescent="0.2">
      <c r="A961" s="74" t="s">
        <v>2070</v>
      </c>
      <c r="B961" s="95">
        <v>4.6100000000000003</v>
      </c>
      <c r="C961" s="95"/>
      <c r="D961" s="95">
        <v>-4.16</v>
      </c>
      <c r="E961" s="95">
        <v>3.92</v>
      </c>
      <c r="F961" s="95">
        <v>1.94</v>
      </c>
      <c r="G961" s="95">
        <v>47.26</v>
      </c>
      <c r="H961" s="95">
        <v>-60.26</v>
      </c>
      <c r="I961" s="95">
        <v>-71.5</v>
      </c>
      <c r="J961" s="95">
        <v>-4.9400000000000004</v>
      </c>
      <c r="K961" s="95">
        <v>-4.68</v>
      </c>
      <c r="L961" s="95">
        <v>0.26</v>
      </c>
      <c r="M961" s="95">
        <v>-0.21</v>
      </c>
      <c r="N961" s="95">
        <v>2.98</v>
      </c>
      <c r="O961" s="95">
        <v>-9.66</v>
      </c>
      <c r="P961" s="95">
        <v>-2.73</v>
      </c>
      <c r="Q961" s="95">
        <v>0.59</v>
      </c>
      <c r="R961" s="95">
        <v>-94.17</v>
      </c>
      <c r="S961" s="95">
        <v>-46.7</v>
      </c>
      <c r="T961" s="95">
        <v>-77.42</v>
      </c>
      <c r="U961" s="95">
        <v>0.5</v>
      </c>
      <c r="V961" s="95">
        <v>0.5</v>
      </c>
      <c r="W961" s="95">
        <v>0.65</v>
      </c>
      <c r="X961" s="95">
        <v>-6.46</v>
      </c>
      <c r="Y961" s="95"/>
      <c r="Z961" s="74" t="s">
        <v>1111</v>
      </c>
      <c r="AA961" s="95">
        <v>1.18</v>
      </c>
      <c r="AB961" s="95">
        <v>-1.1100000000000001</v>
      </c>
      <c r="AC961" s="74" t="s">
        <v>1111</v>
      </c>
      <c r="AD961" s="95">
        <v>18833246.829999998</v>
      </c>
    </row>
    <row r="962" spans="1:30" x14ac:dyDescent="0.2">
      <c r="A962" s="74" t="s">
        <v>2071</v>
      </c>
      <c r="B962" s="95">
        <v>11.73</v>
      </c>
      <c r="C962" s="95"/>
      <c r="D962" s="95">
        <v>188.99</v>
      </c>
      <c r="E962" s="95">
        <v>2.64</v>
      </c>
      <c r="F962" s="95">
        <v>1.38</v>
      </c>
      <c r="G962" s="95">
        <v>70.849999999999994</v>
      </c>
      <c r="H962" s="95">
        <v>2.29</v>
      </c>
      <c r="I962" s="95">
        <v>0.9</v>
      </c>
      <c r="J962" s="95">
        <v>74.58</v>
      </c>
      <c r="K962" s="95">
        <v>67.069999999999993</v>
      </c>
      <c r="L962" s="95">
        <v>-7.5</v>
      </c>
      <c r="M962" s="95">
        <v>-0.27</v>
      </c>
      <c r="N962" s="95">
        <v>1.71</v>
      </c>
      <c r="O962" s="95">
        <v>8.75</v>
      </c>
      <c r="P962" s="95">
        <v>-3.03</v>
      </c>
      <c r="Q962" s="95">
        <v>1.41</v>
      </c>
      <c r="R962" s="95">
        <v>1.4</v>
      </c>
      <c r="S962" s="95">
        <v>0.73</v>
      </c>
      <c r="T962" s="95">
        <v>2.16</v>
      </c>
      <c r="U962" s="95">
        <v>0.52</v>
      </c>
      <c r="V962" s="95">
        <v>0.48</v>
      </c>
      <c r="W962" s="95">
        <v>0.81</v>
      </c>
      <c r="X962" s="95"/>
      <c r="Y962" s="95"/>
      <c r="Z962" s="74" t="s">
        <v>1111</v>
      </c>
      <c r="AA962" s="95">
        <v>4.4400000000000004</v>
      </c>
      <c r="AB962" s="95">
        <v>0.06</v>
      </c>
      <c r="AC962" s="74" t="s">
        <v>1111</v>
      </c>
      <c r="AD962" s="95">
        <v>786027300</v>
      </c>
    </row>
    <row r="963" spans="1:30" x14ac:dyDescent="0.2">
      <c r="A963" s="74" t="s">
        <v>2072</v>
      </c>
      <c r="B963" s="95">
        <v>67.709999999999994</v>
      </c>
      <c r="C963" s="95">
        <v>0.36</v>
      </c>
      <c r="D963" s="95">
        <v>39.340000000000003</v>
      </c>
      <c r="E963" s="95">
        <v>8.3699999999999992</v>
      </c>
      <c r="F963" s="95">
        <v>5.91</v>
      </c>
      <c r="G963" s="95">
        <v>75.849999999999994</v>
      </c>
      <c r="H963" s="95">
        <v>33.840000000000003</v>
      </c>
      <c r="I963" s="95">
        <v>30.96</v>
      </c>
      <c r="J963" s="95">
        <v>35.99</v>
      </c>
      <c r="K963" s="95">
        <v>34.770000000000003</v>
      </c>
      <c r="L963" s="95">
        <v>-1.23</v>
      </c>
      <c r="M963" s="95">
        <v>-0.28999999999999998</v>
      </c>
      <c r="N963" s="95">
        <v>12.18</v>
      </c>
      <c r="O963" s="95">
        <v>24.53</v>
      </c>
      <c r="P963" s="95">
        <v>-8.99</v>
      </c>
      <c r="Q963" s="95">
        <v>3.38</v>
      </c>
      <c r="R963" s="95">
        <v>21.29</v>
      </c>
      <c r="S963" s="95">
        <v>15.03</v>
      </c>
      <c r="T963" s="95">
        <v>20.87</v>
      </c>
      <c r="U963" s="95">
        <v>0.71</v>
      </c>
      <c r="V963" s="95">
        <v>0.28999999999999998</v>
      </c>
      <c r="W963" s="95">
        <v>0.49</v>
      </c>
      <c r="X963" s="95">
        <v>12.48</v>
      </c>
      <c r="Y963" s="95">
        <v>-1.19</v>
      </c>
      <c r="Z963" s="74" t="s">
        <v>1111</v>
      </c>
      <c r="AA963" s="95">
        <v>8.09</v>
      </c>
      <c r="AB963" s="95">
        <v>1.72</v>
      </c>
      <c r="AC963" s="74" t="s">
        <v>1111</v>
      </c>
      <c r="AD963" s="95">
        <v>11971060290</v>
      </c>
    </row>
    <row r="964" spans="1:30" x14ac:dyDescent="0.2">
      <c r="A964" s="74" t="s">
        <v>2073</v>
      </c>
      <c r="B964" s="95">
        <v>9.75</v>
      </c>
      <c r="C964" s="95"/>
      <c r="D964" s="95">
        <v>-249.68</v>
      </c>
      <c r="E964" s="95">
        <v>29.76</v>
      </c>
      <c r="F964" s="95">
        <v>0.99</v>
      </c>
      <c r="G964" s="95"/>
      <c r="H964" s="95"/>
      <c r="I964" s="95"/>
      <c r="J964" s="95">
        <v>-226.5</v>
      </c>
      <c r="K964" s="95">
        <v>-225.9</v>
      </c>
      <c r="L964" s="95">
        <v>0.59</v>
      </c>
      <c r="M964" s="95">
        <v>-0.08</v>
      </c>
      <c r="N964" s="95"/>
      <c r="O964" s="95">
        <v>391.6</v>
      </c>
      <c r="P964" s="95">
        <v>-0.99</v>
      </c>
      <c r="Q964" s="95">
        <v>3.62</v>
      </c>
      <c r="R964" s="95">
        <v>-11.92</v>
      </c>
      <c r="S964" s="95">
        <v>-0.4</v>
      </c>
      <c r="T964" s="95">
        <v>-13.16</v>
      </c>
      <c r="U964" s="95">
        <v>0.03</v>
      </c>
      <c r="V964" s="95">
        <v>0.97</v>
      </c>
      <c r="W964" s="95">
        <v>0</v>
      </c>
      <c r="X964" s="95"/>
      <c r="Y964" s="95"/>
      <c r="Z964" s="74" t="s">
        <v>1111</v>
      </c>
      <c r="AA964" s="95">
        <v>0.33</v>
      </c>
      <c r="AB964" s="95">
        <v>-0.04</v>
      </c>
      <c r="AC964" s="74" t="s">
        <v>1111</v>
      </c>
      <c r="AD964" s="95">
        <v>148809375</v>
      </c>
    </row>
    <row r="965" spans="1:30" x14ac:dyDescent="0.2">
      <c r="A965" s="74" t="s">
        <v>2074</v>
      </c>
      <c r="B965" s="95">
        <v>11.2</v>
      </c>
      <c r="C965" s="95"/>
      <c r="D965" s="95">
        <v>-286.81</v>
      </c>
      <c r="E965" s="95">
        <v>34.19</v>
      </c>
      <c r="F965" s="95">
        <v>1.1399999999999999</v>
      </c>
      <c r="G965" s="95"/>
      <c r="H965" s="95"/>
      <c r="I965" s="95"/>
      <c r="J965" s="95">
        <v>-260.18</v>
      </c>
      <c r="K965" s="95">
        <v>-225.9</v>
      </c>
      <c r="L965" s="95">
        <v>0.59</v>
      </c>
      <c r="M965" s="95">
        <v>-0.08</v>
      </c>
      <c r="N965" s="95"/>
      <c r="O965" s="95">
        <v>449.84</v>
      </c>
      <c r="P965" s="95">
        <v>-1.1399999999999999</v>
      </c>
      <c r="Q965" s="95">
        <v>3.62</v>
      </c>
      <c r="R965" s="95">
        <v>-11.92</v>
      </c>
      <c r="S965" s="95">
        <v>-0.4</v>
      </c>
      <c r="T965" s="95">
        <v>-13.16</v>
      </c>
      <c r="U965" s="95">
        <v>0.03</v>
      </c>
      <c r="V965" s="95">
        <v>0.97</v>
      </c>
      <c r="W965" s="95">
        <v>0</v>
      </c>
      <c r="X965" s="95"/>
      <c r="Y965" s="95"/>
      <c r="Z965" s="74" t="s">
        <v>1111</v>
      </c>
      <c r="AA965" s="95">
        <v>0.33</v>
      </c>
      <c r="AB965" s="95">
        <v>-0.04</v>
      </c>
      <c r="AC965" s="74" t="s">
        <v>1111</v>
      </c>
      <c r="AD965" s="95">
        <v>148809375</v>
      </c>
    </row>
    <row r="966" spans="1:30" x14ac:dyDescent="0.2">
      <c r="A966" s="74" t="s">
        <v>2075</v>
      </c>
      <c r="B966" s="95">
        <v>2.37</v>
      </c>
      <c r="C966" s="95"/>
      <c r="D966" s="95">
        <v>-60.69</v>
      </c>
      <c r="E966" s="95">
        <v>7.23</v>
      </c>
      <c r="F966" s="95">
        <v>0.24</v>
      </c>
      <c r="G966" s="95"/>
      <c r="H966" s="95"/>
      <c r="I966" s="95"/>
      <c r="J966" s="95">
        <v>-55.06</v>
      </c>
      <c r="K966" s="95">
        <v>-225.9</v>
      </c>
      <c r="L966" s="95">
        <v>0.59</v>
      </c>
      <c r="M966" s="95">
        <v>-0.08</v>
      </c>
      <c r="N966" s="95"/>
      <c r="O966" s="95">
        <v>95.19</v>
      </c>
      <c r="P966" s="95">
        <v>-0.24</v>
      </c>
      <c r="Q966" s="95">
        <v>3.62</v>
      </c>
      <c r="R966" s="95">
        <v>-11.92</v>
      </c>
      <c r="S966" s="95">
        <v>-0.4</v>
      </c>
      <c r="T966" s="95">
        <v>-13.16</v>
      </c>
      <c r="U966" s="95">
        <v>0.03</v>
      </c>
      <c r="V966" s="95">
        <v>0.97</v>
      </c>
      <c r="W966" s="95">
        <v>0</v>
      </c>
      <c r="X966" s="95"/>
      <c r="Y966" s="95"/>
      <c r="Z966" s="74" t="s">
        <v>1111</v>
      </c>
      <c r="AA966" s="95">
        <v>0.33</v>
      </c>
      <c r="AB966" s="95">
        <v>-0.04</v>
      </c>
      <c r="AC966" s="74" t="s">
        <v>1111</v>
      </c>
      <c r="AD966" s="95">
        <v>148809375</v>
      </c>
    </row>
    <row r="967" spans="1:30" x14ac:dyDescent="0.2">
      <c r="A967" s="74" t="s">
        <v>2076</v>
      </c>
      <c r="B967" s="95">
        <v>4.58</v>
      </c>
      <c r="C967" s="95"/>
      <c r="D967" s="95">
        <v>2.56</v>
      </c>
      <c r="E967" s="95">
        <v>1.47</v>
      </c>
      <c r="F967" s="95">
        <v>0.89</v>
      </c>
      <c r="G967" s="95">
        <v>22.98</v>
      </c>
      <c r="H967" s="95">
        <v>13.57</v>
      </c>
      <c r="I967" s="95">
        <v>41.03</v>
      </c>
      <c r="J967" s="95">
        <v>7.75</v>
      </c>
      <c r="K967" s="95">
        <v>4.55</v>
      </c>
      <c r="L967" s="95">
        <v>-3.2</v>
      </c>
      <c r="M967" s="95">
        <v>-0.61</v>
      </c>
      <c r="N967" s="95">
        <v>1.05</v>
      </c>
      <c r="O967" s="95"/>
      <c r="P967" s="95">
        <v>-0.89</v>
      </c>
      <c r="Q967" s="95"/>
      <c r="R967" s="95">
        <v>57.45</v>
      </c>
      <c r="S967" s="95">
        <v>34.56</v>
      </c>
      <c r="T967" s="95">
        <v>-24.59</v>
      </c>
      <c r="U967" s="95">
        <v>0.6</v>
      </c>
      <c r="V967" s="95">
        <v>0.4</v>
      </c>
      <c r="W967" s="95">
        <v>0.84</v>
      </c>
      <c r="X967" s="95">
        <v>-14.09</v>
      </c>
      <c r="Y967" s="95"/>
      <c r="Z967" s="74" t="s">
        <v>1111</v>
      </c>
      <c r="AA967" s="95">
        <v>3.11</v>
      </c>
      <c r="AB967" s="95">
        <v>1.79</v>
      </c>
      <c r="AC967" s="74" t="s">
        <v>1111</v>
      </c>
      <c r="AD967" s="95">
        <v>38109722</v>
      </c>
    </row>
    <row r="968" spans="1:30" x14ac:dyDescent="0.2">
      <c r="A968" s="74" t="s">
        <v>2077</v>
      </c>
      <c r="B968" s="95">
        <v>81.83</v>
      </c>
      <c r="C968" s="95">
        <v>2.86</v>
      </c>
      <c r="D968" s="95">
        <v>14.23</v>
      </c>
      <c r="E968" s="95">
        <v>1.83</v>
      </c>
      <c r="F968" s="95">
        <v>0.21</v>
      </c>
      <c r="G968" s="95">
        <v>0</v>
      </c>
      <c r="H968" s="95">
        <v>46.27</v>
      </c>
      <c r="I968" s="95">
        <v>36.950000000000003</v>
      </c>
      <c r="J968" s="95">
        <v>11.37</v>
      </c>
      <c r="K968" s="95">
        <v>-4.62</v>
      </c>
      <c r="L968" s="95">
        <v>-15.99</v>
      </c>
      <c r="M968" s="95">
        <v>-2.57</v>
      </c>
      <c r="N968" s="95">
        <v>5.26</v>
      </c>
      <c r="O968" s="95"/>
      <c r="P968" s="95">
        <v>-0.21</v>
      </c>
      <c r="Q968" s="95"/>
      <c r="R968" s="95">
        <v>12.83</v>
      </c>
      <c r="S968" s="95">
        <v>1.46</v>
      </c>
      <c r="T968" s="95">
        <v>8.9700000000000006</v>
      </c>
      <c r="U968" s="95">
        <v>0.11</v>
      </c>
      <c r="V968" s="95">
        <v>0.89</v>
      </c>
      <c r="W968" s="95">
        <v>0.04</v>
      </c>
      <c r="X968" s="95">
        <v>6.08</v>
      </c>
      <c r="Y968" s="95">
        <v>10.62</v>
      </c>
      <c r="Z968" s="74" t="s">
        <v>1111</v>
      </c>
      <c r="AA968" s="95">
        <v>44.8</v>
      </c>
      <c r="AB968" s="95">
        <v>5.75</v>
      </c>
      <c r="AC968" s="74" t="s">
        <v>1111</v>
      </c>
      <c r="AD968" s="95">
        <v>1237122306</v>
      </c>
    </row>
    <row r="969" spans="1:30" x14ac:dyDescent="0.2">
      <c r="A969" s="74" t="s">
        <v>2078</v>
      </c>
      <c r="B969" s="95">
        <v>102.42</v>
      </c>
      <c r="C969" s="95">
        <v>0.98</v>
      </c>
      <c r="D969" s="95">
        <v>31.24</v>
      </c>
      <c r="E969" s="95">
        <v>7.29</v>
      </c>
      <c r="F969" s="95">
        <v>3.47</v>
      </c>
      <c r="G969" s="95">
        <v>43.77</v>
      </c>
      <c r="H969" s="95">
        <v>21.5</v>
      </c>
      <c r="I969" s="95">
        <v>16.02</v>
      </c>
      <c r="J969" s="95">
        <v>23.28</v>
      </c>
      <c r="K969" s="95">
        <v>24.74</v>
      </c>
      <c r="L969" s="95">
        <v>1.47</v>
      </c>
      <c r="M969" s="95">
        <v>0.46</v>
      </c>
      <c r="N969" s="95">
        <v>5</v>
      </c>
      <c r="O969" s="95">
        <v>-62.82</v>
      </c>
      <c r="P969" s="95">
        <v>-4.13</v>
      </c>
      <c r="Q969" s="95">
        <v>0.74</v>
      </c>
      <c r="R969" s="95">
        <v>23.33</v>
      </c>
      <c r="S969" s="95">
        <v>11.1</v>
      </c>
      <c r="T969" s="95">
        <v>16.489999999999998</v>
      </c>
      <c r="U969" s="95">
        <v>0.48</v>
      </c>
      <c r="V969" s="95">
        <v>0.52</v>
      </c>
      <c r="W969" s="95">
        <v>0.69</v>
      </c>
      <c r="X969" s="95">
        <v>7.6</v>
      </c>
      <c r="Y969" s="95">
        <v>13.88</v>
      </c>
      <c r="Z969" s="74" t="s">
        <v>1111</v>
      </c>
      <c r="AA969" s="95">
        <v>14.05</v>
      </c>
      <c r="AB969" s="95">
        <v>3.28</v>
      </c>
      <c r="AC969" s="74" t="s">
        <v>1111</v>
      </c>
      <c r="AD969" s="95">
        <v>25605000000</v>
      </c>
    </row>
    <row r="970" spans="1:30" x14ac:dyDescent="0.2">
      <c r="A970" s="74" t="s">
        <v>2079</v>
      </c>
      <c r="B970" s="95">
        <v>206.94</v>
      </c>
      <c r="C970" s="95">
        <v>0.32</v>
      </c>
      <c r="D970" s="95">
        <v>35.51</v>
      </c>
      <c r="E970" s="95">
        <v>23.36</v>
      </c>
      <c r="F970" s="95">
        <v>2.66</v>
      </c>
      <c r="G970" s="95">
        <v>32.880000000000003</v>
      </c>
      <c r="H970" s="95">
        <v>25.84</v>
      </c>
      <c r="I970" s="95">
        <v>14.76</v>
      </c>
      <c r="J970" s="95">
        <v>20.27</v>
      </c>
      <c r="K970" s="95">
        <v>24.33</v>
      </c>
      <c r="L970" s="95">
        <v>4.05</v>
      </c>
      <c r="M970" s="95">
        <v>4.67</v>
      </c>
      <c r="N970" s="95">
        <v>5.24</v>
      </c>
      <c r="O970" s="95">
        <v>45.08</v>
      </c>
      <c r="P970" s="95">
        <v>-3.24</v>
      </c>
      <c r="Q970" s="95">
        <v>1.5</v>
      </c>
      <c r="R970" s="95">
        <v>65.790000000000006</v>
      </c>
      <c r="S970" s="95">
        <v>7.5</v>
      </c>
      <c r="T970" s="95">
        <v>13.26</v>
      </c>
      <c r="U970" s="95">
        <v>0.11</v>
      </c>
      <c r="V970" s="95">
        <v>0.89</v>
      </c>
      <c r="W970" s="95">
        <v>0.51</v>
      </c>
      <c r="X970" s="95">
        <v>5.71</v>
      </c>
      <c r="Y970" s="95"/>
      <c r="Z970" s="74" t="s">
        <v>1111</v>
      </c>
      <c r="AA970" s="95">
        <v>8.86</v>
      </c>
      <c r="AB970" s="95">
        <v>5.83</v>
      </c>
      <c r="AC970" s="74" t="s">
        <v>1111</v>
      </c>
      <c r="AD970" s="95">
        <v>7915268754</v>
      </c>
    </row>
    <row r="971" spans="1:30" x14ac:dyDescent="0.2">
      <c r="A971" s="74" t="s">
        <v>2080</v>
      </c>
      <c r="B971" s="95">
        <v>477.53</v>
      </c>
      <c r="C971" s="95">
        <v>0.28999999999999998</v>
      </c>
      <c r="D971" s="95">
        <v>23.89</v>
      </c>
      <c r="E971" s="95">
        <v>9.43</v>
      </c>
      <c r="F971" s="95">
        <v>5.58</v>
      </c>
      <c r="G971" s="95">
        <v>35.81</v>
      </c>
      <c r="H971" s="95">
        <v>18.850000000000001</v>
      </c>
      <c r="I971" s="95">
        <v>14.43</v>
      </c>
      <c r="J971" s="95">
        <v>18.3</v>
      </c>
      <c r="K971" s="95">
        <v>18.23</v>
      </c>
      <c r="L971" s="95">
        <v>-7.0000000000000007E-2</v>
      </c>
      <c r="M971" s="95">
        <v>-0.04</v>
      </c>
      <c r="N971" s="95">
        <v>3.45</v>
      </c>
      <c r="O971" s="95">
        <v>-85.96</v>
      </c>
      <c r="P971" s="95">
        <v>-6.58</v>
      </c>
      <c r="Q971" s="95">
        <v>0.7</v>
      </c>
      <c r="R971" s="95">
        <v>39.46</v>
      </c>
      <c r="S971" s="95">
        <v>23.34</v>
      </c>
      <c r="T971" s="95">
        <v>39.68</v>
      </c>
      <c r="U971" s="95">
        <v>0.59</v>
      </c>
      <c r="V971" s="95">
        <v>0.41</v>
      </c>
      <c r="W971" s="95">
        <v>1.62</v>
      </c>
      <c r="X971" s="95">
        <v>6.15</v>
      </c>
      <c r="Y971" s="95">
        <v>23.71</v>
      </c>
      <c r="Z971" s="74" t="s">
        <v>1111</v>
      </c>
      <c r="AA971" s="95">
        <v>50.65</v>
      </c>
      <c r="AB971" s="95">
        <v>19.989999999999998</v>
      </c>
      <c r="AC971" s="74" t="s">
        <v>1111</v>
      </c>
      <c r="AD971" s="95">
        <v>7351574350</v>
      </c>
    </row>
    <row r="972" spans="1:30" x14ac:dyDescent="0.2">
      <c r="A972" s="74" t="s">
        <v>2081</v>
      </c>
      <c r="B972" s="95">
        <v>31.22</v>
      </c>
      <c r="C972" s="95"/>
      <c r="D972" s="95">
        <v>-23.46</v>
      </c>
      <c r="E972" s="95">
        <v>3.49</v>
      </c>
      <c r="F972" s="95">
        <v>1.1499999999999999</v>
      </c>
      <c r="G972" s="95">
        <v>21.96</v>
      </c>
      <c r="H972" s="95">
        <v>-3.63</v>
      </c>
      <c r="I972" s="95">
        <v>-3.43</v>
      </c>
      <c r="J972" s="95">
        <v>-22.19</v>
      </c>
      <c r="K972" s="95">
        <v>-27.19</v>
      </c>
      <c r="L972" s="95">
        <v>-5</v>
      </c>
      <c r="M972" s="95">
        <v>0.79</v>
      </c>
      <c r="N972" s="95">
        <v>0.81</v>
      </c>
      <c r="O972" s="95">
        <v>4.34</v>
      </c>
      <c r="P972" s="95">
        <v>-2.06</v>
      </c>
      <c r="Q972" s="95">
        <v>2.48</v>
      </c>
      <c r="R972" s="95">
        <v>-14.87</v>
      </c>
      <c r="S972" s="95">
        <v>-4.8899999999999997</v>
      </c>
      <c r="T972" s="95">
        <v>-10.119999999999999</v>
      </c>
      <c r="U972" s="95">
        <v>0.33</v>
      </c>
      <c r="V972" s="95">
        <v>0.67</v>
      </c>
      <c r="W972" s="95">
        <v>1.42</v>
      </c>
      <c r="X972" s="95">
        <v>1.21</v>
      </c>
      <c r="Y972" s="95"/>
      <c r="Z972" s="74" t="s">
        <v>1111</v>
      </c>
      <c r="AA972" s="95">
        <v>8.9499999999999993</v>
      </c>
      <c r="AB972" s="95">
        <v>-1.33</v>
      </c>
      <c r="AC972" s="74" t="s">
        <v>1111</v>
      </c>
      <c r="AD972" s="95">
        <v>1182744724</v>
      </c>
    </row>
    <row r="973" spans="1:30" x14ac:dyDescent="0.2">
      <c r="A973" s="74" t="s">
        <v>2082</v>
      </c>
      <c r="B973" s="95">
        <v>0.51</v>
      </c>
      <c r="C973" s="95"/>
      <c r="D973" s="95">
        <v>-3.57</v>
      </c>
      <c r="E973" s="95">
        <v>1.74</v>
      </c>
      <c r="F973" s="95">
        <v>1.51</v>
      </c>
      <c r="G973" s="95"/>
      <c r="H973" s="95"/>
      <c r="I973" s="95"/>
      <c r="J973" s="95">
        <v>-3.55</v>
      </c>
      <c r="K973" s="95">
        <v>-1.43</v>
      </c>
      <c r="L973" s="95">
        <v>2.12</v>
      </c>
      <c r="M973" s="95">
        <v>-1.04</v>
      </c>
      <c r="N973" s="95"/>
      <c r="O973" s="95">
        <v>1.83</v>
      </c>
      <c r="P973" s="95">
        <v>-20.05</v>
      </c>
      <c r="Q973" s="95">
        <v>9</v>
      </c>
      <c r="R973" s="95">
        <v>-48.73</v>
      </c>
      <c r="S973" s="95">
        <v>-42.22</v>
      </c>
      <c r="T973" s="95">
        <v>-49.01</v>
      </c>
      <c r="U973" s="95">
        <v>0.87</v>
      </c>
      <c r="V973" s="95">
        <v>0.13</v>
      </c>
      <c r="W973" s="95">
        <v>0</v>
      </c>
      <c r="X973" s="95"/>
      <c r="Y973" s="95"/>
      <c r="Z973" s="74" t="s">
        <v>1111</v>
      </c>
      <c r="AA973" s="95">
        <v>0.28999999999999998</v>
      </c>
      <c r="AB973" s="95">
        <v>-0.14000000000000001</v>
      </c>
      <c r="AC973" s="74" t="s">
        <v>1111</v>
      </c>
      <c r="AD973" s="95">
        <v>49166499</v>
      </c>
    </row>
    <row r="974" spans="1:30" x14ac:dyDescent="0.2">
      <c r="A974" s="74" t="s">
        <v>2083</v>
      </c>
      <c r="B974" s="95">
        <v>0.09</v>
      </c>
      <c r="C974" s="95"/>
      <c r="D974" s="95">
        <v>-0.63</v>
      </c>
      <c r="E974" s="95">
        <v>0.31</v>
      </c>
      <c r="F974" s="95">
        <v>0.27</v>
      </c>
      <c r="G974" s="95"/>
      <c r="H974" s="95"/>
      <c r="I974" s="95"/>
      <c r="J974" s="95">
        <v>-0.63</v>
      </c>
      <c r="K974" s="95">
        <v>-1.43</v>
      </c>
      <c r="L974" s="95">
        <v>2.12</v>
      </c>
      <c r="M974" s="95">
        <v>-1.04</v>
      </c>
      <c r="N974" s="95"/>
      <c r="O974" s="95">
        <v>0.32</v>
      </c>
      <c r="P974" s="95">
        <v>-3.54</v>
      </c>
      <c r="Q974" s="95">
        <v>9</v>
      </c>
      <c r="R974" s="95">
        <v>-48.73</v>
      </c>
      <c r="S974" s="95">
        <v>-42.22</v>
      </c>
      <c r="T974" s="95">
        <v>-49.01</v>
      </c>
      <c r="U974" s="95">
        <v>0.87</v>
      </c>
      <c r="V974" s="95">
        <v>0.13</v>
      </c>
      <c r="W974" s="95">
        <v>0</v>
      </c>
      <c r="X974" s="95"/>
      <c r="Y974" s="95"/>
      <c r="Z974" s="74" t="s">
        <v>1111</v>
      </c>
      <c r="AA974" s="95">
        <v>0.28999999999999998</v>
      </c>
      <c r="AB974" s="95">
        <v>-0.14000000000000001</v>
      </c>
      <c r="AC974" s="74" t="s">
        <v>1111</v>
      </c>
      <c r="AD974" s="95">
        <v>49166499</v>
      </c>
    </row>
    <row r="975" spans="1:30" x14ac:dyDescent="0.2">
      <c r="A975" s="74" t="s">
        <v>2084</v>
      </c>
      <c r="B975" s="95">
        <v>5.28</v>
      </c>
      <c r="C975" s="95"/>
      <c r="D975" s="95">
        <v>-0.91</v>
      </c>
      <c r="E975" s="95">
        <v>0.89</v>
      </c>
      <c r="F975" s="95">
        <v>0.72</v>
      </c>
      <c r="G975" s="95">
        <v>54.52</v>
      </c>
      <c r="H975" s="95">
        <v>-212.7</v>
      </c>
      <c r="I975" s="95">
        <v>-212.82</v>
      </c>
      <c r="J975" s="95">
        <v>-0.91</v>
      </c>
      <c r="K975" s="95">
        <v>-0.01</v>
      </c>
      <c r="L975" s="95">
        <v>0.91</v>
      </c>
      <c r="M975" s="95">
        <v>-0.88</v>
      </c>
      <c r="N975" s="95">
        <v>1.94</v>
      </c>
      <c r="O975" s="95">
        <v>0.97</v>
      </c>
      <c r="P975" s="95">
        <v>-9.7899999999999991</v>
      </c>
      <c r="Q975" s="95">
        <v>5.17</v>
      </c>
      <c r="R975" s="95">
        <v>-97.05</v>
      </c>
      <c r="S975" s="95">
        <v>-79.13</v>
      </c>
      <c r="T975" s="95">
        <v>-96.58</v>
      </c>
      <c r="U975" s="95">
        <v>0.82</v>
      </c>
      <c r="V975" s="95">
        <v>0.18</v>
      </c>
      <c r="W975" s="95">
        <v>0.37</v>
      </c>
      <c r="X975" s="95">
        <v>163.12</v>
      </c>
      <c r="Y975" s="95"/>
      <c r="Z975" s="74" t="s">
        <v>1111</v>
      </c>
      <c r="AA975" s="95">
        <v>5.96</v>
      </c>
      <c r="AB975" s="95">
        <v>-5.79</v>
      </c>
      <c r="AC975" s="74" t="s">
        <v>1111</v>
      </c>
      <c r="AD975" s="95">
        <v>14446396.800000001</v>
      </c>
    </row>
    <row r="976" spans="1:30" x14ac:dyDescent="0.2">
      <c r="A976" s="74" t="s">
        <v>2085</v>
      </c>
      <c r="B976" s="95">
        <v>26.65</v>
      </c>
      <c r="C976" s="95"/>
      <c r="D976" s="95">
        <v>13845.33</v>
      </c>
      <c r="E976" s="95">
        <v>2.85</v>
      </c>
      <c r="F976" s="95">
        <v>1.21</v>
      </c>
      <c r="G976" s="95">
        <v>66.91</v>
      </c>
      <c r="H976" s="95">
        <v>4.62</v>
      </c>
      <c r="I976" s="95">
        <v>0.04</v>
      </c>
      <c r="J976" s="95">
        <v>107.91</v>
      </c>
      <c r="K976" s="95">
        <v>105.8</v>
      </c>
      <c r="L976" s="95">
        <v>-2.11</v>
      </c>
      <c r="M976" s="95">
        <v>-0.06</v>
      </c>
      <c r="N976" s="95">
        <v>4.99</v>
      </c>
      <c r="O976" s="95">
        <v>2.2799999999999998</v>
      </c>
      <c r="P976" s="95">
        <v>-2.84</v>
      </c>
      <c r="Q976" s="95">
        <v>13.64</v>
      </c>
      <c r="R976" s="95">
        <v>0.02</v>
      </c>
      <c r="S976" s="95">
        <v>0.01</v>
      </c>
      <c r="T976" s="95">
        <v>0.91</v>
      </c>
      <c r="U976" s="95">
        <v>0.42</v>
      </c>
      <c r="V976" s="95">
        <v>0.57999999999999996</v>
      </c>
      <c r="W976" s="95">
        <v>0.24</v>
      </c>
      <c r="X976" s="95">
        <v>16.41</v>
      </c>
      <c r="Y976" s="95"/>
      <c r="Z976" s="74" t="s">
        <v>1111</v>
      </c>
      <c r="AA976" s="95">
        <v>9.34</v>
      </c>
      <c r="AB976" s="95">
        <v>0</v>
      </c>
      <c r="AC976" s="74" t="s">
        <v>1111</v>
      </c>
      <c r="AD976" s="95">
        <v>3862848210</v>
      </c>
    </row>
    <row r="977" spans="1:30" x14ac:dyDescent="0.2">
      <c r="A977" s="74" t="s">
        <v>2086</v>
      </c>
      <c r="B977" s="95">
        <v>141.56</v>
      </c>
      <c r="C977" s="95">
        <v>0.49</v>
      </c>
      <c r="D977" s="95">
        <v>33.840000000000003</v>
      </c>
      <c r="E977" s="95">
        <v>37.119999999999997</v>
      </c>
      <c r="F977" s="95">
        <v>4.22</v>
      </c>
      <c r="G977" s="95">
        <v>97.98</v>
      </c>
      <c r="H977" s="95">
        <v>34.82</v>
      </c>
      <c r="I977" s="95">
        <v>23.8</v>
      </c>
      <c r="J977" s="95">
        <v>23.13</v>
      </c>
      <c r="K977" s="95">
        <v>25.02</v>
      </c>
      <c r="L977" s="95">
        <v>1.89</v>
      </c>
      <c r="M977" s="95">
        <v>3.04</v>
      </c>
      <c r="N977" s="95">
        <v>8.0500000000000007</v>
      </c>
      <c r="O977" s="95">
        <v>65.42</v>
      </c>
      <c r="P977" s="95">
        <v>-6.82</v>
      </c>
      <c r="Q977" s="95">
        <v>1.2</v>
      </c>
      <c r="R977" s="95">
        <v>109.71</v>
      </c>
      <c r="S977" s="95">
        <v>12.47</v>
      </c>
      <c r="T977" s="95">
        <v>21.99</v>
      </c>
      <c r="U977" s="95">
        <v>0.11</v>
      </c>
      <c r="V977" s="95">
        <v>0.89</v>
      </c>
      <c r="W977" s="95">
        <v>0.52</v>
      </c>
      <c r="X977" s="95">
        <v>-2.08</v>
      </c>
      <c r="Y977" s="95">
        <v>-10.050000000000001</v>
      </c>
      <c r="Z977" s="74" t="s">
        <v>1111</v>
      </c>
      <c r="AA977" s="95">
        <v>3.81</v>
      </c>
      <c r="AB977" s="95">
        <v>4.18</v>
      </c>
      <c r="AC977" s="74" t="s">
        <v>1111</v>
      </c>
      <c r="AD977" s="95">
        <v>7874883708</v>
      </c>
    </row>
    <row r="978" spans="1:30" x14ac:dyDescent="0.2">
      <c r="A978" s="74" t="s">
        <v>2087</v>
      </c>
      <c r="B978" s="95">
        <v>124.24</v>
      </c>
      <c r="C978" s="95"/>
      <c r="D978" s="95">
        <v>19.63</v>
      </c>
      <c r="E978" s="95">
        <v>5.04</v>
      </c>
      <c r="F978" s="95">
        <v>2.92</v>
      </c>
      <c r="G978" s="95">
        <v>89.12</v>
      </c>
      <c r="H978" s="95">
        <v>43.66</v>
      </c>
      <c r="I978" s="95">
        <v>39.9</v>
      </c>
      <c r="J978" s="95">
        <v>17.940000000000001</v>
      </c>
      <c r="K978" s="95">
        <v>15.92</v>
      </c>
      <c r="L978" s="95">
        <v>-2.02</v>
      </c>
      <c r="M978" s="95">
        <v>-0.56999999999999995</v>
      </c>
      <c r="N978" s="95">
        <v>7.83</v>
      </c>
      <c r="O978" s="95">
        <v>21.82</v>
      </c>
      <c r="P978" s="95">
        <v>-4.88</v>
      </c>
      <c r="Q978" s="95">
        <v>1.5</v>
      </c>
      <c r="R978" s="95">
        <v>25.7</v>
      </c>
      <c r="S978" s="95">
        <v>14.85</v>
      </c>
      <c r="T978" s="95">
        <v>24.12</v>
      </c>
      <c r="U978" s="95">
        <v>0.57999999999999996</v>
      </c>
      <c r="V978" s="95">
        <v>0.42</v>
      </c>
      <c r="W978" s="95">
        <v>0.37</v>
      </c>
      <c r="X978" s="95">
        <v>4.8499999999999996</v>
      </c>
      <c r="Y978" s="95">
        <v>4.3</v>
      </c>
      <c r="Z978" s="74" t="s">
        <v>1111</v>
      </c>
      <c r="AA978" s="95">
        <v>24.63</v>
      </c>
      <c r="AB978" s="95">
        <v>6.33</v>
      </c>
      <c r="AC978" s="74" t="s">
        <v>1111</v>
      </c>
      <c r="AD978" s="95">
        <v>16498848368</v>
      </c>
    </row>
    <row r="979" spans="1:30" x14ac:dyDescent="0.2">
      <c r="A979" s="74" t="s">
        <v>2088</v>
      </c>
      <c r="B979" s="95">
        <v>3.76</v>
      </c>
      <c r="C979" s="95"/>
      <c r="D979" s="95">
        <v>-2.42</v>
      </c>
      <c r="E979" s="95">
        <v>3.47</v>
      </c>
      <c r="F979" s="95">
        <v>1.36</v>
      </c>
      <c r="G979" s="95">
        <v>95.78</v>
      </c>
      <c r="H979" s="95">
        <v>-2367.39</v>
      </c>
      <c r="I979" s="95">
        <v>-2968.35</v>
      </c>
      <c r="J979" s="95">
        <v>-3.04</v>
      </c>
      <c r="K979" s="95">
        <v>-1.43</v>
      </c>
      <c r="L979" s="95">
        <v>1.6</v>
      </c>
      <c r="M979" s="95">
        <v>-1.84</v>
      </c>
      <c r="N979" s="95">
        <v>71.86</v>
      </c>
      <c r="O979" s="95">
        <v>1.82</v>
      </c>
      <c r="P979" s="95">
        <v>-9.68</v>
      </c>
      <c r="Q979" s="95">
        <v>7.91</v>
      </c>
      <c r="R979" s="95">
        <v>-143.47</v>
      </c>
      <c r="S979" s="95">
        <v>-56.38</v>
      </c>
      <c r="T979" s="95">
        <v>-114.52</v>
      </c>
      <c r="U979" s="95">
        <v>0.39</v>
      </c>
      <c r="V979" s="95">
        <v>0.61</v>
      </c>
      <c r="W979" s="95">
        <v>0.02</v>
      </c>
      <c r="X979" s="95"/>
      <c r="Y979" s="95"/>
      <c r="Z979" s="74" t="s">
        <v>1111</v>
      </c>
      <c r="AA979" s="95">
        <v>1.08</v>
      </c>
      <c r="AB979" s="95">
        <v>-1.55</v>
      </c>
      <c r="AC979" s="74" t="s">
        <v>1111</v>
      </c>
      <c r="AD979" s="95">
        <v>217720544</v>
      </c>
    </row>
    <row r="980" spans="1:30" x14ac:dyDescent="0.2">
      <c r="A980" s="74" t="s">
        <v>2089</v>
      </c>
      <c r="B980" s="95">
        <v>45.25</v>
      </c>
      <c r="C980" s="95">
        <v>2.63</v>
      </c>
      <c r="D980" s="95">
        <v>8.3699999999999992</v>
      </c>
      <c r="E980" s="95">
        <v>1.02</v>
      </c>
      <c r="F980" s="95">
        <v>0.09</v>
      </c>
      <c r="G980" s="95">
        <v>0</v>
      </c>
      <c r="H980" s="95">
        <v>34.72</v>
      </c>
      <c r="I980" s="95">
        <v>27.19</v>
      </c>
      <c r="J980" s="95">
        <v>6.56</v>
      </c>
      <c r="K980" s="95">
        <v>-19.32</v>
      </c>
      <c r="L980" s="95">
        <v>-25.88</v>
      </c>
      <c r="M980" s="95">
        <v>-4.04</v>
      </c>
      <c r="N980" s="95">
        <v>2.2799999999999998</v>
      </c>
      <c r="O980" s="95"/>
      <c r="P980" s="95">
        <v>-0.09</v>
      </c>
      <c r="Q980" s="95"/>
      <c r="R980" s="95">
        <v>12.23</v>
      </c>
      <c r="S980" s="95">
        <v>1.04</v>
      </c>
      <c r="T980" s="95">
        <v>12.29</v>
      </c>
      <c r="U980" s="95">
        <v>0.09</v>
      </c>
      <c r="V980" s="95">
        <v>0.91</v>
      </c>
      <c r="W980" s="95">
        <v>0.04</v>
      </c>
      <c r="X980" s="95">
        <v>3.34</v>
      </c>
      <c r="Y980" s="95">
        <v>15.35</v>
      </c>
      <c r="Z980" s="74" t="s">
        <v>1111</v>
      </c>
      <c r="AA980" s="95">
        <v>44.2</v>
      </c>
      <c r="AB980" s="95">
        <v>5.4</v>
      </c>
      <c r="AC980" s="74" t="s">
        <v>1111</v>
      </c>
      <c r="AD980" s="95">
        <v>211050525</v>
      </c>
    </row>
    <row r="981" spans="1:30" x14ac:dyDescent="0.2">
      <c r="A981" s="74" t="s">
        <v>2090</v>
      </c>
      <c r="B981" s="95">
        <v>19.98</v>
      </c>
      <c r="C981" s="95"/>
      <c r="D981" s="95">
        <v>-122.27</v>
      </c>
      <c r="E981" s="95">
        <v>1.92</v>
      </c>
      <c r="F981" s="95">
        <v>0.63</v>
      </c>
      <c r="G981" s="95">
        <v>58.36</v>
      </c>
      <c r="H981" s="95">
        <v>4.66</v>
      </c>
      <c r="I981" s="95">
        <v>-1.53</v>
      </c>
      <c r="J981" s="95">
        <v>40.06</v>
      </c>
      <c r="K981" s="95">
        <v>69.55</v>
      </c>
      <c r="L981" s="95">
        <v>29.49</v>
      </c>
      <c r="M981" s="95">
        <v>1.41</v>
      </c>
      <c r="N981" s="95">
        <v>1.87</v>
      </c>
      <c r="O981" s="95">
        <v>64.05</v>
      </c>
      <c r="P981" s="95">
        <v>-0.71</v>
      </c>
      <c r="Q981" s="95">
        <v>1.1000000000000001</v>
      </c>
      <c r="R981" s="95">
        <v>-1.57</v>
      </c>
      <c r="S981" s="95">
        <v>-0.52</v>
      </c>
      <c r="T981" s="95">
        <v>1.54</v>
      </c>
      <c r="U981" s="95">
        <v>0.33</v>
      </c>
      <c r="V981" s="95">
        <v>0.67</v>
      </c>
      <c r="W981" s="95">
        <v>0.34</v>
      </c>
      <c r="X981" s="95"/>
      <c r="Y981" s="95"/>
      <c r="Z981" s="74" t="s">
        <v>1111</v>
      </c>
      <c r="AA981" s="95">
        <v>10.41</v>
      </c>
      <c r="AB981" s="95">
        <v>-0.16</v>
      </c>
      <c r="AC981" s="74" t="s">
        <v>1111</v>
      </c>
      <c r="AD981" s="95">
        <v>6223676094</v>
      </c>
    </row>
    <row r="982" spans="1:30" x14ac:dyDescent="0.2">
      <c r="A982" s="74" t="s">
        <v>2091</v>
      </c>
      <c r="B982" s="95">
        <v>64.38</v>
      </c>
      <c r="C982" s="95">
        <v>4.66</v>
      </c>
      <c r="D982" s="95">
        <v>-393.97</v>
      </c>
      <c r="E982" s="95">
        <v>6.18</v>
      </c>
      <c r="F982" s="95">
        <v>2.04</v>
      </c>
      <c r="G982" s="95">
        <v>58.36</v>
      </c>
      <c r="H982" s="95">
        <v>4.66</v>
      </c>
      <c r="I982" s="95">
        <v>-1.53</v>
      </c>
      <c r="J982" s="95">
        <v>129.08000000000001</v>
      </c>
      <c r="K982" s="95">
        <v>69.55</v>
      </c>
      <c r="L982" s="95">
        <v>29.49</v>
      </c>
      <c r="M982" s="95">
        <v>1.41</v>
      </c>
      <c r="N982" s="95">
        <v>6.01</v>
      </c>
      <c r="O982" s="95">
        <v>206.39</v>
      </c>
      <c r="P982" s="95">
        <v>-2.2799999999999998</v>
      </c>
      <c r="Q982" s="95">
        <v>1.1000000000000001</v>
      </c>
      <c r="R982" s="95">
        <v>-1.57</v>
      </c>
      <c r="S982" s="95">
        <v>-0.52</v>
      </c>
      <c r="T982" s="95">
        <v>1.54</v>
      </c>
      <c r="U982" s="95">
        <v>0.33</v>
      </c>
      <c r="V982" s="95">
        <v>0.67</v>
      </c>
      <c r="W982" s="95">
        <v>0.34</v>
      </c>
      <c r="X982" s="95"/>
      <c r="Y982" s="95"/>
      <c r="Z982" s="74" t="s">
        <v>1111</v>
      </c>
      <c r="AA982" s="95">
        <v>10.41</v>
      </c>
      <c r="AB982" s="95">
        <v>-0.16</v>
      </c>
      <c r="AC982" s="74" t="s">
        <v>1111</v>
      </c>
      <c r="AD982" s="95">
        <v>6223676094</v>
      </c>
    </row>
    <row r="983" spans="1:30" x14ac:dyDescent="0.2">
      <c r="A983" s="74" t="s">
        <v>2092</v>
      </c>
      <c r="B983" s="95">
        <v>0.84</v>
      </c>
      <c r="C983" s="95"/>
      <c r="D983" s="95">
        <v>-0.02</v>
      </c>
      <c r="E983" s="95">
        <v>-9.74</v>
      </c>
      <c r="F983" s="95">
        <v>61.09</v>
      </c>
      <c r="G983" s="95">
        <v>1.47</v>
      </c>
      <c r="H983" s="95">
        <v>-528522.06000000006</v>
      </c>
      <c r="I983" s="95">
        <v>-711366.67</v>
      </c>
      <c r="J983" s="95">
        <v>-0.03</v>
      </c>
      <c r="K983" s="95">
        <v>-0.03</v>
      </c>
      <c r="L983" s="95">
        <v>0</v>
      </c>
      <c r="M983" s="95"/>
      <c r="N983" s="95">
        <v>168.61</v>
      </c>
      <c r="O983" s="95">
        <v>-9.65</v>
      </c>
      <c r="P983" s="95">
        <v>-1074.8900000000001</v>
      </c>
      <c r="Q983" s="95">
        <v>0.13</v>
      </c>
      <c r="R983" s="95">
        <v>-41075.230000000003</v>
      </c>
      <c r="S983" s="95">
        <v>-257759.86</v>
      </c>
      <c r="T983" s="95">
        <v>30517.55</v>
      </c>
      <c r="U983" s="95">
        <v>-6.28</v>
      </c>
      <c r="V983" s="95">
        <v>7.28</v>
      </c>
      <c r="W983" s="95">
        <v>0.36</v>
      </c>
      <c r="X983" s="95">
        <v>-17.96</v>
      </c>
      <c r="Y983" s="95"/>
      <c r="Z983" s="74" t="s">
        <v>1111</v>
      </c>
      <c r="AA983" s="95">
        <v>-0.09</v>
      </c>
      <c r="AB983" s="95">
        <v>-35.44</v>
      </c>
      <c r="AC983" s="74" t="s">
        <v>1111</v>
      </c>
      <c r="AD983" s="95">
        <v>34396404</v>
      </c>
    </row>
    <row r="984" spans="1:30" x14ac:dyDescent="0.2">
      <c r="A984" s="74" t="s">
        <v>2093</v>
      </c>
      <c r="B984" s="95">
        <v>10.130000000000001</v>
      </c>
      <c r="C984" s="95"/>
      <c r="D984" s="95">
        <v>32.1</v>
      </c>
      <c r="E984" s="95">
        <v>-17.329999999999998</v>
      </c>
      <c r="F984" s="95">
        <v>1.26</v>
      </c>
      <c r="G984" s="95"/>
      <c r="H984" s="95"/>
      <c r="I984" s="95"/>
      <c r="J984" s="95">
        <v>32.090000000000003</v>
      </c>
      <c r="K984" s="95">
        <v>32.06</v>
      </c>
      <c r="L984" s="95">
        <v>-0.03</v>
      </c>
      <c r="M984" s="95"/>
      <c r="N984" s="95"/>
      <c r="O984" s="95">
        <v>-871.27</v>
      </c>
      <c r="P984" s="95">
        <v>-1.26</v>
      </c>
      <c r="Q984" s="95">
        <v>0.49</v>
      </c>
      <c r="R984" s="95">
        <v>-53.97</v>
      </c>
      <c r="S984" s="95">
        <v>3.92</v>
      </c>
      <c r="T984" s="95">
        <v>-53.97</v>
      </c>
      <c r="U984" s="95">
        <v>-7.0000000000000007E-2</v>
      </c>
      <c r="V984" s="95">
        <v>0.08</v>
      </c>
      <c r="W984" s="95">
        <v>0</v>
      </c>
      <c r="X984" s="95"/>
      <c r="Y984" s="95"/>
      <c r="Z984" s="74" t="s">
        <v>1111</v>
      </c>
      <c r="AA984" s="95">
        <v>-0.57999999999999996</v>
      </c>
      <c r="AB984" s="95">
        <v>0.32</v>
      </c>
      <c r="AC984" s="74" t="s">
        <v>1111</v>
      </c>
      <c r="AD984" s="95">
        <v>379875000</v>
      </c>
    </row>
    <row r="985" spans="1:30" x14ac:dyDescent="0.2">
      <c r="A985" s="74" t="s">
        <v>2094</v>
      </c>
      <c r="B985" s="95">
        <v>10.4</v>
      </c>
      <c r="C985" s="95"/>
      <c r="D985" s="95">
        <v>32.96</v>
      </c>
      <c r="E985" s="95">
        <v>-17.79</v>
      </c>
      <c r="F985" s="95">
        <v>1.29</v>
      </c>
      <c r="G985" s="95"/>
      <c r="H985" s="95"/>
      <c r="I985" s="95"/>
      <c r="J985" s="95">
        <v>32.950000000000003</v>
      </c>
      <c r="K985" s="95">
        <v>32.06</v>
      </c>
      <c r="L985" s="95">
        <v>-0.03</v>
      </c>
      <c r="M985" s="95"/>
      <c r="N985" s="95"/>
      <c r="O985" s="95">
        <v>-894.5</v>
      </c>
      <c r="P985" s="95">
        <v>-1.29</v>
      </c>
      <c r="Q985" s="95">
        <v>0.49</v>
      </c>
      <c r="R985" s="95">
        <v>-53.97</v>
      </c>
      <c r="S985" s="95">
        <v>3.92</v>
      </c>
      <c r="T985" s="95">
        <v>-53.97</v>
      </c>
      <c r="U985" s="95">
        <v>-7.0000000000000007E-2</v>
      </c>
      <c r="V985" s="95">
        <v>0.08</v>
      </c>
      <c r="W985" s="95">
        <v>0</v>
      </c>
      <c r="X985" s="95"/>
      <c r="Y985" s="95"/>
      <c r="Z985" s="74" t="s">
        <v>1111</v>
      </c>
      <c r="AA985" s="95">
        <v>-0.57999999999999996</v>
      </c>
      <c r="AB985" s="95">
        <v>0.32</v>
      </c>
      <c r="AC985" s="74" t="s">
        <v>1111</v>
      </c>
      <c r="AD985" s="95">
        <v>379875000</v>
      </c>
    </row>
    <row r="986" spans="1:30" x14ac:dyDescent="0.2">
      <c r="A986" s="74" t="s">
        <v>2095</v>
      </c>
      <c r="B986" s="95">
        <v>0.28999999999999998</v>
      </c>
      <c r="C986" s="95"/>
      <c r="D986" s="95">
        <v>0.92</v>
      </c>
      <c r="E986" s="95">
        <v>-0.5</v>
      </c>
      <c r="F986" s="95">
        <v>0.04</v>
      </c>
      <c r="G986" s="95"/>
      <c r="H986" s="95"/>
      <c r="I986" s="95"/>
      <c r="J986" s="95">
        <v>0.92</v>
      </c>
      <c r="K986" s="95">
        <v>32.06</v>
      </c>
      <c r="L986" s="95">
        <v>-0.03</v>
      </c>
      <c r="M986" s="95"/>
      <c r="N986" s="95"/>
      <c r="O986" s="95">
        <v>-24.94</v>
      </c>
      <c r="P986" s="95">
        <v>-0.04</v>
      </c>
      <c r="Q986" s="95">
        <v>0.49</v>
      </c>
      <c r="R986" s="95">
        <v>-53.97</v>
      </c>
      <c r="S986" s="95">
        <v>3.92</v>
      </c>
      <c r="T986" s="95">
        <v>-53.97</v>
      </c>
      <c r="U986" s="95">
        <v>-7.0000000000000007E-2</v>
      </c>
      <c r="V986" s="95">
        <v>0.08</v>
      </c>
      <c r="W986" s="95">
        <v>0</v>
      </c>
      <c r="X986" s="95"/>
      <c r="Y986" s="95"/>
      <c r="Z986" s="74" t="s">
        <v>1111</v>
      </c>
      <c r="AA986" s="95">
        <v>-0.57999999999999996</v>
      </c>
      <c r="AB986" s="95">
        <v>0.32</v>
      </c>
      <c r="AC986" s="74" t="s">
        <v>1111</v>
      </c>
      <c r="AD986" s="95">
        <v>379875000</v>
      </c>
    </row>
    <row r="987" spans="1:30" x14ac:dyDescent="0.2">
      <c r="A987" s="74" t="s">
        <v>2096</v>
      </c>
      <c r="B987" s="95">
        <v>12.94</v>
      </c>
      <c r="C987" s="95"/>
      <c r="D987" s="95">
        <v>-11.07</v>
      </c>
      <c r="E987" s="95">
        <v>7.32</v>
      </c>
      <c r="F987" s="95">
        <v>4.75</v>
      </c>
      <c r="G987" s="95">
        <v>22.3</v>
      </c>
      <c r="H987" s="95">
        <v>-238.59</v>
      </c>
      <c r="I987" s="95">
        <v>-239.36</v>
      </c>
      <c r="J987" s="95">
        <v>-11.11</v>
      </c>
      <c r="K987" s="95">
        <v>-10.37</v>
      </c>
      <c r="L987" s="95">
        <v>0.95</v>
      </c>
      <c r="M987" s="95">
        <v>-0.63</v>
      </c>
      <c r="N987" s="95">
        <v>26.5</v>
      </c>
      <c r="O987" s="95">
        <v>13.09</v>
      </c>
      <c r="P987" s="95">
        <v>-10.53</v>
      </c>
      <c r="Q987" s="95">
        <v>2.95</v>
      </c>
      <c r="R987" s="95">
        <v>-66.099999999999994</v>
      </c>
      <c r="S987" s="95">
        <v>-42.93</v>
      </c>
      <c r="T987" s="95">
        <v>-65.930000000000007</v>
      </c>
      <c r="U987" s="95">
        <v>0.65</v>
      </c>
      <c r="V987" s="95">
        <v>0.35</v>
      </c>
      <c r="W987" s="95">
        <v>0.18</v>
      </c>
      <c r="X987" s="95"/>
      <c r="Y987" s="95"/>
      <c r="Z987" s="74" t="s">
        <v>1111</v>
      </c>
      <c r="AA987" s="95">
        <v>1.77</v>
      </c>
      <c r="AB987" s="95">
        <v>-1.17</v>
      </c>
      <c r="AC987" s="74" t="s">
        <v>1111</v>
      </c>
      <c r="AD987" s="95">
        <v>4366247449</v>
      </c>
    </row>
    <row r="988" spans="1:30" x14ac:dyDescent="0.2">
      <c r="A988" s="74" t="s">
        <v>2097</v>
      </c>
      <c r="B988" s="95">
        <v>5.19</v>
      </c>
      <c r="C988" s="95"/>
      <c r="D988" s="95">
        <v>-4.2300000000000004</v>
      </c>
      <c r="E988" s="95">
        <v>8.49</v>
      </c>
      <c r="F988" s="95">
        <v>0.5</v>
      </c>
      <c r="G988" s="95">
        <v>9.92</v>
      </c>
      <c r="H988" s="95">
        <v>-11.52</v>
      </c>
      <c r="I988" s="95">
        <v>-15.44</v>
      </c>
      <c r="J988" s="95">
        <v>-5.67</v>
      </c>
      <c r="K988" s="95">
        <v>-9.1300000000000008</v>
      </c>
      <c r="L988" s="95">
        <v>-3.46</v>
      </c>
      <c r="M988" s="95">
        <v>5.18</v>
      </c>
      <c r="N988" s="95">
        <v>0.65</v>
      </c>
      <c r="O988" s="95">
        <v>6.43</v>
      </c>
      <c r="P988" s="95">
        <v>-0.89</v>
      </c>
      <c r="Q988" s="95">
        <v>1.22</v>
      </c>
      <c r="R988" s="95">
        <v>-200.67</v>
      </c>
      <c r="S988" s="95">
        <v>-11.8</v>
      </c>
      <c r="T988" s="95">
        <v>-16.05</v>
      </c>
      <c r="U988" s="95">
        <v>0.06</v>
      </c>
      <c r="V988" s="95">
        <v>0.85</v>
      </c>
      <c r="W988" s="95">
        <v>0.76</v>
      </c>
      <c r="X988" s="95"/>
      <c r="Y988" s="95"/>
      <c r="Z988" s="74" t="s">
        <v>1111</v>
      </c>
      <c r="AA988" s="95">
        <v>0.61</v>
      </c>
      <c r="AB988" s="95">
        <v>-1.23</v>
      </c>
      <c r="AC988" s="74" t="s">
        <v>1111</v>
      </c>
      <c r="AD988" s="95">
        <v>173386482</v>
      </c>
    </row>
    <row r="989" spans="1:30" x14ac:dyDescent="0.2">
      <c r="A989" s="74" t="s">
        <v>2098</v>
      </c>
      <c r="B989" s="95">
        <v>12.74</v>
      </c>
      <c r="C989" s="95"/>
      <c r="D989" s="95">
        <v>-4.22</v>
      </c>
      <c r="E989" s="95">
        <v>7.48</v>
      </c>
      <c r="F989" s="95">
        <v>1.32</v>
      </c>
      <c r="G989" s="95">
        <v>84.28</v>
      </c>
      <c r="H989" s="95">
        <v>-57.14</v>
      </c>
      <c r="I989" s="95">
        <v>-63.71</v>
      </c>
      <c r="J989" s="95">
        <v>-4.71</v>
      </c>
      <c r="K989" s="95">
        <v>-4.28</v>
      </c>
      <c r="L989" s="95">
        <v>0.43</v>
      </c>
      <c r="M989" s="95">
        <v>-0.68</v>
      </c>
      <c r="N989" s="95">
        <v>2.69</v>
      </c>
      <c r="O989" s="95">
        <v>2.77</v>
      </c>
      <c r="P989" s="95">
        <v>-14.24</v>
      </c>
      <c r="Q989" s="95">
        <v>2.1</v>
      </c>
      <c r="R989" s="95">
        <v>-177.17</v>
      </c>
      <c r="S989" s="95">
        <v>-31.23</v>
      </c>
      <c r="T989" s="95">
        <v>-40.869999999999997</v>
      </c>
      <c r="U989" s="95">
        <v>0.18</v>
      </c>
      <c r="V989" s="95">
        <v>0.82</v>
      </c>
      <c r="W989" s="95">
        <v>0.49</v>
      </c>
      <c r="X989" s="95">
        <v>73.760000000000005</v>
      </c>
      <c r="Y989" s="95"/>
      <c r="Z989" s="74" t="s">
        <v>1111</v>
      </c>
      <c r="AA989" s="95">
        <v>1.7</v>
      </c>
      <c r="AB989" s="95">
        <v>-3.02</v>
      </c>
      <c r="AC989" s="74" t="s">
        <v>1111</v>
      </c>
      <c r="AD989" s="95">
        <v>978245996</v>
      </c>
    </row>
    <row r="990" spans="1:30" x14ac:dyDescent="0.2">
      <c r="A990" s="74" t="s">
        <v>2099</v>
      </c>
      <c r="B990" s="95">
        <v>107.58</v>
      </c>
      <c r="C990" s="95">
        <v>2.44</v>
      </c>
      <c r="D990" s="95">
        <v>18.350000000000001</v>
      </c>
      <c r="E990" s="95">
        <v>7.17</v>
      </c>
      <c r="F990" s="95">
        <v>2.12</v>
      </c>
      <c r="G990" s="95">
        <v>13.88</v>
      </c>
      <c r="H990" s="95">
        <v>4.74</v>
      </c>
      <c r="I990" s="95">
        <v>3.6</v>
      </c>
      <c r="J990" s="95">
        <v>13.96</v>
      </c>
      <c r="K990" s="95">
        <v>15.48</v>
      </c>
      <c r="L990" s="95">
        <v>1.52</v>
      </c>
      <c r="M990" s="95">
        <v>0.78</v>
      </c>
      <c r="N990" s="95">
        <v>0.66</v>
      </c>
      <c r="O990" s="95">
        <v>11.86</v>
      </c>
      <c r="P990" s="95">
        <v>-6.44</v>
      </c>
      <c r="Q990" s="95">
        <v>1.36</v>
      </c>
      <c r="R990" s="95">
        <v>39.06</v>
      </c>
      <c r="S990" s="95">
        <v>11.54</v>
      </c>
      <c r="T990" s="95">
        <v>22.18</v>
      </c>
      <c r="U990" s="95">
        <v>0.3</v>
      </c>
      <c r="V990" s="95">
        <v>0.7</v>
      </c>
      <c r="W990" s="95">
        <v>3.2</v>
      </c>
      <c r="X990" s="95">
        <v>3.76</v>
      </c>
      <c r="Y990" s="95">
        <v>-0.13</v>
      </c>
      <c r="Z990" s="74" t="s">
        <v>1111</v>
      </c>
      <c r="AA990" s="95">
        <v>15.01</v>
      </c>
      <c r="AB990" s="95">
        <v>5.86</v>
      </c>
      <c r="AC990" s="74" t="s">
        <v>1111</v>
      </c>
      <c r="AD990" s="95">
        <v>13984055250</v>
      </c>
    </row>
    <row r="991" spans="1:30" x14ac:dyDescent="0.2">
      <c r="A991" s="74" t="s">
        <v>2100</v>
      </c>
      <c r="B991" s="95">
        <v>4.68</v>
      </c>
      <c r="C991" s="95"/>
      <c r="D991" s="95">
        <v>-13.14</v>
      </c>
      <c r="E991" s="95">
        <v>2.76</v>
      </c>
      <c r="F991" s="95">
        <v>0.47</v>
      </c>
      <c r="G991" s="95">
        <v>33.299999999999997</v>
      </c>
      <c r="H991" s="95">
        <v>-1</v>
      </c>
      <c r="I991" s="95">
        <v>-2.57</v>
      </c>
      <c r="J991" s="95">
        <v>-33.590000000000003</v>
      </c>
      <c r="K991" s="95">
        <v>-31.34</v>
      </c>
      <c r="L991" s="95">
        <v>2.25</v>
      </c>
      <c r="M991" s="95">
        <v>-0.19</v>
      </c>
      <c r="N991" s="95">
        <v>0.34</v>
      </c>
      <c r="O991" s="95">
        <v>-50.87</v>
      </c>
      <c r="P991" s="95">
        <v>-0.77</v>
      </c>
      <c r="Q991" s="95">
        <v>0.98</v>
      </c>
      <c r="R991" s="95">
        <v>-21.03</v>
      </c>
      <c r="S991" s="95">
        <v>-3.57</v>
      </c>
      <c r="T991" s="95">
        <v>-13.01</v>
      </c>
      <c r="U991" s="95">
        <v>0.17</v>
      </c>
      <c r="V991" s="95">
        <v>0.83</v>
      </c>
      <c r="W991" s="95">
        <v>1.39</v>
      </c>
      <c r="X991" s="95">
        <v>-13.03</v>
      </c>
      <c r="Y991" s="95"/>
      <c r="Z991" s="74" t="s">
        <v>1111</v>
      </c>
      <c r="AA991" s="95">
        <v>1.69</v>
      </c>
      <c r="AB991" s="95">
        <v>-0.36</v>
      </c>
      <c r="AC991" s="74" t="s">
        <v>1111</v>
      </c>
      <c r="AD991" s="95">
        <v>573497028</v>
      </c>
    </row>
    <row r="992" spans="1:30" x14ac:dyDescent="0.2">
      <c r="A992" s="74" t="s">
        <v>2101</v>
      </c>
      <c r="B992" s="95">
        <v>42.18</v>
      </c>
      <c r="C992" s="95">
        <v>2.85</v>
      </c>
      <c r="D992" s="95">
        <v>25.94</v>
      </c>
      <c r="E992" s="95">
        <v>2.4500000000000002</v>
      </c>
      <c r="F992" s="95">
        <v>1.77</v>
      </c>
      <c r="G992" s="95">
        <v>33.950000000000003</v>
      </c>
      <c r="H992" s="95">
        <v>20.67</v>
      </c>
      <c r="I992" s="95">
        <v>16.27</v>
      </c>
      <c r="J992" s="95">
        <v>20.420000000000002</v>
      </c>
      <c r="K992" s="95">
        <v>19.84</v>
      </c>
      <c r="L992" s="95">
        <v>-0.54</v>
      </c>
      <c r="M992" s="95">
        <v>-0.06</v>
      </c>
      <c r="N992" s="95">
        <v>4.22</v>
      </c>
      <c r="O992" s="95">
        <v>146.26</v>
      </c>
      <c r="P992" s="95">
        <v>-2.1800000000000002</v>
      </c>
      <c r="Q992" s="95">
        <v>1.07</v>
      </c>
      <c r="R992" s="95">
        <v>9.4600000000000009</v>
      </c>
      <c r="S992" s="95">
        <v>6.81</v>
      </c>
      <c r="T992" s="95">
        <v>9.06</v>
      </c>
      <c r="U992" s="95">
        <v>0.72</v>
      </c>
      <c r="V992" s="95">
        <v>0.28000000000000003</v>
      </c>
      <c r="W992" s="95">
        <v>0.42</v>
      </c>
      <c r="X992" s="95">
        <v>3.04</v>
      </c>
      <c r="Y992" s="95">
        <v>-1.74</v>
      </c>
      <c r="Z992" s="74" t="s">
        <v>1111</v>
      </c>
      <c r="AA992" s="95">
        <v>17.2</v>
      </c>
      <c r="AB992" s="95">
        <v>1.63</v>
      </c>
      <c r="AC992" s="74" t="s">
        <v>1111</v>
      </c>
      <c r="AD992" s="95">
        <v>32651094423</v>
      </c>
    </row>
    <row r="993" spans="1:30" x14ac:dyDescent="0.2">
      <c r="A993" s="74" t="s">
        <v>2102</v>
      </c>
      <c r="B993" s="95">
        <v>577.13</v>
      </c>
      <c r="C993" s="95"/>
      <c r="D993" s="95">
        <v>24.12</v>
      </c>
      <c r="E993" s="95">
        <v>6.08</v>
      </c>
      <c r="F993" s="95">
        <v>0.73</v>
      </c>
      <c r="G993" s="95">
        <v>38.799999999999997</v>
      </c>
      <c r="H993" s="95">
        <v>19.48</v>
      </c>
      <c r="I993" s="95">
        <v>8.4</v>
      </c>
      <c r="J993" s="95">
        <v>10.4</v>
      </c>
      <c r="K993" s="95">
        <v>19.23</v>
      </c>
      <c r="L993" s="95">
        <v>8.83</v>
      </c>
      <c r="M993" s="95">
        <v>5.16</v>
      </c>
      <c r="N993" s="95">
        <v>2.0299999999999998</v>
      </c>
      <c r="O993" s="95">
        <v>-11.84</v>
      </c>
      <c r="P993" s="95">
        <v>-0.74</v>
      </c>
      <c r="Q993" s="95">
        <v>0.28999999999999998</v>
      </c>
      <c r="R993" s="95">
        <v>25.19</v>
      </c>
      <c r="S993" s="95">
        <v>3.01</v>
      </c>
      <c r="T993" s="95">
        <v>8.4</v>
      </c>
      <c r="U993" s="95">
        <v>0.12</v>
      </c>
      <c r="V993" s="95">
        <v>0.88</v>
      </c>
      <c r="W993" s="95">
        <v>0.36</v>
      </c>
      <c r="X993" s="95">
        <v>37.590000000000003</v>
      </c>
      <c r="Y993" s="95"/>
      <c r="Z993" s="74" t="s">
        <v>1111</v>
      </c>
      <c r="AA993" s="95">
        <v>94.99</v>
      </c>
      <c r="AB993" s="95">
        <v>23.93</v>
      </c>
      <c r="AC993" s="74" t="s">
        <v>1111</v>
      </c>
      <c r="AD993" s="95">
        <v>103474272543</v>
      </c>
    </row>
    <row r="994" spans="1:30" x14ac:dyDescent="0.2">
      <c r="A994" s="74" t="s">
        <v>2103</v>
      </c>
      <c r="B994" s="95">
        <v>25.06</v>
      </c>
      <c r="C994" s="95"/>
      <c r="D994" s="95">
        <v>19.11</v>
      </c>
      <c r="E994" s="95">
        <v>1.88</v>
      </c>
      <c r="F994" s="95">
        <v>0.99</v>
      </c>
      <c r="G994" s="95">
        <v>24.51</v>
      </c>
      <c r="H994" s="95">
        <v>7.71</v>
      </c>
      <c r="I994" s="95">
        <v>6.9</v>
      </c>
      <c r="J994" s="95">
        <v>17.09</v>
      </c>
      <c r="K994" s="95">
        <v>13.47</v>
      </c>
      <c r="L994" s="95">
        <v>-3.62</v>
      </c>
      <c r="M994" s="95">
        <v>-0.4</v>
      </c>
      <c r="N994" s="95">
        <v>1.32</v>
      </c>
      <c r="O994" s="95">
        <v>7.01</v>
      </c>
      <c r="P994" s="95">
        <v>-1.29</v>
      </c>
      <c r="Q994" s="95">
        <v>2.66</v>
      </c>
      <c r="R994" s="95">
        <v>9.83</v>
      </c>
      <c r="S994" s="95">
        <v>5.2</v>
      </c>
      <c r="T994" s="95">
        <v>9.8800000000000008</v>
      </c>
      <c r="U994" s="95">
        <v>0.53</v>
      </c>
      <c r="V994" s="95">
        <v>0.47</v>
      </c>
      <c r="W994" s="95">
        <v>0.75</v>
      </c>
      <c r="X994" s="95">
        <v>2.2599999999999998</v>
      </c>
      <c r="Y994" s="95"/>
      <c r="Z994" s="74" t="s">
        <v>1111</v>
      </c>
      <c r="AA994" s="95">
        <v>13.34</v>
      </c>
      <c r="AB994" s="95">
        <v>1.31</v>
      </c>
      <c r="AC994" s="74" t="s">
        <v>1111</v>
      </c>
      <c r="AD994" s="95">
        <v>496238120</v>
      </c>
    </row>
    <row r="995" spans="1:30" x14ac:dyDescent="0.2">
      <c r="A995" s="74" t="s">
        <v>2104</v>
      </c>
      <c r="B995" s="95">
        <v>43.27</v>
      </c>
      <c r="C995" s="95"/>
      <c r="D995" s="95">
        <v>1668.45</v>
      </c>
      <c r="E995" s="95">
        <v>273.95</v>
      </c>
      <c r="F995" s="95">
        <v>8.24</v>
      </c>
      <c r="G995" s="95">
        <v>27.18</v>
      </c>
      <c r="H995" s="95">
        <v>0.12</v>
      </c>
      <c r="I995" s="95">
        <v>0.13</v>
      </c>
      <c r="J995" s="95">
        <v>1708.48</v>
      </c>
      <c r="K995" s="95">
        <v>1641</v>
      </c>
      <c r="L995" s="95">
        <v>-68.67</v>
      </c>
      <c r="M995" s="95">
        <v>-11.01</v>
      </c>
      <c r="N995" s="95">
        <v>2.12</v>
      </c>
      <c r="O995" s="95">
        <v>-92.96</v>
      </c>
      <c r="P995" s="95">
        <v>-26.94</v>
      </c>
      <c r="Q995" s="95">
        <v>0.89</v>
      </c>
      <c r="R995" s="95">
        <v>16.420000000000002</v>
      </c>
      <c r="S995" s="95">
        <v>0.49</v>
      </c>
      <c r="T995" s="95">
        <v>16.03</v>
      </c>
      <c r="U995" s="95">
        <v>0.03</v>
      </c>
      <c r="V995" s="95">
        <v>0.97</v>
      </c>
      <c r="W995" s="95">
        <v>3.89</v>
      </c>
      <c r="X995" s="95"/>
      <c r="Y995" s="95"/>
      <c r="Z995" s="74" t="s">
        <v>1111</v>
      </c>
      <c r="AA995" s="95">
        <v>0.16</v>
      </c>
      <c r="AB995" s="95">
        <v>0.03</v>
      </c>
      <c r="AC995" s="74" t="s">
        <v>1111</v>
      </c>
      <c r="AD995" s="95">
        <v>18098512350</v>
      </c>
    </row>
    <row r="996" spans="1:30" x14ac:dyDescent="0.2">
      <c r="A996" s="74" t="s">
        <v>2105</v>
      </c>
      <c r="B996" s="95">
        <v>22.68</v>
      </c>
      <c r="C996" s="95"/>
      <c r="D996" s="95">
        <v>59.36</v>
      </c>
      <c r="E996" s="95">
        <v>2.65</v>
      </c>
      <c r="F996" s="95">
        <v>1.31</v>
      </c>
      <c r="G996" s="95">
        <v>23.8</v>
      </c>
      <c r="H996" s="95">
        <v>6.02</v>
      </c>
      <c r="I996" s="95">
        <v>2.61</v>
      </c>
      <c r="J996" s="95">
        <v>25.73</v>
      </c>
      <c r="K996" s="95">
        <v>28.61</v>
      </c>
      <c r="L996" s="95">
        <v>2.88</v>
      </c>
      <c r="M996" s="95">
        <v>0.3</v>
      </c>
      <c r="N996" s="95">
        <v>1.55</v>
      </c>
      <c r="O996" s="95">
        <v>6.93</v>
      </c>
      <c r="P996" s="95">
        <v>-2.2000000000000002</v>
      </c>
      <c r="Q996" s="95">
        <v>1.87</v>
      </c>
      <c r="R996" s="95">
        <v>4.47</v>
      </c>
      <c r="S996" s="95">
        <v>2.2000000000000002</v>
      </c>
      <c r="T996" s="95">
        <v>5.38</v>
      </c>
      <c r="U996" s="95">
        <v>0.49</v>
      </c>
      <c r="V996" s="95">
        <v>0.51</v>
      </c>
      <c r="W996" s="95">
        <v>0.84</v>
      </c>
      <c r="X996" s="95">
        <v>12.03</v>
      </c>
      <c r="Y996" s="95"/>
      <c r="Z996" s="74" t="s">
        <v>1111</v>
      </c>
      <c r="AA996" s="95">
        <v>8.5500000000000007</v>
      </c>
      <c r="AB996" s="95">
        <v>0.38</v>
      </c>
      <c r="AC996" s="74" t="s">
        <v>1111</v>
      </c>
      <c r="AD996" s="95">
        <v>4582945332</v>
      </c>
    </row>
    <row r="997" spans="1:30" x14ac:dyDescent="0.2">
      <c r="A997" s="74" t="s">
        <v>2106</v>
      </c>
      <c r="B997" s="95">
        <v>236.42</v>
      </c>
      <c r="C997" s="95">
        <v>1.69</v>
      </c>
      <c r="D997" s="95">
        <v>9.35</v>
      </c>
      <c r="E997" s="95">
        <v>1.65</v>
      </c>
      <c r="F997" s="95">
        <v>0.51</v>
      </c>
      <c r="G997" s="95">
        <v>80.209999999999994</v>
      </c>
      <c r="H997" s="95">
        <v>7.11</v>
      </c>
      <c r="I997" s="95">
        <v>4.93</v>
      </c>
      <c r="J997" s="95">
        <v>6.48</v>
      </c>
      <c r="K997" s="95">
        <v>8.91</v>
      </c>
      <c r="L997" s="95">
        <v>2.4300000000000002</v>
      </c>
      <c r="M997" s="95">
        <v>0.62</v>
      </c>
      <c r="N997" s="95">
        <v>0.46</v>
      </c>
      <c r="O997" s="95"/>
      <c r="P997" s="95">
        <v>-0.51</v>
      </c>
      <c r="Q997" s="95"/>
      <c r="R997" s="95">
        <v>17.68</v>
      </c>
      <c r="S997" s="95">
        <v>5.44</v>
      </c>
      <c r="T997" s="95">
        <v>11.84</v>
      </c>
      <c r="U997" s="95">
        <v>0.31</v>
      </c>
      <c r="V997" s="95">
        <v>0.69</v>
      </c>
      <c r="W997" s="95">
        <v>1.1000000000000001</v>
      </c>
      <c r="X997" s="95">
        <v>33.47</v>
      </c>
      <c r="Y997" s="95">
        <v>32.21</v>
      </c>
      <c r="Z997" s="74" t="s">
        <v>1111</v>
      </c>
      <c r="AA997" s="95">
        <v>143.06</v>
      </c>
      <c r="AB997" s="95">
        <v>25.3</v>
      </c>
      <c r="AC997" s="74" t="s">
        <v>1111</v>
      </c>
      <c r="AD997" s="95">
        <v>78356160476</v>
      </c>
    </row>
    <row r="998" spans="1:30" x14ac:dyDescent="0.2">
      <c r="A998" s="74" t="s">
        <v>2107</v>
      </c>
      <c r="B998" s="95">
        <v>4.71</v>
      </c>
      <c r="C998" s="95"/>
      <c r="D998" s="95">
        <v>1247.3800000000001</v>
      </c>
      <c r="E998" s="95">
        <v>0.88</v>
      </c>
      <c r="F998" s="95">
        <v>0.13</v>
      </c>
      <c r="G998" s="95">
        <v>31.44</v>
      </c>
      <c r="H998" s="95">
        <v>-0.91</v>
      </c>
      <c r="I998" s="95">
        <v>0.08</v>
      </c>
      <c r="J998" s="95">
        <v>-105.44</v>
      </c>
      <c r="K998" s="95">
        <v>-91.92</v>
      </c>
      <c r="L998" s="95">
        <v>13.53</v>
      </c>
      <c r="M998" s="95">
        <v>-0.11</v>
      </c>
      <c r="N998" s="95">
        <v>0.95</v>
      </c>
      <c r="O998" s="95"/>
      <c r="P998" s="95">
        <v>-0.13</v>
      </c>
      <c r="Q998" s="95"/>
      <c r="R998" s="95">
        <v>7.0000000000000007E-2</v>
      </c>
      <c r="S998" s="95">
        <v>0.01</v>
      </c>
      <c r="T998" s="95">
        <v>-1.75</v>
      </c>
      <c r="U998" s="95">
        <v>0.14000000000000001</v>
      </c>
      <c r="V998" s="95">
        <v>0.86</v>
      </c>
      <c r="W998" s="95">
        <v>0.13</v>
      </c>
      <c r="X998" s="95">
        <v>0.22</v>
      </c>
      <c r="Y998" s="95"/>
      <c r="Z998" s="74" t="s">
        <v>1111</v>
      </c>
      <c r="AA998" s="95">
        <v>5.32</v>
      </c>
      <c r="AB998" s="95">
        <v>0</v>
      </c>
      <c r="AC998" s="74" t="s">
        <v>1111</v>
      </c>
      <c r="AD998" s="95">
        <v>234507603</v>
      </c>
    </row>
    <row r="999" spans="1:30" x14ac:dyDescent="0.2">
      <c r="A999" s="74" t="s">
        <v>2108</v>
      </c>
      <c r="B999" s="95">
        <v>34.57</v>
      </c>
      <c r="C999" s="95">
        <v>0.9</v>
      </c>
      <c r="D999" s="95">
        <v>68.680000000000007</v>
      </c>
      <c r="E999" s="95">
        <v>3.62</v>
      </c>
      <c r="F999" s="95">
        <v>0.42</v>
      </c>
      <c r="G999" s="95">
        <v>76.44</v>
      </c>
      <c r="H999" s="95">
        <v>0</v>
      </c>
      <c r="I999" s="95">
        <v>7.85</v>
      </c>
      <c r="J999" s="95"/>
      <c r="K999" s="95"/>
      <c r="L999" s="95"/>
      <c r="M999" s="95">
        <v>0.01</v>
      </c>
      <c r="N999" s="95">
        <v>5.39</v>
      </c>
      <c r="O999" s="95">
        <v>29.05</v>
      </c>
      <c r="P999" s="95">
        <v>-1.88</v>
      </c>
      <c r="Q999" s="95">
        <v>1.02</v>
      </c>
      <c r="R999" s="95">
        <v>5.27</v>
      </c>
      <c r="S999" s="95">
        <v>0.61</v>
      </c>
      <c r="T999" s="95"/>
      <c r="U999" s="95">
        <v>0.12</v>
      </c>
      <c r="V999" s="95">
        <v>0.88</v>
      </c>
      <c r="W999" s="95">
        <v>0.08</v>
      </c>
      <c r="X999" s="95">
        <v>1.32</v>
      </c>
      <c r="Y999" s="95">
        <v>-38.04</v>
      </c>
      <c r="Z999" s="74" t="s">
        <v>1111</v>
      </c>
      <c r="AA999" s="95">
        <v>9.5399999999999991</v>
      </c>
      <c r="AB999" s="95">
        <v>0.5</v>
      </c>
      <c r="AC999" s="74" t="s">
        <v>1111</v>
      </c>
      <c r="AD999" s="95">
        <v>33250359390</v>
      </c>
    </row>
    <row r="1000" spans="1:30" x14ac:dyDescent="0.2">
      <c r="A1000" s="74" t="s">
        <v>2109</v>
      </c>
      <c r="B1000" s="95">
        <v>0.86</v>
      </c>
      <c r="C1000" s="95"/>
      <c r="D1000" s="95">
        <v>-13.07</v>
      </c>
      <c r="E1000" s="95">
        <v>5.21</v>
      </c>
      <c r="F1000" s="95">
        <v>1.79</v>
      </c>
      <c r="G1000" s="95">
        <v>60.64</v>
      </c>
      <c r="H1000" s="95">
        <v>-23.93</v>
      </c>
      <c r="I1000" s="95">
        <v>-26.55</v>
      </c>
      <c r="J1000" s="95">
        <v>-14.5</v>
      </c>
      <c r="K1000" s="95">
        <v>-13.28</v>
      </c>
      <c r="L1000" s="95">
        <v>1.22</v>
      </c>
      <c r="M1000" s="95">
        <v>-0.44</v>
      </c>
      <c r="N1000" s="95">
        <v>3.47</v>
      </c>
      <c r="O1000" s="95">
        <v>-13.58</v>
      </c>
      <c r="P1000" s="95">
        <v>-3.64</v>
      </c>
      <c r="Q1000" s="95">
        <v>0.79</v>
      </c>
      <c r="R1000" s="95">
        <v>-39.83</v>
      </c>
      <c r="S1000" s="95">
        <v>-13.71</v>
      </c>
      <c r="T1000" s="95">
        <v>-38.270000000000003</v>
      </c>
      <c r="U1000" s="95">
        <v>0.34</v>
      </c>
      <c r="V1000" s="95">
        <v>0.66</v>
      </c>
      <c r="W1000" s="95">
        <v>0.52</v>
      </c>
      <c r="X1000" s="95">
        <v>-21.36</v>
      </c>
      <c r="Y1000" s="95"/>
      <c r="Z1000" s="74" t="s">
        <v>1111</v>
      </c>
      <c r="AA1000" s="95">
        <v>0.17</v>
      </c>
      <c r="AB1000" s="95">
        <v>-7.0000000000000007E-2</v>
      </c>
      <c r="AC1000" s="74" t="s">
        <v>1111</v>
      </c>
      <c r="AD1000" s="95">
        <v>150389060</v>
      </c>
    </row>
    <row r="1001" spans="1:30" x14ac:dyDescent="0.2">
      <c r="A1001" s="74" t="s">
        <v>2110</v>
      </c>
      <c r="B1001" s="95">
        <v>65.38</v>
      </c>
      <c r="C1001" s="95"/>
      <c r="D1001" s="95">
        <v>20.239999999999998</v>
      </c>
      <c r="E1001" s="95">
        <v>3.35</v>
      </c>
      <c r="F1001" s="95">
        <v>2.08</v>
      </c>
      <c r="G1001" s="95">
        <v>47.56</v>
      </c>
      <c r="H1001" s="95">
        <v>13.67</v>
      </c>
      <c r="I1001" s="95">
        <v>13.81</v>
      </c>
      <c r="J1001" s="95">
        <v>20.46</v>
      </c>
      <c r="K1001" s="95">
        <v>18.59</v>
      </c>
      <c r="L1001" s="95">
        <v>-1.87</v>
      </c>
      <c r="M1001" s="95">
        <v>-0.31</v>
      </c>
      <c r="N1001" s="95">
        <v>2.8</v>
      </c>
      <c r="O1001" s="95">
        <v>4.4400000000000004</v>
      </c>
      <c r="P1001" s="95">
        <v>-6.04</v>
      </c>
      <c r="Q1001" s="95">
        <v>3.51</v>
      </c>
      <c r="R1001" s="95">
        <v>16.559999999999999</v>
      </c>
      <c r="S1001" s="95">
        <v>10.28</v>
      </c>
      <c r="T1001" s="95">
        <v>12.37</v>
      </c>
      <c r="U1001" s="95">
        <v>0.62</v>
      </c>
      <c r="V1001" s="95">
        <v>0.38</v>
      </c>
      <c r="W1001" s="95">
        <v>0.74</v>
      </c>
      <c r="X1001" s="95">
        <v>6.84</v>
      </c>
      <c r="Y1001" s="95">
        <v>47.12</v>
      </c>
      <c r="Z1001" s="74" t="s">
        <v>1111</v>
      </c>
      <c r="AA1001" s="95">
        <v>19.5</v>
      </c>
      <c r="AB1001" s="95">
        <v>3.23</v>
      </c>
      <c r="AC1001" s="74" t="s">
        <v>1111</v>
      </c>
      <c r="AD1001" s="95">
        <v>10126224388</v>
      </c>
    </row>
    <row r="1002" spans="1:30" x14ac:dyDescent="0.2">
      <c r="A1002" s="74" t="s">
        <v>2111</v>
      </c>
      <c r="B1002" s="95">
        <v>2.36</v>
      </c>
      <c r="C1002" s="95">
        <v>7.46</v>
      </c>
      <c r="D1002" s="95">
        <v>6.19</v>
      </c>
      <c r="E1002" s="95">
        <v>1.22</v>
      </c>
      <c r="F1002" s="95">
        <v>0.41</v>
      </c>
      <c r="G1002" s="95">
        <v>23.27</v>
      </c>
      <c r="H1002" s="95">
        <v>15.59</v>
      </c>
      <c r="I1002" s="95">
        <v>13.38</v>
      </c>
      <c r="J1002" s="95">
        <v>5.31</v>
      </c>
      <c r="K1002" s="95">
        <v>7.04</v>
      </c>
      <c r="L1002" s="95">
        <v>1.73</v>
      </c>
      <c r="M1002" s="95">
        <v>0.4</v>
      </c>
      <c r="N1002" s="95">
        <v>0.83</v>
      </c>
      <c r="O1002" s="95">
        <v>3.89</v>
      </c>
      <c r="P1002" s="95">
        <v>-0.56999999999999995</v>
      </c>
      <c r="Q1002" s="95">
        <v>1.62</v>
      </c>
      <c r="R1002" s="95">
        <v>19.71</v>
      </c>
      <c r="S1002" s="95">
        <v>6.66</v>
      </c>
      <c r="T1002" s="95">
        <v>10.7</v>
      </c>
      <c r="U1002" s="95">
        <v>0.34</v>
      </c>
      <c r="V1002" s="95">
        <v>0.66</v>
      </c>
      <c r="W1002" s="95">
        <v>0.5</v>
      </c>
      <c r="X1002" s="95">
        <v>-5.66</v>
      </c>
      <c r="Y1002" s="95">
        <v>-6.04</v>
      </c>
      <c r="Z1002" s="74" t="s">
        <v>1111</v>
      </c>
      <c r="AA1002" s="95">
        <v>1.94</v>
      </c>
      <c r="AB1002" s="95">
        <v>0.38</v>
      </c>
      <c r="AC1002" s="74" t="s">
        <v>1111</v>
      </c>
      <c r="AD1002" s="95">
        <v>3994798432</v>
      </c>
    </row>
    <row r="1003" spans="1:30" x14ac:dyDescent="0.2">
      <c r="A1003" s="74" t="s">
        <v>2112</v>
      </c>
      <c r="B1003" s="95">
        <v>3.16</v>
      </c>
      <c r="C1003" s="95"/>
      <c r="D1003" s="95">
        <v>8.2799999999999994</v>
      </c>
      <c r="E1003" s="95">
        <v>1.63</v>
      </c>
      <c r="F1003" s="95">
        <v>0.55000000000000004</v>
      </c>
      <c r="G1003" s="95">
        <v>23.27</v>
      </c>
      <c r="H1003" s="95">
        <v>15.59</v>
      </c>
      <c r="I1003" s="95">
        <v>13.38</v>
      </c>
      <c r="J1003" s="95">
        <v>7.11</v>
      </c>
      <c r="K1003" s="95">
        <v>7.04</v>
      </c>
      <c r="L1003" s="95">
        <v>1.73</v>
      </c>
      <c r="M1003" s="95">
        <v>0.4</v>
      </c>
      <c r="N1003" s="95">
        <v>1.1100000000000001</v>
      </c>
      <c r="O1003" s="95">
        <v>5.21</v>
      </c>
      <c r="P1003" s="95">
        <v>-0.76</v>
      </c>
      <c r="Q1003" s="95">
        <v>1.62</v>
      </c>
      <c r="R1003" s="95">
        <v>19.71</v>
      </c>
      <c r="S1003" s="95">
        <v>6.66</v>
      </c>
      <c r="T1003" s="95">
        <v>10.7</v>
      </c>
      <c r="U1003" s="95">
        <v>0.34</v>
      </c>
      <c r="V1003" s="95">
        <v>0.66</v>
      </c>
      <c r="W1003" s="95">
        <v>0.5</v>
      </c>
      <c r="X1003" s="95">
        <v>-5.66</v>
      </c>
      <c r="Y1003" s="95">
        <v>-6.04</v>
      </c>
      <c r="Z1003" s="74" t="s">
        <v>1111</v>
      </c>
      <c r="AA1003" s="95">
        <v>1.94</v>
      </c>
      <c r="AB1003" s="95">
        <v>0.38</v>
      </c>
      <c r="AC1003" s="74" t="s">
        <v>1111</v>
      </c>
      <c r="AD1003" s="95">
        <v>3994798432</v>
      </c>
    </row>
    <row r="1004" spans="1:30" x14ac:dyDescent="0.2">
      <c r="A1004" s="74" t="s">
        <v>2113</v>
      </c>
      <c r="B1004" s="95">
        <v>139.21</v>
      </c>
      <c r="C1004" s="95">
        <v>0.14000000000000001</v>
      </c>
      <c r="D1004" s="95">
        <v>-15.45</v>
      </c>
      <c r="E1004" s="95">
        <v>11.73</v>
      </c>
      <c r="F1004" s="95">
        <v>1.93</v>
      </c>
      <c r="G1004" s="95">
        <v>39.479999999999997</v>
      </c>
      <c r="H1004" s="95">
        <v>-6.44</v>
      </c>
      <c r="I1004" s="95">
        <v>-11.93</v>
      </c>
      <c r="J1004" s="95">
        <v>-28.6</v>
      </c>
      <c r="K1004" s="95">
        <v>-31.33</v>
      </c>
      <c r="L1004" s="95">
        <v>-2.73</v>
      </c>
      <c r="M1004" s="95">
        <v>1.1200000000000001</v>
      </c>
      <c r="N1004" s="95">
        <v>1.84</v>
      </c>
      <c r="O1004" s="95">
        <v>-58.56</v>
      </c>
      <c r="P1004" s="95">
        <v>-2.69</v>
      </c>
      <c r="Q1004" s="95">
        <v>0.9</v>
      </c>
      <c r="R1004" s="95">
        <v>-75.95</v>
      </c>
      <c r="S1004" s="95">
        <v>-12.48</v>
      </c>
      <c r="T1004" s="95">
        <v>-21.69</v>
      </c>
      <c r="U1004" s="95">
        <v>0.16</v>
      </c>
      <c r="V1004" s="95">
        <v>0.84</v>
      </c>
      <c r="W1004" s="95">
        <v>1.05</v>
      </c>
      <c r="X1004" s="95">
        <v>10.11</v>
      </c>
      <c r="Y1004" s="95">
        <v>16.02</v>
      </c>
      <c r="Z1004" s="74" t="s">
        <v>1111</v>
      </c>
      <c r="AA1004" s="95">
        <v>11.87</v>
      </c>
      <c r="AB1004" s="95">
        <v>-9.01</v>
      </c>
      <c r="AC1004" s="74" t="s">
        <v>1111</v>
      </c>
      <c r="AD1004" s="95">
        <v>6129193564</v>
      </c>
    </row>
    <row r="1005" spans="1:30" x14ac:dyDescent="0.2">
      <c r="A1005" s="74" t="s">
        <v>2114</v>
      </c>
      <c r="B1005" s="95">
        <v>21.6</v>
      </c>
      <c r="C1005" s="95"/>
      <c r="D1005" s="95">
        <v>-105.37</v>
      </c>
      <c r="E1005" s="95">
        <v>111.78</v>
      </c>
      <c r="F1005" s="95">
        <v>2.15</v>
      </c>
      <c r="G1005" s="95"/>
      <c r="H1005" s="95"/>
      <c r="I1005" s="95"/>
      <c r="J1005" s="95">
        <v>-109.31</v>
      </c>
      <c r="K1005" s="95">
        <v>-109.24</v>
      </c>
      <c r="L1005" s="95">
        <v>7.0000000000000007E-2</v>
      </c>
      <c r="M1005" s="95">
        <v>-7.0000000000000007E-2</v>
      </c>
      <c r="N1005" s="95"/>
      <c r="O1005" s="95">
        <v>-115.48</v>
      </c>
      <c r="P1005" s="95">
        <v>-2.15</v>
      </c>
      <c r="Q1005" s="95">
        <v>0.08</v>
      </c>
      <c r="R1005" s="95">
        <v>-106.08</v>
      </c>
      <c r="S1005" s="95">
        <v>-2.04</v>
      </c>
      <c r="T1005" s="95">
        <v>-106.06</v>
      </c>
      <c r="U1005" s="95">
        <v>0.02</v>
      </c>
      <c r="V1005" s="95">
        <v>0.06</v>
      </c>
      <c r="W1005" s="95">
        <v>0</v>
      </c>
      <c r="X1005" s="95"/>
      <c r="Y1005" s="95"/>
      <c r="Z1005" s="74" t="s">
        <v>1111</v>
      </c>
      <c r="AA1005" s="95">
        <v>0.19</v>
      </c>
      <c r="AB1005" s="95">
        <v>-0.2</v>
      </c>
      <c r="AC1005" s="74" t="s">
        <v>1111</v>
      </c>
      <c r="AD1005" s="95">
        <v>558899978.39999998</v>
      </c>
    </row>
    <row r="1006" spans="1:30" x14ac:dyDescent="0.2">
      <c r="A1006" s="74" t="s">
        <v>2115</v>
      </c>
      <c r="B1006" s="95">
        <v>27.99</v>
      </c>
      <c r="C1006" s="95"/>
      <c r="D1006" s="95">
        <v>-136.55000000000001</v>
      </c>
      <c r="E1006" s="95">
        <v>144.85</v>
      </c>
      <c r="F1006" s="95">
        <v>2.78</v>
      </c>
      <c r="G1006" s="95"/>
      <c r="H1006" s="95"/>
      <c r="I1006" s="95"/>
      <c r="J1006" s="95">
        <v>-141.65</v>
      </c>
      <c r="K1006" s="95">
        <v>-109.24</v>
      </c>
      <c r="L1006" s="95">
        <v>7.0000000000000007E-2</v>
      </c>
      <c r="M1006" s="95">
        <v>-7.0000000000000007E-2</v>
      </c>
      <c r="N1006" s="95"/>
      <c r="O1006" s="95">
        <v>-149.63999999999999</v>
      </c>
      <c r="P1006" s="95">
        <v>-2.79</v>
      </c>
      <c r="Q1006" s="95">
        <v>0.08</v>
      </c>
      <c r="R1006" s="95">
        <v>-106.08</v>
      </c>
      <c r="S1006" s="95">
        <v>-2.04</v>
      </c>
      <c r="T1006" s="95">
        <v>-106.06</v>
      </c>
      <c r="U1006" s="95">
        <v>0.02</v>
      </c>
      <c r="V1006" s="95">
        <v>0.06</v>
      </c>
      <c r="W1006" s="95">
        <v>0</v>
      </c>
      <c r="X1006" s="95"/>
      <c r="Y1006" s="95"/>
      <c r="Z1006" s="74" t="s">
        <v>1111</v>
      </c>
      <c r="AA1006" s="95">
        <v>0.19</v>
      </c>
      <c r="AB1006" s="95">
        <v>-0.2</v>
      </c>
      <c r="AC1006" s="74" t="s">
        <v>1111</v>
      </c>
      <c r="AD1006" s="95">
        <v>558899978.39999998</v>
      </c>
    </row>
    <row r="1007" spans="1:30" x14ac:dyDescent="0.2">
      <c r="A1007" s="74" t="s">
        <v>2116</v>
      </c>
      <c r="B1007" s="95">
        <v>8.74</v>
      </c>
      <c r="C1007" s="95"/>
      <c r="D1007" s="95">
        <v>-42.64</v>
      </c>
      <c r="E1007" s="95">
        <v>45.23</v>
      </c>
      <c r="F1007" s="95">
        <v>0.87</v>
      </c>
      <c r="G1007" s="95"/>
      <c r="H1007" s="95"/>
      <c r="I1007" s="95"/>
      <c r="J1007" s="95">
        <v>-44.23</v>
      </c>
      <c r="K1007" s="95">
        <v>-109.24</v>
      </c>
      <c r="L1007" s="95">
        <v>7.0000000000000007E-2</v>
      </c>
      <c r="M1007" s="95">
        <v>-7.0000000000000007E-2</v>
      </c>
      <c r="N1007" s="95"/>
      <c r="O1007" s="95">
        <v>-46.72</v>
      </c>
      <c r="P1007" s="95">
        <v>-0.87</v>
      </c>
      <c r="Q1007" s="95">
        <v>0.08</v>
      </c>
      <c r="R1007" s="95">
        <v>-106.08</v>
      </c>
      <c r="S1007" s="95">
        <v>-2.04</v>
      </c>
      <c r="T1007" s="95">
        <v>-106.06</v>
      </c>
      <c r="U1007" s="95">
        <v>0.02</v>
      </c>
      <c r="V1007" s="95">
        <v>0.06</v>
      </c>
      <c r="W1007" s="95">
        <v>0</v>
      </c>
      <c r="X1007" s="95"/>
      <c r="Y1007" s="95"/>
      <c r="Z1007" s="74" t="s">
        <v>1111</v>
      </c>
      <c r="AA1007" s="95">
        <v>0.19</v>
      </c>
      <c r="AB1007" s="95">
        <v>-0.2</v>
      </c>
      <c r="AC1007" s="74" t="s">
        <v>1111</v>
      </c>
      <c r="AD1007" s="95">
        <v>558899978.39999998</v>
      </c>
    </row>
    <row r="1008" spans="1:30" x14ac:dyDescent="0.2">
      <c r="A1008" s="74" t="s">
        <v>2117</v>
      </c>
      <c r="B1008" s="95">
        <v>117.17</v>
      </c>
      <c r="C1008" s="95">
        <v>2.15</v>
      </c>
      <c r="D1008" s="95">
        <v>9.23</v>
      </c>
      <c r="E1008" s="95">
        <v>1.59</v>
      </c>
      <c r="F1008" s="95">
        <v>0.63</v>
      </c>
      <c r="G1008" s="95">
        <v>22.32</v>
      </c>
      <c r="H1008" s="95">
        <v>32.29</v>
      </c>
      <c r="I1008" s="95">
        <v>24.32</v>
      </c>
      <c r="J1008" s="95">
        <v>6.95</v>
      </c>
      <c r="K1008" s="95">
        <v>6.89</v>
      </c>
      <c r="L1008" s="95">
        <v>-7.0000000000000007E-2</v>
      </c>
      <c r="M1008" s="95">
        <v>-0.02</v>
      </c>
      <c r="N1008" s="95">
        <v>2.25</v>
      </c>
      <c r="O1008" s="95"/>
      <c r="P1008" s="95">
        <v>-0.63</v>
      </c>
      <c r="Q1008" s="95"/>
      <c r="R1008" s="95">
        <v>17.27</v>
      </c>
      <c r="S1008" s="95">
        <v>6.84</v>
      </c>
      <c r="T1008" s="95">
        <v>17.46</v>
      </c>
      <c r="U1008" s="95">
        <v>0.4</v>
      </c>
      <c r="V1008" s="95">
        <v>0.6</v>
      </c>
      <c r="W1008" s="95">
        <v>0.28000000000000003</v>
      </c>
      <c r="X1008" s="95">
        <v>10.32</v>
      </c>
      <c r="Y1008" s="95">
        <v>17.62</v>
      </c>
      <c r="Z1008" s="74" t="s">
        <v>1111</v>
      </c>
      <c r="AA1008" s="95">
        <v>73.48</v>
      </c>
      <c r="AB1008" s="95">
        <v>12.69</v>
      </c>
      <c r="AC1008" s="74" t="s">
        <v>1111</v>
      </c>
      <c r="AD1008" s="95">
        <v>18880890970</v>
      </c>
    </row>
    <row r="1009" spans="1:30" x14ac:dyDescent="0.2">
      <c r="A1009" s="74" t="s">
        <v>2118</v>
      </c>
      <c r="B1009" s="95">
        <v>16.45</v>
      </c>
      <c r="C1009" s="95">
        <v>2.0699999999999998</v>
      </c>
      <c r="D1009" s="95">
        <v>17.399999999999999</v>
      </c>
      <c r="E1009" s="95"/>
      <c r="F1009" s="95">
        <v>0.6</v>
      </c>
      <c r="G1009" s="95">
        <v>14.15</v>
      </c>
      <c r="H1009" s="95">
        <v>9.42</v>
      </c>
      <c r="I1009" s="95">
        <v>3.84</v>
      </c>
      <c r="J1009" s="95">
        <v>7.09</v>
      </c>
      <c r="K1009" s="95">
        <v>9.86</v>
      </c>
      <c r="L1009" s="95">
        <v>2.77</v>
      </c>
      <c r="M1009" s="95"/>
      <c r="N1009" s="95">
        <v>0.67</v>
      </c>
      <c r="O1009" s="95">
        <v>2.23</v>
      </c>
      <c r="P1009" s="95">
        <v>-0.97</v>
      </c>
      <c r="Q1009" s="95">
        <v>3.42</v>
      </c>
      <c r="R1009" s="95"/>
      <c r="S1009" s="95">
        <v>3.45</v>
      </c>
      <c r="T1009" s="95">
        <v>35.229999999999997</v>
      </c>
      <c r="U1009" s="95">
        <v>0</v>
      </c>
      <c r="V1009" s="95">
        <v>0.64</v>
      </c>
      <c r="W1009" s="95">
        <v>0.9</v>
      </c>
      <c r="X1009" s="95">
        <v>-4.21</v>
      </c>
      <c r="Y1009" s="95">
        <v>-25.36</v>
      </c>
      <c r="Z1009" s="74" t="s">
        <v>1111</v>
      </c>
      <c r="AA1009" s="95">
        <v>0</v>
      </c>
      <c r="AB1009" s="95">
        <v>0.95</v>
      </c>
      <c r="AC1009" s="74" t="s">
        <v>1111</v>
      </c>
      <c r="AD1009" s="95">
        <v>325349745</v>
      </c>
    </row>
    <row r="1010" spans="1:30" x14ac:dyDescent="0.2">
      <c r="A1010" s="74" t="s">
        <v>2119</v>
      </c>
      <c r="B1010" s="95">
        <v>27.11</v>
      </c>
      <c r="C1010" s="95"/>
      <c r="D1010" s="95">
        <v>-5.77</v>
      </c>
      <c r="E1010" s="95">
        <v>3</v>
      </c>
      <c r="F1010" s="95">
        <v>0.5</v>
      </c>
      <c r="G1010" s="95">
        <v>31.25</v>
      </c>
      <c r="H1010" s="95">
        <v>1.38</v>
      </c>
      <c r="I1010" s="95">
        <v>-12.42</v>
      </c>
      <c r="J1010" s="95">
        <v>52.08</v>
      </c>
      <c r="K1010" s="95">
        <v>93.91</v>
      </c>
      <c r="L1010" s="95">
        <v>41.74</v>
      </c>
      <c r="M1010" s="95">
        <v>2.4</v>
      </c>
      <c r="N1010" s="95">
        <v>0.72</v>
      </c>
      <c r="O1010" s="95">
        <v>2.25</v>
      </c>
      <c r="P1010" s="95">
        <v>-0.8</v>
      </c>
      <c r="Q1010" s="95">
        <v>2.4300000000000002</v>
      </c>
      <c r="R1010" s="95">
        <v>-51.98</v>
      </c>
      <c r="S1010" s="95">
        <v>-8.6300000000000008</v>
      </c>
      <c r="T1010" s="95">
        <v>-8.98</v>
      </c>
      <c r="U1010" s="95">
        <v>0.17</v>
      </c>
      <c r="V1010" s="95">
        <v>0.83</v>
      </c>
      <c r="W1010" s="95">
        <v>0.7</v>
      </c>
      <c r="X1010" s="95">
        <v>3.34</v>
      </c>
      <c r="Y1010" s="95"/>
      <c r="Z1010" s="74" t="s">
        <v>1111</v>
      </c>
      <c r="AA1010" s="95">
        <v>9.0399999999999991</v>
      </c>
      <c r="AB1010" s="95">
        <v>-4.7</v>
      </c>
      <c r="AC1010" s="74" t="s">
        <v>1111</v>
      </c>
      <c r="AD1010" s="95">
        <v>550207280</v>
      </c>
    </row>
    <row r="1011" spans="1:30" x14ac:dyDescent="0.2">
      <c r="A1011" s="74" t="s">
        <v>2120</v>
      </c>
      <c r="B1011" s="95">
        <v>53.5</v>
      </c>
      <c r="C1011" s="95">
        <v>2.62</v>
      </c>
      <c r="D1011" s="95">
        <v>7.61</v>
      </c>
      <c r="E1011" s="95">
        <v>0.86</v>
      </c>
      <c r="F1011" s="95">
        <v>0.1</v>
      </c>
      <c r="G1011" s="95">
        <v>0</v>
      </c>
      <c r="H1011" s="95">
        <v>40.200000000000003</v>
      </c>
      <c r="I1011" s="95">
        <v>23.38</v>
      </c>
      <c r="J1011" s="95">
        <v>4.43</v>
      </c>
      <c r="K1011" s="95">
        <v>-4.3099999999999996</v>
      </c>
      <c r="L1011" s="95">
        <v>-8.74</v>
      </c>
      <c r="M1011" s="95">
        <v>-1.7</v>
      </c>
      <c r="N1011" s="95">
        <v>1.78</v>
      </c>
      <c r="O1011" s="95"/>
      <c r="P1011" s="95">
        <v>-0.1</v>
      </c>
      <c r="Q1011" s="95"/>
      <c r="R1011" s="95">
        <v>11.29</v>
      </c>
      <c r="S1011" s="95">
        <v>1.28</v>
      </c>
      <c r="T1011" s="95">
        <v>15.34</v>
      </c>
      <c r="U1011" s="95">
        <v>0.11</v>
      </c>
      <c r="V1011" s="95">
        <v>0.89</v>
      </c>
      <c r="W1011" s="95">
        <v>0.05</v>
      </c>
      <c r="X1011" s="95">
        <v>3.81</v>
      </c>
      <c r="Y1011" s="95"/>
      <c r="Z1011" s="74" t="s">
        <v>1111</v>
      </c>
      <c r="AA1011" s="95">
        <v>62.26</v>
      </c>
      <c r="AB1011" s="95">
        <v>7.03</v>
      </c>
      <c r="AC1011" s="74" t="s">
        <v>1111</v>
      </c>
      <c r="AD1011" s="95">
        <v>5305578950</v>
      </c>
    </row>
    <row r="1012" spans="1:30" x14ac:dyDescent="0.2">
      <c r="A1012" s="74" t="s">
        <v>2121</v>
      </c>
      <c r="B1012" s="95">
        <v>24.32</v>
      </c>
      <c r="C1012" s="95">
        <v>1.64</v>
      </c>
      <c r="D1012" s="95">
        <v>9.1999999999999993</v>
      </c>
      <c r="E1012" s="95">
        <v>1.05</v>
      </c>
      <c r="F1012" s="95">
        <v>0.12</v>
      </c>
      <c r="G1012" s="95">
        <v>0</v>
      </c>
      <c r="H1012" s="95">
        <v>36.17</v>
      </c>
      <c r="I1012" s="95">
        <v>29.43</v>
      </c>
      <c r="J1012" s="95">
        <v>7.48</v>
      </c>
      <c r="K1012" s="95">
        <v>-5.5</v>
      </c>
      <c r="L1012" s="95">
        <v>-12.98</v>
      </c>
      <c r="M1012" s="95">
        <v>-1.82</v>
      </c>
      <c r="N1012" s="95">
        <v>2.71</v>
      </c>
      <c r="O1012" s="95"/>
      <c r="P1012" s="95">
        <v>-0.12</v>
      </c>
      <c r="Q1012" s="95"/>
      <c r="R1012" s="95">
        <v>11.4</v>
      </c>
      <c r="S1012" s="95">
        <v>1.35</v>
      </c>
      <c r="T1012" s="95">
        <v>9.14</v>
      </c>
      <c r="U1012" s="95">
        <v>0.12</v>
      </c>
      <c r="V1012" s="95">
        <v>0.88</v>
      </c>
      <c r="W1012" s="95">
        <v>0.05</v>
      </c>
      <c r="X1012" s="95">
        <v>14.53</v>
      </c>
      <c r="Y1012" s="95">
        <v>23.58</v>
      </c>
      <c r="Z1012" s="74" t="s">
        <v>1111</v>
      </c>
      <c r="AA1012" s="95">
        <v>23.19</v>
      </c>
      <c r="AB1012" s="95">
        <v>2.64</v>
      </c>
      <c r="AC1012" s="74" t="s">
        <v>1111</v>
      </c>
      <c r="AD1012" s="95">
        <v>365432320</v>
      </c>
    </row>
    <row r="1013" spans="1:30" x14ac:dyDescent="0.2">
      <c r="A1013" s="74" t="s">
        <v>2122</v>
      </c>
      <c r="B1013" s="95">
        <v>19.03</v>
      </c>
      <c r="C1013" s="95">
        <v>3.01</v>
      </c>
      <c r="D1013" s="95">
        <v>13.8</v>
      </c>
      <c r="E1013" s="95">
        <v>2.86</v>
      </c>
      <c r="F1013" s="95">
        <v>0.6</v>
      </c>
      <c r="G1013" s="95">
        <v>100</v>
      </c>
      <c r="H1013" s="95">
        <v>66.760000000000005</v>
      </c>
      <c r="I1013" s="95">
        <v>18.559999999999999</v>
      </c>
      <c r="J1013" s="95">
        <v>3.84</v>
      </c>
      <c r="K1013" s="95">
        <v>5.01</v>
      </c>
      <c r="L1013" s="95">
        <v>1.17</v>
      </c>
      <c r="M1013" s="95">
        <v>0.87</v>
      </c>
      <c r="N1013" s="95">
        <v>2.56</v>
      </c>
      <c r="O1013" s="95">
        <v>11.5</v>
      </c>
      <c r="P1013" s="95">
        <v>-0.86</v>
      </c>
      <c r="Q1013" s="95">
        <v>1.21</v>
      </c>
      <c r="R1013" s="95">
        <v>20.71</v>
      </c>
      <c r="S1013" s="95">
        <v>4.38</v>
      </c>
      <c r="T1013" s="95">
        <v>22.14</v>
      </c>
      <c r="U1013" s="95">
        <v>0.21</v>
      </c>
      <c r="V1013" s="95">
        <v>0.79</v>
      </c>
      <c r="W1013" s="95">
        <v>0.24</v>
      </c>
      <c r="X1013" s="95"/>
      <c r="Y1013" s="95"/>
      <c r="Z1013" s="74" t="s">
        <v>1111</v>
      </c>
      <c r="AA1013" s="95">
        <v>6.66</v>
      </c>
      <c r="AB1013" s="95">
        <v>1.38</v>
      </c>
      <c r="AC1013" s="74" t="s">
        <v>1111</v>
      </c>
      <c r="AD1013" s="95">
        <v>3761289150</v>
      </c>
    </row>
    <row r="1014" spans="1:30" x14ac:dyDescent="0.2">
      <c r="A1014" s="74" t="s">
        <v>2123</v>
      </c>
      <c r="B1014" s="95">
        <v>17.809999999999999</v>
      </c>
      <c r="C1014" s="95">
        <v>6.74</v>
      </c>
      <c r="D1014" s="95">
        <v>12.6</v>
      </c>
      <c r="E1014" s="95">
        <v>0.93</v>
      </c>
      <c r="F1014" s="95">
        <v>7.0000000000000007E-2</v>
      </c>
      <c r="G1014" s="95">
        <v>0</v>
      </c>
      <c r="H1014" s="95">
        <v>20.04</v>
      </c>
      <c r="I1014" s="95">
        <v>15.42</v>
      </c>
      <c r="J1014" s="95">
        <v>9.6999999999999993</v>
      </c>
      <c r="K1014" s="95">
        <v>-43.54</v>
      </c>
      <c r="L1014" s="95">
        <v>-53.24</v>
      </c>
      <c r="M1014" s="95">
        <v>-5.09</v>
      </c>
      <c r="N1014" s="95">
        <v>1.94</v>
      </c>
      <c r="O1014" s="95"/>
      <c r="P1014" s="95">
        <v>-7.0000000000000007E-2</v>
      </c>
      <c r="Q1014" s="95"/>
      <c r="R1014" s="95">
        <v>7.37</v>
      </c>
      <c r="S1014" s="95">
        <v>0.57999999999999996</v>
      </c>
      <c r="T1014" s="95">
        <v>3.77</v>
      </c>
      <c r="U1014" s="95">
        <v>0.08</v>
      </c>
      <c r="V1014" s="95">
        <v>0.92</v>
      </c>
      <c r="W1014" s="95">
        <v>0.04</v>
      </c>
      <c r="X1014" s="95">
        <v>5.36</v>
      </c>
      <c r="Y1014" s="95">
        <v>-1.8</v>
      </c>
      <c r="Z1014" s="74" t="s">
        <v>1111</v>
      </c>
      <c r="AA1014" s="95">
        <v>19.190000000000001</v>
      </c>
      <c r="AB1014" s="95">
        <v>1.41</v>
      </c>
      <c r="AC1014" s="74" t="s">
        <v>1111</v>
      </c>
      <c r="AD1014" s="95">
        <v>99652293</v>
      </c>
    </row>
    <row r="1015" spans="1:30" x14ac:dyDescent="0.2">
      <c r="A1015" s="74" t="s">
        <v>2124</v>
      </c>
      <c r="B1015" s="95">
        <v>0.31</v>
      </c>
      <c r="C1015" s="95"/>
      <c r="D1015" s="95">
        <v>-1.59</v>
      </c>
      <c r="E1015" s="95">
        <v>0.5</v>
      </c>
      <c r="F1015" s="95">
        <v>0.12</v>
      </c>
      <c r="G1015" s="95">
        <v>21.97</v>
      </c>
      <c r="H1015" s="95">
        <v>-5.93</v>
      </c>
      <c r="I1015" s="95">
        <v>-6.1</v>
      </c>
      <c r="J1015" s="95">
        <v>-1.64</v>
      </c>
      <c r="K1015" s="95">
        <v>-1.1499999999999999</v>
      </c>
      <c r="L1015" s="95">
        <v>0.49</v>
      </c>
      <c r="M1015" s="95">
        <v>-0.15</v>
      </c>
      <c r="N1015" s="95">
        <v>0.1</v>
      </c>
      <c r="O1015" s="95">
        <v>1.76</v>
      </c>
      <c r="P1015" s="95">
        <v>-0.38</v>
      </c>
      <c r="Q1015" s="95">
        <v>1.1100000000000001</v>
      </c>
      <c r="R1015" s="95">
        <v>-31.54</v>
      </c>
      <c r="S1015" s="95">
        <v>-7.64</v>
      </c>
      <c r="T1015" s="95">
        <v>-13.99</v>
      </c>
      <c r="U1015" s="95">
        <v>0.24</v>
      </c>
      <c r="V1015" s="95">
        <v>0.76</v>
      </c>
      <c r="W1015" s="95">
        <v>1.25</v>
      </c>
      <c r="X1015" s="95">
        <v>8.3699999999999992</v>
      </c>
      <c r="Y1015" s="95"/>
      <c r="Z1015" s="74" t="s">
        <v>1111</v>
      </c>
      <c r="AA1015" s="95">
        <v>0.62</v>
      </c>
      <c r="AB1015" s="95">
        <v>-0.19</v>
      </c>
      <c r="AC1015" s="74" t="s">
        <v>1111</v>
      </c>
      <c r="AD1015" s="95">
        <v>12943058</v>
      </c>
    </row>
    <row r="1016" spans="1:30" x14ac:dyDescent="0.2">
      <c r="A1016" s="74" t="s">
        <v>2125</v>
      </c>
      <c r="B1016" s="95">
        <v>41.5</v>
      </c>
      <c r="C1016" s="95"/>
      <c r="D1016" s="95">
        <v>36.49</v>
      </c>
      <c r="E1016" s="95">
        <v>1.01</v>
      </c>
      <c r="F1016" s="95">
        <v>0.56000000000000005</v>
      </c>
      <c r="G1016" s="95">
        <v>27.3</v>
      </c>
      <c r="H1016" s="95">
        <v>5.62</v>
      </c>
      <c r="I1016" s="95">
        <v>3.09</v>
      </c>
      <c r="J1016" s="95">
        <v>20.09</v>
      </c>
      <c r="K1016" s="95">
        <v>24.88</v>
      </c>
      <c r="L1016" s="95">
        <v>4.79</v>
      </c>
      <c r="M1016" s="95">
        <v>0.24</v>
      </c>
      <c r="N1016" s="95">
        <v>1.1299999999999999</v>
      </c>
      <c r="O1016" s="95">
        <v>3.83</v>
      </c>
      <c r="P1016" s="95">
        <v>-0.75</v>
      </c>
      <c r="Q1016" s="95">
        <v>2.2200000000000002</v>
      </c>
      <c r="R1016" s="95">
        <v>2.76</v>
      </c>
      <c r="S1016" s="95">
        <v>1.52</v>
      </c>
      <c r="T1016" s="95">
        <v>3.14</v>
      </c>
      <c r="U1016" s="95">
        <v>0.55000000000000004</v>
      </c>
      <c r="V1016" s="95">
        <v>0.45</v>
      </c>
      <c r="W1016" s="95">
        <v>0.49</v>
      </c>
      <c r="X1016" s="95">
        <v>7.63</v>
      </c>
      <c r="Y1016" s="95"/>
      <c r="Z1016" s="74" t="s">
        <v>1111</v>
      </c>
      <c r="AA1016" s="95">
        <v>41.2</v>
      </c>
      <c r="AB1016" s="95">
        <v>1.1399999999999999</v>
      </c>
      <c r="AC1016" s="74" t="s">
        <v>1111</v>
      </c>
      <c r="AD1016" s="95">
        <v>850690406</v>
      </c>
    </row>
    <row r="1017" spans="1:30" x14ac:dyDescent="0.2">
      <c r="A1017" s="74" t="s">
        <v>2126</v>
      </c>
      <c r="B1017" s="95">
        <v>2.19</v>
      </c>
      <c r="C1017" s="95"/>
      <c r="D1017" s="95">
        <v>-4.9400000000000004</v>
      </c>
      <c r="E1017" s="95">
        <v>3.82</v>
      </c>
      <c r="F1017" s="95">
        <v>3.01</v>
      </c>
      <c r="G1017" s="95">
        <v>100</v>
      </c>
      <c r="H1017" s="95">
        <v>-13311.47</v>
      </c>
      <c r="I1017" s="95">
        <v>-13311.47</v>
      </c>
      <c r="J1017" s="95">
        <v>-4.9400000000000004</v>
      </c>
      <c r="K1017" s="95">
        <v>-3.32</v>
      </c>
      <c r="L1017" s="95">
        <v>1.62</v>
      </c>
      <c r="M1017" s="95">
        <v>-1.26</v>
      </c>
      <c r="N1017" s="95">
        <v>657.57</v>
      </c>
      <c r="O1017" s="95">
        <v>3.82</v>
      </c>
      <c r="P1017" s="95"/>
      <c r="Q1017" s="95">
        <v>4.6900000000000004</v>
      </c>
      <c r="R1017" s="95">
        <v>-77.42</v>
      </c>
      <c r="S1017" s="95">
        <v>-60.91</v>
      </c>
      <c r="T1017" s="95">
        <v>-77.42</v>
      </c>
      <c r="U1017" s="95">
        <v>0.79</v>
      </c>
      <c r="V1017" s="95">
        <v>0.21</v>
      </c>
      <c r="W1017" s="95">
        <v>0</v>
      </c>
      <c r="X1017" s="95">
        <v>12.62</v>
      </c>
      <c r="Y1017" s="95"/>
      <c r="Z1017" s="74" t="s">
        <v>1111</v>
      </c>
      <c r="AA1017" s="95">
        <v>0.56999999999999995</v>
      </c>
      <c r="AB1017" s="95">
        <v>-0.44</v>
      </c>
      <c r="AC1017" s="74" t="s">
        <v>1111</v>
      </c>
      <c r="AD1017" s="95">
        <v>183463089</v>
      </c>
    </row>
    <row r="1018" spans="1:30" x14ac:dyDescent="0.2">
      <c r="A1018" s="74" t="s">
        <v>2127</v>
      </c>
      <c r="B1018" s="95">
        <v>83.67</v>
      </c>
      <c r="C1018" s="95">
        <v>2.15</v>
      </c>
      <c r="D1018" s="95">
        <v>26.46</v>
      </c>
      <c r="E1018" s="95">
        <v>119.33</v>
      </c>
      <c r="F1018" s="95">
        <v>4.4400000000000004</v>
      </c>
      <c r="G1018" s="95">
        <v>60.31</v>
      </c>
      <c r="H1018" s="95">
        <v>21.09</v>
      </c>
      <c r="I1018" s="95">
        <v>15.37</v>
      </c>
      <c r="J1018" s="95">
        <v>19.28</v>
      </c>
      <c r="K1018" s="95">
        <v>21.13</v>
      </c>
      <c r="L1018" s="95">
        <v>1.84</v>
      </c>
      <c r="M1018" s="95">
        <v>11.4</v>
      </c>
      <c r="N1018" s="95">
        <v>4.07</v>
      </c>
      <c r="O1018" s="95">
        <v>181.29</v>
      </c>
      <c r="P1018" s="95">
        <v>-6.29</v>
      </c>
      <c r="Q1018" s="95">
        <v>1.0900000000000001</v>
      </c>
      <c r="R1018" s="95">
        <v>450.93</v>
      </c>
      <c r="S1018" s="95">
        <v>16.78</v>
      </c>
      <c r="T1018" s="95">
        <v>34.29</v>
      </c>
      <c r="U1018" s="95">
        <v>0.04</v>
      </c>
      <c r="V1018" s="95">
        <v>0.96</v>
      </c>
      <c r="W1018" s="95">
        <v>1.0900000000000001</v>
      </c>
      <c r="X1018" s="95">
        <v>0.54</v>
      </c>
      <c r="Y1018" s="95">
        <v>14.26</v>
      </c>
      <c r="Z1018" s="74" t="s">
        <v>1111</v>
      </c>
      <c r="AA1018" s="95">
        <v>0.7</v>
      </c>
      <c r="AB1018" s="95">
        <v>3.16</v>
      </c>
      <c r="AC1018" s="74" t="s">
        <v>1111</v>
      </c>
      <c r="AD1018" s="95">
        <v>70521150729</v>
      </c>
    </row>
    <row r="1019" spans="1:30" x14ac:dyDescent="0.2">
      <c r="A1019" s="74" t="s">
        <v>2128</v>
      </c>
      <c r="B1019" s="95">
        <v>12</v>
      </c>
      <c r="C1019" s="95"/>
      <c r="D1019" s="95">
        <v>-5.45</v>
      </c>
      <c r="E1019" s="95">
        <v>0.06</v>
      </c>
      <c r="F1019" s="95">
        <v>0</v>
      </c>
      <c r="G1019" s="95"/>
      <c r="H1019" s="95"/>
      <c r="I1019" s="95"/>
      <c r="J1019" s="95">
        <v>-5.36</v>
      </c>
      <c r="K1019" s="95">
        <v>14.23</v>
      </c>
      <c r="L1019" s="95">
        <v>19.59</v>
      </c>
      <c r="M1019" s="95">
        <v>-0.22</v>
      </c>
      <c r="N1019" s="95"/>
      <c r="O1019" s="95">
        <v>0.22</v>
      </c>
      <c r="P1019" s="95">
        <v>0</v>
      </c>
      <c r="Q1019" s="95">
        <v>14.66</v>
      </c>
      <c r="R1019" s="95">
        <v>-1.1000000000000001</v>
      </c>
      <c r="S1019" s="95">
        <v>-0.03</v>
      </c>
      <c r="T1019" s="95">
        <v>-1.1200000000000001</v>
      </c>
      <c r="U1019" s="95">
        <v>0.02</v>
      </c>
      <c r="V1019" s="95">
        <v>0.98</v>
      </c>
      <c r="W1019" s="95">
        <v>0</v>
      </c>
      <c r="X1019" s="95"/>
      <c r="Y1019" s="95"/>
      <c r="Z1019" s="74" t="s">
        <v>1111</v>
      </c>
      <c r="AA1019" s="95">
        <v>200</v>
      </c>
      <c r="AB1019" s="95">
        <v>-2.2000000000000002</v>
      </c>
      <c r="AC1019" s="74" t="s">
        <v>1111</v>
      </c>
      <c r="AD1019" s="95">
        <v>300000</v>
      </c>
    </row>
    <row r="1020" spans="1:30" x14ac:dyDescent="0.2">
      <c r="A1020" s="74" t="s">
        <v>2129</v>
      </c>
      <c r="B1020" s="95">
        <v>13.45</v>
      </c>
      <c r="C1020" s="95"/>
      <c r="D1020" s="95">
        <v>-6.11</v>
      </c>
      <c r="E1020" s="95">
        <v>7.0000000000000007E-2</v>
      </c>
      <c r="F1020" s="95">
        <v>0</v>
      </c>
      <c r="G1020" s="95"/>
      <c r="H1020" s="95"/>
      <c r="I1020" s="95"/>
      <c r="J1020" s="95">
        <v>-6</v>
      </c>
      <c r="K1020" s="95">
        <v>14.23</v>
      </c>
      <c r="L1020" s="95">
        <v>19.59</v>
      </c>
      <c r="M1020" s="95">
        <v>-0.22</v>
      </c>
      <c r="N1020" s="95"/>
      <c r="O1020" s="95">
        <v>0.25</v>
      </c>
      <c r="P1020" s="95">
        <v>0</v>
      </c>
      <c r="Q1020" s="95">
        <v>14.66</v>
      </c>
      <c r="R1020" s="95">
        <v>-1.1000000000000001</v>
      </c>
      <c r="S1020" s="95">
        <v>-0.03</v>
      </c>
      <c r="T1020" s="95">
        <v>-1.1200000000000001</v>
      </c>
      <c r="U1020" s="95">
        <v>0.02</v>
      </c>
      <c r="V1020" s="95">
        <v>0.98</v>
      </c>
      <c r="W1020" s="95">
        <v>0</v>
      </c>
      <c r="X1020" s="95"/>
      <c r="Y1020" s="95"/>
      <c r="Z1020" s="74" t="s">
        <v>1111</v>
      </c>
      <c r="AA1020" s="95">
        <v>200</v>
      </c>
      <c r="AB1020" s="95">
        <v>-2.2000000000000002</v>
      </c>
      <c r="AC1020" s="74" t="s">
        <v>1111</v>
      </c>
      <c r="AD1020" s="95">
        <v>300000</v>
      </c>
    </row>
    <row r="1021" spans="1:30" x14ac:dyDescent="0.2">
      <c r="A1021" s="74" t="s">
        <v>2130</v>
      </c>
      <c r="B1021" s="95">
        <v>2.93</v>
      </c>
      <c r="C1021" s="95"/>
      <c r="D1021" s="95">
        <v>-1.33</v>
      </c>
      <c r="E1021" s="95">
        <v>0.01</v>
      </c>
      <c r="F1021" s="95">
        <v>0</v>
      </c>
      <c r="G1021" s="95"/>
      <c r="H1021" s="95"/>
      <c r="I1021" s="95"/>
      <c r="J1021" s="95">
        <v>-1.31</v>
      </c>
      <c r="K1021" s="95">
        <v>14.23</v>
      </c>
      <c r="L1021" s="95">
        <v>19.59</v>
      </c>
      <c r="M1021" s="95">
        <v>-0.22</v>
      </c>
      <c r="N1021" s="95"/>
      <c r="O1021" s="95">
        <v>0.05</v>
      </c>
      <c r="P1021" s="95">
        <v>0</v>
      </c>
      <c r="Q1021" s="95">
        <v>14.66</v>
      </c>
      <c r="R1021" s="95">
        <v>-1.1000000000000001</v>
      </c>
      <c r="S1021" s="95">
        <v>-0.03</v>
      </c>
      <c r="T1021" s="95">
        <v>-1.1200000000000001</v>
      </c>
      <c r="U1021" s="95">
        <v>0.02</v>
      </c>
      <c r="V1021" s="95">
        <v>0.98</v>
      </c>
      <c r="W1021" s="95">
        <v>0</v>
      </c>
      <c r="X1021" s="95"/>
      <c r="Y1021" s="95"/>
      <c r="Z1021" s="74" t="s">
        <v>1111</v>
      </c>
      <c r="AA1021" s="95">
        <v>200</v>
      </c>
      <c r="AB1021" s="95">
        <v>-2.2000000000000002</v>
      </c>
      <c r="AC1021" s="74" t="s">
        <v>1111</v>
      </c>
      <c r="AD1021" s="95">
        <v>300000</v>
      </c>
    </row>
    <row r="1022" spans="1:30" x14ac:dyDescent="0.2">
      <c r="A1022" s="74" t="s">
        <v>2131</v>
      </c>
      <c r="B1022" s="95">
        <v>22.17</v>
      </c>
      <c r="C1022" s="95">
        <v>0.45</v>
      </c>
      <c r="D1022" s="95">
        <v>42.9</v>
      </c>
      <c r="E1022" s="95">
        <v>3.05</v>
      </c>
      <c r="F1022" s="95">
        <v>1.43</v>
      </c>
      <c r="G1022" s="95">
        <v>36.340000000000003</v>
      </c>
      <c r="H1022" s="95">
        <v>4.17</v>
      </c>
      <c r="I1022" s="95">
        <v>5.73</v>
      </c>
      <c r="J1022" s="95">
        <v>58.89</v>
      </c>
      <c r="K1022" s="95">
        <v>71.81</v>
      </c>
      <c r="L1022" s="95">
        <v>12.92</v>
      </c>
      <c r="M1022" s="95">
        <v>0.67</v>
      </c>
      <c r="N1022" s="95">
        <v>2.46</v>
      </c>
      <c r="O1022" s="95">
        <v>5.73</v>
      </c>
      <c r="P1022" s="95">
        <v>-2.27</v>
      </c>
      <c r="Q1022" s="95">
        <v>3.12</v>
      </c>
      <c r="R1022" s="95">
        <v>7.12</v>
      </c>
      <c r="S1022" s="95">
        <v>3.34</v>
      </c>
      <c r="T1022" s="95">
        <v>1.38</v>
      </c>
      <c r="U1022" s="95">
        <v>0.47</v>
      </c>
      <c r="V1022" s="95">
        <v>0.53</v>
      </c>
      <c r="W1022" s="95">
        <v>0.57999999999999996</v>
      </c>
      <c r="X1022" s="95">
        <v>7.61</v>
      </c>
      <c r="Y1022" s="95"/>
      <c r="Z1022" s="74" t="s">
        <v>1111</v>
      </c>
      <c r="AA1022" s="95">
        <v>7.26</v>
      </c>
      <c r="AB1022" s="95">
        <v>0.52</v>
      </c>
      <c r="AC1022" s="74" t="s">
        <v>1111</v>
      </c>
      <c r="AD1022" s="95">
        <v>820015092</v>
      </c>
    </row>
    <row r="1023" spans="1:30" x14ac:dyDescent="0.2">
      <c r="A1023" s="74" t="s">
        <v>2132</v>
      </c>
      <c r="B1023" s="95">
        <v>26.82</v>
      </c>
      <c r="C1023" s="95">
        <v>0.11</v>
      </c>
      <c r="D1023" s="95">
        <v>40.6</v>
      </c>
      <c r="E1023" s="95">
        <v>7.93</v>
      </c>
      <c r="F1023" s="95">
        <v>2.12</v>
      </c>
      <c r="G1023" s="95">
        <v>21.8</v>
      </c>
      <c r="H1023" s="95">
        <v>11.87</v>
      </c>
      <c r="I1023" s="95">
        <v>6.66</v>
      </c>
      <c r="J1023" s="95">
        <v>22.79</v>
      </c>
      <c r="K1023" s="95">
        <v>25.9</v>
      </c>
      <c r="L1023" s="95">
        <v>3.11</v>
      </c>
      <c r="M1023" s="95">
        <v>1.08</v>
      </c>
      <c r="N1023" s="95">
        <v>2.71</v>
      </c>
      <c r="O1023" s="95">
        <v>13.17</v>
      </c>
      <c r="P1023" s="95">
        <v>-3.11</v>
      </c>
      <c r="Q1023" s="95">
        <v>2.0099999999999998</v>
      </c>
      <c r="R1023" s="95">
        <v>19.53</v>
      </c>
      <c r="S1023" s="95">
        <v>5.22</v>
      </c>
      <c r="T1023" s="95">
        <v>11.84</v>
      </c>
      <c r="U1023" s="95">
        <v>0.27</v>
      </c>
      <c r="V1023" s="95">
        <v>0.73</v>
      </c>
      <c r="W1023" s="95">
        <v>0.78</v>
      </c>
      <c r="X1023" s="95">
        <v>-9.3800000000000008</v>
      </c>
      <c r="Y1023" s="95"/>
      <c r="Z1023" s="74" t="s">
        <v>1111</v>
      </c>
      <c r="AA1023" s="95">
        <v>3.38</v>
      </c>
      <c r="AB1023" s="95">
        <v>0.66</v>
      </c>
      <c r="AC1023" s="74" t="s">
        <v>1111</v>
      </c>
      <c r="AD1023" s="95">
        <v>1241487072</v>
      </c>
    </row>
    <row r="1024" spans="1:30" x14ac:dyDescent="0.2">
      <c r="A1024" s="74" t="s">
        <v>2133</v>
      </c>
      <c r="B1024" s="95">
        <v>20.65</v>
      </c>
      <c r="C1024" s="95"/>
      <c r="D1024" s="95">
        <v>24.56</v>
      </c>
      <c r="E1024" s="95">
        <v>2.13</v>
      </c>
      <c r="F1024" s="95">
        <v>0.24</v>
      </c>
      <c r="G1024" s="95">
        <v>0</v>
      </c>
      <c r="H1024" s="95">
        <v>41.33</v>
      </c>
      <c r="I1024" s="95">
        <v>28.29</v>
      </c>
      <c r="J1024" s="95">
        <v>16.809999999999999</v>
      </c>
      <c r="K1024" s="95">
        <v>3.29</v>
      </c>
      <c r="L1024" s="95">
        <v>-13.52</v>
      </c>
      <c r="M1024" s="95">
        <v>-1.71</v>
      </c>
      <c r="N1024" s="95">
        <v>6.95</v>
      </c>
      <c r="O1024" s="95"/>
      <c r="P1024" s="95">
        <v>-0.24</v>
      </c>
      <c r="Q1024" s="95"/>
      <c r="R1024" s="95">
        <v>8.67</v>
      </c>
      <c r="S1024" s="95">
        <v>0.97</v>
      </c>
      <c r="T1024" s="95">
        <v>5.53</v>
      </c>
      <c r="U1024" s="95">
        <v>0.11</v>
      </c>
      <c r="V1024" s="95">
        <v>0.89</v>
      </c>
      <c r="W1024" s="95">
        <v>0.03</v>
      </c>
      <c r="X1024" s="95">
        <v>11.72</v>
      </c>
      <c r="Y1024" s="95">
        <v>11.82</v>
      </c>
      <c r="Z1024" s="74" t="s">
        <v>1111</v>
      </c>
      <c r="AA1024" s="95">
        <v>9.6999999999999993</v>
      </c>
      <c r="AB1024" s="95">
        <v>0.84</v>
      </c>
      <c r="AC1024" s="74" t="s">
        <v>1111</v>
      </c>
      <c r="AD1024" s="95">
        <v>2194702650</v>
      </c>
    </row>
    <row r="1025" spans="1:30" x14ac:dyDescent="0.2">
      <c r="A1025" s="74" t="s">
        <v>2134</v>
      </c>
      <c r="B1025" s="95">
        <v>0.71</v>
      </c>
      <c r="C1025" s="95"/>
      <c r="D1025" s="95">
        <v>-1.63</v>
      </c>
      <c r="E1025" s="95">
        <v>0.43</v>
      </c>
      <c r="F1025" s="95">
        <v>0.41</v>
      </c>
      <c r="G1025" s="95"/>
      <c r="H1025" s="95"/>
      <c r="I1025" s="95"/>
      <c r="J1025" s="95">
        <v>-1.54</v>
      </c>
      <c r="K1025" s="95">
        <v>2.09</v>
      </c>
      <c r="L1025" s="95">
        <v>3.63</v>
      </c>
      <c r="M1025" s="95">
        <v>-1.02</v>
      </c>
      <c r="N1025" s="95"/>
      <c r="O1025" s="95">
        <v>0.43</v>
      </c>
      <c r="P1025" s="95">
        <v>-98.48</v>
      </c>
      <c r="Q1025" s="95">
        <v>25.08</v>
      </c>
      <c r="R1025" s="95">
        <v>-26.46</v>
      </c>
      <c r="S1025" s="95">
        <v>-25.46</v>
      </c>
      <c r="T1025" s="95">
        <v>-29.51</v>
      </c>
      <c r="U1025" s="95">
        <v>0.96</v>
      </c>
      <c r="V1025" s="95">
        <v>0.04</v>
      </c>
      <c r="W1025" s="95">
        <v>0</v>
      </c>
      <c r="X1025" s="95"/>
      <c r="Y1025" s="95"/>
      <c r="Z1025" s="74" t="s">
        <v>1111</v>
      </c>
      <c r="AA1025" s="95">
        <v>1.65</v>
      </c>
      <c r="AB1025" s="95">
        <v>-0.44</v>
      </c>
      <c r="AC1025" s="74" t="s">
        <v>1111</v>
      </c>
      <c r="AD1025" s="95">
        <v>42443729</v>
      </c>
    </row>
    <row r="1026" spans="1:30" x14ac:dyDescent="0.2">
      <c r="A1026" s="74" t="s">
        <v>2135</v>
      </c>
      <c r="B1026" s="95">
        <v>91.92</v>
      </c>
      <c r="C1026" s="95"/>
      <c r="D1026" s="95">
        <v>63.24</v>
      </c>
      <c r="E1026" s="95">
        <v>27.42</v>
      </c>
      <c r="F1026" s="95">
        <v>12.9</v>
      </c>
      <c r="G1026" s="95">
        <v>58.61</v>
      </c>
      <c r="H1026" s="95">
        <v>19.27</v>
      </c>
      <c r="I1026" s="95">
        <v>14.68</v>
      </c>
      <c r="J1026" s="95">
        <v>48.19</v>
      </c>
      <c r="K1026" s="95">
        <v>46.15</v>
      </c>
      <c r="L1026" s="95">
        <v>-2.04</v>
      </c>
      <c r="M1026" s="95">
        <v>-1.1599999999999999</v>
      </c>
      <c r="N1026" s="95">
        <v>9.2799999999999994</v>
      </c>
      <c r="O1026" s="95">
        <v>42.45</v>
      </c>
      <c r="P1026" s="95">
        <v>-40.28</v>
      </c>
      <c r="Q1026" s="95">
        <v>1.81</v>
      </c>
      <c r="R1026" s="95">
        <v>43.36</v>
      </c>
      <c r="S1026" s="95">
        <v>20.39</v>
      </c>
      <c r="T1026" s="95">
        <v>41.06</v>
      </c>
      <c r="U1026" s="95">
        <v>0.47</v>
      </c>
      <c r="V1026" s="95">
        <v>0.53</v>
      </c>
      <c r="W1026" s="95">
        <v>1.39</v>
      </c>
      <c r="X1026" s="95"/>
      <c r="Y1026" s="95"/>
      <c r="Z1026" s="74" t="s">
        <v>1111</v>
      </c>
      <c r="AA1026" s="95">
        <v>3.35</v>
      </c>
      <c r="AB1026" s="95">
        <v>1.45</v>
      </c>
      <c r="AC1026" s="74" t="s">
        <v>1111</v>
      </c>
      <c r="AD1026" s="95">
        <v>830612191.91999996</v>
      </c>
    </row>
    <row r="1027" spans="1:30" x14ac:dyDescent="0.2">
      <c r="A1027" s="74" t="s">
        <v>2136</v>
      </c>
      <c r="B1027" s="95">
        <v>29.15</v>
      </c>
      <c r="C1027" s="95">
        <v>1.68</v>
      </c>
      <c r="D1027" s="95">
        <v>12.76</v>
      </c>
      <c r="E1027" s="95">
        <v>1.49</v>
      </c>
      <c r="F1027" s="95">
        <v>0.16</v>
      </c>
      <c r="G1027" s="95">
        <v>0</v>
      </c>
      <c r="H1027" s="95">
        <v>33.69</v>
      </c>
      <c r="I1027" s="95">
        <v>28.04</v>
      </c>
      <c r="J1027" s="95">
        <v>10.62</v>
      </c>
      <c r="K1027" s="95">
        <v>-9.4700000000000006</v>
      </c>
      <c r="L1027" s="95">
        <v>-20.09</v>
      </c>
      <c r="M1027" s="95">
        <v>-2.82</v>
      </c>
      <c r="N1027" s="95">
        <v>3.58</v>
      </c>
      <c r="O1027" s="95"/>
      <c r="P1027" s="95">
        <v>-0.16</v>
      </c>
      <c r="Q1027" s="95"/>
      <c r="R1027" s="95">
        <v>11.68</v>
      </c>
      <c r="S1027" s="95">
        <v>1.23</v>
      </c>
      <c r="T1027" s="95">
        <v>10.41</v>
      </c>
      <c r="U1027" s="95">
        <v>0.1</v>
      </c>
      <c r="V1027" s="95">
        <v>0.9</v>
      </c>
      <c r="W1027" s="95">
        <v>0.04</v>
      </c>
      <c r="X1027" s="95">
        <v>6.69</v>
      </c>
      <c r="Y1027" s="95">
        <v>13.55</v>
      </c>
      <c r="Z1027" s="74" t="s">
        <v>1111</v>
      </c>
      <c r="AA1027" s="95">
        <v>19.55</v>
      </c>
      <c r="AB1027" s="95">
        <v>2.2799999999999998</v>
      </c>
      <c r="AC1027" s="74" t="s">
        <v>1111</v>
      </c>
      <c r="AD1027" s="95">
        <v>124068230</v>
      </c>
    </row>
    <row r="1028" spans="1:30" x14ac:dyDescent="0.2">
      <c r="A1028" s="74" t="s">
        <v>2137</v>
      </c>
      <c r="B1028" s="95">
        <v>15.99</v>
      </c>
      <c r="C1028" s="95"/>
      <c r="D1028" s="95">
        <v>-33.28</v>
      </c>
      <c r="E1028" s="95">
        <v>4.26</v>
      </c>
      <c r="F1028" s="95">
        <v>1.98</v>
      </c>
      <c r="G1028" s="95">
        <v>80.84</v>
      </c>
      <c r="H1028" s="95">
        <v>-15.43</v>
      </c>
      <c r="I1028" s="95">
        <v>-15.73</v>
      </c>
      <c r="J1028" s="95">
        <v>-33.93</v>
      </c>
      <c r="K1028" s="95">
        <v>-34.270000000000003</v>
      </c>
      <c r="L1028" s="95">
        <v>-0.35</v>
      </c>
      <c r="M1028" s="95">
        <v>0.04</v>
      </c>
      <c r="N1028" s="95">
        <v>5.23</v>
      </c>
      <c r="O1028" s="95">
        <v>44.53</v>
      </c>
      <c r="P1028" s="95">
        <v>-2.79</v>
      </c>
      <c r="Q1028" s="95">
        <v>1.18</v>
      </c>
      <c r="R1028" s="95">
        <v>-12.8</v>
      </c>
      <c r="S1028" s="95">
        <v>-5.95</v>
      </c>
      <c r="T1028" s="95">
        <v>-8.91</v>
      </c>
      <c r="U1028" s="95">
        <v>0.47</v>
      </c>
      <c r="V1028" s="95">
        <v>0.53</v>
      </c>
      <c r="W1028" s="95">
        <v>0.38</v>
      </c>
      <c r="X1028" s="95">
        <v>39.25</v>
      </c>
      <c r="Y1028" s="95"/>
      <c r="Z1028" s="74" t="s">
        <v>1111</v>
      </c>
      <c r="AA1028" s="95">
        <v>3.75</v>
      </c>
      <c r="AB1028" s="95">
        <v>-0.48</v>
      </c>
      <c r="AC1028" s="74" t="s">
        <v>1111</v>
      </c>
      <c r="AD1028" s="95">
        <v>4736508231</v>
      </c>
    </row>
    <row r="1029" spans="1:30" x14ac:dyDescent="0.2">
      <c r="A1029" s="74" t="s">
        <v>2138</v>
      </c>
      <c r="B1029" s="95">
        <v>28.85</v>
      </c>
      <c r="C1029" s="95"/>
      <c r="D1029" s="95">
        <v>-18.63</v>
      </c>
      <c r="E1029" s="95">
        <v>3.08</v>
      </c>
      <c r="F1029" s="95">
        <v>2.93</v>
      </c>
      <c r="G1029" s="95">
        <v>100</v>
      </c>
      <c r="H1029" s="95">
        <v>-906.31</v>
      </c>
      <c r="I1029" s="95">
        <v>-891.92</v>
      </c>
      <c r="J1029" s="95">
        <v>-18.329999999999998</v>
      </c>
      <c r="K1029" s="95">
        <v>-12.6</v>
      </c>
      <c r="L1029" s="95">
        <v>5.74</v>
      </c>
      <c r="M1029" s="95">
        <v>-0.96</v>
      </c>
      <c r="N1029" s="95">
        <v>166.16</v>
      </c>
      <c r="O1029" s="95">
        <v>3.26</v>
      </c>
      <c r="P1029" s="95">
        <v>-40.01</v>
      </c>
      <c r="Q1029" s="95">
        <v>30.09</v>
      </c>
      <c r="R1029" s="95">
        <v>-16.55</v>
      </c>
      <c r="S1029" s="95">
        <v>-15.7</v>
      </c>
      <c r="T1029" s="95">
        <v>-17.010000000000002</v>
      </c>
      <c r="U1029" s="95">
        <v>0.95</v>
      </c>
      <c r="V1029" s="95">
        <v>0.05</v>
      </c>
      <c r="W1029" s="95">
        <v>0.02</v>
      </c>
      <c r="X1029" s="95">
        <v>6.24</v>
      </c>
      <c r="Y1029" s="95"/>
      <c r="Z1029" s="74" t="s">
        <v>1111</v>
      </c>
      <c r="AA1029" s="95">
        <v>9.36</v>
      </c>
      <c r="AB1029" s="95">
        <v>-1.55</v>
      </c>
      <c r="AC1029" s="74" t="s">
        <v>1111</v>
      </c>
      <c r="AD1029" s="95">
        <v>1346253515</v>
      </c>
    </row>
    <row r="1030" spans="1:30" x14ac:dyDescent="0.2">
      <c r="A1030" s="74" t="s">
        <v>2139</v>
      </c>
      <c r="B1030" s="95">
        <v>17.11</v>
      </c>
      <c r="C1030" s="95"/>
      <c r="D1030" s="95">
        <v>3.96</v>
      </c>
      <c r="E1030" s="95">
        <v>2.14</v>
      </c>
      <c r="F1030" s="95">
        <v>0.47</v>
      </c>
      <c r="G1030" s="95">
        <v>20.190000000000001</v>
      </c>
      <c r="H1030" s="95">
        <v>17.739999999999998</v>
      </c>
      <c r="I1030" s="95">
        <v>12.44</v>
      </c>
      <c r="J1030" s="95">
        <v>2.78</v>
      </c>
      <c r="K1030" s="95">
        <v>4.51</v>
      </c>
      <c r="L1030" s="95">
        <v>1.72</v>
      </c>
      <c r="M1030" s="95">
        <v>1.33</v>
      </c>
      <c r="N1030" s="95">
        <v>0.49</v>
      </c>
      <c r="O1030" s="95">
        <v>2.21</v>
      </c>
      <c r="P1030" s="95">
        <v>-0.78</v>
      </c>
      <c r="Q1030" s="95">
        <v>2.1800000000000002</v>
      </c>
      <c r="R1030" s="95">
        <v>54.03</v>
      </c>
      <c r="S1030" s="95">
        <v>11.95</v>
      </c>
      <c r="T1030" s="95">
        <v>27.1</v>
      </c>
      <c r="U1030" s="95">
        <v>0.22</v>
      </c>
      <c r="V1030" s="95">
        <v>0.78</v>
      </c>
      <c r="W1030" s="95">
        <v>0.96</v>
      </c>
      <c r="X1030" s="95">
        <v>21.61</v>
      </c>
      <c r="Y1030" s="95"/>
      <c r="Z1030" s="74" t="s">
        <v>1111</v>
      </c>
      <c r="AA1030" s="95">
        <v>7.99</v>
      </c>
      <c r="AB1030" s="95">
        <v>4.32</v>
      </c>
      <c r="AC1030" s="74" t="s">
        <v>1111</v>
      </c>
      <c r="AD1030" s="95">
        <v>8571554598</v>
      </c>
    </row>
    <row r="1031" spans="1:30" x14ac:dyDescent="0.2">
      <c r="A1031" s="74" t="s">
        <v>2140</v>
      </c>
      <c r="B1031" s="95">
        <v>49.08</v>
      </c>
      <c r="C1031" s="95"/>
      <c r="D1031" s="95">
        <v>33.159999999999997</v>
      </c>
      <c r="E1031" s="95">
        <v>6.49</v>
      </c>
      <c r="F1031" s="95">
        <v>5.35</v>
      </c>
      <c r="G1031" s="95">
        <v>43.46</v>
      </c>
      <c r="H1031" s="95">
        <v>18.28</v>
      </c>
      <c r="I1031" s="95">
        <v>14.44</v>
      </c>
      <c r="J1031" s="95">
        <v>26.19</v>
      </c>
      <c r="K1031" s="95">
        <v>25.27</v>
      </c>
      <c r="L1031" s="95">
        <v>-0.92</v>
      </c>
      <c r="M1031" s="95">
        <v>-0.23</v>
      </c>
      <c r="N1031" s="95">
        <v>4.79</v>
      </c>
      <c r="O1031" s="95">
        <v>13.21</v>
      </c>
      <c r="P1031" s="95">
        <v>-12.39</v>
      </c>
      <c r="Q1031" s="95">
        <v>3.49</v>
      </c>
      <c r="R1031" s="95">
        <v>19.579999999999998</v>
      </c>
      <c r="S1031" s="95">
        <v>16.14</v>
      </c>
      <c r="T1031" s="95">
        <v>19.579999999999998</v>
      </c>
      <c r="U1031" s="95">
        <v>0.82</v>
      </c>
      <c r="V1031" s="95">
        <v>0.18</v>
      </c>
      <c r="W1031" s="95">
        <v>1.1200000000000001</v>
      </c>
      <c r="X1031" s="95">
        <v>13.33</v>
      </c>
      <c r="Y1031" s="95">
        <v>20.46</v>
      </c>
      <c r="Z1031" s="74" t="s">
        <v>1111</v>
      </c>
      <c r="AA1031" s="95">
        <v>7.56</v>
      </c>
      <c r="AB1031" s="95">
        <v>1.48</v>
      </c>
      <c r="AC1031" s="74" t="s">
        <v>1111</v>
      </c>
      <c r="AD1031" s="95">
        <v>673976376</v>
      </c>
    </row>
    <row r="1032" spans="1:30" x14ac:dyDescent="0.2">
      <c r="A1032" s="74" t="s">
        <v>2141</v>
      </c>
      <c r="B1032" s="95">
        <v>10.1</v>
      </c>
      <c r="C1032" s="95"/>
      <c r="D1032" s="95">
        <v>22.11</v>
      </c>
      <c r="E1032" s="95">
        <v>2.1800000000000002</v>
      </c>
      <c r="F1032" s="95">
        <v>1.96</v>
      </c>
      <c r="G1032" s="95">
        <v>84.45</v>
      </c>
      <c r="H1032" s="95">
        <v>25.05</v>
      </c>
      <c r="I1032" s="95">
        <v>24.55</v>
      </c>
      <c r="J1032" s="95">
        <v>21.67</v>
      </c>
      <c r="K1032" s="95">
        <v>12.12</v>
      </c>
      <c r="L1032" s="95">
        <v>-9.5399999999999991</v>
      </c>
      <c r="M1032" s="95">
        <v>-0.96</v>
      </c>
      <c r="N1032" s="95">
        <v>5.43</v>
      </c>
      <c r="O1032" s="95">
        <v>2.31</v>
      </c>
      <c r="P1032" s="95">
        <v>-20.56</v>
      </c>
      <c r="Q1032" s="95">
        <v>16.97</v>
      </c>
      <c r="R1032" s="95">
        <v>9.8800000000000008</v>
      </c>
      <c r="S1032" s="95">
        <v>8.8800000000000008</v>
      </c>
      <c r="T1032" s="95">
        <v>10.08</v>
      </c>
      <c r="U1032" s="95">
        <v>0.9</v>
      </c>
      <c r="V1032" s="95">
        <v>0.1</v>
      </c>
      <c r="W1032" s="95">
        <v>0.36</v>
      </c>
      <c r="X1032" s="95"/>
      <c r="Y1032" s="95"/>
      <c r="Z1032" s="74" t="s">
        <v>1111</v>
      </c>
      <c r="AA1032" s="95">
        <v>4.62</v>
      </c>
      <c r="AB1032" s="95">
        <v>0.46</v>
      </c>
      <c r="AC1032" s="74" t="s">
        <v>1111</v>
      </c>
      <c r="AD1032" s="95">
        <v>107985160</v>
      </c>
    </row>
    <row r="1033" spans="1:30" x14ac:dyDescent="0.2">
      <c r="A1033" s="74" t="s">
        <v>2142</v>
      </c>
      <c r="B1033" s="95">
        <v>80</v>
      </c>
      <c r="C1033" s="95">
        <v>0.41</v>
      </c>
      <c r="D1033" s="95">
        <v>19.54</v>
      </c>
      <c r="E1033" s="95">
        <v>8.14</v>
      </c>
      <c r="F1033" s="95">
        <v>1.38</v>
      </c>
      <c r="G1033" s="95">
        <v>63.65</v>
      </c>
      <c r="H1033" s="95">
        <v>20.149999999999999</v>
      </c>
      <c r="I1033" s="95">
        <v>18.350000000000001</v>
      </c>
      <c r="J1033" s="95">
        <v>17.79</v>
      </c>
      <c r="K1033" s="95">
        <v>22.81</v>
      </c>
      <c r="L1033" s="95">
        <v>5.0199999999999996</v>
      </c>
      <c r="M1033" s="95">
        <v>2.2999999999999998</v>
      </c>
      <c r="N1033" s="95">
        <v>3.59</v>
      </c>
      <c r="O1033" s="95">
        <v>30.63</v>
      </c>
      <c r="P1033" s="95">
        <v>-1.54</v>
      </c>
      <c r="Q1033" s="95">
        <v>1.69</v>
      </c>
      <c r="R1033" s="95">
        <v>41.67</v>
      </c>
      <c r="S1033" s="95">
        <v>7.04</v>
      </c>
      <c r="T1033" s="95">
        <v>11.34</v>
      </c>
      <c r="U1033" s="95">
        <v>0.17</v>
      </c>
      <c r="V1033" s="95">
        <v>0.83</v>
      </c>
      <c r="W1033" s="95">
        <v>0.38</v>
      </c>
      <c r="X1033" s="95">
        <v>1.45</v>
      </c>
      <c r="Y1033" s="95">
        <v>18.71</v>
      </c>
      <c r="Z1033" s="74" t="s">
        <v>1111</v>
      </c>
      <c r="AA1033" s="95">
        <v>9.82</v>
      </c>
      <c r="AB1033" s="95">
        <v>4.09</v>
      </c>
      <c r="AC1033" s="74" t="s">
        <v>1111</v>
      </c>
      <c r="AD1033" s="95">
        <v>5889478560</v>
      </c>
    </row>
    <row r="1034" spans="1:30" x14ac:dyDescent="0.2">
      <c r="A1034" s="74" t="s">
        <v>2143</v>
      </c>
      <c r="B1034" s="95">
        <v>94.8</v>
      </c>
      <c r="C1034" s="95"/>
      <c r="D1034" s="95">
        <v>26.65</v>
      </c>
      <c r="E1034" s="95">
        <v>3.52</v>
      </c>
      <c r="F1034" s="95">
        <v>1.18</v>
      </c>
      <c r="G1034" s="95">
        <v>32.04</v>
      </c>
      <c r="H1034" s="95">
        <v>7.27</v>
      </c>
      <c r="I1034" s="95">
        <v>5.56</v>
      </c>
      <c r="J1034" s="95">
        <v>20.39</v>
      </c>
      <c r="K1034" s="95">
        <v>23.72</v>
      </c>
      <c r="L1034" s="95">
        <v>3.33</v>
      </c>
      <c r="M1034" s="95">
        <v>0.57999999999999996</v>
      </c>
      <c r="N1034" s="95">
        <v>1.48</v>
      </c>
      <c r="O1034" s="95">
        <v>4.9400000000000004</v>
      </c>
      <c r="P1034" s="95">
        <v>-2.0099999999999998</v>
      </c>
      <c r="Q1034" s="95">
        <v>2.41</v>
      </c>
      <c r="R1034" s="95">
        <v>13.23</v>
      </c>
      <c r="S1034" s="95">
        <v>4.45</v>
      </c>
      <c r="T1034" s="95">
        <v>6.42</v>
      </c>
      <c r="U1034" s="95">
        <v>0.34</v>
      </c>
      <c r="V1034" s="95">
        <v>0.66</v>
      </c>
      <c r="W1034" s="95">
        <v>0.8</v>
      </c>
      <c r="X1034" s="95">
        <v>-0.81</v>
      </c>
      <c r="Y1034" s="95">
        <v>25.05</v>
      </c>
      <c r="Z1034" s="74" t="s">
        <v>1111</v>
      </c>
      <c r="AA1034" s="95">
        <v>26.9</v>
      </c>
      <c r="AB1034" s="95">
        <v>3.56</v>
      </c>
      <c r="AC1034" s="74" t="s">
        <v>1111</v>
      </c>
      <c r="AD1034" s="95">
        <v>5158267080</v>
      </c>
    </row>
    <row r="1035" spans="1:30" x14ac:dyDescent="0.2">
      <c r="A1035" s="74" t="s">
        <v>2144</v>
      </c>
      <c r="B1035" s="95">
        <v>1.1299999999999999</v>
      </c>
      <c r="C1035" s="95"/>
      <c r="D1035" s="95">
        <v>-4.1900000000000004</v>
      </c>
      <c r="E1035" s="95">
        <v>3.79</v>
      </c>
      <c r="F1035" s="95">
        <v>3.27</v>
      </c>
      <c r="G1035" s="95">
        <v>-127.85</v>
      </c>
      <c r="H1035" s="95">
        <v>-1540.69</v>
      </c>
      <c r="I1035" s="95">
        <v>-1540.33</v>
      </c>
      <c r="J1035" s="95">
        <v>-4.1900000000000004</v>
      </c>
      <c r="K1035" s="95">
        <v>-3.22</v>
      </c>
      <c r="L1035" s="95">
        <v>0.97</v>
      </c>
      <c r="M1035" s="95">
        <v>-0.87</v>
      </c>
      <c r="N1035" s="95">
        <v>64.52</v>
      </c>
      <c r="O1035" s="95">
        <v>4.34</v>
      </c>
      <c r="P1035" s="95">
        <v>-22.17</v>
      </c>
      <c r="Q1035" s="95">
        <v>8.59</v>
      </c>
      <c r="R1035" s="95">
        <v>-90.42</v>
      </c>
      <c r="S1035" s="95">
        <v>-78.11</v>
      </c>
      <c r="T1035" s="95">
        <v>-84.99</v>
      </c>
      <c r="U1035" s="95">
        <v>0.86</v>
      </c>
      <c r="V1035" s="95">
        <v>0.14000000000000001</v>
      </c>
      <c r="W1035" s="95">
        <v>0.05</v>
      </c>
      <c r="X1035" s="95"/>
      <c r="Y1035" s="95"/>
      <c r="Z1035" s="74" t="s">
        <v>1111</v>
      </c>
      <c r="AA1035" s="95">
        <v>0.3</v>
      </c>
      <c r="AB1035" s="95">
        <v>-0.27</v>
      </c>
      <c r="AC1035" s="74" t="s">
        <v>1111</v>
      </c>
      <c r="AD1035" s="95">
        <v>35679411</v>
      </c>
    </row>
    <row r="1036" spans="1:30" x14ac:dyDescent="0.2">
      <c r="A1036" s="74" t="s">
        <v>2145</v>
      </c>
      <c r="B1036" s="95">
        <v>6.59</v>
      </c>
      <c r="C1036" s="95"/>
      <c r="D1036" s="95">
        <v>-2.48</v>
      </c>
      <c r="E1036" s="95">
        <v>0.99</v>
      </c>
      <c r="F1036" s="95">
        <v>0.66</v>
      </c>
      <c r="G1036" s="95">
        <v>33.229999999999997</v>
      </c>
      <c r="H1036" s="95">
        <v>-181.28</v>
      </c>
      <c r="I1036" s="95">
        <v>-176.14</v>
      </c>
      <c r="J1036" s="95">
        <v>-2.41</v>
      </c>
      <c r="K1036" s="95">
        <v>-0.57999999999999996</v>
      </c>
      <c r="L1036" s="95">
        <v>1.84</v>
      </c>
      <c r="M1036" s="95">
        <v>-0.75</v>
      </c>
      <c r="N1036" s="95">
        <v>4.37</v>
      </c>
      <c r="O1036" s="95">
        <v>1.31</v>
      </c>
      <c r="P1036" s="95">
        <v>-1.69</v>
      </c>
      <c r="Q1036" s="95">
        <v>5.45</v>
      </c>
      <c r="R1036" s="95">
        <v>-39.92</v>
      </c>
      <c r="S1036" s="95">
        <v>-26.37</v>
      </c>
      <c r="T1036" s="95">
        <v>-38.119999999999997</v>
      </c>
      <c r="U1036" s="95">
        <v>0.66</v>
      </c>
      <c r="V1036" s="95">
        <v>0.34</v>
      </c>
      <c r="W1036" s="95">
        <v>0.15</v>
      </c>
      <c r="X1036" s="95">
        <v>8.08</v>
      </c>
      <c r="Y1036" s="95"/>
      <c r="Z1036" s="74" t="s">
        <v>1111</v>
      </c>
      <c r="AA1036" s="95">
        <v>6.65</v>
      </c>
      <c r="AB1036" s="95">
        <v>-2.65</v>
      </c>
      <c r="AC1036" s="74" t="s">
        <v>1111</v>
      </c>
      <c r="AD1036" s="95">
        <v>300136980</v>
      </c>
    </row>
    <row r="1037" spans="1:30" x14ac:dyDescent="0.2">
      <c r="A1037" s="74" t="s">
        <v>2146</v>
      </c>
      <c r="B1037" s="95">
        <v>13.99</v>
      </c>
      <c r="C1037" s="95"/>
      <c r="D1037" s="95">
        <v>-4.3</v>
      </c>
      <c r="E1037" s="95"/>
      <c r="F1037" s="95">
        <v>0.6</v>
      </c>
      <c r="G1037" s="95">
        <v>4.66</v>
      </c>
      <c r="H1037" s="95">
        <v>-3.92</v>
      </c>
      <c r="I1037" s="95">
        <v>-9.0299999999999994</v>
      </c>
      <c r="J1037" s="95">
        <v>-9.89</v>
      </c>
      <c r="K1037" s="95">
        <v>-21.11</v>
      </c>
      <c r="L1037" s="95">
        <v>-11.22</v>
      </c>
      <c r="M1037" s="95"/>
      <c r="N1037" s="95">
        <v>0.39</v>
      </c>
      <c r="O1037" s="95">
        <v>-4.03</v>
      </c>
      <c r="P1037" s="95">
        <v>-0.87</v>
      </c>
      <c r="Q1037" s="95">
        <v>0.67</v>
      </c>
      <c r="R1037" s="95"/>
      <c r="S1037" s="95">
        <v>-13.96</v>
      </c>
      <c r="T1037" s="95">
        <v>-8.98</v>
      </c>
      <c r="U1037" s="95">
        <v>0</v>
      </c>
      <c r="V1037" s="95">
        <v>1.1599999999999999</v>
      </c>
      <c r="W1037" s="95">
        <v>1.55</v>
      </c>
      <c r="X1037" s="95">
        <v>-10.41</v>
      </c>
      <c r="Y1037" s="95"/>
      <c r="Z1037" s="74" t="s">
        <v>1111</v>
      </c>
      <c r="AA1037" s="95">
        <v>0</v>
      </c>
      <c r="AB1037" s="95">
        <v>-3.26</v>
      </c>
      <c r="AC1037" s="74" t="s">
        <v>1111</v>
      </c>
      <c r="AD1037" s="95">
        <v>1100681437</v>
      </c>
    </row>
    <row r="1038" spans="1:30" x14ac:dyDescent="0.2">
      <c r="A1038" s="74" t="s">
        <v>2147</v>
      </c>
      <c r="B1038" s="95">
        <v>5.24</v>
      </c>
      <c r="C1038" s="95"/>
      <c r="D1038" s="95">
        <v>-12.53</v>
      </c>
      <c r="E1038" s="95">
        <v>1.57</v>
      </c>
      <c r="F1038" s="95">
        <v>1.27</v>
      </c>
      <c r="G1038" s="95">
        <v>15.47</v>
      </c>
      <c r="H1038" s="95">
        <v>-37.020000000000003</v>
      </c>
      <c r="I1038" s="95">
        <v>-39.1</v>
      </c>
      <c r="J1038" s="95">
        <v>-13.23</v>
      </c>
      <c r="K1038" s="95">
        <v>-10.73</v>
      </c>
      <c r="L1038" s="95">
        <v>2.5</v>
      </c>
      <c r="M1038" s="95">
        <v>-0.3</v>
      </c>
      <c r="N1038" s="95">
        <v>4.9000000000000004</v>
      </c>
      <c r="O1038" s="95">
        <v>3.87</v>
      </c>
      <c r="P1038" s="95">
        <v>-2.25</v>
      </c>
      <c r="Q1038" s="95">
        <v>4.17</v>
      </c>
      <c r="R1038" s="95">
        <v>-12.5</v>
      </c>
      <c r="S1038" s="95">
        <v>-10.17</v>
      </c>
      <c r="T1038" s="95">
        <v>-11.27</v>
      </c>
      <c r="U1038" s="95">
        <v>0.81</v>
      </c>
      <c r="V1038" s="95">
        <v>0.19</v>
      </c>
      <c r="W1038" s="95">
        <v>0.26</v>
      </c>
      <c r="X1038" s="95">
        <v>-5.36</v>
      </c>
      <c r="Y1038" s="95"/>
      <c r="Z1038" s="74" t="s">
        <v>1111</v>
      </c>
      <c r="AA1038" s="95">
        <v>3.35</v>
      </c>
      <c r="AB1038" s="95">
        <v>-0.42</v>
      </c>
      <c r="AC1038" s="74" t="s">
        <v>1111</v>
      </c>
      <c r="AD1038" s="95">
        <v>1168983740</v>
      </c>
    </row>
    <row r="1039" spans="1:30" x14ac:dyDescent="0.2">
      <c r="A1039" s="74" t="s">
        <v>2148</v>
      </c>
      <c r="B1039" s="95">
        <v>2.5299999999999998</v>
      </c>
      <c r="C1039" s="95"/>
      <c r="D1039" s="95">
        <v>-2.95</v>
      </c>
      <c r="E1039" s="95">
        <v>2.93</v>
      </c>
      <c r="F1039" s="95">
        <v>1.26</v>
      </c>
      <c r="G1039" s="95">
        <v>100</v>
      </c>
      <c r="H1039" s="95">
        <v>-38.67</v>
      </c>
      <c r="I1039" s="95">
        <v>-38.94</v>
      </c>
      <c r="J1039" s="95">
        <v>-2.97</v>
      </c>
      <c r="K1039" s="95">
        <v>-1.92</v>
      </c>
      <c r="L1039" s="95">
        <v>1.05</v>
      </c>
      <c r="M1039" s="95">
        <v>-1.03</v>
      </c>
      <c r="N1039" s="95">
        <v>1.1499999999999999</v>
      </c>
      <c r="O1039" s="95">
        <v>3.64</v>
      </c>
      <c r="P1039" s="95">
        <v>-3.04</v>
      </c>
      <c r="Q1039" s="95">
        <v>2.4300000000000002</v>
      </c>
      <c r="R1039" s="95">
        <v>-99.16</v>
      </c>
      <c r="S1039" s="95">
        <v>-42.52</v>
      </c>
      <c r="T1039" s="95">
        <v>-93.89</v>
      </c>
      <c r="U1039" s="95">
        <v>0.43</v>
      </c>
      <c r="V1039" s="95">
        <v>0.56999999999999995</v>
      </c>
      <c r="W1039" s="95">
        <v>1.0900000000000001</v>
      </c>
      <c r="X1039" s="95"/>
      <c r="Y1039" s="95"/>
      <c r="Z1039" s="74" t="s">
        <v>1111</v>
      </c>
      <c r="AA1039" s="95">
        <v>0.86</v>
      </c>
      <c r="AB1039" s="95">
        <v>-0.86</v>
      </c>
      <c r="AC1039" s="74" t="s">
        <v>1111</v>
      </c>
      <c r="AD1039" s="95">
        <v>1196098739</v>
      </c>
    </row>
    <row r="1040" spans="1:30" x14ac:dyDescent="0.2">
      <c r="A1040" s="74" t="s">
        <v>2149</v>
      </c>
      <c r="B1040" s="95">
        <v>1.86</v>
      </c>
      <c r="C1040" s="95"/>
      <c r="D1040" s="95">
        <v>101.19</v>
      </c>
      <c r="E1040" s="95">
        <v>1.33</v>
      </c>
      <c r="F1040" s="95">
        <v>0.84</v>
      </c>
      <c r="G1040" s="95">
        <v>100</v>
      </c>
      <c r="H1040" s="95">
        <v>100</v>
      </c>
      <c r="I1040" s="95">
        <v>2.91</v>
      </c>
      <c r="J1040" s="95">
        <v>2.95</v>
      </c>
      <c r="K1040" s="95">
        <v>1.92</v>
      </c>
      <c r="L1040" s="95">
        <v>-1.03</v>
      </c>
      <c r="M1040" s="95">
        <v>-0.46</v>
      </c>
      <c r="N1040" s="95">
        <v>2.95</v>
      </c>
      <c r="O1040" s="95">
        <v>1.57</v>
      </c>
      <c r="P1040" s="95">
        <v>-7.84</v>
      </c>
      <c r="Q1040" s="95">
        <v>2.48</v>
      </c>
      <c r="R1040" s="95">
        <v>1.31</v>
      </c>
      <c r="S1040" s="95">
        <v>0.83</v>
      </c>
      <c r="T1040" s="95">
        <v>44.98</v>
      </c>
      <c r="U1040" s="95">
        <v>0.63</v>
      </c>
      <c r="V1040" s="95">
        <v>0.37</v>
      </c>
      <c r="W1040" s="95">
        <v>0.28000000000000003</v>
      </c>
      <c r="X1040" s="95"/>
      <c r="Y1040" s="95"/>
      <c r="Z1040" s="74" t="s">
        <v>1111</v>
      </c>
      <c r="AA1040" s="95">
        <v>1.4</v>
      </c>
      <c r="AB1040" s="95">
        <v>0.02</v>
      </c>
      <c r="AC1040" s="74" t="s">
        <v>1111</v>
      </c>
      <c r="AD1040" s="95">
        <v>37945488</v>
      </c>
    </row>
    <row r="1041" spans="1:30" x14ac:dyDescent="0.2">
      <c r="A1041" s="74" t="s">
        <v>2150</v>
      </c>
      <c r="B1041" s="95">
        <v>8.92</v>
      </c>
      <c r="C1041" s="95"/>
      <c r="D1041" s="95">
        <v>-17.809999999999999</v>
      </c>
      <c r="E1041" s="95">
        <v>4.78</v>
      </c>
      <c r="F1041" s="95">
        <v>3.07</v>
      </c>
      <c r="G1041" s="95">
        <v>67.66</v>
      </c>
      <c r="H1041" s="95">
        <v>-68.489999999999995</v>
      </c>
      <c r="I1041" s="95">
        <v>-75.27</v>
      </c>
      <c r="J1041" s="95">
        <v>-19.57</v>
      </c>
      <c r="K1041" s="95">
        <v>-15.85</v>
      </c>
      <c r="L1041" s="95">
        <v>3.72</v>
      </c>
      <c r="M1041" s="95">
        <v>-0.91</v>
      </c>
      <c r="N1041" s="95">
        <v>13.4</v>
      </c>
      <c r="O1041" s="95">
        <v>3.49</v>
      </c>
      <c r="P1041" s="95">
        <v>-56.88</v>
      </c>
      <c r="Q1041" s="95">
        <v>14.17</v>
      </c>
      <c r="R1041" s="95">
        <v>-26.84</v>
      </c>
      <c r="S1041" s="95">
        <v>-17.239999999999998</v>
      </c>
      <c r="T1041" s="95">
        <v>-17.45</v>
      </c>
      <c r="U1041" s="95">
        <v>0.64</v>
      </c>
      <c r="V1041" s="95">
        <v>0.36</v>
      </c>
      <c r="W1041" s="95">
        <v>0.23</v>
      </c>
      <c r="X1041" s="95">
        <v>22.8</v>
      </c>
      <c r="Y1041" s="95"/>
      <c r="Z1041" s="74" t="s">
        <v>1111</v>
      </c>
      <c r="AA1041" s="95">
        <v>1.87</v>
      </c>
      <c r="AB1041" s="95">
        <v>-0.5</v>
      </c>
      <c r="AC1041" s="74" t="s">
        <v>1111</v>
      </c>
      <c r="AD1041" s="95">
        <v>210865232</v>
      </c>
    </row>
    <row r="1042" spans="1:30" x14ac:dyDescent="0.2">
      <c r="A1042" s="74" t="s">
        <v>2151</v>
      </c>
      <c r="B1042" s="95">
        <v>49.33</v>
      </c>
      <c r="C1042" s="95">
        <v>0.93</v>
      </c>
      <c r="D1042" s="95">
        <v>21.84</v>
      </c>
      <c r="E1042" s="95">
        <v>2.63</v>
      </c>
      <c r="F1042" s="95">
        <v>1.1599999999999999</v>
      </c>
      <c r="G1042" s="95">
        <v>86.96</v>
      </c>
      <c r="H1042" s="95">
        <v>28.88</v>
      </c>
      <c r="I1042" s="95">
        <v>17.84</v>
      </c>
      <c r="J1042" s="95">
        <v>13.49</v>
      </c>
      <c r="K1042" s="95">
        <v>16.62</v>
      </c>
      <c r="L1042" s="95">
        <v>3.13</v>
      </c>
      <c r="M1042" s="95">
        <v>0.61</v>
      </c>
      <c r="N1042" s="95">
        <v>3.9</v>
      </c>
      <c r="O1042" s="95">
        <v>31.41</v>
      </c>
      <c r="P1042" s="95">
        <v>-1.33</v>
      </c>
      <c r="Q1042" s="95">
        <v>1.41</v>
      </c>
      <c r="R1042" s="95">
        <v>12.06</v>
      </c>
      <c r="S1042" s="95">
        <v>5.33</v>
      </c>
      <c r="T1042" s="95">
        <v>9.18</v>
      </c>
      <c r="U1042" s="95">
        <v>0.44</v>
      </c>
      <c r="V1042" s="95">
        <v>0.56000000000000005</v>
      </c>
      <c r="W1042" s="95">
        <v>0.3</v>
      </c>
      <c r="X1042" s="95">
        <v>-0.71</v>
      </c>
      <c r="Y1042" s="95"/>
      <c r="Z1042" s="74" t="s">
        <v>1111</v>
      </c>
      <c r="AA1042" s="95">
        <v>18.73</v>
      </c>
      <c r="AB1042" s="95">
        <v>2.2599999999999998</v>
      </c>
      <c r="AC1042" s="74" t="s">
        <v>1111</v>
      </c>
      <c r="AD1042" s="95">
        <v>18034105797</v>
      </c>
    </row>
    <row r="1043" spans="1:30" x14ac:dyDescent="0.2">
      <c r="A1043" s="74" t="s">
        <v>2152</v>
      </c>
      <c r="B1043" s="95">
        <v>0.53</v>
      </c>
      <c r="C1043" s="95"/>
      <c r="D1043" s="95">
        <v>-1.48</v>
      </c>
      <c r="E1043" s="95">
        <v>0.84</v>
      </c>
      <c r="F1043" s="95">
        <v>0.77</v>
      </c>
      <c r="G1043" s="95"/>
      <c r="H1043" s="95"/>
      <c r="I1043" s="95"/>
      <c r="J1043" s="95">
        <v>-1.48</v>
      </c>
      <c r="K1043" s="95">
        <v>0.36</v>
      </c>
      <c r="L1043" s="95">
        <v>1.85</v>
      </c>
      <c r="M1043" s="95">
        <v>-1.05</v>
      </c>
      <c r="N1043" s="95"/>
      <c r="O1043" s="95">
        <v>0.85</v>
      </c>
      <c r="P1043" s="95">
        <v>-57.83</v>
      </c>
      <c r="Q1043" s="95">
        <v>13.07</v>
      </c>
      <c r="R1043" s="95">
        <v>-56.55</v>
      </c>
      <c r="S1043" s="95">
        <v>-52.01</v>
      </c>
      <c r="T1043" s="95">
        <v>-56.55</v>
      </c>
      <c r="U1043" s="95">
        <v>0.92</v>
      </c>
      <c r="V1043" s="95">
        <v>0.08</v>
      </c>
      <c r="W1043" s="95">
        <v>0</v>
      </c>
      <c r="X1043" s="95"/>
      <c r="Y1043" s="95"/>
      <c r="Z1043" s="74" t="s">
        <v>1111</v>
      </c>
      <c r="AA1043" s="95">
        <v>0.63</v>
      </c>
      <c r="AB1043" s="95">
        <v>-0.36</v>
      </c>
      <c r="AC1043" s="74" t="s">
        <v>1111</v>
      </c>
      <c r="AD1043" s="95">
        <v>32383689</v>
      </c>
    </row>
    <row r="1044" spans="1:30" x14ac:dyDescent="0.2">
      <c r="A1044" s="74" t="s">
        <v>2153</v>
      </c>
      <c r="B1044" s="95">
        <v>0.12</v>
      </c>
      <c r="C1044" s="95"/>
      <c r="D1044" s="95">
        <v>-0.34</v>
      </c>
      <c r="E1044" s="95">
        <v>0.19</v>
      </c>
      <c r="F1044" s="95">
        <v>0.17</v>
      </c>
      <c r="G1044" s="95"/>
      <c r="H1044" s="95"/>
      <c r="I1044" s="95"/>
      <c r="J1044" s="95">
        <v>-0.34</v>
      </c>
      <c r="K1044" s="95">
        <v>0.36</v>
      </c>
      <c r="L1044" s="95">
        <v>1.85</v>
      </c>
      <c r="M1044" s="95">
        <v>-1.05</v>
      </c>
      <c r="N1044" s="95"/>
      <c r="O1044" s="95">
        <v>0.19</v>
      </c>
      <c r="P1044" s="95">
        <v>-13.09</v>
      </c>
      <c r="Q1044" s="95">
        <v>13.07</v>
      </c>
      <c r="R1044" s="95">
        <v>-56.55</v>
      </c>
      <c r="S1044" s="95">
        <v>-52.01</v>
      </c>
      <c r="T1044" s="95">
        <v>-56.55</v>
      </c>
      <c r="U1044" s="95">
        <v>0.92</v>
      </c>
      <c r="V1044" s="95">
        <v>0.08</v>
      </c>
      <c r="W1044" s="95">
        <v>0</v>
      </c>
      <c r="X1044" s="95"/>
      <c r="Y1044" s="95"/>
      <c r="Z1044" s="74" t="s">
        <v>1111</v>
      </c>
      <c r="AA1044" s="95">
        <v>0.63</v>
      </c>
      <c r="AB1044" s="95">
        <v>-0.36</v>
      </c>
      <c r="AC1044" s="74" t="s">
        <v>1111</v>
      </c>
      <c r="AD1044" s="95">
        <v>32383689</v>
      </c>
    </row>
    <row r="1045" spans="1:30" x14ac:dyDescent="0.2">
      <c r="A1045" s="74" t="s">
        <v>2154</v>
      </c>
      <c r="B1045" s="95">
        <v>0.86</v>
      </c>
      <c r="C1045" s="95"/>
      <c r="D1045" s="95">
        <v>138.61000000000001</v>
      </c>
      <c r="E1045" s="95">
        <v>0.36</v>
      </c>
      <c r="F1045" s="95">
        <v>0.28000000000000003</v>
      </c>
      <c r="G1045" s="95">
        <v>42.4</v>
      </c>
      <c r="H1045" s="95">
        <v>-19.16</v>
      </c>
      <c r="I1045" s="95">
        <v>0.46</v>
      </c>
      <c r="J1045" s="95">
        <v>-3.32</v>
      </c>
      <c r="K1045" s="95">
        <v>-2.61</v>
      </c>
      <c r="L1045" s="95">
        <v>0.7</v>
      </c>
      <c r="M1045" s="95">
        <v>-0.08</v>
      </c>
      <c r="N1045" s="95">
        <v>0.64</v>
      </c>
      <c r="O1045" s="95">
        <v>0.81</v>
      </c>
      <c r="P1045" s="95">
        <v>-0.56000000000000005</v>
      </c>
      <c r="Q1045" s="95">
        <v>3.3</v>
      </c>
      <c r="R1045" s="95">
        <v>0.26</v>
      </c>
      <c r="S1045" s="95">
        <v>0.2</v>
      </c>
      <c r="T1045" s="95">
        <v>-20.55</v>
      </c>
      <c r="U1045" s="95">
        <v>0.79</v>
      </c>
      <c r="V1045" s="95">
        <v>0.21</v>
      </c>
      <c r="W1045" s="95">
        <v>0.44</v>
      </c>
      <c r="X1045" s="95">
        <v>-12.84</v>
      </c>
      <c r="Y1045" s="95">
        <v>-40.51</v>
      </c>
      <c r="Z1045" s="74" t="s">
        <v>1111</v>
      </c>
      <c r="AA1045" s="95">
        <v>2.4</v>
      </c>
      <c r="AB1045" s="95">
        <v>0.01</v>
      </c>
      <c r="AC1045" s="74" t="s">
        <v>1111</v>
      </c>
      <c r="AD1045" s="95">
        <v>19266580</v>
      </c>
    </row>
    <row r="1046" spans="1:30" x14ac:dyDescent="0.2">
      <c r="A1046" s="74" t="s">
        <v>2155</v>
      </c>
      <c r="B1046" s="95">
        <v>10.79</v>
      </c>
      <c r="C1046" s="95"/>
      <c r="D1046" s="95">
        <v>15.41</v>
      </c>
      <c r="E1046" s="95">
        <v>0.94</v>
      </c>
      <c r="F1046" s="95">
        <v>0.36</v>
      </c>
      <c r="G1046" s="95">
        <v>8.18</v>
      </c>
      <c r="H1046" s="95">
        <v>2.7</v>
      </c>
      <c r="I1046" s="95">
        <v>1.56</v>
      </c>
      <c r="J1046" s="95">
        <v>8.92</v>
      </c>
      <c r="K1046" s="95">
        <v>8.9700000000000006</v>
      </c>
      <c r="L1046" s="95">
        <v>0.05</v>
      </c>
      <c r="M1046" s="95">
        <v>0</v>
      </c>
      <c r="N1046" s="95">
        <v>0.24</v>
      </c>
      <c r="O1046" s="95">
        <v>1.1399999999999999</v>
      </c>
      <c r="P1046" s="95">
        <v>-1.49</v>
      </c>
      <c r="Q1046" s="95">
        <v>1.71</v>
      </c>
      <c r="R1046" s="95">
        <v>6.11</v>
      </c>
      <c r="S1046" s="95">
        <v>2.33</v>
      </c>
      <c r="T1046" s="95">
        <v>6.36</v>
      </c>
      <c r="U1046" s="95">
        <v>0.38</v>
      </c>
      <c r="V1046" s="95">
        <v>0.62</v>
      </c>
      <c r="W1046" s="95">
        <v>1.49</v>
      </c>
      <c r="X1046" s="95">
        <v>0.38</v>
      </c>
      <c r="Y1046" s="95">
        <v>-1.96</v>
      </c>
      <c r="Z1046" s="74" t="s">
        <v>1111</v>
      </c>
      <c r="AA1046" s="95">
        <v>11.45</v>
      </c>
      <c r="AB1046" s="95">
        <v>0.7</v>
      </c>
      <c r="AC1046" s="74" t="s">
        <v>1111</v>
      </c>
      <c r="AD1046" s="95">
        <v>1345645717</v>
      </c>
    </row>
    <row r="1047" spans="1:30" x14ac:dyDescent="0.2">
      <c r="A1047" s="74" t="s">
        <v>2156</v>
      </c>
      <c r="B1047" s="95">
        <v>1.83</v>
      </c>
      <c r="C1047" s="95"/>
      <c r="D1047" s="95">
        <v>-4.29</v>
      </c>
      <c r="E1047" s="95">
        <v>6.12</v>
      </c>
      <c r="F1047" s="95">
        <v>3.99</v>
      </c>
      <c r="G1047" s="95">
        <v>100</v>
      </c>
      <c r="H1047" s="95">
        <v>-652.6</v>
      </c>
      <c r="I1047" s="95">
        <v>-652.6</v>
      </c>
      <c r="J1047" s="95">
        <v>-4.29</v>
      </c>
      <c r="K1047" s="95">
        <v>-3.32</v>
      </c>
      <c r="L1047" s="95">
        <v>0.99</v>
      </c>
      <c r="M1047" s="95">
        <v>-1.41</v>
      </c>
      <c r="N1047" s="95">
        <v>28</v>
      </c>
      <c r="O1047" s="95">
        <v>6.29</v>
      </c>
      <c r="P1047" s="95">
        <v>-127.71</v>
      </c>
      <c r="Q1047" s="95">
        <v>2.9</v>
      </c>
      <c r="R1047" s="95">
        <v>-142.56</v>
      </c>
      <c r="S1047" s="95">
        <v>-92.94</v>
      </c>
      <c r="T1047" s="95">
        <v>-142.56</v>
      </c>
      <c r="U1047" s="95">
        <v>0.65</v>
      </c>
      <c r="V1047" s="95">
        <v>0.35</v>
      </c>
      <c r="W1047" s="95">
        <v>0.14000000000000001</v>
      </c>
      <c r="X1047" s="95"/>
      <c r="Y1047" s="95"/>
      <c r="Z1047" s="74" t="s">
        <v>1111</v>
      </c>
      <c r="AA1047" s="95">
        <v>0.3</v>
      </c>
      <c r="AB1047" s="95">
        <v>-0.43</v>
      </c>
      <c r="AC1047" s="74" t="s">
        <v>1111</v>
      </c>
      <c r="AD1047" s="95">
        <v>109786360</v>
      </c>
    </row>
    <row r="1048" spans="1:30" x14ac:dyDescent="0.2">
      <c r="A1048" s="74" t="s">
        <v>2157</v>
      </c>
      <c r="B1048" s="95">
        <v>6.59</v>
      </c>
      <c r="C1048" s="95"/>
      <c r="D1048" s="95">
        <v>-12.42</v>
      </c>
      <c r="E1048" s="95">
        <v>0.89</v>
      </c>
      <c r="F1048" s="95">
        <v>0.86</v>
      </c>
      <c r="G1048" s="95">
        <v>71.75</v>
      </c>
      <c r="H1048" s="95">
        <v>-43.81</v>
      </c>
      <c r="I1048" s="95">
        <v>-44.48</v>
      </c>
      <c r="J1048" s="95">
        <v>-12.61</v>
      </c>
      <c r="K1048" s="95">
        <v>-11.35</v>
      </c>
      <c r="L1048" s="95">
        <v>1.28</v>
      </c>
      <c r="M1048" s="95">
        <v>-0.09</v>
      </c>
      <c r="N1048" s="95">
        <v>5.52</v>
      </c>
      <c r="O1048" s="95">
        <v>5.73</v>
      </c>
      <c r="P1048" s="95">
        <v>-1.05</v>
      </c>
      <c r="Q1048" s="95">
        <v>5.74</v>
      </c>
      <c r="R1048" s="95">
        <v>-7.19</v>
      </c>
      <c r="S1048" s="95">
        <v>-6.93</v>
      </c>
      <c r="T1048" s="95">
        <v>-7.06</v>
      </c>
      <c r="U1048" s="95">
        <v>0.96</v>
      </c>
      <c r="V1048" s="95">
        <v>0.04</v>
      </c>
      <c r="W1048" s="95">
        <v>0.16</v>
      </c>
      <c r="X1048" s="95"/>
      <c r="Y1048" s="95"/>
      <c r="Z1048" s="74" t="s">
        <v>1111</v>
      </c>
      <c r="AA1048" s="95">
        <v>7.38</v>
      </c>
      <c r="AB1048" s="95">
        <v>-0.53</v>
      </c>
      <c r="AC1048" s="74" t="s">
        <v>1111</v>
      </c>
      <c r="AD1048" s="95">
        <v>273555480</v>
      </c>
    </row>
    <row r="1049" spans="1:30" x14ac:dyDescent="0.2">
      <c r="A1049" s="74" t="s">
        <v>2158</v>
      </c>
      <c r="B1049" s="95">
        <v>0.37</v>
      </c>
      <c r="C1049" s="95"/>
      <c r="D1049" s="95">
        <v>-1.64</v>
      </c>
      <c r="E1049" s="95">
        <v>0.54</v>
      </c>
      <c r="F1049" s="95">
        <v>0.4</v>
      </c>
      <c r="G1049" s="95">
        <v>100</v>
      </c>
      <c r="H1049" s="95">
        <v>-4153.8</v>
      </c>
      <c r="I1049" s="95">
        <v>-3912</v>
      </c>
      <c r="J1049" s="95">
        <v>-1.54</v>
      </c>
      <c r="K1049" s="95">
        <v>0.8</v>
      </c>
      <c r="L1049" s="95">
        <v>2.35</v>
      </c>
      <c r="M1049" s="95">
        <v>-0.82</v>
      </c>
      <c r="N1049" s="95">
        <v>64.05</v>
      </c>
      <c r="O1049" s="95">
        <v>0.64</v>
      </c>
      <c r="P1049" s="95">
        <v>-1.41</v>
      </c>
      <c r="Q1049" s="95">
        <v>8.77</v>
      </c>
      <c r="R1049" s="95">
        <v>-32.96</v>
      </c>
      <c r="S1049" s="95">
        <v>-24.61</v>
      </c>
      <c r="T1049" s="95">
        <v>-34.71</v>
      </c>
      <c r="U1049" s="95">
        <v>0.75</v>
      </c>
      <c r="V1049" s="95">
        <v>0.25</v>
      </c>
      <c r="W1049" s="95">
        <v>0.01</v>
      </c>
      <c r="X1049" s="95">
        <v>0</v>
      </c>
      <c r="Y1049" s="95"/>
      <c r="Z1049" s="74" t="s">
        <v>1111</v>
      </c>
      <c r="AA1049" s="95">
        <v>0.69</v>
      </c>
      <c r="AB1049" s="95">
        <v>-0.23</v>
      </c>
      <c r="AC1049" s="74" t="s">
        <v>1111</v>
      </c>
      <c r="AD1049" s="95">
        <v>32026349</v>
      </c>
    </row>
    <row r="1050" spans="1:30" x14ac:dyDescent="0.2">
      <c r="A1050" s="74" t="s">
        <v>2159</v>
      </c>
      <c r="B1050" s="95">
        <v>2.12</v>
      </c>
      <c r="C1050" s="95"/>
      <c r="D1050" s="95">
        <v>-0.92</v>
      </c>
      <c r="E1050" s="95">
        <v>-1.22</v>
      </c>
      <c r="F1050" s="95">
        <v>0.54</v>
      </c>
      <c r="G1050" s="95">
        <v>74.430000000000007</v>
      </c>
      <c r="H1050" s="95">
        <v>-170.87</v>
      </c>
      <c r="I1050" s="95">
        <v>-191.62</v>
      </c>
      <c r="J1050" s="95">
        <v>-1.03</v>
      </c>
      <c r="K1050" s="95">
        <v>-2.64</v>
      </c>
      <c r="L1050" s="95">
        <v>-1.6</v>
      </c>
      <c r="M1050" s="95"/>
      <c r="N1050" s="95">
        <v>1.77</v>
      </c>
      <c r="O1050" s="95">
        <v>2.34</v>
      </c>
      <c r="P1050" s="95">
        <v>-0.99</v>
      </c>
      <c r="Q1050" s="95">
        <v>2.0499999999999998</v>
      </c>
      <c r="R1050" s="95">
        <v>-132.66</v>
      </c>
      <c r="S1050" s="95">
        <v>-58.88</v>
      </c>
      <c r="T1050" s="95">
        <v>-71.44</v>
      </c>
      <c r="U1050" s="95">
        <v>-0.44</v>
      </c>
      <c r="V1050" s="95">
        <v>1.44</v>
      </c>
      <c r="W1050" s="95">
        <v>0.31</v>
      </c>
      <c r="X1050" s="95"/>
      <c r="Y1050" s="95"/>
      <c r="Z1050" s="74" t="s">
        <v>1111</v>
      </c>
      <c r="AA1050" s="95">
        <v>-1.73</v>
      </c>
      <c r="AB1050" s="95">
        <v>-2.2999999999999998</v>
      </c>
      <c r="AC1050" s="74" t="s">
        <v>1111</v>
      </c>
      <c r="AD1050" s="95">
        <v>275555692</v>
      </c>
    </row>
    <row r="1051" spans="1:30" x14ac:dyDescent="0.2">
      <c r="A1051" s="74" t="s">
        <v>2160</v>
      </c>
      <c r="B1051" s="95">
        <v>16.46</v>
      </c>
      <c r="C1051" s="95"/>
      <c r="D1051" s="95">
        <v>-114.32</v>
      </c>
      <c r="E1051" s="95">
        <v>1.01</v>
      </c>
      <c r="F1051" s="95">
        <v>0.61</v>
      </c>
      <c r="G1051" s="95">
        <v>68.930000000000007</v>
      </c>
      <c r="H1051" s="95">
        <v>5.97</v>
      </c>
      <c r="I1051" s="95">
        <v>-5.58</v>
      </c>
      <c r="J1051" s="95">
        <v>106.78</v>
      </c>
      <c r="K1051" s="95">
        <v>115.86</v>
      </c>
      <c r="L1051" s="95">
        <v>9.2100000000000009</v>
      </c>
      <c r="M1051" s="95">
        <v>0.09</v>
      </c>
      <c r="N1051" s="95">
        <v>6.38</v>
      </c>
      <c r="O1051" s="95">
        <v>5.57</v>
      </c>
      <c r="P1051" s="95">
        <v>-0.85</v>
      </c>
      <c r="Q1051" s="95">
        <v>1.64</v>
      </c>
      <c r="R1051" s="95">
        <v>-0.88</v>
      </c>
      <c r="S1051" s="95">
        <v>-0.53</v>
      </c>
      <c r="T1051" s="95">
        <v>0.63</v>
      </c>
      <c r="U1051" s="95">
        <v>0.61</v>
      </c>
      <c r="V1051" s="95">
        <v>0.39</v>
      </c>
      <c r="W1051" s="95">
        <v>0.1</v>
      </c>
      <c r="X1051" s="95"/>
      <c r="Y1051" s="95"/>
      <c r="Z1051" s="74" t="s">
        <v>1111</v>
      </c>
      <c r="AA1051" s="95">
        <v>16.329999999999998</v>
      </c>
      <c r="AB1051" s="95">
        <v>-0.14000000000000001</v>
      </c>
      <c r="AC1051" s="74" t="s">
        <v>1111</v>
      </c>
      <c r="AD1051" s="95">
        <v>11289134280</v>
      </c>
    </row>
    <row r="1052" spans="1:30" x14ac:dyDescent="0.2">
      <c r="A1052" s="74" t="s">
        <v>2161</v>
      </c>
      <c r="B1052" s="95">
        <v>32.729999999999997</v>
      </c>
      <c r="C1052" s="95"/>
      <c r="D1052" s="95">
        <v>-36.42</v>
      </c>
      <c r="E1052" s="95">
        <v>1.1100000000000001</v>
      </c>
      <c r="F1052" s="95">
        <v>0.32</v>
      </c>
      <c r="G1052" s="95">
        <v>11.44</v>
      </c>
      <c r="H1052" s="95">
        <v>0.87</v>
      </c>
      <c r="I1052" s="95">
        <v>-0.86</v>
      </c>
      <c r="J1052" s="95">
        <v>36.17</v>
      </c>
      <c r="K1052" s="95">
        <v>79.239999999999995</v>
      </c>
      <c r="L1052" s="95">
        <v>43.07</v>
      </c>
      <c r="M1052" s="95">
        <v>1.32</v>
      </c>
      <c r="N1052" s="95">
        <v>0.31</v>
      </c>
      <c r="O1052" s="95">
        <v>2.41</v>
      </c>
      <c r="P1052" s="95">
        <v>-0.44</v>
      </c>
      <c r="Q1052" s="95">
        <v>1.88</v>
      </c>
      <c r="R1052" s="95">
        <v>-3.05</v>
      </c>
      <c r="S1052" s="95">
        <v>-0.87</v>
      </c>
      <c r="T1052" s="95">
        <v>0.71</v>
      </c>
      <c r="U1052" s="95">
        <v>0.28999999999999998</v>
      </c>
      <c r="V1052" s="95">
        <v>0.71</v>
      </c>
      <c r="W1052" s="95">
        <v>1.01</v>
      </c>
      <c r="X1052" s="95">
        <v>1.29</v>
      </c>
      <c r="Y1052" s="95">
        <v>6.61</v>
      </c>
      <c r="Z1052" s="74" t="s">
        <v>1111</v>
      </c>
      <c r="AA1052" s="95">
        <v>29.46</v>
      </c>
      <c r="AB1052" s="95">
        <v>-0.9</v>
      </c>
      <c r="AC1052" s="74" t="s">
        <v>1111</v>
      </c>
      <c r="AD1052" s="95">
        <v>546240789</v>
      </c>
    </row>
    <row r="1053" spans="1:30" x14ac:dyDescent="0.2">
      <c r="A1053" s="74" t="s">
        <v>2162</v>
      </c>
      <c r="B1053" s="95">
        <v>1.67</v>
      </c>
      <c r="C1053" s="95">
        <v>11.98</v>
      </c>
      <c r="D1053" s="95">
        <v>-13.97</v>
      </c>
      <c r="E1053" s="95">
        <v>0.6</v>
      </c>
      <c r="F1053" s="95">
        <v>0.43</v>
      </c>
      <c r="G1053" s="95">
        <v>100</v>
      </c>
      <c r="H1053" s="95">
        <v>100</v>
      </c>
      <c r="I1053" s="95">
        <v>-3.37</v>
      </c>
      <c r="J1053" s="95">
        <v>0.47</v>
      </c>
      <c r="K1053" s="95">
        <v>0.19</v>
      </c>
      <c r="L1053" s="95">
        <v>-0.28000000000000003</v>
      </c>
      <c r="M1053" s="95">
        <v>-0.36</v>
      </c>
      <c r="N1053" s="95">
        <v>0.47</v>
      </c>
      <c r="O1053" s="95">
        <v>1.75</v>
      </c>
      <c r="P1053" s="95">
        <v>-0.89</v>
      </c>
      <c r="Q1053" s="95">
        <v>1.89</v>
      </c>
      <c r="R1053" s="95">
        <v>-4.26</v>
      </c>
      <c r="S1053" s="95">
        <v>-3.07</v>
      </c>
      <c r="T1053" s="95">
        <v>126.54</v>
      </c>
      <c r="U1053" s="95">
        <v>0.72</v>
      </c>
      <c r="V1053" s="95">
        <v>0.28000000000000003</v>
      </c>
      <c r="W1053" s="95">
        <v>0.91</v>
      </c>
      <c r="X1053" s="95">
        <v>-6.11</v>
      </c>
      <c r="Y1053" s="95"/>
      <c r="Z1053" s="74" t="s">
        <v>1111</v>
      </c>
      <c r="AA1053" s="95">
        <v>2.81</v>
      </c>
      <c r="AB1053" s="95">
        <v>-0.12</v>
      </c>
      <c r="AC1053" s="74" t="s">
        <v>1111</v>
      </c>
      <c r="AD1053" s="95">
        <v>8608516</v>
      </c>
    </row>
    <row r="1054" spans="1:30" x14ac:dyDescent="0.2">
      <c r="A1054" s="74" t="s">
        <v>2163</v>
      </c>
      <c r="B1054" s="95">
        <v>176.95</v>
      </c>
      <c r="C1054" s="95">
        <v>2.57</v>
      </c>
      <c r="D1054" s="95">
        <v>49.75</v>
      </c>
      <c r="E1054" s="95">
        <v>59.08</v>
      </c>
      <c r="F1054" s="95">
        <v>3.47</v>
      </c>
      <c r="G1054" s="95">
        <v>40.78</v>
      </c>
      <c r="H1054" s="95">
        <v>9.1</v>
      </c>
      <c r="I1054" s="95">
        <v>6.04</v>
      </c>
      <c r="J1054" s="95">
        <v>33.04</v>
      </c>
      <c r="K1054" s="95">
        <v>37.08</v>
      </c>
      <c r="L1054" s="95">
        <v>4.04</v>
      </c>
      <c r="M1054" s="95">
        <v>7.23</v>
      </c>
      <c r="N1054" s="95">
        <v>3.01</v>
      </c>
      <c r="O1054" s="95">
        <v>-26.55</v>
      </c>
      <c r="P1054" s="95">
        <v>-4.88</v>
      </c>
      <c r="Q1054" s="95">
        <v>0.69</v>
      </c>
      <c r="R1054" s="95">
        <v>118.75</v>
      </c>
      <c r="S1054" s="95">
        <v>6.97</v>
      </c>
      <c r="T1054" s="95">
        <v>16.8</v>
      </c>
      <c r="U1054" s="95">
        <v>0.06</v>
      </c>
      <c r="V1054" s="95">
        <v>0.94</v>
      </c>
      <c r="W1054" s="95">
        <v>1.1499999999999999</v>
      </c>
      <c r="X1054" s="95">
        <v>4.97</v>
      </c>
      <c r="Y1054" s="95">
        <v>1.84</v>
      </c>
      <c r="Z1054" s="74" t="s">
        <v>1111</v>
      </c>
      <c r="AA1054" s="95">
        <v>3</v>
      </c>
      <c r="AB1054" s="95">
        <v>3.56</v>
      </c>
      <c r="AC1054" s="74" t="s">
        <v>1111</v>
      </c>
      <c r="AD1054" s="95">
        <v>21740572460</v>
      </c>
    </row>
    <row r="1055" spans="1:30" x14ac:dyDescent="0.2">
      <c r="A1055" s="74" t="s">
        <v>2164</v>
      </c>
      <c r="B1055" s="95">
        <v>1.8</v>
      </c>
      <c r="C1055" s="95"/>
      <c r="D1055" s="95">
        <v>-1.95</v>
      </c>
      <c r="E1055" s="95">
        <v>4.38</v>
      </c>
      <c r="F1055" s="95">
        <v>1.75</v>
      </c>
      <c r="G1055" s="95">
        <v>-19.61</v>
      </c>
      <c r="H1055" s="95">
        <v>-93.59</v>
      </c>
      <c r="I1055" s="95">
        <v>-93.59</v>
      </c>
      <c r="J1055" s="95">
        <v>-1.95</v>
      </c>
      <c r="K1055" s="95">
        <v>-2.06</v>
      </c>
      <c r="L1055" s="95">
        <v>-0.1</v>
      </c>
      <c r="M1055" s="95">
        <v>0.23</v>
      </c>
      <c r="N1055" s="95">
        <v>1.83</v>
      </c>
      <c r="O1055" s="95">
        <v>5.72</v>
      </c>
      <c r="P1055" s="95">
        <v>-3.11</v>
      </c>
      <c r="Q1055" s="95">
        <v>3.35</v>
      </c>
      <c r="R1055" s="95">
        <v>-224.56</v>
      </c>
      <c r="S1055" s="95">
        <v>-89.92</v>
      </c>
      <c r="T1055" s="95">
        <v>-105.16</v>
      </c>
      <c r="U1055" s="95">
        <v>0.4</v>
      </c>
      <c r="V1055" s="95">
        <v>0.6</v>
      </c>
      <c r="W1055" s="95">
        <v>0.96</v>
      </c>
      <c r="X1055" s="95">
        <v>79.72</v>
      </c>
      <c r="Y1055" s="95"/>
      <c r="Z1055" s="74" t="s">
        <v>1111</v>
      </c>
      <c r="AA1055" s="95">
        <v>0.41</v>
      </c>
      <c r="AB1055" s="95">
        <v>-0.92</v>
      </c>
      <c r="AC1055" s="74" t="s">
        <v>1111</v>
      </c>
      <c r="AD1055" s="95">
        <v>69695317</v>
      </c>
    </row>
    <row r="1056" spans="1:30" x14ac:dyDescent="0.2">
      <c r="A1056" s="74" t="s">
        <v>2165</v>
      </c>
      <c r="B1056" s="95">
        <v>125.16</v>
      </c>
      <c r="C1056" s="95">
        <v>3.82</v>
      </c>
      <c r="D1056" s="95">
        <v>12.22</v>
      </c>
      <c r="E1056" s="95">
        <v>1.57</v>
      </c>
      <c r="F1056" s="95">
        <v>0.09</v>
      </c>
      <c r="G1056" s="95">
        <v>84.77</v>
      </c>
      <c r="H1056" s="95">
        <v>0</v>
      </c>
      <c r="I1056" s="95">
        <v>25.47</v>
      </c>
      <c r="J1056" s="95"/>
      <c r="K1056" s="95"/>
      <c r="L1056" s="95"/>
      <c r="M1056" s="95">
        <v>-5.98</v>
      </c>
      <c r="N1056" s="95">
        <v>3.11</v>
      </c>
      <c r="O1056" s="95">
        <v>3.55</v>
      </c>
      <c r="P1056" s="95">
        <v>-0.8</v>
      </c>
      <c r="Q1056" s="95">
        <v>1.03</v>
      </c>
      <c r="R1056" s="95">
        <v>12.81</v>
      </c>
      <c r="S1056" s="95">
        <v>0.7</v>
      </c>
      <c r="T1056" s="95"/>
      <c r="U1056" s="95">
        <v>0.05</v>
      </c>
      <c r="V1056" s="95">
        <v>0.95</v>
      </c>
      <c r="W1056" s="95">
        <v>0.03</v>
      </c>
      <c r="X1056" s="95">
        <v>5.84</v>
      </c>
      <c r="Y1056" s="95">
        <v>10.17</v>
      </c>
      <c r="Z1056" s="74" t="s">
        <v>1111</v>
      </c>
      <c r="AA1056" s="95">
        <v>79.94</v>
      </c>
      <c r="AB1056" s="95">
        <v>10.24</v>
      </c>
      <c r="AC1056" s="74" t="s">
        <v>1111</v>
      </c>
      <c r="AD1056" s="95">
        <v>56496306384</v>
      </c>
    </row>
    <row r="1057" spans="1:30" x14ac:dyDescent="0.2">
      <c r="A1057" s="74" t="s">
        <v>2166</v>
      </c>
      <c r="B1057" s="95">
        <v>90.53</v>
      </c>
      <c r="C1057" s="95">
        <v>3</v>
      </c>
      <c r="D1057" s="95">
        <v>10.69</v>
      </c>
      <c r="E1057" s="95">
        <v>1.52</v>
      </c>
      <c r="F1057" s="95">
        <v>0.13</v>
      </c>
      <c r="G1057" s="95">
        <v>0</v>
      </c>
      <c r="H1057" s="95">
        <v>49.55</v>
      </c>
      <c r="I1057" s="95">
        <v>36.85</v>
      </c>
      <c r="J1057" s="95">
        <v>7.95</v>
      </c>
      <c r="K1057" s="95">
        <v>-19.239999999999998</v>
      </c>
      <c r="L1057" s="95">
        <v>-27.19</v>
      </c>
      <c r="M1057" s="95">
        <v>-5.21</v>
      </c>
      <c r="N1057" s="95">
        <v>3.94</v>
      </c>
      <c r="O1057" s="95"/>
      <c r="P1057" s="95">
        <v>-0.13</v>
      </c>
      <c r="Q1057" s="95"/>
      <c r="R1057" s="95">
        <v>14.24</v>
      </c>
      <c r="S1057" s="95">
        <v>1.18</v>
      </c>
      <c r="T1057" s="95">
        <v>15.06</v>
      </c>
      <c r="U1057" s="95">
        <v>0.08</v>
      </c>
      <c r="V1057" s="95">
        <v>0.92</v>
      </c>
      <c r="W1057" s="95">
        <v>0.03</v>
      </c>
      <c r="X1057" s="95">
        <v>1.88</v>
      </c>
      <c r="Y1057" s="95">
        <v>-1.65</v>
      </c>
      <c r="Z1057" s="74" t="s">
        <v>1111</v>
      </c>
      <c r="AA1057" s="95">
        <v>59.5</v>
      </c>
      <c r="AB1057" s="95">
        <v>8.4700000000000006</v>
      </c>
      <c r="AC1057" s="74" t="s">
        <v>1111</v>
      </c>
      <c r="AD1057" s="95">
        <v>11874203298</v>
      </c>
    </row>
    <row r="1058" spans="1:30" x14ac:dyDescent="0.2">
      <c r="A1058" s="74" t="s">
        <v>2167</v>
      </c>
      <c r="B1058" s="95">
        <v>20.89</v>
      </c>
      <c r="C1058" s="95"/>
      <c r="D1058" s="95">
        <v>11.97</v>
      </c>
      <c r="E1058" s="95">
        <v>5.18</v>
      </c>
      <c r="F1058" s="95">
        <v>2.54</v>
      </c>
      <c r="G1058" s="95">
        <v>49.57</v>
      </c>
      <c r="H1058" s="95">
        <v>13.04</v>
      </c>
      <c r="I1058" s="95">
        <v>13.68</v>
      </c>
      <c r="J1058" s="95">
        <v>12.55</v>
      </c>
      <c r="K1058" s="95">
        <v>11.92</v>
      </c>
      <c r="L1058" s="95">
        <v>-0.64</v>
      </c>
      <c r="M1058" s="95">
        <v>-0.26</v>
      </c>
      <c r="N1058" s="95">
        <v>1.64</v>
      </c>
      <c r="O1058" s="95">
        <v>5.63</v>
      </c>
      <c r="P1058" s="95">
        <v>-11.1</v>
      </c>
      <c r="Q1058" s="95">
        <v>2.41</v>
      </c>
      <c r="R1058" s="95">
        <v>43.28</v>
      </c>
      <c r="S1058" s="95">
        <v>21.23</v>
      </c>
      <c r="T1058" s="95">
        <v>27.43</v>
      </c>
      <c r="U1058" s="95">
        <v>0.49</v>
      </c>
      <c r="V1058" s="95">
        <v>0.51</v>
      </c>
      <c r="W1058" s="95">
        <v>1.55</v>
      </c>
      <c r="X1058" s="95"/>
      <c r="Y1058" s="95"/>
      <c r="Z1058" s="74" t="s">
        <v>1111</v>
      </c>
      <c r="AA1058" s="95">
        <v>4.03</v>
      </c>
      <c r="AB1058" s="95">
        <v>1.75</v>
      </c>
      <c r="AC1058" s="74" t="s">
        <v>1111</v>
      </c>
      <c r="AD1058" s="95">
        <v>556634940</v>
      </c>
    </row>
    <row r="1059" spans="1:30" x14ac:dyDescent="0.2">
      <c r="A1059" s="74" t="s">
        <v>2168</v>
      </c>
      <c r="B1059" s="95">
        <v>35.25</v>
      </c>
      <c r="C1059" s="95">
        <v>1.48</v>
      </c>
      <c r="D1059" s="95">
        <v>7.36</v>
      </c>
      <c r="E1059" s="95">
        <v>1.72</v>
      </c>
      <c r="F1059" s="95">
        <v>0.91</v>
      </c>
      <c r="G1059" s="95">
        <v>17.55</v>
      </c>
      <c r="H1059" s="95">
        <v>10.37</v>
      </c>
      <c r="I1059" s="95">
        <v>7.95</v>
      </c>
      <c r="J1059" s="95">
        <v>5.64</v>
      </c>
      <c r="K1059" s="95">
        <v>6.5</v>
      </c>
      <c r="L1059" s="95">
        <v>0.86</v>
      </c>
      <c r="M1059" s="95">
        <v>0.26</v>
      </c>
      <c r="N1059" s="95">
        <v>0.59</v>
      </c>
      <c r="O1059" s="95">
        <v>2.2599999999999998</v>
      </c>
      <c r="P1059" s="95">
        <v>-2.21</v>
      </c>
      <c r="Q1059" s="95">
        <v>3.12</v>
      </c>
      <c r="R1059" s="95">
        <v>23.4</v>
      </c>
      <c r="S1059" s="95">
        <v>12.31</v>
      </c>
      <c r="T1059" s="95">
        <v>17.760000000000002</v>
      </c>
      <c r="U1059" s="95">
        <v>0.53</v>
      </c>
      <c r="V1059" s="95">
        <v>0.47</v>
      </c>
      <c r="W1059" s="95">
        <v>1.55</v>
      </c>
      <c r="X1059" s="95">
        <v>13.35</v>
      </c>
      <c r="Y1059" s="95">
        <v>49.78</v>
      </c>
      <c r="Z1059" s="74" t="s">
        <v>1111</v>
      </c>
      <c r="AA1059" s="95">
        <v>20.46</v>
      </c>
      <c r="AB1059" s="95">
        <v>4.79</v>
      </c>
      <c r="AC1059" s="74" t="s">
        <v>1111</v>
      </c>
      <c r="AD1059" s="95">
        <v>4282212300</v>
      </c>
    </row>
    <row r="1060" spans="1:30" x14ac:dyDescent="0.2">
      <c r="A1060" s="74" t="s">
        <v>2169</v>
      </c>
      <c r="B1060" s="95">
        <v>11.5</v>
      </c>
      <c r="C1060" s="95">
        <v>4.6100000000000003</v>
      </c>
      <c r="D1060" s="95">
        <v>10.07</v>
      </c>
      <c r="E1060" s="95">
        <v>0.87</v>
      </c>
      <c r="F1060" s="95">
        <v>0.75</v>
      </c>
      <c r="G1060" s="95">
        <v>46.91</v>
      </c>
      <c r="H1060" s="95">
        <v>31.48</v>
      </c>
      <c r="I1060" s="95">
        <v>13.42</v>
      </c>
      <c r="J1060" s="95">
        <v>4.29</v>
      </c>
      <c r="K1060" s="95">
        <v>3.82</v>
      </c>
      <c r="L1060" s="95">
        <v>-0.48</v>
      </c>
      <c r="M1060" s="95">
        <v>-0.1</v>
      </c>
      <c r="N1060" s="95">
        <v>1.35</v>
      </c>
      <c r="O1060" s="95">
        <v>4.13</v>
      </c>
      <c r="P1060" s="95">
        <v>-1</v>
      </c>
      <c r="Q1060" s="95">
        <v>3.83</v>
      </c>
      <c r="R1060" s="95">
        <v>8.94</v>
      </c>
      <c r="S1060" s="95">
        <v>7.79</v>
      </c>
      <c r="T1060" s="95">
        <v>11.39</v>
      </c>
      <c r="U1060" s="95">
        <v>0.87</v>
      </c>
      <c r="V1060" s="95">
        <v>0.13</v>
      </c>
      <c r="W1060" s="95">
        <v>0.57999999999999996</v>
      </c>
      <c r="X1060" s="95">
        <v>15.35</v>
      </c>
      <c r="Y1060" s="95">
        <v>39.51</v>
      </c>
      <c r="Z1060" s="74" t="s">
        <v>1111</v>
      </c>
      <c r="AA1060" s="95">
        <v>12.78</v>
      </c>
      <c r="AB1060" s="95">
        <v>1.1399999999999999</v>
      </c>
      <c r="AC1060" s="74" t="s">
        <v>1111</v>
      </c>
      <c r="AD1060" s="95">
        <v>147580650</v>
      </c>
    </row>
    <row r="1061" spans="1:30" x14ac:dyDescent="0.2">
      <c r="A1061" s="74" t="s">
        <v>2170</v>
      </c>
      <c r="B1061" s="95">
        <v>1.21</v>
      </c>
      <c r="C1061" s="95"/>
      <c r="D1061" s="95">
        <v>2.7</v>
      </c>
      <c r="E1061" s="95">
        <v>0.28999999999999998</v>
      </c>
      <c r="F1061" s="95">
        <v>0.19</v>
      </c>
      <c r="G1061" s="95">
        <v>69.06</v>
      </c>
      <c r="H1061" s="95">
        <v>-30.67</v>
      </c>
      <c r="I1061" s="95">
        <v>36.93</v>
      </c>
      <c r="J1061" s="95">
        <v>-3.25</v>
      </c>
      <c r="K1061" s="95">
        <v>1.69</v>
      </c>
      <c r="L1061" s="95">
        <v>4.95</v>
      </c>
      <c r="M1061" s="95">
        <v>-0.44</v>
      </c>
      <c r="N1061" s="95">
        <v>1</v>
      </c>
      <c r="O1061" s="95">
        <v>0.79</v>
      </c>
      <c r="P1061" s="95">
        <v>-0.4</v>
      </c>
      <c r="Q1061" s="95">
        <v>1.86</v>
      </c>
      <c r="R1061" s="95">
        <v>10.61</v>
      </c>
      <c r="S1061" s="95">
        <v>7.12</v>
      </c>
      <c r="T1061" s="95">
        <v>-9.41</v>
      </c>
      <c r="U1061" s="95">
        <v>0.67</v>
      </c>
      <c r="V1061" s="95">
        <v>0.33</v>
      </c>
      <c r="W1061" s="95">
        <v>0.19</v>
      </c>
      <c r="X1061" s="95">
        <v>-16.03</v>
      </c>
      <c r="Y1061" s="95">
        <v>18.510000000000002</v>
      </c>
      <c r="Z1061" s="74" t="s">
        <v>1111</v>
      </c>
      <c r="AA1061" s="95">
        <v>4.22</v>
      </c>
      <c r="AB1061" s="95">
        <v>0.45</v>
      </c>
      <c r="AC1061" s="74" t="s">
        <v>1111</v>
      </c>
      <c r="AD1061" s="95">
        <v>170376470</v>
      </c>
    </row>
    <row r="1062" spans="1:30" x14ac:dyDescent="0.2">
      <c r="A1062" s="74" t="s">
        <v>2171</v>
      </c>
      <c r="B1062" s="95">
        <v>46.5</v>
      </c>
      <c r="C1062" s="95">
        <v>0.52</v>
      </c>
      <c r="D1062" s="95">
        <v>54.83</v>
      </c>
      <c r="E1062" s="95">
        <v>1.8</v>
      </c>
      <c r="F1062" s="95">
        <v>0.83</v>
      </c>
      <c r="G1062" s="95">
        <v>34.76</v>
      </c>
      <c r="H1062" s="95">
        <v>5.56</v>
      </c>
      <c r="I1062" s="95">
        <v>3.05</v>
      </c>
      <c r="J1062" s="95">
        <v>30.1</v>
      </c>
      <c r="K1062" s="95">
        <v>38.020000000000003</v>
      </c>
      <c r="L1062" s="95">
        <v>7.92</v>
      </c>
      <c r="M1062" s="95">
        <v>0.47</v>
      </c>
      <c r="N1062" s="95">
        <v>1.67</v>
      </c>
      <c r="O1062" s="95">
        <v>7.75</v>
      </c>
      <c r="P1062" s="95">
        <v>-1.1200000000000001</v>
      </c>
      <c r="Q1062" s="95">
        <v>1.72</v>
      </c>
      <c r="R1062" s="95">
        <v>3.28</v>
      </c>
      <c r="S1062" s="95">
        <v>1.52</v>
      </c>
      <c r="T1062" s="95">
        <v>3.4</v>
      </c>
      <c r="U1062" s="95">
        <v>0.46</v>
      </c>
      <c r="V1062" s="95">
        <v>0.54</v>
      </c>
      <c r="W1062" s="95">
        <v>0.5</v>
      </c>
      <c r="X1062" s="95">
        <v>1.7</v>
      </c>
      <c r="Y1062" s="95">
        <v>-14.2</v>
      </c>
      <c r="Z1062" s="74" t="s">
        <v>1111</v>
      </c>
      <c r="AA1062" s="95">
        <v>25.85</v>
      </c>
      <c r="AB1062" s="95">
        <v>0.85</v>
      </c>
      <c r="AC1062" s="74" t="s">
        <v>1111</v>
      </c>
      <c r="AD1062" s="95">
        <v>1322460000</v>
      </c>
    </row>
    <row r="1063" spans="1:30" x14ac:dyDescent="0.2">
      <c r="A1063" s="74" t="s">
        <v>2172</v>
      </c>
      <c r="B1063" s="95">
        <v>50.07</v>
      </c>
      <c r="C1063" s="95">
        <v>2</v>
      </c>
      <c r="D1063" s="95">
        <v>15.8</v>
      </c>
      <c r="E1063" s="95">
        <v>2.39</v>
      </c>
      <c r="F1063" s="95">
        <v>0.83</v>
      </c>
      <c r="G1063" s="95">
        <v>66.59</v>
      </c>
      <c r="H1063" s="95">
        <v>20.95</v>
      </c>
      <c r="I1063" s="95">
        <v>12.73</v>
      </c>
      <c r="J1063" s="95">
        <v>9.6</v>
      </c>
      <c r="K1063" s="95">
        <v>13.4</v>
      </c>
      <c r="L1063" s="95">
        <v>3.8</v>
      </c>
      <c r="M1063" s="95">
        <v>0.95</v>
      </c>
      <c r="N1063" s="95">
        <v>2.0099999999999998</v>
      </c>
      <c r="O1063" s="95">
        <v>332.03</v>
      </c>
      <c r="P1063" s="95">
        <v>-0.92</v>
      </c>
      <c r="Q1063" s="95">
        <v>1.03</v>
      </c>
      <c r="R1063" s="95">
        <v>15.12</v>
      </c>
      <c r="S1063" s="95">
        <v>5.23</v>
      </c>
      <c r="T1063" s="95">
        <v>9.33</v>
      </c>
      <c r="U1063" s="95">
        <v>0.35</v>
      </c>
      <c r="V1063" s="95">
        <v>0.65</v>
      </c>
      <c r="W1063" s="95">
        <v>0.41</v>
      </c>
      <c r="X1063" s="95">
        <v>6.81</v>
      </c>
      <c r="Y1063" s="95">
        <v>5.23</v>
      </c>
      <c r="Z1063" s="74" t="s">
        <v>1111</v>
      </c>
      <c r="AA1063" s="95">
        <v>20.96</v>
      </c>
      <c r="AB1063" s="95">
        <v>3.17</v>
      </c>
      <c r="AC1063" s="74" t="s">
        <v>1111</v>
      </c>
      <c r="AD1063" s="95">
        <v>228765974610</v>
      </c>
    </row>
    <row r="1064" spans="1:30" x14ac:dyDescent="0.2">
      <c r="A1064" s="74" t="s">
        <v>2173</v>
      </c>
      <c r="B1064" s="95">
        <v>80.37</v>
      </c>
      <c r="C1064" s="95"/>
      <c r="D1064" s="95">
        <v>68.709999999999994</v>
      </c>
      <c r="E1064" s="95">
        <v>4.38</v>
      </c>
      <c r="F1064" s="95">
        <v>1.76</v>
      </c>
      <c r="G1064" s="95">
        <v>47.35</v>
      </c>
      <c r="H1064" s="95">
        <v>11.54</v>
      </c>
      <c r="I1064" s="95">
        <v>4.57</v>
      </c>
      <c r="J1064" s="95">
        <v>27.24</v>
      </c>
      <c r="K1064" s="95">
        <v>32.36</v>
      </c>
      <c r="L1064" s="95">
        <v>5.12</v>
      </c>
      <c r="M1064" s="95">
        <v>0.82</v>
      </c>
      <c r="N1064" s="95">
        <v>3.14</v>
      </c>
      <c r="O1064" s="95">
        <v>9.34</v>
      </c>
      <c r="P1064" s="95">
        <v>-2.5499999999999998</v>
      </c>
      <c r="Q1064" s="95">
        <v>2.58</v>
      </c>
      <c r="R1064" s="95">
        <v>6.37</v>
      </c>
      <c r="S1064" s="95">
        <v>2.56</v>
      </c>
      <c r="T1064" s="95">
        <v>6.67</v>
      </c>
      <c r="U1064" s="95">
        <v>0.4</v>
      </c>
      <c r="V1064" s="95">
        <v>0.6</v>
      </c>
      <c r="W1064" s="95">
        <v>0.56000000000000005</v>
      </c>
      <c r="X1064" s="95">
        <v>12.45</v>
      </c>
      <c r="Y1064" s="95">
        <v>-22.01</v>
      </c>
      <c r="Z1064" s="74" t="s">
        <v>1111</v>
      </c>
      <c r="AA1064" s="95">
        <v>18.36</v>
      </c>
      <c r="AB1064" s="95">
        <v>1.17</v>
      </c>
      <c r="AC1064" s="74" t="s">
        <v>1111</v>
      </c>
      <c r="AD1064" s="95">
        <v>3577534001.3699999</v>
      </c>
    </row>
    <row r="1065" spans="1:30" x14ac:dyDescent="0.2">
      <c r="A1065" s="74" t="s">
        <v>2174</v>
      </c>
      <c r="B1065" s="95">
        <v>224.25</v>
      </c>
      <c r="C1065" s="95">
        <v>3.05</v>
      </c>
      <c r="D1065" s="95">
        <v>33.1</v>
      </c>
      <c r="E1065" s="95">
        <v>2.95</v>
      </c>
      <c r="F1065" s="95">
        <v>0.43</v>
      </c>
      <c r="G1065" s="95">
        <v>100</v>
      </c>
      <c r="H1065" s="95">
        <v>73.22</v>
      </c>
      <c r="I1065" s="95">
        <v>54.43</v>
      </c>
      <c r="J1065" s="95">
        <v>24.6</v>
      </c>
      <c r="K1065" s="95">
        <v>25.21</v>
      </c>
      <c r="L1065" s="95">
        <v>0.61</v>
      </c>
      <c r="M1065" s="95">
        <v>7.0000000000000007E-2</v>
      </c>
      <c r="N1065" s="95">
        <v>18.010000000000002</v>
      </c>
      <c r="O1065" s="95"/>
      <c r="P1065" s="95">
        <v>-0.43</v>
      </c>
      <c r="Q1065" s="95"/>
      <c r="R1065" s="95">
        <v>8.93</v>
      </c>
      <c r="S1065" s="95">
        <v>1.3</v>
      </c>
      <c r="T1065" s="95">
        <v>8.4700000000000006</v>
      </c>
      <c r="U1065" s="95">
        <v>0.15</v>
      </c>
      <c r="V1065" s="95">
        <v>0.85</v>
      </c>
      <c r="W1065" s="95">
        <v>0.02</v>
      </c>
      <c r="X1065" s="95">
        <v>7.23</v>
      </c>
      <c r="Y1065" s="95">
        <v>11.04</v>
      </c>
      <c r="Z1065" s="74" t="s">
        <v>1111</v>
      </c>
      <c r="AA1065" s="95">
        <v>75.91</v>
      </c>
      <c r="AB1065" s="95">
        <v>6.78</v>
      </c>
      <c r="AC1065" s="74" t="s">
        <v>1111</v>
      </c>
      <c r="AD1065" s="95">
        <v>80595293025</v>
      </c>
    </row>
    <row r="1066" spans="1:30" x14ac:dyDescent="0.2">
      <c r="A1066" s="74" t="s">
        <v>2175</v>
      </c>
      <c r="B1066" s="95">
        <v>1416.57</v>
      </c>
      <c r="C1066" s="95"/>
      <c r="D1066" s="95">
        <v>56.1</v>
      </c>
      <c r="E1066" s="95">
        <v>17.25</v>
      </c>
      <c r="F1066" s="95">
        <v>6.01</v>
      </c>
      <c r="G1066" s="95">
        <v>22.58</v>
      </c>
      <c r="H1066" s="95">
        <v>10.6</v>
      </c>
      <c r="I1066" s="95">
        <v>9.8800000000000008</v>
      </c>
      <c r="J1066" s="95">
        <v>52.24</v>
      </c>
      <c r="K1066" s="95">
        <v>50.97</v>
      </c>
      <c r="L1066" s="95">
        <v>-1.34</v>
      </c>
      <c r="M1066" s="95">
        <v>-0.44</v>
      </c>
      <c r="N1066" s="95">
        <v>5.54</v>
      </c>
      <c r="O1066" s="95">
        <v>59.7</v>
      </c>
      <c r="P1066" s="95">
        <v>-7.8</v>
      </c>
      <c r="Q1066" s="95">
        <v>1.78</v>
      </c>
      <c r="R1066" s="95">
        <v>30.74</v>
      </c>
      <c r="S1066" s="95">
        <v>10.72</v>
      </c>
      <c r="T1066" s="95">
        <v>30.74</v>
      </c>
      <c r="U1066" s="95">
        <v>0.35</v>
      </c>
      <c r="V1066" s="95">
        <v>0.65</v>
      </c>
      <c r="W1066" s="95">
        <v>1.0900000000000001</v>
      </c>
      <c r="X1066" s="95">
        <v>5.86</v>
      </c>
      <c r="Y1066" s="95">
        <v>-5.64</v>
      </c>
      <c r="Z1066" s="74" t="s">
        <v>1111</v>
      </c>
      <c r="AA1066" s="95">
        <v>82.14</v>
      </c>
      <c r="AB1066" s="95">
        <v>25.25</v>
      </c>
      <c r="AC1066" s="74" t="s">
        <v>1111</v>
      </c>
      <c r="AD1066" s="95">
        <v>39910346254</v>
      </c>
    </row>
    <row r="1067" spans="1:30" x14ac:dyDescent="0.2">
      <c r="A1067" s="74" t="s">
        <v>2176</v>
      </c>
      <c r="B1067" s="95">
        <v>224</v>
      </c>
      <c r="C1067" s="95">
        <v>2.5</v>
      </c>
      <c r="D1067" s="95">
        <v>14.53</v>
      </c>
      <c r="E1067" s="95">
        <v>3.64</v>
      </c>
      <c r="F1067" s="95">
        <v>1.42</v>
      </c>
      <c r="G1067" s="95">
        <v>24.51</v>
      </c>
      <c r="H1067" s="95">
        <v>12.61</v>
      </c>
      <c r="I1067" s="95">
        <v>9.52</v>
      </c>
      <c r="J1067" s="95">
        <v>10.97</v>
      </c>
      <c r="K1067" s="95">
        <v>11.24</v>
      </c>
      <c r="L1067" s="95">
        <v>0.24</v>
      </c>
      <c r="M1067" s="95">
        <v>0.08</v>
      </c>
      <c r="N1067" s="95">
        <v>1.38</v>
      </c>
      <c r="O1067" s="95">
        <v>6.01</v>
      </c>
      <c r="P1067" s="95">
        <v>-3</v>
      </c>
      <c r="Q1067" s="95">
        <v>1.81</v>
      </c>
      <c r="R1067" s="95">
        <v>25.08</v>
      </c>
      <c r="S1067" s="95">
        <v>9.75</v>
      </c>
      <c r="T1067" s="95">
        <v>18.32</v>
      </c>
      <c r="U1067" s="95">
        <v>0.39</v>
      </c>
      <c r="V1067" s="95">
        <v>0.61</v>
      </c>
      <c r="W1067" s="95">
        <v>1.02</v>
      </c>
      <c r="X1067" s="95">
        <v>0.72</v>
      </c>
      <c r="Y1067" s="95">
        <v>5.04</v>
      </c>
      <c r="Z1067" s="74" t="s">
        <v>1111</v>
      </c>
      <c r="AA1067" s="95">
        <v>61.48</v>
      </c>
      <c r="AB1067" s="95">
        <v>15.42</v>
      </c>
      <c r="AC1067" s="74" t="s">
        <v>1111</v>
      </c>
      <c r="AD1067" s="95">
        <v>32107778464</v>
      </c>
    </row>
    <row r="1068" spans="1:30" x14ac:dyDescent="0.2">
      <c r="A1068" s="74" t="s">
        <v>2177</v>
      </c>
      <c r="B1068" s="95">
        <v>11.72</v>
      </c>
      <c r="C1068" s="95"/>
      <c r="D1068" s="95">
        <v>-11.08</v>
      </c>
      <c r="E1068" s="95">
        <v>129.72999999999999</v>
      </c>
      <c r="F1068" s="95">
        <v>1.46</v>
      </c>
      <c r="G1068" s="95"/>
      <c r="H1068" s="95"/>
      <c r="I1068" s="95"/>
      <c r="J1068" s="95">
        <v>-11.08</v>
      </c>
      <c r="K1068" s="95">
        <v>-11.07</v>
      </c>
      <c r="L1068" s="95">
        <v>0.01</v>
      </c>
      <c r="M1068" s="95">
        <v>-0.13</v>
      </c>
      <c r="N1068" s="95"/>
      <c r="O1068" s="95">
        <v>-1135.95</v>
      </c>
      <c r="P1068" s="95">
        <v>-1.46</v>
      </c>
      <c r="Q1068" s="95">
        <v>0.62</v>
      </c>
      <c r="R1068" s="95">
        <v>-1170.58</v>
      </c>
      <c r="S1068" s="95">
        <v>-13.19</v>
      </c>
      <c r="T1068" s="95">
        <v>-1170.58</v>
      </c>
      <c r="U1068" s="95">
        <v>0.01</v>
      </c>
      <c r="V1068" s="95">
        <v>0.32</v>
      </c>
      <c r="W1068" s="95">
        <v>0</v>
      </c>
      <c r="X1068" s="95"/>
      <c r="Y1068" s="95"/>
      <c r="Z1068" s="74" t="s">
        <v>1111</v>
      </c>
      <c r="AA1068" s="95">
        <v>0.09</v>
      </c>
      <c r="AB1068" s="95">
        <v>-1.06</v>
      </c>
      <c r="AC1068" s="74" t="s">
        <v>1111</v>
      </c>
      <c r="AD1068" s="95">
        <v>648629336</v>
      </c>
    </row>
    <row r="1069" spans="1:30" x14ac:dyDescent="0.2">
      <c r="A1069" s="74" t="s">
        <v>2178</v>
      </c>
      <c r="B1069" s="95">
        <v>13.62</v>
      </c>
      <c r="C1069" s="95"/>
      <c r="D1069" s="95">
        <v>-12.88</v>
      </c>
      <c r="E1069" s="95">
        <v>150.76</v>
      </c>
      <c r="F1069" s="95">
        <v>1.7</v>
      </c>
      <c r="G1069" s="95"/>
      <c r="H1069" s="95"/>
      <c r="I1069" s="95"/>
      <c r="J1069" s="95">
        <v>-12.88</v>
      </c>
      <c r="K1069" s="95">
        <v>-11.07</v>
      </c>
      <c r="L1069" s="95">
        <v>0.01</v>
      </c>
      <c r="M1069" s="95">
        <v>-0.13</v>
      </c>
      <c r="N1069" s="95"/>
      <c r="O1069" s="95">
        <v>-1320.11</v>
      </c>
      <c r="P1069" s="95">
        <v>-1.7</v>
      </c>
      <c r="Q1069" s="95">
        <v>0.62</v>
      </c>
      <c r="R1069" s="95">
        <v>-1170.58</v>
      </c>
      <c r="S1069" s="95">
        <v>-13.19</v>
      </c>
      <c r="T1069" s="95">
        <v>-1170.58</v>
      </c>
      <c r="U1069" s="95">
        <v>0.01</v>
      </c>
      <c r="V1069" s="95">
        <v>0.32</v>
      </c>
      <c r="W1069" s="95">
        <v>0</v>
      </c>
      <c r="X1069" s="95"/>
      <c r="Y1069" s="95"/>
      <c r="Z1069" s="74" t="s">
        <v>1111</v>
      </c>
      <c r="AA1069" s="95">
        <v>0.09</v>
      </c>
      <c r="AB1069" s="95">
        <v>-1.06</v>
      </c>
      <c r="AC1069" s="74" t="s">
        <v>1111</v>
      </c>
      <c r="AD1069" s="95">
        <v>648629336</v>
      </c>
    </row>
    <row r="1070" spans="1:30" x14ac:dyDescent="0.2">
      <c r="A1070" s="74" t="s">
        <v>2179</v>
      </c>
      <c r="B1070" s="95">
        <v>3.96</v>
      </c>
      <c r="C1070" s="95"/>
      <c r="D1070" s="95">
        <v>-3.74</v>
      </c>
      <c r="E1070" s="95">
        <v>43.83</v>
      </c>
      <c r="F1070" s="95">
        <v>0.49</v>
      </c>
      <c r="G1070" s="95"/>
      <c r="H1070" s="95"/>
      <c r="I1070" s="95"/>
      <c r="J1070" s="95">
        <v>-3.74</v>
      </c>
      <c r="K1070" s="95">
        <v>-11.07</v>
      </c>
      <c r="L1070" s="95">
        <v>0.01</v>
      </c>
      <c r="M1070" s="95">
        <v>-0.13</v>
      </c>
      <c r="N1070" s="95"/>
      <c r="O1070" s="95">
        <v>-383.82</v>
      </c>
      <c r="P1070" s="95">
        <v>-0.5</v>
      </c>
      <c r="Q1070" s="95">
        <v>0.62</v>
      </c>
      <c r="R1070" s="95">
        <v>-1170.58</v>
      </c>
      <c r="S1070" s="95">
        <v>-13.19</v>
      </c>
      <c r="T1070" s="95">
        <v>-1170.58</v>
      </c>
      <c r="U1070" s="95">
        <v>0.01</v>
      </c>
      <c r="V1070" s="95">
        <v>0.32</v>
      </c>
      <c r="W1070" s="95">
        <v>0</v>
      </c>
      <c r="X1070" s="95"/>
      <c r="Y1070" s="95"/>
      <c r="Z1070" s="74" t="s">
        <v>1111</v>
      </c>
      <c r="AA1070" s="95">
        <v>0.09</v>
      </c>
      <c r="AB1070" s="95">
        <v>-1.06</v>
      </c>
      <c r="AC1070" s="74" t="s">
        <v>1111</v>
      </c>
      <c r="AD1070" s="95">
        <v>648629336</v>
      </c>
    </row>
    <row r="1071" spans="1:30" x14ac:dyDescent="0.2">
      <c r="A1071" s="74" t="s">
        <v>2180</v>
      </c>
      <c r="B1071" s="95">
        <v>10.43</v>
      </c>
      <c r="C1071" s="95"/>
      <c r="D1071" s="95">
        <v>-351.14</v>
      </c>
      <c r="E1071" s="95">
        <v>0.53</v>
      </c>
      <c r="F1071" s="95">
        <v>0.12</v>
      </c>
      <c r="G1071" s="95">
        <v>60.32</v>
      </c>
      <c r="H1071" s="95">
        <v>7.66</v>
      </c>
      <c r="I1071" s="95">
        <v>-7.0000000000000007E-2</v>
      </c>
      <c r="J1071" s="95">
        <v>3.07</v>
      </c>
      <c r="K1071" s="95">
        <v>12.61</v>
      </c>
      <c r="L1071" s="95">
        <v>9.5399999999999991</v>
      </c>
      <c r="M1071" s="95">
        <v>1.66</v>
      </c>
      <c r="N1071" s="95">
        <v>0.24</v>
      </c>
      <c r="O1071" s="95">
        <v>0.84</v>
      </c>
      <c r="P1071" s="95">
        <v>-0.16</v>
      </c>
      <c r="Q1071" s="95">
        <v>2.86</v>
      </c>
      <c r="R1071" s="95">
        <v>-0.15</v>
      </c>
      <c r="S1071" s="95">
        <v>-0.04</v>
      </c>
      <c r="T1071" s="95">
        <v>5.67</v>
      </c>
      <c r="U1071" s="95">
        <v>0.23</v>
      </c>
      <c r="V1071" s="95">
        <v>0.77</v>
      </c>
      <c r="W1071" s="95">
        <v>0.53</v>
      </c>
      <c r="X1071" s="95">
        <v>-6.93</v>
      </c>
      <c r="Y1071" s="95"/>
      <c r="Z1071" s="74" t="s">
        <v>1111</v>
      </c>
      <c r="AA1071" s="95">
        <v>19.53</v>
      </c>
      <c r="AB1071" s="95">
        <v>-0.03</v>
      </c>
      <c r="AC1071" s="74" t="s">
        <v>1111</v>
      </c>
      <c r="AD1071" s="95">
        <v>213845247</v>
      </c>
    </row>
    <row r="1072" spans="1:30" x14ac:dyDescent="0.2">
      <c r="A1072" s="74" t="s">
        <v>2181</v>
      </c>
      <c r="B1072" s="95">
        <v>52.7</v>
      </c>
      <c r="C1072" s="95">
        <v>4.38</v>
      </c>
      <c r="D1072" s="95">
        <v>-14.12</v>
      </c>
      <c r="E1072" s="95">
        <v>9.6199999999999992</v>
      </c>
      <c r="F1072" s="95">
        <v>0.91</v>
      </c>
      <c r="G1072" s="95">
        <v>22.38</v>
      </c>
      <c r="H1072" s="95">
        <v>10.38</v>
      </c>
      <c r="I1072" s="95">
        <v>-9.57</v>
      </c>
      <c r="J1072" s="95">
        <v>13.02</v>
      </c>
      <c r="K1072" s="95">
        <v>21.18</v>
      </c>
      <c r="L1072" s="95">
        <v>8.17</v>
      </c>
      <c r="M1072" s="95">
        <v>6.04</v>
      </c>
      <c r="N1072" s="95">
        <v>1.35</v>
      </c>
      <c r="O1072" s="95">
        <v>3.94</v>
      </c>
      <c r="P1072" s="95">
        <v>-1.65</v>
      </c>
      <c r="Q1072" s="95">
        <v>2.0699999999999998</v>
      </c>
      <c r="R1072" s="95">
        <v>-68.11</v>
      </c>
      <c r="S1072" s="95">
        <v>-6.44</v>
      </c>
      <c r="T1072" s="95">
        <v>9.06</v>
      </c>
      <c r="U1072" s="95">
        <v>0.09</v>
      </c>
      <c r="V1072" s="95">
        <v>0.91</v>
      </c>
      <c r="W1072" s="95">
        <v>0.67</v>
      </c>
      <c r="X1072" s="95">
        <v>4.57</v>
      </c>
      <c r="Y1072" s="95">
        <v>-17.760000000000002</v>
      </c>
      <c r="Z1072" s="74" t="s">
        <v>1111</v>
      </c>
      <c r="AA1072" s="95">
        <v>5.48</v>
      </c>
      <c r="AB1072" s="95">
        <v>-3.73</v>
      </c>
      <c r="AC1072" s="74" t="s">
        <v>1111</v>
      </c>
      <c r="AD1072" s="95">
        <v>1794840790</v>
      </c>
    </row>
    <row r="1073" spans="1:30" x14ac:dyDescent="0.2">
      <c r="A1073" s="74" t="s">
        <v>2182</v>
      </c>
      <c r="B1073" s="95">
        <v>2.2200000000000002</v>
      </c>
      <c r="C1073" s="95"/>
      <c r="D1073" s="95">
        <v>-0.81</v>
      </c>
      <c r="E1073" s="95">
        <v>0.59</v>
      </c>
      <c r="F1073" s="95">
        <v>0.54</v>
      </c>
      <c r="G1073" s="95"/>
      <c r="H1073" s="95"/>
      <c r="I1073" s="95"/>
      <c r="J1073" s="95">
        <v>-0.81</v>
      </c>
      <c r="K1073" s="95">
        <v>0.56000000000000005</v>
      </c>
      <c r="L1073" s="95">
        <v>1.37</v>
      </c>
      <c r="M1073" s="95">
        <v>-0.99</v>
      </c>
      <c r="N1073" s="95"/>
      <c r="O1073" s="95">
        <v>0.59</v>
      </c>
      <c r="P1073" s="95">
        <v>-71.89</v>
      </c>
      <c r="Q1073" s="95">
        <v>11.35</v>
      </c>
      <c r="R1073" s="95">
        <v>-72.36</v>
      </c>
      <c r="S1073" s="95">
        <v>-66.03</v>
      </c>
      <c r="T1073" s="95">
        <v>-72.36</v>
      </c>
      <c r="U1073" s="95">
        <v>0.91</v>
      </c>
      <c r="V1073" s="95">
        <v>0.09</v>
      </c>
      <c r="W1073" s="95">
        <v>0</v>
      </c>
      <c r="X1073" s="95"/>
      <c r="Y1073" s="95"/>
      <c r="Z1073" s="74" t="s">
        <v>1111</v>
      </c>
      <c r="AA1073" s="95">
        <v>3.77</v>
      </c>
      <c r="AB1073" s="95">
        <v>-2.73</v>
      </c>
      <c r="AC1073" s="74" t="s">
        <v>1111</v>
      </c>
      <c r="AD1073" s="95">
        <v>48020376</v>
      </c>
    </row>
    <row r="1074" spans="1:30" x14ac:dyDescent="0.2">
      <c r="A1074" s="74" t="s">
        <v>2183</v>
      </c>
      <c r="B1074" s="95">
        <v>73.53</v>
      </c>
      <c r="C1074" s="95"/>
      <c r="D1074" s="95">
        <v>-29.69</v>
      </c>
      <c r="E1074" s="95">
        <v>-4.26</v>
      </c>
      <c r="F1074" s="95">
        <v>0.88</v>
      </c>
      <c r="G1074" s="95">
        <v>49.07</v>
      </c>
      <c r="H1074" s="95">
        <v>2.82</v>
      </c>
      <c r="I1074" s="95">
        <v>-2.4300000000000002</v>
      </c>
      <c r="J1074" s="95">
        <v>25.5</v>
      </c>
      <c r="K1074" s="95">
        <v>43.96</v>
      </c>
      <c r="L1074" s="95">
        <v>18.399999999999999</v>
      </c>
      <c r="M1074" s="95"/>
      <c r="N1074" s="95">
        <v>0.72</v>
      </c>
      <c r="O1074" s="95">
        <v>-21.53</v>
      </c>
      <c r="P1074" s="95">
        <v>-1.19</v>
      </c>
      <c r="Q1074" s="95">
        <v>0.87</v>
      </c>
      <c r="R1074" s="95">
        <v>-14.34</v>
      </c>
      <c r="S1074" s="95">
        <v>-2.96</v>
      </c>
      <c r="T1074" s="95">
        <v>4.2</v>
      </c>
      <c r="U1074" s="95">
        <v>-0.21</v>
      </c>
      <c r="V1074" s="95">
        <v>1.17</v>
      </c>
      <c r="W1074" s="95">
        <v>1.22</v>
      </c>
      <c r="X1074" s="95">
        <v>7.71</v>
      </c>
      <c r="Y1074" s="95"/>
      <c r="Z1074" s="74" t="s">
        <v>1111</v>
      </c>
      <c r="AA1074" s="95">
        <v>-17.28</v>
      </c>
      <c r="AB1074" s="95">
        <v>-2.48</v>
      </c>
      <c r="AC1074" s="74" t="s">
        <v>1111</v>
      </c>
      <c r="AD1074" s="95">
        <v>1923194130</v>
      </c>
    </row>
    <row r="1075" spans="1:30" x14ac:dyDescent="0.2">
      <c r="A1075" s="74" t="s">
        <v>2184</v>
      </c>
      <c r="B1075" s="95">
        <v>15.51</v>
      </c>
      <c r="C1075" s="95"/>
      <c r="D1075" s="95">
        <v>-18.18</v>
      </c>
      <c r="E1075" s="95">
        <v>1.98</v>
      </c>
      <c r="F1075" s="95">
        <v>1.93</v>
      </c>
      <c r="G1075" s="95"/>
      <c r="H1075" s="95"/>
      <c r="I1075" s="95"/>
      <c r="J1075" s="95">
        <v>-19.63</v>
      </c>
      <c r="K1075" s="95">
        <v>-10.039999999999999</v>
      </c>
      <c r="L1075" s="95">
        <v>9.6</v>
      </c>
      <c r="M1075" s="95">
        <v>-0.97</v>
      </c>
      <c r="N1075" s="95"/>
      <c r="O1075" s="95">
        <v>1.98</v>
      </c>
      <c r="P1075" s="95">
        <v>-574.82000000000005</v>
      </c>
      <c r="Q1075" s="95">
        <v>42.82</v>
      </c>
      <c r="R1075" s="95">
        <v>-10.87</v>
      </c>
      <c r="S1075" s="95">
        <v>-10.62</v>
      </c>
      <c r="T1075" s="95">
        <v>-10.1</v>
      </c>
      <c r="U1075" s="95">
        <v>0.98</v>
      </c>
      <c r="V1075" s="95">
        <v>0.02</v>
      </c>
      <c r="W1075" s="95">
        <v>0</v>
      </c>
      <c r="X1075" s="95"/>
      <c r="Y1075" s="95"/>
      <c r="Z1075" s="74" t="s">
        <v>1111</v>
      </c>
      <c r="AA1075" s="95">
        <v>7.84</v>
      </c>
      <c r="AB1075" s="95">
        <v>-0.85</v>
      </c>
      <c r="AC1075" s="74" t="s">
        <v>1111</v>
      </c>
      <c r="AD1075" s="95">
        <v>647250912</v>
      </c>
    </row>
    <row r="1076" spans="1:30" x14ac:dyDescent="0.2">
      <c r="A1076" s="74" t="s">
        <v>2185</v>
      </c>
      <c r="B1076" s="95">
        <v>11.95</v>
      </c>
      <c r="C1076" s="95">
        <v>3.72</v>
      </c>
      <c r="D1076" s="95">
        <v>8.1999999999999993</v>
      </c>
      <c r="E1076" s="95">
        <v>1</v>
      </c>
      <c r="F1076" s="95">
        <v>0.38</v>
      </c>
      <c r="G1076" s="95">
        <v>71.95</v>
      </c>
      <c r="H1076" s="95">
        <v>40.68</v>
      </c>
      <c r="I1076" s="95">
        <v>34.58</v>
      </c>
      <c r="J1076" s="95">
        <v>6.97</v>
      </c>
      <c r="K1076" s="95">
        <v>15.17</v>
      </c>
      <c r="L1076" s="95">
        <v>8.1999999999999993</v>
      </c>
      <c r="M1076" s="95">
        <v>1.18</v>
      </c>
      <c r="N1076" s="95">
        <v>2.84</v>
      </c>
      <c r="O1076" s="95">
        <v>16.29</v>
      </c>
      <c r="P1076" s="95">
        <v>-0.42</v>
      </c>
      <c r="Q1076" s="95">
        <v>1.27</v>
      </c>
      <c r="R1076" s="95">
        <v>12.2</v>
      </c>
      <c r="S1076" s="95">
        <v>4.58</v>
      </c>
      <c r="T1076" s="95">
        <v>5.96</v>
      </c>
      <c r="U1076" s="95">
        <v>0.38</v>
      </c>
      <c r="V1076" s="95">
        <v>0.62</v>
      </c>
      <c r="W1076" s="95">
        <v>0.13</v>
      </c>
      <c r="X1076" s="95">
        <v>-1.26</v>
      </c>
      <c r="Y1076" s="95">
        <v>-41.16</v>
      </c>
      <c r="Z1076" s="74" t="s">
        <v>1111</v>
      </c>
      <c r="AA1076" s="95">
        <v>11.94</v>
      </c>
      <c r="AB1076" s="95">
        <v>1.46</v>
      </c>
      <c r="AC1076" s="74" t="s">
        <v>1111</v>
      </c>
      <c r="AD1076" s="95">
        <v>1476661500</v>
      </c>
    </row>
    <row r="1077" spans="1:30" x14ac:dyDescent="0.2">
      <c r="A1077" s="74" t="s">
        <v>2186</v>
      </c>
      <c r="B1077" s="95">
        <v>5.6</v>
      </c>
      <c r="C1077" s="95"/>
      <c r="D1077" s="95">
        <v>-3.35</v>
      </c>
      <c r="E1077" s="95">
        <v>4.6500000000000004</v>
      </c>
      <c r="F1077" s="95">
        <v>3.65</v>
      </c>
      <c r="G1077" s="95">
        <v>100</v>
      </c>
      <c r="H1077" s="95">
        <v>-4762.95</v>
      </c>
      <c r="I1077" s="95">
        <v>-4762.95</v>
      </c>
      <c r="J1077" s="95">
        <v>-3.35</v>
      </c>
      <c r="K1077" s="95">
        <v>-2.62</v>
      </c>
      <c r="L1077" s="95">
        <v>0.73</v>
      </c>
      <c r="M1077" s="95">
        <v>-1.01</v>
      </c>
      <c r="N1077" s="95">
        <v>159.33000000000001</v>
      </c>
      <c r="O1077" s="95">
        <v>4.76</v>
      </c>
      <c r="P1077" s="95">
        <v>-99.92</v>
      </c>
      <c r="Q1077" s="95">
        <v>4.8899999999999997</v>
      </c>
      <c r="R1077" s="95">
        <v>-139.04</v>
      </c>
      <c r="S1077" s="95">
        <v>-109</v>
      </c>
      <c r="T1077" s="95">
        <v>-120.07</v>
      </c>
      <c r="U1077" s="95">
        <v>0.78</v>
      </c>
      <c r="V1077" s="95">
        <v>0.22</v>
      </c>
      <c r="W1077" s="95">
        <v>0.02</v>
      </c>
      <c r="X1077" s="95">
        <v>-12.97</v>
      </c>
      <c r="Y1077" s="95"/>
      <c r="Z1077" s="74" t="s">
        <v>1111</v>
      </c>
      <c r="AA1077" s="95">
        <v>1.2</v>
      </c>
      <c r="AB1077" s="95">
        <v>-1.67</v>
      </c>
      <c r="AC1077" s="74" t="s">
        <v>1111</v>
      </c>
      <c r="AD1077" s="95">
        <v>486429440</v>
      </c>
    </row>
    <row r="1078" spans="1:30" x14ac:dyDescent="0.2">
      <c r="A1078" s="74" t="s">
        <v>2187</v>
      </c>
      <c r="B1078" s="95">
        <v>62.6</v>
      </c>
      <c r="C1078" s="95">
        <v>2.78</v>
      </c>
      <c r="D1078" s="95">
        <v>20.87</v>
      </c>
      <c r="E1078" s="95">
        <v>2.98</v>
      </c>
      <c r="F1078" s="95">
        <v>0.59</v>
      </c>
      <c r="G1078" s="95">
        <v>39.36</v>
      </c>
      <c r="H1078" s="95">
        <v>19.97</v>
      </c>
      <c r="I1078" s="95">
        <v>12.25</v>
      </c>
      <c r="J1078" s="95">
        <v>12.8</v>
      </c>
      <c r="K1078" s="95">
        <v>21.58</v>
      </c>
      <c r="L1078" s="95">
        <v>8.84</v>
      </c>
      <c r="M1078" s="95">
        <v>2.06</v>
      </c>
      <c r="N1078" s="95">
        <v>2.56</v>
      </c>
      <c r="O1078" s="95">
        <v>-23.34</v>
      </c>
      <c r="P1078" s="95">
        <v>-0.65</v>
      </c>
      <c r="Q1078" s="95">
        <v>0.76</v>
      </c>
      <c r="R1078" s="95">
        <v>14.27</v>
      </c>
      <c r="S1078" s="95">
        <v>2.85</v>
      </c>
      <c r="T1078" s="95">
        <v>6.89</v>
      </c>
      <c r="U1078" s="95">
        <v>0.2</v>
      </c>
      <c r="V1078" s="95">
        <v>0.78</v>
      </c>
      <c r="W1078" s="95">
        <v>0.23</v>
      </c>
      <c r="X1078" s="95">
        <v>0.68</v>
      </c>
      <c r="Y1078" s="95">
        <v>7.76</v>
      </c>
      <c r="Z1078" s="74" t="s">
        <v>1111</v>
      </c>
      <c r="AA1078" s="95">
        <v>21.02</v>
      </c>
      <c r="AB1078" s="95">
        <v>3</v>
      </c>
      <c r="AC1078" s="74" t="s">
        <v>1111</v>
      </c>
      <c r="AD1078" s="95">
        <v>18048148020</v>
      </c>
    </row>
    <row r="1079" spans="1:30" x14ac:dyDescent="0.2">
      <c r="A1079" s="74" t="s">
        <v>2188</v>
      </c>
      <c r="B1079" s="95">
        <v>25.96</v>
      </c>
      <c r="C1079" s="95"/>
      <c r="D1079" s="95">
        <v>8.65</v>
      </c>
      <c r="E1079" s="95">
        <v>1.23</v>
      </c>
      <c r="F1079" s="95">
        <v>0.25</v>
      </c>
      <c r="G1079" s="95">
        <v>39.36</v>
      </c>
      <c r="H1079" s="95">
        <v>19.97</v>
      </c>
      <c r="I1079" s="95">
        <v>12.25</v>
      </c>
      <c r="J1079" s="95">
        <v>5.31</v>
      </c>
      <c r="K1079" s="95">
        <v>21.58</v>
      </c>
      <c r="L1079" s="95">
        <v>8.84</v>
      </c>
      <c r="M1079" s="95">
        <v>2.06</v>
      </c>
      <c r="N1079" s="95">
        <v>1.06</v>
      </c>
      <c r="O1079" s="95">
        <v>-9.68</v>
      </c>
      <c r="P1079" s="95">
        <v>-0.27</v>
      </c>
      <c r="Q1079" s="95">
        <v>0.76</v>
      </c>
      <c r="R1079" s="95">
        <v>14.27</v>
      </c>
      <c r="S1079" s="95">
        <v>2.85</v>
      </c>
      <c r="T1079" s="95">
        <v>6.89</v>
      </c>
      <c r="U1079" s="95">
        <v>0.2</v>
      </c>
      <c r="V1079" s="95">
        <v>0.78</v>
      </c>
      <c r="W1079" s="95">
        <v>0.23</v>
      </c>
      <c r="X1079" s="95">
        <v>0.68</v>
      </c>
      <c r="Y1079" s="95">
        <v>7.76</v>
      </c>
      <c r="Z1079" s="74" t="s">
        <v>1111</v>
      </c>
      <c r="AA1079" s="95">
        <v>21.02</v>
      </c>
      <c r="AB1079" s="95">
        <v>3</v>
      </c>
      <c r="AC1079" s="74" t="s">
        <v>1111</v>
      </c>
      <c r="AD1079" s="95">
        <v>18048148020</v>
      </c>
    </row>
    <row r="1080" spans="1:30" x14ac:dyDescent="0.2">
      <c r="A1080" s="74" t="s">
        <v>2189</v>
      </c>
      <c r="B1080" s="95">
        <v>26.47</v>
      </c>
      <c r="C1080" s="95"/>
      <c r="D1080" s="95">
        <v>8.82</v>
      </c>
      <c r="E1080" s="95">
        <v>1.26</v>
      </c>
      <c r="F1080" s="95">
        <v>0.25</v>
      </c>
      <c r="G1080" s="95">
        <v>39.36</v>
      </c>
      <c r="H1080" s="95">
        <v>19.97</v>
      </c>
      <c r="I1080" s="95">
        <v>12.25</v>
      </c>
      <c r="J1080" s="95">
        <v>5.41</v>
      </c>
      <c r="K1080" s="95">
        <v>21.58</v>
      </c>
      <c r="L1080" s="95">
        <v>8.84</v>
      </c>
      <c r="M1080" s="95">
        <v>2.06</v>
      </c>
      <c r="N1080" s="95">
        <v>1.08</v>
      </c>
      <c r="O1080" s="95">
        <v>-9.8699999999999992</v>
      </c>
      <c r="P1080" s="95">
        <v>-0.27</v>
      </c>
      <c r="Q1080" s="95">
        <v>0.76</v>
      </c>
      <c r="R1080" s="95">
        <v>14.27</v>
      </c>
      <c r="S1080" s="95">
        <v>2.85</v>
      </c>
      <c r="T1080" s="95">
        <v>6.89</v>
      </c>
      <c r="U1080" s="95">
        <v>0.2</v>
      </c>
      <c r="V1080" s="95">
        <v>0.78</v>
      </c>
      <c r="W1080" s="95">
        <v>0.23</v>
      </c>
      <c r="X1080" s="95">
        <v>0.68</v>
      </c>
      <c r="Y1080" s="95">
        <v>7.76</v>
      </c>
      <c r="Z1080" s="74" t="s">
        <v>1111</v>
      </c>
      <c r="AA1080" s="95">
        <v>21.02</v>
      </c>
      <c r="AB1080" s="95">
        <v>3</v>
      </c>
      <c r="AC1080" s="74" t="s">
        <v>1111</v>
      </c>
      <c r="AD1080" s="95">
        <v>18048148020</v>
      </c>
    </row>
    <row r="1081" spans="1:30" x14ac:dyDescent="0.2">
      <c r="A1081" s="74" t="s">
        <v>2190</v>
      </c>
      <c r="B1081" s="95">
        <v>26.73</v>
      </c>
      <c r="C1081" s="95"/>
      <c r="D1081" s="95">
        <v>8.91</v>
      </c>
      <c r="E1081" s="95">
        <v>1.27</v>
      </c>
      <c r="F1081" s="95">
        <v>0.25</v>
      </c>
      <c r="G1081" s="95">
        <v>39.36</v>
      </c>
      <c r="H1081" s="95">
        <v>19.97</v>
      </c>
      <c r="I1081" s="95">
        <v>12.25</v>
      </c>
      <c r="J1081" s="95">
        <v>5.46</v>
      </c>
      <c r="K1081" s="95">
        <v>21.58</v>
      </c>
      <c r="L1081" s="95">
        <v>8.84</v>
      </c>
      <c r="M1081" s="95">
        <v>2.06</v>
      </c>
      <c r="N1081" s="95">
        <v>1.0900000000000001</v>
      </c>
      <c r="O1081" s="95">
        <v>-9.9700000000000006</v>
      </c>
      <c r="P1081" s="95">
        <v>-0.28000000000000003</v>
      </c>
      <c r="Q1081" s="95">
        <v>0.76</v>
      </c>
      <c r="R1081" s="95">
        <v>14.27</v>
      </c>
      <c r="S1081" s="95">
        <v>2.85</v>
      </c>
      <c r="T1081" s="95">
        <v>6.89</v>
      </c>
      <c r="U1081" s="95">
        <v>0.2</v>
      </c>
      <c r="V1081" s="95">
        <v>0.78</v>
      </c>
      <c r="W1081" s="95">
        <v>0.23</v>
      </c>
      <c r="X1081" s="95">
        <v>0.68</v>
      </c>
      <c r="Y1081" s="95">
        <v>7.76</v>
      </c>
      <c r="Z1081" s="74" t="s">
        <v>1111</v>
      </c>
      <c r="AA1081" s="95">
        <v>21.02</v>
      </c>
      <c r="AB1081" s="95">
        <v>3</v>
      </c>
      <c r="AC1081" s="74" t="s">
        <v>1111</v>
      </c>
      <c r="AD1081" s="95">
        <v>18048148020</v>
      </c>
    </row>
    <row r="1082" spans="1:30" x14ac:dyDescent="0.2">
      <c r="A1082" s="74" t="s">
        <v>2191</v>
      </c>
      <c r="B1082" s="95">
        <v>20.63</v>
      </c>
      <c r="C1082" s="95">
        <v>1.94</v>
      </c>
      <c r="D1082" s="95">
        <v>85.25</v>
      </c>
      <c r="E1082" s="95">
        <v>1.1200000000000001</v>
      </c>
      <c r="F1082" s="95">
        <v>0.55000000000000004</v>
      </c>
      <c r="G1082" s="95">
        <v>36.479999999999997</v>
      </c>
      <c r="H1082" s="95">
        <v>1.99</v>
      </c>
      <c r="I1082" s="95">
        <v>1.1299999999999999</v>
      </c>
      <c r="J1082" s="95">
        <v>48.56</v>
      </c>
      <c r="K1082" s="95">
        <v>55.42</v>
      </c>
      <c r="L1082" s="95">
        <v>6.89</v>
      </c>
      <c r="M1082" s="95">
        <v>0.16</v>
      </c>
      <c r="N1082" s="95">
        <v>0.97</v>
      </c>
      <c r="O1082" s="95">
        <v>7.06</v>
      </c>
      <c r="P1082" s="95">
        <v>-0.77</v>
      </c>
      <c r="Q1082" s="95">
        <v>1.39</v>
      </c>
      <c r="R1082" s="95">
        <v>1.31</v>
      </c>
      <c r="S1082" s="95">
        <v>0.65</v>
      </c>
      <c r="T1082" s="95">
        <v>1.66</v>
      </c>
      <c r="U1082" s="95">
        <v>0.49</v>
      </c>
      <c r="V1082" s="95">
        <v>0.4</v>
      </c>
      <c r="W1082" s="95">
        <v>0.56999999999999995</v>
      </c>
      <c r="X1082" s="95">
        <v>7.19</v>
      </c>
      <c r="Y1082" s="95"/>
      <c r="Z1082" s="74" t="s">
        <v>1111</v>
      </c>
      <c r="AA1082" s="95">
        <v>18.440000000000001</v>
      </c>
      <c r="AB1082" s="95">
        <v>0.24</v>
      </c>
      <c r="AC1082" s="74" t="s">
        <v>1111</v>
      </c>
      <c r="AD1082" s="95">
        <v>543281326</v>
      </c>
    </row>
    <row r="1083" spans="1:30" x14ac:dyDescent="0.2">
      <c r="A1083" s="74" t="s">
        <v>2192</v>
      </c>
      <c r="B1083" s="95">
        <v>45.19</v>
      </c>
      <c r="C1083" s="95">
        <v>5.0199999999999996</v>
      </c>
      <c r="D1083" s="95">
        <v>9.27</v>
      </c>
      <c r="E1083" s="95">
        <v>0.97</v>
      </c>
      <c r="F1083" s="95">
        <v>0.18</v>
      </c>
      <c r="G1083" s="95">
        <v>47.64</v>
      </c>
      <c r="H1083" s="95">
        <v>14.81</v>
      </c>
      <c r="I1083" s="95">
        <v>11.23</v>
      </c>
      <c r="J1083" s="95">
        <v>7.03</v>
      </c>
      <c r="K1083" s="95">
        <v>7.61</v>
      </c>
      <c r="L1083" s="95">
        <v>0.57999999999999996</v>
      </c>
      <c r="M1083" s="95">
        <v>0.08</v>
      </c>
      <c r="N1083" s="95">
        <v>1.04</v>
      </c>
      <c r="O1083" s="95"/>
      <c r="P1083" s="95">
        <v>-0.18</v>
      </c>
      <c r="Q1083" s="95"/>
      <c r="R1083" s="95">
        <v>10.45</v>
      </c>
      <c r="S1083" s="95">
        <v>1.99</v>
      </c>
      <c r="T1083" s="95">
        <v>9.3000000000000007</v>
      </c>
      <c r="U1083" s="95">
        <v>0.19</v>
      </c>
      <c r="V1083" s="95">
        <v>0.81</v>
      </c>
      <c r="W1083" s="95">
        <v>0.18</v>
      </c>
      <c r="X1083" s="95">
        <v>3.5</v>
      </c>
      <c r="Y1083" s="95">
        <v>7.57</v>
      </c>
      <c r="Z1083" s="74" t="s">
        <v>1111</v>
      </c>
      <c r="AA1083" s="95">
        <v>46.67</v>
      </c>
      <c r="AB1083" s="95">
        <v>4.88</v>
      </c>
      <c r="AC1083" s="74" t="s">
        <v>1111</v>
      </c>
      <c r="AD1083" s="95">
        <v>12262753881</v>
      </c>
    </row>
    <row r="1084" spans="1:30" x14ac:dyDescent="0.2">
      <c r="A1084" s="74" t="s">
        <v>2193</v>
      </c>
      <c r="B1084" s="95">
        <v>115.29</v>
      </c>
      <c r="C1084" s="95">
        <v>0.62</v>
      </c>
      <c r="D1084" s="95">
        <v>14.29</v>
      </c>
      <c r="E1084" s="95">
        <v>1.59</v>
      </c>
      <c r="F1084" s="95">
        <v>0.09</v>
      </c>
      <c r="G1084" s="95">
        <v>0</v>
      </c>
      <c r="H1084" s="95">
        <v>35.57</v>
      </c>
      <c r="I1084" s="95">
        <v>27.71</v>
      </c>
      <c r="J1084" s="95">
        <v>11.13</v>
      </c>
      <c r="K1084" s="95">
        <v>-51.82</v>
      </c>
      <c r="L1084" s="95">
        <v>-62.95</v>
      </c>
      <c r="M1084" s="95">
        <v>-9.01</v>
      </c>
      <c r="N1084" s="95">
        <v>3.96</v>
      </c>
      <c r="O1084" s="95"/>
      <c r="P1084" s="95">
        <v>-0.09</v>
      </c>
      <c r="Q1084" s="95"/>
      <c r="R1084" s="95">
        <v>11.15</v>
      </c>
      <c r="S1084" s="95">
        <v>0.63</v>
      </c>
      <c r="T1084" s="95">
        <v>6.35</v>
      </c>
      <c r="U1084" s="95">
        <v>0.06</v>
      </c>
      <c r="V1084" s="95">
        <v>0.94</v>
      </c>
      <c r="W1084" s="95">
        <v>0.02</v>
      </c>
      <c r="X1084" s="95">
        <v>9.65</v>
      </c>
      <c r="Y1084" s="95">
        <v>12.89</v>
      </c>
      <c r="Z1084" s="74" t="s">
        <v>1111</v>
      </c>
      <c r="AA1084" s="95">
        <v>72.37</v>
      </c>
      <c r="AB1084" s="95">
        <v>8.07</v>
      </c>
      <c r="AC1084" s="74" t="s">
        <v>1111</v>
      </c>
      <c r="AD1084" s="95">
        <v>641923191</v>
      </c>
    </row>
    <row r="1085" spans="1:30" x14ac:dyDescent="0.2">
      <c r="A1085" s="74" t="s">
        <v>2194</v>
      </c>
      <c r="B1085" s="95">
        <v>77.53</v>
      </c>
      <c r="C1085" s="95"/>
      <c r="D1085" s="95">
        <v>61.47</v>
      </c>
      <c r="E1085" s="95">
        <v>1.71</v>
      </c>
      <c r="F1085" s="95">
        <v>0.57999999999999996</v>
      </c>
      <c r="G1085" s="95">
        <v>21.27</v>
      </c>
      <c r="H1085" s="95">
        <v>1.42</v>
      </c>
      <c r="I1085" s="95">
        <v>0.6</v>
      </c>
      <c r="J1085" s="95">
        <v>26.23</v>
      </c>
      <c r="K1085" s="95">
        <v>29.89</v>
      </c>
      <c r="L1085" s="95">
        <v>3.7</v>
      </c>
      <c r="M1085" s="95">
        <v>0.24</v>
      </c>
      <c r="N1085" s="95">
        <v>0.37</v>
      </c>
      <c r="O1085" s="95"/>
      <c r="P1085" s="95">
        <v>-0.57999999999999996</v>
      </c>
      <c r="Q1085" s="95"/>
      <c r="R1085" s="95">
        <v>2.78</v>
      </c>
      <c r="S1085" s="95">
        <v>0.95</v>
      </c>
      <c r="T1085" s="95">
        <v>2.94</v>
      </c>
      <c r="U1085" s="95">
        <v>0.34</v>
      </c>
      <c r="V1085" s="95">
        <v>0.66</v>
      </c>
      <c r="W1085" s="95">
        <v>1.57</v>
      </c>
      <c r="X1085" s="95">
        <v>37.32</v>
      </c>
      <c r="Y1085" s="95">
        <v>38.479999999999997</v>
      </c>
      <c r="Z1085" s="74" t="s">
        <v>1111</v>
      </c>
      <c r="AA1085" s="95">
        <v>45.36</v>
      </c>
      <c r="AB1085" s="95">
        <v>1.26</v>
      </c>
      <c r="AC1085" s="74" t="s">
        <v>1111</v>
      </c>
      <c r="AD1085" s="95">
        <v>45186464576</v>
      </c>
    </row>
    <row r="1086" spans="1:30" x14ac:dyDescent="0.2">
      <c r="A1086" s="74" t="s">
        <v>2195</v>
      </c>
      <c r="B1086" s="95">
        <v>3.04</v>
      </c>
      <c r="C1086" s="95"/>
      <c r="D1086" s="95">
        <v>-1.59</v>
      </c>
      <c r="E1086" s="95">
        <v>1.06</v>
      </c>
      <c r="F1086" s="95">
        <v>0.82</v>
      </c>
      <c r="G1086" s="95">
        <v>100</v>
      </c>
      <c r="H1086" s="95">
        <v>-203.59</v>
      </c>
      <c r="I1086" s="95">
        <v>-203.59</v>
      </c>
      <c r="J1086" s="95">
        <v>-1.59</v>
      </c>
      <c r="K1086" s="95">
        <v>0.01</v>
      </c>
      <c r="L1086" s="95">
        <v>1.6</v>
      </c>
      <c r="M1086" s="95">
        <v>-1.07</v>
      </c>
      <c r="N1086" s="95">
        <v>3.23</v>
      </c>
      <c r="O1086" s="95">
        <v>1.04</v>
      </c>
      <c r="P1086" s="95">
        <v>-6.89</v>
      </c>
      <c r="Q1086" s="95">
        <v>9.39</v>
      </c>
      <c r="R1086" s="95">
        <v>-66.87</v>
      </c>
      <c r="S1086" s="95">
        <v>-51.72</v>
      </c>
      <c r="T1086" s="95">
        <v>-66.87</v>
      </c>
      <c r="U1086" s="95">
        <v>0.77</v>
      </c>
      <c r="V1086" s="95">
        <v>0.23</v>
      </c>
      <c r="W1086" s="95">
        <v>0.25</v>
      </c>
      <c r="X1086" s="95">
        <v>-34.729999999999997</v>
      </c>
      <c r="Y1086" s="95"/>
      <c r="Z1086" s="74" t="s">
        <v>1111</v>
      </c>
      <c r="AA1086" s="95">
        <v>2.86</v>
      </c>
      <c r="AB1086" s="95">
        <v>-1.91</v>
      </c>
      <c r="AC1086" s="74" t="s">
        <v>1111</v>
      </c>
      <c r="AD1086" s="95">
        <v>105365792</v>
      </c>
    </row>
    <row r="1087" spans="1:30" x14ac:dyDescent="0.2">
      <c r="A1087" s="74" t="s">
        <v>2196</v>
      </c>
      <c r="B1087" s="95">
        <v>5.08</v>
      </c>
      <c r="C1087" s="95"/>
      <c r="D1087" s="95">
        <v>1080.99</v>
      </c>
      <c r="E1087" s="95">
        <v>0.91</v>
      </c>
      <c r="F1087" s="95">
        <v>0.26</v>
      </c>
      <c r="G1087" s="95">
        <v>24.33</v>
      </c>
      <c r="H1087" s="95">
        <v>1.69</v>
      </c>
      <c r="I1087" s="95">
        <v>0.02</v>
      </c>
      <c r="J1087" s="95">
        <v>15.44</v>
      </c>
      <c r="K1087" s="95">
        <v>29.89</v>
      </c>
      <c r="L1087" s="95">
        <v>14.44</v>
      </c>
      <c r="M1087" s="95">
        <v>0.85</v>
      </c>
      <c r="N1087" s="95">
        <v>0.26</v>
      </c>
      <c r="O1087" s="95">
        <v>2.06</v>
      </c>
      <c r="P1087" s="95">
        <v>-0.42</v>
      </c>
      <c r="Q1087" s="95">
        <v>1.53</v>
      </c>
      <c r="R1087" s="95">
        <v>0.08</v>
      </c>
      <c r="S1087" s="95">
        <v>0.02</v>
      </c>
      <c r="T1087" s="95">
        <v>2.0499999999999998</v>
      </c>
      <c r="U1087" s="95">
        <v>0.28999999999999998</v>
      </c>
      <c r="V1087" s="95">
        <v>0.68</v>
      </c>
      <c r="W1087" s="95">
        <v>1.01</v>
      </c>
      <c r="X1087" s="95">
        <v>-8.98</v>
      </c>
      <c r="Y1087" s="95"/>
      <c r="Z1087" s="74" t="s">
        <v>1111</v>
      </c>
      <c r="AA1087" s="95">
        <v>5.56</v>
      </c>
      <c r="AB1087" s="95">
        <v>0</v>
      </c>
      <c r="AC1087" s="74" t="s">
        <v>1111</v>
      </c>
      <c r="AD1087" s="95">
        <v>1080993520</v>
      </c>
    </row>
    <row r="1088" spans="1:30" x14ac:dyDescent="0.2">
      <c r="A1088" s="74" t="s">
        <v>2197</v>
      </c>
      <c r="B1088" s="95">
        <v>0.71</v>
      </c>
      <c r="C1088" s="95"/>
      <c r="D1088" s="95">
        <v>-11.45</v>
      </c>
      <c r="E1088" s="95">
        <v>1.0900000000000001</v>
      </c>
      <c r="F1088" s="95">
        <v>0.72</v>
      </c>
      <c r="G1088" s="95">
        <v>-1.77</v>
      </c>
      <c r="H1088" s="95">
        <v>-4.62</v>
      </c>
      <c r="I1088" s="95">
        <v>-4.75</v>
      </c>
      <c r="J1088" s="95">
        <v>-11.76</v>
      </c>
      <c r="K1088" s="95">
        <v>-7.66</v>
      </c>
      <c r="L1088" s="95">
        <v>4.09</v>
      </c>
      <c r="M1088" s="95">
        <v>-0.38</v>
      </c>
      <c r="N1088" s="95">
        <v>0.54</v>
      </c>
      <c r="O1088" s="95">
        <v>2.12</v>
      </c>
      <c r="P1088" s="95">
        <v>-1.92</v>
      </c>
      <c r="Q1088" s="95">
        <v>2.1800000000000002</v>
      </c>
      <c r="R1088" s="95">
        <v>-9.5500000000000007</v>
      </c>
      <c r="S1088" s="95">
        <v>-6.28</v>
      </c>
      <c r="T1088" s="95">
        <v>-9.56</v>
      </c>
      <c r="U1088" s="95">
        <v>0.66</v>
      </c>
      <c r="V1088" s="95">
        <v>0.34</v>
      </c>
      <c r="W1088" s="95">
        <v>1.32</v>
      </c>
      <c r="X1088" s="95">
        <v>3.55</v>
      </c>
      <c r="Y1088" s="95"/>
      <c r="Z1088" s="74" t="s">
        <v>1111</v>
      </c>
      <c r="AA1088" s="95">
        <v>0.65</v>
      </c>
      <c r="AB1088" s="95">
        <v>-0.06</v>
      </c>
      <c r="AC1088" s="74" t="s">
        <v>1111</v>
      </c>
      <c r="AD1088" s="95">
        <v>25086217</v>
      </c>
    </row>
    <row r="1089" spans="1:30" x14ac:dyDescent="0.2">
      <c r="A1089" s="74" t="s">
        <v>2198</v>
      </c>
      <c r="B1089" s="95">
        <v>3.14</v>
      </c>
      <c r="C1089" s="95"/>
      <c r="D1089" s="95">
        <v>4.7300000000000004</v>
      </c>
      <c r="E1089" s="95">
        <v>0.36</v>
      </c>
      <c r="F1089" s="95">
        <v>0.1</v>
      </c>
      <c r="G1089" s="95">
        <v>60.34</v>
      </c>
      <c r="H1089" s="95">
        <v>0</v>
      </c>
      <c r="I1089" s="95">
        <v>17.149999999999999</v>
      </c>
      <c r="J1089" s="95"/>
      <c r="K1089" s="95"/>
      <c r="L1089" s="95"/>
      <c r="M1089" s="95">
        <v>1.6</v>
      </c>
      <c r="N1089" s="95">
        <v>0.81</v>
      </c>
      <c r="O1089" s="95">
        <v>0.11</v>
      </c>
      <c r="P1089" s="95">
        <v>-0.83</v>
      </c>
      <c r="Q1089" s="95">
        <v>650.91</v>
      </c>
      <c r="R1089" s="95">
        <v>7.54</v>
      </c>
      <c r="S1089" s="95">
        <v>2.04</v>
      </c>
      <c r="T1089" s="95"/>
      <c r="U1089" s="95">
        <v>0.27</v>
      </c>
      <c r="V1089" s="95">
        <v>0.73</v>
      </c>
      <c r="W1089" s="95">
        <v>0.12</v>
      </c>
      <c r="X1089" s="95"/>
      <c r="Y1089" s="95"/>
      <c r="Z1089" s="74" t="s">
        <v>1111</v>
      </c>
      <c r="AA1089" s="95">
        <v>8.8000000000000007</v>
      </c>
      <c r="AB1089" s="95">
        <v>0.66</v>
      </c>
      <c r="AC1089" s="74" t="s">
        <v>1111</v>
      </c>
      <c r="AD1089" s="95">
        <v>213290642</v>
      </c>
    </row>
    <row r="1090" spans="1:30" x14ac:dyDescent="0.2">
      <c r="A1090" s="74" t="s">
        <v>2199</v>
      </c>
      <c r="B1090" s="95">
        <v>2.35</v>
      </c>
      <c r="C1090" s="95"/>
      <c r="D1090" s="95">
        <v>7.65</v>
      </c>
      <c r="E1090" s="95">
        <v>0.54</v>
      </c>
      <c r="F1090" s="95">
        <v>0.08</v>
      </c>
      <c r="G1090" s="95">
        <v>18.420000000000002</v>
      </c>
      <c r="H1090" s="95">
        <v>4.24</v>
      </c>
      <c r="I1090" s="95">
        <v>2.52</v>
      </c>
      <c r="J1090" s="95">
        <v>4.54</v>
      </c>
      <c r="K1090" s="95">
        <v>8.0399999999999991</v>
      </c>
      <c r="L1090" s="95">
        <v>3.5</v>
      </c>
      <c r="M1090" s="95">
        <v>0.42</v>
      </c>
      <c r="N1090" s="95">
        <v>0.19</v>
      </c>
      <c r="O1090" s="95"/>
      <c r="P1090" s="95">
        <v>-0.08</v>
      </c>
      <c r="Q1090" s="95"/>
      <c r="R1090" s="95">
        <v>7.08</v>
      </c>
      <c r="S1090" s="95">
        <v>1.1100000000000001</v>
      </c>
      <c r="T1090" s="95">
        <v>6.26</v>
      </c>
      <c r="U1090" s="95">
        <v>0.16</v>
      </c>
      <c r="V1090" s="95">
        <v>0.84</v>
      </c>
      <c r="W1090" s="95">
        <v>0.44</v>
      </c>
      <c r="X1090" s="95">
        <v>7.91</v>
      </c>
      <c r="Y1090" s="95"/>
      <c r="Z1090" s="74" t="s">
        <v>1111</v>
      </c>
      <c r="AA1090" s="95">
        <v>4.34</v>
      </c>
      <c r="AB1090" s="95">
        <v>0.31</v>
      </c>
      <c r="AC1090" s="74" t="s">
        <v>1111</v>
      </c>
      <c r="AD1090" s="95">
        <v>22813330</v>
      </c>
    </row>
    <row r="1091" spans="1:30" x14ac:dyDescent="0.2">
      <c r="A1091" s="74" t="s">
        <v>2200</v>
      </c>
      <c r="B1091" s="95">
        <v>24.94</v>
      </c>
      <c r="C1091" s="95">
        <v>6.77</v>
      </c>
      <c r="D1091" s="95">
        <v>81.22</v>
      </c>
      <c r="E1091" s="95">
        <v>5.75</v>
      </c>
      <c r="F1091" s="95">
        <v>0.9</v>
      </c>
      <c r="G1091" s="95">
        <v>18.420000000000002</v>
      </c>
      <c r="H1091" s="95">
        <v>4.24</v>
      </c>
      <c r="I1091" s="95">
        <v>2.52</v>
      </c>
      <c r="J1091" s="95">
        <v>48.18</v>
      </c>
      <c r="K1091" s="95">
        <v>8.0399999999999991</v>
      </c>
      <c r="L1091" s="95">
        <v>3.5</v>
      </c>
      <c r="M1091" s="95">
        <v>0.42</v>
      </c>
      <c r="N1091" s="95">
        <v>2.04</v>
      </c>
      <c r="O1091" s="95"/>
      <c r="P1091" s="95">
        <v>-0.9</v>
      </c>
      <c r="Q1091" s="95"/>
      <c r="R1091" s="95">
        <v>7.08</v>
      </c>
      <c r="S1091" s="95">
        <v>1.1100000000000001</v>
      </c>
      <c r="T1091" s="95">
        <v>6.26</v>
      </c>
      <c r="U1091" s="95">
        <v>0.16</v>
      </c>
      <c r="V1091" s="95">
        <v>0.84</v>
      </c>
      <c r="W1091" s="95">
        <v>0.44</v>
      </c>
      <c r="X1091" s="95">
        <v>7.91</v>
      </c>
      <c r="Y1091" s="95"/>
      <c r="Z1091" s="74" t="s">
        <v>1111</v>
      </c>
      <c r="AA1091" s="95">
        <v>4.34</v>
      </c>
      <c r="AB1091" s="95">
        <v>0.31</v>
      </c>
      <c r="AC1091" s="74" t="s">
        <v>1111</v>
      </c>
      <c r="AD1091" s="95">
        <v>22813330</v>
      </c>
    </row>
    <row r="1092" spans="1:30" x14ac:dyDescent="0.2">
      <c r="A1092" s="74" t="s">
        <v>2201</v>
      </c>
      <c r="B1092" s="95">
        <v>15.27</v>
      </c>
      <c r="C1092" s="95">
        <v>0.86</v>
      </c>
      <c r="D1092" s="95">
        <v>64.63</v>
      </c>
      <c r="E1092" s="95">
        <v>3.43</v>
      </c>
      <c r="F1092" s="95">
        <v>0.42</v>
      </c>
      <c r="G1092" s="95">
        <v>22.24</v>
      </c>
      <c r="H1092" s="95">
        <v>11.21</v>
      </c>
      <c r="I1092" s="95">
        <v>1.02</v>
      </c>
      <c r="J1092" s="95">
        <v>5.88</v>
      </c>
      <c r="K1092" s="95">
        <v>10.41</v>
      </c>
      <c r="L1092" s="95">
        <v>4.53</v>
      </c>
      <c r="M1092" s="95">
        <v>2.64</v>
      </c>
      <c r="N1092" s="95">
        <v>0.66</v>
      </c>
      <c r="O1092" s="95">
        <v>0.73</v>
      </c>
      <c r="P1092" s="95">
        <v>-1.49</v>
      </c>
      <c r="Q1092" s="95">
        <v>4.97</v>
      </c>
      <c r="R1092" s="95">
        <v>5.31</v>
      </c>
      <c r="S1092" s="95">
        <v>0.65</v>
      </c>
      <c r="T1092" s="95">
        <v>10.34</v>
      </c>
      <c r="U1092" s="95">
        <v>0.12</v>
      </c>
      <c r="V1092" s="95">
        <v>0.88</v>
      </c>
      <c r="W1092" s="95">
        <v>0.64</v>
      </c>
      <c r="X1092" s="95">
        <v>0.09</v>
      </c>
      <c r="Y1092" s="95"/>
      <c r="Z1092" s="74" t="s">
        <v>1111</v>
      </c>
      <c r="AA1092" s="95">
        <v>4.45</v>
      </c>
      <c r="AB1092" s="95">
        <v>0.24</v>
      </c>
      <c r="AC1092" s="74" t="s">
        <v>1111</v>
      </c>
      <c r="AD1092" s="95">
        <v>20680083123</v>
      </c>
    </row>
    <row r="1093" spans="1:30" x14ac:dyDescent="0.2">
      <c r="A1093" s="74" t="s">
        <v>2202</v>
      </c>
      <c r="B1093" s="95">
        <v>121.59</v>
      </c>
      <c r="C1093" s="95">
        <v>1.61</v>
      </c>
      <c r="D1093" s="95">
        <v>23.07</v>
      </c>
      <c r="E1093" s="95">
        <v>4.99</v>
      </c>
      <c r="F1093" s="95">
        <v>2.2599999999999998</v>
      </c>
      <c r="G1093" s="95">
        <v>75.37</v>
      </c>
      <c r="H1093" s="95">
        <v>37.869999999999997</v>
      </c>
      <c r="I1093" s="95">
        <v>32.729999999999997</v>
      </c>
      <c r="J1093" s="95">
        <v>19.940000000000001</v>
      </c>
      <c r="K1093" s="95">
        <v>21.74</v>
      </c>
      <c r="L1093" s="95">
        <v>1.78</v>
      </c>
      <c r="M1093" s="95">
        <v>0.45</v>
      </c>
      <c r="N1093" s="95">
        <v>7.55</v>
      </c>
      <c r="O1093" s="95">
        <v>78.05</v>
      </c>
      <c r="P1093" s="95">
        <v>-2.52</v>
      </c>
      <c r="Q1093" s="95">
        <v>1.39</v>
      </c>
      <c r="R1093" s="95">
        <v>21.63</v>
      </c>
      <c r="S1093" s="95">
        <v>9.81</v>
      </c>
      <c r="T1093" s="95">
        <v>11.85</v>
      </c>
      <c r="U1093" s="95">
        <v>0.45</v>
      </c>
      <c r="V1093" s="95">
        <v>0.55000000000000004</v>
      </c>
      <c r="W1093" s="95">
        <v>0.3</v>
      </c>
      <c r="X1093" s="95">
        <v>2.59</v>
      </c>
      <c r="Y1093" s="95">
        <v>0.86</v>
      </c>
      <c r="Z1093" s="74" t="s">
        <v>1111</v>
      </c>
      <c r="AA1093" s="95">
        <v>24.36</v>
      </c>
      <c r="AB1093" s="95">
        <v>5.27</v>
      </c>
      <c r="AC1093" s="74" t="s">
        <v>1111</v>
      </c>
      <c r="AD1093" s="95">
        <v>85956710000</v>
      </c>
    </row>
    <row r="1094" spans="1:30" x14ac:dyDescent="0.2">
      <c r="A1094" s="74" t="s">
        <v>2203</v>
      </c>
      <c r="B1094" s="95">
        <v>15.5</v>
      </c>
      <c r="C1094" s="95"/>
      <c r="D1094" s="95">
        <v>-2.78</v>
      </c>
      <c r="E1094" s="95">
        <v>6.1</v>
      </c>
      <c r="F1094" s="95">
        <v>0.37</v>
      </c>
      <c r="G1094" s="95">
        <v>14</v>
      </c>
      <c r="H1094" s="95">
        <v>-63.49</v>
      </c>
      <c r="I1094" s="95">
        <v>-70.88</v>
      </c>
      <c r="J1094" s="95">
        <v>-3.1</v>
      </c>
      <c r="K1094" s="95">
        <v>-6.58</v>
      </c>
      <c r="L1094" s="95">
        <v>-3.47</v>
      </c>
      <c r="M1094" s="95">
        <v>6.82</v>
      </c>
      <c r="N1094" s="95">
        <v>1.97</v>
      </c>
      <c r="O1094" s="95">
        <v>70.05</v>
      </c>
      <c r="P1094" s="95">
        <v>-0.42</v>
      </c>
      <c r="Q1094" s="95">
        <v>1.04</v>
      </c>
      <c r="R1094" s="95">
        <v>-219.57</v>
      </c>
      <c r="S1094" s="95">
        <v>-13.15</v>
      </c>
      <c r="T1094" s="95">
        <v>-23.98</v>
      </c>
      <c r="U1094" s="95">
        <v>0.06</v>
      </c>
      <c r="V1094" s="95">
        <v>0.94</v>
      </c>
      <c r="W1094" s="95">
        <v>0.19</v>
      </c>
      <c r="X1094" s="95">
        <v>-24.79</v>
      </c>
      <c r="Y1094" s="95"/>
      <c r="Z1094" s="74" t="s">
        <v>1111</v>
      </c>
      <c r="AA1094" s="95">
        <v>2.54</v>
      </c>
      <c r="AB1094" s="95">
        <v>-5.58</v>
      </c>
      <c r="AC1094" s="74" t="s">
        <v>1111</v>
      </c>
      <c r="AD1094" s="95">
        <v>1862583048</v>
      </c>
    </row>
    <row r="1095" spans="1:30" x14ac:dyDescent="0.2">
      <c r="A1095" s="74" t="s">
        <v>2204</v>
      </c>
      <c r="B1095" s="95">
        <v>125.07</v>
      </c>
      <c r="C1095" s="95">
        <v>0.64</v>
      </c>
      <c r="D1095" s="95">
        <v>58.77</v>
      </c>
      <c r="E1095" s="95">
        <v>4.84</v>
      </c>
      <c r="F1095" s="95">
        <v>2.09</v>
      </c>
      <c r="G1095" s="95">
        <v>55.35</v>
      </c>
      <c r="H1095" s="95">
        <v>9.6999999999999993</v>
      </c>
      <c r="I1095" s="95">
        <v>6.29</v>
      </c>
      <c r="J1095" s="95">
        <v>38.11</v>
      </c>
      <c r="K1095" s="95">
        <v>45.24</v>
      </c>
      <c r="L1095" s="95">
        <v>7.13</v>
      </c>
      <c r="M1095" s="95">
        <v>0.91</v>
      </c>
      <c r="N1095" s="95">
        <v>3.7</v>
      </c>
      <c r="O1095" s="95">
        <v>14.06</v>
      </c>
      <c r="P1095" s="95">
        <v>-2.79</v>
      </c>
      <c r="Q1095" s="95">
        <v>2.42</v>
      </c>
      <c r="R1095" s="95">
        <v>8.24</v>
      </c>
      <c r="S1095" s="95">
        <v>3.55</v>
      </c>
      <c r="T1095" s="95">
        <v>6.16</v>
      </c>
      <c r="U1095" s="95">
        <v>0.43</v>
      </c>
      <c r="V1095" s="95">
        <v>0.56999999999999995</v>
      </c>
      <c r="W1095" s="95">
        <v>0.56000000000000005</v>
      </c>
      <c r="X1095" s="95">
        <v>3.7</v>
      </c>
      <c r="Y1095" s="95">
        <v>-20.78</v>
      </c>
      <c r="Z1095" s="74" t="s">
        <v>1111</v>
      </c>
      <c r="AA1095" s="95">
        <v>25.84</v>
      </c>
      <c r="AB1095" s="95">
        <v>2.13</v>
      </c>
      <c r="AC1095" s="74" t="s">
        <v>1111</v>
      </c>
      <c r="AD1095" s="95">
        <v>3657934797</v>
      </c>
    </row>
    <row r="1096" spans="1:30" x14ac:dyDescent="0.2">
      <c r="A1096" s="74" t="s">
        <v>2205</v>
      </c>
      <c r="B1096" s="95">
        <v>14.4</v>
      </c>
      <c r="C1096" s="95"/>
      <c r="D1096" s="95">
        <v>10.44</v>
      </c>
      <c r="E1096" s="95">
        <v>0.99</v>
      </c>
      <c r="F1096" s="95">
        <v>0.17</v>
      </c>
      <c r="G1096" s="95">
        <v>89.61</v>
      </c>
      <c r="H1096" s="95">
        <v>0</v>
      </c>
      <c r="I1096" s="95">
        <v>19.29</v>
      </c>
      <c r="J1096" s="95"/>
      <c r="K1096" s="95"/>
      <c r="L1096" s="95"/>
      <c r="M1096" s="95">
        <v>0.68</v>
      </c>
      <c r="N1096" s="95">
        <v>2.0099999999999998</v>
      </c>
      <c r="O1096" s="95">
        <v>0.64</v>
      </c>
      <c r="P1096" s="95">
        <v>-1.57</v>
      </c>
      <c r="Q1096" s="95">
        <v>1.42</v>
      </c>
      <c r="R1096" s="95">
        <v>9.44</v>
      </c>
      <c r="S1096" s="95">
        <v>1.62</v>
      </c>
      <c r="T1096" s="95"/>
      <c r="U1096" s="95">
        <v>0.17</v>
      </c>
      <c r="V1096" s="95">
        <v>0.83</v>
      </c>
      <c r="W1096" s="95">
        <v>0.08</v>
      </c>
      <c r="X1096" s="95">
        <v>21.02</v>
      </c>
      <c r="Y1096" s="95">
        <v>41.05</v>
      </c>
      <c r="Z1096" s="74" t="s">
        <v>1111</v>
      </c>
      <c r="AA1096" s="95">
        <v>14.61</v>
      </c>
      <c r="AB1096" s="95">
        <v>1.38</v>
      </c>
      <c r="AC1096" s="74" t="s">
        <v>1111</v>
      </c>
      <c r="AD1096" s="95">
        <v>42039760</v>
      </c>
    </row>
    <row r="1097" spans="1:30" x14ac:dyDescent="0.2">
      <c r="A1097" s="74" t="s">
        <v>2206</v>
      </c>
      <c r="B1097" s="95">
        <v>30.74</v>
      </c>
      <c r="C1097" s="95"/>
      <c r="D1097" s="95">
        <v>7.73</v>
      </c>
      <c r="E1097" s="95">
        <v>0.78</v>
      </c>
      <c r="F1097" s="95">
        <v>0.63</v>
      </c>
      <c r="G1097" s="95">
        <v>16.309999999999999</v>
      </c>
      <c r="H1097" s="95">
        <v>43.62</v>
      </c>
      <c r="I1097" s="95">
        <v>48.39</v>
      </c>
      <c r="J1097" s="95">
        <v>8.58</v>
      </c>
      <c r="K1097" s="95">
        <v>8.7100000000000009</v>
      </c>
      <c r="L1097" s="95">
        <v>0.13</v>
      </c>
      <c r="M1097" s="95">
        <v>0.01</v>
      </c>
      <c r="N1097" s="95">
        <v>3.74</v>
      </c>
      <c r="O1097" s="95">
        <v>18.29</v>
      </c>
      <c r="P1097" s="95">
        <v>-0.69</v>
      </c>
      <c r="Q1097" s="95">
        <v>1.85</v>
      </c>
      <c r="R1097" s="95">
        <v>10.1</v>
      </c>
      <c r="S1097" s="95">
        <v>8.1999999999999993</v>
      </c>
      <c r="T1097" s="95">
        <v>5.84</v>
      </c>
      <c r="U1097" s="95">
        <v>0.81</v>
      </c>
      <c r="V1097" s="95">
        <v>0.19</v>
      </c>
      <c r="W1097" s="95">
        <v>0.17</v>
      </c>
      <c r="X1097" s="95">
        <v>-16.170000000000002</v>
      </c>
      <c r="Y1097" s="95"/>
      <c r="Z1097" s="74" t="s">
        <v>1111</v>
      </c>
      <c r="AA1097" s="95">
        <v>39.36</v>
      </c>
      <c r="AB1097" s="95">
        <v>3.98</v>
      </c>
      <c r="AC1097" s="74" t="s">
        <v>1111</v>
      </c>
      <c r="AD1097" s="95">
        <v>2733182546</v>
      </c>
    </row>
    <row r="1098" spans="1:30" x14ac:dyDescent="0.2">
      <c r="A1098" s="74" t="s">
        <v>2207</v>
      </c>
      <c r="B1098" s="95">
        <v>24.79</v>
      </c>
      <c r="C1098" s="95">
        <v>2.06</v>
      </c>
      <c r="D1098" s="95">
        <v>7</v>
      </c>
      <c r="E1098" s="95">
        <v>0.57999999999999996</v>
      </c>
      <c r="F1098" s="95">
        <v>0.09</v>
      </c>
      <c r="G1098" s="95">
        <v>46.47</v>
      </c>
      <c r="H1098" s="95">
        <v>15.96</v>
      </c>
      <c r="I1098" s="95">
        <v>10.6</v>
      </c>
      <c r="J1098" s="95">
        <v>4.6399999999999997</v>
      </c>
      <c r="K1098" s="95">
        <v>9.5299999999999994</v>
      </c>
      <c r="L1098" s="95">
        <v>4.8899999999999997</v>
      </c>
      <c r="M1098" s="95">
        <v>0.61</v>
      </c>
      <c r="N1098" s="95">
        <v>0.74</v>
      </c>
      <c r="O1098" s="95"/>
      <c r="P1098" s="95">
        <v>-0.09</v>
      </c>
      <c r="Q1098" s="95"/>
      <c r="R1098" s="95">
        <v>8.35</v>
      </c>
      <c r="S1098" s="95">
        <v>1.22</v>
      </c>
      <c r="T1098" s="95">
        <v>5.74</v>
      </c>
      <c r="U1098" s="95">
        <v>0.15</v>
      </c>
      <c r="V1098" s="95">
        <v>0.85</v>
      </c>
      <c r="W1098" s="95">
        <v>0.12</v>
      </c>
      <c r="X1098" s="95">
        <v>0.05</v>
      </c>
      <c r="Y1098" s="95">
        <v>2.2000000000000002</v>
      </c>
      <c r="Z1098" s="74" t="s">
        <v>1111</v>
      </c>
      <c r="AA1098" s="95">
        <v>42.44</v>
      </c>
      <c r="AB1098" s="95">
        <v>3.54</v>
      </c>
      <c r="AC1098" s="74" t="s">
        <v>1111</v>
      </c>
      <c r="AD1098" s="95">
        <v>3056941665</v>
      </c>
    </row>
    <row r="1099" spans="1:30" x14ac:dyDescent="0.2">
      <c r="A1099" s="74" t="s">
        <v>2208</v>
      </c>
      <c r="B1099" s="95">
        <v>34.96</v>
      </c>
      <c r="C1099" s="95">
        <v>1.26</v>
      </c>
      <c r="D1099" s="95">
        <v>11.26</v>
      </c>
      <c r="E1099" s="95">
        <v>1.26</v>
      </c>
      <c r="F1099" s="95">
        <v>0.17</v>
      </c>
      <c r="G1099" s="95">
        <v>0</v>
      </c>
      <c r="H1099" s="95">
        <v>56.92</v>
      </c>
      <c r="I1099" s="95">
        <v>39.200000000000003</v>
      </c>
      <c r="J1099" s="95">
        <v>7.76</v>
      </c>
      <c r="K1099" s="95">
        <v>4.1900000000000004</v>
      </c>
      <c r="L1099" s="95">
        <v>-3.57</v>
      </c>
      <c r="M1099" s="95">
        <v>-0.57999999999999996</v>
      </c>
      <c r="N1099" s="95">
        <v>4.41</v>
      </c>
      <c r="O1099" s="95"/>
      <c r="P1099" s="95">
        <v>-0.17</v>
      </c>
      <c r="Q1099" s="95"/>
      <c r="R1099" s="95">
        <v>11.19</v>
      </c>
      <c r="S1099" s="95">
        <v>1.55</v>
      </c>
      <c r="T1099" s="95">
        <v>10.23</v>
      </c>
      <c r="U1099" s="95">
        <v>0.14000000000000001</v>
      </c>
      <c r="V1099" s="95">
        <v>0.86</v>
      </c>
      <c r="W1099" s="95">
        <v>0.04</v>
      </c>
      <c r="X1099" s="95">
        <v>16.22</v>
      </c>
      <c r="Y1099" s="95">
        <v>11.59</v>
      </c>
      <c r="Z1099" s="74" t="s">
        <v>1111</v>
      </c>
      <c r="AA1099" s="95">
        <v>27.74</v>
      </c>
      <c r="AB1099" s="95">
        <v>3.1</v>
      </c>
      <c r="AC1099" s="74" t="s">
        <v>1111</v>
      </c>
      <c r="AD1099" s="95">
        <v>1384096890</v>
      </c>
    </row>
    <row r="1100" spans="1:30" x14ac:dyDescent="0.2">
      <c r="A1100" s="74" t="s">
        <v>2209</v>
      </c>
      <c r="B1100" s="95">
        <v>27.16</v>
      </c>
      <c r="C1100" s="95">
        <v>2.39</v>
      </c>
      <c r="D1100" s="95">
        <v>18.96</v>
      </c>
      <c r="E1100" s="95">
        <v>1.93</v>
      </c>
      <c r="F1100" s="95">
        <v>0.46</v>
      </c>
      <c r="G1100" s="95">
        <v>38.630000000000003</v>
      </c>
      <c r="H1100" s="95">
        <v>17.649999999999999</v>
      </c>
      <c r="I1100" s="95">
        <v>11.13</v>
      </c>
      <c r="J1100" s="95">
        <v>11.96</v>
      </c>
      <c r="K1100" s="95">
        <v>23.47</v>
      </c>
      <c r="L1100" s="95">
        <v>11.51</v>
      </c>
      <c r="M1100" s="95">
        <v>1.85</v>
      </c>
      <c r="N1100" s="95">
        <v>2.11</v>
      </c>
      <c r="O1100" s="95">
        <v>5.34</v>
      </c>
      <c r="P1100" s="95">
        <v>-0.57999999999999996</v>
      </c>
      <c r="Q1100" s="95">
        <v>1.71</v>
      </c>
      <c r="R1100" s="95">
        <v>10.16</v>
      </c>
      <c r="S1100" s="95">
        <v>2.42</v>
      </c>
      <c r="T1100" s="95">
        <v>4.9800000000000004</v>
      </c>
      <c r="U1100" s="95">
        <v>0.24</v>
      </c>
      <c r="V1100" s="95">
        <v>0.76</v>
      </c>
      <c r="W1100" s="95">
        <v>0.22</v>
      </c>
      <c r="X1100" s="95">
        <v>0.09</v>
      </c>
      <c r="Y1100" s="95"/>
      <c r="Z1100" s="74" t="s">
        <v>1111</v>
      </c>
      <c r="AA1100" s="95">
        <v>14.1</v>
      </c>
      <c r="AB1100" s="95">
        <v>1.43</v>
      </c>
      <c r="AC1100" s="74" t="s">
        <v>1111</v>
      </c>
      <c r="AD1100" s="95">
        <v>17079992412</v>
      </c>
    </row>
    <row r="1101" spans="1:30" x14ac:dyDescent="0.2">
      <c r="A1101" s="74" t="s">
        <v>2210</v>
      </c>
      <c r="B1101" s="95">
        <v>49.29</v>
      </c>
      <c r="C1101" s="95">
        <v>3.24</v>
      </c>
      <c r="D1101" s="95">
        <v>18.100000000000001</v>
      </c>
      <c r="E1101" s="95">
        <v>2.08</v>
      </c>
      <c r="F1101" s="95">
        <v>0.95</v>
      </c>
      <c r="G1101" s="95">
        <v>46.91</v>
      </c>
      <c r="H1101" s="95">
        <v>17.649999999999999</v>
      </c>
      <c r="I1101" s="95">
        <v>18.09</v>
      </c>
      <c r="J1101" s="95">
        <v>18.55</v>
      </c>
      <c r="K1101" s="95">
        <v>22.56</v>
      </c>
      <c r="L1101" s="95">
        <v>4.01</v>
      </c>
      <c r="M1101" s="95">
        <v>0.45</v>
      </c>
      <c r="N1101" s="95">
        <v>3.27</v>
      </c>
      <c r="O1101" s="95">
        <v>-45.18</v>
      </c>
      <c r="P1101" s="95">
        <v>-1.02</v>
      </c>
      <c r="Q1101" s="95">
        <v>0.78</v>
      </c>
      <c r="R1101" s="95">
        <v>11.51</v>
      </c>
      <c r="S1101" s="95">
        <v>5.25</v>
      </c>
      <c r="T1101" s="95">
        <v>6.13</v>
      </c>
      <c r="U1101" s="95">
        <v>0.46</v>
      </c>
      <c r="V1101" s="95">
        <v>0.54</v>
      </c>
      <c r="W1101" s="95">
        <v>0.28999999999999998</v>
      </c>
      <c r="X1101" s="95">
        <v>6.48</v>
      </c>
      <c r="Y1101" s="95"/>
      <c r="Z1101" s="74" t="s">
        <v>1111</v>
      </c>
      <c r="AA1101" s="95">
        <v>23.67</v>
      </c>
      <c r="AB1101" s="95">
        <v>2.72</v>
      </c>
      <c r="AC1101" s="74" t="s">
        <v>1111</v>
      </c>
      <c r="AD1101" s="95">
        <v>58005408510</v>
      </c>
    </row>
    <row r="1102" spans="1:30" x14ac:dyDescent="0.2">
      <c r="A1102" s="74" t="s">
        <v>2211</v>
      </c>
      <c r="B1102" s="95">
        <v>15.19</v>
      </c>
      <c r="C1102" s="95"/>
      <c r="D1102" s="95">
        <v>49.09</v>
      </c>
      <c r="E1102" s="95">
        <v>4</v>
      </c>
      <c r="F1102" s="95">
        <v>0.36</v>
      </c>
      <c r="G1102" s="95">
        <v>22.34</v>
      </c>
      <c r="H1102" s="95">
        <v>6.5</v>
      </c>
      <c r="I1102" s="95">
        <v>0.77</v>
      </c>
      <c r="J1102" s="95">
        <v>5.8</v>
      </c>
      <c r="K1102" s="95">
        <v>15.14</v>
      </c>
      <c r="L1102" s="95">
        <v>9.33</v>
      </c>
      <c r="M1102" s="95">
        <v>6.43</v>
      </c>
      <c r="N1102" s="95">
        <v>0.38</v>
      </c>
      <c r="O1102" s="95">
        <v>1.99</v>
      </c>
      <c r="P1102" s="95">
        <v>-0.55000000000000004</v>
      </c>
      <c r="Q1102" s="95">
        <v>2.1800000000000002</v>
      </c>
      <c r="R1102" s="95">
        <v>8.15</v>
      </c>
      <c r="S1102" s="95">
        <v>0.74</v>
      </c>
      <c r="T1102" s="95">
        <v>7.92</v>
      </c>
      <c r="U1102" s="95">
        <v>0.09</v>
      </c>
      <c r="V1102" s="95">
        <v>0.91</v>
      </c>
      <c r="W1102" s="95">
        <v>0.97</v>
      </c>
      <c r="X1102" s="95">
        <v>24.18</v>
      </c>
      <c r="Y1102" s="95"/>
      <c r="Z1102" s="74" t="s">
        <v>1111</v>
      </c>
      <c r="AA1102" s="95">
        <v>3.8</v>
      </c>
      <c r="AB1102" s="95">
        <v>0.31</v>
      </c>
      <c r="AC1102" s="74" t="s">
        <v>1111</v>
      </c>
      <c r="AD1102" s="95">
        <v>1922313847</v>
      </c>
    </row>
    <row r="1103" spans="1:30" x14ac:dyDescent="0.2">
      <c r="A1103" s="74" t="s">
        <v>2212</v>
      </c>
      <c r="B1103" s="95">
        <v>83.94</v>
      </c>
      <c r="C1103" s="95">
        <v>3.63</v>
      </c>
      <c r="D1103" s="95">
        <v>28.43</v>
      </c>
      <c r="E1103" s="95">
        <v>15.31</v>
      </c>
      <c r="F1103" s="95">
        <v>8.64</v>
      </c>
      <c r="G1103" s="95">
        <v>76.13</v>
      </c>
      <c r="H1103" s="95">
        <v>35.08</v>
      </c>
      <c r="I1103" s="95">
        <v>26.36</v>
      </c>
      <c r="J1103" s="95">
        <v>21.36</v>
      </c>
      <c r="K1103" s="95">
        <v>19.8</v>
      </c>
      <c r="L1103" s="95">
        <v>-1.56</v>
      </c>
      <c r="M1103" s="95">
        <v>-1.1200000000000001</v>
      </c>
      <c r="N1103" s="95">
        <v>7.49</v>
      </c>
      <c r="O1103" s="95">
        <v>15.53</v>
      </c>
      <c r="P1103" s="95">
        <v>-58.13</v>
      </c>
      <c r="Q1103" s="95">
        <v>2.89</v>
      </c>
      <c r="R1103" s="95">
        <v>53.87</v>
      </c>
      <c r="S1103" s="95">
        <v>30.41</v>
      </c>
      <c r="T1103" s="95">
        <v>56.98</v>
      </c>
      <c r="U1103" s="95">
        <v>0.56000000000000005</v>
      </c>
      <c r="V1103" s="95">
        <v>0.28999999999999998</v>
      </c>
      <c r="W1103" s="95">
        <v>1.1499999999999999</v>
      </c>
      <c r="X1103" s="95">
        <v>5.4</v>
      </c>
      <c r="Y1103" s="95">
        <v>3.48</v>
      </c>
      <c r="Z1103" s="74" t="s">
        <v>1111</v>
      </c>
      <c r="AA1103" s="95">
        <v>5.48</v>
      </c>
      <c r="AB1103" s="95">
        <v>2.95</v>
      </c>
      <c r="AC1103" s="74" t="s">
        <v>1111</v>
      </c>
      <c r="AD1103" s="95">
        <v>4050692580</v>
      </c>
    </row>
    <row r="1104" spans="1:30" x14ac:dyDescent="0.2">
      <c r="A1104" s="74" t="s">
        <v>2213</v>
      </c>
      <c r="B1104" s="95">
        <v>7.08</v>
      </c>
      <c r="C1104" s="95"/>
      <c r="D1104" s="95">
        <v>-4.74</v>
      </c>
      <c r="E1104" s="95">
        <v>1.77</v>
      </c>
      <c r="F1104" s="95">
        <v>0.19</v>
      </c>
      <c r="G1104" s="95">
        <v>55.75</v>
      </c>
      <c r="H1104" s="95">
        <v>-9.8000000000000007</v>
      </c>
      <c r="I1104" s="95">
        <v>-11.42</v>
      </c>
      <c r="J1104" s="95">
        <v>-5.53</v>
      </c>
      <c r="K1104" s="95">
        <v>-22.39</v>
      </c>
      <c r="L1104" s="95">
        <v>-16.86</v>
      </c>
      <c r="M1104" s="95">
        <v>5.4</v>
      </c>
      <c r="N1104" s="95">
        <v>0.54</v>
      </c>
      <c r="O1104" s="95">
        <v>4.66</v>
      </c>
      <c r="P1104" s="95">
        <v>-0.21</v>
      </c>
      <c r="Q1104" s="95">
        <v>1.47</v>
      </c>
      <c r="R1104" s="95">
        <v>-37.36</v>
      </c>
      <c r="S1104" s="95">
        <v>-3.95</v>
      </c>
      <c r="T1104" s="95">
        <v>-4.62</v>
      </c>
      <c r="U1104" s="95">
        <v>0.11</v>
      </c>
      <c r="V1104" s="95">
        <v>0.89</v>
      </c>
      <c r="W1104" s="95">
        <v>0.35</v>
      </c>
      <c r="X1104" s="95">
        <v>10.95</v>
      </c>
      <c r="Y1104" s="95"/>
      <c r="Z1104" s="74" t="s">
        <v>1111</v>
      </c>
      <c r="AA1104" s="95">
        <v>3.99</v>
      </c>
      <c r="AB1104" s="95">
        <v>-1.49</v>
      </c>
      <c r="AC1104" s="74" t="s">
        <v>1111</v>
      </c>
      <c r="AD1104" s="95">
        <v>699179736</v>
      </c>
    </row>
    <row r="1105" spans="1:30" x14ac:dyDescent="0.2">
      <c r="A1105" s="74" t="s">
        <v>2214</v>
      </c>
      <c r="B1105" s="95">
        <v>0.63</v>
      </c>
      <c r="C1105" s="95"/>
      <c r="D1105" s="95">
        <v>-1.23</v>
      </c>
      <c r="E1105" s="95">
        <v>1.93</v>
      </c>
      <c r="F1105" s="95">
        <v>1.53</v>
      </c>
      <c r="G1105" s="95"/>
      <c r="H1105" s="95"/>
      <c r="I1105" s="95"/>
      <c r="J1105" s="95">
        <v>-1.24</v>
      </c>
      <c r="K1105" s="95">
        <v>-0.65</v>
      </c>
      <c r="L1105" s="95">
        <v>0.57999999999999996</v>
      </c>
      <c r="M1105" s="95">
        <v>-0.91</v>
      </c>
      <c r="N1105" s="95"/>
      <c r="O1105" s="95">
        <v>2.0099999999999998</v>
      </c>
      <c r="P1105" s="95">
        <v>-50.11</v>
      </c>
      <c r="Q1105" s="95">
        <v>4.63</v>
      </c>
      <c r="R1105" s="95">
        <v>-156.55000000000001</v>
      </c>
      <c r="S1105" s="95">
        <v>-123.8</v>
      </c>
      <c r="T1105" s="95">
        <v>-155.66999999999999</v>
      </c>
      <c r="U1105" s="95">
        <v>0.79</v>
      </c>
      <c r="V1105" s="95">
        <v>0.21</v>
      </c>
      <c r="W1105" s="95">
        <v>0</v>
      </c>
      <c r="X1105" s="95"/>
      <c r="Y1105" s="95"/>
      <c r="Z1105" s="74" t="s">
        <v>1111</v>
      </c>
      <c r="AA1105" s="95">
        <v>0.33</v>
      </c>
      <c r="AB1105" s="95">
        <v>-0.51</v>
      </c>
      <c r="AC1105" s="74" t="s">
        <v>1111</v>
      </c>
      <c r="AD1105" s="95">
        <v>17590230</v>
      </c>
    </row>
    <row r="1106" spans="1:30" x14ac:dyDescent="0.2">
      <c r="A1106" s="74" t="s">
        <v>2215</v>
      </c>
      <c r="B1106" s="95">
        <v>33.99</v>
      </c>
      <c r="C1106" s="95"/>
      <c r="D1106" s="95">
        <v>-0.01</v>
      </c>
      <c r="E1106" s="95">
        <v>0</v>
      </c>
      <c r="F1106" s="95">
        <v>0</v>
      </c>
      <c r="G1106" s="95"/>
      <c r="H1106" s="95"/>
      <c r="I1106" s="95"/>
      <c r="J1106" s="95">
        <v>-0.01</v>
      </c>
      <c r="K1106" s="95">
        <v>2.74</v>
      </c>
      <c r="L1106" s="95">
        <v>2.75</v>
      </c>
      <c r="M1106" s="95">
        <v>-1.01</v>
      </c>
      <c r="N1106" s="95"/>
      <c r="O1106" s="95">
        <v>0</v>
      </c>
      <c r="P1106" s="95">
        <v>-0.13</v>
      </c>
      <c r="Q1106" s="95">
        <v>15.39</v>
      </c>
      <c r="R1106" s="95">
        <v>-37.36</v>
      </c>
      <c r="S1106" s="95">
        <v>-35.01</v>
      </c>
      <c r="T1106" s="95">
        <v>-36.83</v>
      </c>
      <c r="U1106" s="95">
        <v>0.94</v>
      </c>
      <c r="V1106" s="95">
        <v>0.06</v>
      </c>
      <c r="W1106" s="95">
        <v>0</v>
      </c>
      <c r="X1106" s="95"/>
      <c r="Y1106" s="95"/>
      <c r="Z1106" s="74" t="s">
        <v>1111</v>
      </c>
      <c r="AA1106" s="95">
        <v>7874.92</v>
      </c>
      <c r="AB1106" s="95">
        <v>-2942.46</v>
      </c>
      <c r="AC1106" s="74" t="s">
        <v>1111</v>
      </c>
      <c r="AD1106" s="95">
        <v>1628596.86</v>
      </c>
    </row>
    <row r="1107" spans="1:30" x14ac:dyDescent="0.2">
      <c r="A1107" s="74" t="s">
        <v>2216</v>
      </c>
      <c r="B1107" s="95">
        <v>4.26</v>
      </c>
      <c r="C1107" s="95"/>
      <c r="D1107" s="95">
        <v>-5.03</v>
      </c>
      <c r="E1107" s="95">
        <v>1.39</v>
      </c>
      <c r="F1107" s="95">
        <v>0.66</v>
      </c>
      <c r="G1107" s="95">
        <v>24.54</v>
      </c>
      <c r="H1107" s="95">
        <v>-6.54</v>
      </c>
      <c r="I1107" s="95">
        <v>-7.24</v>
      </c>
      <c r="J1107" s="95">
        <v>-5.57</v>
      </c>
      <c r="K1107" s="95">
        <v>-3.15</v>
      </c>
      <c r="L1107" s="95">
        <v>2.42</v>
      </c>
      <c r="M1107" s="95">
        <v>-0.61</v>
      </c>
      <c r="N1107" s="95">
        <v>0.36</v>
      </c>
      <c r="O1107" s="95">
        <v>2.64</v>
      </c>
      <c r="P1107" s="95">
        <v>-1.53</v>
      </c>
      <c r="Q1107" s="95">
        <v>1.79</v>
      </c>
      <c r="R1107" s="95">
        <v>-27.73</v>
      </c>
      <c r="S1107" s="95">
        <v>-13.1</v>
      </c>
      <c r="T1107" s="95">
        <v>-25.43</v>
      </c>
      <c r="U1107" s="95">
        <v>0.47</v>
      </c>
      <c r="V1107" s="95">
        <v>0.53</v>
      </c>
      <c r="W1107" s="95">
        <v>1.81</v>
      </c>
      <c r="X1107" s="95"/>
      <c r="Y1107" s="95"/>
      <c r="Z1107" s="74" t="s">
        <v>1111</v>
      </c>
      <c r="AA1107" s="95">
        <v>3.05</v>
      </c>
      <c r="AB1107" s="95">
        <v>-0.85</v>
      </c>
      <c r="AC1107" s="74" t="s">
        <v>1111</v>
      </c>
      <c r="AD1107" s="95">
        <v>95897712</v>
      </c>
    </row>
    <row r="1108" spans="1:30" x14ac:dyDescent="0.2">
      <c r="A1108" s="74" t="s">
        <v>2217</v>
      </c>
      <c r="B1108" s="95">
        <v>10.61</v>
      </c>
      <c r="C1108" s="95"/>
      <c r="D1108" s="95">
        <v>13.44</v>
      </c>
      <c r="E1108" s="95">
        <v>2.31</v>
      </c>
      <c r="F1108" s="95">
        <v>0.45</v>
      </c>
      <c r="G1108" s="95">
        <v>54.13</v>
      </c>
      <c r="H1108" s="95">
        <v>19.45</v>
      </c>
      <c r="I1108" s="95">
        <v>6.39</v>
      </c>
      <c r="J1108" s="95">
        <v>4.41</v>
      </c>
      <c r="K1108" s="95">
        <v>9.5</v>
      </c>
      <c r="L1108" s="95">
        <v>5.09</v>
      </c>
      <c r="M1108" s="95">
        <v>2.67</v>
      </c>
      <c r="N1108" s="95">
        <v>0.86</v>
      </c>
      <c r="O1108" s="95">
        <v>4.51</v>
      </c>
      <c r="P1108" s="95">
        <v>-0.55000000000000004</v>
      </c>
      <c r="Q1108" s="95">
        <v>2.17</v>
      </c>
      <c r="R1108" s="95">
        <v>17.2</v>
      </c>
      <c r="S1108" s="95">
        <v>3.35</v>
      </c>
      <c r="T1108" s="95">
        <v>11.02</v>
      </c>
      <c r="U1108" s="95">
        <v>0.19</v>
      </c>
      <c r="V1108" s="95">
        <v>0.81</v>
      </c>
      <c r="W1108" s="95">
        <v>0.52</v>
      </c>
      <c r="X1108" s="95">
        <v>17.87</v>
      </c>
      <c r="Y1108" s="95"/>
      <c r="Z1108" s="74" t="s">
        <v>1111</v>
      </c>
      <c r="AA1108" s="95">
        <v>4.59</v>
      </c>
      <c r="AB1108" s="95">
        <v>0.79</v>
      </c>
      <c r="AC1108" s="74" t="s">
        <v>1111</v>
      </c>
      <c r="AD1108" s="95">
        <v>314213028</v>
      </c>
    </row>
    <row r="1109" spans="1:30" x14ac:dyDescent="0.2">
      <c r="A1109" s="74" t="s">
        <v>2218</v>
      </c>
      <c r="B1109" s="95">
        <v>14.98</v>
      </c>
      <c r="C1109" s="95"/>
      <c r="D1109" s="95">
        <v>-3.39</v>
      </c>
      <c r="E1109" s="95">
        <v>0.99</v>
      </c>
      <c r="F1109" s="95">
        <v>0.38</v>
      </c>
      <c r="G1109" s="95">
        <v>72</v>
      </c>
      <c r="H1109" s="95">
        <v>-65.64</v>
      </c>
      <c r="I1109" s="95">
        <v>-54.32</v>
      </c>
      <c r="J1109" s="95">
        <v>-2.81</v>
      </c>
      <c r="K1109" s="95">
        <v>-5.8</v>
      </c>
      <c r="L1109" s="95">
        <v>-3</v>
      </c>
      <c r="M1109" s="95">
        <v>1.06</v>
      </c>
      <c r="N1109" s="95">
        <v>1.84</v>
      </c>
      <c r="O1109" s="95">
        <v>-2.67</v>
      </c>
      <c r="P1109" s="95">
        <v>-0.41</v>
      </c>
      <c r="Q1109" s="95">
        <v>0.33</v>
      </c>
      <c r="R1109" s="95">
        <v>-29.29</v>
      </c>
      <c r="S1109" s="95">
        <v>-11.34</v>
      </c>
      <c r="T1109" s="95">
        <v>-21.69</v>
      </c>
      <c r="U1109" s="95">
        <v>0.39</v>
      </c>
      <c r="V1109" s="95">
        <v>0.61</v>
      </c>
      <c r="W1109" s="95">
        <v>0.21</v>
      </c>
      <c r="X1109" s="95">
        <v>-3.51</v>
      </c>
      <c r="Y1109" s="95"/>
      <c r="Z1109" s="74" t="s">
        <v>1111</v>
      </c>
      <c r="AA1109" s="95">
        <v>15.09</v>
      </c>
      <c r="AB1109" s="95">
        <v>-4.42</v>
      </c>
      <c r="AC1109" s="74" t="s">
        <v>1111</v>
      </c>
      <c r="AD1109" s="95">
        <v>3157437010</v>
      </c>
    </row>
    <row r="1110" spans="1:30" x14ac:dyDescent="0.2">
      <c r="A1110" s="74" t="s">
        <v>2219</v>
      </c>
      <c r="B1110" s="95">
        <v>175.7</v>
      </c>
      <c r="C1110" s="95">
        <v>0.14000000000000001</v>
      </c>
      <c r="D1110" s="95">
        <v>26.56</v>
      </c>
      <c r="E1110" s="95">
        <v>3.58</v>
      </c>
      <c r="F1110" s="95">
        <v>1.84</v>
      </c>
      <c r="G1110" s="95">
        <v>35.21</v>
      </c>
      <c r="H1110" s="95">
        <v>9.9700000000000006</v>
      </c>
      <c r="I1110" s="95">
        <v>6.38</v>
      </c>
      <c r="J1110" s="95">
        <v>17.010000000000002</v>
      </c>
      <c r="K1110" s="95">
        <v>18.36</v>
      </c>
      <c r="L1110" s="95">
        <v>1.32</v>
      </c>
      <c r="M1110" s="95">
        <v>0.28000000000000003</v>
      </c>
      <c r="N1110" s="95">
        <v>1.7</v>
      </c>
      <c r="O1110" s="95">
        <v>16.07</v>
      </c>
      <c r="P1110" s="95">
        <v>-2.59</v>
      </c>
      <c r="Q1110" s="95">
        <v>1.64</v>
      </c>
      <c r="R1110" s="95">
        <v>13.49</v>
      </c>
      <c r="S1110" s="95">
        <v>6.91</v>
      </c>
      <c r="T1110" s="95">
        <v>10.81</v>
      </c>
      <c r="U1110" s="95">
        <v>0.51</v>
      </c>
      <c r="V1110" s="95">
        <v>0.49</v>
      </c>
      <c r="W1110" s="95">
        <v>1.08</v>
      </c>
      <c r="X1110" s="95"/>
      <c r="Y1110" s="95"/>
      <c r="Z1110" s="74" t="s">
        <v>1111</v>
      </c>
      <c r="AA1110" s="95">
        <v>49.04</v>
      </c>
      <c r="AB1110" s="95">
        <v>6.62</v>
      </c>
      <c r="AC1110" s="74" t="s">
        <v>1111</v>
      </c>
      <c r="AD1110" s="95">
        <v>9209313594</v>
      </c>
    </row>
    <row r="1111" spans="1:30" x14ac:dyDescent="0.2">
      <c r="A1111" s="74" t="s">
        <v>2220</v>
      </c>
      <c r="B1111" s="95">
        <v>43.74</v>
      </c>
      <c r="C1111" s="95">
        <v>2.29</v>
      </c>
      <c r="D1111" s="95">
        <v>17.96</v>
      </c>
      <c r="E1111" s="95">
        <v>1.67</v>
      </c>
      <c r="F1111" s="95">
        <v>1.1299999999999999</v>
      </c>
      <c r="G1111" s="95">
        <v>16.13</v>
      </c>
      <c r="H1111" s="95">
        <v>3.11</v>
      </c>
      <c r="I1111" s="95">
        <v>2.31</v>
      </c>
      <c r="J1111" s="95">
        <v>13.31</v>
      </c>
      <c r="K1111" s="95">
        <v>12.26</v>
      </c>
      <c r="L1111" s="95">
        <v>-1.04</v>
      </c>
      <c r="M1111" s="95">
        <v>-0.13</v>
      </c>
      <c r="N1111" s="95">
        <v>0.41</v>
      </c>
      <c r="O1111" s="95">
        <v>2.02</v>
      </c>
      <c r="P1111" s="95">
        <v>-7.56</v>
      </c>
      <c r="Q1111" s="95">
        <v>2.94</v>
      </c>
      <c r="R1111" s="95">
        <v>9.3000000000000007</v>
      </c>
      <c r="S1111" s="95">
        <v>6.29</v>
      </c>
      <c r="T1111" s="95">
        <v>9.32</v>
      </c>
      <c r="U1111" s="95">
        <v>0.68</v>
      </c>
      <c r="V1111" s="95">
        <v>0.32</v>
      </c>
      <c r="W1111" s="95">
        <v>2.73</v>
      </c>
      <c r="X1111" s="95">
        <v>0.13</v>
      </c>
      <c r="Y1111" s="95">
        <v>3.56</v>
      </c>
      <c r="Z1111" s="74" t="s">
        <v>1111</v>
      </c>
      <c r="AA1111" s="95">
        <v>26.18</v>
      </c>
      <c r="AB1111" s="95">
        <v>2.4300000000000002</v>
      </c>
      <c r="AC1111" s="74" t="s">
        <v>1111</v>
      </c>
      <c r="AD1111" s="95">
        <v>1145350780</v>
      </c>
    </row>
    <row r="1112" spans="1:30" x14ac:dyDescent="0.2">
      <c r="A1112" s="74" t="s">
        <v>2221</v>
      </c>
      <c r="B1112" s="95">
        <v>4.0199999999999996</v>
      </c>
      <c r="C1112" s="95"/>
      <c r="D1112" s="95">
        <v>6.11</v>
      </c>
      <c r="E1112" s="95">
        <v>0.7</v>
      </c>
      <c r="F1112" s="95">
        <v>0.39</v>
      </c>
      <c r="G1112" s="95">
        <v>84.64</v>
      </c>
      <c r="H1112" s="95">
        <v>47.58</v>
      </c>
      <c r="I1112" s="95">
        <v>42.97</v>
      </c>
      <c r="J1112" s="95">
        <v>5.52</v>
      </c>
      <c r="K1112" s="95">
        <v>-5.41</v>
      </c>
      <c r="L1112" s="95">
        <v>-10.91</v>
      </c>
      <c r="M1112" s="95">
        <v>-1.38</v>
      </c>
      <c r="N1112" s="95">
        <v>2.63</v>
      </c>
      <c r="O1112" s="95">
        <v>0.54</v>
      </c>
      <c r="P1112" s="95">
        <v>-1.95</v>
      </c>
      <c r="Q1112" s="95">
        <v>10.050000000000001</v>
      </c>
      <c r="R1112" s="95">
        <v>11.41</v>
      </c>
      <c r="S1112" s="95">
        <v>6.38</v>
      </c>
      <c r="T1112" s="95">
        <v>10.36</v>
      </c>
      <c r="U1112" s="95">
        <v>0.56000000000000005</v>
      </c>
      <c r="V1112" s="95">
        <v>0.44</v>
      </c>
      <c r="W1112" s="95">
        <v>0.15</v>
      </c>
      <c r="X1112" s="95">
        <v>11.46</v>
      </c>
      <c r="Y1112" s="95">
        <v>40.61</v>
      </c>
      <c r="Z1112" s="74" t="s">
        <v>1111</v>
      </c>
      <c r="AA1112" s="95">
        <v>5.77</v>
      </c>
      <c r="AB1112" s="95">
        <v>0.66</v>
      </c>
      <c r="AC1112" s="74" t="s">
        <v>1111</v>
      </c>
      <c r="AD1112" s="95">
        <v>487419911</v>
      </c>
    </row>
    <row r="1113" spans="1:30" x14ac:dyDescent="0.2">
      <c r="A1113" s="74" t="s">
        <v>2222</v>
      </c>
      <c r="B1113" s="95">
        <v>0.49</v>
      </c>
      <c r="C1113" s="95"/>
      <c r="D1113" s="95">
        <v>-3.98</v>
      </c>
      <c r="E1113" s="95">
        <v>0.59</v>
      </c>
      <c r="F1113" s="95">
        <v>0.57999999999999996</v>
      </c>
      <c r="G1113" s="95">
        <v>100</v>
      </c>
      <c r="H1113" s="95">
        <v>-2350.39</v>
      </c>
      <c r="I1113" s="95">
        <v>-2351.5700000000002</v>
      </c>
      <c r="J1113" s="95">
        <v>-3.98</v>
      </c>
      <c r="K1113" s="95">
        <v>1.1599999999999999</v>
      </c>
      <c r="L1113" s="95">
        <v>5.14</v>
      </c>
      <c r="M1113" s="95">
        <v>-0.76</v>
      </c>
      <c r="N1113" s="95">
        <v>93.65</v>
      </c>
      <c r="O1113" s="95">
        <v>0.78</v>
      </c>
      <c r="P1113" s="95">
        <v>-2.37</v>
      </c>
      <c r="Q1113" s="95">
        <v>50.85</v>
      </c>
      <c r="R1113" s="95">
        <v>-14.8</v>
      </c>
      <c r="S1113" s="95">
        <v>-14.52</v>
      </c>
      <c r="T1113" s="95">
        <v>-14.78</v>
      </c>
      <c r="U1113" s="95">
        <v>0.98</v>
      </c>
      <c r="V1113" s="95">
        <v>0.02</v>
      </c>
      <c r="W1113" s="95">
        <v>0.01</v>
      </c>
      <c r="X1113" s="95">
        <v>91.6</v>
      </c>
      <c r="Y1113" s="95"/>
      <c r="Z1113" s="74" t="s">
        <v>1111</v>
      </c>
      <c r="AA1113" s="95">
        <v>0.83</v>
      </c>
      <c r="AB1113" s="95">
        <v>-0.12</v>
      </c>
      <c r="AC1113" s="74" t="s">
        <v>1111</v>
      </c>
      <c r="AD1113" s="95">
        <v>47759712</v>
      </c>
    </row>
    <row r="1114" spans="1:30" x14ac:dyDescent="0.2">
      <c r="A1114" s="74" t="s">
        <v>2223</v>
      </c>
      <c r="B1114" s="95">
        <v>6.49</v>
      </c>
      <c r="C1114" s="95"/>
      <c r="D1114" s="95">
        <v>11.56</v>
      </c>
      <c r="E1114" s="95">
        <v>1.72</v>
      </c>
      <c r="F1114" s="95">
        <v>1.59</v>
      </c>
      <c r="G1114" s="95">
        <v>67.790000000000006</v>
      </c>
      <c r="H1114" s="95">
        <v>25.32</v>
      </c>
      <c r="I1114" s="95">
        <v>29.13</v>
      </c>
      <c r="J1114" s="95">
        <v>13.29</v>
      </c>
      <c r="K1114" s="95">
        <v>9.7200000000000006</v>
      </c>
      <c r="L1114" s="95">
        <v>-3.58</v>
      </c>
      <c r="M1114" s="95">
        <v>-0.46</v>
      </c>
      <c r="N1114" s="95">
        <v>3.37</v>
      </c>
      <c r="O1114" s="95">
        <v>2.2799999999999998</v>
      </c>
      <c r="P1114" s="95">
        <v>-6.9</v>
      </c>
      <c r="Q1114" s="95">
        <v>10.66</v>
      </c>
      <c r="R1114" s="95">
        <v>14.88</v>
      </c>
      <c r="S1114" s="95">
        <v>13.74</v>
      </c>
      <c r="T1114" s="95">
        <v>10.79</v>
      </c>
      <c r="U1114" s="95">
        <v>0.92</v>
      </c>
      <c r="V1114" s="95">
        <v>0.08</v>
      </c>
      <c r="W1114" s="95">
        <v>0.47</v>
      </c>
      <c r="X1114" s="95">
        <v>11.73</v>
      </c>
      <c r="Y1114" s="95"/>
      <c r="Z1114" s="74" t="s">
        <v>1111</v>
      </c>
      <c r="AA1114" s="95">
        <v>3.77</v>
      </c>
      <c r="AB1114" s="95">
        <v>0.56000000000000005</v>
      </c>
      <c r="AC1114" s="74" t="s">
        <v>1111</v>
      </c>
      <c r="AD1114" s="95">
        <v>70463228</v>
      </c>
    </row>
    <row r="1115" spans="1:30" x14ac:dyDescent="0.2">
      <c r="A1115" s="74" t="s">
        <v>2224</v>
      </c>
      <c r="B1115" s="95">
        <v>25.18</v>
      </c>
      <c r="C1115" s="95">
        <v>8.7799999999999994</v>
      </c>
      <c r="D1115" s="95">
        <v>16.47</v>
      </c>
      <c r="E1115" s="95">
        <v>1.6</v>
      </c>
      <c r="F1115" s="95">
        <v>0.57999999999999996</v>
      </c>
      <c r="G1115" s="95">
        <v>39.31</v>
      </c>
      <c r="H1115" s="95">
        <v>6.42</v>
      </c>
      <c r="I1115" s="95">
        <v>5.46</v>
      </c>
      <c r="J1115" s="95">
        <v>14</v>
      </c>
      <c r="K1115" s="95">
        <v>22.88</v>
      </c>
      <c r="L1115" s="95">
        <v>8.8699999999999992</v>
      </c>
      <c r="M1115" s="95">
        <v>1.01</v>
      </c>
      <c r="N1115" s="95">
        <v>0.9</v>
      </c>
      <c r="O1115" s="95">
        <v>3.19</v>
      </c>
      <c r="P1115" s="95">
        <v>-0.84</v>
      </c>
      <c r="Q1115" s="95">
        <v>2.5099999999999998</v>
      </c>
      <c r="R1115" s="95">
        <v>9.6999999999999993</v>
      </c>
      <c r="S1115" s="95">
        <v>3.55</v>
      </c>
      <c r="T1115" s="95">
        <v>3.95</v>
      </c>
      <c r="U1115" s="95">
        <v>0.37</v>
      </c>
      <c r="V1115" s="95">
        <v>0.63</v>
      </c>
      <c r="W1115" s="95">
        <v>0.65</v>
      </c>
      <c r="X1115" s="95">
        <v>16.48</v>
      </c>
      <c r="Y1115" s="95">
        <v>-30.85</v>
      </c>
      <c r="Z1115" s="74" t="s">
        <v>1111</v>
      </c>
      <c r="AA1115" s="95">
        <v>15.77</v>
      </c>
      <c r="AB1115" s="95">
        <v>1.53</v>
      </c>
      <c r="AC1115" s="74" t="s">
        <v>1111</v>
      </c>
      <c r="AD1115" s="95">
        <v>1660638626</v>
      </c>
    </row>
    <row r="1116" spans="1:30" x14ac:dyDescent="0.2">
      <c r="A1116" s="74" t="s">
        <v>2225</v>
      </c>
      <c r="B1116" s="95">
        <v>7.3</v>
      </c>
      <c r="C1116" s="95"/>
      <c r="D1116" s="95">
        <v>5.03</v>
      </c>
      <c r="E1116" s="95">
        <v>2.11</v>
      </c>
      <c r="F1116" s="95">
        <v>2</v>
      </c>
      <c r="G1116" s="95">
        <v>87.19</v>
      </c>
      <c r="H1116" s="95">
        <v>48.94</v>
      </c>
      <c r="I1116" s="95">
        <v>40.11</v>
      </c>
      <c r="J1116" s="95">
        <v>4.12</v>
      </c>
      <c r="K1116" s="95">
        <v>2.37</v>
      </c>
      <c r="L1116" s="95">
        <v>-1.64</v>
      </c>
      <c r="M1116" s="95">
        <v>-0.84</v>
      </c>
      <c r="N1116" s="95">
        <v>2.02</v>
      </c>
      <c r="O1116" s="95">
        <v>2.15</v>
      </c>
      <c r="P1116" s="95">
        <v>-68.66</v>
      </c>
      <c r="Q1116" s="95">
        <v>24.83</v>
      </c>
      <c r="R1116" s="95">
        <v>41.9</v>
      </c>
      <c r="S1116" s="95">
        <v>39.83</v>
      </c>
      <c r="T1116" s="95">
        <v>41.9</v>
      </c>
      <c r="U1116" s="95">
        <v>0.95</v>
      </c>
      <c r="V1116" s="95">
        <v>0.05</v>
      </c>
      <c r="W1116" s="95">
        <v>0.99</v>
      </c>
      <c r="X1116" s="95"/>
      <c r="Y1116" s="95"/>
      <c r="Z1116" s="74" t="s">
        <v>1111</v>
      </c>
      <c r="AA1116" s="95">
        <v>3.47</v>
      </c>
      <c r="AB1116" s="95">
        <v>1.45</v>
      </c>
      <c r="AC1116" s="74" t="s">
        <v>1111</v>
      </c>
      <c r="AD1116" s="95">
        <v>205153790</v>
      </c>
    </row>
    <row r="1117" spans="1:30" x14ac:dyDescent="0.2">
      <c r="A1117" s="74" t="s">
        <v>2226</v>
      </c>
      <c r="B1117" s="95">
        <v>0.95</v>
      </c>
      <c r="C1117" s="95"/>
      <c r="D1117" s="95">
        <v>2.63</v>
      </c>
      <c r="E1117" s="95">
        <v>-0.15</v>
      </c>
      <c r="F1117" s="95">
        <v>0.06</v>
      </c>
      <c r="G1117" s="95">
        <v>72.83</v>
      </c>
      <c r="H1117" s="95">
        <v>0.42</v>
      </c>
      <c r="I1117" s="95">
        <v>2.17</v>
      </c>
      <c r="J1117" s="95">
        <v>13.68</v>
      </c>
      <c r="K1117" s="95">
        <v>-114.14</v>
      </c>
      <c r="L1117" s="95">
        <v>-127.68</v>
      </c>
      <c r="M1117" s="95"/>
      <c r="N1117" s="95">
        <v>0.06</v>
      </c>
      <c r="O1117" s="95">
        <v>-0.09</v>
      </c>
      <c r="P1117" s="95">
        <v>-0.21</v>
      </c>
      <c r="Q1117" s="95">
        <v>0.52</v>
      </c>
      <c r="R1117" s="95">
        <v>-5.78</v>
      </c>
      <c r="S1117" s="95">
        <v>2.2799999999999998</v>
      </c>
      <c r="T1117" s="95">
        <v>-0.89</v>
      </c>
      <c r="U1117" s="95">
        <v>-0.39</v>
      </c>
      <c r="V1117" s="95">
        <v>1.39</v>
      </c>
      <c r="W1117" s="95">
        <v>1.05</v>
      </c>
      <c r="X1117" s="95"/>
      <c r="Y1117" s="95"/>
      <c r="Z1117" s="74" t="s">
        <v>1111</v>
      </c>
      <c r="AA1117" s="95">
        <v>-6.24</v>
      </c>
      <c r="AB1117" s="95">
        <v>0.36</v>
      </c>
      <c r="AC1117" s="74" t="s">
        <v>1111</v>
      </c>
      <c r="AD1117" s="95">
        <v>20214052.34</v>
      </c>
    </row>
    <row r="1118" spans="1:30" x14ac:dyDescent="0.2">
      <c r="A1118" s="74" t="s">
        <v>2227</v>
      </c>
      <c r="B1118" s="95">
        <v>148.30000000000001</v>
      </c>
      <c r="C1118" s="95">
        <v>2.56</v>
      </c>
      <c r="D1118" s="95">
        <v>5.2</v>
      </c>
      <c r="E1118" s="95">
        <v>0.99</v>
      </c>
      <c r="F1118" s="95">
        <v>0.15</v>
      </c>
      <c r="G1118" s="95">
        <v>0</v>
      </c>
      <c r="H1118" s="95">
        <v>52.46</v>
      </c>
      <c r="I1118" s="95">
        <v>38.659999999999997</v>
      </c>
      <c r="J1118" s="95">
        <v>3.83</v>
      </c>
      <c r="K1118" s="95">
        <v>-3.69</v>
      </c>
      <c r="L1118" s="95">
        <v>-7.52</v>
      </c>
      <c r="M1118" s="95">
        <v>-1.95</v>
      </c>
      <c r="N1118" s="95">
        <v>2.0099999999999998</v>
      </c>
      <c r="O1118" s="95"/>
      <c r="P1118" s="95">
        <v>-0.15</v>
      </c>
      <c r="Q1118" s="95"/>
      <c r="R1118" s="95">
        <v>19.100000000000001</v>
      </c>
      <c r="S1118" s="95">
        <v>2.85</v>
      </c>
      <c r="T1118" s="95">
        <v>20.47</v>
      </c>
      <c r="U1118" s="95">
        <v>0.15</v>
      </c>
      <c r="V1118" s="95">
        <v>0.85</v>
      </c>
      <c r="W1118" s="95">
        <v>7.0000000000000007E-2</v>
      </c>
      <c r="X1118" s="95">
        <v>4.79</v>
      </c>
      <c r="Y1118" s="95">
        <v>-6.86</v>
      </c>
      <c r="Z1118" s="74" t="s">
        <v>1111</v>
      </c>
      <c r="AA1118" s="95">
        <v>149.30000000000001</v>
      </c>
      <c r="AB1118" s="95">
        <v>28.51</v>
      </c>
      <c r="AC1118" s="74" t="s">
        <v>1111</v>
      </c>
      <c r="AD1118" s="95">
        <v>63119757430</v>
      </c>
    </row>
    <row r="1119" spans="1:30" x14ac:dyDescent="0.2">
      <c r="A1119" s="74" t="s">
        <v>2228</v>
      </c>
      <c r="B1119" s="95">
        <v>25.8</v>
      </c>
      <c r="C1119" s="95">
        <v>3.64</v>
      </c>
      <c r="D1119" s="95">
        <v>9.25</v>
      </c>
      <c r="E1119" s="95">
        <v>0.87</v>
      </c>
      <c r="F1119" s="95">
        <v>0.09</v>
      </c>
      <c r="G1119" s="95">
        <v>0</v>
      </c>
      <c r="H1119" s="95">
        <v>30.78</v>
      </c>
      <c r="I1119" s="95">
        <v>25.28</v>
      </c>
      <c r="J1119" s="95">
        <v>7.6</v>
      </c>
      <c r="K1119" s="95">
        <v>-35.33</v>
      </c>
      <c r="L1119" s="95">
        <v>-42.93</v>
      </c>
      <c r="M1119" s="95">
        <v>-4.91</v>
      </c>
      <c r="N1119" s="95">
        <v>2.34</v>
      </c>
      <c r="O1119" s="95"/>
      <c r="P1119" s="95">
        <v>-0.09</v>
      </c>
      <c r="Q1119" s="95"/>
      <c r="R1119" s="95">
        <v>9.39</v>
      </c>
      <c r="S1119" s="95">
        <v>0.93</v>
      </c>
      <c r="T1119" s="95">
        <v>9.59</v>
      </c>
      <c r="U1119" s="95">
        <v>0.1</v>
      </c>
      <c r="V1119" s="95">
        <v>0.9</v>
      </c>
      <c r="W1119" s="95">
        <v>0.04</v>
      </c>
      <c r="X1119" s="95">
        <v>23.72</v>
      </c>
      <c r="Y1119" s="95">
        <v>22.14</v>
      </c>
      <c r="Z1119" s="74" t="s">
        <v>1111</v>
      </c>
      <c r="AA1119" s="95">
        <v>29.71</v>
      </c>
      <c r="AB1119" s="95">
        <v>2.79</v>
      </c>
      <c r="AC1119" s="74" t="s">
        <v>1111</v>
      </c>
      <c r="AD1119" s="95">
        <v>195414360</v>
      </c>
    </row>
    <row r="1120" spans="1:30" x14ac:dyDescent="0.2">
      <c r="A1120" s="74" t="s">
        <v>2229</v>
      </c>
      <c r="B1120" s="95">
        <v>22.25</v>
      </c>
      <c r="C1120" s="95">
        <v>0.99</v>
      </c>
      <c r="D1120" s="95">
        <v>32.57</v>
      </c>
      <c r="E1120" s="95">
        <v>3.87</v>
      </c>
      <c r="F1120" s="95">
        <v>1.93</v>
      </c>
      <c r="G1120" s="95">
        <v>58.59</v>
      </c>
      <c r="H1120" s="95">
        <v>25.1</v>
      </c>
      <c r="I1120" s="95">
        <v>17.82</v>
      </c>
      <c r="J1120" s="95">
        <v>23.12</v>
      </c>
      <c r="K1120" s="95">
        <v>25.61</v>
      </c>
      <c r="L1120" s="95">
        <v>2.48</v>
      </c>
      <c r="M1120" s="95">
        <v>0.42</v>
      </c>
      <c r="N1120" s="95">
        <v>5.8</v>
      </c>
      <c r="O1120" s="95">
        <v>511.59</v>
      </c>
      <c r="P1120" s="95">
        <v>-2.11</v>
      </c>
      <c r="Q1120" s="95">
        <v>1.05</v>
      </c>
      <c r="R1120" s="95">
        <v>11.87</v>
      </c>
      <c r="S1120" s="95">
        <v>5.92</v>
      </c>
      <c r="T1120" s="95">
        <v>9.4499999999999993</v>
      </c>
      <c r="U1120" s="95">
        <v>0.5</v>
      </c>
      <c r="V1120" s="95">
        <v>0.5</v>
      </c>
      <c r="W1120" s="95">
        <v>0.33</v>
      </c>
      <c r="X1120" s="95">
        <v>1.56</v>
      </c>
      <c r="Y1120" s="95"/>
      <c r="Z1120" s="74" t="s">
        <v>1111</v>
      </c>
      <c r="AA1120" s="95">
        <v>5.75</v>
      </c>
      <c r="AB1120" s="95">
        <v>0.68</v>
      </c>
      <c r="AC1120" s="74" t="s">
        <v>1111</v>
      </c>
      <c r="AD1120" s="95">
        <v>8892526225</v>
      </c>
    </row>
    <row r="1121" spans="1:30" x14ac:dyDescent="0.2">
      <c r="A1121" s="74" t="s">
        <v>2230</v>
      </c>
      <c r="B1121" s="95">
        <v>7.54</v>
      </c>
      <c r="C1121" s="95"/>
      <c r="D1121" s="95">
        <v>-5.12</v>
      </c>
      <c r="E1121" s="95">
        <v>1.52</v>
      </c>
      <c r="F1121" s="95">
        <v>1.4</v>
      </c>
      <c r="G1121" s="95"/>
      <c r="H1121" s="95"/>
      <c r="I1121" s="95"/>
      <c r="J1121" s="95">
        <v>-5.12</v>
      </c>
      <c r="K1121" s="95">
        <v>-1.66</v>
      </c>
      <c r="L1121" s="95">
        <v>3.46</v>
      </c>
      <c r="M1121" s="95">
        <v>-1.03</v>
      </c>
      <c r="N1121" s="95"/>
      <c r="O1121" s="95">
        <v>1.57</v>
      </c>
      <c r="P1121" s="95">
        <v>-38.130000000000003</v>
      </c>
      <c r="Q1121" s="95">
        <v>12.42</v>
      </c>
      <c r="R1121" s="95">
        <v>-29.76</v>
      </c>
      <c r="S1121" s="95">
        <v>-27.25</v>
      </c>
      <c r="T1121" s="95">
        <v>-29.76</v>
      </c>
      <c r="U1121" s="95">
        <v>0.92</v>
      </c>
      <c r="V1121" s="95">
        <v>0.08</v>
      </c>
      <c r="W1121" s="95">
        <v>0</v>
      </c>
      <c r="X1121" s="95">
        <v>21.39</v>
      </c>
      <c r="Y1121" s="95"/>
      <c r="Z1121" s="74" t="s">
        <v>1111</v>
      </c>
      <c r="AA1121" s="95">
        <v>4.95</v>
      </c>
      <c r="AB1121" s="95">
        <v>-1.47</v>
      </c>
      <c r="AC1121" s="74" t="s">
        <v>1111</v>
      </c>
      <c r="AD1121" s="95">
        <v>300476540</v>
      </c>
    </row>
    <row r="1122" spans="1:30" x14ac:dyDescent="0.2">
      <c r="A1122" s="74" t="s">
        <v>2231</v>
      </c>
      <c r="B1122" s="95">
        <v>255.07</v>
      </c>
      <c r="C1122" s="95"/>
      <c r="D1122" s="95">
        <v>-52.43</v>
      </c>
      <c r="E1122" s="95">
        <v>7.5</v>
      </c>
      <c r="F1122" s="95">
        <v>3.38</v>
      </c>
      <c r="G1122" s="95">
        <v>37.47</v>
      </c>
      <c r="H1122" s="95">
        <v>-9.02</v>
      </c>
      <c r="I1122" s="95">
        <v>-8.5</v>
      </c>
      <c r="J1122" s="95">
        <v>-49.41</v>
      </c>
      <c r="K1122" s="95">
        <v>-49.62</v>
      </c>
      <c r="L1122" s="95">
        <v>-0.21</v>
      </c>
      <c r="M1122" s="95">
        <v>0.03</v>
      </c>
      <c r="N1122" s="95">
        <v>4.46</v>
      </c>
      <c r="O1122" s="95">
        <v>8.0299999999999994</v>
      </c>
      <c r="P1122" s="95">
        <v>-8.91</v>
      </c>
      <c r="Q1122" s="95">
        <v>3.11</v>
      </c>
      <c r="R1122" s="95">
        <v>-14.31</v>
      </c>
      <c r="S1122" s="95">
        <v>-6.45</v>
      </c>
      <c r="T1122" s="95">
        <v>-11.16</v>
      </c>
      <c r="U1122" s="95">
        <v>0.45</v>
      </c>
      <c r="V1122" s="95">
        <v>0.55000000000000004</v>
      </c>
      <c r="W1122" s="95">
        <v>0.76</v>
      </c>
      <c r="X1122" s="95">
        <v>8.9</v>
      </c>
      <c r="Y1122" s="95"/>
      <c r="Z1122" s="74" t="s">
        <v>1111</v>
      </c>
      <c r="AA1122" s="95">
        <v>34</v>
      </c>
      <c r="AB1122" s="95">
        <v>-4.8600000000000003</v>
      </c>
      <c r="AC1122" s="74" t="s">
        <v>1111</v>
      </c>
      <c r="AD1122" s="95">
        <v>6297933370</v>
      </c>
    </row>
    <row r="1123" spans="1:30" x14ac:dyDescent="0.2">
      <c r="A1123" s="74" t="s">
        <v>2232</v>
      </c>
      <c r="B1123" s="95">
        <v>32.58</v>
      </c>
      <c r="C1123" s="95"/>
      <c r="D1123" s="95">
        <v>9.83</v>
      </c>
      <c r="E1123" s="95">
        <v>1.82</v>
      </c>
      <c r="F1123" s="95">
        <v>1.25</v>
      </c>
      <c r="G1123" s="95">
        <v>43.87</v>
      </c>
      <c r="H1123" s="95">
        <v>22.12</v>
      </c>
      <c r="I1123" s="95">
        <v>17.97</v>
      </c>
      <c r="J1123" s="95">
        <v>7.99</v>
      </c>
      <c r="K1123" s="95">
        <v>6.75</v>
      </c>
      <c r="L1123" s="95">
        <v>-1.24</v>
      </c>
      <c r="M1123" s="95">
        <v>-0.28000000000000003</v>
      </c>
      <c r="N1123" s="95">
        <v>1.77</v>
      </c>
      <c r="O1123" s="95">
        <v>2.93</v>
      </c>
      <c r="P1123" s="95">
        <v>-3</v>
      </c>
      <c r="Q1123" s="95">
        <v>3.68</v>
      </c>
      <c r="R1123" s="95">
        <v>18.5</v>
      </c>
      <c r="S1123" s="95">
        <v>12.67</v>
      </c>
      <c r="T1123" s="95">
        <v>17.12</v>
      </c>
      <c r="U1123" s="95">
        <v>0.69</v>
      </c>
      <c r="V1123" s="95">
        <v>0.31</v>
      </c>
      <c r="W1123" s="95">
        <v>0.71</v>
      </c>
      <c r="X1123" s="95">
        <v>18.72</v>
      </c>
      <c r="Y1123" s="95"/>
      <c r="Z1123" s="74" t="s">
        <v>1111</v>
      </c>
      <c r="AA1123" s="95">
        <v>17.91</v>
      </c>
      <c r="AB1123" s="95">
        <v>3.31</v>
      </c>
      <c r="AC1123" s="74" t="s">
        <v>1111</v>
      </c>
      <c r="AD1123" s="95">
        <v>1586271330</v>
      </c>
    </row>
    <row r="1124" spans="1:30" x14ac:dyDescent="0.2">
      <c r="A1124" s="74" t="s">
        <v>2233</v>
      </c>
      <c r="B1124" s="95">
        <v>191.48</v>
      </c>
      <c r="C1124" s="95"/>
      <c r="D1124" s="95">
        <v>21.78</v>
      </c>
      <c r="E1124" s="95">
        <v>7.69</v>
      </c>
      <c r="F1124" s="95">
        <v>2.23</v>
      </c>
      <c r="G1124" s="95">
        <v>85.97</v>
      </c>
      <c r="H1124" s="95">
        <v>44.1</v>
      </c>
      <c r="I1124" s="95">
        <v>42.93</v>
      </c>
      <c r="J1124" s="95">
        <v>21.2</v>
      </c>
      <c r="K1124" s="95">
        <v>19.100000000000001</v>
      </c>
      <c r="L1124" s="95">
        <v>-1.61</v>
      </c>
      <c r="M1124" s="95">
        <v>-0.68</v>
      </c>
      <c r="N1124" s="95">
        <v>9.35</v>
      </c>
      <c r="O1124" s="95">
        <v>6.59</v>
      </c>
      <c r="P1124" s="95">
        <v>-15.94</v>
      </c>
      <c r="Q1124" s="95">
        <v>1.47</v>
      </c>
      <c r="R1124" s="95">
        <v>40.909999999999997</v>
      </c>
      <c r="S1124" s="95">
        <v>11.98</v>
      </c>
      <c r="T1124" s="95">
        <v>23.89</v>
      </c>
      <c r="U1124" s="95">
        <v>0.28999999999999998</v>
      </c>
      <c r="V1124" s="95">
        <v>0.71</v>
      </c>
      <c r="W1124" s="95">
        <v>0.28000000000000003</v>
      </c>
      <c r="X1124" s="95"/>
      <c r="Y1124" s="95"/>
      <c r="Z1124" s="74" t="s">
        <v>1111</v>
      </c>
      <c r="AA1124" s="95">
        <v>21.48</v>
      </c>
      <c r="AB1124" s="95">
        <v>8.7899999999999991</v>
      </c>
      <c r="AC1124" s="74" t="s">
        <v>1111</v>
      </c>
      <c r="AD1124" s="95">
        <v>40243260200</v>
      </c>
    </row>
    <row r="1125" spans="1:30" x14ac:dyDescent="0.2">
      <c r="A1125" s="74" t="s">
        <v>2234</v>
      </c>
      <c r="B1125" s="95">
        <v>600.51</v>
      </c>
      <c r="C1125" s="95">
        <v>0.12</v>
      </c>
      <c r="D1125" s="95">
        <v>25.61</v>
      </c>
      <c r="E1125" s="95">
        <v>9.19</v>
      </c>
      <c r="F1125" s="95">
        <v>1.72</v>
      </c>
      <c r="G1125" s="95">
        <v>35.369999999999997</v>
      </c>
      <c r="H1125" s="95">
        <v>7.44</v>
      </c>
      <c r="I1125" s="95">
        <v>4.1399999999999997</v>
      </c>
      <c r="J1125" s="95">
        <v>14.24</v>
      </c>
      <c r="K1125" s="95">
        <v>16.239999999999998</v>
      </c>
      <c r="L1125" s="95">
        <v>2</v>
      </c>
      <c r="M1125" s="95">
        <v>1.29</v>
      </c>
      <c r="N1125" s="95">
        <v>1.06</v>
      </c>
      <c r="O1125" s="95">
        <v>30.77</v>
      </c>
      <c r="P1125" s="95">
        <v>-2.39</v>
      </c>
      <c r="Q1125" s="95">
        <v>1.25</v>
      </c>
      <c r="R1125" s="95">
        <v>35.89</v>
      </c>
      <c r="S1125" s="95">
        <v>6.7</v>
      </c>
      <c r="T1125" s="95">
        <v>21.92</v>
      </c>
      <c r="U1125" s="95">
        <v>0.19</v>
      </c>
      <c r="V1125" s="95">
        <v>0.81</v>
      </c>
      <c r="W1125" s="95">
        <v>1.62</v>
      </c>
      <c r="X1125" s="95">
        <v>16.77</v>
      </c>
      <c r="Y1125" s="95">
        <v>23.93</v>
      </c>
      <c r="Z1125" s="74" t="s">
        <v>1111</v>
      </c>
      <c r="AA1125" s="95">
        <v>65.34</v>
      </c>
      <c r="AB1125" s="95">
        <v>23.45</v>
      </c>
      <c r="AC1125" s="74" t="s">
        <v>1111</v>
      </c>
      <c r="AD1125" s="95">
        <v>5629000587</v>
      </c>
    </row>
    <row r="1126" spans="1:30" x14ac:dyDescent="0.2">
      <c r="A1126" s="74" t="s">
        <v>2235</v>
      </c>
      <c r="B1126" s="95">
        <v>35.46</v>
      </c>
      <c r="C1126" s="95">
        <v>3.21</v>
      </c>
      <c r="D1126" s="95">
        <v>12.76</v>
      </c>
      <c r="E1126" s="95">
        <v>1.2</v>
      </c>
      <c r="F1126" s="95">
        <v>0.15</v>
      </c>
      <c r="G1126" s="95">
        <v>0</v>
      </c>
      <c r="H1126" s="95">
        <v>45.18</v>
      </c>
      <c r="I1126" s="95">
        <v>35.5</v>
      </c>
      <c r="J1126" s="95">
        <v>10.02</v>
      </c>
      <c r="K1126" s="95">
        <v>-17.989999999999998</v>
      </c>
      <c r="L1126" s="95">
        <v>-28.01</v>
      </c>
      <c r="M1126" s="95">
        <v>-3.35</v>
      </c>
      <c r="N1126" s="95">
        <v>4.53</v>
      </c>
      <c r="O1126" s="95"/>
      <c r="P1126" s="95">
        <v>-0.15</v>
      </c>
      <c r="Q1126" s="95"/>
      <c r="R1126" s="95">
        <v>9.39</v>
      </c>
      <c r="S1126" s="95">
        <v>1.17</v>
      </c>
      <c r="T1126" s="95">
        <v>9.3000000000000007</v>
      </c>
      <c r="U1126" s="95">
        <v>0.12</v>
      </c>
      <c r="V1126" s="95">
        <v>0.88</v>
      </c>
      <c r="W1126" s="95">
        <v>0.03</v>
      </c>
      <c r="X1126" s="95">
        <v>8.16</v>
      </c>
      <c r="Y1126" s="95">
        <v>9.59</v>
      </c>
      <c r="Z1126" s="74" t="s">
        <v>1111</v>
      </c>
      <c r="AA1126" s="95">
        <v>29.59</v>
      </c>
      <c r="AB1126" s="95">
        <v>2.78</v>
      </c>
      <c r="AC1126" s="74" t="s">
        <v>1111</v>
      </c>
      <c r="AD1126" s="95">
        <v>2784439764</v>
      </c>
    </row>
    <row r="1127" spans="1:30" x14ac:dyDescent="0.2">
      <c r="A1127" s="74" t="s">
        <v>2236</v>
      </c>
      <c r="B1127" s="95">
        <v>18.079999999999998</v>
      </c>
      <c r="C1127" s="95"/>
      <c r="D1127" s="95">
        <v>6.04</v>
      </c>
      <c r="E1127" s="95">
        <v>2.4900000000000002</v>
      </c>
      <c r="F1127" s="95">
        <v>0.84</v>
      </c>
      <c r="G1127" s="95">
        <v>60.24</v>
      </c>
      <c r="H1127" s="95">
        <v>20.49</v>
      </c>
      <c r="I1127" s="95">
        <v>31.77</v>
      </c>
      <c r="J1127" s="95">
        <v>9.36</v>
      </c>
      <c r="K1127" s="95">
        <v>10.39</v>
      </c>
      <c r="L1127" s="95">
        <v>1.03</v>
      </c>
      <c r="M1127" s="95">
        <v>0.27</v>
      </c>
      <c r="N1127" s="95">
        <v>1.92</v>
      </c>
      <c r="O1127" s="95">
        <v>6.63</v>
      </c>
      <c r="P1127" s="95">
        <v>-1.65</v>
      </c>
      <c r="Q1127" s="95">
        <v>1.35</v>
      </c>
      <c r="R1127" s="95">
        <v>41.22</v>
      </c>
      <c r="S1127" s="95">
        <v>13.95</v>
      </c>
      <c r="T1127" s="95">
        <v>1.17</v>
      </c>
      <c r="U1127" s="95">
        <v>0.34</v>
      </c>
      <c r="V1127" s="95">
        <v>0.66</v>
      </c>
      <c r="W1127" s="95">
        <v>0.44</v>
      </c>
      <c r="X1127" s="95"/>
      <c r="Y1127" s="95"/>
      <c r="Z1127" s="74" t="s">
        <v>1111</v>
      </c>
      <c r="AA1127" s="95">
        <v>7.26</v>
      </c>
      <c r="AB1127" s="95">
        <v>2.99</v>
      </c>
      <c r="AC1127" s="74" t="s">
        <v>1111</v>
      </c>
      <c r="AD1127" s="95">
        <v>625002096</v>
      </c>
    </row>
    <row r="1128" spans="1:30" x14ac:dyDescent="0.2">
      <c r="A1128" s="74" t="s">
        <v>2237</v>
      </c>
      <c r="B1128" s="95">
        <v>91.37</v>
      </c>
      <c r="C1128" s="95">
        <v>1.1399999999999999</v>
      </c>
      <c r="D1128" s="95">
        <v>20.34</v>
      </c>
      <c r="E1128" s="95">
        <v>3.17</v>
      </c>
      <c r="F1128" s="95">
        <v>2.06</v>
      </c>
      <c r="G1128" s="95">
        <v>51</v>
      </c>
      <c r="H1128" s="95">
        <v>12.46</v>
      </c>
      <c r="I1128" s="95">
        <v>10.06</v>
      </c>
      <c r="J1128" s="95">
        <v>16.420000000000002</v>
      </c>
      <c r="K1128" s="95">
        <v>14.77</v>
      </c>
      <c r="L1128" s="95">
        <v>-1.66</v>
      </c>
      <c r="M1128" s="95">
        <v>-0.32</v>
      </c>
      <c r="N1128" s="95">
        <v>2.0499999999999998</v>
      </c>
      <c r="O1128" s="95">
        <v>4.4800000000000004</v>
      </c>
      <c r="P1128" s="95">
        <v>-6.15</v>
      </c>
      <c r="Q1128" s="95">
        <v>3.25</v>
      </c>
      <c r="R1128" s="95">
        <v>15.58</v>
      </c>
      <c r="S1128" s="95">
        <v>10.14</v>
      </c>
      <c r="T1128" s="95">
        <v>15.58</v>
      </c>
      <c r="U1128" s="95">
        <v>0.65</v>
      </c>
      <c r="V1128" s="95">
        <v>0.35</v>
      </c>
      <c r="W1128" s="95">
        <v>1.01</v>
      </c>
      <c r="X1128" s="95">
        <v>1.46</v>
      </c>
      <c r="Y1128" s="95">
        <v>-9.1300000000000008</v>
      </c>
      <c r="Z1128" s="74" t="s">
        <v>1111</v>
      </c>
      <c r="AA1128" s="95">
        <v>28.83</v>
      </c>
      <c r="AB1128" s="95">
        <v>4.49</v>
      </c>
      <c r="AC1128" s="74" t="s">
        <v>1111</v>
      </c>
      <c r="AD1128" s="95">
        <v>5958886427</v>
      </c>
    </row>
    <row r="1129" spans="1:30" x14ac:dyDescent="0.2">
      <c r="A1129" s="74" t="s">
        <v>2238</v>
      </c>
      <c r="B1129" s="95">
        <v>9.27</v>
      </c>
      <c r="C1129" s="95"/>
      <c r="D1129" s="95">
        <v>-5.18</v>
      </c>
      <c r="E1129" s="95">
        <v>-22.73</v>
      </c>
      <c r="F1129" s="95">
        <v>0.14000000000000001</v>
      </c>
      <c r="G1129" s="95">
        <v>31.94</v>
      </c>
      <c r="H1129" s="95">
        <v>1.22</v>
      </c>
      <c r="I1129" s="95">
        <v>-4.3099999999999996</v>
      </c>
      <c r="J1129" s="95">
        <v>18.350000000000001</v>
      </c>
      <c r="K1129" s="95">
        <v>106.38</v>
      </c>
      <c r="L1129" s="95">
        <v>88.11</v>
      </c>
      <c r="M1129" s="95"/>
      <c r="N1129" s="95">
        <v>0.22</v>
      </c>
      <c r="O1129" s="95">
        <v>1.4</v>
      </c>
      <c r="P1129" s="95">
        <v>-0.19</v>
      </c>
      <c r="Q1129" s="95">
        <v>1.65</v>
      </c>
      <c r="R1129" s="95">
        <v>-438.85</v>
      </c>
      <c r="S1129" s="95">
        <v>-2.76</v>
      </c>
      <c r="T1129" s="95">
        <v>-0.06</v>
      </c>
      <c r="U1129" s="95">
        <v>-0.01</v>
      </c>
      <c r="V1129" s="95">
        <v>0.93</v>
      </c>
      <c r="W1129" s="95">
        <v>0.64</v>
      </c>
      <c r="X1129" s="95">
        <v>17.239999999999998</v>
      </c>
      <c r="Y1129" s="95"/>
      <c r="Z1129" s="74" t="s">
        <v>1111</v>
      </c>
      <c r="AA1129" s="95">
        <v>-0.41</v>
      </c>
      <c r="AB1129" s="95">
        <v>-1.79</v>
      </c>
      <c r="AC1129" s="74" t="s">
        <v>1111</v>
      </c>
      <c r="AD1129" s="95">
        <v>1887525770</v>
      </c>
    </row>
    <row r="1130" spans="1:30" x14ac:dyDescent="0.2">
      <c r="A1130" s="74" t="s">
        <v>2239</v>
      </c>
      <c r="B1130" s="95">
        <v>25.47</v>
      </c>
      <c r="C1130" s="95"/>
      <c r="D1130" s="95">
        <v>5.98</v>
      </c>
      <c r="E1130" s="95">
        <v>1.1299999999999999</v>
      </c>
      <c r="F1130" s="95">
        <v>0.42</v>
      </c>
      <c r="G1130" s="95">
        <v>48.79</v>
      </c>
      <c r="H1130" s="95">
        <v>11.58</v>
      </c>
      <c r="I1130" s="95">
        <v>8.09</v>
      </c>
      <c r="J1130" s="95">
        <v>4.17</v>
      </c>
      <c r="K1130" s="95">
        <v>6.53</v>
      </c>
      <c r="L1130" s="95">
        <v>2.35</v>
      </c>
      <c r="M1130" s="95">
        <v>0.64</v>
      </c>
      <c r="N1130" s="95">
        <v>0.48</v>
      </c>
      <c r="O1130" s="95">
        <v>1.33</v>
      </c>
      <c r="P1130" s="95">
        <v>-0.81</v>
      </c>
      <c r="Q1130" s="95">
        <v>2.97</v>
      </c>
      <c r="R1130" s="95">
        <v>18.95</v>
      </c>
      <c r="S1130" s="95">
        <v>7.04</v>
      </c>
      <c r="T1130" s="95">
        <v>13.96</v>
      </c>
      <c r="U1130" s="95">
        <v>0.37</v>
      </c>
      <c r="V1130" s="95">
        <v>0.63</v>
      </c>
      <c r="W1130" s="95">
        <v>0.87</v>
      </c>
      <c r="X1130" s="95">
        <v>-2.99</v>
      </c>
      <c r="Y1130" s="95"/>
      <c r="Z1130" s="74" t="s">
        <v>1111</v>
      </c>
      <c r="AA1130" s="95">
        <v>22.48</v>
      </c>
      <c r="AB1130" s="95">
        <v>4.26</v>
      </c>
      <c r="AC1130" s="74" t="s">
        <v>1111</v>
      </c>
      <c r="AD1130" s="95">
        <v>751787802</v>
      </c>
    </row>
    <row r="1131" spans="1:30" x14ac:dyDescent="0.2">
      <c r="A1131" s="74" t="s">
        <v>2240</v>
      </c>
      <c r="B1131" s="95">
        <v>393.31</v>
      </c>
      <c r="C1131" s="95">
        <v>0.02</v>
      </c>
      <c r="D1131" s="95">
        <v>6.6</v>
      </c>
      <c r="E1131" s="95">
        <v>2.8</v>
      </c>
      <c r="F1131" s="95">
        <v>2.02</v>
      </c>
      <c r="G1131" s="95">
        <v>66.92</v>
      </c>
      <c r="H1131" s="95">
        <v>17.61</v>
      </c>
      <c r="I1131" s="95">
        <v>100.76</v>
      </c>
      <c r="J1131" s="95">
        <v>37.76</v>
      </c>
      <c r="K1131" s="95">
        <v>40.450000000000003</v>
      </c>
      <c r="L1131" s="95">
        <v>2.69</v>
      </c>
      <c r="M1131" s="95">
        <v>0.2</v>
      </c>
      <c r="N1131" s="95">
        <v>6.65</v>
      </c>
      <c r="O1131" s="95">
        <v>26.5</v>
      </c>
      <c r="P1131" s="95">
        <v>-2.39</v>
      </c>
      <c r="Q1131" s="95">
        <v>2</v>
      </c>
      <c r="R1131" s="95">
        <v>42.42</v>
      </c>
      <c r="S1131" s="95">
        <v>30.65</v>
      </c>
      <c r="T1131" s="95">
        <v>-23.02</v>
      </c>
      <c r="U1131" s="95">
        <v>0.72</v>
      </c>
      <c r="V1131" s="95">
        <v>0.28000000000000003</v>
      </c>
      <c r="W1131" s="95">
        <v>0.3</v>
      </c>
      <c r="X1131" s="95">
        <v>8.24</v>
      </c>
      <c r="Y1131" s="95">
        <v>60.8</v>
      </c>
      <c r="Z1131" s="74" t="s">
        <v>1111</v>
      </c>
      <c r="AA1131" s="95">
        <v>140.5</v>
      </c>
      <c r="AB1131" s="95">
        <v>59.6</v>
      </c>
      <c r="AC1131" s="74" t="s">
        <v>1111</v>
      </c>
      <c r="AD1131" s="95">
        <v>19432660480</v>
      </c>
    </row>
    <row r="1132" spans="1:30" x14ac:dyDescent="0.2">
      <c r="A1132" s="74" t="s">
        <v>2241</v>
      </c>
      <c r="B1132" s="95">
        <v>41.68</v>
      </c>
      <c r="C1132" s="95"/>
      <c r="D1132" s="95">
        <v>2.16</v>
      </c>
      <c r="E1132" s="95">
        <v>0.96</v>
      </c>
      <c r="F1132" s="95">
        <v>0.14000000000000001</v>
      </c>
      <c r="G1132" s="95">
        <v>0</v>
      </c>
      <c r="H1132" s="95">
        <v>58.98</v>
      </c>
      <c r="I1132" s="95">
        <v>32.44</v>
      </c>
      <c r="J1132" s="95">
        <v>1.19</v>
      </c>
      <c r="K1132" s="95">
        <v>0.91</v>
      </c>
      <c r="L1132" s="95">
        <v>-0.28000000000000003</v>
      </c>
      <c r="M1132" s="95">
        <v>-0.22</v>
      </c>
      <c r="N1132" s="95">
        <v>0.7</v>
      </c>
      <c r="O1132" s="95"/>
      <c r="P1132" s="95">
        <v>-0.14000000000000001</v>
      </c>
      <c r="Q1132" s="95"/>
      <c r="R1132" s="95">
        <v>44.52</v>
      </c>
      <c r="S1132" s="95">
        <v>6.7</v>
      </c>
      <c r="T1132" s="95">
        <v>66.55</v>
      </c>
      <c r="U1132" s="95">
        <v>0.15</v>
      </c>
      <c r="V1132" s="95">
        <v>0.85</v>
      </c>
      <c r="W1132" s="95">
        <v>0.21</v>
      </c>
      <c r="X1132" s="95">
        <v>244.99</v>
      </c>
      <c r="Y1132" s="95"/>
      <c r="Z1132" s="74" t="s">
        <v>1111</v>
      </c>
      <c r="AA1132" s="95">
        <v>43.38</v>
      </c>
      <c r="AB1132" s="95">
        <v>19.32</v>
      </c>
      <c r="AC1132" s="74" t="s">
        <v>1111</v>
      </c>
      <c r="AD1132" s="95">
        <v>3131109968</v>
      </c>
    </row>
    <row r="1133" spans="1:30" x14ac:dyDescent="0.2">
      <c r="A1133" s="74" t="s">
        <v>2242</v>
      </c>
      <c r="B1133" s="95">
        <v>83.02</v>
      </c>
      <c r="C1133" s="95">
        <v>2.35</v>
      </c>
      <c r="D1133" s="95">
        <v>59.16</v>
      </c>
      <c r="E1133" s="95">
        <v>2.4700000000000002</v>
      </c>
      <c r="F1133" s="95">
        <v>1.28</v>
      </c>
      <c r="G1133" s="95">
        <v>58.07</v>
      </c>
      <c r="H1133" s="95">
        <v>13.87</v>
      </c>
      <c r="I1133" s="95">
        <v>5.93</v>
      </c>
      <c r="J1133" s="95">
        <v>25.3</v>
      </c>
      <c r="K1133" s="95">
        <v>27.18</v>
      </c>
      <c r="L1133" s="95">
        <v>1.88</v>
      </c>
      <c r="M1133" s="95">
        <v>0.18</v>
      </c>
      <c r="N1133" s="95">
        <v>3.51</v>
      </c>
      <c r="O1133" s="95">
        <v>12.14</v>
      </c>
      <c r="P1133" s="95">
        <v>-1.6</v>
      </c>
      <c r="Q1133" s="95">
        <v>2.11</v>
      </c>
      <c r="R1133" s="95">
        <v>4.18</v>
      </c>
      <c r="S1133" s="95">
        <v>2.17</v>
      </c>
      <c r="T1133" s="95">
        <v>4.7300000000000004</v>
      </c>
      <c r="U1133" s="95">
        <v>0.52</v>
      </c>
      <c r="V1133" s="95">
        <v>0.48</v>
      </c>
      <c r="W1133" s="95">
        <v>0.37</v>
      </c>
      <c r="X1133" s="95">
        <v>-9.5</v>
      </c>
      <c r="Y1133" s="95"/>
      <c r="Z1133" s="74" t="s">
        <v>1111</v>
      </c>
      <c r="AA1133" s="95">
        <v>33.57</v>
      </c>
      <c r="AB1133" s="95">
        <v>1.4</v>
      </c>
      <c r="AC1133" s="74" t="s">
        <v>1111</v>
      </c>
      <c r="AD1133" s="95">
        <v>109498971638</v>
      </c>
    </row>
    <row r="1134" spans="1:30" x14ac:dyDescent="0.2">
      <c r="A1134" s="74" t="s">
        <v>2243</v>
      </c>
      <c r="B1134" s="95">
        <v>45.65</v>
      </c>
      <c r="C1134" s="95">
        <v>0.85</v>
      </c>
      <c r="D1134" s="95">
        <v>31.25</v>
      </c>
      <c r="E1134" s="95">
        <v>3.2</v>
      </c>
      <c r="F1134" s="95">
        <v>0.97</v>
      </c>
      <c r="G1134" s="95">
        <v>5.34</v>
      </c>
      <c r="H1134" s="95">
        <v>0.57999999999999996</v>
      </c>
      <c r="I1134" s="95">
        <v>0.38</v>
      </c>
      <c r="J1134" s="95">
        <v>20.79</v>
      </c>
      <c r="K1134" s="95">
        <v>24.8</v>
      </c>
      <c r="L1134" s="95">
        <v>4.01</v>
      </c>
      <c r="M1134" s="95">
        <v>0.62</v>
      </c>
      <c r="N1134" s="95">
        <v>0.12</v>
      </c>
      <c r="O1134" s="95">
        <v>2.95</v>
      </c>
      <c r="P1134" s="95">
        <v>-3.36</v>
      </c>
      <c r="Q1134" s="95">
        <v>1.85</v>
      </c>
      <c r="R1134" s="95">
        <v>10.23</v>
      </c>
      <c r="S1134" s="95">
        <v>3.09</v>
      </c>
      <c r="T1134" s="95">
        <v>7.03</v>
      </c>
      <c r="U1134" s="95">
        <v>0.3</v>
      </c>
      <c r="V1134" s="95">
        <v>0.7</v>
      </c>
      <c r="W1134" s="95">
        <v>8.06</v>
      </c>
      <c r="X1134" s="95">
        <v>8.91</v>
      </c>
      <c r="Y1134" s="95">
        <v>4.18</v>
      </c>
      <c r="Z1134" s="74" t="s">
        <v>1111</v>
      </c>
      <c r="AA1134" s="95">
        <v>14.28</v>
      </c>
      <c r="AB1134" s="95">
        <v>1.46</v>
      </c>
      <c r="AC1134" s="74" t="s">
        <v>1111</v>
      </c>
      <c r="AD1134" s="95">
        <v>2062540040</v>
      </c>
    </row>
    <row r="1135" spans="1:30" x14ac:dyDescent="0.2">
      <c r="A1135" s="74" t="s">
        <v>2244</v>
      </c>
      <c r="B1135" s="95">
        <v>17.78</v>
      </c>
      <c r="C1135" s="95"/>
      <c r="D1135" s="95">
        <v>19.28</v>
      </c>
      <c r="E1135" s="95">
        <v>3.8</v>
      </c>
      <c r="F1135" s="95">
        <v>3.51</v>
      </c>
      <c r="G1135" s="95">
        <v>98.53</v>
      </c>
      <c r="H1135" s="95">
        <v>33.74</v>
      </c>
      <c r="I1135" s="95">
        <v>30.17</v>
      </c>
      <c r="J1135" s="95">
        <v>17.239999999999998</v>
      </c>
      <c r="K1135" s="95">
        <v>14.2</v>
      </c>
      <c r="L1135" s="95">
        <v>-3.03</v>
      </c>
      <c r="M1135" s="95">
        <v>-0.67</v>
      </c>
      <c r="N1135" s="95">
        <v>5.82</v>
      </c>
      <c r="O1135" s="95">
        <v>5.75</v>
      </c>
      <c r="P1135" s="95">
        <v>-11.19</v>
      </c>
      <c r="Q1135" s="95">
        <v>8.98</v>
      </c>
      <c r="R1135" s="95">
        <v>19.71</v>
      </c>
      <c r="S1135" s="95">
        <v>18.18</v>
      </c>
      <c r="T1135" s="95">
        <v>19.71</v>
      </c>
      <c r="U1135" s="95">
        <v>0.92</v>
      </c>
      <c r="V1135" s="95">
        <v>0.08</v>
      </c>
      <c r="W1135" s="95">
        <v>0.6</v>
      </c>
      <c r="X1135" s="95">
        <v>47.73</v>
      </c>
      <c r="Y1135" s="95"/>
      <c r="Z1135" s="74" t="s">
        <v>1111</v>
      </c>
      <c r="AA1135" s="95">
        <v>4.68</v>
      </c>
      <c r="AB1135" s="95">
        <v>0.92</v>
      </c>
      <c r="AC1135" s="74" t="s">
        <v>1111</v>
      </c>
      <c r="AD1135" s="95">
        <v>2052734782</v>
      </c>
    </row>
    <row r="1136" spans="1:30" x14ac:dyDescent="0.2">
      <c r="A1136" s="74" t="s">
        <v>2245</v>
      </c>
      <c r="B1136" s="95">
        <v>488.9</v>
      </c>
      <c r="C1136" s="95">
        <v>0.63</v>
      </c>
      <c r="D1136" s="95">
        <v>41.97</v>
      </c>
      <c r="E1136" s="95">
        <v>11.74</v>
      </c>
      <c r="F1136" s="95">
        <v>3.38</v>
      </c>
      <c r="G1136" s="95">
        <v>12.76</v>
      </c>
      <c r="H1136" s="95">
        <v>3.49</v>
      </c>
      <c r="I1136" s="95">
        <v>2.54</v>
      </c>
      <c r="J1136" s="95">
        <v>30.62</v>
      </c>
      <c r="K1136" s="95">
        <v>29.71</v>
      </c>
      <c r="L1136" s="95">
        <v>-0.85</v>
      </c>
      <c r="M1136" s="95">
        <v>-0.33</v>
      </c>
      <c r="N1136" s="95">
        <v>1.07</v>
      </c>
      <c r="O1136" s="95">
        <v>426.76</v>
      </c>
      <c r="P1136" s="95">
        <v>-7.16</v>
      </c>
      <c r="Q1136" s="95">
        <v>1.02</v>
      </c>
      <c r="R1136" s="95">
        <v>27.97</v>
      </c>
      <c r="S1136" s="95">
        <v>8.0500000000000007</v>
      </c>
      <c r="T1136" s="95">
        <v>20.7</v>
      </c>
      <c r="U1136" s="95">
        <v>0.28999999999999998</v>
      </c>
      <c r="V1136" s="95">
        <v>0.71</v>
      </c>
      <c r="W1136" s="95">
        <v>3.17</v>
      </c>
      <c r="X1136" s="95">
        <v>10.54</v>
      </c>
      <c r="Y1136" s="95">
        <v>16.329999999999998</v>
      </c>
      <c r="Z1136" s="74" t="s">
        <v>1111</v>
      </c>
      <c r="AA1136" s="95">
        <v>41.64</v>
      </c>
      <c r="AB1136" s="95">
        <v>11.65</v>
      </c>
      <c r="AC1136" s="74" t="s">
        <v>1111</v>
      </c>
      <c r="AD1136" s="95">
        <v>216355151075</v>
      </c>
    </row>
    <row r="1137" spans="1:30" x14ac:dyDescent="0.2">
      <c r="A1137" s="74" t="s">
        <v>2246</v>
      </c>
      <c r="B1137" s="95">
        <v>8.43</v>
      </c>
      <c r="C1137" s="95"/>
      <c r="D1137" s="95">
        <v>-35.08</v>
      </c>
      <c r="E1137" s="95">
        <v>2.13</v>
      </c>
      <c r="F1137" s="95">
        <v>0.49</v>
      </c>
      <c r="G1137" s="95">
        <v>61.01</v>
      </c>
      <c r="H1137" s="95">
        <v>9.41</v>
      </c>
      <c r="I1137" s="95">
        <v>-4.03</v>
      </c>
      <c r="J1137" s="95">
        <v>15.04</v>
      </c>
      <c r="K1137" s="95">
        <v>25.61</v>
      </c>
      <c r="L1137" s="95">
        <v>10.57</v>
      </c>
      <c r="M1137" s="95">
        <v>1.5</v>
      </c>
      <c r="N1137" s="95">
        <v>1.41</v>
      </c>
      <c r="O1137" s="95">
        <v>-6.82</v>
      </c>
      <c r="P1137" s="95">
        <v>-0.57999999999999996</v>
      </c>
      <c r="Q1137" s="95">
        <v>0.67</v>
      </c>
      <c r="R1137" s="95">
        <v>-6.06</v>
      </c>
      <c r="S1137" s="95">
        <v>-1.4</v>
      </c>
      <c r="T1137" s="95">
        <v>3.19</v>
      </c>
      <c r="U1137" s="95">
        <v>0.23</v>
      </c>
      <c r="V1137" s="95">
        <v>0.73</v>
      </c>
      <c r="W1137" s="95">
        <v>0.35</v>
      </c>
      <c r="X1137" s="95">
        <v>1.26</v>
      </c>
      <c r="Y1137" s="95"/>
      <c r="Z1137" s="74" t="s">
        <v>1111</v>
      </c>
      <c r="AA1137" s="95">
        <v>3.96</v>
      </c>
      <c r="AB1137" s="95">
        <v>-0.24</v>
      </c>
      <c r="AC1137" s="74" t="s">
        <v>1111</v>
      </c>
      <c r="AD1137" s="95">
        <v>6899756052</v>
      </c>
    </row>
    <row r="1138" spans="1:30" x14ac:dyDescent="0.2">
      <c r="A1138" s="74" t="s">
        <v>2247</v>
      </c>
      <c r="B1138" s="95">
        <v>132.35</v>
      </c>
      <c r="C1138" s="95"/>
      <c r="D1138" s="95">
        <v>-28.7</v>
      </c>
      <c r="E1138" s="95">
        <v>10.61</v>
      </c>
      <c r="F1138" s="95">
        <v>3.18</v>
      </c>
      <c r="G1138" s="95">
        <v>54.54</v>
      </c>
      <c r="H1138" s="95">
        <v>-39.950000000000003</v>
      </c>
      <c r="I1138" s="95">
        <v>-49.52</v>
      </c>
      <c r="J1138" s="95">
        <v>-35.57</v>
      </c>
      <c r="K1138" s="95">
        <v>-38.94</v>
      </c>
      <c r="L1138" s="95">
        <v>-3.3</v>
      </c>
      <c r="M1138" s="95">
        <v>0.99</v>
      </c>
      <c r="N1138" s="95">
        <v>14.21</v>
      </c>
      <c r="O1138" s="95">
        <v>-48.94</v>
      </c>
      <c r="P1138" s="95">
        <v>-4.4800000000000004</v>
      </c>
      <c r="Q1138" s="95">
        <v>0.82</v>
      </c>
      <c r="R1138" s="95">
        <v>-36.96</v>
      </c>
      <c r="S1138" s="95">
        <v>-11.1</v>
      </c>
      <c r="T1138" s="95">
        <v>-13.48</v>
      </c>
      <c r="U1138" s="95">
        <v>0.3</v>
      </c>
      <c r="V1138" s="95">
        <v>0.7</v>
      </c>
      <c r="W1138" s="95">
        <v>0.22</v>
      </c>
      <c r="X1138" s="95">
        <v>45.28</v>
      </c>
      <c r="Y1138" s="95"/>
      <c r="Z1138" s="74" t="s">
        <v>1111</v>
      </c>
      <c r="AA1138" s="95">
        <v>12.48</v>
      </c>
      <c r="AB1138" s="95">
        <v>-4.6100000000000003</v>
      </c>
      <c r="AC1138" s="74" t="s">
        <v>1111</v>
      </c>
      <c r="AD1138" s="95">
        <v>9902634300</v>
      </c>
    </row>
    <row r="1139" spans="1:30" x14ac:dyDescent="0.2">
      <c r="A1139" s="74" t="s">
        <v>2248</v>
      </c>
      <c r="B1139" s="95">
        <v>19.850000000000001</v>
      </c>
      <c r="C1139" s="95"/>
      <c r="D1139" s="95">
        <v>-29.93</v>
      </c>
      <c r="E1139" s="95">
        <v>3.69</v>
      </c>
      <c r="F1139" s="95">
        <v>2.93</v>
      </c>
      <c r="G1139" s="95">
        <v>55.95</v>
      </c>
      <c r="H1139" s="95">
        <v>-29.13</v>
      </c>
      <c r="I1139" s="95">
        <v>-29.32</v>
      </c>
      <c r="J1139" s="95">
        <v>-30.12</v>
      </c>
      <c r="K1139" s="95">
        <v>-21.48</v>
      </c>
      <c r="L1139" s="95">
        <v>8.64</v>
      </c>
      <c r="M1139" s="95">
        <v>-1.06</v>
      </c>
      <c r="N1139" s="95">
        <v>8.7799999999999994</v>
      </c>
      <c r="O1139" s="95">
        <v>3.92</v>
      </c>
      <c r="P1139" s="95">
        <v>-42.79</v>
      </c>
      <c r="Q1139" s="95">
        <v>5.01</v>
      </c>
      <c r="R1139" s="95">
        <v>-12.35</v>
      </c>
      <c r="S1139" s="95">
        <v>-9.7799999999999994</v>
      </c>
      <c r="T1139" s="95">
        <v>-12.47</v>
      </c>
      <c r="U1139" s="95">
        <v>0.79</v>
      </c>
      <c r="V1139" s="95">
        <v>0.21</v>
      </c>
      <c r="W1139" s="95">
        <v>0.33</v>
      </c>
      <c r="X1139" s="95"/>
      <c r="Y1139" s="95"/>
      <c r="Z1139" s="74" t="s">
        <v>1111</v>
      </c>
      <c r="AA1139" s="95">
        <v>5.37</v>
      </c>
      <c r="AB1139" s="95">
        <v>-0.66</v>
      </c>
      <c r="AC1139" s="74" t="s">
        <v>1111</v>
      </c>
      <c r="AD1139" s="95">
        <v>2790705545</v>
      </c>
    </row>
    <row r="1140" spans="1:30" x14ac:dyDescent="0.2">
      <c r="A1140" s="74" t="s">
        <v>2249</v>
      </c>
      <c r="B1140" s="95">
        <v>31.14</v>
      </c>
      <c r="C1140" s="95">
        <v>1.22</v>
      </c>
      <c r="D1140" s="95">
        <v>2.69</v>
      </c>
      <c r="E1140" s="95">
        <v>0.78</v>
      </c>
      <c r="F1140" s="95">
        <v>0.08</v>
      </c>
      <c r="G1140" s="95">
        <v>100</v>
      </c>
      <c r="H1140" s="95">
        <v>36.979999999999997</v>
      </c>
      <c r="I1140" s="95">
        <v>17.059999999999999</v>
      </c>
      <c r="J1140" s="95">
        <v>1.24</v>
      </c>
      <c r="K1140" s="95">
        <v>0.22</v>
      </c>
      <c r="L1140" s="95">
        <v>-1.02</v>
      </c>
      <c r="M1140" s="95">
        <v>-0.65</v>
      </c>
      <c r="N1140" s="95">
        <v>0.46</v>
      </c>
      <c r="O1140" s="95"/>
      <c r="P1140" s="95">
        <v>-0.08</v>
      </c>
      <c r="Q1140" s="95"/>
      <c r="R1140" s="95">
        <v>29.18</v>
      </c>
      <c r="S1140" s="95">
        <v>2.89</v>
      </c>
      <c r="T1140" s="95">
        <v>35.28</v>
      </c>
      <c r="U1140" s="95">
        <v>0.1</v>
      </c>
      <c r="V1140" s="95">
        <v>0.9</v>
      </c>
      <c r="W1140" s="95">
        <v>0.17</v>
      </c>
      <c r="X1140" s="95">
        <v>25.28</v>
      </c>
      <c r="Y1140" s="95">
        <v>40.4</v>
      </c>
      <c r="Z1140" s="74" t="s">
        <v>1111</v>
      </c>
      <c r="AA1140" s="95">
        <v>39.69</v>
      </c>
      <c r="AB1140" s="95">
        <v>11.58</v>
      </c>
      <c r="AC1140" s="74" t="s">
        <v>1111</v>
      </c>
      <c r="AD1140" s="95">
        <v>850538907</v>
      </c>
    </row>
    <row r="1141" spans="1:30" x14ac:dyDescent="0.2">
      <c r="A1141" s="74" t="s">
        <v>2250</v>
      </c>
      <c r="B1141" s="95">
        <v>26.18</v>
      </c>
      <c r="C1141" s="95">
        <v>7.4</v>
      </c>
      <c r="D1141" s="95">
        <v>2.2599999999999998</v>
      </c>
      <c r="E1141" s="95">
        <v>0.66</v>
      </c>
      <c r="F1141" s="95">
        <v>7.0000000000000007E-2</v>
      </c>
      <c r="G1141" s="95">
        <v>100</v>
      </c>
      <c r="H1141" s="95">
        <v>36.979999999999997</v>
      </c>
      <c r="I1141" s="95">
        <v>17.059999999999999</v>
      </c>
      <c r="J1141" s="95">
        <v>1.04</v>
      </c>
      <c r="K1141" s="95">
        <v>0.22</v>
      </c>
      <c r="L1141" s="95">
        <v>-1.02</v>
      </c>
      <c r="M1141" s="95">
        <v>-0.65</v>
      </c>
      <c r="N1141" s="95">
        <v>0.39</v>
      </c>
      <c r="O1141" s="95"/>
      <c r="P1141" s="95">
        <v>-7.0000000000000007E-2</v>
      </c>
      <c r="Q1141" s="95"/>
      <c r="R1141" s="95">
        <v>29.18</v>
      </c>
      <c r="S1141" s="95">
        <v>2.89</v>
      </c>
      <c r="T1141" s="95">
        <v>35.28</v>
      </c>
      <c r="U1141" s="95">
        <v>0.1</v>
      </c>
      <c r="V1141" s="95">
        <v>0.9</v>
      </c>
      <c r="W1141" s="95">
        <v>0.17</v>
      </c>
      <c r="X1141" s="95">
        <v>25.28</v>
      </c>
      <c r="Y1141" s="95">
        <v>40.4</v>
      </c>
      <c r="Z1141" s="74" t="s">
        <v>1111</v>
      </c>
      <c r="AA1141" s="95">
        <v>39.69</v>
      </c>
      <c r="AB1141" s="95">
        <v>11.58</v>
      </c>
      <c r="AC1141" s="74" t="s">
        <v>1111</v>
      </c>
      <c r="AD1141" s="95">
        <v>850538907</v>
      </c>
    </row>
    <row r="1142" spans="1:30" x14ac:dyDescent="0.2">
      <c r="A1142" s="74" t="s">
        <v>2251</v>
      </c>
      <c r="B1142" s="95">
        <v>25.19</v>
      </c>
      <c r="C1142" s="95">
        <v>3.65</v>
      </c>
      <c r="D1142" s="95">
        <v>2.1800000000000002</v>
      </c>
      <c r="E1142" s="95">
        <v>0.63</v>
      </c>
      <c r="F1142" s="95">
        <v>0.06</v>
      </c>
      <c r="G1142" s="95">
        <v>100</v>
      </c>
      <c r="H1142" s="95">
        <v>36.979999999999997</v>
      </c>
      <c r="I1142" s="95">
        <v>17.059999999999999</v>
      </c>
      <c r="J1142" s="95">
        <v>1</v>
      </c>
      <c r="K1142" s="95">
        <v>0.22</v>
      </c>
      <c r="L1142" s="95">
        <v>-1.02</v>
      </c>
      <c r="M1142" s="95">
        <v>-0.65</v>
      </c>
      <c r="N1142" s="95">
        <v>0.37</v>
      </c>
      <c r="O1142" s="95"/>
      <c r="P1142" s="95">
        <v>-0.06</v>
      </c>
      <c r="Q1142" s="95"/>
      <c r="R1142" s="95">
        <v>29.18</v>
      </c>
      <c r="S1142" s="95">
        <v>2.89</v>
      </c>
      <c r="T1142" s="95">
        <v>35.28</v>
      </c>
      <c r="U1142" s="95">
        <v>0.1</v>
      </c>
      <c r="V1142" s="95">
        <v>0.9</v>
      </c>
      <c r="W1142" s="95">
        <v>0.17</v>
      </c>
      <c r="X1142" s="95">
        <v>25.28</v>
      </c>
      <c r="Y1142" s="95">
        <v>40.4</v>
      </c>
      <c r="Z1142" s="74" t="s">
        <v>1111</v>
      </c>
      <c r="AA1142" s="95">
        <v>39.69</v>
      </c>
      <c r="AB1142" s="95">
        <v>11.58</v>
      </c>
      <c r="AC1142" s="74" t="s">
        <v>1111</v>
      </c>
      <c r="AD1142" s="95">
        <v>850538907</v>
      </c>
    </row>
    <row r="1143" spans="1:30" x14ac:dyDescent="0.2">
      <c r="A1143" s="74" t="s">
        <v>2252</v>
      </c>
      <c r="B1143" s="95">
        <v>73.72</v>
      </c>
      <c r="C1143" s="95">
        <v>0.82</v>
      </c>
      <c r="D1143" s="95">
        <v>18.940000000000001</v>
      </c>
      <c r="E1143" s="95">
        <v>5.19</v>
      </c>
      <c r="F1143" s="95">
        <v>1.86</v>
      </c>
      <c r="G1143" s="95">
        <v>71.12</v>
      </c>
      <c r="H1143" s="95">
        <v>56.63</v>
      </c>
      <c r="I1143" s="95">
        <v>41.15</v>
      </c>
      <c r="J1143" s="95">
        <v>13.76</v>
      </c>
      <c r="K1143" s="95">
        <v>16.489999999999998</v>
      </c>
      <c r="L1143" s="95">
        <v>2.73</v>
      </c>
      <c r="M1143" s="95">
        <v>1.03</v>
      </c>
      <c r="N1143" s="95">
        <v>7.79</v>
      </c>
      <c r="O1143" s="95">
        <v>-22.1</v>
      </c>
      <c r="P1143" s="95">
        <v>-1.97</v>
      </c>
      <c r="Q1143" s="95">
        <v>0.39</v>
      </c>
      <c r="R1143" s="95">
        <v>27.42</v>
      </c>
      <c r="S1143" s="95">
        <v>9.82</v>
      </c>
      <c r="T1143" s="95">
        <v>15.04</v>
      </c>
      <c r="U1143" s="95">
        <v>0.36</v>
      </c>
      <c r="V1143" s="95">
        <v>0.64</v>
      </c>
      <c r="W1143" s="95">
        <v>0.24</v>
      </c>
      <c r="X1143" s="95">
        <v>2.85</v>
      </c>
      <c r="Y1143" s="95">
        <v>12.6</v>
      </c>
      <c r="Z1143" s="74" t="s">
        <v>1111</v>
      </c>
      <c r="AA1143" s="95">
        <v>14.2</v>
      </c>
      <c r="AB1143" s="95">
        <v>3.89</v>
      </c>
      <c r="AC1143" s="74" t="s">
        <v>1111</v>
      </c>
      <c r="AD1143" s="95">
        <v>49168622940</v>
      </c>
    </row>
    <row r="1144" spans="1:30" x14ac:dyDescent="0.2">
      <c r="A1144" s="74" t="s">
        <v>2253</v>
      </c>
      <c r="B1144" s="95">
        <v>79.41</v>
      </c>
      <c r="C1144" s="95"/>
      <c r="D1144" s="95">
        <v>-8.93</v>
      </c>
      <c r="E1144" s="95">
        <v>2.8</v>
      </c>
      <c r="F1144" s="95">
        <v>0.82</v>
      </c>
      <c r="G1144" s="95">
        <v>63.4</v>
      </c>
      <c r="H1144" s="95">
        <v>-39.659999999999997</v>
      </c>
      <c r="I1144" s="95">
        <v>-55.51</v>
      </c>
      <c r="J1144" s="95">
        <v>-12.49</v>
      </c>
      <c r="K1144" s="95">
        <v>-12.87</v>
      </c>
      <c r="L1144" s="95">
        <v>-0.37</v>
      </c>
      <c r="M1144" s="95">
        <v>0.08</v>
      </c>
      <c r="N1144" s="95">
        <v>4.96</v>
      </c>
      <c r="O1144" s="95">
        <v>7.95</v>
      </c>
      <c r="P1144" s="95">
        <v>-1.26</v>
      </c>
      <c r="Q1144" s="95">
        <v>1.42</v>
      </c>
      <c r="R1144" s="95">
        <v>-31.39</v>
      </c>
      <c r="S1144" s="95">
        <v>-9.17</v>
      </c>
      <c r="T1144" s="95">
        <v>-11.57</v>
      </c>
      <c r="U1144" s="95">
        <v>0.28999999999999998</v>
      </c>
      <c r="V1144" s="95">
        <v>0.71</v>
      </c>
      <c r="W1144" s="95">
        <v>0.17</v>
      </c>
      <c r="X1144" s="95">
        <v>-18.66</v>
      </c>
      <c r="Y1144" s="95"/>
      <c r="Z1144" s="74" t="s">
        <v>1111</v>
      </c>
      <c r="AA1144" s="95">
        <v>28.34</v>
      </c>
      <c r="AB1144" s="95">
        <v>-8.9</v>
      </c>
      <c r="AC1144" s="74" t="s">
        <v>1111</v>
      </c>
      <c r="AD1144" s="95">
        <v>3374194428</v>
      </c>
    </row>
    <row r="1145" spans="1:30" x14ac:dyDescent="0.2">
      <c r="A1145" s="74" t="s">
        <v>2254</v>
      </c>
      <c r="B1145" s="95">
        <v>6.27</v>
      </c>
      <c r="C1145" s="95">
        <v>15.6</v>
      </c>
      <c r="D1145" s="95">
        <v>62.61</v>
      </c>
      <c r="E1145" s="95">
        <v>9.24</v>
      </c>
      <c r="F1145" s="95">
        <v>3.21</v>
      </c>
      <c r="G1145" s="95">
        <v>29.79</v>
      </c>
      <c r="H1145" s="95">
        <v>17.309999999999999</v>
      </c>
      <c r="I1145" s="95">
        <v>8.69</v>
      </c>
      <c r="J1145" s="95">
        <v>31.43</v>
      </c>
      <c r="K1145" s="95">
        <v>33.53</v>
      </c>
      <c r="L1145" s="95">
        <v>2.2000000000000002</v>
      </c>
      <c r="M1145" s="95">
        <v>0.65</v>
      </c>
      <c r="N1145" s="95">
        <v>5.44</v>
      </c>
      <c r="O1145" s="95">
        <v>47.17</v>
      </c>
      <c r="P1145" s="95">
        <v>-4.72</v>
      </c>
      <c r="Q1145" s="95">
        <v>1.27</v>
      </c>
      <c r="R1145" s="95">
        <v>14.76</v>
      </c>
      <c r="S1145" s="95">
        <v>5.13</v>
      </c>
      <c r="T1145" s="95">
        <v>11.59</v>
      </c>
      <c r="U1145" s="95">
        <v>0.35</v>
      </c>
      <c r="V1145" s="95">
        <v>0.65</v>
      </c>
      <c r="W1145" s="95">
        <v>0.59</v>
      </c>
      <c r="X1145" s="95">
        <v>-1.81</v>
      </c>
      <c r="Y1145" s="95">
        <v>-25.28</v>
      </c>
      <c r="Z1145" s="74" t="s">
        <v>1111</v>
      </c>
      <c r="AA1145" s="95">
        <v>0.68</v>
      </c>
      <c r="AB1145" s="95">
        <v>0.1</v>
      </c>
      <c r="AC1145" s="74" t="s">
        <v>1111</v>
      </c>
      <c r="AD1145" s="95">
        <v>2675667787.5</v>
      </c>
    </row>
    <row r="1146" spans="1:30" x14ac:dyDescent="0.2">
      <c r="A1146" s="74" t="s">
        <v>2255</v>
      </c>
      <c r="B1146" s="95">
        <v>3.48</v>
      </c>
      <c r="C1146" s="95"/>
      <c r="D1146" s="95">
        <v>-158.21</v>
      </c>
      <c r="E1146" s="95">
        <v>6.16</v>
      </c>
      <c r="F1146" s="95">
        <v>1.67</v>
      </c>
      <c r="G1146" s="95">
        <v>83.25</v>
      </c>
      <c r="H1146" s="95">
        <v>1.6</v>
      </c>
      <c r="I1146" s="95">
        <v>-1.1000000000000001</v>
      </c>
      <c r="J1146" s="95">
        <v>108.53</v>
      </c>
      <c r="K1146" s="95">
        <v>106.03</v>
      </c>
      <c r="L1146" s="95">
        <v>-2.5</v>
      </c>
      <c r="M1146" s="95">
        <v>-0.14000000000000001</v>
      </c>
      <c r="N1146" s="95">
        <v>1.73</v>
      </c>
      <c r="O1146" s="95">
        <v>-6.11</v>
      </c>
      <c r="P1146" s="95">
        <v>-2.68</v>
      </c>
      <c r="Q1146" s="95">
        <v>0.57999999999999996</v>
      </c>
      <c r="R1146" s="95">
        <v>-3.89</v>
      </c>
      <c r="S1146" s="95">
        <v>-1.05</v>
      </c>
      <c r="T1146" s="95">
        <v>3.53</v>
      </c>
      <c r="U1146" s="95">
        <v>0.27</v>
      </c>
      <c r="V1146" s="95">
        <v>0.73</v>
      </c>
      <c r="W1146" s="95">
        <v>0.96</v>
      </c>
      <c r="X1146" s="95">
        <v>-1.62</v>
      </c>
      <c r="Y1146" s="95"/>
      <c r="Z1146" s="74" t="s">
        <v>1111</v>
      </c>
      <c r="AA1146" s="95">
        <v>0.56000000000000005</v>
      </c>
      <c r="AB1146" s="95">
        <v>-0.02</v>
      </c>
      <c r="AC1146" s="74" t="s">
        <v>1111</v>
      </c>
      <c r="AD1146" s="95">
        <v>22465644.600000001</v>
      </c>
    </row>
    <row r="1147" spans="1:30" x14ac:dyDescent="0.2">
      <c r="A1147" s="74" t="s">
        <v>2256</v>
      </c>
      <c r="B1147" s="95">
        <v>45.32</v>
      </c>
      <c r="C1147" s="95">
        <v>3.27</v>
      </c>
      <c r="D1147" s="95">
        <v>14.33</v>
      </c>
      <c r="E1147" s="95">
        <v>4.2300000000000004</v>
      </c>
      <c r="F1147" s="95">
        <v>1.1499999999999999</v>
      </c>
      <c r="G1147" s="95">
        <v>32.49</v>
      </c>
      <c r="H1147" s="95">
        <v>17.45</v>
      </c>
      <c r="I1147" s="95">
        <v>11.4</v>
      </c>
      <c r="J1147" s="95">
        <v>9.36</v>
      </c>
      <c r="K1147" s="95">
        <v>12.77</v>
      </c>
      <c r="L1147" s="95">
        <v>3.41</v>
      </c>
      <c r="M1147" s="95">
        <v>1.54</v>
      </c>
      <c r="N1147" s="95">
        <v>1.63</v>
      </c>
      <c r="O1147" s="95">
        <v>-29.6</v>
      </c>
      <c r="P1147" s="95">
        <v>-1.36</v>
      </c>
      <c r="Q1147" s="95">
        <v>0.8</v>
      </c>
      <c r="R1147" s="95">
        <v>29.49</v>
      </c>
      <c r="S1147" s="95">
        <v>8.02</v>
      </c>
      <c r="T1147" s="95">
        <v>14.03</v>
      </c>
      <c r="U1147" s="95">
        <v>0.27</v>
      </c>
      <c r="V1147" s="95">
        <v>0.73</v>
      </c>
      <c r="W1147" s="95">
        <v>0.7</v>
      </c>
      <c r="X1147" s="95">
        <v>1.26</v>
      </c>
      <c r="Y1147" s="95">
        <v>12.22</v>
      </c>
      <c r="Z1147" s="74" t="s">
        <v>1111</v>
      </c>
      <c r="AA1147" s="95">
        <v>10.72</v>
      </c>
      <c r="AB1147" s="95">
        <v>3.16</v>
      </c>
      <c r="AC1147" s="74" t="s">
        <v>1111</v>
      </c>
      <c r="AD1147" s="95">
        <v>13671744249</v>
      </c>
    </row>
    <row r="1148" spans="1:30" x14ac:dyDescent="0.2">
      <c r="A1148" s="74" t="s">
        <v>2257</v>
      </c>
      <c r="B1148" s="95">
        <v>49.35</v>
      </c>
      <c r="C1148" s="95"/>
      <c r="D1148" s="95">
        <v>-7.12</v>
      </c>
      <c r="E1148" s="95">
        <v>3.25</v>
      </c>
      <c r="F1148" s="95">
        <v>0.65</v>
      </c>
      <c r="G1148" s="95">
        <v>74.319999999999993</v>
      </c>
      <c r="H1148" s="95">
        <v>-19.07</v>
      </c>
      <c r="I1148" s="95">
        <v>-25.81</v>
      </c>
      <c r="J1148" s="95">
        <v>-9.64</v>
      </c>
      <c r="K1148" s="95">
        <v>-19.57</v>
      </c>
      <c r="L1148" s="95">
        <v>-9.9600000000000009</v>
      </c>
      <c r="M1148" s="95">
        <v>3.36</v>
      </c>
      <c r="N1148" s="95">
        <v>1.84</v>
      </c>
      <c r="O1148" s="95">
        <v>-5.41</v>
      </c>
      <c r="P1148" s="95">
        <v>-0.69</v>
      </c>
      <c r="Q1148" s="95">
        <v>0.32</v>
      </c>
      <c r="R1148" s="95">
        <v>-45.58</v>
      </c>
      <c r="S1148" s="95">
        <v>-9.07</v>
      </c>
      <c r="T1148" s="95">
        <v>-7.92</v>
      </c>
      <c r="U1148" s="95">
        <v>0.2</v>
      </c>
      <c r="V1148" s="95">
        <v>0.8</v>
      </c>
      <c r="W1148" s="95">
        <v>0.35</v>
      </c>
      <c r="X1148" s="95">
        <v>49.68</v>
      </c>
      <c r="Y1148" s="95"/>
      <c r="Z1148" s="74" t="s">
        <v>1111</v>
      </c>
      <c r="AA1148" s="95">
        <v>15.21</v>
      </c>
      <c r="AB1148" s="95">
        <v>-6.93</v>
      </c>
      <c r="AC1148" s="74" t="s">
        <v>1111</v>
      </c>
      <c r="AD1148" s="95">
        <v>3019049760</v>
      </c>
    </row>
    <row r="1149" spans="1:30" x14ac:dyDescent="0.2">
      <c r="A1149" s="74" t="s">
        <v>2258</v>
      </c>
      <c r="B1149" s="95">
        <v>29.54</v>
      </c>
      <c r="C1149" s="95">
        <v>3.25</v>
      </c>
      <c r="D1149" s="95">
        <v>11.85</v>
      </c>
      <c r="E1149" s="95">
        <v>1.49</v>
      </c>
      <c r="F1149" s="95">
        <v>0.11</v>
      </c>
      <c r="G1149" s="95">
        <v>0</v>
      </c>
      <c r="H1149" s="95">
        <v>36.450000000000003</v>
      </c>
      <c r="I1149" s="95">
        <v>26.5</v>
      </c>
      <c r="J1149" s="95">
        <v>8.61</v>
      </c>
      <c r="K1149" s="95">
        <v>-11.13</v>
      </c>
      <c r="L1149" s="95">
        <v>-19.739999999999998</v>
      </c>
      <c r="M1149" s="95">
        <v>-3.41</v>
      </c>
      <c r="N1149" s="95">
        <v>3.14</v>
      </c>
      <c r="O1149" s="95"/>
      <c r="P1149" s="95">
        <v>-0.11</v>
      </c>
      <c r="Q1149" s="95"/>
      <c r="R1149" s="95">
        <v>12.56</v>
      </c>
      <c r="S1149" s="95">
        <v>0.96</v>
      </c>
      <c r="T1149" s="95">
        <v>13.32</v>
      </c>
      <c r="U1149" s="95">
        <v>0.08</v>
      </c>
      <c r="V1149" s="95">
        <v>0.92</v>
      </c>
      <c r="W1149" s="95">
        <v>0.04</v>
      </c>
      <c r="X1149" s="95">
        <v>6.19</v>
      </c>
      <c r="Y1149" s="95">
        <v>-4.07</v>
      </c>
      <c r="Z1149" s="74" t="s">
        <v>1111</v>
      </c>
      <c r="AA1149" s="95">
        <v>19.86</v>
      </c>
      <c r="AB1149" s="95">
        <v>2.4900000000000002</v>
      </c>
      <c r="AC1149" s="74" t="s">
        <v>1111</v>
      </c>
      <c r="AD1149" s="95">
        <v>826156996</v>
      </c>
    </row>
    <row r="1150" spans="1:30" x14ac:dyDescent="0.2">
      <c r="A1150" s="74" t="s">
        <v>2259</v>
      </c>
      <c r="B1150" s="95">
        <v>6.12</v>
      </c>
      <c r="C1150" s="95">
        <v>0.44</v>
      </c>
      <c r="D1150" s="95">
        <v>2.0699999999999998</v>
      </c>
      <c r="E1150" s="95">
        <v>0.84</v>
      </c>
      <c r="F1150" s="95">
        <v>0.47</v>
      </c>
      <c r="G1150" s="95">
        <v>66.099999999999994</v>
      </c>
      <c r="H1150" s="95">
        <v>14.58</v>
      </c>
      <c r="I1150" s="95">
        <v>105.73</v>
      </c>
      <c r="J1150" s="95">
        <v>15.03</v>
      </c>
      <c r="K1150" s="95">
        <v>22.27</v>
      </c>
      <c r="L1150" s="95">
        <v>7.24</v>
      </c>
      <c r="M1150" s="95">
        <v>0.4</v>
      </c>
      <c r="N1150" s="95">
        <v>2.19</v>
      </c>
      <c r="O1150" s="95">
        <v>-8.92</v>
      </c>
      <c r="P1150" s="95">
        <v>-0.49</v>
      </c>
      <c r="Q1150" s="95">
        <v>0.46</v>
      </c>
      <c r="R1150" s="95">
        <v>40.299999999999997</v>
      </c>
      <c r="S1150" s="95">
        <v>22.74</v>
      </c>
      <c r="T1150" s="95">
        <v>-3.66</v>
      </c>
      <c r="U1150" s="95">
        <v>0.56000000000000005</v>
      </c>
      <c r="V1150" s="95">
        <v>0.44</v>
      </c>
      <c r="W1150" s="95">
        <v>0.22</v>
      </c>
      <c r="X1150" s="95">
        <v>-8.81</v>
      </c>
      <c r="Y1150" s="95"/>
      <c r="Z1150" s="74" t="s">
        <v>1111</v>
      </c>
      <c r="AA1150" s="95">
        <v>7.33</v>
      </c>
      <c r="AB1150" s="95">
        <v>2.95</v>
      </c>
      <c r="AC1150" s="74" t="s">
        <v>1111</v>
      </c>
      <c r="AD1150" s="95">
        <v>3563340012</v>
      </c>
    </row>
    <row r="1151" spans="1:30" x14ac:dyDescent="0.2">
      <c r="A1151" s="74" t="s">
        <v>2260</v>
      </c>
      <c r="B1151" s="95">
        <v>17.510000000000002</v>
      </c>
      <c r="C1151" s="95">
        <v>0.4</v>
      </c>
      <c r="D1151" s="95">
        <v>15.8</v>
      </c>
      <c r="E1151" s="95">
        <v>1.46</v>
      </c>
      <c r="F1151" s="95">
        <v>1.0900000000000001</v>
      </c>
      <c r="G1151" s="95">
        <v>95.99</v>
      </c>
      <c r="H1151" s="95">
        <v>11.66</v>
      </c>
      <c r="I1151" s="95">
        <v>10.11</v>
      </c>
      <c r="J1151" s="95">
        <v>13.7</v>
      </c>
      <c r="K1151" s="95">
        <v>11.64</v>
      </c>
      <c r="L1151" s="95">
        <v>-2.06</v>
      </c>
      <c r="M1151" s="95">
        <v>-0.22</v>
      </c>
      <c r="N1151" s="95">
        <v>1.6</v>
      </c>
      <c r="O1151" s="95">
        <v>10.93</v>
      </c>
      <c r="P1151" s="95">
        <v>-1.46</v>
      </c>
      <c r="Q1151" s="95">
        <v>1.66</v>
      </c>
      <c r="R1151" s="95">
        <v>9.27</v>
      </c>
      <c r="S1151" s="95">
        <v>6.92</v>
      </c>
      <c r="T1151" s="95">
        <v>9.1</v>
      </c>
      <c r="U1151" s="95">
        <v>0.75</v>
      </c>
      <c r="V1151" s="95">
        <v>0.25</v>
      </c>
      <c r="W1151" s="95">
        <v>0.68</v>
      </c>
      <c r="X1151" s="95">
        <v>-8.7100000000000009</v>
      </c>
      <c r="Y1151" s="95">
        <v>-17.190000000000001</v>
      </c>
      <c r="Z1151" s="74" t="s">
        <v>1111</v>
      </c>
      <c r="AA1151" s="95">
        <v>11.96</v>
      </c>
      <c r="AB1151" s="95">
        <v>1.1100000000000001</v>
      </c>
      <c r="AC1151" s="74" t="s">
        <v>1111</v>
      </c>
      <c r="AD1151" s="95">
        <v>83983213</v>
      </c>
    </row>
    <row r="1152" spans="1:30" x14ac:dyDescent="0.2">
      <c r="A1152" s="74" t="s">
        <v>2261</v>
      </c>
      <c r="B1152" s="95">
        <v>3.09</v>
      </c>
      <c r="C1152" s="95"/>
      <c r="D1152" s="95">
        <v>-75.510000000000005</v>
      </c>
      <c r="E1152" s="95">
        <v>0.98</v>
      </c>
      <c r="F1152" s="95">
        <v>0.52</v>
      </c>
      <c r="G1152" s="95">
        <v>79.56</v>
      </c>
      <c r="H1152" s="95">
        <v>-7.54</v>
      </c>
      <c r="I1152" s="95">
        <v>-1.6</v>
      </c>
      <c r="J1152" s="95">
        <v>-16.010000000000002</v>
      </c>
      <c r="K1152" s="95">
        <v>-12.22</v>
      </c>
      <c r="L1152" s="95">
        <v>3.79</v>
      </c>
      <c r="M1152" s="95">
        <v>-0.23</v>
      </c>
      <c r="N1152" s="95">
        <v>1.21</v>
      </c>
      <c r="O1152" s="95">
        <v>1.56</v>
      </c>
      <c r="P1152" s="95">
        <v>-1.1299999999999999</v>
      </c>
      <c r="Q1152" s="95">
        <v>2.63</v>
      </c>
      <c r="R1152" s="95">
        <v>-1.29</v>
      </c>
      <c r="S1152" s="95">
        <v>-0.69</v>
      </c>
      <c r="T1152" s="95">
        <v>-4.67</v>
      </c>
      <c r="U1152" s="95">
        <v>0.53</v>
      </c>
      <c r="V1152" s="95">
        <v>0.47</v>
      </c>
      <c r="W1152" s="95">
        <v>0.43</v>
      </c>
      <c r="X1152" s="95">
        <v>2.2400000000000002</v>
      </c>
      <c r="Y1152" s="95"/>
      <c r="Z1152" s="74" t="s">
        <v>1111</v>
      </c>
      <c r="AA1152" s="95">
        <v>3.16</v>
      </c>
      <c r="AB1152" s="95">
        <v>-0.04</v>
      </c>
      <c r="AC1152" s="74" t="s">
        <v>1111</v>
      </c>
      <c r="AD1152" s="95">
        <v>45761664</v>
      </c>
    </row>
    <row r="1153" spans="1:30" x14ac:dyDescent="0.2">
      <c r="A1153" s="74" t="s">
        <v>2262</v>
      </c>
      <c r="B1153" s="95">
        <v>133.35</v>
      </c>
      <c r="C1153" s="95">
        <v>1.41</v>
      </c>
      <c r="D1153" s="95">
        <v>28.25</v>
      </c>
      <c r="E1153" s="95">
        <v>3.13</v>
      </c>
      <c r="F1153" s="95">
        <v>1.1599999999999999</v>
      </c>
      <c r="G1153" s="95">
        <v>39.369999999999997</v>
      </c>
      <c r="H1153" s="95">
        <v>24.13</v>
      </c>
      <c r="I1153" s="95">
        <v>15.2</v>
      </c>
      <c r="J1153" s="95">
        <v>17.8</v>
      </c>
      <c r="K1153" s="95">
        <v>23.2</v>
      </c>
      <c r="L1153" s="95">
        <v>5.38</v>
      </c>
      <c r="M1153" s="95">
        <v>0.95</v>
      </c>
      <c r="N1153" s="95">
        <v>4.29</v>
      </c>
      <c r="O1153" s="95">
        <v>-10.6</v>
      </c>
      <c r="P1153" s="95">
        <v>-1.24</v>
      </c>
      <c r="Q1153" s="95">
        <v>0.38</v>
      </c>
      <c r="R1153" s="95">
        <v>11.07</v>
      </c>
      <c r="S1153" s="95">
        <v>4.1100000000000003</v>
      </c>
      <c r="T1153" s="95">
        <v>7.08</v>
      </c>
      <c r="U1153" s="95">
        <v>0.37</v>
      </c>
      <c r="V1153" s="95">
        <v>0.63</v>
      </c>
      <c r="W1153" s="95">
        <v>0.27</v>
      </c>
      <c r="X1153" s="95">
        <v>1.23</v>
      </c>
      <c r="Y1153" s="95">
        <v>11.69</v>
      </c>
      <c r="Z1153" s="74" t="s">
        <v>1111</v>
      </c>
      <c r="AA1153" s="95">
        <v>42.66</v>
      </c>
      <c r="AB1153" s="95">
        <v>4.72</v>
      </c>
      <c r="AC1153" s="74" t="s">
        <v>1111</v>
      </c>
      <c r="AD1153" s="95">
        <v>2350160700</v>
      </c>
    </row>
    <row r="1154" spans="1:30" x14ac:dyDescent="0.2">
      <c r="A1154" s="74" t="s">
        <v>2263</v>
      </c>
      <c r="B1154" s="95">
        <v>15.06</v>
      </c>
      <c r="C1154" s="95">
        <v>2.66</v>
      </c>
      <c r="D1154" s="95">
        <v>4.82</v>
      </c>
      <c r="E1154" s="95">
        <v>0.63</v>
      </c>
      <c r="F1154" s="95">
        <v>0.35</v>
      </c>
      <c r="G1154" s="95">
        <v>67.11</v>
      </c>
      <c r="H1154" s="95">
        <v>50.95</v>
      </c>
      <c r="I1154" s="95">
        <v>40.89</v>
      </c>
      <c r="J1154" s="95">
        <v>3.86</v>
      </c>
      <c r="K1154" s="95">
        <v>5.98</v>
      </c>
      <c r="L1154" s="95">
        <v>2.12</v>
      </c>
      <c r="M1154" s="95">
        <v>0.35</v>
      </c>
      <c r="N1154" s="95">
        <v>1.97</v>
      </c>
      <c r="O1154" s="95">
        <v>3.29</v>
      </c>
      <c r="P1154" s="95">
        <v>-0.45</v>
      </c>
      <c r="Q1154" s="95">
        <v>1.88</v>
      </c>
      <c r="R1154" s="95">
        <v>13.16</v>
      </c>
      <c r="S1154" s="95">
        <v>7.25</v>
      </c>
      <c r="T1154" s="95">
        <v>10.42</v>
      </c>
      <c r="U1154" s="95">
        <v>0.55000000000000004</v>
      </c>
      <c r="V1154" s="95">
        <v>0.45</v>
      </c>
      <c r="W1154" s="95">
        <v>0.18</v>
      </c>
      <c r="X1154" s="95">
        <v>-8.56</v>
      </c>
      <c r="Y1154" s="95">
        <v>-6.81</v>
      </c>
      <c r="Z1154" s="74" t="s">
        <v>1111</v>
      </c>
      <c r="AA1154" s="95">
        <v>23.77</v>
      </c>
      <c r="AB1154" s="95">
        <v>3.13</v>
      </c>
      <c r="AC1154" s="74" t="s">
        <v>1111</v>
      </c>
      <c r="AD1154" s="95">
        <v>292548030</v>
      </c>
    </row>
    <row r="1155" spans="1:30" x14ac:dyDescent="0.2">
      <c r="A1155" s="74" t="s">
        <v>2264</v>
      </c>
      <c r="B1155" s="95">
        <v>18.350000000000001</v>
      </c>
      <c r="C1155" s="95"/>
      <c r="D1155" s="95">
        <v>-28.86</v>
      </c>
      <c r="E1155" s="95">
        <v>11.47</v>
      </c>
      <c r="F1155" s="95">
        <v>3.75</v>
      </c>
      <c r="G1155" s="95">
        <v>16.489999999999998</v>
      </c>
      <c r="H1155" s="95">
        <v>-6.94</v>
      </c>
      <c r="I1155" s="95">
        <v>-8.1199999999999992</v>
      </c>
      <c r="J1155" s="95">
        <v>-33.79</v>
      </c>
      <c r="K1155" s="95">
        <v>-29.11</v>
      </c>
      <c r="L1155" s="95">
        <v>4.68</v>
      </c>
      <c r="M1155" s="95">
        <v>-1.59</v>
      </c>
      <c r="N1155" s="95">
        <v>2.34</v>
      </c>
      <c r="O1155" s="95">
        <v>21.54</v>
      </c>
      <c r="P1155" s="95">
        <v>-12.62</v>
      </c>
      <c r="Q1155" s="95">
        <v>1.33</v>
      </c>
      <c r="R1155" s="95">
        <v>-39.74</v>
      </c>
      <c r="S1155" s="95">
        <v>-12.99</v>
      </c>
      <c r="T1155" s="95">
        <v>-33.9</v>
      </c>
      <c r="U1155" s="95">
        <v>0.33</v>
      </c>
      <c r="V1155" s="95">
        <v>0.67</v>
      </c>
      <c r="W1155" s="95">
        <v>1.6</v>
      </c>
      <c r="X1155" s="95"/>
      <c r="Y1155" s="95"/>
      <c r="Z1155" s="74" t="s">
        <v>1111</v>
      </c>
      <c r="AA1155" s="95">
        <v>1.6</v>
      </c>
      <c r="AB1155" s="95">
        <v>-0.64</v>
      </c>
      <c r="AC1155" s="74" t="s">
        <v>1111</v>
      </c>
      <c r="AD1155" s="95">
        <v>32138951525</v>
      </c>
    </row>
    <row r="1156" spans="1:30" x14ac:dyDescent="0.2">
      <c r="A1156" s="74" t="s">
        <v>2265</v>
      </c>
      <c r="B1156" s="95">
        <v>56.29</v>
      </c>
      <c r="C1156" s="95"/>
      <c r="D1156" s="95">
        <v>20.41</v>
      </c>
      <c r="E1156" s="95">
        <v>3.25</v>
      </c>
      <c r="F1156" s="95">
        <v>1.1299999999999999</v>
      </c>
      <c r="G1156" s="95">
        <v>65.819999999999993</v>
      </c>
      <c r="H1156" s="95">
        <v>10</v>
      </c>
      <c r="I1156" s="95">
        <v>8.2100000000000009</v>
      </c>
      <c r="J1156" s="95">
        <v>16.77</v>
      </c>
      <c r="K1156" s="95">
        <v>18.57</v>
      </c>
      <c r="L1156" s="95">
        <v>1.8</v>
      </c>
      <c r="M1156" s="95">
        <v>0.35</v>
      </c>
      <c r="N1156" s="95">
        <v>1.68</v>
      </c>
      <c r="O1156" s="95">
        <v>55.72</v>
      </c>
      <c r="P1156" s="95">
        <v>-1.46</v>
      </c>
      <c r="Q1156" s="95">
        <v>1.1000000000000001</v>
      </c>
      <c r="R1156" s="95">
        <v>15.95</v>
      </c>
      <c r="S1156" s="95">
        <v>5.54</v>
      </c>
      <c r="T1156" s="95">
        <v>11.45</v>
      </c>
      <c r="U1156" s="95">
        <v>0.35</v>
      </c>
      <c r="V1156" s="95">
        <v>0.65</v>
      </c>
      <c r="W1156" s="95">
        <v>0.67</v>
      </c>
      <c r="X1156" s="95">
        <v>-2.94</v>
      </c>
      <c r="Y1156" s="95"/>
      <c r="Z1156" s="74" t="s">
        <v>1111</v>
      </c>
      <c r="AA1156" s="95">
        <v>17.29</v>
      </c>
      <c r="AB1156" s="95">
        <v>2.76</v>
      </c>
      <c r="AC1156" s="74" t="s">
        <v>1111</v>
      </c>
      <c r="AD1156" s="95">
        <v>8469325852</v>
      </c>
    </row>
    <row r="1157" spans="1:30" x14ac:dyDescent="0.2">
      <c r="A1157" s="74" t="s">
        <v>2266</v>
      </c>
      <c r="B1157" s="95">
        <v>129.41999999999999</v>
      </c>
      <c r="C1157" s="95"/>
      <c r="D1157" s="95">
        <v>30.8</v>
      </c>
      <c r="E1157" s="95">
        <v>8.09</v>
      </c>
      <c r="F1157" s="95">
        <v>6.24</v>
      </c>
      <c r="G1157" s="95">
        <v>49.19</v>
      </c>
      <c r="H1157" s="95">
        <v>41.97</v>
      </c>
      <c r="I1157" s="95">
        <v>34.25</v>
      </c>
      <c r="J1157" s="95">
        <v>25.14</v>
      </c>
      <c r="K1157" s="95">
        <v>24.41</v>
      </c>
      <c r="L1157" s="95">
        <v>-0.73</v>
      </c>
      <c r="M1157" s="95">
        <v>-0.23</v>
      </c>
      <c r="N1157" s="95">
        <v>10.55</v>
      </c>
      <c r="O1157" s="95">
        <v>19.829999999999998</v>
      </c>
      <c r="P1157" s="95">
        <v>-10.66</v>
      </c>
      <c r="Q1157" s="95">
        <v>4.1500000000000004</v>
      </c>
      <c r="R1157" s="95">
        <v>26.27</v>
      </c>
      <c r="S1157" s="95">
        <v>20.260000000000002</v>
      </c>
      <c r="T1157" s="95">
        <v>24.2</v>
      </c>
      <c r="U1157" s="95">
        <v>0.77</v>
      </c>
      <c r="V1157" s="95">
        <v>0.23</v>
      </c>
      <c r="W1157" s="95">
        <v>0.59</v>
      </c>
      <c r="X1157" s="95">
        <v>16.25</v>
      </c>
      <c r="Y1157" s="95">
        <v>28.21</v>
      </c>
      <c r="Z1157" s="74" t="s">
        <v>1111</v>
      </c>
      <c r="AA1157" s="95">
        <v>15.99</v>
      </c>
      <c r="AB1157" s="95">
        <v>4.2</v>
      </c>
      <c r="AC1157" s="74" t="s">
        <v>1111</v>
      </c>
      <c r="AD1157" s="95">
        <v>30696935670</v>
      </c>
    </row>
    <row r="1158" spans="1:30" x14ac:dyDescent="0.2">
      <c r="A1158" s="74" t="s">
        <v>2267</v>
      </c>
      <c r="B1158" s="95">
        <v>5.65</v>
      </c>
      <c r="C1158" s="95"/>
      <c r="D1158" s="95">
        <v>14</v>
      </c>
      <c r="E1158" s="95">
        <v>2.93</v>
      </c>
      <c r="F1158" s="95">
        <v>2.61</v>
      </c>
      <c r="G1158" s="95">
        <v>85.47</v>
      </c>
      <c r="H1158" s="95">
        <v>36.380000000000003</v>
      </c>
      <c r="I1158" s="95">
        <v>31.16</v>
      </c>
      <c r="J1158" s="95">
        <v>11.99</v>
      </c>
      <c r="K1158" s="95">
        <v>8.4</v>
      </c>
      <c r="L1158" s="95">
        <v>-3.6</v>
      </c>
      <c r="M1158" s="95">
        <v>-0.88</v>
      </c>
      <c r="N1158" s="95">
        <v>4.3600000000000003</v>
      </c>
      <c r="O1158" s="95">
        <v>3.38</v>
      </c>
      <c r="P1158" s="95">
        <v>-19.13</v>
      </c>
      <c r="Q1158" s="95">
        <v>9.35</v>
      </c>
      <c r="R1158" s="95">
        <v>20.95</v>
      </c>
      <c r="S1158" s="95">
        <v>18.64</v>
      </c>
      <c r="T1158" s="95">
        <v>20.95</v>
      </c>
      <c r="U1158" s="95">
        <v>0.89</v>
      </c>
      <c r="V1158" s="95">
        <v>0.11</v>
      </c>
      <c r="W1158" s="95">
        <v>0.6</v>
      </c>
      <c r="X1158" s="95"/>
      <c r="Y1158" s="95"/>
      <c r="Z1158" s="74" t="s">
        <v>1111</v>
      </c>
      <c r="AA1158" s="95">
        <v>1.93</v>
      </c>
      <c r="AB1158" s="95">
        <v>0.4</v>
      </c>
      <c r="AC1158" s="74" t="s">
        <v>1111</v>
      </c>
      <c r="AD1158" s="95">
        <v>582614440</v>
      </c>
    </row>
    <row r="1159" spans="1:30" x14ac:dyDescent="0.2">
      <c r="A1159" s="74" t="s">
        <v>2268</v>
      </c>
      <c r="B1159" s="95">
        <v>22.07</v>
      </c>
      <c r="C1159" s="95"/>
      <c r="D1159" s="95">
        <v>-1.51</v>
      </c>
      <c r="E1159" s="95">
        <v>0.95</v>
      </c>
      <c r="F1159" s="95">
        <v>0.16</v>
      </c>
      <c r="G1159" s="95">
        <v>5.75</v>
      </c>
      <c r="H1159" s="95">
        <v>-9.9600000000000009</v>
      </c>
      <c r="I1159" s="95">
        <v>-10.220000000000001</v>
      </c>
      <c r="J1159" s="95">
        <v>-1.55</v>
      </c>
      <c r="K1159" s="95">
        <v>-4.7300000000000004</v>
      </c>
      <c r="L1159" s="95">
        <v>-3.18</v>
      </c>
      <c r="M1159" s="95">
        <v>1.95</v>
      </c>
      <c r="N1159" s="95">
        <v>0.15</v>
      </c>
      <c r="O1159" s="95">
        <v>0.81</v>
      </c>
      <c r="P1159" s="95">
        <v>-0.3</v>
      </c>
      <c r="Q1159" s="95">
        <v>1.76</v>
      </c>
      <c r="R1159" s="95">
        <v>-63.03</v>
      </c>
      <c r="S1159" s="95">
        <v>-10.69</v>
      </c>
      <c r="T1159" s="95">
        <v>-17.8</v>
      </c>
      <c r="U1159" s="95">
        <v>0.17</v>
      </c>
      <c r="V1159" s="95">
        <v>0.83</v>
      </c>
      <c r="W1159" s="95">
        <v>1.05</v>
      </c>
      <c r="X1159" s="95">
        <v>-6.6</v>
      </c>
      <c r="Y1159" s="95"/>
      <c r="Z1159" s="74" t="s">
        <v>1111</v>
      </c>
      <c r="AA1159" s="95">
        <v>23.14</v>
      </c>
      <c r="AB1159" s="95">
        <v>-14.59</v>
      </c>
      <c r="AC1159" s="74" t="s">
        <v>1111</v>
      </c>
      <c r="AD1159" s="95">
        <v>373636488</v>
      </c>
    </row>
    <row r="1160" spans="1:30" x14ac:dyDescent="0.2">
      <c r="A1160" s="74" t="s">
        <v>2269</v>
      </c>
      <c r="B1160" s="95">
        <v>3.03</v>
      </c>
      <c r="C1160" s="95"/>
      <c r="D1160" s="95">
        <v>15.67</v>
      </c>
      <c r="E1160" s="95">
        <v>3.36</v>
      </c>
      <c r="F1160" s="95">
        <v>2.4900000000000002</v>
      </c>
      <c r="G1160" s="95">
        <v>19.29</v>
      </c>
      <c r="H1160" s="95">
        <v>-0.17</v>
      </c>
      <c r="I1160" s="95">
        <v>13.6</v>
      </c>
      <c r="J1160" s="95">
        <v>-1242.3399999999999</v>
      </c>
      <c r="K1160" s="95">
        <v>-1137.54</v>
      </c>
      <c r="L1160" s="95">
        <v>104.8</v>
      </c>
      <c r="M1160" s="95">
        <v>-0.28000000000000003</v>
      </c>
      <c r="N1160" s="95">
        <v>2.13</v>
      </c>
      <c r="O1160" s="95">
        <v>4.93</v>
      </c>
      <c r="P1160" s="95">
        <v>-9.26</v>
      </c>
      <c r="Q1160" s="95">
        <v>3.23</v>
      </c>
      <c r="R1160" s="95">
        <v>21.44</v>
      </c>
      <c r="S1160" s="95">
        <v>15.88</v>
      </c>
      <c r="T1160" s="95">
        <v>-21.7</v>
      </c>
      <c r="U1160" s="95">
        <v>0.74</v>
      </c>
      <c r="V1160" s="95">
        <v>0.26</v>
      </c>
      <c r="W1160" s="95">
        <v>1.17</v>
      </c>
      <c r="X1160" s="95">
        <v>-0.83</v>
      </c>
      <c r="Y1160" s="95">
        <v>15.02</v>
      </c>
      <c r="Z1160" s="74" t="s">
        <v>1111</v>
      </c>
      <c r="AA1160" s="95">
        <v>0.9</v>
      </c>
      <c r="AB1160" s="95">
        <v>0.19</v>
      </c>
      <c r="AC1160" s="74" t="s">
        <v>1111</v>
      </c>
      <c r="AD1160" s="95">
        <v>43482015</v>
      </c>
    </row>
    <row r="1161" spans="1:30" x14ac:dyDescent="0.2">
      <c r="A1161" s="74" t="s">
        <v>2270</v>
      </c>
      <c r="B1161" s="95">
        <v>28.07</v>
      </c>
      <c r="C1161" s="95"/>
      <c r="D1161" s="95">
        <v>25.46</v>
      </c>
      <c r="E1161" s="95">
        <v>1.9</v>
      </c>
      <c r="F1161" s="95">
        <v>1.06</v>
      </c>
      <c r="G1161" s="95">
        <v>50.69</v>
      </c>
      <c r="H1161" s="95">
        <v>8.98</v>
      </c>
      <c r="I1161" s="95">
        <v>5.91</v>
      </c>
      <c r="J1161" s="95">
        <v>16.739999999999998</v>
      </c>
      <c r="K1161" s="95">
        <v>20.71</v>
      </c>
      <c r="L1161" s="95">
        <v>3.99</v>
      </c>
      <c r="M1161" s="95">
        <v>0.45</v>
      </c>
      <c r="N1161" s="95">
        <v>1.5</v>
      </c>
      <c r="O1161" s="95">
        <v>14</v>
      </c>
      <c r="P1161" s="95">
        <v>-1.3</v>
      </c>
      <c r="Q1161" s="95">
        <v>1.71</v>
      </c>
      <c r="R1161" s="95">
        <v>7.48</v>
      </c>
      <c r="S1161" s="95">
        <v>4.17</v>
      </c>
      <c r="T1161" s="95">
        <v>5.78</v>
      </c>
      <c r="U1161" s="95">
        <v>0.56000000000000005</v>
      </c>
      <c r="V1161" s="95">
        <v>0.44</v>
      </c>
      <c r="W1161" s="95">
        <v>0.71</v>
      </c>
      <c r="X1161" s="95">
        <v>7.74</v>
      </c>
      <c r="Y1161" s="95">
        <v>-4.54</v>
      </c>
      <c r="Z1161" s="74" t="s">
        <v>1111</v>
      </c>
      <c r="AA1161" s="95">
        <v>14.74</v>
      </c>
      <c r="AB1161" s="95">
        <v>1.1000000000000001</v>
      </c>
      <c r="AC1161" s="74" t="s">
        <v>1111</v>
      </c>
      <c r="AD1161" s="95">
        <v>410741136</v>
      </c>
    </row>
    <row r="1162" spans="1:30" x14ac:dyDescent="0.2">
      <c r="A1162" s="74" t="s">
        <v>2271</v>
      </c>
      <c r="B1162" s="95">
        <v>7.36</v>
      </c>
      <c r="C1162" s="95"/>
      <c r="D1162" s="95">
        <v>-4534.29</v>
      </c>
      <c r="E1162" s="95">
        <v>50.78</v>
      </c>
      <c r="F1162" s="95">
        <v>0.92</v>
      </c>
      <c r="G1162" s="95"/>
      <c r="H1162" s="95"/>
      <c r="I1162" s="95"/>
      <c r="J1162" s="95">
        <v>-1372.54</v>
      </c>
      <c r="K1162" s="95">
        <v>-1368.26</v>
      </c>
      <c r="L1162" s="95">
        <v>4.28</v>
      </c>
      <c r="M1162" s="95">
        <v>-0.16</v>
      </c>
      <c r="N1162" s="95"/>
      <c r="O1162" s="95">
        <v>-195.02</v>
      </c>
      <c r="P1162" s="95">
        <v>-0.92</v>
      </c>
      <c r="Q1162" s="95">
        <v>0.39</v>
      </c>
      <c r="R1162" s="95">
        <v>-1.1200000000000001</v>
      </c>
      <c r="S1162" s="95">
        <v>-0.02</v>
      </c>
      <c r="T1162" s="95">
        <v>-3.88</v>
      </c>
      <c r="U1162" s="95">
        <v>0.02</v>
      </c>
      <c r="V1162" s="95">
        <v>0.98</v>
      </c>
      <c r="W1162" s="95">
        <v>0</v>
      </c>
      <c r="X1162" s="95"/>
      <c r="Y1162" s="95"/>
      <c r="Z1162" s="74" t="s">
        <v>1111</v>
      </c>
      <c r="AA1162" s="95">
        <v>0.14000000000000001</v>
      </c>
      <c r="AB1162" s="95">
        <v>0</v>
      </c>
      <c r="AC1162" s="74" t="s">
        <v>1111</v>
      </c>
      <c r="AD1162" s="95">
        <v>253920000</v>
      </c>
    </row>
    <row r="1163" spans="1:30" x14ac:dyDescent="0.2">
      <c r="A1163" s="74" t="s">
        <v>2272</v>
      </c>
      <c r="B1163" s="95">
        <v>10.32</v>
      </c>
      <c r="C1163" s="95"/>
      <c r="D1163" s="95">
        <v>6.65</v>
      </c>
      <c r="E1163" s="95">
        <v>1.35</v>
      </c>
      <c r="F1163" s="95">
        <v>0.1</v>
      </c>
      <c r="G1163" s="95">
        <v>70.430000000000007</v>
      </c>
      <c r="H1163" s="95">
        <v>49.47</v>
      </c>
      <c r="I1163" s="95">
        <v>12.54</v>
      </c>
      <c r="J1163" s="95">
        <v>1.69</v>
      </c>
      <c r="K1163" s="95">
        <v>1.31</v>
      </c>
      <c r="L1163" s="95">
        <v>-0.38</v>
      </c>
      <c r="M1163" s="95">
        <v>-0.3</v>
      </c>
      <c r="N1163" s="95">
        <v>0.83</v>
      </c>
      <c r="O1163" s="95">
        <v>-0.14000000000000001</v>
      </c>
      <c r="P1163" s="95">
        <v>-0.13</v>
      </c>
      <c r="Q1163" s="95">
        <v>0.2</v>
      </c>
      <c r="R1163" s="95">
        <v>20.260000000000002</v>
      </c>
      <c r="S1163" s="95">
        <v>1.55</v>
      </c>
      <c r="T1163" s="95">
        <v>39.75</v>
      </c>
      <c r="U1163" s="95">
        <v>0.08</v>
      </c>
      <c r="V1163" s="95">
        <v>0.92</v>
      </c>
      <c r="W1163" s="95">
        <v>0.12</v>
      </c>
      <c r="X1163" s="95">
        <v>-5.7</v>
      </c>
      <c r="Y1163" s="95">
        <v>-8.9700000000000006</v>
      </c>
      <c r="Z1163" s="74" t="s">
        <v>1111</v>
      </c>
      <c r="AA1163" s="95">
        <v>7.66</v>
      </c>
      <c r="AB1163" s="95">
        <v>1.55</v>
      </c>
      <c r="AC1163" s="74" t="s">
        <v>1111</v>
      </c>
      <c r="AD1163" s="95">
        <v>217479552</v>
      </c>
    </row>
    <row r="1164" spans="1:30" x14ac:dyDescent="0.2">
      <c r="A1164" s="74" t="s">
        <v>2273</v>
      </c>
      <c r="B1164" s="95">
        <v>7.48</v>
      </c>
      <c r="C1164" s="95"/>
      <c r="D1164" s="95">
        <v>-4.0199999999999996</v>
      </c>
      <c r="E1164" s="95">
        <v>36.619999999999997</v>
      </c>
      <c r="F1164" s="95">
        <v>0.99</v>
      </c>
      <c r="G1164" s="95">
        <v>16.079999999999998</v>
      </c>
      <c r="H1164" s="95">
        <v>-18.11</v>
      </c>
      <c r="I1164" s="95">
        <v>-33.6</v>
      </c>
      <c r="J1164" s="95">
        <v>-7.46</v>
      </c>
      <c r="K1164" s="95">
        <v>-9.76</v>
      </c>
      <c r="L1164" s="95">
        <v>-2.2999999999999998</v>
      </c>
      <c r="M1164" s="95">
        <v>11.29</v>
      </c>
      <c r="N1164" s="95">
        <v>1.35</v>
      </c>
      <c r="O1164" s="95">
        <v>1.93</v>
      </c>
      <c r="P1164" s="95">
        <v>-4.66</v>
      </c>
      <c r="Q1164" s="95">
        <v>2.85</v>
      </c>
      <c r="R1164" s="95">
        <v>-911.01</v>
      </c>
      <c r="S1164" s="95">
        <v>-24.59</v>
      </c>
      <c r="T1164" s="95">
        <v>-18.61</v>
      </c>
      <c r="U1164" s="95">
        <v>0.03</v>
      </c>
      <c r="V1164" s="95">
        <v>0.97</v>
      </c>
      <c r="W1164" s="95">
        <v>0.73</v>
      </c>
      <c r="X1164" s="95">
        <v>-9.8000000000000007</v>
      </c>
      <c r="Y1164" s="95"/>
      <c r="Z1164" s="74" t="s">
        <v>1111</v>
      </c>
      <c r="AA1164" s="95">
        <v>0.2</v>
      </c>
      <c r="AB1164" s="95">
        <v>-1.86</v>
      </c>
      <c r="AC1164" s="74" t="s">
        <v>1111</v>
      </c>
      <c r="AD1164" s="95">
        <v>82828179.280000001</v>
      </c>
    </row>
    <row r="1165" spans="1:30" x14ac:dyDescent="0.2">
      <c r="A1165" s="74" t="s">
        <v>2274</v>
      </c>
      <c r="B1165" s="95">
        <v>45.48</v>
      </c>
      <c r="C1165" s="95">
        <v>5.85</v>
      </c>
      <c r="D1165" s="95">
        <v>14.37</v>
      </c>
      <c r="E1165" s="95"/>
      <c r="F1165" s="95">
        <v>1.1000000000000001</v>
      </c>
      <c r="G1165" s="95">
        <v>38.19</v>
      </c>
      <c r="H1165" s="95">
        <v>30.18</v>
      </c>
      <c r="I1165" s="95">
        <v>18.739999999999998</v>
      </c>
      <c r="J1165" s="95">
        <v>8.92</v>
      </c>
      <c r="K1165" s="95">
        <v>15.49</v>
      </c>
      <c r="L1165" s="95">
        <v>6.57</v>
      </c>
      <c r="M1165" s="95"/>
      <c r="N1165" s="95">
        <v>2.69</v>
      </c>
      <c r="O1165" s="95">
        <v>28.97</v>
      </c>
      <c r="P1165" s="95">
        <v>-1.29</v>
      </c>
      <c r="Q1165" s="95">
        <v>1.37</v>
      </c>
      <c r="R1165" s="95"/>
      <c r="S1165" s="95">
        <v>7.69</v>
      </c>
      <c r="T1165" s="95">
        <v>13.59</v>
      </c>
      <c r="U1165" s="95">
        <v>0</v>
      </c>
      <c r="V1165" s="95">
        <v>0.97</v>
      </c>
      <c r="W1165" s="95">
        <v>0.41</v>
      </c>
      <c r="X1165" s="95">
        <v>86.96</v>
      </c>
      <c r="Y1165" s="95"/>
      <c r="Z1165" s="74" t="s">
        <v>1111</v>
      </c>
      <c r="AA1165" s="95">
        <v>0</v>
      </c>
      <c r="AB1165" s="95">
        <v>3.17</v>
      </c>
      <c r="AC1165" s="74" t="s">
        <v>1111</v>
      </c>
      <c r="AD1165" s="95">
        <v>21989283008</v>
      </c>
    </row>
    <row r="1166" spans="1:30" x14ac:dyDescent="0.2">
      <c r="A1166" s="74" t="s">
        <v>2275</v>
      </c>
      <c r="B1166" s="95">
        <v>102.01</v>
      </c>
      <c r="C1166" s="95">
        <v>1.69</v>
      </c>
      <c r="D1166" s="95">
        <v>14.61</v>
      </c>
      <c r="E1166" s="95">
        <v>3.31</v>
      </c>
      <c r="F1166" s="95">
        <v>1.34</v>
      </c>
      <c r="G1166" s="95">
        <v>37.94</v>
      </c>
      <c r="H1166" s="95">
        <v>15.86</v>
      </c>
      <c r="I1166" s="95">
        <v>13.08</v>
      </c>
      <c r="J1166" s="95">
        <v>12.05</v>
      </c>
      <c r="K1166" s="95">
        <v>12.83</v>
      </c>
      <c r="L1166" s="95">
        <v>0.79</v>
      </c>
      <c r="M1166" s="95">
        <v>0.22</v>
      </c>
      <c r="N1166" s="95">
        <v>1.91</v>
      </c>
      <c r="O1166" s="95">
        <v>6.01</v>
      </c>
      <c r="P1166" s="95">
        <v>-2.21</v>
      </c>
      <c r="Q1166" s="95">
        <v>2.2999999999999998</v>
      </c>
      <c r="R1166" s="95">
        <v>22.69</v>
      </c>
      <c r="S1166" s="95">
        <v>9.17</v>
      </c>
      <c r="T1166" s="95">
        <v>15.94</v>
      </c>
      <c r="U1166" s="95">
        <v>0.4</v>
      </c>
      <c r="V1166" s="95">
        <v>0.6</v>
      </c>
      <c r="W1166" s="95">
        <v>0.7</v>
      </c>
      <c r="X1166" s="95">
        <v>1.39</v>
      </c>
      <c r="Y1166" s="95">
        <v>-4.59</v>
      </c>
      <c r="Z1166" s="74" t="s">
        <v>1111</v>
      </c>
      <c r="AA1166" s="95">
        <v>30.78</v>
      </c>
      <c r="AB1166" s="95">
        <v>6.98</v>
      </c>
      <c r="AC1166" s="74" t="s">
        <v>1111</v>
      </c>
      <c r="AD1166" s="95">
        <v>5990751471</v>
      </c>
    </row>
    <row r="1167" spans="1:30" x14ac:dyDescent="0.2">
      <c r="A1167" s="74" t="s">
        <v>2276</v>
      </c>
      <c r="B1167" s="95">
        <v>86.87</v>
      </c>
      <c r="C1167" s="95">
        <v>1.25</v>
      </c>
      <c r="D1167" s="95">
        <v>18.89</v>
      </c>
      <c r="E1167" s="95">
        <v>3.26</v>
      </c>
      <c r="F1167" s="95">
        <v>1.21</v>
      </c>
      <c r="G1167" s="95">
        <v>27.8</v>
      </c>
      <c r="H1167" s="95">
        <v>8.8000000000000007</v>
      </c>
      <c r="I1167" s="95">
        <v>6.16</v>
      </c>
      <c r="J1167" s="95">
        <v>13.24</v>
      </c>
      <c r="K1167" s="95">
        <v>12.96</v>
      </c>
      <c r="L1167" s="95">
        <v>-0.28999999999999998</v>
      </c>
      <c r="M1167" s="95">
        <v>-7.0000000000000007E-2</v>
      </c>
      <c r="N1167" s="95">
        <v>1.1599999999999999</v>
      </c>
      <c r="O1167" s="95">
        <v>38.299999999999997</v>
      </c>
      <c r="P1167" s="95">
        <v>-1.97</v>
      </c>
      <c r="Q1167" s="95">
        <v>1.0900000000000001</v>
      </c>
      <c r="R1167" s="95">
        <v>17.260000000000002</v>
      </c>
      <c r="S1167" s="95">
        <v>6.38</v>
      </c>
      <c r="T1167" s="95">
        <v>18.61</v>
      </c>
      <c r="U1167" s="95">
        <v>0.37</v>
      </c>
      <c r="V1167" s="95">
        <v>0.63</v>
      </c>
      <c r="W1167" s="95">
        <v>1.04</v>
      </c>
      <c r="X1167" s="95">
        <v>10.86</v>
      </c>
      <c r="Y1167" s="95">
        <v>26.2</v>
      </c>
      <c r="Z1167" s="74" t="s">
        <v>1111</v>
      </c>
      <c r="AA1167" s="95">
        <v>26.64</v>
      </c>
      <c r="AB1167" s="95">
        <v>4.5999999999999996</v>
      </c>
      <c r="AC1167" s="74" t="s">
        <v>1111</v>
      </c>
      <c r="AD1167" s="95">
        <v>645192177</v>
      </c>
    </row>
    <row r="1168" spans="1:30" x14ac:dyDescent="0.2">
      <c r="A1168" s="74" t="s">
        <v>2277</v>
      </c>
      <c r="B1168" s="95">
        <v>0.47</v>
      </c>
      <c r="C1168" s="95"/>
      <c r="D1168" s="95">
        <v>-1.34</v>
      </c>
      <c r="E1168" s="95">
        <v>0.76</v>
      </c>
      <c r="F1168" s="95">
        <v>0.49</v>
      </c>
      <c r="G1168" s="95">
        <v>100</v>
      </c>
      <c r="H1168" s="95">
        <v>-2856.56</v>
      </c>
      <c r="I1168" s="95">
        <v>-2856.56</v>
      </c>
      <c r="J1168" s="95">
        <v>-1.34</v>
      </c>
      <c r="K1168" s="95">
        <v>0.7</v>
      </c>
      <c r="L1168" s="95">
        <v>2.0099999999999998</v>
      </c>
      <c r="M1168" s="95">
        <v>-1.1399999999999999</v>
      </c>
      <c r="N1168" s="95">
        <v>38.22</v>
      </c>
      <c r="O1168" s="95">
        <v>0.62</v>
      </c>
      <c r="P1168" s="95">
        <v>-7.44</v>
      </c>
      <c r="Q1168" s="95">
        <v>6.51</v>
      </c>
      <c r="R1168" s="95">
        <v>-56.67</v>
      </c>
      <c r="S1168" s="95">
        <v>-36.79</v>
      </c>
      <c r="T1168" s="95">
        <v>-45.68</v>
      </c>
      <c r="U1168" s="95">
        <v>0.65</v>
      </c>
      <c r="V1168" s="95">
        <v>0.35</v>
      </c>
      <c r="W1168" s="95">
        <v>0.01</v>
      </c>
      <c r="X1168" s="95">
        <v>43.46</v>
      </c>
      <c r="Y1168" s="95"/>
      <c r="Z1168" s="74" t="s">
        <v>1111</v>
      </c>
      <c r="AA1168" s="95">
        <v>0.62</v>
      </c>
      <c r="AB1168" s="95">
        <v>-0.35</v>
      </c>
      <c r="AC1168" s="74" t="s">
        <v>1111</v>
      </c>
      <c r="AD1168" s="95">
        <v>57606214</v>
      </c>
    </row>
    <row r="1169" spans="1:30" x14ac:dyDescent="0.2">
      <c r="A1169" s="74" t="s">
        <v>2278</v>
      </c>
      <c r="B1169" s="95">
        <v>40.39</v>
      </c>
      <c r="C1169" s="95">
        <v>0.42</v>
      </c>
      <c r="D1169" s="95">
        <v>0.86</v>
      </c>
      <c r="E1169" s="95">
        <v>3.09</v>
      </c>
      <c r="F1169" s="95">
        <v>0.97</v>
      </c>
      <c r="G1169" s="95">
        <v>63.97</v>
      </c>
      <c r="H1169" s="95">
        <v>168.04</v>
      </c>
      <c r="I1169" s="95">
        <v>164.45</v>
      </c>
      <c r="J1169" s="95">
        <v>0.85</v>
      </c>
      <c r="K1169" s="95">
        <v>1.02</v>
      </c>
      <c r="L1169" s="95">
        <v>0.18</v>
      </c>
      <c r="M1169" s="95">
        <v>0.64</v>
      </c>
      <c r="N1169" s="95">
        <v>1.42</v>
      </c>
      <c r="O1169" s="95">
        <v>-10.82</v>
      </c>
      <c r="P1169" s="95">
        <v>-1.21</v>
      </c>
      <c r="Q1169" s="95">
        <v>0.69</v>
      </c>
      <c r="R1169" s="95">
        <v>357.03</v>
      </c>
      <c r="S1169" s="95">
        <v>112.39</v>
      </c>
      <c r="T1169" s="95">
        <v>200.31</v>
      </c>
      <c r="U1169" s="95">
        <v>0.31</v>
      </c>
      <c r="V1169" s="95">
        <v>0.69</v>
      </c>
      <c r="W1169" s="95">
        <v>0.68</v>
      </c>
      <c r="X1169" s="95">
        <v>-7.71</v>
      </c>
      <c r="Y1169" s="95"/>
      <c r="Z1169" s="74" t="s">
        <v>1111</v>
      </c>
      <c r="AA1169" s="95">
        <v>13.09</v>
      </c>
      <c r="AB1169" s="95">
        <v>46.72</v>
      </c>
      <c r="AC1169" s="74" t="s">
        <v>1111</v>
      </c>
      <c r="AD1169" s="95">
        <v>3247069231</v>
      </c>
    </row>
    <row r="1170" spans="1:30" x14ac:dyDescent="0.2">
      <c r="A1170" s="74" t="s">
        <v>2279</v>
      </c>
      <c r="B1170" s="95">
        <v>7.75</v>
      </c>
      <c r="C1170" s="95">
        <v>3.1</v>
      </c>
      <c r="D1170" s="95">
        <v>10.69</v>
      </c>
      <c r="E1170" s="95">
        <v>1.86</v>
      </c>
      <c r="F1170" s="95">
        <v>0.51</v>
      </c>
      <c r="G1170" s="95">
        <v>26.49</v>
      </c>
      <c r="H1170" s="95">
        <v>5.25</v>
      </c>
      <c r="I1170" s="95">
        <v>3.49</v>
      </c>
      <c r="J1170" s="95">
        <v>7.11</v>
      </c>
      <c r="K1170" s="95">
        <v>8.89</v>
      </c>
      <c r="L1170" s="95">
        <v>1.79</v>
      </c>
      <c r="M1170" s="95">
        <v>0.47</v>
      </c>
      <c r="N1170" s="95">
        <v>0.37</v>
      </c>
      <c r="O1170" s="95">
        <v>4.51</v>
      </c>
      <c r="P1170" s="95">
        <v>-0.88</v>
      </c>
      <c r="Q1170" s="95">
        <v>1.37</v>
      </c>
      <c r="R1170" s="95">
        <v>17.440000000000001</v>
      </c>
      <c r="S1170" s="95">
        <v>4.7699999999999996</v>
      </c>
      <c r="T1170" s="95">
        <v>12.31</v>
      </c>
      <c r="U1170" s="95">
        <v>0.27</v>
      </c>
      <c r="V1170" s="95">
        <v>0.73</v>
      </c>
      <c r="W1170" s="95">
        <v>1.37</v>
      </c>
      <c r="X1170" s="95">
        <v>-61.75</v>
      </c>
      <c r="Y1170" s="95"/>
      <c r="Z1170" s="74" t="s">
        <v>1111</v>
      </c>
      <c r="AA1170" s="95">
        <v>4.16</v>
      </c>
      <c r="AB1170" s="95">
        <v>0.73</v>
      </c>
      <c r="AC1170" s="74" t="s">
        <v>1111</v>
      </c>
      <c r="AD1170" s="95">
        <v>410363964</v>
      </c>
    </row>
    <row r="1171" spans="1:30" x14ac:dyDescent="0.2">
      <c r="A1171" s="74" t="s">
        <v>2280</v>
      </c>
      <c r="B1171" s="95">
        <v>7.71</v>
      </c>
      <c r="C1171" s="95">
        <v>3.11</v>
      </c>
      <c r="D1171" s="95">
        <v>10.63</v>
      </c>
      <c r="E1171" s="95">
        <v>1.85</v>
      </c>
      <c r="F1171" s="95">
        <v>0.51</v>
      </c>
      <c r="G1171" s="95">
        <v>26.49</v>
      </c>
      <c r="H1171" s="95">
        <v>5.25</v>
      </c>
      <c r="I1171" s="95">
        <v>3.49</v>
      </c>
      <c r="J1171" s="95">
        <v>7.07</v>
      </c>
      <c r="K1171" s="95">
        <v>8.89</v>
      </c>
      <c r="L1171" s="95">
        <v>1.79</v>
      </c>
      <c r="M1171" s="95">
        <v>0.47</v>
      </c>
      <c r="N1171" s="95">
        <v>0.37</v>
      </c>
      <c r="O1171" s="95">
        <v>4.4800000000000004</v>
      </c>
      <c r="P1171" s="95">
        <v>-0.88</v>
      </c>
      <c r="Q1171" s="95">
        <v>1.37</v>
      </c>
      <c r="R1171" s="95">
        <v>17.440000000000001</v>
      </c>
      <c r="S1171" s="95">
        <v>4.7699999999999996</v>
      </c>
      <c r="T1171" s="95">
        <v>12.31</v>
      </c>
      <c r="U1171" s="95">
        <v>0.27</v>
      </c>
      <c r="V1171" s="95">
        <v>0.73</v>
      </c>
      <c r="W1171" s="95">
        <v>1.37</v>
      </c>
      <c r="X1171" s="95">
        <v>-61.75</v>
      </c>
      <c r="Y1171" s="95"/>
      <c r="Z1171" s="74" t="s">
        <v>1111</v>
      </c>
      <c r="AA1171" s="95">
        <v>4.16</v>
      </c>
      <c r="AB1171" s="95">
        <v>0.73</v>
      </c>
      <c r="AC1171" s="74" t="s">
        <v>1111</v>
      </c>
      <c r="AD1171" s="95">
        <v>410363964</v>
      </c>
    </row>
    <row r="1172" spans="1:30" x14ac:dyDescent="0.2">
      <c r="A1172" s="74" t="s">
        <v>2281</v>
      </c>
      <c r="B1172" s="95">
        <v>3.62</v>
      </c>
      <c r="C1172" s="95"/>
      <c r="D1172" s="95">
        <v>-5.63</v>
      </c>
      <c r="E1172" s="95">
        <v>1.07</v>
      </c>
      <c r="F1172" s="95">
        <v>1.01</v>
      </c>
      <c r="G1172" s="95">
        <v>100</v>
      </c>
      <c r="H1172" s="95">
        <v>-7375.36</v>
      </c>
      <c r="I1172" s="95">
        <v>-7375.65</v>
      </c>
      <c r="J1172" s="95">
        <v>-5.63</v>
      </c>
      <c r="K1172" s="95">
        <v>-0.36</v>
      </c>
      <c r="L1172" s="95">
        <v>5.27</v>
      </c>
      <c r="M1172" s="95">
        <v>-1</v>
      </c>
      <c r="N1172" s="95">
        <v>415.01</v>
      </c>
      <c r="O1172" s="95">
        <v>1.08</v>
      </c>
      <c r="P1172" s="95">
        <v>-40.409999999999997</v>
      </c>
      <c r="Q1172" s="95">
        <v>27.32</v>
      </c>
      <c r="R1172" s="95">
        <v>-19.05</v>
      </c>
      <c r="S1172" s="95">
        <v>-18.010000000000002</v>
      </c>
      <c r="T1172" s="95">
        <v>-19.05</v>
      </c>
      <c r="U1172" s="95">
        <v>0.95</v>
      </c>
      <c r="V1172" s="95">
        <v>0.05</v>
      </c>
      <c r="W1172" s="95">
        <v>0</v>
      </c>
      <c r="X1172" s="95">
        <v>3.18</v>
      </c>
      <c r="Y1172" s="95"/>
      <c r="Z1172" s="74" t="s">
        <v>1111</v>
      </c>
      <c r="AA1172" s="95">
        <v>3.38</v>
      </c>
      <c r="AB1172" s="95">
        <v>-0.64</v>
      </c>
      <c r="AC1172" s="74" t="s">
        <v>1111</v>
      </c>
      <c r="AD1172" s="95">
        <v>143178602</v>
      </c>
    </row>
    <row r="1173" spans="1:30" x14ac:dyDescent="0.2">
      <c r="A1173" s="74" t="s">
        <v>2282</v>
      </c>
      <c r="B1173" s="95">
        <v>79.12</v>
      </c>
      <c r="C1173" s="95"/>
      <c r="D1173" s="95">
        <v>-17.5</v>
      </c>
      <c r="E1173" s="95">
        <v>4.33</v>
      </c>
      <c r="F1173" s="95">
        <v>2.66</v>
      </c>
      <c r="G1173" s="95">
        <v>31.32</v>
      </c>
      <c r="H1173" s="95">
        <v>-62.06</v>
      </c>
      <c r="I1173" s="95">
        <v>-99.68</v>
      </c>
      <c r="J1173" s="95">
        <v>-28.11</v>
      </c>
      <c r="K1173" s="95">
        <v>-27.14</v>
      </c>
      <c r="L1173" s="95">
        <v>0.97</v>
      </c>
      <c r="M1173" s="95">
        <v>-0.15</v>
      </c>
      <c r="N1173" s="95">
        <v>17.440000000000001</v>
      </c>
      <c r="O1173" s="95">
        <v>8.9</v>
      </c>
      <c r="P1173" s="95">
        <v>-4.66</v>
      </c>
      <c r="Q1173" s="95">
        <v>3.29</v>
      </c>
      <c r="R1173" s="95">
        <v>-24.75</v>
      </c>
      <c r="S1173" s="95">
        <v>-15.2</v>
      </c>
      <c r="T1173" s="95">
        <v>-11.07</v>
      </c>
      <c r="U1173" s="95">
        <v>0.61</v>
      </c>
      <c r="V1173" s="95">
        <v>0.39</v>
      </c>
      <c r="W1173" s="95">
        <v>0.15</v>
      </c>
      <c r="X1173" s="95">
        <v>-20.13</v>
      </c>
      <c r="Y1173" s="95"/>
      <c r="Z1173" s="74" t="s">
        <v>1111</v>
      </c>
      <c r="AA1173" s="95">
        <v>18.260000000000002</v>
      </c>
      <c r="AB1173" s="95">
        <v>-4.5199999999999996</v>
      </c>
      <c r="AC1173" s="74" t="s">
        <v>1111</v>
      </c>
      <c r="AD1173" s="95">
        <v>9168821200</v>
      </c>
    </row>
    <row r="1174" spans="1:30" x14ac:dyDescent="0.2">
      <c r="A1174" s="74" t="s">
        <v>2283</v>
      </c>
      <c r="B1174" s="95">
        <v>6.34</v>
      </c>
      <c r="C1174" s="95"/>
      <c r="D1174" s="95">
        <v>7.69</v>
      </c>
      <c r="E1174" s="95">
        <v>0.33</v>
      </c>
      <c r="F1174" s="95">
        <v>0.28999999999999998</v>
      </c>
      <c r="G1174" s="95"/>
      <c r="H1174" s="95"/>
      <c r="I1174" s="95"/>
      <c r="J1174" s="95">
        <v>6.04</v>
      </c>
      <c r="K1174" s="95">
        <v>-13.5</v>
      </c>
      <c r="L1174" s="95">
        <v>-19.489999999999998</v>
      </c>
      <c r="M1174" s="95">
        <v>-1.06</v>
      </c>
      <c r="N1174" s="95"/>
      <c r="O1174" s="95">
        <v>0.31</v>
      </c>
      <c r="P1174" s="95">
        <v>-259.86</v>
      </c>
      <c r="Q1174" s="95">
        <v>14.08</v>
      </c>
      <c r="R1174" s="95">
        <v>4.26</v>
      </c>
      <c r="S1174" s="95">
        <v>3.79</v>
      </c>
      <c r="T1174" s="95">
        <v>5.0599999999999996</v>
      </c>
      <c r="U1174" s="95">
        <v>0.89</v>
      </c>
      <c r="V1174" s="95">
        <v>0.11</v>
      </c>
      <c r="W1174" s="95">
        <v>0</v>
      </c>
      <c r="X1174" s="95"/>
      <c r="Y1174" s="95">
        <v>-26.11</v>
      </c>
      <c r="Z1174" s="74" t="s">
        <v>1111</v>
      </c>
      <c r="AA1174" s="95">
        <v>19.36</v>
      </c>
      <c r="AB1174" s="95">
        <v>0.82</v>
      </c>
      <c r="AC1174" s="74" t="s">
        <v>1111</v>
      </c>
      <c r="AD1174" s="95">
        <v>43569572</v>
      </c>
    </row>
    <row r="1175" spans="1:30" x14ac:dyDescent="0.2">
      <c r="A1175" s="74" t="s">
        <v>2284</v>
      </c>
      <c r="B1175" s="95">
        <v>4.8499999999999996</v>
      </c>
      <c r="C1175" s="95"/>
      <c r="D1175" s="95">
        <v>1.53</v>
      </c>
      <c r="E1175" s="95">
        <v>0.25</v>
      </c>
      <c r="F1175" s="95">
        <v>0.08</v>
      </c>
      <c r="G1175" s="95">
        <v>39.01</v>
      </c>
      <c r="H1175" s="95">
        <v>73.94</v>
      </c>
      <c r="I1175" s="95">
        <v>20.78</v>
      </c>
      <c r="J1175" s="95">
        <v>0.43</v>
      </c>
      <c r="K1175" s="95">
        <v>1.17</v>
      </c>
      <c r="L1175" s="95">
        <v>0.74</v>
      </c>
      <c r="M1175" s="95">
        <v>0.42</v>
      </c>
      <c r="N1175" s="95">
        <v>0.32</v>
      </c>
      <c r="O1175" s="95">
        <v>-1.38</v>
      </c>
      <c r="P1175" s="95">
        <v>-0.1</v>
      </c>
      <c r="Q1175" s="95">
        <v>0.76</v>
      </c>
      <c r="R1175" s="95">
        <v>16.03</v>
      </c>
      <c r="S1175" s="95">
        <v>5.52</v>
      </c>
      <c r="T1175" s="95">
        <v>29.91</v>
      </c>
      <c r="U1175" s="95">
        <v>0.34</v>
      </c>
      <c r="V1175" s="95">
        <v>0.66</v>
      </c>
      <c r="W1175" s="95">
        <v>0.27</v>
      </c>
      <c r="X1175" s="95">
        <v>-28.24</v>
      </c>
      <c r="Y1175" s="95"/>
      <c r="Z1175" s="74" t="s">
        <v>1111</v>
      </c>
      <c r="AA1175" s="95">
        <v>19.73</v>
      </c>
      <c r="AB1175" s="95">
        <v>3.16</v>
      </c>
      <c r="AC1175" s="74" t="s">
        <v>1111</v>
      </c>
      <c r="AD1175" s="95">
        <v>286955100</v>
      </c>
    </row>
    <row r="1176" spans="1:30" x14ac:dyDescent="0.2">
      <c r="A1176" s="74" t="s">
        <v>2285</v>
      </c>
      <c r="B1176" s="95">
        <v>1.31</v>
      </c>
      <c r="C1176" s="95"/>
      <c r="D1176" s="95">
        <v>11.76</v>
      </c>
      <c r="E1176" s="95">
        <v>1.61</v>
      </c>
      <c r="F1176" s="95">
        <v>0.72</v>
      </c>
      <c r="G1176" s="95">
        <v>48.32</v>
      </c>
      <c r="H1176" s="95">
        <v>12.36</v>
      </c>
      <c r="I1176" s="95">
        <v>7.42</v>
      </c>
      <c r="J1176" s="95">
        <v>7.06</v>
      </c>
      <c r="K1176" s="95">
        <v>8.89</v>
      </c>
      <c r="L1176" s="95">
        <v>1.83</v>
      </c>
      <c r="M1176" s="95">
        <v>0.42</v>
      </c>
      <c r="N1176" s="95">
        <v>0.87</v>
      </c>
      <c r="O1176" s="95">
        <v>5.0199999999999996</v>
      </c>
      <c r="P1176" s="95">
        <v>-1.23</v>
      </c>
      <c r="Q1176" s="95">
        <v>1.53</v>
      </c>
      <c r="R1176" s="95">
        <v>13.69</v>
      </c>
      <c r="S1176" s="95">
        <v>6.14</v>
      </c>
      <c r="T1176" s="95">
        <v>13.39</v>
      </c>
      <c r="U1176" s="95">
        <v>0.45</v>
      </c>
      <c r="V1176" s="95">
        <v>0.55000000000000004</v>
      </c>
      <c r="W1176" s="95">
        <v>0.83</v>
      </c>
      <c r="X1176" s="95">
        <v>8.76</v>
      </c>
      <c r="Y1176" s="95"/>
      <c r="Z1176" s="74" t="s">
        <v>1111</v>
      </c>
      <c r="AA1176" s="95">
        <v>0.81</v>
      </c>
      <c r="AB1176" s="95">
        <v>0.11</v>
      </c>
      <c r="AC1176" s="74" t="s">
        <v>1111</v>
      </c>
      <c r="AD1176" s="95">
        <v>15726681</v>
      </c>
    </row>
    <row r="1177" spans="1:30" x14ac:dyDescent="0.2">
      <c r="A1177" s="74" t="s">
        <v>2286</v>
      </c>
      <c r="B1177" s="95">
        <v>0.11</v>
      </c>
      <c r="C1177" s="95"/>
      <c r="D1177" s="95">
        <v>0.99</v>
      </c>
      <c r="E1177" s="95">
        <v>0.14000000000000001</v>
      </c>
      <c r="F1177" s="95">
        <v>0.06</v>
      </c>
      <c r="G1177" s="95">
        <v>48.32</v>
      </c>
      <c r="H1177" s="95">
        <v>12.36</v>
      </c>
      <c r="I1177" s="95">
        <v>7.42</v>
      </c>
      <c r="J1177" s="95">
        <v>0.59</v>
      </c>
      <c r="K1177" s="95">
        <v>8.89</v>
      </c>
      <c r="L1177" s="95">
        <v>1.83</v>
      </c>
      <c r="M1177" s="95">
        <v>0.42</v>
      </c>
      <c r="N1177" s="95">
        <v>7.0000000000000007E-2</v>
      </c>
      <c r="O1177" s="95">
        <v>0.42</v>
      </c>
      <c r="P1177" s="95">
        <v>-0.1</v>
      </c>
      <c r="Q1177" s="95">
        <v>1.53</v>
      </c>
      <c r="R1177" s="95">
        <v>13.69</v>
      </c>
      <c r="S1177" s="95">
        <v>6.14</v>
      </c>
      <c r="T1177" s="95">
        <v>13.39</v>
      </c>
      <c r="U1177" s="95">
        <v>0.45</v>
      </c>
      <c r="V1177" s="95">
        <v>0.55000000000000004</v>
      </c>
      <c r="W1177" s="95">
        <v>0.83</v>
      </c>
      <c r="X1177" s="95">
        <v>8.76</v>
      </c>
      <c r="Y1177" s="95"/>
      <c r="Z1177" s="74" t="s">
        <v>1111</v>
      </c>
      <c r="AA1177" s="95">
        <v>0.81</v>
      </c>
      <c r="AB1177" s="95">
        <v>0.11</v>
      </c>
      <c r="AC1177" s="74" t="s">
        <v>1111</v>
      </c>
      <c r="AD1177" s="95">
        <v>15726681</v>
      </c>
    </row>
    <row r="1178" spans="1:30" x14ac:dyDescent="0.2">
      <c r="A1178" s="74" t="s">
        <v>2287</v>
      </c>
      <c r="B1178" s="95">
        <v>9.84</v>
      </c>
      <c r="C1178" s="95"/>
      <c r="D1178" s="95">
        <v>29.42</v>
      </c>
      <c r="E1178" s="95">
        <v>-15.22</v>
      </c>
      <c r="F1178" s="95">
        <v>1.23</v>
      </c>
      <c r="G1178" s="95"/>
      <c r="H1178" s="95"/>
      <c r="I1178" s="95"/>
      <c r="J1178" s="95">
        <v>29.42</v>
      </c>
      <c r="K1178" s="95">
        <v>29.41</v>
      </c>
      <c r="L1178" s="95">
        <v>0</v>
      </c>
      <c r="M1178" s="95"/>
      <c r="N1178" s="95"/>
      <c r="O1178" s="95">
        <v>-516.71</v>
      </c>
      <c r="P1178" s="95">
        <v>-1.23</v>
      </c>
      <c r="Q1178" s="95">
        <v>0.18</v>
      </c>
      <c r="R1178" s="95">
        <v>-51.74</v>
      </c>
      <c r="S1178" s="95">
        <v>4.18</v>
      </c>
      <c r="T1178" s="95">
        <v>-51.74</v>
      </c>
      <c r="U1178" s="95">
        <v>-0.08</v>
      </c>
      <c r="V1178" s="95">
        <v>0.08</v>
      </c>
      <c r="W1178" s="95">
        <v>0</v>
      </c>
      <c r="X1178" s="95"/>
      <c r="Y1178" s="95"/>
      <c r="Z1178" s="74" t="s">
        <v>1111</v>
      </c>
      <c r="AA1178" s="95">
        <v>-0.65</v>
      </c>
      <c r="AB1178" s="95">
        <v>0.33</v>
      </c>
      <c r="AC1178" s="74" t="s">
        <v>1111</v>
      </c>
      <c r="AD1178" s="95">
        <v>1018440000</v>
      </c>
    </row>
    <row r="1179" spans="1:30" x14ac:dyDescent="0.2">
      <c r="A1179" s="74" t="s">
        <v>2288</v>
      </c>
      <c r="B1179" s="95">
        <v>10.050000000000001</v>
      </c>
      <c r="C1179" s="95"/>
      <c r="D1179" s="95">
        <v>30.04</v>
      </c>
      <c r="E1179" s="95">
        <v>-15.54</v>
      </c>
      <c r="F1179" s="95">
        <v>1.26</v>
      </c>
      <c r="G1179" s="95"/>
      <c r="H1179" s="95"/>
      <c r="I1179" s="95"/>
      <c r="J1179" s="95">
        <v>30.04</v>
      </c>
      <c r="K1179" s="95">
        <v>29.41</v>
      </c>
      <c r="L1179" s="95">
        <v>0</v>
      </c>
      <c r="M1179" s="95"/>
      <c r="N1179" s="95"/>
      <c r="O1179" s="95">
        <v>-527.74</v>
      </c>
      <c r="P1179" s="95">
        <v>-1.26</v>
      </c>
      <c r="Q1179" s="95">
        <v>0.18</v>
      </c>
      <c r="R1179" s="95">
        <v>-51.74</v>
      </c>
      <c r="S1179" s="95">
        <v>4.18</v>
      </c>
      <c r="T1179" s="95">
        <v>-51.74</v>
      </c>
      <c r="U1179" s="95">
        <v>-0.08</v>
      </c>
      <c r="V1179" s="95">
        <v>0.08</v>
      </c>
      <c r="W1179" s="95">
        <v>0</v>
      </c>
      <c r="X1179" s="95"/>
      <c r="Y1179" s="95"/>
      <c r="Z1179" s="74" t="s">
        <v>1111</v>
      </c>
      <c r="AA1179" s="95">
        <v>-0.65</v>
      </c>
      <c r="AB1179" s="95">
        <v>0.33</v>
      </c>
      <c r="AC1179" s="74" t="s">
        <v>1111</v>
      </c>
      <c r="AD1179" s="95">
        <v>1018440000</v>
      </c>
    </row>
    <row r="1180" spans="1:30" x14ac:dyDescent="0.2">
      <c r="A1180" s="74" t="s">
        <v>2289</v>
      </c>
      <c r="B1180" s="95">
        <v>0.69</v>
      </c>
      <c r="C1180" s="95"/>
      <c r="D1180" s="95">
        <v>2.06</v>
      </c>
      <c r="E1180" s="95">
        <v>-1.07</v>
      </c>
      <c r="F1180" s="95">
        <v>0.09</v>
      </c>
      <c r="G1180" s="95"/>
      <c r="H1180" s="95"/>
      <c r="I1180" s="95"/>
      <c r="J1180" s="95">
        <v>2.06</v>
      </c>
      <c r="K1180" s="95">
        <v>29.41</v>
      </c>
      <c r="L1180" s="95">
        <v>0</v>
      </c>
      <c r="M1180" s="95"/>
      <c r="N1180" s="95"/>
      <c r="O1180" s="95">
        <v>-36.229999999999997</v>
      </c>
      <c r="P1180" s="95">
        <v>-0.09</v>
      </c>
      <c r="Q1180" s="95">
        <v>0.18</v>
      </c>
      <c r="R1180" s="95">
        <v>-51.74</v>
      </c>
      <c r="S1180" s="95">
        <v>4.18</v>
      </c>
      <c r="T1180" s="95">
        <v>-51.74</v>
      </c>
      <c r="U1180" s="95">
        <v>-0.08</v>
      </c>
      <c r="V1180" s="95">
        <v>0.08</v>
      </c>
      <c r="W1180" s="95">
        <v>0</v>
      </c>
      <c r="X1180" s="95"/>
      <c r="Y1180" s="95"/>
      <c r="Z1180" s="74" t="s">
        <v>1111</v>
      </c>
      <c r="AA1180" s="95">
        <v>-0.65</v>
      </c>
      <c r="AB1180" s="95">
        <v>0.33</v>
      </c>
      <c r="AC1180" s="74" t="s">
        <v>1111</v>
      </c>
      <c r="AD1180" s="95">
        <v>1018440000</v>
      </c>
    </row>
    <row r="1181" spans="1:30" x14ac:dyDescent="0.2">
      <c r="A1181" s="74" t="s">
        <v>2290</v>
      </c>
      <c r="B1181" s="95">
        <v>94.43</v>
      </c>
      <c r="C1181" s="95">
        <v>1.48</v>
      </c>
      <c r="D1181" s="95">
        <v>11.85</v>
      </c>
      <c r="E1181" s="95">
        <v>3.64</v>
      </c>
      <c r="F1181" s="95">
        <v>1.2</v>
      </c>
      <c r="G1181" s="95">
        <v>47.52</v>
      </c>
      <c r="H1181" s="95">
        <v>14.33</v>
      </c>
      <c r="I1181" s="95">
        <v>9.94</v>
      </c>
      <c r="J1181" s="95">
        <v>8.2200000000000006</v>
      </c>
      <c r="K1181" s="95">
        <v>7.95</v>
      </c>
      <c r="L1181" s="95">
        <v>-0.27</v>
      </c>
      <c r="M1181" s="95">
        <v>-0.12</v>
      </c>
      <c r="N1181" s="95">
        <v>1.18</v>
      </c>
      <c r="O1181" s="95">
        <v>2.97</v>
      </c>
      <c r="P1181" s="95">
        <v>-2.97</v>
      </c>
      <c r="Q1181" s="95">
        <v>3.14</v>
      </c>
      <c r="R1181" s="95">
        <v>30.7</v>
      </c>
      <c r="S1181" s="95">
        <v>10.16</v>
      </c>
      <c r="T1181" s="95">
        <v>18.96</v>
      </c>
      <c r="U1181" s="95">
        <v>0.33</v>
      </c>
      <c r="V1181" s="95">
        <v>0.67</v>
      </c>
      <c r="W1181" s="95">
        <v>1.02</v>
      </c>
      <c r="X1181" s="95">
        <v>7.0000000000000007E-2</v>
      </c>
      <c r="Y1181" s="95">
        <v>-14.35</v>
      </c>
      <c r="Z1181" s="74" t="s">
        <v>1111</v>
      </c>
      <c r="AA1181" s="95">
        <v>25.97</v>
      </c>
      <c r="AB1181" s="95">
        <v>7.97</v>
      </c>
      <c r="AC1181" s="74" t="s">
        <v>1111</v>
      </c>
      <c r="AD1181" s="95">
        <v>3991159494</v>
      </c>
    </row>
    <row r="1182" spans="1:30" x14ac:dyDescent="0.2">
      <c r="A1182" s="74" t="s">
        <v>2291</v>
      </c>
      <c r="B1182" s="95">
        <v>3.27</v>
      </c>
      <c r="C1182" s="95"/>
      <c r="D1182" s="95">
        <v>-7.62</v>
      </c>
      <c r="E1182" s="95">
        <v>2.91</v>
      </c>
      <c r="F1182" s="95">
        <v>1.74</v>
      </c>
      <c r="G1182" s="95">
        <v>94.99</v>
      </c>
      <c r="H1182" s="95">
        <v>-329.47</v>
      </c>
      <c r="I1182" s="95">
        <v>-373.25</v>
      </c>
      <c r="J1182" s="95">
        <v>-8.6300000000000008</v>
      </c>
      <c r="K1182" s="95">
        <v>-4.92</v>
      </c>
      <c r="L1182" s="95">
        <v>3.71</v>
      </c>
      <c r="M1182" s="95">
        <v>-1.25</v>
      </c>
      <c r="N1182" s="95">
        <v>28.43</v>
      </c>
      <c r="O1182" s="95">
        <v>2.39</v>
      </c>
      <c r="P1182" s="95">
        <v>-8.07</v>
      </c>
      <c r="Q1182" s="95">
        <v>14.25</v>
      </c>
      <c r="R1182" s="95">
        <v>-38.22</v>
      </c>
      <c r="S1182" s="95">
        <v>-22.86</v>
      </c>
      <c r="T1182" s="95">
        <v>-33.74</v>
      </c>
      <c r="U1182" s="95">
        <v>0.6</v>
      </c>
      <c r="V1182" s="95">
        <v>0.4</v>
      </c>
      <c r="W1182" s="95">
        <v>0.06</v>
      </c>
      <c r="X1182" s="95">
        <v>6.58</v>
      </c>
      <c r="Y1182" s="95"/>
      <c r="Z1182" s="74" t="s">
        <v>1111</v>
      </c>
      <c r="AA1182" s="95">
        <v>1.1200000000000001</v>
      </c>
      <c r="AB1182" s="95">
        <v>-0.43</v>
      </c>
      <c r="AC1182" s="74" t="s">
        <v>1111</v>
      </c>
      <c r="AD1182" s="95">
        <v>299562084</v>
      </c>
    </row>
    <row r="1183" spans="1:30" x14ac:dyDescent="0.2">
      <c r="A1183" s="74" t="s">
        <v>2292</v>
      </c>
      <c r="B1183" s="95">
        <v>7.85</v>
      </c>
      <c r="C1183" s="95"/>
      <c r="D1183" s="95">
        <v>-3.49</v>
      </c>
      <c r="E1183" s="95">
        <v>2.79</v>
      </c>
      <c r="F1183" s="95">
        <v>0.37</v>
      </c>
      <c r="G1183" s="95">
        <v>84.61</v>
      </c>
      <c r="H1183" s="95">
        <v>-21.81</v>
      </c>
      <c r="I1183" s="95">
        <v>-35.68</v>
      </c>
      <c r="J1183" s="95">
        <v>-5.7</v>
      </c>
      <c r="K1183" s="95">
        <v>-16.309999999999999</v>
      </c>
      <c r="L1183" s="95">
        <v>-10.6</v>
      </c>
      <c r="M1183" s="95">
        <v>5.19</v>
      </c>
      <c r="N1183" s="95">
        <v>1.24</v>
      </c>
      <c r="O1183" s="95">
        <v>-2.4300000000000002</v>
      </c>
      <c r="P1183" s="95">
        <v>-0.4</v>
      </c>
      <c r="Q1183" s="95">
        <v>0.28999999999999998</v>
      </c>
      <c r="R1183" s="95">
        <v>-80.06</v>
      </c>
      <c r="S1183" s="95">
        <v>-10.73</v>
      </c>
      <c r="T1183" s="95">
        <v>-8.76</v>
      </c>
      <c r="U1183" s="95">
        <v>0.13</v>
      </c>
      <c r="V1183" s="95">
        <v>0.83</v>
      </c>
      <c r="W1183" s="95">
        <v>0.3</v>
      </c>
      <c r="X1183" s="95">
        <v>27.73</v>
      </c>
      <c r="Y1183" s="95"/>
      <c r="Z1183" s="74" t="s">
        <v>1111</v>
      </c>
      <c r="AA1183" s="95">
        <v>2.81</v>
      </c>
      <c r="AB1183" s="95">
        <v>-2.25</v>
      </c>
      <c r="AC1183" s="74" t="s">
        <v>1111</v>
      </c>
      <c r="AD1183" s="95">
        <v>1828458110</v>
      </c>
    </row>
    <row r="1184" spans="1:30" x14ac:dyDescent="0.2">
      <c r="A1184" s="74" t="s">
        <v>2293</v>
      </c>
      <c r="B1184" s="95">
        <v>330.09</v>
      </c>
      <c r="C1184" s="95"/>
      <c r="D1184" s="95">
        <v>42</v>
      </c>
      <c r="E1184" s="95">
        <v>6.86</v>
      </c>
      <c r="F1184" s="95">
        <v>2.36</v>
      </c>
      <c r="G1184" s="95">
        <v>37.58</v>
      </c>
      <c r="H1184" s="95">
        <v>17.07</v>
      </c>
      <c r="I1184" s="95">
        <v>11.58</v>
      </c>
      <c r="J1184" s="95">
        <v>28.47</v>
      </c>
      <c r="K1184" s="95">
        <v>33.06</v>
      </c>
      <c r="L1184" s="95">
        <v>4.59</v>
      </c>
      <c r="M1184" s="95">
        <v>1.1100000000000001</v>
      </c>
      <c r="N1184" s="95">
        <v>4.8600000000000003</v>
      </c>
      <c r="O1184" s="95">
        <v>42.14</v>
      </c>
      <c r="P1184" s="95">
        <v>-2.93</v>
      </c>
      <c r="Q1184" s="95">
        <v>1.4</v>
      </c>
      <c r="R1184" s="95">
        <v>16.34</v>
      </c>
      <c r="S1184" s="95">
        <v>5.62</v>
      </c>
      <c r="T1184" s="95">
        <v>9.3699999999999992</v>
      </c>
      <c r="U1184" s="95">
        <v>0.34</v>
      </c>
      <c r="V1184" s="95">
        <v>0.65</v>
      </c>
      <c r="W1184" s="95">
        <v>0.49</v>
      </c>
      <c r="X1184" s="95">
        <v>16.489999999999998</v>
      </c>
      <c r="Y1184" s="95">
        <v>19.59</v>
      </c>
      <c r="Z1184" s="74" t="s">
        <v>1111</v>
      </c>
      <c r="AA1184" s="95">
        <v>48.08</v>
      </c>
      <c r="AB1184" s="95">
        <v>7.86</v>
      </c>
      <c r="AC1184" s="74" t="s">
        <v>1111</v>
      </c>
      <c r="AD1184" s="95">
        <v>16657793796</v>
      </c>
    </row>
    <row r="1185" spans="1:30" x14ac:dyDescent="0.2">
      <c r="A1185" s="74" t="s">
        <v>2294</v>
      </c>
      <c r="B1185" s="95">
        <v>223.03</v>
      </c>
      <c r="C1185" s="95"/>
      <c r="D1185" s="95">
        <v>126.33</v>
      </c>
      <c r="E1185" s="95">
        <v>3.85</v>
      </c>
      <c r="F1185" s="95">
        <v>2.5099999999999998</v>
      </c>
      <c r="G1185" s="95">
        <v>74.02</v>
      </c>
      <c r="H1185" s="95">
        <v>8.6199999999999992</v>
      </c>
      <c r="I1185" s="95">
        <v>6.96</v>
      </c>
      <c r="J1185" s="95">
        <v>101.99</v>
      </c>
      <c r="K1185" s="95">
        <v>102.53</v>
      </c>
      <c r="L1185" s="95">
        <v>0.56000000000000005</v>
      </c>
      <c r="M1185" s="95">
        <v>0.02</v>
      </c>
      <c r="N1185" s="95">
        <v>8.7899999999999991</v>
      </c>
      <c r="O1185" s="95">
        <v>238.27</v>
      </c>
      <c r="P1185" s="95">
        <v>-3.07</v>
      </c>
      <c r="Q1185" s="95">
        <v>1.06</v>
      </c>
      <c r="R1185" s="95">
        <v>3.05</v>
      </c>
      <c r="S1185" s="95">
        <v>1.99</v>
      </c>
      <c r="T1185" s="95">
        <v>2.57</v>
      </c>
      <c r="U1185" s="95">
        <v>0.65</v>
      </c>
      <c r="V1185" s="95">
        <v>0.35</v>
      </c>
      <c r="W1185" s="95">
        <v>0.28999999999999998</v>
      </c>
      <c r="X1185" s="95">
        <v>26.09</v>
      </c>
      <c r="Y1185" s="95"/>
      <c r="Z1185" s="74" t="s">
        <v>1111</v>
      </c>
      <c r="AA1185" s="95">
        <v>57.92</v>
      </c>
      <c r="AB1185" s="95">
        <v>1.77</v>
      </c>
      <c r="AC1185" s="74" t="s">
        <v>1111</v>
      </c>
      <c r="AD1185" s="95">
        <v>219655000000</v>
      </c>
    </row>
    <row r="1186" spans="1:30" x14ac:dyDescent="0.2">
      <c r="A1186" s="74" t="s">
        <v>2295</v>
      </c>
      <c r="B1186" s="95">
        <v>4.18</v>
      </c>
      <c r="C1186" s="95"/>
      <c r="D1186" s="95">
        <v>-6.01</v>
      </c>
      <c r="E1186" s="95">
        <v>2.2999999999999998</v>
      </c>
      <c r="F1186" s="95">
        <v>2.11</v>
      </c>
      <c r="G1186" s="95">
        <v>16.84</v>
      </c>
      <c r="H1186" s="95">
        <v>-14600.53</v>
      </c>
      <c r="I1186" s="95">
        <v>-13950.53</v>
      </c>
      <c r="J1186" s="95">
        <v>-5.74</v>
      </c>
      <c r="K1186" s="95">
        <v>-3.19</v>
      </c>
      <c r="L1186" s="95">
        <v>2.6</v>
      </c>
      <c r="M1186" s="95">
        <v>-1.04</v>
      </c>
      <c r="N1186" s="95">
        <v>837.9</v>
      </c>
      <c r="O1186" s="95">
        <v>2.35</v>
      </c>
      <c r="P1186" s="95">
        <v>-66.39</v>
      </c>
      <c r="Q1186" s="95">
        <v>14.01</v>
      </c>
      <c r="R1186" s="95">
        <v>-38.22</v>
      </c>
      <c r="S1186" s="95">
        <v>-35.159999999999997</v>
      </c>
      <c r="T1186" s="95">
        <v>-41.81</v>
      </c>
      <c r="U1186" s="95">
        <v>0.92</v>
      </c>
      <c r="V1186" s="95">
        <v>0.08</v>
      </c>
      <c r="W1186" s="95">
        <v>0</v>
      </c>
      <c r="X1186" s="95">
        <v>2.62</v>
      </c>
      <c r="Y1186" s="95"/>
      <c r="Z1186" s="74" t="s">
        <v>1111</v>
      </c>
      <c r="AA1186" s="95">
        <v>1.82</v>
      </c>
      <c r="AB1186" s="95">
        <v>-0.7</v>
      </c>
      <c r="AC1186" s="74" t="s">
        <v>1111</v>
      </c>
      <c r="AD1186" s="95">
        <v>160724608</v>
      </c>
    </row>
    <row r="1187" spans="1:30" x14ac:dyDescent="0.2">
      <c r="A1187" s="74" t="s">
        <v>2296</v>
      </c>
      <c r="B1187" s="95">
        <v>103.18</v>
      </c>
      <c r="C1187" s="95"/>
      <c r="D1187" s="95">
        <v>6.04</v>
      </c>
      <c r="E1187" s="95">
        <v>1.54</v>
      </c>
      <c r="F1187" s="95">
        <v>0.69</v>
      </c>
      <c r="G1187" s="95">
        <v>38.99</v>
      </c>
      <c r="H1187" s="95">
        <v>15.88</v>
      </c>
      <c r="I1187" s="95">
        <v>11.75</v>
      </c>
      <c r="J1187" s="95">
        <v>4.47</v>
      </c>
      <c r="K1187" s="95">
        <v>6.61</v>
      </c>
      <c r="L1187" s="95">
        <v>2.14</v>
      </c>
      <c r="M1187" s="95">
        <v>0.74</v>
      </c>
      <c r="N1187" s="95">
        <v>0.71</v>
      </c>
      <c r="O1187" s="95">
        <v>1.61</v>
      </c>
      <c r="P1187" s="95">
        <v>-6.38</v>
      </c>
      <c r="Q1187" s="95">
        <v>1.92</v>
      </c>
      <c r="R1187" s="95">
        <v>25.42</v>
      </c>
      <c r="S1187" s="95">
        <v>11.38</v>
      </c>
      <c r="T1187" s="95">
        <v>15.65</v>
      </c>
      <c r="U1187" s="95">
        <v>0.45</v>
      </c>
      <c r="V1187" s="95">
        <v>0.55000000000000004</v>
      </c>
      <c r="W1187" s="95">
        <v>0.97</v>
      </c>
      <c r="X1187" s="95">
        <v>7.31</v>
      </c>
      <c r="Y1187" s="95">
        <v>55.22</v>
      </c>
      <c r="Z1187" s="74" t="s">
        <v>1111</v>
      </c>
      <c r="AA1187" s="95">
        <v>67.19</v>
      </c>
      <c r="AB1187" s="95">
        <v>17.079999999999998</v>
      </c>
      <c r="AC1187" s="74" t="s">
        <v>1111</v>
      </c>
      <c r="AD1187" s="95">
        <v>671598620</v>
      </c>
    </row>
    <row r="1188" spans="1:30" x14ac:dyDescent="0.2">
      <c r="A1188" s="74" t="s">
        <v>2297</v>
      </c>
      <c r="B1188" s="95">
        <v>62.02</v>
      </c>
      <c r="C1188" s="95"/>
      <c r="D1188" s="95">
        <v>52.92</v>
      </c>
      <c r="E1188" s="95">
        <v>2.35</v>
      </c>
      <c r="F1188" s="95">
        <v>1.42</v>
      </c>
      <c r="G1188" s="95">
        <v>73.89</v>
      </c>
      <c r="H1188" s="95">
        <v>16.079999999999998</v>
      </c>
      <c r="I1188" s="95">
        <v>11.85</v>
      </c>
      <c r="J1188" s="95">
        <v>39.01</v>
      </c>
      <c r="K1188" s="95">
        <v>41.05</v>
      </c>
      <c r="L1188" s="95">
        <v>1.81</v>
      </c>
      <c r="M1188" s="95">
        <v>0.11</v>
      </c>
      <c r="N1188" s="95">
        <v>6.27</v>
      </c>
      <c r="O1188" s="95">
        <v>19.95</v>
      </c>
      <c r="P1188" s="95">
        <v>-1.71</v>
      </c>
      <c r="Q1188" s="95">
        <v>1.74</v>
      </c>
      <c r="R1188" s="95">
        <v>4.45</v>
      </c>
      <c r="S1188" s="95">
        <v>2.69</v>
      </c>
      <c r="T1188" s="95">
        <v>4.5999999999999996</v>
      </c>
      <c r="U1188" s="95">
        <v>0.6</v>
      </c>
      <c r="V1188" s="95">
        <v>0.4</v>
      </c>
      <c r="W1188" s="95">
        <v>0.23</v>
      </c>
      <c r="X1188" s="95"/>
      <c r="Y1188" s="95"/>
      <c r="Z1188" s="74" t="s">
        <v>1111</v>
      </c>
      <c r="AA1188" s="95">
        <v>26.35</v>
      </c>
      <c r="AB1188" s="95">
        <v>1.17</v>
      </c>
      <c r="AC1188" s="74" t="s">
        <v>1111</v>
      </c>
      <c r="AD1188" s="95">
        <v>2443727520</v>
      </c>
    </row>
    <row r="1189" spans="1:30" x14ac:dyDescent="0.2">
      <c r="A1189" s="74" t="s">
        <v>2298</v>
      </c>
      <c r="B1189" s="95">
        <v>2.25</v>
      </c>
      <c r="C1189" s="95"/>
      <c r="D1189" s="95">
        <v>-24.66</v>
      </c>
      <c r="E1189" s="95">
        <v>1.28</v>
      </c>
      <c r="F1189" s="95">
        <v>0.64</v>
      </c>
      <c r="G1189" s="95">
        <v>30.97</v>
      </c>
      <c r="H1189" s="95">
        <v>0.97</v>
      </c>
      <c r="I1189" s="95">
        <v>-2.71</v>
      </c>
      <c r="J1189" s="95">
        <v>68.73</v>
      </c>
      <c r="K1189" s="95">
        <v>58.85</v>
      </c>
      <c r="L1189" s="95">
        <v>-10.49</v>
      </c>
      <c r="M1189" s="95">
        <v>-0.2</v>
      </c>
      <c r="N1189" s="95">
        <v>0.67</v>
      </c>
      <c r="O1189" s="95">
        <v>1.88</v>
      </c>
      <c r="P1189" s="95">
        <v>-2.14</v>
      </c>
      <c r="Q1189" s="95">
        <v>1.94</v>
      </c>
      <c r="R1189" s="95">
        <v>-5.21</v>
      </c>
      <c r="S1189" s="95">
        <v>-2.59</v>
      </c>
      <c r="T1189" s="95">
        <v>0.02</v>
      </c>
      <c r="U1189" s="95">
        <v>0.5</v>
      </c>
      <c r="V1189" s="95">
        <v>0.5</v>
      </c>
      <c r="W1189" s="95">
        <v>0.96</v>
      </c>
      <c r="X1189" s="95">
        <v>-5.53</v>
      </c>
      <c r="Y1189" s="95"/>
      <c r="Z1189" s="74" t="s">
        <v>1111</v>
      </c>
      <c r="AA1189" s="95">
        <v>1.75</v>
      </c>
      <c r="AB1189" s="95">
        <v>-0.09</v>
      </c>
      <c r="AC1189" s="74" t="s">
        <v>1111</v>
      </c>
      <c r="AD1189" s="95">
        <v>189500962</v>
      </c>
    </row>
    <row r="1190" spans="1:30" x14ac:dyDescent="0.2">
      <c r="A1190" s="74" t="s">
        <v>2299</v>
      </c>
      <c r="B1190" s="95">
        <v>19.579999999999998</v>
      </c>
      <c r="C1190" s="95"/>
      <c r="D1190" s="95">
        <v>-9.44</v>
      </c>
      <c r="E1190" s="95">
        <v>4.8</v>
      </c>
      <c r="F1190" s="95">
        <v>4.4400000000000004</v>
      </c>
      <c r="G1190" s="95"/>
      <c r="H1190" s="95"/>
      <c r="I1190" s="95"/>
      <c r="J1190" s="95">
        <v>-9.44</v>
      </c>
      <c r="K1190" s="95">
        <v>-7.48</v>
      </c>
      <c r="L1190" s="95">
        <v>1.96</v>
      </c>
      <c r="M1190" s="95">
        <v>-1</v>
      </c>
      <c r="N1190" s="95"/>
      <c r="O1190" s="95">
        <v>4.8600000000000003</v>
      </c>
      <c r="P1190" s="95">
        <v>-172.68</v>
      </c>
      <c r="Q1190" s="95">
        <v>16.399999999999999</v>
      </c>
      <c r="R1190" s="95">
        <v>-50.87</v>
      </c>
      <c r="S1190" s="95">
        <v>-47.04</v>
      </c>
      <c r="T1190" s="95">
        <v>-50.87</v>
      </c>
      <c r="U1190" s="95">
        <v>0.92</v>
      </c>
      <c r="V1190" s="95">
        <v>0.08</v>
      </c>
      <c r="W1190" s="95">
        <v>0</v>
      </c>
      <c r="X1190" s="95"/>
      <c r="Y1190" s="95"/>
      <c r="Z1190" s="74" t="s">
        <v>1111</v>
      </c>
      <c r="AA1190" s="95">
        <v>4.08</v>
      </c>
      <c r="AB1190" s="95">
        <v>-2.0699999999999998</v>
      </c>
      <c r="AC1190" s="74" t="s">
        <v>1111</v>
      </c>
      <c r="AD1190" s="95">
        <v>930048042</v>
      </c>
    </row>
    <row r="1191" spans="1:30" x14ac:dyDescent="0.2">
      <c r="A1191" s="74" t="s">
        <v>2300</v>
      </c>
      <c r="B1191" s="95">
        <v>3.43</v>
      </c>
      <c r="C1191" s="95"/>
      <c r="D1191" s="95">
        <v>-8.68</v>
      </c>
      <c r="E1191" s="95">
        <v>0.78</v>
      </c>
      <c r="F1191" s="95">
        <v>0.69</v>
      </c>
      <c r="G1191" s="95">
        <v>-54.28</v>
      </c>
      <c r="H1191" s="95">
        <v>-395.98</v>
      </c>
      <c r="I1191" s="95">
        <v>-226.7</v>
      </c>
      <c r="J1191" s="95">
        <v>-4.97</v>
      </c>
      <c r="K1191" s="95">
        <v>-1.27</v>
      </c>
      <c r="L1191" s="95">
        <v>3.61</v>
      </c>
      <c r="M1191" s="95">
        <v>-0.56999999999999995</v>
      </c>
      <c r="N1191" s="95">
        <v>19.68</v>
      </c>
      <c r="O1191" s="95">
        <v>1.33</v>
      </c>
      <c r="P1191" s="95">
        <v>-1.89</v>
      </c>
      <c r="Q1191" s="95">
        <v>5.79</v>
      </c>
      <c r="R1191" s="95">
        <v>-9</v>
      </c>
      <c r="S1191" s="95">
        <v>-7.99</v>
      </c>
      <c r="T1191" s="95">
        <v>-14.32</v>
      </c>
      <c r="U1191" s="95">
        <v>0.89</v>
      </c>
      <c r="V1191" s="95">
        <v>0.11</v>
      </c>
      <c r="W1191" s="95">
        <v>0.04</v>
      </c>
      <c r="X1191" s="95"/>
      <c r="Y1191" s="95"/>
      <c r="Z1191" s="74" t="s">
        <v>1111</v>
      </c>
      <c r="AA1191" s="95">
        <v>4.3899999999999997</v>
      </c>
      <c r="AB1191" s="95">
        <v>-0.4</v>
      </c>
      <c r="AC1191" s="74" t="s">
        <v>1111</v>
      </c>
      <c r="AD1191" s="95">
        <v>1252984535</v>
      </c>
    </row>
    <row r="1192" spans="1:30" x14ac:dyDescent="0.2">
      <c r="A1192" s="74" t="s">
        <v>2301</v>
      </c>
      <c r="B1192" s="95">
        <v>106.13</v>
      </c>
      <c r="C1192" s="95"/>
      <c r="D1192" s="95">
        <v>8.2799999999999994</v>
      </c>
      <c r="E1192" s="95">
        <v>17.7</v>
      </c>
      <c r="F1192" s="95">
        <v>3.58</v>
      </c>
      <c r="G1192" s="95">
        <v>59.73</v>
      </c>
      <c r="H1192" s="95">
        <v>27.51</v>
      </c>
      <c r="I1192" s="95">
        <v>35.270000000000003</v>
      </c>
      <c r="J1192" s="95">
        <v>10.62</v>
      </c>
      <c r="K1192" s="95">
        <v>10.77</v>
      </c>
      <c r="L1192" s="95">
        <v>0.42</v>
      </c>
      <c r="M1192" s="95">
        <v>0.7</v>
      </c>
      <c r="N1192" s="95">
        <v>2.92</v>
      </c>
      <c r="O1192" s="95">
        <v>10.96</v>
      </c>
      <c r="P1192" s="95">
        <v>-7.57</v>
      </c>
      <c r="Q1192" s="95">
        <v>2.63</v>
      </c>
      <c r="R1192" s="95">
        <v>213.75</v>
      </c>
      <c r="S1192" s="95">
        <v>43.22</v>
      </c>
      <c r="T1192" s="95">
        <v>39.32</v>
      </c>
      <c r="U1192" s="95">
        <v>0.2</v>
      </c>
      <c r="V1192" s="95">
        <v>0.8</v>
      </c>
      <c r="W1192" s="95">
        <v>1.23</v>
      </c>
      <c r="X1192" s="95">
        <v>4.91</v>
      </c>
      <c r="Y1192" s="95"/>
      <c r="Z1192" s="74" t="s">
        <v>1111</v>
      </c>
      <c r="AA1192" s="95">
        <v>6</v>
      </c>
      <c r="AB1192" s="95">
        <v>12.82</v>
      </c>
      <c r="AC1192" s="74" t="s">
        <v>1111</v>
      </c>
      <c r="AD1192" s="95">
        <v>6089528952</v>
      </c>
    </row>
    <row r="1193" spans="1:30" x14ac:dyDescent="0.2">
      <c r="A1193" s="74" t="s">
        <v>2302</v>
      </c>
      <c r="B1193" s="95">
        <v>30.49</v>
      </c>
      <c r="C1193" s="95">
        <v>2.62</v>
      </c>
      <c r="D1193" s="95">
        <v>-7.45</v>
      </c>
      <c r="E1193" s="95">
        <v>1.07</v>
      </c>
      <c r="F1193" s="95">
        <v>0.5</v>
      </c>
      <c r="G1193" s="95">
        <v>1.5</v>
      </c>
      <c r="H1193" s="95">
        <v>-15.17</v>
      </c>
      <c r="I1193" s="95">
        <v>-13.07</v>
      </c>
      <c r="J1193" s="95">
        <v>-6.41</v>
      </c>
      <c r="K1193" s="95">
        <v>-8.5</v>
      </c>
      <c r="L1193" s="95">
        <v>-2.1</v>
      </c>
      <c r="M1193" s="95">
        <v>0.35</v>
      </c>
      <c r="N1193" s="95">
        <v>0.97</v>
      </c>
      <c r="O1193" s="95">
        <v>1.85</v>
      </c>
      <c r="P1193" s="95">
        <v>-0.8</v>
      </c>
      <c r="Q1193" s="95">
        <v>3.39</v>
      </c>
      <c r="R1193" s="95">
        <v>-14.43</v>
      </c>
      <c r="S1193" s="95">
        <v>-6.67</v>
      </c>
      <c r="T1193" s="95">
        <v>-14.01</v>
      </c>
      <c r="U1193" s="95">
        <v>0.46</v>
      </c>
      <c r="V1193" s="95">
        <v>0.54</v>
      </c>
      <c r="W1193" s="95">
        <v>0.51</v>
      </c>
      <c r="X1193" s="95">
        <v>-4.04</v>
      </c>
      <c r="Y1193" s="95"/>
      <c r="Z1193" s="74" t="s">
        <v>1111</v>
      </c>
      <c r="AA1193" s="95">
        <v>28.38</v>
      </c>
      <c r="AB1193" s="95">
        <v>-4.09</v>
      </c>
      <c r="AC1193" s="74" t="s">
        <v>1111</v>
      </c>
      <c r="AD1193" s="95">
        <v>1465851582</v>
      </c>
    </row>
    <row r="1194" spans="1:30" x14ac:dyDescent="0.2">
      <c r="A1194" s="74" t="s">
        <v>2303</v>
      </c>
      <c r="B1194" s="95">
        <v>8.81</v>
      </c>
      <c r="C1194" s="95"/>
      <c r="D1194" s="95">
        <v>80.42</v>
      </c>
      <c r="E1194" s="95">
        <v>55.04</v>
      </c>
      <c r="F1194" s="95">
        <v>1.08</v>
      </c>
      <c r="G1194" s="95"/>
      <c r="H1194" s="95"/>
      <c r="I1194" s="95"/>
      <c r="J1194" s="95">
        <v>82.37</v>
      </c>
      <c r="K1194" s="95">
        <v>83.01</v>
      </c>
      <c r="L1194" s="95">
        <v>0.64</v>
      </c>
      <c r="M1194" s="95">
        <v>0.43</v>
      </c>
      <c r="N1194" s="95"/>
      <c r="O1194" s="95">
        <v>-99.6</v>
      </c>
      <c r="P1194" s="95">
        <v>-1.0900000000000001</v>
      </c>
      <c r="Q1194" s="95">
        <v>0.11</v>
      </c>
      <c r="R1194" s="95">
        <v>68.44</v>
      </c>
      <c r="S1194" s="95">
        <v>1.35</v>
      </c>
      <c r="T1194" s="95">
        <v>44.63</v>
      </c>
      <c r="U1194" s="95">
        <v>0.02</v>
      </c>
      <c r="V1194" s="95">
        <v>0.17</v>
      </c>
      <c r="W1194" s="95">
        <v>0</v>
      </c>
      <c r="X1194" s="95"/>
      <c r="Y1194" s="95"/>
      <c r="Z1194" s="74" t="s">
        <v>1111</v>
      </c>
      <c r="AA1194" s="95">
        <v>0.16</v>
      </c>
      <c r="AB1194" s="95">
        <v>0.11</v>
      </c>
      <c r="AC1194" s="74" t="s">
        <v>1111</v>
      </c>
      <c r="AD1194" s="95">
        <v>275205018</v>
      </c>
    </row>
    <row r="1195" spans="1:30" x14ac:dyDescent="0.2">
      <c r="A1195" s="74" t="s">
        <v>2304</v>
      </c>
      <c r="B1195" s="95">
        <v>10.15</v>
      </c>
      <c r="C1195" s="95"/>
      <c r="D1195" s="95">
        <v>92.65</v>
      </c>
      <c r="E1195" s="95">
        <v>63.41</v>
      </c>
      <c r="F1195" s="95">
        <v>1.25</v>
      </c>
      <c r="G1195" s="95"/>
      <c r="H1195" s="95"/>
      <c r="I1195" s="95"/>
      <c r="J1195" s="95">
        <v>94.9</v>
      </c>
      <c r="K1195" s="95">
        <v>83.01</v>
      </c>
      <c r="L1195" s="95">
        <v>0.64</v>
      </c>
      <c r="M1195" s="95">
        <v>0.43</v>
      </c>
      <c r="N1195" s="95"/>
      <c r="O1195" s="95">
        <v>-114.75</v>
      </c>
      <c r="P1195" s="95">
        <v>-1.25</v>
      </c>
      <c r="Q1195" s="95">
        <v>0.11</v>
      </c>
      <c r="R1195" s="95">
        <v>68.44</v>
      </c>
      <c r="S1195" s="95">
        <v>1.35</v>
      </c>
      <c r="T1195" s="95">
        <v>44.63</v>
      </c>
      <c r="U1195" s="95">
        <v>0.02</v>
      </c>
      <c r="V1195" s="95">
        <v>0.17</v>
      </c>
      <c r="W1195" s="95">
        <v>0</v>
      </c>
      <c r="X1195" s="95"/>
      <c r="Y1195" s="95"/>
      <c r="Z1195" s="74" t="s">
        <v>1111</v>
      </c>
      <c r="AA1195" s="95">
        <v>0.16</v>
      </c>
      <c r="AB1195" s="95">
        <v>0.11</v>
      </c>
      <c r="AC1195" s="74" t="s">
        <v>1111</v>
      </c>
      <c r="AD1195" s="95">
        <v>275205018</v>
      </c>
    </row>
    <row r="1196" spans="1:30" x14ac:dyDescent="0.2">
      <c r="A1196" s="74" t="s">
        <v>2305</v>
      </c>
      <c r="B1196" s="95">
        <v>1.59</v>
      </c>
      <c r="C1196" s="95"/>
      <c r="D1196" s="95">
        <v>14.51</v>
      </c>
      <c r="E1196" s="95">
        <v>9.93</v>
      </c>
      <c r="F1196" s="95">
        <v>0.2</v>
      </c>
      <c r="G1196" s="95"/>
      <c r="H1196" s="95"/>
      <c r="I1196" s="95"/>
      <c r="J1196" s="95">
        <v>14.87</v>
      </c>
      <c r="K1196" s="95">
        <v>83.01</v>
      </c>
      <c r="L1196" s="95">
        <v>0.64</v>
      </c>
      <c r="M1196" s="95">
        <v>0.43</v>
      </c>
      <c r="N1196" s="95"/>
      <c r="O1196" s="95">
        <v>-17.98</v>
      </c>
      <c r="P1196" s="95">
        <v>-0.2</v>
      </c>
      <c r="Q1196" s="95">
        <v>0.11</v>
      </c>
      <c r="R1196" s="95">
        <v>68.44</v>
      </c>
      <c r="S1196" s="95">
        <v>1.35</v>
      </c>
      <c r="T1196" s="95">
        <v>44.63</v>
      </c>
      <c r="U1196" s="95">
        <v>0.02</v>
      </c>
      <c r="V1196" s="95">
        <v>0.17</v>
      </c>
      <c r="W1196" s="95">
        <v>0</v>
      </c>
      <c r="X1196" s="95"/>
      <c r="Y1196" s="95"/>
      <c r="Z1196" s="74" t="s">
        <v>1111</v>
      </c>
      <c r="AA1196" s="95">
        <v>0.16</v>
      </c>
      <c r="AB1196" s="95">
        <v>0.11</v>
      </c>
      <c r="AC1196" s="74" t="s">
        <v>1111</v>
      </c>
      <c r="AD1196" s="95">
        <v>275205018</v>
      </c>
    </row>
    <row r="1197" spans="1:30" x14ac:dyDescent="0.2">
      <c r="A1197" s="74" t="s">
        <v>2306</v>
      </c>
      <c r="B1197" s="95">
        <v>60.26</v>
      </c>
      <c r="C1197" s="95"/>
      <c r="D1197" s="95">
        <v>11.2</v>
      </c>
      <c r="E1197" s="95">
        <v>1.84</v>
      </c>
      <c r="F1197" s="95">
        <v>1.63</v>
      </c>
      <c r="G1197" s="95">
        <v>100</v>
      </c>
      <c r="H1197" s="95">
        <v>46.08</v>
      </c>
      <c r="I1197" s="95">
        <v>45.64</v>
      </c>
      <c r="J1197" s="95">
        <v>11.09</v>
      </c>
      <c r="K1197" s="95">
        <v>5.1100000000000003</v>
      </c>
      <c r="L1197" s="95">
        <v>-5.96</v>
      </c>
      <c r="M1197" s="95">
        <v>-0.99</v>
      </c>
      <c r="N1197" s="95">
        <v>5.1100000000000003</v>
      </c>
      <c r="O1197" s="95">
        <v>1.9</v>
      </c>
      <c r="P1197" s="95">
        <v>-15.23</v>
      </c>
      <c r="Q1197" s="95">
        <v>26.18</v>
      </c>
      <c r="R1197" s="95">
        <v>16.39</v>
      </c>
      <c r="S1197" s="95">
        <v>14.6</v>
      </c>
      <c r="T1197" s="95">
        <v>16.39</v>
      </c>
      <c r="U1197" s="95">
        <v>0.89</v>
      </c>
      <c r="V1197" s="95">
        <v>0.11</v>
      </c>
      <c r="W1197" s="95">
        <v>0.32</v>
      </c>
      <c r="X1197" s="95">
        <v>23.82</v>
      </c>
      <c r="Y1197" s="95"/>
      <c r="Z1197" s="74" t="s">
        <v>1111</v>
      </c>
      <c r="AA1197" s="95">
        <v>32.840000000000003</v>
      </c>
      <c r="AB1197" s="95">
        <v>5.38</v>
      </c>
      <c r="AC1197" s="74" t="s">
        <v>1111</v>
      </c>
      <c r="AD1197" s="95">
        <v>4600803240</v>
      </c>
    </row>
    <row r="1198" spans="1:30" x14ac:dyDescent="0.2">
      <c r="A1198" s="74" t="s">
        <v>2307</v>
      </c>
      <c r="B1198" s="95">
        <v>19.13</v>
      </c>
      <c r="C1198" s="95"/>
      <c r="D1198" s="95">
        <v>15.13</v>
      </c>
      <c r="E1198" s="95">
        <v>3.36</v>
      </c>
      <c r="F1198" s="95">
        <v>1.35</v>
      </c>
      <c r="G1198" s="95">
        <v>27.99</v>
      </c>
      <c r="H1198" s="95">
        <v>8.5399999999999991</v>
      </c>
      <c r="I1198" s="95">
        <v>6.12</v>
      </c>
      <c r="J1198" s="95">
        <v>10.84</v>
      </c>
      <c r="K1198" s="95">
        <v>11.86</v>
      </c>
      <c r="L1198" s="95">
        <v>1.04</v>
      </c>
      <c r="M1198" s="95">
        <v>0.32</v>
      </c>
      <c r="N1198" s="95">
        <v>0.93</v>
      </c>
      <c r="O1198" s="95">
        <v>7.76</v>
      </c>
      <c r="P1198" s="95">
        <v>-2.85</v>
      </c>
      <c r="Q1198" s="95">
        <v>1.49</v>
      </c>
      <c r="R1198" s="95">
        <v>22.21</v>
      </c>
      <c r="S1198" s="95">
        <v>8.89</v>
      </c>
      <c r="T1198" s="95">
        <v>18.07</v>
      </c>
      <c r="U1198" s="95">
        <v>0.4</v>
      </c>
      <c r="V1198" s="95">
        <v>0.6</v>
      </c>
      <c r="W1198" s="95">
        <v>1.45</v>
      </c>
      <c r="X1198" s="95"/>
      <c r="Y1198" s="95"/>
      <c r="Z1198" s="74" t="s">
        <v>1111</v>
      </c>
      <c r="AA1198" s="95">
        <v>5.69</v>
      </c>
      <c r="AB1198" s="95">
        <v>1.26</v>
      </c>
      <c r="AC1198" s="74" t="s">
        <v>1111</v>
      </c>
      <c r="AD1198" s="95">
        <v>1801970400</v>
      </c>
    </row>
    <row r="1199" spans="1:30" x14ac:dyDescent="0.2">
      <c r="A1199" s="74" t="s">
        <v>2308</v>
      </c>
      <c r="B1199" s="95">
        <v>13.44</v>
      </c>
      <c r="C1199" s="95">
        <v>8.27</v>
      </c>
      <c r="D1199" s="95">
        <v>13.11</v>
      </c>
      <c r="E1199" s="95">
        <v>24.71</v>
      </c>
      <c r="F1199" s="95">
        <v>15.39</v>
      </c>
      <c r="G1199" s="95">
        <v>100</v>
      </c>
      <c r="H1199" s="95">
        <v>90.46</v>
      </c>
      <c r="I1199" s="95">
        <v>90.46</v>
      </c>
      <c r="J1199" s="95">
        <v>13.11</v>
      </c>
      <c r="K1199" s="95">
        <v>12.78</v>
      </c>
      <c r="L1199" s="95">
        <v>-0.32</v>
      </c>
      <c r="M1199" s="95">
        <v>-0.61</v>
      </c>
      <c r="N1199" s="95">
        <v>11.86</v>
      </c>
      <c r="O1199" s="95">
        <v>80.64</v>
      </c>
      <c r="P1199" s="95">
        <v>-24.7</v>
      </c>
      <c r="Q1199" s="95">
        <v>2.0299999999999998</v>
      </c>
      <c r="R1199" s="95">
        <v>188.51</v>
      </c>
      <c r="S1199" s="95">
        <v>117.42</v>
      </c>
      <c r="T1199" s="95">
        <v>188.51</v>
      </c>
      <c r="U1199" s="95">
        <v>0.62</v>
      </c>
      <c r="V1199" s="95">
        <v>0.38</v>
      </c>
      <c r="W1199" s="95">
        <v>1.3</v>
      </c>
      <c r="X1199" s="95">
        <v>-22.95</v>
      </c>
      <c r="Y1199" s="95">
        <v>-10.47</v>
      </c>
      <c r="Z1199" s="74" t="s">
        <v>1111</v>
      </c>
      <c r="AA1199" s="95">
        <v>0.54</v>
      </c>
      <c r="AB1199" s="95">
        <v>1.03</v>
      </c>
      <c r="AC1199" s="74" t="s">
        <v>1111</v>
      </c>
      <c r="AD1199" s="95">
        <v>80640000</v>
      </c>
    </row>
    <row r="1200" spans="1:30" x14ac:dyDescent="0.2">
      <c r="A1200" s="74" t="s">
        <v>2309</v>
      </c>
      <c r="B1200" s="95">
        <v>1.76</v>
      </c>
      <c r="C1200" s="95"/>
      <c r="D1200" s="95">
        <v>-1.1100000000000001</v>
      </c>
      <c r="E1200" s="95">
        <v>34.979999999999997</v>
      </c>
      <c r="F1200" s="95">
        <v>3.48</v>
      </c>
      <c r="G1200" s="95">
        <v>25.11</v>
      </c>
      <c r="H1200" s="95">
        <v>-831.95</v>
      </c>
      <c r="I1200" s="95">
        <v>-844.73</v>
      </c>
      <c r="J1200" s="95">
        <v>-1.1200000000000001</v>
      </c>
      <c r="K1200" s="95">
        <v>-1.1399999999999999</v>
      </c>
      <c r="L1200" s="95">
        <v>-0.01</v>
      </c>
      <c r="M1200" s="95">
        <v>0.46</v>
      </c>
      <c r="N1200" s="95">
        <v>9.35</v>
      </c>
      <c r="O1200" s="95">
        <v>-10.11</v>
      </c>
      <c r="P1200" s="95">
        <v>-5.03</v>
      </c>
      <c r="Q1200" s="95">
        <v>0.47</v>
      </c>
      <c r="R1200" s="95">
        <v>-3159.51</v>
      </c>
      <c r="S1200" s="95">
        <v>-313.92</v>
      </c>
      <c r="T1200" s="95">
        <v>-943.29</v>
      </c>
      <c r="U1200" s="95">
        <v>0.1</v>
      </c>
      <c r="V1200" s="95">
        <v>0.9</v>
      </c>
      <c r="W1200" s="95">
        <v>0.37</v>
      </c>
      <c r="X1200" s="95">
        <v>9.57</v>
      </c>
      <c r="Y1200" s="95"/>
      <c r="Z1200" s="74" t="s">
        <v>1111</v>
      </c>
      <c r="AA1200" s="95">
        <v>0.05</v>
      </c>
      <c r="AB1200" s="95">
        <v>-1.59</v>
      </c>
      <c r="AC1200" s="74" t="s">
        <v>1111</v>
      </c>
      <c r="AD1200" s="95">
        <v>28680080</v>
      </c>
    </row>
    <row r="1201" spans="1:30" x14ac:dyDescent="0.2">
      <c r="A1201" s="74" t="s">
        <v>2310</v>
      </c>
      <c r="B1201" s="95">
        <v>0.48</v>
      </c>
      <c r="C1201" s="95"/>
      <c r="D1201" s="95">
        <v>-0.3</v>
      </c>
      <c r="E1201" s="95">
        <v>9.5399999999999991</v>
      </c>
      <c r="F1201" s="95">
        <v>0.95</v>
      </c>
      <c r="G1201" s="95">
        <v>25.11</v>
      </c>
      <c r="H1201" s="95">
        <v>-831.95</v>
      </c>
      <c r="I1201" s="95">
        <v>-844.73</v>
      </c>
      <c r="J1201" s="95">
        <v>-0.31</v>
      </c>
      <c r="K1201" s="95">
        <v>-1.1399999999999999</v>
      </c>
      <c r="L1201" s="95">
        <v>-0.01</v>
      </c>
      <c r="M1201" s="95">
        <v>0.46</v>
      </c>
      <c r="N1201" s="95">
        <v>2.5499999999999998</v>
      </c>
      <c r="O1201" s="95">
        <v>-2.76</v>
      </c>
      <c r="P1201" s="95">
        <v>-1.37</v>
      </c>
      <c r="Q1201" s="95">
        <v>0.47</v>
      </c>
      <c r="R1201" s="95">
        <v>-3159.51</v>
      </c>
      <c r="S1201" s="95">
        <v>-313.92</v>
      </c>
      <c r="T1201" s="95">
        <v>-943.29</v>
      </c>
      <c r="U1201" s="95">
        <v>0.1</v>
      </c>
      <c r="V1201" s="95">
        <v>0.9</v>
      </c>
      <c r="W1201" s="95">
        <v>0.37</v>
      </c>
      <c r="X1201" s="95">
        <v>9.57</v>
      </c>
      <c r="Y1201" s="95"/>
      <c r="Z1201" s="74" t="s">
        <v>1111</v>
      </c>
      <c r="AA1201" s="95">
        <v>0.05</v>
      </c>
      <c r="AB1201" s="95">
        <v>-1.59</v>
      </c>
      <c r="AC1201" s="74" t="s">
        <v>1111</v>
      </c>
      <c r="AD1201" s="95">
        <v>28680080</v>
      </c>
    </row>
    <row r="1202" spans="1:30" x14ac:dyDescent="0.2">
      <c r="A1202" s="74" t="s">
        <v>2311</v>
      </c>
      <c r="B1202" s="95">
        <v>33.72</v>
      </c>
      <c r="C1202" s="95"/>
      <c r="D1202" s="95">
        <v>18.690000000000001</v>
      </c>
      <c r="E1202" s="95">
        <v>1.83</v>
      </c>
      <c r="F1202" s="95">
        <v>1.1299999999999999</v>
      </c>
      <c r="G1202" s="95">
        <v>33.42</v>
      </c>
      <c r="H1202" s="95">
        <v>6.78</v>
      </c>
      <c r="I1202" s="95">
        <v>4.84</v>
      </c>
      <c r="J1202" s="95">
        <v>13.36</v>
      </c>
      <c r="K1202" s="95">
        <v>9.81</v>
      </c>
      <c r="L1202" s="95">
        <v>-3.55</v>
      </c>
      <c r="M1202" s="95">
        <v>-0.49</v>
      </c>
      <c r="N1202" s="95">
        <v>0.91</v>
      </c>
      <c r="O1202" s="95">
        <v>3.75</v>
      </c>
      <c r="P1202" s="95">
        <v>-2.85</v>
      </c>
      <c r="Q1202" s="95">
        <v>1.99</v>
      </c>
      <c r="R1202" s="95">
        <v>9.81</v>
      </c>
      <c r="S1202" s="95">
        <v>6.04</v>
      </c>
      <c r="T1202" s="95">
        <v>9.9499999999999993</v>
      </c>
      <c r="U1202" s="95">
        <v>0.62</v>
      </c>
      <c r="V1202" s="95">
        <v>0.38</v>
      </c>
      <c r="W1202" s="95">
        <v>1.25</v>
      </c>
      <c r="X1202" s="95">
        <v>9.39</v>
      </c>
      <c r="Y1202" s="95">
        <v>4.63</v>
      </c>
      <c r="Z1202" s="74" t="s">
        <v>1111</v>
      </c>
      <c r="AA1202" s="95">
        <v>18.38</v>
      </c>
      <c r="AB1202" s="95">
        <v>1.8</v>
      </c>
      <c r="AC1202" s="74" t="s">
        <v>1111</v>
      </c>
      <c r="AD1202" s="95">
        <v>2047555956</v>
      </c>
    </row>
    <row r="1203" spans="1:30" x14ac:dyDescent="0.2">
      <c r="A1203" s="74" t="s">
        <v>2312</v>
      </c>
      <c r="B1203" s="95">
        <v>9.2200000000000006</v>
      </c>
      <c r="C1203" s="95"/>
      <c r="D1203" s="95">
        <v>-3.16</v>
      </c>
      <c r="E1203" s="95">
        <v>2.08</v>
      </c>
      <c r="F1203" s="95">
        <v>1.87</v>
      </c>
      <c r="G1203" s="95"/>
      <c r="H1203" s="95"/>
      <c r="I1203" s="95"/>
      <c r="J1203" s="95">
        <v>-3.16</v>
      </c>
      <c r="K1203" s="95">
        <v>-1.85</v>
      </c>
      <c r="L1203" s="95">
        <v>1.31</v>
      </c>
      <c r="M1203" s="95">
        <v>-0.86</v>
      </c>
      <c r="N1203" s="95"/>
      <c r="O1203" s="95">
        <v>2.62</v>
      </c>
      <c r="P1203" s="95">
        <v>-9.84</v>
      </c>
      <c r="Q1203" s="95">
        <v>8.44</v>
      </c>
      <c r="R1203" s="95">
        <v>-65.66</v>
      </c>
      <c r="S1203" s="95">
        <v>-59.09</v>
      </c>
      <c r="T1203" s="95">
        <v>-65.66</v>
      </c>
      <c r="U1203" s="95">
        <v>0.9</v>
      </c>
      <c r="V1203" s="95">
        <v>0.1</v>
      </c>
      <c r="W1203" s="95">
        <v>0</v>
      </c>
      <c r="X1203" s="95"/>
      <c r="Y1203" s="95"/>
      <c r="Z1203" s="74" t="s">
        <v>1111</v>
      </c>
      <c r="AA1203" s="95">
        <v>4.4400000000000004</v>
      </c>
      <c r="AB1203" s="95">
        <v>-2.92</v>
      </c>
      <c r="AC1203" s="74" t="s">
        <v>1111</v>
      </c>
      <c r="AD1203" s="95">
        <v>275471472</v>
      </c>
    </row>
    <row r="1204" spans="1:30" x14ac:dyDescent="0.2">
      <c r="A1204" s="74" t="s">
        <v>2313</v>
      </c>
      <c r="B1204" s="95">
        <v>87.14</v>
      </c>
      <c r="C1204" s="95"/>
      <c r="D1204" s="95">
        <v>20.58</v>
      </c>
      <c r="E1204" s="95">
        <v>3.39</v>
      </c>
      <c r="F1204" s="95">
        <v>2.2400000000000002</v>
      </c>
      <c r="G1204" s="95">
        <v>50.9</v>
      </c>
      <c r="H1204" s="95">
        <v>18.149999999999999</v>
      </c>
      <c r="I1204" s="95">
        <v>15.89</v>
      </c>
      <c r="J1204" s="95">
        <v>18.02</v>
      </c>
      <c r="K1204" s="95">
        <v>16.59</v>
      </c>
      <c r="L1204" s="95">
        <v>-1.43</v>
      </c>
      <c r="M1204" s="95">
        <v>-0.27</v>
      </c>
      <c r="N1204" s="95">
        <v>3.27</v>
      </c>
      <c r="O1204" s="95">
        <v>11.1</v>
      </c>
      <c r="P1204" s="95">
        <v>-3.9</v>
      </c>
      <c r="Q1204" s="95">
        <v>1.9</v>
      </c>
      <c r="R1204" s="95">
        <v>16.48</v>
      </c>
      <c r="S1204" s="95">
        <v>10.87</v>
      </c>
      <c r="T1204" s="95">
        <v>16.55</v>
      </c>
      <c r="U1204" s="95">
        <v>0.66</v>
      </c>
      <c r="V1204" s="95">
        <v>0.34</v>
      </c>
      <c r="W1204" s="95">
        <v>0.68</v>
      </c>
      <c r="X1204" s="95">
        <v>3.21</v>
      </c>
      <c r="Y1204" s="95">
        <v>11.95</v>
      </c>
      <c r="Z1204" s="74" t="s">
        <v>1111</v>
      </c>
      <c r="AA1204" s="95">
        <v>25.69</v>
      </c>
      <c r="AB1204" s="95">
        <v>4.2300000000000004</v>
      </c>
      <c r="AC1204" s="74" t="s">
        <v>1111</v>
      </c>
      <c r="AD1204" s="95">
        <v>4978831040</v>
      </c>
    </row>
    <row r="1205" spans="1:30" x14ac:dyDescent="0.2">
      <c r="A1205" s="74" t="s">
        <v>2314</v>
      </c>
      <c r="B1205" s="95">
        <v>182.25</v>
      </c>
      <c r="C1205" s="95"/>
      <c r="D1205" s="95">
        <v>54.64</v>
      </c>
      <c r="E1205" s="95">
        <v>14.43</v>
      </c>
      <c r="F1205" s="95">
        <v>7.6</v>
      </c>
      <c r="G1205" s="95">
        <v>23.52</v>
      </c>
      <c r="H1205" s="95">
        <v>12.37</v>
      </c>
      <c r="I1205" s="95">
        <v>9.89</v>
      </c>
      <c r="J1205" s="95">
        <v>43.71</v>
      </c>
      <c r="K1205" s="95">
        <v>41.94</v>
      </c>
      <c r="L1205" s="95">
        <v>-1.77</v>
      </c>
      <c r="M1205" s="95">
        <v>-0.59</v>
      </c>
      <c r="N1205" s="95">
        <v>5.41</v>
      </c>
      <c r="O1205" s="95">
        <v>29.52</v>
      </c>
      <c r="P1205" s="95">
        <v>-21.13</v>
      </c>
      <c r="Q1205" s="95">
        <v>1.67</v>
      </c>
      <c r="R1205" s="95">
        <v>26.41</v>
      </c>
      <c r="S1205" s="95">
        <v>13.91</v>
      </c>
      <c r="T1205" s="95">
        <v>26.41</v>
      </c>
      <c r="U1205" s="95">
        <v>0.53</v>
      </c>
      <c r="V1205" s="95">
        <v>0.47</v>
      </c>
      <c r="W1205" s="95">
        <v>1.41</v>
      </c>
      <c r="X1205" s="95">
        <v>1.88</v>
      </c>
      <c r="Y1205" s="95">
        <v>10.199999999999999</v>
      </c>
      <c r="Z1205" s="74" t="s">
        <v>1111</v>
      </c>
      <c r="AA1205" s="95">
        <v>12.63</v>
      </c>
      <c r="AB1205" s="95">
        <v>3.34</v>
      </c>
      <c r="AC1205" s="74" t="s">
        <v>1111</v>
      </c>
      <c r="AD1205" s="95">
        <v>3229451775</v>
      </c>
    </row>
    <row r="1206" spans="1:30" x14ac:dyDescent="0.2">
      <c r="A1206" s="74" t="s">
        <v>2315</v>
      </c>
      <c r="B1206" s="95">
        <v>1.73</v>
      </c>
      <c r="C1206" s="95"/>
      <c r="D1206" s="95">
        <v>-12.1</v>
      </c>
      <c r="E1206" s="95">
        <v>0.77</v>
      </c>
      <c r="F1206" s="95">
        <v>0.67</v>
      </c>
      <c r="G1206" s="95"/>
      <c r="H1206" s="95"/>
      <c r="I1206" s="95"/>
      <c r="J1206" s="95">
        <v>-19.399999999999999</v>
      </c>
      <c r="K1206" s="95">
        <v>-1.01</v>
      </c>
      <c r="L1206" s="95">
        <v>18.38</v>
      </c>
      <c r="M1206" s="95">
        <v>-0.73</v>
      </c>
      <c r="N1206" s="95"/>
      <c r="O1206" s="95">
        <v>1.19</v>
      </c>
      <c r="P1206" s="95">
        <v>-1.99</v>
      </c>
      <c r="Q1206" s="95">
        <v>6.97</v>
      </c>
      <c r="R1206" s="95">
        <v>-6.33</v>
      </c>
      <c r="S1206" s="95">
        <v>-5.58</v>
      </c>
      <c r="T1206" s="95">
        <v>-3.95</v>
      </c>
      <c r="U1206" s="95">
        <v>0.88</v>
      </c>
      <c r="V1206" s="95">
        <v>0.12</v>
      </c>
      <c r="W1206" s="95">
        <v>0</v>
      </c>
      <c r="X1206" s="95"/>
      <c r="Y1206" s="95"/>
      <c r="Z1206" s="74" t="s">
        <v>1111</v>
      </c>
      <c r="AA1206" s="95">
        <v>2.2599999999999998</v>
      </c>
      <c r="AB1206" s="95">
        <v>-0.14000000000000001</v>
      </c>
      <c r="AC1206" s="74" t="s">
        <v>1111</v>
      </c>
      <c r="AD1206" s="95">
        <v>80528905</v>
      </c>
    </row>
    <row r="1207" spans="1:30" x14ac:dyDescent="0.2">
      <c r="A1207" s="74" t="s">
        <v>2316</v>
      </c>
      <c r="B1207" s="95">
        <v>167.27</v>
      </c>
      <c r="C1207" s="95"/>
      <c r="D1207" s="95">
        <v>-181.1</v>
      </c>
      <c r="E1207" s="95">
        <v>40.46</v>
      </c>
      <c r="F1207" s="95">
        <v>11.63</v>
      </c>
      <c r="G1207" s="95">
        <v>73.760000000000005</v>
      </c>
      <c r="H1207" s="95">
        <v>-9.9600000000000009</v>
      </c>
      <c r="I1207" s="95">
        <v>-16.48</v>
      </c>
      <c r="J1207" s="95">
        <v>-299.56</v>
      </c>
      <c r="K1207" s="95">
        <v>-290.85000000000002</v>
      </c>
      <c r="L1207" s="95">
        <v>9.1199999999999992</v>
      </c>
      <c r="M1207" s="95">
        <v>-1.23</v>
      </c>
      <c r="N1207" s="95">
        <v>29.84</v>
      </c>
      <c r="O1207" s="95">
        <v>34.299999999999997</v>
      </c>
      <c r="P1207" s="95">
        <v>-40.83</v>
      </c>
      <c r="Q1207" s="95">
        <v>1.9</v>
      </c>
      <c r="R1207" s="95">
        <v>-22.34</v>
      </c>
      <c r="S1207" s="95">
        <v>-6.42</v>
      </c>
      <c r="T1207" s="95">
        <v>-11.24</v>
      </c>
      <c r="U1207" s="95">
        <v>0.28999999999999998</v>
      </c>
      <c r="V1207" s="95">
        <v>0.71</v>
      </c>
      <c r="W1207" s="95">
        <v>0.39</v>
      </c>
      <c r="X1207" s="95"/>
      <c r="Y1207" s="95"/>
      <c r="Z1207" s="74" t="s">
        <v>1111</v>
      </c>
      <c r="AA1207" s="95">
        <v>4.13</v>
      </c>
      <c r="AB1207" s="95">
        <v>-0.92</v>
      </c>
      <c r="AC1207" s="74" t="s">
        <v>1111</v>
      </c>
      <c r="AD1207" s="95">
        <v>38414332750</v>
      </c>
    </row>
    <row r="1208" spans="1:30" x14ac:dyDescent="0.2">
      <c r="A1208" s="74" t="s">
        <v>2317</v>
      </c>
      <c r="B1208" s="95">
        <v>6.96</v>
      </c>
      <c r="C1208" s="95">
        <v>10.78</v>
      </c>
      <c r="D1208" s="95">
        <v>9.44</v>
      </c>
      <c r="E1208" s="95">
        <v>1.54</v>
      </c>
      <c r="F1208" s="95">
        <v>1.1599999999999999</v>
      </c>
      <c r="G1208" s="95">
        <v>28.3</v>
      </c>
      <c r="H1208" s="95">
        <v>11.27</v>
      </c>
      <c r="I1208" s="95">
        <v>9.26</v>
      </c>
      <c r="J1208" s="95">
        <v>7.75</v>
      </c>
      <c r="K1208" s="95">
        <v>7.54</v>
      </c>
      <c r="L1208" s="95">
        <v>-0.21</v>
      </c>
      <c r="M1208" s="95">
        <v>-0.04</v>
      </c>
      <c r="N1208" s="95">
        <v>0.87</v>
      </c>
      <c r="O1208" s="95">
        <v>2.14</v>
      </c>
      <c r="P1208" s="95">
        <v>-4.5999999999999996</v>
      </c>
      <c r="Q1208" s="95">
        <v>3.61</v>
      </c>
      <c r="R1208" s="95">
        <v>16.29</v>
      </c>
      <c r="S1208" s="95">
        <v>12.27</v>
      </c>
      <c r="T1208" s="95">
        <v>16.29</v>
      </c>
      <c r="U1208" s="95">
        <v>0.75</v>
      </c>
      <c r="V1208" s="95">
        <v>0.25</v>
      </c>
      <c r="W1208" s="95">
        <v>1.32</v>
      </c>
      <c r="X1208" s="95">
        <v>-1.26</v>
      </c>
      <c r="Y1208" s="95">
        <v>-2.29</v>
      </c>
      <c r="Z1208" s="74" t="s">
        <v>1111</v>
      </c>
      <c r="AA1208" s="95">
        <v>4.5199999999999996</v>
      </c>
      <c r="AB1208" s="95">
        <v>0.74</v>
      </c>
      <c r="AC1208" s="74" t="s">
        <v>1111</v>
      </c>
      <c r="AD1208" s="95">
        <v>70140096</v>
      </c>
    </row>
    <row r="1209" spans="1:30" x14ac:dyDescent="0.2">
      <c r="A1209" s="74" t="s">
        <v>2318</v>
      </c>
      <c r="B1209" s="95">
        <v>17.88</v>
      </c>
      <c r="C1209" s="95"/>
      <c r="D1209" s="95">
        <v>388.95</v>
      </c>
      <c r="E1209" s="95">
        <v>2.2599999999999998</v>
      </c>
      <c r="F1209" s="95">
        <v>0.86</v>
      </c>
      <c r="G1209" s="95">
        <v>66.38</v>
      </c>
      <c r="H1209" s="95">
        <v>6.57</v>
      </c>
      <c r="I1209" s="95">
        <v>0.63</v>
      </c>
      <c r="J1209" s="95">
        <v>37.24</v>
      </c>
      <c r="K1209" s="95">
        <v>50.18</v>
      </c>
      <c r="L1209" s="95">
        <v>12.94</v>
      </c>
      <c r="M1209" s="95">
        <v>0.78</v>
      </c>
      <c r="N1209" s="95">
        <v>2.4500000000000002</v>
      </c>
      <c r="O1209" s="95">
        <v>3.58</v>
      </c>
      <c r="P1209" s="95">
        <v>-1.25</v>
      </c>
      <c r="Q1209" s="95">
        <v>4.21</v>
      </c>
      <c r="R1209" s="95">
        <v>0.57999999999999996</v>
      </c>
      <c r="S1209" s="95">
        <v>0.22</v>
      </c>
      <c r="T1209" s="95">
        <v>2.94</v>
      </c>
      <c r="U1209" s="95">
        <v>0.38</v>
      </c>
      <c r="V1209" s="95">
        <v>0.62</v>
      </c>
      <c r="W1209" s="95">
        <v>0.35</v>
      </c>
      <c r="X1209" s="95">
        <v>11.66</v>
      </c>
      <c r="Y1209" s="95"/>
      <c r="Z1209" s="74" t="s">
        <v>1111</v>
      </c>
      <c r="AA1209" s="95">
        <v>7.92</v>
      </c>
      <c r="AB1209" s="95">
        <v>0.05</v>
      </c>
      <c r="AC1209" s="74" t="s">
        <v>1111</v>
      </c>
      <c r="AD1209" s="95">
        <v>703213248</v>
      </c>
    </row>
    <row r="1210" spans="1:30" x14ac:dyDescent="0.2">
      <c r="A1210" s="74" t="s">
        <v>2319</v>
      </c>
      <c r="B1210" s="95">
        <v>9.24</v>
      </c>
      <c r="C1210" s="95">
        <v>0.78</v>
      </c>
      <c r="D1210" s="95">
        <v>78.849999999999994</v>
      </c>
      <c r="E1210" s="95">
        <v>0.46</v>
      </c>
      <c r="F1210" s="95">
        <v>0.03</v>
      </c>
      <c r="G1210" s="95">
        <v>79.150000000000006</v>
      </c>
      <c r="H1210" s="95">
        <v>0</v>
      </c>
      <c r="I1210" s="95">
        <v>0.87</v>
      </c>
      <c r="J1210" s="95"/>
      <c r="K1210" s="95"/>
      <c r="L1210" s="95"/>
      <c r="M1210" s="95">
        <v>-4.62</v>
      </c>
      <c r="N1210" s="95">
        <v>0.69</v>
      </c>
      <c r="O1210" s="95">
        <v>0.1</v>
      </c>
      <c r="P1210" s="95">
        <v>-0.22</v>
      </c>
      <c r="Q1210" s="95">
        <v>1.43</v>
      </c>
      <c r="R1210" s="95">
        <v>0.57999999999999996</v>
      </c>
      <c r="S1210" s="95">
        <v>0.03</v>
      </c>
      <c r="T1210" s="95"/>
      <c r="U1210" s="95">
        <v>0.06</v>
      </c>
      <c r="V1210" s="95">
        <v>0.94</v>
      </c>
      <c r="W1210" s="95">
        <v>0.04</v>
      </c>
      <c r="X1210" s="95">
        <v>-0.5</v>
      </c>
      <c r="Y1210" s="95"/>
      <c r="Z1210" s="74" t="s">
        <v>1111</v>
      </c>
      <c r="AA1210" s="95">
        <v>20.13</v>
      </c>
      <c r="AB1210" s="95">
        <v>0.12</v>
      </c>
      <c r="AC1210" s="74" t="s">
        <v>1111</v>
      </c>
      <c r="AD1210" s="95">
        <v>22103072376</v>
      </c>
    </row>
    <row r="1211" spans="1:30" x14ac:dyDescent="0.2">
      <c r="A1211" s="74" t="s">
        <v>2320</v>
      </c>
      <c r="B1211" s="95">
        <v>15.75</v>
      </c>
      <c r="C1211" s="95">
        <v>2.78</v>
      </c>
      <c r="D1211" s="95">
        <v>19.13</v>
      </c>
      <c r="E1211" s="95">
        <v>1.76</v>
      </c>
      <c r="F1211" s="95">
        <v>0.49</v>
      </c>
      <c r="G1211" s="95">
        <v>29.11</v>
      </c>
      <c r="H1211" s="95">
        <v>18.66</v>
      </c>
      <c r="I1211" s="95">
        <v>9.15</v>
      </c>
      <c r="J1211" s="95">
        <v>9.3800000000000008</v>
      </c>
      <c r="K1211" s="95">
        <v>15.91</v>
      </c>
      <c r="L1211" s="95">
        <v>6.56</v>
      </c>
      <c r="M1211" s="95">
        <v>1.23</v>
      </c>
      <c r="N1211" s="95">
        <v>1.75</v>
      </c>
      <c r="O1211" s="95">
        <v>4.1900000000000004</v>
      </c>
      <c r="P1211" s="95">
        <v>-0.65</v>
      </c>
      <c r="Q1211" s="95">
        <v>1.95</v>
      </c>
      <c r="R1211" s="95">
        <v>9.2100000000000009</v>
      </c>
      <c r="S1211" s="95">
        <v>2.58</v>
      </c>
      <c r="T1211" s="95">
        <v>5.77</v>
      </c>
      <c r="U1211" s="95">
        <v>0.28000000000000003</v>
      </c>
      <c r="V1211" s="95">
        <v>0.72</v>
      </c>
      <c r="W1211" s="95">
        <v>0.28000000000000003</v>
      </c>
      <c r="X1211" s="95">
        <v>0.68</v>
      </c>
      <c r="Y1211" s="95">
        <v>15.34</v>
      </c>
      <c r="Z1211" s="74" t="s">
        <v>1111</v>
      </c>
      <c r="AA1211" s="95">
        <v>8.94</v>
      </c>
      <c r="AB1211" s="95">
        <v>0.82</v>
      </c>
      <c r="AC1211" s="74" t="s">
        <v>1111</v>
      </c>
      <c r="AD1211" s="95">
        <v>7327132722</v>
      </c>
    </row>
    <row r="1212" spans="1:30" x14ac:dyDescent="0.2">
      <c r="A1212" s="74" t="s">
        <v>2321</v>
      </c>
      <c r="B1212" s="95">
        <v>7.8</v>
      </c>
      <c r="C1212" s="95"/>
      <c r="D1212" s="95">
        <v>269.61</v>
      </c>
      <c r="E1212" s="95">
        <v>13.06</v>
      </c>
      <c r="F1212" s="95">
        <v>3.6</v>
      </c>
      <c r="G1212" s="95">
        <v>51.66</v>
      </c>
      <c r="H1212" s="95">
        <v>1.04</v>
      </c>
      <c r="I1212" s="95">
        <v>0.88</v>
      </c>
      <c r="J1212" s="95">
        <v>227.19</v>
      </c>
      <c r="K1212" s="95">
        <v>216.89</v>
      </c>
      <c r="L1212" s="95">
        <v>-10.3</v>
      </c>
      <c r="M1212" s="95">
        <v>-0.59</v>
      </c>
      <c r="N1212" s="95">
        <v>2.37</v>
      </c>
      <c r="O1212" s="95">
        <v>85.22</v>
      </c>
      <c r="P1212" s="95">
        <v>-6.76</v>
      </c>
      <c r="Q1212" s="95">
        <v>1.1000000000000001</v>
      </c>
      <c r="R1212" s="95">
        <v>4.84</v>
      </c>
      <c r="S1212" s="95">
        <v>1.33</v>
      </c>
      <c r="T1212" s="95">
        <v>4.84</v>
      </c>
      <c r="U1212" s="95">
        <v>0.28000000000000003</v>
      </c>
      <c r="V1212" s="95">
        <v>0.72</v>
      </c>
      <c r="W1212" s="95">
        <v>1.52</v>
      </c>
      <c r="X1212" s="95">
        <v>29.7</v>
      </c>
      <c r="Y1212" s="95"/>
      <c r="Z1212" s="74" t="s">
        <v>1111</v>
      </c>
      <c r="AA1212" s="95">
        <v>0.6</v>
      </c>
      <c r="AB1212" s="95">
        <v>0.03</v>
      </c>
      <c r="AC1212" s="74" t="s">
        <v>1111</v>
      </c>
      <c r="AD1212" s="95">
        <v>105416220</v>
      </c>
    </row>
    <row r="1213" spans="1:30" x14ac:dyDescent="0.2">
      <c r="A1213" s="74" t="s">
        <v>2322</v>
      </c>
      <c r="B1213" s="95">
        <v>56.9</v>
      </c>
      <c r="C1213" s="95">
        <v>2.6</v>
      </c>
      <c r="D1213" s="95">
        <v>21.06</v>
      </c>
      <c r="E1213" s="95">
        <v>5.62</v>
      </c>
      <c r="F1213" s="95">
        <v>2.5</v>
      </c>
      <c r="G1213" s="95">
        <v>63.73</v>
      </c>
      <c r="H1213" s="95">
        <v>28.09</v>
      </c>
      <c r="I1213" s="95">
        <v>22.44</v>
      </c>
      <c r="J1213" s="95">
        <v>16.82</v>
      </c>
      <c r="K1213" s="95">
        <v>15.88</v>
      </c>
      <c r="L1213" s="95">
        <v>-0.97</v>
      </c>
      <c r="M1213" s="95">
        <v>-0.32</v>
      </c>
      <c r="N1213" s="95">
        <v>4.7300000000000004</v>
      </c>
      <c r="O1213" s="95">
        <v>16.72</v>
      </c>
      <c r="P1213" s="95">
        <v>-4.1100000000000003</v>
      </c>
      <c r="Q1213" s="95">
        <v>1.62</v>
      </c>
      <c r="R1213" s="95">
        <v>26.69</v>
      </c>
      <c r="S1213" s="95">
        <v>11.87</v>
      </c>
      <c r="T1213" s="95">
        <v>21.89</v>
      </c>
      <c r="U1213" s="95">
        <v>0.44</v>
      </c>
      <c r="V1213" s="95">
        <v>0.56000000000000005</v>
      </c>
      <c r="W1213" s="95">
        <v>0.53</v>
      </c>
      <c r="X1213" s="95">
        <v>0.23</v>
      </c>
      <c r="Y1213" s="95">
        <v>-0.28000000000000003</v>
      </c>
      <c r="Z1213" s="74" t="s">
        <v>1111</v>
      </c>
      <c r="AA1213" s="95">
        <v>10.119999999999999</v>
      </c>
      <c r="AB1213" s="95">
        <v>2.7</v>
      </c>
      <c r="AC1213" s="74" t="s">
        <v>1111</v>
      </c>
      <c r="AD1213" s="95">
        <v>240445752266</v>
      </c>
    </row>
    <row r="1214" spans="1:30" x14ac:dyDescent="0.2">
      <c r="A1214" s="74" t="s">
        <v>2323</v>
      </c>
      <c r="B1214" s="95">
        <v>0.4</v>
      </c>
      <c r="C1214" s="95"/>
      <c r="D1214" s="95">
        <v>-10.95</v>
      </c>
      <c r="E1214" s="95">
        <v>-12.08</v>
      </c>
      <c r="F1214" s="95">
        <v>1.1100000000000001</v>
      </c>
      <c r="G1214" s="95">
        <v>16.649999999999999</v>
      </c>
      <c r="H1214" s="95">
        <v>-7.16</v>
      </c>
      <c r="I1214" s="95">
        <v>-11.85</v>
      </c>
      <c r="J1214" s="95">
        <v>-18.13</v>
      </c>
      <c r="K1214" s="95">
        <v>-18</v>
      </c>
      <c r="L1214" s="95">
        <v>0.13</v>
      </c>
      <c r="M1214" s="95"/>
      <c r="N1214" s="95">
        <v>1.3</v>
      </c>
      <c r="O1214" s="95">
        <v>-9.23</v>
      </c>
      <c r="P1214" s="95">
        <v>-26.24</v>
      </c>
      <c r="Q1214" s="95">
        <v>0.89</v>
      </c>
      <c r="R1214" s="95">
        <v>-110.38</v>
      </c>
      <c r="S1214" s="95">
        <v>-10.1</v>
      </c>
      <c r="T1214" s="95">
        <v>66.64</v>
      </c>
      <c r="U1214" s="95">
        <v>-0.09</v>
      </c>
      <c r="V1214" s="95">
        <v>1.0900000000000001</v>
      </c>
      <c r="W1214" s="95">
        <v>0.85</v>
      </c>
      <c r="X1214" s="95">
        <v>-33.880000000000003</v>
      </c>
      <c r="Y1214" s="95"/>
      <c r="Z1214" s="74" t="s">
        <v>1111</v>
      </c>
      <c r="AA1214" s="95">
        <v>-0.03</v>
      </c>
      <c r="AB1214" s="95">
        <v>-0.04</v>
      </c>
      <c r="AC1214" s="74" t="s">
        <v>1111</v>
      </c>
      <c r="AD1214" s="95">
        <v>58414640</v>
      </c>
    </row>
    <row r="1215" spans="1:30" x14ac:dyDescent="0.2">
      <c r="A1215" s="74" t="s">
        <v>2324</v>
      </c>
      <c r="B1215" s="95">
        <v>69.650000000000006</v>
      </c>
      <c r="C1215" s="95"/>
      <c r="D1215" s="95">
        <v>116.83</v>
      </c>
      <c r="E1215" s="95">
        <v>4.91</v>
      </c>
      <c r="F1215" s="95">
        <v>3.86</v>
      </c>
      <c r="G1215" s="95">
        <v>81.45</v>
      </c>
      <c r="H1215" s="95">
        <v>18.11</v>
      </c>
      <c r="I1215" s="95">
        <v>12.51</v>
      </c>
      <c r="J1215" s="95">
        <v>80.73</v>
      </c>
      <c r="K1215" s="95">
        <v>73</v>
      </c>
      <c r="L1215" s="95">
        <v>-7.73</v>
      </c>
      <c r="M1215" s="95">
        <v>-0.47</v>
      </c>
      <c r="N1215" s="95">
        <v>14.62</v>
      </c>
      <c r="O1215" s="95">
        <v>7.66</v>
      </c>
      <c r="P1215" s="95">
        <v>-8.5500000000000007</v>
      </c>
      <c r="Q1215" s="95">
        <v>12.18</v>
      </c>
      <c r="R1215" s="95">
        <v>4.2</v>
      </c>
      <c r="S1215" s="95">
        <v>3.3</v>
      </c>
      <c r="T1215" s="95">
        <v>3.85</v>
      </c>
      <c r="U1215" s="95">
        <v>0.79</v>
      </c>
      <c r="V1215" s="95">
        <v>0.21</v>
      </c>
      <c r="W1215" s="95">
        <v>0.26</v>
      </c>
      <c r="X1215" s="95">
        <v>18.440000000000001</v>
      </c>
      <c r="Y1215" s="95"/>
      <c r="Z1215" s="74" t="s">
        <v>1111</v>
      </c>
      <c r="AA1215" s="95">
        <v>14.19</v>
      </c>
      <c r="AB1215" s="95">
        <v>0.6</v>
      </c>
      <c r="AC1215" s="74" t="s">
        <v>1111</v>
      </c>
      <c r="AD1215" s="95">
        <v>27507278470</v>
      </c>
    </row>
    <row r="1216" spans="1:30" x14ac:dyDescent="0.2">
      <c r="A1216" s="74" t="s">
        <v>2325</v>
      </c>
      <c r="B1216" s="95">
        <v>56.89</v>
      </c>
      <c r="C1216" s="95">
        <v>1.76</v>
      </c>
      <c r="D1216" s="95">
        <v>27.17</v>
      </c>
      <c r="E1216" s="95">
        <v>4.22</v>
      </c>
      <c r="F1216" s="95">
        <v>1.36</v>
      </c>
      <c r="G1216" s="95">
        <v>48.03</v>
      </c>
      <c r="H1216" s="95">
        <v>10.76</v>
      </c>
      <c r="I1216" s="95">
        <v>6.62</v>
      </c>
      <c r="J1216" s="95">
        <v>16.73</v>
      </c>
      <c r="K1216" s="95">
        <v>18.09</v>
      </c>
      <c r="L1216" s="95">
        <v>1.36</v>
      </c>
      <c r="M1216" s="95">
        <v>0.34</v>
      </c>
      <c r="N1216" s="95">
        <v>1.8</v>
      </c>
      <c r="O1216" s="95">
        <v>31.76</v>
      </c>
      <c r="P1216" s="95">
        <v>-2.89</v>
      </c>
      <c r="Q1216" s="95">
        <v>1.0900000000000001</v>
      </c>
      <c r="R1216" s="95">
        <v>15.53</v>
      </c>
      <c r="S1216" s="95">
        <v>5.01</v>
      </c>
      <c r="T1216" s="95">
        <v>10.16</v>
      </c>
      <c r="U1216" s="95">
        <v>0.32</v>
      </c>
      <c r="V1216" s="95">
        <v>0.68</v>
      </c>
      <c r="W1216" s="95">
        <v>0.76</v>
      </c>
      <c r="X1216" s="95">
        <v>5.65</v>
      </c>
      <c r="Y1216" s="95">
        <v>-1.26</v>
      </c>
      <c r="Z1216" s="74" t="s">
        <v>1111</v>
      </c>
      <c r="AA1216" s="95">
        <v>13.48</v>
      </c>
      <c r="AB1216" s="95">
        <v>2.09</v>
      </c>
      <c r="AC1216" s="74" t="s">
        <v>1111</v>
      </c>
      <c r="AD1216" s="95">
        <v>1857219562</v>
      </c>
    </row>
    <row r="1217" spans="1:30" x14ac:dyDescent="0.2">
      <c r="A1217" s="74" t="s">
        <v>2326</v>
      </c>
      <c r="B1217" s="95">
        <v>18.79</v>
      </c>
      <c r="C1217" s="95"/>
      <c r="D1217" s="95">
        <v>-38.17</v>
      </c>
      <c r="E1217" s="95">
        <v>2.9</v>
      </c>
      <c r="F1217" s="95">
        <v>2.29</v>
      </c>
      <c r="G1217" s="95">
        <v>75.52</v>
      </c>
      <c r="H1217" s="95">
        <v>-7.01</v>
      </c>
      <c r="I1217" s="95">
        <v>-7.77</v>
      </c>
      <c r="J1217" s="95">
        <v>-42.35</v>
      </c>
      <c r="K1217" s="95">
        <v>-31.92</v>
      </c>
      <c r="L1217" s="95">
        <v>10.43</v>
      </c>
      <c r="M1217" s="95">
        <v>-0.71</v>
      </c>
      <c r="N1217" s="95">
        <v>2.97</v>
      </c>
      <c r="O1217" s="95">
        <v>3.46</v>
      </c>
      <c r="P1217" s="95">
        <v>-11.02</v>
      </c>
      <c r="Q1217" s="95">
        <v>6.11</v>
      </c>
      <c r="R1217" s="95">
        <v>-7.58</v>
      </c>
      <c r="S1217" s="95">
        <v>-6.01</v>
      </c>
      <c r="T1217" s="95">
        <v>-6.96</v>
      </c>
      <c r="U1217" s="95">
        <v>0.79</v>
      </c>
      <c r="V1217" s="95">
        <v>0.21</v>
      </c>
      <c r="W1217" s="95">
        <v>0.77</v>
      </c>
      <c r="X1217" s="95">
        <v>7.76</v>
      </c>
      <c r="Y1217" s="95"/>
      <c r="Z1217" s="74" t="s">
        <v>1111</v>
      </c>
      <c r="AA1217" s="95">
        <v>6.49</v>
      </c>
      <c r="AB1217" s="95">
        <v>-0.49</v>
      </c>
      <c r="AC1217" s="74" t="s">
        <v>1111</v>
      </c>
      <c r="AD1217" s="95">
        <v>761947653</v>
      </c>
    </row>
    <row r="1218" spans="1:30" x14ac:dyDescent="0.2">
      <c r="A1218" s="74" t="s">
        <v>2327</v>
      </c>
      <c r="B1218" s="95">
        <v>25.61</v>
      </c>
      <c r="C1218" s="95"/>
      <c r="D1218" s="95">
        <v>31.04</v>
      </c>
      <c r="E1218" s="95">
        <v>0.78</v>
      </c>
      <c r="F1218" s="95">
        <v>0.22</v>
      </c>
      <c r="G1218" s="95">
        <v>15.62</v>
      </c>
      <c r="H1218" s="95">
        <v>2.94</v>
      </c>
      <c r="I1218" s="95">
        <v>1.1100000000000001</v>
      </c>
      <c r="J1218" s="95">
        <v>11.69</v>
      </c>
      <c r="K1218" s="95">
        <v>7.26</v>
      </c>
      <c r="L1218" s="95">
        <v>-4.24</v>
      </c>
      <c r="M1218" s="95">
        <v>-0.28000000000000003</v>
      </c>
      <c r="N1218" s="95">
        <v>0.34</v>
      </c>
      <c r="O1218" s="95">
        <v>3.12</v>
      </c>
      <c r="P1218" s="95">
        <v>-0.57999999999999996</v>
      </c>
      <c r="Q1218" s="95">
        <v>1.1299999999999999</v>
      </c>
      <c r="R1218" s="95">
        <v>2.52</v>
      </c>
      <c r="S1218" s="95">
        <v>0.7</v>
      </c>
      <c r="T1218" s="95">
        <v>3.72</v>
      </c>
      <c r="U1218" s="95">
        <v>0.28000000000000003</v>
      </c>
      <c r="V1218" s="95">
        <v>0.72</v>
      </c>
      <c r="W1218" s="95">
        <v>0.64</v>
      </c>
      <c r="X1218" s="95">
        <v>0.05</v>
      </c>
      <c r="Y1218" s="95">
        <v>-3.12</v>
      </c>
      <c r="Z1218" s="74" t="s">
        <v>1111</v>
      </c>
      <c r="AA1218" s="95">
        <v>32.74</v>
      </c>
      <c r="AB1218" s="95">
        <v>0.83</v>
      </c>
      <c r="AC1218" s="74" t="s">
        <v>1111</v>
      </c>
      <c r="AD1218" s="95">
        <v>1510739568</v>
      </c>
    </row>
    <row r="1219" spans="1:30" x14ac:dyDescent="0.2">
      <c r="A1219" s="74" t="s">
        <v>2328</v>
      </c>
      <c r="B1219" s="95">
        <v>229.42</v>
      </c>
      <c r="C1219" s="95">
        <v>0.93</v>
      </c>
      <c r="D1219" s="95">
        <v>32.06</v>
      </c>
      <c r="E1219" s="95">
        <v>4.71</v>
      </c>
      <c r="F1219" s="95">
        <v>1.7</v>
      </c>
      <c r="G1219" s="95">
        <v>27.05</v>
      </c>
      <c r="H1219" s="95">
        <v>10.92</v>
      </c>
      <c r="I1219" s="95">
        <v>8.32</v>
      </c>
      <c r="J1219" s="95">
        <v>24.43</v>
      </c>
      <c r="K1219" s="95">
        <v>29.78</v>
      </c>
      <c r="L1219" s="95">
        <v>5.36</v>
      </c>
      <c r="M1219" s="95">
        <v>1.03</v>
      </c>
      <c r="N1219" s="95">
        <v>2.67</v>
      </c>
      <c r="O1219" s="95">
        <v>9.75</v>
      </c>
      <c r="P1219" s="95">
        <v>-2.4</v>
      </c>
      <c r="Q1219" s="95">
        <v>2.4500000000000002</v>
      </c>
      <c r="R1219" s="95">
        <v>14.7</v>
      </c>
      <c r="S1219" s="95">
        <v>5.29</v>
      </c>
      <c r="T1219" s="95">
        <v>7.64</v>
      </c>
      <c r="U1219" s="95">
        <v>0.36</v>
      </c>
      <c r="V1219" s="95">
        <v>0.64</v>
      </c>
      <c r="W1219" s="95">
        <v>0.64</v>
      </c>
      <c r="X1219" s="95">
        <v>3.68</v>
      </c>
      <c r="Y1219" s="95">
        <v>0.03</v>
      </c>
      <c r="Z1219" s="74" t="s">
        <v>1111</v>
      </c>
      <c r="AA1219" s="95">
        <v>48.67</v>
      </c>
      <c r="AB1219" s="95">
        <v>7.16</v>
      </c>
      <c r="AC1219" s="74" t="s">
        <v>1111</v>
      </c>
      <c r="AD1219" s="95">
        <v>11995132932</v>
      </c>
    </row>
    <row r="1220" spans="1:30" x14ac:dyDescent="0.2">
      <c r="A1220" s="74" t="s">
        <v>2329</v>
      </c>
      <c r="B1220" s="95">
        <v>2.0299999999999998</v>
      </c>
      <c r="C1220" s="95"/>
      <c r="D1220" s="95">
        <v>-38.21</v>
      </c>
      <c r="E1220" s="95">
        <v>2.59</v>
      </c>
      <c r="F1220" s="95">
        <v>2</v>
      </c>
      <c r="G1220" s="95">
        <v>65.209999999999994</v>
      </c>
      <c r="H1220" s="95">
        <v>-5.85</v>
      </c>
      <c r="I1220" s="95">
        <v>-6.04</v>
      </c>
      <c r="J1220" s="95">
        <v>-39.49</v>
      </c>
      <c r="K1220" s="95">
        <v>-31.6</v>
      </c>
      <c r="L1220" s="95">
        <v>7.89</v>
      </c>
      <c r="M1220" s="95">
        <v>-0.52</v>
      </c>
      <c r="N1220" s="95">
        <v>2.31</v>
      </c>
      <c r="O1220" s="95">
        <v>5.19</v>
      </c>
      <c r="P1220" s="95">
        <v>-4.82</v>
      </c>
      <c r="Q1220" s="95">
        <v>2.94</v>
      </c>
      <c r="R1220" s="95">
        <v>-6.78</v>
      </c>
      <c r="S1220" s="95">
        <v>-5.24</v>
      </c>
      <c r="T1220" s="95">
        <v>-6.78</v>
      </c>
      <c r="U1220" s="95">
        <v>0.77</v>
      </c>
      <c r="V1220" s="95">
        <v>0.23</v>
      </c>
      <c r="W1220" s="95">
        <v>0.87</v>
      </c>
      <c r="X1220" s="95">
        <v>14.27</v>
      </c>
      <c r="Y1220" s="95"/>
      <c r="Z1220" s="74" t="s">
        <v>1111</v>
      </c>
      <c r="AA1220" s="95">
        <v>0.78</v>
      </c>
      <c r="AB1220" s="95">
        <v>-0.05</v>
      </c>
      <c r="AC1220" s="74" t="s">
        <v>1111</v>
      </c>
      <c r="AD1220" s="95">
        <v>329126133</v>
      </c>
    </row>
    <row r="1221" spans="1:30" x14ac:dyDescent="0.2">
      <c r="A1221" s="74" t="s">
        <v>2330</v>
      </c>
      <c r="B1221" s="95">
        <v>57.49</v>
      </c>
      <c r="C1221" s="95"/>
      <c r="D1221" s="95">
        <v>-142.13</v>
      </c>
      <c r="E1221" s="95">
        <v>12.46</v>
      </c>
      <c r="F1221" s="95">
        <v>1.93</v>
      </c>
      <c r="G1221" s="95">
        <v>70.069999999999993</v>
      </c>
      <c r="H1221" s="95">
        <v>3.57</v>
      </c>
      <c r="I1221" s="95">
        <v>-3.26</v>
      </c>
      <c r="J1221" s="95">
        <v>129.84</v>
      </c>
      <c r="K1221" s="95">
        <v>161.07</v>
      </c>
      <c r="L1221" s="95">
        <v>31.22</v>
      </c>
      <c r="M1221" s="95">
        <v>3</v>
      </c>
      <c r="N1221" s="95">
        <v>4.63</v>
      </c>
      <c r="O1221" s="95">
        <v>-21.94</v>
      </c>
      <c r="P1221" s="95">
        <v>-2.37</v>
      </c>
      <c r="Q1221" s="95">
        <v>0.68</v>
      </c>
      <c r="R1221" s="95">
        <v>-8.76</v>
      </c>
      <c r="S1221" s="95">
        <v>-1.36</v>
      </c>
      <c r="T1221" s="95">
        <v>0.86</v>
      </c>
      <c r="U1221" s="95">
        <v>0.16</v>
      </c>
      <c r="V1221" s="95">
        <v>0.84</v>
      </c>
      <c r="W1221" s="95">
        <v>0.42</v>
      </c>
      <c r="X1221" s="95">
        <v>16.88</v>
      </c>
      <c r="Y1221" s="95"/>
      <c r="Z1221" s="74" t="s">
        <v>1111</v>
      </c>
      <c r="AA1221" s="95">
        <v>4.62</v>
      </c>
      <c r="AB1221" s="95">
        <v>-0.4</v>
      </c>
      <c r="AC1221" s="74" t="s">
        <v>1111</v>
      </c>
      <c r="AD1221" s="95">
        <v>3843654922</v>
      </c>
    </row>
    <row r="1222" spans="1:30" x14ac:dyDescent="0.2">
      <c r="A1222" s="74" t="s">
        <v>2331</v>
      </c>
      <c r="B1222" s="95">
        <v>8.36</v>
      </c>
      <c r="C1222" s="95"/>
      <c r="D1222" s="95">
        <v>60.03</v>
      </c>
      <c r="E1222" s="95">
        <v>1.08</v>
      </c>
      <c r="F1222" s="95">
        <v>0.57999999999999996</v>
      </c>
      <c r="G1222" s="95">
        <v>32.82</v>
      </c>
      <c r="H1222" s="95">
        <v>2.09</v>
      </c>
      <c r="I1222" s="95">
        <v>1.24</v>
      </c>
      <c r="J1222" s="95">
        <v>35.74</v>
      </c>
      <c r="K1222" s="95">
        <v>18.78</v>
      </c>
      <c r="L1222" s="95">
        <v>-16.96</v>
      </c>
      <c r="M1222" s="95">
        <v>-0.51</v>
      </c>
      <c r="N1222" s="95">
        <v>0.75</v>
      </c>
      <c r="O1222" s="95">
        <v>1.18</v>
      </c>
      <c r="P1222" s="95">
        <v>-2.64</v>
      </c>
      <c r="Q1222" s="95">
        <v>2.75</v>
      </c>
      <c r="R1222" s="95">
        <v>1.8</v>
      </c>
      <c r="S1222" s="95">
        <v>0.97</v>
      </c>
      <c r="T1222" s="95">
        <v>1.59</v>
      </c>
      <c r="U1222" s="95">
        <v>0.54</v>
      </c>
      <c r="V1222" s="95">
        <v>0.46</v>
      </c>
      <c r="W1222" s="95">
        <v>0.78</v>
      </c>
      <c r="X1222" s="95">
        <v>-13.8</v>
      </c>
      <c r="Y1222" s="95">
        <v>-22.47</v>
      </c>
      <c r="Z1222" s="74" t="s">
        <v>1111</v>
      </c>
      <c r="AA1222" s="95">
        <v>7.75</v>
      </c>
      <c r="AB1222" s="95">
        <v>0.14000000000000001</v>
      </c>
      <c r="AC1222" s="74" t="s">
        <v>1111</v>
      </c>
      <c r="AD1222" s="95">
        <v>36738020</v>
      </c>
    </row>
    <row r="1223" spans="1:30" x14ac:dyDescent="0.2">
      <c r="A1223" s="74" t="s">
        <v>2332</v>
      </c>
      <c r="B1223" s="95">
        <v>6.78</v>
      </c>
      <c r="C1223" s="95"/>
      <c r="D1223" s="95">
        <v>-2.95</v>
      </c>
      <c r="E1223" s="95">
        <v>-6.54</v>
      </c>
      <c r="F1223" s="95">
        <v>1.28</v>
      </c>
      <c r="G1223" s="95">
        <v>47.5</v>
      </c>
      <c r="H1223" s="95">
        <v>-16.22</v>
      </c>
      <c r="I1223" s="95">
        <v>-16.239999999999998</v>
      </c>
      <c r="J1223" s="95">
        <v>-2.96</v>
      </c>
      <c r="K1223" s="95">
        <v>-3.19</v>
      </c>
      <c r="L1223" s="95">
        <v>-0.25</v>
      </c>
      <c r="M1223" s="95"/>
      <c r="N1223" s="95">
        <v>0.48</v>
      </c>
      <c r="O1223" s="95">
        <v>-11.76</v>
      </c>
      <c r="P1223" s="95">
        <v>-4.9400000000000004</v>
      </c>
      <c r="Q1223" s="95">
        <v>0.87</v>
      </c>
      <c r="R1223" s="95">
        <v>-221.24</v>
      </c>
      <c r="S1223" s="95">
        <v>-43.28</v>
      </c>
      <c r="T1223" s="95">
        <v>-400.57</v>
      </c>
      <c r="U1223" s="95">
        <v>-0.2</v>
      </c>
      <c r="V1223" s="95">
        <v>1.2</v>
      </c>
      <c r="W1223" s="95">
        <v>2.66</v>
      </c>
      <c r="X1223" s="95"/>
      <c r="Y1223" s="95"/>
      <c r="Z1223" s="74" t="s">
        <v>1111</v>
      </c>
      <c r="AA1223" s="95">
        <v>-1.04</v>
      </c>
      <c r="AB1223" s="95">
        <v>-2.2999999999999998</v>
      </c>
      <c r="AC1223" s="74" t="s">
        <v>1111</v>
      </c>
      <c r="AD1223" s="95">
        <v>279237795</v>
      </c>
    </row>
    <row r="1224" spans="1:30" x14ac:dyDescent="0.2">
      <c r="A1224" s="74" t="s">
        <v>2333</v>
      </c>
      <c r="B1224" s="95">
        <v>94.78</v>
      </c>
      <c r="C1224" s="95">
        <v>3</v>
      </c>
      <c r="D1224" s="95">
        <v>1013.1</v>
      </c>
      <c r="E1224" s="95">
        <v>1.87</v>
      </c>
      <c r="F1224" s="95">
        <v>0.72</v>
      </c>
      <c r="G1224" s="95">
        <v>55.73</v>
      </c>
      <c r="H1224" s="95">
        <v>16.149999999999999</v>
      </c>
      <c r="I1224" s="95">
        <v>0.71</v>
      </c>
      <c r="J1224" s="95">
        <v>44.29</v>
      </c>
      <c r="K1224" s="95">
        <v>71.260000000000005</v>
      </c>
      <c r="L1224" s="95">
        <v>26.91</v>
      </c>
      <c r="M1224" s="95">
        <v>1.1299999999999999</v>
      </c>
      <c r="N1224" s="95">
        <v>7.15</v>
      </c>
      <c r="O1224" s="95"/>
      <c r="P1224" s="95">
        <v>-0.72</v>
      </c>
      <c r="Q1224" s="95"/>
      <c r="R1224" s="95">
        <v>0.18</v>
      </c>
      <c r="S1224" s="95">
        <v>7.0000000000000007E-2</v>
      </c>
      <c r="T1224" s="95">
        <v>1.95</v>
      </c>
      <c r="U1224" s="95">
        <v>0.39</v>
      </c>
      <c r="V1224" s="95">
        <v>0.6</v>
      </c>
      <c r="W1224" s="95">
        <v>0.1</v>
      </c>
      <c r="X1224" s="95">
        <v>-0.15</v>
      </c>
      <c r="Y1224" s="95">
        <v>-17.71</v>
      </c>
      <c r="Z1224" s="74" t="s">
        <v>1111</v>
      </c>
      <c r="AA1224" s="95">
        <v>50.78</v>
      </c>
      <c r="AB1224" s="95">
        <v>0.09</v>
      </c>
      <c r="AC1224" s="74" t="s">
        <v>1111</v>
      </c>
      <c r="AD1224" s="95">
        <v>1355076645</v>
      </c>
    </row>
    <row r="1225" spans="1:30" x14ac:dyDescent="0.2">
      <c r="A1225" s="74" t="s">
        <v>2334</v>
      </c>
      <c r="B1225" s="95">
        <v>10.72</v>
      </c>
      <c r="C1225" s="95"/>
      <c r="D1225" s="95">
        <v>-4.5</v>
      </c>
      <c r="E1225" s="95">
        <v>1.42</v>
      </c>
      <c r="F1225" s="95">
        <v>0.62</v>
      </c>
      <c r="G1225" s="95">
        <v>27.12</v>
      </c>
      <c r="H1225" s="95">
        <v>-36.6</v>
      </c>
      <c r="I1225" s="95">
        <v>-41.35</v>
      </c>
      <c r="J1225" s="95">
        <v>-5.08</v>
      </c>
      <c r="K1225" s="95">
        <v>-4.5599999999999996</v>
      </c>
      <c r="L1225" s="95">
        <v>0.52</v>
      </c>
      <c r="M1225" s="95">
        <v>-0.14000000000000001</v>
      </c>
      <c r="N1225" s="95">
        <v>1.86</v>
      </c>
      <c r="O1225" s="95">
        <v>-4.25</v>
      </c>
      <c r="P1225" s="95">
        <v>-1.06</v>
      </c>
      <c r="Q1225" s="95">
        <v>0.74</v>
      </c>
      <c r="R1225" s="95">
        <v>-31.56</v>
      </c>
      <c r="S1225" s="95">
        <v>-13.84</v>
      </c>
      <c r="T1225" s="95">
        <v>-20.07</v>
      </c>
      <c r="U1225" s="95">
        <v>0.44</v>
      </c>
      <c r="V1225" s="95">
        <v>0.56000000000000005</v>
      </c>
      <c r="W1225" s="95">
        <v>0.33</v>
      </c>
      <c r="X1225" s="95"/>
      <c r="Y1225" s="95"/>
      <c r="Z1225" s="74" t="s">
        <v>1111</v>
      </c>
      <c r="AA1225" s="95">
        <v>7.55</v>
      </c>
      <c r="AB1225" s="95">
        <v>-2.38</v>
      </c>
      <c r="AC1225" s="74" t="s">
        <v>1111</v>
      </c>
      <c r="AD1225" s="95">
        <v>176029904</v>
      </c>
    </row>
    <row r="1226" spans="1:30" x14ac:dyDescent="0.2">
      <c r="A1226" s="74" t="s">
        <v>2335</v>
      </c>
      <c r="B1226" s="95">
        <v>25.35</v>
      </c>
      <c r="C1226" s="95">
        <v>9.3699999999999992</v>
      </c>
      <c r="D1226" s="95">
        <v>-10.63</v>
      </c>
      <c r="E1226" s="95">
        <v>3.36</v>
      </c>
      <c r="F1226" s="95">
        <v>1.47</v>
      </c>
      <c r="G1226" s="95">
        <v>27.12</v>
      </c>
      <c r="H1226" s="95">
        <v>-36.6</v>
      </c>
      <c r="I1226" s="95">
        <v>-41.35</v>
      </c>
      <c r="J1226" s="95">
        <v>-12.01</v>
      </c>
      <c r="K1226" s="95">
        <v>-4.5599999999999996</v>
      </c>
      <c r="L1226" s="95">
        <v>0.52</v>
      </c>
      <c r="M1226" s="95">
        <v>-0.14000000000000001</v>
      </c>
      <c r="N1226" s="95">
        <v>4.4000000000000004</v>
      </c>
      <c r="O1226" s="95">
        <v>-10.039999999999999</v>
      </c>
      <c r="P1226" s="95">
        <v>-2.5099999999999998</v>
      </c>
      <c r="Q1226" s="95">
        <v>0.74</v>
      </c>
      <c r="R1226" s="95">
        <v>-31.56</v>
      </c>
      <c r="S1226" s="95">
        <v>-13.84</v>
      </c>
      <c r="T1226" s="95">
        <v>-20.07</v>
      </c>
      <c r="U1226" s="95">
        <v>0.44</v>
      </c>
      <c r="V1226" s="95">
        <v>0.56000000000000005</v>
      </c>
      <c r="W1226" s="95">
        <v>0.33</v>
      </c>
      <c r="X1226" s="95"/>
      <c r="Y1226" s="95"/>
      <c r="Z1226" s="74" t="s">
        <v>1111</v>
      </c>
      <c r="AA1226" s="95">
        <v>7.55</v>
      </c>
      <c r="AB1226" s="95">
        <v>-2.38</v>
      </c>
      <c r="AC1226" s="74" t="s">
        <v>1111</v>
      </c>
      <c r="AD1226" s="95">
        <v>176029904</v>
      </c>
    </row>
    <row r="1227" spans="1:30" x14ac:dyDescent="0.2">
      <c r="A1227" s="74" t="s">
        <v>2336</v>
      </c>
      <c r="B1227" s="95">
        <v>26.88</v>
      </c>
      <c r="C1227" s="95">
        <v>9.07</v>
      </c>
      <c r="D1227" s="95">
        <v>-11.28</v>
      </c>
      <c r="E1227" s="95">
        <v>3.56</v>
      </c>
      <c r="F1227" s="95">
        <v>1.56</v>
      </c>
      <c r="G1227" s="95">
        <v>27.12</v>
      </c>
      <c r="H1227" s="95">
        <v>-36.6</v>
      </c>
      <c r="I1227" s="95">
        <v>-41.35</v>
      </c>
      <c r="J1227" s="95">
        <v>-12.74</v>
      </c>
      <c r="K1227" s="95">
        <v>-4.5599999999999996</v>
      </c>
      <c r="L1227" s="95">
        <v>0.52</v>
      </c>
      <c r="M1227" s="95">
        <v>-0.14000000000000001</v>
      </c>
      <c r="N1227" s="95">
        <v>4.66</v>
      </c>
      <c r="O1227" s="95">
        <v>-10.65</v>
      </c>
      <c r="P1227" s="95">
        <v>-2.67</v>
      </c>
      <c r="Q1227" s="95">
        <v>0.74</v>
      </c>
      <c r="R1227" s="95">
        <v>-31.56</v>
      </c>
      <c r="S1227" s="95">
        <v>-13.84</v>
      </c>
      <c r="T1227" s="95">
        <v>-20.07</v>
      </c>
      <c r="U1227" s="95">
        <v>0.44</v>
      </c>
      <c r="V1227" s="95">
        <v>0.56000000000000005</v>
      </c>
      <c r="W1227" s="95">
        <v>0.33</v>
      </c>
      <c r="X1227" s="95"/>
      <c r="Y1227" s="95"/>
      <c r="Z1227" s="74" t="s">
        <v>1111</v>
      </c>
      <c r="AA1227" s="95">
        <v>7.55</v>
      </c>
      <c r="AB1227" s="95">
        <v>-2.38</v>
      </c>
      <c r="AC1227" s="74" t="s">
        <v>1111</v>
      </c>
      <c r="AD1227" s="95">
        <v>176029904</v>
      </c>
    </row>
    <row r="1228" spans="1:30" x14ac:dyDescent="0.2">
      <c r="A1228" s="74" t="s">
        <v>2337</v>
      </c>
      <c r="B1228" s="95">
        <v>12.59</v>
      </c>
      <c r="C1228" s="95">
        <v>2.46</v>
      </c>
      <c r="D1228" s="95">
        <v>16.489999999999998</v>
      </c>
      <c r="E1228" s="95">
        <v>0.87</v>
      </c>
      <c r="F1228" s="95">
        <v>0.52</v>
      </c>
      <c r="G1228" s="95">
        <v>29.19</v>
      </c>
      <c r="H1228" s="95">
        <v>6.72</v>
      </c>
      <c r="I1228" s="95">
        <v>4.6100000000000003</v>
      </c>
      <c r="J1228" s="95">
        <v>11.32</v>
      </c>
      <c r="K1228" s="95">
        <v>8.51</v>
      </c>
      <c r="L1228" s="95">
        <v>-2.81</v>
      </c>
      <c r="M1228" s="95">
        <v>-0.22</v>
      </c>
      <c r="N1228" s="95">
        <v>0.76</v>
      </c>
      <c r="O1228" s="95">
        <v>1.83</v>
      </c>
      <c r="P1228" s="95">
        <v>-1.03</v>
      </c>
      <c r="Q1228" s="95">
        <v>2.38</v>
      </c>
      <c r="R1228" s="95">
        <v>5.3</v>
      </c>
      <c r="S1228" s="95">
        <v>3.18</v>
      </c>
      <c r="T1228" s="95">
        <v>6.45</v>
      </c>
      <c r="U1228" s="95">
        <v>0.6</v>
      </c>
      <c r="V1228" s="95">
        <v>0.4</v>
      </c>
      <c r="W1228" s="95">
        <v>0.69</v>
      </c>
      <c r="X1228" s="95">
        <v>-0.53</v>
      </c>
      <c r="Y1228" s="95">
        <v>-37.840000000000003</v>
      </c>
      <c r="Z1228" s="74" t="s">
        <v>1111</v>
      </c>
      <c r="AA1228" s="95">
        <v>14.42</v>
      </c>
      <c r="AB1228" s="95">
        <v>0.76</v>
      </c>
      <c r="AC1228" s="74" t="s">
        <v>1111</v>
      </c>
      <c r="AD1228" s="95">
        <v>434322000</v>
      </c>
    </row>
    <row r="1229" spans="1:30" x14ac:dyDescent="0.2">
      <c r="A1229" s="74" t="s">
        <v>2338</v>
      </c>
      <c r="B1229" s="95">
        <v>35.44</v>
      </c>
      <c r="C1229" s="95"/>
      <c r="D1229" s="95">
        <v>-30.14</v>
      </c>
      <c r="E1229" s="95">
        <v>2.1800000000000002</v>
      </c>
      <c r="F1229" s="95">
        <v>2.0699999999999998</v>
      </c>
      <c r="G1229" s="95">
        <v>83.9</v>
      </c>
      <c r="H1229" s="95">
        <v>-33.9</v>
      </c>
      <c r="I1229" s="95">
        <v>-34.46</v>
      </c>
      <c r="J1229" s="95">
        <v>-30.64</v>
      </c>
      <c r="K1229" s="95">
        <v>-18.329999999999998</v>
      </c>
      <c r="L1229" s="95">
        <v>12.31</v>
      </c>
      <c r="M1229" s="95">
        <v>-0.87</v>
      </c>
      <c r="N1229" s="95">
        <v>10.38</v>
      </c>
      <c r="O1229" s="95">
        <v>2.4300000000000002</v>
      </c>
      <c r="P1229" s="95">
        <v>-20.329999999999998</v>
      </c>
      <c r="Q1229" s="95">
        <v>18.559999999999999</v>
      </c>
      <c r="R1229" s="95">
        <v>-7.23</v>
      </c>
      <c r="S1229" s="95">
        <v>-6.86</v>
      </c>
      <c r="T1229" s="95">
        <v>-7.08</v>
      </c>
      <c r="U1229" s="95">
        <v>0.95</v>
      </c>
      <c r="V1229" s="95">
        <v>0.05</v>
      </c>
      <c r="W1229" s="95">
        <v>0.2</v>
      </c>
      <c r="X1229" s="95"/>
      <c r="Y1229" s="95"/>
      <c r="Z1229" s="74" t="s">
        <v>1111</v>
      </c>
      <c r="AA1229" s="95">
        <v>16.27</v>
      </c>
      <c r="AB1229" s="95">
        <v>-1.18</v>
      </c>
      <c r="AC1229" s="74" t="s">
        <v>1111</v>
      </c>
      <c r="AD1229" s="95">
        <v>896642632</v>
      </c>
    </row>
    <row r="1230" spans="1:30" x14ac:dyDescent="0.2">
      <c r="A1230" s="74" t="s">
        <v>2339</v>
      </c>
      <c r="B1230" s="95">
        <v>17.45</v>
      </c>
      <c r="C1230" s="95"/>
      <c r="D1230" s="95">
        <v>10.71</v>
      </c>
      <c r="E1230" s="95">
        <v>14.25</v>
      </c>
      <c r="F1230" s="95">
        <v>0.46</v>
      </c>
      <c r="G1230" s="95">
        <v>11.52</v>
      </c>
      <c r="H1230" s="95">
        <v>7.55</v>
      </c>
      <c r="I1230" s="95">
        <v>3.66</v>
      </c>
      <c r="J1230" s="95">
        <v>5.19</v>
      </c>
      <c r="K1230" s="95">
        <v>9.3699999999999992</v>
      </c>
      <c r="L1230" s="95">
        <v>4.16</v>
      </c>
      <c r="M1230" s="95">
        <v>11.4</v>
      </c>
      <c r="N1230" s="95">
        <v>0.39</v>
      </c>
      <c r="O1230" s="95">
        <v>8.6199999999999992</v>
      </c>
      <c r="P1230" s="95">
        <v>-0.78</v>
      </c>
      <c r="Q1230" s="95">
        <v>1.1499999999999999</v>
      </c>
      <c r="R1230" s="95">
        <v>133.1</v>
      </c>
      <c r="S1230" s="95">
        <v>4.3</v>
      </c>
      <c r="T1230" s="95">
        <v>16.86</v>
      </c>
      <c r="U1230" s="95">
        <v>0.03</v>
      </c>
      <c r="V1230" s="95">
        <v>0.97</v>
      </c>
      <c r="W1230" s="95">
        <v>1.17</v>
      </c>
      <c r="X1230" s="95">
        <v>0.87</v>
      </c>
      <c r="Y1230" s="95"/>
      <c r="Z1230" s="74" t="s">
        <v>1111</v>
      </c>
      <c r="AA1230" s="95">
        <v>1.22</v>
      </c>
      <c r="AB1230" s="95">
        <v>1.63</v>
      </c>
      <c r="AC1230" s="74" t="s">
        <v>1111</v>
      </c>
      <c r="AD1230" s="95">
        <v>2479354500</v>
      </c>
    </row>
    <row r="1231" spans="1:30" x14ac:dyDescent="0.2">
      <c r="A1231" s="74" t="s">
        <v>2340</v>
      </c>
      <c r="B1231" s="95">
        <v>21.5</v>
      </c>
      <c r="C1231" s="95">
        <v>1.07</v>
      </c>
      <c r="D1231" s="95">
        <v>10.39</v>
      </c>
      <c r="E1231" s="95">
        <v>1.29</v>
      </c>
      <c r="F1231" s="95">
        <v>0.15</v>
      </c>
      <c r="G1231" s="95">
        <v>0</v>
      </c>
      <c r="H1231" s="95">
        <v>41.81</v>
      </c>
      <c r="I1231" s="95">
        <v>32.35</v>
      </c>
      <c r="J1231" s="95">
        <v>8.0399999999999991</v>
      </c>
      <c r="K1231" s="95">
        <v>-6.45</v>
      </c>
      <c r="L1231" s="95">
        <v>-14.49</v>
      </c>
      <c r="M1231" s="95">
        <v>-2.3199999999999998</v>
      </c>
      <c r="N1231" s="95">
        <v>3.36</v>
      </c>
      <c r="O1231" s="95"/>
      <c r="P1231" s="95">
        <v>-0.15</v>
      </c>
      <c r="Q1231" s="95"/>
      <c r="R1231" s="95">
        <v>12.39</v>
      </c>
      <c r="S1231" s="95">
        <v>1.47</v>
      </c>
      <c r="T1231" s="95">
        <v>12.82</v>
      </c>
      <c r="U1231" s="95">
        <v>0.12</v>
      </c>
      <c r="V1231" s="95">
        <v>0.88</v>
      </c>
      <c r="W1231" s="95">
        <v>0.05</v>
      </c>
      <c r="X1231" s="95">
        <v>22.29</v>
      </c>
      <c r="Y1231" s="95">
        <v>26.72</v>
      </c>
      <c r="Z1231" s="74" t="s">
        <v>1111</v>
      </c>
      <c r="AA1231" s="95">
        <v>16.71</v>
      </c>
      <c r="AB1231" s="95">
        <v>2.0699999999999998</v>
      </c>
      <c r="AC1231" s="74" t="s">
        <v>1111</v>
      </c>
      <c r="AD1231" s="95">
        <v>476590500</v>
      </c>
    </row>
    <row r="1232" spans="1:30" x14ac:dyDescent="0.2">
      <c r="A1232" s="74" t="s">
        <v>2341</v>
      </c>
      <c r="B1232" s="95">
        <v>33.54</v>
      </c>
      <c r="C1232" s="95"/>
      <c r="D1232" s="95">
        <v>-0.5</v>
      </c>
      <c r="E1232" s="95">
        <v>-0.39</v>
      </c>
      <c r="F1232" s="95">
        <v>0.11</v>
      </c>
      <c r="G1232" s="95">
        <v>83.75</v>
      </c>
      <c r="H1232" s="95">
        <v>-36.11</v>
      </c>
      <c r="I1232" s="95">
        <v>-49.93</v>
      </c>
      <c r="J1232" s="95">
        <v>-0.69</v>
      </c>
      <c r="K1232" s="95">
        <v>-8</v>
      </c>
      <c r="L1232" s="95">
        <v>-7.31</v>
      </c>
      <c r="M1232" s="95"/>
      <c r="N1232" s="95">
        <v>0.25</v>
      </c>
      <c r="O1232" s="95">
        <v>-0.28000000000000003</v>
      </c>
      <c r="P1232" s="95">
        <v>-0.11</v>
      </c>
      <c r="Q1232" s="95">
        <v>0.11</v>
      </c>
      <c r="R1232" s="95">
        <v>-77.37</v>
      </c>
      <c r="S1232" s="95">
        <v>-21.73</v>
      </c>
      <c r="T1232" s="95">
        <v>-17.57</v>
      </c>
      <c r="U1232" s="95">
        <v>-0.28000000000000003</v>
      </c>
      <c r="V1232" s="95">
        <v>1.28</v>
      </c>
      <c r="W1232" s="95">
        <v>0.44</v>
      </c>
      <c r="X1232" s="95">
        <v>-1.41</v>
      </c>
      <c r="Y1232" s="95"/>
      <c r="Z1232" s="74" t="s">
        <v>1111</v>
      </c>
      <c r="AA1232" s="95">
        <v>-87.04</v>
      </c>
      <c r="AB1232" s="95">
        <v>-67.34</v>
      </c>
      <c r="AC1232" s="74" t="s">
        <v>1111</v>
      </c>
      <c r="AD1232" s="95">
        <v>73472724</v>
      </c>
    </row>
    <row r="1233" spans="1:30" x14ac:dyDescent="0.2">
      <c r="A1233" s="74" t="s">
        <v>2342</v>
      </c>
      <c r="B1233" s="95">
        <v>52.83</v>
      </c>
      <c r="C1233" s="95">
        <v>0.78</v>
      </c>
      <c r="D1233" s="95">
        <v>31.22</v>
      </c>
      <c r="E1233" s="95">
        <v>4.57</v>
      </c>
      <c r="F1233" s="95">
        <v>0.76</v>
      </c>
      <c r="G1233" s="95">
        <v>34.29</v>
      </c>
      <c r="H1233" s="95">
        <v>18.11</v>
      </c>
      <c r="I1233" s="95">
        <v>7.61</v>
      </c>
      <c r="J1233" s="95">
        <v>13.13</v>
      </c>
      <c r="K1233" s="95">
        <v>20.46</v>
      </c>
      <c r="L1233" s="95">
        <v>7.33</v>
      </c>
      <c r="M1233" s="95">
        <v>2.5499999999999998</v>
      </c>
      <c r="N1233" s="95">
        <v>2.38</v>
      </c>
      <c r="O1233" s="95">
        <v>-36.92</v>
      </c>
      <c r="P1233" s="95">
        <v>-0.78</v>
      </c>
      <c r="Q1233" s="95">
        <v>0.61</v>
      </c>
      <c r="R1233" s="95">
        <v>14.64</v>
      </c>
      <c r="S1233" s="95">
        <v>2.42</v>
      </c>
      <c r="T1233" s="95">
        <v>8.18</v>
      </c>
      <c r="U1233" s="95">
        <v>0.17</v>
      </c>
      <c r="V1233" s="95">
        <v>0.83</v>
      </c>
      <c r="W1233" s="95">
        <v>0.32</v>
      </c>
      <c r="X1233" s="95">
        <v>6.32</v>
      </c>
      <c r="Y1233" s="95">
        <v>-5.05</v>
      </c>
      <c r="Z1233" s="74" t="s">
        <v>1111</v>
      </c>
      <c r="AA1233" s="95">
        <v>11.56</v>
      </c>
      <c r="AB1233" s="95">
        <v>1.69</v>
      </c>
      <c r="AC1233" s="74" t="s">
        <v>1111</v>
      </c>
      <c r="AD1233" s="95">
        <v>879735726</v>
      </c>
    </row>
    <row r="1234" spans="1:30" x14ac:dyDescent="0.2">
      <c r="A1234" s="74" t="s">
        <v>2343</v>
      </c>
      <c r="B1234" s="95">
        <v>23.66</v>
      </c>
      <c r="C1234" s="95">
        <v>10.82</v>
      </c>
      <c r="D1234" s="95">
        <v>15.25</v>
      </c>
      <c r="E1234" s="95">
        <v>1.45</v>
      </c>
      <c r="F1234" s="95">
        <v>0.64</v>
      </c>
      <c r="G1234" s="95">
        <v>100</v>
      </c>
      <c r="H1234" s="95">
        <v>105.91</v>
      </c>
      <c r="I1234" s="95">
        <v>65.209999999999994</v>
      </c>
      <c r="J1234" s="95">
        <v>9.39</v>
      </c>
      <c r="K1234" s="95">
        <v>16.89</v>
      </c>
      <c r="L1234" s="95">
        <v>7.5</v>
      </c>
      <c r="M1234" s="95">
        <v>1.1499999999999999</v>
      </c>
      <c r="N1234" s="95">
        <v>9.9499999999999993</v>
      </c>
      <c r="O1234" s="95"/>
      <c r="P1234" s="95">
        <v>-0.64</v>
      </c>
      <c r="Q1234" s="95"/>
      <c r="R1234" s="95">
        <v>9.48</v>
      </c>
      <c r="S1234" s="95">
        <v>4.18</v>
      </c>
      <c r="T1234" s="95">
        <v>6.57</v>
      </c>
      <c r="U1234" s="95">
        <v>0.44</v>
      </c>
      <c r="V1234" s="95">
        <v>0.56000000000000005</v>
      </c>
      <c r="W1234" s="95">
        <v>0.06</v>
      </c>
      <c r="X1234" s="95">
        <v>40.479999999999997</v>
      </c>
      <c r="Y1234" s="95"/>
      <c r="Z1234" s="74" t="s">
        <v>1111</v>
      </c>
      <c r="AA1234" s="95">
        <v>16.36</v>
      </c>
      <c r="AB1234" s="95">
        <v>1.55</v>
      </c>
      <c r="AC1234" s="74" t="s">
        <v>1111</v>
      </c>
      <c r="AD1234" s="95">
        <v>552248060</v>
      </c>
    </row>
    <row r="1235" spans="1:30" x14ac:dyDescent="0.2">
      <c r="A1235" s="74" t="s">
        <v>2344</v>
      </c>
      <c r="B1235" s="95">
        <v>118.29</v>
      </c>
      <c r="C1235" s="95">
        <v>0.49</v>
      </c>
      <c r="D1235" s="95">
        <v>37.36</v>
      </c>
      <c r="E1235" s="95">
        <v>4.16</v>
      </c>
      <c r="F1235" s="95">
        <v>2.0699999999999998</v>
      </c>
      <c r="G1235" s="95">
        <v>41.65</v>
      </c>
      <c r="H1235" s="95">
        <v>12.92</v>
      </c>
      <c r="I1235" s="95">
        <v>9.26</v>
      </c>
      <c r="J1235" s="95">
        <v>26.77</v>
      </c>
      <c r="K1235" s="95">
        <v>29.59</v>
      </c>
      <c r="L1235" s="95">
        <v>2.82</v>
      </c>
      <c r="M1235" s="95">
        <v>0.44</v>
      </c>
      <c r="N1235" s="95">
        <v>3.46</v>
      </c>
      <c r="O1235" s="95">
        <v>11.74</v>
      </c>
      <c r="P1235" s="95">
        <v>-2.84</v>
      </c>
      <c r="Q1235" s="95">
        <v>2.86</v>
      </c>
      <c r="R1235" s="95">
        <v>11.14</v>
      </c>
      <c r="S1235" s="95">
        <v>5.54</v>
      </c>
      <c r="T1235" s="95">
        <v>8.34</v>
      </c>
      <c r="U1235" s="95">
        <v>0.5</v>
      </c>
      <c r="V1235" s="95">
        <v>0.49</v>
      </c>
      <c r="W1235" s="95">
        <v>0.6</v>
      </c>
      <c r="X1235" s="95">
        <v>9.4499999999999993</v>
      </c>
      <c r="Y1235" s="95">
        <v>9.6</v>
      </c>
      <c r="Z1235" s="74" t="s">
        <v>1111</v>
      </c>
      <c r="AA1235" s="95">
        <v>28.42</v>
      </c>
      <c r="AB1235" s="95">
        <v>3.17</v>
      </c>
      <c r="AC1235" s="74" t="s">
        <v>1111</v>
      </c>
      <c r="AD1235" s="95">
        <v>1868532498</v>
      </c>
    </row>
    <row r="1236" spans="1:30" x14ac:dyDescent="0.2">
      <c r="A1236" s="74" t="s">
        <v>2345</v>
      </c>
      <c r="B1236" s="95">
        <v>34.36</v>
      </c>
      <c r="C1236" s="95">
        <v>2.17</v>
      </c>
      <c r="D1236" s="95">
        <v>21.13</v>
      </c>
      <c r="E1236" s="95">
        <v>5.79</v>
      </c>
      <c r="F1236" s="95">
        <v>1.9</v>
      </c>
      <c r="G1236" s="95">
        <v>77.31</v>
      </c>
      <c r="H1236" s="95">
        <v>45.9</v>
      </c>
      <c r="I1236" s="95">
        <v>30.26</v>
      </c>
      <c r="J1236" s="95">
        <v>13.93</v>
      </c>
      <c r="K1236" s="95">
        <v>16.53</v>
      </c>
      <c r="L1236" s="95">
        <v>2.6</v>
      </c>
      <c r="M1236" s="95">
        <v>1.08</v>
      </c>
      <c r="N1236" s="95">
        <v>6.39</v>
      </c>
      <c r="O1236" s="95">
        <v>46.78</v>
      </c>
      <c r="P1236" s="95">
        <v>-2.1</v>
      </c>
      <c r="Q1236" s="95">
        <v>1.72</v>
      </c>
      <c r="R1236" s="95">
        <v>27.4</v>
      </c>
      <c r="S1236" s="95">
        <v>8.99</v>
      </c>
      <c r="T1236" s="95">
        <v>14.68</v>
      </c>
      <c r="U1236" s="95">
        <v>0.33</v>
      </c>
      <c r="V1236" s="95">
        <v>0.67</v>
      </c>
      <c r="W1236" s="95">
        <v>0.3</v>
      </c>
      <c r="X1236" s="95">
        <v>-2.17</v>
      </c>
      <c r="Y1236" s="95">
        <v>7.04</v>
      </c>
      <c r="Z1236" s="74" t="s">
        <v>1111</v>
      </c>
      <c r="AA1236" s="95">
        <v>5.93</v>
      </c>
      <c r="AB1236" s="95">
        <v>1.63</v>
      </c>
      <c r="AC1236" s="74" t="s">
        <v>1111</v>
      </c>
      <c r="AD1236" s="95">
        <v>76209909624</v>
      </c>
    </row>
    <row r="1237" spans="1:30" x14ac:dyDescent="0.2">
      <c r="A1237" s="74" t="s">
        <v>2346</v>
      </c>
      <c r="B1237" s="95">
        <v>7.81</v>
      </c>
      <c r="C1237" s="95"/>
      <c r="D1237" s="95">
        <v>-29.87</v>
      </c>
      <c r="E1237" s="95">
        <v>52.12</v>
      </c>
      <c r="F1237" s="95">
        <v>1</v>
      </c>
      <c r="G1237" s="95"/>
      <c r="H1237" s="95"/>
      <c r="I1237" s="95"/>
      <c r="J1237" s="95">
        <v>-29.87</v>
      </c>
      <c r="K1237" s="95">
        <v>-29.79</v>
      </c>
      <c r="L1237" s="95">
        <v>0.08</v>
      </c>
      <c r="M1237" s="95">
        <v>-0.14000000000000001</v>
      </c>
      <c r="N1237" s="95"/>
      <c r="O1237" s="95">
        <v>-59.75</v>
      </c>
      <c r="P1237" s="95">
        <v>-1.01</v>
      </c>
      <c r="Q1237" s="95">
        <v>0.22</v>
      </c>
      <c r="R1237" s="95">
        <v>-174.5</v>
      </c>
      <c r="S1237" s="95">
        <v>-3.35</v>
      </c>
      <c r="T1237" s="95">
        <v>-174.5</v>
      </c>
      <c r="U1237" s="95">
        <v>0.02</v>
      </c>
      <c r="V1237" s="95">
        <v>0.11</v>
      </c>
      <c r="W1237" s="95">
        <v>0</v>
      </c>
      <c r="X1237" s="95"/>
      <c r="Y1237" s="95"/>
      <c r="Z1237" s="74" t="s">
        <v>1111</v>
      </c>
      <c r="AA1237" s="95">
        <v>0.15</v>
      </c>
      <c r="AB1237" s="95">
        <v>-0.26</v>
      </c>
      <c r="AC1237" s="74" t="s">
        <v>1111</v>
      </c>
      <c r="AD1237" s="95">
        <v>260618919</v>
      </c>
    </row>
    <row r="1238" spans="1:30" x14ac:dyDescent="0.2">
      <c r="A1238" s="74" t="s">
        <v>2347</v>
      </c>
      <c r="B1238" s="95">
        <v>8.27</v>
      </c>
      <c r="C1238" s="95"/>
      <c r="D1238" s="95">
        <v>-31.63</v>
      </c>
      <c r="E1238" s="95">
        <v>55.19</v>
      </c>
      <c r="F1238" s="95">
        <v>1.06</v>
      </c>
      <c r="G1238" s="95"/>
      <c r="H1238" s="95"/>
      <c r="I1238" s="95"/>
      <c r="J1238" s="95">
        <v>-31.63</v>
      </c>
      <c r="K1238" s="95">
        <v>-29.79</v>
      </c>
      <c r="L1238" s="95">
        <v>0.08</v>
      </c>
      <c r="M1238" s="95">
        <v>-0.14000000000000001</v>
      </c>
      <c r="N1238" s="95"/>
      <c r="O1238" s="95">
        <v>-63.27</v>
      </c>
      <c r="P1238" s="95">
        <v>-1.06</v>
      </c>
      <c r="Q1238" s="95">
        <v>0.22</v>
      </c>
      <c r="R1238" s="95">
        <v>-174.5</v>
      </c>
      <c r="S1238" s="95">
        <v>-3.35</v>
      </c>
      <c r="T1238" s="95">
        <v>-174.5</v>
      </c>
      <c r="U1238" s="95">
        <v>0.02</v>
      </c>
      <c r="V1238" s="95">
        <v>0.11</v>
      </c>
      <c r="W1238" s="95">
        <v>0</v>
      </c>
      <c r="X1238" s="95"/>
      <c r="Y1238" s="95"/>
      <c r="Z1238" s="74" t="s">
        <v>1111</v>
      </c>
      <c r="AA1238" s="95">
        <v>0.15</v>
      </c>
      <c r="AB1238" s="95">
        <v>-0.26</v>
      </c>
      <c r="AC1238" s="74" t="s">
        <v>1111</v>
      </c>
      <c r="AD1238" s="95">
        <v>260618919</v>
      </c>
    </row>
    <row r="1239" spans="1:30" x14ac:dyDescent="0.2">
      <c r="A1239" s="74" t="s">
        <v>2348</v>
      </c>
      <c r="B1239" s="95">
        <v>1.01</v>
      </c>
      <c r="C1239" s="95"/>
      <c r="D1239" s="95">
        <v>-3.86</v>
      </c>
      <c r="E1239" s="95">
        <v>6.74</v>
      </c>
      <c r="F1239" s="95">
        <v>0.13</v>
      </c>
      <c r="G1239" s="95"/>
      <c r="H1239" s="95"/>
      <c r="I1239" s="95"/>
      <c r="J1239" s="95">
        <v>-3.86</v>
      </c>
      <c r="K1239" s="95">
        <v>-29.79</v>
      </c>
      <c r="L1239" s="95">
        <v>0.08</v>
      </c>
      <c r="M1239" s="95">
        <v>-0.14000000000000001</v>
      </c>
      <c r="N1239" s="95"/>
      <c r="O1239" s="95">
        <v>-7.73</v>
      </c>
      <c r="P1239" s="95">
        <v>-0.13</v>
      </c>
      <c r="Q1239" s="95">
        <v>0.22</v>
      </c>
      <c r="R1239" s="95">
        <v>-174.5</v>
      </c>
      <c r="S1239" s="95">
        <v>-3.35</v>
      </c>
      <c r="T1239" s="95">
        <v>-174.5</v>
      </c>
      <c r="U1239" s="95">
        <v>0.02</v>
      </c>
      <c r="V1239" s="95">
        <v>0.11</v>
      </c>
      <c r="W1239" s="95">
        <v>0</v>
      </c>
      <c r="X1239" s="95"/>
      <c r="Y1239" s="95"/>
      <c r="Z1239" s="74" t="s">
        <v>1111</v>
      </c>
      <c r="AA1239" s="95">
        <v>0.15</v>
      </c>
      <c r="AB1239" s="95">
        <v>-0.26</v>
      </c>
      <c r="AC1239" s="74" t="s">
        <v>1111</v>
      </c>
      <c r="AD1239" s="95">
        <v>260618919</v>
      </c>
    </row>
    <row r="1240" spans="1:30" x14ac:dyDescent="0.2">
      <c r="A1240" s="74" t="s">
        <v>2349</v>
      </c>
      <c r="B1240" s="95">
        <v>386.32</v>
      </c>
      <c r="C1240" s="95">
        <v>0.88</v>
      </c>
      <c r="D1240" s="95">
        <v>34.79</v>
      </c>
      <c r="E1240" s="95">
        <v>11.25</v>
      </c>
      <c r="F1240" s="95">
        <v>5</v>
      </c>
      <c r="G1240" s="95">
        <v>46.51</v>
      </c>
      <c r="H1240" s="95">
        <v>19.63</v>
      </c>
      <c r="I1240" s="95">
        <v>15.5</v>
      </c>
      <c r="J1240" s="95">
        <v>27.48</v>
      </c>
      <c r="K1240" s="95">
        <v>29.08</v>
      </c>
      <c r="L1240" s="95">
        <v>1.61</v>
      </c>
      <c r="M1240" s="95">
        <v>0.66</v>
      </c>
      <c r="N1240" s="95">
        <v>5.39</v>
      </c>
      <c r="O1240" s="95">
        <v>83.92</v>
      </c>
      <c r="P1240" s="95">
        <v>-7.47</v>
      </c>
      <c r="Q1240" s="95">
        <v>1.22</v>
      </c>
      <c r="R1240" s="95">
        <v>32.33</v>
      </c>
      <c r="S1240" s="95">
        <v>14.37</v>
      </c>
      <c r="T1240" s="95">
        <v>20.67</v>
      </c>
      <c r="U1240" s="95">
        <v>0.44</v>
      </c>
      <c r="V1240" s="95">
        <v>0.56000000000000005</v>
      </c>
      <c r="W1240" s="95">
        <v>0.93</v>
      </c>
      <c r="X1240" s="95">
        <v>8.2100000000000009</v>
      </c>
      <c r="Y1240" s="95">
        <v>9.8800000000000008</v>
      </c>
      <c r="Z1240" s="74" t="s">
        <v>1111</v>
      </c>
      <c r="AA1240" s="95">
        <v>34.35</v>
      </c>
      <c r="AB1240" s="95">
        <v>11.11</v>
      </c>
      <c r="AC1240" s="74" t="s">
        <v>1111</v>
      </c>
      <c r="AD1240" s="95">
        <v>40073978032</v>
      </c>
    </row>
    <row r="1241" spans="1:30" x14ac:dyDescent="0.2">
      <c r="A1241" s="74" t="s">
        <v>2350</v>
      </c>
      <c r="B1241" s="95">
        <v>60.17</v>
      </c>
      <c r="C1241" s="95">
        <v>0.35</v>
      </c>
      <c r="D1241" s="95">
        <v>17.23</v>
      </c>
      <c r="E1241" s="95">
        <v>2.14</v>
      </c>
      <c r="F1241" s="95">
        <v>1.03</v>
      </c>
      <c r="G1241" s="95">
        <v>20.45</v>
      </c>
      <c r="H1241" s="95">
        <v>10.39</v>
      </c>
      <c r="I1241" s="95">
        <v>6.67</v>
      </c>
      <c r="J1241" s="95">
        <v>11.06</v>
      </c>
      <c r="K1241" s="95">
        <v>10.51</v>
      </c>
      <c r="L1241" s="95">
        <v>-0.55000000000000004</v>
      </c>
      <c r="M1241" s="95">
        <v>-0.11</v>
      </c>
      <c r="N1241" s="95">
        <v>1.1499999999999999</v>
      </c>
      <c r="O1241" s="95">
        <v>3.42</v>
      </c>
      <c r="P1241" s="95">
        <v>-2.09</v>
      </c>
      <c r="Q1241" s="95">
        <v>2.44</v>
      </c>
      <c r="R1241" s="95">
        <v>12.4</v>
      </c>
      <c r="S1241" s="95">
        <v>5.97</v>
      </c>
      <c r="T1241" s="95">
        <v>12.63</v>
      </c>
      <c r="U1241" s="95">
        <v>0.48</v>
      </c>
      <c r="V1241" s="95">
        <v>0.52</v>
      </c>
      <c r="W1241" s="95">
        <v>0.89</v>
      </c>
      <c r="X1241" s="95">
        <v>-3.24</v>
      </c>
      <c r="Y1241" s="95">
        <v>-7.67</v>
      </c>
      <c r="Z1241" s="74" t="s">
        <v>1111</v>
      </c>
      <c r="AA1241" s="95">
        <v>28.16</v>
      </c>
      <c r="AB1241" s="95">
        <v>3.49</v>
      </c>
      <c r="AC1241" s="74" t="s">
        <v>1111</v>
      </c>
      <c r="AD1241" s="95">
        <v>3040024386.7399998</v>
      </c>
    </row>
    <row r="1242" spans="1:30" x14ac:dyDescent="0.2">
      <c r="A1242" s="74" t="s">
        <v>2351</v>
      </c>
      <c r="B1242" s="95">
        <v>45.21</v>
      </c>
      <c r="C1242" s="95">
        <v>3.47</v>
      </c>
      <c r="D1242" s="95">
        <v>9.5399999999999991</v>
      </c>
      <c r="E1242" s="95">
        <v>1.17</v>
      </c>
      <c r="F1242" s="95">
        <v>0.15</v>
      </c>
      <c r="G1242" s="95">
        <v>0</v>
      </c>
      <c r="H1242" s="95">
        <v>45.52</v>
      </c>
      <c r="I1242" s="95">
        <v>35.56</v>
      </c>
      <c r="J1242" s="95">
        <v>7.46</v>
      </c>
      <c r="K1242" s="95">
        <v>-6</v>
      </c>
      <c r="L1242" s="95">
        <v>-13.46</v>
      </c>
      <c r="M1242" s="95">
        <v>-2.11</v>
      </c>
      <c r="N1242" s="95">
        <v>3.39</v>
      </c>
      <c r="O1242" s="95"/>
      <c r="P1242" s="95">
        <v>-0.15</v>
      </c>
      <c r="Q1242" s="95"/>
      <c r="R1242" s="95">
        <v>12.22</v>
      </c>
      <c r="S1242" s="95">
        <v>1.57</v>
      </c>
      <c r="T1242" s="95">
        <v>8.83</v>
      </c>
      <c r="U1242" s="95">
        <v>0.13</v>
      </c>
      <c r="V1242" s="95">
        <v>0.87</v>
      </c>
      <c r="W1242" s="95">
        <v>0.04</v>
      </c>
      <c r="X1242" s="95">
        <v>3.89</v>
      </c>
      <c r="Y1242" s="95">
        <v>5.09</v>
      </c>
      <c r="Z1242" s="74" t="s">
        <v>1111</v>
      </c>
      <c r="AA1242" s="95">
        <v>38.76</v>
      </c>
      <c r="AB1242" s="95">
        <v>4.74</v>
      </c>
      <c r="AC1242" s="74" t="s">
        <v>1111</v>
      </c>
      <c r="AD1242" s="95">
        <v>806686551</v>
      </c>
    </row>
    <row r="1243" spans="1:30" x14ac:dyDescent="0.2">
      <c r="A1243" s="74" t="s">
        <v>2352</v>
      </c>
      <c r="B1243" s="95">
        <v>8.1999999999999993</v>
      </c>
      <c r="C1243" s="95"/>
      <c r="D1243" s="95">
        <v>15.58</v>
      </c>
      <c r="E1243" s="95">
        <v>1.52</v>
      </c>
      <c r="F1243" s="95">
        <v>0.7</v>
      </c>
      <c r="G1243" s="95">
        <v>21.7</v>
      </c>
      <c r="H1243" s="95">
        <v>2.9</v>
      </c>
      <c r="I1243" s="95">
        <v>2.13</v>
      </c>
      <c r="J1243" s="95">
        <v>11.42</v>
      </c>
      <c r="K1243" s="95">
        <v>8.77</v>
      </c>
      <c r="L1243" s="95">
        <v>-2.65</v>
      </c>
      <c r="M1243" s="95">
        <v>-0.35</v>
      </c>
      <c r="N1243" s="95">
        <v>0.33</v>
      </c>
      <c r="O1243" s="95">
        <v>2.31</v>
      </c>
      <c r="P1243" s="95">
        <v>-1.96</v>
      </c>
      <c r="Q1243" s="95">
        <v>1.9</v>
      </c>
      <c r="R1243" s="95">
        <v>9.76</v>
      </c>
      <c r="S1243" s="95">
        <v>4.51</v>
      </c>
      <c r="T1243" s="95">
        <v>10.8</v>
      </c>
      <c r="U1243" s="95">
        <v>0.46</v>
      </c>
      <c r="V1243" s="95">
        <v>0.54</v>
      </c>
      <c r="W1243" s="95">
        <v>2.12</v>
      </c>
      <c r="X1243" s="95">
        <v>-0.18</v>
      </c>
      <c r="Y1243" s="95">
        <v>3.25</v>
      </c>
      <c r="Z1243" s="74" t="s">
        <v>1111</v>
      </c>
      <c r="AA1243" s="95">
        <v>5.4</v>
      </c>
      <c r="AB1243" s="95">
        <v>0.53</v>
      </c>
      <c r="AC1243" s="74" t="s">
        <v>1111</v>
      </c>
      <c r="AD1243" s="95">
        <v>125810140</v>
      </c>
    </row>
    <row r="1244" spans="1:30" x14ac:dyDescent="0.2">
      <c r="A1244" s="74" t="s">
        <v>2353</v>
      </c>
      <c r="B1244" s="95">
        <v>2.2999999999999998</v>
      </c>
      <c r="C1244" s="95"/>
      <c r="D1244" s="95">
        <v>5.48</v>
      </c>
      <c r="E1244" s="95">
        <v>1.23</v>
      </c>
      <c r="F1244" s="95">
        <v>1.05</v>
      </c>
      <c r="G1244" s="95">
        <v>47.99</v>
      </c>
      <c r="H1244" s="95">
        <v>15.77</v>
      </c>
      <c r="I1244" s="95">
        <v>30.69</v>
      </c>
      <c r="J1244" s="95">
        <v>10.66</v>
      </c>
      <c r="K1244" s="95">
        <v>7.74</v>
      </c>
      <c r="L1244" s="95">
        <v>-2.92</v>
      </c>
      <c r="M1244" s="95">
        <v>-0.34</v>
      </c>
      <c r="N1244" s="95">
        <v>1.68</v>
      </c>
      <c r="O1244" s="95">
        <v>2.37</v>
      </c>
      <c r="P1244" s="95">
        <v>-2.2599999999999998</v>
      </c>
      <c r="Q1244" s="95">
        <v>5.86</v>
      </c>
      <c r="R1244" s="95">
        <v>22.37</v>
      </c>
      <c r="S1244" s="95">
        <v>19.18</v>
      </c>
      <c r="T1244" s="95">
        <v>0.61</v>
      </c>
      <c r="U1244" s="95">
        <v>0.86</v>
      </c>
      <c r="V1244" s="95">
        <v>0.14000000000000001</v>
      </c>
      <c r="W1244" s="95">
        <v>0.62</v>
      </c>
      <c r="X1244" s="95">
        <v>6.11</v>
      </c>
      <c r="Y1244" s="95"/>
      <c r="Z1244" s="74" t="s">
        <v>1111</v>
      </c>
      <c r="AA1244" s="95">
        <v>1.88</v>
      </c>
      <c r="AB1244" s="95">
        <v>0.42</v>
      </c>
      <c r="AC1244" s="74" t="s">
        <v>1111</v>
      </c>
      <c r="AD1244" s="95">
        <v>69954500</v>
      </c>
    </row>
    <row r="1245" spans="1:30" x14ac:dyDescent="0.2">
      <c r="A1245" s="74" t="s">
        <v>2354</v>
      </c>
      <c r="B1245" s="95">
        <v>0.89</v>
      </c>
      <c r="C1245" s="95"/>
      <c r="D1245" s="95">
        <v>-7.48</v>
      </c>
      <c r="E1245" s="95">
        <v>0.99</v>
      </c>
      <c r="F1245" s="95">
        <v>0.21</v>
      </c>
      <c r="G1245" s="95">
        <v>13.5</v>
      </c>
      <c r="H1245" s="95">
        <v>3.45</v>
      </c>
      <c r="I1245" s="95">
        <v>-2.5299999999999998</v>
      </c>
      <c r="J1245" s="95">
        <v>5.5</v>
      </c>
      <c r="K1245" s="95">
        <v>12.5</v>
      </c>
      <c r="L1245" s="95">
        <v>6.94</v>
      </c>
      <c r="M1245" s="95">
        <v>1.25</v>
      </c>
      <c r="N1245" s="95">
        <v>0.19</v>
      </c>
      <c r="O1245" s="95">
        <v>1.71</v>
      </c>
      <c r="P1245" s="95">
        <v>-1.02</v>
      </c>
      <c r="Q1245" s="95">
        <v>1.18</v>
      </c>
      <c r="R1245" s="95">
        <v>-13.24</v>
      </c>
      <c r="S1245" s="95">
        <v>-2.81</v>
      </c>
      <c r="T1245" s="95">
        <v>4.46</v>
      </c>
      <c r="U1245" s="95">
        <v>0.21</v>
      </c>
      <c r="V1245" s="95">
        <v>0.79</v>
      </c>
      <c r="W1245" s="95">
        <v>1.1100000000000001</v>
      </c>
      <c r="X1245" s="95">
        <v>-14.91</v>
      </c>
      <c r="Y1245" s="95"/>
      <c r="Z1245" s="74" t="s">
        <v>1111</v>
      </c>
      <c r="AA1245" s="95">
        <v>0.9</v>
      </c>
      <c r="AB1245" s="95">
        <v>-0.12</v>
      </c>
      <c r="AC1245" s="74" t="s">
        <v>1111</v>
      </c>
      <c r="AD1245" s="95">
        <v>5298120</v>
      </c>
    </row>
    <row r="1246" spans="1:30" x14ac:dyDescent="0.2">
      <c r="A1246" s="74" t="s">
        <v>2355</v>
      </c>
      <c r="B1246" s="95">
        <v>2.17</v>
      </c>
      <c r="C1246" s="95"/>
      <c r="D1246" s="95">
        <v>-2.76</v>
      </c>
      <c r="E1246" s="95">
        <v>5.4</v>
      </c>
      <c r="F1246" s="95">
        <v>2.0699999999999998</v>
      </c>
      <c r="G1246" s="95"/>
      <c r="H1246" s="95"/>
      <c r="I1246" s="95"/>
      <c r="J1246" s="95">
        <v>-2.78</v>
      </c>
      <c r="K1246" s="95">
        <v>-2.15</v>
      </c>
      <c r="L1246" s="95">
        <v>0.64</v>
      </c>
      <c r="M1246" s="95">
        <v>-1.24</v>
      </c>
      <c r="N1246" s="95"/>
      <c r="O1246" s="95">
        <v>5.72</v>
      </c>
      <c r="P1246" s="95">
        <v>-96.03</v>
      </c>
      <c r="Q1246" s="95">
        <v>1.59</v>
      </c>
      <c r="R1246" s="95">
        <v>-195.75</v>
      </c>
      <c r="S1246" s="95">
        <v>-75.2</v>
      </c>
      <c r="T1246" s="95">
        <v>-87.53</v>
      </c>
      <c r="U1246" s="95">
        <v>0.38</v>
      </c>
      <c r="V1246" s="95">
        <v>0.62</v>
      </c>
      <c r="W1246" s="95">
        <v>0</v>
      </c>
      <c r="X1246" s="95"/>
      <c r="Y1246" s="95"/>
      <c r="Z1246" s="74" t="s">
        <v>1111</v>
      </c>
      <c r="AA1246" s="95">
        <v>0.4</v>
      </c>
      <c r="AB1246" s="95">
        <v>-0.79</v>
      </c>
      <c r="AC1246" s="74" t="s">
        <v>1111</v>
      </c>
      <c r="AD1246" s="95">
        <v>209822508</v>
      </c>
    </row>
    <row r="1247" spans="1:30" x14ac:dyDescent="0.2">
      <c r="A1247" s="74" t="s">
        <v>2356</v>
      </c>
      <c r="B1247" s="95">
        <v>0.33</v>
      </c>
      <c r="C1247" s="95"/>
      <c r="D1247" s="95">
        <v>-0.42</v>
      </c>
      <c r="E1247" s="95">
        <v>-1.58</v>
      </c>
      <c r="F1247" s="95">
        <v>0.25</v>
      </c>
      <c r="G1247" s="95">
        <v>91.55</v>
      </c>
      <c r="H1247" s="95">
        <v>-13.77</v>
      </c>
      <c r="I1247" s="95">
        <v>-14.18</v>
      </c>
      <c r="J1247" s="95">
        <v>-0.43</v>
      </c>
      <c r="K1247" s="95">
        <v>0.34</v>
      </c>
      <c r="L1247" s="95">
        <v>0.76</v>
      </c>
      <c r="M1247" s="95"/>
      <c r="N1247" s="95">
        <v>0.06</v>
      </c>
      <c r="O1247" s="95">
        <v>-1.03</v>
      </c>
      <c r="P1247" s="95">
        <v>-2.75</v>
      </c>
      <c r="Q1247" s="95">
        <v>0.79</v>
      </c>
      <c r="R1247" s="95">
        <v>-377.86</v>
      </c>
      <c r="S1247" s="95">
        <v>-60.44</v>
      </c>
      <c r="T1247" s="95">
        <v>366.87</v>
      </c>
      <c r="U1247" s="95">
        <v>-0.16</v>
      </c>
      <c r="V1247" s="95">
        <v>1.1599999999999999</v>
      </c>
      <c r="W1247" s="95">
        <v>4.26</v>
      </c>
      <c r="X1247" s="95"/>
      <c r="Y1247" s="95"/>
      <c r="Z1247" s="74" t="s">
        <v>1111</v>
      </c>
      <c r="AA1247" s="95">
        <v>-0.21</v>
      </c>
      <c r="AB1247" s="95">
        <v>-0.79</v>
      </c>
      <c r="AC1247" s="74" t="s">
        <v>1111</v>
      </c>
      <c r="AD1247" s="95">
        <v>21505120</v>
      </c>
    </row>
    <row r="1248" spans="1:30" x14ac:dyDescent="0.2">
      <c r="A1248" s="74" t="s">
        <v>2357</v>
      </c>
      <c r="B1248" s="95">
        <v>103.74</v>
      </c>
      <c r="C1248" s="95"/>
      <c r="D1248" s="95">
        <v>32.630000000000003</v>
      </c>
      <c r="E1248" s="95">
        <v>4.42</v>
      </c>
      <c r="F1248" s="95">
        <v>1.74</v>
      </c>
      <c r="G1248" s="95">
        <v>34.159999999999997</v>
      </c>
      <c r="H1248" s="95">
        <v>20.62</v>
      </c>
      <c r="I1248" s="95">
        <v>13.03</v>
      </c>
      <c r="J1248" s="95">
        <v>20.62</v>
      </c>
      <c r="K1248" s="95">
        <v>23.28</v>
      </c>
      <c r="L1248" s="95">
        <v>2.65</v>
      </c>
      <c r="M1248" s="95">
        <v>0.56999999999999995</v>
      </c>
      <c r="N1248" s="95">
        <v>4.25</v>
      </c>
      <c r="O1248" s="95">
        <v>6.26</v>
      </c>
      <c r="P1248" s="95">
        <v>-2.84</v>
      </c>
      <c r="Q1248" s="95">
        <v>3.59</v>
      </c>
      <c r="R1248" s="95">
        <v>13.53</v>
      </c>
      <c r="S1248" s="95">
        <v>5.34</v>
      </c>
      <c r="T1248" s="95">
        <v>8.48</v>
      </c>
      <c r="U1248" s="95">
        <v>0.39</v>
      </c>
      <c r="V1248" s="95">
        <v>0.56999999999999995</v>
      </c>
      <c r="W1248" s="95">
        <v>0.41</v>
      </c>
      <c r="X1248" s="95">
        <v>16.690000000000001</v>
      </c>
      <c r="Y1248" s="95">
        <v>39.31</v>
      </c>
      <c r="Z1248" s="74" t="s">
        <v>1111</v>
      </c>
      <c r="AA1248" s="95">
        <v>23.49</v>
      </c>
      <c r="AB1248" s="95">
        <v>3.18</v>
      </c>
      <c r="AC1248" s="74" t="s">
        <v>1111</v>
      </c>
      <c r="AD1248" s="95">
        <v>17769314400</v>
      </c>
    </row>
    <row r="1249" spans="1:30" x14ac:dyDescent="0.2">
      <c r="A1249" s="74" t="s">
        <v>2358</v>
      </c>
      <c r="B1249" s="95">
        <v>4.3899999999999997</v>
      </c>
      <c r="C1249" s="95"/>
      <c r="D1249" s="95">
        <v>-3.97</v>
      </c>
      <c r="E1249" s="95">
        <v>2.57</v>
      </c>
      <c r="F1249" s="95">
        <v>0.77</v>
      </c>
      <c r="G1249" s="95">
        <v>100</v>
      </c>
      <c r="H1249" s="95">
        <v>-108.85</v>
      </c>
      <c r="I1249" s="95">
        <v>-108.85</v>
      </c>
      <c r="J1249" s="95">
        <v>-3.97</v>
      </c>
      <c r="K1249" s="95">
        <v>-0.7</v>
      </c>
      <c r="L1249" s="95">
        <v>3.28</v>
      </c>
      <c r="M1249" s="95">
        <v>-2.12</v>
      </c>
      <c r="N1249" s="95">
        <v>4.33</v>
      </c>
      <c r="O1249" s="95">
        <v>2.0299999999999998</v>
      </c>
      <c r="P1249" s="95">
        <v>-2.2000000000000002</v>
      </c>
      <c r="Q1249" s="95">
        <v>2.42</v>
      </c>
      <c r="R1249" s="95">
        <v>-64.55</v>
      </c>
      <c r="S1249" s="95">
        <v>-19.420000000000002</v>
      </c>
      <c r="T1249" s="95">
        <v>-64.55</v>
      </c>
      <c r="U1249" s="95">
        <v>0.3</v>
      </c>
      <c r="V1249" s="95">
        <v>0.7</v>
      </c>
      <c r="W1249" s="95">
        <v>0.18</v>
      </c>
      <c r="X1249" s="95">
        <v>67.06</v>
      </c>
      <c r="Y1249" s="95"/>
      <c r="Z1249" s="74" t="s">
        <v>1111</v>
      </c>
      <c r="AA1249" s="95">
        <v>1.71</v>
      </c>
      <c r="AB1249" s="95">
        <v>-1.1000000000000001</v>
      </c>
      <c r="AC1249" s="74" t="s">
        <v>1111</v>
      </c>
      <c r="AD1249" s="95">
        <v>286443549</v>
      </c>
    </row>
    <row r="1250" spans="1:30" x14ac:dyDescent="0.2">
      <c r="A1250" s="74" t="s">
        <v>2359</v>
      </c>
      <c r="B1250" s="95">
        <v>19.53</v>
      </c>
      <c r="C1250" s="95">
        <v>5.22</v>
      </c>
      <c r="D1250" s="95">
        <v>45.3</v>
      </c>
      <c r="E1250" s="95">
        <v>6.83</v>
      </c>
      <c r="F1250" s="95">
        <v>3.36</v>
      </c>
      <c r="G1250" s="95">
        <v>62.09</v>
      </c>
      <c r="H1250" s="95">
        <v>29.01</v>
      </c>
      <c r="I1250" s="95">
        <v>20.86</v>
      </c>
      <c r="J1250" s="95">
        <v>32.57</v>
      </c>
      <c r="K1250" s="95">
        <v>34.770000000000003</v>
      </c>
      <c r="L1250" s="95">
        <v>2.2000000000000002</v>
      </c>
      <c r="M1250" s="95">
        <v>0.46</v>
      </c>
      <c r="N1250" s="95">
        <v>9.4499999999999993</v>
      </c>
      <c r="O1250" s="95">
        <v>-682.32</v>
      </c>
      <c r="P1250" s="95">
        <v>-3.71</v>
      </c>
      <c r="Q1250" s="95">
        <v>0.95</v>
      </c>
      <c r="R1250" s="95">
        <v>15.08</v>
      </c>
      <c r="S1250" s="95">
        <v>7.41</v>
      </c>
      <c r="T1250" s="95">
        <v>11.45</v>
      </c>
      <c r="U1250" s="95">
        <v>0.49</v>
      </c>
      <c r="V1250" s="95">
        <v>0.51</v>
      </c>
      <c r="W1250" s="95">
        <v>0.36</v>
      </c>
      <c r="X1250" s="95">
        <v>1.56</v>
      </c>
      <c r="Y1250" s="95"/>
      <c r="Z1250" s="74" t="s">
        <v>1111</v>
      </c>
      <c r="AA1250" s="95">
        <v>2.86</v>
      </c>
      <c r="AB1250" s="95">
        <v>0.43</v>
      </c>
      <c r="AC1250" s="74" t="s">
        <v>1111</v>
      </c>
      <c r="AD1250" s="95">
        <v>15889170528</v>
      </c>
    </row>
    <row r="1251" spans="1:30" x14ac:dyDescent="0.2">
      <c r="A1251" s="74" t="s">
        <v>2360</v>
      </c>
      <c r="B1251" s="95">
        <v>1.0900000000000001</v>
      </c>
      <c r="C1251" s="95"/>
      <c r="D1251" s="95">
        <v>18.78</v>
      </c>
      <c r="E1251" s="95">
        <v>0.33</v>
      </c>
      <c r="F1251" s="95">
        <v>0.28000000000000003</v>
      </c>
      <c r="G1251" s="95">
        <v>52</v>
      </c>
      <c r="H1251" s="95">
        <v>26.65</v>
      </c>
      <c r="I1251" s="95">
        <v>18.37</v>
      </c>
      <c r="J1251" s="95">
        <v>12.95</v>
      </c>
      <c r="K1251" s="95">
        <v>12.58</v>
      </c>
      <c r="L1251" s="95">
        <v>-0.37</v>
      </c>
      <c r="M1251" s="95">
        <v>-0.01</v>
      </c>
      <c r="N1251" s="95">
        <v>3.45</v>
      </c>
      <c r="O1251" s="95">
        <v>3.37</v>
      </c>
      <c r="P1251" s="95">
        <v>-0.33</v>
      </c>
      <c r="Q1251" s="95">
        <v>2.54</v>
      </c>
      <c r="R1251" s="95">
        <v>1.77</v>
      </c>
      <c r="S1251" s="95">
        <v>1.5</v>
      </c>
      <c r="T1251" s="95">
        <v>2.27</v>
      </c>
      <c r="U1251" s="95">
        <v>0.84</v>
      </c>
      <c r="V1251" s="95">
        <v>0.16</v>
      </c>
      <c r="W1251" s="95">
        <v>0.08</v>
      </c>
      <c r="X1251" s="95"/>
      <c r="Y1251" s="95"/>
      <c r="Z1251" s="74" t="s">
        <v>1111</v>
      </c>
      <c r="AA1251" s="95">
        <v>3.28</v>
      </c>
      <c r="AB1251" s="95">
        <v>0.06</v>
      </c>
      <c r="AC1251" s="74" t="s">
        <v>1111</v>
      </c>
      <c r="AD1251" s="95">
        <v>103125009</v>
      </c>
    </row>
    <row r="1252" spans="1:30" x14ac:dyDescent="0.2">
      <c r="A1252" s="74" t="s">
        <v>2361</v>
      </c>
      <c r="B1252" s="95">
        <v>54.52</v>
      </c>
      <c r="C1252" s="95"/>
      <c r="D1252" s="95">
        <v>6.58</v>
      </c>
      <c r="E1252" s="95">
        <v>4.24</v>
      </c>
      <c r="F1252" s="95">
        <v>0.99</v>
      </c>
      <c r="G1252" s="95">
        <v>41.68</v>
      </c>
      <c r="H1252" s="95">
        <v>9.0399999999999991</v>
      </c>
      <c r="I1252" s="95">
        <v>7.03</v>
      </c>
      <c r="J1252" s="95">
        <v>5.1100000000000003</v>
      </c>
      <c r="K1252" s="95">
        <v>4.58</v>
      </c>
      <c r="L1252" s="95">
        <v>-0.52</v>
      </c>
      <c r="M1252" s="95">
        <v>-0.43</v>
      </c>
      <c r="N1252" s="95">
        <v>0.46</v>
      </c>
      <c r="O1252" s="95">
        <v>538.54999999999995</v>
      </c>
      <c r="P1252" s="95">
        <v>-1.69</v>
      </c>
      <c r="Q1252" s="95">
        <v>1</v>
      </c>
      <c r="R1252" s="95">
        <v>64.47</v>
      </c>
      <c r="S1252" s="95">
        <v>15.06</v>
      </c>
      <c r="T1252" s="95">
        <v>64.69</v>
      </c>
      <c r="U1252" s="95">
        <v>0.23</v>
      </c>
      <c r="V1252" s="95">
        <v>0.77</v>
      </c>
      <c r="W1252" s="95">
        <v>2.14</v>
      </c>
      <c r="X1252" s="95">
        <v>2.75</v>
      </c>
      <c r="Y1252" s="95">
        <v>9.08</v>
      </c>
      <c r="Z1252" s="74" t="s">
        <v>1111</v>
      </c>
      <c r="AA1252" s="95">
        <v>12.86</v>
      </c>
      <c r="AB1252" s="95">
        <v>8.2899999999999991</v>
      </c>
      <c r="AC1252" s="74" t="s">
        <v>1111</v>
      </c>
      <c r="AD1252" s="95">
        <v>463152852</v>
      </c>
    </row>
    <row r="1253" spans="1:30" x14ac:dyDescent="0.2">
      <c r="A1253" s="74" t="s">
        <v>2362</v>
      </c>
      <c r="B1253" s="95">
        <v>34.049999999999997</v>
      </c>
      <c r="C1253" s="95">
        <v>0.47</v>
      </c>
      <c r="D1253" s="95">
        <v>-30.41</v>
      </c>
      <c r="E1253" s="95">
        <v>2.4</v>
      </c>
      <c r="F1253" s="95">
        <v>1.68</v>
      </c>
      <c r="G1253" s="95">
        <v>35.49</v>
      </c>
      <c r="H1253" s="95">
        <v>-10.73</v>
      </c>
      <c r="I1253" s="95">
        <v>-7.17</v>
      </c>
      <c r="J1253" s="95">
        <v>-20.3</v>
      </c>
      <c r="K1253" s="95">
        <v>-18.850000000000001</v>
      </c>
      <c r="L1253" s="95">
        <v>1.45</v>
      </c>
      <c r="M1253" s="95">
        <v>-0.17</v>
      </c>
      <c r="N1253" s="95">
        <v>2.1800000000000002</v>
      </c>
      <c r="O1253" s="95">
        <v>6.37</v>
      </c>
      <c r="P1253" s="95">
        <v>-2.93</v>
      </c>
      <c r="Q1253" s="95">
        <v>2.64</v>
      </c>
      <c r="R1253" s="95">
        <v>-7.89</v>
      </c>
      <c r="S1253" s="95">
        <v>-5.53</v>
      </c>
      <c r="T1253" s="95">
        <v>-14.63</v>
      </c>
      <c r="U1253" s="95">
        <v>0.7</v>
      </c>
      <c r="V1253" s="95">
        <v>0.3</v>
      </c>
      <c r="W1253" s="95">
        <v>0.77</v>
      </c>
      <c r="X1253" s="95">
        <v>2.09</v>
      </c>
      <c r="Y1253" s="95">
        <v>37.909999999999997</v>
      </c>
      <c r="Z1253" s="74" t="s">
        <v>1111</v>
      </c>
      <c r="AA1253" s="95">
        <v>14.19</v>
      </c>
      <c r="AB1253" s="95">
        <v>-1.1200000000000001</v>
      </c>
      <c r="AC1253" s="74" t="s">
        <v>1111</v>
      </c>
      <c r="AD1253" s="95">
        <v>1097247630</v>
      </c>
    </row>
    <row r="1254" spans="1:30" x14ac:dyDescent="0.2">
      <c r="A1254" s="74" t="s">
        <v>2363</v>
      </c>
      <c r="B1254" s="95">
        <v>85.1</v>
      </c>
      <c r="C1254" s="95">
        <v>1.1299999999999999</v>
      </c>
      <c r="D1254" s="95">
        <v>23.81</v>
      </c>
      <c r="E1254" s="95">
        <v>3.87</v>
      </c>
      <c r="F1254" s="95">
        <v>2.59</v>
      </c>
      <c r="G1254" s="95">
        <v>37.28</v>
      </c>
      <c r="H1254" s="95">
        <v>14.33</v>
      </c>
      <c r="I1254" s="95">
        <v>10.48</v>
      </c>
      <c r="J1254" s="95">
        <v>17.41</v>
      </c>
      <c r="K1254" s="95">
        <v>16.739999999999998</v>
      </c>
      <c r="L1254" s="95">
        <v>-0.68</v>
      </c>
      <c r="M1254" s="95">
        <v>-0.15</v>
      </c>
      <c r="N1254" s="95">
        <v>2.5</v>
      </c>
      <c r="O1254" s="95">
        <v>12.16</v>
      </c>
      <c r="P1254" s="95">
        <v>-4.37</v>
      </c>
      <c r="Q1254" s="95">
        <v>2.11</v>
      </c>
      <c r="R1254" s="95">
        <v>16.260000000000002</v>
      </c>
      <c r="S1254" s="95">
        <v>10.89</v>
      </c>
      <c r="T1254" s="95">
        <v>15.42</v>
      </c>
      <c r="U1254" s="95">
        <v>0.67</v>
      </c>
      <c r="V1254" s="95">
        <v>0.33</v>
      </c>
      <c r="W1254" s="95">
        <v>1.04</v>
      </c>
      <c r="X1254" s="95">
        <v>6.05</v>
      </c>
      <c r="Y1254" s="95">
        <v>-3.04</v>
      </c>
      <c r="Z1254" s="74" t="s">
        <v>1111</v>
      </c>
      <c r="AA1254" s="95">
        <v>21.98</v>
      </c>
      <c r="AB1254" s="95">
        <v>3.57</v>
      </c>
      <c r="AC1254" s="74" t="s">
        <v>1111</v>
      </c>
      <c r="AD1254" s="95">
        <v>44698919670</v>
      </c>
    </row>
    <row r="1255" spans="1:30" x14ac:dyDescent="0.2">
      <c r="A1255" s="74" t="s">
        <v>2364</v>
      </c>
      <c r="B1255" s="95">
        <v>3.79</v>
      </c>
      <c r="C1255" s="95"/>
      <c r="D1255" s="95">
        <v>-10.34</v>
      </c>
      <c r="E1255" s="95">
        <v>2.33</v>
      </c>
      <c r="F1255" s="95">
        <v>1.73</v>
      </c>
      <c r="G1255" s="95">
        <v>76.42</v>
      </c>
      <c r="H1255" s="95">
        <v>-35.76</v>
      </c>
      <c r="I1255" s="95">
        <v>-35.93</v>
      </c>
      <c r="J1255" s="95">
        <v>-10.39</v>
      </c>
      <c r="K1255" s="95">
        <v>-6.54</v>
      </c>
      <c r="L1255" s="95">
        <v>3.85</v>
      </c>
      <c r="M1255" s="95">
        <v>-0.86</v>
      </c>
      <c r="N1255" s="95">
        <v>3.72</v>
      </c>
      <c r="O1255" s="95">
        <v>2.67</v>
      </c>
      <c r="P1255" s="95">
        <v>-7.38</v>
      </c>
      <c r="Q1255" s="95">
        <v>6.57</v>
      </c>
      <c r="R1255" s="95">
        <v>-22.56</v>
      </c>
      <c r="S1255" s="95">
        <v>-16.760000000000002</v>
      </c>
      <c r="T1255" s="95">
        <v>-24.05</v>
      </c>
      <c r="U1255" s="95">
        <v>0.74</v>
      </c>
      <c r="V1255" s="95">
        <v>0.26</v>
      </c>
      <c r="W1255" s="95">
        <v>0.47</v>
      </c>
      <c r="X1255" s="95">
        <v>53.63</v>
      </c>
      <c r="Y1255" s="95"/>
      <c r="Z1255" s="74" t="s">
        <v>1111</v>
      </c>
      <c r="AA1255" s="95">
        <v>1.62</v>
      </c>
      <c r="AB1255" s="95">
        <v>-0.37</v>
      </c>
      <c r="AC1255" s="74" t="s">
        <v>1111</v>
      </c>
      <c r="AD1255" s="95">
        <v>164772524</v>
      </c>
    </row>
    <row r="1256" spans="1:30" x14ac:dyDescent="0.2">
      <c r="A1256" s="74" t="s">
        <v>2365</v>
      </c>
      <c r="B1256" s="95">
        <v>46.07</v>
      </c>
      <c r="C1256" s="95">
        <v>1.17</v>
      </c>
      <c r="D1256" s="95">
        <v>20.46</v>
      </c>
      <c r="E1256" s="95">
        <v>1.36</v>
      </c>
      <c r="F1256" s="95">
        <v>0.82</v>
      </c>
      <c r="G1256" s="95">
        <v>40.840000000000003</v>
      </c>
      <c r="H1256" s="95">
        <v>13.41</v>
      </c>
      <c r="I1256" s="95">
        <v>10.67</v>
      </c>
      <c r="J1256" s="95">
        <v>16.28</v>
      </c>
      <c r="K1256" s="95">
        <v>16.079999999999998</v>
      </c>
      <c r="L1256" s="95">
        <v>-0.2</v>
      </c>
      <c r="M1256" s="95">
        <v>-0.02</v>
      </c>
      <c r="N1256" s="95">
        <v>2.1800000000000002</v>
      </c>
      <c r="O1256" s="95">
        <v>5.3</v>
      </c>
      <c r="P1256" s="95">
        <v>-1.24</v>
      </c>
      <c r="Q1256" s="95">
        <v>1.81</v>
      </c>
      <c r="R1256" s="95">
        <v>6.63</v>
      </c>
      <c r="S1256" s="95">
        <v>3.99</v>
      </c>
      <c r="T1256" s="95">
        <v>6.61</v>
      </c>
      <c r="U1256" s="95">
        <v>0.6</v>
      </c>
      <c r="V1256" s="95">
        <v>0.39</v>
      </c>
      <c r="W1256" s="95">
        <v>0.37</v>
      </c>
      <c r="X1256" s="95"/>
      <c r="Y1256" s="95"/>
      <c r="Z1256" s="74" t="s">
        <v>1111</v>
      </c>
      <c r="AA1256" s="95">
        <v>33.94</v>
      </c>
      <c r="AB1256" s="95">
        <v>2.25</v>
      </c>
      <c r="AC1256" s="74" t="s">
        <v>1111</v>
      </c>
      <c r="AD1256" s="95">
        <v>33573548540</v>
      </c>
    </row>
    <row r="1257" spans="1:30" x14ac:dyDescent="0.2">
      <c r="A1257" s="74" t="s">
        <v>2366</v>
      </c>
      <c r="B1257" s="95">
        <v>1.44</v>
      </c>
      <c r="C1257" s="95"/>
      <c r="D1257" s="95">
        <v>-9.1199999999999992</v>
      </c>
      <c r="E1257" s="95">
        <v>1.59</v>
      </c>
      <c r="F1257" s="95">
        <v>1.48</v>
      </c>
      <c r="G1257" s="95"/>
      <c r="H1257" s="95"/>
      <c r="I1257" s="95"/>
      <c r="J1257" s="95">
        <v>-9.1300000000000008</v>
      </c>
      <c r="K1257" s="95">
        <v>-6.02</v>
      </c>
      <c r="L1257" s="95">
        <v>3.04</v>
      </c>
      <c r="M1257" s="95">
        <v>-0.53</v>
      </c>
      <c r="N1257" s="95"/>
      <c r="O1257" s="95">
        <v>3.06</v>
      </c>
      <c r="P1257" s="95">
        <v>-3.02</v>
      </c>
      <c r="Q1257" s="95">
        <v>18.29</v>
      </c>
      <c r="R1257" s="95">
        <v>-17.440000000000001</v>
      </c>
      <c r="S1257" s="95">
        <v>-16.190000000000001</v>
      </c>
      <c r="T1257" s="95">
        <v>-17.43</v>
      </c>
      <c r="U1257" s="95">
        <v>0.93</v>
      </c>
      <c r="V1257" s="95">
        <v>7.0000000000000007E-2</v>
      </c>
      <c r="W1257" s="95">
        <v>0</v>
      </c>
      <c r="X1257" s="95"/>
      <c r="Y1257" s="95"/>
      <c r="Z1257" s="74" t="s">
        <v>1111</v>
      </c>
      <c r="AA1257" s="95">
        <v>0.91</v>
      </c>
      <c r="AB1257" s="95">
        <v>-0.16</v>
      </c>
      <c r="AC1257" s="74" t="s">
        <v>1111</v>
      </c>
      <c r="AD1257" s="95">
        <v>208822328</v>
      </c>
    </row>
    <row r="1258" spans="1:30" x14ac:dyDescent="0.2">
      <c r="A1258" s="74" t="s">
        <v>2367</v>
      </c>
      <c r="B1258" s="95">
        <v>0.45</v>
      </c>
      <c r="C1258" s="95"/>
      <c r="D1258" s="95">
        <v>-2.85</v>
      </c>
      <c r="E1258" s="95">
        <v>0.5</v>
      </c>
      <c r="F1258" s="95">
        <v>0.46</v>
      </c>
      <c r="G1258" s="95"/>
      <c r="H1258" s="95"/>
      <c r="I1258" s="95"/>
      <c r="J1258" s="95">
        <v>-2.85</v>
      </c>
      <c r="K1258" s="95">
        <v>-6.02</v>
      </c>
      <c r="L1258" s="95">
        <v>3.04</v>
      </c>
      <c r="M1258" s="95">
        <v>-0.53</v>
      </c>
      <c r="N1258" s="95"/>
      <c r="O1258" s="95">
        <v>0.95</v>
      </c>
      <c r="P1258" s="95">
        <v>-0.94</v>
      </c>
      <c r="Q1258" s="95">
        <v>18.29</v>
      </c>
      <c r="R1258" s="95">
        <v>-17.440000000000001</v>
      </c>
      <c r="S1258" s="95">
        <v>-16.190000000000001</v>
      </c>
      <c r="T1258" s="95">
        <v>-17.43</v>
      </c>
      <c r="U1258" s="95">
        <v>0.93</v>
      </c>
      <c r="V1258" s="95">
        <v>7.0000000000000007E-2</v>
      </c>
      <c r="W1258" s="95">
        <v>0</v>
      </c>
      <c r="X1258" s="95"/>
      <c r="Y1258" s="95"/>
      <c r="Z1258" s="74" t="s">
        <v>1111</v>
      </c>
      <c r="AA1258" s="95">
        <v>0.91</v>
      </c>
      <c r="AB1258" s="95">
        <v>-0.16</v>
      </c>
      <c r="AC1258" s="74" t="s">
        <v>1111</v>
      </c>
      <c r="AD1258" s="95">
        <v>208822328</v>
      </c>
    </row>
    <row r="1259" spans="1:30" x14ac:dyDescent="0.2">
      <c r="A1259" s="74" t="s">
        <v>2368</v>
      </c>
      <c r="B1259" s="95">
        <v>106.34</v>
      </c>
      <c r="C1259" s="95">
        <v>1.39</v>
      </c>
      <c r="D1259" s="95">
        <v>41.88</v>
      </c>
      <c r="E1259" s="95">
        <v>33.18</v>
      </c>
      <c r="F1259" s="95">
        <v>2.0299999999999998</v>
      </c>
      <c r="G1259" s="95">
        <v>81.58</v>
      </c>
      <c r="H1259" s="95">
        <v>13.08</v>
      </c>
      <c r="I1259" s="95">
        <v>9.9700000000000006</v>
      </c>
      <c r="J1259" s="95">
        <v>31.93</v>
      </c>
      <c r="K1259" s="95">
        <v>38.85</v>
      </c>
      <c r="L1259" s="95">
        <v>6.92</v>
      </c>
      <c r="M1259" s="95">
        <v>7.19</v>
      </c>
      <c r="N1259" s="95">
        <v>4.18</v>
      </c>
      <c r="O1259" s="95">
        <v>-19.59</v>
      </c>
      <c r="P1259" s="95">
        <v>-2.5499999999999998</v>
      </c>
      <c r="Q1259" s="95">
        <v>0.66</v>
      </c>
      <c r="R1259" s="95">
        <v>79.22</v>
      </c>
      <c r="S1259" s="95">
        <v>4.8499999999999996</v>
      </c>
      <c r="T1259" s="95">
        <v>10.82</v>
      </c>
      <c r="U1259" s="95">
        <v>0.06</v>
      </c>
      <c r="V1259" s="95">
        <v>0.94</v>
      </c>
      <c r="W1259" s="95">
        <v>0.49</v>
      </c>
      <c r="X1259" s="95">
        <v>4.1100000000000003</v>
      </c>
      <c r="Y1259" s="95">
        <v>9.57</v>
      </c>
      <c r="Z1259" s="74" t="s">
        <v>1111</v>
      </c>
      <c r="AA1259" s="95">
        <v>3.21</v>
      </c>
      <c r="AB1259" s="95">
        <v>2.54</v>
      </c>
      <c r="AC1259" s="74" t="s">
        <v>1111</v>
      </c>
      <c r="AD1259" s="95">
        <v>13263033186</v>
      </c>
    </row>
    <row r="1260" spans="1:30" x14ac:dyDescent="0.2">
      <c r="A1260" s="74" t="s">
        <v>2369</v>
      </c>
      <c r="B1260" s="95">
        <v>75</v>
      </c>
      <c r="C1260" s="95">
        <v>0.18</v>
      </c>
      <c r="D1260" s="95">
        <v>319.02</v>
      </c>
      <c r="E1260" s="95">
        <v>2.57</v>
      </c>
      <c r="F1260" s="95">
        <v>0.99</v>
      </c>
      <c r="G1260" s="95">
        <v>32.89</v>
      </c>
      <c r="H1260" s="95">
        <v>5.91</v>
      </c>
      <c r="I1260" s="95">
        <v>0.5</v>
      </c>
      <c r="J1260" s="95">
        <v>27.08</v>
      </c>
      <c r="K1260" s="95">
        <v>35.76</v>
      </c>
      <c r="L1260" s="95">
        <v>8.68</v>
      </c>
      <c r="M1260" s="95">
        <v>0.82</v>
      </c>
      <c r="N1260" s="95">
        <v>1.6</v>
      </c>
      <c r="O1260" s="95">
        <v>15.71</v>
      </c>
      <c r="P1260" s="95">
        <v>-1.48</v>
      </c>
      <c r="Q1260" s="95">
        <v>1.24</v>
      </c>
      <c r="R1260" s="95">
        <v>0.8</v>
      </c>
      <c r="S1260" s="95">
        <v>0.31</v>
      </c>
      <c r="T1260" s="95">
        <v>3.97</v>
      </c>
      <c r="U1260" s="95">
        <v>0.39</v>
      </c>
      <c r="V1260" s="95">
        <v>0.61</v>
      </c>
      <c r="W1260" s="95">
        <v>0.62</v>
      </c>
      <c r="X1260" s="95">
        <v>0.62</v>
      </c>
      <c r="Y1260" s="95"/>
      <c r="Z1260" s="74" t="s">
        <v>1111</v>
      </c>
      <c r="AA1260" s="95">
        <v>29.22</v>
      </c>
      <c r="AB1260" s="95">
        <v>0.24</v>
      </c>
      <c r="AC1260" s="74" t="s">
        <v>1111</v>
      </c>
      <c r="AD1260" s="95">
        <v>2381469975</v>
      </c>
    </row>
    <row r="1261" spans="1:30" x14ac:dyDescent="0.2">
      <c r="A1261" s="74" t="s">
        <v>2370</v>
      </c>
      <c r="B1261" s="95">
        <v>26.4</v>
      </c>
      <c r="C1261" s="95"/>
      <c r="D1261" s="95">
        <v>3.36</v>
      </c>
      <c r="E1261" s="95">
        <v>0.67</v>
      </c>
      <c r="F1261" s="95">
        <v>0.04</v>
      </c>
      <c r="G1261" s="95">
        <v>0</v>
      </c>
      <c r="H1261" s="95">
        <v>55.52</v>
      </c>
      <c r="I1261" s="95">
        <v>31.61</v>
      </c>
      <c r="J1261" s="95">
        <v>1.92</v>
      </c>
      <c r="K1261" s="95">
        <v>-1.65</v>
      </c>
      <c r="L1261" s="95">
        <v>-6.16</v>
      </c>
      <c r="M1261" s="95">
        <v>-2.14</v>
      </c>
      <c r="N1261" s="95">
        <v>1.06</v>
      </c>
      <c r="O1261" s="95"/>
      <c r="P1261" s="95">
        <v>-0.04</v>
      </c>
      <c r="Q1261" s="95"/>
      <c r="R1261" s="95">
        <v>19.8</v>
      </c>
      <c r="S1261" s="95">
        <v>1.33</v>
      </c>
      <c r="T1261" s="95">
        <v>23.25</v>
      </c>
      <c r="U1261" s="95">
        <v>7.0000000000000007E-2</v>
      </c>
      <c r="V1261" s="95">
        <v>0.93</v>
      </c>
      <c r="W1261" s="95">
        <v>0.04</v>
      </c>
      <c r="X1261" s="95">
        <v>18.37</v>
      </c>
      <c r="Y1261" s="95">
        <v>18.77</v>
      </c>
      <c r="Z1261" s="74" t="s">
        <v>1111</v>
      </c>
      <c r="AA1261" s="95">
        <v>39.619999999999997</v>
      </c>
      <c r="AB1261" s="95">
        <v>7.85</v>
      </c>
      <c r="AC1261" s="74" t="s">
        <v>1111</v>
      </c>
      <c r="AD1261" s="95">
        <v>2014430660</v>
      </c>
    </row>
    <row r="1262" spans="1:30" x14ac:dyDescent="0.2">
      <c r="A1262" s="74" t="s">
        <v>2371</v>
      </c>
      <c r="B1262" s="95">
        <v>62.15</v>
      </c>
      <c r="C1262" s="95"/>
      <c r="D1262" s="95">
        <v>7.92</v>
      </c>
      <c r="E1262" s="95">
        <v>1.57</v>
      </c>
      <c r="F1262" s="95">
        <v>0.11</v>
      </c>
      <c r="G1262" s="95">
        <v>0</v>
      </c>
      <c r="H1262" s="95">
        <v>55.52</v>
      </c>
      <c r="I1262" s="95">
        <v>31.61</v>
      </c>
      <c r="J1262" s="95">
        <v>4.51</v>
      </c>
      <c r="K1262" s="95">
        <v>-1.65</v>
      </c>
      <c r="L1262" s="95">
        <v>-6.16</v>
      </c>
      <c r="M1262" s="95">
        <v>-2.14</v>
      </c>
      <c r="N1262" s="95">
        <v>2.5</v>
      </c>
      <c r="O1262" s="95"/>
      <c r="P1262" s="95">
        <v>-0.11</v>
      </c>
      <c r="Q1262" s="95"/>
      <c r="R1262" s="95">
        <v>19.8</v>
      </c>
      <c r="S1262" s="95">
        <v>1.33</v>
      </c>
      <c r="T1262" s="95">
        <v>23.25</v>
      </c>
      <c r="U1262" s="95">
        <v>7.0000000000000007E-2</v>
      </c>
      <c r="V1262" s="95">
        <v>0.93</v>
      </c>
      <c r="W1262" s="95">
        <v>0.04</v>
      </c>
      <c r="X1262" s="95">
        <v>18.37</v>
      </c>
      <c r="Y1262" s="95">
        <v>18.77</v>
      </c>
      <c r="Z1262" s="74" t="s">
        <v>1111</v>
      </c>
      <c r="AA1262" s="95">
        <v>39.619999999999997</v>
      </c>
      <c r="AB1262" s="95">
        <v>7.85</v>
      </c>
      <c r="AC1262" s="74" t="s">
        <v>1111</v>
      </c>
      <c r="AD1262" s="95">
        <v>2014430660</v>
      </c>
    </row>
    <row r="1263" spans="1:30" x14ac:dyDescent="0.2">
      <c r="A1263" s="74" t="s">
        <v>2372</v>
      </c>
      <c r="B1263" s="95">
        <v>9.41</v>
      </c>
      <c r="C1263" s="95"/>
      <c r="D1263" s="95">
        <v>-6.38</v>
      </c>
      <c r="E1263" s="95">
        <v>4.71</v>
      </c>
      <c r="F1263" s="95">
        <v>3.79</v>
      </c>
      <c r="G1263" s="95">
        <v>100</v>
      </c>
      <c r="H1263" s="95">
        <v>-651.69000000000005</v>
      </c>
      <c r="I1263" s="95">
        <v>-654.57000000000005</v>
      </c>
      <c r="J1263" s="95">
        <v>-6.4</v>
      </c>
      <c r="K1263" s="95">
        <v>-4.95</v>
      </c>
      <c r="L1263" s="95">
        <v>1.45</v>
      </c>
      <c r="M1263" s="95">
        <v>-1.06</v>
      </c>
      <c r="N1263" s="95">
        <v>41.73</v>
      </c>
      <c r="O1263" s="95">
        <v>5.44</v>
      </c>
      <c r="P1263" s="95">
        <v>-34.67</v>
      </c>
      <c r="Q1263" s="95">
        <v>4.58</v>
      </c>
      <c r="R1263" s="95">
        <v>-73.8</v>
      </c>
      <c r="S1263" s="95">
        <v>-59.44</v>
      </c>
      <c r="T1263" s="95">
        <v>-73.8</v>
      </c>
      <c r="U1263" s="95">
        <v>0.81</v>
      </c>
      <c r="V1263" s="95">
        <v>0.19</v>
      </c>
      <c r="W1263" s="95">
        <v>0.09</v>
      </c>
      <c r="X1263" s="95"/>
      <c r="Y1263" s="95"/>
      <c r="Z1263" s="74" t="s">
        <v>1111</v>
      </c>
      <c r="AA1263" s="95">
        <v>2</v>
      </c>
      <c r="AB1263" s="95">
        <v>-1.48</v>
      </c>
      <c r="AC1263" s="74" t="s">
        <v>1111</v>
      </c>
      <c r="AD1263" s="95">
        <v>298870069</v>
      </c>
    </row>
    <row r="1264" spans="1:30" x14ac:dyDescent="0.2">
      <c r="A1264" s="74" t="s">
        <v>2373</v>
      </c>
      <c r="B1264" s="95">
        <v>18.16</v>
      </c>
      <c r="C1264" s="95"/>
      <c r="D1264" s="95">
        <v>-2.3199999999999998</v>
      </c>
      <c r="E1264" s="95">
        <v>1.42</v>
      </c>
      <c r="F1264" s="95">
        <v>0.4</v>
      </c>
      <c r="G1264" s="95">
        <v>-437.56</v>
      </c>
      <c r="H1264" s="95">
        <v>-1150.23</v>
      </c>
      <c r="I1264" s="95">
        <v>-1389.77</v>
      </c>
      <c r="J1264" s="95">
        <v>-2.81</v>
      </c>
      <c r="K1264" s="95">
        <v>-5.92</v>
      </c>
      <c r="L1264" s="95">
        <v>-3.11</v>
      </c>
      <c r="M1264" s="95">
        <v>1.58</v>
      </c>
      <c r="N1264" s="95">
        <v>32.299999999999997</v>
      </c>
      <c r="O1264" s="95">
        <v>-36.35</v>
      </c>
      <c r="P1264" s="95">
        <v>-0.47</v>
      </c>
      <c r="Q1264" s="95">
        <v>0.94</v>
      </c>
      <c r="R1264" s="95">
        <v>-61.25</v>
      </c>
      <c r="S1264" s="95">
        <v>-17.010000000000002</v>
      </c>
      <c r="T1264" s="95">
        <v>-16.41</v>
      </c>
      <c r="U1264" s="95">
        <v>0.28000000000000003</v>
      </c>
      <c r="V1264" s="95">
        <v>0.72</v>
      </c>
      <c r="W1264" s="95">
        <v>0.01</v>
      </c>
      <c r="X1264" s="95">
        <v>-18.66</v>
      </c>
      <c r="Y1264" s="95"/>
      <c r="Z1264" s="74" t="s">
        <v>1111</v>
      </c>
      <c r="AA1264" s="95">
        <v>12.76</v>
      </c>
      <c r="AB1264" s="95">
        <v>-7.81</v>
      </c>
      <c r="AC1264" s="74" t="s">
        <v>1111</v>
      </c>
      <c r="AD1264" s="95">
        <v>21156443584</v>
      </c>
    </row>
    <row r="1265" spans="1:30" x14ac:dyDescent="0.2">
      <c r="A1265" s="74" t="s">
        <v>2374</v>
      </c>
      <c r="B1265" s="95">
        <v>8.83</v>
      </c>
      <c r="C1265" s="95">
        <v>5.04</v>
      </c>
      <c r="D1265" s="95">
        <v>16.170000000000002</v>
      </c>
      <c r="E1265" s="95">
        <v>0.84</v>
      </c>
      <c r="F1265" s="95">
        <v>0.52</v>
      </c>
      <c r="G1265" s="95">
        <v>15.47</v>
      </c>
      <c r="H1265" s="95">
        <v>2.96</v>
      </c>
      <c r="I1265" s="95">
        <v>2.11</v>
      </c>
      <c r="J1265" s="95">
        <v>11.51</v>
      </c>
      <c r="K1265" s="95">
        <v>8.5</v>
      </c>
      <c r="L1265" s="95">
        <v>-3.01</v>
      </c>
      <c r="M1265" s="95">
        <v>-0.22</v>
      </c>
      <c r="N1265" s="95">
        <v>0.34</v>
      </c>
      <c r="O1265" s="95">
        <v>1.48</v>
      </c>
      <c r="P1265" s="95">
        <v>-1.34</v>
      </c>
      <c r="Q1265" s="95">
        <v>2.2999999999999998</v>
      </c>
      <c r="R1265" s="95">
        <v>5.19</v>
      </c>
      <c r="S1265" s="95">
        <v>3.19</v>
      </c>
      <c r="T1265" s="95">
        <v>4.88</v>
      </c>
      <c r="U1265" s="95">
        <v>0.61</v>
      </c>
      <c r="V1265" s="95">
        <v>0.39</v>
      </c>
      <c r="W1265" s="95">
        <v>1.51</v>
      </c>
      <c r="X1265" s="95">
        <v>-57.81</v>
      </c>
      <c r="Y1265" s="95">
        <v>-77.739999999999995</v>
      </c>
      <c r="Z1265" s="74" t="s">
        <v>1111</v>
      </c>
      <c r="AA1265" s="95">
        <v>10.52</v>
      </c>
      <c r="AB1265" s="95">
        <v>0.55000000000000004</v>
      </c>
      <c r="AC1265" s="74" t="s">
        <v>1111</v>
      </c>
      <c r="AD1265" s="95">
        <v>107811651</v>
      </c>
    </row>
    <row r="1266" spans="1:30" x14ac:dyDescent="0.2">
      <c r="A1266" s="74" t="s">
        <v>2375</v>
      </c>
      <c r="B1266" s="95">
        <v>4.16</v>
      </c>
      <c r="C1266" s="95"/>
      <c r="D1266" s="95">
        <v>-4.21</v>
      </c>
      <c r="E1266" s="95">
        <v>1.28</v>
      </c>
      <c r="F1266" s="95">
        <v>0.96</v>
      </c>
      <c r="G1266" s="95">
        <v>56.45</v>
      </c>
      <c r="H1266" s="95">
        <v>-93.66</v>
      </c>
      <c r="I1266" s="95">
        <v>-94</v>
      </c>
      <c r="J1266" s="95">
        <v>-4.22</v>
      </c>
      <c r="K1266" s="95">
        <v>-2.62</v>
      </c>
      <c r="L1266" s="95">
        <v>1.6</v>
      </c>
      <c r="M1266" s="95">
        <v>-0.49</v>
      </c>
      <c r="N1266" s="95">
        <v>3.96</v>
      </c>
      <c r="O1266" s="95">
        <v>3.64</v>
      </c>
      <c r="P1266" s="95">
        <v>-1.73</v>
      </c>
      <c r="Q1266" s="95">
        <v>2.5099999999999998</v>
      </c>
      <c r="R1266" s="95">
        <v>-30.43</v>
      </c>
      <c r="S1266" s="95">
        <v>-22.93</v>
      </c>
      <c r="T1266" s="95">
        <v>-30.43</v>
      </c>
      <c r="U1266" s="95">
        <v>0.75</v>
      </c>
      <c r="V1266" s="95">
        <v>0.25</v>
      </c>
      <c r="W1266" s="95">
        <v>0.24</v>
      </c>
      <c r="X1266" s="95"/>
      <c r="Y1266" s="95"/>
      <c r="Z1266" s="74" t="s">
        <v>1111</v>
      </c>
      <c r="AA1266" s="95">
        <v>3.25</v>
      </c>
      <c r="AB1266" s="95">
        <v>-0.99</v>
      </c>
      <c r="AC1266" s="74" t="s">
        <v>1111</v>
      </c>
      <c r="AD1266" s="95">
        <v>218900448</v>
      </c>
    </row>
    <row r="1267" spans="1:30" x14ac:dyDescent="0.2">
      <c r="A1267" s="74" t="s">
        <v>2376</v>
      </c>
      <c r="B1267" s="95">
        <v>0.59</v>
      </c>
      <c r="C1267" s="95"/>
      <c r="D1267" s="95">
        <v>-0.6</v>
      </c>
      <c r="E1267" s="95">
        <v>0.18</v>
      </c>
      <c r="F1267" s="95">
        <v>0.14000000000000001</v>
      </c>
      <c r="G1267" s="95">
        <v>56.45</v>
      </c>
      <c r="H1267" s="95">
        <v>-93.66</v>
      </c>
      <c r="I1267" s="95">
        <v>-94</v>
      </c>
      <c r="J1267" s="95">
        <v>-0.6</v>
      </c>
      <c r="K1267" s="95">
        <v>-2.62</v>
      </c>
      <c r="L1267" s="95">
        <v>1.6</v>
      </c>
      <c r="M1267" s="95">
        <v>-0.49</v>
      </c>
      <c r="N1267" s="95">
        <v>0.56000000000000005</v>
      </c>
      <c r="O1267" s="95">
        <v>0.52</v>
      </c>
      <c r="P1267" s="95">
        <v>-0.24</v>
      </c>
      <c r="Q1267" s="95">
        <v>2.5099999999999998</v>
      </c>
      <c r="R1267" s="95">
        <v>-30.43</v>
      </c>
      <c r="S1267" s="95">
        <v>-22.93</v>
      </c>
      <c r="T1267" s="95">
        <v>-30.43</v>
      </c>
      <c r="U1267" s="95">
        <v>0.75</v>
      </c>
      <c r="V1267" s="95">
        <v>0.25</v>
      </c>
      <c r="W1267" s="95">
        <v>0.24</v>
      </c>
      <c r="X1267" s="95"/>
      <c r="Y1267" s="95"/>
      <c r="Z1267" s="74" t="s">
        <v>1111</v>
      </c>
      <c r="AA1267" s="95">
        <v>3.25</v>
      </c>
      <c r="AB1267" s="95">
        <v>-0.99</v>
      </c>
      <c r="AC1267" s="74" t="s">
        <v>1111</v>
      </c>
      <c r="AD1267" s="95">
        <v>218900448</v>
      </c>
    </row>
    <row r="1268" spans="1:30" x14ac:dyDescent="0.2">
      <c r="A1268" s="74" t="s">
        <v>2377</v>
      </c>
      <c r="B1268" s="95">
        <v>14.38</v>
      </c>
      <c r="C1268" s="95">
        <v>2.68</v>
      </c>
      <c r="D1268" s="95">
        <v>6.46</v>
      </c>
      <c r="E1268" s="95">
        <v>3.03</v>
      </c>
      <c r="F1268" s="95">
        <v>0.38</v>
      </c>
      <c r="G1268" s="95">
        <v>0</v>
      </c>
      <c r="H1268" s="95">
        <v>26.79</v>
      </c>
      <c r="I1268" s="95">
        <v>11.65</v>
      </c>
      <c r="J1268" s="95">
        <v>2.81</v>
      </c>
      <c r="K1268" s="95">
        <v>1.84</v>
      </c>
      <c r="L1268" s="95">
        <v>-0.97</v>
      </c>
      <c r="M1268" s="95">
        <v>-1.04</v>
      </c>
      <c r="N1268" s="95">
        <v>0.75</v>
      </c>
      <c r="O1268" s="95"/>
      <c r="P1268" s="95">
        <v>-0.38</v>
      </c>
      <c r="Q1268" s="95"/>
      <c r="R1268" s="95">
        <v>46.93</v>
      </c>
      <c r="S1268" s="95">
        <v>5.82</v>
      </c>
      <c r="T1268" s="95">
        <v>91.23</v>
      </c>
      <c r="U1268" s="95">
        <v>0.12</v>
      </c>
      <c r="V1268" s="95">
        <v>0.88</v>
      </c>
      <c r="W1268" s="95">
        <v>0.5</v>
      </c>
      <c r="X1268" s="95">
        <v>0.83</v>
      </c>
      <c r="Y1268" s="95">
        <v>33.64</v>
      </c>
      <c r="Z1268" s="74" t="s">
        <v>1111</v>
      </c>
      <c r="AA1268" s="95">
        <v>4.75</v>
      </c>
      <c r="AB1268" s="95">
        <v>2.23</v>
      </c>
      <c r="AC1268" s="74" t="s">
        <v>1111</v>
      </c>
      <c r="AD1268" s="95">
        <v>598341734</v>
      </c>
    </row>
    <row r="1269" spans="1:30" x14ac:dyDescent="0.2">
      <c r="A1269" s="74" t="s">
        <v>2378</v>
      </c>
      <c r="B1269" s="95">
        <v>34.630000000000003</v>
      </c>
      <c r="C1269" s="95"/>
      <c r="D1269" s="95">
        <v>75.97</v>
      </c>
      <c r="E1269" s="95">
        <v>11.24</v>
      </c>
      <c r="F1269" s="95">
        <v>2.3199999999999998</v>
      </c>
      <c r="G1269" s="95">
        <v>57.05</v>
      </c>
      <c r="H1269" s="95">
        <v>4.92</v>
      </c>
      <c r="I1269" s="95">
        <v>3.8</v>
      </c>
      <c r="J1269" s="95">
        <v>58.63</v>
      </c>
      <c r="K1269" s="95">
        <v>55.95</v>
      </c>
      <c r="L1269" s="95">
        <v>-2.68</v>
      </c>
      <c r="M1269" s="95">
        <v>-0.51</v>
      </c>
      <c r="N1269" s="95">
        <v>2.88</v>
      </c>
      <c r="O1269" s="95">
        <v>3.47</v>
      </c>
      <c r="P1269" s="95">
        <v>-23.59</v>
      </c>
      <c r="Q1269" s="95">
        <v>3.83</v>
      </c>
      <c r="R1269" s="95">
        <v>14.79</v>
      </c>
      <c r="S1269" s="95">
        <v>3.05</v>
      </c>
      <c r="T1269" s="95">
        <v>5.55</v>
      </c>
      <c r="U1269" s="95">
        <v>0.21</v>
      </c>
      <c r="V1269" s="95">
        <v>0.79</v>
      </c>
      <c r="W1269" s="95">
        <v>0.8</v>
      </c>
      <c r="X1269" s="95">
        <v>9.2799999999999994</v>
      </c>
      <c r="Y1269" s="95"/>
      <c r="Z1269" s="74" t="s">
        <v>1111</v>
      </c>
      <c r="AA1269" s="95">
        <v>3.08</v>
      </c>
      <c r="AB1269" s="95">
        <v>0.46</v>
      </c>
      <c r="AC1269" s="74" t="s">
        <v>1111</v>
      </c>
      <c r="AD1269" s="95">
        <v>621840521</v>
      </c>
    </row>
    <row r="1270" spans="1:30" x14ac:dyDescent="0.2">
      <c r="A1270" s="74" t="s">
        <v>2379</v>
      </c>
      <c r="B1270" s="95">
        <v>20.260000000000002</v>
      </c>
      <c r="C1270" s="95">
        <v>1.18</v>
      </c>
      <c r="D1270" s="95">
        <v>107.79</v>
      </c>
      <c r="E1270" s="95">
        <v>12.08</v>
      </c>
      <c r="F1270" s="95">
        <v>0.75</v>
      </c>
      <c r="G1270" s="95">
        <v>25.07</v>
      </c>
      <c r="H1270" s="95">
        <v>7.08</v>
      </c>
      <c r="I1270" s="95">
        <v>1.23</v>
      </c>
      <c r="J1270" s="95">
        <v>18.71</v>
      </c>
      <c r="K1270" s="95">
        <v>35.53</v>
      </c>
      <c r="L1270" s="95">
        <v>16.82</v>
      </c>
      <c r="M1270" s="95">
        <v>10.86</v>
      </c>
      <c r="N1270" s="95">
        <v>1.32</v>
      </c>
      <c r="O1270" s="95">
        <v>-55</v>
      </c>
      <c r="P1270" s="95">
        <v>-0.84</v>
      </c>
      <c r="Q1270" s="95">
        <v>0.89</v>
      </c>
      <c r="R1270" s="95">
        <v>11.21</v>
      </c>
      <c r="S1270" s="95">
        <v>0.69</v>
      </c>
      <c r="T1270" s="95">
        <v>5.17</v>
      </c>
      <c r="U1270" s="95">
        <v>0.06</v>
      </c>
      <c r="V1270" s="95">
        <v>0.94</v>
      </c>
      <c r="W1270" s="95">
        <v>0.56999999999999995</v>
      </c>
      <c r="X1270" s="95">
        <v>2.97</v>
      </c>
      <c r="Y1270" s="95"/>
      <c r="Z1270" s="74" t="s">
        <v>1111</v>
      </c>
      <c r="AA1270" s="95">
        <v>1.68</v>
      </c>
      <c r="AB1270" s="95">
        <v>0.19</v>
      </c>
      <c r="AC1270" s="74" t="s">
        <v>1111</v>
      </c>
      <c r="AD1270" s="95">
        <v>2694766392</v>
      </c>
    </row>
    <row r="1271" spans="1:30" x14ac:dyDescent="0.2">
      <c r="A1271" s="74" t="s">
        <v>2380</v>
      </c>
      <c r="B1271" s="95">
        <v>22.64</v>
      </c>
      <c r="C1271" s="95">
        <v>3.18</v>
      </c>
      <c r="D1271" s="95">
        <v>14.28</v>
      </c>
      <c r="E1271" s="95">
        <v>1.49</v>
      </c>
      <c r="F1271" s="95">
        <v>0.19</v>
      </c>
      <c r="G1271" s="95">
        <v>0</v>
      </c>
      <c r="H1271" s="95">
        <v>63.8</v>
      </c>
      <c r="I1271" s="95">
        <v>45.37</v>
      </c>
      <c r="J1271" s="95">
        <v>10.15</v>
      </c>
      <c r="K1271" s="95">
        <v>-11.63</v>
      </c>
      <c r="L1271" s="95">
        <v>-21.78</v>
      </c>
      <c r="M1271" s="95">
        <v>-3.19</v>
      </c>
      <c r="N1271" s="95">
        <v>6.48</v>
      </c>
      <c r="O1271" s="95"/>
      <c r="P1271" s="95">
        <v>-0.19</v>
      </c>
      <c r="Q1271" s="95"/>
      <c r="R1271" s="95">
        <v>10.41</v>
      </c>
      <c r="S1271" s="95">
        <v>1.33</v>
      </c>
      <c r="T1271" s="95">
        <v>7.92</v>
      </c>
      <c r="U1271" s="95">
        <v>0.13</v>
      </c>
      <c r="V1271" s="95">
        <v>0.87</v>
      </c>
      <c r="W1271" s="95">
        <v>0.03</v>
      </c>
      <c r="X1271" s="95">
        <v>10.24</v>
      </c>
      <c r="Y1271" s="95">
        <v>12.43</v>
      </c>
      <c r="Z1271" s="74" t="s">
        <v>1111</v>
      </c>
      <c r="AA1271" s="95">
        <v>15.23</v>
      </c>
      <c r="AB1271" s="95">
        <v>1.59</v>
      </c>
      <c r="AC1271" s="74" t="s">
        <v>1111</v>
      </c>
      <c r="AD1271" s="95">
        <v>3068206760</v>
      </c>
    </row>
    <row r="1272" spans="1:30" x14ac:dyDescent="0.2">
      <c r="A1272" s="74" t="s">
        <v>2381</v>
      </c>
      <c r="B1272" s="95">
        <v>268.33999999999997</v>
      </c>
      <c r="C1272" s="95"/>
      <c r="D1272" s="95">
        <v>28.3</v>
      </c>
      <c r="E1272" s="95">
        <v>3.52</v>
      </c>
      <c r="F1272" s="95">
        <v>2.54</v>
      </c>
      <c r="G1272" s="95">
        <v>21.77</v>
      </c>
      <c r="H1272" s="95">
        <v>8.81</v>
      </c>
      <c r="I1272" s="95">
        <v>7.35</v>
      </c>
      <c r="J1272" s="95">
        <v>23.62</v>
      </c>
      <c r="K1272" s="95">
        <v>20.2</v>
      </c>
      <c r="L1272" s="95">
        <v>-3.42</v>
      </c>
      <c r="M1272" s="95">
        <v>-0.51</v>
      </c>
      <c r="N1272" s="95">
        <v>2.08</v>
      </c>
      <c r="O1272" s="95">
        <v>5.79</v>
      </c>
      <c r="P1272" s="95">
        <v>-8.1300000000000008</v>
      </c>
      <c r="Q1272" s="95">
        <v>2.76</v>
      </c>
      <c r="R1272" s="95">
        <v>12.45</v>
      </c>
      <c r="S1272" s="95">
        <v>8.9600000000000009</v>
      </c>
      <c r="T1272" s="95">
        <v>11.36</v>
      </c>
      <c r="U1272" s="95">
        <v>0.72</v>
      </c>
      <c r="V1272" s="95">
        <v>0.28000000000000003</v>
      </c>
      <c r="W1272" s="95">
        <v>1.22</v>
      </c>
      <c r="X1272" s="95">
        <v>9.24</v>
      </c>
      <c r="Y1272" s="95">
        <v>21.84</v>
      </c>
      <c r="Z1272" s="74" t="s">
        <v>1111</v>
      </c>
      <c r="AA1272" s="95">
        <v>76.17</v>
      </c>
      <c r="AB1272" s="95">
        <v>9.48</v>
      </c>
      <c r="AC1272" s="74" t="s">
        <v>1111</v>
      </c>
      <c r="AD1272" s="95">
        <v>2462636682</v>
      </c>
    </row>
    <row r="1273" spans="1:30" x14ac:dyDescent="0.2">
      <c r="A1273" s="74" t="s">
        <v>2382</v>
      </c>
      <c r="B1273" s="95">
        <v>22.5</v>
      </c>
      <c r="C1273" s="95">
        <v>2.09</v>
      </c>
      <c r="D1273" s="95">
        <v>9.42</v>
      </c>
      <c r="E1273" s="95">
        <v>1.0900000000000001</v>
      </c>
      <c r="F1273" s="95">
        <v>0.11</v>
      </c>
      <c r="G1273" s="95">
        <v>0</v>
      </c>
      <c r="H1273" s="95">
        <v>46.97</v>
      </c>
      <c r="I1273" s="95">
        <v>35.29</v>
      </c>
      <c r="J1273" s="95">
        <v>7.08</v>
      </c>
      <c r="K1273" s="95">
        <v>-22.86</v>
      </c>
      <c r="L1273" s="95">
        <v>-29.94</v>
      </c>
      <c r="M1273" s="95">
        <v>-4.63</v>
      </c>
      <c r="N1273" s="95">
        <v>3.32</v>
      </c>
      <c r="O1273" s="95"/>
      <c r="P1273" s="95">
        <v>-0.11</v>
      </c>
      <c r="Q1273" s="95"/>
      <c r="R1273" s="95">
        <v>11.62</v>
      </c>
      <c r="S1273" s="95">
        <v>1.22</v>
      </c>
      <c r="T1273" s="95">
        <v>11.66</v>
      </c>
      <c r="U1273" s="95">
        <v>0.1</v>
      </c>
      <c r="V1273" s="95">
        <v>0.9</v>
      </c>
      <c r="W1273" s="95">
        <v>0.03</v>
      </c>
      <c r="X1273" s="95">
        <v>9.2799999999999994</v>
      </c>
      <c r="Y1273" s="95">
        <v>13.16</v>
      </c>
      <c r="Z1273" s="74" t="s">
        <v>1111</v>
      </c>
      <c r="AA1273" s="95">
        <v>20.57</v>
      </c>
      <c r="AB1273" s="95">
        <v>2.39</v>
      </c>
      <c r="AC1273" s="74" t="s">
        <v>1111</v>
      </c>
      <c r="AD1273" s="95">
        <v>269730000</v>
      </c>
    </row>
    <row r="1274" spans="1:30" x14ac:dyDescent="0.2">
      <c r="A1274" s="74" t="s">
        <v>2383</v>
      </c>
      <c r="B1274" s="95">
        <v>13.92</v>
      </c>
      <c r="C1274" s="95">
        <v>0.5</v>
      </c>
      <c r="D1274" s="95">
        <v>312.8</v>
      </c>
      <c r="E1274" s="95">
        <v>1.46</v>
      </c>
      <c r="F1274" s="95">
        <v>0.65</v>
      </c>
      <c r="G1274" s="95">
        <v>55.46</v>
      </c>
      <c r="H1274" s="95">
        <v>3.1</v>
      </c>
      <c r="I1274" s="95">
        <v>0.42</v>
      </c>
      <c r="J1274" s="95">
        <v>42.73</v>
      </c>
      <c r="K1274" s="95">
        <v>57.22</v>
      </c>
      <c r="L1274" s="95">
        <v>14.48</v>
      </c>
      <c r="M1274" s="95">
        <v>0.49</v>
      </c>
      <c r="N1274" s="95">
        <v>1.33</v>
      </c>
      <c r="O1274" s="95">
        <v>26.35</v>
      </c>
      <c r="P1274" s="95">
        <v>-0.76</v>
      </c>
      <c r="Q1274" s="95">
        <v>1.2</v>
      </c>
      <c r="R1274" s="95">
        <v>0.47</v>
      </c>
      <c r="S1274" s="95">
        <v>0.21</v>
      </c>
      <c r="T1274" s="95">
        <v>1.78</v>
      </c>
      <c r="U1274" s="95">
        <v>0.45</v>
      </c>
      <c r="V1274" s="95">
        <v>0.55000000000000004</v>
      </c>
      <c r="W1274" s="95">
        <v>0.49</v>
      </c>
      <c r="X1274" s="95">
        <v>0.3</v>
      </c>
      <c r="Y1274" s="95"/>
      <c r="Z1274" s="74" t="s">
        <v>1111</v>
      </c>
      <c r="AA1274" s="95">
        <v>9.5399999999999991</v>
      </c>
      <c r="AB1274" s="95">
        <v>0.04</v>
      </c>
      <c r="AC1274" s="74" t="s">
        <v>1111</v>
      </c>
      <c r="AD1274" s="95">
        <v>28086069408</v>
      </c>
    </row>
    <row r="1275" spans="1:30" x14ac:dyDescent="0.2">
      <c r="A1275" s="74" t="s">
        <v>2384</v>
      </c>
      <c r="B1275" s="95">
        <v>20.059999999999999</v>
      </c>
      <c r="C1275" s="95"/>
      <c r="D1275" s="95">
        <v>-25.56</v>
      </c>
      <c r="E1275" s="95">
        <v>0.81</v>
      </c>
      <c r="F1275" s="95">
        <v>0.42</v>
      </c>
      <c r="G1275" s="95">
        <v>26.51</v>
      </c>
      <c r="H1275" s="95">
        <v>0.73</v>
      </c>
      <c r="I1275" s="95">
        <v>-1.97</v>
      </c>
      <c r="J1275" s="95">
        <v>69.11</v>
      </c>
      <c r="K1275" s="95">
        <v>114.9</v>
      </c>
      <c r="L1275" s="95">
        <v>45.51</v>
      </c>
      <c r="M1275" s="95">
        <v>0.54</v>
      </c>
      <c r="N1275" s="95">
        <v>0.5</v>
      </c>
      <c r="O1275" s="95">
        <v>13.56</v>
      </c>
      <c r="P1275" s="95">
        <v>-0.54</v>
      </c>
      <c r="Q1275" s="95">
        <v>1.1499999999999999</v>
      </c>
      <c r="R1275" s="95">
        <v>-3.18</v>
      </c>
      <c r="S1275" s="95">
        <v>-1.64</v>
      </c>
      <c r="T1275" s="95">
        <v>0.72</v>
      </c>
      <c r="U1275" s="95">
        <v>0.51</v>
      </c>
      <c r="V1275" s="95">
        <v>0.49</v>
      </c>
      <c r="W1275" s="95">
        <v>0.83</v>
      </c>
      <c r="X1275" s="95">
        <v>0.45</v>
      </c>
      <c r="Y1275" s="95"/>
      <c r="Z1275" s="74" t="s">
        <v>1111</v>
      </c>
      <c r="AA1275" s="95">
        <v>24.68</v>
      </c>
      <c r="AB1275" s="95">
        <v>-0.78</v>
      </c>
      <c r="AC1275" s="74" t="s">
        <v>1111</v>
      </c>
      <c r="AD1275" s="95">
        <v>286999028</v>
      </c>
    </row>
    <row r="1276" spans="1:30" x14ac:dyDescent="0.2">
      <c r="A1276" s="74" t="s">
        <v>2385</v>
      </c>
      <c r="B1276" s="95">
        <v>18.09</v>
      </c>
      <c r="C1276" s="95"/>
      <c r="D1276" s="95">
        <v>-45.32</v>
      </c>
      <c r="E1276" s="95">
        <v>1.66</v>
      </c>
      <c r="F1276" s="95">
        <v>0.73</v>
      </c>
      <c r="G1276" s="95">
        <v>18.62</v>
      </c>
      <c r="H1276" s="95">
        <v>-0.52</v>
      </c>
      <c r="I1276" s="95">
        <v>-1.2</v>
      </c>
      <c r="J1276" s="95">
        <v>-103.85</v>
      </c>
      <c r="K1276" s="95">
        <v>-140.77000000000001</v>
      </c>
      <c r="L1276" s="95">
        <v>-36.92</v>
      </c>
      <c r="M1276" s="95">
        <v>0.59</v>
      </c>
      <c r="N1276" s="95">
        <v>0.54</v>
      </c>
      <c r="O1276" s="95">
        <v>3.91</v>
      </c>
      <c r="P1276" s="95">
        <v>-1.2</v>
      </c>
      <c r="Q1276" s="95">
        <v>1.89</v>
      </c>
      <c r="R1276" s="95">
        <v>-3.66</v>
      </c>
      <c r="S1276" s="95">
        <v>-1.61</v>
      </c>
      <c r="T1276" s="95">
        <v>-1.17</v>
      </c>
      <c r="U1276" s="95">
        <v>0.44</v>
      </c>
      <c r="V1276" s="95">
        <v>0.55000000000000004</v>
      </c>
      <c r="W1276" s="95">
        <v>1.34</v>
      </c>
      <c r="X1276" s="95"/>
      <c r="Y1276" s="95"/>
      <c r="Z1276" s="74" t="s">
        <v>1111</v>
      </c>
      <c r="AA1276" s="95">
        <v>10.9</v>
      </c>
      <c r="AB1276" s="95">
        <v>-0.4</v>
      </c>
      <c r="AC1276" s="74" t="s">
        <v>1111</v>
      </c>
      <c r="AD1276" s="95">
        <v>2492501706</v>
      </c>
    </row>
    <row r="1277" spans="1:30" x14ac:dyDescent="0.2">
      <c r="A1277" s="74" t="s">
        <v>2386</v>
      </c>
      <c r="B1277" s="95">
        <v>7.89</v>
      </c>
      <c r="C1277" s="95"/>
      <c r="D1277" s="95">
        <v>15.34</v>
      </c>
      <c r="E1277" s="95">
        <v>2.16</v>
      </c>
      <c r="F1277" s="95">
        <v>0.49</v>
      </c>
      <c r="G1277" s="95">
        <v>12.39</v>
      </c>
      <c r="H1277" s="95">
        <v>4.3899999999999997</v>
      </c>
      <c r="I1277" s="95">
        <v>1.77</v>
      </c>
      <c r="J1277" s="95">
        <v>6.18</v>
      </c>
      <c r="K1277" s="95">
        <v>9.6300000000000008</v>
      </c>
      <c r="L1277" s="95">
        <v>3.45</v>
      </c>
      <c r="M1277" s="95">
        <v>1.2</v>
      </c>
      <c r="N1277" s="95">
        <v>0.27</v>
      </c>
      <c r="O1277" s="95">
        <v>1.35</v>
      </c>
      <c r="P1277" s="95">
        <v>-1.9</v>
      </c>
      <c r="Q1277" s="95">
        <v>1.96</v>
      </c>
      <c r="R1277" s="95">
        <v>14.06</v>
      </c>
      <c r="S1277" s="95">
        <v>3.2</v>
      </c>
      <c r="T1277" s="95">
        <v>10.58</v>
      </c>
      <c r="U1277" s="95">
        <v>0.23</v>
      </c>
      <c r="V1277" s="95">
        <v>0.77</v>
      </c>
      <c r="W1277" s="95">
        <v>1.81</v>
      </c>
      <c r="X1277" s="95">
        <v>-2.76</v>
      </c>
      <c r="Y1277" s="95"/>
      <c r="Z1277" s="74" t="s">
        <v>1111</v>
      </c>
      <c r="AA1277" s="95">
        <v>3.66</v>
      </c>
      <c r="AB1277" s="95">
        <v>0.51</v>
      </c>
      <c r="AC1277" s="74" t="s">
        <v>1111</v>
      </c>
      <c r="AD1277" s="95">
        <v>260199576</v>
      </c>
    </row>
    <row r="1278" spans="1:30" x14ac:dyDescent="0.2">
      <c r="A1278" s="74" t="s">
        <v>2387</v>
      </c>
      <c r="B1278" s="95">
        <v>43.25</v>
      </c>
      <c r="C1278" s="95">
        <v>2.66</v>
      </c>
      <c r="D1278" s="95">
        <v>-64.7</v>
      </c>
      <c r="E1278" s="95">
        <v>3.39</v>
      </c>
      <c r="F1278" s="95">
        <v>1.72</v>
      </c>
      <c r="G1278" s="95">
        <v>5.44</v>
      </c>
      <c r="H1278" s="95">
        <v>0.13</v>
      </c>
      <c r="I1278" s="95">
        <v>-1.1200000000000001</v>
      </c>
      <c r="J1278" s="95">
        <v>569.73</v>
      </c>
      <c r="K1278" s="95">
        <v>601.01</v>
      </c>
      <c r="L1278" s="95">
        <v>31.29</v>
      </c>
      <c r="M1278" s="95">
        <v>0.19</v>
      </c>
      <c r="N1278" s="95">
        <v>0.72</v>
      </c>
      <c r="O1278" s="95">
        <v>20.11</v>
      </c>
      <c r="P1278" s="95">
        <v>-2.61</v>
      </c>
      <c r="Q1278" s="95">
        <v>1.33</v>
      </c>
      <c r="R1278" s="95">
        <v>-5.24</v>
      </c>
      <c r="S1278" s="95">
        <v>-2.65</v>
      </c>
      <c r="T1278" s="95">
        <v>-3.48</v>
      </c>
      <c r="U1278" s="95">
        <v>0.51</v>
      </c>
      <c r="V1278" s="95">
        <v>0.49</v>
      </c>
      <c r="W1278" s="95">
        <v>2.37</v>
      </c>
      <c r="X1278" s="95">
        <v>2.4500000000000002</v>
      </c>
      <c r="Y1278" s="95"/>
      <c r="Z1278" s="74" t="s">
        <v>1111</v>
      </c>
      <c r="AA1278" s="95">
        <v>12.76</v>
      </c>
      <c r="AB1278" s="95">
        <v>-0.67</v>
      </c>
      <c r="AC1278" s="74" t="s">
        <v>1111</v>
      </c>
      <c r="AD1278" s="95">
        <v>764573500</v>
      </c>
    </row>
    <row r="1279" spans="1:30" x14ac:dyDescent="0.2">
      <c r="A1279" s="74" t="s">
        <v>2388</v>
      </c>
      <c r="B1279" s="95">
        <v>19.45</v>
      </c>
      <c r="C1279" s="95"/>
      <c r="D1279" s="95">
        <v>-67.42</v>
      </c>
      <c r="E1279" s="95">
        <v>3.45</v>
      </c>
      <c r="F1279" s="95">
        <v>0.51</v>
      </c>
      <c r="G1279" s="95">
        <v>0.66</v>
      </c>
      <c r="H1279" s="95">
        <v>1.1399999999999999</v>
      </c>
      <c r="I1279" s="95">
        <v>-0.46</v>
      </c>
      <c r="J1279" s="95">
        <v>27.54</v>
      </c>
      <c r="K1279" s="95">
        <v>43.09</v>
      </c>
      <c r="L1279" s="95">
        <v>15.55</v>
      </c>
      <c r="M1279" s="95">
        <v>1.95</v>
      </c>
      <c r="N1279" s="95">
        <v>0.31</v>
      </c>
      <c r="O1279" s="95">
        <v>7.27</v>
      </c>
      <c r="P1279" s="95">
        <v>-0.76</v>
      </c>
      <c r="Q1279" s="95">
        <v>1.26</v>
      </c>
      <c r="R1279" s="95">
        <v>-5.1100000000000003</v>
      </c>
      <c r="S1279" s="95">
        <v>-0.75</v>
      </c>
      <c r="T1279" s="95">
        <v>2.15</v>
      </c>
      <c r="U1279" s="95">
        <v>0.15</v>
      </c>
      <c r="V1279" s="95">
        <v>0.8</v>
      </c>
      <c r="W1279" s="95">
        <v>1.61</v>
      </c>
      <c r="X1279" s="95">
        <v>-6.27</v>
      </c>
      <c r="Y1279" s="95"/>
      <c r="Z1279" s="74" t="s">
        <v>1111</v>
      </c>
      <c r="AA1279" s="95">
        <v>5.64</v>
      </c>
      <c r="AB1279" s="95">
        <v>-0.28999999999999998</v>
      </c>
      <c r="AC1279" s="74" t="s">
        <v>1111</v>
      </c>
      <c r="AD1279" s="95">
        <v>1955320170</v>
      </c>
    </row>
    <row r="1280" spans="1:30" x14ac:dyDescent="0.2">
      <c r="A1280" s="74" t="s">
        <v>2389</v>
      </c>
      <c r="B1280" s="95">
        <v>29.4</v>
      </c>
      <c r="C1280" s="95"/>
      <c r="D1280" s="95">
        <v>-25.14</v>
      </c>
      <c r="E1280" s="95">
        <v>-93.44</v>
      </c>
      <c r="F1280" s="95">
        <v>125.53</v>
      </c>
      <c r="G1280" s="95">
        <v>71.98</v>
      </c>
      <c r="H1280" s="95">
        <v>-91.77</v>
      </c>
      <c r="I1280" s="95">
        <v>-95.64</v>
      </c>
      <c r="J1280" s="95">
        <v>-26.2</v>
      </c>
      <c r="K1280" s="95">
        <v>-26.23</v>
      </c>
      <c r="L1280" s="95">
        <v>-0.03</v>
      </c>
      <c r="M1280" s="95"/>
      <c r="N1280" s="95">
        <v>24.04</v>
      </c>
      <c r="O1280" s="95">
        <v>-142.49</v>
      </c>
      <c r="P1280" s="95">
        <v>-878.24</v>
      </c>
      <c r="Q1280" s="95">
        <v>0.49</v>
      </c>
      <c r="R1280" s="95">
        <v>-371.65</v>
      </c>
      <c r="S1280" s="95">
        <v>-499.32</v>
      </c>
      <c r="T1280" s="95">
        <v>471.73</v>
      </c>
      <c r="U1280" s="95">
        <v>-1.34</v>
      </c>
      <c r="V1280" s="95">
        <v>2.34</v>
      </c>
      <c r="W1280" s="95">
        <v>5.22</v>
      </c>
      <c r="X1280" s="95">
        <v>77.180000000000007</v>
      </c>
      <c r="Y1280" s="95"/>
      <c r="Z1280" s="74" t="s">
        <v>1111</v>
      </c>
      <c r="AA1280" s="95">
        <v>-0.31</v>
      </c>
      <c r="AB1280" s="95">
        <v>-1.17</v>
      </c>
      <c r="AC1280" s="74" t="s">
        <v>1111</v>
      </c>
      <c r="AD1280" s="95">
        <v>681516402</v>
      </c>
    </row>
    <row r="1281" spans="1:30" x14ac:dyDescent="0.2">
      <c r="A1281" s="74" t="s">
        <v>2390</v>
      </c>
      <c r="B1281" s="95">
        <v>22.88</v>
      </c>
      <c r="C1281" s="95"/>
      <c r="D1281" s="95">
        <v>22.06</v>
      </c>
      <c r="E1281" s="95">
        <v>1.1599999999999999</v>
      </c>
      <c r="F1281" s="95">
        <v>0.54</v>
      </c>
      <c r="G1281" s="95">
        <v>45.79</v>
      </c>
      <c r="H1281" s="95">
        <v>7.27</v>
      </c>
      <c r="I1281" s="95">
        <v>1.77</v>
      </c>
      <c r="J1281" s="95">
        <v>5.38</v>
      </c>
      <c r="K1281" s="95">
        <v>5.67</v>
      </c>
      <c r="L1281" s="95">
        <v>0.31</v>
      </c>
      <c r="M1281" s="95">
        <v>7.0000000000000007E-2</v>
      </c>
      <c r="N1281" s="95">
        <v>0.39</v>
      </c>
      <c r="O1281" s="95">
        <v>12.14</v>
      </c>
      <c r="P1281" s="95">
        <v>-0.82</v>
      </c>
      <c r="Q1281" s="95">
        <v>1.1499999999999999</v>
      </c>
      <c r="R1281" s="95">
        <v>5.26</v>
      </c>
      <c r="S1281" s="95">
        <v>2.46</v>
      </c>
      <c r="T1281" s="95">
        <v>13.63</v>
      </c>
      <c r="U1281" s="95">
        <v>0.47</v>
      </c>
      <c r="V1281" s="95">
        <v>0.53</v>
      </c>
      <c r="W1281" s="95">
        <v>1.39</v>
      </c>
      <c r="X1281" s="95">
        <v>2.97</v>
      </c>
      <c r="Y1281" s="95"/>
      <c r="Z1281" s="74" t="s">
        <v>1111</v>
      </c>
      <c r="AA1281" s="95">
        <v>19.73</v>
      </c>
      <c r="AB1281" s="95">
        <v>1.04</v>
      </c>
      <c r="AC1281" s="74" t="s">
        <v>1111</v>
      </c>
      <c r="AD1281" s="95">
        <v>380490300</v>
      </c>
    </row>
    <row r="1282" spans="1:30" x14ac:dyDescent="0.2">
      <c r="A1282" s="74" t="s">
        <v>2391</v>
      </c>
      <c r="B1282" s="95">
        <v>67.5</v>
      </c>
      <c r="C1282" s="95"/>
      <c r="D1282" s="95">
        <v>130.37</v>
      </c>
      <c r="E1282" s="95">
        <v>10.25</v>
      </c>
      <c r="F1282" s="95">
        <v>3.94</v>
      </c>
      <c r="G1282" s="95">
        <v>85.16</v>
      </c>
      <c r="H1282" s="95">
        <v>4.2699999999999996</v>
      </c>
      <c r="I1282" s="95">
        <v>3.18</v>
      </c>
      <c r="J1282" s="95">
        <v>97.13</v>
      </c>
      <c r="K1282" s="95">
        <v>87.78</v>
      </c>
      <c r="L1282" s="95">
        <v>-9.35</v>
      </c>
      <c r="M1282" s="95">
        <v>-0.99</v>
      </c>
      <c r="N1282" s="95">
        <v>4.1500000000000004</v>
      </c>
      <c r="O1282" s="95">
        <v>21.49</v>
      </c>
      <c r="P1282" s="95">
        <v>-10.34</v>
      </c>
      <c r="Q1282" s="95">
        <v>1.42</v>
      </c>
      <c r="R1282" s="95">
        <v>7.86</v>
      </c>
      <c r="S1282" s="95">
        <v>3.02</v>
      </c>
      <c r="T1282" s="95">
        <v>7.86</v>
      </c>
      <c r="U1282" s="95">
        <v>0.38</v>
      </c>
      <c r="V1282" s="95">
        <v>0.62</v>
      </c>
      <c r="W1282" s="95">
        <v>0.95</v>
      </c>
      <c r="X1282" s="95">
        <v>4.03</v>
      </c>
      <c r="Y1282" s="95"/>
      <c r="Z1282" s="74" t="s">
        <v>1111</v>
      </c>
      <c r="AA1282" s="95">
        <v>6.59</v>
      </c>
      <c r="AB1282" s="95">
        <v>0.52</v>
      </c>
      <c r="AC1282" s="74" t="s">
        <v>1111</v>
      </c>
      <c r="AD1282" s="95">
        <v>3071837250</v>
      </c>
    </row>
    <row r="1283" spans="1:30" x14ac:dyDescent="0.2">
      <c r="A1283" s="74" t="s">
        <v>2392</v>
      </c>
      <c r="B1283" s="95">
        <v>21.48</v>
      </c>
      <c r="C1283" s="95">
        <v>3.21</v>
      </c>
      <c r="D1283" s="95">
        <v>12.25</v>
      </c>
      <c r="E1283" s="95">
        <v>1.03</v>
      </c>
      <c r="F1283" s="95">
        <v>0.09</v>
      </c>
      <c r="G1283" s="95">
        <v>0</v>
      </c>
      <c r="H1283" s="95">
        <v>26.42</v>
      </c>
      <c r="I1283" s="95">
        <v>18.78</v>
      </c>
      <c r="J1283" s="95">
        <v>8.7100000000000009</v>
      </c>
      <c r="K1283" s="95">
        <v>-21.28</v>
      </c>
      <c r="L1283" s="95">
        <v>-29.97</v>
      </c>
      <c r="M1283" s="95">
        <v>-3.55</v>
      </c>
      <c r="N1283" s="95">
        <v>2.2999999999999998</v>
      </c>
      <c r="O1283" s="95"/>
      <c r="P1283" s="95">
        <v>-0.09</v>
      </c>
      <c r="Q1283" s="95"/>
      <c r="R1283" s="95">
        <v>8.42</v>
      </c>
      <c r="S1283" s="95">
        <v>0.72</v>
      </c>
      <c r="T1283" s="95">
        <v>8.99</v>
      </c>
      <c r="U1283" s="95">
        <v>0.09</v>
      </c>
      <c r="V1283" s="95">
        <v>0.91</v>
      </c>
      <c r="W1283" s="95">
        <v>0.04</v>
      </c>
      <c r="X1283" s="95">
        <v>7.09</v>
      </c>
      <c r="Y1283" s="95">
        <v>-5.18</v>
      </c>
      <c r="Z1283" s="74" t="s">
        <v>1111</v>
      </c>
      <c r="AA1283" s="95">
        <v>20.84</v>
      </c>
      <c r="AB1283" s="95">
        <v>1.75</v>
      </c>
      <c r="AC1283" s="74" t="s">
        <v>1111</v>
      </c>
      <c r="AD1283" s="95">
        <v>204612516</v>
      </c>
    </row>
    <row r="1284" spans="1:30" x14ac:dyDescent="0.2">
      <c r="A1284" s="74" t="s">
        <v>2393</v>
      </c>
      <c r="B1284" s="95">
        <v>157.9</v>
      </c>
      <c r="C1284" s="95"/>
      <c r="D1284" s="95">
        <v>-123.6</v>
      </c>
      <c r="E1284" s="95">
        <v>35.1</v>
      </c>
      <c r="F1284" s="95">
        <v>2.52</v>
      </c>
      <c r="G1284" s="95">
        <v>15.22</v>
      </c>
      <c r="H1284" s="95">
        <v>-0.7</v>
      </c>
      <c r="I1284" s="95">
        <v>-1</v>
      </c>
      <c r="J1284" s="95">
        <v>-177.27</v>
      </c>
      <c r="K1284" s="95">
        <v>-221.06</v>
      </c>
      <c r="L1284" s="95">
        <v>-42.75</v>
      </c>
      <c r="M1284" s="95">
        <v>8.4600000000000009</v>
      </c>
      <c r="N1284" s="95">
        <v>1.24</v>
      </c>
      <c r="O1284" s="95">
        <v>5.56</v>
      </c>
      <c r="P1284" s="95">
        <v>-8.09</v>
      </c>
      <c r="Q1284" s="95">
        <v>2.93</v>
      </c>
      <c r="R1284" s="95">
        <v>-28.4</v>
      </c>
      <c r="S1284" s="95">
        <v>-2.04</v>
      </c>
      <c r="T1284" s="95">
        <v>-1.89</v>
      </c>
      <c r="U1284" s="95">
        <v>7.0000000000000007E-2</v>
      </c>
      <c r="V1284" s="95">
        <v>0.93</v>
      </c>
      <c r="W1284" s="95">
        <v>2.0299999999999998</v>
      </c>
      <c r="X1284" s="95">
        <v>112.02</v>
      </c>
      <c r="Y1284" s="95"/>
      <c r="Z1284" s="74" t="s">
        <v>1111</v>
      </c>
      <c r="AA1284" s="95">
        <v>4.5</v>
      </c>
      <c r="AB1284" s="95">
        <v>-1.28</v>
      </c>
      <c r="AC1284" s="74" t="s">
        <v>1111</v>
      </c>
      <c r="AD1284" s="95">
        <v>13593830859</v>
      </c>
    </row>
    <row r="1285" spans="1:30" x14ac:dyDescent="0.2">
      <c r="A1285" s="74" t="s">
        <v>2394</v>
      </c>
      <c r="B1285" s="95">
        <v>103.51</v>
      </c>
      <c r="C1285" s="95">
        <v>1.98</v>
      </c>
      <c r="D1285" s="95">
        <v>18.03</v>
      </c>
      <c r="E1285" s="95">
        <v>1.84</v>
      </c>
      <c r="F1285" s="95">
        <v>0.57999999999999996</v>
      </c>
      <c r="G1285" s="95">
        <v>17.66</v>
      </c>
      <c r="H1285" s="95">
        <v>4.4400000000000004</v>
      </c>
      <c r="I1285" s="95">
        <v>2.66</v>
      </c>
      <c r="J1285" s="95">
        <v>10.8</v>
      </c>
      <c r="K1285" s="95">
        <v>16.52</v>
      </c>
      <c r="L1285" s="95">
        <v>5.72</v>
      </c>
      <c r="M1285" s="95">
        <v>0.97</v>
      </c>
      <c r="N1285" s="95">
        <v>0.48</v>
      </c>
      <c r="O1285" s="95">
        <v>-35.33</v>
      </c>
      <c r="P1285" s="95">
        <v>-0.79</v>
      </c>
      <c r="Q1285" s="95">
        <v>0.94</v>
      </c>
      <c r="R1285" s="95">
        <v>10.199999999999999</v>
      </c>
      <c r="S1285" s="95">
        <v>3.23</v>
      </c>
      <c r="T1285" s="95">
        <v>6.37</v>
      </c>
      <c r="U1285" s="95">
        <v>0.32</v>
      </c>
      <c r="V1285" s="95">
        <v>0.68</v>
      </c>
      <c r="W1285" s="95">
        <v>1.21</v>
      </c>
      <c r="X1285" s="95">
        <v>11.88</v>
      </c>
      <c r="Y1285" s="95">
        <v>6.51</v>
      </c>
      <c r="Z1285" s="74" t="s">
        <v>1111</v>
      </c>
      <c r="AA1285" s="95">
        <v>56.29</v>
      </c>
      <c r="AB1285" s="95">
        <v>5.74</v>
      </c>
      <c r="AC1285" s="74" t="s">
        <v>1111</v>
      </c>
      <c r="AD1285" s="95">
        <v>136626075450</v>
      </c>
    </row>
    <row r="1286" spans="1:30" x14ac:dyDescent="0.2">
      <c r="A1286" s="74" t="s">
        <v>2395</v>
      </c>
      <c r="B1286" s="95">
        <v>4.55</v>
      </c>
      <c r="C1286" s="95"/>
      <c r="D1286" s="95">
        <v>48.3</v>
      </c>
      <c r="E1286" s="95">
        <v>1</v>
      </c>
      <c r="F1286" s="95">
        <v>0.85</v>
      </c>
      <c r="G1286" s="95">
        <v>12.14</v>
      </c>
      <c r="H1286" s="95">
        <v>6.85</v>
      </c>
      <c r="I1286" s="95">
        <v>4.2300000000000004</v>
      </c>
      <c r="J1286" s="95">
        <v>29.83</v>
      </c>
      <c r="K1286" s="95">
        <v>14.53</v>
      </c>
      <c r="L1286" s="95">
        <v>-15.3</v>
      </c>
      <c r="M1286" s="95">
        <v>-0.52</v>
      </c>
      <c r="N1286" s="95">
        <v>2.04</v>
      </c>
      <c r="O1286" s="95">
        <v>1.72</v>
      </c>
      <c r="P1286" s="95">
        <v>-2.41</v>
      </c>
      <c r="Q1286" s="95">
        <v>4.1100000000000003</v>
      </c>
      <c r="R1286" s="95">
        <v>2.08</v>
      </c>
      <c r="S1286" s="95">
        <v>1.75</v>
      </c>
      <c r="T1286" s="95">
        <v>3.08</v>
      </c>
      <c r="U1286" s="95">
        <v>0.84</v>
      </c>
      <c r="V1286" s="95">
        <v>0.16</v>
      </c>
      <c r="W1286" s="95">
        <v>0.41</v>
      </c>
      <c r="X1286" s="95">
        <v>-15.37</v>
      </c>
      <c r="Y1286" s="95"/>
      <c r="Z1286" s="74" t="s">
        <v>1111</v>
      </c>
      <c r="AA1286" s="95">
        <v>4.53</v>
      </c>
      <c r="AB1286" s="95">
        <v>0.09</v>
      </c>
      <c r="AC1286" s="74" t="s">
        <v>1111</v>
      </c>
      <c r="AD1286" s="95">
        <v>30427670</v>
      </c>
    </row>
    <row r="1287" spans="1:30" x14ac:dyDescent="0.2">
      <c r="A1287" s="74" t="s">
        <v>2396</v>
      </c>
      <c r="B1287" s="95">
        <v>127.18</v>
      </c>
      <c r="C1287" s="95">
        <v>4.18</v>
      </c>
      <c r="D1287" s="95">
        <v>24.75</v>
      </c>
      <c r="E1287" s="95">
        <v>1.8</v>
      </c>
      <c r="F1287" s="95">
        <v>1.02</v>
      </c>
      <c r="G1287" s="95">
        <v>29.02</v>
      </c>
      <c r="H1287" s="95">
        <v>10.74</v>
      </c>
      <c r="I1287" s="95">
        <v>7.36</v>
      </c>
      <c r="J1287" s="95">
        <v>16.96</v>
      </c>
      <c r="K1287" s="95">
        <v>19.04</v>
      </c>
      <c r="L1287" s="95">
        <v>2.17</v>
      </c>
      <c r="M1287" s="95">
        <v>0.23</v>
      </c>
      <c r="N1287" s="95">
        <v>1.82</v>
      </c>
      <c r="O1287" s="95">
        <v>35.28</v>
      </c>
      <c r="P1287" s="95">
        <v>-1.18</v>
      </c>
      <c r="Q1287" s="95">
        <v>1.28</v>
      </c>
      <c r="R1287" s="95">
        <v>7.29</v>
      </c>
      <c r="S1287" s="95">
        <v>4.13</v>
      </c>
      <c r="T1287" s="95">
        <v>6.18</v>
      </c>
      <c r="U1287" s="95">
        <v>0.56999999999999995</v>
      </c>
      <c r="V1287" s="95">
        <v>0.43</v>
      </c>
      <c r="W1287" s="95">
        <v>0.56000000000000005</v>
      </c>
      <c r="X1287" s="95">
        <v>-7.36</v>
      </c>
      <c r="Y1287" s="95"/>
      <c r="Z1287" s="74" t="s">
        <v>1111</v>
      </c>
      <c r="AA1287" s="95">
        <v>70.48</v>
      </c>
      <c r="AB1287" s="95">
        <v>5.14</v>
      </c>
      <c r="AC1287" s="74" t="s">
        <v>1111</v>
      </c>
      <c r="AD1287" s="95">
        <v>243852266350</v>
      </c>
    </row>
    <row r="1288" spans="1:30" x14ac:dyDescent="0.2">
      <c r="A1288" s="74" t="s">
        <v>2397</v>
      </c>
      <c r="B1288" s="95">
        <v>139.08000000000001</v>
      </c>
      <c r="C1288" s="95">
        <v>0.51</v>
      </c>
      <c r="D1288" s="95">
        <v>22.31</v>
      </c>
      <c r="E1288" s="95">
        <v>2.87</v>
      </c>
      <c r="F1288" s="95">
        <v>1.34</v>
      </c>
      <c r="G1288" s="95">
        <v>36.42</v>
      </c>
      <c r="H1288" s="95">
        <v>14.58</v>
      </c>
      <c r="I1288" s="95">
        <v>9.75</v>
      </c>
      <c r="J1288" s="95">
        <v>14.93</v>
      </c>
      <c r="K1288" s="95">
        <v>17.18</v>
      </c>
      <c r="L1288" s="95">
        <v>2.25</v>
      </c>
      <c r="M1288" s="95">
        <v>0.43</v>
      </c>
      <c r="N1288" s="95">
        <v>2.1800000000000002</v>
      </c>
      <c r="O1288" s="95">
        <v>8.2899999999999991</v>
      </c>
      <c r="P1288" s="95">
        <v>-2.0499999999999998</v>
      </c>
      <c r="Q1288" s="95">
        <v>1.86</v>
      </c>
      <c r="R1288" s="95">
        <v>12.87</v>
      </c>
      <c r="S1288" s="95">
        <v>5.99</v>
      </c>
      <c r="T1288" s="95">
        <v>9.64</v>
      </c>
      <c r="U1288" s="95">
        <v>0.47</v>
      </c>
      <c r="V1288" s="95">
        <v>0.53</v>
      </c>
      <c r="W1288" s="95">
        <v>0.61</v>
      </c>
      <c r="X1288" s="95">
        <v>1.63</v>
      </c>
      <c r="Y1288" s="95">
        <v>6.72</v>
      </c>
      <c r="Z1288" s="74" t="s">
        <v>1111</v>
      </c>
      <c r="AA1288" s="95">
        <v>48.42</v>
      </c>
      <c r="AB1288" s="95">
        <v>6.23</v>
      </c>
      <c r="AC1288" s="74" t="s">
        <v>1111</v>
      </c>
      <c r="AD1288" s="95">
        <v>5457457476</v>
      </c>
    </row>
    <row r="1289" spans="1:30" x14ac:dyDescent="0.2">
      <c r="A1289" s="74" t="s">
        <v>2398</v>
      </c>
      <c r="B1289" s="95">
        <v>13.48</v>
      </c>
      <c r="C1289" s="95">
        <v>2</v>
      </c>
      <c r="D1289" s="95">
        <v>9.0500000000000007</v>
      </c>
      <c r="E1289" s="95">
        <v>1.18</v>
      </c>
      <c r="F1289" s="95">
        <v>0.1</v>
      </c>
      <c r="G1289" s="95">
        <v>0</v>
      </c>
      <c r="H1289" s="95">
        <v>38.659999999999997</v>
      </c>
      <c r="I1289" s="95">
        <v>26.03</v>
      </c>
      <c r="J1289" s="95">
        <v>6.09</v>
      </c>
      <c r="K1289" s="95">
        <v>-0.48</v>
      </c>
      <c r="L1289" s="95">
        <v>-6.56</v>
      </c>
      <c r="M1289" s="95">
        <v>-1.27</v>
      </c>
      <c r="N1289" s="95">
        <v>2.36</v>
      </c>
      <c r="O1289" s="95"/>
      <c r="P1289" s="95">
        <v>-0.1</v>
      </c>
      <c r="Q1289" s="95"/>
      <c r="R1289" s="95">
        <v>12.99</v>
      </c>
      <c r="S1289" s="95">
        <v>1.1299999999999999</v>
      </c>
      <c r="T1289" s="95">
        <v>7.35</v>
      </c>
      <c r="U1289" s="95">
        <v>0.09</v>
      </c>
      <c r="V1289" s="95">
        <v>0.91</v>
      </c>
      <c r="W1289" s="95">
        <v>0.04</v>
      </c>
      <c r="X1289" s="95">
        <v>7.99</v>
      </c>
      <c r="Y1289" s="95">
        <v>26.41</v>
      </c>
      <c r="Z1289" s="74" t="s">
        <v>1111</v>
      </c>
      <c r="AA1289" s="95">
        <v>11.46</v>
      </c>
      <c r="AB1289" s="95">
        <v>1.49</v>
      </c>
      <c r="AC1289" s="74" t="s">
        <v>1111</v>
      </c>
      <c r="AD1289" s="95">
        <v>115801728</v>
      </c>
    </row>
    <row r="1290" spans="1:30" x14ac:dyDescent="0.2">
      <c r="A1290" s="74" t="s">
        <v>2399</v>
      </c>
      <c r="B1290" s="95">
        <v>0.28999999999999998</v>
      </c>
      <c r="C1290" s="95"/>
      <c r="D1290" s="95">
        <v>-1.44</v>
      </c>
      <c r="E1290" s="95">
        <v>1.8</v>
      </c>
      <c r="F1290" s="95">
        <v>1.54</v>
      </c>
      <c r="G1290" s="95"/>
      <c r="H1290" s="95"/>
      <c r="I1290" s="95"/>
      <c r="J1290" s="95">
        <v>-1.44</v>
      </c>
      <c r="K1290" s="95">
        <v>-0.6</v>
      </c>
      <c r="L1290" s="95">
        <v>0.85</v>
      </c>
      <c r="M1290" s="95">
        <v>-1.06</v>
      </c>
      <c r="N1290" s="95"/>
      <c r="O1290" s="95">
        <v>1.85</v>
      </c>
      <c r="P1290" s="95">
        <v>-65.16</v>
      </c>
      <c r="Q1290" s="95">
        <v>6.77</v>
      </c>
      <c r="R1290" s="95">
        <v>-125.38</v>
      </c>
      <c r="S1290" s="95">
        <v>-107.3</v>
      </c>
      <c r="T1290" s="95">
        <v>-121.42</v>
      </c>
      <c r="U1290" s="95">
        <v>0.86</v>
      </c>
      <c r="V1290" s="95">
        <v>0.14000000000000001</v>
      </c>
      <c r="W1290" s="95">
        <v>0</v>
      </c>
      <c r="X1290" s="95"/>
      <c r="Y1290" s="95"/>
      <c r="Z1290" s="74" t="s">
        <v>1111</v>
      </c>
      <c r="AA1290" s="95">
        <v>0.16</v>
      </c>
      <c r="AB1290" s="95">
        <v>-0.2</v>
      </c>
      <c r="AC1290" s="74" t="s">
        <v>1111</v>
      </c>
      <c r="AD1290" s="95">
        <v>24956327</v>
      </c>
    </row>
    <row r="1291" spans="1:30" x14ac:dyDescent="0.2">
      <c r="A1291" s="74" t="s">
        <v>2400</v>
      </c>
      <c r="B1291" s="95">
        <v>9.94</v>
      </c>
      <c r="C1291" s="95">
        <v>3.42</v>
      </c>
      <c r="D1291" s="95">
        <v>1199.96</v>
      </c>
      <c r="E1291" s="95">
        <v>0.96</v>
      </c>
      <c r="F1291" s="95">
        <v>0.86</v>
      </c>
      <c r="G1291" s="95">
        <v>34.71</v>
      </c>
      <c r="H1291" s="95">
        <v>3.97</v>
      </c>
      <c r="I1291" s="95">
        <v>0.19</v>
      </c>
      <c r="J1291" s="95">
        <v>58.22</v>
      </c>
      <c r="K1291" s="95">
        <v>41.77</v>
      </c>
      <c r="L1291" s="95">
        <v>-16.440000000000001</v>
      </c>
      <c r="M1291" s="95">
        <v>-0.27</v>
      </c>
      <c r="N1291" s="95">
        <v>2.31</v>
      </c>
      <c r="O1291" s="95">
        <v>2.1800000000000002</v>
      </c>
      <c r="P1291" s="95">
        <v>-1.51</v>
      </c>
      <c r="Q1291" s="95">
        <v>10.79</v>
      </c>
      <c r="R1291" s="95">
        <v>0.08</v>
      </c>
      <c r="S1291" s="95">
        <v>7.0000000000000007E-2</v>
      </c>
      <c r="T1291" s="95">
        <v>1.6</v>
      </c>
      <c r="U1291" s="95">
        <v>0.89</v>
      </c>
      <c r="V1291" s="95">
        <v>0.11</v>
      </c>
      <c r="W1291" s="95">
        <v>0.37</v>
      </c>
      <c r="X1291" s="95">
        <v>4.92</v>
      </c>
      <c r="Y1291" s="95">
        <v>-13.17</v>
      </c>
      <c r="Z1291" s="74" t="s">
        <v>1111</v>
      </c>
      <c r="AA1291" s="95">
        <v>10.35</v>
      </c>
      <c r="AB1291" s="95">
        <v>0.01</v>
      </c>
      <c r="AC1291" s="74" t="s">
        <v>1111</v>
      </c>
      <c r="AD1291" s="95">
        <v>151194358</v>
      </c>
    </row>
    <row r="1292" spans="1:30" x14ac:dyDescent="0.2">
      <c r="A1292" s="74" t="s">
        <v>2401</v>
      </c>
      <c r="B1292" s="95">
        <v>33.200000000000003</v>
      </c>
      <c r="C1292" s="95">
        <v>4</v>
      </c>
      <c r="D1292" s="95">
        <v>-72.900000000000006</v>
      </c>
      <c r="E1292" s="95">
        <v>2.17</v>
      </c>
      <c r="F1292" s="95">
        <v>0.33</v>
      </c>
      <c r="G1292" s="95">
        <v>65.95</v>
      </c>
      <c r="H1292" s="95">
        <v>15.46</v>
      </c>
      <c r="I1292" s="95">
        <v>-4.25</v>
      </c>
      <c r="J1292" s="95">
        <v>20.02</v>
      </c>
      <c r="K1292" s="95">
        <v>58.88</v>
      </c>
      <c r="L1292" s="95">
        <v>38.869999999999997</v>
      </c>
      <c r="M1292" s="95">
        <v>4.22</v>
      </c>
      <c r="N1292" s="95">
        <v>3.1</v>
      </c>
      <c r="O1292" s="95">
        <v>104.43</v>
      </c>
      <c r="P1292" s="95">
        <v>-0.35</v>
      </c>
      <c r="Q1292" s="95">
        <v>1.05</v>
      </c>
      <c r="R1292" s="95">
        <v>-2.98</v>
      </c>
      <c r="S1292" s="95">
        <v>-0.45</v>
      </c>
      <c r="T1292" s="95">
        <v>1.79</v>
      </c>
      <c r="U1292" s="95">
        <v>0.15</v>
      </c>
      <c r="V1292" s="95">
        <v>0.85</v>
      </c>
      <c r="W1292" s="95">
        <v>0.11</v>
      </c>
      <c r="X1292" s="95">
        <v>4.37</v>
      </c>
      <c r="Y1292" s="95"/>
      <c r="Z1292" s="74" t="s">
        <v>1111</v>
      </c>
      <c r="AA1292" s="95">
        <v>15.28</v>
      </c>
      <c r="AB1292" s="95">
        <v>-0.46</v>
      </c>
      <c r="AC1292" s="74" t="s">
        <v>1111</v>
      </c>
      <c r="AD1292" s="95">
        <v>3863729680</v>
      </c>
    </row>
    <row r="1293" spans="1:30" x14ac:dyDescent="0.2">
      <c r="A1293" s="74" t="s">
        <v>2402</v>
      </c>
      <c r="B1293" s="95">
        <v>33.700000000000003</v>
      </c>
      <c r="C1293" s="95">
        <v>4.3899999999999997</v>
      </c>
      <c r="D1293" s="95">
        <v>5.69</v>
      </c>
      <c r="E1293" s="95">
        <v>7.49</v>
      </c>
      <c r="F1293" s="95">
        <v>0.4</v>
      </c>
      <c r="G1293" s="95">
        <v>35.229999999999997</v>
      </c>
      <c r="H1293" s="95">
        <v>11.66</v>
      </c>
      <c r="I1293" s="95">
        <v>3.98</v>
      </c>
      <c r="J1293" s="95">
        <v>1.94</v>
      </c>
      <c r="K1293" s="95">
        <v>3.92</v>
      </c>
      <c r="L1293" s="95">
        <v>1.98</v>
      </c>
      <c r="M1293" s="95">
        <v>7.63</v>
      </c>
      <c r="N1293" s="95">
        <v>0.23</v>
      </c>
      <c r="O1293" s="95">
        <v>2.93</v>
      </c>
      <c r="P1293" s="95">
        <v>-0.75</v>
      </c>
      <c r="Q1293" s="95">
        <v>1.41</v>
      </c>
      <c r="R1293" s="95">
        <v>131.65</v>
      </c>
      <c r="S1293" s="95">
        <v>7.01</v>
      </c>
      <c r="T1293" s="95">
        <v>36.479999999999997</v>
      </c>
      <c r="U1293" s="95">
        <v>0.05</v>
      </c>
      <c r="V1293" s="95">
        <v>0.95</v>
      </c>
      <c r="W1293" s="95">
        <v>1.76</v>
      </c>
      <c r="X1293" s="95">
        <v>10.68</v>
      </c>
      <c r="Y1293" s="95">
        <v>-6.83</v>
      </c>
      <c r="Z1293" s="74" t="s">
        <v>1111</v>
      </c>
      <c r="AA1293" s="95">
        <v>4.5</v>
      </c>
      <c r="AB1293" s="95">
        <v>5.92</v>
      </c>
      <c r="AC1293" s="74" t="s">
        <v>1111</v>
      </c>
      <c r="AD1293" s="95">
        <v>1510659144</v>
      </c>
    </row>
    <row r="1294" spans="1:30" x14ac:dyDescent="0.2">
      <c r="A1294" s="74" t="s">
        <v>2403</v>
      </c>
      <c r="B1294" s="95">
        <v>21.76</v>
      </c>
      <c r="C1294" s="95"/>
      <c r="D1294" s="95">
        <v>63.23</v>
      </c>
      <c r="E1294" s="95">
        <v>3.93</v>
      </c>
      <c r="F1294" s="95">
        <v>0.65</v>
      </c>
      <c r="G1294" s="95">
        <v>19.97</v>
      </c>
      <c r="H1294" s="95">
        <v>4.25</v>
      </c>
      <c r="I1294" s="95">
        <v>0.88</v>
      </c>
      <c r="J1294" s="95">
        <v>13.03</v>
      </c>
      <c r="K1294" s="95">
        <v>18.59</v>
      </c>
      <c r="L1294" s="95">
        <v>5.56</v>
      </c>
      <c r="M1294" s="95">
        <v>1.68</v>
      </c>
      <c r="N1294" s="95">
        <v>0.55000000000000004</v>
      </c>
      <c r="O1294" s="95"/>
      <c r="P1294" s="95">
        <v>-0.65</v>
      </c>
      <c r="Q1294" s="95"/>
      <c r="R1294" s="95">
        <v>6.22</v>
      </c>
      <c r="S1294" s="95">
        <v>1.03</v>
      </c>
      <c r="T1294" s="95">
        <v>5.61</v>
      </c>
      <c r="U1294" s="95">
        <v>0.17</v>
      </c>
      <c r="V1294" s="95">
        <v>0.83</v>
      </c>
      <c r="W1294" s="95">
        <v>1.17</v>
      </c>
      <c r="X1294" s="95">
        <v>13.34</v>
      </c>
      <c r="Y1294" s="95"/>
      <c r="Z1294" s="74" t="s">
        <v>1111</v>
      </c>
      <c r="AA1294" s="95">
        <v>5.53</v>
      </c>
      <c r="AB1294" s="95">
        <v>0.34</v>
      </c>
      <c r="AC1294" s="74" t="s">
        <v>1111</v>
      </c>
      <c r="AD1294" s="95">
        <v>4862691968</v>
      </c>
    </row>
    <row r="1295" spans="1:30" x14ac:dyDescent="0.2">
      <c r="A1295" s="74" t="s">
        <v>2404</v>
      </c>
      <c r="B1295" s="95">
        <v>75.84</v>
      </c>
      <c r="C1295" s="95"/>
      <c r="D1295" s="95">
        <v>41.09</v>
      </c>
      <c r="E1295" s="95">
        <v>9.56</v>
      </c>
      <c r="F1295" s="95">
        <v>3.04</v>
      </c>
      <c r="G1295" s="95">
        <v>34.78</v>
      </c>
      <c r="H1295" s="95">
        <v>9.1</v>
      </c>
      <c r="I1295" s="95">
        <v>11.19</v>
      </c>
      <c r="J1295" s="95">
        <v>50.54</v>
      </c>
      <c r="K1295" s="95">
        <v>57.08</v>
      </c>
      <c r="L1295" s="95">
        <v>6.55</v>
      </c>
      <c r="M1295" s="95">
        <v>1.24</v>
      </c>
      <c r="N1295" s="95">
        <v>4.5999999999999996</v>
      </c>
      <c r="O1295" s="95">
        <v>-347.73</v>
      </c>
      <c r="P1295" s="95">
        <v>-3.5</v>
      </c>
      <c r="Q1295" s="95">
        <v>0.94</v>
      </c>
      <c r="R1295" s="95">
        <v>23.26</v>
      </c>
      <c r="S1295" s="95">
        <v>7.41</v>
      </c>
      <c r="T1295" s="95">
        <v>3.96</v>
      </c>
      <c r="U1295" s="95">
        <v>0.32</v>
      </c>
      <c r="V1295" s="95">
        <v>0.68</v>
      </c>
      <c r="W1295" s="95">
        <v>0.66</v>
      </c>
      <c r="X1295" s="95">
        <v>7.22</v>
      </c>
      <c r="Y1295" s="95"/>
      <c r="Z1295" s="74" t="s">
        <v>1111</v>
      </c>
      <c r="AA1295" s="95">
        <v>7.94</v>
      </c>
      <c r="AB1295" s="95">
        <v>1.85</v>
      </c>
      <c r="AC1295" s="74" t="s">
        <v>1111</v>
      </c>
      <c r="AD1295" s="95">
        <v>3898024320</v>
      </c>
    </row>
    <row r="1296" spans="1:30" x14ac:dyDescent="0.2">
      <c r="A1296" s="74" t="s">
        <v>2405</v>
      </c>
      <c r="B1296" s="95">
        <v>60.69</v>
      </c>
      <c r="C1296" s="95">
        <v>1.52</v>
      </c>
      <c r="D1296" s="95">
        <v>28.23</v>
      </c>
      <c r="E1296" s="95">
        <v>2.86</v>
      </c>
      <c r="F1296" s="95">
        <v>0.87</v>
      </c>
      <c r="G1296" s="95">
        <v>63.24</v>
      </c>
      <c r="H1296" s="95">
        <v>19.52</v>
      </c>
      <c r="I1296" s="95">
        <v>14.02</v>
      </c>
      <c r="J1296" s="95">
        <v>20.27</v>
      </c>
      <c r="K1296" s="95">
        <v>28.16</v>
      </c>
      <c r="L1296" s="95">
        <v>7.89</v>
      </c>
      <c r="M1296" s="95">
        <v>1.1100000000000001</v>
      </c>
      <c r="N1296" s="95">
        <v>3.96</v>
      </c>
      <c r="O1296" s="95">
        <v>98.33</v>
      </c>
      <c r="P1296" s="95">
        <v>-0.97</v>
      </c>
      <c r="Q1296" s="95">
        <v>1.0900000000000001</v>
      </c>
      <c r="R1296" s="95">
        <v>10.14</v>
      </c>
      <c r="S1296" s="95">
        <v>3.07</v>
      </c>
      <c r="T1296" s="95">
        <v>6.24</v>
      </c>
      <c r="U1296" s="95">
        <v>0.3</v>
      </c>
      <c r="V1296" s="95">
        <v>0.7</v>
      </c>
      <c r="W1296" s="95">
        <v>0.22</v>
      </c>
      <c r="X1296" s="95">
        <v>6.19</v>
      </c>
      <c r="Y1296" s="95">
        <v>16.55</v>
      </c>
      <c r="Z1296" s="74" t="s">
        <v>1111</v>
      </c>
      <c r="AA1296" s="95">
        <v>21.21</v>
      </c>
      <c r="AB1296" s="95">
        <v>2.15</v>
      </c>
      <c r="AC1296" s="74" t="s">
        <v>1111</v>
      </c>
      <c r="AD1296" s="95">
        <v>3192779520</v>
      </c>
    </row>
    <row r="1297" spans="1:30" x14ac:dyDescent="0.2">
      <c r="A1297" s="74" t="s">
        <v>2406</v>
      </c>
      <c r="B1297" s="95">
        <v>5.73</v>
      </c>
      <c r="C1297" s="95"/>
      <c r="D1297" s="95">
        <v>-130.74</v>
      </c>
      <c r="E1297" s="95">
        <v>8.8000000000000007</v>
      </c>
      <c r="F1297" s="95">
        <v>3.06</v>
      </c>
      <c r="G1297" s="95">
        <v>33.19</v>
      </c>
      <c r="H1297" s="95">
        <v>3.7</v>
      </c>
      <c r="I1297" s="95">
        <v>-4.74</v>
      </c>
      <c r="J1297" s="95">
        <v>167.25</v>
      </c>
      <c r="K1297" s="95">
        <v>182.19</v>
      </c>
      <c r="L1297" s="95">
        <v>14.65</v>
      </c>
      <c r="M1297" s="95">
        <v>0.77</v>
      </c>
      <c r="N1297" s="95">
        <v>6.19</v>
      </c>
      <c r="O1297" s="95">
        <v>-118.69</v>
      </c>
      <c r="P1297" s="95">
        <v>-3.69</v>
      </c>
      <c r="Q1297" s="95">
        <v>0.87</v>
      </c>
      <c r="R1297" s="95">
        <v>-6.73</v>
      </c>
      <c r="S1297" s="95">
        <v>-2.34</v>
      </c>
      <c r="T1297" s="95">
        <v>1.92</v>
      </c>
      <c r="U1297" s="95">
        <v>0.35</v>
      </c>
      <c r="V1297" s="95">
        <v>0.65</v>
      </c>
      <c r="W1297" s="95">
        <v>0.49</v>
      </c>
      <c r="X1297" s="95">
        <v>-1.89</v>
      </c>
      <c r="Y1297" s="95"/>
      <c r="Z1297" s="74" t="s">
        <v>1111</v>
      </c>
      <c r="AA1297" s="95">
        <v>0.65</v>
      </c>
      <c r="AB1297" s="95">
        <v>-0.04</v>
      </c>
      <c r="AC1297" s="74" t="s">
        <v>1111</v>
      </c>
      <c r="AD1297" s="95">
        <v>84426385037.259995</v>
      </c>
    </row>
    <row r="1298" spans="1:30" x14ac:dyDescent="0.2">
      <c r="A1298" s="74" t="s">
        <v>2407</v>
      </c>
      <c r="B1298" s="95">
        <v>0.03</v>
      </c>
      <c r="C1298" s="95"/>
      <c r="D1298" s="95">
        <v>-0.01</v>
      </c>
      <c r="E1298" s="95">
        <v>0</v>
      </c>
      <c r="F1298" s="95">
        <v>0</v>
      </c>
      <c r="G1298" s="95">
        <v>10.96</v>
      </c>
      <c r="H1298" s="95">
        <v>-7.99</v>
      </c>
      <c r="I1298" s="95">
        <v>-13.86</v>
      </c>
      <c r="J1298" s="95">
        <v>-0.02</v>
      </c>
      <c r="K1298" s="95">
        <v>-14.64</v>
      </c>
      <c r="L1298" s="95">
        <v>-14.62</v>
      </c>
      <c r="M1298" s="95">
        <v>2.14</v>
      </c>
      <c r="N1298" s="95">
        <v>0</v>
      </c>
      <c r="O1298" s="95">
        <v>0.02</v>
      </c>
      <c r="P1298" s="95">
        <v>0</v>
      </c>
      <c r="Q1298" s="95">
        <v>1.0900000000000001</v>
      </c>
      <c r="R1298" s="95">
        <v>-25.35</v>
      </c>
      <c r="S1298" s="95">
        <v>-6.22</v>
      </c>
      <c r="T1298" s="95">
        <v>-4.54</v>
      </c>
      <c r="U1298" s="95">
        <v>0.25</v>
      </c>
      <c r="V1298" s="95">
        <v>0.75</v>
      </c>
      <c r="W1298" s="95">
        <v>0.45</v>
      </c>
      <c r="X1298" s="95">
        <v>5.6</v>
      </c>
      <c r="Y1298" s="95"/>
      <c r="Z1298" s="74" t="s">
        <v>1111</v>
      </c>
      <c r="AA1298" s="95">
        <v>10.17</v>
      </c>
      <c r="AB1298" s="95">
        <v>-2.58</v>
      </c>
      <c r="AC1298" s="74" t="s">
        <v>1111</v>
      </c>
      <c r="AD1298" s="95">
        <v>2116464</v>
      </c>
    </row>
    <row r="1299" spans="1:30" x14ac:dyDescent="0.2">
      <c r="A1299" s="74" t="s">
        <v>2408</v>
      </c>
      <c r="B1299" s="95">
        <v>3.99</v>
      </c>
      <c r="C1299" s="95"/>
      <c r="D1299" s="95">
        <v>16.27</v>
      </c>
      <c r="E1299" s="95">
        <v>1.32</v>
      </c>
      <c r="F1299" s="95">
        <v>1.1200000000000001</v>
      </c>
      <c r="G1299" s="95">
        <v>64.489999999999995</v>
      </c>
      <c r="H1299" s="95">
        <v>-3.81</v>
      </c>
      <c r="I1299" s="95">
        <v>22.71</v>
      </c>
      <c r="J1299" s="95">
        <v>-96.89</v>
      </c>
      <c r="K1299" s="95">
        <v>-90.8</v>
      </c>
      <c r="L1299" s="95">
        <v>6.1</v>
      </c>
      <c r="M1299" s="95">
        <v>-0.08</v>
      </c>
      <c r="N1299" s="95">
        <v>3.69</v>
      </c>
      <c r="O1299" s="95">
        <v>29.55</v>
      </c>
      <c r="P1299" s="95">
        <v>-1.31</v>
      </c>
      <c r="Q1299" s="95">
        <v>1.36</v>
      </c>
      <c r="R1299" s="95">
        <v>8.1</v>
      </c>
      <c r="S1299" s="95">
        <v>6.88</v>
      </c>
      <c r="T1299" s="95">
        <v>-10.58</v>
      </c>
      <c r="U1299" s="95">
        <v>0.85</v>
      </c>
      <c r="V1299" s="95">
        <v>0.15</v>
      </c>
      <c r="W1299" s="95">
        <v>0.3</v>
      </c>
      <c r="X1299" s="95">
        <v>15.94</v>
      </c>
      <c r="Y1299" s="95"/>
      <c r="Z1299" s="74" t="s">
        <v>1111</v>
      </c>
      <c r="AA1299" s="95">
        <v>3.03</v>
      </c>
      <c r="AB1299" s="95">
        <v>0.25</v>
      </c>
      <c r="AC1299" s="74" t="s">
        <v>1111</v>
      </c>
      <c r="AD1299" s="95">
        <v>86523948</v>
      </c>
    </row>
    <row r="1300" spans="1:30" x14ac:dyDescent="0.2">
      <c r="A1300" s="74" t="s">
        <v>2409</v>
      </c>
      <c r="B1300" s="95">
        <v>2.78</v>
      </c>
      <c r="C1300" s="95"/>
      <c r="D1300" s="95">
        <v>8.1300000000000008</v>
      </c>
      <c r="E1300" s="95">
        <v>0.93</v>
      </c>
      <c r="F1300" s="95">
        <v>0.56000000000000005</v>
      </c>
      <c r="G1300" s="95">
        <v>35.270000000000003</v>
      </c>
      <c r="H1300" s="95">
        <v>7.54</v>
      </c>
      <c r="I1300" s="95">
        <v>6.09</v>
      </c>
      <c r="J1300" s="95">
        <v>6.56</v>
      </c>
      <c r="K1300" s="95">
        <v>7.86</v>
      </c>
      <c r="L1300" s="95">
        <v>1.3</v>
      </c>
      <c r="M1300" s="95">
        <v>0.18</v>
      </c>
      <c r="N1300" s="95">
        <v>0.49</v>
      </c>
      <c r="O1300" s="95">
        <v>1.61</v>
      </c>
      <c r="P1300" s="95">
        <v>-1.1100000000000001</v>
      </c>
      <c r="Q1300" s="95">
        <v>3.3</v>
      </c>
      <c r="R1300" s="95">
        <v>11.38</v>
      </c>
      <c r="S1300" s="95">
        <v>6.86</v>
      </c>
      <c r="T1300" s="95">
        <v>10.81</v>
      </c>
      <c r="U1300" s="95">
        <v>0.6</v>
      </c>
      <c r="V1300" s="95">
        <v>0.4</v>
      </c>
      <c r="W1300" s="95">
        <v>1.1299999999999999</v>
      </c>
      <c r="X1300" s="95">
        <v>0.32</v>
      </c>
      <c r="Y1300" s="95"/>
      <c r="Z1300" s="74" t="s">
        <v>1111</v>
      </c>
      <c r="AA1300" s="95">
        <v>3</v>
      </c>
      <c r="AB1300" s="95">
        <v>0.34</v>
      </c>
      <c r="AC1300" s="74" t="s">
        <v>1111</v>
      </c>
      <c r="AD1300" s="95">
        <v>17219876</v>
      </c>
    </row>
    <row r="1301" spans="1:30" x14ac:dyDescent="0.2">
      <c r="A1301" s="74" t="s">
        <v>2410</v>
      </c>
      <c r="B1301" s="95">
        <v>36.76</v>
      </c>
      <c r="C1301" s="95"/>
      <c r="D1301" s="95">
        <v>25</v>
      </c>
      <c r="E1301" s="95">
        <v>3.59</v>
      </c>
      <c r="F1301" s="95">
        <v>2.85</v>
      </c>
      <c r="G1301" s="95">
        <v>45.84</v>
      </c>
      <c r="H1301" s="95">
        <v>14.14</v>
      </c>
      <c r="I1301" s="95">
        <v>12.35</v>
      </c>
      <c r="J1301" s="95">
        <v>21.84</v>
      </c>
      <c r="K1301" s="95">
        <v>20.399999999999999</v>
      </c>
      <c r="L1301" s="95">
        <v>-1.45</v>
      </c>
      <c r="M1301" s="95">
        <v>-0.24</v>
      </c>
      <c r="N1301" s="95">
        <v>3.09</v>
      </c>
      <c r="O1301" s="95">
        <v>5.28</v>
      </c>
      <c r="P1301" s="95">
        <v>-10.01</v>
      </c>
      <c r="Q1301" s="95">
        <v>4.08</v>
      </c>
      <c r="R1301" s="95">
        <v>14.37</v>
      </c>
      <c r="S1301" s="95">
        <v>11.41</v>
      </c>
      <c r="T1301" s="95">
        <v>14.37</v>
      </c>
      <c r="U1301" s="95">
        <v>0.79</v>
      </c>
      <c r="V1301" s="95">
        <v>0.21</v>
      </c>
      <c r="W1301" s="95">
        <v>0.92</v>
      </c>
      <c r="X1301" s="95">
        <v>11.26</v>
      </c>
      <c r="Y1301" s="95"/>
      <c r="Z1301" s="74" t="s">
        <v>1111</v>
      </c>
      <c r="AA1301" s="95">
        <v>10.23</v>
      </c>
      <c r="AB1301" s="95">
        <v>1.47</v>
      </c>
      <c r="AC1301" s="74" t="s">
        <v>1111</v>
      </c>
      <c r="AD1301" s="95">
        <v>270388180</v>
      </c>
    </row>
    <row r="1302" spans="1:30" x14ac:dyDescent="0.2">
      <c r="A1302" s="74" t="s">
        <v>2411</v>
      </c>
      <c r="B1302" s="95">
        <v>140.29</v>
      </c>
      <c r="C1302" s="95"/>
      <c r="D1302" s="95">
        <v>-133.5</v>
      </c>
      <c r="E1302" s="95">
        <v>7.8</v>
      </c>
      <c r="F1302" s="95">
        <v>3.47</v>
      </c>
      <c r="G1302" s="95">
        <v>81.44</v>
      </c>
      <c r="H1302" s="95">
        <v>-6.33</v>
      </c>
      <c r="I1302" s="95">
        <v>-8.68</v>
      </c>
      <c r="J1302" s="95">
        <v>-183.21</v>
      </c>
      <c r="K1302" s="95">
        <v>-167.94</v>
      </c>
      <c r="L1302" s="95">
        <v>15.27</v>
      </c>
      <c r="M1302" s="95">
        <v>-0.65</v>
      </c>
      <c r="N1302" s="95">
        <v>11.59</v>
      </c>
      <c r="O1302" s="95">
        <v>6.95</v>
      </c>
      <c r="P1302" s="95">
        <v>-10.51</v>
      </c>
      <c r="Q1302" s="95">
        <v>3.95</v>
      </c>
      <c r="R1302" s="95">
        <v>-5.84</v>
      </c>
      <c r="S1302" s="95">
        <v>-2.6</v>
      </c>
      <c r="T1302" s="95">
        <v>-2.57</v>
      </c>
      <c r="U1302" s="95">
        <v>0.45</v>
      </c>
      <c r="V1302" s="95">
        <v>0.55000000000000004</v>
      </c>
      <c r="W1302" s="95">
        <v>0.3</v>
      </c>
      <c r="X1302" s="95">
        <v>23.63</v>
      </c>
      <c r="Y1302" s="95"/>
      <c r="Z1302" s="74" t="s">
        <v>1111</v>
      </c>
      <c r="AA1302" s="95">
        <v>17.98</v>
      </c>
      <c r="AB1302" s="95">
        <v>-1.05</v>
      </c>
      <c r="AC1302" s="74" t="s">
        <v>1111</v>
      </c>
      <c r="AD1302" s="95">
        <v>5577888313</v>
      </c>
    </row>
    <row r="1303" spans="1:30" x14ac:dyDescent="0.2">
      <c r="A1303" s="74" t="s">
        <v>2412</v>
      </c>
      <c r="B1303" s="95">
        <v>3.06</v>
      </c>
      <c r="C1303" s="95"/>
      <c r="D1303" s="95">
        <v>-1.86</v>
      </c>
      <c r="E1303" s="95">
        <v>0.74</v>
      </c>
      <c r="F1303" s="95">
        <v>0.68</v>
      </c>
      <c r="G1303" s="95"/>
      <c r="H1303" s="95"/>
      <c r="I1303" s="95"/>
      <c r="J1303" s="95">
        <v>-1.57</v>
      </c>
      <c r="K1303" s="95">
        <v>0.5</v>
      </c>
      <c r="L1303" s="95">
        <v>2.0699999999999998</v>
      </c>
      <c r="M1303" s="95">
        <v>-0.97</v>
      </c>
      <c r="N1303" s="95"/>
      <c r="O1303" s="95">
        <v>0.77</v>
      </c>
      <c r="P1303" s="95">
        <v>-18.8</v>
      </c>
      <c r="Q1303" s="95">
        <v>12.08</v>
      </c>
      <c r="R1303" s="95">
        <v>-39.64</v>
      </c>
      <c r="S1303" s="95">
        <v>-36.44</v>
      </c>
      <c r="T1303" s="95">
        <v>-54.28</v>
      </c>
      <c r="U1303" s="95">
        <v>0.92</v>
      </c>
      <c r="V1303" s="95">
        <v>0.08</v>
      </c>
      <c r="W1303" s="95">
        <v>0</v>
      </c>
      <c r="X1303" s="95"/>
      <c r="Y1303" s="95"/>
      <c r="Z1303" s="74" t="s">
        <v>1111</v>
      </c>
      <c r="AA1303" s="95">
        <v>4.1500000000000004</v>
      </c>
      <c r="AB1303" s="95">
        <v>-1.64</v>
      </c>
      <c r="AC1303" s="74" t="s">
        <v>1111</v>
      </c>
      <c r="AD1303" s="95">
        <v>30523806</v>
      </c>
    </row>
    <row r="1304" spans="1:30" x14ac:dyDescent="0.2">
      <c r="A1304" s="74" t="s">
        <v>2413</v>
      </c>
      <c r="B1304" s="95">
        <v>7.49</v>
      </c>
      <c r="C1304" s="95">
        <v>8.01</v>
      </c>
      <c r="D1304" s="95">
        <v>-4.5599999999999996</v>
      </c>
      <c r="E1304" s="95">
        <v>1.81</v>
      </c>
      <c r="F1304" s="95">
        <v>1.66</v>
      </c>
      <c r="G1304" s="95"/>
      <c r="H1304" s="95"/>
      <c r="I1304" s="95"/>
      <c r="J1304" s="95">
        <v>-3.85</v>
      </c>
      <c r="K1304" s="95">
        <v>0.5</v>
      </c>
      <c r="L1304" s="95">
        <v>2.0699999999999998</v>
      </c>
      <c r="M1304" s="95">
        <v>-0.97</v>
      </c>
      <c r="N1304" s="95"/>
      <c r="O1304" s="95">
        <v>1.88</v>
      </c>
      <c r="P1304" s="95">
        <v>-46.01</v>
      </c>
      <c r="Q1304" s="95">
        <v>12.08</v>
      </c>
      <c r="R1304" s="95">
        <v>-39.64</v>
      </c>
      <c r="S1304" s="95">
        <v>-36.44</v>
      </c>
      <c r="T1304" s="95">
        <v>-54.28</v>
      </c>
      <c r="U1304" s="95">
        <v>0.92</v>
      </c>
      <c r="V1304" s="95">
        <v>0.08</v>
      </c>
      <c r="W1304" s="95">
        <v>0</v>
      </c>
      <c r="X1304" s="95"/>
      <c r="Y1304" s="95"/>
      <c r="Z1304" s="74" t="s">
        <v>1111</v>
      </c>
      <c r="AA1304" s="95">
        <v>4.1500000000000004</v>
      </c>
      <c r="AB1304" s="95">
        <v>-1.64</v>
      </c>
      <c r="AC1304" s="74" t="s">
        <v>1111</v>
      </c>
      <c r="AD1304" s="95">
        <v>30523806</v>
      </c>
    </row>
    <row r="1305" spans="1:30" x14ac:dyDescent="0.2">
      <c r="A1305" s="74" t="s">
        <v>2414</v>
      </c>
      <c r="B1305" s="95">
        <v>1.3</v>
      </c>
      <c r="C1305" s="95"/>
      <c r="D1305" s="95">
        <v>-0.94</v>
      </c>
      <c r="E1305" s="95">
        <v>1</v>
      </c>
      <c r="F1305" s="95">
        <v>0.83</v>
      </c>
      <c r="G1305" s="95">
        <v>100</v>
      </c>
      <c r="H1305" s="95">
        <v>-1696.78</v>
      </c>
      <c r="I1305" s="95">
        <v>-1696.78</v>
      </c>
      <c r="J1305" s="95">
        <v>-0.94</v>
      </c>
      <c r="K1305" s="95">
        <v>0.04</v>
      </c>
      <c r="L1305" s="95">
        <v>0.98</v>
      </c>
      <c r="M1305" s="95">
        <v>-1.05</v>
      </c>
      <c r="N1305" s="95">
        <v>15.9</v>
      </c>
      <c r="O1305" s="95">
        <v>1.08</v>
      </c>
      <c r="P1305" s="95">
        <v>-13.87</v>
      </c>
      <c r="Q1305" s="95">
        <v>5.61</v>
      </c>
      <c r="R1305" s="95">
        <v>-106.58</v>
      </c>
      <c r="S1305" s="95">
        <v>-88.72</v>
      </c>
      <c r="T1305" s="95">
        <v>-100.34</v>
      </c>
      <c r="U1305" s="95">
        <v>0.83</v>
      </c>
      <c r="V1305" s="95">
        <v>0.17</v>
      </c>
      <c r="W1305" s="95">
        <v>0.05</v>
      </c>
      <c r="X1305" s="95"/>
      <c r="Y1305" s="95"/>
      <c r="Z1305" s="74" t="s">
        <v>1111</v>
      </c>
      <c r="AA1305" s="95">
        <v>1.3</v>
      </c>
      <c r="AB1305" s="95">
        <v>-1.39</v>
      </c>
      <c r="AC1305" s="74" t="s">
        <v>1111</v>
      </c>
      <c r="AD1305" s="95">
        <v>56310410</v>
      </c>
    </row>
    <row r="1306" spans="1:30" x14ac:dyDescent="0.2">
      <c r="A1306" s="74" t="s">
        <v>2415</v>
      </c>
      <c r="B1306" s="95">
        <v>14.02</v>
      </c>
      <c r="C1306" s="95">
        <v>12.13</v>
      </c>
      <c r="D1306" s="95">
        <v>7.17</v>
      </c>
      <c r="E1306" s="95">
        <v>0.35</v>
      </c>
      <c r="F1306" s="95">
        <v>0.17</v>
      </c>
      <c r="G1306" s="95">
        <v>16.41</v>
      </c>
      <c r="H1306" s="95">
        <v>5.86</v>
      </c>
      <c r="I1306" s="95">
        <v>2.99</v>
      </c>
      <c r="J1306" s="95">
        <v>3.66</v>
      </c>
      <c r="K1306" s="95">
        <v>-1.99</v>
      </c>
      <c r="L1306" s="95">
        <v>-5.65</v>
      </c>
      <c r="M1306" s="95">
        <v>-0.54</v>
      </c>
      <c r="N1306" s="95">
        <v>0.21</v>
      </c>
      <c r="O1306" s="95">
        <v>0.66</v>
      </c>
      <c r="P1306" s="95">
        <v>-0.63</v>
      </c>
      <c r="Q1306" s="95">
        <v>1.55</v>
      </c>
      <c r="R1306" s="95">
        <v>4.8899999999999997</v>
      </c>
      <c r="S1306" s="95">
        <v>2.37</v>
      </c>
      <c r="T1306" s="95">
        <v>8.0399999999999991</v>
      </c>
      <c r="U1306" s="95">
        <v>0.49</v>
      </c>
      <c r="V1306" s="95">
        <v>0.51</v>
      </c>
      <c r="W1306" s="95">
        <v>0.79</v>
      </c>
      <c r="X1306" s="95">
        <v>8.4499999999999993</v>
      </c>
      <c r="Y1306" s="95">
        <v>17.989999999999998</v>
      </c>
      <c r="Z1306" s="74" t="s">
        <v>1111</v>
      </c>
      <c r="AA1306" s="95">
        <v>39.979999999999997</v>
      </c>
      <c r="AB1306" s="95">
        <v>1.95</v>
      </c>
      <c r="AC1306" s="74" t="s">
        <v>1111</v>
      </c>
      <c r="AD1306" s="95">
        <v>572833225.79999995</v>
      </c>
    </row>
    <row r="1307" spans="1:30" x14ac:dyDescent="0.2">
      <c r="A1307" s="74" t="s">
        <v>2416</v>
      </c>
      <c r="B1307" s="95">
        <v>13.65</v>
      </c>
      <c r="C1307" s="95"/>
      <c r="D1307" s="95">
        <v>4.97</v>
      </c>
      <c r="E1307" s="95">
        <v>-1.1399999999999999</v>
      </c>
      <c r="F1307" s="95">
        <v>0.12</v>
      </c>
      <c r="G1307" s="95">
        <v>83.31</v>
      </c>
      <c r="H1307" s="95">
        <v>12.93</v>
      </c>
      <c r="I1307" s="95">
        <v>2.96</v>
      </c>
      <c r="J1307" s="95">
        <v>1.1399999999999999</v>
      </c>
      <c r="K1307" s="95">
        <v>7.9</v>
      </c>
      <c r="L1307" s="95">
        <v>6.76</v>
      </c>
      <c r="M1307" s="95"/>
      <c r="N1307" s="95">
        <v>0.15</v>
      </c>
      <c r="O1307" s="95">
        <v>1.66</v>
      </c>
      <c r="P1307" s="95">
        <v>-0.16</v>
      </c>
      <c r="Q1307" s="95">
        <v>1.35</v>
      </c>
      <c r="R1307" s="95">
        <v>-23.03</v>
      </c>
      <c r="S1307" s="95">
        <v>2.3199999999999998</v>
      </c>
      <c r="T1307" s="95">
        <v>13.58</v>
      </c>
      <c r="U1307" s="95">
        <v>-0.1</v>
      </c>
      <c r="V1307" s="95">
        <v>1.07</v>
      </c>
      <c r="W1307" s="95">
        <v>0.78</v>
      </c>
      <c r="X1307" s="95">
        <v>-9.52</v>
      </c>
      <c r="Y1307" s="95">
        <v>26.46</v>
      </c>
      <c r="Z1307" s="74" t="s">
        <v>1111</v>
      </c>
      <c r="AA1307" s="95">
        <v>-11.93</v>
      </c>
      <c r="AB1307" s="95">
        <v>2.75</v>
      </c>
      <c r="AC1307" s="74" t="s">
        <v>1111</v>
      </c>
      <c r="AD1307" s="95">
        <v>1803272835</v>
      </c>
    </row>
    <row r="1308" spans="1:30" x14ac:dyDescent="0.2">
      <c r="A1308" s="74" t="s">
        <v>2417</v>
      </c>
      <c r="B1308" s="95">
        <v>0.22</v>
      </c>
      <c r="C1308" s="95"/>
      <c r="D1308" s="95">
        <v>-0.97</v>
      </c>
      <c r="E1308" s="95">
        <v>0.96</v>
      </c>
      <c r="F1308" s="95">
        <v>0.3</v>
      </c>
      <c r="G1308" s="95">
        <v>53.67</v>
      </c>
      <c r="H1308" s="95">
        <v>-59.11</v>
      </c>
      <c r="I1308" s="95">
        <v>-63.77</v>
      </c>
      <c r="J1308" s="95">
        <v>-1.04</v>
      </c>
      <c r="K1308" s="95">
        <v>-1.07</v>
      </c>
      <c r="L1308" s="95">
        <v>-0.03</v>
      </c>
      <c r="M1308" s="95">
        <v>0.03</v>
      </c>
      <c r="N1308" s="95">
        <v>0.62</v>
      </c>
      <c r="O1308" s="95">
        <v>-21.28</v>
      </c>
      <c r="P1308" s="95">
        <v>-0.48</v>
      </c>
      <c r="Q1308" s="95">
        <v>0.96</v>
      </c>
      <c r="R1308" s="95">
        <v>-99.09</v>
      </c>
      <c r="S1308" s="95">
        <v>-31.4</v>
      </c>
      <c r="T1308" s="95">
        <v>-49.06</v>
      </c>
      <c r="U1308" s="95">
        <v>0.32</v>
      </c>
      <c r="V1308" s="95">
        <v>0.68</v>
      </c>
      <c r="W1308" s="95">
        <v>0.49</v>
      </c>
      <c r="X1308" s="95">
        <v>5.56</v>
      </c>
      <c r="Y1308" s="95"/>
      <c r="Z1308" s="74" t="s">
        <v>1111</v>
      </c>
      <c r="AA1308" s="95">
        <v>0.23</v>
      </c>
      <c r="AB1308" s="95">
        <v>-0.23</v>
      </c>
      <c r="AC1308" s="74" t="s">
        <v>1111</v>
      </c>
      <c r="AD1308" s="95">
        <v>19880014</v>
      </c>
    </row>
    <row r="1309" spans="1:30" x14ac:dyDescent="0.2">
      <c r="A1309" s="74" t="s">
        <v>2418</v>
      </c>
      <c r="B1309" s="95">
        <v>44.4</v>
      </c>
      <c r="C1309" s="95"/>
      <c r="D1309" s="95">
        <v>-81.27</v>
      </c>
      <c r="E1309" s="95">
        <v>3.39</v>
      </c>
      <c r="F1309" s="95">
        <v>2.66</v>
      </c>
      <c r="G1309" s="95">
        <v>43.52</v>
      </c>
      <c r="H1309" s="95">
        <v>-9.26</v>
      </c>
      <c r="I1309" s="95">
        <v>-12.57</v>
      </c>
      <c r="J1309" s="95">
        <v>-110.32</v>
      </c>
      <c r="K1309" s="95">
        <v>-98.58</v>
      </c>
      <c r="L1309" s="95">
        <v>11.72</v>
      </c>
      <c r="M1309" s="95">
        <v>-0.36</v>
      </c>
      <c r="N1309" s="95">
        <v>10.220000000000001</v>
      </c>
      <c r="O1309" s="95">
        <v>5.94</v>
      </c>
      <c r="P1309" s="95">
        <v>-5.29</v>
      </c>
      <c r="Q1309" s="95">
        <v>9.99</v>
      </c>
      <c r="R1309" s="95">
        <v>-4.17</v>
      </c>
      <c r="S1309" s="95">
        <v>-3.27</v>
      </c>
      <c r="T1309" s="95">
        <v>-2.92</v>
      </c>
      <c r="U1309" s="95">
        <v>0.79</v>
      </c>
      <c r="V1309" s="95">
        <v>0.21</v>
      </c>
      <c r="W1309" s="95">
        <v>0.26</v>
      </c>
      <c r="X1309" s="95">
        <v>82.05</v>
      </c>
      <c r="Y1309" s="95"/>
      <c r="Z1309" s="74" t="s">
        <v>1111</v>
      </c>
      <c r="AA1309" s="95">
        <v>13.11</v>
      </c>
      <c r="AB1309" s="95">
        <v>-0.55000000000000004</v>
      </c>
      <c r="AC1309" s="74" t="s">
        <v>1111</v>
      </c>
      <c r="AD1309" s="95">
        <v>2191432203</v>
      </c>
    </row>
    <row r="1310" spans="1:30" x14ac:dyDescent="0.2">
      <c r="A1310" s="74" t="s">
        <v>2419</v>
      </c>
      <c r="B1310" s="95">
        <v>3.62</v>
      </c>
      <c r="C1310" s="95"/>
      <c r="D1310" s="95">
        <v>-2.15</v>
      </c>
      <c r="E1310" s="95">
        <v>3.99</v>
      </c>
      <c r="F1310" s="95">
        <v>2.74</v>
      </c>
      <c r="G1310" s="95">
        <v>89.63</v>
      </c>
      <c r="H1310" s="95">
        <v>-1235.75</v>
      </c>
      <c r="I1310" s="95">
        <v>-1235.75</v>
      </c>
      <c r="J1310" s="95">
        <v>-2.15</v>
      </c>
      <c r="K1310" s="95">
        <v>-1.56</v>
      </c>
      <c r="L1310" s="95">
        <v>0.57999999999999996</v>
      </c>
      <c r="M1310" s="95">
        <v>-1.0900000000000001</v>
      </c>
      <c r="N1310" s="95">
        <v>26.53</v>
      </c>
      <c r="O1310" s="95">
        <v>4.0199999999999996</v>
      </c>
      <c r="P1310" s="95">
        <v>-289.77999999999997</v>
      </c>
      <c r="Q1310" s="95">
        <v>3.21</v>
      </c>
      <c r="R1310" s="95">
        <v>-185.84</v>
      </c>
      <c r="S1310" s="95">
        <v>-127.73</v>
      </c>
      <c r="T1310" s="95">
        <v>-182.21</v>
      </c>
      <c r="U1310" s="95">
        <v>0.69</v>
      </c>
      <c r="V1310" s="95">
        <v>0.31</v>
      </c>
      <c r="W1310" s="95">
        <v>0.1</v>
      </c>
      <c r="X1310" s="95">
        <v>-1.03</v>
      </c>
      <c r="Y1310" s="95"/>
      <c r="Z1310" s="74" t="s">
        <v>1111</v>
      </c>
      <c r="AA1310" s="95">
        <v>0.91</v>
      </c>
      <c r="AB1310" s="95">
        <v>-1.69</v>
      </c>
      <c r="AC1310" s="74" t="s">
        <v>1111</v>
      </c>
      <c r="AD1310" s="95">
        <v>30426824</v>
      </c>
    </row>
    <row r="1311" spans="1:30" x14ac:dyDescent="0.2">
      <c r="A1311" s="74" t="s">
        <v>2420</v>
      </c>
      <c r="B1311" s="95">
        <v>1.86</v>
      </c>
      <c r="C1311" s="95"/>
      <c r="D1311" s="95">
        <v>-1.1000000000000001</v>
      </c>
      <c r="E1311" s="95">
        <v>2.0499999999999998</v>
      </c>
      <c r="F1311" s="95">
        <v>1.41</v>
      </c>
      <c r="G1311" s="95">
        <v>89.63</v>
      </c>
      <c r="H1311" s="95">
        <v>-1235.75</v>
      </c>
      <c r="I1311" s="95">
        <v>-1235.75</v>
      </c>
      <c r="J1311" s="95">
        <v>-1.1000000000000001</v>
      </c>
      <c r="K1311" s="95">
        <v>-1.56</v>
      </c>
      <c r="L1311" s="95">
        <v>0.57999999999999996</v>
      </c>
      <c r="M1311" s="95">
        <v>-1.0900000000000001</v>
      </c>
      <c r="N1311" s="95">
        <v>13.63</v>
      </c>
      <c r="O1311" s="95">
        <v>2.06</v>
      </c>
      <c r="P1311" s="95">
        <v>-148.88999999999999</v>
      </c>
      <c r="Q1311" s="95">
        <v>3.21</v>
      </c>
      <c r="R1311" s="95">
        <v>-185.84</v>
      </c>
      <c r="S1311" s="95">
        <v>-127.73</v>
      </c>
      <c r="T1311" s="95">
        <v>-182.21</v>
      </c>
      <c r="U1311" s="95">
        <v>0.69</v>
      </c>
      <c r="V1311" s="95">
        <v>0.31</v>
      </c>
      <c r="W1311" s="95">
        <v>0.1</v>
      </c>
      <c r="X1311" s="95">
        <v>-1.03</v>
      </c>
      <c r="Y1311" s="95"/>
      <c r="Z1311" s="74" t="s">
        <v>1111</v>
      </c>
      <c r="AA1311" s="95">
        <v>0.91</v>
      </c>
      <c r="AB1311" s="95">
        <v>-1.69</v>
      </c>
      <c r="AC1311" s="74" t="s">
        <v>1111</v>
      </c>
      <c r="AD1311" s="95">
        <v>30426824</v>
      </c>
    </row>
    <row r="1312" spans="1:30" x14ac:dyDescent="0.2">
      <c r="A1312" s="74" t="s">
        <v>2421</v>
      </c>
      <c r="B1312" s="95">
        <v>31.47</v>
      </c>
      <c r="C1312" s="95"/>
      <c r="D1312" s="95">
        <v>-11.54</v>
      </c>
      <c r="E1312" s="95">
        <v>10.6</v>
      </c>
      <c r="F1312" s="95">
        <v>3.19</v>
      </c>
      <c r="G1312" s="95">
        <v>100</v>
      </c>
      <c r="H1312" s="95">
        <v>-919.55</v>
      </c>
      <c r="I1312" s="95">
        <v>-1061.1300000000001</v>
      </c>
      <c r="J1312" s="95">
        <v>-13.32</v>
      </c>
      <c r="K1312" s="95">
        <v>-11.62</v>
      </c>
      <c r="L1312" s="95">
        <v>1.7</v>
      </c>
      <c r="M1312" s="95">
        <v>-1.35</v>
      </c>
      <c r="N1312" s="95">
        <v>122.5</v>
      </c>
      <c r="O1312" s="95">
        <v>6.38</v>
      </c>
      <c r="P1312" s="95">
        <v>-7.94</v>
      </c>
      <c r="Q1312" s="95">
        <v>6.12</v>
      </c>
      <c r="R1312" s="95">
        <v>-91.83</v>
      </c>
      <c r="S1312" s="95">
        <v>-27.63</v>
      </c>
      <c r="T1312" s="95">
        <v>-50.81</v>
      </c>
      <c r="U1312" s="95">
        <v>0.3</v>
      </c>
      <c r="V1312" s="95">
        <v>0.7</v>
      </c>
      <c r="W1312" s="95">
        <v>0.03</v>
      </c>
      <c r="X1312" s="95">
        <v>14.27</v>
      </c>
      <c r="Y1312" s="95"/>
      <c r="Z1312" s="74" t="s">
        <v>1111</v>
      </c>
      <c r="AA1312" s="95">
        <v>2.97</v>
      </c>
      <c r="AB1312" s="95">
        <v>-2.73</v>
      </c>
      <c r="AC1312" s="74" t="s">
        <v>1111</v>
      </c>
      <c r="AD1312" s="95">
        <v>2639798010</v>
      </c>
    </row>
    <row r="1313" spans="1:30" x14ac:dyDescent="0.2">
      <c r="A1313" s="74" t="s">
        <v>2422</v>
      </c>
      <c r="B1313" s="95">
        <v>26.47</v>
      </c>
      <c r="C1313" s="95">
        <v>4.1900000000000004</v>
      </c>
      <c r="D1313" s="95">
        <v>13.89</v>
      </c>
      <c r="E1313" s="95">
        <v>1.39</v>
      </c>
      <c r="F1313" s="95">
        <v>0.18</v>
      </c>
      <c r="G1313" s="95">
        <v>0</v>
      </c>
      <c r="H1313" s="95">
        <v>35.07</v>
      </c>
      <c r="I1313" s="95">
        <v>26.97</v>
      </c>
      <c r="J1313" s="95">
        <v>10.68</v>
      </c>
      <c r="K1313" s="95">
        <v>-4.5999999999999996</v>
      </c>
      <c r="L1313" s="95">
        <v>-15.28</v>
      </c>
      <c r="M1313" s="95">
        <v>-1.99</v>
      </c>
      <c r="N1313" s="95">
        <v>3.75</v>
      </c>
      <c r="O1313" s="95"/>
      <c r="P1313" s="95">
        <v>-0.18</v>
      </c>
      <c r="Q1313" s="95"/>
      <c r="R1313" s="95">
        <v>10.029999999999999</v>
      </c>
      <c r="S1313" s="95">
        <v>1.27</v>
      </c>
      <c r="T1313" s="95">
        <v>9.44</v>
      </c>
      <c r="U1313" s="95">
        <v>0.13</v>
      </c>
      <c r="V1313" s="95">
        <v>0.87</v>
      </c>
      <c r="W1313" s="95">
        <v>0.05</v>
      </c>
      <c r="X1313" s="95">
        <v>10.1</v>
      </c>
      <c r="Y1313" s="95">
        <v>3.14</v>
      </c>
      <c r="Z1313" s="74" t="s">
        <v>1111</v>
      </c>
      <c r="AA1313" s="95">
        <v>19.010000000000002</v>
      </c>
      <c r="AB1313" s="95">
        <v>1.91</v>
      </c>
      <c r="AC1313" s="74" t="s">
        <v>1111</v>
      </c>
      <c r="AD1313" s="95">
        <v>416928970</v>
      </c>
    </row>
    <row r="1314" spans="1:30" x14ac:dyDescent="0.2">
      <c r="A1314" s="74" t="s">
        <v>2423</v>
      </c>
      <c r="B1314" s="95">
        <v>75.959999999999994</v>
      </c>
      <c r="C1314" s="95"/>
      <c r="D1314" s="95">
        <v>-14.24</v>
      </c>
      <c r="E1314" s="95">
        <v>3.32</v>
      </c>
      <c r="F1314" s="95">
        <v>0.42</v>
      </c>
      <c r="G1314" s="95">
        <v>53.39</v>
      </c>
      <c r="H1314" s="95">
        <v>12.88</v>
      </c>
      <c r="I1314" s="95">
        <v>-13.45</v>
      </c>
      <c r="J1314" s="95">
        <v>14.87</v>
      </c>
      <c r="K1314" s="95">
        <v>38.28</v>
      </c>
      <c r="L1314" s="95">
        <v>23.41</v>
      </c>
      <c r="M1314" s="95">
        <v>5.23</v>
      </c>
      <c r="N1314" s="95">
        <v>1.92</v>
      </c>
      <c r="O1314" s="95">
        <v>17.149999999999999</v>
      </c>
      <c r="P1314" s="95">
        <v>-0.49</v>
      </c>
      <c r="Q1314" s="95">
        <v>1.19</v>
      </c>
      <c r="R1314" s="95">
        <v>-23.31</v>
      </c>
      <c r="S1314" s="95">
        <v>-2.93</v>
      </c>
      <c r="T1314" s="95">
        <v>3.1</v>
      </c>
      <c r="U1314" s="95">
        <v>0.13</v>
      </c>
      <c r="V1314" s="95">
        <v>0.87</v>
      </c>
      <c r="W1314" s="95">
        <v>0.22</v>
      </c>
      <c r="X1314" s="95">
        <v>37</v>
      </c>
      <c r="Y1314" s="95"/>
      <c r="Z1314" s="74" t="s">
        <v>1111</v>
      </c>
      <c r="AA1314" s="95">
        <v>22.87</v>
      </c>
      <c r="AB1314" s="95">
        <v>-5.33</v>
      </c>
      <c r="AC1314" s="74" t="s">
        <v>1111</v>
      </c>
      <c r="AD1314" s="95">
        <v>16238280636</v>
      </c>
    </row>
    <row r="1315" spans="1:30" x14ac:dyDescent="0.2">
      <c r="A1315" s="74" t="s">
        <v>2424</v>
      </c>
      <c r="B1315" s="95">
        <v>13.97</v>
      </c>
      <c r="C1315" s="95">
        <v>1.65</v>
      </c>
      <c r="D1315" s="95">
        <v>7.81</v>
      </c>
      <c r="E1315" s="95">
        <v>0.88</v>
      </c>
      <c r="F1315" s="95">
        <v>0.08</v>
      </c>
      <c r="G1315" s="95">
        <v>0</v>
      </c>
      <c r="H1315" s="95">
        <v>37.630000000000003</v>
      </c>
      <c r="I1315" s="95">
        <v>23.48</v>
      </c>
      <c r="J1315" s="95">
        <v>4.88</v>
      </c>
      <c r="K1315" s="95">
        <v>-2.98</v>
      </c>
      <c r="L1315" s="95">
        <v>-7.86</v>
      </c>
      <c r="M1315" s="95">
        <v>-1.42</v>
      </c>
      <c r="N1315" s="95">
        <v>1.83</v>
      </c>
      <c r="O1315" s="95"/>
      <c r="P1315" s="95">
        <v>-0.08</v>
      </c>
      <c r="Q1315" s="95"/>
      <c r="R1315" s="95">
        <v>11.32</v>
      </c>
      <c r="S1315" s="95">
        <v>1.07</v>
      </c>
      <c r="T1315" s="95">
        <v>6.96</v>
      </c>
      <c r="U1315" s="95">
        <v>0.09</v>
      </c>
      <c r="V1315" s="95">
        <v>0.91</v>
      </c>
      <c r="W1315" s="95">
        <v>0.05</v>
      </c>
      <c r="X1315" s="95">
        <v>25.25</v>
      </c>
      <c r="Y1315" s="95">
        <v>35.31</v>
      </c>
      <c r="Z1315" s="74" t="s">
        <v>1111</v>
      </c>
      <c r="AA1315" s="95">
        <v>15.8</v>
      </c>
      <c r="AB1315" s="95">
        <v>1.79</v>
      </c>
      <c r="AC1315" s="74" t="s">
        <v>1111</v>
      </c>
      <c r="AD1315" s="95">
        <v>146718528</v>
      </c>
    </row>
    <row r="1316" spans="1:30" x14ac:dyDescent="0.2">
      <c r="A1316" s="74" t="s">
        <v>2425</v>
      </c>
      <c r="B1316" s="95">
        <v>20.29</v>
      </c>
      <c r="C1316" s="95"/>
      <c r="D1316" s="95">
        <v>15.5</v>
      </c>
      <c r="E1316" s="95">
        <v>1.2</v>
      </c>
      <c r="F1316" s="95">
        <v>0.28999999999999998</v>
      </c>
      <c r="G1316" s="95">
        <v>31.41</v>
      </c>
      <c r="H1316" s="95">
        <v>18.14</v>
      </c>
      <c r="I1316" s="95">
        <v>7.04</v>
      </c>
      <c r="J1316" s="95">
        <v>6.01</v>
      </c>
      <c r="K1316" s="95">
        <v>12.61</v>
      </c>
      <c r="L1316" s="95">
        <v>6.6</v>
      </c>
      <c r="M1316" s="95">
        <v>1.31</v>
      </c>
      <c r="N1316" s="95">
        <v>1.0900000000000001</v>
      </c>
      <c r="O1316" s="95">
        <v>1.91</v>
      </c>
      <c r="P1316" s="95">
        <v>-0.41</v>
      </c>
      <c r="Q1316" s="95">
        <v>2.2400000000000002</v>
      </c>
      <c r="R1316" s="95">
        <v>7.73</v>
      </c>
      <c r="S1316" s="95">
        <v>1.89</v>
      </c>
      <c r="T1316" s="95">
        <v>5.63</v>
      </c>
      <c r="U1316" s="95">
        <v>0.24</v>
      </c>
      <c r="V1316" s="95">
        <v>0.76</v>
      </c>
      <c r="W1316" s="95">
        <v>0.27</v>
      </c>
      <c r="X1316" s="95">
        <v>5.76</v>
      </c>
      <c r="Y1316" s="95">
        <v>21.24</v>
      </c>
      <c r="Z1316" s="74" t="s">
        <v>1111</v>
      </c>
      <c r="AA1316" s="95">
        <v>16.940000000000001</v>
      </c>
      <c r="AB1316" s="95">
        <v>1.31</v>
      </c>
      <c r="AC1316" s="74" t="s">
        <v>1111</v>
      </c>
      <c r="AD1316" s="95">
        <v>4572266971.8599997</v>
      </c>
    </row>
    <row r="1317" spans="1:30" x14ac:dyDescent="0.2">
      <c r="A1317" s="74" t="s">
        <v>2426</v>
      </c>
      <c r="B1317" s="95">
        <v>78.48</v>
      </c>
      <c r="C1317" s="95">
        <v>3.21</v>
      </c>
      <c r="D1317" s="95">
        <v>24.18</v>
      </c>
      <c r="E1317" s="95">
        <v>2.36</v>
      </c>
      <c r="F1317" s="95">
        <v>0.64</v>
      </c>
      <c r="G1317" s="95">
        <v>48.05</v>
      </c>
      <c r="H1317" s="95">
        <v>30.41</v>
      </c>
      <c r="I1317" s="95">
        <v>19.32</v>
      </c>
      <c r="J1317" s="95">
        <v>15.36</v>
      </c>
      <c r="K1317" s="95">
        <v>25.4</v>
      </c>
      <c r="L1317" s="95">
        <v>10.029999999999999</v>
      </c>
      <c r="M1317" s="95">
        <v>1.54</v>
      </c>
      <c r="N1317" s="95">
        <v>4.67</v>
      </c>
      <c r="O1317" s="95">
        <v>-16.190000000000001</v>
      </c>
      <c r="P1317" s="95">
        <v>-0.7</v>
      </c>
      <c r="Q1317" s="95">
        <v>0.7</v>
      </c>
      <c r="R1317" s="95">
        <v>9.77</v>
      </c>
      <c r="S1317" s="95">
        <v>2.63</v>
      </c>
      <c r="T1317" s="95">
        <v>5.4</v>
      </c>
      <c r="U1317" s="95">
        <v>0.27</v>
      </c>
      <c r="V1317" s="95">
        <v>0.73</v>
      </c>
      <c r="W1317" s="95">
        <v>0.14000000000000001</v>
      </c>
      <c r="X1317" s="95">
        <v>3.94</v>
      </c>
      <c r="Y1317" s="95"/>
      <c r="Z1317" s="74" t="s">
        <v>1111</v>
      </c>
      <c r="AA1317" s="95">
        <v>33.22</v>
      </c>
      <c r="AB1317" s="95">
        <v>3.25</v>
      </c>
      <c r="AC1317" s="74" t="s">
        <v>1111</v>
      </c>
      <c r="AD1317" s="95">
        <v>63561611232</v>
      </c>
    </row>
    <row r="1318" spans="1:30" x14ac:dyDescent="0.2">
      <c r="A1318" s="74" t="s">
        <v>2427</v>
      </c>
      <c r="B1318" s="95">
        <v>77.75</v>
      </c>
      <c r="C1318" s="95">
        <v>1.93</v>
      </c>
      <c r="D1318" s="95">
        <v>2.12</v>
      </c>
      <c r="E1318" s="95">
        <v>0.93</v>
      </c>
      <c r="F1318" s="95">
        <v>0.5</v>
      </c>
      <c r="G1318" s="95">
        <v>73.599999999999994</v>
      </c>
      <c r="H1318" s="95">
        <v>45.57</v>
      </c>
      <c r="I1318" s="95">
        <v>146.11000000000001</v>
      </c>
      <c r="J1318" s="95">
        <v>6.8</v>
      </c>
      <c r="K1318" s="95">
        <v>10.67</v>
      </c>
      <c r="L1318" s="95">
        <v>3.88</v>
      </c>
      <c r="M1318" s="95">
        <v>0.53</v>
      </c>
      <c r="N1318" s="95">
        <v>3.1</v>
      </c>
      <c r="O1318" s="95">
        <v>13.38</v>
      </c>
      <c r="P1318" s="95">
        <v>-0.56000000000000005</v>
      </c>
      <c r="Q1318" s="95">
        <v>1.52</v>
      </c>
      <c r="R1318" s="95">
        <v>44.1</v>
      </c>
      <c r="S1318" s="95">
        <v>23.61</v>
      </c>
      <c r="T1318" s="95">
        <v>8.07</v>
      </c>
      <c r="U1318" s="95">
        <v>0.54</v>
      </c>
      <c r="V1318" s="95">
        <v>0.46</v>
      </c>
      <c r="W1318" s="95">
        <v>0.16</v>
      </c>
      <c r="X1318" s="95">
        <v>-4.0599999999999996</v>
      </c>
      <c r="Y1318" s="95">
        <v>5.58</v>
      </c>
      <c r="Z1318" s="74" t="s">
        <v>1111</v>
      </c>
      <c r="AA1318" s="95">
        <v>83.18</v>
      </c>
      <c r="AB1318" s="95">
        <v>36.68</v>
      </c>
      <c r="AC1318" s="74" t="s">
        <v>1111</v>
      </c>
      <c r="AD1318" s="95">
        <v>1601393425</v>
      </c>
    </row>
    <row r="1319" spans="1:30" x14ac:dyDescent="0.2">
      <c r="A1319" s="74" t="s">
        <v>2428</v>
      </c>
      <c r="B1319" s="95">
        <v>10.94</v>
      </c>
      <c r="C1319" s="95"/>
      <c r="D1319" s="95">
        <v>-6.91</v>
      </c>
      <c r="E1319" s="95">
        <v>2.86</v>
      </c>
      <c r="F1319" s="95">
        <v>2.1800000000000002</v>
      </c>
      <c r="G1319" s="95">
        <v>19.62</v>
      </c>
      <c r="H1319" s="95">
        <v>-37.1</v>
      </c>
      <c r="I1319" s="95">
        <v>-36.18</v>
      </c>
      <c r="J1319" s="95">
        <v>-6.74</v>
      </c>
      <c r="K1319" s="95">
        <v>-4.84</v>
      </c>
      <c r="L1319" s="95">
        <v>1.9</v>
      </c>
      <c r="M1319" s="95">
        <v>-0.81</v>
      </c>
      <c r="N1319" s="95">
        <v>2.5</v>
      </c>
      <c r="O1319" s="95">
        <v>4.2</v>
      </c>
      <c r="P1319" s="95">
        <v>-8.5500000000000007</v>
      </c>
      <c r="Q1319" s="95">
        <v>3.29</v>
      </c>
      <c r="R1319" s="95">
        <v>-41.45</v>
      </c>
      <c r="S1319" s="95">
        <v>-31.55</v>
      </c>
      <c r="T1319" s="95">
        <v>-42.59</v>
      </c>
      <c r="U1319" s="95">
        <v>0.76</v>
      </c>
      <c r="V1319" s="95">
        <v>0.24</v>
      </c>
      <c r="W1319" s="95">
        <v>0.87</v>
      </c>
      <c r="X1319" s="95"/>
      <c r="Y1319" s="95"/>
      <c r="Z1319" s="74" t="s">
        <v>1111</v>
      </c>
      <c r="AA1319" s="95">
        <v>3.82</v>
      </c>
      <c r="AB1319" s="95">
        <v>-1.58</v>
      </c>
      <c r="AC1319" s="74" t="s">
        <v>1111</v>
      </c>
      <c r="AD1319" s="95">
        <v>2559217174</v>
      </c>
    </row>
    <row r="1320" spans="1:30" x14ac:dyDescent="0.2">
      <c r="A1320" s="74" t="s">
        <v>2429</v>
      </c>
      <c r="B1320" s="95">
        <v>4.4000000000000004</v>
      </c>
      <c r="C1320" s="95"/>
      <c r="D1320" s="95">
        <v>-19</v>
      </c>
      <c r="E1320" s="95">
        <v>1.92</v>
      </c>
      <c r="F1320" s="95">
        <v>1.39</v>
      </c>
      <c r="G1320" s="95">
        <v>55.63</v>
      </c>
      <c r="H1320" s="95">
        <v>-7.5</v>
      </c>
      <c r="I1320" s="95">
        <v>-8.17</v>
      </c>
      <c r="J1320" s="95">
        <v>-20.71</v>
      </c>
      <c r="K1320" s="95">
        <v>-13.05</v>
      </c>
      <c r="L1320" s="95">
        <v>7.65</v>
      </c>
      <c r="M1320" s="95">
        <v>-0.71</v>
      </c>
      <c r="N1320" s="95">
        <v>1.55</v>
      </c>
      <c r="O1320" s="95">
        <v>2.0499999999999998</v>
      </c>
      <c r="P1320" s="95">
        <v>-15.84</v>
      </c>
      <c r="Q1320" s="95">
        <v>3.9</v>
      </c>
      <c r="R1320" s="95">
        <v>-10.130000000000001</v>
      </c>
      <c r="S1320" s="95">
        <v>-7.32</v>
      </c>
      <c r="T1320" s="95">
        <v>-10.01</v>
      </c>
      <c r="U1320" s="95">
        <v>0.72</v>
      </c>
      <c r="V1320" s="95">
        <v>0.28000000000000003</v>
      </c>
      <c r="W1320" s="95">
        <v>0.9</v>
      </c>
      <c r="X1320" s="95">
        <v>-1.58</v>
      </c>
      <c r="Y1320" s="95"/>
      <c r="Z1320" s="74" t="s">
        <v>1111</v>
      </c>
      <c r="AA1320" s="95">
        <v>2.29</v>
      </c>
      <c r="AB1320" s="95">
        <v>-0.23</v>
      </c>
      <c r="AC1320" s="74" t="s">
        <v>1111</v>
      </c>
      <c r="AD1320" s="95">
        <v>37932400</v>
      </c>
    </row>
    <row r="1321" spans="1:30" x14ac:dyDescent="0.2">
      <c r="A1321" s="74" t="s">
        <v>2430</v>
      </c>
      <c r="B1321" s="95">
        <v>4.79</v>
      </c>
      <c r="C1321" s="95"/>
      <c r="D1321" s="95">
        <v>35.69</v>
      </c>
      <c r="E1321" s="95">
        <v>1.08</v>
      </c>
      <c r="F1321" s="95">
        <v>0.52</v>
      </c>
      <c r="G1321" s="95">
        <v>22.29</v>
      </c>
      <c r="H1321" s="95">
        <v>1.6</v>
      </c>
      <c r="I1321" s="95">
        <v>1.17</v>
      </c>
      <c r="J1321" s="95">
        <v>26.11</v>
      </c>
      <c r="K1321" s="95">
        <v>19.899999999999999</v>
      </c>
      <c r="L1321" s="95">
        <v>-6.21</v>
      </c>
      <c r="M1321" s="95">
        <v>-0.26</v>
      </c>
      <c r="N1321" s="95">
        <v>0.42</v>
      </c>
      <c r="O1321" s="95">
        <v>1.74</v>
      </c>
      <c r="P1321" s="95">
        <v>-1.93</v>
      </c>
      <c r="Q1321" s="95">
        <v>1.7</v>
      </c>
      <c r="R1321" s="95">
        <v>3.04</v>
      </c>
      <c r="S1321" s="95">
        <v>1.46</v>
      </c>
      <c r="T1321" s="95">
        <v>3.24</v>
      </c>
      <c r="U1321" s="95">
        <v>0.48</v>
      </c>
      <c r="V1321" s="95">
        <v>0.52</v>
      </c>
      <c r="W1321" s="95">
        <v>1.25</v>
      </c>
      <c r="X1321" s="95">
        <v>-3.3</v>
      </c>
      <c r="Y1321" s="95">
        <v>39.6</v>
      </c>
      <c r="Z1321" s="74" t="s">
        <v>1111</v>
      </c>
      <c r="AA1321" s="95">
        <v>4.42</v>
      </c>
      <c r="AB1321" s="95">
        <v>0.13</v>
      </c>
      <c r="AC1321" s="74" t="s">
        <v>1111</v>
      </c>
      <c r="AD1321" s="95">
        <v>217777350</v>
      </c>
    </row>
    <row r="1322" spans="1:30" x14ac:dyDescent="0.2">
      <c r="A1322" s="74" t="s">
        <v>2431</v>
      </c>
      <c r="B1322" s="95">
        <v>37.909999999999997</v>
      </c>
      <c r="C1322" s="95"/>
      <c r="D1322" s="95">
        <v>-362.13</v>
      </c>
      <c r="E1322" s="95">
        <v>9.31</v>
      </c>
      <c r="F1322" s="95">
        <v>0.33</v>
      </c>
      <c r="G1322" s="95">
        <v>47.64</v>
      </c>
      <c r="H1322" s="95">
        <v>4.3600000000000003</v>
      </c>
      <c r="I1322" s="95">
        <v>-0.27</v>
      </c>
      <c r="J1322" s="95">
        <v>22.8</v>
      </c>
      <c r="K1322" s="95">
        <v>36.54</v>
      </c>
      <c r="L1322" s="95">
        <v>13.74</v>
      </c>
      <c r="M1322" s="95">
        <v>5.61</v>
      </c>
      <c r="N1322" s="95">
        <v>0.99</v>
      </c>
      <c r="O1322" s="95">
        <v>-7.03</v>
      </c>
      <c r="P1322" s="95">
        <v>-0.44</v>
      </c>
      <c r="Q1322" s="95">
        <v>0.83</v>
      </c>
      <c r="R1322" s="95">
        <v>-2.57</v>
      </c>
      <c r="S1322" s="95">
        <v>-0.09</v>
      </c>
      <c r="T1322" s="95">
        <v>2.68</v>
      </c>
      <c r="U1322" s="95">
        <v>0.04</v>
      </c>
      <c r="V1322" s="95">
        <v>0.96</v>
      </c>
      <c r="W1322" s="95">
        <v>0.34</v>
      </c>
      <c r="X1322" s="95">
        <v>-15.93</v>
      </c>
      <c r="Y1322" s="95"/>
      <c r="Z1322" s="74" t="s">
        <v>1111</v>
      </c>
      <c r="AA1322" s="95">
        <v>4.07</v>
      </c>
      <c r="AB1322" s="95">
        <v>-0.1</v>
      </c>
      <c r="AC1322" s="74" t="s">
        <v>1111</v>
      </c>
      <c r="AD1322" s="95">
        <v>24262923158</v>
      </c>
    </row>
    <row r="1323" spans="1:30" x14ac:dyDescent="0.2">
      <c r="A1323" s="74" t="s">
        <v>2432</v>
      </c>
      <c r="B1323" s="95">
        <v>22.72</v>
      </c>
      <c r="C1323" s="95">
        <v>1.76</v>
      </c>
      <c r="D1323" s="95">
        <v>15.46</v>
      </c>
      <c r="E1323" s="95">
        <v>1.77</v>
      </c>
      <c r="F1323" s="95">
        <v>0.43</v>
      </c>
      <c r="G1323" s="95">
        <v>10.48</v>
      </c>
      <c r="H1323" s="95">
        <v>4.7300000000000004</v>
      </c>
      <c r="I1323" s="95">
        <v>2.41</v>
      </c>
      <c r="J1323" s="95">
        <v>7.9</v>
      </c>
      <c r="K1323" s="95">
        <v>13.26</v>
      </c>
      <c r="L1323" s="95">
        <v>5.37</v>
      </c>
      <c r="M1323" s="95">
        <v>1.2</v>
      </c>
      <c r="N1323" s="95">
        <v>0.37</v>
      </c>
      <c r="O1323" s="95">
        <v>2.29</v>
      </c>
      <c r="P1323" s="95">
        <v>-0.82</v>
      </c>
      <c r="Q1323" s="95">
        <v>1.66</v>
      </c>
      <c r="R1323" s="95">
        <v>11.42</v>
      </c>
      <c r="S1323" s="95">
        <v>2.8</v>
      </c>
      <c r="T1323" s="95">
        <v>7.75</v>
      </c>
      <c r="U1323" s="95">
        <v>0.24</v>
      </c>
      <c r="V1323" s="95">
        <v>0.73</v>
      </c>
      <c r="W1323" s="95">
        <v>1.1599999999999999</v>
      </c>
      <c r="X1323" s="95">
        <v>3.24</v>
      </c>
      <c r="Y1323" s="95"/>
      <c r="Z1323" s="74" t="s">
        <v>1111</v>
      </c>
      <c r="AA1323" s="95">
        <v>12.87</v>
      </c>
      <c r="AB1323" s="95">
        <v>1.47</v>
      </c>
      <c r="AC1323" s="74" t="s">
        <v>1111</v>
      </c>
      <c r="AD1323" s="95">
        <v>3276998752</v>
      </c>
    </row>
    <row r="1324" spans="1:30" x14ac:dyDescent="0.2">
      <c r="A1324" s="74" t="s">
        <v>2433</v>
      </c>
      <c r="B1324" s="95">
        <v>13.17</v>
      </c>
      <c r="C1324" s="95"/>
      <c r="D1324" s="95">
        <v>-4.8899999999999997</v>
      </c>
      <c r="E1324" s="95">
        <v>-15.03</v>
      </c>
      <c r="F1324" s="95">
        <v>3.59</v>
      </c>
      <c r="G1324" s="95">
        <v>51.23</v>
      </c>
      <c r="H1324" s="95">
        <v>-47.56</v>
      </c>
      <c r="I1324" s="95">
        <v>-46.74</v>
      </c>
      <c r="J1324" s="95">
        <v>-4.8099999999999996</v>
      </c>
      <c r="K1324" s="95">
        <v>-3.95</v>
      </c>
      <c r="L1324" s="95">
        <v>0.85</v>
      </c>
      <c r="M1324" s="95"/>
      <c r="N1324" s="95">
        <v>2.29</v>
      </c>
      <c r="O1324" s="95">
        <v>-11.65</v>
      </c>
      <c r="P1324" s="95">
        <v>-35.229999999999997</v>
      </c>
      <c r="Q1324" s="95">
        <v>0.74</v>
      </c>
      <c r="R1324" s="95">
        <v>-307.27999999999997</v>
      </c>
      <c r="S1324" s="95">
        <v>-73.48</v>
      </c>
      <c r="T1324" s="95">
        <v>313.45999999999998</v>
      </c>
      <c r="U1324" s="95">
        <v>-0.24</v>
      </c>
      <c r="V1324" s="95">
        <v>1.24</v>
      </c>
      <c r="W1324" s="95">
        <v>1.57</v>
      </c>
      <c r="X1324" s="95"/>
      <c r="Y1324" s="95"/>
      <c r="Z1324" s="74" t="s">
        <v>1111</v>
      </c>
      <c r="AA1324" s="95">
        <v>-0.88</v>
      </c>
      <c r="AB1324" s="95">
        <v>-2.69</v>
      </c>
      <c r="AC1324" s="74" t="s">
        <v>1111</v>
      </c>
      <c r="AD1324" s="95">
        <v>1659017603.8199999</v>
      </c>
    </row>
    <row r="1325" spans="1:30" x14ac:dyDescent="0.2">
      <c r="A1325" s="74" t="s">
        <v>2434</v>
      </c>
      <c r="B1325" s="95">
        <v>63.36</v>
      </c>
      <c r="C1325" s="95"/>
      <c r="D1325" s="95">
        <v>20.74</v>
      </c>
      <c r="E1325" s="95">
        <v>3.22</v>
      </c>
      <c r="F1325" s="95">
        <v>1.76</v>
      </c>
      <c r="G1325" s="95">
        <v>25.64</v>
      </c>
      <c r="H1325" s="95">
        <v>16.21</v>
      </c>
      <c r="I1325" s="95">
        <v>12.01</v>
      </c>
      <c r="J1325" s="95">
        <v>15.36</v>
      </c>
      <c r="K1325" s="95">
        <v>17.329999999999998</v>
      </c>
      <c r="L1325" s="95">
        <v>1.97</v>
      </c>
      <c r="M1325" s="95">
        <v>0.41</v>
      </c>
      <c r="N1325" s="95">
        <v>2.4900000000000002</v>
      </c>
      <c r="O1325" s="95">
        <v>31.03</v>
      </c>
      <c r="P1325" s="95">
        <v>-2.13</v>
      </c>
      <c r="Q1325" s="95">
        <v>1.48</v>
      </c>
      <c r="R1325" s="95">
        <v>15.52</v>
      </c>
      <c r="S1325" s="95">
        <v>8.4700000000000006</v>
      </c>
      <c r="T1325" s="95">
        <v>12.42</v>
      </c>
      <c r="U1325" s="95">
        <v>0.55000000000000004</v>
      </c>
      <c r="V1325" s="95">
        <v>0.45</v>
      </c>
      <c r="W1325" s="95">
        <v>0.71</v>
      </c>
      <c r="X1325" s="95">
        <v>1.04</v>
      </c>
      <c r="Y1325" s="95">
        <v>30.46</v>
      </c>
      <c r="Z1325" s="74" t="s">
        <v>1111</v>
      </c>
      <c r="AA1325" s="95">
        <v>19.68</v>
      </c>
      <c r="AB1325" s="95">
        <v>3.05</v>
      </c>
      <c r="AC1325" s="74" t="s">
        <v>1111</v>
      </c>
      <c r="AD1325" s="95">
        <v>10252167552</v>
      </c>
    </row>
    <row r="1326" spans="1:30" x14ac:dyDescent="0.2">
      <c r="A1326" s="74" t="s">
        <v>2435</v>
      </c>
      <c r="B1326" s="95">
        <v>1.47</v>
      </c>
      <c r="C1326" s="95"/>
      <c r="D1326" s="95">
        <v>-3</v>
      </c>
      <c r="E1326" s="95">
        <v>3.53</v>
      </c>
      <c r="F1326" s="95">
        <v>2.31</v>
      </c>
      <c r="G1326" s="95"/>
      <c r="H1326" s="95"/>
      <c r="I1326" s="95"/>
      <c r="J1326" s="95">
        <v>-3</v>
      </c>
      <c r="K1326" s="95">
        <v>-1.78</v>
      </c>
      <c r="L1326" s="95">
        <v>1.21</v>
      </c>
      <c r="M1326" s="95">
        <v>-1.43</v>
      </c>
      <c r="N1326" s="95"/>
      <c r="O1326" s="95">
        <v>3.48</v>
      </c>
      <c r="P1326" s="95">
        <v>-198.25</v>
      </c>
      <c r="Q1326" s="95">
        <v>3.03</v>
      </c>
      <c r="R1326" s="95">
        <v>-117.89</v>
      </c>
      <c r="S1326" s="95">
        <v>-77.02</v>
      </c>
      <c r="T1326" s="95">
        <v>-117.89</v>
      </c>
      <c r="U1326" s="95">
        <v>0.65</v>
      </c>
      <c r="V1326" s="95">
        <v>0.35</v>
      </c>
      <c r="W1326" s="95">
        <v>0</v>
      </c>
      <c r="X1326" s="95"/>
      <c r="Y1326" s="95"/>
      <c r="Z1326" s="74" t="s">
        <v>1111</v>
      </c>
      <c r="AA1326" s="95">
        <v>0.42</v>
      </c>
      <c r="AB1326" s="95">
        <v>-0.49</v>
      </c>
      <c r="AC1326" s="74" t="s">
        <v>1111</v>
      </c>
      <c r="AD1326" s="95">
        <v>112604352</v>
      </c>
    </row>
    <row r="1327" spans="1:30" x14ac:dyDescent="0.2">
      <c r="A1327" s="74" t="s">
        <v>2436</v>
      </c>
      <c r="B1327" s="95">
        <v>117.35</v>
      </c>
      <c r="C1327" s="95"/>
      <c r="D1327" s="95">
        <v>-64.41</v>
      </c>
      <c r="E1327" s="95">
        <v>8.6300000000000008</v>
      </c>
      <c r="F1327" s="95">
        <v>6.33</v>
      </c>
      <c r="G1327" s="95">
        <v>52.35</v>
      </c>
      <c r="H1327" s="95">
        <v>-13.12</v>
      </c>
      <c r="I1327" s="95">
        <v>-13.71</v>
      </c>
      <c r="J1327" s="95">
        <v>-67.319999999999993</v>
      </c>
      <c r="K1327" s="95">
        <v>-60.36</v>
      </c>
      <c r="L1327" s="95">
        <v>6.96</v>
      </c>
      <c r="M1327" s="95">
        <v>-0.89</v>
      </c>
      <c r="N1327" s="95">
        <v>8.83</v>
      </c>
      <c r="O1327" s="95">
        <v>11.95</v>
      </c>
      <c r="P1327" s="95">
        <v>-24.38</v>
      </c>
      <c r="Q1327" s="95">
        <v>3.52</v>
      </c>
      <c r="R1327" s="95">
        <v>-13.39</v>
      </c>
      <c r="S1327" s="95">
        <v>-9.83</v>
      </c>
      <c r="T1327" s="95">
        <v>-12.9</v>
      </c>
      <c r="U1327" s="95">
        <v>0.73</v>
      </c>
      <c r="V1327" s="95">
        <v>0.27</v>
      </c>
      <c r="W1327" s="95">
        <v>0.72</v>
      </c>
      <c r="X1327" s="95"/>
      <c r="Y1327" s="95"/>
      <c r="Z1327" s="74" t="s">
        <v>1111</v>
      </c>
      <c r="AA1327" s="95">
        <v>13.6</v>
      </c>
      <c r="AB1327" s="95">
        <v>-1.82</v>
      </c>
      <c r="AC1327" s="74" t="s">
        <v>1111</v>
      </c>
      <c r="AD1327" s="95">
        <v>40257727215</v>
      </c>
    </row>
    <row r="1328" spans="1:30" x14ac:dyDescent="0.2">
      <c r="A1328" s="74" t="s">
        <v>2437</v>
      </c>
      <c r="B1328" s="95">
        <v>115.66</v>
      </c>
      <c r="C1328" s="95"/>
      <c r="D1328" s="95">
        <v>110.77</v>
      </c>
      <c r="E1328" s="95">
        <v>16</v>
      </c>
      <c r="F1328" s="95">
        <v>10.17</v>
      </c>
      <c r="G1328" s="95">
        <v>34.47</v>
      </c>
      <c r="H1328" s="95">
        <v>14.24</v>
      </c>
      <c r="I1328" s="95">
        <v>9.73</v>
      </c>
      <c r="J1328" s="95">
        <v>75.73</v>
      </c>
      <c r="K1328" s="95">
        <v>74.62</v>
      </c>
      <c r="L1328" s="95">
        <v>-1.1100000000000001</v>
      </c>
      <c r="M1328" s="95">
        <v>-0.23</v>
      </c>
      <c r="N1328" s="95">
        <v>10.78</v>
      </c>
      <c r="O1328" s="95">
        <v>55.39</v>
      </c>
      <c r="P1328" s="95">
        <v>-16.97</v>
      </c>
      <c r="Q1328" s="95">
        <v>1.84</v>
      </c>
      <c r="R1328" s="95">
        <v>14.45</v>
      </c>
      <c r="S1328" s="95">
        <v>9.18</v>
      </c>
      <c r="T1328" s="95">
        <v>17.5</v>
      </c>
      <c r="U1328" s="95">
        <v>0.64</v>
      </c>
      <c r="V1328" s="95">
        <v>0.36</v>
      </c>
      <c r="W1328" s="95">
        <v>0.94</v>
      </c>
      <c r="X1328" s="95">
        <v>29.49</v>
      </c>
      <c r="Y1328" s="95">
        <v>19.62</v>
      </c>
      <c r="Z1328" s="74" t="s">
        <v>1111</v>
      </c>
      <c r="AA1328" s="95">
        <v>7.23</v>
      </c>
      <c r="AB1328" s="95">
        <v>1.04</v>
      </c>
      <c r="AC1328" s="74" t="s">
        <v>1111</v>
      </c>
      <c r="AD1328" s="95">
        <v>6476277606</v>
      </c>
    </row>
    <row r="1329" spans="1:30" x14ac:dyDescent="0.2">
      <c r="A1329" s="74" t="s">
        <v>2438</v>
      </c>
      <c r="B1329" s="95">
        <v>12.43</v>
      </c>
      <c r="C1329" s="95"/>
      <c r="D1329" s="95">
        <v>-8.49</v>
      </c>
      <c r="E1329" s="95">
        <v>0.33</v>
      </c>
      <c r="F1329" s="95">
        <v>0.02</v>
      </c>
      <c r="G1329" s="95">
        <v>74.739999999999995</v>
      </c>
      <c r="H1329" s="95">
        <v>0</v>
      </c>
      <c r="I1329" s="95">
        <v>-8.26</v>
      </c>
      <c r="J1329" s="95"/>
      <c r="K1329" s="95"/>
      <c r="L1329" s="95"/>
      <c r="M1329" s="95">
        <v>-2.71</v>
      </c>
      <c r="N1329" s="95">
        <v>0.7</v>
      </c>
      <c r="O1329" s="95">
        <v>-0.11</v>
      </c>
      <c r="P1329" s="95">
        <v>-0.04</v>
      </c>
      <c r="Q1329" s="95">
        <v>0.8</v>
      </c>
      <c r="R1329" s="95">
        <v>-3.89</v>
      </c>
      <c r="S1329" s="95">
        <v>-0.19</v>
      </c>
      <c r="T1329" s="95"/>
      <c r="U1329" s="95">
        <v>0.05</v>
      </c>
      <c r="V1329" s="95">
        <v>0.95</v>
      </c>
      <c r="W1329" s="95">
        <v>0.02</v>
      </c>
      <c r="X1329" s="95">
        <v>-5.13</v>
      </c>
      <c r="Y1329" s="95"/>
      <c r="Z1329" s="74" t="s">
        <v>1111</v>
      </c>
      <c r="AA1329" s="95">
        <v>37.619999999999997</v>
      </c>
      <c r="AB1329" s="95">
        <v>-1.46</v>
      </c>
      <c r="AC1329" s="74" t="s">
        <v>1111</v>
      </c>
      <c r="AD1329" s="95">
        <v>26040850000</v>
      </c>
    </row>
    <row r="1330" spans="1:30" x14ac:dyDescent="0.2">
      <c r="A1330" s="74" t="s">
        <v>2439</v>
      </c>
      <c r="B1330" s="95">
        <v>9.44</v>
      </c>
      <c r="C1330" s="95"/>
      <c r="D1330" s="95">
        <v>-8.07</v>
      </c>
      <c r="E1330" s="95">
        <v>-0.85</v>
      </c>
      <c r="F1330" s="95">
        <v>0.21</v>
      </c>
      <c r="G1330" s="95">
        <v>26.87</v>
      </c>
      <c r="H1330" s="95">
        <v>2.66</v>
      </c>
      <c r="I1330" s="95">
        <v>-2.3199999999999998</v>
      </c>
      <c r="J1330" s="95">
        <v>7.03</v>
      </c>
      <c r="K1330" s="95">
        <v>28.58</v>
      </c>
      <c r="L1330" s="95">
        <v>21.55</v>
      </c>
      <c r="M1330" s="95"/>
      <c r="N1330" s="95">
        <v>0.19</v>
      </c>
      <c r="O1330" s="95">
        <v>2.0499999999999998</v>
      </c>
      <c r="P1330" s="95">
        <v>-0.44</v>
      </c>
      <c r="Q1330" s="95">
        <v>1.23</v>
      </c>
      <c r="R1330" s="95">
        <v>-10.51</v>
      </c>
      <c r="S1330" s="95">
        <v>-2.56</v>
      </c>
      <c r="T1330" s="95">
        <v>6.03</v>
      </c>
      <c r="U1330" s="95">
        <v>-0.24</v>
      </c>
      <c r="V1330" s="95">
        <v>1.24</v>
      </c>
      <c r="W1330" s="95">
        <v>1.1000000000000001</v>
      </c>
      <c r="X1330" s="95">
        <v>10.029999999999999</v>
      </c>
      <c r="Y1330" s="95"/>
      <c r="Z1330" s="74" t="s">
        <v>1111</v>
      </c>
      <c r="AA1330" s="95">
        <v>-11.13</v>
      </c>
      <c r="AB1330" s="95">
        <v>-1.17</v>
      </c>
      <c r="AC1330" s="74" t="s">
        <v>1111</v>
      </c>
      <c r="AD1330" s="95">
        <v>739674032</v>
      </c>
    </row>
    <row r="1331" spans="1:30" x14ac:dyDescent="0.2">
      <c r="A1331" s="74" t="s">
        <v>2440</v>
      </c>
      <c r="B1331" s="95">
        <v>13.52</v>
      </c>
      <c r="C1331" s="95"/>
      <c r="D1331" s="95">
        <v>163.49</v>
      </c>
      <c r="E1331" s="95">
        <v>2.52</v>
      </c>
      <c r="F1331" s="95">
        <v>0.47</v>
      </c>
      <c r="G1331" s="95">
        <v>31.82</v>
      </c>
      <c r="H1331" s="95">
        <v>3.88</v>
      </c>
      <c r="I1331" s="95">
        <v>0.2</v>
      </c>
      <c r="J1331" s="95">
        <v>8.56</v>
      </c>
      <c r="K1331" s="95">
        <v>9.81</v>
      </c>
      <c r="L1331" s="95">
        <v>1.25</v>
      </c>
      <c r="M1331" s="95">
        <v>0.37</v>
      </c>
      <c r="N1331" s="95">
        <v>0.33</v>
      </c>
      <c r="O1331" s="95">
        <v>11.09</v>
      </c>
      <c r="P1331" s="95">
        <v>-0.88</v>
      </c>
      <c r="Q1331" s="95">
        <v>1.1000000000000001</v>
      </c>
      <c r="R1331" s="95">
        <v>1.54</v>
      </c>
      <c r="S1331" s="95">
        <v>0.28999999999999998</v>
      </c>
      <c r="T1331" s="95">
        <v>6.26</v>
      </c>
      <c r="U1331" s="95">
        <v>0.19</v>
      </c>
      <c r="V1331" s="95">
        <v>0.81</v>
      </c>
      <c r="W1331" s="95">
        <v>1.42</v>
      </c>
      <c r="X1331" s="95">
        <v>-3.13</v>
      </c>
      <c r="Y1331" s="95"/>
      <c r="Z1331" s="74" t="s">
        <v>1111</v>
      </c>
      <c r="AA1331" s="95">
        <v>5.37</v>
      </c>
      <c r="AB1331" s="95">
        <v>0.08</v>
      </c>
      <c r="AC1331" s="74" t="s">
        <v>1111</v>
      </c>
      <c r="AD1331" s="95">
        <v>991744728</v>
      </c>
    </row>
    <row r="1332" spans="1:30" x14ac:dyDescent="0.2">
      <c r="A1332" s="74" t="s">
        <v>2441</v>
      </c>
      <c r="B1332" s="95">
        <v>1.47</v>
      </c>
      <c r="C1332" s="95"/>
      <c r="D1332" s="95">
        <v>-1.29</v>
      </c>
      <c r="E1332" s="95">
        <v>1.38</v>
      </c>
      <c r="F1332" s="95">
        <v>0.95</v>
      </c>
      <c r="G1332" s="95">
        <v>100</v>
      </c>
      <c r="H1332" s="95">
        <v>-1678.34</v>
      </c>
      <c r="I1332" s="95">
        <v>-1668.21</v>
      </c>
      <c r="J1332" s="95">
        <v>-1.28</v>
      </c>
      <c r="K1332" s="95">
        <v>-0.51</v>
      </c>
      <c r="L1332" s="95">
        <v>0.77</v>
      </c>
      <c r="M1332" s="95">
        <v>-0.83</v>
      </c>
      <c r="N1332" s="95">
        <v>21.55</v>
      </c>
      <c r="O1332" s="95">
        <v>2.12</v>
      </c>
      <c r="P1332" s="95">
        <v>-2.66</v>
      </c>
      <c r="Q1332" s="95">
        <v>3.26</v>
      </c>
      <c r="R1332" s="95">
        <v>-106.98</v>
      </c>
      <c r="S1332" s="95">
        <v>-73.16</v>
      </c>
      <c r="T1332" s="95">
        <v>-107.33</v>
      </c>
      <c r="U1332" s="95">
        <v>0.68</v>
      </c>
      <c r="V1332" s="95">
        <v>0.32</v>
      </c>
      <c r="W1332" s="95">
        <v>0.04</v>
      </c>
      <c r="X1332" s="95">
        <v>10.49</v>
      </c>
      <c r="Y1332" s="95"/>
      <c r="Z1332" s="74" t="s">
        <v>1111</v>
      </c>
      <c r="AA1332" s="95">
        <v>1.06</v>
      </c>
      <c r="AB1332" s="95">
        <v>-1.1399999999999999</v>
      </c>
      <c r="AC1332" s="74" t="s">
        <v>1111</v>
      </c>
      <c r="AD1332" s="95">
        <v>161529921</v>
      </c>
    </row>
    <row r="1333" spans="1:30" x14ac:dyDescent="0.2">
      <c r="A1333" s="74" t="s">
        <v>2442</v>
      </c>
      <c r="B1333" s="95">
        <v>24</v>
      </c>
      <c r="C1333" s="95"/>
      <c r="D1333" s="95">
        <v>-68.2</v>
      </c>
      <c r="E1333" s="95">
        <v>-56.45</v>
      </c>
      <c r="F1333" s="95">
        <v>2.75</v>
      </c>
      <c r="G1333" s="95">
        <v>79.290000000000006</v>
      </c>
      <c r="H1333" s="95">
        <v>-6.3</v>
      </c>
      <c r="I1333" s="95">
        <v>-6.42</v>
      </c>
      <c r="J1333" s="95">
        <v>-69.540000000000006</v>
      </c>
      <c r="K1333" s="95">
        <v>-67.599999999999994</v>
      </c>
      <c r="L1333" s="95">
        <v>1.94</v>
      </c>
      <c r="M1333" s="95"/>
      <c r="N1333" s="95">
        <v>4.38</v>
      </c>
      <c r="O1333" s="95">
        <v>10.42</v>
      </c>
      <c r="P1333" s="95">
        <v>-7.16</v>
      </c>
      <c r="Q1333" s="95">
        <v>1.75</v>
      </c>
      <c r="R1333" s="95">
        <v>-82.78</v>
      </c>
      <c r="S1333" s="95">
        <v>-4.03</v>
      </c>
      <c r="T1333" s="95">
        <v>-8.92</v>
      </c>
      <c r="U1333" s="95">
        <v>-0.05</v>
      </c>
      <c r="V1333" s="95">
        <v>1.05</v>
      </c>
      <c r="W1333" s="95">
        <v>0.63</v>
      </c>
      <c r="X1333" s="95">
        <v>25.95</v>
      </c>
      <c r="Y1333" s="95"/>
      <c r="Z1333" s="74" t="s">
        <v>1111</v>
      </c>
      <c r="AA1333" s="95">
        <v>-0.43</v>
      </c>
      <c r="AB1333" s="95">
        <v>-0.35</v>
      </c>
      <c r="AC1333" s="74" t="s">
        <v>1111</v>
      </c>
      <c r="AD1333" s="95">
        <v>9179280000</v>
      </c>
    </row>
    <row r="1334" spans="1:30" x14ac:dyDescent="0.2">
      <c r="A1334" s="74" t="s">
        <v>2443</v>
      </c>
      <c r="B1334" s="95">
        <v>57.72</v>
      </c>
      <c r="C1334" s="95">
        <v>1.51</v>
      </c>
      <c r="D1334" s="95">
        <v>23.6</v>
      </c>
      <c r="E1334" s="95">
        <v>6.39</v>
      </c>
      <c r="F1334" s="95">
        <v>2.92</v>
      </c>
      <c r="G1334" s="95">
        <v>33.78</v>
      </c>
      <c r="H1334" s="95">
        <v>13.96</v>
      </c>
      <c r="I1334" s="95">
        <v>10.14</v>
      </c>
      <c r="J1334" s="95">
        <v>17.149999999999999</v>
      </c>
      <c r="K1334" s="95">
        <v>18.079999999999998</v>
      </c>
      <c r="L1334" s="95">
        <v>0.93</v>
      </c>
      <c r="M1334" s="95">
        <v>0.35</v>
      </c>
      <c r="N1334" s="95">
        <v>2.39</v>
      </c>
      <c r="O1334" s="95">
        <v>9.99</v>
      </c>
      <c r="P1334" s="95">
        <v>-6.24</v>
      </c>
      <c r="Q1334" s="95">
        <v>2.23</v>
      </c>
      <c r="R1334" s="95">
        <v>27.07</v>
      </c>
      <c r="S1334" s="95">
        <v>12.39</v>
      </c>
      <c r="T1334" s="95">
        <v>18.47</v>
      </c>
      <c r="U1334" s="95">
        <v>0.46</v>
      </c>
      <c r="V1334" s="95">
        <v>0.54</v>
      </c>
      <c r="W1334" s="95">
        <v>1.22</v>
      </c>
      <c r="X1334" s="95">
        <v>-33.79</v>
      </c>
      <c r="Y1334" s="95">
        <v>-45.35</v>
      </c>
      <c r="Z1334" s="74" t="s">
        <v>1111</v>
      </c>
      <c r="AA1334" s="95">
        <v>9.0299999999999994</v>
      </c>
      <c r="AB1334" s="95">
        <v>2.4500000000000002</v>
      </c>
      <c r="AC1334" s="74" t="s">
        <v>1111</v>
      </c>
      <c r="AD1334" s="95">
        <v>7130267040</v>
      </c>
    </row>
    <row r="1335" spans="1:30" x14ac:dyDescent="0.2">
      <c r="A1335" s="74" t="s">
        <v>2444</v>
      </c>
      <c r="B1335" s="95">
        <v>44.65</v>
      </c>
      <c r="C1335" s="95"/>
      <c r="D1335" s="95">
        <v>17.02</v>
      </c>
      <c r="E1335" s="95">
        <v>1.54</v>
      </c>
      <c r="F1335" s="95">
        <v>0.64</v>
      </c>
      <c r="G1335" s="95">
        <v>22.09</v>
      </c>
      <c r="H1335" s="95">
        <v>7.3</v>
      </c>
      <c r="I1335" s="95">
        <v>5</v>
      </c>
      <c r="J1335" s="95">
        <v>11.65</v>
      </c>
      <c r="K1335" s="95">
        <v>17.91</v>
      </c>
      <c r="L1335" s="95">
        <v>6.25</v>
      </c>
      <c r="M1335" s="95">
        <v>0.83</v>
      </c>
      <c r="N1335" s="95">
        <v>0.85</v>
      </c>
      <c r="O1335" s="95">
        <v>1.92</v>
      </c>
      <c r="P1335" s="95">
        <v>-1.27</v>
      </c>
      <c r="Q1335" s="95">
        <v>3.07</v>
      </c>
      <c r="R1335" s="95">
        <v>9.0500000000000007</v>
      </c>
      <c r="S1335" s="95">
        <v>3.77</v>
      </c>
      <c r="T1335" s="95">
        <v>6.63</v>
      </c>
      <c r="U1335" s="95">
        <v>0.42</v>
      </c>
      <c r="V1335" s="95">
        <v>0.57999999999999996</v>
      </c>
      <c r="W1335" s="95">
        <v>0.75</v>
      </c>
      <c r="X1335" s="95">
        <v>-1.1399999999999999</v>
      </c>
      <c r="Y1335" s="95"/>
      <c r="Z1335" s="74" t="s">
        <v>1111</v>
      </c>
      <c r="AA1335" s="95">
        <v>28.97</v>
      </c>
      <c r="AB1335" s="95">
        <v>2.62</v>
      </c>
      <c r="AC1335" s="74" t="s">
        <v>1111</v>
      </c>
      <c r="AD1335" s="95">
        <v>532370880</v>
      </c>
    </row>
    <row r="1336" spans="1:30" x14ac:dyDescent="0.2">
      <c r="A1336" s="74" t="s">
        <v>2445</v>
      </c>
      <c r="B1336" s="95">
        <v>36.520000000000003</v>
      </c>
      <c r="C1336" s="95">
        <v>3.29</v>
      </c>
      <c r="D1336" s="95">
        <v>30.43</v>
      </c>
      <c r="E1336" s="95">
        <v>1.23</v>
      </c>
      <c r="F1336" s="95">
        <v>0.12</v>
      </c>
      <c r="G1336" s="95">
        <v>78.19</v>
      </c>
      <c r="H1336" s="95">
        <v>8.89</v>
      </c>
      <c r="I1336" s="95">
        <v>16.54</v>
      </c>
      <c r="J1336" s="95">
        <v>56.63</v>
      </c>
      <c r="K1336" s="95">
        <v>18.8</v>
      </c>
      <c r="L1336" s="95">
        <v>-37.83</v>
      </c>
      <c r="M1336" s="95">
        <v>-0.82</v>
      </c>
      <c r="N1336" s="95">
        <v>5.03</v>
      </c>
      <c r="O1336" s="95">
        <v>-3.9</v>
      </c>
      <c r="P1336" s="95">
        <v>-0.74</v>
      </c>
      <c r="Q1336" s="95">
        <v>0.97</v>
      </c>
      <c r="R1336" s="95">
        <v>4.03</v>
      </c>
      <c r="S1336" s="95">
        <v>0.38</v>
      </c>
      <c r="T1336" s="95">
        <v>0.28999999999999998</v>
      </c>
      <c r="U1336" s="95">
        <v>0.09</v>
      </c>
      <c r="V1336" s="95">
        <v>0.91</v>
      </c>
      <c r="W1336" s="95">
        <v>0.02</v>
      </c>
      <c r="X1336" s="95">
        <v>11.39</v>
      </c>
      <c r="Y1336" s="95">
        <v>14.79</v>
      </c>
      <c r="Z1336" s="74" t="s">
        <v>1111</v>
      </c>
      <c r="AA1336" s="95">
        <v>29.77</v>
      </c>
      <c r="AB1336" s="95">
        <v>1.2</v>
      </c>
      <c r="AC1336" s="74" t="s">
        <v>1111</v>
      </c>
      <c r="AD1336" s="95">
        <v>1477394688</v>
      </c>
    </row>
    <row r="1337" spans="1:30" x14ac:dyDescent="0.2">
      <c r="A1337" s="74" t="s">
        <v>2446</v>
      </c>
      <c r="B1337" s="95">
        <v>24.76</v>
      </c>
      <c r="C1337" s="95">
        <v>5.55</v>
      </c>
      <c r="D1337" s="95">
        <v>20.63</v>
      </c>
      <c r="E1337" s="95">
        <v>0.83</v>
      </c>
      <c r="F1337" s="95">
        <v>0.08</v>
      </c>
      <c r="G1337" s="95">
        <v>78.19</v>
      </c>
      <c r="H1337" s="95">
        <v>8.89</v>
      </c>
      <c r="I1337" s="95">
        <v>16.54</v>
      </c>
      <c r="J1337" s="95">
        <v>38.39</v>
      </c>
      <c r="K1337" s="95">
        <v>18.8</v>
      </c>
      <c r="L1337" s="95">
        <v>-37.83</v>
      </c>
      <c r="M1337" s="95">
        <v>-0.82</v>
      </c>
      <c r="N1337" s="95">
        <v>3.41</v>
      </c>
      <c r="O1337" s="95">
        <v>-2.65</v>
      </c>
      <c r="P1337" s="95">
        <v>-0.5</v>
      </c>
      <c r="Q1337" s="95">
        <v>0.97</v>
      </c>
      <c r="R1337" s="95">
        <v>4.03</v>
      </c>
      <c r="S1337" s="95">
        <v>0.38</v>
      </c>
      <c r="T1337" s="95">
        <v>0.28999999999999998</v>
      </c>
      <c r="U1337" s="95">
        <v>0.09</v>
      </c>
      <c r="V1337" s="95">
        <v>0.91</v>
      </c>
      <c r="W1337" s="95">
        <v>0.02</v>
      </c>
      <c r="X1337" s="95">
        <v>11.39</v>
      </c>
      <c r="Y1337" s="95">
        <v>14.79</v>
      </c>
      <c r="Z1337" s="74" t="s">
        <v>1111</v>
      </c>
      <c r="AA1337" s="95">
        <v>29.77</v>
      </c>
      <c r="AB1337" s="95">
        <v>1.2</v>
      </c>
      <c r="AC1337" s="74" t="s">
        <v>1111</v>
      </c>
      <c r="AD1337" s="95">
        <v>1477394688</v>
      </c>
    </row>
    <row r="1338" spans="1:30" x14ac:dyDescent="0.2">
      <c r="A1338" s="74" t="s">
        <v>2447</v>
      </c>
      <c r="B1338" s="95">
        <v>27.67</v>
      </c>
      <c r="C1338" s="95">
        <v>5.64</v>
      </c>
      <c r="D1338" s="95">
        <v>49.28</v>
      </c>
      <c r="E1338" s="95"/>
      <c r="F1338" s="95">
        <v>0.42</v>
      </c>
      <c r="G1338" s="95">
        <v>6.44</v>
      </c>
      <c r="H1338" s="95">
        <v>5.18</v>
      </c>
      <c r="I1338" s="95">
        <v>1.3</v>
      </c>
      <c r="J1338" s="95">
        <v>12.35</v>
      </c>
      <c r="K1338" s="95">
        <v>24.7</v>
      </c>
      <c r="L1338" s="95">
        <v>12.35</v>
      </c>
      <c r="M1338" s="95"/>
      <c r="N1338" s="95">
        <v>0.64</v>
      </c>
      <c r="O1338" s="95">
        <v>-20.23</v>
      </c>
      <c r="P1338" s="95">
        <v>-0.49</v>
      </c>
      <c r="Q1338" s="95">
        <v>0.88</v>
      </c>
      <c r="R1338" s="95"/>
      <c r="S1338" s="95">
        <v>0.85</v>
      </c>
      <c r="T1338" s="95">
        <v>7.75</v>
      </c>
      <c r="U1338" s="95">
        <v>0</v>
      </c>
      <c r="V1338" s="95">
        <v>0.59</v>
      </c>
      <c r="W1338" s="95">
        <v>0.66</v>
      </c>
      <c r="X1338" s="95">
        <v>-3.24</v>
      </c>
      <c r="Y1338" s="95"/>
      <c r="Z1338" s="74" t="s">
        <v>1111</v>
      </c>
      <c r="AA1338" s="95">
        <v>0</v>
      </c>
      <c r="AB1338" s="95">
        <v>0.56000000000000005</v>
      </c>
      <c r="AC1338" s="74" t="s">
        <v>1111</v>
      </c>
      <c r="AD1338" s="95">
        <v>5765700279</v>
      </c>
    </row>
    <row r="1339" spans="1:30" x14ac:dyDescent="0.2">
      <c r="A1339" s="74" t="s">
        <v>2448</v>
      </c>
      <c r="B1339" s="95">
        <v>8.4700000000000006</v>
      </c>
      <c r="C1339" s="95"/>
      <c r="D1339" s="95">
        <v>-1.81</v>
      </c>
      <c r="E1339" s="95">
        <v>1.3</v>
      </c>
      <c r="F1339" s="95">
        <v>1.02</v>
      </c>
      <c r="G1339" s="95">
        <v>97.22</v>
      </c>
      <c r="H1339" s="95">
        <v>-300</v>
      </c>
      <c r="I1339" s="95">
        <v>-300</v>
      </c>
      <c r="J1339" s="95">
        <v>-1.81</v>
      </c>
      <c r="K1339" s="95">
        <v>-0.56000000000000005</v>
      </c>
      <c r="L1339" s="95">
        <v>1.25</v>
      </c>
      <c r="M1339" s="95">
        <v>-0.9</v>
      </c>
      <c r="N1339" s="95">
        <v>5.42</v>
      </c>
      <c r="O1339" s="95">
        <v>1.6</v>
      </c>
      <c r="P1339" s="95">
        <v>-5.05</v>
      </c>
      <c r="Q1339" s="95">
        <v>5.08</v>
      </c>
      <c r="R1339" s="95">
        <v>-72.099999999999994</v>
      </c>
      <c r="S1339" s="95">
        <v>-56.74</v>
      </c>
      <c r="T1339" s="95">
        <v>-72.099999999999994</v>
      </c>
      <c r="U1339" s="95">
        <v>0.79</v>
      </c>
      <c r="V1339" s="95">
        <v>0.21</v>
      </c>
      <c r="W1339" s="95">
        <v>0.19</v>
      </c>
      <c r="X1339" s="95"/>
      <c r="Y1339" s="95"/>
      <c r="Z1339" s="74" t="s">
        <v>1111</v>
      </c>
      <c r="AA1339" s="95">
        <v>6.51</v>
      </c>
      <c r="AB1339" s="95">
        <v>-4.6900000000000004</v>
      </c>
      <c r="AC1339" s="74" t="s">
        <v>1111</v>
      </c>
      <c r="AD1339" s="95">
        <v>495332376</v>
      </c>
    </row>
    <row r="1340" spans="1:30" x14ac:dyDescent="0.2">
      <c r="A1340" s="74" t="s">
        <v>2449</v>
      </c>
      <c r="B1340" s="95">
        <v>10.33</v>
      </c>
      <c r="C1340" s="95"/>
      <c r="D1340" s="95">
        <v>-12.82</v>
      </c>
      <c r="E1340" s="95">
        <v>58.29</v>
      </c>
      <c r="F1340" s="95">
        <v>1.29</v>
      </c>
      <c r="G1340" s="95"/>
      <c r="H1340" s="95"/>
      <c r="I1340" s="95"/>
      <c r="J1340" s="95">
        <v>-12.82</v>
      </c>
      <c r="K1340" s="95">
        <v>-12.82</v>
      </c>
      <c r="L1340" s="95">
        <v>0</v>
      </c>
      <c r="M1340" s="95">
        <v>0</v>
      </c>
      <c r="N1340" s="95"/>
      <c r="O1340" s="95">
        <v>-51.11</v>
      </c>
      <c r="P1340" s="95">
        <v>-1.29</v>
      </c>
      <c r="Q1340" s="95">
        <v>0</v>
      </c>
      <c r="R1340" s="95">
        <v>-454.6</v>
      </c>
      <c r="S1340" s="95">
        <v>-10.029999999999999</v>
      </c>
      <c r="T1340" s="95">
        <v>-454.6</v>
      </c>
      <c r="U1340" s="95">
        <v>0.02</v>
      </c>
      <c r="V1340" s="95">
        <v>0.21</v>
      </c>
      <c r="W1340" s="95">
        <v>0</v>
      </c>
      <c r="X1340" s="95"/>
      <c r="Y1340" s="95"/>
      <c r="Z1340" s="74" t="s">
        <v>1111</v>
      </c>
      <c r="AA1340" s="95">
        <v>0.18</v>
      </c>
      <c r="AB1340" s="95">
        <v>-0.81</v>
      </c>
      <c r="AC1340" s="74" t="s">
        <v>1111</v>
      </c>
      <c r="AD1340" s="95">
        <v>291467148</v>
      </c>
    </row>
    <row r="1341" spans="1:30" x14ac:dyDescent="0.2">
      <c r="A1341" s="74" t="s">
        <v>2450</v>
      </c>
      <c r="B1341" s="95">
        <v>11.15</v>
      </c>
      <c r="C1341" s="95"/>
      <c r="D1341" s="95">
        <v>-13.84</v>
      </c>
      <c r="E1341" s="95">
        <v>62.92</v>
      </c>
      <c r="F1341" s="95">
        <v>1.39</v>
      </c>
      <c r="G1341" s="95"/>
      <c r="H1341" s="95"/>
      <c r="I1341" s="95"/>
      <c r="J1341" s="95">
        <v>-13.84</v>
      </c>
      <c r="K1341" s="95">
        <v>-12.82</v>
      </c>
      <c r="L1341" s="95">
        <v>0</v>
      </c>
      <c r="M1341" s="95">
        <v>0</v>
      </c>
      <c r="N1341" s="95"/>
      <c r="O1341" s="95">
        <v>-55.16</v>
      </c>
      <c r="P1341" s="95">
        <v>-1.39</v>
      </c>
      <c r="Q1341" s="95">
        <v>0</v>
      </c>
      <c r="R1341" s="95">
        <v>-454.6</v>
      </c>
      <c r="S1341" s="95">
        <v>-10.029999999999999</v>
      </c>
      <c r="T1341" s="95">
        <v>-454.6</v>
      </c>
      <c r="U1341" s="95">
        <v>0.02</v>
      </c>
      <c r="V1341" s="95">
        <v>0.21</v>
      </c>
      <c r="W1341" s="95">
        <v>0</v>
      </c>
      <c r="X1341" s="95"/>
      <c r="Y1341" s="95"/>
      <c r="Z1341" s="74" t="s">
        <v>1111</v>
      </c>
      <c r="AA1341" s="95">
        <v>0.18</v>
      </c>
      <c r="AB1341" s="95">
        <v>-0.81</v>
      </c>
      <c r="AC1341" s="74" t="s">
        <v>1111</v>
      </c>
      <c r="AD1341" s="95">
        <v>291467148</v>
      </c>
    </row>
    <row r="1342" spans="1:30" x14ac:dyDescent="0.2">
      <c r="A1342" s="74" t="s">
        <v>2451</v>
      </c>
      <c r="B1342" s="95">
        <v>2.42</v>
      </c>
      <c r="C1342" s="95"/>
      <c r="D1342" s="95">
        <v>-3</v>
      </c>
      <c r="E1342" s="95">
        <v>13.66</v>
      </c>
      <c r="F1342" s="95">
        <v>0.3</v>
      </c>
      <c r="G1342" s="95"/>
      <c r="H1342" s="95"/>
      <c r="I1342" s="95"/>
      <c r="J1342" s="95">
        <v>-3</v>
      </c>
      <c r="K1342" s="95">
        <v>-12.82</v>
      </c>
      <c r="L1342" s="95">
        <v>0</v>
      </c>
      <c r="M1342" s="95">
        <v>0</v>
      </c>
      <c r="N1342" s="95"/>
      <c r="O1342" s="95">
        <v>-11.97</v>
      </c>
      <c r="P1342" s="95">
        <v>-0.3</v>
      </c>
      <c r="Q1342" s="95">
        <v>0</v>
      </c>
      <c r="R1342" s="95">
        <v>-454.6</v>
      </c>
      <c r="S1342" s="95">
        <v>-10.029999999999999</v>
      </c>
      <c r="T1342" s="95">
        <v>-454.6</v>
      </c>
      <c r="U1342" s="95">
        <v>0.02</v>
      </c>
      <c r="V1342" s="95">
        <v>0.21</v>
      </c>
      <c r="W1342" s="95">
        <v>0</v>
      </c>
      <c r="X1342" s="95"/>
      <c r="Y1342" s="95"/>
      <c r="Z1342" s="74" t="s">
        <v>1111</v>
      </c>
      <c r="AA1342" s="95">
        <v>0.18</v>
      </c>
      <c r="AB1342" s="95">
        <v>-0.81</v>
      </c>
      <c r="AC1342" s="74" t="s">
        <v>1111</v>
      </c>
      <c r="AD1342" s="95">
        <v>291467148</v>
      </c>
    </row>
    <row r="1343" spans="1:30" x14ac:dyDescent="0.2">
      <c r="A1343" s="74" t="s">
        <v>2452</v>
      </c>
      <c r="B1343" s="95">
        <v>24.75</v>
      </c>
      <c r="C1343" s="95"/>
      <c r="D1343" s="95">
        <v>-282.14</v>
      </c>
      <c r="E1343" s="95">
        <v>4.45</v>
      </c>
      <c r="F1343" s="95">
        <v>3.99</v>
      </c>
      <c r="G1343" s="95">
        <v>57.79</v>
      </c>
      <c r="H1343" s="95">
        <v>-3.44</v>
      </c>
      <c r="I1343" s="95">
        <v>-4.22</v>
      </c>
      <c r="J1343" s="95">
        <v>-345.67</v>
      </c>
      <c r="K1343" s="95">
        <v>-308.91000000000003</v>
      </c>
      <c r="L1343" s="95">
        <v>36.770000000000003</v>
      </c>
      <c r="M1343" s="95">
        <v>-0.47</v>
      </c>
      <c r="N1343" s="95">
        <v>11.89</v>
      </c>
      <c r="O1343" s="95">
        <v>8.8000000000000007</v>
      </c>
      <c r="P1343" s="95">
        <v>-8.4600000000000009</v>
      </c>
      <c r="Q1343" s="95">
        <v>7.13</v>
      </c>
      <c r="R1343" s="95">
        <v>-1.58</v>
      </c>
      <c r="S1343" s="95">
        <v>-1.42</v>
      </c>
      <c r="T1343" s="95">
        <v>-1.56</v>
      </c>
      <c r="U1343" s="95">
        <v>0.9</v>
      </c>
      <c r="V1343" s="95">
        <v>0.1</v>
      </c>
      <c r="W1343" s="95">
        <v>0.34</v>
      </c>
      <c r="X1343" s="95"/>
      <c r="Y1343" s="95"/>
      <c r="Z1343" s="74" t="s">
        <v>1111</v>
      </c>
      <c r="AA1343" s="95">
        <v>5.56</v>
      </c>
      <c r="AB1343" s="95">
        <v>-0.09</v>
      </c>
      <c r="AC1343" s="74" t="s">
        <v>1111</v>
      </c>
      <c r="AD1343" s="95">
        <v>3269393325</v>
      </c>
    </row>
    <row r="1344" spans="1:30" x14ac:dyDescent="0.2">
      <c r="A1344" s="74" t="s">
        <v>2453</v>
      </c>
      <c r="B1344" s="95">
        <v>6.34</v>
      </c>
      <c r="C1344" s="95"/>
      <c r="D1344" s="95">
        <v>-1.71</v>
      </c>
      <c r="E1344" s="95">
        <v>3.98</v>
      </c>
      <c r="F1344" s="95">
        <v>1.35</v>
      </c>
      <c r="G1344" s="95">
        <v>61.77</v>
      </c>
      <c r="H1344" s="95">
        <v>-1370.88</v>
      </c>
      <c r="I1344" s="95">
        <v>-1398.72</v>
      </c>
      <c r="J1344" s="95">
        <v>-1.74</v>
      </c>
      <c r="K1344" s="95">
        <v>-1.23</v>
      </c>
      <c r="L1344" s="95">
        <v>0.51</v>
      </c>
      <c r="M1344" s="95">
        <v>-1.1599999999999999</v>
      </c>
      <c r="N1344" s="95">
        <v>23.87</v>
      </c>
      <c r="O1344" s="95">
        <v>1.73</v>
      </c>
      <c r="P1344" s="95">
        <v>-22.14</v>
      </c>
      <c r="Q1344" s="95">
        <v>6.03</v>
      </c>
      <c r="R1344" s="95">
        <v>-233.08</v>
      </c>
      <c r="S1344" s="95">
        <v>-79.39</v>
      </c>
      <c r="T1344" s="95">
        <v>-98.62</v>
      </c>
      <c r="U1344" s="95">
        <v>0.34</v>
      </c>
      <c r="V1344" s="95">
        <v>0.66</v>
      </c>
      <c r="W1344" s="95">
        <v>0.06</v>
      </c>
      <c r="X1344" s="95">
        <v>-1.18</v>
      </c>
      <c r="Y1344" s="95"/>
      <c r="Z1344" s="74" t="s">
        <v>1111</v>
      </c>
      <c r="AA1344" s="95">
        <v>1.59</v>
      </c>
      <c r="AB1344" s="95">
        <v>-3.72</v>
      </c>
      <c r="AC1344" s="74" t="s">
        <v>1111</v>
      </c>
      <c r="AD1344" s="95">
        <v>46638942</v>
      </c>
    </row>
    <row r="1345" spans="1:30" x14ac:dyDescent="0.2">
      <c r="A1345" s="74" t="s">
        <v>2454</v>
      </c>
      <c r="B1345" s="95">
        <v>100.47</v>
      </c>
      <c r="C1345" s="95">
        <v>1.8</v>
      </c>
      <c r="D1345" s="95">
        <v>30.95</v>
      </c>
      <c r="E1345" s="95">
        <v>3.02</v>
      </c>
      <c r="F1345" s="95">
        <v>0.82</v>
      </c>
      <c r="G1345" s="95">
        <v>48.05</v>
      </c>
      <c r="H1345" s="95">
        <v>30.41</v>
      </c>
      <c r="I1345" s="95">
        <v>19.32</v>
      </c>
      <c r="J1345" s="95">
        <v>19.670000000000002</v>
      </c>
      <c r="K1345" s="95">
        <v>25.4</v>
      </c>
      <c r="L1345" s="95">
        <v>10.029999999999999</v>
      </c>
      <c r="M1345" s="95">
        <v>1.54</v>
      </c>
      <c r="N1345" s="95">
        <v>5.98</v>
      </c>
      <c r="O1345" s="95">
        <v>-20.73</v>
      </c>
      <c r="P1345" s="95">
        <v>-0.9</v>
      </c>
      <c r="Q1345" s="95">
        <v>0.7</v>
      </c>
      <c r="R1345" s="95">
        <v>9.77</v>
      </c>
      <c r="S1345" s="95">
        <v>2.63</v>
      </c>
      <c r="T1345" s="95">
        <v>5.4</v>
      </c>
      <c r="U1345" s="95">
        <v>0.27</v>
      </c>
      <c r="V1345" s="95">
        <v>0.73</v>
      </c>
      <c r="W1345" s="95">
        <v>0.14000000000000001</v>
      </c>
      <c r="X1345" s="95">
        <v>3.94</v>
      </c>
      <c r="Y1345" s="95"/>
      <c r="Z1345" s="74" t="s">
        <v>1111</v>
      </c>
      <c r="AA1345" s="95">
        <v>33.22</v>
      </c>
      <c r="AB1345" s="95">
        <v>3.25</v>
      </c>
      <c r="AC1345" s="74" t="s">
        <v>1111</v>
      </c>
      <c r="AD1345" s="95">
        <v>63561611232</v>
      </c>
    </row>
    <row r="1346" spans="1:30" x14ac:dyDescent="0.2">
      <c r="A1346" s="74" t="s">
        <v>2455</v>
      </c>
      <c r="B1346" s="95">
        <v>77.150000000000006</v>
      </c>
      <c r="C1346" s="95">
        <v>1.56</v>
      </c>
      <c r="D1346" s="95">
        <v>6.16</v>
      </c>
      <c r="E1346" s="95">
        <v>1.5</v>
      </c>
      <c r="F1346" s="95">
        <v>0.87</v>
      </c>
      <c r="G1346" s="95">
        <v>34.979999999999997</v>
      </c>
      <c r="H1346" s="95">
        <v>14.66</v>
      </c>
      <c r="I1346" s="95">
        <v>36.78</v>
      </c>
      <c r="J1346" s="95">
        <v>15.46</v>
      </c>
      <c r="K1346" s="95">
        <v>18.920000000000002</v>
      </c>
      <c r="L1346" s="95">
        <v>3.46</v>
      </c>
      <c r="M1346" s="95">
        <v>0.34</v>
      </c>
      <c r="N1346" s="95">
        <v>2.27</v>
      </c>
      <c r="O1346" s="95">
        <v>9.35</v>
      </c>
      <c r="P1346" s="95">
        <v>-1.07</v>
      </c>
      <c r="Q1346" s="95">
        <v>2.0099999999999998</v>
      </c>
      <c r="R1346" s="95">
        <v>24.35</v>
      </c>
      <c r="S1346" s="95">
        <v>14.09</v>
      </c>
      <c r="T1346" s="95">
        <v>6.44</v>
      </c>
      <c r="U1346" s="95">
        <v>0.57999999999999996</v>
      </c>
      <c r="V1346" s="95">
        <v>0.42</v>
      </c>
      <c r="W1346" s="95">
        <v>0.38</v>
      </c>
      <c r="X1346" s="95">
        <v>-16</v>
      </c>
      <c r="Y1346" s="95"/>
      <c r="Z1346" s="74" t="s">
        <v>1111</v>
      </c>
      <c r="AA1346" s="95">
        <v>51.4</v>
      </c>
      <c r="AB1346" s="95">
        <v>12.52</v>
      </c>
      <c r="AC1346" s="74" t="s">
        <v>1111</v>
      </c>
      <c r="AD1346" s="95">
        <v>39971708170</v>
      </c>
    </row>
    <row r="1347" spans="1:30" x14ac:dyDescent="0.2">
      <c r="A1347" s="74" t="s">
        <v>2456</v>
      </c>
      <c r="B1347" s="95">
        <v>16.850000000000001</v>
      </c>
      <c r="C1347" s="95"/>
      <c r="D1347" s="95">
        <v>6.98</v>
      </c>
      <c r="E1347" s="95">
        <v>2.87</v>
      </c>
      <c r="F1347" s="95">
        <v>2.14</v>
      </c>
      <c r="G1347" s="95">
        <v>42.36</v>
      </c>
      <c r="H1347" s="95">
        <v>52.32</v>
      </c>
      <c r="I1347" s="95">
        <v>48.39</v>
      </c>
      <c r="J1347" s="95">
        <v>6.45</v>
      </c>
      <c r="K1347" s="95">
        <v>4.95</v>
      </c>
      <c r="L1347" s="95">
        <v>-1.51</v>
      </c>
      <c r="M1347" s="95">
        <v>-0.67</v>
      </c>
      <c r="N1347" s="95">
        <v>3.38</v>
      </c>
      <c r="O1347" s="95">
        <v>3.99</v>
      </c>
      <c r="P1347" s="95">
        <v>-7.24</v>
      </c>
      <c r="Q1347" s="95">
        <v>4.21</v>
      </c>
      <c r="R1347" s="95">
        <v>41.17</v>
      </c>
      <c r="S1347" s="95">
        <v>30.69</v>
      </c>
      <c r="T1347" s="95">
        <v>44.43</v>
      </c>
      <c r="U1347" s="95">
        <v>0.75</v>
      </c>
      <c r="V1347" s="95">
        <v>0.25</v>
      </c>
      <c r="W1347" s="95">
        <v>0.63</v>
      </c>
      <c r="X1347" s="95">
        <v>-3.51</v>
      </c>
      <c r="Y1347" s="95"/>
      <c r="Z1347" s="74" t="s">
        <v>1111</v>
      </c>
      <c r="AA1347" s="95">
        <v>5.87</v>
      </c>
      <c r="AB1347" s="95">
        <v>2.41</v>
      </c>
      <c r="AC1347" s="74" t="s">
        <v>1111</v>
      </c>
      <c r="AD1347" s="95">
        <v>2152238705</v>
      </c>
    </row>
    <row r="1348" spans="1:30" x14ac:dyDescent="0.2">
      <c r="A1348" s="74" t="s">
        <v>2457</v>
      </c>
      <c r="B1348" s="95">
        <v>136.07</v>
      </c>
      <c r="C1348" s="95"/>
      <c r="D1348" s="95">
        <v>-963.29</v>
      </c>
      <c r="E1348" s="95">
        <v>44.34</v>
      </c>
      <c r="F1348" s="95">
        <v>19.350000000000001</v>
      </c>
      <c r="G1348" s="95">
        <v>76.37</v>
      </c>
      <c r="H1348" s="95">
        <v>-1.55</v>
      </c>
      <c r="I1348" s="95">
        <v>-5.01</v>
      </c>
      <c r="J1348" s="95">
        <v>-3107.38</v>
      </c>
      <c r="K1348" s="95">
        <v>-3053.76</v>
      </c>
      <c r="L1348" s="95">
        <v>53.61</v>
      </c>
      <c r="M1348" s="95">
        <v>-0.77</v>
      </c>
      <c r="N1348" s="95">
        <v>48.24</v>
      </c>
      <c r="O1348" s="95">
        <v>32.76</v>
      </c>
      <c r="P1348" s="95">
        <v>-92.73</v>
      </c>
      <c r="Q1348" s="95">
        <v>3.94</v>
      </c>
      <c r="R1348" s="95">
        <v>-4.5999999999999996</v>
      </c>
      <c r="S1348" s="95">
        <v>-2.0099999999999998</v>
      </c>
      <c r="T1348" s="95">
        <v>-0.92</v>
      </c>
      <c r="U1348" s="95">
        <v>0.44</v>
      </c>
      <c r="V1348" s="95">
        <v>0.56000000000000005</v>
      </c>
      <c r="W1348" s="95">
        <v>0.4</v>
      </c>
      <c r="X1348" s="95"/>
      <c r="Y1348" s="95"/>
      <c r="Z1348" s="74" t="s">
        <v>1111</v>
      </c>
      <c r="AA1348" s="95">
        <v>3.07</v>
      </c>
      <c r="AB1348" s="95">
        <v>-0.14000000000000001</v>
      </c>
      <c r="AC1348" s="74" t="s">
        <v>1111</v>
      </c>
      <c r="AD1348" s="95">
        <v>42456071548</v>
      </c>
    </row>
    <row r="1349" spans="1:30" x14ac:dyDescent="0.2">
      <c r="A1349" s="74" t="s">
        <v>2458</v>
      </c>
      <c r="B1349" s="95">
        <v>265.32</v>
      </c>
      <c r="C1349" s="95">
        <v>5.92</v>
      </c>
      <c r="D1349" s="95">
        <v>8.48</v>
      </c>
      <c r="E1349" s="95">
        <v>3.3</v>
      </c>
      <c r="F1349" s="95">
        <v>1.38</v>
      </c>
      <c r="G1349" s="95">
        <v>41.17</v>
      </c>
      <c r="H1349" s="95">
        <v>13.66</v>
      </c>
      <c r="I1349" s="95">
        <v>10</v>
      </c>
      <c r="J1349" s="95">
        <v>6.2</v>
      </c>
      <c r="K1349" s="95">
        <v>6.07</v>
      </c>
      <c r="L1349" s="95">
        <v>-0.06</v>
      </c>
      <c r="M1349" s="95">
        <v>-0.03</v>
      </c>
      <c r="N1349" s="95">
        <v>0.85</v>
      </c>
      <c r="O1349" s="95">
        <v>4.78</v>
      </c>
      <c r="P1349" s="95">
        <v>-3.78</v>
      </c>
      <c r="Q1349" s="95">
        <v>1.83</v>
      </c>
      <c r="R1349" s="95">
        <v>38.89</v>
      </c>
      <c r="S1349" s="95">
        <v>16.260000000000002</v>
      </c>
      <c r="T1349" s="95">
        <v>29.72</v>
      </c>
      <c r="U1349" s="95">
        <v>0.42</v>
      </c>
      <c r="V1349" s="95">
        <v>0.57999999999999996</v>
      </c>
      <c r="W1349" s="95">
        <v>1.63</v>
      </c>
      <c r="X1349" s="95">
        <v>45.69</v>
      </c>
      <c r="Y1349" s="95"/>
      <c r="Z1349" s="74" t="s">
        <v>1111</v>
      </c>
      <c r="AA1349" s="95">
        <v>80.489999999999995</v>
      </c>
      <c r="AB1349" s="95">
        <v>31.3</v>
      </c>
      <c r="AC1349" s="74" t="s">
        <v>1111</v>
      </c>
      <c r="AD1349" s="95">
        <v>5097007634</v>
      </c>
    </row>
    <row r="1350" spans="1:30" x14ac:dyDescent="0.2">
      <c r="A1350" s="74" t="s">
        <v>2459</v>
      </c>
      <c r="B1350" s="95">
        <v>364.03</v>
      </c>
      <c r="C1350" s="95">
        <v>1.07</v>
      </c>
      <c r="D1350" s="95">
        <v>18.809999999999999</v>
      </c>
      <c r="E1350" s="95">
        <v>6.09</v>
      </c>
      <c r="F1350" s="95">
        <v>1.33</v>
      </c>
      <c r="G1350" s="95">
        <v>33.86</v>
      </c>
      <c r="H1350" s="95">
        <v>19.53</v>
      </c>
      <c r="I1350" s="95">
        <v>13.55</v>
      </c>
      <c r="J1350" s="95">
        <v>13.05</v>
      </c>
      <c r="K1350" s="95">
        <v>17.670000000000002</v>
      </c>
      <c r="L1350" s="95">
        <v>4.6100000000000003</v>
      </c>
      <c r="M1350" s="95">
        <v>2.15</v>
      </c>
      <c r="N1350" s="95">
        <v>2.5499999999999998</v>
      </c>
      <c r="O1350" s="95">
        <v>3.56</v>
      </c>
      <c r="P1350" s="95">
        <v>-4.6399999999999997</v>
      </c>
      <c r="Q1350" s="95">
        <v>2.11</v>
      </c>
      <c r="R1350" s="95">
        <v>32.36</v>
      </c>
      <c r="S1350" s="95">
        <v>7.09</v>
      </c>
      <c r="T1350" s="95">
        <v>10.38</v>
      </c>
      <c r="U1350" s="95">
        <v>0.22</v>
      </c>
      <c r="V1350" s="95">
        <v>0.78</v>
      </c>
      <c r="W1350" s="95">
        <v>0.52</v>
      </c>
      <c r="X1350" s="95">
        <v>10.57</v>
      </c>
      <c r="Y1350" s="95">
        <v>31.37</v>
      </c>
      <c r="Z1350" s="74" t="s">
        <v>1111</v>
      </c>
      <c r="AA1350" s="95">
        <v>59.8</v>
      </c>
      <c r="AB1350" s="95">
        <v>19.350000000000001</v>
      </c>
      <c r="AC1350" s="74" t="s">
        <v>1111</v>
      </c>
      <c r="AD1350" s="95">
        <v>112192808298</v>
      </c>
    </row>
    <row r="1351" spans="1:30" x14ac:dyDescent="0.2">
      <c r="A1351" s="74" t="s">
        <v>2460</v>
      </c>
      <c r="B1351" s="95">
        <v>320.98</v>
      </c>
      <c r="C1351" s="95"/>
      <c r="D1351" s="95">
        <v>20.059999999999999</v>
      </c>
      <c r="E1351" s="95">
        <v>6.02</v>
      </c>
      <c r="F1351" s="95">
        <v>3.66</v>
      </c>
      <c r="G1351" s="95">
        <v>53.75</v>
      </c>
      <c r="H1351" s="95">
        <v>20.11</v>
      </c>
      <c r="I1351" s="95">
        <v>15.33</v>
      </c>
      <c r="J1351" s="95">
        <v>15.29</v>
      </c>
      <c r="K1351" s="95">
        <v>13.99</v>
      </c>
      <c r="L1351" s="95">
        <v>-1.29</v>
      </c>
      <c r="M1351" s="95">
        <v>-0.51</v>
      </c>
      <c r="N1351" s="95">
        <v>3.07</v>
      </c>
      <c r="O1351" s="95">
        <v>7.59</v>
      </c>
      <c r="P1351" s="95">
        <v>-15.54</v>
      </c>
      <c r="Q1351" s="95">
        <v>2.7</v>
      </c>
      <c r="R1351" s="95">
        <v>30</v>
      </c>
      <c r="S1351" s="95">
        <v>18.22</v>
      </c>
      <c r="T1351" s="95">
        <v>30.38</v>
      </c>
      <c r="U1351" s="95">
        <v>0.61</v>
      </c>
      <c r="V1351" s="95">
        <v>0.39</v>
      </c>
      <c r="W1351" s="95">
        <v>1.19</v>
      </c>
      <c r="X1351" s="95">
        <v>6.3</v>
      </c>
      <c r="Y1351" s="95">
        <v>25.63</v>
      </c>
      <c r="Z1351" s="74" t="s">
        <v>1111</v>
      </c>
      <c r="AA1351" s="95">
        <v>53.33</v>
      </c>
      <c r="AB1351" s="95">
        <v>16</v>
      </c>
      <c r="AC1351" s="74" t="s">
        <v>1111</v>
      </c>
      <c r="AD1351" s="95">
        <v>8810291138</v>
      </c>
    </row>
    <row r="1352" spans="1:30" x14ac:dyDescent="0.2">
      <c r="A1352" s="74" t="s">
        <v>2461</v>
      </c>
      <c r="B1352" s="95">
        <v>11.57</v>
      </c>
      <c r="C1352" s="95"/>
      <c r="D1352" s="95">
        <v>-5483.04</v>
      </c>
      <c r="E1352" s="95">
        <v>99.79</v>
      </c>
      <c r="F1352" s="95">
        <v>1.44</v>
      </c>
      <c r="G1352" s="95"/>
      <c r="H1352" s="95"/>
      <c r="I1352" s="95"/>
      <c r="J1352" s="95">
        <v>-2741.52</v>
      </c>
      <c r="K1352" s="95">
        <v>-2735.87</v>
      </c>
      <c r="L1352" s="95">
        <v>5.65</v>
      </c>
      <c r="M1352" s="95">
        <v>-0.21</v>
      </c>
      <c r="N1352" s="95"/>
      <c r="O1352" s="95">
        <v>-1182.3599999999999</v>
      </c>
      <c r="P1352" s="95">
        <v>-1.45</v>
      </c>
      <c r="Q1352" s="95">
        <v>0.72</v>
      </c>
      <c r="R1352" s="95">
        <v>-1.82</v>
      </c>
      <c r="S1352" s="95">
        <v>-0.03</v>
      </c>
      <c r="T1352" s="95">
        <v>-3.64</v>
      </c>
      <c r="U1352" s="95">
        <v>0.01</v>
      </c>
      <c r="V1352" s="95">
        <v>0.99</v>
      </c>
      <c r="W1352" s="95">
        <v>0</v>
      </c>
      <c r="X1352" s="95"/>
      <c r="Y1352" s="95"/>
      <c r="Z1352" s="74" t="s">
        <v>1111</v>
      </c>
      <c r="AA1352" s="95">
        <v>0.12</v>
      </c>
      <c r="AB1352" s="95">
        <v>0</v>
      </c>
      <c r="AC1352" s="74" t="s">
        <v>1111</v>
      </c>
      <c r="AD1352" s="95">
        <v>498956250</v>
      </c>
    </row>
    <row r="1353" spans="1:30" x14ac:dyDescent="0.2">
      <c r="A1353" s="74" t="s">
        <v>2462</v>
      </c>
      <c r="B1353" s="95">
        <v>11.6</v>
      </c>
      <c r="C1353" s="95"/>
      <c r="D1353" s="95">
        <v>-5497.25</v>
      </c>
      <c r="E1353" s="95">
        <v>100.05</v>
      </c>
      <c r="F1353" s="95">
        <v>1.44</v>
      </c>
      <c r="G1353" s="95"/>
      <c r="H1353" s="95"/>
      <c r="I1353" s="95"/>
      <c r="J1353" s="95">
        <v>-2748.63</v>
      </c>
      <c r="K1353" s="95">
        <v>-2735.87</v>
      </c>
      <c r="L1353" s="95">
        <v>5.65</v>
      </c>
      <c r="M1353" s="95">
        <v>-0.21</v>
      </c>
      <c r="N1353" s="95"/>
      <c r="O1353" s="95">
        <v>-1185.43</v>
      </c>
      <c r="P1353" s="95">
        <v>-1.45</v>
      </c>
      <c r="Q1353" s="95">
        <v>0.72</v>
      </c>
      <c r="R1353" s="95">
        <v>-1.82</v>
      </c>
      <c r="S1353" s="95">
        <v>-0.03</v>
      </c>
      <c r="T1353" s="95">
        <v>-3.64</v>
      </c>
      <c r="U1353" s="95">
        <v>0.01</v>
      </c>
      <c r="V1353" s="95">
        <v>0.99</v>
      </c>
      <c r="W1353" s="95">
        <v>0</v>
      </c>
      <c r="X1353" s="95"/>
      <c r="Y1353" s="95"/>
      <c r="Z1353" s="74" t="s">
        <v>1111</v>
      </c>
      <c r="AA1353" s="95">
        <v>0.12</v>
      </c>
      <c r="AB1353" s="95">
        <v>0</v>
      </c>
      <c r="AC1353" s="74" t="s">
        <v>1111</v>
      </c>
      <c r="AD1353" s="95">
        <v>498956250</v>
      </c>
    </row>
    <row r="1354" spans="1:30" x14ac:dyDescent="0.2">
      <c r="A1354" s="74" t="s">
        <v>2463</v>
      </c>
      <c r="B1354" s="95">
        <v>1.74</v>
      </c>
      <c r="C1354" s="95"/>
      <c r="D1354" s="95">
        <v>-824.59</v>
      </c>
      <c r="E1354" s="95">
        <v>15.01</v>
      </c>
      <c r="F1354" s="95">
        <v>0.22</v>
      </c>
      <c r="G1354" s="95"/>
      <c r="H1354" s="95"/>
      <c r="I1354" s="95"/>
      <c r="J1354" s="95">
        <v>-412.29</v>
      </c>
      <c r="K1354" s="95">
        <v>-2735.87</v>
      </c>
      <c r="L1354" s="95">
        <v>5.65</v>
      </c>
      <c r="M1354" s="95">
        <v>-0.21</v>
      </c>
      <c r="N1354" s="95"/>
      <c r="O1354" s="95">
        <v>-177.81</v>
      </c>
      <c r="P1354" s="95">
        <v>-0.22</v>
      </c>
      <c r="Q1354" s="95">
        <v>0.72</v>
      </c>
      <c r="R1354" s="95">
        <v>-1.82</v>
      </c>
      <c r="S1354" s="95">
        <v>-0.03</v>
      </c>
      <c r="T1354" s="95">
        <v>-3.64</v>
      </c>
      <c r="U1354" s="95">
        <v>0.01</v>
      </c>
      <c r="V1354" s="95">
        <v>0.99</v>
      </c>
      <c r="W1354" s="95">
        <v>0</v>
      </c>
      <c r="X1354" s="95"/>
      <c r="Y1354" s="95"/>
      <c r="Z1354" s="74" t="s">
        <v>1111</v>
      </c>
      <c r="AA1354" s="95">
        <v>0.12</v>
      </c>
      <c r="AB1354" s="95">
        <v>0</v>
      </c>
      <c r="AC1354" s="74" t="s">
        <v>1111</v>
      </c>
      <c r="AD1354" s="95">
        <v>498956250</v>
      </c>
    </row>
    <row r="1355" spans="1:30" x14ac:dyDescent="0.2">
      <c r="A1355" s="74" t="s">
        <v>2464</v>
      </c>
      <c r="B1355" s="95">
        <v>55.42</v>
      </c>
      <c r="C1355" s="95"/>
      <c r="D1355" s="95">
        <v>6.24</v>
      </c>
      <c r="E1355" s="95">
        <v>4.7300000000000004</v>
      </c>
      <c r="F1355" s="95">
        <v>0.31</v>
      </c>
      <c r="G1355" s="95">
        <v>30.3</v>
      </c>
      <c r="H1355" s="95">
        <v>9.41</v>
      </c>
      <c r="I1355" s="95">
        <v>6.46</v>
      </c>
      <c r="J1355" s="95">
        <v>4.28</v>
      </c>
      <c r="K1355" s="95">
        <v>6.87</v>
      </c>
      <c r="L1355" s="95">
        <v>2.59</v>
      </c>
      <c r="M1355" s="95">
        <v>2.86</v>
      </c>
      <c r="N1355" s="95">
        <v>0.4</v>
      </c>
      <c r="O1355" s="95">
        <v>-3.38</v>
      </c>
      <c r="P1355" s="95">
        <v>-0.54</v>
      </c>
      <c r="Q1355" s="95">
        <v>0.82</v>
      </c>
      <c r="R1355" s="95">
        <v>75.81</v>
      </c>
      <c r="S1355" s="95">
        <v>5</v>
      </c>
      <c r="T1355" s="95">
        <v>14.97</v>
      </c>
      <c r="U1355" s="95">
        <v>7.0000000000000007E-2</v>
      </c>
      <c r="V1355" s="95">
        <v>0.93</v>
      </c>
      <c r="W1355" s="95">
        <v>0.77</v>
      </c>
      <c r="X1355" s="95">
        <v>13.1</v>
      </c>
      <c r="Y1355" s="95"/>
      <c r="Z1355" s="74" t="s">
        <v>1111</v>
      </c>
      <c r="AA1355" s="95">
        <v>11.72</v>
      </c>
      <c r="AB1355" s="95">
        <v>8.89</v>
      </c>
      <c r="AC1355" s="74" t="s">
        <v>1111</v>
      </c>
      <c r="AD1355" s="95">
        <v>42334501158</v>
      </c>
    </row>
    <row r="1356" spans="1:30" x14ac:dyDescent="0.2">
      <c r="A1356" s="74" t="s">
        <v>2465</v>
      </c>
      <c r="B1356" s="95">
        <v>70.5</v>
      </c>
      <c r="C1356" s="95"/>
      <c r="D1356" s="95">
        <v>-29.93</v>
      </c>
      <c r="E1356" s="95">
        <v>3.49</v>
      </c>
      <c r="F1356" s="95">
        <v>1.95</v>
      </c>
      <c r="G1356" s="95">
        <v>63.01</v>
      </c>
      <c r="H1356" s="95">
        <v>-10.75</v>
      </c>
      <c r="I1356" s="95">
        <v>-10.96</v>
      </c>
      <c r="J1356" s="95">
        <v>-30.52</v>
      </c>
      <c r="K1356" s="95">
        <v>-32.32</v>
      </c>
      <c r="L1356" s="95">
        <v>-1.8</v>
      </c>
      <c r="M1356" s="95">
        <v>0.21</v>
      </c>
      <c r="N1356" s="95">
        <v>3.28</v>
      </c>
      <c r="O1356" s="95">
        <v>-11.13</v>
      </c>
      <c r="P1356" s="95">
        <v>-2.16</v>
      </c>
      <c r="Q1356" s="95">
        <v>0.36</v>
      </c>
      <c r="R1356" s="95">
        <v>-11.66</v>
      </c>
      <c r="S1356" s="95">
        <v>-6.51</v>
      </c>
      <c r="T1356" s="95">
        <v>-9.68</v>
      </c>
      <c r="U1356" s="95">
        <v>0.56000000000000005</v>
      </c>
      <c r="V1356" s="95">
        <v>0.44</v>
      </c>
      <c r="W1356" s="95">
        <v>0.59</v>
      </c>
      <c r="X1356" s="95">
        <v>-10.119999999999999</v>
      </c>
      <c r="Y1356" s="95"/>
      <c r="Z1356" s="74" t="s">
        <v>1111</v>
      </c>
      <c r="AA1356" s="95">
        <v>20.21</v>
      </c>
      <c r="AB1356" s="95">
        <v>-2.36</v>
      </c>
      <c r="AC1356" s="74" t="s">
        <v>1111</v>
      </c>
      <c r="AD1356" s="95">
        <v>3533629200</v>
      </c>
    </row>
    <row r="1357" spans="1:30" x14ac:dyDescent="0.2">
      <c r="A1357" s="74" t="s">
        <v>2466</v>
      </c>
      <c r="B1357" s="95">
        <v>15.04</v>
      </c>
      <c r="C1357" s="95"/>
      <c r="D1357" s="95">
        <v>25.78</v>
      </c>
      <c r="E1357" s="95">
        <v>-10.64</v>
      </c>
      <c r="F1357" s="95">
        <v>2.3199999999999998</v>
      </c>
      <c r="G1357" s="95">
        <v>57.73</v>
      </c>
      <c r="H1357" s="95">
        <v>17.420000000000002</v>
      </c>
      <c r="I1357" s="95">
        <v>9.98</v>
      </c>
      <c r="J1357" s="95">
        <v>14.77</v>
      </c>
      <c r="K1357" s="95">
        <v>17.440000000000001</v>
      </c>
      <c r="L1357" s="95">
        <v>2.67</v>
      </c>
      <c r="M1357" s="95"/>
      <c r="N1357" s="95">
        <v>2.57</v>
      </c>
      <c r="O1357" s="95">
        <v>-21.93</v>
      </c>
      <c r="P1357" s="95">
        <v>-2.62</v>
      </c>
      <c r="Q1357" s="95">
        <v>0.52</v>
      </c>
      <c r="R1357" s="95">
        <v>-41.25</v>
      </c>
      <c r="S1357" s="95">
        <v>9</v>
      </c>
      <c r="T1357" s="95">
        <v>56.34</v>
      </c>
      <c r="U1357" s="95">
        <v>-0.22</v>
      </c>
      <c r="V1357" s="95">
        <v>1.22</v>
      </c>
      <c r="W1357" s="95">
        <v>0.9</v>
      </c>
      <c r="X1357" s="95">
        <v>-10.09</v>
      </c>
      <c r="Y1357" s="95"/>
      <c r="Z1357" s="74" t="s">
        <v>1111</v>
      </c>
      <c r="AA1357" s="95">
        <v>-1.41</v>
      </c>
      <c r="AB1357" s="95">
        <v>0.57999999999999996</v>
      </c>
      <c r="AC1357" s="74" t="s">
        <v>1111</v>
      </c>
      <c r="AD1357" s="95">
        <v>953326944</v>
      </c>
    </row>
    <row r="1358" spans="1:30" x14ac:dyDescent="0.2">
      <c r="A1358" s="74" t="s">
        <v>2467</v>
      </c>
      <c r="B1358" s="95">
        <v>9.89</v>
      </c>
      <c r="C1358" s="95"/>
      <c r="D1358" s="95">
        <v>-4.6399999999999997</v>
      </c>
      <c r="E1358" s="95">
        <v>40</v>
      </c>
      <c r="F1358" s="95">
        <v>0.82</v>
      </c>
      <c r="G1358" s="95">
        <v>42.38</v>
      </c>
      <c r="H1358" s="95">
        <v>-82.26</v>
      </c>
      <c r="I1358" s="95">
        <v>-77.14</v>
      </c>
      <c r="J1358" s="95">
        <v>-4.3499999999999996</v>
      </c>
      <c r="K1358" s="95">
        <v>-2.2999999999999998</v>
      </c>
      <c r="L1358" s="95">
        <v>2.0499999999999998</v>
      </c>
      <c r="M1358" s="95">
        <v>-18.809999999999999</v>
      </c>
      <c r="N1358" s="95">
        <v>3.58</v>
      </c>
      <c r="O1358" s="95">
        <v>13.43</v>
      </c>
      <c r="P1358" s="95">
        <v>-1.88</v>
      </c>
      <c r="Q1358" s="95">
        <v>1.1200000000000001</v>
      </c>
      <c r="R1358" s="95">
        <v>-862.27</v>
      </c>
      <c r="S1358" s="95">
        <v>-17.64</v>
      </c>
      <c r="T1358" s="95">
        <v>-571.94000000000005</v>
      </c>
      <c r="U1358" s="95">
        <v>0.02</v>
      </c>
      <c r="V1358" s="95">
        <v>0.98</v>
      </c>
      <c r="W1358" s="95">
        <v>0.23</v>
      </c>
      <c r="X1358" s="95">
        <v>-20.81</v>
      </c>
      <c r="Y1358" s="95"/>
      <c r="Z1358" s="74" t="s">
        <v>1111</v>
      </c>
      <c r="AA1358" s="95">
        <v>0.25</v>
      </c>
      <c r="AB1358" s="95">
        <v>-2.13</v>
      </c>
      <c r="AC1358" s="74" t="s">
        <v>1111</v>
      </c>
      <c r="AD1358" s="95">
        <v>643750197.69000006</v>
      </c>
    </row>
    <row r="1359" spans="1:30" x14ac:dyDescent="0.2">
      <c r="A1359" s="74" t="s">
        <v>2468</v>
      </c>
      <c r="B1359" s="95">
        <v>0.22</v>
      </c>
      <c r="C1359" s="95"/>
      <c r="D1359" s="95">
        <v>-0.91</v>
      </c>
      <c r="E1359" s="95">
        <v>0.59</v>
      </c>
      <c r="F1359" s="95">
        <v>0.55000000000000004</v>
      </c>
      <c r="G1359" s="95"/>
      <c r="H1359" s="95"/>
      <c r="I1359" s="95"/>
      <c r="J1359" s="95">
        <v>-0.89</v>
      </c>
      <c r="K1359" s="95">
        <v>0.71</v>
      </c>
      <c r="L1359" s="95">
        <v>1.61</v>
      </c>
      <c r="M1359" s="95">
        <v>-1.06</v>
      </c>
      <c r="N1359" s="95"/>
      <c r="O1359" s="95">
        <v>0.59</v>
      </c>
      <c r="P1359" s="95">
        <v>-135.08000000000001</v>
      </c>
      <c r="Q1359" s="95">
        <v>14.81</v>
      </c>
      <c r="R1359" s="95">
        <v>-64.73</v>
      </c>
      <c r="S1359" s="95">
        <v>-60.38</v>
      </c>
      <c r="T1359" s="95">
        <v>-67.06</v>
      </c>
      <c r="U1359" s="95">
        <v>0.93</v>
      </c>
      <c r="V1359" s="95">
        <v>7.0000000000000007E-2</v>
      </c>
      <c r="W1359" s="95">
        <v>0</v>
      </c>
      <c r="X1359" s="95"/>
      <c r="Y1359" s="95"/>
      <c r="Z1359" s="74" t="s">
        <v>1111</v>
      </c>
      <c r="AA1359" s="95">
        <v>0.37</v>
      </c>
      <c r="AB1359" s="95">
        <v>-0.24</v>
      </c>
      <c r="AC1359" s="74" t="s">
        <v>1111</v>
      </c>
      <c r="AD1359" s="95">
        <v>22422466</v>
      </c>
    </row>
    <row r="1360" spans="1:30" x14ac:dyDescent="0.2">
      <c r="A1360" s="74" t="s">
        <v>2469</v>
      </c>
      <c r="B1360" s="95">
        <v>14.92</v>
      </c>
      <c r="C1360" s="95"/>
      <c r="D1360" s="95">
        <v>-1094.26</v>
      </c>
      <c r="E1360" s="95">
        <v>42.9</v>
      </c>
      <c r="F1360" s="95">
        <v>1.48</v>
      </c>
      <c r="G1360" s="95"/>
      <c r="H1360" s="95"/>
      <c r="I1360" s="95"/>
      <c r="J1360" s="95">
        <v>-893.65</v>
      </c>
      <c r="K1360" s="95">
        <v>-889.53</v>
      </c>
      <c r="L1360" s="95">
        <v>4.12</v>
      </c>
      <c r="M1360" s="95">
        <v>-0.2</v>
      </c>
      <c r="N1360" s="95"/>
      <c r="O1360" s="95">
        <v>196.41</v>
      </c>
      <c r="P1360" s="95">
        <v>-1.49</v>
      </c>
      <c r="Q1360" s="95">
        <v>8.43</v>
      </c>
      <c r="R1360" s="95">
        <v>-3.92</v>
      </c>
      <c r="S1360" s="95">
        <v>-0.14000000000000001</v>
      </c>
      <c r="T1360" s="95">
        <v>-4.8</v>
      </c>
      <c r="U1360" s="95">
        <v>0.03</v>
      </c>
      <c r="V1360" s="95">
        <v>0.97</v>
      </c>
      <c r="W1360" s="95">
        <v>0</v>
      </c>
      <c r="X1360" s="95"/>
      <c r="Y1360" s="95"/>
      <c r="Z1360" s="74" t="s">
        <v>1111</v>
      </c>
      <c r="AA1360" s="95">
        <v>0.35</v>
      </c>
      <c r="AB1360" s="95">
        <v>-0.01</v>
      </c>
      <c r="AC1360" s="74" t="s">
        <v>1111</v>
      </c>
      <c r="AD1360" s="95">
        <v>214475000</v>
      </c>
    </row>
    <row r="1361" spans="1:30" x14ac:dyDescent="0.2">
      <c r="A1361" s="74" t="s">
        <v>2470</v>
      </c>
      <c r="B1361" s="95">
        <v>15.65</v>
      </c>
      <c r="C1361" s="95"/>
      <c r="D1361" s="95">
        <v>-1147.8</v>
      </c>
      <c r="E1361" s="95">
        <v>44.99</v>
      </c>
      <c r="F1361" s="95">
        <v>1.55</v>
      </c>
      <c r="G1361" s="95"/>
      <c r="H1361" s="95"/>
      <c r="I1361" s="95"/>
      <c r="J1361" s="95">
        <v>-937.37</v>
      </c>
      <c r="K1361" s="95">
        <v>-889.53</v>
      </c>
      <c r="L1361" s="95">
        <v>4.12</v>
      </c>
      <c r="M1361" s="95">
        <v>-0.2</v>
      </c>
      <c r="N1361" s="95"/>
      <c r="O1361" s="95">
        <v>206.02</v>
      </c>
      <c r="P1361" s="95">
        <v>-1.56</v>
      </c>
      <c r="Q1361" s="95">
        <v>8.43</v>
      </c>
      <c r="R1361" s="95">
        <v>-3.92</v>
      </c>
      <c r="S1361" s="95">
        <v>-0.14000000000000001</v>
      </c>
      <c r="T1361" s="95">
        <v>-4.8</v>
      </c>
      <c r="U1361" s="95">
        <v>0.03</v>
      </c>
      <c r="V1361" s="95">
        <v>0.97</v>
      </c>
      <c r="W1361" s="95">
        <v>0</v>
      </c>
      <c r="X1361" s="95"/>
      <c r="Y1361" s="95"/>
      <c r="Z1361" s="74" t="s">
        <v>1111</v>
      </c>
      <c r="AA1361" s="95">
        <v>0.35</v>
      </c>
      <c r="AB1361" s="95">
        <v>-0.01</v>
      </c>
      <c r="AC1361" s="74" t="s">
        <v>1111</v>
      </c>
      <c r="AD1361" s="95">
        <v>214475000</v>
      </c>
    </row>
    <row r="1362" spans="1:30" x14ac:dyDescent="0.2">
      <c r="A1362" s="74" t="s">
        <v>2471</v>
      </c>
      <c r="B1362" s="95">
        <v>5.26</v>
      </c>
      <c r="C1362" s="95"/>
      <c r="D1362" s="95">
        <v>-385.78</v>
      </c>
      <c r="E1362" s="95">
        <v>15.12</v>
      </c>
      <c r="F1362" s="95">
        <v>0.52</v>
      </c>
      <c r="G1362" s="95"/>
      <c r="H1362" s="95"/>
      <c r="I1362" s="95"/>
      <c r="J1362" s="95">
        <v>-315.05</v>
      </c>
      <c r="K1362" s="95">
        <v>-889.53</v>
      </c>
      <c r="L1362" s="95">
        <v>4.12</v>
      </c>
      <c r="M1362" s="95">
        <v>-0.2</v>
      </c>
      <c r="N1362" s="95"/>
      <c r="O1362" s="95">
        <v>69.239999999999995</v>
      </c>
      <c r="P1362" s="95">
        <v>-0.53</v>
      </c>
      <c r="Q1362" s="95">
        <v>8.43</v>
      </c>
      <c r="R1362" s="95">
        <v>-3.92</v>
      </c>
      <c r="S1362" s="95">
        <v>-0.14000000000000001</v>
      </c>
      <c r="T1362" s="95">
        <v>-4.8</v>
      </c>
      <c r="U1362" s="95">
        <v>0.03</v>
      </c>
      <c r="V1362" s="95">
        <v>0.97</v>
      </c>
      <c r="W1362" s="95">
        <v>0</v>
      </c>
      <c r="X1362" s="95"/>
      <c r="Y1362" s="95"/>
      <c r="Z1362" s="74" t="s">
        <v>1111</v>
      </c>
      <c r="AA1362" s="95">
        <v>0.35</v>
      </c>
      <c r="AB1362" s="95">
        <v>-0.01</v>
      </c>
      <c r="AC1362" s="74" t="s">
        <v>1111</v>
      </c>
      <c r="AD1362" s="95">
        <v>214475000</v>
      </c>
    </row>
    <row r="1363" spans="1:30" x14ac:dyDescent="0.2">
      <c r="A1363" s="74" t="s">
        <v>2472</v>
      </c>
      <c r="B1363" s="95">
        <v>37.43</v>
      </c>
      <c r="C1363" s="95"/>
      <c r="D1363" s="95">
        <v>14.68</v>
      </c>
      <c r="E1363" s="95">
        <v>3.46</v>
      </c>
      <c r="F1363" s="95">
        <v>1.25</v>
      </c>
      <c r="G1363" s="95">
        <v>55.64</v>
      </c>
      <c r="H1363" s="95">
        <v>15.96</v>
      </c>
      <c r="I1363" s="95">
        <v>8.6999999999999993</v>
      </c>
      <c r="J1363" s="95">
        <v>8.01</v>
      </c>
      <c r="K1363" s="95">
        <v>8.7100000000000009</v>
      </c>
      <c r="L1363" s="95">
        <v>0.7</v>
      </c>
      <c r="M1363" s="95">
        <v>0.3</v>
      </c>
      <c r="N1363" s="95">
        <v>1.28</v>
      </c>
      <c r="O1363" s="95">
        <v>16.260000000000002</v>
      </c>
      <c r="P1363" s="95">
        <v>-2.0699999999999998</v>
      </c>
      <c r="Q1363" s="95">
        <v>1.24</v>
      </c>
      <c r="R1363" s="95">
        <v>23.54</v>
      </c>
      <c r="S1363" s="95">
        <v>8.5</v>
      </c>
      <c r="T1363" s="95">
        <v>18.239999999999998</v>
      </c>
      <c r="U1363" s="95">
        <v>0.36</v>
      </c>
      <c r="V1363" s="95">
        <v>0.64</v>
      </c>
      <c r="W1363" s="95">
        <v>0.98</v>
      </c>
      <c r="X1363" s="95">
        <v>-3.15</v>
      </c>
      <c r="Y1363" s="95"/>
      <c r="Z1363" s="74" t="s">
        <v>1111</v>
      </c>
      <c r="AA1363" s="95">
        <v>10.83</v>
      </c>
      <c r="AB1363" s="95">
        <v>2.5499999999999998</v>
      </c>
      <c r="AC1363" s="74" t="s">
        <v>1111</v>
      </c>
      <c r="AD1363" s="95">
        <v>1240572434</v>
      </c>
    </row>
    <row r="1364" spans="1:30" x14ac:dyDescent="0.2">
      <c r="A1364" s="74" t="s">
        <v>2473</v>
      </c>
      <c r="B1364" s="95">
        <v>12.85</v>
      </c>
      <c r="C1364" s="95"/>
      <c r="D1364" s="95">
        <v>-17.39</v>
      </c>
      <c r="E1364" s="95">
        <v>55.42</v>
      </c>
      <c r="F1364" s="95">
        <v>1.6</v>
      </c>
      <c r="G1364" s="95"/>
      <c r="H1364" s="95"/>
      <c r="I1364" s="95"/>
      <c r="J1364" s="95">
        <v>-17.329999999999998</v>
      </c>
      <c r="K1364" s="95">
        <v>-17.3</v>
      </c>
      <c r="L1364" s="95">
        <v>0.03</v>
      </c>
      <c r="M1364" s="95">
        <v>-0.09</v>
      </c>
      <c r="N1364" s="95"/>
      <c r="O1364" s="95">
        <v>-172.85</v>
      </c>
      <c r="P1364" s="95">
        <v>-1.6</v>
      </c>
      <c r="Q1364" s="95">
        <v>0.24</v>
      </c>
      <c r="R1364" s="95">
        <v>-318.60000000000002</v>
      </c>
      <c r="S1364" s="95">
        <v>-9.18</v>
      </c>
      <c r="T1364" s="95">
        <v>-321.08</v>
      </c>
      <c r="U1364" s="95">
        <v>0.03</v>
      </c>
      <c r="V1364" s="95">
        <v>0.2</v>
      </c>
      <c r="W1364" s="95">
        <v>0</v>
      </c>
      <c r="X1364" s="95"/>
      <c r="Y1364" s="95"/>
      <c r="Z1364" s="74" t="s">
        <v>1111</v>
      </c>
      <c r="AA1364" s="95">
        <v>0.23</v>
      </c>
      <c r="AB1364" s="95">
        <v>-0.74</v>
      </c>
      <c r="AC1364" s="74" t="s">
        <v>1111</v>
      </c>
      <c r="AD1364" s="95">
        <v>277078125</v>
      </c>
    </row>
    <row r="1365" spans="1:30" x14ac:dyDescent="0.2">
      <c r="A1365" s="74" t="s">
        <v>2474</v>
      </c>
      <c r="B1365" s="95">
        <v>10.98</v>
      </c>
      <c r="C1365" s="95"/>
      <c r="D1365" s="95">
        <v>-2.16</v>
      </c>
      <c r="E1365" s="95">
        <v>63.14</v>
      </c>
      <c r="F1365" s="95">
        <v>1.37</v>
      </c>
      <c r="G1365" s="95"/>
      <c r="H1365" s="95"/>
      <c r="I1365" s="95"/>
      <c r="J1365" s="95">
        <v>-1.52</v>
      </c>
      <c r="K1365" s="95">
        <v>-1.6</v>
      </c>
      <c r="L1365" s="95">
        <v>-0.08</v>
      </c>
      <c r="M1365" s="95">
        <v>3.16</v>
      </c>
      <c r="N1365" s="95"/>
      <c r="O1365" s="95">
        <v>-178.25</v>
      </c>
      <c r="P1365" s="95">
        <v>-1.37</v>
      </c>
      <c r="Q1365" s="95">
        <v>0.3</v>
      </c>
      <c r="R1365" s="95">
        <v>-2929.54</v>
      </c>
      <c r="S1365" s="95">
        <v>-63.48</v>
      </c>
      <c r="T1365" s="95">
        <v>-1029.98</v>
      </c>
      <c r="U1365" s="95">
        <v>0.02</v>
      </c>
      <c r="V1365" s="95">
        <v>0.11</v>
      </c>
      <c r="W1365" s="95">
        <v>0</v>
      </c>
      <c r="X1365" s="95"/>
      <c r="Y1365" s="95"/>
      <c r="Z1365" s="74" t="s">
        <v>1111</v>
      </c>
      <c r="AA1365" s="95">
        <v>0.17</v>
      </c>
      <c r="AB1365" s="95">
        <v>-5.09</v>
      </c>
      <c r="AC1365" s="74" t="s">
        <v>1111</v>
      </c>
      <c r="AD1365" s="95">
        <v>315675000</v>
      </c>
    </row>
    <row r="1366" spans="1:30" x14ac:dyDescent="0.2">
      <c r="A1366" s="74" t="s">
        <v>2475</v>
      </c>
      <c r="B1366" s="95">
        <v>10.26</v>
      </c>
      <c r="C1366" s="95"/>
      <c r="D1366" s="95">
        <v>-2.0099999999999998</v>
      </c>
      <c r="E1366" s="95">
        <v>59</v>
      </c>
      <c r="F1366" s="95">
        <v>1.28</v>
      </c>
      <c r="G1366" s="95"/>
      <c r="H1366" s="95"/>
      <c r="I1366" s="95"/>
      <c r="J1366" s="95">
        <v>-1.42</v>
      </c>
      <c r="K1366" s="95">
        <v>-1.6</v>
      </c>
      <c r="L1366" s="95">
        <v>-0.08</v>
      </c>
      <c r="M1366" s="95">
        <v>3.16</v>
      </c>
      <c r="N1366" s="95"/>
      <c r="O1366" s="95">
        <v>-166.56</v>
      </c>
      <c r="P1366" s="95">
        <v>-1.28</v>
      </c>
      <c r="Q1366" s="95">
        <v>0.3</v>
      </c>
      <c r="R1366" s="95">
        <v>-2929.54</v>
      </c>
      <c r="S1366" s="95">
        <v>-63.48</v>
      </c>
      <c r="T1366" s="95">
        <v>-1029.98</v>
      </c>
      <c r="U1366" s="95">
        <v>0.02</v>
      </c>
      <c r="V1366" s="95">
        <v>0.11</v>
      </c>
      <c r="W1366" s="95">
        <v>0</v>
      </c>
      <c r="X1366" s="95"/>
      <c r="Y1366" s="95"/>
      <c r="Z1366" s="74" t="s">
        <v>1111</v>
      </c>
      <c r="AA1366" s="95">
        <v>0.17</v>
      </c>
      <c r="AB1366" s="95">
        <v>-5.09</v>
      </c>
      <c r="AC1366" s="74" t="s">
        <v>1111</v>
      </c>
      <c r="AD1366" s="95">
        <v>315675000</v>
      </c>
    </row>
    <row r="1367" spans="1:30" x14ac:dyDescent="0.2">
      <c r="A1367" s="74" t="s">
        <v>2476</v>
      </c>
      <c r="B1367" s="95">
        <v>1.84</v>
      </c>
      <c r="C1367" s="95"/>
      <c r="D1367" s="95">
        <v>-0.36</v>
      </c>
      <c r="E1367" s="95">
        <v>10.58</v>
      </c>
      <c r="F1367" s="95">
        <v>0.23</v>
      </c>
      <c r="G1367" s="95"/>
      <c r="H1367" s="95"/>
      <c r="I1367" s="95"/>
      <c r="J1367" s="95">
        <v>-0.26</v>
      </c>
      <c r="K1367" s="95">
        <v>-1.6</v>
      </c>
      <c r="L1367" s="95">
        <v>-0.08</v>
      </c>
      <c r="M1367" s="95">
        <v>3.16</v>
      </c>
      <c r="N1367" s="95"/>
      <c r="O1367" s="95">
        <v>-29.87</v>
      </c>
      <c r="P1367" s="95">
        <v>-0.23</v>
      </c>
      <c r="Q1367" s="95">
        <v>0.3</v>
      </c>
      <c r="R1367" s="95">
        <v>-2929.54</v>
      </c>
      <c r="S1367" s="95">
        <v>-63.48</v>
      </c>
      <c r="T1367" s="95">
        <v>-1029.98</v>
      </c>
      <c r="U1367" s="95">
        <v>0.02</v>
      </c>
      <c r="V1367" s="95">
        <v>0.11</v>
      </c>
      <c r="W1367" s="95">
        <v>0</v>
      </c>
      <c r="X1367" s="95"/>
      <c r="Y1367" s="95"/>
      <c r="Z1367" s="74" t="s">
        <v>1111</v>
      </c>
      <c r="AA1367" s="95">
        <v>0.17</v>
      </c>
      <c r="AB1367" s="95">
        <v>-5.09</v>
      </c>
      <c r="AC1367" s="74" t="s">
        <v>1111</v>
      </c>
      <c r="AD1367" s="95">
        <v>315675000</v>
      </c>
    </row>
    <row r="1368" spans="1:30" x14ac:dyDescent="0.2">
      <c r="A1368" s="74" t="s">
        <v>2477</v>
      </c>
      <c r="B1368" s="95">
        <v>115.34</v>
      </c>
      <c r="C1368" s="95">
        <v>1.63</v>
      </c>
      <c r="D1368" s="95">
        <v>6.65</v>
      </c>
      <c r="E1368" s="95">
        <v>2.5499999999999998</v>
      </c>
      <c r="F1368" s="95">
        <v>0.31</v>
      </c>
      <c r="G1368" s="95">
        <v>0</v>
      </c>
      <c r="H1368" s="95">
        <v>54.61</v>
      </c>
      <c r="I1368" s="95">
        <v>38.42</v>
      </c>
      <c r="J1368" s="95">
        <v>4.68</v>
      </c>
      <c r="K1368" s="95">
        <v>1.81</v>
      </c>
      <c r="L1368" s="95">
        <v>-2.87</v>
      </c>
      <c r="M1368" s="95">
        <v>-1.56</v>
      </c>
      <c r="N1368" s="95">
        <v>2.5499999999999998</v>
      </c>
      <c r="O1368" s="95"/>
      <c r="P1368" s="95">
        <v>-0.31</v>
      </c>
      <c r="Q1368" s="95"/>
      <c r="R1368" s="95">
        <v>38.33</v>
      </c>
      <c r="S1368" s="95">
        <v>4.68</v>
      </c>
      <c r="T1368" s="95">
        <v>42.89</v>
      </c>
      <c r="U1368" s="95">
        <v>0.12</v>
      </c>
      <c r="V1368" s="95">
        <v>0.88</v>
      </c>
      <c r="W1368" s="95">
        <v>0.12</v>
      </c>
      <c r="X1368" s="95">
        <v>5.31</v>
      </c>
      <c r="Y1368" s="95">
        <v>-12.67</v>
      </c>
      <c r="Z1368" s="74" t="s">
        <v>1111</v>
      </c>
      <c r="AA1368" s="95">
        <v>45.25</v>
      </c>
      <c r="AB1368" s="95">
        <v>17.350000000000001</v>
      </c>
      <c r="AC1368" s="74" t="s">
        <v>1111</v>
      </c>
      <c r="AD1368" s="95">
        <v>33803362772</v>
      </c>
    </row>
    <row r="1369" spans="1:30" x14ac:dyDescent="0.2">
      <c r="A1369" s="74" t="s">
        <v>2478</v>
      </c>
      <c r="B1369" s="95">
        <v>216.58</v>
      </c>
      <c r="C1369" s="95">
        <v>0.78</v>
      </c>
      <c r="D1369" s="95">
        <v>20.53</v>
      </c>
      <c r="E1369" s="95">
        <v>8.11</v>
      </c>
      <c r="F1369" s="95">
        <v>1.94</v>
      </c>
      <c r="G1369" s="95">
        <v>31.93</v>
      </c>
      <c r="H1369" s="95">
        <v>9.6999999999999993</v>
      </c>
      <c r="I1369" s="95">
        <v>7.19</v>
      </c>
      <c r="J1369" s="95">
        <v>15.22</v>
      </c>
      <c r="K1369" s="95">
        <v>16.329999999999998</v>
      </c>
      <c r="L1369" s="95">
        <v>1.1000000000000001</v>
      </c>
      <c r="M1369" s="95">
        <v>0.59</v>
      </c>
      <c r="N1369" s="95">
        <v>1.48</v>
      </c>
      <c r="O1369" s="95">
        <v>113.71</v>
      </c>
      <c r="P1369" s="95">
        <v>-2.54</v>
      </c>
      <c r="Q1369" s="95">
        <v>1.08</v>
      </c>
      <c r="R1369" s="95">
        <v>39.49</v>
      </c>
      <c r="S1369" s="95">
        <v>9.43</v>
      </c>
      <c r="T1369" s="95">
        <v>25.24</v>
      </c>
      <c r="U1369" s="95">
        <v>0.24</v>
      </c>
      <c r="V1369" s="95">
        <v>0.76</v>
      </c>
      <c r="W1369" s="95">
        <v>1.31</v>
      </c>
      <c r="X1369" s="95">
        <v>10.63</v>
      </c>
      <c r="Y1369" s="95">
        <v>17.91</v>
      </c>
      <c r="Z1369" s="74" t="s">
        <v>1111</v>
      </c>
      <c r="AA1369" s="95">
        <v>26.71</v>
      </c>
      <c r="AB1369" s="95">
        <v>10.55</v>
      </c>
      <c r="AC1369" s="74" t="s">
        <v>1111</v>
      </c>
      <c r="AD1369" s="95">
        <v>50182993770</v>
      </c>
    </row>
    <row r="1370" spans="1:30" x14ac:dyDescent="0.2">
      <c r="A1370" s="74" t="s">
        <v>2479</v>
      </c>
      <c r="B1370" s="95">
        <v>14.68</v>
      </c>
      <c r="C1370" s="95">
        <v>4.29</v>
      </c>
      <c r="D1370" s="95">
        <v>13.31</v>
      </c>
      <c r="E1370" s="95">
        <v>0.85</v>
      </c>
      <c r="F1370" s="95">
        <v>0.2</v>
      </c>
      <c r="G1370" s="95">
        <v>21.87</v>
      </c>
      <c r="H1370" s="95">
        <v>5.39</v>
      </c>
      <c r="I1370" s="95">
        <v>4.3</v>
      </c>
      <c r="J1370" s="95">
        <v>10.61</v>
      </c>
      <c r="K1370" s="95">
        <v>10.62</v>
      </c>
      <c r="L1370" s="95">
        <v>0.01</v>
      </c>
      <c r="M1370" s="95">
        <v>0</v>
      </c>
      <c r="N1370" s="95">
        <v>0.56999999999999995</v>
      </c>
      <c r="O1370" s="95"/>
      <c r="P1370" s="95">
        <v>-0.2</v>
      </c>
      <c r="Q1370" s="95"/>
      <c r="R1370" s="95">
        <v>6.42</v>
      </c>
      <c r="S1370" s="95">
        <v>1.53</v>
      </c>
      <c r="T1370" s="95">
        <v>5.82</v>
      </c>
      <c r="U1370" s="95">
        <v>0.24</v>
      </c>
      <c r="V1370" s="95">
        <v>0.76</v>
      </c>
      <c r="W1370" s="95">
        <v>0.36</v>
      </c>
      <c r="X1370" s="95">
        <v>4.0999999999999996</v>
      </c>
      <c r="Y1370" s="95">
        <v>20.27</v>
      </c>
      <c r="Z1370" s="74" t="s">
        <v>1111</v>
      </c>
      <c r="AA1370" s="95">
        <v>17.18</v>
      </c>
      <c r="AB1370" s="95">
        <v>1.1000000000000001</v>
      </c>
      <c r="AC1370" s="74" t="s">
        <v>1111</v>
      </c>
      <c r="AD1370" s="95">
        <v>459914124</v>
      </c>
    </row>
    <row r="1371" spans="1:30" x14ac:dyDescent="0.2">
      <c r="A1371" s="74" t="s">
        <v>2480</v>
      </c>
      <c r="B1371" s="95">
        <v>13.43</v>
      </c>
      <c r="C1371" s="95">
        <v>6.29</v>
      </c>
      <c r="D1371" s="95">
        <v>12.18</v>
      </c>
      <c r="E1371" s="95">
        <v>0.78</v>
      </c>
      <c r="F1371" s="95">
        <v>0.19</v>
      </c>
      <c r="G1371" s="95">
        <v>21.87</v>
      </c>
      <c r="H1371" s="95">
        <v>5.39</v>
      </c>
      <c r="I1371" s="95">
        <v>4.3</v>
      </c>
      <c r="J1371" s="95">
        <v>9.7100000000000009</v>
      </c>
      <c r="K1371" s="95">
        <v>10.62</v>
      </c>
      <c r="L1371" s="95">
        <v>0.01</v>
      </c>
      <c r="M1371" s="95">
        <v>0</v>
      </c>
      <c r="N1371" s="95">
        <v>0.52</v>
      </c>
      <c r="O1371" s="95"/>
      <c r="P1371" s="95">
        <v>-0.19</v>
      </c>
      <c r="Q1371" s="95"/>
      <c r="R1371" s="95">
        <v>6.42</v>
      </c>
      <c r="S1371" s="95">
        <v>1.53</v>
      </c>
      <c r="T1371" s="95">
        <v>5.82</v>
      </c>
      <c r="U1371" s="95">
        <v>0.24</v>
      </c>
      <c r="V1371" s="95">
        <v>0.76</v>
      </c>
      <c r="W1371" s="95">
        <v>0.36</v>
      </c>
      <c r="X1371" s="95">
        <v>4.0999999999999996</v>
      </c>
      <c r="Y1371" s="95">
        <v>20.27</v>
      </c>
      <c r="Z1371" s="74" t="s">
        <v>1111</v>
      </c>
      <c r="AA1371" s="95">
        <v>17.18</v>
      </c>
      <c r="AB1371" s="95">
        <v>1.1000000000000001</v>
      </c>
      <c r="AC1371" s="74" t="s">
        <v>1111</v>
      </c>
      <c r="AD1371" s="95">
        <v>459914124</v>
      </c>
    </row>
    <row r="1372" spans="1:30" x14ac:dyDescent="0.2">
      <c r="A1372" s="74" t="s">
        <v>2481</v>
      </c>
      <c r="B1372" s="95">
        <v>22.62</v>
      </c>
      <c r="C1372" s="95"/>
      <c r="D1372" s="95">
        <v>75.08</v>
      </c>
      <c r="E1372" s="95">
        <v>1.65</v>
      </c>
      <c r="F1372" s="95">
        <v>1.26</v>
      </c>
      <c r="G1372" s="95">
        <v>54</v>
      </c>
      <c r="H1372" s="95">
        <v>3.37</v>
      </c>
      <c r="I1372" s="95">
        <v>3.36</v>
      </c>
      <c r="J1372" s="95">
        <v>74.87</v>
      </c>
      <c r="K1372" s="95">
        <v>64.62</v>
      </c>
      <c r="L1372" s="95">
        <v>-10.26</v>
      </c>
      <c r="M1372" s="95">
        <v>-0.23</v>
      </c>
      <c r="N1372" s="95">
        <v>2.52</v>
      </c>
      <c r="O1372" s="95">
        <v>4.1500000000000004</v>
      </c>
      <c r="P1372" s="95">
        <v>-2.09</v>
      </c>
      <c r="Q1372" s="95">
        <v>4.18</v>
      </c>
      <c r="R1372" s="95">
        <v>2.19</v>
      </c>
      <c r="S1372" s="95">
        <v>1.67</v>
      </c>
      <c r="T1372" s="95">
        <v>1.74</v>
      </c>
      <c r="U1372" s="95">
        <v>0.76</v>
      </c>
      <c r="V1372" s="95">
        <v>0.24</v>
      </c>
      <c r="W1372" s="95">
        <v>0.5</v>
      </c>
      <c r="X1372" s="95">
        <v>8.74</v>
      </c>
      <c r="Y1372" s="95">
        <v>-9.11</v>
      </c>
      <c r="Z1372" s="74" t="s">
        <v>1111</v>
      </c>
      <c r="AA1372" s="95">
        <v>13.73</v>
      </c>
      <c r="AB1372" s="95">
        <v>0.3</v>
      </c>
      <c r="AC1372" s="74" t="s">
        <v>1111</v>
      </c>
      <c r="AD1372" s="95">
        <v>778245624</v>
      </c>
    </row>
    <row r="1373" spans="1:30" x14ac:dyDescent="0.2">
      <c r="A1373" s="74" t="s">
        <v>2482</v>
      </c>
      <c r="B1373" s="95">
        <v>1</v>
      </c>
      <c r="C1373" s="95"/>
      <c r="D1373" s="95">
        <v>2.19</v>
      </c>
      <c r="E1373" s="95">
        <v>0.94</v>
      </c>
      <c r="F1373" s="95">
        <v>0.56999999999999995</v>
      </c>
      <c r="G1373" s="95">
        <v>37.43</v>
      </c>
      <c r="H1373" s="95">
        <v>193.6</v>
      </c>
      <c r="I1373" s="95">
        <v>193.66</v>
      </c>
      <c r="J1373" s="95">
        <v>2.19</v>
      </c>
      <c r="K1373" s="95">
        <v>1.45</v>
      </c>
      <c r="L1373" s="95">
        <v>-0.74</v>
      </c>
      <c r="M1373" s="95">
        <v>-0.32</v>
      </c>
      <c r="N1373" s="95">
        <v>4.24</v>
      </c>
      <c r="O1373" s="95">
        <v>1.52</v>
      </c>
      <c r="P1373" s="95">
        <v>-2.0499999999999998</v>
      </c>
      <c r="Q1373" s="95">
        <v>2.1</v>
      </c>
      <c r="R1373" s="95">
        <v>42.82</v>
      </c>
      <c r="S1373" s="95">
        <v>26.21</v>
      </c>
      <c r="T1373" s="95">
        <v>30.25</v>
      </c>
      <c r="U1373" s="95">
        <v>0.61</v>
      </c>
      <c r="V1373" s="95">
        <v>0.39</v>
      </c>
      <c r="W1373" s="95">
        <v>0.14000000000000001</v>
      </c>
      <c r="X1373" s="95">
        <v>-12.09</v>
      </c>
      <c r="Y1373" s="95"/>
      <c r="Z1373" s="74" t="s">
        <v>1111</v>
      </c>
      <c r="AA1373" s="95">
        <v>1.07</v>
      </c>
      <c r="AB1373" s="95">
        <v>0.46</v>
      </c>
      <c r="AC1373" s="74" t="s">
        <v>1111</v>
      </c>
      <c r="AD1373" s="95">
        <v>52702900</v>
      </c>
    </row>
    <row r="1374" spans="1:30" x14ac:dyDescent="0.2">
      <c r="A1374" s="74" t="s">
        <v>2483</v>
      </c>
      <c r="B1374" s="95">
        <v>9.26</v>
      </c>
      <c r="C1374" s="95"/>
      <c r="D1374" s="95">
        <v>5.59</v>
      </c>
      <c r="E1374" s="95">
        <v>-7.91</v>
      </c>
      <c r="F1374" s="95">
        <v>1.1499999999999999</v>
      </c>
      <c r="G1374" s="95"/>
      <c r="H1374" s="95"/>
      <c r="I1374" s="95"/>
      <c r="J1374" s="95">
        <v>5.51</v>
      </c>
      <c r="K1374" s="95">
        <v>5.5</v>
      </c>
      <c r="L1374" s="95">
        <v>-0.01</v>
      </c>
      <c r="M1374" s="95"/>
      <c r="N1374" s="95"/>
      <c r="O1374" s="95">
        <v>-148.07</v>
      </c>
      <c r="P1374" s="95">
        <v>-1.1599999999999999</v>
      </c>
      <c r="Q1374" s="95">
        <v>0.24</v>
      </c>
      <c r="R1374" s="95">
        <v>-141.62</v>
      </c>
      <c r="S1374" s="95">
        <v>20.67</v>
      </c>
      <c r="T1374" s="95">
        <v>-143.6</v>
      </c>
      <c r="U1374" s="95">
        <v>-0.15</v>
      </c>
      <c r="V1374" s="95">
        <v>0.15</v>
      </c>
      <c r="W1374" s="95">
        <v>0</v>
      </c>
      <c r="X1374" s="95"/>
      <c r="Y1374" s="95"/>
      <c r="Z1374" s="74" t="s">
        <v>1111</v>
      </c>
      <c r="AA1374" s="95">
        <v>-1.17</v>
      </c>
      <c r="AB1374" s="95">
        <v>1.66</v>
      </c>
      <c r="AC1374" s="74" t="s">
        <v>1111</v>
      </c>
      <c r="AD1374" s="95">
        <v>798675000</v>
      </c>
    </row>
    <row r="1375" spans="1:30" x14ac:dyDescent="0.2">
      <c r="A1375" s="74" t="s">
        <v>2484</v>
      </c>
      <c r="B1375" s="95">
        <v>9.5399999999999991</v>
      </c>
      <c r="C1375" s="95"/>
      <c r="D1375" s="95">
        <v>5.76</v>
      </c>
      <c r="E1375" s="95">
        <v>-8.15</v>
      </c>
      <c r="F1375" s="95">
        <v>1.19</v>
      </c>
      <c r="G1375" s="95"/>
      <c r="H1375" s="95"/>
      <c r="I1375" s="95"/>
      <c r="J1375" s="95">
        <v>5.68</v>
      </c>
      <c r="K1375" s="95">
        <v>5.5</v>
      </c>
      <c r="L1375" s="95">
        <v>-0.01</v>
      </c>
      <c r="M1375" s="95"/>
      <c r="N1375" s="95"/>
      <c r="O1375" s="95">
        <v>-152.54</v>
      </c>
      <c r="P1375" s="95">
        <v>-1.19</v>
      </c>
      <c r="Q1375" s="95">
        <v>0.24</v>
      </c>
      <c r="R1375" s="95">
        <v>-141.62</v>
      </c>
      <c r="S1375" s="95">
        <v>20.67</v>
      </c>
      <c r="T1375" s="95">
        <v>-143.6</v>
      </c>
      <c r="U1375" s="95">
        <v>-0.15</v>
      </c>
      <c r="V1375" s="95">
        <v>0.15</v>
      </c>
      <c r="W1375" s="95">
        <v>0</v>
      </c>
      <c r="X1375" s="95"/>
      <c r="Y1375" s="95"/>
      <c r="Z1375" s="74" t="s">
        <v>1111</v>
      </c>
      <c r="AA1375" s="95">
        <v>-1.17</v>
      </c>
      <c r="AB1375" s="95">
        <v>1.66</v>
      </c>
      <c r="AC1375" s="74" t="s">
        <v>1111</v>
      </c>
      <c r="AD1375" s="95">
        <v>798675000</v>
      </c>
    </row>
    <row r="1376" spans="1:30" x14ac:dyDescent="0.2">
      <c r="A1376" s="74" t="s">
        <v>2485</v>
      </c>
      <c r="B1376" s="95">
        <v>1.63</v>
      </c>
      <c r="C1376" s="95"/>
      <c r="D1376" s="95">
        <v>0.98</v>
      </c>
      <c r="E1376" s="95">
        <v>-1.39</v>
      </c>
      <c r="F1376" s="95">
        <v>0.2</v>
      </c>
      <c r="G1376" s="95"/>
      <c r="H1376" s="95"/>
      <c r="I1376" s="95"/>
      <c r="J1376" s="95">
        <v>0.97</v>
      </c>
      <c r="K1376" s="95">
        <v>5.5</v>
      </c>
      <c r="L1376" s="95">
        <v>-0.01</v>
      </c>
      <c r="M1376" s="95"/>
      <c r="N1376" s="95"/>
      <c r="O1376" s="95">
        <v>-26.06</v>
      </c>
      <c r="P1376" s="95">
        <v>-0.2</v>
      </c>
      <c r="Q1376" s="95">
        <v>0.24</v>
      </c>
      <c r="R1376" s="95">
        <v>-141.62</v>
      </c>
      <c r="S1376" s="95">
        <v>20.67</v>
      </c>
      <c r="T1376" s="95">
        <v>-143.6</v>
      </c>
      <c r="U1376" s="95">
        <v>-0.15</v>
      </c>
      <c r="V1376" s="95">
        <v>0.15</v>
      </c>
      <c r="W1376" s="95">
        <v>0</v>
      </c>
      <c r="X1376" s="95"/>
      <c r="Y1376" s="95"/>
      <c r="Z1376" s="74" t="s">
        <v>1111</v>
      </c>
      <c r="AA1376" s="95">
        <v>-1.17</v>
      </c>
      <c r="AB1376" s="95">
        <v>1.66</v>
      </c>
      <c r="AC1376" s="74" t="s">
        <v>1111</v>
      </c>
      <c r="AD1376" s="95">
        <v>798675000</v>
      </c>
    </row>
    <row r="1377" spans="1:30" x14ac:dyDescent="0.2">
      <c r="A1377" s="74" t="s">
        <v>2486</v>
      </c>
      <c r="B1377" s="95">
        <v>10.199999999999999</v>
      </c>
      <c r="C1377" s="95"/>
      <c r="D1377" s="95">
        <v>-89.22</v>
      </c>
      <c r="E1377" s="95">
        <v>-28.91</v>
      </c>
      <c r="F1377" s="95">
        <v>1.29</v>
      </c>
      <c r="G1377" s="95"/>
      <c r="H1377" s="95"/>
      <c r="I1377" s="95"/>
      <c r="J1377" s="95">
        <v>-89.22</v>
      </c>
      <c r="K1377" s="95">
        <v>-88.93</v>
      </c>
      <c r="L1377" s="95">
        <v>0.28999999999999998</v>
      </c>
      <c r="M1377" s="95"/>
      <c r="N1377" s="95"/>
      <c r="O1377" s="95">
        <v>-128.83000000000001</v>
      </c>
      <c r="P1377" s="95">
        <v>-1.3</v>
      </c>
      <c r="Q1377" s="95">
        <v>0.41</v>
      </c>
      <c r="R1377" s="95">
        <v>-32.4</v>
      </c>
      <c r="S1377" s="95">
        <v>-1.45</v>
      </c>
      <c r="T1377" s="95">
        <v>32.4</v>
      </c>
      <c r="U1377" s="95">
        <v>-0.04</v>
      </c>
      <c r="V1377" s="95">
        <v>0.05</v>
      </c>
      <c r="W1377" s="95">
        <v>0</v>
      </c>
      <c r="X1377" s="95"/>
      <c r="Y1377" s="95"/>
      <c r="Z1377" s="74" t="s">
        <v>1111</v>
      </c>
      <c r="AA1377" s="95">
        <v>-0.35</v>
      </c>
      <c r="AB1377" s="95">
        <v>-0.11</v>
      </c>
      <c r="AC1377" s="74" t="s">
        <v>1111</v>
      </c>
      <c r="AD1377" s="95">
        <v>359570400</v>
      </c>
    </row>
    <row r="1378" spans="1:30" x14ac:dyDescent="0.2">
      <c r="A1378" s="74" t="s">
        <v>2487</v>
      </c>
      <c r="B1378" s="95">
        <v>138.30000000000001</v>
      </c>
      <c r="C1378" s="95">
        <v>1.79</v>
      </c>
      <c r="D1378" s="95">
        <v>7.77</v>
      </c>
      <c r="E1378" s="95">
        <v>2.65</v>
      </c>
      <c r="F1378" s="95">
        <v>1.25</v>
      </c>
      <c r="G1378" s="95">
        <v>40.299999999999997</v>
      </c>
      <c r="H1378" s="95">
        <v>27.23</v>
      </c>
      <c r="I1378" s="95">
        <v>19.77</v>
      </c>
      <c r="J1378" s="95">
        <v>5.64</v>
      </c>
      <c r="K1378" s="95">
        <v>6.64</v>
      </c>
      <c r="L1378" s="95">
        <v>1</v>
      </c>
      <c r="M1378" s="95">
        <v>0.47</v>
      </c>
      <c r="N1378" s="95">
        <v>1.54</v>
      </c>
      <c r="O1378" s="95">
        <v>15.49</v>
      </c>
      <c r="P1378" s="95">
        <v>-1.58</v>
      </c>
      <c r="Q1378" s="95">
        <v>1.62</v>
      </c>
      <c r="R1378" s="95">
        <v>34.17</v>
      </c>
      <c r="S1378" s="95">
        <v>16.09</v>
      </c>
      <c r="T1378" s="95">
        <v>22.44</v>
      </c>
      <c r="U1378" s="95">
        <v>0.47</v>
      </c>
      <c r="V1378" s="95">
        <v>0.52</v>
      </c>
      <c r="W1378" s="95">
        <v>0.81</v>
      </c>
      <c r="X1378" s="95">
        <v>4.72</v>
      </c>
      <c r="Y1378" s="95">
        <v>15.18</v>
      </c>
      <c r="Z1378" s="74" t="s">
        <v>1111</v>
      </c>
      <c r="AA1378" s="95">
        <v>52.11</v>
      </c>
      <c r="AB1378" s="95">
        <v>17.8</v>
      </c>
      <c r="AC1378" s="74" t="s">
        <v>1111</v>
      </c>
      <c r="AD1378" s="95">
        <v>16965924840</v>
      </c>
    </row>
    <row r="1379" spans="1:30" x14ac:dyDescent="0.2">
      <c r="A1379" s="74" t="s">
        <v>2488</v>
      </c>
      <c r="B1379" s="95">
        <v>91.09</v>
      </c>
      <c r="C1379" s="95">
        <v>0.91</v>
      </c>
      <c r="D1379" s="95">
        <v>7.78</v>
      </c>
      <c r="E1379" s="95">
        <v>2.1800000000000002</v>
      </c>
      <c r="F1379" s="95">
        <v>1.35</v>
      </c>
      <c r="G1379" s="95">
        <v>28.35</v>
      </c>
      <c r="H1379" s="95">
        <v>19.29</v>
      </c>
      <c r="I1379" s="95">
        <v>15.03</v>
      </c>
      <c r="J1379" s="95">
        <v>6.06</v>
      </c>
      <c r="K1379" s="95">
        <v>6.47</v>
      </c>
      <c r="L1379" s="95">
        <v>0.41</v>
      </c>
      <c r="M1379" s="95">
        <v>0.15</v>
      </c>
      <c r="N1379" s="95">
        <v>1.17</v>
      </c>
      <c r="O1379" s="95"/>
      <c r="P1379" s="95">
        <v>-1.35</v>
      </c>
      <c r="Q1379" s="95"/>
      <c r="R1379" s="95">
        <v>28.05</v>
      </c>
      <c r="S1379" s="95">
        <v>17.39</v>
      </c>
      <c r="T1379" s="95">
        <v>20.65</v>
      </c>
      <c r="U1379" s="95">
        <v>0.62</v>
      </c>
      <c r="V1379" s="95">
        <v>0.38</v>
      </c>
      <c r="W1379" s="95">
        <v>1.1599999999999999</v>
      </c>
      <c r="X1379" s="95">
        <v>17.97</v>
      </c>
      <c r="Y1379" s="95">
        <v>36.340000000000003</v>
      </c>
      <c r="Z1379" s="74" t="s">
        <v>1111</v>
      </c>
      <c r="AA1379" s="95">
        <v>41.75</v>
      </c>
      <c r="AB1379" s="95">
        <v>11.71</v>
      </c>
      <c r="AC1379" s="74" t="s">
        <v>1111</v>
      </c>
      <c r="AD1379" s="95">
        <v>32476272155</v>
      </c>
    </row>
    <row r="1380" spans="1:30" x14ac:dyDescent="0.2">
      <c r="A1380" s="74" t="s">
        <v>2489</v>
      </c>
      <c r="B1380" s="95">
        <v>180.9</v>
      </c>
      <c r="C1380" s="95">
        <v>12.71</v>
      </c>
      <c r="D1380" s="95">
        <v>8.1300000000000008</v>
      </c>
      <c r="E1380" s="95">
        <v>2.52</v>
      </c>
      <c r="F1380" s="95">
        <v>1.81</v>
      </c>
      <c r="G1380" s="95">
        <v>100</v>
      </c>
      <c r="H1380" s="95">
        <v>56.25</v>
      </c>
      <c r="I1380" s="95">
        <v>40.51</v>
      </c>
      <c r="J1380" s="95">
        <v>5.86</v>
      </c>
      <c r="K1380" s="95">
        <v>4.8499999999999996</v>
      </c>
      <c r="L1380" s="95">
        <v>-1.01</v>
      </c>
      <c r="M1380" s="95">
        <v>-0.43</v>
      </c>
      <c r="N1380" s="95">
        <v>3.29</v>
      </c>
      <c r="O1380" s="95"/>
      <c r="P1380" s="95">
        <v>-1.81</v>
      </c>
      <c r="Q1380" s="95"/>
      <c r="R1380" s="95">
        <v>30.94</v>
      </c>
      <c r="S1380" s="95">
        <v>22.28</v>
      </c>
      <c r="T1380" s="95">
        <v>31.87</v>
      </c>
      <c r="U1380" s="95">
        <v>0.72</v>
      </c>
      <c r="V1380" s="95">
        <v>0.24</v>
      </c>
      <c r="W1380" s="95">
        <v>0.55000000000000004</v>
      </c>
      <c r="X1380" s="95">
        <v>0.31</v>
      </c>
      <c r="Y1380" s="95">
        <v>0.84</v>
      </c>
      <c r="Z1380" s="74" t="s">
        <v>1111</v>
      </c>
      <c r="AA1380" s="95">
        <v>71.900000000000006</v>
      </c>
      <c r="AB1380" s="95">
        <v>22.25</v>
      </c>
      <c r="AC1380" s="74" t="s">
        <v>1111</v>
      </c>
      <c r="AD1380" s="95">
        <v>573760530</v>
      </c>
    </row>
    <row r="1381" spans="1:30" x14ac:dyDescent="0.2">
      <c r="A1381" s="74" t="s">
        <v>2490</v>
      </c>
      <c r="B1381" s="95">
        <v>276.86</v>
      </c>
      <c r="C1381" s="95">
        <v>0.3</v>
      </c>
      <c r="D1381" s="95">
        <v>34.58</v>
      </c>
      <c r="E1381" s="95">
        <v>4.55</v>
      </c>
      <c r="F1381" s="95">
        <v>2.4</v>
      </c>
      <c r="G1381" s="95">
        <v>60.44</v>
      </c>
      <c r="H1381" s="95">
        <v>24.67</v>
      </c>
      <c r="I1381" s="95">
        <v>20.39</v>
      </c>
      <c r="J1381" s="95">
        <v>28.57</v>
      </c>
      <c r="K1381" s="95">
        <v>31.63</v>
      </c>
      <c r="L1381" s="95">
        <v>3.04</v>
      </c>
      <c r="M1381" s="95">
        <v>0.48</v>
      </c>
      <c r="N1381" s="95">
        <v>7.05</v>
      </c>
      <c r="O1381" s="95">
        <v>56.22</v>
      </c>
      <c r="P1381" s="95">
        <v>-2.76</v>
      </c>
      <c r="Q1381" s="95">
        <v>1.48</v>
      </c>
      <c r="R1381" s="95">
        <v>13.16</v>
      </c>
      <c r="S1381" s="95">
        <v>6.94</v>
      </c>
      <c r="T1381" s="95">
        <v>8.4600000000000009</v>
      </c>
      <c r="U1381" s="95">
        <v>0.53</v>
      </c>
      <c r="V1381" s="95">
        <v>0.47</v>
      </c>
      <c r="W1381" s="95">
        <v>0.34</v>
      </c>
      <c r="X1381" s="95">
        <v>9.07</v>
      </c>
      <c r="Y1381" s="95">
        <v>1.66</v>
      </c>
      <c r="Z1381" s="74" t="s">
        <v>1111</v>
      </c>
      <c r="AA1381" s="95">
        <v>60.82</v>
      </c>
      <c r="AB1381" s="95">
        <v>8.01</v>
      </c>
      <c r="AC1381" s="74" t="s">
        <v>1111</v>
      </c>
      <c r="AD1381" s="95">
        <v>197966384376</v>
      </c>
    </row>
    <row r="1382" spans="1:30" x14ac:dyDescent="0.2">
      <c r="A1382" s="74" t="s">
        <v>2491</v>
      </c>
      <c r="B1382" s="95">
        <v>4.7699999999999996</v>
      </c>
      <c r="C1382" s="95">
        <v>2.73</v>
      </c>
      <c r="D1382" s="95">
        <v>11.25</v>
      </c>
      <c r="E1382" s="95">
        <v>0.73</v>
      </c>
      <c r="F1382" s="95">
        <v>0.48</v>
      </c>
      <c r="G1382" s="95">
        <v>59.69</v>
      </c>
      <c r="H1382" s="95">
        <v>22.13</v>
      </c>
      <c r="I1382" s="95">
        <v>18.309999999999999</v>
      </c>
      <c r="J1382" s="95">
        <v>9.31</v>
      </c>
      <c r="K1382" s="95">
        <v>14.74</v>
      </c>
      <c r="L1382" s="95">
        <v>5.43</v>
      </c>
      <c r="M1382" s="95">
        <v>0.43</v>
      </c>
      <c r="N1382" s="95">
        <v>2.06</v>
      </c>
      <c r="O1382" s="95">
        <v>9.09</v>
      </c>
      <c r="P1382" s="95">
        <v>-0.52</v>
      </c>
      <c r="Q1382" s="95">
        <v>3.33</v>
      </c>
      <c r="R1382" s="95">
        <v>6.51</v>
      </c>
      <c r="S1382" s="95">
        <v>4.28</v>
      </c>
      <c r="T1382" s="95">
        <v>5.3</v>
      </c>
      <c r="U1382" s="95">
        <v>0.66</v>
      </c>
      <c r="V1382" s="95">
        <v>0.34</v>
      </c>
      <c r="W1382" s="95">
        <v>0.23</v>
      </c>
      <c r="X1382" s="95">
        <v>13.61</v>
      </c>
      <c r="Y1382" s="95">
        <v>20.39</v>
      </c>
      <c r="Z1382" s="74" t="s">
        <v>1111</v>
      </c>
      <c r="AA1382" s="95">
        <v>6.52</v>
      </c>
      <c r="AB1382" s="95">
        <v>0.42</v>
      </c>
      <c r="AC1382" s="74" t="s">
        <v>1111</v>
      </c>
      <c r="AD1382" s="95">
        <v>795101283</v>
      </c>
    </row>
    <row r="1383" spans="1:30" x14ac:dyDescent="0.2">
      <c r="A1383" s="74" t="s">
        <v>2492</v>
      </c>
      <c r="B1383" s="95">
        <v>5.2</v>
      </c>
      <c r="C1383" s="95"/>
      <c r="D1383" s="95">
        <v>-9.2100000000000009</v>
      </c>
      <c r="E1383" s="95">
        <v>2.14</v>
      </c>
      <c r="F1383" s="95">
        <v>1.18</v>
      </c>
      <c r="G1383" s="95">
        <v>86.97</v>
      </c>
      <c r="H1383" s="95">
        <v>0.89</v>
      </c>
      <c r="I1383" s="95">
        <v>-23.44</v>
      </c>
      <c r="J1383" s="95">
        <v>243.73</v>
      </c>
      <c r="K1383" s="95">
        <v>257.17</v>
      </c>
      <c r="L1383" s="95">
        <v>13.44</v>
      </c>
      <c r="M1383" s="95">
        <v>0.12</v>
      </c>
      <c r="N1383" s="95">
        <v>2.16</v>
      </c>
      <c r="O1383" s="95">
        <v>-6.92</v>
      </c>
      <c r="P1383" s="95">
        <v>-1.32</v>
      </c>
      <c r="Q1383" s="95">
        <v>0.39</v>
      </c>
      <c r="R1383" s="95">
        <v>-23.28</v>
      </c>
      <c r="S1383" s="95">
        <v>-12.77</v>
      </c>
      <c r="T1383" s="95">
        <v>0.08</v>
      </c>
      <c r="U1383" s="95">
        <v>0.55000000000000004</v>
      </c>
      <c r="V1383" s="95">
        <v>0.45</v>
      </c>
      <c r="W1383" s="95">
        <v>0.54</v>
      </c>
      <c r="X1383" s="95">
        <v>-12.03</v>
      </c>
      <c r="Y1383" s="95"/>
      <c r="Z1383" s="74" t="s">
        <v>1111</v>
      </c>
      <c r="AA1383" s="95">
        <v>2.4300000000000002</v>
      </c>
      <c r="AB1383" s="95">
        <v>-0.56000000000000005</v>
      </c>
      <c r="AC1383" s="74" t="s">
        <v>1111</v>
      </c>
      <c r="AD1383" s="95">
        <v>257618920</v>
      </c>
    </row>
    <row r="1384" spans="1:30" x14ac:dyDescent="0.2">
      <c r="A1384" s="74" t="s">
        <v>2493</v>
      </c>
      <c r="B1384" s="95">
        <v>4.76</v>
      </c>
      <c r="C1384" s="95"/>
      <c r="D1384" s="95">
        <v>753.79</v>
      </c>
      <c r="E1384" s="95">
        <v>-2.11</v>
      </c>
      <c r="F1384" s="95">
        <v>0.93</v>
      </c>
      <c r="G1384" s="95">
        <v>10.83</v>
      </c>
      <c r="H1384" s="95">
        <v>-15.78</v>
      </c>
      <c r="I1384" s="95">
        <v>0.46</v>
      </c>
      <c r="J1384" s="95">
        <v>-22.16</v>
      </c>
      <c r="K1384" s="95">
        <v>-15.24</v>
      </c>
      <c r="L1384" s="95">
        <v>6.92</v>
      </c>
      <c r="M1384" s="95"/>
      <c r="N1384" s="95">
        <v>3.5</v>
      </c>
      <c r="O1384" s="95">
        <v>3.63</v>
      </c>
      <c r="P1384" s="95">
        <v>-1.56</v>
      </c>
      <c r="Q1384" s="95">
        <v>2.76</v>
      </c>
      <c r="R1384" s="95">
        <v>-0.28000000000000003</v>
      </c>
      <c r="S1384" s="95">
        <v>0.12</v>
      </c>
      <c r="T1384" s="95">
        <v>9.91</v>
      </c>
      <c r="U1384" s="95">
        <v>-0.44</v>
      </c>
      <c r="V1384" s="95">
        <v>1.44</v>
      </c>
      <c r="W1384" s="95">
        <v>0.27</v>
      </c>
      <c r="X1384" s="95"/>
      <c r="Y1384" s="95"/>
      <c r="Z1384" s="74" t="s">
        <v>1111</v>
      </c>
      <c r="AA1384" s="95">
        <v>-2.25</v>
      </c>
      <c r="AB1384" s="95">
        <v>0.01</v>
      </c>
      <c r="AC1384" s="74" t="s">
        <v>1111</v>
      </c>
      <c r="AD1384" s="95">
        <v>22503784408</v>
      </c>
    </row>
    <row r="1385" spans="1:30" x14ac:dyDescent="0.2">
      <c r="A1385" s="74" t="s">
        <v>2494</v>
      </c>
      <c r="B1385" s="95">
        <v>66.59</v>
      </c>
      <c r="C1385" s="95">
        <v>0.6</v>
      </c>
      <c r="D1385" s="95">
        <v>15.37</v>
      </c>
      <c r="E1385" s="95">
        <v>-4.51</v>
      </c>
      <c r="F1385" s="95">
        <v>0.6</v>
      </c>
      <c r="G1385" s="95">
        <v>40.130000000000003</v>
      </c>
      <c r="H1385" s="95">
        <v>18.45</v>
      </c>
      <c r="I1385" s="95">
        <v>8.65</v>
      </c>
      <c r="J1385" s="95">
        <v>7.2</v>
      </c>
      <c r="K1385" s="95">
        <v>13.38</v>
      </c>
      <c r="L1385" s="95">
        <v>6.17</v>
      </c>
      <c r="M1385" s="95"/>
      <c r="N1385" s="95">
        <v>1.33</v>
      </c>
      <c r="O1385" s="95">
        <v>7.71</v>
      </c>
      <c r="P1385" s="95">
        <v>-0.8</v>
      </c>
      <c r="Q1385" s="95">
        <v>1.43</v>
      </c>
      <c r="R1385" s="95">
        <v>-29.33</v>
      </c>
      <c r="S1385" s="95">
        <v>3.88</v>
      </c>
      <c r="T1385" s="95">
        <v>12.97</v>
      </c>
      <c r="U1385" s="95">
        <v>-0.13</v>
      </c>
      <c r="V1385" s="95">
        <v>1.1299999999999999</v>
      </c>
      <c r="W1385" s="95">
        <v>0.45</v>
      </c>
      <c r="X1385" s="95">
        <v>0.24</v>
      </c>
      <c r="Y1385" s="95"/>
      <c r="Z1385" s="74" t="s">
        <v>1111</v>
      </c>
      <c r="AA1385" s="95">
        <v>-14.77</v>
      </c>
      <c r="AB1385" s="95">
        <v>4.33</v>
      </c>
      <c r="AC1385" s="74" t="s">
        <v>1111</v>
      </c>
      <c r="AD1385" s="95">
        <v>1146480030</v>
      </c>
    </row>
    <row r="1386" spans="1:30" x14ac:dyDescent="0.2">
      <c r="A1386" s="74" t="s">
        <v>2495</v>
      </c>
      <c r="B1386" s="95">
        <v>89.09</v>
      </c>
      <c r="C1386" s="95"/>
      <c r="D1386" s="95">
        <v>20.78</v>
      </c>
      <c r="E1386" s="95">
        <v>3.47</v>
      </c>
      <c r="F1386" s="95">
        <v>1.96</v>
      </c>
      <c r="G1386" s="95">
        <v>35.950000000000003</v>
      </c>
      <c r="H1386" s="95">
        <v>15.08</v>
      </c>
      <c r="I1386" s="95">
        <v>11.52</v>
      </c>
      <c r="J1386" s="95">
        <v>15.87</v>
      </c>
      <c r="K1386" s="95">
        <v>15.71</v>
      </c>
      <c r="L1386" s="95">
        <v>-0.16</v>
      </c>
      <c r="M1386" s="95">
        <v>-0.03</v>
      </c>
      <c r="N1386" s="95">
        <v>2.39</v>
      </c>
      <c r="O1386" s="95">
        <v>6.48</v>
      </c>
      <c r="P1386" s="95">
        <v>-4.0999999999999996</v>
      </c>
      <c r="Q1386" s="95">
        <v>2.39</v>
      </c>
      <c r="R1386" s="95">
        <v>16.690000000000001</v>
      </c>
      <c r="S1386" s="95">
        <v>9.4499999999999993</v>
      </c>
      <c r="T1386" s="95">
        <v>14.94</v>
      </c>
      <c r="U1386" s="95">
        <v>0.56999999999999995</v>
      </c>
      <c r="V1386" s="95">
        <v>0.43</v>
      </c>
      <c r="W1386" s="95">
        <v>0.82</v>
      </c>
      <c r="X1386" s="95">
        <v>7.68</v>
      </c>
      <c r="Y1386" s="95">
        <v>32.22</v>
      </c>
      <c r="Z1386" s="74" t="s">
        <v>1111</v>
      </c>
      <c r="AA1386" s="95">
        <v>25.68</v>
      </c>
      <c r="AB1386" s="95">
        <v>4.29</v>
      </c>
      <c r="AC1386" s="74" t="s">
        <v>1111</v>
      </c>
      <c r="AD1386" s="95">
        <v>4010635802</v>
      </c>
    </row>
    <row r="1387" spans="1:30" x14ac:dyDescent="0.2">
      <c r="A1387" s="74" t="s">
        <v>2496</v>
      </c>
      <c r="B1387" s="95">
        <v>137.46</v>
      </c>
      <c r="C1387" s="95"/>
      <c r="D1387" s="95">
        <v>221.9</v>
      </c>
      <c r="E1387" s="95">
        <v>2.74</v>
      </c>
      <c r="F1387" s="95">
        <v>1.24</v>
      </c>
      <c r="G1387" s="95">
        <v>31.11</v>
      </c>
      <c r="H1387" s="95">
        <v>2.58</v>
      </c>
      <c r="I1387" s="95">
        <v>1.77</v>
      </c>
      <c r="J1387" s="95">
        <v>152.07</v>
      </c>
      <c r="K1387" s="95">
        <v>173.4</v>
      </c>
      <c r="L1387" s="95">
        <v>21.33</v>
      </c>
      <c r="M1387" s="95">
        <v>0.38</v>
      </c>
      <c r="N1387" s="95">
        <v>3.93</v>
      </c>
      <c r="O1387" s="95">
        <v>38.130000000000003</v>
      </c>
      <c r="P1387" s="95">
        <v>-1.49</v>
      </c>
      <c r="Q1387" s="95">
        <v>1.24</v>
      </c>
      <c r="R1387" s="95">
        <v>1.24</v>
      </c>
      <c r="S1387" s="95">
        <v>0.56000000000000005</v>
      </c>
      <c r="T1387" s="95">
        <v>1.1299999999999999</v>
      </c>
      <c r="U1387" s="95">
        <v>0.45</v>
      </c>
      <c r="V1387" s="95">
        <v>0.55000000000000004</v>
      </c>
      <c r="W1387" s="95">
        <v>0.31</v>
      </c>
      <c r="X1387" s="95">
        <v>4.5</v>
      </c>
      <c r="Y1387" s="95"/>
      <c r="Z1387" s="74" t="s">
        <v>1111</v>
      </c>
      <c r="AA1387" s="95">
        <v>50.13</v>
      </c>
      <c r="AB1387" s="95">
        <v>0.62</v>
      </c>
      <c r="AC1387" s="74" t="s">
        <v>1111</v>
      </c>
      <c r="AD1387" s="95">
        <v>249854980014</v>
      </c>
    </row>
    <row r="1388" spans="1:30" x14ac:dyDescent="0.2">
      <c r="A1388" s="74" t="s">
        <v>2497</v>
      </c>
      <c r="B1388" s="95">
        <v>26.88</v>
      </c>
      <c r="C1388" s="95"/>
      <c r="D1388" s="95">
        <v>10.97</v>
      </c>
      <c r="E1388" s="95">
        <v>1.17</v>
      </c>
      <c r="F1388" s="95">
        <v>0.4</v>
      </c>
      <c r="G1388" s="95">
        <v>60.62</v>
      </c>
      <c r="H1388" s="95">
        <v>19.41</v>
      </c>
      <c r="I1388" s="95">
        <v>10.42</v>
      </c>
      <c r="J1388" s="95">
        <v>5.89</v>
      </c>
      <c r="K1388" s="95">
        <v>10.95</v>
      </c>
      <c r="L1388" s="95">
        <v>5.0599999999999996</v>
      </c>
      <c r="M1388" s="95">
        <v>1</v>
      </c>
      <c r="N1388" s="95">
        <v>1.1399999999999999</v>
      </c>
      <c r="O1388" s="95">
        <v>4.09</v>
      </c>
      <c r="P1388" s="95">
        <v>-0.49</v>
      </c>
      <c r="Q1388" s="95">
        <v>2</v>
      </c>
      <c r="R1388" s="95">
        <v>10.67</v>
      </c>
      <c r="S1388" s="95">
        <v>3.61</v>
      </c>
      <c r="T1388" s="95">
        <v>7.83</v>
      </c>
      <c r="U1388" s="95">
        <v>0.34</v>
      </c>
      <c r="V1388" s="95">
        <v>0.65</v>
      </c>
      <c r="W1388" s="95">
        <v>0.35</v>
      </c>
      <c r="X1388" s="95">
        <v>10.79</v>
      </c>
      <c r="Y1388" s="95">
        <v>3.35</v>
      </c>
      <c r="Z1388" s="74" t="s">
        <v>1111</v>
      </c>
      <c r="AA1388" s="95">
        <v>22.95</v>
      </c>
      <c r="AB1388" s="95">
        <v>2.4500000000000002</v>
      </c>
      <c r="AC1388" s="74" t="s">
        <v>1111</v>
      </c>
      <c r="AD1388" s="95">
        <v>13597675392</v>
      </c>
    </row>
    <row r="1389" spans="1:30" x14ac:dyDescent="0.2">
      <c r="A1389" s="74" t="s">
        <v>2498</v>
      </c>
      <c r="B1389" s="95">
        <v>29.62</v>
      </c>
      <c r="C1389" s="95"/>
      <c r="D1389" s="95">
        <v>12.09</v>
      </c>
      <c r="E1389" s="95">
        <v>1.29</v>
      </c>
      <c r="F1389" s="95">
        <v>0.44</v>
      </c>
      <c r="G1389" s="95">
        <v>60.62</v>
      </c>
      <c r="H1389" s="95">
        <v>19.41</v>
      </c>
      <c r="I1389" s="95">
        <v>10.42</v>
      </c>
      <c r="J1389" s="95">
        <v>6.49</v>
      </c>
      <c r="K1389" s="95">
        <v>10.95</v>
      </c>
      <c r="L1389" s="95">
        <v>5.0599999999999996</v>
      </c>
      <c r="M1389" s="95">
        <v>1</v>
      </c>
      <c r="N1389" s="95">
        <v>1.26</v>
      </c>
      <c r="O1389" s="95">
        <v>4.51</v>
      </c>
      <c r="P1389" s="95">
        <v>-0.54</v>
      </c>
      <c r="Q1389" s="95">
        <v>2</v>
      </c>
      <c r="R1389" s="95">
        <v>10.67</v>
      </c>
      <c r="S1389" s="95">
        <v>3.61</v>
      </c>
      <c r="T1389" s="95">
        <v>7.83</v>
      </c>
      <c r="U1389" s="95">
        <v>0.34</v>
      </c>
      <c r="V1389" s="95">
        <v>0.65</v>
      </c>
      <c r="W1389" s="95">
        <v>0.35</v>
      </c>
      <c r="X1389" s="95">
        <v>10.79</v>
      </c>
      <c r="Y1389" s="95">
        <v>3.35</v>
      </c>
      <c r="Z1389" s="74" t="s">
        <v>1111</v>
      </c>
      <c r="AA1389" s="95">
        <v>22.95</v>
      </c>
      <c r="AB1389" s="95">
        <v>2.4500000000000002</v>
      </c>
      <c r="AC1389" s="74" t="s">
        <v>1111</v>
      </c>
      <c r="AD1389" s="95">
        <v>13597675392</v>
      </c>
    </row>
    <row r="1390" spans="1:30" x14ac:dyDescent="0.2">
      <c r="A1390" s="74" t="s">
        <v>2499</v>
      </c>
      <c r="B1390" s="95">
        <v>26.25</v>
      </c>
      <c r="C1390" s="95"/>
      <c r="D1390" s="95">
        <v>10.72</v>
      </c>
      <c r="E1390" s="95">
        <v>1.1399999999999999</v>
      </c>
      <c r="F1390" s="95">
        <v>0.39</v>
      </c>
      <c r="G1390" s="95">
        <v>60.62</v>
      </c>
      <c r="H1390" s="95">
        <v>19.41</v>
      </c>
      <c r="I1390" s="95">
        <v>10.42</v>
      </c>
      <c r="J1390" s="95">
        <v>5.75</v>
      </c>
      <c r="K1390" s="95">
        <v>10.95</v>
      </c>
      <c r="L1390" s="95">
        <v>5.0599999999999996</v>
      </c>
      <c r="M1390" s="95">
        <v>1</v>
      </c>
      <c r="N1390" s="95">
        <v>1.1200000000000001</v>
      </c>
      <c r="O1390" s="95">
        <v>4</v>
      </c>
      <c r="P1390" s="95">
        <v>-0.48</v>
      </c>
      <c r="Q1390" s="95">
        <v>2</v>
      </c>
      <c r="R1390" s="95">
        <v>10.67</v>
      </c>
      <c r="S1390" s="95">
        <v>3.61</v>
      </c>
      <c r="T1390" s="95">
        <v>7.83</v>
      </c>
      <c r="U1390" s="95">
        <v>0.34</v>
      </c>
      <c r="V1390" s="95">
        <v>0.65</v>
      </c>
      <c r="W1390" s="95">
        <v>0.35</v>
      </c>
      <c r="X1390" s="95">
        <v>10.79</v>
      </c>
      <c r="Y1390" s="95">
        <v>3.35</v>
      </c>
      <c r="Z1390" s="74" t="s">
        <v>1111</v>
      </c>
      <c r="AA1390" s="95">
        <v>22.95</v>
      </c>
      <c r="AB1390" s="95">
        <v>2.4500000000000002</v>
      </c>
      <c r="AC1390" s="74" t="s">
        <v>1111</v>
      </c>
      <c r="AD1390" s="95">
        <v>13597675392</v>
      </c>
    </row>
    <row r="1391" spans="1:30" x14ac:dyDescent="0.2">
      <c r="A1391" s="74" t="s">
        <v>2500</v>
      </c>
      <c r="B1391" s="95">
        <v>30.83</v>
      </c>
      <c r="C1391" s="95"/>
      <c r="D1391" s="95">
        <v>6.29</v>
      </c>
      <c r="E1391" s="95">
        <v>1.0900000000000001</v>
      </c>
      <c r="F1391" s="95">
        <v>0.4</v>
      </c>
      <c r="G1391" s="95">
        <v>34.76</v>
      </c>
      <c r="H1391" s="95">
        <v>19.440000000000001</v>
      </c>
      <c r="I1391" s="95">
        <v>14.4</v>
      </c>
      <c r="J1391" s="95">
        <v>4.66</v>
      </c>
      <c r="K1391" s="95">
        <v>7.79</v>
      </c>
      <c r="L1391" s="95">
        <v>3.13</v>
      </c>
      <c r="M1391" s="95">
        <v>0.73</v>
      </c>
      <c r="N1391" s="95">
        <v>0.91</v>
      </c>
      <c r="O1391" s="95">
        <v>16.82</v>
      </c>
      <c r="P1391" s="95">
        <v>-0.48</v>
      </c>
      <c r="Q1391" s="95">
        <v>1.1499999999999999</v>
      </c>
      <c r="R1391" s="95">
        <v>17.329999999999998</v>
      </c>
      <c r="S1391" s="95">
        <v>6.29</v>
      </c>
      <c r="T1391" s="95">
        <v>8.5299999999999994</v>
      </c>
      <c r="U1391" s="95">
        <v>0.36</v>
      </c>
      <c r="V1391" s="95">
        <v>0.63</v>
      </c>
      <c r="W1391" s="95">
        <v>0.44</v>
      </c>
      <c r="X1391" s="95">
        <v>0.35</v>
      </c>
      <c r="Y1391" s="95">
        <v>17.05</v>
      </c>
      <c r="Z1391" s="74" t="s">
        <v>1111</v>
      </c>
      <c r="AA1391" s="95">
        <v>28.28</v>
      </c>
      <c r="AB1391" s="95">
        <v>4.9000000000000004</v>
      </c>
      <c r="AC1391" s="74" t="s">
        <v>1111</v>
      </c>
      <c r="AD1391" s="95">
        <v>16302666609</v>
      </c>
    </row>
    <row r="1392" spans="1:30" x14ac:dyDescent="0.2">
      <c r="A1392" s="74" t="s">
        <v>2501</v>
      </c>
      <c r="B1392" s="95">
        <v>336</v>
      </c>
      <c r="C1392" s="95"/>
      <c r="D1392" s="95">
        <v>4.1100000000000003</v>
      </c>
      <c r="E1392" s="95">
        <v>1.82</v>
      </c>
      <c r="F1392" s="95">
        <v>1.19</v>
      </c>
      <c r="G1392" s="95">
        <v>89.81</v>
      </c>
      <c r="H1392" s="95">
        <v>310.55</v>
      </c>
      <c r="I1392" s="95">
        <v>228.59</v>
      </c>
      <c r="J1392" s="95">
        <v>3.02</v>
      </c>
      <c r="K1392" s="95">
        <v>0.67</v>
      </c>
      <c r="L1392" s="95">
        <v>-2.35</v>
      </c>
      <c r="M1392" s="95">
        <v>-1.42</v>
      </c>
      <c r="N1392" s="95">
        <v>9.39</v>
      </c>
      <c r="O1392" s="95">
        <v>1.37</v>
      </c>
      <c r="P1392" s="95">
        <v>-25.43</v>
      </c>
      <c r="Q1392" s="95">
        <v>10.95</v>
      </c>
      <c r="R1392" s="95">
        <v>44.34</v>
      </c>
      <c r="S1392" s="95">
        <v>28.91</v>
      </c>
      <c r="T1392" s="95">
        <v>44.19</v>
      </c>
      <c r="U1392" s="95">
        <v>0.65</v>
      </c>
      <c r="V1392" s="95">
        <v>0.35</v>
      </c>
      <c r="W1392" s="95">
        <v>0.13</v>
      </c>
      <c r="X1392" s="95">
        <v>3.49</v>
      </c>
      <c r="Y1392" s="95"/>
      <c r="Z1392" s="74" t="s">
        <v>1111</v>
      </c>
      <c r="AA1392" s="95">
        <v>184.43</v>
      </c>
      <c r="AB1392" s="95">
        <v>81.77</v>
      </c>
      <c r="AC1392" s="74" t="s">
        <v>1111</v>
      </c>
      <c r="AD1392" s="95">
        <v>463915200</v>
      </c>
    </row>
    <row r="1393" spans="1:30" x14ac:dyDescent="0.2">
      <c r="A1393" s="74" t="s">
        <v>2502</v>
      </c>
      <c r="B1393" s="95">
        <v>15.76</v>
      </c>
      <c r="C1393" s="95"/>
      <c r="D1393" s="95">
        <v>-2.57</v>
      </c>
      <c r="E1393" s="95">
        <v>1.36</v>
      </c>
      <c r="F1393" s="95">
        <v>0.17</v>
      </c>
      <c r="G1393" s="95">
        <v>0.45</v>
      </c>
      <c r="H1393" s="95">
        <v>-4.25</v>
      </c>
      <c r="I1393" s="95">
        <v>-4.83</v>
      </c>
      <c r="J1393" s="95">
        <v>-2.91</v>
      </c>
      <c r="K1393" s="95">
        <v>-6.39</v>
      </c>
      <c r="L1393" s="95">
        <v>-3.47</v>
      </c>
      <c r="M1393" s="95">
        <v>1.62</v>
      </c>
      <c r="N1393" s="95">
        <v>0.12</v>
      </c>
      <c r="O1393" s="95">
        <v>5.04</v>
      </c>
      <c r="P1393" s="95">
        <v>-0.31</v>
      </c>
      <c r="Q1393" s="95">
        <v>1.08</v>
      </c>
      <c r="R1393" s="95">
        <v>-52.96</v>
      </c>
      <c r="S1393" s="95">
        <v>-6.72</v>
      </c>
      <c r="T1393" s="95">
        <v>-16.59</v>
      </c>
      <c r="U1393" s="95">
        <v>0.13</v>
      </c>
      <c r="V1393" s="95">
        <v>0.86</v>
      </c>
      <c r="W1393" s="95">
        <v>1.39</v>
      </c>
      <c r="X1393" s="95">
        <v>8.83</v>
      </c>
      <c r="Y1393" s="95"/>
      <c r="Z1393" s="74" t="s">
        <v>1111</v>
      </c>
      <c r="AA1393" s="95">
        <v>11.58</v>
      </c>
      <c r="AB1393" s="95">
        <v>-6.14</v>
      </c>
      <c r="AC1393" s="74" t="s">
        <v>1111</v>
      </c>
      <c r="AD1393" s="95">
        <v>1168208424</v>
      </c>
    </row>
    <row r="1394" spans="1:30" x14ac:dyDescent="0.2">
      <c r="A1394" s="74" t="s">
        <v>2503</v>
      </c>
      <c r="B1394" s="95">
        <v>43.45</v>
      </c>
      <c r="C1394" s="95">
        <v>8.56</v>
      </c>
      <c r="D1394" s="95">
        <v>11.52</v>
      </c>
      <c r="E1394" s="95"/>
      <c r="F1394" s="95">
        <v>2.0299999999999998</v>
      </c>
      <c r="G1394" s="95">
        <v>32.71</v>
      </c>
      <c r="H1394" s="95">
        <v>32.270000000000003</v>
      </c>
      <c r="I1394" s="95">
        <v>25.16</v>
      </c>
      <c r="J1394" s="95">
        <v>8.99</v>
      </c>
      <c r="K1394" s="95">
        <v>13.21</v>
      </c>
      <c r="L1394" s="95">
        <v>4.2699999999999996</v>
      </c>
      <c r="M1394" s="95"/>
      <c r="N1394" s="95">
        <v>2.9</v>
      </c>
      <c r="O1394" s="95">
        <v>-30.73</v>
      </c>
      <c r="P1394" s="95">
        <v>-2.09</v>
      </c>
      <c r="Q1394" s="95">
        <v>0.3</v>
      </c>
      <c r="R1394" s="95"/>
      <c r="S1394" s="95">
        <v>17.61</v>
      </c>
      <c r="T1394" s="95">
        <v>23.27</v>
      </c>
      <c r="U1394" s="95">
        <v>0</v>
      </c>
      <c r="V1394" s="95">
        <v>1.1100000000000001</v>
      </c>
      <c r="W1394" s="95">
        <v>0.7</v>
      </c>
      <c r="X1394" s="95">
        <v>-0.91</v>
      </c>
      <c r="Y1394" s="95">
        <v>20.89</v>
      </c>
      <c r="Z1394" s="74" t="s">
        <v>1111</v>
      </c>
      <c r="AA1394" s="95">
        <v>0</v>
      </c>
      <c r="AB1394" s="95">
        <v>3.77</v>
      </c>
      <c r="AC1394" s="74" t="s">
        <v>1111</v>
      </c>
      <c r="AD1394" s="95">
        <v>1879171484</v>
      </c>
    </row>
    <row r="1395" spans="1:30" x14ac:dyDescent="0.2">
      <c r="A1395" s="74" t="s">
        <v>2504</v>
      </c>
      <c r="B1395" s="95">
        <v>20.03</v>
      </c>
      <c r="C1395" s="95"/>
      <c r="D1395" s="95">
        <v>-5.56</v>
      </c>
      <c r="E1395" s="95">
        <v>4.46</v>
      </c>
      <c r="F1395" s="95">
        <v>1.91</v>
      </c>
      <c r="G1395" s="95">
        <v>38.840000000000003</v>
      </c>
      <c r="H1395" s="95">
        <v>-127.68</v>
      </c>
      <c r="I1395" s="95">
        <v>-127.81</v>
      </c>
      <c r="J1395" s="95">
        <v>-5.57</v>
      </c>
      <c r="K1395" s="95">
        <v>-4.46</v>
      </c>
      <c r="L1395" s="95">
        <v>1.1100000000000001</v>
      </c>
      <c r="M1395" s="95">
        <v>-0.89</v>
      </c>
      <c r="N1395" s="95">
        <v>7.11</v>
      </c>
      <c r="O1395" s="95">
        <v>3.98</v>
      </c>
      <c r="P1395" s="95">
        <v>-6.39</v>
      </c>
      <c r="Q1395" s="95">
        <v>3.18</v>
      </c>
      <c r="R1395" s="95">
        <v>-80.13</v>
      </c>
      <c r="S1395" s="95">
        <v>-34.36</v>
      </c>
      <c r="T1395" s="95">
        <v>-47.58</v>
      </c>
      <c r="U1395" s="95">
        <v>0.43</v>
      </c>
      <c r="V1395" s="95">
        <v>0.56999999999999995</v>
      </c>
      <c r="W1395" s="95">
        <v>0.27</v>
      </c>
      <c r="X1395" s="95"/>
      <c r="Y1395" s="95"/>
      <c r="Z1395" s="74" t="s">
        <v>1111</v>
      </c>
      <c r="AA1395" s="95">
        <v>4.49</v>
      </c>
      <c r="AB1395" s="95">
        <v>-3.6</v>
      </c>
      <c r="AC1395" s="74" t="s">
        <v>1111</v>
      </c>
      <c r="AD1395" s="95">
        <v>8141253590</v>
      </c>
    </row>
    <row r="1396" spans="1:30" x14ac:dyDescent="0.2">
      <c r="A1396" s="74" t="s">
        <v>2505</v>
      </c>
      <c r="B1396" s="95">
        <v>116.55</v>
      </c>
      <c r="C1396" s="95">
        <v>11.19</v>
      </c>
      <c r="D1396" s="95">
        <v>7.24</v>
      </c>
      <c r="E1396" s="95">
        <v>3.99</v>
      </c>
      <c r="F1396" s="95">
        <v>1.26</v>
      </c>
      <c r="G1396" s="95">
        <v>37.33</v>
      </c>
      <c r="H1396" s="95">
        <v>15.52</v>
      </c>
      <c r="I1396" s="95">
        <v>11.55</v>
      </c>
      <c r="J1396" s="95">
        <v>5.39</v>
      </c>
      <c r="K1396" s="95">
        <v>4.8899999999999997</v>
      </c>
      <c r="L1396" s="95">
        <v>-0.5</v>
      </c>
      <c r="M1396" s="95">
        <v>-0.37</v>
      </c>
      <c r="N1396" s="95">
        <v>0.84</v>
      </c>
      <c r="O1396" s="95">
        <v>7.33</v>
      </c>
      <c r="P1396" s="95">
        <v>-2.5499999999999998</v>
      </c>
      <c r="Q1396" s="95">
        <v>1.52</v>
      </c>
      <c r="R1396" s="95">
        <v>55.06</v>
      </c>
      <c r="S1396" s="95">
        <v>17.420000000000002</v>
      </c>
      <c r="T1396" s="95">
        <v>48.46</v>
      </c>
      <c r="U1396" s="95">
        <v>0.32</v>
      </c>
      <c r="V1396" s="95">
        <v>0.68</v>
      </c>
      <c r="W1396" s="95">
        <v>1.51</v>
      </c>
      <c r="X1396" s="95">
        <v>5.68</v>
      </c>
      <c r="Y1396" s="95">
        <v>9.92</v>
      </c>
      <c r="Z1396" s="74" t="s">
        <v>1111</v>
      </c>
      <c r="AA1396" s="95">
        <v>29.22</v>
      </c>
      <c r="AB1396" s="95">
        <v>16.09</v>
      </c>
      <c r="AC1396" s="74" t="s">
        <v>1111</v>
      </c>
      <c r="AD1396" s="95">
        <v>10093917645</v>
      </c>
    </row>
    <row r="1397" spans="1:30" x14ac:dyDescent="0.2">
      <c r="A1397" s="74" t="s">
        <v>2506</v>
      </c>
      <c r="B1397" s="95">
        <v>9.73</v>
      </c>
      <c r="C1397" s="95"/>
      <c r="D1397" s="95">
        <v>31.89</v>
      </c>
      <c r="E1397" s="95">
        <v>2.62</v>
      </c>
      <c r="F1397" s="95">
        <v>0.84</v>
      </c>
      <c r="G1397" s="95">
        <v>51.52</v>
      </c>
      <c r="H1397" s="95">
        <v>8.9700000000000006</v>
      </c>
      <c r="I1397" s="95">
        <v>4.9800000000000004</v>
      </c>
      <c r="J1397" s="95">
        <v>17.7</v>
      </c>
      <c r="K1397" s="95">
        <v>12.27</v>
      </c>
      <c r="L1397" s="95">
        <v>-5.43</v>
      </c>
      <c r="M1397" s="95">
        <v>-0.8</v>
      </c>
      <c r="N1397" s="95">
        <v>1.59</v>
      </c>
      <c r="O1397" s="95">
        <v>-13.65</v>
      </c>
      <c r="P1397" s="95">
        <v>-1.43</v>
      </c>
      <c r="Q1397" s="95">
        <v>0.87</v>
      </c>
      <c r="R1397" s="95">
        <v>8.2200000000000006</v>
      </c>
      <c r="S1397" s="95">
        <v>2.62</v>
      </c>
      <c r="T1397" s="95">
        <v>9.32</v>
      </c>
      <c r="U1397" s="95">
        <v>0.32</v>
      </c>
      <c r="V1397" s="95">
        <v>0.68</v>
      </c>
      <c r="W1397" s="95">
        <v>0.53</v>
      </c>
      <c r="X1397" s="95">
        <v>14.14</v>
      </c>
      <c r="Y1397" s="95">
        <v>-15.75</v>
      </c>
      <c r="Z1397" s="74" t="s">
        <v>1111</v>
      </c>
      <c r="AA1397" s="95">
        <v>3.71</v>
      </c>
      <c r="AB1397" s="95">
        <v>0.31</v>
      </c>
      <c r="AC1397" s="74" t="s">
        <v>1111</v>
      </c>
      <c r="AD1397" s="95">
        <v>332638537</v>
      </c>
    </row>
    <row r="1398" spans="1:30" x14ac:dyDescent="0.2">
      <c r="A1398" s="74" t="s">
        <v>2507</v>
      </c>
      <c r="B1398" s="95">
        <v>87.86</v>
      </c>
      <c r="C1398" s="95">
        <v>1.04</v>
      </c>
      <c r="D1398" s="95">
        <v>28.65</v>
      </c>
      <c r="E1398" s="95">
        <v>3.42</v>
      </c>
      <c r="F1398" s="95">
        <v>2.86</v>
      </c>
      <c r="G1398" s="95">
        <v>89.85</v>
      </c>
      <c r="H1398" s="95">
        <v>27.71</v>
      </c>
      <c r="I1398" s="95">
        <v>24.21</v>
      </c>
      <c r="J1398" s="95">
        <v>25.04</v>
      </c>
      <c r="K1398" s="95">
        <v>21.45</v>
      </c>
      <c r="L1398" s="95">
        <v>-3.58</v>
      </c>
      <c r="M1398" s="95">
        <v>-0.49</v>
      </c>
      <c r="N1398" s="95">
        <v>6.94</v>
      </c>
      <c r="O1398" s="95">
        <v>6.15</v>
      </c>
      <c r="P1398" s="95">
        <v>-6.61</v>
      </c>
      <c r="Q1398" s="95">
        <v>5.58</v>
      </c>
      <c r="R1398" s="95">
        <v>11.94</v>
      </c>
      <c r="S1398" s="95">
        <v>9.99</v>
      </c>
      <c r="T1398" s="95">
        <v>12.25</v>
      </c>
      <c r="U1398" s="95">
        <v>0.84</v>
      </c>
      <c r="V1398" s="95">
        <v>0.16</v>
      </c>
      <c r="W1398" s="95">
        <v>0.41</v>
      </c>
      <c r="X1398" s="95">
        <v>4.55</v>
      </c>
      <c r="Y1398" s="95">
        <v>10.79</v>
      </c>
      <c r="Z1398" s="74" t="s">
        <v>1111</v>
      </c>
      <c r="AA1398" s="95">
        <v>25.68</v>
      </c>
      <c r="AB1398" s="95">
        <v>3.07</v>
      </c>
      <c r="AC1398" s="74" t="s">
        <v>1111</v>
      </c>
      <c r="AD1398" s="95">
        <v>8887961530</v>
      </c>
    </row>
    <row r="1399" spans="1:30" x14ac:dyDescent="0.2">
      <c r="A1399" s="74" t="s">
        <v>2508</v>
      </c>
      <c r="B1399" s="95">
        <v>17.36</v>
      </c>
      <c r="C1399" s="95"/>
      <c r="D1399" s="95">
        <v>21.76</v>
      </c>
      <c r="E1399" s="95">
        <v>3.36</v>
      </c>
      <c r="F1399" s="95">
        <v>1.1200000000000001</v>
      </c>
      <c r="G1399" s="95">
        <v>100</v>
      </c>
      <c r="H1399" s="95">
        <v>7</v>
      </c>
      <c r="I1399" s="95">
        <v>4.12</v>
      </c>
      <c r="J1399" s="95">
        <v>12.82</v>
      </c>
      <c r="K1399" s="95">
        <v>14.01</v>
      </c>
      <c r="L1399" s="95">
        <v>1.2</v>
      </c>
      <c r="M1399" s="95">
        <v>0.31</v>
      </c>
      <c r="N1399" s="95">
        <v>0.9</v>
      </c>
      <c r="O1399" s="95">
        <v>-47.85</v>
      </c>
      <c r="P1399" s="95">
        <v>-1.63</v>
      </c>
      <c r="Q1399" s="95">
        <v>0.93</v>
      </c>
      <c r="R1399" s="95">
        <v>15.46</v>
      </c>
      <c r="S1399" s="95">
        <v>5.15</v>
      </c>
      <c r="T1399" s="95">
        <v>12.63</v>
      </c>
      <c r="U1399" s="95">
        <v>0.33</v>
      </c>
      <c r="V1399" s="95">
        <v>0.67</v>
      </c>
      <c r="W1399" s="95">
        <v>1.25</v>
      </c>
      <c r="X1399" s="95">
        <v>23.52</v>
      </c>
      <c r="Y1399" s="95">
        <v>24.56</v>
      </c>
      <c r="Z1399" s="74" t="s">
        <v>1111</v>
      </c>
      <c r="AA1399" s="95">
        <v>5.16</v>
      </c>
      <c r="AB1399" s="95">
        <v>0.8</v>
      </c>
      <c r="AC1399" s="74" t="s">
        <v>1111</v>
      </c>
      <c r="AD1399" s="95">
        <v>220720248</v>
      </c>
    </row>
    <row r="1400" spans="1:30" x14ac:dyDescent="0.2">
      <c r="A1400" s="74" t="s">
        <v>2509</v>
      </c>
      <c r="B1400" s="95">
        <v>2.75</v>
      </c>
      <c r="C1400" s="95"/>
      <c r="D1400" s="95">
        <v>2.97</v>
      </c>
      <c r="E1400" s="95">
        <v>0.28000000000000003</v>
      </c>
      <c r="F1400" s="95">
        <v>0.1</v>
      </c>
      <c r="G1400" s="95">
        <v>76.790000000000006</v>
      </c>
      <c r="H1400" s="95">
        <v>46.62</v>
      </c>
      <c r="I1400" s="95">
        <v>25.01</v>
      </c>
      <c r="J1400" s="95">
        <v>1.59</v>
      </c>
      <c r="K1400" s="95">
        <v>9.44</v>
      </c>
      <c r="L1400" s="95">
        <v>7.85</v>
      </c>
      <c r="M1400" s="95">
        <v>1.39</v>
      </c>
      <c r="N1400" s="95">
        <v>0.74</v>
      </c>
      <c r="O1400" s="95">
        <v>1.33</v>
      </c>
      <c r="P1400" s="95">
        <v>-0.12</v>
      </c>
      <c r="Q1400" s="95">
        <v>4.37</v>
      </c>
      <c r="R1400" s="95">
        <v>9.49</v>
      </c>
      <c r="S1400" s="95">
        <v>3.51</v>
      </c>
      <c r="T1400" s="95">
        <v>6.73</v>
      </c>
      <c r="U1400" s="95">
        <v>0.37</v>
      </c>
      <c r="V1400" s="95">
        <v>0.63</v>
      </c>
      <c r="W1400" s="95">
        <v>0.14000000000000001</v>
      </c>
      <c r="X1400" s="95">
        <v>-1.1299999999999999</v>
      </c>
      <c r="Y1400" s="95">
        <v>0.7</v>
      </c>
      <c r="Z1400" s="74" t="s">
        <v>1111</v>
      </c>
      <c r="AA1400" s="95">
        <v>9.75</v>
      </c>
      <c r="AB1400" s="95">
        <v>0.93</v>
      </c>
      <c r="AC1400" s="74" t="s">
        <v>1111</v>
      </c>
      <c r="AD1400" s="95">
        <v>101206050</v>
      </c>
    </row>
    <row r="1401" spans="1:30" x14ac:dyDescent="0.2">
      <c r="A1401" s="74" t="s">
        <v>2510</v>
      </c>
      <c r="B1401" s="95">
        <v>26.69</v>
      </c>
      <c r="C1401" s="95"/>
      <c r="D1401" s="95">
        <v>223.81</v>
      </c>
      <c r="E1401" s="95">
        <v>30.89</v>
      </c>
      <c r="F1401" s="95">
        <v>15.26</v>
      </c>
      <c r="G1401" s="95">
        <v>58.07</v>
      </c>
      <c r="H1401" s="95">
        <v>33.299999999999997</v>
      </c>
      <c r="I1401" s="95">
        <v>30.02</v>
      </c>
      <c r="J1401" s="95">
        <v>201.77</v>
      </c>
      <c r="K1401" s="95">
        <v>194.33</v>
      </c>
      <c r="L1401" s="95">
        <v>-7.44</v>
      </c>
      <c r="M1401" s="95">
        <v>-1.1399999999999999</v>
      </c>
      <c r="N1401" s="95">
        <v>67.180000000000007</v>
      </c>
      <c r="O1401" s="95">
        <v>38.04</v>
      </c>
      <c r="P1401" s="95">
        <v>-150.49</v>
      </c>
      <c r="Q1401" s="95">
        <v>1.81</v>
      </c>
      <c r="R1401" s="95">
        <v>13.8</v>
      </c>
      <c r="S1401" s="95">
        <v>6.82</v>
      </c>
      <c r="T1401" s="95">
        <v>13.62</v>
      </c>
      <c r="U1401" s="95">
        <v>0.49</v>
      </c>
      <c r="V1401" s="95">
        <v>0.51</v>
      </c>
      <c r="W1401" s="95">
        <v>0.23</v>
      </c>
      <c r="X1401" s="95"/>
      <c r="Y1401" s="95"/>
      <c r="Z1401" s="74" t="s">
        <v>1111</v>
      </c>
      <c r="AA1401" s="95">
        <v>0.86</v>
      </c>
      <c r="AB1401" s="95">
        <v>0.12</v>
      </c>
      <c r="AC1401" s="74" t="s">
        <v>1111</v>
      </c>
      <c r="AD1401" s="95">
        <v>7874307996</v>
      </c>
    </row>
    <row r="1402" spans="1:30" x14ac:dyDescent="0.2">
      <c r="A1402" s="74" t="s">
        <v>2511</v>
      </c>
      <c r="B1402" s="95">
        <v>5.79</v>
      </c>
      <c r="C1402" s="95"/>
      <c r="D1402" s="95">
        <v>-9.76</v>
      </c>
      <c r="E1402" s="95">
        <v>1.95</v>
      </c>
      <c r="F1402" s="95">
        <v>0.85</v>
      </c>
      <c r="G1402" s="95">
        <v>89.46</v>
      </c>
      <c r="H1402" s="95">
        <v>-12.38</v>
      </c>
      <c r="I1402" s="95">
        <v>-14.76</v>
      </c>
      <c r="J1402" s="95">
        <v>-11.64</v>
      </c>
      <c r="K1402" s="95">
        <v>-10.63</v>
      </c>
      <c r="L1402" s="95">
        <v>1.01</v>
      </c>
      <c r="M1402" s="95">
        <v>-0.17</v>
      </c>
      <c r="N1402" s="95">
        <v>1.44</v>
      </c>
      <c r="O1402" s="95">
        <v>10.14</v>
      </c>
      <c r="P1402" s="95">
        <v>-1.35</v>
      </c>
      <c r="Q1402" s="95">
        <v>1.29</v>
      </c>
      <c r="R1402" s="95">
        <v>-20.02</v>
      </c>
      <c r="S1402" s="95">
        <v>-8.6999999999999993</v>
      </c>
      <c r="T1402" s="95">
        <v>-12.08</v>
      </c>
      <c r="U1402" s="95">
        <v>0.43</v>
      </c>
      <c r="V1402" s="95">
        <v>0.56999999999999995</v>
      </c>
      <c r="W1402" s="95">
        <v>0.59</v>
      </c>
      <c r="X1402" s="95">
        <v>50.64</v>
      </c>
      <c r="Y1402" s="95"/>
      <c r="Z1402" s="74" t="s">
        <v>1111</v>
      </c>
      <c r="AA1402" s="95">
        <v>2.96</v>
      </c>
      <c r="AB1402" s="95">
        <v>-0.59</v>
      </c>
      <c r="AC1402" s="74" t="s">
        <v>1111</v>
      </c>
      <c r="AD1402" s="95">
        <v>45979548</v>
      </c>
    </row>
    <row r="1403" spans="1:30" x14ac:dyDescent="0.2">
      <c r="A1403" s="74" t="s">
        <v>2512</v>
      </c>
      <c r="B1403" s="95">
        <v>14.84</v>
      </c>
      <c r="C1403" s="95"/>
      <c r="D1403" s="95">
        <v>14.36</v>
      </c>
      <c r="E1403" s="95">
        <v>2.36</v>
      </c>
      <c r="F1403" s="95">
        <v>0.97</v>
      </c>
      <c r="G1403" s="95">
        <v>53.72</v>
      </c>
      <c r="H1403" s="95">
        <v>7.36</v>
      </c>
      <c r="I1403" s="95">
        <v>5</v>
      </c>
      <c r="J1403" s="95">
        <v>9.76</v>
      </c>
      <c r="K1403" s="95">
        <v>10.76</v>
      </c>
      <c r="L1403" s="95">
        <v>1.01</v>
      </c>
      <c r="M1403" s="95">
        <v>0.24</v>
      </c>
      <c r="N1403" s="95">
        <v>0.72</v>
      </c>
      <c r="O1403" s="95">
        <v>5.46</v>
      </c>
      <c r="P1403" s="95">
        <v>-1.63</v>
      </c>
      <c r="Q1403" s="95">
        <v>1.77</v>
      </c>
      <c r="R1403" s="95">
        <v>16.440000000000001</v>
      </c>
      <c r="S1403" s="95">
        <v>6.72</v>
      </c>
      <c r="T1403" s="95">
        <v>13.9</v>
      </c>
      <c r="U1403" s="95">
        <v>0.41</v>
      </c>
      <c r="V1403" s="95">
        <v>0.59</v>
      </c>
      <c r="W1403" s="95">
        <v>1.35</v>
      </c>
      <c r="X1403" s="95">
        <v>16</v>
      </c>
      <c r="Y1403" s="95">
        <v>-13.13</v>
      </c>
      <c r="Z1403" s="74" t="s">
        <v>1111</v>
      </c>
      <c r="AA1403" s="95">
        <v>6.29</v>
      </c>
      <c r="AB1403" s="95">
        <v>1.03</v>
      </c>
      <c r="AC1403" s="74" t="s">
        <v>1111</v>
      </c>
      <c r="AD1403" s="95">
        <v>490647500</v>
      </c>
    </row>
    <row r="1404" spans="1:30" x14ac:dyDescent="0.2">
      <c r="A1404" s="74" t="s">
        <v>2513</v>
      </c>
      <c r="B1404" s="95">
        <v>132.15</v>
      </c>
      <c r="C1404" s="95"/>
      <c r="D1404" s="95">
        <v>21.6</v>
      </c>
      <c r="E1404" s="95">
        <v>4.0999999999999996</v>
      </c>
      <c r="F1404" s="95">
        <v>1.39</v>
      </c>
      <c r="G1404" s="95">
        <v>29.8</v>
      </c>
      <c r="H1404" s="95">
        <v>7.36</v>
      </c>
      <c r="I1404" s="95">
        <v>5.29</v>
      </c>
      <c r="J1404" s="95">
        <v>15.53</v>
      </c>
      <c r="K1404" s="95">
        <v>16.850000000000001</v>
      </c>
      <c r="L1404" s="95">
        <v>1.32</v>
      </c>
      <c r="M1404" s="95">
        <v>0.35</v>
      </c>
      <c r="N1404" s="95">
        <v>1.1399999999999999</v>
      </c>
      <c r="O1404" s="95">
        <v>27.44</v>
      </c>
      <c r="P1404" s="95">
        <v>-1.86</v>
      </c>
      <c r="Q1404" s="95">
        <v>1.25</v>
      </c>
      <c r="R1404" s="95">
        <v>19</v>
      </c>
      <c r="S1404" s="95">
        <v>6.44</v>
      </c>
      <c r="T1404" s="95">
        <v>14.42</v>
      </c>
      <c r="U1404" s="95">
        <v>0.34</v>
      </c>
      <c r="V1404" s="95">
        <v>0.66</v>
      </c>
      <c r="W1404" s="95">
        <v>1.22</v>
      </c>
      <c r="X1404" s="95">
        <v>10.48</v>
      </c>
      <c r="Y1404" s="95">
        <v>36.57</v>
      </c>
      <c r="Z1404" s="74" t="s">
        <v>1111</v>
      </c>
      <c r="AA1404" s="95">
        <v>32.200000000000003</v>
      </c>
      <c r="AB1404" s="95">
        <v>6.12</v>
      </c>
      <c r="AC1404" s="74" t="s">
        <v>1111</v>
      </c>
      <c r="AD1404" s="95">
        <v>29727948615</v>
      </c>
    </row>
    <row r="1405" spans="1:30" x14ac:dyDescent="0.2">
      <c r="A1405" s="74" t="s">
        <v>2514</v>
      </c>
      <c r="B1405" s="95">
        <v>31.17</v>
      </c>
      <c r="C1405" s="95">
        <v>3.85</v>
      </c>
      <c r="D1405" s="95">
        <v>17.23</v>
      </c>
      <c r="E1405" s="95">
        <v>2.38</v>
      </c>
      <c r="F1405" s="95">
        <v>0.44</v>
      </c>
      <c r="G1405" s="95">
        <v>56.92</v>
      </c>
      <c r="H1405" s="95">
        <v>7.68</v>
      </c>
      <c r="I1405" s="95">
        <v>4.04</v>
      </c>
      <c r="J1405" s="95">
        <v>9.08</v>
      </c>
      <c r="K1405" s="95">
        <v>19.41</v>
      </c>
      <c r="L1405" s="95">
        <v>10.34</v>
      </c>
      <c r="M1405" s="95">
        <v>2.71</v>
      </c>
      <c r="N1405" s="95">
        <v>0.7</v>
      </c>
      <c r="O1405" s="95">
        <v>49.85</v>
      </c>
      <c r="P1405" s="95">
        <v>-0.54</v>
      </c>
      <c r="Q1405" s="95">
        <v>1.05</v>
      </c>
      <c r="R1405" s="95">
        <v>13.82</v>
      </c>
      <c r="S1405" s="95">
        <v>2.56</v>
      </c>
      <c r="T1405" s="95">
        <v>5.04</v>
      </c>
      <c r="U1405" s="95">
        <v>0.19</v>
      </c>
      <c r="V1405" s="95">
        <v>0.81</v>
      </c>
      <c r="W1405" s="95">
        <v>0.63</v>
      </c>
      <c r="X1405" s="95">
        <v>0.2</v>
      </c>
      <c r="Y1405" s="95">
        <v>-47.32</v>
      </c>
      <c r="Z1405" s="74" t="s">
        <v>1111</v>
      </c>
      <c r="AA1405" s="95">
        <v>13.09</v>
      </c>
      <c r="AB1405" s="95">
        <v>1.81</v>
      </c>
      <c r="AC1405" s="74" t="s">
        <v>1111</v>
      </c>
      <c r="AD1405" s="95">
        <v>1328022786</v>
      </c>
    </row>
    <row r="1406" spans="1:30" x14ac:dyDescent="0.2">
      <c r="A1406" s="74" t="s">
        <v>2515</v>
      </c>
      <c r="B1406" s="95">
        <v>3.9</v>
      </c>
      <c r="C1406" s="95"/>
      <c r="D1406" s="95">
        <v>-8.7799999999999994</v>
      </c>
      <c r="E1406" s="95">
        <v>1.35</v>
      </c>
      <c r="F1406" s="95">
        <v>1.25</v>
      </c>
      <c r="G1406" s="95">
        <v>6.4</v>
      </c>
      <c r="H1406" s="95">
        <v>-267.79000000000002</v>
      </c>
      <c r="I1406" s="95">
        <v>-215.54</v>
      </c>
      <c r="J1406" s="95">
        <v>-7.07</v>
      </c>
      <c r="K1406" s="95">
        <v>-4.6100000000000003</v>
      </c>
      <c r="L1406" s="95">
        <v>2.46</v>
      </c>
      <c r="M1406" s="95">
        <v>-0.47</v>
      </c>
      <c r="N1406" s="95">
        <v>18.920000000000002</v>
      </c>
      <c r="O1406" s="95">
        <v>2.78</v>
      </c>
      <c r="P1406" s="95">
        <v>-2.5</v>
      </c>
      <c r="Q1406" s="95">
        <v>9.7799999999999994</v>
      </c>
      <c r="R1406" s="95">
        <v>-15.36</v>
      </c>
      <c r="S1406" s="95">
        <v>-14.22</v>
      </c>
      <c r="T1406" s="95">
        <v>-22.79</v>
      </c>
      <c r="U1406" s="95">
        <v>0.93</v>
      </c>
      <c r="V1406" s="95">
        <v>7.0000000000000007E-2</v>
      </c>
      <c r="W1406" s="95">
        <v>7.0000000000000007E-2</v>
      </c>
      <c r="X1406" s="95"/>
      <c r="Y1406" s="95"/>
      <c r="Z1406" s="74" t="s">
        <v>1111</v>
      </c>
      <c r="AA1406" s="95">
        <v>2.89</v>
      </c>
      <c r="AB1406" s="95">
        <v>-0.44</v>
      </c>
      <c r="AC1406" s="74" t="s">
        <v>1111</v>
      </c>
      <c r="AD1406" s="95">
        <v>1212955770</v>
      </c>
    </row>
    <row r="1407" spans="1:30" x14ac:dyDescent="0.2">
      <c r="A1407" s="74" t="s">
        <v>2516</v>
      </c>
      <c r="B1407" s="95">
        <v>2.38</v>
      </c>
      <c r="C1407" s="95"/>
      <c r="D1407" s="95">
        <v>-4.33</v>
      </c>
      <c r="E1407" s="95">
        <v>1.34</v>
      </c>
      <c r="F1407" s="95">
        <v>1.29</v>
      </c>
      <c r="G1407" s="95"/>
      <c r="H1407" s="95"/>
      <c r="I1407" s="95"/>
      <c r="J1407" s="95">
        <v>-4.33</v>
      </c>
      <c r="K1407" s="95">
        <v>-1.02</v>
      </c>
      <c r="L1407" s="95">
        <v>3.31</v>
      </c>
      <c r="M1407" s="95">
        <v>-1.02</v>
      </c>
      <c r="N1407" s="95"/>
      <c r="O1407" s="95">
        <v>1.34</v>
      </c>
      <c r="P1407" s="95">
        <v>-495.47</v>
      </c>
      <c r="Q1407" s="95">
        <v>29.89</v>
      </c>
      <c r="R1407" s="95">
        <v>-30.93</v>
      </c>
      <c r="S1407" s="95">
        <v>-29.89</v>
      </c>
      <c r="T1407" s="95">
        <v>-30.92</v>
      </c>
      <c r="U1407" s="95">
        <v>0.97</v>
      </c>
      <c r="V1407" s="95">
        <v>0.03</v>
      </c>
      <c r="W1407" s="95">
        <v>0</v>
      </c>
      <c r="X1407" s="95"/>
      <c r="Y1407" s="95"/>
      <c r="Z1407" s="74" t="s">
        <v>1111</v>
      </c>
      <c r="AA1407" s="95">
        <v>1.78</v>
      </c>
      <c r="AB1407" s="95">
        <v>-0.55000000000000004</v>
      </c>
      <c r="AC1407" s="74" t="s">
        <v>1111</v>
      </c>
      <c r="AD1407" s="95">
        <v>62925296</v>
      </c>
    </row>
    <row r="1408" spans="1:30" x14ac:dyDescent="0.2">
      <c r="A1408" s="74" t="s">
        <v>2517</v>
      </c>
      <c r="B1408" s="95">
        <v>22.05</v>
      </c>
      <c r="C1408" s="95">
        <v>10.51</v>
      </c>
      <c r="D1408" s="95">
        <v>14.83</v>
      </c>
      <c r="E1408" s="95"/>
      <c r="F1408" s="95">
        <v>7.08</v>
      </c>
      <c r="G1408" s="95">
        <v>93.55</v>
      </c>
      <c r="H1408" s="95">
        <v>69.97</v>
      </c>
      <c r="I1408" s="95">
        <v>69.97</v>
      </c>
      <c r="J1408" s="95">
        <v>14.83</v>
      </c>
      <c r="K1408" s="95">
        <v>14.41</v>
      </c>
      <c r="L1408" s="95">
        <v>-0.42</v>
      </c>
      <c r="M1408" s="95"/>
      <c r="N1408" s="95">
        <v>10.38</v>
      </c>
      <c r="O1408" s="95">
        <v>23.07</v>
      </c>
      <c r="P1408" s="95">
        <v>-10.58</v>
      </c>
      <c r="Q1408" s="95">
        <v>13.48</v>
      </c>
      <c r="R1408" s="95"/>
      <c r="S1408" s="95">
        <v>47.72</v>
      </c>
      <c r="T1408" s="95"/>
      <c r="U1408" s="95">
        <v>0</v>
      </c>
      <c r="V1408" s="95">
        <v>0.04</v>
      </c>
      <c r="W1408" s="95">
        <v>0.68</v>
      </c>
      <c r="X1408" s="95">
        <v>8.0500000000000007</v>
      </c>
      <c r="Y1408" s="95">
        <v>11.41</v>
      </c>
      <c r="Z1408" s="74" t="s">
        <v>1111</v>
      </c>
      <c r="AA1408" s="95">
        <v>0</v>
      </c>
      <c r="AB1408" s="95">
        <v>1.49</v>
      </c>
      <c r="AC1408" s="74" t="s">
        <v>1111</v>
      </c>
      <c r="AD1408" s="95">
        <v>780675840</v>
      </c>
    </row>
    <row r="1409" spans="1:30" x14ac:dyDescent="0.2">
      <c r="A1409" s="74" t="s">
        <v>2518</v>
      </c>
      <c r="B1409" s="95">
        <v>35.14</v>
      </c>
      <c r="C1409" s="95"/>
      <c r="D1409" s="95">
        <v>-17.329999999999998</v>
      </c>
      <c r="E1409" s="95">
        <v>9.4600000000000009</v>
      </c>
      <c r="F1409" s="95">
        <v>8.27</v>
      </c>
      <c r="G1409" s="95">
        <v>66.72</v>
      </c>
      <c r="H1409" s="95">
        <v>-137.53</v>
      </c>
      <c r="I1409" s="95">
        <v>-137.61000000000001</v>
      </c>
      <c r="J1409" s="95">
        <v>-17.34</v>
      </c>
      <c r="K1409" s="95">
        <v>-16.05</v>
      </c>
      <c r="L1409" s="95">
        <v>1.29</v>
      </c>
      <c r="M1409" s="95">
        <v>-0.7</v>
      </c>
      <c r="N1409" s="95">
        <v>23.85</v>
      </c>
      <c r="O1409" s="95">
        <v>13.38</v>
      </c>
      <c r="P1409" s="95">
        <v>-28.2</v>
      </c>
      <c r="Q1409" s="95">
        <v>7.97</v>
      </c>
      <c r="R1409" s="95">
        <v>-54.59</v>
      </c>
      <c r="S1409" s="95">
        <v>-47.71</v>
      </c>
      <c r="T1409" s="95">
        <v>-54.59</v>
      </c>
      <c r="U1409" s="95">
        <v>0.87</v>
      </c>
      <c r="V1409" s="95">
        <v>0.13</v>
      </c>
      <c r="W1409" s="95">
        <v>0.35</v>
      </c>
      <c r="X1409" s="95">
        <v>1.57</v>
      </c>
      <c r="Y1409" s="95"/>
      <c r="Z1409" s="74" t="s">
        <v>1111</v>
      </c>
      <c r="AA1409" s="95">
        <v>3.71</v>
      </c>
      <c r="AB1409" s="95">
        <v>-2.0299999999999998</v>
      </c>
      <c r="AC1409" s="74" t="s">
        <v>1111</v>
      </c>
      <c r="AD1409" s="95">
        <v>594976424</v>
      </c>
    </row>
    <row r="1410" spans="1:30" x14ac:dyDescent="0.2">
      <c r="A1410" s="74" t="s">
        <v>2519</v>
      </c>
      <c r="B1410" s="95">
        <v>4.5</v>
      </c>
      <c r="C1410" s="95"/>
      <c r="D1410" s="95">
        <v>-62.14</v>
      </c>
      <c r="E1410" s="95">
        <v>-11.18</v>
      </c>
      <c r="F1410" s="95">
        <v>1.04</v>
      </c>
      <c r="G1410" s="95">
        <v>29.25</v>
      </c>
      <c r="H1410" s="95">
        <v>2.1</v>
      </c>
      <c r="I1410" s="95">
        <v>-1.0900000000000001</v>
      </c>
      <c r="J1410" s="95">
        <v>32.24</v>
      </c>
      <c r="K1410" s="95">
        <v>56.14</v>
      </c>
      <c r="L1410" s="95">
        <v>23.9</v>
      </c>
      <c r="M1410" s="95"/>
      <c r="N1410" s="95">
        <v>0.68</v>
      </c>
      <c r="O1410" s="95">
        <v>14.28</v>
      </c>
      <c r="P1410" s="95">
        <v>-1.49</v>
      </c>
      <c r="Q1410" s="95">
        <v>1.32</v>
      </c>
      <c r="R1410" s="95">
        <v>-17.989999999999998</v>
      </c>
      <c r="S1410" s="95">
        <v>-1.67</v>
      </c>
      <c r="T1410" s="95">
        <v>2.96</v>
      </c>
      <c r="U1410" s="95">
        <v>-0.09</v>
      </c>
      <c r="V1410" s="95">
        <v>1.0900000000000001</v>
      </c>
      <c r="W1410" s="95">
        <v>1.54</v>
      </c>
      <c r="X1410" s="95"/>
      <c r="Y1410" s="95"/>
      <c r="Z1410" s="74" t="s">
        <v>1111</v>
      </c>
      <c r="AA1410" s="95">
        <v>-0.4</v>
      </c>
      <c r="AB1410" s="95">
        <v>-7.0000000000000007E-2</v>
      </c>
      <c r="AC1410" s="74" t="s">
        <v>1111</v>
      </c>
      <c r="AD1410" s="95">
        <v>278508150</v>
      </c>
    </row>
    <row r="1411" spans="1:30" x14ac:dyDescent="0.2">
      <c r="A1411" s="74" t="s">
        <v>2520</v>
      </c>
      <c r="B1411" s="95">
        <v>0.37</v>
      </c>
      <c r="C1411" s="95"/>
      <c r="D1411" s="95">
        <v>-5.1100000000000003</v>
      </c>
      <c r="E1411" s="95">
        <v>-0.92</v>
      </c>
      <c r="F1411" s="95">
        <v>0.09</v>
      </c>
      <c r="G1411" s="95">
        <v>29.25</v>
      </c>
      <c r="H1411" s="95">
        <v>2.1</v>
      </c>
      <c r="I1411" s="95">
        <v>-1.0900000000000001</v>
      </c>
      <c r="J1411" s="95">
        <v>2.65</v>
      </c>
      <c r="K1411" s="95">
        <v>56.14</v>
      </c>
      <c r="L1411" s="95">
        <v>23.9</v>
      </c>
      <c r="M1411" s="95"/>
      <c r="N1411" s="95">
        <v>0.06</v>
      </c>
      <c r="O1411" s="95">
        <v>1.17</v>
      </c>
      <c r="P1411" s="95">
        <v>-0.12</v>
      </c>
      <c r="Q1411" s="95">
        <v>1.32</v>
      </c>
      <c r="R1411" s="95">
        <v>-17.989999999999998</v>
      </c>
      <c r="S1411" s="95">
        <v>-1.67</v>
      </c>
      <c r="T1411" s="95">
        <v>2.96</v>
      </c>
      <c r="U1411" s="95">
        <v>-0.09</v>
      </c>
      <c r="V1411" s="95">
        <v>1.0900000000000001</v>
      </c>
      <c r="W1411" s="95">
        <v>1.54</v>
      </c>
      <c r="X1411" s="95"/>
      <c r="Y1411" s="95"/>
      <c r="Z1411" s="74" t="s">
        <v>1111</v>
      </c>
      <c r="AA1411" s="95">
        <v>-0.4</v>
      </c>
      <c r="AB1411" s="95">
        <v>-7.0000000000000007E-2</v>
      </c>
      <c r="AC1411" s="74" t="s">
        <v>1111</v>
      </c>
      <c r="AD1411" s="95">
        <v>278508150</v>
      </c>
    </row>
    <row r="1412" spans="1:30" x14ac:dyDescent="0.2">
      <c r="A1412" s="74" t="s">
        <v>2521</v>
      </c>
      <c r="B1412" s="95">
        <v>12.37</v>
      </c>
      <c r="C1412" s="95"/>
      <c r="D1412" s="95">
        <v>-5.95</v>
      </c>
      <c r="E1412" s="95">
        <v>1.46</v>
      </c>
      <c r="F1412" s="95">
        <v>1.36</v>
      </c>
      <c r="G1412" s="95">
        <v>14.31</v>
      </c>
      <c r="H1412" s="95">
        <v>-572.13</v>
      </c>
      <c r="I1412" s="95">
        <v>-572.13</v>
      </c>
      <c r="J1412" s="95">
        <v>-5.95</v>
      </c>
      <c r="K1412" s="95">
        <v>-1.92</v>
      </c>
      <c r="L1412" s="95">
        <v>4.03</v>
      </c>
      <c r="M1412" s="95">
        <v>-0.99</v>
      </c>
      <c r="N1412" s="95">
        <v>34.06</v>
      </c>
      <c r="O1412" s="95">
        <v>1.51</v>
      </c>
      <c r="P1412" s="95">
        <v>-23.49</v>
      </c>
      <c r="Q1412" s="95">
        <v>23.54</v>
      </c>
      <c r="R1412" s="95">
        <v>-24.51</v>
      </c>
      <c r="S1412" s="95">
        <v>-22.88</v>
      </c>
      <c r="T1412" s="95">
        <v>-24.48</v>
      </c>
      <c r="U1412" s="95">
        <v>0.93</v>
      </c>
      <c r="V1412" s="95">
        <v>7.0000000000000007E-2</v>
      </c>
      <c r="W1412" s="95">
        <v>0.04</v>
      </c>
      <c r="X1412" s="95"/>
      <c r="Y1412" s="95"/>
      <c r="Z1412" s="74" t="s">
        <v>1111</v>
      </c>
      <c r="AA1412" s="95">
        <v>8.48</v>
      </c>
      <c r="AB1412" s="95">
        <v>-2.08</v>
      </c>
      <c r="AC1412" s="74" t="s">
        <v>1111</v>
      </c>
      <c r="AD1412" s="95">
        <v>367601764</v>
      </c>
    </row>
    <row r="1413" spans="1:30" x14ac:dyDescent="0.2">
      <c r="A1413" s="74" t="s">
        <v>2522</v>
      </c>
      <c r="B1413" s="95">
        <v>16.21</v>
      </c>
      <c r="C1413" s="95"/>
      <c r="D1413" s="95">
        <v>-1.84</v>
      </c>
      <c r="E1413" s="95">
        <v>0.11</v>
      </c>
      <c r="F1413" s="95">
        <v>0</v>
      </c>
      <c r="G1413" s="95"/>
      <c r="H1413" s="95"/>
      <c r="I1413" s="95"/>
      <c r="J1413" s="95">
        <v>-1.66</v>
      </c>
      <c r="K1413" s="95">
        <v>2.8</v>
      </c>
      <c r="L1413" s="95">
        <v>4.47</v>
      </c>
      <c r="M1413" s="95">
        <v>-0.3</v>
      </c>
      <c r="N1413" s="95"/>
      <c r="O1413" s="95">
        <v>0.48</v>
      </c>
      <c r="P1413" s="95">
        <v>0</v>
      </c>
      <c r="Q1413" s="95">
        <v>3</v>
      </c>
      <c r="R1413" s="95">
        <v>-6.08</v>
      </c>
      <c r="S1413" s="95">
        <v>-0.11</v>
      </c>
      <c r="T1413" s="95">
        <v>-6.72</v>
      </c>
      <c r="U1413" s="95">
        <v>0.02</v>
      </c>
      <c r="V1413" s="95">
        <v>0.98</v>
      </c>
      <c r="W1413" s="95">
        <v>0</v>
      </c>
      <c r="X1413" s="95"/>
      <c r="Y1413" s="95"/>
      <c r="Z1413" s="74" t="s">
        <v>1111</v>
      </c>
      <c r="AA1413" s="95">
        <v>144.93</v>
      </c>
      <c r="AB1413" s="95">
        <v>-8.81</v>
      </c>
      <c r="AC1413" s="74" t="s">
        <v>1111</v>
      </c>
      <c r="AD1413" s="95">
        <v>559245</v>
      </c>
    </row>
    <row r="1414" spans="1:30" x14ac:dyDescent="0.2">
      <c r="A1414" s="74" t="s">
        <v>2523</v>
      </c>
      <c r="B1414" s="95">
        <v>18.13</v>
      </c>
      <c r="C1414" s="95"/>
      <c r="D1414" s="95">
        <v>-2.06</v>
      </c>
      <c r="E1414" s="95">
        <v>0.13</v>
      </c>
      <c r="F1414" s="95">
        <v>0</v>
      </c>
      <c r="G1414" s="95"/>
      <c r="H1414" s="95"/>
      <c r="I1414" s="95"/>
      <c r="J1414" s="95">
        <v>-1.86</v>
      </c>
      <c r="K1414" s="95">
        <v>2.8</v>
      </c>
      <c r="L1414" s="95">
        <v>4.47</v>
      </c>
      <c r="M1414" s="95">
        <v>-0.3</v>
      </c>
      <c r="N1414" s="95"/>
      <c r="O1414" s="95">
        <v>0.54</v>
      </c>
      <c r="P1414" s="95">
        <v>0</v>
      </c>
      <c r="Q1414" s="95">
        <v>3</v>
      </c>
      <c r="R1414" s="95">
        <v>-6.08</v>
      </c>
      <c r="S1414" s="95">
        <v>-0.11</v>
      </c>
      <c r="T1414" s="95">
        <v>-6.72</v>
      </c>
      <c r="U1414" s="95">
        <v>0.02</v>
      </c>
      <c r="V1414" s="95">
        <v>0.98</v>
      </c>
      <c r="W1414" s="95">
        <v>0</v>
      </c>
      <c r="X1414" s="95"/>
      <c r="Y1414" s="95"/>
      <c r="Z1414" s="74" t="s">
        <v>1111</v>
      </c>
      <c r="AA1414" s="95">
        <v>144.93</v>
      </c>
      <c r="AB1414" s="95">
        <v>-8.81</v>
      </c>
      <c r="AC1414" s="74" t="s">
        <v>1111</v>
      </c>
      <c r="AD1414" s="95">
        <v>559245</v>
      </c>
    </row>
    <row r="1415" spans="1:30" x14ac:dyDescent="0.2">
      <c r="A1415" s="74" t="s">
        <v>2524</v>
      </c>
      <c r="B1415" s="95">
        <v>5.72</v>
      </c>
      <c r="C1415" s="95"/>
      <c r="D1415" s="95">
        <v>-0.65</v>
      </c>
      <c r="E1415" s="95">
        <v>0.04</v>
      </c>
      <c r="F1415" s="95">
        <v>0</v>
      </c>
      <c r="G1415" s="95"/>
      <c r="H1415" s="95"/>
      <c r="I1415" s="95"/>
      <c r="J1415" s="95">
        <v>-0.59</v>
      </c>
      <c r="K1415" s="95">
        <v>2.8</v>
      </c>
      <c r="L1415" s="95">
        <v>4.47</v>
      </c>
      <c r="M1415" s="95">
        <v>-0.3</v>
      </c>
      <c r="N1415" s="95"/>
      <c r="O1415" s="95">
        <v>0.17</v>
      </c>
      <c r="P1415" s="95">
        <v>0</v>
      </c>
      <c r="Q1415" s="95">
        <v>3</v>
      </c>
      <c r="R1415" s="95">
        <v>-6.08</v>
      </c>
      <c r="S1415" s="95">
        <v>-0.11</v>
      </c>
      <c r="T1415" s="95">
        <v>-6.72</v>
      </c>
      <c r="U1415" s="95">
        <v>0.02</v>
      </c>
      <c r="V1415" s="95">
        <v>0.98</v>
      </c>
      <c r="W1415" s="95">
        <v>0</v>
      </c>
      <c r="X1415" s="95"/>
      <c r="Y1415" s="95"/>
      <c r="Z1415" s="74" t="s">
        <v>1111</v>
      </c>
      <c r="AA1415" s="95">
        <v>144.93</v>
      </c>
      <c r="AB1415" s="95">
        <v>-8.81</v>
      </c>
      <c r="AC1415" s="74" t="s">
        <v>1111</v>
      </c>
      <c r="AD1415" s="95">
        <v>559245</v>
      </c>
    </row>
    <row r="1416" spans="1:30" x14ac:dyDescent="0.2">
      <c r="A1416" s="74" t="s">
        <v>2525</v>
      </c>
      <c r="B1416" s="95">
        <v>20.190000000000001</v>
      </c>
      <c r="C1416" s="95"/>
      <c r="D1416" s="95">
        <v>-163.95</v>
      </c>
      <c r="E1416" s="95">
        <v>2.4300000000000002</v>
      </c>
      <c r="F1416" s="95">
        <v>0.89</v>
      </c>
      <c r="G1416" s="95">
        <v>100</v>
      </c>
      <c r="H1416" s="95">
        <v>8.57</v>
      </c>
      <c r="I1416" s="95">
        <v>-2.59</v>
      </c>
      <c r="J1416" s="95">
        <v>49.61</v>
      </c>
      <c r="K1416" s="95">
        <v>68.62</v>
      </c>
      <c r="L1416" s="95">
        <v>19.02</v>
      </c>
      <c r="M1416" s="95">
        <v>0.93</v>
      </c>
      <c r="N1416" s="95">
        <v>4.25</v>
      </c>
      <c r="O1416" s="95">
        <v>-32.17</v>
      </c>
      <c r="P1416" s="95">
        <v>-0.96</v>
      </c>
      <c r="Q1416" s="95">
        <v>0.71</v>
      </c>
      <c r="R1416" s="95">
        <v>-1.48</v>
      </c>
      <c r="S1416" s="95">
        <v>-0.54</v>
      </c>
      <c r="T1416" s="95">
        <v>2.02</v>
      </c>
      <c r="U1416" s="95">
        <v>0.37</v>
      </c>
      <c r="V1416" s="95">
        <v>0.63</v>
      </c>
      <c r="W1416" s="95">
        <v>0.21</v>
      </c>
      <c r="X1416" s="95"/>
      <c r="Y1416" s="95"/>
      <c r="Z1416" s="74" t="s">
        <v>1111</v>
      </c>
      <c r="AA1416" s="95">
        <v>8.31</v>
      </c>
      <c r="AB1416" s="95">
        <v>-0.12</v>
      </c>
      <c r="AC1416" s="74" t="s">
        <v>1111</v>
      </c>
      <c r="AD1416" s="95">
        <v>8705707929</v>
      </c>
    </row>
    <row r="1417" spans="1:30" x14ac:dyDescent="0.2">
      <c r="A1417" s="74" t="s">
        <v>2526</v>
      </c>
      <c r="B1417" s="95">
        <v>2.36</v>
      </c>
      <c r="C1417" s="95"/>
      <c r="D1417" s="95">
        <v>-1.39</v>
      </c>
      <c r="E1417" s="95">
        <v>11.17</v>
      </c>
      <c r="F1417" s="95">
        <v>0.33</v>
      </c>
      <c r="G1417" s="95">
        <v>52.36</v>
      </c>
      <c r="H1417" s="95">
        <v>24.45</v>
      </c>
      <c r="I1417" s="95">
        <v>-53.45</v>
      </c>
      <c r="J1417" s="95">
        <v>3.04</v>
      </c>
      <c r="K1417" s="95">
        <v>1.51</v>
      </c>
      <c r="L1417" s="95">
        <v>-1.54</v>
      </c>
      <c r="M1417" s="95">
        <v>-5.65</v>
      </c>
      <c r="N1417" s="95">
        <v>0.74</v>
      </c>
      <c r="O1417" s="95">
        <v>-0.56999999999999995</v>
      </c>
      <c r="P1417" s="95">
        <v>-0.48</v>
      </c>
      <c r="Q1417" s="95">
        <v>0.36</v>
      </c>
      <c r="R1417" s="95">
        <v>-802.26</v>
      </c>
      <c r="S1417" s="95">
        <v>-23.59</v>
      </c>
      <c r="T1417" s="95">
        <v>106.69</v>
      </c>
      <c r="U1417" s="95">
        <v>0.03</v>
      </c>
      <c r="V1417" s="95">
        <v>0.97</v>
      </c>
      <c r="W1417" s="95">
        <v>0.44</v>
      </c>
      <c r="X1417" s="95"/>
      <c r="Y1417" s="95"/>
      <c r="Z1417" s="74" t="s">
        <v>1111</v>
      </c>
      <c r="AA1417" s="95">
        <v>0.21</v>
      </c>
      <c r="AB1417" s="95">
        <v>-1.69</v>
      </c>
      <c r="AC1417" s="74" t="s">
        <v>1111</v>
      </c>
      <c r="AD1417" s="95">
        <v>431607698.48000002</v>
      </c>
    </row>
    <row r="1418" spans="1:30" x14ac:dyDescent="0.2">
      <c r="A1418" s="74" t="s">
        <v>2527</v>
      </c>
      <c r="B1418" s="95">
        <v>34.76</v>
      </c>
      <c r="C1418" s="95"/>
      <c r="D1418" s="95">
        <v>143.58000000000001</v>
      </c>
      <c r="E1418" s="95">
        <v>4.1900000000000004</v>
      </c>
      <c r="F1418" s="95">
        <v>2.93</v>
      </c>
      <c r="G1418" s="95">
        <v>100</v>
      </c>
      <c r="H1418" s="95">
        <v>8.61</v>
      </c>
      <c r="I1418" s="95">
        <v>8.3800000000000008</v>
      </c>
      <c r="J1418" s="95">
        <v>139.69999999999999</v>
      </c>
      <c r="K1418" s="95">
        <v>105.5</v>
      </c>
      <c r="L1418" s="95">
        <v>-34.200000000000003</v>
      </c>
      <c r="M1418" s="95">
        <v>-1.03</v>
      </c>
      <c r="N1418" s="95">
        <v>12.03</v>
      </c>
      <c r="O1418" s="95">
        <v>4.24</v>
      </c>
      <c r="P1418" s="95">
        <v>-10.76</v>
      </c>
      <c r="Q1418" s="95">
        <v>19.46</v>
      </c>
      <c r="R1418" s="95">
        <v>2.92</v>
      </c>
      <c r="S1418" s="95">
        <v>2.04</v>
      </c>
      <c r="T1418" s="95">
        <v>2.92</v>
      </c>
      <c r="U1418" s="95">
        <v>0.7</v>
      </c>
      <c r="V1418" s="95">
        <v>0.3</v>
      </c>
      <c r="W1418" s="95">
        <v>0.24</v>
      </c>
      <c r="X1418" s="95"/>
      <c r="Y1418" s="95"/>
      <c r="Z1418" s="74" t="s">
        <v>1111</v>
      </c>
      <c r="AA1418" s="95">
        <v>8.2899999999999991</v>
      </c>
      <c r="AB1418" s="95">
        <v>0.24</v>
      </c>
      <c r="AC1418" s="74" t="s">
        <v>1111</v>
      </c>
      <c r="AD1418" s="95">
        <v>4245085856</v>
      </c>
    </row>
    <row r="1419" spans="1:30" x14ac:dyDescent="0.2">
      <c r="A1419" s="74" t="s">
        <v>2528</v>
      </c>
      <c r="B1419" s="95">
        <v>4.8600000000000003</v>
      </c>
      <c r="C1419" s="95"/>
      <c r="D1419" s="95">
        <v>-9.58</v>
      </c>
      <c r="E1419" s="95">
        <v>0.92</v>
      </c>
      <c r="F1419" s="95">
        <v>0.75</v>
      </c>
      <c r="G1419" s="95">
        <v>8.3800000000000008</v>
      </c>
      <c r="H1419" s="95">
        <v>-114.34</v>
      </c>
      <c r="I1419" s="95">
        <v>-95.94</v>
      </c>
      <c r="J1419" s="95">
        <v>-8.0399999999999991</v>
      </c>
      <c r="K1419" s="95">
        <v>-5.33</v>
      </c>
      <c r="L1419" s="95">
        <v>2.71</v>
      </c>
      <c r="M1419" s="95">
        <v>-0.31</v>
      </c>
      <c r="N1419" s="95">
        <v>9.19</v>
      </c>
      <c r="O1419" s="95">
        <v>2.36</v>
      </c>
      <c r="P1419" s="95">
        <v>-1.19</v>
      </c>
      <c r="Q1419" s="95">
        <v>7.36</v>
      </c>
      <c r="R1419" s="95">
        <v>-9.6199999999999992</v>
      </c>
      <c r="S1419" s="95">
        <v>-7.83</v>
      </c>
      <c r="T1419" s="95">
        <v>-12.89</v>
      </c>
      <c r="U1419" s="95">
        <v>0.81</v>
      </c>
      <c r="V1419" s="95">
        <v>0.19</v>
      </c>
      <c r="W1419" s="95">
        <v>0.08</v>
      </c>
      <c r="X1419" s="95"/>
      <c r="Y1419" s="95"/>
      <c r="Z1419" s="74" t="s">
        <v>1111</v>
      </c>
      <c r="AA1419" s="95">
        <v>5.27</v>
      </c>
      <c r="AB1419" s="95">
        <v>-0.51</v>
      </c>
      <c r="AC1419" s="74" t="s">
        <v>1111</v>
      </c>
      <c r="AD1419" s="95">
        <v>487673298</v>
      </c>
    </row>
    <row r="1420" spans="1:30" x14ac:dyDescent="0.2">
      <c r="A1420" s="74" t="s">
        <v>2529</v>
      </c>
      <c r="B1420" s="95">
        <v>1.21</v>
      </c>
      <c r="C1420" s="95"/>
      <c r="D1420" s="95">
        <v>-63.56</v>
      </c>
      <c r="E1420" s="95">
        <v>3.37</v>
      </c>
      <c r="F1420" s="95">
        <v>2.5099999999999998</v>
      </c>
      <c r="G1420" s="95">
        <v>2.63</v>
      </c>
      <c r="H1420" s="95">
        <v>-22.03</v>
      </c>
      <c r="I1420" s="95">
        <v>-140.76</v>
      </c>
      <c r="J1420" s="95">
        <v>-406.03</v>
      </c>
      <c r="K1420" s="95">
        <v>-369.92</v>
      </c>
      <c r="L1420" s="95">
        <v>36.11</v>
      </c>
      <c r="M1420" s="95">
        <v>-0.3</v>
      </c>
      <c r="N1420" s="95">
        <v>89.47</v>
      </c>
      <c r="O1420" s="95">
        <v>13.01</v>
      </c>
      <c r="P1420" s="95">
        <v>-3.31</v>
      </c>
      <c r="Q1420" s="95">
        <v>5.03</v>
      </c>
      <c r="R1420" s="95">
        <v>-5.31</v>
      </c>
      <c r="S1420" s="95">
        <v>-3.95</v>
      </c>
      <c r="T1420" s="95">
        <v>-1.02</v>
      </c>
      <c r="U1420" s="95">
        <v>0.74</v>
      </c>
      <c r="V1420" s="95">
        <v>0.26</v>
      </c>
      <c r="W1420" s="95">
        <v>0.03</v>
      </c>
      <c r="X1420" s="95">
        <v>-3.2</v>
      </c>
      <c r="Y1420" s="95"/>
      <c r="Z1420" s="74" t="s">
        <v>1111</v>
      </c>
      <c r="AA1420" s="95">
        <v>0.36</v>
      </c>
      <c r="AB1420" s="95">
        <v>-0.02</v>
      </c>
      <c r="AC1420" s="74" t="s">
        <v>1111</v>
      </c>
      <c r="AD1420" s="95">
        <v>976908625</v>
      </c>
    </row>
    <row r="1421" spans="1:30" x14ac:dyDescent="0.2">
      <c r="A1421" s="74" t="s">
        <v>2530</v>
      </c>
      <c r="B1421" s="95">
        <v>9.07</v>
      </c>
      <c r="C1421" s="95"/>
      <c r="D1421" s="95">
        <v>-19.66</v>
      </c>
      <c r="E1421" s="95">
        <v>1.43</v>
      </c>
      <c r="F1421" s="95">
        <v>0.91</v>
      </c>
      <c r="G1421" s="95">
        <v>19.82</v>
      </c>
      <c r="H1421" s="95">
        <v>-3.16</v>
      </c>
      <c r="I1421" s="95">
        <v>-3.36</v>
      </c>
      <c r="J1421" s="95">
        <v>-20.89</v>
      </c>
      <c r="K1421" s="95">
        <v>-14.39</v>
      </c>
      <c r="L1421" s="95">
        <v>6.5</v>
      </c>
      <c r="M1421" s="95">
        <v>-0.45</v>
      </c>
      <c r="N1421" s="95">
        <v>0.66</v>
      </c>
      <c r="O1421" s="95">
        <v>2.0099999999999998</v>
      </c>
      <c r="P1421" s="95">
        <v>-4.3600000000000003</v>
      </c>
      <c r="Q1421" s="95">
        <v>2.33</v>
      </c>
      <c r="R1421" s="95">
        <v>-7.3</v>
      </c>
      <c r="S1421" s="95">
        <v>-4.62</v>
      </c>
      <c r="T1421" s="95">
        <v>-7.3</v>
      </c>
      <c r="U1421" s="95">
        <v>0.63</v>
      </c>
      <c r="V1421" s="95">
        <v>0.37</v>
      </c>
      <c r="W1421" s="95">
        <v>1.38</v>
      </c>
      <c r="X1421" s="95">
        <v>-11.66</v>
      </c>
      <c r="Y1421" s="95"/>
      <c r="Z1421" s="74" t="s">
        <v>1111</v>
      </c>
      <c r="AA1421" s="95">
        <v>6.32</v>
      </c>
      <c r="AB1421" s="95">
        <v>-0.46</v>
      </c>
      <c r="AC1421" s="74" t="s">
        <v>1111</v>
      </c>
      <c r="AD1421" s="95">
        <v>1002768316</v>
      </c>
    </row>
    <row r="1422" spans="1:30" x14ac:dyDescent="0.2">
      <c r="A1422" s="74" t="s">
        <v>2531</v>
      </c>
      <c r="B1422" s="95">
        <v>55.66</v>
      </c>
      <c r="C1422" s="95"/>
      <c r="D1422" s="95">
        <v>-730.58</v>
      </c>
      <c r="E1422" s="95">
        <v>6.89</v>
      </c>
      <c r="F1422" s="95">
        <v>6.46</v>
      </c>
      <c r="G1422" s="95">
        <v>71.44</v>
      </c>
      <c r="H1422" s="95">
        <v>33.82</v>
      </c>
      <c r="I1422" s="95">
        <v>-2.95</v>
      </c>
      <c r="J1422" s="95">
        <v>63.73</v>
      </c>
      <c r="K1422" s="95">
        <v>57.51</v>
      </c>
      <c r="L1422" s="95">
        <v>-6.22</v>
      </c>
      <c r="M1422" s="95">
        <v>-0.67</v>
      </c>
      <c r="N1422" s="95">
        <v>21.56</v>
      </c>
      <c r="O1422" s="95">
        <v>10.31</v>
      </c>
      <c r="P1422" s="95">
        <v>-20.66</v>
      </c>
      <c r="Q1422" s="95">
        <v>11.36</v>
      </c>
      <c r="R1422" s="95">
        <v>-0.94</v>
      </c>
      <c r="S1422" s="95">
        <v>-0.88</v>
      </c>
      <c r="T1422" s="95">
        <v>10.79</v>
      </c>
      <c r="U1422" s="95">
        <v>0.94</v>
      </c>
      <c r="V1422" s="95">
        <v>0.06</v>
      </c>
      <c r="W1422" s="95">
        <v>0.3</v>
      </c>
      <c r="X1422" s="95"/>
      <c r="Y1422" s="95"/>
      <c r="Z1422" s="74" t="s">
        <v>1111</v>
      </c>
      <c r="AA1422" s="95">
        <v>8.07</v>
      </c>
      <c r="AB1422" s="95">
        <v>-0.08</v>
      </c>
      <c r="AC1422" s="74" t="s">
        <v>1111</v>
      </c>
      <c r="AD1422" s="95">
        <v>5914787824</v>
      </c>
    </row>
    <row r="1423" spans="1:30" x14ac:dyDescent="0.2">
      <c r="A1423" s="74" t="s">
        <v>2532</v>
      </c>
      <c r="B1423" s="95">
        <v>121.83</v>
      </c>
      <c r="C1423" s="95"/>
      <c r="D1423" s="95">
        <v>-215.35</v>
      </c>
      <c r="E1423" s="95">
        <v>100.63</v>
      </c>
      <c r="F1423" s="95">
        <v>10</v>
      </c>
      <c r="G1423" s="95">
        <v>77.69</v>
      </c>
      <c r="H1423" s="95">
        <v>-4.5199999999999996</v>
      </c>
      <c r="I1423" s="95">
        <v>-5.72</v>
      </c>
      <c r="J1423" s="95">
        <v>-272.58999999999997</v>
      </c>
      <c r="K1423" s="95">
        <v>-271.58999999999997</v>
      </c>
      <c r="L1423" s="95">
        <v>1</v>
      </c>
      <c r="M1423" s="95">
        <v>-0.37</v>
      </c>
      <c r="N1423" s="95">
        <v>12.32</v>
      </c>
      <c r="O1423" s="95">
        <v>-448.27</v>
      </c>
      <c r="P1423" s="95">
        <v>-20.02</v>
      </c>
      <c r="Q1423" s="95">
        <v>0.96</v>
      </c>
      <c r="R1423" s="95">
        <v>-46.73</v>
      </c>
      <c r="S1423" s="95">
        <v>-4.6399999999999997</v>
      </c>
      <c r="T1423" s="95">
        <v>-10.24</v>
      </c>
      <c r="U1423" s="95">
        <v>0.1</v>
      </c>
      <c r="V1423" s="95">
        <v>0.9</v>
      </c>
      <c r="W1423" s="95">
        <v>0.81</v>
      </c>
      <c r="X1423" s="95"/>
      <c r="Y1423" s="95"/>
      <c r="Z1423" s="74" t="s">
        <v>1111</v>
      </c>
      <c r="AA1423" s="95">
        <v>1.21</v>
      </c>
      <c r="AB1423" s="95">
        <v>-0.56999999999999995</v>
      </c>
      <c r="AC1423" s="74" t="s">
        <v>1111</v>
      </c>
      <c r="AD1423" s="95">
        <v>24107293995</v>
      </c>
    </row>
    <row r="1424" spans="1:30" x14ac:dyDescent="0.2">
      <c r="A1424" s="74" t="s">
        <v>2533</v>
      </c>
      <c r="B1424" s="95">
        <v>3.58</v>
      </c>
      <c r="C1424" s="95"/>
      <c r="D1424" s="95">
        <v>-14.81</v>
      </c>
      <c r="E1424" s="95">
        <v>3.02</v>
      </c>
      <c r="F1424" s="95">
        <v>1.68</v>
      </c>
      <c r="G1424" s="95">
        <v>100</v>
      </c>
      <c r="H1424" s="95">
        <v>-15.49</v>
      </c>
      <c r="I1424" s="95">
        <v>-18.55</v>
      </c>
      <c r="J1424" s="95">
        <v>-17.739999999999998</v>
      </c>
      <c r="K1424" s="95">
        <v>-13.51</v>
      </c>
      <c r="L1424" s="95">
        <v>4.22</v>
      </c>
      <c r="M1424" s="95">
        <v>-0.72</v>
      </c>
      <c r="N1424" s="95">
        <v>2.75</v>
      </c>
      <c r="O1424" s="95">
        <v>6.89</v>
      </c>
      <c r="P1424" s="95">
        <v>-4.84</v>
      </c>
      <c r="Q1424" s="95">
        <v>1.59</v>
      </c>
      <c r="R1424" s="95">
        <v>-20.420000000000002</v>
      </c>
      <c r="S1424" s="95">
        <v>-11.31</v>
      </c>
      <c r="T1424" s="95">
        <v>-12.61</v>
      </c>
      <c r="U1424" s="95">
        <v>0.55000000000000004</v>
      </c>
      <c r="V1424" s="95">
        <v>0.45</v>
      </c>
      <c r="W1424" s="95">
        <v>0.61</v>
      </c>
      <c r="X1424" s="95"/>
      <c r="Y1424" s="95"/>
      <c r="Z1424" s="74" t="s">
        <v>1111</v>
      </c>
      <c r="AA1424" s="95">
        <v>1.18</v>
      </c>
      <c r="AB1424" s="95">
        <v>-0.24</v>
      </c>
      <c r="AC1424" s="74" t="s">
        <v>1111</v>
      </c>
      <c r="AD1424" s="95">
        <v>1154815636</v>
      </c>
    </row>
    <row r="1425" spans="1:30" x14ac:dyDescent="0.2">
      <c r="A1425" s="74" t="s">
        <v>2534</v>
      </c>
      <c r="B1425" s="95">
        <v>43.52</v>
      </c>
      <c r="C1425" s="95"/>
      <c r="D1425" s="95">
        <v>-16.04</v>
      </c>
      <c r="E1425" s="95">
        <v>-12.61</v>
      </c>
      <c r="F1425" s="95">
        <v>6.72</v>
      </c>
      <c r="G1425" s="95">
        <v>74.209999999999994</v>
      </c>
      <c r="H1425" s="95">
        <v>-36.119999999999997</v>
      </c>
      <c r="I1425" s="95">
        <v>-36.14</v>
      </c>
      <c r="J1425" s="95">
        <v>-16.05</v>
      </c>
      <c r="K1425" s="95">
        <v>-16.260000000000002</v>
      </c>
      <c r="L1425" s="95">
        <v>-0.21</v>
      </c>
      <c r="M1425" s="95"/>
      <c r="N1425" s="95">
        <v>5.8</v>
      </c>
      <c r="O1425" s="95">
        <v>-30.73</v>
      </c>
      <c r="P1425" s="95">
        <v>-21.22</v>
      </c>
      <c r="Q1425" s="95">
        <v>0.76</v>
      </c>
      <c r="R1425" s="95">
        <v>-78.599999999999994</v>
      </c>
      <c r="S1425" s="95">
        <v>-41.9</v>
      </c>
      <c r="T1425" s="95">
        <v>911.61</v>
      </c>
      <c r="U1425" s="95">
        <v>-0.53</v>
      </c>
      <c r="V1425" s="95">
        <v>1.53</v>
      </c>
      <c r="W1425" s="95">
        <v>1.1599999999999999</v>
      </c>
      <c r="X1425" s="95"/>
      <c r="Y1425" s="95"/>
      <c r="Z1425" s="74" t="s">
        <v>1111</v>
      </c>
      <c r="AA1425" s="95">
        <v>-3.45</v>
      </c>
      <c r="AB1425" s="95">
        <v>-2.71</v>
      </c>
      <c r="AC1425" s="74" t="s">
        <v>1111</v>
      </c>
      <c r="AD1425" s="95">
        <v>1419195904</v>
      </c>
    </row>
    <row r="1426" spans="1:30" x14ac:dyDescent="0.2">
      <c r="A1426" s="74" t="s">
        <v>2535</v>
      </c>
      <c r="B1426" s="95">
        <v>79.28</v>
      </c>
      <c r="C1426" s="95">
        <v>0.69</v>
      </c>
      <c r="D1426" s="95">
        <v>9.14</v>
      </c>
      <c r="E1426" s="95">
        <v>-19.11</v>
      </c>
      <c r="F1426" s="95">
        <v>1.88</v>
      </c>
      <c r="G1426" s="95">
        <v>29.12</v>
      </c>
      <c r="H1426" s="95">
        <v>16.38</v>
      </c>
      <c r="I1426" s="95">
        <v>12.6</v>
      </c>
      <c r="J1426" s="95">
        <v>7.03</v>
      </c>
      <c r="K1426" s="95">
        <v>8.41</v>
      </c>
      <c r="L1426" s="95">
        <v>1.38</v>
      </c>
      <c r="M1426" s="95"/>
      <c r="N1426" s="95">
        <v>1.1499999999999999</v>
      </c>
      <c r="O1426" s="95">
        <v>47.43</v>
      </c>
      <c r="P1426" s="95">
        <v>-3.77</v>
      </c>
      <c r="Q1426" s="95">
        <v>1.0900000000000001</v>
      </c>
      <c r="R1426" s="95">
        <v>-208.99</v>
      </c>
      <c r="S1426" s="95">
        <v>20.54</v>
      </c>
      <c r="T1426" s="95">
        <v>54.96</v>
      </c>
      <c r="U1426" s="95">
        <v>-0.1</v>
      </c>
      <c r="V1426" s="95">
        <v>1.1000000000000001</v>
      </c>
      <c r="W1426" s="95">
        <v>1.63</v>
      </c>
      <c r="X1426" s="95"/>
      <c r="Y1426" s="95"/>
      <c r="Z1426" s="74" t="s">
        <v>1111</v>
      </c>
      <c r="AA1426" s="95">
        <v>-4.1500000000000004</v>
      </c>
      <c r="AB1426" s="95">
        <v>8.67</v>
      </c>
      <c r="AC1426" s="74" t="s">
        <v>1111</v>
      </c>
      <c r="AD1426" s="95">
        <v>6501324688</v>
      </c>
    </row>
    <row r="1427" spans="1:30" x14ac:dyDescent="0.2">
      <c r="A1427" s="74" t="s">
        <v>2536</v>
      </c>
      <c r="B1427" s="95">
        <v>104.1</v>
      </c>
      <c r="C1427" s="95"/>
      <c r="D1427" s="95">
        <v>28.39</v>
      </c>
      <c r="E1427" s="95">
        <v>3.34</v>
      </c>
      <c r="F1427" s="95">
        <v>1.0900000000000001</v>
      </c>
      <c r="G1427" s="95">
        <v>24.85</v>
      </c>
      <c r="H1427" s="95">
        <v>6.61</v>
      </c>
      <c r="I1427" s="95">
        <v>3.47</v>
      </c>
      <c r="J1427" s="95">
        <v>14.89</v>
      </c>
      <c r="K1427" s="95">
        <v>17.62</v>
      </c>
      <c r="L1427" s="95">
        <v>2.72</v>
      </c>
      <c r="M1427" s="95">
        <v>0.6</v>
      </c>
      <c r="N1427" s="95">
        <v>0.98</v>
      </c>
      <c r="O1427" s="95">
        <v>3.26</v>
      </c>
      <c r="P1427" s="95">
        <v>-2.14</v>
      </c>
      <c r="Q1427" s="95">
        <v>2.99</v>
      </c>
      <c r="R1427" s="95">
        <v>11.62</v>
      </c>
      <c r="S1427" s="95">
        <v>4.04</v>
      </c>
      <c r="T1427" s="95">
        <v>8.6300000000000008</v>
      </c>
      <c r="U1427" s="95">
        <v>0.35</v>
      </c>
      <c r="V1427" s="95">
        <v>0.65</v>
      </c>
      <c r="W1427" s="95">
        <v>1.17</v>
      </c>
      <c r="X1427" s="95">
        <v>3.81</v>
      </c>
      <c r="Y1427" s="95"/>
      <c r="Z1427" s="74" t="s">
        <v>1111</v>
      </c>
      <c r="AA1427" s="95">
        <v>31.55</v>
      </c>
      <c r="AB1427" s="95">
        <v>3.67</v>
      </c>
      <c r="AC1427" s="74" t="s">
        <v>1111</v>
      </c>
      <c r="AD1427" s="95">
        <v>2475393900</v>
      </c>
    </row>
    <row r="1428" spans="1:30" x14ac:dyDescent="0.2">
      <c r="A1428" s="74" t="s">
        <v>2537</v>
      </c>
      <c r="B1428" s="95">
        <v>98.38</v>
      </c>
      <c r="C1428" s="95"/>
      <c r="D1428" s="95">
        <v>23.32</v>
      </c>
      <c r="E1428" s="95">
        <v>3.44</v>
      </c>
      <c r="F1428" s="95">
        <v>1.93</v>
      </c>
      <c r="G1428" s="95">
        <v>35.479999999999997</v>
      </c>
      <c r="H1428" s="95">
        <v>13.79</v>
      </c>
      <c r="I1428" s="95">
        <v>10.69</v>
      </c>
      <c r="J1428" s="95">
        <v>18.07</v>
      </c>
      <c r="K1428" s="95">
        <v>19.18</v>
      </c>
      <c r="L1428" s="95">
        <v>1.1200000000000001</v>
      </c>
      <c r="M1428" s="95">
        <v>0.21</v>
      </c>
      <c r="N1428" s="95">
        <v>2.4900000000000002</v>
      </c>
      <c r="O1428" s="95">
        <v>7.97</v>
      </c>
      <c r="P1428" s="95">
        <v>-5.16</v>
      </c>
      <c r="Q1428" s="95">
        <v>1.63</v>
      </c>
      <c r="R1428" s="95">
        <v>14.75</v>
      </c>
      <c r="S1428" s="95">
        <v>8.26</v>
      </c>
      <c r="T1428" s="95">
        <v>11.59</v>
      </c>
      <c r="U1428" s="95">
        <v>0.56000000000000005</v>
      </c>
      <c r="V1428" s="95">
        <v>0.44</v>
      </c>
      <c r="W1428" s="95">
        <v>0.77</v>
      </c>
      <c r="X1428" s="95">
        <v>6.36</v>
      </c>
      <c r="Y1428" s="95">
        <v>2.97</v>
      </c>
      <c r="Z1428" s="74" t="s">
        <v>1111</v>
      </c>
      <c r="AA1428" s="95">
        <v>28.6</v>
      </c>
      <c r="AB1428" s="95">
        <v>4.22</v>
      </c>
      <c r="AC1428" s="74" t="s">
        <v>1111</v>
      </c>
      <c r="AD1428" s="95">
        <v>3111149444</v>
      </c>
    </row>
    <row r="1429" spans="1:30" x14ac:dyDescent="0.2">
      <c r="A1429" s="74" t="s">
        <v>2538</v>
      </c>
      <c r="B1429" s="95">
        <v>173.69</v>
      </c>
      <c r="C1429" s="95">
        <v>1.1499999999999999</v>
      </c>
      <c r="D1429" s="95">
        <v>26.52</v>
      </c>
      <c r="E1429" s="95">
        <v>6.43</v>
      </c>
      <c r="F1429" s="95">
        <v>2.5299999999999998</v>
      </c>
      <c r="G1429" s="95">
        <v>37.67</v>
      </c>
      <c r="H1429" s="95">
        <v>16.48</v>
      </c>
      <c r="I1429" s="95">
        <v>12.25</v>
      </c>
      <c r="J1429" s="95">
        <v>19.71</v>
      </c>
      <c r="K1429" s="95">
        <v>21.54</v>
      </c>
      <c r="L1429" s="95">
        <v>1.83</v>
      </c>
      <c r="M1429" s="95">
        <v>0.6</v>
      </c>
      <c r="N1429" s="95">
        <v>3.25</v>
      </c>
      <c r="O1429" s="95">
        <v>19.329999999999998</v>
      </c>
      <c r="P1429" s="95">
        <v>-3.79</v>
      </c>
      <c r="Q1429" s="95">
        <v>1.64</v>
      </c>
      <c r="R1429" s="95">
        <v>24.23</v>
      </c>
      <c r="S1429" s="95">
        <v>9.52</v>
      </c>
      <c r="T1429" s="95">
        <v>15.12</v>
      </c>
      <c r="U1429" s="95">
        <v>0.39</v>
      </c>
      <c r="V1429" s="95">
        <v>0.61</v>
      </c>
      <c r="W1429" s="95">
        <v>0.78</v>
      </c>
      <c r="X1429" s="95">
        <v>-0.8</v>
      </c>
      <c r="Y1429" s="95">
        <v>-4.71</v>
      </c>
      <c r="Z1429" s="74" t="s">
        <v>1111</v>
      </c>
      <c r="AA1429" s="95">
        <v>27.03</v>
      </c>
      <c r="AB1429" s="95">
        <v>6.55</v>
      </c>
      <c r="AC1429" s="74" t="s">
        <v>1111</v>
      </c>
      <c r="AD1429" s="95">
        <v>25008702543</v>
      </c>
    </row>
    <row r="1430" spans="1:30" x14ac:dyDescent="0.2">
      <c r="A1430" s="74" t="s">
        <v>2539</v>
      </c>
      <c r="B1430" s="95">
        <v>56.62</v>
      </c>
      <c r="C1430" s="95">
        <v>4.95</v>
      </c>
      <c r="D1430" s="95">
        <v>7.21</v>
      </c>
      <c r="E1430" s="95">
        <v>2.5499999999999998</v>
      </c>
      <c r="F1430" s="95">
        <v>0.68</v>
      </c>
      <c r="G1430" s="95">
        <v>19.03</v>
      </c>
      <c r="H1430" s="95">
        <v>16.79</v>
      </c>
      <c r="I1430" s="95">
        <v>11.33</v>
      </c>
      <c r="J1430" s="95">
        <v>4.8600000000000003</v>
      </c>
      <c r="K1430" s="95">
        <v>6.22</v>
      </c>
      <c r="L1430" s="95">
        <v>1.36</v>
      </c>
      <c r="M1430" s="95">
        <v>0.71</v>
      </c>
      <c r="N1430" s="95">
        <v>0.82</v>
      </c>
      <c r="O1430" s="95">
        <v>5.51</v>
      </c>
      <c r="P1430" s="95">
        <v>-1.01</v>
      </c>
      <c r="Q1430" s="95">
        <v>1.59</v>
      </c>
      <c r="R1430" s="95">
        <v>35.35</v>
      </c>
      <c r="S1430" s="95">
        <v>9.41</v>
      </c>
      <c r="T1430" s="95">
        <v>21.49</v>
      </c>
      <c r="U1430" s="95">
        <v>0.27</v>
      </c>
      <c r="V1430" s="95">
        <v>0.73</v>
      </c>
      <c r="W1430" s="95">
        <v>0.83</v>
      </c>
      <c r="X1430" s="95"/>
      <c r="Y1430" s="95"/>
      <c r="Z1430" s="74" t="s">
        <v>1111</v>
      </c>
      <c r="AA1430" s="95">
        <v>22.23</v>
      </c>
      <c r="AB1430" s="95">
        <v>7.86</v>
      </c>
      <c r="AC1430" s="74" t="s">
        <v>1111</v>
      </c>
      <c r="AD1430" s="95">
        <v>41876967328</v>
      </c>
    </row>
    <row r="1431" spans="1:30" x14ac:dyDescent="0.2">
      <c r="A1431" s="74" t="s">
        <v>2540</v>
      </c>
      <c r="B1431" s="95">
        <v>75.239999999999995</v>
      </c>
      <c r="C1431" s="95">
        <v>1.91</v>
      </c>
      <c r="D1431" s="95">
        <v>13.48</v>
      </c>
      <c r="E1431" s="95">
        <v>2.5499999999999998</v>
      </c>
      <c r="F1431" s="95">
        <v>1.43</v>
      </c>
      <c r="G1431" s="95">
        <v>34.020000000000003</v>
      </c>
      <c r="H1431" s="95">
        <v>13.9</v>
      </c>
      <c r="I1431" s="95">
        <v>16.350000000000001</v>
      </c>
      <c r="J1431" s="95">
        <v>15.86</v>
      </c>
      <c r="K1431" s="95">
        <v>15.51</v>
      </c>
      <c r="L1431" s="95">
        <v>-0.35</v>
      </c>
      <c r="M1431" s="95">
        <v>-0.06</v>
      </c>
      <c r="N1431" s="95">
        <v>2.2000000000000002</v>
      </c>
      <c r="O1431" s="95">
        <v>10.3</v>
      </c>
      <c r="P1431" s="95">
        <v>-2.14</v>
      </c>
      <c r="Q1431" s="95">
        <v>1.71</v>
      </c>
      <c r="R1431" s="95">
        <v>18.93</v>
      </c>
      <c r="S1431" s="95">
        <v>10.59</v>
      </c>
      <c r="T1431" s="95">
        <v>10.83</v>
      </c>
      <c r="U1431" s="95">
        <v>0.56000000000000005</v>
      </c>
      <c r="V1431" s="95">
        <v>0.44</v>
      </c>
      <c r="W1431" s="95">
        <v>0.65</v>
      </c>
      <c r="X1431" s="95">
        <v>2.9</v>
      </c>
      <c r="Y1431" s="95">
        <v>10.96</v>
      </c>
      <c r="Z1431" s="74" t="s">
        <v>1111</v>
      </c>
      <c r="AA1431" s="95">
        <v>29.48</v>
      </c>
      <c r="AB1431" s="95">
        <v>5.58</v>
      </c>
      <c r="AC1431" s="74" t="s">
        <v>1111</v>
      </c>
      <c r="AD1431" s="95">
        <v>9376544232</v>
      </c>
    </row>
    <row r="1432" spans="1:30" x14ac:dyDescent="0.2">
      <c r="A1432" s="74" t="s">
        <v>2541</v>
      </c>
      <c r="B1432" s="95">
        <v>2.27</v>
      </c>
      <c r="C1432" s="95"/>
      <c r="D1432" s="95">
        <v>-17.52</v>
      </c>
      <c r="E1432" s="95">
        <v>0.71</v>
      </c>
      <c r="F1432" s="95">
        <v>0.54</v>
      </c>
      <c r="G1432" s="95">
        <v>12.37</v>
      </c>
      <c r="H1432" s="95">
        <v>-4.97</v>
      </c>
      <c r="I1432" s="95">
        <v>-2.83</v>
      </c>
      <c r="J1432" s="95">
        <v>-9.9600000000000009</v>
      </c>
      <c r="K1432" s="95">
        <v>3.96</v>
      </c>
      <c r="L1432" s="95">
        <v>13.92</v>
      </c>
      <c r="M1432" s="95">
        <v>-0.99</v>
      </c>
      <c r="N1432" s="95">
        <v>0.5</v>
      </c>
      <c r="O1432" s="95">
        <v>0.91</v>
      </c>
      <c r="P1432" s="95">
        <v>-3.14</v>
      </c>
      <c r="Q1432" s="95">
        <v>3.51</v>
      </c>
      <c r="R1432" s="95">
        <v>-4.05</v>
      </c>
      <c r="S1432" s="95">
        <v>-3.08</v>
      </c>
      <c r="T1432" s="95">
        <v>-7.13</v>
      </c>
      <c r="U1432" s="95">
        <v>0.76</v>
      </c>
      <c r="V1432" s="95">
        <v>0.24</v>
      </c>
      <c r="W1432" s="95">
        <v>1.0900000000000001</v>
      </c>
      <c r="X1432" s="95"/>
      <c r="Y1432" s="95"/>
      <c r="Z1432" s="74" t="s">
        <v>1111</v>
      </c>
      <c r="AA1432" s="95">
        <v>3.2</v>
      </c>
      <c r="AB1432" s="95">
        <v>-0.13</v>
      </c>
      <c r="AC1432" s="74" t="s">
        <v>1111</v>
      </c>
      <c r="AD1432" s="95">
        <v>736410223.29999995</v>
      </c>
    </row>
    <row r="1433" spans="1:30" x14ac:dyDescent="0.2">
      <c r="A1433" s="74" t="s">
        <v>2542</v>
      </c>
      <c r="B1433" s="95">
        <v>456.24</v>
      </c>
      <c r="C1433" s="95">
        <v>0.82</v>
      </c>
      <c r="D1433" s="95">
        <v>32.74</v>
      </c>
      <c r="E1433" s="95">
        <v>-4.0199999999999996</v>
      </c>
      <c r="F1433" s="95">
        <v>9.4</v>
      </c>
      <c r="G1433" s="95">
        <v>39.29</v>
      </c>
      <c r="H1433" s="95">
        <v>18.399999999999999</v>
      </c>
      <c r="I1433" s="95">
        <v>11.59</v>
      </c>
      <c r="J1433" s="95">
        <v>20.62</v>
      </c>
      <c r="K1433" s="95">
        <v>26.07</v>
      </c>
      <c r="L1433" s="95">
        <v>5.45</v>
      </c>
      <c r="M1433" s="95"/>
      <c r="N1433" s="95">
        <v>3.8</v>
      </c>
      <c r="O1433" s="95">
        <v>38.61</v>
      </c>
      <c r="P1433" s="95">
        <v>-22.47</v>
      </c>
      <c r="Q1433" s="95">
        <v>1.72</v>
      </c>
      <c r="R1433" s="95">
        <v>-12.28</v>
      </c>
      <c r="S1433" s="95">
        <v>28.72</v>
      </c>
      <c r="T1433" s="95">
        <v>73.459999999999994</v>
      </c>
      <c r="U1433" s="95">
        <v>-2.34</v>
      </c>
      <c r="V1433" s="95">
        <v>3.34</v>
      </c>
      <c r="W1433" s="95">
        <v>2.48</v>
      </c>
      <c r="X1433" s="95">
        <v>13.19</v>
      </c>
      <c r="Y1433" s="95">
        <v>20.57</v>
      </c>
      <c r="Z1433" s="74" t="s">
        <v>1111</v>
      </c>
      <c r="AA1433" s="95">
        <v>-113.52</v>
      </c>
      <c r="AB1433" s="95">
        <v>13.93</v>
      </c>
      <c r="AC1433" s="74" t="s">
        <v>1111</v>
      </c>
      <c r="AD1433" s="95">
        <v>16589023272</v>
      </c>
    </row>
    <row r="1434" spans="1:30" x14ac:dyDescent="0.2">
      <c r="A1434" s="74" t="s">
        <v>2543</v>
      </c>
      <c r="B1434" s="95">
        <v>38.89</v>
      </c>
      <c r="C1434" s="95"/>
      <c r="D1434" s="95">
        <v>6.99</v>
      </c>
      <c r="E1434" s="95">
        <v>2.5</v>
      </c>
      <c r="F1434" s="95">
        <v>1.67</v>
      </c>
      <c r="G1434" s="95">
        <v>53.88</v>
      </c>
      <c r="H1434" s="95">
        <v>49.77</v>
      </c>
      <c r="I1434" s="95">
        <v>38.19</v>
      </c>
      <c r="J1434" s="95">
        <v>5.36</v>
      </c>
      <c r="K1434" s="95">
        <v>4.97</v>
      </c>
      <c r="L1434" s="95">
        <v>-0.39</v>
      </c>
      <c r="M1434" s="95">
        <v>-0.18</v>
      </c>
      <c r="N1434" s="95">
        <v>2.67</v>
      </c>
      <c r="O1434" s="95">
        <v>82.98</v>
      </c>
      <c r="P1434" s="95">
        <v>-2.2200000000000002</v>
      </c>
      <c r="Q1434" s="95">
        <v>1.0900000000000001</v>
      </c>
      <c r="R1434" s="95">
        <v>35.76</v>
      </c>
      <c r="S1434" s="95">
        <v>23.82</v>
      </c>
      <c r="T1434" s="95">
        <v>37.520000000000003</v>
      </c>
      <c r="U1434" s="95">
        <v>0.67</v>
      </c>
      <c r="V1434" s="95">
        <v>0.33</v>
      </c>
      <c r="W1434" s="95">
        <v>0.62</v>
      </c>
      <c r="X1434" s="95">
        <v>29.99</v>
      </c>
      <c r="Y1434" s="95">
        <v>59.51</v>
      </c>
      <c r="Z1434" s="74" t="s">
        <v>1111</v>
      </c>
      <c r="AA1434" s="95">
        <v>15.55</v>
      </c>
      <c r="AB1434" s="95">
        <v>5.56</v>
      </c>
      <c r="AC1434" s="74" t="s">
        <v>1111</v>
      </c>
      <c r="AD1434" s="95">
        <v>2858943126.1999998</v>
      </c>
    </row>
    <row r="1435" spans="1:30" x14ac:dyDescent="0.2">
      <c r="A1435" s="74" t="s">
        <v>2544</v>
      </c>
      <c r="B1435" s="95">
        <v>8.3800000000000008</v>
      </c>
      <c r="C1435" s="95">
        <v>7.23</v>
      </c>
      <c r="D1435" s="95">
        <v>115.39</v>
      </c>
      <c r="E1435" s="95">
        <v>2.75</v>
      </c>
      <c r="F1435" s="95">
        <v>1.96</v>
      </c>
      <c r="G1435" s="95">
        <v>20.58</v>
      </c>
      <c r="H1435" s="95">
        <v>12.24</v>
      </c>
      <c r="I1435" s="95">
        <v>6.25</v>
      </c>
      <c r="J1435" s="95">
        <v>58.96</v>
      </c>
      <c r="K1435" s="95">
        <v>50.07</v>
      </c>
      <c r="L1435" s="95">
        <v>-8.89</v>
      </c>
      <c r="M1435" s="95">
        <v>-0.42</v>
      </c>
      <c r="N1435" s="95">
        <v>7.22</v>
      </c>
      <c r="O1435" s="95">
        <v>7.71</v>
      </c>
      <c r="P1435" s="95">
        <v>-3.19</v>
      </c>
      <c r="Q1435" s="95">
        <v>2.94</v>
      </c>
      <c r="R1435" s="95">
        <v>2.39</v>
      </c>
      <c r="S1435" s="95">
        <v>1.7</v>
      </c>
      <c r="T1435" s="95">
        <v>3.94</v>
      </c>
      <c r="U1435" s="95">
        <v>0.71</v>
      </c>
      <c r="V1435" s="95">
        <v>0.28999999999999998</v>
      </c>
      <c r="W1435" s="95">
        <v>0.27</v>
      </c>
      <c r="X1435" s="95">
        <v>16.89</v>
      </c>
      <c r="Y1435" s="95">
        <v>87.91</v>
      </c>
      <c r="Z1435" s="74" t="s">
        <v>1111</v>
      </c>
      <c r="AA1435" s="95">
        <v>3.04</v>
      </c>
      <c r="AB1435" s="95">
        <v>7.0000000000000007E-2</v>
      </c>
      <c r="AC1435" s="74" t="s">
        <v>1111</v>
      </c>
      <c r="AD1435" s="95">
        <v>716585532</v>
      </c>
    </row>
    <row r="1436" spans="1:30" x14ac:dyDescent="0.2">
      <c r="A1436" s="74" t="s">
        <v>2545</v>
      </c>
      <c r="B1436" s="95">
        <v>136.59</v>
      </c>
      <c r="C1436" s="95">
        <v>3.06</v>
      </c>
      <c r="D1436" s="95">
        <v>18.940000000000001</v>
      </c>
      <c r="E1436" s="95">
        <v>6.86</v>
      </c>
      <c r="F1436" s="95">
        <v>1.68</v>
      </c>
      <c r="G1436" s="95">
        <v>21.32</v>
      </c>
      <c r="H1436" s="95">
        <v>10.82</v>
      </c>
      <c r="I1436" s="95">
        <v>10.72</v>
      </c>
      <c r="J1436" s="95">
        <v>18.78</v>
      </c>
      <c r="K1436" s="95">
        <v>18.97</v>
      </c>
      <c r="L1436" s="95">
        <v>0.2</v>
      </c>
      <c r="M1436" s="95">
        <v>7.0000000000000007E-2</v>
      </c>
      <c r="N1436" s="95">
        <v>2.0299999999999998</v>
      </c>
      <c r="O1436" s="95">
        <v>-65.459999999999994</v>
      </c>
      <c r="P1436" s="95">
        <v>-1.96</v>
      </c>
      <c r="Q1436" s="95">
        <v>0.85</v>
      </c>
      <c r="R1436" s="95">
        <v>36.229999999999997</v>
      </c>
      <c r="S1436" s="95">
        <v>8.86</v>
      </c>
      <c r="T1436" s="95">
        <v>26.59</v>
      </c>
      <c r="U1436" s="95">
        <v>0.24</v>
      </c>
      <c r="V1436" s="95">
        <v>0.76</v>
      </c>
      <c r="W1436" s="95">
        <v>0.83</v>
      </c>
      <c r="X1436" s="95">
        <v>0.75</v>
      </c>
      <c r="Y1436" s="95">
        <v>10.91</v>
      </c>
      <c r="Z1436" s="74" t="s">
        <v>1111</v>
      </c>
      <c r="AA1436" s="95">
        <v>19.91</v>
      </c>
      <c r="AB1436" s="95">
        <v>7.21</v>
      </c>
      <c r="AC1436" s="74" t="s">
        <v>1111</v>
      </c>
      <c r="AD1436" s="95">
        <v>17445780183</v>
      </c>
    </row>
    <row r="1437" spans="1:30" x14ac:dyDescent="0.2">
      <c r="A1437" s="74" t="s">
        <v>2546</v>
      </c>
      <c r="B1437" s="95">
        <v>8.98</v>
      </c>
      <c r="C1437" s="95"/>
      <c r="D1437" s="95">
        <v>-2.3199999999999998</v>
      </c>
      <c r="E1437" s="95">
        <v>1.43</v>
      </c>
      <c r="F1437" s="95">
        <v>1.27</v>
      </c>
      <c r="G1437" s="95">
        <v>23.93</v>
      </c>
      <c r="H1437" s="95">
        <v>-387.4</v>
      </c>
      <c r="I1437" s="95">
        <v>-387.4</v>
      </c>
      <c r="J1437" s="95">
        <v>-2.3199999999999998</v>
      </c>
      <c r="K1437" s="95">
        <v>-1.52</v>
      </c>
      <c r="L1437" s="95">
        <v>0.8</v>
      </c>
      <c r="M1437" s="95">
        <v>-0.49</v>
      </c>
      <c r="N1437" s="95">
        <v>8.99</v>
      </c>
      <c r="O1437" s="95">
        <v>3.2</v>
      </c>
      <c r="P1437" s="95">
        <v>-2.57</v>
      </c>
      <c r="Q1437" s="95">
        <v>4.67</v>
      </c>
      <c r="R1437" s="95">
        <v>-61.44</v>
      </c>
      <c r="S1437" s="95">
        <v>-54.76</v>
      </c>
      <c r="T1437" s="95">
        <v>-61.44</v>
      </c>
      <c r="U1437" s="95">
        <v>0.89</v>
      </c>
      <c r="V1437" s="95">
        <v>0.11</v>
      </c>
      <c r="W1437" s="95">
        <v>0.14000000000000001</v>
      </c>
      <c r="X1437" s="95">
        <v>55.89</v>
      </c>
      <c r="Y1437" s="95"/>
      <c r="Z1437" s="74" t="s">
        <v>1111</v>
      </c>
      <c r="AA1437" s="95">
        <v>6.3</v>
      </c>
      <c r="AB1437" s="95">
        <v>-3.87</v>
      </c>
      <c r="AC1437" s="74" t="s">
        <v>1111</v>
      </c>
      <c r="AD1437" s="95">
        <v>148848888</v>
      </c>
    </row>
    <row r="1438" spans="1:30" x14ac:dyDescent="0.2">
      <c r="A1438" s="74" t="s">
        <v>2547</v>
      </c>
      <c r="B1438" s="95">
        <v>0.12</v>
      </c>
      <c r="C1438" s="95"/>
      <c r="D1438" s="95">
        <v>-0.03</v>
      </c>
      <c r="E1438" s="95">
        <v>0.02</v>
      </c>
      <c r="F1438" s="95">
        <v>0.02</v>
      </c>
      <c r="G1438" s="95">
        <v>23.93</v>
      </c>
      <c r="H1438" s="95">
        <v>-387.4</v>
      </c>
      <c r="I1438" s="95">
        <v>-387.4</v>
      </c>
      <c r="J1438" s="95">
        <v>-0.03</v>
      </c>
      <c r="K1438" s="95">
        <v>-1.52</v>
      </c>
      <c r="L1438" s="95">
        <v>0.8</v>
      </c>
      <c r="M1438" s="95">
        <v>-0.49</v>
      </c>
      <c r="N1438" s="95">
        <v>0.12</v>
      </c>
      <c r="O1438" s="95">
        <v>0.04</v>
      </c>
      <c r="P1438" s="95">
        <v>-0.03</v>
      </c>
      <c r="Q1438" s="95">
        <v>4.67</v>
      </c>
      <c r="R1438" s="95">
        <v>-61.44</v>
      </c>
      <c r="S1438" s="95">
        <v>-54.76</v>
      </c>
      <c r="T1438" s="95">
        <v>-61.44</v>
      </c>
      <c r="U1438" s="95">
        <v>0.89</v>
      </c>
      <c r="V1438" s="95">
        <v>0.11</v>
      </c>
      <c r="W1438" s="95">
        <v>0.14000000000000001</v>
      </c>
      <c r="X1438" s="95">
        <v>55.89</v>
      </c>
      <c r="Y1438" s="95"/>
      <c r="Z1438" s="74" t="s">
        <v>1111</v>
      </c>
      <c r="AA1438" s="95">
        <v>6.3</v>
      </c>
      <c r="AB1438" s="95">
        <v>-3.87</v>
      </c>
      <c r="AC1438" s="74" t="s">
        <v>1111</v>
      </c>
      <c r="AD1438" s="95">
        <v>148848888</v>
      </c>
    </row>
    <row r="1439" spans="1:30" x14ac:dyDescent="0.2">
      <c r="A1439" s="74" t="s">
        <v>2548</v>
      </c>
      <c r="B1439" s="95">
        <v>38.22</v>
      </c>
      <c r="C1439" s="95"/>
      <c r="D1439" s="95">
        <v>-23.93</v>
      </c>
      <c r="E1439" s="95">
        <v>27.66</v>
      </c>
      <c r="F1439" s="95">
        <v>3.86</v>
      </c>
      <c r="G1439" s="95">
        <v>100</v>
      </c>
      <c r="H1439" s="95">
        <v>-63.81</v>
      </c>
      <c r="I1439" s="95">
        <v>-64.53</v>
      </c>
      <c r="J1439" s="95">
        <v>-24.2</v>
      </c>
      <c r="K1439" s="95">
        <v>-19.64</v>
      </c>
      <c r="L1439" s="95">
        <v>4.5599999999999996</v>
      </c>
      <c r="M1439" s="95">
        <v>-5.22</v>
      </c>
      <c r="N1439" s="95">
        <v>15.44</v>
      </c>
      <c r="O1439" s="95">
        <v>8.51</v>
      </c>
      <c r="P1439" s="95">
        <v>-16.27</v>
      </c>
      <c r="Q1439" s="95">
        <v>2.46</v>
      </c>
      <c r="R1439" s="95">
        <v>-115.58</v>
      </c>
      <c r="S1439" s="95">
        <v>-16.12</v>
      </c>
      <c r="T1439" s="95">
        <v>-111.41</v>
      </c>
      <c r="U1439" s="95">
        <v>0.14000000000000001</v>
      </c>
      <c r="V1439" s="95">
        <v>0.86</v>
      </c>
      <c r="W1439" s="95">
        <v>0.25</v>
      </c>
      <c r="X1439" s="95">
        <v>289.2</v>
      </c>
      <c r="Y1439" s="95"/>
      <c r="Z1439" s="74" t="s">
        <v>1111</v>
      </c>
      <c r="AA1439" s="95">
        <v>1.38</v>
      </c>
      <c r="AB1439" s="95">
        <v>-1.6</v>
      </c>
      <c r="AC1439" s="74" t="s">
        <v>1111</v>
      </c>
      <c r="AD1439" s="95">
        <v>2977701090</v>
      </c>
    </row>
    <row r="1440" spans="1:30" x14ac:dyDescent="0.2">
      <c r="A1440" s="74" t="s">
        <v>2549</v>
      </c>
      <c r="B1440" s="95">
        <v>25.58</v>
      </c>
      <c r="C1440" s="95"/>
      <c r="D1440" s="95">
        <v>-11.94</v>
      </c>
      <c r="E1440" s="95">
        <v>0.92</v>
      </c>
      <c r="F1440" s="95">
        <v>0.83</v>
      </c>
      <c r="G1440" s="95">
        <v>26.17</v>
      </c>
      <c r="H1440" s="95">
        <v>-19.39</v>
      </c>
      <c r="I1440" s="95">
        <v>-22.82</v>
      </c>
      <c r="J1440" s="95">
        <v>-14.05</v>
      </c>
      <c r="K1440" s="95">
        <v>-8.23</v>
      </c>
      <c r="L1440" s="95">
        <v>5.82</v>
      </c>
      <c r="M1440" s="95">
        <v>-0.38</v>
      </c>
      <c r="N1440" s="95">
        <v>2.72</v>
      </c>
      <c r="O1440" s="95">
        <v>1.23</v>
      </c>
      <c r="P1440" s="95">
        <v>-3.4</v>
      </c>
      <c r="Q1440" s="95">
        <v>9.01</v>
      </c>
      <c r="R1440" s="95">
        <v>-7.74</v>
      </c>
      <c r="S1440" s="95">
        <v>-6.93</v>
      </c>
      <c r="T1440" s="95">
        <v>-7.67</v>
      </c>
      <c r="U1440" s="95">
        <v>0.9</v>
      </c>
      <c r="V1440" s="95">
        <v>0.1</v>
      </c>
      <c r="W1440" s="95">
        <v>0.3</v>
      </c>
      <c r="X1440" s="95">
        <v>-15.44</v>
      </c>
      <c r="Y1440" s="95"/>
      <c r="Z1440" s="74" t="s">
        <v>1111</v>
      </c>
      <c r="AA1440" s="95">
        <v>27.69</v>
      </c>
      <c r="AB1440" s="95">
        <v>-2.14</v>
      </c>
      <c r="AC1440" s="74" t="s">
        <v>1111</v>
      </c>
      <c r="AD1440" s="95">
        <v>905171322</v>
      </c>
    </row>
    <row r="1441" spans="1:30" x14ac:dyDescent="0.2">
      <c r="A1441" s="74" t="s">
        <v>2550</v>
      </c>
      <c r="B1441" s="95">
        <v>0.69</v>
      </c>
      <c r="C1441" s="95"/>
      <c r="D1441" s="95">
        <v>-6.31</v>
      </c>
      <c r="E1441" s="95">
        <v>2.4500000000000002</v>
      </c>
      <c r="F1441" s="95">
        <v>1.6</v>
      </c>
      <c r="G1441" s="95">
        <v>83.2</v>
      </c>
      <c r="H1441" s="95">
        <v>-404.14</v>
      </c>
      <c r="I1441" s="95">
        <v>-280.12</v>
      </c>
      <c r="J1441" s="95">
        <v>-4.37</v>
      </c>
      <c r="K1441" s="95">
        <v>-2.69</v>
      </c>
      <c r="L1441" s="95">
        <v>1.68</v>
      </c>
      <c r="M1441" s="95">
        <v>-0.94</v>
      </c>
      <c r="N1441" s="95">
        <v>17.66</v>
      </c>
      <c r="O1441" s="95">
        <v>2.02</v>
      </c>
      <c r="P1441" s="95">
        <v>-14.65</v>
      </c>
      <c r="Q1441" s="95">
        <v>9.1199999999999992</v>
      </c>
      <c r="R1441" s="95">
        <v>-38.89</v>
      </c>
      <c r="S1441" s="95">
        <v>-25.41</v>
      </c>
      <c r="T1441" s="95">
        <v>-42.5</v>
      </c>
      <c r="U1441" s="95">
        <v>0.65</v>
      </c>
      <c r="V1441" s="95">
        <v>0.35</v>
      </c>
      <c r="W1441" s="95">
        <v>0.09</v>
      </c>
      <c r="X1441" s="95">
        <v>9.5</v>
      </c>
      <c r="Y1441" s="95"/>
      <c r="Z1441" s="74" t="s">
        <v>1111</v>
      </c>
      <c r="AA1441" s="95">
        <v>0.28000000000000003</v>
      </c>
      <c r="AB1441" s="95">
        <v>-0.11</v>
      </c>
      <c r="AC1441" s="74" t="s">
        <v>1111</v>
      </c>
      <c r="AD1441" s="95">
        <v>156979002</v>
      </c>
    </row>
    <row r="1442" spans="1:30" x14ac:dyDescent="0.2">
      <c r="A1442" s="74" t="s">
        <v>2551</v>
      </c>
      <c r="B1442" s="95">
        <v>1.74</v>
      </c>
      <c r="C1442" s="95"/>
      <c r="D1442" s="95">
        <v>-3.55</v>
      </c>
      <c r="E1442" s="95">
        <v>1.81</v>
      </c>
      <c r="F1442" s="95">
        <v>0.8</v>
      </c>
      <c r="G1442" s="95">
        <v>18.100000000000001</v>
      </c>
      <c r="H1442" s="95">
        <v>-26.79</v>
      </c>
      <c r="I1442" s="95">
        <v>-28.49</v>
      </c>
      <c r="J1442" s="95">
        <v>-3.77</v>
      </c>
      <c r="K1442" s="95">
        <v>-3.7</v>
      </c>
      <c r="L1442" s="95">
        <v>7.0000000000000007E-2</v>
      </c>
      <c r="M1442" s="95">
        <v>-0.04</v>
      </c>
      <c r="N1442" s="95">
        <v>1.01</v>
      </c>
      <c r="O1442" s="95">
        <v>2.81</v>
      </c>
      <c r="P1442" s="95">
        <v>-1.5</v>
      </c>
      <c r="Q1442" s="95">
        <v>2.54</v>
      </c>
      <c r="R1442" s="95">
        <v>-51.05</v>
      </c>
      <c r="S1442" s="95">
        <v>-22.52</v>
      </c>
      <c r="T1442" s="95">
        <v>-31.67</v>
      </c>
      <c r="U1442" s="95">
        <v>0.44</v>
      </c>
      <c r="V1442" s="95">
        <v>0.56000000000000005</v>
      </c>
      <c r="W1442" s="95">
        <v>0.79</v>
      </c>
      <c r="X1442" s="95"/>
      <c r="Y1442" s="95"/>
      <c r="Z1442" s="74" t="s">
        <v>1111</v>
      </c>
      <c r="AA1442" s="95">
        <v>0.96</v>
      </c>
      <c r="AB1442" s="95">
        <v>-0.49</v>
      </c>
      <c r="AC1442" s="74" t="s">
        <v>1111</v>
      </c>
      <c r="AD1442" s="95">
        <v>148482204</v>
      </c>
    </row>
    <row r="1443" spans="1:30" x14ac:dyDescent="0.2">
      <c r="A1443" s="74" t="s">
        <v>2552</v>
      </c>
      <c r="B1443" s="95">
        <v>25.09</v>
      </c>
      <c r="C1443" s="95"/>
      <c r="D1443" s="95">
        <v>7.73</v>
      </c>
      <c r="E1443" s="95">
        <v>0.76</v>
      </c>
      <c r="F1443" s="95">
        <v>0.2</v>
      </c>
      <c r="G1443" s="95">
        <v>48.05</v>
      </c>
      <c r="H1443" s="95">
        <v>30.41</v>
      </c>
      <c r="I1443" s="95">
        <v>19.32</v>
      </c>
      <c r="J1443" s="95">
        <v>4.91</v>
      </c>
      <c r="K1443" s="95">
        <v>25.4</v>
      </c>
      <c r="L1443" s="95">
        <v>10.029999999999999</v>
      </c>
      <c r="M1443" s="95">
        <v>1.54</v>
      </c>
      <c r="N1443" s="95">
        <v>1.49</v>
      </c>
      <c r="O1443" s="95">
        <v>-5.18</v>
      </c>
      <c r="P1443" s="95">
        <v>-0.22</v>
      </c>
      <c r="Q1443" s="95">
        <v>0.7</v>
      </c>
      <c r="R1443" s="95">
        <v>9.77</v>
      </c>
      <c r="S1443" s="95">
        <v>2.63</v>
      </c>
      <c r="T1443" s="95">
        <v>5.4</v>
      </c>
      <c r="U1443" s="95">
        <v>0.27</v>
      </c>
      <c r="V1443" s="95">
        <v>0.73</v>
      </c>
      <c r="W1443" s="95">
        <v>0.14000000000000001</v>
      </c>
      <c r="X1443" s="95">
        <v>3.94</v>
      </c>
      <c r="Y1443" s="95"/>
      <c r="Z1443" s="74" t="s">
        <v>1111</v>
      </c>
      <c r="AA1443" s="95">
        <v>33.22</v>
      </c>
      <c r="AB1443" s="95">
        <v>3.25</v>
      </c>
      <c r="AC1443" s="74" t="s">
        <v>1111</v>
      </c>
      <c r="AD1443" s="95">
        <v>63561611232</v>
      </c>
    </row>
    <row r="1444" spans="1:30" x14ac:dyDescent="0.2">
      <c r="A1444" s="74" t="s">
        <v>2553</v>
      </c>
      <c r="B1444" s="95">
        <v>1.28</v>
      </c>
      <c r="C1444" s="95"/>
      <c r="D1444" s="95">
        <v>-8.9499999999999993</v>
      </c>
      <c r="E1444" s="95">
        <v>2.96</v>
      </c>
      <c r="F1444" s="95">
        <v>0.24</v>
      </c>
      <c r="G1444" s="95">
        <v>95.9</v>
      </c>
      <c r="H1444" s="95">
        <v>0.33</v>
      </c>
      <c r="I1444" s="95">
        <v>-4.8499999999999996</v>
      </c>
      <c r="J1444" s="95">
        <v>130.25</v>
      </c>
      <c r="K1444" s="95">
        <v>125.93</v>
      </c>
      <c r="L1444" s="95">
        <v>-4.32</v>
      </c>
      <c r="M1444" s="95">
        <v>-0.1</v>
      </c>
      <c r="N1444" s="95">
        <v>0.43</v>
      </c>
      <c r="O1444" s="95">
        <v>9.6999999999999993</v>
      </c>
      <c r="P1444" s="95">
        <v>-0.31</v>
      </c>
      <c r="Q1444" s="95">
        <v>1.1299999999999999</v>
      </c>
      <c r="R1444" s="95">
        <v>-33.11</v>
      </c>
      <c r="S1444" s="95">
        <v>-2.72</v>
      </c>
      <c r="T1444" s="95">
        <v>-1.03</v>
      </c>
      <c r="U1444" s="95">
        <v>0.08</v>
      </c>
      <c r="V1444" s="95">
        <v>0.92</v>
      </c>
      <c r="W1444" s="95">
        <v>0.56000000000000005</v>
      </c>
      <c r="X1444" s="95">
        <v>-5.75</v>
      </c>
      <c r="Y1444" s="95"/>
      <c r="Z1444" s="74" t="s">
        <v>1111</v>
      </c>
      <c r="AA1444" s="95">
        <v>0.43</v>
      </c>
      <c r="AB1444" s="95">
        <v>-0.14000000000000001</v>
      </c>
      <c r="AC1444" s="74" t="s">
        <v>1111</v>
      </c>
      <c r="AD1444" s="95">
        <v>117879552</v>
      </c>
    </row>
    <row r="1445" spans="1:30" x14ac:dyDescent="0.2">
      <c r="A1445" s="74" t="s">
        <v>2554</v>
      </c>
      <c r="B1445" s="95">
        <v>10.7</v>
      </c>
      <c r="C1445" s="95"/>
      <c r="D1445" s="95">
        <v>-44.28</v>
      </c>
      <c r="E1445" s="95">
        <v>5.97</v>
      </c>
      <c r="F1445" s="95">
        <v>0.83</v>
      </c>
      <c r="G1445" s="95">
        <v>41.12</v>
      </c>
      <c r="H1445" s="95">
        <v>1.92</v>
      </c>
      <c r="I1445" s="95">
        <v>-2.99</v>
      </c>
      <c r="J1445" s="95">
        <v>68.89</v>
      </c>
      <c r="K1445" s="95">
        <v>107.39</v>
      </c>
      <c r="L1445" s="95">
        <v>38.49</v>
      </c>
      <c r="M1445" s="95">
        <v>3.34</v>
      </c>
      <c r="N1445" s="95">
        <v>1.33</v>
      </c>
      <c r="O1445" s="95">
        <v>40.97</v>
      </c>
      <c r="P1445" s="95">
        <v>-1.07</v>
      </c>
      <c r="Q1445" s="95">
        <v>1.1000000000000001</v>
      </c>
      <c r="R1445" s="95">
        <v>-13.48</v>
      </c>
      <c r="S1445" s="95">
        <v>-1.87</v>
      </c>
      <c r="T1445" s="95">
        <v>1.76</v>
      </c>
      <c r="U1445" s="95">
        <v>0.14000000000000001</v>
      </c>
      <c r="V1445" s="95">
        <v>0.86</v>
      </c>
      <c r="W1445" s="95">
        <v>0.63</v>
      </c>
      <c r="X1445" s="95"/>
      <c r="Y1445" s="95"/>
      <c r="Z1445" s="74" t="s">
        <v>1111</v>
      </c>
      <c r="AA1445" s="95">
        <v>1.79</v>
      </c>
      <c r="AB1445" s="95">
        <v>-0.24</v>
      </c>
      <c r="AC1445" s="74" t="s">
        <v>1111</v>
      </c>
      <c r="AD1445" s="95">
        <v>3396512770</v>
      </c>
    </row>
    <row r="1446" spans="1:30" x14ac:dyDescent="0.2">
      <c r="A1446" s="74" t="s">
        <v>2555</v>
      </c>
      <c r="B1446" s="95">
        <v>69.41</v>
      </c>
      <c r="C1446" s="95"/>
      <c r="D1446" s="95">
        <v>81.489999999999995</v>
      </c>
      <c r="E1446" s="95">
        <v>6.1</v>
      </c>
      <c r="F1446" s="95">
        <v>5.19</v>
      </c>
      <c r="G1446" s="95">
        <v>75.290000000000006</v>
      </c>
      <c r="H1446" s="95">
        <v>23.46</v>
      </c>
      <c r="I1446" s="95">
        <v>18.760000000000002</v>
      </c>
      <c r="J1446" s="95">
        <v>65.180000000000007</v>
      </c>
      <c r="K1446" s="95">
        <v>63.76</v>
      </c>
      <c r="L1446" s="95">
        <v>-1.42</v>
      </c>
      <c r="M1446" s="95">
        <v>-0.13</v>
      </c>
      <c r="N1446" s="95">
        <v>15.29</v>
      </c>
      <c r="O1446" s="95">
        <v>72.66</v>
      </c>
      <c r="P1446" s="95">
        <v>-6.3</v>
      </c>
      <c r="Q1446" s="95">
        <v>1.68</v>
      </c>
      <c r="R1446" s="95">
        <v>7.49</v>
      </c>
      <c r="S1446" s="95">
        <v>6.37</v>
      </c>
      <c r="T1446" s="95">
        <v>7.58</v>
      </c>
      <c r="U1446" s="95">
        <v>0.85</v>
      </c>
      <c r="V1446" s="95">
        <v>0.15</v>
      </c>
      <c r="W1446" s="95">
        <v>0.34</v>
      </c>
      <c r="X1446" s="95">
        <v>13.51</v>
      </c>
      <c r="Y1446" s="95">
        <v>20.440000000000001</v>
      </c>
      <c r="Z1446" s="74" t="s">
        <v>1111</v>
      </c>
      <c r="AA1446" s="95">
        <v>11.37</v>
      </c>
      <c r="AB1446" s="95">
        <v>0.85</v>
      </c>
      <c r="AC1446" s="74" t="s">
        <v>1111</v>
      </c>
      <c r="AD1446" s="95">
        <v>5876084016</v>
      </c>
    </row>
    <row r="1447" spans="1:30" x14ac:dyDescent="0.2">
      <c r="A1447" s="74" t="s">
        <v>2556</v>
      </c>
      <c r="B1447" s="95">
        <v>9.1300000000000008</v>
      </c>
      <c r="C1447" s="95"/>
      <c r="D1447" s="95">
        <v>10.87</v>
      </c>
      <c r="E1447" s="95">
        <v>3.39</v>
      </c>
      <c r="F1447" s="95">
        <v>0.51</v>
      </c>
      <c r="G1447" s="95">
        <v>100</v>
      </c>
      <c r="H1447" s="95">
        <v>7.43</v>
      </c>
      <c r="I1447" s="95">
        <v>3.5</v>
      </c>
      <c r="J1447" s="95">
        <v>5.13</v>
      </c>
      <c r="K1447" s="95">
        <v>9.15</v>
      </c>
      <c r="L1447" s="95">
        <v>4.03</v>
      </c>
      <c r="M1447" s="95">
        <v>2.66</v>
      </c>
      <c r="N1447" s="95">
        <v>0.38</v>
      </c>
      <c r="O1447" s="95">
        <v>3.98</v>
      </c>
      <c r="P1447" s="95">
        <v>-0.77</v>
      </c>
      <c r="Q1447" s="95">
        <v>1.64</v>
      </c>
      <c r="R1447" s="95">
        <v>31.16</v>
      </c>
      <c r="S1447" s="95">
        <v>4.7300000000000004</v>
      </c>
      <c r="T1447" s="95">
        <v>12.24</v>
      </c>
      <c r="U1447" s="95">
        <v>0.15</v>
      </c>
      <c r="V1447" s="95">
        <v>0.85</v>
      </c>
      <c r="W1447" s="95">
        <v>1.35</v>
      </c>
      <c r="X1447" s="95">
        <v>16.46</v>
      </c>
      <c r="Y1447" s="95"/>
      <c r="Z1447" s="74" t="s">
        <v>1111</v>
      </c>
      <c r="AA1447" s="95">
        <v>2.7</v>
      </c>
      <c r="AB1447" s="95">
        <v>0.84</v>
      </c>
      <c r="AC1447" s="74" t="s">
        <v>1111</v>
      </c>
      <c r="AD1447" s="95">
        <v>570527309</v>
      </c>
    </row>
    <row r="1448" spans="1:30" x14ac:dyDescent="0.2">
      <c r="A1448" s="74" t="s">
        <v>2557</v>
      </c>
      <c r="B1448" s="95">
        <v>0.02</v>
      </c>
      <c r="C1448" s="95"/>
      <c r="D1448" s="95">
        <v>0.02</v>
      </c>
      <c r="E1448" s="95">
        <v>0.01</v>
      </c>
      <c r="F1448" s="95">
        <v>0</v>
      </c>
      <c r="G1448" s="95">
        <v>100</v>
      </c>
      <c r="H1448" s="95">
        <v>7.43</v>
      </c>
      <c r="I1448" s="95">
        <v>3.5</v>
      </c>
      <c r="J1448" s="95">
        <v>0.01</v>
      </c>
      <c r="K1448" s="95">
        <v>9.15</v>
      </c>
      <c r="L1448" s="95">
        <v>4.03</v>
      </c>
      <c r="M1448" s="95">
        <v>2.66</v>
      </c>
      <c r="N1448" s="95">
        <v>0</v>
      </c>
      <c r="O1448" s="95">
        <v>0.01</v>
      </c>
      <c r="P1448" s="95">
        <v>0</v>
      </c>
      <c r="Q1448" s="95">
        <v>1.64</v>
      </c>
      <c r="R1448" s="95">
        <v>31.16</v>
      </c>
      <c r="S1448" s="95">
        <v>4.7300000000000004</v>
      </c>
      <c r="T1448" s="95">
        <v>12.24</v>
      </c>
      <c r="U1448" s="95">
        <v>0.15</v>
      </c>
      <c r="V1448" s="95">
        <v>0.85</v>
      </c>
      <c r="W1448" s="95">
        <v>1.35</v>
      </c>
      <c r="X1448" s="95">
        <v>16.46</v>
      </c>
      <c r="Y1448" s="95"/>
      <c r="Z1448" s="74" t="s">
        <v>1111</v>
      </c>
      <c r="AA1448" s="95">
        <v>2.7</v>
      </c>
      <c r="AB1448" s="95">
        <v>0.84</v>
      </c>
      <c r="AC1448" s="74" t="s">
        <v>1111</v>
      </c>
      <c r="AD1448" s="95">
        <v>570527309</v>
      </c>
    </row>
    <row r="1449" spans="1:30" x14ac:dyDescent="0.2">
      <c r="A1449" s="74" t="s">
        <v>2558</v>
      </c>
      <c r="B1449" s="95">
        <v>21.98</v>
      </c>
      <c r="C1449" s="95"/>
      <c r="D1449" s="95">
        <v>-170.36</v>
      </c>
      <c r="E1449" s="95">
        <v>3.34</v>
      </c>
      <c r="F1449" s="95">
        <v>2.4</v>
      </c>
      <c r="G1449" s="95">
        <v>53.11</v>
      </c>
      <c r="H1449" s="95">
        <v>-1.61</v>
      </c>
      <c r="I1449" s="95">
        <v>-2.27</v>
      </c>
      <c r="J1449" s="95">
        <v>-240.12</v>
      </c>
      <c r="K1449" s="95">
        <v>-206.81</v>
      </c>
      <c r="L1449" s="95">
        <v>33.31</v>
      </c>
      <c r="M1449" s="95">
        <v>-0.46</v>
      </c>
      <c r="N1449" s="95">
        <v>3.86</v>
      </c>
      <c r="O1449" s="95">
        <v>7.73</v>
      </c>
      <c r="P1449" s="95">
        <v>-4.46</v>
      </c>
      <c r="Q1449" s="95">
        <v>3.07</v>
      </c>
      <c r="R1449" s="95">
        <v>-1.96</v>
      </c>
      <c r="S1449" s="95">
        <v>-1.41</v>
      </c>
      <c r="T1449" s="95">
        <v>-1.96</v>
      </c>
      <c r="U1449" s="95">
        <v>0.72</v>
      </c>
      <c r="V1449" s="95">
        <v>0.28000000000000003</v>
      </c>
      <c r="W1449" s="95">
        <v>0.62</v>
      </c>
      <c r="X1449" s="95">
        <v>-4.5199999999999996</v>
      </c>
      <c r="Y1449" s="95"/>
      <c r="Z1449" s="74" t="s">
        <v>1111</v>
      </c>
      <c r="AA1449" s="95">
        <v>6.57</v>
      </c>
      <c r="AB1449" s="95">
        <v>-0.13</v>
      </c>
      <c r="AC1449" s="74" t="s">
        <v>1111</v>
      </c>
      <c r="AD1449" s="95">
        <v>533065554</v>
      </c>
    </row>
    <row r="1450" spans="1:30" x14ac:dyDescent="0.2">
      <c r="A1450" s="74" t="s">
        <v>2559</v>
      </c>
      <c r="B1450" s="95">
        <v>9.69</v>
      </c>
      <c r="C1450" s="95"/>
      <c r="D1450" s="95">
        <v>-7.1</v>
      </c>
      <c r="E1450" s="95">
        <v>0.34</v>
      </c>
      <c r="F1450" s="95">
        <v>0.21</v>
      </c>
      <c r="G1450" s="95">
        <v>100</v>
      </c>
      <c r="H1450" s="95">
        <v>-4.74</v>
      </c>
      <c r="I1450" s="95">
        <v>-11.68</v>
      </c>
      <c r="J1450" s="95">
        <v>-17.52</v>
      </c>
      <c r="K1450" s="95">
        <v>-42.61</v>
      </c>
      <c r="L1450" s="95">
        <v>-25.09</v>
      </c>
      <c r="M1450" s="95">
        <v>0.48</v>
      </c>
      <c r="N1450" s="95">
        <v>0.83</v>
      </c>
      <c r="O1450" s="95">
        <v>-8.2799999999999994</v>
      </c>
      <c r="P1450" s="95">
        <v>-0.23</v>
      </c>
      <c r="Q1450" s="95">
        <v>0.77</v>
      </c>
      <c r="R1450" s="95">
        <v>-4.76</v>
      </c>
      <c r="S1450" s="95">
        <v>-2.95</v>
      </c>
      <c r="T1450" s="95">
        <v>-1.24</v>
      </c>
      <c r="U1450" s="95">
        <v>0.62</v>
      </c>
      <c r="V1450" s="95">
        <v>0.38</v>
      </c>
      <c r="W1450" s="95">
        <v>0.25</v>
      </c>
      <c r="X1450" s="95"/>
      <c r="Y1450" s="95"/>
      <c r="Z1450" s="74" t="s">
        <v>1111</v>
      </c>
      <c r="AA1450" s="95">
        <v>28.64</v>
      </c>
      <c r="AB1450" s="95">
        <v>-1.36</v>
      </c>
      <c r="AC1450" s="74" t="s">
        <v>1111</v>
      </c>
      <c r="AD1450" s="95">
        <v>393363612</v>
      </c>
    </row>
    <row r="1451" spans="1:30" x14ac:dyDescent="0.2">
      <c r="A1451" s="74" t="s">
        <v>2560</v>
      </c>
      <c r="B1451" s="95">
        <v>3.78</v>
      </c>
      <c r="C1451" s="95">
        <v>5.29</v>
      </c>
      <c r="D1451" s="95">
        <v>23.68</v>
      </c>
      <c r="E1451" s="95">
        <v>0.75</v>
      </c>
      <c r="F1451" s="95">
        <v>0.6</v>
      </c>
      <c r="G1451" s="95">
        <v>15.01</v>
      </c>
      <c r="H1451" s="95">
        <v>-1.41</v>
      </c>
      <c r="I1451" s="95">
        <v>2.72</v>
      </c>
      <c r="J1451" s="95">
        <v>-45.7</v>
      </c>
      <c r="K1451" s="95">
        <v>-10.59</v>
      </c>
      <c r="L1451" s="95">
        <v>35.11</v>
      </c>
      <c r="M1451" s="95">
        <v>-0.57999999999999996</v>
      </c>
      <c r="N1451" s="95">
        <v>0.64</v>
      </c>
      <c r="O1451" s="95">
        <v>1.1299999999999999</v>
      </c>
      <c r="P1451" s="95">
        <v>-2.17</v>
      </c>
      <c r="Q1451" s="95">
        <v>3.88</v>
      </c>
      <c r="R1451" s="95">
        <v>3.16</v>
      </c>
      <c r="S1451" s="95">
        <v>2.5499999999999998</v>
      </c>
      <c r="T1451" s="95">
        <v>-1.81</v>
      </c>
      <c r="U1451" s="95">
        <v>0.81</v>
      </c>
      <c r="V1451" s="95">
        <v>0.19</v>
      </c>
      <c r="W1451" s="95">
        <v>0.94</v>
      </c>
      <c r="X1451" s="95">
        <v>7.8</v>
      </c>
      <c r="Y1451" s="95"/>
      <c r="Z1451" s="74" t="s">
        <v>1111</v>
      </c>
      <c r="AA1451" s="95">
        <v>5.05</v>
      </c>
      <c r="AB1451" s="95">
        <v>0.16</v>
      </c>
      <c r="AC1451" s="74" t="s">
        <v>1111</v>
      </c>
      <c r="AD1451" s="95">
        <v>60235056</v>
      </c>
    </row>
    <row r="1452" spans="1:30" x14ac:dyDescent="0.2">
      <c r="A1452" s="74" t="s">
        <v>2561</v>
      </c>
      <c r="B1452" s="95">
        <v>3.56</v>
      </c>
      <c r="C1452" s="95">
        <v>5.62</v>
      </c>
      <c r="D1452" s="95">
        <v>-13.12</v>
      </c>
      <c r="E1452" s="95">
        <v>0.78</v>
      </c>
      <c r="F1452" s="95">
        <v>0.36</v>
      </c>
      <c r="G1452" s="95">
        <v>47.14</v>
      </c>
      <c r="H1452" s="95">
        <v>1</v>
      </c>
      <c r="I1452" s="95">
        <v>-14.35</v>
      </c>
      <c r="J1452" s="95">
        <v>187.39</v>
      </c>
      <c r="K1452" s="95">
        <v>363.65</v>
      </c>
      <c r="L1452" s="95">
        <v>176.26</v>
      </c>
      <c r="M1452" s="95">
        <v>0.74</v>
      </c>
      <c r="N1452" s="95">
        <v>1.88</v>
      </c>
      <c r="O1452" s="95">
        <v>1.82</v>
      </c>
      <c r="P1452" s="95">
        <v>-0.45</v>
      </c>
      <c r="Q1452" s="95"/>
      <c r="R1452" s="95">
        <v>-5.97</v>
      </c>
      <c r="S1452" s="95">
        <v>-2.76</v>
      </c>
      <c r="T1452" s="95">
        <v>0.2</v>
      </c>
      <c r="U1452" s="95">
        <v>0.46</v>
      </c>
      <c r="V1452" s="95">
        <v>0.54</v>
      </c>
      <c r="W1452" s="95">
        <v>0.19</v>
      </c>
      <c r="X1452" s="95">
        <v>1.48</v>
      </c>
      <c r="Y1452" s="95"/>
      <c r="Z1452" s="74" t="s">
        <v>1111</v>
      </c>
      <c r="AA1452" s="95">
        <v>4.54</v>
      </c>
      <c r="AB1452" s="95">
        <v>-0.27</v>
      </c>
      <c r="AC1452" s="74" t="s">
        <v>1111</v>
      </c>
      <c r="AD1452" s="95">
        <v>325864600</v>
      </c>
    </row>
    <row r="1453" spans="1:30" x14ac:dyDescent="0.2">
      <c r="A1453" s="74" t="s">
        <v>2562</v>
      </c>
      <c r="B1453" s="95">
        <v>50.19</v>
      </c>
      <c r="C1453" s="95"/>
      <c r="D1453" s="95">
        <v>173.84</v>
      </c>
      <c r="E1453" s="95">
        <v>11.72</v>
      </c>
      <c r="F1453" s="95">
        <v>6.38</v>
      </c>
      <c r="G1453" s="95">
        <v>81.73</v>
      </c>
      <c r="H1453" s="95">
        <v>10.71</v>
      </c>
      <c r="I1453" s="95">
        <v>10.09</v>
      </c>
      <c r="J1453" s="95">
        <v>163.75</v>
      </c>
      <c r="K1453" s="95">
        <v>163.32</v>
      </c>
      <c r="L1453" s="95">
        <v>-0.43</v>
      </c>
      <c r="M1453" s="95">
        <v>-0.03</v>
      </c>
      <c r="N1453" s="95">
        <v>17.54</v>
      </c>
      <c r="O1453" s="95">
        <v>244.09</v>
      </c>
      <c r="P1453" s="95">
        <v>-9</v>
      </c>
      <c r="Q1453" s="95">
        <v>1.1000000000000001</v>
      </c>
      <c r="R1453" s="95">
        <v>6.74</v>
      </c>
      <c r="S1453" s="95">
        <v>3.67</v>
      </c>
      <c r="T1453" s="95">
        <v>5.18</v>
      </c>
      <c r="U1453" s="95">
        <v>0.54</v>
      </c>
      <c r="V1453" s="95">
        <v>0.46</v>
      </c>
      <c r="W1453" s="95">
        <v>0.36</v>
      </c>
      <c r="X1453" s="95"/>
      <c r="Y1453" s="95"/>
      <c r="Z1453" s="74" t="s">
        <v>1111</v>
      </c>
      <c r="AA1453" s="95">
        <v>4.28</v>
      </c>
      <c r="AB1453" s="95">
        <v>0.28999999999999998</v>
      </c>
      <c r="AC1453" s="74" t="s">
        <v>1111</v>
      </c>
      <c r="AD1453" s="95">
        <v>14307723528</v>
      </c>
    </row>
    <row r="1454" spans="1:30" x14ac:dyDescent="0.2">
      <c r="A1454" s="74" t="s">
        <v>2563</v>
      </c>
      <c r="B1454" s="95">
        <v>25.19</v>
      </c>
      <c r="C1454" s="95"/>
      <c r="D1454" s="95">
        <v>5.57</v>
      </c>
      <c r="E1454" s="95">
        <v>0.56999999999999995</v>
      </c>
      <c r="F1454" s="95">
        <v>0.12</v>
      </c>
      <c r="G1454" s="95">
        <v>27.2</v>
      </c>
      <c r="H1454" s="95">
        <v>12.64</v>
      </c>
      <c r="I1454" s="95">
        <v>6.19</v>
      </c>
      <c r="J1454" s="95">
        <v>2.73</v>
      </c>
      <c r="K1454" s="95">
        <v>22.73</v>
      </c>
      <c r="L1454" s="95">
        <v>10.07</v>
      </c>
      <c r="M1454" s="95">
        <v>2.1</v>
      </c>
      <c r="N1454" s="95">
        <v>0.34</v>
      </c>
      <c r="O1454" s="95">
        <v>80</v>
      </c>
      <c r="P1454" s="95">
        <v>-0.14000000000000001</v>
      </c>
      <c r="Q1454" s="95">
        <v>1.02</v>
      </c>
      <c r="R1454" s="95">
        <v>10.23</v>
      </c>
      <c r="S1454" s="95">
        <v>2.2200000000000002</v>
      </c>
      <c r="T1454" s="95">
        <v>6.63</v>
      </c>
      <c r="U1454" s="95">
        <v>0.22</v>
      </c>
      <c r="V1454" s="95">
        <v>0.78</v>
      </c>
      <c r="W1454" s="95">
        <v>0.36</v>
      </c>
      <c r="X1454" s="95">
        <v>3.33</v>
      </c>
      <c r="Y1454" s="95">
        <v>13.48</v>
      </c>
      <c r="Z1454" s="74" t="s">
        <v>1111</v>
      </c>
      <c r="AA1454" s="95">
        <v>44.22</v>
      </c>
      <c r="AB1454" s="95">
        <v>4.5199999999999996</v>
      </c>
      <c r="AC1454" s="74" t="s">
        <v>1111</v>
      </c>
      <c r="AD1454" s="95">
        <v>22648658643</v>
      </c>
    </row>
    <row r="1455" spans="1:30" x14ac:dyDescent="0.2">
      <c r="A1455" s="74" t="s">
        <v>2564</v>
      </c>
      <c r="B1455" s="95">
        <v>116.88</v>
      </c>
      <c r="C1455" s="95">
        <v>4.25</v>
      </c>
      <c r="D1455" s="95">
        <v>25.85</v>
      </c>
      <c r="E1455" s="95">
        <v>2.64</v>
      </c>
      <c r="F1455" s="95">
        <v>0.56999999999999995</v>
      </c>
      <c r="G1455" s="95">
        <v>27.2</v>
      </c>
      <c r="H1455" s="95">
        <v>12.64</v>
      </c>
      <c r="I1455" s="95">
        <v>6.19</v>
      </c>
      <c r="J1455" s="95">
        <v>12.66</v>
      </c>
      <c r="K1455" s="95">
        <v>22.73</v>
      </c>
      <c r="L1455" s="95">
        <v>10.07</v>
      </c>
      <c r="M1455" s="95">
        <v>2.1</v>
      </c>
      <c r="N1455" s="95">
        <v>1.6</v>
      </c>
      <c r="O1455" s="95">
        <v>371.19</v>
      </c>
      <c r="P1455" s="95">
        <v>-0.63</v>
      </c>
      <c r="Q1455" s="95">
        <v>1.02</v>
      </c>
      <c r="R1455" s="95">
        <v>10.23</v>
      </c>
      <c r="S1455" s="95">
        <v>2.2200000000000002</v>
      </c>
      <c r="T1455" s="95">
        <v>6.63</v>
      </c>
      <c r="U1455" s="95">
        <v>0.22</v>
      </c>
      <c r="V1455" s="95">
        <v>0.78</v>
      </c>
      <c r="W1455" s="95">
        <v>0.36</v>
      </c>
      <c r="X1455" s="95">
        <v>3.33</v>
      </c>
      <c r="Y1455" s="95">
        <v>13.48</v>
      </c>
      <c r="Z1455" s="74" t="s">
        <v>1111</v>
      </c>
      <c r="AA1455" s="95">
        <v>44.22</v>
      </c>
      <c r="AB1455" s="95">
        <v>4.5199999999999996</v>
      </c>
      <c r="AC1455" s="74" t="s">
        <v>1111</v>
      </c>
      <c r="AD1455" s="95">
        <v>22648658643</v>
      </c>
    </row>
    <row r="1456" spans="1:30" x14ac:dyDescent="0.2">
      <c r="A1456" s="74" t="s">
        <v>2565</v>
      </c>
      <c r="B1456" s="95">
        <v>3.08</v>
      </c>
      <c r="C1456" s="95"/>
      <c r="D1456" s="95">
        <v>2.0499999999999998</v>
      </c>
      <c r="E1456" s="95">
        <v>2.15</v>
      </c>
      <c r="F1456" s="95">
        <v>1.44</v>
      </c>
      <c r="G1456" s="95">
        <v>41.24</v>
      </c>
      <c r="H1456" s="95">
        <v>45.65</v>
      </c>
      <c r="I1456" s="95">
        <v>46.41</v>
      </c>
      <c r="J1456" s="95">
        <v>2.08</v>
      </c>
      <c r="K1456" s="95">
        <v>1.79</v>
      </c>
      <c r="L1456" s="95">
        <v>-0.28000000000000003</v>
      </c>
      <c r="M1456" s="95">
        <v>-0.28999999999999998</v>
      </c>
      <c r="N1456" s="95">
        <v>0.95</v>
      </c>
      <c r="O1456" s="95">
        <v>2.38</v>
      </c>
      <c r="P1456" s="95">
        <v>-14.07</v>
      </c>
      <c r="Q1456" s="95">
        <v>3.08</v>
      </c>
      <c r="R1456" s="95">
        <v>105.22</v>
      </c>
      <c r="S1456" s="95">
        <v>70.5</v>
      </c>
      <c r="T1456" s="95">
        <v>101.36</v>
      </c>
      <c r="U1456" s="95">
        <v>0.67</v>
      </c>
      <c r="V1456" s="95">
        <v>0.33</v>
      </c>
      <c r="W1456" s="95">
        <v>1.52</v>
      </c>
      <c r="X1456" s="95">
        <v>-7.37</v>
      </c>
      <c r="Y1456" s="95"/>
      <c r="Z1456" s="74" t="s">
        <v>1111</v>
      </c>
      <c r="AA1456" s="95">
        <v>1.43</v>
      </c>
      <c r="AB1456" s="95">
        <v>1.51</v>
      </c>
      <c r="AC1456" s="74" t="s">
        <v>1111</v>
      </c>
      <c r="AD1456" s="95">
        <v>80661600</v>
      </c>
    </row>
    <row r="1457" spans="1:30" x14ac:dyDescent="0.2">
      <c r="A1457" s="74" t="s">
        <v>2566</v>
      </c>
      <c r="B1457" s="95">
        <v>4.76</v>
      </c>
      <c r="C1457" s="95"/>
      <c r="D1457" s="95">
        <v>-9.19</v>
      </c>
      <c r="E1457" s="95">
        <v>2.85</v>
      </c>
      <c r="F1457" s="95">
        <v>1.27</v>
      </c>
      <c r="G1457" s="95">
        <v>100</v>
      </c>
      <c r="H1457" s="95">
        <v>-26.84</v>
      </c>
      <c r="I1457" s="95">
        <v>-26.68</v>
      </c>
      <c r="J1457" s="95">
        <v>-9.1300000000000008</v>
      </c>
      <c r="K1457" s="95">
        <v>-4.1399999999999997</v>
      </c>
      <c r="L1457" s="95">
        <v>4.99</v>
      </c>
      <c r="M1457" s="95">
        <v>-1.56</v>
      </c>
      <c r="N1457" s="95">
        <v>2.4500000000000002</v>
      </c>
      <c r="O1457" s="95">
        <v>1.97</v>
      </c>
      <c r="P1457" s="95">
        <v>-6.55</v>
      </c>
      <c r="Q1457" s="95">
        <v>5.0199999999999996</v>
      </c>
      <c r="R1457" s="95">
        <v>-31.04</v>
      </c>
      <c r="S1457" s="95">
        <v>-13.86</v>
      </c>
      <c r="T1457" s="95">
        <v>-30.5</v>
      </c>
      <c r="U1457" s="95">
        <v>0.45</v>
      </c>
      <c r="V1457" s="95">
        <v>0.55000000000000004</v>
      </c>
      <c r="W1457" s="95">
        <v>0.52</v>
      </c>
      <c r="X1457" s="95"/>
      <c r="Y1457" s="95"/>
      <c r="Z1457" s="74" t="s">
        <v>1111</v>
      </c>
      <c r="AA1457" s="95">
        <v>1.67</v>
      </c>
      <c r="AB1457" s="95">
        <v>-0.52</v>
      </c>
      <c r="AC1457" s="74" t="s">
        <v>1111</v>
      </c>
      <c r="AD1457" s="95">
        <v>289252348</v>
      </c>
    </row>
    <row r="1458" spans="1:30" x14ac:dyDescent="0.2">
      <c r="A1458" s="74" t="s">
        <v>2567</v>
      </c>
      <c r="B1458" s="95">
        <v>25.09</v>
      </c>
      <c r="C1458" s="95"/>
      <c r="D1458" s="95">
        <v>5.55</v>
      </c>
      <c r="E1458" s="95">
        <v>0.56999999999999995</v>
      </c>
      <c r="F1458" s="95">
        <v>0.12</v>
      </c>
      <c r="G1458" s="95">
        <v>27.2</v>
      </c>
      <c r="H1458" s="95">
        <v>12.64</v>
      </c>
      <c r="I1458" s="95">
        <v>6.19</v>
      </c>
      <c r="J1458" s="95">
        <v>2.72</v>
      </c>
      <c r="K1458" s="95">
        <v>22.73</v>
      </c>
      <c r="L1458" s="95">
        <v>10.07</v>
      </c>
      <c r="M1458" s="95">
        <v>2.1</v>
      </c>
      <c r="N1458" s="95">
        <v>0.34</v>
      </c>
      <c r="O1458" s="95">
        <v>79.680000000000007</v>
      </c>
      <c r="P1458" s="95">
        <v>-0.14000000000000001</v>
      </c>
      <c r="Q1458" s="95">
        <v>1.02</v>
      </c>
      <c r="R1458" s="95">
        <v>10.23</v>
      </c>
      <c r="S1458" s="95">
        <v>2.2200000000000002</v>
      </c>
      <c r="T1458" s="95">
        <v>6.63</v>
      </c>
      <c r="U1458" s="95">
        <v>0.22</v>
      </c>
      <c r="V1458" s="95">
        <v>0.78</v>
      </c>
      <c r="W1458" s="95">
        <v>0.36</v>
      </c>
      <c r="X1458" s="95">
        <v>3.33</v>
      </c>
      <c r="Y1458" s="95">
        <v>13.48</v>
      </c>
      <c r="Z1458" s="74" t="s">
        <v>1111</v>
      </c>
      <c r="AA1458" s="95">
        <v>44.22</v>
      </c>
      <c r="AB1458" s="95">
        <v>4.5199999999999996</v>
      </c>
      <c r="AC1458" s="74" t="s">
        <v>1111</v>
      </c>
      <c r="AD1458" s="95">
        <v>22648658643</v>
      </c>
    </row>
    <row r="1459" spans="1:30" x14ac:dyDescent="0.2">
      <c r="A1459" s="74" t="s">
        <v>2568</v>
      </c>
      <c r="B1459" s="95">
        <v>50.08</v>
      </c>
      <c r="C1459" s="95"/>
      <c r="D1459" s="95">
        <v>11.08</v>
      </c>
      <c r="E1459" s="95">
        <v>1.1299999999999999</v>
      </c>
      <c r="F1459" s="95">
        <v>0.25</v>
      </c>
      <c r="G1459" s="95">
        <v>27.2</v>
      </c>
      <c r="H1459" s="95">
        <v>12.64</v>
      </c>
      <c r="I1459" s="95">
        <v>6.19</v>
      </c>
      <c r="J1459" s="95">
        <v>5.42</v>
      </c>
      <c r="K1459" s="95">
        <v>22.73</v>
      </c>
      <c r="L1459" s="95">
        <v>10.07</v>
      </c>
      <c r="M1459" s="95">
        <v>2.1</v>
      </c>
      <c r="N1459" s="95">
        <v>0.69</v>
      </c>
      <c r="O1459" s="95">
        <v>159.05000000000001</v>
      </c>
      <c r="P1459" s="95">
        <v>-0.27</v>
      </c>
      <c r="Q1459" s="95">
        <v>1.02</v>
      </c>
      <c r="R1459" s="95">
        <v>10.23</v>
      </c>
      <c r="S1459" s="95">
        <v>2.2200000000000002</v>
      </c>
      <c r="T1459" s="95">
        <v>6.63</v>
      </c>
      <c r="U1459" s="95">
        <v>0.22</v>
      </c>
      <c r="V1459" s="95">
        <v>0.78</v>
      </c>
      <c r="W1459" s="95">
        <v>0.36</v>
      </c>
      <c r="X1459" s="95">
        <v>3.33</v>
      </c>
      <c r="Y1459" s="95">
        <v>13.48</v>
      </c>
      <c r="Z1459" s="74" t="s">
        <v>1111</v>
      </c>
      <c r="AA1459" s="95">
        <v>44.22</v>
      </c>
      <c r="AB1459" s="95">
        <v>4.5199999999999996</v>
      </c>
      <c r="AC1459" s="74" t="s">
        <v>1111</v>
      </c>
      <c r="AD1459" s="95">
        <v>22648658643</v>
      </c>
    </row>
    <row r="1460" spans="1:30" x14ac:dyDescent="0.2">
      <c r="A1460" s="74" t="s">
        <v>2569</v>
      </c>
      <c r="B1460" s="95">
        <v>1.21</v>
      </c>
      <c r="C1460" s="95"/>
      <c r="D1460" s="95">
        <v>-5.56</v>
      </c>
      <c r="E1460" s="95">
        <v>4.32</v>
      </c>
      <c r="F1460" s="95">
        <v>2.85</v>
      </c>
      <c r="G1460" s="95">
        <v>19.829999999999998</v>
      </c>
      <c r="H1460" s="95">
        <v>-665.59</v>
      </c>
      <c r="I1460" s="95">
        <v>-624.01</v>
      </c>
      <c r="J1460" s="95">
        <v>-5.21</v>
      </c>
      <c r="K1460" s="95">
        <v>-4.3499999999999996</v>
      </c>
      <c r="L1460" s="95">
        <v>0.87</v>
      </c>
      <c r="M1460" s="95">
        <v>-0.72</v>
      </c>
      <c r="N1460" s="95">
        <v>34.68</v>
      </c>
      <c r="O1460" s="95">
        <v>7.38</v>
      </c>
      <c r="P1460" s="95">
        <v>-10.46</v>
      </c>
      <c r="Q1460" s="95">
        <v>2.14</v>
      </c>
      <c r="R1460" s="95">
        <v>-77.72</v>
      </c>
      <c r="S1460" s="95">
        <v>-51.36</v>
      </c>
      <c r="T1460" s="95">
        <v>-72.3</v>
      </c>
      <c r="U1460" s="95">
        <v>0.66</v>
      </c>
      <c r="V1460" s="95">
        <v>0.34</v>
      </c>
      <c r="W1460" s="95">
        <v>0.08</v>
      </c>
      <c r="X1460" s="95"/>
      <c r="Y1460" s="95"/>
      <c r="Z1460" s="74" t="s">
        <v>1111</v>
      </c>
      <c r="AA1460" s="95">
        <v>0.28000000000000003</v>
      </c>
      <c r="AB1460" s="95">
        <v>-0.22</v>
      </c>
      <c r="AC1460" s="74" t="s">
        <v>1111</v>
      </c>
      <c r="AD1460" s="95">
        <v>29029473</v>
      </c>
    </row>
    <row r="1461" spans="1:30" x14ac:dyDescent="0.2">
      <c r="A1461" s="74" t="s">
        <v>2570</v>
      </c>
      <c r="B1461" s="95">
        <v>25.58</v>
      </c>
      <c r="C1461" s="95"/>
      <c r="D1461" s="95">
        <v>5.66</v>
      </c>
      <c r="E1461" s="95">
        <v>0.57999999999999996</v>
      </c>
      <c r="F1461" s="95">
        <v>0.13</v>
      </c>
      <c r="G1461" s="95">
        <v>27.2</v>
      </c>
      <c r="H1461" s="95">
        <v>12.64</v>
      </c>
      <c r="I1461" s="95">
        <v>6.19</v>
      </c>
      <c r="J1461" s="95">
        <v>2.77</v>
      </c>
      <c r="K1461" s="95">
        <v>22.73</v>
      </c>
      <c r="L1461" s="95">
        <v>10.07</v>
      </c>
      <c r="M1461" s="95">
        <v>2.1</v>
      </c>
      <c r="N1461" s="95">
        <v>0.35</v>
      </c>
      <c r="O1461" s="95">
        <v>81.239999999999995</v>
      </c>
      <c r="P1461" s="95">
        <v>-0.14000000000000001</v>
      </c>
      <c r="Q1461" s="95">
        <v>1.02</v>
      </c>
      <c r="R1461" s="95">
        <v>10.23</v>
      </c>
      <c r="S1461" s="95">
        <v>2.2200000000000002</v>
      </c>
      <c r="T1461" s="95">
        <v>6.63</v>
      </c>
      <c r="U1461" s="95">
        <v>0.22</v>
      </c>
      <c r="V1461" s="95">
        <v>0.78</v>
      </c>
      <c r="W1461" s="95">
        <v>0.36</v>
      </c>
      <c r="X1461" s="95">
        <v>3.33</v>
      </c>
      <c r="Y1461" s="95">
        <v>13.48</v>
      </c>
      <c r="Z1461" s="74" t="s">
        <v>1111</v>
      </c>
      <c r="AA1461" s="95">
        <v>44.22</v>
      </c>
      <c r="AB1461" s="95">
        <v>4.5199999999999996</v>
      </c>
      <c r="AC1461" s="74" t="s">
        <v>1111</v>
      </c>
      <c r="AD1461" s="95">
        <v>22648658643</v>
      </c>
    </row>
    <row r="1462" spans="1:30" x14ac:dyDescent="0.2">
      <c r="A1462" s="74" t="s">
        <v>2571</v>
      </c>
      <c r="B1462" s="95">
        <v>25</v>
      </c>
      <c r="C1462" s="95"/>
      <c r="D1462" s="95">
        <v>5.53</v>
      </c>
      <c r="E1462" s="95">
        <v>0.56999999999999995</v>
      </c>
      <c r="F1462" s="95">
        <v>0.12</v>
      </c>
      <c r="G1462" s="95">
        <v>27.2</v>
      </c>
      <c r="H1462" s="95">
        <v>12.64</v>
      </c>
      <c r="I1462" s="95">
        <v>6.19</v>
      </c>
      <c r="J1462" s="95">
        <v>2.71</v>
      </c>
      <c r="K1462" s="95">
        <v>22.73</v>
      </c>
      <c r="L1462" s="95">
        <v>10.07</v>
      </c>
      <c r="M1462" s="95">
        <v>2.1</v>
      </c>
      <c r="N1462" s="95">
        <v>0.34</v>
      </c>
      <c r="O1462" s="95">
        <v>79.400000000000006</v>
      </c>
      <c r="P1462" s="95">
        <v>-0.13</v>
      </c>
      <c r="Q1462" s="95">
        <v>1.02</v>
      </c>
      <c r="R1462" s="95">
        <v>10.23</v>
      </c>
      <c r="S1462" s="95">
        <v>2.2200000000000002</v>
      </c>
      <c r="T1462" s="95">
        <v>6.63</v>
      </c>
      <c r="U1462" s="95">
        <v>0.22</v>
      </c>
      <c r="V1462" s="95">
        <v>0.78</v>
      </c>
      <c r="W1462" s="95">
        <v>0.36</v>
      </c>
      <c r="X1462" s="95">
        <v>3.33</v>
      </c>
      <c r="Y1462" s="95">
        <v>13.48</v>
      </c>
      <c r="Z1462" s="74" t="s">
        <v>1111</v>
      </c>
      <c r="AA1462" s="95">
        <v>44.22</v>
      </c>
      <c r="AB1462" s="95">
        <v>4.5199999999999996</v>
      </c>
      <c r="AC1462" s="74" t="s">
        <v>1111</v>
      </c>
      <c r="AD1462" s="95">
        <v>22648658643</v>
      </c>
    </row>
    <row r="1463" spans="1:30" x14ac:dyDescent="0.2">
      <c r="A1463" s="74" t="s">
        <v>2572</v>
      </c>
      <c r="B1463" s="95">
        <v>102.58</v>
      </c>
      <c r="C1463" s="95">
        <v>3.8</v>
      </c>
      <c r="D1463" s="95">
        <v>26.25</v>
      </c>
      <c r="E1463" s="95">
        <v>1.6</v>
      </c>
      <c r="F1463" s="95">
        <v>0.47</v>
      </c>
      <c r="G1463" s="95">
        <v>48.6</v>
      </c>
      <c r="H1463" s="95">
        <v>20.41</v>
      </c>
      <c r="I1463" s="95">
        <v>12.21</v>
      </c>
      <c r="J1463" s="95">
        <v>15.69</v>
      </c>
      <c r="K1463" s="95">
        <v>28.49</v>
      </c>
      <c r="L1463" s="95">
        <v>12.8</v>
      </c>
      <c r="M1463" s="95">
        <v>1.31</v>
      </c>
      <c r="N1463" s="95">
        <v>3.2</v>
      </c>
      <c r="O1463" s="95">
        <v>-12.9</v>
      </c>
      <c r="P1463" s="95">
        <v>-0.5</v>
      </c>
      <c r="Q1463" s="95">
        <v>0.61</v>
      </c>
      <c r="R1463" s="95">
        <v>6.1</v>
      </c>
      <c r="S1463" s="95">
        <v>1.8</v>
      </c>
      <c r="T1463" s="95">
        <v>4.3600000000000003</v>
      </c>
      <c r="U1463" s="95">
        <v>0.3</v>
      </c>
      <c r="V1463" s="95">
        <v>0.7</v>
      </c>
      <c r="W1463" s="95">
        <v>0.15</v>
      </c>
      <c r="X1463" s="95">
        <v>1.3</v>
      </c>
      <c r="Y1463" s="95">
        <v>-13.33</v>
      </c>
      <c r="Z1463" s="74" t="s">
        <v>1111</v>
      </c>
      <c r="AA1463" s="95">
        <v>64.09</v>
      </c>
      <c r="AB1463" s="95">
        <v>3.91</v>
      </c>
      <c r="AC1463" s="74" t="s">
        <v>1111</v>
      </c>
      <c r="AD1463" s="95">
        <v>78919245972</v>
      </c>
    </row>
    <row r="1464" spans="1:30" x14ac:dyDescent="0.2">
      <c r="A1464" s="74" t="s">
        <v>2573</v>
      </c>
      <c r="B1464" s="95">
        <v>26.26</v>
      </c>
      <c r="C1464" s="95"/>
      <c r="D1464" s="95">
        <v>6.72</v>
      </c>
      <c r="E1464" s="95">
        <v>0.41</v>
      </c>
      <c r="F1464" s="95">
        <v>0.12</v>
      </c>
      <c r="G1464" s="95">
        <v>48.6</v>
      </c>
      <c r="H1464" s="95">
        <v>20.41</v>
      </c>
      <c r="I1464" s="95">
        <v>12.21</v>
      </c>
      <c r="J1464" s="95">
        <v>4.0199999999999996</v>
      </c>
      <c r="K1464" s="95">
        <v>28.49</v>
      </c>
      <c r="L1464" s="95">
        <v>12.8</v>
      </c>
      <c r="M1464" s="95">
        <v>1.31</v>
      </c>
      <c r="N1464" s="95">
        <v>0.82</v>
      </c>
      <c r="O1464" s="95">
        <v>-3.3</v>
      </c>
      <c r="P1464" s="95">
        <v>-0.13</v>
      </c>
      <c r="Q1464" s="95">
        <v>0.61</v>
      </c>
      <c r="R1464" s="95">
        <v>6.1</v>
      </c>
      <c r="S1464" s="95">
        <v>1.8</v>
      </c>
      <c r="T1464" s="95">
        <v>4.3600000000000003</v>
      </c>
      <c r="U1464" s="95">
        <v>0.3</v>
      </c>
      <c r="V1464" s="95">
        <v>0.7</v>
      </c>
      <c r="W1464" s="95">
        <v>0.15</v>
      </c>
      <c r="X1464" s="95">
        <v>1.3</v>
      </c>
      <c r="Y1464" s="95">
        <v>-13.33</v>
      </c>
      <c r="Z1464" s="74" t="s">
        <v>1111</v>
      </c>
      <c r="AA1464" s="95">
        <v>64.09</v>
      </c>
      <c r="AB1464" s="95">
        <v>3.91</v>
      </c>
      <c r="AC1464" s="74" t="s">
        <v>1111</v>
      </c>
      <c r="AD1464" s="95">
        <v>78919245972</v>
      </c>
    </row>
    <row r="1465" spans="1:30" x14ac:dyDescent="0.2">
      <c r="A1465" s="74" t="s">
        <v>2574</v>
      </c>
      <c r="B1465" s="95">
        <v>25.28</v>
      </c>
      <c r="C1465" s="95"/>
      <c r="D1465" s="95">
        <v>6.47</v>
      </c>
      <c r="E1465" s="95">
        <v>0.39</v>
      </c>
      <c r="F1465" s="95">
        <v>0.12</v>
      </c>
      <c r="G1465" s="95">
        <v>48.6</v>
      </c>
      <c r="H1465" s="95">
        <v>20.41</v>
      </c>
      <c r="I1465" s="95">
        <v>12.21</v>
      </c>
      <c r="J1465" s="95">
        <v>3.87</v>
      </c>
      <c r="K1465" s="95">
        <v>28.49</v>
      </c>
      <c r="L1465" s="95">
        <v>12.8</v>
      </c>
      <c r="M1465" s="95">
        <v>1.31</v>
      </c>
      <c r="N1465" s="95">
        <v>0.79</v>
      </c>
      <c r="O1465" s="95">
        <v>-3.18</v>
      </c>
      <c r="P1465" s="95">
        <v>-0.12</v>
      </c>
      <c r="Q1465" s="95">
        <v>0.61</v>
      </c>
      <c r="R1465" s="95">
        <v>6.1</v>
      </c>
      <c r="S1465" s="95">
        <v>1.8</v>
      </c>
      <c r="T1465" s="95">
        <v>4.3600000000000003</v>
      </c>
      <c r="U1465" s="95">
        <v>0.3</v>
      </c>
      <c r="V1465" s="95">
        <v>0.7</v>
      </c>
      <c r="W1465" s="95">
        <v>0.15</v>
      </c>
      <c r="X1465" s="95">
        <v>1.3</v>
      </c>
      <c r="Y1465" s="95">
        <v>-13.33</v>
      </c>
      <c r="Z1465" s="74" t="s">
        <v>1111</v>
      </c>
      <c r="AA1465" s="95">
        <v>64.09</v>
      </c>
      <c r="AB1465" s="95">
        <v>3.91</v>
      </c>
      <c r="AC1465" s="74" t="s">
        <v>1111</v>
      </c>
      <c r="AD1465" s="95">
        <v>78919245972</v>
      </c>
    </row>
    <row r="1466" spans="1:30" x14ac:dyDescent="0.2">
      <c r="A1466" s="74" t="s">
        <v>2575</v>
      </c>
      <c r="B1466" s="95">
        <v>0.31</v>
      </c>
      <c r="C1466" s="95"/>
      <c r="D1466" s="95">
        <v>-0.83</v>
      </c>
      <c r="E1466" s="95">
        <v>0.12</v>
      </c>
      <c r="F1466" s="95">
        <v>0.04</v>
      </c>
      <c r="G1466" s="95">
        <v>16.14</v>
      </c>
      <c r="H1466" s="95">
        <v>-8.15</v>
      </c>
      <c r="I1466" s="95">
        <v>-7.84</v>
      </c>
      <c r="J1466" s="95">
        <v>-0.8</v>
      </c>
      <c r="K1466" s="95">
        <v>3.53</v>
      </c>
      <c r="L1466" s="95">
        <v>4.33</v>
      </c>
      <c r="M1466" s="95">
        <v>-0.63</v>
      </c>
      <c r="N1466" s="95">
        <v>0.06</v>
      </c>
      <c r="O1466" s="95">
        <v>0.24</v>
      </c>
      <c r="P1466" s="95">
        <v>-0.21</v>
      </c>
      <c r="Q1466" s="95">
        <v>1.3</v>
      </c>
      <c r="R1466" s="95">
        <v>-14.09</v>
      </c>
      <c r="S1466" s="95">
        <v>-5.32</v>
      </c>
      <c r="T1466" s="95">
        <v>-14.64</v>
      </c>
      <c r="U1466" s="95">
        <v>0.38</v>
      </c>
      <c r="V1466" s="95">
        <v>0.62</v>
      </c>
      <c r="W1466" s="95">
        <v>0.68</v>
      </c>
      <c r="X1466" s="95"/>
      <c r="Y1466" s="95"/>
      <c r="Z1466" s="74" t="s">
        <v>1111</v>
      </c>
      <c r="AA1466" s="95">
        <v>2.66</v>
      </c>
      <c r="AB1466" s="95">
        <v>-0.37</v>
      </c>
      <c r="AC1466" s="74" t="s">
        <v>1111</v>
      </c>
      <c r="AD1466" s="95">
        <v>24752508</v>
      </c>
    </row>
    <row r="1467" spans="1:30" x14ac:dyDescent="0.2">
      <c r="A1467" s="74" t="s">
        <v>2576</v>
      </c>
      <c r="B1467" s="95">
        <v>5.09</v>
      </c>
      <c r="C1467" s="95"/>
      <c r="D1467" s="95">
        <v>-2.95</v>
      </c>
      <c r="E1467" s="95">
        <v>21.25</v>
      </c>
      <c r="F1467" s="95">
        <v>4</v>
      </c>
      <c r="G1467" s="95">
        <v>3.9</v>
      </c>
      <c r="H1467" s="95">
        <v>-74.47</v>
      </c>
      <c r="I1467" s="95">
        <v>-74.87</v>
      </c>
      <c r="J1467" s="95">
        <v>-2.96</v>
      </c>
      <c r="K1467" s="95">
        <v>-2.63</v>
      </c>
      <c r="L1467" s="95">
        <v>0.33</v>
      </c>
      <c r="M1467" s="95">
        <v>-2.4</v>
      </c>
      <c r="N1467" s="95">
        <v>2.21</v>
      </c>
      <c r="O1467" s="95">
        <v>-114.87</v>
      </c>
      <c r="P1467" s="95">
        <v>-17.36</v>
      </c>
      <c r="Q1467" s="95">
        <v>0.96</v>
      </c>
      <c r="R1467" s="95">
        <v>-720.81</v>
      </c>
      <c r="S1467" s="95">
        <v>-135.66</v>
      </c>
      <c r="T1467" s="95">
        <v>-592.36</v>
      </c>
      <c r="U1467" s="95">
        <v>0.19</v>
      </c>
      <c r="V1467" s="95">
        <v>0.81</v>
      </c>
      <c r="W1467" s="95">
        <v>1.81</v>
      </c>
      <c r="X1467" s="95"/>
      <c r="Y1467" s="95"/>
      <c r="Z1467" s="74" t="s">
        <v>1111</v>
      </c>
      <c r="AA1467" s="95">
        <v>0.24</v>
      </c>
      <c r="AB1467" s="95">
        <v>-1.73</v>
      </c>
      <c r="AC1467" s="74" t="s">
        <v>1111</v>
      </c>
      <c r="AD1467" s="95">
        <v>18378972</v>
      </c>
    </row>
    <row r="1468" spans="1:30" x14ac:dyDescent="0.2">
      <c r="A1468" s="74" t="s">
        <v>2577</v>
      </c>
      <c r="B1468" s="95">
        <v>110.73</v>
      </c>
      <c r="C1468" s="95"/>
      <c r="D1468" s="95">
        <v>11.7</v>
      </c>
      <c r="E1468" s="95">
        <v>9.82</v>
      </c>
      <c r="F1468" s="95">
        <v>0.64</v>
      </c>
      <c r="G1468" s="95">
        <v>31.18</v>
      </c>
      <c r="H1468" s="95">
        <v>13.22</v>
      </c>
      <c r="I1468" s="95">
        <v>8.33</v>
      </c>
      <c r="J1468" s="95">
        <v>7.37</v>
      </c>
      <c r="K1468" s="95">
        <v>12.45</v>
      </c>
      <c r="L1468" s="95">
        <v>5.08</v>
      </c>
      <c r="M1468" s="95">
        <v>6.76</v>
      </c>
      <c r="N1468" s="95">
        <v>0.97</v>
      </c>
      <c r="O1468" s="95">
        <v>7.64</v>
      </c>
      <c r="P1468" s="95">
        <v>-0.82</v>
      </c>
      <c r="Q1468" s="95">
        <v>1.62</v>
      </c>
      <c r="R1468" s="95">
        <v>83.93</v>
      </c>
      <c r="S1468" s="95">
        <v>5.47</v>
      </c>
      <c r="T1468" s="95">
        <v>12.06</v>
      </c>
      <c r="U1468" s="95">
        <v>7.0000000000000007E-2</v>
      </c>
      <c r="V1468" s="95">
        <v>0.85</v>
      </c>
      <c r="W1468" s="95">
        <v>0.66</v>
      </c>
      <c r="X1468" s="95">
        <v>2.96</v>
      </c>
      <c r="Y1468" s="95">
        <v>23.46</v>
      </c>
      <c r="Z1468" s="74" t="s">
        <v>1111</v>
      </c>
      <c r="AA1468" s="95">
        <v>11.28</v>
      </c>
      <c r="AB1468" s="95">
        <v>9.4700000000000006</v>
      </c>
      <c r="AC1468" s="74" t="s">
        <v>1111</v>
      </c>
      <c r="AD1468" s="95">
        <v>11283387000</v>
      </c>
    </row>
    <row r="1469" spans="1:30" x14ac:dyDescent="0.2">
      <c r="A1469" s="74" t="s">
        <v>2578</v>
      </c>
      <c r="B1469" s="95">
        <v>12.6</v>
      </c>
      <c r="C1469" s="95"/>
      <c r="D1469" s="95">
        <v>-39.22</v>
      </c>
      <c r="E1469" s="95">
        <v>22.37</v>
      </c>
      <c r="F1469" s="95">
        <v>1.64</v>
      </c>
      <c r="G1469" s="95">
        <v>60.74</v>
      </c>
      <c r="H1469" s="95">
        <v>-8.8000000000000007</v>
      </c>
      <c r="I1469" s="95">
        <v>-14.6</v>
      </c>
      <c r="J1469" s="95">
        <v>-65.06</v>
      </c>
      <c r="K1469" s="95">
        <v>-56.71</v>
      </c>
      <c r="L1469" s="95">
        <v>8.35</v>
      </c>
      <c r="M1469" s="95">
        <v>-2.87</v>
      </c>
      <c r="N1469" s="95">
        <v>5.73</v>
      </c>
      <c r="O1469" s="95">
        <v>4.67</v>
      </c>
      <c r="P1469" s="95">
        <v>-22.54</v>
      </c>
      <c r="Q1469" s="95">
        <v>1.61</v>
      </c>
      <c r="R1469" s="95">
        <v>-57.02</v>
      </c>
      <c r="S1469" s="95">
        <v>-4.1900000000000004</v>
      </c>
      <c r="T1469" s="95">
        <v>-8.07</v>
      </c>
      <c r="U1469" s="95">
        <v>7.0000000000000007E-2</v>
      </c>
      <c r="V1469" s="95">
        <v>0.93</v>
      </c>
      <c r="W1469" s="95">
        <v>0.28999999999999998</v>
      </c>
      <c r="X1469" s="95">
        <v>62.97</v>
      </c>
      <c r="Y1469" s="95"/>
      <c r="Z1469" s="74" t="s">
        <v>1111</v>
      </c>
      <c r="AA1469" s="95">
        <v>0.56000000000000005</v>
      </c>
      <c r="AB1469" s="95">
        <v>-0.32</v>
      </c>
      <c r="AC1469" s="74" t="s">
        <v>1111</v>
      </c>
      <c r="AD1469" s="95">
        <v>1511396460</v>
      </c>
    </row>
    <row r="1470" spans="1:30" x14ac:dyDescent="0.2">
      <c r="A1470" s="74" t="s">
        <v>2579</v>
      </c>
      <c r="B1470" s="95">
        <v>3.61</v>
      </c>
      <c r="C1470" s="95">
        <v>2.2200000000000002</v>
      </c>
      <c r="D1470" s="95">
        <v>10.27</v>
      </c>
      <c r="E1470" s="95">
        <v>1.6</v>
      </c>
      <c r="F1470" s="95">
        <v>1.31</v>
      </c>
      <c r="G1470" s="95">
        <v>100</v>
      </c>
      <c r="H1470" s="95">
        <v>31.93</v>
      </c>
      <c r="I1470" s="95">
        <v>24.86</v>
      </c>
      <c r="J1470" s="95">
        <v>8</v>
      </c>
      <c r="K1470" s="95">
        <v>6.56</v>
      </c>
      <c r="L1470" s="95">
        <v>-1.44</v>
      </c>
      <c r="M1470" s="95">
        <v>-0.28999999999999998</v>
      </c>
      <c r="N1470" s="95">
        <v>2.5499999999999998</v>
      </c>
      <c r="O1470" s="95">
        <v>6.26</v>
      </c>
      <c r="P1470" s="95">
        <v>-1.78</v>
      </c>
      <c r="Q1470" s="95">
        <v>4.87</v>
      </c>
      <c r="R1470" s="95">
        <v>15.53</v>
      </c>
      <c r="S1470" s="95">
        <v>12.78</v>
      </c>
      <c r="T1470" s="95">
        <v>15.55</v>
      </c>
      <c r="U1470" s="95">
        <v>0.82</v>
      </c>
      <c r="V1470" s="95">
        <v>0.18</v>
      </c>
      <c r="W1470" s="95">
        <v>0.51</v>
      </c>
      <c r="X1470" s="95">
        <v>-3.7</v>
      </c>
      <c r="Y1470" s="95">
        <v>7.54</v>
      </c>
      <c r="Z1470" s="74" t="s">
        <v>1111</v>
      </c>
      <c r="AA1470" s="95">
        <v>2.2599999999999998</v>
      </c>
      <c r="AB1470" s="95">
        <v>0.35</v>
      </c>
      <c r="AC1470" s="74" t="s">
        <v>1111</v>
      </c>
      <c r="AD1470" s="95">
        <v>131489196</v>
      </c>
    </row>
    <row r="1471" spans="1:30" x14ac:dyDescent="0.2">
      <c r="A1471" s="74" t="s">
        <v>2580</v>
      </c>
      <c r="B1471" s="95">
        <v>48.33</v>
      </c>
      <c r="C1471" s="95">
        <v>5.4</v>
      </c>
      <c r="D1471" s="95">
        <v>27.15</v>
      </c>
      <c r="E1471" s="95">
        <v>3.67</v>
      </c>
      <c r="F1471" s="95">
        <v>1.55</v>
      </c>
      <c r="G1471" s="95">
        <v>80.489999999999995</v>
      </c>
      <c r="H1471" s="95">
        <v>15.62</v>
      </c>
      <c r="I1471" s="95">
        <v>13.08</v>
      </c>
      <c r="J1471" s="95">
        <v>22.74</v>
      </c>
      <c r="K1471" s="95">
        <v>25.64</v>
      </c>
      <c r="L1471" s="95">
        <v>2.9</v>
      </c>
      <c r="M1471" s="95">
        <v>0.47</v>
      </c>
      <c r="N1471" s="95">
        <v>3.55</v>
      </c>
      <c r="O1471" s="95">
        <v>45.32</v>
      </c>
      <c r="P1471" s="95">
        <v>-1.94</v>
      </c>
      <c r="Q1471" s="95">
        <v>1.21</v>
      </c>
      <c r="R1471" s="95">
        <v>13.5</v>
      </c>
      <c r="S1471" s="95">
        <v>5.72</v>
      </c>
      <c r="T1471" s="95">
        <v>8.5399999999999991</v>
      </c>
      <c r="U1471" s="95">
        <v>0.42</v>
      </c>
      <c r="V1471" s="95">
        <v>0.57999999999999996</v>
      </c>
      <c r="W1471" s="95">
        <v>0.44</v>
      </c>
      <c r="X1471" s="95">
        <v>-18.149999999999999</v>
      </c>
      <c r="Y1471" s="95"/>
      <c r="Z1471" s="74" t="s">
        <v>1111</v>
      </c>
      <c r="AA1471" s="95">
        <v>13.18</v>
      </c>
      <c r="AB1471" s="95">
        <v>1.78</v>
      </c>
      <c r="AC1471" s="74" t="s">
        <v>1111</v>
      </c>
      <c r="AD1471" s="95">
        <v>32726180000</v>
      </c>
    </row>
    <row r="1472" spans="1:30" x14ac:dyDescent="0.2">
      <c r="A1472" s="74" t="s">
        <v>2581</v>
      </c>
      <c r="B1472" s="95">
        <v>2.3199999999999998</v>
      </c>
      <c r="C1472" s="95"/>
      <c r="D1472" s="95">
        <v>-1.83</v>
      </c>
      <c r="E1472" s="95">
        <v>0.79</v>
      </c>
      <c r="F1472" s="95">
        <v>0.7</v>
      </c>
      <c r="G1472" s="95">
        <v>-27.78</v>
      </c>
      <c r="H1472" s="95">
        <v>-131.63</v>
      </c>
      <c r="I1472" s="95">
        <v>-131.75</v>
      </c>
      <c r="J1472" s="95">
        <v>-1.83</v>
      </c>
      <c r="K1472" s="95">
        <v>-0.45</v>
      </c>
      <c r="L1472" s="95">
        <v>1.38</v>
      </c>
      <c r="M1472" s="95">
        <v>-0.6</v>
      </c>
      <c r="N1472" s="95">
        <v>2.41</v>
      </c>
      <c r="O1472" s="95">
        <v>1.39</v>
      </c>
      <c r="P1472" s="95">
        <v>-1.61</v>
      </c>
      <c r="Q1472" s="95">
        <v>8.77</v>
      </c>
      <c r="R1472" s="95">
        <v>-43.29</v>
      </c>
      <c r="S1472" s="95">
        <v>-38.17</v>
      </c>
      <c r="T1472" s="95">
        <v>-43.1</v>
      </c>
      <c r="U1472" s="95">
        <v>0.88</v>
      </c>
      <c r="V1472" s="95">
        <v>0.12</v>
      </c>
      <c r="W1472" s="95">
        <v>0.28999999999999998</v>
      </c>
      <c r="X1472" s="95">
        <v>-18.170000000000002</v>
      </c>
      <c r="Y1472" s="95"/>
      <c r="Z1472" s="74" t="s">
        <v>1111</v>
      </c>
      <c r="AA1472" s="95">
        <v>2.93</v>
      </c>
      <c r="AB1472" s="95">
        <v>-1.27</v>
      </c>
      <c r="AC1472" s="74" t="s">
        <v>1111</v>
      </c>
      <c r="AD1472" s="95">
        <v>54853848</v>
      </c>
    </row>
    <row r="1473" spans="1:30" x14ac:dyDescent="0.2">
      <c r="A1473" s="74" t="s">
        <v>2582</v>
      </c>
      <c r="B1473" s="95">
        <v>30.32</v>
      </c>
      <c r="C1473" s="95"/>
      <c r="D1473" s="95">
        <v>19.46</v>
      </c>
      <c r="E1473" s="95">
        <v>1.6</v>
      </c>
      <c r="F1473" s="95">
        <v>0.38</v>
      </c>
      <c r="G1473" s="95">
        <v>21.4</v>
      </c>
      <c r="H1473" s="95">
        <v>9.76</v>
      </c>
      <c r="I1473" s="95">
        <v>2.33</v>
      </c>
      <c r="J1473" s="95">
        <v>4.6500000000000004</v>
      </c>
      <c r="K1473" s="95">
        <v>6.12</v>
      </c>
      <c r="L1473" s="95">
        <v>1.47</v>
      </c>
      <c r="M1473" s="95">
        <v>0.5</v>
      </c>
      <c r="N1473" s="95">
        <v>0.45</v>
      </c>
      <c r="O1473" s="95">
        <v>13.54</v>
      </c>
      <c r="P1473" s="95">
        <v>-0.6</v>
      </c>
      <c r="Q1473" s="95">
        <v>1.08</v>
      </c>
      <c r="R1473" s="95">
        <v>8.24</v>
      </c>
      <c r="S1473" s="95">
        <v>1.95</v>
      </c>
      <c r="T1473" s="95">
        <v>6.84</v>
      </c>
      <c r="U1473" s="95">
        <v>0.24</v>
      </c>
      <c r="V1473" s="95">
        <v>0.76</v>
      </c>
      <c r="W1473" s="95">
        <v>0.84</v>
      </c>
      <c r="X1473" s="95">
        <v>20.059999999999999</v>
      </c>
      <c r="Y1473" s="95"/>
      <c r="Z1473" s="74" t="s">
        <v>1111</v>
      </c>
      <c r="AA1473" s="95">
        <v>18.920000000000002</v>
      </c>
      <c r="AB1473" s="95">
        <v>1.56</v>
      </c>
      <c r="AC1473" s="74" t="s">
        <v>1111</v>
      </c>
      <c r="AD1473" s="95">
        <v>7647880416</v>
      </c>
    </row>
    <row r="1474" spans="1:30" x14ac:dyDescent="0.2">
      <c r="A1474" s="74" t="s">
        <v>2583</v>
      </c>
      <c r="B1474" s="95">
        <v>426.83</v>
      </c>
      <c r="C1474" s="95"/>
      <c r="D1474" s="95">
        <v>78.16</v>
      </c>
      <c r="E1474" s="95">
        <v>19.37</v>
      </c>
      <c r="F1474" s="95">
        <v>8.66</v>
      </c>
      <c r="G1474" s="95">
        <v>69.290000000000006</v>
      </c>
      <c r="H1474" s="95">
        <v>15.94</v>
      </c>
      <c r="I1474" s="95">
        <v>22.82</v>
      </c>
      <c r="J1474" s="95">
        <v>111.93</v>
      </c>
      <c r="K1474" s="95">
        <v>109.24</v>
      </c>
      <c r="L1474" s="95">
        <v>-2.69</v>
      </c>
      <c r="M1474" s="95">
        <v>-0.47</v>
      </c>
      <c r="N1474" s="95">
        <v>17.84</v>
      </c>
      <c r="O1474" s="95">
        <v>14.16</v>
      </c>
      <c r="P1474" s="95">
        <v>-36.950000000000003</v>
      </c>
      <c r="Q1474" s="95">
        <v>4.9800000000000004</v>
      </c>
      <c r="R1474" s="95">
        <v>24.78</v>
      </c>
      <c r="S1474" s="95">
        <v>11.08</v>
      </c>
      <c r="T1474" s="95">
        <v>2.87</v>
      </c>
      <c r="U1474" s="95">
        <v>0.45</v>
      </c>
      <c r="V1474" s="95">
        <v>0.55000000000000004</v>
      </c>
      <c r="W1474" s="95">
        <v>0.49</v>
      </c>
      <c r="X1474" s="95">
        <v>36.81</v>
      </c>
      <c r="Y1474" s="95"/>
      <c r="Z1474" s="74" t="s">
        <v>1111</v>
      </c>
      <c r="AA1474" s="95">
        <v>22.04</v>
      </c>
      <c r="AB1474" s="95">
        <v>5.46</v>
      </c>
      <c r="AC1474" s="74" t="s">
        <v>1111</v>
      </c>
      <c r="AD1474" s="95">
        <v>41369217260</v>
      </c>
    </row>
    <row r="1475" spans="1:30" x14ac:dyDescent="0.2">
      <c r="A1475" s="74" t="s">
        <v>2584</v>
      </c>
      <c r="B1475" s="95">
        <v>4.91</v>
      </c>
      <c r="C1475" s="95"/>
      <c r="D1475" s="95">
        <v>7.44</v>
      </c>
      <c r="E1475" s="95">
        <v>6.51</v>
      </c>
      <c r="F1475" s="95">
        <v>1.18</v>
      </c>
      <c r="G1475" s="95">
        <v>47.17</v>
      </c>
      <c r="H1475" s="95">
        <v>10.09</v>
      </c>
      <c r="I1475" s="95">
        <v>8.85</v>
      </c>
      <c r="J1475" s="95">
        <v>6.52</v>
      </c>
      <c r="K1475" s="95">
        <v>6.38</v>
      </c>
      <c r="L1475" s="95">
        <v>-0.15</v>
      </c>
      <c r="M1475" s="95">
        <v>-0.15</v>
      </c>
      <c r="N1475" s="95">
        <v>0.66</v>
      </c>
      <c r="O1475" s="95">
        <v>-162.01</v>
      </c>
      <c r="P1475" s="95">
        <v>-1.87</v>
      </c>
      <c r="Q1475" s="95">
        <v>0.98</v>
      </c>
      <c r="R1475" s="95">
        <v>87.42</v>
      </c>
      <c r="S1475" s="95">
        <v>15.81</v>
      </c>
      <c r="T1475" s="95">
        <v>98.52</v>
      </c>
      <c r="U1475" s="95">
        <v>0.18</v>
      </c>
      <c r="V1475" s="95">
        <v>0.82</v>
      </c>
      <c r="W1475" s="95">
        <v>1.79</v>
      </c>
      <c r="X1475" s="95">
        <v>-6.33</v>
      </c>
      <c r="Y1475" s="95"/>
      <c r="Z1475" s="74" t="s">
        <v>1111</v>
      </c>
      <c r="AA1475" s="95">
        <v>0.75</v>
      </c>
      <c r="AB1475" s="95">
        <v>0.66</v>
      </c>
      <c r="AC1475" s="74" t="s">
        <v>1111</v>
      </c>
      <c r="AD1475" s="95">
        <v>310577140</v>
      </c>
    </row>
    <row r="1476" spans="1:30" x14ac:dyDescent="0.2">
      <c r="A1476" s="74" t="s">
        <v>2585</v>
      </c>
      <c r="B1476" s="95">
        <v>28.42</v>
      </c>
      <c r="C1476" s="95"/>
      <c r="D1476" s="95">
        <v>42.75</v>
      </c>
      <c r="E1476" s="95">
        <v>1.48</v>
      </c>
      <c r="F1476" s="95">
        <v>0.57999999999999996</v>
      </c>
      <c r="G1476" s="95">
        <v>29.1</v>
      </c>
      <c r="H1476" s="95">
        <v>2.61</v>
      </c>
      <c r="I1476" s="95">
        <v>1.18</v>
      </c>
      <c r="J1476" s="95">
        <v>19.37</v>
      </c>
      <c r="K1476" s="95">
        <v>28.67</v>
      </c>
      <c r="L1476" s="95">
        <v>9.31</v>
      </c>
      <c r="M1476" s="95">
        <v>0.71</v>
      </c>
      <c r="N1476" s="95">
        <v>0.51</v>
      </c>
      <c r="O1476" s="95">
        <v>2.4</v>
      </c>
      <c r="P1476" s="95">
        <v>-1.06</v>
      </c>
      <c r="Q1476" s="95">
        <v>2.1800000000000002</v>
      </c>
      <c r="R1476" s="95">
        <v>3.45</v>
      </c>
      <c r="S1476" s="95">
        <v>1.37</v>
      </c>
      <c r="T1476" s="95">
        <v>2.77</v>
      </c>
      <c r="U1476" s="95">
        <v>0.4</v>
      </c>
      <c r="V1476" s="95">
        <v>0.6</v>
      </c>
      <c r="W1476" s="95">
        <v>1.1499999999999999</v>
      </c>
      <c r="X1476" s="95">
        <v>-4.22</v>
      </c>
      <c r="Y1476" s="95"/>
      <c r="Z1476" s="74" t="s">
        <v>1111</v>
      </c>
      <c r="AA1476" s="95">
        <v>19.260000000000002</v>
      </c>
      <c r="AB1476" s="95">
        <v>0.66</v>
      </c>
      <c r="AC1476" s="74" t="s">
        <v>1111</v>
      </c>
      <c r="AD1476" s="95">
        <v>532892052</v>
      </c>
    </row>
    <row r="1477" spans="1:30" x14ac:dyDescent="0.2">
      <c r="A1477" s="74" t="s">
        <v>2586</v>
      </c>
      <c r="B1477" s="95">
        <v>4.49</v>
      </c>
      <c r="C1477" s="95"/>
      <c r="D1477" s="95">
        <v>9.5399999999999991</v>
      </c>
      <c r="E1477" s="95">
        <v>0.98</v>
      </c>
      <c r="F1477" s="95">
        <v>0.3</v>
      </c>
      <c r="G1477" s="95">
        <v>26.25</v>
      </c>
      <c r="H1477" s="95">
        <v>4.09</v>
      </c>
      <c r="I1477" s="95">
        <v>1.89</v>
      </c>
      <c r="J1477" s="95">
        <v>4.42</v>
      </c>
      <c r="K1477" s="95">
        <v>8.1</v>
      </c>
      <c r="L1477" s="95">
        <v>3.68</v>
      </c>
      <c r="M1477" s="95">
        <v>0.82</v>
      </c>
      <c r="N1477" s="95">
        <v>0.18</v>
      </c>
      <c r="O1477" s="95">
        <v>0.92</v>
      </c>
      <c r="P1477" s="95">
        <v>-0.77</v>
      </c>
      <c r="Q1477" s="95">
        <v>2.17</v>
      </c>
      <c r="R1477" s="95">
        <v>10.29</v>
      </c>
      <c r="S1477" s="95">
        <v>3.16</v>
      </c>
      <c r="T1477" s="95">
        <v>11.33</v>
      </c>
      <c r="U1477" s="95">
        <v>0.31</v>
      </c>
      <c r="V1477" s="95">
        <v>0.69</v>
      </c>
      <c r="W1477" s="95">
        <v>1.67</v>
      </c>
      <c r="X1477" s="95">
        <v>-5.65</v>
      </c>
      <c r="Y1477" s="95"/>
      <c r="Z1477" s="74" t="s">
        <v>1111</v>
      </c>
      <c r="AA1477" s="95">
        <v>4.57</v>
      </c>
      <c r="AB1477" s="95">
        <v>0.47</v>
      </c>
      <c r="AC1477" s="74" t="s">
        <v>1111</v>
      </c>
      <c r="AD1477" s="95">
        <v>70931224</v>
      </c>
    </row>
    <row r="1478" spans="1:30" x14ac:dyDescent="0.2">
      <c r="A1478" s="74" t="s">
        <v>3</v>
      </c>
      <c r="B1478" s="95">
        <v>86.7</v>
      </c>
      <c r="C1478" s="95"/>
      <c r="D1478" s="95">
        <v>60.04</v>
      </c>
      <c r="E1478" s="95">
        <v>3.23</v>
      </c>
      <c r="F1478" s="95">
        <v>1.19</v>
      </c>
      <c r="G1478" s="95">
        <v>15.93</v>
      </c>
      <c r="H1478" s="95">
        <v>2.4900000000000002</v>
      </c>
      <c r="I1478" s="95">
        <v>1.4</v>
      </c>
      <c r="J1478" s="95">
        <v>33.64</v>
      </c>
      <c r="K1478" s="95">
        <v>41.06</v>
      </c>
      <c r="L1478" s="95">
        <v>7.41</v>
      </c>
      <c r="M1478" s="95">
        <v>0.71</v>
      </c>
      <c r="N1478" s="95">
        <v>0.84</v>
      </c>
      <c r="O1478" s="95">
        <v>2.48</v>
      </c>
      <c r="P1478" s="95">
        <v>-3.46</v>
      </c>
      <c r="Q1478" s="95">
        <v>3.69</v>
      </c>
      <c r="R1478" s="95">
        <v>5.38</v>
      </c>
      <c r="S1478" s="95">
        <v>1.98</v>
      </c>
      <c r="T1478" s="95">
        <v>4.2300000000000004</v>
      </c>
      <c r="U1478" s="95">
        <v>0.37</v>
      </c>
      <c r="V1478" s="95">
        <v>0.63</v>
      </c>
      <c r="W1478" s="95">
        <v>1.42</v>
      </c>
      <c r="X1478" s="95">
        <v>3.66</v>
      </c>
      <c r="Y1478" s="95">
        <v>-23.23</v>
      </c>
      <c r="Z1478" s="74" t="s">
        <v>1111</v>
      </c>
      <c r="AA1478" s="95">
        <v>26.86</v>
      </c>
      <c r="AB1478" s="95">
        <v>1.44</v>
      </c>
      <c r="AC1478" s="74" t="s">
        <v>1111</v>
      </c>
      <c r="AD1478" s="95">
        <v>2616666690</v>
      </c>
    </row>
    <row r="1479" spans="1:30" x14ac:dyDescent="0.2">
      <c r="A1479" s="74" t="s">
        <v>2587</v>
      </c>
      <c r="B1479" s="95">
        <v>3.81</v>
      </c>
      <c r="C1479" s="95"/>
      <c r="D1479" s="95">
        <v>-9.89</v>
      </c>
      <c r="E1479" s="95">
        <v>4.8899999999999997</v>
      </c>
      <c r="F1479" s="95">
        <v>4.4800000000000004</v>
      </c>
      <c r="G1479" s="95">
        <v>23.31</v>
      </c>
      <c r="H1479" s="95">
        <v>-442.55</v>
      </c>
      <c r="I1479" s="95">
        <v>-443.82</v>
      </c>
      <c r="J1479" s="95">
        <v>-9.92</v>
      </c>
      <c r="K1479" s="95">
        <v>-7.81</v>
      </c>
      <c r="L1479" s="95">
        <v>2.11</v>
      </c>
      <c r="M1479" s="95">
        <v>-1.04</v>
      </c>
      <c r="N1479" s="95">
        <v>43.9</v>
      </c>
      <c r="O1479" s="95">
        <v>4.95</v>
      </c>
      <c r="P1479" s="95">
        <v>-367.63</v>
      </c>
      <c r="Q1479" s="95">
        <v>12.01</v>
      </c>
      <c r="R1479" s="95">
        <v>-49.39</v>
      </c>
      <c r="S1479" s="95">
        <v>-45.33</v>
      </c>
      <c r="T1479" s="95">
        <v>-49.39</v>
      </c>
      <c r="U1479" s="95">
        <v>0.92</v>
      </c>
      <c r="V1479" s="95">
        <v>0.08</v>
      </c>
      <c r="W1479" s="95">
        <v>0.1</v>
      </c>
      <c r="X1479" s="95">
        <v>38.36</v>
      </c>
      <c r="Y1479" s="95"/>
      <c r="Z1479" s="74" t="s">
        <v>1111</v>
      </c>
      <c r="AA1479" s="95">
        <v>0.78</v>
      </c>
      <c r="AB1479" s="95">
        <v>-0.39</v>
      </c>
      <c r="AC1479" s="74" t="s">
        <v>1111</v>
      </c>
      <c r="AD1479" s="95">
        <v>106981752</v>
      </c>
    </row>
    <row r="1480" spans="1:30" x14ac:dyDescent="0.2">
      <c r="A1480" s="74" t="s">
        <v>2588</v>
      </c>
      <c r="B1480" s="95">
        <v>8.0500000000000007</v>
      </c>
      <c r="C1480" s="95"/>
      <c r="D1480" s="95">
        <v>-3.29</v>
      </c>
      <c r="E1480" s="95">
        <v>1</v>
      </c>
      <c r="F1480" s="95">
        <v>0.89</v>
      </c>
      <c r="G1480" s="95"/>
      <c r="H1480" s="95"/>
      <c r="I1480" s="95"/>
      <c r="J1480" s="95">
        <v>-3.29</v>
      </c>
      <c r="K1480" s="95">
        <v>-0.06</v>
      </c>
      <c r="L1480" s="95">
        <v>3.23</v>
      </c>
      <c r="M1480" s="95">
        <v>-0.98</v>
      </c>
      <c r="N1480" s="95"/>
      <c r="O1480" s="95">
        <v>1.03</v>
      </c>
      <c r="P1480" s="95">
        <v>-9.82</v>
      </c>
      <c r="Q1480" s="95">
        <v>18.190000000000001</v>
      </c>
      <c r="R1480" s="95">
        <v>-30.46</v>
      </c>
      <c r="S1480" s="95">
        <v>-27.02</v>
      </c>
      <c r="T1480" s="95">
        <v>-30.44</v>
      </c>
      <c r="U1480" s="95">
        <v>0.89</v>
      </c>
      <c r="V1480" s="95">
        <v>0.11</v>
      </c>
      <c r="W1480" s="95">
        <v>0</v>
      </c>
      <c r="X1480" s="95"/>
      <c r="Y1480" s="95"/>
      <c r="Z1480" s="74" t="s">
        <v>1111</v>
      </c>
      <c r="AA1480" s="95">
        <v>8.0399999999999991</v>
      </c>
      <c r="AB1480" s="95">
        <v>-2.4500000000000002</v>
      </c>
      <c r="AC1480" s="74" t="s">
        <v>1111</v>
      </c>
      <c r="AD1480" s="95">
        <v>414804425</v>
      </c>
    </row>
    <row r="1481" spans="1:30" x14ac:dyDescent="0.2">
      <c r="A1481" s="74" t="s">
        <v>2589</v>
      </c>
      <c r="B1481" s="95">
        <v>0.85</v>
      </c>
      <c r="C1481" s="95"/>
      <c r="D1481" s="95">
        <v>6.05</v>
      </c>
      <c r="E1481" s="95">
        <v>0.57999999999999996</v>
      </c>
      <c r="F1481" s="95">
        <v>0.38</v>
      </c>
      <c r="G1481" s="95">
        <v>26.37</v>
      </c>
      <c r="H1481" s="95">
        <v>6.4</v>
      </c>
      <c r="I1481" s="95">
        <v>5.2</v>
      </c>
      <c r="J1481" s="95">
        <v>4.91</v>
      </c>
      <c r="K1481" s="95">
        <v>3.95</v>
      </c>
      <c r="L1481" s="95">
        <v>-0.97</v>
      </c>
      <c r="M1481" s="95">
        <v>-0.11</v>
      </c>
      <c r="N1481" s="95">
        <v>0.31</v>
      </c>
      <c r="O1481" s="95">
        <v>1.1399999999999999</v>
      </c>
      <c r="P1481" s="95">
        <v>-0.85</v>
      </c>
      <c r="Q1481" s="95">
        <v>2.54</v>
      </c>
      <c r="R1481" s="95">
        <v>9.5500000000000007</v>
      </c>
      <c r="S1481" s="95">
        <v>6.32</v>
      </c>
      <c r="T1481" s="95">
        <v>10.68</v>
      </c>
      <c r="U1481" s="95">
        <v>0.66</v>
      </c>
      <c r="V1481" s="95">
        <v>0.34</v>
      </c>
      <c r="W1481" s="95">
        <v>1.22</v>
      </c>
      <c r="X1481" s="95">
        <v>9.4600000000000009</v>
      </c>
      <c r="Y1481" s="95"/>
      <c r="Z1481" s="74" t="s">
        <v>1111</v>
      </c>
      <c r="AA1481" s="95">
        <v>1.47</v>
      </c>
      <c r="AB1481" s="95">
        <v>0.14000000000000001</v>
      </c>
      <c r="AC1481" s="74" t="s">
        <v>1111</v>
      </c>
      <c r="AD1481" s="95">
        <v>15072540</v>
      </c>
    </row>
    <row r="1482" spans="1:30" x14ac:dyDescent="0.2">
      <c r="A1482" s="74" t="s">
        <v>2590</v>
      </c>
      <c r="B1482" s="95">
        <v>14.71</v>
      </c>
      <c r="C1482" s="95"/>
      <c r="D1482" s="95">
        <v>-8.6300000000000008</v>
      </c>
      <c r="E1482" s="95">
        <v>3.14</v>
      </c>
      <c r="F1482" s="95">
        <v>1.52</v>
      </c>
      <c r="G1482" s="95">
        <v>34.119999999999997</v>
      </c>
      <c r="H1482" s="95">
        <v>-12.47</v>
      </c>
      <c r="I1482" s="95">
        <v>-13.63</v>
      </c>
      <c r="J1482" s="95">
        <v>-9.43</v>
      </c>
      <c r="K1482" s="95">
        <v>-8.19</v>
      </c>
      <c r="L1482" s="95">
        <v>1.23</v>
      </c>
      <c r="M1482" s="95">
        <v>-0.41</v>
      </c>
      <c r="N1482" s="95">
        <v>1.18</v>
      </c>
      <c r="O1482" s="95">
        <v>3.29</v>
      </c>
      <c r="P1482" s="95">
        <v>-9.16</v>
      </c>
      <c r="Q1482" s="95">
        <v>2.2400000000000002</v>
      </c>
      <c r="R1482" s="95">
        <v>-36.35</v>
      </c>
      <c r="S1482" s="95">
        <v>-17.59</v>
      </c>
      <c r="T1482" s="95">
        <v>-35.68</v>
      </c>
      <c r="U1482" s="95">
        <v>0.48</v>
      </c>
      <c r="V1482" s="95">
        <v>0.52</v>
      </c>
      <c r="W1482" s="95">
        <v>1.29</v>
      </c>
      <c r="X1482" s="95">
        <v>16.649999999999999</v>
      </c>
      <c r="Y1482" s="95"/>
      <c r="Z1482" s="74" t="s">
        <v>1111</v>
      </c>
      <c r="AA1482" s="95">
        <v>4.6900000000000004</v>
      </c>
      <c r="AB1482" s="95">
        <v>-1.7</v>
      </c>
      <c r="AC1482" s="74" t="s">
        <v>1111</v>
      </c>
      <c r="AD1482" s="95">
        <v>400679806</v>
      </c>
    </row>
    <row r="1483" spans="1:30" x14ac:dyDescent="0.2">
      <c r="A1483" s="74" t="s">
        <v>2591</v>
      </c>
      <c r="B1483" s="95">
        <v>29.29</v>
      </c>
      <c r="C1483" s="95">
        <v>3.84</v>
      </c>
      <c r="D1483" s="95">
        <v>-115.23</v>
      </c>
      <c r="E1483" s="95">
        <v>1.06</v>
      </c>
      <c r="F1483" s="95">
        <v>0.36</v>
      </c>
      <c r="G1483" s="95">
        <v>28.57</v>
      </c>
      <c r="H1483" s="95">
        <v>7.86</v>
      </c>
      <c r="I1483" s="95">
        <v>-0.7</v>
      </c>
      <c r="J1483" s="95">
        <v>10.27</v>
      </c>
      <c r="K1483" s="95">
        <v>11.44</v>
      </c>
      <c r="L1483" s="95">
        <v>1.18</v>
      </c>
      <c r="M1483" s="95">
        <v>0.12</v>
      </c>
      <c r="N1483" s="95">
        <v>0.81</v>
      </c>
      <c r="O1483" s="95">
        <v>3.84</v>
      </c>
      <c r="P1483" s="95">
        <v>-0.56000000000000005</v>
      </c>
      <c r="Q1483" s="95">
        <v>1.36</v>
      </c>
      <c r="R1483" s="95">
        <v>-0.92</v>
      </c>
      <c r="S1483" s="95">
        <v>-0.31</v>
      </c>
      <c r="T1483" s="95">
        <v>2.2000000000000002</v>
      </c>
      <c r="U1483" s="95">
        <v>0.34</v>
      </c>
      <c r="V1483" s="95">
        <v>0.66</v>
      </c>
      <c r="W1483" s="95">
        <v>0.45</v>
      </c>
      <c r="X1483" s="95">
        <v>-6.4</v>
      </c>
      <c r="Y1483" s="95"/>
      <c r="Z1483" s="74" t="s">
        <v>1111</v>
      </c>
      <c r="AA1483" s="95">
        <v>27.53</v>
      </c>
      <c r="AB1483" s="95">
        <v>-0.25</v>
      </c>
      <c r="AC1483" s="74" t="s">
        <v>1111</v>
      </c>
      <c r="AD1483" s="95">
        <v>51964958276</v>
      </c>
    </row>
    <row r="1484" spans="1:30" x14ac:dyDescent="0.2">
      <c r="A1484" s="74" t="s">
        <v>2592</v>
      </c>
      <c r="B1484" s="95">
        <v>135.19999999999999</v>
      </c>
      <c r="C1484" s="95">
        <v>0.5</v>
      </c>
      <c r="D1484" s="95">
        <v>48.71</v>
      </c>
      <c r="E1484" s="95">
        <v>4.87</v>
      </c>
      <c r="F1484" s="95">
        <v>2.94</v>
      </c>
      <c r="G1484" s="95">
        <v>72.97</v>
      </c>
      <c r="H1484" s="95">
        <v>16.32</v>
      </c>
      <c r="I1484" s="95">
        <v>12.27</v>
      </c>
      <c r="J1484" s="95">
        <v>36.619999999999997</v>
      </c>
      <c r="K1484" s="95">
        <v>36.53</v>
      </c>
      <c r="L1484" s="95">
        <v>-0.09</v>
      </c>
      <c r="M1484" s="95">
        <v>-0.01</v>
      </c>
      <c r="N1484" s="95">
        <v>5.98</v>
      </c>
      <c r="O1484" s="95">
        <v>47.03</v>
      </c>
      <c r="P1484" s="95">
        <v>-3.97</v>
      </c>
      <c r="Q1484" s="95">
        <v>1.32</v>
      </c>
      <c r="R1484" s="95">
        <v>9.99</v>
      </c>
      <c r="S1484" s="95">
        <v>6.03</v>
      </c>
      <c r="T1484" s="95">
        <v>8.07</v>
      </c>
      <c r="U1484" s="95">
        <v>0.6</v>
      </c>
      <c r="V1484" s="95">
        <v>0.4</v>
      </c>
      <c r="W1484" s="95">
        <v>0.49</v>
      </c>
      <c r="X1484" s="95">
        <v>5.07</v>
      </c>
      <c r="Y1484" s="95">
        <v>-6.25</v>
      </c>
      <c r="Z1484" s="74" t="s">
        <v>1111</v>
      </c>
      <c r="AA1484" s="95">
        <v>27.78</v>
      </c>
      <c r="AB1484" s="95">
        <v>2.78</v>
      </c>
      <c r="AC1484" s="74" t="s">
        <v>1111</v>
      </c>
      <c r="AD1484" s="95">
        <v>38235655120</v>
      </c>
    </row>
    <row r="1485" spans="1:30" x14ac:dyDescent="0.2">
      <c r="A1485" s="74" t="s">
        <v>2593</v>
      </c>
      <c r="B1485" s="95">
        <v>10.71</v>
      </c>
      <c r="C1485" s="95">
        <v>0.37</v>
      </c>
      <c r="D1485" s="95">
        <v>7.58</v>
      </c>
      <c r="E1485" s="95">
        <v>-25.47</v>
      </c>
      <c r="F1485" s="95">
        <v>2.02</v>
      </c>
      <c r="G1485" s="95">
        <v>48.43</v>
      </c>
      <c r="H1485" s="95">
        <v>39</v>
      </c>
      <c r="I1485" s="95">
        <v>28.17</v>
      </c>
      <c r="J1485" s="95">
        <v>5.47</v>
      </c>
      <c r="K1485" s="95">
        <v>7.5</v>
      </c>
      <c r="L1485" s="95">
        <v>2.02</v>
      </c>
      <c r="M1485" s="95"/>
      <c r="N1485" s="95">
        <v>2.13</v>
      </c>
      <c r="O1485" s="95">
        <v>7.85</v>
      </c>
      <c r="P1485" s="95">
        <v>-3.57</v>
      </c>
      <c r="Q1485" s="95">
        <v>2.46</v>
      </c>
      <c r="R1485" s="95">
        <v>-335.99</v>
      </c>
      <c r="S1485" s="95">
        <v>26.7</v>
      </c>
      <c r="T1485" s="95">
        <v>44.77</v>
      </c>
      <c r="U1485" s="95">
        <v>-0.08</v>
      </c>
      <c r="V1485" s="95">
        <v>1.08</v>
      </c>
      <c r="W1485" s="95">
        <v>0.95</v>
      </c>
      <c r="X1485" s="95">
        <v>18.09</v>
      </c>
      <c r="Y1485" s="95"/>
      <c r="Z1485" s="74" t="s">
        <v>1111</v>
      </c>
      <c r="AA1485" s="95">
        <v>-0.42</v>
      </c>
      <c r="AB1485" s="95">
        <v>1.41</v>
      </c>
      <c r="AC1485" s="74" t="s">
        <v>1111</v>
      </c>
      <c r="AD1485" s="95">
        <v>2819109762</v>
      </c>
    </row>
    <row r="1486" spans="1:30" x14ac:dyDescent="0.2">
      <c r="A1486" s="74" t="s">
        <v>2594</v>
      </c>
      <c r="B1486" s="95">
        <v>4.8899999999999997</v>
      </c>
      <c r="C1486" s="95"/>
      <c r="D1486" s="95">
        <v>-4.29</v>
      </c>
      <c r="E1486" s="95">
        <v>1.0900000000000001</v>
      </c>
      <c r="F1486" s="95">
        <v>0.89</v>
      </c>
      <c r="G1486" s="95">
        <v>71.03</v>
      </c>
      <c r="H1486" s="95">
        <v>-60.06</v>
      </c>
      <c r="I1486" s="95">
        <v>-52.33</v>
      </c>
      <c r="J1486" s="95">
        <v>-3.74</v>
      </c>
      <c r="K1486" s="95">
        <v>-0.54</v>
      </c>
      <c r="L1486" s="95">
        <v>3.2</v>
      </c>
      <c r="M1486" s="95">
        <v>-0.93</v>
      </c>
      <c r="N1486" s="95">
        <v>2.25</v>
      </c>
      <c r="O1486" s="95">
        <v>1.0900000000000001</v>
      </c>
      <c r="P1486" s="95">
        <v>-13.05</v>
      </c>
      <c r="Q1486" s="95">
        <v>8.24</v>
      </c>
      <c r="R1486" s="95">
        <v>-25.43</v>
      </c>
      <c r="S1486" s="95">
        <v>-20.76</v>
      </c>
      <c r="T1486" s="95">
        <v>-26.89</v>
      </c>
      <c r="U1486" s="95">
        <v>0.82</v>
      </c>
      <c r="V1486" s="95">
        <v>0.18</v>
      </c>
      <c r="W1486" s="95">
        <v>0.4</v>
      </c>
      <c r="X1486" s="95"/>
      <c r="Y1486" s="95"/>
      <c r="Z1486" s="74" t="s">
        <v>1111</v>
      </c>
      <c r="AA1486" s="95">
        <v>4.4800000000000004</v>
      </c>
      <c r="AB1486" s="95">
        <v>-1.1399999999999999</v>
      </c>
      <c r="AC1486" s="74" t="s">
        <v>1111</v>
      </c>
      <c r="AD1486" s="95">
        <v>191995581</v>
      </c>
    </row>
    <row r="1487" spans="1:30" x14ac:dyDescent="0.2">
      <c r="A1487" s="74" t="s">
        <v>2595</v>
      </c>
      <c r="B1487" s="95">
        <v>3.05</v>
      </c>
      <c r="C1487" s="95"/>
      <c r="D1487" s="95">
        <v>0</v>
      </c>
      <c r="E1487" s="95">
        <v>8.4499999999999993</v>
      </c>
      <c r="F1487" s="95">
        <v>4.75</v>
      </c>
      <c r="G1487" s="95"/>
      <c r="H1487" s="95"/>
      <c r="I1487" s="95"/>
      <c r="J1487" s="95">
        <v>0</v>
      </c>
      <c r="K1487" s="95">
        <v>0</v>
      </c>
      <c r="L1487" s="95">
        <v>0</v>
      </c>
      <c r="M1487" s="95">
        <v>0</v>
      </c>
      <c r="N1487" s="95"/>
      <c r="O1487" s="95">
        <v>-18.62</v>
      </c>
      <c r="P1487" s="95">
        <v>-4.99</v>
      </c>
      <c r="Q1487" s="95">
        <v>0.16</v>
      </c>
      <c r="R1487" s="95">
        <v>-194275.88</v>
      </c>
      <c r="S1487" s="95">
        <v>-109244.92</v>
      </c>
      <c r="T1487" s="95">
        <v>-181336.45</v>
      </c>
      <c r="U1487" s="95">
        <v>0.56000000000000005</v>
      </c>
      <c r="V1487" s="95">
        <v>0.44</v>
      </c>
      <c r="W1487" s="95">
        <v>0</v>
      </c>
      <c r="X1487" s="95"/>
      <c r="Y1487" s="95"/>
      <c r="Z1487" s="74" t="s">
        <v>1111</v>
      </c>
      <c r="AA1487" s="95">
        <v>0.36</v>
      </c>
      <c r="AB1487" s="95">
        <v>-701.5</v>
      </c>
      <c r="AC1487" s="74" t="s">
        <v>1111</v>
      </c>
      <c r="AD1487" s="95">
        <v>39252280</v>
      </c>
    </row>
    <row r="1488" spans="1:30" x14ac:dyDescent="0.2">
      <c r="A1488" s="74" t="s">
        <v>2596</v>
      </c>
      <c r="B1488" s="95">
        <v>1.21</v>
      </c>
      <c r="C1488" s="95"/>
      <c r="D1488" s="95">
        <v>-7.93</v>
      </c>
      <c r="E1488" s="95">
        <v>1.66</v>
      </c>
      <c r="F1488" s="95">
        <v>0.64</v>
      </c>
      <c r="G1488" s="95">
        <v>31.69</v>
      </c>
      <c r="H1488" s="95">
        <v>-40.36</v>
      </c>
      <c r="I1488" s="95">
        <v>-18.55</v>
      </c>
      <c r="J1488" s="95">
        <v>-3.65</v>
      </c>
      <c r="K1488" s="95">
        <v>-4.6399999999999997</v>
      </c>
      <c r="L1488" s="95">
        <v>-0.99</v>
      </c>
      <c r="M1488" s="95">
        <v>0.45</v>
      </c>
      <c r="N1488" s="95">
        <v>1.47</v>
      </c>
      <c r="O1488" s="95">
        <v>3.42</v>
      </c>
      <c r="P1488" s="95">
        <v>-1.08</v>
      </c>
      <c r="Q1488" s="95">
        <v>1.84</v>
      </c>
      <c r="R1488" s="95">
        <v>-20.95</v>
      </c>
      <c r="S1488" s="95">
        <v>-8.0399999999999991</v>
      </c>
      <c r="T1488" s="95">
        <v>-26.87</v>
      </c>
      <c r="U1488" s="95">
        <v>0.38</v>
      </c>
      <c r="V1488" s="95">
        <v>0.62</v>
      </c>
      <c r="W1488" s="95">
        <v>0.43</v>
      </c>
      <c r="X1488" s="95">
        <v>51.79</v>
      </c>
      <c r="Y1488" s="95"/>
      <c r="Z1488" s="74" t="s">
        <v>1111</v>
      </c>
      <c r="AA1488" s="95">
        <v>0.73</v>
      </c>
      <c r="AB1488" s="95">
        <v>-0.15</v>
      </c>
      <c r="AC1488" s="74" t="s">
        <v>1111</v>
      </c>
      <c r="AD1488" s="95">
        <v>18786218</v>
      </c>
    </row>
    <row r="1489" spans="1:30" x14ac:dyDescent="0.2">
      <c r="A1489" s="74" t="s">
        <v>2597</v>
      </c>
      <c r="B1489" s="95">
        <v>34.99</v>
      </c>
      <c r="C1489" s="95"/>
      <c r="D1489" s="95">
        <v>11.85</v>
      </c>
      <c r="E1489" s="95">
        <v>-4.88</v>
      </c>
      <c r="F1489" s="95">
        <v>0.68</v>
      </c>
      <c r="G1489" s="95">
        <v>73.849999999999994</v>
      </c>
      <c r="H1489" s="95">
        <v>5.83</v>
      </c>
      <c r="I1489" s="95">
        <v>3.86</v>
      </c>
      <c r="J1489" s="95">
        <v>7.85</v>
      </c>
      <c r="K1489" s="95">
        <v>12.63</v>
      </c>
      <c r="L1489" s="95">
        <v>4.78</v>
      </c>
      <c r="M1489" s="95"/>
      <c r="N1489" s="95">
        <v>0.46</v>
      </c>
      <c r="O1489" s="95">
        <v>-4.82</v>
      </c>
      <c r="P1489" s="95">
        <v>-0.75</v>
      </c>
      <c r="Q1489" s="95">
        <v>0.4</v>
      </c>
      <c r="R1489" s="95">
        <v>-41.2</v>
      </c>
      <c r="S1489" s="95">
        <v>5.73</v>
      </c>
      <c r="T1489" s="95">
        <v>27.91</v>
      </c>
      <c r="U1489" s="95">
        <v>-0.14000000000000001</v>
      </c>
      <c r="V1489" s="95">
        <v>1.1399999999999999</v>
      </c>
      <c r="W1489" s="95">
        <v>1.49</v>
      </c>
      <c r="X1489" s="95">
        <v>0.49</v>
      </c>
      <c r="Y1489" s="95">
        <v>-8.09</v>
      </c>
      <c r="Z1489" s="74" t="s">
        <v>1111</v>
      </c>
      <c r="AA1489" s="95">
        <v>-7.17</v>
      </c>
      <c r="AB1489" s="95">
        <v>2.95</v>
      </c>
      <c r="AC1489" s="74" t="s">
        <v>1111</v>
      </c>
      <c r="AD1489" s="95">
        <v>1589158325</v>
      </c>
    </row>
    <row r="1490" spans="1:30" x14ac:dyDescent="0.2">
      <c r="A1490" s="74" t="s">
        <v>2598</v>
      </c>
      <c r="B1490" s="95">
        <v>14.58</v>
      </c>
      <c r="C1490" s="95"/>
      <c r="D1490" s="95">
        <v>-9.7200000000000006</v>
      </c>
      <c r="E1490" s="95">
        <v>8.1300000000000008</v>
      </c>
      <c r="F1490" s="95">
        <v>1.47</v>
      </c>
      <c r="G1490" s="95">
        <v>59.15</v>
      </c>
      <c r="H1490" s="95">
        <v>-76.62</v>
      </c>
      <c r="I1490" s="95">
        <v>-92.42</v>
      </c>
      <c r="J1490" s="95">
        <v>-11.73</v>
      </c>
      <c r="K1490" s="95">
        <v>-9.06</v>
      </c>
      <c r="L1490" s="95">
        <v>2.67</v>
      </c>
      <c r="M1490" s="95">
        <v>-1.85</v>
      </c>
      <c r="N1490" s="95">
        <v>8.99</v>
      </c>
      <c r="O1490" s="95">
        <v>4.4400000000000004</v>
      </c>
      <c r="P1490" s="95">
        <v>-5.96</v>
      </c>
      <c r="Q1490" s="95">
        <v>1.78</v>
      </c>
      <c r="R1490" s="95">
        <v>-83.58</v>
      </c>
      <c r="S1490" s="95">
        <v>-15.07</v>
      </c>
      <c r="T1490" s="95">
        <v>-22.66</v>
      </c>
      <c r="U1490" s="95">
        <v>0.18</v>
      </c>
      <c r="V1490" s="95">
        <v>0.82</v>
      </c>
      <c r="W1490" s="95">
        <v>0.16</v>
      </c>
      <c r="X1490" s="95"/>
      <c r="Y1490" s="95"/>
      <c r="Z1490" s="74" t="s">
        <v>1111</v>
      </c>
      <c r="AA1490" s="95">
        <v>1.79</v>
      </c>
      <c r="AB1490" s="95">
        <v>-1.5</v>
      </c>
      <c r="AC1490" s="74" t="s">
        <v>1111</v>
      </c>
      <c r="AD1490" s="95">
        <v>1385234136</v>
      </c>
    </row>
    <row r="1491" spans="1:30" x14ac:dyDescent="0.2">
      <c r="A1491" s="74" t="s">
        <v>2599</v>
      </c>
      <c r="B1491" s="95">
        <v>59.66</v>
      </c>
      <c r="C1491" s="95">
        <v>1.21</v>
      </c>
      <c r="D1491" s="95">
        <v>2.99</v>
      </c>
      <c r="E1491" s="95">
        <v>3.41</v>
      </c>
      <c r="F1491" s="95">
        <v>1.28</v>
      </c>
      <c r="G1491" s="95">
        <v>74.73</v>
      </c>
      <c r="H1491" s="95">
        <v>24.99</v>
      </c>
      <c r="I1491" s="95">
        <v>116.95</v>
      </c>
      <c r="J1491" s="95">
        <v>14</v>
      </c>
      <c r="K1491" s="95">
        <v>12.18</v>
      </c>
      <c r="L1491" s="95">
        <v>-1.82</v>
      </c>
      <c r="M1491" s="95">
        <v>-0.44</v>
      </c>
      <c r="N1491" s="95">
        <v>3.5</v>
      </c>
      <c r="O1491" s="95">
        <v>3</v>
      </c>
      <c r="P1491" s="95">
        <v>-3.25</v>
      </c>
      <c r="Q1491" s="95">
        <v>3.35</v>
      </c>
      <c r="R1491" s="95">
        <v>114.06</v>
      </c>
      <c r="S1491" s="95">
        <v>42.67</v>
      </c>
      <c r="T1491" s="95">
        <v>9.33</v>
      </c>
      <c r="U1491" s="95">
        <v>0.37</v>
      </c>
      <c r="V1491" s="95">
        <v>0.63</v>
      </c>
      <c r="W1491" s="95">
        <v>0.36</v>
      </c>
      <c r="X1491" s="95">
        <v>3.63</v>
      </c>
      <c r="Y1491" s="95">
        <v>26.86</v>
      </c>
      <c r="Z1491" s="74" t="s">
        <v>1111</v>
      </c>
      <c r="AA1491" s="95">
        <v>17.48</v>
      </c>
      <c r="AB1491" s="95">
        <v>19.940000000000001</v>
      </c>
      <c r="AC1491" s="74" t="s">
        <v>1111</v>
      </c>
      <c r="AD1491" s="95">
        <v>37347386708</v>
      </c>
    </row>
    <row r="1492" spans="1:30" x14ac:dyDescent="0.2">
      <c r="A1492" s="74" t="s">
        <v>2600</v>
      </c>
      <c r="B1492" s="95">
        <v>25.14</v>
      </c>
      <c r="C1492" s="95"/>
      <c r="D1492" s="95">
        <v>1.26</v>
      </c>
      <c r="E1492" s="95">
        <v>1.44</v>
      </c>
      <c r="F1492" s="95">
        <v>0.54</v>
      </c>
      <c r="G1492" s="95">
        <v>74.73</v>
      </c>
      <c r="H1492" s="95">
        <v>24.99</v>
      </c>
      <c r="I1492" s="95">
        <v>116.95</v>
      </c>
      <c r="J1492" s="95">
        <v>5.9</v>
      </c>
      <c r="K1492" s="95">
        <v>12.18</v>
      </c>
      <c r="L1492" s="95">
        <v>-1.82</v>
      </c>
      <c r="M1492" s="95">
        <v>-0.44</v>
      </c>
      <c r="N1492" s="95">
        <v>1.47</v>
      </c>
      <c r="O1492" s="95">
        <v>1.26</v>
      </c>
      <c r="P1492" s="95">
        <v>-1.37</v>
      </c>
      <c r="Q1492" s="95">
        <v>3.35</v>
      </c>
      <c r="R1492" s="95">
        <v>114.06</v>
      </c>
      <c r="S1492" s="95">
        <v>42.67</v>
      </c>
      <c r="T1492" s="95">
        <v>9.33</v>
      </c>
      <c r="U1492" s="95">
        <v>0.37</v>
      </c>
      <c r="V1492" s="95">
        <v>0.63</v>
      </c>
      <c r="W1492" s="95">
        <v>0.36</v>
      </c>
      <c r="X1492" s="95">
        <v>3.63</v>
      </c>
      <c r="Y1492" s="95">
        <v>26.86</v>
      </c>
      <c r="Z1492" s="74" t="s">
        <v>1111</v>
      </c>
      <c r="AA1492" s="95">
        <v>17.48</v>
      </c>
      <c r="AB1492" s="95">
        <v>19.940000000000001</v>
      </c>
      <c r="AC1492" s="74" t="s">
        <v>1111</v>
      </c>
      <c r="AD1492" s="95">
        <v>37347386708</v>
      </c>
    </row>
    <row r="1493" spans="1:30" x14ac:dyDescent="0.2">
      <c r="A1493" s="74" t="s">
        <v>2601</v>
      </c>
      <c r="B1493" s="95">
        <v>20.9</v>
      </c>
      <c r="C1493" s="95">
        <v>1.44</v>
      </c>
      <c r="D1493" s="95">
        <v>51.69</v>
      </c>
      <c r="E1493" s="95">
        <v>1.1399999999999999</v>
      </c>
      <c r="F1493" s="95">
        <v>0.22</v>
      </c>
      <c r="G1493" s="95">
        <v>0</v>
      </c>
      <c r="H1493" s="95">
        <v>18.05</v>
      </c>
      <c r="I1493" s="95">
        <v>12.4</v>
      </c>
      <c r="J1493" s="95">
        <v>35.520000000000003</v>
      </c>
      <c r="K1493" s="95">
        <v>-27.61</v>
      </c>
      <c r="L1493" s="95">
        <v>-63.12</v>
      </c>
      <c r="M1493" s="95">
        <v>-2.02</v>
      </c>
      <c r="N1493" s="95">
        <v>6.41</v>
      </c>
      <c r="O1493" s="95"/>
      <c r="P1493" s="95">
        <v>-0.22</v>
      </c>
      <c r="Q1493" s="95"/>
      <c r="R1493" s="95">
        <v>2.2000000000000002</v>
      </c>
      <c r="S1493" s="95">
        <v>0.43</v>
      </c>
      <c r="T1493" s="95">
        <v>2.2000000000000002</v>
      </c>
      <c r="U1493" s="95">
        <v>0.2</v>
      </c>
      <c r="V1493" s="95">
        <v>0.8</v>
      </c>
      <c r="W1493" s="95">
        <v>0.03</v>
      </c>
      <c r="X1493" s="95"/>
      <c r="Y1493" s="95"/>
      <c r="Z1493" s="74" t="s">
        <v>1111</v>
      </c>
      <c r="AA1493" s="95">
        <v>18.36</v>
      </c>
      <c r="AB1493" s="95">
        <v>0.4</v>
      </c>
      <c r="AC1493" s="74" t="s">
        <v>1111</v>
      </c>
      <c r="AD1493" s="95">
        <v>3903246380</v>
      </c>
    </row>
    <row r="1494" spans="1:30" x14ac:dyDescent="0.2">
      <c r="A1494" s="74" t="s">
        <v>2602</v>
      </c>
      <c r="B1494" s="95">
        <v>19.11</v>
      </c>
      <c r="C1494" s="95">
        <v>5.0999999999999996</v>
      </c>
      <c r="D1494" s="95">
        <v>18.11</v>
      </c>
      <c r="E1494" s="95">
        <v>1.63</v>
      </c>
      <c r="F1494" s="95">
        <v>1.34</v>
      </c>
      <c r="G1494" s="95">
        <v>29.19</v>
      </c>
      <c r="H1494" s="95">
        <v>10.14</v>
      </c>
      <c r="I1494" s="95">
        <v>7.03</v>
      </c>
      <c r="J1494" s="95">
        <v>12.57</v>
      </c>
      <c r="K1494" s="95">
        <v>10.52</v>
      </c>
      <c r="L1494" s="95">
        <v>-2.0499999999999998</v>
      </c>
      <c r="M1494" s="95">
        <v>-0.26</v>
      </c>
      <c r="N1494" s="95">
        <v>1.27</v>
      </c>
      <c r="O1494" s="95">
        <v>4.0199999999999996</v>
      </c>
      <c r="P1494" s="95">
        <v>-2.39</v>
      </c>
      <c r="Q1494" s="95">
        <v>4.2300000000000004</v>
      </c>
      <c r="R1494" s="95">
        <v>8.9700000000000006</v>
      </c>
      <c r="S1494" s="95">
        <v>7.43</v>
      </c>
      <c r="T1494" s="95">
        <v>8.98</v>
      </c>
      <c r="U1494" s="95">
        <v>0.83</v>
      </c>
      <c r="V1494" s="95">
        <v>0.17</v>
      </c>
      <c r="W1494" s="95">
        <v>1.06</v>
      </c>
      <c r="X1494" s="95">
        <v>-1.49</v>
      </c>
      <c r="Y1494" s="95">
        <v>-7.58</v>
      </c>
      <c r="Z1494" s="74" t="s">
        <v>1111</v>
      </c>
      <c r="AA1494" s="95">
        <v>11.76</v>
      </c>
      <c r="AB1494" s="95">
        <v>1.06</v>
      </c>
      <c r="AC1494" s="74" t="s">
        <v>1111</v>
      </c>
      <c r="AD1494" s="95">
        <v>497217357</v>
      </c>
    </row>
    <row r="1495" spans="1:30" x14ac:dyDescent="0.2">
      <c r="A1495" s="74" t="s">
        <v>2603</v>
      </c>
      <c r="B1495" s="95">
        <v>30.21</v>
      </c>
      <c r="C1495" s="95">
        <v>0.99</v>
      </c>
      <c r="D1495" s="95">
        <v>12.94</v>
      </c>
      <c r="E1495" s="95">
        <v>1.45</v>
      </c>
      <c r="F1495" s="95">
        <v>0.6</v>
      </c>
      <c r="G1495" s="95">
        <v>29.48</v>
      </c>
      <c r="H1495" s="95">
        <v>11.65</v>
      </c>
      <c r="I1495" s="95">
        <v>7.6</v>
      </c>
      <c r="J1495" s="95">
        <v>8.44</v>
      </c>
      <c r="K1495" s="95">
        <v>13.55</v>
      </c>
      <c r="L1495" s="95">
        <v>5.0999999999999996</v>
      </c>
      <c r="M1495" s="95">
        <v>0.87</v>
      </c>
      <c r="N1495" s="95">
        <v>0.98</v>
      </c>
      <c r="O1495" s="95">
        <v>5.33</v>
      </c>
      <c r="P1495" s="95">
        <v>-0.78</v>
      </c>
      <c r="Q1495" s="95">
        <v>1.97</v>
      </c>
      <c r="R1495" s="95">
        <v>11.18</v>
      </c>
      <c r="S1495" s="95">
        <v>4.66</v>
      </c>
      <c r="T1495" s="95">
        <v>8</v>
      </c>
      <c r="U1495" s="95">
        <v>0.42</v>
      </c>
      <c r="V1495" s="95">
        <v>0.57999999999999996</v>
      </c>
      <c r="W1495" s="95">
        <v>0.61</v>
      </c>
      <c r="X1495" s="95">
        <v>18.7</v>
      </c>
      <c r="Y1495" s="95">
        <v>3.04</v>
      </c>
      <c r="Z1495" s="74" t="s">
        <v>1111</v>
      </c>
      <c r="AA1495" s="95">
        <v>20.88</v>
      </c>
      <c r="AB1495" s="95">
        <v>2.34</v>
      </c>
      <c r="AC1495" s="74" t="s">
        <v>1111</v>
      </c>
      <c r="AD1495" s="95">
        <v>934800114</v>
      </c>
    </row>
    <row r="1496" spans="1:30" x14ac:dyDescent="0.2">
      <c r="A1496" s="74" t="s">
        <v>2604</v>
      </c>
      <c r="B1496" s="95">
        <v>23.3</v>
      </c>
      <c r="C1496" s="95">
        <v>2.33</v>
      </c>
      <c r="D1496" s="95">
        <v>8.84</v>
      </c>
      <c r="E1496" s="95">
        <v>1.01</v>
      </c>
      <c r="F1496" s="95">
        <v>0.11</v>
      </c>
      <c r="G1496" s="95">
        <v>0</v>
      </c>
      <c r="H1496" s="95">
        <v>25.71</v>
      </c>
      <c r="I1496" s="95">
        <v>17.920000000000002</v>
      </c>
      <c r="J1496" s="95">
        <v>6.16</v>
      </c>
      <c r="K1496" s="95">
        <v>-6.9</v>
      </c>
      <c r="L1496" s="95">
        <v>-13.06</v>
      </c>
      <c r="M1496" s="95">
        <v>-2.14</v>
      </c>
      <c r="N1496" s="95">
        <v>1.58</v>
      </c>
      <c r="O1496" s="95"/>
      <c r="P1496" s="95">
        <v>-0.11</v>
      </c>
      <c r="Q1496" s="95"/>
      <c r="R1496" s="95">
        <v>11.41</v>
      </c>
      <c r="S1496" s="95">
        <v>1.27</v>
      </c>
      <c r="T1496" s="95">
        <v>12.19</v>
      </c>
      <c r="U1496" s="95">
        <v>0.11</v>
      </c>
      <c r="V1496" s="95">
        <v>0.89</v>
      </c>
      <c r="W1496" s="95">
        <v>7.0000000000000007E-2</v>
      </c>
      <c r="X1496" s="95">
        <v>25.09</v>
      </c>
      <c r="Y1496" s="95">
        <v>52.39</v>
      </c>
      <c r="Z1496" s="74" t="s">
        <v>1111</v>
      </c>
      <c r="AA1496" s="95">
        <v>23.1</v>
      </c>
      <c r="AB1496" s="95">
        <v>2.63</v>
      </c>
      <c r="AC1496" s="74" t="s">
        <v>1111</v>
      </c>
      <c r="AD1496" s="95">
        <v>157897110</v>
      </c>
    </row>
    <row r="1497" spans="1:30" x14ac:dyDescent="0.2">
      <c r="A1497" s="74" t="s">
        <v>2605</v>
      </c>
      <c r="B1497" s="95">
        <v>6.09</v>
      </c>
      <c r="C1497" s="95">
        <v>9.36</v>
      </c>
      <c r="D1497" s="95">
        <v>8.8699999999999992</v>
      </c>
      <c r="E1497" s="95">
        <v>0.65</v>
      </c>
      <c r="F1497" s="95">
        <v>0.26</v>
      </c>
      <c r="G1497" s="95">
        <v>81.94</v>
      </c>
      <c r="H1497" s="95">
        <v>11.46</v>
      </c>
      <c r="I1497" s="95">
        <v>21.51</v>
      </c>
      <c r="J1497" s="95">
        <v>16.66</v>
      </c>
      <c r="K1497" s="95">
        <v>19.79</v>
      </c>
      <c r="L1497" s="95">
        <v>3.13</v>
      </c>
      <c r="M1497" s="95">
        <v>0.13</v>
      </c>
      <c r="N1497" s="95">
        <v>1.91</v>
      </c>
      <c r="O1497" s="95">
        <v>2.68</v>
      </c>
      <c r="P1497" s="95">
        <v>-0.34</v>
      </c>
      <c r="Q1497" s="95">
        <v>1.95</v>
      </c>
      <c r="R1497" s="95">
        <v>7.55</v>
      </c>
      <c r="S1497" s="95">
        <v>3.15</v>
      </c>
      <c r="T1497" s="95">
        <v>1.1299999999999999</v>
      </c>
      <c r="U1497" s="95">
        <v>0.42</v>
      </c>
      <c r="V1497" s="95">
        <v>0.57999999999999996</v>
      </c>
      <c r="W1497" s="95">
        <v>0.15</v>
      </c>
      <c r="X1497" s="95">
        <v>-10.86</v>
      </c>
      <c r="Y1497" s="95"/>
      <c r="Z1497" s="74" t="s">
        <v>1111</v>
      </c>
      <c r="AA1497" s="95">
        <v>9.09</v>
      </c>
      <c r="AB1497" s="95">
        <v>0.69</v>
      </c>
      <c r="AC1497" s="74" t="s">
        <v>1111</v>
      </c>
      <c r="AD1497" s="95">
        <v>9554789181</v>
      </c>
    </row>
    <row r="1498" spans="1:30" x14ac:dyDescent="0.2">
      <c r="A1498" s="74" t="s">
        <v>2606</v>
      </c>
      <c r="B1498" s="95">
        <v>46.2</v>
      </c>
      <c r="C1498" s="95"/>
      <c r="D1498" s="95">
        <v>10.95</v>
      </c>
      <c r="E1498" s="95">
        <v>1.63</v>
      </c>
      <c r="F1498" s="95">
        <v>0.87</v>
      </c>
      <c r="G1498" s="95">
        <v>56.86</v>
      </c>
      <c r="H1498" s="95">
        <v>20.21</v>
      </c>
      <c r="I1498" s="95">
        <v>13.74</v>
      </c>
      <c r="J1498" s="95">
        <v>7.44</v>
      </c>
      <c r="K1498" s="95">
        <v>8.7799999999999994</v>
      </c>
      <c r="L1498" s="95">
        <v>1.33</v>
      </c>
      <c r="M1498" s="95">
        <v>0.28999999999999998</v>
      </c>
      <c r="N1498" s="95">
        <v>1.5</v>
      </c>
      <c r="O1498" s="95">
        <v>3.33</v>
      </c>
      <c r="P1498" s="95">
        <v>-1.42</v>
      </c>
      <c r="Q1498" s="95">
        <v>3.04</v>
      </c>
      <c r="R1498" s="95">
        <v>14.91</v>
      </c>
      <c r="S1498" s="95">
        <v>7.92</v>
      </c>
      <c r="T1498" s="95">
        <v>11.01</v>
      </c>
      <c r="U1498" s="95">
        <v>0.53</v>
      </c>
      <c r="V1498" s="95">
        <v>0.47</v>
      </c>
      <c r="W1498" s="95">
        <v>0.57999999999999996</v>
      </c>
      <c r="X1498" s="95">
        <v>26.02</v>
      </c>
      <c r="Y1498" s="95">
        <v>37.15</v>
      </c>
      <c r="Z1498" s="74" t="s">
        <v>1111</v>
      </c>
      <c r="AA1498" s="95">
        <v>28.3</v>
      </c>
      <c r="AB1498" s="95">
        <v>4.22</v>
      </c>
      <c r="AC1498" s="74" t="s">
        <v>1111</v>
      </c>
      <c r="AD1498" s="95">
        <v>2485499940</v>
      </c>
    </row>
    <row r="1499" spans="1:30" x14ac:dyDescent="0.2">
      <c r="A1499" s="74" t="s">
        <v>2607</v>
      </c>
      <c r="B1499" s="95">
        <v>24.15</v>
      </c>
      <c r="C1499" s="95">
        <v>1.24</v>
      </c>
      <c r="D1499" s="95">
        <v>16.46</v>
      </c>
      <c r="E1499" s="95">
        <v>1.56</v>
      </c>
      <c r="F1499" s="95">
        <v>0.21</v>
      </c>
      <c r="G1499" s="95">
        <v>0</v>
      </c>
      <c r="H1499" s="95">
        <v>48.26</v>
      </c>
      <c r="I1499" s="95">
        <v>31.56</v>
      </c>
      <c r="J1499" s="95">
        <v>10.77</v>
      </c>
      <c r="K1499" s="95">
        <v>1.57</v>
      </c>
      <c r="L1499" s="95">
        <v>-9.1999999999999993</v>
      </c>
      <c r="M1499" s="95">
        <v>-1.34</v>
      </c>
      <c r="N1499" s="95">
        <v>5.2</v>
      </c>
      <c r="O1499" s="95"/>
      <c r="P1499" s="95">
        <v>-0.21</v>
      </c>
      <c r="Q1499" s="95"/>
      <c r="R1499" s="95">
        <v>9.5</v>
      </c>
      <c r="S1499" s="95">
        <v>1.26</v>
      </c>
      <c r="T1499" s="95">
        <v>11.29</v>
      </c>
      <c r="U1499" s="95">
        <v>0.13</v>
      </c>
      <c r="V1499" s="95">
        <v>0.87</v>
      </c>
      <c r="W1499" s="95">
        <v>0.04</v>
      </c>
      <c r="X1499" s="95">
        <v>14.58</v>
      </c>
      <c r="Y1499" s="95">
        <v>21.46</v>
      </c>
      <c r="Z1499" s="74" t="s">
        <v>1111</v>
      </c>
      <c r="AA1499" s="95">
        <v>15.44</v>
      </c>
      <c r="AB1499" s="95">
        <v>1.47</v>
      </c>
      <c r="AC1499" s="74" t="s">
        <v>1111</v>
      </c>
      <c r="AD1499" s="95">
        <v>1272980310</v>
      </c>
    </row>
    <row r="1500" spans="1:30" x14ac:dyDescent="0.2">
      <c r="A1500" s="74" t="s">
        <v>2608</v>
      </c>
      <c r="B1500" s="95">
        <v>43.31</v>
      </c>
      <c r="C1500" s="95">
        <v>1.71</v>
      </c>
      <c r="D1500" s="95">
        <v>12.65</v>
      </c>
      <c r="E1500" s="95">
        <v>1.5</v>
      </c>
      <c r="F1500" s="95">
        <v>0.12</v>
      </c>
      <c r="G1500" s="95">
        <v>0</v>
      </c>
      <c r="H1500" s="95">
        <v>35.450000000000003</v>
      </c>
      <c r="I1500" s="95">
        <v>24.85</v>
      </c>
      <c r="J1500" s="95">
        <v>8.8699999999999992</v>
      </c>
      <c r="K1500" s="95">
        <v>-15.94</v>
      </c>
      <c r="L1500" s="95">
        <v>-24.8</v>
      </c>
      <c r="M1500" s="95">
        <v>-4.2</v>
      </c>
      <c r="N1500" s="95">
        <v>3.14</v>
      </c>
      <c r="O1500" s="95"/>
      <c r="P1500" s="95">
        <v>-0.12</v>
      </c>
      <c r="Q1500" s="95"/>
      <c r="R1500" s="95">
        <v>11.88</v>
      </c>
      <c r="S1500" s="95">
        <v>0.93</v>
      </c>
      <c r="T1500" s="95">
        <v>12.65</v>
      </c>
      <c r="U1500" s="95">
        <v>0.08</v>
      </c>
      <c r="V1500" s="95">
        <v>0.92</v>
      </c>
      <c r="W1500" s="95">
        <v>0.04</v>
      </c>
      <c r="X1500" s="95">
        <v>10.49</v>
      </c>
      <c r="Y1500" s="95">
        <v>14.27</v>
      </c>
      <c r="Z1500" s="74" t="s">
        <v>1111</v>
      </c>
      <c r="AA1500" s="95">
        <v>28.81</v>
      </c>
      <c r="AB1500" s="95">
        <v>3.42</v>
      </c>
      <c r="AC1500" s="74" t="s">
        <v>1111</v>
      </c>
      <c r="AD1500" s="95">
        <v>520898032</v>
      </c>
    </row>
    <row r="1501" spans="1:30" x14ac:dyDescent="0.2">
      <c r="A1501" s="74" t="s">
        <v>2609</v>
      </c>
      <c r="B1501" s="95">
        <v>14.14</v>
      </c>
      <c r="C1501" s="95">
        <v>0.61</v>
      </c>
      <c r="D1501" s="95">
        <v>7.69</v>
      </c>
      <c r="E1501" s="95">
        <v>1.03</v>
      </c>
      <c r="F1501" s="95">
        <v>0.4</v>
      </c>
      <c r="G1501" s="95">
        <v>28.14</v>
      </c>
      <c r="H1501" s="95">
        <v>17.18</v>
      </c>
      <c r="I1501" s="95">
        <v>5.46</v>
      </c>
      <c r="J1501" s="95">
        <v>2.44</v>
      </c>
      <c r="K1501" s="95">
        <v>3.44</v>
      </c>
      <c r="L1501" s="95">
        <v>1</v>
      </c>
      <c r="M1501" s="95">
        <v>0.63</v>
      </c>
      <c r="N1501" s="95">
        <v>0.42</v>
      </c>
      <c r="O1501" s="95">
        <v>5.0599999999999996</v>
      </c>
      <c r="P1501" s="95">
        <v>-0.5</v>
      </c>
      <c r="Q1501" s="95">
        <v>1.51</v>
      </c>
      <c r="R1501" s="95">
        <v>20.12</v>
      </c>
      <c r="S1501" s="95">
        <v>8.33</v>
      </c>
      <c r="T1501" s="95">
        <v>26.23</v>
      </c>
      <c r="U1501" s="95">
        <v>0.41</v>
      </c>
      <c r="V1501" s="95">
        <v>0.59</v>
      </c>
      <c r="W1501" s="95">
        <v>1.53</v>
      </c>
      <c r="X1501" s="95">
        <v>-6.85</v>
      </c>
      <c r="Y1501" s="95"/>
      <c r="Z1501" s="74" t="s">
        <v>1111</v>
      </c>
      <c r="AA1501" s="95">
        <v>9.1300000000000008</v>
      </c>
      <c r="AB1501" s="95">
        <v>1.84</v>
      </c>
      <c r="AC1501" s="74" t="s">
        <v>1111</v>
      </c>
      <c r="AD1501" s="95">
        <v>29069502658</v>
      </c>
    </row>
    <row r="1502" spans="1:30" x14ac:dyDescent="0.2">
      <c r="A1502" s="74" t="s">
        <v>2610</v>
      </c>
      <c r="B1502" s="95">
        <v>13.65</v>
      </c>
      <c r="C1502" s="95">
        <v>12.88</v>
      </c>
      <c r="D1502" s="95">
        <v>5.38</v>
      </c>
      <c r="E1502" s="95">
        <v>1.39</v>
      </c>
      <c r="F1502" s="95">
        <v>0.94</v>
      </c>
      <c r="G1502" s="95">
        <v>100</v>
      </c>
      <c r="H1502" s="95">
        <v>92.58</v>
      </c>
      <c r="I1502" s="95">
        <v>134.32</v>
      </c>
      <c r="J1502" s="95">
        <v>7.8</v>
      </c>
      <c r="K1502" s="95">
        <v>8.67</v>
      </c>
      <c r="L1502" s="95">
        <v>0.87</v>
      </c>
      <c r="M1502" s="95">
        <v>0.15</v>
      </c>
      <c r="N1502" s="95">
        <v>7.22</v>
      </c>
      <c r="O1502" s="95">
        <v>27.71</v>
      </c>
      <c r="P1502" s="95">
        <v>-0.99</v>
      </c>
      <c r="Q1502" s="95">
        <v>3.25</v>
      </c>
      <c r="R1502" s="95">
        <v>25.9</v>
      </c>
      <c r="S1502" s="95">
        <v>17.489999999999998</v>
      </c>
      <c r="T1502" s="95">
        <v>15.01</v>
      </c>
      <c r="U1502" s="95">
        <v>0.68</v>
      </c>
      <c r="V1502" s="95">
        <v>0.32</v>
      </c>
      <c r="W1502" s="95">
        <v>0.13</v>
      </c>
      <c r="X1502" s="95"/>
      <c r="Y1502" s="95"/>
      <c r="Z1502" s="74" t="s">
        <v>1111</v>
      </c>
      <c r="AA1502" s="95">
        <v>9.8000000000000007</v>
      </c>
      <c r="AB1502" s="95">
        <v>2.54</v>
      </c>
      <c r="AC1502" s="74" t="s">
        <v>1111</v>
      </c>
      <c r="AD1502" s="95">
        <v>441644248.5</v>
      </c>
    </row>
    <row r="1503" spans="1:30" x14ac:dyDescent="0.2">
      <c r="A1503" s="74" t="s">
        <v>2611</v>
      </c>
      <c r="B1503" s="95">
        <v>25.11</v>
      </c>
      <c r="C1503" s="95"/>
      <c r="D1503" s="95">
        <v>9.89</v>
      </c>
      <c r="E1503" s="95">
        <v>2.56</v>
      </c>
      <c r="F1503" s="95">
        <v>1.73</v>
      </c>
      <c r="G1503" s="95">
        <v>100</v>
      </c>
      <c r="H1503" s="95">
        <v>92.58</v>
      </c>
      <c r="I1503" s="95">
        <v>134.32</v>
      </c>
      <c r="J1503" s="95">
        <v>14.35</v>
      </c>
      <c r="K1503" s="95">
        <v>8.67</v>
      </c>
      <c r="L1503" s="95">
        <v>0.87</v>
      </c>
      <c r="M1503" s="95">
        <v>0.15</v>
      </c>
      <c r="N1503" s="95">
        <v>13.29</v>
      </c>
      <c r="O1503" s="95">
        <v>50.97</v>
      </c>
      <c r="P1503" s="95">
        <v>-1.82</v>
      </c>
      <c r="Q1503" s="95">
        <v>3.25</v>
      </c>
      <c r="R1503" s="95">
        <v>25.9</v>
      </c>
      <c r="S1503" s="95">
        <v>17.489999999999998</v>
      </c>
      <c r="T1503" s="95">
        <v>15.01</v>
      </c>
      <c r="U1503" s="95">
        <v>0.68</v>
      </c>
      <c r="V1503" s="95">
        <v>0.32</v>
      </c>
      <c r="W1503" s="95">
        <v>0.13</v>
      </c>
      <c r="X1503" s="95"/>
      <c r="Y1503" s="95"/>
      <c r="Z1503" s="74" t="s">
        <v>1111</v>
      </c>
      <c r="AA1503" s="95">
        <v>9.8000000000000007</v>
      </c>
      <c r="AB1503" s="95">
        <v>2.54</v>
      </c>
      <c r="AC1503" s="74" t="s">
        <v>1111</v>
      </c>
      <c r="AD1503" s="95">
        <v>441644248.5</v>
      </c>
    </row>
    <row r="1504" spans="1:30" x14ac:dyDescent="0.2">
      <c r="A1504" s="74" t="s">
        <v>2612</v>
      </c>
      <c r="B1504" s="95">
        <v>25.29</v>
      </c>
      <c r="C1504" s="95"/>
      <c r="D1504" s="95">
        <v>9.9600000000000009</v>
      </c>
      <c r="E1504" s="95">
        <v>2.58</v>
      </c>
      <c r="F1504" s="95">
        <v>1.74</v>
      </c>
      <c r="G1504" s="95">
        <v>100</v>
      </c>
      <c r="H1504" s="95">
        <v>92.58</v>
      </c>
      <c r="I1504" s="95">
        <v>134.32</v>
      </c>
      <c r="J1504" s="95">
        <v>14.46</v>
      </c>
      <c r="K1504" s="95">
        <v>8.67</v>
      </c>
      <c r="L1504" s="95">
        <v>0.87</v>
      </c>
      <c r="M1504" s="95">
        <v>0.15</v>
      </c>
      <c r="N1504" s="95">
        <v>13.38</v>
      </c>
      <c r="O1504" s="95">
        <v>51.34</v>
      </c>
      <c r="P1504" s="95">
        <v>-1.83</v>
      </c>
      <c r="Q1504" s="95">
        <v>3.25</v>
      </c>
      <c r="R1504" s="95">
        <v>25.9</v>
      </c>
      <c r="S1504" s="95">
        <v>17.489999999999998</v>
      </c>
      <c r="T1504" s="95">
        <v>15.01</v>
      </c>
      <c r="U1504" s="95">
        <v>0.68</v>
      </c>
      <c r="V1504" s="95">
        <v>0.32</v>
      </c>
      <c r="W1504" s="95">
        <v>0.13</v>
      </c>
      <c r="X1504" s="95"/>
      <c r="Y1504" s="95"/>
      <c r="Z1504" s="74" t="s">
        <v>1111</v>
      </c>
      <c r="AA1504" s="95">
        <v>9.8000000000000007</v>
      </c>
      <c r="AB1504" s="95">
        <v>2.54</v>
      </c>
      <c r="AC1504" s="74" t="s">
        <v>1111</v>
      </c>
      <c r="AD1504" s="95">
        <v>441644248.5</v>
      </c>
    </row>
    <row r="1505" spans="1:30" x14ac:dyDescent="0.2">
      <c r="A1505" s="74" t="s">
        <v>2613</v>
      </c>
      <c r="B1505" s="95">
        <v>25.17</v>
      </c>
      <c r="C1505" s="95"/>
      <c r="D1505" s="95">
        <v>9.92</v>
      </c>
      <c r="E1505" s="95">
        <v>2.57</v>
      </c>
      <c r="F1505" s="95">
        <v>1.73</v>
      </c>
      <c r="G1505" s="95">
        <v>100</v>
      </c>
      <c r="H1505" s="95">
        <v>92.58</v>
      </c>
      <c r="I1505" s="95">
        <v>134.32</v>
      </c>
      <c r="J1505" s="95">
        <v>14.39</v>
      </c>
      <c r="K1505" s="95">
        <v>8.67</v>
      </c>
      <c r="L1505" s="95">
        <v>0.87</v>
      </c>
      <c r="M1505" s="95">
        <v>0.15</v>
      </c>
      <c r="N1505" s="95">
        <v>13.32</v>
      </c>
      <c r="O1505" s="95">
        <v>51.09</v>
      </c>
      <c r="P1505" s="95">
        <v>-1.82</v>
      </c>
      <c r="Q1505" s="95">
        <v>3.25</v>
      </c>
      <c r="R1505" s="95">
        <v>25.9</v>
      </c>
      <c r="S1505" s="95">
        <v>17.489999999999998</v>
      </c>
      <c r="T1505" s="95">
        <v>15.01</v>
      </c>
      <c r="U1505" s="95">
        <v>0.68</v>
      </c>
      <c r="V1505" s="95">
        <v>0.32</v>
      </c>
      <c r="W1505" s="95">
        <v>0.13</v>
      </c>
      <c r="X1505" s="95"/>
      <c r="Y1505" s="95"/>
      <c r="Z1505" s="74" t="s">
        <v>1111</v>
      </c>
      <c r="AA1505" s="95">
        <v>9.8000000000000007</v>
      </c>
      <c r="AB1505" s="95">
        <v>2.54</v>
      </c>
      <c r="AC1505" s="74" t="s">
        <v>1111</v>
      </c>
      <c r="AD1505" s="95">
        <v>441644248.5</v>
      </c>
    </row>
    <row r="1506" spans="1:30" x14ac:dyDescent="0.2">
      <c r="A1506" s="74" t="s">
        <v>2614</v>
      </c>
      <c r="B1506" s="95">
        <v>48.24</v>
      </c>
      <c r="C1506" s="95"/>
      <c r="D1506" s="95">
        <v>21.97</v>
      </c>
      <c r="E1506" s="95">
        <v>2.83</v>
      </c>
      <c r="F1506" s="95">
        <v>1.1599999999999999</v>
      </c>
      <c r="G1506" s="95">
        <v>14.68</v>
      </c>
      <c r="H1506" s="95">
        <v>2.34</v>
      </c>
      <c r="I1506" s="95">
        <v>1.68</v>
      </c>
      <c r="J1506" s="95">
        <v>15.79</v>
      </c>
      <c r="K1506" s="95">
        <v>16.41</v>
      </c>
      <c r="L1506" s="95">
        <v>0.62</v>
      </c>
      <c r="M1506" s="95">
        <v>0.11</v>
      </c>
      <c r="N1506" s="95">
        <v>0.37</v>
      </c>
      <c r="O1506" s="95">
        <v>8.74</v>
      </c>
      <c r="P1506" s="95">
        <v>-2.76</v>
      </c>
      <c r="Q1506" s="95">
        <v>1.3</v>
      </c>
      <c r="R1506" s="95">
        <v>12.89</v>
      </c>
      <c r="S1506" s="95">
        <v>5.27</v>
      </c>
      <c r="T1506" s="95">
        <v>10.99</v>
      </c>
      <c r="U1506" s="95">
        <v>0.41</v>
      </c>
      <c r="V1506" s="95">
        <v>0.59</v>
      </c>
      <c r="W1506" s="95">
        <v>3.13</v>
      </c>
      <c r="X1506" s="95">
        <v>10.68</v>
      </c>
      <c r="Y1506" s="95">
        <v>15.07</v>
      </c>
      <c r="Z1506" s="74" t="s">
        <v>1111</v>
      </c>
      <c r="AA1506" s="95">
        <v>17.04</v>
      </c>
      <c r="AB1506" s="95">
        <v>2.2000000000000002</v>
      </c>
      <c r="AC1506" s="74" t="s">
        <v>1111</v>
      </c>
      <c r="AD1506" s="95">
        <v>1284674616</v>
      </c>
    </row>
    <row r="1507" spans="1:30" x14ac:dyDescent="0.2">
      <c r="A1507" s="74" t="s">
        <v>2615</v>
      </c>
      <c r="B1507" s="95">
        <v>192.61</v>
      </c>
      <c r="C1507" s="95">
        <v>1.01</v>
      </c>
      <c r="D1507" s="95">
        <v>48.88</v>
      </c>
      <c r="E1507" s="95">
        <v>7.96</v>
      </c>
      <c r="F1507" s="95">
        <v>3.08</v>
      </c>
      <c r="G1507" s="95">
        <v>40.86</v>
      </c>
      <c r="H1507" s="95">
        <v>13.39</v>
      </c>
      <c r="I1507" s="95">
        <v>9.08</v>
      </c>
      <c r="J1507" s="95">
        <v>33.15</v>
      </c>
      <c r="K1507" s="95">
        <v>36.19</v>
      </c>
      <c r="L1507" s="95">
        <v>3.03</v>
      </c>
      <c r="M1507" s="95">
        <v>0.73</v>
      </c>
      <c r="N1507" s="95">
        <v>4.4400000000000004</v>
      </c>
      <c r="O1507" s="95">
        <v>26.38</v>
      </c>
      <c r="P1507" s="95">
        <v>-4.2699999999999996</v>
      </c>
      <c r="Q1507" s="95">
        <v>1.72</v>
      </c>
      <c r="R1507" s="95">
        <v>16.29</v>
      </c>
      <c r="S1507" s="95">
        <v>6.3</v>
      </c>
      <c r="T1507" s="95">
        <v>10.6</v>
      </c>
      <c r="U1507" s="95">
        <v>0.39</v>
      </c>
      <c r="V1507" s="95">
        <v>0.61</v>
      </c>
      <c r="W1507" s="95">
        <v>0.69</v>
      </c>
      <c r="X1507" s="95">
        <v>-2.74</v>
      </c>
      <c r="Y1507" s="95"/>
      <c r="Z1507" s="74" t="s">
        <v>1111</v>
      </c>
      <c r="AA1507" s="95">
        <v>24.2</v>
      </c>
      <c r="AB1507" s="95">
        <v>3.94</v>
      </c>
      <c r="AC1507" s="74" t="s">
        <v>1111</v>
      </c>
      <c r="AD1507" s="95">
        <v>55195727653</v>
      </c>
    </row>
    <row r="1508" spans="1:30" x14ac:dyDescent="0.2">
      <c r="A1508" s="74" t="s">
        <v>2616</v>
      </c>
      <c r="B1508" s="95">
        <v>29.78</v>
      </c>
      <c r="C1508" s="95"/>
      <c r="D1508" s="95">
        <v>-10.35</v>
      </c>
      <c r="E1508" s="95">
        <v>1.52</v>
      </c>
      <c r="F1508" s="95">
        <v>0.52</v>
      </c>
      <c r="G1508" s="95">
        <v>24.56</v>
      </c>
      <c r="H1508" s="95">
        <v>-6.67</v>
      </c>
      <c r="I1508" s="95">
        <v>-9.3699999999999992</v>
      </c>
      <c r="J1508" s="95">
        <v>-14.53</v>
      </c>
      <c r="K1508" s="95">
        <v>-25.15</v>
      </c>
      <c r="L1508" s="95">
        <v>-10.62</v>
      </c>
      <c r="M1508" s="95">
        <v>1.1100000000000001</v>
      </c>
      <c r="N1508" s="95">
        <v>0.97</v>
      </c>
      <c r="O1508" s="95">
        <v>4.87</v>
      </c>
      <c r="P1508" s="95">
        <v>-0.65</v>
      </c>
      <c r="Q1508" s="95">
        <v>2.0099999999999998</v>
      </c>
      <c r="R1508" s="95">
        <v>-14.71</v>
      </c>
      <c r="S1508" s="95">
        <v>-4.9800000000000004</v>
      </c>
      <c r="T1508" s="95">
        <v>-4.95</v>
      </c>
      <c r="U1508" s="95">
        <v>0.34</v>
      </c>
      <c r="V1508" s="95">
        <v>0.66</v>
      </c>
      <c r="W1508" s="95">
        <v>0.53</v>
      </c>
      <c r="X1508" s="95">
        <v>10.65</v>
      </c>
      <c r="Y1508" s="95"/>
      <c r="Z1508" s="74" t="s">
        <v>1111</v>
      </c>
      <c r="AA1508" s="95">
        <v>19.55</v>
      </c>
      <c r="AB1508" s="95">
        <v>-2.88</v>
      </c>
      <c r="AC1508" s="74" t="s">
        <v>1111</v>
      </c>
      <c r="AD1508" s="95">
        <v>938436294</v>
      </c>
    </row>
    <row r="1509" spans="1:30" x14ac:dyDescent="0.2">
      <c r="A1509" s="74" t="s">
        <v>2617</v>
      </c>
      <c r="B1509" s="95">
        <v>5.37</v>
      </c>
      <c r="C1509" s="95"/>
      <c r="D1509" s="95">
        <v>-1.87</v>
      </c>
      <c r="E1509" s="95">
        <v>0.27</v>
      </c>
      <c r="F1509" s="95">
        <v>0.09</v>
      </c>
      <c r="G1509" s="95">
        <v>24.56</v>
      </c>
      <c r="H1509" s="95">
        <v>-6.67</v>
      </c>
      <c r="I1509" s="95">
        <v>-9.3699999999999992</v>
      </c>
      <c r="J1509" s="95">
        <v>-2.62</v>
      </c>
      <c r="K1509" s="95">
        <v>-25.15</v>
      </c>
      <c r="L1509" s="95">
        <v>-10.62</v>
      </c>
      <c r="M1509" s="95">
        <v>1.1100000000000001</v>
      </c>
      <c r="N1509" s="95">
        <v>0.17</v>
      </c>
      <c r="O1509" s="95">
        <v>0.88</v>
      </c>
      <c r="P1509" s="95">
        <v>-0.12</v>
      </c>
      <c r="Q1509" s="95">
        <v>2.0099999999999998</v>
      </c>
      <c r="R1509" s="95">
        <v>-14.71</v>
      </c>
      <c r="S1509" s="95">
        <v>-4.9800000000000004</v>
      </c>
      <c r="T1509" s="95">
        <v>-4.95</v>
      </c>
      <c r="U1509" s="95">
        <v>0.34</v>
      </c>
      <c r="V1509" s="95">
        <v>0.66</v>
      </c>
      <c r="W1509" s="95">
        <v>0.53</v>
      </c>
      <c r="X1509" s="95">
        <v>10.65</v>
      </c>
      <c r="Y1509" s="95"/>
      <c r="Z1509" s="74" t="s">
        <v>1111</v>
      </c>
      <c r="AA1509" s="95">
        <v>19.55</v>
      </c>
      <c r="AB1509" s="95">
        <v>-2.88</v>
      </c>
      <c r="AC1509" s="74" t="s">
        <v>1111</v>
      </c>
      <c r="AD1509" s="95">
        <v>938436294</v>
      </c>
    </row>
    <row r="1510" spans="1:30" x14ac:dyDescent="0.2">
      <c r="A1510" s="74" t="s">
        <v>2618</v>
      </c>
      <c r="B1510" s="95">
        <v>20.82</v>
      </c>
      <c r="C1510" s="95"/>
      <c r="D1510" s="95">
        <v>31.81</v>
      </c>
      <c r="E1510" s="95">
        <v>4.1500000000000004</v>
      </c>
      <c r="F1510" s="95">
        <v>3.02</v>
      </c>
      <c r="G1510" s="95">
        <v>77.5</v>
      </c>
      <c r="H1510" s="95">
        <v>12</v>
      </c>
      <c r="I1510" s="95">
        <v>12.1</v>
      </c>
      <c r="J1510" s="95">
        <v>32.06</v>
      </c>
      <c r="K1510" s="95">
        <v>27.09</v>
      </c>
      <c r="L1510" s="95">
        <v>-4.97</v>
      </c>
      <c r="M1510" s="95">
        <v>-0.64</v>
      </c>
      <c r="N1510" s="95">
        <v>3.85</v>
      </c>
      <c r="O1510" s="95">
        <v>7.35</v>
      </c>
      <c r="P1510" s="95">
        <v>-9.02</v>
      </c>
      <c r="Q1510" s="95">
        <v>2.63</v>
      </c>
      <c r="R1510" s="95">
        <v>13.04</v>
      </c>
      <c r="S1510" s="95">
        <v>9.51</v>
      </c>
      <c r="T1510" s="95">
        <v>12.83</v>
      </c>
      <c r="U1510" s="95">
        <v>0.73</v>
      </c>
      <c r="V1510" s="95">
        <v>0.27</v>
      </c>
      <c r="W1510" s="95">
        <v>0.79</v>
      </c>
      <c r="X1510" s="95">
        <v>7.6</v>
      </c>
      <c r="Y1510" s="95"/>
      <c r="Z1510" s="74" t="s">
        <v>1111</v>
      </c>
      <c r="AA1510" s="95">
        <v>5.0199999999999996</v>
      </c>
      <c r="AB1510" s="95">
        <v>0.65</v>
      </c>
      <c r="AC1510" s="74" t="s">
        <v>1111</v>
      </c>
      <c r="AD1510" s="95">
        <v>625618098</v>
      </c>
    </row>
    <row r="1511" spans="1:30" x14ac:dyDescent="0.2">
      <c r="A1511" s="74" t="s">
        <v>2619</v>
      </c>
      <c r="B1511" s="95">
        <v>0.65</v>
      </c>
      <c r="C1511" s="95"/>
      <c r="D1511" s="95">
        <v>-2.4700000000000002</v>
      </c>
      <c r="E1511" s="95">
        <v>1.1399999999999999</v>
      </c>
      <c r="F1511" s="95">
        <v>0.97</v>
      </c>
      <c r="G1511" s="95">
        <v>60.88</v>
      </c>
      <c r="H1511" s="95">
        <v>-398.36</v>
      </c>
      <c r="I1511" s="95">
        <v>-380.44</v>
      </c>
      <c r="J1511" s="95">
        <v>-2.36</v>
      </c>
      <c r="K1511" s="95">
        <v>-0.36</v>
      </c>
      <c r="L1511" s="95">
        <v>2</v>
      </c>
      <c r="M1511" s="95">
        <v>-0.96</v>
      </c>
      <c r="N1511" s="95">
        <v>9.4</v>
      </c>
      <c r="O1511" s="95">
        <v>1.27</v>
      </c>
      <c r="P1511" s="95">
        <v>-8.08</v>
      </c>
      <c r="Q1511" s="95">
        <v>7.3</v>
      </c>
      <c r="R1511" s="95">
        <v>-45.94</v>
      </c>
      <c r="S1511" s="95">
        <v>-39.090000000000003</v>
      </c>
      <c r="T1511" s="95">
        <v>-50.27</v>
      </c>
      <c r="U1511" s="95">
        <v>0.85</v>
      </c>
      <c r="V1511" s="95">
        <v>0.15</v>
      </c>
      <c r="W1511" s="95">
        <v>0.1</v>
      </c>
      <c r="X1511" s="95"/>
      <c r="Y1511" s="95"/>
      <c r="Z1511" s="74" t="s">
        <v>1111</v>
      </c>
      <c r="AA1511" s="95">
        <v>0.56999999999999995</v>
      </c>
      <c r="AB1511" s="95">
        <v>-0.26</v>
      </c>
      <c r="AC1511" s="74" t="s">
        <v>1111</v>
      </c>
      <c r="AD1511" s="95">
        <v>45953505</v>
      </c>
    </row>
    <row r="1512" spans="1:30" x14ac:dyDescent="0.2">
      <c r="A1512" s="74" t="s">
        <v>2620</v>
      </c>
      <c r="B1512" s="95">
        <v>65.31</v>
      </c>
      <c r="C1512" s="95"/>
      <c r="D1512" s="95">
        <v>6.13</v>
      </c>
      <c r="E1512" s="95">
        <v>1.37</v>
      </c>
      <c r="F1512" s="95">
        <v>0.42</v>
      </c>
      <c r="G1512" s="95">
        <v>0</v>
      </c>
      <c r="H1512" s="95">
        <v>34.56</v>
      </c>
      <c r="I1512" s="95">
        <v>19.010000000000002</v>
      </c>
      <c r="J1512" s="95">
        <v>3.37</v>
      </c>
      <c r="K1512" s="95">
        <v>8.02</v>
      </c>
      <c r="L1512" s="95">
        <v>4.6500000000000004</v>
      </c>
      <c r="M1512" s="95">
        <v>1.89</v>
      </c>
      <c r="N1512" s="95">
        <v>1.17</v>
      </c>
      <c r="O1512" s="95"/>
      <c r="P1512" s="95">
        <v>-0.42</v>
      </c>
      <c r="Q1512" s="95"/>
      <c r="R1512" s="95">
        <v>22.31</v>
      </c>
      <c r="S1512" s="95">
        <v>6.86</v>
      </c>
      <c r="T1512" s="95">
        <v>11.45</v>
      </c>
      <c r="U1512" s="95">
        <v>0.31</v>
      </c>
      <c r="V1512" s="95">
        <v>0.69</v>
      </c>
      <c r="W1512" s="95">
        <v>0.36</v>
      </c>
      <c r="X1512" s="95">
        <v>5.85</v>
      </c>
      <c r="Y1512" s="95">
        <v>36.24</v>
      </c>
      <c r="Z1512" s="74" t="s">
        <v>1111</v>
      </c>
      <c r="AA1512" s="95">
        <v>47.79</v>
      </c>
      <c r="AB1512" s="95">
        <v>10.66</v>
      </c>
      <c r="AC1512" s="74" t="s">
        <v>1111</v>
      </c>
      <c r="AD1512" s="95">
        <v>1911734727</v>
      </c>
    </row>
    <row r="1513" spans="1:30" x14ac:dyDescent="0.2">
      <c r="A1513" s="74" t="s">
        <v>2621</v>
      </c>
      <c r="B1513" s="95">
        <v>81.99</v>
      </c>
      <c r="C1513" s="95">
        <v>3.78</v>
      </c>
      <c r="D1513" s="95">
        <v>24.9</v>
      </c>
      <c r="E1513" s="95">
        <v>1.45</v>
      </c>
      <c r="F1513" s="95">
        <v>0.46</v>
      </c>
      <c r="G1513" s="95">
        <v>55.99</v>
      </c>
      <c r="H1513" s="95">
        <v>15.49</v>
      </c>
      <c r="I1513" s="95">
        <v>8.81</v>
      </c>
      <c r="J1513" s="95">
        <v>14.16</v>
      </c>
      <c r="K1513" s="95">
        <v>25.52</v>
      </c>
      <c r="L1513" s="95">
        <v>11.36</v>
      </c>
      <c r="M1513" s="95">
        <v>1.1599999999999999</v>
      </c>
      <c r="N1513" s="95">
        <v>2.19</v>
      </c>
      <c r="O1513" s="95">
        <v>-182.41</v>
      </c>
      <c r="P1513" s="95">
        <v>-0.5</v>
      </c>
      <c r="Q1513" s="95">
        <v>0.97</v>
      </c>
      <c r="R1513" s="95">
        <v>5.81</v>
      </c>
      <c r="S1513" s="95">
        <v>1.85</v>
      </c>
      <c r="T1513" s="95">
        <v>4.47</v>
      </c>
      <c r="U1513" s="95">
        <v>0.32</v>
      </c>
      <c r="V1513" s="95">
        <v>0.68</v>
      </c>
      <c r="W1513" s="95">
        <v>0.21</v>
      </c>
      <c r="X1513" s="95">
        <v>-0.5</v>
      </c>
      <c r="Y1513" s="95">
        <v>-1.59</v>
      </c>
      <c r="Z1513" s="74" t="s">
        <v>1111</v>
      </c>
      <c r="AA1513" s="95">
        <v>56.64</v>
      </c>
      <c r="AB1513" s="95">
        <v>3.29</v>
      </c>
      <c r="AC1513" s="74" t="s">
        <v>1111</v>
      </c>
      <c r="AD1513" s="95">
        <v>29003855913</v>
      </c>
    </row>
    <row r="1514" spans="1:30" x14ac:dyDescent="0.2">
      <c r="A1514" s="74" t="s">
        <v>2622</v>
      </c>
      <c r="B1514" s="95">
        <v>6.77</v>
      </c>
      <c r="C1514" s="95"/>
      <c r="D1514" s="95">
        <v>2071.13</v>
      </c>
      <c r="E1514" s="95">
        <v>3.95</v>
      </c>
      <c r="F1514" s="95">
        <v>2.5499999999999998</v>
      </c>
      <c r="G1514" s="95">
        <v>43.05</v>
      </c>
      <c r="H1514" s="95">
        <v>2.52</v>
      </c>
      <c r="I1514" s="95">
        <v>0.2</v>
      </c>
      <c r="J1514" s="95">
        <v>166.48</v>
      </c>
      <c r="K1514" s="95">
        <v>131.76</v>
      </c>
      <c r="L1514" s="95">
        <v>-34.729999999999997</v>
      </c>
      <c r="M1514" s="95">
        <v>-0.82</v>
      </c>
      <c r="N1514" s="95">
        <v>4.2</v>
      </c>
      <c r="O1514" s="95">
        <v>3.81</v>
      </c>
      <c r="P1514" s="95">
        <v>-20.6</v>
      </c>
      <c r="Q1514" s="95">
        <v>4.26</v>
      </c>
      <c r="R1514" s="95">
        <v>0.19</v>
      </c>
      <c r="S1514" s="95">
        <v>0.12</v>
      </c>
      <c r="T1514" s="95">
        <v>1.27</v>
      </c>
      <c r="U1514" s="95">
        <v>0.65</v>
      </c>
      <c r="V1514" s="95">
        <v>0.35</v>
      </c>
      <c r="W1514" s="95">
        <v>0.61</v>
      </c>
      <c r="X1514" s="95">
        <v>7.32</v>
      </c>
      <c r="Y1514" s="95"/>
      <c r="Z1514" s="74" t="s">
        <v>1111</v>
      </c>
      <c r="AA1514" s="95">
        <v>1.71</v>
      </c>
      <c r="AB1514" s="95">
        <v>0</v>
      </c>
      <c r="AC1514" s="74" t="s">
        <v>1111</v>
      </c>
      <c r="AD1514" s="95">
        <v>225753097</v>
      </c>
    </row>
    <row r="1515" spans="1:30" x14ac:dyDescent="0.2">
      <c r="A1515" s="74" t="s">
        <v>2623</v>
      </c>
      <c r="B1515" s="95">
        <v>18.48</v>
      </c>
      <c r="C1515" s="95"/>
      <c r="D1515" s="95">
        <v>-5.92</v>
      </c>
      <c r="E1515" s="95">
        <v>2.15</v>
      </c>
      <c r="F1515" s="95">
        <v>1.76</v>
      </c>
      <c r="G1515" s="95">
        <v>100</v>
      </c>
      <c r="H1515" s="95">
        <v>-871.91</v>
      </c>
      <c r="I1515" s="95">
        <v>-871.91</v>
      </c>
      <c r="J1515" s="95">
        <v>-5.92</v>
      </c>
      <c r="K1515" s="95">
        <v>-3.31</v>
      </c>
      <c r="L1515" s="95">
        <v>2.61</v>
      </c>
      <c r="M1515" s="95">
        <v>-0.95</v>
      </c>
      <c r="N1515" s="95">
        <v>51.6</v>
      </c>
      <c r="O1515" s="95">
        <v>2.4500000000000002</v>
      </c>
      <c r="P1515" s="95">
        <v>-8.4600000000000009</v>
      </c>
      <c r="Q1515" s="95">
        <v>11.15</v>
      </c>
      <c r="R1515" s="95">
        <v>-36.4</v>
      </c>
      <c r="S1515" s="95">
        <v>-29.79</v>
      </c>
      <c r="T1515" s="95">
        <v>-36.4</v>
      </c>
      <c r="U1515" s="95">
        <v>0.82</v>
      </c>
      <c r="V1515" s="95">
        <v>0.18</v>
      </c>
      <c r="W1515" s="95">
        <v>0.03</v>
      </c>
      <c r="X1515" s="95">
        <v>123.44</v>
      </c>
      <c r="Y1515" s="95"/>
      <c r="Z1515" s="74" t="s">
        <v>1111</v>
      </c>
      <c r="AA1515" s="95">
        <v>8.58</v>
      </c>
      <c r="AB1515" s="95">
        <v>-3.12</v>
      </c>
      <c r="AC1515" s="74" t="s">
        <v>1111</v>
      </c>
      <c r="AD1515" s="95">
        <v>1264004280</v>
      </c>
    </row>
    <row r="1516" spans="1:30" x14ac:dyDescent="0.2">
      <c r="A1516" s="74" t="s">
        <v>2624</v>
      </c>
      <c r="B1516" s="95">
        <v>4.75</v>
      </c>
      <c r="C1516" s="95"/>
      <c r="D1516" s="95">
        <v>-0.6</v>
      </c>
      <c r="E1516" s="95">
        <v>0.28999999999999998</v>
      </c>
      <c r="F1516" s="95">
        <v>0.1</v>
      </c>
      <c r="G1516" s="95">
        <v>13.91</v>
      </c>
      <c r="H1516" s="95">
        <v>-24.4</v>
      </c>
      <c r="I1516" s="95">
        <v>-29.36</v>
      </c>
      <c r="J1516" s="95">
        <v>-0.72</v>
      </c>
      <c r="K1516" s="95">
        <v>-0.74</v>
      </c>
      <c r="L1516" s="95">
        <v>-0.02</v>
      </c>
      <c r="M1516" s="95">
        <v>0.01</v>
      </c>
      <c r="N1516" s="95">
        <v>0.18</v>
      </c>
      <c r="O1516" s="95">
        <v>-0.72</v>
      </c>
      <c r="P1516" s="95">
        <v>-0.12</v>
      </c>
      <c r="Q1516" s="95">
        <v>0.55000000000000004</v>
      </c>
      <c r="R1516" s="95">
        <v>-48.94</v>
      </c>
      <c r="S1516" s="95">
        <v>-17.03</v>
      </c>
      <c r="T1516" s="95">
        <v>-43.94</v>
      </c>
      <c r="U1516" s="95">
        <v>0.35</v>
      </c>
      <c r="V1516" s="95">
        <v>0.65</v>
      </c>
      <c r="W1516" s="95">
        <v>0.57999999999999996</v>
      </c>
      <c r="X1516" s="95">
        <v>21.29</v>
      </c>
      <c r="Y1516" s="95"/>
      <c r="Z1516" s="74" t="s">
        <v>1111</v>
      </c>
      <c r="AA1516" s="95">
        <v>16.260000000000002</v>
      </c>
      <c r="AB1516" s="95">
        <v>-7.96</v>
      </c>
      <c r="AC1516" s="74" t="s">
        <v>1111</v>
      </c>
      <c r="AD1516" s="95">
        <v>207888500</v>
      </c>
    </row>
    <row r="1517" spans="1:30" x14ac:dyDescent="0.2">
      <c r="A1517" s="74" t="s">
        <v>2625</v>
      </c>
      <c r="B1517" s="95">
        <v>17.18</v>
      </c>
      <c r="C1517" s="95"/>
      <c r="D1517" s="95">
        <v>27.04</v>
      </c>
      <c r="E1517" s="95">
        <v>1.0900000000000001</v>
      </c>
      <c r="F1517" s="95">
        <v>0.38</v>
      </c>
      <c r="G1517" s="95">
        <v>67.209999999999994</v>
      </c>
      <c r="H1517" s="95">
        <v>35.28</v>
      </c>
      <c r="I1517" s="95">
        <v>5.04</v>
      </c>
      <c r="J1517" s="95">
        <v>3.86</v>
      </c>
      <c r="K1517" s="95">
        <v>5.95</v>
      </c>
      <c r="L1517" s="95">
        <v>2.09</v>
      </c>
      <c r="M1517" s="95">
        <v>0.59</v>
      </c>
      <c r="N1517" s="95">
        <v>1.36</v>
      </c>
      <c r="O1517" s="95">
        <v>-4.2699999999999996</v>
      </c>
      <c r="P1517" s="95">
        <v>-0.44</v>
      </c>
      <c r="Q1517" s="95">
        <v>0.61</v>
      </c>
      <c r="R1517" s="95">
        <v>4.0199999999999996</v>
      </c>
      <c r="S1517" s="95">
        <v>1.41</v>
      </c>
      <c r="T1517" s="95">
        <v>14.82</v>
      </c>
      <c r="U1517" s="95">
        <v>0.35</v>
      </c>
      <c r="V1517" s="95">
        <v>0.65</v>
      </c>
      <c r="W1517" s="95">
        <v>0.28000000000000003</v>
      </c>
      <c r="X1517" s="95"/>
      <c r="Y1517" s="95"/>
      <c r="Z1517" s="74" t="s">
        <v>1111</v>
      </c>
      <c r="AA1517" s="95">
        <v>15.82</v>
      </c>
      <c r="AB1517" s="95">
        <v>0.64</v>
      </c>
      <c r="AC1517" s="74" t="s">
        <v>1111</v>
      </c>
      <c r="AD1517" s="95">
        <v>48865074</v>
      </c>
    </row>
    <row r="1518" spans="1:30" x14ac:dyDescent="0.2">
      <c r="A1518" s="74" t="s">
        <v>2626</v>
      </c>
      <c r="B1518" s="95">
        <v>4.3600000000000003</v>
      </c>
      <c r="C1518" s="95"/>
      <c r="D1518" s="95">
        <v>-4.42</v>
      </c>
      <c r="E1518" s="95">
        <v>4.51</v>
      </c>
      <c r="F1518" s="95">
        <v>4.04</v>
      </c>
      <c r="G1518" s="95"/>
      <c r="H1518" s="95"/>
      <c r="I1518" s="95"/>
      <c r="J1518" s="95">
        <v>-4.42</v>
      </c>
      <c r="K1518" s="95">
        <v>-3.83</v>
      </c>
      <c r="L1518" s="95">
        <v>0.57999999999999996</v>
      </c>
      <c r="M1518" s="95">
        <v>-0.6</v>
      </c>
      <c r="N1518" s="95"/>
      <c r="O1518" s="95">
        <v>5.54</v>
      </c>
      <c r="P1518" s="95">
        <v>-23.63</v>
      </c>
      <c r="Q1518" s="95">
        <v>8.2899999999999991</v>
      </c>
      <c r="R1518" s="95">
        <v>-102.19</v>
      </c>
      <c r="S1518" s="95">
        <v>-91.49</v>
      </c>
      <c r="T1518" s="95">
        <v>-101.82</v>
      </c>
      <c r="U1518" s="95">
        <v>0.9</v>
      </c>
      <c r="V1518" s="95">
        <v>0.1</v>
      </c>
      <c r="W1518" s="95">
        <v>0</v>
      </c>
      <c r="X1518" s="95"/>
      <c r="Y1518" s="95"/>
      <c r="Z1518" s="74" t="s">
        <v>1111</v>
      </c>
      <c r="AA1518" s="95">
        <v>0.97</v>
      </c>
      <c r="AB1518" s="95">
        <v>-0.99</v>
      </c>
      <c r="AC1518" s="74" t="s">
        <v>1111</v>
      </c>
      <c r="AD1518" s="95">
        <v>58941968</v>
      </c>
    </row>
    <row r="1519" spans="1:30" x14ac:dyDescent="0.2">
      <c r="A1519" s="74" t="s">
        <v>2627</v>
      </c>
      <c r="B1519" s="95">
        <v>1.49</v>
      </c>
      <c r="C1519" s="95"/>
      <c r="D1519" s="95">
        <v>7.56</v>
      </c>
      <c r="E1519" s="95">
        <v>0.5</v>
      </c>
      <c r="F1519" s="95">
        <v>0.25</v>
      </c>
      <c r="G1519" s="95">
        <v>52.37</v>
      </c>
      <c r="H1519" s="95">
        <v>3.49</v>
      </c>
      <c r="I1519" s="95">
        <v>7.82</v>
      </c>
      <c r="J1519" s="95">
        <v>16.96</v>
      </c>
      <c r="K1519" s="95">
        <v>-25.04</v>
      </c>
      <c r="L1519" s="95">
        <v>-42</v>
      </c>
      <c r="M1519" s="95">
        <v>-1.25</v>
      </c>
      <c r="N1519" s="95">
        <v>0.59</v>
      </c>
      <c r="O1519" s="95">
        <v>0.81</v>
      </c>
      <c r="P1519" s="95">
        <v>-0.71</v>
      </c>
      <c r="Q1519" s="95">
        <v>1.89</v>
      </c>
      <c r="R1519" s="95">
        <v>6.66</v>
      </c>
      <c r="S1519" s="95">
        <v>3.29</v>
      </c>
      <c r="T1519" s="95">
        <v>1.3</v>
      </c>
      <c r="U1519" s="95">
        <v>0.49</v>
      </c>
      <c r="V1519" s="95">
        <v>0.51</v>
      </c>
      <c r="W1519" s="95">
        <v>0.42</v>
      </c>
      <c r="X1519" s="95">
        <v>23.67</v>
      </c>
      <c r="Y1519" s="95">
        <v>8.26</v>
      </c>
      <c r="Z1519" s="74" t="s">
        <v>1111</v>
      </c>
      <c r="AA1519" s="95">
        <v>2.96</v>
      </c>
      <c r="AB1519" s="95">
        <v>0.2</v>
      </c>
      <c r="AC1519" s="74" t="s">
        <v>1111</v>
      </c>
      <c r="AD1519" s="95">
        <v>2528479638</v>
      </c>
    </row>
    <row r="1520" spans="1:30" x14ac:dyDescent="0.2">
      <c r="A1520" s="74" t="s">
        <v>2628</v>
      </c>
      <c r="B1520" s="95">
        <v>7.55</v>
      </c>
      <c r="C1520" s="95">
        <v>5.3</v>
      </c>
      <c r="D1520" s="95">
        <v>6.48</v>
      </c>
      <c r="E1520" s="95">
        <v>1.41</v>
      </c>
      <c r="F1520" s="95">
        <v>0.6</v>
      </c>
      <c r="G1520" s="95">
        <v>69.760000000000005</v>
      </c>
      <c r="H1520" s="95">
        <v>9.2100000000000009</v>
      </c>
      <c r="I1520" s="95">
        <v>6.37</v>
      </c>
      <c r="J1520" s="95">
        <v>4.4800000000000004</v>
      </c>
      <c r="K1520" s="95">
        <v>6.33</v>
      </c>
      <c r="L1520" s="95">
        <v>1.88</v>
      </c>
      <c r="M1520" s="95">
        <v>0.59</v>
      </c>
      <c r="N1520" s="95">
        <v>0.41</v>
      </c>
      <c r="O1520" s="95">
        <v>1.79</v>
      </c>
      <c r="P1520" s="95">
        <v>-1.99</v>
      </c>
      <c r="Q1520" s="95">
        <v>1.94</v>
      </c>
      <c r="R1520" s="95">
        <v>21.79</v>
      </c>
      <c r="S1520" s="95">
        <v>9.31</v>
      </c>
      <c r="T1520" s="95">
        <v>14.49</v>
      </c>
      <c r="U1520" s="95">
        <v>0.43</v>
      </c>
      <c r="V1520" s="95">
        <v>0.56999999999999995</v>
      </c>
      <c r="W1520" s="95">
        <v>1.46</v>
      </c>
      <c r="X1520" s="95">
        <v>26.32</v>
      </c>
      <c r="Y1520" s="95">
        <v>42.89</v>
      </c>
      <c r="Z1520" s="74" t="s">
        <v>1111</v>
      </c>
      <c r="AA1520" s="95">
        <v>5.35</v>
      </c>
      <c r="AB1520" s="95">
        <v>1.17</v>
      </c>
      <c r="AC1520" s="74" t="s">
        <v>1111</v>
      </c>
      <c r="AD1520" s="95">
        <v>65304000</v>
      </c>
    </row>
    <row r="1521" spans="1:30" x14ac:dyDescent="0.2">
      <c r="A1521" s="74" t="s">
        <v>2629</v>
      </c>
      <c r="B1521" s="95">
        <v>121</v>
      </c>
      <c r="C1521" s="95"/>
      <c r="D1521" s="95">
        <v>44.39</v>
      </c>
      <c r="E1521" s="95">
        <v>4.29</v>
      </c>
      <c r="F1521" s="95">
        <v>1.41</v>
      </c>
      <c r="G1521" s="95">
        <v>36.020000000000003</v>
      </c>
      <c r="H1521" s="95">
        <v>7.2</v>
      </c>
      <c r="I1521" s="95">
        <v>4.9800000000000004</v>
      </c>
      <c r="J1521" s="95">
        <v>30.74</v>
      </c>
      <c r="K1521" s="95">
        <v>28.23</v>
      </c>
      <c r="L1521" s="95">
        <v>-2.52</v>
      </c>
      <c r="M1521" s="95">
        <v>-0.35</v>
      </c>
      <c r="N1521" s="95">
        <v>2.21</v>
      </c>
      <c r="O1521" s="95">
        <v>4.58</v>
      </c>
      <c r="P1521" s="95">
        <v>-4.3</v>
      </c>
      <c r="Q1521" s="95">
        <v>1.85</v>
      </c>
      <c r="R1521" s="95">
        <v>9.66</v>
      </c>
      <c r="S1521" s="95">
        <v>3.18</v>
      </c>
      <c r="T1521" s="95">
        <v>6.76</v>
      </c>
      <c r="U1521" s="95">
        <v>0.33</v>
      </c>
      <c r="V1521" s="95">
        <v>0.67</v>
      </c>
      <c r="W1521" s="95">
        <v>0.64</v>
      </c>
      <c r="X1521" s="95">
        <v>6.97</v>
      </c>
      <c r="Y1521" s="95"/>
      <c r="Z1521" s="74" t="s">
        <v>1111</v>
      </c>
      <c r="AA1521" s="95">
        <v>28.22</v>
      </c>
      <c r="AB1521" s="95">
        <v>2.73</v>
      </c>
      <c r="AC1521" s="74" t="s">
        <v>1111</v>
      </c>
      <c r="AD1521" s="95">
        <v>6395576000</v>
      </c>
    </row>
    <row r="1522" spans="1:30" x14ac:dyDescent="0.2">
      <c r="A1522" s="74" t="s">
        <v>2630</v>
      </c>
      <c r="B1522" s="95">
        <v>3.33</v>
      </c>
      <c r="C1522" s="95"/>
      <c r="D1522" s="95">
        <v>-1.81</v>
      </c>
      <c r="E1522" s="95">
        <v>-2.2599999999999998</v>
      </c>
      <c r="F1522" s="95">
        <v>0.23</v>
      </c>
      <c r="G1522" s="95">
        <v>55.57</v>
      </c>
      <c r="H1522" s="95">
        <v>-95.88</v>
      </c>
      <c r="I1522" s="95">
        <v>-110.55</v>
      </c>
      <c r="J1522" s="95">
        <v>-2.09</v>
      </c>
      <c r="K1522" s="95">
        <v>-4</v>
      </c>
      <c r="L1522" s="95">
        <v>-1.92</v>
      </c>
      <c r="M1522" s="95"/>
      <c r="N1522" s="95">
        <v>2</v>
      </c>
      <c r="O1522" s="95">
        <v>1.28</v>
      </c>
      <c r="P1522" s="95">
        <v>-0.34</v>
      </c>
      <c r="Q1522" s="95">
        <v>2.08</v>
      </c>
      <c r="R1522" s="95">
        <v>-124.54</v>
      </c>
      <c r="S1522" s="95">
        <v>-12.51</v>
      </c>
      <c r="T1522" s="95">
        <v>-27.23</v>
      </c>
      <c r="U1522" s="95">
        <v>-0.1</v>
      </c>
      <c r="V1522" s="95">
        <v>0.69</v>
      </c>
      <c r="W1522" s="95">
        <v>0.11</v>
      </c>
      <c r="X1522" s="95">
        <v>-16.100000000000001</v>
      </c>
      <c r="Y1522" s="95"/>
      <c r="Z1522" s="74" t="s">
        <v>1111</v>
      </c>
      <c r="AA1522" s="95">
        <v>-1.48</v>
      </c>
      <c r="AB1522" s="95">
        <v>-1.84</v>
      </c>
      <c r="AC1522" s="74" t="s">
        <v>1111</v>
      </c>
      <c r="AD1522" s="95">
        <v>233544555</v>
      </c>
    </row>
    <row r="1523" spans="1:30" x14ac:dyDescent="0.2">
      <c r="A1523" s="74" t="s">
        <v>2631</v>
      </c>
      <c r="B1523" s="95">
        <v>17.05</v>
      </c>
      <c r="C1523" s="95">
        <v>9.6199999999999992</v>
      </c>
      <c r="D1523" s="95">
        <v>6.35</v>
      </c>
      <c r="E1523" s="95">
        <v>0.92</v>
      </c>
      <c r="F1523" s="95">
        <v>0.22</v>
      </c>
      <c r="G1523" s="95">
        <v>100</v>
      </c>
      <c r="H1523" s="95">
        <v>140.9</v>
      </c>
      <c r="I1523" s="95">
        <v>128.4</v>
      </c>
      <c r="J1523" s="95">
        <v>5.79</v>
      </c>
      <c r="K1523" s="95">
        <v>23.59</v>
      </c>
      <c r="L1523" s="95">
        <v>17.8</v>
      </c>
      <c r="M1523" s="95">
        <v>2.83</v>
      </c>
      <c r="N1523" s="95">
        <v>8.15</v>
      </c>
      <c r="O1523" s="95"/>
      <c r="P1523" s="95">
        <v>-0.22</v>
      </c>
      <c r="Q1523" s="95"/>
      <c r="R1523" s="95">
        <v>14.51</v>
      </c>
      <c r="S1523" s="95">
        <v>3.49</v>
      </c>
      <c r="T1523" s="95">
        <v>3.75</v>
      </c>
      <c r="U1523" s="95">
        <v>0.24</v>
      </c>
      <c r="V1523" s="95">
        <v>0.76</v>
      </c>
      <c r="W1523" s="95">
        <v>0.03</v>
      </c>
      <c r="X1523" s="95">
        <v>1.35</v>
      </c>
      <c r="Y1523" s="95">
        <v>-6.77</v>
      </c>
      <c r="Z1523" s="74" t="s">
        <v>1111</v>
      </c>
      <c r="AA1523" s="95">
        <v>18.52</v>
      </c>
      <c r="AB1523" s="95">
        <v>2.69</v>
      </c>
      <c r="AC1523" s="74" t="s">
        <v>1111</v>
      </c>
      <c r="AD1523" s="95">
        <v>979142285</v>
      </c>
    </row>
    <row r="1524" spans="1:30" x14ac:dyDescent="0.2">
      <c r="A1524" s="74" t="s">
        <v>2632</v>
      </c>
      <c r="B1524" s="95">
        <v>1.78</v>
      </c>
      <c r="C1524" s="95"/>
      <c r="D1524" s="95">
        <v>-1.74</v>
      </c>
      <c r="E1524" s="95">
        <v>2.0099999999999998</v>
      </c>
      <c r="F1524" s="95">
        <v>0.69</v>
      </c>
      <c r="G1524" s="95">
        <v>26.26</v>
      </c>
      <c r="H1524" s="95">
        <v>-40.479999999999997</v>
      </c>
      <c r="I1524" s="95">
        <v>-46.31</v>
      </c>
      <c r="J1524" s="95">
        <v>-2</v>
      </c>
      <c r="K1524" s="95">
        <v>-2.85</v>
      </c>
      <c r="L1524" s="95">
        <v>-0.86</v>
      </c>
      <c r="M1524" s="95">
        <v>0.86</v>
      </c>
      <c r="N1524" s="95">
        <v>0.81</v>
      </c>
      <c r="O1524" s="95">
        <v>2.57</v>
      </c>
      <c r="P1524" s="95">
        <v>-8.99</v>
      </c>
      <c r="Q1524" s="95">
        <v>1.41</v>
      </c>
      <c r="R1524" s="95">
        <v>-115.28</v>
      </c>
      <c r="S1524" s="95">
        <v>-39.6</v>
      </c>
      <c r="T1524" s="95">
        <v>-51.75</v>
      </c>
      <c r="U1524" s="95">
        <v>0.34</v>
      </c>
      <c r="V1524" s="95">
        <v>0.66</v>
      </c>
      <c r="W1524" s="95">
        <v>0.86</v>
      </c>
      <c r="X1524" s="95">
        <v>-23.54</v>
      </c>
      <c r="Y1524" s="95"/>
      <c r="Z1524" s="74" t="s">
        <v>1111</v>
      </c>
      <c r="AA1524" s="95">
        <v>0.88</v>
      </c>
      <c r="AB1524" s="95">
        <v>-1.02</v>
      </c>
      <c r="AC1524" s="74" t="s">
        <v>1111</v>
      </c>
      <c r="AD1524" s="95">
        <v>9055928</v>
      </c>
    </row>
    <row r="1525" spans="1:30" x14ac:dyDescent="0.2">
      <c r="A1525" s="74" t="s">
        <v>2633</v>
      </c>
      <c r="B1525" s="95">
        <v>48.2</v>
      </c>
      <c r="C1525" s="95">
        <v>1.56</v>
      </c>
      <c r="D1525" s="95">
        <v>16.64</v>
      </c>
      <c r="E1525" s="95">
        <v>1.28</v>
      </c>
      <c r="F1525" s="95">
        <v>0.14000000000000001</v>
      </c>
      <c r="G1525" s="95">
        <v>0</v>
      </c>
      <c r="H1525" s="95">
        <v>36.049999999999997</v>
      </c>
      <c r="I1525" s="95">
        <v>26.26</v>
      </c>
      <c r="J1525" s="95">
        <v>12.12</v>
      </c>
      <c r="K1525" s="95">
        <v>-6.08</v>
      </c>
      <c r="L1525" s="95">
        <v>-18.2</v>
      </c>
      <c r="M1525" s="95">
        <v>-1.93</v>
      </c>
      <c r="N1525" s="95">
        <v>4.37</v>
      </c>
      <c r="O1525" s="95"/>
      <c r="P1525" s="95">
        <v>-0.14000000000000001</v>
      </c>
      <c r="Q1525" s="95"/>
      <c r="R1525" s="95">
        <v>7.72</v>
      </c>
      <c r="S1525" s="95">
        <v>0.86</v>
      </c>
      <c r="T1525" s="95">
        <v>7.28</v>
      </c>
      <c r="U1525" s="95">
        <v>0.11</v>
      </c>
      <c r="V1525" s="95">
        <v>0.89</v>
      </c>
      <c r="W1525" s="95">
        <v>0.03</v>
      </c>
      <c r="X1525" s="95">
        <v>18.55</v>
      </c>
      <c r="Y1525" s="95">
        <v>14.11</v>
      </c>
      <c r="Z1525" s="74" t="s">
        <v>1111</v>
      </c>
      <c r="AA1525" s="95">
        <v>37.520000000000003</v>
      </c>
      <c r="AB1525" s="95">
        <v>2.9</v>
      </c>
      <c r="AC1525" s="74" t="s">
        <v>1111</v>
      </c>
      <c r="AD1525" s="95">
        <v>1849540040</v>
      </c>
    </row>
    <row r="1526" spans="1:30" x14ac:dyDescent="0.2">
      <c r="A1526" s="74" t="s">
        <v>2634</v>
      </c>
      <c r="B1526" s="95">
        <v>234.19</v>
      </c>
      <c r="C1526" s="95">
        <v>0.67</v>
      </c>
      <c r="D1526" s="95">
        <v>40.270000000000003</v>
      </c>
      <c r="E1526" s="95">
        <v>8.07</v>
      </c>
      <c r="F1526" s="95">
        <v>2.58</v>
      </c>
      <c r="G1526" s="95">
        <v>59.57</v>
      </c>
      <c r="H1526" s="95">
        <v>22.27</v>
      </c>
      <c r="I1526" s="95">
        <v>14.81</v>
      </c>
      <c r="J1526" s="95">
        <v>26.79</v>
      </c>
      <c r="K1526" s="95">
        <v>30.02</v>
      </c>
      <c r="L1526" s="95">
        <v>3.23</v>
      </c>
      <c r="M1526" s="95">
        <v>0.97</v>
      </c>
      <c r="N1526" s="95">
        <v>5.97</v>
      </c>
      <c r="O1526" s="95">
        <v>28.47</v>
      </c>
      <c r="P1526" s="95">
        <v>-3.49</v>
      </c>
      <c r="Q1526" s="95">
        <v>1.53</v>
      </c>
      <c r="R1526" s="95">
        <v>20.05</v>
      </c>
      <c r="S1526" s="95">
        <v>6.4</v>
      </c>
      <c r="T1526" s="95">
        <v>9.5500000000000007</v>
      </c>
      <c r="U1526" s="95">
        <v>0.32</v>
      </c>
      <c r="V1526" s="95">
        <v>0.68</v>
      </c>
      <c r="W1526" s="95">
        <v>0.43</v>
      </c>
      <c r="X1526" s="95">
        <v>9.15</v>
      </c>
      <c r="Y1526" s="95">
        <v>3.92</v>
      </c>
      <c r="Z1526" s="74" t="s">
        <v>1111</v>
      </c>
      <c r="AA1526" s="95">
        <v>29.01</v>
      </c>
      <c r="AB1526" s="95">
        <v>5.82</v>
      </c>
      <c r="AC1526" s="74" t="s">
        <v>1111</v>
      </c>
      <c r="AD1526" s="95">
        <v>28571531285</v>
      </c>
    </row>
    <row r="1527" spans="1:30" x14ac:dyDescent="0.2">
      <c r="A1527" s="74" t="s">
        <v>2635</v>
      </c>
      <c r="B1527" s="95">
        <v>9.99</v>
      </c>
      <c r="C1527" s="95"/>
      <c r="D1527" s="95">
        <v>57.37</v>
      </c>
      <c r="E1527" s="95">
        <v>6.4</v>
      </c>
      <c r="F1527" s="95">
        <v>2.87</v>
      </c>
      <c r="G1527" s="95">
        <v>75.290000000000006</v>
      </c>
      <c r="H1527" s="95">
        <v>6.57</v>
      </c>
      <c r="I1527" s="95">
        <v>6.78</v>
      </c>
      <c r="J1527" s="95">
        <v>59.12</v>
      </c>
      <c r="K1527" s="95">
        <v>45.84</v>
      </c>
      <c r="L1527" s="95">
        <v>-13.28</v>
      </c>
      <c r="M1527" s="95">
        <v>-1.44</v>
      </c>
      <c r="N1527" s="95">
        <v>3.89</v>
      </c>
      <c r="O1527" s="95">
        <v>9.4700000000000006</v>
      </c>
      <c r="P1527" s="95">
        <v>-13.75</v>
      </c>
      <c r="Q1527" s="95">
        <v>1.62</v>
      </c>
      <c r="R1527" s="95">
        <v>11.15</v>
      </c>
      <c r="S1527" s="95">
        <v>5.01</v>
      </c>
      <c r="T1527" s="95">
        <v>10.49</v>
      </c>
      <c r="U1527" s="95">
        <v>0.45</v>
      </c>
      <c r="V1527" s="95">
        <v>0.55000000000000004</v>
      </c>
      <c r="W1527" s="95">
        <v>0.74</v>
      </c>
      <c r="X1527" s="95">
        <v>2.4500000000000002</v>
      </c>
      <c r="Y1527" s="95"/>
      <c r="Z1527" s="74" t="s">
        <v>1111</v>
      </c>
      <c r="AA1527" s="95">
        <v>1.56</v>
      </c>
      <c r="AB1527" s="95">
        <v>0.17</v>
      </c>
      <c r="AC1527" s="74" t="s">
        <v>1111</v>
      </c>
      <c r="AD1527" s="95">
        <v>313569117</v>
      </c>
    </row>
    <row r="1528" spans="1:30" x14ac:dyDescent="0.2">
      <c r="A1528" s="74" t="s">
        <v>2636</v>
      </c>
      <c r="B1528" s="95">
        <v>60.76</v>
      </c>
      <c r="C1528" s="95">
        <v>2.2999999999999998</v>
      </c>
      <c r="D1528" s="95">
        <v>11.16</v>
      </c>
      <c r="E1528" s="95">
        <v>1.46</v>
      </c>
      <c r="F1528" s="95">
        <v>0.17</v>
      </c>
      <c r="G1528" s="95">
        <v>0</v>
      </c>
      <c r="H1528" s="95">
        <v>59.75</v>
      </c>
      <c r="I1528" s="95">
        <v>42.16</v>
      </c>
      <c r="J1528" s="95">
        <v>7.87</v>
      </c>
      <c r="K1528" s="95">
        <v>-8.32</v>
      </c>
      <c r="L1528" s="95">
        <v>-16.190000000000001</v>
      </c>
      <c r="M1528" s="95">
        <v>-3</v>
      </c>
      <c r="N1528" s="95">
        <v>4.7</v>
      </c>
      <c r="O1528" s="95"/>
      <c r="P1528" s="95">
        <v>-0.17</v>
      </c>
      <c r="Q1528" s="95"/>
      <c r="R1528" s="95">
        <v>13.06</v>
      </c>
      <c r="S1528" s="95">
        <v>1.5</v>
      </c>
      <c r="T1528" s="95">
        <v>11.34</v>
      </c>
      <c r="U1528" s="95">
        <v>0.11</v>
      </c>
      <c r="V1528" s="95">
        <v>0.89</v>
      </c>
      <c r="W1528" s="95">
        <v>0.04</v>
      </c>
      <c r="X1528" s="95">
        <v>9.26</v>
      </c>
      <c r="Y1528" s="95">
        <v>9.61</v>
      </c>
      <c r="Z1528" s="74" t="s">
        <v>1111</v>
      </c>
      <c r="AA1528" s="95">
        <v>41.68</v>
      </c>
      <c r="AB1528" s="95">
        <v>5.44</v>
      </c>
      <c r="AC1528" s="74" t="s">
        <v>1111</v>
      </c>
      <c r="AD1528" s="95">
        <v>1941294152</v>
      </c>
    </row>
    <row r="1529" spans="1:30" x14ac:dyDescent="0.2">
      <c r="A1529" s="74" t="s">
        <v>2637</v>
      </c>
      <c r="B1529" s="95">
        <v>16.23</v>
      </c>
      <c r="C1529" s="95"/>
      <c r="D1529" s="95">
        <v>-10.78</v>
      </c>
      <c r="E1529" s="95">
        <v>12.12</v>
      </c>
      <c r="F1529" s="95">
        <v>2.75</v>
      </c>
      <c r="G1529" s="95">
        <v>58.58</v>
      </c>
      <c r="H1529" s="95">
        <v>-29.34</v>
      </c>
      <c r="I1529" s="95">
        <v>-29.5</v>
      </c>
      <c r="J1529" s="95">
        <v>-10.85</v>
      </c>
      <c r="K1529" s="95">
        <v>-11.79</v>
      </c>
      <c r="L1529" s="95">
        <v>-0.95</v>
      </c>
      <c r="M1529" s="95">
        <v>1.06</v>
      </c>
      <c r="N1529" s="95">
        <v>3.18</v>
      </c>
      <c r="O1529" s="95">
        <v>12.17</v>
      </c>
      <c r="P1529" s="95">
        <v>-4.62</v>
      </c>
      <c r="Q1529" s="95">
        <v>2.2599999999999998</v>
      </c>
      <c r="R1529" s="95">
        <v>-112.41</v>
      </c>
      <c r="S1529" s="95">
        <v>-25.49</v>
      </c>
      <c r="T1529" s="95">
        <v>-36.5</v>
      </c>
      <c r="U1529" s="95">
        <v>0.23</v>
      </c>
      <c r="V1529" s="95">
        <v>0.77</v>
      </c>
      <c r="W1529" s="95">
        <v>0.86</v>
      </c>
      <c r="X1529" s="95">
        <v>20.52</v>
      </c>
      <c r="Y1529" s="95"/>
      <c r="Z1529" s="74" t="s">
        <v>1111</v>
      </c>
      <c r="AA1529" s="95">
        <v>1.34</v>
      </c>
      <c r="AB1529" s="95">
        <v>-1.5</v>
      </c>
      <c r="AC1529" s="74" t="s">
        <v>1111</v>
      </c>
      <c r="AD1529" s="95">
        <v>1849405254</v>
      </c>
    </row>
    <row r="1530" spans="1:30" x14ac:dyDescent="0.2">
      <c r="A1530" s="74" t="s">
        <v>2638</v>
      </c>
      <c r="B1530" s="95">
        <v>40.909999999999997</v>
      </c>
      <c r="C1530" s="95">
        <v>4.8899999999999997</v>
      </c>
      <c r="D1530" s="95">
        <v>5.7</v>
      </c>
      <c r="E1530" s="95">
        <v>0.92</v>
      </c>
      <c r="F1530" s="95">
        <v>0.48</v>
      </c>
      <c r="G1530" s="95">
        <v>100</v>
      </c>
      <c r="H1530" s="95">
        <v>27.13</v>
      </c>
      <c r="I1530" s="95">
        <v>20.11</v>
      </c>
      <c r="J1530" s="95">
        <v>4.2300000000000004</v>
      </c>
      <c r="K1530" s="95">
        <v>6.43</v>
      </c>
      <c r="L1530" s="95">
        <v>2.2000000000000002</v>
      </c>
      <c r="M1530" s="95">
        <v>0.48</v>
      </c>
      <c r="N1530" s="95">
        <v>1.1499999999999999</v>
      </c>
      <c r="O1530" s="95">
        <v>14.37</v>
      </c>
      <c r="P1530" s="95">
        <v>-0.57999999999999996</v>
      </c>
      <c r="Q1530" s="95">
        <v>1.23</v>
      </c>
      <c r="R1530" s="95">
        <v>16.05</v>
      </c>
      <c r="S1530" s="95">
        <v>8.39</v>
      </c>
      <c r="T1530" s="95">
        <v>12.12</v>
      </c>
      <c r="U1530" s="95">
        <v>0.52</v>
      </c>
      <c r="V1530" s="95">
        <v>0.48</v>
      </c>
      <c r="W1530" s="95">
        <v>0.42</v>
      </c>
      <c r="X1530" s="95">
        <v>21.51</v>
      </c>
      <c r="Y1530" s="95"/>
      <c r="Z1530" s="74" t="s">
        <v>1111</v>
      </c>
      <c r="AA1530" s="95">
        <v>44.71</v>
      </c>
      <c r="AB1530" s="95">
        <v>7.18</v>
      </c>
      <c r="AC1530" s="74" t="s">
        <v>1111</v>
      </c>
      <c r="AD1530" s="95">
        <v>556007810</v>
      </c>
    </row>
    <row r="1531" spans="1:30" x14ac:dyDescent="0.2">
      <c r="A1531" s="74" t="s">
        <v>2639</v>
      </c>
      <c r="B1531" s="95">
        <v>8.99</v>
      </c>
      <c r="C1531" s="95"/>
      <c r="D1531" s="95">
        <v>127.68</v>
      </c>
      <c r="E1531" s="95">
        <v>0.44</v>
      </c>
      <c r="F1531" s="95">
        <v>0.34</v>
      </c>
      <c r="G1531" s="95">
        <v>55.5</v>
      </c>
      <c r="H1531" s="95">
        <v>23.83</v>
      </c>
      <c r="I1531" s="95">
        <v>1.26</v>
      </c>
      <c r="J1531" s="95">
        <v>6.73</v>
      </c>
      <c r="K1531" s="95">
        <v>6.52</v>
      </c>
      <c r="L1531" s="95">
        <v>-0.21</v>
      </c>
      <c r="M1531" s="95">
        <v>-0.01</v>
      </c>
      <c r="N1531" s="95">
        <v>1.6</v>
      </c>
      <c r="O1531" s="95">
        <v>3.74</v>
      </c>
      <c r="P1531" s="95">
        <v>-0.39</v>
      </c>
      <c r="Q1531" s="95">
        <v>2.88</v>
      </c>
      <c r="R1531" s="95">
        <v>0.35</v>
      </c>
      <c r="S1531" s="95">
        <v>0.27</v>
      </c>
      <c r="T1531" s="95">
        <v>4.49</v>
      </c>
      <c r="U1531" s="95">
        <v>0.77</v>
      </c>
      <c r="V1531" s="95">
        <v>0.23</v>
      </c>
      <c r="W1531" s="95">
        <v>0.21</v>
      </c>
      <c r="X1531" s="95">
        <v>16.47</v>
      </c>
      <c r="Y1531" s="95"/>
      <c r="Z1531" s="74" t="s">
        <v>1111</v>
      </c>
      <c r="AA1531" s="95">
        <v>20.350000000000001</v>
      </c>
      <c r="AB1531" s="95">
        <v>7.0000000000000007E-2</v>
      </c>
      <c r="AC1531" s="74" t="s">
        <v>1111</v>
      </c>
      <c r="AD1531" s="95">
        <v>1642104410</v>
      </c>
    </row>
    <row r="1532" spans="1:30" x14ac:dyDescent="0.2">
      <c r="A1532" s="74" t="s">
        <v>2640</v>
      </c>
      <c r="B1532" s="95">
        <v>34</v>
      </c>
      <c r="C1532" s="95">
        <v>0.26</v>
      </c>
      <c r="D1532" s="95">
        <v>33.659999999999997</v>
      </c>
      <c r="E1532" s="95">
        <v>7.88</v>
      </c>
      <c r="F1532" s="95">
        <v>4.97</v>
      </c>
      <c r="G1532" s="95">
        <v>35.99</v>
      </c>
      <c r="H1532" s="95">
        <v>19.07</v>
      </c>
      <c r="I1532" s="95">
        <v>14.9</v>
      </c>
      <c r="J1532" s="95">
        <v>26.29</v>
      </c>
      <c r="K1532" s="95">
        <v>23.6</v>
      </c>
      <c r="L1532" s="95">
        <v>-2.69</v>
      </c>
      <c r="M1532" s="95">
        <v>-0.81</v>
      </c>
      <c r="N1532" s="95">
        <v>5.01</v>
      </c>
      <c r="O1532" s="95">
        <v>8.9600000000000009</v>
      </c>
      <c r="P1532" s="95">
        <v>-47.39</v>
      </c>
      <c r="Q1532" s="95">
        <v>2.63</v>
      </c>
      <c r="R1532" s="95">
        <v>23.4</v>
      </c>
      <c r="S1532" s="95">
        <v>14.77</v>
      </c>
      <c r="T1532" s="95">
        <v>23.4</v>
      </c>
      <c r="U1532" s="95">
        <v>0.63</v>
      </c>
      <c r="V1532" s="95">
        <v>0.37</v>
      </c>
      <c r="W1532" s="95">
        <v>0.99</v>
      </c>
      <c r="X1532" s="95">
        <v>9.51</v>
      </c>
      <c r="Y1532" s="95">
        <v>10.52</v>
      </c>
      <c r="Z1532" s="74" t="s">
        <v>1111</v>
      </c>
      <c r="AA1532" s="95">
        <v>4.32</v>
      </c>
      <c r="AB1532" s="95">
        <v>1.01</v>
      </c>
      <c r="AC1532" s="74" t="s">
        <v>1111</v>
      </c>
      <c r="AD1532" s="95">
        <v>2308770340</v>
      </c>
    </row>
    <row r="1533" spans="1:30" x14ac:dyDescent="0.2">
      <c r="A1533" s="74" t="s">
        <v>2641</v>
      </c>
      <c r="B1533" s="95">
        <v>47.55</v>
      </c>
      <c r="C1533" s="95"/>
      <c r="D1533" s="95">
        <v>109.15</v>
      </c>
      <c r="E1533" s="95">
        <v>3.31</v>
      </c>
      <c r="F1533" s="95">
        <v>2.4</v>
      </c>
      <c r="G1533" s="95">
        <v>76.319999999999993</v>
      </c>
      <c r="H1533" s="95">
        <v>4.0599999999999996</v>
      </c>
      <c r="I1533" s="95">
        <v>3.14</v>
      </c>
      <c r="J1533" s="95">
        <v>84.49</v>
      </c>
      <c r="K1533" s="95">
        <v>74.55</v>
      </c>
      <c r="L1533" s="95">
        <v>-9.94</v>
      </c>
      <c r="M1533" s="95">
        <v>-0.39</v>
      </c>
      <c r="N1533" s="95">
        <v>3.43</v>
      </c>
      <c r="O1533" s="95">
        <v>4.9800000000000004</v>
      </c>
      <c r="P1533" s="95">
        <v>-7.26</v>
      </c>
      <c r="Q1533" s="95">
        <v>3.55</v>
      </c>
      <c r="R1533" s="95">
        <v>3.04</v>
      </c>
      <c r="S1533" s="95">
        <v>2.2000000000000002</v>
      </c>
      <c r="T1533" s="95">
        <v>3.41</v>
      </c>
      <c r="U1533" s="95">
        <v>0.72</v>
      </c>
      <c r="V1533" s="95">
        <v>0.28000000000000003</v>
      </c>
      <c r="W1533" s="95">
        <v>0.7</v>
      </c>
      <c r="X1533" s="95">
        <v>23.18</v>
      </c>
      <c r="Y1533" s="95">
        <v>36.06</v>
      </c>
      <c r="Z1533" s="74" t="s">
        <v>1111</v>
      </c>
      <c r="AA1533" s="95">
        <v>14.35</v>
      </c>
      <c r="AB1533" s="95">
        <v>0.44</v>
      </c>
      <c r="AC1533" s="74" t="s">
        <v>1111</v>
      </c>
      <c r="AD1533" s="95">
        <v>614055945</v>
      </c>
    </row>
    <row r="1534" spans="1:30" x14ac:dyDescent="0.2">
      <c r="A1534" s="74" t="s">
        <v>2642</v>
      </c>
      <c r="B1534" s="95">
        <v>3.78</v>
      </c>
      <c r="C1534" s="95"/>
      <c r="D1534" s="95">
        <v>5.05</v>
      </c>
      <c r="E1534" s="95">
        <v>2.02</v>
      </c>
      <c r="F1534" s="95">
        <v>1.07</v>
      </c>
      <c r="G1534" s="95">
        <v>58.64</v>
      </c>
      <c r="H1534" s="95">
        <v>20.58</v>
      </c>
      <c r="I1534" s="95">
        <v>28.26</v>
      </c>
      <c r="J1534" s="95">
        <v>6.93</v>
      </c>
      <c r="K1534" s="95">
        <v>5.28</v>
      </c>
      <c r="L1534" s="95">
        <v>-1.66</v>
      </c>
      <c r="M1534" s="95">
        <v>-0.48</v>
      </c>
      <c r="N1534" s="95">
        <v>1.43</v>
      </c>
      <c r="O1534" s="95">
        <v>280.08999999999997</v>
      </c>
      <c r="P1534" s="95">
        <v>-1.56</v>
      </c>
      <c r="Q1534" s="95">
        <v>1.01</v>
      </c>
      <c r="R1534" s="95">
        <v>40.04</v>
      </c>
      <c r="S1534" s="95">
        <v>21.27</v>
      </c>
      <c r="T1534" s="95">
        <v>18.149999999999999</v>
      </c>
      <c r="U1534" s="95">
        <v>0.53</v>
      </c>
      <c r="V1534" s="95">
        <v>0.47</v>
      </c>
      <c r="W1534" s="95">
        <v>0.75</v>
      </c>
      <c r="X1534" s="95">
        <v>-3.54</v>
      </c>
      <c r="Y1534" s="95"/>
      <c r="Z1534" s="74" t="s">
        <v>1111</v>
      </c>
      <c r="AA1534" s="95">
        <v>1.87</v>
      </c>
      <c r="AB1534" s="95">
        <v>0.75</v>
      </c>
      <c r="AC1534" s="74" t="s">
        <v>1111</v>
      </c>
      <c r="AD1534" s="95">
        <v>221549958</v>
      </c>
    </row>
    <row r="1535" spans="1:30" x14ac:dyDescent="0.2">
      <c r="A1535" s="74" t="s">
        <v>2643</v>
      </c>
      <c r="B1535" s="95">
        <v>16.41</v>
      </c>
      <c r="C1535" s="95"/>
      <c r="D1535" s="95">
        <v>-31.49</v>
      </c>
      <c r="E1535" s="95">
        <v>12.53</v>
      </c>
      <c r="F1535" s="95">
        <v>8.8800000000000008</v>
      </c>
      <c r="G1535" s="95">
        <v>60.46</v>
      </c>
      <c r="H1535" s="95">
        <v>-118.69</v>
      </c>
      <c r="I1535" s="95">
        <v>-114.26</v>
      </c>
      <c r="J1535" s="95">
        <v>-30.31</v>
      </c>
      <c r="K1535" s="95">
        <v>-28.32</v>
      </c>
      <c r="L1535" s="95">
        <v>1.99</v>
      </c>
      <c r="M1535" s="95">
        <v>-0.82</v>
      </c>
      <c r="N1535" s="95">
        <v>35.979999999999997</v>
      </c>
      <c r="O1535" s="95">
        <v>12.18</v>
      </c>
      <c r="P1535" s="95">
        <v>-107.05</v>
      </c>
      <c r="Q1535" s="95">
        <v>4.88</v>
      </c>
      <c r="R1535" s="95">
        <v>-39.799999999999997</v>
      </c>
      <c r="S1535" s="95">
        <v>-28.2</v>
      </c>
      <c r="T1535" s="95">
        <v>-39.74</v>
      </c>
      <c r="U1535" s="95">
        <v>0.71</v>
      </c>
      <c r="V1535" s="95">
        <v>0.28999999999999998</v>
      </c>
      <c r="W1535" s="95">
        <v>0.25</v>
      </c>
      <c r="X1535" s="95"/>
      <c r="Y1535" s="95"/>
      <c r="Z1535" s="74" t="s">
        <v>1111</v>
      </c>
      <c r="AA1535" s="95">
        <v>1.31</v>
      </c>
      <c r="AB1535" s="95">
        <v>-0.52</v>
      </c>
      <c r="AC1535" s="74" t="s">
        <v>1111</v>
      </c>
      <c r="AD1535" s="95">
        <v>909589890</v>
      </c>
    </row>
    <row r="1536" spans="1:30" x14ac:dyDescent="0.2">
      <c r="A1536" s="74" t="s">
        <v>2644</v>
      </c>
      <c r="B1536" s="95">
        <v>63.43</v>
      </c>
      <c r="C1536" s="95">
        <v>1.77</v>
      </c>
      <c r="D1536" s="95">
        <v>15.52</v>
      </c>
      <c r="E1536" s="95">
        <v>3.42</v>
      </c>
      <c r="F1536" s="95">
        <v>0.94</v>
      </c>
      <c r="G1536" s="95">
        <v>94.27</v>
      </c>
      <c r="H1536" s="95">
        <v>16.55</v>
      </c>
      <c r="I1536" s="95">
        <v>8.1</v>
      </c>
      <c r="J1536" s="95">
        <v>7.6</v>
      </c>
      <c r="K1536" s="95">
        <v>11.26</v>
      </c>
      <c r="L1536" s="95">
        <v>3.66</v>
      </c>
      <c r="M1536" s="95">
        <v>1.65</v>
      </c>
      <c r="N1536" s="95">
        <v>1.26</v>
      </c>
      <c r="O1536" s="95">
        <v>54.45</v>
      </c>
      <c r="P1536" s="95">
        <v>-1.0900000000000001</v>
      </c>
      <c r="Q1536" s="95">
        <v>1.1499999999999999</v>
      </c>
      <c r="R1536" s="95">
        <v>22.07</v>
      </c>
      <c r="S1536" s="95">
        <v>6.05</v>
      </c>
      <c r="T1536" s="95">
        <v>13.55</v>
      </c>
      <c r="U1536" s="95">
        <v>0.27</v>
      </c>
      <c r="V1536" s="95">
        <v>0.72</v>
      </c>
      <c r="W1536" s="95">
        <v>0.75</v>
      </c>
      <c r="X1536" s="95">
        <v>8.31</v>
      </c>
      <c r="Y1536" s="95">
        <v>9.3800000000000008</v>
      </c>
      <c r="Z1536" s="74" t="s">
        <v>1111</v>
      </c>
      <c r="AA1536" s="95">
        <v>18.52</v>
      </c>
      <c r="AB1536" s="95">
        <v>4.09</v>
      </c>
      <c r="AC1536" s="74" t="s">
        <v>1111</v>
      </c>
      <c r="AD1536" s="95">
        <v>6310809275</v>
      </c>
    </row>
    <row r="1537" spans="1:30" x14ac:dyDescent="0.2">
      <c r="A1537" s="74" t="s">
        <v>2645</v>
      </c>
      <c r="B1537" s="95">
        <v>22.59</v>
      </c>
      <c r="C1537" s="95"/>
      <c r="D1537" s="95">
        <v>-48.27</v>
      </c>
      <c r="E1537" s="95">
        <v>0.77</v>
      </c>
      <c r="F1537" s="95">
        <v>0.51</v>
      </c>
      <c r="G1537" s="95">
        <v>99.47</v>
      </c>
      <c r="H1537" s="95">
        <v>-2.0699999999999998</v>
      </c>
      <c r="I1537" s="95">
        <v>-2.1</v>
      </c>
      <c r="J1537" s="95">
        <v>-49</v>
      </c>
      <c r="K1537" s="95">
        <v>-30.28</v>
      </c>
      <c r="L1537" s="95">
        <v>18.72</v>
      </c>
      <c r="M1537" s="95">
        <v>-0.28999999999999998</v>
      </c>
      <c r="N1537" s="95">
        <v>1.01</v>
      </c>
      <c r="O1537" s="95">
        <v>1.5</v>
      </c>
      <c r="P1537" s="95">
        <v>-0.85</v>
      </c>
      <c r="Q1537" s="95">
        <v>7.37</v>
      </c>
      <c r="R1537" s="95">
        <v>-1.59</v>
      </c>
      <c r="S1537" s="95">
        <v>-1.07</v>
      </c>
      <c r="T1537" s="95">
        <v>-1.59</v>
      </c>
      <c r="U1537" s="95">
        <v>0.67</v>
      </c>
      <c r="V1537" s="95">
        <v>0.13</v>
      </c>
      <c r="W1537" s="95">
        <v>0.51</v>
      </c>
      <c r="X1537" s="95">
        <v>25.19</v>
      </c>
      <c r="Y1537" s="95"/>
      <c r="Z1537" s="74" t="s">
        <v>1111</v>
      </c>
      <c r="AA1537" s="95">
        <v>29.47</v>
      </c>
      <c r="AB1537" s="95">
        <v>-0.47</v>
      </c>
      <c r="AC1537" s="74" t="s">
        <v>1111</v>
      </c>
      <c r="AD1537" s="95">
        <v>596107179</v>
      </c>
    </row>
    <row r="1538" spans="1:30" x14ac:dyDescent="0.2">
      <c r="A1538" s="74" t="s">
        <v>2646</v>
      </c>
      <c r="B1538" s="95">
        <v>40.31</v>
      </c>
      <c r="C1538" s="95">
        <v>2.48</v>
      </c>
      <c r="D1538" s="95">
        <v>8.77</v>
      </c>
      <c r="E1538" s="95">
        <v>0.95</v>
      </c>
      <c r="F1538" s="95">
        <v>0.3</v>
      </c>
      <c r="G1538" s="95">
        <v>23.62</v>
      </c>
      <c r="H1538" s="95">
        <v>23.01</v>
      </c>
      <c r="I1538" s="95">
        <v>18.510000000000002</v>
      </c>
      <c r="J1538" s="95">
        <v>7.05</v>
      </c>
      <c r="K1538" s="95">
        <v>6.45</v>
      </c>
      <c r="L1538" s="95">
        <v>-0.6</v>
      </c>
      <c r="M1538" s="95">
        <v>-0.08</v>
      </c>
      <c r="N1538" s="95">
        <v>1.62</v>
      </c>
      <c r="O1538" s="95"/>
      <c r="P1538" s="95">
        <v>-0.3</v>
      </c>
      <c r="Q1538" s="95"/>
      <c r="R1538" s="95">
        <v>10.8</v>
      </c>
      <c r="S1538" s="95">
        <v>3.38</v>
      </c>
      <c r="T1538" s="95">
        <v>10.87</v>
      </c>
      <c r="U1538" s="95">
        <v>0.31</v>
      </c>
      <c r="V1538" s="95">
        <v>0.69</v>
      </c>
      <c r="W1538" s="95">
        <v>0.18</v>
      </c>
      <c r="X1538" s="95">
        <v>-1.1100000000000001</v>
      </c>
      <c r="Y1538" s="95">
        <v>4.88</v>
      </c>
      <c r="Z1538" s="74" t="s">
        <v>1111</v>
      </c>
      <c r="AA1538" s="95">
        <v>42.55</v>
      </c>
      <c r="AB1538" s="95">
        <v>4.5999999999999996</v>
      </c>
      <c r="AC1538" s="74" t="s">
        <v>1111</v>
      </c>
      <c r="AD1538" s="95">
        <v>1127244964</v>
      </c>
    </row>
    <row r="1539" spans="1:30" x14ac:dyDescent="0.2">
      <c r="A1539" s="74" t="s">
        <v>2647</v>
      </c>
      <c r="B1539" s="95">
        <v>9.49</v>
      </c>
      <c r="C1539" s="95"/>
      <c r="D1539" s="95">
        <v>72.38</v>
      </c>
      <c r="E1539" s="95">
        <v>6.04</v>
      </c>
      <c r="F1539" s="95">
        <v>0.51</v>
      </c>
      <c r="G1539" s="95">
        <v>57.15</v>
      </c>
      <c r="H1539" s="95">
        <v>15.88</v>
      </c>
      <c r="I1539" s="95">
        <v>1.69</v>
      </c>
      <c r="J1539" s="95">
        <v>7.69</v>
      </c>
      <c r="K1539" s="95">
        <v>16.18</v>
      </c>
      <c r="L1539" s="95">
        <v>8.49</v>
      </c>
      <c r="M1539" s="95">
        <v>6.67</v>
      </c>
      <c r="N1539" s="95">
        <v>1.22</v>
      </c>
      <c r="O1539" s="95">
        <v>-5.53</v>
      </c>
      <c r="P1539" s="95">
        <v>-0.57999999999999996</v>
      </c>
      <c r="Q1539" s="95">
        <v>0.56000000000000005</v>
      </c>
      <c r="R1539" s="95">
        <v>8.34</v>
      </c>
      <c r="S1539" s="95">
        <v>0.71</v>
      </c>
      <c r="T1539" s="95">
        <v>7.82</v>
      </c>
      <c r="U1539" s="95">
        <v>0.08</v>
      </c>
      <c r="V1539" s="95">
        <v>0.92</v>
      </c>
      <c r="W1539" s="95">
        <v>0.42</v>
      </c>
      <c r="X1539" s="95"/>
      <c r="Y1539" s="95"/>
      <c r="Z1539" s="74" t="s">
        <v>1111</v>
      </c>
      <c r="AA1539" s="95">
        <v>1.57</v>
      </c>
      <c r="AB1539" s="95">
        <v>0.13</v>
      </c>
      <c r="AC1539" s="74" t="s">
        <v>1111</v>
      </c>
      <c r="AD1539" s="95">
        <v>1344859463.74</v>
      </c>
    </row>
    <row r="1540" spans="1:30" x14ac:dyDescent="0.2">
      <c r="A1540" s="74" t="s">
        <v>2648</v>
      </c>
      <c r="B1540" s="95">
        <v>4.13</v>
      </c>
      <c r="C1540" s="95"/>
      <c r="D1540" s="95">
        <v>-4.53</v>
      </c>
      <c r="E1540" s="95">
        <v>1.57</v>
      </c>
      <c r="F1540" s="95">
        <v>1</v>
      </c>
      <c r="G1540" s="95">
        <v>92.7</v>
      </c>
      <c r="H1540" s="95">
        <v>-311.27999999999997</v>
      </c>
      <c r="I1540" s="95">
        <v>-352.48</v>
      </c>
      <c r="J1540" s="95">
        <v>-5.13</v>
      </c>
      <c r="K1540" s="95">
        <v>-3.17</v>
      </c>
      <c r="L1540" s="95">
        <v>1.96</v>
      </c>
      <c r="M1540" s="95">
        <v>-0.6</v>
      </c>
      <c r="N1540" s="95">
        <v>15.98</v>
      </c>
      <c r="O1540" s="95">
        <v>1.82</v>
      </c>
      <c r="P1540" s="95">
        <v>-3.41</v>
      </c>
      <c r="Q1540" s="95">
        <v>4.5</v>
      </c>
      <c r="R1540" s="95">
        <v>-34.6</v>
      </c>
      <c r="S1540" s="95">
        <v>-22.07</v>
      </c>
      <c r="T1540" s="95">
        <v>-22.62</v>
      </c>
      <c r="U1540" s="95">
        <v>0.64</v>
      </c>
      <c r="V1540" s="95">
        <v>0.36</v>
      </c>
      <c r="W1540" s="95">
        <v>0.06</v>
      </c>
      <c r="X1540" s="95"/>
      <c r="Y1540" s="95"/>
      <c r="Z1540" s="74" t="s">
        <v>1111</v>
      </c>
      <c r="AA1540" s="95">
        <v>2.63</v>
      </c>
      <c r="AB1540" s="95">
        <v>-0.91</v>
      </c>
      <c r="AC1540" s="74" t="s">
        <v>1111</v>
      </c>
      <c r="AD1540" s="95">
        <v>140320054</v>
      </c>
    </row>
    <row r="1541" spans="1:30" x14ac:dyDescent="0.2">
      <c r="A1541" s="74" t="s">
        <v>2649</v>
      </c>
      <c r="B1541" s="95">
        <v>62.27</v>
      </c>
      <c r="C1541" s="95">
        <v>4.32</v>
      </c>
      <c r="D1541" s="95">
        <v>29.35</v>
      </c>
      <c r="E1541" s="95">
        <v>1.59</v>
      </c>
      <c r="F1541" s="95">
        <v>0.32</v>
      </c>
      <c r="G1541" s="95">
        <v>38.61</v>
      </c>
      <c r="H1541" s="95">
        <v>12.76</v>
      </c>
      <c r="I1541" s="95">
        <v>5.47</v>
      </c>
      <c r="J1541" s="95">
        <v>12.59</v>
      </c>
      <c r="K1541" s="95">
        <v>26.77</v>
      </c>
      <c r="L1541" s="95">
        <v>14.18</v>
      </c>
      <c r="M1541" s="95">
        <v>1.79</v>
      </c>
      <c r="N1541" s="95">
        <v>1.61</v>
      </c>
      <c r="O1541" s="95">
        <v>-8.06</v>
      </c>
      <c r="P1541" s="95">
        <v>-0.35</v>
      </c>
      <c r="Q1541" s="95">
        <v>0.67</v>
      </c>
      <c r="R1541" s="95">
        <v>5.43</v>
      </c>
      <c r="S1541" s="95">
        <v>1.1000000000000001</v>
      </c>
      <c r="T1541" s="95">
        <v>4.3499999999999996</v>
      </c>
      <c r="U1541" s="95">
        <v>0.2</v>
      </c>
      <c r="V1541" s="95">
        <v>0.8</v>
      </c>
      <c r="W1541" s="95">
        <v>0.2</v>
      </c>
      <c r="X1541" s="95">
        <v>3.33</v>
      </c>
      <c r="Y1541" s="95">
        <v>-3.11</v>
      </c>
      <c r="Z1541" s="74" t="s">
        <v>1111</v>
      </c>
      <c r="AA1541" s="95">
        <v>39.06</v>
      </c>
      <c r="AB1541" s="95">
        <v>2.12</v>
      </c>
      <c r="AC1541" s="74" t="s">
        <v>1111</v>
      </c>
      <c r="AD1541" s="95">
        <v>23656889841</v>
      </c>
    </row>
    <row r="1542" spans="1:30" x14ac:dyDescent="0.2">
      <c r="A1542" s="74" t="s">
        <v>2650</v>
      </c>
      <c r="B1542" s="95">
        <v>2.33</v>
      </c>
      <c r="C1542" s="95"/>
      <c r="D1542" s="95">
        <v>-2.71</v>
      </c>
      <c r="E1542" s="95">
        <v>0.76</v>
      </c>
      <c r="F1542" s="95">
        <v>0.57999999999999996</v>
      </c>
      <c r="G1542" s="95">
        <v>60.43</v>
      </c>
      <c r="H1542" s="95">
        <v>-110.83</v>
      </c>
      <c r="I1542" s="95">
        <v>-115.42</v>
      </c>
      <c r="J1542" s="95">
        <v>-2.82</v>
      </c>
      <c r="K1542" s="95">
        <v>1.1399999999999999</v>
      </c>
      <c r="L1542" s="95">
        <v>3.97</v>
      </c>
      <c r="M1542" s="95">
        <v>-1.06</v>
      </c>
      <c r="N1542" s="95">
        <v>3.13</v>
      </c>
      <c r="O1542" s="95">
        <v>0.66</v>
      </c>
      <c r="P1542" s="95">
        <v>-18.059999999999999</v>
      </c>
      <c r="Q1542" s="95">
        <v>10.5</v>
      </c>
      <c r="R1542" s="95">
        <v>-27.85</v>
      </c>
      <c r="S1542" s="95">
        <v>-21.44</v>
      </c>
      <c r="T1542" s="95">
        <v>-25.44</v>
      </c>
      <c r="U1542" s="95">
        <v>0.77</v>
      </c>
      <c r="V1542" s="95">
        <v>0.23</v>
      </c>
      <c r="W1542" s="95">
        <v>0.19</v>
      </c>
      <c r="X1542" s="95">
        <v>0.51</v>
      </c>
      <c r="Y1542" s="95"/>
      <c r="Z1542" s="74" t="s">
        <v>1111</v>
      </c>
      <c r="AA1542" s="95">
        <v>3.08</v>
      </c>
      <c r="AB1542" s="95">
        <v>-0.86</v>
      </c>
      <c r="AC1542" s="74" t="s">
        <v>1111</v>
      </c>
      <c r="AD1542" s="95">
        <v>29506421</v>
      </c>
    </row>
    <row r="1543" spans="1:30" x14ac:dyDescent="0.2">
      <c r="A1543" s="74" t="s">
        <v>2651</v>
      </c>
      <c r="B1543" s="95">
        <v>301.79000000000002</v>
      </c>
      <c r="C1543" s="95">
        <v>0.73</v>
      </c>
      <c r="D1543" s="95">
        <v>35.74</v>
      </c>
      <c r="E1543" s="95">
        <v>17.86</v>
      </c>
      <c r="F1543" s="95">
        <v>5.03</v>
      </c>
      <c r="G1543" s="95">
        <v>76.150000000000006</v>
      </c>
      <c r="H1543" s="95">
        <v>21.87</v>
      </c>
      <c r="I1543" s="95">
        <v>17.829999999999998</v>
      </c>
      <c r="J1543" s="95">
        <v>29.15</v>
      </c>
      <c r="K1543" s="95">
        <v>29.56</v>
      </c>
      <c r="L1543" s="95">
        <v>0.42</v>
      </c>
      <c r="M1543" s="95">
        <v>0.26</v>
      </c>
      <c r="N1543" s="95">
        <v>6.37</v>
      </c>
      <c r="O1543" s="95">
        <v>26.07</v>
      </c>
      <c r="P1543" s="95">
        <v>-8.98</v>
      </c>
      <c r="Q1543" s="95">
        <v>1.78</v>
      </c>
      <c r="R1543" s="95">
        <v>49.98</v>
      </c>
      <c r="S1543" s="95">
        <v>14.08</v>
      </c>
      <c r="T1543" s="95">
        <v>27.65</v>
      </c>
      <c r="U1543" s="95">
        <v>0.28000000000000003</v>
      </c>
      <c r="V1543" s="95">
        <v>0.68</v>
      </c>
      <c r="W1543" s="95">
        <v>0.79</v>
      </c>
      <c r="X1543" s="95">
        <v>7.56</v>
      </c>
      <c r="Y1543" s="95">
        <v>20.82</v>
      </c>
      <c r="Z1543" s="74" t="s">
        <v>1111</v>
      </c>
      <c r="AA1543" s="95">
        <v>16.89</v>
      </c>
      <c r="AB1543" s="95">
        <v>8.44</v>
      </c>
      <c r="AC1543" s="74" t="s">
        <v>1111</v>
      </c>
      <c r="AD1543" s="95">
        <v>108628525846</v>
      </c>
    </row>
    <row r="1544" spans="1:30" x14ac:dyDescent="0.2">
      <c r="A1544" s="74" t="s">
        <v>2652</v>
      </c>
      <c r="B1544" s="95">
        <v>27.1</v>
      </c>
      <c r="C1544" s="95"/>
      <c r="D1544" s="95">
        <v>-18.37</v>
      </c>
      <c r="E1544" s="95">
        <v>1.67</v>
      </c>
      <c r="F1544" s="95">
        <v>0.77</v>
      </c>
      <c r="G1544" s="95">
        <v>53.71</v>
      </c>
      <c r="H1544" s="95">
        <v>-10.91</v>
      </c>
      <c r="I1544" s="95">
        <v>-14.56</v>
      </c>
      <c r="J1544" s="95">
        <v>-24.53</v>
      </c>
      <c r="K1544" s="95">
        <v>-35.78</v>
      </c>
      <c r="L1544" s="95">
        <v>-11.25</v>
      </c>
      <c r="M1544" s="95">
        <v>0.77</v>
      </c>
      <c r="N1544" s="95">
        <v>2.68</v>
      </c>
      <c r="O1544" s="95">
        <v>7.13</v>
      </c>
      <c r="P1544" s="95">
        <v>-0.96</v>
      </c>
      <c r="Q1544" s="95">
        <v>2.3199999999999998</v>
      </c>
      <c r="R1544" s="95">
        <v>-9.08</v>
      </c>
      <c r="S1544" s="95">
        <v>-4.21</v>
      </c>
      <c r="T1544" s="95">
        <v>-4.2</v>
      </c>
      <c r="U1544" s="95">
        <v>0.46</v>
      </c>
      <c r="V1544" s="95">
        <v>0.54</v>
      </c>
      <c r="W1544" s="95">
        <v>0.28999999999999998</v>
      </c>
      <c r="X1544" s="95">
        <v>2.39</v>
      </c>
      <c r="Y1544" s="95"/>
      <c r="Z1544" s="74" t="s">
        <v>1111</v>
      </c>
      <c r="AA1544" s="95">
        <v>16.239999999999998</v>
      </c>
      <c r="AB1544" s="95">
        <v>-1.47</v>
      </c>
      <c r="AC1544" s="74" t="s">
        <v>1111</v>
      </c>
      <c r="AD1544" s="95">
        <v>12820972060</v>
      </c>
    </row>
    <row r="1545" spans="1:30" x14ac:dyDescent="0.2">
      <c r="A1545" s="74" t="s">
        <v>2653</v>
      </c>
      <c r="B1545" s="95">
        <v>42.39</v>
      </c>
      <c r="C1545" s="95"/>
      <c r="D1545" s="95">
        <v>-28.74</v>
      </c>
      <c r="E1545" s="95">
        <v>2.61</v>
      </c>
      <c r="F1545" s="95">
        <v>1.21</v>
      </c>
      <c r="G1545" s="95">
        <v>53.71</v>
      </c>
      <c r="H1545" s="95">
        <v>-10.91</v>
      </c>
      <c r="I1545" s="95">
        <v>-14.56</v>
      </c>
      <c r="J1545" s="95">
        <v>-38.369999999999997</v>
      </c>
      <c r="K1545" s="95">
        <v>-35.78</v>
      </c>
      <c r="L1545" s="95">
        <v>-11.25</v>
      </c>
      <c r="M1545" s="95">
        <v>0.77</v>
      </c>
      <c r="N1545" s="95">
        <v>4.1900000000000004</v>
      </c>
      <c r="O1545" s="95">
        <v>11.15</v>
      </c>
      <c r="P1545" s="95">
        <v>-1.5</v>
      </c>
      <c r="Q1545" s="95">
        <v>2.3199999999999998</v>
      </c>
      <c r="R1545" s="95">
        <v>-9.08</v>
      </c>
      <c r="S1545" s="95">
        <v>-4.21</v>
      </c>
      <c r="T1545" s="95">
        <v>-4.2</v>
      </c>
      <c r="U1545" s="95">
        <v>0.46</v>
      </c>
      <c r="V1545" s="95">
        <v>0.54</v>
      </c>
      <c r="W1545" s="95">
        <v>0.28999999999999998</v>
      </c>
      <c r="X1545" s="95">
        <v>2.39</v>
      </c>
      <c r="Y1545" s="95"/>
      <c r="Z1545" s="74" t="s">
        <v>1111</v>
      </c>
      <c r="AA1545" s="95">
        <v>16.239999999999998</v>
      </c>
      <c r="AB1545" s="95">
        <v>-1.47</v>
      </c>
      <c r="AC1545" s="74" t="s">
        <v>1111</v>
      </c>
      <c r="AD1545" s="95">
        <v>12820972060</v>
      </c>
    </row>
    <row r="1546" spans="1:30" x14ac:dyDescent="0.2">
      <c r="A1546" s="74" t="s">
        <v>2654</v>
      </c>
      <c r="B1546" s="95">
        <v>27.96</v>
      </c>
      <c r="C1546" s="95"/>
      <c r="D1546" s="95">
        <v>79.61</v>
      </c>
      <c r="E1546" s="95">
        <v>4.95</v>
      </c>
      <c r="F1546" s="95">
        <v>2.95</v>
      </c>
      <c r="G1546" s="95">
        <v>63.66</v>
      </c>
      <c r="H1546" s="95">
        <v>5.68</v>
      </c>
      <c r="I1546" s="95">
        <v>4.9400000000000004</v>
      </c>
      <c r="J1546" s="95">
        <v>69.150000000000006</v>
      </c>
      <c r="K1546" s="95">
        <v>72.55</v>
      </c>
      <c r="L1546" s="95">
        <v>3.4</v>
      </c>
      <c r="M1546" s="95">
        <v>0.24</v>
      </c>
      <c r="N1546" s="95">
        <v>3.93</v>
      </c>
      <c r="O1546" s="95">
        <v>13.22</v>
      </c>
      <c r="P1546" s="95">
        <v>-4.67</v>
      </c>
      <c r="Q1546" s="95">
        <v>2.5499999999999998</v>
      </c>
      <c r="R1546" s="95">
        <v>6.21</v>
      </c>
      <c r="S1546" s="95">
        <v>3.71</v>
      </c>
      <c r="T1546" s="95">
        <v>5.09</v>
      </c>
      <c r="U1546" s="95">
        <v>0.6</v>
      </c>
      <c r="V1546" s="95">
        <v>0.4</v>
      </c>
      <c r="W1546" s="95">
        <v>0.75</v>
      </c>
      <c r="X1546" s="95">
        <v>6.74</v>
      </c>
      <c r="Y1546" s="95"/>
      <c r="Z1546" s="74" t="s">
        <v>1111</v>
      </c>
      <c r="AA1546" s="95">
        <v>5.65</v>
      </c>
      <c r="AB1546" s="95">
        <v>0.35</v>
      </c>
      <c r="AC1546" s="74" t="s">
        <v>1111</v>
      </c>
      <c r="AD1546" s="95">
        <v>1454797944</v>
      </c>
    </row>
    <row r="1547" spans="1:30" x14ac:dyDescent="0.2">
      <c r="A1547" s="74" t="s">
        <v>2655</v>
      </c>
      <c r="B1547" s="95">
        <v>0.44</v>
      </c>
      <c r="C1547" s="95"/>
      <c r="D1547" s="95">
        <v>-0.62</v>
      </c>
      <c r="E1547" s="95">
        <v>1.1499999999999999</v>
      </c>
      <c r="F1547" s="95">
        <v>0.69</v>
      </c>
      <c r="G1547" s="95"/>
      <c r="H1547" s="95"/>
      <c r="I1547" s="95"/>
      <c r="J1547" s="95">
        <v>-0.62</v>
      </c>
      <c r="K1547" s="95">
        <v>0.05</v>
      </c>
      <c r="L1547" s="95">
        <v>0.67</v>
      </c>
      <c r="M1547" s="95">
        <v>-1.24</v>
      </c>
      <c r="N1547" s="95"/>
      <c r="O1547" s="95">
        <v>0.86</v>
      </c>
      <c r="P1547" s="95">
        <v>-20.61</v>
      </c>
      <c r="Q1547" s="95">
        <v>5.63</v>
      </c>
      <c r="R1547" s="95">
        <v>-184.14</v>
      </c>
      <c r="S1547" s="95">
        <v>-109.72</v>
      </c>
      <c r="T1547" s="95">
        <v>-135.30000000000001</v>
      </c>
      <c r="U1547" s="95">
        <v>0.6</v>
      </c>
      <c r="V1547" s="95">
        <v>0.4</v>
      </c>
      <c r="W1547" s="95">
        <v>0</v>
      </c>
      <c r="X1547" s="95"/>
      <c r="Y1547" s="95"/>
      <c r="Z1547" s="74" t="s">
        <v>1111</v>
      </c>
      <c r="AA1547" s="95">
        <v>0.38</v>
      </c>
      <c r="AB1547" s="95">
        <v>-0.7</v>
      </c>
      <c r="AC1547" s="74" t="s">
        <v>1111</v>
      </c>
      <c r="AD1547" s="95">
        <v>37951056</v>
      </c>
    </row>
    <row r="1548" spans="1:30" x14ac:dyDescent="0.2">
      <c r="A1548" s="74" t="s">
        <v>2656</v>
      </c>
      <c r="B1548" s="95">
        <v>5.9</v>
      </c>
      <c r="C1548" s="95">
        <v>21.35</v>
      </c>
      <c r="D1548" s="95">
        <v>21.79</v>
      </c>
      <c r="E1548" s="95">
        <v>3.85</v>
      </c>
      <c r="F1548" s="95">
        <v>1.69</v>
      </c>
      <c r="G1548" s="95">
        <v>73</v>
      </c>
      <c r="H1548" s="95">
        <v>21.97</v>
      </c>
      <c r="I1548" s="95">
        <v>13.44</v>
      </c>
      <c r="J1548" s="95">
        <v>13.33</v>
      </c>
      <c r="K1548" s="95">
        <v>14.24</v>
      </c>
      <c r="L1548" s="95">
        <v>0.92</v>
      </c>
      <c r="M1548" s="95">
        <v>0.28999999999999998</v>
      </c>
      <c r="N1548" s="95">
        <v>2.93</v>
      </c>
      <c r="O1548" s="95">
        <v>38.5</v>
      </c>
      <c r="P1548" s="95">
        <v>-2.23</v>
      </c>
      <c r="Q1548" s="95">
        <v>1.03</v>
      </c>
      <c r="R1548" s="95">
        <v>19.149999999999999</v>
      </c>
      <c r="S1548" s="95">
        <v>8.2899999999999991</v>
      </c>
      <c r="T1548" s="95">
        <v>16.91</v>
      </c>
      <c r="U1548" s="95">
        <v>0.43</v>
      </c>
      <c r="V1548" s="95">
        <v>0.56999999999999995</v>
      </c>
      <c r="W1548" s="95">
        <v>0.62</v>
      </c>
      <c r="X1548" s="95">
        <v>4.24</v>
      </c>
      <c r="Y1548" s="95">
        <v>17.010000000000002</v>
      </c>
      <c r="Z1548" s="74" t="s">
        <v>1111</v>
      </c>
      <c r="AA1548" s="95">
        <v>1.41</v>
      </c>
      <c r="AB1548" s="95">
        <v>0.27</v>
      </c>
      <c r="AC1548" s="74" t="s">
        <v>1111</v>
      </c>
      <c r="AD1548" s="95">
        <v>16145667420</v>
      </c>
    </row>
    <row r="1549" spans="1:30" x14ac:dyDescent="0.2">
      <c r="A1549" s="74" t="s">
        <v>2657</v>
      </c>
      <c r="B1549" s="95">
        <v>5.72</v>
      </c>
      <c r="C1549" s="95"/>
      <c r="D1549" s="95">
        <v>86.71</v>
      </c>
      <c r="E1549" s="95">
        <v>1.49</v>
      </c>
      <c r="F1549" s="95">
        <v>1.4</v>
      </c>
      <c r="G1549" s="95">
        <v>53.64</v>
      </c>
      <c r="H1549" s="95">
        <v>3.21</v>
      </c>
      <c r="I1549" s="95">
        <v>2.72</v>
      </c>
      <c r="J1549" s="95">
        <v>73.569999999999993</v>
      </c>
      <c r="K1549" s="95">
        <v>37.03</v>
      </c>
      <c r="L1549" s="95">
        <v>-36.54</v>
      </c>
      <c r="M1549" s="95">
        <v>-0.74</v>
      </c>
      <c r="N1549" s="95">
        <v>2.36</v>
      </c>
      <c r="O1549" s="95">
        <v>1.65</v>
      </c>
      <c r="P1549" s="95">
        <v>-15.68</v>
      </c>
      <c r="Q1549" s="95">
        <v>14.16</v>
      </c>
      <c r="R1549" s="95">
        <v>1.72</v>
      </c>
      <c r="S1549" s="95">
        <v>1.61</v>
      </c>
      <c r="T1549" s="95">
        <v>1.73</v>
      </c>
      <c r="U1549" s="95">
        <v>0.94</v>
      </c>
      <c r="V1549" s="95">
        <v>0.06</v>
      </c>
      <c r="W1549" s="95">
        <v>0.59</v>
      </c>
      <c r="X1549" s="95">
        <v>-0.04</v>
      </c>
      <c r="Y1549" s="95"/>
      <c r="Z1549" s="74" t="s">
        <v>1111</v>
      </c>
      <c r="AA1549" s="95">
        <v>3.83</v>
      </c>
      <c r="AB1549" s="95">
        <v>7.0000000000000007E-2</v>
      </c>
      <c r="AC1549" s="74" t="s">
        <v>1111</v>
      </c>
      <c r="AD1549" s="95">
        <v>19422260</v>
      </c>
    </row>
    <row r="1550" spans="1:30" x14ac:dyDescent="0.2">
      <c r="A1550" s="74" t="s">
        <v>2658</v>
      </c>
      <c r="B1550" s="95">
        <v>3.67</v>
      </c>
      <c r="C1550" s="95"/>
      <c r="D1550" s="95">
        <v>8.89</v>
      </c>
      <c r="E1550" s="95">
        <v>1.31</v>
      </c>
      <c r="F1550" s="95">
        <v>0.56999999999999995</v>
      </c>
      <c r="G1550" s="95">
        <v>21.5</v>
      </c>
      <c r="H1550" s="95">
        <v>7.67</v>
      </c>
      <c r="I1550" s="95">
        <v>6.87</v>
      </c>
      <c r="J1550" s="95">
        <v>7.97</v>
      </c>
      <c r="K1550" s="95">
        <v>6.09</v>
      </c>
      <c r="L1550" s="95">
        <v>-1.87</v>
      </c>
      <c r="M1550" s="95">
        <v>-0.31</v>
      </c>
      <c r="N1550" s="95">
        <v>0.61</v>
      </c>
      <c r="O1550" s="95">
        <v>1.65</v>
      </c>
      <c r="P1550" s="95">
        <v>-1.34</v>
      </c>
      <c r="Q1550" s="95">
        <v>2.4900000000000002</v>
      </c>
      <c r="R1550" s="95">
        <v>14.77</v>
      </c>
      <c r="S1550" s="95">
        <v>6.41</v>
      </c>
      <c r="T1550" s="95">
        <v>12.75</v>
      </c>
      <c r="U1550" s="95">
        <v>0.43</v>
      </c>
      <c r="V1550" s="95">
        <v>0.56999999999999995</v>
      </c>
      <c r="W1550" s="95">
        <v>0.93</v>
      </c>
      <c r="X1550" s="95">
        <v>-2.35</v>
      </c>
      <c r="Y1550" s="95">
        <v>20.12</v>
      </c>
      <c r="Z1550" s="74" t="s">
        <v>1111</v>
      </c>
      <c r="AA1550" s="95">
        <v>2.79</v>
      </c>
      <c r="AB1550" s="95">
        <v>0.41</v>
      </c>
      <c r="AC1550" s="74" t="s">
        <v>1111</v>
      </c>
      <c r="AD1550" s="95">
        <v>21434268</v>
      </c>
    </row>
    <row r="1551" spans="1:30" x14ac:dyDescent="0.2">
      <c r="A1551" s="74" t="s">
        <v>2659</v>
      </c>
      <c r="B1551" s="95">
        <v>3.12</v>
      </c>
      <c r="C1551" s="95"/>
      <c r="D1551" s="95">
        <v>-18.59</v>
      </c>
      <c r="E1551" s="95">
        <v>0.71</v>
      </c>
      <c r="F1551" s="95">
        <v>0.15</v>
      </c>
      <c r="G1551" s="95">
        <v>53.57</v>
      </c>
      <c r="H1551" s="95">
        <v>7.99</v>
      </c>
      <c r="I1551" s="95">
        <v>-1.45</v>
      </c>
      <c r="J1551" s="95">
        <v>3.37</v>
      </c>
      <c r="K1551" s="95">
        <v>15</v>
      </c>
      <c r="L1551" s="95">
        <v>11.63</v>
      </c>
      <c r="M1551" s="95">
        <v>2.4700000000000002</v>
      </c>
      <c r="N1551" s="95">
        <v>0.27</v>
      </c>
      <c r="O1551" s="95">
        <v>1.05</v>
      </c>
      <c r="P1551" s="95">
        <v>-2.25</v>
      </c>
      <c r="Q1551" s="95">
        <v>1.19</v>
      </c>
      <c r="R1551" s="95">
        <v>-3.84</v>
      </c>
      <c r="S1551" s="95">
        <v>-0.83</v>
      </c>
      <c r="T1551" s="95">
        <v>4.7699999999999996</v>
      </c>
      <c r="U1551" s="95">
        <v>0.22</v>
      </c>
      <c r="V1551" s="95">
        <v>0.78</v>
      </c>
      <c r="W1551" s="95">
        <v>0.57999999999999996</v>
      </c>
      <c r="X1551" s="95">
        <v>1.4</v>
      </c>
      <c r="Y1551" s="95"/>
      <c r="Z1551" s="74" t="s">
        <v>1111</v>
      </c>
      <c r="AA1551" s="95">
        <v>4.37</v>
      </c>
      <c r="AB1551" s="95">
        <v>-0.17</v>
      </c>
      <c r="AC1551" s="74" t="s">
        <v>1111</v>
      </c>
      <c r="AD1551" s="95">
        <v>101616528</v>
      </c>
    </row>
    <row r="1552" spans="1:30" x14ac:dyDescent="0.2">
      <c r="A1552" s="74" t="s">
        <v>2660</v>
      </c>
      <c r="B1552" s="95">
        <v>25.12</v>
      </c>
      <c r="C1552" s="95"/>
      <c r="D1552" s="95">
        <v>15.19</v>
      </c>
      <c r="E1552" s="95">
        <v>1.26</v>
      </c>
      <c r="F1552" s="95">
        <v>0.63</v>
      </c>
      <c r="G1552" s="95">
        <v>55.54</v>
      </c>
      <c r="H1552" s="95">
        <v>17.420000000000002</v>
      </c>
      <c r="I1552" s="95">
        <v>11</v>
      </c>
      <c r="J1552" s="95">
        <v>9.59</v>
      </c>
      <c r="K1552" s="95">
        <v>10.76</v>
      </c>
      <c r="L1552" s="95">
        <v>1.17</v>
      </c>
      <c r="M1552" s="95">
        <v>0.15</v>
      </c>
      <c r="N1552" s="95">
        <v>1.67</v>
      </c>
      <c r="O1552" s="95">
        <v>9.36</v>
      </c>
      <c r="P1552" s="95">
        <v>-0.77</v>
      </c>
      <c r="Q1552" s="95">
        <v>1.59</v>
      </c>
      <c r="R1552" s="95">
        <v>8.27</v>
      </c>
      <c r="S1552" s="95">
        <v>4.16</v>
      </c>
      <c r="T1552" s="95">
        <v>8.25</v>
      </c>
      <c r="U1552" s="95">
        <v>0.5</v>
      </c>
      <c r="V1552" s="95">
        <v>0.5</v>
      </c>
      <c r="W1552" s="95">
        <v>0.38</v>
      </c>
      <c r="X1552" s="95">
        <v>13.5</v>
      </c>
      <c r="Y1552" s="95"/>
      <c r="Z1552" s="74" t="s">
        <v>1111</v>
      </c>
      <c r="AA1552" s="95">
        <v>20.010000000000002</v>
      </c>
      <c r="AB1552" s="95">
        <v>1.65</v>
      </c>
      <c r="AC1552" s="74" t="s">
        <v>1111</v>
      </c>
      <c r="AD1552" s="95">
        <v>4672666656</v>
      </c>
    </row>
    <row r="1553" spans="1:30" x14ac:dyDescent="0.2">
      <c r="A1553" s="74" t="s">
        <v>2661</v>
      </c>
      <c r="B1553" s="95">
        <v>2.4900000000000002</v>
      </c>
      <c r="C1553" s="95"/>
      <c r="D1553" s="95">
        <v>-4.38</v>
      </c>
      <c r="E1553" s="95">
        <v>2.2799999999999998</v>
      </c>
      <c r="F1553" s="95">
        <v>0.91</v>
      </c>
      <c r="G1553" s="95">
        <v>100</v>
      </c>
      <c r="H1553" s="95">
        <v>-28</v>
      </c>
      <c r="I1553" s="95">
        <v>-28.52</v>
      </c>
      <c r="J1553" s="95">
        <v>-4.46</v>
      </c>
      <c r="K1553" s="95">
        <v>-3.75</v>
      </c>
      <c r="L1553" s="95">
        <v>0.7</v>
      </c>
      <c r="M1553" s="95">
        <v>-0.36</v>
      </c>
      <c r="N1553" s="95">
        <v>1.25</v>
      </c>
      <c r="O1553" s="95">
        <v>16.64</v>
      </c>
      <c r="P1553" s="95">
        <v>-1.1200000000000001</v>
      </c>
      <c r="Q1553" s="95">
        <v>1.4</v>
      </c>
      <c r="R1553" s="95">
        <v>-52.12</v>
      </c>
      <c r="S1553" s="95">
        <v>-20.79</v>
      </c>
      <c r="T1553" s="95">
        <v>-51.19</v>
      </c>
      <c r="U1553" s="95">
        <v>0.4</v>
      </c>
      <c r="V1553" s="95">
        <v>0.6</v>
      </c>
      <c r="W1553" s="95">
        <v>0.73</v>
      </c>
      <c r="X1553" s="95">
        <v>50.21</v>
      </c>
      <c r="Y1553" s="95"/>
      <c r="Z1553" s="74" t="s">
        <v>1111</v>
      </c>
      <c r="AA1553" s="95">
        <v>1.0900000000000001</v>
      </c>
      <c r="AB1553" s="95">
        <v>-0.56999999999999995</v>
      </c>
      <c r="AC1553" s="74" t="s">
        <v>1111</v>
      </c>
      <c r="AD1553" s="95">
        <v>58011771</v>
      </c>
    </row>
    <row r="1554" spans="1:30" x14ac:dyDescent="0.2">
      <c r="A1554" s="74" t="s">
        <v>2662</v>
      </c>
      <c r="B1554" s="95">
        <v>28.53</v>
      </c>
      <c r="C1554" s="95">
        <v>4.21</v>
      </c>
      <c r="D1554" s="95">
        <v>7.96</v>
      </c>
      <c r="E1554" s="95">
        <v>0.82</v>
      </c>
      <c r="F1554" s="95">
        <v>7.0000000000000007E-2</v>
      </c>
      <c r="G1554" s="95">
        <v>0</v>
      </c>
      <c r="H1554" s="95">
        <v>30.56</v>
      </c>
      <c r="I1554" s="95">
        <v>23.34</v>
      </c>
      <c r="J1554" s="95">
        <v>6.08</v>
      </c>
      <c r="K1554" s="95">
        <v>-12.04</v>
      </c>
      <c r="L1554" s="95">
        <v>-18.12</v>
      </c>
      <c r="M1554" s="95">
        <v>-2.4500000000000002</v>
      </c>
      <c r="N1554" s="95">
        <v>1.86</v>
      </c>
      <c r="O1554" s="95"/>
      <c r="P1554" s="95">
        <v>-7.0000000000000007E-2</v>
      </c>
      <c r="Q1554" s="95"/>
      <c r="R1554" s="95">
        <v>10.33</v>
      </c>
      <c r="S1554" s="95">
        <v>0.9</v>
      </c>
      <c r="T1554" s="95">
        <v>11.05</v>
      </c>
      <c r="U1554" s="95">
        <v>0.09</v>
      </c>
      <c r="V1554" s="95">
        <v>0.91</v>
      </c>
      <c r="W1554" s="95">
        <v>0.04</v>
      </c>
      <c r="X1554" s="95">
        <v>10.96</v>
      </c>
      <c r="Y1554" s="95">
        <v>10.59</v>
      </c>
      <c r="Z1554" s="74" t="s">
        <v>1111</v>
      </c>
      <c r="AA1554" s="95">
        <v>34.71</v>
      </c>
      <c r="AB1554" s="95">
        <v>3.59</v>
      </c>
      <c r="AC1554" s="74" t="s">
        <v>1111</v>
      </c>
      <c r="AD1554" s="95">
        <v>77635836</v>
      </c>
    </row>
    <row r="1555" spans="1:30" x14ac:dyDescent="0.2">
      <c r="A1555" s="74" t="s">
        <v>2663</v>
      </c>
      <c r="B1555" s="95">
        <v>121.08</v>
      </c>
      <c r="C1555" s="95">
        <v>0.43</v>
      </c>
      <c r="D1555" s="95">
        <v>17.87</v>
      </c>
      <c r="E1555" s="95">
        <v>3.02</v>
      </c>
      <c r="F1555" s="95">
        <v>1.22</v>
      </c>
      <c r="G1555" s="95">
        <v>15.53</v>
      </c>
      <c r="H1555" s="95">
        <v>5.56</v>
      </c>
      <c r="I1555" s="95">
        <v>3.79</v>
      </c>
      <c r="J1555" s="95">
        <v>12.18</v>
      </c>
      <c r="K1555" s="95">
        <v>11.45</v>
      </c>
      <c r="L1555" s="95">
        <v>-0.73</v>
      </c>
      <c r="M1555" s="95">
        <v>-0.18</v>
      </c>
      <c r="N1555" s="95">
        <v>0.68</v>
      </c>
      <c r="O1555" s="95">
        <v>6.62</v>
      </c>
      <c r="P1555" s="95">
        <v>-3.12</v>
      </c>
      <c r="Q1555" s="95">
        <v>1.43</v>
      </c>
      <c r="R1555" s="95">
        <v>16.89</v>
      </c>
      <c r="S1555" s="95">
        <v>6.83</v>
      </c>
      <c r="T1555" s="95">
        <v>15.25</v>
      </c>
      <c r="U1555" s="95">
        <v>0.4</v>
      </c>
      <c r="V1555" s="95">
        <v>0.6</v>
      </c>
      <c r="W1555" s="95">
        <v>1.8</v>
      </c>
      <c r="X1555" s="95">
        <v>5.54</v>
      </c>
      <c r="Y1555" s="95">
        <v>-5.05</v>
      </c>
      <c r="Z1555" s="74" t="s">
        <v>1111</v>
      </c>
      <c r="AA1555" s="95">
        <v>40.119999999999997</v>
      </c>
      <c r="AB1555" s="95">
        <v>6.78</v>
      </c>
      <c r="AC1555" s="74" t="s">
        <v>1111</v>
      </c>
      <c r="AD1555" s="95">
        <v>6462572352</v>
      </c>
    </row>
    <row r="1556" spans="1:30" x14ac:dyDescent="0.2">
      <c r="A1556" s="74" t="s">
        <v>2664</v>
      </c>
      <c r="B1556" s="95">
        <v>5.88</v>
      </c>
      <c r="C1556" s="95"/>
      <c r="D1556" s="95">
        <v>8.48</v>
      </c>
      <c r="E1556" s="95">
        <v>1.58</v>
      </c>
      <c r="F1556" s="95">
        <v>1.2</v>
      </c>
      <c r="G1556" s="95">
        <v>38.81</v>
      </c>
      <c r="H1556" s="95">
        <v>16.55</v>
      </c>
      <c r="I1556" s="95">
        <v>16.18</v>
      </c>
      <c r="J1556" s="95">
        <v>8.3000000000000007</v>
      </c>
      <c r="K1556" s="95">
        <v>5.56</v>
      </c>
      <c r="L1556" s="95">
        <v>-2.73</v>
      </c>
      <c r="M1556" s="95">
        <v>-0.52</v>
      </c>
      <c r="N1556" s="95">
        <v>1.37</v>
      </c>
      <c r="O1556" s="95">
        <v>1.87</v>
      </c>
      <c r="P1556" s="95">
        <v>-5.96</v>
      </c>
      <c r="Q1556" s="95">
        <v>5.19</v>
      </c>
      <c r="R1556" s="95">
        <v>18.649999999999999</v>
      </c>
      <c r="S1556" s="95">
        <v>14.18</v>
      </c>
      <c r="T1556" s="95">
        <v>18.649999999999999</v>
      </c>
      <c r="U1556" s="95">
        <v>0.76</v>
      </c>
      <c r="V1556" s="95">
        <v>0.24</v>
      </c>
      <c r="W1556" s="95">
        <v>0.88</v>
      </c>
      <c r="X1556" s="95">
        <v>11.49</v>
      </c>
      <c r="Y1556" s="95">
        <v>25.41</v>
      </c>
      <c r="Z1556" s="74" t="s">
        <v>1111</v>
      </c>
      <c r="AA1556" s="95">
        <v>3.72</v>
      </c>
      <c r="AB1556" s="95">
        <v>0.69</v>
      </c>
      <c r="AC1556" s="74" t="s">
        <v>1111</v>
      </c>
      <c r="AD1556" s="95">
        <v>217501788</v>
      </c>
    </row>
    <row r="1557" spans="1:30" x14ac:dyDescent="0.2">
      <c r="A1557" s="74" t="s">
        <v>2665</v>
      </c>
      <c r="B1557" s="95">
        <v>24.08</v>
      </c>
      <c r="C1557" s="95">
        <v>1.83</v>
      </c>
      <c r="D1557" s="95">
        <v>26.21</v>
      </c>
      <c r="E1557" s="95">
        <v>1.41</v>
      </c>
      <c r="F1557" s="95">
        <v>0.54</v>
      </c>
      <c r="G1557" s="95">
        <v>22.2</v>
      </c>
      <c r="H1557" s="95">
        <v>3.6</v>
      </c>
      <c r="I1557" s="95">
        <v>2.14</v>
      </c>
      <c r="J1557" s="95">
        <v>15.53</v>
      </c>
      <c r="K1557" s="95">
        <v>21.88</v>
      </c>
      <c r="L1557" s="95">
        <v>6.35</v>
      </c>
      <c r="M1557" s="95">
        <v>0.57999999999999996</v>
      </c>
      <c r="N1557" s="95">
        <v>0.56000000000000005</v>
      </c>
      <c r="O1557" s="95">
        <v>1.67</v>
      </c>
      <c r="P1557" s="95">
        <v>-1.08</v>
      </c>
      <c r="Q1557" s="95">
        <v>2.8</v>
      </c>
      <c r="R1557" s="95">
        <v>5.39</v>
      </c>
      <c r="S1557" s="95">
        <v>2.0499999999999998</v>
      </c>
      <c r="T1557" s="95">
        <v>4.29</v>
      </c>
      <c r="U1557" s="95">
        <v>0.38</v>
      </c>
      <c r="V1557" s="95">
        <v>0.62</v>
      </c>
      <c r="W1557" s="95">
        <v>0.96</v>
      </c>
      <c r="X1557" s="95">
        <v>10.71</v>
      </c>
      <c r="Y1557" s="95">
        <v>-1.1499999999999999</v>
      </c>
      <c r="Z1557" s="74" t="s">
        <v>1111</v>
      </c>
      <c r="AA1557" s="95">
        <v>17.03</v>
      </c>
      <c r="AB1557" s="95">
        <v>0.92</v>
      </c>
      <c r="AC1557" s="74" t="s">
        <v>1111</v>
      </c>
      <c r="AD1557" s="95">
        <v>151106816</v>
      </c>
    </row>
    <row r="1558" spans="1:30" x14ac:dyDescent="0.2">
      <c r="A1558" s="74" t="s">
        <v>2666</v>
      </c>
      <c r="B1558" s="95">
        <v>119.24</v>
      </c>
      <c r="C1558" s="95">
        <v>2.37</v>
      </c>
      <c r="D1558" s="95">
        <v>31.37</v>
      </c>
      <c r="E1558" s="95">
        <v>2.62</v>
      </c>
      <c r="F1558" s="95">
        <v>0.99</v>
      </c>
      <c r="G1558" s="95">
        <v>24.75</v>
      </c>
      <c r="H1558" s="95">
        <v>7.82</v>
      </c>
      <c r="I1558" s="95">
        <v>5.13</v>
      </c>
      <c r="J1558" s="95">
        <v>20.58</v>
      </c>
      <c r="K1558" s="95">
        <v>26.72</v>
      </c>
      <c r="L1558" s="95">
        <v>6.12</v>
      </c>
      <c r="M1558" s="95">
        <v>0.78</v>
      </c>
      <c r="N1558" s="95">
        <v>1.61</v>
      </c>
      <c r="O1558" s="95">
        <v>9.1</v>
      </c>
      <c r="P1558" s="95">
        <v>-1.41</v>
      </c>
      <c r="Q1558" s="95">
        <v>1.57</v>
      </c>
      <c r="R1558" s="95">
        <v>8.35</v>
      </c>
      <c r="S1558" s="95">
        <v>3.14</v>
      </c>
      <c r="T1558" s="95">
        <v>6.22</v>
      </c>
      <c r="U1558" s="95">
        <v>0.38</v>
      </c>
      <c r="V1558" s="95">
        <v>0.62</v>
      </c>
      <c r="W1558" s="95">
        <v>0.61</v>
      </c>
      <c r="X1558" s="95">
        <v>-2.56</v>
      </c>
      <c r="Y1558" s="95">
        <v>-10.83</v>
      </c>
      <c r="Z1558" s="74" t="s">
        <v>1111</v>
      </c>
      <c r="AA1558" s="95">
        <v>45.52</v>
      </c>
      <c r="AB1558" s="95">
        <v>3.8</v>
      </c>
      <c r="AC1558" s="74" t="s">
        <v>1111</v>
      </c>
      <c r="AD1558" s="95">
        <v>16041416596</v>
      </c>
    </row>
    <row r="1559" spans="1:30" x14ac:dyDescent="0.2">
      <c r="A1559" s="74" t="s">
        <v>2667</v>
      </c>
      <c r="B1559" s="95">
        <v>93.04</v>
      </c>
      <c r="C1559" s="95">
        <v>2.1800000000000002</v>
      </c>
      <c r="D1559" s="95">
        <v>24.03</v>
      </c>
      <c r="E1559" s="95">
        <v>5.6</v>
      </c>
      <c r="F1559" s="95">
        <v>2.2400000000000002</v>
      </c>
      <c r="G1559" s="95">
        <v>41.47</v>
      </c>
      <c r="H1559" s="95">
        <v>16.809999999999999</v>
      </c>
      <c r="I1559" s="95">
        <v>12.63</v>
      </c>
      <c r="J1559" s="95">
        <v>18.05</v>
      </c>
      <c r="K1559" s="95">
        <v>19.46</v>
      </c>
      <c r="L1559" s="95">
        <v>1.41</v>
      </c>
      <c r="M1559" s="95">
        <v>0.44</v>
      </c>
      <c r="N1559" s="95">
        <v>3.04</v>
      </c>
      <c r="O1559" s="95">
        <v>25.32</v>
      </c>
      <c r="P1559" s="95">
        <v>-3.4</v>
      </c>
      <c r="Q1559" s="95">
        <v>1.35</v>
      </c>
      <c r="R1559" s="95">
        <v>23.3</v>
      </c>
      <c r="S1559" s="95">
        <v>9.32</v>
      </c>
      <c r="T1559" s="95">
        <v>14.99</v>
      </c>
      <c r="U1559" s="95">
        <v>0.4</v>
      </c>
      <c r="V1559" s="95">
        <v>0.6</v>
      </c>
      <c r="W1559" s="95">
        <v>0.74</v>
      </c>
      <c r="X1559" s="95">
        <v>4.66</v>
      </c>
      <c r="Y1559" s="95">
        <v>7.09</v>
      </c>
      <c r="Z1559" s="74" t="s">
        <v>1111</v>
      </c>
      <c r="AA1559" s="95">
        <v>16.61</v>
      </c>
      <c r="AB1559" s="95">
        <v>3.87</v>
      </c>
      <c r="AC1559" s="74" t="s">
        <v>1111</v>
      </c>
      <c r="AD1559" s="95">
        <v>55367343000</v>
      </c>
    </row>
    <row r="1560" spans="1:30" x14ac:dyDescent="0.2">
      <c r="A1560" s="74" t="s">
        <v>2668</v>
      </c>
      <c r="B1560" s="95">
        <v>40.229999999999997</v>
      </c>
      <c r="C1560" s="95">
        <v>8.31</v>
      </c>
      <c r="D1560" s="95">
        <v>17.82</v>
      </c>
      <c r="E1560" s="95">
        <v>1.66</v>
      </c>
      <c r="F1560" s="95">
        <v>0.63</v>
      </c>
      <c r="G1560" s="95">
        <v>41.01</v>
      </c>
      <c r="H1560" s="95">
        <v>22.84</v>
      </c>
      <c r="I1560" s="95">
        <v>12.64</v>
      </c>
      <c r="J1560" s="95">
        <v>9.86</v>
      </c>
      <c r="K1560" s="95">
        <v>16.59</v>
      </c>
      <c r="L1560" s="95">
        <v>6.73</v>
      </c>
      <c r="M1560" s="95">
        <v>1.1299999999999999</v>
      </c>
      <c r="N1560" s="95">
        <v>2.25</v>
      </c>
      <c r="O1560" s="95">
        <v>-15</v>
      </c>
      <c r="P1560" s="95">
        <v>-0.66</v>
      </c>
      <c r="Q1560" s="95">
        <v>0.55000000000000004</v>
      </c>
      <c r="R1560" s="95">
        <v>9.34</v>
      </c>
      <c r="S1560" s="95">
        <v>3.52</v>
      </c>
      <c r="T1560" s="95">
        <v>6.77</v>
      </c>
      <c r="U1560" s="95">
        <v>0.38</v>
      </c>
      <c r="V1560" s="95">
        <v>0.62</v>
      </c>
      <c r="W1560" s="95">
        <v>0.28000000000000003</v>
      </c>
      <c r="X1560" s="95">
        <v>2.99</v>
      </c>
      <c r="Y1560" s="95"/>
      <c r="Z1560" s="74" t="s">
        <v>1111</v>
      </c>
      <c r="AA1560" s="95">
        <v>24.19</v>
      </c>
      <c r="AB1560" s="95">
        <v>2.2599999999999998</v>
      </c>
      <c r="AC1560" s="74" t="s">
        <v>1111</v>
      </c>
      <c r="AD1560" s="95">
        <v>81504471375</v>
      </c>
    </row>
    <row r="1561" spans="1:30" x14ac:dyDescent="0.2">
      <c r="A1561" s="74" t="s">
        <v>2669</v>
      </c>
      <c r="B1561" s="95">
        <v>26.34</v>
      </c>
      <c r="C1561" s="95"/>
      <c r="D1561" s="95">
        <v>11.66</v>
      </c>
      <c r="E1561" s="95">
        <v>1.0900000000000001</v>
      </c>
      <c r="F1561" s="95">
        <v>0.41</v>
      </c>
      <c r="G1561" s="95">
        <v>41.01</v>
      </c>
      <c r="H1561" s="95">
        <v>22.84</v>
      </c>
      <c r="I1561" s="95">
        <v>12.64</v>
      </c>
      <c r="J1561" s="95">
        <v>6.46</v>
      </c>
      <c r="K1561" s="95">
        <v>16.59</v>
      </c>
      <c r="L1561" s="95">
        <v>6.73</v>
      </c>
      <c r="M1561" s="95">
        <v>1.1299999999999999</v>
      </c>
      <c r="N1561" s="95">
        <v>1.47</v>
      </c>
      <c r="O1561" s="95">
        <v>-9.82</v>
      </c>
      <c r="P1561" s="95">
        <v>-0.43</v>
      </c>
      <c r="Q1561" s="95">
        <v>0.55000000000000004</v>
      </c>
      <c r="R1561" s="95">
        <v>9.34</v>
      </c>
      <c r="S1561" s="95">
        <v>3.52</v>
      </c>
      <c r="T1561" s="95">
        <v>6.77</v>
      </c>
      <c r="U1561" s="95">
        <v>0.38</v>
      </c>
      <c r="V1561" s="95">
        <v>0.62</v>
      </c>
      <c r="W1561" s="95">
        <v>0.28000000000000003</v>
      </c>
      <c r="X1561" s="95">
        <v>2.99</v>
      </c>
      <c r="Y1561" s="95"/>
      <c r="Z1561" s="74" t="s">
        <v>1111</v>
      </c>
      <c r="AA1561" s="95">
        <v>24.19</v>
      </c>
      <c r="AB1561" s="95">
        <v>2.2599999999999998</v>
      </c>
      <c r="AC1561" s="74" t="s">
        <v>1111</v>
      </c>
      <c r="AD1561" s="95">
        <v>81504471375</v>
      </c>
    </row>
    <row r="1562" spans="1:30" x14ac:dyDescent="0.2">
      <c r="A1562" s="74" t="s">
        <v>2670</v>
      </c>
      <c r="B1562" s="95">
        <v>7.05</v>
      </c>
      <c r="C1562" s="95">
        <v>9.36</v>
      </c>
      <c r="D1562" s="95">
        <v>7.18</v>
      </c>
      <c r="E1562" s="95"/>
      <c r="F1562" s="95">
        <v>0.26</v>
      </c>
      <c r="G1562" s="95">
        <v>46.68</v>
      </c>
      <c r="H1562" s="95">
        <v>18.53</v>
      </c>
      <c r="I1562" s="95">
        <v>12.53</v>
      </c>
      <c r="J1562" s="95">
        <v>4.8499999999999996</v>
      </c>
      <c r="K1562" s="95">
        <v>11.12</v>
      </c>
      <c r="L1562" s="95">
        <v>6.27</v>
      </c>
      <c r="M1562" s="95"/>
      <c r="N1562" s="95">
        <v>0.9</v>
      </c>
      <c r="O1562" s="95">
        <v>-4.03</v>
      </c>
      <c r="P1562" s="95">
        <v>-0.27</v>
      </c>
      <c r="Q1562" s="95">
        <v>0.41</v>
      </c>
      <c r="R1562" s="95"/>
      <c r="S1562" s="95">
        <v>3.63</v>
      </c>
      <c r="T1562" s="95">
        <v>15.81</v>
      </c>
      <c r="U1562" s="95">
        <v>0</v>
      </c>
      <c r="V1562" s="95">
        <v>0.39</v>
      </c>
      <c r="W1562" s="95">
        <v>0.28999999999999998</v>
      </c>
      <c r="X1562" s="95">
        <v>0.37</v>
      </c>
      <c r="Y1562" s="95"/>
      <c r="Z1562" s="74" t="s">
        <v>1111</v>
      </c>
      <c r="AA1562" s="95">
        <v>0</v>
      </c>
      <c r="AB1562" s="95">
        <v>0.98</v>
      </c>
      <c r="AC1562" s="74" t="s">
        <v>1111</v>
      </c>
      <c r="AD1562" s="95">
        <v>3073037895</v>
      </c>
    </row>
    <row r="1563" spans="1:30" x14ac:dyDescent="0.2">
      <c r="A1563" s="74" t="s">
        <v>2671</v>
      </c>
      <c r="B1563" s="95">
        <v>3.22</v>
      </c>
      <c r="C1563" s="95"/>
      <c r="D1563" s="95">
        <v>11.04</v>
      </c>
      <c r="E1563" s="95">
        <v>-1.0900000000000001</v>
      </c>
      <c r="F1563" s="95">
        <v>0.08</v>
      </c>
      <c r="G1563" s="95">
        <v>56.84</v>
      </c>
      <c r="H1563" s="95">
        <v>18.45</v>
      </c>
      <c r="I1563" s="95">
        <v>2.2999999999999998</v>
      </c>
      <c r="J1563" s="95">
        <v>1.38</v>
      </c>
      <c r="K1563" s="95">
        <v>13.4</v>
      </c>
      <c r="L1563" s="95">
        <v>12.02</v>
      </c>
      <c r="M1563" s="95"/>
      <c r="N1563" s="95">
        <v>0.25</v>
      </c>
      <c r="O1563" s="95">
        <v>0.63</v>
      </c>
      <c r="P1563" s="95">
        <v>-0.12</v>
      </c>
      <c r="Q1563" s="95">
        <v>1.77</v>
      </c>
      <c r="R1563" s="95">
        <v>-9.8699999999999992</v>
      </c>
      <c r="S1563" s="95">
        <v>0.74</v>
      </c>
      <c r="T1563" s="95">
        <v>5.42</v>
      </c>
      <c r="U1563" s="95">
        <v>-7.0000000000000007E-2</v>
      </c>
      <c r="V1563" s="95">
        <v>1.07</v>
      </c>
      <c r="W1563" s="95">
        <v>0.32</v>
      </c>
      <c r="X1563" s="95">
        <v>-2.34</v>
      </c>
      <c r="Y1563" s="95"/>
      <c r="Z1563" s="74" t="s">
        <v>1111</v>
      </c>
      <c r="AA1563" s="95">
        <v>-2.95</v>
      </c>
      <c r="AB1563" s="95">
        <v>0.28999999999999998</v>
      </c>
      <c r="AC1563" s="74" t="s">
        <v>1111</v>
      </c>
      <c r="AD1563" s="95">
        <v>752420620</v>
      </c>
    </row>
    <row r="1564" spans="1:30" x14ac:dyDescent="0.2">
      <c r="A1564" s="74" t="s">
        <v>2672</v>
      </c>
      <c r="B1564" s="95">
        <v>0.83</v>
      </c>
      <c r="C1564" s="95"/>
      <c r="D1564" s="95">
        <v>-11.73</v>
      </c>
      <c r="E1564" s="95">
        <v>0.91</v>
      </c>
      <c r="F1564" s="95">
        <v>0.69</v>
      </c>
      <c r="G1564" s="95">
        <v>4.55</v>
      </c>
      <c r="H1564" s="95">
        <v>-5.34</v>
      </c>
      <c r="I1564" s="95">
        <v>-6.08</v>
      </c>
      <c r="J1564" s="95">
        <v>-13.34</v>
      </c>
      <c r="K1564" s="95">
        <v>-3.84</v>
      </c>
      <c r="L1564" s="95">
        <v>9.5</v>
      </c>
      <c r="M1564" s="95">
        <v>-0.65</v>
      </c>
      <c r="N1564" s="95">
        <v>0.71</v>
      </c>
      <c r="O1564" s="95">
        <v>0.94</v>
      </c>
      <c r="P1564" s="95">
        <v>-5.42</v>
      </c>
      <c r="Q1564" s="95">
        <v>6.19</v>
      </c>
      <c r="R1564" s="95">
        <v>-7.8</v>
      </c>
      <c r="S1564" s="95">
        <v>-5.89</v>
      </c>
      <c r="T1564" s="95">
        <v>-6.37</v>
      </c>
      <c r="U1564" s="95">
        <v>0.76</v>
      </c>
      <c r="V1564" s="95">
        <v>0.24</v>
      </c>
      <c r="W1564" s="95">
        <v>0.97</v>
      </c>
      <c r="X1564" s="95">
        <v>-4.1399999999999997</v>
      </c>
      <c r="Y1564" s="95"/>
      <c r="Z1564" s="74" t="s">
        <v>1111</v>
      </c>
      <c r="AA1564" s="95">
        <v>0.91</v>
      </c>
      <c r="AB1564" s="95">
        <v>-7.0000000000000007E-2</v>
      </c>
      <c r="AC1564" s="74" t="s">
        <v>1111</v>
      </c>
      <c r="AD1564" s="95">
        <v>29241481</v>
      </c>
    </row>
    <row r="1565" spans="1:30" x14ac:dyDescent="0.2">
      <c r="A1565" s="74" t="s">
        <v>2673</v>
      </c>
      <c r="B1565" s="95">
        <v>5.96</v>
      </c>
      <c r="C1565" s="95">
        <v>5.17</v>
      </c>
      <c r="D1565" s="95">
        <v>20.079999999999998</v>
      </c>
      <c r="E1565" s="95">
        <v>1.32</v>
      </c>
      <c r="F1565" s="95">
        <v>0.52</v>
      </c>
      <c r="G1565" s="95">
        <v>38.39</v>
      </c>
      <c r="H1565" s="95">
        <v>16.38</v>
      </c>
      <c r="I1565" s="95">
        <v>5.33</v>
      </c>
      <c r="J1565" s="95">
        <v>6.53</v>
      </c>
      <c r="K1565" s="95">
        <v>5.76</v>
      </c>
      <c r="L1565" s="95">
        <v>-0.77</v>
      </c>
      <c r="M1565" s="95">
        <v>-0.16</v>
      </c>
      <c r="N1565" s="95">
        <v>1.07</v>
      </c>
      <c r="O1565" s="95">
        <v>-14.52</v>
      </c>
      <c r="P1565" s="95">
        <v>-0.68</v>
      </c>
      <c r="Q1565" s="95">
        <v>0.87</v>
      </c>
      <c r="R1565" s="95">
        <v>6.58</v>
      </c>
      <c r="S1565" s="95">
        <v>2.59</v>
      </c>
      <c r="T1565" s="95">
        <v>13.05</v>
      </c>
      <c r="U1565" s="95">
        <v>0.39</v>
      </c>
      <c r="V1565" s="95">
        <v>0.61</v>
      </c>
      <c r="W1565" s="95">
        <v>0.49</v>
      </c>
      <c r="X1565" s="95">
        <v>8.92</v>
      </c>
      <c r="Y1565" s="95">
        <v>3.55</v>
      </c>
      <c r="Z1565" s="74" t="s">
        <v>1111</v>
      </c>
      <c r="AA1565" s="95">
        <v>4.51</v>
      </c>
      <c r="AB1565" s="95">
        <v>0.3</v>
      </c>
      <c r="AC1565" s="74" t="s">
        <v>1111</v>
      </c>
      <c r="AD1565" s="95">
        <v>12787978640</v>
      </c>
    </row>
    <row r="1566" spans="1:30" x14ac:dyDescent="0.2">
      <c r="A1566" s="74" t="s">
        <v>2674</v>
      </c>
      <c r="B1566" s="95">
        <v>2.1</v>
      </c>
      <c r="C1566" s="95">
        <v>15.43</v>
      </c>
      <c r="D1566" s="95">
        <v>-12.44</v>
      </c>
      <c r="E1566" s="95">
        <v>0.44</v>
      </c>
      <c r="F1566" s="95">
        <v>0.26</v>
      </c>
      <c r="G1566" s="95">
        <v>41.41</v>
      </c>
      <c r="H1566" s="95">
        <v>-4.91</v>
      </c>
      <c r="I1566" s="95">
        <v>-6.95</v>
      </c>
      <c r="J1566" s="95">
        <v>-17.61</v>
      </c>
      <c r="K1566" s="95">
        <v>-13.28</v>
      </c>
      <c r="L1566" s="95">
        <v>4.25</v>
      </c>
      <c r="M1566" s="95">
        <v>-0.11</v>
      </c>
      <c r="N1566" s="95">
        <v>0.87</v>
      </c>
      <c r="O1566" s="95">
        <v>1.34</v>
      </c>
      <c r="P1566" s="95">
        <v>-0.37</v>
      </c>
      <c r="Q1566" s="95">
        <v>2.89</v>
      </c>
      <c r="R1566" s="95">
        <v>-3.52</v>
      </c>
      <c r="S1566" s="95">
        <v>-2.09</v>
      </c>
      <c r="T1566" s="95">
        <v>-4.09</v>
      </c>
      <c r="U1566" s="95">
        <v>0.59</v>
      </c>
      <c r="V1566" s="95">
        <v>0.41</v>
      </c>
      <c r="W1566" s="95">
        <v>0.3</v>
      </c>
      <c r="X1566" s="95">
        <v>-0.09</v>
      </c>
      <c r="Y1566" s="95"/>
      <c r="Z1566" s="74" t="s">
        <v>1111</v>
      </c>
      <c r="AA1566" s="95">
        <v>4.79</v>
      </c>
      <c r="AB1566" s="95">
        <v>-0.17</v>
      </c>
      <c r="AC1566" s="74" t="s">
        <v>1111</v>
      </c>
      <c r="AD1566" s="95">
        <v>2891161999</v>
      </c>
    </row>
    <row r="1567" spans="1:30" x14ac:dyDescent="0.2">
      <c r="A1567" s="74" t="s">
        <v>2675</v>
      </c>
      <c r="B1567" s="95">
        <v>7.58</v>
      </c>
      <c r="C1567" s="95">
        <v>4.96</v>
      </c>
      <c r="D1567" s="95">
        <v>-20.12</v>
      </c>
      <c r="E1567" s="95">
        <v>2.77</v>
      </c>
      <c r="F1567" s="95">
        <v>0.43</v>
      </c>
      <c r="G1567" s="95">
        <v>25.97</v>
      </c>
      <c r="H1567" s="95">
        <v>1.85</v>
      </c>
      <c r="I1567" s="95">
        <v>-3.34</v>
      </c>
      <c r="J1567" s="95">
        <v>36.369999999999997</v>
      </c>
      <c r="K1567" s="95">
        <v>78.84</v>
      </c>
      <c r="L1567" s="95">
        <v>42.47</v>
      </c>
      <c r="M1567" s="95">
        <v>3.24</v>
      </c>
      <c r="N1567" s="95">
        <v>0.67</v>
      </c>
      <c r="O1567" s="95">
        <v>-31.51</v>
      </c>
      <c r="P1567" s="95">
        <v>-0.48</v>
      </c>
      <c r="Q1567" s="95">
        <v>0.89</v>
      </c>
      <c r="R1567" s="95">
        <v>-13.77</v>
      </c>
      <c r="S1567" s="95">
        <v>-2.13</v>
      </c>
      <c r="T1567" s="95">
        <v>-1.2</v>
      </c>
      <c r="U1567" s="95">
        <v>0.15</v>
      </c>
      <c r="V1567" s="95">
        <v>0.85</v>
      </c>
      <c r="W1567" s="95">
        <v>0.64</v>
      </c>
      <c r="X1567" s="95">
        <v>-2.64</v>
      </c>
      <c r="Y1567" s="95"/>
      <c r="Z1567" s="74" t="s">
        <v>1111</v>
      </c>
      <c r="AA1567" s="95">
        <v>2.74</v>
      </c>
      <c r="AB1567" s="95">
        <v>-0.38</v>
      </c>
      <c r="AC1567" s="74" t="s">
        <v>1111</v>
      </c>
      <c r="AD1567" s="95">
        <v>3698718608</v>
      </c>
    </row>
    <row r="1568" spans="1:30" x14ac:dyDescent="0.2">
      <c r="A1568" s="74" t="s">
        <v>2676</v>
      </c>
      <c r="B1568" s="95">
        <v>5.09</v>
      </c>
      <c r="C1568" s="95"/>
      <c r="D1568" s="95">
        <v>-10.57</v>
      </c>
      <c r="E1568" s="95">
        <v>1.03</v>
      </c>
      <c r="F1568" s="95">
        <v>0.98</v>
      </c>
      <c r="G1568" s="95"/>
      <c r="H1568" s="95"/>
      <c r="I1568" s="95"/>
      <c r="J1568" s="95">
        <v>-10.45</v>
      </c>
      <c r="K1568" s="95">
        <v>-0.39</v>
      </c>
      <c r="L1568" s="95">
        <v>10.25</v>
      </c>
      <c r="M1568" s="95">
        <v>-1.01</v>
      </c>
      <c r="N1568" s="95"/>
      <c r="O1568" s="95">
        <v>1.06</v>
      </c>
      <c r="P1568" s="95">
        <v>-39.549999999999997</v>
      </c>
      <c r="Q1568" s="95">
        <v>20.29</v>
      </c>
      <c r="R1568" s="95">
        <v>-9.7899999999999991</v>
      </c>
      <c r="S1568" s="95">
        <v>-9.27</v>
      </c>
      <c r="T1568" s="95">
        <v>-9.9</v>
      </c>
      <c r="U1568" s="95">
        <v>0.95</v>
      </c>
      <c r="V1568" s="95">
        <v>0.05</v>
      </c>
      <c r="W1568" s="95">
        <v>0</v>
      </c>
      <c r="X1568" s="95"/>
      <c r="Y1568" s="95"/>
      <c r="Z1568" s="74" t="s">
        <v>1111</v>
      </c>
      <c r="AA1568" s="95">
        <v>4.92</v>
      </c>
      <c r="AB1568" s="95">
        <v>-0.48</v>
      </c>
      <c r="AC1568" s="74" t="s">
        <v>1111</v>
      </c>
      <c r="AD1568" s="95">
        <v>94951990</v>
      </c>
    </row>
    <row r="1569" spans="1:30" x14ac:dyDescent="0.2">
      <c r="A1569" s="74" t="s">
        <v>2677</v>
      </c>
      <c r="B1569" s="95">
        <v>4.4000000000000004</v>
      </c>
      <c r="C1569" s="95"/>
      <c r="D1569" s="95">
        <v>-6.61</v>
      </c>
      <c r="E1569" s="95">
        <v>1.38</v>
      </c>
      <c r="F1569" s="95">
        <v>1.25</v>
      </c>
      <c r="G1569" s="95"/>
      <c r="H1569" s="95"/>
      <c r="I1569" s="95"/>
      <c r="J1569" s="95">
        <v>-6.7</v>
      </c>
      <c r="K1569" s="95">
        <v>-6.43</v>
      </c>
      <c r="L1569" s="95">
        <v>0.28000000000000003</v>
      </c>
      <c r="M1569" s="95">
        <v>-0.06</v>
      </c>
      <c r="N1569" s="95"/>
      <c r="O1569" s="95">
        <v>16.13</v>
      </c>
      <c r="P1569" s="95">
        <v>-1.36</v>
      </c>
      <c r="Q1569" s="95">
        <v>12.76</v>
      </c>
      <c r="R1569" s="95">
        <v>-20.8</v>
      </c>
      <c r="S1569" s="95">
        <v>-18.87</v>
      </c>
      <c r="T1569" s="95">
        <v>-19.829999999999998</v>
      </c>
      <c r="U1569" s="95">
        <v>0.91</v>
      </c>
      <c r="V1569" s="95">
        <v>0.09</v>
      </c>
      <c r="W1569" s="95">
        <v>0</v>
      </c>
      <c r="X1569" s="95"/>
      <c r="Y1569" s="95"/>
      <c r="Z1569" s="74" t="s">
        <v>1111</v>
      </c>
      <c r="AA1569" s="95">
        <v>3.2</v>
      </c>
      <c r="AB1569" s="95">
        <v>-0.67</v>
      </c>
      <c r="AC1569" s="74" t="s">
        <v>1111</v>
      </c>
      <c r="AD1569" s="95">
        <v>229766680</v>
      </c>
    </row>
    <row r="1570" spans="1:30" x14ac:dyDescent="0.2">
      <c r="A1570" s="74" t="s">
        <v>2678</v>
      </c>
      <c r="B1570" s="95">
        <v>9.84</v>
      </c>
      <c r="C1570" s="95"/>
      <c r="D1570" s="95">
        <v>342.54</v>
      </c>
      <c r="E1570" s="95">
        <v>-50.75</v>
      </c>
      <c r="F1570" s="95">
        <v>1.05</v>
      </c>
      <c r="G1570" s="95"/>
      <c r="H1570" s="95"/>
      <c r="I1570" s="95"/>
      <c r="J1570" s="95">
        <v>342.54</v>
      </c>
      <c r="K1570" s="95">
        <v>342.53</v>
      </c>
      <c r="L1570" s="95">
        <v>-0.01</v>
      </c>
      <c r="M1570" s="95"/>
      <c r="N1570" s="95"/>
      <c r="O1570" s="95">
        <v>11198.42</v>
      </c>
      <c r="P1570" s="95">
        <v>-1.05</v>
      </c>
      <c r="Q1570" s="95">
        <v>1.0900000000000001</v>
      </c>
      <c r="R1570" s="95">
        <v>-14.82</v>
      </c>
      <c r="S1570" s="95">
        <v>0.31</v>
      </c>
      <c r="T1570" s="95">
        <v>-15.13</v>
      </c>
      <c r="U1570" s="95">
        <v>-0.02</v>
      </c>
      <c r="V1570" s="95">
        <v>0.02</v>
      </c>
      <c r="W1570" s="95">
        <v>0</v>
      </c>
      <c r="X1570" s="95"/>
      <c r="Y1570" s="95"/>
      <c r="Z1570" s="74" t="s">
        <v>1111</v>
      </c>
      <c r="AA1570" s="95">
        <v>-0.19</v>
      </c>
      <c r="AB1570" s="95">
        <v>0.03</v>
      </c>
      <c r="AC1570" s="74" t="s">
        <v>1111</v>
      </c>
      <c r="AD1570" s="95">
        <v>436738560</v>
      </c>
    </row>
    <row r="1571" spans="1:30" x14ac:dyDescent="0.2">
      <c r="A1571" s="74" t="s">
        <v>2679</v>
      </c>
      <c r="B1571" s="95">
        <v>128.1</v>
      </c>
      <c r="C1571" s="95"/>
      <c r="D1571" s="95">
        <v>104.2</v>
      </c>
      <c r="E1571" s="95">
        <v>26.68</v>
      </c>
      <c r="F1571" s="95">
        <v>7.75</v>
      </c>
      <c r="G1571" s="95">
        <v>41.57</v>
      </c>
      <c r="H1571" s="95">
        <v>14.59</v>
      </c>
      <c r="I1571" s="95">
        <v>13.44</v>
      </c>
      <c r="J1571" s="95">
        <v>95.96</v>
      </c>
      <c r="K1571" s="95">
        <v>94.14</v>
      </c>
      <c r="L1571" s="95">
        <v>-2.04</v>
      </c>
      <c r="M1571" s="95">
        <v>-0.56999999999999995</v>
      </c>
      <c r="N1571" s="95">
        <v>14</v>
      </c>
      <c r="O1571" s="95">
        <v>12.57</v>
      </c>
      <c r="P1571" s="95">
        <v>-37.4</v>
      </c>
      <c r="Q1571" s="95">
        <v>4.49</v>
      </c>
      <c r="R1571" s="95">
        <v>25.6</v>
      </c>
      <c r="S1571" s="95">
        <v>7.44</v>
      </c>
      <c r="T1571" s="95">
        <v>9.32</v>
      </c>
      <c r="U1571" s="95">
        <v>0.28999999999999998</v>
      </c>
      <c r="V1571" s="95">
        <v>0.71</v>
      </c>
      <c r="W1571" s="95">
        <v>0.55000000000000004</v>
      </c>
      <c r="X1571" s="95">
        <v>16.739999999999998</v>
      </c>
      <c r="Y1571" s="95"/>
      <c r="Z1571" s="74" t="s">
        <v>1111</v>
      </c>
      <c r="AA1571" s="95">
        <v>4.8</v>
      </c>
      <c r="AB1571" s="95">
        <v>1.23</v>
      </c>
      <c r="AC1571" s="74" t="s">
        <v>1111</v>
      </c>
      <c r="AD1571" s="95">
        <v>17322752160</v>
      </c>
    </row>
    <row r="1572" spans="1:30" x14ac:dyDescent="0.2">
      <c r="A1572" s="74" t="s">
        <v>2680</v>
      </c>
      <c r="B1572" s="95">
        <v>39.36</v>
      </c>
      <c r="C1572" s="95">
        <v>3.05</v>
      </c>
      <c r="D1572" s="95">
        <v>17.600000000000001</v>
      </c>
      <c r="E1572" s="95">
        <v>7.36</v>
      </c>
      <c r="F1572" s="95">
        <v>0.52</v>
      </c>
      <c r="G1572" s="95">
        <v>38.44</v>
      </c>
      <c r="H1572" s="95">
        <v>10.46</v>
      </c>
      <c r="I1572" s="95">
        <v>4.92</v>
      </c>
      <c r="J1572" s="95">
        <v>8.2899999999999991</v>
      </c>
      <c r="K1572" s="95">
        <v>18.46</v>
      </c>
      <c r="L1572" s="95">
        <v>10.17</v>
      </c>
      <c r="M1572" s="95">
        <v>9.0399999999999991</v>
      </c>
      <c r="N1572" s="95">
        <v>0.87</v>
      </c>
      <c r="O1572" s="95">
        <v>5.31</v>
      </c>
      <c r="P1572" s="95">
        <v>-0.73</v>
      </c>
      <c r="Q1572" s="95">
        <v>1.52</v>
      </c>
      <c r="R1572" s="95">
        <v>41.83</v>
      </c>
      <c r="S1572" s="95">
        <v>2.97</v>
      </c>
      <c r="T1572" s="95">
        <v>8.1199999999999992</v>
      </c>
      <c r="U1572" s="95">
        <v>7.0000000000000007E-2</v>
      </c>
      <c r="V1572" s="95">
        <v>0.93</v>
      </c>
      <c r="W1572" s="95">
        <v>0.6</v>
      </c>
      <c r="X1572" s="95">
        <v>13.08</v>
      </c>
      <c r="Y1572" s="95">
        <v>4.7300000000000004</v>
      </c>
      <c r="Z1572" s="74" t="s">
        <v>1111</v>
      </c>
      <c r="AA1572" s="95">
        <v>5.35</v>
      </c>
      <c r="AB1572" s="95">
        <v>2.2400000000000002</v>
      </c>
      <c r="AC1572" s="74" t="s">
        <v>1111</v>
      </c>
      <c r="AD1572" s="95">
        <v>2619160032</v>
      </c>
    </row>
    <row r="1573" spans="1:30" x14ac:dyDescent="0.2">
      <c r="A1573" s="74" t="s">
        <v>2681</v>
      </c>
      <c r="B1573" s="95">
        <v>75.930000000000007</v>
      </c>
      <c r="C1573" s="95">
        <v>0.92</v>
      </c>
      <c r="D1573" s="95">
        <v>20.91</v>
      </c>
      <c r="E1573" s="95">
        <v>2.0299999999999998</v>
      </c>
      <c r="F1573" s="95">
        <v>0.92</v>
      </c>
      <c r="G1573" s="95">
        <v>24.53</v>
      </c>
      <c r="H1573" s="95">
        <v>7.28</v>
      </c>
      <c r="I1573" s="95">
        <v>4.93</v>
      </c>
      <c r="J1573" s="95">
        <v>14.16</v>
      </c>
      <c r="K1573" s="95">
        <v>16.89</v>
      </c>
      <c r="L1573" s="95">
        <v>2.73</v>
      </c>
      <c r="M1573" s="95">
        <v>0.39</v>
      </c>
      <c r="N1573" s="95">
        <v>1.03</v>
      </c>
      <c r="O1573" s="95">
        <v>2.9</v>
      </c>
      <c r="P1573" s="95">
        <v>-1.79</v>
      </c>
      <c r="Q1573" s="95">
        <v>2.81</v>
      </c>
      <c r="R1573" s="95">
        <v>9.7100000000000009</v>
      </c>
      <c r="S1573" s="95">
        <v>4.38</v>
      </c>
      <c r="T1573" s="95">
        <v>7.57</v>
      </c>
      <c r="U1573" s="95">
        <v>0.45</v>
      </c>
      <c r="V1573" s="95">
        <v>0.55000000000000004</v>
      </c>
      <c r="W1573" s="95">
        <v>0.89</v>
      </c>
      <c r="X1573" s="95">
        <v>5.15</v>
      </c>
      <c r="Y1573" s="95">
        <v>1.04</v>
      </c>
      <c r="Z1573" s="74" t="s">
        <v>1111</v>
      </c>
      <c r="AA1573" s="95">
        <v>37.42</v>
      </c>
      <c r="AB1573" s="95">
        <v>3.63</v>
      </c>
      <c r="AC1573" s="74" t="s">
        <v>1111</v>
      </c>
      <c r="AD1573" s="95">
        <v>3180806409</v>
      </c>
    </row>
    <row r="1574" spans="1:30" x14ac:dyDescent="0.2">
      <c r="A1574" s="74" t="s">
        <v>2682</v>
      </c>
      <c r="B1574" s="95">
        <v>77</v>
      </c>
      <c r="C1574" s="95">
        <v>0.34</v>
      </c>
      <c r="D1574" s="95">
        <v>22.13</v>
      </c>
      <c r="E1574" s="95">
        <v>4.3499999999999996</v>
      </c>
      <c r="F1574" s="95">
        <v>1.51</v>
      </c>
      <c r="G1574" s="95">
        <v>17.5</v>
      </c>
      <c r="H1574" s="95">
        <v>9.91</v>
      </c>
      <c r="I1574" s="95">
        <v>7.5</v>
      </c>
      <c r="J1574" s="95">
        <v>16.75</v>
      </c>
      <c r="K1574" s="95">
        <v>16.07</v>
      </c>
      <c r="L1574" s="95">
        <v>-0.68</v>
      </c>
      <c r="M1574" s="95">
        <v>-0.18</v>
      </c>
      <c r="N1574" s="95">
        <v>1.66</v>
      </c>
      <c r="O1574" s="95">
        <v>23</v>
      </c>
      <c r="P1574" s="95">
        <v>-1.98</v>
      </c>
      <c r="Q1574" s="95">
        <v>1.38</v>
      </c>
      <c r="R1574" s="95">
        <v>19.63</v>
      </c>
      <c r="S1574" s="95">
        <v>6.83</v>
      </c>
      <c r="T1574" s="95">
        <v>17.940000000000001</v>
      </c>
      <c r="U1574" s="95">
        <v>0.35</v>
      </c>
      <c r="V1574" s="95">
        <v>0.65</v>
      </c>
      <c r="W1574" s="95">
        <v>0.91</v>
      </c>
      <c r="X1574" s="95">
        <v>12.36</v>
      </c>
      <c r="Y1574" s="95">
        <v>25.19</v>
      </c>
      <c r="Z1574" s="74" t="s">
        <v>1111</v>
      </c>
      <c r="AA1574" s="95">
        <v>17.72</v>
      </c>
      <c r="AB1574" s="95">
        <v>3.48</v>
      </c>
      <c r="AC1574" s="74" t="s">
        <v>1111</v>
      </c>
      <c r="AD1574" s="95">
        <v>4254619600</v>
      </c>
    </row>
    <row r="1575" spans="1:30" x14ac:dyDescent="0.2">
      <c r="A1575" s="74" t="s">
        <v>2683</v>
      </c>
      <c r="B1575" s="95">
        <v>58.41</v>
      </c>
      <c r="C1575" s="95"/>
      <c r="D1575" s="95">
        <v>-15.03</v>
      </c>
      <c r="E1575" s="95">
        <v>2.97</v>
      </c>
      <c r="F1575" s="95">
        <v>2.71</v>
      </c>
      <c r="G1575" s="95">
        <v>100</v>
      </c>
      <c r="H1575" s="95">
        <v>-110.82</v>
      </c>
      <c r="I1575" s="95">
        <v>-81.38</v>
      </c>
      <c r="J1575" s="95">
        <v>-11.04</v>
      </c>
      <c r="K1575" s="95">
        <v>-8.77</v>
      </c>
      <c r="L1575" s="95">
        <v>2.27</v>
      </c>
      <c r="M1575" s="95">
        <v>-0.61</v>
      </c>
      <c r="N1575" s="95">
        <v>12.23</v>
      </c>
      <c r="O1575" s="95">
        <v>4.2</v>
      </c>
      <c r="P1575" s="95">
        <v>-9.91</v>
      </c>
      <c r="Q1575" s="95">
        <v>8.82</v>
      </c>
      <c r="R1575" s="95">
        <v>-19.78</v>
      </c>
      <c r="S1575" s="95">
        <v>-18</v>
      </c>
      <c r="T1575" s="95">
        <v>-34.090000000000003</v>
      </c>
      <c r="U1575" s="95">
        <v>0.91</v>
      </c>
      <c r="V1575" s="95">
        <v>0.09</v>
      </c>
      <c r="W1575" s="95">
        <v>0.22</v>
      </c>
      <c r="X1575" s="95">
        <v>1.92</v>
      </c>
      <c r="Y1575" s="95"/>
      <c r="Z1575" s="74" t="s">
        <v>1111</v>
      </c>
      <c r="AA1575" s="95">
        <v>19.649999999999999</v>
      </c>
      <c r="AB1575" s="95">
        <v>-3.89</v>
      </c>
      <c r="AC1575" s="74" t="s">
        <v>1111</v>
      </c>
      <c r="AD1575" s="95">
        <v>1187171568</v>
      </c>
    </row>
    <row r="1576" spans="1:30" x14ac:dyDescent="0.2">
      <c r="A1576" s="74" t="s">
        <v>2684</v>
      </c>
      <c r="B1576" s="95">
        <v>122.85</v>
      </c>
      <c r="C1576" s="95">
        <v>0.26</v>
      </c>
      <c r="D1576" s="95">
        <v>49.06</v>
      </c>
      <c r="E1576" s="95">
        <v>10.99</v>
      </c>
      <c r="F1576" s="95">
        <v>5.8</v>
      </c>
      <c r="G1576" s="95">
        <v>45.96</v>
      </c>
      <c r="H1576" s="95">
        <v>23.05</v>
      </c>
      <c r="I1576" s="95">
        <v>16.29</v>
      </c>
      <c r="J1576" s="95">
        <v>34.67</v>
      </c>
      <c r="K1576" s="95">
        <v>35.79</v>
      </c>
      <c r="L1576" s="95">
        <v>1.1100000000000001</v>
      </c>
      <c r="M1576" s="95">
        <v>0.35</v>
      </c>
      <c r="N1576" s="95">
        <v>7.99</v>
      </c>
      <c r="O1576" s="95">
        <v>18.52</v>
      </c>
      <c r="P1576" s="95">
        <v>-9.7200000000000006</v>
      </c>
      <c r="Q1576" s="95">
        <v>4.45</v>
      </c>
      <c r="R1576" s="95">
        <v>22.4</v>
      </c>
      <c r="S1576" s="95">
        <v>11.81</v>
      </c>
      <c r="T1576" s="95">
        <v>16.91</v>
      </c>
      <c r="U1576" s="95">
        <v>0.53</v>
      </c>
      <c r="V1576" s="95">
        <v>0.47</v>
      </c>
      <c r="W1576" s="95">
        <v>0.73</v>
      </c>
      <c r="X1576" s="95">
        <v>11.45</v>
      </c>
      <c r="Y1576" s="95">
        <v>29.72</v>
      </c>
      <c r="Z1576" s="74" t="s">
        <v>1111</v>
      </c>
      <c r="AA1576" s="95">
        <v>11.18</v>
      </c>
      <c r="AB1576" s="95">
        <v>2.5</v>
      </c>
      <c r="AC1576" s="74" t="s">
        <v>1111</v>
      </c>
      <c r="AD1576" s="95">
        <v>16647968610</v>
      </c>
    </row>
    <row r="1577" spans="1:30" x14ac:dyDescent="0.2">
      <c r="A1577" s="74" t="s">
        <v>2685</v>
      </c>
      <c r="B1577" s="95">
        <v>2.3199999999999998</v>
      </c>
      <c r="C1577" s="95"/>
      <c r="D1577" s="95">
        <v>-3.61</v>
      </c>
      <c r="E1577" s="95">
        <v>2.64</v>
      </c>
      <c r="F1577" s="95">
        <v>2.31</v>
      </c>
      <c r="G1577" s="95">
        <v>52.14</v>
      </c>
      <c r="H1577" s="95">
        <v>-1810.06</v>
      </c>
      <c r="I1577" s="95">
        <v>-3448.23</v>
      </c>
      <c r="J1577" s="95">
        <v>-6.87</v>
      </c>
      <c r="K1577" s="95">
        <v>-4.0999999999999996</v>
      </c>
      <c r="L1577" s="95">
        <v>2.77</v>
      </c>
      <c r="M1577" s="95">
        <v>-1.06</v>
      </c>
      <c r="N1577" s="95">
        <v>124.36</v>
      </c>
      <c r="O1577" s="95">
        <v>2.72</v>
      </c>
      <c r="P1577" s="95">
        <v>-64.58</v>
      </c>
      <c r="Q1577" s="95">
        <v>8.33</v>
      </c>
      <c r="R1577" s="95">
        <v>-73.150000000000006</v>
      </c>
      <c r="S1577" s="95">
        <v>-63.99</v>
      </c>
      <c r="T1577" s="95">
        <v>-38.700000000000003</v>
      </c>
      <c r="U1577" s="95">
        <v>0.87</v>
      </c>
      <c r="V1577" s="95">
        <v>0.13</v>
      </c>
      <c r="W1577" s="95">
        <v>0.02</v>
      </c>
      <c r="X1577" s="95"/>
      <c r="Y1577" s="95"/>
      <c r="Z1577" s="74" t="s">
        <v>1111</v>
      </c>
      <c r="AA1577" s="95">
        <v>0.88</v>
      </c>
      <c r="AB1577" s="95">
        <v>-0.64</v>
      </c>
      <c r="AC1577" s="74" t="s">
        <v>1111</v>
      </c>
      <c r="AD1577" s="95">
        <v>66779808</v>
      </c>
    </row>
    <row r="1578" spans="1:30" x14ac:dyDescent="0.2">
      <c r="A1578" s="74" t="s">
        <v>2686</v>
      </c>
      <c r="B1578" s="95">
        <v>0.28999999999999998</v>
      </c>
      <c r="C1578" s="95"/>
      <c r="D1578" s="95">
        <v>-0.45</v>
      </c>
      <c r="E1578" s="95">
        <v>0.33</v>
      </c>
      <c r="F1578" s="95">
        <v>0.28999999999999998</v>
      </c>
      <c r="G1578" s="95">
        <v>52.14</v>
      </c>
      <c r="H1578" s="95">
        <v>-1810.06</v>
      </c>
      <c r="I1578" s="95">
        <v>-3448.23</v>
      </c>
      <c r="J1578" s="95">
        <v>-0.86</v>
      </c>
      <c r="K1578" s="95">
        <v>-4.0999999999999996</v>
      </c>
      <c r="L1578" s="95">
        <v>2.77</v>
      </c>
      <c r="M1578" s="95">
        <v>-1.06</v>
      </c>
      <c r="N1578" s="95">
        <v>15.54</v>
      </c>
      <c r="O1578" s="95">
        <v>0.34</v>
      </c>
      <c r="P1578" s="95">
        <v>-8.07</v>
      </c>
      <c r="Q1578" s="95">
        <v>8.33</v>
      </c>
      <c r="R1578" s="95">
        <v>-73.150000000000006</v>
      </c>
      <c r="S1578" s="95">
        <v>-63.99</v>
      </c>
      <c r="T1578" s="95">
        <v>-38.700000000000003</v>
      </c>
      <c r="U1578" s="95">
        <v>0.87</v>
      </c>
      <c r="V1578" s="95">
        <v>0.13</v>
      </c>
      <c r="W1578" s="95">
        <v>0.02</v>
      </c>
      <c r="X1578" s="95"/>
      <c r="Y1578" s="95"/>
      <c r="Z1578" s="74" t="s">
        <v>1111</v>
      </c>
      <c r="AA1578" s="95">
        <v>0.88</v>
      </c>
      <c r="AB1578" s="95">
        <v>-0.64</v>
      </c>
      <c r="AC1578" s="74" t="s">
        <v>1111</v>
      </c>
      <c r="AD1578" s="95">
        <v>66779808</v>
      </c>
    </row>
    <row r="1579" spans="1:30" x14ac:dyDescent="0.2">
      <c r="A1579" s="74" t="s">
        <v>2687</v>
      </c>
      <c r="B1579" s="95">
        <v>72.22</v>
      </c>
      <c r="C1579" s="95"/>
      <c r="D1579" s="95">
        <v>153.88999999999999</v>
      </c>
      <c r="E1579" s="95">
        <v>4.18</v>
      </c>
      <c r="F1579" s="95">
        <v>1.78</v>
      </c>
      <c r="G1579" s="95">
        <v>65.790000000000006</v>
      </c>
      <c r="H1579" s="95">
        <v>5.4</v>
      </c>
      <c r="I1579" s="95">
        <v>2.27</v>
      </c>
      <c r="J1579" s="95">
        <v>64.66</v>
      </c>
      <c r="K1579" s="95">
        <v>72.09</v>
      </c>
      <c r="L1579" s="95">
        <v>7.44</v>
      </c>
      <c r="M1579" s="95">
        <v>0.48</v>
      </c>
      <c r="N1579" s="95">
        <v>3.49</v>
      </c>
      <c r="O1579" s="95">
        <v>14.09</v>
      </c>
      <c r="P1579" s="95">
        <v>-2.37</v>
      </c>
      <c r="Q1579" s="95">
        <v>2.04</v>
      </c>
      <c r="R1579" s="95">
        <v>2.72</v>
      </c>
      <c r="S1579" s="95">
        <v>1.1599999999999999</v>
      </c>
      <c r="T1579" s="95">
        <v>3.19</v>
      </c>
      <c r="U1579" s="95">
        <v>0.43</v>
      </c>
      <c r="V1579" s="95">
        <v>0.56999999999999995</v>
      </c>
      <c r="W1579" s="95">
        <v>0.51</v>
      </c>
      <c r="X1579" s="95">
        <v>18.850000000000001</v>
      </c>
      <c r="Y1579" s="95"/>
      <c r="Z1579" s="74" t="s">
        <v>1111</v>
      </c>
      <c r="AA1579" s="95">
        <v>17.28</v>
      </c>
      <c r="AB1579" s="95">
        <v>0.47</v>
      </c>
      <c r="AC1579" s="74" t="s">
        <v>1111</v>
      </c>
      <c r="AD1579" s="95">
        <v>3946411346</v>
      </c>
    </row>
    <row r="1580" spans="1:30" x14ac:dyDescent="0.2">
      <c r="A1580" s="74" t="s">
        <v>2688</v>
      </c>
      <c r="B1580" s="95">
        <v>40.68</v>
      </c>
      <c r="C1580" s="95"/>
      <c r="D1580" s="95">
        <v>3.38</v>
      </c>
      <c r="E1580" s="95">
        <v>1.31</v>
      </c>
      <c r="F1580" s="95">
        <v>0.6</v>
      </c>
      <c r="G1580" s="95">
        <v>100</v>
      </c>
      <c r="H1580" s="95">
        <v>62.58</v>
      </c>
      <c r="I1580" s="95">
        <v>44.39</v>
      </c>
      <c r="J1580" s="95">
        <v>2.4</v>
      </c>
      <c r="K1580" s="95">
        <v>3.67</v>
      </c>
      <c r="L1580" s="95">
        <v>1.27</v>
      </c>
      <c r="M1580" s="95">
        <v>0.69</v>
      </c>
      <c r="N1580" s="95">
        <v>1.5</v>
      </c>
      <c r="O1580" s="95">
        <v>0.86</v>
      </c>
      <c r="P1580" s="95">
        <v>-3.05</v>
      </c>
      <c r="Q1580" s="95">
        <v>7.68</v>
      </c>
      <c r="R1580" s="95">
        <v>38.69</v>
      </c>
      <c r="S1580" s="95">
        <v>17.760000000000002</v>
      </c>
      <c r="T1580" s="95">
        <v>23.72</v>
      </c>
      <c r="U1580" s="95">
        <v>0.46</v>
      </c>
      <c r="V1580" s="95">
        <v>0.54</v>
      </c>
      <c r="W1580" s="95">
        <v>0.4</v>
      </c>
      <c r="X1580" s="95">
        <v>0.95</v>
      </c>
      <c r="Y1580" s="95">
        <v>53.74</v>
      </c>
      <c r="Z1580" s="74" t="s">
        <v>1111</v>
      </c>
      <c r="AA1580" s="95">
        <v>31.11</v>
      </c>
      <c r="AB1580" s="95">
        <v>12.04</v>
      </c>
      <c r="AC1580" s="74" t="s">
        <v>1111</v>
      </c>
      <c r="AD1580" s="95">
        <v>1481618484</v>
      </c>
    </row>
    <row r="1581" spans="1:30" x14ac:dyDescent="0.2">
      <c r="A1581" s="74" t="s">
        <v>2689</v>
      </c>
      <c r="B1581" s="95">
        <v>3.16</v>
      </c>
      <c r="C1581" s="95"/>
      <c r="D1581" s="95">
        <v>29.14</v>
      </c>
      <c r="E1581" s="95">
        <v>2.29</v>
      </c>
      <c r="F1581" s="95">
        <v>1.42</v>
      </c>
      <c r="G1581" s="95">
        <v>45.79</v>
      </c>
      <c r="H1581" s="95">
        <v>4.55</v>
      </c>
      <c r="I1581" s="95">
        <v>4.55</v>
      </c>
      <c r="J1581" s="95">
        <v>29.14</v>
      </c>
      <c r="K1581" s="95">
        <v>23.14</v>
      </c>
      <c r="L1581" s="95">
        <v>-6</v>
      </c>
      <c r="M1581" s="95">
        <v>-0.47</v>
      </c>
      <c r="N1581" s="95">
        <v>1.33</v>
      </c>
      <c r="O1581" s="95">
        <v>3.58</v>
      </c>
      <c r="P1581" s="95">
        <v>-3.63</v>
      </c>
      <c r="Q1581" s="95">
        <v>2.85</v>
      </c>
      <c r="R1581" s="95">
        <v>7.87</v>
      </c>
      <c r="S1581" s="95">
        <v>4.8600000000000003</v>
      </c>
      <c r="T1581" s="95">
        <v>7.36</v>
      </c>
      <c r="U1581" s="95">
        <v>0.62</v>
      </c>
      <c r="V1581" s="95">
        <v>0.38</v>
      </c>
      <c r="W1581" s="95">
        <v>1.07</v>
      </c>
      <c r="X1581" s="95">
        <v>2.75</v>
      </c>
      <c r="Y1581" s="95">
        <v>-29.52</v>
      </c>
      <c r="Z1581" s="74" t="s">
        <v>1111</v>
      </c>
      <c r="AA1581" s="95">
        <v>1.38</v>
      </c>
      <c r="AB1581" s="95">
        <v>0.11</v>
      </c>
      <c r="AC1581" s="74" t="s">
        <v>1111</v>
      </c>
      <c r="AD1581" s="95">
        <v>153170888</v>
      </c>
    </row>
    <row r="1582" spans="1:30" x14ac:dyDescent="0.2">
      <c r="A1582" s="74" t="s">
        <v>2690</v>
      </c>
      <c r="B1582" s="95">
        <v>102.31</v>
      </c>
      <c r="C1582" s="95">
        <v>4.87</v>
      </c>
      <c r="D1582" s="95">
        <v>19.84</v>
      </c>
      <c r="E1582" s="95">
        <v>2.75</v>
      </c>
      <c r="F1582" s="95">
        <v>1.61</v>
      </c>
      <c r="G1582" s="95">
        <v>84.38</v>
      </c>
      <c r="H1582" s="95">
        <v>26.05</v>
      </c>
      <c r="I1582" s="95">
        <v>19.38</v>
      </c>
      <c r="J1582" s="95">
        <v>14.76</v>
      </c>
      <c r="K1582" s="95">
        <v>15.02</v>
      </c>
      <c r="L1582" s="95">
        <v>0.26</v>
      </c>
      <c r="M1582" s="95">
        <v>0.05</v>
      </c>
      <c r="N1582" s="95">
        <v>3.85</v>
      </c>
      <c r="O1582" s="95">
        <v>15.49</v>
      </c>
      <c r="P1582" s="95">
        <v>-2.0099999999999998</v>
      </c>
      <c r="Q1582" s="95">
        <v>2.11</v>
      </c>
      <c r="R1582" s="95">
        <v>13.86</v>
      </c>
      <c r="S1582" s="95">
        <v>8.11</v>
      </c>
      <c r="T1582" s="95">
        <v>11.83</v>
      </c>
      <c r="U1582" s="95">
        <v>0.59</v>
      </c>
      <c r="V1582" s="95">
        <v>0.41</v>
      </c>
      <c r="W1582" s="95">
        <v>0.42</v>
      </c>
      <c r="X1582" s="95">
        <v>4.7300000000000004</v>
      </c>
      <c r="Y1582" s="95"/>
      <c r="Z1582" s="74" t="s">
        <v>1111</v>
      </c>
      <c r="AA1582" s="95">
        <v>37.200000000000003</v>
      </c>
      <c r="AB1582" s="95">
        <v>5.16</v>
      </c>
      <c r="AC1582" s="74" t="s">
        <v>1111</v>
      </c>
      <c r="AD1582" s="95">
        <v>59860557900</v>
      </c>
    </row>
    <row r="1583" spans="1:30" x14ac:dyDescent="0.2">
      <c r="A1583" s="74" t="s">
        <v>2691</v>
      </c>
      <c r="B1583" s="95">
        <v>5.46</v>
      </c>
      <c r="C1583" s="95"/>
      <c r="D1583" s="95">
        <v>-2.1800000000000002</v>
      </c>
      <c r="E1583" s="95">
        <v>3.12</v>
      </c>
      <c r="F1583" s="95">
        <v>1.41</v>
      </c>
      <c r="G1583" s="95">
        <v>59.13</v>
      </c>
      <c r="H1583" s="95">
        <v>-158.19</v>
      </c>
      <c r="I1583" s="95">
        <v>-162.78</v>
      </c>
      <c r="J1583" s="95">
        <v>-2.2400000000000002</v>
      </c>
      <c r="K1583" s="95">
        <v>-1.45</v>
      </c>
      <c r="L1583" s="95">
        <v>0.8</v>
      </c>
      <c r="M1583" s="95">
        <v>-1.1100000000000001</v>
      </c>
      <c r="N1583" s="95">
        <v>3.55</v>
      </c>
      <c r="O1583" s="95">
        <v>4.53</v>
      </c>
      <c r="P1583" s="95">
        <v>-3.95</v>
      </c>
      <c r="Q1583" s="95">
        <v>1.94</v>
      </c>
      <c r="R1583" s="95">
        <v>-143.04</v>
      </c>
      <c r="S1583" s="95">
        <v>-64.739999999999995</v>
      </c>
      <c r="T1583" s="95">
        <v>-139.16</v>
      </c>
      <c r="U1583" s="95">
        <v>0.45</v>
      </c>
      <c r="V1583" s="95">
        <v>0.55000000000000004</v>
      </c>
      <c r="W1583" s="95">
        <v>0.4</v>
      </c>
      <c r="X1583" s="95"/>
      <c r="Y1583" s="95"/>
      <c r="Z1583" s="74" t="s">
        <v>1111</v>
      </c>
      <c r="AA1583" s="95">
        <v>1.75</v>
      </c>
      <c r="AB1583" s="95">
        <v>-2.5099999999999998</v>
      </c>
      <c r="AC1583" s="74" t="s">
        <v>1111</v>
      </c>
      <c r="AD1583" s="95">
        <v>303450420</v>
      </c>
    </row>
    <row r="1584" spans="1:30" x14ac:dyDescent="0.2">
      <c r="A1584" s="74" t="s">
        <v>2692</v>
      </c>
      <c r="B1584" s="95">
        <v>4.59</v>
      </c>
      <c r="C1584" s="95"/>
      <c r="D1584" s="95">
        <v>-1.54</v>
      </c>
      <c r="E1584" s="95">
        <v>4.22</v>
      </c>
      <c r="F1584" s="95">
        <v>1.3</v>
      </c>
      <c r="G1584" s="95">
        <v>-1581.38</v>
      </c>
      <c r="H1584" s="95">
        <v>-5959.49</v>
      </c>
      <c r="I1584" s="95">
        <v>-9359.5400000000009</v>
      </c>
      <c r="J1584" s="95">
        <v>-2.41</v>
      </c>
      <c r="K1584" s="95">
        <v>-1.25</v>
      </c>
      <c r="L1584" s="95">
        <v>1.17</v>
      </c>
      <c r="M1584" s="95">
        <v>-2.04</v>
      </c>
      <c r="N1584" s="95">
        <v>143.88999999999999</v>
      </c>
      <c r="O1584" s="95">
        <v>1.66</v>
      </c>
      <c r="P1584" s="95">
        <v>-11.74</v>
      </c>
      <c r="Q1584" s="95">
        <v>8.1</v>
      </c>
      <c r="R1584" s="95">
        <v>-274.44</v>
      </c>
      <c r="S1584" s="95">
        <v>-84.35</v>
      </c>
      <c r="T1584" s="95">
        <v>-121.85</v>
      </c>
      <c r="U1584" s="95">
        <v>0.31</v>
      </c>
      <c r="V1584" s="95">
        <v>0.69</v>
      </c>
      <c r="W1584" s="95">
        <v>0.01</v>
      </c>
      <c r="X1584" s="95"/>
      <c r="Y1584" s="95"/>
      <c r="Z1584" s="74" t="s">
        <v>1111</v>
      </c>
      <c r="AA1584" s="95">
        <v>1.0900000000000001</v>
      </c>
      <c r="AB1584" s="95">
        <v>-2.99</v>
      </c>
      <c r="AC1584" s="74" t="s">
        <v>1111</v>
      </c>
      <c r="AD1584" s="95">
        <v>246477492</v>
      </c>
    </row>
    <row r="1585" spans="1:30" x14ac:dyDescent="0.2">
      <c r="A1585" s="74" t="s">
        <v>2693</v>
      </c>
      <c r="B1585" s="95">
        <v>1.65</v>
      </c>
      <c r="C1585" s="95"/>
      <c r="D1585" s="95">
        <v>-0.55000000000000004</v>
      </c>
      <c r="E1585" s="95">
        <v>1.52</v>
      </c>
      <c r="F1585" s="95">
        <v>0.47</v>
      </c>
      <c r="G1585" s="95">
        <v>-1581.38</v>
      </c>
      <c r="H1585" s="95">
        <v>-5959.49</v>
      </c>
      <c r="I1585" s="95">
        <v>-9359.5400000000009</v>
      </c>
      <c r="J1585" s="95">
        <v>-0.87</v>
      </c>
      <c r="K1585" s="95">
        <v>-1.25</v>
      </c>
      <c r="L1585" s="95">
        <v>1.17</v>
      </c>
      <c r="M1585" s="95">
        <v>-2.04</v>
      </c>
      <c r="N1585" s="95">
        <v>51.72</v>
      </c>
      <c r="O1585" s="95">
        <v>0.6</v>
      </c>
      <c r="P1585" s="95">
        <v>-4.22</v>
      </c>
      <c r="Q1585" s="95">
        <v>8.1</v>
      </c>
      <c r="R1585" s="95">
        <v>-274.44</v>
      </c>
      <c r="S1585" s="95">
        <v>-84.35</v>
      </c>
      <c r="T1585" s="95">
        <v>-121.85</v>
      </c>
      <c r="U1585" s="95">
        <v>0.31</v>
      </c>
      <c r="V1585" s="95">
        <v>0.69</v>
      </c>
      <c r="W1585" s="95">
        <v>0.01</v>
      </c>
      <c r="X1585" s="95"/>
      <c r="Y1585" s="95"/>
      <c r="Z1585" s="74" t="s">
        <v>1111</v>
      </c>
      <c r="AA1585" s="95">
        <v>1.0900000000000001</v>
      </c>
      <c r="AB1585" s="95">
        <v>-2.99</v>
      </c>
      <c r="AC1585" s="74" t="s">
        <v>1111</v>
      </c>
      <c r="AD1585" s="95">
        <v>246477492</v>
      </c>
    </row>
    <row r="1586" spans="1:30" x14ac:dyDescent="0.2">
      <c r="A1586" s="74" t="s">
        <v>2694</v>
      </c>
      <c r="B1586" s="95">
        <v>19.05</v>
      </c>
      <c r="C1586" s="95">
        <v>0.21</v>
      </c>
      <c r="D1586" s="95">
        <v>31.68</v>
      </c>
      <c r="E1586" s="95">
        <v>2.8</v>
      </c>
      <c r="F1586" s="95">
        <v>1.41</v>
      </c>
      <c r="G1586" s="95">
        <v>45.83</v>
      </c>
      <c r="H1586" s="95">
        <v>8.59</v>
      </c>
      <c r="I1586" s="95">
        <v>6.71</v>
      </c>
      <c r="J1586" s="95">
        <v>24.78</v>
      </c>
      <c r="K1586" s="95">
        <v>25.82</v>
      </c>
      <c r="L1586" s="95">
        <v>1.05</v>
      </c>
      <c r="M1586" s="95">
        <v>0.12</v>
      </c>
      <c r="N1586" s="95">
        <v>2.13</v>
      </c>
      <c r="O1586" s="95">
        <v>5.01</v>
      </c>
      <c r="P1586" s="95">
        <v>-2.5499999999999998</v>
      </c>
      <c r="Q1586" s="95">
        <v>2.74</v>
      </c>
      <c r="R1586" s="95">
        <v>8.85</v>
      </c>
      <c r="S1586" s="95">
        <v>4.46</v>
      </c>
      <c r="T1586" s="95">
        <v>7.37</v>
      </c>
      <c r="U1586" s="95">
        <v>0.5</v>
      </c>
      <c r="V1586" s="95">
        <v>0.5</v>
      </c>
      <c r="W1586" s="95">
        <v>0.66</v>
      </c>
      <c r="X1586" s="95">
        <v>-14.39</v>
      </c>
      <c r="Y1586" s="95"/>
      <c r="Z1586" s="74" t="s">
        <v>1111</v>
      </c>
      <c r="AA1586" s="95">
        <v>6.79</v>
      </c>
      <c r="AB1586" s="95">
        <v>0.6</v>
      </c>
      <c r="AC1586" s="74" t="s">
        <v>1111</v>
      </c>
      <c r="AD1586" s="95">
        <v>1149076950</v>
      </c>
    </row>
    <row r="1587" spans="1:30" x14ac:dyDescent="0.2">
      <c r="A1587" s="74" t="s">
        <v>2695</v>
      </c>
      <c r="B1587" s="95">
        <v>468.41</v>
      </c>
      <c r="C1587" s="95"/>
      <c r="D1587" s="95">
        <v>62.53</v>
      </c>
      <c r="E1587" s="95">
        <v>11.36</v>
      </c>
      <c r="F1587" s="95">
        <v>8.19</v>
      </c>
      <c r="G1587" s="95">
        <v>34.14</v>
      </c>
      <c r="H1587" s="95">
        <v>14.09</v>
      </c>
      <c r="I1587" s="95">
        <v>12.59</v>
      </c>
      <c r="J1587" s="95">
        <v>55.88</v>
      </c>
      <c r="K1587" s="95">
        <v>53.31</v>
      </c>
      <c r="L1587" s="95">
        <v>-2.61</v>
      </c>
      <c r="M1587" s="95">
        <v>-0.53</v>
      </c>
      <c r="N1587" s="95">
        <v>7.87</v>
      </c>
      <c r="O1587" s="95">
        <v>18.2</v>
      </c>
      <c r="P1587" s="95">
        <v>-23.1</v>
      </c>
      <c r="Q1587" s="95">
        <v>3.31</v>
      </c>
      <c r="R1587" s="95">
        <v>18.170000000000002</v>
      </c>
      <c r="S1587" s="95">
        <v>13.11</v>
      </c>
      <c r="T1587" s="95">
        <v>17.97</v>
      </c>
      <c r="U1587" s="95">
        <v>0.72</v>
      </c>
      <c r="V1587" s="95">
        <v>0.28000000000000003</v>
      </c>
      <c r="W1587" s="95">
        <v>1.04</v>
      </c>
      <c r="X1587" s="95">
        <v>23.81</v>
      </c>
      <c r="Y1587" s="95">
        <v>31.11</v>
      </c>
      <c r="Z1587" s="74" t="s">
        <v>1111</v>
      </c>
      <c r="AA1587" s="95">
        <v>41.24</v>
      </c>
      <c r="AB1587" s="95">
        <v>7.49</v>
      </c>
      <c r="AC1587" s="74" t="s">
        <v>1111</v>
      </c>
      <c r="AD1587" s="95">
        <v>26587312500</v>
      </c>
    </row>
    <row r="1588" spans="1:30" x14ac:dyDescent="0.2">
      <c r="A1588" s="74" t="s">
        <v>2696</v>
      </c>
      <c r="B1588" s="95">
        <v>56.44</v>
      </c>
      <c r="C1588" s="95"/>
      <c r="D1588" s="95">
        <v>-118.11</v>
      </c>
      <c r="E1588" s="95">
        <v>5.78</v>
      </c>
      <c r="F1588" s="95">
        <v>3.24</v>
      </c>
      <c r="G1588" s="95">
        <v>58.1</v>
      </c>
      <c r="H1588" s="95">
        <v>-3.26</v>
      </c>
      <c r="I1588" s="95">
        <v>-4.47</v>
      </c>
      <c r="J1588" s="95">
        <v>-162.16999999999999</v>
      </c>
      <c r="K1588" s="95">
        <v>-161.84</v>
      </c>
      <c r="L1588" s="95">
        <v>0.18</v>
      </c>
      <c r="M1588" s="95">
        <v>-0.01</v>
      </c>
      <c r="N1588" s="95">
        <v>5.28</v>
      </c>
      <c r="O1588" s="95">
        <v>28.23</v>
      </c>
      <c r="P1588" s="95">
        <v>-4.63</v>
      </c>
      <c r="Q1588" s="95">
        <v>1.61</v>
      </c>
      <c r="R1588" s="95">
        <v>-4.9000000000000004</v>
      </c>
      <c r="S1588" s="95">
        <v>-2.74</v>
      </c>
      <c r="T1588" s="95">
        <v>-2.97</v>
      </c>
      <c r="U1588" s="95">
        <v>0.56000000000000005</v>
      </c>
      <c r="V1588" s="95">
        <v>0.44</v>
      </c>
      <c r="W1588" s="95">
        <v>0.61</v>
      </c>
      <c r="X1588" s="95">
        <v>6.55</v>
      </c>
      <c r="Y1588" s="95"/>
      <c r="Z1588" s="74" t="s">
        <v>1111</v>
      </c>
      <c r="AA1588" s="95">
        <v>9.76</v>
      </c>
      <c r="AB1588" s="95">
        <v>-0.48</v>
      </c>
      <c r="AC1588" s="74" t="s">
        <v>1111</v>
      </c>
      <c r="AD1588" s="95">
        <v>2547333665</v>
      </c>
    </row>
    <row r="1589" spans="1:30" x14ac:dyDescent="0.2">
      <c r="A1589" s="74" t="s">
        <v>2697</v>
      </c>
      <c r="B1589" s="95">
        <v>47.89</v>
      </c>
      <c r="C1589" s="95">
        <v>1.25</v>
      </c>
      <c r="D1589" s="95">
        <v>22.26</v>
      </c>
      <c r="E1589" s="95">
        <v>1.64</v>
      </c>
      <c r="F1589" s="95">
        <v>0.71</v>
      </c>
      <c r="G1589" s="95">
        <v>45.52</v>
      </c>
      <c r="H1589" s="95">
        <v>10.25</v>
      </c>
      <c r="I1589" s="95">
        <v>5.61</v>
      </c>
      <c r="J1589" s="95">
        <v>12.17</v>
      </c>
      <c r="K1589" s="95">
        <v>15.83</v>
      </c>
      <c r="L1589" s="95">
        <v>3.65</v>
      </c>
      <c r="M1589" s="95">
        <v>0.49</v>
      </c>
      <c r="N1589" s="95">
        <v>1.25</v>
      </c>
      <c r="O1589" s="95">
        <v>4.3499999999999996</v>
      </c>
      <c r="P1589" s="95">
        <v>-1.03</v>
      </c>
      <c r="Q1589" s="95">
        <v>2.12</v>
      </c>
      <c r="R1589" s="95">
        <v>7.38</v>
      </c>
      <c r="S1589" s="95">
        <v>3.18</v>
      </c>
      <c r="T1589" s="95">
        <v>6.5</v>
      </c>
      <c r="U1589" s="95">
        <v>0.43</v>
      </c>
      <c r="V1589" s="95">
        <v>0.56999999999999995</v>
      </c>
      <c r="W1589" s="95">
        <v>0.56999999999999995</v>
      </c>
      <c r="X1589" s="95">
        <v>-2.44</v>
      </c>
      <c r="Y1589" s="95">
        <v>-8.1199999999999992</v>
      </c>
      <c r="Z1589" s="74" t="s">
        <v>1111</v>
      </c>
      <c r="AA1589" s="95">
        <v>29.14</v>
      </c>
      <c r="AB1589" s="95">
        <v>2.15</v>
      </c>
      <c r="AC1589" s="74" t="s">
        <v>1111</v>
      </c>
      <c r="AD1589" s="95">
        <v>2603870291</v>
      </c>
    </row>
    <row r="1590" spans="1:30" x14ac:dyDescent="0.2">
      <c r="A1590" s="74" t="s">
        <v>2698</v>
      </c>
      <c r="B1590" s="95">
        <v>23.65</v>
      </c>
      <c r="C1590" s="95">
        <v>7.61</v>
      </c>
      <c r="D1590" s="95">
        <v>13.09</v>
      </c>
      <c r="E1590" s="95"/>
      <c r="F1590" s="95">
        <v>0.77</v>
      </c>
      <c r="G1590" s="95">
        <v>13.93</v>
      </c>
      <c r="H1590" s="95">
        <v>14.84</v>
      </c>
      <c r="I1590" s="95">
        <v>10.81</v>
      </c>
      <c r="J1590" s="95">
        <v>9.5399999999999991</v>
      </c>
      <c r="K1590" s="95">
        <v>14.73</v>
      </c>
      <c r="L1590" s="95">
        <v>5.16</v>
      </c>
      <c r="M1590" s="95"/>
      <c r="N1590" s="95">
        <v>1.41</v>
      </c>
      <c r="O1590" s="95">
        <v>53.89</v>
      </c>
      <c r="P1590" s="95">
        <v>-0.95</v>
      </c>
      <c r="Q1590" s="95">
        <v>1.08</v>
      </c>
      <c r="R1590" s="95"/>
      <c r="S1590" s="95">
        <v>5.86</v>
      </c>
      <c r="T1590" s="95">
        <v>17.62</v>
      </c>
      <c r="U1590" s="95">
        <v>0</v>
      </c>
      <c r="V1590" s="95">
        <v>0.63</v>
      </c>
      <c r="W1590" s="95">
        <v>0.54</v>
      </c>
      <c r="X1590" s="95">
        <v>0.13</v>
      </c>
      <c r="Y1590" s="95">
        <v>10.76</v>
      </c>
      <c r="Z1590" s="74" t="s">
        <v>1111</v>
      </c>
      <c r="AA1590" s="95">
        <v>0</v>
      </c>
      <c r="AB1590" s="95">
        <v>1.81</v>
      </c>
      <c r="AC1590" s="74" t="s">
        <v>1111</v>
      </c>
      <c r="AD1590" s="95">
        <v>51760123600</v>
      </c>
    </row>
    <row r="1591" spans="1:30" x14ac:dyDescent="0.2">
      <c r="A1591" s="74" t="s">
        <v>2699</v>
      </c>
      <c r="B1591" s="95">
        <v>8.4499999999999993</v>
      </c>
      <c r="C1591" s="95"/>
      <c r="D1591" s="95">
        <v>-10.1</v>
      </c>
      <c r="E1591" s="95">
        <v>1.92</v>
      </c>
      <c r="F1591" s="95">
        <v>1.88</v>
      </c>
      <c r="G1591" s="95"/>
      <c r="H1591" s="95"/>
      <c r="I1591" s="95"/>
      <c r="J1591" s="95">
        <v>-10.09</v>
      </c>
      <c r="K1591" s="95">
        <v>-4.8</v>
      </c>
      <c r="L1591" s="95">
        <v>5.29</v>
      </c>
      <c r="M1591" s="95">
        <v>-1</v>
      </c>
      <c r="N1591" s="95"/>
      <c r="O1591" s="95">
        <v>1.92</v>
      </c>
      <c r="P1591" s="95">
        <v>-654.34</v>
      </c>
      <c r="Q1591" s="95">
        <v>50.28</v>
      </c>
      <c r="R1591" s="95">
        <v>-18.97</v>
      </c>
      <c r="S1591" s="95">
        <v>-18.57</v>
      </c>
      <c r="T1591" s="95">
        <v>-19</v>
      </c>
      <c r="U1591" s="95">
        <v>0.98</v>
      </c>
      <c r="V1591" s="95">
        <v>0.02</v>
      </c>
      <c r="W1591" s="95">
        <v>0</v>
      </c>
      <c r="X1591" s="95"/>
      <c r="Y1591" s="95"/>
      <c r="Z1591" s="74" t="s">
        <v>1111</v>
      </c>
      <c r="AA1591" s="95">
        <v>4.41</v>
      </c>
      <c r="AB1591" s="95">
        <v>-0.84</v>
      </c>
      <c r="AC1591" s="74" t="s">
        <v>1111</v>
      </c>
      <c r="AD1591" s="95">
        <v>371667335</v>
      </c>
    </row>
    <row r="1592" spans="1:30" x14ac:dyDescent="0.2">
      <c r="A1592" s="74" t="s">
        <v>2700</v>
      </c>
      <c r="B1592" s="95">
        <v>5.14</v>
      </c>
      <c r="C1592" s="95"/>
      <c r="D1592" s="95">
        <v>23.82</v>
      </c>
      <c r="E1592" s="95">
        <v>1.7</v>
      </c>
      <c r="F1592" s="95">
        <v>1.26</v>
      </c>
      <c r="G1592" s="95">
        <v>76.400000000000006</v>
      </c>
      <c r="H1592" s="95">
        <v>20.99</v>
      </c>
      <c r="I1592" s="95">
        <v>14.68</v>
      </c>
      <c r="J1592" s="95">
        <v>16.66</v>
      </c>
      <c r="K1592" s="95">
        <v>14.36</v>
      </c>
      <c r="L1592" s="95">
        <v>-2.2999999999999998</v>
      </c>
      <c r="M1592" s="95">
        <v>-0.23</v>
      </c>
      <c r="N1592" s="95">
        <v>3.5</v>
      </c>
      <c r="O1592" s="95">
        <v>7.53</v>
      </c>
      <c r="P1592" s="95">
        <v>-1.79</v>
      </c>
      <c r="Q1592" s="95">
        <v>2.27</v>
      </c>
      <c r="R1592" s="95">
        <v>7.14</v>
      </c>
      <c r="S1592" s="95">
        <v>5.27</v>
      </c>
      <c r="T1592" s="95">
        <v>6.89</v>
      </c>
      <c r="U1592" s="95">
        <v>0.74</v>
      </c>
      <c r="V1592" s="95">
        <v>0.26</v>
      </c>
      <c r="W1592" s="95">
        <v>0.36</v>
      </c>
      <c r="X1592" s="95"/>
      <c r="Y1592" s="95"/>
      <c r="Z1592" s="74" t="s">
        <v>1111</v>
      </c>
      <c r="AA1592" s="95">
        <v>3.02</v>
      </c>
      <c r="AB1592" s="95">
        <v>0.22</v>
      </c>
      <c r="AC1592" s="74" t="s">
        <v>1111</v>
      </c>
      <c r="AD1592" s="95">
        <v>120776122</v>
      </c>
    </row>
    <row r="1593" spans="1:30" x14ac:dyDescent="0.2">
      <c r="A1593" s="74" t="s">
        <v>2701</v>
      </c>
      <c r="B1593" s="95">
        <v>2.02</v>
      </c>
      <c r="C1593" s="95"/>
      <c r="D1593" s="95">
        <v>-0.79</v>
      </c>
      <c r="E1593" s="95">
        <v>13.65</v>
      </c>
      <c r="F1593" s="95">
        <v>0.63</v>
      </c>
      <c r="G1593" s="95">
        <v>73.209999999999994</v>
      </c>
      <c r="H1593" s="95">
        <v>-724.74</v>
      </c>
      <c r="I1593" s="95">
        <v>-779.4</v>
      </c>
      <c r="J1593" s="95">
        <v>-0.85</v>
      </c>
      <c r="K1593" s="95">
        <v>-0.83</v>
      </c>
      <c r="L1593" s="95">
        <v>0.02</v>
      </c>
      <c r="M1593" s="95">
        <v>-0.33</v>
      </c>
      <c r="N1593" s="95">
        <v>6.13</v>
      </c>
      <c r="O1593" s="95">
        <v>1.03</v>
      </c>
      <c r="P1593" s="95">
        <v>-2.48</v>
      </c>
      <c r="Q1593" s="95">
        <v>5.53</v>
      </c>
      <c r="R1593" s="95">
        <v>-1734.1</v>
      </c>
      <c r="S1593" s="95">
        <v>-80.27</v>
      </c>
      <c r="T1593" s="95">
        <v>-107.07</v>
      </c>
      <c r="U1593" s="95">
        <v>0.05</v>
      </c>
      <c r="V1593" s="95">
        <v>0.95</v>
      </c>
      <c r="W1593" s="95">
        <v>0.1</v>
      </c>
      <c r="X1593" s="95">
        <v>43.84</v>
      </c>
      <c r="Y1593" s="95"/>
      <c r="Z1593" s="74" t="s">
        <v>1111</v>
      </c>
      <c r="AA1593" s="95">
        <v>0.15</v>
      </c>
      <c r="AB1593" s="95">
        <v>-2.57</v>
      </c>
      <c r="AC1593" s="74" t="s">
        <v>1111</v>
      </c>
      <c r="AD1593" s="95">
        <v>209867900</v>
      </c>
    </row>
    <row r="1594" spans="1:30" x14ac:dyDescent="0.2">
      <c r="A1594" s="74" t="s">
        <v>2702</v>
      </c>
      <c r="B1594" s="95">
        <v>3.97</v>
      </c>
      <c r="C1594" s="95"/>
      <c r="D1594" s="95">
        <v>-3.12</v>
      </c>
      <c r="E1594" s="95">
        <v>1.54</v>
      </c>
      <c r="F1594" s="95">
        <v>1.26</v>
      </c>
      <c r="G1594" s="95"/>
      <c r="H1594" s="95"/>
      <c r="I1594" s="95"/>
      <c r="J1594" s="95">
        <v>-3.22</v>
      </c>
      <c r="K1594" s="95">
        <v>-1</v>
      </c>
      <c r="L1594" s="95">
        <v>2.2200000000000002</v>
      </c>
      <c r="M1594" s="95">
        <v>-1.06</v>
      </c>
      <c r="N1594" s="95"/>
      <c r="O1594" s="95">
        <v>1.38</v>
      </c>
      <c r="P1594" s="95">
        <v>-388.94</v>
      </c>
      <c r="Q1594" s="95">
        <v>11.85</v>
      </c>
      <c r="R1594" s="95">
        <v>-49.27</v>
      </c>
      <c r="S1594" s="95">
        <v>-40.39</v>
      </c>
      <c r="T1594" s="95">
        <v>-42.21</v>
      </c>
      <c r="U1594" s="95">
        <v>0.82</v>
      </c>
      <c r="V1594" s="95">
        <v>0.18</v>
      </c>
      <c r="W1594" s="95">
        <v>0</v>
      </c>
      <c r="X1594" s="95"/>
      <c r="Y1594" s="95"/>
      <c r="Z1594" s="74" t="s">
        <v>1111</v>
      </c>
      <c r="AA1594" s="95">
        <v>2.58</v>
      </c>
      <c r="AB1594" s="95">
        <v>-1.27</v>
      </c>
      <c r="AC1594" s="74" t="s">
        <v>1111</v>
      </c>
      <c r="AD1594" s="95">
        <v>116681873</v>
      </c>
    </row>
    <row r="1595" spans="1:30" x14ac:dyDescent="0.2">
      <c r="A1595" s="74" t="s">
        <v>2703</v>
      </c>
      <c r="B1595" s="95">
        <v>34.159999999999997</v>
      </c>
      <c r="C1595" s="95">
        <v>0.47</v>
      </c>
      <c r="D1595" s="95">
        <v>10.56</v>
      </c>
      <c r="E1595" s="95">
        <v>1.38</v>
      </c>
      <c r="F1595" s="95">
        <v>0.14000000000000001</v>
      </c>
      <c r="G1595" s="95">
        <v>0</v>
      </c>
      <c r="H1595" s="95">
        <v>39.83</v>
      </c>
      <c r="I1595" s="95">
        <v>28.88</v>
      </c>
      <c r="J1595" s="95">
        <v>7.66</v>
      </c>
      <c r="K1595" s="95">
        <v>-9.31</v>
      </c>
      <c r="L1595" s="95">
        <v>-16.97</v>
      </c>
      <c r="M1595" s="95">
        <v>-3.05</v>
      </c>
      <c r="N1595" s="95">
        <v>3.05</v>
      </c>
      <c r="O1595" s="95"/>
      <c r="P1595" s="95">
        <v>-0.14000000000000001</v>
      </c>
      <c r="Q1595" s="95"/>
      <c r="R1595" s="95">
        <v>13.05</v>
      </c>
      <c r="S1595" s="95">
        <v>1.28</v>
      </c>
      <c r="T1595" s="95">
        <v>13.37</v>
      </c>
      <c r="U1595" s="95">
        <v>0.1</v>
      </c>
      <c r="V1595" s="95">
        <v>0.9</v>
      </c>
      <c r="W1595" s="95">
        <v>0.04</v>
      </c>
      <c r="X1595" s="95">
        <v>23.65</v>
      </c>
      <c r="Y1595" s="95"/>
      <c r="Z1595" s="74" t="s">
        <v>1111</v>
      </c>
      <c r="AA1595" s="95">
        <v>24.79</v>
      </c>
      <c r="AB1595" s="95">
        <v>3.23</v>
      </c>
      <c r="AC1595" s="74" t="s">
        <v>1111</v>
      </c>
      <c r="AD1595" s="95">
        <v>575630160</v>
      </c>
    </row>
    <row r="1596" spans="1:30" x14ac:dyDescent="0.2">
      <c r="A1596" s="74" t="s">
        <v>2704</v>
      </c>
      <c r="B1596" s="95">
        <v>9.82</v>
      </c>
      <c r="C1596" s="95"/>
      <c r="D1596" s="95">
        <v>30.77</v>
      </c>
      <c r="E1596" s="95">
        <v>-14.99</v>
      </c>
      <c r="F1596" s="95">
        <v>1.22</v>
      </c>
      <c r="G1596" s="95"/>
      <c r="H1596" s="95"/>
      <c r="I1596" s="95"/>
      <c r="J1596" s="95">
        <v>30.74</v>
      </c>
      <c r="K1596" s="95">
        <v>30.73</v>
      </c>
      <c r="L1596" s="95">
        <v>-0.04</v>
      </c>
      <c r="M1596" s="95"/>
      <c r="N1596" s="95"/>
      <c r="O1596" s="95">
        <v>-561.53</v>
      </c>
      <c r="P1596" s="95">
        <v>-1.23</v>
      </c>
      <c r="Q1596" s="95">
        <v>0.49</v>
      </c>
      <c r="R1596" s="95">
        <v>-48.72</v>
      </c>
      <c r="S1596" s="95">
        <v>3.98</v>
      </c>
      <c r="T1596" s="95">
        <v>-48.72</v>
      </c>
      <c r="U1596" s="95">
        <v>-0.08</v>
      </c>
      <c r="V1596" s="95">
        <v>0.08</v>
      </c>
      <c r="W1596" s="95">
        <v>0</v>
      </c>
      <c r="X1596" s="95"/>
      <c r="Y1596" s="95"/>
      <c r="Z1596" s="74" t="s">
        <v>1111</v>
      </c>
      <c r="AA1596" s="95">
        <v>-0.66</v>
      </c>
      <c r="AB1596" s="95">
        <v>0.32</v>
      </c>
      <c r="AC1596" s="74" t="s">
        <v>1111</v>
      </c>
      <c r="AD1596" s="95">
        <v>508702500</v>
      </c>
    </row>
    <row r="1597" spans="1:30" x14ac:dyDescent="0.2">
      <c r="A1597" s="74" t="s">
        <v>2705</v>
      </c>
      <c r="B1597" s="95">
        <v>9.9700000000000006</v>
      </c>
      <c r="C1597" s="95"/>
      <c r="D1597" s="95">
        <v>31.24</v>
      </c>
      <c r="E1597" s="95">
        <v>-15.22</v>
      </c>
      <c r="F1597" s="95">
        <v>1.24</v>
      </c>
      <c r="G1597" s="95"/>
      <c r="H1597" s="95"/>
      <c r="I1597" s="95"/>
      <c r="J1597" s="95">
        <v>31.21</v>
      </c>
      <c r="K1597" s="95">
        <v>30.73</v>
      </c>
      <c r="L1597" s="95">
        <v>-0.04</v>
      </c>
      <c r="M1597" s="95"/>
      <c r="N1597" s="95"/>
      <c r="O1597" s="95">
        <v>-570.11</v>
      </c>
      <c r="P1597" s="95">
        <v>-1.25</v>
      </c>
      <c r="Q1597" s="95">
        <v>0.49</v>
      </c>
      <c r="R1597" s="95">
        <v>-48.72</v>
      </c>
      <c r="S1597" s="95">
        <v>3.98</v>
      </c>
      <c r="T1597" s="95">
        <v>-48.72</v>
      </c>
      <c r="U1597" s="95">
        <v>-0.08</v>
      </c>
      <c r="V1597" s="95">
        <v>0.08</v>
      </c>
      <c r="W1597" s="95">
        <v>0</v>
      </c>
      <c r="X1597" s="95"/>
      <c r="Y1597" s="95"/>
      <c r="Z1597" s="74" t="s">
        <v>1111</v>
      </c>
      <c r="AA1597" s="95">
        <v>-0.66</v>
      </c>
      <c r="AB1597" s="95">
        <v>0.32</v>
      </c>
      <c r="AC1597" s="74" t="s">
        <v>1111</v>
      </c>
      <c r="AD1597" s="95">
        <v>508702500</v>
      </c>
    </row>
    <row r="1598" spans="1:30" x14ac:dyDescent="0.2">
      <c r="A1598" s="74" t="s">
        <v>2706</v>
      </c>
      <c r="B1598" s="95">
        <v>0.47</v>
      </c>
      <c r="C1598" s="95"/>
      <c r="D1598" s="95">
        <v>1.47</v>
      </c>
      <c r="E1598" s="95">
        <v>-0.72</v>
      </c>
      <c r="F1598" s="95">
        <v>0.06</v>
      </c>
      <c r="G1598" s="95"/>
      <c r="H1598" s="95"/>
      <c r="I1598" s="95"/>
      <c r="J1598" s="95">
        <v>1.47</v>
      </c>
      <c r="K1598" s="95">
        <v>30.73</v>
      </c>
      <c r="L1598" s="95">
        <v>-0.04</v>
      </c>
      <c r="M1598" s="95"/>
      <c r="N1598" s="95"/>
      <c r="O1598" s="95">
        <v>-26.88</v>
      </c>
      <c r="P1598" s="95">
        <v>-0.06</v>
      </c>
      <c r="Q1598" s="95">
        <v>0.49</v>
      </c>
      <c r="R1598" s="95">
        <v>-48.72</v>
      </c>
      <c r="S1598" s="95">
        <v>3.98</v>
      </c>
      <c r="T1598" s="95">
        <v>-48.72</v>
      </c>
      <c r="U1598" s="95">
        <v>-0.08</v>
      </c>
      <c r="V1598" s="95">
        <v>0.08</v>
      </c>
      <c r="W1598" s="95">
        <v>0</v>
      </c>
      <c r="X1598" s="95"/>
      <c r="Y1598" s="95"/>
      <c r="Z1598" s="74" t="s">
        <v>1111</v>
      </c>
      <c r="AA1598" s="95">
        <v>-0.66</v>
      </c>
      <c r="AB1598" s="95">
        <v>0.32</v>
      </c>
      <c r="AC1598" s="74" t="s">
        <v>1111</v>
      </c>
      <c r="AD1598" s="95">
        <v>508702500</v>
      </c>
    </row>
    <row r="1599" spans="1:30" x14ac:dyDescent="0.2">
      <c r="A1599" s="74" t="s">
        <v>2707</v>
      </c>
      <c r="B1599" s="95">
        <v>32.93</v>
      </c>
      <c r="C1599" s="95">
        <v>2.16</v>
      </c>
      <c r="D1599" s="95">
        <v>14.34</v>
      </c>
      <c r="E1599" s="95">
        <v>1.1399999999999999</v>
      </c>
      <c r="F1599" s="95">
        <v>0.05</v>
      </c>
      <c r="G1599" s="95">
        <v>100</v>
      </c>
      <c r="H1599" s="95">
        <v>44.53</v>
      </c>
      <c r="I1599" s="95">
        <v>21.8</v>
      </c>
      <c r="J1599" s="95">
        <v>7.02</v>
      </c>
      <c r="K1599" s="95">
        <v>6.42</v>
      </c>
      <c r="L1599" s="95">
        <v>-0.6</v>
      </c>
      <c r="M1599" s="95">
        <v>-0.1</v>
      </c>
      <c r="N1599" s="95">
        <v>3.13</v>
      </c>
      <c r="O1599" s="95"/>
      <c r="P1599" s="95">
        <v>-0.05</v>
      </c>
      <c r="Q1599" s="95"/>
      <c r="R1599" s="95">
        <v>7.96</v>
      </c>
      <c r="S1599" s="95">
        <v>0.33</v>
      </c>
      <c r="T1599" s="95">
        <v>10.15</v>
      </c>
      <c r="U1599" s="95">
        <v>0.04</v>
      </c>
      <c r="V1599" s="95">
        <v>0.96</v>
      </c>
      <c r="W1599" s="95">
        <v>0.01</v>
      </c>
      <c r="X1599" s="95"/>
      <c r="Y1599" s="95"/>
      <c r="Z1599" s="74" t="s">
        <v>1111</v>
      </c>
      <c r="AA1599" s="95">
        <v>28.86</v>
      </c>
      <c r="AB1599" s="95">
        <v>2.2999999999999998</v>
      </c>
      <c r="AC1599" s="74" t="s">
        <v>1111</v>
      </c>
      <c r="AD1599" s="95">
        <v>13329026705</v>
      </c>
    </row>
    <row r="1600" spans="1:30" x14ac:dyDescent="0.2">
      <c r="A1600" s="74" t="s">
        <v>2708</v>
      </c>
      <c r="B1600" s="95">
        <v>28.19</v>
      </c>
      <c r="C1600" s="95">
        <v>1.81</v>
      </c>
      <c r="D1600" s="95">
        <v>-120.18</v>
      </c>
      <c r="E1600" s="95">
        <v>2.46</v>
      </c>
      <c r="F1600" s="95">
        <v>0.72</v>
      </c>
      <c r="G1600" s="95">
        <v>56.27</v>
      </c>
      <c r="H1600" s="95">
        <v>12.93</v>
      </c>
      <c r="I1600" s="95">
        <v>-1.31</v>
      </c>
      <c r="J1600" s="95">
        <v>12.15</v>
      </c>
      <c r="K1600" s="95">
        <v>12.93</v>
      </c>
      <c r="L1600" s="95">
        <v>0.78</v>
      </c>
      <c r="M1600" s="95">
        <v>0.16</v>
      </c>
      <c r="N1600" s="95">
        <v>1.57</v>
      </c>
      <c r="O1600" s="95">
        <v>5.6</v>
      </c>
      <c r="P1600" s="95">
        <v>-1.04</v>
      </c>
      <c r="Q1600" s="95">
        <v>1.7</v>
      </c>
      <c r="R1600" s="95">
        <v>-2.0499999999999998</v>
      </c>
      <c r="S1600" s="95">
        <v>-0.6</v>
      </c>
      <c r="T1600" s="95">
        <v>1.42</v>
      </c>
      <c r="U1600" s="95">
        <v>0.28999999999999998</v>
      </c>
      <c r="V1600" s="95">
        <v>0.71</v>
      </c>
      <c r="W1600" s="95">
        <v>0.46</v>
      </c>
      <c r="X1600" s="95">
        <v>-5.16</v>
      </c>
      <c r="Y1600" s="95"/>
      <c r="Z1600" s="74" t="s">
        <v>1111</v>
      </c>
      <c r="AA1600" s="95">
        <v>11.45</v>
      </c>
      <c r="AB1600" s="95">
        <v>-0.23</v>
      </c>
      <c r="AC1600" s="74" t="s">
        <v>1111</v>
      </c>
      <c r="AD1600" s="95">
        <v>91217968768</v>
      </c>
    </row>
    <row r="1601" spans="1:30" x14ac:dyDescent="0.2">
      <c r="A1601" s="74" t="s">
        <v>2709</v>
      </c>
      <c r="B1601" s="95">
        <v>1.91</v>
      </c>
      <c r="C1601" s="95"/>
      <c r="D1601" s="95">
        <v>-88.47</v>
      </c>
      <c r="E1601" s="95">
        <v>14.92</v>
      </c>
      <c r="F1601" s="95">
        <v>1.26</v>
      </c>
      <c r="G1601" s="95"/>
      <c r="H1601" s="95"/>
      <c r="I1601" s="95"/>
      <c r="J1601" s="95">
        <v>-88.47</v>
      </c>
      <c r="K1601" s="95">
        <v>-88.47</v>
      </c>
      <c r="L1601" s="95">
        <v>0.01</v>
      </c>
      <c r="M1601" s="95">
        <v>0</v>
      </c>
      <c r="N1601" s="95"/>
      <c r="O1601" s="95">
        <v>-27.9</v>
      </c>
      <c r="P1601" s="95">
        <v>-1.26</v>
      </c>
      <c r="Q1601" s="95">
        <v>0.03</v>
      </c>
      <c r="R1601" s="95">
        <v>-16.86</v>
      </c>
      <c r="S1601" s="95">
        <v>-1.42</v>
      </c>
      <c r="T1601" s="95">
        <v>-16.86</v>
      </c>
      <c r="U1601" s="95">
        <v>0.08</v>
      </c>
      <c r="V1601" s="95">
        <v>0.08</v>
      </c>
      <c r="W1601" s="95">
        <v>0</v>
      </c>
      <c r="X1601" s="95"/>
      <c r="Y1601" s="95"/>
      <c r="Z1601" s="74" t="s">
        <v>1111</v>
      </c>
      <c r="AA1601" s="95">
        <v>0.13</v>
      </c>
      <c r="AB1601" s="95">
        <v>-0.02</v>
      </c>
      <c r="AC1601" s="74" t="s">
        <v>1111</v>
      </c>
      <c r="AD1601" s="95">
        <v>74581298</v>
      </c>
    </row>
    <row r="1602" spans="1:30" x14ac:dyDescent="0.2">
      <c r="A1602" s="74" t="s">
        <v>2710</v>
      </c>
      <c r="B1602" s="95">
        <v>0.05</v>
      </c>
      <c r="C1602" s="95"/>
      <c r="D1602" s="95">
        <v>-2.3199999999999998</v>
      </c>
      <c r="E1602" s="95">
        <v>0.39</v>
      </c>
      <c r="F1602" s="95">
        <v>0.03</v>
      </c>
      <c r="G1602" s="95"/>
      <c r="H1602" s="95"/>
      <c r="I1602" s="95"/>
      <c r="J1602" s="95">
        <v>-2.3199999999999998</v>
      </c>
      <c r="K1602" s="95">
        <v>-88.47</v>
      </c>
      <c r="L1602" s="95">
        <v>0.01</v>
      </c>
      <c r="M1602" s="95">
        <v>0</v>
      </c>
      <c r="N1602" s="95"/>
      <c r="O1602" s="95">
        <v>-0.73</v>
      </c>
      <c r="P1602" s="95">
        <v>-0.03</v>
      </c>
      <c r="Q1602" s="95">
        <v>0.03</v>
      </c>
      <c r="R1602" s="95">
        <v>-16.86</v>
      </c>
      <c r="S1602" s="95">
        <v>-1.42</v>
      </c>
      <c r="T1602" s="95">
        <v>-16.86</v>
      </c>
      <c r="U1602" s="95">
        <v>0.08</v>
      </c>
      <c r="V1602" s="95">
        <v>0.08</v>
      </c>
      <c r="W1602" s="95">
        <v>0</v>
      </c>
      <c r="X1602" s="95"/>
      <c r="Y1602" s="95"/>
      <c r="Z1602" s="74" t="s">
        <v>1111</v>
      </c>
      <c r="AA1602" s="95">
        <v>0.13</v>
      </c>
      <c r="AB1602" s="95">
        <v>-0.02</v>
      </c>
      <c r="AC1602" s="74" t="s">
        <v>1111</v>
      </c>
      <c r="AD1602" s="95">
        <v>74581298</v>
      </c>
    </row>
    <row r="1603" spans="1:30" x14ac:dyDescent="0.2">
      <c r="A1603" s="74" t="s">
        <v>2711</v>
      </c>
      <c r="B1603" s="95">
        <v>2.38</v>
      </c>
      <c r="C1603" s="95"/>
      <c r="D1603" s="95">
        <v>-2.62</v>
      </c>
      <c r="E1603" s="95">
        <v>0.93</v>
      </c>
      <c r="F1603" s="95">
        <v>0.91</v>
      </c>
      <c r="G1603" s="95">
        <v>100</v>
      </c>
      <c r="H1603" s="95">
        <v>-1521.38</v>
      </c>
      <c r="I1603" s="95">
        <v>-3865.41</v>
      </c>
      <c r="J1603" s="95">
        <v>-6.65</v>
      </c>
      <c r="K1603" s="95">
        <v>-1.65</v>
      </c>
      <c r="L1603" s="95">
        <v>5</v>
      </c>
      <c r="M1603" s="95">
        <v>-0.7</v>
      </c>
      <c r="N1603" s="95">
        <v>101.17</v>
      </c>
      <c r="O1603" s="95">
        <v>1.32</v>
      </c>
      <c r="P1603" s="95">
        <v>-3.13</v>
      </c>
      <c r="Q1603" s="95">
        <v>33.049999999999997</v>
      </c>
      <c r="R1603" s="95">
        <v>-35.4</v>
      </c>
      <c r="S1603" s="95">
        <v>-34.64</v>
      </c>
      <c r="T1603" s="95">
        <v>-13.93</v>
      </c>
      <c r="U1603" s="95">
        <v>0.98</v>
      </c>
      <c r="V1603" s="95">
        <v>0.02</v>
      </c>
      <c r="W1603" s="95">
        <v>0.01</v>
      </c>
      <c r="X1603" s="95">
        <v>-8.19</v>
      </c>
      <c r="Y1603" s="95"/>
      <c r="Z1603" s="74" t="s">
        <v>1111</v>
      </c>
      <c r="AA1603" s="95">
        <v>2.57</v>
      </c>
      <c r="AB1603" s="95">
        <v>-0.91</v>
      </c>
      <c r="AC1603" s="74" t="s">
        <v>1111</v>
      </c>
      <c r="AD1603" s="95">
        <v>32173078</v>
      </c>
    </row>
    <row r="1604" spans="1:30" x14ac:dyDescent="0.2">
      <c r="A1604" s="74" t="s">
        <v>2712</v>
      </c>
      <c r="B1604" s="95">
        <v>20.65</v>
      </c>
      <c r="C1604" s="95"/>
      <c r="D1604" s="95">
        <v>-2.7</v>
      </c>
      <c r="E1604" s="95">
        <v>0.95</v>
      </c>
      <c r="F1604" s="95">
        <v>0.34</v>
      </c>
      <c r="G1604" s="95">
        <v>58.17</v>
      </c>
      <c r="H1604" s="95">
        <v>-74.42</v>
      </c>
      <c r="I1604" s="95">
        <v>-59.56</v>
      </c>
      <c r="J1604" s="95">
        <v>-2.16</v>
      </c>
      <c r="K1604" s="95">
        <v>-5.37</v>
      </c>
      <c r="L1604" s="95">
        <v>-3.26</v>
      </c>
      <c r="M1604" s="95">
        <v>1.43</v>
      </c>
      <c r="N1604" s="95">
        <v>1.61</v>
      </c>
      <c r="O1604" s="95">
        <v>-2.0099999999999998</v>
      </c>
      <c r="P1604" s="95">
        <v>-0.4</v>
      </c>
      <c r="Q1604" s="95">
        <v>0.46</v>
      </c>
      <c r="R1604" s="95">
        <v>-35.08</v>
      </c>
      <c r="S1604" s="95">
        <v>-12.57</v>
      </c>
      <c r="T1604" s="95">
        <v>-23.15</v>
      </c>
      <c r="U1604" s="95">
        <v>0.36</v>
      </c>
      <c r="V1604" s="95">
        <v>0.64</v>
      </c>
      <c r="W1604" s="95">
        <v>0.21</v>
      </c>
      <c r="X1604" s="95">
        <v>2.59</v>
      </c>
      <c r="Y1604" s="95"/>
      <c r="Z1604" s="74" t="s">
        <v>1111</v>
      </c>
      <c r="AA1604" s="95">
        <v>21.82</v>
      </c>
      <c r="AB1604" s="95">
        <v>-7.66</v>
      </c>
      <c r="AC1604" s="74" t="s">
        <v>1111</v>
      </c>
      <c r="AD1604" s="95">
        <v>7623225279</v>
      </c>
    </row>
    <row r="1605" spans="1:30" x14ac:dyDescent="0.2">
      <c r="A1605" s="74" t="s">
        <v>2713</v>
      </c>
      <c r="B1605" s="95">
        <v>6.88</v>
      </c>
      <c r="C1605" s="95"/>
      <c r="D1605" s="95">
        <v>4.33</v>
      </c>
      <c r="E1605" s="95">
        <v>0.88</v>
      </c>
      <c r="F1605" s="95">
        <v>0.56000000000000005</v>
      </c>
      <c r="G1605" s="95">
        <v>61.58</v>
      </c>
      <c r="H1605" s="95">
        <v>57.42</v>
      </c>
      <c r="I1605" s="95">
        <v>50.08</v>
      </c>
      <c r="J1605" s="95">
        <v>3.78</v>
      </c>
      <c r="K1605" s="95">
        <v>3.8</v>
      </c>
      <c r="L1605" s="95">
        <v>0.02</v>
      </c>
      <c r="M1605" s="95">
        <v>0</v>
      </c>
      <c r="N1605" s="95">
        <v>2.17</v>
      </c>
      <c r="O1605" s="95">
        <v>3.63</v>
      </c>
      <c r="P1605" s="95">
        <v>-0.72</v>
      </c>
      <c r="Q1605" s="95">
        <v>3.13</v>
      </c>
      <c r="R1605" s="95">
        <v>20.309999999999999</v>
      </c>
      <c r="S1605" s="95">
        <v>12.87</v>
      </c>
      <c r="T1605" s="95">
        <v>18.88</v>
      </c>
      <c r="U1605" s="95">
        <v>0.63</v>
      </c>
      <c r="V1605" s="95">
        <v>0.37</v>
      </c>
      <c r="W1605" s="95">
        <v>0.26</v>
      </c>
      <c r="X1605" s="95"/>
      <c r="Y1605" s="95"/>
      <c r="Z1605" s="74" t="s">
        <v>1111</v>
      </c>
      <c r="AA1605" s="95">
        <v>7.82</v>
      </c>
      <c r="AB1605" s="95">
        <v>1.59</v>
      </c>
      <c r="AC1605" s="74" t="s">
        <v>1111</v>
      </c>
      <c r="AD1605" s="95">
        <v>2068659136</v>
      </c>
    </row>
    <row r="1606" spans="1:30" x14ac:dyDescent="0.2">
      <c r="A1606" s="74" t="s">
        <v>2714</v>
      </c>
      <c r="B1606" s="95">
        <v>9.8699999999999992</v>
      </c>
      <c r="C1606" s="95"/>
      <c r="D1606" s="95">
        <v>-3.27</v>
      </c>
      <c r="E1606" s="95">
        <v>-10.52</v>
      </c>
      <c r="F1606" s="95">
        <v>1.23</v>
      </c>
      <c r="G1606" s="95"/>
      <c r="H1606" s="95"/>
      <c r="I1606" s="95"/>
      <c r="J1606" s="95">
        <v>-2.94</v>
      </c>
      <c r="K1606" s="95">
        <v>-2.93</v>
      </c>
      <c r="L1606" s="95">
        <v>0</v>
      </c>
      <c r="M1606" s="95"/>
      <c r="N1606" s="95"/>
      <c r="O1606" s="95">
        <v>1826.8</v>
      </c>
      <c r="P1606" s="95">
        <v>-1.23</v>
      </c>
      <c r="Q1606" s="95">
        <v>5.24</v>
      </c>
      <c r="R1606" s="95">
        <v>-321.27999999999997</v>
      </c>
      <c r="S1606" s="95">
        <v>-37.65</v>
      </c>
      <c r="T1606" s="95">
        <v>358.35</v>
      </c>
      <c r="U1606" s="95">
        <v>-0.12</v>
      </c>
      <c r="V1606" s="95">
        <v>1.1200000000000001</v>
      </c>
      <c r="W1606" s="95">
        <v>0</v>
      </c>
      <c r="X1606" s="95"/>
      <c r="Y1606" s="95"/>
      <c r="Z1606" s="74" t="s">
        <v>1111</v>
      </c>
      <c r="AA1606" s="95">
        <v>-0.94</v>
      </c>
      <c r="AB1606" s="95">
        <v>-3.01</v>
      </c>
      <c r="AC1606" s="74" t="s">
        <v>1111</v>
      </c>
      <c r="AD1606" s="95">
        <v>425643750</v>
      </c>
    </row>
    <row r="1607" spans="1:30" x14ac:dyDescent="0.2">
      <c r="A1607" s="74" t="s">
        <v>2715</v>
      </c>
      <c r="B1607" s="95">
        <v>10.15</v>
      </c>
      <c r="C1607" s="95"/>
      <c r="D1607" s="95">
        <v>-3.37</v>
      </c>
      <c r="E1607" s="95">
        <v>-10.82</v>
      </c>
      <c r="F1607" s="95">
        <v>1.27</v>
      </c>
      <c r="G1607" s="95"/>
      <c r="H1607" s="95"/>
      <c r="I1607" s="95"/>
      <c r="J1607" s="95">
        <v>-3.02</v>
      </c>
      <c r="K1607" s="95">
        <v>-2.93</v>
      </c>
      <c r="L1607" s="95">
        <v>0</v>
      </c>
      <c r="M1607" s="95"/>
      <c r="N1607" s="95"/>
      <c r="O1607" s="95">
        <v>1878.62</v>
      </c>
      <c r="P1607" s="95">
        <v>-1.27</v>
      </c>
      <c r="Q1607" s="95">
        <v>5.24</v>
      </c>
      <c r="R1607" s="95">
        <v>-321.27999999999997</v>
      </c>
      <c r="S1607" s="95">
        <v>-37.65</v>
      </c>
      <c r="T1607" s="95">
        <v>358.35</v>
      </c>
      <c r="U1607" s="95">
        <v>-0.12</v>
      </c>
      <c r="V1607" s="95">
        <v>1.1200000000000001</v>
      </c>
      <c r="W1607" s="95">
        <v>0</v>
      </c>
      <c r="X1607" s="95"/>
      <c r="Y1607" s="95"/>
      <c r="Z1607" s="74" t="s">
        <v>1111</v>
      </c>
      <c r="AA1607" s="95">
        <v>-0.94</v>
      </c>
      <c r="AB1607" s="95">
        <v>-3.01</v>
      </c>
      <c r="AC1607" s="74" t="s">
        <v>1111</v>
      </c>
      <c r="AD1607" s="95">
        <v>425643750</v>
      </c>
    </row>
    <row r="1608" spans="1:30" x14ac:dyDescent="0.2">
      <c r="A1608" s="74" t="s">
        <v>2716</v>
      </c>
      <c r="B1608" s="95">
        <v>0.47</v>
      </c>
      <c r="C1608" s="95"/>
      <c r="D1608" s="95">
        <v>-0.16</v>
      </c>
      <c r="E1608" s="95">
        <v>-0.5</v>
      </c>
      <c r="F1608" s="95">
        <v>0.06</v>
      </c>
      <c r="G1608" s="95"/>
      <c r="H1608" s="95"/>
      <c r="I1608" s="95"/>
      <c r="J1608" s="95">
        <v>-0.14000000000000001</v>
      </c>
      <c r="K1608" s="95">
        <v>-2.93</v>
      </c>
      <c r="L1608" s="95">
        <v>0</v>
      </c>
      <c r="M1608" s="95"/>
      <c r="N1608" s="95"/>
      <c r="O1608" s="95">
        <v>86.99</v>
      </c>
      <c r="P1608" s="95">
        <v>-0.06</v>
      </c>
      <c r="Q1608" s="95">
        <v>5.24</v>
      </c>
      <c r="R1608" s="95">
        <v>-321.27999999999997</v>
      </c>
      <c r="S1608" s="95">
        <v>-37.65</v>
      </c>
      <c r="T1608" s="95">
        <v>358.35</v>
      </c>
      <c r="U1608" s="95">
        <v>-0.12</v>
      </c>
      <c r="V1608" s="95">
        <v>1.1200000000000001</v>
      </c>
      <c r="W1608" s="95">
        <v>0</v>
      </c>
      <c r="X1608" s="95"/>
      <c r="Y1608" s="95"/>
      <c r="Z1608" s="74" t="s">
        <v>1111</v>
      </c>
      <c r="AA1608" s="95">
        <v>-0.94</v>
      </c>
      <c r="AB1608" s="95">
        <v>-3.01</v>
      </c>
      <c r="AC1608" s="74" t="s">
        <v>1111</v>
      </c>
      <c r="AD1608" s="95">
        <v>425643750</v>
      </c>
    </row>
    <row r="1609" spans="1:30" x14ac:dyDescent="0.2">
      <c r="A1609" s="74" t="s">
        <v>2717</v>
      </c>
      <c r="B1609" s="95">
        <v>10.92</v>
      </c>
      <c r="C1609" s="95">
        <v>1.1200000000000001</v>
      </c>
      <c r="D1609" s="95">
        <v>-9.64</v>
      </c>
      <c r="E1609" s="95">
        <v>5.77</v>
      </c>
      <c r="F1609" s="95">
        <v>1.28</v>
      </c>
      <c r="G1609" s="95">
        <v>38.869999999999997</v>
      </c>
      <c r="H1609" s="95">
        <v>-69.989999999999995</v>
      </c>
      <c r="I1609" s="95">
        <v>-46</v>
      </c>
      <c r="J1609" s="95">
        <v>-6.34</v>
      </c>
      <c r="K1609" s="95">
        <v>-8.25</v>
      </c>
      <c r="L1609" s="95">
        <v>-1.92</v>
      </c>
      <c r="M1609" s="95">
        <v>1.74</v>
      </c>
      <c r="N1609" s="95">
        <v>4.4400000000000004</v>
      </c>
      <c r="O1609" s="95">
        <v>-8.9700000000000006</v>
      </c>
      <c r="P1609" s="95">
        <v>-1.46</v>
      </c>
      <c r="Q1609" s="95">
        <v>0.47</v>
      </c>
      <c r="R1609" s="95">
        <v>-59.8</v>
      </c>
      <c r="S1609" s="95">
        <v>-13.28</v>
      </c>
      <c r="T1609" s="95">
        <v>-45.5</v>
      </c>
      <c r="U1609" s="95">
        <v>0.22</v>
      </c>
      <c r="V1609" s="95">
        <v>0.78</v>
      </c>
      <c r="W1609" s="95">
        <v>0.28999999999999998</v>
      </c>
      <c r="X1609" s="95">
        <v>-6.39</v>
      </c>
      <c r="Y1609" s="95"/>
      <c r="Z1609" s="74" t="s">
        <v>1111</v>
      </c>
      <c r="AA1609" s="95">
        <v>1.89</v>
      </c>
      <c r="AB1609" s="95">
        <v>-1.1299999999999999</v>
      </c>
      <c r="AC1609" s="74" t="s">
        <v>1111</v>
      </c>
      <c r="AD1609" s="95">
        <v>2784600000</v>
      </c>
    </row>
    <row r="1610" spans="1:30" x14ac:dyDescent="0.2">
      <c r="A1610" s="74" t="s">
        <v>2718</v>
      </c>
      <c r="B1610" s="95">
        <v>10.9</v>
      </c>
      <c r="C1610" s="95">
        <v>3.19</v>
      </c>
      <c r="D1610" s="95">
        <v>15.74</v>
      </c>
      <c r="E1610" s="95">
        <v>3.28</v>
      </c>
      <c r="F1610" s="95">
        <v>1.08</v>
      </c>
      <c r="G1610" s="95">
        <v>42.53</v>
      </c>
      <c r="H1610" s="95">
        <v>13.2</v>
      </c>
      <c r="I1610" s="95">
        <v>8.56</v>
      </c>
      <c r="J1610" s="95">
        <v>10.210000000000001</v>
      </c>
      <c r="K1610" s="95">
        <v>8.94</v>
      </c>
      <c r="L1610" s="95">
        <v>-1.28</v>
      </c>
      <c r="M1610" s="95">
        <v>-0.41</v>
      </c>
      <c r="N1610" s="95">
        <v>1.35</v>
      </c>
      <c r="O1610" s="95">
        <v>8.42</v>
      </c>
      <c r="P1610" s="95">
        <v>-2.46</v>
      </c>
      <c r="Q1610" s="95">
        <v>1.3</v>
      </c>
      <c r="R1610" s="95">
        <v>20.84</v>
      </c>
      <c r="S1610" s="95">
        <v>6.86</v>
      </c>
      <c r="T1610" s="95">
        <v>18.32</v>
      </c>
      <c r="U1610" s="95">
        <v>0.33</v>
      </c>
      <c r="V1610" s="95">
        <v>0.67</v>
      </c>
      <c r="W1610" s="95">
        <v>0.8</v>
      </c>
      <c r="X1610" s="95">
        <v>-0.7</v>
      </c>
      <c r="Y1610" s="95">
        <v>5.94</v>
      </c>
      <c r="Z1610" s="74" t="s">
        <v>1111</v>
      </c>
      <c r="AA1610" s="95">
        <v>3.32</v>
      </c>
      <c r="AB1610" s="95">
        <v>0.69</v>
      </c>
      <c r="AC1610" s="74" t="s">
        <v>1111</v>
      </c>
      <c r="AD1610" s="95">
        <v>36297000000</v>
      </c>
    </row>
    <row r="1611" spans="1:30" x14ac:dyDescent="0.2">
      <c r="A1611" s="74" t="s">
        <v>2719</v>
      </c>
      <c r="B1611" s="95">
        <v>179.35</v>
      </c>
      <c r="C1611" s="95">
        <v>2.35</v>
      </c>
      <c r="D1611" s="95">
        <v>30.69</v>
      </c>
      <c r="E1611" s="95">
        <v>7.29</v>
      </c>
      <c r="F1611" s="95">
        <v>4.1900000000000004</v>
      </c>
      <c r="G1611" s="95">
        <v>38.18</v>
      </c>
      <c r="H1611" s="95">
        <v>14.52</v>
      </c>
      <c r="I1611" s="95">
        <v>11.42</v>
      </c>
      <c r="J1611" s="95">
        <v>24.13</v>
      </c>
      <c r="K1611" s="95">
        <v>23.77</v>
      </c>
      <c r="L1611" s="95">
        <v>-0.36</v>
      </c>
      <c r="M1611" s="95">
        <v>-0.11</v>
      </c>
      <c r="N1611" s="95">
        <v>3.5</v>
      </c>
      <c r="O1611" s="95"/>
      <c r="P1611" s="95">
        <v>-4.1900000000000004</v>
      </c>
      <c r="Q1611" s="95"/>
      <c r="R1611" s="95">
        <v>23.75</v>
      </c>
      <c r="S1611" s="95">
        <v>13.66</v>
      </c>
      <c r="T1611" s="95">
        <v>22.4</v>
      </c>
      <c r="U1611" s="95">
        <v>0.57999999999999996</v>
      </c>
      <c r="V1611" s="95">
        <v>0.42</v>
      </c>
      <c r="W1611" s="95">
        <v>1.2</v>
      </c>
      <c r="X1611" s="95">
        <v>11.28</v>
      </c>
      <c r="Y1611" s="95">
        <v>10.92</v>
      </c>
      <c r="Z1611" s="74" t="s">
        <v>1111</v>
      </c>
      <c r="AA1611" s="95">
        <v>24.61</v>
      </c>
      <c r="AB1611" s="95">
        <v>5.84</v>
      </c>
      <c r="AC1611" s="74" t="s">
        <v>1111</v>
      </c>
      <c r="AD1611" s="95">
        <v>9378193565</v>
      </c>
    </row>
    <row r="1612" spans="1:30" x14ac:dyDescent="0.2">
      <c r="A1612" s="74" t="s">
        <v>2720</v>
      </c>
      <c r="B1612" s="95">
        <v>19.12</v>
      </c>
      <c r="C1612" s="95"/>
      <c r="D1612" s="95">
        <v>87.04</v>
      </c>
      <c r="E1612" s="95">
        <v>6.14</v>
      </c>
      <c r="F1612" s="95">
        <v>5.19</v>
      </c>
      <c r="G1612" s="95">
        <v>68.53</v>
      </c>
      <c r="H1612" s="95">
        <v>12.32</v>
      </c>
      <c r="I1612" s="95">
        <v>12.88</v>
      </c>
      <c r="J1612" s="95">
        <v>90.99</v>
      </c>
      <c r="K1612" s="95">
        <v>83.37</v>
      </c>
      <c r="L1612" s="95">
        <v>-7.62</v>
      </c>
      <c r="M1612" s="95">
        <v>-0.51</v>
      </c>
      <c r="N1612" s="95">
        <v>11.21</v>
      </c>
      <c r="O1612" s="95">
        <v>8.3000000000000007</v>
      </c>
      <c r="P1612" s="95">
        <v>-17.5</v>
      </c>
      <c r="Q1612" s="95">
        <v>9.0500000000000007</v>
      </c>
      <c r="R1612" s="95">
        <v>7.05</v>
      </c>
      <c r="S1612" s="95">
        <v>5.97</v>
      </c>
      <c r="T1612" s="95">
        <v>5.88</v>
      </c>
      <c r="U1612" s="95">
        <v>0.85</v>
      </c>
      <c r="V1612" s="95">
        <v>0.15</v>
      </c>
      <c r="W1612" s="95">
        <v>0.46</v>
      </c>
      <c r="X1612" s="95">
        <v>21.62</v>
      </c>
      <c r="Y1612" s="95"/>
      <c r="Z1612" s="74" t="s">
        <v>1111</v>
      </c>
      <c r="AA1612" s="95">
        <v>3.12</v>
      </c>
      <c r="AB1612" s="95">
        <v>0.22</v>
      </c>
      <c r="AC1612" s="74" t="s">
        <v>1111</v>
      </c>
      <c r="AD1612" s="95">
        <v>1084459632</v>
      </c>
    </row>
    <row r="1613" spans="1:30" x14ac:dyDescent="0.2">
      <c r="A1613" s="74" t="s">
        <v>2721</v>
      </c>
      <c r="B1613" s="95">
        <v>15.1</v>
      </c>
      <c r="C1613" s="95"/>
      <c r="D1613" s="95">
        <v>-21.99</v>
      </c>
      <c r="E1613" s="95">
        <v>0.99</v>
      </c>
      <c r="F1613" s="95">
        <v>0.27</v>
      </c>
      <c r="G1613" s="95">
        <v>12.33</v>
      </c>
      <c r="H1613" s="95">
        <v>3.89</v>
      </c>
      <c r="I1613" s="95">
        <v>-2.79</v>
      </c>
      <c r="J1613" s="95">
        <v>15.74</v>
      </c>
      <c r="K1613" s="95">
        <v>21.8</v>
      </c>
      <c r="L1613" s="95">
        <v>6.09</v>
      </c>
      <c r="M1613" s="95">
        <v>0.37</v>
      </c>
      <c r="N1613" s="95">
        <v>0.61</v>
      </c>
      <c r="O1613" s="95">
        <v>0.91</v>
      </c>
      <c r="P1613" s="95">
        <v>-0.64</v>
      </c>
      <c r="Q1613" s="95">
        <v>2.08</v>
      </c>
      <c r="R1613" s="95">
        <v>-4.38</v>
      </c>
      <c r="S1613" s="95">
        <v>-1.22</v>
      </c>
      <c r="T1613" s="95">
        <v>2.4900000000000002</v>
      </c>
      <c r="U1613" s="95">
        <v>0.28000000000000003</v>
      </c>
      <c r="V1613" s="95">
        <v>0.72</v>
      </c>
      <c r="W1613" s="95">
        <v>0.44</v>
      </c>
      <c r="X1613" s="95">
        <v>-8.65</v>
      </c>
      <c r="Y1613" s="95"/>
      <c r="Z1613" s="74" t="s">
        <v>1111</v>
      </c>
      <c r="AA1613" s="95">
        <v>15.68</v>
      </c>
      <c r="AB1613" s="95">
        <v>-0.69</v>
      </c>
      <c r="AC1613" s="74" t="s">
        <v>1111</v>
      </c>
      <c r="AD1613" s="95">
        <v>2775259864</v>
      </c>
    </row>
    <row r="1614" spans="1:30" x14ac:dyDescent="0.2">
      <c r="A1614" s="74" t="s">
        <v>2722</v>
      </c>
      <c r="B1614" s="95">
        <v>2.02</v>
      </c>
      <c r="C1614" s="95"/>
      <c r="D1614" s="95">
        <v>-3.55</v>
      </c>
      <c r="E1614" s="95">
        <v>1</v>
      </c>
      <c r="F1614" s="95">
        <v>0.57999999999999996</v>
      </c>
      <c r="G1614" s="95">
        <v>100</v>
      </c>
      <c r="H1614" s="95">
        <v>-832.92</v>
      </c>
      <c r="I1614" s="95">
        <v>-760.9</v>
      </c>
      <c r="J1614" s="95">
        <v>-3.25</v>
      </c>
      <c r="K1614" s="95">
        <v>-0.65</v>
      </c>
      <c r="L1614" s="95">
        <v>2.6</v>
      </c>
      <c r="M1614" s="95">
        <v>-0.8</v>
      </c>
      <c r="N1614" s="95">
        <v>27.04</v>
      </c>
      <c r="O1614" s="95">
        <v>1.63</v>
      </c>
      <c r="P1614" s="95">
        <v>-1.46</v>
      </c>
      <c r="Q1614" s="95">
        <v>2.39</v>
      </c>
      <c r="R1614" s="95">
        <v>-28.22</v>
      </c>
      <c r="S1614" s="95">
        <v>-16.18</v>
      </c>
      <c r="T1614" s="95">
        <v>-28.45</v>
      </c>
      <c r="U1614" s="95">
        <v>0.56999999999999995</v>
      </c>
      <c r="V1614" s="95">
        <v>0.43</v>
      </c>
      <c r="W1614" s="95">
        <v>0.02</v>
      </c>
      <c r="X1614" s="95"/>
      <c r="Y1614" s="95"/>
      <c r="Z1614" s="74" t="s">
        <v>1111</v>
      </c>
      <c r="AA1614" s="95">
        <v>2.0099999999999998</v>
      </c>
      <c r="AB1614" s="95">
        <v>-0.56999999999999995</v>
      </c>
      <c r="AC1614" s="74" t="s">
        <v>1111</v>
      </c>
      <c r="AD1614" s="95">
        <v>56433952</v>
      </c>
    </row>
    <row r="1615" spans="1:30" x14ac:dyDescent="0.2">
      <c r="A1615" s="74" t="s">
        <v>2723</v>
      </c>
      <c r="B1615" s="95">
        <v>86.15</v>
      </c>
      <c r="C1615" s="95">
        <v>2.8</v>
      </c>
      <c r="D1615" s="95">
        <v>24.98</v>
      </c>
      <c r="E1615" s="95">
        <v>2.06</v>
      </c>
      <c r="F1615" s="95">
        <v>0.62</v>
      </c>
      <c r="G1615" s="95">
        <v>48.58</v>
      </c>
      <c r="H1615" s="95">
        <v>22.1</v>
      </c>
      <c r="I1615" s="95">
        <v>12.33</v>
      </c>
      <c r="J1615" s="95">
        <v>13.94</v>
      </c>
      <c r="K1615" s="95">
        <v>22.81</v>
      </c>
      <c r="L1615" s="95">
        <v>8.8699999999999992</v>
      </c>
      <c r="M1615" s="95">
        <v>1.31</v>
      </c>
      <c r="N1615" s="95">
        <v>3.08</v>
      </c>
      <c r="O1615" s="95">
        <v>-25</v>
      </c>
      <c r="P1615" s="95">
        <v>-0.66</v>
      </c>
      <c r="Q1615" s="95">
        <v>0.72</v>
      </c>
      <c r="R1615" s="95">
        <v>8.23</v>
      </c>
      <c r="S1615" s="95">
        <v>2.4700000000000002</v>
      </c>
      <c r="T1615" s="95">
        <v>5.28</v>
      </c>
      <c r="U1615" s="95">
        <v>0.3</v>
      </c>
      <c r="V1615" s="95">
        <v>0.7</v>
      </c>
      <c r="W1615" s="95">
        <v>0.2</v>
      </c>
      <c r="X1615" s="95">
        <v>2.2799999999999998</v>
      </c>
      <c r="Y1615" s="95">
        <v>6.53</v>
      </c>
      <c r="Z1615" s="74" t="s">
        <v>1111</v>
      </c>
      <c r="AA1615" s="95">
        <v>41.92</v>
      </c>
      <c r="AB1615" s="95">
        <v>3.45</v>
      </c>
      <c r="AC1615" s="74" t="s">
        <v>1111</v>
      </c>
      <c r="AD1615" s="95">
        <v>29618869670</v>
      </c>
    </row>
    <row r="1616" spans="1:30" x14ac:dyDescent="0.2">
      <c r="A1616" s="74" t="s">
        <v>2724</v>
      </c>
      <c r="B1616" s="95">
        <v>22.76</v>
      </c>
      <c r="C1616" s="95">
        <v>2.64</v>
      </c>
      <c r="D1616" s="95">
        <v>16.39</v>
      </c>
      <c r="E1616" s="95">
        <v>1.96</v>
      </c>
      <c r="F1616" s="95">
        <v>0.17</v>
      </c>
      <c r="G1616" s="95">
        <v>100</v>
      </c>
      <c r="H1616" s="95">
        <v>0</v>
      </c>
      <c r="I1616" s="95">
        <v>16.54</v>
      </c>
      <c r="J1616" s="95"/>
      <c r="K1616" s="95"/>
      <c r="L1616" s="95"/>
      <c r="M1616" s="95">
        <v>1.64</v>
      </c>
      <c r="N1616" s="95">
        <v>2.71</v>
      </c>
      <c r="O1616" s="95"/>
      <c r="P1616" s="95">
        <v>-0.17</v>
      </c>
      <c r="Q1616" s="95"/>
      <c r="R1616" s="95">
        <v>11.98</v>
      </c>
      <c r="S1616" s="95">
        <v>1.05</v>
      </c>
      <c r="T1616" s="95"/>
      <c r="U1616" s="95">
        <v>0.09</v>
      </c>
      <c r="V1616" s="95">
        <v>0.91</v>
      </c>
      <c r="W1616" s="95">
        <v>0.06</v>
      </c>
      <c r="X1616" s="95">
        <v>2.6</v>
      </c>
      <c r="Y1616" s="95">
        <v>5.24</v>
      </c>
      <c r="Z1616" s="74" t="s">
        <v>1111</v>
      </c>
      <c r="AA1616" s="95">
        <v>11.59</v>
      </c>
      <c r="AB1616" s="95">
        <v>1.39</v>
      </c>
      <c r="AC1616" s="74" t="s">
        <v>1111</v>
      </c>
      <c r="AD1616" s="95">
        <v>79273080</v>
      </c>
    </row>
    <row r="1617" spans="1:30" x14ac:dyDescent="0.2">
      <c r="A1617" s="74" t="s">
        <v>2725</v>
      </c>
      <c r="B1617" s="95">
        <v>14.54</v>
      </c>
      <c r="C1617" s="95">
        <v>3.85</v>
      </c>
      <c r="D1617" s="95">
        <v>7.32</v>
      </c>
      <c r="E1617" s="95">
        <v>1.35</v>
      </c>
      <c r="F1617" s="95">
        <v>0.85</v>
      </c>
      <c r="G1617" s="95">
        <v>25.63</v>
      </c>
      <c r="H1617" s="95">
        <v>10.65</v>
      </c>
      <c r="I1617" s="95">
        <v>8.0299999999999994</v>
      </c>
      <c r="J1617" s="95">
        <v>5.52</v>
      </c>
      <c r="K1617" s="95">
        <v>6.63</v>
      </c>
      <c r="L1617" s="95">
        <v>1.1100000000000001</v>
      </c>
      <c r="M1617" s="95">
        <v>0.27</v>
      </c>
      <c r="N1617" s="95">
        <v>0.59</v>
      </c>
      <c r="O1617" s="95">
        <v>1.69</v>
      </c>
      <c r="P1617" s="95">
        <v>-2.54</v>
      </c>
      <c r="Q1617" s="95">
        <v>4.01</v>
      </c>
      <c r="R1617" s="95">
        <v>18.45</v>
      </c>
      <c r="S1617" s="95">
        <v>11.56</v>
      </c>
      <c r="T1617" s="95">
        <v>14.28</v>
      </c>
      <c r="U1617" s="95">
        <v>0.63</v>
      </c>
      <c r="V1617" s="95">
        <v>0.37</v>
      </c>
      <c r="W1617" s="95">
        <v>1.44</v>
      </c>
      <c r="X1617" s="95">
        <v>11.41</v>
      </c>
      <c r="Y1617" s="95">
        <v>17.45</v>
      </c>
      <c r="Z1617" s="74" t="s">
        <v>1111</v>
      </c>
      <c r="AA1617" s="95">
        <v>10.76</v>
      </c>
      <c r="AB1617" s="95">
        <v>1.99</v>
      </c>
      <c r="AC1617" s="74" t="s">
        <v>1111</v>
      </c>
      <c r="AD1617" s="95">
        <v>196134422</v>
      </c>
    </row>
    <row r="1618" spans="1:30" x14ac:dyDescent="0.2">
      <c r="A1618" s="74" t="s">
        <v>2726</v>
      </c>
      <c r="B1618" s="95">
        <v>85.13</v>
      </c>
      <c r="C1618" s="95">
        <v>0.38</v>
      </c>
      <c r="D1618" s="95">
        <v>34.99</v>
      </c>
      <c r="E1618" s="95">
        <v>2.1800000000000002</v>
      </c>
      <c r="F1618" s="95">
        <v>1.41</v>
      </c>
      <c r="G1618" s="95">
        <v>37.79</v>
      </c>
      <c r="H1618" s="95">
        <v>11.59</v>
      </c>
      <c r="I1618" s="95">
        <v>8.8800000000000008</v>
      </c>
      <c r="J1618" s="95">
        <v>26.79</v>
      </c>
      <c r="K1618" s="95">
        <v>27.97</v>
      </c>
      <c r="L1618" s="95">
        <v>1.18</v>
      </c>
      <c r="M1618" s="95">
        <v>0.1</v>
      </c>
      <c r="N1618" s="95">
        <v>3.11</v>
      </c>
      <c r="O1618" s="95">
        <v>11.79</v>
      </c>
      <c r="P1618" s="95">
        <v>-2</v>
      </c>
      <c r="Q1618" s="95">
        <v>1.68</v>
      </c>
      <c r="R1618" s="95">
        <v>6.23</v>
      </c>
      <c r="S1618" s="95">
        <v>4.03</v>
      </c>
      <c r="T1618" s="95">
        <v>5.6</v>
      </c>
      <c r="U1618" s="95">
        <v>0.65</v>
      </c>
      <c r="V1618" s="95">
        <v>0.35</v>
      </c>
      <c r="W1618" s="95">
        <v>0.45</v>
      </c>
      <c r="X1618" s="95">
        <v>4.5999999999999996</v>
      </c>
      <c r="Y1618" s="95">
        <v>6.71</v>
      </c>
      <c r="Z1618" s="74" t="s">
        <v>1111</v>
      </c>
      <c r="AA1618" s="95">
        <v>39.07</v>
      </c>
      <c r="AB1618" s="95">
        <v>2.4300000000000002</v>
      </c>
      <c r="AC1618" s="74" t="s">
        <v>1111</v>
      </c>
      <c r="AD1618" s="95">
        <v>2221995156</v>
      </c>
    </row>
    <row r="1619" spans="1:30" x14ac:dyDescent="0.2">
      <c r="A1619" s="74" t="s">
        <v>2727</v>
      </c>
      <c r="B1619" s="95">
        <v>25.84</v>
      </c>
      <c r="C1619" s="95"/>
      <c r="D1619" s="95">
        <v>16.170000000000002</v>
      </c>
      <c r="E1619" s="95">
        <v>4.1100000000000003</v>
      </c>
      <c r="F1619" s="95">
        <v>1.66</v>
      </c>
      <c r="G1619" s="95">
        <v>46.28</v>
      </c>
      <c r="H1619" s="95">
        <v>27.98</v>
      </c>
      <c r="I1619" s="95">
        <v>20.32</v>
      </c>
      <c r="J1619" s="95">
        <v>11.75</v>
      </c>
      <c r="K1619" s="95">
        <v>14.1</v>
      </c>
      <c r="L1619" s="95">
        <v>2.36</v>
      </c>
      <c r="M1619" s="95">
        <v>0.82</v>
      </c>
      <c r="N1619" s="95">
        <v>3.29</v>
      </c>
      <c r="O1619" s="95">
        <v>-34.17</v>
      </c>
      <c r="P1619" s="95">
        <v>-1.92</v>
      </c>
      <c r="Q1619" s="95">
        <v>0.73</v>
      </c>
      <c r="R1619" s="95">
        <v>25.41</v>
      </c>
      <c r="S1619" s="95">
        <v>10.25</v>
      </c>
      <c r="T1619" s="95">
        <v>17.28</v>
      </c>
      <c r="U1619" s="95">
        <v>0.4</v>
      </c>
      <c r="V1619" s="95">
        <v>0.6</v>
      </c>
      <c r="W1619" s="95">
        <v>0.5</v>
      </c>
      <c r="X1619" s="95">
        <v>7.18</v>
      </c>
      <c r="Y1619" s="95"/>
      <c r="Z1619" s="74" t="s">
        <v>1111</v>
      </c>
      <c r="AA1619" s="95">
        <v>6.29</v>
      </c>
      <c r="AB1619" s="95">
        <v>1.6</v>
      </c>
      <c r="AC1619" s="74" t="s">
        <v>1111</v>
      </c>
      <c r="AD1619" s="95">
        <v>187208216</v>
      </c>
    </row>
    <row r="1620" spans="1:30" x14ac:dyDescent="0.2">
      <c r="A1620" s="74" t="s">
        <v>2728</v>
      </c>
      <c r="B1620" s="95">
        <v>0.26</v>
      </c>
      <c r="C1620" s="95"/>
      <c r="D1620" s="95">
        <v>-0.24</v>
      </c>
      <c r="E1620" s="95">
        <v>0.32</v>
      </c>
      <c r="F1620" s="95">
        <v>0.16</v>
      </c>
      <c r="G1620" s="95">
        <v>47.43</v>
      </c>
      <c r="H1620" s="95">
        <v>-322.8</v>
      </c>
      <c r="I1620" s="95">
        <v>-269.52999999999997</v>
      </c>
      <c r="J1620" s="95">
        <v>-0.2</v>
      </c>
      <c r="K1620" s="95">
        <v>-0.28999999999999998</v>
      </c>
      <c r="L1620" s="95">
        <v>-0.1</v>
      </c>
      <c r="M1620" s="95">
        <v>0.17</v>
      </c>
      <c r="N1620" s="95">
        <v>0.63</v>
      </c>
      <c r="O1620" s="95">
        <v>-0.92</v>
      </c>
      <c r="P1620" s="95">
        <v>-0.2</v>
      </c>
      <c r="Q1620" s="95">
        <v>0.53</v>
      </c>
      <c r="R1620" s="95">
        <v>-135.82</v>
      </c>
      <c r="S1620" s="95">
        <v>-68.95</v>
      </c>
      <c r="T1620" s="95">
        <v>-141.38999999999999</v>
      </c>
      <c r="U1620" s="95">
        <v>0.51</v>
      </c>
      <c r="V1620" s="95">
        <v>0.49</v>
      </c>
      <c r="W1620" s="95">
        <v>0.26</v>
      </c>
      <c r="X1620" s="95">
        <v>-11.37</v>
      </c>
      <c r="Y1620" s="95"/>
      <c r="Z1620" s="74" t="s">
        <v>1111</v>
      </c>
      <c r="AA1620" s="95">
        <v>0.81</v>
      </c>
      <c r="AB1620" s="95">
        <v>-1.1100000000000001</v>
      </c>
      <c r="AC1620" s="74" t="s">
        <v>1111</v>
      </c>
      <c r="AD1620" s="95">
        <v>94732635.25</v>
      </c>
    </row>
    <row r="1621" spans="1:30" x14ac:dyDescent="0.2">
      <c r="A1621" s="74" t="s">
        <v>2729</v>
      </c>
      <c r="B1621" s="95">
        <v>259.24</v>
      </c>
      <c r="C1621" s="95"/>
      <c r="D1621" s="95">
        <v>2.39</v>
      </c>
      <c r="E1621" s="95">
        <v>0.66</v>
      </c>
      <c r="F1621" s="95">
        <v>0.19</v>
      </c>
      <c r="G1621" s="95">
        <v>90.2</v>
      </c>
      <c r="H1621" s="95">
        <v>71.13</v>
      </c>
      <c r="I1621" s="95">
        <v>79.33</v>
      </c>
      <c r="J1621" s="95">
        <v>2.66</v>
      </c>
      <c r="K1621" s="95">
        <v>1.71</v>
      </c>
      <c r="L1621" s="95">
        <v>-0.95</v>
      </c>
      <c r="M1621" s="95">
        <v>-0.24</v>
      </c>
      <c r="N1621" s="95">
        <v>1.89</v>
      </c>
      <c r="O1621" s="95"/>
      <c r="P1621" s="95">
        <v>-0.19</v>
      </c>
      <c r="Q1621" s="95"/>
      <c r="R1621" s="95">
        <v>27.8</v>
      </c>
      <c r="S1621" s="95">
        <v>8.1199999999999992</v>
      </c>
      <c r="T1621" s="95">
        <v>19.440000000000001</v>
      </c>
      <c r="U1621" s="95">
        <v>0.28999999999999998</v>
      </c>
      <c r="V1621" s="95">
        <v>0.7</v>
      </c>
      <c r="W1621" s="95">
        <v>0.1</v>
      </c>
      <c r="X1621" s="95">
        <v>24.08</v>
      </c>
      <c r="Y1621" s="95">
        <v>51.45</v>
      </c>
      <c r="Z1621" s="74" t="s">
        <v>1111</v>
      </c>
      <c r="AA1621" s="95">
        <v>390.92</v>
      </c>
      <c r="AB1621" s="95">
        <v>108.68</v>
      </c>
      <c r="AC1621" s="74" t="s">
        <v>1111</v>
      </c>
      <c r="AD1621" s="95">
        <v>4766334792</v>
      </c>
    </row>
    <row r="1622" spans="1:30" x14ac:dyDescent="0.2">
      <c r="A1622" s="74" t="s">
        <v>2730</v>
      </c>
      <c r="B1622" s="95">
        <v>26.54</v>
      </c>
      <c r="C1622" s="95">
        <v>6.59</v>
      </c>
      <c r="D1622" s="95">
        <v>0.24</v>
      </c>
      <c r="E1622" s="95">
        <v>7.0000000000000007E-2</v>
      </c>
      <c r="F1622" s="95">
        <v>0.02</v>
      </c>
      <c r="G1622" s="95">
        <v>90.2</v>
      </c>
      <c r="H1622" s="95">
        <v>71.13</v>
      </c>
      <c r="I1622" s="95">
        <v>79.33</v>
      </c>
      <c r="J1622" s="95">
        <v>0.27</v>
      </c>
      <c r="K1622" s="95">
        <v>1.71</v>
      </c>
      <c r="L1622" s="95">
        <v>-0.95</v>
      </c>
      <c r="M1622" s="95">
        <v>-0.24</v>
      </c>
      <c r="N1622" s="95">
        <v>0.19</v>
      </c>
      <c r="O1622" s="95"/>
      <c r="P1622" s="95">
        <v>-0.02</v>
      </c>
      <c r="Q1622" s="95"/>
      <c r="R1622" s="95">
        <v>27.8</v>
      </c>
      <c r="S1622" s="95">
        <v>8.1199999999999992</v>
      </c>
      <c r="T1622" s="95">
        <v>19.440000000000001</v>
      </c>
      <c r="U1622" s="95">
        <v>0.28999999999999998</v>
      </c>
      <c r="V1622" s="95">
        <v>0.7</v>
      </c>
      <c r="W1622" s="95">
        <v>0.1</v>
      </c>
      <c r="X1622" s="95">
        <v>24.08</v>
      </c>
      <c r="Y1622" s="95">
        <v>51.45</v>
      </c>
      <c r="Z1622" s="74" t="s">
        <v>1111</v>
      </c>
      <c r="AA1622" s="95">
        <v>390.92</v>
      </c>
      <c r="AB1622" s="95">
        <v>108.68</v>
      </c>
      <c r="AC1622" s="74" t="s">
        <v>1111</v>
      </c>
      <c r="AD1622" s="95">
        <v>4766334792</v>
      </c>
    </row>
    <row r="1623" spans="1:30" x14ac:dyDescent="0.2">
      <c r="A1623" s="74" t="s">
        <v>2731</v>
      </c>
      <c r="B1623" s="95">
        <v>28.43</v>
      </c>
      <c r="C1623" s="95">
        <v>6.16</v>
      </c>
      <c r="D1623" s="95">
        <v>0.26</v>
      </c>
      <c r="E1623" s="95">
        <v>7.0000000000000007E-2</v>
      </c>
      <c r="F1623" s="95">
        <v>0.02</v>
      </c>
      <c r="G1623" s="95">
        <v>90.2</v>
      </c>
      <c r="H1623" s="95">
        <v>71.13</v>
      </c>
      <c r="I1623" s="95">
        <v>79.33</v>
      </c>
      <c r="J1623" s="95">
        <v>0.28999999999999998</v>
      </c>
      <c r="K1623" s="95">
        <v>1.71</v>
      </c>
      <c r="L1623" s="95">
        <v>-0.95</v>
      </c>
      <c r="M1623" s="95">
        <v>-0.24</v>
      </c>
      <c r="N1623" s="95">
        <v>0.21</v>
      </c>
      <c r="O1623" s="95"/>
      <c r="P1623" s="95">
        <v>-0.02</v>
      </c>
      <c r="Q1623" s="95"/>
      <c r="R1623" s="95">
        <v>27.8</v>
      </c>
      <c r="S1623" s="95">
        <v>8.1199999999999992</v>
      </c>
      <c r="T1623" s="95">
        <v>19.440000000000001</v>
      </c>
      <c r="U1623" s="95">
        <v>0.28999999999999998</v>
      </c>
      <c r="V1623" s="95">
        <v>0.7</v>
      </c>
      <c r="W1623" s="95">
        <v>0.1</v>
      </c>
      <c r="X1623" s="95">
        <v>24.08</v>
      </c>
      <c r="Y1623" s="95">
        <v>51.45</v>
      </c>
      <c r="Z1623" s="74" t="s">
        <v>1111</v>
      </c>
      <c r="AA1623" s="95">
        <v>390.92</v>
      </c>
      <c r="AB1623" s="95">
        <v>108.68</v>
      </c>
      <c r="AC1623" s="74" t="s">
        <v>1111</v>
      </c>
      <c r="AD1623" s="95">
        <v>4766334792</v>
      </c>
    </row>
    <row r="1624" spans="1:30" x14ac:dyDescent="0.2">
      <c r="A1624" s="74" t="s">
        <v>2732</v>
      </c>
      <c r="B1624" s="95">
        <v>22.88</v>
      </c>
      <c r="C1624" s="95">
        <v>1.0900000000000001</v>
      </c>
      <c r="D1624" s="95">
        <v>24.7</v>
      </c>
      <c r="E1624" s="95">
        <v>2.2799999999999998</v>
      </c>
      <c r="F1624" s="95">
        <v>1.0900000000000001</v>
      </c>
      <c r="G1624" s="95">
        <v>41.35</v>
      </c>
      <c r="H1624" s="95">
        <v>14.75</v>
      </c>
      <c r="I1624" s="95">
        <v>10.02</v>
      </c>
      <c r="J1624" s="95">
        <v>16.77</v>
      </c>
      <c r="K1624" s="95">
        <v>21.65</v>
      </c>
      <c r="L1624" s="95">
        <v>4.83</v>
      </c>
      <c r="M1624" s="95">
        <v>0.66</v>
      </c>
      <c r="N1624" s="95">
        <v>2.4700000000000002</v>
      </c>
      <c r="O1624" s="95">
        <v>7.15</v>
      </c>
      <c r="P1624" s="95">
        <v>-1.43</v>
      </c>
      <c r="Q1624" s="95">
        <v>2.88</v>
      </c>
      <c r="R1624" s="95">
        <v>9.25</v>
      </c>
      <c r="S1624" s="95">
        <v>4.42</v>
      </c>
      <c r="T1624" s="95">
        <v>6.37</v>
      </c>
      <c r="U1624" s="95">
        <v>0.48</v>
      </c>
      <c r="V1624" s="95">
        <v>0.52</v>
      </c>
      <c r="W1624" s="95">
        <v>0.44</v>
      </c>
      <c r="X1624" s="95">
        <v>-6.12</v>
      </c>
      <c r="Y1624" s="95"/>
      <c r="Z1624" s="74" t="s">
        <v>1111</v>
      </c>
      <c r="AA1624" s="95">
        <v>10.02</v>
      </c>
      <c r="AB1624" s="95">
        <v>0.93</v>
      </c>
      <c r="AC1624" s="74" t="s">
        <v>1111</v>
      </c>
      <c r="AD1624" s="95">
        <v>5680203030</v>
      </c>
    </row>
    <row r="1625" spans="1:30" x14ac:dyDescent="0.2">
      <c r="A1625" s="74" t="s">
        <v>2733</v>
      </c>
      <c r="B1625" s="95">
        <v>166.5</v>
      </c>
      <c r="C1625" s="95">
        <v>1.08</v>
      </c>
      <c r="D1625" s="95">
        <v>28.41</v>
      </c>
      <c r="E1625" s="95">
        <v>3.06</v>
      </c>
      <c r="F1625" s="95">
        <v>0.84</v>
      </c>
      <c r="G1625" s="95">
        <v>24.65</v>
      </c>
      <c r="H1625" s="95">
        <v>6.67</v>
      </c>
      <c r="I1625" s="95">
        <v>5.25</v>
      </c>
      <c r="J1625" s="95">
        <v>22.36</v>
      </c>
      <c r="K1625" s="95">
        <v>23.36</v>
      </c>
      <c r="L1625" s="95">
        <v>1</v>
      </c>
      <c r="M1625" s="95">
        <v>0.14000000000000001</v>
      </c>
      <c r="N1625" s="95">
        <v>1.49</v>
      </c>
      <c r="O1625" s="95">
        <v>15.69</v>
      </c>
      <c r="P1625" s="95">
        <v>-1.71</v>
      </c>
      <c r="Q1625" s="95">
        <v>1.1200000000000001</v>
      </c>
      <c r="R1625" s="95">
        <v>10.78</v>
      </c>
      <c r="S1625" s="95">
        <v>2.96</v>
      </c>
      <c r="T1625" s="95">
        <v>9.9600000000000009</v>
      </c>
      <c r="U1625" s="95">
        <v>0.27</v>
      </c>
      <c r="V1625" s="95">
        <v>0.73</v>
      </c>
      <c r="W1625" s="95">
        <v>0.56000000000000005</v>
      </c>
      <c r="X1625" s="95">
        <v>8.4499999999999993</v>
      </c>
      <c r="Y1625" s="95">
        <v>3.25</v>
      </c>
      <c r="Z1625" s="74" t="s">
        <v>1111</v>
      </c>
      <c r="AA1625" s="95">
        <v>54.37</v>
      </c>
      <c r="AB1625" s="95">
        <v>5.86</v>
      </c>
      <c r="AC1625" s="74" t="s">
        <v>1111</v>
      </c>
      <c r="AD1625" s="95">
        <v>7359932700</v>
      </c>
    </row>
    <row r="1626" spans="1:30" x14ac:dyDescent="0.2">
      <c r="A1626" s="74" t="s">
        <v>2734</v>
      </c>
      <c r="B1626" s="95">
        <v>45.4</v>
      </c>
      <c r="C1626" s="95">
        <v>1.54</v>
      </c>
      <c r="D1626" s="95">
        <v>8.0299999999999994</v>
      </c>
      <c r="E1626" s="95">
        <v>1.2</v>
      </c>
      <c r="F1626" s="95">
        <v>0.9</v>
      </c>
      <c r="G1626" s="95">
        <v>74.58</v>
      </c>
      <c r="H1626" s="95">
        <v>74.58</v>
      </c>
      <c r="I1626" s="95">
        <v>61.29</v>
      </c>
      <c r="J1626" s="95">
        <v>6.6</v>
      </c>
      <c r="K1626" s="95">
        <v>6.97</v>
      </c>
      <c r="L1626" s="95">
        <v>0.35</v>
      </c>
      <c r="M1626" s="95">
        <v>0.06</v>
      </c>
      <c r="N1626" s="95">
        <v>4.92</v>
      </c>
      <c r="O1626" s="95"/>
      <c r="P1626" s="95">
        <v>-0.9</v>
      </c>
      <c r="Q1626" s="95"/>
      <c r="R1626" s="95">
        <v>14.98</v>
      </c>
      <c r="S1626" s="95">
        <v>11.17</v>
      </c>
      <c r="T1626" s="95">
        <v>13.15</v>
      </c>
      <c r="U1626" s="95">
        <v>0.75</v>
      </c>
      <c r="V1626" s="95">
        <v>0.25</v>
      </c>
      <c r="W1626" s="95">
        <v>0.18</v>
      </c>
      <c r="X1626" s="95">
        <v>22.01</v>
      </c>
      <c r="Y1626" s="95">
        <v>21.29</v>
      </c>
      <c r="Z1626" s="74" t="s">
        <v>1111</v>
      </c>
      <c r="AA1626" s="95">
        <v>37.74</v>
      </c>
      <c r="AB1626" s="95">
        <v>5.65</v>
      </c>
      <c r="AC1626" s="74" t="s">
        <v>1111</v>
      </c>
      <c r="AD1626" s="95">
        <v>5025783075</v>
      </c>
    </row>
    <row r="1627" spans="1:30" x14ac:dyDescent="0.2">
      <c r="A1627" s="74" t="s">
        <v>2735</v>
      </c>
      <c r="B1627" s="95">
        <v>4.01</v>
      </c>
      <c r="C1627" s="95"/>
      <c r="D1627" s="95">
        <v>-0.38</v>
      </c>
      <c r="E1627" s="95">
        <v>-0.32</v>
      </c>
      <c r="F1627" s="95">
        <v>0.52</v>
      </c>
      <c r="G1627" s="95">
        <v>85.1</v>
      </c>
      <c r="H1627" s="95">
        <v>-366.81</v>
      </c>
      <c r="I1627" s="95">
        <v>-424.39</v>
      </c>
      <c r="J1627" s="95">
        <v>-0.44</v>
      </c>
      <c r="K1627" s="95">
        <v>-1.07</v>
      </c>
      <c r="L1627" s="95">
        <v>-0.63</v>
      </c>
      <c r="M1627" s="95"/>
      <c r="N1627" s="95">
        <v>1.6</v>
      </c>
      <c r="O1627" s="95">
        <v>1.26</v>
      </c>
      <c r="P1627" s="95">
        <v>-2.14</v>
      </c>
      <c r="Q1627" s="95">
        <v>2.17</v>
      </c>
      <c r="R1627" s="95">
        <v>-85.05</v>
      </c>
      <c r="S1627" s="95">
        <v>-136.94</v>
      </c>
      <c r="T1627" s="95">
        <v>295.58999999999997</v>
      </c>
      <c r="U1627" s="95">
        <v>-1.61</v>
      </c>
      <c r="V1627" s="95">
        <v>2.61</v>
      </c>
      <c r="W1627" s="95">
        <v>0.32</v>
      </c>
      <c r="X1627" s="95"/>
      <c r="Y1627" s="95"/>
      <c r="Z1627" s="74" t="s">
        <v>1111</v>
      </c>
      <c r="AA1627" s="95">
        <v>-12.47</v>
      </c>
      <c r="AB1627" s="95">
        <v>-10.61</v>
      </c>
      <c r="AC1627" s="74" t="s">
        <v>1111</v>
      </c>
      <c r="AD1627" s="95">
        <v>116600374</v>
      </c>
    </row>
    <row r="1628" spans="1:30" x14ac:dyDescent="0.2">
      <c r="A1628" s="74" t="s">
        <v>2736</v>
      </c>
      <c r="B1628" s="95">
        <v>32.619999999999997</v>
      </c>
      <c r="C1628" s="95"/>
      <c r="D1628" s="95">
        <v>16.98</v>
      </c>
      <c r="E1628" s="95">
        <v>1.87</v>
      </c>
      <c r="F1628" s="95">
        <v>0.23</v>
      </c>
      <c r="G1628" s="95">
        <v>0</v>
      </c>
      <c r="H1628" s="95">
        <v>32.31</v>
      </c>
      <c r="I1628" s="95">
        <v>23.84</v>
      </c>
      <c r="J1628" s="95">
        <v>12.53</v>
      </c>
      <c r="K1628" s="95">
        <v>-3.79</v>
      </c>
      <c r="L1628" s="95">
        <v>-16.32</v>
      </c>
      <c r="M1628" s="95">
        <v>-2.4300000000000002</v>
      </c>
      <c r="N1628" s="95">
        <v>4.05</v>
      </c>
      <c r="O1628" s="95"/>
      <c r="P1628" s="95">
        <v>-0.23</v>
      </c>
      <c r="Q1628" s="95"/>
      <c r="R1628" s="95">
        <v>10.99</v>
      </c>
      <c r="S1628" s="95">
        <v>1.34</v>
      </c>
      <c r="T1628" s="95">
        <v>10.99</v>
      </c>
      <c r="U1628" s="95">
        <v>0.12</v>
      </c>
      <c r="V1628" s="95">
        <v>0.88</v>
      </c>
      <c r="W1628" s="95">
        <v>0.06</v>
      </c>
      <c r="X1628" s="95">
        <v>28.19</v>
      </c>
      <c r="Y1628" s="95">
        <v>61.97</v>
      </c>
      <c r="Z1628" s="74" t="s">
        <v>1111</v>
      </c>
      <c r="AA1628" s="95">
        <v>17.48</v>
      </c>
      <c r="AB1628" s="95">
        <v>1.92</v>
      </c>
      <c r="AC1628" s="74" t="s">
        <v>1111</v>
      </c>
      <c r="AD1628" s="95">
        <v>255985450</v>
      </c>
    </row>
    <row r="1629" spans="1:30" x14ac:dyDescent="0.2">
      <c r="A1629" s="74" t="s">
        <v>2737</v>
      </c>
      <c r="B1629" s="95">
        <v>17.53</v>
      </c>
      <c r="C1629" s="95">
        <v>2.74</v>
      </c>
      <c r="D1629" s="95">
        <v>11.2</v>
      </c>
      <c r="E1629" s="95">
        <v>0.91</v>
      </c>
      <c r="F1629" s="95">
        <v>0.1</v>
      </c>
      <c r="G1629" s="95">
        <v>0</v>
      </c>
      <c r="H1629" s="95">
        <v>28.74</v>
      </c>
      <c r="I1629" s="95">
        <v>23.4</v>
      </c>
      <c r="J1629" s="95">
        <v>9.1199999999999992</v>
      </c>
      <c r="K1629" s="95">
        <v>-11.76</v>
      </c>
      <c r="L1629" s="95">
        <v>-20.88</v>
      </c>
      <c r="M1629" s="95">
        <v>-2.09</v>
      </c>
      <c r="N1629" s="95">
        <v>2.62</v>
      </c>
      <c r="O1629" s="95"/>
      <c r="P1629" s="95">
        <v>-0.1</v>
      </c>
      <c r="Q1629" s="95"/>
      <c r="R1629" s="95">
        <v>8.14</v>
      </c>
      <c r="S1629" s="95">
        <v>0.88</v>
      </c>
      <c r="T1629" s="95">
        <v>8.27</v>
      </c>
      <c r="U1629" s="95">
        <v>0.11</v>
      </c>
      <c r="V1629" s="95">
        <v>0.89</v>
      </c>
      <c r="W1629" s="95">
        <v>0.04</v>
      </c>
      <c r="X1629" s="95">
        <v>0.89</v>
      </c>
      <c r="Y1629" s="95">
        <v>16.28</v>
      </c>
      <c r="Z1629" s="74" t="s">
        <v>1111</v>
      </c>
      <c r="AA1629" s="95">
        <v>19.239999999999998</v>
      </c>
      <c r="AB1629" s="95">
        <v>1.57</v>
      </c>
      <c r="AC1629" s="74" t="s">
        <v>1111</v>
      </c>
      <c r="AD1629" s="95">
        <v>183903724</v>
      </c>
    </row>
    <row r="1630" spans="1:30" x14ac:dyDescent="0.2">
      <c r="A1630" s="74" t="s">
        <v>2738</v>
      </c>
      <c r="B1630" s="95">
        <v>10.47</v>
      </c>
      <c r="C1630" s="95"/>
      <c r="D1630" s="95">
        <v>0.21</v>
      </c>
      <c r="E1630" s="95">
        <v>14.79</v>
      </c>
      <c r="F1630" s="95">
        <v>0.53</v>
      </c>
      <c r="G1630" s="95"/>
      <c r="H1630" s="95"/>
      <c r="I1630" s="95"/>
      <c r="J1630" s="95">
        <v>-0.16</v>
      </c>
      <c r="K1630" s="95">
        <v>-0.16</v>
      </c>
      <c r="L1630" s="95">
        <v>0</v>
      </c>
      <c r="M1630" s="95">
        <v>-0.02</v>
      </c>
      <c r="N1630" s="95"/>
      <c r="O1630" s="95">
        <v>-30.77</v>
      </c>
      <c r="P1630" s="95">
        <v>-0.53</v>
      </c>
      <c r="Q1630" s="95">
        <v>0.09</v>
      </c>
      <c r="R1630" s="95">
        <v>7134.2</v>
      </c>
      <c r="S1630" s="95">
        <v>253.93</v>
      </c>
      <c r="T1630" s="95">
        <v>-9505.7999999999993</v>
      </c>
      <c r="U1630" s="95">
        <v>0.04</v>
      </c>
      <c r="V1630" s="95">
        <v>0.96</v>
      </c>
      <c r="W1630" s="95">
        <v>0</v>
      </c>
      <c r="X1630" s="95"/>
      <c r="Y1630" s="95"/>
      <c r="Z1630" s="74" t="s">
        <v>1111</v>
      </c>
      <c r="AA1630" s="95">
        <v>0.71</v>
      </c>
      <c r="AB1630" s="95">
        <v>50.49</v>
      </c>
      <c r="AC1630" s="74" t="s">
        <v>1111</v>
      </c>
      <c r="AD1630" s="95">
        <v>73972644</v>
      </c>
    </row>
    <row r="1631" spans="1:30" x14ac:dyDescent="0.2">
      <c r="A1631" s="74" t="s">
        <v>2739</v>
      </c>
      <c r="B1631" s="95">
        <v>0.41</v>
      </c>
      <c r="C1631" s="95"/>
      <c r="D1631" s="95">
        <v>0.01</v>
      </c>
      <c r="E1631" s="95">
        <v>0.57999999999999996</v>
      </c>
      <c r="F1631" s="95">
        <v>0.02</v>
      </c>
      <c r="G1631" s="95"/>
      <c r="H1631" s="95"/>
      <c r="I1631" s="95"/>
      <c r="J1631" s="95">
        <v>-0.01</v>
      </c>
      <c r="K1631" s="95">
        <v>-0.16</v>
      </c>
      <c r="L1631" s="95">
        <v>0</v>
      </c>
      <c r="M1631" s="95">
        <v>-0.02</v>
      </c>
      <c r="N1631" s="95"/>
      <c r="O1631" s="95">
        <v>-1.21</v>
      </c>
      <c r="P1631" s="95">
        <v>-0.02</v>
      </c>
      <c r="Q1631" s="95">
        <v>0.09</v>
      </c>
      <c r="R1631" s="95">
        <v>7134.2</v>
      </c>
      <c r="S1631" s="95">
        <v>253.93</v>
      </c>
      <c r="T1631" s="95">
        <v>-9505.7999999999993</v>
      </c>
      <c r="U1631" s="95">
        <v>0.04</v>
      </c>
      <c r="V1631" s="95">
        <v>0.96</v>
      </c>
      <c r="W1631" s="95">
        <v>0</v>
      </c>
      <c r="X1631" s="95"/>
      <c r="Y1631" s="95"/>
      <c r="Z1631" s="74" t="s">
        <v>1111</v>
      </c>
      <c r="AA1631" s="95">
        <v>0.71</v>
      </c>
      <c r="AB1631" s="95">
        <v>50.49</v>
      </c>
      <c r="AC1631" s="74" t="s">
        <v>1111</v>
      </c>
      <c r="AD1631" s="95">
        <v>73972644</v>
      </c>
    </row>
    <row r="1632" spans="1:30" x14ac:dyDescent="0.2">
      <c r="A1632" s="74" t="s">
        <v>2740</v>
      </c>
      <c r="B1632" s="95">
        <v>11.28</v>
      </c>
      <c r="C1632" s="95"/>
      <c r="D1632" s="95">
        <v>0.22</v>
      </c>
      <c r="E1632" s="95">
        <v>15.94</v>
      </c>
      <c r="F1632" s="95">
        <v>0.56999999999999995</v>
      </c>
      <c r="G1632" s="95"/>
      <c r="H1632" s="95"/>
      <c r="I1632" s="95"/>
      <c r="J1632" s="95">
        <v>-0.17</v>
      </c>
      <c r="K1632" s="95">
        <v>-0.16</v>
      </c>
      <c r="L1632" s="95">
        <v>0</v>
      </c>
      <c r="M1632" s="95">
        <v>-0.02</v>
      </c>
      <c r="N1632" s="95"/>
      <c r="O1632" s="95">
        <v>-33.15</v>
      </c>
      <c r="P1632" s="95">
        <v>-0.56999999999999995</v>
      </c>
      <c r="Q1632" s="95">
        <v>0.09</v>
      </c>
      <c r="R1632" s="95">
        <v>7134.2</v>
      </c>
      <c r="S1632" s="95">
        <v>253.93</v>
      </c>
      <c r="T1632" s="95">
        <v>-9505.7999999999993</v>
      </c>
      <c r="U1632" s="95">
        <v>0.04</v>
      </c>
      <c r="V1632" s="95">
        <v>0.96</v>
      </c>
      <c r="W1632" s="95">
        <v>0</v>
      </c>
      <c r="X1632" s="95"/>
      <c r="Y1632" s="95"/>
      <c r="Z1632" s="74" t="s">
        <v>1111</v>
      </c>
      <c r="AA1632" s="95">
        <v>0.71</v>
      </c>
      <c r="AB1632" s="95">
        <v>50.49</v>
      </c>
      <c r="AC1632" s="74" t="s">
        <v>1111</v>
      </c>
      <c r="AD1632" s="95">
        <v>73972644</v>
      </c>
    </row>
    <row r="1633" spans="1:30" x14ac:dyDescent="0.2">
      <c r="A1633" s="74" t="s">
        <v>2741</v>
      </c>
      <c r="B1633" s="95">
        <v>0.24</v>
      </c>
      <c r="C1633" s="95"/>
      <c r="D1633" s="95">
        <v>0</v>
      </c>
      <c r="E1633" s="95">
        <v>0.34</v>
      </c>
      <c r="F1633" s="95">
        <v>0.01</v>
      </c>
      <c r="G1633" s="95"/>
      <c r="H1633" s="95"/>
      <c r="I1633" s="95"/>
      <c r="J1633" s="95">
        <v>0</v>
      </c>
      <c r="K1633" s="95">
        <v>-0.16</v>
      </c>
      <c r="L1633" s="95">
        <v>0</v>
      </c>
      <c r="M1633" s="95">
        <v>-0.02</v>
      </c>
      <c r="N1633" s="95"/>
      <c r="O1633" s="95">
        <v>-0.71</v>
      </c>
      <c r="P1633" s="95">
        <v>-0.01</v>
      </c>
      <c r="Q1633" s="95">
        <v>0.09</v>
      </c>
      <c r="R1633" s="95">
        <v>7134.2</v>
      </c>
      <c r="S1633" s="95">
        <v>253.93</v>
      </c>
      <c r="T1633" s="95">
        <v>-9505.7999999999993</v>
      </c>
      <c r="U1633" s="95">
        <v>0.04</v>
      </c>
      <c r="V1633" s="95">
        <v>0.96</v>
      </c>
      <c r="W1633" s="95">
        <v>0</v>
      </c>
      <c r="X1633" s="95"/>
      <c r="Y1633" s="95"/>
      <c r="Z1633" s="74" t="s">
        <v>1111</v>
      </c>
      <c r="AA1633" s="95">
        <v>0.71</v>
      </c>
      <c r="AB1633" s="95">
        <v>50.49</v>
      </c>
      <c r="AC1633" s="74" t="s">
        <v>1111</v>
      </c>
      <c r="AD1633" s="95">
        <v>73972644</v>
      </c>
    </row>
    <row r="1634" spans="1:30" x14ac:dyDescent="0.2">
      <c r="A1634" s="74" t="s">
        <v>2742</v>
      </c>
      <c r="B1634" s="95">
        <v>54.32</v>
      </c>
      <c r="C1634" s="95"/>
      <c r="D1634" s="95">
        <v>-40</v>
      </c>
      <c r="E1634" s="95">
        <v>21.18</v>
      </c>
      <c r="F1634" s="95">
        <v>8.7899999999999991</v>
      </c>
      <c r="G1634" s="95">
        <v>64.08</v>
      </c>
      <c r="H1634" s="95">
        <v>-19.87</v>
      </c>
      <c r="I1634" s="95">
        <v>-27.55</v>
      </c>
      <c r="J1634" s="95">
        <v>-55.45</v>
      </c>
      <c r="K1634" s="95">
        <v>-54.92</v>
      </c>
      <c r="L1634" s="95">
        <v>0.53</v>
      </c>
      <c r="M1634" s="95">
        <v>-0.2</v>
      </c>
      <c r="N1634" s="95">
        <v>11.02</v>
      </c>
      <c r="O1634" s="95">
        <v>13.83</v>
      </c>
      <c r="P1634" s="95">
        <v>-55.12</v>
      </c>
      <c r="Q1634" s="95">
        <v>4.0999999999999996</v>
      </c>
      <c r="R1634" s="95">
        <v>-52.95</v>
      </c>
      <c r="S1634" s="95">
        <v>-21.97</v>
      </c>
      <c r="T1634" s="95">
        <v>-20.78</v>
      </c>
      <c r="U1634" s="95">
        <v>0.41</v>
      </c>
      <c r="V1634" s="95">
        <v>0.59</v>
      </c>
      <c r="W1634" s="95">
        <v>0.8</v>
      </c>
      <c r="X1634" s="95"/>
      <c r="Y1634" s="95"/>
      <c r="Z1634" s="74" t="s">
        <v>1111</v>
      </c>
      <c r="AA1634" s="95">
        <v>2.56</v>
      </c>
      <c r="AB1634" s="95">
        <v>-1.36</v>
      </c>
      <c r="AC1634" s="74" t="s">
        <v>1111</v>
      </c>
      <c r="AD1634" s="95">
        <v>1303880984</v>
      </c>
    </row>
    <row r="1635" spans="1:30" x14ac:dyDescent="0.2">
      <c r="A1635" s="74" t="s">
        <v>2743</v>
      </c>
      <c r="B1635" s="95">
        <v>87.99</v>
      </c>
      <c r="C1635" s="95"/>
      <c r="D1635" s="95">
        <v>-50.06</v>
      </c>
      <c r="E1635" s="95">
        <v>18.12</v>
      </c>
      <c r="F1635" s="95">
        <v>5.22</v>
      </c>
      <c r="G1635" s="95">
        <v>73.930000000000007</v>
      </c>
      <c r="H1635" s="95">
        <v>-19.41</v>
      </c>
      <c r="I1635" s="95">
        <v>-22.18</v>
      </c>
      <c r="J1635" s="95">
        <v>-57.21</v>
      </c>
      <c r="K1635" s="95">
        <v>-51.87</v>
      </c>
      <c r="L1635" s="95">
        <v>2.2000000000000002</v>
      </c>
      <c r="M1635" s="95">
        <v>-0.7</v>
      </c>
      <c r="N1635" s="95">
        <v>11.11</v>
      </c>
      <c r="O1635" s="95">
        <v>12.95</v>
      </c>
      <c r="P1635" s="95">
        <v>-18.04</v>
      </c>
      <c r="Q1635" s="95">
        <v>2.31</v>
      </c>
      <c r="R1635" s="95">
        <v>-36.19</v>
      </c>
      <c r="S1635" s="95">
        <v>-10.42</v>
      </c>
      <c r="T1635" s="95">
        <v>-15.22</v>
      </c>
      <c r="U1635" s="95">
        <v>0.28999999999999998</v>
      </c>
      <c r="V1635" s="95">
        <v>0.71</v>
      </c>
      <c r="W1635" s="95">
        <v>0.47</v>
      </c>
      <c r="X1635" s="95"/>
      <c r="Y1635" s="95"/>
      <c r="Z1635" s="74" t="s">
        <v>1111</v>
      </c>
      <c r="AA1635" s="95">
        <v>4.8600000000000003</v>
      </c>
      <c r="AB1635" s="95">
        <v>-1.76</v>
      </c>
      <c r="AC1635" s="74" t="s">
        <v>1111</v>
      </c>
      <c r="AD1635" s="95">
        <v>7700845785</v>
      </c>
    </row>
    <row r="1636" spans="1:30" x14ac:dyDescent="0.2">
      <c r="A1636" s="74" t="s">
        <v>2744</v>
      </c>
      <c r="B1636" s="95">
        <v>12.32</v>
      </c>
      <c r="C1636" s="95"/>
      <c r="D1636" s="95">
        <v>-51.48</v>
      </c>
      <c r="E1636" s="95">
        <v>1.34</v>
      </c>
      <c r="F1636" s="95">
        <v>0.46</v>
      </c>
      <c r="G1636" s="95">
        <v>86.31</v>
      </c>
      <c r="H1636" s="95">
        <v>-5.7</v>
      </c>
      <c r="I1636" s="95">
        <v>-4.08</v>
      </c>
      <c r="J1636" s="95">
        <v>-36.89</v>
      </c>
      <c r="K1636" s="95">
        <v>-56.29</v>
      </c>
      <c r="L1636" s="95">
        <v>-19.399999999999999</v>
      </c>
      <c r="M1636" s="95">
        <v>0.7</v>
      </c>
      <c r="N1636" s="95">
        <v>2.1</v>
      </c>
      <c r="O1636" s="95">
        <v>-6.25</v>
      </c>
      <c r="P1636" s="95">
        <v>-0.48</v>
      </c>
      <c r="Q1636" s="95">
        <v>0.32</v>
      </c>
      <c r="R1636" s="95">
        <v>-2.6</v>
      </c>
      <c r="S1636" s="95">
        <v>-0.9</v>
      </c>
      <c r="T1636" s="95">
        <v>-2.19</v>
      </c>
      <c r="U1636" s="95">
        <v>0.34</v>
      </c>
      <c r="V1636" s="95">
        <v>0.33</v>
      </c>
      <c r="W1636" s="95">
        <v>0.22</v>
      </c>
      <c r="X1636" s="95">
        <v>24.94</v>
      </c>
      <c r="Y1636" s="95"/>
      <c r="Z1636" s="74" t="s">
        <v>1111</v>
      </c>
      <c r="AA1636" s="95">
        <v>9.2200000000000006</v>
      </c>
      <c r="AB1636" s="95">
        <v>-0.24</v>
      </c>
      <c r="AC1636" s="74" t="s">
        <v>1111</v>
      </c>
      <c r="AD1636" s="95">
        <v>656720064</v>
      </c>
    </row>
    <row r="1637" spans="1:30" x14ac:dyDescent="0.2">
      <c r="A1637" s="74" t="s">
        <v>2745</v>
      </c>
      <c r="B1637" s="95">
        <v>11.3</v>
      </c>
      <c r="C1637" s="95">
        <v>2.69</v>
      </c>
      <c r="D1637" s="95">
        <v>10.54</v>
      </c>
      <c r="E1637" s="95">
        <v>1.38</v>
      </c>
      <c r="F1637" s="95">
        <v>0.14000000000000001</v>
      </c>
      <c r="G1637" s="95">
        <v>0</v>
      </c>
      <c r="H1637" s="95">
        <v>44.07</v>
      </c>
      <c r="I1637" s="95">
        <v>34.11</v>
      </c>
      <c r="J1637" s="95">
        <v>8.16</v>
      </c>
      <c r="K1637" s="95">
        <v>-3.99</v>
      </c>
      <c r="L1637" s="95">
        <v>-12.15</v>
      </c>
      <c r="M1637" s="95">
        <v>-2.0499999999999998</v>
      </c>
      <c r="N1637" s="95">
        <v>3.6</v>
      </c>
      <c r="O1637" s="95"/>
      <c r="P1637" s="95">
        <v>-0.14000000000000001</v>
      </c>
      <c r="Q1637" s="95"/>
      <c r="R1637" s="95">
        <v>13.06</v>
      </c>
      <c r="S1637" s="95">
        <v>1.36</v>
      </c>
      <c r="T1637" s="95">
        <v>9.65</v>
      </c>
      <c r="U1637" s="95">
        <v>0.1</v>
      </c>
      <c r="V1637" s="95">
        <v>0.9</v>
      </c>
      <c r="W1637" s="95">
        <v>0.04</v>
      </c>
      <c r="X1637" s="95"/>
      <c r="Y1637" s="95"/>
      <c r="Z1637" s="74" t="s">
        <v>1111</v>
      </c>
      <c r="AA1637" s="95">
        <v>8.2100000000000009</v>
      </c>
      <c r="AB1637" s="95">
        <v>1.07</v>
      </c>
      <c r="AC1637" s="74" t="s">
        <v>1111</v>
      </c>
      <c r="AD1637" s="95">
        <v>253849980</v>
      </c>
    </row>
    <row r="1638" spans="1:30" x14ac:dyDescent="0.2">
      <c r="A1638" s="74" t="s">
        <v>2746</v>
      </c>
      <c r="B1638" s="95">
        <v>9.18</v>
      </c>
      <c r="C1638" s="95">
        <v>6.67</v>
      </c>
      <c r="D1638" s="95">
        <v>5.0999999999999996</v>
      </c>
      <c r="E1638" s="95"/>
      <c r="F1638" s="95">
        <v>0.26</v>
      </c>
      <c r="G1638" s="95">
        <v>27.98</v>
      </c>
      <c r="H1638" s="95">
        <v>15.11</v>
      </c>
      <c r="I1638" s="95">
        <v>8.2799999999999994</v>
      </c>
      <c r="J1638" s="95">
        <v>2.8</v>
      </c>
      <c r="K1638" s="95">
        <v>7.9</v>
      </c>
      <c r="L1638" s="95">
        <v>5.1100000000000003</v>
      </c>
      <c r="M1638" s="95"/>
      <c r="N1638" s="95">
        <v>0.42</v>
      </c>
      <c r="O1638" s="95">
        <v>-31.64</v>
      </c>
      <c r="P1638" s="95">
        <v>-0.28000000000000003</v>
      </c>
      <c r="Q1638" s="95">
        <v>0.92</v>
      </c>
      <c r="R1638" s="95"/>
      <c r="S1638" s="95">
        <v>5.03</v>
      </c>
      <c r="T1638" s="95">
        <v>18.78</v>
      </c>
      <c r="U1638" s="95">
        <v>0</v>
      </c>
      <c r="V1638" s="95">
        <v>0.71</v>
      </c>
      <c r="W1638" s="95">
        <v>0.61</v>
      </c>
      <c r="X1638" s="95">
        <v>1.54</v>
      </c>
      <c r="Y1638" s="95"/>
      <c r="Z1638" s="74" t="s">
        <v>1111</v>
      </c>
      <c r="AA1638" s="95">
        <v>0</v>
      </c>
      <c r="AB1638" s="95">
        <v>1.8</v>
      </c>
      <c r="AC1638" s="74" t="s">
        <v>1111</v>
      </c>
      <c r="AD1638" s="95">
        <v>24839750736</v>
      </c>
    </row>
    <row r="1639" spans="1:30" x14ac:dyDescent="0.2">
      <c r="A1639" s="74" t="s">
        <v>2747</v>
      </c>
      <c r="B1639" s="95">
        <v>9.8699999999999992</v>
      </c>
      <c r="C1639" s="95"/>
      <c r="D1639" s="95">
        <v>-2.4</v>
      </c>
      <c r="E1639" s="95">
        <v>150.41999999999999</v>
      </c>
      <c r="F1639" s="95">
        <v>1.25</v>
      </c>
      <c r="G1639" s="95"/>
      <c r="H1639" s="95"/>
      <c r="I1639" s="95"/>
      <c r="J1639" s="95">
        <v>-2.12</v>
      </c>
      <c r="K1639" s="95">
        <v>-2.12</v>
      </c>
      <c r="L1639" s="95">
        <v>0</v>
      </c>
      <c r="M1639" s="95">
        <v>-0.13</v>
      </c>
      <c r="N1639" s="95"/>
      <c r="O1639" s="95">
        <v>1184.4000000000001</v>
      </c>
      <c r="P1639" s="95">
        <v>-1.25</v>
      </c>
      <c r="Q1639" s="95">
        <v>3.69</v>
      </c>
      <c r="R1639" s="95">
        <v>-6260</v>
      </c>
      <c r="S1639" s="95">
        <v>-52.08</v>
      </c>
      <c r="T1639" s="95">
        <v>-7120</v>
      </c>
      <c r="U1639" s="95">
        <v>0.01</v>
      </c>
      <c r="V1639" s="95">
        <v>0.99</v>
      </c>
      <c r="W1639" s="95">
        <v>0</v>
      </c>
      <c r="X1639" s="95"/>
      <c r="Y1639" s="95"/>
      <c r="Z1639" s="74" t="s">
        <v>1111</v>
      </c>
      <c r="AA1639" s="95">
        <v>7.0000000000000007E-2</v>
      </c>
      <c r="AB1639" s="95">
        <v>-4.1100000000000003</v>
      </c>
      <c r="AC1639" s="74" t="s">
        <v>1111</v>
      </c>
      <c r="AD1639" s="95">
        <v>752094000</v>
      </c>
    </row>
    <row r="1640" spans="1:30" x14ac:dyDescent="0.2">
      <c r="A1640" s="74" t="s">
        <v>2748</v>
      </c>
      <c r="B1640" s="95">
        <v>10.01</v>
      </c>
      <c r="C1640" s="95"/>
      <c r="D1640" s="95">
        <v>-2.44</v>
      </c>
      <c r="E1640" s="95">
        <v>152.55000000000001</v>
      </c>
      <c r="F1640" s="95">
        <v>1.27</v>
      </c>
      <c r="G1640" s="95"/>
      <c r="H1640" s="95"/>
      <c r="I1640" s="95"/>
      <c r="J1640" s="95">
        <v>-2.15</v>
      </c>
      <c r="K1640" s="95">
        <v>-2.12</v>
      </c>
      <c r="L1640" s="95">
        <v>0</v>
      </c>
      <c r="M1640" s="95">
        <v>-0.13</v>
      </c>
      <c r="N1640" s="95"/>
      <c r="O1640" s="95">
        <v>1201.2</v>
      </c>
      <c r="P1640" s="95">
        <v>-1.27</v>
      </c>
      <c r="Q1640" s="95">
        <v>3.69</v>
      </c>
      <c r="R1640" s="95">
        <v>-6260</v>
      </c>
      <c r="S1640" s="95">
        <v>-52.08</v>
      </c>
      <c r="T1640" s="95">
        <v>-7120</v>
      </c>
      <c r="U1640" s="95">
        <v>0.01</v>
      </c>
      <c r="V1640" s="95">
        <v>0.99</v>
      </c>
      <c r="W1640" s="95">
        <v>0</v>
      </c>
      <c r="X1640" s="95"/>
      <c r="Y1640" s="95"/>
      <c r="Z1640" s="74" t="s">
        <v>1111</v>
      </c>
      <c r="AA1640" s="95">
        <v>7.0000000000000007E-2</v>
      </c>
      <c r="AB1640" s="95">
        <v>-4.1100000000000003</v>
      </c>
      <c r="AC1640" s="74" t="s">
        <v>1111</v>
      </c>
      <c r="AD1640" s="95">
        <v>752094000</v>
      </c>
    </row>
    <row r="1641" spans="1:30" x14ac:dyDescent="0.2">
      <c r="A1641" s="74" t="s">
        <v>2749</v>
      </c>
      <c r="B1641" s="95">
        <v>0.39</v>
      </c>
      <c r="C1641" s="95"/>
      <c r="D1641" s="95">
        <v>-0.09</v>
      </c>
      <c r="E1641" s="95">
        <v>5.94</v>
      </c>
      <c r="F1641" s="95">
        <v>0.05</v>
      </c>
      <c r="G1641" s="95"/>
      <c r="H1641" s="95"/>
      <c r="I1641" s="95"/>
      <c r="J1641" s="95">
        <v>-0.08</v>
      </c>
      <c r="K1641" s="95">
        <v>-2.12</v>
      </c>
      <c r="L1641" s="95">
        <v>0</v>
      </c>
      <c r="M1641" s="95">
        <v>-0.13</v>
      </c>
      <c r="N1641" s="95"/>
      <c r="O1641" s="95">
        <v>46.8</v>
      </c>
      <c r="P1641" s="95">
        <v>-0.05</v>
      </c>
      <c r="Q1641" s="95">
        <v>3.69</v>
      </c>
      <c r="R1641" s="95">
        <v>-6260</v>
      </c>
      <c r="S1641" s="95">
        <v>-52.08</v>
      </c>
      <c r="T1641" s="95">
        <v>-7120</v>
      </c>
      <c r="U1641" s="95">
        <v>0.01</v>
      </c>
      <c r="V1641" s="95">
        <v>0.99</v>
      </c>
      <c r="W1641" s="95">
        <v>0</v>
      </c>
      <c r="X1641" s="95"/>
      <c r="Y1641" s="95"/>
      <c r="Z1641" s="74" t="s">
        <v>1111</v>
      </c>
      <c r="AA1641" s="95">
        <v>7.0000000000000007E-2</v>
      </c>
      <c r="AB1641" s="95">
        <v>-4.1100000000000003</v>
      </c>
      <c r="AC1641" s="74" t="s">
        <v>1111</v>
      </c>
      <c r="AD1641" s="95">
        <v>752094000</v>
      </c>
    </row>
    <row r="1642" spans="1:30" x14ac:dyDescent="0.2">
      <c r="A1642" s="74" t="s">
        <v>2750</v>
      </c>
      <c r="B1642" s="95">
        <v>26.3</v>
      </c>
      <c r="C1642" s="95">
        <v>8.56</v>
      </c>
      <c r="D1642" s="95">
        <v>22.26</v>
      </c>
      <c r="E1642" s="95">
        <v>1.86</v>
      </c>
      <c r="F1642" s="95">
        <v>0.96</v>
      </c>
      <c r="G1642" s="95">
        <v>56.21</v>
      </c>
      <c r="H1642" s="95">
        <v>6.81</v>
      </c>
      <c r="I1642" s="95">
        <v>4.9800000000000004</v>
      </c>
      <c r="J1642" s="95">
        <v>16.25</v>
      </c>
      <c r="K1642" s="95">
        <v>13.58</v>
      </c>
      <c r="L1642" s="95">
        <v>-2.67</v>
      </c>
      <c r="M1642" s="95">
        <v>-0.31</v>
      </c>
      <c r="N1642" s="95">
        <v>1.1100000000000001</v>
      </c>
      <c r="O1642" s="95">
        <v>10.17</v>
      </c>
      <c r="P1642" s="95">
        <v>-1.67</v>
      </c>
      <c r="Q1642" s="95">
        <v>1.29</v>
      </c>
      <c r="R1642" s="95">
        <v>8.35</v>
      </c>
      <c r="S1642" s="95">
        <v>4.33</v>
      </c>
      <c r="T1642" s="95">
        <v>8.7899999999999991</v>
      </c>
      <c r="U1642" s="95">
        <v>0.52</v>
      </c>
      <c r="V1642" s="95">
        <v>0.48</v>
      </c>
      <c r="W1642" s="95">
        <v>0.87</v>
      </c>
      <c r="X1642" s="95">
        <v>-4.8099999999999996</v>
      </c>
      <c r="Y1642" s="95">
        <v>-24.85</v>
      </c>
      <c r="Z1642" s="74" t="s">
        <v>1111</v>
      </c>
      <c r="AA1642" s="95">
        <v>14.15</v>
      </c>
      <c r="AB1642" s="95">
        <v>1.18</v>
      </c>
      <c r="AC1642" s="74" t="s">
        <v>1111</v>
      </c>
      <c r="AD1642" s="95">
        <v>662675550.70000005</v>
      </c>
    </row>
    <row r="1643" spans="1:30" x14ac:dyDescent="0.2">
      <c r="A1643" s="74" t="s">
        <v>2751</v>
      </c>
      <c r="B1643" s="95">
        <v>5.03</v>
      </c>
      <c r="C1643" s="95"/>
      <c r="D1643" s="95">
        <v>-2.93</v>
      </c>
      <c r="E1643" s="95">
        <v>1.1000000000000001</v>
      </c>
      <c r="F1643" s="95">
        <v>0.22</v>
      </c>
      <c r="G1643" s="95">
        <v>14.43</v>
      </c>
      <c r="H1643" s="95">
        <v>-22.53</v>
      </c>
      <c r="I1643" s="95">
        <v>-22.83</v>
      </c>
      <c r="J1643" s="95">
        <v>-2.96</v>
      </c>
      <c r="K1643" s="95">
        <v>-9.91</v>
      </c>
      <c r="L1643" s="95">
        <v>-6.94</v>
      </c>
      <c r="M1643" s="95">
        <v>2.57</v>
      </c>
      <c r="N1643" s="95">
        <v>0.67</v>
      </c>
      <c r="O1643" s="95">
        <v>4.4000000000000004</v>
      </c>
      <c r="P1643" s="95">
        <v>-0.24</v>
      </c>
      <c r="Q1643" s="95">
        <v>1.83</v>
      </c>
      <c r="R1643" s="95">
        <v>-37.57</v>
      </c>
      <c r="S1643" s="95">
        <v>-7.37</v>
      </c>
      <c r="T1643" s="95">
        <v>-13.83</v>
      </c>
      <c r="U1643" s="95">
        <v>0.2</v>
      </c>
      <c r="V1643" s="95">
        <v>0.8</v>
      </c>
      <c r="W1643" s="95">
        <v>0.32</v>
      </c>
      <c r="X1643" s="95">
        <v>20.68</v>
      </c>
      <c r="Y1643" s="95"/>
      <c r="Z1643" s="74" t="s">
        <v>1111</v>
      </c>
      <c r="AA1643" s="95">
        <v>4.58</v>
      </c>
      <c r="AB1643" s="95">
        <v>-1.72</v>
      </c>
      <c r="AC1643" s="74" t="s">
        <v>1111</v>
      </c>
      <c r="AD1643" s="95">
        <v>708632707.62</v>
      </c>
    </row>
    <row r="1644" spans="1:30" x14ac:dyDescent="0.2">
      <c r="A1644" s="74" t="s">
        <v>2752</v>
      </c>
      <c r="B1644" s="95">
        <v>160.72</v>
      </c>
      <c r="C1644" s="95">
        <v>1.89</v>
      </c>
      <c r="D1644" s="95">
        <v>30.98</v>
      </c>
      <c r="E1644" s="95">
        <v>4.01</v>
      </c>
      <c r="F1644" s="95">
        <v>1.88</v>
      </c>
      <c r="G1644" s="95">
        <v>32.14</v>
      </c>
      <c r="H1644" s="95">
        <v>15.23</v>
      </c>
      <c r="I1644" s="95">
        <v>10.6</v>
      </c>
      <c r="J1644" s="95">
        <v>21.56</v>
      </c>
      <c r="K1644" s="95">
        <v>24.38</v>
      </c>
      <c r="L1644" s="95">
        <v>2.83</v>
      </c>
      <c r="M1644" s="95">
        <v>0.53</v>
      </c>
      <c r="N1644" s="95">
        <v>3.28</v>
      </c>
      <c r="O1644" s="95">
        <v>40.729999999999997</v>
      </c>
      <c r="P1644" s="95">
        <v>-2.4</v>
      </c>
      <c r="Q1644" s="95">
        <v>1.27</v>
      </c>
      <c r="R1644" s="95">
        <v>12.95</v>
      </c>
      <c r="S1644" s="95">
        <v>6.06</v>
      </c>
      <c r="T1644" s="95">
        <v>8.86</v>
      </c>
      <c r="U1644" s="95">
        <v>0.47</v>
      </c>
      <c r="V1644" s="95">
        <v>0.53</v>
      </c>
      <c r="W1644" s="95">
        <v>0.56999999999999995</v>
      </c>
      <c r="X1644" s="95">
        <v>-3.06</v>
      </c>
      <c r="Y1644" s="95">
        <v>-6.49</v>
      </c>
      <c r="Z1644" s="74" t="s">
        <v>1111</v>
      </c>
      <c r="AA1644" s="95">
        <v>40.07</v>
      </c>
      <c r="AB1644" s="95">
        <v>5.19</v>
      </c>
      <c r="AC1644" s="74" t="s">
        <v>1111</v>
      </c>
      <c r="AD1644" s="95">
        <v>64062992000</v>
      </c>
    </row>
    <row r="1645" spans="1:30" x14ac:dyDescent="0.2">
      <c r="A1645" s="74" t="s">
        <v>2753</v>
      </c>
      <c r="B1645" s="95">
        <v>9.6</v>
      </c>
      <c r="C1645" s="95"/>
      <c r="D1645" s="95">
        <v>-2.5499999999999998</v>
      </c>
      <c r="E1645" s="95">
        <v>1.33</v>
      </c>
      <c r="F1645" s="95">
        <v>1.1599999999999999</v>
      </c>
      <c r="G1645" s="95"/>
      <c r="H1645" s="95"/>
      <c r="I1645" s="95"/>
      <c r="J1645" s="95">
        <v>-2.5499999999999998</v>
      </c>
      <c r="K1645" s="95">
        <v>-0.51</v>
      </c>
      <c r="L1645" s="95">
        <v>2.04</v>
      </c>
      <c r="M1645" s="95">
        <v>-1.06</v>
      </c>
      <c r="N1645" s="95"/>
      <c r="O1645" s="95">
        <v>1.32</v>
      </c>
      <c r="P1645" s="95">
        <v>-190.89</v>
      </c>
      <c r="Q1645" s="95">
        <v>8.42</v>
      </c>
      <c r="R1645" s="95">
        <v>-52.06</v>
      </c>
      <c r="S1645" s="95">
        <v>-45.47</v>
      </c>
      <c r="T1645" s="95">
        <v>-51.67</v>
      </c>
      <c r="U1645" s="95">
        <v>0.87</v>
      </c>
      <c r="V1645" s="95">
        <v>0.13</v>
      </c>
      <c r="W1645" s="95">
        <v>0</v>
      </c>
      <c r="X1645" s="95"/>
      <c r="Y1645" s="95"/>
      <c r="Z1645" s="74" t="s">
        <v>1111</v>
      </c>
      <c r="AA1645" s="95">
        <v>7.24</v>
      </c>
      <c r="AB1645" s="95">
        <v>-3.77</v>
      </c>
      <c r="AC1645" s="74" t="s">
        <v>1111</v>
      </c>
      <c r="AD1645" s="95">
        <v>194709120</v>
      </c>
    </row>
    <row r="1646" spans="1:30" x14ac:dyDescent="0.2">
      <c r="A1646" s="74" t="s">
        <v>2754</v>
      </c>
      <c r="B1646" s="95">
        <v>3.43</v>
      </c>
      <c r="C1646" s="95"/>
      <c r="D1646" s="95">
        <v>-7.9</v>
      </c>
      <c r="E1646" s="95">
        <v>5.39</v>
      </c>
      <c r="F1646" s="95">
        <v>3.17</v>
      </c>
      <c r="G1646" s="95">
        <v>83.29</v>
      </c>
      <c r="H1646" s="95">
        <v>-67.52</v>
      </c>
      <c r="I1646" s="95">
        <v>-67.52</v>
      </c>
      <c r="J1646" s="95">
        <v>-7.9</v>
      </c>
      <c r="K1646" s="95">
        <v>-6.56</v>
      </c>
      <c r="L1646" s="95">
        <v>1.5</v>
      </c>
      <c r="M1646" s="95">
        <v>-1.03</v>
      </c>
      <c r="N1646" s="95">
        <v>5.34</v>
      </c>
      <c r="O1646" s="95">
        <v>4.12</v>
      </c>
      <c r="P1646" s="95">
        <v>-113.59</v>
      </c>
      <c r="Q1646" s="95">
        <v>4.83</v>
      </c>
      <c r="R1646" s="95">
        <v>-68.209999999999994</v>
      </c>
      <c r="S1646" s="95">
        <v>-40.15</v>
      </c>
      <c r="T1646" s="95">
        <v>-47.89</v>
      </c>
      <c r="U1646" s="95">
        <v>0.59</v>
      </c>
      <c r="V1646" s="95">
        <v>0.41</v>
      </c>
      <c r="W1646" s="95">
        <v>0.59</v>
      </c>
      <c r="X1646" s="95"/>
      <c r="Y1646" s="95"/>
      <c r="Z1646" s="74" t="s">
        <v>1111</v>
      </c>
      <c r="AA1646" s="95">
        <v>0.64</v>
      </c>
      <c r="AB1646" s="95">
        <v>-0.43</v>
      </c>
      <c r="AC1646" s="74" t="s">
        <v>1111</v>
      </c>
      <c r="AD1646" s="95">
        <v>86121700</v>
      </c>
    </row>
    <row r="1647" spans="1:30" x14ac:dyDescent="0.2">
      <c r="A1647" s="74" t="s">
        <v>2755</v>
      </c>
      <c r="B1647" s="95">
        <v>108.19</v>
      </c>
      <c r="C1647" s="95">
        <v>3.57</v>
      </c>
      <c r="D1647" s="95">
        <v>17.37</v>
      </c>
      <c r="E1647" s="95">
        <v>1.93</v>
      </c>
      <c r="F1647" s="95">
        <v>0.37</v>
      </c>
      <c r="G1647" s="95">
        <v>42.05</v>
      </c>
      <c r="H1647" s="95">
        <v>17.850000000000001</v>
      </c>
      <c r="I1647" s="95">
        <v>10.99</v>
      </c>
      <c r="J1647" s="95">
        <v>10.69</v>
      </c>
      <c r="K1647" s="95">
        <v>22.8</v>
      </c>
      <c r="L1647" s="95">
        <v>12.11</v>
      </c>
      <c r="M1647" s="95">
        <v>2.1800000000000002</v>
      </c>
      <c r="N1647" s="95">
        <v>1.91</v>
      </c>
      <c r="O1647" s="95">
        <v>-9.01</v>
      </c>
      <c r="P1647" s="95">
        <v>-0.4</v>
      </c>
      <c r="Q1647" s="95">
        <v>0.64</v>
      </c>
      <c r="R1647" s="95">
        <v>11.09</v>
      </c>
      <c r="S1647" s="95">
        <v>2.13</v>
      </c>
      <c r="T1647" s="95">
        <v>5.28</v>
      </c>
      <c r="U1647" s="95">
        <v>0.19</v>
      </c>
      <c r="V1647" s="95">
        <v>0.8</v>
      </c>
      <c r="W1647" s="95">
        <v>0.19</v>
      </c>
      <c r="X1647" s="95">
        <v>-2.56</v>
      </c>
      <c r="Y1647" s="95"/>
      <c r="Z1647" s="74" t="s">
        <v>1111</v>
      </c>
      <c r="AA1647" s="95">
        <v>56.16</v>
      </c>
      <c r="AB1647" s="95">
        <v>6.23</v>
      </c>
      <c r="AC1647" s="74" t="s">
        <v>1111</v>
      </c>
      <c r="AD1647" s="95">
        <v>21744166847</v>
      </c>
    </row>
    <row r="1648" spans="1:30" x14ac:dyDescent="0.2">
      <c r="A1648" s="74" t="s">
        <v>2756</v>
      </c>
      <c r="B1648" s="95">
        <v>10.39</v>
      </c>
      <c r="C1648" s="95">
        <v>5.77</v>
      </c>
      <c r="D1648" s="95">
        <v>16.579999999999998</v>
      </c>
      <c r="E1648" s="95">
        <v>1.41</v>
      </c>
      <c r="F1648" s="95">
        <v>0.35</v>
      </c>
      <c r="G1648" s="95">
        <v>100</v>
      </c>
      <c r="H1648" s="95">
        <v>56.01</v>
      </c>
      <c r="I1648" s="95">
        <v>18.86</v>
      </c>
      <c r="J1648" s="95">
        <v>5.58</v>
      </c>
      <c r="K1648" s="95">
        <v>14.13</v>
      </c>
      <c r="L1648" s="95">
        <v>8.5500000000000007</v>
      </c>
      <c r="M1648" s="95">
        <v>2.16</v>
      </c>
      <c r="N1648" s="95">
        <v>3.13</v>
      </c>
      <c r="O1648" s="95">
        <v>26.81</v>
      </c>
      <c r="P1648" s="95">
        <v>-0.36</v>
      </c>
      <c r="Q1648" s="95">
        <v>1.53</v>
      </c>
      <c r="R1648" s="95">
        <v>8.52</v>
      </c>
      <c r="S1648" s="95">
        <v>2.11</v>
      </c>
      <c r="T1648" s="95">
        <v>6.99</v>
      </c>
      <c r="U1648" s="95">
        <v>0.25</v>
      </c>
      <c r="V1648" s="95">
        <v>0.7</v>
      </c>
      <c r="W1648" s="95">
        <v>0.11</v>
      </c>
      <c r="X1648" s="95"/>
      <c r="Y1648" s="95"/>
      <c r="Z1648" s="74" t="s">
        <v>1111</v>
      </c>
      <c r="AA1648" s="95">
        <v>7.35</v>
      </c>
      <c r="AB1648" s="95">
        <v>0.63</v>
      </c>
      <c r="AC1648" s="74" t="s">
        <v>1111</v>
      </c>
      <c r="AD1648" s="95">
        <v>4493685390</v>
      </c>
    </row>
    <row r="1649" spans="1:30" x14ac:dyDescent="0.2">
      <c r="A1649" s="74" t="s">
        <v>2757</v>
      </c>
      <c r="B1649" s="95">
        <v>154.06</v>
      </c>
      <c r="C1649" s="95"/>
      <c r="D1649" s="95">
        <v>40.65</v>
      </c>
      <c r="E1649" s="95">
        <v>36.6</v>
      </c>
      <c r="F1649" s="95">
        <v>5.58</v>
      </c>
      <c r="G1649" s="95">
        <v>73.25</v>
      </c>
      <c r="H1649" s="95">
        <v>22.35</v>
      </c>
      <c r="I1649" s="95">
        <v>21.55</v>
      </c>
      <c r="J1649" s="95">
        <v>39.19</v>
      </c>
      <c r="K1649" s="95">
        <v>42.47</v>
      </c>
      <c r="L1649" s="95">
        <v>3.36</v>
      </c>
      <c r="M1649" s="95">
        <v>3.13</v>
      </c>
      <c r="N1649" s="95">
        <v>8.76</v>
      </c>
      <c r="O1649" s="95">
        <v>32.21</v>
      </c>
      <c r="P1649" s="95">
        <v>-8.06</v>
      </c>
      <c r="Q1649" s="95">
        <v>2.29</v>
      </c>
      <c r="R1649" s="95">
        <v>90.04</v>
      </c>
      <c r="S1649" s="95">
        <v>13.72</v>
      </c>
      <c r="T1649" s="95">
        <v>16.48</v>
      </c>
      <c r="U1649" s="95">
        <v>0.15</v>
      </c>
      <c r="V1649" s="95">
        <v>0.85</v>
      </c>
      <c r="W1649" s="95">
        <v>0.64</v>
      </c>
      <c r="X1649" s="95">
        <v>44.54</v>
      </c>
      <c r="Y1649" s="95"/>
      <c r="Z1649" s="74" t="s">
        <v>1111</v>
      </c>
      <c r="AA1649" s="95">
        <v>4.21</v>
      </c>
      <c r="AB1649" s="95">
        <v>3.79</v>
      </c>
      <c r="AC1649" s="74" t="s">
        <v>1111</v>
      </c>
      <c r="AD1649" s="95">
        <v>19493800432</v>
      </c>
    </row>
    <row r="1650" spans="1:30" x14ac:dyDescent="0.2">
      <c r="A1650" s="74" t="s">
        <v>2758</v>
      </c>
      <c r="B1650" s="95">
        <v>1.64</v>
      </c>
      <c r="C1650" s="95"/>
      <c r="D1650" s="95">
        <v>-1.7</v>
      </c>
      <c r="E1650" s="95">
        <v>1.89</v>
      </c>
      <c r="F1650" s="95">
        <v>1.54</v>
      </c>
      <c r="G1650" s="95"/>
      <c r="H1650" s="95"/>
      <c r="I1650" s="95"/>
      <c r="J1650" s="95">
        <v>-1.7</v>
      </c>
      <c r="K1650" s="95">
        <v>-0.74</v>
      </c>
      <c r="L1650" s="95">
        <v>0.96</v>
      </c>
      <c r="M1650" s="95">
        <v>-1.07</v>
      </c>
      <c r="N1650" s="95"/>
      <c r="O1650" s="95">
        <v>1.93</v>
      </c>
      <c r="P1650" s="95">
        <v>-76.59</v>
      </c>
      <c r="Q1650" s="95">
        <v>5.32</v>
      </c>
      <c r="R1650" s="95">
        <v>-111.13</v>
      </c>
      <c r="S1650" s="95">
        <v>-90.26</v>
      </c>
      <c r="T1650" s="95">
        <v>-111.13</v>
      </c>
      <c r="U1650" s="95">
        <v>0.81</v>
      </c>
      <c r="V1650" s="95">
        <v>0.19</v>
      </c>
      <c r="W1650" s="95">
        <v>0</v>
      </c>
      <c r="X1650" s="95"/>
      <c r="Y1650" s="95"/>
      <c r="Z1650" s="74" t="s">
        <v>1111</v>
      </c>
      <c r="AA1650" s="95">
        <v>0.87</v>
      </c>
      <c r="AB1650" s="95">
        <v>-0.96</v>
      </c>
      <c r="AC1650" s="74" t="s">
        <v>1111</v>
      </c>
      <c r="AD1650" s="95">
        <v>78125664</v>
      </c>
    </row>
    <row r="1651" spans="1:30" x14ac:dyDescent="0.2">
      <c r="A1651" s="74" t="s">
        <v>2759</v>
      </c>
      <c r="B1651" s="95">
        <v>8.2899999999999991</v>
      </c>
      <c r="C1651" s="95">
        <v>1.01</v>
      </c>
      <c r="D1651" s="95">
        <v>12.38</v>
      </c>
      <c r="E1651" s="95">
        <v>0.75</v>
      </c>
      <c r="F1651" s="95">
        <v>0.44</v>
      </c>
      <c r="G1651" s="95">
        <v>63.17</v>
      </c>
      <c r="H1651" s="95">
        <v>21.34</v>
      </c>
      <c r="I1651" s="95">
        <v>15.36</v>
      </c>
      <c r="J1651" s="95">
        <v>8.91</v>
      </c>
      <c r="K1651" s="95">
        <v>14.87</v>
      </c>
      <c r="L1651" s="95">
        <v>5.96</v>
      </c>
      <c r="M1651" s="95">
        <v>0.5</v>
      </c>
      <c r="N1651" s="95">
        <v>1.9</v>
      </c>
      <c r="O1651" s="95">
        <v>11.53</v>
      </c>
      <c r="P1651" s="95">
        <v>-0.5</v>
      </c>
      <c r="Q1651" s="95">
        <v>1.53</v>
      </c>
      <c r="R1651" s="95">
        <v>6.03</v>
      </c>
      <c r="S1651" s="95">
        <v>3.56</v>
      </c>
      <c r="T1651" s="95">
        <v>5.33</v>
      </c>
      <c r="U1651" s="95">
        <v>0.59</v>
      </c>
      <c r="V1651" s="95">
        <v>0.41</v>
      </c>
      <c r="W1651" s="95">
        <v>0.23</v>
      </c>
      <c r="X1651" s="95">
        <v>7.82</v>
      </c>
      <c r="Y1651" s="95">
        <v>6.2</v>
      </c>
      <c r="Z1651" s="74" t="s">
        <v>1111</v>
      </c>
      <c r="AA1651" s="95">
        <v>11.11</v>
      </c>
      <c r="AB1651" s="95">
        <v>0.67</v>
      </c>
      <c r="AC1651" s="74" t="s">
        <v>1111</v>
      </c>
      <c r="AD1651" s="95">
        <v>1671910620</v>
      </c>
    </row>
    <row r="1652" spans="1:30" x14ac:dyDescent="0.2">
      <c r="A1652" s="74" t="s">
        <v>2760</v>
      </c>
      <c r="B1652" s="95">
        <v>73.069999999999993</v>
      </c>
      <c r="C1652" s="95">
        <v>0.51</v>
      </c>
      <c r="D1652" s="95">
        <v>0.09</v>
      </c>
      <c r="E1652" s="95">
        <v>6.54</v>
      </c>
      <c r="F1652" s="95">
        <v>2</v>
      </c>
      <c r="G1652" s="95">
        <v>100</v>
      </c>
      <c r="H1652" s="95">
        <v>16.309999999999999</v>
      </c>
      <c r="I1652" s="95">
        <v>18.38</v>
      </c>
      <c r="J1652" s="95">
        <v>0.1</v>
      </c>
      <c r="K1652" s="95">
        <v>0.12</v>
      </c>
      <c r="L1652" s="95">
        <v>0.01</v>
      </c>
      <c r="M1652" s="95">
        <v>0.68</v>
      </c>
      <c r="N1652" s="95">
        <v>0.02</v>
      </c>
      <c r="O1652" s="95"/>
      <c r="P1652" s="95">
        <v>-2</v>
      </c>
      <c r="Q1652" s="95"/>
      <c r="R1652" s="95">
        <v>7064.17</v>
      </c>
      <c r="S1652" s="95">
        <v>2153.9899999999998</v>
      </c>
      <c r="T1652" s="95">
        <v>2309.38</v>
      </c>
      <c r="U1652" s="95">
        <v>0.3</v>
      </c>
      <c r="V1652" s="95">
        <v>0.65</v>
      </c>
      <c r="W1652" s="95">
        <v>117.2</v>
      </c>
      <c r="X1652" s="95">
        <v>1.99</v>
      </c>
      <c r="Y1652" s="95">
        <v>6.16</v>
      </c>
      <c r="Z1652" s="74" t="s">
        <v>1111</v>
      </c>
      <c r="AA1652" s="95">
        <v>11.17</v>
      </c>
      <c r="AB1652" s="95">
        <v>788.89</v>
      </c>
      <c r="AC1652" s="74" t="s">
        <v>1111</v>
      </c>
      <c r="AD1652" s="95">
        <v>8344346438.8400002</v>
      </c>
    </row>
    <row r="1653" spans="1:30" x14ac:dyDescent="0.2">
      <c r="A1653" s="74" t="s">
        <v>2761</v>
      </c>
      <c r="B1653" s="95">
        <v>70.010000000000005</v>
      </c>
      <c r="C1653" s="95">
        <v>4.5999999999999996</v>
      </c>
      <c r="D1653" s="95">
        <v>7561.44</v>
      </c>
      <c r="E1653" s="95"/>
      <c r="F1653" s="95">
        <v>2.46</v>
      </c>
      <c r="G1653" s="95">
        <v>9.82</v>
      </c>
      <c r="H1653" s="95">
        <v>4.74</v>
      </c>
      <c r="I1653" s="95">
        <v>0.05</v>
      </c>
      <c r="J1653" s="95">
        <v>86.66</v>
      </c>
      <c r="K1653" s="95">
        <v>109.69</v>
      </c>
      <c r="L1653" s="95">
        <v>23.02</v>
      </c>
      <c r="M1653" s="95"/>
      <c r="N1653" s="95">
        <v>4.0999999999999996</v>
      </c>
      <c r="O1653" s="95">
        <v>-1023.53</v>
      </c>
      <c r="P1653" s="95">
        <v>-2.73</v>
      </c>
      <c r="Q1653" s="95">
        <v>0.98</v>
      </c>
      <c r="R1653" s="95"/>
      <c r="S1653" s="95">
        <v>0.03</v>
      </c>
      <c r="T1653" s="95">
        <v>4.2699999999999996</v>
      </c>
      <c r="U1653" s="95">
        <v>0</v>
      </c>
      <c r="V1653" s="95">
        <v>0.78</v>
      </c>
      <c r="W1653" s="95">
        <v>0.6</v>
      </c>
      <c r="X1653" s="95">
        <v>13.86</v>
      </c>
      <c r="Y1653" s="95">
        <v>-2.15</v>
      </c>
      <c r="Z1653" s="74" t="s">
        <v>1111</v>
      </c>
      <c r="AA1653" s="95">
        <v>0</v>
      </c>
      <c r="AB1653" s="95">
        <v>0.01</v>
      </c>
      <c r="AC1653" s="74" t="s">
        <v>1111</v>
      </c>
      <c r="AD1653" s="95">
        <v>4272213229</v>
      </c>
    </row>
    <row r="1654" spans="1:30" x14ac:dyDescent="0.2">
      <c r="A1654" s="74" t="s">
        <v>2762</v>
      </c>
      <c r="B1654" s="95">
        <v>51.29</v>
      </c>
      <c r="C1654" s="95"/>
      <c r="D1654" s="95">
        <v>-18.170000000000002</v>
      </c>
      <c r="E1654" s="95">
        <v>4.96</v>
      </c>
      <c r="F1654" s="95">
        <v>1.46</v>
      </c>
      <c r="G1654" s="95">
        <v>69.2</v>
      </c>
      <c r="H1654" s="95">
        <v>-25.63</v>
      </c>
      <c r="I1654" s="95">
        <v>-31.91</v>
      </c>
      <c r="J1654" s="95">
        <v>-22.62</v>
      </c>
      <c r="K1654" s="95">
        <v>-23.79</v>
      </c>
      <c r="L1654" s="95">
        <v>-1.2</v>
      </c>
      <c r="M1654" s="95">
        <v>0.26</v>
      </c>
      <c r="N1654" s="95">
        <v>5.8</v>
      </c>
      <c r="O1654" s="95">
        <v>4.76</v>
      </c>
      <c r="P1654" s="95">
        <v>-2.91</v>
      </c>
      <c r="Q1654" s="95">
        <v>2.59</v>
      </c>
      <c r="R1654" s="95">
        <v>-27.3</v>
      </c>
      <c r="S1654" s="95">
        <v>-8.02</v>
      </c>
      <c r="T1654" s="95">
        <v>-9.3000000000000007</v>
      </c>
      <c r="U1654" s="95">
        <v>0.28999999999999998</v>
      </c>
      <c r="V1654" s="95">
        <v>0.71</v>
      </c>
      <c r="W1654" s="95">
        <v>0.25</v>
      </c>
      <c r="X1654" s="95">
        <v>35.79</v>
      </c>
      <c r="Y1654" s="95"/>
      <c r="Z1654" s="74" t="s">
        <v>1111</v>
      </c>
      <c r="AA1654" s="95">
        <v>10.34</v>
      </c>
      <c r="AB1654" s="95">
        <v>-2.82</v>
      </c>
      <c r="AC1654" s="74" t="s">
        <v>1111</v>
      </c>
      <c r="AD1654" s="95">
        <v>1975150762</v>
      </c>
    </row>
    <row r="1655" spans="1:30" x14ac:dyDescent="0.2">
      <c r="A1655" s="74" t="s">
        <v>2763</v>
      </c>
      <c r="B1655" s="95">
        <v>5.75</v>
      </c>
      <c r="C1655" s="95">
        <v>1.74</v>
      </c>
      <c r="D1655" s="95">
        <v>10.74</v>
      </c>
      <c r="E1655" s="95">
        <v>1.94</v>
      </c>
      <c r="F1655" s="95">
        <v>0.59</v>
      </c>
      <c r="G1655" s="95">
        <v>25.67</v>
      </c>
      <c r="H1655" s="95">
        <v>11.13</v>
      </c>
      <c r="I1655" s="95">
        <v>6.55</v>
      </c>
      <c r="J1655" s="95">
        <v>6.32</v>
      </c>
      <c r="K1655" s="95">
        <v>6.7</v>
      </c>
      <c r="L1655" s="95">
        <v>0.37</v>
      </c>
      <c r="M1655" s="95">
        <v>0.11</v>
      </c>
      <c r="N1655" s="95">
        <v>0.7</v>
      </c>
      <c r="O1655" s="95">
        <v>2.62</v>
      </c>
      <c r="P1655" s="95">
        <v>-1.0900000000000001</v>
      </c>
      <c r="Q1655" s="95">
        <v>1.98</v>
      </c>
      <c r="R1655" s="95">
        <v>18.059999999999999</v>
      </c>
      <c r="S1655" s="95">
        <v>5.52</v>
      </c>
      <c r="T1655" s="95">
        <v>13.11</v>
      </c>
      <c r="U1655" s="95">
        <v>0.31</v>
      </c>
      <c r="V1655" s="95">
        <v>0.69</v>
      </c>
      <c r="W1655" s="95">
        <v>0.84</v>
      </c>
      <c r="X1655" s="95">
        <v>6.24</v>
      </c>
      <c r="Y1655" s="95"/>
      <c r="Z1655" s="74" t="s">
        <v>1111</v>
      </c>
      <c r="AA1655" s="95">
        <v>2.96</v>
      </c>
      <c r="AB1655" s="95">
        <v>0.54</v>
      </c>
      <c r="AC1655" s="74" t="s">
        <v>1111</v>
      </c>
      <c r="AD1655" s="95">
        <v>491201800</v>
      </c>
    </row>
    <row r="1656" spans="1:30" x14ac:dyDescent="0.2">
      <c r="A1656" s="74" t="s">
        <v>2764</v>
      </c>
      <c r="B1656" s="95">
        <v>15.82</v>
      </c>
      <c r="C1656" s="95"/>
      <c r="D1656" s="95">
        <v>-31.79</v>
      </c>
      <c r="E1656" s="95">
        <v>5.44</v>
      </c>
      <c r="F1656" s="95">
        <v>3.15</v>
      </c>
      <c r="G1656" s="95">
        <v>94.33</v>
      </c>
      <c r="H1656" s="95">
        <v>-4.16</v>
      </c>
      <c r="I1656" s="95">
        <v>-3.56</v>
      </c>
      <c r="J1656" s="95">
        <v>-27.16</v>
      </c>
      <c r="K1656" s="95">
        <v>-24.74</v>
      </c>
      <c r="L1656" s="95">
        <v>2.42</v>
      </c>
      <c r="M1656" s="95">
        <v>-0.49</v>
      </c>
      <c r="N1656" s="95">
        <v>1.1299999999999999</v>
      </c>
      <c r="O1656" s="95">
        <v>9.7799999999999994</v>
      </c>
      <c r="P1656" s="95">
        <v>-9.2200000000000006</v>
      </c>
      <c r="Q1656" s="95">
        <v>1.96</v>
      </c>
      <c r="R1656" s="95">
        <v>-17.11</v>
      </c>
      <c r="S1656" s="95">
        <v>-9.91</v>
      </c>
      <c r="T1656" s="95">
        <v>-22.94</v>
      </c>
      <c r="U1656" s="95">
        <v>0.57999999999999996</v>
      </c>
      <c r="V1656" s="95">
        <v>0.42</v>
      </c>
      <c r="W1656" s="95">
        <v>2.79</v>
      </c>
      <c r="X1656" s="95"/>
      <c r="Y1656" s="95"/>
      <c r="Z1656" s="74" t="s">
        <v>1111</v>
      </c>
      <c r="AA1656" s="95">
        <v>2.91</v>
      </c>
      <c r="AB1656" s="95">
        <v>-0.5</v>
      </c>
      <c r="AC1656" s="74" t="s">
        <v>1111</v>
      </c>
      <c r="AD1656" s="95">
        <v>468014134</v>
      </c>
    </row>
    <row r="1657" spans="1:30" x14ac:dyDescent="0.2">
      <c r="A1657" s="74" t="s">
        <v>2765</v>
      </c>
      <c r="B1657" s="95">
        <v>0.39</v>
      </c>
      <c r="C1657" s="95"/>
      <c r="D1657" s="95">
        <v>-0.33</v>
      </c>
      <c r="E1657" s="95">
        <v>-1.08</v>
      </c>
      <c r="F1657" s="95">
        <v>0.94</v>
      </c>
      <c r="G1657" s="95">
        <v>49.38</v>
      </c>
      <c r="H1657" s="95">
        <v>-4011.21</v>
      </c>
      <c r="I1657" s="95">
        <v>-4011.48</v>
      </c>
      <c r="J1657" s="95">
        <v>-0.33</v>
      </c>
      <c r="K1657" s="95">
        <v>-0.69</v>
      </c>
      <c r="L1657" s="95">
        <v>-0.37</v>
      </c>
      <c r="M1657" s="95"/>
      <c r="N1657" s="95">
        <v>13.09</v>
      </c>
      <c r="O1657" s="95">
        <v>-1.59</v>
      </c>
      <c r="P1657" s="95">
        <v>-5.0599999999999996</v>
      </c>
      <c r="Q1657" s="95">
        <v>0.57999999999999996</v>
      </c>
      <c r="R1657" s="95">
        <v>-330.18</v>
      </c>
      <c r="S1657" s="95">
        <v>-288.07</v>
      </c>
      <c r="T1657" s="95">
        <v>-530.79999999999995</v>
      </c>
      <c r="U1657" s="95">
        <v>-0.87</v>
      </c>
      <c r="V1657" s="95">
        <v>1.87</v>
      </c>
      <c r="W1657" s="95">
        <v>7.0000000000000007E-2</v>
      </c>
      <c r="X1657" s="95"/>
      <c r="Y1657" s="95"/>
      <c r="Z1657" s="74" t="s">
        <v>1111</v>
      </c>
      <c r="AA1657" s="95">
        <v>-0.36</v>
      </c>
      <c r="AB1657" s="95">
        <v>-1.2</v>
      </c>
      <c r="AC1657" s="74" t="s">
        <v>1111</v>
      </c>
      <c r="AD1657" s="95">
        <v>63375156</v>
      </c>
    </row>
    <row r="1658" spans="1:30" x14ac:dyDescent="0.2">
      <c r="A1658" s="74" t="s">
        <v>2766</v>
      </c>
      <c r="B1658" s="95">
        <v>1.31</v>
      </c>
      <c r="C1658" s="95"/>
      <c r="D1658" s="95">
        <v>-2.1</v>
      </c>
      <c r="E1658" s="95">
        <v>0.7</v>
      </c>
      <c r="F1658" s="95">
        <v>0.62</v>
      </c>
      <c r="G1658" s="95">
        <v>27.75</v>
      </c>
      <c r="H1658" s="95">
        <v>-2329.0700000000002</v>
      </c>
      <c r="I1658" s="95">
        <v>-2266.08</v>
      </c>
      <c r="J1658" s="95">
        <v>-2.04</v>
      </c>
      <c r="K1658" s="95">
        <v>0.43</v>
      </c>
      <c r="L1658" s="95">
        <v>2.4700000000000002</v>
      </c>
      <c r="M1658" s="95">
        <v>-0.85</v>
      </c>
      <c r="N1658" s="95">
        <v>47.51</v>
      </c>
      <c r="O1658" s="95">
        <v>0.86</v>
      </c>
      <c r="P1658" s="95">
        <v>-2.74</v>
      </c>
      <c r="Q1658" s="95">
        <v>12.74</v>
      </c>
      <c r="R1658" s="95">
        <v>-33.56</v>
      </c>
      <c r="S1658" s="95">
        <v>-29.38</v>
      </c>
      <c r="T1658" s="95">
        <v>-34.54</v>
      </c>
      <c r="U1658" s="95">
        <v>0.88</v>
      </c>
      <c r="V1658" s="95">
        <v>0.12</v>
      </c>
      <c r="W1658" s="95">
        <v>0.01</v>
      </c>
      <c r="X1658" s="95">
        <v>-37.75</v>
      </c>
      <c r="Y1658" s="95"/>
      <c r="Z1658" s="74" t="s">
        <v>1111</v>
      </c>
      <c r="AA1658" s="95">
        <v>1.86</v>
      </c>
      <c r="AB1658" s="95">
        <v>-0.62</v>
      </c>
      <c r="AC1658" s="74" t="s">
        <v>1111</v>
      </c>
      <c r="AD1658" s="95">
        <v>53925364</v>
      </c>
    </row>
    <row r="1659" spans="1:30" x14ac:dyDescent="0.2">
      <c r="A1659" s="74" t="s">
        <v>2767</v>
      </c>
      <c r="B1659" s="95">
        <v>23.5</v>
      </c>
      <c r="C1659" s="95"/>
      <c r="D1659" s="95">
        <v>-58.3</v>
      </c>
      <c r="E1659" s="95">
        <v>3.46</v>
      </c>
      <c r="F1659" s="95">
        <v>1.68</v>
      </c>
      <c r="G1659" s="95">
        <v>28.09</v>
      </c>
      <c r="H1659" s="95">
        <v>-0.84</v>
      </c>
      <c r="I1659" s="95">
        <v>-3.87</v>
      </c>
      <c r="J1659" s="95">
        <v>-269.55</v>
      </c>
      <c r="K1659" s="95">
        <v>-265.31</v>
      </c>
      <c r="L1659" s="95">
        <v>4.01</v>
      </c>
      <c r="M1659" s="95">
        <v>-0.05</v>
      </c>
      <c r="N1659" s="95">
        <v>2.2599999999999998</v>
      </c>
      <c r="O1659" s="95">
        <v>18.93</v>
      </c>
      <c r="P1659" s="95">
        <v>-2.71</v>
      </c>
      <c r="Q1659" s="95">
        <v>1.3</v>
      </c>
      <c r="R1659" s="95">
        <v>-5.93</v>
      </c>
      <c r="S1659" s="95">
        <v>-2.88</v>
      </c>
      <c r="T1659" s="95">
        <v>-0.98</v>
      </c>
      <c r="U1659" s="95">
        <v>0.48</v>
      </c>
      <c r="V1659" s="95">
        <v>0.52</v>
      </c>
      <c r="W1659" s="95">
        <v>0.74</v>
      </c>
      <c r="X1659" s="95">
        <v>60.21</v>
      </c>
      <c r="Y1659" s="95"/>
      <c r="Z1659" s="74" t="s">
        <v>1111</v>
      </c>
      <c r="AA1659" s="95">
        <v>6.79</v>
      </c>
      <c r="AB1659" s="95">
        <v>-0.4</v>
      </c>
      <c r="AC1659" s="74" t="s">
        <v>1111</v>
      </c>
      <c r="AD1659" s="95">
        <v>2099358540</v>
      </c>
    </row>
    <row r="1660" spans="1:30" x14ac:dyDescent="0.2">
      <c r="A1660" s="74" t="s">
        <v>2768</v>
      </c>
      <c r="B1660" s="95">
        <v>2.02</v>
      </c>
      <c r="C1660" s="95"/>
      <c r="D1660" s="95">
        <v>21.36</v>
      </c>
      <c r="E1660" s="95">
        <v>0.23</v>
      </c>
      <c r="F1660" s="95">
        <v>0.09</v>
      </c>
      <c r="G1660" s="95">
        <v>33.17</v>
      </c>
      <c r="H1660" s="95">
        <v>2.94</v>
      </c>
      <c r="I1660" s="95">
        <v>0.46</v>
      </c>
      <c r="J1660" s="95">
        <v>3.34</v>
      </c>
      <c r="K1660" s="95">
        <v>0.36</v>
      </c>
      <c r="L1660" s="95">
        <v>-2.99</v>
      </c>
      <c r="M1660" s="95">
        <v>-0.21</v>
      </c>
      <c r="N1660" s="95">
        <v>0.1</v>
      </c>
      <c r="O1660" s="95">
        <v>0.66</v>
      </c>
      <c r="P1660" s="95">
        <v>-0.32</v>
      </c>
      <c r="Q1660" s="95">
        <v>1.23</v>
      </c>
      <c r="R1660" s="95">
        <v>1.07</v>
      </c>
      <c r="S1660" s="95">
        <v>0.41</v>
      </c>
      <c r="T1660" s="95">
        <v>2.04</v>
      </c>
      <c r="U1660" s="95">
        <v>0.39</v>
      </c>
      <c r="V1660" s="95">
        <v>0.61</v>
      </c>
      <c r="W1660" s="95">
        <v>0.9</v>
      </c>
      <c r="X1660" s="95">
        <v>-8.6999999999999993</v>
      </c>
      <c r="Y1660" s="95">
        <v>-24.72</v>
      </c>
      <c r="Z1660" s="74" t="s">
        <v>1111</v>
      </c>
      <c r="AA1660" s="95">
        <v>8.8000000000000007</v>
      </c>
      <c r="AB1660" s="95">
        <v>0.09</v>
      </c>
      <c r="AC1660" s="74" t="s">
        <v>1111</v>
      </c>
      <c r="AD1660" s="95">
        <v>29920846</v>
      </c>
    </row>
    <row r="1661" spans="1:30" x14ac:dyDescent="0.2">
      <c r="A1661" s="74" t="s">
        <v>2769</v>
      </c>
      <c r="B1661" s="95">
        <v>5.2</v>
      </c>
      <c r="C1661" s="95"/>
      <c r="D1661" s="95">
        <v>-2.27</v>
      </c>
      <c r="E1661" s="95">
        <v>8.4</v>
      </c>
      <c r="F1661" s="95">
        <v>2.39</v>
      </c>
      <c r="G1661" s="95"/>
      <c r="H1661" s="95"/>
      <c r="I1661" s="95"/>
      <c r="J1661" s="95">
        <v>-2.2999999999999998</v>
      </c>
      <c r="K1661" s="95">
        <v>-1.9</v>
      </c>
      <c r="L1661" s="95">
        <v>0.41</v>
      </c>
      <c r="M1661" s="95">
        <v>-1.49</v>
      </c>
      <c r="N1661" s="95"/>
      <c r="O1661" s="95">
        <v>3.6</v>
      </c>
      <c r="P1661" s="95">
        <v>-14.99</v>
      </c>
      <c r="Q1661" s="95">
        <v>4.72</v>
      </c>
      <c r="R1661" s="95">
        <v>-370.58</v>
      </c>
      <c r="S1661" s="95">
        <v>-105.25</v>
      </c>
      <c r="T1661" s="95">
        <v>-152.43</v>
      </c>
      <c r="U1661" s="95">
        <v>0.28000000000000003</v>
      </c>
      <c r="V1661" s="95">
        <v>0.72</v>
      </c>
      <c r="W1661" s="95">
        <v>0</v>
      </c>
      <c r="X1661" s="95"/>
      <c r="Y1661" s="95"/>
      <c r="Z1661" s="74" t="s">
        <v>1111</v>
      </c>
      <c r="AA1661" s="95">
        <v>0.62</v>
      </c>
      <c r="AB1661" s="95">
        <v>-2.29</v>
      </c>
      <c r="AC1661" s="74" t="s">
        <v>1111</v>
      </c>
      <c r="AD1661" s="95">
        <v>278526079</v>
      </c>
    </row>
    <row r="1662" spans="1:30" x14ac:dyDescent="0.2">
      <c r="A1662" s="74" t="s">
        <v>2770</v>
      </c>
      <c r="B1662" s="95">
        <v>0.49</v>
      </c>
      <c r="C1662" s="95"/>
      <c r="D1662" s="95">
        <v>-1.75</v>
      </c>
      <c r="E1662" s="95">
        <v>3.35</v>
      </c>
      <c r="F1662" s="95">
        <v>1.37</v>
      </c>
      <c r="G1662" s="95">
        <v>78.28</v>
      </c>
      <c r="H1662" s="95">
        <v>-679.61</v>
      </c>
      <c r="I1662" s="95">
        <v>-713.52</v>
      </c>
      <c r="J1662" s="95">
        <v>-1.84</v>
      </c>
      <c r="K1662" s="95">
        <v>-1.1299999999999999</v>
      </c>
      <c r="L1662" s="95">
        <v>0.71</v>
      </c>
      <c r="M1662" s="95">
        <v>-1.29</v>
      </c>
      <c r="N1662" s="95">
        <v>12.5</v>
      </c>
      <c r="O1662" s="95">
        <v>1.57</v>
      </c>
      <c r="P1662" s="95">
        <v>-326.57</v>
      </c>
      <c r="Q1662" s="95">
        <v>8.35</v>
      </c>
      <c r="R1662" s="95">
        <v>-191.35</v>
      </c>
      <c r="S1662" s="95">
        <v>-78.39</v>
      </c>
      <c r="T1662" s="95">
        <v>-89.01</v>
      </c>
      <c r="U1662" s="95">
        <v>0.41</v>
      </c>
      <c r="V1662" s="95">
        <v>0.59</v>
      </c>
      <c r="W1662" s="95">
        <v>0.11</v>
      </c>
      <c r="X1662" s="95"/>
      <c r="Y1662" s="95"/>
      <c r="Z1662" s="74" t="s">
        <v>1111</v>
      </c>
      <c r="AA1662" s="95">
        <v>0.15</v>
      </c>
      <c r="AB1662" s="95">
        <v>-0.28000000000000003</v>
      </c>
      <c r="AC1662" s="74" t="s">
        <v>1111</v>
      </c>
      <c r="AD1662" s="95">
        <v>16001685</v>
      </c>
    </row>
    <row r="1663" spans="1:30" x14ac:dyDescent="0.2">
      <c r="A1663" s="74" t="s">
        <v>2771</v>
      </c>
      <c r="B1663" s="95">
        <v>1.83</v>
      </c>
      <c r="C1663" s="95"/>
      <c r="D1663" s="95">
        <v>32.090000000000003</v>
      </c>
      <c r="E1663" s="95">
        <v>2.2400000000000002</v>
      </c>
      <c r="F1663" s="95">
        <v>1.1299999999999999</v>
      </c>
      <c r="G1663" s="95">
        <v>67.56</v>
      </c>
      <c r="H1663" s="95">
        <v>5.1100000000000003</v>
      </c>
      <c r="I1663" s="95">
        <v>2.5499999999999998</v>
      </c>
      <c r="J1663" s="95">
        <v>16.03</v>
      </c>
      <c r="K1663" s="95">
        <v>13.47</v>
      </c>
      <c r="L1663" s="95">
        <v>-2.56</v>
      </c>
      <c r="M1663" s="95">
        <v>-0.36</v>
      </c>
      <c r="N1663" s="95">
        <v>0.82</v>
      </c>
      <c r="O1663" s="95">
        <v>3.79</v>
      </c>
      <c r="P1663" s="95">
        <v>-4.67</v>
      </c>
      <c r="Q1663" s="95">
        <v>1.65</v>
      </c>
      <c r="R1663" s="95">
        <v>6.97</v>
      </c>
      <c r="S1663" s="95">
        <v>3.54</v>
      </c>
      <c r="T1663" s="95">
        <v>7.06</v>
      </c>
      <c r="U1663" s="95">
        <v>0.51</v>
      </c>
      <c r="V1663" s="95">
        <v>0.49</v>
      </c>
      <c r="W1663" s="95">
        <v>1.39</v>
      </c>
      <c r="X1663" s="95">
        <v>0.6</v>
      </c>
      <c r="Y1663" s="95">
        <v>-27.88</v>
      </c>
      <c r="Z1663" s="74" t="s">
        <v>1111</v>
      </c>
      <c r="AA1663" s="95">
        <v>0.82</v>
      </c>
      <c r="AB1663" s="95">
        <v>0.06</v>
      </c>
      <c r="AC1663" s="74" t="s">
        <v>1111</v>
      </c>
      <c r="AD1663" s="95">
        <v>22431591</v>
      </c>
    </row>
    <row r="1664" spans="1:30" x14ac:dyDescent="0.2">
      <c r="A1664" s="74" t="s">
        <v>2772</v>
      </c>
      <c r="B1664" s="95">
        <v>23.8</v>
      </c>
      <c r="C1664" s="95"/>
      <c r="D1664" s="95">
        <v>331</v>
      </c>
      <c r="E1664" s="95">
        <v>-1.92</v>
      </c>
      <c r="F1664" s="95">
        <v>0.64</v>
      </c>
      <c r="G1664" s="95">
        <v>84.26</v>
      </c>
      <c r="H1664" s="95">
        <v>14.11</v>
      </c>
      <c r="I1664" s="95">
        <v>0.71</v>
      </c>
      <c r="J1664" s="95">
        <v>16.66</v>
      </c>
      <c r="K1664" s="95">
        <v>19.27</v>
      </c>
      <c r="L1664" s="95">
        <v>2.61</v>
      </c>
      <c r="M1664" s="95"/>
      <c r="N1664" s="95">
        <v>2.35</v>
      </c>
      <c r="O1664" s="95">
        <v>5.61</v>
      </c>
      <c r="P1664" s="95">
        <v>-1.17</v>
      </c>
      <c r="Q1664" s="95">
        <v>1.34</v>
      </c>
      <c r="R1664" s="95">
        <v>-0.57999999999999996</v>
      </c>
      <c r="S1664" s="95">
        <v>0.19</v>
      </c>
      <c r="T1664" s="95">
        <v>735.64</v>
      </c>
      <c r="U1664" s="95">
        <v>-0.33</v>
      </c>
      <c r="V1664" s="95">
        <v>0.7</v>
      </c>
      <c r="W1664" s="95">
        <v>0.27</v>
      </c>
      <c r="X1664" s="95"/>
      <c r="Y1664" s="95"/>
      <c r="Z1664" s="74" t="s">
        <v>1111</v>
      </c>
      <c r="AA1664" s="95">
        <v>-12.39</v>
      </c>
      <c r="AB1664" s="95">
        <v>7.0000000000000007E-2</v>
      </c>
      <c r="AC1664" s="74" t="s">
        <v>1111</v>
      </c>
      <c r="AD1664" s="95">
        <v>1128703100</v>
      </c>
    </row>
    <row r="1665" spans="1:30" x14ac:dyDescent="0.2">
      <c r="A1665" s="74" t="s">
        <v>2773</v>
      </c>
      <c r="B1665" s="95">
        <v>120.23</v>
      </c>
      <c r="C1665" s="95">
        <v>2.2000000000000002</v>
      </c>
      <c r="D1665" s="95">
        <v>7.06</v>
      </c>
      <c r="E1665" s="95">
        <v>3.84</v>
      </c>
      <c r="F1665" s="95">
        <v>1.43</v>
      </c>
      <c r="G1665" s="95">
        <v>100</v>
      </c>
      <c r="H1665" s="95">
        <v>32.479999999999997</v>
      </c>
      <c r="I1665" s="95">
        <v>21.43</v>
      </c>
      <c r="J1665" s="95">
        <v>4.66</v>
      </c>
      <c r="K1665" s="95">
        <v>4.55</v>
      </c>
      <c r="L1665" s="95">
        <v>-0.1</v>
      </c>
      <c r="M1665" s="95">
        <v>-0.08</v>
      </c>
      <c r="N1665" s="95">
        <v>1.51</v>
      </c>
      <c r="O1665" s="95"/>
      <c r="P1665" s="95">
        <v>-1.43</v>
      </c>
      <c r="Q1665" s="95"/>
      <c r="R1665" s="95">
        <v>54.41</v>
      </c>
      <c r="S1665" s="95">
        <v>20.309999999999999</v>
      </c>
      <c r="T1665" s="95">
        <v>49.6</v>
      </c>
      <c r="U1665" s="95">
        <v>0.37</v>
      </c>
      <c r="V1665" s="95">
        <v>0.63</v>
      </c>
      <c r="W1665" s="95">
        <v>0.95</v>
      </c>
      <c r="X1665" s="95">
        <v>12.79</v>
      </c>
      <c r="Y1665" s="95">
        <v>52.24</v>
      </c>
      <c r="Z1665" s="74" t="s">
        <v>1111</v>
      </c>
      <c r="AA1665" s="95">
        <v>31.31</v>
      </c>
      <c r="AB1665" s="95">
        <v>17.03</v>
      </c>
      <c r="AC1665" s="74" t="s">
        <v>1111</v>
      </c>
      <c r="AD1665" s="95">
        <v>4691278416</v>
      </c>
    </row>
    <row r="1666" spans="1:30" x14ac:dyDescent="0.2">
      <c r="A1666" s="74" t="s">
        <v>2774</v>
      </c>
      <c r="B1666" s="95">
        <v>63.58</v>
      </c>
      <c r="C1666" s="95">
        <v>3.42</v>
      </c>
      <c r="D1666" s="95">
        <v>16.62</v>
      </c>
      <c r="E1666" s="95">
        <v>1.56</v>
      </c>
      <c r="F1666" s="95">
        <v>0.52</v>
      </c>
      <c r="G1666" s="95">
        <v>47.44</v>
      </c>
      <c r="H1666" s="95">
        <v>24.54</v>
      </c>
      <c r="I1666" s="95">
        <v>15.78</v>
      </c>
      <c r="J1666" s="95">
        <v>10.69</v>
      </c>
      <c r="K1666" s="95">
        <v>18.28</v>
      </c>
      <c r="L1666" s="95">
        <v>7.6</v>
      </c>
      <c r="M1666" s="95">
        <v>1.1100000000000001</v>
      </c>
      <c r="N1666" s="95">
        <v>2.62</v>
      </c>
      <c r="O1666" s="95">
        <v>-16.78</v>
      </c>
      <c r="P1666" s="95">
        <v>-0.55000000000000004</v>
      </c>
      <c r="Q1666" s="95">
        <v>0.67</v>
      </c>
      <c r="R1666" s="95">
        <v>9.42</v>
      </c>
      <c r="S1666" s="95">
        <v>3.11</v>
      </c>
      <c r="T1666" s="95">
        <v>6.37</v>
      </c>
      <c r="U1666" s="95">
        <v>0.33</v>
      </c>
      <c r="V1666" s="95">
        <v>0.67</v>
      </c>
      <c r="W1666" s="95">
        <v>0.2</v>
      </c>
      <c r="X1666" s="95">
        <v>14.85</v>
      </c>
      <c r="Y1666" s="95">
        <v>16.190000000000001</v>
      </c>
      <c r="Z1666" s="74" t="s">
        <v>1111</v>
      </c>
      <c r="AA1666" s="95">
        <v>40.64</v>
      </c>
      <c r="AB1666" s="95">
        <v>3.83</v>
      </c>
      <c r="AC1666" s="74" t="s">
        <v>1111</v>
      </c>
      <c r="AD1666" s="95">
        <v>14569893558</v>
      </c>
    </row>
    <row r="1667" spans="1:30" x14ac:dyDescent="0.2">
      <c r="A1667" s="74" t="s">
        <v>2775</v>
      </c>
      <c r="B1667" s="95">
        <v>19.260000000000002</v>
      </c>
      <c r="C1667" s="95"/>
      <c r="D1667" s="95">
        <v>27.11</v>
      </c>
      <c r="E1667" s="95">
        <v>24.08</v>
      </c>
      <c r="F1667" s="95">
        <v>1.2</v>
      </c>
      <c r="G1667" s="95">
        <v>83.07</v>
      </c>
      <c r="H1667" s="95">
        <v>10.61</v>
      </c>
      <c r="I1667" s="95">
        <v>10.78</v>
      </c>
      <c r="J1667" s="95">
        <v>27.56</v>
      </c>
      <c r="K1667" s="95">
        <v>39.61</v>
      </c>
      <c r="L1667" s="95">
        <v>12.06</v>
      </c>
      <c r="M1667" s="95">
        <v>10.54</v>
      </c>
      <c r="N1667" s="95">
        <v>2.92</v>
      </c>
      <c r="O1667" s="95">
        <v>49.47</v>
      </c>
      <c r="P1667" s="95">
        <v>-1.67</v>
      </c>
      <c r="Q1667" s="95">
        <v>1.0900000000000001</v>
      </c>
      <c r="R1667" s="95">
        <v>88.81</v>
      </c>
      <c r="S1667" s="95">
        <v>4.41</v>
      </c>
      <c r="T1667" s="95">
        <v>5.93</v>
      </c>
      <c r="U1667" s="95">
        <v>0.05</v>
      </c>
      <c r="V1667" s="95">
        <v>0.95</v>
      </c>
      <c r="W1667" s="95">
        <v>0.41</v>
      </c>
      <c r="X1667" s="95">
        <v>-14.24</v>
      </c>
      <c r="Y1667" s="95"/>
      <c r="Z1667" s="74" t="s">
        <v>1111</v>
      </c>
      <c r="AA1667" s="95">
        <v>0.8</v>
      </c>
      <c r="AB1667" s="95">
        <v>0.71</v>
      </c>
      <c r="AC1667" s="74" t="s">
        <v>1111</v>
      </c>
      <c r="AD1667" s="95">
        <v>1752247836</v>
      </c>
    </row>
    <row r="1668" spans="1:30" x14ac:dyDescent="0.2">
      <c r="A1668" s="74" t="s">
        <v>2776</v>
      </c>
      <c r="B1668" s="95">
        <v>43.19</v>
      </c>
      <c r="C1668" s="95">
        <v>0.46</v>
      </c>
      <c r="D1668" s="95">
        <v>20.41</v>
      </c>
      <c r="E1668" s="95">
        <v>7.33</v>
      </c>
      <c r="F1668" s="95">
        <v>2.8</v>
      </c>
      <c r="G1668" s="95">
        <v>57.78</v>
      </c>
      <c r="H1668" s="95">
        <v>34.06</v>
      </c>
      <c r="I1668" s="95">
        <v>26.78</v>
      </c>
      <c r="J1668" s="95">
        <v>16.04</v>
      </c>
      <c r="K1668" s="95">
        <v>17.2</v>
      </c>
      <c r="L1668" s="95">
        <v>1.1499999999999999</v>
      </c>
      <c r="M1668" s="95">
        <v>0.53</v>
      </c>
      <c r="N1668" s="95">
        <v>5.47</v>
      </c>
      <c r="O1668" s="95">
        <v>12.42</v>
      </c>
      <c r="P1668" s="95">
        <v>-4.41</v>
      </c>
      <c r="Q1668" s="95">
        <v>2.64</v>
      </c>
      <c r="R1668" s="95">
        <v>35.94</v>
      </c>
      <c r="S1668" s="95">
        <v>13.74</v>
      </c>
      <c r="T1668" s="95">
        <v>19.329999999999998</v>
      </c>
      <c r="U1668" s="95">
        <v>0.38</v>
      </c>
      <c r="V1668" s="95">
        <v>0.62</v>
      </c>
      <c r="W1668" s="95">
        <v>0.51</v>
      </c>
      <c r="X1668" s="95">
        <v>6.45</v>
      </c>
      <c r="Y1668" s="95">
        <v>4.34</v>
      </c>
      <c r="Z1668" s="74" t="s">
        <v>1111</v>
      </c>
      <c r="AA1668" s="95">
        <v>5.89</v>
      </c>
      <c r="AB1668" s="95">
        <v>2.12</v>
      </c>
      <c r="AC1668" s="74" t="s">
        <v>1111</v>
      </c>
      <c r="AD1668" s="95">
        <v>3108379981</v>
      </c>
    </row>
    <row r="1669" spans="1:30" x14ac:dyDescent="0.2">
      <c r="A1669" s="74" t="s">
        <v>2777</v>
      </c>
      <c r="B1669" s="95">
        <v>110.6</v>
      </c>
      <c r="C1669" s="95"/>
      <c r="D1669" s="95">
        <v>46.74</v>
      </c>
      <c r="E1669" s="95">
        <v>12.46</v>
      </c>
      <c r="F1669" s="95">
        <v>8.4600000000000009</v>
      </c>
      <c r="G1669" s="95">
        <v>75.739999999999995</v>
      </c>
      <c r="H1669" s="95">
        <v>33.32</v>
      </c>
      <c r="I1669" s="95">
        <v>29</v>
      </c>
      <c r="J1669" s="95">
        <v>40.68</v>
      </c>
      <c r="K1669" s="95">
        <v>39.97</v>
      </c>
      <c r="L1669" s="95">
        <v>-0.71</v>
      </c>
      <c r="M1669" s="95">
        <v>-0.22</v>
      </c>
      <c r="N1669" s="95">
        <v>13.55</v>
      </c>
      <c r="O1669" s="95">
        <v>27.09</v>
      </c>
      <c r="P1669" s="95">
        <v>-14.87</v>
      </c>
      <c r="Q1669" s="95">
        <v>3.64</v>
      </c>
      <c r="R1669" s="95">
        <v>26.66</v>
      </c>
      <c r="S1669" s="95">
        <v>18.100000000000001</v>
      </c>
      <c r="T1669" s="95">
        <v>24.33</v>
      </c>
      <c r="U1669" s="95">
        <v>0.68</v>
      </c>
      <c r="V1669" s="95">
        <v>0.32</v>
      </c>
      <c r="W1669" s="95">
        <v>0.62</v>
      </c>
      <c r="X1669" s="95">
        <v>11.96</v>
      </c>
      <c r="Y1669" s="95">
        <v>10.72</v>
      </c>
      <c r="Z1669" s="74" t="s">
        <v>1111</v>
      </c>
      <c r="AA1669" s="95">
        <v>8.8800000000000008</v>
      </c>
      <c r="AB1669" s="95">
        <v>2.37</v>
      </c>
      <c r="AC1669" s="74" t="s">
        <v>1111</v>
      </c>
      <c r="AD1669" s="95">
        <v>69051395700</v>
      </c>
    </row>
    <row r="1670" spans="1:30" x14ac:dyDescent="0.2">
      <c r="A1670" s="74" t="s">
        <v>2778</v>
      </c>
      <c r="B1670" s="95">
        <v>83.49</v>
      </c>
      <c r="C1670" s="95">
        <v>1.58</v>
      </c>
      <c r="D1670" s="95">
        <v>14.46</v>
      </c>
      <c r="E1670" s="95">
        <v>2.08</v>
      </c>
      <c r="F1670" s="95">
        <v>0.19</v>
      </c>
      <c r="G1670" s="95">
        <v>0</v>
      </c>
      <c r="H1670" s="95">
        <v>54.45</v>
      </c>
      <c r="I1670" s="95">
        <v>44.01</v>
      </c>
      <c r="J1670" s="95">
        <v>11.69</v>
      </c>
      <c r="K1670" s="95">
        <v>-5.62</v>
      </c>
      <c r="L1670" s="95">
        <v>-17.309999999999999</v>
      </c>
      <c r="M1670" s="95">
        <v>-3.08</v>
      </c>
      <c r="N1670" s="95">
        <v>6.36</v>
      </c>
      <c r="O1670" s="95"/>
      <c r="P1670" s="95">
        <v>-0.19</v>
      </c>
      <c r="Q1670" s="95"/>
      <c r="R1670" s="95">
        <v>14.4</v>
      </c>
      <c r="S1670" s="95">
        <v>1.34</v>
      </c>
      <c r="T1670" s="95">
        <v>13.47</v>
      </c>
      <c r="U1670" s="95">
        <v>0.09</v>
      </c>
      <c r="V1670" s="95">
        <v>0.91</v>
      </c>
      <c r="W1670" s="95">
        <v>0.03</v>
      </c>
      <c r="X1670" s="95">
        <v>8.15</v>
      </c>
      <c r="Y1670" s="95">
        <v>8.1</v>
      </c>
      <c r="Z1670" s="74" t="s">
        <v>1111</v>
      </c>
      <c r="AA1670" s="95">
        <v>40.1</v>
      </c>
      <c r="AB1670" s="95">
        <v>5.77</v>
      </c>
      <c r="AC1670" s="74" t="s">
        <v>1111</v>
      </c>
      <c r="AD1670" s="95">
        <v>11847857175</v>
      </c>
    </row>
    <row r="1671" spans="1:30" x14ac:dyDescent="0.2">
      <c r="A1671" s="74" t="s">
        <v>2779</v>
      </c>
      <c r="B1671" s="95">
        <v>74.66</v>
      </c>
      <c r="C1671" s="95"/>
      <c r="D1671" s="95">
        <v>-15.85</v>
      </c>
      <c r="E1671" s="95">
        <v>3.72</v>
      </c>
      <c r="F1671" s="95">
        <v>1.93</v>
      </c>
      <c r="G1671" s="95">
        <v>75.02</v>
      </c>
      <c r="H1671" s="95">
        <v>-57.83</v>
      </c>
      <c r="I1671" s="95">
        <v>-46.14</v>
      </c>
      <c r="J1671" s="95">
        <v>-12.64</v>
      </c>
      <c r="K1671" s="95">
        <v>-13.59</v>
      </c>
      <c r="L1671" s="95">
        <v>-0.97</v>
      </c>
      <c r="M1671" s="95">
        <v>0.28000000000000003</v>
      </c>
      <c r="N1671" s="95">
        <v>7.31</v>
      </c>
      <c r="O1671" s="95">
        <v>14.21</v>
      </c>
      <c r="P1671" s="95">
        <v>-2.5499999999999998</v>
      </c>
      <c r="Q1671" s="95">
        <v>2.27</v>
      </c>
      <c r="R1671" s="95">
        <v>-23.48</v>
      </c>
      <c r="S1671" s="95">
        <v>-12.2</v>
      </c>
      <c r="T1671" s="95">
        <v>-22.3</v>
      </c>
      <c r="U1671" s="95">
        <v>0.52</v>
      </c>
      <c r="V1671" s="95">
        <v>0.48</v>
      </c>
      <c r="W1671" s="95">
        <v>0.26</v>
      </c>
      <c r="X1671" s="95">
        <v>106.79</v>
      </c>
      <c r="Y1671" s="95"/>
      <c r="Z1671" s="74" t="s">
        <v>1111</v>
      </c>
      <c r="AA1671" s="95">
        <v>20.07</v>
      </c>
      <c r="AB1671" s="95">
        <v>-4.71</v>
      </c>
      <c r="AC1671" s="74" t="s">
        <v>1111</v>
      </c>
      <c r="AD1671" s="95">
        <v>12849812916</v>
      </c>
    </row>
    <row r="1672" spans="1:30" x14ac:dyDescent="0.2">
      <c r="A1672" s="74" t="s">
        <v>2780</v>
      </c>
      <c r="B1672" s="95">
        <v>56.1</v>
      </c>
      <c r="C1672" s="95">
        <v>4.09</v>
      </c>
      <c r="D1672" s="95">
        <v>32.79</v>
      </c>
      <c r="E1672" s="95">
        <v>1.62</v>
      </c>
      <c r="F1672" s="95">
        <v>0.41</v>
      </c>
      <c r="G1672" s="95">
        <v>30.61</v>
      </c>
      <c r="H1672" s="95">
        <v>11.25</v>
      </c>
      <c r="I1672" s="95">
        <v>4.8099999999999996</v>
      </c>
      <c r="J1672" s="95">
        <v>14.01</v>
      </c>
      <c r="K1672" s="95">
        <v>24.22</v>
      </c>
      <c r="L1672" s="95">
        <v>10.210000000000001</v>
      </c>
      <c r="M1672" s="95">
        <v>1.18</v>
      </c>
      <c r="N1672" s="95">
        <v>1.58</v>
      </c>
      <c r="O1672" s="95">
        <v>-57.83</v>
      </c>
      <c r="P1672" s="95">
        <v>-0.47</v>
      </c>
      <c r="Q1672" s="95">
        <v>0.94</v>
      </c>
      <c r="R1672" s="95">
        <v>4.95</v>
      </c>
      <c r="S1672" s="95">
        <v>1.26</v>
      </c>
      <c r="T1672" s="95">
        <v>4.47</v>
      </c>
      <c r="U1672" s="95">
        <v>0.26</v>
      </c>
      <c r="V1672" s="95">
        <v>0.74</v>
      </c>
      <c r="W1672" s="95">
        <v>0.26</v>
      </c>
      <c r="X1672" s="95">
        <v>2.33</v>
      </c>
      <c r="Y1672" s="95">
        <v>-2.86</v>
      </c>
      <c r="Z1672" s="74" t="s">
        <v>1111</v>
      </c>
      <c r="AA1672" s="95">
        <v>34.6</v>
      </c>
      <c r="AB1672" s="95">
        <v>1.71</v>
      </c>
      <c r="AC1672" s="74" t="s">
        <v>1111</v>
      </c>
      <c r="AD1672" s="95">
        <v>54883628580</v>
      </c>
    </row>
    <row r="1673" spans="1:30" x14ac:dyDescent="0.2">
      <c r="A1673" s="74" t="s">
        <v>2781</v>
      </c>
      <c r="B1673" s="95">
        <v>18.52</v>
      </c>
      <c r="C1673" s="95"/>
      <c r="D1673" s="95">
        <v>35.67</v>
      </c>
      <c r="E1673" s="95">
        <v>2.77</v>
      </c>
      <c r="F1673" s="95">
        <v>2.39</v>
      </c>
      <c r="G1673" s="95">
        <v>96.09</v>
      </c>
      <c r="H1673" s="95">
        <v>16.29</v>
      </c>
      <c r="I1673" s="95">
        <v>13.1</v>
      </c>
      <c r="J1673" s="95">
        <v>28.69</v>
      </c>
      <c r="K1673" s="95">
        <v>21.82</v>
      </c>
      <c r="L1673" s="95">
        <v>-6.87</v>
      </c>
      <c r="M1673" s="95">
        <v>-0.66</v>
      </c>
      <c r="N1673" s="95">
        <v>4.67</v>
      </c>
      <c r="O1673" s="95">
        <v>4.21</v>
      </c>
      <c r="P1673" s="95">
        <v>-7.46</v>
      </c>
      <c r="Q1673" s="95">
        <v>6.17</v>
      </c>
      <c r="R1673" s="95">
        <v>7.78</v>
      </c>
      <c r="S1673" s="95">
        <v>6.71</v>
      </c>
      <c r="T1673" s="95">
        <v>7.78</v>
      </c>
      <c r="U1673" s="95">
        <v>0.86</v>
      </c>
      <c r="V1673" s="95">
        <v>0.14000000000000001</v>
      </c>
      <c r="W1673" s="95">
        <v>0.51</v>
      </c>
      <c r="X1673" s="95">
        <v>92.69</v>
      </c>
      <c r="Y1673" s="95"/>
      <c r="Z1673" s="74" t="s">
        <v>1111</v>
      </c>
      <c r="AA1673" s="95">
        <v>6.68</v>
      </c>
      <c r="AB1673" s="95">
        <v>0.52</v>
      </c>
      <c r="AC1673" s="74" t="s">
        <v>1111</v>
      </c>
      <c r="AD1673" s="95">
        <v>5859679848</v>
      </c>
    </row>
    <row r="1674" spans="1:30" x14ac:dyDescent="0.2">
      <c r="A1674" s="74" t="s">
        <v>2782</v>
      </c>
      <c r="B1674" s="95">
        <v>6.25</v>
      </c>
      <c r="C1674" s="95"/>
      <c r="D1674" s="95">
        <v>-57.93</v>
      </c>
      <c r="E1674" s="95">
        <v>1.93</v>
      </c>
      <c r="F1674" s="95">
        <v>1.18</v>
      </c>
      <c r="G1674" s="95">
        <v>56.63</v>
      </c>
      <c r="H1674" s="95">
        <v>-0.31</v>
      </c>
      <c r="I1674" s="95">
        <v>-2.1800000000000002</v>
      </c>
      <c r="J1674" s="95">
        <v>-407.19</v>
      </c>
      <c r="K1674" s="95">
        <v>-394.59</v>
      </c>
      <c r="L1674" s="95">
        <v>12.6</v>
      </c>
      <c r="M1674" s="95">
        <v>-0.06</v>
      </c>
      <c r="N1674" s="95">
        <v>1.26</v>
      </c>
      <c r="O1674" s="95">
        <v>8.2100000000000009</v>
      </c>
      <c r="P1674" s="95">
        <v>-2.1800000000000002</v>
      </c>
      <c r="Q1674" s="95">
        <v>1.45</v>
      </c>
      <c r="R1674" s="95">
        <v>-3.33</v>
      </c>
      <c r="S1674" s="95">
        <v>-2.0299999999999998</v>
      </c>
      <c r="T1674" s="95">
        <v>-3.65</v>
      </c>
      <c r="U1674" s="95">
        <v>0.61</v>
      </c>
      <c r="V1674" s="95">
        <v>0.39</v>
      </c>
      <c r="W1674" s="95">
        <v>0.93</v>
      </c>
      <c r="X1674" s="95">
        <v>3.64</v>
      </c>
      <c r="Y1674" s="95"/>
      <c r="Z1674" s="74" t="s">
        <v>1111</v>
      </c>
      <c r="AA1674" s="95">
        <v>3.24</v>
      </c>
      <c r="AB1674" s="95">
        <v>-0.11</v>
      </c>
      <c r="AC1674" s="74" t="s">
        <v>1111</v>
      </c>
      <c r="AD1674" s="95">
        <v>359145000</v>
      </c>
    </row>
    <row r="1675" spans="1:30" x14ac:dyDescent="0.2">
      <c r="A1675" s="74" t="s">
        <v>2783</v>
      </c>
      <c r="B1675" s="95">
        <v>3.98</v>
      </c>
      <c r="C1675" s="95"/>
      <c r="D1675" s="95">
        <v>17.27</v>
      </c>
      <c r="E1675" s="95">
        <v>2.83</v>
      </c>
      <c r="F1675" s="95">
        <v>2.36</v>
      </c>
      <c r="G1675" s="95">
        <v>49.3</v>
      </c>
      <c r="H1675" s="95">
        <v>6.25</v>
      </c>
      <c r="I1675" s="95">
        <v>22</v>
      </c>
      <c r="J1675" s="95">
        <v>60.75</v>
      </c>
      <c r="K1675" s="95">
        <v>49.05</v>
      </c>
      <c r="L1675" s="95">
        <v>-11.7</v>
      </c>
      <c r="M1675" s="95">
        <v>-0.54</v>
      </c>
      <c r="N1675" s="95">
        <v>3.8</v>
      </c>
      <c r="O1675" s="95">
        <v>4.62</v>
      </c>
      <c r="P1675" s="95">
        <v>-6.51</v>
      </c>
      <c r="Q1675" s="95">
        <v>5.0999999999999996</v>
      </c>
      <c r="R1675" s="95">
        <v>16.36</v>
      </c>
      <c r="S1675" s="95">
        <v>13.69</v>
      </c>
      <c r="T1675" s="95">
        <v>3.73</v>
      </c>
      <c r="U1675" s="95">
        <v>0.84</v>
      </c>
      <c r="V1675" s="95">
        <v>0.16</v>
      </c>
      <c r="W1675" s="95">
        <v>0.62</v>
      </c>
      <c r="X1675" s="95">
        <v>-5.48</v>
      </c>
      <c r="Y1675" s="95"/>
      <c r="Z1675" s="74" t="s">
        <v>1111</v>
      </c>
      <c r="AA1675" s="95">
        <v>1.41</v>
      </c>
      <c r="AB1675" s="95">
        <v>0.23</v>
      </c>
      <c r="AC1675" s="74" t="s">
        <v>1111</v>
      </c>
      <c r="AD1675" s="95">
        <v>678435974</v>
      </c>
    </row>
    <row r="1676" spans="1:30" x14ac:dyDescent="0.2">
      <c r="A1676" s="74" t="s">
        <v>2784</v>
      </c>
      <c r="B1676" s="95">
        <v>126.95</v>
      </c>
      <c r="C1676" s="95"/>
      <c r="D1676" s="95">
        <v>35.619999999999997</v>
      </c>
      <c r="E1676" s="95">
        <v>6.17</v>
      </c>
      <c r="F1676" s="95">
        <v>3.62</v>
      </c>
      <c r="G1676" s="95">
        <v>38.83</v>
      </c>
      <c r="H1676" s="95">
        <v>14.63</v>
      </c>
      <c r="I1676" s="95">
        <v>11.03</v>
      </c>
      <c r="J1676" s="95">
        <v>26.87</v>
      </c>
      <c r="K1676" s="95">
        <v>26.19</v>
      </c>
      <c r="L1676" s="95">
        <v>-0.67</v>
      </c>
      <c r="M1676" s="95">
        <v>-0.15</v>
      </c>
      <c r="N1676" s="95">
        <v>3.93</v>
      </c>
      <c r="O1676" s="95">
        <v>13.12</v>
      </c>
      <c r="P1676" s="95">
        <v>-6.79</v>
      </c>
      <c r="Q1676" s="95">
        <v>2.4500000000000002</v>
      </c>
      <c r="R1676" s="95">
        <v>17.329999999999998</v>
      </c>
      <c r="S1676" s="95">
        <v>10.16</v>
      </c>
      <c r="T1676" s="95">
        <v>14.73</v>
      </c>
      <c r="U1676" s="95">
        <v>0.59</v>
      </c>
      <c r="V1676" s="95">
        <v>0.41</v>
      </c>
      <c r="W1676" s="95">
        <v>0.92</v>
      </c>
      <c r="X1676" s="95">
        <v>8.81</v>
      </c>
      <c r="Y1676" s="95">
        <v>11.65</v>
      </c>
      <c r="Z1676" s="74" t="s">
        <v>1111</v>
      </c>
      <c r="AA1676" s="95">
        <v>20.57</v>
      </c>
      <c r="AB1676" s="95">
        <v>3.56</v>
      </c>
      <c r="AC1676" s="74" t="s">
        <v>1111</v>
      </c>
      <c r="AD1676" s="95">
        <v>4227803155</v>
      </c>
    </row>
    <row r="1677" spans="1:30" x14ac:dyDescent="0.2">
      <c r="A1677" s="74" t="s">
        <v>2785</v>
      </c>
      <c r="B1677" s="95">
        <v>145.93</v>
      </c>
      <c r="C1677" s="95">
        <v>0.51</v>
      </c>
      <c r="D1677" s="95">
        <v>17.22</v>
      </c>
      <c r="E1677" s="95">
        <v>4.54</v>
      </c>
      <c r="F1677" s="95">
        <v>2.27</v>
      </c>
      <c r="G1677" s="95">
        <v>26.83</v>
      </c>
      <c r="H1677" s="95">
        <v>27.38</v>
      </c>
      <c r="I1677" s="95">
        <v>19.88</v>
      </c>
      <c r="J1677" s="95">
        <v>12.51</v>
      </c>
      <c r="K1677" s="95">
        <v>14.12</v>
      </c>
      <c r="L1677" s="95">
        <v>1.62</v>
      </c>
      <c r="M1677" s="95">
        <v>0.59</v>
      </c>
      <c r="N1677" s="95">
        <v>3.42</v>
      </c>
      <c r="O1677" s="95">
        <v>20.94</v>
      </c>
      <c r="P1677" s="95">
        <v>-2.76</v>
      </c>
      <c r="Q1677" s="95">
        <v>2.5</v>
      </c>
      <c r="R1677" s="95">
        <v>26.36</v>
      </c>
      <c r="S1677" s="95">
        <v>13.16</v>
      </c>
      <c r="T1677" s="95">
        <v>18.010000000000002</v>
      </c>
      <c r="U1677" s="95">
        <v>0.5</v>
      </c>
      <c r="V1677" s="95">
        <v>0.5</v>
      </c>
      <c r="W1677" s="95">
        <v>0.66</v>
      </c>
      <c r="X1677" s="95">
        <v>7.25</v>
      </c>
      <c r="Y1677" s="95">
        <v>17.34</v>
      </c>
      <c r="Z1677" s="74" t="s">
        <v>1111</v>
      </c>
      <c r="AA1677" s="95">
        <v>32.14</v>
      </c>
      <c r="AB1677" s="95">
        <v>8.4700000000000006</v>
      </c>
      <c r="AC1677" s="74" t="s">
        <v>1111</v>
      </c>
      <c r="AD1677" s="95">
        <v>5935542227</v>
      </c>
    </row>
    <row r="1678" spans="1:30" x14ac:dyDescent="0.2">
      <c r="A1678" s="74" t="s">
        <v>2786</v>
      </c>
      <c r="B1678" s="95">
        <v>8.6999999999999993</v>
      </c>
      <c r="C1678" s="95"/>
      <c r="D1678" s="95">
        <v>2027.54</v>
      </c>
      <c r="E1678" s="95">
        <v>47.85</v>
      </c>
      <c r="F1678" s="95">
        <v>0.86</v>
      </c>
      <c r="G1678" s="95"/>
      <c r="H1678" s="95"/>
      <c r="I1678" s="95"/>
      <c r="J1678" s="95">
        <v>-354.97</v>
      </c>
      <c r="K1678" s="95">
        <v>-353.72</v>
      </c>
      <c r="L1678" s="95">
        <v>1.26</v>
      </c>
      <c r="M1678" s="95">
        <v>-0.17</v>
      </c>
      <c r="N1678" s="95"/>
      <c r="O1678" s="95">
        <v>473.76</v>
      </c>
      <c r="P1678" s="95">
        <v>-0.86</v>
      </c>
      <c r="Q1678" s="95">
        <v>2.29</v>
      </c>
      <c r="R1678" s="95">
        <v>2.36</v>
      </c>
      <c r="S1678" s="95">
        <v>0.04</v>
      </c>
      <c r="T1678" s="95">
        <v>-17.760000000000002</v>
      </c>
      <c r="U1678" s="95">
        <v>0.02</v>
      </c>
      <c r="V1678" s="95">
        <v>0.98</v>
      </c>
      <c r="W1678" s="95">
        <v>0</v>
      </c>
      <c r="X1678" s="95"/>
      <c r="Y1678" s="95"/>
      <c r="Z1678" s="74" t="s">
        <v>1111</v>
      </c>
      <c r="AA1678" s="95">
        <v>0.18</v>
      </c>
      <c r="AB1678" s="95">
        <v>0</v>
      </c>
      <c r="AC1678" s="74" t="s">
        <v>1111</v>
      </c>
      <c r="AD1678" s="95">
        <v>239250000</v>
      </c>
    </row>
    <row r="1679" spans="1:30" x14ac:dyDescent="0.2">
      <c r="A1679" s="74" t="s">
        <v>2787</v>
      </c>
      <c r="B1679" s="95">
        <v>9.5</v>
      </c>
      <c r="C1679" s="95"/>
      <c r="D1679" s="95">
        <v>2213.98</v>
      </c>
      <c r="E1679" s="95">
        <v>52.25</v>
      </c>
      <c r="F1679" s="95">
        <v>0.94</v>
      </c>
      <c r="G1679" s="95"/>
      <c r="H1679" s="95"/>
      <c r="I1679" s="95"/>
      <c r="J1679" s="95">
        <v>-387.61</v>
      </c>
      <c r="K1679" s="95">
        <v>-353.72</v>
      </c>
      <c r="L1679" s="95">
        <v>1.26</v>
      </c>
      <c r="M1679" s="95">
        <v>-0.17</v>
      </c>
      <c r="N1679" s="95"/>
      <c r="O1679" s="95">
        <v>517.33000000000004</v>
      </c>
      <c r="P1679" s="95">
        <v>-0.94</v>
      </c>
      <c r="Q1679" s="95">
        <v>2.29</v>
      </c>
      <c r="R1679" s="95">
        <v>2.36</v>
      </c>
      <c r="S1679" s="95">
        <v>0.04</v>
      </c>
      <c r="T1679" s="95">
        <v>-17.760000000000002</v>
      </c>
      <c r="U1679" s="95">
        <v>0.02</v>
      </c>
      <c r="V1679" s="95">
        <v>0.98</v>
      </c>
      <c r="W1679" s="95">
        <v>0</v>
      </c>
      <c r="X1679" s="95"/>
      <c r="Y1679" s="95"/>
      <c r="Z1679" s="74" t="s">
        <v>1111</v>
      </c>
      <c r="AA1679" s="95">
        <v>0.18</v>
      </c>
      <c r="AB1679" s="95">
        <v>0</v>
      </c>
      <c r="AC1679" s="74" t="s">
        <v>1111</v>
      </c>
      <c r="AD1679" s="95">
        <v>239250000</v>
      </c>
    </row>
    <row r="1680" spans="1:30" x14ac:dyDescent="0.2">
      <c r="A1680" s="74" t="s">
        <v>2788</v>
      </c>
      <c r="B1680" s="95">
        <v>1.69</v>
      </c>
      <c r="C1680" s="95"/>
      <c r="D1680" s="95">
        <v>393.86</v>
      </c>
      <c r="E1680" s="95">
        <v>9.3000000000000007</v>
      </c>
      <c r="F1680" s="95">
        <v>0.17</v>
      </c>
      <c r="G1680" s="95"/>
      <c r="H1680" s="95"/>
      <c r="I1680" s="95"/>
      <c r="J1680" s="95">
        <v>-68.95</v>
      </c>
      <c r="K1680" s="95">
        <v>-353.72</v>
      </c>
      <c r="L1680" s="95">
        <v>1.26</v>
      </c>
      <c r="M1680" s="95">
        <v>-0.17</v>
      </c>
      <c r="N1680" s="95"/>
      <c r="O1680" s="95">
        <v>92.03</v>
      </c>
      <c r="P1680" s="95">
        <v>-0.17</v>
      </c>
      <c r="Q1680" s="95">
        <v>2.29</v>
      </c>
      <c r="R1680" s="95">
        <v>2.36</v>
      </c>
      <c r="S1680" s="95">
        <v>0.04</v>
      </c>
      <c r="T1680" s="95">
        <v>-17.760000000000002</v>
      </c>
      <c r="U1680" s="95">
        <v>0.02</v>
      </c>
      <c r="V1680" s="95">
        <v>0.98</v>
      </c>
      <c r="W1680" s="95">
        <v>0</v>
      </c>
      <c r="X1680" s="95"/>
      <c r="Y1680" s="95"/>
      <c r="Z1680" s="74" t="s">
        <v>1111</v>
      </c>
      <c r="AA1680" s="95">
        <v>0.18</v>
      </c>
      <c r="AB1680" s="95">
        <v>0</v>
      </c>
      <c r="AC1680" s="74" t="s">
        <v>1111</v>
      </c>
      <c r="AD1680" s="95">
        <v>239250000</v>
      </c>
    </row>
    <row r="1681" spans="1:30" x14ac:dyDescent="0.2">
      <c r="A1681" s="74" t="s">
        <v>2789</v>
      </c>
      <c r="B1681" s="95">
        <v>118.27</v>
      </c>
      <c r="C1681" s="95">
        <v>0.98</v>
      </c>
      <c r="D1681" s="95">
        <v>17.25</v>
      </c>
      <c r="E1681" s="95">
        <v>5.86</v>
      </c>
      <c r="F1681" s="95">
        <v>2.83</v>
      </c>
      <c r="G1681" s="95">
        <v>27.45</v>
      </c>
      <c r="H1681" s="95">
        <v>11.07</v>
      </c>
      <c r="I1681" s="95">
        <v>8.1199999999999992</v>
      </c>
      <c r="J1681" s="95">
        <v>12.66</v>
      </c>
      <c r="K1681" s="95">
        <v>11.49</v>
      </c>
      <c r="L1681" s="95">
        <v>-1.1499999999999999</v>
      </c>
      <c r="M1681" s="95">
        <v>-0.53</v>
      </c>
      <c r="N1681" s="95">
        <v>1.4</v>
      </c>
      <c r="O1681" s="95">
        <v>7.06</v>
      </c>
      <c r="P1681" s="95">
        <v>-20.77</v>
      </c>
      <c r="Q1681" s="95">
        <v>1.87</v>
      </c>
      <c r="R1681" s="95">
        <v>33.979999999999997</v>
      </c>
      <c r="S1681" s="95">
        <v>16.41</v>
      </c>
      <c r="T1681" s="95">
        <v>34.07</v>
      </c>
      <c r="U1681" s="95">
        <v>0.48</v>
      </c>
      <c r="V1681" s="95">
        <v>0.52</v>
      </c>
      <c r="W1681" s="95">
        <v>2.02</v>
      </c>
      <c r="X1681" s="95">
        <v>8.86</v>
      </c>
      <c r="Y1681" s="95">
        <v>8.77</v>
      </c>
      <c r="Z1681" s="74" t="s">
        <v>1111</v>
      </c>
      <c r="AA1681" s="95">
        <v>20.170000000000002</v>
      </c>
      <c r="AB1681" s="95">
        <v>6.86</v>
      </c>
      <c r="AC1681" s="74" t="s">
        <v>1111</v>
      </c>
      <c r="AD1681" s="95">
        <v>20011670894</v>
      </c>
    </row>
    <row r="1682" spans="1:30" x14ac:dyDescent="0.2">
      <c r="A1682" s="74" t="s">
        <v>2790</v>
      </c>
      <c r="B1682" s="95">
        <v>171.35</v>
      </c>
      <c r="C1682" s="95"/>
      <c r="D1682" s="95">
        <v>-33.68</v>
      </c>
      <c r="E1682" s="95">
        <v>16.2</v>
      </c>
      <c r="F1682" s="95">
        <v>1.18</v>
      </c>
      <c r="G1682" s="95">
        <v>80.47</v>
      </c>
      <c r="H1682" s="95">
        <v>-8.77</v>
      </c>
      <c r="I1682" s="95">
        <v>-10.65</v>
      </c>
      <c r="J1682" s="95">
        <v>-40.89</v>
      </c>
      <c r="K1682" s="95">
        <v>-43.87</v>
      </c>
      <c r="L1682" s="95">
        <v>-2.91</v>
      </c>
      <c r="M1682" s="95">
        <v>1.1499999999999999</v>
      </c>
      <c r="N1682" s="95">
        <v>3.59</v>
      </c>
      <c r="O1682" s="95">
        <v>-36.67</v>
      </c>
      <c r="P1682" s="95">
        <v>-2.0099999999999998</v>
      </c>
      <c r="Q1682" s="95">
        <v>0.93</v>
      </c>
      <c r="R1682" s="95">
        <v>-48.1</v>
      </c>
      <c r="S1682" s="95">
        <v>-3.51</v>
      </c>
      <c r="T1682" s="95">
        <v>-8.6199999999999992</v>
      </c>
      <c r="U1682" s="95">
        <v>7.0000000000000007E-2</v>
      </c>
      <c r="V1682" s="95">
        <v>0.9</v>
      </c>
      <c r="W1682" s="95">
        <v>0.33</v>
      </c>
      <c r="X1682" s="95">
        <v>-4.87</v>
      </c>
      <c r="Y1682" s="95"/>
      <c r="Z1682" s="74" t="s">
        <v>1111</v>
      </c>
      <c r="AA1682" s="95">
        <v>10.58</v>
      </c>
      <c r="AB1682" s="95">
        <v>-5.09</v>
      </c>
      <c r="AC1682" s="74" t="s">
        <v>1111</v>
      </c>
      <c r="AD1682" s="95">
        <v>26009712540</v>
      </c>
    </row>
    <row r="1683" spans="1:30" x14ac:dyDescent="0.2">
      <c r="A1683" s="74" t="s">
        <v>2791</v>
      </c>
      <c r="B1683" s="95">
        <v>24.84</v>
      </c>
      <c r="C1683" s="95">
        <v>0.32</v>
      </c>
      <c r="D1683" s="95">
        <v>49.9</v>
      </c>
      <c r="E1683" s="95">
        <v>19.440000000000001</v>
      </c>
      <c r="F1683" s="95">
        <v>9.6</v>
      </c>
      <c r="G1683" s="95">
        <v>7.97</v>
      </c>
      <c r="H1683" s="95">
        <v>1.22</v>
      </c>
      <c r="I1683" s="95">
        <v>2.2200000000000002</v>
      </c>
      <c r="J1683" s="95">
        <v>91.03</v>
      </c>
      <c r="K1683" s="95">
        <v>87.09</v>
      </c>
      <c r="L1683" s="95">
        <v>-4.09</v>
      </c>
      <c r="M1683" s="95">
        <v>-0.87</v>
      </c>
      <c r="N1683" s="95">
        <v>1.1100000000000001</v>
      </c>
      <c r="O1683" s="95">
        <v>31.41</v>
      </c>
      <c r="P1683" s="95">
        <v>-48.55</v>
      </c>
      <c r="Q1683" s="95">
        <v>1.62</v>
      </c>
      <c r="R1683" s="95">
        <v>38.950000000000003</v>
      </c>
      <c r="S1683" s="95">
        <v>19.239999999999998</v>
      </c>
      <c r="T1683" s="95">
        <v>3.72</v>
      </c>
      <c r="U1683" s="95">
        <v>0.49</v>
      </c>
      <c r="V1683" s="95">
        <v>0.51</v>
      </c>
      <c r="W1683" s="95">
        <v>8.66</v>
      </c>
      <c r="X1683" s="95">
        <v>140.26</v>
      </c>
      <c r="Y1683" s="95"/>
      <c r="Z1683" s="74" t="s">
        <v>1111</v>
      </c>
      <c r="AA1683" s="95">
        <v>1.28</v>
      </c>
      <c r="AB1683" s="95">
        <v>0.5</v>
      </c>
      <c r="AC1683" s="74" t="s">
        <v>1111</v>
      </c>
      <c r="AD1683" s="95">
        <v>3670723048</v>
      </c>
    </row>
    <row r="1684" spans="1:30" x14ac:dyDescent="0.2">
      <c r="A1684" s="74" t="s">
        <v>2792</v>
      </c>
      <c r="B1684" s="95">
        <v>93.09</v>
      </c>
      <c r="C1684" s="95">
        <v>0.86</v>
      </c>
      <c r="D1684" s="95">
        <v>50.44</v>
      </c>
      <c r="E1684" s="95">
        <v>12.51</v>
      </c>
      <c r="F1684" s="95">
        <v>7.84</v>
      </c>
      <c r="G1684" s="95">
        <v>94.21</v>
      </c>
      <c r="H1684" s="95">
        <v>20.89</v>
      </c>
      <c r="I1684" s="95">
        <v>21.94</v>
      </c>
      <c r="J1684" s="95">
        <v>52.98</v>
      </c>
      <c r="K1684" s="95">
        <v>50.36</v>
      </c>
      <c r="L1684" s="95">
        <v>-2.62</v>
      </c>
      <c r="M1684" s="95">
        <v>-0.62</v>
      </c>
      <c r="N1684" s="95">
        <v>11.07</v>
      </c>
      <c r="O1684" s="95">
        <v>17.649999999999999</v>
      </c>
      <c r="P1684" s="95">
        <v>-21.94</v>
      </c>
      <c r="Q1684" s="95">
        <v>3.24</v>
      </c>
      <c r="R1684" s="95">
        <v>24.8</v>
      </c>
      <c r="S1684" s="95">
        <v>15.54</v>
      </c>
      <c r="T1684" s="95">
        <v>18.43</v>
      </c>
      <c r="U1684" s="95">
        <v>0.63</v>
      </c>
      <c r="V1684" s="95">
        <v>0.37</v>
      </c>
      <c r="W1684" s="95">
        <v>0.71</v>
      </c>
      <c r="X1684" s="95">
        <v>5.03</v>
      </c>
      <c r="Y1684" s="95">
        <v>13.62</v>
      </c>
      <c r="Z1684" s="74" t="s">
        <v>1111</v>
      </c>
      <c r="AA1684" s="95">
        <v>7.44</v>
      </c>
      <c r="AB1684" s="95">
        <v>1.85</v>
      </c>
      <c r="AC1684" s="74" t="s">
        <v>1111</v>
      </c>
      <c r="AD1684" s="95">
        <v>4851059535</v>
      </c>
    </row>
    <row r="1685" spans="1:30" x14ac:dyDescent="0.2">
      <c r="A1685" s="74" t="s">
        <v>2793</v>
      </c>
      <c r="B1685" s="95">
        <v>3.08</v>
      </c>
      <c r="C1685" s="95"/>
      <c r="D1685" s="95">
        <v>-2.74</v>
      </c>
      <c r="E1685" s="95">
        <v>-25.28</v>
      </c>
      <c r="F1685" s="95">
        <v>0.16</v>
      </c>
      <c r="G1685" s="95">
        <v>26.75</v>
      </c>
      <c r="H1685" s="95">
        <v>-4.4400000000000004</v>
      </c>
      <c r="I1685" s="95">
        <v>-4.41</v>
      </c>
      <c r="J1685" s="95">
        <v>-2.73</v>
      </c>
      <c r="K1685" s="95">
        <v>-3.81</v>
      </c>
      <c r="L1685" s="95">
        <v>-1.08</v>
      </c>
      <c r="M1685" s="95"/>
      <c r="N1685" s="95">
        <v>0.12</v>
      </c>
      <c r="O1685" s="95">
        <v>-1.83</v>
      </c>
      <c r="P1685" s="95">
        <v>-0.25</v>
      </c>
      <c r="Q1685" s="95">
        <v>0.82</v>
      </c>
      <c r="R1685" s="95">
        <v>-921.52</v>
      </c>
      <c r="S1685" s="95">
        <v>-5.69</v>
      </c>
      <c r="T1685" s="95">
        <v>-78.19</v>
      </c>
      <c r="U1685" s="95">
        <v>-0.01</v>
      </c>
      <c r="V1685" s="95">
        <v>1.01</v>
      </c>
      <c r="W1685" s="95">
        <v>1.29</v>
      </c>
      <c r="X1685" s="95">
        <v>-12.46</v>
      </c>
      <c r="Y1685" s="95"/>
      <c r="Z1685" s="74" t="s">
        <v>1111</v>
      </c>
      <c r="AA1685" s="95">
        <v>-0.12</v>
      </c>
      <c r="AB1685" s="95">
        <v>-1.1200000000000001</v>
      </c>
      <c r="AC1685" s="74" t="s">
        <v>1111</v>
      </c>
      <c r="AD1685" s="95">
        <v>206533096</v>
      </c>
    </row>
    <row r="1686" spans="1:30" x14ac:dyDescent="0.2">
      <c r="A1686" s="74" t="s">
        <v>2794</v>
      </c>
      <c r="B1686" s="95">
        <v>4.79</v>
      </c>
      <c r="C1686" s="95"/>
      <c r="D1686" s="95">
        <v>-1.39</v>
      </c>
      <c r="E1686" s="95">
        <v>0.74</v>
      </c>
      <c r="F1686" s="95">
        <v>0.13</v>
      </c>
      <c r="G1686" s="95">
        <v>45.63</v>
      </c>
      <c r="H1686" s="95">
        <v>-8.85</v>
      </c>
      <c r="I1686" s="95">
        <v>-19.28</v>
      </c>
      <c r="J1686" s="95">
        <v>-3.03</v>
      </c>
      <c r="K1686" s="95">
        <v>-12.71</v>
      </c>
      <c r="L1686" s="95">
        <v>-9.73</v>
      </c>
      <c r="M1686" s="95">
        <v>2.38</v>
      </c>
      <c r="N1686" s="95">
        <v>0.27</v>
      </c>
      <c r="O1686" s="95">
        <v>0.97</v>
      </c>
      <c r="P1686" s="95">
        <v>-0.21</v>
      </c>
      <c r="Q1686" s="95">
        <v>1.58</v>
      </c>
      <c r="R1686" s="95">
        <v>-53.34</v>
      </c>
      <c r="S1686" s="95">
        <v>-9.5399999999999991</v>
      </c>
      <c r="T1686" s="95">
        <v>-9.2899999999999991</v>
      </c>
      <c r="U1686" s="95">
        <v>0.18</v>
      </c>
      <c r="V1686" s="95">
        <v>0.82</v>
      </c>
      <c r="W1686" s="95">
        <v>0.49</v>
      </c>
      <c r="X1686" s="95">
        <v>-18.329999999999998</v>
      </c>
      <c r="Y1686" s="95"/>
      <c r="Z1686" s="74" t="s">
        <v>1111</v>
      </c>
      <c r="AA1686" s="95">
        <v>6.46</v>
      </c>
      <c r="AB1686" s="95">
        <v>-3.45</v>
      </c>
      <c r="AC1686" s="74" t="s">
        <v>1111</v>
      </c>
      <c r="AD1686" s="95">
        <v>156859956</v>
      </c>
    </row>
    <row r="1687" spans="1:30" x14ac:dyDescent="0.2">
      <c r="A1687" s="74" t="s">
        <v>2795</v>
      </c>
      <c r="B1687" s="95">
        <v>12.74</v>
      </c>
      <c r="C1687" s="95"/>
      <c r="D1687" s="95">
        <v>70.58</v>
      </c>
      <c r="E1687" s="95">
        <v>22.88</v>
      </c>
      <c r="F1687" s="95">
        <v>1.64</v>
      </c>
      <c r="G1687" s="95">
        <v>58.17</v>
      </c>
      <c r="H1687" s="95">
        <v>5.04</v>
      </c>
      <c r="I1687" s="95">
        <v>2.25</v>
      </c>
      <c r="J1687" s="95">
        <v>31.51</v>
      </c>
      <c r="K1687" s="95">
        <v>34.03</v>
      </c>
      <c r="L1687" s="95">
        <v>2.52</v>
      </c>
      <c r="M1687" s="95">
        <v>1.83</v>
      </c>
      <c r="N1687" s="95">
        <v>1.59</v>
      </c>
      <c r="O1687" s="95">
        <v>-53.57</v>
      </c>
      <c r="P1687" s="95">
        <v>-2.83</v>
      </c>
      <c r="Q1687" s="95">
        <v>0.93</v>
      </c>
      <c r="R1687" s="95">
        <v>32.409999999999997</v>
      </c>
      <c r="S1687" s="95">
        <v>2.3199999999999998</v>
      </c>
      <c r="T1687" s="95">
        <v>10.99</v>
      </c>
      <c r="U1687" s="95">
        <v>7.0000000000000007E-2</v>
      </c>
      <c r="V1687" s="95">
        <v>0.93</v>
      </c>
      <c r="W1687" s="95">
        <v>1.03</v>
      </c>
      <c r="X1687" s="95">
        <v>14.19</v>
      </c>
      <c r="Y1687" s="95"/>
      <c r="Z1687" s="74" t="s">
        <v>1111</v>
      </c>
      <c r="AA1687" s="95">
        <v>0.56000000000000005</v>
      </c>
      <c r="AB1687" s="95">
        <v>0.18</v>
      </c>
      <c r="AC1687" s="74" t="s">
        <v>1111</v>
      </c>
      <c r="AD1687" s="95">
        <v>1654661008</v>
      </c>
    </row>
    <row r="1688" spans="1:30" x14ac:dyDescent="0.2">
      <c r="A1688" s="74" t="s">
        <v>2796</v>
      </c>
      <c r="B1688" s="95">
        <v>40.159999999999997</v>
      </c>
      <c r="C1688" s="95"/>
      <c r="D1688" s="95">
        <v>21.94</v>
      </c>
      <c r="E1688" s="95">
        <v>3.54</v>
      </c>
      <c r="F1688" s="95">
        <v>1.4</v>
      </c>
      <c r="G1688" s="95">
        <v>57.02</v>
      </c>
      <c r="H1688" s="95">
        <v>11.04</v>
      </c>
      <c r="I1688" s="95">
        <v>7.33</v>
      </c>
      <c r="J1688" s="95">
        <v>14.57</v>
      </c>
      <c r="K1688" s="95">
        <v>15.48</v>
      </c>
      <c r="L1688" s="95">
        <v>0.91</v>
      </c>
      <c r="M1688" s="95">
        <v>0.22</v>
      </c>
      <c r="N1688" s="95">
        <v>1.61</v>
      </c>
      <c r="O1688" s="95">
        <v>13.96</v>
      </c>
      <c r="P1688" s="95">
        <v>-1.89</v>
      </c>
      <c r="Q1688" s="95">
        <v>1.64</v>
      </c>
      <c r="R1688" s="95">
        <v>16.14</v>
      </c>
      <c r="S1688" s="95">
        <v>6.39</v>
      </c>
      <c r="T1688" s="95">
        <v>12.43</v>
      </c>
      <c r="U1688" s="95">
        <v>0.4</v>
      </c>
      <c r="V1688" s="95">
        <v>0.6</v>
      </c>
      <c r="W1688" s="95">
        <v>0.87</v>
      </c>
      <c r="X1688" s="95">
        <v>10.01</v>
      </c>
      <c r="Y1688" s="95">
        <v>58.58</v>
      </c>
      <c r="Z1688" s="74" t="s">
        <v>1111</v>
      </c>
      <c r="AA1688" s="95">
        <v>11.35</v>
      </c>
      <c r="AB1688" s="95">
        <v>1.83</v>
      </c>
      <c r="AC1688" s="74" t="s">
        <v>1111</v>
      </c>
      <c r="AD1688" s="95">
        <v>3321268144</v>
      </c>
    </row>
    <row r="1689" spans="1:30" x14ac:dyDescent="0.2">
      <c r="A1689" s="74" t="s">
        <v>2797</v>
      </c>
      <c r="B1689" s="95">
        <v>1.95</v>
      </c>
      <c r="C1689" s="95"/>
      <c r="D1689" s="95">
        <v>-2.6</v>
      </c>
      <c r="E1689" s="95">
        <v>2.35</v>
      </c>
      <c r="F1689" s="95">
        <v>1.36</v>
      </c>
      <c r="G1689" s="95">
        <v>100</v>
      </c>
      <c r="H1689" s="95">
        <v>-78783.33</v>
      </c>
      <c r="I1689" s="95">
        <v>-78941.67</v>
      </c>
      <c r="J1689" s="95">
        <v>-2.6</v>
      </c>
      <c r="K1689" s="95">
        <v>-2.2200000000000002</v>
      </c>
      <c r="L1689" s="95">
        <v>0.39</v>
      </c>
      <c r="M1689" s="95">
        <v>-0.35</v>
      </c>
      <c r="N1689" s="95">
        <v>2050.64</v>
      </c>
      <c r="O1689" s="95">
        <v>8.26</v>
      </c>
      <c r="P1689" s="95">
        <v>-1.8</v>
      </c>
      <c r="Q1689" s="95">
        <v>3.07</v>
      </c>
      <c r="R1689" s="95">
        <v>-90.62</v>
      </c>
      <c r="S1689" s="95">
        <v>-52.34</v>
      </c>
      <c r="T1689" s="95">
        <v>-90.55</v>
      </c>
      <c r="U1689" s="95">
        <v>0.57999999999999996</v>
      </c>
      <c r="V1689" s="95">
        <v>0.42</v>
      </c>
      <c r="W1689" s="95">
        <v>0</v>
      </c>
      <c r="X1689" s="95"/>
      <c r="Y1689" s="95"/>
      <c r="Z1689" s="74" t="s">
        <v>1111</v>
      </c>
      <c r="AA1689" s="95">
        <v>0.83</v>
      </c>
      <c r="AB1689" s="95">
        <v>-0.75</v>
      </c>
      <c r="AC1689" s="74" t="s">
        <v>1111</v>
      </c>
      <c r="AD1689" s="95">
        <v>24607635</v>
      </c>
    </row>
    <row r="1690" spans="1:30" x14ac:dyDescent="0.2">
      <c r="A1690" s="74" t="s">
        <v>2798</v>
      </c>
      <c r="B1690" s="95">
        <v>3.17</v>
      </c>
      <c r="C1690" s="95"/>
      <c r="D1690" s="95">
        <v>-4.51</v>
      </c>
      <c r="E1690" s="95">
        <v>21.2</v>
      </c>
      <c r="F1690" s="95">
        <v>3.6</v>
      </c>
      <c r="G1690" s="95">
        <v>60</v>
      </c>
      <c r="H1690" s="95">
        <v>-329.4</v>
      </c>
      <c r="I1690" s="95">
        <v>-332.82</v>
      </c>
      <c r="J1690" s="95">
        <v>-4.5599999999999996</v>
      </c>
      <c r="K1690" s="95">
        <v>-3.84</v>
      </c>
      <c r="L1690" s="95">
        <v>0.71</v>
      </c>
      <c r="M1690" s="95">
        <v>-3.32</v>
      </c>
      <c r="N1690" s="95">
        <v>15</v>
      </c>
      <c r="O1690" s="95">
        <v>32.86</v>
      </c>
      <c r="P1690" s="95">
        <v>-58.72</v>
      </c>
      <c r="Q1690" s="95">
        <v>1.1299999999999999</v>
      </c>
      <c r="R1690" s="95">
        <v>-470.3</v>
      </c>
      <c r="S1690" s="95">
        <v>-79.900000000000006</v>
      </c>
      <c r="T1690" s="95">
        <v>-171.44</v>
      </c>
      <c r="U1690" s="95">
        <v>0.17</v>
      </c>
      <c r="V1690" s="95">
        <v>0.83</v>
      </c>
      <c r="W1690" s="95">
        <v>0.24</v>
      </c>
      <c r="X1690" s="95"/>
      <c r="Y1690" s="95"/>
      <c r="Z1690" s="74" t="s">
        <v>1111</v>
      </c>
      <c r="AA1690" s="95">
        <v>0.15</v>
      </c>
      <c r="AB1690" s="95">
        <v>-0.7</v>
      </c>
      <c r="AC1690" s="74" t="s">
        <v>1111</v>
      </c>
      <c r="AD1690" s="95">
        <v>90024196</v>
      </c>
    </row>
    <row r="1691" spans="1:30" x14ac:dyDescent="0.2">
      <c r="A1691" s="74" t="s">
        <v>2799</v>
      </c>
      <c r="B1691" s="95">
        <v>1.35</v>
      </c>
      <c r="C1691" s="95"/>
      <c r="D1691" s="95">
        <v>-5.96</v>
      </c>
      <c r="E1691" s="95">
        <v>0.76</v>
      </c>
      <c r="F1691" s="95">
        <v>0.72</v>
      </c>
      <c r="G1691" s="95"/>
      <c r="H1691" s="95"/>
      <c r="I1691" s="95"/>
      <c r="J1691" s="95">
        <v>-5.96</v>
      </c>
      <c r="K1691" s="95">
        <v>2.11</v>
      </c>
      <c r="L1691" s="95">
        <v>8.07</v>
      </c>
      <c r="M1691" s="95">
        <v>-1.03</v>
      </c>
      <c r="N1691" s="95"/>
      <c r="O1691" s="95">
        <v>0.77</v>
      </c>
      <c r="P1691" s="95">
        <v>-130.08000000000001</v>
      </c>
      <c r="Q1691" s="95">
        <v>18.68</v>
      </c>
      <c r="R1691" s="95">
        <v>-12.83</v>
      </c>
      <c r="S1691" s="95">
        <v>-12.13</v>
      </c>
      <c r="T1691" s="95">
        <v>-12.83</v>
      </c>
      <c r="U1691" s="95">
        <v>0.95</v>
      </c>
      <c r="V1691" s="95">
        <v>0.05</v>
      </c>
      <c r="W1691" s="95">
        <v>0</v>
      </c>
      <c r="X1691" s="95"/>
      <c r="Y1691" s="95"/>
      <c r="Z1691" s="74" t="s">
        <v>1111</v>
      </c>
      <c r="AA1691" s="95">
        <v>1.77</v>
      </c>
      <c r="AB1691" s="95">
        <v>-0.23</v>
      </c>
      <c r="AC1691" s="74" t="s">
        <v>1111</v>
      </c>
      <c r="AD1691" s="95">
        <v>53202420</v>
      </c>
    </row>
    <row r="1692" spans="1:30" x14ac:dyDescent="0.2">
      <c r="A1692" s="74" t="s">
        <v>2800</v>
      </c>
      <c r="B1692" s="95">
        <v>0.25</v>
      </c>
      <c r="C1692" s="95"/>
      <c r="D1692" s="95">
        <v>-1.1000000000000001</v>
      </c>
      <c r="E1692" s="95">
        <v>0.14000000000000001</v>
      </c>
      <c r="F1692" s="95">
        <v>0.13</v>
      </c>
      <c r="G1692" s="95"/>
      <c r="H1692" s="95"/>
      <c r="I1692" s="95"/>
      <c r="J1692" s="95">
        <v>-1.1000000000000001</v>
      </c>
      <c r="K1692" s="95">
        <v>2.11</v>
      </c>
      <c r="L1692" s="95">
        <v>8.07</v>
      </c>
      <c r="M1692" s="95">
        <v>-1.03</v>
      </c>
      <c r="N1692" s="95"/>
      <c r="O1692" s="95">
        <v>0.14000000000000001</v>
      </c>
      <c r="P1692" s="95">
        <v>-24.09</v>
      </c>
      <c r="Q1692" s="95">
        <v>18.68</v>
      </c>
      <c r="R1692" s="95">
        <v>-12.83</v>
      </c>
      <c r="S1692" s="95">
        <v>-12.13</v>
      </c>
      <c r="T1692" s="95">
        <v>-12.83</v>
      </c>
      <c r="U1692" s="95">
        <v>0.95</v>
      </c>
      <c r="V1692" s="95">
        <v>0.05</v>
      </c>
      <c r="W1692" s="95">
        <v>0</v>
      </c>
      <c r="X1692" s="95"/>
      <c r="Y1692" s="95"/>
      <c r="Z1692" s="74" t="s">
        <v>1111</v>
      </c>
      <c r="AA1692" s="95">
        <v>1.77</v>
      </c>
      <c r="AB1692" s="95">
        <v>-0.23</v>
      </c>
      <c r="AC1692" s="74" t="s">
        <v>1111</v>
      </c>
      <c r="AD1692" s="95">
        <v>53202420</v>
      </c>
    </row>
    <row r="1693" spans="1:30" x14ac:dyDescent="0.2">
      <c r="A1693" s="74" t="s">
        <v>2801</v>
      </c>
      <c r="B1693" s="95">
        <v>9.1199999999999992</v>
      </c>
      <c r="C1693" s="95"/>
      <c r="D1693" s="95">
        <v>-5.49</v>
      </c>
      <c r="E1693" s="95">
        <v>3.23</v>
      </c>
      <c r="F1693" s="95">
        <v>1.78</v>
      </c>
      <c r="G1693" s="95">
        <v>76.62</v>
      </c>
      <c r="H1693" s="95">
        <v>-149.16</v>
      </c>
      <c r="I1693" s="95">
        <v>-167.42</v>
      </c>
      <c r="J1693" s="95">
        <v>-6.17</v>
      </c>
      <c r="K1693" s="95">
        <v>-4.45</v>
      </c>
      <c r="L1693" s="95">
        <v>1.72</v>
      </c>
      <c r="M1693" s="95">
        <v>-0.9</v>
      </c>
      <c r="N1693" s="95">
        <v>9.1999999999999993</v>
      </c>
      <c r="O1693" s="95">
        <v>2.46</v>
      </c>
      <c r="P1693" s="95">
        <v>-11.3</v>
      </c>
      <c r="Q1693" s="95">
        <v>7.11</v>
      </c>
      <c r="R1693" s="95">
        <v>-58.71</v>
      </c>
      <c r="S1693" s="95">
        <v>-32.36</v>
      </c>
      <c r="T1693" s="95">
        <v>-37.57</v>
      </c>
      <c r="U1693" s="95">
        <v>0.55000000000000004</v>
      </c>
      <c r="V1693" s="95">
        <v>0.45</v>
      </c>
      <c r="W1693" s="95">
        <v>0.19</v>
      </c>
      <c r="X1693" s="95">
        <v>5.33</v>
      </c>
      <c r="Y1693" s="95"/>
      <c r="Z1693" s="74" t="s">
        <v>1111</v>
      </c>
      <c r="AA1693" s="95">
        <v>2.83</v>
      </c>
      <c r="AB1693" s="95">
        <v>-1.66</v>
      </c>
      <c r="AC1693" s="74" t="s">
        <v>1111</v>
      </c>
      <c r="AD1693" s="95">
        <v>299176128</v>
      </c>
    </row>
    <row r="1694" spans="1:30" x14ac:dyDescent="0.2">
      <c r="A1694" s="74" t="s">
        <v>2802</v>
      </c>
      <c r="B1694" s="95">
        <v>6.12</v>
      </c>
      <c r="C1694" s="95"/>
      <c r="D1694" s="95">
        <v>39.840000000000003</v>
      </c>
      <c r="E1694" s="95">
        <v>0.51</v>
      </c>
      <c r="F1694" s="95">
        <v>0.27</v>
      </c>
      <c r="G1694" s="95">
        <v>61.61</v>
      </c>
      <c r="H1694" s="95">
        <v>5.24</v>
      </c>
      <c r="I1694" s="95">
        <v>1.18</v>
      </c>
      <c r="J1694" s="95">
        <v>8.9700000000000006</v>
      </c>
      <c r="K1694" s="95">
        <v>4.3899999999999997</v>
      </c>
      <c r="L1694" s="95">
        <v>-4.59</v>
      </c>
      <c r="M1694" s="95">
        <v>-0.26</v>
      </c>
      <c r="N1694" s="95">
        <v>0.47</v>
      </c>
      <c r="O1694" s="95">
        <v>0.75</v>
      </c>
      <c r="P1694" s="95">
        <v>-0.52</v>
      </c>
      <c r="Q1694" s="95">
        <v>3.94</v>
      </c>
      <c r="R1694" s="95">
        <v>1.28</v>
      </c>
      <c r="S1694" s="95">
        <v>0.68</v>
      </c>
      <c r="T1694" s="95">
        <v>3.29</v>
      </c>
      <c r="U1694" s="95">
        <v>0.53</v>
      </c>
      <c r="V1694" s="95">
        <v>0.47</v>
      </c>
      <c r="W1694" s="95">
        <v>0.57999999999999996</v>
      </c>
      <c r="X1694" s="95">
        <v>-0.03</v>
      </c>
      <c r="Y1694" s="95"/>
      <c r="Z1694" s="74" t="s">
        <v>1111</v>
      </c>
      <c r="AA1694" s="95">
        <v>11.99</v>
      </c>
      <c r="AB1694" s="95">
        <v>0.15</v>
      </c>
      <c r="AC1694" s="74" t="s">
        <v>1111</v>
      </c>
      <c r="AD1694" s="95">
        <v>343066392</v>
      </c>
    </row>
    <row r="1695" spans="1:30" x14ac:dyDescent="0.2">
      <c r="A1695" s="74" t="s">
        <v>2803</v>
      </c>
      <c r="B1695" s="95">
        <v>20.39</v>
      </c>
      <c r="C1695" s="95">
        <v>0.49</v>
      </c>
      <c r="D1695" s="95">
        <v>28.42</v>
      </c>
      <c r="E1695" s="95">
        <v>2.23</v>
      </c>
      <c r="F1695" s="95">
        <v>0.32</v>
      </c>
      <c r="G1695" s="95">
        <v>10.06</v>
      </c>
      <c r="H1695" s="95">
        <v>3.41</v>
      </c>
      <c r="I1695" s="95">
        <v>2.13</v>
      </c>
      <c r="J1695" s="95">
        <v>17.75</v>
      </c>
      <c r="K1695" s="95">
        <v>39.14</v>
      </c>
      <c r="L1695" s="95">
        <v>21.38</v>
      </c>
      <c r="M1695" s="95">
        <v>2.68</v>
      </c>
      <c r="N1695" s="95">
        <v>0.61</v>
      </c>
      <c r="O1695" s="95">
        <v>4.54</v>
      </c>
      <c r="P1695" s="95">
        <v>-0.56000000000000005</v>
      </c>
      <c r="Q1695" s="95">
        <v>1.2</v>
      </c>
      <c r="R1695" s="95">
        <v>7.83</v>
      </c>
      <c r="S1695" s="95">
        <v>1.1299999999999999</v>
      </c>
      <c r="T1695" s="95">
        <v>2.48</v>
      </c>
      <c r="U1695" s="95">
        <v>0.14000000000000001</v>
      </c>
      <c r="V1695" s="95">
        <v>0.86</v>
      </c>
      <c r="W1695" s="95">
        <v>0.53</v>
      </c>
      <c r="X1695" s="95">
        <v>-3.2</v>
      </c>
      <c r="Y1695" s="95"/>
      <c r="Z1695" s="74" t="s">
        <v>1111</v>
      </c>
      <c r="AA1695" s="95">
        <v>9.16</v>
      </c>
      <c r="AB1695" s="95">
        <v>0.72</v>
      </c>
      <c r="AC1695" s="74" t="s">
        <v>1111</v>
      </c>
      <c r="AD1695" s="95">
        <v>81563289015</v>
      </c>
    </row>
    <row r="1696" spans="1:30" x14ac:dyDescent="0.2">
      <c r="A1696" s="74" t="s">
        <v>2804</v>
      </c>
      <c r="B1696" s="95">
        <v>74.64</v>
      </c>
      <c r="C1696" s="95">
        <v>2.6</v>
      </c>
      <c r="D1696" s="95">
        <v>6.49</v>
      </c>
      <c r="E1696" s="95">
        <v>1.46</v>
      </c>
      <c r="F1696" s="95">
        <v>0.49</v>
      </c>
      <c r="G1696" s="95">
        <v>93.21</v>
      </c>
      <c r="H1696" s="95">
        <v>19.54</v>
      </c>
      <c r="I1696" s="95">
        <v>14.02</v>
      </c>
      <c r="J1696" s="95">
        <v>4.66</v>
      </c>
      <c r="K1696" s="95">
        <v>7.58</v>
      </c>
      <c r="L1696" s="95">
        <v>2.92</v>
      </c>
      <c r="M1696" s="95">
        <v>0.92</v>
      </c>
      <c r="N1696" s="95">
        <v>0.91</v>
      </c>
      <c r="O1696" s="95"/>
      <c r="P1696" s="95">
        <v>-0.49</v>
      </c>
      <c r="Q1696" s="95"/>
      <c r="R1696" s="95">
        <v>22.54</v>
      </c>
      <c r="S1696" s="95">
        <v>7.56</v>
      </c>
      <c r="T1696" s="95">
        <v>10.55</v>
      </c>
      <c r="U1696" s="95">
        <v>0.34</v>
      </c>
      <c r="V1696" s="95">
        <v>0.66</v>
      </c>
      <c r="W1696" s="95">
        <v>0.54</v>
      </c>
      <c r="X1696" s="95">
        <v>6.49</v>
      </c>
      <c r="Y1696" s="95">
        <v>19.329999999999998</v>
      </c>
      <c r="Z1696" s="74" t="s">
        <v>1111</v>
      </c>
      <c r="AA1696" s="95">
        <v>50.99</v>
      </c>
      <c r="AB1696" s="95">
        <v>11.49</v>
      </c>
      <c r="AC1696" s="74" t="s">
        <v>1111</v>
      </c>
      <c r="AD1696" s="95">
        <v>8205083250</v>
      </c>
    </row>
    <row r="1697" spans="1:30" x14ac:dyDescent="0.2">
      <c r="A1697" s="74" t="s">
        <v>2805</v>
      </c>
      <c r="B1697" s="95">
        <v>10.28</v>
      </c>
      <c r="C1697" s="95"/>
      <c r="D1697" s="95">
        <v>-362.49</v>
      </c>
      <c r="E1697" s="95">
        <v>88.67</v>
      </c>
      <c r="F1697" s="95">
        <v>1.28</v>
      </c>
      <c r="G1697" s="95"/>
      <c r="H1697" s="95"/>
      <c r="I1697" s="95"/>
      <c r="J1697" s="95">
        <v>-358.68</v>
      </c>
      <c r="K1697" s="95">
        <v>-357.49</v>
      </c>
      <c r="L1697" s="95">
        <v>1.19</v>
      </c>
      <c r="M1697" s="95">
        <v>-0.28999999999999998</v>
      </c>
      <c r="N1697" s="95"/>
      <c r="O1697" s="95">
        <v>1343.41</v>
      </c>
      <c r="P1697" s="95">
        <v>-1.29</v>
      </c>
      <c r="Q1697" s="95">
        <v>1.2</v>
      </c>
      <c r="R1697" s="95">
        <v>-24.46</v>
      </c>
      <c r="S1697" s="95">
        <v>-0.35</v>
      </c>
      <c r="T1697" s="95">
        <v>-24.72</v>
      </c>
      <c r="U1697" s="95">
        <v>0.01</v>
      </c>
      <c r="V1697" s="95">
        <v>0.99</v>
      </c>
      <c r="W1697" s="95">
        <v>0</v>
      </c>
      <c r="X1697" s="95"/>
      <c r="Y1697" s="95"/>
      <c r="Z1697" s="74" t="s">
        <v>1111</v>
      </c>
      <c r="AA1697" s="95">
        <v>0.12</v>
      </c>
      <c r="AB1697" s="95">
        <v>-0.03</v>
      </c>
      <c r="AC1697" s="74" t="s">
        <v>1111</v>
      </c>
      <c r="AD1697" s="95">
        <v>443325000</v>
      </c>
    </row>
    <row r="1698" spans="1:30" x14ac:dyDescent="0.2">
      <c r="A1698" s="74" t="s">
        <v>2806</v>
      </c>
      <c r="B1698" s="95">
        <v>0.19</v>
      </c>
      <c r="C1698" s="95"/>
      <c r="D1698" s="95">
        <v>47.33</v>
      </c>
      <c r="E1698" s="95">
        <v>1.24</v>
      </c>
      <c r="F1698" s="95">
        <v>0.94</v>
      </c>
      <c r="G1698" s="95">
        <v>15.08</v>
      </c>
      <c r="H1698" s="95">
        <v>11.61</v>
      </c>
      <c r="I1698" s="95">
        <v>6.67</v>
      </c>
      <c r="J1698" s="95">
        <v>27.2</v>
      </c>
      <c r="K1698" s="95">
        <v>25.57</v>
      </c>
      <c r="L1698" s="95">
        <v>-1.64</v>
      </c>
      <c r="M1698" s="95">
        <v>-7.0000000000000007E-2</v>
      </c>
      <c r="N1698" s="95">
        <v>3.16</v>
      </c>
      <c r="O1698" s="95">
        <v>1.26</v>
      </c>
      <c r="P1698" s="95">
        <v>-30.78</v>
      </c>
      <c r="Q1698" s="95">
        <v>4.42</v>
      </c>
      <c r="R1698" s="95">
        <v>2.61</v>
      </c>
      <c r="S1698" s="95">
        <v>1.99</v>
      </c>
      <c r="T1698" s="95">
        <v>3.52</v>
      </c>
      <c r="U1698" s="95">
        <v>0.76</v>
      </c>
      <c r="V1698" s="95">
        <v>0.24</v>
      </c>
      <c r="W1698" s="95">
        <v>0.3</v>
      </c>
      <c r="X1698" s="95"/>
      <c r="Y1698" s="95"/>
      <c r="Z1698" s="74" t="s">
        <v>1111</v>
      </c>
      <c r="AA1698" s="95">
        <v>0.15</v>
      </c>
      <c r="AB1698" s="95">
        <v>0</v>
      </c>
      <c r="AC1698" s="74" t="s">
        <v>1111</v>
      </c>
      <c r="AD1698" s="95">
        <v>36015298</v>
      </c>
    </row>
    <row r="1699" spans="1:30" x14ac:dyDescent="0.2">
      <c r="A1699" s="74" t="s">
        <v>2807</v>
      </c>
      <c r="B1699" s="95">
        <v>119.42</v>
      </c>
      <c r="C1699" s="95">
        <v>1.88</v>
      </c>
      <c r="D1699" s="95">
        <v>49.06</v>
      </c>
      <c r="E1699" s="95">
        <v>1.88</v>
      </c>
      <c r="F1699" s="95">
        <v>0.96</v>
      </c>
      <c r="G1699" s="95">
        <v>85.73</v>
      </c>
      <c r="H1699" s="95">
        <v>15.13</v>
      </c>
      <c r="I1699" s="95">
        <v>7.95</v>
      </c>
      <c r="J1699" s="95">
        <v>25.79</v>
      </c>
      <c r="K1699" s="95">
        <v>34.229999999999997</v>
      </c>
      <c r="L1699" s="95">
        <v>8.44</v>
      </c>
      <c r="M1699" s="95">
        <v>0.62</v>
      </c>
      <c r="N1699" s="95">
        <v>3.9</v>
      </c>
      <c r="O1699" s="95">
        <v>-40.67</v>
      </c>
      <c r="P1699" s="95">
        <v>-1.02</v>
      </c>
      <c r="Q1699" s="95">
        <v>0.73</v>
      </c>
      <c r="R1699" s="95">
        <v>3.84</v>
      </c>
      <c r="S1699" s="95">
        <v>1.95</v>
      </c>
      <c r="T1699" s="95">
        <v>3.62</v>
      </c>
      <c r="U1699" s="95">
        <v>0.51</v>
      </c>
      <c r="V1699" s="95">
        <v>0.49</v>
      </c>
      <c r="W1699" s="95">
        <v>0.24</v>
      </c>
      <c r="X1699" s="95">
        <v>44.49</v>
      </c>
      <c r="Y1699" s="95"/>
      <c r="Z1699" s="74" t="s">
        <v>1111</v>
      </c>
      <c r="AA1699" s="95">
        <v>63.38</v>
      </c>
      <c r="AB1699" s="95">
        <v>2.4300000000000002</v>
      </c>
      <c r="AC1699" s="74" t="s">
        <v>1111</v>
      </c>
      <c r="AD1699" s="95">
        <v>21635858790</v>
      </c>
    </row>
    <row r="1700" spans="1:30" x14ac:dyDescent="0.2">
      <c r="A1700" s="74" t="s">
        <v>2808</v>
      </c>
      <c r="B1700" s="95">
        <v>6.52</v>
      </c>
      <c r="C1700" s="95">
        <v>10.74</v>
      </c>
      <c r="D1700" s="95">
        <v>6.71</v>
      </c>
      <c r="E1700" s="95">
        <v>1.1299999999999999</v>
      </c>
      <c r="F1700" s="95">
        <v>0.74</v>
      </c>
      <c r="G1700" s="95">
        <v>33.479999999999997</v>
      </c>
      <c r="H1700" s="95">
        <v>9.75</v>
      </c>
      <c r="I1700" s="95">
        <v>9.52</v>
      </c>
      <c r="J1700" s="95">
        <v>6.55</v>
      </c>
      <c r="K1700" s="95">
        <v>2.14</v>
      </c>
      <c r="L1700" s="95">
        <v>-4.41</v>
      </c>
      <c r="M1700" s="95">
        <v>-0.76</v>
      </c>
      <c r="N1700" s="95">
        <v>0.64</v>
      </c>
      <c r="O1700" s="95">
        <v>1.65</v>
      </c>
      <c r="P1700" s="95">
        <v>-2.52</v>
      </c>
      <c r="Q1700" s="95">
        <v>2.75</v>
      </c>
      <c r="R1700" s="95">
        <v>16.82</v>
      </c>
      <c r="S1700" s="95">
        <v>11.01</v>
      </c>
      <c r="T1700" s="95">
        <v>12.93</v>
      </c>
      <c r="U1700" s="95">
        <v>0.65</v>
      </c>
      <c r="V1700" s="95">
        <v>0.35</v>
      </c>
      <c r="W1700" s="95">
        <v>1.1599999999999999</v>
      </c>
      <c r="X1700" s="95">
        <v>2.74</v>
      </c>
      <c r="Y1700" s="95">
        <v>4.8099999999999996</v>
      </c>
      <c r="Z1700" s="74" t="s">
        <v>1111</v>
      </c>
      <c r="AA1700" s="95">
        <v>5.77</v>
      </c>
      <c r="AB1700" s="95">
        <v>0.97</v>
      </c>
      <c r="AC1700" s="74" t="s">
        <v>1111</v>
      </c>
      <c r="AD1700" s="95">
        <v>350088720.27999997</v>
      </c>
    </row>
    <row r="1701" spans="1:30" x14ac:dyDescent="0.2">
      <c r="A1701" s="74" t="s">
        <v>2809</v>
      </c>
      <c r="B1701" s="95">
        <v>6.24</v>
      </c>
      <c r="C1701" s="95"/>
      <c r="D1701" s="95">
        <v>-2.98</v>
      </c>
      <c r="E1701" s="95">
        <v>1.04</v>
      </c>
      <c r="F1701" s="95">
        <v>0.33</v>
      </c>
      <c r="G1701" s="95">
        <v>26.89</v>
      </c>
      <c r="H1701" s="95">
        <v>-2.09</v>
      </c>
      <c r="I1701" s="95">
        <v>-9.24</v>
      </c>
      <c r="J1701" s="95">
        <v>-13.2</v>
      </c>
      <c r="K1701" s="95">
        <v>-20.74</v>
      </c>
      <c r="L1701" s="95">
        <v>-7.58</v>
      </c>
      <c r="M1701" s="95">
        <v>0.6</v>
      </c>
      <c r="N1701" s="95">
        <v>0.28000000000000003</v>
      </c>
      <c r="O1701" s="95">
        <v>1.7</v>
      </c>
      <c r="P1701" s="95">
        <v>-0.56999999999999995</v>
      </c>
      <c r="Q1701" s="95">
        <v>1.81</v>
      </c>
      <c r="R1701" s="95">
        <v>-34.99</v>
      </c>
      <c r="S1701" s="95">
        <v>-10.93</v>
      </c>
      <c r="T1701" s="95">
        <v>-11.22</v>
      </c>
      <c r="U1701" s="95">
        <v>0.31</v>
      </c>
      <c r="V1701" s="95">
        <v>0.69</v>
      </c>
      <c r="W1701" s="95">
        <v>1.18</v>
      </c>
      <c r="X1701" s="95">
        <v>-6.08</v>
      </c>
      <c r="Y1701" s="95"/>
      <c r="Z1701" s="74" t="s">
        <v>1111</v>
      </c>
      <c r="AA1701" s="95">
        <v>5.97</v>
      </c>
      <c r="AB1701" s="95">
        <v>-2.09</v>
      </c>
      <c r="AC1701" s="74" t="s">
        <v>1111</v>
      </c>
      <c r="AD1701" s="95">
        <v>112465064</v>
      </c>
    </row>
    <row r="1702" spans="1:30" x14ac:dyDescent="0.2">
      <c r="A1702" s="74" t="s">
        <v>2810</v>
      </c>
      <c r="B1702" s="95">
        <v>57.79</v>
      </c>
      <c r="C1702" s="95"/>
      <c r="D1702" s="95">
        <v>54.92</v>
      </c>
      <c r="E1702" s="95">
        <v>2.95</v>
      </c>
      <c r="F1702" s="95">
        <v>2.1</v>
      </c>
      <c r="G1702" s="95">
        <v>54.15</v>
      </c>
      <c r="H1702" s="95">
        <v>-2.58</v>
      </c>
      <c r="I1702" s="95">
        <v>5.79</v>
      </c>
      <c r="J1702" s="95">
        <v>-123.43</v>
      </c>
      <c r="K1702" s="95">
        <v>-108.95</v>
      </c>
      <c r="L1702" s="95">
        <v>14.76</v>
      </c>
      <c r="M1702" s="95">
        <v>-0.35</v>
      </c>
      <c r="N1702" s="95">
        <v>3.18</v>
      </c>
      <c r="O1702" s="95">
        <v>5.94</v>
      </c>
      <c r="P1702" s="95">
        <v>-4.54</v>
      </c>
      <c r="Q1702" s="95">
        <v>2.93</v>
      </c>
      <c r="R1702" s="95">
        <v>5.37</v>
      </c>
      <c r="S1702" s="95">
        <v>3.83</v>
      </c>
      <c r="T1702" s="95">
        <v>-10.16</v>
      </c>
      <c r="U1702" s="95">
        <v>0.71</v>
      </c>
      <c r="V1702" s="95">
        <v>0.28999999999999998</v>
      </c>
      <c r="W1702" s="95">
        <v>0.66</v>
      </c>
      <c r="X1702" s="95">
        <v>-0.88</v>
      </c>
      <c r="Y1702" s="95">
        <v>-45.27</v>
      </c>
      <c r="Z1702" s="74" t="s">
        <v>1111</v>
      </c>
      <c r="AA1702" s="95">
        <v>19.600000000000001</v>
      </c>
      <c r="AB1702" s="95">
        <v>1.05</v>
      </c>
      <c r="AC1702" s="74" t="s">
        <v>1111</v>
      </c>
      <c r="AD1702" s="95">
        <v>1054364096</v>
      </c>
    </row>
    <row r="1703" spans="1:30" x14ac:dyDescent="0.2">
      <c r="A1703" s="74" t="s">
        <v>2811</v>
      </c>
      <c r="B1703" s="95">
        <v>57.47</v>
      </c>
      <c r="C1703" s="95">
        <v>1.95</v>
      </c>
      <c r="D1703" s="95">
        <v>37.14</v>
      </c>
      <c r="E1703" s="95">
        <v>11.15</v>
      </c>
      <c r="F1703" s="95">
        <v>7.83</v>
      </c>
      <c r="G1703" s="95">
        <v>45.97</v>
      </c>
      <c r="H1703" s="95">
        <v>20.239999999999998</v>
      </c>
      <c r="I1703" s="95">
        <v>15.25</v>
      </c>
      <c r="J1703" s="95">
        <v>27.98</v>
      </c>
      <c r="K1703" s="95">
        <v>28.08</v>
      </c>
      <c r="L1703" s="95">
        <v>0.1</v>
      </c>
      <c r="M1703" s="95">
        <v>0.04</v>
      </c>
      <c r="N1703" s="95">
        <v>5.66</v>
      </c>
      <c r="O1703" s="95">
        <v>15.68</v>
      </c>
      <c r="P1703" s="95">
        <v>-22.76</v>
      </c>
      <c r="Q1703" s="95">
        <v>4.18</v>
      </c>
      <c r="R1703" s="95">
        <v>30.02</v>
      </c>
      <c r="S1703" s="95">
        <v>21.08</v>
      </c>
      <c r="T1703" s="95">
        <v>27.02</v>
      </c>
      <c r="U1703" s="95">
        <v>0.7</v>
      </c>
      <c r="V1703" s="95">
        <v>0.3</v>
      </c>
      <c r="W1703" s="95">
        <v>1.38</v>
      </c>
      <c r="X1703" s="95">
        <v>7.86</v>
      </c>
      <c r="Y1703" s="95">
        <v>10.72</v>
      </c>
      <c r="Z1703" s="74" t="s">
        <v>1111</v>
      </c>
      <c r="AA1703" s="95">
        <v>5.15</v>
      </c>
      <c r="AB1703" s="95">
        <v>1.55</v>
      </c>
      <c r="AC1703" s="74" t="s">
        <v>1111</v>
      </c>
      <c r="AD1703" s="95">
        <v>33054640598</v>
      </c>
    </row>
    <row r="1704" spans="1:30" x14ac:dyDescent="0.2">
      <c r="A1704" s="74" t="s">
        <v>2812</v>
      </c>
      <c r="B1704" s="95">
        <v>10.49</v>
      </c>
      <c r="C1704" s="95">
        <v>4.96</v>
      </c>
      <c r="D1704" s="95">
        <v>-8.74</v>
      </c>
      <c r="E1704" s="95">
        <v>-9.09</v>
      </c>
      <c r="F1704" s="95">
        <v>0.28000000000000003</v>
      </c>
      <c r="G1704" s="95">
        <v>100</v>
      </c>
      <c r="H1704" s="95">
        <v>-21.41</v>
      </c>
      <c r="I1704" s="95">
        <v>-38.380000000000003</v>
      </c>
      <c r="J1704" s="95">
        <v>-15.68</v>
      </c>
      <c r="K1704" s="95">
        <v>-56.35</v>
      </c>
      <c r="L1704" s="95">
        <v>-41.04</v>
      </c>
      <c r="M1704" s="95"/>
      <c r="N1704" s="95">
        <v>3.36</v>
      </c>
      <c r="O1704" s="95">
        <v>135.93</v>
      </c>
      <c r="P1704" s="95">
        <v>-0.31</v>
      </c>
      <c r="Q1704" s="95">
        <v>1.02</v>
      </c>
      <c r="R1704" s="95">
        <v>-103.98</v>
      </c>
      <c r="S1704" s="95">
        <v>-3.17</v>
      </c>
      <c r="T1704" s="95">
        <v>-3.54</v>
      </c>
      <c r="U1704" s="95">
        <v>-0.03</v>
      </c>
      <c r="V1704" s="95">
        <v>0.92</v>
      </c>
      <c r="W1704" s="95">
        <v>0.08</v>
      </c>
      <c r="X1704" s="95"/>
      <c r="Y1704" s="95"/>
      <c r="Z1704" s="74" t="s">
        <v>1111</v>
      </c>
      <c r="AA1704" s="95">
        <v>-1.1499999999999999</v>
      </c>
      <c r="AB1704" s="95">
        <v>-1.2</v>
      </c>
      <c r="AC1704" s="74" t="s">
        <v>1111</v>
      </c>
      <c r="AD1704" s="95">
        <v>167723008</v>
      </c>
    </row>
    <row r="1705" spans="1:30" x14ac:dyDescent="0.2">
      <c r="A1705" s="74" t="s">
        <v>2813</v>
      </c>
      <c r="B1705" s="95">
        <v>17.670000000000002</v>
      </c>
      <c r="C1705" s="95">
        <v>11.67</v>
      </c>
      <c r="D1705" s="95">
        <v>-14.73</v>
      </c>
      <c r="E1705" s="95">
        <v>-15.31</v>
      </c>
      <c r="F1705" s="95">
        <v>0.47</v>
      </c>
      <c r="G1705" s="95">
        <v>100</v>
      </c>
      <c r="H1705" s="95">
        <v>-21.41</v>
      </c>
      <c r="I1705" s="95">
        <v>-38.380000000000003</v>
      </c>
      <c r="J1705" s="95">
        <v>-26.41</v>
      </c>
      <c r="K1705" s="95">
        <v>-56.35</v>
      </c>
      <c r="L1705" s="95">
        <v>-41.04</v>
      </c>
      <c r="M1705" s="95"/>
      <c r="N1705" s="95">
        <v>5.65</v>
      </c>
      <c r="O1705" s="95">
        <v>228.97</v>
      </c>
      <c r="P1705" s="95">
        <v>-0.52</v>
      </c>
      <c r="Q1705" s="95">
        <v>1.02</v>
      </c>
      <c r="R1705" s="95">
        <v>-103.98</v>
      </c>
      <c r="S1705" s="95">
        <v>-3.17</v>
      </c>
      <c r="T1705" s="95">
        <v>-3.54</v>
      </c>
      <c r="U1705" s="95">
        <v>-0.03</v>
      </c>
      <c r="V1705" s="95">
        <v>0.92</v>
      </c>
      <c r="W1705" s="95">
        <v>0.08</v>
      </c>
      <c r="X1705" s="95"/>
      <c r="Y1705" s="95"/>
      <c r="Z1705" s="74" t="s">
        <v>1111</v>
      </c>
      <c r="AA1705" s="95">
        <v>-1.1499999999999999</v>
      </c>
      <c r="AB1705" s="95">
        <v>-1.2</v>
      </c>
      <c r="AC1705" s="74" t="s">
        <v>1111</v>
      </c>
      <c r="AD1705" s="95">
        <v>167723008</v>
      </c>
    </row>
    <row r="1706" spans="1:30" x14ac:dyDescent="0.2">
      <c r="A1706" s="74" t="s">
        <v>2814</v>
      </c>
      <c r="B1706" s="95">
        <v>7.75</v>
      </c>
      <c r="C1706" s="95"/>
      <c r="D1706" s="95">
        <v>-6.46</v>
      </c>
      <c r="E1706" s="95">
        <v>-6.72</v>
      </c>
      <c r="F1706" s="95">
        <v>0.2</v>
      </c>
      <c r="G1706" s="95">
        <v>100</v>
      </c>
      <c r="H1706" s="95">
        <v>-21.41</v>
      </c>
      <c r="I1706" s="95">
        <v>-38.380000000000003</v>
      </c>
      <c r="J1706" s="95">
        <v>-11.58</v>
      </c>
      <c r="K1706" s="95">
        <v>-56.35</v>
      </c>
      <c r="L1706" s="95">
        <v>-41.04</v>
      </c>
      <c r="M1706" s="95"/>
      <c r="N1706" s="95">
        <v>2.48</v>
      </c>
      <c r="O1706" s="95">
        <v>100.43</v>
      </c>
      <c r="P1706" s="95">
        <v>-0.23</v>
      </c>
      <c r="Q1706" s="95">
        <v>1.02</v>
      </c>
      <c r="R1706" s="95">
        <v>-103.98</v>
      </c>
      <c r="S1706" s="95">
        <v>-3.17</v>
      </c>
      <c r="T1706" s="95">
        <v>-3.54</v>
      </c>
      <c r="U1706" s="95">
        <v>-0.03</v>
      </c>
      <c r="V1706" s="95">
        <v>0.92</v>
      </c>
      <c r="W1706" s="95">
        <v>0.08</v>
      </c>
      <c r="X1706" s="95"/>
      <c r="Y1706" s="95"/>
      <c r="Z1706" s="74" t="s">
        <v>1111</v>
      </c>
      <c r="AA1706" s="95">
        <v>-1.1499999999999999</v>
      </c>
      <c r="AB1706" s="95">
        <v>-1.2</v>
      </c>
      <c r="AC1706" s="74" t="s">
        <v>1111</v>
      </c>
      <c r="AD1706" s="95">
        <v>167723008</v>
      </c>
    </row>
    <row r="1707" spans="1:30" x14ac:dyDescent="0.2">
      <c r="A1707" s="74" t="s">
        <v>2815</v>
      </c>
      <c r="B1707" s="95">
        <v>39.520000000000003</v>
      </c>
      <c r="C1707" s="95"/>
      <c r="D1707" s="95">
        <v>-19.190000000000001</v>
      </c>
      <c r="E1707" s="95">
        <v>5.17</v>
      </c>
      <c r="F1707" s="95">
        <v>3.83</v>
      </c>
      <c r="G1707" s="95">
        <v>100</v>
      </c>
      <c r="H1707" s="95">
        <v>-359.67</v>
      </c>
      <c r="I1707" s="95">
        <v>-359.67</v>
      </c>
      <c r="J1707" s="95">
        <v>-19.190000000000001</v>
      </c>
      <c r="K1707" s="95">
        <v>-15.76</v>
      </c>
      <c r="L1707" s="95">
        <v>3.45</v>
      </c>
      <c r="M1707" s="95">
        <v>-0.93</v>
      </c>
      <c r="N1707" s="95">
        <v>69.03</v>
      </c>
      <c r="O1707" s="95">
        <v>6.27</v>
      </c>
      <c r="P1707" s="95">
        <v>-12.98</v>
      </c>
      <c r="Q1707" s="95">
        <v>7.55</v>
      </c>
      <c r="R1707" s="95">
        <v>-26.92</v>
      </c>
      <c r="S1707" s="95">
        <v>-19.97</v>
      </c>
      <c r="T1707" s="95">
        <v>-26.92</v>
      </c>
      <c r="U1707" s="95">
        <v>0.74</v>
      </c>
      <c r="V1707" s="95">
        <v>0.26</v>
      </c>
      <c r="W1707" s="95">
        <v>0.06</v>
      </c>
      <c r="X1707" s="95">
        <v>66.849999999999994</v>
      </c>
      <c r="Y1707" s="95"/>
      <c r="Z1707" s="74" t="s">
        <v>1111</v>
      </c>
      <c r="AA1707" s="95">
        <v>7.65</v>
      </c>
      <c r="AB1707" s="95">
        <v>-2.06</v>
      </c>
      <c r="AC1707" s="74" t="s">
        <v>1111</v>
      </c>
      <c r="AD1707" s="95">
        <v>3778650096</v>
      </c>
    </row>
    <row r="1708" spans="1:30" x14ac:dyDescent="0.2">
      <c r="A1708" s="74" t="s">
        <v>2816</v>
      </c>
      <c r="B1708" s="95">
        <v>308.70999999999998</v>
      </c>
      <c r="C1708" s="95"/>
      <c r="D1708" s="95">
        <v>21.31</v>
      </c>
      <c r="E1708" s="95">
        <v>6.44</v>
      </c>
      <c r="F1708" s="95">
        <v>5.0599999999999996</v>
      </c>
      <c r="G1708" s="95">
        <v>80.849999999999994</v>
      </c>
      <c r="H1708" s="95">
        <v>42.41</v>
      </c>
      <c r="I1708" s="95">
        <v>35.880000000000003</v>
      </c>
      <c r="J1708" s="95">
        <v>18.03</v>
      </c>
      <c r="K1708" s="95">
        <v>16.79</v>
      </c>
      <c r="L1708" s="95">
        <v>-1.2</v>
      </c>
      <c r="M1708" s="95">
        <v>-0.43</v>
      </c>
      <c r="N1708" s="95">
        <v>7.64</v>
      </c>
      <c r="O1708" s="95">
        <v>14.91</v>
      </c>
      <c r="P1708" s="95">
        <v>-9.1199999999999992</v>
      </c>
      <c r="Q1708" s="95">
        <v>4.2300000000000004</v>
      </c>
      <c r="R1708" s="95">
        <v>30.22</v>
      </c>
      <c r="S1708" s="95">
        <v>23.77</v>
      </c>
      <c r="T1708" s="95">
        <v>30.02</v>
      </c>
      <c r="U1708" s="95">
        <v>0.79</v>
      </c>
      <c r="V1708" s="95">
        <v>0.21</v>
      </c>
      <c r="W1708" s="95">
        <v>0.66</v>
      </c>
      <c r="X1708" s="95">
        <v>36.82</v>
      </c>
      <c r="Y1708" s="95">
        <v>51.36</v>
      </c>
      <c r="Z1708" s="74" t="s">
        <v>1111</v>
      </c>
      <c r="AA1708" s="95">
        <v>47.94</v>
      </c>
      <c r="AB1708" s="95">
        <v>14.49</v>
      </c>
      <c r="AC1708" s="74" t="s">
        <v>1111</v>
      </c>
      <c r="AD1708" s="95">
        <v>856781926000</v>
      </c>
    </row>
    <row r="1709" spans="1:30" x14ac:dyDescent="0.2">
      <c r="A1709" s="74" t="s">
        <v>2817</v>
      </c>
      <c r="B1709" s="95">
        <v>47.86</v>
      </c>
      <c r="C1709" s="95">
        <v>0.63</v>
      </c>
      <c r="D1709" s="95">
        <v>4.2</v>
      </c>
      <c r="E1709" s="95">
        <v>0.96</v>
      </c>
      <c r="F1709" s="95">
        <v>0.09</v>
      </c>
      <c r="G1709" s="95">
        <v>0</v>
      </c>
      <c r="H1709" s="95">
        <v>40.869999999999997</v>
      </c>
      <c r="I1709" s="95">
        <v>30.04</v>
      </c>
      <c r="J1709" s="95">
        <v>3.09</v>
      </c>
      <c r="K1709" s="95">
        <v>3.95</v>
      </c>
      <c r="L1709" s="95">
        <v>0.86</v>
      </c>
      <c r="M1709" s="95">
        <v>0.27</v>
      </c>
      <c r="N1709" s="95">
        <v>1.26</v>
      </c>
      <c r="O1709" s="95"/>
      <c r="P1709" s="95">
        <v>-0.09</v>
      </c>
      <c r="Q1709" s="95"/>
      <c r="R1709" s="95">
        <v>22.76</v>
      </c>
      <c r="S1709" s="95">
        <v>2.23</v>
      </c>
      <c r="T1709" s="95">
        <v>10.74</v>
      </c>
      <c r="U1709" s="95">
        <v>0.1</v>
      </c>
      <c r="V1709" s="95">
        <v>0.9</v>
      </c>
      <c r="W1709" s="95">
        <v>7.0000000000000007E-2</v>
      </c>
      <c r="X1709" s="95">
        <v>21.05</v>
      </c>
      <c r="Y1709" s="95">
        <v>33.26</v>
      </c>
      <c r="Z1709" s="74" t="s">
        <v>1111</v>
      </c>
      <c r="AA1709" s="95">
        <v>50.03</v>
      </c>
      <c r="AB1709" s="95">
        <v>11.39</v>
      </c>
      <c r="AC1709" s="74" t="s">
        <v>1111</v>
      </c>
      <c r="AD1709" s="95">
        <v>2530051896</v>
      </c>
    </row>
    <row r="1710" spans="1:30" x14ac:dyDescent="0.2">
      <c r="A1710" s="74" t="s">
        <v>2818</v>
      </c>
      <c r="B1710" s="95">
        <v>97.87</v>
      </c>
      <c r="C1710" s="95">
        <v>1.06</v>
      </c>
      <c r="D1710" s="95">
        <v>17.46</v>
      </c>
      <c r="E1710" s="95">
        <v>4.3499999999999996</v>
      </c>
      <c r="F1710" s="95">
        <v>1.69</v>
      </c>
      <c r="G1710" s="95">
        <v>36.229999999999997</v>
      </c>
      <c r="H1710" s="95">
        <v>14.45</v>
      </c>
      <c r="I1710" s="95">
        <v>10.35</v>
      </c>
      <c r="J1710" s="95">
        <v>12.51</v>
      </c>
      <c r="K1710" s="95">
        <v>14.54</v>
      </c>
      <c r="L1710" s="95">
        <v>2.04</v>
      </c>
      <c r="M1710" s="95">
        <v>0.71</v>
      </c>
      <c r="N1710" s="95">
        <v>1.81</v>
      </c>
      <c r="O1710" s="95">
        <v>11.1</v>
      </c>
      <c r="P1710" s="95">
        <v>-2.58</v>
      </c>
      <c r="Q1710" s="95">
        <v>1.78</v>
      </c>
      <c r="R1710" s="95">
        <v>24.9</v>
      </c>
      <c r="S1710" s="95">
        <v>9.67</v>
      </c>
      <c r="T1710" s="95">
        <v>14.89</v>
      </c>
      <c r="U1710" s="95">
        <v>0.39</v>
      </c>
      <c r="V1710" s="95">
        <v>0.61</v>
      </c>
      <c r="W1710" s="95">
        <v>0.93</v>
      </c>
      <c r="X1710" s="95">
        <v>5.87</v>
      </c>
      <c r="Y1710" s="95">
        <v>11.92</v>
      </c>
      <c r="Z1710" s="74" t="s">
        <v>1111</v>
      </c>
      <c r="AA1710" s="95">
        <v>22.5</v>
      </c>
      <c r="AB1710" s="95">
        <v>5.6</v>
      </c>
      <c r="AC1710" s="74" t="s">
        <v>1111</v>
      </c>
      <c r="AD1710" s="95">
        <v>13276171883</v>
      </c>
    </row>
    <row r="1711" spans="1:30" x14ac:dyDescent="0.2">
      <c r="A1711" s="74" t="s">
        <v>2819</v>
      </c>
      <c r="B1711" s="95">
        <v>2.17</v>
      </c>
      <c r="C1711" s="95"/>
      <c r="D1711" s="95">
        <v>-5.63</v>
      </c>
      <c r="E1711" s="95">
        <v>2.33</v>
      </c>
      <c r="F1711" s="95">
        <v>0.53</v>
      </c>
      <c r="G1711" s="95">
        <v>58.23</v>
      </c>
      <c r="H1711" s="95">
        <v>-163.54</v>
      </c>
      <c r="I1711" s="95">
        <v>-59.8</v>
      </c>
      <c r="J1711" s="95">
        <v>-2.06</v>
      </c>
      <c r="K1711" s="95">
        <v>-0.27</v>
      </c>
      <c r="L1711" s="95">
        <v>1.78</v>
      </c>
      <c r="M1711" s="95">
        <v>-2.02</v>
      </c>
      <c r="N1711" s="95">
        <v>3.36</v>
      </c>
      <c r="O1711" s="95">
        <v>1.0900000000000001</v>
      </c>
      <c r="P1711" s="95">
        <v>-2.0299999999999998</v>
      </c>
      <c r="Q1711" s="95">
        <v>2.92</v>
      </c>
      <c r="R1711" s="95">
        <v>-41.48</v>
      </c>
      <c r="S1711" s="95">
        <v>-9.42</v>
      </c>
      <c r="T1711" s="95">
        <v>-66.599999999999994</v>
      </c>
      <c r="U1711" s="95">
        <v>0.23</v>
      </c>
      <c r="V1711" s="95">
        <v>0.77</v>
      </c>
      <c r="W1711" s="95">
        <v>0.16</v>
      </c>
      <c r="X1711" s="95">
        <v>121.1</v>
      </c>
      <c r="Y1711" s="95"/>
      <c r="Z1711" s="74" t="s">
        <v>1111</v>
      </c>
      <c r="AA1711" s="95">
        <v>0.93</v>
      </c>
      <c r="AB1711" s="95">
        <v>-0.39</v>
      </c>
      <c r="AC1711" s="74" t="s">
        <v>1111</v>
      </c>
      <c r="AD1711" s="95">
        <v>216195798</v>
      </c>
    </row>
    <row r="1712" spans="1:30" x14ac:dyDescent="0.2">
      <c r="A1712" s="74" t="s">
        <v>2820</v>
      </c>
      <c r="B1712" s="95">
        <v>26</v>
      </c>
      <c r="C1712" s="95">
        <v>9.01</v>
      </c>
      <c r="D1712" s="95">
        <v>-67.400000000000006</v>
      </c>
      <c r="E1712" s="95">
        <v>27.96</v>
      </c>
      <c r="F1712" s="95">
        <v>6.35</v>
      </c>
      <c r="G1712" s="95">
        <v>58.23</v>
      </c>
      <c r="H1712" s="95">
        <v>-163.54</v>
      </c>
      <c r="I1712" s="95">
        <v>-59.8</v>
      </c>
      <c r="J1712" s="95">
        <v>-24.65</v>
      </c>
      <c r="K1712" s="95">
        <v>-0.27</v>
      </c>
      <c r="L1712" s="95">
        <v>1.78</v>
      </c>
      <c r="M1712" s="95">
        <v>-2.02</v>
      </c>
      <c r="N1712" s="95">
        <v>40.31</v>
      </c>
      <c r="O1712" s="95">
        <v>13.08</v>
      </c>
      <c r="P1712" s="95">
        <v>-24.29</v>
      </c>
      <c r="Q1712" s="95">
        <v>2.92</v>
      </c>
      <c r="R1712" s="95">
        <v>-41.48</v>
      </c>
      <c r="S1712" s="95">
        <v>-9.42</v>
      </c>
      <c r="T1712" s="95">
        <v>-66.599999999999994</v>
      </c>
      <c r="U1712" s="95">
        <v>0.23</v>
      </c>
      <c r="V1712" s="95">
        <v>0.77</v>
      </c>
      <c r="W1712" s="95">
        <v>0.16</v>
      </c>
      <c r="X1712" s="95">
        <v>121.1</v>
      </c>
      <c r="Y1712" s="95"/>
      <c r="Z1712" s="74" t="s">
        <v>1111</v>
      </c>
      <c r="AA1712" s="95">
        <v>0.93</v>
      </c>
      <c r="AB1712" s="95">
        <v>-0.39</v>
      </c>
      <c r="AC1712" s="74" t="s">
        <v>1111</v>
      </c>
      <c r="AD1712" s="95">
        <v>216195798</v>
      </c>
    </row>
    <row r="1713" spans="1:30" x14ac:dyDescent="0.2">
      <c r="A1713" s="74" t="s">
        <v>2821</v>
      </c>
      <c r="B1713" s="95">
        <v>31.45</v>
      </c>
      <c r="C1713" s="95">
        <v>2.29</v>
      </c>
      <c r="D1713" s="95">
        <v>7.94</v>
      </c>
      <c r="E1713" s="95">
        <v>1.17</v>
      </c>
      <c r="F1713" s="95">
        <v>0.1</v>
      </c>
      <c r="G1713" s="95">
        <v>0</v>
      </c>
      <c r="H1713" s="95">
        <v>40.46</v>
      </c>
      <c r="I1713" s="95">
        <v>26.49</v>
      </c>
      <c r="J1713" s="95">
        <v>5.2</v>
      </c>
      <c r="K1713" s="95">
        <v>6.92</v>
      </c>
      <c r="L1713" s="95">
        <v>1.73</v>
      </c>
      <c r="M1713" s="95">
        <v>0.39</v>
      </c>
      <c r="N1713" s="95">
        <v>2.1</v>
      </c>
      <c r="O1713" s="95"/>
      <c r="P1713" s="95">
        <v>-0.1</v>
      </c>
      <c r="Q1713" s="95"/>
      <c r="R1713" s="95">
        <v>14.76</v>
      </c>
      <c r="S1713" s="95">
        <v>1.29</v>
      </c>
      <c r="T1713" s="95">
        <v>6.32</v>
      </c>
      <c r="U1713" s="95">
        <v>0.09</v>
      </c>
      <c r="V1713" s="95">
        <v>0.91</v>
      </c>
      <c r="W1713" s="95">
        <v>0.05</v>
      </c>
      <c r="X1713" s="95">
        <v>6.24</v>
      </c>
      <c r="Y1713" s="95">
        <v>0.89</v>
      </c>
      <c r="Z1713" s="74" t="s">
        <v>1111</v>
      </c>
      <c r="AA1713" s="95">
        <v>26.85</v>
      </c>
      <c r="AB1713" s="95">
        <v>3.96</v>
      </c>
      <c r="AC1713" s="74" t="s">
        <v>1111</v>
      </c>
      <c r="AD1713" s="95">
        <v>263874935</v>
      </c>
    </row>
    <row r="1714" spans="1:30" x14ac:dyDescent="0.2">
      <c r="A1714" s="74" t="s">
        <v>2822</v>
      </c>
      <c r="B1714" s="95">
        <v>44.45</v>
      </c>
      <c r="C1714" s="95">
        <v>0.99</v>
      </c>
      <c r="D1714" s="95">
        <v>11.34</v>
      </c>
      <c r="E1714" s="95">
        <v>1.51</v>
      </c>
      <c r="F1714" s="95">
        <v>0.18</v>
      </c>
      <c r="G1714" s="95">
        <v>0</v>
      </c>
      <c r="H1714" s="95">
        <v>38.520000000000003</v>
      </c>
      <c r="I1714" s="95">
        <v>29.15</v>
      </c>
      <c r="J1714" s="95">
        <v>8.58</v>
      </c>
      <c r="K1714" s="95">
        <v>-2.57</v>
      </c>
      <c r="L1714" s="95">
        <v>-11.15</v>
      </c>
      <c r="M1714" s="95">
        <v>-1.97</v>
      </c>
      <c r="N1714" s="95">
        <v>3.31</v>
      </c>
      <c r="O1714" s="95"/>
      <c r="P1714" s="95">
        <v>-0.18</v>
      </c>
      <c r="Q1714" s="95"/>
      <c r="R1714" s="95">
        <v>13.35</v>
      </c>
      <c r="S1714" s="95">
        <v>1.58</v>
      </c>
      <c r="T1714" s="95">
        <v>12.4</v>
      </c>
      <c r="U1714" s="95">
        <v>0.12</v>
      </c>
      <c r="V1714" s="95">
        <v>0.88</v>
      </c>
      <c r="W1714" s="95">
        <v>0.05</v>
      </c>
      <c r="X1714" s="95">
        <v>25.87</v>
      </c>
      <c r="Y1714" s="95">
        <v>5.86</v>
      </c>
      <c r="Z1714" s="74" t="s">
        <v>1111</v>
      </c>
      <c r="AA1714" s="95">
        <v>29.36</v>
      </c>
      <c r="AB1714" s="95">
        <v>3.92</v>
      </c>
      <c r="AC1714" s="74" t="s">
        <v>1111</v>
      </c>
      <c r="AD1714" s="95">
        <v>2120789510</v>
      </c>
    </row>
    <row r="1715" spans="1:30" x14ac:dyDescent="0.2">
      <c r="A1715" s="74" t="s">
        <v>2823</v>
      </c>
      <c r="B1715" s="95">
        <v>38.1</v>
      </c>
      <c r="C1715" s="95">
        <v>1.53</v>
      </c>
      <c r="D1715" s="95">
        <v>12.52</v>
      </c>
      <c r="E1715" s="95">
        <v>1.19</v>
      </c>
      <c r="F1715" s="95">
        <v>0.14000000000000001</v>
      </c>
      <c r="G1715" s="95">
        <v>0</v>
      </c>
      <c r="H1715" s="95">
        <v>40.630000000000003</v>
      </c>
      <c r="I1715" s="95">
        <v>29.32</v>
      </c>
      <c r="J1715" s="95">
        <v>9.0399999999999991</v>
      </c>
      <c r="K1715" s="95">
        <v>-14.98</v>
      </c>
      <c r="L1715" s="95">
        <v>-24.02</v>
      </c>
      <c r="M1715" s="95">
        <v>-3.17</v>
      </c>
      <c r="N1715" s="95">
        <v>3.67</v>
      </c>
      <c r="O1715" s="95"/>
      <c r="P1715" s="95">
        <v>-0.14000000000000001</v>
      </c>
      <c r="Q1715" s="95"/>
      <c r="R1715" s="95">
        <v>9.5299999999999994</v>
      </c>
      <c r="S1715" s="95">
        <v>1.1599999999999999</v>
      </c>
      <c r="T1715" s="95">
        <v>10.71</v>
      </c>
      <c r="U1715" s="95">
        <v>0.12</v>
      </c>
      <c r="V1715" s="95">
        <v>0.88</v>
      </c>
      <c r="W1715" s="95">
        <v>0.04</v>
      </c>
      <c r="X1715" s="95">
        <v>35.86</v>
      </c>
      <c r="Y1715" s="95">
        <v>44.08</v>
      </c>
      <c r="Z1715" s="74" t="s">
        <v>1111</v>
      </c>
      <c r="AA1715" s="95">
        <v>31.81</v>
      </c>
      <c r="AB1715" s="95">
        <v>3.03</v>
      </c>
      <c r="AC1715" s="74" t="s">
        <v>1111</v>
      </c>
      <c r="AD1715" s="95">
        <v>797907812</v>
      </c>
    </row>
    <row r="1716" spans="1:30" x14ac:dyDescent="0.2">
      <c r="A1716" s="74" t="s">
        <v>2824</v>
      </c>
      <c r="B1716" s="95">
        <v>45.96</v>
      </c>
      <c r="C1716" s="95">
        <v>1.74</v>
      </c>
      <c r="D1716" s="95">
        <v>15.04</v>
      </c>
      <c r="E1716" s="95">
        <v>1.76</v>
      </c>
      <c r="F1716" s="95">
        <v>0.19</v>
      </c>
      <c r="G1716" s="95">
        <v>0</v>
      </c>
      <c r="H1716" s="95">
        <v>43.86</v>
      </c>
      <c r="I1716" s="95">
        <v>34.25</v>
      </c>
      <c r="J1716" s="95">
        <v>11.75</v>
      </c>
      <c r="K1716" s="95">
        <v>-9.84</v>
      </c>
      <c r="L1716" s="95">
        <v>-21.59</v>
      </c>
      <c r="M1716" s="95">
        <v>-3.23</v>
      </c>
      <c r="N1716" s="95">
        <v>5.15</v>
      </c>
      <c r="O1716" s="95"/>
      <c r="P1716" s="95">
        <v>-0.19</v>
      </c>
      <c r="Q1716" s="95"/>
      <c r="R1716" s="95">
        <v>11.7</v>
      </c>
      <c r="S1716" s="95">
        <v>1.28</v>
      </c>
      <c r="T1716" s="95">
        <v>11.14</v>
      </c>
      <c r="U1716" s="95">
        <v>0.11</v>
      </c>
      <c r="V1716" s="95">
        <v>0.89</v>
      </c>
      <c r="W1716" s="95">
        <v>0.04</v>
      </c>
      <c r="X1716" s="95">
        <v>17.02</v>
      </c>
      <c r="Y1716" s="95">
        <v>25.25</v>
      </c>
      <c r="Z1716" s="74" t="s">
        <v>1111</v>
      </c>
      <c r="AA1716" s="95">
        <v>26.12</v>
      </c>
      <c r="AB1716" s="95">
        <v>3.06</v>
      </c>
      <c r="AC1716" s="74" t="s">
        <v>1111</v>
      </c>
      <c r="AD1716" s="95">
        <v>1635955392</v>
      </c>
    </row>
    <row r="1717" spans="1:30" x14ac:dyDescent="0.2">
      <c r="A1717" s="74" t="s">
        <v>2825</v>
      </c>
      <c r="B1717" s="95">
        <v>15.13</v>
      </c>
      <c r="C1717" s="95">
        <v>2.0499999999999998</v>
      </c>
      <c r="D1717" s="95">
        <v>4.95</v>
      </c>
      <c r="E1717" s="95">
        <v>0.57999999999999996</v>
      </c>
      <c r="F1717" s="95">
        <v>0.06</v>
      </c>
      <c r="G1717" s="95">
        <v>0</v>
      </c>
      <c r="H1717" s="95">
        <v>43.86</v>
      </c>
      <c r="I1717" s="95">
        <v>34.25</v>
      </c>
      <c r="J1717" s="95">
        <v>3.87</v>
      </c>
      <c r="K1717" s="95">
        <v>-9.84</v>
      </c>
      <c r="L1717" s="95">
        <v>-21.59</v>
      </c>
      <c r="M1717" s="95">
        <v>-3.23</v>
      </c>
      <c r="N1717" s="95">
        <v>1.7</v>
      </c>
      <c r="O1717" s="95"/>
      <c r="P1717" s="95">
        <v>-0.06</v>
      </c>
      <c r="Q1717" s="95"/>
      <c r="R1717" s="95">
        <v>11.7</v>
      </c>
      <c r="S1717" s="95">
        <v>1.28</v>
      </c>
      <c r="T1717" s="95">
        <v>11.14</v>
      </c>
      <c r="U1717" s="95">
        <v>0.11</v>
      </c>
      <c r="V1717" s="95">
        <v>0.89</v>
      </c>
      <c r="W1717" s="95">
        <v>0.04</v>
      </c>
      <c r="X1717" s="95">
        <v>17.02</v>
      </c>
      <c r="Y1717" s="95">
        <v>25.25</v>
      </c>
      <c r="Z1717" s="74" t="s">
        <v>1111</v>
      </c>
      <c r="AA1717" s="95">
        <v>26.12</v>
      </c>
      <c r="AB1717" s="95">
        <v>3.06</v>
      </c>
      <c r="AC1717" s="74" t="s">
        <v>1111</v>
      </c>
      <c r="AD1717" s="95">
        <v>1635955392</v>
      </c>
    </row>
    <row r="1718" spans="1:30" x14ac:dyDescent="0.2">
      <c r="A1718" s="74" t="s">
        <v>2826</v>
      </c>
      <c r="B1718" s="95">
        <v>1.46</v>
      </c>
      <c r="C1718" s="95"/>
      <c r="D1718" s="95">
        <v>-0.94</v>
      </c>
      <c r="E1718" s="95">
        <v>0.49</v>
      </c>
      <c r="F1718" s="95">
        <v>0.45</v>
      </c>
      <c r="G1718" s="95"/>
      <c r="H1718" s="95"/>
      <c r="I1718" s="95"/>
      <c r="J1718" s="95">
        <v>-0.94</v>
      </c>
      <c r="K1718" s="95">
        <v>1.05</v>
      </c>
      <c r="L1718" s="95">
        <v>1.99</v>
      </c>
      <c r="M1718" s="95">
        <v>-1.05</v>
      </c>
      <c r="N1718" s="95"/>
      <c r="O1718" s="95">
        <v>0.5</v>
      </c>
      <c r="P1718" s="95">
        <v>-25.83</v>
      </c>
      <c r="Q1718" s="95">
        <v>12.45</v>
      </c>
      <c r="R1718" s="95">
        <v>-52.56</v>
      </c>
      <c r="S1718" s="95">
        <v>-48.41</v>
      </c>
      <c r="T1718" s="95">
        <v>-52.56</v>
      </c>
      <c r="U1718" s="95">
        <v>0.92</v>
      </c>
      <c r="V1718" s="95">
        <v>0.08</v>
      </c>
      <c r="W1718" s="95">
        <v>0</v>
      </c>
      <c r="X1718" s="95"/>
      <c r="Y1718" s="95"/>
      <c r="Z1718" s="74" t="s">
        <v>1111</v>
      </c>
      <c r="AA1718" s="95">
        <v>2.96</v>
      </c>
      <c r="AB1718" s="95">
        <v>-1.55</v>
      </c>
      <c r="AC1718" s="74" t="s">
        <v>1111</v>
      </c>
      <c r="AD1718" s="95">
        <v>21541716</v>
      </c>
    </row>
    <row r="1719" spans="1:30" x14ac:dyDescent="0.2">
      <c r="A1719" s="74" t="s">
        <v>2827</v>
      </c>
      <c r="B1719" s="95">
        <v>21.28</v>
      </c>
      <c r="C1719" s="95">
        <v>0.59</v>
      </c>
      <c r="D1719" s="95">
        <v>13.74</v>
      </c>
      <c r="E1719" s="95">
        <v>1.1100000000000001</v>
      </c>
      <c r="F1719" s="95">
        <v>0.09</v>
      </c>
      <c r="G1719" s="95">
        <v>26.84</v>
      </c>
      <c r="H1719" s="95">
        <v>15.83</v>
      </c>
      <c r="I1719" s="95">
        <v>16.899999999999999</v>
      </c>
      <c r="J1719" s="95">
        <v>14.66</v>
      </c>
      <c r="K1719" s="95">
        <v>-4.92</v>
      </c>
      <c r="L1719" s="95">
        <v>-19.579999999999998</v>
      </c>
      <c r="M1719" s="95">
        <v>-1.49</v>
      </c>
      <c r="N1719" s="95">
        <v>2.3199999999999998</v>
      </c>
      <c r="O1719" s="95">
        <v>-2.79</v>
      </c>
      <c r="P1719" s="95">
        <v>-0.62</v>
      </c>
      <c r="Q1719" s="95">
        <v>0.96</v>
      </c>
      <c r="R1719" s="95">
        <v>8.11</v>
      </c>
      <c r="S1719" s="95">
        <v>0.68</v>
      </c>
      <c r="T1719" s="95">
        <v>4.9800000000000004</v>
      </c>
      <c r="U1719" s="95">
        <v>0.08</v>
      </c>
      <c r="V1719" s="95">
        <v>0.92</v>
      </c>
      <c r="W1719" s="95">
        <v>0.04</v>
      </c>
      <c r="X1719" s="95">
        <v>4.24</v>
      </c>
      <c r="Y1719" s="95">
        <v>7.25</v>
      </c>
      <c r="Z1719" s="74" t="s">
        <v>1111</v>
      </c>
      <c r="AA1719" s="95">
        <v>19.100000000000001</v>
      </c>
      <c r="AB1719" s="95">
        <v>1.55</v>
      </c>
      <c r="AC1719" s="74" t="s">
        <v>1111</v>
      </c>
      <c r="AD1719" s="95">
        <v>80751748</v>
      </c>
    </row>
    <row r="1720" spans="1:30" x14ac:dyDescent="0.2">
      <c r="A1720" s="74" t="s">
        <v>2828</v>
      </c>
      <c r="B1720" s="95">
        <v>46.14</v>
      </c>
      <c r="C1720" s="95"/>
      <c r="D1720" s="95">
        <v>35.99</v>
      </c>
      <c r="E1720" s="95">
        <v>8.0399999999999991</v>
      </c>
      <c r="F1720" s="95">
        <v>2.86</v>
      </c>
      <c r="G1720" s="95">
        <v>77.650000000000006</v>
      </c>
      <c r="H1720" s="95">
        <v>5.85</v>
      </c>
      <c r="I1720" s="95">
        <v>7.73</v>
      </c>
      <c r="J1720" s="95">
        <v>47.53</v>
      </c>
      <c r="K1720" s="95">
        <v>46.07</v>
      </c>
      <c r="L1720" s="95">
        <v>-1.46</v>
      </c>
      <c r="M1720" s="95">
        <v>-0.25</v>
      </c>
      <c r="N1720" s="95">
        <v>2.78</v>
      </c>
      <c r="O1720" s="95">
        <v>187.25</v>
      </c>
      <c r="P1720" s="95">
        <v>-6.05</v>
      </c>
      <c r="Q1720" s="95">
        <v>1.03</v>
      </c>
      <c r="R1720" s="95">
        <v>22.34</v>
      </c>
      <c r="S1720" s="95">
        <v>7.95</v>
      </c>
      <c r="T1720" s="95">
        <v>6.6</v>
      </c>
      <c r="U1720" s="95">
        <v>0.36</v>
      </c>
      <c r="V1720" s="95">
        <v>0.64</v>
      </c>
      <c r="W1720" s="95">
        <v>1.03</v>
      </c>
      <c r="X1720" s="95">
        <v>2.2999999999999998</v>
      </c>
      <c r="Y1720" s="95">
        <v>14.19</v>
      </c>
      <c r="Z1720" s="74" t="s">
        <v>1111</v>
      </c>
      <c r="AA1720" s="95">
        <v>5.74</v>
      </c>
      <c r="AB1720" s="95">
        <v>1.28</v>
      </c>
      <c r="AC1720" s="74" t="s">
        <v>1111</v>
      </c>
      <c r="AD1720" s="95">
        <v>659672808</v>
      </c>
    </row>
    <row r="1721" spans="1:30" x14ac:dyDescent="0.2">
      <c r="A1721" s="74" t="s">
        <v>2829</v>
      </c>
      <c r="B1721" s="95">
        <v>9</v>
      </c>
      <c r="C1721" s="95"/>
      <c r="D1721" s="95">
        <v>48.17</v>
      </c>
      <c r="E1721" s="95">
        <v>77.63</v>
      </c>
      <c r="F1721" s="95">
        <v>1.1200000000000001</v>
      </c>
      <c r="G1721" s="95"/>
      <c r="H1721" s="95"/>
      <c r="I1721" s="95"/>
      <c r="J1721" s="95">
        <v>48.17</v>
      </c>
      <c r="K1721" s="95">
        <v>48.13</v>
      </c>
      <c r="L1721" s="95">
        <v>-0.04</v>
      </c>
      <c r="M1721" s="95">
        <v>-7.0000000000000007E-2</v>
      </c>
      <c r="N1721" s="95"/>
      <c r="O1721" s="95">
        <v>980.11</v>
      </c>
      <c r="P1721" s="95">
        <v>-1.1200000000000001</v>
      </c>
      <c r="Q1721" s="95">
        <v>2.75</v>
      </c>
      <c r="R1721" s="95">
        <v>161.13999999999999</v>
      </c>
      <c r="S1721" s="95">
        <v>2.33</v>
      </c>
      <c r="T1721" s="95">
        <v>161.13999999999999</v>
      </c>
      <c r="U1721" s="95">
        <v>0.01</v>
      </c>
      <c r="V1721" s="95">
        <v>0.13</v>
      </c>
      <c r="W1721" s="95">
        <v>0</v>
      </c>
      <c r="X1721" s="95"/>
      <c r="Y1721" s="95"/>
      <c r="Z1721" s="74" t="s">
        <v>1111</v>
      </c>
      <c r="AA1721" s="95">
        <v>0.12</v>
      </c>
      <c r="AB1721" s="95">
        <v>0.19</v>
      </c>
      <c r="AC1721" s="74" t="s">
        <v>1111</v>
      </c>
      <c r="AD1721" s="95">
        <v>388125000</v>
      </c>
    </row>
    <row r="1722" spans="1:30" x14ac:dyDescent="0.2">
      <c r="A1722" s="74" t="s">
        <v>2830</v>
      </c>
      <c r="B1722" s="95">
        <v>9.5500000000000007</v>
      </c>
      <c r="C1722" s="95"/>
      <c r="D1722" s="95">
        <v>51.12</v>
      </c>
      <c r="E1722" s="95">
        <v>82.37</v>
      </c>
      <c r="F1722" s="95">
        <v>1.19</v>
      </c>
      <c r="G1722" s="95"/>
      <c r="H1722" s="95"/>
      <c r="I1722" s="95"/>
      <c r="J1722" s="95">
        <v>51.12</v>
      </c>
      <c r="K1722" s="95">
        <v>48.13</v>
      </c>
      <c r="L1722" s="95">
        <v>-0.04</v>
      </c>
      <c r="M1722" s="95">
        <v>-7.0000000000000007E-2</v>
      </c>
      <c r="N1722" s="95"/>
      <c r="O1722" s="95">
        <v>1040.01</v>
      </c>
      <c r="P1722" s="95">
        <v>-1.19</v>
      </c>
      <c r="Q1722" s="95">
        <v>2.75</v>
      </c>
      <c r="R1722" s="95">
        <v>161.13999999999999</v>
      </c>
      <c r="S1722" s="95">
        <v>2.33</v>
      </c>
      <c r="T1722" s="95">
        <v>161.13999999999999</v>
      </c>
      <c r="U1722" s="95">
        <v>0.01</v>
      </c>
      <c r="V1722" s="95">
        <v>0.13</v>
      </c>
      <c r="W1722" s="95">
        <v>0</v>
      </c>
      <c r="X1722" s="95"/>
      <c r="Y1722" s="95"/>
      <c r="Z1722" s="74" t="s">
        <v>1111</v>
      </c>
      <c r="AA1722" s="95">
        <v>0.12</v>
      </c>
      <c r="AB1722" s="95">
        <v>0.19</v>
      </c>
      <c r="AC1722" s="74" t="s">
        <v>1111</v>
      </c>
      <c r="AD1722" s="95">
        <v>388125000</v>
      </c>
    </row>
    <row r="1723" spans="1:30" x14ac:dyDescent="0.2">
      <c r="A1723" s="74" t="s">
        <v>2831</v>
      </c>
      <c r="B1723" s="95">
        <v>1.65</v>
      </c>
      <c r="C1723" s="95"/>
      <c r="D1723" s="95">
        <v>8.83</v>
      </c>
      <c r="E1723" s="95">
        <v>14.23</v>
      </c>
      <c r="F1723" s="95">
        <v>0.21</v>
      </c>
      <c r="G1723" s="95"/>
      <c r="H1723" s="95"/>
      <c r="I1723" s="95"/>
      <c r="J1723" s="95">
        <v>8.83</v>
      </c>
      <c r="K1723" s="95">
        <v>48.13</v>
      </c>
      <c r="L1723" s="95">
        <v>-0.04</v>
      </c>
      <c r="M1723" s="95">
        <v>-7.0000000000000007E-2</v>
      </c>
      <c r="N1723" s="95"/>
      <c r="O1723" s="95">
        <v>179.69</v>
      </c>
      <c r="P1723" s="95">
        <v>-0.21</v>
      </c>
      <c r="Q1723" s="95">
        <v>2.75</v>
      </c>
      <c r="R1723" s="95">
        <v>161.13999999999999</v>
      </c>
      <c r="S1723" s="95">
        <v>2.33</v>
      </c>
      <c r="T1723" s="95">
        <v>161.13999999999999</v>
      </c>
      <c r="U1723" s="95">
        <v>0.01</v>
      </c>
      <c r="V1723" s="95">
        <v>0.13</v>
      </c>
      <c r="W1723" s="95">
        <v>0</v>
      </c>
      <c r="X1723" s="95"/>
      <c r="Y1723" s="95"/>
      <c r="Z1723" s="74" t="s">
        <v>1111</v>
      </c>
      <c r="AA1723" s="95">
        <v>0.12</v>
      </c>
      <c r="AB1723" s="95">
        <v>0.19</v>
      </c>
      <c r="AC1723" s="74" t="s">
        <v>1111</v>
      </c>
      <c r="AD1723" s="95">
        <v>388125000</v>
      </c>
    </row>
    <row r="1724" spans="1:30" x14ac:dyDescent="0.2">
      <c r="A1724" s="74" t="s">
        <v>2832</v>
      </c>
      <c r="B1724" s="95">
        <v>41.14</v>
      </c>
      <c r="C1724" s="95">
        <v>2.5299999999999998</v>
      </c>
      <c r="D1724" s="95">
        <v>12.11</v>
      </c>
      <c r="E1724" s="95">
        <v>1.21</v>
      </c>
      <c r="F1724" s="95">
        <v>0.12</v>
      </c>
      <c r="G1724" s="95">
        <v>0</v>
      </c>
      <c r="H1724" s="95">
        <v>35.049999999999997</v>
      </c>
      <c r="I1724" s="95">
        <v>29.38</v>
      </c>
      <c r="J1724" s="95">
        <v>10.16</v>
      </c>
      <c r="K1724" s="95">
        <v>-33.159999999999997</v>
      </c>
      <c r="L1724" s="95">
        <v>-43.32</v>
      </c>
      <c r="M1724" s="95">
        <v>-5.18</v>
      </c>
      <c r="N1724" s="95">
        <v>3.56</v>
      </c>
      <c r="O1724" s="95"/>
      <c r="P1724" s="95">
        <v>-0.12</v>
      </c>
      <c r="Q1724" s="95"/>
      <c r="R1724" s="95">
        <v>10.02</v>
      </c>
      <c r="S1724" s="95">
        <v>1.02</v>
      </c>
      <c r="T1724" s="95">
        <v>10.029999999999999</v>
      </c>
      <c r="U1724" s="95">
        <v>0.1</v>
      </c>
      <c r="V1724" s="95">
        <v>0.9</v>
      </c>
      <c r="W1724" s="95">
        <v>0.03</v>
      </c>
      <c r="X1724" s="95">
        <v>9.92</v>
      </c>
      <c r="Y1724" s="95">
        <v>14.28</v>
      </c>
      <c r="Z1724" s="74" t="s">
        <v>1111</v>
      </c>
      <c r="AA1724" s="95">
        <v>33.89</v>
      </c>
      <c r="AB1724" s="95">
        <v>3.4</v>
      </c>
      <c r="AC1724" s="74" t="s">
        <v>1111</v>
      </c>
      <c r="AD1724" s="95">
        <v>138802246</v>
      </c>
    </row>
    <row r="1725" spans="1:30" x14ac:dyDescent="0.2">
      <c r="A1725" s="74" t="s">
        <v>2833</v>
      </c>
      <c r="B1725" s="95">
        <v>33.6</v>
      </c>
      <c r="C1725" s="95">
        <v>3.1</v>
      </c>
      <c r="D1725" s="95">
        <v>10.96</v>
      </c>
      <c r="E1725" s="95">
        <v>1.34</v>
      </c>
      <c r="F1725" s="95">
        <v>0.18</v>
      </c>
      <c r="G1725" s="95">
        <v>0</v>
      </c>
      <c r="H1725" s="95">
        <v>48.12</v>
      </c>
      <c r="I1725" s="95">
        <v>36.979999999999997</v>
      </c>
      <c r="J1725" s="95">
        <v>8.42</v>
      </c>
      <c r="K1725" s="95">
        <v>-2.06</v>
      </c>
      <c r="L1725" s="95">
        <v>-10.48</v>
      </c>
      <c r="M1725" s="95">
        <v>-1.66</v>
      </c>
      <c r="N1725" s="95">
        <v>4.05</v>
      </c>
      <c r="O1725" s="95"/>
      <c r="P1725" s="95">
        <v>-0.18</v>
      </c>
      <c r="Q1725" s="95"/>
      <c r="R1725" s="95">
        <v>12.21</v>
      </c>
      <c r="S1725" s="95">
        <v>1.66</v>
      </c>
      <c r="T1725" s="95">
        <v>12.17</v>
      </c>
      <c r="U1725" s="95">
        <v>0.14000000000000001</v>
      </c>
      <c r="V1725" s="95">
        <v>0.86</v>
      </c>
      <c r="W1725" s="95">
        <v>0.04</v>
      </c>
      <c r="X1725" s="95">
        <v>2.75</v>
      </c>
      <c r="Y1725" s="95">
        <v>8.01</v>
      </c>
      <c r="Z1725" s="74" t="s">
        <v>1111</v>
      </c>
      <c r="AA1725" s="95">
        <v>25.11</v>
      </c>
      <c r="AB1725" s="95">
        <v>3.07</v>
      </c>
      <c r="AC1725" s="74" t="s">
        <v>1111</v>
      </c>
      <c r="AD1725" s="95">
        <v>571774560</v>
      </c>
    </row>
    <row r="1726" spans="1:30" x14ac:dyDescent="0.2">
      <c r="A1726" s="74" t="s">
        <v>2834</v>
      </c>
      <c r="B1726" s="95">
        <v>29.1</v>
      </c>
      <c r="C1726" s="95">
        <v>1.72</v>
      </c>
      <c r="D1726" s="95">
        <v>10.08</v>
      </c>
      <c r="E1726" s="95">
        <v>1.2</v>
      </c>
      <c r="F1726" s="95">
        <v>0.14000000000000001</v>
      </c>
      <c r="G1726" s="95">
        <v>0</v>
      </c>
      <c r="H1726" s="95">
        <v>48.25</v>
      </c>
      <c r="I1726" s="95">
        <v>32.81</v>
      </c>
      <c r="J1726" s="95">
        <v>6.85</v>
      </c>
      <c r="K1726" s="95">
        <v>1.5</v>
      </c>
      <c r="L1726" s="95">
        <v>-5.35</v>
      </c>
      <c r="M1726" s="95">
        <v>-0.94</v>
      </c>
      <c r="N1726" s="95">
        <v>3.31</v>
      </c>
      <c r="O1726" s="95"/>
      <c r="P1726" s="95">
        <v>-0.14000000000000001</v>
      </c>
      <c r="Q1726" s="95"/>
      <c r="R1726" s="95">
        <v>11.89</v>
      </c>
      <c r="S1726" s="95">
        <v>1.37</v>
      </c>
      <c r="T1726" s="95">
        <v>9.36</v>
      </c>
      <c r="U1726" s="95">
        <v>0.11</v>
      </c>
      <c r="V1726" s="95">
        <v>0.89</v>
      </c>
      <c r="W1726" s="95">
        <v>0.04</v>
      </c>
      <c r="X1726" s="95"/>
      <c r="Y1726" s="95"/>
      <c r="Z1726" s="74" t="s">
        <v>1111</v>
      </c>
      <c r="AA1726" s="95">
        <v>24.3</v>
      </c>
      <c r="AB1726" s="95">
        <v>2.89</v>
      </c>
      <c r="AC1726" s="74" t="s">
        <v>1111</v>
      </c>
      <c r="AD1726" s="95">
        <v>344232630</v>
      </c>
    </row>
    <row r="1727" spans="1:30" x14ac:dyDescent="0.2">
      <c r="A1727" s="74" t="s">
        <v>2835</v>
      </c>
      <c r="B1727" s="95">
        <v>21.11</v>
      </c>
      <c r="C1727" s="95">
        <v>2.27</v>
      </c>
      <c r="D1727" s="95">
        <v>10.63</v>
      </c>
      <c r="E1727" s="95">
        <v>1.1399999999999999</v>
      </c>
      <c r="F1727" s="95">
        <v>0.1</v>
      </c>
      <c r="G1727" s="95">
        <v>0</v>
      </c>
      <c r="H1727" s="95">
        <v>31.96</v>
      </c>
      <c r="I1727" s="95">
        <v>24.49</v>
      </c>
      <c r="J1727" s="95">
        <v>8.15</v>
      </c>
      <c r="K1727" s="95">
        <v>-19.13</v>
      </c>
      <c r="L1727" s="95">
        <v>-27.28</v>
      </c>
      <c r="M1727" s="95">
        <v>-3.83</v>
      </c>
      <c r="N1727" s="95">
        <v>2.6</v>
      </c>
      <c r="O1727" s="95"/>
      <c r="P1727" s="95">
        <v>-0.1</v>
      </c>
      <c r="Q1727" s="95"/>
      <c r="R1727" s="95">
        <v>10.77</v>
      </c>
      <c r="S1727" s="95">
        <v>0.96</v>
      </c>
      <c r="T1727" s="95">
        <v>7.79</v>
      </c>
      <c r="U1727" s="95">
        <v>0.09</v>
      </c>
      <c r="V1727" s="95">
        <v>0.91</v>
      </c>
      <c r="W1727" s="95">
        <v>0.04</v>
      </c>
      <c r="X1727" s="95">
        <v>8.8800000000000008</v>
      </c>
      <c r="Y1727" s="95">
        <v>10.51</v>
      </c>
      <c r="Z1727" s="74" t="s">
        <v>1111</v>
      </c>
      <c r="AA1727" s="95">
        <v>18.440000000000001</v>
      </c>
      <c r="AB1727" s="95">
        <v>1.99</v>
      </c>
      <c r="AC1727" s="74" t="s">
        <v>1111</v>
      </c>
      <c r="AD1727" s="95">
        <v>159262284</v>
      </c>
    </row>
    <row r="1728" spans="1:30" x14ac:dyDescent="0.2">
      <c r="A1728" s="74" t="s">
        <v>2836</v>
      </c>
      <c r="B1728" s="95">
        <v>27.79</v>
      </c>
      <c r="C1728" s="95">
        <v>1.4</v>
      </c>
      <c r="D1728" s="95">
        <v>13.29</v>
      </c>
      <c r="E1728" s="95">
        <v>1.43</v>
      </c>
      <c r="F1728" s="95">
        <v>0.15</v>
      </c>
      <c r="G1728" s="95">
        <v>0</v>
      </c>
      <c r="H1728" s="95">
        <v>35.67</v>
      </c>
      <c r="I1728" s="95">
        <v>25.9</v>
      </c>
      <c r="J1728" s="95">
        <v>9.65</v>
      </c>
      <c r="K1728" s="95">
        <v>-10.64</v>
      </c>
      <c r="L1728" s="95">
        <v>-20.29</v>
      </c>
      <c r="M1728" s="95">
        <v>-3.02</v>
      </c>
      <c r="N1728" s="95">
        <v>3.44</v>
      </c>
      <c r="O1728" s="95"/>
      <c r="P1728" s="95">
        <v>-0.15</v>
      </c>
      <c r="Q1728" s="95"/>
      <c r="R1728" s="95">
        <v>10.79</v>
      </c>
      <c r="S1728" s="95">
        <v>1.1299999999999999</v>
      </c>
      <c r="T1728" s="95">
        <v>10.97</v>
      </c>
      <c r="U1728" s="95">
        <v>0.1</v>
      </c>
      <c r="V1728" s="95">
        <v>0.9</v>
      </c>
      <c r="W1728" s="95">
        <v>0.04</v>
      </c>
      <c r="X1728" s="95">
        <v>12.79</v>
      </c>
      <c r="Y1728" s="95">
        <v>15.86</v>
      </c>
      <c r="Z1728" s="74" t="s">
        <v>1111</v>
      </c>
      <c r="AA1728" s="95">
        <v>19.37</v>
      </c>
      <c r="AB1728" s="95">
        <v>2.09</v>
      </c>
      <c r="AC1728" s="74" t="s">
        <v>1111</v>
      </c>
      <c r="AD1728" s="95">
        <v>286840043</v>
      </c>
    </row>
    <row r="1729" spans="1:30" x14ac:dyDescent="0.2">
      <c r="A1729" s="74" t="s">
        <v>2837</v>
      </c>
      <c r="B1729" s="95">
        <v>3.92</v>
      </c>
      <c r="C1729" s="95"/>
      <c r="D1729" s="95">
        <v>-14.19</v>
      </c>
      <c r="E1729" s="95">
        <v>2.23</v>
      </c>
      <c r="F1729" s="95">
        <v>1.64</v>
      </c>
      <c r="G1729" s="95">
        <v>-22.47</v>
      </c>
      <c r="H1729" s="95">
        <v>-134.6</v>
      </c>
      <c r="I1729" s="95">
        <v>-145.22999999999999</v>
      </c>
      <c r="J1729" s="95">
        <v>-15.31</v>
      </c>
      <c r="K1729" s="95">
        <v>-11.52</v>
      </c>
      <c r="L1729" s="95">
        <v>3.79</v>
      </c>
      <c r="M1729" s="95">
        <v>-0.55000000000000004</v>
      </c>
      <c r="N1729" s="95">
        <v>20.6</v>
      </c>
      <c r="O1729" s="95">
        <v>2.92</v>
      </c>
      <c r="P1729" s="95">
        <v>-4.32</v>
      </c>
      <c r="Q1729" s="95">
        <v>10.3</v>
      </c>
      <c r="R1729" s="95">
        <v>-15.73</v>
      </c>
      <c r="S1729" s="95">
        <v>-11.55</v>
      </c>
      <c r="T1729" s="95">
        <v>-12.81</v>
      </c>
      <c r="U1729" s="95">
        <v>0.73</v>
      </c>
      <c r="V1729" s="95">
        <v>0.19</v>
      </c>
      <c r="W1729" s="95">
        <v>0.08</v>
      </c>
      <c r="X1729" s="95">
        <v>-8.4600000000000009</v>
      </c>
      <c r="Y1729" s="95"/>
      <c r="Z1729" s="74" t="s">
        <v>1111</v>
      </c>
      <c r="AA1729" s="95">
        <v>1.75</v>
      </c>
      <c r="AB1729" s="95">
        <v>-0.28000000000000003</v>
      </c>
      <c r="AC1729" s="74" t="s">
        <v>1111</v>
      </c>
      <c r="AD1729" s="95">
        <v>1433691039</v>
      </c>
    </row>
    <row r="1730" spans="1:30" x14ac:dyDescent="0.2">
      <c r="A1730" s="74" t="s">
        <v>2838</v>
      </c>
      <c r="B1730" s="95">
        <v>16.600000000000001</v>
      </c>
      <c r="C1730" s="95">
        <v>2.74</v>
      </c>
      <c r="D1730" s="95">
        <v>12.2</v>
      </c>
      <c r="E1730" s="95">
        <v>1.42</v>
      </c>
      <c r="F1730" s="95">
        <v>0.17</v>
      </c>
      <c r="G1730" s="95">
        <v>0</v>
      </c>
      <c r="H1730" s="95">
        <v>42.64</v>
      </c>
      <c r="I1730" s="95">
        <v>32.22</v>
      </c>
      <c r="J1730" s="95">
        <v>9.2200000000000006</v>
      </c>
      <c r="K1730" s="95">
        <v>-1.84</v>
      </c>
      <c r="L1730" s="95">
        <v>-11.06</v>
      </c>
      <c r="M1730" s="95">
        <v>-1.7</v>
      </c>
      <c r="N1730" s="95">
        <v>3.93</v>
      </c>
      <c r="O1730" s="95"/>
      <c r="P1730" s="95">
        <v>-0.17</v>
      </c>
      <c r="Q1730" s="95"/>
      <c r="R1730" s="95">
        <v>11.61</v>
      </c>
      <c r="S1730" s="95">
        <v>1.36</v>
      </c>
      <c r="T1730" s="95">
        <v>11.3</v>
      </c>
      <c r="U1730" s="95">
        <v>0.12</v>
      </c>
      <c r="V1730" s="95">
        <v>0.88</v>
      </c>
      <c r="W1730" s="95">
        <v>0.04</v>
      </c>
      <c r="X1730" s="95">
        <v>8.32</v>
      </c>
      <c r="Y1730" s="95">
        <v>7.93</v>
      </c>
      <c r="Z1730" s="74" t="s">
        <v>1111</v>
      </c>
      <c r="AA1730" s="95">
        <v>11.72</v>
      </c>
      <c r="AB1730" s="95">
        <v>1.36</v>
      </c>
      <c r="AC1730" s="74" t="s">
        <v>1111</v>
      </c>
      <c r="AD1730" s="95">
        <v>1575872860</v>
      </c>
    </row>
    <row r="1731" spans="1:30" x14ac:dyDescent="0.2">
      <c r="A1731" s="74" t="s">
        <v>2839</v>
      </c>
      <c r="B1731" s="95">
        <v>70.92</v>
      </c>
      <c r="C1731" s="95">
        <v>1.65</v>
      </c>
      <c r="D1731" s="95">
        <v>22.38</v>
      </c>
      <c r="E1731" s="95">
        <v>2.2200000000000002</v>
      </c>
      <c r="F1731" s="95">
        <v>1.1299999999999999</v>
      </c>
      <c r="G1731" s="95">
        <v>57.69</v>
      </c>
      <c r="H1731" s="95">
        <v>12.73</v>
      </c>
      <c r="I1731" s="95">
        <v>8.07</v>
      </c>
      <c r="J1731" s="95">
        <v>14.19</v>
      </c>
      <c r="K1731" s="95">
        <v>19.02</v>
      </c>
      <c r="L1731" s="95">
        <v>4.83</v>
      </c>
      <c r="M1731" s="95">
        <v>0.75</v>
      </c>
      <c r="N1731" s="95">
        <v>1.81</v>
      </c>
      <c r="O1731" s="95">
        <v>5.89</v>
      </c>
      <c r="P1731" s="95">
        <v>-1.58</v>
      </c>
      <c r="Q1731" s="95">
        <v>3.17</v>
      </c>
      <c r="R1731" s="95">
        <v>9.91</v>
      </c>
      <c r="S1731" s="95">
        <v>5.0599999999999996</v>
      </c>
      <c r="T1731" s="95">
        <v>6.81</v>
      </c>
      <c r="U1731" s="95">
        <v>0.51</v>
      </c>
      <c r="V1731" s="95">
        <v>0.49</v>
      </c>
      <c r="W1731" s="95">
        <v>0.63</v>
      </c>
      <c r="X1731" s="95">
        <v>18.28</v>
      </c>
      <c r="Y1731" s="95">
        <v>11.91</v>
      </c>
      <c r="Z1731" s="74" t="s">
        <v>1111</v>
      </c>
      <c r="AA1731" s="95">
        <v>32</v>
      </c>
      <c r="AB1731" s="95">
        <v>3.17</v>
      </c>
      <c r="AC1731" s="74" t="s">
        <v>1111</v>
      </c>
      <c r="AD1731" s="95">
        <v>2870367066</v>
      </c>
    </row>
    <row r="1732" spans="1:30" x14ac:dyDescent="0.2">
      <c r="A1732" s="74" t="s">
        <v>2840</v>
      </c>
      <c r="B1732" s="95">
        <v>152.53</v>
      </c>
      <c r="C1732" s="95"/>
      <c r="D1732" s="95">
        <v>20.73</v>
      </c>
      <c r="E1732" s="95">
        <v>3.39</v>
      </c>
      <c r="F1732" s="95">
        <v>1.74</v>
      </c>
      <c r="G1732" s="95">
        <v>31.36</v>
      </c>
      <c r="H1732" s="95">
        <v>12.21</v>
      </c>
      <c r="I1732" s="95">
        <v>9.26</v>
      </c>
      <c r="J1732" s="95">
        <v>15.71</v>
      </c>
      <c r="K1732" s="95">
        <v>15.64</v>
      </c>
      <c r="L1732" s="95">
        <v>-7.0000000000000007E-2</v>
      </c>
      <c r="M1732" s="95">
        <v>-0.02</v>
      </c>
      <c r="N1732" s="95">
        <v>1.92</v>
      </c>
      <c r="O1732" s="95">
        <v>8.4</v>
      </c>
      <c r="P1732" s="95">
        <v>-3.01</v>
      </c>
      <c r="Q1732" s="95">
        <v>1.96</v>
      </c>
      <c r="R1732" s="95">
        <v>16.34</v>
      </c>
      <c r="S1732" s="95">
        <v>8.39</v>
      </c>
      <c r="T1732" s="95">
        <v>14.6</v>
      </c>
      <c r="U1732" s="95">
        <v>0.51</v>
      </c>
      <c r="V1732" s="95">
        <v>0.49</v>
      </c>
      <c r="W1732" s="95">
        <v>0.91</v>
      </c>
      <c r="X1732" s="95">
        <v>6.71</v>
      </c>
      <c r="Y1732" s="95">
        <v>26.11</v>
      </c>
      <c r="Z1732" s="74" t="s">
        <v>1111</v>
      </c>
      <c r="AA1732" s="95">
        <v>45.04</v>
      </c>
      <c r="AB1732" s="95">
        <v>7.36</v>
      </c>
      <c r="AC1732" s="74" t="s">
        <v>1111</v>
      </c>
      <c r="AD1732" s="95">
        <v>5230024905</v>
      </c>
    </row>
    <row r="1733" spans="1:30" x14ac:dyDescent="0.2">
      <c r="A1733" s="74" t="s">
        <v>2841</v>
      </c>
      <c r="B1733" s="95">
        <v>825.77</v>
      </c>
      <c r="C1733" s="95">
        <v>0.23</v>
      </c>
      <c r="D1733" s="95">
        <v>24.25</v>
      </c>
      <c r="E1733" s="95">
        <v>2.88</v>
      </c>
      <c r="F1733" s="95">
        <v>0.23</v>
      </c>
      <c r="G1733" s="95">
        <v>0</v>
      </c>
      <c r="H1733" s="95">
        <v>37.97</v>
      </c>
      <c r="I1733" s="95">
        <v>27.51</v>
      </c>
      <c r="J1733" s="95">
        <v>17.57</v>
      </c>
      <c r="K1733" s="95">
        <v>-8.69</v>
      </c>
      <c r="L1733" s="95">
        <v>-26.25</v>
      </c>
      <c r="M1733" s="95">
        <v>-4.3</v>
      </c>
      <c r="N1733" s="95">
        <v>6.67</v>
      </c>
      <c r="O1733" s="95"/>
      <c r="P1733" s="95">
        <v>-0.23</v>
      </c>
      <c r="Q1733" s="95"/>
      <c r="R1733" s="95">
        <v>11.87</v>
      </c>
      <c r="S1733" s="95">
        <v>0.96</v>
      </c>
      <c r="T1733" s="95">
        <v>9.89</v>
      </c>
      <c r="U1733" s="95">
        <v>0.08</v>
      </c>
      <c r="V1733" s="95">
        <v>0.92</v>
      </c>
      <c r="W1733" s="95">
        <v>0.03</v>
      </c>
      <c r="X1733" s="95">
        <v>6.42</v>
      </c>
      <c r="Y1733" s="95">
        <v>18.510000000000002</v>
      </c>
      <c r="Z1733" s="74" t="s">
        <v>1111</v>
      </c>
      <c r="AA1733" s="95">
        <v>286.95999999999998</v>
      </c>
      <c r="AB1733" s="95">
        <v>34.06</v>
      </c>
      <c r="AC1733" s="74" t="s">
        <v>1111</v>
      </c>
      <c r="AD1733" s="95">
        <v>13183335473</v>
      </c>
    </row>
    <row r="1734" spans="1:30" x14ac:dyDescent="0.2">
      <c r="A1734" s="74" t="s">
        <v>2842</v>
      </c>
      <c r="B1734" s="95">
        <v>26.19</v>
      </c>
      <c r="C1734" s="95">
        <v>5.13</v>
      </c>
      <c r="D1734" s="95">
        <v>0.77</v>
      </c>
      <c r="E1734" s="95">
        <v>0.09</v>
      </c>
      <c r="F1734" s="95">
        <v>0.01</v>
      </c>
      <c r="G1734" s="95">
        <v>0</v>
      </c>
      <c r="H1734" s="95">
        <v>37.97</v>
      </c>
      <c r="I1734" s="95">
        <v>27.51</v>
      </c>
      <c r="J1734" s="95">
        <v>0.56000000000000005</v>
      </c>
      <c r="K1734" s="95">
        <v>-8.69</v>
      </c>
      <c r="L1734" s="95">
        <v>-26.25</v>
      </c>
      <c r="M1734" s="95">
        <v>-4.3</v>
      </c>
      <c r="N1734" s="95">
        <v>0.21</v>
      </c>
      <c r="O1734" s="95"/>
      <c r="P1734" s="95">
        <v>-0.01</v>
      </c>
      <c r="Q1734" s="95"/>
      <c r="R1734" s="95">
        <v>11.87</v>
      </c>
      <c r="S1734" s="95">
        <v>0.96</v>
      </c>
      <c r="T1734" s="95">
        <v>9.89</v>
      </c>
      <c r="U1734" s="95">
        <v>0.08</v>
      </c>
      <c r="V1734" s="95">
        <v>0.92</v>
      </c>
      <c r="W1734" s="95">
        <v>0.03</v>
      </c>
      <c r="X1734" s="95">
        <v>6.42</v>
      </c>
      <c r="Y1734" s="95">
        <v>18.510000000000002</v>
      </c>
      <c r="Z1734" s="74" t="s">
        <v>1111</v>
      </c>
      <c r="AA1734" s="95">
        <v>286.95999999999998</v>
      </c>
      <c r="AB1734" s="95">
        <v>34.06</v>
      </c>
      <c r="AC1734" s="74" t="s">
        <v>1111</v>
      </c>
      <c r="AD1734" s="95">
        <v>13183335473</v>
      </c>
    </row>
    <row r="1735" spans="1:30" x14ac:dyDescent="0.2">
      <c r="A1735" s="74" t="s">
        <v>2843</v>
      </c>
      <c r="B1735" s="95">
        <v>39.96</v>
      </c>
      <c r="C1735" s="95">
        <v>0.94</v>
      </c>
      <c r="D1735" s="95">
        <v>15.03</v>
      </c>
      <c r="E1735" s="95">
        <v>4.4000000000000004</v>
      </c>
      <c r="F1735" s="95">
        <v>1.25</v>
      </c>
      <c r="G1735" s="95">
        <v>36.85</v>
      </c>
      <c r="H1735" s="95">
        <v>39.54</v>
      </c>
      <c r="I1735" s="95">
        <v>18.45</v>
      </c>
      <c r="J1735" s="95">
        <v>7.02</v>
      </c>
      <c r="K1735" s="95">
        <v>7.26</v>
      </c>
      <c r="L1735" s="95">
        <v>0.24</v>
      </c>
      <c r="M1735" s="95">
        <v>0.15</v>
      </c>
      <c r="N1735" s="95">
        <v>2.77</v>
      </c>
      <c r="O1735" s="95">
        <v>7.11</v>
      </c>
      <c r="P1735" s="95">
        <v>-1.77</v>
      </c>
      <c r="Q1735" s="95">
        <v>2.5</v>
      </c>
      <c r="R1735" s="95">
        <v>29.27</v>
      </c>
      <c r="S1735" s="95">
        <v>8.33</v>
      </c>
      <c r="T1735" s="95">
        <v>26.44</v>
      </c>
      <c r="U1735" s="95">
        <v>0.28000000000000003</v>
      </c>
      <c r="V1735" s="95">
        <v>0.72</v>
      </c>
      <c r="W1735" s="95">
        <v>0.45</v>
      </c>
      <c r="X1735" s="95">
        <v>-0.56999999999999995</v>
      </c>
      <c r="Y1735" s="95"/>
      <c r="Z1735" s="74" t="s">
        <v>1111</v>
      </c>
      <c r="AA1735" s="95">
        <v>9.09</v>
      </c>
      <c r="AB1735" s="95">
        <v>2.66</v>
      </c>
      <c r="AC1735" s="74" t="s">
        <v>1111</v>
      </c>
      <c r="AD1735" s="95">
        <v>58753624735</v>
      </c>
    </row>
    <row r="1736" spans="1:30" x14ac:dyDescent="0.2">
      <c r="A1736" s="74" t="s">
        <v>2844</v>
      </c>
      <c r="B1736" s="95">
        <v>51.01</v>
      </c>
      <c r="C1736" s="95">
        <v>2.4</v>
      </c>
      <c r="D1736" s="95">
        <v>13.53</v>
      </c>
      <c r="E1736" s="95">
        <v>1.41</v>
      </c>
      <c r="F1736" s="95">
        <v>0.12</v>
      </c>
      <c r="G1736" s="95">
        <v>0</v>
      </c>
      <c r="H1736" s="95">
        <v>31.56</v>
      </c>
      <c r="I1736" s="95">
        <v>26.93</v>
      </c>
      <c r="J1736" s="95">
        <v>11.54</v>
      </c>
      <c r="K1736" s="95">
        <v>-22.66</v>
      </c>
      <c r="L1736" s="95">
        <v>-34.21</v>
      </c>
      <c r="M1736" s="95">
        <v>-4.17</v>
      </c>
      <c r="N1736" s="95">
        <v>3.64</v>
      </c>
      <c r="O1736" s="95"/>
      <c r="P1736" s="95">
        <v>-0.12</v>
      </c>
      <c r="Q1736" s="95"/>
      <c r="R1736" s="95">
        <v>10.41</v>
      </c>
      <c r="S1736" s="95">
        <v>0.89</v>
      </c>
      <c r="T1736" s="95">
        <v>10.5</v>
      </c>
      <c r="U1736" s="95">
        <v>0.09</v>
      </c>
      <c r="V1736" s="95">
        <v>0.91</v>
      </c>
      <c r="W1736" s="95">
        <v>0.03</v>
      </c>
      <c r="X1736" s="95">
        <v>13.85</v>
      </c>
      <c r="Y1736" s="95">
        <v>12.91</v>
      </c>
      <c r="Z1736" s="74" t="s">
        <v>1111</v>
      </c>
      <c r="AA1736" s="95">
        <v>36.409999999999997</v>
      </c>
      <c r="AB1736" s="95">
        <v>3.79</v>
      </c>
      <c r="AC1736" s="74" t="s">
        <v>1111</v>
      </c>
      <c r="AD1736" s="95">
        <v>289455039</v>
      </c>
    </row>
    <row r="1737" spans="1:30" x14ac:dyDescent="0.2">
      <c r="A1737" s="74" t="s">
        <v>2845</v>
      </c>
      <c r="B1737" s="95">
        <v>15</v>
      </c>
      <c r="C1737" s="95"/>
      <c r="D1737" s="95">
        <v>-8.6199999999999992</v>
      </c>
      <c r="E1737" s="95">
        <v>2.15</v>
      </c>
      <c r="F1737" s="95">
        <v>2</v>
      </c>
      <c r="G1737" s="95">
        <v>100</v>
      </c>
      <c r="H1737" s="95">
        <v>-173.92</v>
      </c>
      <c r="I1737" s="95">
        <v>-173.92</v>
      </c>
      <c r="J1737" s="95">
        <v>-8.6199999999999992</v>
      </c>
      <c r="K1737" s="95">
        <v>-5.72</v>
      </c>
      <c r="L1737" s="95">
        <v>2.89</v>
      </c>
      <c r="M1737" s="95">
        <v>-0.72</v>
      </c>
      <c r="N1737" s="95">
        <v>14.99</v>
      </c>
      <c r="O1737" s="95">
        <v>3.11</v>
      </c>
      <c r="P1737" s="95">
        <v>-6.42</v>
      </c>
      <c r="Q1737" s="95">
        <v>14.57</v>
      </c>
      <c r="R1737" s="95">
        <v>-24.89</v>
      </c>
      <c r="S1737" s="95">
        <v>-23.18</v>
      </c>
      <c r="T1737" s="95">
        <v>-24.87</v>
      </c>
      <c r="U1737" s="95">
        <v>0.93</v>
      </c>
      <c r="V1737" s="95">
        <v>7.0000000000000007E-2</v>
      </c>
      <c r="W1737" s="95">
        <v>0.13</v>
      </c>
      <c r="X1737" s="95"/>
      <c r="Y1737" s="95"/>
      <c r="Z1737" s="74" t="s">
        <v>1111</v>
      </c>
      <c r="AA1737" s="95">
        <v>6.97</v>
      </c>
      <c r="AB1737" s="95">
        <v>-1.74</v>
      </c>
      <c r="AC1737" s="74" t="s">
        <v>1111</v>
      </c>
      <c r="AD1737" s="95">
        <v>480796448</v>
      </c>
    </row>
    <row r="1738" spans="1:30" x14ac:dyDescent="0.2">
      <c r="A1738" s="74" t="s">
        <v>2846</v>
      </c>
      <c r="B1738" s="95">
        <v>28.16</v>
      </c>
      <c r="C1738" s="95">
        <v>1.77</v>
      </c>
      <c r="D1738" s="95">
        <v>12.38</v>
      </c>
      <c r="E1738" s="95">
        <v>0.73</v>
      </c>
      <c r="F1738" s="95">
        <v>0.4</v>
      </c>
      <c r="G1738" s="95">
        <v>7.55</v>
      </c>
      <c r="H1738" s="95">
        <v>3.42</v>
      </c>
      <c r="I1738" s="95">
        <v>2.56</v>
      </c>
      <c r="J1738" s="95">
        <v>9.2899999999999991</v>
      </c>
      <c r="K1738" s="95">
        <v>12.44</v>
      </c>
      <c r="L1738" s="95">
        <v>3.15</v>
      </c>
      <c r="M1738" s="95">
        <v>0.25</v>
      </c>
      <c r="N1738" s="95">
        <v>0.32</v>
      </c>
      <c r="O1738" s="95">
        <v>2.86</v>
      </c>
      <c r="P1738" s="95">
        <v>-0.56999999999999995</v>
      </c>
      <c r="Q1738" s="95">
        <v>1.83</v>
      </c>
      <c r="R1738" s="95">
        <v>5.86</v>
      </c>
      <c r="S1738" s="95">
        <v>3.21</v>
      </c>
      <c r="T1738" s="95">
        <v>5.51</v>
      </c>
      <c r="U1738" s="95">
        <v>0.55000000000000004</v>
      </c>
      <c r="V1738" s="95">
        <v>0.45</v>
      </c>
      <c r="W1738" s="95">
        <v>1.25</v>
      </c>
      <c r="X1738" s="95">
        <v>0.71</v>
      </c>
      <c r="Y1738" s="95">
        <v>-4.6399999999999997</v>
      </c>
      <c r="Z1738" s="74" t="s">
        <v>1111</v>
      </c>
      <c r="AA1738" s="95">
        <v>38.83</v>
      </c>
      <c r="AB1738" s="95">
        <v>2.2799999999999998</v>
      </c>
      <c r="AC1738" s="74" t="s">
        <v>1111</v>
      </c>
      <c r="AD1738" s="95">
        <v>1339829372</v>
      </c>
    </row>
    <row r="1739" spans="1:30" x14ac:dyDescent="0.2">
      <c r="A1739" s="74" t="s">
        <v>2847</v>
      </c>
      <c r="B1739" s="95">
        <v>420.98</v>
      </c>
      <c r="C1739" s="95">
        <v>0.77</v>
      </c>
      <c r="D1739" s="95">
        <v>39.19</v>
      </c>
      <c r="E1739" s="95">
        <v>14.48</v>
      </c>
      <c r="F1739" s="95">
        <v>7.06</v>
      </c>
      <c r="G1739" s="95">
        <v>50.52</v>
      </c>
      <c r="H1739" s="95">
        <v>29.13</v>
      </c>
      <c r="I1739" s="95">
        <v>24.94</v>
      </c>
      <c r="J1739" s="95">
        <v>33.56</v>
      </c>
      <c r="K1739" s="95">
        <v>33.270000000000003</v>
      </c>
      <c r="L1739" s="95">
        <v>-0.28000000000000003</v>
      </c>
      <c r="M1739" s="95">
        <v>-0.12</v>
      </c>
      <c r="N1739" s="95">
        <v>9.77</v>
      </c>
      <c r="O1739" s="95">
        <v>23.54</v>
      </c>
      <c r="P1739" s="95">
        <v>-12.19</v>
      </c>
      <c r="Q1739" s="95">
        <v>3.48</v>
      </c>
      <c r="R1739" s="95">
        <v>36.950000000000003</v>
      </c>
      <c r="S1739" s="95">
        <v>18.010000000000002</v>
      </c>
      <c r="T1739" s="95">
        <v>24.67</v>
      </c>
      <c r="U1739" s="95">
        <v>0.49</v>
      </c>
      <c r="V1739" s="95">
        <v>0.51</v>
      </c>
      <c r="W1739" s="95">
        <v>0.72</v>
      </c>
      <c r="X1739" s="95">
        <v>7.14</v>
      </c>
      <c r="Y1739" s="95">
        <v>3.35</v>
      </c>
      <c r="Z1739" s="74" t="s">
        <v>1111</v>
      </c>
      <c r="AA1739" s="95">
        <v>29.07</v>
      </c>
      <c r="AB1739" s="95">
        <v>10.74</v>
      </c>
      <c r="AC1739" s="74" t="s">
        <v>1111</v>
      </c>
      <c r="AD1739" s="95">
        <v>15911865256</v>
      </c>
    </row>
    <row r="1740" spans="1:30" x14ac:dyDescent="0.2">
      <c r="A1740" s="74" t="s">
        <v>2848</v>
      </c>
      <c r="B1740" s="95">
        <v>17.02</v>
      </c>
      <c r="C1740" s="95">
        <v>9.4</v>
      </c>
      <c r="D1740" s="95">
        <v>4.3600000000000003</v>
      </c>
      <c r="E1740" s="95">
        <v>0.93</v>
      </c>
      <c r="F1740" s="95">
        <v>0.5</v>
      </c>
      <c r="G1740" s="95">
        <v>100</v>
      </c>
      <c r="H1740" s="95">
        <v>163.68</v>
      </c>
      <c r="I1740" s="95">
        <v>135.13999999999999</v>
      </c>
      <c r="J1740" s="95">
        <v>3.6</v>
      </c>
      <c r="K1740" s="95">
        <v>5.79</v>
      </c>
      <c r="L1740" s="95">
        <v>2.19</v>
      </c>
      <c r="M1740" s="95">
        <v>0.56999999999999995</v>
      </c>
      <c r="N1740" s="95">
        <v>5.89</v>
      </c>
      <c r="O1740" s="95"/>
      <c r="P1740" s="95">
        <v>-0.5</v>
      </c>
      <c r="Q1740" s="95"/>
      <c r="R1740" s="95">
        <v>21.31</v>
      </c>
      <c r="S1740" s="95">
        <v>11.52</v>
      </c>
      <c r="T1740" s="95">
        <v>14.35</v>
      </c>
      <c r="U1740" s="95">
        <v>0.54</v>
      </c>
      <c r="V1740" s="95">
        <v>0.46</v>
      </c>
      <c r="W1740" s="95">
        <v>0.09</v>
      </c>
      <c r="X1740" s="95">
        <v>3.82</v>
      </c>
      <c r="Y1740" s="95">
        <v>3.75</v>
      </c>
      <c r="Z1740" s="74" t="s">
        <v>1111</v>
      </c>
      <c r="AA1740" s="95">
        <v>18.309999999999999</v>
      </c>
      <c r="AB1740" s="95">
        <v>3.9</v>
      </c>
      <c r="AC1740" s="74" t="s">
        <v>1111</v>
      </c>
      <c r="AD1740" s="95">
        <v>415924548</v>
      </c>
    </row>
    <row r="1741" spans="1:30" x14ac:dyDescent="0.2">
      <c r="A1741" s="74" t="s">
        <v>2849</v>
      </c>
      <c r="B1741" s="95">
        <v>25.01</v>
      </c>
      <c r="C1741" s="95">
        <v>5.37</v>
      </c>
      <c r="D1741" s="95">
        <v>6.41</v>
      </c>
      <c r="E1741" s="95">
        <v>1.37</v>
      </c>
      <c r="F1741" s="95">
        <v>0.74</v>
      </c>
      <c r="G1741" s="95">
        <v>100</v>
      </c>
      <c r="H1741" s="95">
        <v>163.68</v>
      </c>
      <c r="I1741" s="95">
        <v>135.13999999999999</v>
      </c>
      <c r="J1741" s="95">
        <v>5.29</v>
      </c>
      <c r="K1741" s="95">
        <v>5.79</v>
      </c>
      <c r="L1741" s="95">
        <v>2.19</v>
      </c>
      <c r="M1741" s="95">
        <v>0.56999999999999995</v>
      </c>
      <c r="N1741" s="95">
        <v>8.66</v>
      </c>
      <c r="O1741" s="95"/>
      <c r="P1741" s="95">
        <v>-0.74</v>
      </c>
      <c r="Q1741" s="95"/>
      <c r="R1741" s="95">
        <v>21.31</v>
      </c>
      <c r="S1741" s="95">
        <v>11.52</v>
      </c>
      <c r="T1741" s="95">
        <v>14.35</v>
      </c>
      <c r="U1741" s="95">
        <v>0.54</v>
      </c>
      <c r="V1741" s="95">
        <v>0.46</v>
      </c>
      <c r="W1741" s="95">
        <v>0.09</v>
      </c>
      <c r="X1741" s="95">
        <v>3.82</v>
      </c>
      <c r="Y1741" s="95">
        <v>3.75</v>
      </c>
      <c r="Z1741" s="74" t="s">
        <v>1111</v>
      </c>
      <c r="AA1741" s="95">
        <v>18.309999999999999</v>
      </c>
      <c r="AB1741" s="95">
        <v>3.9</v>
      </c>
      <c r="AC1741" s="74" t="s">
        <v>1111</v>
      </c>
      <c r="AD1741" s="95">
        <v>415924548</v>
      </c>
    </row>
    <row r="1742" spans="1:30" x14ac:dyDescent="0.2">
      <c r="A1742" s="74" t="s">
        <v>2850</v>
      </c>
      <c r="B1742" s="95">
        <v>25.17</v>
      </c>
      <c r="C1742" s="95">
        <v>5.96</v>
      </c>
      <c r="D1742" s="95">
        <v>6.45</v>
      </c>
      <c r="E1742" s="95">
        <v>1.37</v>
      </c>
      <c r="F1742" s="95">
        <v>0.74</v>
      </c>
      <c r="G1742" s="95">
        <v>100</v>
      </c>
      <c r="H1742" s="95">
        <v>163.68</v>
      </c>
      <c r="I1742" s="95">
        <v>135.13999999999999</v>
      </c>
      <c r="J1742" s="95">
        <v>5.32</v>
      </c>
      <c r="K1742" s="95">
        <v>5.79</v>
      </c>
      <c r="L1742" s="95">
        <v>2.19</v>
      </c>
      <c r="M1742" s="95">
        <v>0.56999999999999995</v>
      </c>
      <c r="N1742" s="95">
        <v>8.7100000000000009</v>
      </c>
      <c r="O1742" s="95"/>
      <c r="P1742" s="95">
        <v>-0.74</v>
      </c>
      <c r="Q1742" s="95"/>
      <c r="R1742" s="95">
        <v>21.31</v>
      </c>
      <c r="S1742" s="95">
        <v>11.52</v>
      </c>
      <c r="T1742" s="95">
        <v>14.35</v>
      </c>
      <c r="U1742" s="95">
        <v>0.54</v>
      </c>
      <c r="V1742" s="95">
        <v>0.46</v>
      </c>
      <c r="W1742" s="95">
        <v>0.09</v>
      </c>
      <c r="X1742" s="95">
        <v>3.82</v>
      </c>
      <c r="Y1742" s="95">
        <v>3.75</v>
      </c>
      <c r="Z1742" s="74" t="s">
        <v>1111</v>
      </c>
      <c r="AA1742" s="95">
        <v>18.309999999999999</v>
      </c>
      <c r="AB1742" s="95">
        <v>3.9</v>
      </c>
      <c r="AC1742" s="74" t="s">
        <v>1111</v>
      </c>
      <c r="AD1742" s="95">
        <v>415924548</v>
      </c>
    </row>
    <row r="1743" spans="1:30" x14ac:dyDescent="0.2">
      <c r="A1743" s="74" t="s">
        <v>2851</v>
      </c>
      <c r="B1743" s="95">
        <v>245.72</v>
      </c>
      <c r="C1743" s="95">
        <v>1.18</v>
      </c>
      <c r="D1743" s="95">
        <v>13.24</v>
      </c>
      <c r="E1743" s="95">
        <v>2.61</v>
      </c>
      <c r="F1743" s="95">
        <v>0.77</v>
      </c>
      <c r="G1743" s="95">
        <v>60.95</v>
      </c>
      <c r="H1743" s="95">
        <v>8.14</v>
      </c>
      <c r="I1743" s="95">
        <v>5.49</v>
      </c>
      <c r="J1743" s="95">
        <v>8.93</v>
      </c>
      <c r="K1743" s="95">
        <v>10.8</v>
      </c>
      <c r="L1743" s="95">
        <v>1.87</v>
      </c>
      <c r="M1743" s="95">
        <v>0.55000000000000004</v>
      </c>
      <c r="N1743" s="95">
        <v>0.73</v>
      </c>
      <c r="O1743" s="95">
        <v>9.49</v>
      </c>
      <c r="P1743" s="95">
        <v>-1.03</v>
      </c>
      <c r="Q1743" s="95">
        <v>1.49</v>
      </c>
      <c r="R1743" s="95">
        <v>19.71</v>
      </c>
      <c r="S1743" s="95">
        <v>5.84</v>
      </c>
      <c r="T1743" s="95">
        <v>12.56</v>
      </c>
      <c r="U1743" s="95">
        <v>0.3</v>
      </c>
      <c r="V1743" s="95">
        <v>0.7</v>
      </c>
      <c r="W1743" s="95">
        <v>1.06</v>
      </c>
      <c r="X1743" s="95">
        <v>10.76</v>
      </c>
      <c r="Y1743" s="95">
        <v>23.51</v>
      </c>
      <c r="Z1743" s="74" t="s">
        <v>1111</v>
      </c>
      <c r="AA1743" s="95">
        <v>94.12</v>
      </c>
      <c r="AB1743" s="95">
        <v>18.55</v>
      </c>
      <c r="AC1743" s="74" t="s">
        <v>1111</v>
      </c>
      <c r="AD1743" s="95">
        <v>65108256396</v>
      </c>
    </row>
    <row r="1744" spans="1:30" x14ac:dyDescent="0.2">
      <c r="A1744" s="74" t="s">
        <v>2852</v>
      </c>
      <c r="B1744" s="95">
        <v>41.31</v>
      </c>
      <c r="C1744" s="95">
        <v>3.77</v>
      </c>
      <c r="D1744" s="95">
        <v>21.46</v>
      </c>
      <c r="E1744" s="95">
        <v>3.15</v>
      </c>
      <c r="F1744" s="95">
        <v>0.54</v>
      </c>
      <c r="G1744" s="95">
        <v>70.12</v>
      </c>
      <c r="H1744" s="95">
        <v>21.35</v>
      </c>
      <c r="I1744" s="95">
        <v>9.9700000000000006</v>
      </c>
      <c r="J1744" s="95">
        <v>10.029999999999999</v>
      </c>
      <c r="K1744" s="95">
        <v>19.84</v>
      </c>
      <c r="L1744" s="95">
        <v>9.81</v>
      </c>
      <c r="M1744" s="95">
        <v>3.08</v>
      </c>
      <c r="N1744" s="95">
        <v>2.14</v>
      </c>
      <c r="O1744" s="95">
        <v>-15.09</v>
      </c>
      <c r="P1744" s="95">
        <v>-0.56999999999999995</v>
      </c>
      <c r="Q1744" s="95">
        <v>0.62</v>
      </c>
      <c r="R1744" s="95">
        <v>14.68</v>
      </c>
      <c r="S1744" s="95">
        <v>2.5</v>
      </c>
      <c r="T1744" s="95">
        <v>6.65</v>
      </c>
      <c r="U1744" s="95">
        <v>0.17</v>
      </c>
      <c r="V1744" s="95">
        <v>0.83</v>
      </c>
      <c r="W1744" s="95">
        <v>0.25</v>
      </c>
      <c r="X1744" s="95">
        <v>-6.41</v>
      </c>
      <c r="Y1744" s="95">
        <v>13.3</v>
      </c>
      <c r="Z1744" s="74" t="s">
        <v>1111</v>
      </c>
      <c r="AA1744" s="95">
        <v>13.12</v>
      </c>
      <c r="AB1744" s="95">
        <v>1.93</v>
      </c>
      <c r="AC1744" s="74" t="s">
        <v>1111</v>
      </c>
      <c r="AD1744" s="95">
        <v>23564138988</v>
      </c>
    </row>
    <row r="1745" spans="1:30" x14ac:dyDescent="0.2">
      <c r="A1745" s="74" t="s">
        <v>2853</v>
      </c>
      <c r="B1745" s="95">
        <v>0.63</v>
      </c>
      <c r="C1745" s="95"/>
      <c r="D1745" s="95">
        <v>-6.69</v>
      </c>
      <c r="E1745" s="95">
        <v>0.28999999999999998</v>
      </c>
      <c r="F1745" s="95">
        <v>0.2</v>
      </c>
      <c r="G1745" s="95">
        <v>39.76</v>
      </c>
      <c r="H1745" s="95">
        <v>-13.01</v>
      </c>
      <c r="I1745" s="95">
        <v>-10.06</v>
      </c>
      <c r="J1745" s="95">
        <v>-5.17</v>
      </c>
      <c r="K1745" s="95">
        <v>8.6999999999999993</v>
      </c>
      <c r="L1745" s="95">
        <v>13.87</v>
      </c>
      <c r="M1745" s="95">
        <v>-0.78</v>
      </c>
      <c r="N1745" s="95">
        <v>0.67</v>
      </c>
      <c r="O1745" s="95">
        <v>0.65</v>
      </c>
      <c r="P1745" s="95">
        <v>-0.42</v>
      </c>
      <c r="Q1745" s="95">
        <v>2.2799999999999998</v>
      </c>
      <c r="R1745" s="95">
        <v>-4.3600000000000003</v>
      </c>
      <c r="S1745" s="95">
        <v>-2.91</v>
      </c>
      <c r="T1745" s="95">
        <v>-6.38</v>
      </c>
      <c r="U1745" s="95">
        <v>0.67</v>
      </c>
      <c r="V1745" s="95">
        <v>0.33</v>
      </c>
      <c r="W1745" s="95">
        <v>0.28999999999999998</v>
      </c>
      <c r="X1745" s="95"/>
      <c r="Y1745" s="95"/>
      <c r="Z1745" s="74" t="s">
        <v>1111</v>
      </c>
      <c r="AA1745" s="95">
        <v>2.16</v>
      </c>
      <c r="AB1745" s="95">
        <v>-0.09</v>
      </c>
      <c r="AC1745" s="74" t="s">
        <v>1111</v>
      </c>
      <c r="AD1745" s="95">
        <v>29145312</v>
      </c>
    </row>
    <row r="1746" spans="1:30" x14ac:dyDescent="0.2">
      <c r="A1746" s="74" t="s">
        <v>2854</v>
      </c>
      <c r="B1746" s="95">
        <v>9.06</v>
      </c>
      <c r="C1746" s="95"/>
      <c r="D1746" s="95">
        <v>-180.51</v>
      </c>
      <c r="E1746" s="95">
        <v>1.54</v>
      </c>
      <c r="F1746" s="95">
        <v>1.03</v>
      </c>
      <c r="G1746" s="95">
        <v>29.44</v>
      </c>
      <c r="H1746" s="95">
        <v>-1.1299999999999999</v>
      </c>
      <c r="I1746" s="95">
        <v>-0.87</v>
      </c>
      <c r="J1746" s="95">
        <v>-139.9</v>
      </c>
      <c r="K1746" s="95">
        <v>-105.6</v>
      </c>
      <c r="L1746" s="95">
        <v>34.299999999999997</v>
      </c>
      <c r="M1746" s="95">
        <v>-0.38</v>
      </c>
      <c r="N1746" s="95">
        <v>1.58</v>
      </c>
      <c r="O1746" s="95">
        <v>2.0699999999999998</v>
      </c>
      <c r="P1746" s="95">
        <v>-2.72</v>
      </c>
      <c r="Q1746" s="95">
        <v>5.04</v>
      </c>
      <c r="R1746" s="95">
        <v>-0.85</v>
      </c>
      <c r="S1746" s="95">
        <v>-0.56999999999999995</v>
      </c>
      <c r="T1746" s="95">
        <v>-1.51</v>
      </c>
      <c r="U1746" s="95">
        <v>0.67</v>
      </c>
      <c r="V1746" s="95">
        <v>0.33</v>
      </c>
      <c r="W1746" s="95">
        <v>0.65</v>
      </c>
      <c r="X1746" s="95">
        <v>-0.42</v>
      </c>
      <c r="Y1746" s="95">
        <v>-7.52</v>
      </c>
      <c r="Z1746" s="74" t="s">
        <v>1111</v>
      </c>
      <c r="AA1746" s="95">
        <v>5.9</v>
      </c>
      <c r="AB1746" s="95">
        <v>-0.05</v>
      </c>
      <c r="AC1746" s="74" t="s">
        <v>1111</v>
      </c>
      <c r="AD1746" s="95">
        <v>83937276</v>
      </c>
    </row>
    <row r="1747" spans="1:30" x14ac:dyDescent="0.2">
      <c r="A1747" s="74" t="s">
        <v>2855</v>
      </c>
      <c r="B1747" s="95">
        <v>90.15</v>
      </c>
      <c r="C1747" s="95">
        <v>0.78</v>
      </c>
      <c r="D1747" s="95">
        <v>29.9</v>
      </c>
      <c r="E1747" s="95">
        <v>4.53</v>
      </c>
      <c r="F1747" s="95">
        <v>2.71</v>
      </c>
      <c r="G1747" s="95">
        <v>34.979999999999997</v>
      </c>
      <c r="H1747" s="95">
        <v>11.3</v>
      </c>
      <c r="I1747" s="95">
        <v>9.0299999999999994</v>
      </c>
      <c r="J1747" s="95">
        <v>23.89</v>
      </c>
      <c r="K1747" s="95">
        <v>24.58</v>
      </c>
      <c r="L1747" s="95">
        <v>0.69</v>
      </c>
      <c r="M1747" s="95">
        <v>0.13</v>
      </c>
      <c r="N1747" s="95">
        <v>2.7</v>
      </c>
      <c r="O1747" s="95">
        <v>12.81</v>
      </c>
      <c r="P1747" s="95">
        <v>-5.12</v>
      </c>
      <c r="Q1747" s="95">
        <v>1.81</v>
      </c>
      <c r="R1747" s="95">
        <v>15.17</v>
      </c>
      <c r="S1747" s="95">
        <v>9.0500000000000007</v>
      </c>
      <c r="T1747" s="95">
        <v>13.03</v>
      </c>
      <c r="U1747" s="95">
        <v>0.6</v>
      </c>
      <c r="V1747" s="95">
        <v>0.4</v>
      </c>
      <c r="W1747" s="95">
        <v>1</v>
      </c>
      <c r="X1747" s="95">
        <v>6.16</v>
      </c>
      <c r="Y1747" s="95">
        <v>7.05</v>
      </c>
      <c r="Z1747" s="74" t="s">
        <v>1111</v>
      </c>
      <c r="AA1747" s="95">
        <v>19.88</v>
      </c>
      <c r="AB1747" s="95">
        <v>3.01</v>
      </c>
      <c r="AC1747" s="74" t="s">
        <v>1111</v>
      </c>
      <c r="AD1747" s="95">
        <v>4185727605</v>
      </c>
    </row>
    <row r="1748" spans="1:30" x14ac:dyDescent="0.2">
      <c r="A1748" s="74" t="s">
        <v>2856</v>
      </c>
      <c r="B1748" s="95">
        <v>4.55</v>
      </c>
      <c r="C1748" s="95"/>
      <c r="D1748" s="95">
        <v>-7.32</v>
      </c>
      <c r="E1748" s="95">
        <v>6.22</v>
      </c>
      <c r="F1748" s="95">
        <v>4.55</v>
      </c>
      <c r="G1748" s="95">
        <v>100</v>
      </c>
      <c r="H1748" s="95">
        <v>-9466.4699999999993</v>
      </c>
      <c r="I1748" s="95">
        <v>-9504.1200000000008</v>
      </c>
      <c r="J1748" s="95">
        <v>-7.35</v>
      </c>
      <c r="K1748" s="95">
        <v>-6.15</v>
      </c>
      <c r="L1748" s="95">
        <v>1.2</v>
      </c>
      <c r="M1748" s="95">
        <v>-1.02</v>
      </c>
      <c r="N1748" s="95">
        <v>696.07</v>
      </c>
      <c r="O1748" s="95">
        <v>4.9400000000000004</v>
      </c>
      <c r="P1748" s="95">
        <v>-3380.9</v>
      </c>
      <c r="Q1748" s="95">
        <v>12.9</v>
      </c>
      <c r="R1748" s="95">
        <v>-84.98</v>
      </c>
      <c r="S1748" s="95">
        <v>-62.11</v>
      </c>
      <c r="T1748" s="95">
        <v>-67.02</v>
      </c>
      <c r="U1748" s="95">
        <v>0.73</v>
      </c>
      <c r="V1748" s="95">
        <v>0.27</v>
      </c>
      <c r="W1748" s="95">
        <v>0.01</v>
      </c>
      <c r="X1748" s="95"/>
      <c r="Y1748" s="95"/>
      <c r="Z1748" s="74" t="s">
        <v>1111</v>
      </c>
      <c r="AA1748" s="95">
        <v>0.73</v>
      </c>
      <c r="AB1748" s="95">
        <v>-0.62</v>
      </c>
      <c r="AC1748" s="74" t="s">
        <v>1111</v>
      </c>
      <c r="AD1748" s="95">
        <v>118331395</v>
      </c>
    </row>
    <row r="1749" spans="1:30" x14ac:dyDescent="0.2">
      <c r="A1749" s="74" t="s">
        <v>2857</v>
      </c>
      <c r="B1749" s="95">
        <v>0.73</v>
      </c>
      <c r="C1749" s="95"/>
      <c r="D1749" s="95">
        <v>0.83</v>
      </c>
      <c r="E1749" s="95">
        <v>0.21</v>
      </c>
      <c r="F1749" s="95">
        <v>0.13</v>
      </c>
      <c r="G1749" s="95">
        <v>50.24</v>
      </c>
      <c r="H1749" s="95">
        <v>-8.36</v>
      </c>
      <c r="I1749" s="95">
        <v>36.24</v>
      </c>
      <c r="J1749" s="95">
        <v>-3.6</v>
      </c>
      <c r="K1749" s="95">
        <v>12.98</v>
      </c>
      <c r="L1749" s="95">
        <v>16.579999999999998</v>
      </c>
      <c r="M1749" s="95">
        <v>-0.97</v>
      </c>
      <c r="N1749" s="95">
        <v>0.3</v>
      </c>
      <c r="O1749" s="95">
        <v>0.26</v>
      </c>
      <c r="P1749" s="95">
        <v>-1.02</v>
      </c>
      <c r="Q1749" s="95">
        <v>2.4500000000000002</v>
      </c>
      <c r="R1749" s="95">
        <v>25.44</v>
      </c>
      <c r="S1749" s="95">
        <v>16.09</v>
      </c>
      <c r="T1749" s="95">
        <v>-6.88</v>
      </c>
      <c r="U1749" s="95">
        <v>0.63</v>
      </c>
      <c r="V1749" s="95">
        <v>0.37</v>
      </c>
      <c r="W1749" s="95">
        <v>0.44</v>
      </c>
      <c r="X1749" s="95">
        <v>-5.74</v>
      </c>
      <c r="Y1749" s="95">
        <v>38.630000000000003</v>
      </c>
      <c r="Z1749" s="74" t="s">
        <v>1111</v>
      </c>
      <c r="AA1749" s="95">
        <v>3.46</v>
      </c>
      <c r="AB1749" s="95">
        <v>0.88</v>
      </c>
      <c r="AC1749" s="74" t="s">
        <v>1111</v>
      </c>
      <c r="AD1749" s="95">
        <v>53137065</v>
      </c>
    </row>
    <row r="1750" spans="1:30" x14ac:dyDescent="0.2">
      <c r="A1750" s="74" t="s">
        <v>2858</v>
      </c>
      <c r="B1750" s="95">
        <v>17.59</v>
      </c>
      <c r="C1750" s="95"/>
      <c r="D1750" s="95">
        <v>-1.03</v>
      </c>
      <c r="E1750" s="95">
        <v>0.28999999999999998</v>
      </c>
      <c r="F1750" s="95">
        <v>0.12</v>
      </c>
      <c r="G1750" s="95">
        <v>6.75</v>
      </c>
      <c r="H1750" s="95">
        <v>-11.55</v>
      </c>
      <c r="I1750" s="95">
        <v>-18.93</v>
      </c>
      <c r="J1750" s="95">
        <v>-1.7</v>
      </c>
      <c r="K1750" s="95">
        <v>-4.8099999999999996</v>
      </c>
      <c r="L1750" s="95">
        <v>-3.12</v>
      </c>
      <c r="M1750" s="95">
        <v>0.53</v>
      </c>
      <c r="N1750" s="95">
        <v>0.2</v>
      </c>
      <c r="O1750" s="95">
        <v>0.35</v>
      </c>
      <c r="P1750" s="95">
        <v>-0.28000000000000003</v>
      </c>
      <c r="Q1750" s="95">
        <v>2.71</v>
      </c>
      <c r="R1750" s="95">
        <v>-27.67</v>
      </c>
      <c r="S1750" s="95">
        <v>-11.97</v>
      </c>
      <c r="T1750" s="95">
        <v>-10.9</v>
      </c>
      <c r="U1750" s="95">
        <v>0.43</v>
      </c>
      <c r="V1750" s="95">
        <v>0.56999999999999995</v>
      </c>
      <c r="W1750" s="95">
        <v>0.63</v>
      </c>
      <c r="X1750" s="95">
        <v>-13.75</v>
      </c>
      <c r="Y1750" s="95"/>
      <c r="Z1750" s="74" t="s">
        <v>1111</v>
      </c>
      <c r="AA1750" s="95">
        <v>60.91</v>
      </c>
      <c r="AB1750" s="95">
        <v>-16.86</v>
      </c>
      <c r="AC1750" s="74" t="s">
        <v>1111</v>
      </c>
      <c r="AD1750" s="95">
        <v>99009372</v>
      </c>
    </row>
    <row r="1751" spans="1:30" x14ac:dyDescent="0.2">
      <c r="A1751" s="74" t="s">
        <v>2859</v>
      </c>
      <c r="B1751" s="95">
        <v>17.27</v>
      </c>
      <c r="C1751" s="95"/>
      <c r="D1751" s="95">
        <v>-20.9</v>
      </c>
      <c r="E1751" s="95">
        <v>3.91</v>
      </c>
      <c r="F1751" s="95">
        <v>1.31</v>
      </c>
      <c r="G1751" s="95">
        <v>62.24</v>
      </c>
      <c r="H1751" s="95">
        <v>-19.739999999999998</v>
      </c>
      <c r="I1751" s="95">
        <v>-23.35</v>
      </c>
      <c r="J1751" s="95">
        <v>-24.73</v>
      </c>
      <c r="K1751" s="95">
        <v>-20.48</v>
      </c>
      <c r="L1751" s="95">
        <v>4.25</v>
      </c>
      <c r="M1751" s="95">
        <v>-0.67</v>
      </c>
      <c r="N1751" s="95">
        <v>4.88</v>
      </c>
      <c r="O1751" s="95">
        <v>9.14</v>
      </c>
      <c r="P1751" s="95">
        <v>-3.25</v>
      </c>
      <c r="Q1751" s="95">
        <v>1.32</v>
      </c>
      <c r="R1751" s="95">
        <v>-18.72</v>
      </c>
      <c r="S1751" s="95">
        <v>-6.29</v>
      </c>
      <c r="T1751" s="95">
        <v>-10.64</v>
      </c>
      <c r="U1751" s="95">
        <v>0.34</v>
      </c>
      <c r="V1751" s="95">
        <v>0.66</v>
      </c>
      <c r="W1751" s="95">
        <v>0.27</v>
      </c>
      <c r="X1751" s="95">
        <v>8.59</v>
      </c>
      <c r="Y1751" s="95"/>
      <c r="Z1751" s="74" t="s">
        <v>1111</v>
      </c>
      <c r="AA1751" s="95">
        <v>4.41</v>
      </c>
      <c r="AB1751" s="95">
        <v>-0.83</v>
      </c>
      <c r="AC1751" s="74" t="s">
        <v>1111</v>
      </c>
      <c r="AD1751" s="95">
        <v>4130842386</v>
      </c>
    </row>
    <row r="1752" spans="1:30" x14ac:dyDescent="0.2">
      <c r="A1752" s="74" t="s">
        <v>2860</v>
      </c>
      <c r="B1752" s="95">
        <v>7.78</v>
      </c>
      <c r="C1752" s="95">
        <v>35.22</v>
      </c>
      <c r="D1752" s="95">
        <v>36.29</v>
      </c>
      <c r="E1752" s="95">
        <v>1.28</v>
      </c>
      <c r="F1752" s="95">
        <v>1.02</v>
      </c>
      <c r="G1752" s="95">
        <v>1.88</v>
      </c>
      <c r="H1752" s="95">
        <v>0.61</v>
      </c>
      <c r="I1752" s="95">
        <v>3.55</v>
      </c>
      <c r="J1752" s="95">
        <v>210.43</v>
      </c>
      <c r="K1752" s="95">
        <v>110.34</v>
      </c>
      <c r="L1752" s="95">
        <v>-100.09</v>
      </c>
      <c r="M1752" s="95">
        <v>-0.61</v>
      </c>
      <c r="N1752" s="95">
        <v>1.29</v>
      </c>
      <c r="O1752" s="95">
        <v>1.73</v>
      </c>
      <c r="P1752" s="95">
        <v>-3.78</v>
      </c>
      <c r="Q1752" s="95">
        <v>5.07</v>
      </c>
      <c r="R1752" s="95">
        <v>3.52</v>
      </c>
      <c r="S1752" s="95">
        <v>2.8</v>
      </c>
      <c r="T1752" s="95">
        <v>-2.35</v>
      </c>
      <c r="U1752" s="95">
        <v>0.8</v>
      </c>
      <c r="V1752" s="95">
        <v>0.2</v>
      </c>
      <c r="W1752" s="95">
        <v>0.79</v>
      </c>
      <c r="X1752" s="95">
        <v>-7.35</v>
      </c>
      <c r="Y1752" s="95">
        <v>0.06</v>
      </c>
      <c r="Z1752" s="74" t="s">
        <v>1111</v>
      </c>
      <c r="AA1752" s="95">
        <v>6.09</v>
      </c>
      <c r="AB1752" s="95">
        <v>0.21</v>
      </c>
      <c r="AC1752" s="74" t="s">
        <v>1111</v>
      </c>
      <c r="AD1752" s="95">
        <v>340477696</v>
      </c>
    </row>
    <row r="1753" spans="1:30" x14ac:dyDescent="0.2">
      <c r="A1753" s="74" t="s">
        <v>2861</v>
      </c>
      <c r="B1753" s="95">
        <v>25.75</v>
      </c>
      <c r="C1753" s="95">
        <v>3.57</v>
      </c>
      <c r="D1753" s="95">
        <v>11.69</v>
      </c>
      <c r="E1753" s="95">
        <v>1.08</v>
      </c>
      <c r="F1753" s="95">
        <v>0.15</v>
      </c>
      <c r="G1753" s="95">
        <v>0</v>
      </c>
      <c r="H1753" s="95">
        <v>37.840000000000003</v>
      </c>
      <c r="I1753" s="95">
        <v>30.25</v>
      </c>
      <c r="J1753" s="95">
        <v>9.34</v>
      </c>
      <c r="K1753" s="95">
        <v>-7.18</v>
      </c>
      <c r="L1753" s="95">
        <v>-16.52</v>
      </c>
      <c r="M1753" s="95">
        <v>-1.91</v>
      </c>
      <c r="N1753" s="95">
        <v>3.54</v>
      </c>
      <c r="O1753" s="95"/>
      <c r="P1753" s="95">
        <v>-0.15</v>
      </c>
      <c r="Q1753" s="95"/>
      <c r="R1753" s="95">
        <v>9.24</v>
      </c>
      <c r="S1753" s="95">
        <v>1.29</v>
      </c>
      <c r="T1753" s="95">
        <v>9.27</v>
      </c>
      <c r="U1753" s="95">
        <v>0.14000000000000001</v>
      </c>
      <c r="V1753" s="95">
        <v>0.86</v>
      </c>
      <c r="W1753" s="95">
        <v>0.04</v>
      </c>
      <c r="X1753" s="95">
        <v>15.66</v>
      </c>
      <c r="Y1753" s="95">
        <v>15.73</v>
      </c>
      <c r="Z1753" s="74" t="s">
        <v>1111</v>
      </c>
      <c r="AA1753" s="95">
        <v>23.85</v>
      </c>
      <c r="AB1753" s="95">
        <v>2.2000000000000002</v>
      </c>
      <c r="AC1753" s="74" t="s">
        <v>1111</v>
      </c>
      <c r="AD1753" s="95">
        <v>2414059925</v>
      </c>
    </row>
    <row r="1754" spans="1:30" x14ac:dyDescent="0.2">
      <c r="A1754" s="74" t="s">
        <v>2862</v>
      </c>
      <c r="B1754" s="95">
        <v>11.75</v>
      </c>
      <c r="C1754" s="95"/>
      <c r="D1754" s="95">
        <v>51.35</v>
      </c>
      <c r="E1754" s="95">
        <v>1.29</v>
      </c>
      <c r="F1754" s="95">
        <v>0.27</v>
      </c>
      <c r="G1754" s="95">
        <v>0</v>
      </c>
      <c r="H1754" s="95">
        <v>19.55</v>
      </c>
      <c r="I1754" s="95">
        <v>12.67</v>
      </c>
      <c r="J1754" s="95">
        <v>33.28</v>
      </c>
      <c r="K1754" s="95">
        <v>1.6</v>
      </c>
      <c r="L1754" s="95">
        <v>-31.68</v>
      </c>
      <c r="M1754" s="95">
        <v>-1.23</v>
      </c>
      <c r="N1754" s="95">
        <v>6.51</v>
      </c>
      <c r="O1754" s="95"/>
      <c r="P1754" s="95">
        <v>-0.27</v>
      </c>
      <c r="Q1754" s="95"/>
      <c r="R1754" s="95">
        <v>2.5099999999999998</v>
      </c>
      <c r="S1754" s="95">
        <v>0.53</v>
      </c>
      <c r="T1754" s="95">
        <v>2.59</v>
      </c>
      <c r="U1754" s="95">
        <v>0.21</v>
      </c>
      <c r="V1754" s="95">
        <v>0.79</v>
      </c>
      <c r="W1754" s="95">
        <v>0.04</v>
      </c>
      <c r="X1754" s="95"/>
      <c r="Y1754" s="95"/>
      <c r="Z1754" s="74" t="s">
        <v>1111</v>
      </c>
      <c r="AA1754" s="95">
        <v>9</v>
      </c>
      <c r="AB1754" s="95">
        <v>0.23</v>
      </c>
      <c r="AC1754" s="74" t="s">
        <v>1111</v>
      </c>
      <c r="AD1754" s="95">
        <v>79897958</v>
      </c>
    </row>
    <row r="1755" spans="1:30" x14ac:dyDescent="0.2">
      <c r="A1755" s="74" t="s">
        <v>2863</v>
      </c>
      <c r="B1755" s="95">
        <v>60.99</v>
      </c>
      <c r="C1755" s="95">
        <v>0.85</v>
      </c>
      <c r="D1755" s="95">
        <v>14.49</v>
      </c>
      <c r="E1755" s="95">
        <v>1</v>
      </c>
      <c r="F1755" s="95">
        <v>0.14000000000000001</v>
      </c>
      <c r="G1755" s="95">
        <v>19.95</v>
      </c>
      <c r="H1755" s="95">
        <v>14.32</v>
      </c>
      <c r="I1755" s="95">
        <v>13.03</v>
      </c>
      <c r="J1755" s="95">
        <v>13.18</v>
      </c>
      <c r="K1755" s="95">
        <v>13.04</v>
      </c>
      <c r="L1755" s="95">
        <v>-0.14000000000000001</v>
      </c>
      <c r="M1755" s="95">
        <v>-0.01</v>
      </c>
      <c r="N1755" s="95">
        <v>1.89</v>
      </c>
      <c r="O1755" s="95"/>
      <c r="P1755" s="95">
        <v>-0.14000000000000001</v>
      </c>
      <c r="Q1755" s="95"/>
      <c r="R1755" s="95">
        <v>6.89</v>
      </c>
      <c r="S1755" s="95">
        <v>0.94</v>
      </c>
      <c r="T1755" s="95">
        <v>6.18</v>
      </c>
      <c r="U1755" s="95">
        <v>0.14000000000000001</v>
      </c>
      <c r="V1755" s="95">
        <v>0.86</v>
      </c>
      <c r="W1755" s="95">
        <v>7.0000000000000007E-2</v>
      </c>
      <c r="X1755" s="95">
        <v>0.26</v>
      </c>
      <c r="Y1755" s="95">
        <v>-8.5500000000000007</v>
      </c>
      <c r="Z1755" s="74" t="s">
        <v>1111</v>
      </c>
      <c r="AA1755" s="95">
        <v>61.07</v>
      </c>
      <c r="AB1755" s="95">
        <v>4.21</v>
      </c>
      <c r="AC1755" s="74" t="s">
        <v>1111</v>
      </c>
      <c r="AD1755" s="95">
        <v>1487943876.78</v>
      </c>
    </row>
    <row r="1756" spans="1:30" x14ac:dyDescent="0.2">
      <c r="A1756" s="74" t="s">
        <v>2864</v>
      </c>
      <c r="B1756" s="95">
        <v>7.28</v>
      </c>
      <c r="C1756" s="95"/>
      <c r="D1756" s="95">
        <v>3.47</v>
      </c>
      <c r="E1756" s="95">
        <v>0.56999999999999995</v>
      </c>
      <c r="F1756" s="95">
        <v>0.42</v>
      </c>
      <c r="G1756" s="95">
        <v>41.41</v>
      </c>
      <c r="H1756" s="95">
        <v>13.29</v>
      </c>
      <c r="I1756" s="95">
        <v>11.89</v>
      </c>
      <c r="J1756" s="95">
        <v>3.11</v>
      </c>
      <c r="K1756" s="95">
        <v>-0.36</v>
      </c>
      <c r="L1756" s="95">
        <v>-3.47</v>
      </c>
      <c r="M1756" s="95">
        <v>-0.63</v>
      </c>
      <c r="N1756" s="95">
        <v>0.41</v>
      </c>
      <c r="O1756" s="95">
        <v>0.99</v>
      </c>
      <c r="P1756" s="95">
        <v>-1.3</v>
      </c>
      <c r="Q1756" s="95">
        <v>2.64</v>
      </c>
      <c r="R1756" s="95">
        <v>16.3</v>
      </c>
      <c r="S1756" s="95">
        <v>12.01</v>
      </c>
      <c r="T1756" s="95">
        <v>18.13</v>
      </c>
      <c r="U1756" s="95">
        <v>0.74</v>
      </c>
      <c r="V1756" s="95">
        <v>0.26</v>
      </c>
      <c r="W1756" s="95">
        <v>1.01</v>
      </c>
      <c r="X1756" s="95">
        <v>6.03</v>
      </c>
      <c r="Y1756" s="95"/>
      <c r="Z1756" s="74" t="s">
        <v>1111</v>
      </c>
      <c r="AA1756" s="95">
        <v>13.23</v>
      </c>
      <c r="AB1756" s="95">
        <v>2.16</v>
      </c>
      <c r="AC1756" s="74" t="s">
        <v>1111</v>
      </c>
      <c r="AD1756" s="95">
        <v>24460842</v>
      </c>
    </row>
    <row r="1757" spans="1:30" x14ac:dyDescent="0.2">
      <c r="A1757" s="74" t="s">
        <v>2865</v>
      </c>
      <c r="B1757" s="95">
        <v>25.18</v>
      </c>
      <c r="C1757" s="95">
        <v>3.34</v>
      </c>
      <c r="D1757" s="95">
        <v>11.5</v>
      </c>
      <c r="E1757" s="95">
        <v>1.1599999999999999</v>
      </c>
      <c r="F1757" s="95">
        <v>0.1</v>
      </c>
      <c r="G1757" s="95">
        <v>0</v>
      </c>
      <c r="H1757" s="95">
        <v>38.909999999999997</v>
      </c>
      <c r="I1757" s="95">
        <v>23.28</v>
      </c>
      <c r="J1757" s="95">
        <v>6.88</v>
      </c>
      <c r="K1757" s="95">
        <v>2.8</v>
      </c>
      <c r="L1757" s="95">
        <v>-4.08</v>
      </c>
      <c r="M1757" s="95">
        <v>-0.69</v>
      </c>
      <c r="N1757" s="95">
        <v>2.68</v>
      </c>
      <c r="O1757" s="95"/>
      <c r="P1757" s="95">
        <v>-0.1</v>
      </c>
      <c r="Q1757" s="95"/>
      <c r="R1757" s="95">
        <v>10.050000000000001</v>
      </c>
      <c r="S1757" s="95">
        <v>0.83</v>
      </c>
      <c r="T1757" s="95">
        <v>6.97</v>
      </c>
      <c r="U1757" s="95">
        <v>0.08</v>
      </c>
      <c r="V1757" s="95">
        <v>0.92</v>
      </c>
      <c r="W1757" s="95">
        <v>0.04</v>
      </c>
      <c r="X1757" s="95">
        <v>4.5999999999999996</v>
      </c>
      <c r="Y1757" s="95">
        <v>-5.58</v>
      </c>
      <c r="Z1757" s="74" t="s">
        <v>1111</v>
      </c>
      <c r="AA1757" s="95">
        <v>21.78</v>
      </c>
      <c r="AB1757" s="95">
        <v>2.19</v>
      </c>
      <c r="AC1757" s="74" t="s">
        <v>1111</v>
      </c>
      <c r="AD1757" s="95">
        <v>772426716</v>
      </c>
    </row>
    <row r="1758" spans="1:30" x14ac:dyDescent="0.2">
      <c r="A1758" s="74" t="s">
        <v>2866</v>
      </c>
      <c r="B1758" s="95">
        <v>50.1</v>
      </c>
      <c r="C1758" s="95">
        <v>1.1599999999999999</v>
      </c>
      <c r="D1758" s="95">
        <v>30.94</v>
      </c>
      <c r="E1758" s="95">
        <v>4.12</v>
      </c>
      <c r="F1758" s="95">
        <v>0.56999999999999995</v>
      </c>
      <c r="G1758" s="95">
        <v>0</v>
      </c>
      <c r="H1758" s="95">
        <v>53.68</v>
      </c>
      <c r="I1758" s="95">
        <v>44.72</v>
      </c>
      <c r="J1758" s="95">
        <v>25.78</v>
      </c>
      <c r="K1758" s="95">
        <v>3.99</v>
      </c>
      <c r="L1758" s="95">
        <v>-21.78</v>
      </c>
      <c r="M1758" s="95">
        <v>-3.48</v>
      </c>
      <c r="N1758" s="95">
        <v>13.84</v>
      </c>
      <c r="O1758" s="95"/>
      <c r="P1758" s="95">
        <v>-0.56999999999999995</v>
      </c>
      <c r="Q1758" s="95"/>
      <c r="R1758" s="95">
        <v>13.31</v>
      </c>
      <c r="S1758" s="95">
        <v>1.84</v>
      </c>
      <c r="T1758" s="95">
        <v>9.6999999999999993</v>
      </c>
      <c r="U1758" s="95">
        <v>0.14000000000000001</v>
      </c>
      <c r="V1758" s="95">
        <v>0.86</v>
      </c>
      <c r="W1758" s="95">
        <v>0.04</v>
      </c>
      <c r="X1758" s="95">
        <v>11.31</v>
      </c>
      <c r="Y1758" s="95">
        <v>15.02</v>
      </c>
      <c r="Z1758" s="74" t="s">
        <v>1111</v>
      </c>
      <c r="AA1758" s="95">
        <v>12.17</v>
      </c>
      <c r="AB1758" s="95">
        <v>1.62</v>
      </c>
      <c r="AC1758" s="74" t="s">
        <v>1111</v>
      </c>
      <c r="AD1758" s="95">
        <v>7137907320</v>
      </c>
    </row>
    <row r="1759" spans="1:30" x14ac:dyDescent="0.2">
      <c r="A1759" s="74" t="s">
        <v>2867</v>
      </c>
      <c r="B1759" s="95">
        <v>226.67</v>
      </c>
      <c r="C1759" s="95"/>
      <c r="D1759" s="95">
        <v>41.9</v>
      </c>
      <c r="E1759" s="95">
        <v>5.88</v>
      </c>
      <c r="F1759" s="95">
        <v>2.78</v>
      </c>
      <c r="G1759" s="95">
        <v>81.06</v>
      </c>
      <c r="H1759" s="95">
        <v>14.86</v>
      </c>
      <c r="I1759" s="95">
        <v>12.72</v>
      </c>
      <c r="J1759" s="95">
        <v>35.869999999999997</v>
      </c>
      <c r="K1759" s="95">
        <v>34.47</v>
      </c>
      <c r="L1759" s="95">
        <v>-1.4</v>
      </c>
      <c r="M1759" s="95">
        <v>-0.23</v>
      </c>
      <c r="N1759" s="95">
        <v>5.33</v>
      </c>
      <c r="O1759" s="95">
        <v>63.21</v>
      </c>
      <c r="P1759" s="95">
        <v>-4.0999999999999996</v>
      </c>
      <c r="Q1759" s="95">
        <v>1.1599999999999999</v>
      </c>
      <c r="R1759" s="95">
        <v>14.03</v>
      </c>
      <c r="S1759" s="95">
        <v>6.63</v>
      </c>
      <c r="T1759" s="95">
        <v>12.14</v>
      </c>
      <c r="U1759" s="95">
        <v>0.47</v>
      </c>
      <c r="V1759" s="95">
        <v>0.53</v>
      </c>
      <c r="W1759" s="95">
        <v>0.52</v>
      </c>
      <c r="X1759" s="95">
        <v>5.47</v>
      </c>
      <c r="Y1759" s="95">
        <v>-1.97</v>
      </c>
      <c r="Z1759" s="74" t="s">
        <v>1111</v>
      </c>
      <c r="AA1759" s="95">
        <v>38.549999999999997</v>
      </c>
      <c r="AB1759" s="95">
        <v>5.41</v>
      </c>
      <c r="AC1759" s="74" t="s">
        <v>1111</v>
      </c>
      <c r="AD1759" s="95">
        <v>13878868098</v>
      </c>
    </row>
    <row r="1760" spans="1:30" x14ac:dyDescent="0.2">
      <c r="A1760" s="74" t="s">
        <v>2868</v>
      </c>
      <c r="B1760" s="95">
        <v>16.649999999999999</v>
      </c>
      <c r="C1760" s="95">
        <v>2.64</v>
      </c>
      <c r="D1760" s="95">
        <v>12.81</v>
      </c>
      <c r="E1760" s="95">
        <v>0.96</v>
      </c>
      <c r="F1760" s="95">
        <v>0.11</v>
      </c>
      <c r="G1760" s="95">
        <v>0</v>
      </c>
      <c r="H1760" s="95">
        <v>28.52</v>
      </c>
      <c r="I1760" s="95">
        <v>20.7</v>
      </c>
      <c r="J1760" s="95">
        <v>9.3000000000000007</v>
      </c>
      <c r="K1760" s="95">
        <v>0.56999999999999995</v>
      </c>
      <c r="L1760" s="95">
        <v>-8.7200000000000006</v>
      </c>
      <c r="M1760" s="95">
        <v>-0.9</v>
      </c>
      <c r="N1760" s="95">
        <v>2.65</v>
      </c>
      <c r="O1760" s="95"/>
      <c r="P1760" s="95">
        <v>-0.11</v>
      </c>
      <c r="Q1760" s="95"/>
      <c r="R1760" s="95">
        <v>7.53</v>
      </c>
      <c r="S1760" s="95">
        <v>0.84</v>
      </c>
      <c r="T1760" s="95">
        <v>4.92</v>
      </c>
      <c r="U1760" s="95">
        <v>0.11</v>
      </c>
      <c r="V1760" s="95">
        <v>0.89</v>
      </c>
      <c r="W1760" s="95">
        <v>0.04</v>
      </c>
      <c r="X1760" s="95">
        <v>9.49</v>
      </c>
      <c r="Y1760" s="95">
        <v>-1.29</v>
      </c>
      <c r="Z1760" s="74" t="s">
        <v>1111</v>
      </c>
      <c r="AA1760" s="95">
        <v>17.27</v>
      </c>
      <c r="AB1760" s="95">
        <v>1.3</v>
      </c>
      <c r="AC1760" s="74" t="s">
        <v>1111</v>
      </c>
      <c r="AD1760" s="95">
        <v>155690820</v>
      </c>
    </row>
    <row r="1761" spans="1:30" x14ac:dyDescent="0.2">
      <c r="A1761" s="74" t="s">
        <v>2869</v>
      </c>
      <c r="B1761" s="95">
        <v>26.21</v>
      </c>
      <c r="C1761" s="95">
        <v>1.37</v>
      </c>
      <c r="D1761" s="95">
        <v>10.94</v>
      </c>
      <c r="E1761" s="95">
        <v>1.54</v>
      </c>
      <c r="F1761" s="95">
        <v>0.15</v>
      </c>
      <c r="G1761" s="95">
        <v>0</v>
      </c>
      <c r="H1761" s="95">
        <v>49.33</v>
      </c>
      <c r="I1761" s="95">
        <v>35.01</v>
      </c>
      <c r="J1761" s="95">
        <v>7.76</v>
      </c>
      <c r="K1761" s="95">
        <v>-3.28</v>
      </c>
      <c r="L1761" s="95">
        <v>-11.04</v>
      </c>
      <c r="M1761" s="95">
        <v>-2.19</v>
      </c>
      <c r="N1761" s="95">
        <v>3.83</v>
      </c>
      <c r="O1761" s="95"/>
      <c r="P1761" s="95">
        <v>-0.15</v>
      </c>
      <c r="Q1761" s="95"/>
      <c r="R1761" s="95">
        <v>14.08</v>
      </c>
      <c r="S1761" s="95">
        <v>1.4</v>
      </c>
      <c r="T1761" s="95">
        <v>13.96</v>
      </c>
      <c r="U1761" s="95">
        <v>0.1</v>
      </c>
      <c r="V1761" s="95">
        <v>0.9</v>
      </c>
      <c r="W1761" s="95">
        <v>0.04</v>
      </c>
      <c r="X1761" s="95">
        <v>26.2</v>
      </c>
      <c r="Y1761" s="95">
        <v>44.53</v>
      </c>
      <c r="Z1761" s="74" t="s">
        <v>1111</v>
      </c>
      <c r="AA1761" s="95">
        <v>17.010000000000002</v>
      </c>
      <c r="AB1761" s="95">
        <v>2.4</v>
      </c>
      <c r="AC1761" s="74" t="s">
        <v>1111</v>
      </c>
      <c r="AD1761" s="95">
        <v>1181308289</v>
      </c>
    </row>
    <row r="1762" spans="1:30" x14ac:dyDescent="0.2">
      <c r="A1762" s="74" t="s">
        <v>2870</v>
      </c>
      <c r="B1762" s="95">
        <v>19.79</v>
      </c>
      <c r="C1762" s="95">
        <v>3.23</v>
      </c>
      <c r="D1762" s="95">
        <v>8.6300000000000008</v>
      </c>
      <c r="E1762" s="95">
        <v>0.97</v>
      </c>
      <c r="F1762" s="95">
        <v>0.08</v>
      </c>
      <c r="G1762" s="95">
        <v>0</v>
      </c>
      <c r="H1762" s="95">
        <v>26.47</v>
      </c>
      <c r="I1762" s="95">
        <v>19.05</v>
      </c>
      <c r="J1762" s="95">
        <v>6.21</v>
      </c>
      <c r="K1762" s="95">
        <v>-12.59</v>
      </c>
      <c r="L1762" s="95">
        <v>-18.809999999999999</v>
      </c>
      <c r="M1762" s="95">
        <v>-2.93</v>
      </c>
      <c r="N1762" s="95">
        <v>1.64</v>
      </c>
      <c r="O1762" s="95"/>
      <c r="P1762" s="95">
        <v>-0.08</v>
      </c>
      <c r="Q1762" s="95"/>
      <c r="R1762" s="95">
        <v>11.22</v>
      </c>
      <c r="S1762" s="95">
        <v>0.87</v>
      </c>
      <c r="T1762" s="95">
        <v>12.06</v>
      </c>
      <c r="U1762" s="95">
        <v>0.08</v>
      </c>
      <c r="V1762" s="95">
        <v>0.92</v>
      </c>
      <c r="W1762" s="95">
        <v>0.05</v>
      </c>
      <c r="X1762" s="95">
        <v>13.86</v>
      </c>
      <c r="Y1762" s="95">
        <v>7.55</v>
      </c>
      <c r="Z1762" s="74" t="s">
        <v>1111</v>
      </c>
      <c r="AA1762" s="95">
        <v>20.45</v>
      </c>
      <c r="AB1762" s="95">
        <v>2.29</v>
      </c>
      <c r="AC1762" s="74" t="s">
        <v>1111</v>
      </c>
      <c r="AD1762" s="95">
        <v>212057766</v>
      </c>
    </row>
    <row r="1763" spans="1:30" x14ac:dyDescent="0.2">
      <c r="A1763" s="74" t="s">
        <v>2871</v>
      </c>
      <c r="B1763" s="95">
        <v>14.37</v>
      </c>
      <c r="C1763" s="95"/>
      <c r="D1763" s="95">
        <v>-6.21</v>
      </c>
      <c r="E1763" s="95">
        <v>4.09</v>
      </c>
      <c r="F1763" s="95">
        <v>1.57</v>
      </c>
      <c r="G1763" s="95">
        <v>95.64</v>
      </c>
      <c r="H1763" s="95">
        <v>-75.180000000000007</v>
      </c>
      <c r="I1763" s="95">
        <v>-75.62</v>
      </c>
      <c r="J1763" s="95">
        <v>-6.24</v>
      </c>
      <c r="K1763" s="95">
        <v>-3.96</v>
      </c>
      <c r="L1763" s="95">
        <v>2.2799999999999998</v>
      </c>
      <c r="M1763" s="95">
        <v>-1.49</v>
      </c>
      <c r="N1763" s="95">
        <v>4.6900000000000004</v>
      </c>
      <c r="O1763" s="95">
        <v>3.66</v>
      </c>
      <c r="P1763" s="95">
        <v>-4.8099999999999996</v>
      </c>
      <c r="Q1763" s="95">
        <v>2.74</v>
      </c>
      <c r="R1763" s="95">
        <v>-65.86</v>
      </c>
      <c r="S1763" s="95">
        <v>-25.23</v>
      </c>
      <c r="T1763" s="95">
        <v>-65.599999999999994</v>
      </c>
      <c r="U1763" s="95">
        <v>0.38</v>
      </c>
      <c r="V1763" s="95">
        <v>0.62</v>
      </c>
      <c r="W1763" s="95">
        <v>0.33</v>
      </c>
      <c r="X1763" s="95">
        <v>-0.5</v>
      </c>
      <c r="Y1763" s="95"/>
      <c r="Z1763" s="74" t="s">
        <v>1111</v>
      </c>
      <c r="AA1763" s="95">
        <v>3.51</v>
      </c>
      <c r="AB1763" s="95">
        <v>-2.31</v>
      </c>
      <c r="AC1763" s="74" t="s">
        <v>1111</v>
      </c>
      <c r="AD1763" s="95">
        <v>1332241263</v>
      </c>
    </row>
    <row r="1764" spans="1:30" x14ac:dyDescent="0.2">
      <c r="A1764" s="74" t="s">
        <v>2872</v>
      </c>
      <c r="B1764" s="95">
        <v>3.09</v>
      </c>
      <c r="C1764" s="95"/>
      <c r="D1764" s="95">
        <v>-1.44</v>
      </c>
      <c r="E1764" s="95">
        <v>0.48</v>
      </c>
      <c r="F1764" s="95">
        <v>0.42</v>
      </c>
      <c r="G1764" s="95">
        <v>147.94</v>
      </c>
      <c r="H1764" s="95">
        <v>426.39</v>
      </c>
      <c r="I1764" s="95">
        <v>472.62</v>
      </c>
      <c r="J1764" s="95">
        <v>-1.59</v>
      </c>
      <c r="K1764" s="95">
        <v>-0.67</v>
      </c>
      <c r="L1764" s="95">
        <v>0.93</v>
      </c>
      <c r="M1764" s="95">
        <v>-0.28000000000000003</v>
      </c>
      <c r="N1764" s="95"/>
      <c r="O1764" s="95"/>
      <c r="P1764" s="95">
        <v>-0.42</v>
      </c>
      <c r="Q1764" s="95"/>
      <c r="R1764" s="95">
        <v>-33.14</v>
      </c>
      <c r="S1764" s="95">
        <v>-29.24</v>
      </c>
      <c r="T1764" s="95">
        <v>-29.9</v>
      </c>
      <c r="U1764" s="95">
        <v>0.88</v>
      </c>
      <c r="V1764" s="95">
        <v>0.12</v>
      </c>
      <c r="W1764" s="95">
        <v>-0.06</v>
      </c>
      <c r="X1764" s="95"/>
      <c r="Y1764" s="95"/>
      <c r="Z1764" s="74" t="s">
        <v>1111</v>
      </c>
      <c r="AA1764" s="95">
        <v>6.49</v>
      </c>
      <c r="AB1764" s="95">
        <v>-2.15</v>
      </c>
      <c r="AC1764" s="74" t="s">
        <v>1111</v>
      </c>
      <c r="AD1764" s="95">
        <v>17926635</v>
      </c>
    </row>
    <row r="1765" spans="1:30" x14ac:dyDescent="0.2">
      <c r="A1765" s="74" t="s">
        <v>2873</v>
      </c>
      <c r="B1765" s="95">
        <v>22.75</v>
      </c>
      <c r="C1765" s="95">
        <v>8.85</v>
      </c>
      <c r="D1765" s="95">
        <v>-10.5</v>
      </c>
      <c r="E1765" s="95">
        <v>3.48</v>
      </c>
      <c r="F1765" s="95">
        <v>3.07</v>
      </c>
      <c r="G1765" s="95">
        <v>147.94</v>
      </c>
      <c r="H1765" s="95">
        <v>426.39</v>
      </c>
      <c r="I1765" s="95">
        <v>472.62</v>
      </c>
      <c r="J1765" s="95">
        <v>-11.64</v>
      </c>
      <c r="K1765" s="95">
        <v>-0.67</v>
      </c>
      <c r="L1765" s="95">
        <v>0.93</v>
      </c>
      <c r="M1765" s="95">
        <v>-0.28000000000000003</v>
      </c>
      <c r="N1765" s="95"/>
      <c r="O1765" s="95"/>
      <c r="P1765" s="95">
        <v>-3.07</v>
      </c>
      <c r="Q1765" s="95"/>
      <c r="R1765" s="95">
        <v>-33.14</v>
      </c>
      <c r="S1765" s="95">
        <v>-29.24</v>
      </c>
      <c r="T1765" s="95">
        <v>-29.9</v>
      </c>
      <c r="U1765" s="95">
        <v>0.88</v>
      </c>
      <c r="V1765" s="95">
        <v>0.12</v>
      </c>
      <c r="W1765" s="95">
        <v>-0.06</v>
      </c>
      <c r="X1765" s="95"/>
      <c r="Y1765" s="95"/>
      <c r="Z1765" s="74" t="s">
        <v>1111</v>
      </c>
      <c r="AA1765" s="95">
        <v>6.49</v>
      </c>
      <c r="AB1765" s="95">
        <v>-2.15</v>
      </c>
      <c r="AC1765" s="74" t="s">
        <v>1111</v>
      </c>
      <c r="AD1765" s="95">
        <v>17926635</v>
      </c>
    </row>
    <row r="1766" spans="1:30" x14ac:dyDescent="0.2">
      <c r="A1766" s="74" t="s">
        <v>2874</v>
      </c>
      <c r="B1766" s="95">
        <v>9.9700000000000006</v>
      </c>
      <c r="C1766" s="95"/>
      <c r="D1766" s="95">
        <v>-97.83</v>
      </c>
      <c r="E1766" s="95">
        <v>60.42</v>
      </c>
      <c r="F1766" s="95">
        <v>1.24</v>
      </c>
      <c r="G1766" s="95"/>
      <c r="H1766" s="95"/>
      <c r="I1766" s="95"/>
      <c r="J1766" s="95">
        <v>-97.83</v>
      </c>
      <c r="K1766" s="95">
        <v>-97.64</v>
      </c>
      <c r="L1766" s="95">
        <v>0.19</v>
      </c>
      <c r="M1766" s="95">
        <v>-0.12</v>
      </c>
      <c r="N1766" s="95"/>
      <c r="O1766" s="95">
        <v>-520.85</v>
      </c>
      <c r="P1766" s="95">
        <v>-1.24</v>
      </c>
      <c r="Q1766" s="95">
        <v>0.57999999999999996</v>
      </c>
      <c r="R1766" s="95">
        <v>-61.76</v>
      </c>
      <c r="S1766" s="95">
        <v>-1.26</v>
      </c>
      <c r="T1766" s="95">
        <v>-61.76</v>
      </c>
      <c r="U1766" s="95">
        <v>0.02</v>
      </c>
      <c r="V1766" s="95">
        <v>0.1</v>
      </c>
      <c r="W1766" s="95">
        <v>0</v>
      </c>
      <c r="X1766" s="95"/>
      <c r="Y1766" s="95"/>
      <c r="Z1766" s="74" t="s">
        <v>1111</v>
      </c>
      <c r="AA1766" s="95">
        <v>0.17</v>
      </c>
      <c r="AB1766" s="95">
        <v>-0.1</v>
      </c>
      <c r="AC1766" s="74" t="s">
        <v>1111</v>
      </c>
      <c r="AD1766" s="95">
        <v>302091997</v>
      </c>
    </row>
    <row r="1767" spans="1:30" x14ac:dyDescent="0.2">
      <c r="A1767" s="74" t="s">
        <v>2875</v>
      </c>
      <c r="B1767" s="95">
        <v>28.68</v>
      </c>
      <c r="C1767" s="95">
        <v>3.63</v>
      </c>
      <c r="D1767" s="95">
        <v>13.66</v>
      </c>
      <c r="E1767" s="95">
        <v>1.36</v>
      </c>
      <c r="F1767" s="95">
        <v>0.14000000000000001</v>
      </c>
      <c r="G1767" s="95">
        <v>0</v>
      </c>
      <c r="H1767" s="95">
        <v>48.9</v>
      </c>
      <c r="I1767" s="95">
        <v>36.22</v>
      </c>
      <c r="J1767" s="95">
        <v>10.119999999999999</v>
      </c>
      <c r="K1767" s="95">
        <v>-18.239999999999998</v>
      </c>
      <c r="L1767" s="95">
        <v>-28.36</v>
      </c>
      <c r="M1767" s="95">
        <v>-3.82</v>
      </c>
      <c r="N1767" s="95">
        <v>4.95</v>
      </c>
      <c r="O1767" s="95"/>
      <c r="P1767" s="95">
        <v>-0.14000000000000001</v>
      </c>
      <c r="Q1767" s="95"/>
      <c r="R1767" s="95">
        <v>9.9700000000000006</v>
      </c>
      <c r="S1767" s="95">
        <v>1.06</v>
      </c>
      <c r="T1767" s="95">
        <v>10.18</v>
      </c>
      <c r="U1767" s="95">
        <v>0.11</v>
      </c>
      <c r="V1767" s="95">
        <v>0.89</v>
      </c>
      <c r="W1767" s="95">
        <v>0.03</v>
      </c>
      <c r="X1767" s="95">
        <v>2.11</v>
      </c>
      <c r="Y1767" s="95">
        <v>-2.77</v>
      </c>
      <c r="Z1767" s="74" t="s">
        <v>1111</v>
      </c>
      <c r="AA1767" s="95">
        <v>21.05</v>
      </c>
      <c r="AB1767" s="95">
        <v>2.1</v>
      </c>
      <c r="AC1767" s="74" t="s">
        <v>1111</v>
      </c>
      <c r="AD1767" s="95">
        <v>3694540392</v>
      </c>
    </row>
    <row r="1768" spans="1:30" x14ac:dyDescent="0.2">
      <c r="A1768" s="74" t="s">
        <v>2876</v>
      </c>
      <c r="B1768" s="95">
        <v>33.130000000000003</v>
      </c>
      <c r="C1768" s="95">
        <v>3.26</v>
      </c>
      <c r="D1768" s="95">
        <v>10.81</v>
      </c>
      <c r="E1768" s="95">
        <v>2.66</v>
      </c>
      <c r="F1768" s="95">
        <v>1.65</v>
      </c>
      <c r="G1768" s="95">
        <v>100</v>
      </c>
      <c r="H1768" s="95">
        <v>30.84</v>
      </c>
      <c r="I1768" s="95">
        <v>22.11</v>
      </c>
      <c r="J1768" s="95">
        <v>7.75</v>
      </c>
      <c r="K1768" s="95">
        <v>7.51</v>
      </c>
      <c r="L1768" s="95">
        <v>-0.24</v>
      </c>
      <c r="M1768" s="95">
        <v>-0.08</v>
      </c>
      <c r="N1768" s="95">
        <v>2.39</v>
      </c>
      <c r="O1768" s="95"/>
      <c r="P1768" s="95">
        <v>-1.65</v>
      </c>
      <c r="Q1768" s="95"/>
      <c r="R1768" s="95">
        <v>24.64</v>
      </c>
      <c r="S1768" s="95">
        <v>15.25</v>
      </c>
      <c r="T1768" s="95">
        <v>23.15</v>
      </c>
      <c r="U1768" s="95">
        <v>0.62</v>
      </c>
      <c r="V1768" s="95">
        <v>0.35</v>
      </c>
      <c r="W1768" s="95">
        <v>0.69</v>
      </c>
      <c r="X1768" s="95">
        <v>9.34</v>
      </c>
      <c r="Y1768" s="95">
        <v>14.87</v>
      </c>
      <c r="Z1768" s="74" t="s">
        <v>1111</v>
      </c>
      <c r="AA1768" s="95">
        <v>12.44</v>
      </c>
      <c r="AB1768" s="95">
        <v>3.07</v>
      </c>
      <c r="AC1768" s="74" t="s">
        <v>1111</v>
      </c>
      <c r="AD1768" s="95">
        <v>3208729951</v>
      </c>
    </row>
    <row r="1769" spans="1:30" x14ac:dyDescent="0.2">
      <c r="A1769" s="74" t="s">
        <v>2877</v>
      </c>
      <c r="B1769" s="95">
        <v>17.37</v>
      </c>
      <c r="C1769" s="95">
        <v>3.45</v>
      </c>
      <c r="D1769" s="95">
        <v>9.61</v>
      </c>
      <c r="E1769" s="95">
        <v>1.1399999999999999</v>
      </c>
      <c r="F1769" s="95">
        <v>0.11</v>
      </c>
      <c r="G1769" s="95">
        <v>0</v>
      </c>
      <c r="H1769" s="95">
        <v>41.89</v>
      </c>
      <c r="I1769" s="95">
        <v>29.46</v>
      </c>
      <c r="J1769" s="95">
        <v>6.76</v>
      </c>
      <c r="K1769" s="95">
        <v>-10.48</v>
      </c>
      <c r="L1769" s="95">
        <v>-17.239999999999998</v>
      </c>
      <c r="M1769" s="95">
        <v>-2.91</v>
      </c>
      <c r="N1769" s="95">
        <v>2.83</v>
      </c>
      <c r="O1769" s="95"/>
      <c r="P1769" s="95">
        <v>-0.11</v>
      </c>
      <c r="Q1769" s="95"/>
      <c r="R1769" s="95">
        <v>11.87</v>
      </c>
      <c r="S1769" s="95">
        <v>1.1000000000000001</v>
      </c>
      <c r="T1769" s="95">
        <v>10.32</v>
      </c>
      <c r="U1769" s="95">
        <v>0.09</v>
      </c>
      <c r="V1769" s="95">
        <v>0.91</v>
      </c>
      <c r="W1769" s="95">
        <v>0.04</v>
      </c>
      <c r="X1769" s="95">
        <v>22.01</v>
      </c>
      <c r="Y1769" s="95">
        <v>60.36</v>
      </c>
      <c r="Z1769" s="74" t="s">
        <v>1111</v>
      </c>
      <c r="AA1769" s="95">
        <v>15.23</v>
      </c>
      <c r="AB1769" s="95">
        <v>1.81</v>
      </c>
      <c r="AC1769" s="74" t="s">
        <v>1111</v>
      </c>
      <c r="AD1769" s="95">
        <v>9392830974</v>
      </c>
    </row>
    <row r="1770" spans="1:30" x14ac:dyDescent="0.2">
      <c r="A1770" s="74" t="s">
        <v>2878</v>
      </c>
      <c r="B1770" s="95">
        <v>15.4</v>
      </c>
      <c r="C1770" s="95"/>
      <c r="D1770" s="95">
        <v>-6.15</v>
      </c>
      <c r="E1770" s="95">
        <v>7.05</v>
      </c>
      <c r="F1770" s="95">
        <v>3.07</v>
      </c>
      <c r="G1770" s="95">
        <v>100</v>
      </c>
      <c r="H1770" s="95">
        <v>-10634.07</v>
      </c>
      <c r="I1770" s="95">
        <v>-10844.22</v>
      </c>
      <c r="J1770" s="95">
        <v>-6.27</v>
      </c>
      <c r="K1770" s="95">
        <v>-5.16</v>
      </c>
      <c r="L1770" s="95">
        <v>1.1100000000000001</v>
      </c>
      <c r="M1770" s="95">
        <v>-1.25</v>
      </c>
      <c r="N1770" s="95">
        <v>666.52</v>
      </c>
      <c r="O1770" s="95">
        <v>5.46</v>
      </c>
      <c r="P1770" s="95">
        <v>-9.1999999999999993</v>
      </c>
      <c r="Q1770" s="95">
        <v>6.42</v>
      </c>
      <c r="R1770" s="95">
        <v>-114.76</v>
      </c>
      <c r="S1770" s="95">
        <v>-49.95</v>
      </c>
      <c r="T1770" s="95">
        <v>-90.32</v>
      </c>
      <c r="U1770" s="95">
        <v>0.44</v>
      </c>
      <c r="V1770" s="95">
        <v>0.56000000000000005</v>
      </c>
      <c r="W1770" s="95">
        <v>0</v>
      </c>
      <c r="X1770" s="95"/>
      <c r="Y1770" s="95"/>
      <c r="Z1770" s="74" t="s">
        <v>1111</v>
      </c>
      <c r="AA1770" s="95">
        <v>2.1800000000000002</v>
      </c>
      <c r="AB1770" s="95">
        <v>-2.5099999999999998</v>
      </c>
      <c r="AC1770" s="74" t="s">
        <v>1111</v>
      </c>
      <c r="AD1770" s="95">
        <v>571210640</v>
      </c>
    </row>
    <row r="1771" spans="1:30" x14ac:dyDescent="0.2">
      <c r="A1771" s="74" t="s">
        <v>2879</v>
      </c>
      <c r="B1771" s="95">
        <v>3.15</v>
      </c>
      <c r="C1771" s="95"/>
      <c r="D1771" s="95">
        <v>-1.65</v>
      </c>
      <c r="E1771" s="95">
        <v>0.19</v>
      </c>
      <c r="F1771" s="95">
        <v>0.15</v>
      </c>
      <c r="G1771" s="95">
        <v>19.87</v>
      </c>
      <c r="H1771" s="95">
        <v>-16.21</v>
      </c>
      <c r="I1771" s="95">
        <v>-18.91</v>
      </c>
      <c r="J1771" s="95">
        <v>-1.93</v>
      </c>
      <c r="K1771" s="95">
        <v>1.17</v>
      </c>
      <c r="L1771" s="95">
        <v>3.09</v>
      </c>
      <c r="M1771" s="95">
        <v>-0.3</v>
      </c>
      <c r="N1771" s="95">
        <v>0.31</v>
      </c>
      <c r="O1771" s="95">
        <v>0.39</v>
      </c>
      <c r="P1771" s="95">
        <v>-0.32</v>
      </c>
      <c r="Q1771" s="95">
        <v>3.55</v>
      </c>
      <c r="R1771" s="95">
        <v>-11.49</v>
      </c>
      <c r="S1771" s="95">
        <v>-9.11</v>
      </c>
      <c r="T1771" s="95">
        <v>-11.49</v>
      </c>
      <c r="U1771" s="95">
        <v>0.79</v>
      </c>
      <c r="V1771" s="95">
        <v>0.21</v>
      </c>
      <c r="W1771" s="95">
        <v>0.48</v>
      </c>
      <c r="X1771" s="95">
        <v>-16.72</v>
      </c>
      <c r="Y1771" s="95"/>
      <c r="Z1771" s="74" t="s">
        <v>1111</v>
      </c>
      <c r="AA1771" s="95">
        <v>16.579999999999998</v>
      </c>
      <c r="AB1771" s="95">
        <v>-1.9</v>
      </c>
      <c r="AC1771" s="74" t="s">
        <v>1111</v>
      </c>
      <c r="AD1771" s="95">
        <v>119908845</v>
      </c>
    </row>
    <row r="1772" spans="1:30" x14ac:dyDescent="0.2">
      <c r="A1772" s="74" t="s">
        <v>2880</v>
      </c>
      <c r="B1772" s="95">
        <v>40.090000000000003</v>
      </c>
      <c r="C1772" s="95">
        <v>4.09</v>
      </c>
      <c r="D1772" s="95">
        <v>13.27</v>
      </c>
      <c r="E1772" s="95">
        <v>1.26</v>
      </c>
      <c r="F1772" s="95">
        <v>0.13</v>
      </c>
      <c r="G1772" s="95">
        <v>0</v>
      </c>
      <c r="H1772" s="95">
        <v>38.200000000000003</v>
      </c>
      <c r="I1772" s="95">
        <v>28.45</v>
      </c>
      <c r="J1772" s="95">
        <v>9.8800000000000008</v>
      </c>
      <c r="K1772" s="95">
        <v>-18.84</v>
      </c>
      <c r="L1772" s="95">
        <v>-28.73</v>
      </c>
      <c r="M1772" s="95">
        <v>-3.65</v>
      </c>
      <c r="N1772" s="95">
        <v>3.78</v>
      </c>
      <c r="O1772" s="95"/>
      <c r="P1772" s="95">
        <v>-0.13</v>
      </c>
      <c r="Q1772" s="95"/>
      <c r="R1772" s="95">
        <v>9.4700000000000006</v>
      </c>
      <c r="S1772" s="95">
        <v>0.97</v>
      </c>
      <c r="T1772" s="95">
        <v>6.59</v>
      </c>
      <c r="U1772" s="95">
        <v>0.1</v>
      </c>
      <c r="V1772" s="95">
        <v>0.9</v>
      </c>
      <c r="W1772" s="95">
        <v>0.03</v>
      </c>
      <c r="X1772" s="95">
        <v>10.99</v>
      </c>
      <c r="Y1772" s="95">
        <v>13.18</v>
      </c>
      <c r="Z1772" s="74" t="s">
        <v>1111</v>
      </c>
      <c r="AA1772" s="95">
        <v>31.91</v>
      </c>
      <c r="AB1772" s="95">
        <v>3.02</v>
      </c>
      <c r="AC1772" s="74" t="s">
        <v>1111</v>
      </c>
      <c r="AD1772" s="95">
        <v>2493630072</v>
      </c>
    </row>
    <row r="1773" spans="1:30" x14ac:dyDescent="0.2">
      <c r="A1773" s="74" t="s">
        <v>2881</v>
      </c>
      <c r="B1773" s="95">
        <v>439.45</v>
      </c>
      <c r="C1773" s="95"/>
      <c r="D1773" s="95">
        <v>30.66</v>
      </c>
      <c r="E1773" s="95">
        <v>-108.37</v>
      </c>
      <c r="F1773" s="95">
        <v>7.67</v>
      </c>
      <c r="G1773" s="95">
        <v>74.75</v>
      </c>
      <c r="H1773" s="95">
        <v>38.979999999999997</v>
      </c>
      <c r="I1773" s="95">
        <v>29.78</v>
      </c>
      <c r="J1773" s="95">
        <v>23.43</v>
      </c>
      <c r="K1773" s="95">
        <v>25.5</v>
      </c>
      <c r="L1773" s="95">
        <v>2.0699999999999998</v>
      </c>
      <c r="M1773" s="95"/>
      <c r="N1773" s="95">
        <v>9.1300000000000008</v>
      </c>
      <c r="O1773" s="95">
        <v>-1460.3</v>
      </c>
      <c r="P1773" s="95">
        <v>-11.82</v>
      </c>
      <c r="Q1773" s="95">
        <v>0.99</v>
      </c>
      <c r="R1773" s="95">
        <v>-353.41</v>
      </c>
      <c r="S1773" s="95">
        <v>25.01</v>
      </c>
      <c r="T1773" s="95">
        <v>37.64</v>
      </c>
      <c r="U1773" s="95">
        <v>-7.0000000000000007E-2</v>
      </c>
      <c r="V1773" s="95">
        <v>1.07</v>
      </c>
      <c r="W1773" s="95">
        <v>0.84</v>
      </c>
      <c r="X1773" s="95">
        <v>8.36</v>
      </c>
      <c r="Y1773" s="95">
        <v>29.07</v>
      </c>
      <c r="Z1773" s="74" t="s">
        <v>1111</v>
      </c>
      <c r="AA1773" s="95">
        <v>-4.0599999999999996</v>
      </c>
      <c r="AB1773" s="95">
        <v>14.33</v>
      </c>
      <c r="AC1773" s="74" t="s">
        <v>1111</v>
      </c>
      <c r="AD1773" s="95">
        <v>12022648880</v>
      </c>
    </row>
    <row r="1774" spans="1:30" x14ac:dyDescent="0.2">
      <c r="A1774" s="74" t="s">
        <v>2882</v>
      </c>
      <c r="B1774" s="95">
        <v>10.19</v>
      </c>
      <c r="C1774" s="95"/>
      <c r="D1774" s="95">
        <v>-3.2</v>
      </c>
      <c r="E1774" s="95">
        <v>1.34</v>
      </c>
      <c r="F1774" s="95">
        <v>1.29</v>
      </c>
      <c r="G1774" s="95"/>
      <c r="H1774" s="95"/>
      <c r="I1774" s="95"/>
      <c r="J1774" s="95">
        <v>-2.61</v>
      </c>
      <c r="K1774" s="95">
        <v>-2.59</v>
      </c>
      <c r="L1774" s="95">
        <v>0.01</v>
      </c>
      <c r="M1774" s="95">
        <v>-0.01</v>
      </c>
      <c r="N1774" s="95"/>
      <c r="O1774" s="95">
        <v>173.95</v>
      </c>
      <c r="P1774" s="95">
        <v>-1.3</v>
      </c>
      <c r="Q1774" s="95">
        <v>15.2</v>
      </c>
      <c r="R1774" s="95">
        <v>-41.95</v>
      </c>
      <c r="S1774" s="95">
        <v>-40.47</v>
      </c>
      <c r="T1774" s="95">
        <v>-51.41</v>
      </c>
      <c r="U1774" s="95">
        <v>0.96</v>
      </c>
      <c r="V1774" s="95">
        <v>0.04</v>
      </c>
      <c r="W1774" s="95">
        <v>0</v>
      </c>
      <c r="X1774" s="95"/>
      <c r="Y1774" s="95"/>
      <c r="Z1774" s="74" t="s">
        <v>1111</v>
      </c>
      <c r="AA1774" s="95">
        <v>7.6</v>
      </c>
      <c r="AB1774" s="95">
        <v>-3.19</v>
      </c>
      <c r="AC1774" s="74" t="s">
        <v>1111</v>
      </c>
      <c r="AD1774" s="95">
        <v>325990328</v>
      </c>
    </row>
    <row r="1775" spans="1:30" x14ac:dyDescent="0.2">
      <c r="A1775" s="74" t="s">
        <v>2883</v>
      </c>
      <c r="B1775" s="95">
        <v>11.11</v>
      </c>
      <c r="C1775" s="95"/>
      <c r="D1775" s="95">
        <v>-3.48</v>
      </c>
      <c r="E1775" s="95">
        <v>1.46</v>
      </c>
      <c r="F1775" s="95">
        <v>1.41</v>
      </c>
      <c r="G1775" s="95"/>
      <c r="H1775" s="95"/>
      <c r="I1775" s="95"/>
      <c r="J1775" s="95">
        <v>-2.84</v>
      </c>
      <c r="K1775" s="95">
        <v>-2.59</v>
      </c>
      <c r="L1775" s="95">
        <v>0.01</v>
      </c>
      <c r="M1775" s="95">
        <v>-0.01</v>
      </c>
      <c r="N1775" s="95"/>
      <c r="O1775" s="95">
        <v>189.66</v>
      </c>
      <c r="P1775" s="95">
        <v>-1.42</v>
      </c>
      <c r="Q1775" s="95">
        <v>15.2</v>
      </c>
      <c r="R1775" s="95">
        <v>-41.95</v>
      </c>
      <c r="S1775" s="95">
        <v>-40.47</v>
      </c>
      <c r="T1775" s="95">
        <v>-51.41</v>
      </c>
      <c r="U1775" s="95">
        <v>0.96</v>
      </c>
      <c r="V1775" s="95">
        <v>0.04</v>
      </c>
      <c r="W1775" s="95">
        <v>0</v>
      </c>
      <c r="X1775" s="95"/>
      <c r="Y1775" s="95"/>
      <c r="Z1775" s="74" t="s">
        <v>1111</v>
      </c>
      <c r="AA1775" s="95">
        <v>7.6</v>
      </c>
      <c r="AB1775" s="95">
        <v>-3.19</v>
      </c>
      <c r="AC1775" s="74" t="s">
        <v>1111</v>
      </c>
      <c r="AD1775" s="95">
        <v>325990328</v>
      </c>
    </row>
    <row r="1776" spans="1:30" x14ac:dyDescent="0.2">
      <c r="A1776" s="74" t="s">
        <v>2884</v>
      </c>
      <c r="B1776" s="95">
        <v>2.46</v>
      </c>
      <c r="C1776" s="95"/>
      <c r="D1776" s="95">
        <v>-0.77</v>
      </c>
      <c r="E1776" s="95">
        <v>0.32</v>
      </c>
      <c r="F1776" s="95">
        <v>0.31</v>
      </c>
      <c r="G1776" s="95"/>
      <c r="H1776" s="95"/>
      <c r="I1776" s="95"/>
      <c r="J1776" s="95">
        <v>-0.63</v>
      </c>
      <c r="K1776" s="95">
        <v>-2.59</v>
      </c>
      <c r="L1776" s="95">
        <v>0.01</v>
      </c>
      <c r="M1776" s="95">
        <v>-0.01</v>
      </c>
      <c r="N1776" s="95"/>
      <c r="O1776" s="95">
        <v>41.99</v>
      </c>
      <c r="P1776" s="95">
        <v>-0.31</v>
      </c>
      <c r="Q1776" s="95">
        <v>15.2</v>
      </c>
      <c r="R1776" s="95">
        <v>-41.95</v>
      </c>
      <c r="S1776" s="95">
        <v>-40.47</v>
      </c>
      <c r="T1776" s="95">
        <v>-51.41</v>
      </c>
      <c r="U1776" s="95">
        <v>0.96</v>
      </c>
      <c r="V1776" s="95">
        <v>0.04</v>
      </c>
      <c r="W1776" s="95">
        <v>0</v>
      </c>
      <c r="X1776" s="95"/>
      <c r="Y1776" s="95"/>
      <c r="Z1776" s="74" t="s">
        <v>1111</v>
      </c>
      <c r="AA1776" s="95">
        <v>7.6</v>
      </c>
      <c r="AB1776" s="95">
        <v>-3.19</v>
      </c>
      <c r="AC1776" s="74" t="s">
        <v>1111</v>
      </c>
      <c r="AD1776" s="95">
        <v>325990328</v>
      </c>
    </row>
    <row r="1777" spans="1:30" x14ac:dyDescent="0.2">
      <c r="A1777" s="74" t="s">
        <v>2885</v>
      </c>
      <c r="B1777" s="95">
        <v>4.16</v>
      </c>
      <c r="C1777" s="95">
        <v>3.61</v>
      </c>
      <c r="D1777" s="95">
        <v>3.22</v>
      </c>
      <c r="E1777" s="95">
        <v>0.81</v>
      </c>
      <c r="F1777" s="95">
        <v>0.5</v>
      </c>
      <c r="G1777" s="95">
        <v>79.73</v>
      </c>
      <c r="H1777" s="95">
        <v>23.57</v>
      </c>
      <c r="I1777" s="95">
        <v>28.18</v>
      </c>
      <c r="J1777" s="95">
        <v>3.86</v>
      </c>
      <c r="K1777" s="95">
        <v>-1.0900000000000001</v>
      </c>
      <c r="L1777" s="95">
        <v>-4.95</v>
      </c>
      <c r="M1777" s="95">
        <v>-1.04</v>
      </c>
      <c r="N1777" s="95">
        <v>0.91</v>
      </c>
      <c r="O1777" s="95">
        <v>0.91</v>
      </c>
      <c r="P1777" s="95">
        <v>-4.16</v>
      </c>
      <c r="Q1777" s="95">
        <v>2.68</v>
      </c>
      <c r="R1777" s="95">
        <v>25.17</v>
      </c>
      <c r="S1777" s="95">
        <v>15.53</v>
      </c>
      <c r="T1777" s="95">
        <v>16.260000000000002</v>
      </c>
      <c r="U1777" s="95">
        <v>0.62</v>
      </c>
      <c r="V1777" s="95">
        <v>0.38</v>
      </c>
      <c r="W1777" s="95">
        <v>0.55000000000000004</v>
      </c>
      <c r="X1777" s="95"/>
      <c r="Y1777" s="95"/>
      <c r="Z1777" s="74" t="s">
        <v>1111</v>
      </c>
      <c r="AA1777" s="95">
        <v>5.13</v>
      </c>
      <c r="AB1777" s="95">
        <v>1.29</v>
      </c>
      <c r="AC1777" s="74" t="s">
        <v>1111</v>
      </c>
      <c r="AD1777" s="95">
        <v>1178845640.96</v>
      </c>
    </row>
    <row r="1778" spans="1:30" x14ac:dyDescent="0.2">
      <c r="A1778" s="74" t="s">
        <v>2886</v>
      </c>
      <c r="B1778" s="95">
        <v>111.79</v>
      </c>
      <c r="C1778" s="95">
        <v>1.4</v>
      </c>
      <c r="D1778" s="95">
        <v>295.97000000000003</v>
      </c>
      <c r="E1778" s="95">
        <v>1.45</v>
      </c>
      <c r="F1778" s="95">
        <v>0.83</v>
      </c>
      <c r="G1778" s="95">
        <v>36.83</v>
      </c>
      <c r="H1778" s="95">
        <v>5.41</v>
      </c>
      <c r="I1778" s="95">
        <v>1.7</v>
      </c>
      <c r="J1778" s="95">
        <v>93.12</v>
      </c>
      <c r="K1778" s="95">
        <v>125.59</v>
      </c>
      <c r="L1778" s="95">
        <v>32.47</v>
      </c>
      <c r="M1778" s="95">
        <v>0.5</v>
      </c>
      <c r="N1778" s="95">
        <v>5.03</v>
      </c>
      <c r="O1778" s="95">
        <v>-26.02</v>
      </c>
      <c r="P1778" s="95">
        <v>-0.95</v>
      </c>
      <c r="Q1778" s="95">
        <v>0.79</v>
      </c>
      <c r="R1778" s="95">
        <v>0.49</v>
      </c>
      <c r="S1778" s="95">
        <v>0.28000000000000003</v>
      </c>
      <c r="T1778" s="95">
        <v>0.67</v>
      </c>
      <c r="U1778" s="95">
        <v>0.57999999999999996</v>
      </c>
      <c r="V1778" s="95">
        <v>0.42</v>
      </c>
      <c r="W1778" s="95">
        <v>0.17</v>
      </c>
      <c r="X1778" s="95">
        <v>13.73</v>
      </c>
      <c r="Y1778" s="95">
        <v>-24.21</v>
      </c>
      <c r="Z1778" s="74" t="s">
        <v>1111</v>
      </c>
      <c r="AA1778" s="95">
        <v>77.36</v>
      </c>
      <c r="AB1778" s="95">
        <v>0.38</v>
      </c>
      <c r="AC1778" s="74" t="s">
        <v>1111</v>
      </c>
      <c r="AD1778" s="95">
        <v>68073089588</v>
      </c>
    </row>
    <row r="1779" spans="1:30" x14ac:dyDescent="0.2">
      <c r="A1779" s="74" t="s">
        <v>2887</v>
      </c>
      <c r="B1779" s="95">
        <v>32.630000000000003</v>
      </c>
      <c r="C1779" s="95">
        <v>3.31</v>
      </c>
      <c r="D1779" s="95">
        <v>7.34</v>
      </c>
      <c r="E1779" s="95">
        <v>1.05</v>
      </c>
      <c r="F1779" s="95">
        <v>0.09</v>
      </c>
      <c r="G1779" s="95">
        <v>0</v>
      </c>
      <c r="H1779" s="95">
        <v>44.44</v>
      </c>
      <c r="I1779" s="95">
        <v>33.51</v>
      </c>
      <c r="J1779" s="95">
        <v>5.53</v>
      </c>
      <c r="K1779" s="95">
        <v>-11.65</v>
      </c>
      <c r="L1779" s="95">
        <v>-17.18</v>
      </c>
      <c r="M1779" s="95">
        <v>-3.25</v>
      </c>
      <c r="N1779" s="95">
        <v>2.46</v>
      </c>
      <c r="O1779" s="95"/>
      <c r="P1779" s="95">
        <v>-0.09</v>
      </c>
      <c r="Q1779" s="95"/>
      <c r="R1779" s="95">
        <v>14.26</v>
      </c>
      <c r="S1779" s="95">
        <v>1.25</v>
      </c>
      <c r="T1779" s="95">
        <v>15.47</v>
      </c>
      <c r="U1779" s="95">
        <v>0.09</v>
      </c>
      <c r="V1779" s="95">
        <v>0.91</v>
      </c>
      <c r="W1779" s="95">
        <v>0.04</v>
      </c>
      <c r="X1779" s="95">
        <v>8.5299999999999994</v>
      </c>
      <c r="Y1779" s="95">
        <v>7.36</v>
      </c>
      <c r="Z1779" s="74" t="s">
        <v>1111</v>
      </c>
      <c r="AA1779" s="95">
        <v>31.19</v>
      </c>
      <c r="AB1779" s="95">
        <v>4.45</v>
      </c>
      <c r="AC1779" s="74" t="s">
        <v>1111</v>
      </c>
      <c r="AD1779" s="95">
        <v>516784151</v>
      </c>
    </row>
    <row r="1780" spans="1:30" x14ac:dyDescent="0.2">
      <c r="A1780" s="74" t="s">
        <v>2888</v>
      </c>
      <c r="B1780" s="95">
        <v>102.74</v>
      </c>
      <c r="C1780" s="95"/>
      <c r="D1780" s="95">
        <v>52.14</v>
      </c>
      <c r="E1780" s="95">
        <v>2.15</v>
      </c>
      <c r="F1780" s="95">
        <v>0.9</v>
      </c>
      <c r="G1780" s="95">
        <v>50.75</v>
      </c>
      <c r="H1780" s="95">
        <v>14.56</v>
      </c>
      <c r="I1780" s="95">
        <v>8.23</v>
      </c>
      <c r="J1780" s="95">
        <v>29.48</v>
      </c>
      <c r="K1780" s="95">
        <v>38.200000000000003</v>
      </c>
      <c r="L1780" s="95">
        <v>8.7200000000000006</v>
      </c>
      <c r="M1780" s="95">
        <v>0.63</v>
      </c>
      <c r="N1780" s="95">
        <v>4.29</v>
      </c>
      <c r="O1780" s="95">
        <v>78.599999999999994</v>
      </c>
      <c r="P1780" s="95">
        <v>-1.18</v>
      </c>
      <c r="Q1780" s="95">
        <v>1.05</v>
      </c>
      <c r="R1780" s="95">
        <v>4.12</v>
      </c>
      <c r="S1780" s="95">
        <v>1.72</v>
      </c>
      <c r="T1780" s="95">
        <v>3.77</v>
      </c>
      <c r="U1780" s="95">
        <v>0.42</v>
      </c>
      <c r="V1780" s="95">
        <v>0.57999999999999996</v>
      </c>
      <c r="W1780" s="95">
        <v>0.21</v>
      </c>
      <c r="X1780" s="95">
        <v>21.96</v>
      </c>
      <c r="Y1780" s="95">
        <v>0.6</v>
      </c>
      <c r="Z1780" s="74" t="s">
        <v>1111</v>
      </c>
      <c r="AA1780" s="95">
        <v>47.86</v>
      </c>
      <c r="AB1780" s="95">
        <v>1.97</v>
      </c>
      <c r="AC1780" s="74" t="s">
        <v>1111</v>
      </c>
      <c r="AD1780" s="95">
        <v>67832225406</v>
      </c>
    </row>
    <row r="1781" spans="1:30" x14ac:dyDescent="0.2">
      <c r="A1781" s="74" t="s">
        <v>2889</v>
      </c>
      <c r="B1781" s="95">
        <v>45.48</v>
      </c>
      <c r="C1781" s="95">
        <v>2.5099999999999998</v>
      </c>
      <c r="D1781" s="95">
        <v>11.93</v>
      </c>
      <c r="E1781" s="95">
        <v>1.38</v>
      </c>
      <c r="F1781" s="95">
        <v>0.15</v>
      </c>
      <c r="G1781" s="95">
        <v>0</v>
      </c>
      <c r="H1781" s="95">
        <v>45.96</v>
      </c>
      <c r="I1781" s="95">
        <v>31.17</v>
      </c>
      <c r="J1781" s="95">
        <v>8.09</v>
      </c>
      <c r="K1781" s="95">
        <v>-11.48</v>
      </c>
      <c r="L1781" s="95">
        <v>-19.57</v>
      </c>
      <c r="M1781" s="95">
        <v>-3.33</v>
      </c>
      <c r="N1781" s="95">
        <v>3.72</v>
      </c>
      <c r="O1781" s="95"/>
      <c r="P1781" s="95">
        <v>-0.15</v>
      </c>
      <c r="Q1781" s="95"/>
      <c r="R1781" s="95">
        <v>11.55</v>
      </c>
      <c r="S1781" s="95">
        <v>1.25</v>
      </c>
      <c r="T1781" s="95">
        <v>13.08</v>
      </c>
      <c r="U1781" s="95">
        <v>0.11</v>
      </c>
      <c r="V1781" s="95">
        <v>0.89</v>
      </c>
      <c r="W1781" s="95">
        <v>0.04</v>
      </c>
      <c r="X1781" s="95">
        <v>3.63</v>
      </c>
      <c r="Y1781" s="95">
        <v>-2.5299999999999998</v>
      </c>
      <c r="Z1781" s="74" t="s">
        <v>1111</v>
      </c>
      <c r="AA1781" s="95">
        <v>33</v>
      </c>
      <c r="AB1781" s="95">
        <v>3.81</v>
      </c>
      <c r="AC1781" s="74" t="s">
        <v>1111</v>
      </c>
      <c r="AD1781" s="95">
        <v>31040363784</v>
      </c>
    </row>
    <row r="1782" spans="1:30" x14ac:dyDescent="0.2">
      <c r="A1782" s="74" t="s">
        <v>2890</v>
      </c>
      <c r="B1782" s="95">
        <v>27.99</v>
      </c>
      <c r="C1782" s="95">
        <v>5.92</v>
      </c>
      <c r="D1782" s="95">
        <v>7.34</v>
      </c>
      <c r="E1782" s="95">
        <v>0.85</v>
      </c>
      <c r="F1782" s="95">
        <v>0.09</v>
      </c>
      <c r="G1782" s="95">
        <v>0</v>
      </c>
      <c r="H1782" s="95">
        <v>45.96</v>
      </c>
      <c r="I1782" s="95">
        <v>31.17</v>
      </c>
      <c r="J1782" s="95">
        <v>4.9800000000000004</v>
      </c>
      <c r="K1782" s="95">
        <v>-11.48</v>
      </c>
      <c r="L1782" s="95">
        <v>-19.57</v>
      </c>
      <c r="M1782" s="95">
        <v>-3.33</v>
      </c>
      <c r="N1782" s="95">
        <v>2.29</v>
      </c>
      <c r="O1782" s="95"/>
      <c r="P1782" s="95">
        <v>-0.09</v>
      </c>
      <c r="Q1782" s="95"/>
      <c r="R1782" s="95">
        <v>11.55</v>
      </c>
      <c r="S1782" s="95">
        <v>1.25</v>
      </c>
      <c r="T1782" s="95">
        <v>13.08</v>
      </c>
      <c r="U1782" s="95">
        <v>0.11</v>
      </c>
      <c r="V1782" s="95">
        <v>0.89</v>
      </c>
      <c r="W1782" s="95">
        <v>0.04</v>
      </c>
      <c r="X1782" s="95">
        <v>3.63</v>
      </c>
      <c r="Y1782" s="95">
        <v>-2.5299999999999998</v>
      </c>
      <c r="Z1782" s="74" t="s">
        <v>1111</v>
      </c>
      <c r="AA1782" s="95">
        <v>33</v>
      </c>
      <c r="AB1782" s="95">
        <v>3.81</v>
      </c>
      <c r="AC1782" s="74" t="s">
        <v>1111</v>
      </c>
      <c r="AD1782" s="95">
        <v>31040363784</v>
      </c>
    </row>
    <row r="1783" spans="1:30" x14ac:dyDescent="0.2">
      <c r="A1783" s="74" t="s">
        <v>2891</v>
      </c>
      <c r="B1783" s="95">
        <v>25.91</v>
      </c>
      <c r="C1783" s="95">
        <v>4.78</v>
      </c>
      <c r="D1783" s="95">
        <v>6.8</v>
      </c>
      <c r="E1783" s="95">
        <v>0.79</v>
      </c>
      <c r="F1783" s="95">
        <v>0.09</v>
      </c>
      <c r="G1783" s="95">
        <v>0</v>
      </c>
      <c r="H1783" s="95">
        <v>45.96</v>
      </c>
      <c r="I1783" s="95">
        <v>31.17</v>
      </c>
      <c r="J1783" s="95">
        <v>4.6100000000000003</v>
      </c>
      <c r="K1783" s="95">
        <v>-11.48</v>
      </c>
      <c r="L1783" s="95">
        <v>-19.57</v>
      </c>
      <c r="M1783" s="95">
        <v>-3.33</v>
      </c>
      <c r="N1783" s="95">
        <v>2.12</v>
      </c>
      <c r="O1783" s="95"/>
      <c r="P1783" s="95">
        <v>-0.09</v>
      </c>
      <c r="Q1783" s="95"/>
      <c r="R1783" s="95">
        <v>11.55</v>
      </c>
      <c r="S1783" s="95">
        <v>1.25</v>
      </c>
      <c r="T1783" s="95">
        <v>13.08</v>
      </c>
      <c r="U1783" s="95">
        <v>0.11</v>
      </c>
      <c r="V1783" s="95">
        <v>0.89</v>
      </c>
      <c r="W1783" s="95">
        <v>0.04</v>
      </c>
      <c r="X1783" s="95">
        <v>3.63</v>
      </c>
      <c r="Y1783" s="95">
        <v>-2.5299999999999998</v>
      </c>
      <c r="Z1783" s="74" t="s">
        <v>1111</v>
      </c>
      <c r="AA1783" s="95">
        <v>33</v>
      </c>
      <c r="AB1783" s="95">
        <v>3.81</v>
      </c>
      <c r="AC1783" s="74" t="s">
        <v>1111</v>
      </c>
      <c r="AD1783" s="95">
        <v>31040363784</v>
      </c>
    </row>
    <row r="1784" spans="1:30" x14ac:dyDescent="0.2">
      <c r="A1784" s="74" t="s">
        <v>2892</v>
      </c>
      <c r="B1784" s="95">
        <v>25.91</v>
      </c>
      <c r="C1784" s="95">
        <v>5.83</v>
      </c>
      <c r="D1784" s="95">
        <v>6.75</v>
      </c>
      <c r="E1784" s="95">
        <v>0.78</v>
      </c>
      <c r="F1784" s="95">
        <v>0.08</v>
      </c>
      <c r="G1784" s="95">
        <v>0</v>
      </c>
      <c r="H1784" s="95">
        <v>45.96</v>
      </c>
      <c r="I1784" s="95">
        <v>31.17</v>
      </c>
      <c r="J1784" s="95">
        <v>4.58</v>
      </c>
      <c r="K1784" s="95">
        <v>-11.48</v>
      </c>
      <c r="L1784" s="95">
        <v>-19.57</v>
      </c>
      <c r="M1784" s="95">
        <v>-3.33</v>
      </c>
      <c r="N1784" s="95">
        <v>2.1</v>
      </c>
      <c r="O1784" s="95"/>
      <c r="P1784" s="95">
        <v>-0.08</v>
      </c>
      <c r="Q1784" s="95"/>
      <c r="R1784" s="95">
        <v>11.55</v>
      </c>
      <c r="S1784" s="95">
        <v>1.25</v>
      </c>
      <c r="T1784" s="95">
        <v>13.08</v>
      </c>
      <c r="U1784" s="95">
        <v>0.11</v>
      </c>
      <c r="V1784" s="95">
        <v>0.89</v>
      </c>
      <c r="W1784" s="95">
        <v>0.04</v>
      </c>
      <c r="X1784" s="95">
        <v>3.63</v>
      </c>
      <c r="Y1784" s="95">
        <v>-2.5299999999999998</v>
      </c>
      <c r="Z1784" s="74" t="s">
        <v>1111</v>
      </c>
      <c r="AA1784" s="95">
        <v>33</v>
      </c>
      <c r="AB1784" s="95">
        <v>3.81</v>
      </c>
      <c r="AC1784" s="74" t="s">
        <v>1111</v>
      </c>
      <c r="AD1784" s="95">
        <v>31040363784</v>
      </c>
    </row>
    <row r="1785" spans="1:30" x14ac:dyDescent="0.2">
      <c r="A1785" s="74" t="s">
        <v>2893</v>
      </c>
      <c r="B1785" s="95">
        <v>169.74</v>
      </c>
      <c r="C1785" s="95"/>
      <c r="D1785" s="95">
        <v>36.24</v>
      </c>
      <c r="E1785" s="95">
        <v>9.2100000000000009</v>
      </c>
      <c r="F1785" s="95">
        <v>3.37</v>
      </c>
      <c r="G1785" s="95">
        <v>35.950000000000003</v>
      </c>
      <c r="H1785" s="95">
        <v>12.89</v>
      </c>
      <c r="I1785" s="95">
        <v>9.69</v>
      </c>
      <c r="J1785" s="95">
        <v>27.22</v>
      </c>
      <c r="K1785" s="95">
        <v>26.33</v>
      </c>
      <c r="L1785" s="95">
        <v>-0.89</v>
      </c>
      <c r="M1785" s="95">
        <v>-0.3</v>
      </c>
      <c r="N1785" s="95">
        <v>3.51</v>
      </c>
      <c r="O1785" s="95">
        <v>29.7</v>
      </c>
      <c r="P1785" s="95">
        <v>-5.04</v>
      </c>
      <c r="Q1785" s="95">
        <v>1.52</v>
      </c>
      <c r="R1785" s="95">
        <v>25.41</v>
      </c>
      <c r="S1785" s="95">
        <v>9.3000000000000007</v>
      </c>
      <c r="T1785" s="95">
        <v>25.5</v>
      </c>
      <c r="U1785" s="95">
        <v>0.37</v>
      </c>
      <c r="V1785" s="95">
        <v>0.63</v>
      </c>
      <c r="W1785" s="95">
        <v>0.96</v>
      </c>
      <c r="X1785" s="95">
        <v>18.72</v>
      </c>
      <c r="Y1785" s="95">
        <v>16.420000000000002</v>
      </c>
      <c r="Z1785" s="74" t="s">
        <v>1111</v>
      </c>
      <c r="AA1785" s="95">
        <v>18.440000000000001</v>
      </c>
      <c r="AB1785" s="95">
        <v>4.6900000000000004</v>
      </c>
      <c r="AC1785" s="74" t="s">
        <v>1111</v>
      </c>
      <c r="AD1785" s="95">
        <v>9514233428</v>
      </c>
    </row>
    <row r="1786" spans="1:30" x14ac:dyDescent="0.2">
      <c r="A1786" s="74" t="s">
        <v>2894</v>
      </c>
      <c r="B1786" s="95">
        <v>128.13999999999999</v>
      </c>
      <c r="C1786" s="95"/>
      <c r="D1786" s="95">
        <v>-154.04</v>
      </c>
      <c r="E1786" s="95">
        <v>50.97</v>
      </c>
      <c r="F1786" s="95">
        <v>7.58</v>
      </c>
      <c r="G1786" s="95">
        <v>56.98</v>
      </c>
      <c r="H1786" s="95">
        <v>-7.44</v>
      </c>
      <c r="I1786" s="95">
        <v>-10.039999999999999</v>
      </c>
      <c r="J1786" s="95">
        <v>-207.83</v>
      </c>
      <c r="K1786" s="95">
        <v>-216.36</v>
      </c>
      <c r="L1786" s="95">
        <v>-8.5299999999999994</v>
      </c>
      <c r="M1786" s="95">
        <v>2.09</v>
      </c>
      <c r="N1786" s="95">
        <v>15.46</v>
      </c>
      <c r="O1786" s="95">
        <v>22.47</v>
      </c>
      <c r="P1786" s="95">
        <v>-14.16</v>
      </c>
      <c r="Q1786" s="95">
        <v>3.64</v>
      </c>
      <c r="R1786" s="95">
        <v>-33.090000000000003</v>
      </c>
      <c r="S1786" s="95">
        <v>-4.92</v>
      </c>
      <c r="T1786" s="95">
        <v>-4.53</v>
      </c>
      <c r="U1786" s="95">
        <v>0.15</v>
      </c>
      <c r="V1786" s="95">
        <v>0.85</v>
      </c>
      <c r="W1786" s="95">
        <v>0.49</v>
      </c>
      <c r="X1786" s="95">
        <v>27.54</v>
      </c>
      <c r="Y1786" s="95"/>
      <c r="Z1786" s="74" t="s">
        <v>1111</v>
      </c>
      <c r="AA1786" s="95">
        <v>2.5099999999999998</v>
      </c>
      <c r="AB1786" s="95">
        <v>-0.83</v>
      </c>
      <c r="AC1786" s="74" t="s">
        <v>1111</v>
      </c>
      <c r="AD1786" s="95">
        <v>8719798860</v>
      </c>
    </row>
    <row r="1787" spans="1:30" x14ac:dyDescent="0.2">
      <c r="A1787" s="74" t="s">
        <v>2895</v>
      </c>
      <c r="B1787" s="95">
        <v>90.11</v>
      </c>
      <c r="C1787" s="95">
        <v>0.53</v>
      </c>
      <c r="D1787" s="95">
        <v>21.86</v>
      </c>
      <c r="E1787" s="95">
        <v>4.21</v>
      </c>
      <c r="F1787" s="95">
        <v>1.66</v>
      </c>
      <c r="G1787" s="95">
        <v>18.73</v>
      </c>
      <c r="H1787" s="95">
        <v>6.84</v>
      </c>
      <c r="I1787" s="95">
        <v>5.09</v>
      </c>
      <c r="J1787" s="95">
        <v>16.29</v>
      </c>
      <c r="K1787" s="95">
        <v>17.32</v>
      </c>
      <c r="L1787" s="95">
        <v>1.03</v>
      </c>
      <c r="M1787" s="95">
        <v>0.27</v>
      </c>
      <c r="N1787" s="95">
        <v>1.1100000000000001</v>
      </c>
      <c r="O1787" s="95">
        <v>19.989999999999998</v>
      </c>
      <c r="P1787" s="95">
        <v>-3.1</v>
      </c>
      <c r="Q1787" s="95">
        <v>1.22</v>
      </c>
      <c r="R1787" s="95">
        <v>19.25</v>
      </c>
      <c r="S1787" s="95">
        <v>7.61</v>
      </c>
      <c r="T1787" s="95">
        <v>14.79</v>
      </c>
      <c r="U1787" s="95">
        <v>0.4</v>
      </c>
      <c r="V1787" s="95">
        <v>0.6</v>
      </c>
      <c r="W1787" s="95">
        <v>1.49</v>
      </c>
      <c r="X1787" s="95">
        <v>12.57</v>
      </c>
      <c r="Y1787" s="95">
        <v>24.92</v>
      </c>
      <c r="Z1787" s="74" t="s">
        <v>1111</v>
      </c>
      <c r="AA1787" s="95">
        <v>21.41</v>
      </c>
      <c r="AB1787" s="95">
        <v>4.12</v>
      </c>
      <c r="AC1787" s="74" t="s">
        <v>1111</v>
      </c>
      <c r="AD1787" s="95">
        <v>3247681543</v>
      </c>
    </row>
    <row r="1788" spans="1:30" x14ac:dyDescent="0.2">
      <c r="A1788" s="74" t="s">
        <v>2896</v>
      </c>
      <c r="B1788" s="95">
        <v>3.47</v>
      </c>
      <c r="C1788" s="95"/>
      <c r="D1788" s="95">
        <v>-2.16</v>
      </c>
      <c r="E1788" s="95">
        <v>1</v>
      </c>
      <c r="F1788" s="95">
        <v>0.86</v>
      </c>
      <c r="G1788" s="95">
        <v>100</v>
      </c>
      <c r="H1788" s="95">
        <v>-269.33</v>
      </c>
      <c r="I1788" s="95">
        <v>-269.33</v>
      </c>
      <c r="J1788" s="95">
        <v>-2.16</v>
      </c>
      <c r="K1788" s="95">
        <v>-0.12</v>
      </c>
      <c r="L1788" s="95">
        <v>2.04</v>
      </c>
      <c r="M1788" s="95">
        <v>-0.94</v>
      </c>
      <c r="N1788" s="95">
        <v>5.81</v>
      </c>
      <c r="O1788" s="95">
        <v>1.1499999999999999</v>
      </c>
      <c r="P1788" s="95">
        <v>-5.09</v>
      </c>
      <c r="Q1788" s="95">
        <v>10.25</v>
      </c>
      <c r="R1788" s="95">
        <v>-46.32</v>
      </c>
      <c r="S1788" s="95">
        <v>-39.85</v>
      </c>
      <c r="T1788" s="95">
        <v>-46.32</v>
      </c>
      <c r="U1788" s="95">
        <v>0.86</v>
      </c>
      <c r="V1788" s="95">
        <v>0.14000000000000001</v>
      </c>
      <c r="W1788" s="95">
        <v>0.15</v>
      </c>
      <c r="X1788" s="95"/>
      <c r="Y1788" s="95"/>
      <c r="Z1788" s="74" t="s">
        <v>1111</v>
      </c>
      <c r="AA1788" s="95">
        <v>3.47</v>
      </c>
      <c r="AB1788" s="95">
        <v>-1.61</v>
      </c>
      <c r="AC1788" s="74" t="s">
        <v>1111</v>
      </c>
      <c r="AD1788" s="95">
        <v>198311541</v>
      </c>
    </row>
    <row r="1789" spans="1:30" x14ac:dyDescent="0.2">
      <c r="A1789" s="74" t="s">
        <v>2897</v>
      </c>
      <c r="B1789" s="95">
        <v>43.7</v>
      </c>
      <c r="C1789" s="95">
        <v>6.87</v>
      </c>
      <c r="D1789" s="95">
        <v>24.14</v>
      </c>
      <c r="E1789" s="95">
        <v>9.1300000000000008</v>
      </c>
      <c r="F1789" s="95">
        <v>6.42</v>
      </c>
      <c r="G1789" s="95">
        <v>38.35</v>
      </c>
      <c r="H1789" s="95">
        <v>20.100000000000001</v>
      </c>
      <c r="I1789" s="95">
        <v>15.33</v>
      </c>
      <c r="J1789" s="95">
        <v>18.41</v>
      </c>
      <c r="K1789" s="95">
        <v>17.18</v>
      </c>
      <c r="L1789" s="95">
        <v>-1.23</v>
      </c>
      <c r="M1789" s="95">
        <v>-0.61</v>
      </c>
      <c r="N1789" s="95">
        <v>3.7</v>
      </c>
      <c r="O1789" s="95">
        <v>13.12</v>
      </c>
      <c r="P1789" s="95">
        <v>-22.05</v>
      </c>
      <c r="Q1789" s="95">
        <v>3.22</v>
      </c>
      <c r="R1789" s="95">
        <v>37.799999999999997</v>
      </c>
      <c r="S1789" s="95">
        <v>26.58</v>
      </c>
      <c r="T1789" s="95">
        <v>37.82</v>
      </c>
      <c r="U1789" s="95">
        <v>0.7</v>
      </c>
      <c r="V1789" s="95">
        <v>0.3</v>
      </c>
      <c r="W1789" s="95">
        <v>1.73</v>
      </c>
      <c r="X1789" s="95">
        <v>8.75</v>
      </c>
      <c r="Y1789" s="95">
        <v>23.36</v>
      </c>
      <c r="Z1789" s="74" t="s">
        <v>1111</v>
      </c>
      <c r="AA1789" s="95">
        <v>4.79</v>
      </c>
      <c r="AB1789" s="95">
        <v>1.81</v>
      </c>
      <c r="AC1789" s="74" t="s">
        <v>1111</v>
      </c>
      <c r="AD1789" s="95">
        <v>4078180140</v>
      </c>
    </row>
    <row r="1790" spans="1:30" x14ac:dyDescent="0.2">
      <c r="A1790" s="74" t="s">
        <v>2898</v>
      </c>
      <c r="B1790" s="95">
        <v>4.2</v>
      </c>
      <c r="C1790" s="95"/>
      <c r="D1790" s="95">
        <v>5.15</v>
      </c>
      <c r="E1790" s="95">
        <v>1.1399999999999999</v>
      </c>
      <c r="F1790" s="95">
        <v>0.99</v>
      </c>
      <c r="G1790" s="95">
        <v>17.04</v>
      </c>
      <c r="H1790" s="95">
        <v>10.24</v>
      </c>
      <c r="I1790" s="95">
        <v>7.75</v>
      </c>
      <c r="J1790" s="95">
        <v>3.9</v>
      </c>
      <c r="K1790" s="95">
        <v>0.83</v>
      </c>
      <c r="L1790" s="95">
        <v>-3.07</v>
      </c>
      <c r="M1790" s="95">
        <v>-0.9</v>
      </c>
      <c r="N1790" s="95">
        <v>0.4</v>
      </c>
      <c r="O1790" s="95">
        <v>1.18</v>
      </c>
      <c r="P1790" s="95">
        <v>-15.47</v>
      </c>
      <c r="Q1790" s="95">
        <v>9.4700000000000006</v>
      </c>
      <c r="R1790" s="95">
        <v>22.21</v>
      </c>
      <c r="S1790" s="95">
        <v>19.170000000000002</v>
      </c>
      <c r="T1790" s="95">
        <v>23.31</v>
      </c>
      <c r="U1790" s="95">
        <v>0.86</v>
      </c>
      <c r="V1790" s="95">
        <v>0.14000000000000001</v>
      </c>
      <c r="W1790" s="95">
        <v>2.4700000000000002</v>
      </c>
      <c r="X1790" s="95">
        <v>25.22</v>
      </c>
      <c r="Y1790" s="95">
        <v>61.5</v>
      </c>
      <c r="Z1790" s="74" t="s">
        <v>1111</v>
      </c>
      <c r="AA1790" s="95">
        <v>3.76</v>
      </c>
      <c r="AB1790" s="95">
        <v>0.83</v>
      </c>
      <c r="AC1790" s="74" t="s">
        <v>1111</v>
      </c>
      <c r="AD1790" s="95">
        <v>49855490</v>
      </c>
    </row>
    <row r="1791" spans="1:30" x14ac:dyDescent="0.2">
      <c r="A1791" s="74" t="s">
        <v>2899</v>
      </c>
      <c r="B1791" s="95">
        <v>46.47</v>
      </c>
      <c r="C1791" s="95">
        <v>2.15</v>
      </c>
      <c r="D1791" s="95">
        <v>5.1100000000000003</v>
      </c>
      <c r="E1791" s="95">
        <v>1.4</v>
      </c>
      <c r="F1791" s="95">
        <v>0.56999999999999995</v>
      </c>
      <c r="G1791" s="95">
        <v>34.42</v>
      </c>
      <c r="H1791" s="95">
        <v>14.22</v>
      </c>
      <c r="I1791" s="95">
        <v>10.37</v>
      </c>
      <c r="J1791" s="95">
        <v>3.73</v>
      </c>
      <c r="K1791" s="95">
        <v>3.1</v>
      </c>
      <c r="L1791" s="95">
        <v>-0.62</v>
      </c>
      <c r="M1791" s="95">
        <v>-0.23</v>
      </c>
      <c r="N1791" s="95">
        <v>0.53</v>
      </c>
      <c r="O1791" s="95">
        <v>4.1100000000000003</v>
      </c>
      <c r="P1791" s="95">
        <v>-0.88</v>
      </c>
      <c r="Q1791" s="95">
        <v>1.65</v>
      </c>
      <c r="R1791" s="95">
        <v>27.36</v>
      </c>
      <c r="S1791" s="95">
        <v>11.12</v>
      </c>
      <c r="T1791" s="95">
        <v>23.4</v>
      </c>
      <c r="U1791" s="95">
        <v>0.41</v>
      </c>
      <c r="V1791" s="95">
        <v>0.59</v>
      </c>
      <c r="W1791" s="95">
        <v>1.07</v>
      </c>
      <c r="X1791" s="95">
        <v>0.36</v>
      </c>
      <c r="Y1791" s="95">
        <v>-9.8000000000000007</v>
      </c>
      <c r="Z1791" s="74" t="s">
        <v>1111</v>
      </c>
      <c r="AA1791" s="95">
        <v>33.25</v>
      </c>
      <c r="AB1791" s="95">
        <v>9.1</v>
      </c>
      <c r="AC1791" s="74" t="s">
        <v>1111</v>
      </c>
      <c r="AD1791" s="95">
        <v>4664124195</v>
      </c>
    </row>
    <row r="1792" spans="1:30" x14ac:dyDescent="0.2">
      <c r="A1792" s="74" t="s">
        <v>2900</v>
      </c>
      <c r="B1792" s="95">
        <v>2.98</v>
      </c>
      <c r="C1792" s="95"/>
      <c r="D1792" s="95">
        <v>-3.36</v>
      </c>
      <c r="E1792" s="95">
        <v>2.29</v>
      </c>
      <c r="F1792" s="95">
        <v>0.81</v>
      </c>
      <c r="G1792" s="95">
        <v>55.03</v>
      </c>
      <c r="H1792" s="95">
        <v>-48.8</v>
      </c>
      <c r="I1792" s="95">
        <v>-49.54</v>
      </c>
      <c r="J1792" s="95">
        <v>-3.41</v>
      </c>
      <c r="K1792" s="95">
        <v>-3.93</v>
      </c>
      <c r="L1792" s="95">
        <v>-0.52</v>
      </c>
      <c r="M1792" s="95">
        <v>0.35</v>
      </c>
      <c r="N1792" s="95">
        <v>1.66</v>
      </c>
      <c r="O1792" s="95">
        <v>8.7100000000000009</v>
      </c>
      <c r="P1792" s="95">
        <v>-1.0900000000000001</v>
      </c>
      <c r="Q1792" s="95">
        <v>1.55</v>
      </c>
      <c r="R1792" s="95">
        <v>-68.290000000000006</v>
      </c>
      <c r="S1792" s="95">
        <v>-24.04</v>
      </c>
      <c r="T1792" s="95">
        <v>-42.5</v>
      </c>
      <c r="U1792" s="95">
        <v>0.35</v>
      </c>
      <c r="V1792" s="95">
        <v>0.65</v>
      </c>
      <c r="W1792" s="95">
        <v>0.49</v>
      </c>
      <c r="X1792" s="95">
        <v>3.79</v>
      </c>
      <c r="Y1792" s="95"/>
      <c r="Z1792" s="74" t="s">
        <v>1111</v>
      </c>
      <c r="AA1792" s="95">
        <v>1.3</v>
      </c>
      <c r="AB1792" s="95">
        <v>-0.89</v>
      </c>
      <c r="AC1792" s="74" t="s">
        <v>1111</v>
      </c>
      <c r="AD1792" s="95">
        <v>227927088</v>
      </c>
    </row>
    <row r="1793" spans="1:30" x14ac:dyDescent="0.2">
      <c r="A1793" s="74" t="s">
        <v>2901</v>
      </c>
      <c r="B1793" s="95">
        <v>16.38</v>
      </c>
      <c r="C1793" s="95"/>
      <c r="D1793" s="95">
        <v>10.050000000000001</v>
      </c>
      <c r="E1793" s="95">
        <v>2.2000000000000002</v>
      </c>
      <c r="F1793" s="95">
        <v>0.48</v>
      </c>
      <c r="G1793" s="95">
        <v>7.33</v>
      </c>
      <c r="H1793" s="95">
        <v>3.56</v>
      </c>
      <c r="I1793" s="95">
        <v>3.03</v>
      </c>
      <c r="J1793" s="95">
        <v>8.5500000000000007</v>
      </c>
      <c r="K1793" s="95">
        <v>9.4499999999999993</v>
      </c>
      <c r="L1793" s="95">
        <v>0.9</v>
      </c>
      <c r="M1793" s="95">
        <v>0.23</v>
      </c>
      <c r="N1793" s="95">
        <v>0.3</v>
      </c>
      <c r="O1793" s="95">
        <v>2.15</v>
      </c>
      <c r="P1793" s="95">
        <v>-1.73</v>
      </c>
      <c r="Q1793" s="95">
        <v>1.44</v>
      </c>
      <c r="R1793" s="95">
        <v>21.87</v>
      </c>
      <c r="S1793" s="95">
        <v>4.74</v>
      </c>
      <c r="T1793" s="95">
        <v>11.25</v>
      </c>
      <c r="U1793" s="95">
        <v>0.22</v>
      </c>
      <c r="V1793" s="95">
        <v>0.78</v>
      </c>
      <c r="W1793" s="95">
        <v>1.56</v>
      </c>
      <c r="X1793" s="95">
        <v>-0.24</v>
      </c>
      <c r="Y1793" s="95">
        <v>6.66</v>
      </c>
      <c r="Z1793" s="74" t="s">
        <v>1111</v>
      </c>
      <c r="AA1793" s="95">
        <v>7.45</v>
      </c>
      <c r="AB1793" s="95">
        <v>1.63</v>
      </c>
      <c r="AC1793" s="74" t="s">
        <v>1111</v>
      </c>
      <c r="AD1793" s="95">
        <v>7708811292</v>
      </c>
    </row>
    <row r="1794" spans="1:30" x14ac:dyDescent="0.2">
      <c r="A1794" s="74" t="s">
        <v>2902</v>
      </c>
      <c r="B1794" s="95">
        <v>60.72</v>
      </c>
      <c r="C1794" s="95"/>
      <c r="D1794" s="95">
        <v>3.18</v>
      </c>
      <c r="E1794" s="95">
        <v>1.75</v>
      </c>
      <c r="F1794" s="95">
        <v>1.5</v>
      </c>
      <c r="G1794" s="95">
        <v>80.19</v>
      </c>
      <c r="H1794" s="95">
        <v>72.69</v>
      </c>
      <c r="I1794" s="95">
        <v>54.96</v>
      </c>
      <c r="J1794" s="95">
        <v>2.41</v>
      </c>
      <c r="K1794" s="95">
        <v>1.81</v>
      </c>
      <c r="L1794" s="95">
        <v>-0.6</v>
      </c>
      <c r="M1794" s="95">
        <v>-0.43</v>
      </c>
      <c r="N1794" s="95">
        <v>1.75</v>
      </c>
      <c r="O1794" s="95">
        <v>3.81</v>
      </c>
      <c r="P1794" s="95">
        <v>-3.11</v>
      </c>
      <c r="Q1794" s="95">
        <v>4.2300000000000004</v>
      </c>
      <c r="R1794" s="95">
        <v>54.91</v>
      </c>
      <c r="S1794" s="95">
        <v>47.26</v>
      </c>
      <c r="T1794" s="95">
        <v>53.58</v>
      </c>
      <c r="U1794" s="95">
        <v>0.86</v>
      </c>
      <c r="V1794" s="95">
        <v>0.14000000000000001</v>
      </c>
      <c r="W1794" s="95">
        <v>0.86</v>
      </c>
      <c r="X1794" s="95">
        <v>113.19</v>
      </c>
      <c r="Y1794" s="95"/>
      <c r="Z1794" s="74" t="s">
        <v>1111</v>
      </c>
      <c r="AA1794" s="95">
        <v>34.75</v>
      </c>
      <c r="AB1794" s="95">
        <v>19.079999999999998</v>
      </c>
      <c r="AC1794" s="74" t="s">
        <v>1111</v>
      </c>
      <c r="AD1794" s="95">
        <v>1811368680</v>
      </c>
    </row>
    <row r="1795" spans="1:30" x14ac:dyDescent="0.2">
      <c r="A1795" s="74" t="s">
        <v>2903</v>
      </c>
      <c r="B1795" s="95">
        <v>21.84</v>
      </c>
      <c r="C1795" s="95">
        <v>3.57</v>
      </c>
      <c r="D1795" s="95">
        <v>11.56</v>
      </c>
      <c r="E1795" s="95">
        <v>1.23</v>
      </c>
      <c r="F1795" s="95">
        <v>0.13</v>
      </c>
      <c r="G1795" s="95">
        <v>0</v>
      </c>
      <c r="H1795" s="95">
        <v>45.65</v>
      </c>
      <c r="I1795" s="95">
        <v>33.049999999999997</v>
      </c>
      <c r="J1795" s="95">
        <v>8.3699999999999992</v>
      </c>
      <c r="K1795" s="95">
        <v>-7.94</v>
      </c>
      <c r="L1795" s="95">
        <v>-16.309999999999999</v>
      </c>
      <c r="M1795" s="95">
        <v>-2.39</v>
      </c>
      <c r="N1795" s="95">
        <v>3.82</v>
      </c>
      <c r="O1795" s="95"/>
      <c r="P1795" s="95">
        <v>-0.13</v>
      </c>
      <c r="Q1795" s="95"/>
      <c r="R1795" s="95">
        <v>10.62</v>
      </c>
      <c r="S1795" s="95">
        <v>1.0900000000000001</v>
      </c>
      <c r="T1795" s="95">
        <v>10.82</v>
      </c>
      <c r="U1795" s="95">
        <v>0.1</v>
      </c>
      <c r="V1795" s="95">
        <v>0.9</v>
      </c>
      <c r="W1795" s="95">
        <v>0.03</v>
      </c>
      <c r="X1795" s="95">
        <v>7.57</v>
      </c>
      <c r="Y1795" s="95">
        <v>9.74</v>
      </c>
      <c r="Z1795" s="74" t="s">
        <v>1111</v>
      </c>
      <c r="AA1795" s="95">
        <v>17.78</v>
      </c>
      <c r="AB1795" s="95">
        <v>1.89</v>
      </c>
      <c r="AC1795" s="74" t="s">
        <v>1111</v>
      </c>
      <c r="AD1795" s="95">
        <v>515806200</v>
      </c>
    </row>
    <row r="1796" spans="1:30" x14ac:dyDescent="0.2">
      <c r="A1796" s="74" t="s">
        <v>2904</v>
      </c>
      <c r="B1796" s="95">
        <v>59.97</v>
      </c>
      <c r="C1796" s="95">
        <v>0.56999999999999995</v>
      </c>
      <c r="D1796" s="95">
        <v>33.53</v>
      </c>
      <c r="E1796" s="95">
        <v>4.1399999999999997</v>
      </c>
      <c r="F1796" s="95">
        <v>2.4500000000000002</v>
      </c>
      <c r="G1796" s="95">
        <v>48.29</v>
      </c>
      <c r="H1796" s="95">
        <v>17.43</v>
      </c>
      <c r="I1796" s="95">
        <v>12.16</v>
      </c>
      <c r="J1796" s="95">
        <v>23.39</v>
      </c>
      <c r="K1796" s="95">
        <v>24.72</v>
      </c>
      <c r="L1796" s="95">
        <v>1.33</v>
      </c>
      <c r="M1796" s="95">
        <v>0.23</v>
      </c>
      <c r="N1796" s="95">
        <v>4.08</v>
      </c>
      <c r="O1796" s="95">
        <v>9.7100000000000009</v>
      </c>
      <c r="P1796" s="95">
        <v>-3.95</v>
      </c>
      <c r="Q1796" s="95">
        <v>2.99</v>
      </c>
      <c r="R1796" s="95">
        <v>12.36</v>
      </c>
      <c r="S1796" s="95">
        <v>7.31</v>
      </c>
      <c r="T1796" s="95">
        <v>9.9499999999999993</v>
      </c>
      <c r="U1796" s="95">
        <v>0.59</v>
      </c>
      <c r="V1796" s="95">
        <v>0.41</v>
      </c>
      <c r="W1796" s="95">
        <v>0.6</v>
      </c>
      <c r="X1796" s="95">
        <v>4.32</v>
      </c>
      <c r="Y1796" s="95">
        <v>-2.5299999999999998</v>
      </c>
      <c r="Z1796" s="74" t="s">
        <v>1111</v>
      </c>
      <c r="AA1796" s="95">
        <v>14.48</v>
      </c>
      <c r="AB1796" s="95">
        <v>1.79</v>
      </c>
      <c r="AC1796" s="74" t="s">
        <v>1111</v>
      </c>
      <c r="AD1796" s="95">
        <v>7911989686.1700001</v>
      </c>
    </row>
    <row r="1797" spans="1:30" x14ac:dyDescent="0.2">
      <c r="A1797" s="74" t="s">
        <v>2905</v>
      </c>
      <c r="B1797" s="95">
        <v>8.5500000000000007</v>
      </c>
      <c r="C1797" s="95"/>
      <c r="D1797" s="95">
        <v>28.81</v>
      </c>
      <c r="E1797" s="95">
        <v>2.73</v>
      </c>
      <c r="F1797" s="95">
        <v>0.62</v>
      </c>
      <c r="G1797" s="95">
        <v>59.27</v>
      </c>
      <c r="H1797" s="95">
        <v>17.399999999999999</v>
      </c>
      <c r="I1797" s="95">
        <v>5.8</v>
      </c>
      <c r="J1797" s="95">
        <v>9.6</v>
      </c>
      <c r="K1797" s="95">
        <v>10.78</v>
      </c>
      <c r="L1797" s="95">
        <v>1.17</v>
      </c>
      <c r="M1797" s="95">
        <v>0.33</v>
      </c>
      <c r="N1797" s="95">
        <v>1.67</v>
      </c>
      <c r="O1797" s="95">
        <v>1.1599999999999999</v>
      </c>
      <c r="P1797" s="95">
        <v>-1.59</v>
      </c>
      <c r="Q1797" s="95">
        <v>8.3800000000000008</v>
      </c>
      <c r="R1797" s="95">
        <v>9.4600000000000009</v>
      </c>
      <c r="S1797" s="95">
        <v>2.16</v>
      </c>
      <c r="T1797" s="95">
        <v>7.23</v>
      </c>
      <c r="U1797" s="95">
        <v>0.23</v>
      </c>
      <c r="V1797" s="95">
        <v>0.77</v>
      </c>
      <c r="W1797" s="95">
        <v>0.37</v>
      </c>
      <c r="X1797" s="95">
        <v>0.19</v>
      </c>
      <c r="Y1797" s="95"/>
      <c r="Z1797" s="74" t="s">
        <v>1111</v>
      </c>
      <c r="AA1797" s="95">
        <v>3.14</v>
      </c>
      <c r="AB1797" s="95">
        <v>0.3</v>
      </c>
      <c r="AC1797" s="74" t="s">
        <v>1111</v>
      </c>
      <c r="AD1797" s="95">
        <v>292645125</v>
      </c>
    </row>
    <row r="1798" spans="1:30" x14ac:dyDescent="0.2">
      <c r="A1798" s="74" t="s">
        <v>2906</v>
      </c>
      <c r="B1798" s="95">
        <v>4.84</v>
      </c>
      <c r="C1798" s="95">
        <v>9.8800000000000008</v>
      </c>
      <c r="D1798" s="95">
        <v>23.94</v>
      </c>
      <c r="E1798" s="95">
        <v>1.7</v>
      </c>
      <c r="F1798" s="95">
        <v>0.84</v>
      </c>
      <c r="G1798" s="95">
        <v>100</v>
      </c>
      <c r="H1798" s="95">
        <v>39.200000000000003</v>
      </c>
      <c r="I1798" s="95">
        <v>16.41</v>
      </c>
      <c r="J1798" s="95">
        <v>10.02</v>
      </c>
      <c r="K1798" s="95">
        <v>11.49</v>
      </c>
      <c r="L1798" s="95">
        <v>1.46</v>
      </c>
      <c r="M1798" s="95">
        <v>0.25</v>
      </c>
      <c r="N1798" s="95">
        <v>3.93</v>
      </c>
      <c r="O1798" s="95">
        <v>35.78</v>
      </c>
      <c r="P1798" s="95">
        <v>-0.89</v>
      </c>
      <c r="Q1798" s="95">
        <v>1.8</v>
      </c>
      <c r="R1798" s="95">
        <v>7.11</v>
      </c>
      <c r="S1798" s="95">
        <v>3.52</v>
      </c>
      <c r="T1798" s="95">
        <v>11.41</v>
      </c>
      <c r="U1798" s="95">
        <v>0.49</v>
      </c>
      <c r="V1798" s="95">
        <v>0.51</v>
      </c>
      <c r="W1798" s="95">
        <v>0.21</v>
      </c>
      <c r="X1798" s="95"/>
      <c r="Y1798" s="95"/>
      <c r="Z1798" s="74" t="s">
        <v>1111</v>
      </c>
      <c r="AA1798" s="95">
        <v>2.86</v>
      </c>
      <c r="AB1798" s="95">
        <v>0.2</v>
      </c>
      <c r="AC1798" s="74" t="s">
        <v>1111</v>
      </c>
      <c r="AD1798" s="95">
        <v>225390762</v>
      </c>
    </row>
    <row r="1799" spans="1:30" x14ac:dyDescent="0.2">
      <c r="A1799" s="74" t="s">
        <v>2907</v>
      </c>
      <c r="B1799" s="95">
        <v>0.1</v>
      </c>
      <c r="C1799" s="95"/>
      <c r="D1799" s="95">
        <v>0.49</v>
      </c>
      <c r="E1799" s="95">
        <v>0.04</v>
      </c>
      <c r="F1799" s="95">
        <v>0.02</v>
      </c>
      <c r="G1799" s="95">
        <v>100</v>
      </c>
      <c r="H1799" s="95">
        <v>39.200000000000003</v>
      </c>
      <c r="I1799" s="95">
        <v>16.41</v>
      </c>
      <c r="J1799" s="95">
        <v>0.21</v>
      </c>
      <c r="K1799" s="95">
        <v>11.49</v>
      </c>
      <c r="L1799" s="95">
        <v>1.46</v>
      </c>
      <c r="M1799" s="95">
        <v>0.25</v>
      </c>
      <c r="N1799" s="95">
        <v>0.08</v>
      </c>
      <c r="O1799" s="95">
        <v>0.74</v>
      </c>
      <c r="P1799" s="95">
        <v>-0.02</v>
      </c>
      <c r="Q1799" s="95">
        <v>1.8</v>
      </c>
      <c r="R1799" s="95">
        <v>7.11</v>
      </c>
      <c r="S1799" s="95">
        <v>3.52</v>
      </c>
      <c r="T1799" s="95">
        <v>11.41</v>
      </c>
      <c r="U1799" s="95">
        <v>0.49</v>
      </c>
      <c r="V1799" s="95">
        <v>0.51</v>
      </c>
      <c r="W1799" s="95">
        <v>0.21</v>
      </c>
      <c r="X1799" s="95"/>
      <c r="Y1799" s="95"/>
      <c r="Z1799" s="74" t="s">
        <v>1111</v>
      </c>
      <c r="AA1799" s="95">
        <v>2.86</v>
      </c>
      <c r="AB1799" s="95">
        <v>0.2</v>
      </c>
      <c r="AC1799" s="74" t="s">
        <v>1111</v>
      </c>
      <c r="AD1799" s="95">
        <v>225390762</v>
      </c>
    </row>
    <row r="1800" spans="1:30" x14ac:dyDescent="0.2">
      <c r="A1800" s="74" t="s">
        <v>2908</v>
      </c>
      <c r="B1800" s="95">
        <v>18</v>
      </c>
      <c r="C1800" s="95">
        <v>10.27</v>
      </c>
      <c r="D1800" s="95">
        <v>10.68</v>
      </c>
      <c r="E1800" s="95">
        <v>1.1200000000000001</v>
      </c>
      <c r="F1800" s="95">
        <v>0.38</v>
      </c>
      <c r="G1800" s="95">
        <v>76.91</v>
      </c>
      <c r="H1800" s="95">
        <v>50.48</v>
      </c>
      <c r="I1800" s="95">
        <v>36.19</v>
      </c>
      <c r="J1800" s="95">
        <v>7.65</v>
      </c>
      <c r="K1800" s="95">
        <v>18.940000000000001</v>
      </c>
      <c r="L1800" s="95">
        <v>11.29</v>
      </c>
      <c r="M1800" s="95">
        <v>1.66</v>
      </c>
      <c r="N1800" s="95">
        <v>3.86</v>
      </c>
      <c r="O1800" s="95">
        <v>37.68</v>
      </c>
      <c r="P1800" s="95">
        <v>-0.4</v>
      </c>
      <c r="Q1800" s="95">
        <v>1.19</v>
      </c>
      <c r="R1800" s="95">
        <v>10.52</v>
      </c>
      <c r="S1800" s="95">
        <v>3.53</v>
      </c>
      <c r="T1800" s="95">
        <v>5.19</v>
      </c>
      <c r="U1800" s="95">
        <v>0.34</v>
      </c>
      <c r="V1800" s="95">
        <v>0.66</v>
      </c>
      <c r="W1800" s="95">
        <v>0.1</v>
      </c>
      <c r="X1800" s="95"/>
      <c r="Y1800" s="95"/>
      <c r="Z1800" s="74" t="s">
        <v>1111</v>
      </c>
      <c r="AA1800" s="95">
        <v>16.04</v>
      </c>
      <c r="AB1800" s="95">
        <v>1.69</v>
      </c>
      <c r="AC1800" s="74" t="s">
        <v>1111</v>
      </c>
      <c r="AD1800" s="95">
        <v>956882106</v>
      </c>
    </row>
    <row r="1801" spans="1:30" x14ac:dyDescent="0.2">
      <c r="A1801" s="74" t="s">
        <v>2909</v>
      </c>
      <c r="B1801" s="95">
        <v>1.53</v>
      </c>
      <c r="C1801" s="95"/>
      <c r="D1801" s="95">
        <v>-8.81</v>
      </c>
      <c r="E1801" s="95">
        <v>0.57999999999999996</v>
      </c>
      <c r="F1801" s="95">
        <v>0.39</v>
      </c>
      <c r="G1801" s="95">
        <v>26.75</v>
      </c>
      <c r="H1801" s="95">
        <v>-3.19</v>
      </c>
      <c r="I1801" s="95">
        <v>-4.4000000000000004</v>
      </c>
      <c r="J1801" s="95">
        <v>-12.14</v>
      </c>
      <c r="K1801" s="95">
        <v>-15.25</v>
      </c>
      <c r="L1801" s="95">
        <v>-3.11</v>
      </c>
      <c r="M1801" s="95">
        <v>0.15</v>
      </c>
      <c r="N1801" s="95">
        <v>0.39</v>
      </c>
      <c r="O1801" s="95">
        <v>2.92</v>
      </c>
      <c r="P1801" s="95">
        <v>-0.56000000000000005</v>
      </c>
      <c r="Q1801" s="95">
        <v>1.78</v>
      </c>
      <c r="R1801" s="95">
        <v>-6.58</v>
      </c>
      <c r="S1801" s="95">
        <v>-4.43</v>
      </c>
      <c r="T1801" s="95">
        <v>-4.2</v>
      </c>
      <c r="U1801" s="95">
        <v>0.67</v>
      </c>
      <c r="V1801" s="95">
        <v>0.33</v>
      </c>
      <c r="W1801" s="95">
        <v>1.01</v>
      </c>
      <c r="X1801" s="95">
        <v>85.65</v>
      </c>
      <c r="Y1801" s="95"/>
      <c r="Z1801" s="74" t="s">
        <v>1111</v>
      </c>
      <c r="AA1801" s="95">
        <v>2.64</v>
      </c>
      <c r="AB1801" s="95">
        <v>-0.17</v>
      </c>
      <c r="AC1801" s="74" t="s">
        <v>1111</v>
      </c>
      <c r="AD1801" s="95">
        <v>120786309</v>
      </c>
    </row>
    <row r="1802" spans="1:30" x14ac:dyDescent="0.2">
      <c r="A1802" s="74" t="s">
        <v>2910</v>
      </c>
      <c r="B1802" s="95">
        <v>28.59</v>
      </c>
      <c r="C1802" s="95">
        <v>2.9</v>
      </c>
      <c r="D1802" s="95">
        <v>23.66</v>
      </c>
      <c r="E1802" s="95">
        <v>4.24</v>
      </c>
      <c r="F1802" s="95">
        <v>1.82</v>
      </c>
      <c r="G1802" s="95">
        <v>50.21</v>
      </c>
      <c r="H1802" s="95">
        <v>8.15</v>
      </c>
      <c r="I1802" s="95">
        <v>5.5</v>
      </c>
      <c r="J1802" s="95">
        <v>15.96</v>
      </c>
      <c r="K1802" s="95">
        <v>17.55</v>
      </c>
      <c r="L1802" s="95">
        <v>1.59</v>
      </c>
      <c r="M1802" s="95">
        <v>0.42</v>
      </c>
      <c r="N1802" s="95">
        <v>1.3</v>
      </c>
      <c r="O1802" s="95">
        <v>18.3</v>
      </c>
      <c r="P1802" s="95">
        <v>-2.4300000000000002</v>
      </c>
      <c r="Q1802" s="95">
        <v>1.65</v>
      </c>
      <c r="R1802" s="95">
        <v>17.93</v>
      </c>
      <c r="S1802" s="95">
        <v>7.68</v>
      </c>
      <c r="T1802" s="95">
        <v>12.79</v>
      </c>
      <c r="U1802" s="95">
        <v>0.43</v>
      </c>
      <c r="V1802" s="95">
        <v>0.56999999999999995</v>
      </c>
      <c r="W1802" s="95">
        <v>1.4</v>
      </c>
      <c r="X1802" s="95">
        <v>3.04</v>
      </c>
      <c r="Y1802" s="95">
        <v>-4.24</v>
      </c>
      <c r="Z1802" s="74" t="s">
        <v>1111</v>
      </c>
      <c r="AA1802" s="95">
        <v>6.74</v>
      </c>
      <c r="AB1802" s="95">
        <v>1.21</v>
      </c>
      <c r="AC1802" s="74" t="s">
        <v>1111</v>
      </c>
      <c r="AD1802" s="95">
        <v>6043777332</v>
      </c>
    </row>
    <row r="1803" spans="1:30" x14ac:dyDescent="0.2">
      <c r="A1803" s="74" t="s">
        <v>2911</v>
      </c>
      <c r="B1803" s="95">
        <v>85.1</v>
      </c>
      <c r="C1803" s="95">
        <v>0.32</v>
      </c>
      <c r="D1803" s="95">
        <v>54.36</v>
      </c>
      <c r="E1803" s="95">
        <v>3.44</v>
      </c>
      <c r="F1803" s="95">
        <v>1.68</v>
      </c>
      <c r="G1803" s="95">
        <v>34.340000000000003</v>
      </c>
      <c r="H1803" s="95">
        <v>7.15</v>
      </c>
      <c r="I1803" s="95">
        <v>4.38</v>
      </c>
      <c r="J1803" s="95">
        <v>33.35</v>
      </c>
      <c r="K1803" s="95">
        <v>34.04</v>
      </c>
      <c r="L1803" s="95">
        <v>0.69</v>
      </c>
      <c r="M1803" s="95">
        <v>7.0000000000000007E-2</v>
      </c>
      <c r="N1803" s="95">
        <v>2.38</v>
      </c>
      <c r="O1803" s="95">
        <v>10.33</v>
      </c>
      <c r="P1803" s="95">
        <v>-2.85</v>
      </c>
      <c r="Q1803" s="95">
        <v>1.65</v>
      </c>
      <c r="R1803" s="95">
        <v>6.32</v>
      </c>
      <c r="S1803" s="95">
        <v>3.08</v>
      </c>
      <c r="T1803" s="95">
        <v>5.63</v>
      </c>
      <c r="U1803" s="95">
        <v>0.49</v>
      </c>
      <c r="V1803" s="95">
        <v>0.51</v>
      </c>
      <c r="W1803" s="95">
        <v>0.7</v>
      </c>
      <c r="X1803" s="95">
        <v>-10.78</v>
      </c>
      <c r="Y1803" s="95">
        <v>-41.69</v>
      </c>
      <c r="Z1803" s="74" t="s">
        <v>1111</v>
      </c>
      <c r="AA1803" s="95">
        <v>24.76</v>
      </c>
      <c r="AB1803" s="95">
        <v>1.57</v>
      </c>
      <c r="AC1803" s="74" t="s">
        <v>1111</v>
      </c>
      <c r="AD1803" s="95">
        <v>3571732100</v>
      </c>
    </row>
    <row r="1804" spans="1:30" x14ac:dyDescent="0.2">
      <c r="A1804" s="74" t="s">
        <v>2912</v>
      </c>
      <c r="B1804" s="95">
        <v>21.71</v>
      </c>
      <c r="C1804" s="95"/>
      <c r="D1804" s="95">
        <v>-9.19</v>
      </c>
      <c r="E1804" s="95">
        <v>1.92</v>
      </c>
      <c r="F1804" s="95">
        <v>0.42</v>
      </c>
      <c r="G1804" s="95">
        <v>2.95</v>
      </c>
      <c r="H1804" s="95">
        <v>0.61</v>
      </c>
      <c r="I1804" s="95">
        <v>-2.58</v>
      </c>
      <c r="J1804" s="95">
        <v>39.200000000000003</v>
      </c>
      <c r="K1804" s="95">
        <v>26.2</v>
      </c>
      <c r="L1804" s="95">
        <v>-12.99</v>
      </c>
      <c r="M1804" s="95">
        <v>-0.64</v>
      </c>
      <c r="N1804" s="95">
        <v>0.24</v>
      </c>
      <c r="O1804" s="95">
        <v>1.85</v>
      </c>
      <c r="P1804" s="95">
        <v>-1.55</v>
      </c>
      <c r="Q1804" s="95">
        <v>1.46</v>
      </c>
      <c r="R1804" s="95">
        <v>-20.92</v>
      </c>
      <c r="S1804" s="95">
        <v>-4.5999999999999996</v>
      </c>
      <c r="T1804" s="95">
        <v>0.87</v>
      </c>
      <c r="U1804" s="95">
        <v>0.22</v>
      </c>
      <c r="V1804" s="95">
        <v>0.78</v>
      </c>
      <c r="W1804" s="95">
        <v>1.78</v>
      </c>
      <c r="X1804" s="95">
        <v>-2.86</v>
      </c>
      <c r="Y1804" s="95"/>
      <c r="Z1804" s="74" t="s">
        <v>1111</v>
      </c>
      <c r="AA1804" s="95">
        <v>11.3</v>
      </c>
      <c r="AB1804" s="95">
        <v>-2.36</v>
      </c>
      <c r="AC1804" s="74" t="s">
        <v>1111</v>
      </c>
      <c r="AD1804" s="95">
        <v>3070052349</v>
      </c>
    </row>
    <row r="1805" spans="1:30" x14ac:dyDescent="0.2">
      <c r="A1805" s="74" t="s">
        <v>2913</v>
      </c>
      <c r="B1805" s="95">
        <v>32.86</v>
      </c>
      <c r="C1805" s="95">
        <v>2.44</v>
      </c>
      <c r="D1805" s="95">
        <v>28.31</v>
      </c>
      <c r="E1805" s="95">
        <v>2.4300000000000002</v>
      </c>
      <c r="F1805" s="95">
        <v>0.76</v>
      </c>
      <c r="G1805" s="95">
        <v>29.89</v>
      </c>
      <c r="H1805" s="95">
        <v>6.14</v>
      </c>
      <c r="I1805" s="95">
        <v>4.1900000000000004</v>
      </c>
      <c r="J1805" s="95">
        <v>19.32</v>
      </c>
      <c r="K1805" s="95">
        <v>22.26</v>
      </c>
      <c r="L1805" s="95">
        <v>2.94</v>
      </c>
      <c r="M1805" s="95">
        <v>0.37</v>
      </c>
      <c r="N1805" s="95">
        <v>1.19</v>
      </c>
      <c r="O1805" s="95">
        <v>3.26</v>
      </c>
      <c r="P1805" s="95">
        <v>-1.8</v>
      </c>
      <c r="Q1805" s="95">
        <v>1.69</v>
      </c>
      <c r="R1805" s="95">
        <v>8.59</v>
      </c>
      <c r="S1805" s="95">
        <v>2.7</v>
      </c>
      <c r="T1805" s="95">
        <v>5.61</v>
      </c>
      <c r="U1805" s="95">
        <v>0.31</v>
      </c>
      <c r="V1805" s="95">
        <v>0.69</v>
      </c>
      <c r="W1805" s="95">
        <v>0.64</v>
      </c>
      <c r="X1805" s="95">
        <v>-3.94</v>
      </c>
      <c r="Y1805" s="95">
        <v>-14.75</v>
      </c>
      <c r="Z1805" s="74" t="s">
        <v>1111</v>
      </c>
      <c r="AA1805" s="95">
        <v>13.51</v>
      </c>
      <c r="AB1805" s="95">
        <v>1.1599999999999999</v>
      </c>
      <c r="AC1805" s="74" t="s">
        <v>1111</v>
      </c>
      <c r="AD1805" s="95">
        <v>4279293945</v>
      </c>
    </row>
    <row r="1806" spans="1:30" x14ac:dyDescent="0.2">
      <c r="A1806" s="74" t="s">
        <v>2914</v>
      </c>
      <c r="B1806" s="95">
        <v>225.45</v>
      </c>
      <c r="C1806" s="95"/>
      <c r="D1806" s="95">
        <v>22.21</v>
      </c>
      <c r="E1806" s="95">
        <v>5.77</v>
      </c>
      <c r="F1806" s="95">
        <v>1.36</v>
      </c>
      <c r="G1806" s="95">
        <v>100</v>
      </c>
      <c r="H1806" s="95">
        <v>45.01</v>
      </c>
      <c r="I1806" s="95">
        <v>31.12</v>
      </c>
      <c r="J1806" s="95">
        <v>15.36</v>
      </c>
      <c r="K1806" s="95">
        <v>17.52</v>
      </c>
      <c r="L1806" s="95">
        <v>2.17</v>
      </c>
      <c r="M1806" s="95">
        <v>0.81</v>
      </c>
      <c r="N1806" s="95">
        <v>6.91</v>
      </c>
      <c r="O1806" s="95">
        <v>-128.94</v>
      </c>
      <c r="P1806" s="95">
        <v>-2.31</v>
      </c>
      <c r="Q1806" s="95">
        <v>0.97</v>
      </c>
      <c r="R1806" s="95">
        <v>25.96</v>
      </c>
      <c r="S1806" s="95">
        <v>6.13</v>
      </c>
      <c r="T1806" s="95">
        <v>12.19</v>
      </c>
      <c r="U1806" s="95">
        <v>0.24</v>
      </c>
      <c r="V1806" s="95">
        <v>0.76</v>
      </c>
      <c r="W1806" s="95">
        <v>0.2</v>
      </c>
      <c r="X1806" s="95">
        <v>7</v>
      </c>
      <c r="Y1806" s="95">
        <v>14.21</v>
      </c>
      <c r="Z1806" s="74" t="s">
        <v>1111</v>
      </c>
      <c r="AA1806" s="95">
        <v>39.1</v>
      </c>
      <c r="AB1806" s="95">
        <v>10.15</v>
      </c>
      <c r="AC1806" s="74" t="s">
        <v>1111</v>
      </c>
      <c r="AD1806" s="95">
        <v>18306224370</v>
      </c>
    </row>
    <row r="1807" spans="1:30" x14ac:dyDescent="0.2">
      <c r="A1807" s="74" t="s">
        <v>2915</v>
      </c>
      <c r="B1807" s="95">
        <v>3.62</v>
      </c>
      <c r="C1807" s="95"/>
      <c r="D1807" s="95">
        <v>-4.47</v>
      </c>
      <c r="E1807" s="95">
        <v>2.34</v>
      </c>
      <c r="F1807" s="95">
        <v>1.46</v>
      </c>
      <c r="G1807" s="95">
        <v>22.32</v>
      </c>
      <c r="H1807" s="95">
        <v>-45.47</v>
      </c>
      <c r="I1807" s="95">
        <v>-46.16</v>
      </c>
      <c r="J1807" s="95">
        <v>-4.54</v>
      </c>
      <c r="K1807" s="95">
        <v>-3.56</v>
      </c>
      <c r="L1807" s="95">
        <v>0.98</v>
      </c>
      <c r="M1807" s="95">
        <v>-0.51</v>
      </c>
      <c r="N1807" s="95">
        <v>2.06</v>
      </c>
      <c r="O1807" s="95">
        <v>2.52</v>
      </c>
      <c r="P1807" s="95">
        <v>-12.89</v>
      </c>
      <c r="Q1807" s="95">
        <v>2.9</v>
      </c>
      <c r="R1807" s="95">
        <v>-52.27</v>
      </c>
      <c r="S1807" s="95">
        <v>-32.67</v>
      </c>
      <c r="T1807" s="95">
        <v>-45.59</v>
      </c>
      <c r="U1807" s="95">
        <v>0.62</v>
      </c>
      <c r="V1807" s="95">
        <v>0.38</v>
      </c>
      <c r="W1807" s="95">
        <v>0.71</v>
      </c>
      <c r="X1807" s="95">
        <v>116.03</v>
      </c>
      <c r="Y1807" s="95"/>
      <c r="Z1807" s="74" t="s">
        <v>1111</v>
      </c>
      <c r="AA1807" s="95">
        <v>1.55</v>
      </c>
      <c r="AB1807" s="95">
        <v>-0.81</v>
      </c>
      <c r="AC1807" s="74" t="s">
        <v>1111</v>
      </c>
      <c r="AD1807" s="95">
        <v>57874750</v>
      </c>
    </row>
    <row r="1808" spans="1:30" x14ac:dyDescent="0.2">
      <c r="A1808" s="74" t="s">
        <v>2916</v>
      </c>
      <c r="B1808" s="95">
        <v>22.51</v>
      </c>
      <c r="C1808" s="95"/>
      <c r="D1808" s="95">
        <v>12.71</v>
      </c>
      <c r="E1808" s="95">
        <v>2.99</v>
      </c>
      <c r="F1808" s="95">
        <v>1.34</v>
      </c>
      <c r="G1808" s="95">
        <v>42.2</v>
      </c>
      <c r="H1808" s="95">
        <v>6.88</v>
      </c>
      <c r="I1808" s="95">
        <v>5.36</v>
      </c>
      <c r="J1808" s="95">
        <v>9.91</v>
      </c>
      <c r="K1808" s="95">
        <v>11.12</v>
      </c>
      <c r="L1808" s="95">
        <v>1.21</v>
      </c>
      <c r="M1808" s="95">
        <v>0.36</v>
      </c>
      <c r="N1808" s="95">
        <v>0.68</v>
      </c>
      <c r="O1808" s="95">
        <v>13.23</v>
      </c>
      <c r="P1808" s="95">
        <v>-2.08</v>
      </c>
      <c r="Q1808" s="95">
        <v>1.4</v>
      </c>
      <c r="R1808" s="95">
        <v>23.5</v>
      </c>
      <c r="S1808" s="95">
        <v>10.57</v>
      </c>
      <c r="T1808" s="95">
        <v>18.079999999999998</v>
      </c>
      <c r="U1808" s="95">
        <v>0.45</v>
      </c>
      <c r="V1808" s="95">
        <v>0.55000000000000004</v>
      </c>
      <c r="W1808" s="95">
        <v>1.97</v>
      </c>
      <c r="X1808" s="95">
        <v>12.59</v>
      </c>
      <c r="Y1808" s="95">
        <v>26.33</v>
      </c>
      <c r="Z1808" s="74" t="s">
        <v>1111</v>
      </c>
      <c r="AA1808" s="95">
        <v>7.53</v>
      </c>
      <c r="AB1808" s="95">
        <v>1.77</v>
      </c>
      <c r="AC1808" s="74" t="s">
        <v>1111</v>
      </c>
      <c r="AD1808" s="95">
        <v>1464516000</v>
      </c>
    </row>
    <row r="1809" spans="1:30" x14ac:dyDescent="0.2">
      <c r="A1809" s="74" t="s">
        <v>2917</v>
      </c>
      <c r="B1809" s="95">
        <v>9.1199999999999992</v>
      </c>
      <c r="C1809" s="95"/>
      <c r="D1809" s="95">
        <v>-4.5599999999999996</v>
      </c>
      <c r="E1809" s="95">
        <v>-5.57</v>
      </c>
      <c r="F1809" s="95">
        <v>2.11</v>
      </c>
      <c r="G1809" s="95">
        <v>78.930000000000007</v>
      </c>
      <c r="H1809" s="95">
        <v>-79.069999999999993</v>
      </c>
      <c r="I1809" s="95">
        <v>-100.32</v>
      </c>
      <c r="J1809" s="95">
        <v>-5.78</v>
      </c>
      <c r="K1809" s="95">
        <v>-7.15</v>
      </c>
      <c r="L1809" s="95">
        <v>-1.37</v>
      </c>
      <c r="M1809" s="95"/>
      <c r="N1809" s="95">
        <v>4.57</v>
      </c>
      <c r="O1809" s="95">
        <v>3.08</v>
      </c>
      <c r="P1809" s="95">
        <v>-18.23</v>
      </c>
      <c r="Q1809" s="95">
        <v>4.38</v>
      </c>
      <c r="R1809" s="95">
        <v>-122.27</v>
      </c>
      <c r="S1809" s="95">
        <v>-46.22</v>
      </c>
      <c r="T1809" s="95">
        <v>-47.22</v>
      </c>
      <c r="U1809" s="95">
        <v>-0.38</v>
      </c>
      <c r="V1809" s="95">
        <v>1.38</v>
      </c>
      <c r="W1809" s="95">
        <v>0.46</v>
      </c>
      <c r="X1809" s="95"/>
      <c r="Y1809" s="95"/>
      <c r="Z1809" s="74" t="s">
        <v>1111</v>
      </c>
      <c r="AA1809" s="95">
        <v>-1.64</v>
      </c>
      <c r="AB1809" s="95">
        <v>-2</v>
      </c>
      <c r="AC1809" s="74" t="s">
        <v>1111</v>
      </c>
      <c r="AD1809" s="95">
        <v>458931168</v>
      </c>
    </row>
    <row r="1810" spans="1:30" x14ac:dyDescent="0.2">
      <c r="A1810" s="74" t="s">
        <v>2918</v>
      </c>
      <c r="B1810" s="95">
        <v>25.14</v>
      </c>
      <c r="C1810" s="95">
        <v>2.39</v>
      </c>
      <c r="D1810" s="95">
        <v>7.23</v>
      </c>
      <c r="E1810" s="95">
        <v>1</v>
      </c>
      <c r="F1810" s="95">
        <v>0.53</v>
      </c>
      <c r="G1810" s="95">
        <v>19.03</v>
      </c>
      <c r="H1810" s="95">
        <v>5.75</v>
      </c>
      <c r="I1810" s="95">
        <v>4.5999999999999996</v>
      </c>
      <c r="J1810" s="95">
        <v>5.79</v>
      </c>
      <c r="K1810" s="95">
        <v>7.46</v>
      </c>
      <c r="L1810" s="95">
        <v>1.67</v>
      </c>
      <c r="M1810" s="95">
        <v>0.28999999999999998</v>
      </c>
      <c r="N1810" s="95">
        <v>0.33</v>
      </c>
      <c r="O1810" s="95">
        <v>0.94</v>
      </c>
      <c r="P1810" s="95">
        <v>-2.56</v>
      </c>
      <c r="Q1810" s="95">
        <v>3.39</v>
      </c>
      <c r="R1810" s="95">
        <v>13.81</v>
      </c>
      <c r="S1810" s="95">
        <v>7.26</v>
      </c>
      <c r="T1810" s="95">
        <v>10.63</v>
      </c>
      <c r="U1810" s="95">
        <v>0.53</v>
      </c>
      <c r="V1810" s="95">
        <v>0.47</v>
      </c>
      <c r="W1810" s="95">
        <v>1.58</v>
      </c>
      <c r="X1810" s="95">
        <v>-0.86</v>
      </c>
      <c r="Y1810" s="95">
        <v>-1</v>
      </c>
      <c r="Z1810" s="74" t="s">
        <v>1111</v>
      </c>
      <c r="AA1810" s="95">
        <v>25.17</v>
      </c>
      <c r="AB1810" s="95">
        <v>3.48</v>
      </c>
      <c r="AC1810" s="74" t="s">
        <v>1111</v>
      </c>
      <c r="AD1810" s="95">
        <v>170092212</v>
      </c>
    </row>
    <row r="1811" spans="1:30" x14ac:dyDescent="0.2">
      <c r="A1811" s="74" t="s">
        <v>2919</v>
      </c>
      <c r="B1811" s="95">
        <v>17.03</v>
      </c>
      <c r="C1811" s="95"/>
      <c r="D1811" s="95">
        <v>-4.7699999999999996</v>
      </c>
      <c r="E1811" s="95">
        <v>0.65</v>
      </c>
      <c r="F1811" s="95">
        <v>0.17</v>
      </c>
      <c r="G1811" s="95">
        <v>100</v>
      </c>
      <c r="H1811" s="95">
        <v>5.12</v>
      </c>
      <c r="I1811" s="95">
        <v>-37.08</v>
      </c>
      <c r="J1811" s="95">
        <v>34.56</v>
      </c>
      <c r="K1811" s="95">
        <v>151.04</v>
      </c>
      <c r="L1811" s="95">
        <v>116.48</v>
      </c>
      <c r="M1811" s="95">
        <v>2.21</v>
      </c>
      <c r="N1811" s="95">
        <v>1.77</v>
      </c>
      <c r="O1811" s="95">
        <v>-8.6999999999999993</v>
      </c>
      <c r="P1811" s="95">
        <v>-0.18</v>
      </c>
      <c r="Q1811" s="95">
        <v>0.78</v>
      </c>
      <c r="R1811" s="95">
        <v>-13.72</v>
      </c>
      <c r="S1811" s="95">
        <v>-3.47</v>
      </c>
      <c r="T1811" s="95">
        <v>0.2</v>
      </c>
      <c r="U1811" s="95">
        <v>0.25</v>
      </c>
      <c r="V1811" s="95">
        <v>0.75</v>
      </c>
      <c r="W1811" s="95">
        <v>0.09</v>
      </c>
      <c r="X1811" s="95">
        <v>-6.28</v>
      </c>
      <c r="Y1811" s="95"/>
      <c r="Z1811" s="74" t="s">
        <v>1111</v>
      </c>
      <c r="AA1811" s="95">
        <v>26.03</v>
      </c>
      <c r="AB1811" s="95">
        <v>-3.57</v>
      </c>
      <c r="AC1811" s="74" t="s">
        <v>1111</v>
      </c>
      <c r="AD1811" s="95">
        <v>519093133</v>
      </c>
    </row>
    <row r="1812" spans="1:30" x14ac:dyDescent="0.2">
      <c r="A1812" s="74" t="s">
        <v>2920</v>
      </c>
      <c r="B1812" s="95">
        <v>9.8699999999999992</v>
      </c>
      <c r="C1812" s="95"/>
      <c r="D1812" s="95">
        <v>-17025.75</v>
      </c>
      <c r="E1812" s="95">
        <v>102.15</v>
      </c>
      <c r="F1812" s="95">
        <v>1.23</v>
      </c>
      <c r="G1812" s="95"/>
      <c r="H1812" s="95"/>
      <c r="I1812" s="95"/>
      <c r="J1812" s="95">
        <v>-17025.75</v>
      </c>
      <c r="K1812" s="95">
        <v>-17010.28</v>
      </c>
      <c r="L1812" s="95">
        <v>15.47</v>
      </c>
      <c r="M1812" s="95">
        <v>-0.09</v>
      </c>
      <c r="N1812" s="95"/>
      <c r="O1812" s="95">
        <v>-3648.38</v>
      </c>
      <c r="P1812" s="95">
        <v>-1.23</v>
      </c>
      <c r="Q1812" s="95">
        <v>0.86</v>
      </c>
      <c r="R1812" s="95">
        <v>-0.6</v>
      </c>
      <c r="S1812" s="95">
        <v>-0.01</v>
      </c>
      <c r="T1812" s="95">
        <v>-0.6</v>
      </c>
      <c r="U1812" s="95">
        <v>0.01</v>
      </c>
      <c r="V1812" s="95">
        <v>0.99</v>
      </c>
      <c r="W1812" s="95">
        <v>0</v>
      </c>
      <c r="X1812" s="95"/>
      <c r="Y1812" s="95"/>
      <c r="Z1812" s="74" t="s">
        <v>1111</v>
      </c>
      <c r="AA1812" s="95">
        <v>0.1</v>
      </c>
      <c r="AB1812" s="95">
        <v>0</v>
      </c>
      <c r="AC1812" s="74" t="s">
        <v>1111</v>
      </c>
      <c r="AD1812" s="95">
        <v>510772500</v>
      </c>
    </row>
    <row r="1813" spans="1:30" x14ac:dyDescent="0.2">
      <c r="A1813" s="74" t="s">
        <v>2921</v>
      </c>
      <c r="B1813" s="95">
        <v>10.07</v>
      </c>
      <c r="C1813" s="95"/>
      <c r="D1813" s="95">
        <v>-17370.75</v>
      </c>
      <c r="E1813" s="95">
        <v>104.22</v>
      </c>
      <c r="F1813" s="95">
        <v>1.26</v>
      </c>
      <c r="G1813" s="95"/>
      <c r="H1813" s="95"/>
      <c r="I1813" s="95"/>
      <c r="J1813" s="95">
        <v>-17370.75</v>
      </c>
      <c r="K1813" s="95">
        <v>-17010.28</v>
      </c>
      <c r="L1813" s="95">
        <v>15.47</v>
      </c>
      <c r="M1813" s="95">
        <v>-0.09</v>
      </c>
      <c r="N1813" s="95"/>
      <c r="O1813" s="95">
        <v>-3722.3</v>
      </c>
      <c r="P1813" s="95">
        <v>-1.26</v>
      </c>
      <c r="Q1813" s="95">
        <v>0.86</v>
      </c>
      <c r="R1813" s="95">
        <v>-0.6</v>
      </c>
      <c r="S1813" s="95">
        <v>-0.01</v>
      </c>
      <c r="T1813" s="95">
        <v>-0.6</v>
      </c>
      <c r="U1813" s="95">
        <v>0.01</v>
      </c>
      <c r="V1813" s="95">
        <v>0.99</v>
      </c>
      <c r="W1813" s="95">
        <v>0</v>
      </c>
      <c r="X1813" s="95"/>
      <c r="Y1813" s="95"/>
      <c r="Z1813" s="74" t="s">
        <v>1111</v>
      </c>
      <c r="AA1813" s="95">
        <v>0.1</v>
      </c>
      <c r="AB1813" s="95">
        <v>0</v>
      </c>
      <c r="AC1813" s="74" t="s">
        <v>1111</v>
      </c>
      <c r="AD1813" s="95">
        <v>510772500</v>
      </c>
    </row>
    <row r="1814" spans="1:30" x14ac:dyDescent="0.2">
      <c r="A1814" s="74" t="s">
        <v>2922</v>
      </c>
      <c r="B1814" s="95">
        <v>0.61</v>
      </c>
      <c r="C1814" s="95"/>
      <c r="D1814" s="95">
        <v>-1052.25</v>
      </c>
      <c r="E1814" s="95">
        <v>6.31</v>
      </c>
      <c r="F1814" s="95">
        <v>0.08</v>
      </c>
      <c r="G1814" s="95"/>
      <c r="H1814" s="95"/>
      <c r="I1814" s="95"/>
      <c r="J1814" s="95">
        <v>-1052.25</v>
      </c>
      <c r="K1814" s="95">
        <v>-17010.28</v>
      </c>
      <c r="L1814" s="95">
        <v>15.47</v>
      </c>
      <c r="M1814" s="95">
        <v>-0.09</v>
      </c>
      <c r="N1814" s="95"/>
      <c r="O1814" s="95">
        <v>-225.48</v>
      </c>
      <c r="P1814" s="95">
        <v>-0.08</v>
      </c>
      <c r="Q1814" s="95">
        <v>0.86</v>
      </c>
      <c r="R1814" s="95">
        <v>-0.6</v>
      </c>
      <c r="S1814" s="95">
        <v>-0.01</v>
      </c>
      <c r="T1814" s="95">
        <v>-0.6</v>
      </c>
      <c r="U1814" s="95">
        <v>0.01</v>
      </c>
      <c r="V1814" s="95">
        <v>0.99</v>
      </c>
      <c r="W1814" s="95">
        <v>0</v>
      </c>
      <c r="X1814" s="95"/>
      <c r="Y1814" s="95"/>
      <c r="Z1814" s="74" t="s">
        <v>1111</v>
      </c>
      <c r="AA1814" s="95">
        <v>0.1</v>
      </c>
      <c r="AB1814" s="95">
        <v>0</v>
      </c>
      <c r="AC1814" s="74" t="s">
        <v>1111</v>
      </c>
      <c r="AD1814" s="95">
        <v>510772500</v>
      </c>
    </row>
    <row r="1815" spans="1:30" x14ac:dyDescent="0.2">
      <c r="A1815" s="74" t="s">
        <v>2923</v>
      </c>
      <c r="B1815" s="95">
        <v>32.549999999999997</v>
      </c>
      <c r="C1815" s="95">
        <v>2.1800000000000002</v>
      </c>
      <c r="D1815" s="95">
        <v>18.829999999999998</v>
      </c>
      <c r="E1815" s="95">
        <v>1.67</v>
      </c>
      <c r="F1815" s="95">
        <v>0.19</v>
      </c>
      <c r="G1815" s="95">
        <v>0</v>
      </c>
      <c r="H1815" s="95">
        <v>32.96</v>
      </c>
      <c r="I1815" s="95">
        <v>24.75</v>
      </c>
      <c r="J1815" s="95">
        <v>14.14</v>
      </c>
      <c r="K1815" s="95">
        <v>-4.37</v>
      </c>
      <c r="L1815" s="95">
        <v>-18.510000000000002</v>
      </c>
      <c r="M1815" s="95">
        <v>-2.19</v>
      </c>
      <c r="N1815" s="95">
        <v>4.66</v>
      </c>
      <c r="O1815" s="95"/>
      <c r="P1815" s="95">
        <v>-0.19</v>
      </c>
      <c r="Q1815" s="95"/>
      <c r="R1815" s="95">
        <v>8.8699999999999992</v>
      </c>
      <c r="S1815" s="95">
        <v>1.02</v>
      </c>
      <c r="T1815" s="95">
        <v>7.97</v>
      </c>
      <c r="U1815" s="95">
        <v>0.11</v>
      </c>
      <c r="V1815" s="95">
        <v>0.89</v>
      </c>
      <c r="W1815" s="95">
        <v>0.04</v>
      </c>
      <c r="X1815" s="95">
        <v>14.37</v>
      </c>
      <c r="Y1815" s="95">
        <v>14.39</v>
      </c>
      <c r="Z1815" s="74" t="s">
        <v>1111</v>
      </c>
      <c r="AA1815" s="95">
        <v>19.5</v>
      </c>
      <c r="AB1815" s="95">
        <v>1.73</v>
      </c>
      <c r="AC1815" s="74" t="s">
        <v>1111</v>
      </c>
      <c r="AD1815" s="95">
        <v>425304810</v>
      </c>
    </row>
    <row r="1816" spans="1:30" x14ac:dyDescent="0.2">
      <c r="A1816" s="74" t="s">
        <v>2924</v>
      </c>
      <c r="B1816" s="95">
        <v>42.46</v>
      </c>
      <c r="C1816" s="95">
        <v>2</v>
      </c>
      <c r="D1816" s="95">
        <v>15.93</v>
      </c>
      <c r="E1816" s="95">
        <v>1.22</v>
      </c>
      <c r="F1816" s="95">
        <v>0.13</v>
      </c>
      <c r="G1816" s="95">
        <v>0</v>
      </c>
      <c r="H1816" s="95">
        <v>28.52</v>
      </c>
      <c r="I1816" s="95">
        <v>19.91</v>
      </c>
      <c r="J1816" s="95">
        <v>11.12</v>
      </c>
      <c r="K1816" s="95">
        <v>-9.7200000000000006</v>
      </c>
      <c r="L1816" s="95">
        <v>-20.84</v>
      </c>
      <c r="M1816" s="95">
        <v>-2.2999999999999998</v>
      </c>
      <c r="N1816" s="95">
        <v>3.17</v>
      </c>
      <c r="O1816" s="95"/>
      <c r="P1816" s="95">
        <v>-0.13</v>
      </c>
      <c r="Q1816" s="95"/>
      <c r="R1816" s="95">
        <v>7.69</v>
      </c>
      <c r="S1816" s="95">
        <v>0.8</v>
      </c>
      <c r="T1816" s="95">
        <v>6.12</v>
      </c>
      <c r="U1816" s="95">
        <v>0.1</v>
      </c>
      <c r="V1816" s="95">
        <v>0.9</v>
      </c>
      <c r="W1816" s="95">
        <v>0.04</v>
      </c>
      <c r="X1816" s="95">
        <v>20.61</v>
      </c>
      <c r="Y1816" s="95">
        <v>25.9</v>
      </c>
      <c r="Z1816" s="74" t="s">
        <v>1111</v>
      </c>
      <c r="AA1816" s="95">
        <v>34.68</v>
      </c>
      <c r="AB1816" s="95">
        <v>2.67</v>
      </c>
      <c r="AC1816" s="74" t="s">
        <v>1111</v>
      </c>
      <c r="AD1816" s="95">
        <v>768037710</v>
      </c>
    </row>
    <row r="1817" spans="1:30" x14ac:dyDescent="0.2">
      <c r="A1817" s="74" t="s">
        <v>2925</v>
      </c>
      <c r="B1817" s="95">
        <v>21.3</v>
      </c>
      <c r="C1817" s="95">
        <v>2.63</v>
      </c>
      <c r="D1817" s="95">
        <v>13.93</v>
      </c>
      <c r="E1817" s="95">
        <v>0.89</v>
      </c>
      <c r="F1817" s="95">
        <v>0.11</v>
      </c>
      <c r="G1817" s="95">
        <v>0</v>
      </c>
      <c r="H1817" s="95">
        <v>35.76</v>
      </c>
      <c r="I1817" s="95">
        <v>22.25</v>
      </c>
      <c r="J1817" s="95">
        <v>8.67</v>
      </c>
      <c r="K1817" s="95">
        <v>-5.93</v>
      </c>
      <c r="L1817" s="95">
        <v>-14.59</v>
      </c>
      <c r="M1817" s="95">
        <v>-1.5</v>
      </c>
      <c r="N1817" s="95">
        <v>3.1</v>
      </c>
      <c r="O1817" s="95"/>
      <c r="P1817" s="95">
        <v>-0.11</v>
      </c>
      <c r="Q1817" s="95"/>
      <c r="R1817" s="95">
        <v>6.41</v>
      </c>
      <c r="S1817" s="95">
        <v>0.8</v>
      </c>
      <c r="T1817" s="95">
        <v>5.5</v>
      </c>
      <c r="U1817" s="95">
        <v>0.13</v>
      </c>
      <c r="V1817" s="95">
        <v>0.87</v>
      </c>
      <c r="W1817" s="95">
        <v>0.04</v>
      </c>
      <c r="X1817" s="95">
        <v>10.88</v>
      </c>
      <c r="Y1817" s="95">
        <v>5.85</v>
      </c>
      <c r="Z1817" s="74" t="s">
        <v>1111</v>
      </c>
      <c r="AA1817" s="95">
        <v>23.85</v>
      </c>
      <c r="AB1817" s="95">
        <v>1.53</v>
      </c>
      <c r="AC1817" s="74" t="s">
        <v>1111</v>
      </c>
      <c r="AD1817" s="95">
        <v>2431608000</v>
      </c>
    </row>
    <row r="1818" spans="1:30" x14ac:dyDescent="0.2">
      <c r="A1818" s="74" t="s">
        <v>2926</v>
      </c>
      <c r="B1818" s="95">
        <v>27.23</v>
      </c>
      <c r="C1818" s="95">
        <v>6.43</v>
      </c>
      <c r="D1818" s="95">
        <v>17.809999999999999</v>
      </c>
      <c r="E1818" s="95">
        <v>1.1399999999999999</v>
      </c>
      <c r="F1818" s="95">
        <v>0.14000000000000001</v>
      </c>
      <c r="G1818" s="95">
        <v>0</v>
      </c>
      <c r="H1818" s="95">
        <v>35.76</v>
      </c>
      <c r="I1818" s="95">
        <v>22.25</v>
      </c>
      <c r="J1818" s="95">
        <v>11.08</v>
      </c>
      <c r="K1818" s="95">
        <v>-5.93</v>
      </c>
      <c r="L1818" s="95">
        <v>-14.59</v>
      </c>
      <c r="M1818" s="95">
        <v>-1.5</v>
      </c>
      <c r="N1818" s="95">
        <v>3.96</v>
      </c>
      <c r="O1818" s="95"/>
      <c r="P1818" s="95">
        <v>-0.14000000000000001</v>
      </c>
      <c r="Q1818" s="95"/>
      <c r="R1818" s="95">
        <v>6.41</v>
      </c>
      <c r="S1818" s="95">
        <v>0.8</v>
      </c>
      <c r="T1818" s="95">
        <v>5.5</v>
      </c>
      <c r="U1818" s="95">
        <v>0.13</v>
      </c>
      <c r="V1818" s="95">
        <v>0.87</v>
      </c>
      <c r="W1818" s="95">
        <v>0.04</v>
      </c>
      <c r="X1818" s="95">
        <v>10.88</v>
      </c>
      <c r="Y1818" s="95">
        <v>5.85</v>
      </c>
      <c r="Z1818" s="74" t="s">
        <v>1111</v>
      </c>
      <c r="AA1818" s="95">
        <v>23.85</v>
      </c>
      <c r="AB1818" s="95">
        <v>1.53</v>
      </c>
      <c r="AC1818" s="74" t="s">
        <v>1111</v>
      </c>
      <c r="AD1818" s="95">
        <v>2431608000</v>
      </c>
    </row>
    <row r="1819" spans="1:30" x14ac:dyDescent="0.2">
      <c r="A1819" s="74" t="s">
        <v>2927</v>
      </c>
      <c r="B1819" s="95">
        <v>27.44</v>
      </c>
      <c r="C1819" s="95">
        <v>6.38</v>
      </c>
      <c r="D1819" s="95">
        <v>17.940000000000001</v>
      </c>
      <c r="E1819" s="95">
        <v>1.1499999999999999</v>
      </c>
      <c r="F1819" s="95">
        <v>0.14000000000000001</v>
      </c>
      <c r="G1819" s="95">
        <v>0</v>
      </c>
      <c r="H1819" s="95">
        <v>35.76</v>
      </c>
      <c r="I1819" s="95">
        <v>22.25</v>
      </c>
      <c r="J1819" s="95">
        <v>11.16</v>
      </c>
      <c r="K1819" s="95">
        <v>-5.93</v>
      </c>
      <c r="L1819" s="95">
        <v>-14.59</v>
      </c>
      <c r="M1819" s="95">
        <v>-1.5</v>
      </c>
      <c r="N1819" s="95">
        <v>3.99</v>
      </c>
      <c r="O1819" s="95"/>
      <c r="P1819" s="95">
        <v>-0.14000000000000001</v>
      </c>
      <c r="Q1819" s="95"/>
      <c r="R1819" s="95">
        <v>6.41</v>
      </c>
      <c r="S1819" s="95">
        <v>0.8</v>
      </c>
      <c r="T1819" s="95">
        <v>5.5</v>
      </c>
      <c r="U1819" s="95">
        <v>0.13</v>
      </c>
      <c r="V1819" s="95">
        <v>0.87</v>
      </c>
      <c r="W1819" s="95">
        <v>0.04</v>
      </c>
      <c r="X1819" s="95">
        <v>10.88</v>
      </c>
      <c r="Y1819" s="95">
        <v>5.85</v>
      </c>
      <c r="Z1819" s="74" t="s">
        <v>1111</v>
      </c>
      <c r="AA1819" s="95">
        <v>23.85</v>
      </c>
      <c r="AB1819" s="95">
        <v>1.53</v>
      </c>
      <c r="AC1819" s="74" t="s">
        <v>1111</v>
      </c>
      <c r="AD1819" s="95">
        <v>2431608000</v>
      </c>
    </row>
    <row r="1820" spans="1:30" x14ac:dyDescent="0.2">
      <c r="A1820" s="74" t="s">
        <v>2928</v>
      </c>
      <c r="B1820" s="95">
        <v>107.4</v>
      </c>
      <c r="C1820" s="95">
        <v>1.83</v>
      </c>
      <c r="D1820" s="95">
        <v>22.96</v>
      </c>
      <c r="E1820" s="95">
        <v>4.49</v>
      </c>
      <c r="F1820" s="95">
        <v>1.31</v>
      </c>
      <c r="G1820" s="95">
        <v>43.03</v>
      </c>
      <c r="H1820" s="95">
        <v>18.68</v>
      </c>
      <c r="I1820" s="95">
        <v>12.39</v>
      </c>
      <c r="J1820" s="95">
        <v>15.24</v>
      </c>
      <c r="K1820" s="95">
        <v>18.66</v>
      </c>
      <c r="L1820" s="95">
        <v>3.42</v>
      </c>
      <c r="M1820" s="95">
        <v>1.01</v>
      </c>
      <c r="N1820" s="95">
        <v>2.85</v>
      </c>
      <c r="O1820" s="95">
        <v>10.47</v>
      </c>
      <c r="P1820" s="95">
        <v>-2.4</v>
      </c>
      <c r="Q1820" s="95">
        <v>1.38</v>
      </c>
      <c r="R1820" s="95">
        <v>19.559999999999999</v>
      </c>
      <c r="S1820" s="95">
        <v>5.7</v>
      </c>
      <c r="T1820" s="95">
        <v>11.68</v>
      </c>
      <c r="U1820" s="95">
        <v>0.28999999999999998</v>
      </c>
      <c r="V1820" s="95">
        <v>0.71</v>
      </c>
      <c r="W1820" s="95">
        <v>0.46</v>
      </c>
      <c r="X1820" s="95">
        <v>13.26</v>
      </c>
      <c r="Y1820" s="95">
        <v>2.4300000000000002</v>
      </c>
      <c r="Z1820" s="74" t="s">
        <v>1111</v>
      </c>
      <c r="AA1820" s="95">
        <v>23.92</v>
      </c>
      <c r="AB1820" s="95">
        <v>4.68</v>
      </c>
      <c r="AC1820" s="74" t="s">
        <v>1111</v>
      </c>
      <c r="AD1820" s="95">
        <v>13615646130</v>
      </c>
    </row>
    <row r="1821" spans="1:30" x14ac:dyDescent="0.2">
      <c r="A1821" s="74" t="s">
        <v>2929</v>
      </c>
      <c r="B1821" s="95">
        <v>18.86</v>
      </c>
      <c r="C1821" s="95">
        <v>2.4900000000000002</v>
      </c>
      <c r="D1821" s="95">
        <v>11.12</v>
      </c>
      <c r="E1821" s="95">
        <v>1.69</v>
      </c>
      <c r="F1821" s="95">
        <v>0.19</v>
      </c>
      <c r="G1821" s="95">
        <v>0</v>
      </c>
      <c r="H1821" s="95">
        <v>46.16</v>
      </c>
      <c r="I1821" s="95">
        <v>37.380000000000003</v>
      </c>
      <c r="J1821" s="95">
        <v>9.01</v>
      </c>
      <c r="K1821" s="95">
        <v>-8.7799999999999994</v>
      </c>
      <c r="L1821" s="95">
        <v>-17.79</v>
      </c>
      <c r="M1821" s="95">
        <v>-3.35</v>
      </c>
      <c r="N1821" s="95">
        <v>4.16</v>
      </c>
      <c r="O1821" s="95"/>
      <c r="P1821" s="95">
        <v>-0.19</v>
      </c>
      <c r="Q1821" s="95"/>
      <c r="R1821" s="95">
        <v>15.23</v>
      </c>
      <c r="S1821" s="95">
        <v>1.73</v>
      </c>
      <c r="T1821" s="95">
        <v>15.6</v>
      </c>
      <c r="U1821" s="95">
        <v>0.11</v>
      </c>
      <c r="V1821" s="95">
        <v>0.89</v>
      </c>
      <c r="W1821" s="95">
        <v>0.05</v>
      </c>
      <c r="X1821" s="95">
        <v>15.69</v>
      </c>
      <c r="Y1821" s="95">
        <v>39.049999999999997</v>
      </c>
      <c r="Z1821" s="74" t="s">
        <v>1111</v>
      </c>
      <c r="AA1821" s="95">
        <v>11.13</v>
      </c>
      <c r="AB1821" s="95">
        <v>1.7</v>
      </c>
      <c r="AC1821" s="74" t="s">
        <v>1111</v>
      </c>
      <c r="AD1821" s="95">
        <v>639512424</v>
      </c>
    </row>
    <row r="1822" spans="1:30" x14ac:dyDescent="0.2">
      <c r="A1822" s="74" t="s">
        <v>2930</v>
      </c>
      <c r="B1822" s="95">
        <v>32.24</v>
      </c>
      <c r="C1822" s="95">
        <v>3.56</v>
      </c>
      <c r="D1822" s="95">
        <v>15.78</v>
      </c>
      <c r="E1822" s="95">
        <v>1.22</v>
      </c>
      <c r="F1822" s="95">
        <v>0.47</v>
      </c>
      <c r="G1822" s="95">
        <v>29.88</v>
      </c>
      <c r="H1822" s="95">
        <v>11.49</v>
      </c>
      <c r="I1822" s="95">
        <v>5.77</v>
      </c>
      <c r="J1822" s="95">
        <v>7.92</v>
      </c>
      <c r="K1822" s="95">
        <v>10.5</v>
      </c>
      <c r="L1822" s="95">
        <v>2.58</v>
      </c>
      <c r="M1822" s="95">
        <v>0.4</v>
      </c>
      <c r="N1822" s="95">
        <v>0.91</v>
      </c>
      <c r="O1822" s="95">
        <v>40.14</v>
      </c>
      <c r="P1822" s="95">
        <v>-0.62</v>
      </c>
      <c r="Q1822" s="95">
        <v>1.05</v>
      </c>
      <c r="R1822" s="95">
        <v>7.74</v>
      </c>
      <c r="S1822" s="95">
        <v>3.01</v>
      </c>
      <c r="T1822" s="95">
        <v>8.02</v>
      </c>
      <c r="U1822" s="95">
        <v>0.39</v>
      </c>
      <c r="V1822" s="95">
        <v>0.61</v>
      </c>
      <c r="W1822" s="95">
        <v>0.52</v>
      </c>
      <c r="X1822" s="95">
        <v>5.48</v>
      </c>
      <c r="Y1822" s="95">
        <v>6.71</v>
      </c>
      <c r="Z1822" s="74" t="s">
        <v>1111</v>
      </c>
      <c r="AA1822" s="95">
        <v>26.34</v>
      </c>
      <c r="AB1822" s="95">
        <v>2.04</v>
      </c>
      <c r="AC1822" s="74" t="s">
        <v>1111</v>
      </c>
      <c r="AD1822" s="95">
        <v>18862966596</v>
      </c>
    </row>
    <row r="1823" spans="1:30" x14ac:dyDescent="0.2">
      <c r="A1823" s="74" t="s">
        <v>2931</v>
      </c>
      <c r="B1823" s="95">
        <v>11.53</v>
      </c>
      <c r="C1823" s="95"/>
      <c r="D1823" s="95">
        <v>-3.8</v>
      </c>
      <c r="E1823" s="95">
        <v>1.06</v>
      </c>
      <c r="F1823" s="95">
        <v>0.96</v>
      </c>
      <c r="G1823" s="95"/>
      <c r="H1823" s="95"/>
      <c r="I1823" s="95"/>
      <c r="J1823" s="95">
        <v>-3.72</v>
      </c>
      <c r="K1823" s="95">
        <v>-0.41</v>
      </c>
      <c r="L1823" s="95">
        <v>3.32</v>
      </c>
      <c r="M1823" s="95">
        <v>-0.94</v>
      </c>
      <c r="N1823" s="95"/>
      <c r="O1823" s="95">
        <v>1.1499999999999999</v>
      </c>
      <c r="P1823" s="95">
        <v>-8.5500000000000007</v>
      </c>
      <c r="Q1823" s="95">
        <v>16.39</v>
      </c>
      <c r="R1823" s="95">
        <v>-27.9</v>
      </c>
      <c r="S1823" s="95">
        <v>-25.14</v>
      </c>
      <c r="T1823" s="95">
        <v>-29.03</v>
      </c>
      <c r="U1823" s="95">
        <v>0.9</v>
      </c>
      <c r="V1823" s="95">
        <v>0.1</v>
      </c>
      <c r="W1823" s="95">
        <v>0</v>
      </c>
      <c r="X1823" s="95"/>
      <c r="Y1823" s="95"/>
      <c r="Z1823" s="74" t="s">
        <v>1111</v>
      </c>
      <c r="AA1823" s="95">
        <v>10.88</v>
      </c>
      <c r="AB1823" s="95">
        <v>-3.03</v>
      </c>
      <c r="AC1823" s="74" t="s">
        <v>1111</v>
      </c>
      <c r="AD1823" s="95">
        <v>575466912</v>
      </c>
    </row>
    <row r="1824" spans="1:30" x14ac:dyDescent="0.2">
      <c r="A1824" s="74" t="s">
        <v>2932</v>
      </c>
      <c r="B1824" s="95">
        <v>80.599999999999994</v>
      </c>
      <c r="C1824" s="95">
        <v>1.38</v>
      </c>
      <c r="D1824" s="95">
        <v>42.72</v>
      </c>
      <c r="E1824" s="95">
        <v>1.89</v>
      </c>
      <c r="F1824" s="95">
        <v>0.83</v>
      </c>
      <c r="G1824" s="95">
        <v>38.74</v>
      </c>
      <c r="H1824" s="95">
        <v>9.5299999999999994</v>
      </c>
      <c r="I1824" s="95">
        <v>2.5299999999999998</v>
      </c>
      <c r="J1824" s="95">
        <v>11.35</v>
      </c>
      <c r="K1824" s="95">
        <v>12.51</v>
      </c>
      <c r="L1824" s="95">
        <v>1.1599999999999999</v>
      </c>
      <c r="M1824" s="95">
        <v>0.19</v>
      </c>
      <c r="N1824" s="95">
        <v>1.08</v>
      </c>
      <c r="O1824" s="95">
        <v>6.83</v>
      </c>
      <c r="P1824" s="95">
        <v>-1.2</v>
      </c>
      <c r="Q1824" s="95">
        <v>1.67</v>
      </c>
      <c r="R1824" s="95">
        <v>4.42</v>
      </c>
      <c r="S1824" s="95">
        <v>1.95</v>
      </c>
      <c r="T1824" s="95">
        <v>8.2200000000000006</v>
      </c>
      <c r="U1824" s="95">
        <v>0.44</v>
      </c>
      <c r="V1824" s="95">
        <v>0.56000000000000005</v>
      </c>
      <c r="W1824" s="95">
        <v>0.77</v>
      </c>
      <c r="X1824" s="95">
        <v>6.42</v>
      </c>
      <c r="Y1824" s="95">
        <v>-28.75</v>
      </c>
      <c r="Z1824" s="74" t="s">
        <v>1111</v>
      </c>
      <c r="AA1824" s="95">
        <v>42.72</v>
      </c>
      <c r="AB1824" s="95">
        <v>1.89</v>
      </c>
      <c r="AC1824" s="74" t="s">
        <v>1111</v>
      </c>
      <c r="AD1824" s="95">
        <v>28840501560</v>
      </c>
    </row>
    <row r="1825" spans="1:30" x14ac:dyDescent="0.2">
      <c r="A1825" s="74" t="s">
        <v>2933</v>
      </c>
      <c r="B1825" s="95">
        <v>114.94</v>
      </c>
      <c r="C1825" s="95"/>
      <c r="D1825" s="95">
        <v>26.6</v>
      </c>
      <c r="E1825" s="95">
        <v>3.71</v>
      </c>
      <c r="F1825" s="95">
        <v>2.5299999999999998</v>
      </c>
      <c r="G1825" s="95">
        <v>11.81</v>
      </c>
      <c r="H1825" s="95">
        <v>8.15</v>
      </c>
      <c r="I1825" s="95">
        <v>8.0500000000000007</v>
      </c>
      <c r="J1825" s="95">
        <v>26.28</v>
      </c>
      <c r="K1825" s="95">
        <v>23.53</v>
      </c>
      <c r="L1825" s="95">
        <v>-2.75</v>
      </c>
      <c r="M1825" s="95">
        <v>-0.39</v>
      </c>
      <c r="N1825" s="95">
        <v>2.14</v>
      </c>
      <c r="O1825" s="95">
        <v>4.68</v>
      </c>
      <c r="P1825" s="95">
        <v>-14.57</v>
      </c>
      <c r="Q1825" s="95">
        <v>2.9</v>
      </c>
      <c r="R1825" s="95">
        <v>13.96</v>
      </c>
      <c r="S1825" s="95">
        <v>9.52</v>
      </c>
      <c r="T1825" s="95">
        <v>13.08</v>
      </c>
      <c r="U1825" s="95">
        <v>0.68</v>
      </c>
      <c r="V1825" s="95">
        <v>0.32</v>
      </c>
      <c r="W1825" s="95">
        <v>1.18</v>
      </c>
      <c r="X1825" s="95">
        <v>13.98</v>
      </c>
      <c r="Y1825" s="95">
        <v>19.100000000000001</v>
      </c>
      <c r="Z1825" s="74" t="s">
        <v>1111</v>
      </c>
      <c r="AA1825" s="95">
        <v>30.96</v>
      </c>
      <c r="AB1825" s="95">
        <v>4.32</v>
      </c>
      <c r="AC1825" s="74" t="s">
        <v>1111</v>
      </c>
      <c r="AD1825" s="95">
        <v>4254906390</v>
      </c>
    </row>
    <row r="1826" spans="1:30" x14ac:dyDescent="0.2">
      <c r="A1826" s="74" t="s">
        <v>2934</v>
      </c>
      <c r="B1826" s="95">
        <v>13.1</v>
      </c>
      <c r="C1826" s="95">
        <v>3.66</v>
      </c>
      <c r="D1826" s="95">
        <v>11.29</v>
      </c>
      <c r="E1826" s="95">
        <v>0.82</v>
      </c>
      <c r="F1826" s="95">
        <v>0.11</v>
      </c>
      <c r="G1826" s="95">
        <v>0</v>
      </c>
      <c r="H1826" s="95">
        <v>38.4</v>
      </c>
      <c r="I1826" s="95">
        <v>27.43</v>
      </c>
      <c r="J1826" s="95">
        <v>8.07</v>
      </c>
      <c r="K1826" s="95">
        <v>-9.23</v>
      </c>
      <c r="L1826" s="95">
        <v>-17.29</v>
      </c>
      <c r="M1826" s="95">
        <v>-1.76</v>
      </c>
      <c r="N1826" s="95">
        <v>3.1</v>
      </c>
      <c r="O1826" s="95"/>
      <c r="P1826" s="95">
        <v>-0.11</v>
      </c>
      <c r="Q1826" s="95"/>
      <c r="R1826" s="95">
        <v>7.26</v>
      </c>
      <c r="S1826" s="95">
        <v>0.94</v>
      </c>
      <c r="T1826" s="95">
        <v>6.47</v>
      </c>
      <c r="U1826" s="95">
        <v>0.13</v>
      </c>
      <c r="V1826" s="95">
        <v>0.87</v>
      </c>
      <c r="W1826" s="95">
        <v>0.03</v>
      </c>
      <c r="X1826" s="95">
        <v>14.96</v>
      </c>
      <c r="Y1826" s="95">
        <v>13.53</v>
      </c>
      <c r="Z1826" s="74" t="s">
        <v>1111</v>
      </c>
      <c r="AA1826" s="95">
        <v>15.98</v>
      </c>
      <c r="AB1826" s="95">
        <v>1.1599999999999999</v>
      </c>
      <c r="AC1826" s="74" t="s">
        <v>1111</v>
      </c>
      <c r="AD1826" s="95">
        <v>4177955490</v>
      </c>
    </row>
    <row r="1827" spans="1:30" x14ac:dyDescent="0.2">
      <c r="A1827" s="74" t="s">
        <v>2935</v>
      </c>
      <c r="B1827" s="95">
        <v>8.74</v>
      </c>
      <c r="C1827" s="95">
        <v>3.09</v>
      </c>
      <c r="D1827" s="95">
        <v>7.74</v>
      </c>
      <c r="E1827" s="95">
        <v>1.08</v>
      </c>
      <c r="F1827" s="95">
        <v>0.1</v>
      </c>
      <c r="G1827" s="95">
        <v>0</v>
      </c>
      <c r="H1827" s="95">
        <v>45.86</v>
      </c>
      <c r="I1827" s="95">
        <v>37.92</v>
      </c>
      <c r="J1827" s="95">
        <v>6.4</v>
      </c>
      <c r="K1827" s="95">
        <v>-17.079999999999998</v>
      </c>
      <c r="L1827" s="95">
        <v>-23.48</v>
      </c>
      <c r="M1827" s="95">
        <v>-3.96</v>
      </c>
      <c r="N1827" s="95">
        <v>2.93</v>
      </c>
      <c r="O1827" s="95"/>
      <c r="P1827" s="95">
        <v>-0.1</v>
      </c>
      <c r="Q1827" s="95"/>
      <c r="R1827" s="95">
        <v>13.94</v>
      </c>
      <c r="S1827" s="95">
        <v>1.35</v>
      </c>
      <c r="T1827" s="95">
        <v>13.21</v>
      </c>
      <c r="U1827" s="95">
        <v>0.1</v>
      </c>
      <c r="V1827" s="95">
        <v>0.9</v>
      </c>
      <c r="W1827" s="95">
        <v>0.04</v>
      </c>
      <c r="X1827" s="95">
        <v>6.8</v>
      </c>
      <c r="Y1827" s="95">
        <v>-15.6</v>
      </c>
      <c r="Z1827" s="74" t="s">
        <v>1111</v>
      </c>
      <c r="AA1827" s="95">
        <v>8.1</v>
      </c>
      <c r="AB1827" s="95">
        <v>1.1299999999999999</v>
      </c>
      <c r="AC1827" s="74" t="s">
        <v>1111</v>
      </c>
      <c r="AD1827" s="95">
        <v>174675892</v>
      </c>
    </row>
    <row r="1828" spans="1:30" x14ac:dyDescent="0.2">
      <c r="A1828" s="74" t="s">
        <v>2936</v>
      </c>
      <c r="B1828" s="95">
        <v>105.14</v>
      </c>
      <c r="C1828" s="95"/>
      <c r="D1828" s="95">
        <v>38.22</v>
      </c>
      <c r="E1828" s="95">
        <v>8.7799999999999994</v>
      </c>
      <c r="F1828" s="95">
        <v>3.06</v>
      </c>
      <c r="G1828" s="95">
        <v>42.41</v>
      </c>
      <c r="H1828" s="95">
        <v>10.67</v>
      </c>
      <c r="I1828" s="95">
        <v>8.9600000000000009</v>
      </c>
      <c r="J1828" s="95">
        <v>32.1</v>
      </c>
      <c r="K1828" s="95">
        <v>31.71</v>
      </c>
      <c r="L1828" s="95">
        <v>-0.38</v>
      </c>
      <c r="M1828" s="95">
        <v>-0.1</v>
      </c>
      <c r="N1828" s="95">
        <v>3.42</v>
      </c>
      <c r="O1828" s="95">
        <v>39.340000000000003</v>
      </c>
      <c r="P1828" s="95">
        <v>-4.76</v>
      </c>
      <c r="Q1828" s="95">
        <v>1.28</v>
      </c>
      <c r="R1828" s="95">
        <v>22.97</v>
      </c>
      <c r="S1828" s="95">
        <v>8.01</v>
      </c>
      <c r="T1828" s="95">
        <v>20.28</v>
      </c>
      <c r="U1828" s="95">
        <v>0.35</v>
      </c>
      <c r="V1828" s="95">
        <v>0.65</v>
      </c>
      <c r="W1828" s="95">
        <v>0.89</v>
      </c>
      <c r="X1828" s="95">
        <v>25.34</v>
      </c>
      <c r="Y1828" s="95">
        <v>48.71</v>
      </c>
      <c r="Z1828" s="74" t="s">
        <v>1111</v>
      </c>
      <c r="AA1828" s="95">
        <v>11.98</v>
      </c>
      <c r="AB1828" s="95">
        <v>2.75</v>
      </c>
      <c r="AC1828" s="74" t="s">
        <v>1111</v>
      </c>
      <c r="AD1828" s="95">
        <v>11102956740</v>
      </c>
    </row>
    <row r="1829" spans="1:30" x14ac:dyDescent="0.2">
      <c r="A1829" s="74" t="s">
        <v>2937</v>
      </c>
      <c r="B1829" s="95">
        <v>50.31</v>
      </c>
      <c r="C1829" s="95">
        <v>3.03</v>
      </c>
      <c r="D1829" s="95">
        <v>5.45</v>
      </c>
      <c r="E1829" s="95">
        <v>1.57</v>
      </c>
      <c r="F1829" s="95">
        <v>0.25</v>
      </c>
      <c r="G1829" s="95">
        <v>67</v>
      </c>
      <c r="H1829" s="95">
        <v>23.52</v>
      </c>
      <c r="I1829" s="95">
        <v>18.399999999999999</v>
      </c>
      <c r="J1829" s="95">
        <v>4.2699999999999996</v>
      </c>
      <c r="K1829" s="95">
        <v>3.96</v>
      </c>
      <c r="L1829" s="95">
        <v>-0.31</v>
      </c>
      <c r="M1829" s="95">
        <v>-0.11</v>
      </c>
      <c r="N1829" s="95">
        <v>1</v>
      </c>
      <c r="O1829" s="95"/>
      <c r="P1829" s="95">
        <v>-0.25</v>
      </c>
      <c r="Q1829" s="95"/>
      <c r="R1829" s="95">
        <v>28.83</v>
      </c>
      <c r="S1829" s="95">
        <v>4.5999999999999996</v>
      </c>
      <c r="T1829" s="95">
        <v>19.760000000000002</v>
      </c>
      <c r="U1829" s="95">
        <v>0.16</v>
      </c>
      <c r="V1829" s="95">
        <v>0.84</v>
      </c>
      <c r="W1829" s="95">
        <v>0.25</v>
      </c>
      <c r="X1829" s="95">
        <v>10.09</v>
      </c>
      <c r="Y1829" s="95">
        <v>22.3</v>
      </c>
      <c r="Z1829" s="74" t="s">
        <v>1111</v>
      </c>
      <c r="AA1829" s="95">
        <v>32.799999999999997</v>
      </c>
      <c r="AB1829" s="95">
        <v>9.4499999999999993</v>
      </c>
      <c r="AC1829" s="74" t="s">
        <v>1111</v>
      </c>
      <c r="AD1829" s="95">
        <v>14667609135</v>
      </c>
    </row>
    <row r="1830" spans="1:30" x14ac:dyDescent="0.2">
      <c r="A1830" s="74" t="s">
        <v>2938</v>
      </c>
      <c r="B1830" s="95">
        <v>1.3</v>
      </c>
      <c r="C1830" s="95"/>
      <c r="D1830" s="95">
        <v>-0.17</v>
      </c>
      <c r="E1830" s="95">
        <v>0.32</v>
      </c>
      <c r="F1830" s="95">
        <v>0.01</v>
      </c>
      <c r="G1830" s="95">
        <v>-36.61</v>
      </c>
      <c r="H1830" s="95">
        <v>-50.17</v>
      </c>
      <c r="I1830" s="95">
        <v>-50.35</v>
      </c>
      <c r="J1830" s="95">
        <v>-0.17</v>
      </c>
      <c r="K1830" s="95">
        <v>-2.13</v>
      </c>
      <c r="L1830" s="95">
        <v>-1.96</v>
      </c>
      <c r="M1830" s="95">
        <v>3.63</v>
      </c>
      <c r="N1830" s="95">
        <v>0.09</v>
      </c>
      <c r="O1830" s="95"/>
      <c r="P1830" s="95">
        <v>-0.01</v>
      </c>
      <c r="Q1830" s="95"/>
      <c r="R1830" s="95">
        <v>-186.17</v>
      </c>
      <c r="S1830" s="95">
        <v>-6.84</v>
      </c>
      <c r="T1830" s="95">
        <v>-28.19</v>
      </c>
      <c r="U1830" s="95">
        <v>0.04</v>
      </c>
      <c r="V1830" s="95">
        <v>0.96</v>
      </c>
      <c r="W1830" s="95">
        <v>0.14000000000000001</v>
      </c>
      <c r="X1830" s="95">
        <v>12.14</v>
      </c>
      <c r="Y1830" s="95"/>
      <c r="Z1830" s="74" t="s">
        <v>1111</v>
      </c>
      <c r="AA1830" s="95">
        <v>4.08</v>
      </c>
      <c r="AB1830" s="95">
        <v>-7.6</v>
      </c>
      <c r="AC1830" s="74" t="s">
        <v>1111</v>
      </c>
      <c r="AD1830" s="95">
        <v>22680970</v>
      </c>
    </row>
    <row r="1831" spans="1:30" x14ac:dyDescent="0.2">
      <c r="A1831" s="74" t="s">
        <v>2939</v>
      </c>
      <c r="B1831" s="95">
        <v>16.93</v>
      </c>
      <c r="C1831" s="95"/>
      <c r="D1831" s="95">
        <v>16.45</v>
      </c>
      <c r="E1831" s="95">
        <v>2.23</v>
      </c>
      <c r="F1831" s="95">
        <v>0.74</v>
      </c>
      <c r="G1831" s="95">
        <v>38.21</v>
      </c>
      <c r="H1831" s="95">
        <v>9.76</v>
      </c>
      <c r="I1831" s="95">
        <v>4.47</v>
      </c>
      <c r="J1831" s="95">
        <v>7.54</v>
      </c>
      <c r="K1831" s="95">
        <v>8.48</v>
      </c>
      <c r="L1831" s="95">
        <v>0.94</v>
      </c>
      <c r="M1831" s="95">
        <v>0.28000000000000003</v>
      </c>
      <c r="N1831" s="95">
        <v>0.74</v>
      </c>
      <c r="O1831" s="95">
        <v>4.03</v>
      </c>
      <c r="P1831" s="95">
        <v>-1.34</v>
      </c>
      <c r="Q1831" s="95">
        <v>1.69</v>
      </c>
      <c r="R1831" s="95">
        <v>13.54</v>
      </c>
      <c r="S1831" s="95">
        <v>4.49</v>
      </c>
      <c r="T1831" s="95">
        <v>15.32</v>
      </c>
      <c r="U1831" s="95">
        <v>0.33</v>
      </c>
      <c r="V1831" s="95">
        <v>0.67</v>
      </c>
      <c r="W1831" s="95">
        <v>1.01</v>
      </c>
      <c r="X1831" s="95">
        <v>18.95</v>
      </c>
      <c r="Y1831" s="95">
        <v>-19.8</v>
      </c>
      <c r="Z1831" s="74" t="s">
        <v>1111</v>
      </c>
      <c r="AA1831" s="95">
        <v>7.6</v>
      </c>
      <c r="AB1831" s="95">
        <v>1.03</v>
      </c>
      <c r="AC1831" s="74" t="s">
        <v>1111</v>
      </c>
      <c r="AD1831" s="95">
        <v>676013207</v>
      </c>
    </row>
    <row r="1832" spans="1:30" x14ac:dyDescent="0.2">
      <c r="A1832" s="74" t="s">
        <v>2940</v>
      </c>
      <c r="B1832" s="95">
        <v>33.369999999999997</v>
      </c>
      <c r="C1832" s="95">
        <v>3.81</v>
      </c>
      <c r="D1832" s="95">
        <v>10.92</v>
      </c>
      <c r="E1832" s="95">
        <v>1.28</v>
      </c>
      <c r="F1832" s="95">
        <v>0.14000000000000001</v>
      </c>
      <c r="G1832" s="95">
        <v>0</v>
      </c>
      <c r="H1832" s="95">
        <v>43.86</v>
      </c>
      <c r="I1832" s="95">
        <v>34.25</v>
      </c>
      <c r="J1832" s="95">
        <v>8.5299999999999994</v>
      </c>
      <c r="K1832" s="95">
        <v>-9.84</v>
      </c>
      <c r="L1832" s="95">
        <v>-21.59</v>
      </c>
      <c r="M1832" s="95">
        <v>-3.23</v>
      </c>
      <c r="N1832" s="95">
        <v>3.74</v>
      </c>
      <c r="O1832" s="95"/>
      <c r="P1832" s="95">
        <v>-0.14000000000000001</v>
      </c>
      <c r="Q1832" s="95"/>
      <c r="R1832" s="95">
        <v>11.7</v>
      </c>
      <c r="S1832" s="95">
        <v>1.28</v>
      </c>
      <c r="T1832" s="95">
        <v>11.14</v>
      </c>
      <c r="U1832" s="95">
        <v>0.11</v>
      </c>
      <c r="V1832" s="95">
        <v>0.89</v>
      </c>
      <c r="W1832" s="95">
        <v>0.04</v>
      </c>
      <c r="X1832" s="95">
        <v>17.02</v>
      </c>
      <c r="Y1832" s="95">
        <v>25.25</v>
      </c>
      <c r="Z1832" s="74" t="s">
        <v>1111</v>
      </c>
      <c r="AA1832" s="95">
        <v>26.12</v>
      </c>
      <c r="AB1832" s="95">
        <v>3.06</v>
      </c>
      <c r="AC1832" s="74" t="s">
        <v>1111</v>
      </c>
      <c r="AD1832" s="95">
        <v>1635955392</v>
      </c>
    </row>
    <row r="1833" spans="1:30" x14ac:dyDescent="0.2">
      <c r="A1833" s="74" t="s">
        <v>2941</v>
      </c>
      <c r="B1833" s="95">
        <v>129.38999999999999</v>
      </c>
      <c r="C1833" s="95">
        <v>1.1299999999999999</v>
      </c>
      <c r="D1833" s="95">
        <v>36.49</v>
      </c>
      <c r="E1833" s="95">
        <v>4.26</v>
      </c>
      <c r="F1833" s="95">
        <v>4.1500000000000004</v>
      </c>
      <c r="G1833" s="95">
        <v>63.9</v>
      </c>
      <c r="H1833" s="95">
        <v>61.99</v>
      </c>
      <c r="I1833" s="95">
        <v>54.62</v>
      </c>
      <c r="J1833" s="95">
        <v>32.15</v>
      </c>
      <c r="K1833" s="95">
        <v>31.89</v>
      </c>
      <c r="L1833" s="95">
        <v>-0.26</v>
      </c>
      <c r="M1833" s="95">
        <v>-0.03</v>
      </c>
      <c r="N1833" s="95">
        <v>19.93</v>
      </c>
      <c r="O1833" s="95">
        <v>76.64</v>
      </c>
      <c r="P1833" s="95">
        <v>-4.42</v>
      </c>
      <c r="Q1833" s="95">
        <v>9.86</v>
      </c>
      <c r="R1833" s="95">
        <v>11.68</v>
      </c>
      <c r="S1833" s="95">
        <v>11.38</v>
      </c>
      <c r="T1833" s="95">
        <v>11.6</v>
      </c>
      <c r="U1833" s="95">
        <v>0.97</v>
      </c>
      <c r="V1833" s="95">
        <v>0.03</v>
      </c>
      <c r="W1833" s="95">
        <v>0.21</v>
      </c>
      <c r="X1833" s="95">
        <v>18.12</v>
      </c>
      <c r="Y1833" s="95">
        <v>67.69</v>
      </c>
      <c r="Z1833" s="74" t="s">
        <v>1111</v>
      </c>
      <c r="AA1833" s="95">
        <v>30.33</v>
      </c>
      <c r="AB1833" s="95">
        <v>3.54</v>
      </c>
      <c r="AC1833" s="74" t="s">
        <v>1111</v>
      </c>
      <c r="AD1833" s="95">
        <v>24717327616</v>
      </c>
    </row>
    <row r="1834" spans="1:30" x14ac:dyDescent="0.2">
      <c r="A1834" s="74" t="s">
        <v>2942</v>
      </c>
      <c r="B1834" s="95">
        <v>20.399999999999999</v>
      </c>
      <c r="C1834" s="95">
        <v>1.52</v>
      </c>
      <c r="D1834" s="95">
        <v>14.5</v>
      </c>
      <c r="E1834" s="95">
        <v>1.0900000000000001</v>
      </c>
      <c r="F1834" s="95">
        <v>0.11</v>
      </c>
      <c r="G1834" s="95">
        <v>0</v>
      </c>
      <c r="H1834" s="95">
        <v>24.19</v>
      </c>
      <c r="I1834" s="95">
        <v>18.579999999999998</v>
      </c>
      <c r="J1834" s="95">
        <v>11.14</v>
      </c>
      <c r="K1834" s="95">
        <v>-7.72</v>
      </c>
      <c r="L1834" s="95">
        <v>-18.86</v>
      </c>
      <c r="M1834" s="95">
        <v>-1.85</v>
      </c>
      <c r="N1834" s="95">
        <v>2.69</v>
      </c>
      <c r="O1834" s="95"/>
      <c r="P1834" s="95">
        <v>-0.11</v>
      </c>
      <c r="Q1834" s="95"/>
      <c r="R1834" s="95">
        <v>7.52</v>
      </c>
      <c r="S1834" s="95">
        <v>0.76</v>
      </c>
      <c r="T1834" s="95">
        <v>6.23</v>
      </c>
      <c r="U1834" s="95">
        <v>0.1</v>
      </c>
      <c r="V1834" s="95">
        <v>0.9</v>
      </c>
      <c r="W1834" s="95">
        <v>0.04</v>
      </c>
      <c r="X1834" s="95">
        <v>15.97</v>
      </c>
      <c r="Y1834" s="95"/>
      <c r="Z1834" s="74" t="s">
        <v>1111</v>
      </c>
      <c r="AA1834" s="95">
        <v>18.73</v>
      </c>
      <c r="AB1834" s="95">
        <v>1.41</v>
      </c>
      <c r="AC1834" s="74" t="s">
        <v>1111</v>
      </c>
      <c r="AD1834" s="95">
        <v>204532440</v>
      </c>
    </row>
    <row r="1835" spans="1:30" x14ac:dyDescent="0.2">
      <c r="A1835" s="74" t="s">
        <v>2943</v>
      </c>
      <c r="B1835" s="95">
        <v>50.17</v>
      </c>
      <c r="C1835" s="95"/>
      <c r="D1835" s="95">
        <v>505.26</v>
      </c>
      <c r="E1835" s="95">
        <v>4.8499999999999996</v>
      </c>
      <c r="F1835" s="95">
        <v>0.8</v>
      </c>
      <c r="G1835" s="95">
        <v>100</v>
      </c>
      <c r="H1835" s="95">
        <v>4.63</v>
      </c>
      <c r="I1835" s="95">
        <v>0.4</v>
      </c>
      <c r="J1835" s="95">
        <v>44.02</v>
      </c>
      <c r="K1835" s="95">
        <v>65.650000000000006</v>
      </c>
      <c r="L1835" s="95">
        <v>21.62</v>
      </c>
      <c r="M1835" s="95">
        <v>2.38</v>
      </c>
      <c r="N1835" s="95">
        <v>2.04</v>
      </c>
      <c r="O1835" s="95"/>
      <c r="P1835" s="95">
        <v>-0.8</v>
      </c>
      <c r="Q1835" s="95"/>
      <c r="R1835" s="95">
        <v>0.96</v>
      </c>
      <c r="S1835" s="95">
        <v>0.16</v>
      </c>
      <c r="T1835" s="95">
        <v>2.19</v>
      </c>
      <c r="U1835" s="95">
        <v>0.17</v>
      </c>
      <c r="V1835" s="95">
        <v>0.83</v>
      </c>
      <c r="W1835" s="95">
        <v>0.39</v>
      </c>
      <c r="X1835" s="95">
        <v>28.12</v>
      </c>
      <c r="Y1835" s="95">
        <v>24.84</v>
      </c>
      <c r="Z1835" s="74" t="s">
        <v>1111</v>
      </c>
      <c r="AA1835" s="95">
        <v>10.34</v>
      </c>
      <c r="AB1835" s="95">
        <v>0.1</v>
      </c>
      <c r="AC1835" s="74" t="s">
        <v>1111</v>
      </c>
      <c r="AD1835" s="95">
        <v>3274094200</v>
      </c>
    </row>
    <row r="1836" spans="1:30" x14ac:dyDescent="0.2">
      <c r="A1836" s="74" t="s">
        <v>2944</v>
      </c>
      <c r="B1836" s="95">
        <v>21.75</v>
      </c>
      <c r="C1836" s="95"/>
      <c r="D1836" s="95">
        <v>11.87</v>
      </c>
      <c r="E1836" s="95">
        <v>3.51</v>
      </c>
      <c r="F1836" s="95">
        <v>1.27</v>
      </c>
      <c r="G1836" s="95">
        <v>31.47</v>
      </c>
      <c r="H1836" s="95">
        <v>10.17</v>
      </c>
      <c r="I1836" s="95">
        <v>13.54</v>
      </c>
      <c r="J1836" s="95">
        <v>15.8</v>
      </c>
      <c r="K1836" s="95">
        <v>17.670000000000002</v>
      </c>
      <c r="L1836" s="95">
        <v>1.87</v>
      </c>
      <c r="M1836" s="95">
        <v>0.42</v>
      </c>
      <c r="N1836" s="95">
        <v>1.61</v>
      </c>
      <c r="O1836" s="95">
        <v>5.32</v>
      </c>
      <c r="P1836" s="95">
        <v>-2.37</v>
      </c>
      <c r="Q1836" s="95">
        <v>2.0499999999999998</v>
      </c>
      <c r="R1836" s="95">
        <v>29.56</v>
      </c>
      <c r="S1836" s="95">
        <v>10.68</v>
      </c>
      <c r="T1836" s="95">
        <v>9.09</v>
      </c>
      <c r="U1836" s="95">
        <v>0.36</v>
      </c>
      <c r="V1836" s="95">
        <v>0.64</v>
      </c>
      <c r="W1836" s="95">
        <v>0.79</v>
      </c>
      <c r="X1836" s="95">
        <v>-2.2599999999999998</v>
      </c>
      <c r="Y1836" s="95">
        <v>-7.23</v>
      </c>
      <c r="Z1836" s="74" t="s">
        <v>1111</v>
      </c>
      <c r="AA1836" s="95">
        <v>6.2</v>
      </c>
      <c r="AB1836" s="95">
        <v>1.83</v>
      </c>
      <c r="AC1836" s="74" t="s">
        <v>1111</v>
      </c>
      <c r="AD1836" s="95">
        <v>1799645025</v>
      </c>
    </row>
    <row r="1837" spans="1:30" x14ac:dyDescent="0.2">
      <c r="A1837" s="74" t="s">
        <v>2945</v>
      </c>
      <c r="B1837" s="95">
        <v>9.56</v>
      </c>
      <c r="C1837" s="95"/>
      <c r="D1837" s="95">
        <v>-11.21</v>
      </c>
      <c r="E1837" s="95">
        <v>7.1</v>
      </c>
      <c r="F1837" s="95">
        <v>2.8</v>
      </c>
      <c r="G1837" s="95">
        <v>87.74</v>
      </c>
      <c r="H1837" s="95">
        <v>-68.81</v>
      </c>
      <c r="I1837" s="95">
        <v>-81.17</v>
      </c>
      <c r="J1837" s="95">
        <v>-13.22</v>
      </c>
      <c r="K1837" s="95">
        <v>-12.48</v>
      </c>
      <c r="L1837" s="95">
        <v>0.75</v>
      </c>
      <c r="M1837" s="95">
        <v>-0.4</v>
      </c>
      <c r="N1837" s="95">
        <v>9.1</v>
      </c>
      <c r="O1837" s="95">
        <v>5.05</v>
      </c>
      <c r="P1837" s="95">
        <v>-8.74</v>
      </c>
      <c r="Q1837" s="95">
        <v>5.37</v>
      </c>
      <c r="R1837" s="95">
        <v>-63.35</v>
      </c>
      <c r="S1837" s="95">
        <v>-24.94</v>
      </c>
      <c r="T1837" s="95">
        <v>-26.33</v>
      </c>
      <c r="U1837" s="95">
        <v>0.39</v>
      </c>
      <c r="V1837" s="95">
        <v>0.61</v>
      </c>
      <c r="W1837" s="95">
        <v>0.31</v>
      </c>
      <c r="X1837" s="95"/>
      <c r="Y1837" s="95"/>
      <c r="Z1837" s="74" t="s">
        <v>1111</v>
      </c>
      <c r="AA1837" s="95">
        <v>1.35</v>
      </c>
      <c r="AB1837" s="95">
        <v>-0.86</v>
      </c>
      <c r="AC1837" s="74" t="s">
        <v>1111</v>
      </c>
      <c r="AD1837" s="95">
        <v>2674933440</v>
      </c>
    </row>
    <row r="1838" spans="1:30" x14ac:dyDescent="0.2">
      <c r="A1838" s="74" t="s">
        <v>2946</v>
      </c>
      <c r="B1838" s="95">
        <v>14.83</v>
      </c>
      <c r="C1838" s="95"/>
      <c r="D1838" s="95">
        <v>9.1</v>
      </c>
      <c r="E1838" s="95">
        <v>0.7</v>
      </c>
      <c r="F1838" s="95">
        <v>0.53</v>
      </c>
      <c r="G1838" s="95">
        <v>47.45</v>
      </c>
      <c r="H1838" s="95">
        <v>22.02</v>
      </c>
      <c r="I1838" s="95">
        <v>11.75</v>
      </c>
      <c r="J1838" s="95">
        <v>4.8600000000000003</v>
      </c>
      <c r="K1838" s="95">
        <v>2.8</v>
      </c>
      <c r="L1838" s="95">
        <v>-2.06</v>
      </c>
      <c r="M1838" s="95">
        <v>-0.3</v>
      </c>
      <c r="N1838" s="95">
        <v>1.07</v>
      </c>
      <c r="O1838" s="95">
        <v>1.06</v>
      </c>
      <c r="P1838" s="95">
        <v>-1.26</v>
      </c>
      <c r="Q1838" s="95">
        <v>6.73</v>
      </c>
      <c r="R1838" s="95">
        <v>7.65</v>
      </c>
      <c r="S1838" s="95">
        <v>5.78</v>
      </c>
      <c r="T1838" s="95">
        <v>11.03</v>
      </c>
      <c r="U1838" s="95">
        <v>0.76</v>
      </c>
      <c r="V1838" s="95">
        <v>0.24</v>
      </c>
      <c r="W1838" s="95">
        <v>0.49</v>
      </c>
      <c r="X1838" s="95">
        <v>4.1500000000000004</v>
      </c>
      <c r="Y1838" s="95">
        <v>-7.04</v>
      </c>
      <c r="Z1838" s="74" t="s">
        <v>1111</v>
      </c>
      <c r="AA1838" s="95">
        <v>21.3</v>
      </c>
      <c r="AB1838" s="95">
        <v>1.63</v>
      </c>
      <c r="AC1838" s="74" t="s">
        <v>1111</v>
      </c>
      <c r="AD1838" s="95">
        <v>99092577</v>
      </c>
    </row>
    <row r="1839" spans="1:30" x14ac:dyDescent="0.2">
      <c r="A1839" s="74" t="s">
        <v>2947</v>
      </c>
      <c r="B1839" s="95">
        <v>18.93</v>
      </c>
      <c r="C1839" s="95"/>
      <c r="D1839" s="95">
        <v>8.52</v>
      </c>
      <c r="E1839" s="95">
        <v>0.92</v>
      </c>
      <c r="F1839" s="95">
        <v>0.45</v>
      </c>
      <c r="G1839" s="95">
        <v>17.29</v>
      </c>
      <c r="H1839" s="95">
        <v>11.06</v>
      </c>
      <c r="I1839" s="95">
        <v>8.31</v>
      </c>
      <c r="J1839" s="95">
        <v>6.4</v>
      </c>
      <c r="K1839" s="95">
        <v>10.16</v>
      </c>
      <c r="L1839" s="95">
        <v>3.76</v>
      </c>
      <c r="M1839" s="95">
        <v>0.54</v>
      </c>
      <c r="N1839" s="95">
        <v>0.71</v>
      </c>
      <c r="O1839" s="95"/>
      <c r="P1839" s="95">
        <v>-0.45</v>
      </c>
      <c r="Q1839" s="95"/>
      <c r="R1839" s="95">
        <v>10.86</v>
      </c>
      <c r="S1839" s="95">
        <v>5.24</v>
      </c>
      <c r="T1839" s="95">
        <v>6.43</v>
      </c>
      <c r="U1839" s="95">
        <v>0.48</v>
      </c>
      <c r="V1839" s="95">
        <v>0.52</v>
      </c>
      <c r="W1839" s="95">
        <v>0.63</v>
      </c>
      <c r="X1839" s="95">
        <v>46.37</v>
      </c>
      <c r="Y1839" s="95">
        <v>13.45</v>
      </c>
      <c r="Z1839" s="74" t="s">
        <v>1111</v>
      </c>
      <c r="AA1839" s="95">
        <v>20.47</v>
      </c>
      <c r="AB1839" s="95">
        <v>2.2200000000000002</v>
      </c>
      <c r="AC1839" s="74" t="s">
        <v>1111</v>
      </c>
      <c r="AD1839" s="95">
        <v>938708412</v>
      </c>
    </row>
    <row r="1840" spans="1:30" x14ac:dyDescent="0.2">
      <c r="A1840" s="74" t="s">
        <v>2948</v>
      </c>
      <c r="B1840" s="95">
        <v>1.51</v>
      </c>
      <c r="C1840" s="95"/>
      <c r="D1840" s="95">
        <v>28.99</v>
      </c>
      <c r="E1840" s="95">
        <v>2.04</v>
      </c>
      <c r="F1840" s="95">
        <v>0.77</v>
      </c>
      <c r="G1840" s="95">
        <v>20.84</v>
      </c>
      <c r="H1840" s="95">
        <v>1.78</v>
      </c>
      <c r="I1840" s="95">
        <v>1.34</v>
      </c>
      <c r="J1840" s="95">
        <v>21.86</v>
      </c>
      <c r="K1840" s="95">
        <v>19.829999999999998</v>
      </c>
      <c r="L1840" s="95">
        <v>-2.0299999999999998</v>
      </c>
      <c r="M1840" s="95">
        <v>-0.19</v>
      </c>
      <c r="N1840" s="95">
        <v>0.39</v>
      </c>
      <c r="O1840" s="95">
        <v>2.72</v>
      </c>
      <c r="P1840" s="95">
        <v>-2.15</v>
      </c>
      <c r="Q1840" s="95">
        <v>1.78</v>
      </c>
      <c r="R1840" s="95">
        <v>7.04</v>
      </c>
      <c r="S1840" s="95">
        <v>2.64</v>
      </c>
      <c r="T1840" s="95">
        <v>9.34</v>
      </c>
      <c r="U1840" s="95">
        <v>0.37</v>
      </c>
      <c r="V1840" s="95">
        <v>0.63</v>
      </c>
      <c r="W1840" s="95">
        <v>1.97</v>
      </c>
      <c r="X1840" s="95">
        <v>7.27</v>
      </c>
      <c r="Y1840" s="95">
        <v>-2.9</v>
      </c>
      <c r="Z1840" s="74" t="s">
        <v>1111</v>
      </c>
      <c r="AA1840" s="95">
        <v>0.74</v>
      </c>
      <c r="AB1840" s="95">
        <v>0.05</v>
      </c>
      <c r="AC1840" s="74" t="s">
        <v>1111</v>
      </c>
      <c r="AD1840" s="95">
        <v>15192412</v>
      </c>
    </row>
    <row r="1841" spans="1:30" x14ac:dyDescent="0.2">
      <c r="A1841" s="74" t="s">
        <v>2949</v>
      </c>
      <c r="B1841" s="95">
        <v>43.21</v>
      </c>
      <c r="C1841" s="95"/>
      <c r="D1841" s="95">
        <v>43.8</v>
      </c>
      <c r="E1841" s="95">
        <v>4.3099999999999996</v>
      </c>
      <c r="F1841" s="95">
        <v>3.36</v>
      </c>
      <c r="G1841" s="95">
        <v>40.81</v>
      </c>
      <c r="H1841" s="95">
        <v>11.6</v>
      </c>
      <c r="I1841" s="95">
        <v>10.15</v>
      </c>
      <c r="J1841" s="95">
        <v>38.31</v>
      </c>
      <c r="K1841" s="95">
        <v>35.6</v>
      </c>
      <c r="L1841" s="95">
        <v>-2.71</v>
      </c>
      <c r="M1841" s="95">
        <v>-0.3</v>
      </c>
      <c r="N1841" s="95">
        <v>4.4400000000000004</v>
      </c>
      <c r="O1841" s="95">
        <v>9.77</v>
      </c>
      <c r="P1841" s="95">
        <v>-6.77</v>
      </c>
      <c r="Q1841" s="95">
        <v>3.17</v>
      </c>
      <c r="R1841" s="95">
        <v>9.83</v>
      </c>
      <c r="S1841" s="95">
        <v>7.68</v>
      </c>
      <c r="T1841" s="95">
        <v>9.58</v>
      </c>
      <c r="U1841" s="95">
        <v>0.78</v>
      </c>
      <c r="V1841" s="95">
        <v>0.22</v>
      </c>
      <c r="W1841" s="95">
        <v>0.76</v>
      </c>
      <c r="X1841" s="95">
        <v>19.690000000000001</v>
      </c>
      <c r="Y1841" s="95"/>
      <c r="Z1841" s="74" t="s">
        <v>1111</v>
      </c>
      <c r="AA1841" s="95">
        <v>10.06</v>
      </c>
      <c r="AB1841" s="95">
        <v>0.99</v>
      </c>
      <c r="AC1841" s="74" t="s">
        <v>1111</v>
      </c>
      <c r="AD1841" s="95">
        <v>3385598346</v>
      </c>
    </row>
    <row r="1842" spans="1:30" x14ac:dyDescent="0.2">
      <c r="A1842" s="74" t="s">
        <v>2950</v>
      </c>
      <c r="B1842" s="95">
        <v>56.78</v>
      </c>
      <c r="C1842" s="95"/>
      <c r="D1842" s="95">
        <v>56.56</v>
      </c>
      <c r="E1842" s="95">
        <v>5.41</v>
      </c>
      <c r="F1842" s="95">
        <v>1.66</v>
      </c>
      <c r="G1842" s="95">
        <v>59.05</v>
      </c>
      <c r="H1842" s="95">
        <v>6.29</v>
      </c>
      <c r="I1842" s="95">
        <v>4</v>
      </c>
      <c r="J1842" s="95">
        <v>36</v>
      </c>
      <c r="K1842" s="95">
        <v>34.43</v>
      </c>
      <c r="L1842" s="95">
        <v>-1.57</v>
      </c>
      <c r="M1842" s="95">
        <v>-0.24</v>
      </c>
      <c r="N1842" s="95">
        <v>2.2599999999999998</v>
      </c>
      <c r="O1842" s="95">
        <v>-28.11</v>
      </c>
      <c r="P1842" s="95">
        <v>-2.61</v>
      </c>
      <c r="Q1842" s="95">
        <v>0.86</v>
      </c>
      <c r="R1842" s="95">
        <v>9.57</v>
      </c>
      <c r="S1842" s="95">
        <v>2.94</v>
      </c>
      <c r="T1842" s="95">
        <v>7.91</v>
      </c>
      <c r="U1842" s="95">
        <v>0.31</v>
      </c>
      <c r="V1842" s="95">
        <v>0.69</v>
      </c>
      <c r="W1842" s="95">
        <v>0.73</v>
      </c>
      <c r="X1842" s="95">
        <v>7.43</v>
      </c>
      <c r="Y1842" s="95">
        <v>-3.59</v>
      </c>
      <c r="Z1842" s="74" t="s">
        <v>1111</v>
      </c>
      <c r="AA1842" s="95">
        <v>10.49</v>
      </c>
      <c r="AB1842" s="95">
        <v>1</v>
      </c>
      <c r="AC1842" s="74" t="s">
        <v>1111</v>
      </c>
      <c r="AD1842" s="95">
        <v>1088529380</v>
      </c>
    </row>
    <row r="1843" spans="1:30" x14ac:dyDescent="0.2">
      <c r="A1843" s="74" t="s">
        <v>2951</v>
      </c>
      <c r="B1843" s="95">
        <v>106</v>
      </c>
      <c r="C1843" s="95">
        <v>1.35</v>
      </c>
      <c r="D1843" s="95">
        <v>0.22</v>
      </c>
      <c r="E1843" s="95">
        <v>1.43</v>
      </c>
      <c r="F1843" s="95">
        <v>0.63</v>
      </c>
      <c r="G1843" s="95">
        <v>97.19</v>
      </c>
      <c r="H1843" s="95">
        <v>45.7</v>
      </c>
      <c r="I1843" s="95">
        <v>22.71</v>
      </c>
      <c r="J1843" s="95">
        <v>0.11</v>
      </c>
      <c r="K1843" s="95">
        <v>0.11</v>
      </c>
      <c r="L1843" s="95">
        <v>-0.01</v>
      </c>
      <c r="M1843" s="95">
        <v>-7.0000000000000007E-2</v>
      </c>
      <c r="N1843" s="95">
        <v>0.05</v>
      </c>
      <c r="O1843" s="95">
        <v>4.82</v>
      </c>
      <c r="P1843" s="95">
        <v>-1.1200000000000001</v>
      </c>
      <c r="Q1843" s="95">
        <v>1.42</v>
      </c>
      <c r="R1843" s="95">
        <v>641.70000000000005</v>
      </c>
      <c r="S1843" s="95">
        <v>279.74</v>
      </c>
      <c r="T1843" s="95">
        <v>840.66</v>
      </c>
      <c r="U1843" s="95">
        <v>0.44</v>
      </c>
      <c r="V1843" s="95">
        <v>0.56000000000000005</v>
      </c>
      <c r="W1843" s="95">
        <v>12.32</v>
      </c>
      <c r="X1843" s="95">
        <v>124.27</v>
      </c>
      <c r="Y1843" s="95">
        <v>254.15</v>
      </c>
      <c r="Z1843" s="74" t="s">
        <v>1111</v>
      </c>
      <c r="AA1843" s="95">
        <v>73.72</v>
      </c>
      <c r="AB1843" s="95">
        <v>473.04</v>
      </c>
      <c r="AC1843" s="74" t="s">
        <v>1111</v>
      </c>
      <c r="AD1843" s="95">
        <v>1617372225</v>
      </c>
    </row>
    <row r="1844" spans="1:30" x14ac:dyDescent="0.2">
      <c r="A1844" s="74" t="s">
        <v>2952</v>
      </c>
      <c r="B1844" s="95">
        <v>10.38</v>
      </c>
      <c r="C1844" s="95"/>
      <c r="D1844" s="95">
        <v>-39.68</v>
      </c>
      <c r="E1844" s="95">
        <v>1.32</v>
      </c>
      <c r="F1844" s="95">
        <v>0.4</v>
      </c>
      <c r="G1844" s="95">
        <v>51.44</v>
      </c>
      <c r="H1844" s="95">
        <v>1.92</v>
      </c>
      <c r="I1844" s="95">
        <v>-0.78</v>
      </c>
      <c r="J1844" s="95">
        <v>16.149999999999999</v>
      </c>
      <c r="K1844" s="95">
        <v>12.78</v>
      </c>
      <c r="L1844" s="95">
        <v>-3.37</v>
      </c>
      <c r="M1844" s="95">
        <v>-0.27</v>
      </c>
      <c r="N1844" s="95">
        <v>0.31</v>
      </c>
      <c r="O1844" s="95">
        <v>1.26</v>
      </c>
      <c r="P1844" s="95">
        <v>-1.39</v>
      </c>
      <c r="Q1844" s="95">
        <v>1.82</v>
      </c>
      <c r="R1844" s="95">
        <v>-3.32</v>
      </c>
      <c r="S1844" s="95">
        <v>-1.02</v>
      </c>
      <c r="T1844" s="95">
        <v>2.69</v>
      </c>
      <c r="U1844" s="95">
        <v>0.31</v>
      </c>
      <c r="V1844" s="95">
        <v>0.69</v>
      </c>
      <c r="W1844" s="95">
        <v>1.3</v>
      </c>
      <c r="X1844" s="95">
        <v>-12.96</v>
      </c>
      <c r="Y1844" s="95"/>
      <c r="Z1844" s="74" t="s">
        <v>1111</v>
      </c>
      <c r="AA1844" s="95">
        <v>7.85</v>
      </c>
      <c r="AB1844" s="95">
        <v>-0.26</v>
      </c>
      <c r="AC1844" s="74" t="s">
        <v>1111</v>
      </c>
      <c r="AD1844" s="95">
        <v>539707995</v>
      </c>
    </row>
    <row r="1845" spans="1:30" x14ac:dyDescent="0.2">
      <c r="A1845" s="74" t="s">
        <v>2953</v>
      </c>
      <c r="B1845" s="95">
        <v>48.04</v>
      </c>
      <c r="C1845" s="95"/>
      <c r="D1845" s="95">
        <v>-77.819999999999993</v>
      </c>
      <c r="E1845" s="95">
        <v>13.35</v>
      </c>
      <c r="F1845" s="95">
        <v>1.69</v>
      </c>
      <c r="G1845" s="95">
        <v>20.83</v>
      </c>
      <c r="H1845" s="95">
        <v>-5.0199999999999996</v>
      </c>
      <c r="I1845" s="95">
        <v>-4.34</v>
      </c>
      <c r="J1845" s="95">
        <v>-67.3</v>
      </c>
      <c r="K1845" s="95">
        <v>-74.88</v>
      </c>
      <c r="L1845" s="95">
        <v>-7.58</v>
      </c>
      <c r="M1845" s="95">
        <v>1.5</v>
      </c>
      <c r="N1845" s="95">
        <v>3.38</v>
      </c>
      <c r="O1845" s="95">
        <v>3.05</v>
      </c>
      <c r="P1845" s="95">
        <v>-4.59</v>
      </c>
      <c r="Q1845" s="95">
        <v>8.27</v>
      </c>
      <c r="R1845" s="95">
        <v>-17.16</v>
      </c>
      <c r="S1845" s="95">
        <v>-2.17</v>
      </c>
      <c r="T1845" s="95">
        <v>-3.18</v>
      </c>
      <c r="U1845" s="95">
        <v>0.13</v>
      </c>
      <c r="V1845" s="95">
        <v>0.87</v>
      </c>
      <c r="W1845" s="95">
        <v>0.5</v>
      </c>
      <c r="X1845" s="95"/>
      <c r="Y1845" s="95"/>
      <c r="Z1845" s="74" t="s">
        <v>1111</v>
      </c>
      <c r="AA1845" s="95">
        <v>3.6</v>
      </c>
      <c r="AB1845" s="95">
        <v>-0.62</v>
      </c>
      <c r="AC1845" s="74" t="s">
        <v>1111</v>
      </c>
      <c r="AD1845" s="95">
        <v>3984182988</v>
      </c>
    </row>
    <row r="1846" spans="1:30" x14ac:dyDescent="0.2">
      <c r="A1846" s="74" t="s">
        <v>2954</v>
      </c>
      <c r="B1846" s="95">
        <v>35.86</v>
      </c>
      <c r="C1846" s="95">
        <v>1.3</v>
      </c>
      <c r="D1846" s="95">
        <v>11.76</v>
      </c>
      <c r="E1846" s="95">
        <v>1.8</v>
      </c>
      <c r="F1846" s="95">
        <v>0.89</v>
      </c>
      <c r="G1846" s="95">
        <v>100</v>
      </c>
      <c r="H1846" s="95">
        <v>21.03</v>
      </c>
      <c r="I1846" s="95">
        <v>13.18</v>
      </c>
      <c r="J1846" s="95">
        <v>7.37</v>
      </c>
      <c r="K1846" s="95">
        <v>8.2799999999999994</v>
      </c>
      <c r="L1846" s="95">
        <v>0.91</v>
      </c>
      <c r="M1846" s="95">
        <v>0.22</v>
      </c>
      <c r="N1846" s="95">
        <v>1.55</v>
      </c>
      <c r="O1846" s="95">
        <v>3.42</v>
      </c>
      <c r="P1846" s="95">
        <v>-1.44</v>
      </c>
      <c r="Q1846" s="95">
        <v>3.09</v>
      </c>
      <c r="R1846" s="95">
        <v>15.27</v>
      </c>
      <c r="S1846" s="95">
        <v>7.53</v>
      </c>
      <c r="T1846" s="95">
        <v>11.27</v>
      </c>
      <c r="U1846" s="95">
        <v>0.49</v>
      </c>
      <c r="V1846" s="95">
        <v>0.49</v>
      </c>
      <c r="W1846" s="95">
        <v>0.56999999999999995</v>
      </c>
      <c r="X1846" s="95"/>
      <c r="Y1846" s="95"/>
      <c r="Z1846" s="74" t="s">
        <v>1111</v>
      </c>
      <c r="AA1846" s="95">
        <v>20.07</v>
      </c>
      <c r="AB1846" s="95">
        <v>3.06</v>
      </c>
      <c r="AC1846" s="74" t="s">
        <v>1111</v>
      </c>
      <c r="AD1846" s="95">
        <v>20522187183</v>
      </c>
    </row>
    <row r="1847" spans="1:30" x14ac:dyDescent="0.2">
      <c r="A1847" s="74" t="s">
        <v>2955</v>
      </c>
      <c r="B1847" s="95">
        <v>39.090000000000003</v>
      </c>
      <c r="C1847" s="95">
        <v>1.2</v>
      </c>
      <c r="D1847" s="95">
        <v>12.76</v>
      </c>
      <c r="E1847" s="95">
        <v>1.95</v>
      </c>
      <c r="F1847" s="95">
        <v>0.96</v>
      </c>
      <c r="G1847" s="95">
        <v>100</v>
      </c>
      <c r="H1847" s="95">
        <v>21.03</v>
      </c>
      <c r="I1847" s="95">
        <v>13.18</v>
      </c>
      <c r="J1847" s="95">
        <v>8</v>
      </c>
      <c r="K1847" s="95">
        <v>8.2799999999999994</v>
      </c>
      <c r="L1847" s="95">
        <v>0.91</v>
      </c>
      <c r="M1847" s="95">
        <v>0.22</v>
      </c>
      <c r="N1847" s="95">
        <v>1.68</v>
      </c>
      <c r="O1847" s="95">
        <v>3.71</v>
      </c>
      <c r="P1847" s="95">
        <v>-1.56</v>
      </c>
      <c r="Q1847" s="95">
        <v>3.09</v>
      </c>
      <c r="R1847" s="95">
        <v>15.27</v>
      </c>
      <c r="S1847" s="95">
        <v>7.53</v>
      </c>
      <c r="T1847" s="95">
        <v>11.27</v>
      </c>
      <c r="U1847" s="95">
        <v>0.49</v>
      </c>
      <c r="V1847" s="95">
        <v>0.49</v>
      </c>
      <c r="W1847" s="95">
        <v>0.56999999999999995</v>
      </c>
      <c r="X1847" s="95"/>
      <c r="Y1847" s="95"/>
      <c r="Z1847" s="74" t="s">
        <v>1111</v>
      </c>
      <c r="AA1847" s="95">
        <v>20.07</v>
      </c>
      <c r="AB1847" s="95">
        <v>3.06</v>
      </c>
      <c r="AC1847" s="74" t="s">
        <v>1111</v>
      </c>
      <c r="AD1847" s="95">
        <v>20522187183</v>
      </c>
    </row>
    <row r="1848" spans="1:30" x14ac:dyDescent="0.2">
      <c r="A1848" s="74" t="s">
        <v>2956</v>
      </c>
      <c r="B1848" s="95">
        <v>133.57</v>
      </c>
      <c r="C1848" s="95"/>
      <c r="D1848" s="95">
        <v>37.299999999999997</v>
      </c>
      <c r="E1848" s="95">
        <v>7.05</v>
      </c>
      <c r="F1848" s="95">
        <v>3.9</v>
      </c>
      <c r="G1848" s="95">
        <v>33.729999999999997</v>
      </c>
      <c r="H1848" s="95">
        <v>16.05</v>
      </c>
      <c r="I1848" s="95">
        <v>13.43</v>
      </c>
      <c r="J1848" s="95">
        <v>31.2</v>
      </c>
      <c r="K1848" s="95">
        <v>31.74</v>
      </c>
      <c r="L1848" s="95">
        <v>0.54</v>
      </c>
      <c r="M1848" s="95">
        <v>0.12</v>
      </c>
      <c r="N1848" s="95">
        <v>5.01</v>
      </c>
      <c r="O1848" s="95">
        <v>11.96</v>
      </c>
      <c r="P1848" s="95">
        <v>-7.76</v>
      </c>
      <c r="Q1848" s="95">
        <v>2.91</v>
      </c>
      <c r="R1848" s="95">
        <v>18.91</v>
      </c>
      <c r="S1848" s="95">
        <v>10.46</v>
      </c>
      <c r="T1848" s="95">
        <v>13.78</v>
      </c>
      <c r="U1848" s="95">
        <v>0.55000000000000004</v>
      </c>
      <c r="V1848" s="95">
        <v>0.45</v>
      </c>
      <c r="W1848" s="95">
        <v>0.78</v>
      </c>
      <c r="X1848" s="95">
        <v>19.41</v>
      </c>
      <c r="Y1848" s="95">
        <v>29.44</v>
      </c>
      <c r="Z1848" s="74" t="s">
        <v>1111</v>
      </c>
      <c r="AA1848" s="95">
        <v>19.100000000000001</v>
      </c>
      <c r="AB1848" s="95">
        <v>3.61</v>
      </c>
      <c r="AC1848" s="74" t="s">
        <v>1111</v>
      </c>
      <c r="AD1848" s="95">
        <v>5672671920</v>
      </c>
    </row>
    <row r="1849" spans="1:30" x14ac:dyDescent="0.2">
      <c r="A1849" s="74" t="s">
        <v>2957</v>
      </c>
      <c r="B1849" s="95">
        <v>1.8</v>
      </c>
      <c r="C1849" s="95"/>
      <c r="D1849" s="95">
        <v>38.520000000000003</v>
      </c>
      <c r="E1849" s="95">
        <v>2.5299999999999998</v>
      </c>
      <c r="F1849" s="95">
        <v>0.6</v>
      </c>
      <c r="G1849" s="95">
        <v>36.83</v>
      </c>
      <c r="H1849" s="95">
        <v>7.95</v>
      </c>
      <c r="I1849" s="95">
        <v>0.82</v>
      </c>
      <c r="J1849" s="95">
        <v>3.95</v>
      </c>
      <c r="K1849" s="95">
        <v>7.14</v>
      </c>
      <c r="L1849" s="95">
        <v>3.19</v>
      </c>
      <c r="M1849" s="95">
        <v>2.04</v>
      </c>
      <c r="N1849" s="95">
        <v>0.31</v>
      </c>
      <c r="O1849" s="95">
        <v>0.86</v>
      </c>
      <c r="P1849" s="95">
        <v>-5.27</v>
      </c>
      <c r="Q1849" s="95">
        <v>4.62</v>
      </c>
      <c r="R1849" s="95">
        <v>6.56</v>
      </c>
      <c r="S1849" s="95">
        <v>1.55</v>
      </c>
      <c r="T1849" s="95">
        <v>14.49</v>
      </c>
      <c r="U1849" s="95">
        <v>0.24</v>
      </c>
      <c r="V1849" s="95">
        <v>0.76</v>
      </c>
      <c r="W1849" s="95">
        <v>1.9</v>
      </c>
      <c r="X1849" s="95">
        <v>37.619999999999997</v>
      </c>
      <c r="Y1849" s="95"/>
      <c r="Z1849" s="74" t="s">
        <v>1111</v>
      </c>
      <c r="AA1849" s="95">
        <v>0.71</v>
      </c>
      <c r="AB1849" s="95">
        <v>0.05</v>
      </c>
      <c r="AC1849" s="74" t="s">
        <v>1111</v>
      </c>
      <c r="AD1849" s="95">
        <v>38519640</v>
      </c>
    </row>
    <row r="1850" spans="1:30" x14ac:dyDescent="0.2">
      <c r="A1850" s="74" t="s">
        <v>2958</v>
      </c>
      <c r="B1850" s="95">
        <v>5.79</v>
      </c>
      <c r="C1850" s="95"/>
      <c r="D1850" s="95">
        <v>-26.83</v>
      </c>
      <c r="E1850" s="95">
        <v>0.67</v>
      </c>
      <c r="F1850" s="95">
        <v>0.14000000000000001</v>
      </c>
      <c r="G1850" s="95">
        <v>29.62</v>
      </c>
      <c r="H1850" s="95">
        <v>-18.7</v>
      </c>
      <c r="I1850" s="95">
        <v>-9.83</v>
      </c>
      <c r="J1850" s="95">
        <v>-14.11</v>
      </c>
      <c r="K1850" s="95">
        <v>-28.92</v>
      </c>
      <c r="L1850" s="95">
        <v>-14.81</v>
      </c>
      <c r="M1850" s="95">
        <v>0.7</v>
      </c>
      <c r="N1850" s="95">
        <v>2.64</v>
      </c>
      <c r="O1850" s="95"/>
      <c r="P1850" s="95">
        <v>-0.14000000000000001</v>
      </c>
      <c r="Q1850" s="95"/>
      <c r="R1850" s="95">
        <v>-2.4900000000000002</v>
      </c>
      <c r="S1850" s="95">
        <v>-0.52</v>
      </c>
      <c r="T1850" s="95">
        <v>-2.4900000000000002</v>
      </c>
      <c r="U1850" s="95">
        <v>0.21</v>
      </c>
      <c r="V1850" s="95">
        <v>0.78</v>
      </c>
      <c r="W1850" s="95">
        <v>0.05</v>
      </c>
      <c r="X1850" s="95">
        <v>33.979999999999997</v>
      </c>
      <c r="Y1850" s="95"/>
      <c r="Z1850" s="74" t="s">
        <v>1111</v>
      </c>
      <c r="AA1850" s="95">
        <v>8.66</v>
      </c>
      <c r="AB1850" s="95">
        <v>-0.22</v>
      </c>
      <c r="AC1850" s="74" t="s">
        <v>1111</v>
      </c>
      <c r="AD1850" s="95">
        <v>406060227</v>
      </c>
    </row>
    <row r="1851" spans="1:30" x14ac:dyDescent="0.2">
      <c r="A1851" s="74" t="s">
        <v>2959</v>
      </c>
      <c r="B1851" s="95">
        <v>38</v>
      </c>
      <c r="C1851" s="95"/>
      <c r="D1851" s="95">
        <v>-20.260000000000002</v>
      </c>
      <c r="E1851" s="95">
        <v>6.45</v>
      </c>
      <c r="F1851" s="95">
        <v>5.15</v>
      </c>
      <c r="G1851" s="95">
        <v>100</v>
      </c>
      <c r="H1851" s="95">
        <v>-698.81</v>
      </c>
      <c r="I1851" s="95">
        <v>-639.91999999999996</v>
      </c>
      <c r="J1851" s="95">
        <v>-18.559999999999999</v>
      </c>
      <c r="K1851" s="95">
        <v>-15.44</v>
      </c>
      <c r="L1851" s="95">
        <v>3.12</v>
      </c>
      <c r="M1851" s="95">
        <v>-1.08</v>
      </c>
      <c r="N1851" s="95">
        <v>129.68</v>
      </c>
      <c r="O1851" s="95">
        <v>6.32</v>
      </c>
      <c r="P1851" s="95">
        <v>-43.55</v>
      </c>
      <c r="Q1851" s="95">
        <v>13.18</v>
      </c>
      <c r="R1851" s="95">
        <v>-31.81</v>
      </c>
      <c r="S1851" s="95">
        <v>-25.43</v>
      </c>
      <c r="T1851" s="95">
        <v>-37.24</v>
      </c>
      <c r="U1851" s="95">
        <v>0.8</v>
      </c>
      <c r="V1851" s="95">
        <v>0.2</v>
      </c>
      <c r="W1851" s="95">
        <v>0.04</v>
      </c>
      <c r="X1851" s="95">
        <v>-48.94</v>
      </c>
      <c r="Y1851" s="95"/>
      <c r="Z1851" s="74" t="s">
        <v>1111</v>
      </c>
      <c r="AA1851" s="95">
        <v>5.9</v>
      </c>
      <c r="AB1851" s="95">
        <v>-1.88</v>
      </c>
      <c r="AC1851" s="74" t="s">
        <v>1111</v>
      </c>
      <c r="AD1851" s="95">
        <v>1708865700</v>
      </c>
    </row>
    <row r="1852" spans="1:30" x14ac:dyDescent="0.2">
      <c r="A1852" s="74" t="s">
        <v>2960</v>
      </c>
      <c r="B1852" s="95">
        <v>33.659999999999997</v>
      </c>
      <c r="C1852" s="95">
        <v>3.71</v>
      </c>
      <c r="D1852" s="95">
        <v>7.27</v>
      </c>
      <c r="E1852" s="95">
        <v>0.98</v>
      </c>
      <c r="F1852" s="95">
        <v>0.09</v>
      </c>
      <c r="G1852" s="95">
        <v>0</v>
      </c>
      <c r="H1852" s="95">
        <v>37.96</v>
      </c>
      <c r="I1852" s="95">
        <v>30.9</v>
      </c>
      <c r="J1852" s="95">
        <v>5.92</v>
      </c>
      <c r="K1852" s="95">
        <v>-20.13</v>
      </c>
      <c r="L1852" s="95">
        <v>-26.05</v>
      </c>
      <c r="M1852" s="95">
        <v>-4.29</v>
      </c>
      <c r="N1852" s="95">
        <v>2.25</v>
      </c>
      <c r="O1852" s="95"/>
      <c r="P1852" s="95">
        <v>-0.09</v>
      </c>
      <c r="Q1852" s="95"/>
      <c r="R1852" s="95">
        <v>13.42</v>
      </c>
      <c r="S1852" s="95">
        <v>1.18</v>
      </c>
      <c r="T1852" s="95">
        <v>14.11</v>
      </c>
      <c r="U1852" s="95">
        <v>0.09</v>
      </c>
      <c r="V1852" s="95">
        <v>0.91</v>
      </c>
      <c r="W1852" s="95">
        <v>0.04</v>
      </c>
      <c r="X1852" s="95">
        <v>5.24</v>
      </c>
      <c r="Y1852" s="95">
        <v>4.6399999999999997</v>
      </c>
      <c r="Z1852" s="74" t="s">
        <v>1111</v>
      </c>
      <c r="AA1852" s="95">
        <v>34.479999999999997</v>
      </c>
      <c r="AB1852" s="95">
        <v>4.63</v>
      </c>
      <c r="AC1852" s="74" t="s">
        <v>1111</v>
      </c>
      <c r="AD1852" s="95">
        <v>149191218</v>
      </c>
    </row>
    <row r="1853" spans="1:30" x14ac:dyDescent="0.2">
      <c r="A1853" s="74" t="s">
        <v>2961</v>
      </c>
      <c r="B1853" s="95">
        <v>14.61</v>
      </c>
      <c r="C1853" s="95">
        <v>1.03</v>
      </c>
      <c r="D1853" s="95">
        <v>12.41</v>
      </c>
      <c r="E1853" s="95">
        <v>1.1599999999999999</v>
      </c>
      <c r="F1853" s="95">
        <v>0.12</v>
      </c>
      <c r="G1853" s="95">
        <v>80.239999999999995</v>
      </c>
      <c r="H1853" s="95">
        <v>0</v>
      </c>
      <c r="I1853" s="95">
        <v>23.72</v>
      </c>
      <c r="J1853" s="95"/>
      <c r="K1853" s="95"/>
      <c r="L1853" s="95"/>
      <c r="M1853" s="95">
        <v>0</v>
      </c>
      <c r="N1853" s="95">
        <v>2.94</v>
      </c>
      <c r="O1853" s="95">
        <v>1.39</v>
      </c>
      <c r="P1853" s="95">
        <v>-1.24</v>
      </c>
      <c r="Q1853" s="95">
        <v>1.1000000000000001</v>
      </c>
      <c r="R1853" s="95">
        <v>9.31</v>
      </c>
      <c r="S1853" s="95">
        <v>0.95</v>
      </c>
      <c r="T1853" s="95"/>
      <c r="U1853" s="95">
        <v>0.1</v>
      </c>
      <c r="V1853" s="95">
        <v>0.9</v>
      </c>
      <c r="W1853" s="95">
        <v>0.04</v>
      </c>
      <c r="X1853" s="95">
        <v>-13.71</v>
      </c>
      <c r="Y1853" s="95"/>
      <c r="Z1853" s="74" t="s">
        <v>1111</v>
      </c>
      <c r="AA1853" s="95">
        <v>12.64</v>
      </c>
      <c r="AB1853" s="95">
        <v>1.18</v>
      </c>
      <c r="AC1853" s="74" t="s">
        <v>1111</v>
      </c>
      <c r="AD1853" s="95">
        <v>284447934</v>
      </c>
    </row>
    <row r="1854" spans="1:30" x14ac:dyDescent="0.2">
      <c r="A1854" s="74" t="s">
        <v>2962</v>
      </c>
      <c r="B1854" s="95">
        <v>4.05</v>
      </c>
      <c r="C1854" s="95"/>
      <c r="D1854" s="95">
        <v>12.25</v>
      </c>
      <c r="E1854" s="95">
        <v>0.74</v>
      </c>
      <c r="F1854" s="95">
        <v>0.04</v>
      </c>
      <c r="G1854" s="95">
        <v>0</v>
      </c>
      <c r="H1854" s="95">
        <v>17.78</v>
      </c>
      <c r="I1854" s="95">
        <v>11.21</v>
      </c>
      <c r="J1854" s="95">
        <v>7.73</v>
      </c>
      <c r="K1854" s="95">
        <v>-77.44</v>
      </c>
      <c r="L1854" s="95">
        <v>-85.17</v>
      </c>
      <c r="M1854" s="95">
        <v>-8.2100000000000009</v>
      </c>
      <c r="N1854" s="95">
        <v>1.37</v>
      </c>
      <c r="O1854" s="95"/>
      <c r="P1854" s="95">
        <v>-0.04</v>
      </c>
      <c r="Q1854" s="95"/>
      <c r="R1854" s="95">
        <v>6.07</v>
      </c>
      <c r="S1854" s="95">
        <v>0.36</v>
      </c>
      <c r="T1854" s="95">
        <v>7.26</v>
      </c>
      <c r="U1854" s="95">
        <v>0.06</v>
      </c>
      <c r="V1854" s="95">
        <v>0.94</v>
      </c>
      <c r="W1854" s="95">
        <v>0.03</v>
      </c>
      <c r="X1854" s="95">
        <v>22.25</v>
      </c>
      <c r="Y1854" s="95">
        <v>15.74</v>
      </c>
      <c r="Z1854" s="74" t="s">
        <v>1111</v>
      </c>
      <c r="AA1854" s="95">
        <v>5.44</v>
      </c>
      <c r="AB1854" s="95">
        <v>0.33</v>
      </c>
      <c r="AC1854" s="74" t="s">
        <v>1111</v>
      </c>
      <c r="AD1854" s="95">
        <v>240792750</v>
      </c>
    </row>
    <row r="1855" spans="1:30" x14ac:dyDescent="0.2">
      <c r="A1855" s="74" t="s">
        <v>2963</v>
      </c>
      <c r="B1855" s="95">
        <v>174.86</v>
      </c>
      <c r="C1855" s="95">
        <v>0.49</v>
      </c>
      <c r="D1855" s="95">
        <v>24.29</v>
      </c>
      <c r="E1855" s="95">
        <v>2.36</v>
      </c>
      <c r="F1855" s="95">
        <v>0.19</v>
      </c>
      <c r="G1855" s="95">
        <v>93.67</v>
      </c>
      <c r="H1855" s="95">
        <v>0</v>
      </c>
      <c r="I1855" s="95">
        <v>25.46</v>
      </c>
      <c r="J1855" s="95"/>
      <c r="K1855" s="95"/>
      <c r="L1855" s="95"/>
      <c r="M1855" s="95">
        <v>0.22</v>
      </c>
      <c r="N1855" s="95">
        <v>6.18</v>
      </c>
      <c r="O1855" s="95">
        <v>-7.3</v>
      </c>
      <c r="P1855" s="95">
        <v>-1</v>
      </c>
      <c r="Q1855" s="95">
        <v>0.97</v>
      </c>
      <c r="R1855" s="95">
        <v>9.7200000000000006</v>
      </c>
      <c r="S1855" s="95">
        <v>0.8</v>
      </c>
      <c r="T1855" s="95"/>
      <c r="U1855" s="95">
        <v>0.08</v>
      </c>
      <c r="V1855" s="95">
        <v>0.92</v>
      </c>
      <c r="W1855" s="95">
        <v>0.03</v>
      </c>
      <c r="X1855" s="95">
        <v>17.77</v>
      </c>
      <c r="Y1855" s="95">
        <v>16.77</v>
      </c>
      <c r="Z1855" s="74" t="s">
        <v>1111</v>
      </c>
      <c r="AA1855" s="95">
        <v>74.040000000000006</v>
      </c>
      <c r="AB1855" s="95">
        <v>7.2</v>
      </c>
      <c r="AC1855" s="74" t="s">
        <v>1111</v>
      </c>
      <c r="AD1855" s="95">
        <v>31349949960</v>
      </c>
    </row>
    <row r="1856" spans="1:30" x14ac:dyDescent="0.2">
      <c r="A1856" s="74" t="s">
        <v>2964</v>
      </c>
      <c r="B1856" s="95">
        <v>9.56</v>
      </c>
      <c r="C1856" s="95"/>
      <c r="D1856" s="95">
        <v>-79.599999999999994</v>
      </c>
      <c r="E1856" s="95">
        <v>1.17</v>
      </c>
      <c r="F1856" s="95">
        <v>0.4</v>
      </c>
      <c r="G1856" s="95">
        <v>33.229999999999997</v>
      </c>
      <c r="H1856" s="95">
        <v>-0.37</v>
      </c>
      <c r="I1856" s="95">
        <v>-1.06</v>
      </c>
      <c r="J1856" s="95">
        <v>-230.05</v>
      </c>
      <c r="K1856" s="95">
        <v>-485.13</v>
      </c>
      <c r="L1856" s="95">
        <v>-255.08</v>
      </c>
      <c r="M1856" s="95">
        <v>1.3</v>
      </c>
      <c r="N1856" s="95">
        <v>0.84</v>
      </c>
      <c r="O1856" s="95">
        <v>1.95</v>
      </c>
      <c r="P1856" s="95">
        <v>-0.61</v>
      </c>
      <c r="Q1856" s="95">
        <v>2.4300000000000002</v>
      </c>
      <c r="R1856" s="95">
        <v>-1.47</v>
      </c>
      <c r="S1856" s="95">
        <v>-0.5</v>
      </c>
      <c r="T1856" s="95">
        <v>-1.88</v>
      </c>
      <c r="U1856" s="95">
        <v>0.34</v>
      </c>
      <c r="V1856" s="95">
        <v>0.66</v>
      </c>
      <c r="W1856" s="95">
        <v>0.48</v>
      </c>
      <c r="X1856" s="95"/>
      <c r="Y1856" s="95"/>
      <c r="Z1856" s="74" t="s">
        <v>1111</v>
      </c>
      <c r="AA1856" s="95">
        <v>8.15</v>
      </c>
      <c r="AB1856" s="95">
        <v>-0.12</v>
      </c>
      <c r="AC1856" s="74" t="s">
        <v>1111</v>
      </c>
      <c r="AD1856" s="95">
        <v>367844900</v>
      </c>
    </row>
    <row r="1857" spans="1:30" x14ac:dyDescent="0.2">
      <c r="A1857" s="74" t="s">
        <v>2965</v>
      </c>
      <c r="B1857" s="95">
        <v>0.81</v>
      </c>
      <c r="C1857" s="95"/>
      <c r="D1857" s="95">
        <v>-6.74</v>
      </c>
      <c r="E1857" s="95">
        <v>0.1</v>
      </c>
      <c r="F1857" s="95">
        <v>0.03</v>
      </c>
      <c r="G1857" s="95">
        <v>33.229999999999997</v>
      </c>
      <c r="H1857" s="95">
        <v>-0.37</v>
      </c>
      <c r="I1857" s="95">
        <v>-1.06</v>
      </c>
      <c r="J1857" s="95">
        <v>-19.489999999999998</v>
      </c>
      <c r="K1857" s="95">
        <v>-485.13</v>
      </c>
      <c r="L1857" s="95">
        <v>-255.08</v>
      </c>
      <c r="M1857" s="95">
        <v>1.3</v>
      </c>
      <c r="N1857" s="95">
        <v>7.0000000000000007E-2</v>
      </c>
      <c r="O1857" s="95">
        <v>0.17</v>
      </c>
      <c r="P1857" s="95">
        <v>-0.05</v>
      </c>
      <c r="Q1857" s="95">
        <v>2.4300000000000002</v>
      </c>
      <c r="R1857" s="95">
        <v>-1.47</v>
      </c>
      <c r="S1857" s="95">
        <v>-0.5</v>
      </c>
      <c r="T1857" s="95">
        <v>-1.88</v>
      </c>
      <c r="U1857" s="95">
        <v>0.34</v>
      </c>
      <c r="V1857" s="95">
        <v>0.66</v>
      </c>
      <c r="W1857" s="95">
        <v>0.48</v>
      </c>
      <c r="X1857" s="95"/>
      <c r="Y1857" s="95"/>
      <c r="Z1857" s="74" t="s">
        <v>1111</v>
      </c>
      <c r="AA1857" s="95">
        <v>8.15</v>
      </c>
      <c r="AB1857" s="95">
        <v>-0.12</v>
      </c>
      <c r="AC1857" s="74" t="s">
        <v>1111</v>
      </c>
      <c r="AD1857" s="95">
        <v>367844900</v>
      </c>
    </row>
    <row r="1858" spans="1:30" x14ac:dyDescent="0.2">
      <c r="A1858" s="74" t="s">
        <v>2966</v>
      </c>
      <c r="B1858" s="95">
        <v>5.27</v>
      </c>
      <c r="C1858" s="95"/>
      <c r="D1858" s="95">
        <v>-2.48</v>
      </c>
      <c r="E1858" s="95">
        <v>1.24</v>
      </c>
      <c r="F1858" s="95">
        <v>0.9</v>
      </c>
      <c r="G1858" s="95">
        <v>100</v>
      </c>
      <c r="H1858" s="95">
        <v>-303.31</v>
      </c>
      <c r="I1858" s="95">
        <v>-305.68</v>
      </c>
      <c r="J1858" s="95">
        <v>-2.5</v>
      </c>
      <c r="K1858" s="95">
        <v>-0.68</v>
      </c>
      <c r="L1858" s="95">
        <v>1.83</v>
      </c>
      <c r="M1858" s="95">
        <v>-0.9</v>
      </c>
      <c r="N1858" s="95">
        <v>7.59</v>
      </c>
      <c r="O1858" s="95">
        <v>1.31</v>
      </c>
      <c r="P1858" s="95">
        <v>-3.49</v>
      </c>
      <c r="Q1858" s="95">
        <v>14.3</v>
      </c>
      <c r="R1858" s="95">
        <v>-49.9</v>
      </c>
      <c r="S1858" s="95">
        <v>-36.31</v>
      </c>
      <c r="T1858" s="95">
        <v>-44.94</v>
      </c>
      <c r="U1858" s="95">
        <v>0.73</v>
      </c>
      <c r="V1858" s="95">
        <v>0.27</v>
      </c>
      <c r="W1858" s="95">
        <v>0.12</v>
      </c>
      <c r="X1858" s="95"/>
      <c r="Y1858" s="95"/>
      <c r="Z1858" s="74" t="s">
        <v>1111</v>
      </c>
      <c r="AA1858" s="95">
        <v>4.25</v>
      </c>
      <c r="AB1858" s="95">
        <v>-2.12</v>
      </c>
      <c r="AC1858" s="74" t="s">
        <v>1111</v>
      </c>
      <c r="AD1858" s="95">
        <v>182354121</v>
      </c>
    </row>
    <row r="1859" spans="1:30" x14ac:dyDescent="0.2">
      <c r="A1859" s="74" t="s">
        <v>2967</v>
      </c>
      <c r="B1859" s="95">
        <v>48.34</v>
      </c>
      <c r="C1859" s="95">
        <v>3.62</v>
      </c>
      <c r="D1859" s="95">
        <v>9.17</v>
      </c>
      <c r="E1859" s="95">
        <v>3.05</v>
      </c>
      <c r="F1859" s="95">
        <v>0.69</v>
      </c>
      <c r="G1859" s="95">
        <v>43.81</v>
      </c>
      <c r="H1859" s="95">
        <v>5.32</v>
      </c>
      <c r="I1859" s="95">
        <v>7.26</v>
      </c>
      <c r="J1859" s="95">
        <v>12.51</v>
      </c>
      <c r="K1859" s="95">
        <v>18.38</v>
      </c>
      <c r="L1859" s="95">
        <v>5.87</v>
      </c>
      <c r="M1859" s="95">
        <v>1.43</v>
      </c>
      <c r="N1859" s="95">
        <v>0.67</v>
      </c>
      <c r="O1859" s="95">
        <v>7.68</v>
      </c>
      <c r="P1859" s="95">
        <v>-0.96</v>
      </c>
      <c r="Q1859" s="95">
        <v>1.46</v>
      </c>
      <c r="R1859" s="95">
        <v>33.22</v>
      </c>
      <c r="S1859" s="95">
        <v>7.5</v>
      </c>
      <c r="T1859" s="95">
        <v>7.72</v>
      </c>
      <c r="U1859" s="95">
        <v>0.23</v>
      </c>
      <c r="V1859" s="95">
        <v>0.77</v>
      </c>
      <c r="W1859" s="95">
        <v>1.03</v>
      </c>
      <c r="X1859" s="95">
        <v>67.72</v>
      </c>
      <c r="Y1859" s="95">
        <v>23.6</v>
      </c>
      <c r="Z1859" s="74" t="s">
        <v>1111</v>
      </c>
      <c r="AA1859" s="95">
        <v>15.87</v>
      </c>
      <c r="AB1859" s="95">
        <v>5.27</v>
      </c>
      <c r="AC1859" s="74" t="s">
        <v>1111</v>
      </c>
      <c r="AD1859" s="95">
        <v>1947884470</v>
      </c>
    </row>
    <row r="1860" spans="1:30" x14ac:dyDescent="0.2">
      <c r="A1860" s="74" t="s">
        <v>2968</v>
      </c>
      <c r="B1860" s="95">
        <v>26.42</v>
      </c>
      <c r="C1860" s="95">
        <v>7.1</v>
      </c>
      <c r="D1860" s="95">
        <v>5.01</v>
      </c>
      <c r="E1860" s="95">
        <v>1.66</v>
      </c>
      <c r="F1860" s="95">
        <v>0.38</v>
      </c>
      <c r="G1860" s="95">
        <v>43.81</v>
      </c>
      <c r="H1860" s="95">
        <v>5.32</v>
      </c>
      <c r="I1860" s="95">
        <v>7.26</v>
      </c>
      <c r="J1860" s="95">
        <v>6.84</v>
      </c>
      <c r="K1860" s="95">
        <v>18.38</v>
      </c>
      <c r="L1860" s="95">
        <v>5.87</v>
      </c>
      <c r="M1860" s="95">
        <v>1.43</v>
      </c>
      <c r="N1860" s="95">
        <v>0.36</v>
      </c>
      <c r="O1860" s="95">
        <v>4.2</v>
      </c>
      <c r="P1860" s="95">
        <v>-0.53</v>
      </c>
      <c r="Q1860" s="95">
        <v>1.46</v>
      </c>
      <c r="R1860" s="95">
        <v>33.22</v>
      </c>
      <c r="S1860" s="95">
        <v>7.5</v>
      </c>
      <c r="T1860" s="95">
        <v>7.72</v>
      </c>
      <c r="U1860" s="95">
        <v>0.23</v>
      </c>
      <c r="V1860" s="95">
        <v>0.77</v>
      </c>
      <c r="W1860" s="95">
        <v>1.03</v>
      </c>
      <c r="X1860" s="95">
        <v>67.72</v>
      </c>
      <c r="Y1860" s="95">
        <v>23.6</v>
      </c>
      <c r="Z1860" s="74" t="s">
        <v>1111</v>
      </c>
      <c r="AA1860" s="95">
        <v>15.87</v>
      </c>
      <c r="AB1860" s="95">
        <v>5.27</v>
      </c>
      <c r="AC1860" s="74" t="s">
        <v>1111</v>
      </c>
      <c r="AD1860" s="95">
        <v>1947884470</v>
      </c>
    </row>
    <row r="1861" spans="1:30" x14ac:dyDescent="0.2">
      <c r="A1861" s="74" t="s">
        <v>2969</v>
      </c>
      <c r="B1861" s="95">
        <v>9.6999999999999993</v>
      </c>
      <c r="C1861" s="95"/>
      <c r="D1861" s="95">
        <v>74</v>
      </c>
      <c r="E1861" s="95">
        <v>1.69</v>
      </c>
      <c r="F1861" s="95">
        <v>0.45</v>
      </c>
      <c r="G1861" s="95">
        <v>61.89</v>
      </c>
      <c r="H1861" s="95">
        <v>1.38</v>
      </c>
      <c r="I1861" s="95">
        <v>0.57999999999999996</v>
      </c>
      <c r="J1861" s="95">
        <v>31.23</v>
      </c>
      <c r="K1861" s="95">
        <v>22.65</v>
      </c>
      <c r="L1861" s="95">
        <v>-8.57</v>
      </c>
      <c r="M1861" s="95">
        <v>-0.47</v>
      </c>
      <c r="N1861" s="95">
        <v>0.43</v>
      </c>
      <c r="O1861" s="95">
        <v>19.62</v>
      </c>
      <c r="P1861" s="95">
        <v>-0.8</v>
      </c>
      <c r="Q1861" s="95">
        <v>1.05</v>
      </c>
      <c r="R1861" s="95">
        <v>2.29</v>
      </c>
      <c r="S1861" s="95">
        <v>0.6</v>
      </c>
      <c r="T1861" s="95">
        <v>3.3</v>
      </c>
      <c r="U1861" s="95">
        <v>0.26</v>
      </c>
      <c r="V1861" s="95">
        <v>0.74</v>
      </c>
      <c r="W1861" s="95">
        <v>1.04</v>
      </c>
      <c r="X1861" s="95">
        <v>-4.2</v>
      </c>
      <c r="Y1861" s="95"/>
      <c r="Z1861" s="74" t="s">
        <v>1111</v>
      </c>
      <c r="AA1861" s="95">
        <v>5.7</v>
      </c>
      <c r="AB1861" s="95">
        <v>0.13</v>
      </c>
      <c r="AC1861" s="74" t="s">
        <v>1111</v>
      </c>
      <c r="AD1861" s="95">
        <v>250787124</v>
      </c>
    </row>
    <row r="1862" spans="1:30" x14ac:dyDescent="0.2">
      <c r="A1862" s="74" t="s">
        <v>2970</v>
      </c>
      <c r="B1862" s="95">
        <v>60.32</v>
      </c>
      <c r="C1862" s="95"/>
      <c r="D1862" s="95">
        <v>10.24</v>
      </c>
      <c r="E1862" s="95">
        <v>6.61</v>
      </c>
      <c r="F1862" s="95">
        <v>1.44</v>
      </c>
      <c r="G1862" s="95">
        <v>100</v>
      </c>
      <c r="H1862" s="95">
        <v>77.150000000000006</v>
      </c>
      <c r="I1862" s="95">
        <v>59.02</v>
      </c>
      <c r="J1862" s="95">
        <v>7.84</v>
      </c>
      <c r="K1862" s="95">
        <v>6.61</v>
      </c>
      <c r="L1862" s="95">
        <v>-1.23</v>
      </c>
      <c r="M1862" s="95">
        <v>-1.04</v>
      </c>
      <c r="N1862" s="95">
        <v>6.05</v>
      </c>
      <c r="O1862" s="95"/>
      <c r="P1862" s="95">
        <v>-1.44</v>
      </c>
      <c r="Q1862" s="95"/>
      <c r="R1862" s="95">
        <v>64.540000000000006</v>
      </c>
      <c r="S1862" s="95">
        <v>14.04</v>
      </c>
      <c r="T1862" s="95">
        <v>37.06</v>
      </c>
      <c r="U1862" s="95">
        <v>0.22</v>
      </c>
      <c r="V1862" s="95">
        <v>0.78</v>
      </c>
      <c r="W1862" s="95">
        <v>0.24</v>
      </c>
      <c r="X1862" s="95"/>
      <c r="Y1862" s="95"/>
      <c r="Z1862" s="74" t="s">
        <v>1111</v>
      </c>
      <c r="AA1862" s="95">
        <v>9.14</v>
      </c>
      <c r="AB1862" s="95">
        <v>5.9</v>
      </c>
      <c r="AC1862" s="74" t="s">
        <v>1111</v>
      </c>
      <c r="AD1862" s="95">
        <v>3595895880</v>
      </c>
    </row>
    <row r="1863" spans="1:30" x14ac:dyDescent="0.2">
      <c r="A1863" s="74" t="s">
        <v>2971</v>
      </c>
      <c r="B1863" s="95">
        <v>44.62</v>
      </c>
      <c r="C1863" s="95">
        <v>2.5299999999999998</v>
      </c>
      <c r="D1863" s="95">
        <v>11.86</v>
      </c>
      <c r="E1863" s="95">
        <v>1.29</v>
      </c>
      <c r="F1863" s="95">
        <v>0.16</v>
      </c>
      <c r="G1863" s="95">
        <v>0</v>
      </c>
      <c r="H1863" s="95">
        <v>44.9</v>
      </c>
      <c r="I1863" s="95">
        <v>36.18</v>
      </c>
      <c r="J1863" s="95">
        <v>9.5500000000000007</v>
      </c>
      <c r="K1863" s="95">
        <v>-8.3000000000000007</v>
      </c>
      <c r="L1863" s="95">
        <v>-17.850000000000001</v>
      </c>
      <c r="M1863" s="95">
        <v>-2.41</v>
      </c>
      <c r="N1863" s="95">
        <v>4.29</v>
      </c>
      <c r="O1863" s="95"/>
      <c r="P1863" s="95">
        <v>-0.16</v>
      </c>
      <c r="Q1863" s="95"/>
      <c r="R1863" s="95">
        <v>10.86</v>
      </c>
      <c r="S1863" s="95">
        <v>1.35</v>
      </c>
      <c r="T1863" s="95">
        <v>9.0500000000000007</v>
      </c>
      <c r="U1863" s="95">
        <v>0.12</v>
      </c>
      <c r="V1863" s="95">
        <v>0.88</v>
      </c>
      <c r="W1863" s="95">
        <v>0.04</v>
      </c>
      <c r="X1863" s="95">
        <v>13.92</v>
      </c>
      <c r="Y1863" s="95">
        <v>17.84</v>
      </c>
      <c r="Z1863" s="74" t="s">
        <v>1111</v>
      </c>
      <c r="AA1863" s="95">
        <v>34.65</v>
      </c>
      <c r="AB1863" s="95">
        <v>3.76</v>
      </c>
      <c r="AC1863" s="74" t="s">
        <v>1111</v>
      </c>
      <c r="AD1863" s="95">
        <v>2405781002</v>
      </c>
    </row>
    <row r="1864" spans="1:30" x14ac:dyDescent="0.2">
      <c r="A1864" s="74" t="s">
        <v>2972</v>
      </c>
      <c r="B1864" s="95">
        <v>6.43</v>
      </c>
      <c r="C1864" s="95"/>
      <c r="D1864" s="95">
        <v>26.1</v>
      </c>
      <c r="E1864" s="95">
        <v>0.81</v>
      </c>
      <c r="F1864" s="95">
        <v>0.33</v>
      </c>
      <c r="G1864" s="95">
        <v>33.89</v>
      </c>
      <c r="H1864" s="95">
        <v>11.04</v>
      </c>
      <c r="I1864" s="95">
        <v>6.38</v>
      </c>
      <c r="J1864" s="95">
        <v>15.07</v>
      </c>
      <c r="K1864" s="95">
        <v>35.71</v>
      </c>
      <c r="L1864" s="95">
        <v>20.64</v>
      </c>
      <c r="M1864" s="95">
        <v>1.1100000000000001</v>
      </c>
      <c r="N1864" s="95">
        <v>1.66</v>
      </c>
      <c r="O1864" s="95">
        <v>-13.77</v>
      </c>
      <c r="P1864" s="95">
        <v>-0.36</v>
      </c>
      <c r="Q1864" s="95">
        <v>0.78</v>
      </c>
      <c r="R1864" s="95">
        <v>3.11</v>
      </c>
      <c r="S1864" s="95">
        <v>1.26</v>
      </c>
      <c r="T1864" s="95">
        <v>2.4500000000000002</v>
      </c>
      <c r="U1864" s="95">
        <v>0.41</v>
      </c>
      <c r="V1864" s="95">
        <v>0.59</v>
      </c>
      <c r="W1864" s="95">
        <v>0.2</v>
      </c>
      <c r="X1864" s="95">
        <v>21.62</v>
      </c>
      <c r="Y1864" s="95">
        <v>21.7</v>
      </c>
      <c r="Z1864" s="74" t="s">
        <v>1111</v>
      </c>
      <c r="AA1864" s="95">
        <v>7.93</v>
      </c>
      <c r="AB1864" s="95">
        <v>0.25</v>
      </c>
      <c r="AC1864" s="74" t="s">
        <v>1111</v>
      </c>
      <c r="AD1864" s="95">
        <v>1308704330</v>
      </c>
    </row>
    <row r="1865" spans="1:30" x14ac:dyDescent="0.2">
      <c r="A1865" s="74" t="s">
        <v>2973</v>
      </c>
      <c r="B1865" s="95">
        <v>25.27</v>
      </c>
      <c r="C1865" s="95"/>
      <c r="D1865" s="95">
        <v>-53.86</v>
      </c>
      <c r="E1865" s="95">
        <v>3.78</v>
      </c>
      <c r="F1865" s="95">
        <v>2.94</v>
      </c>
      <c r="G1865" s="95">
        <v>80.510000000000005</v>
      </c>
      <c r="H1865" s="95">
        <v>-27.63</v>
      </c>
      <c r="I1865" s="95">
        <v>-23.78</v>
      </c>
      <c r="J1865" s="95">
        <v>-46.36</v>
      </c>
      <c r="K1865" s="95">
        <v>-38.700000000000003</v>
      </c>
      <c r="L1865" s="95">
        <v>7.66</v>
      </c>
      <c r="M1865" s="95">
        <v>-0.62</v>
      </c>
      <c r="N1865" s="95">
        <v>12.81</v>
      </c>
      <c r="O1865" s="95">
        <v>7.55</v>
      </c>
      <c r="P1865" s="95">
        <v>-6.77</v>
      </c>
      <c r="Q1865" s="95">
        <v>3.19</v>
      </c>
      <c r="R1865" s="95">
        <v>-7.02</v>
      </c>
      <c r="S1865" s="95">
        <v>-5.45</v>
      </c>
      <c r="T1865" s="95">
        <v>-9.2899999999999991</v>
      </c>
      <c r="U1865" s="95">
        <v>0.78</v>
      </c>
      <c r="V1865" s="95">
        <v>0.22</v>
      </c>
      <c r="W1865" s="95">
        <v>0.23</v>
      </c>
      <c r="X1865" s="95"/>
      <c r="Y1865" s="95"/>
      <c r="Z1865" s="74" t="s">
        <v>1111</v>
      </c>
      <c r="AA1865" s="95">
        <v>6.68</v>
      </c>
      <c r="AB1865" s="95">
        <v>-0.47</v>
      </c>
      <c r="AC1865" s="74" t="s">
        <v>1111</v>
      </c>
      <c r="AD1865" s="95">
        <v>2435795516</v>
      </c>
    </row>
    <row r="1866" spans="1:30" x14ac:dyDescent="0.2">
      <c r="A1866" s="74" t="s">
        <v>2974</v>
      </c>
      <c r="B1866" s="95">
        <v>55.78</v>
      </c>
      <c r="C1866" s="95"/>
      <c r="D1866" s="95">
        <v>17.32</v>
      </c>
      <c r="E1866" s="95">
        <v>1.32</v>
      </c>
      <c r="F1866" s="95">
        <v>0.77</v>
      </c>
      <c r="G1866" s="95">
        <v>100</v>
      </c>
      <c r="H1866" s="95">
        <v>189.39</v>
      </c>
      <c r="I1866" s="95">
        <v>105.67</v>
      </c>
      <c r="J1866" s="95">
        <v>9.67</v>
      </c>
      <c r="K1866" s="95">
        <v>9.86</v>
      </c>
      <c r="L1866" s="95">
        <v>0.2</v>
      </c>
      <c r="M1866" s="95">
        <v>0.03</v>
      </c>
      <c r="N1866" s="95">
        <v>18.309999999999999</v>
      </c>
      <c r="O1866" s="95">
        <v>-6.83</v>
      </c>
      <c r="P1866" s="95">
        <v>-1.04</v>
      </c>
      <c r="Q1866" s="95">
        <v>0.69</v>
      </c>
      <c r="R1866" s="95">
        <v>7.63</v>
      </c>
      <c r="S1866" s="95">
        <v>4.46</v>
      </c>
      <c r="T1866" s="95">
        <v>7.78</v>
      </c>
      <c r="U1866" s="95">
        <v>0.57999999999999996</v>
      </c>
      <c r="V1866" s="95">
        <v>0.42</v>
      </c>
      <c r="W1866" s="95">
        <v>0.04</v>
      </c>
      <c r="X1866" s="95">
        <v>-7.4</v>
      </c>
      <c r="Y1866" s="95">
        <v>8.98</v>
      </c>
      <c r="Z1866" s="74" t="s">
        <v>1111</v>
      </c>
      <c r="AA1866" s="95">
        <v>42.18</v>
      </c>
      <c r="AB1866" s="95">
        <v>3.22</v>
      </c>
      <c r="AC1866" s="74" t="s">
        <v>1111</v>
      </c>
      <c r="AD1866" s="95">
        <v>524945580</v>
      </c>
    </row>
    <row r="1867" spans="1:30" x14ac:dyDescent="0.2">
      <c r="A1867" s="74" t="s">
        <v>2975</v>
      </c>
      <c r="B1867" s="95">
        <v>88.38</v>
      </c>
      <c r="C1867" s="95"/>
      <c r="D1867" s="95">
        <v>-161.6</v>
      </c>
      <c r="E1867" s="95">
        <v>5.3</v>
      </c>
      <c r="F1867" s="95">
        <v>5.0599999999999996</v>
      </c>
      <c r="G1867" s="95">
        <v>38.43</v>
      </c>
      <c r="H1867" s="95">
        <v>-5.0999999999999996</v>
      </c>
      <c r="I1867" s="95">
        <v>-6.02</v>
      </c>
      <c r="J1867" s="95">
        <v>-190.66</v>
      </c>
      <c r="K1867" s="95">
        <v>-182.16</v>
      </c>
      <c r="L1867" s="95">
        <v>8.49</v>
      </c>
      <c r="M1867" s="95">
        <v>-0.24</v>
      </c>
      <c r="N1867" s="95">
        <v>9.73</v>
      </c>
      <c r="O1867" s="95">
        <v>18.34</v>
      </c>
      <c r="P1867" s="95">
        <v>-7.37</v>
      </c>
      <c r="Q1867" s="95">
        <v>8.27</v>
      </c>
      <c r="R1867" s="95">
        <v>-3.28</v>
      </c>
      <c r="S1867" s="95">
        <v>-3.13</v>
      </c>
      <c r="T1867" s="95">
        <v>-2.79</v>
      </c>
      <c r="U1867" s="95">
        <v>0.95</v>
      </c>
      <c r="V1867" s="95">
        <v>0.05</v>
      </c>
      <c r="W1867" s="95">
        <v>0.52</v>
      </c>
      <c r="X1867" s="95">
        <v>22.37</v>
      </c>
      <c r="Y1867" s="95"/>
      <c r="Z1867" s="74" t="s">
        <v>1111</v>
      </c>
      <c r="AA1867" s="95">
        <v>16.670000000000002</v>
      </c>
      <c r="AB1867" s="95">
        <v>-0.55000000000000004</v>
      </c>
      <c r="AC1867" s="74" t="s">
        <v>1111</v>
      </c>
      <c r="AD1867" s="95">
        <v>3834852390</v>
      </c>
    </row>
    <row r="1868" spans="1:30" x14ac:dyDescent="0.2">
      <c r="A1868" s="74" t="s">
        <v>2976</v>
      </c>
      <c r="B1868" s="95">
        <v>1.38</v>
      </c>
      <c r="C1868" s="95"/>
      <c r="D1868" s="95">
        <v>-5.66</v>
      </c>
      <c r="E1868" s="95">
        <v>1.61</v>
      </c>
      <c r="F1868" s="95">
        <v>1.5</v>
      </c>
      <c r="G1868" s="95"/>
      <c r="H1868" s="95"/>
      <c r="I1868" s="95"/>
      <c r="J1868" s="95">
        <v>-6.7</v>
      </c>
      <c r="K1868" s="95">
        <v>-4.9000000000000004</v>
      </c>
      <c r="L1868" s="95">
        <v>1.8</v>
      </c>
      <c r="M1868" s="95">
        <v>-0.43</v>
      </c>
      <c r="N1868" s="95"/>
      <c r="O1868" s="95">
        <v>1.76</v>
      </c>
      <c r="P1868" s="95">
        <v>-14.06</v>
      </c>
      <c r="Q1868" s="95">
        <v>22.74</v>
      </c>
      <c r="R1868" s="95">
        <v>-28.42</v>
      </c>
      <c r="S1868" s="95">
        <v>-26.56</v>
      </c>
      <c r="T1868" s="95">
        <v>-24.03</v>
      </c>
      <c r="U1868" s="95">
        <v>0.93</v>
      </c>
      <c r="V1868" s="95">
        <v>7.0000000000000007E-2</v>
      </c>
      <c r="W1868" s="95">
        <v>0</v>
      </c>
      <c r="X1868" s="95"/>
      <c r="Y1868" s="95"/>
      <c r="Z1868" s="74" t="s">
        <v>1111</v>
      </c>
      <c r="AA1868" s="95">
        <v>0.86</v>
      </c>
      <c r="AB1868" s="95">
        <v>-0.24</v>
      </c>
      <c r="AC1868" s="74" t="s">
        <v>1111</v>
      </c>
      <c r="AD1868" s="95">
        <v>89051952</v>
      </c>
    </row>
    <row r="1869" spans="1:30" x14ac:dyDescent="0.2">
      <c r="A1869" s="74" t="s">
        <v>2977</v>
      </c>
      <c r="B1869" s="95">
        <v>23.81</v>
      </c>
      <c r="C1869" s="95"/>
      <c r="D1869" s="95">
        <v>14.1</v>
      </c>
      <c r="E1869" s="95">
        <v>5.47</v>
      </c>
      <c r="F1869" s="95">
        <v>0.9</v>
      </c>
      <c r="G1869" s="95">
        <v>22.89</v>
      </c>
      <c r="H1869" s="95">
        <v>11.89</v>
      </c>
      <c r="I1869" s="95">
        <v>6.4</v>
      </c>
      <c r="J1869" s="95">
        <v>7.59</v>
      </c>
      <c r="K1869" s="95">
        <v>12.4</v>
      </c>
      <c r="L1869" s="95">
        <v>4.82</v>
      </c>
      <c r="M1869" s="95">
        <v>3.47</v>
      </c>
      <c r="N1869" s="95">
        <v>0.9</v>
      </c>
      <c r="O1869" s="95">
        <v>4.99</v>
      </c>
      <c r="P1869" s="95">
        <v>-1.39</v>
      </c>
      <c r="Q1869" s="95">
        <v>2.0099999999999998</v>
      </c>
      <c r="R1869" s="95">
        <v>38.79</v>
      </c>
      <c r="S1869" s="95">
        <v>6.35</v>
      </c>
      <c r="T1869" s="95">
        <v>14.23</v>
      </c>
      <c r="U1869" s="95">
        <v>0.16</v>
      </c>
      <c r="V1869" s="95">
        <v>0.84</v>
      </c>
      <c r="W1869" s="95">
        <v>0.99</v>
      </c>
      <c r="X1869" s="95">
        <v>17.329999999999998</v>
      </c>
      <c r="Y1869" s="95"/>
      <c r="Z1869" s="74" t="s">
        <v>1111</v>
      </c>
      <c r="AA1869" s="95">
        <v>4.3499999999999996</v>
      </c>
      <c r="AB1869" s="95">
        <v>1.69</v>
      </c>
      <c r="AC1869" s="74" t="s">
        <v>1111</v>
      </c>
      <c r="AD1869" s="95">
        <v>1594627130</v>
      </c>
    </row>
    <row r="1870" spans="1:30" x14ac:dyDescent="0.2">
      <c r="A1870" s="74" t="s">
        <v>2978</v>
      </c>
      <c r="B1870" s="95">
        <v>34.159999999999997</v>
      </c>
      <c r="C1870" s="95">
        <v>2.4</v>
      </c>
      <c r="D1870" s="95">
        <v>6.56</v>
      </c>
      <c r="E1870" s="95">
        <v>1.1000000000000001</v>
      </c>
      <c r="F1870" s="95">
        <v>0.12</v>
      </c>
      <c r="G1870" s="95">
        <v>0</v>
      </c>
      <c r="H1870" s="95">
        <v>38.979999999999997</v>
      </c>
      <c r="I1870" s="95">
        <v>28.88</v>
      </c>
      <c r="J1870" s="95">
        <v>4.8600000000000003</v>
      </c>
      <c r="K1870" s="95">
        <v>-0.28999999999999998</v>
      </c>
      <c r="L1870" s="95">
        <v>-5.15</v>
      </c>
      <c r="M1870" s="95">
        <v>-1.1599999999999999</v>
      </c>
      <c r="N1870" s="95">
        <v>1.9</v>
      </c>
      <c r="O1870" s="95"/>
      <c r="P1870" s="95">
        <v>-0.12</v>
      </c>
      <c r="Q1870" s="95"/>
      <c r="R1870" s="95">
        <v>16.690000000000001</v>
      </c>
      <c r="S1870" s="95">
        <v>1.8</v>
      </c>
      <c r="T1870" s="95">
        <v>15.2</v>
      </c>
      <c r="U1870" s="95">
        <v>0.11</v>
      </c>
      <c r="V1870" s="95">
        <v>0.89</v>
      </c>
      <c r="W1870" s="95">
        <v>0.06</v>
      </c>
      <c r="X1870" s="95">
        <v>23.94</v>
      </c>
      <c r="Y1870" s="95">
        <v>34.630000000000003</v>
      </c>
      <c r="Z1870" s="74" t="s">
        <v>1111</v>
      </c>
      <c r="AA1870" s="95">
        <v>31.19</v>
      </c>
      <c r="AB1870" s="95">
        <v>5.21</v>
      </c>
      <c r="AC1870" s="74" t="s">
        <v>1111</v>
      </c>
      <c r="AD1870" s="95">
        <v>263308696</v>
      </c>
    </row>
    <row r="1871" spans="1:30" x14ac:dyDescent="0.2">
      <c r="A1871" s="74" t="s">
        <v>2979</v>
      </c>
      <c r="B1871" s="95">
        <v>10.51</v>
      </c>
      <c r="C1871" s="95"/>
      <c r="D1871" s="95">
        <v>30.05</v>
      </c>
      <c r="E1871" s="95">
        <v>1.06</v>
      </c>
      <c r="F1871" s="95">
        <v>0.13</v>
      </c>
      <c r="G1871" s="95">
        <v>0</v>
      </c>
      <c r="H1871" s="95">
        <v>20.93</v>
      </c>
      <c r="I1871" s="95">
        <v>11.68</v>
      </c>
      <c r="J1871" s="95">
        <v>16.760000000000002</v>
      </c>
      <c r="K1871" s="95">
        <v>-2.46</v>
      </c>
      <c r="L1871" s="95">
        <v>-19.22</v>
      </c>
      <c r="M1871" s="95">
        <v>-1.21</v>
      </c>
      <c r="N1871" s="95">
        <v>3.51</v>
      </c>
      <c r="O1871" s="95"/>
      <c r="P1871" s="95">
        <v>-0.13</v>
      </c>
      <c r="Q1871" s="95"/>
      <c r="R1871" s="95">
        <v>3.52</v>
      </c>
      <c r="S1871" s="95">
        <v>0.43</v>
      </c>
      <c r="T1871" s="95">
        <v>3.4</v>
      </c>
      <c r="U1871" s="95">
        <v>0.12</v>
      </c>
      <c r="V1871" s="95">
        <v>0.88</v>
      </c>
      <c r="W1871" s="95">
        <v>0.04</v>
      </c>
      <c r="X1871" s="95"/>
      <c r="Y1871" s="95"/>
      <c r="Z1871" s="74" t="s">
        <v>1111</v>
      </c>
      <c r="AA1871" s="95">
        <v>9.9499999999999993</v>
      </c>
      <c r="AB1871" s="95">
        <v>0.35</v>
      </c>
      <c r="AC1871" s="74" t="s">
        <v>1111</v>
      </c>
      <c r="AD1871" s="95">
        <v>63189273</v>
      </c>
    </row>
    <row r="1872" spans="1:30" x14ac:dyDescent="0.2">
      <c r="A1872" s="74" t="s">
        <v>2980</v>
      </c>
      <c r="B1872" s="95">
        <v>26.29</v>
      </c>
      <c r="C1872" s="95">
        <v>2.97</v>
      </c>
      <c r="D1872" s="95">
        <v>6.52</v>
      </c>
      <c r="E1872" s="95">
        <v>1.07</v>
      </c>
      <c r="F1872" s="95">
        <v>0.11</v>
      </c>
      <c r="G1872" s="95">
        <v>0</v>
      </c>
      <c r="H1872" s="95">
        <v>24.16</v>
      </c>
      <c r="I1872" s="95">
        <v>15.92</v>
      </c>
      <c r="J1872" s="95">
        <v>4.3</v>
      </c>
      <c r="K1872" s="95">
        <v>4.4400000000000004</v>
      </c>
      <c r="L1872" s="95">
        <v>0.14000000000000001</v>
      </c>
      <c r="M1872" s="95">
        <v>0.04</v>
      </c>
      <c r="N1872" s="95">
        <v>1.04</v>
      </c>
      <c r="O1872" s="95"/>
      <c r="P1872" s="95">
        <v>-0.11</v>
      </c>
      <c r="Q1872" s="95"/>
      <c r="R1872" s="95">
        <v>16.39</v>
      </c>
      <c r="S1872" s="95">
        <v>1.72</v>
      </c>
      <c r="T1872" s="95">
        <v>7.74</v>
      </c>
      <c r="U1872" s="95">
        <v>0.1</v>
      </c>
      <c r="V1872" s="95">
        <v>0.9</v>
      </c>
      <c r="W1872" s="95">
        <v>0.11</v>
      </c>
      <c r="X1872" s="95">
        <v>41.42</v>
      </c>
      <c r="Y1872" s="95">
        <v>30.38</v>
      </c>
      <c r="Z1872" s="74" t="s">
        <v>1111</v>
      </c>
      <c r="AA1872" s="95">
        <v>24.58</v>
      </c>
      <c r="AB1872" s="95">
        <v>4.03</v>
      </c>
      <c r="AC1872" s="74" t="s">
        <v>1111</v>
      </c>
      <c r="AD1872" s="95">
        <v>192921278</v>
      </c>
    </row>
    <row r="1873" spans="1:30" x14ac:dyDescent="0.2">
      <c r="A1873" s="74" t="s">
        <v>2981</v>
      </c>
      <c r="B1873" s="95">
        <v>21.18</v>
      </c>
      <c r="C1873" s="95">
        <v>11.66</v>
      </c>
      <c r="D1873" s="95">
        <v>4.09</v>
      </c>
      <c r="E1873" s="95">
        <v>0.78</v>
      </c>
      <c r="F1873" s="95">
        <v>0.36</v>
      </c>
      <c r="G1873" s="95">
        <v>100</v>
      </c>
      <c r="H1873" s="95">
        <v>246.62</v>
      </c>
      <c r="I1873" s="95">
        <v>217.21</v>
      </c>
      <c r="J1873" s="95">
        <v>3.6</v>
      </c>
      <c r="K1873" s="95">
        <v>8.5399999999999991</v>
      </c>
      <c r="L1873" s="95">
        <v>4.9400000000000004</v>
      </c>
      <c r="M1873" s="95">
        <v>1.07</v>
      </c>
      <c r="N1873" s="95">
        <v>8.8800000000000008</v>
      </c>
      <c r="O1873" s="95"/>
      <c r="P1873" s="95">
        <v>-0.36</v>
      </c>
      <c r="Q1873" s="95"/>
      <c r="R1873" s="95">
        <v>19.09</v>
      </c>
      <c r="S1873" s="95">
        <v>8.89</v>
      </c>
      <c r="T1873" s="95">
        <v>10.32</v>
      </c>
      <c r="U1873" s="95">
        <v>0.47</v>
      </c>
      <c r="V1873" s="95">
        <v>0.53</v>
      </c>
      <c r="W1873" s="95">
        <v>0.04</v>
      </c>
      <c r="X1873" s="95">
        <v>-0.25</v>
      </c>
      <c r="Y1873" s="95"/>
      <c r="Z1873" s="74" t="s">
        <v>1111</v>
      </c>
      <c r="AA1873" s="95">
        <v>27.15</v>
      </c>
      <c r="AB1873" s="95">
        <v>5.18</v>
      </c>
      <c r="AC1873" s="74" t="s">
        <v>1111</v>
      </c>
      <c r="AD1873" s="95">
        <v>6035573526</v>
      </c>
    </row>
    <row r="1874" spans="1:30" x14ac:dyDescent="0.2">
      <c r="A1874" s="74" t="s">
        <v>2982</v>
      </c>
      <c r="B1874" s="95">
        <v>21.56</v>
      </c>
      <c r="C1874" s="95">
        <v>5.0999999999999996</v>
      </c>
      <c r="D1874" s="95">
        <v>7.89</v>
      </c>
      <c r="E1874" s="95">
        <v>0.85</v>
      </c>
      <c r="F1874" s="95">
        <v>0.46</v>
      </c>
      <c r="G1874" s="95">
        <v>100</v>
      </c>
      <c r="H1874" s="95">
        <v>86.77</v>
      </c>
      <c r="I1874" s="95">
        <v>69.77</v>
      </c>
      <c r="J1874" s="95">
        <v>6.35</v>
      </c>
      <c r="K1874" s="95">
        <v>11.93</v>
      </c>
      <c r="L1874" s="95">
        <v>5.58</v>
      </c>
      <c r="M1874" s="95">
        <v>0.75</v>
      </c>
      <c r="N1874" s="95">
        <v>5.51</v>
      </c>
      <c r="O1874" s="95"/>
      <c r="P1874" s="95">
        <v>-0.46</v>
      </c>
      <c r="Q1874" s="95"/>
      <c r="R1874" s="95">
        <v>10.78</v>
      </c>
      <c r="S1874" s="95">
        <v>5.82</v>
      </c>
      <c r="T1874" s="95">
        <v>7.42</v>
      </c>
      <c r="U1874" s="95">
        <v>0.54</v>
      </c>
      <c r="V1874" s="95">
        <v>0.46</v>
      </c>
      <c r="W1874" s="95">
        <v>0.08</v>
      </c>
      <c r="X1874" s="95"/>
      <c r="Y1874" s="95"/>
      <c r="Z1874" s="74" t="s">
        <v>1111</v>
      </c>
      <c r="AA1874" s="95">
        <v>25.33</v>
      </c>
      <c r="AB1874" s="95">
        <v>2.73</v>
      </c>
      <c r="AC1874" s="74" t="s">
        <v>1111</v>
      </c>
      <c r="AD1874" s="95">
        <v>3663112992</v>
      </c>
    </row>
    <row r="1875" spans="1:30" x14ac:dyDescent="0.2">
      <c r="A1875" s="74" t="s">
        <v>2983</v>
      </c>
      <c r="B1875" s="95">
        <v>77.930000000000007</v>
      </c>
      <c r="C1875" s="95"/>
      <c r="D1875" s="95">
        <v>18.3</v>
      </c>
      <c r="E1875" s="95">
        <v>1.42</v>
      </c>
      <c r="F1875" s="95">
        <v>1.1399999999999999</v>
      </c>
      <c r="G1875" s="95">
        <v>24.5</v>
      </c>
      <c r="H1875" s="95">
        <v>23.52</v>
      </c>
      <c r="I1875" s="95">
        <v>17.260000000000002</v>
      </c>
      <c r="J1875" s="95">
        <v>13.43</v>
      </c>
      <c r="K1875" s="95">
        <v>10.77</v>
      </c>
      <c r="L1875" s="95">
        <v>-2.66</v>
      </c>
      <c r="M1875" s="95">
        <v>-0.28000000000000003</v>
      </c>
      <c r="N1875" s="95">
        <v>3.16</v>
      </c>
      <c r="O1875" s="95">
        <v>3.56</v>
      </c>
      <c r="P1875" s="95">
        <v>-1.96</v>
      </c>
      <c r="Q1875" s="95">
        <v>4.26</v>
      </c>
      <c r="R1875" s="95">
        <v>7.77</v>
      </c>
      <c r="S1875" s="95">
        <v>6.23</v>
      </c>
      <c r="T1875" s="95">
        <v>10.09</v>
      </c>
      <c r="U1875" s="95">
        <v>0.8</v>
      </c>
      <c r="V1875" s="95">
        <v>0.2</v>
      </c>
      <c r="W1875" s="95">
        <v>0.36</v>
      </c>
      <c r="X1875" s="95">
        <v>-7.99</v>
      </c>
      <c r="Y1875" s="95">
        <v>-7.66</v>
      </c>
      <c r="Z1875" s="74" t="s">
        <v>1111</v>
      </c>
      <c r="AA1875" s="95">
        <v>54.83</v>
      </c>
      <c r="AB1875" s="95">
        <v>4.26</v>
      </c>
      <c r="AC1875" s="74" t="s">
        <v>1111</v>
      </c>
      <c r="AD1875" s="95">
        <v>8292419333</v>
      </c>
    </row>
    <row r="1876" spans="1:30" x14ac:dyDescent="0.2">
      <c r="A1876" s="74" t="s">
        <v>2984</v>
      </c>
      <c r="B1876" s="95">
        <v>28</v>
      </c>
      <c r="C1876" s="95"/>
      <c r="D1876" s="95">
        <v>-15.6</v>
      </c>
      <c r="E1876" s="95">
        <v>3.24</v>
      </c>
      <c r="F1876" s="95">
        <v>1.54</v>
      </c>
      <c r="G1876" s="95">
        <v>54.96</v>
      </c>
      <c r="H1876" s="95">
        <v>-64.650000000000006</v>
      </c>
      <c r="I1876" s="95">
        <v>-62.16</v>
      </c>
      <c r="J1876" s="95">
        <v>-15</v>
      </c>
      <c r="K1876" s="95">
        <v>-16.510000000000002</v>
      </c>
      <c r="L1876" s="95">
        <v>-1.51</v>
      </c>
      <c r="M1876" s="95">
        <v>0.33</v>
      </c>
      <c r="N1876" s="95">
        <v>9.6999999999999993</v>
      </c>
      <c r="O1876" s="95">
        <v>5.37</v>
      </c>
      <c r="P1876" s="95">
        <v>-2.3199999999999998</v>
      </c>
      <c r="Q1876" s="95">
        <v>6.71</v>
      </c>
      <c r="R1876" s="95">
        <v>-20.76</v>
      </c>
      <c r="S1876" s="95">
        <v>-9.86</v>
      </c>
      <c r="T1876" s="95">
        <v>-11.65</v>
      </c>
      <c r="U1876" s="95">
        <v>0.47</v>
      </c>
      <c r="V1876" s="95">
        <v>0.53</v>
      </c>
      <c r="W1876" s="95">
        <v>0.16</v>
      </c>
      <c r="X1876" s="95"/>
      <c r="Y1876" s="95"/>
      <c r="Z1876" s="74" t="s">
        <v>1111</v>
      </c>
      <c r="AA1876" s="95">
        <v>8.64</v>
      </c>
      <c r="AB1876" s="95">
        <v>-1.79</v>
      </c>
      <c r="AC1876" s="74" t="s">
        <v>1111</v>
      </c>
      <c r="AD1876" s="95">
        <v>3290000000</v>
      </c>
    </row>
    <row r="1877" spans="1:30" x14ac:dyDescent="0.2">
      <c r="A1877" s="74" t="s">
        <v>2985</v>
      </c>
      <c r="B1877" s="95">
        <v>3.51</v>
      </c>
      <c r="C1877" s="95"/>
      <c r="D1877" s="95">
        <v>13.78</v>
      </c>
      <c r="E1877" s="95">
        <v>1.33</v>
      </c>
      <c r="F1877" s="95">
        <v>0.95</v>
      </c>
      <c r="G1877" s="95">
        <v>44.38</v>
      </c>
      <c r="H1877" s="95">
        <v>31.26</v>
      </c>
      <c r="I1877" s="95">
        <v>17.47</v>
      </c>
      <c r="J1877" s="95">
        <v>7.7</v>
      </c>
      <c r="K1877" s="95">
        <v>7.17</v>
      </c>
      <c r="L1877" s="95">
        <v>-0.53</v>
      </c>
      <c r="M1877" s="95">
        <v>-0.09</v>
      </c>
      <c r="N1877" s="95">
        <v>2.41</v>
      </c>
      <c r="O1877" s="95">
        <v>19.809999999999999</v>
      </c>
      <c r="P1877" s="95">
        <v>-1.24</v>
      </c>
      <c r="Q1877" s="95">
        <v>1.25</v>
      </c>
      <c r="R1877" s="95">
        <v>9.64</v>
      </c>
      <c r="S1877" s="95">
        <v>6.86</v>
      </c>
      <c r="T1877" s="95">
        <v>10.16</v>
      </c>
      <c r="U1877" s="95">
        <v>0.71</v>
      </c>
      <c r="V1877" s="95">
        <v>0.28999999999999998</v>
      </c>
      <c r="W1877" s="95">
        <v>0.39</v>
      </c>
      <c r="X1877" s="95">
        <v>12.51</v>
      </c>
      <c r="Y1877" s="95"/>
      <c r="Z1877" s="74" t="s">
        <v>1111</v>
      </c>
      <c r="AA1877" s="95">
        <v>2.64</v>
      </c>
      <c r="AB1877" s="95">
        <v>0.25</v>
      </c>
      <c r="AC1877" s="74" t="s">
        <v>1111</v>
      </c>
      <c r="AD1877" s="95">
        <v>1023646923</v>
      </c>
    </row>
    <row r="1878" spans="1:30" x14ac:dyDescent="0.2">
      <c r="A1878" s="74" t="s">
        <v>2986</v>
      </c>
      <c r="B1878" s="95">
        <v>11.94</v>
      </c>
      <c r="C1878" s="95"/>
      <c r="D1878" s="95">
        <v>-8.41</v>
      </c>
      <c r="E1878" s="95">
        <v>3.91</v>
      </c>
      <c r="F1878" s="95">
        <v>2.13</v>
      </c>
      <c r="G1878" s="95">
        <v>27.69</v>
      </c>
      <c r="H1878" s="95">
        <v>-642889.23</v>
      </c>
      <c r="I1878" s="95">
        <v>-646629.23</v>
      </c>
      <c r="J1878" s="95">
        <v>-8.4600000000000009</v>
      </c>
      <c r="K1878" s="95">
        <v>-6.69</v>
      </c>
      <c r="L1878" s="95">
        <v>1.77</v>
      </c>
      <c r="M1878" s="95">
        <v>-0.82</v>
      </c>
      <c r="N1878" s="95">
        <v>54408.76</v>
      </c>
      <c r="O1878" s="95">
        <v>2.63</v>
      </c>
      <c r="P1878" s="95">
        <v>-14.79</v>
      </c>
      <c r="Q1878" s="95">
        <v>18.399999999999999</v>
      </c>
      <c r="R1878" s="95">
        <v>-46.44</v>
      </c>
      <c r="S1878" s="95">
        <v>-25.28</v>
      </c>
      <c r="T1878" s="95">
        <v>-26.72</v>
      </c>
      <c r="U1878" s="95">
        <v>0.54</v>
      </c>
      <c r="V1878" s="95">
        <v>0.46</v>
      </c>
      <c r="W1878" s="95">
        <v>0</v>
      </c>
      <c r="X1878" s="95"/>
      <c r="Y1878" s="95"/>
      <c r="Z1878" s="74" t="s">
        <v>1111</v>
      </c>
      <c r="AA1878" s="95">
        <v>3.06</v>
      </c>
      <c r="AB1878" s="95">
        <v>-1.42</v>
      </c>
      <c r="AC1878" s="74" t="s">
        <v>1111</v>
      </c>
      <c r="AD1878" s="95">
        <v>3536569494</v>
      </c>
    </row>
    <row r="1879" spans="1:30" x14ac:dyDescent="0.2">
      <c r="A1879" s="74" t="s">
        <v>2987</v>
      </c>
      <c r="B1879" s="95">
        <v>14.52</v>
      </c>
      <c r="C1879" s="95"/>
      <c r="D1879" s="95">
        <v>-11.54</v>
      </c>
      <c r="E1879" s="95">
        <v>74.53</v>
      </c>
      <c r="F1879" s="95">
        <v>1.48</v>
      </c>
      <c r="G1879" s="95"/>
      <c r="H1879" s="95"/>
      <c r="I1879" s="95"/>
      <c r="J1879" s="95">
        <v>-11.49</v>
      </c>
      <c r="K1879" s="95">
        <v>-11.47</v>
      </c>
      <c r="L1879" s="95">
        <v>0.02</v>
      </c>
      <c r="M1879" s="95">
        <v>-0.15</v>
      </c>
      <c r="N1879" s="95"/>
      <c r="O1879" s="95">
        <v>489.05</v>
      </c>
      <c r="P1879" s="95">
        <v>-1.48</v>
      </c>
      <c r="Q1879" s="95">
        <v>9.9600000000000009</v>
      </c>
      <c r="R1879" s="95">
        <v>-645.66</v>
      </c>
      <c r="S1879" s="95">
        <v>-12.81</v>
      </c>
      <c r="T1879" s="95">
        <v>-648.91999999999996</v>
      </c>
      <c r="U1879" s="95">
        <v>0.02</v>
      </c>
      <c r="V1879" s="95">
        <v>0.21</v>
      </c>
      <c r="W1879" s="95">
        <v>0</v>
      </c>
      <c r="X1879" s="95"/>
      <c r="Y1879" s="95"/>
      <c r="Z1879" s="74" t="s">
        <v>1111</v>
      </c>
      <c r="AA1879" s="95">
        <v>0.19</v>
      </c>
      <c r="AB1879" s="95">
        <v>-1.26</v>
      </c>
      <c r="AC1879" s="74" t="s">
        <v>1111</v>
      </c>
      <c r="AD1879" s="95">
        <v>372655800</v>
      </c>
    </row>
    <row r="1880" spans="1:30" x14ac:dyDescent="0.2">
      <c r="A1880" s="74" t="s">
        <v>2988</v>
      </c>
      <c r="B1880" s="95">
        <v>17.66</v>
      </c>
      <c r="C1880" s="95"/>
      <c r="D1880" s="95">
        <v>-14.04</v>
      </c>
      <c r="E1880" s="95">
        <v>90.65</v>
      </c>
      <c r="F1880" s="95">
        <v>1.8</v>
      </c>
      <c r="G1880" s="95"/>
      <c r="H1880" s="95"/>
      <c r="I1880" s="95"/>
      <c r="J1880" s="95">
        <v>-13.98</v>
      </c>
      <c r="K1880" s="95">
        <v>-11.47</v>
      </c>
      <c r="L1880" s="95">
        <v>0.02</v>
      </c>
      <c r="M1880" s="95">
        <v>-0.15</v>
      </c>
      <c r="N1880" s="95"/>
      <c r="O1880" s="95">
        <v>594.80999999999995</v>
      </c>
      <c r="P1880" s="95">
        <v>-1.8</v>
      </c>
      <c r="Q1880" s="95">
        <v>9.9600000000000009</v>
      </c>
      <c r="R1880" s="95">
        <v>-645.66</v>
      </c>
      <c r="S1880" s="95">
        <v>-12.81</v>
      </c>
      <c r="T1880" s="95">
        <v>-648.91999999999996</v>
      </c>
      <c r="U1880" s="95">
        <v>0.02</v>
      </c>
      <c r="V1880" s="95">
        <v>0.21</v>
      </c>
      <c r="W1880" s="95">
        <v>0</v>
      </c>
      <c r="X1880" s="95"/>
      <c r="Y1880" s="95"/>
      <c r="Z1880" s="74" t="s">
        <v>1111</v>
      </c>
      <c r="AA1880" s="95">
        <v>0.19</v>
      </c>
      <c r="AB1880" s="95">
        <v>-1.26</v>
      </c>
      <c r="AC1880" s="74" t="s">
        <v>1111</v>
      </c>
      <c r="AD1880" s="95">
        <v>372655800</v>
      </c>
    </row>
    <row r="1881" spans="1:30" x14ac:dyDescent="0.2">
      <c r="A1881" s="74" t="s">
        <v>2989</v>
      </c>
      <c r="B1881" s="95">
        <v>4.2699999999999996</v>
      </c>
      <c r="C1881" s="95"/>
      <c r="D1881" s="95">
        <v>-3.39</v>
      </c>
      <c r="E1881" s="95">
        <v>21.92</v>
      </c>
      <c r="F1881" s="95">
        <v>0.43</v>
      </c>
      <c r="G1881" s="95"/>
      <c r="H1881" s="95"/>
      <c r="I1881" s="95"/>
      <c r="J1881" s="95">
        <v>-3.38</v>
      </c>
      <c r="K1881" s="95">
        <v>-11.47</v>
      </c>
      <c r="L1881" s="95">
        <v>0.02</v>
      </c>
      <c r="M1881" s="95">
        <v>-0.15</v>
      </c>
      <c r="N1881" s="95"/>
      <c r="O1881" s="95">
        <v>143.82</v>
      </c>
      <c r="P1881" s="95">
        <v>-0.44</v>
      </c>
      <c r="Q1881" s="95">
        <v>9.9600000000000009</v>
      </c>
      <c r="R1881" s="95">
        <v>-645.66</v>
      </c>
      <c r="S1881" s="95">
        <v>-12.81</v>
      </c>
      <c r="T1881" s="95">
        <v>-648.91999999999996</v>
      </c>
      <c r="U1881" s="95">
        <v>0.02</v>
      </c>
      <c r="V1881" s="95">
        <v>0.21</v>
      </c>
      <c r="W1881" s="95">
        <v>0</v>
      </c>
      <c r="X1881" s="95"/>
      <c r="Y1881" s="95"/>
      <c r="Z1881" s="74" t="s">
        <v>1111</v>
      </c>
      <c r="AA1881" s="95">
        <v>0.19</v>
      </c>
      <c r="AB1881" s="95">
        <v>-1.26</v>
      </c>
      <c r="AC1881" s="74" t="s">
        <v>1111</v>
      </c>
      <c r="AD1881" s="95">
        <v>372655800</v>
      </c>
    </row>
    <row r="1882" spans="1:30" x14ac:dyDescent="0.2">
      <c r="A1882" s="74" t="s">
        <v>2990</v>
      </c>
      <c r="B1882" s="95">
        <v>39.81</v>
      </c>
      <c r="C1882" s="95">
        <v>0.91</v>
      </c>
      <c r="D1882" s="95">
        <v>22.66</v>
      </c>
      <c r="E1882" s="95">
        <v>3.17</v>
      </c>
      <c r="F1882" s="95">
        <v>1.85</v>
      </c>
      <c r="G1882" s="95">
        <v>24.63</v>
      </c>
      <c r="H1882" s="95">
        <v>11.31</v>
      </c>
      <c r="I1882" s="95">
        <v>8.8800000000000008</v>
      </c>
      <c r="J1882" s="95">
        <v>17.79</v>
      </c>
      <c r="K1882" s="95">
        <v>19</v>
      </c>
      <c r="L1882" s="95">
        <v>1.2</v>
      </c>
      <c r="M1882" s="95">
        <v>0.21</v>
      </c>
      <c r="N1882" s="95">
        <v>2.0099999999999998</v>
      </c>
      <c r="O1882" s="95">
        <v>7.92</v>
      </c>
      <c r="P1882" s="95">
        <v>-2.86</v>
      </c>
      <c r="Q1882" s="95">
        <v>2.95</v>
      </c>
      <c r="R1882" s="95">
        <v>14</v>
      </c>
      <c r="S1882" s="95">
        <v>8.16</v>
      </c>
      <c r="T1882" s="95">
        <v>10.96</v>
      </c>
      <c r="U1882" s="95">
        <v>0.57999999999999996</v>
      </c>
      <c r="V1882" s="95">
        <v>0.42</v>
      </c>
      <c r="W1882" s="95">
        <v>0.92</v>
      </c>
      <c r="X1882" s="95">
        <v>8.0500000000000007</v>
      </c>
      <c r="Y1882" s="95">
        <v>8.66</v>
      </c>
      <c r="Z1882" s="74" t="s">
        <v>1111</v>
      </c>
      <c r="AA1882" s="95">
        <v>12.54</v>
      </c>
      <c r="AB1882" s="95">
        <v>1.76</v>
      </c>
      <c r="AC1882" s="74" t="s">
        <v>1111</v>
      </c>
      <c r="AD1882" s="95">
        <v>2428833440</v>
      </c>
    </row>
    <row r="1883" spans="1:30" x14ac:dyDescent="0.2">
      <c r="A1883" s="74" t="s">
        <v>2991</v>
      </c>
      <c r="B1883" s="95">
        <v>10.199999999999999</v>
      </c>
      <c r="C1883" s="95"/>
      <c r="D1883" s="95">
        <v>-3.62</v>
      </c>
      <c r="E1883" s="95">
        <v>-2.44</v>
      </c>
      <c r="F1883" s="95">
        <v>1.27</v>
      </c>
      <c r="G1883" s="95"/>
      <c r="H1883" s="95"/>
      <c r="I1883" s="95"/>
      <c r="J1883" s="95">
        <v>-3.62</v>
      </c>
      <c r="K1883" s="95">
        <v>-4.97</v>
      </c>
      <c r="L1883" s="95">
        <v>-1.35</v>
      </c>
      <c r="M1883" s="95"/>
      <c r="N1883" s="95"/>
      <c r="O1883" s="95">
        <v>-124.57</v>
      </c>
      <c r="P1883" s="95">
        <v>-1.27</v>
      </c>
      <c r="Q1883" s="95">
        <v>0.17</v>
      </c>
      <c r="R1883" s="95">
        <v>-67.34</v>
      </c>
      <c r="S1883" s="95">
        <v>-35.14</v>
      </c>
      <c r="T1883" s="95">
        <v>780.02</v>
      </c>
      <c r="U1883" s="95">
        <v>-0.52</v>
      </c>
      <c r="V1883" s="95">
        <v>0.52</v>
      </c>
      <c r="W1883" s="95">
        <v>0</v>
      </c>
      <c r="X1883" s="95"/>
      <c r="Y1883" s="95"/>
      <c r="Z1883" s="74" t="s">
        <v>1111</v>
      </c>
      <c r="AA1883" s="95">
        <v>-4.18</v>
      </c>
      <c r="AB1883" s="95">
        <v>-2.82</v>
      </c>
      <c r="AC1883" s="74" t="s">
        <v>1111</v>
      </c>
      <c r="AD1883" s="95">
        <v>255000000</v>
      </c>
    </row>
    <row r="1884" spans="1:30" x14ac:dyDescent="0.2">
      <c r="A1884" s="74" t="s">
        <v>2992</v>
      </c>
      <c r="B1884" s="95">
        <v>11.83</v>
      </c>
      <c r="C1884" s="95"/>
      <c r="D1884" s="95">
        <v>-4.2</v>
      </c>
      <c r="E1884" s="95">
        <v>-2.83</v>
      </c>
      <c r="F1884" s="95">
        <v>1.48</v>
      </c>
      <c r="G1884" s="95"/>
      <c r="H1884" s="95"/>
      <c r="I1884" s="95"/>
      <c r="J1884" s="95">
        <v>-4.2</v>
      </c>
      <c r="K1884" s="95">
        <v>-4.97</v>
      </c>
      <c r="L1884" s="95">
        <v>-1.35</v>
      </c>
      <c r="M1884" s="95"/>
      <c r="N1884" s="95"/>
      <c r="O1884" s="95">
        <v>-144.47999999999999</v>
      </c>
      <c r="P1884" s="95">
        <v>-1.48</v>
      </c>
      <c r="Q1884" s="95">
        <v>0.17</v>
      </c>
      <c r="R1884" s="95">
        <v>-67.34</v>
      </c>
      <c r="S1884" s="95">
        <v>-35.14</v>
      </c>
      <c r="T1884" s="95">
        <v>780.02</v>
      </c>
      <c r="U1884" s="95">
        <v>-0.52</v>
      </c>
      <c r="V1884" s="95">
        <v>0.52</v>
      </c>
      <c r="W1884" s="95">
        <v>0</v>
      </c>
      <c r="X1884" s="95"/>
      <c r="Y1884" s="95"/>
      <c r="Z1884" s="74" t="s">
        <v>1111</v>
      </c>
      <c r="AA1884" s="95">
        <v>-4.18</v>
      </c>
      <c r="AB1884" s="95">
        <v>-2.82</v>
      </c>
      <c r="AC1884" s="74" t="s">
        <v>1111</v>
      </c>
      <c r="AD1884" s="95">
        <v>255000000</v>
      </c>
    </row>
    <row r="1885" spans="1:30" x14ac:dyDescent="0.2">
      <c r="A1885" s="74" t="s">
        <v>2993</v>
      </c>
      <c r="B1885" s="95">
        <v>2.95</v>
      </c>
      <c r="C1885" s="95"/>
      <c r="D1885" s="95">
        <v>-1.05</v>
      </c>
      <c r="E1885" s="95">
        <v>-0.71</v>
      </c>
      <c r="F1885" s="95">
        <v>0.37</v>
      </c>
      <c r="G1885" s="95"/>
      <c r="H1885" s="95"/>
      <c r="I1885" s="95"/>
      <c r="J1885" s="95">
        <v>-1.05</v>
      </c>
      <c r="K1885" s="95">
        <v>-4.97</v>
      </c>
      <c r="L1885" s="95">
        <v>-1.35</v>
      </c>
      <c r="M1885" s="95"/>
      <c r="N1885" s="95"/>
      <c r="O1885" s="95">
        <v>-36.03</v>
      </c>
      <c r="P1885" s="95">
        <v>-0.37</v>
      </c>
      <c r="Q1885" s="95">
        <v>0.17</v>
      </c>
      <c r="R1885" s="95">
        <v>-67.34</v>
      </c>
      <c r="S1885" s="95">
        <v>-35.14</v>
      </c>
      <c r="T1885" s="95">
        <v>780.02</v>
      </c>
      <c r="U1885" s="95">
        <v>-0.52</v>
      </c>
      <c r="V1885" s="95">
        <v>0.52</v>
      </c>
      <c r="W1885" s="95">
        <v>0</v>
      </c>
      <c r="X1885" s="95"/>
      <c r="Y1885" s="95"/>
      <c r="Z1885" s="74" t="s">
        <v>1111</v>
      </c>
      <c r="AA1885" s="95">
        <v>-4.18</v>
      </c>
      <c r="AB1885" s="95">
        <v>-2.82</v>
      </c>
      <c r="AC1885" s="74" t="s">
        <v>1111</v>
      </c>
      <c r="AD1885" s="95">
        <v>255000000</v>
      </c>
    </row>
    <row r="1886" spans="1:30" x14ac:dyDescent="0.2">
      <c r="A1886" s="74" t="s">
        <v>2994</v>
      </c>
      <c r="B1886" s="95">
        <v>14.59</v>
      </c>
      <c r="C1886" s="95"/>
      <c r="D1886" s="95">
        <v>26.11</v>
      </c>
      <c r="E1886" s="95">
        <v>0.87</v>
      </c>
      <c r="F1886" s="95">
        <v>0.44</v>
      </c>
      <c r="G1886" s="95">
        <v>17.23</v>
      </c>
      <c r="H1886" s="95">
        <v>2.1</v>
      </c>
      <c r="I1886" s="95">
        <v>1.17</v>
      </c>
      <c r="J1886" s="95">
        <v>14.6</v>
      </c>
      <c r="K1886" s="95">
        <v>17</v>
      </c>
      <c r="L1886" s="95">
        <v>2.41</v>
      </c>
      <c r="M1886" s="95">
        <v>0.14000000000000001</v>
      </c>
      <c r="N1886" s="95">
        <v>0.31</v>
      </c>
      <c r="O1886" s="95">
        <v>1.64</v>
      </c>
      <c r="P1886" s="95">
        <v>-0.96</v>
      </c>
      <c r="Q1886" s="95">
        <v>1.99</v>
      </c>
      <c r="R1886" s="95">
        <v>3.33</v>
      </c>
      <c r="S1886" s="95">
        <v>1.68</v>
      </c>
      <c r="T1886" s="95">
        <v>4.42</v>
      </c>
      <c r="U1886" s="95">
        <v>0.51</v>
      </c>
      <c r="V1886" s="95">
        <v>0.49</v>
      </c>
      <c r="W1886" s="95">
        <v>1.43</v>
      </c>
      <c r="X1886" s="95">
        <v>-4.45</v>
      </c>
      <c r="Y1886" s="95"/>
      <c r="Z1886" s="74" t="s">
        <v>1111</v>
      </c>
      <c r="AA1886" s="95">
        <v>16.8</v>
      </c>
      <c r="AB1886" s="95">
        <v>0.56000000000000005</v>
      </c>
      <c r="AC1886" s="74" t="s">
        <v>1111</v>
      </c>
      <c r="AD1886" s="95">
        <v>158069519</v>
      </c>
    </row>
    <row r="1887" spans="1:30" x14ac:dyDescent="0.2">
      <c r="A1887" s="74" t="s">
        <v>2995</v>
      </c>
      <c r="B1887" s="95">
        <v>3.97</v>
      </c>
      <c r="C1887" s="95"/>
      <c r="D1887" s="95">
        <v>-1.84</v>
      </c>
      <c r="E1887" s="95">
        <v>0.91</v>
      </c>
      <c r="F1887" s="95">
        <v>0.71</v>
      </c>
      <c r="G1887" s="95">
        <v>100</v>
      </c>
      <c r="H1887" s="95">
        <v>-1162.96</v>
      </c>
      <c r="I1887" s="95">
        <v>-1163.43</v>
      </c>
      <c r="J1887" s="95">
        <v>-1.84</v>
      </c>
      <c r="K1887" s="95">
        <v>-0.46</v>
      </c>
      <c r="L1887" s="95">
        <v>1.38</v>
      </c>
      <c r="M1887" s="95">
        <v>-0.68</v>
      </c>
      <c r="N1887" s="95">
        <v>21.37</v>
      </c>
      <c r="O1887" s="95">
        <v>1.22</v>
      </c>
      <c r="P1887" s="95">
        <v>-2.12</v>
      </c>
      <c r="Q1887" s="95">
        <v>8.6199999999999992</v>
      </c>
      <c r="R1887" s="95">
        <v>-49.48</v>
      </c>
      <c r="S1887" s="95">
        <v>-38.83</v>
      </c>
      <c r="T1887" s="95">
        <v>-44.74</v>
      </c>
      <c r="U1887" s="95">
        <v>0.78</v>
      </c>
      <c r="V1887" s="95">
        <v>0.22</v>
      </c>
      <c r="W1887" s="95">
        <v>0.03</v>
      </c>
      <c r="X1887" s="95">
        <v>64.099999999999994</v>
      </c>
      <c r="Y1887" s="95"/>
      <c r="Z1887" s="74" t="s">
        <v>1111</v>
      </c>
      <c r="AA1887" s="95">
        <v>4.37</v>
      </c>
      <c r="AB1887" s="95">
        <v>-2.16</v>
      </c>
      <c r="AC1887" s="74" t="s">
        <v>1111</v>
      </c>
      <c r="AD1887" s="95">
        <v>81879265</v>
      </c>
    </row>
    <row r="1888" spans="1:30" x14ac:dyDescent="0.2">
      <c r="A1888" s="74" t="s">
        <v>2996</v>
      </c>
      <c r="B1888" s="95">
        <v>156.87</v>
      </c>
      <c r="C1888" s="95">
        <v>0.47</v>
      </c>
      <c r="D1888" s="95">
        <v>60.75</v>
      </c>
      <c r="E1888" s="95">
        <v>9.52</v>
      </c>
      <c r="F1888" s="95">
        <v>2.98</v>
      </c>
      <c r="G1888" s="95">
        <v>32.340000000000003</v>
      </c>
      <c r="H1888" s="95">
        <v>6.66</v>
      </c>
      <c r="I1888" s="95">
        <v>3.71</v>
      </c>
      <c r="J1888" s="95">
        <v>33.81</v>
      </c>
      <c r="K1888" s="95">
        <v>35.61</v>
      </c>
      <c r="L1888" s="95">
        <v>1.79</v>
      </c>
      <c r="M1888" s="95">
        <v>0.5</v>
      </c>
      <c r="N1888" s="95">
        <v>2.25</v>
      </c>
      <c r="O1888" s="95">
        <v>21.21</v>
      </c>
      <c r="P1888" s="95">
        <v>-4.24</v>
      </c>
      <c r="Q1888" s="95">
        <v>1.89</v>
      </c>
      <c r="R1888" s="95">
        <v>15.68</v>
      </c>
      <c r="S1888" s="95">
        <v>4.91</v>
      </c>
      <c r="T1888" s="95">
        <v>12.12</v>
      </c>
      <c r="U1888" s="95">
        <v>0.31</v>
      </c>
      <c r="V1888" s="95">
        <v>0.69</v>
      </c>
      <c r="W1888" s="95">
        <v>1.32</v>
      </c>
      <c r="X1888" s="95">
        <v>17.010000000000002</v>
      </c>
      <c r="Y1888" s="95">
        <v>32.46</v>
      </c>
      <c r="Z1888" s="74" t="s">
        <v>1111</v>
      </c>
      <c r="AA1888" s="95">
        <v>16.47</v>
      </c>
      <c r="AB1888" s="95">
        <v>2.58</v>
      </c>
      <c r="AC1888" s="74" t="s">
        <v>1111</v>
      </c>
      <c r="AD1888" s="95">
        <v>6891063795</v>
      </c>
    </row>
    <row r="1889" spans="1:30" x14ac:dyDescent="0.2">
      <c r="A1889" s="74" t="s">
        <v>2997</v>
      </c>
      <c r="B1889" s="95">
        <v>26.7</v>
      </c>
      <c r="C1889" s="95">
        <v>4.95</v>
      </c>
      <c r="D1889" s="95">
        <v>-15.51</v>
      </c>
      <c r="E1889" s="95">
        <v>2.21</v>
      </c>
      <c r="F1889" s="95">
        <v>0.56999999999999995</v>
      </c>
      <c r="G1889" s="95">
        <v>64.39</v>
      </c>
      <c r="H1889" s="95">
        <v>-5.32</v>
      </c>
      <c r="I1889" s="95">
        <v>-44.24</v>
      </c>
      <c r="J1889" s="95">
        <v>-129.02000000000001</v>
      </c>
      <c r="K1889" s="95">
        <v>-252.07</v>
      </c>
      <c r="L1889" s="95">
        <v>-123.05</v>
      </c>
      <c r="M1889" s="95">
        <v>2.11</v>
      </c>
      <c r="N1889" s="95">
        <v>6.86</v>
      </c>
      <c r="O1889" s="95">
        <v>-0.94</v>
      </c>
      <c r="P1889" s="95">
        <v>-0.66</v>
      </c>
      <c r="Q1889" s="95">
        <v>0.19</v>
      </c>
      <c r="R1889" s="95">
        <v>-14.25</v>
      </c>
      <c r="S1889" s="95">
        <v>-3.64</v>
      </c>
      <c r="T1889" s="95">
        <v>-0.53</v>
      </c>
      <c r="U1889" s="95">
        <v>0.26</v>
      </c>
      <c r="V1889" s="95">
        <v>0.74</v>
      </c>
      <c r="W1889" s="95">
        <v>0.08</v>
      </c>
      <c r="X1889" s="95">
        <v>21.83</v>
      </c>
      <c r="Y1889" s="95"/>
      <c r="Z1889" s="74" t="s">
        <v>1111</v>
      </c>
      <c r="AA1889" s="95">
        <v>12.07</v>
      </c>
      <c r="AB1889" s="95">
        <v>-1.72</v>
      </c>
      <c r="AC1889" s="74" t="s">
        <v>1111</v>
      </c>
      <c r="AD1889" s="95">
        <v>2647124876</v>
      </c>
    </row>
    <row r="1890" spans="1:30" x14ac:dyDescent="0.2">
      <c r="A1890" s="74" t="s">
        <v>2998</v>
      </c>
      <c r="B1890" s="95">
        <v>21.86</v>
      </c>
      <c r="C1890" s="95"/>
      <c r="D1890" s="95">
        <v>-3.64</v>
      </c>
      <c r="E1890" s="95">
        <v>-9.58</v>
      </c>
      <c r="F1890" s="95">
        <v>2.46</v>
      </c>
      <c r="G1890" s="95">
        <v>45.77</v>
      </c>
      <c r="H1890" s="95">
        <v>-109</v>
      </c>
      <c r="I1890" s="95">
        <v>-112.33</v>
      </c>
      <c r="J1890" s="95">
        <v>-3.75</v>
      </c>
      <c r="K1890" s="95">
        <v>-3.5</v>
      </c>
      <c r="L1890" s="95">
        <v>0.25</v>
      </c>
      <c r="M1890" s="95"/>
      <c r="N1890" s="95">
        <v>4.08</v>
      </c>
      <c r="O1890" s="95">
        <v>8.26</v>
      </c>
      <c r="P1890" s="95">
        <v>-5.04</v>
      </c>
      <c r="Q1890" s="95">
        <v>2.38</v>
      </c>
      <c r="R1890" s="95">
        <v>-263.5</v>
      </c>
      <c r="S1890" s="95">
        <v>-67.52</v>
      </c>
      <c r="T1890" s="95">
        <v>932.86</v>
      </c>
      <c r="U1890" s="95">
        <v>-0.26</v>
      </c>
      <c r="V1890" s="95">
        <v>1.26</v>
      </c>
      <c r="W1890" s="95">
        <v>0.6</v>
      </c>
      <c r="X1890" s="95"/>
      <c r="Y1890" s="95"/>
      <c r="Z1890" s="74" t="s">
        <v>1111</v>
      </c>
      <c r="AA1890" s="95">
        <v>-2.2799999999999998</v>
      </c>
      <c r="AB1890" s="95">
        <v>-6.01</v>
      </c>
      <c r="AC1890" s="74" t="s">
        <v>1111</v>
      </c>
      <c r="AD1890" s="95">
        <v>8112433996</v>
      </c>
    </row>
    <row r="1891" spans="1:30" x14ac:dyDescent="0.2">
      <c r="A1891" s="74" t="s">
        <v>2999</v>
      </c>
      <c r="B1891" s="95">
        <v>36.31</v>
      </c>
      <c r="C1891" s="95"/>
      <c r="D1891" s="95">
        <v>25</v>
      </c>
      <c r="E1891" s="95">
        <v>49.59</v>
      </c>
      <c r="F1891" s="95">
        <v>2.65</v>
      </c>
      <c r="G1891" s="95">
        <v>49.24</v>
      </c>
      <c r="H1891" s="95">
        <v>13.11</v>
      </c>
      <c r="I1891" s="95">
        <v>7.76</v>
      </c>
      <c r="J1891" s="95">
        <v>14.78</v>
      </c>
      <c r="K1891" s="95">
        <v>16.32</v>
      </c>
      <c r="L1891" s="95">
        <v>1.54</v>
      </c>
      <c r="M1891" s="95">
        <v>5.16</v>
      </c>
      <c r="N1891" s="95">
        <v>1.94</v>
      </c>
      <c r="O1891" s="95">
        <v>-341.65</v>
      </c>
      <c r="P1891" s="95">
        <v>-3.96</v>
      </c>
      <c r="Q1891" s="95">
        <v>0.98</v>
      </c>
      <c r="R1891" s="95">
        <v>198.39</v>
      </c>
      <c r="S1891" s="95">
        <v>10.59</v>
      </c>
      <c r="T1891" s="95">
        <v>24.46</v>
      </c>
      <c r="U1891" s="95">
        <v>0.05</v>
      </c>
      <c r="V1891" s="95">
        <v>0.95</v>
      </c>
      <c r="W1891" s="95">
        <v>1.37</v>
      </c>
      <c r="X1891" s="95"/>
      <c r="Y1891" s="95"/>
      <c r="Z1891" s="74" t="s">
        <v>1111</v>
      </c>
      <c r="AA1891" s="95">
        <v>0.73</v>
      </c>
      <c r="AB1891" s="95">
        <v>1.45</v>
      </c>
      <c r="AC1891" s="74" t="s">
        <v>1111</v>
      </c>
      <c r="AD1891" s="95">
        <v>3074821575</v>
      </c>
    </row>
    <row r="1892" spans="1:30" x14ac:dyDescent="0.2">
      <c r="A1892" s="74" t="s">
        <v>3000</v>
      </c>
      <c r="B1892" s="95">
        <v>1.1599999999999999</v>
      </c>
      <c r="C1892" s="95"/>
      <c r="D1892" s="95">
        <v>-27.71</v>
      </c>
      <c r="E1892" s="95">
        <v>0.74</v>
      </c>
      <c r="F1892" s="95">
        <v>0.68</v>
      </c>
      <c r="G1892" s="95">
        <v>46.88</v>
      </c>
      <c r="H1892" s="95">
        <v>-5.53</v>
      </c>
      <c r="I1892" s="95">
        <v>-5.18</v>
      </c>
      <c r="J1892" s="95">
        <v>-25.98</v>
      </c>
      <c r="K1892" s="95">
        <v>1.17</v>
      </c>
      <c r="L1892" s="95">
        <v>27.15</v>
      </c>
      <c r="M1892" s="95">
        <v>-0.78</v>
      </c>
      <c r="N1892" s="95">
        <v>1.44</v>
      </c>
      <c r="O1892" s="95">
        <v>0.9</v>
      </c>
      <c r="P1892" s="95">
        <v>-3.95</v>
      </c>
      <c r="Q1892" s="95">
        <v>10.54</v>
      </c>
      <c r="R1892" s="95">
        <v>-2.68</v>
      </c>
      <c r="S1892" s="95">
        <v>-2.44</v>
      </c>
      <c r="T1892" s="95">
        <v>-3.04</v>
      </c>
      <c r="U1892" s="95">
        <v>0.91</v>
      </c>
      <c r="V1892" s="95">
        <v>0.09</v>
      </c>
      <c r="W1892" s="95">
        <v>0.47</v>
      </c>
      <c r="X1892" s="95">
        <v>-21.08</v>
      </c>
      <c r="Y1892" s="95"/>
      <c r="Z1892" s="74" t="s">
        <v>1111</v>
      </c>
      <c r="AA1892" s="95">
        <v>1.53</v>
      </c>
      <c r="AB1892" s="95">
        <v>-0.04</v>
      </c>
      <c r="AC1892" s="74" t="s">
        <v>1111</v>
      </c>
      <c r="AD1892" s="95">
        <v>34500732</v>
      </c>
    </row>
    <row r="1893" spans="1:30" x14ac:dyDescent="0.2">
      <c r="A1893" s="74" t="s">
        <v>3001</v>
      </c>
      <c r="B1893" s="95">
        <v>0.78</v>
      </c>
      <c r="C1893" s="95"/>
      <c r="D1893" s="95">
        <v>-1.51</v>
      </c>
      <c r="E1893" s="95">
        <v>0.65</v>
      </c>
      <c r="F1893" s="95">
        <v>0.57999999999999996</v>
      </c>
      <c r="G1893" s="95">
        <v>3.53</v>
      </c>
      <c r="H1893" s="95">
        <v>-266.64999999999998</v>
      </c>
      <c r="I1893" s="95">
        <v>-289.08999999999997</v>
      </c>
      <c r="J1893" s="95">
        <v>-1.64</v>
      </c>
      <c r="K1893" s="95">
        <v>-0.06</v>
      </c>
      <c r="L1893" s="95">
        <v>1.58</v>
      </c>
      <c r="M1893" s="95">
        <v>-0.63</v>
      </c>
      <c r="N1893" s="95">
        <v>4.37</v>
      </c>
      <c r="O1893" s="95">
        <v>0.75</v>
      </c>
      <c r="P1893" s="95">
        <v>-3.11</v>
      </c>
      <c r="Q1893" s="95">
        <v>22.29</v>
      </c>
      <c r="R1893" s="95">
        <v>-43.13</v>
      </c>
      <c r="S1893" s="95">
        <v>-38.450000000000003</v>
      </c>
      <c r="T1893" s="95">
        <v>-39.700000000000003</v>
      </c>
      <c r="U1893" s="95">
        <v>0.89</v>
      </c>
      <c r="V1893" s="95">
        <v>0.11</v>
      </c>
      <c r="W1893" s="95">
        <v>0.13</v>
      </c>
      <c r="X1893" s="95">
        <v>-66.39</v>
      </c>
      <c r="Y1893" s="95">
        <v>97.64</v>
      </c>
      <c r="Z1893" s="74" t="s">
        <v>1111</v>
      </c>
      <c r="AA1893" s="95">
        <v>1.2</v>
      </c>
      <c r="AB1893" s="95">
        <v>-0.52</v>
      </c>
      <c r="AC1893" s="74" t="s">
        <v>1111</v>
      </c>
      <c r="AD1893" s="95">
        <v>54652338</v>
      </c>
    </row>
    <row r="1894" spans="1:30" x14ac:dyDescent="0.2">
      <c r="A1894" s="74" t="s">
        <v>3002</v>
      </c>
      <c r="B1894" s="95">
        <v>13.57</v>
      </c>
      <c r="C1894" s="95"/>
      <c r="D1894" s="95">
        <v>-21.67</v>
      </c>
      <c r="E1894" s="95">
        <v>4.43</v>
      </c>
      <c r="F1894" s="95">
        <v>2.79</v>
      </c>
      <c r="G1894" s="95">
        <v>42.27</v>
      </c>
      <c r="H1894" s="95">
        <v>-4.51</v>
      </c>
      <c r="I1894" s="95">
        <v>-3.52</v>
      </c>
      <c r="J1894" s="95">
        <v>-16.91</v>
      </c>
      <c r="K1894" s="95">
        <v>-16.86</v>
      </c>
      <c r="L1894" s="95">
        <v>0.05</v>
      </c>
      <c r="M1894" s="95">
        <v>-0.01</v>
      </c>
      <c r="N1894" s="95">
        <v>0.76</v>
      </c>
      <c r="O1894" s="95"/>
      <c r="P1894" s="95">
        <v>-2.79</v>
      </c>
      <c r="Q1894" s="95"/>
      <c r="R1894" s="95">
        <v>-20.45</v>
      </c>
      <c r="S1894" s="95">
        <v>-12.88</v>
      </c>
      <c r="T1894" s="95">
        <v>-25.88</v>
      </c>
      <c r="U1894" s="95">
        <v>0.63</v>
      </c>
      <c r="V1894" s="95">
        <v>0.37</v>
      </c>
      <c r="W1894" s="95">
        <v>3.66</v>
      </c>
      <c r="X1894" s="95"/>
      <c r="Y1894" s="95"/>
      <c r="Z1894" s="74" t="s">
        <v>1111</v>
      </c>
      <c r="AA1894" s="95">
        <v>3.06</v>
      </c>
      <c r="AB1894" s="95">
        <v>-0.63</v>
      </c>
      <c r="AC1894" s="74" t="s">
        <v>1111</v>
      </c>
      <c r="AD1894" s="95">
        <v>219782434</v>
      </c>
    </row>
    <row r="1895" spans="1:30" x14ac:dyDescent="0.2">
      <c r="A1895" s="74" t="s">
        <v>3003</v>
      </c>
      <c r="B1895" s="95">
        <v>6.44</v>
      </c>
      <c r="C1895" s="95"/>
      <c r="D1895" s="95">
        <v>22.34</v>
      </c>
      <c r="E1895" s="95">
        <v>0.83</v>
      </c>
      <c r="F1895" s="95">
        <v>0.28000000000000003</v>
      </c>
      <c r="G1895" s="95">
        <v>14.75</v>
      </c>
      <c r="H1895" s="95">
        <v>7.89</v>
      </c>
      <c r="I1895" s="95">
        <v>1</v>
      </c>
      <c r="J1895" s="95">
        <v>2.83</v>
      </c>
      <c r="K1895" s="95">
        <v>3.44</v>
      </c>
      <c r="L1895" s="95">
        <v>0.61</v>
      </c>
      <c r="M1895" s="95">
        <v>0.18</v>
      </c>
      <c r="N1895" s="95">
        <v>0.22</v>
      </c>
      <c r="O1895" s="95">
        <v>1.52</v>
      </c>
      <c r="P1895" s="95">
        <v>-0.62</v>
      </c>
      <c r="Q1895" s="95">
        <v>1.52</v>
      </c>
      <c r="R1895" s="95">
        <v>3.71</v>
      </c>
      <c r="S1895" s="95">
        <v>1.26</v>
      </c>
      <c r="T1895" s="95">
        <v>13.64</v>
      </c>
      <c r="U1895" s="95">
        <v>0.34</v>
      </c>
      <c r="V1895" s="95">
        <v>0.66</v>
      </c>
      <c r="W1895" s="95">
        <v>1.27</v>
      </c>
      <c r="X1895" s="95">
        <v>2.61</v>
      </c>
      <c r="Y1895" s="95"/>
      <c r="Z1895" s="74" t="s">
        <v>1111</v>
      </c>
      <c r="AA1895" s="95">
        <v>7.76</v>
      </c>
      <c r="AB1895" s="95">
        <v>0.28999999999999998</v>
      </c>
      <c r="AC1895" s="74" t="s">
        <v>1111</v>
      </c>
      <c r="AD1895" s="95">
        <v>2898004215</v>
      </c>
    </row>
    <row r="1896" spans="1:30" x14ac:dyDescent="0.2">
      <c r="A1896" s="74" t="s">
        <v>3004</v>
      </c>
      <c r="B1896" s="95">
        <v>13.28</v>
      </c>
      <c r="C1896" s="95"/>
      <c r="D1896" s="95">
        <v>-209.03</v>
      </c>
      <c r="E1896" s="95">
        <v>1.88</v>
      </c>
      <c r="F1896" s="95">
        <v>1.8</v>
      </c>
      <c r="G1896" s="95"/>
      <c r="H1896" s="95"/>
      <c r="I1896" s="95"/>
      <c r="J1896" s="95">
        <v>-209.03</v>
      </c>
      <c r="K1896" s="95">
        <v>-208.21</v>
      </c>
      <c r="L1896" s="95">
        <v>0.82</v>
      </c>
      <c r="M1896" s="95">
        <v>-0.01</v>
      </c>
      <c r="N1896" s="95"/>
      <c r="O1896" s="95">
        <v>254.14</v>
      </c>
      <c r="P1896" s="95">
        <v>-1.82</v>
      </c>
      <c r="Q1896" s="95">
        <v>79.33</v>
      </c>
      <c r="R1896" s="95">
        <v>-0.9</v>
      </c>
      <c r="S1896" s="95">
        <v>-0.86</v>
      </c>
      <c r="T1896" s="95">
        <v>-0.9</v>
      </c>
      <c r="U1896" s="95">
        <v>0.96</v>
      </c>
      <c r="V1896" s="95">
        <v>0.04</v>
      </c>
      <c r="W1896" s="95">
        <v>0</v>
      </c>
      <c r="X1896" s="95"/>
      <c r="Y1896" s="95"/>
      <c r="Z1896" s="74" t="s">
        <v>1111</v>
      </c>
      <c r="AA1896" s="95">
        <v>7.05</v>
      </c>
      <c r="AB1896" s="95">
        <v>-0.06</v>
      </c>
      <c r="AC1896" s="74" t="s">
        <v>1111</v>
      </c>
      <c r="AD1896" s="95">
        <v>418054400</v>
      </c>
    </row>
    <row r="1897" spans="1:30" x14ac:dyDescent="0.2">
      <c r="A1897" s="74" t="s">
        <v>3005</v>
      </c>
      <c r="B1897" s="95">
        <v>14.14</v>
      </c>
      <c r="C1897" s="95"/>
      <c r="D1897" s="95">
        <v>-222.56</v>
      </c>
      <c r="E1897" s="95">
        <v>2.0099999999999998</v>
      </c>
      <c r="F1897" s="95">
        <v>1.92</v>
      </c>
      <c r="G1897" s="95"/>
      <c r="H1897" s="95"/>
      <c r="I1897" s="95"/>
      <c r="J1897" s="95">
        <v>-222.56</v>
      </c>
      <c r="K1897" s="95">
        <v>-208.21</v>
      </c>
      <c r="L1897" s="95">
        <v>0.82</v>
      </c>
      <c r="M1897" s="95">
        <v>-0.01</v>
      </c>
      <c r="N1897" s="95"/>
      <c r="O1897" s="95">
        <v>270.58999999999997</v>
      </c>
      <c r="P1897" s="95">
        <v>-1.94</v>
      </c>
      <c r="Q1897" s="95">
        <v>79.33</v>
      </c>
      <c r="R1897" s="95">
        <v>-0.9</v>
      </c>
      <c r="S1897" s="95">
        <v>-0.86</v>
      </c>
      <c r="T1897" s="95">
        <v>-0.9</v>
      </c>
      <c r="U1897" s="95">
        <v>0.96</v>
      </c>
      <c r="V1897" s="95">
        <v>0.04</v>
      </c>
      <c r="W1897" s="95">
        <v>0</v>
      </c>
      <c r="X1897" s="95"/>
      <c r="Y1897" s="95"/>
      <c r="Z1897" s="74" t="s">
        <v>1111</v>
      </c>
      <c r="AA1897" s="95">
        <v>7.05</v>
      </c>
      <c r="AB1897" s="95">
        <v>-0.06</v>
      </c>
      <c r="AC1897" s="74" t="s">
        <v>1111</v>
      </c>
      <c r="AD1897" s="95">
        <v>418054400</v>
      </c>
    </row>
    <row r="1898" spans="1:30" x14ac:dyDescent="0.2">
      <c r="A1898" s="74" t="s">
        <v>3006</v>
      </c>
      <c r="B1898" s="95">
        <v>2.88</v>
      </c>
      <c r="C1898" s="95"/>
      <c r="D1898" s="95">
        <v>-45.33</v>
      </c>
      <c r="E1898" s="95">
        <v>0.41</v>
      </c>
      <c r="F1898" s="95">
        <v>0.39</v>
      </c>
      <c r="G1898" s="95"/>
      <c r="H1898" s="95"/>
      <c r="I1898" s="95"/>
      <c r="J1898" s="95">
        <v>-45.33</v>
      </c>
      <c r="K1898" s="95">
        <v>-208.21</v>
      </c>
      <c r="L1898" s="95">
        <v>0.82</v>
      </c>
      <c r="M1898" s="95">
        <v>-0.01</v>
      </c>
      <c r="N1898" s="95"/>
      <c r="O1898" s="95">
        <v>55.11</v>
      </c>
      <c r="P1898" s="95">
        <v>-0.39</v>
      </c>
      <c r="Q1898" s="95">
        <v>79.33</v>
      </c>
      <c r="R1898" s="95">
        <v>-0.9</v>
      </c>
      <c r="S1898" s="95">
        <v>-0.86</v>
      </c>
      <c r="T1898" s="95">
        <v>-0.9</v>
      </c>
      <c r="U1898" s="95">
        <v>0.96</v>
      </c>
      <c r="V1898" s="95">
        <v>0.04</v>
      </c>
      <c r="W1898" s="95">
        <v>0</v>
      </c>
      <c r="X1898" s="95"/>
      <c r="Y1898" s="95"/>
      <c r="Z1898" s="74" t="s">
        <v>1111</v>
      </c>
      <c r="AA1898" s="95">
        <v>7.05</v>
      </c>
      <c r="AB1898" s="95">
        <v>-0.06</v>
      </c>
      <c r="AC1898" s="74" t="s">
        <v>1111</v>
      </c>
      <c r="AD1898" s="95">
        <v>418054400</v>
      </c>
    </row>
    <row r="1899" spans="1:30" x14ac:dyDescent="0.2">
      <c r="A1899" s="74" t="s">
        <v>3007</v>
      </c>
      <c r="B1899" s="95">
        <v>0.89</v>
      </c>
      <c r="C1899" s="95"/>
      <c r="D1899" s="95">
        <v>-2.2400000000000002</v>
      </c>
      <c r="E1899" s="95">
        <v>2.0299999999999998</v>
      </c>
      <c r="F1899" s="95">
        <v>1.1100000000000001</v>
      </c>
      <c r="G1899" s="95">
        <v>100</v>
      </c>
      <c r="H1899" s="95">
        <v>-73.599999999999994</v>
      </c>
      <c r="I1899" s="95">
        <v>-74.08</v>
      </c>
      <c r="J1899" s="95">
        <v>-2.25</v>
      </c>
      <c r="K1899" s="95">
        <v>-1.76</v>
      </c>
      <c r="L1899" s="95">
        <v>0.49</v>
      </c>
      <c r="M1899" s="95">
        <v>-0.44</v>
      </c>
      <c r="N1899" s="95">
        <v>1.66</v>
      </c>
      <c r="O1899" s="95">
        <v>2.5099999999999998</v>
      </c>
      <c r="P1899" s="95">
        <v>-3.94</v>
      </c>
      <c r="Q1899" s="95">
        <v>2.61</v>
      </c>
      <c r="R1899" s="95">
        <v>-90.74</v>
      </c>
      <c r="S1899" s="95">
        <v>-49.6</v>
      </c>
      <c r="T1899" s="95">
        <v>-79.489999999999995</v>
      </c>
      <c r="U1899" s="95">
        <v>0.55000000000000004</v>
      </c>
      <c r="V1899" s="95">
        <v>0.45</v>
      </c>
      <c r="W1899" s="95">
        <v>0.67</v>
      </c>
      <c r="X1899" s="95">
        <v>-27.75</v>
      </c>
      <c r="Y1899" s="95"/>
      <c r="Z1899" s="74" t="s">
        <v>1111</v>
      </c>
      <c r="AA1899" s="95">
        <v>0.44</v>
      </c>
      <c r="AB1899" s="95">
        <v>-0.4</v>
      </c>
      <c r="AC1899" s="74" t="s">
        <v>1111</v>
      </c>
      <c r="AD1899" s="95">
        <v>71655930</v>
      </c>
    </row>
    <row r="1900" spans="1:30" x14ac:dyDescent="0.2">
      <c r="A1900" s="74" t="s">
        <v>3008</v>
      </c>
      <c r="B1900" s="95">
        <v>290.37</v>
      </c>
      <c r="C1900" s="95"/>
      <c r="D1900" s="95">
        <v>85.62</v>
      </c>
      <c r="E1900" s="95">
        <v>42.46</v>
      </c>
      <c r="F1900" s="95">
        <v>7.95</v>
      </c>
      <c r="G1900" s="95">
        <v>76.92</v>
      </c>
      <c r="H1900" s="95">
        <v>19.399999999999999</v>
      </c>
      <c r="I1900" s="95">
        <v>17.73</v>
      </c>
      <c r="J1900" s="95">
        <v>78.260000000000005</v>
      </c>
      <c r="K1900" s="95">
        <v>74.78</v>
      </c>
      <c r="L1900" s="95">
        <v>-3.49</v>
      </c>
      <c r="M1900" s="95">
        <v>-1.89</v>
      </c>
      <c r="N1900" s="95">
        <v>15.18</v>
      </c>
      <c r="O1900" s="95">
        <v>26.89</v>
      </c>
      <c r="P1900" s="95">
        <v>-23.65</v>
      </c>
      <c r="Q1900" s="95">
        <v>1.8</v>
      </c>
      <c r="R1900" s="95">
        <v>49.59</v>
      </c>
      <c r="S1900" s="95">
        <v>9.2899999999999991</v>
      </c>
      <c r="T1900" s="95">
        <v>26.9</v>
      </c>
      <c r="U1900" s="95">
        <v>0.19</v>
      </c>
      <c r="V1900" s="95">
        <v>0.81</v>
      </c>
      <c r="W1900" s="95">
        <v>0.52</v>
      </c>
      <c r="X1900" s="95">
        <v>20.78</v>
      </c>
      <c r="Y1900" s="95">
        <v>127.66</v>
      </c>
      <c r="Z1900" s="74" t="s">
        <v>1111</v>
      </c>
      <c r="AA1900" s="95">
        <v>6.84</v>
      </c>
      <c r="AB1900" s="95">
        <v>3.39</v>
      </c>
      <c r="AC1900" s="74" t="s">
        <v>1111</v>
      </c>
      <c r="AD1900" s="95">
        <v>47475436926</v>
      </c>
    </row>
    <row r="1901" spans="1:30" x14ac:dyDescent="0.2">
      <c r="A1901" s="74" t="s">
        <v>3009</v>
      </c>
      <c r="B1901" s="95">
        <v>46.47</v>
      </c>
      <c r="C1901" s="95">
        <v>5.19</v>
      </c>
      <c r="D1901" s="95">
        <v>22.92</v>
      </c>
      <c r="E1901" s="95">
        <v>1.31</v>
      </c>
      <c r="F1901" s="95">
        <v>0.48</v>
      </c>
      <c r="G1901" s="95">
        <v>42.95</v>
      </c>
      <c r="H1901" s="95">
        <v>27.09</v>
      </c>
      <c r="I1901" s="95">
        <v>13.45</v>
      </c>
      <c r="J1901" s="95">
        <v>11.38</v>
      </c>
      <c r="K1901" s="95">
        <v>21.36</v>
      </c>
      <c r="L1901" s="95">
        <v>9.98</v>
      </c>
      <c r="M1901" s="95">
        <v>1.1499999999999999</v>
      </c>
      <c r="N1901" s="95">
        <v>3.08</v>
      </c>
      <c r="O1901" s="95">
        <v>-60.1</v>
      </c>
      <c r="P1901" s="95">
        <v>-0.51</v>
      </c>
      <c r="Q1901" s="95">
        <v>0.87</v>
      </c>
      <c r="R1901" s="95">
        <v>5.74</v>
      </c>
      <c r="S1901" s="95">
        <v>2.11</v>
      </c>
      <c r="T1901" s="95">
        <v>4.8</v>
      </c>
      <c r="U1901" s="95">
        <v>0.37</v>
      </c>
      <c r="V1901" s="95">
        <v>0.63</v>
      </c>
      <c r="W1901" s="95">
        <v>0.16</v>
      </c>
      <c r="X1901" s="95">
        <v>5.89</v>
      </c>
      <c r="Y1901" s="95">
        <v>11.9</v>
      </c>
      <c r="Z1901" s="74" t="s">
        <v>1111</v>
      </c>
      <c r="AA1901" s="95">
        <v>35.33</v>
      </c>
      <c r="AB1901" s="95">
        <v>2.0299999999999998</v>
      </c>
      <c r="AC1901" s="74" t="s">
        <v>1111</v>
      </c>
      <c r="AD1901" s="95">
        <v>21970934000</v>
      </c>
    </row>
    <row r="1902" spans="1:30" x14ac:dyDescent="0.2">
      <c r="A1902" s="74" t="s">
        <v>3010</v>
      </c>
      <c r="B1902" s="95">
        <v>71.959999999999994</v>
      </c>
      <c r="C1902" s="95">
        <v>0.39</v>
      </c>
      <c r="D1902" s="95">
        <v>15.51</v>
      </c>
      <c r="E1902" s="95">
        <v>2.8</v>
      </c>
      <c r="F1902" s="95">
        <v>1.78</v>
      </c>
      <c r="G1902" s="95">
        <v>55.34</v>
      </c>
      <c r="H1902" s="95">
        <v>34.770000000000003</v>
      </c>
      <c r="I1902" s="95">
        <v>28.65</v>
      </c>
      <c r="J1902" s="95">
        <v>12.78</v>
      </c>
      <c r="K1902" s="95">
        <v>12.72</v>
      </c>
      <c r="L1902" s="95">
        <v>-0.06</v>
      </c>
      <c r="M1902" s="95">
        <v>-0.01</v>
      </c>
      <c r="N1902" s="95">
        <v>4.4400000000000004</v>
      </c>
      <c r="O1902" s="95">
        <v>49.94</v>
      </c>
      <c r="P1902" s="95">
        <v>-2.2599999999999998</v>
      </c>
      <c r="Q1902" s="95">
        <v>1.2</v>
      </c>
      <c r="R1902" s="95">
        <v>18.059999999999999</v>
      </c>
      <c r="S1902" s="95">
        <v>11.48</v>
      </c>
      <c r="T1902" s="95">
        <v>18.16</v>
      </c>
      <c r="U1902" s="95">
        <v>0.64</v>
      </c>
      <c r="V1902" s="95">
        <v>0.36</v>
      </c>
      <c r="W1902" s="95">
        <v>0.4</v>
      </c>
      <c r="X1902" s="95">
        <v>-5.59</v>
      </c>
      <c r="Y1902" s="95">
        <v>13.31</v>
      </c>
      <c r="Z1902" s="74" t="s">
        <v>1111</v>
      </c>
      <c r="AA1902" s="95">
        <v>25.68</v>
      </c>
      <c r="AB1902" s="95">
        <v>4.6399999999999997</v>
      </c>
      <c r="AC1902" s="74" t="s">
        <v>1111</v>
      </c>
      <c r="AD1902" s="95">
        <v>25803251292</v>
      </c>
    </row>
    <row r="1903" spans="1:30" x14ac:dyDescent="0.2">
      <c r="A1903" s="74" t="s">
        <v>3011</v>
      </c>
      <c r="B1903" s="95">
        <v>10.11</v>
      </c>
      <c r="C1903" s="95"/>
      <c r="D1903" s="95">
        <v>-3.33</v>
      </c>
      <c r="E1903" s="95">
        <v>2.44</v>
      </c>
      <c r="F1903" s="95">
        <v>1.26</v>
      </c>
      <c r="G1903" s="95">
        <v>-0.44</v>
      </c>
      <c r="H1903" s="95">
        <v>-87.15</v>
      </c>
      <c r="I1903" s="95">
        <v>-85.62</v>
      </c>
      <c r="J1903" s="95">
        <v>-3.27</v>
      </c>
      <c r="K1903" s="95">
        <v>-3.1</v>
      </c>
      <c r="L1903" s="95">
        <v>0.17</v>
      </c>
      <c r="M1903" s="95">
        <v>-0.13</v>
      </c>
      <c r="N1903" s="95">
        <v>2.85</v>
      </c>
      <c r="O1903" s="95">
        <v>8.0500000000000007</v>
      </c>
      <c r="P1903" s="95">
        <v>-2.0099999999999998</v>
      </c>
      <c r="Q1903" s="95">
        <v>1.72</v>
      </c>
      <c r="R1903" s="95">
        <v>-73.3</v>
      </c>
      <c r="S1903" s="95">
        <v>-37.81</v>
      </c>
      <c r="T1903" s="95">
        <v>-49.78</v>
      </c>
      <c r="U1903" s="95">
        <v>0.52</v>
      </c>
      <c r="V1903" s="95">
        <v>0.48</v>
      </c>
      <c r="W1903" s="95">
        <v>0.44</v>
      </c>
      <c r="X1903" s="95">
        <v>195.65</v>
      </c>
      <c r="Y1903" s="95"/>
      <c r="Z1903" s="74" t="s">
        <v>1111</v>
      </c>
      <c r="AA1903" s="95">
        <v>4.1399999999999997</v>
      </c>
      <c r="AB1903" s="95">
        <v>-3.03</v>
      </c>
      <c r="AC1903" s="74" t="s">
        <v>1111</v>
      </c>
      <c r="AD1903" s="95">
        <v>1461741207</v>
      </c>
    </row>
    <row r="1904" spans="1:30" x14ac:dyDescent="0.2">
      <c r="A1904" s="74" t="s">
        <v>3012</v>
      </c>
      <c r="B1904" s="95">
        <v>72.94</v>
      </c>
      <c r="C1904" s="95">
        <v>0.91</v>
      </c>
      <c r="D1904" s="95">
        <v>25.37</v>
      </c>
      <c r="E1904" s="95">
        <v>2.4500000000000002</v>
      </c>
      <c r="F1904" s="95">
        <v>0.9</v>
      </c>
      <c r="G1904" s="95">
        <v>25.88</v>
      </c>
      <c r="H1904" s="95">
        <v>9.2100000000000009</v>
      </c>
      <c r="I1904" s="95">
        <v>4.78</v>
      </c>
      <c r="J1904" s="95">
        <v>13.18</v>
      </c>
      <c r="K1904" s="95">
        <v>18.670000000000002</v>
      </c>
      <c r="L1904" s="95">
        <v>5.49</v>
      </c>
      <c r="M1904" s="95">
        <v>1.02</v>
      </c>
      <c r="N1904" s="95">
        <v>1.21</v>
      </c>
      <c r="O1904" s="95">
        <v>7.75</v>
      </c>
      <c r="P1904" s="95">
        <v>-1.26</v>
      </c>
      <c r="Q1904" s="95">
        <v>1.7</v>
      </c>
      <c r="R1904" s="95">
        <v>9.64</v>
      </c>
      <c r="S1904" s="95">
        <v>3.55</v>
      </c>
      <c r="T1904" s="95">
        <v>6.95</v>
      </c>
      <c r="U1904" s="95">
        <v>0.37</v>
      </c>
      <c r="V1904" s="95">
        <v>0.63</v>
      </c>
      <c r="W1904" s="95">
        <v>0.74</v>
      </c>
      <c r="X1904" s="95">
        <v>6.01</v>
      </c>
      <c r="Y1904" s="95">
        <v>7.38</v>
      </c>
      <c r="Z1904" s="74" t="s">
        <v>1111</v>
      </c>
      <c r="AA1904" s="95">
        <v>29.82</v>
      </c>
      <c r="AB1904" s="95">
        <v>2.88</v>
      </c>
      <c r="AC1904" s="74" t="s">
        <v>1111</v>
      </c>
      <c r="AD1904" s="95">
        <v>3833296054</v>
      </c>
    </row>
    <row r="1905" spans="1:30" x14ac:dyDescent="0.2">
      <c r="A1905" s="74" t="s">
        <v>3013</v>
      </c>
      <c r="B1905" s="95">
        <v>12.71</v>
      </c>
      <c r="C1905" s="95"/>
      <c r="D1905" s="95">
        <v>-6.86</v>
      </c>
      <c r="E1905" s="95">
        <v>2.23</v>
      </c>
      <c r="F1905" s="95">
        <v>2.02</v>
      </c>
      <c r="G1905" s="95">
        <v>100</v>
      </c>
      <c r="H1905" s="95">
        <v>-409.62</v>
      </c>
      <c r="I1905" s="95">
        <v>-409.62</v>
      </c>
      <c r="J1905" s="95">
        <v>-6.86</v>
      </c>
      <c r="K1905" s="95">
        <v>-3.66</v>
      </c>
      <c r="L1905" s="95">
        <v>3.2</v>
      </c>
      <c r="M1905" s="95">
        <v>-1.04</v>
      </c>
      <c r="N1905" s="95">
        <v>28.12</v>
      </c>
      <c r="O1905" s="95">
        <v>2.2799999999999998</v>
      </c>
      <c r="P1905" s="95">
        <v>-55.06</v>
      </c>
      <c r="Q1905" s="95">
        <v>11.95</v>
      </c>
      <c r="R1905" s="95">
        <v>-32.56</v>
      </c>
      <c r="S1905" s="95">
        <v>-29.38</v>
      </c>
      <c r="T1905" s="95">
        <v>-32.56</v>
      </c>
      <c r="U1905" s="95">
        <v>0.9</v>
      </c>
      <c r="V1905" s="95">
        <v>0.1</v>
      </c>
      <c r="W1905" s="95">
        <v>7.0000000000000007E-2</v>
      </c>
      <c r="X1905" s="95"/>
      <c r="Y1905" s="95"/>
      <c r="Z1905" s="74" t="s">
        <v>1111</v>
      </c>
      <c r="AA1905" s="95">
        <v>5.69</v>
      </c>
      <c r="AB1905" s="95">
        <v>-1.85</v>
      </c>
      <c r="AC1905" s="74" t="s">
        <v>1111</v>
      </c>
      <c r="AD1905" s="95">
        <v>515375248</v>
      </c>
    </row>
    <row r="1906" spans="1:30" x14ac:dyDescent="0.2">
      <c r="A1906" s="74" t="s">
        <v>3014</v>
      </c>
      <c r="B1906" s="95">
        <v>18.149999999999999</v>
      </c>
      <c r="C1906" s="95">
        <v>3.53</v>
      </c>
      <c r="D1906" s="95">
        <v>11.5</v>
      </c>
      <c r="E1906" s="95">
        <v>1.08</v>
      </c>
      <c r="F1906" s="95">
        <v>0.11</v>
      </c>
      <c r="G1906" s="95">
        <v>0</v>
      </c>
      <c r="H1906" s="95">
        <v>34.54</v>
      </c>
      <c r="I1906" s="95">
        <v>25.59</v>
      </c>
      <c r="J1906" s="95">
        <v>8.52</v>
      </c>
      <c r="K1906" s="95">
        <v>-9.1300000000000008</v>
      </c>
      <c r="L1906" s="95">
        <v>-17.649999999999999</v>
      </c>
      <c r="M1906" s="95">
        <v>-2.25</v>
      </c>
      <c r="N1906" s="95">
        <v>2.94</v>
      </c>
      <c r="O1906" s="95"/>
      <c r="P1906" s="95">
        <v>-0.11</v>
      </c>
      <c r="Q1906" s="95"/>
      <c r="R1906" s="95">
        <v>9.43</v>
      </c>
      <c r="S1906" s="95">
        <v>0.96</v>
      </c>
      <c r="T1906" s="95">
        <v>9.41</v>
      </c>
      <c r="U1906" s="95">
        <v>0.1</v>
      </c>
      <c r="V1906" s="95">
        <v>0.9</v>
      </c>
      <c r="W1906" s="95">
        <v>0.04</v>
      </c>
      <c r="X1906" s="95">
        <v>4.8899999999999997</v>
      </c>
      <c r="Y1906" s="95">
        <v>3.56</v>
      </c>
      <c r="Z1906" s="74" t="s">
        <v>1111</v>
      </c>
      <c r="AA1906" s="95">
        <v>16.739999999999998</v>
      </c>
      <c r="AB1906" s="95">
        <v>1.58</v>
      </c>
      <c r="AC1906" s="74" t="s">
        <v>1111</v>
      </c>
      <c r="AD1906" s="95">
        <v>2927667600</v>
      </c>
    </row>
    <row r="1907" spans="1:30" x14ac:dyDescent="0.2">
      <c r="A1907" s="74" t="s">
        <v>3015</v>
      </c>
      <c r="B1907" s="95">
        <v>25.68</v>
      </c>
      <c r="C1907" s="95">
        <v>6.23</v>
      </c>
      <c r="D1907" s="95">
        <v>16.27</v>
      </c>
      <c r="E1907" s="95">
        <v>1.53</v>
      </c>
      <c r="F1907" s="95">
        <v>0.16</v>
      </c>
      <c r="G1907" s="95">
        <v>0</v>
      </c>
      <c r="H1907" s="95">
        <v>34.54</v>
      </c>
      <c r="I1907" s="95">
        <v>25.59</v>
      </c>
      <c r="J1907" s="95">
        <v>12.05</v>
      </c>
      <c r="K1907" s="95">
        <v>-9.1300000000000008</v>
      </c>
      <c r="L1907" s="95">
        <v>-17.649999999999999</v>
      </c>
      <c r="M1907" s="95">
        <v>-2.25</v>
      </c>
      <c r="N1907" s="95">
        <v>4.16</v>
      </c>
      <c r="O1907" s="95"/>
      <c r="P1907" s="95">
        <v>-0.16</v>
      </c>
      <c r="Q1907" s="95"/>
      <c r="R1907" s="95">
        <v>9.43</v>
      </c>
      <c r="S1907" s="95">
        <v>0.96</v>
      </c>
      <c r="T1907" s="95">
        <v>9.41</v>
      </c>
      <c r="U1907" s="95">
        <v>0.1</v>
      </c>
      <c r="V1907" s="95">
        <v>0.9</v>
      </c>
      <c r="W1907" s="95">
        <v>0.04</v>
      </c>
      <c r="X1907" s="95">
        <v>4.8899999999999997</v>
      </c>
      <c r="Y1907" s="95">
        <v>3.56</v>
      </c>
      <c r="Z1907" s="74" t="s">
        <v>1111</v>
      </c>
      <c r="AA1907" s="95">
        <v>16.739999999999998</v>
      </c>
      <c r="AB1907" s="95">
        <v>1.58</v>
      </c>
      <c r="AC1907" s="74" t="s">
        <v>1111</v>
      </c>
      <c r="AD1907" s="95">
        <v>2927667600</v>
      </c>
    </row>
    <row r="1908" spans="1:30" x14ac:dyDescent="0.2">
      <c r="A1908" s="74" t="s">
        <v>3016</v>
      </c>
      <c r="B1908" s="95">
        <v>46.07</v>
      </c>
      <c r="C1908" s="95"/>
      <c r="D1908" s="95">
        <v>-20.66</v>
      </c>
      <c r="E1908" s="95">
        <v>-3.84</v>
      </c>
      <c r="F1908" s="95">
        <v>0.93</v>
      </c>
      <c r="G1908" s="95">
        <v>90.85</v>
      </c>
      <c r="H1908" s="95">
        <v>5</v>
      </c>
      <c r="I1908" s="95">
        <v>-12.41</v>
      </c>
      <c r="J1908" s="95">
        <v>51.3</v>
      </c>
      <c r="K1908" s="95">
        <v>98.9</v>
      </c>
      <c r="L1908" s="95">
        <v>47.6</v>
      </c>
      <c r="M1908" s="95"/>
      <c r="N1908" s="95">
        <v>2.56</v>
      </c>
      <c r="O1908" s="95">
        <v>7.89</v>
      </c>
      <c r="P1908" s="95">
        <v>-1.27</v>
      </c>
      <c r="Q1908" s="95">
        <v>1.8</v>
      </c>
      <c r="R1908" s="95">
        <v>-18.57</v>
      </c>
      <c r="S1908" s="95">
        <v>-4.5</v>
      </c>
      <c r="T1908" s="95">
        <v>2</v>
      </c>
      <c r="U1908" s="95">
        <v>-0.24</v>
      </c>
      <c r="V1908" s="95">
        <v>1.24</v>
      </c>
      <c r="W1908" s="95">
        <v>0.36</v>
      </c>
      <c r="X1908" s="95">
        <v>-31.86</v>
      </c>
      <c r="Y1908" s="95"/>
      <c r="Z1908" s="74" t="s">
        <v>1111</v>
      </c>
      <c r="AA1908" s="95">
        <v>-12.01</v>
      </c>
      <c r="AB1908" s="95">
        <v>-2.23</v>
      </c>
      <c r="AC1908" s="74" t="s">
        <v>1111</v>
      </c>
      <c r="AD1908" s="95">
        <v>2618724761</v>
      </c>
    </row>
    <row r="1909" spans="1:30" x14ac:dyDescent="0.2">
      <c r="A1909" s="74" t="s">
        <v>3017</v>
      </c>
      <c r="B1909" s="95">
        <v>19.45</v>
      </c>
      <c r="C1909" s="95">
        <v>3.08</v>
      </c>
      <c r="D1909" s="95">
        <v>7.67</v>
      </c>
      <c r="E1909" s="95">
        <v>0.96</v>
      </c>
      <c r="F1909" s="95">
        <v>0.08</v>
      </c>
      <c r="G1909" s="95">
        <v>0</v>
      </c>
      <c r="H1909" s="95">
        <v>32.03</v>
      </c>
      <c r="I1909" s="95">
        <v>21.65</v>
      </c>
      <c r="J1909" s="95">
        <v>5.19</v>
      </c>
      <c r="K1909" s="95">
        <v>-9.36</v>
      </c>
      <c r="L1909" s="95">
        <v>-14.55</v>
      </c>
      <c r="M1909" s="95">
        <v>-2.7</v>
      </c>
      <c r="N1909" s="95">
        <v>1.66</v>
      </c>
      <c r="O1909" s="95"/>
      <c r="P1909" s="95">
        <v>-0.08</v>
      </c>
      <c r="Q1909" s="95"/>
      <c r="R1909" s="95">
        <v>12.54</v>
      </c>
      <c r="S1909" s="95">
        <v>0.98</v>
      </c>
      <c r="T1909" s="95">
        <v>9.43</v>
      </c>
      <c r="U1909" s="95">
        <v>0.08</v>
      </c>
      <c r="V1909" s="95">
        <v>0.92</v>
      </c>
      <c r="W1909" s="95">
        <v>0.05</v>
      </c>
      <c r="X1909" s="95">
        <v>1.57</v>
      </c>
      <c r="Y1909" s="95">
        <v>6.11</v>
      </c>
      <c r="Z1909" s="74" t="s">
        <v>1111</v>
      </c>
      <c r="AA1909" s="95">
        <v>20.22</v>
      </c>
      <c r="AB1909" s="95">
        <v>2.54</v>
      </c>
      <c r="AC1909" s="74" t="s">
        <v>1111</v>
      </c>
      <c r="AD1909" s="95">
        <v>128718155</v>
      </c>
    </row>
    <row r="1910" spans="1:30" x14ac:dyDescent="0.2">
      <c r="A1910" s="74" t="s">
        <v>3018</v>
      </c>
      <c r="B1910" s="95">
        <v>10.77</v>
      </c>
      <c r="C1910" s="95">
        <v>1.1100000000000001</v>
      </c>
      <c r="D1910" s="95">
        <v>17.690000000000001</v>
      </c>
      <c r="E1910" s="95">
        <v>0.75</v>
      </c>
      <c r="F1910" s="95">
        <v>7.0000000000000007E-2</v>
      </c>
      <c r="G1910" s="95">
        <v>0</v>
      </c>
      <c r="H1910" s="95">
        <v>11.46</v>
      </c>
      <c r="I1910" s="95">
        <v>8.64</v>
      </c>
      <c r="J1910" s="95">
        <v>13.34</v>
      </c>
      <c r="K1910" s="95">
        <v>-24.03</v>
      </c>
      <c r="L1910" s="95">
        <v>-37.369999999999997</v>
      </c>
      <c r="M1910" s="95">
        <v>-2.09</v>
      </c>
      <c r="N1910" s="95">
        <v>1.53</v>
      </c>
      <c r="O1910" s="95"/>
      <c r="P1910" s="95">
        <v>-7.0000000000000007E-2</v>
      </c>
      <c r="Q1910" s="95"/>
      <c r="R1910" s="95">
        <v>4.22</v>
      </c>
      <c r="S1910" s="95">
        <v>0.4</v>
      </c>
      <c r="T1910" s="95">
        <v>3.96</v>
      </c>
      <c r="U1910" s="95">
        <v>0.09</v>
      </c>
      <c r="V1910" s="95">
        <v>0.91</v>
      </c>
      <c r="W1910" s="95">
        <v>0.05</v>
      </c>
      <c r="X1910" s="95">
        <v>5.68</v>
      </c>
      <c r="Y1910" s="95">
        <v>0.85</v>
      </c>
      <c r="Z1910" s="74" t="s">
        <v>1111</v>
      </c>
      <c r="AA1910" s="95">
        <v>14.41</v>
      </c>
      <c r="AB1910" s="95">
        <v>0.61</v>
      </c>
      <c r="AC1910" s="74" t="s">
        <v>1111</v>
      </c>
      <c r="AD1910" s="95">
        <v>66968937</v>
      </c>
    </row>
    <row r="1911" spans="1:30" x14ac:dyDescent="0.2">
      <c r="A1911" s="74" t="s">
        <v>3019</v>
      </c>
      <c r="B1911" s="95">
        <v>10</v>
      </c>
      <c r="C1911" s="95"/>
      <c r="D1911" s="95">
        <v>-42.4</v>
      </c>
      <c r="E1911" s="95">
        <v>87.5</v>
      </c>
      <c r="F1911" s="95">
        <v>1.25</v>
      </c>
      <c r="G1911" s="95"/>
      <c r="H1911" s="95"/>
      <c r="I1911" s="95"/>
      <c r="J1911" s="95">
        <v>-42</v>
      </c>
      <c r="K1911" s="95">
        <v>-45.47</v>
      </c>
      <c r="L1911" s="95">
        <v>-3.47</v>
      </c>
      <c r="M1911" s="95">
        <v>7.22</v>
      </c>
      <c r="N1911" s="95"/>
      <c r="O1911" s="95">
        <v>-3102.84</v>
      </c>
      <c r="P1911" s="95">
        <v>-1.25</v>
      </c>
      <c r="Q1911" s="95">
        <v>0.5</v>
      </c>
      <c r="R1911" s="95">
        <v>-206.38</v>
      </c>
      <c r="S1911" s="95">
        <v>-2.95</v>
      </c>
      <c r="T1911" s="95">
        <v>-25.36</v>
      </c>
      <c r="U1911" s="95">
        <v>0.01</v>
      </c>
      <c r="V1911" s="95">
        <v>0.14000000000000001</v>
      </c>
      <c r="W1911" s="95">
        <v>0</v>
      </c>
      <c r="X1911" s="95"/>
      <c r="Y1911" s="95"/>
      <c r="Z1911" s="74" t="s">
        <v>1111</v>
      </c>
      <c r="AA1911" s="95">
        <v>0.11</v>
      </c>
      <c r="AB1911" s="95">
        <v>-0.24</v>
      </c>
      <c r="AC1911" s="74" t="s">
        <v>1111</v>
      </c>
      <c r="AD1911" s="95">
        <v>437500000</v>
      </c>
    </row>
    <row r="1912" spans="1:30" x14ac:dyDescent="0.2">
      <c r="A1912" s="74" t="s">
        <v>3020</v>
      </c>
      <c r="B1912" s="95">
        <v>10.65</v>
      </c>
      <c r="C1912" s="95"/>
      <c r="D1912" s="95">
        <v>-45.15</v>
      </c>
      <c r="E1912" s="95">
        <v>93.19</v>
      </c>
      <c r="F1912" s="95">
        <v>1.33</v>
      </c>
      <c r="G1912" s="95"/>
      <c r="H1912" s="95"/>
      <c r="I1912" s="95"/>
      <c r="J1912" s="95">
        <v>-44.73</v>
      </c>
      <c r="K1912" s="95">
        <v>-45.47</v>
      </c>
      <c r="L1912" s="95">
        <v>-3.47</v>
      </c>
      <c r="M1912" s="95">
        <v>7.22</v>
      </c>
      <c r="N1912" s="95"/>
      <c r="O1912" s="95">
        <v>-3304.52</v>
      </c>
      <c r="P1912" s="95">
        <v>-1.33</v>
      </c>
      <c r="Q1912" s="95">
        <v>0.5</v>
      </c>
      <c r="R1912" s="95">
        <v>-206.38</v>
      </c>
      <c r="S1912" s="95">
        <v>-2.95</v>
      </c>
      <c r="T1912" s="95">
        <v>-25.36</v>
      </c>
      <c r="U1912" s="95">
        <v>0.01</v>
      </c>
      <c r="V1912" s="95">
        <v>0.14000000000000001</v>
      </c>
      <c r="W1912" s="95">
        <v>0</v>
      </c>
      <c r="X1912" s="95"/>
      <c r="Y1912" s="95"/>
      <c r="Z1912" s="74" t="s">
        <v>1111</v>
      </c>
      <c r="AA1912" s="95">
        <v>0.11</v>
      </c>
      <c r="AB1912" s="95">
        <v>-0.24</v>
      </c>
      <c r="AC1912" s="74" t="s">
        <v>1111</v>
      </c>
      <c r="AD1912" s="95">
        <v>437500000</v>
      </c>
    </row>
    <row r="1913" spans="1:30" x14ac:dyDescent="0.2">
      <c r="A1913" s="74" t="s">
        <v>3021</v>
      </c>
      <c r="B1913" s="95">
        <v>1.34</v>
      </c>
      <c r="C1913" s="95"/>
      <c r="D1913" s="95">
        <v>-5.68</v>
      </c>
      <c r="E1913" s="95">
        <v>11.73</v>
      </c>
      <c r="F1913" s="95">
        <v>0.17</v>
      </c>
      <c r="G1913" s="95"/>
      <c r="H1913" s="95"/>
      <c r="I1913" s="95"/>
      <c r="J1913" s="95">
        <v>-5.63</v>
      </c>
      <c r="K1913" s="95">
        <v>-45.47</v>
      </c>
      <c r="L1913" s="95">
        <v>-3.47</v>
      </c>
      <c r="M1913" s="95">
        <v>7.22</v>
      </c>
      <c r="N1913" s="95"/>
      <c r="O1913" s="95">
        <v>-415.78</v>
      </c>
      <c r="P1913" s="95">
        <v>-0.17</v>
      </c>
      <c r="Q1913" s="95">
        <v>0.5</v>
      </c>
      <c r="R1913" s="95">
        <v>-206.38</v>
      </c>
      <c r="S1913" s="95">
        <v>-2.95</v>
      </c>
      <c r="T1913" s="95">
        <v>-25.36</v>
      </c>
      <c r="U1913" s="95">
        <v>0.01</v>
      </c>
      <c r="V1913" s="95">
        <v>0.14000000000000001</v>
      </c>
      <c r="W1913" s="95">
        <v>0</v>
      </c>
      <c r="X1913" s="95"/>
      <c r="Y1913" s="95"/>
      <c r="Z1913" s="74" t="s">
        <v>1111</v>
      </c>
      <c r="AA1913" s="95">
        <v>0.11</v>
      </c>
      <c r="AB1913" s="95">
        <v>-0.24</v>
      </c>
      <c r="AC1913" s="74" t="s">
        <v>1111</v>
      </c>
      <c r="AD1913" s="95">
        <v>437500000</v>
      </c>
    </row>
    <row r="1914" spans="1:30" x14ac:dyDescent="0.2">
      <c r="A1914" s="74" t="s">
        <v>3022</v>
      </c>
      <c r="B1914" s="95">
        <v>7.76</v>
      </c>
      <c r="C1914" s="95"/>
      <c r="D1914" s="95">
        <v>-4.33</v>
      </c>
      <c r="E1914" s="95">
        <v>1.36</v>
      </c>
      <c r="F1914" s="95">
        <v>1.25</v>
      </c>
      <c r="G1914" s="95">
        <v>100</v>
      </c>
      <c r="H1914" s="95">
        <v>-8812.8799999999992</v>
      </c>
      <c r="I1914" s="95">
        <v>-9124.82</v>
      </c>
      <c r="J1914" s="95">
        <v>-4.4800000000000004</v>
      </c>
      <c r="K1914" s="95">
        <v>-1.89</v>
      </c>
      <c r="L1914" s="95">
        <v>2.59</v>
      </c>
      <c r="M1914" s="95">
        <v>-0.78</v>
      </c>
      <c r="N1914" s="95">
        <v>395.03</v>
      </c>
      <c r="O1914" s="95">
        <v>1.76</v>
      </c>
      <c r="P1914" s="95">
        <v>-5.12</v>
      </c>
      <c r="Q1914" s="95">
        <v>14.97</v>
      </c>
      <c r="R1914" s="95">
        <v>-31.32</v>
      </c>
      <c r="S1914" s="95">
        <v>-28.77</v>
      </c>
      <c r="T1914" s="95">
        <v>-31.32</v>
      </c>
      <c r="U1914" s="95">
        <v>0.92</v>
      </c>
      <c r="V1914" s="95">
        <v>0.08</v>
      </c>
      <c r="W1914" s="95">
        <v>0</v>
      </c>
      <c r="X1914" s="95"/>
      <c r="Y1914" s="95"/>
      <c r="Z1914" s="74" t="s">
        <v>1111</v>
      </c>
      <c r="AA1914" s="95">
        <v>5.72</v>
      </c>
      <c r="AB1914" s="95">
        <v>-1.79</v>
      </c>
      <c r="AC1914" s="74" t="s">
        <v>1111</v>
      </c>
      <c r="AD1914" s="95">
        <v>334193712</v>
      </c>
    </row>
    <row r="1915" spans="1:30" x14ac:dyDescent="0.2">
      <c r="A1915" s="74" t="s">
        <v>3023</v>
      </c>
      <c r="B1915" s="95">
        <v>43.25</v>
      </c>
      <c r="C1915" s="95"/>
      <c r="D1915" s="95">
        <v>22.11</v>
      </c>
      <c r="E1915" s="95">
        <v>2.36</v>
      </c>
      <c r="F1915" s="95">
        <v>0.38</v>
      </c>
      <c r="G1915" s="95">
        <v>85.48</v>
      </c>
      <c r="H1915" s="95">
        <v>62.59</v>
      </c>
      <c r="I1915" s="95">
        <v>44.86</v>
      </c>
      <c r="J1915" s="95">
        <v>15.84</v>
      </c>
      <c r="K1915" s="95">
        <v>-4.8</v>
      </c>
      <c r="L1915" s="95">
        <v>-20.65</v>
      </c>
      <c r="M1915" s="95">
        <v>-3.07</v>
      </c>
      <c r="N1915" s="95">
        <v>9.92</v>
      </c>
      <c r="O1915" s="95">
        <v>2.4300000000000002</v>
      </c>
      <c r="P1915" s="95">
        <v>-74.06</v>
      </c>
      <c r="Q1915" s="95">
        <v>1.19</v>
      </c>
      <c r="R1915" s="95">
        <v>10.66</v>
      </c>
      <c r="S1915" s="95">
        <v>1.72</v>
      </c>
      <c r="T1915" s="95">
        <v>13.89</v>
      </c>
      <c r="U1915" s="95">
        <v>0.16</v>
      </c>
      <c r="V1915" s="95">
        <v>0.84</v>
      </c>
      <c r="W1915" s="95">
        <v>0.04</v>
      </c>
      <c r="X1915" s="95"/>
      <c r="Y1915" s="95"/>
      <c r="Z1915" s="74" t="s">
        <v>1111</v>
      </c>
      <c r="AA1915" s="95">
        <v>18.350000000000001</v>
      </c>
      <c r="AB1915" s="95">
        <v>1.96</v>
      </c>
      <c r="AC1915" s="74" t="s">
        <v>1111</v>
      </c>
      <c r="AD1915" s="95">
        <v>6343581300</v>
      </c>
    </row>
    <row r="1916" spans="1:30" x14ac:dyDescent="0.2">
      <c r="A1916" s="74" t="s">
        <v>3024</v>
      </c>
      <c r="B1916" s="95">
        <v>5.71</v>
      </c>
      <c r="C1916" s="95"/>
      <c r="D1916" s="95">
        <v>-7.13</v>
      </c>
      <c r="E1916" s="95">
        <v>2.9</v>
      </c>
      <c r="F1916" s="95">
        <v>2.62</v>
      </c>
      <c r="G1916" s="95">
        <v>-247.13</v>
      </c>
      <c r="H1916" s="95">
        <v>-793.07</v>
      </c>
      <c r="I1916" s="95">
        <v>-727.7</v>
      </c>
      <c r="J1916" s="95">
        <v>-6.54</v>
      </c>
      <c r="K1916" s="95">
        <v>-5.69</v>
      </c>
      <c r="L1916" s="95">
        <v>0.85</v>
      </c>
      <c r="M1916" s="95">
        <v>-0.38</v>
      </c>
      <c r="N1916" s="95">
        <v>51.88</v>
      </c>
      <c r="O1916" s="95">
        <v>5.75</v>
      </c>
      <c r="P1916" s="95">
        <v>-5.54</v>
      </c>
      <c r="Q1916" s="95">
        <v>7.37</v>
      </c>
      <c r="R1916" s="95">
        <v>-40.69</v>
      </c>
      <c r="S1916" s="95">
        <v>-36.76</v>
      </c>
      <c r="T1916" s="95">
        <v>-45.56</v>
      </c>
      <c r="U1916" s="95">
        <v>0.9</v>
      </c>
      <c r="V1916" s="95">
        <v>0.1</v>
      </c>
      <c r="W1916" s="95">
        <v>0.05</v>
      </c>
      <c r="X1916" s="95">
        <v>182.94</v>
      </c>
      <c r="Y1916" s="95"/>
      <c r="Z1916" s="74" t="s">
        <v>1111</v>
      </c>
      <c r="AA1916" s="95">
        <v>2.0099999999999998</v>
      </c>
      <c r="AB1916" s="95">
        <v>-0.82</v>
      </c>
      <c r="AC1916" s="74" t="s">
        <v>1111</v>
      </c>
      <c r="AD1916" s="95">
        <v>218717346</v>
      </c>
    </row>
    <row r="1917" spans="1:30" x14ac:dyDescent="0.2">
      <c r="A1917" s="74" t="s">
        <v>3025</v>
      </c>
      <c r="B1917" s="95">
        <v>9.81</v>
      </c>
      <c r="C1917" s="95"/>
      <c r="D1917" s="95">
        <v>-141.08000000000001</v>
      </c>
      <c r="E1917" s="95">
        <v>-44.49</v>
      </c>
      <c r="F1917" s="95">
        <v>1.26</v>
      </c>
      <c r="G1917" s="95"/>
      <c r="H1917" s="95"/>
      <c r="I1917" s="95"/>
      <c r="J1917" s="95">
        <v>-141.08000000000001</v>
      </c>
      <c r="K1917" s="95">
        <v>-140.21</v>
      </c>
      <c r="L1917" s="95">
        <v>0.87</v>
      </c>
      <c r="M1917" s="95"/>
      <c r="N1917" s="95"/>
      <c r="O1917" s="95">
        <v>200.05</v>
      </c>
      <c r="P1917" s="95">
        <v>-1.27</v>
      </c>
      <c r="Q1917" s="95">
        <v>2.91</v>
      </c>
      <c r="R1917" s="95">
        <v>-31.54</v>
      </c>
      <c r="S1917" s="95">
        <v>-0.89</v>
      </c>
      <c r="T1917" s="95">
        <v>31.54</v>
      </c>
      <c r="U1917" s="95">
        <v>-0.03</v>
      </c>
      <c r="V1917" s="95">
        <v>0.04</v>
      </c>
      <c r="W1917" s="95">
        <v>0</v>
      </c>
      <c r="X1917" s="95"/>
      <c r="Y1917" s="95"/>
      <c r="Z1917" s="74" t="s">
        <v>1111</v>
      </c>
      <c r="AA1917" s="95">
        <v>-0.22</v>
      </c>
      <c r="AB1917" s="95">
        <v>-7.0000000000000007E-2</v>
      </c>
      <c r="AC1917" s="74" t="s">
        <v>1111</v>
      </c>
      <c r="AD1917" s="95">
        <v>104824755</v>
      </c>
    </row>
    <row r="1918" spans="1:30" x14ac:dyDescent="0.2">
      <c r="A1918" s="74" t="s">
        <v>3026</v>
      </c>
      <c r="B1918" s="95">
        <v>20.7</v>
      </c>
      <c r="C1918" s="95"/>
      <c r="D1918" s="95">
        <v>13.87</v>
      </c>
      <c r="E1918" s="95">
        <v>1.39</v>
      </c>
      <c r="F1918" s="95">
        <v>0.14000000000000001</v>
      </c>
      <c r="G1918" s="95">
        <v>0</v>
      </c>
      <c r="H1918" s="95">
        <v>41.18</v>
      </c>
      <c r="I1918" s="95">
        <v>28.64</v>
      </c>
      <c r="J1918" s="95">
        <v>9.64</v>
      </c>
      <c r="K1918" s="95">
        <v>-4.12</v>
      </c>
      <c r="L1918" s="95">
        <v>-13.77</v>
      </c>
      <c r="M1918" s="95">
        <v>-1.98</v>
      </c>
      <c r="N1918" s="95">
        <v>3.97</v>
      </c>
      <c r="O1918" s="95"/>
      <c r="P1918" s="95">
        <v>-0.14000000000000001</v>
      </c>
      <c r="Q1918" s="95"/>
      <c r="R1918" s="95">
        <v>10.01</v>
      </c>
      <c r="S1918" s="95">
        <v>1.02</v>
      </c>
      <c r="T1918" s="95">
        <v>10.31</v>
      </c>
      <c r="U1918" s="95">
        <v>0.1</v>
      </c>
      <c r="V1918" s="95">
        <v>0.9</v>
      </c>
      <c r="W1918" s="95">
        <v>0.04</v>
      </c>
      <c r="X1918" s="95">
        <v>24.09</v>
      </c>
      <c r="Y1918" s="95">
        <v>30.26</v>
      </c>
      <c r="Z1918" s="74" t="s">
        <v>1111</v>
      </c>
      <c r="AA1918" s="95">
        <v>14.92</v>
      </c>
      <c r="AB1918" s="95">
        <v>1.49</v>
      </c>
      <c r="AC1918" s="74" t="s">
        <v>1111</v>
      </c>
      <c r="AD1918" s="95">
        <v>283318830</v>
      </c>
    </row>
    <row r="1919" spans="1:30" x14ac:dyDescent="0.2">
      <c r="A1919" s="74" t="s">
        <v>3027</v>
      </c>
      <c r="B1919" s="95">
        <v>2.79</v>
      </c>
      <c r="C1919" s="95"/>
      <c r="D1919" s="95">
        <v>-5.44</v>
      </c>
      <c r="E1919" s="95">
        <v>0.46</v>
      </c>
      <c r="F1919" s="95">
        <v>0.24</v>
      </c>
      <c r="G1919" s="95">
        <v>22.03</v>
      </c>
      <c r="H1919" s="95">
        <v>-1.4</v>
      </c>
      <c r="I1919" s="95">
        <v>-1.56</v>
      </c>
      <c r="J1919" s="95">
        <v>-6.08</v>
      </c>
      <c r="K1919" s="95">
        <v>1.63</v>
      </c>
      <c r="L1919" s="95">
        <v>7.71</v>
      </c>
      <c r="M1919" s="95">
        <v>-0.59</v>
      </c>
      <c r="N1919" s="95">
        <v>0.09</v>
      </c>
      <c r="O1919" s="95">
        <v>1.41</v>
      </c>
      <c r="P1919" s="95">
        <v>-0.48</v>
      </c>
      <c r="Q1919" s="95">
        <v>1.51</v>
      </c>
      <c r="R1919" s="95">
        <v>-8.49</v>
      </c>
      <c r="S1919" s="95">
        <v>-4.4000000000000004</v>
      </c>
      <c r="T1919" s="95">
        <v>-7.24</v>
      </c>
      <c r="U1919" s="95">
        <v>0.52</v>
      </c>
      <c r="V1919" s="95">
        <v>0.48</v>
      </c>
      <c r="W1919" s="95">
        <v>2.81</v>
      </c>
      <c r="X1919" s="95">
        <v>-3.09</v>
      </c>
      <c r="Y1919" s="95"/>
      <c r="Z1919" s="74" t="s">
        <v>1111</v>
      </c>
      <c r="AA1919" s="95">
        <v>6.04</v>
      </c>
      <c r="AB1919" s="95">
        <v>-0.51</v>
      </c>
      <c r="AC1919" s="74" t="s">
        <v>1111</v>
      </c>
      <c r="AD1919" s="95">
        <v>88583058</v>
      </c>
    </row>
    <row r="1920" spans="1:30" x14ac:dyDescent="0.2">
      <c r="A1920" s="74" t="s">
        <v>3028</v>
      </c>
      <c r="B1920" s="95">
        <v>81.56</v>
      </c>
      <c r="C1920" s="95"/>
      <c r="D1920" s="95">
        <v>-75.22</v>
      </c>
      <c r="E1920" s="95">
        <v>8.6300000000000008</v>
      </c>
      <c r="F1920" s="95">
        <v>3.33</v>
      </c>
      <c r="G1920" s="95">
        <v>83.13</v>
      </c>
      <c r="H1920" s="95">
        <v>-10.69</v>
      </c>
      <c r="I1920" s="95">
        <v>-15.76</v>
      </c>
      <c r="J1920" s="95">
        <v>-110.84</v>
      </c>
      <c r="K1920" s="95">
        <v>-103.89</v>
      </c>
      <c r="L1920" s="95">
        <v>6.95</v>
      </c>
      <c r="M1920" s="95">
        <v>-0.54</v>
      </c>
      <c r="N1920" s="95">
        <v>11.85</v>
      </c>
      <c r="O1920" s="95">
        <v>7.5</v>
      </c>
      <c r="P1920" s="95">
        <v>-9.2100000000000009</v>
      </c>
      <c r="Q1920" s="95">
        <v>3.29</v>
      </c>
      <c r="R1920" s="95">
        <v>-11.47</v>
      </c>
      <c r="S1920" s="95">
        <v>-4.43</v>
      </c>
      <c r="T1920" s="95">
        <v>-3.76</v>
      </c>
      <c r="U1920" s="95">
        <v>0.39</v>
      </c>
      <c r="V1920" s="95">
        <v>0.61</v>
      </c>
      <c r="W1920" s="95">
        <v>0.28000000000000003</v>
      </c>
      <c r="X1920" s="95"/>
      <c r="Y1920" s="95"/>
      <c r="Z1920" s="74" t="s">
        <v>1111</v>
      </c>
      <c r="AA1920" s="95">
        <v>9.4600000000000009</v>
      </c>
      <c r="AB1920" s="95">
        <v>-1.0900000000000001</v>
      </c>
      <c r="AC1920" s="74" t="s">
        <v>1111</v>
      </c>
      <c r="AD1920" s="95">
        <v>2984379024</v>
      </c>
    </row>
    <row r="1921" spans="1:30" x14ac:dyDescent="0.2">
      <c r="A1921" s="74" t="s">
        <v>3029</v>
      </c>
      <c r="B1921" s="95">
        <v>53.48</v>
      </c>
      <c r="C1921" s="95"/>
      <c r="D1921" s="95">
        <v>-64.03</v>
      </c>
      <c r="E1921" s="95">
        <v>1.19</v>
      </c>
      <c r="F1921" s="95">
        <v>0.4</v>
      </c>
      <c r="G1921" s="95">
        <v>49.42</v>
      </c>
      <c r="H1921" s="95">
        <v>4.76</v>
      </c>
      <c r="I1921" s="95">
        <v>-2.52</v>
      </c>
      <c r="J1921" s="95">
        <v>33.92</v>
      </c>
      <c r="K1921" s="95">
        <v>58.29</v>
      </c>
      <c r="L1921" s="95">
        <v>29.25</v>
      </c>
      <c r="M1921" s="95">
        <v>1.02</v>
      </c>
      <c r="N1921" s="95">
        <v>1.62</v>
      </c>
      <c r="O1921" s="95">
        <v>-11.06</v>
      </c>
      <c r="P1921" s="95">
        <v>-0.44</v>
      </c>
      <c r="Q1921" s="95">
        <v>0.74</v>
      </c>
      <c r="R1921" s="95">
        <v>-1.85</v>
      </c>
      <c r="S1921" s="95">
        <v>-0.62</v>
      </c>
      <c r="T1921" s="95">
        <v>1.41</v>
      </c>
      <c r="U1921" s="95">
        <v>0.34</v>
      </c>
      <c r="V1921" s="95">
        <v>0.65</v>
      </c>
      <c r="W1921" s="95">
        <v>0.25</v>
      </c>
      <c r="X1921" s="95">
        <v>14.32</v>
      </c>
      <c r="Y1921" s="95"/>
      <c r="Z1921" s="74" t="s">
        <v>1111</v>
      </c>
      <c r="AA1921" s="95">
        <v>45.12</v>
      </c>
      <c r="AB1921" s="95">
        <v>-0.84</v>
      </c>
      <c r="AC1921" s="74" t="s">
        <v>1111</v>
      </c>
      <c r="AD1921" s="95">
        <v>15128738058</v>
      </c>
    </row>
    <row r="1922" spans="1:30" x14ac:dyDescent="0.2">
      <c r="A1922" s="74" t="s">
        <v>3030</v>
      </c>
      <c r="B1922" s="95">
        <v>58.32</v>
      </c>
      <c r="C1922" s="95"/>
      <c r="D1922" s="95">
        <v>-69.83</v>
      </c>
      <c r="E1922" s="95">
        <v>1.29</v>
      </c>
      <c r="F1922" s="95">
        <v>0.43</v>
      </c>
      <c r="G1922" s="95">
        <v>49.42</v>
      </c>
      <c r="H1922" s="95">
        <v>4.76</v>
      </c>
      <c r="I1922" s="95">
        <v>-2.52</v>
      </c>
      <c r="J1922" s="95">
        <v>36.99</v>
      </c>
      <c r="K1922" s="95">
        <v>58.29</v>
      </c>
      <c r="L1922" s="95">
        <v>29.25</v>
      </c>
      <c r="M1922" s="95">
        <v>1.02</v>
      </c>
      <c r="N1922" s="95">
        <v>1.76</v>
      </c>
      <c r="O1922" s="95">
        <v>-12.06</v>
      </c>
      <c r="P1922" s="95">
        <v>-0.48</v>
      </c>
      <c r="Q1922" s="95">
        <v>0.74</v>
      </c>
      <c r="R1922" s="95">
        <v>-1.85</v>
      </c>
      <c r="S1922" s="95">
        <v>-0.62</v>
      </c>
      <c r="T1922" s="95">
        <v>1.41</v>
      </c>
      <c r="U1922" s="95">
        <v>0.34</v>
      </c>
      <c r="V1922" s="95">
        <v>0.65</v>
      </c>
      <c r="W1922" s="95">
        <v>0.25</v>
      </c>
      <c r="X1922" s="95">
        <v>14.32</v>
      </c>
      <c r="Y1922" s="95"/>
      <c r="Z1922" s="74" t="s">
        <v>1111</v>
      </c>
      <c r="AA1922" s="95">
        <v>45.12</v>
      </c>
      <c r="AB1922" s="95">
        <v>-0.84</v>
      </c>
      <c r="AC1922" s="74" t="s">
        <v>1111</v>
      </c>
      <c r="AD1922" s="95">
        <v>15128738058</v>
      </c>
    </row>
    <row r="1923" spans="1:30" x14ac:dyDescent="0.2">
      <c r="A1923" s="74" t="s">
        <v>3031</v>
      </c>
      <c r="B1923" s="95">
        <v>5.16</v>
      </c>
      <c r="C1923" s="95"/>
      <c r="D1923" s="95">
        <v>-1.0900000000000001</v>
      </c>
      <c r="E1923" s="95">
        <v>0.48</v>
      </c>
      <c r="F1923" s="95">
        <v>0.48</v>
      </c>
      <c r="G1923" s="95"/>
      <c r="H1923" s="95"/>
      <c r="I1923" s="95"/>
      <c r="J1923" s="95">
        <v>-0.65</v>
      </c>
      <c r="K1923" s="95">
        <v>0.71</v>
      </c>
      <c r="L1923" s="95">
        <v>1.36</v>
      </c>
      <c r="M1923" s="95">
        <v>-1</v>
      </c>
      <c r="N1923" s="95"/>
      <c r="O1923" s="95">
        <v>0.48</v>
      </c>
      <c r="P1923" s="95">
        <v>-12072.51</v>
      </c>
      <c r="Q1923" s="95">
        <v>118.57</v>
      </c>
      <c r="R1923" s="95">
        <v>-44.16</v>
      </c>
      <c r="S1923" s="95">
        <v>-43.79</v>
      </c>
      <c r="T1923" s="95">
        <v>-101.53</v>
      </c>
      <c r="U1923" s="95">
        <v>0.99</v>
      </c>
      <c r="V1923" s="95">
        <v>0.01</v>
      </c>
      <c r="W1923" s="95">
        <v>0</v>
      </c>
      <c r="X1923" s="95"/>
      <c r="Y1923" s="95"/>
      <c r="Z1923" s="74" t="s">
        <v>1111</v>
      </c>
      <c r="AA1923" s="95">
        <v>10.75</v>
      </c>
      <c r="AB1923" s="95">
        <v>-4.75</v>
      </c>
      <c r="AC1923" s="74" t="s">
        <v>1111</v>
      </c>
      <c r="AD1923" s="95">
        <v>36217524</v>
      </c>
    </row>
    <row r="1924" spans="1:30" x14ac:dyDescent="0.2">
      <c r="A1924" s="74" t="s">
        <v>3032</v>
      </c>
      <c r="B1924" s="95">
        <v>113.07</v>
      </c>
      <c r="C1924" s="95">
        <v>0.74</v>
      </c>
      <c r="D1924" s="95">
        <v>50.01</v>
      </c>
      <c r="E1924" s="95">
        <v>5.49</v>
      </c>
      <c r="F1924" s="95">
        <v>2.85</v>
      </c>
      <c r="G1924" s="95">
        <v>45.62</v>
      </c>
      <c r="H1924" s="95">
        <v>8.25</v>
      </c>
      <c r="I1924" s="95">
        <v>3.93</v>
      </c>
      <c r="J1924" s="95">
        <v>23.81</v>
      </c>
      <c r="K1924" s="95">
        <v>24.67</v>
      </c>
      <c r="L1924" s="95">
        <v>0.87</v>
      </c>
      <c r="M1924" s="95">
        <v>0.2</v>
      </c>
      <c r="N1924" s="95">
        <v>1.96</v>
      </c>
      <c r="O1924" s="95">
        <v>23.3</v>
      </c>
      <c r="P1924" s="95">
        <v>-3.9</v>
      </c>
      <c r="Q1924" s="95">
        <v>1.83</v>
      </c>
      <c r="R1924" s="95">
        <v>10.97</v>
      </c>
      <c r="S1924" s="95">
        <v>5.69</v>
      </c>
      <c r="T1924" s="95">
        <v>13.59</v>
      </c>
      <c r="U1924" s="95">
        <v>0.52</v>
      </c>
      <c r="V1924" s="95">
        <v>0.48</v>
      </c>
      <c r="W1924" s="95">
        <v>1.45</v>
      </c>
      <c r="X1924" s="95">
        <v>5.77</v>
      </c>
      <c r="Y1924" s="95">
        <v>-15.54</v>
      </c>
      <c r="Z1924" s="74" t="s">
        <v>1111</v>
      </c>
      <c r="AA1924" s="95">
        <v>20.61</v>
      </c>
      <c r="AB1924" s="95">
        <v>2.2599999999999998</v>
      </c>
      <c r="AC1924" s="74" t="s">
        <v>1111</v>
      </c>
      <c r="AD1924" s="95">
        <v>3048163674</v>
      </c>
    </row>
    <row r="1925" spans="1:30" x14ac:dyDescent="0.2">
      <c r="A1925" s="74" t="s">
        <v>3033</v>
      </c>
      <c r="B1925" s="95">
        <v>22.85</v>
      </c>
      <c r="C1925" s="95">
        <v>2.1</v>
      </c>
      <c r="D1925" s="95">
        <v>12.56</v>
      </c>
      <c r="E1925" s="95">
        <v>1.22</v>
      </c>
      <c r="F1925" s="95">
        <v>0.1</v>
      </c>
      <c r="G1925" s="95">
        <v>0</v>
      </c>
      <c r="H1925" s="95">
        <v>34.31</v>
      </c>
      <c r="I1925" s="95">
        <v>25.79</v>
      </c>
      <c r="J1925" s="95">
        <v>9.44</v>
      </c>
      <c r="K1925" s="95">
        <v>-21.99</v>
      </c>
      <c r="L1925" s="95">
        <v>-31.42</v>
      </c>
      <c r="M1925" s="95">
        <v>-4.05</v>
      </c>
      <c r="N1925" s="95">
        <v>3.24</v>
      </c>
      <c r="O1925" s="95"/>
      <c r="P1925" s="95">
        <v>-0.1</v>
      </c>
      <c r="Q1925" s="95"/>
      <c r="R1925" s="95">
        <v>9.69</v>
      </c>
      <c r="S1925" s="95">
        <v>0.84</v>
      </c>
      <c r="T1925" s="95">
        <v>10.46</v>
      </c>
      <c r="U1925" s="95">
        <v>0.09</v>
      </c>
      <c r="V1925" s="95">
        <v>0.91</v>
      </c>
      <c r="W1925" s="95">
        <v>0.03</v>
      </c>
      <c r="X1925" s="95">
        <v>6.13</v>
      </c>
      <c r="Y1925" s="95">
        <v>41.86</v>
      </c>
      <c r="Z1925" s="74" t="s">
        <v>1111</v>
      </c>
      <c r="AA1925" s="95">
        <v>18.78</v>
      </c>
      <c r="AB1925" s="95">
        <v>1.82</v>
      </c>
      <c r="AC1925" s="74" t="s">
        <v>1111</v>
      </c>
      <c r="AD1925" s="95">
        <v>142273240</v>
      </c>
    </row>
    <row r="1926" spans="1:30" x14ac:dyDescent="0.2">
      <c r="A1926" s="74" t="s">
        <v>3034</v>
      </c>
      <c r="B1926" s="95">
        <v>49.7</v>
      </c>
      <c r="C1926" s="95">
        <v>0.87</v>
      </c>
      <c r="D1926" s="95">
        <v>25.17</v>
      </c>
      <c r="E1926" s="95">
        <v>4.79</v>
      </c>
      <c r="F1926" s="95">
        <v>1.85</v>
      </c>
      <c r="G1926" s="95">
        <v>35.869999999999997</v>
      </c>
      <c r="H1926" s="95">
        <v>12.3</v>
      </c>
      <c r="I1926" s="95">
        <v>9.52</v>
      </c>
      <c r="J1926" s="95">
        <v>19.48</v>
      </c>
      <c r="K1926" s="95">
        <v>21.03</v>
      </c>
      <c r="L1926" s="95">
        <v>1.55</v>
      </c>
      <c r="M1926" s="95">
        <v>0.38</v>
      </c>
      <c r="N1926" s="95">
        <v>2.4</v>
      </c>
      <c r="O1926" s="95">
        <v>12.25</v>
      </c>
      <c r="P1926" s="95">
        <v>-3.14</v>
      </c>
      <c r="Q1926" s="95">
        <v>1.58</v>
      </c>
      <c r="R1926" s="95">
        <v>19.02</v>
      </c>
      <c r="S1926" s="95">
        <v>7.35</v>
      </c>
      <c r="T1926" s="95">
        <v>10.27</v>
      </c>
      <c r="U1926" s="95">
        <v>0.39</v>
      </c>
      <c r="V1926" s="95">
        <v>0.61</v>
      </c>
      <c r="W1926" s="95">
        <v>0.77</v>
      </c>
      <c r="X1926" s="95">
        <v>8.5500000000000007</v>
      </c>
      <c r="Y1926" s="95">
        <v>5.15</v>
      </c>
      <c r="Z1926" s="74" t="s">
        <v>1111</v>
      </c>
      <c r="AA1926" s="95">
        <v>10.38</v>
      </c>
      <c r="AB1926" s="95">
        <v>1.97</v>
      </c>
      <c r="AC1926" s="74" t="s">
        <v>1111</v>
      </c>
      <c r="AD1926" s="95">
        <v>9346596910</v>
      </c>
    </row>
    <row r="1927" spans="1:30" x14ac:dyDescent="0.2">
      <c r="A1927" s="74" t="s">
        <v>3035</v>
      </c>
      <c r="B1927" s="95">
        <v>40.28</v>
      </c>
      <c r="C1927" s="95">
        <v>2.09</v>
      </c>
      <c r="D1927" s="95">
        <v>12.47</v>
      </c>
      <c r="E1927" s="95">
        <v>1.64</v>
      </c>
      <c r="F1927" s="95">
        <v>0.2</v>
      </c>
      <c r="G1927" s="95">
        <v>0</v>
      </c>
      <c r="H1927" s="95">
        <v>47.7</v>
      </c>
      <c r="I1927" s="95">
        <v>37.01</v>
      </c>
      <c r="J1927" s="95">
        <v>9.67</v>
      </c>
      <c r="K1927" s="95">
        <v>-8.17</v>
      </c>
      <c r="L1927" s="95">
        <v>-17.850000000000001</v>
      </c>
      <c r="M1927" s="95">
        <v>-3.03</v>
      </c>
      <c r="N1927" s="95">
        <v>4.6100000000000003</v>
      </c>
      <c r="O1927" s="95"/>
      <c r="P1927" s="95">
        <v>-0.2</v>
      </c>
      <c r="Q1927" s="95"/>
      <c r="R1927" s="95">
        <v>13.19</v>
      </c>
      <c r="S1927" s="95">
        <v>1.57</v>
      </c>
      <c r="T1927" s="95">
        <v>10.81</v>
      </c>
      <c r="U1927" s="95">
        <v>0.12</v>
      </c>
      <c r="V1927" s="95">
        <v>0.88</v>
      </c>
      <c r="W1927" s="95">
        <v>0.04</v>
      </c>
      <c r="X1927" s="95">
        <v>15.98</v>
      </c>
      <c r="Y1927" s="95">
        <v>15.65</v>
      </c>
      <c r="Z1927" s="74" t="s">
        <v>1111</v>
      </c>
      <c r="AA1927" s="95">
        <v>24.49</v>
      </c>
      <c r="AB1927" s="95">
        <v>3.23</v>
      </c>
      <c r="AC1927" s="74" t="s">
        <v>1111</v>
      </c>
      <c r="AD1927" s="95">
        <v>1069276908</v>
      </c>
    </row>
    <row r="1928" spans="1:30" x14ac:dyDescent="0.2">
      <c r="A1928" s="74" t="s">
        <v>3036</v>
      </c>
      <c r="B1928" s="95">
        <v>7.49</v>
      </c>
      <c r="C1928" s="95"/>
      <c r="D1928" s="95">
        <v>73.900000000000006</v>
      </c>
      <c r="E1928" s="95">
        <v>1.86</v>
      </c>
      <c r="F1928" s="95">
        <v>1.25</v>
      </c>
      <c r="G1928" s="95">
        <v>87.11</v>
      </c>
      <c r="H1928" s="95">
        <v>2.67</v>
      </c>
      <c r="I1928" s="95">
        <v>2.5299999999999998</v>
      </c>
      <c r="J1928" s="95">
        <v>69.930000000000007</v>
      </c>
      <c r="K1928" s="95">
        <v>65.930000000000007</v>
      </c>
      <c r="L1928" s="95">
        <v>-4</v>
      </c>
      <c r="M1928" s="95">
        <v>-0.11</v>
      </c>
      <c r="N1928" s="95">
        <v>1.87</v>
      </c>
      <c r="O1928" s="95">
        <v>-28.34</v>
      </c>
      <c r="P1928" s="95">
        <v>-1.49</v>
      </c>
      <c r="Q1928" s="95">
        <v>0.79</v>
      </c>
      <c r="R1928" s="95">
        <v>2.5099999999999998</v>
      </c>
      <c r="S1928" s="95">
        <v>1.69</v>
      </c>
      <c r="T1928" s="95">
        <v>2.33</v>
      </c>
      <c r="U1928" s="95">
        <v>0.67</v>
      </c>
      <c r="V1928" s="95">
        <v>0.33</v>
      </c>
      <c r="W1928" s="95">
        <v>0.67</v>
      </c>
      <c r="X1928" s="95">
        <v>37.78</v>
      </c>
      <c r="Y1928" s="95"/>
      <c r="Z1928" s="74" t="s">
        <v>1111</v>
      </c>
      <c r="AA1928" s="95">
        <v>4.03</v>
      </c>
      <c r="AB1928" s="95">
        <v>0.1</v>
      </c>
      <c r="AC1928" s="74" t="s">
        <v>1111</v>
      </c>
      <c r="AD1928" s="95">
        <v>144691820</v>
      </c>
    </row>
    <row r="1929" spans="1:30" x14ac:dyDescent="0.2">
      <c r="A1929" s="74" t="s">
        <v>3037</v>
      </c>
      <c r="B1929" s="95">
        <v>14.62</v>
      </c>
      <c r="C1929" s="95">
        <v>7.11</v>
      </c>
      <c r="D1929" s="95">
        <v>4.37</v>
      </c>
      <c r="E1929" s="95">
        <v>1.1000000000000001</v>
      </c>
      <c r="F1929" s="95">
        <v>0.65</v>
      </c>
      <c r="G1929" s="95">
        <v>100</v>
      </c>
      <c r="H1929" s="95">
        <v>161.99</v>
      </c>
      <c r="I1929" s="95">
        <v>151.29</v>
      </c>
      <c r="J1929" s="95">
        <v>4.08</v>
      </c>
      <c r="K1929" s="95">
        <v>6.33</v>
      </c>
      <c r="L1929" s="95">
        <v>2.25</v>
      </c>
      <c r="M1929" s="95">
        <v>0.61</v>
      </c>
      <c r="N1929" s="95">
        <v>6.61</v>
      </c>
      <c r="O1929" s="95"/>
      <c r="P1929" s="95">
        <v>-0.65</v>
      </c>
      <c r="Q1929" s="95"/>
      <c r="R1929" s="95">
        <v>25.2</v>
      </c>
      <c r="S1929" s="95">
        <v>14.89</v>
      </c>
      <c r="T1929" s="95">
        <v>16.739999999999998</v>
      </c>
      <c r="U1929" s="95">
        <v>0.59</v>
      </c>
      <c r="V1929" s="95">
        <v>0.41</v>
      </c>
      <c r="W1929" s="95">
        <v>0.1</v>
      </c>
      <c r="X1929" s="95">
        <v>4.07</v>
      </c>
      <c r="Y1929" s="95">
        <v>11.3</v>
      </c>
      <c r="Z1929" s="74" t="s">
        <v>1111</v>
      </c>
      <c r="AA1929" s="95">
        <v>13.27</v>
      </c>
      <c r="AB1929" s="95">
        <v>3.34</v>
      </c>
      <c r="AC1929" s="74" t="s">
        <v>1111</v>
      </c>
      <c r="AD1929" s="95">
        <v>485457100</v>
      </c>
    </row>
    <row r="1930" spans="1:30" x14ac:dyDescent="0.2">
      <c r="A1930" s="74" t="s">
        <v>3038</v>
      </c>
      <c r="B1930" s="95">
        <v>25.07</v>
      </c>
      <c r="C1930" s="95">
        <v>4.24</v>
      </c>
      <c r="D1930" s="95">
        <v>7.5</v>
      </c>
      <c r="E1930" s="95">
        <v>1.89</v>
      </c>
      <c r="F1930" s="95">
        <v>1.1200000000000001</v>
      </c>
      <c r="G1930" s="95">
        <v>100</v>
      </c>
      <c r="H1930" s="95">
        <v>161.99</v>
      </c>
      <c r="I1930" s="95">
        <v>151.29</v>
      </c>
      <c r="J1930" s="95">
        <v>7</v>
      </c>
      <c r="K1930" s="95">
        <v>6.33</v>
      </c>
      <c r="L1930" s="95">
        <v>2.25</v>
      </c>
      <c r="M1930" s="95">
        <v>0.61</v>
      </c>
      <c r="N1930" s="95">
        <v>11.34</v>
      </c>
      <c r="O1930" s="95"/>
      <c r="P1930" s="95">
        <v>-1.1200000000000001</v>
      </c>
      <c r="Q1930" s="95"/>
      <c r="R1930" s="95">
        <v>25.2</v>
      </c>
      <c r="S1930" s="95">
        <v>14.89</v>
      </c>
      <c r="T1930" s="95">
        <v>16.739999999999998</v>
      </c>
      <c r="U1930" s="95">
        <v>0.59</v>
      </c>
      <c r="V1930" s="95">
        <v>0.41</v>
      </c>
      <c r="W1930" s="95">
        <v>0.1</v>
      </c>
      <c r="X1930" s="95">
        <v>4.07</v>
      </c>
      <c r="Y1930" s="95">
        <v>11.3</v>
      </c>
      <c r="Z1930" s="74" t="s">
        <v>1111</v>
      </c>
      <c r="AA1930" s="95">
        <v>13.27</v>
      </c>
      <c r="AB1930" s="95">
        <v>3.34</v>
      </c>
      <c r="AC1930" s="74" t="s">
        <v>1111</v>
      </c>
      <c r="AD1930" s="95">
        <v>485457100</v>
      </c>
    </row>
    <row r="1931" spans="1:30" x14ac:dyDescent="0.2">
      <c r="A1931" s="74" t="s">
        <v>3039</v>
      </c>
      <c r="B1931" s="95">
        <v>25.04</v>
      </c>
      <c r="C1931" s="95">
        <v>1.04</v>
      </c>
      <c r="D1931" s="95">
        <v>7.49</v>
      </c>
      <c r="E1931" s="95">
        <v>1.89</v>
      </c>
      <c r="F1931" s="95">
        <v>1.1100000000000001</v>
      </c>
      <c r="G1931" s="95">
        <v>100</v>
      </c>
      <c r="H1931" s="95">
        <v>161.99</v>
      </c>
      <c r="I1931" s="95">
        <v>151.29</v>
      </c>
      <c r="J1931" s="95">
        <v>6.99</v>
      </c>
      <c r="K1931" s="95">
        <v>6.33</v>
      </c>
      <c r="L1931" s="95">
        <v>2.25</v>
      </c>
      <c r="M1931" s="95">
        <v>0.61</v>
      </c>
      <c r="N1931" s="95">
        <v>11.33</v>
      </c>
      <c r="O1931" s="95"/>
      <c r="P1931" s="95">
        <v>-1.1100000000000001</v>
      </c>
      <c r="Q1931" s="95"/>
      <c r="R1931" s="95">
        <v>25.2</v>
      </c>
      <c r="S1931" s="95">
        <v>14.89</v>
      </c>
      <c r="T1931" s="95">
        <v>16.739999999999998</v>
      </c>
      <c r="U1931" s="95">
        <v>0.59</v>
      </c>
      <c r="V1931" s="95">
        <v>0.41</v>
      </c>
      <c r="W1931" s="95">
        <v>0.1</v>
      </c>
      <c r="X1931" s="95">
        <v>4.07</v>
      </c>
      <c r="Y1931" s="95">
        <v>11.3</v>
      </c>
      <c r="Z1931" s="74" t="s">
        <v>1111</v>
      </c>
      <c r="AA1931" s="95">
        <v>13.27</v>
      </c>
      <c r="AB1931" s="95">
        <v>3.34</v>
      </c>
      <c r="AC1931" s="74" t="s">
        <v>1111</v>
      </c>
      <c r="AD1931" s="95">
        <v>485457100</v>
      </c>
    </row>
    <row r="1932" spans="1:30" x14ac:dyDescent="0.2">
      <c r="A1932" s="74" t="s">
        <v>3040</v>
      </c>
      <c r="B1932" s="95">
        <v>1.98</v>
      </c>
      <c r="C1932" s="95"/>
      <c r="D1932" s="95">
        <v>-3.77</v>
      </c>
      <c r="E1932" s="95">
        <v>15.61</v>
      </c>
      <c r="F1932" s="95">
        <v>3.09</v>
      </c>
      <c r="G1932" s="95"/>
      <c r="H1932" s="95"/>
      <c r="I1932" s="95"/>
      <c r="J1932" s="95">
        <v>-3.8</v>
      </c>
      <c r="K1932" s="95">
        <v>-3.28</v>
      </c>
      <c r="L1932" s="95">
        <v>0.52</v>
      </c>
      <c r="M1932" s="95">
        <v>-2.14</v>
      </c>
      <c r="N1932" s="95"/>
      <c r="O1932" s="95">
        <v>3.96</v>
      </c>
      <c r="P1932" s="95">
        <v>-2937.39</v>
      </c>
      <c r="Q1932" s="95">
        <v>4.58</v>
      </c>
      <c r="R1932" s="95">
        <v>-414</v>
      </c>
      <c r="S1932" s="95">
        <v>-81.91</v>
      </c>
      <c r="T1932" s="95">
        <v>-110.36</v>
      </c>
      <c r="U1932" s="95">
        <v>0.2</v>
      </c>
      <c r="V1932" s="95">
        <v>0.76</v>
      </c>
      <c r="W1932" s="95">
        <v>0</v>
      </c>
      <c r="X1932" s="95"/>
      <c r="Y1932" s="95"/>
      <c r="Z1932" s="74" t="s">
        <v>1111</v>
      </c>
      <c r="AA1932" s="95">
        <v>0.13</v>
      </c>
      <c r="AB1932" s="95">
        <v>-0.53</v>
      </c>
      <c r="AC1932" s="74" t="s">
        <v>1111</v>
      </c>
      <c r="AD1932" s="95">
        <v>117495774</v>
      </c>
    </row>
    <row r="1933" spans="1:30" x14ac:dyDescent="0.2">
      <c r="A1933" s="74" t="s">
        <v>3041</v>
      </c>
      <c r="B1933" s="95">
        <v>6.88</v>
      </c>
      <c r="C1933" s="95"/>
      <c r="D1933" s="95">
        <v>-13.03</v>
      </c>
      <c r="E1933" s="95">
        <v>1.2</v>
      </c>
      <c r="F1933" s="95">
        <v>1.04</v>
      </c>
      <c r="G1933" s="95">
        <v>68.510000000000005</v>
      </c>
      <c r="H1933" s="95">
        <v>-18.39</v>
      </c>
      <c r="I1933" s="95">
        <v>-21.5</v>
      </c>
      <c r="J1933" s="95">
        <v>-15.23</v>
      </c>
      <c r="K1933" s="95">
        <v>-12.59</v>
      </c>
      <c r="L1933" s="95">
        <v>2.64</v>
      </c>
      <c r="M1933" s="95">
        <v>-0.21</v>
      </c>
      <c r="N1933" s="95">
        <v>2.8</v>
      </c>
      <c r="O1933" s="95">
        <v>9.98</v>
      </c>
      <c r="P1933" s="95">
        <v>-1.35</v>
      </c>
      <c r="Q1933" s="95">
        <v>1.88</v>
      </c>
      <c r="R1933" s="95">
        <v>-9.1999999999999993</v>
      </c>
      <c r="S1933" s="95">
        <v>-8.01</v>
      </c>
      <c r="T1933" s="95">
        <v>-9.2100000000000009</v>
      </c>
      <c r="U1933" s="95">
        <v>0.87</v>
      </c>
      <c r="V1933" s="95">
        <v>0.13</v>
      </c>
      <c r="W1933" s="95">
        <v>0.37</v>
      </c>
      <c r="X1933" s="95"/>
      <c r="Y1933" s="95"/>
      <c r="Z1933" s="74" t="s">
        <v>1111</v>
      </c>
      <c r="AA1933" s="95">
        <v>5.74</v>
      </c>
      <c r="AB1933" s="95">
        <v>-0.53</v>
      </c>
      <c r="AC1933" s="74" t="s">
        <v>1111</v>
      </c>
      <c r="AD1933" s="95">
        <v>290283712</v>
      </c>
    </row>
    <row r="1934" spans="1:30" x14ac:dyDescent="0.2">
      <c r="A1934" s="74" t="s">
        <v>3042</v>
      </c>
      <c r="B1934" s="95">
        <v>2</v>
      </c>
      <c r="C1934" s="95"/>
      <c r="D1934" s="95">
        <v>31.43</v>
      </c>
      <c r="E1934" s="95">
        <v>0.13</v>
      </c>
      <c r="F1934" s="95">
        <v>0.08</v>
      </c>
      <c r="G1934" s="95">
        <v>42.2</v>
      </c>
      <c r="H1934" s="95">
        <v>11.12</v>
      </c>
      <c r="I1934" s="95">
        <v>1.61</v>
      </c>
      <c r="J1934" s="95">
        <v>4.55</v>
      </c>
      <c r="K1934" s="95">
        <v>20.54</v>
      </c>
      <c r="L1934" s="95">
        <v>15.99</v>
      </c>
      <c r="M1934" s="95">
        <v>0.47</v>
      </c>
      <c r="N1934" s="95">
        <v>0.51</v>
      </c>
      <c r="O1934" s="95">
        <v>-5.28</v>
      </c>
      <c r="P1934" s="95">
        <v>-0.09</v>
      </c>
      <c r="Q1934" s="95">
        <v>0.8</v>
      </c>
      <c r="R1934" s="95">
        <v>0.43</v>
      </c>
      <c r="S1934" s="95">
        <v>0.26</v>
      </c>
      <c r="T1934" s="95">
        <v>1.92</v>
      </c>
      <c r="U1934" s="95">
        <v>0.6</v>
      </c>
      <c r="V1934" s="95">
        <v>0.4</v>
      </c>
      <c r="W1934" s="95">
        <v>0.16</v>
      </c>
      <c r="X1934" s="95">
        <v>0.52</v>
      </c>
      <c r="Y1934" s="95">
        <v>36.090000000000003</v>
      </c>
      <c r="Z1934" s="74" t="s">
        <v>1111</v>
      </c>
      <c r="AA1934" s="95">
        <v>14.87</v>
      </c>
      <c r="AB1934" s="95">
        <v>0.06</v>
      </c>
      <c r="AC1934" s="74" t="s">
        <v>1111</v>
      </c>
      <c r="AD1934" s="95">
        <v>76404400</v>
      </c>
    </row>
    <row r="1935" spans="1:30" x14ac:dyDescent="0.2">
      <c r="A1935" s="74" t="s">
        <v>3043</v>
      </c>
      <c r="B1935" s="95">
        <v>95.82</v>
      </c>
      <c r="C1935" s="95">
        <v>2.09</v>
      </c>
      <c r="D1935" s="95">
        <v>34.049999999999997</v>
      </c>
      <c r="E1935" s="95">
        <v>1.72</v>
      </c>
      <c r="F1935" s="95">
        <v>0.35</v>
      </c>
      <c r="G1935" s="95">
        <v>71.02</v>
      </c>
      <c r="H1935" s="95">
        <v>29.46</v>
      </c>
      <c r="I1935" s="95">
        <v>8.0500000000000007</v>
      </c>
      <c r="J1935" s="95">
        <v>9.3000000000000007</v>
      </c>
      <c r="K1935" s="95">
        <v>24.3</v>
      </c>
      <c r="L1935" s="95">
        <v>15</v>
      </c>
      <c r="M1935" s="95">
        <v>2.77</v>
      </c>
      <c r="N1935" s="95">
        <v>2.74</v>
      </c>
      <c r="O1935" s="95">
        <v>-0.59</v>
      </c>
      <c r="P1935" s="95">
        <v>-0.38</v>
      </c>
      <c r="Q1935" s="95">
        <v>0.11</v>
      </c>
      <c r="R1935" s="95">
        <v>5.05</v>
      </c>
      <c r="S1935" s="95">
        <v>1.04</v>
      </c>
      <c r="T1935" s="95">
        <v>4.01</v>
      </c>
      <c r="U1935" s="95">
        <v>0.21</v>
      </c>
      <c r="V1935" s="95">
        <v>0.79</v>
      </c>
      <c r="W1935" s="95">
        <v>0.13</v>
      </c>
      <c r="X1935" s="95">
        <v>-3.57</v>
      </c>
      <c r="Y1935" s="95">
        <v>-5.92</v>
      </c>
      <c r="Z1935" s="74" t="s">
        <v>1111</v>
      </c>
      <c r="AA1935" s="95">
        <v>55.69</v>
      </c>
      <c r="AB1935" s="95">
        <v>2.81</v>
      </c>
      <c r="AC1935" s="74" t="s">
        <v>1111</v>
      </c>
      <c r="AD1935" s="95">
        <v>3401610000</v>
      </c>
    </row>
    <row r="1936" spans="1:30" x14ac:dyDescent="0.2">
      <c r="A1936" s="74" t="s">
        <v>3044</v>
      </c>
      <c r="B1936" s="95">
        <v>6.1</v>
      </c>
      <c r="C1936" s="95"/>
      <c r="D1936" s="95">
        <v>-20.49</v>
      </c>
      <c r="E1936" s="95">
        <v>-8.19</v>
      </c>
      <c r="F1936" s="95">
        <v>1</v>
      </c>
      <c r="G1936" s="95">
        <v>100</v>
      </c>
      <c r="H1936" s="95">
        <v>-283.86</v>
      </c>
      <c r="I1936" s="95">
        <v>-265.11</v>
      </c>
      <c r="J1936" s="95">
        <v>-19.14</v>
      </c>
      <c r="K1936" s="95">
        <v>-31.48</v>
      </c>
      <c r="L1936" s="95">
        <v>-12.34</v>
      </c>
      <c r="M1936" s="95"/>
      <c r="N1936" s="95">
        <v>54.32</v>
      </c>
      <c r="O1936" s="95">
        <v>-36.99</v>
      </c>
      <c r="P1936" s="95">
        <v>-1.32</v>
      </c>
      <c r="Q1936" s="95">
        <v>0.9</v>
      </c>
      <c r="R1936" s="95">
        <v>-39.96</v>
      </c>
      <c r="S1936" s="95">
        <v>-4.9000000000000004</v>
      </c>
      <c r="T1936" s="95">
        <v>-8.6</v>
      </c>
      <c r="U1936" s="95">
        <v>-0.12</v>
      </c>
      <c r="V1936" s="95">
        <v>1.1200000000000001</v>
      </c>
      <c r="W1936" s="95">
        <v>0.02</v>
      </c>
      <c r="X1936" s="95"/>
      <c r="Y1936" s="95"/>
      <c r="Z1936" s="74" t="s">
        <v>1111</v>
      </c>
      <c r="AA1936" s="95">
        <v>-0.74</v>
      </c>
      <c r="AB1936" s="95">
        <v>-0.3</v>
      </c>
      <c r="AC1936" s="74" t="s">
        <v>1111</v>
      </c>
      <c r="AD1936" s="95">
        <v>1094637070</v>
      </c>
    </row>
    <row r="1937" spans="1:30" x14ac:dyDescent="0.2">
      <c r="A1937" s="74" t="s">
        <v>3045</v>
      </c>
      <c r="B1937" s="95">
        <v>55.91</v>
      </c>
      <c r="C1937" s="95">
        <v>2.4500000000000002</v>
      </c>
      <c r="D1937" s="95">
        <v>19.59</v>
      </c>
      <c r="E1937" s="95">
        <v>2.59</v>
      </c>
      <c r="F1937" s="95">
        <v>0.28999999999999998</v>
      </c>
      <c r="G1937" s="95">
        <v>0</v>
      </c>
      <c r="H1937" s="95">
        <v>48.76</v>
      </c>
      <c r="I1937" s="95">
        <v>38.78</v>
      </c>
      <c r="J1937" s="95">
        <v>15.58</v>
      </c>
      <c r="K1937" s="95">
        <v>-4.04</v>
      </c>
      <c r="L1937" s="95">
        <v>-19.62</v>
      </c>
      <c r="M1937" s="95">
        <v>-3.26</v>
      </c>
      <c r="N1937" s="95">
        <v>7.6</v>
      </c>
      <c r="O1937" s="95"/>
      <c r="P1937" s="95">
        <v>-0.28999999999999998</v>
      </c>
      <c r="Q1937" s="95"/>
      <c r="R1937" s="95">
        <v>13.23</v>
      </c>
      <c r="S1937" s="95">
        <v>1.48</v>
      </c>
      <c r="T1937" s="95">
        <v>9.33</v>
      </c>
      <c r="U1937" s="95">
        <v>0.11</v>
      </c>
      <c r="V1937" s="95">
        <v>0.89</v>
      </c>
      <c r="W1937" s="95">
        <v>0.04</v>
      </c>
      <c r="X1937" s="95">
        <v>13.84</v>
      </c>
      <c r="Y1937" s="95">
        <v>18.059999999999999</v>
      </c>
      <c r="Z1937" s="74" t="s">
        <v>1111</v>
      </c>
      <c r="AA1937" s="95">
        <v>21.57</v>
      </c>
      <c r="AB1937" s="95">
        <v>2.85</v>
      </c>
      <c r="AC1937" s="74" t="s">
        <v>1111</v>
      </c>
      <c r="AD1937" s="95">
        <v>6188487806</v>
      </c>
    </row>
    <row r="1938" spans="1:30" x14ac:dyDescent="0.2">
      <c r="A1938" s="74" t="s">
        <v>3046</v>
      </c>
      <c r="B1938" s="95">
        <v>15.35</v>
      </c>
      <c r="C1938" s="95">
        <v>7.62</v>
      </c>
      <c r="D1938" s="95">
        <v>7.67</v>
      </c>
      <c r="E1938" s="95">
        <v>1.01</v>
      </c>
      <c r="F1938" s="95">
        <v>0.51</v>
      </c>
      <c r="G1938" s="95">
        <v>100</v>
      </c>
      <c r="H1938" s="95">
        <v>168.43</v>
      </c>
      <c r="I1938" s="95">
        <v>140.97</v>
      </c>
      <c r="J1938" s="95">
        <v>6.42</v>
      </c>
      <c r="K1938" s="95">
        <v>12.11</v>
      </c>
      <c r="L1938" s="95">
        <v>5.69</v>
      </c>
      <c r="M1938" s="95">
        <v>0.9</v>
      </c>
      <c r="N1938" s="95">
        <v>10.81</v>
      </c>
      <c r="O1938" s="95"/>
      <c r="P1938" s="95">
        <v>-0.51</v>
      </c>
      <c r="Q1938" s="95"/>
      <c r="R1938" s="95">
        <v>13.18</v>
      </c>
      <c r="S1938" s="95">
        <v>6.59</v>
      </c>
      <c r="T1938" s="95">
        <v>7.92</v>
      </c>
      <c r="U1938" s="95">
        <v>0.5</v>
      </c>
      <c r="V1938" s="95">
        <v>0.5</v>
      </c>
      <c r="W1938" s="95">
        <v>0.05</v>
      </c>
      <c r="X1938" s="95">
        <v>13.55</v>
      </c>
      <c r="Y1938" s="95">
        <v>37.51</v>
      </c>
      <c r="Z1938" s="74" t="s">
        <v>1111</v>
      </c>
      <c r="AA1938" s="95">
        <v>15.19</v>
      </c>
      <c r="AB1938" s="95">
        <v>2</v>
      </c>
      <c r="AC1938" s="74" t="s">
        <v>1111</v>
      </c>
      <c r="AD1938" s="95">
        <v>2609939010</v>
      </c>
    </row>
    <row r="1939" spans="1:30" x14ac:dyDescent="0.2">
      <c r="A1939" s="74" t="s">
        <v>3047</v>
      </c>
      <c r="B1939" s="95">
        <v>6.76</v>
      </c>
      <c r="C1939" s="95"/>
      <c r="D1939" s="95">
        <v>-3.42</v>
      </c>
      <c r="E1939" s="95">
        <v>0.94</v>
      </c>
      <c r="F1939" s="95">
        <v>0.83</v>
      </c>
      <c r="G1939" s="95"/>
      <c r="H1939" s="95"/>
      <c r="I1939" s="95"/>
      <c r="J1939" s="95">
        <v>-3.42</v>
      </c>
      <c r="K1939" s="95">
        <v>0.12</v>
      </c>
      <c r="L1939" s="95">
        <v>3.54</v>
      </c>
      <c r="M1939" s="95">
        <v>-0.98</v>
      </c>
      <c r="N1939" s="95"/>
      <c r="O1939" s="95">
        <v>0.99</v>
      </c>
      <c r="P1939" s="95">
        <v>-6.33</v>
      </c>
      <c r="Q1939" s="95">
        <v>27.8</v>
      </c>
      <c r="R1939" s="95">
        <v>-27.61</v>
      </c>
      <c r="S1939" s="95">
        <v>-24.23</v>
      </c>
      <c r="T1939" s="95">
        <v>-27.61</v>
      </c>
      <c r="U1939" s="95">
        <v>0.88</v>
      </c>
      <c r="V1939" s="95">
        <v>0.12</v>
      </c>
      <c r="W1939" s="95">
        <v>0</v>
      </c>
      <c r="X1939" s="95"/>
      <c r="Y1939" s="95"/>
      <c r="Z1939" s="74" t="s">
        <v>1111</v>
      </c>
      <c r="AA1939" s="95">
        <v>7.16</v>
      </c>
      <c r="AB1939" s="95">
        <v>-1.98</v>
      </c>
      <c r="AC1939" s="74" t="s">
        <v>1111</v>
      </c>
      <c r="AD1939" s="95">
        <v>384710248</v>
      </c>
    </row>
    <row r="1940" spans="1:30" x14ac:dyDescent="0.2">
      <c r="A1940" s="74" t="s">
        <v>3048</v>
      </c>
      <c r="B1940" s="95">
        <v>22.69</v>
      </c>
      <c r="C1940" s="95">
        <v>9.26</v>
      </c>
      <c r="D1940" s="95">
        <v>7.48</v>
      </c>
      <c r="E1940" s="95">
        <v>6.95</v>
      </c>
      <c r="F1940" s="95">
        <v>2.59</v>
      </c>
      <c r="G1940" s="95">
        <v>100</v>
      </c>
      <c r="H1940" s="95">
        <v>41.27</v>
      </c>
      <c r="I1940" s="95">
        <v>28.44</v>
      </c>
      <c r="J1940" s="95">
        <v>5.15</v>
      </c>
      <c r="K1940" s="95">
        <v>4.37</v>
      </c>
      <c r="L1940" s="95">
        <v>-0.79</v>
      </c>
      <c r="M1940" s="95">
        <v>-1.06</v>
      </c>
      <c r="N1940" s="95">
        <v>2.13</v>
      </c>
      <c r="O1940" s="95"/>
      <c r="P1940" s="95">
        <v>-2.59</v>
      </c>
      <c r="Q1940" s="95"/>
      <c r="R1940" s="95">
        <v>92.91</v>
      </c>
      <c r="S1940" s="95">
        <v>34.67</v>
      </c>
      <c r="T1940" s="95">
        <v>57.58</v>
      </c>
      <c r="U1940" s="95">
        <v>0.37</v>
      </c>
      <c r="V1940" s="95">
        <v>0.63</v>
      </c>
      <c r="W1940" s="95">
        <v>1.22</v>
      </c>
      <c r="X1940" s="95">
        <v>-7.56</v>
      </c>
      <c r="Y1940" s="95">
        <v>-6.79</v>
      </c>
      <c r="Z1940" s="74" t="s">
        <v>1111</v>
      </c>
      <c r="AA1940" s="95">
        <v>3.27</v>
      </c>
      <c r="AB1940" s="95">
        <v>3.03</v>
      </c>
      <c r="AC1940" s="74" t="s">
        <v>1111</v>
      </c>
      <c r="AD1940" s="95">
        <v>612772947</v>
      </c>
    </row>
    <row r="1941" spans="1:30" x14ac:dyDescent="0.2">
      <c r="A1941" s="74" t="s">
        <v>3049</v>
      </c>
      <c r="B1941" s="95">
        <v>26.1</v>
      </c>
      <c r="C1941" s="95">
        <v>3.83</v>
      </c>
      <c r="D1941" s="95">
        <v>74.989999999999995</v>
      </c>
      <c r="E1941" s="95">
        <v>0.54</v>
      </c>
      <c r="F1941" s="95">
        <v>0.19</v>
      </c>
      <c r="G1941" s="95">
        <v>40.53</v>
      </c>
      <c r="H1941" s="95">
        <v>2.29</v>
      </c>
      <c r="I1941" s="95">
        <v>0.78</v>
      </c>
      <c r="J1941" s="95">
        <v>25.53</v>
      </c>
      <c r="K1941" s="95">
        <v>31.33</v>
      </c>
      <c r="L1941" s="95">
        <v>5.8</v>
      </c>
      <c r="M1941" s="95">
        <v>0.12</v>
      </c>
      <c r="N1941" s="95">
        <v>0.57999999999999996</v>
      </c>
      <c r="O1941" s="95"/>
      <c r="P1941" s="95">
        <v>-0.19</v>
      </c>
      <c r="Q1941" s="95"/>
      <c r="R1941" s="95">
        <v>0.72</v>
      </c>
      <c r="S1941" s="95">
        <v>0.26</v>
      </c>
      <c r="T1941" s="95">
        <v>1.67</v>
      </c>
      <c r="U1941" s="95">
        <v>0.36</v>
      </c>
      <c r="V1941" s="95">
        <v>0.64</v>
      </c>
      <c r="W1941" s="95">
        <v>0.33</v>
      </c>
      <c r="X1941" s="95">
        <v>1.61</v>
      </c>
      <c r="Y1941" s="95"/>
      <c r="Z1941" s="74" t="s">
        <v>1111</v>
      </c>
      <c r="AA1941" s="95">
        <v>48.01</v>
      </c>
      <c r="AB1941" s="95">
        <v>0.35</v>
      </c>
      <c r="AC1941" s="74" t="s">
        <v>1111</v>
      </c>
      <c r="AD1941" s="95">
        <v>377967150</v>
      </c>
    </row>
    <row r="1942" spans="1:30" x14ac:dyDescent="0.2">
      <c r="A1942" s="74" t="s">
        <v>3050</v>
      </c>
      <c r="B1942" s="95">
        <v>25.54</v>
      </c>
      <c r="C1942" s="95">
        <v>7.71</v>
      </c>
      <c r="D1942" s="95">
        <v>73.38</v>
      </c>
      <c r="E1942" s="95">
        <v>0.53</v>
      </c>
      <c r="F1942" s="95">
        <v>0.19</v>
      </c>
      <c r="G1942" s="95">
        <v>40.53</v>
      </c>
      <c r="H1942" s="95">
        <v>2.29</v>
      </c>
      <c r="I1942" s="95">
        <v>0.78</v>
      </c>
      <c r="J1942" s="95">
        <v>24.99</v>
      </c>
      <c r="K1942" s="95">
        <v>31.33</v>
      </c>
      <c r="L1942" s="95">
        <v>5.8</v>
      </c>
      <c r="M1942" s="95">
        <v>0.12</v>
      </c>
      <c r="N1942" s="95">
        <v>0.56999999999999995</v>
      </c>
      <c r="O1942" s="95"/>
      <c r="P1942" s="95">
        <v>-0.19</v>
      </c>
      <c r="Q1942" s="95"/>
      <c r="R1942" s="95">
        <v>0.72</v>
      </c>
      <c r="S1942" s="95">
        <v>0.26</v>
      </c>
      <c r="T1942" s="95">
        <v>1.67</v>
      </c>
      <c r="U1942" s="95">
        <v>0.36</v>
      </c>
      <c r="V1942" s="95">
        <v>0.64</v>
      </c>
      <c r="W1942" s="95">
        <v>0.33</v>
      </c>
      <c r="X1942" s="95">
        <v>1.61</v>
      </c>
      <c r="Y1942" s="95"/>
      <c r="Z1942" s="74" t="s">
        <v>1111</v>
      </c>
      <c r="AA1942" s="95">
        <v>48.01</v>
      </c>
      <c r="AB1942" s="95">
        <v>0.35</v>
      </c>
      <c r="AC1942" s="74" t="s">
        <v>1111</v>
      </c>
      <c r="AD1942" s="95">
        <v>377967150</v>
      </c>
    </row>
    <row r="1943" spans="1:30" x14ac:dyDescent="0.2">
      <c r="A1943" s="74" t="s">
        <v>3051</v>
      </c>
      <c r="B1943" s="95">
        <v>1.1599999999999999</v>
      </c>
      <c r="C1943" s="95"/>
      <c r="D1943" s="95">
        <v>-2.33</v>
      </c>
      <c r="E1943" s="95">
        <v>1.27</v>
      </c>
      <c r="F1943" s="95">
        <v>0.9</v>
      </c>
      <c r="G1943" s="95">
        <v>100</v>
      </c>
      <c r="H1943" s="95">
        <v>-333.19</v>
      </c>
      <c r="I1943" s="95">
        <v>-384.31</v>
      </c>
      <c r="J1943" s="95">
        <v>-2.69</v>
      </c>
      <c r="K1943" s="95">
        <v>-0.73</v>
      </c>
      <c r="L1943" s="95">
        <v>1.97</v>
      </c>
      <c r="M1943" s="95">
        <v>-0.93</v>
      </c>
      <c r="N1943" s="95">
        <v>8.9700000000000006</v>
      </c>
      <c r="O1943" s="95">
        <v>1.33</v>
      </c>
      <c r="P1943" s="95">
        <v>-5.32</v>
      </c>
      <c r="Q1943" s="95">
        <v>5.6</v>
      </c>
      <c r="R1943" s="95">
        <v>-54.57</v>
      </c>
      <c r="S1943" s="95">
        <v>-38.72</v>
      </c>
      <c r="T1943" s="95">
        <v>-47.31</v>
      </c>
      <c r="U1943" s="95">
        <v>0.71</v>
      </c>
      <c r="V1943" s="95">
        <v>0.28999999999999998</v>
      </c>
      <c r="W1943" s="95">
        <v>0.1</v>
      </c>
      <c r="X1943" s="95"/>
      <c r="Y1943" s="95"/>
      <c r="Z1943" s="74" t="s">
        <v>1111</v>
      </c>
      <c r="AA1943" s="95">
        <v>0.91</v>
      </c>
      <c r="AB1943" s="95">
        <v>-0.5</v>
      </c>
      <c r="AC1943" s="74" t="s">
        <v>1111</v>
      </c>
      <c r="AD1943" s="95">
        <v>17263700</v>
      </c>
    </row>
    <row r="1944" spans="1:30" x14ac:dyDescent="0.2">
      <c r="A1944" s="74" t="s">
        <v>3052</v>
      </c>
      <c r="B1944" s="95">
        <v>27.66</v>
      </c>
      <c r="C1944" s="95"/>
      <c r="D1944" s="95">
        <v>-6.43</v>
      </c>
      <c r="E1944" s="95">
        <v>5.78</v>
      </c>
      <c r="F1944" s="95">
        <v>2.93</v>
      </c>
      <c r="G1944" s="95">
        <v>98.26</v>
      </c>
      <c r="H1944" s="95">
        <v>-146.33000000000001</v>
      </c>
      <c r="I1944" s="95">
        <v>-154.11000000000001</v>
      </c>
      <c r="J1944" s="95">
        <v>-6.77</v>
      </c>
      <c r="K1944" s="95">
        <v>-5.87</v>
      </c>
      <c r="L1944" s="95">
        <v>0.9</v>
      </c>
      <c r="M1944" s="95">
        <v>-0.77</v>
      </c>
      <c r="N1944" s="95">
        <v>9.91</v>
      </c>
      <c r="O1944" s="95">
        <v>4.3</v>
      </c>
      <c r="P1944" s="95">
        <v>-15</v>
      </c>
      <c r="Q1944" s="95">
        <v>6.6</v>
      </c>
      <c r="R1944" s="95">
        <v>-89.95</v>
      </c>
      <c r="S1944" s="95">
        <v>-45.64</v>
      </c>
      <c r="T1944" s="95">
        <v>-57.52</v>
      </c>
      <c r="U1944" s="95">
        <v>0.51</v>
      </c>
      <c r="V1944" s="95">
        <v>0.49</v>
      </c>
      <c r="W1944" s="95">
        <v>0.3</v>
      </c>
      <c r="X1944" s="95"/>
      <c r="Y1944" s="95"/>
      <c r="Z1944" s="74" t="s">
        <v>1111</v>
      </c>
      <c r="AA1944" s="95">
        <v>4.78</v>
      </c>
      <c r="AB1944" s="95">
        <v>-4.3</v>
      </c>
      <c r="AC1944" s="74" t="s">
        <v>1111</v>
      </c>
      <c r="AD1944" s="95">
        <v>1782556998</v>
      </c>
    </row>
    <row r="1945" spans="1:30" x14ac:dyDescent="0.2">
      <c r="A1945" s="74" t="s">
        <v>3053</v>
      </c>
      <c r="B1945" s="95">
        <v>39.11</v>
      </c>
      <c r="C1945" s="95">
        <v>2.76</v>
      </c>
      <c r="D1945" s="95">
        <v>23.89</v>
      </c>
      <c r="E1945" s="95">
        <v>1.03</v>
      </c>
      <c r="F1945" s="95">
        <v>0.37</v>
      </c>
      <c r="G1945" s="95">
        <v>12.58</v>
      </c>
      <c r="H1945" s="95">
        <v>3.03</v>
      </c>
      <c r="I1945" s="95">
        <v>2.81</v>
      </c>
      <c r="J1945" s="95">
        <v>22.19</v>
      </c>
      <c r="K1945" s="95">
        <v>39.17</v>
      </c>
      <c r="L1945" s="95">
        <v>16.98</v>
      </c>
      <c r="M1945" s="95">
        <v>0.79</v>
      </c>
      <c r="N1945" s="95">
        <v>0.67</v>
      </c>
      <c r="O1945" s="95">
        <v>-3.42</v>
      </c>
      <c r="P1945" s="95">
        <v>-0.71</v>
      </c>
      <c r="Q1945" s="95">
        <v>0.82</v>
      </c>
      <c r="R1945" s="95">
        <v>4.3099999999999996</v>
      </c>
      <c r="S1945" s="95">
        <v>1.54</v>
      </c>
      <c r="T1945" s="95">
        <v>0.87</v>
      </c>
      <c r="U1945" s="95">
        <v>0.36</v>
      </c>
      <c r="V1945" s="95">
        <v>0.63</v>
      </c>
      <c r="W1945" s="95">
        <v>0.55000000000000004</v>
      </c>
      <c r="X1945" s="95">
        <v>-8.19</v>
      </c>
      <c r="Y1945" s="95">
        <v>-29.25</v>
      </c>
      <c r="Z1945" s="74" t="s">
        <v>1111</v>
      </c>
      <c r="AA1945" s="95">
        <v>38.020000000000003</v>
      </c>
      <c r="AB1945" s="95">
        <v>1.64</v>
      </c>
      <c r="AC1945" s="74" t="s">
        <v>1111</v>
      </c>
      <c r="AD1945" s="95">
        <v>1272877971</v>
      </c>
    </row>
    <row r="1946" spans="1:30" x14ac:dyDescent="0.2">
      <c r="A1946" s="74" t="s">
        <v>3054</v>
      </c>
      <c r="B1946" s="95">
        <v>36.26</v>
      </c>
      <c r="C1946" s="95">
        <v>1.38</v>
      </c>
      <c r="D1946" s="95">
        <v>11.79</v>
      </c>
      <c r="E1946" s="95">
        <v>1.99</v>
      </c>
      <c r="F1946" s="95">
        <v>0.14000000000000001</v>
      </c>
      <c r="G1946" s="95">
        <v>0</v>
      </c>
      <c r="H1946" s="95">
        <v>44.53</v>
      </c>
      <c r="I1946" s="95">
        <v>36.81</v>
      </c>
      <c r="J1946" s="95">
        <v>9.75</v>
      </c>
      <c r="K1946" s="95">
        <v>-25.08</v>
      </c>
      <c r="L1946" s="95">
        <v>-34.83</v>
      </c>
      <c r="M1946" s="95">
        <v>-7.12</v>
      </c>
      <c r="N1946" s="95">
        <v>4.34</v>
      </c>
      <c r="O1946" s="95"/>
      <c r="P1946" s="95">
        <v>-0.14000000000000001</v>
      </c>
      <c r="Q1946" s="95"/>
      <c r="R1946" s="95">
        <v>16.91</v>
      </c>
      <c r="S1946" s="95">
        <v>1.1499999999999999</v>
      </c>
      <c r="T1946" s="95">
        <v>17.68</v>
      </c>
      <c r="U1946" s="95">
        <v>7.0000000000000007E-2</v>
      </c>
      <c r="V1946" s="95">
        <v>0.93</v>
      </c>
      <c r="W1946" s="95">
        <v>0.03</v>
      </c>
      <c r="X1946" s="95">
        <v>14.36</v>
      </c>
      <c r="Y1946" s="95">
        <v>21.71</v>
      </c>
      <c r="Z1946" s="74" t="s">
        <v>1111</v>
      </c>
      <c r="AA1946" s="95">
        <v>18.190000000000001</v>
      </c>
      <c r="AB1946" s="95">
        <v>3.08</v>
      </c>
      <c r="AC1946" s="74" t="s">
        <v>1111</v>
      </c>
      <c r="AD1946" s="95">
        <v>308695884</v>
      </c>
    </row>
    <row r="1947" spans="1:30" x14ac:dyDescent="0.2">
      <c r="A1947" s="74" t="s">
        <v>3055</v>
      </c>
      <c r="B1947" s="95">
        <v>4.91</v>
      </c>
      <c r="C1947" s="95"/>
      <c r="D1947" s="95">
        <v>-2.98</v>
      </c>
      <c r="E1947" s="95">
        <v>1.28</v>
      </c>
      <c r="F1947" s="95">
        <v>0.24</v>
      </c>
      <c r="G1947" s="95">
        <v>40.74</v>
      </c>
      <c r="H1947" s="95">
        <v>-2.2000000000000002</v>
      </c>
      <c r="I1947" s="95">
        <v>-7.21</v>
      </c>
      <c r="J1947" s="95">
        <v>-9.75</v>
      </c>
      <c r="K1947" s="95">
        <v>-25.18</v>
      </c>
      <c r="L1947" s="95">
        <v>-15.42</v>
      </c>
      <c r="M1947" s="95">
        <v>2.0299999999999998</v>
      </c>
      <c r="N1947" s="95">
        <v>0.21</v>
      </c>
      <c r="O1947" s="95">
        <v>-5.56</v>
      </c>
      <c r="P1947" s="95">
        <v>-0.3</v>
      </c>
      <c r="Q1947" s="95">
        <v>0.82</v>
      </c>
      <c r="R1947" s="95">
        <v>-43.07</v>
      </c>
      <c r="S1947" s="95">
        <v>-8.06</v>
      </c>
      <c r="T1947" s="95">
        <v>-4.0199999999999996</v>
      </c>
      <c r="U1947" s="95">
        <v>0.19</v>
      </c>
      <c r="V1947" s="95">
        <v>0.81</v>
      </c>
      <c r="W1947" s="95">
        <v>1.1200000000000001</v>
      </c>
      <c r="X1947" s="95">
        <v>23.28</v>
      </c>
      <c r="Y1947" s="95"/>
      <c r="Z1947" s="74" t="s">
        <v>1111</v>
      </c>
      <c r="AA1947" s="95">
        <v>3.83</v>
      </c>
      <c r="AB1947" s="95">
        <v>-1.65</v>
      </c>
      <c r="AC1947" s="74" t="s">
        <v>1111</v>
      </c>
      <c r="AD1947" s="95">
        <v>698828516</v>
      </c>
    </row>
    <row r="1948" spans="1:30" x14ac:dyDescent="0.2">
      <c r="A1948" s="74" t="s">
        <v>3056</v>
      </c>
      <c r="B1948" s="95">
        <v>9.58</v>
      </c>
      <c r="C1948" s="95">
        <v>3.44</v>
      </c>
      <c r="D1948" s="95">
        <v>158.32</v>
      </c>
      <c r="E1948" s="95">
        <v>-47.61</v>
      </c>
      <c r="F1948" s="95">
        <v>3.49</v>
      </c>
      <c r="G1948" s="95">
        <v>100</v>
      </c>
      <c r="H1948" s="95">
        <v>1.36</v>
      </c>
      <c r="I1948" s="95">
        <v>2.2799999999999998</v>
      </c>
      <c r="J1948" s="95">
        <v>264.20999999999998</v>
      </c>
      <c r="K1948" s="95">
        <v>274.14</v>
      </c>
      <c r="L1948" s="95">
        <v>9.93</v>
      </c>
      <c r="M1948" s="95"/>
      <c r="N1948" s="95">
        <v>3.61</v>
      </c>
      <c r="O1948" s="95">
        <v>-7.33</v>
      </c>
      <c r="P1948" s="95">
        <v>-13.34</v>
      </c>
      <c r="Q1948" s="95">
        <v>0.61</v>
      </c>
      <c r="R1948" s="95">
        <v>-30.07</v>
      </c>
      <c r="S1948" s="95">
        <v>2.2000000000000002</v>
      </c>
      <c r="T1948" s="95">
        <v>0</v>
      </c>
      <c r="U1948" s="95">
        <v>-7.0000000000000007E-2</v>
      </c>
      <c r="V1948" s="95">
        <v>1.07</v>
      </c>
      <c r="W1948" s="95">
        <v>0.97</v>
      </c>
      <c r="X1948" s="95"/>
      <c r="Y1948" s="95"/>
      <c r="Z1948" s="74" t="s">
        <v>1111</v>
      </c>
      <c r="AA1948" s="95">
        <v>-0.2</v>
      </c>
      <c r="AB1948" s="95">
        <v>0.06</v>
      </c>
      <c r="AC1948" s="74" t="s">
        <v>1111</v>
      </c>
      <c r="AD1948" s="95">
        <v>1790308484</v>
      </c>
    </row>
    <row r="1949" spans="1:30" x14ac:dyDescent="0.2">
      <c r="A1949" s="74" t="s">
        <v>3057</v>
      </c>
      <c r="B1949" s="95">
        <v>0.95</v>
      </c>
      <c r="C1949" s="95"/>
      <c r="D1949" s="95">
        <v>15.7</v>
      </c>
      <c r="E1949" s="95">
        <v>-4.72</v>
      </c>
      <c r="F1949" s="95">
        <v>0.35</v>
      </c>
      <c r="G1949" s="95">
        <v>100</v>
      </c>
      <c r="H1949" s="95">
        <v>1.36</v>
      </c>
      <c r="I1949" s="95">
        <v>2.2799999999999998</v>
      </c>
      <c r="J1949" s="95">
        <v>26.2</v>
      </c>
      <c r="K1949" s="95">
        <v>274.14</v>
      </c>
      <c r="L1949" s="95">
        <v>9.93</v>
      </c>
      <c r="M1949" s="95"/>
      <c r="N1949" s="95">
        <v>0.36</v>
      </c>
      <c r="O1949" s="95">
        <v>-0.73</v>
      </c>
      <c r="P1949" s="95">
        <v>-1.32</v>
      </c>
      <c r="Q1949" s="95">
        <v>0.61</v>
      </c>
      <c r="R1949" s="95">
        <v>-30.07</v>
      </c>
      <c r="S1949" s="95">
        <v>2.2000000000000002</v>
      </c>
      <c r="T1949" s="95">
        <v>0</v>
      </c>
      <c r="U1949" s="95">
        <v>-7.0000000000000007E-2</v>
      </c>
      <c r="V1949" s="95">
        <v>1.07</v>
      </c>
      <c r="W1949" s="95">
        <v>0.97</v>
      </c>
      <c r="X1949" s="95"/>
      <c r="Y1949" s="95"/>
      <c r="Z1949" s="74" t="s">
        <v>1111</v>
      </c>
      <c r="AA1949" s="95">
        <v>-0.2</v>
      </c>
      <c r="AB1949" s="95">
        <v>0.06</v>
      </c>
      <c r="AC1949" s="74" t="s">
        <v>1111</v>
      </c>
      <c r="AD1949" s="95">
        <v>1790308484</v>
      </c>
    </row>
    <row r="1950" spans="1:30" x14ac:dyDescent="0.2">
      <c r="A1950" s="74" t="s">
        <v>3058</v>
      </c>
      <c r="B1950" s="95">
        <v>64.709999999999994</v>
      </c>
      <c r="C1950" s="95"/>
      <c r="D1950" s="95">
        <v>6.63</v>
      </c>
      <c r="E1950" s="95">
        <v>1.6</v>
      </c>
      <c r="F1950" s="95">
        <v>0.57999999999999996</v>
      </c>
      <c r="G1950" s="95">
        <v>47.92</v>
      </c>
      <c r="H1950" s="95">
        <v>5.91</v>
      </c>
      <c r="I1950" s="95">
        <v>6.12</v>
      </c>
      <c r="J1950" s="95">
        <v>6.86</v>
      </c>
      <c r="K1950" s="95">
        <v>4.92</v>
      </c>
      <c r="L1950" s="95">
        <v>-1.94</v>
      </c>
      <c r="M1950" s="95">
        <v>-0.45</v>
      </c>
      <c r="N1950" s="95">
        <v>0.41</v>
      </c>
      <c r="O1950" s="95">
        <v>3.5</v>
      </c>
      <c r="P1950" s="95">
        <v>-1.08</v>
      </c>
      <c r="Q1950" s="95">
        <v>1.57</v>
      </c>
      <c r="R1950" s="95">
        <v>24.08</v>
      </c>
      <c r="S1950" s="95">
        <v>8.82</v>
      </c>
      <c r="T1950" s="95">
        <v>20.89</v>
      </c>
      <c r="U1950" s="95">
        <v>0.37</v>
      </c>
      <c r="V1950" s="95">
        <v>0.63</v>
      </c>
      <c r="W1950" s="95">
        <v>1.44</v>
      </c>
      <c r="X1950" s="95">
        <v>-9.98</v>
      </c>
      <c r="Y1950" s="95"/>
      <c r="Z1950" s="74" t="s">
        <v>1111</v>
      </c>
      <c r="AA1950" s="95">
        <v>40.56</v>
      </c>
      <c r="AB1950" s="95">
        <v>9.76</v>
      </c>
      <c r="AC1950" s="74" t="s">
        <v>1111</v>
      </c>
      <c r="AD1950" s="95">
        <v>945231912</v>
      </c>
    </row>
    <row r="1951" spans="1:30" x14ac:dyDescent="0.2">
      <c r="A1951" s="74" t="s">
        <v>3059</v>
      </c>
      <c r="B1951" s="95">
        <v>32.090000000000003</v>
      </c>
      <c r="C1951" s="95"/>
      <c r="D1951" s="95">
        <v>126.14</v>
      </c>
      <c r="E1951" s="95">
        <v>3.55</v>
      </c>
      <c r="F1951" s="95">
        <v>1.64</v>
      </c>
      <c r="G1951" s="95">
        <v>37.17</v>
      </c>
      <c r="H1951" s="95">
        <v>5.52</v>
      </c>
      <c r="I1951" s="95">
        <v>1.93</v>
      </c>
      <c r="J1951" s="95">
        <v>44.09</v>
      </c>
      <c r="K1951" s="95">
        <v>41.66</v>
      </c>
      <c r="L1951" s="95">
        <v>-2.4300000000000002</v>
      </c>
      <c r="M1951" s="95">
        <v>-0.2</v>
      </c>
      <c r="N1951" s="95">
        <v>2.44</v>
      </c>
      <c r="O1951" s="95">
        <v>3.86</v>
      </c>
      <c r="P1951" s="95">
        <v>-3.87</v>
      </c>
      <c r="Q1951" s="95">
        <v>3.77</v>
      </c>
      <c r="R1951" s="95">
        <v>2.82</v>
      </c>
      <c r="S1951" s="95">
        <v>1.3</v>
      </c>
      <c r="T1951" s="95">
        <v>4.0599999999999996</v>
      </c>
      <c r="U1951" s="95">
        <v>0.46</v>
      </c>
      <c r="V1951" s="95">
        <v>0.54</v>
      </c>
      <c r="W1951" s="95">
        <v>0.67</v>
      </c>
      <c r="X1951" s="95">
        <v>-3.73</v>
      </c>
      <c r="Y1951" s="95">
        <v>20.100000000000001</v>
      </c>
      <c r="Z1951" s="74" t="s">
        <v>1111</v>
      </c>
      <c r="AA1951" s="95">
        <v>9.0299999999999994</v>
      </c>
      <c r="AB1951" s="95">
        <v>0.25</v>
      </c>
      <c r="AC1951" s="74" t="s">
        <v>1111</v>
      </c>
      <c r="AD1951" s="95">
        <v>2358830003</v>
      </c>
    </row>
    <row r="1952" spans="1:30" x14ac:dyDescent="0.2">
      <c r="A1952" s="74" t="s">
        <v>3060</v>
      </c>
      <c r="B1952" s="95">
        <v>207.08</v>
      </c>
      <c r="C1952" s="95">
        <v>2.2999999999999998</v>
      </c>
      <c r="D1952" s="95">
        <v>17.62</v>
      </c>
      <c r="E1952" s="95">
        <v>3.77</v>
      </c>
      <c r="F1952" s="95">
        <v>1.1299999999999999</v>
      </c>
      <c r="G1952" s="95">
        <v>16.82</v>
      </c>
      <c r="H1952" s="95">
        <v>10.81</v>
      </c>
      <c r="I1952" s="95">
        <v>8.52</v>
      </c>
      <c r="J1952" s="95">
        <v>13.88</v>
      </c>
      <c r="K1952" s="95">
        <v>15.93</v>
      </c>
      <c r="L1952" s="95">
        <v>2.0499999999999998</v>
      </c>
      <c r="M1952" s="95">
        <v>0.56000000000000005</v>
      </c>
      <c r="N1952" s="95">
        <v>1.5</v>
      </c>
      <c r="O1952" s="95">
        <v>8.76</v>
      </c>
      <c r="P1952" s="95">
        <v>-1.95</v>
      </c>
      <c r="Q1952" s="95">
        <v>1.44</v>
      </c>
      <c r="R1952" s="95">
        <v>21.42</v>
      </c>
      <c r="S1952" s="95">
        <v>6.41</v>
      </c>
      <c r="T1952" s="95">
        <v>13.27</v>
      </c>
      <c r="U1952" s="95">
        <v>0.3</v>
      </c>
      <c r="V1952" s="95">
        <v>0.7</v>
      </c>
      <c r="W1952" s="95">
        <v>0.75</v>
      </c>
      <c r="X1952" s="95">
        <v>3.6</v>
      </c>
      <c r="Y1952" s="95">
        <v>0.85</v>
      </c>
      <c r="Z1952" s="74" t="s">
        <v>1111</v>
      </c>
      <c r="AA1952" s="95">
        <v>54.87</v>
      </c>
      <c r="AB1952" s="95">
        <v>11.75</v>
      </c>
      <c r="AC1952" s="74" t="s">
        <v>1111</v>
      </c>
      <c r="AD1952" s="95">
        <v>57821457424</v>
      </c>
    </row>
    <row r="1953" spans="1:30" x14ac:dyDescent="0.2">
      <c r="A1953" s="74" t="s">
        <v>3061</v>
      </c>
      <c r="B1953" s="95">
        <v>73.39</v>
      </c>
      <c r="C1953" s="95"/>
      <c r="D1953" s="95">
        <v>54.07</v>
      </c>
      <c r="E1953" s="95">
        <v>-118.66</v>
      </c>
      <c r="F1953" s="95">
        <v>1.67</v>
      </c>
      <c r="G1953" s="95">
        <v>64.56</v>
      </c>
      <c r="H1953" s="95">
        <v>9.48</v>
      </c>
      <c r="I1953" s="95">
        <v>6.15</v>
      </c>
      <c r="J1953" s="95">
        <v>35.04</v>
      </c>
      <c r="K1953" s="95">
        <v>42.93</v>
      </c>
      <c r="L1953" s="95">
        <v>7.88</v>
      </c>
      <c r="M1953" s="95"/>
      <c r="N1953" s="95">
        <v>3.32</v>
      </c>
      <c r="O1953" s="95">
        <v>-17.05</v>
      </c>
      <c r="P1953" s="95">
        <v>-2.21</v>
      </c>
      <c r="Q1953" s="95">
        <v>0.71</v>
      </c>
      <c r="R1953" s="95">
        <v>-219.46</v>
      </c>
      <c r="S1953" s="95">
        <v>3.09</v>
      </c>
      <c r="T1953" s="95">
        <v>9.16</v>
      </c>
      <c r="U1953" s="95">
        <v>-0.01</v>
      </c>
      <c r="V1953" s="95">
        <v>1.01</v>
      </c>
      <c r="W1953" s="95">
        <v>0.5</v>
      </c>
      <c r="X1953" s="95">
        <v>15.59</v>
      </c>
      <c r="Y1953" s="95"/>
      <c r="Z1953" s="74" t="s">
        <v>1111</v>
      </c>
      <c r="AA1953" s="95">
        <v>-0.62</v>
      </c>
      <c r="AB1953" s="95">
        <v>1.36</v>
      </c>
      <c r="AC1953" s="74" t="s">
        <v>1111</v>
      </c>
      <c r="AD1953" s="95">
        <v>12197924391</v>
      </c>
    </row>
    <row r="1954" spans="1:30" x14ac:dyDescent="0.2">
      <c r="A1954" s="74" t="s">
        <v>3062</v>
      </c>
      <c r="B1954" s="95">
        <v>44.81</v>
      </c>
      <c r="C1954" s="95"/>
      <c r="D1954" s="95">
        <v>10.48</v>
      </c>
      <c r="E1954" s="95">
        <v>4.26</v>
      </c>
      <c r="F1954" s="95">
        <v>0.79</v>
      </c>
      <c r="G1954" s="95">
        <v>46.02</v>
      </c>
      <c r="H1954" s="95">
        <v>18.59</v>
      </c>
      <c r="I1954" s="95">
        <v>12.17</v>
      </c>
      <c r="J1954" s="95">
        <v>6.86</v>
      </c>
      <c r="K1954" s="95">
        <v>11.17</v>
      </c>
      <c r="L1954" s="95">
        <v>4.3099999999999996</v>
      </c>
      <c r="M1954" s="95">
        <v>2.67</v>
      </c>
      <c r="N1954" s="95">
        <v>1.28</v>
      </c>
      <c r="O1954" s="95">
        <v>10.06</v>
      </c>
      <c r="P1954" s="95">
        <v>-0.95</v>
      </c>
      <c r="Q1954" s="95">
        <v>1.93</v>
      </c>
      <c r="R1954" s="95">
        <v>40.67</v>
      </c>
      <c r="S1954" s="95">
        <v>7.55</v>
      </c>
      <c r="T1954" s="95">
        <v>14.13</v>
      </c>
      <c r="U1954" s="95">
        <v>0.19</v>
      </c>
      <c r="V1954" s="95">
        <v>0.81</v>
      </c>
      <c r="W1954" s="95">
        <v>0.62</v>
      </c>
      <c r="X1954" s="95">
        <v>31.42</v>
      </c>
      <c r="Y1954" s="95"/>
      <c r="Z1954" s="74" t="s">
        <v>1111</v>
      </c>
      <c r="AA1954" s="95">
        <v>10.51</v>
      </c>
      <c r="AB1954" s="95">
        <v>4.2699999999999996</v>
      </c>
      <c r="AC1954" s="74" t="s">
        <v>1111</v>
      </c>
      <c r="AD1954" s="95">
        <v>1302030727</v>
      </c>
    </row>
    <row r="1955" spans="1:30" x14ac:dyDescent="0.2">
      <c r="A1955" s="74" t="s">
        <v>3063</v>
      </c>
      <c r="B1955" s="95">
        <v>32.89</v>
      </c>
      <c r="C1955" s="95"/>
      <c r="D1955" s="95">
        <v>52.92</v>
      </c>
      <c r="E1955" s="95">
        <v>1.66</v>
      </c>
      <c r="F1955" s="95">
        <v>0.41</v>
      </c>
      <c r="G1955" s="95">
        <v>100</v>
      </c>
      <c r="H1955" s="95">
        <v>3.11</v>
      </c>
      <c r="I1955" s="95">
        <v>2.48</v>
      </c>
      <c r="J1955" s="95">
        <v>42.23</v>
      </c>
      <c r="K1955" s="95">
        <v>-0.25</v>
      </c>
      <c r="L1955" s="95">
        <v>-42.48</v>
      </c>
      <c r="M1955" s="95">
        <v>-1.67</v>
      </c>
      <c r="N1955" s="95">
        <v>1.31</v>
      </c>
      <c r="O1955" s="95">
        <v>-2.02</v>
      </c>
      <c r="P1955" s="95">
        <v>-0.9</v>
      </c>
      <c r="Q1955" s="95">
        <v>0.73</v>
      </c>
      <c r="R1955" s="95">
        <v>3.14</v>
      </c>
      <c r="S1955" s="95">
        <v>0.77</v>
      </c>
      <c r="T1955" s="95">
        <v>3.16</v>
      </c>
      <c r="U1955" s="95">
        <v>0.25</v>
      </c>
      <c r="V1955" s="95">
        <v>0.75</v>
      </c>
      <c r="W1955" s="95">
        <v>0.31</v>
      </c>
      <c r="X1955" s="95">
        <v>12.27</v>
      </c>
      <c r="Y1955" s="95">
        <v>-9.1199999999999992</v>
      </c>
      <c r="Z1955" s="74" t="s">
        <v>1111</v>
      </c>
      <c r="AA1955" s="95">
        <v>19.79</v>
      </c>
      <c r="AB1955" s="95">
        <v>0.62</v>
      </c>
      <c r="AC1955" s="74" t="s">
        <v>1111</v>
      </c>
      <c r="AD1955" s="95">
        <v>1798533737</v>
      </c>
    </row>
    <row r="1956" spans="1:30" x14ac:dyDescent="0.2">
      <c r="A1956" s="74" t="s">
        <v>3064</v>
      </c>
      <c r="B1956" s="95">
        <v>24.23</v>
      </c>
      <c r="C1956" s="95"/>
      <c r="D1956" s="95">
        <v>-34.08</v>
      </c>
      <c r="E1956" s="95">
        <v>11.42</v>
      </c>
      <c r="F1956" s="95">
        <v>5.99</v>
      </c>
      <c r="G1956" s="95">
        <v>93.88</v>
      </c>
      <c r="H1956" s="95">
        <v>-43.42</v>
      </c>
      <c r="I1956" s="95">
        <v>-41.36</v>
      </c>
      <c r="J1956" s="95">
        <v>-32.46</v>
      </c>
      <c r="K1956" s="95">
        <v>-31.63</v>
      </c>
      <c r="L1956" s="95">
        <v>0.83</v>
      </c>
      <c r="M1956" s="95">
        <v>-0.28999999999999998</v>
      </c>
      <c r="N1956" s="95">
        <v>14.09</v>
      </c>
      <c r="O1956" s="95">
        <v>9.8699999999999992</v>
      </c>
      <c r="P1956" s="95">
        <v>-17.170000000000002</v>
      </c>
      <c r="Q1956" s="95">
        <v>14.47</v>
      </c>
      <c r="R1956" s="95">
        <v>-33.51</v>
      </c>
      <c r="S1956" s="95">
        <v>-17.57</v>
      </c>
      <c r="T1956" s="95">
        <v>-22.23</v>
      </c>
      <c r="U1956" s="95">
        <v>0.52</v>
      </c>
      <c r="V1956" s="95">
        <v>0.48</v>
      </c>
      <c r="W1956" s="95">
        <v>0.42</v>
      </c>
      <c r="X1956" s="95"/>
      <c r="Y1956" s="95"/>
      <c r="Z1956" s="74" t="s">
        <v>1111</v>
      </c>
      <c r="AA1956" s="95">
        <v>2.12</v>
      </c>
      <c r="AB1956" s="95">
        <v>-0.71</v>
      </c>
      <c r="AC1956" s="74" t="s">
        <v>1111</v>
      </c>
      <c r="AD1956" s="95">
        <v>9664879361</v>
      </c>
    </row>
    <row r="1957" spans="1:30" x14ac:dyDescent="0.2">
      <c r="A1957" s="74" t="s">
        <v>3065</v>
      </c>
      <c r="B1957" s="95">
        <v>40.46</v>
      </c>
      <c r="C1957" s="95"/>
      <c r="D1957" s="95">
        <v>-53.12</v>
      </c>
      <c r="E1957" s="95">
        <v>1.94</v>
      </c>
      <c r="F1957" s="95">
        <v>0.78</v>
      </c>
      <c r="G1957" s="95">
        <v>25.74</v>
      </c>
      <c r="H1957" s="95">
        <v>9.82</v>
      </c>
      <c r="I1957" s="95">
        <v>-15.06</v>
      </c>
      <c r="J1957" s="95">
        <v>81.459999999999994</v>
      </c>
      <c r="K1957" s="95">
        <v>102.56</v>
      </c>
      <c r="L1957" s="95">
        <v>21.1</v>
      </c>
      <c r="M1957" s="95">
        <v>0.5</v>
      </c>
      <c r="N1957" s="95">
        <v>8</v>
      </c>
      <c r="O1957" s="95">
        <v>7.41</v>
      </c>
      <c r="P1957" s="95">
        <v>-1.03</v>
      </c>
      <c r="Q1957" s="95">
        <v>1.77</v>
      </c>
      <c r="R1957" s="95">
        <v>-3.66</v>
      </c>
      <c r="S1957" s="95">
        <v>-1.47</v>
      </c>
      <c r="T1957" s="95">
        <v>0.9</v>
      </c>
      <c r="U1957" s="95">
        <v>0.4</v>
      </c>
      <c r="V1957" s="95">
        <v>0.6</v>
      </c>
      <c r="W1957" s="95">
        <v>0.1</v>
      </c>
      <c r="X1957" s="95">
        <v>51.94</v>
      </c>
      <c r="Y1957" s="95"/>
      <c r="Z1957" s="74" t="s">
        <v>1111</v>
      </c>
      <c r="AA1957" s="95">
        <v>20.81</v>
      </c>
      <c r="AB1957" s="95">
        <v>-0.76</v>
      </c>
      <c r="AC1957" s="74" t="s">
        <v>1111</v>
      </c>
      <c r="AD1957" s="95">
        <v>7561872850</v>
      </c>
    </row>
    <row r="1958" spans="1:30" x14ac:dyDescent="0.2">
      <c r="A1958" s="74" t="s">
        <v>3066</v>
      </c>
      <c r="B1958" s="95">
        <v>26.86</v>
      </c>
      <c r="C1958" s="95"/>
      <c r="D1958" s="95">
        <v>-198.85</v>
      </c>
      <c r="E1958" s="95">
        <v>6.36</v>
      </c>
      <c r="F1958" s="95">
        <v>5.75</v>
      </c>
      <c r="G1958" s="95">
        <v>41.55</v>
      </c>
      <c r="H1958" s="95">
        <v>-1.82</v>
      </c>
      <c r="I1958" s="95">
        <v>-5.04</v>
      </c>
      <c r="J1958" s="95">
        <v>-551.5</v>
      </c>
      <c r="K1958" s="95">
        <v>-488.79</v>
      </c>
      <c r="L1958" s="95">
        <v>62.71</v>
      </c>
      <c r="M1958" s="95">
        <v>-0.72</v>
      </c>
      <c r="N1958" s="95">
        <v>10.02</v>
      </c>
      <c r="O1958" s="95">
        <v>8.09</v>
      </c>
      <c r="P1958" s="95">
        <v>-27.5</v>
      </c>
      <c r="Q1958" s="95">
        <v>9.9499999999999993</v>
      </c>
      <c r="R1958" s="95">
        <v>-3.2</v>
      </c>
      <c r="S1958" s="95">
        <v>-2.89</v>
      </c>
      <c r="T1958" s="95">
        <v>-3.2</v>
      </c>
      <c r="U1958" s="95">
        <v>0.9</v>
      </c>
      <c r="V1958" s="95">
        <v>0.1</v>
      </c>
      <c r="W1958" s="95">
        <v>0.56999999999999995</v>
      </c>
      <c r="X1958" s="95"/>
      <c r="Y1958" s="95"/>
      <c r="Z1958" s="74" t="s">
        <v>1111</v>
      </c>
      <c r="AA1958" s="95">
        <v>4.22</v>
      </c>
      <c r="AB1958" s="95">
        <v>-0.14000000000000001</v>
      </c>
      <c r="AC1958" s="74" t="s">
        <v>1111</v>
      </c>
      <c r="AD1958" s="95">
        <v>1752666034</v>
      </c>
    </row>
    <row r="1959" spans="1:30" x14ac:dyDescent="0.2">
      <c r="A1959" s="74" t="s">
        <v>3067</v>
      </c>
      <c r="B1959" s="95">
        <v>14.23</v>
      </c>
      <c r="C1959" s="95"/>
      <c r="D1959" s="95">
        <v>-105.35</v>
      </c>
      <c r="E1959" s="95">
        <v>3.37</v>
      </c>
      <c r="F1959" s="95">
        <v>3.05</v>
      </c>
      <c r="G1959" s="95">
        <v>41.55</v>
      </c>
      <c r="H1959" s="95">
        <v>-1.82</v>
      </c>
      <c r="I1959" s="95">
        <v>-5.04</v>
      </c>
      <c r="J1959" s="95">
        <v>-292.18</v>
      </c>
      <c r="K1959" s="95">
        <v>-488.79</v>
      </c>
      <c r="L1959" s="95">
        <v>62.71</v>
      </c>
      <c r="M1959" s="95">
        <v>-0.72</v>
      </c>
      <c r="N1959" s="95">
        <v>5.31</v>
      </c>
      <c r="O1959" s="95">
        <v>4.28</v>
      </c>
      <c r="P1959" s="95">
        <v>-14.57</v>
      </c>
      <c r="Q1959" s="95">
        <v>9.9499999999999993</v>
      </c>
      <c r="R1959" s="95">
        <v>-3.2</v>
      </c>
      <c r="S1959" s="95">
        <v>-2.89</v>
      </c>
      <c r="T1959" s="95">
        <v>-3.2</v>
      </c>
      <c r="U1959" s="95">
        <v>0.9</v>
      </c>
      <c r="V1959" s="95">
        <v>0.1</v>
      </c>
      <c r="W1959" s="95">
        <v>0.56999999999999995</v>
      </c>
      <c r="X1959" s="95"/>
      <c r="Y1959" s="95"/>
      <c r="Z1959" s="74" t="s">
        <v>1111</v>
      </c>
      <c r="AA1959" s="95">
        <v>4.22</v>
      </c>
      <c r="AB1959" s="95">
        <v>-0.14000000000000001</v>
      </c>
      <c r="AC1959" s="74" t="s">
        <v>1111</v>
      </c>
      <c r="AD1959" s="95">
        <v>1752666034</v>
      </c>
    </row>
    <row r="1960" spans="1:30" x14ac:dyDescent="0.2">
      <c r="A1960" s="74" t="s">
        <v>3068</v>
      </c>
      <c r="B1960" s="95">
        <v>96.91</v>
      </c>
      <c r="C1960" s="95">
        <v>0.34</v>
      </c>
      <c r="D1960" s="95">
        <v>-372.1</v>
      </c>
      <c r="E1960" s="95">
        <v>2.84</v>
      </c>
      <c r="F1960" s="95">
        <v>0.45</v>
      </c>
      <c r="G1960" s="95">
        <v>25.84</v>
      </c>
      <c r="H1960" s="95">
        <v>6.19</v>
      </c>
      <c r="I1960" s="95">
        <v>-0.38</v>
      </c>
      <c r="J1960" s="95">
        <v>22.68</v>
      </c>
      <c r="K1960" s="95">
        <v>29.64</v>
      </c>
      <c r="L1960" s="95">
        <v>6.96</v>
      </c>
      <c r="M1960" s="95">
        <v>0.87</v>
      </c>
      <c r="N1960" s="95">
        <v>1.4</v>
      </c>
      <c r="O1960" s="95">
        <v>2.3199999999999998</v>
      </c>
      <c r="P1960" s="95">
        <v>-0.8</v>
      </c>
      <c r="Q1960" s="95">
        <v>1.8</v>
      </c>
      <c r="R1960" s="95">
        <v>-0.76</v>
      </c>
      <c r="S1960" s="95">
        <v>-0.12</v>
      </c>
      <c r="T1960" s="95">
        <v>4.5199999999999996</v>
      </c>
      <c r="U1960" s="95">
        <v>0.16</v>
      </c>
      <c r="V1960" s="95">
        <v>0.84</v>
      </c>
      <c r="W1960" s="95">
        <v>0.32</v>
      </c>
      <c r="X1960" s="95">
        <v>-7.47</v>
      </c>
      <c r="Y1960" s="95"/>
      <c r="Z1960" s="74" t="s">
        <v>1111</v>
      </c>
      <c r="AA1960" s="95">
        <v>34.130000000000003</v>
      </c>
      <c r="AB1960" s="95">
        <v>-0.26</v>
      </c>
      <c r="AC1960" s="74" t="s">
        <v>1111</v>
      </c>
      <c r="AD1960" s="95">
        <v>106420466361</v>
      </c>
    </row>
    <row r="1961" spans="1:30" x14ac:dyDescent="0.2">
      <c r="A1961" s="74" t="s">
        <v>3069</v>
      </c>
      <c r="B1961" s="95">
        <v>60.91</v>
      </c>
      <c r="C1961" s="95">
        <v>2.96</v>
      </c>
      <c r="D1961" s="95">
        <v>9.2899999999999991</v>
      </c>
      <c r="E1961" s="95">
        <v>2.4</v>
      </c>
      <c r="F1961" s="95">
        <v>0.62</v>
      </c>
      <c r="G1961" s="95">
        <v>19.670000000000002</v>
      </c>
      <c r="H1961" s="95">
        <v>12.07</v>
      </c>
      <c r="I1961" s="95">
        <v>7.03</v>
      </c>
      <c r="J1961" s="95">
        <v>5.41</v>
      </c>
      <c r="K1961" s="95">
        <v>8.5399999999999991</v>
      </c>
      <c r="L1961" s="95">
        <v>3.13</v>
      </c>
      <c r="M1961" s="95">
        <v>1.39</v>
      </c>
      <c r="N1961" s="95">
        <v>0.65</v>
      </c>
      <c r="O1961" s="95">
        <v>10.37</v>
      </c>
      <c r="P1961" s="95">
        <v>-0.87</v>
      </c>
      <c r="Q1961" s="95">
        <v>1.27</v>
      </c>
      <c r="R1961" s="95">
        <v>25.8</v>
      </c>
      <c r="S1961" s="95">
        <v>6.72</v>
      </c>
      <c r="T1961" s="95">
        <v>16.07</v>
      </c>
      <c r="U1961" s="95">
        <v>0.26</v>
      </c>
      <c r="V1961" s="95">
        <v>0.72</v>
      </c>
      <c r="W1961" s="95">
        <v>0.96</v>
      </c>
      <c r="X1961" s="95">
        <v>10.82</v>
      </c>
      <c r="Y1961" s="95">
        <v>39.15</v>
      </c>
      <c r="Z1961" s="74" t="s">
        <v>1111</v>
      </c>
      <c r="AA1961" s="95">
        <v>25.42</v>
      </c>
      <c r="AB1961" s="95">
        <v>6.56</v>
      </c>
      <c r="AC1961" s="74" t="s">
        <v>1111</v>
      </c>
      <c r="AD1961" s="95">
        <v>3627951875</v>
      </c>
    </row>
    <row r="1962" spans="1:30" x14ac:dyDescent="0.2">
      <c r="A1962" s="74" t="s">
        <v>3070</v>
      </c>
      <c r="B1962" s="95">
        <v>60.76</v>
      </c>
      <c r="C1962" s="95">
        <v>4.43</v>
      </c>
      <c r="D1962" s="95">
        <v>9.26</v>
      </c>
      <c r="E1962" s="95">
        <v>2.39</v>
      </c>
      <c r="F1962" s="95">
        <v>0.62</v>
      </c>
      <c r="G1962" s="95">
        <v>19.670000000000002</v>
      </c>
      <c r="H1962" s="95">
        <v>12.07</v>
      </c>
      <c r="I1962" s="95">
        <v>7.03</v>
      </c>
      <c r="J1962" s="95">
        <v>5.4</v>
      </c>
      <c r="K1962" s="95">
        <v>8.5399999999999991</v>
      </c>
      <c r="L1962" s="95">
        <v>3.13</v>
      </c>
      <c r="M1962" s="95">
        <v>1.39</v>
      </c>
      <c r="N1962" s="95">
        <v>0.65</v>
      </c>
      <c r="O1962" s="95">
        <v>10.34</v>
      </c>
      <c r="P1962" s="95">
        <v>-0.87</v>
      </c>
      <c r="Q1962" s="95">
        <v>1.27</v>
      </c>
      <c r="R1962" s="95">
        <v>25.8</v>
      </c>
      <c r="S1962" s="95">
        <v>6.72</v>
      </c>
      <c r="T1962" s="95">
        <v>16.07</v>
      </c>
      <c r="U1962" s="95">
        <v>0.26</v>
      </c>
      <c r="V1962" s="95">
        <v>0.72</v>
      </c>
      <c r="W1962" s="95">
        <v>0.96</v>
      </c>
      <c r="X1962" s="95">
        <v>10.82</v>
      </c>
      <c r="Y1962" s="95">
        <v>39.15</v>
      </c>
      <c r="Z1962" s="74" t="s">
        <v>1111</v>
      </c>
      <c r="AA1962" s="95">
        <v>25.42</v>
      </c>
      <c r="AB1962" s="95">
        <v>6.56</v>
      </c>
      <c r="AC1962" s="74" t="s">
        <v>1111</v>
      </c>
      <c r="AD1962" s="95">
        <v>3627951875</v>
      </c>
    </row>
    <row r="1963" spans="1:30" x14ac:dyDescent="0.2">
      <c r="A1963" s="74" t="s">
        <v>3071</v>
      </c>
      <c r="B1963" s="95">
        <v>1.94</v>
      </c>
      <c r="C1963" s="95"/>
      <c r="D1963" s="95">
        <v>-11.51</v>
      </c>
      <c r="E1963" s="95">
        <v>1.2</v>
      </c>
      <c r="F1963" s="95">
        <v>0.32</v>
      </c>
      <c r="G1963" s="95">
        <v>59.39</v>
      </c>
      <c r="H1963" s="95">
        <v>-1.22</v>
      </c>
      <c r="I1963" s="95">
        <v>-7.46</v>
      </c>
      <c r="J1963" s="95">
        <v>-70.64</v>
      </c>
      <c r="K1963" s="95">
        <v>-17.829999999999998</v>
      </c>
      <c r="L1963" s="95">
        <v>52.82</v>
      </c>
      <c r="M1963" s="95">
        <v>-0.89</v>
      </c>
      <c r="N1963" s="95">
        <v>0.86</v>
      </c>
      <c r="O1963" s="95">
        <v>0.94</v>
      </c>
      <c r="P1963" s="95">
        <v>-0.7</v>
      </c>
      <c r="Q1963" s="95">
        <v>2.8</v>
      </c>
      <c r="R1963" s="95">
        <v>-10.38</v>
      </c>
      <c r="S1963" s="95">
        <v>-2.81</v>
      </c>
      <c r="T1963" s="95">
        <v>-3.18</v>
      </c>
      <c r="U1963" s="95">
        <v>0.27</v>
      </c>
      <c r="V1963" s="95">
        <v>0.71</v>
      </c>
      <c r="W1963" s="95">
        <v>0.38</v>
      </c>
      <c r="X1963" s="95"/>
      <c r="Y1963" s="95"/>
      <c r="Z1963" s="74" t="s">
        <v>1111</v>
      </c>
      <c r="AA1963" s="95">
        <v>1.62</v>
      </c>
      <c r="AB1963" s="95">
        <v>-0.17</v>
      </c>
      <c r="AC1963" s="74" t="s">
        <v>1111</v>
      </c>
      <c r="AD1963" s="95">
        <v>52134396</v>
      </c>
    </row>
    <row r="1964" spans="1:30" x14ac:dyDescent="0.2">
      <c r="A1964" s="74" t="s">
        <v>3072</v>
      </c>
      <c r="B1964" s="95">
        <v>10.65</v>
      </c>
      <c r="C1964" s="95">
        <v>5.63</v>
      </c>
      <c r="D1964" s="95">
        <v>-7.17</v>
      </c>
      <c r="E1964" s="95"/>
      <c r="F1964" s="95">
        <v>0.22</v>
      </c>
      <c r="G1964" s="95">
        <v>20.190000000000001</v>
      </c>
      <c r="H1964" s="95">
        <v>3.53</v>
      </c>
      <c r="I1964" s="95">
        <v>-9.11</v>
      </c>
      <c r="J1964" s="95">
        <v>18.5</v>
      </c>
      <c r="K1964" s="95">
        <v>59.8</v>
      </c>
      <c r="L1964" s="95">
        <v>41.29</v>
      </c>
      <c r="M1964" s="95"/>
      <c r="N1964" s="95">
        <v>0.65</v>
      </c>
      <c r="O1964" s="95">
        <v>12.61</v>
      </c>
      <c r="P1964" s="95">
        <v>-0.24</v>
      </c>
      <c r="Q1964" s="95">
        <v>1.27</v>
      </c>
      <c r="R1964" s="95"/>
      <c r="S1964" s="95">
        <v>-3.12</v>
      </c>
      <c r="T1964" s="95">
        <v>2.34</v>
      </c>
      <c r="U1964" s="95">
        <v>0</v>
      </c>
      <c r="V1964" s="95">
        <v>0.72</v>
      </c>
      <c r="W1964" s="95">
        <v>0.34</v>
      </c>
      <c r="X1964" s="95">
        <v>-4.07</v>
      </c>
      <c r="Y1964" s="95"/>
      <c r="Z1964" s="74" t="s">
        <v>1111</v>
      </c>
      <c r="AA1964" s="95">
        <v>0</v>
      </c>
      <c r="AB1964" s="95">
        <v>-1.48</v>
      </c>
      <c r="AC1964" s="74" t="s">
        <v>1111</v>
      </c>
      <c r="AD1964" s="95">
        <v>1305468480</v>
      </c>
    </row>
    <row r="1965" spans="1:30" x14ac:dyDescent="0.2">
      <c r="A1965" s="74" t="s">
        <v>3073</v>
      </c>
      <c r="B1965" s="95">
        <v>0.42</v>
      </c>
      <c r="C1965" s="95"/>
      <c r="D1965" s="95">
        <v>-0.79</v>
      </c>
      <c r="E1965" s="95">
        <v>-0.06</v>
      </c>
      <c r="F1965" s="95">
        <v>0.01</v>
      </c>
      <c r="G1965" s="95">
        <v>100</v>
      </c>
      <c r="H1965" s="95">
        <v>0.73</v>
      </c>
      <c r="I1965" s="95">
        <v>-1.51</v>
      </c>
      <c r="J1965" s="95">
        <v>1.64</v>
      </c>
      <c r="K1965" s="95">
        <v>46.51</v>
      </c>
      <c r="L1965" s="95">
        <v>44.87</v>
      </c>
      <c r="M1965" s="95"/>
      <c r="N1965" s="95">
        <v>0.01</v>
      </c>
      <c r="O1965" s="95">
        <v>-0.02</v>
      </c>
      <c r="P1965" s="95">
        <v>-0.01</v>
      </c>
      <c r="Q1965" s="95">
        <v>0.23</v>
      </c>
      <c r="R1965" s="95">
        <v>-7.19</v>
      </c>
      <c r="S1965" s="95">
        <v>-1.45</v>
      </c>
      <c r="T1965" s="95">
        <v>3.28</v>
      </c>
      <c r="U1965" s="95">
        <v>-0.2</v>
      </c>
      <c r="V1965" s="95">
        <v>1.2</v>
      </c>
      <c r="W1965" s="95">
        <v>0.96</v>
      </c>
      <c r="X1965" s="95">
        <v>-7.01</v>
      </c>
      <c r="Y1965" s="95"/>
      <c r="Z1965" s="74" t="s">
        <v>1111</v>
      </c>
      <c r="AA1965" s="95">
        <v>-7.36</v>
      </c>
      <c r="AB1965" s="95">
        <v>-0.53</v>
      </c>
      <c r="AC1965" s="74" t="s">
        <v>1111</v>
      </c>
      <c r="AD1965" s="95">
        <v>46782544.200000003</v>
      </c>
    </row>
    <row r="1966" spans="1:30" x14ac:dyDescent="0.2">
      <c r="A1966" s="74" t="s">
        <v>3074</v>
      </c>
      <c r="B1966" s="95">
        <v>10.89</v>
      </c>
      <c r="C1966" s="95"/>
      <c r="D1966" s="95">
        <v>27.5</v>
      </c>
      <c r="E1966" s="95">
        <v>0.95</v>
      </c>
      <c r="F1966" s="95">
        <v>0.89</v>
      </c>
      <c r="G1966" s="95">
        <v>21.32</v>
      </c>
      <c r="H1966" s="95">
        <v>7.78</v>
      </c>
      <c r="I1966" s="95">
        <v>6.81</v>
      </c>
      <c r="J1966" s="95">
        <v>24.06</v>
      </c>
      <c r="K1966" s="95">
        <v>6.24</v>
      </c>
      <c r="L1966" s="95">
        <v>-17.82</v>
      </c>
      <c r="M1966" s="95">
        <v>-0.71</v>
      </c>
      <c r="N1966" s="95">
        <v>1.87</v>
      </c>
      <c r="O1966" s="95">
        <v>1.03</v>
      </c>
      <c r="P1966" s="95">
        <v>-12.63</v>
      </c>
      <c r="Q1966" s="95">
        <v>14.65</v>
      </c>
      <c r="R1966" s="95">
        <v>3.47</v>
      </c>
      <c r="S1966" s="95">
        <v>3.23</v>
      </c>
      <c r="T1966" s="95">
        <v>3.47</v>
      </c>
      <c r="U1966" s="95">
        <v>0.93</v>
      </c>
      <c r="V1966" s="95">
        <v>7.0000000000000007E-2</v>
      </c>
      <c r="W1966" s="95">
        <v>0.48</v>
      </c>
      <c r="X1966" s="95">
        <v>4.03</v>
      </c>
      <c r="Y1966" s="95">
        <v>-3.79</v>
      </c>
      <c r="Z1966" s="74" t="s">
        <v>1111</v>
      </c>
      <c r="AA1966" s="95">
        <v>11.41</v>
      </c>
      <c r="AB1966" s="95">
        <v>0.4</v>
      </c>
      <c r="AC1966" s="74" t="s">
        <v>1111</v>
      </c>
      <c r="AD1966" s="95">
        <v>159622353</v>
      </c>
    </row>
    <row r="1967" spans="1:30" x14ac:dyDescent="0.2">
      <c r="A1967" s="74" t="s">
        <v>3075</v>
      </c>
      <c r="B1967" s="95">
        <v>8.32</v>
      </c>
      <c r="C1967" s="95"/>
      <c r="D1967" s="95">
        <v>-7.65</v>
      </c>
      <c r="E1967" s="95">
        <v>0.75</v>
      </c>
      <c r="F1967" s="95">
        <v>0.66</v>
      </c>
      <c r="G1967" s="95">
        <v>17.18</v>
      </c>
      <c r="H1967" s="95">
        <v>-14.21</v>
      </c>
      <c r="I1967" s="95">
        <v>-14.82</v>
      </c>
      <c r="J1967" s="95">
        <v>-7.97</v>
      </c>
      <c r="K1967" s="95">
        <v>-6.29</v>
      </c>
      <c r="L1967" s="95">
        <v>1.69</v>
      </c>
      <c r="M1967" s="95">
        <v>-0.16</v>
      </c>
      <c r="N1967" s="95">
        <v>1.1299999999999999</v>
      </c>
      <c r="O1967" s="95">
        <v>2.4</v>
      </c>
      <c r="P1967" s="95">
        <v>-1.03</v>
      </c>
      <c r="Q1967" s="95">
        <v>3.94</v>
      </c>
      <c r="R1967" s="95">
        <v>-9.8699999999999992</v>
      </c>
      <c r="S1967" s="95">
        <v>-8.57</v>
      </c>
      <c r="T1967" s="95">
        <v>-9.81</v>
      </c>
      <c r="U1967" s="95">
        <v>0.87</v>
      </c>
      <c r="V1967" s="95">
        <v>0.13</v>
      </c>
      <c r="W1967" s="95">
        <v>0.57999999999999996</v>
      </c>
      <c r="X1967" s="95">
        <v>8.86</v>
      </c>
      <c r="Y1967" s="95"/>
      <c r="Z1967" s="74" t="s">
        <v>1111</v>
      </c>
      <c r="AA1967" s="95">
        <v>11.03</v>
      </c>
      <c r="AB1967" s="95">
        <v>-1.0900000000000001</v>
      </c>
      <c r="AC1967" s="74" t="s">
        <v>1111</v>
      </c>
      <c r="AD1967" s="95">
        <v>107474432</v>
      </c>
    </row>
    <row r="1968" spans="1:30" x14ac:dyDescent="0.2">
      <c r="A1968" s="74" t="s">
        <v>3076</v>
      </c>
      <c r="B1968" s="95">
        <v>1.1100000000000001</v>
      </c>
      <c r="C1968" s="95"/>
      <c r="D1968" s="95">
        <v>-3.31</v>
      </c>
      <c r="E1968" s="95">
        <v>2.36</v>
      </c>
      <c r="F1968" s="95">
        <v>1.56</v>
      </c>
      <c r="G1968" s="95">
        <v>100</v>
      </c>
      <c r="H1968" s="95">
        <v>-25924.07</v>
      </c>
      <c r="I1968" s="95">
        <v>-26769.73</v>
      </c>
      <c r="J1968" s="95">
        <v>-3.42</v>
      </c>
      <c r="K1968" s="95">
        <v>-2.06</v>
      </c>
      <c r="L1968" s="95">
        <v>1.36</v>
      </c>
      <c r="M1968" s="95">
        <v>-0.94</v>
      </c>
      <c r="N1968" s="95">
        <v>886.76</v>
      </c>
      <c r="O1968" s="95">
        <v>2.54</v>
      </c>
      <c r="P1968" s="95">
        <v>-7.18</v>
      </c>
      <c r="Q1968" s="95">
        <v>4.66</v>
      </c>
      <c r="R1968" s="95">
        <v>-71.180000000000007</v>
      </c>
      <c r="S1968" s="95">
        <v>-47.09</v>
      </c>
      <c r="T1968" s="95">
        <v>-56.1</v>
      </c>
      <c r="U1968" s="95">
        <v>0.66</v>
      </c>
      <c r="V1968" s="95">
        <v>0.34</v>
      </c>
      <c r="W1968" s="95">
        <v>0</v>
      </c>
      <c r="X1968" s="95">
        <v>-62.98</v>
      </c>
      <c r="Y1968" s="95"/>
      <c r="Z1968" s="74" t="s">
        <v>1111</v>
      </c>
      <c r="AA1968" s="95">
        <v>0.47</v>
      </c>
      <c r="AB1968" s="95">
        <v>-0.34</v>
      </c>
      <c r="AC1968" s="74" t="s">
        <v>1111</v>
      </c>
      <c r="AD1968" s="95">
        <v>357363390</v>
      </c>
    </row>
    <row r="1969" spans="1:30" x14ac:dyDescent="0.2">
      <c r="A1969" s="74" t="s">
        <v>3077</v>
      </c>
      <c r="B1969" s="95">
        <v>22.01</v>
      </c>
      <c r="C1969" s="95">
        <v>2.5499999999999998</v>
      </c>
      <c r="D1969" s="95">
        <v>7.62</v>
      </c>
      <c r="E1969" s="95">
        <v>2.29</v>
      </c>
      <c r="F1969" s="95">
        <v>0.56000000000000005</v>
      </c>
      <c r="G1969" s="95">
        <v>44.33</v>
      </c>
      <c r="H1969" s="95">
        <v>10.88</v>
      </c>
      <c r="I1969" s="95">
        <v>7.54</v>
      </c>
      <c r="J1969" s="95">
        <v>5.28</v>
      </c>
      <c r="K1969" s="95">
        <v>5.2</v>
      </c>
      <c r="L1969" s="95">
        <v>-0.09</v>
      </c>
      <c r="M1969" s="95">
        <v>-0.04</v>
      </c>
      <c r="N1969" s="95">
        <v>0.56999999999999995</v>
      </c>
      <c r="O1969" s="95">
        <v>3.06</v>
      </c>
      <c r="P1969" s="95">
        <v>-1.1100000000000001</v>
      </c>
      <c r="Q1969" s="95">
        <v>1.58</v>
      </c>
      <c r="R1969" s="95">
        <v>30.02</v>
      </c>
      <c r="S1969" s="95">
        <v>7.33</v>
      </c>
      <c r="T1969" s="95">
        <v>22.05</v>
      </c>
      <c r="U1969" s="95">
        <v>0.24</v>
      </c>
      <c r="V1969" s="95">
        <v>0.75</v>
      </c>
      <c r="W1969" s="95">
        <v>0.97</v>
      </c>
      <c r="X1969" s="95"/>
      <c r="Y1969" s="95"/>
      <c r="Z1969" s="74" t="s">
        <v>1111</v>
      </c>
      <c r="AA1969" s="95">
        <v>9.6199999999999992</v>
      </c>
      <c r="AB1969" s="95">
        <v>2.89</v>
      </c>
      <c r="AC1969" s="74" t="s">
        <v>1111</v>
      </c>
      <c r="AD1969" s="95">
        <v>1430090946</v>
      </c>
    </row>
    <row r="1970" spans="1:30" x14ac:dyDescent="0.2">
      <c r="A1970" s="74" t="s">
        <v>3078</v>
      </c>
      <c r="B1970" s="95">
        <v>3.33</v>
      </c>
      <c r="C1970" s="95"/>
      <c r="D1970" s="95">
        <v>-11.07</v>
      </c>
      <c r="E1970" s="95">
        <v>1.2</v>
      </c>
      <c r="F1970" s="95">
        <v>1</v>
      </c>
      <c r="G1970" s="95">
        <v>-761.11</v>
      </c>
      <c r="H1970" s="95">
        <v>-5061.53</v>
      </c>
      <c r="I1970" s="95">
        <v>-5113.13</v>
      </c>
      <c r="J1970" s="95">
        <v>-11.18</v>
      </c>
      <c r="K1970" s="95">
        <v>-6.82</v>
      </c>
      <c r="L1970" s="95">
        <v>4.3600000000000003</v>
      </c>
      <c r="M1970" s="95">
        <v>-0.47</v>
      </c>
      <c r="N1970" s="95">
        <v>565.88</v>
      </c>
      <c r="O1970" s="95">
        <v>2.0099999999999998</v>
      </c>
      <c r="P1970" s="95">
        <v>-2.14</v>
      </c>
      <c r="Q1970" s="95">
        <v>13.15</v>
      </c>
      <c r="R1970" s="95">
        <v>-10.85</v>
      </c>
      <c r="S1970" s="95">
        <v>-8.99</v>
      </c>
      <c r="T1970" s="95">
        <v>-9.27</v>
      </c>
      <c r="U1970" s="95">
        <v>0.83</v>
      </c>
      <c r="V1970" s="95">
        <v>0.17</v>
      </c>
      <c r="W1970" s="95">
        <v>0</v>
      </c>
      <c r="X1970" s="95">
        <v>-28.74</v>
      </c>
      <c r="Y1970" s="95"/>
      <c r="Z1970" s="74" t="s">
        <v>1111</v>
      </c>
      <c r="AA1970" s="95">
        <v>2.77</v>
      </c>
      <c r="AB1970" s="95">
        <v>-0.3</v>
      </c>
      <c r="AC1970" s="74" t="s">
        <v>1111</v>
      </c>
      <c r="AD1970" s="95">
        <v>672260400</v>
      </c>
    </row>
    <row r="1971" spans="1:30" x14ac:dyDescent="0.2">
      <c r="A1971" s="74" t="s">
        <v>3079</v>
      </c>
      <c r="B1971" s="95">
        <v>33.58</v>
      </c>
      <c r="C1971" s="95">
        <v>1.79</v>
      </c>
      <c r="D1971" s="95">
        <v>16.22</v>
      </c>
      <c r="E1971" s="95">
        <v>1.54</v>
      </c>
      <c r="F1971" s="95">
        <v>0.13</v>
      </c>
      <c r="G1971" s="95">
        <v>0</v>
      </c>
      <c r="H1971" s="95">
        <v>25.57</v>
      </c>
      <c r="I1971" s="95">
        <v>16.72</v>
      </c>
      <c r="J1971" s="95">
        <v>10.6</v>
      </c>
      <c r="K1971" s="95">
        <v>-10.199999999999999</v>
      </c>
      <c r="L1971" s="95">
        <v>-20.8</v>
      </c>
      <c r="M1971" s="95">
        <v>-3.02</v>
      </c>
      <c r="N1971" s="95">
        <v>2.71</v>
      </c>
      <c r="O1971" s="95"/>
      <c r="P1971" s="95">
        <v>-0.13</v>
      </c>
      <c r="Q1971" s="95"/>
      <c r="R1971" s="95">
        <v>9.5</v>
      </c>
      <c r="S1971" s="95">
        <v>0.78</v>
      </c>
      <c r="T1971" s="95">
        <v>10.72</v>
      </c>
      <c r="U1971" s="95">
        <v>0.08</v>
      </c>
      <c r="V1971" s="95">
        <v>0.92</v>
      </c>
      <c r="W1971" s="95">
        <v>0.05</v>
      </c>
      <c r="X1971" s="95">
        <v>11.42</v>
      </c>
      <c r="Y1971" s="95">
        <v>3.63</v>
      </c>
      <c r="Z1971" s="74" t="s">
        <v>1111</v>
      </c>
      <c r="AA1971" s="95">
        <v>21.79</v>
      </c>
      <c r="AB1971" s="95">
        <v>2.0699999999999998</v>
      </c>
      <c r="AC1971" s="74" t="s">
        <v>1111</v>
      </c>
      <c r="AD1971" s="95">
        <v>147204646</v>
      </c>
    </row>
    <row r="1972" spans="1:30" x14ac:dyDescent="0.2">
      <c r="A1972" s="74" t="s">
        <v>3080</v>
      </c>
      <c r="B1972" s="95">
        <v>23.75</v>
      </c>
      <c r="C1972" s="95">
        <v>1.39</v>
      </c>
      <c r="D1972" s="95">
        <v>16.97</v>
      </c>
      <c r="E1972" s="95">
        <v>1.67</v>
      </c>
      <c r="F1972" s="95">
        <v>0.52</v>
      </c>
      <c r="G1972" s="95">
        <v>28.24</v>
      </c>
      <c r="H1972" s="95">
        <v>7.68</v>
      </c>
      <c r="I1972" s="95">
        <v>3.49</v>
      </c>
      <c r="J1972" s="95">
        <v>7.71</v>
      </c>
      <c r="K1972" s="95">
        <v>12.28</v>
      </c>
      <c r="L1972" s="95">
        <v>4.57</v>
      </c>
      <c r="M1972" s="95">
        <v>0.99</v>
      </c>
      <c r="N1972" s="95">
        <v>0.59</v>
      </c>
      <c r="O1972" s="95">
        <v>1.61</v>
      </c>
      <c r="P1972" s="95">
        <v>-1.0900000000000001</v>
      </c>
      <c r="Q1972" s="95">
        <v>2.57</v>
      </c>
      <c r="R1972" s="95">
        <v>9.81</v>
      </c>
      <c r="S1972" s="95">
        <v>3.04</v>
      </c>
      <c r="T1972" s="95">
        <v>7.25</v>
      </c>
      <c r="U1972" s="95">
        <v>0.31</v>
      </c>
      <c r="V1972" s="95">
        <v>0.69</v>
      </c>
      <c r="W1972" s="95">
        <v>0.87</v>
      </c>
      <c r="X1972" s="95">
        <v>8.98</v>
      </c>
      <c r="Y1972" s="95">
        <v>21.42</v>
      </c>
      <c r="Z1972" s="74" t="s">
        <v>1111</v>
      </c>
      <c r="AA1972" s="95">
        <v>14.26</v>
      </c>
      <c r="AB1972" s="95">
        <v>1.4</v>
      </c>
      <c r="AC1972" s="74" t="s">
        <v>1111</v>
      </c>
      <c r="AD1972" s="95">
        <v>1344558750</v>
      </c>
    </row>
    <row r="1973" spans="1:30" x14ac:dyDescent="0.2">
      <c r="A1973" s="74" t="s">
        <v>3081</v>
      </c>
      <c r="B1973" s="95">
        <v>10.94</v>
      </c>
      <c r="C1973" s="95">
        <v>2.65</v>
      </c>
      <c r="D1973" s="95">
        <v>-39.97</v>
      </c>
      <c r="E1973" s="95">
        <v>2.5299999999999998</v>
      </c>
      <c r="F1973" s="95">
        <v>1.29</v>
      </c>
      <c r="G1973" s="95">
        <v>18.829999999999998</v>
      </c>
      <c r="H1973" s="95">
        <v>13.87</v>
      </c>
      <c r="I1973" s="95">
        <v>-9.51</v>
      </c>
      <c r="J1973" s="95">
        <v>27.4</v>
      </c>
      <c r="K1973" s="95">
        <v>29.78</v>
      </c>
      <c r="L1973" s="95">
        <v>2.38</v>
      </c>
      <c r="M1973" s="95">
        <v>0.22</v>
      </c>
      <c r="N1973" s="95">
        <v>3.8</v>
      </c>
      <c r="O1973" s="95">
        <v>11.47</v>
      </c>
      <c r="P1973" s="95">
        <v>-1.69</v>
      </c>
      <c r="Q1973" s="95">
        <v>1.92</v>
      </c>
      <c r="R1973" s="95">
        <v>-6.32</v>
      </c>
      <c r="S1973" s="95">
        <v>-3.24</v>
      </c>
      <c r="T1973" s="95">
        <v>1.88</v>
      </c>
      <c r="U1973" s="95">
        <v>0.51</v>
      </c>
      <c r="V1973" s="95">
        <v>0.49</v>
      </c>
      <c r="W1973" s="95">
        <v>0.34</v>
      </c>
      <c r="X1973" s="95">
        <v>8.86</v>
      </c>
      <c r="Y1973" s="95"/>
      <c r="Z1973" s="74" t="s">
        <v>1111</v>
      </c>
      <c r="AA1973" s="95">
        <v>4.3099999999999996</v>
      </c>
      <c r="AB1973" s="95">
        <v>-0.27</v>
      </c>
      <c r="AC1973" s="74" t="s">
        <v>1111</v>
      </c>
      <c r="AD1973" s="95">
        <v>9676118570</v>
      </c>
    </row>
    <row r="1974" spans="1:30" x14ac:dyDescent="0.2">
      <c r="A1974" s="74" t="s">
        <v>3082</v>
      </c>
      <c r="B1974" s="95">
        <v>32.5</v>
      </c>
      <c r="C1974" s="95">
        <v>0.14000000000000001</v>
      </c>
      <c r="D1974" s="95">
        <v>-34.74</v>
      </c>
      <c r="E1974" s="95">
        <v>4.97</v>
      </c>
      <c r="F1974" s="95">
        <v>1.1200000000000001</v>
      </c>
      <c r="G1974" s="95">
        <v>9.74</v>
      </c>
      <c r="H1974" s="95">
        <v>-1.24</v>
      </c>
      <c r="I1974" s="95">
        <v>-12.43</v>
      </c>
      <c r="J1974" s="95">
        <v>-349.23</v>
      </c>
      <c r="K1974" s="95">
        <v>-958.48</v>
      </c>
      <c r="L1974" s="95">
        <v>-178.99</v>
      </c>
      <c r="M1974" s="95">
        <v>2.5499999999999998</v>
      </c>
      <c r="N1974" s="95">
        <v>4.32</v>
      </c>
      <c r="O1974" s="95">
        <v>24.77</v>
      </c>
      <c r="P1974" s="95">
        <v>-1.26</v>
      </c>
      <c r="Q1974" s="95">
        <v>1.64</v>
      </c>
      <c r="R1974" s="95">
        <v>-14.31</v>
      </c>
      <c r="S1974" s="95">
        <v>-3.21</v>
      </c>
      <c r="T1974" s="95">
        <v>-1.79</v>
      </c>
      <c r="U1974" s="95">
        <v>0.22</v>
      </c>
      <c r="V1974" s="95">
        <v>0.78</v>
      </c>
      <c r="W1974" s="95">
        <v>0.26</v>
      </c>
      <c r="X1974" s="95"/>
      <c r="Y1974" s="95"/>
      <c r="Z1974" s="74" t="s">
        <v>1111</v>
      </c>
      <c r="AA1974" s="95">
        <v>6.54</v>
      </c>
      <c r="AB1974" s="95">
        <v>-0.94</v>
      </c>
      <c r="AC1974" s="74" t="s">
        <v>1111</v>
      </c>
      <c r="AD1974" s="95">
        <v>23677806861.540001</v>
      </c>
    </row>
    <row r="1975" spans="1:30" x14ac:dyDescent="0.2">
      <c r="A1975" s="74" t="s">
        <v>3083</v>
      </c>
      <c r="B1975" s="95">
        <v>72.540000000000006</v>
      </c>
      <c r="C1975" s="95"/>
      <c r="D1975" s="95">
        <v>-77.540000000000006</v>
      </c>
      <c r="E1975" s="95">
        <v>11.09</v>
      </c>
      <c r="F1975" s="95">
        <v>2.4900000000000002</v>
      </c>
      <c r="G1975" s="95">
        <v>9.74</v>
      </c>
      <c r="H1975" s="95">
        <v>-1.24</v>
      </c>
      <c r="I1975" s="95">
        <v>-12.43</v>
      </c>
      <c r="J1975" s="95">
        <v>-779.49</v>
      </c>
      <c r="K1975" s="95">
        <v>-958.48</v>
      </c>
      <c r="L1975" s="95">
        <v>-178.99</v>
      </c>
      <c r="M1975" s="95">
        <v>2.5499999999999998</v>
      </c>
      <c r="N1975" s="95">
        <v>9.64</v>
      </c>
      <c r="O1975" s="95">
        <v>55.3</v>
      </c>
      <c r="P1975" s="95">
        <v>-2.82</v>
      </c>
      <c r="Q1975" s="95">
        <v>1.64</v>
      </c>
      <c r="R1975" s="95">
        <v>-14.31</v>
      </c>
      <c r="S1975" s="95">
        <v>-3.21</v>
      </c>
      <c r="T1975" s="95">
        <v>-1.79</v>
      </c>
      <c r="U1975" s="95">
        <v>0.22</v>
      </c>
      <c r="V1975" s="95">
        <v>0.78</v>
      </c>
      <c r="W1975" s="95">
        <v>0.26</v>
      </c>
      <c r="X1975" s="95"/>
      <c r="Y1975" s="95"/>
      <c r="Z1975" s="74" t="s">
        <v>1111</v>
      </c>
      <c r="AA1975" s="95">
        <v>6.54</v>
      </c>
      <c r="AB1975" s="95">
        <v>-0.94</v>
      </c>
      <c r="AC1975" s="74" t="s">
        <v>1111</v>
      </c>
      <c r="AD1975" s="95">
        <v>23677806861.540001</v>
      </c>
    </row>
    <row r="1976" spans="1:30" x14ac:dyDescent="0.2">
      <c r="A1976" s="74" t="s">
        <v>3084</v>
      </c>
      <c r="B1976" s="95">
        <v>19.010000000000002</v>
      </c>
      <c r="C1976" s="95"/>
      <c r="D1976" s="95">
        <v>26.14</v>
      </c>
      <c r="E1976" s="95">
        <v>2.82</v>
      </c>
      <c r="F1976" s="95">
        <v>0.73</v>
      </c>
      <c r="G1976" s="95">
        <v>49.87</v>
      </c>
      <c r="H1976" s="95">
        <v>15.22</v>
      </c>
      <c r="I1976" s="95">
        <v>6.34</v>
      </c>
      <c r="J1976" s="95">
        <v>10.89</v>
      </c>
      <c r="K1976" s="95">
        <v>10.93</v>
      </c>
      <c r="L1976" s="95">
        <v>0.04</v>
      </c>
      <c r="M1976" s="95">
        <v>0.01</v>
      </c>
      <c r="N1976" s="95">
        <v>1.66</v>
      </c>
      <c r="O1976" s="95">
        <v>-1.18</v>
      </c>
      <c r="P1976" s="95">
        <v>-0.83</v>
      </c>
      <c r="Q1976" s="95">
        <v>0.17</v>
      </c>
      <c r="R1976" s="95">
        <v>10.78</v>
      </c>
      <c r="S1976" s="95">
        <v>2.78</v>
      </c>
      <c r="T1976" s="95">
        <v>22.39</v>
      </c>
      <c r="U1976" s="95">
        <v>0.26</v>
      </c>
      <c r="V1976" s="95">
        <v>0.74</v>
      </c>
      <c r="W1976" s="95">
        <v>0.44</v>
      </c>
      <c r="X1976" s="95">
        <v>3.25</v>
      </c>
      <c r="Y1976" s="95">
        <v>18.010000000000002</v>
      </c>
      <c r="Z1976" s="74" t="s">
        <v>1111</v>
      </c>
      <c r="AA1976" s="95">
        <v>6.75</v>
      </c>
      <c r="AB1976" s="95">
        <v>0.73</v>
      </c>
      <c r="AC1976" s="74" t="s">
        <v>1111</v>
      </c>
      <c r="AD1976" s="95">
        <v>573631008.24000001</v>
      </c>
    </row>
    <row r="1977" spans="1:30" x14ac:dyDescent="0.2">
      <c r="A1977" s="74" t="s">
        <v>3085</v>
      </c>
      <c r="B1977" s="95">
        <v>101.21</v>
      </c>
      <c r="C1977" s="95">
        <v>4.47</v>
      </c>
      <c r="D1977" s="95">
        <v>139.16</v>
      </c>
      <c r="E1977" s="95">
        <v>15</v>
      </c>
      <c r="F1977" s="95">
        <v>3.87</v>
      </c>
      <c r="G1977" s="95">
        <v>49.87</v>
      </c>
      <c r="H1977" s="95">
        <v>15.22</v>
      </c>
      <c r="I1977" s="95">
        <v>6.34</v>
      </c>
      <c r="J1977" s="95">
        <v>58</v>
      </c>
      <c r="K1977" s="95">
        <v>10.93</v>
      </c>
      <c r="L1977" s="95">
        <v>0.04</v>
      </c>
      <c r="M1977" s="95">
        <v>0.01</v>
      </c>
      <c r="N1977" s="95">
        <v>8.83</v>
      </c>
      <c r="O1977" s="95">
        <v>-6.29</v>
      </c>
      <c r="P1977" s="95">
        <v>-4.43</v>
      </c>
      <c r="Q1977" s="95">
        <v>0.17</v>
      </c>
      <c r="R1977" s="95">
        <v>10.78</v>
      </c>
      <c r="S1977" s="95">
        <v>2.78</v>
      </c>
      <c r="T1977" s="95">
        <v>22.39</v>
      </c>
      <c r="U1977" s="95">
        <v>0.26</v>
      </c>
      <c r="V1977" s="95">
        <v>0.74</v>
      </c>
      <c r="W1977" s="95">
        <v>0.44</v>
      </c>
      <c r="X1977" s="95">
        <v>3.25</v>
      </c>
      <c r="Y1977" s="95">
        <v>18.010000000000002</v>
      </c>
      <c r="Z1977" s="74" t="s">
        <v>1111</v>
      </c>
      <c r="AA1977" s="95">
        <v>6.75</v>
      </c>
      <c r="AB1977" s="95">
        <v>0.73</v>
      </c>
      <c r="AC1977" s="74" t="s">
        <v>1111</v>
      </c>
      <c r="AD1977" s="95">
        <v>573631008.24000001</v>
      </c>
    </row>
    <row r="1978" spans="1:30" x14ac:dyDescent="0.2">
      <c r="A1978" s="74" t="s">
        <v>3086</v>
      </c>
      <c r="B1978" s="95">
        <v>28.46</v>
      </c>
      <c r="C1978" s="95">
        <v>1.73</v>
      </c>
      <c r="D1978" s="95">
        <v>39.130000000000003</v>
      </c>
      <c r="E1978" s="95">
        <v>4.22</v>
      </c>
      <c r="F1978" s="95">
        <v>1.0900000000000001</v>
      </c>
      <c r="G1978" s="95">
        <v>49.87</v>
      </c>
      <c r="H1978" s="95">
        <v>15.22</v>
      </c>
      <c r="I1978" s="95">
        <v>6.34</v>
      </c>
      <c r="J1978" s="95">
        <v>16.309999999999999</v>
      </c>
      <c r="K1978" s="95">
        <v>10.93</v>
      </c>
      <c r="L1978" s="95">
        <v>0.04</v>
      </c>
      <c r="M1978" s="95">
        <v>0.01</v>
      </c>
      <c r="N1978" s="95">
        <v>2.48</v>
      </c>
      <c r="O1978" s="95">
        <v>-1.77</v>
      </c>
      <c r="P1978" s="95">
        <v>-1.25</v>
      </c>
      <c r="Q1978" s="95">
        <v>0.17</v>
      </c>
      <c r="R1978" s="95">
        <v>10.78</v>
      </c>
      <c r="S1978" s="95">
        <v>2.78</v>
      </c>
      <c r="T1978" s="95">
        <v>22.39</v>
      </c>
      <c r="U1978" s="95">
        <v>0.26</v>
      </c>
      <c r="V1978" s="95">
        <v>0.74</v>
      </c>
      <c r="W1978" s="95">
        <v>0.44</v>
      </c>
      <c r="X1978" s="95">
        <v>3.25</v>
      </c>
      <c r="Y1978" s="95">
        <v>18.010000000000002</v>
      </c>
      <c r="Z1978" s="74" t="s">
        <v>1111</v>
      </c>
      <c r="AA1978" s="95">
        <v>6.75</v>
      </c>
      <c r="AB1978" s="95">
        <v>0.73</v>
      </c>
      <c r="AC1978" s="74" t="s">
        <v>1111</v>
      </c>
      <c r="AD1978" s="95">
        <v>573631008.24000001</v>
      </c>
    </row>
    <row r="1979" spans="1:30" x14ac:dyDescent="0.2">
      <c r="A1979" s="74" t="s">
        <v>3087</v>
      </c>
      <c r="B1979" s="95">
        <v>8.26</v>
      </c>
      <c r="C1979" s="95">
        <v>3.11</v>
      </c>
      <c r="D1979" s="95">
        <v>-13.51</v>
      </c>
      <c r="E1979" s="95">
        <v>0.56000000000000005</v>
      </c>
      <c r="F1979" s="95">
        <v>0.09</v>
      </c>
      <c r="G1979" s="95">
        <v>57.58</v>
      </c>
      <c r="H1979" s="95">
        <v>0</v>
      </c>
      <c r="I1979" s="95">
        <v>-2.13</v>
      </c>
      <c r="J1979" s="95"/>
      <c r="K1979" s="95"/>
      <c r="L1979" s="95"/>
      <c r="M1979" s="95">
        <v>-0.84</v>
      </c>
      <c r="N1979" s="95">
        <v>0.28999999999999998</v>
      </c>
      <c r="O1979" s="95">
        <v>-1.77</v>
      </c>
      <c r="P1979" s="95">
        <v>-0.26</v>
      </c>
      <c r="Q1979" s="95">
        <v>0.92</v>
      </c>
      <c r="R1979" s="95">
        <v>-4.1500000000000004</v>
      </c>
      <c r="S1979" s="95">
        <v>-0.69</v>
      </c>
      <c r="T1979" s="95"/>
      <c r="U1979" s="95">
        <v>0.17</v>
      </c>
      <c r="V1979" s="95">
        <v>0.83</v>
      </c>
      <c r="W1979" s="95">
        <v>0.33</v>
      </c>
      <c r="X1979" s="95">
        <v>-3.75</v>
      </c>
      <c r="Y1979" s="95">
        <v>-8.4499999999999993</v>
      </c>
      <c r="Z1979" s="74" t="s">
        <v>1111</v>
      </c>
      <c r="AA1979" s="95">
        <v>14.74</v>
      </c>
      <c r="AB1979" s="95">
        <v>-0.61</v>
      </c>
      <c r="AC1979" s="74" t="s">
        <v>1111</v>
      </c>
      <c r="AD1979" s="95">
        <v>1218095592</v>
      </c>
    </row>
    <row r="1980" spans="1:30" x14ac:dyDescent="0.2">
      <c r="A1980" s="74" t="s">
        <v>3088</v>
      </c>
      <c r="B1980" s="95">
        <v>5.0599999999999996</v>
      </c>
      <c r="C1980" s="95">
        <v>15.49</v>
      </c>
      <c r="D1980" s="95">
        <v>5.61</v>
      </c>
      <c r="E1980" s="95">
        <v>1.26</v>
      </c>
      <c r="F1980" s="95">
        <v>0.68</v>
      </c>
      <c r="G1980" s="95">
        <v>22.31</v>
      </c>
      <c r="H1980" s="95">
        <v>21.58</v>
      </c>
      <c r="I1980" s="95">
        <v>13.52</v>
      </c>
      <c r="J1980" s="95">
        <v>3.51</v>
      </c>
      <c r="K1980" s="95">
        <v>4.32</v>
      </c>
      <c r="L1980" s="95">
        <v>0.81</v>
      </c>
      <c r="M1980" s="95">
        <v>0.28999999999999998</v>
      </c>
      <c r="N1980" s="95">
        <v>0.76</v>
      </c>
      <c r="O1980" s="95">
        <v>2.64</v>
      </c>
      <c r="P1980" s="95">
        <v>-1.18</v>
      </c>
      <c r="Q1980" s="95">
        <v>2.58</v>
      </c>
      <c r="R1980" s="95">
        <v>22.56</v>
      </c>
      <c r="S1980" s="95">
        <v>12.19</v>
      </c>
      <c r="T1980" s="95">
        <v>18.27</v>
      </c>
      <c r="U1980" s="95">
        <v>0.54</v>
      </c>
      <c r="V1980" s="95">
        <v>0.46</v>
      </c>
      <c r="W1980" s="95">
        <v>0.9</v>
      </c>
      <c r="X1980" s="95">
        <v>-8.7100000000000009</v>
      </c>
      <c r="Y1980" s="95"/>
      <c r="Z1980" s="74" t="s">
        <v>1111</v>
      </c>
      <c r="AA1980" s="95">
        <v>4</v>
      </c>
      <c r="AB1980" s="95">
        <v>0.9</v>
      </c>
      <c r="AC1980" s="74" t="s">
        <v>1111</v>
      </c>
      <c r="AD1980" s="95">
        <v>8630216078</v>
      </c>
    </row>
    <row r="1981" spans="1:30" x14ac:dyDescent="0.2">
      <c r="A1981" s="74" t="s">
        <v>3089</v>
      </c>
      <c r="B1981" s="95">
        <v>73.17</v>
      </c>
      <c r="C1981" s="95">
        <v>1.06</v>
      </c>
      <c r="D1981" s="95">
        <v>28.63</v>
      </c>
      <c r="E1981" s="95">
        <v>7.95</v>
      </c>
      <c r="F1981" s="95">
        <v>5.23</v>
      </c>
      <c r="G1981" s="95">
        <v>52.35</v>
      </c>
      <c r="H1981" s="95">
        <v>27.05</v>
      </c>
      <c r="I1981" s="95">
        <v>22.64</v>
      </c>
      <c r="J1981" s="95">
        <v>23.97</v>
      </c>
      <c r="K1981" s="95">
        <v>23.19</v>
      </c>
      <c r="L1981" s="95">
        <v>-0.78</v>
      </c>
      <c r="M1981" s="95">
        <v>-0.26</v>
      </c>
      <c r="N1981" s="95">
        <v>6.48</v>
      </c>
      <c r="O1981" s="95">
        <v>13.73</v>
      </c>
      <c r="P1981" s="95">
        <v>-11.91</v>
      </c>
      <c r="Q1981" s="95">
        <v>3.12</v>
      </c>
      <c r="R1981" s="95">
        <v>27.76</v>
      </c>
      <c r="S1981" s="95">
        <v>18.27</v>
      </c>
      <c r="T1981" s="95">
        <v>25.18</v>
      </c>
      <c r="U1981" s="95">
        <v>0.66</v>
      </c>
      <c r="V1981" s="95">
        <v>0.34</v>
      </c>
      <c r="W1981" s="95">
        <v>0.81</v>
      </c>
      <c r="X1981" s="95">
        <v>5.0999999999999996</v>
      </c>
      <c r="Y1981" s="95">
        <v>-0.9</v>
      </c>
      <c r="Z1981" s="74" t="s">
        <v>1111</v>
      </c>
      <c r="AA1981" s="95">
        <v>9.1999999999999993</v>
      </c>
      <c r="AB1981" s="95">
        <v>2.56</v>
      </c>
      <c r="AC1981" s="74" t="s">
        <v>1111</v>
      </c>
      <c r="AD1981" s="95">
        <v>12436382952</v>
      </c>
    </row>
    <row r="1982" spans="1:30" x14ac:dyDescent="0.2">
      <c r="A1982" s="74" t="s">
        <v>3090</v>
      </c>
      <c r="B1982" s="95">
        <v>71.37</v>
      </c>
      <c r="C1982" s="95"/>
      <c r="D1982" s="95">
        <v>-17.760000000000002</v>
      </c>
      <c r="E1982" s="95">
        <v>10.23</v>
      </c>
      <c r="F1982" s="95">
        <v>3.26</v>
      </c>
      <c r="G1982" s="95">
        <v>65.709999999999994</v>
      </c>
      <c r="H1982" s="95">
        <v>-115.83</v>
      </c>
      <c r="I1982" s="95">
        <v>-118.8</v>
      </c>
      <c r="J1982" s="95">
        <v>-18.22</v>
      </c>
      <c r="K1982" s="95">
        <v>-17.329999999999998</v>
      </c>
      <c r="L1982" s="95">
        <v>0.88</v>
      </c>
      <c r="M1982" s="95">
        <v>-0.5</v>
      </c>
      <c r="N1982" s="95">
        <v>21.1</v>
      </c>
      <c r="O1982" s="95">
        <v>4.87</v>
      </c>
      <c r="P1982" s="95">
        <v>-11.48</v>
      </c>
      <c r="Q1982" s="95">
        <v>15.58</v>
      </c>
      <c r="R1982" s="95">
        <v>-57.58</v>
      </c>
      <c r="S1982" s="95">
        <v>-18.36</v>
      </c>
      <c r="T1982" s="95">
        <v>-21.63</v>
      </c>
      <c r="U1982" s="95">
        <v>0.32</v>
      </c>
      <c r="V1982" s="95">
        <v>0.65</v>
      </c>
      <c r="W1982" s="95">
        <v>0.15</v>
      </c>
      <c r="X1982" s="95"/>
      <c r="Y1982" s="95"/>
      <c r="Z1982" s="74" t="s">
        <v>1111</v>
      </c>
      <c r="AA1982" s="95">
        <v>6.98</v>
      </c>
      <c r="AB1982" s="95">
        <v>-4.0199999999999996</v>
      </c>
      <c r="AC1982" s="74" t="s">
        <v>1111</v>
      </c>
      <c r="AD1982" s="95">
        <v>7255210131</v>
      </c>
    </row>
    <row r="1983" spans="1:30" x14ac:dyDescent="0.2">
      <c r="A1983" s="74" t="s">
        <v>3091</v>
      </c>
      <c r="B1983" s="95">
        <v>603.91999999999996</v>
      </c>
      <c r="C1983" s="95">
        <v>1</v>
      </c>
      <c r="D1983" s="95">
        <v>5.93</v>
      </c>
      <c r="E1983" s="95">
        <v>0.75</v>
      </c>
      <c r="F1983" s="95">
        <v>0.45</v>
      </c>
      <c r="G1983" s="95">
        <v>34.159999999999997</v>
      </c>
      <c r="H1983" s="95">
        <v>22.69</v>
      </c>
      <c r="I1983" s="95">
        <v>16.22</v>
      </c>
      <c r="J1983" s="95">
        <v>4.24</v>
      </c>
      <c r="K1983" s="95">
        <v>3.71</v>
      </c>
      <c r="L1983" s="95">
        <v>-0.53</v>
      </c>
      <c r="M1983" s="95">
        <v>-0.09</v>
      </c>
      <c r="N1983" s="95">
        <v>0.96</v>
      </c>
      <c r="O1983" s="95">
        <v>4.3899999999999997</v>
      </c>
      <c r="P1983" s="95">
        <v>-0.6</v>
      </c>
      <c r="Q1983" s="95">
        <v>1.67</v>
      </c>
      <c r="R1983" s="95">
        <v>12.73</v>
      </c>
      <c r="S1983" s="95">
        <v>7.55</v>
      </c>
      <c r="T1983" s="95">
        <v>12.09</v>
      </c>
      <c r="U1983" s="95">
        <v>0.59</v>
      </c>
      <c r="V1983" s="95">
        <v>0.41</v>
      </c>
      <c r="W1983" s="95">
        <v>0.47</v>
      </c>
      <c r="X1983" s="95">
        <v>2.2400000000000002</v>
      </c>
      <c r="Y1983" s="95"/>
      <c r="Z1983" s="74" t="s">
        <v>1111</v>
      </c>
      <c r="AA1983" s="95">
        <v>800.34</v>
      </c>
      <c r="AB1983" s="95">
        <v>101.87</v>
      </c>
      <c r="AC1983" s="74" t="s">
        <v>1111</v>
      </c>
      <c r="AD1983" s="95">
        <v>2991034584</v>
      </c>
    </row>
    <row r="1984" spans="1:30" x14ac:dyDescent="0.2">
      <c r="A1984" s="74" t="s">
        <v>3092</v>
      </c>
      <c r="B1984" s="95">
        <v>6.19</v>
      </c>
      <c r="C1984" s="95">
        <v>8.56</v>
      </c>
      <c r="D1984" s="95">
        <v>12.17</v>
      </c>
      <c r="E1984" s="95">
        <v>1.8</v>
      </c>
      <c r="F1984" s="95">
        <v>0.96</v>
      </c>
      <c r="G1984" s="95">
        <v>57.91</v>
      </c>
      <c r="H1984" s="95">
        <v>33.76</v>
      </c>
      <c r="I1984" s="95">
        <v>33.35</v>
      </c>
      <c r="J1984" s="95">
        <v>12.03</v>
      </c>
      <c r="K1984" s="95">
        <v>8.42</v>
      </c>
      <c r="L1984" s="95">
        <v>-3.61</v>
      </c>
      <c r="M1984" s="95">
        <v>-0.54</v>
      </c>
      <c r="N1984" s="95">
        <v>4.0599999999999996</v>
      </c>
      <c r="O1984" s="95">
        <v>4.82</v>
      </c>
      <c r="P1984" s="95">
        <v>-1.72</v>
      </c>
      <c r="Q1984" s="95">
        <v>1.84</v>
      </c>
      <c r="R1984" s="95">
        <v>14.79</v>
      </c>
      <c r="S1984" s="95">
        <v>7.93</v>
      </c>
      <c r="T1984" s="95">
        <v>8.92</v>
      </c>
      <c r="U1984" s="95">
        <v>0.54</v>
      </c>
      <c r="V1984" s="95">
        <v>0.46</v>
      </c>
      <c r="W1984" s="95">
        <v>0.24</v>
      </c>
      <c r="X1984" s="95"/>
      <c r="Y1984" s="95"/>
      <c r="Z1984" s="74" t="s">
        <v>1111</v>
      </c>
      <c r="AA1984" s="95">
        <v>3.44</v>
      </c>
      <c r="AB1984" s="95">
        <v>0.51</v>
      </c>
      <c r="AC1984" s="74" t="s">
        <v>1111</v>
      </c>
      <c r="AD1984" s="95">
        <v>637878651.97000003</v>
      </c>
    </row>
    <row r="1985" spans="1:30" x14ac:dyDescent="0.2">
      <c r="A1985" s="74" t="s">
        <v>3093</v>
      </c>
      <c r="B1985" s="95">
        <v>16.899999999999999</v>
      </c>
      <c r="C1985" s="95">
        <v>1.18</v>
      </c>
      <c r="D1985" s="95">
        <v>4.08</v>
      </c>
      <c r="E1985" s="95">
        <v>3.87</v>
      </c>
      <c r="F1985" s="95">
        <v>0.57999999999999996</v>
      </c>
      <c r="G1985" s="95">
        <v>100</v>
      </c>
      <c r="H1985" s="95">
        <v>33</v>
      </c>
      <c r="I1985" s="95">
        <v>23.31</v>
      </c>
      <c r="J1985" s="95">
        <v>2.88</v>
      </c>
      <c r="K1985" s="95">
        <v>4.5999999999999996</v>
      </c>
      <c r="L1985" s="95">
        <v>1.72</v>
      </c>
      <c r="M1985" s="95">
        <v>2.3199999999999998</v>
      </c>
      <c r="N1985" s="95">
        <v>0.95</v>
      </c>
      <c r="O1985" s="95"/>
      <c r="P1985" s="95">
        <v>-0.57999999999999996</v>
      </c>
      <c r="Q1985" s="95"/>
      <c r="R1985" s="95">
        <v>94.96</v>
      </c>
      <c r="S1985" s="95">
        <v>14.33</v>
      </c>
      <c r="T1985" s="95">
        <v>24.28</v>
      </c>
      <c r="U1985" s="95">
        <v>0.15</v>
      </c>
      <c r="V1985" s="95">
        <v>0.85</v>
      </c>
      <c r="W1985" s="95">
        <v>0.61</v>
      </c>
      <c r="X1985" s="95">
        <v>2.52</v>
      </c>
      <c r="Y1985" s="95">
        <v>4.13</v>
      </c>
      <c r="Z1985" s="74" t="s">
        <v>1111</v>
      </c>
      <c r="AA1985" s="95">
        <v>4.3600000000000003</v>
      </c>
      <c r="AB1985" s="95">
        <v>4.1399999999999997</v>
      </c>
      <c r="AC1985" s="74" t="s">
        <v>1111</v>
      </c>
      <c r="AD1985" s="95">
        <v>312546910</v>
      </c>
    </row>
    <row r="1986" spans="1:30" x14ac:dyDescent="0.2">
      <c r="A1986" s="74" t="s">
        <v>3094</v>
      </c>
      <c r="B1986" s="95">
        <v>12.36</v>
      </c>
      <c r="C1986" s="95">
        <v>16.18</v>
      </c>
      <c r="D1986" s="95">
        <v>3.12</v>
      </c>
      <c r="E1986" s="95">
        <v>0.81</v>
      </c>
      <c r="F1986" s="95">
        <v>0.17</v>
      </c>
      <c r="G1986" s="95">
        <v>100</v>
      </c>
      <c r="H1986" s="95">
        <v>30.08</v>
      </c>
      <c r="I1986" s="95">
        <v>19.59</v>
      </c>
      <c r="J1986" s="95">
        <v>2.0299999999999998</v>
      </c>
      <c r="K1986" s="95">
        <v>6.79</v>
      </c>
      <c r="L1986" s="95">
        <v>4.76</v>
      </c>
      <c r="M1986" s="95">
        <v>1.88</v>
      </c>
      <c r="N1986" s="95">
        <v>0.61</v>
      </c>
      <c r="O1986" s="95"/>
      <c r="P1986" s="95">
        <v>-0.17</v>
      </c>
      <c r="Q1986" s="95"/>
      <c r="R1986" s="95">
        <v>25.77</v>
      </c>
      <c r="S1986" s="95">
        <v>5.39</v>
      </c>
      <c r="T1986" s="95">
        <v>9.5500000000000007</v>
      </c>
      <c r="U1986" s="95">
        <v>0.21</v>
      </c>
      <c r="V1986" s="95">
        <v>0.79</v>
      </c>
      <c r="W1986" s="95">
        <v>0.28000000000000003</v>
      </c>
      <c r="X1986" s="95"/>
      <c r="Y1986" s="95"/>
      <c r="Z1986" s="74" t="s">
        <v>1111</v>
      </c>
      <c r="AA1986" s="95">
        <v>15.35</v>
      </c>
      <c r="AB1986" s="95">
        <v>3.96</v>
      </c>
      <c r="AC1986" s="74" t="s">
        <v>1111</v>
      </c>
      <c r="AD1986" s="95">
        <v>754663284</v>
      </c>
    </row>
    <row r="1987" spans="1:30" x14ac:dyDescent="0.2">
      <c r="A1987" s="74" t="s">
        <v>3095</v>
      </c>
      <c r="B1987" s="95">
        <v>12.03</v>
      </c>
      <c r="C1987" s="95">
        <v>3.66</v>
      </c>
      <c r="D1987" s="95">
        <v>-58.97</v>
      </c>
      <c r="E1987" s="95">
        <v>1.26</v>
      </c>
      <c r="F1987" s="95">
        <v>0.67</v>
      </c>
      <c r="G1987" s="95">
        <v>14.53</v>
      </c>
      <c r="H1987" s="95">
        <v>-2.27</v>
      </c>
      <c r="I1987" s="95">
        <v>-2.0299999999999998</v>
      </c>
      <c r="J1987" s="95">
        <v>-52.62</v>
      </c>
      <c r="K1987" s="95">
        <v>-55.53</v>
      </c>
      <c r="L1987" s="95">
        <v>-2.91</v>
      </c>
      <c r="M1987" s="95">
        <v>7.0000000000000007E-2</v>
      </c>
      <c r="N1987" s="95">
        <v>1.19</v>
      </c>
      <c r="O1987" s="95">
        <v>3.5</v>
      </c>
      <c r="P1987" s="95">
        <v>-1.33</v>
      </c>
      <c r="Q1987" s="95">
        <v>1.62</v>
      </c>
      <c r="R1987" s="95">
        <v>-2.13</v>
      </c>
      <c r="S1987" s="95">
        <v>-1.1299999999999999</v>
      </c>
      <c r="T1987" s="95">
        <v>-2.2799999999999998</v>
      </c>
      <c r="U1987" s="95">
        <v>0.53</v>
      </c>
      <c r="V1987" s="95">
        <v>0.47</v>
      </c>
      <c r="W1987" s="95">
        <v>0.56000000000000005</v>
      </c>
      <c r="X1987" s="95">
        <v>1.6</v>
      </c>
      <c r="Y1987" s="95">
        <v>-17.28</v>
      </c>
      <c r="Z1987" s="74" t="s">
        <v>1111</v>
      </c>
      <c r="AA1987" s="95">
        <v>9.57</v>
      </c>
      <c r="AB1987" s="95">
        <v>-0.2</v>
      </c>
      <c r="AC1987" s="74" t="s">
        <v>1111</v>
      </c>
      <c r="AD1987" s="95">
        <v>127975140</v>
      </c>
    </row>
    <row r="1988" spans="1:30" x14ac:dyDescent="0.2">
      <c r="A1988" s="74" t="s">
        <v>3096</v>
      </c>
      <c r="B1988" s="95">
        <v>0.49</v>
      </c>
      <c r="C1988" s="95"/>
      <c r="D1988" s="95">
        <v>-0.88</v>
      </c>
      <c r="E1988" s="95">
        <v>0.33</v>
      </c>
      <c r="F1988" s="95">
        <v>0.31</v>
      </c>
      <c r="G1988" s="95">
        <v>24.28</v>
      </c>
      <c r="H1988" s="95">
        <v>-282.95999999999998</v>
      </c>
      <c r="I1988" s="95">
        <v>-282.95999999999998</v>
      </c>
      <c r="J1988" s="95">
        <v>-0.88</v>
      </c>
      <c r="K1988" s="95">
        <v>-0.1</v>
      </c>
      <c r="L1988" s="95">
        <v>0.78</v>
      </c>
      <c r="M1988" s="95">
        <v>-0.28999999999999998</v>
      </c>
      <c r="N1988" s="95">
        <v>2.4900000000000002</v>
      </c>
      <c r="O1988" s="95">
        <v>0.93</v>
      </c>
      <c r="P1988" s="95">
        <v>-0.5</v>
      </c>
      <c r="Q1988" s="95">
        <v>7.55</v>
      </c>
      <c r="R1988" s="95">
        <v>-37.11</v>
      </c>
      <c r="S1988" s="95">
        <v>-35.22</v>
      </c>
      <c r="T1988" s="95">
        <v>-37.11</v>
      </c>
      <c r="U1988" s="95">
        <v>0.95</v>
      </c>
      <c r="V1988" s="95">
        <v>0.05</v>
      </c>
      <c r="W1988" s="95">
        <v>0.12</v>
      </c>
      <c r="X1988" s="95">
        <v>75.66</v>
      </c>
      <c r="Y1988" s="95"/>
      <c r="Z1988" s="74" t="s">
        <v>1111</v>
      </c>
      <c r="AA1988" s="95">
        <v>1.5</v>
      </c>
      <c r="AB1988" s="95">
        <v>-0.56000000000000005</v>
      </c>
      <c r="AC1988" s="74" t="s">
        <v>1111</v>
      </c>
      <c r="AD1988" s="95">
        <v>11969230</v>
      </c>
    </row>
    <row r="1989" spans="1:30" x14ac:dyDescent="0.2">
      <c r="A1989" s="74" t="s">
        <v>3097</v>
      </c>
      <c r="B1989" s="95">
        <v>83.39</v>
      </c>
      <c r="C1989" s="95"/>
      <c r="D1989" s="95">
        <v>20.36</v>
      </c>
      <c r="E1989" s="95">
        <v>3.77</v>
      </c>
      <c r="F1989" s="95">
        <v>1.71</v>
      </c>
      <c r="G1989" s="95">
        <v>15.86</v>
      </c>
      <c r="H1989" s="95">
        <v>15.77</v>
      </c>
      <c r="I1989" s="95">
        <v>10.6</v>
      </c>
      <c r="J1989" s="95">
        <v>13.69</v>
      </c>
      <c r="K1989" s="95">
        <v>14.49</v>
      </c>
      <c r="L1989" s="95">
        <v>0.8</v>
      </c>
      <c r="M1989" s="95">
        <v>0.22</v>
      </c>
      <c r="N1989" s="95">
        <v>2.16</v>
      </c>
      <c r="O1989" s="95">
        <v>69.42</v>
      </c>
      <c r="P1989" s="95">
        <v>-2.4300000000000002</v>
      </c>
      <c r="Q1989" s="95">
        <v>1.0900000000000001</v>
      </c>
      <c r="R1989" s="95">
        <v>18.53</v>
      </c>
      <c r="S1989" s="95">
        <v>8.39</v>
      </c>
      <c r="T1989" s="95">
        <v>14.99</v>
      </c>
      <c r="U1989" s="95">
        <v>0.45</v>
      </c>
      <c r="V1989" s="95">
        <v>0.55000000000000004</v>
      </c>
      <c r="W1989" s="95">
        <v>0.79</v>
      </c>
      <c r="X1989" s="95">
        <v>-4.18</v>
      </c>
      <c r="Y1989" s="95">
        <v>-1.83</v>
      </c>
      <c r="Z1989" s="74" t="s">
        <v>1111</v>
      </c>
      <c r="AA1989" s="95">
        <v>22.1</v>
      </c>
      <c r="AB1989" s="95">
        <v>4.0999999999999996</v>
      </c>
      <c r="AC1989" s="74" t="s">
        <v>1111</v>
      </c>
      <c r="AD1989" s="95">
        <v>20307474699</v>
      </c>
    </row>
    <row r="1990" spans="1:30" x14ac:dyDescent="0.2">
      <c r="A1990" s="74" t="s">
        <v>3098</v>
      </c>
      <c r="B1990" s="95">
        <v>3.97</v>
      </c>
      <c r="C1990" s="95"/>
      <c r="D1990" s="95">
        <v>-1.95</v>
      </c>
      <c r="E1990" s="95">
        <v>0.56000000000000005</v>
      </c>
      <c r="F1990" s="95">
        <v>0.45</v>
      </c>
      <c r="G1990" s="95">
        <v>-2.87</v>
      </c>
      <c r="H1990" s="95">
        <v>-15.52</v>
      </c>
      <c r="I1990" s="95">
        <v>-12.24</v>
      </c>
      <c r="J1990" s="95">
        <v>-1.54</v>
      </c>
      <c r="K1990" s="95">
        <v>0.28999999999999998</v>
      </c>
      <c r="L1990" s="95">
        <v>1.83</v>
      </c>
      <c r="M1990" s="95">
        <v>-0.66</v>
      </c>
      <c r="N1990" s="95">
        <v>0.24</v>
      </c>
      <c r="O1990" s="95">
        <v>0.87</v>
      </c>
      <c r="P1990" s="95">
        <v>-1.46</v>
      </c>
      <c r="Q1990" s="95">
        <v>4.05</v>
      </c>
      <c r="R1990" s="95">
        <v>-28.51</v>
      </c>
      <c r="S1990" s="95">
        <v>-23.32</v>
      </c>
      <c r="T1990" s="95">
        <v>-36.26</v>
      </c>
      <c r="U1990" s="95">
        <v>0.82</v>
      </c>
      <c r="V1990" s="95">
        <v>0.18</v>
      </c>
      <c r="W1990" s="95">
        <v>1.9</v>
      </c>
      <c r="X1990" s="95">
        <v>-3.9</v>
      </c>
      <c r="Y1990" s="95"/>
      <c r="Z1990" s="74" t="s">
        <v>1111</v>
      </c>
      <c r="AA1990" s="95">
        <v>7.15</v>
      </c>
      <c r="AB1990" s="95">
        <v>-2.04</v>
      </c>
      <c r="AC1990" s="74" t="s">
        <v>1111</v>
      </c>
      <c r="AD1990" s="95">
        <v>61741043</v>
      </c>
    </row>
    <row r="1991" spans="1:30" x14ac:dyDescent="0.2">
      <c r="A1991" s="74" t="s">
        <v>3099</v>
      </c>
      <c r="B1991" s="95">
        <v>1.79</v>
      </c>
      <c r="C1991" s="95"/>
      <c r="D1991" s="95">
        <v>-8.61</v>
      </c>
      <c r="E1991" s="95">
        <v>0.38</v>
      </c>
      <c r="F1991" s="95">
        <v>0.35</v>
      </c>
      <c r="G1991" s="95">
        <v>56.21</v>
      </c>
      <c r="H1991" s="95">
        <v>-48.14</v>
      </c>
      <c r="I1991" s="95">
        <v>-37.590000000000003</v>
      </c>
      <c r="J1991" s="95">
        <v>-6.72</v>
      </c>
      <c r="K1991" s="95">
        <v>8.11</v>
      </c>
      <c r="L1991" s="95">
        <v>14.83</v>
      </c>
      <c r="M1991" s="95">
        <v>-0.83</v>
      </c>
      <c r="N1991" s="95">
        <v>3.23</v>
      </c>
      <c r="O1991" s="95">
        <v>0.48</v>
      </c>
      <c r="P1991" s="95">
        <v>-1.56</v>
      </c>
      <c r="Q1991" s="95">
        <v>13.95</v>
      </c>
      <c r="R1991" s="95">
        <v>-4.4000000000000004</v>
      </c>
      <c r="S1991" s="95">
        <v>-4.03</v>
      </c>
      <c r="T1991" s="95">
        <v>-5.63</v>
      </c>
      <c r="U1991" s="95">
        <v>0.92</v>
      </c>
      <c r="V1991" s="95">
        <v>0.08</v>
      </c>
      <c r="W1991" s="95">
        <v>0.11</v>
      </c>
      <c r="X1991" s="95">
        <v>-7.68</v>
      </c>
      <c r="Y1991" s="95"/>
      <c r="Z1991" s="74" t="s">
        <v>1111</v>
      </c>
      <c r="AA1991" s="95">
        <v>4.7300000000000004</v>
      </c>
      <c r="AB1991" s="95">
        <v>-0.21</v>
      </c>
      <c r="AC1991" s="74" t="s">
        <v>1111</v>
      </c>
      <c r="AD1991" s="95">
        <v>19783438</v>
      </c>
    </row>
    <row r="1992" spans="1:30" x14ac:dyDescent="0.2">
      <c r="A1992" s="74" t="s">
        <v>3100</v>
      </c>
      <c r="B1992" s="95">
        <v>26.46</v>
      </c>
      <c r="C1992" s="95"/>
      <c r="D1992" s="95">
        <v>7.7</v>
      </c>
      <c r="E1992" s="95">
        <v>0.86</v>
      </c>
      <c r="F1992" s="95">
        <v>0.47</v>
      </c>
      <c r="G1992" s="95">
        <v>36.29</v>
      </c>
      <c r="H1992" s="95">
        <v>10.97</v>
      </c>
      <c r="I1992" s="95">
        <v>6.56</v>
      </c>
      <c r="J1992" s="95">
        <v>4.5999999999999996</v>
      </c>
      <c r="K1992" s="95">
        <v>5.46</v>
      </c>
      <c r="L1992" s="95">
        <v>0.85</v>
      </c>
      <c r="M1992" s="95">
        <v>0.16</v>
      </c>
      <c r="N1992" s="95">
        <v>0.51</v>
      </c>
      <c r="O1992" s="95">
        <v>1.19</v>
      </c>
      <c r="P1992" s="95">
        <v>-1.17</v>
      </c>
      <c r="Q1992" s="95">
        <v>2.98</v>
      </c>
      <c r="R1992" s="95">
        <v>11.22</v>
      </c>
      <c r="S1992" s="95">
        <v>6.11</v>
      </c>
      <c r="T1992" s="95">
        <v>10.76</v>
      </c>
      <c r="U1992" s="95">
        <v>0.54</v>
      </c>
      <c r="V1992" s="95">
        <v>0.45</v>
      </c>
      <c r="W1992" s="95">
        <v>0.93</v>
      </c>
      <c r="X1992" s="95">
        <v>-2.6</v>
      </c>
      <c r="Y1992" s="95">
        <v>-27.1</v>
      </c>
      <c r="Z1992" s="74" t="s">
        <v>1111</v>
      </c>
      <c r="AA1992" s="95">
        <v>30.6</v>
      </c>
      <c r="AB1992" s="95">
        <v>3.43</v>
      </c>
      <c r="AC1992" s="74" t="s">
        <v>1111</v>
      </c>
      <c r="AD1992" s="95">
        <v>1285122510</v>
      </c>
    </row>
    <row r="1993" spans="1:30" x14ac:dyDescent="0.2">
      <c r="A1993" s="74" t="s">
        <v>3101</v>
      </c>
      <c r="B1993" s="95">
        <v>7.82</v>
      </c>
      <c r="C1993" s="95"/>
      <c r="D1993" s="95">
        <v>-0.45</v>
      </c>
      <c r="E1993" s="95">
        <v>0.04</v>
      </c>
      <c r="F1993" s="95">
        <v>0</v>
      </c>
      <c r="G1993" s="95"/>
      <c r="H1993" s="95"/>
      <c r="I1993" s="95"/>
      <c r="J1993" s="95">
        <v>-0.44</v>
      </c>
      <c r="K1993" s="95">
        <v>3.02</v>
      </c>
      <c r="L1993" s="95">
        <v>3.47</v>
      </c>
      <c r="M1993" s="95">
        <v>-0.32</v>
      </c>
      <c r="N1993" s="95"/>
      <c r="O1993" s="95">
        <v>0.12</v>
      </c>
      <c r="P1993" s="95">
        <v>0</v>
      </c>
      <c r="Q1993" s="95">
        <v>10.37</v>
      </c>
      <c r="R1993" s="95">
        <v>-9</v>
      </c>
      <c r="S1993" s="95">
        <v>-0.22</v>
      </c>
      <c r="T1993" s="95">
        <v>-9.3800000000000008</v>
      </c>
      <c r="U1993" s="95">
        <v>0.02</v>
      </c>
      <c r="V1993" s="95">
        <v>0.98</v>
      </c>
      <c r="W1993" s="95">
        <v>0</v>
      </c>
      <c r="X1993" s="95"/>
      <c r="Y1993" s="95"/>
      <c r="Z1993" s="74" t="s">
        <v>1111</v>
      </c>
      <c r="AA1993" s="95">
        <v>193.1</v>
      </c>
      <c r="AB1993" s="95">
        <v>-17.38</v>
      </c>
      <c r="AC1993" s="74" t="s">
        <v>1111</v>
      </c>
      <c r="AD1993" s="95">
        <v>202483.26</v>
      </c>
    </row>
    <row r="1994" spans="1:30" x14ac:dyDescent="0.2">
      <c r="A1994" s="74" t="s">
        <v>3102</v>
      </c>
      <c r="B1994" s="95">
        <v>38.99</v>
      </c>
      <c r="C1994" s="95">
        <v>1.18</v>
      </c>
      <c r="D1994" s="95">
        <v>20.51</v>
      </c>
      <c r="E1994" s="95">
        <v>4.1900000000000004</v>
      </c>
      <c r="F1994" s="95">
        <v>2.6</v>
      </c>
      <c r="G1994" s="95">
        <v>27.4</v>
      </c>
      <c r="H1994" s="95">
        <v>16.02</v>
      </c>
      <c r="I1994" s="95">
        <v>14.02</v>
      </c>
      <c r="J1994" s="95">
        <v>17.96</v>
      </c>
      <c r="K1994" s="95">
        <v>18.79</v>
      </c>
      <c r="L1994" s="95">
        <v>0.83</v>
      </c>
      <c r="M1994" s="95">
        <v>0.19</v>
      </c>
      <c r="N1994" s="95">
        <v>2.88</v>
      </c>
      <c r="O1994" s="95">
        <v>7.21</v>
      </c>
      <c r="P1994" s="95">
        <v>-5.22</v>
      </c>
      <c r="Q1994" s="95">
        <v>3.54</v>
      </c>
      <c r="R1994" s="95">
        <v>20.45</v>
      </c>
      <c r="S1994" s="95">
        <v>12.67</v>
      </c>
      <c r="T1994" s="95">
        <v>16.670000000000002</v>
      </c>
      <c r="U1994" s="95">
        <v>0.62</v>
      </c>
      <c r="V1994" s="95">
        <v>0.38</v>
      </c>
      <c r="W1994" s="95">
        <v>0.9</v>
      </c>
      <c r="X1994" s="95">
        <v>-7.71</v>
      </c>
      <c r="Y1994" s="95"/>
      <c r="Z1994" s="74" t="s">
        <v>1111</v>
      </c>
      <c r="AA1994" s="95">
        <v>9.3000000000000007</v>
      </c>
      <c r="AB1994" s="95">
        <v>1.9</v>
      </c>
      <c r="AC1994" s="74" t="s">
        <v>1111</v>
      </c>
      <c r="AD1994" s="95">
        <v>7560968093</v>
      </c>
    </row>
    <row r="1995" spans="1:30" x14ac:dyDescent="0.2">
      <c r="A1995" s="74" t="s">
        <v>3103</v>
      </c>
      <c r="B1995" s="95">
        <v>68.569999999999993</v>
      </c>
      <c r="C1995" s="95">
        <v>4.1399999999999997</v>
      </c>
      <c r="D1995" s="95">
        <v>11.63</v>
      </c>
      <c r="E1995" s="95">
        <v>4.01</v>
      </c>
      <c r="F1995" s="95">
        <v>1.28</v>
      </c>
      <c r="G1995" s="95">
        <v>80.45</v>
      </c>
      <c r="H1995" s="95">
        <v>37.71</v>
      </c>
      <c r="I1995" s="95">
        <v>26.9</v>
      </c>
      <c r="J1995" s="95">
        <v>8.3000000000000007</v>
      </c>
      <c r="K1995" s="95">
        <v>10.42</v>
      </c>
      <c r="L1995" s="95">
        <v>2.12</v>
      </c>
      <c r="M1995" s="95">
        <v>1.02</v>
      </c>
      <c r="N1995" s="95">
        <v>3.13</v>
      </c>
      <c r="O1995" s="95">
        <v>22.96</v>
      </c>
      <c r="P1995" s="95">
        <v>-1.62</v>
      </c>
      <c r="Q1995" s="95">
        <v>1.37</v>
      </c>
      <c r="R1995" s="95">
        <v>34.44</v>
      </c>
      <c r="S1995" s="95">
        <v>11.02</v>
      </c>
      <c r="T1995" s="95">
        <v>17.09</v>
      </c>
      <c r="U1995" s="95">
        <v>0.32</v>
      </c>
      <c r="V1995" s="95">
        <v>0.68</v>
      </c>
      <c r="W1995" s="95">
        <v>0.41</v>
      </c>
      <c r="X1995" s="95">
        <v>-5.43</v>
      </c>
      <c r="Y1995" s="95">
        <v>-63.15</v>
      </c>
      <c r="Z1995" s="74" t="s">
        <v>1111</v>
      </c>
      <c r="AA1995" s="95">
        <v>17.12</v>
      </c>
      <c r="AB1995" s="95">
        <v>5.89</v>
      </c>
      <c r="AC1995" s="74" t="s">
        <v>1111</v>
      </c>
      <c r="AD1995" s="95">
        <v>86013076595</v>
      </c>
    </row>
    <row r="1996" spans="1:30" x14ac:dyDescent="0.2">
      <c r="A1996" s="74" t="s">
        <v>3104</v>
      </c>
      <c r="B1996" s="95">
        <v>7.42</v>
      </c>
      <c r="C1996" s="95"/>
      <c r="D1996" s="95">
        <v>9.19</v>
      </c>
      <c r="E1996" s="95">
        <v>1.83</v>
      </c>
      <c r="F1996" s="95">
        <v>1.2</v>
      </c>
      <c r="G1996" s="95">
        <v>28.54</v>
      </c>
      <c r="H1996" s="95">
        <v>26.35</v>
      </c>
      <c r="I1996" s="95">
        <v>25.16</v>
      </c>
      <c r="J1996" s="95">
        <v>8.77</v>
      </c>
      <c r="K1996" s="95">
        <v>7.06</v>
      </c>
      <c r="L1996" s="95">
        <v>-1.71</v>
      </c>
      <c r="M1996" s="95">
        <v>-0.36</v>
      </c>
      <c r="N1996" s="95">
        <v>2.31</v>
      </c>
      <c r="O1996" s="95">
        <v>5.0599999999999996</v>
      </c>
      <c r="P1996" s="95">
        <v>-2.63</v>
      </c>
      <c r="Q1996" s="95">
        <v>1.77</v>
      </c>
      <c r="R1996" s="95">
        <v>19.97</v>
      </c>
      <c r="S1996" s="95">
        <v>13.02</v>
      </c>
      <c r="T1996" s="95">
        <v>20.51</v>
      </c>
      <c r="U1996" s="95">
        <v>0.65</v>
      </c>
      <c r="V1996" s="95">
        <v>0.35</v>
      </c>
      <c r="W1996" s="95">
        <v>0.52</v>
      </c>
      <c r="X1996" s="95">
        <v>-3.43</v>
      </c>
      <c r="Y1996" s="95"/>
      <c r="Z1996" s="74" t="s">
        <v>1111</v>
      </c>
      <c r="AA1996" s="95">
        <v>4.05</v>
      </c>
      <c r="AB1996" s="95">
        <v>0.81</v>
      </c>
      <c r="AC1996" s="74" t="s">
        <v>1111</v>
      </c>
      <c r="AD1996" s="95">
        <v>419520864</v>
      </c>
    </row>
    <row r="1997" spans="1:30" x14ac:dyDescent="0.2">
      <c r="A1997" s="74" t="s">
        <v>3105</v>
      </c>
      <c r="B1997" s="95">
        <v>68.55</v>
      </c>
      <c r="C1997" s="95">
        <v>2.98</v>
      </c>
      <c r="D1997" s="95">
        <v>18.489999999999998</v>
      </c>
      <c r="E1997" s="95">
        <v>4.34</v>
      </c>
      <c r="F1997" s="95">
        <v>1.27</v>
      </c>
      <c r="G1997" s="95">
        <v>34.21</v>
      </c>
      <c r="H1997" s="95">
        <v>14.47</v>
      </c>
      <c r="I1997" s="95">
        <v>12.02</v>
      </c>
      <c r="J1997" s="95">
        <v>15.36</v>
      </c>
      <c r="K1997" s="95">
        <v>19.690000000000001</v>
      </c>
      <c r="L1997" s="95">
        <v>4.33</v>
      </c>
      <c r="M1997" s="95">
        <v>1.22</v>
      </c>
      <c r="N1997" s="95">
        <v>2.2200000000000002</v>
      </c>
      <c r="O1997" s="95">
        <v>-34.44</v>
      </c>
      <c r="P1997" s="95">
        <v>-1.6</v>
      </c>
      <c r="Q1997" s="95">
        <v>0.85</v>
      </c>
      <c r="R1997" s="95">
        <v>23.48</v>
      </c>
      <c r="S1997" s="95">
        <v>6.89</v>
      </c>
      <c r="T1997" s="95">
        <v>9.44</v>
      </c>
      <c r="U1997" s="95">
        <v>0.28999999999999998</v>
      </c>
      <c r="V1997" s="95">
        <v>0.69</v>
      </c>
      <c r="W1997" s="95">
        <v>0.56999999999999995</v>
      </c>
      <c r="X1997" s="95">
        <v>1.82</v>
      </c>
      <c r="Y1997" s="95">
        <v>6.63</v>
      </c>
      <c r="Z1997" s="74" t="s">
        <v>1111</v>
      </c>
      <c r="AA1997" s="95">
        <v>15.79</v>
      </c>
      <c r="AB1997" s="95">
        <v>3.71</v>
      </c>
      <c r="AC1997" s="74" t="s">
        <v>1111</v>
      </c>
      <c r="AD1997" s="95">
        <v>41349819285</v>
      </c>
    </row>
    <row r="1998" spans="1:30" x14ac:dyDescent="0.2">
      <c r="A1998" s="74" t="s">
        <v>3106</v>
      </c>
      <c r="B1998" s="95">
        <v>9.3800000000000008</v>
      </c>
      <c r="C1998" s="95"/>
      <c r="D1998" s="95">
        <v>-0.04</v>
      </c>
      <c r="E1998" s="95">
        <v>0.04</v>
      </c>
      <c r="F1998" s="95">
        <v>0</v>
      </c>
      <c r="G1998" s="95"/>
      <c r="H1998" s="95"/>
      <c r="I1998" s="95"/>
      <c r="J1998" s="95">
        <v>-0.04</v>
      </c>
      <c r="K1998" s="95">
        <v>-0.01</v>
      </c>
      <c r="L1998" s="95">
        <v>0.03</v>
      </c>
      <c r="M1998" s="95">
        <v>-0.03</v>
      </c>
      <c r="N1998" s="95"/>
      <c r="O1998" s="95">
        <v>-0.05</v>
      </c>
      <c r="P1998" s="95">
        <v>0</v>
      </c>
      <c r="Q1998" s="95">
        <v>0.05</v>
      </c>
      <c r="R1998" s="95">
        <v>-102.86</v>
      </c>
      <c r="S1998" s="95">
        <v>-3.43</v>
      </c>
      <c r="T1998" s="95">
        <v>-102.84</v>
      </c>
      <c r="U1998" s="95">
        <v>0.03</v>
      </c>
      <c r="V1998" s="95">
        <v>0.03</v>
      </c>
      <c r="W1998" s="95">
        <v>0</v>
      </c>
      <c r="X1998" s="95"/>
      <c r="Y1998" s="95"/>
      <c r="Z1998" s="74" t="s">
        <v>1111</v>
      </c>
      <c r="AA1998" s="95">
        <v>252.37</v>
      </c>
      <c r="AB1998" s="95">
        <v>-259.58999999999997</v>
      </c>
      <c r="AC1998" s="74" t="s">
        <v>1111</v>
      </c>
      <c r="AD1998" s="95">
        <v>185836.56</v>
      </c>
    </row>
    <row r="1999" spans="1:30" x14ac:dyDescent="0.2">
      <c r="A1999" s="74" t="s">
        <v>3107</v>
      </c>
      <c r="B1999" s="95">
        <v>51.16</v>
      </c>
      <c r="C1999" s="95"/>
      <c r="D1999" s="95">
        <v>-62.52</v>
      </c>
      <c r="E1999" s="95">
        <v>3.99</v>
      </c>
      <c r="F1999" s="95">
        <v>2.25</v>
      </c>
      <c r="G1999" s="95">
        <v>76.41</v>
      </c>
      <c r="H1999" s="95">
        <v>-8.6199999999999992</v>
      </c>
      <c r="I1999" s="95">
        <v>-13.05</v>
      </c>
      <c r="J1999" s="95">
        <v>-94.65</v>
      </c>
      <c r="K1999" s="95">
        <v>-91.63</v>
      </c>
      <c r="L1999" s="95">
        <v>3.02</v>
      </c>
      <c r="M1999" s="95">
        <v>-0.13</v>
      </c>
      <c r="N1999" s="95">
        <v>8.16</v>
      </c>
      <c r="O1999" s="95">
        <v>5.47</v>
      </c>
      <c r="P1999" s="95">
        <v>-4.2699999999999996</v>
      </c>
      <c r="Q1999" s="95">
        <v>7.91</v>
      </c>
      <c r="R1999" s="95">
        <v>-6.38</v>
      </c>
      <c r="S1999" s="95">
        <v>-3.61</v>
      </c>
      <c r="T1999" s="95">
        <v>-2.93</v>
      </c>
      <c r="U1999" s="95">
        <v>0.56000000000000005</v>
      </c>
      <c r="V1999" s="95">
        <v>0.44</v>
      </c>
      <c r="W1999" s="95">
        <v>0.28000000000000003</v>
      </c>
      <c r="X1999" s="95">
        <v>25.69</v>
      </c>
      <c r="Y1999" s="95"/>
      <c r="Z1999" s="74" t="s">
        <v>1111</v>
      </c>
      <c r="AA1999" s="95">
        <v>12.82</v>
      </c>
      <c r="AB1999" s="95">
        <v>-0.82</v>
      </c>
      <c r="AC1999" s="74" t="s">
        <v>1111</v>
      </c>
      <c r="AD1999" s="95">
        <v>2398902632</v>
      </c>
    </row>
    <row r="2000" spans="1:30" x14ac:dyDescent="0.2">
      <c r="A2000" s="74" t="s">
        <v>3108</v>
      </c>
      <c r="B2000" s="95">
        <v>102.06</v>
      </c>
      <c r="C2000" s="95">
        <v>0.78</v>
      </c>
      <c r="D2000" s="95">
        <v>13.36</v>
      </c>
      <c r="E2000" s="95">
        <v>1.2</v>
      </c>
      <c r="F2000" s="95">
        <v>0.35</v>
      </c>
      <c r="G2000" s="95">
        <v>38.51</v>
      </c>
      <c r="H2000" s="95">
        <v>20.420000000000002</v>
      </c>
      <c r="I2000" s="95">
        <v>15.29</v>
      </c>
      <c r="J2000" s="95">
        <v>10.01</v>
      </c>
      <c r="K2000" s="95">
        <v>12.09</v>
      </c>
      <c r="L2000" s="95">
        <v>2.08</v>
      </c>
      <c r="M2000" s="95">
        <v>0.25</v>
      </c>
      <c r="N2000" s="95">
        <v>2.04</v>
      </c>
      <c r="O2000" s="95"/>
      <c r="P2000" s="95">
        <v>-0.35</v>
      </c>
      <c r="Q2000" s="95"/>
      <c r="R2000" s="95">
        <v>8.9600000000000009</v>
      </c>
      <c r="S2000" s="95">
        <v>2.61</v>
      </c>
      <c r="T2000" s="95">
        <v>7.83</v>
      </c>
      <c r="U2000" s="95">
        <v>0.28999999999999998</v>
      </c>
      <c r="V2000" s="95">
        <v>0.71</v>
      </c>
      <c r="W2000" s="95">
        <v>0.17</v>
      </c>
      <c r="X2000" s="95">
        <v>4.7</v>
      </c>
      <c r="Y2000" s="95">
        <v>6.78</v>
      </c>
      <c r="Z2000" s="74" t="s">
        <v>1111</v>
      </c>
      <c r="AA2000" s="95">
        <v>85.25</v>
      </c>
      <c r="AB2000" s="95">
        <v>7.64</v>
      </c>
      <c r="AC2000" s="74" t="s">
        <v>1111</v>
      </c>
      <c r="AD2000" s="95">
        <v>10305937152</v>
      </c>
    </row>
    <row r="2001" spans="1:30" x14ac:dyDescent="0.2">
      <c r="A2001" s="74" t="s">
        <v>3109</v>
      </c>
      <c r="B2001" s="95">
        <v>10.3</v>
      </c>
      <c r="C2001" s="95">
        <v>7.57</v>
      </c>
      <c r="D2001" s="95">
        <v>4.1900000000000004</v>
      </c>
      <c r="E2001" s="95">
        <v>1.1100000000000001</v>
      </c>
      <c r="F2001" s="95">
        <v>0.62</v>
      </c>
      <c r="G2001" s="95">
        <v>100</v>
      </c>
      <c r="H2001" s="95">
        <v>226.61</v>
      </c>
      <c r="I2001" s="95">
        <v>199.38</v>
      </c>
      <c r="J2001" s="95">
        <v>3.69</v>
      </c>
      <c r="K2001" s="95">
        <v>6.15</v>
      </c>
      <c r="L2001" s="95">
        <v>2.4700000000000002</v>
      </c>
      <c r="M2001" s="95">
        <v>0.74</v>
      </c>
      <c r="N2001" s="95">
        <v>8.36</v>
      </c>
      <c r="O2001" s="95"/>
      <c r="P2001" s="95">
        <v>-0.62</v>
      </c>
      <c r="Q2001" s="95"/>
      <c r="R2001" s="95">
        <v>26.47</v>
      </c>
      <c r="S2001" s="95">
        <v>14.88</v>
      </c>
      <c r="T2001" s="95">
        <v>17.25</v>
      </c>
      <c r="U2001" s="95">
        <v>0.56000000000000005</v>
      </c>
      <c r="V2001" s="95">
        <v>0.44</v>
      </c>
      <c r="W2001" s="95">
        <v>7.0000000000000007E-2</v>
      </c>
      <c r="X2001" s="95">
        <v>1.57</v>
      </c>
      <c r="Y2001" s="95">
        <v>49.29</v>
      </c>
      <c r="Z2001" s="74" t="s">
        <v>1111</v>
      </c>
      <c r="AA2001" s="95">
        <v>9.2799999999999994</v>
      </c>
      <c r="AB2001" s="95">
        <v>2.46</v>
      </c>
      <c r="AC2001" s="74" t="s">
        <v>1111</v>
      </c>
      <c r="AD2001" s="95">
        <v>353335320</v>
      </c>
    </row>
    <row r="2002" spans="1:30" x14ac:dyDescent="0.2">
      <c r="A2002" s="74" t="s">
        <v>3110</v>
      </c>
      <c r="B2002" s="95">
        <v>24.99</v>
      </c>
      <c r="C2002" s="95">
        <v>4.03</v>
      </c>
      <c r="D2002" s="95">
        <v>10.17</v>
      </c>
      <c r="E2002" s="95">
        <v>2.69</v>
      </c>
      <c r="F2002" s="95">
        <v>1.51</v>
      </c>
      <c r="G2002" s="95">
        <v>100</v>
      </c>
      <c r="H2002" s="95">
        <v>226.61</v>
      </c>
      <c r="I2002" s="95">
        <v>199.38</v>
      </c>
      <c r="J2002" s="95">
        <v>8.9499999999999993</v>
      </c>
      <c r="K2002" s="95">
        <v>6.15</v>
      </c>
      <c r="L2002" s="95">
        <v>2.4700000000000002</v>
      </c>
      <c r="M2002" s="95">
        <v>0.74</v>
      </c>
      <c r="N2002" s="95">
        <v>20.28</v>
      </c>
      <c r="O2002" s="95"/>
      <c r="P2002" s="95">
        <v>-1.51</v>
      </c>
      <c r="Q2002" s="95"/>
      <c r="R2002" s="95">
        <v>26.47</v>
      </c>
      <c r="S2002" s="95">
        <v>14.88</v>
      </c>
      <c r="T2002" s="95">
        <v>17.25</v>
      </c>
      <c r="U2002" s="95">
        <v>0.56000000000000005</v>
      </c>
      <c r="V2002" s="95">
        <v>0.44</v>
      </c>
      <c r="W2002" s="95">
        <v>7.0000000000000007E-2</v>
      </c>
      <c r="X2002" s="95">
        <v>1.57</v>
      </c>
      <c r="Y2002" s="95">
        <v>49.29</v>
      </c>
      <c r="Z2002" s="74" t="s">
        <v>1111</v>
      </c>
      <c r="AA2002" s="95">
        <v>9.2799999999999994</v>
      </c>
      <c r="AB2002" s="95">
        <v>2.46</v>
      </c>
      <c r="AC2002" s="74" t="s">
        <v>1111</v>
      </c>
      <c r="AD2002" s="95">
        <v>353335320</v>
      </c>
    </row>
    <row r="2003" spans="1:30" x14ac:dyDescent="0.2">
      <c r="A2003" s="74" t="s">
        <v>3111</v>
      </c>
      <c r="B2003" s="95">
        <v>1.74</v>
      </c>
      <c r="C2003" s="95"/>
      <c r="D2003" s="95">
        <v>-2.56</v>
      </c>
      <c r="E2003" s="95">
        <v>0.27</v>
      </c>
      <c r="F2003" s="95">
        <v>0.21</v>
      </c>
      <c r="G2003" s="95">
        <v>25.43</v>
      </c>
      <c r="H2003" s="95">
        <v>-16.43</v>
      </c>
      <c r="I2003" s="95">
        <v>-84.34</v>
      </c>
      <c r="J2003" s="95">
        <v>-13.14</v>
      </c>
      <c r="K2003" s="95">
        <v>3.8</v>
      </c>
      <c r="L2003" s="95">
        <v>16.940000000000001</v>
      </c>
      <c r="M2003" s="95">
        <v>-0.35</v>
      </c>
      <c r="N2003" s="95">
        <v>2.16</v>
      </c>
      <c r="O2003" s="95">
        <v>0.54</v>
      </c>
      <c r="P2003" s="95">
        <v>-0.38</v>
      </c>
      <c r="Q2003" s="95">
        <v>7.11</v>
      </c>
      <c r="R2003" s="95">
        <v>-10.71</v>
      </c>
      <c r="S2003" s="95">
        <v>-8.1999999999999993</v>
      </c>
      <c r="T2003" s="95">
        <v>-1.71</v>
      </c>
      <c r="U2003" s="95">
        <v>0.77</v>
      </c>
      <c r="V2003" s="95">
        <v>0.23</v>
      </c>
      <c r="W2003" s="95">
        <v>0.1</v>
      </c>
      <c r="X2003" s="95">
        <v>-1.56</v>
      </c>
      <c r="Y2003" s="95"/>
      <c r="Z2003" s="74" t="s">
        <v>1111</v>
      </c>
      <c r="AA2003" s="95">
        <v>6.35</v>
      </c>
      <c r="AB2003" s="95">
        <v>-0.68</v>
      </c>
      <c r="AC2003" s="74" t="s">
        <v>1111</v>
      </c>
      <c r="AD2003" s="95">
        <v>35804676</v>
      </c>
    </row>
    <row r="2004" spans="1:30" x14ac:dyDescent="0.2">
      <c r="A2004" s="74" t="s">
        <v>3112</v>
      </c>
      <c r="B2004" s="95">
        <v>12.4</v>
      </c>
      <c r="C2004" s="95">
        <v>3.23</v>
      </c>
      <c r="D2004" s="95">
        <v>14.12</v>
      </c>
      <c r="E2004" s="95">
        <v>1.01</v>
      </c>
      <c r="F2004" s="95">
        <v>0.08</v>
      </c>
      <c r="G2004" s="95">
        <v>0</v>
      </c>
      <c r="H2004" s="95">
        <v>24.37</v>
      </c>
      <c r="I2004" s="95">
        <v>17.059999999999999</v>
      </c>
      <c r="J2004" s="95">
        <v>9.8800000000000008</v>
      </c>
      <c r="K2004" s="95">
        <v>-39.090000000000003</v>
      </c>
      <c r="L2004" s="95">
        <v>-48.97</v>
      </c>
      <c r="M2004" s="95">
        <v>-5.0199999999999996</v>
      </c>
      <c r="N2004" s="95">
        <v>2.41</v>
      </c>
      <c r="O2004" s="95"/>
      <c r="P2004" s="95">
        <v>-0.08</v>
      </c>
      <c r="Q2004" s="95"/>
      <c r="R2004" s="95">
        <v>7.17</v>
      </c>
      <c r="S2004" s="95">
        <v>0.57999999999999996</v>
      </c>
      <c r="T2004" s="95">
        <v>5.42</v>
      </c>
      <c r="U2004" s="95">
        <v>0.08</v>
      </c>
      <c r="V2004" s="95">
        <v>0.92</v>
      </c>
      <c r="W2004" s="95">
        <v>0.03</v>
      </c>
      <c r="X2004" s="95">
        <v>-2.44</v>
      </c>
      <c r="Y2004" s="95">
        <v>4.2699999999999996</v>
      </c>
      <c r="Z2004" s="74" t="s">
        <v>1111</v>
      </c>
      <c r="AA2004" s="95">
        <v>12.25</v>
      </c>
      <c r="AB2004" s="95">
        <v>0.88</v>
      </c>
      <c r="AC2004" s="74" t="s">
        <v>1111</v>
      </c>
      <c r="AD2004" s="95">
        <v>35388360</v>
      </c>
    </row>
    <row r="2005" spans="1:30" x14ac:dyDescent="0.2">
      <c r="A2005" s="74" t="s">
        <v>3113</v>
      </c>
      <c r="B2005" s="95">
        <v>13.78</v>
      </c>
      <c r="C2005" s="95"/>
      <c r="D2005" s="95">
        <v>25.64</v>
      </c>
      <c r="E2005" s="95">
        <v>2.42</v>
      </c>
      <c r="F2005" s="95">
        <v>0.95</v>
      </c>
      <c r="G2005" s="95">
        <v>18.260000000000002</v>
      </c>
      <c r="H2005" s="95">
        <v>9.64</v>
      </c>
      <c r="I2005" s="95">
        <v>5.13</v>
      </c>
      <c r="J2005" s="95">
        <v>13.65</v>
      </c>
      <c r="K2005" s="95">
        <v>15.86</v>
      </c>
      <c r="L2005" s="95">
        <v>2.21</v>
      </c>
      <c r="M2005" s="95">
        <v>0.39</v>
      </c>
      <c r="N2005" s="95">
        <v>1.32</v>
      </c>
      <c r="O2005" s="95">
        <v>5.35</v>
      </c>
      <c r="P2005" s="95">
        <v>-1.42</v>
      </c>
      <c r="Q2005" s="95">
        <v>2.17</v>
      </c>
      <c r="R2005" s="95">
        <v>9.43</v>
      </c>
      <c r="S2005" s="95">
        <v>3.72</v>
      </c>
      <c r="T2005" s="95">
        <v>8.5299999999999994</v>
      </c>
      <c r="U2005" s="95">
        <v>0.39</v>
      </c>
      <c r="V2005" s="95">
        <v>0.61</v>
      </c>
      <c r="W2005" s="95">
        <v>0.72</v>
      </c>
      <c r="X2005" s="95">
        <v>-3.06</v>
      </c>
      <c r="Y2005" s="95"/>
      <c r="Z2005" s="74" t="s">
        <v>1111</v>
      </c>
      <c r="AA2005" s="95">
        <v>5.7</v>
      </c>
      <c r="AB2005" s="95">
        <v>0.54</v>
      </c>
      <c r="AC2005" s="74" t="s">
        <v>1111</v>
      </c>
      <c r="AD2005" s="95">
        <v>905848970</v>
      </c>
    </row>
    <row r="2006" spans="1:30" x14ac:dyDescent="0.2">
      <c r="A2006" s="74" t="s">
        <v>3114</v>
      </c>
      <c r="B2006" s="95">
        <v>8.5399999999999991</v>
      </c>
      <c r="C2006" s="95"/>
      <c r="D2006" s="95">
        <v>-11.24</v>
      </c>
      <c r="E2006" s="95">
        <v>-10.93</v>
      </c>
      <c r="F2006" s="95">
        <v>1.07</v>
      </c>
      <c r="G2006" s="95"/>
      <c r="H2006" s="95"/>
      <c r="I2006" s="95"/>
      <c r="J2006" s="95">
        <v>-11.21</v>
      </c>
      <c r="K2006" s="95">
        <v>-11.19</v>
      </c>
      <c r="L2006" s="95">
        <v>0.02</v>
      </c>
      <c r="M2006" s="95"/>
      <c r="N2006" s="95"/>
      <c r="O2006" s="95">
        <v>-134.22999999999999</v>
      </c>
      <c r="P2006" s="95">
        <v>-1.07</v>
      </c>
      <c r="Q2006" s="95">
        <v>0.22</v>
      </c>
      <c r="R2006" s="95">
        <v>-97.19</v>
      </c>
      <c r="S2006" s="95">
        <v>-9.4700000000000006</v>
      </c>
      <c r="T2006" s="95">
        <v>97.48</v>
      </c>
      <c r="U2006" s="95">
        <v>-0.1</v>
      </c>
      <c r="V2006" s="95">
        <v>0.11</v>
      </c>
      <c r="W2006" s="95">
        <v>0</v>
      </c>
      <c r="X2006" s="95"/>
      <c r="Y2006" s="95"/>
      <c r="Z2006" s="74" t="s">
        <v>1111</v>
      </c>
      <c r="AA2006" s="95">
        <v>-0.78</v>
      </c>
      <c r="AB2006" s="95">
        <v>-0.76</v>
      </c>
      <c r="AC2006" s="74" t="s">
        <v>1111</v>
      </c>
      <c r="AD2006" s="95">
        <v>148596000</v>
      </c>
    </row>
    <row r="2007" spans="1:30" x14ac:dyDescent="0.2">
      <c r="A2007" s="74" t="s">
        <v>3115</v>
      </c>
      <c r="B2007" s="95">
        <v>0.23</v>
      </c>
      <c r="C2007" s="95"/>
      <c r="D2007" s="95">
        <v>-22.52</v>
      </c>
      <c r="E2007" s="95">
        <v>0.17</v>
      </c>
      <c r="F2007" s="95">
        <v>0.15</v>
      </c>
      <c r="G2007" s="95">
        <v>0</v>
      </c>
      <c r="H2007" s="95">
        <v>0.56000000000000005</v>
      </c>
      <c r="I2007" s="95">
        <v>-0.82</v>
      </c>
      <c r="J2007" s="95">
        <v>32.76</v>
      </c>
      <c r="K2007" s="95">
        <v>29.48</v>
      </c>
      <c r="L2007" s="95">
        <v>-3.28</v>
      </c>
      <c r="M2007" s="95">
        <v>-0.02</v>
      </c>
      <c r="N2007" s="95">
        <v>0.19</v>
      </c>
      <c r="O2007" s="95"/>
      <c r="P2007" s="95">
        <v>-0.15</v>
      </c>
      <c r="Q2007" s="95"/>
      <c r="R2007" s="95">
        <v>-0.74</v>
      </c>
      <c r="S2007" s="95">
        <v>-0.64</v>
      </c>
      <c r="T2007" s="95">
        <v>-0.56999999999999995</v>
      </c>
      <c r="U2007" s="95">
        <v>0.87</v>
      </c>
      <c r="V2007" s="95">
        <v>0.13</v>
      </c>
      <c r="W2007" s="95">
        <v>0.79</v>
      </c>
      <c r="X2007" s="95"/>
      <c r="Y2007" s="95"/>
      <c r="Z2007" s="74" t="s">
        <v>1111</v>
      </c>
      <c r="AA2007" s="95">
        <v>1.38</v>
      </c>
      <c r="AB2007" s="95">
        <v>-0.01</v>
      </c>
      <c r="AC2007" s="74" t="s">
        <v>1111</v>
      </c>
      <c r="AD2007" s="95">
        <v>31780066</v>
      </c>
    </row>
    <row r="2008" spans="1:30" x14ac:dyDescent="0.2">
      <c r="A2008" s="74" t="s">
        <v>3116</v>
      </c>
      <c r="B2008" s="95">
        <v>1.46</v>
      </c>
      <c r="C2008" s="95"/>
      <c r="D2008" s="95">
        <v>-1.37</v>
      </c>
      <c r="E2008" s="95">
        <v>0.81</v>
      </c>
      <c r="F2008" s="95">
        <v>0.7</v>
      </c>
      <c r="G2008" s="95"/>
      <c r="H2008" s="95"/>
      <c r="I2008" s="95"/>
      <c r="J2008" s="95">
        <v>-1.29</v>
      </c>
      <c r="K2008" s="95">
        <v>0.44</v>
      </c>
      <c r="L2008" s="95">
        <v>1.72</v>
      </c>
      <c r="M2008" s="95">
        <v>-1.0900000000000001</v>
      </c>
      <c r="N2008" s="95"/>
      <c r="O2008" s="95">
        <v>0.82</v>
      </c>
      <c r="P2008" s="95">
        <v>-55.49</v>
      </c>
      <c r="Q2008" s="95">
        <v>7.37</v>
      </c>
      <c r="R2008" s="95">
        <v>-59.51</v>
      </c>
      <c r="S2008" s="95">
        <v>-51.18</v>
      </c>
      <c r="T2008" s="95">
        <v>-62.88</v>
      </c>
      <c r="U2008" s="95">
        <v>0.86</v>
      </c>
      <c r="V2008" s="95">
        <v>0.14000000000000001</v>
      </c>
      <c r="W2008" s="95">
        <v>0</v>
      </c>
      <c r="X2008" s="95"/>
      <c r="Y2008" s="95"/>
      <c r="Z2008" s="74" t="s">
        <v>1111</v>
      </c>
      <c r="AA2008" s="95">
        <v>1.79</v>
      </c>
      <c r="AB2008" s="95">
        <v>-1.07</v>
      </c>
      <c r="AC2008" s="74" t="s">
        <v>1111</v>
      </c>
      <c r="AD2008" s="95">
        <v>36622494</v>
      </c>
    </row>
    <row r="2009" spans="1:30" x14ac:dyDescent="0.2">
      <c r="A2009" s="74" t="s">
        <v>3117</v>
      </c>
      <c r="B2009" s="95">
        <v>12.8</v>
      </c>
      <c r="C2009" s="95"/>
      <c r="D2009" s="95">
        <v>2.87</v>
      </c>
      <c r="E2009" s="95">
        <v>0.63</v>
      </c>
      <c r="F2009" s="95">
        <v>0.28000000000000003</v>
      </c>
      <c r="G2009" s="95">
        <v>70.14</v>
      </c>
      <c r="H2009" s="95">
        <v>56.08</v>
      </c>
      <c r="I2009" s="95">
        <v>108.82</v>
      </c>
      <c r="J2009" s="95">
        <v>5.56</v>
      </c>
      <c r="K2009" s="95">
        <v>8.74</v>
      </c>
      <c r="L2009" s="95">
        <v>3.18</v>
      </c>
      <c r="M2009" s="95">
        <v>0.36</v>
      </c>
      <c r="N2009" s="95">
        <v>3.12</v>
      </c>
      <c r="O2009" s="95">
        <v>-2.33</v>
      </c>
      <c r="P2009" s="95">
        <v>-0.35</v>
      </c>
      <c r="Q2009" s="95">
        <v>0.62</v>
      </c>
      <c r="R2009" s="95">
        <v>21.81</v>
      </c>
      <c r="S2009" s="95">
        <v>9.77</v>
      </c>
      <c r="T2009" s="95">
        <v>7.58</v>
      </c>
      <c r="U2009" s="95">
        <v>0.45</v>
      </c>
      <c r="V2009" s="95">
        <v>0.55000000000000004</v>
      </c>
      <c r="W2009" s="95">
        <v>0.09</v>
      </c>
      <c r="X2009" s="95">
        <v>33.700000000000003</v>
      </c>
      <c r="Y2009" s="95"/>
      <c r="Z2009" s="74" t="s">
        <v>1111</v>
      </c>
      <c r="AA2009" s="95">
        <v>20.47</v>
      </c>
      <c r="AB2009" s="95">
        <v>4.46</v>
      </c>
      <c r="AC2009" s="74" t="s">
        <v>1111</v>
      </c>
      <c r="AD2009" s="95">
        <v>1385254400</v>
      </c>
    </row>
    <row r="2010" spans="1:30" x14ac:dyDescent="0.2">
      <c r="A2010" s="74" t="s">
        <v>3118</v>
      </c>
      <c r="B2010" s="95">
        <v>235.25</v>
      </c>
      <c r="C2010" s="95"/>
      <c r="D2010" s="95">
        <v>133.99</v>
      </c>
      <c r="E2010" s="95">
        <v>7.89</v>
      </c>
      <c r="F2010" s="95">
        <v>5.9</v>
      </c>
      <c r="G2010" s="95">
        <v>37.93</v>
      </c>
      <c r="H2010" s="95">
        <v>10.99</v>
      </c>
      <c r="I2010" s="95">
        <v>7.15</v>
      </c>
      <c r="J2010" s="95">
        <v>87.23</v>
      </c>
      <c r="K2010" s="95">
        <v>83.07</v>
      </c>
      <c r="L2010" s="95">
        <v>-4.16</v>
      </c>
      <c r="M2010" s="95">
        <v>-0.38</v>
      </c>
      <c r="N2010" s="95">
        <v>9.59</v>
      </c>
      <c r="O2010" s="95">
        <v>17.079999999999998</v>
      </c>
      <c r="P2010" s="95">
        <v>-11.66</v>
      </c>
      <c r="Q2010" s="95">
        <v>3.33</v>
      </c>
      <c r="R2010" s="95">
        <v>5.89</v>
      </c>
      <c r="S2010" s="95">
        <v>4.41</v>
      </c>
      <c r="T2010" s="95">
        <v>6.98</v>
      </c>
      <c r="U2010" s="95">
        <v>0.75</v>
      </c>
      <c r="V2010" s="95">
        <v>0.25</v>
      </c>
      <c r="W2010" s="95">
        <v>0.62</v>
      </c>
      <c r="X2010" s="95">
        <v>26.25</v>
      </c>
      <c r="Y2010" s="95">
        <v>11.36</v>
      </c>
      <c r="Z2010" s="74" t="s">
        <v>1111</v>
      </c>
      <c r="AA2010" s="95">
        <v>29.81</v>
      </c>
      <c r="AB2010" s="95">
        <v>1.76</v>
      </c>
      <c r="AC2010" s="74" t="s">
        <v>1111</v>
      </c>
      <c r="AD2010" s="95">
        <v>9733209975</v>
      </c>
    </row>
    <row r="2011" spans="1:30" x14ac:dyDescent="0.2">
      <c r="A2011" s="74" t="s">
        <v>3119</v>
      </c>
      <c r="B2011" s="95">
        <v>5.79</v>
      </c>
      <c r="C2011" s="95">
        <v>11.17</v>
      </c>
      <c r="D2011" s="95">
        <v>10.130000000000001</v>
      </c>
      <c r="E2011" s="95">
        <v>0.33</v>
      </c>
      <c r="F2011" s="95">
        <v>0.09</v>
      </c>
      <c r="G2011" s="95">
        <v>78.64</v>
      </c>
      <c r="H2011" s="95">
        <v>43.44</v>
      </c>
      <c r="I2011" s="95">
        <v>7.62</v>
      </c>
      <c r="J2011" s="95">
        <v>1.78</v>
      </c>
      <c r="K2011" s="95">
        <v>11.88</v>
      </c>
      <c r="L2011" s="95">
        <v>10.1</v>
      </c>
      <c r="M2011" s="95">
        <v>1.88</v>
      </c>
      <c r="N2011" s="95">
        <v>0.77</v>
      </c>
      <c r="O2011" s="95">
        <v>-1.25</v>
      </c>
      <c r="P2011" s="95">
        <v>-0.1</v>
      </c>
      <c r="Q2011" s="95">
        <v>0.4</v>
      </c>
      <c r="R2011" s="95">
        <v>3.27</v>
      </c>
      <c r="S2011" s="95">
        <v>0.93</v>
      </c>
      <c r="T2011" s="95">
        <v>6.16</v>
      </c>
      <c r="U2011" s="95">
        <v>0.28999999999999998</v>
      </c>
      <c r="V2011" s="95">
        <v>0.71</v>
      </c>
      <c r="W2011" s="95">
        <v>0.12</v>
      </c>
      <c r="X2011" s="95">
        <v>10.18</v>
      </c>
      <c r="Y2011" s="95">
        <v>-0.95</v>
      </c>
      <c r="Z2011" s="74" t="s">
        <v>1111</v>
      </c>
      <c r="AA2011" s="95">
        <v>17.5</v>
      </c>
      <c r="AB2011" s="95">
        <v>0.56999999999999995</v>
      </c>
      <c r="AC2011" s="74" t="s">
        <v>1111</v>
      </c>
      <c r="AD2011" s="95">
        <v>551166381.48000002</v>
      </c>
    </row>
    <row r="2012" spans="1:30" x14ac:dyDescent="0.2">
      <c r="A2012" s="74" t="s">
        <v>3120</v>
      </c>
      <c r="B2012" s="95">
        <v>4</v>
      </c>
      <c r="C2012" s="95">
        <v>1</v>
      </c>
      <c r="D2012" s="95">
        <v>4.03</v>
      </c>
      <c r="E2012" s="95">
        <v>0.22</v>
      </c>
      <c r="F2012" s="95">
        <v>0.09</v>
      </c>
      <c r="G2012" s="95">
        <v>73.239999999999995</v>
      </c>
      <c r="H2012" s="95">
        <v>41.47</v>
      </c>
      <c r="I2012" s="95">
        <v>16.96</v>
      </c>
      <c r="J2012" s="95">
        <v>1.65</v>
      </c>
      <c r="K2012" s="95">
        <v>9.34</v>
      </c>
      <c r="L2012" s="95">
        <v>7.69</v>
      </c>
      <c r="M2012" s="95">
        <v>1.01</v>
      </c>
      <c r="N2012" s="95">
        <v>0.68</v>
      </c>
      <c r="O2012" s="95">
        <v>-5.18</v>
      </c>
      <c r="P2012" s="95">
        <v>-0.1</v>
      </c>
      <c r="Q2012" s="95">
        <v>0.77</v>
      </c>
      <c r="R2012" s="95">
        <v>5.36</v>
      </c>
      <c r="S2012" s="95">
        <v>2.31</v>
      </c>
      <c r="T2012" s="95">
        <v>6.15</v>
      </c>
      <c r="U2012" s="95">
        <v>0.43</v>
      </c>
      <c r="V2012" s="95">
        <v>0.56999999999999995</v>
      </c>
      <c r="W2012" s="95">
        <v>0.14000000000000001</v>
      </c>
      <c r="X2012" s="95">
        <v>8.2799999999999994</v>
      </c>
      <c r="Y2012" s="95">
        <v>-1.5</v>
      </c>
      <c r="Z2012" s="74" t="s">
        <v>1111</v>
      </c>
      <c r="AA2012" s="95">
        <v>18.52</v>
      </c>
      <c r="AB2012" s="95">
        <v>0.99</v>
      </c>
      <c r="AC2012" s="74" t="s">
        <v>1111</v>
      </c>
      <c r="AD2012" s="95">
        <v>215498800</v>
      </c>
    </row>
    <row r="2013" spans="1:30" x14ac:dyDescent="0.2">
      <c r="A2013" s="74" t="s">
        <v>3121</v>
      </c>
      <c r="B2013" s="95">
        <v>25.34</v>
      </c>
      <c r="C2013" s="95">
        <v>11.37</v>
      </c>
      <c r="D2013" s="95">
        <v>24.65</v>
      </c>
      <c r="E2013" s="95"/>
      <c r="F2013" s="95">
        <v>0.32</v>
      </c>
      <c r="G2013" s="95">
        <v>6.1</v>
      </c>
      <c r="H2013" s="95">
        <v>1.1299999999999999</v>
      </c>
      <c r="I2013" s="95">
        <v>0.31</v>
      </c>
      <c r="J2013" s="95">
        <v>6.72</v>
      </c>
      <c r="K2013" s="95">
        <v>14.79</v>
      </c>
      <c r="L2013" s="95">
        <v>8.08</v>
      </c>
      <c r="M2013" s="95"/>
      <c r="N2013" s="95">
        <v>0.08</v>
      </c>
      <c r="O2013" s="95">
        <v>3.52</v>
      </c>
      <c r="P2013" s="95">
        <v>-0.49</v>
      </c>
      <c r="Q2013" s="95">
        <v>1.36</v>
      </c>
      <c r="R2013" s="95"/>
      <c r="S2013" s="95">
        <v>1.3</v>
      </c>
      <c r="T2013" s="95">
        <v>11.83</v>
      </c>
      <c r="U2013" s="95">
        <v>0</v>
      </c>
      <c r="V2013" s="95">
        <v>0.8</v>
      </c>
      <c r="W2013" s="95">
        <v>4.24</v>
      </c>
      <c r="X2013" s="95">
        <v>-4.2</v>
      </c>
      <c r="Y2013" s="95">
        <v>23.28</v>
      </c>
      <c r="Z2013" s="74" t="s">
        <v>1111</v>
      </c>
      <c r="AA2013" s="95">
        <v>0</v>
      </c>
      <c r="AB2013" s="95">
        <v>1.03</v>
      </c>
      <c r="AC2013" s="74" t="s">
        <v>1111</v>
      </c>
      <c r="AD2013" s="95">
        <v>860842155</v>
      </c>
    </row>
    <row r="2014" spans="1:30" x14ac:dyDescent="0.2">
      <c r="A2014" s="74" t="s">
        <v>3122</v>
      </c>
      <c r="B2014" s="95">
        <v>54.45</v>
      </c>
      <c r="C2014" s="95"/>
      <c r="D2014" s="95">
        <v>-15.34</v>
      </c>
      <c r="E2014" s="95">
        <v>1.1100000000000001</v>
      </c>
      <c r="F2014" s="95">
        <v>0.55000000000000004</v>
      </c>
      <c r="G2014" s="95">
        <v>100</v>
      </c>
      <c r="H2014" s="95">
        <v>-25.64</v>
      </c>
      <c r="I2014" s="95">
        <v>-33.6</v>
      </c>
      <c r="J2014" s="95">
        <v>-20.100000000000001</v>
      </c>
      <c r="K2014" s="95">
        <v>13.88</v>
      </c>
      <c r="L2014" s="95">
        <v>33.979999999999997</v>
      </c>
      <c r="M2014" s="95">
        <v>-1.88</v>
      </c>
      <c r="N2014" s="95">
        <v>5.15</v>
      </c>
      <c r="O2014" s="95">
        <v>0.65</v>
      </c>
      <c r="P2014" s="95">
        <v>-9.83</v>
      </c>
      <c r="Q2014" s="95">
        <v>8.89</v>
      </c>
      <c r="R2014" s="95">
        <v>-7.25</v>
      </c>
      <c r="S2014" s="95">
        <v>-3.56</v>
      </c>
      <c r="T2014" s="95">
        <v>-5.53</v>
      </c>
      <c r="U2014" s="95">
        <v>0.49</v>
      </c>
      <c r="V2014" s="95">
        <v>0.51</v>
      </c>
      <c r="W2014" s="95">
        <v>0.11</v>
      </c>
      <c r="X2014" s="95">
        <v>57.35</v>
      </c>
      <c r="Y2014" s="95"/>
      <c r="Z2014" s="74" t="s">
        <v>1111</v>
      </c>
      <c r="AA2014" s="95">
        <v>48.97</v>
      </c>
      <c r="AB2014" s="95">
        <v>-3.55</v>
      </c>
      <c r="AC2014" s="74" t="s">
        <v>1111</v>
      </c>
      <c r="AD2014" s="95">
        <v>3568113945</v>
      </c>
    </row>
    <row r="2015" spans="1:30" x14ac:dyDescent="0.2">
      <c r="A2015" s="74" t="s">
        <v>3123</v>
      </c>
      <c r="B2015" s="95">
        <v>7.18</v>
      </c>
      <c r="C2015" s="95"/>
      <c r="D2015" s="95">
        <v>6.89</v>
      </c>
      <c r="E2015" s="95">
        <v>0.54</v>
      </c>
      <c r="F2015" s="95">
        <v>0.17</v>
      </c>
      <c r="G2015" s="95">
        <v>12.62</v>
      </c>
      <c r="H2015" s="95">
        <v>7.63</v>
      </c>
      <c r="I2015" s="95">
        <v>5.95</v>
      </c>
      <c r="J2015" s="95">
        <v>5.37</v>
      </c>
      <c r="K2015" s="95">
        <v>-6.8</v>
      </c>
      <c r="L2015" s="95">
        <v>-12.16</v>
      </c>
      <c r="M2015" s="95">
        <v>-1.22</v>
      </c>
      <c r="N2015" s="95">
        <v>0.41</v>
      </c>
      <c r="O2015" s="95"/>
      <c r="P2015" s="95">
        <v>-0.17</v>
      </c>
      <c r="Q2015" s="95"/>
      <c r="R2015" s="95">
        <v>7.83</v>
      </c>
      <c r="S2015" s="95">
        <v>2.5</v>
      </c>
      <c r="T2015" s="95">
        <v>6.6</v>
      </c>
      <c r="U2015" s="95">
        <v>0.32</v>
      </c>
      <c r="V2015" s="95">
        <v>0.68</v>
      </c>
      <c r="W2015" s="95">
        <v>0.42</v>
      </c>
      <c r="X2015" s="95">
        <v>31.51</v>
      </c>
      <c r="Y2015" s="95"/>
      <c r="Z2015" s="74" t="s">
        <v>1111</v>
      </c>
      <c r="AA2015" s="95">
        <v>13.31</v>
      </c>
      <c r="AB2015" s="95">
        <v>1.04</v>
      </c>
      <c r="AC2015" s="74" t="s">
        <v>1111</v>
      </c>
      <c r="AD2015" s="95">
        <v>243002792</v>
      </c>
    </row>
    <row r="2016" spans="1:30" x14ac:dyDescent="0.2">
      <c r="A2016" s="74" t="s">
        <v>3124</v>
      </c>
      <c r="B2016" s="95">
        <v>20.7</v>
      </c>
      <c r="C2016" s="95"/>
      <c r="D2016" s="95">
        <v>-80.83</v>
      </c>
      <c r="E2016" s="95">
        <v>9.5399999999999991</v>
      </c>
      <c r="F2016" s="95">
        <v>9.39</v>
      </c>
      <c r="G2016" s="95"/>
      <c r="H2016" s="95"/>
      <c r="I2016" s="95"/>
      <c r="J2016" s="95">
        <v>-80.83</v>
      </c>
      <c r="K2016" s="95">
        <v>-72.23</v>
      </c>
      <c r="L2016" s="95">
        <v>8.6</v>
      </c>
      <c r="M2016" s="95">
        <v>-1.02</v>
      </c>
      <c r="N2016" s="95"/>
      <c r="O2016" s="95">
        <v>9.5500000000000007</v>
      </c>
      <c r="P2016" s="95">
        <v>-19403.88</v>
      </c>
      <c r="Q2016" s="95">
        <v>63.53</v>
      </c>
      <c r="R2016" s="95">
        <v>-11.81</v>
      </c>
      <c r="S2016" s="95">
        <v>-11.62</v>
      </c>
      <c r="T2016" s="95">
        <v>-11.81</v>
      </c>
      <c r="U2016" s="95">
        <v>0.98</v>
      </c>
      <c r="V2016" s="95">
        <v>0.02</v>
      </c>
      <c r="W2016" s="95">
        <v>0</v>
      </c>
      <c r="X2016" s="95"/>
      <c r="Y2016" s="95"/>
      <c r="Z2016" s="74" t="s">
        <v>1111</v>
      </c>
      <c r="AA2016" s="95">
        <v>2.17</v>
      </c>
      <c r="AB2016" s="95">
        <v>-0.26</v>
      </c>
      <c r="AC2016" s="74" t="s">
        <v>1111</v>
      </c>
      <c r="AD2016" s="95">
        <v>271654380</v>
      </c>
    </row>
    <row r="2017" spans="1:30" x14ac:dyDescent="0.2">
      <c r="A2017" s="74" t="s">
        <v>3125</v>
      </c>
      <c r="B2017" s="95">
        <v>17.64</v>
      </c>
      <c r="C2017" s="95">
        <v>3.15</v>
      </c>
      <c r="D2017" s="95">
        <v>28.97</v>
      </c>
      <c r="E2017" s="95">
        <v>1.39</v>
      </c>
      <c r="F2017" s="95">
        <v>0.54</v>
      </c>
      <c r="G2017" s="95">
        <v>15.62</v>
      </c>
      <c r="H2017" s="95">
        <v>5.24</v>
      </c>
      <c r="I2017" s="95">
        <v>2.75</v>
      </c>
      <c r="J2017" s="95">
        <v>15.2</v>
      </c>
      <c r="K2017" s="95">
        <v>22.2</v>
      </c>
      <c r="L2017" s="95">
        <v>7.01</v>
      </c>
      <c r="M2017" s="95">
        <v>0.64</v>
      </c>
      <c r="N2017" s="95">
        <v>0.8</v>
      </c>
      <c r="O2017" s="95">
        <v>3.27</v>
      </c>
      <c r="P2017" s="95">
        <v>-0.83</v>
      </c>
      <c r="Q2017" s="95">
        <v>1.88</v>
      </c>
      <c r="R2017" s="95">
        <v>4.8099999999999996</v>
      </c>
      <c r="S2017" s="95">
        <v>1.86</v>
      </c>
      <c r="T2017" s="95">
        <v>3.33</v>
      </c>
      <c r="U2017" s="95">
        <v>0.39</v>
      </c>
      <c r="V2017" s="95">
        <v>0.61</v>
      </c>
      <c r="W2017" s="95">
        <v>0.68</v>
      </c>
      <c r="X2017" s="95">
        <v>-11.27</v>
      </c>
      <c r="Y2017" s="95">
        <v>-19.899999999999999</v>
      </c>
      <c r="Z2017" s="74" t="s">
        <v>1111</v>
      </c>
      <c r="AA2017" s="95">
        <v>12.65</v>
      </c>
      <c r="AB2017" s="95">
        <v>0.61</v>
      </c>
      <c r="AC2017" s="74" t="s">
        <v>1111</v>
      </c>
      <c r="AD2017" s="95">
        <v>785422764</v>
      </c>
    </row>
    <row r="2018" spans="1:30" x14ac:dyDescent="0.2">
      <c r="A2018" s="74" t="s">
        <v>3126</v>
      </c>
      <c r="B2018" s="95">
        <v>2.25</v>
      </c>
      <c r="C2018" s="95"/>
      <c r="D2018" s="95">
        <v>-1.1399999999999999</v>
      </c>
      <c r="E2018" s="95">
        <v>0.44</v>
      </c>
      <c r="F2018" s="95">
        <v>0.42</v>
      </c>
      <c r="G2018" s="95"/>
      <c r="H2018" s="95"/>
      <c r="I2018" s="95"/>
      <c r="J2018" s="95">
        <v>-1.1399999999999999</v>
      </c>
      <c r="K2018" s="95">
        <v>0.91</v>
      </c>
      <c r="L2018" s="95">
        <v>2.0499999999999998</v>
      </c>
      <c r="M2018" s="95">
        <v>-0.79</v>
      </c>
      <c r="N2018" s="95"/>
      <c r="O2018" s="95">
        <v>0.56000000000000005</v>
      </c>
      <c r="P2018" s="95">
        <v>-1.97</v>
      </c>
      <c r="Q2018" s="95">
        <v>18.63</v>
      </c>
      <c r="R2018" s="95">
        <v>-38.51</v>
      </c>
      <c r="S2018" s="95">
        <v>-36.74</v>
      </c>
      <c r="T2018" s="95">
        <v>-38.51</v>
      </c>
      <c r="U2018" s="95">
        <v>0.95</v>
      </c>
      <c r="V2018" s="95">
        <v>0.05</v>
      </c>
      <c r="W2018" s="95">
        <v>0</v>
      </c>
      <c r="X2018" s="95"/>
      <c r="Y2018" s="95"/>
      <c r="Z2018" s="74" t="s">
        <v>1111</v>
      </c>
      <c r="AA2018" s="95">
        <v>5.13</v>
      </c>
      <c r="AB2018" s="95">
        <v>-1.98</v>
      </c>
      <c r="AC2018" s="74" t="s">
        <v>1111</v>
      </c>
      <c r="AD2018" s="95">
        <v>56839050</v>
      </c>
    </row>
    <row r="2019" spans="1:30" x14ac:dyDescent="0.2">
      <c r="A2019" s="74" t="s">
        <v>3127</v>
      </c>
      <c r="B2019" s="95">
        <v>12.5</v>
      </c>
      <c r="C2019" s="95"/>
      <c r="D2019" s="95">
        <v>107.78</v>
      </c>
      <c r="E2019" s="95">
        <v>5.28</v>
      </c>
      <c r="F2019" s="95">
        <v>3.37</v>
      </c>
      <c r="G2019" s="95">
        <v>64.56</v>
      </c>
      <c r="H2019" s="95">
        <v>3.99</v>
      </c>
      <c r="I2019" s="95">
        <v>3.78</v>
      </c>
      <c r="J2019" s="95">
        <v>102.1</v>
      </c>
      <c r="K2019" s="95">
        <v>85.22</v>
      </c>
      <c r="L2019" s="95">
        <v>-16.88</v>
      </c>
      <c r="M2019" s="95">
        <v>-0.87</v>
      </c>
      <c r="N2019" s="95">
        <v>4.08</v>
      </c>
      <c r="O2019" s="95">
        <v>7.8</v>
      </c>
      <c r="P2019" s="95">
        <v>-11.55</v>
      </c>
      <c r="Q2019" s="95">
        <v>2.56</v>
      </c>
      <c r="R2019" s="95">
        <v>4.9000000000000004</v>
      </c>
      <c r="S2019" s="95">
        <v>3.13</v>
      </c>
      <c r="T2019" s="95">
        <v>4.9000000000000004</v>
      </c>
      <c r="U2019" s="95">
        <v>0.64</v>
      </c>
      <c r="V2019" s="95">
        <v>0.36</v>
      </c>
      <c r="W2019" s="95">
        <v>0.83</v>
      </c>
      <c r="X2019" s="95">
        <v>16.68</v>
      </c>
      <c r="Y2019" s="95"/>
      <c r="Z2019" s="74" t="s">
        <v>1111</v>
      </c>
      <c r="AA2019" s="95">
        <v>2.37</v>
      </c>
      <c r="AB2019" s="95">
        <v>0.12</v>
      </c>
      <c r="AC2019" s="74" t="s">
        <v>1111</v>
      </c>
      <c r="AD2019" s="95">
        <v>2203869550</v>
      </c>
    </row>
    <row r="2020" spans="1:30" x14ac:dyDescent="0.2">
      <c r="A2020" s="74" t="s">
        <v>3128</v>
      </c>
      <c r="B2020" s="95">
        <v>35.33</v>
      </c>
      <c r="C2020" s="95">
        <v>2.72</v>
      </c>
      <c r="D2020" s="95">
        <v>18.04</v>
      </c>
      <c r="E2020" s="95">
        <v>2.48</v>
      </c>
      <c r="F2020" s="95">
        <v>1.02</v>
      </c>
      <c r="G2020" s="95">
        <v>36.380000000000003</v>
      </c>
      <c r="H2020" s="95">
        <v>17.829999999999998</v>
      </c>
      <c r="I2020" s="95">
        <v>12.15</v>
      </c>
      <c r="J2020" s="95">
        <v>12.29</v>
      </c>
      <c r="K2020" s="95">
        <v>14.27</v>
      </c>
      <c r="L2020" s="95">
        <v>1.98</v>
      </c>
      <c r="M2020" s="95">
        <v>0.4</v>
      </c>
      <c r="N2020" s="95">
        <v>2.19</v>
      </c>
      <c r="O2020" s="95">
        <v>9.02</v>
      </c>
      <c r="P2020" s="95">
        <v>-1.37</v>
      </c>
      <c r="Q2020" s="95">
        <v>1.77</v>
      </c>
      <c r="R2020" s="95">
        <v>13.76</v>
      </c>
      <c r="S2020" s="95">
        <v>5.63</v>
      </c>
      <c r="T2020" s="95">
        <v>10.27</v>
      </c>
      <c r="U2020" s="95">
        <v>0.41</v>
      </c>
      <c r="V2020" s="95">
        <v>0.59</v>
      </c>
      <c r="W2020" s="95">
        <v>0.46</v>
      </c>
      <c r="X2020" s="95">
        <v>4.41</v>
      </c>
      <c r="Y2020" s="95">
        <v>-16.23</v>
      </c>
      <c r="Z2020" s="74" t="s">
        <v>1111</v>
      </c>
      <c r="AA2020" s="95">
        <v>14.23</v>
      </c>
      <c r="AB2020" s="95">
        <v>1.96</v>
      </c>
      <c r="AC2020" s="74" t="s">
        <v>1111</v>
      </c>
      <c r="AD2020" s="95">
        <v>30150922305</v>
      </c>
    </row>
    <row r="2021" spans="1:30" x14ac:dyDescent="0.2">
      <c r="A2021" s="74" t="s">
        <v>3129</v>
      </c>
      <c r="B2021" s="95">
        <v>1.08</v>
      </c>
      <c r="C2021" s="95"/>
      <c r="D2021" s="95">
        <v>-0.91</v>
      </c>
      <c r="E2021" s="95">
        <v>0.57999999999999996</v>
      </c>
      <c r="F2021" s="95">
        <v>0.52</v>
      </c>
      <c r="G2021" s="95">
        <v>100</v>
      </c>
      <c r="H2021" s="95">
        <v>-4717.8500000000004</v>
      </c>
      <c r="I2021" s="95">
        <v>-4717.8500000000004</v>
      </c>
      <c r="J2021" s="95">
        <v>-0.91</v>
      </c>
      <c r="K2021" s="95">
        <v>0.75</v>
      </c>
      <c r="L2021" s="95">
        <v>1.66</v>
      </c>
      <c r="M2021" s="95">
        <v>-1.06</v>
      </c>
      <c r="N2021" s="95">
        <v>42.82</v>
      </c>
      <c r="O2021" s="95">
        <v>0.59</v>
      </c>
      <c r="P2021" s="95">
        <v>-14.66</v>
      </c>
      <c r="Q2021" s="95">
        <v>10.78</v>
      </c>
      <c r="R2021" s="95">
        <v>-63.76</v>
      </c>
      <c r="S2021" s="95">
        <v>-57.04</v>
      </c>
      <c r="T2021" s="95">
        <v>-63.76</v>
      </c>
      <c r="U2021" s="95">
        <v>0.89</v>
      </c>
      <c r="V2021" s="95">
        <v>0.11</v>
      </c>
      <c r="W2021" s="95">
        <v>0.01</v>
      </c>
      <c r="X2021" s="95">
        <v>-12.72</v>
      </c>
      <c r="Y2021" s="95"/>
      <c r="Z2021" s="74" t="s">
        <v>1111</v>
      </c>
      <c r="AA2021" s="95">
        <v>1.87</v>
      </c>
      <c r="AB2021" s="95">
        <v>-1.19</v>
      </c>
      <c r="AC2021" s="74" t="s">
        <v>1111</v>
      </c>
      <c r="AD2021" s="95">
        <v>55878012</v>
      </c>
    </row>
    <row r="2022" spans="1:30" x14ac:dyDescent="0.2">
      <c r="A2022" s="74" t="s">
        <v>3130</v>
      </c>
      <c r="B2022" s="95">
        <v>52.64</v>
      </c>
      <c r="C2022" s="95"/>
      <c r="D2022" s="95">
        <v>6.98</v>
      </c>
      <c r="E2022" s="95">
        <v>1.41</v>
      </c>
      <c r="F2022" s="95">
        <v>0.32</v>
      </c>
      <c r="G2022" s="95">
        <v>14.34</v>
      </c>
      <c r="H2022" s="95">
        <v>11.39</v>
      </c>
      <c r="I2022" s="95">
        <v>8.36</v>
      </c>
      <c r="J2022" s="95">
        <v>5.12</v>
      </c>
      <c r="K2022" s="95">
        <v>10.82</v>
      </c>
      <c r="L2022" s="95">
        <v>5.7</v>
      </c>
      <c r="M2022" s="95">
        <v>1.57</v>
      </c>
      <c r="N2022" s="95">
        <v>0.57999999999999996</v>
      </c>
      <c r="O2022" s="95">
        <v>13.09</v>
      </c>
      <c r="P2022" s="95">
        <v>-0.48</v>
      </c>
      <c r="Q2022" s="95">
        <v>1.08</v>
      </c>
      <c r="R2022" s="95">
        <v>20.21</v>
      </c>
      <c r="S2022" s="95">
        <v>4.59</v>
      </c>
      <c r="T2022" s="95">
        <v>7.34</v>
      </c>
      <c r="U2022" s="95">
        <v>0.23</v>
      </c>
      <c r="V2022" s="95">
        <v>0.77</v>
      </c>
      <c r="W2022" s="95">
        <v>0.55000000000000004</v>
      </c>
      <c r="X2022" s="95">
        <v>-2.0299999999999998</v>
      </c>
      <c r="Y2022" s="95">
        <v>-7.88</v>
      </c>
      <c r="Z2022" s="74" t="s">
        <v>1111</v>
      </c>
      <c r="AA2022" s="95">
        <v>37.299999999999997</v>
      </c>
      <c r="AB2022" s="95">
        <v>7.54</v>
      </c>
      <c r="AC2022" s="74" t="s">
        <v>1111</v>
      </c>
      <c r="AD2022" s="95">
        <v>76425926192</v>
      </c>
    </row>
    <row r="2023" spans="1:30" x14ac:dyDescent="0.2">
      <c r="A2023" s="74" t="s">
        <v>3131</v>
      </c>
      <c r="B2023" s="95">
        <v>34.14</v>
      </c>
      <c r="C2023" s="95"/>
      <c r="D2023" s="95">
        <v>53.49</v>
      </c>
      <c r="E2023" s="95">
        <v>6.8</v>
      </c>
      <c r="F2023" s="95">
        <v>6.13</v>
      </c>
      <c r="G2023" s="95">
        <v>100</v>
      </c>
      <c r="H2023" s="95">
        <v>42.61</v>
      </c>
      <c r="I2023" s="95">
        <v>35.14</v>
      </c>
      <c r="J2023" s="95">
        <v>44.12</v>
      </c>
      <c r="K2023" s="95">
        <v>38.39</v>
      </c>
      <c r="L2023" s="95">
        <v>-5.72</v>
      </c>
      <c r="M2023" s="95">
        <v>-0.88</v>
      </c>
      <c r="N2023" s="95">
        <v>18.8</v>
      </c>
      <c r="O2023" s="95">
        <v>7.27</v>
      </c>
      <c r="P2023" s="95">
        <v>-63.23</v>
      </c>
      <c r="Q2023" s="95">
        <v>15.03</v>
      </c>
      <c r="R2023" s="95">
        <v>12.72</v>
      </c>
      <c r="S2023" s="95">
        <v>11.46</v>
      </c>
      <c r="T2023" s="95">
        <v>12.54</v>
      </c>
      <c r="U2023" s="95">
        <v>0.9</v>
      </c>
      <c r="V2023" s="95">
        <v>0.1</v>
      </c>
      <c r="W2023" s="95">
        <v>0.33</v>
      </c>
      <c r="X2023" s="95"/>
      <c r="Y2023" s="95"/>
      <c r="Z2023" s="74" t="s">
        <v>1111</v>
      </c>
      <c r="AA2023" s="95">
        <v>5.0199999999999996</v>
      </c>
      <c r="AB2023" s="95">
        <v>0.64</v>
      </c>
      <c r="AC2023" s="74" t="s">
        <v>1111</v>
      </c>
      <c r="AD2023" s="95">
        <v>22334131950</v>
      </c>
    </row>
    <row r="2024" spans="1:30" x14ac:dyDescent="0.2">
      <c r="A2024" s="74" t="s">
        <v>3132</v>
      </c>
      <c r="B2024" s="95">
        <v>2.73</v>
      </c>
      <c r="C2024" s="95"/>
      <c r="D2024" s="95">
        <v>-2.4300000000000002</v>
      </c>
      <c r="E2024" s="95">
        <v>0.83</v>
      </c>
      <c r="F2024" s="95">
        <v>0.47</v>
      </c>
      <c r="G2024" s="95">
        <v>57.86</v>
      </c>
      <c r="H2024" s="95">
        <v>-78.510000000000005</v>
      </c>
      <c r="I2024" s="95">
        <v>-76.180000000000007</v>
      </c>
      <c r="J2024" s="95">
        <v>-2.36</v>
      </c>
      <c r="K2024" s="95">
        <v>-2.71</v>
      </c>
      <c r="L2024" s="95">
        <v>-0.35</v>
      </c>
      <c r="M2024" s="95">
        <v>0.12</v>
      </c>
      <c r="N2024" s="95">
        <v>1.85</v>
      </c>
      <c r="O2024" s="95">
        <v>-4.59</v>
      </c>
      <c r="P2024" s="95">
        <v>-0.53</v>
      </c>
      <c r="Q2024" s="95">
        <v>0.49</v>
      </c>
      <c r="R2024" s="95">
        <v>-34.06</v>
      </c>
      <c r="S2024" s="95">
        <v>-19.5</v>
      </c>
      <c r="T2024" s="95">
        <v>-34.26</v>
      </c>
      <c r="U2024" s="95">
        <v>0.56999999999999995</v>
      </c>
      <c r="V2024" s="95">
        <v>0.43</v>
      </c>
      <c r="W2024" s="95">
        <v>0.26</v>
      </c>
      <c r="X2024" s="95"/>
      <c r="Y2024" s="95"/>
      <c r="Z2024" s="74" t="s">
        <v>1111</v>
      </c>
      <c r="AA2024" s="95">
        <v>3.29</v>
      </c>
      <c r="AB2024" s="95">
        <v>-1.1200000000000001</v>
      </c>
      <c r="AC2024" s="74" t="s">
        <v>1111</v>
      </c>
      <c r="AD2024" s="95">
        <v>61126065</v>
      </c>
    </row>
    <row r="2025" spans="1:30" x14ac:dyDescent="0.2">
      <c r="A2025" s="74" t="s">
        <v>3133</v>
      </c>
      <c r="B2025" s="95">
        <v>1.18</v>
      </c>
      <c r="C2025" s="95"/>
      <c r="D2025" s="95">
        <v>-1.05</v>
      </c>
      <c r="E2025" s="95">
        <v>0.36</v>
      </c>
      <c r="F2025" s="95">
        <v>0.21</v>
      </c>
      <c r="G2025" s="95">
        <v>57.86</v>
      </c>
      <c r="H2025" s="95">
        <v>-78.510000000000005</v>
      </c>
      <c r="I2025" s="95">
        <v>-76.180000000000007</v>
      </c>
      <c r="J2025" s="95">
        <v>-1.02</v>
      </c>
      <c r="K2025" s="95">
        <v>-2.71</v>
      </c>
      <c r="L2025" s="95">
        <v>-0.35</v>
      </c>
      <c r="M2025" s="95">
        <v>0.12</v>
      </c>
      <c r="N2025" s="95">
        <v>0.8</v>
      </c>
      <c r="O2025" s="95">
        <v>-1.98</v>
      </c>
      <c r="P2025" s="95">
        <v>-0.23</v>
      </c>
      <c r="Q2025" s="95">
        <v>0.49</v>
      </c>
      <c r="R2025" s="95">
        <v>-34.06</v>
      </c>
      <c r="S2025" s="95">
        <v>-19.5</v>
      </c>
      <c r="T2025" s="95">
        <v>-34.26</v>
      </c>
      <c r="U2025" s="95">
        <v>0.56999999999999995</v>
      </c>
      <c r="V2025" s="95">
        <v>0.43</v>
      </c>
      <c r="W2025" s="95">
        <v>0.26</v>
      </c>
      <c r="X2025" s="95"/>
      <c r="Y2025" s="95"/>
      <c r="Z2025" s="74" t="s">
        <v>1111</v>
      </c>
      <c r="AA2025" s="95">
        <v>3.29</v>
      </c>
      <c r="AB2025" s="95">
        <v>-1.1200000000000001</v>
      </c>
      <c r="AC2025" s="74" t="s">
        <v>1111</v>
      </c>
      <c r="AD2025" s="95">
        <v>61126065</v>
      </c>
    </row>
    <row r="2026" spans="1:30" x14ac:dyDescent="0.2">
      <c r="A2026" s="74" t="s">
        <v>3134</v>
      </c>
      <c r="B2026" s="95">
        <v>3.1</v>
      </c>
      <c r="C2026" s="95"/>
      <c r="D2026" s="95">
        <v>-3.34</v>
      </c>
      <c r="E2026" s="95">
        <v>2.87</v>
      </c>
      <c r="F2026" s="95">
        <v>0.98</v>
      </c>
      <c r="G2026" s="95"/>
      <c r="H2026" s="95"/>
      <c r="I2026" s="95"/>
      <c r="J2026" s="95">
        <v>-3.37</v>
      </c>
      <c r="K2026" s="95">
        <v>-1.88</v>
      </c>
      <c r="L2026" s="95">
        <v>1.49</v>
      </c>
      <c r="M2026" s="95">
        <v>-1.27</v>
      </c>
      <c r="N2026" s="95"/>
      <c r="O2026" s="95">
        <v>1.4</v>
      </c>
      <c r="P2026" s="95">
        <v>-5.6</v>
      </c>
      <c r="Q2026" s="95">
        <v>6.8</v>
      </c>
      <c r="R2026" s="95">
        <v>-86.01</v>
      </c>
      <c r="S2026" s="95">
        <v>-29.52</v>
      </c>
      <c r="T2026" s="95">
        <v>-41.03</v>
      </c>
      <c r="U2026" s="95">
        <v>0.34</v>
      </c>
      <c r="V2026" s="95">
        <v>0.66</v>
      </c>
      <c r="W2026" s="95">
        <v>0</v>
      </c>
      <c r="X2026" s="95"/>
      <c r="Y2026" s="95"/>
      <c r="Z2026" s="74" t="s">
        <v>1111</v>
      </c>
      <c r="AA2026" s="95">
        <v>1.08</v>
      </c>
      <c r="AB2026" s="95">
        <v>-0.93</v>
      </c>
      <c r="AC2026" s="74" t="s">
        <v>1111</v>
      </c>
      <c r="AD2026" s="95">
        <v>183826280</v>
      </c>
    </row>
    <row r="2027" spans="1:30" x14ac:dyDescent="0.2">
      <c r="A2027" s="74" t="s">
        <v>3135</v>
      </c>
      <c r="B2027" s="95">
        <v>100.15</v>
      </c>
      <c r="C2027" s="95"/>
      <c r="D2027" s="95">
        <v>-49.88</v>
      </c>
      <c r="E2027" s="95">
        <v>4.3600000000000003</v>
      </c>
      <c r="F2027" s="95">
        <v>2.0299999999999998</v>
      </c>
      <c r="G2027" s="95">
        <v>24.12</v>
      </c>
      <c r="H2027" s="95">
        <v>-3.1</v>
      </c>
      <c r="I2027" s="95">
        <v>-2.61</v>
      </c>
      <c r="J2027" s="95">
        <v>-41.9</v>
      </c>
      <c r="K2027" s="95">
        <v>-34.19</v>
      </c>
      <c r="L2027" s="95">
        <v>7.71</v>
      </c>
      <c r="M2027" s="95">
        <v>-0.8</v>
      </c>
      <c r="N2027" s="95">
        <v>1.3</v>
      </c>
      <c r="O2027" s="95">
        <v>5.54</v>
      </c>
      <c r="P2027" s="95">
        <v>-9.01</v>
      </c>
      <c r="Q2027" s="95">
        <v>1.9</v>
      </c>
      <c r="R2027" s="95">
        <v>-8.74</v>
      </c>
      <c r="S2027" s="95">
        <v>-4.07</v>
      </c>
      <c r="T2027" s="95">
        <v>-13.66</v>
      </c>
      <c r="U2027" s="95">
        <v>0.47</v>
      </c>
      <c r="V2027" s="95">
        <v>0.53</v>
      </c>
      <c r="W2027" s="95">
        <v>1.56</v>
      </c>
      <c r="X2027" s="95">
        <v>-11.48</v>
      </c>
      <c r="Y2027" s="95"/>
      <c r="Z2027" s="74" t="s">
        <v>1111</v>
      </c>
      <c r="AA2027" s="95">
        <v>22.98</v>
      </c>
      <c r="AB2027" s="95">
        <v>-2.0099999999999998</v>
      </c>
      <c r="AC2027" s="74" t="s">
        <v>1111</v>
      </c>
      <c r="AD2027" s="95">
        <v>7646532620</v>
      </c>
    </row>
    <row r="2028" spans="1:30" x14ac:dyDescent="0.2">
      <c r="A2028" s="74" t="s">
        <v>3136</v>
      </c>
      <c r="B2028" s="95">
        <v>68.66</v>
      </c>
      <c r="C2028" s="95"/>
      <c r="D2028" s="95">
        <v>37.25</v>
      </c>
      <c r="E2028" s="95">
        <v>4.05</v>
      </c>
      <c r="F2028" s="95">
        <v>3.65</v>
      </c>
      <c r="G2028" s="95">
        <v>74.69</v>
      </c>
      <c r="H2028" s="95">
        <v>23.66</v>
      </c>
      <c r="I2028" s="95">
        <v>19.87</v>
      </c>
      <c r="J2028" s="95">
        <v>31.27</v>
      </c>
      <c r="K2028" s="95">
        <v>28.79</v>
      </c>
      <c r="L2028" s="95">
        <v>-2.48</v>
      </c>
      <c r="M2028" s="95">
        <v>-0.32</v>
      </c>
      <c r="N2028" s="95">
        <v>7.4</v>
      </c>
      <c r="O2028" s="95">
        <v>8.1199999999999992</v>
      </c>
      <c r="P2028" s="95">
        <v>-7.49</v>
      </c>
      <c r="Q2028" s="95">
        <v>8</v>
      </c>
      <c r="R2028" s="95">
        <v>10.89</v>
      </c>
      <c r="S2028" s="95">
        <v>9.7899999999999991</v>
      </c>
      <c r="T2028" s="95">
        <v>10.89</v>
      </c>
      <c r="U2028" s="95">
        <v>0.9</v>
      </c>
      <c r="V2028" s="95">
        <v>0.1</v>
      </c>
      <c r="W2028" s="95">
        <v>0.49</v>
      </c>
      <c r="X2028" s="95">
        <v>7.69</v>
      </c>
      <c r="Y2028" s="95">
        <v>-1.94</v>
      </c>
      <c r="Z2028" s="74" t="s">
        <v>1111</v>
      </c>
      <c r="AA2028" s="95">
        <v>16.93</v>
      </c>
      <c r="AB2028" s="95">
        <v>1.84</v>
      </c>
      <c r="AC2028" s="74" t="s">
        <v>1111</v>
      </c>
      <c r="AD2028" s="95">
        <v>6966985128</v>
      </c>
    </row>
    <row r="2029" spans="1:30" x14ac:dyDescent="0.2">
      <c r="A2029" s="74" t="s">
        <v>3137</v>
      </c>
      <c r="B2029" s="95">
        <v>3.55</v>
      </c>
      <c r="C2029" s="95">
        <v>0.56999999999999995</v>
      </c>
      <c r="D2029" s="95">
        <v>15.19</v>
      </c>
      <c r="E2029" s="95">
        <v>0.41</v>
      </c>
      <c r="F2029" s="95">
        <v>0.12</v>
      </c>
      <c r="G2029" s="95">
        <v>77.099999999999994</v>
      </c>
      <c r="H2029" s="95">
        <v>44.55</v>
      </c>
      <c r="I2029" s="95">
        <v>5.71</v>
      </c>
      <c r="J2029" s="95">
        <v>1.95</v>
      </c>
      <c r="K2029" s="95">
        <v>6.38</v>
      </c>
      <c r="L2029" s="95">
        <v>4.4400000000000004</v>
      </c>
      <c r="M2029" s="95">
        <v>0.94</v>
      </c>
      <c r="N2029" s="95">
        <v>0.87</v>
      </c>
      <c r="O2029" s="95">
        <v>-0.43</v>
      </c>
      <c r="P2029" s="95">
        <v>-0.13</v>
      </c>
      <c r="Q2029" s="95">
        <v>0.19</v>
      </c>
      <c r="R2029" s="95">
        <v>2.71</v>
      </c>
      <c r="S2029" s="95">
        <v>0.81</v>
      </c>
      <c r="T2029" s="95">
        <v>8.81</v>
      </c>
      <c r="U2029" s="95">
        <v>0.3</v>
      </c>
      <c r="V2029" s="95">
        <v>0.7</v>
      </c>
      <c r="W2029" s="95">
        <v>0.14000000000000001</v>
      </c>
      <c r="X2029" s="95">
        <v>-8.11</v>
      </c>
      <c r="Y2029" s="95">
        <v>-33.14</v>
      </c>
      <c r="Z2029" s="74" t="s">
        <v>1111</v>
      </c>
      <c r="AA2029" s="95">
        <v>8.61</v>
      </c>
      <c r="AB2029" s="95">
        <v>0.23</v>
      </c>
      <c r="AC2029" s="74" t="s">
        <v>1111</v>
      </c>
      <c r="AD2029" s="95">
        <v>251119995.84999999</v>
      </c>
    </row>
    <row r="2030" spans="1:30" x14ac:dyDescent="0.2">
      <c r="A2030" s="74" t="s">
        <v>3138</v>
      </c>
      <c r="B2030" s="95">
        <v>23.09</v>
      </c>
      <c r="C2030" s="95">
        <v>4.74</v>
      </c>
      <c r="D2030" s="95">
        <v>98.82</v>
      </c>
      <c r="E2030" s="95">
        <v>2.68</v>
      </c>
      <c r="F2030" s="95">
        <v>0.8</v>
      </c>
      <c r="G2030" s="95">
        <v>77.099999999999994</v>
      </c>
      <c r="H2030" s="95">
        <v>44.55</v>
      </c>
      <c r="I2030" s="95">
        <v>5.71</v>
      </c>
      <c r="J2030" s="95">
        <v>12.66</v>
      </c>
      <c r="K2030" s="95">
        <v>6.38</v>
      </c>
      <c r="L2030" s="95">
        <v>4.4400000000000004</v>
      </c>
      <c r="M2030" s="95">
        <v>0.94</v>
      </c>
      <c r="N2030" s="95">
        <v>5.64</v>
      </c>
      <c r="O2030" s="95">
        <v>-2.77</v>
      </c>
      <c r="P2030" s="95">
        <v>-0.86</v>
      </c>
      <c r="Q2030" s="95">
        <v>0.19</v>
      </c>
      <c r="R2030" s="95">
        <v>2.71</v>
      </c>
      <c r="S2030" s="95">
        <v>0.81</v>
      </c>
      <c r="T2030" s="95">
        <v>8.81</v>
      </c>
      <c r="U2030" s="95">
        <v>0.3</v>
      </c>
      <c r="V2030" s="95">
        <v>0.7</v>
      </c>
      <c r="W2030" s="95">
        <v>0.14000000000000001</v>
      </c>
      <c r="X2030" s="95">
        <v>-8.11</v>
      </c>
      <c r="Y2030" s="95">
        <v>-33.14</v>
      </c>
      <c r="Z2030" s="74" t="s">
        <v>1111</v>
      </c>
      <c r="AA2030" s="95">
        <v>8.61</v>
      </c>
      <c r="AB2030" s="95">
        <v>0.23</v>
      </c>
      <c r="AC2030" s="74" t="s">
        <v>1111</v>
      </c>
      <c r="AD2030" s="95">
        <v>251119995.84999999</v>
      </c>
    </row>
    <row r="2031" spans="1:30" x14ac:dyDescent="0.2">
      <c r="A2031" s="74" t="s">
        <v>3139</v>
      </c>
      <c r="B2031" s="95">
        <v>52.43</v>
      </c>
      <c r="C2031" s="95"/>
      <c r="D2031" s="95">
        <v>0.14000000000000001</v>
      </c>
      <c r="E2031" s="95">
        <v>2.37</v>
      </c>
      <c r="F2031" s="95">
        <v>0.8</v>
      </c>
      <c r="G2031" s="95">
        <v>32.39</v>
      </c>
      <c r="H2031" s="95">
        <v>4.4000000000000004</v>
      </c>
      <c r="I2031" s="95">
        <v>2.16</v>
      </c>
      <c r="J2031" s="95">
        <v>7.0000000000000007E-2</v>
      </c>
      <c r="K2031" s="95">
        <v>0.1</v>
      </c>
      <c r="L2031" s="95">
        <v>0.03</v>
      </c>
      <c r="M2031" s="95">
        <v>1.1000000000000001</v>
      </c>
      <c r="N2031" s="95">
        <v>0</v>
      </c>
      <c r="O2031" s="95">
        <v>3.1</v>
      </c>
      <c r="P2031" s="95">
        <v>-1.55</v>
      </c>
      <c r="Q2031" s="95">
        <v>2.14</v>
      </c>
      <c r="R2031" s="95">
        <v>1712.86</v>
      </c>
      <c r="S2031" s="95">
        <v>576.83000000000004</v>
      </c>
      <c r="T2031" s="95">
        <v>1331.22</v>
      </c>
      <c r="U2031" s="95">
        <v>0.34</v>
      </c>
      <c r="V2031" s="95">
        <v>0.66</v>
      </c>
      <c r="W2031" s="95">
        <v>267.02</v>
      </c>
      <c r="X2031" s="95">
        <v>12.16</v>
      </c>
      <c r="Y2031" s="95">
        <v>53.06</v>
      </c>
      <c r="Z2031" s="74" t="s">
        <v>1111</v>
      </c>
      <c r="AA2031" s="95">
        <v>22.1</v>
      </c>
      <c r="AB2031" s="95">
        <v>378.47</v>
      </c>
      <c r="AC2031" s="74" t="s">
        <v>1111</v>
      </c>
      <c r="AD2031" s="95">
        <v>2257426080</v>
      </c>
    </row>
    <row r="2032" spans="1:30" x14ac:dyDescent="0.2">
      <c r="A2032" s="74" t="s">
        <v>3140</v>
      </c>
      <c r="B2032" s="95">
        <v>25.03</v>
      </c>
      <c r="C2032" s="95"/>
      <c r="D2032" s="95">
        <v>8.89</v>
      </c>
      <c r="E2032" s="95">
        <v>0.45</v>
      </c>
      <c r="F2032" s="95">
        <v>0.09</v>
      </c>
      <c r="G2032" s="95">
        <v>71.02</v>
      </c>
      <c r="H2032" s="95">
        <v>29.46</v>
      </c>
      <c r="I2032" s="95">
        <v>8.0500000000000007</v>
      </c>
      <c r="J2032" s="95">
        <v>2.4300000000000002</v>
      </c>
      <c r="K2032" s="95">
        <v>24.3</v>
      </c>
      <c r="L2032" s="95">
        <v>15</v>
      </c>
      <c r="M2032" s="95">
        <v>2.77</v>
      </c>
      <c r="N2032" s="95">
        <v>0.72</v>
      </c>
      <c r="O2032" s="95">
        <v>-0.15</v>
      </c>
      <c r="P2032" s="95">
        <v>-0.1</v>
      </c>
      <c r="Q2032" s="95">
        <v>0.11</v>
      </c>
      <c r="R2032" s="95">
        <v>5.05</v>
      </c>
      <c r="S2032" s="95">
        <v>1.04</v>
      </c>
      <c r="T2032" s="95">
        <v>4.01</v>
      </c>
      <c r="U2032" s="95">
        <v>0.21</v>
      </c>
      <c r="V2032" s="95">
        <v>0.79</v>
      </c>
      <c r="W2032" s="95">
        <v>0.13</v>
      </c>
      <c r="X2032" s="95">
        <v>-3.57</v>
      </c>
      <c r="Y2032" s="95">
        <v>-5.92</v>
      </c>
      <c r="Z2032" s="74" t="s">
        <v>1111</v>
      </c>
      <c r="AA2032" s="95">
        <v>55.69</v>
      </c>
      <c r="AB2032" s="95">
        <v>2.81</v>
      </c>
      <c r="AC2032" s="74" t="s">
        <v>1111</v>
      </c>
      <c r="AD2032" s="95">
        <v>3401610000</v>
      </c>
    </row>
    <row r="2033" spans="1:30" x14ac:dyDescent="0.2">
      <c r="A2033" s="74" t="s">
        <v>3141</v>
      </c>
      <c r="B2033" s="95">
        <v>0.97</v>
      </c>
      <c r="C2033" s="95"/>
      <c r="D2033" s="95">
        <v>-1.6</v>
      </c>
      <c r="E2033" s="95">
        <v>1.47</v>
      </c>
      <c r="F2033" s="95">
        <v>0.86</v>
      </c>
      <c r="G2033" s="95">
        <v>100</v>
      </c>
      <c r="H2033" s="95">
        <v>-2051.86</v>
      </c>
      <c r="I2033" s="95">
        <v>-2126.81</v>
      </c>
      <c r="J2033" s="95">
        <v>-1.65</v>
      </c>
      <c r="K2033" s="95">
        <v>-0.5</v>
      </c>
      <c r="L2033" s="95">
        <v>1.1599999999999999</v>
      </c>
      <c r="M2033" s="95">
        <v>-1.03</v>
      </c>
      <c r="N2033" s="95">
        <v>33.96</v>
      </c>
      <c r="O2033" s="95">
        <v>1.55</v>
      </c>
      <c r="P2033" s="95">
        <v>-3.9</v>
      </c>
      <c r="Q2033" s="95">
        <v>3.44</v>
      </c>
      <c r="R2033" s="95">
        <v>-92.26</v>
      </c>
      <c r="S2033" s="95">
        <v>-53.76</v>
      </c>
      <c r="T2033" s="95">
        <v>-70.53</v>
      </c>
      <c r="U2033" s="95">
        <v>0.57999999999999996</v>
      </c>
      <c r="V2033" s="95">
        <v>0.42</v>
      </c>
      <c r="W2033" s="95">
        <v>0.03</v>
      </c>
      <c r="X2033" s="95">
        <v>15.19</v>
      </c>
      <c r="Y2033" s="95"/>
      <c r="Z2033" s="74" t="s">
        <v>1111</v>
      </c>
      <c r="AA2033" s="95">
        <v>0.66</v>
      </c>
      <c r="AB2033" s="95">
        <v>-0.61</v>
      </c>
      <c r="AC2033" s="74" t="s">
        <v>1111</v>
      </c>
      <c r="AD2033" s="95">
        <v>55722038</v>
      </c>
    </row>
    <row r="2034" spans="1:30" x14ac:dyDescent="0.2">
      <c r="A2034" s="74" t="s">
        <v>3142</v>
      </c>
      <c r="B2034" s="95">
        <v>5.0599999999999996</v>
      </c>
      <c r="C2034" s="95"/>
      <c r="D2034" s="95">
        <v>-206.26</v>
      </c>
      <c r="E2034" s="95">
        <v>1.41</v>
      </c>
      <c r="F2034" s="95">
        <v>0.69</v>
      </c>
      <c r="G2034" s="95">
        <v>23.53</v>
      </c>
      <c r="H2034" s="95">
        <v>2.9</v>
      </c>
      <c r="I2034" s="95">
        <v>-0.14000000000000001</v>
      </c>
      <c r="J2034" s="95">
        <v>10.19</v>
      </c>
      <c r="K2034" s="95">
        <v>6.46</v>
      </c>
      <c r="L2034" s="95">
        <v>-3.73</v>
      </c>
      <c r="M2034" s="95">
        <v>-0.52</v>
      </c>
      <c r="N2034" s="95">
        <v>0.3</v>
      </c>
      <c r="O2034" s="95">
        <v>2.99</v>
      </c>
      <c r="P2034" s="95">
        <v>-3.22</v>
      </c>
      <c r="Q2034" s="95">
        <v>1.41</v>
      </c>
      <c r="R2034" s="95">
        <v>-0.68</v>
      </c>
      <c r="S2034" s="95">
        <v>-0.33</v>
      </c>
      <c r="T2034" s="95">
        <v>2.92</v>
      </c>
      <c r="U2034" s="95">
        <v>0.49</v>
      </c>
      <c r="V2034" s="95">
        <v>0.51</v>
      </c>
      <c r="W2034" s="95">
        <v>2.3199999999999998</v>
      </c>
      <c r="X2034" s="95">
        <v>12.23</v>
      </c>
      <c r="Y2034" s="95"/>
      <c r="Z2034" s="74" t="s">
        <v>1111</v>
      </c>
      <c r="AA2034" s="95">
        <v>3.59</v>
      </c>
      <c r="AB2034" s="95">
        <v>-0.02</v>
      </c>
      <c r="AC2034" s="74" t="s">
        <v>1111</v>
      </c>
      <c r="AD2034" s="95">
        <v>132624624</v>
      </c>
    </row>
    <row r="2035" spans="1:30" x14ac:dyDescent="0.2">
      <c r="A2035" s="74" t="s">
        <v>3143</v>
      </c>
      <c r="B2035" s="95">
        <v>14.32</v>
      </c>
      <c r="C2035" s="95">
        <v>2.23</v>
      </c>
      <c r="D2035" s="95">
        <v>23.79</v>
      </c>
      <c r="E2035" s="95">
        <v>0.72</v>
      </c>
      <c r="F2035" s="95">
        <v>0.51</v>
      </c>
      <c r="G2035" s="95">
        <v>51.3</v>
      </c>
      <c r="H2035" s="95">
        <v>9.3800000000000008</v>
      </c>
      <c r="I2035" s="95">
        <v>5.49</v>
      </c>
      <c r="J2035" s="95">
        <v>13.93</v>
      </c>
      <c r="K2035" s="95">
        <v>18.96</v>
      </c>
      <c r="L2035" s="95">
        <v>5.03</v>
      </c>
      <c r="M2035" s="95">
        <v>0.26</v>
      </c>
      <c r="N2035" s="95">
        <v>1.31</v>
      </c>
      <c r="O2035" s="95">
        <v>6.01</v>
      </c>
      <c r="P2035" s="95">
        <v>-0.57999999999999996</v>
      </c>
      <c r="Q2035" s="95">
        <v>3.34</v>
      </c>
      <c r="R2035" s="95">
        <v>3.04</v>
      </c>
      <c r="S2035" s="95">
        <v>2.14</v>
      </c>
      <c r="T2035" s="95">
        <v>3.82</v>
      </c>
      <c r="U2035" s="95">
        <v>0.71</v>
      </c>
      <c r="V2035" s="95">
        <v>0.28999999999999998</v>
      </c>
      <c r="W2035" s="95">
        <v>0.39</v>
      </c>
      <c r="X2035" s="95">
        <v>18.22</v>
      </c>
      <c r="Y2035" s="95"/>
      <c r="Z2035" s="74" t="s">
        <v>1111</v>
      </c>
      <c r="AA2035" s="95">
        <v>19.809999999999999</v>
      </c>
      <c r="AB2035" s="95">
        <v>0.6</v>
      </c>
      <c r="AC2035" s="74" t="s">
        <v>1111</v>
      </c>
      <c r="AD2035" s="95">
        <v>600360272</v>
      </c>
    </row>
    <row r="2036" spans="1:30" x14ac:dyDescent="0.2">
      <c r="A2036" s="74" t="s">
        <v>3144</v>
      </c>
      <c r="B2036" s="95">
        <v>0.77</v>
      </c>
      <c r="C2036" s="95"/>
      <c r="D2036" s="95">
        <v>-2.29</v>
      </c>
      <c r="E2036" s="95">
        <v>0.36</v>
      </c>
      <c r="F2036" s="95">
        <v>0.23</v>
      </c>
      <c r="G2036" s="95">
        <v>14.6</v>
      </c>
      <c r="H2036" s="95">
        <v>-35.97</v>
      </c>
      <c r="I2036" s="95">
        <v>-18.52</v>
      </c>
      <c r="J2036" s="95">
        <v>-1.18</v>
      </c>
      <c r="K2036" s="95">
        <v>-1.1000000000000001</v>
      </c>
      <c r="L2036" s="95">
        <v>0.08</v>
      </c>
      <c r="M2036" s="95">
        <v>-0.02</v>
      </c>
      <c r="N2036" s="95">
        <v>0.42</v>
      </c>
      <c r="O2036" s="95">
        <v>0.87</v>
      </c>
      <c r="P2036" s="95">
        <v>-0.42</v>
      </c>
      <c r="Q2036" s="95">
        <v>2.44</v>
      </c>
      <c r="R2036" s="95">
        <v>-15.54</v>
      </c>
      <c r="S2036" s="95">
        <v>-10.15</v>
      </c>
      <c r="T2036" s="95">
        <v>-28.71</v>
      </c>
      <c r="U2036" s="95">
        <v>0.65</v>
      </c>
      <c r="V2036" s="95">
        <v>0.35</v>
      </c>
      <c r="W2036" s="95">
        <v>0.55000000000000004</v>
      </c>
      <c r="X2036" s="95"/>
      <c r="Y2036" s="95"/>
      <c r="Z2036" s="74" t="s">
        <v>1111</v>
      </c>
      <c r="AA2036" s="95">
        <v>2.17</v>
      </c>
      <c r="AB2036" s="95">
        <v>-0.34</v>
      </c>
      <c r="AC2036" s="74" t="s">
        <v>1111</v>
      </c>
      <c r="AD2036" s="95">
        <v>61959975</v>
      </c>
    </row>
    <row r="2037" spans="1:30" x14ac:dyDescent="0.2">
      <c r="A2037" s="74" t="s">
        <v>3145</v>
      </c>
      <c r="B2037" s="95">
        <v>24.04</v>
      </c>
      <c r="C2037" s="95"/>
      <c r="D2037" s="95">
        <v>-92.48</v>
      </c>
      <c r="E2037" s="95">
        <v>18.3</v>
      </c>
      <c r="F2037" s="95">
        <v>7.71</v>
      </c>
      <c r="G2037" s="95">
        <v>39.61</v>
      </c>
      <c r="H2037" s="95">
        <v>-6.21</v>
      </c>
      <c r="I2037" s="95">
        <v>-10.87</v>
      </c>
      <c r="J2037" s="95">
        <v>-161.80000000000001</v>
      </c>
      <c r="K2037" s="95">
        <v>-156.47</v>
      </c>
      <c r="L2037" s="95">
        <v>5.34</v>
      </c>
      <c r="M2037" s="95">
        <v>-0.6</v>
      </c>
      <c r="N2037" s="95">
        <v>10.050000000000001</v>
      </c>
      <c r="O2037" s="95">
        <v>13.38</v>
      </c>
      <c r="P2037" s="95">
        <v>-34.090000000000003</v>
      </c>
      <c r="Q2037" s="95">
        <v>3.92</v>
      </c>
      <c r="R2037" s="95">
        <v>-19.79</v>
      </c>
      <c r="S2037" s="95">
        <v>-8.34</v>
      </c>
      <c r="T2037" s="95">
        <v>-6.49</v>
      </c>
      <c r="U2037" s="95">
        <v>0.42</v>
      </c>
      <c r="V2037" s="95">
        <v>0.57999999999999996</v>
      </c>
      <c r="W2037" s="95">
        <v>0.77</v>
      </c>
      <c r="X2037" s="95">
        <v>34.200000000000003</v>
      </c>
      <c r="Y2037" s="95"/>
      <c r="Z2037" s="74" t="s">
        <v>1111</v>
      </c>
      <c r="AA2037" s="95">
        <v>1.31</v>
      </c>
      <c r="AB2037" s="95">
        <v>-0.26</v>
      </c>
      <c r="AC2037" s="74" t="s">
        <v>1111</v>
      </c>
      <c r="AD2037" s="95">
        <v>1724173056.3599999</v>
      </c>
    </row>
    <row r="2038" spans="1:30" x14ac:dyDescent="0.2">
      <c r="A2038" s="74" t="s">
        <v>3146</v>
      </c>
      <c r="B2038" s="95">
        <v>1.89</v>
      </c>
      <c r="C2038" s="95"/>
      <c r="D2038" s="95">
        <v>-4.72</v>
      </c>
      <c r="E2038" s="95">
        <v>2</v>
      </c>
      <c r="F2038" s="95">
        <v>1.95</v>
      </c>
      <c r="G2038" s="95"/>
      <c r="H2038" s="95"/>
      <c r="I2038" s="95"/>
      <c r="J2038" s="95">
        <v>-4.72</v>
      </c>
      <c r="K2038" s="95">
        <v>-2.5299999999999998</v>
      </c>
      <c r="L2038" s="95">
        <v>2.2000000000000002</v>
      </c>
      <c r="M2038" s="95">
        <v>-0.93</v>
      </c>
      <c r="N2038" s="95"/>
      <c r="O2038" s="95">
        <v>2.0299999999999998</v>
      </c>
      <c r="P2038" s="95">
        <v>-132.49</v>
      </c>
      <c r="Q2038" s="95">
        <v>39.28</v>
      </c>
      <c r="R2038" s="95">
        <v>-42.38</v>
      </c>
      <c r="S2038" s="95">
        <v>-41.32</v>
      </c>
      <c r="T2038" s="95">
        <v>-42.38</v>
      </c>
      <c r="U2038" s="95">
        <v>0.97</v>
      </c>
      <c r="V2038" s="95">
        <v>0.03</v>
      </c>
      <c r="W2038" s="95">
        <v>0</v>
      </c>
      <c r="X2038" s="95"/>
      <c r="Y2038" s="95"/>
      <c r="Z2038" s="74" t="s">
        <v>1111</v>
      </c>
      <c r="AA2038" s="95">
        <v>0.94</v>
      </c>
      <c r="AB2038" s="95">
        <v>-0.4</v>
      </c>
      <c r="AC2038" s="74" t="s">
        <v>1111</v>
      </c>
      <c r="AD2038" s="95">
        <v>90358254</v>
      </c>
    </row>
    <row r="2039" spans="1:30" x14ac:dyDescent="0.2">
      <c r="A2039" s="74" t="s">
        <v>3147</v>
      </c>
      <c r="B2039" s="95">
        <v>286.19</v>
      </c>
      <c r="C2039" s="95"/>
      <c r="D2039" s="95">
        <v>33.9</v>
      </c>
      <c r="E2039" s="95">
        <v>10.130000000000001</v>
      </c>
      <c r="F2039" s="95">
        <v>4.4000000000000004</v>
      </c>
      <c r="G2039" s="95">
        <v>37.82</v>
      </c>
      <c r="H2039" s="95">
        <v>20.99</v>
      </c>
      <c r="I2039" s="95">
        <v>15.52</v>
      </c>
      <c r="J2039" s="95">
        <v>25.07</v>
      </c>
      <c r="K2039" s="95">
        <v>25.74</v>
      </c>
      <c r="L2039" s="95">
        <v>0.67</v>
      </c>
      <c r="M2039" s="95">
        <v>0.27</v>
      </c>
      <c r="N2039" s="95">
        <v>5.26</v>
      </c>
      <c r="O2039" s="95">
        <v>19.940000000000001</v>
      </c>
      <c r="P2039" s="95">
        <v>-8.2899999999999991</v>
      </c>
      <c r="Q2039" s="95">
        <v>1.89</v>
      </c>
      <c r="R2039" s="95">
        <v>29.89</v>
      </c>
      <c r="S2039" s="95">
        <v>12.99</v>
      </c>
      <c r="T2039" s="95">
        <v>21.06</v>
      </c>
      <c r="U2039" s="95">
        <v>0.43</v>
      </c>
      <c r="V2039" s="95">
        <v>0.55000000000000004</v>
      </c>
      <c r="W2039" s="95">
        <v>0.84</v>
      </c>
      <c r="X2039" s="95">
        <v>13.54</v>
      </c>
      <c r="Y2039" s="95">
        <v>35.15</v>
      </c>
      <c r="Z2039" s="74" t="s">
        <v>1111</v>
      </c>
      <c r="AA2039" s="95">
        <v>28.25</v>
      </c>
      <c r="AB2039" s="95">
        <v>8.44</v>
      </c>
      <c r="AC2039" s="74" t="s">
        <v>1111</v>
      </c>
      <c r="AD2039" s="95">
        <v>18055727100</v>
      </c>
    </row>
    <row r="2040" spans="1:30" x14ac:dyDescent="0.2">
      <c r="A2040" s="74" t="s">
        <v>3148</v>
      </c>
      <c r="B2040" s="95">
        <v>3.8</v>
      </c>
      <c r="C2040" s="95"/>
      <c r="D2040" s="95">
        <v>-7.76</v>
      </c>
      <c r="E2040" s="95">
        <v>-6.54</v>
      </c>
      <c r="F2040" s="95">
        <v>0.25</v>
      </c>
      <c r="G2040" s="95"/>
      <c r="H2040" s="95"/>
      <c r="I2040" s="95"/>
      <c r="J2040" s="95">
        <v>-9.76</v>
      </c>
      <c r="K2040" s="95">
        <v>-10</v>
      </c>
      <c r="L2040" s="95">
        <v>-0.24</v>
      </c>
      <c r="M2040" s="95"/>
      <c r="N2040" s="95"/>
      <c r="O2040" s="95">
        <v>-15.03</v>
      </c>
      <c r="P2040" s="95">
        <v>-0.25</v>
      </c>
      <c r="Q2040" s="95">
        <v>0.05</v>
      </c>
      <c r="R2040" s="95">
        <v>-84.28</v>
      </c>
      <c r="S2040" s="95">
        <v>-3.26</v>
      </c>
      <c r="T2040" s="95">
        <v>81.569999999999993</v>
      </c>
      <c r="U2040" s="95">
        <v>-0.04</v>
      </c>
      <c r="V2040" s="95">
        <v>0.04</v>
      </c>
      <c r="W2040" s="95">
        <v>0</v>
      </c>
      <c r="X2040" s="95"/>
      <c r="Y2040" s="95"/>
      <c r="Z2040" s="74" t="s">
        <v>1111</v>
      </c>
      <c r="AA2040" s="95">
        <v>-0.57999999999999996</v>
      </c>
      <c r="AB2040" s="95">
        <v>-0.49</v>
      </c>
      <c r="AC2040" s="74" t="s">
        <v>1111</v>
      </c>
      <c r="AD2040" s="95">
        <v>44197040</v>
      </c>
    </row>
    <row r="2041" spans="1:30" x14ac:dyDescent="0.2">
      <c r="A2041" s="74" t="s">
        <v>3149</v>
      </c>
      <c r="B2041" s="95">
        <v>4.04</v>
      </c>
      <c r="C2041" s="95"/>
      <c r="D2041" s="95">
        <v>-8.25</v>
      </c>
      <c r="E2041" s="95">
        <v>-6.95</v>
      </c>
      <c r="F2041" s="95">
        <v>0.27</v>
      </c>
      <c r="G2041" s="95"/>
      <c r="H2041" s="95"/>
      <c r="I2041" s="95"/>
      <c r="J2041" s="95">
        <v>-10.38</v>
      </c>
      <c r="K2041" s="95">
        <v>-10</v>
      </c>
      <c r="L2041" s="95">
        <v>-0.24</v>
      </c>
      <c r="M2041" s="95"/>
      <c r="N2041" s="95"/>
      <c r="O2041" s="95">
        <v>-15.98</v>
      </c>
      <c r="P2041" s="95">
        <v>-0.27</v>
      </c>
      <c r="Q2041" s="95">
        <v>0.05</v>
      </c>
      <c r="R2041" s="95">
        <v>-84.28</v>
      </c>
      <c r="S2041" s="95">
        <v>-3.26</v>
      </c>
      <c r="T2041" s="95">
        <v>81.569999999999993</v>
      </c>
      <c r="U2041" s="95">
        <v>-0.04</v>
      </c>
      <c r="V2041" s="95">
        <v>0.04</v>
      </c>
      <c r="W2041" s="95">
        <v>0</v>
      </c>
      <c r="X2041" s="95"/>
      <c r="Y2041" s="95"/>
      <c r="Z2041" s="74" t="s">
        <v>1111</v>
      </c>
      <c r="AA2041" s="95">
        <v>-0.57999999999999996</v>
      </c>
      <c r="AB2041" s="95">
        <v>-0.49</v>
      </c>
      <c r="AC2041" s="74" t="s">
        <v>1111</v>
      </c>
      <c r="AD2041" s="95">
        <v>44197040</v>
      </c>
    </row>
    <row r="2042" spans="1:30" x14ac:dyDescent="0.2">
      <c r="A2042" s="74" t="s">
        <v>3150</v>
      </c>
      <c r="B2042" s="95">
        <v>0.3</v>
      </c>
      <c r="C2042" s="95"/>
      <c r="D2042" s="95">
        <v>-0.61</v>
      </c>
      <c r="E2042" s="95">
        <v>-0.52</v>
      </c>
      <c r="F2042" s="95">
        <v>0.02</v>
      </c>
      <c r="G2042" s="95"/>
      <c r="H2042" s="95"/>
      <c r="I2042" s="95"/>
      <c r="J2042" s="95">
        <v>-0.77</v>
      </c>
      <c r="K2042" s="95">
        <v>-10</v>
      </c>
      <c r="L2042" s="95">
        <v>-0.24</v>
      </c>
      <c r="M2042" s="95"/>
      <c r="N2042" s="95"/>
      <c r="O2042" s="95">
        <v>-1.19</v>
      </c>
      <c r="P2042" s="95">
        <v>-0.02</v>
      </c>
      <c r="Q2042" s="95">
        <v>0.05</v>
      </c>
      <c r="R2042" s="95">
        <v>-84.28</v>
      </c>
      <c r="S2042" s="95">
        <v>-3.26</v>
      </c>
      <c r="T2042" s="95">
        <v>81.569999999999993</v>
      </c>
      <c r="U2042" s="95">
        <v>-0.04</v>
      </c>
      <c r="V2042" s="95">
        <v>0.04</v>
      </c>
      <c r="W2042" s="95">
        <v>0</v>
      </c>
      <c r="X2042" s="95"/>
      <c r="Y2042" s="95"/>
      <c r="Z2042" s="74" t="s">
        <v>1111</v>
      </c>
      <c r="AA2042" s="95">
        <v>-0.57999999999999996</v>
      </c>
      <c r="AB2042" s="95">
        <v>-0.49</v>
      </c>
      <c r="AC2042" s="74" t="s">
        <v>1111</v>
      </c>
      <c r="AD2042" s="95">
        <v>44197040</v>
      </c>
    </row>
    <row r="2043" spans="1:30" x14ac:dyDescent="0.2">
      <c r="A2043" s="74" t="s">
        <v>3151</v>
      </c>
      <c r="B2043" s="95">
        <v>3.71</v>
      </c>
      <c r="C2043" s="95"/>
      <c r="D2043" s="95">
        <v>192.26</v>
      </c>
      <c r="E2043" s="95">
        <v>2.0499999999999998</v>
      </c>
      <c r="F2043" s="95">
        <v>1.5</v>
      </c>
      <c r="G2043" s="95">
        <v>49.84</v>
      </c>
      <c r="H2043" s="95">
        <v>2.42</v>
      </c>
      <c r="I2043" s="95">
        <v>1.5</v>
      </c>
      <c r="J2043" s="95">
        <v>118.94</v>
      </c>
      <c r="K2043" s="95">
        <v>102.38</v>
      </c>
      <c r="L2043" s="95">
        <v>-16.55</v>
      </c>
      <c r="M2043" s="95">
        <v>-0.28999999999999998</v>
      </c>
      <c r="N2043" s="95">
        <v>2.88</v>
      </c>
      <c r="O2043" s="95">
        <v>7.51</v>
      </c>
      <c r="P2043" s="95">
        <v>-2.48</v>
      </c>
      <c r="Q2043" s="95">
        <v>2.0299999999999998</v>
      </c>
      <c r="R2043" s="95">
        <v>1.07</v>
      </c>
      <c r="S2043" s="95">
        <v>0.78</v>
      </c>
      <c r="T2043" s="95">
        <v>1.06</v>
      </c>
      <c r="U2043" s="95">
        <v>0.73</v>
      </c>
      <c r="V2043" s="95">
        <v>0.27</v>
      </c>
      <c r="W2043" s="95">
        <v>0.52</v>
      </c>
      <c r="X2043" s="95">
        <v>23.5</v>
      </c>
      <c r="Y2043" s="95"/>
      <c r="Z2043" s="74" t="s">
        <v>1111</v>
      </c>
      <c r="AA2043" s="95">
        <v>1.81</v>
      </c>
      <c r="AB2043" s="95">
        <v>0.02</v>
      </c>
      <c r="AC2043" s="74" t="s">
        <v>1111</v>
      </c>
      <c r="AD2043" s="95">
        <v>135348962</v>
      </c>
    </row>
    <row r="2044" spans="1:30" x14ac:dyDescent="0.2">
      <c r="A2044" s="74" t="s">
        <v>3152</v>
      </c>
      <c r="B2044" s="95">
        <v>32.35</v>
      </c>
      <c r="C2044" s="95">
        <v>1.48</v>
      </c>
      <c r="D2044" s="95">
        <v>18.22</v>
      </c>
      <c r="E2044" s="95">
        <v>4.05</v>
      </c>
      <c r="F2044" s="95">
        <v>3.62</v>
      </c>
      <c r="G2044" s="95">
        <v>37.61</v>
      </c>
      <c r="H2044" s="95">
        <v>26.75</v>
      </c>
      <c r="I2044" s="95">
        <v>22.81</v>
      </c>
      <c r="J2044" s="95">
        <v>15.54</v>
      </c>
      <c r="K2044" s="95">
        <v>14.97</v>
      </c>
      <c r="L2044" s="95">
        <v>-0.56000000000000005</v>
      </c>
      <c r="M2044" s="95">
        <v>-0.15</v>
      </c>
      <c r="N2044" s="95">
        <v>4.16</v>
      </c>
      <c r="O2044" s="95">
        <v>11.21</v>
      </c>
      <c r="P2044" s="95">
        <v>-6.16</v>
      </c>
      <c r="Q2044" s="95">
        <v>4.55</v>
      </c>
      <c r="R2044" s="95">
        <v>22.25</v>
      </c>
      <c r="S2044" s="95">
        <v>19.84</v>
      </c>
      <c r="T2044" s="95">
        <v>22.25</v>
      </c>
      <c r="U2044" s="95">
        <v>0.89</v>
      </c>
      <c r="V2044" s="95">
        <v>0.11</v>
      </c>
      <c r="W2044" s="95">
        <v>0.87</v>
      </c>
      <c r="X2044" s="95">
        <v>1.81</v>
      </c>
      <c r="Y2044" s="95">
        <v>1.76</v>
      </c>
      <c r="Z2044" s="74" t="s">
        <v>1111</v>
      </c>
      <c r="AA2044" s="95">
        <v>7.98</v>
      </c>
      <c r="AB2044" s="95">
        <v>1.78</v>
      </c>
      <c r="AC2044" s="74" t="s">
        <v>1111</v>
      </c>
      <c r="AD2044" s="95">
        <v>7651425235</v>
      </c>
    </row>
    <row r="2045" spans="1:30" x14ac:dyDescent="0.2">
      <c r="A2045" s="74" t="s">
        <v>3153</v>
      </c>
      <c r="B2045" s="95">
        <v>37.94</v>
      </c>
      <c r="C2045" s="95">
        <v>2.11</v>
      </c>
      <c r="D2045" s="95">
        <v>11.31</v>
      </c>
      <c r="E2045" s="95">
        <v>1.54</v>
      </c>
      <c r="F2045" s="95">
        <v>0.15</v>
      </c>
      <c r="G2045" s="95">
        <v>0</v>
      </c>
      <c r="H2045" s="95">
        <v>39.880000000000003</v>
      </c>
      <c r="I2045" s="95">
        <v>31.63</v>
      </c>
      <c r="J2045" s="95">
        <v>8.9700000000000006</v>
      </c>
      <c r="K2045" s="95">
        <v>-6.48</v>
      </c>
      <c r="L2045" s="95">
        <v>-15.44</v>
      </c>
      <c r="M2045" s="95">
        <v>-2.66</v>
      </c>
      <c r="N2045" s="95">
        <v>3.58</v>
      </c>
      <c r="O2045" s="95"/>
      <c r="P2045" s="95">
        <v>-0.15</v>
      </c>
      <c r="Q2045" s="95"/>
      <c r="R2045" s="95">
        <v>13.64</v>
      </c>
      <c r="S2045" s="95">
        <v>1.37</v>
      </c>
      <c r="T2045" s="95">
        <v>11.71</v>
      </c>
      <c r="U2045" s="95">
        <v>0.1</v>
      </c>
      <c r="V2045" s="95">
        <v>0.9</v>
      </c>
      <c r="W2045" s="95">
        <v>0.04</v>
      </c>
      <c r="X2045" s="95">
        <v>13.29</v>
      </c>
      <c r="Y2045" s="95">
        <v>22.07</v>
      </c>
      <c r="Z2045" s="74" t="s">
        <v>1111</v>
      </c>
      <c r="AA2045" s="95">
        <v>24.61</v>
      </c>
      <c r="AB2045" s="95">
        <v>3.36</v>
      </c>
      <c r="AC2045" s="74" t="s">
        <v>1111</v>
      </c>
      <c r="AD2045" s="95">
        <v>458580780</v>
      </c>
    </row>
    <row r="2046" spans="1:30" x14ac:dyDescent="0.2">
      <c r="A2046" s="74" t="s">
        <v>3154</v>
      </c>
      <c r="B2046" s="95">
        <v>0.84</v>
      </c>
      <c r="C2046" s="95"/>
      <c r="D2046" s="95">
        <v>-2.44</v>
      </c>
      <c r="E2046" s="95">
        <v>1.51</v>
      </c>
      <c r="F2046" s="95">
        <v>1.31</v>
      </c>
      <c r="G2046" s="95">
        <v>48.59</v>
      </c>
      <c r="H2046" s="95">
        <v>-1569.73</v>
      </c>
      <c r="I2046" s="95">
        <v>-1570.2</v>
      </c>
      <c r="J2046" s="95">
        <v>-2.44</v>
      </c>
      <c r="K2046" s="95">
        <v>-1.24</v>
      </c>
      <c r="L2046" s="95">
        <v>1.2</v>
      </c>
      <c r="M2046" s="95">
        <v>-0.74</v>
      </c>
      <c r="N2046" s="95">
        <v>38.36</v>
      </c>
      <c r="O2046" s="95">
        <v>1.92</v>
      </c>
      <c r="P2046" s="95">
        <v>-5.03</v>
      </c>
      <c r="Q2046" s="95">
        <v>12.32</v>
      </c>
      <c r="R2046" s="95">
        <v>-61.6</v>
      </c>
      <c r="S2046" s="95">
        <v>-53.52</v>
      </c>
      <c r="T2046" s="95">
        <v>-59.43</v>
      </c>
      <c r="U2046" s="95">
        <v>0.87</v>
      </c>
      <c r="V2046" s="95">
        <v>0.13</v>
      </c>
      <c r="W2046" s="95">
        <v>0.03</v>
      </c>
      <c r="X2046" s="95">
        <v>22.28</v>
      </c>
      <c r="Y2046" s="95"/>
      <c r="Z2046" s="74" t="s">
        <v>1111</v>
      </c>
      <c r="AA2046" s="95">
        <v>0.56000000000000005</v>
      </c>
      <c r="AB2046" s="95">
        <v>-0.34</v>
      </c>
      <c r="AC2046" s="74" t="s">
        <v>1111</v>
      </c>
      <c r="AD2046" s="95">
        <v>252812616</v>
      </c>
    </row>
    <row r="2047" spans="1:30" x14ac:dyDescent="0.2">
      <c r="A2047" s="74" t="s">
        <v>3155</v>
      </c>
      <c r="B2047" s="95">
        <v>3.89</v>
      </c>
      <c r="C2047" s="95"/>
      <c r="D2047" s="95">
        <v>1.96</v>
      </c>
      <c r="E2047" s="95">
        <v>0.13</v>
      </c>
      <c r="F2047" s="95">
        <v>0.02</v>
      </c>
      <c r="G2047" s="95">
        <v>29.38</v>
      </c>
      <c r="H2047" s="95">
        <v>17.850000000000001</v>
      </c>
      <c r="I2047" s="95">
        <v>12.06</v>
      </c>
      <c r="J2047" s="95">
        <v>1.32</v>
      </c>
      <c r="K2047" s="95">
        <v>1.64</v>
      </c>
      <c r="L2047" s="95">
        <v>0.32</v>
      </c>
      <c r="M2047" s="95">
        <v>0.03</v>
      </c>
      <c r="N2047" s="95">
        <v>0.24</v>
      </c>
      <c r="O2047" s="95"/>
      <c r="P2047" s="95">
        <v>-0.02</v>
      </c>
      <c r="Q2047" s="95"/>
      <c r="R2047" s="95">
        <v>6.6</v>
      </c>
      <c r="S2047" s="95">
        <v>1.01</v>
      </c>
      <c r="T2047" s="95">
        <v>6.82</v>
      </c>
      <c r="U2047" s="95">
        <v>0.15</v>
      </c>
      <c r="V2047" s="95">
        <v>0.85</v>
      </c>
      <c r="W2047" s="95">
        <v>0.08</v>
      </c>
      <c r="X2047" s="95">
        <v>0.26</v>
      </c>
      <c r="Y2047" s="95"/>
      <c r="Z2047" s="74" t="s">
        <v>1111</v>
      </c>
      <c r="AA2047" s="95">
        <v>30.11</v>
      </c>
      <c r="AB2047" s="95">
        <v>1.99</v>
      </c>
      <c r="AC2047" s="74" t="s">
        <v>1111</v>
      </c>
      <c r="AD2047" s="95">
        <v>1973730762</v>
      </c>
    </row>
    <row r="2048" spans="1:30" x14ac:dyDescent="0.2">
      <c r="A2048" s="74" t="s">
        <v>3156</v>
      </c>
      <c r="B2048" s="95">
        <v>25.36</v>
      </c>
      <c r="C2048" s="95"/>
      <c r="D2048" s="95">
        <v>23.58</v>
      </c>
      <c r="E2048" s="95">
        <v>2.5</v>
      </c>
      <c r="F2048" s="95">
        <v>0.95</v>
      </c>
      <c r="G2048" s="95">
        <v>30.73</v>
      </c>
      <c r="H2048" s="95">
        <v>3.41</v>
      </c>
      <c r="I2048" s="95">
        <v>3.33</v>
      </c>
      <c r="J2048" s="95">
        <v>23.04</v>
      </c>
      <c r="K2048" s="95">
        <v>26.11</v>
      </c>
      <c r="L2048" s="95">
        <v>3.06</v>
      </c>
      <c r="M2048" s="95">
        <v>0.33</v>
      </c>
      <c r="N2048" s="95">
        <v>0.79</v>
      </c>
      <c r="O2048" s="95">
        <v>12.95</v>
      </c>
      <c r="P2048" s="95">
        <v>-1.1299999999999999</v>
      </c>
      <c r="Q2048" s="95">
        <v>1.88</v>
      </c>
      <c r="R2048" s="95">
        <v>10.6</v>
      </c>
      <c r="S2048" s="95">
        <v>4.0199999999999996</v>
      </c>
      <c r="T2048" s="95">
        <v>6.69</v>
      </c>
      <c r="U2048" s="95">
        <v>0.38</v>
      </c>
      <c r="V2048" s="95">
        <v>0.62</v>
      </c>
      <c r="W2048" s="95">
        <v>1.21</v>
      </c>
      <c r="X2048" s="95"/>
      <c r="Y2048" s="95"/>
      <c r="Z2048" s="74" t="s">
        <v>1111</v>
      </c>
      <c r="AA2048" s="95">
        <v>10.14</v>
      </c>
      <c r="AB2048" s="95">
        <v>1.08</v>
      </c>
      <c r="AC2048" s="74" t="s">
        <v>1111</v>
      </c>
      <c r="AD2048" s="95">
        <v>2434991120</v>
      </c>
    </row>
    <row r="2049" spans="1:30" x14ac:dyDescent="0.2">
      <c r="A2049" s="74" t="s">
        <v>3157</v>
      </c>
      <c r="B2049" s="95">
        <v>9.85</v>
      </c>
      <c r="C2049" s="95"/>
      <c r="D2049" s="95">
        <v>35.99</v>
      </c>
      <c r="E2049" s="95">
        <v>-16.98</v>
      </c>
      <c r="F2049" s="95">
        <v>1.23</v>
      </c>
      <c r="G2049" s="95"/>
      <c r="H2049" s="95"/>
      <c r="I2049" s="95"/>
      <c r="J2049" s="95">
        <v>35.99</v>
      </c>
      <c r="K2049" s="95">
        <v>37.03</v>
      </c>
      <c r="L2049" s="95">
        <v>1.04</v>
      </c>
      <c r="M2049" s="95"/>
      <c r="N2049" s="95"/>
      <c r="O2049" s="95">
        <v>-630.42999999999995</v>
      </c>
      <c r="P2049" s="95">
        <v>-1.23</v>
      </c>
      <c r="Q2049" s="95">
        <v>0.32</v>
      </c>
      <c r="R2049" s="95">
        <v>-47.16</v>
      </c>
      <c r="S2049" s="95">
        <v>3.42</v>
      </c>
      <c r="T2049" s="95">
        <v>-94.28</v>
      </c>
      <c r="U2049" s="95">
        <v>-7.0000000000000007E-2</v>
      </c>
      <c r="V2049" s="95">
        <v>7.0000000000000007E-2</v>
      </c>
      <c r="W2049" s="95">
        <v>0</v>
      </c>
      <c r="X2049" s="95"/>
      <c r="Y2049" s="95"/>
      <c r="Z2049" s="74" t="s">
        <v>1111</v>
      </c>
      <c r="AA2049" s="95">
        <v>-0.57999999999999996</v>
      </c>
      <c r="AB2049" s="95">
        <v>0.27</v>
      </c>
      <c r="AC2049" s="74" t="s">
        <v>1111</v>
      </c>
      <c r="AD2049" s="95">
        <v>707968750</v>
      </c>
    </row>
    <row r="2050" spans="1:30" x14ac:dyDescent="0.2">
      <c r="A2050" s="74" t="s">
        <v>3158</v>
      </c>
      <c r="B2050" s="95">
        <v>2.59</v>
      </c>
      <c r="C2050" s="95"/>
      <c r="D2050" s="95">
        <v>490.34</v>
      </c>
      <c r="E2050" s="95">
        <v>1.67</v>
      </c>
      <c r="F2050" s="95">
        <v>0.39</v>
      </c>
      <c r="G2050" s="95">
        <v>77.89</v>
      </c>
      <c r="H2050" s="95">
        <v>6</v>
      </c>
      <c r="I2050" s="95">
        <v>0.16</v>
      </c>
      <c r="J2050" s="95">
        <v>13.07</v>
      </c>
      <c r="K2050" s="95">
        <v>23.38</v>
      </c>
      <c r="L2050" s="95">
        <v>10.31</v>
      </c>
      <c r="M2050" s="95">
        <v>1.32</v>
      </c>
      <c r="N2050" s="95">
        <v>0.78</v>
      </c>
      <c r="O2050" s="95">
        <v>6.72</v>
      </c>
      <c r="P2050" s="95">
        <v>-0.44</v>
      </c>
      <c r="Q2050" s="95">
        <v>1.93</v>
      </c>
      <c r="R2050" s="95">
        <v>0.34</v>
      </c>
      <c r="S2050" s="95">
        <v>0.08</v>
      </c>
      <c r="T2050" s="95">
        <v>5.12</v>
      </c>
      <c r="U2050" s="95">
        <v>0.23</v>
      </c>
      <c r="V2050" s="95">
        <v>0.38</v>
      </c>
      <c r="W2050" s="95">
        <v>0.5</v>
      </c>
      <c r="X2050" s="95"/>
      <c r="Y2050" s="95"/>
      <c r="Z2050" s="74" t="s">
        <v>1111</v>
      </c>
      <c r="AA2050" s="95">
        <v>1.55</v>
      </c>
      <c r="AB2050" s="95">
        <v>0.01</v>
      </c>
      <c r="AC2050" s="74" t="s">
        <v>1111</v>
      </c>
      <c r="AD2050" s="95">
        <v>830634756</v>
      </c>
    </row>
    <row r="2051" spans="1:30" x14ac:dyDescent="0.2">
      <c r="A2051" s="74" t="s">
        <v>3159</v>
      </c>
      <c r="B2051" s="95">
        <v>5.63</v>
      </c>
      <c r="C2051" s="95"/>
      <c r="D2051" s="95">
        <v>-6.08</v>
      </c>
      <c r="E2051" s="95">
        <v>2.91</v>
      </c>
      <c r="F2051" s="95">
        <v>2.19</v>
      </c>
      <c r="G2051" s="95"/>
      <c r="H2051" s="95"/>
      <c r="I2051" s="95"/>
      <c r="J2051" s="95">
        <v>-6.38</v>
      </c>
      <c r="K2051" s="95">
        <v>-4.41</v>
      </c>
      <c r="L2051" s="95">
        <v>1.98</v>
      </c>
      <c r="M2051" s="95">
        <v>-0.9</v>
      </c>
      <c r="N2051" s="95"/>
      <c r="O2051" s="95">
        <v>4.1399999999999997</v>
      </c>
      <c r="P2051" s="95">
        <v>-7.31</v>
      </c>
      <c r="Q2051" s="95">
        <v>4.04</v>
      </c>
      <c r="R2051" s="95">
        <v>-47.88</v>
      </c>
      <c r="S2051" s="95">
        <v>-35.950000000000003</v>
      </c>
      <c r="T2051" s="95">
        <v>-45.61</v>
      </c>
      <c r="U2051" s="95">
        <v>0.75</v>
      </c>
      <c r="V2051" s="95">
        <v>0.25</v>
      </c>
      <c r="W2051" s="95">
        <v>0</v>
      </c>
      <c r="X2051" s="95"/>
      <c r="Y2051" s="95"/>
      <c r="Z2051" s="74" t="s">
        <v>1111</v>
      </c>
      <c r="AA2051" s="95">
        <v>1.93</v>
      </c>
      <c r="AB2051" s="95">
        <v>-0.93</v>
      </c>
      <c r="AC2051" s="74" t="s">
        <v>1111</v>
      </c>
      <c r="AD2051" s="95">
        <v>1343488589</v>
      </c>
    </row>
    <row r="2052" spans="1:30" x14ac:dyDescent="0.2">
      <c r="A2052" s="74" t="s">
        <v>3160</v>
      </c>
      <c r="B2052" s="95">
        <v>8.1999999999999993</v>
      </c>
      <c r="C2052" s="95">
        <v>19.510000000000002</v>
      </c>
      <c r="D2052" s="95">
        <v>8.5399999999999991</v>
      </c>
      <c r="E2052" s="95">
        <v>0.91</v>
      </c>
      <c r="F2052" s="95">
        <v>0.47</v>
      </c>
      <c r="G2052" s="95">
        <v>41.16</v>
      </c>
      <c r="H2052" s="95">
        <v>24.81</v>
      </c>
      <c r="I2052" s="95">
        <v>24.43</v>
      </c>
      <c r="J2052" s="95">
        <v>8.41</v>
      </c>
      <c r="K2052" s="95">
        <v>14.47</v>
      </c>
      <c r="L2052" s="95">
        <v>6.06</v>
      </c>
      <c r="M2052" s="95">
        <v>0.66</v>
      </c>
      <c r="N2052" s="95">
        <v>2.09</v>
      </c>
      <c r="O2052" s="95">
        <v>26.98</v>
      </c>
      <c r="P2052" s="95">
        <v>-0.53</v>
      </c>
      <c r="Q2052" s="95">
        <v>1.2</v>
      </c>
      <c r="R2052" s="95">
        <v>10.7</v>
      </c>
      <c r="S2052" s="95">
        <v>5.53</v>
      </c>
      <c r="T2052" s="95">
        <v>6.18</v>
      </c>
      <c r="U2052" s="95">
        <v>0.52</v>
      </c>
      <c r="V2052" s="95">
        <v>0.48</v>
      </c>
      <c r="W2052" s="95">
        <v>0.23</v>
      </c>
      <c r="X2052" s="95">
        <v>26.16</v>
      </c>
      <c r="Y2052" s="95"/>
      <c r="Z2052" s="74" t="s">
        <v>1111</v>
      </c>
      <c r="AA2052" s="95">
        <v>8.98</v>
      </c>
      <c r="AB2052" s="95">
        <v>0.96</v>
      </c>
      <c r="AC2052" s="74" t="s">
        <v>1111</v>
      </c>
      <c r="AD2052" s="95">
        <v>1643571920</v>
      </c>
    </row>
    <row r="2053" spans="1:30" x14ac:dyDescent="0.2">
      <c r="A2053" s="74" t="s">
        <v>3161</v>
      </c>
      <c r="B2053" s="95">
        <v>12.35</v>
      </c>
      <c r="C2053" s="95"/>
      <c r="D2053" s="95">
        <v>-20.85</v>
      </c>
      <c r="E2053" s="95">
        <v>-2.42</v>
      </c>
      <c r="F2053" s="95">
        <v>3.06</v>
      </c>
      <c r="G2053" s="95">
        <v>68.430000000000007</v>
      </c>
      <c r="H2053" s="95">
        <v>6.3</v>
      </c>
      <c r="I2053" s="95">
        <v>-20.29</v>
      </c>
      <c r="J2053" s="95">
        <v>67.150000000000006</v>
      </c>
      <c r="K2053" s="95">
        <v>100.38</v>
      </c>
      <c r="L2053" s="95">
        <v>33.229999999999997</v>
      </c>
      <c r="M2053" s="95"/>
      <c r="N2053" s="95">
        <v>4.2300000000000004</v>
      </c>
      <c r="O2053" s="95">
        <v>67.64</v>
      </c>
      <c r="P2053" s="95">
        <v>-6.7</v>
      </c>
      <c r="Q2053" s="95">
        <v>1.0900000000000001</v>
      </c>
      <c r="R2053" s="95">
        <v>-11.63</v>
      </c>
      <c r="S2053" s="95">
        <v>-14.7</v>
      </c>
      <c r="T2053" s="95">
        <v>8.2200000000000006</v>
      </c>
      <c r="U2053" s="95">
        <v>-1.26</v>
      </c>
      <c r="V2053" s="95">
        <v>2.2599999999999998</v>
      </c>
      <c r="W2053" s="95">
        <v>0.72</v>
      </c>
      <c r="X2053" s="95">
        <v>-11.64</v>
      </c>
      <c r="Y2053" s="95"/>
      <c r="Z2053" s="74" t="s">
        <v>1111</v>
      </c>
      <c r="AA2053" s="95">
        <v>-5.0999999999999996</v>
      </c>
      <c r="AB2053" s="95">
        <v>-0.59</v>
      </c>
      <c r="AC2053" s="74" t="s">
        <v>1111</v>
      </c>
      <c r="AD2053" s="95">
        <v>1357930665</v>
      </c>
    </row>
    <row r="2054" spans="1:30" x14ac:dyDescent="0.2">
      <c r="A2054" s="74" t="s">
        <v>3162</v>
      </c>
      <c r="B2054" s="95">
        <v>6</v>
      </c>
      <c r="C2054" s="95"/>
      <c r="D2054" s="95">
        <v>-1.93</v>
      </c>
      <c r="E2054" s="95">
        <v>-0.4</v>
      </c>
      <c r="F2054" s="95">
        <v>0.54</v>
      </c>
      <c r="G2054" s="95">
        <v>49.14</v>
      </c>
      <c r="H2054" s="95">
        <v>-52.96</v>
      </c>
      <c r="I2054" s="95">
        <v>-65.33</v>
      </c>
      <c r="J2054" s="95">
        <v>-2.38</v>
      </c>
      <c r="K2054" s="95">
        <v>-7.43</v>
      </c>
      <c r="L2054" s="95">
        <v>-5.05</v>
      </c>
      <c r="M2054" s="95"/>
      <c r="N2054" s="95">
        <v>1.26</v>
      </c>
      <c r="O2054" s="95">
        <v>-0.79</v>
      </c>
      <c r="P2054" s="95">
        <v>-0.7</v>
      </c>
      <c r="Q2054" s="95">
        <v>0.24</v>
      </c>
      <c r="R2054" s="95">
        <v>-20.64</v>
      </c>
      <c r="S2054" s="95">
        <v>-28.1</v>
      </c>
      <c r="T2054" s="95">
        <v>193.09</v>
      </c>
      <c r="U2054" s="95">
        <v>-1.36</v>
      </c>
      <c r="V2054" s="95">
        <v>2.36</v>
      </c>
      <c r="W2054" s="95">
        <v>0.43</v>
      </c>
      <c r="X2054" s="95">
        <v>-16.3</v>
      </c>
      <c r="Y2054" s="95"/>
      <c r="Z2054" s="74" t="s">
        <v>1111</v>
      </c>
      <c r="AA2054" s="95">
        <v>-15.05</v>
      </c>
      <c r="AB2054" s="95">
        <v>-3.11</v>
      </c>
      <c r="AC2054" s="74" t="s">
        <v>1111</v>
      </c>
      <c r="AD2054" s="95">
        <v>1184890200</v>
      </c>
    </row>
    <row r="2055" spans="1:30" x14ac:dyDescent="0.2">
      <c r="A2055" s="74" t="s">
        <v>3163</v>
      </c>
      <c r="B2055" s="95">
        <v>19.37</v>
      </c>
      <c r="C2055" s="95">
        <v>3.05</v>
      </c>
      <c r="D2055" s="95">
        <v>13.7</v>
      </c>
      <c r="E2055" s="95">
        <v>1.07</v>
      </c>
      <c r="F2055" s="95">
        <v>0.74</v>
      </c>
      <c r="G2055" s="95">
        <v>43.5</v>
      </c>
      <c r="H2055" s="95">
        <v>40.17</v>
      </c>
      <c r="I2055" s="95">
        <v>19.86</v>
      </c>
      <c r="J2055" s="95">
        <v>6.77</v>
      </c>
      <c r="K2055" s="95">
        <v>6.77</v>
      </c>
      <c r="L2055" s="95">
        <v>0</v>
      </c>
      <c r="M2055" s="95">
        <v>0</v>
      </c>
      <c r="N2055" s="95">
        <v>2.72</v>
      </c>
      <c r="O2055" s="95">
        <v>5.52</v>
      </c>
      <c r="P2055" s="95">
        <v>-0.9</v>
      </c>
      <c r="Q2055" s="95">
        <v>4.47</v>
      </c>
      <c r="R2055" s="95">
        <v>7.82</v>
      </c>
      <c r="S2055" s="95">
        <v>5.41</v>
      </c>
      <c r="T2055" s="95">
        <v>9.8699999999999992</v>
      </c>
      <c r="U2055" s="95">
        <v>0.69</v>
      </c>
      <c r="V2055" s="95">
        <v>0.31</v>
      </c>
      <c r="W2055" s="95">
        <v>0.27</v>
      </c>
      <c r="X2055" s="95">
        <v>6.88</v>
      </c>
      <c r="Y2055" s="95"/>
      <c r="Z2055" s="74" t="s">
        <v>1111</v>
      </c>
      <c r="AA2055" s="95">
        <v>18.079999999999998</v>
      </c>
      <c r="AB2055" s="95">
        <v>1.41</v>
      </c>
      <c r="AC2055" s="74" t="s">
        <v>1111</v>
      </c>
      <c r="AD2055" s="95">
        <v>34464767883</v>
      </c>
    </row>
    <row r="2056" spans="1:30" x14ac:dyDescent="0.2">
      <c r="A2056" s="74" t="s">
        <v>3164</v>
      </c>
      <c r="B2056" s="95">
        <v>48.48</v>
      </c>
      <c r="C2056" s="95">
        <v>1.36</v>
      </c>
      <c r="D2056" s="95">
        <v>15.73</v>
      </c>
      <c r="E2056" s="95">
        <v>3.14</v>
      </c>
      <c r="F2056" s="95">
        <v>1.72</v>
      </c>
      <c r="G2056" s="95">
        <v>52.82</v>
      </c>
      <c r="H2056" s="95">
        <v>13.82</v>
      </c>
      <c r="I2056" s="95">
        <v>10.56</v>
      </c>
      <c r="J2056" s="95">
        <v>12.02</v>
      </c>
      <c r="K2056" s="95">
        <v>12.02</v>
      </c>
      <c r="L2056" s="95">
        <v>0</v>
      </c>
      <c r="M2056" s="95">
        <v>0</v>
      </c>
      <c r="N2056" s="95">
        <v>1.66</v>
      </c>
      <c r="O2056" s="95">
        <v>5.9</v>
      </c>
      <c r="P2056" s="95">
        <v>-3.47</v>
      </c>
      <c r="Q2056" s="95">
        <v>2.37</v>
      </c>
      <c r="R2056" s="95">
        <v>19.940000000000001</v>
      </c>
      <c r="S2056" s="95">
        <v>10.93</v>
      </c>
      <c r="T2056" s="95">
        <v>16.62</v>
      </c>
      <c r="U2056" s="95">
        <v>0.55000000000000004</v>
      </c>
      <c r="V2056" s="95">
        <v>0.45</v>
      </c>
      <c r="W2056" s="95">
        <v>1.04</v>
      </c>
      <c r="X2056" s="95">
        <v>1.41</v>
      </c>
      <c r="Y2056" s="95"/>
      <c r="Z2056" s="74" t="s">
        <v>1111</v>
      </c>
      <c r="AA2056" s="95">
        <v>15.46</v>
      </c>
      <c r="AB2056" s="95">
        <v>3.08</v>
      </c>
      <c r="AC2056" s="74" t="s">
        <v>1111</v>
      </c>
      <c r="AD2056" s="95">
        <v>3569572704</v>
      </c>
    </row>
    <row r="2057" spans="1:30" x14ac:dyDescent="0.2">
      <c r="A2057" s="74" t="s">
        <v>3165</v>
      </c>
      <c r="B2057" s="95">
        <v>2607.44</v>
      </c>
      <c r="C2057" s="95"/>
      <c r="D2057" s="95">
        <v>24.51</v>
      </c>
      <c r="E2057" s="95">
        <v>7.08</v>
      </c>
      <c r="F2057" s="95">
        <v>4.9800000000000004</v>
      </c>
      <c r="G2057" s="95">
        <v>56.51</v>
      </c>
      <c r="H2057" s="95">
        <v>35.54</v>
      </c>
      <c r="I2057" s="95">
        <v>29.52</v>
      </c>
      <c r="J2057" s="95">
        <v>20.36</v>
      </c>
      <c r="K2057" s="95">
        <v>18.850000000000001</v>
      </c>
      <c r="L2057" s="95">
        <v>-1.5</v>
      </c>
      <c r="M2057" s="95">
        <v>-0.52</v>
      </c>
      <c r="N2057" s="95">
        <v>7.24</v>
      </c>
      <c r="O2057" s="95">
        <v>14.15</v>
      </c>
      <c r="P2057" s="95">
        <v>-10.6</v>
      </c>
      <c r="Q2057" s="95">
        <v>2.98</v>
      </c>
      <c r="R2057" s="95">
        <v>28.87</v>
      </c>
      <c r="S2057" s="95">
        <v>20.329999999999998</v>
      </c>
      <c r="T2057" s="95">
        <v>27.28</v>
      </c>
      <c r="U2057" s="95">
        <v>0.7</v>
      </c>
      <c r="V2057" s="95">
        <v>0.3</v>
      </c>
      <c r="W2057" s="95">
        <v>0.69</v>
      </c>
      <c r="X2057" s="95">
        <v>19.47</v>
      </c>
      <c r="Y2057" s="95">
        <v>20.54</v>
      </c>
      <c r="Z2057" s="74" t="s">
        <v>1111</v>
      </c>
      <c r="AA2057" s="95">
        <v>368.45</v>
      </c>
      <c r="AB2057" s="95">
        <v>106.39</v>
      </c>
      <c r="AC2057" s="74" t="s">
        <v>1111</v>
      </c>
      <c r="AD2057" s="95">
        <v>1730724804160</v>
      </c>
    </row>
    <row r="2058" spans="1:30" x14ac:dyDescent="0.2">
      <c r="A2058" s="74" t="s">
        <v>3166</v>
      </c>
      <c r="B2058" s="95">
        <v>2616.08</v>
      </c>
      <c r="C2058" s="95"/>
      <c r="D2058" s="95">
        <v>24.59</v>
      </c>
      <c r="E2058" s="95">
        <v>7.1</v>
      </c>
      <c r="F2058" s="95">
        <v>5</v>
      </c>
      <c r="G2058" s="95">
        <v>56.51</v>
      </c>
      <c r="H2058" s="95">
        <v>35.54</v>
      </c>
      <c r="I2058" s="95">
        <v>29.52</v>
      </c>
      <c r="J2058" s="95">
        <v>20.420000000000002</v>
      </c>
      <c r="K2058" s="95">
        <v>18.850000000000001</v>
      </c>
      <c r="L2058" s="95">
        <v>-1.5</v>
      </c>
      <c r="M2058" s="95">
        <v>-0.52</v>
      </c>
      <c r="N2058" s="95">
        <v>7.26</v>
      </c>
      <c r="O2058" s="95">
        <v>14.2</v>
      </c>
      <c r="P2058" s="95">
        <v>-10.63</v>
      </c>
      <c r="Q2058" s="95">
        <v>2.98</v>
      </c>
      <c r="R2058" s="95">
        <v>28.87</v>
      </c>
      <c r="S2058" s="95">
        <v>20.329999999999998</v>
      </c>
      <c r="T2058" s="95">
        <v>27.28</v>
      </c>
      <c r="U2058" s="95">
        <v>0.7</v>
      </c>
      <c r="V2058" s="95">
        <v>0.3</v>
      </c>
      <c r="W2058" s="95">
        <v>0.69</v>
      </c>
      <c r="X2058" s="95">
        <v>19.47</v>
      </c>
      <c r="Y2058" s="95">
        <v>20.54</v>
      </c>
      <c r="Z2058" s="74" t="s">
        <v>1111</v>
      </c>
      <c r="AA2058" s="95">
        <v>368.45</v>
      </c>
      <c r="AB2058" s="95">
        <v>106.39</v>
      </c>
      <c r="AC2058" s="74" t="s">
        <v>1111</v>
      </c>
      <c r="AD2058" s="95">
        <v>1730724804160</v>
      </c>
    </row>
    <row r="2059" spans="1:30" x14ac:dyDescent="0.2">
      <c r="A2059" s="74" t="s">
        <v>3167</v>
      </c>
      <c r="B2059" s="95">
        <v>30.14</v>
      </c>
      <c r="C2059" s="95"/>
      <c r="D2059" s="95">
        <v>74.58</v>
      </c>
      <c r="E2059" s="95">
        <v>7.25</v>
      </c>
      <c r="F2059" s="95">
        <v>2.78</v>
      </c>
      <c r="G2059" s="95">
        <v>62</v>
      </c>
      <c r="H2059" s="95">
        <v>11.51</v>
      </c>
      <c r="I2059" s="95">
        <v>6.07</v>
      </c>
      <c r="J2059" s="95">
        <v>39.299999999999997</v>
      </c>
      <c r="K2059" s="95">
        <v>39.869999999999997</v>
      </c>
      <c r="L2059" s="95">
        <v>0.56999999999999995</v>
      </c>
      <c r="M2059" s="95">
        <v>0.11</v>
      </c>
      <c r="N2059" s="95">
        <v>4.5199999999999996</v>
      </c>
      <c r="O2059" s="95">
        <v>7.11</v>
      </c>
      <c r="P2059" s="95">
        <v>-6.24</v>
      </c>
      <c r="Q2059" s="95">
        <v>3.38</v>
      </c>
      <c r="R2059" s="95">
        <v>9.73</v>
      </c>
      <c r="S2059" s="95">
        <v>3.72</v>
      </c>
      <c r="T2059" s="95">
        <v>10.17</v>
      </c>
      <c r="U2059" s="95">
        <v>0.38</v>
      </c>
      <c r="V2059" s="95">
        <v>0.62</v>
      </c>
      <c r="W2059" s="95">
        <v>0.61</v>
      </c>
      <c r="X2059" s="95">
        <v>26.45</v>
      </c>
      <c r="Y2059" s="95">
        <v>22.49</v>
      </c>
      <c r="Z2059" s="74" t="s">
        <v>1111</v>
      </c>
      <c r="AA2059" s="95">
        <v>4.16</v>
      </c>
      <c r="AB2059" s="95">
        <v>0.4</v>
      </c>
      <c r="AC2059" s="74" t="s">
        <v>1111</v>
      </c>
      <c r="AD2059" s="95">
        <v>3220956310</v>
      </c>
    </row>
    <row r="2060" spans="1:30" x14ac:dyDescent="0.2">
      <c r="A2060" s="74" t="s">
        <v>3168</v>
      </c>
      <c r="B2060" s="95">
        <v>1.68</v>
      </c>
      <c r="C2060" s="95">
        <v>2.38</v>
      </c>
      <c r="D2060" s="95">
        <v>13.01</v>
      </c>
      <c r="E2060" s="95">
        <v>1.33</v>
      </c>
      <c r="F2060" s="95">
        <v>1.08</v>
      </c>
      <c r="G2060" s="95">
        <v>27.07</v>
      </c>
      <c r="H2060" s="95">
        <v>12.77</v>
      </c>
      <c r="I2060" s="95">
        <v>8.25</v>
      </c>
      <c r="J2060" s="95">
        <v>8.4</v>
      </c>
      <c r="K2060" s="95">
        <v>6.42</v>
      </c>
      <c r="L2060" s="95">
        <v>-1.98</v>
      </c>
      <c r="M2060" s="95">
        <v>-0.31</v>
      </c>
      <c r="N2060" s="95">
        <v>1.07</v>
      </c>
      <c r="O2060" s="95">
        <v>4.05</v>
      </c>
      <c r="P2060" s="95">
        <v>-1.86</v>
      </c>
      <c r="Q2060" s="95">
        <v>2.73</v>
      </c>
      <c r="R2060" s="95">
        <v>10.220000000000001</v>
      </c>
      <c r="S2060" s="95">
        <v>8.2899999999999991</v>
      </c>
      <c r="T2060" s="95">
        <v>2.36</v>
      </c>
      <c r="U2060" s="95">
        <v>0.81</v>
      </c>
      <c r="V2060" s="95">
        <v>0.19</v>
      </c>
      <c r="W2060" s="95">
        <v>1</v>
      </c>
      <c r="X2060" s="95">
        <v>-0.44</v>
      </c>
      <c r="Y2060" s="95">
        <v>7.32</v>
      </c>
      <c r="Z2060" s="74" t="s">
        <v>1111</v>
      </c>
      <c r="AA2060" s="95">
        <v>1.26</v>
      </c>
      <c r="AB2060" s="95">
        <v>0.13</v>
      </c>
      <c r="AC2060" s="74" t="s">
        <v>1111</v>
      </c>
      <c r="AD2060" s="95">
        <v>125297256</v>
      </c>
    </row>
    <row r="2061" spans="1:30" x14ac:dyDescent="0.2">
      <c r="A2061" s="74" t="s">
        <v>3169</v>
      </c>
      <c r="B2061" s="95">
        <v>10.34</v>
      </c>
      <c r="C2061" s="95"/>
      <c r="D2061" s="95">
        <v>-3.26</v>
      </c>
      <c r="E2061" s="95">
        <v>4.66</v>
      </c>
      <c r="F2061" s="95">
        <v>2.04</v>
      </c>
      <c r="G2061" s="95"/>
      <c r="H2061" s="95"/>
      <c r="I2061" s="95"/>
      <c r="J2061" s="95">
        <v>-3.67</v>
      </c>
      <c r="K2061" s="95">
        <v>-2.8</v>
      </c>
      <c r="L2061" s="95">
        <v>0.88</v>
      </c>
      <c r="M2061" s="95">
        <v>-1.1100000000000001</v>
      </c>
      <c r="N2061" s="95"/>
      <c r="O2061" s="95">
        <v>2.34</v>
      </c>
      <c r="P2061" s="95">
        <v>-60.6</v>
      </c>
      <c r="Q2061" s="95">
        <v>10.42</v>
      </c>
      <c r="R2061" s="95">
        <v>-142.69999999999999</v>
      </c>
      <c r="S2061" s="95">
        <v>-62.61</v>
      </c>
      <c r="T2061" s="95">
        <v>-61.97</v>
      </c>
      <c r="U2061" s="95">
        <v>0.44</v>
      </c>
      <c r="V2061" s="95">
        <v>0.56000000000000005</v>
      </c>
      <c r="W2061" s="95">
        <v>0</v>
      </c>
      <c r="X2061" s="95"/>
      <c r="Y2061" s="95"/>
      <c r="Z2061" s="74" t="s">
        <v>1111</v>
      </c>
      <c r="AA2061" s="95">
        <v>2.2200000000000002</v>
      </c>
      <c r="AB2061" s="95">
        <v>-3.17</v>
      </c>
      <c r="AC2061" s="74" t="s">
        <v>1111</v>
      </c>
      <c r="AD2061" s="95">
        <v>790632590</v>
      </c>
    </row>
    <row r="2062" spans="1:30" x14ac:dyDescent="0.2">
      <c r="A2062" s="74" t="s">
        <v>3170</v>
      </c>
      <c r="B2062" s="95">
        <v>2.19</v>
      </c>
      <c r="C2062" s="95"/>
      <c r="D2062" s="95">
        <v>-6.16</v>
      </c>
      <c r="E2062" s="95">
        <v>5.86</v>
      </c>
      <c r="F2062" s="95">
        <v>0.9</v>
      </c>
      <c r="G2062" s="95">
        <v>77.03</v>
      </c>
      <c r="H2062" s="95">
        <v>-15.68</v>
      </c>
      <c r="I2062" s="95">
        <v>-10.8</v>
      </c>
      <c r="J2062" s="95">
        <v>-4.25</v>
      </c>
      <c r="K2062" s="95">
        <v>-50.74</v>
      </c>
      <c r="L2062" s="95">
        <v>1.76</v>
      </c>
      <c r="M2062" s="95">
        <v>-2.4300000000000002</v>
      </c>
      <c r="N2062" s="95">
        <v>0.67</v>
      </c>
      <c r="O2062" s="95">
        <v>-5.0199999999999996</v>
      </c>
      <c r="P2062" s="95">
        <v>-1.79</v>
      </c>
      <c r="Q2062" s="95">
        <v>0.73</v>
      </c>
      <c r="R2062" s="95">
        <v>-95.11</v>
      </c>
      <c r="S2062" s="95">
        <v>-14.68</v>
      </c>
      <c r="T2062" s="95">
        <v>-142.88999999999999</v>
      </c>
      <c r="U2062" s="95">
        <v>0.15</v>
      </c>
      <c r="V2062" s="95">
        <v>0.85</v>
      </c>
      <c r="W2062" s="95">
        <v>1.36</v>
      </c>
      <c r="X2062" s="95"/>
      <c r="Y2062" s="95"/>
      <c r="Z2062" s="74" t="s">
        <v>1111</v>
      </c>
      <c r="AA2062" s="95">
        <v>0.37</v>
      </c>
      <c r="AB2062" s="95">
        <v>-0.36</v>
      </c>
      <c r="AC2062" s="74" t="s">
        <v>1111</v>
      </c>
      <c r="AD2062" s="95">
        <v>6921321415.1999998</v>
      </c>
    </row>
    <row r="2063" spans="1:30" x14ac:dyDescent="0.2">
      <c r="A2063" s="74" t="s">
        <v>3171</v>
      </c>
      <c r="B2063" s="95">
        <v>2.27</v>
      </c>
      <c r="C2063" s="95"/>
      <c r="D2063" s="95">
        <v>-2.35</v>
      </c>
      <c r="E2063" s="95">
        <v>0.8</v>
      </c>
      <c r="F2063" s="95">
        <v>0.79</v>
      </c>
      <c r="G2063" s="95">
        <v>100</v>
      </c>
      <c r="H2063" s="95">
        <v>-1305.72</v>
      </c>
      <c r="I2063" s="95">
        <v>-1306.1400000000001</v>
      </c>
      <c r="J2063" s="95">
        <v>-2.35</v>
      </c>
      <c r="K2063" s="95">
        <v>0.59</v>
      </c>
      <c r="L2063" s="95">
        <v>2.94</v>
      </c>
      <c r="M2063" s="95">
        <v>-1.01</v>
      </c>
      <c r="N2063" s="95">
        <v>30.69</v>
      </c>
      <c r="O2063" s="95">
        <v>0.81</v>
      </c>
      <c r="P2063" s="95">
        <v>-80.48</v>
      </c>
      <c r="Q2063" s="95">
        <v>54.05</v>
      </c>
      <c r="R2063" s="95">
        <v>-34.24</v>
      </c>
      <c r="S2063" s="95">
        <v>-33.619999999999997</v>
      </c>
      <c r="T2063" s="95">
        <v>-34.229999999999997</v>
      </c>
      <c r="U2063" s="95">
        <v>0.98</v>
      </c>
      <c r="V2063" s="95">
        <v>0.02</v>
      </c>
      <c r="W2063" s="95">
        <v>0.03</v>
      </c>
      <c r="X2063" s="95">
        <v>33.630000000000003</v>
      </c>
      <c r="Y2063" s="95"/>
      <c r="Z2063" s="74" t="s">
        <v>1111</v>
      </c>
      <c r="AA2063" s="95">
        <v>2.82</v>
      </c>
      <c r="AB2063" s="95">
        <v>-0.97</v>
      </c>
      <c r="AC2063" s="74" t="s">
        <v>1111</v>
      </c>
      <c r="AD2063" s="95">
        <v>14486005</v>
      </c>
    </row>
    <row r="2064" spans="1:30" x14ac:dyDescent="0.2">
      <c r="A2064" s="74" t="s">
        <v>3172</v>
      </c>
      <c r="B2064" s="95">
        <v>0.92</v>
      </c>
      <c r="C2064" s="95"/>
      <c r="D2064" s="95">
        <v>-0.95</v>
      </c>
      <c r="E2064" s="95">
        <v>0.33</v>
      </c>
      <c r="F2064" s="95">
        <v>0.32</v>
      </c>
      <c r="G2064" s="95">
        <v>100</v>
      </c>
      <c r="H2064" s="95">
        <v>-1305.72</v>
      </c>
      <c r="I2064" s="95">
        <v>-1306.1400000000001</v>
      </c>
      <c r="J2064" s="95">
        <v>-0.95</v>
      </c>
      <c r="K2064" s="95">
        <v>0.59</v>
      </c>
      <c r="L2064" s="95">
        <v>2.94</v>
      </c>
      <c r="M2064" s="95">
        <v>-1.01</v>
      </c>
      <c r="N2064" s="95">
        <v>12.44</v>
      </c>
      <c r="O2064" s="95">
        <v>0.33</v>
      </c>
      <c r="P2064" s="95">
        <v>-32.619999999999997</v>
      </c>
      <c r="Q2064" s="95">
        <v>54.05</v>
      </c>
      <c r="R2064" s="95">
        <v>-34.24</v>
      </c>
      <c r="S2064" s="95">
        <v>-33.619999999999997</v>
      </c>
      <c r="T2064" s="95">
        <v>-34.229999999999997</v>
      </c>
      <c r="U2064" s="95">
        <v>0.98</v>
      </c>
      <c r="V2064" s="95">
        <v>0.02</v>
      </c>
      <c r="W2064" s="95">
        <v>0.03</v>
      </c>
      <c r="X2064" s="95">
        <v>33.630000000000003</v>
      </c>
      <c r="Y2064" s="95"/>
      <c r="Z2064" s="74" t="s">
        <v>1111</v>
      </c>
      <c r="AA2064" s="95">
        <v>2.82</v>
      </c>
      <c r="AB2064" s="95">
        <v>-0.97</v>
      </c>
      <c r="AC2064" s="74" t="s">
        <v>1111</v>
      </c>
      <c r="AD2064" s="95">
        <v>14486005</v>
      </c>
    </row>
    <row r="2065" spans="1:30" x14ac:dyDescent="0.2">
      <c r="A2065" s="74" t="s">
        <v>3173</v>
      </c>
      <c r="B2065" s="95">
        <v>5.2</v>
      </c>
      <c r="C2065" s="95"/>
      <c r="D2065" s="95">
        <v>-16.079999999999998</v>
      </c>
      <c r="E2065" s="95">
        <v>3.12</v>
      </c>
      <c r="F2065" s="95">
        <v>2.82</v>
      </c>
      <c r="G2065" s="95">
        <v>65.06</v>
      </c>
      <c r="H2065" s="95">
        <v>-106.33</v>
      </c>
      <c r="I2065" s="95">
        <v>-76.12</v>
      </c>
      <c r="J2065" s="95">
        <v>-11.51</v>
      </c>
      <c r="K2065" s="95">
        <v>-10.64</v>
      </c>
      <c r="L2065" s="95">
        <v>0.87</v>
      </c>
      <c r="M2065" s="95">
        <v>-0.24</v>
      </c>
      <c r="N2065" s="95">
        <v>12.24</v>
      </c>
      <c r="O2065" s="95">
        <v>3.68</v>
      </c>
      <c r="P2065" s="95">
        <v>-16.64</v>
      </c>
      <c r="Q2065" s="95">
        <v>13.08</v>
      </c>
      <c r="R2065" s="95">
        <v>-19.43</v>
      </c>
      <c r="S2065" s="95">
        <v>-17.55</v>
      </c>
      <c r="T2065" s="95">
        <v>-26.84</v>
      </c>
      <c r="U2065" s="95">
        <v>0.9</v>
      </c>
      <c r="V2065" s="95">
        <v>0.1</v>
      </c>
      <c r="W2065" s="95">
        <v>0.23</v>
      </c>
      <c r="X2065" s="95"/>
      <c r="Y2065" s="95"/>
      <c r="Z2065" s="74" t="s">
        <v>1111</v>
      </c>
      <c r="AA2065" s="95">
        <v>1.66</v>
      </c>
      <c r="AB2065" s="95">
        <v>-0.32</v>
      </c>
      <c r="AC2065" s="74" t="s">
        <v>1111</v>
      </c>
      <c r="AD2065" s="95">
        <v>115507080</v>
      </c>
    </row>
    <row r="2066" spans="1:30" x14ac:dyDescent="0.2">
      <c r="A2066" s="74" t="s">
        <v>3174</v>
      </c>
      <c r="B2066" s="95">
        <v>134.97999999999999</v>
      </c>
      <c r="C2066" s="95">
        <v>2.42</v>
      </c>
      <c r="D2066" s="95">
        <v>23.62</v>
      </c>
      <c r="E2066" s="95">
        <v>6.04</v>
      </c>
      <c r="F2066" s="95">
        <v>1.38</v>
      </c>
      <c r="G2066" s="95">
        <v>34.880000000000003</v>
      </c>
      <c r="H2066" s="95">
        <v>6.29</v>
      </c>
      <c r="I2066" s="95">
        <v>4.4400000000000004</v>
      </c>
      <c r="J2066" s="95">
        <v>16.690000000000001</v>
      </c>
      <c r="K2066" s="95">
        <v>18.010000000000002</v>
      </c>
      <c r="L2066" s="95">
        <v>1.31</v>
      </c>
      <c r="M2066" s="95">
        <v>0.48</v>
      </c>
      <c r="N2066" s="95">
        <v>1.05</v>
      </c>
      <c r="O2066" s="95">
        <v>15.44</v>
      </c>
      <c r="P2066" s="95">
        <v>-3.1</v>
      </c>
      <c r="Q2066" s="95">
        <v>1.19</v>
      </c>
      <c r="R2066" s="95">
        <v>25.57</v>
      </c>
      <c r="S2066" s="95">
        <v>5.82</v>
      </c>
      <c r="T2066" s="95">
        <v>15.78</v>
      </c>
      <c r="U2066" s="95">
        <v>0.23</v>
      </c>
      <c r="V2066" s="95">
        <v>0.77</v>
      </c>
      <c r="W2066" s="95">
        <v>1.31</v>
      </c>
      <c r="X2066" s="95">
        <v>1.59</v>
      </c>
      <c r="Y2066" s="95"/>
      <c r="Z2066" s="74" t="s">
        <v>1111</v>
      </c>
      <c r="AA2066" s="95">
        <v>22.35</v>
      </c>
      <c r="AB2066" s="95">
        <v>5.72</v>
      </c>
      <c r="AC2066" s="74" t="s">
        <v>1111</v>
      </c>
      <c r="AD2066" s="95">
        <v>19224081066</v>
      </c>
    </row>
    <row r="2067" spans="1:30" x14ac:dyDescent="0.2">
      <c r="A2067" s="74" t="s">
        <v>3175</v>
      </c>
      <c r="B2067" s="95">
        <v>179.21</v>
      </c>
      <c r="C2067" s="95">
        <v>0.74</v>
      </c>
      <c r="D2067" s="95">
        <v>5.74</v>
      </c>
      <c r="E2067" s="95">
        <v>1.69</v>
      </c>
      <c r="F2067" s="95">
        <v>0.68</v>
      </c>
      <c r="G2067" s="95">
        <v>17.309999999999999</v>
      </c>
      <c r="H2067" s="95">
        <v>6.14</v>
      </c>
      <c r="I2067" s="95">
        <v>4.28</v>
      </c>
      <c r="J2067" s="95">
        <v>4</v>
      </c>
      <c r="K2067" s="95">
        <v>5.38</v>
      </c>
      <c r="L2067" s="95">
        <v>1.38</v>
      </c>
      <c r="M2067" s="95">
        <v>0.57999999999999996</v>
      </c>
      <c r="N2067" s="95">
        <v>0.25</v>
      </c>
      <c r="O2067" s="95">
        <v>6.18</v>
      </c>
      <c r="P2067" s="95">
        <v>-1.02</v>
      </c>
      <c r="Q2067" s="95">
        <v>1.5</v>
      </c>
      <c r="R2067" s="95">
        <v>29.45</v>
      </c>
      <c r="S2067" s="95">
        <v>11.88</v>
      </c>
      <c r="T2067" s="95">
        <v>19.45</v>
      </c>
      <c r="U2067" s="95">
        <v>0.4</v>
      </c>
      <c r="V2067" s="95">
        <v>0.6</v>
      </c>
      <c r="W2067" s="95">
        <v>2.78</v>
      </c>
      <c r="X2067" s="95">
        <v>0.41</v>
      </c>
      <c r="Y2067" s="95">
        <v>25.95</v>
      </c>
      <c r="Z2067" s="74" t="s">
        <v>1111</v>
      </c>
      <c r="AA2067" s="95">
        <v>106</v>
      </c>
      <c r="AB2067" s="95">
        <v>31.22</v>
      </c>
      <c r="AC2067" s="74" t="s">
        <v>1111</v>
      </c>
      <c r="AD2067" s="95">
        <v>3243826447</v>
      </c>
    </row>
    <row r="2068" spans="1:30" x14ac:dyDescent="0.2">
      <c r="A2068" s="74" t="s">
        <v>3176</v>
      </c>
      <c r="B2068" s="95">
        <v>19.02</v>
      </c>
      <c r="C2068" s="95">
        <v>1.58</v>
      </c>
      <c r="D2068" s="95">
        <v>25.47</v>
      </c>
      <c r="E2068" s="95">
        <v>3.15</v>
      </c>
      <c r="F2068" s="95">
        <v>0.7</v>
      </c>
      <c r="G2068" s="95">
        <v>15.33</v>
      </c>
      <c r="H2068" s="95">
        <v>6.71</v>
      </c>
      <c r="I2068" s="95">
        <v>3.36</v>
      </c>
      <c r="J2068" s="95">
        <v>12.76</v>
      </c>
      <c r="K2068" s="95">
        <v>21.69</v>
      </c>
      <c r="L2068" s="95">
        <v>8.93</v>
      </c>
      <c r="M2068" s="95">
        <v>2.2000000000000002</v>
      </c>
      <c r="N2068" s="95">
        <v>0.86</v>
      </c>
      <c r="O2068" s="95">
        <v>12.43</v>
      </c>
      <c r="P2068" s="95">
        <v>-0.92</v>
      </c>
      <c r="Q2068" s="95">
        <v>1.31</v>
      </c>
      <c r="R2068" s="95">
        <v>12.37</v>
      </c>
      <c r="S2068" s="95">
        <v>2.77</v>
      </c>
      <c r="T2068" s="95">
        <v>6.21</v>
      </c>
      <c r="U2068" s="95">
        <v>0.22</v>
      </c>
      <c r="V2068" s="95">
        <v>0.78</v>
      </c>
      <c r="W2068" s="95">
        <v>0.82</v>
      </c>
      <c r="X2068" s="95">
        <v>9.5399999999999991</v>
      </c>
      <c r="Y2068" s="95">
        <v>-6.18</v>
      </c>
      <c r="Z2068" s="74" t="s">
        <v>1111</v>
      </c>
      <c r="AA2068" s="95">
        <v>6.04</v>
      </c>
      <c r="AB2068" s="95">
        <v>0.75</v>
      </c>
      <c r="AC2068" s="74" t="s">
        <v>1111</v>
      </c>
      <c r="AD2068" s="95">
        <v>5841024882</v>
      </c>
    </row>
    <row r="2069" spans="1:30" x14ac:dyDescent="0.2">
      <c r="A2069" s="74" t="s">
        <v>3177</v>
      </c>
      <c r="B2069" s="95">
        <v>140.81</v>
      </c>
      <c r="C2069" s="95">
        <v>0.63</v>
      </c>
      <c r="D2069" s="95">
        <v>43.48</v>
      </c>
      <c r="E2069" s="95">
        <v>1.56</v>
      </c>
      <c r="F2069" s="95">
        <v>0.89</v>
      </c>
      <c r="G2069" s="95">
        <v>54.87</v>
      </c>
      <c r="H2069" s="95">
        <v>15.91</v>
      </c>
      <c r="I2069" s="95">
        <v>11.38</v>
      </c>
      <c r="J2069" s="95">
        <v>31.09</v>
      </c>
      <c r="K2069" s="95">
        <v>37.93</v>
      </c>
      <c r="L2069" s="95">
        <v>6.84</v>
      </c>
      <c r="M2069" s="95">
        <v>0.34</v>
      </c>
      <c r="N2069" s="95">
        <v>4.95</v>
      </c>
      <c r="O2069" s="95">
        <v>53.9</v>
      </c>
      <c r="P2069" s="95">
        <v>-1.02</v>
      </c>
      <c r="Q2069" s="95">
        <v>1.1499999999999999</v>
      </c>
      <c r="R2069" s="95">
        <v>3.59</v>
      </c>
      <c r="S2069" s="95">
        <v>2.0499999999999998</v>
      </c>
      <c r="T2069" s="95">
        <v>3.11</v>
      </c>
      <c r="U2069" s="95">
        <v>0.56999999999999995</v>
      </c>
      <c r="V2069" s="95">
        <v>0.43</v>
      </c>
      <c r="W2069" s="95">
        <v>0.18</v>
      </c>
      <c r="X2069" s="95">
        <v>21.76</v>
      </c>
      <c r="Y2069" s="95">
        <v>16.02</v>
      </c>
      <c r="Z2069" s="74" t="s">
        <v>1111</v>
      </c>
      <c r="AA2069" s="95">
        <v>90.12</v>
      </c>
      <c r="AB2069" s="95">
        <v>3.24</v>
      </c>
      <c r="AC2069" s="74" t="s">
        <v>1111</v>
      </c>
      <c r="AD2069" s="95">
        <v>40856162310</v>
      </c>
    </row>
    <row r="2070" spans="1:30" x14ac:dyDescent="0.2">
      <c r="A2070" s="74" t="s">
        <v>3178</v>
      </c>
      <c r="B2070" s="95">
        <v>14.8</v>
      </c>
      <c r="C2070" s="95">
        <v>5.37</v>
      </c>
      <c r="D2070" s="95">
        <v>8.44</v>
      </c>
      <c r="E2070" s="95"/>
      <c r="F2070" s="95">
        <v>2.98</v>
      </c>
      <c r="G2070" s="95">
        <v>70.41</v>
      </c>
      <c r="H2070" s="95">
        <v>60.46</v>
      </c>
      <c r="I2070" s="95">
        <v>50.5</v>
      </c>
      <c r="J2070" s="95">
        <v>7.05</v>
      </c>
      <c r="K2070" s="95">
        <v>7.98</v>
      </c>
      <c r="L2070" s="95">
        <v>0.93</v>
      </c>
      <c r="M2070" s="95"/>
      <c r="N2070" s="95">
        <v>4.26</v>
      </c>
      <c r="O2070" s="95">
        <v>36.99</v>
      </c>
      <c r="P2070" s="95">
        <v>-3.97</v>
      </c>
      <c r="Q2070" s="95">
        <v>1.48</v>
      </c>
      <c r="R2070" s="95"/>
      <c r="S2070" s="95">
        <v>35.32</v>
      </c>
      <c r="T2070" s="95">
        <v>81.400000000000006</v>
      </c>
      <c r="U2070" s="95">
        <v>0</v>
      </c>
      <c r="V2070" s="95">
        <v>0.98</v>
      </c>
      <c r="W2070" s="95">
        <v>0.7</v>
      </c>
      <c r="X2070" s="95">
        <v>10.35</v>
      </c>
      <c r="Y2070" s="95">
        <v>12.78</v>
      </c>
      <c r="Z2070" s="74" t="s">
        <v>1111</v>
      </c>
      <c r="AA2070" s="95">
        <v>0</v>
      </c>
      <c r="AB2070" s="95">
        <v>1.75</v>
      </c>
      <c r="AC2070" s="74" t="s">
        <v>1111</v>
      </c>
      <c r="AD2070" s="95">
        <v>343769960</v>
      </c>
    </row>
    <row r="2071" spans="1:30" x14ac:dyDescent="0.2">
      <c r="A2071" s="74" t="s">
        <v>3179</v>
      </c>
      <c r="B2071" s="95">
        <v>31.91</v>
      </c>
      <c r="C2071" s="95"/>
      <c r="D2071" s="95">
        <v>-16.13</v>
      </c>
      <c r="E2071" s="95">
        <v>1.76</v>
      </c>
      <c r="F2071" s="95">
        <v>0.81</v>
      </c>
      <c r="G2071" s="95">
        <v>6.42</v>
      </c>
      <c r="H2071" s="95">
        <v>-0.73</v>
      </c>
      <c r="I2071" s="95">
        <v>-4.24</v>
      </c>
      <c r="J2071" s="95">
        <v>-93.87</v>
      </c>
      <c r="K2071" s="95">
        <v>-90.27</v>
      </c>
      <c r="L2071" s="95">
        <v>3.59</v>
      </c>
      <c r="M2071" s="95">
        <v>-7.0000000000000007E-2</v>
      </c>
      <c r="N2071" s="95">
        <v>0.68</v>
      </c>
      <c r="O2071" s="95">
        <v>2.4</v>
      </c>
      <c r="P2071" s="95">
        <v>-1.72</v>
      </c>
      <c r="Q2071" s="95">
        <v>2.76</v>
      </c>
      <c r="R2071" s="95">
        <v>-10.92</v>
      </c>
      <c r="S2071" s="95">
        <v>-5.0199999999999996</v>
      </c>
      <c r="T2071" s="95">
        <v>-1.34</v>
      </c>
      <c r="U2071" s="95">
        <v>0.46</v>
      </c>
      <c r="V2071" s="95">
        <v>0.54</v>
      </c>
      <c r="W2071" s="95">
        <v>1.18</v>
      </c>
      <c r="X2071" s="95">
        <v>-8.2899999999999991</v>
      </c>
      <c r="Y2071" s="95"/>
      <c r="Z2071" s="74" t="s">
        <v>1111</v>
      </c>
      <c r="AA2071" s="95">
        <v>18.13</v>
      </c>
      <c r="AB2071" s="95">
        <v>-1.98</v>
      </c>
      <c r="AC2071" s="74" t="s">
        <v>1111</v>
      </c>
      <c r="AD2071" s="95">
        <v>1710248360</v>
      </c>
    </row>
    <row r="2072" spans="1:30" x14ac:dyDescent="0.2">
      <c r="A2072" s="74" t="s">
        <v>3180</v>
      </c>
      <c r="B2072" s="95">
        <v>13.39</v>
      </c>
      <c r="C2072" s="95">
        <v>0.93</v>
      </c>
      <c r="D2072" s="95">
        <v>-5.96</v>
      </c>
      <c r="E2072" s="95">
        <v>-6.77</v>
      </c>
      <c r="F2072" s="95">
        <v>0.98</v>
      </c>
      <c r="G2072" s="95">
        <v>68.94</v>
      </c>
      <c r="H2072" s="95">
        <v>-3.78</v>
      </c>
      <c r="I2072" s="95">
        <v>-26.38</v>
      </c>
      <c r="J2072" s="95">
        <v>-41.6</v>
      </c>
      <c r="K2072" s="95">
        <v>-70.81</v>
      </c>
      <c r="L2072" s="95">
        <v>-29.21</v>
      </c>
      <c r="M2072" s="95"/>
      <c r="N2072" s="95">
        <v>1.57</v>
      </c>
      <c r="O2072" s="95">
        <v>-20.149999999999999</v>
      </c>
      <c r="P2072" s="95">
        <v>-1.21</v>
      </c>
      <c r="Q2072" s="95">
        <v>0.8</v>
      </c>
      <c r="R2072" s="95">
        <v>-113.52</v>
      </c>
      <c r="S2072" s="95">
        <v>-16.39</v>
      </c>
      <c r="T2072" s="95">
        <v>-12.24</v>
      </c>
      <c r="U2072" s="95">
        <v>-0.14000000000000001</v>
      </c>
      <c r="V2072" s="95">
        <v>1.1399999999999999</v>
      </c>
      <c r="W2072" s="95">
        <v>0.62</v>
      </c>
      <c r="X2072" s="95">
        <v>13.43</v>
      </c>
      <c r="Y2072" s="95"/>
      <c r="Z2072" s="74" t="s">
        <v>1111</v>
      </c>
      <c r="AA2072" s="95">
        <v>-1.98</v>
      </c>
      <c r="AB2072" s="95">
        <v>-2.2400000000000002</v>
      </c>
      <c r="AC2072" s="74" t="s">
        <v>1111</v>
      </c>
      <c r="AD2072" s="95">
        <v>813335380</v>
      </c>
    </row>
    <row r="2073" spans="1:30" x14ac:dyDescent="0.2">
      <c r="A2073" s="74" t="s">
        <v>3181</v>
      </c>
      <c r="B2073" s="95">
        <v>8.7100000000000009</v>
      </c>
      <c r="C2073" s="95"/>
      <c r="D2073" s="95">
        <v>3.64</v>
      </c>
      <c r="E2073" s="95">
        <v>2.38</v>
      </c>
      <c r="F2073" s="95">
        <v>1.18</v>
      </c>
      <c r="G2073" s="95">
        <v>40.090000000000003</v>
      </c>
      <c r="H2073" s="95">
        <v>9.31</v>
      </c>
      <c r="I2073" s="95">
        <v>32.19</v>
      </c>
      <c r="J2073" s="95">
        <v>12.59</v>
      </c>
      <c r="K2073" s="95">
        <v>11.18</v>
      </c>
      <c r="L2073" s="95">
        <v>-1.42</v>
      </c>
      <c r="M2073" s="95">
        <v>-0.27</v>
      </c>
      <c r="N2073" s="95">
        <v>1.17</v>
      </c>
      <c r="O2073" s="95">
        <v>5.34</v>
      </c>
      <c r="P2073" s="95">
        <v>-2.78</v>
      </c>
      <c r="Q2073" s="95">
        <v>1.63</v>
      </c>
      <c r="R2073" s="95">
        <v>65.400000000000006</v>
      </c>
      <c r="S2073" s="95">
        <v>32.46</v>
      </c>
      <c r="T2073" s="95">
        <v>-22.37</v>
      </c>
      <c r="U2073" s="95">
        <v>0.5</v>
      </c>
      <c r="V2073" s="95">
        <v>0.5</v>
      </c>
      <c r="W2073" s="95">
        <v>1.01</v>
      </c>
      <c r="X2073" s="95">
        <v>-11.25</v>
      </c>
      <c r="Y2073" s="95"/>
      <c r="Z2073" s="74" t="s">
        <v>1111</v>
      </c>
      <c r="AA2073" s="95">
        <v>3.56</v>
      </c>
      <c r="AB2073" s="95">
        <v>2.33</v>
      </c>
      <c r="AC2073" s="74" t="s">
        <v>1111</v>
      </c>
      <c r="AD2073" s="95">
        <v>1322843536</v>
      </c>
    </row>
    <row r="2074" spans="1:30" x14ac:dyDescent="0.2">
      <c r="A2074" s="74" t="s">
        <v>3182</v>
      </c>
      <c r="B2074" s="95">
        <v>17.12</v>
      </c>
      <c r="C2074" s="95">
        <v>3.53</v>
      </c>
      <c r="D2074" s="95">
        <v>12.6</v>
      </c>
      <c r="E2074" s="95">
        <v>2.29</v>
      </c>
      <c r="F2074" s="95">
        <v>0.5</v>
      </c>
      <c r="G2074" s="95">
        <v>40.93</v>
      </c>
      <c r="H2074" s="95">
        <v>3.72</v>
      </c>
      <c r="I2074" s="95">
        <v>3.05</v>
      </c>
      <c r="J2074" s="95">
        <v>10.35</v>
      </c>
      <c r="K2074" s="95">
        <v>11.01</v>
      </c>
      <c r="L2074" s="95">
        <v>0.66</v>
      </c>
      <c r="M2074" s="95">
        <v>0.15</v>
      </c>
      <c r="N2074" s="95">
        <v>0.38</v>
      </c>
      <c r="O2074" s="95">
        <v>4.6100000000000003</v>
      </c>
      <c r="P2074" s="95">
        <v>-0.84</v>
      </c>
      <c r="Q2074" s="95">
        <v>1.36</v>
      </c>
      <c r="R2074" s="95">
        <v>18.16</v>
      </c>
      <c r="S2074" s="95">
        <v>3.96</v>
      </c>
      <c r="T2074" s="95">
        <v>12.13</v>
      </c>
      <c r="U2074" s="95">
        <v>0.22</v>
      </c>
      <c r="V2074" s="95">
        <v>0.78</v>
      </c>
      <c r="W2074" s="95">
        <v>1.3</v>
      </c>
      <c r="X2074" s="95">
        <v>-2.67</v>
      </c>
      <c r="Y2074" s="95"/>
      <c r="Z2074" s="74" t="s">
        <v>1111</v>
      </c>
      <c r="AA2074" s="95">
        <v>7.46</v>
      </c>
      <c r="AB2074" s="95">
        <v>1.36</v>
      </c>
      <c r="AC2074" s="74" t="s">
        <v>1111</v>
      </c>
      <c r="AD2074" s="95">
        <v>6373992624</v>
      </c>
    </row>
    <row r="2075" spans="1:30" x14ac:dyDescent="0.2">
      <c r="A2075" s="74" t="s">
        <v>3183</v>
      </c>
      <c r="B2075" s="95">
        <v>20.85</v>
      </c>
      <c r="C2075" s="95"/>
      <c r="D2075" s="95">
        <v>27.78</v>
      </c>
      <c r="E2075" s="95">
        <v>1.59</v>
      </c>
      <c r="F2075" s="95">
        <v>0.98</v>
      </c>
      <c r="G2075" s="95">
        <v>18.47</v>
      </c>
      <c r="H2075" s="95">
        <v>4.05</v>
      </c>
      <c r="I2075" s="95">
        <v>2.73</v>
      </c>
      <c r="J2075" s="95">
        <v>18.760000000000002</v>
      </c>
      <c r="K2075" s="95">
        <v>18.43</v>
      </c>
      <c r="L2075" s="95">
        <v>-0.33</v>
      </c>
      <c r="M2075" s="95">
        <v>-0.03</v>
      </c>
      <c r="N2075" s="95">
        <v>0.76</v>
      </c>
      <c r="O2075" s="95">
        <v>3.41</v>
      </c>
      <c r="P2075" s="95">
        <v>-2.35</v>
      </c>
      <c r="Q2075" s="95">
        <v>1.97</v>
      </c>
      <c r="R2075" s="95">
        <v>5.71</v>
      </c>
      <c r="S2075" s="95">
        <v>3.53</v>
      </c>
      <c r="T2075" s="95">
        <v>6.21</v>
      </c>
      <c r="U2075" s="95">
        <v>0.62</v>
      </c>
      <c r="V2075" s="95">
        <v>0.38</v>
      </c>
      <c r="W2075" s="95">
        <v>1.29</v>
      </c>
      <c r="X2075" s="95">
        <v>-0.71</v>
      </c>
      <c r="Y2075" s="95">
        <v>-17.760000000000002</v>
      </c>
      <c r="Z2075" s="74" t="s">
        <v>1111</v>
      </c>
      <c r="AA2075" s="95">
        <v>13.15</v>
      </c>
      <c r="AB2075" s="95">
        <v>0.75</v>
      </c>
      <c r="AC2075" s="74" t="s">
        <v>1111</v>
      </c>
      <c r="AD2075" s="95">
        <v>365936265</v>
      </c>
    </row>
    <row r="2076" spans="1:30" x14ac:dyDescent="0.2">
      <c r="A2076" s="74" t="s">
        <v>3184</v>
      </c>
      <c r="B2076" s="95">
        <v>69.989999999999995</v>
      </c>
      <c r="C2076" s="95">
        <v>0.47</v>
      </c>
      <c r="D2076" s="95">
        <v>60</v>
      </c>
      <c r="E2076" s="95">
        <v>13.38</v>
      </c>
      <c r="F2076" s="95">
        <v>1.06</v>
      </c>
      <c r="G2076" s="95">
        <v>37.770000000000003</v>
      </c>
      <c r="H2076" s="95">
        <v>9.35</v>
      </c>
      <c r="I2076" s="95">
        <v>4.16</v>
      </c>
      <c r="J2076" s="95">
        <v>26.69</v>
      </c>
      <c r="K2076" s="95">
        <v>38.04</v>
      </c>
      <c r="L2076" s="95">
        <v>11.35</v>
      </c>
      <c r="M2076" s="95">
        <v>5.69</v>
      </c>
      <c r="N2076" s="95">
        <v>2.4900000000000002</v>
      </c>
      <c r="O2076" s="95">
        <v>11</v>
      </c>
      <c r="P2076" s="95">
        <v>-1.38</v>
      </c>
      <c r="Q2076" s="95">
        <v>1.71</v>
      </c>
      <c r="R2076" s="95">
        <v>22.3</v>
      </c>
      <c r="S2076" s="95">
        <v>1.76</v>
      </c>
      <c r="T2076" s="95">
        <v>5.97</v>
      </c>
      <c r="U2076" s="95">
        <v>0.08</v>
      </c>
      <c r="V2076" s="95">
        <v>0.86</v>
      </c>
      <c r="W2076" s="95">
        <v>0.42</v>
      </c>
      <c r="X2076" s="95">
        <v>1.22</v>
      </c>
      <c r="Y2076" s="95"/>
      <c r="Z2076" s="74" t="s">
        <v>1111</v>
      </c>
      <c r="AA2076" s="95">
        <v>5.23</v>
      </c>
      <c r="AB2076" s="95">
        <v>1.17</v>
      </c>
      <c r="AC2076" s="74" t="s">
        <v>1111</v>
      </c>
      <c r="AD2076" s="95">
        <v>4638244299</v>
      </c>
    </row>
    <row r="2077" spans="1:30" x14ac:dyDescent="0.2">
      <c r="A2077" s="74" t="s">
        <v>3185</v>
      </c>
      <c r="B2077" s="95">
        <v>1.36</v>
      </c>
      <c r="C2077" s="95"/>
      <c r="D2077" s="95">
        <v>-0.81</v>
      </c>
      <c r="E2077" s="95">
        <v>0.41</v>
      </c>
      <c r="F2077" s="95">
        <v>0.38</v>
      </c>
      <c r="G2077" s="95"/>
      <c r="H2077" s="95"/>
      <c r="I2077" s="95"/>
      <c r="J2077" s="95">
        <v>-0.81</v>
      </c>
      <c r="K2077" s="95">
        <v>1.19</v>
      </c>
      <c r="L2077" s="95">
        <v>2</v>
      </c>
      <c r="M2077" s="95">
        <v>-1.01</v>
      </c>
      <c r="N2077" s="95"/>
      <c r="O2077" s="95">
        <v>0.42</v>
      </c>
      <c r="P2077" s="95">
        <v>-13.74</v>
      </c>
      <c r="Q2077" s="95">
        <v>16.59</v>
      </c>
      <c r="R2077" s="95">
        <v>-50.32</v>
      </c>
      <c r="S2077" s="95">
        <v>-47.36</v>
      </c>
      <c r="T2077" s="95">
        <v>-50.32</v>
      </c>
      <c r="U2077" s="95">
        <v>0.94</v>
      </c>
      <c r="V2077" s="95">
        <v>0.06</v>
      </c>
      <c r="W2077" s="95">
        <v>0</v>
      </c>
      <c r="X2077" s="95"/>
      <c r="Y2077" s="95"/>
      <c r="Z2077" s="74" t="s">
        <v>1111</v>
      </c>
      <c r="AA2077" s="95">
        <v>3.38</v>
      </c>
      <c r="AB2077" s="95">
        <v>-1.7</v>
      </c>
      <c r="AC2077" s="74" t="s">
        <v>1111</v>
      </c>
      <c r="AD2077" s="95">
        <v>29421048</v>
      </c>
    </row>
    <row r="2078" spans="1:30" x14ac:dyDescent="0.2">
      <c r="A2078" s="74" t="s">
        <v>3186</v>
      </c>
      <c r="B2078" s="95">
        <v>24.23</v>
      </c>
      <c r="C2078" s="95"/>
      <c r="D2078" s="95">
        <v>7.88</v>
      </c>
      <c r="E2078" s="95">
        <v>1.6</v>
      </c>
      <c r="F2078" s="95">
        <v>0.91</v>
      </c>
      <c r="G2078" s="95">
        <v>26.16</v>
      </c>
      <c r="H2078" s="95">
        <v>17.63</v>
      </c>
      <c r="I2078" s="95">
        <v>12.95</v>
      </c>
      <c r="J2078" s="95">
        <v>5.79</v>
      </c>
      <c r="K2078" s="95">
        <v>7.23</v>
      </c>
      <c r="L2078" s="95">
        <v>1.44</v>
      </c>
      <c r="M2078" s="95">
        <v>0.4</v>
      </c>
      <c r="N2078" s="95">
        <v>1.02</v>
      </c>
      <c r="O2078" s="95">
        <v>1.34</v>
      </c>
      <c r="P2078" s="95">
        <v>-10.51</v>
      </c>
      <c r="Q2078" s="95">
        <v>3.96</v>
      </c>
      <c r="R2078" s="95">
        <v>20.350000000000001</v>
      </c>
      <c r="S2078" s="95">
        <v>11.58</v>
      </c>
      <c r="T2078" s="95">
        <v>14.89</v>
      </c>
      <c r="U2078" s="95">
        <v>0.56999999999999995</v>
      </c>
      <c r="V2078" s="95">
        <v>0.42</v>
      </c>
      <c r="W2078" s="95">
        <v>0.89</v>
      </c>
      <c r="X2078" s="95">
        <v>27.37</v>
      </c>
      <c r="Y2078" s="95">
        <v>49.3</v>
      </c>
      <c r="Z2078" s="74" t="s">
        <v>1111</v>
      </c>
      <c r="AA2078" s="95">
        <v>15.11</v>
      </c>
      <c r="AB2078" s="95">
        <v>3.07</v>
      </c>
      <c r="AC2078" s="74" t="s">
        <v>1111</v>
      </c>
      <c r="AD2078" s="95">
        <v>1229914800</v>
      </c>
    </row>
    <row r="2079" spans="1:30" x14ac:dyDescent="0.2">
      <c r="A2079" s="74" t="s">
        <v>3187</v>
      </c>
      <c r="B2079" s="95">
        <v>41.14</v>
      </c>
      <c r="C2079" s="95">
        <v>1.54</v>
      </c>
      <c r="D2079" s="95">
        <v>35.69</v>
      </c>
      <c r="E2079" s="95">
        <v>3.26</v>
      </c>
      <c r="F2079" s="95">
        <v>2.5499999999999998</v>
      </c>
      <c r="G2079" s="95">
        <v>25.87</v>
      </c>
      <c r="H2079" s="95">
        <v>10.25</v>
      </c>
      <c r="I2079" s="95">
        <v>8.2100000000000009</v>
      </c>
      <c r="J2079" s="95">
        <v>28.61</v>
      </c>
      <c r="K2079" s="95">
        <v>25.29</v>
      </c>
      <c r="L2079" s="95">
        <v>-3.31</v>
      </c>
      <c r="M2079" s="95">
        <v>-0.38</v>
      </c>
      <c r="N2079" s="95">
        <v>2.93</v>
      </c>
      <c r="O2079" s="95">
        <v>4.8</v>
      </c>
      <c r="P2079" s="95">
        <v>-7.5</v>
      </c>
      <c r="Q2079" s="95">
        <v>5.09</v>
      </c>
      <c r="R2079" s="95">
        <v>9.14</v>
      </c>
      <c r="S2079" s="95">
        <v>7.14</v>
      </c>
      <c r="T2079" s="95">
        <v>8.9600000000000009</v>
      </c>
      <c r="U2079" s="95">
        <v>0.78</v>
      </c>
      <c r="V2079" s="95">
        <v>0.22</v>
      </c>
      <c r="W2079" s="95">
        <v>0.87</v>
      </c>
      <c r="X2079" s="95">
        <v>-2.99</v>
      </c>
      <c r="Y2079" s="95">
        <v>0.06</v>
      </c>
      <c r="Z2079" s="74" t="s">
        <v>1111</v>
      </c>
      <c r="AA2079" s="95">
        <v>12.61</v>
      </c>
      <c r="AB2079" s="95">
        <v>1.1499999999999999</v>
      </c>
      <c r="AC2079" s="74" t="s">
        <v>1111</v>
      </c>
      <c r="AD2079" s="95">
        <v>1074848324</v>
      </c>
    </row>
    <row r="2080" spans="1:30" x14ac:dyDescent="0.2">
      <c r="A2080" s="74" t="s">
        <v>3188</v>
      </c>
      <c r="B2080" s="95">
        <v>10.33</v>
      </c>
      <c r="C2080" s="95"/>
      <c r="D2080" s="95">
        <v>-82.33</v>
      </c>
      <c r="E2080" s="95">
        <v>-29.95</v>
      </c>
      <c r="F2080" s="95">
        <v>1.32</v>
      </c>
      <c r="G2080" s="95"/>
      <c r="H2080" s="95"/>
      <c r="I2080" s="95"/>
      <c r="J2080" s="95">
        <v>-82.33</v>
      </c>
      <c r="K2080" s="95">
        <v>-82.12</v>
      </c>
      <c r="L2080" s="95">
        <v>0.2</v>
      </c>
      <c r="M2080" s="95"/>
      <c r="N2080" s="95"/>
      <c r="O2080" s="95">
        <v>-66.83</v>
      </c>
      <c r="P2080" s="95">
        <v>-1.32</v>
      </c>
      <c r="Q2080" s="95">
        <v>0.16</v>
      </c>
      <c r="R2080" s="95">
        <v>-36.380000000000003</v>
      </c>
      <c r="S2080" s="95">
        <v>-1.6</v>
      </c>
      <c r="T2080" s="95">
        <v>36.380000000000003</v>
      </c>
      <c r="U2080" s="95">
        <v>-0.04</v>
      </c>
      <c r="V2080" s="95">
        <v>7.0000000000000007E-2</v>
      </c>
      <c r="W2080" s="95">
        <v>0</v>
      </c>
      <c r="X2080" s="95"/>
      <c r="Y2080" s="95"/>
      <c r="Z2080" s="74" t="s">
        <v>1111</v>
      </c>
      <c r="AA2080" s="95">
        <v>-0.34</v>
      </c>
      <c r="AB2080" s="95">
        <v>-0.13</v>
      </c>
      <c r="AC2080" s="74" t="s">
        <v>1111</v>
      </c>
      <c r="AD2080" s="95">
        <v>54335800</v>
      </c>
    </row>
    <row r="2081" spans="1:30" x14ac:dyDescent="0.2">
      <c r="A2081" s="74" t="s">
        <v>3189</v>
      </c>
      <c r="B2081" s="95">
        <v>10.39</v>
      </c>
      <c r="C2081" s="95"/>
      <c r="D2081" s="95">
        <v>-82.81</v>
      </c>
      <c r="E2081" s="95">
        <v>-30.13</v>
      </c>
      <c r="F2081" s="95">
        <v>1.33</v>
      </c>
      <c r="G2081" s="95"/>
      <c r="H2081" s="95"/>
      <c r="I2081" s="95"/>
      <c r="J2081" s="95">
        <v>-82.81</v>
      </c>
      <c r="K2081" s="95">
        <v>-82.12</v>
      </c>
      <c r="L2081" s="95">
        <v>0.2</v>
      </c>
      <c r="M2081" s="95"/>
      <c r="N2081" s="95"/>
      <c r="O2081" s="95">
        <v>-67.22</v>
      </c>
      <c r="P2081" s="95">
        <v>-1.33</v>
      </c>
      <c r="Q2081" s="95">
        <v>0.16</v>
      </c>
      <c r="R2081" s="95">
        <v>-36.380000000000003</v>
      </c>
      <c r="S2081" s="95">
        <v>-1.6</v>
      </c>
      <c r="T2081" s="95">
        <v>36.380000000000003</v>
      </c>
      <c r="U2081" s="95">
        <v>-0.04</v>
      </c>
      <c r="V2081" s="95">
        <v>7.0000000000000007E-2</v>
      </c>
      <c r="W2081" s="95">
        <v>0</v>
      </c>
      <c r="X2081" s="95"/>
      <c r="Y2081" s="95"/>
      <c r="Z2081" s="74" t="s">
        <v>1111</v>
      </c>
      <c r="AA2081" s="95">
        <v>-0.34</v>
      </c>
      <c r="AB2081" s="95">
        <v>-0.13</v>
      </c>
      <c r="AC2081" s="74" t="s">
        <v>1111</v>
      </c>
      <c r="AD2081" s="95">
        <v>54335800</v>
      </c>
    </row>
    <row r="2082" spans="1:30" x14ac:dyDescent="0.2">
      <c r="A2082" s="74" t="s">
        <v>3190</v>
      </c>
      <c r="B2082" s="95">
        <v>0.17</v>
      </c>
      <c r="C2082" s="95"/>
      <c r="D2082" s="95">
        <v>-1.35</v>
      </c>
      <c r="E2082" s="95">
        <v>-0.49</v>
      </c>
      <c r="F2082" s="95">
        <v>0.02</v>
      </c>
      <c r="G2082" s="95"/>
      <c r="H2082" s="95"/>
      <c r="I2082" s="95"/>
      <c r="J2082" s="95">
        <v>-1.35</v>
      </c>
      <c r="K2082" s="95">
        <v>-82.12</v>
      </c>
      <c r="L2082" s="95">
        <v>0.2</v>
      </c>
      <c r="M2082" s="95"/>
      <c r="N2082" s="95"/>
      <c r="O2082" s="95">
        <v>-1.1000000000000001</v>
      </c>
      <c r="P2082" s="95">
        <v>-0.02</v>
      </c>
      <c r="Q2082" s="95">
        <v>0.16</v>
      </c>
      <c r="R2082" s="95">
        <v>-36.380000000000003</v>
      </c>
      <c r="S2082" s="95">
        <v>-1.6</v>
      </c>
      <c r="T2082" s="95">
        <v>36.380000000000003</v>
      </c>
      <c r="U2082" s="95">
        <v>-0.04</v>
      </c>
      <c r="V2082" s="95">
        <v>7.0000000000000007E-2</v>
      </c>
      <c r="W2082" s="95">
        <v>0</v>
      </c>
      <c r="X2082" s="95"/>
      <c r="Y2082" s="95"/>
      <c r="Z2082" s="74" t="s">
        <v>1111</v>
      </c>
      <c r="AA2082" s="95">
        <v>-0.34</v>
      </c>
      <c r="AB2082" s="95">
        <v>-0.13</v>
      </c>
      <c r="AC2082" s="74" t="s">
        <v>1111</v>
      </c>
      <c r="AD2082" s="95">
        <v>54335800</v>
      </c>
    </row>
    <row r="2083" spans="1:30" x14ac:dyDescent="0.2">
      <c r="A2083" s="74" t="s">
        <v>3191</v>
      </c>
      <c r="B2083" s="95">
        <v>12</v>
      </c>
      <c r="C2083" s="95">
        <v>19.09</v>
      </c>
      <c r="D2083" s="95">
        <v>11.34</v>
      </c>
      <c r="E2083" s="95">
        <v>0.98</v>
      </c>
      <c r="F2083" s="95">
        <v>0.42</v>
      </c>
      <c r="G2083" s="95">
        <v>45.46</v>
      </c>
      <c r="H2083" s="95">
        <v>21.19</v>
      </c>
      <c r="I2083" s="95">
        <v>12.52</v>
      </c>
      <c r="J2083" s="95">
        <v>6.7</v>
      </c>
      <c r="K2083" s="95">
        <v>12.9</v>
      </c>
      <c r="L2083" s="95">
        <v>6.19</v>
      </c>
      <c r="M2083" s="95">
        <v>0.91</v>
      </c>
      <c r="N2083" s="95">
        <v>1.42</v>
      </c>
      <c r="O2083" s="95">
        <v>5.18</v>
      </c>
      <c r="P2083" s="95">
        <v>-0.53</v>
      </c>
      <c r="Q2083" s="95">
        <v>1.69</v>
      </c>
      <c r="R2083" s="95">
        <v>8.67</v>
      </c>
      <c r="S2083" s="95">
        <v>3.71</v>
      </c>
      <c r="T2083" s="95">
        <v>6.28</v>
      </c>
      <c r="U2083" s="95">
        <v>0.43</v>
      </c>
      <c r="V2083" s="95">
        <v>0.56999999999999995</v>
      </c>
      <c r="W2083" s="95">
        <v>0.3</v>
      </c>
      <c r="X2083" s="95">
        <v>8.3800000000000008</v>
      </c>
      <c r="Y2083" s="95">
        <v>7.98</v>
      </c>
      <c r="Z2083" s="74" t="s">
        <v>1111</v>
      </c>
      <c r="AA2083" s="95">
        <v>12.16</v>
      </c>
      <c r="AB2083" s="95">
        <v>1.05</v>
      </c>
      <c r="AC2083" s="74" t="s">
        <v>1111</v>
      </c>
      <c r="AD2083" s="95">
        <v>8223156604</v>
      </c>
    </row>
    <row r="2084" spans="1:30" x14ac:dyDescent="0.2">
      <c r="A2084" s="74" t="s">
        <v>3192</v>
      </c>
      <c r="B2084" s="95">
        <v>0.6</v>
      </c>
      <c r="C2084" s="95"/>
      <c r="D2084" s="95">
        <v>-1.91</v>
      </c>
      <c r="E2084" s="95">
        <v>1.1200000000000001</v>
      </c>
      <c r="F2084" s="95">
        <v>0.8</v>
      </c>
      <c r="G2084" s="95">
        <v>10.26</v>
      </c>
      <c r="H2084" s="95">
        <v>-90.86</v>
      </c>
      <c r="I2084" s="95">
        <v>-91.33</v>
      </c>
      <c r="J2084" s="95">
        <v>-1.92</v>
      </c>
      <c r="K2084" s="95">
        <v>-1.64</v>
      </c>
      <c r="L2084" s="95">
        <v>0.28000000000000003</v>
      </c>
      <c r="M2084" s="95">
        <v>-0.16</v>
      </c>
      <c r="N2084" s="95">
        <v>1.75</v>
      </c>
      <c r="O2084" s="95">
        <v>6.93</v>
      </c>
      <c r="P2084" s="95">
        <v>-1.1200000000000001</v>
      </c>
      <c r="Q2084" s="95">
        <v>1.69</v>
      </c>
      <c r="R2084" s="95">
        <v>-58.56</v>
      </c>
      <c r="S2084" s="95">
        <v>-41.99</v>
      </c>
      <c r="T2084" s="95">
        <v>-52.47</v>
      </c>
      <c r="U2084" s="95">
        <v>0.72</v>
      </c>
      <c r="V2084" s="95">
        <v>0.28000000000000003</v>
      </c>
      <c r="W2084" s="95">
        <v>0.46</v>
      </c>
      <c r="X2084" s="95"/>
      <c r="Y2084" s="95"/>
      <c r="Z2084" s="74" t="s">
        <v>1111</v>
      </c>
      <c r="AA2084" s="95">
        <v>0.54</v>
      </c>
      <c r="AB2084" s="95">
        <v>-0.31</v>
      </c>
      <c r="AC2084" s="74" t="s">
        <v>1111</v>
      </c>
      <c r="AD2084" s="95">
        <v>14750580</v>
      </c>
    </row>
    <row r="2085" spans="1:30" x14ac:dyDescent="0.2">
      <c r="A2085" s="74" t="s">
        <v>3193</v>
      </c>
      <c r="B2085" s="95">
        <v>14.54</v>
      </c>
      <c r="C2085" s="95">
        <v>4.95</v>
      </c>
      <c r="D2085" s="95">
        <v>26.99</v>
      </c>
      <c r="E2085" s="95">
        <v>0.98</v>
      </c>
      <c r="F2085" s="95">
        <v>0.48</v>
      </c>
      <c r="G2085" s="95">
        <v>34.19</v>
      </c>
      <c r="H2085" s="95">
        <v>28.35</v>
      </c>
      <c r="I2085" s="95">
        <v>3.27</v>
      </c>
      <c r="J2085" s="95">
        <v>3.12</v>
      </c>
      <c r="K2085" s="95">
        <v>4.66</v>
      </c>
      <c r="L2085" s="95">
        <v>1.54</v>
      </c>
      <c r="M2085" s="95">
        <v>0.49</v>
      </c>
      <c r="N2085" s="95">
        <v>0.88</v>
      </c>
      <c r="O2085" s="95">
        <v>32.06</v>
      </c>
      <c r="P2085" s="95">
        <v>-0.57999999999999996</v>
      </c>
      <c r="Q2085" s="95">
        <v>1.0900000000000001</v>
      </c>
      <c r="R2085" s="95">
        <v>3.64</v>
      </c>
      <c r="S2085" s="95">
        <v>1.77</v>
      </c>
      <c r="T2085" s="95">
        <v>17.89</v>
      </c>
      <c r="U2085" s="95">
        <v>0.49</v>
      </c>
      <c r="V2085" s="95">
        <v>0.51</v>
      </c>
      <c r="W2085" s="95">
        <v>0.54</v>
      </c>
      <c r="X2085" s="95"/>
      <c r="Y2085" s="95"/>
      <c r="Z2085" s="74" t="s">
        <v>1111</v>
      </c>
      <c r="AA2085" s="95">
        <v>14.81</v>
      </c>
      <c r="AB2085" s="95">
        <v>0.54</v>
      </c>
      <c r="AC2085" s="74" t="s">
        <v>1111</v>
      </c>
      <c r="AD2085" s="95">
        <v>278955716</v>
      </c>
    </row>
    <row r="2086" spans="1:30" x14ac:dyDescent="0.2">
      <c r="A2086" s="74" t="s">
        <v>3194</v>
      </c>
      <c r="B2086" s="95">
        <v>123.41</v>
      </c>
      <c r="C2086" s="95">
        <v>2.12</v>
      </c>
      <c r="D2086" s="95">
        <v>21.05</v>
      </c>
      <c r="E2086" s="95">
        <v>4.0599999999999996</v>
      </c>
      <c r="F2086" s="95">
        <v>3.14</v>
      </c>
      <c r="G2086" s="95">
        <v>58.86</v>
      </c>
      <c r="H2086" s="95">
        <v>26.09</v>
      </c>
      <c r="I2086" s="95">
        <v>22.85</v>
      </c>
      <c r="J2086" s="95">
        <v>18.440000000000001</v>
      </c>
      <c r="K2086" s="95">
        <v>16.899999999999999</v>
      </c>
      <c r="L2086" s="95">
        <v>-1.54</v>
      </c>
      <c r="M2086" s="95">
        <v>-0.34</v>
      </c>
      <c r="N2086" s="95">
        <v>4.8099999999999996</v>
      </c>
      <c r="O2086" s="95">
        <v>9.02</v>
      </c>
      <c r="P2086" s="95">
        <v>-6.67</v>
      </c>
      <c r="Q2086" s="95">
        <v>2.92</v>
      </c>
      <c r="R2086" s="95">
        <v>19.29</v>
      </c>
      <c r="S2086" s="95">
        <v>14.92</v>
      </c>
      <c r="T2086" s="95">
        <v>19.29</v>
      </c>
      <c r="U2086" s="95">
        <v>0.77</v>
      </c>
      <c r="V2086" s="95">
        <v>0.23</v>
      </c>
      <c r="W2086" s="95">
        <v>0.65</v>
      </c>
      <c r="X2086" s="95">
        <v>8.2200000000000006</v>
      </c>
      <c r="Y2086" s="95">
        <v>16.809999999999999</v>
      </c>
      <c r="Z2086" s="74" t="s">
        <v>1111</v>
      </c>
      <c r="AA2086" s="95">
        <v>30.44</v>
      </c>
      <c r="AB2086" s="95">
        <v>5.87</v>
      </c>
      <c r="AC2086" s="74" t="s">
        <v>1111</v>
      </c>
      <c r="AD2086" s="95">
        <v>23772922420</v>
      </c>
    </row>
    <row r="2087" spans="1:30" x14ac:dyDescent="0.2">
      <c r="A2087" s="74" t="s">
        <v>3195</v>
      </c>
      <c r="B2087" s="95">
        <v>0.43</v>
      </c>
      <c r="C2087" s="95"/>
      <c r="D2087" s="95">
        <v>-2.1800000000000002</v>
      </c>
      <c r="E2087" s="95">
        <v>1.77</v>
      </c>
      <c r="F2087" s="95">
        <v>1.47</v>
      </c>
      <c r="G2087" s="95">
        <v>74.88</v>
      </c>
      <c r="H2087" s="95">
        <v>-58.54</v>
      </c>
      <c r="I2087" s="95">
        <v>-607.91999999999996</v>
      </c>
      <c r="J2087" s="95">
        <v>-22.59</v>
      </c>
      <c r="K2087" s="95">
        <v>-18.690000000000001</v>
      </c>
      <c r="L2087" s="95">
        <v>3.9</v>
      </c>
      <c r="M2087" s="95">
        <v>-0.31</v>
      </c>
      <c r="N2087" s="95">
        <v>13.22</v>
      </c>
      <c r="O2087" s="95">
        <v>9.7200000000000006</v>
      </c>
      <c r="P2087" s="95">
        <v>-2.12</v>
      </c>
      <c r="Q2087" s="95">
        <v>2</v>
      </c>
      <c r="R2087" s="95">
        <v>-81.34</v>
      </c>
      <c r="S2087" s="95">
        <v>-67.81</v>
      </c>
      <c r="T2087" s="95">
        <v>-7.77</v>
      </c>
      <c r="U2087" s="95">
        <v>0.83</v>
      </c>
      <c r="V2087" s="95">
        <v>0.17</v>
      </c>
      <c r="W2087" s="95">
        <v>0.11</v>
      </c>
      <c r="X2087" s="95">
        <v>-5.21</v>
      </c>
      <c r="Y2087" s="95"/>
      <c r="Z2087" s="74" t="s">
        <v>1111</v>
      </c>
      <c r="AA2087" s="95">
        <v>0.24</v>
      </c>
      <c r="AB2087" s="95">
        <v>-0.2</v>
      </c>
      <c r="AC2087" s="74" t="s">
        <v>1111</v>
      </c>
      <c r="AD2087" s="95">
        <v>33742831</v>
      </c>
    </row>
    <row r="2088" spans="1:30" x14ac:dyDescent="0.2">
      <c r="A2088" s="74" t="s">
        <v>3196</v>
      </c>
      <c r="B2088" s="95">
        <v>12.95</v>
      </c>
      <c r="C2088" s="95"/>
      <c r="D2088" s="95">
        <v>-0.15</v>
      </c>
      <c r="E2088" s="95">
        <v>-11.8</v>
      </c>
      <c r="F2088" s="95">
        <v>0.73</v>
      </c>
      <c r="G2088" s="95"/>
      <c r="H2088" s="95"/>
      <c r="I2088" s="95"/>
      <c r="J2088" s="95">
        <v>-0.13</v>
      </c>
      <c r="K2088" s="95">
        <v>-0.12</v>
      </c>
      <c r="L2088" s="95">
        <v>0</v>
      </c>
      <c r="M2088" s="95"/>
      <c r="N2088" s="95"/>
      <c r="O2088" s="95">
        <v>-74.78</v>
      </c>
      <c r="P2088" s="95">
        <v>-0.74</v>
      </c>
      <c r="Q2088" s="95">
        <v>0.28999999999999998</v>
      </c>
      <c r="R2088" s="95">
        <v>-8129.24</v>
      </c>
      <c r="S2088" s="95">
        <v>-504.73</v>
      </c>
      <c r="T2088" s="95">
        <v>10305.52</v>
      </c>
      <c r="U2088" s="95">
        <v>-0.06</v>
      </c>
      <c r="V2088" s="95">
        <v>7.0000000000000007E-2</v>
      </c>
      <c r="W2088" s="95">
        <v>0</v>
      </c>
      <c r="X2088" s="95"/>
      <c r="Y2088" s="95"/>
      <c r="Z2088" s="74" t="s">
        <v>1111</v>
      </c>
      <c r="AA2088" s="95">
        <v>-1.1000000000000001</v>
      </c>
      <c r="AB2088" s="95">
        <v>-89.23</v>
      </c>
      <c r="AC2088" s="74" t="s">
        <v>1111</v>
      </c>
      <c r="AD2088" s="95">
        <v>43370845</v>
      </c>
    </row>
    <row r="2089" spans="1:30" x14ac:dyDescent="0.2">
      <c r="A2089" s="74" t="s">
        <v>3197</v>
      </c>
      <c r="B2089" s="95">
        <v>1.34</v>
      </c>
      <c r="C2089" s="95"/>
      <c r="D2089" s="95">
        <v>-0.02</v>
      </c>
      <c r="E2089" s="95">
        <v>-1.22</v>
      </c>
      <c r="F2089" s="95">
        <v>0.08</v>
      </c>
      <c r="G2089" s="95"/>
      <c r="H2089" s="95"/>
      <c r="I2089" s="95"/>
      <c r="J2089" s="95">
        <v>-0.01</v>
      </c>
      <c r="K2089" s="95">
        <v>-0.12</v>
      </c>
      <c r="L2089" s="95">
        <v>0</v>
      </c>
      <c r="M2089" s="95"/>
      <c r="N2089" s="95"/>
      <c r="O2089" s="95">
        <v>-7.74</v>
      </c>
      <c r="P2089" s="95">
        <v>-0.08</v>
      </c>
      <c r="Q2089" s="95">
        <v>0.28999999999999998</v>
      </c>
      <c r="R2089" s="95">
        <v>-8129.24</v>
      </c>
      <c r="S2089" s="95">
        <v>-504.73</v>
      </c>
      <c r="T2089" s="95">
        <v>10305.52</v>
      </c>
      <c r="U2089" s="95">
        <v>-0.06</v>
      </c>
      <c r="V2089" s="95">
        <v>7.0000000000000007E-2</v>
      </c>
      <c r="W2089" s="95">
        <v>0</v>
      </c>
      <c r="X2089" s="95"/>
      <c r="Y2089" s="95"/>
      <c r="Z2089" s="74" t="s">
        <v>1111</v>
      </c>
      <c r="AA2089" s="95">
        <v>-1.1000000000000001</v>
      </c>
      <c r="AB2089" s="95">
        <v>-89.23</v>
      </c>
      <c r="AC2089" s="74" t="s">
        <v>1111</v>
      </c>
      <c r="AD2089" s="95">
        <v>43370845</v>
      </c>
    </row>
    <row r="2090" spans="1:30" x14ac:dyDescent="0.2">
      <c r="A2090" s="74" t="s">
        <v>3198</v>
      </c>
      <c r="B2090" s="95">
        <v>15.64</v>
      </c>
      <c r="C2090" s="95"/>
      <c r="D2090" s="95">
        <v>-0.18</v>
      </c>
      <c r="E2090" s="95">
        <v>-14.25</v>
      </c>
      <c r="F2090" s="95">
        <v>0.88</v>
      </c>
      <c r="G2090" s="95"/>
      <c r="H2090" s="95"/>
      <c r="I2090" s="95"/>
      <c r="J2090" s="95">
        <v>-0.15</v>
      </c>
      <c r="K2090" s="95">
        <v>-0.12</v>
      </c>
      <c r="L2090" s="95">
        <v>0</v>
      </c>
      <c r="M2090" s="95"/>
      <c r="N2090" s="95"/>
      <c r="O2090" s="95">
        <v>-90.31</v>
      </c>
      <c r="P2090" s="95">
        <v>-0.89</v>
      </c>
      <c r="Q2090" s="95">
        <v>0.28999999999999998</v>
      </c>
      <c r="R2090" s="95">
        <v>-8129.24</v>
      </c>
      <c r="S2090" s="95">
        <v>-504.73</v>
      </c>
      <c r="T2090" s="95">
        <v>10305.52</v>
      </c>
      <c r="U2090" s="95">
        <v>-0.06</v>
      </c>
      <c r="V2090" s="95">
        <v>7.0000000000000007E-2</v>
      </c>
      <c r="W2090" s="95">
        <v>0</v>
      </c>
      <c r="X2090" s="95"/>
      <c r="Y2090" s="95"/>
      <c r="Z2090" s="74" t="s">
        <v>1111</v>
      </c>
      <c r="AA2090" s="95">
        <v>-1.1000000000000001</v>
      </c>
      <c r="AB2090" s="95">
        <v>-89.23</v>
      </c>
      <c r="AC2090" s="74" t="s">
        <v>1111</v>
      </c>
      <c r="AD2090" s="95">
        <v>43370845</v>
      </c>
    </row>
    <row r="2091" spans="1:30" x14ac:dyDescent="0.2">
      <c r="A2091" s="74" t="s">
        <v>3199</v>
      </c>
      <c r="B2091" s="95">
        <v>1.2</v>
      </c>
      <c r="C2091" s="95"/>
      <c r="D2091" s="95">
        <v>-0.01</v>
      </c>
      <c r="E2091" s="95">
        <v>-1.0900000000000001</v>
      </c>
      <c r="F2091" s="95">
        <v>7.0000000000000007E-2</v>
      </c>
      <c r="G2091" s="95"/>
      <c r="H2091" s="95"/>
      <c r="I2091" s="95"/>
      <c r="J2091" s="95">
        <v>-0.01</v>
      </c>
      <c r="K2091" s="95">
        <v>-0.12</v>
      </c>
      <c r="L2091" s="95">
        <v>0</v>
      </c>
      <c r="M2091" s="95"/>
      <c r="N2091" s="95"/>
      <c r="O2091" s="95">
        <v>-6.93</v>
      </c>
      <c r="P2091" s="95">
        <v>-7.0000000000000007E-2</v>
      </c>
      <c r="Q2091" s="95">
        <v>0.28999999999999998</v>
      </c>
      <c r="R2091" s="95">
        <v>-8129.24</v>
      </c>
      <c r="S2091" s="95">
        <v>-504.73</v>
      </c>
      <c r="T2091" s="95">
        <v>10305.52</v>
      </c>
      <c r="U2091" s="95">
        <v>-0.06</v>
      </c>
      <c r="V2091" s="95">
        <v>7.0000000000000007E-2</v>
      </c>
      <c r="W2091" s="95">
        <v>0</v>
      </c>
      <c r="X2091" s="95"/>
      <c r="Y2091" s="95"/>
      <c r="Z2091" s="74" t="s">
        <v>1111</v>
      </c>
      <c r="AA2091" s="95">
        <v>-1.1000000000000001</v>
      </c>
      <c r="AB2091" s="95">
        <v>-89.23</v>
      </c>
      <c r="AC2091" s="74" t="s">
        <v>1111</v>
      </c>
      <c r="AD2091" s="95">
        <v>43370845</v>
      </c>
    </row>
    <row r="2092" spans="1:30" x14ac:dyDescent="0.2">
      <c r="A2092" s="74" t="s">
        <v>3200</v>
      </c>
      <c r="B2092" s="95">
        <v>5.22</v>
      </c>
      <c r="C2092" s="95">
        <v>1.39</v>
      </c>
      <c r="D2092" s="95">
        <v>2.42</v>
      </c>
      <c r="E2092" s="95">
        <v>1.4</v>
      </c>
      <c r="F2092" s="95">
        <v>1.27</v>
      </c>
      <c r="G2092" s="95">
        <v>100</v>
      </c>
      <c r="H2092" s="95">
        <v>153.9</v>
      </c>
      <c r="I2092" s="95">
        <v>129.99</v>
      </c>
      <c r="J2092" s="95">
        <v>2.04</v>
      </c>
      <c r="K2092" s="95">
        <v>1.5</v>
      </c>
      <c r="L2092" s="95">
        <v>-0.54</v>
      </c>
      <c r="M2092" s="95">
        <v>-0.37</v>
      </c>
      <c r="N2092" s="95">
        <v>3.14</v>
      </c>
      <c r="O2092" s="95"/>
      <c r="P2092" s="95">
        <v>-1.27</v>
      </c>
      <c r="Q2092" s="95"/>
      <c r="R2092" s="95">
        <v>57.81</v>
      </c>
      <c r="S2092" s="95">
        <v>52.34</v>
      </c>
      <c r="T2092" s="95">
        <v>57.81</v>
      </c>
      <c r="U2092" s="95">
        <v>0.91</v>
      </c>
      <c r="V2092" s="95">
        <v>0.09</v>
      </c>
      <c r="W2092" s="95">
        <v>0.4</v>
      </c>
      <c r="X2092" s="95">
        <v>31.51</v>
      </c>
      <c r="Y2092" s="95"/>
      <c r="Z2092" s="74" t="s">
        <v>1111</v>
      </c>
      <c r="AA2092" s="95">
        <v>3.73</v>
      </c>
      <c r="AB2092" s="95">
        <v>2.16</v>
      </c>
      <c r="AC2092" s="74" t="s">
        <v>1111</v>
      </c>
      <c r="AD2092" s="95">
        <v>78390306</v>
      </c>
    </row>
    <row r="2093" spans="1:30" x14ac:dyDescent="0.2">
      <c r="A2093" s="74" t="s">
        <v>3201</v>
      </c>
      <c r="B2093" s="95">
        <v>73.650000000000006</v>
      </c>
      <c r="C2093" s="95">
        <v>3.19</v>
      </c>
      <c r="D2093" s="95">
        <v>7.5</v>
      </c>
      <c r="E2093" s="95">
        <v>1.29</v>
      </c>
      <c r="F2093" s="95">
        <v>0.83</v>
      </c>
      <c r="G2093" s="95">
        <v>85.15</v>
      </c>
      <c r="H2093" s="95">
        <v>75.459999999999994</v>
      </c>
      <c r="I2093" s="95">
        <v>222.88</v>
      </c>
      <c r="J2093" s="95">
        <v>22.14</v>
      </c>
      <c r="K2093" s="95">
        <v>26.78</v>
      </c>
      <c r="L2093" s="95">
        <v>4.6399999999999997</v>
      </c>
      <c r="M2093" s="95">
        <v>0.27</v>
      </c>
      <c r="N2093" s="95">
        <v>16.71</v>
      </c>
      <c r="O2093" s="95">
        <v>9.43</v>
      </c>
      <c r="P2093" s="95">
        <v>-0.92</v>
      </c>
      <c r="Q2093" s="95">
        <v>12.2</v>
      </c>
      <c r="R2093" s="95">
        <v>17.2</v>
      </c>
      <c r="S2093" s="95">
        <v>11.07</v>
      </c>
      <c r="T2093" s="95">
        <v>2.04</v>
      </c>
      <c r="U2093" s="95">
        <v>0.64</v>
      </c>
      <c r="V2093" s="95">
        <v>0.36</v>
      </c>
      <c r="W2093" s="95">
        <v>0.05</v>
      </c>
      <c r="X2093" s="95">
        <v>8.42</v>
      </c>
      <c r="Y2093" s="95">
        <v>16.190000000000001</v>
      </c>
      <c r="Z2093" s="74" t="s">
        <v>1111</v>
      </c>
      <c r="AA2093" s="95">
        <v>57.13</v>
      </c>
      <c r="AB2093" s="95">
        <v>9.82</v>
      </c>
      <c r="AC2093" s="74" t="s">
        <v>1111</v>
      </c>
      <c r="AD2093" s="95">
        <v>4838348370</v>
      </c>
    </row>
    <row r="2094" spans="1:30" x14ac:dyDescent="0.2">
      <c r="A2094" s="74" t="s">
        <v>3202</v>
      </c>
      <c r="B2094" s="95">
        <v>21.95</v>
      </c>
      <c r="C2094" s="95"/>
      <c r="D2094" s="95">
        <v>6.28</v>
      </c>
      <c r="E2094" s="95">
        <v>4.3499999999999996</v>
      </c>
      <c r="F2094" s="95">
        <v>0.6</v>
      </c>
      <c r="G2094" s="95">
        <v>66.34</v>
      </c>
      <c r="H2094" s="95">
        <v>9.61</v>
      </c>
      <c r="I2094" s="95">
        <v>9.5</v>
      </c>
      <c r="J2094" s="95">
        <v>6.21</v>
      </c>
      <c r="K2094" s="95">
        <v>6.94</v>
      </c>
      <c r="L2094" s="95">
        <v>0.73</v>
      </c>
      <c r="M2094" s="95">
        <v>0.51</v>
      </c>
      <c r="N2094" s="95">
        <v>0.6</v>
      </c>
      <c r="O2094" s="95">
        <v>-13.89</v>
      </c>
      <c r="P2094" s="95">
        <v>-1.23</v>
      </c>
      <c r="Q2094" s="95">
        <v>0.92</v>
      </c>
      <c r="R2094" s="95">
        <v>69.17</v>
      </c>
      <c r="S2094" s="95">
        <v>9.49</v>
      </c>
      <c r="T2094" s="95">
        <v>14.81</v>
      </c>
      <c r="U2094" s="95">
        <v>0.14000000000000001</v>
      </c>
      <c r="V2094" s="95">
        <v>0.86</v>
      </c>
      <c r="W2094" s="95">
        <v>1</v>
      </c>
      <c r="X2094" s="95">
        <v>-13.67</v>
      </c>
      <c r="Y2094" s="95"/>
      <c r="Z2094" s="74" t="s">
        <v>1111</v>
      </c>
      <c r="AA2094" s="95">
        <v>5.05</v>
      </c>
      <c r="AB2094" s="95">
        <v>3.49</v>
      </c>
      <c r="AC2094" s="74" t="s">
        <v>1111</v>
      </c>
      <c r="AD2094" s="95">
        <v>648850780</v>
      </c>
    </row>
    <row r="2095" spans="1:30" x14ac:dyDescent="0.2">
      <c r="A2095" s="74" t="s">
        <v>3203</v>
      </c>
      <c r="B2095" s="95">
        <v>10.59</v>
      </c>
      <c r="C2095" s="95"/>
      <c r="D2095" s="95">
        <v>411.96</v>
      </c>
      <c r="E2095" s="95">
        <v>-14.08</v>
      </c>
      <c r="F2095" s="95">
        <v>1.32</v>
      </c>
      <c r="G2095" s="95"/>
      <c r="H2095" s="95"/>
      <c r="I2095" s="95"/>
      <c r="J2095" s="95">
        <v>391.31</v>
      </c>
      <c r="K2095" s="95">
        <v>405.86</v>
      </c>
      <c r="L2095" s="95">
        <v>14.55</v>
      </c>
      <c r="M2095" s="95"/>
      <c r="N2095" s="95"/>
      <c r="O2095" s="95">
        <v>-22.41</v>
      </c>
      <c r="P2095" s="95">
        <v>-1.32</v>
      </c>
      <c r="Q2095" s="95">
        <v>0.02</v>
      </c>
      <c r="R2095" s="95">
        <v>-3.42</v>
      </c>
      <c r="S2095" s="95">
        <v>0.32</v>
      </c>
      <c r="T2095" s="95">
        <v>-7.21</v>
      </c>
      <c r="U2095" s="95">
        <v>-0.09</v>
      </c>
      <c r="V2095" s="95">
        <v>0.09</v>
      </c>
      <c r="W2095" s="95">
        <v>0</v>
      </c>
      <c r="X2095" s="95"/>
      <c r="Y2095" s="95"/>
      <c r="Z2095" s="74" t="s">
        <v>1111</v>
      </c>
      <c r="AA2095" s="95">
        <v>-0.75</v>
      </c>
      <c r="AB2095" s="95">
        <v>0.03</v>
      </c>
      <c r="AC2095" s="74" t="s">
        <v>1111</v>
      </c>
      <c r="AD2095" s="95">
        <v>694968750</v>
      </c>
    </row>
    <row r="2096" spans="1:30" x14ac:dyDescent="0.2">
      <c r="A2096" s="74" t="s">
        <v>3204</v>
      </c>
      <c r="B2096" s="95">
        <v>11.39</v>
      </c>
      <c r="C2096" s="95"/>
      <c r="D2096" s="95">
        <v>443.08</v>
      </c>
      <c r="E2096" s="95">
        <v>-15.15</v>
      </c>
      <c r="F2096" s="95">
        <v>1.42</v>
      </c>
      <c r="G2096" s="95"/>
      <c r="H2096" s="95"/>
      <c r="I2096" s="95"/>
      <c r="J2096" s="95">
        <v>420.87</v>
      </c>
      <c r="K2096" s="95">
        <v>405.86</v>
      </c>
      <c r="L2096" s="95">
        <v>14.55</v>
      </c>
      <c r="M2096" s="95"/>
      <c r="N2096" s="95"/>
      <c r="O2096" s="95">
        <v>-24.1</v>
      </c>
      <c r="P2096" s="95">
        <v>-1.42</v>
      </c>
      <c r="Q2096" s="95">
        <v>0.02</v>
      </c>
      <c r="R2096" s="95">
        <v>-3.42</v>
      </c>
      <c r="S2096" s="95">
        <v>0.32</v>
      </c>
      <c r="T2096" s="95">
        <v>-7.21</v>
      </c>
      <c r="U2096" s="95">
        <v>-0.09</v>
      </c>
      <c r="V2096" s="95">
        <v>0.09</v>
      </c>
      <c r="W2096" s="95">
        <v>0</v>
      </c>
      <c r="X2096" s="95"/>
      <c r="Y2096" s="95"/>
      <c r="Z2096" s="74" t="s">
        <v>1111</v>
      </c>
      <c r="AA2096" s="95">
        <v>-0.75</v>
      </c>
      <c r="AB2096" s="95">
        <v>0.03</v>
      </c>
      <c r="AC2096" s="74" t="s">
        <v>1111</v>
      </c>
      <c r="AD2096" s="95">
        <v>694968750</v>
      </c>
    </row>
    <row r="2097" spans="1:30" x14ac:dyDescent="0.2">
      <c r="A2097" s="74" t="s">
        <v>3205</v>
      </c>
      <c r="B2097" s="95">
        <v>2.34</v>
      </c>
      <c r="C2097" s="95"/>
      <c r="D2097" s="95">
        <v>91.03</v>
      </c>
      <c r="E2097" s="95">
        <v>-3.11</v>
      </c>
      <c r="F2097" s="95">
        <v>0.28999999999999998</v>
      </c>
      <c r="G2097" s="95"/>
      <c r="H2097" s="95"/>
      <c r="I2097" s="95"/>
      <c r="J2097" s="95">
        <v>86.47</v>
      </c>
      <c r="K2097" s="95">
        <v>405.86</v>
      </c>
      <c r="L2097" s="95">
        <v>14.55</v>
      </c>
      <c r="M2097" s="95"/>
      <c r="N2097" s="95"/>
      <c r="O2097" s="95">
        <v>-4.95</v>
      </c>
      <c r="P2097" s="95">
        <v>-0.28999999999999998</v>
      </c>
      <c r="Q2097" s="95">
        <v>0.02</v>
      </c>
      <c r="R2097" s="95">
        <v>-3.42</v>
      </c>
      <c r="S2097" s="95">
        <v>0.32</v>
      </c>
      <c r="T2097" s="95">
        <v>-7.21</v>
      </c>
      <c r="U2097" s="95">
        <v>-0.09</v>
      </c>
      <c r="V2097" s="95">
        <v>0.09</v>
      </c>
      <c r="W2097" s="95">
        <v>0</v>
      </c>
      <c r="X2097" s="95"/>
      <c r="Y2097" s="95"/>
      <c r="Z2097" s="74" t="s">
        <v>1111</v>
      </c>
      <c r="AA2097" s="95">
        <v>-0.75</v>
      </c>
      <c r="AB2097" s="95">
        <v>0.03</v>
      </c>
      <c r="AC2097" s="74" t="s">
        <v>1111</v>
      </c>
      <c r="AD2097" s="95">
        <v>694968750</v>
      </c>
    </row>
    <row r="2098" spans="1:30" x14ac:dyDescent="0.2">
      <c r="A2098" s="74" t="s">
        <v>3206</v>
      </c>
      <c r="B2098" s="95">
        <v>5.15</v>
      </c>
      <c r="C2098" s="95"/>
      <c r="D2098" s="95">
        <v>-4.88</v>
      </c>
      <c r="E2098" s="95">
        <v>1.7</v>
      </c>
      <c r="F2098" s="95">
        <v>1.3</v>
      </c>
      <c r="G2098" s="95">
        <v>100</v>
      </c>
      <c r="H2098" s="95">
        <v>-155.87</v>
      </c>
      <c r="I2098" s="95">
        <v>-155.87</v>
      </c>
      <c r="J2098" s="95">
        <v>-4.88</v>
      </c>
      <c r="K2098" s="95">
        <v>-1.97</v>
      </c>
      <c r="L2098" s="95">
        <v>2.91</v>
      </c>
      <c r="M2098" s="95">
        <v>-1.01</v>
      </c>
      <c r="N2098" s="95">
        <v>7.6</v>
      </c>
      <c r="O2098" s="95">
        <v>1.94</v>
      </c>
      <c r="P2098" s="95">
        <v>-6.69</v>
      </c>
      <c r="Q2098" s="95">
        <v>6.01</v>
      </c>
      <c r="R2098" s="95">
        <v>-34.85</v>
      </c>
      <c r="S2098" s="95">
        <v>-26.72</v>
      </c>
      <c r="T2098" s="95">
        <v>-34.85</v>
      </c>
      <c r="U2098" s="95">
        <v>0.77</v>
      </c>
      <c r="V2098" s="95">
        <v>0.23</v>
      </c>
      <c r="W2098" s="95">
        <v>0.17</v>
      </c>
      <c r="X2098" s="95"/>
      <c r="Y2098" s="95"/>
      <c r="Z2098" s="74" t="s">
        <v>1111</v>
      </c>
      <c r="AA2098" s="95">
        <v>3.06</v>
      </c>
      <c r="AB2098" s="95">
        <v>-1.07</v>
      </c>
      <c r="AC2098" s="74" t="s">
        <v>1111</v>
      </c>
      <c r="AD2098" s="95">
        <v>353536560</v>
      </c>
    </row>
    <row r="2099" spans="1:30" x14ac:dyDescent="0.2">
      <c r="A2099" s="74" t="s">
        <v>3207</v>
      </c>
      <c r="B2099" s="95">
        <v>2.66</v>
      </c>
      <c r="C2099" s="95"/>
      <c r="D2099" s="95">
        <v>-0.85</v>
      </c>
      <c r="E2099" s="95">
        <v>-1.64</v>
      </c>
      <c r="F2099" s="95">
        <v>0.72</v>
      </c>
      <c r="G2099" s="95"/>
      <c r="H2099" s="95"/>
      <c r="I2099" s="95"/>
      <c r="J2099" s="95">
        <v>-0.91</v>
      </c>
      <c r="K2099" s="95">
        <v>0.23</v>
      </c>
      <c r="L2099" s="95">
        <v>1.1399999999999999</v>
      </c>
      <c r="M2099" s="95"/>
      <c r="N2099" s="95"/>
      <c r="O2099" s="95">
        <v>0.92</v>
      </c>
      <c r="P2099" s="95">
        <v>-11.66</v>
      </c>
      <c r="Q2099" s="95">
        <v>5.89</v>
      </c>
      <c r="R2099" s="95">
        <v>-194.11</v>
      </c>
      <c r="S2099" s="95">
        <v>-84.84</v>
      </c>
      <c r="T2099" s="95">
        <v>179.97</v>
      </c>
      <c r="U2099" s="95">
        <v>-0.44</v>
      </c>
      <c r="V2099" s="95">
        <v>1.44</v>
      </c>
      <c r="W2099" s="95">
        <v>0</v>
      </c>
      <c r="X2099" s="95"/>
      <c r="Y2099" s="95"/>
      <c r="Z2099" s="74" t="s">
        <v>1111</v>
      </c>
      <c r="AA2099" s="95">
        <v>-1.63</v>
      </c>
      <c r="AB2099" s="95">
        <v>-3.17</v>
      </c>
      <c r="AC2099" s="74" t="s">
        <v>1111</v>
      </c>
      <c r="AD2099" s="95">
        <v>70855984</v>
      </c>
    </row>
    <row r="2100" spans="1:30" x14ac:dyDescent="0.2">
      <c r="A2100" s="74" t="s">
        <v>3208</v>
      </c>
      <c r="B2100" s="95">
        <v>10.02</v>
      </c>
      <c r="C2100" s="95"/>
      <c r="D2100" s="95">
        <v>-53.83</v>
      </c>
      <c r="E2100" s="95">
        <v>7.84</v>
      </c>
      <c r="F2100" s="95">
        <v>4.51</v>
      </c>
      <c r="G2100" s="95">
        <v>26.69</v>
      </c>
      <c r="H2100" s="95">
        <v>-8.57</v>
      </c>
      <c r="I2100" s="95">
        <v>-9.86</v>
      </c>
      <c r="J2100" s="95">
        <v>-61.94</v>
      </c>
      <c r="K2100" s="95">
        <v>-62.46</v>
      </c>
      <c r="L2100" s="95">
        <v>-0.52</v>
      </c>
      <c r="M2100" s="95">
        <v>7.0000000000000007E-2</v>
      </c>
      <c r="N2100" s="95">
        <v>5.31</v>
      </c>
      <c r="O2100" s="95">
        <v>66.58</v>
      </c>
      <c r="P2100" s="95">
        <v>-5.88</v>
      </c>
      <c r="Q2100" s="95">
        <v>1.41</v>
      </c>
      <c r="R2100" s="95">
        <v>-14.56</v>
      </c>
      <c r="S2100" s="95">
        <v>-8.3800000000000008</v>
      </c>
      <c r="T2100" s="95">
        <v>-9.43</v>
      </c>
      <c r="U2100" s="95">
        <v>0.57999999999999996</v>
      </c>
      <c r="V2100" s="95">
        <v>0.42</v>
      </c>
      <c r="W2100" s="95">
        <v>0.85</v>
      </c>
      <c r="X2100" s="95">
        <v>38.14</v>
      </c>
      <c r="Y2100" s="95"/>
      <c r="Z2100" s="74" t="s">
        <v>1111</v>
      </c>
      <c r="AA2100" s="95">
        <v>1.28</v>
      </c>
      <c r="AB2100" s="95">
        <v>-0.19</v>
      </c>
      <c r="AC2100" s="74" t="s">
        <v>1111</v>
      </c>
      <c r="AD2100" s="95">
        <v>10652322120</v>
      </c>
    </row>
    <row r="2101" spans="1:30" x14ac:dyDescent="0.2">
      <c r="A2101" s="74" t="s">
        <v>3209</v>
      </c>
      <c r="B2101" s="95">
        <v>61.92</v>
      </c>
      <c r="C2101" s="95"/>
      <c r="D2101" s="95">
        <v>6.62</v>
      </c>
      <c r="E2101" s="95">
        <v>2.2400000000000002</v>
      </c>
      <c r="F2101" s="95">
        <v>1.7</v>
      </c>
      <c r="G2101" s="95">
        <v>44.25</v>
      </c>
      <c r="H2101" s="95">
        <v>25.38</v>
      </c>
      <c r="I2101" s="95">
        <v>18.399999999999999</v>
      </c>
      <c r="J2101" s="95">
        <v>4.8</v>
      </c>
      <c r="K2101" s="95">
        <v>2.8</v>
      </c>
      <c r="L2101" s="95">
        <v>-2</v>
      </c>
      <c r="M2101" s="95">
        <v>-0.93</v>
      </c>
      <c r="N2101" s="95">
        <v>1.22</v>
      </c>
      <c r="O2101" s="95">
        <v>2.4</v>
      </c>
      <c r="P2101" s="95">
        <v>-24.04</v>
      </c>
      <c r="Q2101" s="95">
        <v>4.22</v>
      </c>
      <c r="R2101" s="95">
        <v>33.85</v>
      </c>
      <c r="S2101" s="95">
        <v>25.69</v>
      </c>
      <c r="T2101" s="95">
        <v>33.99</v>
      </c>
      <c r="U2101" s="95">
        <v>0.76</v>
      </c>
      <c r="V2101" s="95">
        <v>0.24</v>
      </c>
      <c r="W2101" s="95">
        <v>1.4</v>
      </c>
      <c r="X2101" s="95">
        <v>65.09</v>
      </c>
      <c r="Y2101" s="95"/>
      <c r="Z2101" s="74" t="s">
        <v>1111</v>
      </c>
      <c r="AA2101" s="95">
        <v>27.64</v>
      </c>
      <c r="AB2101" s="95">
        <v>9.36</v>
      </c>
      <c r="AC2101" s="74" t="s">
        <v>1111</v>
      </c>
      <c r="AD2101" s="95">
        <v>430275888</v>
      </c>
    </row>
    <row r="2102" spans="1:30" x14ac:dyDescent="0.2">
      <c r="A2102" s="74" t="s">
        <v>3210</v>
      </c>
      <c r="B2102" s="95">
        <v>8.08</v>
      </c>
      <c r="C2102" s="95"/>
      <c r="D2102" s="95">
        <v>26.27</v>
      </c>
      <c r="E2102" s="95">
        <v>1.3</v>
      </c>
      <c r="F2102" s="95">
        <v>1.01</v>
      </c>
      <c r="G2102" s="95">
        <v>28.21</v>
      </c>
      <c r="H2102" s="95">
        <v>6.42</v>
      </c>
      <c r="I2102" s="95">
        <v>4.67</v>
      </c>
      <c r="J2102" s="95">
        <v>19.11</v>
      </c>
      <c r="K2102" s="95">
        <v>15.44</v>
      </c>
      <c r="L2102" s="95">
        <v>-3.67</v>
      </c>
      <c r="M2102" s="95">
        <v>-0.25</v>
      </c>
      <c r="N2102" s="95">
        <v>1.23</v>
      </c>
      <c r="O2102" s="95">
        <v>2.7</v>
      </c>
      <c r="P2102" s="95">
        <v>-2.12</v>
      </c>
      <c r="Q2102" s="95">
        <v>3.47</v>
      </c>
      <c r="R2102" s="95">
        <v>4.93</v>
      </c>
      <c r="S2102" s="95">
        <v>3.84</v>
      </c>
      <c r="T2102" s="95">
        <v>4.9400000000000004</v>
      </c>
      <c r="U2102" s="95">
        <v>0.78</v>
      </c>
      <c r="V2102" s="95">
        <v>0.22</v>
      </c>
      <c r="W2102" s="95">
        <v>0.82</v>
      </c>
      <c r="X2102" s="95">
        <v>123.66</v>
      </c>
      <c r="Y2102" s="95">
        <v>58.72</v>
      </c>
      <c r="Z2102" s="74" t="s">
        <v>1111</v>
      </c>
      <c r="AA2102" s="95">
        <v>6.24</v>
      </c>
      <c r="AB2102" s="95">
        <v>0.31</v>
      </c>
      <c r="AC2102" s="74" t="s">
        <v>1111</v>
      </c>
      <c r="AD2102" s="95">
        <v>483247832</v>
      </c>
    </row>
    <row r="2103" spans="1:30" x14ac:dyDescent="0.2">
      <c r="A2103" s="74" t="s">
        <v>3211</v>
      </c>
      <c r="B2103" s="95">
        <v>343.39</v>
      </c>
      <c r="C2103" s="95">
        <v>1.89</v>
      </c>
      <c r="D2103" s="95">
        <v>5.28</v>
      </c>
      <c r="E2103" s="95">
        <v>1.08</v>
      </c>
      <c r="F2103" s="95">
        <v>0.08</v>
      </c>
      <c r="G2103" s="95">
        <v>100</v>
      </c>
      <c r="H2103" s="95">
        <v>57.72</v>
      </c>
      <c r="I2103" s="95">
        <v>37.33</v>
      </c>
      <c r="J2103" s="95">
        <v>3.41</v>
      </c>
      <c r="K2103" s="95">
        <v>8.52</v>
      </c>
      <c r="L2103" s="95">
        <v>5.1100000000000003</v>
      </c>
      <c r="M2103" s="95">
        <v>1.61</v>
      </c>
      <c r="N2103" s="95">
        <v>1.97</v>
      </c>
      <c r="O2103" s="95"/>
      <c r="P2103" s="95">
        <v>-0.08</v>
      </c>
      <c r="Q2103" s="95"/>
      <c r="R2103" s="95">
        <v>20.420000000000002</v>
      </c>
      <c r="S2103" s="95">
        <v>1.5</v>
      </c>
      <c r="T2103" s="95">
        <v>3.57</v>
      </c>
      <c r="U2103" s="95">
        <v>7.0000000000000007E-2</v>
      </c>
      <c r="V2103" s="95">
        <v>0.93</v>
      </c>
      <c r="W2103" s="95">
        <v>0.04</v>
      </c>
      <c r="X2103" s="95">
        <v>4.16</v>
      </c>
      <c r="Y2103" s="95">
        <v>11.18</v>
      </c>
      <c r="Z2103" s="74" t="s">
        <v>1111</v>
      </c>
      <c r="AA2103" s="95">
        <v>318.66000000000003</v>
      </c>
      <c r="AB2103" s="95">
        <v>65.06</v>
      </c>
      <c r="AC2103" s="74" t="s">
        <v>1111</v>
      </c>
      <c r="AD2103" s="95">
        <v>114547246403</v>
      </c>
    </row>
    <row r="2104" spans="1:30" x14ac:dyDescent="0.2">
      <c r="A2104" s="74" t="s">
        <v>3212</v>
      </c>
      <c r="B2104" s="95">
        <v>10.54</v>
      </c>
      <c r="C2104" s="95"/>
      <c r="D2104" s="95">
        <v>-22.36</v>
      </c>
      <c r="E2104" s="95">
        <v>-10.19</v>
      </c>
      <c r="F2104" s="95">
        <v>1.31</v>
      </c>
      <c r="G2104" s="95">
        <v>100</v>
      </c>
      <c r="H2104" s="95">
        <v>-80287.5</v>
      </c>
      <c r="I2104" s="95">
        <v>-78921.429999999993</v>
      </c>
      <c r="J2104" s="95">
        <v>-21.98</v>
      </c>
      <c r="K2104" s="95">
        <v>-21.96</v>
      </c>
      <c r="L2104" s="95">
        <v>0.02</v>
      </c>
      <c r="M2104" s="95"/>
      <c r="N2104" s="95">
        <v>17645.09</v>
      </c>
      <c r="O2104" s="95">
        <v>-13.81</v>
      </c>
      <c r="P2104" s="95">
        <v>-1.32</v>
      </c>
      <c r="Q2104" s="95">
        <v>0.02</v>
      </c>
      <c r="R2104" s="95">
        <v>-45.59</v>
      </c>
      <c r="S2104" s="95">
        <v>-5.88</v>
      </c>
      <c r="T2104" s="95">
        <v>47.17</v>
      </c>
      <c r="U2104" s="95">
        <v>-0.13</v>
      </c>
      <c r="V2104" s="95">
        <v>0.13</v>
      </c>
      <c r="W2104" s="95">
        <v>0</v>
      </c>
      <c r="X2104" s="95"/>
      <c r="Y2104" s="95"/>
      <c r="Z2104" s="74" t="s">
        <v>1111</v>
      </c>
      <c r="AA2104" s="95">
        <v>-1.03</v>
      </c>
      <c r="AB2104" s="95">
        <v>-0.47</v>
      </c>
      <c r="AC2104" s="74" t="s">
        <v>1111</v>
      </c>
      <c r="AD2104" s="95">
        <v>988125000</v>
      </c>
    </row>
    <row r="2105" spans="1:30" x14ac:dyDescent="0.2">
      <c r="A2105" s="74" t="s">
        <v>3213</v>
      </c>
      <c r="B2105" s="95">
        <v>11.13</v>
      </c>
      <c r="C2105" s="95"/>
      <c r="D2105" s="95">
        <v>-23.61</v>
      </c>
      <c r="E2105" s="95">
        <v>-10.76</v>
      </c>
      <c r="F2105" s="95">
        <v>1.39</v>
      </c>
      <c r="G2105" s="95">
        <v>100</v>
      </c>
      <c r="H2105" s="95">
        <v>-80287.5</v>
      </c>
      <c r="I2105" s="95">
        <v>-78921.429999999993</v>
      </c>
      <c r="J2105" s="95">
        <v>-23.21</v>
      </c>
      <c r="K2105" s="95">
        <v>-21.96</v>
      </c>
      <c r="L2105" s="95">
        <v>0.02</v>
      </c>
      <c r="M2105" s="95"/>
      <c r="N2105" s="95">
        <v>18632.810000000001</v>
      </c>
      <c r="O2105" s="95">
        <v>-14.58</v>
      </c>
      <c r="P2105" s="95">
        <v>-1.39</v>
      </c>
      <c r="Q2105" s="95">
        <v>0.02</v>
      </c>
      <c r="R2105" s="95">
        <v>-45.59</v>
      </c>
      <c r="S2105" s="95">
        <v>-5.88</v>
      </c>
      <c r="T2105" s="95">
        <v>47.17</v>
      </c>
      <c r="U2105" s="95">
        <v>-0.13</v>
      </c>
      <c r="V2105" s="95">
        <v>0.13</v>
      </c>
      <c r="W2105" s="95">
        <v>0</v>
      </c>
      <c r="X2105" s="95"/>
      <c r="Y2105" s="95"/>
      <c r="Z2105" s="74" t="s">
        <v>1111</v>
      </c>
      <c r="AA2105" s="95">
        <v>-1.03</v>
      </c>
      <c r="AB2105" s="95">
        <v>-0.47</v>
      </c>
      <c r="AC2105" s="74" t="s">
        <v>1111</v>
      </c>
      <c r="AD2105" s="95">
        <v>988125000</v>
      </c>
    </row>
    <row r="2106" spans="1:30" x14ac:dyDescent="0.2">
      <c r="A2106" s="74" t="s">
        <v>3214</v>
      </c>
      <c r="B2106" s="95">
        <v>2.4500000000000002</v>
      </c>
      <c r="C2106" s="95"/>
      <c r="D2106" s="95">
        <v>-5.2</v>
      </c>
      <c r="E2106" s="95">
        <v>-2.37</v>
      </c>
      <c r="F2106" s="95">
        <v>0.31</v>
      </c>
      <c r="G2106" s="95">
        <v>100</v>
      </c>
      <c r="H2106" s="95">
        <v>-80287.5</v>
      </c>
      <c r="I2106" s="95">
        <v>-78921.429999999993</v>
      </c>
      <c r="J2106" s="95">
        <v>-5.1100000000000003</v>
      </c>
      <c r="K2106" s="95">
        <v>-21.96</v>
      </c>
      <c r="L2106" s="95">
        <v>0.02</v>
      </c>
      <c r="M2106" s="95"/>
      <c r="N2106" s="95">
        <v>4101.5600000000004</v>
      </c>
      <c r="O2106" s="95">
        <v>-3.21</v>
      </c>
      <c r="P2106" s="95">
        <v>-0.31</v>
      </c>
      <c r="Q2106" s="95">
        <v>0.02</v>
      </c>
      <c r="R2106" s="95">
        <v>-45.59</v>
      </c>
      <c r="S2106" s="95">
        <v>-5.88</v>
      </c>
      <c r="T2106" s="95">
        <v>47.17</v>
      </c>
      <c r="U2106" s="95">
        <v>-0.13</v>
      </c>
      <c r="V2106" s="95">
        <v>0.13</v>
      </c>
      <c r="W2106" s="95">
        <v>0</v>
      </c>
      <c r="X2106" s="95"/>
      <c r="Y2106" s="95"/>
      <c r="Z2106" s="74" t="s">
        <v>1111</v>
      </c>
      <c r="AA2106" s="95">
        <v>-1.03</v>
      </c>
      <c r="AB2106" s="95">
        <v>-0.47</v>
      </c>
      <c r="AC2106" s="74" t="s">
        <v>1111</v>
      </c>
      <c r="AD2106" s="95">
        <v>988125000</v>
      </c>
    </row>
    <row r="2107" spans="1:30" x14ac:dyDescent="0.2">
      <c r="A2107" s="74" t="s">
        <v>3215</v>
      </c>
      <c r="B2107" s="95">
        <v>59.22</v>
      </c>
      <c r="C2107" s="95">
        <v>2.97</v>
      </c>
      <c r="D2107" s="95">
        <v>10.24</v>
      </c>
      <c r="E2107" s="95">
        <v>1.26</v>
      </c>
      <c r="F2107" s="95">
        <v>0.14000000000000001</v>
      </c>
      <c r="G2107" s="95">
        <v>0</v>
      </c>
      <c r="H2107" s="95">
        <v>43.61</v>
      </c>
      <c r="I2107" s="95">
        <v>31.82</v>
      </c>
      <c r="J2107" s="95">
        <v>7.47</v>
      </c>
      <c r="K2107" s="95">
        <v>-2.36</v>
      </c>
      <c r="L2107" s="95">
        <v>-9.84</v>
      </c>
      <c r="M2107" s="95">
        <v>-1.66</v>
      </c>
      <c r="N2107" s="95">
        <v>3.26</v>
      </c>
      <c r="O2107" s="95"/>
      <c r="P2107" s="95">
        <v>-0.14000000000000001</v>
      </c>
      <c r="Q2107" s="95"/>
      <c r="R2107" s="95">
        <v>12.35</v>
      </c>
      <c r="S2107" s="95">
        <v>1.41</v>
      </c>
      <c r="T2107" s="95">
        <v>10.82</v>
      </c>
      <c r="U2107" s="95">
        <v>0.11</v>
      </c>
      <c r="V2107" s="95">
        <v>0.89</v>
      </c>
      <c r="W2107" s="95">
        <v>0.04</v>
      </c>
      <c r="X2107" s="95">
        <v>5.01</v>
      </c>
      <c r="Y2107" s="95">
        <v>5.24</v>
      </c>
      <c r="Z2107" s="74" t="s">
        <v>1111</v>
      </c>
      <c r="AA2107" s="95">
        <v>46.83</v>
      </c>
      <c r="AB2107" s="95">
        <v>5.78</v>
      </c>
      <c r="AC2107" s="74" t="s">
        <v>1111</v>
      </c>
      <c r="AD2107" s="95">
        <v>789911892</v>
      </c>
    </row>
    <row r="2108" spans="1:30" x14ac:dyDescent="0.2">
      <c r="A2108" s="74" t="s">
        <v>3216</v>
      </c>
      <c r="B2108" s="95">
        <v>19.38</v>
      </c>
      <c r="C2108" s="95">
        <v>10.06</v>
      </c>
      <c r="D2108" s="95">
        <v>6.05</v>
      </c>
      <c r="E2108" s="95">
        <v>1.22</v>
      </c>
      <c r="F2108" s="95">
        <v>0.59</v>
      </c>
      <c r="G2108" s="95">
        <v>100</v>
      </c>
      <c r="H2108" s="95">
        <v>134.46</v>
      </c>
      <c r="I2108" s="95">
        <v>114.35</v>
      </c>
      <c r="J2108" s="95">
        <v>5.15</v>
      </c>
      <c r="K2108" s="95">
        <v>8.94</v>
      </c>
      <c r="L2108" s="95">
        <v>3.79</v>
      </c>
      <c r="M2108" s="95">
        <v>0.9</v>
      </c>
      <c r="N2108" s="95">
        <v>6.92</v>
      </c>
      <c r="O2108" s="95"/>
      <c r="P2108" s="95">
        <v>-0.59</v>
      </c>
      <c r="Q2108" s="95"/>
      <c r="R2108" s="95">
        <v>20.13</v>
      </c>
      <c r="S2108" s="95">
        <v>9.81</v>
      </c>
      <c r="T2108" s="95">
        <v>11.8</v>
      </c>
      <c r="U2108" s="95">
        <v>0.49</v>
      </c>
      <c r="V2108" s="95">
        <v>0.51</v>
      </c>
      <c r="W2108" s="95">
        <v>0.09</v>
      </c>
      <c r="X2108" s="95">
        <v>2.36</v>
      </c>
      <c r="Y2108" s="95">
        <v>30.45</v>
      </c>
      <c r="Z2108" s="74" t="s">
        <v>1111</v>
      </c>
      <c r="AA2108" s="95">
        <v>15.91</v>
      </c>
      <c r="AB2108" s="95">
        <v>3.2</v>
      </c>
      <c r="AC2108" s="74" t="s">
        <v>1111</v>
      </c>
      <c r="AD2108" s="95">
        <v>1973248344</v>
      </c>
    </row>
    <row r="2109" spans="1:30" x14ac:dyDescent="0.2">
      <c r="A2109" s="74" t="s">
        <v>3217</v>
      </c>
      <c r="B2109" s="95">
        <v>93.64</v>
      </c>
      <c r="C2109" s="95">
        <v>3.48</v>
      </c>
      <c r="D2109" s="95">
        <v>441.3</v>
      </c>
      <c r="E2109" s="95">
        <v>-185.41</v>
      </c>
      <c r="F2109" s="95">
        <v>14.15</v>
      </c>
      <c r="G2109" s="95">
        <v>100</v>
      </c>
      <c r="H2109" s="95">
        <v>8.1199999999999992</v>
      </c>
      <c r="I2109" s="95">
        <v>5.44</v>
      </c>
      <c r="J2109" s="95">
        <v>295.49</v>
      </c>
      <c r="K2109" s="95">
        <v>303.76</v>
      </c>
      <c r="L2109" s="95">
        <v>8.26</v>
      </c>
      <c r="M2109" s="95"/>
      <c r="N2109" s="95">
        <v>24</v>
      </c>
      <c r="O2109" s="95"/>
      <c r="P2109" s="95">
        <v>-14.15</v>
      </c>
      <c r="Q2109" s="95"/>
      <c r="R2109" s="95">
        <v>-42.01</v>
      </c>
      <c r="S2109" s="95">
        <v>3.21</v>
      </c>
      <c r="T2109" s="95">
        <v>8.3000000000000007</v>
      </c>
      <c r="U2109" s="95">
        <v>-0.08</v>
      </c>
      <c r="V2109" s="95">
        <v>1.08</v>
      </c>
      <c r="W2109" s="95">
        <v>0.59</v>
      </c>
      <c r="X2109" s="95"/>
      <c r="Y2109" s="95"/>
      <c r="Z2109" s="74" t="s">
        <v>1111</v>
      </c>
      <c r="AA2109" s="95">
        <v>-0.51</v>
      </c>
      <c r="AB2109" s="95">
        <v>0.21</v>
      </c>
      <c r="AC2109" s="74" t="s">
        <v>1111</v>
      </c>
      <c r="AD2109" s="95">
        <v>3496882796</v>
      </c>
    </row>
    <row r="2110" spans="1:30" x14ac:dyDescent="0.2">
      <c r="A2110" s="74" t="s">
        <v>3218</v>
      </c>
      <c r="B2110" s="95">
        <v>4.2699999999999996</v>
      </c>
      <c r="C2110" s="95"/>
      <c r="D2110" s="95">
        <v>-5.48</v>
      </c>
      <c r="E2110" s="95">
        <v>1.49</v>
      </c>
      <c r="F2110" s="95">
        <v>1.28</v>
      </c>
      <c r="G2110" s="95">
        <v>51.6</v>
      </c>
      <c r="H2110" s="95">
        <v>-62.24</v>
      </c>
      <c r="I2110" s="95">
        <v>-61.13</v>
      </c>
      <c r="J2110" s="95">
        <v>-5.38</v>
      </c>
      <c r="K2110" s="95">
        <v>-2.76</v>
      </c>
      <c r="L2110" s="95">
        <v>2.63</v>
      </c>
      <c r="M2110" s="95">
        <v>-0.73</v>
      </c>
      <c r="N2110" s="95">
        <v>3.35</v>
      </c>
      <c r="O2110" s="95">
        <v>1.94</v>
      </c>
      <c r="P2110" s="95">
        <v>-4.99</v>
      </c>
      <c r="Q2110" s="95">
        <v>8.5</v>
      </c>
      <c r="R2110" s="95">
        <v>-27.14</v>
      </c>
      <c r="S2110" s="95">
        <v>-23.26</v>
      </c>
      <c r="T2110" s="95">
        <v>-28.12</v>
      </c>
      <c r="U2110" s="95">
        <v>0.86</v>
      </c>
      <c r="V2110" s="95">
        <v>0.14000000000000001</v>
      </c>
      <c r="W2110" s="95">
        <v>0.38</v>
      </c>
      <c r="X2110" s="95">
        <v>-12.06</v>
      </c>
      <c r="Y2110" s="95"/>
      <c r="Z2110" s="74" t="s">
        <v>1111</v>
      </c>
      <c r="AA2110" s="95">
        <v>2.87</v>
      </c>
      <c r="AB2110" s="95">
        <v>-0.78</v>
      </c>
      <c r="AC2110" s="74" t="s">
        <v>1111</v>
      </c>
      <c r="AD2110" s="95">
        <v>103991153</v>
      </c>
    </row>
    <row r="2111" spans="1:30" x14ac:dyDescent="0.2">
      <c r="A2111" s="74" t="s">
        <v>3219</v>
      </c>
      <c r="B2111" s="95">
        <v>44.38</v>
      </c>
      <c r="C2111" s="95">
        <v>6.03</v>
      </c>
      <c r="D2111" s="95">
        <v>18.63</v>
      </c>
      <c r="E2111" s="95">
        <v>3.7</v>
      </c>
      <c r="F2111" s="95">
        <v>1.04</v>
      </c>
      <c r="G2111" s="95">
        <v>66.349999999999994</v>
      </c>
      <c r="H2111" s="95">
        <v>19.34</v>
      </c>
      <c r="I2111" s="95">
        <v>13.57</v>
      </c>
      <c r="J2111" s="95">
        <v>13.06</v>
      </c>
      <c r="K2111" s="95">
        <v>15.81</v>
      </c>
      <c r="L2111" s="95">
        <v>2.74</v>
      </c>
      <c r="M2111" s="95">
        <v>0.78</v>
      </c>
      <c r="N2111" s="95">
        <v>2.5299999999999998</v>
      </c>
      <c r="O2111" s="95">
        <v>-20.92</v>
      </c>
      <c r="P2111" s="95">
        <v>-1.34</v>
      </c>
      <c r="Q2111" s="95">
        <v>0.82</v>
      </c>
      <c r="R2111" s="95">
        <v>19.89</v>
      </c>
      <c r="S2111" s="95">
        <v>5.57</v>
      </c>
      <c r="T2111" s="95">
        <v>13.61</v>
      </c>
      <c r="U2111" s="95">
        <v>0.28000000000000003</v>
      </c>
      <c r="V2111" s="95">
        <v>0.72</v>
      </c>
      <c r="W2111" s="95">
        <v>0.41</v>
      </c>
      <c r="X2111" s="95">
        <v>4.97</v>
      </c>
      <c r="Y2111" s="95">
        <v>-9.4</v>
      </c>
      <c r="Z2111" s="74" t="s">
        <v>1111</v>
      </c>
      <c r="AA2111" s="95">
        <v>11.99</v>
      </c>
      <c r="AB2111" s="95">
        <v>2.38</v>
      </c>
      <c r="AC2111" s="74" t="s">
        <v>1111</v>
      </c>
      <c r="AD2111" s="95">
        <v>111730177508</v>
      </c>
    </row>
    <row r="2112" spans="1:30" x14ac:dyDescent="0.2">
      <c r="A2112" s="74" t="s">
        <v>3220</v>
      </c>
      <c r="B2112" s="95">
        <v>10.19</v>
      </c>
      <c r="C2112" s="95"/>
      <c r="D2112" s="95">
        <v>21.98</v>
      </c>
      <c r="E2112" s="95">
        <v>30.27</v>
      </c>
      <c r="F2112" s="95">
        <v>0.67</v>
      </c>
      <c r="G2112" s="95">
        <v>57.71</v>
      </c>
      <c r="H2112" s="95">
        <v>30.95</v>
      </c>
      <c r="I2112" s="95">
        <v>8.24</v>
      </c>
      <c r="J2112" s="95">
        <v>5.85</v>
      </c>
      <c r="K2112" s="95">
        <v>7.24</v>
      </c>
      <c r="L2112" s="95">
        <v>1.39</v>
      </c>
      <c r="M2112" s="95">
        <v>7.19</v>
      </c>
      <c r="N2112" s="95">
        <v>1.81</v>
      </c>
      <c r="O2112" s="95">
        <v>-2.39</v>
      </c>
      <c r="P2112" s="95">
        <v>-1.69</v>
      </c>
      <c r="Q2112" s="95">
        <v>0.68</v>
      </c>
      <c r="R2112" s="95">
        <v>137.74</v>
      </c>
      <c r="S2112" s="95">
        <v>3.04</v>
      </c>
      <c r="T2112" s="95">
        <v>19.579999999999998</v>
      </c>
      <c r="U2112" s="95">
        <v>0.02</v>
      </c>
      <c r="V2112" s="95">
        <v>0.98</v>
      </c>
      <c r="W2112" s="95">
        <v>0.37</v>
      </c>
      <c r="X2112" s="95">
        <v>24.82</v>
      </c>
      <c r="Y2112" s="95">
        <v>-33.43</v>
      </c>
      <c r="Z2112" s="74" t="s">
        <v>1111</v>
      </c>
      <c r="AA2112" s="95">
        <v>0.34</v>
      </c>
      <c r="AB2112" s="95">
        <v>0.46</v>
      </c>
      <c r="AC2112" s="74" t="s">
        <v>1111</v>
      </c>
      <c r="AD2112" s="95">
        <v>938865840</v>
      </c>
    </row>
    <row r="2113" spans="1:30" x14ac:dyDescent="0.2">
      <c r="A2113" s="74" t="s">
        <v>3221</v>
      </c>
      <c r="B2113" s="95">
        <v>22.2</v>
      </c>
      <c r="C2113" s="95">
        <v>3.38</v>
      </c>
      <c r="D2113" s="95">
        <v>18.84</v>
      </c>
      <c r="E2113" s="95">
        <v>1.36</v>
      </c>
      <c r="F2113" s="95">
        <v>0.55000000000000004</v>
      </c>
      <c r="G2113" s="95">
        <v>61.11</v>
      </c>
      <c r="H2113" s="95">
        <v>43.99</v>
      </c>
      <c r="I2113" s="95">
        <v>14.4</v>
      </c>
      <c r="J2113" s="95">
        <v>6.17</v>
      </c>
      <c r="K2113" s="95">
        <v>10.51</v>
      </c>
      <c r="L2113" s="95">
        <v>4.34</v>
      </c>
      <c r="M2113" s="95">
        <v>0.95</v>
      </c>
      <c r="N2113" s="95">
        <v>2.71</v>
      </c>
      <c r="O2113" s="95">
        <v>14.62</v>
      </c>
      <c r="P2113" s="95">
        <v>-0.63</v>
      </c>
      <c r="Q2113" s="95">
        <v>1.43</v>
      </c>
      <c r="R2113" s="95">
        <v>7.19</v>
      </c>
      <c r="S2113" s="95">
        <v>2.94</v>
      </c>
      <c r="T2113" s="95">
        <v>9.8800000000000008</v>
      </c>
      <c r="U2113" s="95">
        <v>0.41</v>
      </c>
      <c r="V2113" s="95">
        <v>0.59</v>
      </c>
      <c r="W2113" s="95">
        <v>0.2</v>
      </c>
      <c r="X2113" s="95">
        <v>11.39</v>
      </c>
      <c r="Y2113" s="95"/>
      <c r="Z2113" s="74" t="s">
        <v>1111</v>
      </c>
      <c r="AA2113" s="95">
        <v>16.38</v>
      </c>
      <c r="AB2113" s="95">
        <v>1.18</v>
      </c>
      <c r="AC2113" s="74" t="s">
        <v>1111</v>
      </c>
      <c r="AD2113" s="95">
        <v>804012960</v>
      </c>
    </row>
    <row r="2114" spans="1:30" x14ac:dyDescent="0.2">
      <c r="A2114" s="74" t="s">
        <v>3222</v>
      </c>
      <c r="B2114" s="95">
        <v>5.16</v>
      </c>
      <c r="C2114" s="95"/>
      <c r="D2114" s="95">
        <v>-4.87</v>
      </c>
      <c r="E2114" s="95">
        <v>3.22</v>
      </c>
      <c r="F2114" s="95">
        <v>0.68</v>
      </c>
      <c r="G2114" s="95">
        <v>28.93</v>
      </c>
      <c r="H2114" s="95">
        <v>-16.260000000000002</v>
      </c>
      <c r="I2114" s="95">
        <v>-23.82</v>
      </c>
      <c r="J2114" s="95">
        <v>-7.13</v>
      </c>
      <c r="K2114" s="95">
        <v>-9.2200000000000006</v>
      </c>
      <c r="L2114" s="95">
        <v>-2.1</v>
      </c>
      <c r="M2114" s="95">
        <v>0.95</v>
      </c>
      <c r="N2114" s="95">
        <v>1.1599999999999999</v>
      </c>
      <c r="O2114" s="95">
        <v>4.82</v>
      </c>
      <c r="P2114" s="95">
        <v>-1.33</v>
      </c>
      <c r="Q2114" s="95">
        <v>1.4</v>
      </c>
      <c r="R2114" s="95">
        <v>-66.260000000000005</v>
      </c>
      <c r="S2114" s="95">
        <v>-13.91</v>
      </c>
      <c r="T2114" s="95">
        <v>-24.35</v>
      </c>
      <c r="U2114" s="95">
        <v>0.21</v>
      </c>
      <c r="V2114" s="95">
        <v>0.79</v>
      </c>
      <c r="W2114" s="95">
        <v>0.57999999999999996</v>
      </c>
      <c r="X2114" s="95">
        <v>7.4</v>
      </c>
      <c r="Y2114" s="95"/>
      <c r="Z2114" s="74" t="s">
        <v>1111</v>
      </c>
      <c r="AA2114" s="95">
        <v>1.6</v>
      </c>
      <c r="AB2114" s="95">
        <v>-1.06</v>
      </c>
      <c r="AC2114" s="74" t="s">
        <v>1111</v>
      </c>
      <c r="AD2114" s="95">
        <v>965540748</v>
      </c>
    </row>
    <row r="2115" spans="1:30" x14ac:dyDescent="0.2">
      <c r="A2115" s="74" t="s">
        <v>3223</v>
      </c>
      <c r="B2115" s="95">
        <v>1.07</v>
      </c>
      <c r="C2115" s="95"/>
      <c r="D2115" s="95">
        <v>5.63</v>
      </c>
      <c r="E2115" s="95">
        <v>0.97</v>
      </c>
      <c r="F2115" s="95">
        <v>0.74</v>
      </c>
      <c r="G2115" s="95">
        <v>64.69</v>
      </c>
      <c r="H2115" s="95">
        <v>42.03</v>
      </c>
      <c r="I2115" s="95">
        <v>43.66</v>
      </c>
      <c r="J2115" s="95">
        <v>5.85</v>
      </c>
      <c r="K2115" s="95">
        <v>5.22</v>
      </c>
      <c r="L2115" s="95">
        <v>-0.63</v>
      </c>
      <c r="M2115" s="95">
        <v>-0.1</v>
      </c>
      <c r="N2115" s="95">
        <v>2.46</v>
      </c>
      <c r="O2115" s="95">
        <v>1.27</v>
      </c>
      <c r="P2115" s="95">
        <v>-3.67</v>
      </c>
      <c r="Q2115" s="95">
        <v>3.65</v>
      </c>
      <c r="R2115" s="95">
        <v>17.32</v>
      </c>
      <c r="S2115" s="95">
        <v>13.07</v>
      </c>
      <c r="T2115" s="95">
        <v>15.77</v>
      </c>
      <c r="U2115" s="95">
        <v>0.75</v>
      </c>
      <c r="V2115" s="95">
        <v>0.25</v>
      </c>
      <c r="W2115" s="95">
        <v>0.3</v>
      </c>
      <c r="X2115" s="95"/>
      <c r="Y2115" s="95"/>
      <c r="Z2115" s="74" t="s">
        <v>1111</v>
      </c>
      <c r="AA2115" s="95">
        <v>1.1000000000000001</v>
      </c>
      <c r="AB2115" s="95">
        <v>0.19</v>
      </c>
      <c r="AC2115" s="74" t="s">
        <v>1111</v>
      </c>
      <c r="AD2115" s="95">
        <v>72279570</v>
      </c>
    </row>
    <row r="2116" spans="1:30" x14ac:dyDescent="0.2">
      <c r="A2116" s="74" t="s">
        <v>3224</v>
      </c>
      <c r="B2116" s="95">
        <v>0.04</v>
      </c>
      <c r="C2116" s="95"/>
      <c r="D2116" s="95">
        <v>0.21</v>
      </c>
      <c r="E2116" s="95">
        <v>0.04</v>
      </c>
      <c r="F2116" s="95">
        <v>0.03</v>
      </c>
      <c r="G2116" s="95">
        <v>64.69</v>
      </c>
      <c r="H2116" s="95">
        <v>42.03</v>
      </c>
      <c r="I2116" s="95">
        <v>43.66</v>
      </c>
      <c r="J2116" s="95">
        <v>0.22</v>
      </c>
      <c r="K2116" s="95">
        <v>5.22</v>
      </c>
      <c r="L2116" s="95">
        <v>-0.63</v>
      </c>
      <c r="M2116" s="95">
        <v>-0.1</v>
      </c>
      <c r="N2116" s="95">
        <v>0.09</v>
      </c>
      <c r="O2116" s="95">
        <v>0.05</v>
      </c>
      <c r="P2116" s="95">
        <v>-0.14000000000000001</v>
      </c>
      <c r="Q2116" s="95">
        <v>3.65</v>
      </c>
      <c r="R2116" s="95">
        <v>17.32</v>
      </c>
      <c r="S2116" s="95">
        <v>13.07</v>
      </c>
      <c r="T2116" s="95">
        <v>15.77</v>
      </c>
      <c r="U2116" s="95">
        <v>0.75</v>
      </c>
      <c r="V2116" s="95">
        <v>0.25</v>
      </c>
      <c r="W2116" s="95">
        <v>0.3</v>
      </c>
      <c r="X2116" s="95"/>
      <c r="Y2116" s="95"/>
      <c r="Z2116" s="74" t="s">
        <v>1111</v>
      </c>
      <c r="AA2116" s="95">
        <v>1.1000000000000001</v>
      </c>
      <c r="AB2116" s="95">
        <v>0.19</v>
      </c>
      <c r="AC2116" s="74" t="s">
        <v>1111</v>
      </c>
      <c r="AD2116" s="95">
        <v>72279570</v>
      </c>
    </row>
    <row r="2117" spans="1:30" x14ac:dyDescent="0.2">
      <c r="A2117" s="74" t="s">
        <v>3225</v>
      </c>
      <c r="B2117" s="95">
        <v>1.95</v>
      </c>
      <c r="C2117" s="95"/>
      <c r="D2117" s="95">
        <v>-0.88</v>
      </c>
      <c r="E2117" s="95">
        <v>-0.92</v>
      </c>
      <c r="F2117" s="95">
        <v>0.99</v>
      </c>
      <c r="G2117" s="95">
        <v>76.31</v>
      </c>
      <c r="H2117" s="95">
        <v>-163.91</v>
      </c>
      <c r="I2117" s="95">
        <v>-164.73</v>
      </c>
      <c r="J2117" s="95">
        <v>-0.89</v>
      </c>
      <c r="K2117" s="95">
        <v>-1.1000000000000001</v>
      </c>
      <c r="L2117" s="95">
        <v>-0.21</v>
      </c>
      <c r="M2117" s="95"/>
      <c r="N2117" s="95">
        <v>1.46</v>
      </c>
      <c r="O2117" s="95">
        <v>-0.85</v>
      </c>
      <c r="P2117" s="95">
        <v>-2.0499999999999998</v>
      </c>
      <c r="Q2117" s="95">
        <v>0.31</v>
      </c>
      <c r="R2117" s="95">
        <v>-103.91</v>
      </c>
      <c r="S2117" s="95">
        <v>-111.52</v>
      </c>
      <c r="T2117" s="95">
        <v>142.68</v>
      </c>
      <c r="U2117" s="95">
        <v>-1.07</v>
      </c>
      <c r="V2117" s="95">
        <v>2.0699999999999998</v>
      </c>
      <c r="W2117" s="95">
        <v>0.68</v>
      </c>
      <c r="X2117" s="95"/>
      <c r="Y2117" s="95"/>
      <c r="Z2117" s="74" t="s">
        <v>1111</v>
      </c>
      <c r="AA2117" s="95">
        <v>-2.12</v>
      </c>
      <c r="AB2117" s="95">
        <v>-2.21</v>
      </c>
      <c r="AC2117" s="74" t="s">
        <v>1111</v>
      </c>
      <c r="AD2117" s="95">
        <v>68274897.599999994</v>
      </c>
    </row>
    <row r="2118" spans="1:30" x14ac:dyDescent="0.2">
      <c r="A2118" s="74" t="s">
        <v>3226</v>
      </c>
      <c r="B2118" s="95">
        <v>27.08</v>
      </c>
      <c r="C2118" s="95"/>
      <c r="D2118" s="95">
        <v>-76.23</v>
      </c>
      <c r="E2118" s="95">
        <v>72.5</v>
      </c>
      <c r="F2118" s="95">
        <v>11.19</v>
      </c>
      <c r="G2118" s="95">
        <v>77.03</v>
      </c>
      <c r="H2118" s="95">
        <v>-15.68</v>
      </c>
      <c r="I2118" s="95">
        <v>-10.8</v>
      </c>
      <c r="J2118" s="95">
        <v>-52.5</v>
      </c>
      <c r="K2118" s="95">
        <v>-50.74</v>
      </c>
      <c r="L2118" s="95">
        <v>1.76</v>
      </c>
      <c r="M2118" s="95">
        <v>-2.4300000000000002</v>
      </c>
      <c r="N2118" s="95">
        <v>8.23</v>
      </c>
      <c r="O2118" s="95">
        <v>-62.04</v>
      </c>
      <c r="P2118" s="95">
        <v>-22.09</v>
      </c>
      <c r="Q2118" s="95">
        <v>0.73</v>
      </c>
      <c r="R2118" s="95">
        <v>-95.11</v>
      </c>
      <c r="S2118" s="95">
        <v>-14.68</v>
      </c>
      <c r="T2118" s="95">
        <v>-142.88999999999999</v>
      </c>
      <c r="U2118" s="95">
        <v>0.15</v>
      </c>
      <c r="V2118" s="95">
        <v>0.85</v>
      </c>
      <c r="W2118" s="95">
        <v>1.36</v>
      </c>
      <c r="X2118" s="95"/>
      <c r="Y2118" s="95"/>
      <c r="Z2118" s="74" t="s">
        <v>1111</v>
      </c>
      <c r="AA2118" s="95">
        <v>0.37</v>
      </c>
      <c r="AB2118" s="95">
        <v>-0.36</v>
      </c>
      <c r="AC2118" s="74" t="s">
        <v>1111</v>
      </c>
      <c r="AD2118" s="95">
        <v>6921321415.1999998</v>
      </c>
    </row>
    <row r="2119" spans="1:30" x14ac:dyDescent="0.2">
      <c r="A2119" s="74" t="s">
        <v>3227</v>
      </c>
      <c r="B2119" s="95">
        <v>22.04</v>
      </c>
      <c r="C2119" s="95"/>
      <c r="D2119" s="95">
        <v>22.68</v>
      </c>
      <c r="E2119" s="95">
        <v>1.44</v>
      </c>
      <c r="F2119" s="95">
        <v>0.28999999999999998</v>
      </c>
      <c r="G2119" s="95">
        <v>22.16</v>
      </c>
      <c r="H2119" s="95">
        <v>4.99</v>
      </c>
      <c r="I2119" s="95">
        <v>1.7</v>
      </c>
      <c r="J2119" s="95">
        <v>7.74</v>
      </c>
      <c r="K2119" s="95">
        <v>16.600000000000001</v>
      </c>
      <c r="L2119" s="95">
        <v>8.86</v>
      </c>
      <c r="M2119" s="95">
        <v>1.65</v>
      </c>
      <c r="N2119" s="95">
        <v>0.39</v>
      </c>
      <c r="O2119" s="95">
        <v>5.0599999999999996</v>
      </c>
      <c r="P2119" s="95">
        <v>-0.46</v>
      </c>
      <c r="Q2119" s="95">
        <v>1.18</v>
      </c>
      <c r="R2119" s="95">
        <v>6.35</v>
      </c>
      <c r="S2119" s="95">
        <v>1.27</v>
      </c>
      <c r="T2119" s="95">
        <v>5.14</v>
      </c>
      <c r="U2119" s="95">
        <v>0.2</v>
      </c>
      <c r="V2119" s="95">
        <v>0.8</v>
      </c>
      <c r="W2119" s="95">
        <v>0.74</v>
      </c>
      <c r="X2119" s="95">
        <v>-5.61</v>
      </c>
      <c r="Y2119" s="95"/>
      <c r="Z2119" s="74" t="s">
        <v>1111</v>
      </c>
      <c r="AA2119" s="95">
        <v>15.34</v>
      </c>
      <c r="AB2119" s="95">
        <v>0.97</v>
      </c>
      <c r="AC2119" s="74" t="s">
        <v>1111</v>
      </c>
      <c r="AD2119" s="95">
        <v>6213753534</v>
      </c>
    </row>
    <row r="2120" spans="1:30" x14ac:dyDescent="0.2">
      <c r="A2120" s="74" t="s">
        <v>3228</v>
      </c>
      <c r="B2120" s="95">
        <v>4.8499999999999996</v>
      </c>
      <c r="C2120" s="95"/>
      <c r="D2120" s="95">
        <v>5.03</v>
      </c>
      <c r="E2120" s="95">
        <v>0.93</v>
      </c>
      <c r="F2120" s="95">
        <v>0.35</v>
      </c>
      <c r="G2120" s="95">
        <v>20.56</v>
      </c>
      <c r="H2120" s="95">
        <v>15.11</v>
      </c>
      <c r="I2120" s="95">
        <v>11</v>
      </c>
      <c r="J2120" s="95">
        <v>3.66</v>
      </c>
      <c r="K2120" s="95">
        <v>6.01</v>
      </c>
      <c r="L2120" s="95">
        <v>2.36</v>
      </c>
      <c r="M2120" s="95">
        <v>0.6</v>
      </c>
      <c r="N2120" s="95">
        <v>0.55000000000000004</v>
      </c>
      <c r="O2120" s="95">
        <v>1.22</v>
      </c>
      <c r="P2120" s="95">
        <v>-2.34</v>
      </c>
      <c r="Q2120" s="95">
        <v>1.5</v>
      </c>
      <c r="R2120" s="95">
        <v>18.420000000000002</v>
      </c>
      <c r="S2120" s="95">
        <v>6.94</v>
      </c>
      <c r="T2120" s="95">
        <v>10.3</v>
      </c>
      <c r="U2120" s="95">
        <v>0.38</v>
      </c>
      <c r="V2120" s="95">
        <v>0.62</v>
      </c>
      <c r="W2120" s="95">
        <v>0.63</v>
      </c>
      <c r="X2120" s="95"/>
      <c r="Y2120" s="95"/>
      <c r="Z2120" s="74" t="s">
        <v>1111</v>
      </c>
      <c r="AA2120" s="95">
        <v>5.26</v>
      </c>
      <c r="AB2120" s="95">
        <v>0.97</v>
      </c>
      <c r="AC2120" s="74" t="s">
        <v>1111</v>
      </c>
      <c r="AD2120" s="95">
        <v>55174665</v>
      </c>
    </row>
    <row r="2121" spans="1:30" x14ac:dyDescent="0.2">
      <c r="A2121" s="74" t="s">
        <v>3229</v>
      </c>
      <c r="B2121" s="95">
        <v>15.86</v>
      </c>
      <c r="C2121" s="95"/>
      <c r="D2121" s="95">
        <v>20.100000000000001</v>
      </c>
      <c r="E2121" s="95">
        <v>1.38</v>
      </c>
      <c r="F2121" s="95">
        <v>0.62</v>
      </c>
      <c r="G2121" s="95">
        <v>38.99</v>
      </c>
      <c r="H2121" s="95">
        <v>13.05</v>
      </c>
      <c r="I2121" s="95">
        <v>6.98</v>
      </c>
      <c r="J2121" s="95">
        <v>10.74</v>
      </c>
      <c r="K2121" s="95">
        <v>15.82</v>
      </c>
      <c r="L2121" s="95">
        <v>5.08</v>
      </c>
      <c r="M2121" s="95">
        <v>0.65</v>
      </c>
      <c r="N2121" s="95">
        <v>1.4</v>
      </c>
      <c r="O2121" s="95">
        <v>3.61</v>
      </c>
      <c r="P2121" s="95">
        <v>-0.86</v>
      </c>
      <c r="Q2121" s="95">
        <v>2.52</v>
      </c>
      <c r="R2121" s="95">
        <v>6.85</v>
      </c>
      <c r="S2121" s="95">
        <v>3.07</v>
      </c>
      <c r="T2121" s="95">
        <v>6.71</v>
      </c>
      <c r="U2121" s="95">
        <v>0.45</v>
      </c>
      <c r="V2121" s="95">
        <v>0.55000000000000004</v>
      </c>
      <c r="W2121" s="95">
        <v>0.44</v>
      </c>
      <c r="X2121" s="95">
        <v>0.35</v>
      </c>
      <c r="Y2121" s="95">
        <v>26.1</v>
      </c>
      <c r="Z2121" s="74" t="s">
        <v>1111</v>
      </c>
      <c r="AA2121" s="95">
        <v>11.52</v>
      </c>
      <c r="AB2121" s="95">
        <v>0.79</v>
      </c>
      <c r="AC2121" s="74" t="s">
        <v>1111</v>
      </c>
      <c r="AD2121" s="95">
        <v>4630092272</v>
      </c>
    </row>
    <row r="2122" spans="1:30" x14ac:dyDescent="0.2">
      <c r="A2122" s="74" t="s">
        <v>3230</v>
      </c>
      <c r="B2122" s="95">
        <v>4.38</v>
      </c>
      <c r="C2122" s="95"/>
      <c r="D2122" s="95">
        <v>-4.5999999999999996</v>
      </c>
      <c r="E2122" s="95">
        <v>1.68</v>
      </c>
      <c r="F2122" s="95">
        <v>1.44</v>
      </c>
      <c r="G2122" s="95">
        <v>63.19</v>
      </c>
      <c r="H2122" s="95">
        <v>-74.430000000000007</v>
      </c>
      <c r="I2122" s="95">
        <v>-111.86</v>
      </c>
      <c r="J2122" s="95">
        <v>-6.92</v>
      </c>
      <c r="K2122" s="95">
        <v>-3.58</v>
      </c>
      <c r="L2122" s="95">
        <v>3.34</v>
      </c>
      <c r="M2122" s="95">
        <v>-0.81</v>
      </c>
      <c r="N2122" s="95">
        <v>5.15</v>
      </c>
      <c r="O2122" s="95">
        <v>1.88</v>
      </c>
      <c r="P2122" s="95">
        <v>-12.12</v>
      </c>
      <c r="Q2122" s="95">
        <v>7.5</v>
      </c>
      <c r="R2122" s="95">
        <v>-36.56</v>
      </c>
      <c r="S2122" s="95">
        <v>-31.25</v>
      </c>
      <c r="T2122" s="95">
        <v>-24.3</v>
      </c>
      <c r="U2122" s="95">
        <v>0.85</v>
      </c>
      <c r="V2122" s="95">
        <v>0.15</v>
      </c>
      <c r="W2122" s="95">
        <v>0.28000000000000003</v>
      </c>
      <c r="X2122" s="95"/>
      <c r="Y2122" s="95"/>
      <c r="Z2122" s="74" t="s">
        <v>1111</v>
      </c>
      <c r="AA2122" s="95">
        <v>2.6</v>
      </c>
      <c r="AB2122" s="95">
        <v>-0.95</v>
      </c>
      <c r="AC2122" s="74" t="s">
        <v>1111</v>
      </c>
      <c r="AD2122" s="95">
        <v>389258046</v>
      </c>
    </row>
    <row r="2123" spans="1:30" x14ac:dyDescent="0.2">
      <c r="A2123" s="74" t="s">
        <v>3231</v>
      </c>
      <c r="B2123" s="95">
        <v>8.98</v>
      </c>
      <c r="C2123" s="95"/>
      <c r="D2123" s="95">
        <v>-2.86</v>
      </c>
      <c r="E2123" s="95">
        <v>2.14</v>
      </c>
      <c r="F2123" s="95">
        <v>1.57</v>
      </c>
      <c r="G2123" s="95">
        <v>96.11</v>
      </c>
      <c r="H2123" s="95">
        <v>-305.87</v>
      </c>
      <c r="I2123" s="95">
        <v>-316.58</v>
      </c>
      <c r="J2123" s="95">
        <v>-2.96</v>
      </c>
      <c r="K2123" s="95">
        <v>-1.55</v>
      </c>
      <c r="L2123" s="95">
        <v>1.41</v>
      </c>
      <c r="M2123" s="95">
        <v>-1.02</v>
      </c>
      <c r="N2123" s="95">
        <v>9.0399999999999991</v>
      </c>
      <c r="O2123" s="95">
        <v>1.85</v>
      </c>
      <c r="P2123" s="95">
        <v>-36.32</v>
      </c>
      <c r="Q2123" s="95">
        <v>8.68</v>
      </c>
      <c r="R2123" s="95">
        <v>-74.959999999999994</v>
      </c>
      <c r="S2123" s="95">
        <v>-54.9</v>
      </c>
      <c r="T2123" s="95">
        <v>-62.47</v>
      </c>
      <c r="U2123" s="95">
        <v>0.73</v>
      </c>
      <c r="V2123" s="95">
        <v>0.27</v>
      </c>
      <c r="W2123" s="95">
        <v>0.17</v>
      </c>
      <c r="X2123" s="95">
        <v>144.15</v>
      </c>
      <c r="Y2123" s="95"/>
      <c r="Z2123" s="74" t="s">
        <v>1111</v>
      </c>
      <c r="AA2123" s="95">
        <v>4.1900000000000004</v>
      </c>
      <c r="AB2123" s="95">
        <v>-3.14</v>
      </c>
      <c r="AC2123" s="74" t="s">
        <v>1111</v>
      </c>
      <c r="AD2123" s="95">
        <v>381848458</v>
      </c>
    </row>
    <row r="2124" spans="1:30" x14ac:dyDescent="0.2">
      <c r="A2124" s="74" t="s">
        <v>3232</v>
      </c>
      <c r="B2124" s="95">
        <v>4.3099999999999996</v>
      </c>
      <c r="C2124" s="95"/>
      <c r="D2124" s="95">
        <v>3.22</v>
      </c>
      <c r="E2124" s="95">
        <v>1.82</v>
      </c>
      <c r="F2124" s="95">
        <v>0.57999999999999996</v>
      </c>
      <c r="G2124" s="95">
        <v>14.85</v>
      </c>
      <c r="H2124" s="95">
        <v>15.07</v>
      </c>
      <c r="I2124" s="95">
        <v>13.54</v>
      </c>
      <c r="J2124" s="95">
        <v>2.89</v>
      </c>
      <c r="K2124" s="95">
        <v>2.42</v>
      </c>
      <c r="L2124" s="95">
        <v>-0.47</v>
      </c>
      <c r="M2124" s="95">
        <v>-0.3</v>
      </c>
      <c r="N2124" s="95">
        <v>0.44</v>
      </c>
      <c r="O2124" s="95">
        <v>-37.479999999999997</v>
      </c>
      <c r="P2124" s="95">
        <v>-0.66</v>
      </c>
      <c r="Q2124" s="95">
        <v>0.89</v>
      </c>
      <c r="R2124" s="95">
        <v>56.43</v>
      </c>
      <c r="S2124" s="95">
        <v>17.920000000000002</v>
      </c>
      <c r="T2124" s="95">
        <v>62.76</v>
      </c>
      <c r="U2124" s="95">
        <v>0.32</v>
      </c>
      <c r="V2124" s="95">
        <v>0.67</v>
      </c>
      <c r="W2124" s="95">
        <v>1.32</v>
      </c>
      <c r="X2124" s="95">
        <v>13.98</v>
      </c>
      <c r="Y2124" s="95"/>
      <c r="Z2124" s="74" t="s">
        <v>1111</v>
      </c>
      <c r="AA2124" s="95">
        <v>2.37</v>
      </c>
      <c r="AB2124" s="95">
        <v>1.34</v>
      </c>
      <c r="AC2124" s="74" t="s">
        <v>1111</v>
      </c>
      <c r="AD2124" s="95">
        <v>54046107</v>
      </c>
    </row>
    <row r="2125" spans="1:30" x14ac:dyDescent="0.2">
      <c r="A2125" s="74" t="s">
        <v>3233</v>
      </c>
      <c r="B2125" s="95">
        <v>121.86</v>
      </c>
      <c r="C2125" s="95"/>
      <c r="D2125" s="95">
        <v>14.55</v>
      </c>
      <c r="E2125" s="95">
        <v>2.8</v>
      </c>
      <c r="F2125" s="95">
        <v>1.49</v>
      </c>
      <c r="G2125" s="95">
        <v>26.37</v>
      </c>
      <c r="H2125" s="95">
        <v>8.49</v>
      </c>
      <c r="I2125" s="95">
        <v>24.36</v>
      </c>
      <c r="J2125" s="95">
        <v>41.75</v>
      </c>
      <c r="K2125" s="95">
        <v>48.27</v>
      </c>
      <c r="L2125" s="95">
        <v>6.52</v>
      </c>
      <c r="M2125" s="95">
        <v>0.44</v>
      </c>
      <c r="N2125" s="95">
        <v>3.54</v>
      </c>
      <c r="O2125" s="95">
        <v>31.67</v>
      </c>
      <c r="P2125" s="95">
        <v>-2.09</v>
      </c>
      <c r="Q2125" s="95">
        <v>1.19</v>
      </c>
      <c r="R2125" s="95">
        <v>19.260000000000002</v>
      </c>
      <c r="S2125" s="95">
        <v>10.220000000000001</v>
      </c>
      <c r="T2125" s="95">
        <v>3.8</v>
      </c>
      <c r="U2125" s="95">
        <v>0.53</v>
      </c>
      <c r="V2125" s="95">
        <v>0.47</v>
      </c>
      <c r="W2125" s="95">
        <v>0.42</v>
      </c>
      <c r="X2125" s="95">
        <v>2.5</v>
      </c>
      <c r="Y2125" s="95"/>
      <c r="Z2125" s="74" t="s">
        <v>1111</v>
      </c>
      <c r="AA2125" s="95">
        <v>43.49</v>
      </c>
      <c r="AB2125" s="95">
        <v>8.3800000000000008</v>
      </c>
      <c r="AC2125" s="74" t="s">
        <v>1111</v>
      </c>
      <c r="AD2125" s="95">
        <v>4433742054</v>
      </c>
    </row>
    <row r="2126" spans="1:30" x14ac:dyDescent="0.2">
      <c r="A2126" s="74" t="s">
        <v>3234</v>
      </c>
      <c r="B2126" s="95">
        <v>20.7</v>
      </c>
      <c r="C2126" s="95">
        <v>1.55</v>
      </c>
      <c r="D2126" s="95">
        <v>8.06</v>
      </c>
      <c r="E2126" s="95">
        <v>1.1299999999999999</v>
      </c>
      <c r="F2126" s="95">
        <v>0.26</v>
      </c>
      <c r="G2126" s="95">
        <v>39.090000000000003</v>
      </c>
      <c r="H2126" s="95">
        <v>24.48</v>
      </c>
      <c r="I2126" s="95">
        <v>9.9</v>
      </c>
      <c r="J2126" s="95">
        <v>3.26</v>
      </c>
      <c r="K2126" s="95">
        <v>9.2799999999999994</v>
      </c>
      <c r="L2126" s="95">
        <v>6.02</v>
      </c>
      <c r="M2126" s="95">
        <v>2.08</v>
      </c>
      <c r="N2126" s="95">
        <v>0.8</v>
      </c>
      <c r="O2126" s="95">
        <v>3.35</v>
      </c>
      <c r="P2126" s="95">
        <v>-0.28999999999999998</v>
      </c>
      <c r="Q2126" s="95">
        <v>3.11</v>
      </c>
      <c r="R2126" s="95">
        <v>13.96</v>
      </c>
      <c r="S2126" s="95">
        <v>3.16</v>
      </c>
      <c r="T2126" s="95">
        <v>8.2899999999999991</v>
      </c>
      <c r="U2126" s="95">
        <v>0.23</v>
      </c>
      <c r="V2126" s="95">
        <v>0.69</v>
      </c>
      <c r="W2126" s="95">
        <v>0.32</v>
      </c>
      <c r="X2126" s="95">
        <v>31.86</v>
      </c>
      <c r="Y2126" s="95">
        <v>59.84</v>
      </c>
      <c r="Z2126" s="74" t="s">
        <v>1111</v>
      </c>
      <c r="AA2126" s="95">
        <v>18.39</v>
      </c>
      <c r="AB2126" s="95">
        <v>2.57</v>
      </c>
      <c r="AC2126" s="74" t="s">
        <v>1111</v>
      </c>
      <c r="AD2126" s="95">
        <v>1983540240</v>
      </c>
    </row>
    <row r="2127" spans="1:30" x14ac:dyDescent="0.2">
      <c r="A2127" s="74" t="s">
        <v>3235</v>
      </c>
      <c r="B2127" s="95">
        <v>35.659999999999997</v>
      </c>
      <c r="C2127" s="95"/>
      <c r="D2127" s="95">
        <v>10.45</v>
      </c>
      <c r="E2127" s="95">
        <v>0.83</v>
      </c>
      <c r="F2127" s="95">
        <v>0.27</v>
      </c>
      <c r="G2127" s="95">
        <v>17.600000000000001</v>
      </c>
      <c r="H2127" s="95">
        <v>2.7</v>
      </c>
      <c r="I2127" s="95">
        <v>1.97</v>
      </c>
      <c r="J2127" s="95">
        <v>7.64</v>
      </c>
      <c r="K2127" s="95">
        <v>6.98</v>
      </c>
      <c r="L2127" s="95">
        <v>-0.66</v>
      </c>
      <c r="M2127" s="95">
        <v>-7.0000000000000007E-2</v>
      </c>
      <c r="N2127" s="95">
        <v>0.21</v>
      </c>
      <c r="O2127" s="95"/>
      <c r="P2127" s="95">
        <v>-0.27</v>
      </c>
      <c r="Q2127" s="95"/>
      <c r="R2127" s="95">
        <v>7.98</v>
      </c>
      <c r="S2127" s="95">
        <v>2.54</v>
      </c>
      <c r="T2127" s="95">
        <v>8.39</v>
      </c>
      <c r="U2127" s="95">
        <v>0.32</v>
      </c>
      <c r="V2127" s="95">
        <v>0.68</v>
      </c>
      <c r="W2127" s="95">
        <v>1.29</v>
      </c>
      <c r="X2127" s="95">
        <v>4.99</v>
      </c>
      <c r="Y2127" s="95">
        <v>5.21</v>
      </c>
      <c r="Z2127" s="74" t="s">
        <v>1111</v>
      </c>
      <c r="AA2127" s="95">
        <v>42.77</v>
      </c>
      <c r="AB2127" s="95">
        <v>3.41</v>
      </c>
      <c r="AC2127" s="74" t="s">
        <v>1111</v>
      </c>
      <c r="AD2127" s="95">
        <v>848789052</v>
      </c>
    </row>
    <row r="2128" spans="1:30" x14ac:dyDescent="0.2">
      <c r="A2128" s="74" t="s">
        <v>3236</v>
      </c>
      <c r="B2128" s="95">
        <v>2.37</v>
      </c>
      <c r="C2128" s="95"/>
      <c r="D2128" s="95">
        <v>0</v>
      </c>
      <c r="E2128" s="95">
        <v>0</v>
      </c>
      <c r="F2128" s="95">
        <v>0</v>
      </c>
      <c r="G2128" s="95">
        <v>44.91</v>
      </c>
      <c r="H2128" s="95">
        <v>1.93</v>
      </c>
      <c r="I2128" s="95">
        <v>-9.51</v>
      </c>
      <c r="J2128" s="95">
        <v>0</v>
      </c>
      <c r="K2128" s="95">
        <v>97.07</v>
      </c>
      <c r="L2128" s="95">
        <v>97.06</v>
      </c>
      <c r="M2128" s="95">
        <v>16.23</v>
      </c>
      <c r="N2128" s="95">
        <v>0</v>
      </c>
      <c r="O2128" s="95">
        <v>0</v>
      </c>
      <c r="P2128" s="95">
        <v>0</v>
      </c>
      <c r="Q2128" s="95">
        <v>0.6</v>
      </c>
      <c r="R2128" s="95">
        <v>-82.27</v>
      </c>
      <c r="S2128" s="95">
        <v>-3.42</v>
      </c>
      <c r="T2128" s="95">
        <v>0.93</v>
      </c>
      <c r="U2128" s="95">
        <v>0.04</v>
      </c>
      <c r="V2128" s="95">
        <v>0.96</v>
      </c>
      <c r="W2128" s="95">
        <v>0.36</v>
      </c>
      <c r="X2128" s="95">
        <v>52.81</v>
      </c>
      <c r="Y2128" s="95"/>
      <c r="Z2128" s="74" t="s">
        <v>1111</v>
      </c>
      <c r="AA2128" s="95">
        <v>3345.86</v>
      </c>
      <c r="AB2128" s="95">
        <v>-2752.51</v>
      </c>
      <c r="AC2128" s="74" t="s">
        <v>1111</v>
      </c>
      <c r="AD2128" s="95">
        <v>139401.03</v>
      </c>
    </row>
    <row r="2129" spans="1:30" x14ac:dyDescent="0.2">
      <c r="A2129" s="74" t="s">
        <v>3237</v>
      </c>
      <c r="B2129" s="95">
        <v>7.21</v>
      </c>
      <c r="C2129" s="95"/>
      <c r="D2129" s="95">
        <v>1.41</v>
      </c>
      <c r="E2129" s="95">
        <v>-0.74</v>
      </c>
      <c r="F2129" s="95">
        <v>0.17</v>
      </c>
      <c r="G2129" s="95">
        <v>19.66</v>
      </c>
      <c r="H2129" s="95">
        <v>15.77</v>
      </c>
      <c r="I2129" s="95">
        <v>8.81</v>
      </c>
      <c r="J2129" s="95">
        <v>0.79</v>
      </c>
      <c r="K2129" s="95">
        <v>1.9</v>
      </c>
      <c r="L2129" s="95">
        <v>1.1200000000000001</v>
      </c>
      <c r="M2129" s="95"/>
      <c r="N2129" s="95">
        <v>0.12</v>
      </c>
      <c r="O2129" s="95">
        <v>4.26</v>
      </c>
      <c r="P2129" s="95">
        <v>-0.42</v>
      </c>
      <c r="Q2129" s="95">
        <v>1.07</v>
      </c>
      <c r="R2129" s="95">
        <v>-52.61</v>
      </c>
      <c r="S2129" s="95">
        <v>12.26</v>
      </c>
      <c r="T2129" s="95">
        <v>85.71</v>
      </c>
      <c r="U2129" s="95">
        <v>-0.23</v>
      </c>
      <c r="V2129" s="95">
        <v>1.23</v>
      </c>
      <c r="W2129" s="95">
        <v>1.39</v>
      </c>
      <c r="X2129" s="95"/>
      <c r="Y2129" s="95"/>
      <c r="Z2129" s="74" t="s">
        <v>1111</v>
      </c>
      <c r="AA2129" s="95">
        <v>-9.73</v>
      </c>
      <c r="AB2129" s="95">
        <v>5.12</v>
      </c>
      <c r="AC2129" s="74" t="s">
        <v>1111</v>
      </c>
      <c r="AD2129" s="95">
        <v>469102788</v>
      </c>
    </row>
    <row r="2130" spans="1:30" x14ac:dyDescent="0.2">
      <c r="A2130" s="74" t="s">
        <v>3238</v>
      </c>
      <c r="B2130" s="95">
        <v>5.4</v>
      </c>
      <c r="C2130" s="95"/>
      <c r="D2130" s="95">
        <v>-6.78</v>
      </c>
      <c r="E2130" s="95">
        <v>1.08</v>
      </c>
      <c r="F2130" s="95">
        <v>0.74</v>
      </c>
      <c r="G2130" s="95">
        <v>63.47</v>
      </c>
      <c r="H2130" s="95">
        <v>-76.36</v>
      </c>
      <c r="I2130" s="95">
        <v>-79.83</v>
      </c>
      <c r="J2130" s="95">
        <v>-7.08</v>
      </c>
      <c r="K2130" s="95">
        <v>-7.3</v>
      </c>
      <c r="L2130" s="95">
        <v>-0.21</v>
      </c>
      <c r="M2130" s="95">
        <v>0.03</v>
      </c>
      <c r="N2130" s="95">
        <v>5.41</v>
      </c>
      <c r="O2130" s="95">
        <v>-353.62</v>
      </c>
      <c r="P2130" s="95">
        <v>-0.8</v>
      </c>
      <c r="Q2130" s="95">
        <v>0.97</v>
      </c>
      <c r="R2130" s="95">
        <v>-15.96</v>
      </c>
      <c r="S2130" s="95">
        <v>-10.95</v>
      </c>
      <c r="T2130" s="95">
        <v>-14.22</v>
      </c>
      <c r="U2130" s="95">
        <v>0.69</v>
      </c>
      <c r="V2130" s="95">
        <v>0.31</v>
      </c>
      <c r="W2130" s="95">
        <v>0.14000000000000001</v>
      </c>
      <c r="X2130" s="95"/>
      <c r="Y2130" s="95"/>
      <c r="Z2130" s="74" t="s">
        <v>1111</v>
      </c>
      <c r="AA2130" s="95">
        <v>4.95</v>
      </c>
      <c r="AB2130" s="95">
        <v>-0.79</v>
      </c>
      <c r="AC2130" s="74" t="s">
        <v>1111</v>
      </c>
      <c r="AD2130" s="95">
        <v>308004850</v>
      </c>
    </row>
    <row r="2131" spans="1:30" x14ac:dyDescent="0.2">
      <c r="A2131" s="74" t="s">
        <v>3239</v>
      </c>
      <c r="B2131" s="95">
        <v>4.2</v>
      </c>
      <c r="C2131" s="95"/>
      <c r="D2131" s="95">
        <v>94.36</v>
      </c>
      <c r="E2131" s="95">
        <v>0.16</v>
      </c>
      <c r="F2131" s="95">
        <v>0.14000000000000001</v>
      </c>
      <c r="G2131" s="95">
        <v>29.22</v>
      </c>
      <c r="H2131" s="95">
        <v>5.6</v>
      </c>
      <c r="I2131" s="95">
        <v>1.01</v>
      </c>
      <c r="J2131" s="95">
        <v>17.079999999999998</v>
      </c>
      <c r="K2131" s="95">
        <v>-20.58</v>
      </c>
      <c r="L2131" s="95">
        <v>-37.659999999999997</v>
      </c>
      <c r="M2131" s="95">
        <v>-0.34</v>
      </c>
      <c r="N2131" s="95">
        <v>0.96</v>
      </c>
      <c r="O2131" s="95">
        <v>0.42</v>
      </c>
      <c r="P2131" s="95">
        <v>-0.24</v>
      </c>
      <c r="Q2131" s="95">
        <v>8.99</v>
      </c>
      <c r="R2131" s="95">
        <v>0.17</v>
      </c>
      <c r="S2131" s="95">
        <v>0.15</v>
      </c>
      <c r="T2131" s="95">
        <v>0.21</v>
      </c>
      <c r="U2131" s="95">
        <v>0.93</v>
      </c>
      <c r="V2131" s="95">
        <v>7.0000000000000007E-2</v>
      </c>
      <c r="W2131" s="95">
        <v>0.15</v>
      </c>
      <c r="X2131" s="95">
        <v>-29.53</v>
      </c>
      <c r="Y2131" s="95"/>
      <c r="Z2131" s="74" t="s">
        <v>1111</v>
      </c>
      <c r="AA2131" s="95">
        <v>26.96</v>
      </c>
      <c r="AB2131" s="95">
        <v>0.04</v>
      </c>
      <c r="AC2131" s="74" t="s">
        <v>1111</v>
      </c>
      <c r="AD2131" s="95">
        <v>43971900</v>
      </c>
    </row>
    <row r="2132" spans="1:30" x14ac:dyDescent="0.2">
      <c r="A2132" s="74" t="s">
        <v>3240</v>
      </c>
      <c r="B2132" s="95">
        <v>37.06</v>
      </c>
      <c r="C2132" s="95">
        <v>1.4</v>
      </c>
      <c r="D2132" s="95">
        <v>54.24</v>
      </c>
      <c r="E2132" s="95">
        <v>1.72</v>
      </c>
      <c r="F2132" s="95">
        <v>0.66</v>
      </c>
      <c r="G2132" s="95">
        <v>11.17</v>
      </c>
      <c r="H2132" s="95">
        <v>1.59</v>
      </c>
      <c r="I2132" s="95">
        <v>0.86</v>
      </c>
      <c r="J2132" s="95">
        <v>29.36</v>
      </c>
      <c r="K2132" s="95">
        <v>23.84</v>
      </c>
      <c r="L2132" s="95">
        <v>-5.52</v>
      </c>
      <c r="M2132" s="95">
        <v>-0.32</v>
      </c>
      <c r="N2132" s="95">
        <v>0.47</v>
      </c>
      <c r="O2132" s="95">
        <v>3.01</v>
      </c>
      <c r="P2132" s="95">
        <v>-1.9</v>
      </c>
      <c r="Q2132" s="95">
        <v>1.51</v>
      </c>
      <c r="R2132" s="95">
        <v>3.18</v>
      </c>
      <c r="S2132" s="95">
        <v>1.22</v>
      </c>
      <c r="T2132" s="95">
        <v>3.84</v>
      </c>
      <c r="U2132" s="95">
        <v>0.38</v>
      </c>
      <c r="V2132" s="95">
        <v>0.62</v>
      </c>
      <c r="W2132" s="95">
        <v>1.42</v>
      </c>
      <c r="X2132" s="95">
        <v>8.48</v>
      </c>
      <c r="Y2132" s="95"/>
      <c r="Z2132" s="74" t="s">
        <v>1111</v>
      </c>
      <c r="AA2132" s="95">
        <v>21.5</v>
      </c>
      <c r="AB2132" s="95">
        <v>0.68</v>
      </c>
      <c r="AC2132" s="74" t="s">
        <v>1111</v>
      </c>
      <c r="AD2132" s="95">
        <v>1698795769</v>
      </c>
    </row>
    <row r="2133" spans="1:30" x14ac:dyDescent="0.2">
      <c r="A2133" s="74" t="s">
        <v>3241</v>
      </c>
      <c r="B2133" s="95">
        <v>1.4</v>
      </c>
      <c r="C2133" s="95"/>
      <c r="D2133" s="95">
        <v>2.66</v>
      </c>
      <c r="E2133" s="95">
        <v>1.19</v>
      </c>
      <c r="F2133" s="95">
        <v>0.72</v>
      </c>
      <c r="G2133" s="95">
        <v>23.33</v>
      </c>
      <c r="H2133" s="95">
        <v>21.33</v>
      </c>
      <c r="I2133" s="95">
        <v>20.37</v>
      </c>
      <c r="J2133" s="95">
        <v>2.54</v>
      </c>
      <c r="K2133" s="95">
        <v>2.37</v>
      </c>
      <c r="L2133" s="95">
        <v>-0.17</v>
      </c>
      <c r="M2133" s="95">
        <v>-0.08</v>
      </c>
      <c r="N2133" s="95">
        <v>0.54</v>
      </c>
      <c r="O2133" s="95">
        <v>4.34</v>
      </c>
      <c r="P2133" s="95">
        <v>-1.52</v>
      </c>
      <c r="Q2133" s="95">
        <v>1.46</v>
      </c>
      <c r="R2133" s="95">
        <v>44.56</v>
      </c>
      <c r="S2133" s="95">
        <v>27.09</v>
      </c>
      <c r="T2133" s="95">
        <v>41.87</v>
      </c>
      <c r="U2133" s="95">
        <v>0.61</v>
      </c>
      <c r="V2133" s="95">
        <v>0.39</v>
      </c>
      <c r="W2133" s="95">
        <v>1.33</v>
      </c>
      <c r="X2133" s="95">
        <v>0.28999999999999998</v>
      </c>
      <c r="Y2133" s="95"/>
      <c r="Z2133" s="74" t="s">
        <v>1111</v>
      </c>
      <c r="AA2133" s="95">
        <v>1.18</v>
      </c>
      <c r="AB2133" s="95">
        <v>0.53</v>
      </c>
      <c r="AC2133" s="74" t="s">
        <v>1111</v>
      </c>
      <c r="AD2133" s="95">
        <v>29260280</v>
      </c>
    </row>
    <row r="2134" spans="1:30" x14ac:dyDescent="0.2">
      <c r="A2134" s="74" t="s">
        <v>3242</v>
      </c>
      <c r="B2134" s="95">
        <v>10.5</v>
      </c>
      <c r="C2134" s="95"/>
      <c r="D2134" s="95">
        <v>-109.32</v>
      </c>
      <c r="E2134" s="95">
        <v>-317.63</v>
      </c>
      <c r="F2134" s="95">
        <v>1.32</v>
      </c>
      <c r="G2134" s="95"/>
      <c r="H2134" s="95"/>
      <c r="I2134" s="95"/>
      <c r="J2134" s="95">
        <v>-109.32</v>
      </c>
      <c r="K2134" s="95">
        <v>-109.25</v>
      </c>
      <c r="L2134" s="95">
        <v>0.06</v>
      </c>
      <c r="M2134" s="95"/>
      <c r="N2134" s="95"/>
      <c r="O2134" s="95">
        <v>-414.56</v>
      </c>
      <c r="P2134" s="95">
        <v>-1.33</v>
      </c>
      <c r="Q2134" s="95">
        <v>0.41</v>
      </c>
      <c r="R2134" s="95">
        <v>-290.56</v>
      </c>
      <c r="S2134" s="95">
        <v>-1.21</v>
      </c>
      <c r="T2134" s="95">
        <v>290.56</v>
      </c>
      <c r="U2134" s="95">
        <v>0</v>
      </c>
      <c r="V2134" s="95">
        <v>0.01</v>
      </c>
      <c r="W2134" s="95">
        <v>0</v>
      </c>
      <c r="X2134" s="95"/>
      <c r="Y2134" s="95"/>
      <c r="Z2134" s="74" t="s">
        <v>1111</v>
      </c>
      <c r="AA2134" s="95">
        <v>-0.03</v>
      </c>
      <c r="AB2134" s="95">
        <v>-0.1</v>
      </c>
      <c r="AC2134" s="74" t="s">
        <v>1111</v>
      </c>
      <c r="AD2134" s="95">
        <v>225519000</v>
      </c>
    </row>
    <row r="2135" spans="1:30" x14ac:dyDescent="0.2">
      <c r="A2135" s="74" t="s">
        <v>3243</v>
      </c>
      <c r="B2135" s="95">
        <v>2.2000000000000002</v>
      </c>
      <c r="C2135" s="95"/>
      <c r="D2135" s="95">
        <v>-22.9</v>
      </c>
      <c r="E2135" s="95">
        <v>-66.55</v>
      </c>
      <c r="F2135" s="95">
        <v>0.28000000000000003</v>
      </c>
      <c r="G2135" s="95"/>
      <c r="H2135" s="95"/>
      <c r="I2135" s="95"/>
      <c r="J2135" s="95">
        <v>-22.9</v>
      </c>
      <c r="K2135" s="95">
        <v>-109.25</v>
      </c>
      <c r="L2135" s="95">
        <v>0.06</v>
      </c>
      <c r="M2135" s="95"/>
      <c r="N2135" s="95"/>
      <c r="O2135" s="95">
        <v>-86.86</v>
      </c>
      <c r="P2135" s="95">
        <v>-0.28000000000000003</v>
      </c>
      <c r="Q2135" s="95">
        <v>0.41</v>
      </c>
      <c r="R2135" s="95">
        <v>-290.56</v>
      </c>
      <c r="S2135" s="95">
        <v>-1.21</v>
      </c>
      <c r="T2135" s="95">
        <v>290.56</v>
      </c>
      <c r="U2135" s="95">
        <v>0</v>
      </c>
      <c r="V2135" s="95">
        <v>0.01</v>
      </c>
      <c r="W2135" s="95">
        <v>0</v>
      </c>
      <c r="X2135" s="95"/>
      <c r="Y2135" s="95"/>
      <c r="Z2135" s="74" t="s">
        <v>1111</v>
      </c>
      <c r="AA2135" s="95">
        <v>-0.03</v>
      </c>
      <c r="AB2135" s="95">
        <v>-0.1</v>
      </c>
      <c r="AC2135" s="74" t="s">
        <v>1111</v>
      </c>
      <c r="AD2135" s="95">
        <v>225519000</v>
      </c>
    </row>
    <row r="2136" spans="1:30" x14ac:dyDescent="0.2">
      <c r="A2136" s="74" t="s">
        <v>3244</v>
      </c>
      <c r="B2136" s="95">
        <v>33.700000000000003</v>
      </c>
      <c r="C2136" s="95">
        <v>0.36</v>
      </c>
      <c r="D2136" s="95">
        <v>9.14</v>
      </c>
      <c r="E2136" s="95">
        <v>1.55</v>
      </c>
      <c r="F2136" s="95">
        <v>0.14000000000000001</v>
      </c>
      <c r="G2136" s="95">
        <v>0</v>
      </c>
      <c r="H2136" s="95">
        <v>54.69</v>
      </c>
      <c r="I2136" s="95">
        <v>41.34</v>
      </c>
      <c r="J2136" s="95">
        <v>6.91</v>
      </c>
      <c r="K2136" s="95">
        <v>-8.5500000000000007</v>
      </c>
      <c r="L2136" s="95">
        <v>-15.45</v>
      </c>
      <c r="M2136" s="95">
        <v>-3.46</v>
      </c>
      <c r="N2136" s="95">
        <v>3.78</v>
      </c>
      <c r="O2136" s="95"/>
      <c r="P2136" s="95">
        <v>-0.14000000000000001</v>
      </c>
      <c r="Q2136" s="95"/>
      <c r="R2136" s="95">
        <v>16.920000000000002</v>
      </c>
      <c r="S2136" s="95">
        <v>1.57</v>
      </c>
      <c r="T2136" s="95">
        <v>14.86</v>
      </c>
      <c r="U2136" s="95">
        <v>0.09</v>
      </c>
      <c r="V2136" s="95">
        <v>0.91</v>
      </c>
      <c r="W2136" s="95">
        <v>0.04</v>
      </c>
      <c r="X2136" s="95">
        <v>2.33</v>
      </c>
      <c r="Y2136" s="95">
        <v>10.88</v>
      </c>
      <c r="Z2136" s="74" t="s">
        <v>1111</v>
      </c>
      <c r="AA2136" s="95">
        <v>21.8</v>
      </c>
      <c r="AB2136" s="95">
        <v>3.69</v>
      </c>
      <c r="AC2136" s="74" t="s">
        <v>1111</v>
      </c>
      <c r="AD2136" s="95">
        <v>1857493450</v>
      </c>
    </row>
    <row r="2137" spans="1:30" x14ac:dyDescent="0.2">
      <c r="A2137" s="74" t="s">
        <v>3245</v>
      </c>
      <c r="B2137" s="95">
        <v>4.62</v>
      </c>
      <c r="C2137" s="95"/>
      <c r="D2137" s="95">
        <v>-0.46</v>
      </c>
      <c r="E2137" s="95">
        <v>-0.83</v>
      </c>
      <c r="F2137" s="95">
        <v>0.03</v>
      </c>
      <c r="G2137" s="95">
        <v>100</v>
      </c>
      <c r="H2137" s="95">
        <v>-105.26</v>
      </c>
      <c r="I2137" s="95">
        <v>-342.48</v>
      </c>
      <c r="J2137" s="95">
        <v>-1.5</v>
      </c>
      <c r="K2137" s="95">
        <v>-10.66</v>
      </c>
      <c r="L2137" s="95">
        <v>-9.16</v>
      </c>
      <c r="M2137" s="95"/>
      <c r="N2137" s="95">
        <v>1.57</v>
      </c>
      <c r="O2137" s="95"/>
      <c r="P2137" s="95">
        <v>-0.03</v>
      </c>
      <c r="Q2137" s="95"/>
      <c r="R2137" s="95">
        <v>-180.35</v>
      </c>
      <c r="S2137" s="95">
        <v>-5.98</v>
      </c>
      <c r="T2137" s="95">
        <v>-15.77</v>
      </c>
      <c r="U2137" s="95">
        <v>-0.03</v>
      </c>
      <c r="V2137" s="95">
        <v>0.68</v>
      </c>
      <c r="W2137" s="95">
        <v>0.02</v>
      </c>
      <c r="X2137" s="95">
        <v>25.38</v>
      </c>
      <c r="Y2137" s="95"/>
      <c r="Z2137" s="74" t="s">
        <v>1111</v>
      </c>
      <c r="AA2137" s="95">
        <v>-5.57</v>
      </c>
      <c r="AB2137" s="95">
        <v>-10.050000000000001</v>
      </c>
      <c r="AC2137" s="74" t="s">
        <v>1111</v>
      </c>
      <c r="AD2137" s="95">
        <v>95910738</v>
      </c>
    </row>
    <row r="2138" spans="1:30" x14ac:dyDescent="0.2">
      <c r="A2138" s="74" t="s">
        <v>3246</v>
      </c>
      <c r="B2138" s="95">
        <v>218.96</v>
      </c>
      <c r="C2138" s="95"/>
      <c r="D2138" s="95">
        <v>-117.46</v>
      </c>
      <c r="E2138" s="95">
        <v>9.2100000000000009</v>
      </c>
      <c r="F2138" s="95">
        <v>7.27</v>
      </c>
      <c r="G2138" s="95">
        <v>92.88</v>
      </c>
      <c r="H2138" s="95">
        <v>-10.23</v>
      </c>
      <c r="I2138" s="95">
        <v>-11.03</v>
      </c>
      <c r="J2138" s="95">
        <v>-126.61</v>
      </c>
      <c r="K2138" s="95">
        <v>-117.69</v>
      </c>
      <c r="L2138" s="95">
        <v>8.93</v>
      </c>
      <c r="M2138" s="95">
        <v>-0.65</v>
      </c>
      <c r="N2138" s="95">
        <v>12.95</v>
      </c>
      <c r="O2138" s="95">
        <v>11.98</v>
      </c>
      <c r="P2138" s="95">
        <v>-32.520000000000003</v>
      </c>
      <c r="Q2138" s="95">
        <v>4.57</v>
      </c>
      <c r="R2138" s="95">
        <v>-7.84</v>
      </c>
      <c r="S2138" s="95">
        <v>-6.19</v>
      </c>
      <c r="T2138" s="95">
        <v>-7.64</v>
      </c>
      <c r="U2138" s="95">
        <v>0.79</v>
      </c>
      <c r="V2138" s="95">
        <v>0.21</v>
      </c>
      <c r="W2138" s="95">
        <v>0.56000000000000005</v>
      </c>
      <c r="X2138" s="95">
        <v>64.52</v>
      </c>
      <c r="Y2138" s="95"/>
      <c r="Z2138" s="74" t="s">
        <v>1111</v>
      </c>
      <c r="AA2138" s="95">
        <v>23.77</v>
      </c>
      <c r="AB2138" s="95">
        <v>-1.86</v>
      </c>
      <c r="AC2138" s="74" t="s">
        <v>1111</v>
      </c>
      <c r="AD2138" s="95">
        <v>6827550506</v>
      </c>
    </row>
    <row r="2139" spans="1:30" x14ac:dyDescent="0.2">
      <c r="A2139" s="74" t="s">
        <v>3247</v>
      </c>
      <c r="B2139" s="95">
        <v>99.67</v>
      </c>
      <c r="C2139" s="95"/>
      <c r="D2139" s="95">
        <v>-85.08</v>
      </c>
      <c r="E2139" s="95">
        <v>5.54</v>
      </c>
      <c r="F2139" s="95">
        <v>3.81</v>
      </c>
      <c r="G2139" s="95">
        <v>47.62</v>
      </c>
      <c r="H2139" s="95">
        <v>-16.61</v>
      </c>
      <c r="I2139" s="95">
        <v>-13.2</v>
      </c>
      <c r="J2139" s="95">
        <v>-67.59</v>
      </c>
      <c r="K2139" s="95">
        <v>-63.57</v>
      </c>
      <c r="L2139" s="95">
        <v>4.0199999999999996</v>
      </c>
      <c r="M2139" s="95">
        <v>-0.33</v>
      </c>
      <c r="N2139" s="95">
        <v>11.23</v>
      </c>
      <c r="O2139" s="95">
        <v>9.4700000000000006</v>
      </c>
      <c r="P2139" s="95">
        <v>-7.56</v>
      </c>
      <c r="Q2139" s="95">
        <v>5.29</v>
      </c>
      <c r="R2139" s="95">
        <v>-6.51</v>
      </c>
      <c r="S2139" s="95">
        <v>-4.4800000000000004</v>
      </c>
      <c r="T2139" s="95">
        <v>-9.0500000000000007</v>
      </c>
      <c r="U2139" s="95">
        <v>0.69</v>
      </c>
      <c r="V2139" s="95">
        <v>0.31</v>
      </c>
      <c r="W2139" s="95">
        <v>0.34</v>
      </c>
      <c r="X2139" s="95">
        <v>11.86</v>
      </c>
      <c r="Y2139" s="95"/>
      <c r="Z2139" s="74" t="s">
        <v>1111</v>
      </c>
      <c r="AA2139" s="95">
        <v>17.989999999999998</v>
      </c>
      <c r="AB2139" s="95">
        <v>-1.17</v>
      </c>
      <c r="AC2139" s="74" t="s">
        <v>1111</v>
      </c>
      <c r="AD2139" s="95">
        <v>8303318327</v>
      </c>
    </row>
    <row r="2140" spans="1:30" x14ac:dyDescent="0.2">
      <c r="A2140" s="74" t="s">
        <v>3248</v>
      </c>
      <c r="B2140" s="95">
        <v>15.21</v>
      </c>
      <c r="C2140" s="95">
        <v>1.92</v>
      </c>
      <c r="D2140" s="95">
        <v>114.64</v>
      </c>
      <c r="E2140" s="95">
        <v>11.14</v>
      </c>
      <c r="F2140" s="95">
        <v>1.17</v>
      </c>
      <c r="G2140" s="95">
        <v>100</v>
      </c>
      <c r="H2140" s="95">
        <v>22.36</v>
      </c>
      <c r="I2140" s="95">
        <v>7.27</v>
      </c>
      <c r="J2140" s="95">
        <v>37.25</v>
      </c>
      <c r="K2140" s="95">
        <v>47.37</v>
      </c>
      <c r="L2140" s="95">
        <v>10.119999999999999</v>
      </c>
      <c r="M2140" s="95">
        <v>3.03</v>
      </c>
      <c r="N2140" s="95">
        <v>8.33</v>
      </c>
      <c r="O2140" s="95">
        <v>30.07</v>
      </c>
      <c r="P2140" s="95">
        <v>-1.29</v>
      </c>
      <c r="Q2140" s="95">
        <v>1.72</v>
      </c>
      <c r="R2140" s="95">
        <v>9.7200000000000006</v>
      </c>
      <c r="S2140" s="95">
        <v>1.02</v>
      </c>
      <c r="T2140" s="95">
        <v>5.69</v>
      </c>
      <c r="U2140" s="95">
        <v>0.1</v>
      </c>
      <c r="V2140" s="95">
        <v>0.9</v>
      </c>
      <c r="W2140" s="95">
        <v>0.14000000000000001</v>
      </c>
      <c r="X2140" s="95">
        <v>3.86</v>
      </c>
      <c r="Y2140" s="95">
        <v>-44.7</v>
      </c>
      <c r="Z2140" s="74" t="s">
        <v>1111</v>
      </c>
      <c r="AA2140" s="95">
        <v>1.37</v>
      </c>
      <c r="AB2140" s="95">
        <v>0.13</v>
      </c>
      <c r="AC2140" s="74" t="s">
        <v>1111</v>
      </c>
      <c r="AD2140" s="95">
        <v>344494332</v>
      </c>
    </row>
    <row r="2141" spans="1:30" x14ac:dyDescent="0.2">
      <c r="A2141" s="74" t="s">
        <v>3249</v>
      </c>
      <c r="B2141" s="95">
        <v>494.05</v>
      </c>
      <c r="C2141" s="95">
        <v>1.29</v>
      </c>
      <c r="D2141" s="95">
        <v>27.43</v>
      </c>
      <c r="E2141" s="95">
        <v>13.93</v>
      </c>
      <c r="F2141" s="95">
        <v>3.98</v>
      </c>
      <c r="G2141" s="95">
        <v>35.659999999999997</v>
      </c>
      <c r="H2141" s="95">
        <v>11.34</v>
      </c>
      <c r="I2141" s="95">
        <v>7.36</v>
      </c>
      <c r="J2141" s="95">
        <v>17.809999999999999</v>
      </c>
      <c r="K2141" s="95">
        <v>19.239999999999998</v>
      </c>
      <c r="L2141" s="95">
        <v>1.43</v>
      </c>
      <c r="M2141" s="95">
        <v>1.1200000000000001</v>
      </c>
      <c r="N2141" s="95">
        <v>2.02</v>
      </c>
      <c r="O2141" s="95">
        <v>10.37</v>
      </c>
      <c r="P2141" s="95">
        <v>-10.67</v>
      </c>
      <c r="Q2141" s="95">
        <v>2.58</v>
      </c>
      <c r="R2141" s="95">
        <v>50.79</v>
      </c>
      <c r="S2141" s="95">
        <v>14.52</v>
      </c>
      <c r="T2141" s="95">
        <v>25.82</v>
      </c>
      <c r="U2141" s="95">
        <v>0.28999999999999998</v>
      </c>
      <c r="V2141" s="95">
        <v>0.71</v>
      </c>
      <c r="W2141" s="95">
        <v>1.97</v>
      </c>
      <c r="X2141" s="95">
        <v>3.42</v>
      </c>
      <c r="Y2141" s="95">
        <v>-2</v>
      </c>
      <c r="Z2141" s="74" t="s">
        <v>1111</v>
      </c>
      <c r="AA2141" s="95">
        <v>35.46</v>
      </c>
      <c r="AB2141" s="95">
        <v>18.010000000000002</v>
      </c>
      <c r="AC2141" s="74" t="s">
        <v>1111</v>
      </c>
      <c r="AD2141" s="95">
        <v>25453456000</v>
      </c>
    </row>
    <row r="2142" spans="1:30" x14ac:dyDescent="0.2">
      <c r="A2142" s="74" t="s">
        <v>3250</v>
      </c>
      <c r="B2142" s="95">
        <v>10.199999999999999</v>
      </c>
      <c r="C2142" s="95"/>
      <c r="D2142" s="95">
        <v>-16.45</v>
      </c>
      <c r="E2142" s="95">
        <v>-5.09</v>
      </c>
      <c r="F2142" s="95">
        <v>0.69</v>
      </c>
      <c r="G2142" s="95"/>
      <c r="H2142" s="95"/>
      <c r="I2142" s="95"/>
      <c r="J2142" s="95">
        <v>-16.29</v>
      </c>
      <c r="K2142" s="95">
        <v>-16.28</v>
      </c>
      <c r="L2142" s="95">
        <v>0</v>
      </c>
      <c r="M2142" s="95"/>
      <c r="N2142" s="95"/>
      <c r="O2142" s="95">
        <v>-39.85</v>
      </c>
      <c r="P2142" s="95">
        <v>-0.69</v>
      </c>
      <c r="Q2142" s="95">
        <v>0.02</v>
      </c>
      <c r="R2142" s="95">
        <v>-30.97</v>
      </c>
      <c r="S2142" s="95">
        <v>-4.2</v>
      </c>
      <c r="T2142" s="95">
        <v>31.59</v>
      </c>
      <c r="U2142" s="95">
        <v>-0.14000000000000001</v>
      </c>
      <c r="V2142" s="95">
        <v>0.14000000000000001</v>
      </c>
      <c r="W2142" s="95">
        <v>0</v>
      </c>
      <c r="X2142" s="95"/>
      <c r="Y2142" s="95"/>
      <c r="Z2142" s="74" t="s">
        <v>1111</v>
      </c>
      <c r="AA2142" s="95">
        <v>-2</v>
      </c>
      <c r="AB2142" s="95">
        <v>-0.62</v>
      </c>
      <c r="AC2142" s="74" t="s">
        <v>1111</v>
      </c>
      <c r="AD2142" s="95">
        <v>201628500</v>
      </c>
    </row>
    <row r="2143" spans="1:30" x14ac:dyDescent="0.2">
      <c r="A2143" s="74" t="s">
        <v>3251</v>
      </c>
      <c r="B2143" s="95">
        <v>11.63</v>
      </c>
      <c r="C2143" s="95"/>
      <c r="D2143" s="95">
        <v>-18.760000000000002</v>
      </c>
      <c r="E2143" s="95">
        <v>-5.81</v>
      </c>
      <c r="F2143" s="95">
        <v>0.79</v>
      </c>
      <c r="G2143" s="95"/>
      <c r="H2143" s="95"/>
      <c r="I2143" s="95"/>
      <c r="J2143" s="95">
        <v>-18.57</v>
      </c>
      <c r="K2143" s="95">
        <v>-16.28</v>
      </c>
      <c r="L2143" s="95">
        <v>0</v>
      </c>
      <c r="M2143" s="95"/>
      <c r="N2143" s="95"/>
      <c r="O2143" s="95">
        <v>-45.43</v>
      </c>
      <c r="P2143" s="95">
        <v>-0.79</v>
      </c>
      <c r="Q2143" s="95">
        <v>0.02</v>
      </c>
      <c r="R2143" s="95">
        <v>-30.97</v>
      </c>
      <c r="S2143" s="95">
        <v>-4.2</v>
      </c>
      <c r="T2143" s="95">
        <v>31.59</v>
      </c>
      <c r="U2143" s="95">
        <v>-0.14000000000000001</v>
      </c>
      <c r="V2143" s="95">
        <v>0.14000000000000001</v>
      </c>
      <c r="W2143" s="95">
        <v>0</v>
      </c>
      <c r="X2143" s="95"/>
      <c r="Y2143" s="95"/>
      <c r="Z2143" s="74" t="s">
        <v>1111</v>
      </c>
      <c r="AA2143" s="95">
        <v>-2</v>
      </c>
      <c r="AB2143" s="95">
        <v>-0.62</v>
      </c>
      <c r="AC2143" s="74" t="s">
        <v>1111</v>
      </c>
      <c r="AD2143" s="95">
        <v>201628500</v>
      </c>
    </row>
    <row r="2144" spans="1:30" x14ac:dyDescent="0.2">
      <c r="A2144" s="74" t="s">
        <v>3252</v>
      </c>
      <c r="B2144" s="95">
        <v>1.7</v>
      </c>
      <c r="C2144" s="95"/>
      <c r="D2144" s="95">
        <v>-2.74</v>
      </c>
      <c r="E2144" s="95">
        <v>-0.85</v>
      </c>
      <c r="F2144" s="95">
        <v>0.12</v>
      </c>
      <c r="G2144" s="95"/>
      <c r="H2144" s="95"/>
      <c r="I2144" s="95"/>
      <c r="J2144" s="95">
        <v>-2.71</v>
      </c>
      <c r="K2144" s="95">
        <v>-16.28</v>
      </c>
      <c r="L2144" s="95">
        <v>0</v>
      </c>
      <c r="M2144" s="95"/>
      <c r="N2144" s="95"/>
      <c r="O2144" s="95">
        <v>-6.64</v>
      </c>
      <c r="P2144" s="95">
        <v>-0.12</v>
      </c>
      <c r="Q2144" s="95">
        <v>0.02</v>
      </c>
      <c r="R2144" s="95">
        <v>-30.97</v>
      </c>
      <c r="S2144" s="95">
        <v>-4.2</v>
      </c>
      <c r="T2144" s="95">
        <v>31.59</v>
      </c>
      <c r="U2144" s="95">
        <v>-0.14000000000000001</v>
      </c>
      <c r="V2144" s="95">
        <v>0.14000000000000001</v>
      </c>
      <c r="W2144" s="95">
        <v>0</v>
      </c>
      <c r="X2144" s="95"/>
      <c r="Y2144" s="95"/>
      <c r="Z2144" s="74" t="s">
        <v>1111</v>
      </c>
      <c r="AA2144" s="95">
        <v>-2</v>
      </c>
      <c r="AB2144" s="95">
        <v>-0.62</v>
      </c>
      <c r="AC2144" s="74" t="s">
        <v>1111</v>
      </c>
      <c r="AD2144" s="95">
        <v>201628500</v>
      </c>
    </row>
    <row r="2145" spans="1:30" x14ac:dyDescent="0.2">
      <c r="A2145" s="74" t="s">
        <v>3253</v>
      </c>
      <c r="B2145" s="95">
        <v>87.8</v>
      </c>
      <c r="C2145" s="95"/>
      <c r="D2145" s="95">
        <v>-24.4</v>
      </c>
      <c r="E2145" s="95">
        <v>2.69</v>
      </c>
      <c r="F2145" s="95">
        <v>1.02</v>
      </c>
      <c r="G2145" s="95">
        <v>69.23</v>
      </c>
      <c r="H2145" s="95">
        <v>1.6</v>
      </c>
      <c r="I2145" s="95">
        <v>-16.670000000000002</v>
      </c>
      <c r="J2145" s="95">
        <v>254.28</v>
      </c>
      <c r="K2145" s="95">
        <v>259.49</v>
      </c>
      <c r="L2145" s="95">
        <v>5.21</v>
      </c>
      <c r="M2145" s="95">
        <v>0.06</v>
      </c>
      <c r="N2145" s="95">
        <v>4.07</v>
      </c>
      <c r="O2145" s="95">
        <v>4.09</v>
      </c>
      <c r="P2145" s="95">
        <v>-1.55</v>
      </c>
      <c r="Q2145" s="95">
        <v>3.7</v>
      </c>
      <c r="R2145" s="95">
        <v>-11.04</v>
      </c>
      <c r="S2145" s="95">
        <v>-4.18</v>
      </c>
      <c r="T2145" s="95">
        <v>-3.53</v>
      </c>
      <c r="U2145" s="95">
        <v>0.38</v>
      </c>
      <c r="V2145" s="95">
        <v>0.62</v>
      </c>
      <c r="W2145" s="95">
        <v>0.25</v>
      </c>
      <c r="X2145" s="95">
        <v>-13.75</v>
      </c>
      <c r="Y2145" s="95"/>
      <c r="Z2145" s="74" t="s">
        <v>1111</v>
      </c>
      <c r="AA2145" s="95">
        <v>32.61</v>
      </c>
      <c r="AB2145" s="95">
        <v>-3.6</v>
      </c>
      <c r="AC2145" s="74" t="s">
        <v>1111</v>
      </c>
      <c r="AD2145" s="95">
        <v>9662801460</v>
      </c>
    </row>
    <row r="2146" spans="1:30" x14ac:dyDescent="0.2">
      <c r="A2146" s="74" t="s">
        <v>3254</v>
      </c>
      <c r="B2146" s="95">
        <v>18.39</v>
      </c>
      <c r="C2146" s="95"/>
      <c r="D2146" s="95">
        <v>-4.3899999999999997</v>
      </c>
      <c r="E2146" s="95">
        <v>1.5</v>
      </c>
      <c r="F2146" s="95">
        <v>0.19</v>
      </c>
      <c r="G2146" s="95">
        <v>35.44</v>
      </c>
      <c r="H2146" s="95">
        <v>-15.98</v>
      </c>
      <c r="I2146" s="95">
        <v>-17.16</v>
      </c>
      <c r="J2146" s="95">
        <v>-4.71</v>
      </c>
      <c r="K2146" s="95">
        <v>-5.09</v>
      </c>
      <c r="L2146" s="95">
        <v>-0.38</v>
      </c>
      <c r="M2146" s="95">
        <v>0.12</v>
      </c>
      <c r="N2146" s="95">
        <v>0.75</v>
      </c>
      <c r="O2146" s="95">
        <v>0.89</v>
      </c>
      <c r="P2146" s="95">
        <v>-0.35</v>
      </c>
      <c r="Q2146" s="95">
        <v>1.86</v>
      </c>
      <c r="R2146" s="95">
        <v>-34.22</v>
      </c>
      <c r="S2146" s="95">
        <v>-4.32</v>
      </c>
      <c r="T2146" s="95">
        <v>-10.25</v>
      </c>
      <c r="U2146" s="95">
        <v>0.13</v>
      </c>
      <c r="V2146" s="95">
        <v>0.87</v>
      </c>
      <c r="W2146" s="95">
        <v>0.25</v>
      </c>
      <c r="X2146" s="95">
        <v>-18.28</v>
      </c>
      <c r="Y2146" s="95"/>
      <c r="Z2146" s="74" t="s">
        <v>1111</v>
      </c>
      <c r="AA2146" s="95">
        <v>12.26</v>
      </c>
      <c r="AB2146" s="95">
        <v>-4.1900000000000004</v>
      </c>
      <c r="AC2146" s="74" t="s">
        <v>1111</v>
      </c>
      <c r="AD2146" s="95">
        <v>941803392</v>
      </c>
    </row>
    <row r="2147" spans="1:30" x14ac:dyDescent="0.2">
      <c r="A2147" s="74" t="s">
        <v>3255</v>
      </c>
      <c r="B2147" s="95">
        <v>49.96</v>
      </c>
      <c r="C2147" s="95"/>
      <c r="D2147" s="95">
        <v>39.590000000000003</v>
      </c>
      <c r="E2147" s="95">
        <v>3.77</v>
      </c>
      <c r="F2147" s="95">
        <v>1.42</v>
      </c>
      <c r="G2147" s="95">
        <v>46.04</v>
      </c>
      <c r="H2147" s="95">
        <v>8.7899999999999991</v>
      </c>
      <c r="I2147" s="95">
        <v>7.14</v>
      </c>
      <c r="J2147" s="95">
        <v>32.15</v>
      </c>
      <c r="K2147" s="95">
        <v>39.630000000000003</v>
      </c>
      <c r="L2147" s="95">
        <v>7.48</v>
      </c>
      <c r="M2147" s="95">
        <v>0.88</v>
      </c>
      <c r="N2147" s="95">
        <v>2.83</v>
      </c>
      <c r="O2147" s="95">
        <v>5.6</v>
      </c>
      <c r="P2147" s="95">
        <v>-2.2999999999999998</v>
      </c>
      <c r="Q2147" s="95">
        <v>3</v>
      </c>
      <c r="R2147" s="95">
        <v>9.52</v>
      </c>
      <c r="S2147" s="95">
        <v>3.59</v>
      </c>
      <c r="T2147" s="95">
        <v>5.32</v>
      </c>
      <c r="U2147" s="95">
        <v>0.38</v>
      </c>
      <c r="V2147" s="95">
        <v>0.62</v>
      </c>
      <c r="W2147" s="95">
        <v>0.5</v>
      </c>
      <c r="X2147" s="95">
        <v>-0.86</v>
      </c>
      <c r="Y2147" s="95"/>
      <c r="Z2147" s="74" t="s">
        <v>1111</v>
      </c>
      <c r="AA2147" s="95">
        <v>13.25</v>
      </c>
      <c r="AB2147" s="95">
        <v>1.26</v>
      </c>
      <c r="AC2147" s="74" t="s">
        <v>1111</v>
      </c>
      <c r="AD2147" s="95">
        <v>2553215792</v>
      </c>
    </row>
    <row r="2148" spans="1:30" x14ac:dyDescent="0.2">
      <c r="A2148" s="74" t="s">
        <v>3256</v>
      </c>
      <c r="B2148" s="95">
        <v>25.49</v>
      </c>
      <c r="C2148" s="95">
        <v>2.12</v>
      </c>
      <c r="D2148" s="95">
        <v>9.73</v>
      </c>
      <c r="E2148" s="95">
        <v>1.25</v>
      </c>
      <c r="F2148" s="95">
        <v>0.11</v>
      </c>
      <c r="G2148" s="95">
        <v>0</v>
      </c>
      <c r="H2148" s="95">
        <v>47.31</v>
      </c>
      <c r="I2148" s="95">
        <v>31.07</v>
      </c>
      <c r="J2148" s="95">
        <v>6.39</v>
      </c>
      <c r="K2148" s="95">
        <v>-6.88</v>
      </c>
      <c r="L2148" s="95">
        <v>-13.27</v>
      </c>
      <c r="M2148" s="95">
        <v>-2.6</v>
      </c>
      <c r="N2148" s="95">
        <v>3.02</v>
      </c>
      <c r="O2148" s="95"/>
      <c r="P2148" s="95">
        <v>-0.11</v>
      </c>
      <c r="Q2148" s="95"/>
      <c r="R2148" s="95">
        <v>12.87</v>
      </c>
      <c r="S2148" s="95">
        <v>1.18</v>
      </c>
      <c r="T2148" s="95">
        <v>11.75</v>
      </c>
      <c r="U2148" s="95">
        <v>0.09</v>
      </c>
      <c r="V2148" s="95">
        <v>0.91</v>
      </c>
      <c r="W2148" s="95">
        <v>0.04</v>
      </c>
      <c r="X2148" s="95">
        <v>4.74</v>
      </c>
      <c r="Y2148" s="95">
        <v>-4.7</v>
      </c>
      <c r="Z2148" s="74" t="s">
        <v>1111</v>
      </c>
      <c r="AA2148" s="95">
        <v>20.36</v>
      </c>
      <c r="AB2148" s="95">
        <v>2.62</v>
      </c>
      <c r="AC2148" s="74" t="s">
        <v>1111</v>
      </c>
      <c r="AD2148" s="95">
        <v>775097371</v>
      </c>
    </row>
    <row r="2149" spans="1:30" x14ac:dyDescent="0.2">
      <c r="A2149" s="74" t="s">
        <v>3257</v>
      </c>
      <c r="B2149" s="95">
        <v>37.25</v>
      </c>
      <c r="C2149" s="95"/>
      <c r="D2149" s="95">
        <v>35.93</v>
      </c>
      <c r="E2149" s="95">
        <v>2.57</v>
      </c>
      <c r="F2149" s="95">
        <v>1.62</v>
      </c>
      <c r="G2149" s="95">
        <v>24.8</v>
      </c>
      <c r="H2149" s="95">
        <v>7.22</v>
      </c>
      <c r="I2149" s="95">
        <v>5</v>
      </c>
      <c r="J2149" s="95">
        <v>24.87</v>
      </c>
      <c r="K2149" s="95">
        <v>27.14</v>
      </c>
      <c r="L2149" s="95">
        <v>2.2799999999999998</v>
      </c>
      <c r="M2149" s="95">
        <v>0.23</v>
      </c>
      <c r="N2149" s="95">
        <v>1.8</v>
      </c>
      <c r="O2149" s="95">
        <v>14.66</v>
      </c>
      <c r="P2149" s="95">
        <v>-2.15</v>
      </c>
      <c r="Q2149" s="95">
        <v>1.8</v>
      </c>
      <c r="R2149" s="95">
        <v>7.14</v>
      </c>
      <c r="S2149" s="95">
        <v>4.49</v>
      </c>
      <c r="T2149" s="95">
        <v>6.28</v>
      </c>
      <c r="U2149" s="95">
        <v>0.63</v>
      </c>
      <c r="V2149" s="95">
        <v>0.37</v>
      </c>
      <c r="W2149" s="95">
        <v>0.9</v>
      </c>
      <c r="X2149" s="95">
        <v>-3.81</v>
      </c>
      <c r="Y2149" s="95">
        <v>10.28</v>
      </c>
      <c r="Z2149" s="74" t="s">
        <v>1111</v>
      </c>
      <c r="AA2149" s="95">
        <v>14.52</v>
      </c>
      <c r="AB2149" s="95">
        <v>1.04</v>
      </c>
      <c r="AC2149" s="74" t="s">
        <v>1111</v>
      </c>
      <c r="AD2149" s="95">
        <v>3459835875</v>
      </c>
    </row>
    <row r="2150" spans="1:30" x14ac:dyDescent="0.2">
      <c r="A2150" s="74" t="s">
        <v>3258</v>
      </c>
      <c r="B2150" s="95">
        <v>28.59</v>
      </c>
      <c r="C2150" s="95">
        <v>0.63</v>
      </c>
      <c r="D2150" s="95">
        <v>64.3</v>
      </c>
      <c r="E2150" s="95">
        <v>4.5</v>
      </c>
      <c r="F2150" s="95">
        <v>1.22</v>
      </c>
      <c r="G2150" s="95">
        <v>12.63</v>
      </c>
      <c r="H2150" s="95">
        <v>4.17</v>
      </c>
      <c r="I2150" s="95">
        <v>2.79</v>
      </c>
      <c r="J2150" s="95">
        <v>43.08</v>
      </c>
      <c r="K2150" s="95">
        <v>54.03</v>
      </c>
      <c r="L2150" s="95">
        <v>10.95</v>
      </c>
      <c r="M2150" s="95">
        <v>1.1399999999999999</v>
      </c>
      <c r="N2150" s="95">
        <v>1.8</v>
      </c>
      <c r="O2150" s="95">
        <v>4.67</v>
      </c>
      <c r="P2150" s="95">
        <v>-2.21</v>
      </c>
      <c r="Q2150" s="95">
        <v>2.39</v>
      </c>
      <c r="R2150" s="95">
        <v>7.01</v>
      </c>
      <c r="S2150" s="95">
        <v>1.89</v>
      </c>
      <c r="T2150" s="95">
        <v>2.79</v>
      </c>
      <c r="U2150" s="95">
        <v>0.27</v>
      </c>
      <c r="V2150" s="95">
        <v>0.73</v>
      </c>
      <c r="W2150" s="95">
        <v>0.68</v>
      </c>
      <c r="X2150" s="95">
        <v>-9.3800000000000008</v>
      </c>
      <c r="Y2150" s="95"/>
      <c r="Z2150" s="74" t="s">
        <v>1111</v>
      </c>
      <c r="AA2150" s="95">
        <v>6.35</v>
      </c>
      <c r="AB2150" s="95">
        <v>0.44</v>
      </c>
      <c r="AC2150" s="74" t="s">
        <v>1111</v>
      </c>
      <c r="AD2150" s="95">
        <v>25591369299</v>
      </c>
    </row>
    <row r="2151" spans="1:30" x14ac:dyDescent="0.2">
      <c r="A2151" s="74" t="s">
        <v>3259</v>
      </c>
      <c r="B2151" s="95">
        <v>4.09</v>
      </c>
      <c r="C2151" s="95"/>
      <c r="D2151" s="95">
        <v>11.51</v>
      </c>
      <c r="E2151" s="95">
        <v>0.42</v>
      </c>
      <c r="F2151" s="95">
        <v>0.05</v>
      </c>
      <c r="G2151" s="95">
        <v>29</v>
      </c>
      <c r="H2151" s="95">
        <v>1.79</v>
      </c>
      <c r="I2151" s="95">
        <v>1.46</v>
      </c>
      <c r="J2151" s="95">
        <v>9.36</v>
      </c>
      <c r="K2151" s="95">
        <v>-9.94</v>
      </c>
      <c r="L2151" s="95">
        <v>-19.309999999999999</v>
      </c>
      <c r="M2151" s="95">
        <v>-0.86</v>
      </c>
      <c r="N2151" s="95">
        <v>0.17</v>
      </c>
      <c r="O2151" s="95"/>
      <c r="P2151" s="95">
        <v>-0.05</v>
      </c>
      <c r="Q2151" s="95"/>
      <c r="R2151" s="95">
        <v>3.63</v>
      </c>
      <c r="S2151" s="95">
        <v>0.42</v>
      </c>
      <c r="T2151" s="95">
        <v>1.25</v>
      </c>
      <c r="U2151" s="95">
        <v>0.12</v>
      </c>
      <c r="V2151" s="95">
        <v>0.88</v>
      </c>
      <c r="W2151" s="95">
        <v>0.28999999999999998</v>
      </c>
      <c r="X2151" s="95">
        <v>5.15</v>
      </c>
      <c r="Y2151" s="95"/>
      <c r="Z2151" s="74" t="s">
        <v>1111</v>
      </c>
      <c r="AA2151" s="95">
        <v>9.7799999999999994</v>
      </c>
      <c r="AB2151" s="95">
        <v>0.36</v>
      </c>
      <c r="AC2151" s="74" t="s">
        <v>1111</v>
      </c>
      <c r="AD2151" s="95">
        <v>74325525</v>
      </c>
    </row>
    <row r="2152" spans="1:30" x14ac:dyDescent="0.2">
      <c r="A2152" s="74" t="s">
        <v>3260</v>
      </c>
      <c r="B2152" s="95">
        <v>34.700000000000003</v>
      </c>
      <c r="C2152" s="95"/>
      <c r="D2152" s="95">
        <v>11.94</v>
      </c>
      <c r="E2152" s="95">
        <v>17.34</v>
      </c>
      <c r="F2152" s="95">
        <v>4.12</v>
      </c>
      <c r="G2152" s="95">
        <v>81.400000000000006</v>
      </c>
      <c r="H2152" s="95">
        <v>59.93</v>
      </c>
      <c r="I2152" s="95">
        <v>88.36</v>
      </c>
      <c r="J2152" s="95">
        <v>17.61</v>
      </c>
      <c r="K2152" s="95">
        <v>17.82</v>
      </c>
      <c r="L2152" s="95">
        <v>0.22</v>
      </c>
      <c r="M2152" s="95">
        <v>0.21</v>
      </c>
      <c r="N2152" s="95">
        <v>10.55</v>
      </c>
      <c r="O2152" s="95">
        <v>5.4</v>
      </c>
      <c r="P2152" s="95">
        <v>-29.06</v>
      </c>
      <c r="Q2152" s="95">
        <v>8.99</v>
      </c>
      <c r="R2152" s="95">
        <v>145.24</v>
      </c>
      <c r="S2152" s="95">
        <v>34.51</v>
      </c>
      <c r="T2152" s="95">
        <v>11.69</v>
      </c>
      <c r="U2152" s="95">
        <v>0.24</v>
      </c>
      <c r="V2152" s="95">
        <v>0.76</v>
      </c>
      <c r="W2152" s="95">
        <v>0.39</v>
      </c>
      <c r="X2152" s="95">
        <v>14.65</v>
      </c>
      <c r="Y2152" s="95"/>
      <c r="Z2152" s="74" t="s">
        <v>1111</v>
      </c>
      <c r="AA2152" s="95">
        <v>2</v>
      </c>
      <c r="AB2152" s="95">
        <v>2.91</v>
      </c>
      <c r="AC2152" s="74" t="s">
        <v>1111</v>
      </c>
      <c r="AD2152" s="95">
        <v>4885308900</v>
      </c>
    </row>
    <row r="2153" spans="1:30" x14ac:dyDescent="0.2">
      <c r="A2153" s="74" t="s">
        <v>3261</v>
      </c>
      <c r="B2153" s="95">
        <v>0.4</v>
      </c>
      <c r="C2153" s="95"/>
      <c r="D2153" s="95">
        <v>0.88</v>
      </c>
      <c r="E2153" s="95">
        <v>0.13</v>
      </c>
      <c r="F2153" s="95">
        <v>0.11</v>
      </c>
      <c r="G2153" s="95">
        <v>48.71</v>
      </c>
      <c r="H2153" s="95">
        <v>33.049999999999997</v>
      </c>
      <c r="I2153" s="95">
        <v>27.39</v>
      </c>
      <c r="J2153" s="95">
        <v>0.73</v>
      </c>
      <c r="K2153" s="95">
        <v>-1.36</v>
      </c>
      <c r="L2153" s="95">
        <v>-2.09</v>
      </c>
      <c r="M2153" s="95">
        <v>-0.37</v>
      </c>
      <c r="N2153" s="95">
        <v>0.24</v>
      </c>
      <c r="O2153" s="95">
        <v>0.16</v>
      </c>
      <c r="P2153" s="95">
        <v>-0.72</v>
      </c>
      <c r="Q2153" s="95">
        <v>6.29</v>
      </c>
      <c r="R2153" s="95">
        <v>14.87</v>
      </c>
      <c r="S2153" s="95">
        <v>12.88</v>
      </c>
      <c r="T2153" s="95">
        <v>15.37</v>
      </c>
      <c r="U2153" s="95">
        <v>0.87</v>
      </c>
      <c r="V2153" s="95">
        <v>0.13</v>
      </c>
      <c r="W2153" s="95">
        <v>0.47</v>
      </c>
      <c r="X2153" s="95"/>
      <c r="Y2153" s="95"/>
      <c r="Z2153" s="74" t="s">
        <v>1111</v>
      </c>
      <c r="AA2153" s="95">
        <v>3.06</v>
      </c>
      <c r="AB2153" s="95">
        <v>0.45</v>
      </c>
      <c r="AC2153" s="74" t="s">
        <v>1111</v>
      </c>
      <c r="AD2153" s="95">
        <v>12781200</v>
      </c>
    </row>
    <row r="2154" spans="1:30" x14ac:dyDescent="0.2">
      <c r="A2154" s="74" t="s">
        <v>3262</v>
      </c>
      <c r="B2154" s="95">
        <v>5.48</v>
      </c>
      <c r="C2154" s="95"/>
      <c r="D2154" s="95">
        <v>-1.68</v>
      </c>
      <c r="E2154" s="95">
        <v>2.33</v>
      </c>
      <c r="F2154" s="95">
        <v>1.03</v>
      </c>
      <c r="G2154" s="95">
        <v>100</v>
      </c>
      <c r="H2154" s="95">
        <v>-397.17</v>
      </c>
      <c r="I2154" s="95">
        <v>-397.17</v>
      </c>
      <c r="J2154" s="95">
        <v>-1.68</v>
      </c>
      <c r="K2154" s="95">
        <v>-0.26</v>
      </c>
      <c r="L2154" s="95">
        <v>1.42</v>
      </c>
      <c r="M2154" s="95">
        <v>-1.97</v>
      </c>
      <c r="N2154" s="95">
        <v>6.69</v>
      </c>
      <c r="O2154" s="95">
        <v>1.78</v>
      </c>
      <c r="P2154" s="95">
        <v>-9.7100000000000009</v>
      </c>
      <c r="Q2154" s="95">
        <v>2.82</v>
      </c>
      <c r="R2154" s="95">
        <v>-138.4</v>
      </c>
      <c r="S2154" s="95">
        <v>-60.99</v>
      </c>
      <c r="T2154" s="95">
        <v>-138.4</v>
      </c>
      <c r="U2154" s="95">
        <v>0.44</v>
      </c>
      <c r="V2154" s="95">
        <v>0.56000000000000005</v>
      </c>
      <c r="W2154" s="95">
        <v>0.15</v>
      </c>
      <c r="X2154" s="95"/>
      <c r="Y2154" s="95"/>
      <c r="Z2154" s="74" t="s">
        <v>1111</v>
      </c>
      <c r="AA2154" s="95">
        <v>2.35</v>
      </c>
      <c r="AB2154" s="95">
        <v>-3.25</v>
      </c>
      <c r="AC2154" s="74" t="s">
        <v>1111</v>
      </c>
      <c r="AD2154" s="95">
        <v>179462328</v>
      </c>
    </row>
    <row r="2155" spans="1:30" x14ac:dyDescent="0.2">
      <c r="A2155" s="74" t="s">
        <v>3263</v>
      </c>
      <c r="B2155" s="95">
        <v>97.41</v>
      </c>
      <c r="C2155" s="95">
        <v>2.79</v>
      </c>
      <c r="D2155" s="95">
        <v>29.75</v>
      </c>
      <c r="E2155" s="95">
        <v>4.45</v>
      </c>
      <c r="F2155" s="95">
        <v>1.31</v>
      </c>
      <c r="G2155" s="95">
        <v>70.03</v>
      </c>
      <c r="H2155" s="95">
        <v>13.33</v>
      </c>
      <c r="I2155" s="95">
        <v>7.37</v>
      </c>
      <c r="J2155" s="95">
        <v>16.440000000000001</v>
      </c>
      <c r="K2155" s="95">
        <v>20.100000000000001</v>
      </c>
      <c r="L2155" s="95">
        <v>3.65</v>
      </c>
      <c r="M2155" s="95">
        <v>0.99</v>
      </c>
      <c r="N2155" s="95">
        <v>2.19</v>
      </c>
      <c r="O2155" s="95">
        <v>10.5</v>
      </c>
      <c r="P2155" s="95">
        <v>-2.0699999999999998</v>
      </c>
      <c r="Q2155" s="95">
        <v>1.52</v>
      </c>
      <c r="R2155" s="95">
        <v>14.96</v>
      </c>
      <c r="S2155" s="95">
        <v>4.42</v>
      </c>
      <c r="T2155" s="95">
        <v>8.93</v>
      </c>
      <c r="U2155" s="95">
        <v>0.3</v>
      </c>
      <c r="V2155" s="95">
        <v>0.7</v>
      </c>
      <c r="W2155" s="95">
        <v>0.6</v>
      </c>
      <c r="X2155" s="95">
        <v>4.21</v>
      </c>
      <c r="Y2155" s="95">
        <v>-13.21</v>
      </c>
      <c r="Z2155" s="74" t="s">
        <v>1111</v>
      </c>
      <c r="AA2155" s="95">
        <v>21.89</v>
      </c>
      <c r="AB2155" s="95">
        <v>3.27</v>
      </c>
      <c r="AC2155" s="74" t="s">
        <v>1111</v>
      </c>
      <c r="AD2155" s="95">
        <v>13437407529</v>
      </c>
    </row>
    <row r="2156" spans="1:30" x14ac:dyDescent="0.2">
      <c r="A2156" s="74" t="s">
        <v>3264</v>
      </c>
      <c r="B2156" s="95">
        <v>35.75</v>
      </c>
      <c r="C2156" s="95">
        <v>2.46</v>
      </c>
      <c r="D2156" s="95">
        <v>-51.74</v>
      </c>
      <c r="E2156" s="95">
        <v>1.31</v>
      </c>
      <c r="F2156" s="95">
        <v>0.82</v>
      </c>
      <c r="G2156" s="95">
        <v>11.77</v>
      </c>
      <c r="H2156" s="95">
        <v>-2.5499999999999998</v>
      </c>
      <c r="I2156" s="95">
        <v>-2.57</v>
      </c>
      <c r="J2156" s="95">
        <v>-52.25</v>
      </c>
      <c r="K2156" s="95">
        <v>-47.67</v>
      </c>
      <c r="L2156" s="95">
        <v>4.59</v>
      </c>
      <c r="M2156" s="95">
        <v>-0.11</v>
      </c>
      <c r="N2156" s="95">
        <v>1.33</v>
      </c>
      <c r="O2156" s="95">
        <v>1.56</v>
      </c>
      <c r="P2156" s="95">
        <v>-2.4300000000000002</v>
      </c>
      <c r="Q2156" s="95">
        <v>4.87</v>
      </c>
      <c r="R2156" s="95">
        <v>-2.5299999999999998</v>
      </c>
      <c r="S2156" s="95">
        <v>-1.59</v>
      </c>
      <c r="T2156" s="95">
        <v>-2.76</v>
      </c>
      <c r="U2156" s="95">
        <v>0.63</v>
      </c>
      <c r="V2156" s="95">
        <v>0.37</v>
      </c>
      <c r="W2156" s="95">
        <v>0.62</v>
      </c>
      <c r="X2156" s="95">
        <v>-3.64</v>
      </c>
      <c r="Y2156" s="95"/>
      <c r="Z2156" s="74" t="s">
        <v>1111</v>
      </c>
      <c r="AA2156" s="95">
        <v>27.32</v>
      </c>
      <c r="AB2156" s="95">
        <v>-0.69</v>
      </c>
      <c r="AC2156" s="74" t="s">
        <v>1111</v>
      </c>
      <c r="AD2156" s="95">
        <v>449227350</v>
      </c>
    </row>
    <row r="2157" spans="1:30" x14ac:dyDescent="0.2">
      <c r="A2157" s="74" t="s">
        <v>3265</v>
      </c>
      <c r="B2157" s="95">
        <v>15.64</v>
      </c>
      <c r="C2157" s="95">
        <v>3.87</v>
      </c>
      <c r="D2157" s="95">
        <v>20.57</v>
      </c>
      <c r="E2157" s="95">
        <v>1.1599999999999999</v>
      </c>
      <c r="F2157" s="95">
        <v>0.13</v>
      </c>
      <c r="G2157" s="95">
        <v>0</v>
      </c>
      <c r="H2157" s="95">
        <v>26.79</v>
      </c>
      <c r="I2157" s="95">
        <v>19.399999999999999</v>
      </c>
      <c r="J2157" s="95">
        <v>14.89</v>
      </c>
      <c r="K2157" s="95">
        <v>-17.09</v>
      </c>
      <c r="L2157" s="95">
        <v>-31.99</v>
      </c>
      <c r="M2157" s="95">
        <v>-2.4900000000000002</v>
      </c>
      <c r="N2157" s="95">
        <v>3.99</v>
      </c>
      <c r="O2157" s="95"/>
      <c r="P2157" s="95">
        <v>-0.13</v>
      </c>
      <c r="Q2157" s="95"/>
      <c r="R2157" s="95">
        <v>5.65</v>
      </c>
      <c r="S2157" s="95">
        <v>0.63</v>
      </c>
      <c r="T2157" s="95">
        <v>6.3</v>
      </c>
      <c r="U2157" s="95">
        <v>0.11</v>
      </c>
      <c r="V2157" s="95">
        <v>0.89</v>
      </c>
      <c r="W2157" s="95">
        <v>0.03</v>
      </c>
      <c r="X2157" s="95">
        <v>10.68</v>
      </c>
      <c r="Y2157" s="95">
        <v>4.33</v>
      </c>
      <c r="Z2157" s="74" t="s">
        <v>1111</v>
      </c>
      <c r="AA2157" s="95">
        <v>13.47</v>
      </c>
      <c r="AB2157" s="95">
        <v>0.76</v>
      </c>
      <c r="AC2157" s="74" t="s">
        <v>1111</v>
      </c>
      <c r="AD2157" s="95">
        <v>22622653168</v>
      </c>
    </row>
    <row r="2158" spans="1:30" x14ac:dyDescent="0.2">
      <c r="A2158" s="74" t="s">
        <v>3266</v>
      </c>
      <c r="B2158" s="95">
        <v>25.09</v>
      </c>
      <c r="C2158" s="95">
        <v>4.3899999999999997</v>
      </c>
      <c r="D2158" s="95">
        <v>32.99</v>
      </c>
      <c r="E2158" s="95">
        <v>1.86</v>
      </c>
      <c r="F2158" s="95">
        <v>0.21</v>
      </c>
      <c r="G2158" s="95">
        <v>0</v>
      </c>
      <c r="H2158" s="95">
        <v>26.79</v>
      </c>
      <c r="I2158" s="95">
        <v>19.399999999999999</v>
      </c>
      <c r="J2158" s="95">
        <v>23.89</v>
      </c>
      <c r="K2158" s="95">
        <v>-17.09</v>
      </c>
      <c r="L2158" s="95">
        <v>-31.99</v>
      </c>
      <c r="M2158" s="95">
        <v>-2.4900000000000002</v>
      </c>
      <c r="N2158" s="95">
        <v>6.4</v>
      </c>
      <c r="O2158" s="95"/>
      <c r="P2158" s="95">
        <v>-0.21</v>
      </c>
      <c r="Q2158" s="95"/>
      <c r="R2158" s="95">
        <v>5.65</v>
      </c>
      <c r="S2158" s="95">
        <v>0.63</v>
      </c>
      <c r="T2158" s="95">
        <v>6.3</v>
      </c>
      <c r="U2158" s="95">
        <v>0.11</v>
      </c>
      <c r="V2158" s="95">
        <v>0.89</v>
      </c>
      <c r="W2158" s="95">
        <v>0.03</v>
      </c>
      <c r="X2158" s="95">
        <v>10.68</v>
      </c>
      <c r="Y2158" s="95">
        <v>4.33</v>
      </c>
      <c r="Z2158" s="74" t="s">
        <v>1111</v>
      </c>
      <c r="AA2158" s="95">
        <v>13.47</v>
      </c>
      <c r="AB2158" s="95">
        <v>0.76</v>
      </c>
      <c r="AC2158" s="74" t="s">
        <v>1111</v>
      </c>
      <c r="AD2158" s="95">
        <v>22622653168</v>
      </c>
    </row>
    <row r="2159" spans="1:30" x14ac:dyDescent="0.2">
      <c r="A2159" s="74" t="s">
        <v>3267</v>
      </c>
      <c r="B2159" s="95">
        <v>25.02</v>
      </c>
      <c r="C2159" s="95">
        <v>3.12</v>
      </c>
      <c r="D2159" s="95">
        <v>32.9</v>
      </c>
      <c r="E2159" s="95">
        <v>1.86</v>
      </c>
      <c r="F2159" s="95">
        <v>0.21</v>
      </c>
      <c r="G2159" s="95">
        <v>0</v>
      </c>
      <c r="H2159" s="95">
        <v>26.79</v>
      </c>
      <c r="I2159" s="95">
        <v>19.399999999999999</v>
      </c>
      <c r="J2159" s="95">
        <v>23.83</v>
      </c>
      <c r="K2159" s="95">
        <v>-17.09</v>
      </c>
      <c r="L2159" s="95">
        <v>-31.99</v>
      </c>
      <c r="M2159" s="95">
        <v>-2.4900000000000002</v>
      </c>
      <c r="N2159" s="95">
        <v>6.38</v>
      </c>
      <c r="O2159" s="95"/>
      <c r="P2159" s="95">
        <v>-0.21</v>
      </c>
      <c r="Q2159" s="95"/>
      <c r="R2159" s="95">
        <v>5.65</v>
      </c>
      <c r="S2159" s="95">
        <v>0.63</v>
      </c>
      <c r="T2159" s="95">
        <v>6.3</v>
      </c>
      <c r="U2159" s="95">
        <v>0.11</v>
      </c>
      <c r="V2159" s="95">
        <v>0.89</v>
      </c>
      <c r="W2159" s="95">
        <v>0.03</v>
      </c>
      <c r="X2159" s="95">
        <v>10.68</v>
      </c>
      <c r="Y2159" s="95">
        <v>4.33</v>
      </c>
      <c r="Z2159" s="74" t="s">
        <v>1111</v>
      </c>
      <c r="AA2159" s="95">
        <v>13.47</v>
      </c>
      <c r="AB2159" s="95">
        <v>0.76</v>
      </c>
      <c r="AC2159" s="74" t="s">
        <v>1111</v>
      </c>
      <c r="AD2159" s="95">
        <v>22622653168</v>
      </c>
    </row>
    <row r="2160" spans="1:30" x14ac:dyDescent="0.2">
      <c r="A2160" s="74" t="s">
        <v>3268</v>
      </c>
      <c r="B2160" s="95">
        <v>13.12</v>
      </c>
      <c r="C2160" s="95">
        <v>3.01</v>
      </c>
      <c r="D2160" s="95">
        <v>6.59</v>
      </c>
      <c r="E2160" s="95">
        <v>2.0699999999999998</v>
      </c>
      <c r="F2160" s="95">
        <v>0.48</v>
      </c>
      <c r="G2160" s="95">
        <v>21.3</v>
      </c>
      <c r="H2160" s="95">
        <v>6.06</v>
      </c>
      <c r="I2160" s="95">
        <v>3.98</v>
      </c>
      <c r="J2160" s="95">
        <v>4.33</v>
      </c>
      <c r="K2160" s="95">
        <v>7.02</v>
      </c>
      <c r="L2160" s="95">
        <v>2.69</v>
      </c>
      <c r="M2160" s="95">
        <v>1.29</v>
      </c>
      <c r="N2160" s="95">
        <v>0.26</v>
      </c>
      <c r="O2160" s="95">
        <v>1.1299999999999999</v>
      </c>
      <c r="P2160" s="95">
        <v>-3.01</v>
      </c>
      <c r="Q2160" s="95">
        <v>2.0099999999999998</v>
      </c>
      <c r="R2160" s="95">
        <v>31.47</v>
      </c>
      <c r="S2160" s="95">
        <v>7.23</v>
      </c>
      <c r="T2160" s="95">
        <v>15.19</v>
      </c>
      <c r="U2160" s="95">
        <v>0.23</v>
      </c>
      <c r="V2160" s="95">
        <v>0.77</v>
      </c>
      <c r="W2160" s="95">
        <v>1.82</v>
      </c>
      <c r="X2160" s="95">
        <v>-4.7</v>
      </c>
      <c r="Y2160" s="95">
        <v>18.600000000000001</v>
      </c>
      <c r="Z2160" s="74" t="s">
        <v>1111</v>
      </c>
      <c r="AA2160" s="95">
        <v>6.33</v>
      </c>
      <c r="AB2160" s="95">
        <v>1.99</v>
      </c>
      <c r="AC2160" s="74" t="s">
        <v>1111</v>
      </c>
      <c r="AD2160" s="95">
        <v>182197440</v>
      </c>
    </row>
    <row r="2161" spans="1:30" x14ac:dyDescent="0.2">
      <c r="A2161" s="74" t="s">
        <v>3269</v>
      </c>
      <c r="B2161" s="95">
        <v>43.77</v>
      </c>
      <c r="C2161" s="95">
        <v>2.08</v>
      </c>
      <c r="D2161" s="95">
        <v>7.62</v>
      </c>
      <c r="E2161" s="95">
        <v>1.08</v>
      </c>
      <c r="F2161" s="95">
        <v>0.14000000000000001</v>
      </c>
      <c r="G2161" s="95">
        <v>0</v>
      </c>
      <c r="H2161" s="95">
        <v>49.16</v>
      </c>
      <c r="I2161" s="95">
        <v>39.090000000000003</v>
      </c>
      <c r="J2161" s="95">
        <v>6.06</v>
      </c>
      <c r="K2161" s="95">
        <v>-5.12</v>
      </c>
      <c r="L2161" s="95">
        <v>-11.18</v>
      </c>
      <c r="M2161" s="95">
        <v>-2</v>
      </c>
      <c r="N2161" s="95">
        <v>2.98</v>
      </c>
      <c r="O2161" s="95"/>
      <c r="P2161" s="95">
        <v>-0.14000000000000001</v>
      </c>
      <c r="Q2161" s="95"/>
      <c r="R2161" s="95">
        <v>14.23</v>
      </c>
      <c r="S2161" s="95">
        <v>1.77</v>
      </c>
      <c r="T2161" s="95">
        <v>13.2</v>
      </c>
      <c r="U2161" s="95">
        <v>0.12</v>
      </c>
      <c r="V2161" s="95">
        <v>0.88</v>
      </c>
      <c r="W2161" s="95">
        <v>0.05</v>
      </c>
      <c r="X2161" s="95">
        <v>12.01</v>
      </c>
      <c r="Y2161" s="95">
        <v>14.56</v>
      </c>
      <c r="Z2161" s="74" t="s">
        <v>1111</v>
      </c>
      <c r="AA2161" s="95">
        <v>40.380000000000003</v>
      </c>
      <c r="AB2161" s="95">
        <v>5.74</v>
      </c>
      <c r="AC2161" s="74" t="s">
        <v>1111</v>
      </c>
      <c r="AD2161" s="95">
        <v>373073595</v>
      </c>
    </row>
    <row r="2162" spans="1:30" x14ac:dyDescent="0.2">
      <c r="A2162" s="74" t="s">
        <v>3270</v>
      </c>
      <c r="B2162" s="95">
        <v>16.29</v>
      </c>
      <c r="C2162" s="95">
        <v>3.68</v>
      </c>
      <c r="D2162" s="95">
        <v>-15.65</v>
      </c>
      <c r="E2162" s="95">
        <v>10.119999999999999</v>
      </c>
      <c r="F2162" s="95">
        <v>0.78</v>
      </c>
      <c r="G2162" s="95">
        <v>30.66</v>
      </c>
      <c r="H2162" s="95">
        <v>2.21</v>
      </c>
      <c r="I2162" s="95">
        <v>-5.0599999999999996</v>
      </c>
      <c r="J2162" s="95">
        <v>35.86</v>
      </c>
      <c r="K2162" s="95">
        <v>54.65</v>
      </c>
      <c r="L2162" s="95">
        <v>18.79</v>
      </c>
      <c r="M2162" s="95">
        <v>5.3</v>
      </c>
      <c r="N2162" s="95">
        <v>0.79</v>
      </c>
      <c r="O2162" s="95">
        <v>4.17</v>
      </c>
      <c r="P2162" s="95">
        <v>-1.56</v>
      </c>
      <c r="Q2162" s="95">
        <v>1.6</v>
      </c>
      <c r="R2162" s="95">
        <v>-64.650000000000006</v>
      </c>
      <c r="S2162" s="95">
        <v>-4.99</v>
      </c>
      <c r="T2162" s="95">
        <v>1.67</v>
      </c>
      <c r="U2162" s="95">
        <v>0.08</v>
      </c>
      <c r="V2162" s="95">
        <v>0.92</v>
      </c>
      <c r="W2162" s="95">
        <v>0.99</v>
      </c>
      <c r="X2162" s="95">
        <v>3.06</v>
      </c>
      <c r="Y2162" s="95"/>
      <c r="Z2162" s="74" t="s">
        <v>1111</v>
      </c>
      <c r="AA2162" s="95">
        <v>1.61</v>
      </c>
      <c r="AB2162" s="95">
        <v>-1.04</v>
      </c>
      <c r="AC2162" s="74" t="s">
        <v>1111</v>
      </c>
      <c r="AD2162" s="95">
        <v>5688541305</v>
      </c>
    </row>
    <row r="2163" spans="1:30" x14ac:dyDescent="0.2">
      <c r="A2163" s="74" t="s">
        <v>3271</v>
      </c>
      <c r="B2163" s="95">
        <v>5.92</v>
      </c>
      <c r="C2163" s="95"/>
      <c r="D2163" s="95">
        <v>-129.61000000000001</v>
      </c>
      <c r="E2163" s="95">
        <v>3.14</v>
      </c>
      <c r="F2163" s="95">
        <v>1.57</v>
      </c>
      <c r="G2163" s="95">
        <v>56.32</v>
      </c>
      <c r="H2163" s="95">
        <v>0.37</v>
      </c>
      <c r="I2163" s="95">
        <v>-1.6</v>
      </c>
      <c r="J2163" s="95">
        <v>554.12</v>
      </c>
      <c r="K2163" s="95">
        <v>645.09</v>
      </c>
      <c r="L2163" s="95">
        <v>90.97</v>
      </c>
      <c r="M2163" s="95">
        <v>0.52</v>
      </c>
      <c r="N2163" s="95">
        <v>2.0699999999999998</v>
      </c>
      <c r="O2163" s="95">
        <v>7.51</v>
      </c>
      <c r="P2163" s="95">
        <v>-2.46</v>
      </c>
      <c r="Q2163" s="95">
        <v>2.37</v>
      </c>
      <c r="R2163" s="95">
        <v>-2.42</v>
      </c>
      <c r="S2163" s="95">
        <v>-1.21</v>
      </c>
      <c r="T2163" s="95">
        <v>0.32</v>
      </c>
      <c r="U2163" s="95">
        <v>0.5</v>
      </c>
      <c r="V2163" s="95">
        <v>0.5</v>
      </c>
      <c r="W2163" s="95">
        <v>0.76</v>
      </c>
      <c r="X2163" s="95">
        <v>-1.24</v>
      </c>
      <c r="Y2163" s="95"/>
      <c r="Z2163" s="74" t="s">
        <v>1111</v>
      </c>
      <c r="AA2163" s="95">
        <v>1.88</v>
      </c>
      <c r="AB2163" s="95">
        <v>-0.05</v>
      </c>
      <c r="AC2163" s="74" t="s">
        <v>1111</v>
      </c>
      <c r="AD2163" s="95">
        <v>241598160</v>
      </c>
    </row>
    <row r="2164" spans="1:30" x14ac:dyDescent="0.2">
      <c r="A2164" s="74" t="s">
        <v>3272</v>
      </c>
      <c r="B2164" s="95">
        <v>7.33</v>
      </c>
      <c r="C2164" s="95">
        <v>0.22</v>
      </c>
      <c r="D2164" s="95">
        <v>-23.95</v>
      </c>
      <c r="E2164" s="95">
        <v>1.1599999999999999</v>
      </c>
      <c r="F2164" s="95">
        <v>0.42</v>
      </c>
      <c r="G2164" s="95">
        <v>15.36</v>
      </c>
      <c r="H2164" s="95">
        <v>9.25</v>
      </c>
      <c r="I2164" s="95">
        <v>-5.9</v>
      </c>
      <c r="J2164" s="95">
        <v>15.29</v>
      </c>
      <c r="K2164" s="95">
        <v>22.51</v>
      </c>
      <c r="L2164" s="95">
        <v>7.23</v>
      </c>
      <c r="M2164" s="95">
        <v>0.55000000000000004</v>
      </c>
      <c r="N2164" s="95">
        <v>1.41</v>
      </c>
      <c r="O2164" s="95">
        <v>8.7200000000000006</v>
      </c>
      <c r="P2164" s="95">
        <v>-0.49</v>
      </c>
      <c r="Q2164" s="95">
        <v>1.5</v>
      </c>
      <c r="R2164" s="95">
        <v>-4.83</v>
      </c>
      <c r="S2164" s="95">
        <v>-1.74</v>
      </c>
      <c r="T2164" s="95">
        <v>4.28</v>
      </c>
      <c r="U2164" s="95">
        <v>0.36</v>
      </c>
      <c r="V2164" s="95">
        <v>0.64</v>
      </c>
      <c r="W2164" s="95">
        <v>0.3</v>
      </c>
      <c r="X2164" s="95">
        <v>4.28</v>
      </c>
      <c r="Y2164" s="95"/>
      <c r="Z2164" s="74" t="s">
        <v>1111</v>
      </c>
      <c r="AA2164" s="95">
        <v>6.34</v>
      </c>
      <c r="AB2164" s="95">
        <v>-0.31</v>
      </c>
      <c r="AC2164" s="74" t="s">
        <v>1111</v>
      </c>
      <c r="AD2164" s="95">
        <v>1916980449</v>
      </c>
    </row>
    <row r="2165" spans="1:30" x14ac:dyDescent="0.2">
      <c r="A2165" s="74" t="s">
        <v>3273</v>
      </c>
      <c r="B2165" s="95">
        <v>23.3</v>
      </c>
      <c r="C2165" s="95"/>
      <c r="D2165" s="95">
        <v>17.899999999999999</v>
      </c>
      <c r="E2165" s="95">
        <v>1.42</v>
      </c>
      <c r="F2165" s="95">
        <v>0.17</v>
      </c>
      <c r="G2165" s="95">
        <v>0</v>
      </c>
      <c r="H2165" s="95">
        <v>38.65</v>
      </c>
      <c r="I2165" s="95">
        <v>26</v>
      </c>
      <c r="J2165" s="95">
        <v>12.04</v>
      </c>
      <c r="K2165" s="95">
        <v>6.58</v>
      </c>
      <c r="L2165" s="95">
        <v>-5.46</v>
      </c>
      <c r="M2165" s="95">
        <v>-0.65</v>
      </c>
      <c r="N2165" s="95">
        <v>4.6500000000000004</v>
      </c>
      <c r="O2165" s="95"/>
      <c r="P2165" s="95">
        <v>-0.17</v>
      </c>
      <c r="Q2165" s="95"/>
      <c r="R2165" s="95">
        <v>7.95</v>
      </c>
      <c r="S2165" s="95">
        <v>0.97</v>
      </c>
      <c r="T2165" s="95">
        <v>5.26</v>
      </c>
      <c r="U2165" s="95">
        <v>0.12</v>
      </c>
      <c r="V2165" s="95">
        <v>0.88</v>
      </c>
      <c r="W2165" s="95">
        <v>0.04</v>
      </c>
      <c r="X2165" s="95">
        <v>16.87</v>
      </c>
      <c r="Y2165" s="95"/>
      <c r="Z2165" s="74" t="s">
        <v>1111</v>
      </c>
      <c r="AA2165" s="95">
        <v>16.38</v>
      </c>
      <c r="AB2165" s="95">
        <v>1.3</v>
      </c>
      <c r="AC2165" s="74" t="s">
        <v>1111</v>
      </c>
      <c r="AD2165" s="95">
        <v>438347560</v>
      </c>
    </row>
    <row r="2166" spans="1:30" x14ac:dyDescent="0.2">
      <c r="A2166" s="74" t="s">
        <v>3274</v>
      </c>
      <c r="B2166" s="95">
        <v>22.27</v>
      </c>
      <c r="C2166" s="95">
        <v>2.5099999999999998</v>
      </c>
      <c r="D2166" s="95">
        <v>11.07</v>
      </c>
      <c r="E2166" s="95">
        <v>1.37</v>
      </c>
      <c r="F2166" s="95">
        <v>0.13</v>
      </c>
      <c r="G2166" s="95">
        <v>0</v>
      </c>
      <c r="H2166" s="95">
        <v>43.81</v>
      </c>
      <c r="I2166" s="95">
        <v>33.17</v>
      </c>
      <c r="J2166" s="95">
        <v>8.3800000000000008</v>
      </c>
      <c r="K2166" s="95">
        <v>-15.57</v>
      </c>
      <c r="L2166" s="95">
        <v>-23.95</v>
      </c>
      <c r="M2166" s="95">
        <v>-3.91</v>
      </c>
      <c r="N2166" s="95">
        <v>3.67</v>
      </c>
      <c r="O2166" s="95"/>
      <c r="P2166" s="95">
        <v>-0.13</v>
      </c>
      <c r="Q2166" s="95"/>
      <c r="R2166" s="95">
        <v>12.36</v>
      </c>
      <c r="S2166" s="95">
        <v>1.1599999999999999</v>
      </c>
      <c r="T2166" s="95">
        <v>7.42</v>
      </c>
      <c r="U2166" s="95">
        <v>0.09</v>
      </c>
      <c r="V2166" s="95">
        <v>0.91</v>
      </c>
      <c r="W2166" s="95">
        <v>0.04</v>
      </c>
      <c r="X2166" s="95">
        <v>17.760000000000002</v>
      </c>
      <c r="Y2166" s="95">
        <v>27.38</v>
      </c>
      <c r="Z2166" s="74" t="s">
        <v>1111</v>
      </c>
      <c r="AA2166" s="95">
        <v>16.28</v>
      </c>
      <c r="AB2166" s="95">
        <v>2.0099999999999998</v>
      </c>
      <c r="AC2166" s="74" t="s">
        <v>1111</v>
      </c>
      <c r="AD2166" s="95">
        <v>969205989</v>
      </c>
    </row>
    <row r="2167" spans="1:30" x14ac:dyDescent="0.2">
      <c r="A2167" s="74" t="s">
        <v>3275</v>
      </c>
      <c r="B2167" s="95">
        <v>9.06</v>
      </c>
      <c r="C2167" s="95"/>
      <c r="D2167" s="95">
        <v>5.91</v>
      </c>
      <c r="E2167" s="95">
        <v>2.89</v>
      </c>
      <c r="F2167" s="95">
        <v>0.76</v>
      </c>
      <c r="G2167" s="95">
        <v>21.85</v>
      </c>
      <c r="H2167" s="95">
        <v>5.01</v>
      </c>
      <c r="I2167" s="95">
        <v>4.71</v>
      </c>
      <c r="J2167" s="95">
        <v>5.55</v>
      </c>
      <c r="K2167" s="95">
        <v>7.2</v>
      </c>
      <c r="L2167" s="95">
        <v>1.65</v>
      </c>
      <c r="M2167" s="95">
        <v>0.86</v>
      </c>
      <c r="N2167" s="95">
        <v>0.28000000000000003</v>
      </c>
      <c r="O2167" s="95">
        <v>2.06</v>
      </c>
      <c r="P2167" s="95">
        <v>-3.4</v>
      </c>
      <c r="Q2167" s="95">
        <v>1.92</v>
      </c>
      <c r="R2167" s="95">
        <v>48.84</v>
      </c>
      <c r="S2167" s="95">
        <v>12.94</v>
      </c>
      <c r="T2167" s="95">
        <v>27.16</v>
      </c>
      <c r="U2167" s="95">
        <v>0.27</v>
      </c>
      <c r="V2167" s="95">
        <v>0.73</v>
      </c>
      <c r="W2167" s="95">
        <v>2.75</v>
      </c>
      <c r="X2167" s="95">
        <v>3.73</v>
      </c>
      <c r="Y2167" s="95"/>
      <c r="Z2167" s="74" t="s">
        <v>1111</v>
      </c>
      <c r="AA2167" s="95">
        <v>3.14</v>
      </c>
      <c r="AB2167" s="95">
        <v>1.53</v>
      </c>
      <c r="AC2167" s="74" t="s">
        <v>1111</v>
      </c>
      <c r="AD2167" s="95">
        <v>248205042</v>
      </c>
    </row>
    <row r="2168" spans="1:30" x14ac:dyDescent="0.2">
      <c r="A2168" s="74" t="s">
        <v>3276</v>
      </c>
      <c r="B2168" s="95">
        <v>18.91</v>
      </c>
      <c r="C2168" s="95">
        <v>3.17</v>
      </c>
      <c r="D2168" s="95">
        <v>9.93</v>
      </c>
      <c r="E2168" s="95">
        <v>1.45</v>
      </c>
      <c r="F2168" s="95">
        <v>0.14000000000000001</v>
      </c>
      <c r="G2168" s="95">
        <v>0</v>
      </c>
      <c r="H2168" s="95">
        <v>47.89</v>
      </c>
      <c r="I2168" s="95">
        <v>33.799999999999997</v>
      </c>
      <c r="J2168" s="95">
        <v>7.01</v>
      </c>
      <c r="K2168" s="95">
        <v>-14</v>
      </c>
      <c r="L2168" s="95">
        <v>-21.01</v>
      </c>
      <c r="M2168" s="95">
        <v>-4.3499999999999996</v>
      </c>
      <c r="N2168" s="95">
        <v>3.36</v>
      </c>
      <c r="O2168" s="95"/>
      <c r="P2168" s="95">
        <v>-0.14000000000000001</v>
      </c>
      <c r="Q2168" s="95"/>
      <c r="R2168" s="95">
        <v>14.6</v>
      </c>
      <c r="S2168" s="95">
        <v>1.4</v>
      </c>
      <c r="T2168" s="95">
        <v>13.75</v>
      </c>
      <c r="U2168" s="95">
        <v>0.1</v>
      </c>
      <c r="V2168" s="95">
        <v>0.9</v>
      </c>
      <c r="W2168" s="95">
        <v>0.04</v>
      </c>
      <c r="X2168" s="95"/>
      <c r="Y2168" s="95"/>
      <c r="Z2168" s="74" t="s">
        <v>1111</v>
      </c>
      <c r="AA2168" s="95">
        <v>13.04</v>
      </c>
      <c r="AB2168" s="95">
        <v>1.9</v>
      </c>
      <c r="AC2168" s="74" t="s">
        <v>1111</v>
      </c>
      <c r="AD2168" s="95">
        <v>549428159</v>
      </c>
    </row>
    <row r="2169" spans="1:30" x14ac:dyDescent="0.2">
      <c r="A2169" s="74" t="s">
        <v>3277</v>
      </c>
      <c r="B2169" s="95">
        <v>243.6</v>
      </c>
      <c r="C2169" s="95">
        <v>0.79</v>
      </c>
      <c r="D2169" s="95">
        <v>11.54</v>
      </c>
      <c r="E2169" s="95">
        <v>-109.01</v>
      </c>
      <c r="F2169" s="95">
        <v>1.53</v>
      </c>
      <c r="G2169" s="95">
        <v>83.72</v>
      </c>
      <c r="H2169" s="95">
        <v>18.75</v>
      </c>
      <c r="I2169" s="95">
        <v>11.33</v>
      </c>
      <c r="J2169" s="95">
        <v>6.97</v>
      </c>
      <c r="K2169" s="95">
        <v>9.85</v>
      </c>
      <c r="L2169" s="95">
        <v>2.88</v>
      </c>
      <c r="M2169" s="95"/>
      <c r="N2169" s="95">
        <v>1.31</v>
      </c>
      <c r="O2169" s="95">
        <v>20.91</v>
      </c>
      <c r="P2169" s="95">
        <v>-2.09</v>
      </c>
      <c r="Q2169" s="95">
        <v>1.38</v>
      </c>
      <c r="R2169" s="95">
        <v>-945.04</v>
      </c>
      <c r="S2169" s="95">
        <v>13.25</v>
      </c>
      <c r="T2169" s="95">
        <v>28.35</v>
      </c>
      <c r="U2169" s="95">
        <v>-0.01</v>
      </c>
      <c r="V2169" s="95">
        <v>1.01</v>
      </c>
      <c r="W2169" s="95">
        <v>1.17</v>
      </c>
      <c r="X2169" s="95">
        <v>5.37</v>
      </c>
      <c r="Y2169" s="95">
        <v>12.01</v>
      </c>
      <c r="Z2169" s="74" t="s">
        <v>1111</v>
      </c>
      <c r="AA2169" s="95">
        <v>-2.23</v>
      </c>
      <c r="AB2169" s="95">
        <v>21.12</v>
      </c>
      <c r="AC2169" s="74" t="s">
        <v>1111</v>
      </c>
      <c r="AD2169" s="95">
        <v>75765154080</v>
      </c>
    </row>
    <row r="2170" spans="1:30" x14ac:dyDescent="0.2">
      <c r="A2170" s="74" t="s">
        <v>3278</v>
      </c>
      <c r="B2170" s="95">
        <v>30.23</v>
      </c>
      <c r="C2170" s="95"/>
      <c r="D2170" s="95">
        <v>-10.69</v>
      </c>
      <c r="E2170" s="95">
        <v>2.87</v>
      </c>
      <c r="F2170" s="95">
        <v>1.86</v>
      </c>
      <c r="G2170" s="95">
        <v>49.24</v>
      </c>
      <c r="H2170" s="95">
        <v>-59.79</v>
      </c>
      <c r="I2170" s="95">
        <v>-63.88</v>
      </c>
      <c r="J2170" s="95">
        <v>-11.42</v>
      </c>
      <c r="K2170" s="95">
        <v>-9.41</v>
      </c>
      <c r="L2170" s="95">
        <v>2.0099999999999998</v>
      </c>
      <c r="M2170" s="95">
        <v>-0.5</v>
      </c>
      <c r="N2170" s="95">
        <v>6.83</v>
      </c>
      <c r="O2170" s="95">
        <v>6.25</v>
      </c>
      <c r="P2170" s="95">
        <v>-4.7699999999999996</v>
      </c>
      <c r="Q2170" s="95">
        <v>1.96</v>
      </c>
      <c r="R2170" s="95">
        <v>-26.81</v>
      </c>
      <c r="S2170" s="95">
        <v>-17.41</v>
      </c>
      <c r="T2170" s="95">
        <v>-19.88</v>
      </c>
      <c r="U2170" s="95">
        <v>0.65</v>
      </c>
      <c r="V2170" s="95">
        <v>0.35</v>
      </c>
      <c r="W2170" s="95">
        <v>0.27</v>
      </c>
      <c r="X2170" s="95"/>
      <c r="Y2170" s="95"/>
      <c r="Z2170" s="74" t="s">
        <v>1111</v>
      </c>
      <c r="AA2170" s="95">
        <v>10.55</v>
      </c>
      <c r="AB2170" s="95">
        <v>-2.83</v>
      </c>
      <c r="AC2170" s="74" t="s">
        <v>1111</v>
      </c>
      <c r="AD2170" s="95">
        <v>1573631719</v>
      </c>
    </row>
    <row r="2171" spans="1:30" x14ac:dyDescent="0.2">
      <c r="A2171" s="74" t="s">
        <v>3279</v>
      </c>
      <c r="B2171" s="95">
        <v>26.37</v>
      </c>
      <c r="C2171" s="95">
        <v>0.76</v>
      </c>
      <c r="D2171" s="95">
        <v>-63.59</v>
      </c>
      <c r="E2171" s="95">
        <v>1.84</v>
      </c>
      <c r="F2171" s="95">
        <v>1.01</v>
      </c>
      <c r="G2171" s="95">
        <v>27</v>
      </c>
      <c r="H2171" s="95">
        <v>2.89</v>
      </c>
      <c r="I2171" s="95">
        <v>-2.4900000000000002</v>
      </c>
      <c r="J2171" s="95">
        <v>54.82</v>
      </c>
      <c r="K2171" s="95">
        <v>59.71</v>
      </c>
      <c r="L2171" s="95">
        <v>4.8899999999999997</v>
      </c>
      <c r="M2171" s="95">
        <v>0.16</v>
      </c>
      <c r="N2171" s="95">
        <v>1.58</v>
      </c>
      <c r="O2171" s="95">
        <v>3.93</v>
      </c>
      <c r="P2171" s="95">
        <v>-1.57</v>
      </c>
      <c r="Q2171" s="95">
        <v>3.57</v>
      </c>
      <c r="R2171" s="95">
        <v>-2.9</v>
      </c>
      <c r="S2171" s="95">
        <v>-1.59</v>
      </c>
      <c r="T2171" s="95">
        <v>1.1599999999999999</v>
      </c>
      <c r="U2171" s="95">
        <v>0.55000000000000004</v>
      </c>
      <c r="V2171" s="95">
        <v>0.45</v>
      </c>
      <c r="W2171" s="95">
        <v>0.64</v>
      </c>
      <c r="X2171" s="95">
        <v>7.52</v>
      </c>
      <c r="Y2171" s="95"/>
      <c r="Z2171" s="74" t="s">
        <v>1111</v>
      </c>
      <c r="AA2171" s="95">
        <v>14.3</v>
      </c>
      <c r="AB2171" s="95">
        <v>-0.41</v>
      </c>
      <c r="AC2171" s="74" t="s">
        <v>1111</v>
      </c>
      <c r="AD2171" s="95">
        <v>1355708070</v>
      </c>
    </row>
    <row r="2172" spans="1:30" x14ac:dyDescent="0.2">
      <c r="A2172" s="74" t="s">
        <v>3280</v>
      </c>
      <c r="B2172" s="95">
        <v>29.38</v>
      </c>
      <c r="C2172" s="95"/>
      <c r="D2172" s="95">
        <v>14.75</v>
      </c>
      <c r="E2172" s="95">
        <v>2.2000000000000002</v>
      </c>
      <c r="F2172" s="95">
        <v>1.41</v>
      </c>
      <c r="G2172" s="95">
        <v>50.91</v>
      </c>
      <c r="H2172" s="95">
        <v>13.91</v>
      </c>
      <c r="I2172" s="95">
        <v>10.08</v>
      </c>
      <c r="J2172" s="95">
        <v>10.69</v>
      </c>
      <c r="K2172" s="95">
        <v>9.56</v>
      </c>
      <c r="L2172" s="95">
        <v>-1.1299999999999999</v>
      </c>
      <c r="M2172" s="95">
        <v>-0.23</v>
      </c>
      <c r="N2172" s="95">
        <v>1.49</v>
      </c>
      <c r="O2172" s="95">
        <v>8.52</v>
      </c>
      <c r="P2172" s="95">
        <v>-2.15</v>
      </c>
      <c r="Q2172" s="95">
        <v>1.92</v>
      </c>
      <c r="R2172" s="95">
        <v>14.93</v>
      </c>
      <c r="S2172" s="95">
        <v>9.5399999999999991</v>
      </c>
      <c r="T2172" s="95">
        <v>15.28</v>
      </c>
      <c r="U2172" s="95">
        <v>0.64</v>
      </c>
      <c r="V2172" s="95">
        <v>0.36</v>
      </c>
      <c r="W2172" s="95">
        <v>0.95</v>
      </c>
      <c r="X2172" s="95">
        <v>3.01</v>
      </c>
      <c r="Y2172" s="95">
        <v>57.04</v>
      </c>
      <c r="Z2172" s="74" t="s">
        <v>1111</v>
      </c>
      <c r="AA2172" s="95">
        <v>13.34</v>
      </c>
      <c r="AB2172" s="95">
        <v>1.99</v>
      </c>
      <c r="AC2172" s="74" t="s">
        <v>1111</v>
      </c>
      <c r="AD2172" s="95">
        <v>710658130</v>
      </c>
    </row>
    <row r="2173" spans="1:30" x14ac:dyDescent="0.2">
      <c r="A2173" s="74" t="s">
        <v>3281</v>
      </c>
      <c r="B2173" s="95">
        <v>2.21</v>
      </c>
      <c r="C2173" s="95"/>
      <c r="D2173" s="95">
        <v>60.4</v>
      </c>
      <c r="E2173" s="95">
        <v>0.51</v>
      </c>
      <c r="F2173" s="95">
        <v>0.26</v>
      </c>
      <c r="G2173" s="95">
        <v>16.28</v>
      </c>
      <c r="H2173" s="95">
        <v>3.44</v>
      </c>
      <c r="I2173" s="95">
        <v>0.78</v>
      </c>
      <c r="J2173" s="95">
        <v>13.62</v>
      </c>
      <c r="K2173" s="95">
        <v>35.22</v>
      </c>
      <c r="L2173" s="95">
        <v>21.6</v>
      </c>
      <c r="M2173" s="95">
        <v>0.81</v>
      </c>
      <c r="N2173" s="95">
        <v>0.47</v>
      </c>
      <c r="O2173" s="95"/>
      <c r="P2173" s="95">
        <v>-0.26</v>
      </c>
      <c r="Q2173" s="95"/>
      <c r="R2173" s="95">
        <v>0.85</v>
      </c>
      <c r="S2173" s="95">
        <v>0.43</v>
      </c>
      <c r="T2173" s="95">
        <v>1.43</v>
      </c>
      <c r="U2173" s="95">
        <v>0.5</v>
      </c>
      <c r="V2173" s="95">
        <v>0.5</v>
      </c>
      <c r="W2173" s="95">
        <v>0.55000000000000004</v>
      </c>
      <c r="X2173" s="95"/>
      <c r="Y2173" s="95"/>
      <c r="Z2173" s="74" t="s">
        <v>1111</v>
      </c>
      <c r="AA2173" s="95">
        <v>4.3099999999999996</v>
      </c>
      <c r="AB2173" s="95">
        <v>0.04</v>
      </c>
      <c r="AC2173" s="74" t="s">
        <v>1111</v>
      </c>
      <c r="AD2173" s="95">
        <v>32977841</v>
      </c>
    </row>
    <row r="2174" spans="1:30" x14ac:dyDescent="0.2">
      <c r="A2174" s="74" t="s">
        <v>3282</v>
      </c>
      <c r="B2174" s="95">
        <v>3.68</v>
      </c>
      <c r="C2174" s="95"/>
      <c r="D2174" s="95">
        <v>-8.02</v>
      </c>
      <c r="E2174" s="95">
        <v>0.59</v>
      </c>
      <c r="F2174" s="95">
        <v>0.04</v>
      </c>
      <c r="G2174" s="95">
        <v>18.3</v>
      </c>
      <c r="H2174" s="95">
        <v>-0.34</v>
      </c>
      <c r="I2174" s="95">
        <v>-3.52</v>
      </c>
      <c r="J2174" s="95">
        <v>-84.23</v>
      </c>
      <c r="K2174" s="95">
        <v>-277.88</v>
      </c>
      <c r="L2174" s="95">
        <v>-193.65</v>
      </c>
      <c r="M2174" s="95">
        <v>1.35</v>
      </c>
      <c r="N2174" s="95">
        <v>0.28000000000000003</v>
      </c>
      <c r="O2174" s="95">
        <v>0.52</v>
      </c>
      <c r="P2174" s="95">
        <v>-0.44</v>
      </c>
      <c r="Q2174" s="95">
        <v>1.1000000000000001</v>
      </c>
      <c r="R2174" s="95">
        <v>-7.31</v>
      </c>
      <c r="S2174" s="95">
        <v>-0.51</v>
      </c>
      <c r="T2174" s="95">
        <v>-1.28</v>
      </c>
      <c r="U2174" s="95">
        <v>7.0000000000000007E-2</v>
      </c>
      <c r="V2174" s="95">
        <v>0.93</v>
      </c>
      <c r="W2174" s="95">
        <v>0.15</v>
      </c>
      <c r="X2174" s="95">
        <v>-5.79</v>
      </c>
      <c r="Y2174" s="95"/>
      <c r="Z2174" s="74" t="s">
        <v>1111</v>
      </c>
      <c r="AA2174" s="95">
        <v>6.27</v>
      </c>
      <c r="AB2174" s="95">
        <v>-0.46</v>
      </c>
      <c r="AC2174" s="74" t="s">
        <v>1111</v>
      </c>
      <c r="AD2174" s="95">
        <v>286376864</v>
      </c>
    </row>
    <row r="2175" spans="1:30" x14ac:dyDescent="0.2">
      <c r="A2175" s="74" t="s">
        <v>3283</v>
      </c>
      <c r="B2175" s="95">
        <v>70.56</v>
      </c>
      <c r="C2175" s="95">
        <v>2.2799999999999998</v>
      </c>
      <c r="D2175" s="95">
        <v>158.93</v>
      </c>
      <c r="E2175" s="95">
        <v>2.4700000000000002</v>
      </c>
      <c r="F2175" s="95">
        <v>0.67</v>
      </c>
      <c r="G2175" s="95">
        <v>20.99</v>
      </c>
      <c r="H2175" s="95">
        <v>5.53</v>
      </c>
      <c r="I2175" s="95">
        <v>1.24</v>
      </c>
      <c r="J2175" s="95">
        <v>35.61</v>
      </c>
      <c r="K2175" s="95">
        <v>11.47</v>
      </c>
      <c r="L2175" s="95">
        <v>-24.14</v>
      </c>
      <c r="M2175" s="95">
        <v>-1.68</v>
      </c>
      <c r="N2175" s="95">
        <v>1.97</v>
      </c>
      <c r="O2175" s="95"/>
      <c r="P2175" s="95">
        <v>-0.67</v>
      </c>
      <c r="Q2175" s="95"/>
      <c r="R2175" s="95">
        <v>1.56</v>
      </c>
      <c r="S2175" s="95">
        <v>0.42</v>
      </c>
      <c r="T2175" s="95">
        <v>4.58</v>
      </c>
      <c r="U2175" s="95">
        <v>0.27</v>
      </c>
      <c r="V2175" s="95">
        <v>0.65</v>
      </c>
      <c r="W2175" s="95">
        <v>0.34</v>
      </c>
      <c r="X2175" s="95">
        <v>1.66</v>
      </c>
      <c r="Y2175" s="95">
        <v>-15.08</v>
      </c>
      <c r="Z2175" s="74" t="s">
        <v>1111</v>
      </c>
      <c r="AA2175" s="95">
        <v>28.44</v>
      </c>
      <c r="AB2175" s="95">
        <v>0.44</v>
      </c>
      <c r="AC2175" s="74" t="s">
        <v>1111</v>
      </c>
      <c r="AD2175" s="95">
        <v>720726717</v>
      </c>
    </row>
    <row r="2176" spans="1:30" x14ac:dyDescent="0.2">
      <c r="A2176" s="74" t="s">
        <v>3284</v>
      </c>
      <c r="B2176" s="95">
        <v>19.329999999999998</v>
      </c>
      <c r="C2176" s="95">
        <v>2.0699999999999998</v>
      </c>
      <c r="D2176" s="95">
        <v>27.72</v>
      </c>
      <c r="E2176" s="95">
        <v>3.99</v>
      </c>
      <c r="F2176" s="95">
        <v>2.76</v>
      </c>
      <c r="G2176" s="95">
        <v>35.67</v>
      </c>
      <c r="H2176" s="95">
        <v>11.45</v>
      </c>
      <c r="I2176" s="95">
        <v>8.18</v>
      </c>
      <c r="J2176" s="95">
        <v>19.8</v>
      </c>
      <c r="K2176" s="95">
        <v>18</v>
      </c>
      <c r="L2176" s="95">
        <v>-1.8</v>
      </c>
      <c r="M2176" s="95">
        <v>-0.36</v>
      </c>
      <c r="N2176" s="95">
        <v>2.27</v>
      </c>
      <c r="O2176" s="95">
        <v>12.33</v>
      </c>
      <c r="P2176" s="95">
        <v>-5.41</v>
      </c>
      <c r="Q2176" s="95">
        <v>1.84</v>
      </c>
      <c r="R2176" s="95">
        <v>14.39</v>
      </c>
      <c r="S2176" s="95">
        <v>9.9499999999999993</v>
      </c>
      <c r="T2176" s="95">
        <v>14.58</v>
      </c>
      <c r="U2176" s="95">
        <v>0.69</v>
      </c>
      <c r="V2176" s="95">
        <v>0.31</v>
      </c>
      <c r="W2176" s="95">
        <v>1.22</v>
      </c>
      <c r="X2176" s="95">
        <v>-1.7</v>
      </c>
      <c r="Y2176" s="95">
        <v>-16.899999999999999</v>
      </c>
      <c r="Z2176" s="74" t="s">
        <v>1111</v>
      </c>
      <c r="AA2176" s="95">
        <v>4.8499999999999996</v>
      </c>
      <c r="AB2176" s="95">
        <v>0.7</v>
      </c>
      <c r="AC2176" s="74" t="s">
        <v>1111</v>
      </c>
      <c r="AD2176" s="95">
        <v>575883226</v>
      </c>
    </row>
    <row r="2177" spans="1:30" x14ac:dyDescent="0.2">
      <c r="A2177" s="74" t="s">
        <v>3285</v>
      </c>
      <c r="B2177" s="95">
        <v>27.78</v>
      </c>
      <c r="C2177" s="95"/>
      <c r="D2177" s="95">
        <v>300.47000000000003</v>
      </c>
      <c r="E2177" s="95">
        <v>9.26</v>
      </c>
      <c r="F2177" s="95">
        <v>6.63</v>
      </c>
      <c r="G2177" s="95">
        <v>45.54</v>
      </c>
      <c r="H2177" s="95">
        <v>6.58</v>
      </c>
      <c r="I2177" s="95">
        <v>12.09</v>
      </c>
      <c r="J2177" s="95">
        <v>551.66</v>
      </c>
      <c r="K2177" s="95">
        <v>504.77</v>
      </c>
      <c r="L2177" s="95">
        <v>-46.9</v>
      </c>
      <c r="M2177" s="95">
        <v>-0.79</v>
      </c>
      <c r="N2177" s="95">
        <v>36.32</v>
      </c>
      <c r="O2177" s="95">
        <v>12.9</v>
      </c>
      <c r="P2177" s="95">
        <v>-24.84</v>
      </c>
      <c r="Q2177" s="95">
        <v>3.35</v>
      </c>
      <c r="R2177" s="95">
        <v>3.08</v>
      </c>
      <c r="S2177" s="95">
        <v>2.21</v>
      </c>
      <c r="T2177" s="95">
        <v>1.32</v>
      </c>
      <c r="U2177" s="95">
        <v>0.72</v>
      </c>
      <c r="V2177" s="95">
        <v>0.28000000000000003</v>
      </c>
      <c r="W2177" s="95">
        <v>0.18</v>
      </c>
      <c r="X2177" s="95">
        <v>5.05</v>
      </c>
      <c r="Y2177" s="95"/>
      <c r="Z2177" s="74" t="s">
        <v>1111</v>
      </c>
      <c r="AA2177" s="95">
        <v>3</v>
      </c>
      <c r="AB2177" s="95">
        <v>0.09</v>
      </c>
      <c r="AC2177" s="74" t="s">
        <v>1111</v>
      </c>
      <c r="AD2177" s="95">
        <v>4803334236</v>
      </c>
    </row>
    <row r="2178" spans="1:30" x14ac:dyDescent="0.2">
      <c r="A2178" s="74" t="s">
        <v>3286</v>
      </c>
      <c r="B2178" s="95">
        <v>18.010000000000002</v>
      </c>
      <c r="C2178" s="95">
        <v>4.63</v>
      </c>
      <c r="D2178" s="95">
        <v>18.75</v>
      </c>
      <c r="E2178" s="95">
        <v>2.79</v>
      </c>
      <c r="F2178" s="95">
        <v>1.69</v>
      </c>
      <c r="G2178" s="95">
        <v>15.48</v>
      </c>
      <c r="H2178" s="95">
        <v>5.86</v>
      </c>
      <c r="I2178" s="95">
        <v>4.3499999999999996</v>
      </c>
      <c r="J2178" s="95">
        <v>13.92</v>
      </c>
      <c r="K2178" s="95">
        <v>11.79</v>
      </c>
      <c r="L2178" s="95">
        <v>-2.13</v>
      </c>
      <c r="M2178" s="95">
        <v>-0.43</v>
      </c>
      <c r="N2178" s="95">
        <v>0.82</v>
      </c>
      <c r="O2178" s="95">
        <v>3.25</v>
      </c>
      <c r="P2178" s="95">
        <v>-5.89</v>
      </c>
      <c r="Q2178" s="95">
        <v>3.68</v>
      </c>
      <c r="R2178" s="95">
        <v>14.89</v>
      </c>
      <c r="S2178" s="95">
        <v>9.01</v>
      </c>
      <c r="T2178" s="95">
        <v>15.17</v>
      </c>
      <c r="U2178" s="95">
        <v>0.61</v>
      </c>
      <c r="V2178" s="95">
        <v>0.39</v>
      </c>
      <c r="W2178" s="95">
        <v>2.0699999999999998</v>
      </c>
      <c r="X2178" s="95">
        <v>4.1399999999999997</v>
      </c>
      <c r="Y2178" s="95">
        <v>11.21</v>
      </c>
      <c r="Z2178" s="74" t="s">
        <v>1111</v>
      </c>
      <c r="AA2178" s="95">
        <v>6.44</v>
      </c>
      <c r="AB2178" s="95">
        <v>0.96</v>
      </c>
      <c r="AC2178" s="74" t="s">
        <v>1111</v>
      </c>
      <c r="AD2178" s="95">
        <v>1340956610</v>
      </c>
    </row>
    <row r="2179" spans="1:30" x14ac:dyDescent="0.2">
      <c r="A2179" s="74" t="s">
        <v>3287</v>
      </c>
      <c r="B2179" s="95">
        <v>363.81</v>
      </c>
      <c r="C2179" s="95">
        <v>1.82</v>
      </c>
      <c r="D2179" s="95">
        <v>23.8</v>
      </c>
      <c r="E2179" s="95">
        <v>366.55</v>
      </c>
      <c r="F2179" s="95">
        <v>5.19</v>
      </c>
      <c r="G2179" s="95">
        <v>33.72</v>
      </c>
      <c r="H2179" s="95">
        <v>15.11</v>
      </c>
      <c r="I2179" s="95">
        <v>10.79</v>
      </c>
      <c r="J2179" s="95">
        <v>17</v>
      </c>
      <c r="K2179" s="95">
        <v>18.53</v>
      </c>
      <c r="L2179" s="95">
        <v>1.53</v>
      </c>
      <c r="M2179" s="95">
        <v>32.93</v>
      </c>
      <c r="N2179" s="95">
        <v>2.57</v>
      </c>
      <c r="O2179" s="95">
        <v>106.48</v>
      </c>
      <c r="P2179" s="95">
        <v>-8.91</v>
      </c>
      <c r="Q2179" s="95">
        <v>1.1299999999999999</v>
      </c>
      <c r="R2179" s="95">
        <v>1539.9</v>
      </c>
      <c r="S2179" s="95">
        <v>21.82</v>
      </c>
      <c r="T2179" s="95">
        <v>42.95</v>
      </c>
      <c r="U2179" s="95">
        <v>0.01</v>
      </c>
      <c r="V2179" s="95">
        <v>0.99</v>
      </c>
      <c r="W2179" s="95">
        <v>2.02</v>
      </c>
      <c r="X2179" s="95">
        <v>8.34</v>
      </c>
      <c r="Y2179" s="95">
        <v>12.92</v>
      </c>
      <c r="Z2179" s="74" t="s">
        <v>1111</v>
      </c>
      <c r="AA2179" s="95">
        <v>0.99</v>
      </c>
      <c r="AB2179" s="95">
        <v>15.26</v>
      </c>
      <c r="AC2179" s="74" t="s">
        <v>1111</v>
      </c>
      <c r="AD2179" s="95">
        <v>379382543752</v>
      </c>
    </row>
    <row r="2180" spans="1:30" x14ac:dyDescent="0.2">
      <c r="A2180" s="74" t="s">
        <v>3288</v>
      </c>
      <c r="B2180" s="95">
        <v>67.459999999999994</v>
      </c>
      <c r="C2180" s="95">
        <v>0.94</v>
      </c>
      <c r="D2180" s="95">
        <v>33.81</v>
      </c>
      <c r="E2180" s="95">
        <v>4.18</v>
      </c>
      <c r="F2180" s="95">
        <v>0.51</v>
      </c>
      <c r="G2180" s="95">
        <v>61.4</v>
      </c>
      <c r="H2180" s="95">
        <v>0</v>
      </c>
      <c r="I2180" s="95">
        <v>20.45</v>
      </c>
      <c r="J2180" s="95"/>
      <c r="K2180" s="95"/>
      <c r="L2180" s="95"/>
      <c r="M2180" s="95">
        <v>-1.73</v>
      </c>
      <c r="N2180" s="95">
        <v>6.92</v>
      </c>
      <c r="O2180" s="95">
        <v>-1.06</v>
      </c>
      <c r="P2180" s="95">
        <v>-0.73</v>
      </c>
      <c r="Q2180" s="95">
        <v>0.39</v>
      </c>
      <c r="R2180" s="95">
        <v>12.35</v>
      </c>
      <c r="S2180" s="95">
        <v>1.5</v>
      </c>
      <c r="T2180" s="95"/>
      <c r="U2180" s="95">
        <v>0.12</v>
      </c>
      <c r="V2180" s="95">
        <v>0.88</v>
      </c>
      <c r="W2180" s="95">
        <v>7.0000000000000007E-2</v>
      </c>
      <c r="X2180" s="95">
        <v>13.91</v>
      </c>
      <c r="Y2180" s="95">
        <v>20.16</v>
      </c>
      <c r="Z2180" s="74" t="s">
        <v>1111</v>
      </c>
      <c r="AA2180" s="95">
        <v>16.16</v>
      </c>
      <c r="AB2180" s="95">
        <v>2</v>
      </c>
      <c r="AC2180" s="74" t="s">
        <v>1111</v>
      </c>
      <c r="AD2180" s="95">
        <v>124597743020</v>
      </c>
    </row>
    <row r="2181" spans="1:30" x14ac:dyDescent="0.2">
      <c r="A2181" s="74" t="s">
        <v>3289</v>
      </c>
      <c r="B2181" s="95">
        <v>3.49</v>
      </c>
      <c r="C2181" s="95"/>
      <c r="D2181" s="95">
        <v>7.24</v>
      </c>
      <c r="E2181" s="95">
        <v>2.31</v>
      </c>
      <c r="F2181" s="95">
        <v>0.78</v>
      </c>
      <c r="G2181" s="95">
        <v>33.92</v>
      </c>
      <c r="H2181" s="95">
        <v>19.03</v>
      </c>
      <c r="I2181" s="95">
        <v>12.04</v>
      </c>
      <c r="J2181" s="95">
        <v>4.58</v>
      </c>
      <c r="K2181" s="95">
        <v>6.86</v>
      </c>
      <c r="L2181" s="95">
        <v>2.2799999999999998</v>
      </c>
      <c r="M2181" s="95">
        <v>1.1499999999999999</v>
      </c>
      <c r="N2181" s="95">
        <v>0.87</v>
      </c>
      <c r="O2181" s="95">
        <v>3.05</v>
      </c>
      <c r="P2181" s="95">
        <v>-1.61</v>
      </c>
      <c r="Q2181" s="95">
        <v>2</v>
      </c>
      <c r="R2181" s="95">
        <v>31.85</v>
      </c>
      <c r="S2181" s="95">
        <v>10.82</v>
      </c>
      <c r="T2181" s="95">
        <v>21.36</v>
      </c>
      <c r="U2181" s="95">
        <v>0.34</v>
      </c>
      <c r="V2181" s="95">
        <v>0.66</v>
      </c>
      <c r="W2181" s="95">
        <v>0.9</v>
      </c>
      <c r="X2181" s="95">
        <v>13.11</v>
      </c>
      <c r="Y2181" s="95"/>
      <c r="Z2181" s="74" t="s">
        <v>1111</v>
      </c>
      <c r="AA2181" s="95">
        <v>1.52</v>
      </c>
      <c r="AB2181" s="95">
        <v>0.48</v>
      </c>
      <c r="AC2181" s="74" t="s">
        <v>1111</v>
      </c>
      <c r="AD2181" s="95">
        <v>154333647</v>
      </c>
    </row>
    <row r="2182" spans="1:30" x14ac:dyDescent="0.2">
      <c r="A2182" s="74" t="s">
        <v>3290</v>
      </c>
      <c r="B2182" s="95">
        <v>42.03</v>
      </c>
      <c r="C2182" s="95">
        <v>3.24</v>
      </c>
      <c r="D2182" s="95">
        <v>18.97</v>
      </c>
      <c r="E2182" s="95">
        <v>1.93</v>
      </c>
      <c r="F2182" s="95">
        <v>0.28999999999999998</v>
      </c>
      <c r="G2182" s="95">
        <v>21.79</v>
      </c>
      <c r="H2182" s="95">
        <v>14.46</v>
      </c>
      <c r="I2182" s="95">
        <v>8.86</v>
      </c>
      <c r="J2182" s="95">
        <v>11.62</v>
      </c>
      <c r="K2182" s="95">
        <v>9.4600000000000009</v>
      </c>
      <c r="L2182" s="95">
        <v>-2.16</v>
      </c>
      <c r="M2182" s="95">
        <v>-0.36</v>
      </c>
      <c r="N2182" s="95">
        <v>1.68</v>
      </c>
      <c r="O2182" s="95">
        <v>-0.96</v>
      </c>
      <c r="P2182" s="95">
        <v>-0.38</v>
      </c>
      <c r="Q2182" s="95">
        <v>0.43</v>
      </c>
      <c r="R2182" s="95">
        <v>10.16</v>
      </c>
      <c r="S2182" s="95">
        <v>1.54</v>
      </c>
      <c r="T2182" s="95">
        <v>6.94</v>
      </c>
      <c r="U2182" s="95">
        <v>0.15</v>
      </c>
      <c r="V2182" s="95">
        <v>0.85</v>
      </c>
      <c r="W2182" s="95">
        <v>0.17</v>
      </c>
      <c r="X2182" s="95">
        <v>-0.18</v>
      </c>
      <c r="Y2182" s="95">
        <v>4.55</v>
      </c>
      <c r="Z2182" s="74" t="s">
        <v>1111</v>
      </c>
      <c r="AA2182" s="95">
        <v>21.81</v>
      </c>
      <c r="AB2182" s="95">
        <v>2.2200000000000002</v>
      </c>
      <c r="AC2182" s="74" t="s">
        <v>1111</v>
      </c>
      <c r="AD2182" s="95">
        <v>4594353939</v>
      </c>
    </row>
    <row r="2183" spans="1:30" x14ac:dyDescent="0.2">
      <c r="A2183" s="74" t="s">
        <v>3291</v>
      </c>
      <c r="B2183" s="95">
        <v>18.47</v>
      </c>
      <c r="C2183" s="95"/>
      <c r="D2183" s="95">
        <v>10.039999999999999</v>
      </c>
      <c r="E2183" s="95">
        <v>2.2200000000000002</v>
      </c>
      <c r="F2183" s="95">
        <v>1.25</v>
      </c>
      <c r="G2183" s="95">
        <v>36.04</v>
      </c>
      <c r="H2183" s="95">
        <v>9.07</v>
      </c>
      <c r="I2183" s="95">
        <v>7.56</v>
      </c>
      <c r="J2183" s="95">
        <v>8.3699999999999992</v>
      </c>
      <c r="K2183" s="95">
        <v>7.58</v>
      </c>
      <c r="L2183" s="95">
        <v>-0.79</v>
      </c>
      <c r="M2183" s="95">
        <v>-0.21</v>
      </c>
      <c r="N2183" s="95">
        <v>0.76</v>
      </c>
      <c r="O2183" s="95">
        <v>2.86</v>
      </c>
      <c r="P2183" s="95">
        <v>-7.16</v>
      </c>
      <c r="Q2183" s="95">
        <v>2.13</v>
      </c>
      <c r="R2183" s="95">
        <v>22.07</v>
      </c>
      <c r="S2183" s="95">
        <v>12.48</v>
      </c>
      <c r="T2183" s="95">
        <v>22.35</v>
      </c>
      <c r="U2183" s="95">
        <v>0.56999999999999995</v>
      </c>
      <c r="V2183" s="95">
        <v>0.43</v>
      </c>
      <c r="W2183" s="95">
        <v>1.65</v>
      </c>
      <c r="X2183" s="95">
        <v>17.21</v>
      </c>
      <c r="Y2183" s="95"/>
      <c r="Z2183" s="74" t="s">
        <v>1111</v>
      </c>
      <c r="AA2183" s="95">
        <v>8.33</v>
      </c>
      <c r="AB2183" s="95">
        <v>1.84</v>
      </c>
      <c r="AC2183" s="74" t="s">
        <v>1111</v>
      </c>
      <c r="AD2183" s="95">
        <v>296048700</v>
      </c>
    </row>
    <row r="2184" spans="1:30" x14ac:dyDescent="0.2">
      <c r="A2184" s="74" t="s">
        <v>3292</v>
      </c>
      <c r="B2184" s="95">
        <v>8.52</v>
      </c>
      <c r="C2184" s="95"/>
      <c r="D2184" s="95">
        <v>-3444.61</v>
      </c>
      <c r="E2184" s="95">
        <v>88.18</v>
      </c>
      <c r="F2184" s="95">
        <v>1.06</v>
      </c>
      <c r="G2184" s="95"/>
      <c r="H2184" s="95"/>
      <c r="I2184" s="95"/>
      <c r="J2184" s="95">
        <v>-1027.76</v>
      </c>
      <c r="K2184" s="95">
        <v>-1024.95</v>
      </c>
      <c r="L2184" s="95">
        <v>2.81</v>
      </c>
      <c r="M2184" s="95">
        <v>-0.24</v>
      </c>
      <c r="N2184" s="95"/>
      <c r="O2184" s="95">
        <v>355.29</v>
      </c>
      <c r="P2184" s="95">
        <v>-1.06</v>
      </c>
      <c r="Q2184" s="95">
        <v>10.55</v>
      </c>
      <c r="R2184" s="95">
        <v>-2.56</v>
      </c>
      <c r="S2184" s="95">
        <v>-0.03</v>
      </c>
      <c r="T2184" s="95">
        <v>-9.3000000000000007</v>
      </c>
      <c r="U2184" s="95">
        <v>0.01</v>
      </c>
      <c r="V2184" s="95">
        <v>0.99</v>
      </c>
      <c r="W2184" s="95">
        <v>0</v>
      </c>
      <c r="X2184" s="95"/>
      <c r="Y2184" s="95"/>
      <c r="Z2184" s="74" t="s">
        <v>1111</v>
      </c>
      <c r="AA2184" s="95">
        <v>0.1</v>
      </c>
      <c r="AB2184" s="95">
        <v>0</v>
      </c>
      <c r="AC2184" s="74" t="s">
        <v>1111</v>
      </c>
      <c r="AD2184" s="95">
        <v>440910000</v>
      </c>
    </row>
    <row r="2185" spans="1:30" x14ac:dyDescent="0.2">
      <c r="A2185" s="74" t="s">
        <v>3293</v>
      </c>
      <c r="B2185" s="95">
        <v>9.08</v>
      </c>
      <c r="C2185" s="95"/>
      <c r="D2185" s="95">
        <v>-3671.02</v>
      </c>
      <c r="E2185" s="95">
        <v>93.98</v>
      </c>
      <c r="F2185" s="95">
        <v>1.1299999999999999</v>
      </c>
      <c r="G2185" s="95"/>
      <c r="H2185" s="95"/>
      <c r="I2185" s="95"/>
      <c r="J2185" s="95">
        <v>-1095.31</v>
      </c>
      <c r="K2185" s="95">
        <v>-1024.95</v>
      </c>
      <c r="L2185" s="95">
        <v>2.81</v>
      </c>
      <c r="M2185" s="95">
        <v>-0.24</v>
      </c>
      <c r="N2185" s="95"/>
      <c r="O2185" s="95">
        <v>378.64</v>
      </c>
      <c r="P2185" s="95">
        <v>-1.1299999999999999</v>
      </c>
      <c r="Q2185" s="95">
        <v>10.55</v>
      </c>
      <c r="R2185" s="95">
        <v>-2.56</v>
      </c>
      <c r="S2185" s="95">
        <v>-0.03</v>
      </c>
      <c r="T2185" s="95">
        <v>-9.3000000000000007</v>
      </c>
      <c r="U2185" s="95">
        <v>0.01</v>
      </c>
      <c r="V2185" s="95">
        <v>0.99</v>
      </c>
      <c r="W2185" s="95">
        <v>0</v>
      </c>
      <c r="X2185" s="95"/>
      <c r="Y2185" s="95"/>
      <c r="Z2185" s="74" t="s">
        <v>1111</v>
      </c>
      <c r="AA2185" s="95">
        <v>0.1</v>
      </c>
      <c r="AB2185" s="95">
        <v>0</v>
      </c>
      <c r="AC2185" s="74" t="s">
        <v>1111</v>
      </c>
      <c r="AD2185" s="95">
        <v>440910000</v>
      </c>
    </row>
    <row r="2186" spans="1:30" x14ac:dyDescent="0.2">
      <c r="A2186" s="74" t="s">
        <v>3294</v>
      </c>
      <c r="B2186" s="95">
        <v>1.35</v>
      </c>
      <c r="C2186" s="95"/>
      <c r="D2186" s="95">
        <v>-545.79999999999995</v>
      </c>
      <c r="E2186" s="95">
        <v>13.97</v>
      </c>
      <c r="F2186" s="95">
        <v>0.17</v>
      </c>
      <c r="G2186" s="95"/>
      <c r="H2186" s="95"/>
      <c r="I2186" s="95"/>
      <c r="J2186" s="95">
        <v>-162.85</v>
      </c>
      <c r="K2186" s="95">
        <v>-1024.95</v>
      </c>
      <c r="L2186" s="95">
        <v>2.81</v>
      </c>
      <c r="M2186" s="95">
        <v>-0.24</v>
      </c>
      <c r="N2186" s="95"/>
      <c r="O2186" s="95">
        <v>56.3</v>
      </c>
      <c r="P2186" s="95">
        <v>-0.17</v>
      </c>
      <c r="Q2186" s="95">
        <v>10.55</v>
      </c>
      <c r="R2186" s="95">
        <v>-2.56</v>
      </c>
      <c r="S2186" s="95">
        <v>-0.03</v>
      </c>
      <c r="T2186" s="95">
        <v>-9.3000000000000007</v>
      </c>
      <c r="U2186" s="95">
        <v>0.01</v>
      </c>
      <c r="V2186" s="95">
        <v>0.99</v>
      </c>
      <c r="W2186" s="95">
        <v>0</v>
      </c>
      <c r="X2186" s="95"/>
      <c r="Y2186" s="95"/>
      <c r="Z2186" s="74" t="s">
        <v>1111</v>
      </c>
      <c r="AA2186" s="95">
        <v>0.1</v>
      </c>
      <c r="AB2186" s="95">
        <v>0</v>
      </c>
      <c r="AC2186" s="74" t="s">
        <v>1111</v>
      </c>
      <c r="AD2186" s="95">
        <v>440910000</v>
      </c>
    </row>
    <row r="2187" spans="1:30" x14ac:dyDescent="0.2">
      <c r="A2187" s="74" t="s">
        <v>3295</v>
      </c>
      <c r="B2187" s="95">
        <v>42.8</v>
      </c>
      <c r="C2187" s="95">
        <v>2.57</v>
      </c>
      <c r="D2187" s="95">
        <v>44.4</v>
      </c>
      <c r="E2187" s="95">
        <v>5.96</v>
      </c>
      <c r="F2187" s="95">
        <v>0.75</v>
      </c>
      <c r="G2187" s="95">
        <v>36.74</v>
      </c>
      <c r="H2187" s="95">
        <v>7.73</v>
      </c>
      <c r="I2187" s="95">
        <v>3.18</v>
      </c>
      <c r="J2187" s="95">
        <v>18.239999999999998</v>
      </c>
      <c r="K2187" s="95">
        <v>30.29</v>
      </c>
      <c r="L2187" s="95">
        <v>12.05</v>
      </c>
      <c r="M2187" s="95">
        <v>3.94</v>
      </c>
      <c r="N2187" s="95">
        <v>1.41</v>
      </c>
      <c r="O2187" s="95">
        <v>-1.28</v>
      </c>
      <c r="P2187" s="95">
        <v>-1.06</v>
      </c>
      <c r="Q2187" s="95">
        <v>0.33</v>
      </c>
      <c r="R2187" s="95">
        <v>13.43</v>
      </c>
      <c r="S2187" s="95">
        <v>1.7</v>
      </c>
      <c r="T2187" s="95">
        <v>5.26</v>
      </c>
      <c r="U2187" s="95">
        <v>0.13</v>
      </c>
      <c r="V2187" s="95">
        <v>0.87</v>
      </c>
      <c r="W2187" s="95">
        <v>0.53</v>
      </c>
      <c r="X2187" s="95">
        <v>2.37</v>
      </c>
      <c r="Y2187" s="95"/>
      <c r="Z2187" s="74" t="s">
        <v>1111</v>
      </c>
      <c r="AA2187" s="95">
        <v>7.18</v>
      </c>
      <c r="AB2187" s="95">
        <v>0.96</v>
      </c>
      <c r="AC2187" s="74" t="s">
        <v>1111</v>
      </c>
      <c r="AD2187" s="95">
        <v>1546920400</v>
      </c>
    </row>
    <row r="2188" spans="1:30" x14ac:dyDescent="0.2">
      <c r="A2188" s="74" t="s">
        <v>3296</v>
      </c>
      <c r="B2188" s="95">
        <v>145.13</v>
      </c>
      <c r="C2188" s="95">
        <v>0.12</v>
      </c>
      <c r="D2188" s="95">
        <v>64.650000000000006</v>
      </c>
      <c r="E2188" s="95">
        <v>8.69</v>
      </c>
      <c r="F2188" s="95">
        <v>5.62</v>
      </c>
      <c r="G2188" s="95">
        <v>38.99</v>
      </c>
      <c r="H2188" s="95">
        <v>21.14</v>
      </c>
      <c r="I2188" s="95">
        <v>16.309999999999999</v>
      </c>
      <c r="J2188" s="95">
        <v>49.87</v>
      </c>
      <c r="K2188" s="95">
        <v>50.2</v>
      </c>
      <c r="L2188" s="95">
        <v>0.33</v>
      </c>
      <c r="M2188" s="95">
        <v>0.06</v>
      </c>
      <c r="N2188" s="95">
        <v>10.54</v>
      </c>
      <c r="O2188" s="95">
        <v>30.61</v>
      </c>
      <c r="P2188" s="95">
        <v>-7.68</v>
      </c>
      <c r="Q2188" s="95">
        <v>3.18</v>
      </c>
      <c r="R2188" s="95">
        <v>13.44</v>
      </c>
      <c r="S2188" s="95">
        <v>8.6999999999999993</v>
      </c>
      <c r="T2188" s="95">
        <v>13.48</v>
      </c>
      <c r="U2188" s="95">
        <v>0.65</v>
      </c>
      <c r="V2188" s="95">
        <v>0.28000000000000003</v>
      </c>
      <c r="W2188" s="95">
        <v>0.53</v>
      </c>
      <c r="X2188" s="95">
        <v>6.27</v>
      </c>
      <c r="Y2188" s="95">
        <v>14.26</v>
      </c>
      <c r="Z2188" s="74" t="s">
        <v>1111</v>
      </c>
      <c r="AA2188" s="95">
        <v>16.7</v>
      </c>
      <c r="AB2188" s="95">
        <v>2.2400000000000002</v>
      </c>
      <c r="AC2188" s="74" t="s">
        <v>1111</v>
      </c>
      <c r="AD2188" s="95">
        <v>19667074255</v>
      </c>
    </row>
    <row r="2189" spans="1:30" x14ac:dyDescent="0.2">
      <c r="A2189" s="74" t="s">
        <v>3297</v>
      </c>
      <c r="B2189" s="95">
        <v>120.95</v>
      </c>
      <c r="C2189" s="95">
        <v>0.15</v>
      </c>
      <c r="D2189" s="95">
        <v>53.88</v>
      </c>
      <c r="E2189" s="95">
        <v>7.24</v>
      </c>
      <c r="F2189" s="95">
        <v>4.6900000000000004</v>
      </c>
      <c r="G2189" s="95">
        <v>38.99</v>
      </c>
      <c r="H2189" s="95">
        <v>21.14</v>
      </c>
      <c r="I2189" s="95">
        <v>16.309999999999999</v>
      </c>
      <c r="J2189" s="95">
        <v>41.56</v>
      </c>
      <c r="K2189" s="95">
        <v>50.2</v>
      </c>
      <c r="L2189" s="95">
        <v>0.33</v>
      </c>
      <c r="M2189" s="95">
        <v>0.06</v>
      </c>
      <c r="N2189" s="95">
        <v>8.7899999999999991</v>
      </c>
      <c r="O2189" s="95">
        <v>25.51</v>
      </c>
      <c r="P2189" s="95">
        <v>-6.4</v>
      </c>
      <c r="Q2189" s="95">
        <v>3.18</v>
      </c>
      <c r="R2189" s="95">
        <v>13.44</v>
      </c>
      <c r="S2189" s="95">
        <v>8.6999999999999993</v>
      </c>
      <c r="T2189" s="95">
        <v>13.48</v>
      </c>
      <c r="U2189" s="95">
        <v>0.65</v>
      </c>
      <c r="V2189" s="95">
        <v>0.28000000000000003</v>
      </c>
      <c r="W2189" s="95">
        <v>0.53</v>
      </c>
      <c r="X2189" s="95">
        <v>6.27</v>
      </c>
      <c r="Y2189" s="95">
        <v>14.26</v>
      </c>
      <c r="Z2189" s="74" t="s">
        <v>1111</v>
      </c>
      <c r="AA2189" s="95">
        <v>16.7</v>
      </c>
      <c r="AB2189" s="95">
        <v>2.2400000000000002</v>
      </c>
      <c r="AC2189" s="74" t="s">
        <v>1111</v>
      </c>
      <c r="AD2189" s="95">
        <v>19667074255</v>
      </c>
    </row>
    <row r="2190" spans="1:30" x14ac:dyDescent="0.2">
      <c r="A2190" s="74" t="s">
        <v>3298</v>
      </c>
      <c r="B2190" s="95">
        <v>217.52</v>
      </c>
      <c r="C2190" s="95"/>
      <c r="D2190" s="95">
        <v>25.47</v>
      </c>
      <c r="E2190" s="95">
        <v>3.87</v>
      </c>
      <c r="F2190" s="95">
        <v>2.11</v>
      </c>
      <c r="G2190" s="95">
        <v>43.49</v>
      </c>
      <c r="H2190" s="95">
        <v>11.48</v>
      </c>
      <c r="I2190" s="95">
        <v>9.58</v>
      </c>
      <c r="J2190" s="95">
        <v>21.26</v>
      </c>
      <c r="K2190" s="95">
        <v>22.89</v>
      </c>
      <c r="L2190" s="95">
        <v>1.63</v>
      </c>
      <c r="M2190" s="95">
        <v>0.3</v>
      </c>
      <c r="N2190" s="95">
        <v>2.44</v>
      </c>
      <c r="O2190" s="95">
        <v>9.73</v>
      </c>
      <c r="P2190" s="95">
        <v>-3.97</v>
      </c>
      <c r="Q2190" s="95">
        <v>1.86</v>
      </c>
      <c r="R2190" s="95">
        <v>15.21</v>
      </c>
      <c r="S2190" s="95">
        <v>8.2899999999999991</v>
      </c>
      <c r="T2190" s="95">
        <v>12.13</v>
      </c>
      <c r="U2190" s="95">
        <v>0.54</v>
      </c>
      <c r="V2190" s="95">
        <v>0.46</v>
      </c>
      <c r="W2190" s="95">
        <v>0.86</v>
      </c>
      <c r="X2190" s="95">
        <v>8.5500000000000007</v>
      </c>
      <c r="Y2190" s="95">
        <v>20.2</v>
      </c>
      <c r="Z2190" s="74" t="s">
        <v>1111</v>
      </c>
      <c r="AA2190" s="95">
        <v>56.14</v>
      </c>
      <c r="AB2190" s="95">
        <v>8.5399999999999991</v>
      </c>
      <c r="AC2190" s="74" t="s">
        <v>1111</v>
      </c>
      <c r="AD2190" s="95">
        <v>5250301992</v>
      </c>
    </row>
    <row r="2191" spans="1:30" x14ac:dyDescent="0.2">
      <c r="A2191" s="74" t="s">
        <v>3299</v>
      </c>
      <c r="B2191" s="95">
        <v>17.88</v>
      </c>
      <c r="C2191" s="95">
        <v>7.84</v>
      </c>
      <c r="D2191" s="95">
        <v>8.5299999999999994</v>
      </c>
      <c r="E2191" s="95"/>
      <c r="F2191" s="95">
        <v>0.87</v>
      </c>
      <c r="G2191" s="95">
        <v>100</v>
      </c>
      <c r="H2191" s="95">
        <v>56.39</v>
      </c>
      <c r="I2191" s="95">
        <v>43.83</v>
      </c>
      <c r="J2191" s="95">
        <v>6.63</v>
      </c>
      <c r="K2191" s="95">
        <v>11.52</v>
      </c>
      <c r="L2191" s="95">
        <v>4.9000000000000004</v>
      </c>
      <c r="M2191" s="95"/>
      <c r="N2191" s="95">
        <v>3.74</v>
      </c>
      <c r="O2191" s="95">
        <v>598.25</v>
      </c>
      <c r="P2191" s="95">
        <v>-0.91</v>
      </c>
      <c r="Q2191" s="95">
        <v>1.04</v>
      </c>
      <c r="R2191" s="95"/>
      <c r="S2191" s="95">
        <v>10.25</v>
      </c>
      <c r="T2191" s="95">
        <v>20.23</v>
      </c>
      <c r="U2191" s="95">
        <v>0</v>
      </c>
      <c r="V2191" s="95">
        <v>0.8</v>
      </c>
      <c r="W2191" s="95">
        <v>0.23</v>
      </c>
      <c r="X2191" s="95">
        <v>6.77</v>
      </c>
      <c r="Y2191" s="95">
        <v>12.44</v>
      </c>
      <c r="Z2191" s="74" t="s">
        <v>1111</v>
      </c>
      <c r="AA2191" s="95">
        <v>0</v>
      </c>
      <c r="AB2191" s="95">
        <v>2.09</v>
      </c>
      <c r="AC2191" s="74" t="s">
        <v>1111</v>
      </c>
      <c r="AD2191" s="95">
        <v>1882107570</v>
      </c>
    </row>
    <row r="2192" spans="1:30" x14ac:dyDescent="0.2">
      <c r="A2192" s="74" t="s">
        <v>3300</v>
      </c>
      <c r="B2192" s="95">
        <v>0.94</v>
      </c>
      <c r="C2192" s="95"/>
      <c r="D2192" s="95">
        <v>-2.7</v>
      </c>
      <c r="E2192" s="95">
        <v>0.74</v>
      </c>
      <c r="F2192" s="95">
        <v>0.68</v>
      </c>
      <c r="G2192" s="95"/>
      <c r="H2192" s="95"/>
      <c r="I2192" s="95"/>
      <c r="J2192" s="95">
        <v>-2.7</v>
      </c>
      <c r="K2192" s="95">
        <v>0.83</v>
      </c>
      <c r="L2192" s="95">
        <v>3.54</v>
      </c>
      <c r="M2192" s="95">
        <v>-0.96</v>
      </c>
      <c r="N2192" s="95"/>
      <c r="O2192" s="95">
        <v>0.77</v>
      </c>
      <c r="P2192" s="95">
        <v>-12.37</v>
      </c>
      <c r="Q2192" s="95">
        <v>14.9</v>
      </c>
      <c r="R2192" s="95">
        <v>-27.23</v>
      </c>
      <c r="S2192" s="95">
        <v>-25.04</v>
      </c>
      <c r="T2192" s="95">
        <v>-27.21</v>
      </c>
      <c r="U2192" s="95">
        <v>0.92</v>
      </c>
      <c r="V2192" s="95">
        <v>0.08</v>
      </c>
      <c r="W2192" s="95">
        <v>0</v>
      </c>
      <c r="X2192" s="95"/>
      <c r="Y2192" s="95"/>
      <c r="Z2192" s="74" t="s">
        <v>1111</v>
      </c>
      <c r="AA2192" s="95">
        <v>1.35</v>
      </c>
      <c r="AB2192" s="95">
        <v>-0.37</v>
      </c>
      <c r="AC2192" s="74" t="s">
        <v>1111</v>
      </c>
      <c r="AD2192" s="95">
        <v>75463047</v>
      </c>
    </row>
    <row r="2193" spans="1:30" x14ac:dyDescent="0.2">
      <c r="A2193" s="74" t="s">
        <v>3301</v>
      </c>
      <c r="B2193" s="95">
        <v>88.74</v>
      </c>
      <c r="C2193" s="95">
        <v>1.1299999999999999</v>
      </c>
      <c r="D2193" s="95">
        <v>139.52000000000001</v>
      </c>
      <c r="E2193" s="95">
        <v>4.9000000000000004</v>
      </c>
      <c r="F2193" s="95">
        <v>1.41</v>
      </c>
      <c r="G2193" s="95">
        <v>81.3</v>
      </c>
      <c r="H2193" s="95">
        <v>22.04</v>
      </c>
      <c r="I2193" s="95">
        <v>3</v>
      </c>
      <c r="J2193" s="95">
        <v>19.02</v>
      </c>
      <c r="K2193" s="95">
        <v>23.38</v>
      </c>
      <c r="L2193" s="95">
        <v>4.3600000000000003</v>
      </c>
      <c r="M2193" s="95">
        <v>1.1200000000000001</v>
      </c>
      <c r="N2193" s="95">
        <v>4.1900000000000004</v>
      </c>
      <c r="O2193" s="95">
        <v>24.05</v>
      </c>
      <c r="P2193" s="95">
        <v>-1.76</v>
      </c>
      <c r="Q2193" s="95">
        <v>1.42</v>
      </c>
      <c r="R2193" s="95">
        <v>3.51</v>
      </c>
      <c r="S2193" s="95">
        <v>1.01</v>
      </c>
      <c r="T2193" s="95">
        <v>6.88</v>
      </c>
      <c r="U2193" s="95">
        <v>0.28999999999999998</v>
      </c>
      <c r="V2193" s="95">
        <v>0.71</v>
      </c>
      <c r="W2193" s="95">
        <v>0.34</v>
      </c>
      <c r="X2193" s="95">
        <v>-6.8</v>
      </c>
      <c r="Y2193" s="95"/>
      <c r="Z2193" s="74" t="s">
        <v>1111</v>
      </c>
      <c r="AA2193" s="95">
        <v>18.11</v>
      </c>
      <c r="AB2193" s="95">
        <v>0.64</v>
      </c>
      <c r="AC2193" s="74" t="s">
        <v>1111</v>
      </c>
      <c r="AD2193" s="95">
        <v>27485165106</v>
      </c>
    </row>
    <row r="2194" spans="1:30" x14ac:dyDescent="0.2">
      <c r="A2194" s="74" t="s">
        <v>3302</v>
      </c>
      <c r="B2194" s="95">
        <v>28.34</v>
      </c>
      <c r="C2194" s="95">
        <v>6.75</v>
      </c>
      <c r="D2194" s="95">
        <v>14.11</v>
      </c>
      <c r="E2194" s="95"/>
      <c r="F2194" s="95">
        <v>0.32</v>
      </c>
      <c r="G2194" s="95">
        <v>74.05</v>
      </c>
      <c r="H2194" s="95">
        <v>53.24</v>
      </c>
      <c r="I2194" s="95">
        <v>9.4700000000000006</v>
      </c>
      <c r="J2194" s="95">
        <v>2.5099999999999998</v>
      </c>
      <c r="K2194" s="95">
        <v>2.5299999999999998</v>
      </c>
      <c r="L2194" s="95">
        <v>0.02</v>
      </c>
      <c r="M2194" s="95"/>
      <c r="N2194" s="95">
        <v>1.34</v>
      </c>
      <c r="O2194" s="95">
        <v>-20.21</v>
      </c>
      <c r="P2194" s="95">
        <v>-0.33</v>
      </c>
      <c r="Q2194" s="95">
        <v>0.63</v>
      </c>
      <c r="R2194" s="95"/>
      <c r="S2194" s="95">
        <v>2.25</v>
      </c>
      <c r="T2194" s="95">
        <v>3453.64</v>
      </c>
      <c r="U2194" s="95">
        <v>0</v>
      </c>
      <c r="V2194" s="95">
        <v>0.83</v>
      </c>
      <c r="W2194" s="95">
        <v>0.24</v>
      </c>
      <c r="X2194" s="95"/>
      <c r="Y2194" s="95"/>
      <c r="Z2194" s="74" t="s">
        <v>1111</v>
      </c>
      <c r="AA2194" s="95">
        <v>0</v>
      </c>
      <c r="AB2194" s="95">
        <v>2.0099999999999998</v>
      </c>
      <c r="AC2194" s="74" t="s">
        <v>1111</v>
      </c>
      <c r="AD2194" s="95">
        <v>954020756</v>
      </c>
    </row>
    <row r="2195" spans="1:30" x14ac:dyDescent="0.2">
      <c r="A2195" s="74" t="s">
        <v>3303</v>
      </c>
      <c r="B2195" s="95">
        <v>0.53</v>
      </c>
      <c r="C2195" s="95"/>
      <c r="D2195" s="95">
        <v>-1.22</v>
      </c>
      <c r="E2195" s="95">
        <v>0.45</v>
      </c>
      <c r="F2195" s="95">
        <v>0.36</v>
      </c>
      <c r="G2195" s="95">
        <v>13.5</v>
      </c>
      <c r="H2195" s="95">
        <v>-65.599999999999994</v>
      </c>
      <c r="I2195" s="95">
        <v>-179.52</v>
      </c>
      <c r="J2195" s="95">
        <v>-3.34</v>
      </c>
      <c r="K2195" s="95">
        <v>-2.5099999999999998</v>
      </c>
      <c r="L2195" s="95">
        <v>0.83</v>
      </c>
      <c r="M2195" s="95">
        <v>-0.11</v>
      </c>
      <c r="N2195" s="95">
        <v>2.19</v>
      </c>
      <c r="O2195" s="95">
        <v>1.3</v>
      </c>
      <c r="P2195" s="95">
        <v>-0.59</v>
      </c>
      <c r="Q2195" s="95">
        <v>3.61</v>
      </c>
      <c r="R2195" s="95">
        <v>-36.840000000000003</v>
      </c>
      <c r="S2195" s="95">
        <v>-29.73</v>
      </c>
      <c r="T2195" s="95">
        <v>-12.22</v>
      </c>
      <c r="U2195" s="95">
        <v>0.81</v>
      </c>
      <c r="V2195" s="95">
        <v>0.19</v>
      </c>
      <c r="W2195" s="95">
        <v>0.17</v>
      </c>
      <c r="X2195" s="95"/>
      <c r="Y2195" s="95"/>
      <c r="Z2195" s="74" t="s">
        <v>1111</v>
      </c>
      <c r="AA2195" s="95">
        <v>1.18</v>
      </c>
      <c r="AB2195" s="95">
        <v>-0.43</v>
      </c>
      <c r="AC2195" s="74" t="s">
        <v>1111</v>
      </c>
      <c r="AD2195" s="95">
        <v>188552270</v>
      </c>
    </row>
    <row r="2196" spans="1:30" x14ac:dyDescent="0.2">
      <c r="A2196" s="74" t="s">
        <v>3304</v>
      </c>
      <c r="B2196" s="95">
        <v>20.27</v>
      </c>
      <c r="C2196" s="95">
        <v>2.61</v>
      </c>
      <c r="D2196" s="95">
        <v>12.44</v>
      </c>
      <c r="E2196" s="95">
        <v>1.27</v>
      </c>
      <c r="F2196" s="95">
        <v>0.12</v>
      </c>
      <c r="G2196" s="95">
        <v>0</v>
      </c>
      <c r="H2196" s="95">
        <v>28.43</v>
      </c>
      <c r="I2196" s="95">
        <v>22.06</v>
      </c>
      <c r="J2196" s="95">
        <v>9.65</v>
      </c>
      <c r="K2196" s="95">
        <v>-17.05</v>
      </c>
      <c r="L2196" s="95">
        <v>-26.7</v>
      </c>
      <c r="M2196" s="95">
        <v>-3.51</v>
      </c>
      <c r="N2196" s="95">
        <v>2.74</v>
      </c>
      <c r="O2196" s="95"/>
      <c r="P2196" s="95">
        <v>-0.12</v>
      </c>
      <c r="Q2196" s="95"/>
      <c r="R2196" s="95">
        <v>10.19</v>
      </c>
      <c r="S2196" s="95">
        <v>0.97</v>
      </c>
      <c r="T2196" s="95">
        <v>10.02</v>
      </c>
      <c r="U2196" s="95">
        <v>0.09</v>
      </c>
      <c r="V2196" s="95">
        <v>0.91</v>
      </c>
      <c r="W2196" s="95">
        <v>0.04</v>
      </c>
      <c r="X2196" s="95">
        <v>6.55</v>
      </c>
      <c r="Y2196" s="95">
        <v>9.6999999999999993</v>
      </c>
      <c r="Z2196" s="74" t="s">
        <v>1111</v>
      </c>
      <c r="AA2196" s="95">
        <v>15.99</v>
      </c>
      <c r="AB2196" s="95">
        <v>1.63</v>
      </c>
      <c r="AC2196" s="74" t="s">
        <v>1111</v>
      </c>
      <c r="AD2196" s="95">
        <v>68038282</v>
      </c>
    </row>
    <row r="2197" spans="1:30" x14ac:dyDescent="0.2">
      <c r="A2197" s="74" t="s">
        <v>3305</v>
      </c>
      <c r="B2197" s="95">
        <v>33.75</v>
      </c>
      <c r="C2197" s="95">
        <v>1.04</v>
      </c>
      <c r="D2197" s="95">
        <v>11.42</v>
      </c>
      <c r="E2197" s="95">
        <v>0.96</v>
      </c>
      <c r="F2197" s="95">
        <v>0.43</v>
      </c>
      <c r="G2197" s="95">
        <v>10.17</v>
      </c>
      <c r="H2197" s="95">
        <v>5.28</v>
      </c>
      <c r="I2197" s="95">
        <v>3.06</v>
      </c>
      <c r="J2197" s="95">
        <v>6.63</v>
      </c>
      <c r="K2197" s="95">
        <v>8.56</v>
      </c>
      <c r="L2197" s="95">
        <v>1.92</v>
      </c>
      <c r="M2197" s="95">
        <v>0.28000000000000003</v>
      </c>
      <c r="N2197" s="95">
        <v>0.35</v>
      </c>
      <c r="O2197" s="95">
        <v>2.37</v>
      </c>
      <c r="P2197" s="95">
        <v>-0.64</v>
      </c>
      <c r="Q2197" s="95">
        <v>2.13</v>
      </c>
      <c r="R2197" s="95">
        <v>8.3800000000000008</v>
      </c>
      <c r="S2197" s="95">
        <v>3.72</v>
      </c>
      <c r="T2197" s="95">
        <v>8.19</v>
      </c>
      <c r="U2197" s="95">
        <v>0.44</v>
      </c>
      <c r="V2197" s="95">
        <v>0.56000000000000005</v>
      </c>
      <c r="W2197" s="95">
        <v>1.21</v>
      </c>
      <c r="X2197" s="95">
        <v>-3.32</v>
      </c>
      <c r="Y2197" s="95"/>
      <c r="Z2197" s="74" t="s">
        <v>1111</v>
      </c>
      <c r="AA2197" s="95">
        <v>35.24</v>
      </c>
      <c r="AB2197" s="95">
        <v>2.95</v>
      </c>
      <c r="AC2197" s="74" t="s">
        <v>1111</v>
      </c>
      <c r="AD2197" s="95">
        <v>5484246750</v>
      </c>
    </row>
    <row r="2198" spans="1:30" x14ac:dyDescent="0.2">
      <c r="A2198" s="74" t="s">
        <v>3306</v>
      </c>
      <c r="B2198" s="95">
        <v>7.44</v>
      </c>
      <c r="C2198" s="95"/>
      <c r="D2198" s="95">
        <v>26.52</v>
      </c>
      <c r="E2198" s="95">
        <v>1.43</v>
      </c>
      <c r="F2198" s="95">
        <v>0.75</v>
      </c>
      <c r="G2198" s="95">
        <v>18.46</v>
      </c>
      <c r="H2198" s="95">
        <v>2.81</v>
      </c>
      <c r="I2198" s="95">
        <v>2.04</v>
      </c>
      <c r="J2198" s="95">
        <v>19.260000000000002</v>
      </c>
      <c r="K2198" s="95">
        <v>24.52</v>
      </c>
      <c r="L2198" s="95">
        <v>5.26</v>
      </c>
      <c r="M2198" s="95">
        <v>0.39</v>
      </c>
      <c r="N2198" s="95">
        <v>0.54</v>
      </c>
      <c r="O2198" s="95">
        <v>11.82</v>
      </c>
      <c r="P2198" s="95">
        <v>-1.01</v>
      </c>
      <c r="Q2198" s="95">
        <v>1.33</v>
      </c>
      <c r="R2198" s="95">
        <v>5.4</v>
      </c>
      <c r="S2198" s="95">
        <v>2.83</v>
      </c>
      <c r="T2198" s="95">
        <v>4.66</v>
      </c>
      <c r="U2198" s="95">
        <v>0.52</v>
      </c>
      <c r="V2198" s="95">
        <v>0.48</v>
      </c>
      <c r="W2198" s="95">
        <v>1.39</v>
      </c>
      <c r="X2198" s="95">
        <v>3.17</v>
      </c>
      <c r="Y2198" s="95"/>
      <c r="Z2198" s="74" t="s">
        <v>1111</v>
      </c>
      <c r="AA2198" s="95">
        <v>5.2</v>
      </c>
      <c r="AB2198" s="95">
        <v>0.28000000000000003</v>
      </c>
      <c r="AC2198" s="74" t="s">
        <v>1111</v>
      </c>
      <c r="AD2198" s="95">
        <v>386235696</v>
      </c>
    </row>
    <row r="2199" spans="1:30" x14ac:dyDescent="0.2">
      <c r="A2199" s="74" t="s">
        <v>3307</v>
      </c>
      <c r="B2199" s="95">
        <v>25.6</v>
      </c>
      <c r="C2199" s="95">
        <v>3.16</v>
      </c>
      <c r="D2199" s="95">
        <v>8.7799999999999994</v>
      </c>
      <c r="E2199" s="95">
        <v>1.06</v>
      </c>
      <c r="F2199" s="95">
        <v>0.12</v>
      </c>
      <c r="G2199" s="95">
        <v>0</v>
      </c>
      <c r="H2199" s="95">
        <v>49.37</v>
      </c>
      <c r="I2199" s="95">
        <v>40.369999999999997</v>
      </c>
      <c r="J2199" s="95">
        <v>7.18</v>
      </c>
      <c r="K2199" s="95">
        <v>-14.12</v>
      </c>
      <c r="L2199" s="95">
        <v>-21.3</v>
      </c>
      <c r="M2199" s="95">
        <v>-3.15</v>
      </c>
      <c r="N2199" s="95">
        <v>3.55</v>
      </c>
      <c r="O2199" s="95"/>
      <c r="P2199" s="95">
        <v>-0.12</v>
      </c>
      <c r="Q2199" s="95"/>
      <c r="R2199" s="95">
        <v>12.08</v>
      </c>
      <c r="S2199" s="95">
        <v>1.41</v>
      </c>
      <c r="T2199" s="95">
        <v>11.59</v>
      </c>
      <c r="U2199" s="95">
        <v>0.12</v>
      </c>
      <c r="V2199" s="95">
        <v>0.88</v>
      </c>
      <c r="W2199" s="95">
        <v>0.03</v>
      </c>
      <c r="X2199" s="95">
        <v>8.41</v>
      </c>
      <c r="Y2199" s="95">
        <v>4.62</v>
      </c>
      <c r="Z2199" s="74" t="s">
        <v>1111</v>
      </c>
      <c r="AA2199" s="95">
        <v>24.13</v>
      </c>
      <c r="AB2199" s="95">
        <v>2.92</v>
      </c>
      <c r="AC2199" s="74" t="s">
        <v>1111</v>
      </c>
      <c r="AD2199" s="95">
        <v>900616626</v>
      </c>
    </row>
    <row r="2200" spans="1:30" x14ac:dyDescent="0.2">
      <c r="A2200" s="74" t="s">
        <v>3308</v>
      </c>
      <c r="B2200" s="95">
        <v>1.7</v>
      </c>
      <c r="C2200" s="95"/>
      <c r="D2200" s="95">
        <v>7.39</v>
      </c>
      <c r="E2200" s="95">
        <v>1.97</v>
      </c>
      <c r="F2200" s="95">
        <v>1.37</v>
      </c>
      <c r="G2200" s="95">
        <v>64.14</v>
      </c>
      <c r="H2200" s="95">
        <v>18.78</v>
      </c>
      <c r="I2200" s="95">
        <v>31.71</v>
      </c>
      <c r="J2200" s="95">
        <v>12.48</v>
      </c>
      <c r="K2200" s="95">
        <v>10.23</v>
      </c>
      <c r="L2200" s="95">
        <v>-2.2599999999999998</v>
      </c>
      <c r="M2200" s="95">
        <v>-0.36</v>
      </c>
      <c r="N2200" s="95">
        <v>2.34</v>
      </c>
      <c r="O2200" s="95">
        <v>6.29</v>
      </c>
      <c r="P2200" s="95">
        <v>-2.44</v>
      </c>
      <c r="Q2200" s="95">
        <v>2</v>
      </c>
      <c r="R2200" s="95">
        <v>26.63</v>
      </c>
      <c r="S2200" s="95">
        <v>18.54</v>
      </c>
      <c r="T2200" s="95">
        <v>4.62</v>
      </c>
      <c r="U2200" s="95">
        <v>0.7</v>
      </c>
      <c r="V2200" s="95">
        <v>0.3</v>
      </c>
      <c r="W2200" s="95">
        <v>0.57999999999999996</v>
      </c>
      <c r="X2200" s="95">
        <v>8.48</v>
      </c>
      <c r="Y2200" s="95"/>
      <c r="Z2200" s="74" t="s">
        <v>1111</v>
      </c>
      <c r="AA2200" s="95">
        <v>0.86</v>
      </c>
      <c r="AB2200" s="95">
        <v>0.23</v>
      </c>
      <c r="AC2200" s="74" t="s">
        <v>1111</v>
      </c>
      <c r="AD2200" s="95">
        <v>62176990</v>
      </c>
    </row>
    <row r="2201" spans="1:30" x14ac:dyDescent="0.2">
      <c r="A2201" s="74" t="s">
        <v>3309</v>
      </c>
      <c r="B2201" s="95">
        <v>2.52</v>
      </c>
      <c r="C2201" s="95"/>
      <c r="D2201" s="95">
        <v>-0.68</v>
      </c>
      <c r="E2201" s="95">
        <v>-9.11</v>
      </c>
      <c r="F2201" s="95">
        <v>2.06</v>
      </c>
      <c r="G2201" s="95">
        <v>100</v>
      </c>
      <c r="H2201" s="95">
        <v>-8149.41</v>
      </c>
      <c r="I2201" s="95">
        <v>-8202.23</v>
      </c>
      <c r="J2201" s="95">
        <v>-0.69</v>
      </c>
      <c r="K2201" s="95">
        <v>-0.47</v>
      </c>
      <c r="L2201" s="95">
        <v>0.22</v>
      </c>
      <c r="M2201" s="95"/>
      <c r="N2201" s="95">
        <v>56.04</v>
      </c>
      <c r="O2201" s="95">
        <v>17.600000000000001</v>
      </c>
      <c r="P2201" s="95">
        <v>-1786.91</v>
      </c>
      <c r="Q2201" s="95">
        <v>1.1299999999999999</v>
      </c>
      <c r="R2201" s="95">
        <v>-1334.19</v>
      </c>
      <c r="S2201" s="95">
        <v>-302.04000000000002</v>
      </c>
      <c r="T2201" s="95">
        <v>-3260.22</v>
      </c>
      <c r="U2201" s="95">
        <v>-0.23</v>
      </c>
      <c r="V2201" s="95">
        <v>1.23</v>
      </c>
      <c r="W2201" s="95">
        <v>0.04</v>
      </c>
      <c r="X2201" s="95"/>
      <c r="Y2201" s="95"/>
      <c r="Z2201" s="74" t="s">
        <v>1111</v>
      </c>
      <c r="AA2201" s="95">
        <v>-0.28000000000000003</v>
      </c>
      <c r="AB2201" s="95">
        <v>-3.69</v>
      </c>
      <c r="AC2201" s="74" t="s">
        <v>1111</v>
      </c>
      <c r="AD2201" s="95">
        <v>160821864</v>
      </c>
    </row>
    <row r="2202" spans="1:30" x14ac:dyDescent="0.2">
      <c r="A2202" s="74" t="s">
        <v>3310</v>
      </c>
      <c r="B2202" s="95">
        <v>25.55</v>
      </c>
      <c r="C2202" s="95"/>
      <c r="D2202" s="95">
        <v>4.03</v>
      </c>
      <c r="E2202" s="95">
        <v>0.49</v>
      </c>
      <c r="F2202" s="95">
        <v>0.11</v>
      </c>
      <c r="G2202" s="95">
        <v>42.31</v>
      </c>
      <c r="H2202" s="95">
        <v>13.14</v>
      </c>
      <c r="I2202" s="95">
        <v>9.83</v>
      </c>
      <c r="J2202" s="95">
        <v>3.02</v>
      </c>
      <c r="K2202" s="95">
        <v>8.67</v>
      </c>
      <c r="L2202" s="95">
        <v>0.32</v>
      </c>
      <c r="M2202" s="95">
        <v>0.05</v>
      </c>
      <c r="N2202" s="95">
        <v>0.4</v>
      </c>
      <c r="O2202" s="95"/>
      <c r="P2202" s="95">
        <v>-0.11</v>
      </c>
      <c r="Q2202" s="95"/>
      <c r="R2202" s="95">
        <v>12.05</v>
      </c>
      <c r="S2202" s="95">
        <v>2.82</v>
      </c>
      <c r="T2202" s="95">
        <v>10.53</v>
      </c>
      <c r="U2202" s="95">
        <v>0.23</v>
      </c>
      <c r="V2202" s="95">
        <v>0.77</v>
      </c>
      <c r="W2202" s="95">
        <v>0.28999999999999998</v>
      </c>
      <c r="X2202" s="95">
        <v>5.1100000000000003</v>
      </c>
      <c r="Y2202" s="95">
        <v>0.65</v>
      </c>
      <c r="Z2202" s="74" t="s">
        <v>1111</v>
      </c>
      <c r="AA2202" s="95">
        <v>52.48</v>
      </c>
      <c r="AB2202" s="95">
        <v>6.32</v>
      </c>
      <c r="AC2202" s="74" t="s">
        <v>1111</v>
      </c>
      <c r="AD2202" s="95">
        <v>24018739438</v>
      </c>
    </row>
    <row r="2203" spans="1:30" x14ac:dyDescent="0.2">
      <c r="A2203" s="74" t="s">
        <v>3311</v>
      </c>
      <c r="B2203" s="95">
        <v>1.77</v>
      </c>
      <c r="C2203" s="95"/>
      <c r="D2203" s="95">
        <v>7.11</v>
      </c>
      <c r="E2203" s="95">
        <v>0.24</v>
      </c>
      <c r="F2203" s="95">
        <v>0.12</v>
      </c>
      <c r="G2203" s="95">
        <v>20.48</v>
      </c>
      <c r="H2203" s="95">
        <v>15.15</v>
      </c>
      <c r="I2203" s="95">
        <v>10.9</v>
      </c>
      <c r="J2203" s="95">
        <v>5.12</v>
      </c>
      <c r="K2203" s="95">
        <v>18.95</v>
      </c>
      <c r="L2203" s="95">
        <v>13.83</v>
      </c>
      <c r="M2203" s="95">
        <v>0.64</v>
      </c>
      <c r="N2203" s="95">
        <v>0.78</v>
      </c>
      <c r="O2203" s="95">
        <v>-0.56000000000000005</v>
      </c>
      <c r="P2203" s="95">
        <v>-0.17</v>
      </c>
      <c r="Q2203" s="95">
        <v>0.59</v>
      </c>
      <c r="R2203" s="95">
        <v>3.34</v>
      </c>
      <c r="S2203" s="95">
        <v>1.66</v>
      </c>
      <c r="T2203" s="95">
        <v>2.0099999999999998</v>
      </c>
      <c r="U2203" s="95">
        <v>0.5</v>
      </c>
      <c r="V2203" s="95">
        <v>0.5</v>
      </c>
      <c r="W2203" s="95">
        <v>0.15</v>
      </c>
      <c r="X2203" s="95">
        <v>8.74</v>
      </c>
      <c r="Y2203" s="95">
        <v>4.9000000000000004</v>
      </c>
      <c r="Z2203" s="74" t="s">
        <v>1111</v>
      </c>
      <c r="AA2203" s="95">
        <v>7.44</v>
      </c>
      <c r="AB2203" s="95">
        <v>0.25</v>
      </c>
      <c r="AC2203" s="74" t="s">
        <v>1111</v>
      </c>
      <c r="AD2203" s="95">
        <v>45343506</v>
      </c>
    </row>
    <row r="2204" spans="1:30" x14ac:dyDescent="0.2">
      <c r="A2204" s="74" t="s">
        <v>3312</v>
      </c>
      <c r="B2204" s="95">
        <v>47.94</v>
      </c>
      <c r="C2204" s="95"/>
      <c r="D2204" s="95">
        <v>-106.95</v>
      </c>
      <c r="E2204" s="95">
        <v>2.99</v>
      </c>
      <c r="F2204" s="95">
        <v>0.7</v>
      </c>
      <c r="G2204" s="95">
        <v>60.39</v>
      </c>
      <c r="H2204" s="95">
        <v>0.64</v>
      </c>
      <c r="I2204" s="95">
        <v>-3.1</v>
      </c>
      <c r="J2204" s="95">
        <v>515.29999999999995</v>
      </c>
      <c r="K2204" s="95">
        <v>847.57</v>
      </c>
      <c r="L2204" s="95">
        <v>332.27</v>
      </c>
      <c r="M2204" s="95">
        <v>1.93</v>
      </c>
      <c r="N2204" s="95">
        <v>3.32</v>
      </c>
      <c r="O2204" s="95">
        <v>1.75</v>
      </c>
      <c r="P2204" s="95">
        <v>-1.41</v>
      </c>
      <c r="Q2204" s="95">
        <v>4.95</v>
      </c>
      <c r="R2204" s="95">
        <v>-2.8</v>
      </c>
      <c r="S2204" s="95">
        <v>-0.65</v>
      </c>
      <c r="T2204" s="95">
        <v>-0.16</v>
      </c>
      <c r="U2204" s="95">
        <v>0.23</v>
      </c>
      <c r="V2204" s="95">
        <v>0.77</v>
      </c>
      <c r="W2204" s="95">
        <v>0.21</v>
      </c>
      <c r="X2204" s="95">
        <v>-9.5299999999999994</v>
      </c>
      <c r="Y2204" s="95"/>
      <c r="Z2204" s="74" t="s">
        <v>1111</v>
      </c>
      <c r="AA2204" s="95">
        <v>15.8</v>
      </c>
      <c r="AB2204" s="95">
        <v>-0.44</v>
      </c>
      <c r="AC2204" s="74" t="s">
        <v>1111</v>
      </c>
      <c r="AD2204" s="95">
        <v>5668290100</v>
      </c>
    </row>
    <row r="2205" spans="1:30" x14ac:dyDescent="0.2">
      <c r="A2205" s="74" t="s">
        <v>3313</v>
      </c>
      <c r="B2205" s="95">
        <v>36.21</v>
      </c>
      <c r="C2205" s="95">
        <v>5.01</v>
      </c>
      <c r="D2205" s="95">
        <v>40.24</v>
      </c>
      <c r="E2205" s="95">
        <v>37.049999999999997</v>
      </c>
      <c r="F2205" s="95">
        <v>6.25</v>
      </c>
      <c r="G2205" s="95">
        <v>47.82</v>
      </c>
      <c r="H2205" s="95">
        <v>39.93</v>
      </c>
      <c r="I2205" s="95">
        <v>28.8</v>
      </c>
      <c r="J2205" s="95">
        <v>29.03</v>
      </c>
      <c r="K2205" s="95">
        <v>29.49</v>
      </c>
      <c r="L2205" s="95">
        <v>0.46</v>
      </c>
      <c r="M2205" s="95">
        <v>0.59</v>
      </c>
      <c r="N2205" s="95">
        <v>11.59</v>
      </c>
      <c r="O2205" s="95">
        <v>-43.45</v>
      </c>
      <c r="P2205" s="95">
        <v>-8.65</v>
      </c>
      <c r="Q2205" s="95">
        <v>0.66</v>
      </c>
      <c r="R2205" s="95">
        <v>92.07</v>
      </c>
      <c r="S2205" s="95">
        <v>15.54</v>
      </c>
      <c r="T2205" s="95">
        <v>31.63</v>
      </c>
      <c r="U2205" s="95">
        <v>0.17</v>
      </c>
      <c r="V2205" s="95">
        <v>0.83</v>
      </c>
      <c r="W2205" s="95">
        <v>0.54</v>
      </c>
      <c r="X2205" s="95"/>
      <c r="Y2205" s="95"/>
      <c r="Z2205" s="74" t="s">
        <v>1111</v>
      </c>
      <c r="AA2205" s="95">
        <v>0.98</v>
      </c>
      <c r="AB2205" s="95">
        <v>0.9</v>
      </c>
      <c r="AC2205" s="74" t="s">
        <v>1111</v>
      </c>
      <c r="AD2205" s="95">
        <v>1835037768</v>
      </c>
    </row>
    <row r="2206" spans="1:30" x14ac:dyDescent="0.2">
      <c r="A2206" s="74" t="s">
        <v>3314</v>
      </c>
      <c r="B2206" s="95">
        <v>47.65</v>
      </c>
      <c r="C2206" s="95">
        <v>1.81</v>
      </c>
      <c r="D2206" s="95">
        <v>13.82</v>
      </c>
      <c r="E2206" s="95">
        <v>2.86</v>
      </c>
      <c r="F2206" s="95">
        <v>0.86</v>
      </c>
      <c r="G2206" s="95">
        <v>33.42</v>
      </c>
      <c r="H2206" s="95">
        <v>15.06</v>
      </c>
      <c r="I2206" s="95">
        <v>8.7200000000000006</v>
      </c>
      <c r="J2206" s="95">
        <v>8.01</v>
      </c>
      <c r="K2206" s="95">
        <v>9.7799999999999994</v>
      </c>
      <c r="L2206" s="95">
        <v>1.78</v>
      </c>
      <c r="M2206" s="95">
        <v>0.63</v>
      </c>
      <c r="N2206" s="95">
        <v>1.21</v>
      </c>
      <c r="O2206" s="95">
        <v>8.65</v>
      </c>
      <c r="P2206" s="95">
        <v>-1.34</v>
      </c>
      <c r="Q2206" s="95">
        <v>1.39</v>
      </c>
      <c r="R2206" s="95">
        <v>20.66</v>
      </c>
      <c r="S2206" s="95">
        <v>6.22</v>
      </c>
      <c r="T2206" s="95">
        <v>13.74</v>
      </c>
      <c r="U2206" s="95">
        <v>0.3</v>
      </c>
      <c r="V2206" s="95">
        <v>0.7</v>
      </c>
      <c r="W2206" s="95">
        <v>0.71</v>
      </c>
      <c r="X2206" s="95">
        <v>13.24</v>
      </c>
      <c r="Y2206" s="95">
        <v>17.239999999999998</v>
      </c>
      <c r="Z2206" s="74" t="s">
        <v>1111</v>
      </c>
      <c r="AA2206" s="95">
        <v>16.690000000000001</v>
      </c>
      <c r="AB2206" s="95">
        <v>3.45</v>
      </c>
      <c r="AC2206" s="74" t="s">
        <v>1111</v>
      </c>
      <c r="AD2206" s="95">
        <v>3453872130</v>
      </c>
    </row>
    <row r="2207" spans="1:30" x14ac:dyDescent="0.2">
      <c r="A2207" s="74" t="s">
        <v>3315</v>
      </c>
      <c r="B2207" s="95">
        <v>63.62</v>
      </c>
      <c r="C2207" s="95">
        <v>1.18</v>
      </c>
      <c r="D2207" s="95">
        <v>4.82</v>
      </c>
      <c r="E2207" s="95">
        <v>2.85</v>
      </c>
      <c r="F2207" s="95">
        <v>1.2</v>
      </c>
      <c r="G2207" s="95">
        <v>38.67</v>
      </c>
      <c r="H2207" s="95">
        <v>14.02</v>
      </c>
      <c r="I2207" s="95">
        <v>10.72</v>
      </c>
      <c r="J2207" s="95">
        <v>3.69</v>
      </c>
      <c r="K2207" s="95">
        <v>3.57</v>
      </c>
      <c r="L2207" s="95">
        <v>-0.12</v>
      </c>
      <c r="M2207" s="95">
        <v>-0.09</v>
      </c>
      <c r="N2207" s="95">
        <v>0.52</v>
      </c>
      <c r="O2207" s="95">
        <v>7.79</v>
      </c>
      <c r="P2207" s="95">
        <v>-2.17</v>
      </c>
      <c r="Q2207" s="95">
        <v>1.53</v>
      </c>
      <c r="R2207" s="95">
        <v>59.11</v>
      </c>
      <c r="S2207" s="95">
        <v>24.9</v>
      </c>
      <c r="T2207" s="95">
        <v>58.77</v>
      </c>
      <c r="U2207" s="95">
        <v>0.42</v>
      </c>
      <c r="V2207" s="95">
        <v>0.57999999999999996</v>
      </c>
      <c r="W2207" s="95">
        <v>2.3199999999999998</v>
      </c>
      <c r="X2207" s="95">
        <v>8.52</v>
      </c>
      <c r="Y2207" s="95">
        <v>1.04</v>
      </c>
      <c r="Z2207" s="74" t="s">
        <v>1111</v>
      </c>
      <c r="AA2207" s="95">
        <v>22.32</v>
      </c>
      <c r="AB2207" s="95">
        <v>13.19</v>
      </c>
      <c r="AC2207" s="74" t="s">
        <v>1111</v>
      </c>
      <c r="AD2207" s="95">
        <v>870875094</v>
      </c>
    </row>
    <row r="2208" spans="1:30" x14ac:dyDescent="0.2">
      <c r="A2208" s="74" t="s">
        <v>3316</v>
      </c>
      <c r="B2208" s="95">
        <v>378.73</v>
      </c>
      <c r="C2208" s="95">
        <v>0.75</v>
      </c>
      <c r="D2208" s="95">
        <v>11.76</v>
      </c>
      <c r="E2208" s="95">
        <v>2.48</v>
      </c>
      <c r="F2208" s="95">
        <v>0.27</v>
      </c>
      <c r="G2208" s="95">
        <v>89.23</v>
      </c>
      <c r="H2208" s="95">
        <v>0</v>
      </c>
      <c r="I2208" s="95">
        <v>52.43</v>
      </c>
      <c r="J2208" s="95"/>
      <c r="K2208" s="95"/>
      <c r="L2208" s="95"/>
      <c r="M2208" s="95">
        <v>0.85</v>
      </c>
      <c r="N2208" s="95">
        <v>6.16</v>
      </c>
      <c r="O2208" s="95">
        <v>2.71</v>
      </c>
      <c r="P2208" s="95">
        <v>-2.4500000000000002</v>
      </c>
      <c r="Q2208" s="95">
        <v>1.1299999999999999</v>
      </c>
      <c r="R2208" s="95">
        <v>21.05</v>
      </c>
      <c r="S2208" s="95">
        <v>2.3199999999999998</v>
      </c>
      <c r="T2208" s="95"/>
      <c r="U2208" s="95">
        <v>0.11</v>
      </c>
      <c r="V2208" s="95">
        <v>0.89</v>
      </c>
      <c r="W2208" s="95">
        <v>0.04</v>
      </c>
      <c r="X2208" s="95">
        <v>12.78</v>
      </c>
      <c r="Y2208" s="95">
        <v>21.28</v>
      </c>
      <c r="Z2208" s="74" t="s">
        <v>1111</v>
      </c>
      <c r="AA2208" s="95">
        <v>153.02000000000001</v>
      </c>
      <c r="AB2208" s="95">
        <v>32.21</v>
      </c>
      <c r="AC2208" s="74" t="s">
        <v>1111</v>
      </c>
      <c r="AD2208" s="95">
        <v>811391152</v>
      </c>
    </row>
    <row r="2209" spans="1:30" x14ac:dyDescent="0.2">
      <c r="A2209" s="74" t="s">
        <v>3317</v>
      </c>
      <c r="B2209" s="95">
        <v>70.58</v>
      </c>
      <c r="C2209" s="95">
        <v>2.0299999999999998</v>
      </c>
      <c r="D2209" s="95">
        <v>11.16</v>
      </c>
      <c r="E2209" s="95">
        <v>1.34</v>
      </c>
      <c r="F2209" s="95">
        <v>0.31</v>
      </c>
      <c r="G2209" s="95">
        <v>42.31</v>
      </c>
      <c r="H2209" s="95">
        <v>13.14</v>
      </c>
      <c r="I2209" s="95">
        <v>9.83</v>
      </c>
      <c r="J2209" s="95">
        <v>8.35</v>
      </c>
      <c r="K2209" s="95">
        <v>8.67</v>
      </c>
      <c r="L2209" s="95">
        <v>0.32</v>
      </c>
      <c r="M2209" s="95">
        <v>0.05</v>
      </c>
      <c r="N2209" s="95">
        <v>1.1000000000000001</v>
      </c>
      <c r="O2209" s="95"/>
      <c r="P2209" s="95">
        <v>-0.31</v>
      </c>
      <c r="Q2209" s="95"/>
      <c r="R2209" s="95">
        <v>12.05</v>
      </c>
      <c r="S2209" s="95">
        <v>2.82</v>
      </c>
      <c r="T2209" s="95">
        <v>10.53</v>
      </c>
      <c r="U2209" s="95">
        <v>0.23</v>
      </c>
      <c r="V2209" s="95">
        <v>0.77</v>
      </c>
      <c r="W2209" s="95">
        <v>0.28999999999999998</v>
      </c>
      <c r="X2209" s="95">
        <v>5.1100000000000003</v>
      </c>
      <c r="Y2209" s="95">
        <v>0.65</v>
      </c>
      <c r="Z2209" s="74" t="s">
        <v>1111</v>
      </c>
      <c r="AA2209" s="95">
        <v>52.48</v>
      </c>
      <c r="AB2209" s="95">
        <v>6.32</v>
      </c>
      <c r="AC2209" s="74" t="s">
        <v>1111</v>
      </c>
      <c r="AD2209" s="95">
        <v>24018739438</v>
      </c>
    </row>
    <row r="2210" spans="1:30" x14ac:dyDescent="0.2">
      <c r="A2210" s="74" t="s">
        <v>3318</v>
      </c>
      <c r="B2210" s="95">
        <v>9.81</v>
      </c>
      <c r="C2210" s="95"/>
      <c r="D2210" s="95">
        <v>48.68</v>
      </c>
      <c r="E2210" s="95">
        <v>-16.78</v>
      </c>
      <c r="F2210" s="95">
        <v>1.22</v>
      </c>
      <c r="G2210" s="95"/>
      <c r="H2210" s="95"/>
      <c r="I2210" s="95"/>
      <c r="J2210" s="95">
        <v>48.68</v>
      </c>
      <c r="K2210" s="95">
        <v>50.05</v>
      </c>
      <c r="L2210" s="95">
        <v>1.37</v>
      </c>
      <c r="M2210" s="95"/>
      <c r="N2210" s="95"/>
      <c r="O2210" s="95">
        <v>-340.16</v>
      </c>
      <c r="P2210" s="95">
        <v>-1.23</v>
      </c>
      <c r="Q2210" s="95">
        <v>0.32</v>
      </c>
      <c r="R2210" s="95">
        <v>-34.479999999999997</v>
      </c>
      <c r="S2210" s="95">
        <v>2.5099999999999998</v>
      </c>
      <c r="T2210" s="95">
        <v>-65.41</v>
      </c>
      <c r="U2210" s="95">
        <v>-7.0000000000000007E-2</v>
      </c>
      <c r="V2210" s="95">
        <v>7.0000000000000007E-2</v>
      </c>
      <c r="W2210" s="95">
        <v>0</v>
      </c>
      <c r="X2210" s="95"/>
      <c r="Y2210" s="95"/>
      <c r="Z2210" s="74" t="s">
        <v>1111</v>
      </c>
      <c r="AA2210" s="95">
        <v>-0.57999999999999996</v>
      </c>
      <c r="AB2210" s="95">
        <v>0.2</v>
      </c>
      <c r="AC2210" s="74" t="s">
        <v>1111</v>
      </c>
      <c r="AD2210" s="95">
        <v>446287311</v>
      </c>
    </row>
    <row r="2211" spans="1:30" x14ac:dyDescent="0.2">
      <c r="A2211" s="74" t="s">
        <v>3319</v>
      </c>
      <c r="B2211" s="95">
        <v>9.92</v>
      </c>
      <c r="C2211" s="95"/>
      <c r="D2211" s="95">
        <v>49.22</v>
      </c>
      <c r="E2211" s="95">
        <v>-16.97</v>
      </c>
      <c r="F2211" s="95">
        <v>1.24</v>
      </c>
      <c r="G2211" s="95"/>
      <c r="H2211" s="95"/>
      <c r="I2211" s="95"/>
      <c r="J2211" s="95">
        <v>49.22</v>
      </c>
      <c r="K2211" s="95">
        <v>50.05</v>
      </c>
      <c r="L2211" s="95">
        <v>1.37</v>
      </c>
      <c r="M2211" s="95"/>
      <c r="N2211" s="95"/>
      <c r="O2211" s="95">
        <v>-343.97</v>
      </c>
      <c r="P2211" s="95">
        <v>-1.24</v>
      </c>
      <c r="Q2211" s="95">
        <v>0.32</v>
      </c>
      <c r="R2211" s="95">
        <v>-34.479999999999997</v>
      </c>
      <c r="S2211" s="95">
        <v>2.5099999999999998</v>
      </c>
      <c r="T2211" s="95">
        <v>-65.41</v>
      </c>
      <c r="U2211" s="95">
        <v>-7.0000000000000007E-2</v>
      </c>
      <c r="V2211" s="95">
        <v>7.0000000000000007E-2</v>
      </c>
      <c r="W2211" s="95">
        <v>0</v>
      </c>
      <c r="X2211" s="95"/>
      <c r="Y2211" s="95"/>
      <c r="Z2211" s="74" t="s">
        <v>1111</v>
      </c>
      <c r="AA2211" s="95">
        <v>-0.57999999999999996</v>
      </c>
      <c r="AB2211" s="95">
        <v>0.2</v>
      </c>
      <c r="AC2211" s="74" t="s">
        <v>1111</v>
      </c>
      <c r="AD2211" s="95">
        <v>446287311</v>
      </c>
    </row>
    <row r="2212" spans="1:30" x14ac:dyDescent="0.2">
      <c r="A2212" s="74" t="s">
        <v>3320</v>
      </c>
      <c r="B2212" s="95">
        <v>0.4</v>
      </c>
      <c r="C2212" s="95"/>
      <c r="D2212" s="95">
        <v>1.98</v>
      </c>
      <c r="E2212" s="95">
        <v>-0.68</v>
      </c>
      <c r="F2212" s="95">
        <v>0.05</v>
      </c>
      <c r="G2212" s="95"/>
      <c r="H2212" s="95"/>
      <c r="I2212" s="95"/>
      <c r="J2212" s="95">
        <v>1.98</v>
      </c>
      <c r="K2212" s="95">
        <v>50.05</v>
      </c>
      <c r="L2212" s="95">
        <v>1.37</v>
      </c>
      <c r="M2212" s="95"/>
      <c r="N2212" s="95"/>
      <c r="O2212" s="95">
        <v>-13.87</v>
      </c>
      <c r="P2212" s="95">
        <v>-0.05</v>
      </c>
      <c r="Q2212" s="95">
        <v>0.32</v>
      </c>
      <c r="R2212" s="95">
        <v>-34.479999999999997</v>
      </c>
      <c r="S2212" s="95">
        <v>2.5099999999999998</v>
      </c>
      <c r="T2212" s="95">
        <v>-65.41</v>
      </c>
      <c r="U2212" s="95">
        <v>-7.0000000000000007E-2</v>
      </c>
      <c r="V2212" s="95">
        <v>7.0000000000000007E-2</v>
      </c>
      <c r="W2212" s="95">
        <v>0</v>
      </c>
      <c r="X2212" s="95"/>
      <c r="Y2212" s="95"/>
      <c r="Z2212" s="74" t="s">
        <v>1111</v>
      </c>
      <c r="AA2212" s="95">
        <v>-0.57999999999999996</v>
      </c>
      <c r="AB2212" s="95">
        <v>0.2</v>
      </c>
      <c r="AC2212" s="74" t="s">
        <v>1111</v>
      </c>
      <c r="AD2212" s="95">
        <v>446287311</v>
      </c>
    </row>
    <row r="2213" spans="1:30" x14ac:dyDescent="0.2">
      <c r="A2213" s="74" t="s">
        <v>3321</v>
      </c>
      <c r="B2213" s="95">
        <v>2.71</v>
      </c>
      <c r="C2213" s="95">
        <v>5.07</v>
      </c>
      <c r="D2213" s="95">
        <v>0.02</v>
      </c>
      <c r="E2213" s="95">
        <v>0</v>
      </c>
      <c r="F2213" s="95">
        <v>0</v>
      </c>
      <c r="G2213" s="95">
        <v>43.44</v>
      </c>
      <c r="H2213" s="95">
        <v>54.98</v>
      </c>
      <c r="I2213" s="95">
        <v>58.47</v>
      </c>
      <c r="J2213" s="95">
        <v>0.02</v>
      </c>
      <c r="K2213" s="95">
        <v>-14.7</v>
      </c>
      <c r="L2213" s="95">
        <v>-14.72</v>
      </c>
      <c r="M2213" s="95">
        <v>-0.76</v>
      </c>
      <c r="N2213" s="95">
        <v>0.01</v>
      </c>
      <c r="O2213" s="95">
        <v>0</v>
      </c>
      <c r="P2213" s="95">
        <v>0</v>
      </c>
      <c r="Q2213" s="95">
        <v>2.97</v>
      </c>
      <c r="R2213" s="95">
        <v>5.5</v>
      </c>
      <c r="S2213" s="95">
        <v>3.56</v>
      </c>
      <c r="T2213" s="95">
        <v>4.84</v>
      </c>
      <c r="U2213" s="95">
        <v>0.65</v>
      </c>
      <c r="V2213" s="95">
        <v>0.35</v>
      </c>
      <c r="W2213" s="95">
        <v>0.06</v>
      </c>
      <c r="X2213" s="95">
        <v>-16.760000000000002</v>
      </c>
      <c r="Y2213" s="95"/>
      <c r="Z2213" s="74" t="s">
        <v>1111</v>
      </c>
      <c r="AA2213" s="95">
        <v>2503.4699999999998</v>
      </c>
      <c r="AB2213" s="95">
        <v>137.62</v>
      </c>
      <c r="AC2213" s="74" t="s">
        <v>1111</v>
      </c>
      <c r="AD2213" s="95">
        <v>11141568</v>
      </c>
    </row>
    <row r="2214" spans="1:30" x14ac:dyDescent="0.2">
      <c r="A2214" s="74" t="s">
        <v>3322</v>
      </c>
      <c r="B2214" s="95">
        <v>195.65</v>
      </c>
      <c r="C2214" s="95">
        <v>2.35</v>
      </c>
      <c r="D2214" s="95">
        <v>11.65</v>
      </c>
      <c r="E2214" s="95">
        <v>3.58</v>
      </c>
      <c r="F2214" s="95">
        <v>0.75</v>
      </c>
      <c r="G2214" s="95">
        <v>16.059999999999999</v>
      </c>
      <c r="H2214" s="95">
        <v>9.24</v>
      </c>
      <c r="I2214" s="95">
        <v>7.01</v>
      </c>
      <c r="J2214" s="95">
        <v>8.84</v>
      </c>
      <c r="K2214" s="95">
        <v>11.95</v>
      </c>
      <c r="L2214" s="95">
        <v>3.12</v>
      </c>
      <c r="M2214" s="95">
        <v>1.26</v>
      </c>
      <c r="N2214" s="95">
        <v>0.82</v>
      </c>
      <c r="O2214" s="95">
        <v>22.39</v>
      </c>
      <c r="P2214" s="95">
        <v>-1.03</v>
      </c>
      <c r="Q2214" s="95">
        <v>1.1399999999999999</v>
      </c>
      <c r="R2214" s="95">
        <v>30.74</v>
      </c>
      <c r="S2214" s="95">
        <v>6.47</v>
      </c>
      <c r="T2214" s="95">
        <v>14.19</v>
      </c>
      <c r="U2214" s="95">
        <v>0.21</v>
      </c>
      <c r="V2214" s="95">
        <v>0.79</v>
      </c>
      <c r="W2214" s="95">
        <v>0.92</v>
      </c>
      <c r="X2214" s="95">
        <v>5.92</v>
      </c>
      <c r="Y2214" s="95">
        <v>11.49</v>
      </c>
      <c r="Z2214" s="74" t="s">
        <v>1111</v>
      </c>
      <c r="AA2214" s="95">
        <v>54.64</v>
      </c>
      <c r="AB2214" s="95">
        <v>16.8</v>
      </c>
      <c r="AC2214" s="74" t="s">
        <v>1111</v>
      </c>
      <c r="AD2214" s="95">
        <v>7837934650</v>
      </c>
    </row>
    <row r="2215" spans="1:30" x14ac:dyDescent="0.2">
      <c r="A2215" s="74" t="s">
        <v>3323</v>
      </c>
      <c r="B2215" s="95">
        <v>1.95</v>
      </c>
      <c r="C2215" s="95"/>
      <c r="D2215" s="95">
        <v>-29.99</v>
      </c>
      <c r="E2215" s="95">
        <v>1.04</v>
      </c>
      <c r="F2215" s="95">
        <v>0.38</v>
      </c>
      <c r="G2215" s="95">
        <v>32.85</v>
      </c>
      <c r="H2215" s="95">
        <v>3</v>
      </c>
      <c r="I2215" s="95">
        <v>-0.98</v>
      </c>
      <c r="J2215" s="95">
        <v>9.76</v>
      </c>
      <c r="K2215" s="95">
        <v>11.8</v>
      </c>
      <c r="L2215" s="95">
        <v>2.04</v>
      </c>
      <c r="M2215" s="95">
        <v>0.22</v>
      </c>
      <c r="N2215" s="95">
        <v>0.28999999999999998</v>
      </c>
      <c r="O2215" s="95">
        <v>1.42</v>
      </c>
      <c r="P2215" s="95">
        <v>-1.18</v>
      </c>
      <c r="Q2215" s="95">
        <v>1.63</v>
      </c>
      <c r="R2215" s="95">
        <v>-3.46</v>
      </c>
      <c r="S2215" s="95">
        <v>-1.25</v>
      </c>
      <c r="T2215" s="95">
        <v>1.45</v>
      </c>
      <c r="U2215" s="95">
        <v>0.36</v>
      </c>
      <c r="V2215" s="95">
        <v>0.64</v>
      </c>
      <c r="W2215" s="95">
        <v>1.28</v>
      </c>
      <c r="X2215" s="95">
        <v>-7.52</v>
      </c>
      <c r="Y2215" s="95"/>
      <c r="Z2215" s="74" t="s">
        <v>1111</v>
      </c>
      <c r="AA2215" s="95">
        <v>1.88</v>
      </c>
      <c r="AB2215" s="95">
        <v>-7.0000000000000007E-2</v>
      </c>
      <c r="AC2215" s="74" t="s">
        <v>1111</v>
      </c>
      <c r="AD2215" s="95">
        <v>110521905</v>
      </c>
    </row>
    <row r="2216" spans="1:30" x14ac:dyDescent="0.2">
      <c r="A2216" s="74" t="s">
        <v>3324</v>
      </c>
      <c r="B2216" s="95">
        <v>4.63</v>
      </c>
      <c r="C2216" s="95"/>
      <c r="D2216" s="95">
        <v>-8.14</v>
      </c>
      <c r="E2216" s="95">
        <v>2.65</v>
      </c>
      <c r="F2216" s="95">
        <v>2.2400000000000002</v>
      </c>
      <c r="G2216" s="95">
        <v>76.069999999999993</v>
      </c>
      <c r="H2216" s="95">
        <v>-63.47</v>
      </c>
      <c r="I2216" s="95">
        <v>-61.84</v>
      </c>
      <c r="J2216" s="95">
        <v>-7.93</v>
      </c>
      <c r="K2216" s="95">
        <v>-5.8</v>
      </c>
      <c r="L2216" s="95">
        <v>2.12</v>
      </c>
      <c r="M2216" s="95">
        <v>-0.71</v>
      </c>
      <c r="N2216" s="95">
        <v>5.03</v>
      </c>
      <c r="O2216" s="95">
        <v>4.25</v>
      </c>
      <c r="P2216" s="95">
        <v>-6.46</v>
      </c>
      <c r="Q2216" s="95">
        <v>5.22</v>
      </c>
      <c r="R2216" s="95">
        <v>-32.590000000000003</v>
      </c>
      <c r="S2216" s="95">
        <v>-27.56</v>
      </c>
      <c r="T2216" s="95">
        <v>-34.31</v>
      </c>
      <c r="U2216" s="95">
        <v>0.85</v>
      </c>
      <c r="V2216" s="95">
        <v>0.15</v>
      </c>
      <c r="W2216" s="95">
        <v>0.45</v>
      </c>
      <c r="X2216" s="95"/>
      <c r="Y2216" s="95"/>
      <c r="Z2216" s="74" t="s">
        <v>1111</v>
      </c>
      <c r="AA2216" s="95">
        <v>1.74</v>
      </c>
      <c r="AB2216" s="95">
        <v>-0.56999999999999995</v>
      </c>
      <c r="AC2216" s="74" t="s">
        <v>1111</v>
      </c>
      <c r="AD2216" s="95">
        <v>942078522</v>
      </c>
    </row>
    <row r="2217" spans="1:30" x14ac:dyDescent="0.2">
      <c r="A2217" s="74" t="s">
        <v>3325</v>
      </c>
      <c r="B2217" s="95">
        <v>10.92</v>
      </c>
      <c r="C2217" s="95">
        <v>4.9800000000000004</v>
      </c>
      <c r="D2217" s="95">
        <v>8.7100000000000009</v>
      </c>
      <c r="E2217" s="95">
        <v>3.1</v>
      </c>
      <c r="F2217" s="95">
        <v>1.65</v>
      </c>
      <c r="G2217" s="95">
        <v>36.76</v>
      </c>
      <c r="H2217" s="95">
        <v>22.73</v>
      </c>
      <c r="I2217" s="95">
        <v>18.34</v>
      </c>
      <c r="J2217" s="95">
        <v>7.03</v>
      </c>
      <c r="K2217" s="95">
        <v>5.8</v>
      </c>
      <c r="L2217" s="95">
        <v>-1.23</v>
      </c>
      <c r="M2217" s="95">
        <v>-0.54</v>
      </c>
      <c r="N2217" s="95">
        <v>1.6</v>
      </c>
      <c r="O2217" s="95">
        <v>4.55</v>
      </c>
      <c r="P2217" s="95">
        <v>-6.82</v>
      </c>
      <c r="Q2217" s="95">
        <v>1.91</v>
      </c>
      <c r="R2217" s="95">
        <v>35.56</v>
      </c>
      <c r="S2217" s="95">
        <v>18.899999999999999</v>
      </c>
      <c r="T2217" s="95">
        <v>32.71</v>
      </c>
      <c r="U2217" s="95">
        <v>0.53</v>
      </c>
      <c r="V2217" s="95">
        <v>0.47</v>
      </c>
      <c r="W2217" s="95">
        <v>1.03</v>
      </c>
      <c r="X2217" s="95">
        <v>5.0999999999999996</v>
      </c>
      <c r="Y2217" s="95">
        <v>13.35</v>
      </c>
      <c r="Z2217" s="74" t="s">
        <v>1111</v>
      </c>
      <c r="AA2217" s="95">
        <v>3.52</v>
      </c>
      <c r="AB2217" s="95">
        <v>1.25</v>
      </c>
      <c r="AC2217" s="74" t="s">
        <v>1111</v>
      </c>
      <c r="AD2217" s="95">
        <v>1901053681.8</v>
      </c>
    </row>
    <row r="2218" spans="1:30" x14ac:dyDescent="0.2">
      <c r="A2218" s="74" t="s">
        <v>3326</v>
      </c>
      <c r="B2218" s="95">
        <v>10.38</v>
      </c>
      <c r="C2218" s="95"/>
      <c r="D2218" s="95">
        <v>-8.5399999999999991</v>
      </c>
      <c r="E2218" s="95">
        <v>2.4</v>
      </c>
      <c r="F2218" s="95">
        <v>2.3199999999999998</v>
      </c>
      <c r="G2218" s="95"/>
      <c r="H2218" s="95"/>
      <c r="I2218" s="95"/>
      <c r="J2218" s="95">
        <v>-8.5399999999999991</v>
      </c>
      <c r="K2218" s="95">
        <v>-5</v>
      </c>
      <c r="L2218" s="95">
        <v>3.54</v>
      </c>
      <c r="M2218" s="95">
        <v>-1</v>
      </c>
      <c r="N2218" s="95"/>
      <c r="O2218" s="95">
        <v>2.4500000000000002</v>
      </c>
      <c r="P2218" s="95">
        <v>-107.62</v>
      </c>
      <c r="Q2218" s="95">
        <v>29.75</v>
      </c>
      <c r="R2218" s="95">
        <v>-28.14</v>
      </c>
      <c r="S2218" s="95">
        <v>-27.15</v>
      </c>
      <c r="T2218" s="95">
        <v>-27.92</v>
      </c>
      <c r="U2218" s="95">
        <v>0.97</v>
      </c>
      <c r="V2218" s="95">
        <v>0.03</v>
      </c>
      <c r="W2218" s="95">
        <v>0</v>
      </c>
      <c r="X2218" s="95"/>
      <c r="Y2218" s="95"/>
      <c r="Z2218" s="74" t="s">
        <v>1111</v>
      </c>
      <c r="AA2218" s="95">
        <v>4.32</v>
      </c>
      <c r="AB2218" s="95">
        <v>-1.21</v>
      </c>
      <c r="AC2218" s="74" t="s">
        <v>1111</v>
      </c>
      <c r="AD2218" s="95">
        <v>98259156</v>
      </c>
    </row>
    <row r="2219" spans="1:30" x14ac:dyDescent="0.2">
      <c r="A2219" s="74" t="s">
        <v>3327</v>
      </c>
      <c r="B2219" s="95">
        <v>0.56000000000000005</v>
      </c>
      <c r="C2219" s="95"/>
      <c r="D2219" s="95">
        <v>-0.46</v>
      </c>
      <c r="E2219" s="95">
        <v>0.13</v>
      </c>
      <c r="F2219" s="95">
        <v>0.13</v>
      </c>
      <c r="G2219" s="95"/>
      <c r="H2219" s="95"/>
      <c r="I2219" s="95"/>
      <c r="J2219" s="95">
        <v>-0.46</v>
      </c>
      <c r="K2219" s="95">
        <v>-5</v>
      </c>
      <c r="L2219" s="95">
        <v>3.54</v>
      </c>
      <c r="M2219" s="95">
        <v>-1</v>
      </c>
      <c r="N2219" s="95"/>
      <c r="O2219" s="95">
        <v>0.13</v>
      </c>
      <c r="P2219" s="95">
        <v>-5.81</v>
      </c>
      <c r="Q2219" s="95">
        <v>29.75</v>
      </c>
      <c r="R2219" s="95">
        <v>-28.14</v>
      </c>
      <c r="S2219" s="95">
        <v>-27.15</v>
      </c>
      <c r="T2219" s="95">
        <v>-27.92</v>
      </c>
      <c r="U2219" s="95">
        <v>0.97</v>
      </c>
      <c r="V2219" s="95">
        <v>0.03</v>
      </c>
      <c r="W2219" s="95">
        <v>0</v>
      </c>
      <c r="X2219" s="95"/>
      <c r="Y2219" s="95"/>
      <c r="Z2219" s="74" t="s">
        <v>1111</v>
      </c>
      <c r="AA2219" s="95">
        <v>4.32</v>
      </c>
      <c r="AB2219" s="95">
        <v>-1.21</v>
      </c>
      <c r="AC2219" s="74" t="s">
        <v>1111</v>
      </c>
      <c r="AD2219" s="95">
        <v>98259156</v>
      </c>
    </row>
    <row r="2220" spans="1:30" x14ac:dyDescent="0.2">
      <c r="A2220" s="74" t="s">
        <v>3328</v>
      </c>
      <c r="B2220" s="95">
        <v>4.3</v>
      </c>
      <c r="C2220" s="95"/>
      <c r="D2220" s="95">
        <v>24.68</v>
      </c>
      <c r="E2220" s="95">
        <v>0.84</v>
      </c>
      <c r="F2220" s="95">
        <v>0.77</v>
      </c>
      <c r="G2220" s="95">
        <v>100</v>
      </c>
      <c r="H2220" s="95">
        <v>0</v>
      </c>
      <c r="I2220" s="95">
        <v>104.92</v>
      </c>
      <c r="J2220" s="95"/>
      <c r="K2220" s="95"/>
      <c r="L2220" s="95"/>
      <c r="M2220" s="95">
        <v>-0.03</v>
      </c>
      <c r="N2220" s="95">
        <v>25.9</v>
      </c>
      <c r="O2220" s="95">
        <v>1.06</v>
      </c>
      <c r="P2220" s="95">
        <v>-3.33</v>
      </c>
      <c r="Q2220" s="95">
        <v>15.6</v>
      </c>
      <c r="R2220" s="95">
        <v>3.39</v>
      </c>
      <c r="S2220" s="95">
        <v>3.1</v>
      </c>
      <c r="T2220" s="95"/>
      <c r="U2220" s="95">
        <v>0.91</v>
      </c>
      <c r="V2220" s="95">
        <v>0.09</v>
      </c>
      <c r="W2220" s="95">
        <v>0.03</v>
      </c>
      <c r="X2220" s="95"/>
      <c r="Y2220" s="95"/>
      <c r="Z2220" s="74" t="s">
        <v>1111</v>
      </c>
      <c r="AA2220" s="95">
        <v>4.92</v>
      </c>
      <c r="AB2220" s="95">
        <v>0.17</v>
      </c>
      <c r="AC2220" s="74" t="s">
        <v>1111</v>
      </c>
      <c r="AD2220" s="95">
        <v>1011919380</v>
      </c>
    </row>
    <row r="2221" spans="1:30" x14ac:dyDescent="0.2">
      <c r="A2221" s="74" t="s">
        <v>3329</v>
      </c>
      <c r="B2221" s="95">
        <v>5.17</v>
      </c>
      <c r="C2221" s="95">
        <v>0.72</v>
      </c>
      <c r="D2221" s="95">
        <v>118.58</v>
      </c>
      <c r="E2221" s="95">
        <v>1.6</v>
      </c>
      <c r="F2221" s="95">
        <v>1.04</v>
      </c>
      <c r="G2221" s="95">
        <v>26.05</v>
      </c>
      <c r="H2221" s="95">
        <v>7.54</v>
      </c>
      <c r="I2221" s="95">
        <v>2.89</v>
      </c>
      <c r="J2221" s="95">
        <v>45.49</v>
      </c>
      <c r="K2221" s="95">
        <v>50.81</v>
      </c>
      <c r="L2221" s="95">
        <v>5.32</v>
      </c>
      <c r="M2221" s="95">
        <v>0.19</v>
      </c>
      <c r="N2221" s="95">
        <v>3.43</v>
      </c>
      <c r="O2221" s="95">
        <v>15.11</v>
      </c>
      <c r="P2221" s="95">
        <v>-1.18</v>
      </c>
      <c r="Q2221" s="95">
        <v>2.46</v>
      </c>
      <c r="R2221" s="95">
        <v>1.35</v>
      </c>
      <c r="S2221" s="95">
        <v>0.88</v>
      </c>
      <c r="T2221" s="95">
        <v>2.4700000000000002</v>
      </c>
      <c r="U2221" s="95">
        <v>0.65</v>
      </c>
      <c r="V2221" s="95">
        <v>0.35</v>
      </c>
      <c r="W2221" s="95">
        <v>0.3</v>
      </c>
      <c r="X2221" s="95">
        <v>9.3000000000000007</v>
      </c>
      <c r="Y2221" s="95"/>
      <c r="Z2221" s="74" t="s">
        <v>1111</v>
      </c>
      <c r="AA2221" s="95">
        <v>3.24</v>
      </c>
      <c r="AB2221" s="95">
        <v>0.04</v>
      </c>
      <c r="AC2221" s="74" t="s">
        <v>1111</v>
      </c>
      <c r="AD2221" s="95">
        <v>2782181215</v>
      </c>
    </row>
    <row r="2222" spans="1:30" x14ac:dyDescent="0.2">
      <c r="A2222" s="74" t="s">
        <v>3330</v>
      </c>
      <c r="B2222" s="95">
        <v>43.54</v>
      </c>
      <c r="C2222" s="95"/>
      <c r="D2222" s="95">
        <v>10.11</v>
      </c>
      <c r="E2222" s="95">
        <v>-3.66</v>
      </c>
      <c r="F2222" s="95">
        <v>1.71</v>
      </c>
      <c r="G2222" s="95">
        <v>78.760000000000005</v>
      </c>
      <c r="H2222" s="95">
        <v>13.27</v>
      </c>
      <c r="I2222" s="95">
        <v>8.19</v>
      </c>
      <c r="J2222" s="95">
        <v>6.24</v>
      </c>
      <c r="K2222" s="95">
        <v>8.9</v>
      </c>
      <c r="L2222" s="95">
        <v>2.66</v>
      </c>
      <c r="M2222" s="95"/>
      <c r="N2222" s="95">
        <v>0.83</v>
      </c>
      <c r="O2222" s="95">
        <v>10</v>
      </c>
      <c r="P2222" s="95">
        <v>-3.68</v>
      </c>
      <c r="Q2222" s="95">
        <v>1.47</v>
      </c>
      <c r="R2222" s="95">
        <v>-36.21</v>
      </c>
      <c r="S2222" s="95">
        <v>16.920000000000002</v>
      </c>
      <c r="T2222" s="95">
        <v>44.69</v>
      </c>
      <c r="U2222" s="95">
        <v>-0.47</v>
      </c>
      <c r="V2222" s="95">
        <v>1.47</v>
      </c>
      <c r="W2222" s="95">
        <v>2.0699999999999998</v>
      </c>
      <c r="X2222" s="95">
        <v>4.4000000000000004</v>
      </c>
      <c r="Y2222" s="95">
        <v>1.9</v>
      </c>
      <c r="Z2222" s="74" t="s">
        <v>1111</v>
      </c>
      <c r="AA2222" s="95">
        <v>-11.89</v>
      </c>
      <c r="AB2222" s="95">
        <v>4.3099999999999996</v>
      </c>
      <c r="AC2222" s="74" t="s">
        <v>1111</v>
      </c>
      <c r="AD2222" s="95">
        <v>4882266466</v>
      </c>
    </row>
    <row r="2223" spans="1:30" x14ac:dyDescent="0.2">
      <c r="A2223" s="74" t="s">
        <v>3331</v>
      </c>
      <c r="B2223" s="95">
        <v>10.85</v>
      </c>
      <c r="C2223" s="95"/>
      <c r="D2223" s="95">
        <v>4.38</v>
      </c>
      <c r="E2223" s="95">
        <v>0.77</v>
      </c>
      <c r="F2223" s="95">
        <v>0.53</v>
      </c>
      <c r="G2223" s="95">
        <v>36.28</v>
      </c>
      <c r="H2223" s="95">
        <v>32.22</v>
      </c>
      <c r="I2223" s="95">
        <v>26.65</v>
      </c>
      <c r="J2223" s="95">
        <v>3.62</v>
      </c>
      <c r="K2223" s="95">
        <v>3.3</v>
      </c>
      <c r="L2223" s="95">
        <v>-0.32</v>
      </c>
      <c r="M2223" s="95">
        <v>-7.0000000000000007E-2</v>
      </c>
      <c r="N2223" s="95">
        <v>1.17</v>
      </c>
      <c r="O2223" s="95">
        <v>2.98</v>
      </c>
      <c r="P2223" s="95">
        <v>-1.02</v>
      </c>
      <c r="Q2223" s="95">
        <v>1.6</v>
      </c>
      <c r="R2223" s="95">
        <v>17.64</v>
      </c>
      <c r="S2223" s="95">
        <v>12.2</v>
      </c>
      <c r="T2223" s="95">
        <v>16.36</v>
      </c>
      <c r="U2223" s="95">
        <v>0.69</v>
      </c>
      <c r="V2223" s="95">
        <v>0.31</v>
      </c>
      <c r="W2223" s="95">
        <v>0.46</v>
      </c>
      <c r="X2223" s="95">
        <v>15.91</v>
      </c>
      <c r="Y2223" s="95">
        <v>19.02</v>
      </c>
      <c r="Z2223" s="74" t="s">
        <v>1111</v>
      </c>
      <c r="AA2223" s="95">
        <v>14.06</v>
      </c>
      <c r="AB2223" s="95">
        <v>2.48</v>
      </c>
      <c r="AC2223" s="74" t="s">
        <v>1111</v>
      </c>
      <c r="AD2223" s="95">
        <v>279692385</v>
      </c>
    </row>
    <row r="2224" spans="1:30" x14ac:dyDescent="0.2">
      <c r="A2224" s="74" t="s">
        <v>3332</v>
      </c>
      <c r="B2224" s="95">
        <v>102.06</v>
      </c>
      <c r="C2224" s="95">
        <v>1.58</v>
      </c>
      <c r="D2224" s="95">
        <v>16.77</v>
      </c>
      <c r="E2224" s="95">
        <v>4.8600000000000003</v>
      </c>
      <c r="F2224" s="95">
        <v>2.97</v>
      </c>
      <c r="G2224" s="95">
        <v>100</v>
      </c>
      <c r="H2224" s="95">
        <v>28.87</v>
      </c>
      <c r="I2224" s="95">
        <v>21.39</v>
      </c>
      <c r="J2224" s="95">
        <v>12.42</v>
      </c>
      <c r="K2224" s="95">
        <v>10.78</v>
      </c>
      <c r="L2224" s="95">
        <v>-1.64</v>
      </c>
      <c r="M2224" s="95">
        <v>-0.64</v>
      </c>
      <c r="N2224" s="95">
        <v>3.59</v>
      </c>
      <c r="O2224" s="95"/>
      <c r="P2224" s="95">
        <v>-2.97</v>
      </c>
      <c r="Q2224" s="95"/>
      <c r="R2224" s="95">
        <v>28.98</v>
      </c>
      <c r="S2224" s="95">
        <v>17.68</v>
      </c>
      <c r="T2224" s="95">
        <v>28.98</v>
      </c>
      <c r="U2224" s="95">
        <v>0.61</v>
      </c>
      <c r="V2224" s="95">
        <v>0.39</v>
      </c>
      <c r="W2224" s="95">
        <v>0.83</v>
      </c>
      <c r="X2224" s="95">
        <v>17.07</v>
      </c>
      <c r="Y2224" s="95">
        <v>35</v>
      </c>
      <c r="Z2224" s="74" t="s">
        <v>1111</v>
      </c>
      <c r="AA2224" s="95">
        <v>21.05</v>
      </c>
      <c r="AB2224" s="95">
        <v>6.1</v>
      </c>
      <c r="AC2224" s="74" t="s">
        <v>1111</v>
      </c>
      <c r="AD2224" s="95">
        <v>6988325474</v>
      </c>
    </row>
    <row r="2225" spans="1:30" x14ac:dyDescent="0.2">
      <c r="A2225" s="74" t="s">
        <v>3333</v>
      </c>
      <c r="B2225" s="95">
        <v>81.92</v>
      </c>
      <c r="C2225" s="95">
        <v>0.44</v>
      </c>
      <c r="D2225" s="95">
        <v>36.96</v>
      </c>
      <c r="E2225" s="95">
        <v>4.03</v>
      </c>
      <c r="F2225" s="95">
        <v>1.98</v>
      </c>
      <c r="G2225" s="95">
        <v>36.61</v>
      </c>
      <c r="H2225" s="95">
        <v>15.11</v>
      </c>
      <c r="I2225" s="95">
        <v>10.220000000000001</v>
      </c>
      <c r="J2225" s="95">
        <v>25</v>
      </c>
      <c r="K2225" s="95">
        <v>28.64</v>
      </c>
      <c r="L2225" s="95">
        <v>3.64</v>
      </c>
      <c r="M2225" s="95">
        <v>0.59</v>
      </c>
      <c r="N2225" s="95">
        <v>3.78</v>
      </c>
      <c r="O2225" s="95">
        <v>15.3</v>
      </c>
      <c r="P2225" s="95">
        <v>-2.61</v>
      </c>
      <c r="Q2225" s="95">
        <v>2.15</v>
      </c>
      <c r="R2225" s="95">
        <v>10.91</v>
      </c>
      <c r="S2225" s="95">
        <v>5.36</v>
      </c>
      <c r="T2225" s="95">
        <v>8.1300000000000008</v>
      </c>
      <c r="U2225" s="95">
        <v>0.49</v>
      </c>
      <c r="V2225" s="95">
        <v>0.51</v>
      </c>
      <c r="W2225" s="95">
        <v>0.52</v>
      </c>
      <c r="X2225" s="95">
        <v>21.11</v>
      </c>
      <c r="Y2225" s="95">
        <v>-15.57</v>
      </c>
      <c r="Z2225" s="74" t="s">
        <v>1111</v>
      </c>
      <c r="AA2225" s="95">
        <v>20.32</v>
      </c>
      <c r="AB2225" s="95">
        <v>2.2200000000000002</v>
      </c>
      <c r="AC2225" s="74" t="s">
        <v>1111</v>
      </c>
      <c r="AD2225" s="95">
        <v>2654298112</v>
      </c>
    </row>
    <row r="2226" spans="1:30" x14ac:dyDescent="0.2">
      <c r="A2226" s="74" t="s">
        <v>3334</v>
      </c>
      <c r="B2226" s="95">
        <v>10.73</v>
      </c>
      <c r="C2226" s="95"/>
      <c r="D2226" s="95">
        <v>-22355.72</v>
      </c>
      <c r="E2226" s="95">
        <v>4.0999999999999996</v>
      </c>
      <c r="F2226" s="95">
        <v>1.68</v>
      </c>
      <c r="G2226" s="95">
        <v>52.31</v>
      </c>
      <c r="H2226" s="95">
        <v>2.81</v>
      </c>
      <c r="I2226" s="95">
        <v>-0.01</v>
      </c>
      <c r="J2226" s="95">
        <v>86.48</v>
      </c>
      <c r="K2226" s="95">
        <v>88.95</v>
      </c>
      <c r="L2226" s="95">
        <v>2.48</v>
      </c>
      <c r="M2226" s="95">
        <v>0.12</v>
      </c>
      <c r="N2226" s="95">
        <v>2.4300000000000002</v>
      </c>
      <c r="O2226" s="95">
        <v>9.5500000000000007</v>
      </c>
      <c r="P2226" s="95">
        <v>-3.13</v>
      </c>
      <c r="Q2226" s="95">
        <v>1.62</v>
      </c>
      <c r="R2226" s="95">
        <v>-0.02</v>
      </c>
      <c r="S2226" s="95">
        <v>-0.01</v>
      </c>
      <c r="T2226" s="95">
        <v>2.38</v>
      </c>
      <c r="U2226" s="95">
        <v>0.41</v>
      </c>
      <c r="V2226" s="95">
        <v>0.59</v>
      </c>
      <c r="W2226" s="95">
        <v>0.69</v>
      </c>
      <c r="X2226" s="95">
        <v>0.1</v>
      </c>
      <c r="Y2226" s="95"/>
      <c r="Z2226" s="74" t="s">
        <v>1111</v>
      </c>
      <c r="AA2226" s="95">
        <v>2.61</v>
      </c>
      <c r="AB2226" s="95">
        <v>0</v>
      </c>
      <c r="AC2226" s="74" t="s">
        <v>1111</v>
      </c>
      <c r="AD2226" s="95">
        <v>1095430512</v>
      </c>
    </row>
    <row r="2227" spans="1:30" x14ac:dyDescent="0.2">
      <c r="A2227" s="74" t="s">
        <v>3335</v>
      </c>
      <c r="B2227" s="95">
        <v>84.75</v>
      </c>
      <c r="C2227" s="95">
        <v>1.61</v>
      </c>
      <c r="D2227" s="95">
        <v>20.56</v>
      </c>
      <c r="E2227" s="95">
        <v>10.43</v>
      </c>
      <c r="F2227" s="95">
        <v>2.5499999999999998</v>
      </c>
      <c r="G2227" s="95">
        <v>100</v>
      </c>
      <c r="H2227" s="95">
        <v>80.489999999999995</v>
      </c>
      <c r="I2227" s="95">
        <v>42.7</v>
      </c>
      <c r="J2227" s="95">
        <v>10.91</v>
      </c>
      <c r="K2227" s="95">
        <v>10.15</v>
      </c>
      <c r="L2227" s="95">
        <v>-0.76</v>
      </c>
      <c r="M2227" s="95">
        <v>-0.72</v>
      </c>
      <c r="N2227" s="95">
        <v>8.7799999999999994</v>
      </c>
      <c r="O2227" s="95"/>
      <c r="P2227" s="95">
        <v>-2.5499999999999998</v>
      </c>
      <c r="Q2227" s="95"/>
      <c r="R2227" s="95">
        <v>50.72</v>
      </c>
      <c r="S2227" s="95">
        <v>12.42</v>
      </c>
      <c r="T2227" s="95">
        <v>56.2</v>
      </c>
      <c r="U2227" s="95">
        <v>0.24</v>
      </c>
      <c r="V2227" s="95">
        <v>0.53</v>
      </c>
      <c r="W2227" s="95">
        <v>0.28999999999999998</v>
      </c>
      <c r="X2227" s="95">
        <v>13.41</v>
      </c>
      <c r="Y2227" s="95"/>
      <c r="Z2227" s="74" t="s">
        <v>1111</v>
      </c>
      <c r="AA2227" s="95">
        <v>8.1300000000000008</v>
      </c>
      <c r="AB2227" s="95">
        <v>4.12</v>
      </c>
      <c r="AC2227" s="74" t="s">
        <v>1111</v>
      </c>
      <c r="AD2227" s="95">
        <v>3151776225</v>
      </c>
    </row>
    <row r="2228" spans="1:30" x14ac:dyDescent="0.2">
      <c r="A2228" s="74" t="s">
        <v>3336</v>
      </c>
      <c r="B2228" s="95">
        <v>140.47999999999999</v>
      </c>
      <c r="C2228" s="95"/>
      <c r="D2228" s="95">
        <v>1003.97</v>
      </c>
      <c r="E2228" s="95">
        <v>-34.71</v>
      </c>
      <c r="F2228" s="95">
        <v>2.56</v>
      </c>
      <c r="G2228" s="95">
        <v>87.73</v>
      </c>
      <c r="H2228" s="95">
        <v>8.0299999999999994</v>
      </c>
      <c r="I2228" s="95">
        <v>0.81</v>
      </c>
      <c r="J2228" s="95">
        <v>100.66</v>
      </c>
      <c r="K2228" s="95">
        <v>119.63</v>
      </c>
      <c r="L2228" s="95">
        <v>18.97</v>
      </c>
      <c r="M2228" s="95"/>
      <c r="N2228" s="95">
        <v>8.09</v>
      </c>
      <c r="O2228" s="95">
        <v>543.82000000000005</v>
      </c>
      <c r="P2228" s="95">
        <v>-3.1</v>
      </c>
      <c r="Q2228" s="95">
        <v>1.03</v>
      </c>
      <c r="R2228" s="95">
        <v>-3.46</v>
      </c>
      <c r="S2228" s="95">
        <v>0.25</v>
      </c>
      <c r="T2228" s="95">
        <v>4.3099999999999996</v>
      </c>
      <c r="U2228" s="95">
        <v>-7.0000000000000007E-2</v>
      </c>
      <c r="V2228" s="95">
        <v>1.07</v>
      </c>
      <c r="W2228" s="95">
        <v>0.32</v>
      </c>
      <c r="X2228" s="95">
        <v>-9.6</v>
      </c>
      <c r="Y2228" s="95"/>
      <c r="Z2228" s="74" t="s">
        <v>1111</v>
      </c>
      <c r="AA2228" s="95">
        <v>-4.05</v>
      </c>
      <c r="AB2228" s="95">
        <v>0.14000000000000001</v>
      </c>
      <c r="AC2228" s="74" t="s">
        <v>1111</v>
      </c>
      <c r="AD2228" s="95">
        <v>39154824416</v>
      </c>
    </row>
    <row r="2229" spans="1:30" x14ac:dyDescent="0.2">
      <c r="A2229" s="74" t="s">
        <v>3337</v>
      </c>
      <c r="B2229" s="95">
        <v>3.44</v>
      </c>
      <c r="C2229" s="95"/>
      <c r="D2229" s="95">
        <v>-16.43</v>
      </c>
      <c r="E2229" s="95">
        <v>0.31</v>
      </c>
      <c r="F2229" s="95">
        <v>0.22</v>
      </c>
      <c r="G2229" s="95">
        <v>5.17</v>
      </c>
      <c r="H2229" s="95">
        <v>-1.67</v>
      </c>
      <c r="I2229" s="95">
        <v>-4.74</v>
      </c>
      <c r="J2229" s="95">
        <v>-46.7</v>
      </c>
      <c r="K2229" s="95">
        <v>-46.31</v>
      </c>
      <c r="L2229" s="95">
        <v>0.39</v>
      </c>
      <c r="M2229" s="95">
        <v>0</v>
      </c>
      <c r="N2229" s="95">
        <v>0.78</v>
      </c>
      <c r="O2229" s="95">
        <v>2.08</v>
      </c>
      <c r="P2229" s="95">
        <v>-0.28000000000000003</v>
      </c>
      <c r="Q2229" s="95">
        <v>1.97</v>
      </c>
      <c r="R2229" s="95">
        <v>-1.89</v>
      </c>
      <c r="S2229" s="95">
        <v>-1.35</v>
      </c>
      <c r="T2229" s="95">
        <v>-0.84</v>
      </c>
      <c r="U2229" s="95">
        <v>0.71</v>
      </c>
      <c r="V2229" s="95">
        <v>0.28999999999999998</v>
      </c>
      <c r="W2229" s="95">
        <v>0.28000000000000003</v>
      </c>
      <c r="X2229" s="95">
        <v>1.06</v>
      </c>
      <c r="Y2229" s="95"/>
      <c r="Z2229" s="74" t="s">
        <v>1111</v>
      </c>
      <c r="AA2229" s="95">
        <v>11.07</v>
      </c>
      <c r="AB2229" s="95">
        <v>-0.21</v>
      </c>
      <c r="AC2229" s="74" t="s">
        <v>1111</v>
      </c>
      <c r="AD2229" s="95">
        <v>519057128</v>
      </c>
    </row>
    <row r="2230" spans="1:30" x14ac:dyDescent="0.2">
      <c r="A2230" s="74" t="s">
        <v>3338</v>
      </c>
      <c r="B2230" s="95">
        <v>29.53</v>
      </c>
      <c r="C2230" s="95">
        <v>3.96</v>
      </c>
      <c r="D2230" s="95">
        <v>5.67</v>
      </c>
      <c r="E2230" s="95">
        <v>0.57999999999999996</v>
      </c>
      <c r="F2230" s="95">
        <v>0.25</v>
      </c>
      <c r="G2230" s="95">
        <v>21.28</v>
      </c>
      <c r="H2230" s="95">
        <v>6.93</v>
      </c>
      <c r="I2230" s="95">
        <v>6.55</v>
      </c>
      <c r="J2230" s="95">
        <v>5.36</v>
      </c>
      <c r="K2230" s="95">
        <v>7.23</v>
      </c>
      <c r="L2230" s="95">
        <v>1.87</v>
      </c>
      <c r="M2230" s="95">
        <v>0.2</v>
      </c>
      <c r="N2230" s="95">
        <v>0.37</v>
      </c>
      <c r="O2230" s="95">
        <v>3.69</v>
      </c>
      <c r="P2230" s="95">
        <v>-0.38</v>
      </c>
      <c r="Q2230" s="95">
        <v>1.26</v>
      </c>
      <c r="R2230" s="95">
        <v>10.25</v>
      </c>
      <c r="S2230" s="95">
        <v>4.4800000000000004</v>
      </c>
      <c r="T2230" s="95">
        <v>5.33</v>
      </c>
      <c r="U2230" s="95">
        <v>0.44</v>
      </c>
      <c r="V2230" s="95">
        <v>0.56000000000000005</v>
      </c>
      <c r="W2230" s="95">
        <v>0.68</v>
      </c>
      <c r="X2230" s="95">
        <v>-0.33</v>
      </c>
      <c r="Y2230" s="95">
        <v>17.09</v>
      </c>
      <c r="Z2230" s="74" t="s">
        <v>1111</v>
      </c>
      <c r="AA2230" s="95">
        <v>50.83</v>
      </c>
      <c r="AB2230" s="95">
        <v>5.21</v>
      </c>
      <c r="AC2230" s="74" t="s">
        <v>1111</v>
      </c>
      <c r="AD2230" s="95">
        <v>50773574888</v>
      </c>
    </row>
    <row r="2231" spans="1:30" x14ac:dyDescent="0.2">
      <c r="A2231" s="74" t="s">
        <v>3339</v>
      </c>
      <c r="B2231" s="95">
        <v>17.45</v>
      </c>
      <c r="C2231" s="95"/>
      <c r="D2231" s="95">
        <v>12.48</v>
      </c>
      <c r="E2231" s="95">
        <v>6.03</v>
      </c>
      <c r="F2231" s="95">
        <v>1.07</v>
      </c>
      <c r="G2231" s="95">
        <v>47.9</v>
      </c>
      <c r="H2231" s="95">
        <v>0.21</v>
      </c>
      <c r="I2231" s="95">
        <v>16.63</v>
      </c>
      <c r="J2231" s="95">
        <v>990.62</v>
      </c>
      <c r="K2231" s="95">
        <v>944.8</v>
      </c>
      <c r="L2231" s="95">
        <v>-45.82</v>
      </c>
      <c r="M2231" s="95">
        <v>-0.28000000000000003</v>
      </c>
      <c r="N2231" s="95">
        <v>2.08</v>
      </c>
      <c r="O2231" s="95">
        <v>9.2100000000000009</v>
      </c>
      <c r="P2231" s="95">
        <v>-1.79</v>
      </c>
      <c r="Q2231" s="95">
        <v>1.4</v>
      </c>
      <c r="R2231" s="95">
        <v>48.31</v>
      </c>
      <c r="S2231" s="95">
        <v>8.57</v>
      </c>
      <c r="T2231" s="95">
        <v>-0.46</v>
      </c>
      <c r="U2231" s="95">
        <v>0.18</v>
      </c>
      <c r="V2231" s="95">
        <v>0.82</v>
      </c>
      <c r="W2231" s="95">
        <v>0.52</v>
      </c>
      <c r="X2231" s="95">
        <v>-6.14</v>
      </c>
      <c r="Y2231" s="95"/>
      <c r="Z2231" s="74" t="s">
        <v>1111</v>
      </c>
      <c r="AA2231" s="95">
        <v>2.9</v>
      </c>
      <c r="AB2231" s="95">
        <v>1.4</v>
      </c>
      <c r="AC2231" s="74" t="s">
        <v>1111</v>
      </c>
      <c r="AD2231" s="95">
        <v>2231860384</v>
      </c>
    </row>
    <row r="2232" spans="1:30" x14ac:dyDescent="0.2">
      <c r="A2232" s="74" t="s">
        <v>3340</v>
      </c>
      <c r="B2232" s="95">
        <v>4.2699999999999996</v>
      </c>
      <c r="C2232" s="95">
        <v>21.08</v>
      </c>
      <c r="D2232" s="95">
        <v>2.89</v>
      </c>
      <c r="E2232" s="95">
        <v>0.28999999999999998</v>
      </c>
      <c r="F2232" s="95">
        <v>0.15</v>
      </c>
      <c r="G2232" s="95">
        <v>82.27</v>
      </c>
      <c r="H2232" s="95">
        <v>77.34</v>
      </c>
      <c r="I2232" s="95">
        <v>34.82</v>
      </c>
      <c r="J2232" s="95">
        <v>1.3</v>
      </c>
      <c r="K2232" s="95">
        <v>4.08</v>
      </c>
      <c r="L2232" s="95">
        <v>2.78</v>
      </c>
      <c r="M2232" s="95">
        <v>0.61</v>
      </c>
      <c r="N2232" s="95">
        <v>1.01</v>
      </c>
      <c r="O2232" s="95">
        <v>-4.68</v>
      </c>
      <c r="P2232" s="95">
        <v>-0.15</v>
      </c>
      <c r="Q2232" s="95">
        <v>0.64</v>
      </c>
      <c r="R2232" s="95">
        <v>9.8699999999999992</v>
      </c>
      <c r="S2232" s="95">
        <v>5.03</v>
      </c>
      <c r="T2232" s="95">
        <v>11.17</v>
      </c>
      <c r="U2232" s="95">
        <v>0.51</v>
      </c>
      <c r="V2232" s="95">
        <v>0.49</v>
      </c>
      <c r="W2232" s="95">
        <v>0.14000000000000001</v>
      </c>
      <c r="X2232" s="95">
        <v>20.02</v>
      </c>
      <c r="Y2232" s="95">
        <v>8.8699999999999992</v>
      </c>
      <c r="Z2232" s="74" t="s">
        <v>1111</v>
      </c>
      <c r="AA2232" s="95">
        <v>14.94</v>
      </c>
      <c r="AB2232" s="95">
        <v>1.48</v>
      </c>
      <c r="AC2232" s="74" t="s">
        <v>1111</v>
      </c>
      <c r="AD2232" s="95">
        <v>142502710</v>
      </c>
    </row>
    <row r="2233" spans="1:30" x14ac:dyDescent="0.2">
      <c r="A2233" s="74" t="s">
        <v>3341</v>
      </c>
      <c r="B2233" s="95">
        <v>38.33</v>
      </c>
      <c r="C2233" s="95">
        <v>3.23</v>
      </c>
      <c r="D2233" s="95">
        <v>10.61</v>
      </c>
      <c r="E2233" s="95">
        <v>0.89</v>
      </c>
      <c r="F2233" s="95">
        <v>0.11</v>
      </c>
      <c r="G2233" s="95">
        <v>56.92</v>
      </c>
      <c r="H2233" s="95">
        <v>14.64</v>
      </c>
      <c r="I2233" s="95">
        <v>11.11</v>
      </c>
      <c r="J2233" s="95">
        <v>8.0500000000000007</v>
      </c>
      <c r="K2233" s="95">
        <v>9.23</v>
      </c>
      <c r="L2233" s="95">
        <v>1.17</v>
      </c>
      <c r="M2233" s="95">
        <v>0.13</v>
      </c>
      <c r="N2233" s="95">
        <v>1.18</v>
      </c>
      <c r="O2233" s="95"/>
      <c r="P2233" s="95">
        <v>-0.11</v>
      </c>
      <c r="Q2233" s="95"/>
      <c r="R2233" s="95">
        <v>8.36</v>
      </c>
      <c r="S2233" s="95">
        <v>1.05</v>
      </c>
      <c r="T2233" s="95">
        <v>7.07</v>
      </c>
      <c r="U2233" s="95">
        <v>0.13</v>
      </c>
      <c r="V2233" s="95">
        <v>0.87</v>
      </c>
      <c r="W2233" s="95">
        <v>0.09</v>
      </c>
      <c r="X2233" s="95">
        <v>3.94</v>
      </c>
      <c r="Y2233" s="95">
        <v>7.36</v>
      </c>
      <c r="Z2233" s="74" t="s">
        <v>1111</v>
      </c>
      <c r="AA2233" s="95">
        <v>43.3</v>
      </c>
      <c r="AB2233" s="95">
        <v>3.62</v>
      </c>
      <c r="AC2233" s="74" t="s">
        <v>1111</v>
      </c>
      <c r="AD2233" s="95">
        <v>1593123840</v>
      </c>
    </row>
    <row r="2234" spans="1:30" x14ac:dyDescent="0.2">
      <c r="A2234" s="74" t="s">
        <v>3342</v>
      </c>
      <c r="B2234" s="95">
        <v>24.57</v>
      </c>
      <c r="C2234" s="95"/>
      <c r="D2234" s="95">
        <v>7.68</v>
      </c>
      <c r="E2234" s="95">
        <v>1.03</v>
      </c>
      <c r="F2234" s="95">
        <v>0.11</v>
      </c>
      <c r="G2234" s="95">
        <v>0</v>
      </c>
      <c r="H2234" s="95">
        <v>42.68</v>
      </c>
      <c r="I2234" s="95">
        <v>30.55</v>
      </c>
      <c r="J2234" s="95">
        <v>5.5</v>
      </c>
      <c r="K2234" s="95">
        <v>-13.23</v>
      </c>
      <c r="L2234" s="95">
        <v>-18.73</v>
      </c>
      <c r="M2234" s="95">
        <v>-3.5</v>
      </c>
      <c r="N2234" s="95">
        <v>2.35</v>
      </c>
      <c r="O2234" s="95"/>
      <c r="P2234" s="95">
        <v>-0.11</v>
      </c>
      <c r="Q2234" s="95"/>
      <c r="R2234" s="95">
        <v>13.36</v>
      </c>
      <c r="S2234" s="95">
        <v>1.42</v>
      </c>
      <c r="T2234" s="95">
        <v>13.36</v>
      </c>
      <c r="U2234" s="95">
        <v>0.11</v>
      </c>
      <c r="V2234" s="95">
        <v>0.89</v>
      </c>
      <c r="W2234" s="95">
        <v>0.05</v>
      </c>
      <c r="X2234" s="95">
        <v>10.02</v>
      </c>
      <c r="Y2234" s="95">
        <v>29.32</v>
      </c>
      <c r="Z2234" s="74" t="s">
        <v>1111</v>
      </c>
      <c r="AA2234" s="95">
        <v>23.93</v>
      </c>
      <c r="AB2234" s="95">
        <v>3.2</v>
      </c>
      <c r="AC2234" s="74" t="s">
        <v>1111</v>
      </c>
      <c r="AD2234" s="95">
        <v>112889322</v>
      </c>
    </row>
    <row r="2235" spans="1:30" x14ac:dyDescent="0.2">
      <c r="A2235" s="74" t="s">
        <v>3343</v>
      </c>
      <c r="B2235" s="95">
        <v>52.44</v>
      </c>
      <c r="C2235" s="95">
        <v>1.91</v>
      </c>
      <c r="D2235" s="95">
        <v>9.44</v>
      </c>
      <c r="E2235" s="95">
        <v>1.51</v>
      </c>
      <c r="F2235" s="95">
        <v>0.15</v>
      </c>
      <c r="G2235" s="95">
        <v>0</v>
      </c>
      <c r="H2235" s="95">
        <v>39.450000000000003</v>
      </c>
      <c r="I2235" s="95">
        <v>29.78</v>
      </c>
      <c r="J2235" s="95">
        <v>7.13</v>
      </c>
      <c r="K2235" s="95">
        <v>-0.86</v>
      </c>
      <c r="L2235" s="95">
        <v>-7.99</v>
      </c>
      <c r="M2235" s="95">
        <v>-1.69</v>
      </c>
      <c r="N2235" s="95">
        <v>2.81</v>
      </c>
      <c r="O2235" s="95"/>
      <c r="P2235" s="95">
        <v>-0.15</v>
      </c>
      <c r="Q2235" s="95"/>
      <c r="R2235" s="95">
        <v>15.99</v>
      </c>
      <c r="S2235" s="95">
        <v>1.54</v>
      </c>
      <c r="T2235" s="95">
        <v>16.87</v>
      </c>
      <c r="U2235" s="95">
        <v>0.1</v>
      </c>
      <c r="V2235" s="95">
        <v>0.9</v>
      </c>
      <c r="W2235" s="95">
        <v>0.05</v>
      </c>
      <c r="X2235" s="95">
        <v>-2.1</v>
      </c>
      <c r="Y2235" s="95">
        <v>14.12</v>
      </c>
      <c r="Z2235" s="74" t="s">
        <v>1111</v>
      </c>
      <c r="AA2235" s="95">
        <v>34.74</v>
      </c>
      <c r="AB2235" s="95">
        <v>5.55</v>
      </c>
      <c r="AC2235" s="74" t="s">
        <v>1111</v>
      </c>
      <c r="AD2235" s="95">
        <v>1072398000</v>
      </c>
    </row>
    <row r="2236" spans="1:30" x14ac:dyDescent="0.2">
      <c r="A2236" s="74" t="s">
        <v>3344</v>
      </c>
      <c r="B2236" s="95">
        <v>36.979999999999997</v>
      </c>
      <c r="C2236" s="95"/>
      <c r="D2236" s="95">
        <v>46.73</v>
      </c>
      <c r="E2236" s="95">
        <v>3.46</v>
      </c>
      <c r="F2236" s="95">
        <v>2.4700000000000002</v>
      </c>
      <c r="G2236" s="95">
        <v>83.26</v>
      </c>
      <c r="H2236" s="95">
        <v>13.85</v>
      </c>
      <c r="I2236" s="95">
        <v>10.42</v>
      </c>
      <c r="J2236" s="95">
        <v>35.159999999999997</v>
      </c>
      <c r="K2236" s="95">
        <v>35.51</v>
      </c>
      <c r="L2236" s="95">
        <v>0.35</v>
      </c>
      <c r="M2236" s="95">
        <v>0.03</v>
      </c>
      <c r="N2236" s="95">
        <v>4.87</v>
      </c>
      <c r="O2236" s="95">
        <v>8.25</v>
      </c>
      <c r="P2236" s="95">
        <v>-3.95</v>
      </c>
      <c r="Q2236" s="95">
        <v>4.88</v>
      </c>
      <c r="R2236" s="95">
        <v>7.4</v>
      </c>
      <c r="S2236" s="95">
        <v>5.28</v>
      </c>
      <c r="T2236" s="95">
        <v>6.4</v>
      </c>
      <c r="U2236" s="95">
        <v>0.71</v>
      </c>
      <c r="V2236" s="95">
        <v>0.28999999999999998</v>
      </c>
      <c r="W2236" s="95">
        <v>0.51</v>
      </c>
      <c r="X2236" s="95">
        <v>7.26</v>
      </c>
      <c r="Y2236" s="95">
        <v>23.39</v>
      </c>
      <c r="Z2236" s="74" t="s">
        <v>1111</v>
      </c>
      <c r="AA2236" s="95">
        <v>10.7</v>
      </c>
      <c r="AB2236" s="95">
        <v>0.79</v>
      </c>
      <c r="AC2236" s="74" t="s">
        <v>1111</v>
      </c>
      <c r="AD2236" s="95">
        <v>3277868962.6799998</v>
      </c>
    </row>
    <row r="2237" spans="1:30" x14ac:dyDescent="0.2">
      <c r="A2237" s="74" t="s">
        <v>3345</v>
      </c>
      <c r="B2237" s="95">
        <v>6.99</v>
      </c>
      <c r="C2237" s="95"/>
      <c r="D2237" s="95">
        <v>12.88</v>
      </c>
      <c r="E2237" s="95">
        <v>1.1299999999999999</v>
      </c>
      <c r="F2237" s="95">
        <v>0.47</v>
      </c>
      <c r="G2237" s="95">
        <v>69.63</v>
      </c>
      <c r="H2237" s="95">
        <v>21.56</v>
      </c>
      <c r="I2237" s="95">
        <v>11.77</v>
      </c>
      <c r="J2237" s="95">
        <v>7.03</v>
      </c>
      <c r="K2237" s="95">
        <v>12.32</v>
      </c>
      <c r="L2237" s="95">
        <v>5.29</v>
      </c>
      <c r="M2237" s="95">
        <v>0.85</v>
      </c>
      <c r="N2237" s="95">
        <v>1.52</v>
      </c>
      <c r="O2237" s="95">
        <v>6.23</v>
      </c>
      <c r="P2237" s="95">
        <v>-0.57999999999999996</v>
      </c>
      <c r="Q2237" s="95">
        <v>1.62</v>
      </c>
      <c r="R2237" s="95">
        <v>8.7899999999999991</v>
      </c>
      <c r="S2237" s="95">
        <v>3.62</v>
      </c>
      <c r="T2237" s="95">
        <v>6.29</v>
      </c>
      <c r="U2237" s="95">
        <v>0.41</v>
      </c>
      <c r="V2237" s="95">
        <v>0.59</v>
      </c>
      <c r="W2237" s="95">
        <v>0.31</v>
      </c>
      <c r="X2237" s="95">
        <v>3.1</v>
      </c>
      <c r="Y2237" s="95"/>
      <c r="Z2237" s="74" t="s">
        <v>1111</v>
      </c>
      <c r="AA2237" s="95">
        <v>6.18</v>
      </c>
      <c r="AB2237" s="95">
        <v>0.54</v>
      </c>
      <c r="AC2237" s="74" t="s">
        <v>1111</v>
      </c>
      <c r="AD2237" s="95">
        <v>281495688</v>
      </c>
    </row>
    <row r="2238" spans="1:30" x14ac:dyDescent="0.2">
      <c r="A2238" s="74" t="s">
        <v>3346</v>
      </c>
      <c r="B2238" s="95">
        <v>4.0199999999999996</v>
      </c>
      <c r="C2238" s="95">
        <v>1.82</v>
      </c>
      <c r="D2238" s="95">
        <v>-7.71</v>
      </c>
      <c r="E2238" s="95">
        <v>1.23</v>
      </c>
      <c r="F2238" s="95">
        <v>0.75</v>
      </c>
      <c r="G2238" s="95">
        <v>-18.190000000000001</v>
      </c>
      <c r="H2238" s="95">
        <v>-25.1</v>
      </c>
      <c r="I2238" s="95">
        <v>-25.41</v>
      </c>
      <c r="J2238" s="95">
        <v>-7.81</v>
      </c>
      <c r="K2238" s="95">
        <v>-7.73</v>
      </c>
      <c r="L2238" s="95">
        <v>0.08</v>
      </c>
      <c r="M2238" s="95">
        <v>-0.01</v>
      </c>
      <c r="N2238" s="95">
        <v>1.96</v>
      </c>
      <c r="O2238" s="95">
        <v>19.27</v>
      </c>
      <c r="P2238" s="95">
        <v>-0.9</v>
      </c>
      <c r="Q2238" s="95">
        <v>1.3</v>
      </c>
      <c r="R2238" s="95">
        <v>-15.98</v>
      </c>
      <c r="S2238" s="95">
        <v>-9.7200000000000006</v>
      </c>
      <c r="T2238" s="95">
        <v>-15.97</v>
      </c>
      <c r="U2238" s="95">
        <v>0.61</v>
      </c>
      <c r="V2238" s="95">
        <v>0.39</v>
      </c>
      <c r="W2238" s="95">
        <v>0.38</v>
      </c>
      <c r="X2238" s="95">
        <v>18.25</v>
      </c>
      <c r="Y2238" s="95">
        <v>40.32</v>
      </c>
      <c r="Z2238" s="74" t="s">
        <v>1111</v>
      </c>
      <c r="AA2238" s="95">
        <v>3.26</v>
      </c>
      <c r="AB2238" s="95">
        <v>-0.52</v>
      </c>
      <c r="AC2238" s="74" t="s">
        <v>1111</v>
      </c>
      <c r="AD2238" s="95">
        <v>2454548484</v>
      </c>
    </row>
    <row r="2239" spans="1:30" x14ac:dyDescent="0.2">
      <c r="A2239" s="74" t="s">
        <v>3347</v>
      </c>
      <c r="B2239" s="95">
        <v>18.34</v>
      </c>
      <c r="C2239" s="95"/>
      <c r="D2239" s="95">
        <v>16.13</v>
      </c>
      <c r="E2239" s="95">
        <v>7.93</v>
      </c>
      <c r="F2239" s="95">
        <v>0.75</v>
      </c>
      <c r="G2239" s="95">
        <v>68.33</v>
      </c>
      <c r="H2239" s="95">
        <v>7.03</v>
      </c>
      <c r="I2239" s="95">
        <v>4.0599999999999996</v>
      </c>
      <c r="J2239" s="95">
        <v>9.31</v>
      </c>
      <c r="K2239" s="95">
        <v>14.96</v>
      </c>
      <c r="L2239" s="95">
        <v>5.66</v>
      </c>
      <c r="M2239" s="95">
        <v>4.82</v>
      </c>
      <c r="N2239" s="95">
        <v>0.65</v>
      </c>
      <c r="O2239" s="95">
        <v>6.41</v>
      </c>
      <c r="P2239" s="95">
        <v>-1.1399999999999999</v>
      </c>
      <c r="Q2239" s="95">
        <v>1.52</v>
      </c>
      <c r="R2239" s="95">
        <v>49.17</v>
      </c>
      <c r="S2239" s="95">
        <v>4.67</v>
      </c>
      <c r="T2239" s="95">
        <v>12.3</v>
      </c>
      <c r="U2239" s="95">
        <v>0.09</v>
      </c>
      <c r="V2239" s="95">
        <v>0.91</v>
      </c>
      <c r="W2239" s="95">
        <v>1.1499999999999999</v>
      </c>
      <c r="X2239" s="95">
        <v>-1.27</v>
      </c>
      <c r="Y2239" s="95"/>
      <c r="Z2239" s="74" t="s">
        <v>1111</v>
      </c>
      <c r="AA2239" s="95">
        <v>2.31</v>
      </c>
      <c r="AB2239" s="95">
        <v>1.1399999999999999</v>
      </c>
      <c r="AC2239" s="74" t="s">
        <v>1111</v>
      </c>
      <c r="AD2239" s="95">
        <v>709915724</v>
      </c>
    </row>
    <row r="2240" spans="1:30" x14ac:dyDescent="0.2">
      <c r="A2240" s="74" t="s">
        <v>3348</v>
      </c>
      <c r="B2240" s="95">
        <v>41.91</v>
      </c>
      <c r="C2240" s="95">
        <v>2.95</v>
      </c>
      <c r="D2240" s="95">
        <v>21.3</v>
      </c>
      <c r="E2240" s="95">
        <v>2.88</v>
      </c>
      <c r="F2240" s="95">
        <v>1.24</v>
      </c>
      <c r="G2240" s="95">
        <v>36.92</v>
      </c>
      <c r="H2240" s="95">
        <v>5.7</v>
      </c>
      <c r="I2240" s="95">
        <v>4.1500000000000004</v>
      </c>
      <c r="J2240" s="95">
        <v>15.53</v>
      </c>
      <c r="K2240" s="95">
        <v>16.07</v>
      </c>
      <c r="L2240" s="95">
        <v>0.54</v>
      </c>
      <c r="M2240" s="95">
        <v>0.1</v>
      </c>
      <c r="N2240" s="95">
        <v>0.88</v>
      </c>
      <c r="O2240" s="95">
        <v>16.260000000000002</v>
      </c>
      <c r="P2240" s="95">
        <v>-2</v>
      </c>
      <c r="Q2240" s="95">
        <v>1.25</v>
      </c>
      <c r="R2240" s="95">
        <v>13.5</v>
      </c>
      <c r="S2240" s="95">
        <v>5.8</v>
      </c>
      <c r="T2240" s="95">
        <v>11.33</v>
      </c>
      <c r="U2240" s="95">
        <v>0.43</v>
      </c>
      <c r="V2240" s="95">
        <v>0.56999999999999995</v>
      </c>
      <c r="W2240" s="95">
        <v>1.4</v>
      </c>
      <c r="X2240" s="95">
        <v>-3.23</v>
      </c>
      <c r="Y2240" s="95">
        <v>-16.850000000000001</v>
      </c>
      <c r="Z2240" s="74" t="s">
        <v>1111</v>
      </c>
      <c r="AA2240" s="95">
        <v>14.57</v>
      </c>
      <c r="AB2240" s="95">
        <v>1.97</v>
      </c>
      <c r="AC2240" s="74" t="s">
        <v>1111</v>
      </c>
      <c r="AD2240" s="95">
        <v>1825574454</v>
      </c>
    </row>
    <row r="2241" spans="1:30" x14ac:dyDescent="0.2">
      <c r="A2241" s="74" t="s">
        <v>3349</v>
      </c>
      <c r="B2241" s="95">
        <v>11</v>
      </c>
      <c r="C2241" s="95">
        <v>7.5</v>
      </c>
      <c r="D2241" s="95">
        <v>10.24</v>
      </c>
      <c r="E2241" s="95">
        <v>0.97</v>
      </c>
      <c r="F2241" s="95">
        <v>0.79</v>
      </c>
      <c r="G2241" s="95">
        <v>100</v>
      </c>
      <c r="H2241" s="95">
        <v>33.21</v>
      </c>
      <c r="I2241" s="95">
        <v>24.12</v>
      </c>
      <c r="J2241" s="95">
        <v>7.44</v>
      </c>
      <c r="K2241" s="95">
        <v>5.98</v>
      </c>
      <c r="L2241" s="95">
        <v>-1.46</v>
      </c>
      <c r="M2241" s="95">
        <v>-0.19</v>
      </c>
      <c r="N2241" s="95">
        <v>2.4700000000000002</v>
      </c>
      <c r="O2241" s="95"/>
      <c r="P2241" s="95">
        <v>-0.79</v>
      </c>
      <c r="Q2241" s="95"/>
      <c r="R2241" s="95">
        <v>9.49</v>
      </c>
      <c r="S2241" s="95">
        <v>7.75</v>
      </c>
      <c r="T2241" s="95">
        <v>9.49</v>
      </c>
      <c r="U2241" s="95">
        <v>0.82</v>
      </c>
      <c r="V2241" s="95">
        <v>0.18</v>
      </c>
      <c r="W2241" s="95">
        <v>0.32</v>
      </c>
      <c r="X2241" s="95">
        <v>-8.6199999999999992</v>
      </c>
      <c r="Y2241" s="95">
        <v>-11.27</v>
      </c>
      <c r="Z2241" s="74" t="s">
        <v>1111</v>
      </c>
      <c r="AA2241" s="95">
        <v>11.32</v>
      </c>
      <c r="AB2241" s="95">
        <v>1.07</v>
      </c>
      <c r="AC2241" s="74" t="s">
        <v>1111</v>
      </c>
      <c r="AD2241" s="95">
        <v>80929200</v>
      </c>
    </row>
    <row r="2242" spans="1:30" x14ac:dyDescent="0.2">
      <c r="A2242" s="74" t="s">
        <v>3350</v>
      </c>
      <c r="B2242" s="95">
        <v>21.73</v>
      </c>
      <c r="C2242" s="95">
        <v>8.98</v>
      </c>
      <c r="D2242" s="95">
        <v>5.71</v>
      </c>
      <c r="E2242" s="95">
        <v>0.38</v>
      </c>
      <c r="F2242" s="95">
        <v>0.12</v>
      </c>
      <c r="G2242" s="95">
        <v>17.329999999999998</v>
      </c>
      <c r="H2242" s="95">
        <v>7.91</v>
      </c>
      <c r="I2242" s="95">
        <v>5.76</v>
      </c>
      <c r="J2242" s="95">
        <v>4.16</v>
      </c>
      <c r="K2242" s="95">
        <v>13.58</v>
      </c>
      <c r="L2242" s="95">
        <v>9.42</v>
      </c>
      <c r="M2242" s="95">
        <v>0.86</v>
      </c>
      <c r="N2242" s="95">
        <v>0.33</v>
      </c>
      <c r="O2242" s="95">
        <v>-0.72</v>
      </c>
      <c r="P2242" s="95">
        <v>-0.15</v>
      </c>
      <c r="Q2242" s="95">
        <v>0.48</v>
      </c>
      <c r="R2242" s="95">
        <v>6.65</v>
      </c>
      <c r="S2242" s="95">
        <v>2.1800000000000002</v>
      </c>
      <c r="T2242" s="95">
        <v>3.55</v>
      </c>
      <c r="U2242" s="95">
        <v>0.33</v>
      </c>
      <c r="V2242" s="95">
        <v>0.67</v>
      </c>
      <c r="W2242" s="95">
        <v>0.38</v>
      </c>
      <c r="X2242" s="95">
        <v>4.55</v>
      </c>
      <c r="Y2242" s="95">
        <v>-28.9</v>
      </c>
      <c r="Z2242" s="74" t="s">
        <v>1111</v>
      </c>
      <c r="AA2242" s="95">
        <v>57.25</v>
      </c>
      <c r="AB2242" s="95">
        <v>3.8</v>
      </c>
      <c r="AC2242" s="74" t="s">
        <v>1111</v>
      </c>
      <c r="AD2242" s="95">
        <v>8527988479</v>
      </c>
    </row>
    <row r="2243" spans="1:30" x14ac:dyDescent="0.2">
      <c r="A2243" s="74" t="s">
        <v>3351</v>
      </c>
      <c r="B2243" s="95">
        <v>2.38</v>
      </c>
      <c r="C2243" s="95"/>
      <c r="D2243" s="95">
        <v>-97.53</v>
      </c>
      <c r="E2243" s="95">
        <v>0.38</v>
      </c>
      <c r="F2243" s="95">
        <v>0.2</v>
      </c>
      <c r="G2243" s="95">
        <v>24.3</v>
      </c>
      <c r="H2243" s="95">
        <v>2.2400000000000002</v>
      </c>
      <c r="I2243" s="95">
        <v>-0.3</v>
      </c>
      <c r="J2243" s="95">
        <v>13.25</v>
      </c>
      <c r="K2243" s="95">
        <v>31.88</v>
      </c>
      <c r="L2243" s="95">
        <v>18.64</v>
      </c>
      <c r="M2243" s="95">
        <v>0.54</v>
      </c>
      <c r="N2243" s="95">
        <v>0.3</v>
      </c>
      <c r="O2243" s="95">
        <v>-4.3</v>
      </c>
      <c r="P2243" s="95">
        <v>-0.23</v>
      </c>
      <c r="Q2243" s="95">
        <v>0.74</v>
      </c>
      <c r="R2243" s="95">
        <v>-0.39</v>
      </c>
      <c r="S2243" s="95">
        <v>-0.21</v>
      </c>
      <c r="T2243" s="95">
        <v>1.1299999999999999</v>
      </c>
      <c r="U2243" s="95">
        <v>0.52</v>
      </c>
      <c r="V2243" s="95">
        <v>0.47</v>
      </c>
      <c r="W2243" s="95">
        <v>0.68</v>
      </c>
      <c r="X2243" s="95">
        <v>-6.57</v>
      </c>
      <c r="Y2243" s="95"/>
      <c r="Z2243" s="74" t="s">
        <v>1111</v>
      </c>
      <c r="AA2243" s="95">
        <v>6.21</v>
      </c>
      <c r="AB2243" s="95">
        <v>-0.02</v>
      </c>
      <c r="AC2243" s="74" t="s">
        <v>1111</v>
      </c>
      <c r="AD2243" s="95">
        <v>72857988</v>
      </c>
    </row>
    <row r="2244" spans="1:30" x14ac:dyDescent="0.2">
      <c r="A2244" s="74" t="s">
        <v>3352</v>
      </c>
      <c r="B2244" s="95">
        <v>6.05</v>
      </c>
      <c r="C2244" s="95"/>
      <c r="D2244" s="95">
        <v>-22.59</v>
      </c>
      <c r="E2244" s="95">
        <v>3.06</v>
      </c>
      <c r="F2244" s="95">
        <v>2</v>
      </c>
      <c r="G2244" s="95">
        <v>35.83</v>
      </c>
      <c r="H2244" s="95">
        <v>-7.68</v>
      </c>
      <c r="I2244" s="95">
        <v>-8.1</v>
      </c>
      <c r="J2244" s="95">
        <v>-23.83</v>
      </c>
      <c r="K2244" s="95">
        <v>-21.55</v>
      </c>
      <c r="L2244" s="95">
        <v>2.2799999999999998</v>
      </c>
      <c r="M2244" s="95">
        <v>-0.28999999999999998</v>
      </c>
      <c r="N2244" s="95">
        <v>1.83</v>
      </c>
      <c r="O2244" s="95">
        <v>3.35</v>
      </c>
      <c r="P2244" s="95">
        <v>-9.0500000000000007</v>
      </c>
      <c r="Q2244" s="95">
        <v>4.34</v>
      </c>
      <c r="R2244" s="95">
        <v>-13.56</v>
      </c>
      <c r="S2244" s="95">
        <v>-8.8699999999999992</v>
      </c>
      <c r="T2244" s="95">
        <v>-10.66</v>
      </c>
      <c r="U2244" s="95">
        <v>0.65</v>
      </c>
      <c r="V2244" s="95">
        <v>0.35</v>
      </c>
      <c r="W2244" s="95">
        <v>1.0900000000000001</v>
      </c>
      <c r="X2244" s="95"/>
      <c r="Y2244" s="95"/>
      <c r="Z2244" s="74" t="s">
        <v>1111</v>
      </c>
      <c r="AA2244" s="95">
        <v>1.97</v>
      </c>
      <c r="AB2244" s="95">
        <v>-0.27</v>
      </c>
      <c r="AC2244" s="74" t="s">
        <v>1111</v>
      </c>
      <c r="AD2244" s="95">
        <v>549812140</v>
      </c>
    </row>
    <row r="2245" spans="1:30" x14ac:dyDescent="0.2">
      <c r="A2245" s="74" t="s">
        <v>3353</v>
      </c>
      <c r="B2245" s="95">
        <v>22.32</v>
      </c>
      <c r="C2245" s="95">
        <v>3.32</v>
      </c>
      <c r="D2245" s="95">
        <v>11.02</v>
      </c>
      <c r="E2245" s="95">
        <v>0.99</v>
      </c>
      <c r="F2245" s="95">
        <v>0.72</v>
      </c>
      <c r="G2245" s="95">
        <v>19.37</v>
      </c>
      <c r="H2245" s="95">
        <v>5.0599999999999996</v>
      </c>
      <c r="I2245" s="95">
        <v>3.92</v>
      </c>
      <c r="J2245" s="95">
        <v>8.5500000000000007</v>
      </c>
      <c r="K2245" s="95">
        <v>6.71</v>
      </c>
      <c r="L2245" s="95">
        <v>-1.84</v>
      </c>
      <c r="M2245" s="95">
        <v>-0.21</v>
      </c>
      <c r="N2245" s="95">
        <v>0.43</v>
      </c>
      <c r="O2245" s="95">
        <v>1.51</v>
      </c>
      <c r="P2245" s="95">
        <v>-1.78</v>
      </c>
      <c r="Q2245" s="95">
        <v>5.22</v>
      </c>
      <c r="R2245" s="95">
        <v>9.02</v>
      </c>
      <c r="S2245" s="95">
        <v>6.56</v>
      </c>
      <c r="T2245" s="95">
        <v>9.1199999999999992</v>
      </c>
      <c r="U2245" s="95">
        <v>0.73</v>
      </c>
      <c r="V2245" s="95">
        <v>0.27</v>
      </c>
      <c r="W2245" s="95">
        <v>1.67</v>
      </c>
      <c r="X2245" s="95">
        <v>16.940000000000001</v>
      </c>
      <c r="Y2245" s="95"/>
      <c r="Z2245" s="74" t="s">
        <v>1111</v>
      </c>
      <c r="AA2245" s="95">
        <v>22.42</v>
      </c>
      <c r="AB2245" s="95">
        <v>2.02</v>
      </c>
      <c r="AC2245" s="74" t="s">
        <v>1111</v>
      </c>
      <c r="AD2245" s="95">
        <v>265628844</v>
      </c>
    </row>
    <row r="2246" spans="1:30" x14ac:dyDescent="0.2">
      <c r="A2246" s="74" t="s">
        <v>3354</v>
      </c>
      <c r="B2246" s="95">
        <v>1.33</v>
      </c>
      <c r="C2246" s="95"/>
      <c r="D2246" s="95">
        <v>-1.08</v>
      </c>
      <c r="E2246" s="95">
        <v>0.66</v>
      </c>
      <c r="F2246" s="95">
        <v>0.38</v>
      </c>
      <c r="G2246" s="95">
        <v>100</v>
      </c>
      <c r="H2246" s="95">
        <v>-1250.55</v>
      </c>
      <c r="I2246" s="95">
        <v>-1226.21</v>
      </c>
      <c r="J2246" s="95">
        <v>-1.06</v>
      </c>
      <c r="K2246" s="95">
        <v>-1.53</v>
      </c>
      <c r="L2246" s="95">
        <v>-0.47</v>
      </c>
      <c r="M2246" s="95">
        <v>0.28999999999999998</v>
      </c>
      <c r="N2246" s="95">
        <v>13.24</v>
      </c>
      <c r="O2246" s="95">
        <v>-1.22</v>
      </c>
      <c r="P2246" s="95">
        <v>-0.43</v>
      </c>
      <c r="Q2246" s="95">
        <v>0.27</v>
      </c>
      <c r="R2246" s="95">
        <v>-60.98</v>
      </c>
      <c r="S2246" s="95">
        <v>-35.090000000000003</v>
      </c>
      <c r="T2246" s="95">
        <v>-43.16</v>
      </c>
      <c r="U2246" s="95">
        <v>0.57999999999999996</v>
      </c>
      <c r="V2246" s="95">
        <v>0.42</v>
      </c>
      <c r="W2246" s="95">
        <v>0.03</v>
      </c>
      <c r="X2246" s="95"/>
      <c r="Y2246" s="95"/>
      <c r="Z2246" s="74" t="s">
        <v>1111</v>
      </c>
      <c r="AA2246" s="95">
        <v>2</v>
      </c>
      <c r="AB2246" s="95">
        <v>-1.22</v>
      </c>
      <c r="AC2246" s="74" t="s">
        <v>1111</v>
      </c>
      <c r="AD2246" s="95">
        <v>125987136</v>
      </c>
    </row>
    <row r="2247" spans="1:30" x14ac:dyDescent="0.2">
      <c r="A2247" s="74" t="s">
        <v>3355</v>
      </c>
      <c r="B2247" s="95">
        <v>34.47</v>
      </c>
      <c r="C2247" s="95">
        <v>1.74</v>
      </c>
      <c r="D2247" s="95">
        <v>9.9600000000000009</v>
      </c>
      <c r="E2247" s="95">
        <v>2.27</v>
      </c>
      <c r="F2247" s="95">
        <v>0.47</v>
      </c>
      <c r="G2247" s="95">
        <v>36.090000000000003</v>
      </c>
      <c r="H2247" s="95">
        <v>14.26</v>
      </c>
      <c r="I2247" s="95">
        <v>10.55</v>
      </c>
      <c r="J2247" s="95">
        <v>7.37</v>
      </c>
      <c r="K2247" s="95">
        <v>14.34</v>
      </c>
      <c r="L2247" s="95">
        <v>6.97</v>
      </c>
      <c r="M2247" s="95">
        <v>2.15</v>
      </c>
      <c r="N2247" s="95">
        <v>1.05</v>
      </c>
      <c r="O2247" s="95">
        <v>4.1500000000000004</v>
      </c>
      <c r="P2247" s="95">
        <v>-0.82</v>
      </c>
      <c r="Q2247" s="95">
        <v>1.37</v>
      </c>
      <c r="R2247" s="95">
        <v>22.8</v>
      </c>
      <c r="S2247" s="95">
        <v>4.75</v>
      </c>
      <c r="T2247" s="95">
        <v>5.89</v>
      </c>
      <c r="U2247" s="95">
        <v>0.21</v>
      </c>
      <c r="V2247" s="95">
        <v>0.79</v>
      </c>
      <c r="W2247" s="95">
        <v>0.45</v>
      </c>
      <c r="X2247" s="95">
        <v>-7.53</v>
      </c>
      <c r="Y2247" s="95">
        <v>-71.989999999999995</v>
      </c>
      <c r="Z2247" s="74" t="s">
        <v>1111</v>
      </c>
      <c r="AA2247" s="95">
        <v>15.17</v>
      </c>
      <c r="AB2247" s="95">
        <v>3.46</v>
      </c>
      <c r="AC2247" s="74" t="s">
        <v>1111</v>
      </c>
      <c r="AD2247" s="95">
        <v>5301059205</v>
      </c>
    </row>
    <row r="2248" spans="1:30" x14ac:dyDescent="0.2">
      <c r="A2248" s="74" t="s">
        <v>3356</v>
      </c>
      <c r="B2248" s="95">
        <v>12.35</v>
      </c>
      <c r="C2248" s="95"/>
      <c r="D2248" s="95">
        <v>-23.03</v>
      </c>
      <c r="E2248" s="95">
        <v>92.63</v>
      </c>
      <c r="F2248" s="95">
        <v>1.54</v>
      </c>
      <c r="G2248" s="95"/>
      <c r="H2248" s="95"/>
      <c r="I2248" s="95"/>
      <c r="J2248" s="95">
        <v>-23.02</v>
      </c>
      <c r="K2248" s="95">
        <v>-23</v>
      </c>
      <c r="L2248" s="95">
        <v>0.02</v>
      </c>
      <c r="M2248" s="95">
        <v>-0.09</v>
      </c>
      <c r="N2248" s="95"/>
      <c r="O2248" s="95">
        <v>-1059.78</v>
      </c>
      <c r="P2248" s="95">
        <v>-1.54</v>
      </c>
      <c r="Q2248" s="95">
        <v>0.6</v>
      </c>
      <c r="R2248" s="95">
        <v>-402.24</v>
      </c>
      <c r="S2248" s="95">
        <v>-6.69</v>
      </c>
      <c r="T2248" s="95">
        <v>-402.38</v>
      </c>
      <c r="U2248" s="95">
        <v>0.02</v>
      </c>
      <c r="V2248" s="95">
        <v>0.19</v>
      </c>
      <c r="W2248" s="95">
        <v>0</v>
      </c>
      <c r="X2248" s="95"/>
      <c r="Y2248" s="95"/>
      <c r="Z2248" s="74" t="s">
        <v>1111</v>
      </c>
      <c r="AA2248" s="95">
        <v>0.13</v>
      </c>
      <c r="AB2248" s="95">
        <v>-0.54</v>
      </c>
      <c r="AC2248" s="74" t="s">
        <v>1111</v>
      </c>
      <c r="AD2248" s="95">
        <v>463125000</v>
      </c>
    </row>
    <row r="2249" spans="1:30" x14ac:dyDescent="0.2">
      <c r="A2249" s="74" t="s">
        <v>3357</v>
      </c>
      <c r="B2249" s="95">
        <v>12.8</v>
      </c>
      <c r="C2249" s="95"/>
      <c r="D2249" s="95">
        <v>11.2</v>
      </c>
      <c r="E2249" s="95">
        <v>0.71</v>
      </c>
      <c r="F2249" s="95">
        <v>0.5</v>
      </c>
      <c r="G2249" s="95">
        <v>38.28</v>
      </c>
      <c r="H2249" s="95">
        <v>13</v>
      </c>
      <c r="I2249" s="95">
        <v>12.34</v>
      </c>
      <c r="J2249" s="95">
        <v>10.63</v>
      </c>
      <c r="K2249" s="95">
        <v>2.1</v>
      </c>
      <c r="L2249" s="95">
        <v>-8.5299999999999994</v>
      </c>
      <c r="M2249" s="95">
        <v>-0.56999999999999995</v>
      </c>
      <c r="N2249" s="95">
        <v>1.38</v>
      </c>
      <c r="O2249" s="95">
        <v>0.87</v>
      </c>
      <c r="P2249" s="95">
        <v>-3</v>
      </c>
      <c r="Q2249" s="95">
        <v>3.23</v>
      </c>
      <c r="R2249" s="95">
        <v>6.3</v>
      </c>
      <c r="S2249" s="95">
        <v>4.49</v>
      </c>
      <c r="T2249" s="95">
        <v>4.99</v>
      </c>
      <c r="U2249" s="95">
        <v>0.71</v>
      </c>
      <c r="V2249" s="95">
        <v>0.28999999999999998</v>
      </c>
      <c r="W2249" s="95">
        <v>0.36</v>
      </c>
      <c r="X2249" s="95">
        <v>-1.08</v>
      </c>
      <c r="Y2249" s="95">
        <v>-3.83</v>
      </c>
      <c r="Z2249" s="74" t="s">
        <v>1111</v>
      </c>
      <c r="AA2249" s="95">
        <v>18.14</v>
      </c>
      <c r="AB2249" s="95">
        <v>1.1399999999999999</v>
      </c>
      <c r="AC2249" s="74" t="s">
        <v>1111</v>
      </c>
      <c r="AD2249" s="95">
        <v>778945267.20000005</v>
      </c>
    </row>
    <row r="2250" spans="1:30" x14ac:dyDescent="0.2">
      <c r="A2250" s="74" t="s">
        <v>3358</v>
      </c>
      <c r="B2250" s="95">
        <v>13.67</v>
      </c>
      <c r="C2250" s="95"/>
      <c r="D2250" s="95">
        <v>-25.49</v>
      </c>
      <c r="E2250" s="95">
        <v>102.53</v>
      </c>
      <c r="F2250" s="95">
        <v>1.7</v>
      </c>
      <c r="G2250" s="95"/>
      <c r="H2250" s="95"/>
      <c r="I2250" s="95"/>
      <c r="J2250" s="95">
        <v>-25.48</v>
      </c>
      <c r="K2250" s="95">
        <v>-23</v>
      </c>
      <c r="L2250" s="95">
        <v>0.02</v>
      </c>
      <c r="M2250" s="95">
        <v>-0.09</v>
      </c>
      <c r="N2250" s="95"/>
      <c r="O2250" s="95">
        <v>-1173.05</v>
      </c>
      <c r="P2250" s="95">
        <v>-1.71</v>
      </c>
      <c r="Q2250" s="95">
        <v>0.6</v>
      </c>
      <c r="R2250" s="95">
        <v>-402.24</v>
      </c>
      <c r="S2250" s="95">
        <v>-6.69</v>
      </c>
      <c r="T2250" s="95">
        <v>-402.38</v>
      </c>
      <c r="U2250" s="95">
        <v>0.02</v>
      </c>
      <c r="V2250" s="95">
        <v>0.19</v>
      </c>
      <c r="W2250" s="95">
        <v>0</v>
      </c>
      <c r="X2250" s="95"/>
      <c r="Y2250" s="95"/>
      <c r="Z2250" s="74" t="s">
        <v>1111</v>
      </c>
      <c r="AA2250" s="95">
        <v>0.13</v>
      </c>
      <c r="AB2250" s="95">
        <v>-0.54</v>
      </c>
      <c r="AC2250" s="74" t="s">
        <v>1111</v>
      </c>
      <c r="AD2250" s="95">
        <v>463125000</v>
      </c>
    </row>
    <row r="2251" spans="1:30" x14ac:dyDescent="0.2">
      <c r="A2251" s="74" t="s">
        <v>3359</v>
      </c>
      <c r="B2251" s="95">
        <v>3.7</v>
      </c>
      <c r="C2251" s="95"/>
      <c r="D2251" s="95">
        <v>-6.9</v>
      </c>
      <c r="E2251" s="95">
        <v>27.75</v>
      </c>
      <c r="F2251" s="95">
        <v>0.46</v>
      </c>
      <c r="G2251" s="95"/>
      <c r="H2251" s="95"/>
      <c r="I2251" s="95"/>
      <c r="J2251" s="95">
        <v>-6.9</v>
      </c>
      <c r="K2251" s="95">
        <v>-23</v>
      </c>
      <c r="L2251" s="95">
        <v>0.02</v>
      </c>
      <c r="M2251" s="95">
        <v>-0.09</v>
      </c>
      <c r="N2251" s="95"/>
      <c r="O2251" s="95">
        <v>-317.51</v>
      </c>
      <c r="P2251" s="95">
        <v>-0.46</v>
      </c>
      <c r="Q2251" s="95">
        <v>0.6</v>
      </c>
      <c r="R2251" s="95">
        <v>-402.24</v>
      </c>
      <c r="S2251" s="95">
        <v>-6.69</v>
      </c>
      <c r="T2251" s="95">
        <v>-402.38</v>
      </c>
      <c r="U2251" s="95">
        <v>0.02</v>
      </c>
      <c r="V2251" s="95">
        <v>0.19</v>
      </c>
      <c r="W2251" s="95">
        <v>0</v>
      </c>
      <c r="X2251" s="95"/>
      <c r="Y2251" s="95"/>
      <c r="Z2251" s="74" t="s">
        <v>1111</v>
      </c>
      <c r="AA2251" s="95">
        <v>0.13</v>
      </c>
      <c r="AB2251" s="95">
        <v>-0.54</v>
      </c>
      <c r="AC2251" s="74" t="s">
        <v>1111</v>
      </c>
      <c r="AD2251" s="95">
        <v>463125000</v>
      </c>
    </row>
    <row r="2252" spans="1:30" x14ac:dyDescent="0.2">
      <c r="A2252" s="74" t="s">
        <v>3360</v>
      </c>
      <c r="B2252" s="95">
        <v>70.89</v>
      </c>
      <c r="C2252" s="95"/>
      <c r="D2252" s="95">
        <v>9.52</v>
      </c>
      <c r="E2252" s="95">
        <v>4.22</v>
      </c>
      <c r="F2252" s="95">
        <v>2</v>
      </c>
      <c r="G2252" s="95">
        <v>67.39</v>
      </c>
      <c r="H2252" s="95">
        <v>43.58</v>
      </c>
      <c r="I2252" s="95">
        <v>33.229999999999997</v>
      </c>
      <c r="J2252" s="95">
        <v>7.26</v>
      </c>
      <c r="K2252" s="95">
        <v>8.0299999999999994</v>
      </c>
      <c r="L2252" s="95">
        <v>0.77</v>
      </c>
      <c r="M2252" s="95">
        <v>0.45</v>
      </c>
      <c r="N2252" s="95">
        <v>3.16</v>
      </c>
      <c r="O2252" s="95">
        <v>9.68</v>
      </c>
      <c r="P2252" s="95">
        <v>-3.1</v>
      </c>
      <c r="Q2252" s="95">
        <v>2.39</v>
      </c>
      <c r="R2252" s="95">
        <v>44.36</v>
      </c>
      <c r="S2252" s="95">
        <v>20.98</v>
      </c>
      <c r="T2252" s="95">
        <v>27</v>
      </c>
      <c r="U2252" s="95">
        <v>0.47</v>
      </c>
      <c r="V2252" s="95">
        <v>0.53</v>
      </c>
      <c r="W2252" s="95">
        <v>0.63</v>
      </c>
      <c r="X2252" s="95">
        <v>14.74</v>
      </c>
      <c r="Y2252" s="95">
        <v>41.42</v>
      </c>
      <c r="Z2252" s="74" t="s">
        <v>1111</v>
      </c>
      <c r="AA2252" s="95">
        <v>16.78</v>
      </c>
      <c r="AB2252" s="95">
        <v>7.44</v>
      </c>
      <c r="AC2252" s="74" t="s">
        <v>1111</v>
      </c>
      <c r="AD2252" s="95">
        <v>17823199245</v>
      </c>
    </row>
    <row r="2253" spans="1:30" x14ac:dyDescent="0.2">
      <c r="A2253" s="74" t="s">
        <v>3361</v>
      </c>
      <c r="B2253" s="95">
        <v>24.55</v>
      </c>
      <c r="C2253" s="95">
        <v>2.2799999999999998</v>
      </c>
      <c r="D2253" s="95">
        <v>12.28</v>
      </c>
      <c r="E2253" s="95">
        <v>1.47</v>
      </c>
      <c r="F2253" s="95">
        <v>0.23</v>
      </c>
      <c r="G2253" s="95">
        <v>0</v>
      </c>
      <c r="H2253" s="95">
        <v>58.76</v>
      </c>
      <c r="I2253" s="95">
        <v>42.02</v>
      </c>
      <c r="J2253" s="95">
        <v>8.7799999999999994</v>
      </c>
      <c r="K2253" s="95">
        <v>-4.08</v>
      </c>
      <c r="L2253" s="95">
        <v>-12.86</v>
      </c>
      <c r="M2253" s="95">
        <v>-2.15</v>
      </c>
      <c r="N2253" s="95">
        <v>5.16</v>
      </c>
      <c r="O2253" s="95"/>
      <c r="P2253" s="95">
        <v>-0.23</v>
      </c>
      <c r="Q2253" s="95"/>
      <c r="R2253" s="95">
        <v>11.97</v>
      </c>
      <c r="S2253" s="95">
        <v>1.84</v>
      </c>
      <c r="T2253" s="95">
        <v>10.83</v>
      </c>
      <c r="U2253" s="95">
        <v>0.15</v>
      </c>
      <c r="V2253" s="95">
        <v>0.85</v>
      </c>
      <c r="W2253" s="95">
        <v>0.04</v>
      </c>
      <c r="X2253" s="95">
        <v>12.2</v>
      </c>
      <c r="Y2253" s="95">
        <v>9.19</v>
      </c>
      <c r="Z2253" s="74" t="s">
        <v>1111</v>
      </c>
      <c r="AA2253" s="95">
        <v>16.7</v>
      </c>
      <c r="AB2253" s="95">
        <v>2</v>
      </c>
      <c r="AC2253" s="74" t="s">
        <v>1111</v>
      </c>
      <c r="AD2253" s="95">
        <v>4022407025</v>
      </c>
    </row>
    <row r="2254" spans="1:30" x14ac:dyDescent="0.2">
      <c r="A2254" s="74" t="s">
        <v>3362</v>
      </c>
      <c r="B2254" s="95">
        <v>10.32</v>
      </c>
      <c r="C2254" s="95"/>
      <c r="D2254" s="95">
        <v>2.5499999999999998</v>
      </c>
      <c r="E2254" s="95">
        <v>1.24</v>
      </c>
      <c r="F2254" s="95">
        <v>0.26</v>
      </c>
      <c r="G2254" s="95">
        <v>37.69</v>
      </c>
      <c r="H2254" s="95">
        <v>18.38</v>
      </c>
      <c r="I2254" s="95">
        <v>12.74</v>
      </c>
      <c r="J2254" s="95">
        <v>1.77</v>
      </c>
      <c r="K2254" s="95">
        <v>2.1800000000000002</v>
      </c>
      <c r="L2254" s="95">
        <v>0.41</v>
      </c>
      <c r="M2254" s="95">
        <v>0.28999999999999998</v>
      </c>
      <c r="N2254" s="95">
        <v>0.32</v>
      </c>
      <c r="O2254" s="95">
        <v>4.0599999999999996</v>
      </c>
      <c r="P2254" s="95">
        <v>-0.33</v>
      </c>
      <c r="Q2254" s="95">
        <v>1.43</v>
      </c>
      <c r="R2254" s="95">
        <v>48.61</v>
      </c>
      <c r="S2254" s="95">
        <v>10.27</v>
      </c>
      <c r="T2254" s="95">
        <v>35.15</v>
      </c>
      <c r="U2254" s="95">
        <v>0.21</v>
      </c>
      <c r="V2254" s="95">
        <v>0.79</v>
      </c>
      <c r="W2254" s="95">
        <v>0.81</v>
      </c>
      <c r="X2254" s="95">
        <v>22.8</v>
      </c>
      <c r="Y2254" s="95"/>
      <c r="Z2254" s="74" t="s">
        <v>1111</v>
      </c>
      <c r="AA2254" s="95">
        <v>8.33</v>
      </c>
      <c r="AB2254" s="95">
        <v>4.05</v>
      </c>
      <c r="AC2254" s="74" t="s">
        <v>1111</v>
      </c>
      <c r="AD2254" s="95">
        <v>676711296</v>
      </c>
    </row>
    <row r="2255" spans="1:30" x14ac:dyDescent="0.2">
      <c r="A2255" s="74" t="s">
        <v>3363</v>
      </c>
      <c r="B2255" s="95">
        <v>204.45</v>
      </c>
      <c r="C2255" s="95">
        <v>1.84</v>
      </c>
      <c r="D2255" s="95">
        <v>25.72</v>
      </c>
      <c r="E2255" s="95">
        <v>7.89</v>
      </c>
      <c r="F2255" s="95">
        <v>2.19</v>
      </c>
      <c r="G2255" s="95">
        <v>32.340000000000003</v>
      </c>
      <c r="H2255" s="95">
        <v>20.65</v>
      </c>
      <c r="I2255" s="95">
        <v>15.8</v>
      </c>
      <c r="J2255" s="95">
        <v>19.68</v>
      </c>
      <c r="K2255" s="95">
        <v>20.95</v>
      </c>
      <c r="L2255" s="95">
        <v>1.27</v>
      </c>
      <c r="M2255" s="95">
        <v>0.51</v>
      </c>
      <c r="N2255" s="95">
        <v>4.0599999999999996</v>
      </c>
      <c r="O2255" s="95">
        <v>24.16</v>
      </c>
      <c r="P2255" s="95">
        <v>-3.69</v>
      </c>
      <c r="Q2255" s="95">
        <v>1.29</v>
      </c>
      <c r="R2255" s="95">
        <v>30.67</v>
      </c>
      <c r="S2255" s="95">
        <v>8.5299999999999994</v>
      </c>
      <c r="T2255" s="95">
        <v>14.19</v>
      </c>
      <c r="U2255" s="95">
        <v>0.28000000000000003</v>
      </c>
      <c r="V2255" s="95">
        <v>0.72</v>
      </c>
      <c r="W2255" s="95">
        <v>0.54</v>
      </c>
      <c r="X2255" s="95">
        <v>-3.29</v>
      </c>
      <c r="Y2255" s="95">
        <v>0.05</v>
      </c>
      <c r="Z2255" s="74" t="s">
        <v>1111</v>
      </c>
      <c r="AA2255" s="95">
        <v>25.92</v>
      </c>
      <c r="AB2255" s="95">
        <v>7.95</v>
      </c>
      <c r="AC2255" s="74" t="s">
        <v>1111</v>
      </c>
      <c r="AD2255" s="95">
        <v>140748082350</v>
      </c>
    </row>
    <row r="2256" spans="1:30" x14ac:dyDescent="0.2">
      <c r="A2256" s="74" t="s">
        <v>3364</v>
      </c>
      <c r="B2256" s="95">
        <v>14.65</v>
      </c>
      <c r="C2256" s="95">
        <v>1.37</v>
      </c>
      <c r="D2256" s="95">
        <v>12.35</v>
      </c>
      <c r="E2256" s="95">
        <v>1.1100000000000001</v>
      </c>
      <c r="F2256" s="95">
        <v>0.17</v>
      </c>
      <c r="G2256" s="95">
        <v>93.75</v>
      </c>
      <c r="H2256" s="95">
        <v>0</v>
      </c>
      <c r="I2256" s="95">
        <v>21.94</v>
      </c>
      <c r="J2256" s="95"/>
      <c r="K2256" s="95"/>
      <c r="L2256" s="95"/>
      <c r="M2256" s="95">
        <v>-0.42</v>
      </c>
      <c r="N2256" s="95">
        <v>2.71</v>
      </c>
      <c r="O2256" s="95">
        <v>3.71</v>
      </c>
      <c r="P2256" s="95">
        <v>-1.0900000000000001</v>
      </c>
      <c r="Q2256" s="95">
        <v>1.06</v>
      </c>
      <c r="R2256" s="95">
        <v>8.9499999999999993</v>
      </c>
      <c r="S2256" s="95">
        <v>1.37</v>
      </c>
      <c r="T2256" s="95"/>
      <c r="U2256" s="95">
        <v>0.15</v>
      </c>
      <c r="V2256" s="95">
        <v>0.85</v>
      </c>
      <c r="W2256" s="95">
        <v>0.06</v>
      </c>
      <c r="X2256" s="95">
        <v>23</v>
      </c>
      <c r="Y2256" s="95">
        <v>50.67</v>
      </c>
      <c r="Z2256" s="74" t="s">
        <v>1111</v>
      </c>
      <c r="AA2256" s="95">
        <v>13.25</v>
      </c>
      <c r="AB2256" s="95">
        <v>1.19</v>
      </c>
      <c r="AC2256" s="74" t="s">
        <v>1111</v>
      </c>
      <c r="AD2256" s="95">
        <v>779796060</v>
      </c>
    </row>
    <row r="2257" spans="1:30" x14ac:dyDescent="0.2">
      <c r="A2257" s="74" t="s">
        <v>3365</v>
      </c>
      <c r="B2257" s="95">
        <v>13.12</v>
      </c>
      <c r="C2257" s="95"/>
      <c r="D2257" s="95">
        <v>-5.8</v>
      </c>
      <c r="E2257" s="95">
        <v>-5.67</v>
      </c>
      <c r="F2257" s="95">
        <v>0.62</v>
      </c>
      <c r="G2257" s="95">
        <v>91.24</v>
      </c>
      <c r="H2257" s="95">
        <v>8.81</v>
      </c>
      <c r="I2257" s="95">
        <v>-133.04</v>
      </c>
      <c r="J2257" s="95">
        <v>87.6</v>
      </c>
      <c r="K2257" s="95">
        <v>46.67</v>
      </c>
      <c r="L2257" s="95">
        <v>-40.93</v>
      </c>
      <c r="M2257" s="95"/>
      <c r="N2257" s="95">
        <v>7.72</v>
      </c>
      <c r="O2257" s="95">
        <v>1.99</v>
      </c>
      <c r="P2257" s="95">
        <v>-60</v>
      </c>
      <c r="Q2257" s="95">
        <v>1.46</v>
      </c>
      <c r="R2257" s="95">
        <v>-97.81</v>
      </c>
      <c r="S2257" s="95">
        <v>-10.73</v>
      </c>
      <c r="T2257" s="95">
        <v>2.46</v>
      </c>
      <c r="U2257" s="95">
        <v>-0.11</v>
      </c>
      <c r="V2257" s="95">
        <v>1.1100000000000001</v>
      </c>
      <c r="W2257" s="95">
        <v>0.08</v>
      </c>
      <c r="X2257" s="95"/>
      <c r="Y2257" s="95"/>
      <c r="Z2257" s="74" t="s">
        <v>1111</v>
      </c>
      <c r="AA2257" s="95">
        <v>-2.31</v>
      </c>
      <c r="AB2257" s="95">
        <v>-2.2599999999999998</v>
      </c>
      <c r="AC2257" s="74" t="s">
        <v>1111</v>
      </c>
      <c r="AD2257" s="95">
        <v>11262147290</v>
      </c>
    </row>
    <row r="2258" spans="1:30" x14ac:dyDescent="0.2">
      <c r="A2258" s="74" t="s">
        <v>3366</v>
      </c>
      <c r="B2258" s="95">
        <v>1.49</v>
      </c>
      <c r="C2258" s="95"/>
      <c r="D2258" s="95">
        <v>-0.67</v>
      </c>
      <c r="E2258" s="95">
        <v>0.41</v>
      </c>
      <c r="F2258" s="95">
        <v>0.31</v>
      </c>
      <c r="G2258" s="95">
        <v>100</v>
      </c>
      <c r="H2258" s="95">
        <v>-334.92</v>
      </c>
      <c r="I2258" s="95">
        <v>-339.34</v>
      </c>
      <c r="J2258" s="95">
        <v>-0.68</v>
      </c>
      <c r="K2258" s="95">
        <v>0.5</v>
      </c>
      <c r="L2258" s="95">
        <v>1.17</v>
      </c>
      <c r="M2258" s="95">
        <v>-0.72</v>
      </c>
      <c r="N2258" s="95">
        <v>2.2599999999999998</v>
      </c>
      <c r="O2258" s="95">
        <v>0.49</v>
      </c>
      <c r="P2258" s="95">
        <v>-1.89</v>
      </c>
      <c r="Q2258" s="95">
        <v>4.45</v>
      </c>
      <c r="R2258" s="95">
        <v>-61.9</v>
      </c>
      <c r="S2258" s="95">
        <v>-47.06</v>
      </c>
      <c r="T2258" s="95">
        <v>-58.44</v>
      </c>
      <c r="U2258" s="95">
        <v>0.76</v>
      </c>
      <c r="V2258" s="95">
        <v>0.24</v>
      </c>
      <c r="W2258" s="95">
        <v>0.14000000000000001</v>
      </c>
      <c r="X2258" s="95"/>
      <c r="Y2258" s="95"/>
      <c r="Z2258" s="74" t="s">
        <v>1111</v>
      </c>
      <c r="AA2258" s="95">
        <v>3.61</v>
      </c>
      <c r="AB2258" s="95">
        <v>-2.23</v>
      </c>
      <c r="AC2258" s="74" t="s">
        <v>1111</v>
      </c>
      <c r="AD2258" s="95">
        <v>44638761</v>
      </c>
    </row>
    <row r="2259" spans="1:30" x14ac:dyDescent="0.2">
      <c r="A2259" s="74" t="s">
        <v>3367</v>
      </c>
      <c r="B2259" s="95">
        <v>15.65</v>
      </c>
      <c r="C2259" s="95">
        <v>3.58</v>
      </c>
      <c r="D2259" s="95">
        <v>10.38</v>
      </c>
      <c r="E2259" s="95">
        <v>0.91</v>
      </c>
      <c r="F2259" s="95">
        <v>0.11</v>
      </c>
      <c r="G2259" s="95">
        <v>0</v>
      </c>
      <c r="H2259" s="95">
        <v>41.49</v>
      </c>
      <c r="I2259" s="95">
        <v>29.96</v>
      </c>
      <c r="J2259" s="95">
        <v>7.49</v>
      </c>
      <c r="K2259" s="95">
        <v>-5.19</v>
      </c>
      <c r="L2259" s="95">
        <v>-12.69</v>
      </c>
      <c r="M2259" s="95">
        <v>-1.54</v>
      </c>
      <c r="N2259" s="95">
        <v>3.11</v>
      </c>
      <c r="O2259" s="95"/>
      <c r="P2259" s="95">
        <v>-0.11</v>
      </c>
      <c r="Q2259" s="95"/>
      <c r="R2259" s="95">
        <v>8.74</v>
      </c>
      <c r="S2259" s="95">
        <v>1.02</v>
      </c>
      <c r="T2259" s="95">
        <v>8.5299999999999994</v>
      </c>
      <c r="U2259" s="95">
        <v>0.12</v>
      </c>
      <c r="V2259" s="95">
        <v>0.88</v>
      </c>
      <c r="W2259" s="95">
        <v>0.03</v>
      </c>
      <c r="X2259" s="95">
        <v>12.79</v>
      </c>
      <c r="Y2259" s="95">
        <v>3.86</v>
      </c>
      <c r="Z2259" s="74" t="s">
        <v>1111</v>
      </c>
      <c r="AA2259" s="95">
        <v>17.260000000000002</v>
      </c>
      <c r="AB2259" s="95">
        <v>1.51</v>
      </c>
      <c r="AC2259" s="74" t="s">
        <v>1111</v>
      </c>
      <c r="AD2259" s="95">
        <v>1881130000</v>
      </c>
    </row>
    <row r="2260" spans="1:30" x14ac:dyDescent="0.2">
      <c r="A2260" s="74" t="s">
        <v>3368</v>
      </c>
      <c r="B2260" s="95">
        <v>0.57999999999999996</v>
      </c>
      <c r="C2260" s="95"/>
      <c r="D2260" s="95">
        <v>-1.2</v>
      </c>
      <c r="E2260" s="95">
        <v>1.04</v>
      </c>
      <c r="F2260" s="95">
        <v>0.92</v>
      </c>
      <c r="G2260" s="95"/>
      <c r="H2260" s="95"/>
      <c r="I2260" s="95"/>
      <c r="J2260" s="95">
        <v>-1.2</v>
      </c>
      <c r="K2260" s="95">
        <v>0.05</v>
      </c>
      <c r="L2260" s="95">
        <v>1.25</v>
      </c>
      <c r="M2260" s="95">
        <v>-1.08</v>
      </c>
      <c r="N2260" s="95"/>
      <c r="O2260" s="95">
        <v>1.06</v>
      </c>
      <c r="P2260" s="95">
        <v>-33.909999999999997</v>
      </c>
      <c r="Q2260" s="95">
        <v>9.1999999999999993</v>
      </c>
      <c r="R2260" s="95">
        <v>-86.85</v>
      </c>
      <c r="S2260" s="95">
        <v>-76.319999999999993</v>
      </c>
      <c r="T2260" s="95">
        <v>-86.85</v>
      </c>
      <c r="U2260" s="95">
        <v>0.88</v>
      </c>
      <c r="V2260" s="95">
        <v>0.12</v>
      </c>
      <c r="W2260" s="95">
        <v>0</v>
      </c>
      <c r="X2260" s="95"/>
      <c r="Y2260" s="95"/>
      <c r="Z2260" s="74" t="s">
        <v>1111</v>
      </c>
      <c r="AA2260" s="95">
        <v>0.56000000000000005</v>
      </c>
      <c r="AB2260" s="95">
        <v>-0.48</v>
      </c>
      <c r="AC2260" s="74" t="s">
        <v>1111</v>
      </c>
      <c r="AD2260" s="95">
        <v>13905036</v>
      </c>
    </row>
    <row r="2261" spans="1:30" x14ac:dyDescent="0.2">
      <c r="A2261" s="74" t="s">
        <v>3369</v>
      </c>
      <c r="B2261" s="95">
        <v>104.41</v>
      </c>
      <c r="C2261" s="95"/>
      <c r="D2261" s="95">
        <v>1.07</v>
      </c>
      <c r="E2261" s="95">
        <v>3.73</v>
      </c>
      <c r="F2261" s="95">
        <v>0.28000000000000003</v>
      </c>
      <c r="G2261" s="95">
        <v>19.43</v>
      </c>
      <c r="H2261" s="95">
        <v>9.6199999999999992</v>
      </c>
      <c r="I2261" s="95">
        <v>21.84</v>
      </c>
      <c r="J2261" s="95">
        <v>2.44</v>
      </c>
      <c r="K2261" s="95">
        <v>6.59</v>
      </c>
      <c r="L2261" s="95">
        <v>4.1500000000000004</v>
      </c>
      <c r="M2261" s="95">
        <v>6.35</v>
      </c>
      <c r="N2261" s="95">
        <v>0.23</v>
      </c>
      <c r="O2261" s="95"/>
      <c r="P2261" s="95">
        <v>-0.28000000000000003</v>
      </c>
      <c r="Q2261" s="95"/>
      <c r="R2261" s="95">
        <v>347.53</v>
      </c>
      <c r="S2261" s="95">
        <v>26.19</v>
      </c>
      <c r="T2261" s="95">
        <v>-9.7100000000000009</v>
      </c>
      <c r="U2261" s="95">
        <v>0.08</v>
      </c>
      <c r="V2261" s="95">
        <v>0.92</v>
      </c>
      <c r="W2261" s="95">
        <v>1.2</v>
      </c>
      <c r="X2261" s="95">
        <v>0.22</v>
      </c>
      <c r="Y2261" s="95"/>
      <c r="Z2261" s="74" t="s">
        <v>1111</v>
      </c>
      <c r="AA2261" s="95">
        <v>27.96</v>
      </c>
      <c r="AB2261" s="95">
        <v>97.17</v>
      </c>
      <c r="AC2261" s="74" t="s">
        <v>1111</v>
      </c>
      <c r="AD2261" s="95">
        <v>653074109</v>
      </c>
    </row>
    <row r="2262" spans="1:30" x14ac:dyDescent="0.2">
      <c r="A2262" s="74" t="s">
        <v>3370</v>
      </c>
      <c r="B2262" s="95">
        <v>22.05</v>
      </c>
      <c r="C2262" s="95">
        <v>2.16</v>
      </c>
      <c r="D2262" s="95">
        <v>0.23</v>
      </c>
      <c r="E2262" s="95">
        <v>0.79</v>
      </c>
      <c r="F2262" s="95">
        <v>0.06</v>
      </c>
      <c r="G2262" s="95">
        <v>19.43</v>
      </c>
      <c r="H2262" s="95">
        <v>9.6199999999999992</v>
      </c>
      <c r="I2262" s="95">
        <v>21.84</v>
      </c>
      <c r="J2262" s="95">
        <v>0.52</v>
      </c>
      <c r="K2262" s="95">
        <v>6.59</v>
      </c>
      <c r="L2262" s="95">
        <v>4.1500000000000004</v>
      </c>
      <c r="M2262" s="95">
        <v>6.35</v>
      </c>
      <c r="N2262" s="95">
        <v>0.05</v>
      </c>
      <c r="O2262" s="95"/>
      <c r="P2262" s="95">
        <v>-0.06</v>
      </c>
      <c r="Q2262" s="95"/>
      <c r="R2262" s="95">
        <v>347.53</v>
      </c>
      <c r="S2262" s="95">
        <v>26.19</v>
      </c>
      <c r="T2262" s="95">
        <v>-9.7100000000000009</v>
      </c>
      <c r="U2262" s="95">
        <v>0.08</v>
      </c>
      <c r="V2262" s="95">
        <v>0.92</v>
      </c>
      <c r="W2262" s="95">
        <v>1.2</v>
      </c>
      <c r="X2262" s="95">
        <v>0.22</v>
      </c>
      <c r="Y2262" s="95"/>
      <c r="Z2262" s="74" t="s">
        <v>1111</v>
      </c>
      <c r="AA2262" s="95">
        <v>27.96</v>
      </c>
      <c r="AB2262" s="95">
        <v>97.17</v>
      </c>
      <c r="AC2262" s="74" t="s">
        <v>1111</v>
      </c>
      <c r="AD2262" s="95">
        <v>653074109</v>
      </c>
    </row>
    <row r="2263" spans="1:30" x14ac:dyDescent="0.2">
      <c r="A2263" s="74" t="s">
        <v>3371</v>
      </c>
      <c r="B2263" s="95">
        <v>28.07</v>
      </c>
      <c r="C2263" s="95">
        <v>3.56</v>
      </c>
      <c r="D2263" s="95">
        <v>-9.3000000000000007</v>
      </c>
      <c r="E2263" s="95">
        <v>1.04</v>
      </c>
      <c r="F2263" s="95">
        <v>0.6</v>
      </c>
      <c r="G2263" s="95">
        <v>21.83</v>
      </c>
      <c r="H2263" s="95">
        <v>-34.24</v>
      </c>
      <c r="I2263" s="95">
        <v>-26.77</v>
      </c>
      <c r="J2263" s="95">
        <v>-7.27</v>
      </c>
      <c r="K2263" s="95">
        <v>-7.05</v>
      </c>
      <c r="L2263" s="95">
        <v>0.22</v>
      </c>
      <c r="M2263" s="95">
        <v>-0.03</v>
      </c>
      <c r="N2263" s="95">
        <v>2.4900000000000002</v>
      </c>
      <c r="O2263" s="95">
        <v>4.21</v>
      </c>
      <c r="P2263" s="95">
        <v>-0.88</v>
      </c>
      <c r="Q2263" s="95">
        <v>1.83</v>
      </c>
      <c r="R2263" s="95">
        <v>-11.2</v>
      </c>
      <c r="S2263" s="95">
        <v>-6.48</v>
      </c>
      <c r="T2263" s="95">
        <v>-13.23</v>
      </c>
      <c r="U2263" s="95">
        <v>0.57999999999999996</v>
      </c>
      <c r="V2263" s="95">
        <v>0.42</v>
      </c>
      <c r="W2263" s="95">
        <v>0.24</v>
      </c>
      <c r="X2263" s="95">
        <v>-5.59</v>
      </c>
      <c r="Y2263" s="95"/>
      <c r="Z2263" s="74" t="s">
        <v>1111</v>
      </c>
      <c r="AA2263" s="95">
        <v>26.97</v>
      </c>
      <c r="AB2263" s="95">
        <v>-3.02</v>
      </c>
      <c r="AC2263" s="74" t="s">
        <v>1111</v>
      </c>
      <c r="AD2263" s="95">
        <v>3031624561</v>
      </c>
    </row>
    <row r="2264" spans="1:30" x14ac:dyDescent="0.2">
      <c r="A2264" s="74" t="s">
        <v>3372</v>
      </c>
      <c r="B2264" s="95">
        <v>16.100000000000001</v>
      </c>
      <c r="C2264" s="95">
        <v>2.98</v>
      </c>
      <c r="D2264" s="95">
        <v>6.08</v>
      </c>
      <c r="E2264" s="95">
        <v>1.04</v>
      </c>
      <c r="F2264" s="95">
        <v>0.36</v>
      </c>
      <c r="G2264" s="95">
        <v>33.75</v>
      </c>
      <c r="H2264" s="95">
        <v>12.91</v>
      </c>
      <c r="I2264" s="95">
        <v>12.33</v>
      </c>
      <c r="J2264" s="95">
        <v>5.81</v>
      </c>
      <c r="K2264" s="95">
        <v>8.44</v>
      </c>
      <c r="L2264" s="95">
        <v>2.64</v>
      </c>
      <c r="M2264" s="95">
        <v>0.47</v>
      </c>
      <c r="N2264" s="95">
        <v>0.75</v>
      </c>
      <c r="O2264" s="95">
        <v>-11.51</v>
      </c>
      <c r="P2264" s="95">
        <v>-0.54</v>
      </c>
      <c r="Q2264" s="95">
        <v>0.91</v>
      </c>
      <c r="R2264" s="95">
        <v>17.16</v>
      </c>
      <c r="S2264" s="95">
        <v>5.94</v>
      </c>
      <c r="T2264" s="95">
        <v>10.25</v>
      </c>
      <c r="U2264" s="95">
        <v>0.35</v>
      </c>
      <c r="V2264" s="95">
        <v>0.65</v>
      </c>
      <c r="W2264" s="95">
        <v>0.48</v>
      </c>
      <c r="X2264" s="95">
        <v>-1.71</v>
      </c>
      <c r="Y2264" s="95">
        <v>1.63</v>
      </c>
      <c r="Z2264" s="74" t="s">
        <v>1111</v>
      </c>
      <c r="AA2264" s="95">
        <v>15.44</v>
      </c>
      <c r="AB2264" s="95">
        <v>2.65</v>
      </c>
      <c r="AC2264" s="74" t="s">
        <v>1111</v>
      </c>
      <c r="AD2264" s="95">
        <v>20824382390</v>
      </c>
    </row>
    <row r="2265" spans="1:30" x14ac:dyDescent="0.2">
      <c r="A2265" s="74" t="s">
        <v>3373</v>
      </c>
      <c r="B2265" s="95">
        <v>16.61</v>
      </c>
      <c r="C2265" s="95">
        <v>0.76</v>
      </c>
      <c r="D2265" s="95">
        <v>118.31</v>
      </c>
      <c r="E2265" s="95">
        <v>3.29</v>
      </c>
      <c r="F2265" s="95">
        <v>2.2599999999999998</v>
      </c>
      <c r="G2265" s="95">
        <v>88.26</v>
      </c>
      <c r="H2265" s="95">
        <v>13.19</v>
      </c>
      <c r="I2265" s="95">
        <v>10.24</v>
      </c>
      <c r="J2265" s="95">
        <v>91.84</v>
      </c>
      <c r="K2265" s="95">
        <v>97.27</v>
      </c>
      <c r="L2265" s="95">
        <v>5.43</v>
      </c>
      <c r="M2265" s="95">
        <v>0.19</v>
      </c>
      <c r="N2265" s="95">
        <v>12.11</v>
      </c>
      <c r="O2265" s="95">
        <v>-46.58</v>
      </c>
      <c r="P2265" s="95">
        <v>-2.4</v>
      </c>
      <c r="Q2265" s="95">
        <v>0.55000000000000004</v>
      </c>
      <c r="R2265" s="95">
        <v>2.78</v>
      </c>
      <c r="S2265" s="95">
        <v>1.91</v>
      </c>
      <c r="T2265" s="95">
        <v>2.48</v>
      </c>
      <c r="U2265" s="95">
        <v>0.69</v>
      </c>
      <c r="V2265" s="95">
        <v>0.31</v>
      </c>
      <c r="W2265" s="95">
        <v>0.19</v>
      </c>
      <c r="X2265" s="95"/>
      <c r="Y2265" s="95"/>
      <c r="Z2265" s="74" t="s">
        <v>1111</v>
      </c>
      <c r="AA2265" s="95">
        <v>5.03</v>
      </c>
      <c r="AB2265" s="95">
        <v>0.14000000000000001</v>
      </c>
      <c r="AC2265" s="74" t="s">
        <v>1111</v>
      </c>
      <c r="AD2265" s="95">
        <v>1611543010</v>
      </c>
    </row>
    <row r="2266" spans="1:30" x14ac:dyDescent="0.2">
      <c r="A2266" s="74" t="s">
        <v>3374</v>
      </c>
      <c r="B2266" s="95">
        <v>7.16</v>
      </c>
      <c r="C2266" s="95"/>
      <c r="D2266" s="95">
        <v>51.19</v>
      </c>
      <c r="E2266" s="95">
        <v>1.42</v>
      </c>
      <c r="F2266" s="95">
        <v>0.98</v>
      </c>
      <c r="G2266" s="95">
        <v>88.26</v>
      </c>
      <c r="H2266" s="95">
        <v>13.19</v>
      </c>
      <c r="I2266" s="95">
        <v>10.24</v>
      </c>
      <c r="J2266" s="95">
        <v>39.729999999999997</v>
      </c>
      <c r="K2266" s="95">
        <v>97.27</v>
      </c>
      <c r="L2266" s="95">
        <v>5.43</v>
      </c>
      <c r="M2266" s="95">
        <v>0.19</v>
      </c>
      <c r="N2266" s="95">
        <v>5.24</v>
      </c>
      <c r="O2266" s="95">
        <v>-20.149999999999999</v>
      </c>
      <c r="P2266" s="95">
        <v>-1.04</v>
      </c>
      <c r="Q2266" s="95">
        <v>0.55000000000000004</v>
      </c>
      <c r="R2266" s="95">
        <v>2.78</v>
      </c>
      <c r="S2266" s="95">
        <v>1.91</v>
      </c>
      <c r="T2266" s="95">
        <v>2.48</v>
      </c>
      <c r="U2266" s="95">
        <v>0.69</v>
      </c>
      <c r="V2266" s="95">
        <v>0.31</v>
      </c>
      <c r="W2266" s="95">
        <v>0.19</v>
      </c>
      <c r="X2266" s="95"/>
      <c r="Y2266" s="95"/>
      <c r="Z2266" s="74" t="s">
        <v>1111</v>
      </c>
      <c r="AA2266" s="95">
        <v>5.03</v>
      </c>
      <c r="AB2266" s="95">
        <v>0.14000000000000001</v>
      </c>
      <c r="AC2266" s="74" t="s">
        <v>1111</v>
      </c>
      <c r="AD2266" s="95">
        <v>1611543010</v>
      </c>
    </row>
    <row r="2267" spans="1:30" x14ac:dyDescent="0.2">
      <c r="A2267" s="74" t="s">
        <v>3375</v>
      </c>
      <c r="B2267" s="95">
        <v>23.54</v>
      </c>
      <c r="C2267" s="95">
        <v>4.25</v>
      </c>
      <c r="D2267" s="95">
        <v>-342.69</v>
      </c>
      <c r="E2267" s="95">
        <v>1.06</v>
      </c>
      <c r="F2267" s="95">
        <v>0.41</v>
      </c>
      <c r="G2267" s="95">
        <v>100</v>
      </c>
      <c r="H2267" s="95">
        <v>14.9</v>
      </c>
      <c r="I2267" s="95">
        <v>-1.22</v>
      </c>
      <c r="J2267" s="95">
        <v>28</v>
      </c>
      <c r="K2267" s="95">
        <v>58.93</v>
      </c>
      <c r="L2267" s="95">
        <v>30.93</v>
      </c>
      <c r="M2267" s="95">
        <v>1.17</v>
      </c>
      <c r="N2267" s="95">
        <v>4.17</v>
      </c>
      <c r="O2267" s="95"/>
      <c r="P2267" s="95">
        <v>-0.41</v>
      </c>
      <c r="Q2267" s="95"/>
      <c r="R2267" s="95">
        <v>-0.31</v>
      </c>
      <c r="S2267" s="95">
        <v>-0.12</v>
      </c>
      <c r="T2267" s="95">
        <v>1.69</v>
      </c>
      <c r="U2267" s="95">
        <v>0.38</v>
      </c>
      <c r="V2267" s="95">
        <v>0.6</v>
      </c>
      <c r="W2267" s="95">
        <v>0.1</v>
      </c>
      <c r="X2267" s="95">
        <v>9.1</v>
      </c>
      <c r="Y2267" s="95"/>
      <c r="Z2267" s="74" t="s">
        <v>1111</v>
      </c>
      <c r="AA2267" s="95">
        <v>22.21</v>
      </c>
      <c r="AB2267" s="95">
        <v>-7.0000000000000007E-2</v>
      </c>
      <c r="AC2267" s="74" t="s">
        <v>1111</v>
      </c>
      <c r="AD2267" s="95">
        <v>3589343890</v>
      </c>
    </row>
    <row r="2268" spans="1:30" x14ac:dyDescent="0.2">
      <c r="A2268" s="74" t="s">
        <v>3376</v>
      </c>
      <c r="B2268" s="95">
        <v>35.619999999999997</v>
      </c>
      <c r="C2268" s="95">
        <v>2.34</v>
      </c>
      <c r="D2268" s="95">
        <v>5.93</v>
      </c>
      <c r="E2268" s="95">
        <v>-23.38</v>
      </c>
      <c r="F2268" s="95">
        <v>1</v>
      </c>
      <c r="G2268" s="95">
        <v>21.13</v>
      </c>
      <c r="H2268" s="95">
        <v>11.83</v>
      </c>
      <c r="I2268" s="95">
        <v>10.24</v>
      </c>
      <c r="J2268" s="95">
        <v>5.14</v>
      </c>
      <c r="K2268" s="95">
        <v>5.56</v>
      </c>
      <c r="L2268" s="95">
        <v>0.43</v>
      </c>
      <c r="M2268" s="95"/>
      <c r="N2268" s="95">
        <v>0.61</v>
      </c>
      <c r="O2268" s="95">
        <v>-5.57</v>
      </c>
      <c r="P2268" s="95">
        <v>-2.35</v>
      </c>
      <c r="Q2268" s="95">
        <v>0.76</v>
      </c>
      <c r="R2268" s="95">
        <v>-394.12</v>
      </c>
      <c r="S2268" s="95">
        <v>16.84</v>
      </c>
      <c r="T2268" s="95">
        <v>111.31</v>
      </c>
      <c r="U2268" s="95">
        <v>-0.04</v>
      </c>
      <c r="V2268" s="95">
        <v>1.04</v>
      </c>
      <c r="W2268" s="95">
        <v>1.64</v>
      </c>
      <c r="X2268" s="95">
        <v>5.65</v>
      </c>
      <c r="Y2268" s="95">
        <v>21.11</v>
      </c>
      <c r="Z2268" s="74" t="s">
        <v>1111</v>
      </c>
      <c r="AA2268" s="95">
        <v>-1.52</v>
      </c>
      <c r="AB2268" s="95">
        <v>6.01</v>
      </c>
      <c r="AC2268" s="74" t="s">
        <v>1111</v>
      </c>
      <c r="AD2268" s="95">
        <v>38577406238</v>
      </c>
    </row>
    <row r="2269" spans="1:30" x14ac:dyDescent="0.2">
      <c r="A2269" s="74" t="s">
        <v>3377</v>
      </c>
      <c r="B2269" s="95">
        <v>4.7300000000000004</v>
      </c>
      <c r="C2269" s="95"/>
      <c r="D2269" s="95">
        <v>-0.02</v>
      </c>
      <c r="E2269" s="95">
        <v>-0.26</v>
      </c>
      <c r="F2269" s="95">
        <v>0.02</v>
      </c>
      <c r="G2269" s="95">
        <v>79.62</v>
      </c>
      <c r="H2269" s="95">
        <v>-479.75</v>
      </c>
      <c r="I2269" s="95">
        <v>-464.95</v>
      </c>
      <c r="J2269" s="95">
        <v>-0.02</v>
      </c>
      <c r="K2269" s="95">
        <v>-0.63</v>
      </c>
      <c r="L2269" s="95">
        <v>-0.61</v>
      </c>
      <c r="M2269" s="95"/>
      <c r="N2269" s="95">
        <v>0.08</v>
      </c>
      <c r="O2269" s="95">
        <v>3.32</v>
      </c>
      <c r="P2269" s="95">
        <v>-0.03</v>
      </c>
      <c r="Q2269" s="95">
        <v>1.07</v>
      </c>
      <c r="R2269" s="95">
        <v>-1517.91</v>
      </c>
      <c r="S2269" s="95">
        <v>-140.81</v>
      </c>
      <c r="T2269" s="95">
        <v>-189.28</v>
      </c>
      <c r="U2269" s="95">
        <v>-0.09</v>
      </c>
      <c r="V2269" s="95">
        <v>1.0900000000000001</v>
      </c>
      <c r="W2269" s="95">
        <v>0.3</v>
      </c>
      <c r="X2269" s="95">
        <v>3.79</v>
      </c>
      <c r="Y2269" s="95"/>
      <c r="Z2269" s="74" t="s">
        <v>1111</v>
      </c>
      <c r="AA2269" s="95">
        <v>-18.059999999999999</v>
      </c>
      <c r="AB2269" s="95">
        <v>-274.11</v>
      </c>
      <c r="AC2269" s="74" t="s">
        <v>1111</v>
      </c>
      <c r="AD2269" s="95">
        <v>20085505.109999999</v>
      </c>
    </row>
    <row r="2270" spans="1:30" x14ac:dyDescent="0.2">
      <c r="A2270" s="74" t="s">
        <v>3378</v>
      </c>
      <c r="B2270" s="95">
        <v>9.86</v>
      </c>
      <c r="C2270" s="95"/>
      <c r="D2270" s="95">
        <v>77.400000000000006</v>
      </c>
      <c r="E2270" s="95">
        <v>-14.64</v>
      </c>
      <c r="F2270" s="95">
        <v>1.23</v>
      </c>
      <c r="G2270" s="95"/>
      <c r="H2270" s="95"/>
      <c r="I2270" s="95"/>
      <c r="J2270" s="95">
        <v>77.400000000000006</v>
      </c>
      <c r="K2270" s="95">
        <v>77.22</v>
      </c>
      <c r="L2270" s="95">
        <v>-0.18</v>
      </c>
      <c r="M2270" s="95"/>
      <c r="N2270" s="95"/>
      <c r="O2270" s="95">
        <v>826.59</v>
      </c>
      <c r="P2270" s="95">
        <v>-1.23</v>
      </c>
      <c r="Q2270" s="95">
        <v>1.73</v>
      </c>
      <c r="R2270" s="95">
        <v>-18.91</v>
      </c>
      <c r="S2270" s="95">
        <v>1.59</v>
      </c>
      <c r="T2270" s="95">
        <v>-18.91</v>
      </c>
      <c r="U2270" s="95">
        <v>-0.08</v>
      </c>
      <c r="V2270" s="95">
        <v>0.09</v>
      </c>
      <c r="W2270" s="95">
        <v>0</v>
      </c>
      <c r="X2270" s="95"/>
      <c r="Y2270" s="95"/>
      <c r="Z2270" s="74" t="s">
        <v>1111</v>
      </c>
      <c r="AA2270" s="95">
        <v>-0.67</v>
      </c>
      <c r="AB2270" s="95">
        <v>0.13</v>
      </c>
      <c r="AC2270" s="74" t="s">
        <v>1111</v>
      </c>
      <c r="AD2270" s="95">
        <v>311625300</v>
      </c>
    </row>
    <row r="2271" spans="1:30" x14ac:dyDescent="0.2">
      <c r="A2271" s="74" t="s">
        <v>3379</v>
      </c>
      <c r="B2271" s="95">
        <v>10.039999999999999</v>
      </c>
      <c r="C2271" s="95"/>
      <c r="D2271" s="95">
        <v>78.819999999999993</v>
      </c>
      <c r="E2271" s="95">
        <v>-14.9</v>
      </c>
      <c r="F2271" s="95">
        <v>1.25</v>
      </c>
      <c r="G2271" s="95"/>
      <c r="H2271" s="95"/>
      <c r="I2271" s="95"/>
      <c r="J2271" s="95">
        <v>78.819999999999993</v>
      </c>
      <c r="K2271" s="95">
        <v>77.22</v>
      </c>
      <c r="L2271" s="95">
        <v>-0.18</v>
      </c>
      <c r="M2271" s="95"/>
      <c r="N2271" s="95"/>
      <c r="O2271" s="95">
        <v>841.68</v>
      </c>
      <c r="P2271" s="95">
        <v>-1.25</v>
      </c>
      <c r="Q2271" s="95">
        <v>1.73</v>
      </c>
      <c r="R2271" s="95">
        <v>-18.91</v>
      </c>
      <c r="S2271" s="95">
        <v>1.59</v>
      </c>
      <c r="T2271" s="95">
        <v>-18.91</v>
      </c>
      <c r="U2271" s="95">
        <v>-0.08</v>
      </c>
      <c r="V2271" s="95">
        <v>0.09</v>
      </c>
      <c r="W2271" s="95">
        <v>0</v>
      </c>
      <c r="X2271" s="95"/>
      <c r="Y2271" s="95"/>
      <c r="Z2271" s="74" t="s">
        <v>1111</v>
      </c>
      <c r="AA2271" s="95">
        <v>-0.67</v>
      </c>
      <c r="AB2271" s="95">
        <v>0.13</v>
      </c>
      <c r="AC2271" s="74" t="s">
        <v>1111</v>
      </c>
      <c r="AD2271" s="95">
        <v>311625300</v>
      </c>
    </row>
    <row r="2272" spans="1:30" x14ac:dyDescent="0.2">
      <c r="A2272" s="74" t="s">
        <v>3380</v>
      </c>
      <c r="B2272" s="95">
        <v>0.42</v>
      </c>
      <c r="C2272" s="95"/>
      <c r="D2272" s="95">
        <v>3.3</v>
      </c>
      <c r="E2272" s="95">
        <v>-0.62</v>
      </c>
      <c r="F2272" s="95">
        <v>0.05</v>
      </c>
      <c r="G2272" s="95"/>
      <c r="H2272" s="95"/>
      <c r="I2272" s="95"/>
      <c r="J2272" s="95">
        <v>3.3</v>
      </c>
      <c r="K2272" s="95">
        <v>77.22</v>
      </c>
      <c r="L2272" s="95">
        <v>-0.18</v>
      </c>
      <c r="M2272" s="95"/>
      <c r="N2272" s="95"/>
      <c r="O2272" s="95">
        <v>35.21</v>
      </c>
      <c r="P2272" s="95">
        <v>-0.05</v>
      </c>
      <c r="Q2272" s="95">
        <v>1.73</v>
      </c>
      <c r="R2272" s="95">
        <v>-18.91</v>
      </c>
      <c r="S2272" s="95">
        <v>1.59</v>
      </c>
      <c r="T2272" s="95">
        <v>-18.91</v>
      </c>
      <c r="U2272" s="95">
        <v>-0.08</v>
      </c>
      <c r="V2272" s="95">
        <v>0.09</v>
      </c>
      <c r="W2272" s="95">
        <v>0</v>
      </c>
      <c r="X2272" s="95"/>
      <c r="Y2272" s="95"/>
      <c r="Z2272" s="74" t="s">
        <v>1111</v>
      </c>
      <c r="AA2272" s="95">
        <v>-0.67</v>
      </c>
      <c r="AB2272" s="95">
        <v>0.13</v>
      </c>
      <c r="AC2272" s="74" t="s">
        <v>1111</v>
      </c>
      <c r="AD2272" s="95">
        <v>311625300</v>
      </c>
    </row>
    <row r="2273" spans="1:30" x14ac:dyDescent="0.2">
      <c r="A2273" s="74" t="s">
        <v>3381</v>
      </c>
      <c r="B2273" s="95">
        <v>18.440000000000001</v>
      </c>
      <c r="C2273" s="95">
        <v>1.25</v>
      </c>
      <c r="D2273" s="95">
        <v>23</v>
      </c>
      <c r="E2273" s="95">
        <v>5.61</v>
      </c>
      <c r="F2273" s="95">
        <v>3.39</v>
      </c>
      <c r="G2273" s="95">
        <v>100</v>
      </c>
      <c r="H2273" s="95">
        <v>59.73</v>
      </c>
      <c r="I2273" s="95">
        <v>56.78</v>
      </c>
      <c r="J2273" s="95">
        <v>21.86</v>
      </c>
      <c r="K2273" s="95">
        <v>21.72</v>
      </c>
      <c r="L2273" s="95">
        <v>-0.14000000000000001</v>
      </c>
      <c r="M2273" s="95">
        <v>-0.04</v>
      </c>
      <c r="N2273" s="95">
        <v>13.06</v>
      </c>
      <c r="O2273" s="95">
        <v>10.17</v>
      </c>
      <c r="P2273" s="95">
        <v>-9.0299999999999994</v>
      </c>
      <c r="Q2273" s="95">
        <v>2.14</v>
      </c>
      <c r="R2273" s="95">
        <v>24.4</v>
      </c>
      <c r="S2273" s="95">
        <v>14.73</v>
      </c>
      <c r="T2273" s="95">
        <v>22.99</v>
      </c>
      <c r="U2273" s="95">
        <v>0.6</v>
      </c>
      <c r="V2273" s="95">
        <v>0.4</v>
      </c>
      <c r="W2273" s="95">
        <v>0.26</v>
      </c>
      <c r="X2273" s="95">
        <v>-31.03</v>
      </c>
      <c r="Y2273" s="95">
        <v>28.03</v>
      </c>
      <c r="Z2273" s="74" t="s">
        <v>1111</v>
      </c>
      <c r="AA2273" s="95">
        <v>3.29</v>
      </c>
      <c r="AB2273" s="95">
        <v>0.8</v>
      </c>
      <c r="AC2273" s="74" t="s">
        <v>1111</v>
      </c>
      <c r="AD2273" s="95">
        <v>253275244</v>
      </c>
    </row>
    <row r="2274" spans="1:30" x14ac:dyDescent="0.2">
      <c r="A2274" s="74" t="s">
        <v>3382</v>
      </c>
      <c r="B2274" s="95">
        <v>51.32</v>
      </c>
      <c r="C2274" s="95"/>
      <c r="D2274" s="95">
        <v>-702.89</v>
      </c>
      <c r="E2274" s="95">
        <v>2.29</v>
      </c>
      <c r="F2274" s="95">
        <v>1.38</v>
      </c>
      <c r="G2274" s="95">
        <v>56.56</v>
      </c>
      <c r="H2274" s="95">
        <v>1.1200000000000001</v>
      </c>
      <c r="I2274" s="95">
        <v>-0.82</v>
      </c>
      <c r="J2274" s="95">
        <v>518.35</v>
      </c>
      <c r="K2274" s="95">
        <v>552.29999999999995</v>
      </c>
      <c r="L2274" s="95">
        <v>33.94</v>
      </c>
      <c r="M2274" s="95">
        <v>0.15</v>
      </c>
      <c r="N2274" s="95">
        <v>5.79</v>
      </c>
      <c r="O2274" s="95">
        <v>6.53</v>
      </c>
      <c r="P2274" s="95">
        <v>-1.84</v>
      </c>
      <c r="Q2274" s="95">
        <v>7.14</v>
      </c>
      <c r="R2274" s="95">
        <v>-0.33</v>
      </c>
      <c r="S2274" s="95">
        <v>-0.2</v>
      </c>
      <c r="T2274" s="95">
        <v>-0.35</v>
      </c>
      <c r="U2274" s="95">
        <v>0.6</v>
      </c>
      <c r="V2274" s="95">
        <v>0.4</v>
      </c>
      <c r="W2274" s="95">
        <v>0.24</v>
      </c>
      <c r="X2274" s="95">
        <v>42.06</v>
      </c>
      <c r="Y2274" s="95">
        <v>-11.87</v>
      </c>
      <c r="Z2274" s="74" t="s">
        <v>1111</v>
      </c>
      <c r="AA2274" s="95">
        <v>22.39</v>
      </c>
      <c r="AB2274" s="95">
        <v>-7.0000000000000007E-2</v>
      </c>
      <c r="AC2274" s="74" t="s">
        <v>1111</v>
      </c>
      <c r="AD2274" s="95">
        <v>4290423848</v>
      </c>
    </row>
    <row r="2275" spans="1:30" x14ac:dyDescent="0.2">
      <c r="A2275" s="74" t="s">
        <v>3383</v>
      </c>
      <c r="B2275" s="95">
        <v>21.93</v>
      </c>
      <c r="C2275" s="95">
        <v>4.96</v>
      </c>
      <c r="D2275" s="95">
        <v>-7.31</v>
      </c>
      <c r="E2275" s="95">
        <v>244.08</v>
      </c>
      <c r="F2275" s="95">
        <v>1.1299999999999999</v>
      </c>
      <c r="G2275" s="95">
        <v>3.84</v>
      </c>
      <c r="H2275" s="95">
        <v>-44.32</v>
      </c>
      <c r="I2275" s="95">
        <v>-45.36</v>
      </c>
      <c r="J2275" s="95">
        <v>-7.48</v>
      </c>
      <c r="K2275" s="95">
        <v>-9.36</v>
      </c>
      <c r="L2275" s="95">
        <v>-1.88</v>
      </c>
      <c r="M2275" s="95">
        <v>61.42</v>
      </c>
      <c r="N2275" s="95">
        <v>3.31</v>
      </c>
      <c r="O2275" s="95">
        <v>5.0999999999999996</v>
      </c>
      <c r="P2275" s="95">
        <v>-2.02</v>
      </c>
      <c r="Q2275" s="95">
        <v>1.99</v>
      </c>
      <c r="R2275" s="95">
        <v>-3340.49</v>
      </c>
      <c r="S2275" s="95">
        <v>-15.4</v>
      </c>
      <c r="T2275" s="95">
        <v>-29.52</v>
      </c>
      <c r="U2275" s="95">
        <v>0</v>
      </c>
      <c r="V2275" s="95">
        <v>1</v>
      </c>
      <c r="W2275" s="95">
        <v>0.34</v>
      </c>
      <c r="X2275" s="95">
        <v>2.36</v>
      </c>
      <c r="Y2275" s="95">
        <v>9.3000000000000007</v>
      </c>
      <c r="Z2275" s="74" t="s">
        <v>1111</v>
      </c>
      <c r="AA2275" s="95">
        <v>0.09</v>
      </c>
      <c r="AB2275" s="95">
        <v>-2.95</v>
      </c>
      <c r="AC2275" s="74" t="s">
        <v>1111</v>
      </c>
      <c r="AD2275" s="95">
        <v>3790082452</v>
      </c>
    </row>
    <row r="2276" spans="1:30" x14ac:dyDescent="0.2">
      <c r="A2276" s="74" t="s">
        <v>3384</v>
      </c>
      <c r="B2276" s="95">
        <v>155.96</v>
      </c>
      <c r="C2276" s="95">
        <v>0.62</v>
      </c>
      <c r="D2276" s="95">
        <v>41.45</v>
      </c>
      <c r="E2276" s="95">
        <v>5.48</v>
      </c>
      <c r="F2276" s="95">
        <v>2.06</v>
      </c>
      <c r="G2276" s="95">
        <v>52.61</v>
      </c>
      <c r="H2276" s="95">
        <v>12.2</v>
      </c>
      <c r="I2276" s="95">
        <v>8.23</v>
      </c>
      <c r="J2276" s="95">
        <v>27.96</v>
      </c>
      <c r="K2276" s="95">
        <v>32.82</v>
      </c>
      <c r="L2276" s="95">
        <v>4.8600000000000003</v>
      </c>
      <c r="M2276" s="95">
        <v>0.95</v>
      </c>
      <c r="N2276" s="95">
        <v>3.41</v>
      </c>
      <c r="O2276" s="95">
        <v>27.65</v>
      </c>
      <c r="P2276" s="95">
        <v>-2.83</v>
      </c>
      <c r="Q2276" s="95">
        <v>1.38</v>
      </c>
      <c r="R2276" s="95">
        <v>13.22</v>
      </c>
      <c r="S2276" s="95">
        <v>4.97</v>
      </c>
      <c r="T2276" s="95">
        <v>7.97</v>
      </c>
      <c r="U2276" s="95">
        <v>0.38</v>
      </c>
      <c r="V2276" s="95">
        <v>0.62</v>
      </c>
      <c r="W2276" s="95">
        <v>0.6</v>
      </c>
      <c r="X2276" s="95">
        <v>2.6</v>
      </c>
      <c r="Y2276" s="95">
        <v>14.9</v>
      </c>
      <c r="Z2276" s="74" t="s">
        <v>1111</v>
      </c>
      <c r="AA2276" s="95">
        <v>28.46</v>
      </c>
      <c r="AB2276" s="95">
        <v>3.76</v>
      </c>
      <c r="AC2276" s="74" t="s">
        <v>1111</v>
      </c>
      <c r="AD2276" s="95">
        <v>10301235980</v>
      </c>
    </row>
    <row r="2277" spans="1:30" x14ac:dyDescent="0.2">
      <c r="A2277" s="74" t="s">
        <v>3385</v>
      </c>
      <c r="B2277" s="95">
        <v>160.21</v>
      </c>
      <c r="C2277" s="95">
        <v>0.31</v>
      </c>
      <c r="D2277" s="95">
        <v>25.3</v>
      </c>
      <c r="E2277" s="95">
        <v>5.23</v>
      </c>
      <c r="F2277" s="95">
        <v>1.1499999999999999</v>
      </c>
      <c r="G2277" s="95">
        <v>31.11</v>
      </c>
      <c r="H2277" s="95">
        <v>16.39</v>
      </c>
      <c r="I2277" s="95">
        <v>9.32</v>
      </c>
      <c r="J2277" s="95">
        <v>14.39</v>
      </c>
      <c r="K2277" s="95">
        <v>19.75</v>
      </c>
      <c r="L2277" s="95">
        <v>5.37</v>
      </c>
      <c r="M2277" s="95">
        <v>1.95</v>
      </c>
      <c r="N2277" s="95">
        <v>2.36</v>
      </c>
      <c r="O2277" s="95">
        <v>218.97</v>
      </c>
      <c r="P2277" s="95">
        <v>-1.29</v>
      </c>
      <c r="Q2277" s="95">
        <v>1.05</v>
      </c>
      <c r="R2277" s="95">
        <v>20.66</v>
      </c>
      <c r="S2277" s="95">
        <v>4.54</v>
      </c>
      <c r="T2277" s="95">
        <v>10.09</v>
      </c>
      <c r="U2277" s="95">
        <v>0.22</v>
      </c>
      <c r="V2277" s="95">
        <v>0.78</v>
      </c>
      <c r="W2277" s="95">
        <v>0.49</v>
      </c>
      <c r="X2277" s="95">
        <v>1.2</v>
      </c>
      <c r="Y2277" s="95">
        <v>-7.91</v>
      </c>
      <c r="Z2277" s="74" t="s">
        <v>1111</v>
      </c>
      <c r="AA2277" s="95">
        <v>30.66</v>
      </c>
      <c r="AB2277" s="95">
        <v>6.33</v>
      </c>
      <c r="AC2277" s="74" t="s">
        <v>1111</v>
      </c>
      <c r="AD2277" s="95">
        <v>4751572264</v>
      </c>
    </row>
    <row r="2278" spans="1:30" x14ac:dyDescent="0.2">
      <c r="A2278" s="74" t="s">
        <v>3386</v>
      </c>
      <c r="B2278" s="95">
        <v>49.01</v>
      </c>
      <c r="C2278" s="95">
        <v>2.0299999999999998</v>
      </c>
      <c r="D2278" s="95">
        <v>29.26</v>
      </c>
      <c r="E2278" s="95">
        <v>3.81</v>
      </c>
      <c r="F2278" s="95">
        <v>2.09</v>
      </c>
      <c r="G2278" s="95">
        <v>16.93</v>
      </c>
      <c r="H2278" s="95">
        <v>10.27</v>
      </c>
      <c r="I2278" s="95">
        <v>7.98</v>
      </c>
      <c r="J2278" s="95">
        <v>22.74</v>
      </c>
      <c r="K2278" s="95">
        <v>25.04</v>
      </c>
      <c r="L2278" s="95">
        <v>2.2999999999999998</v>
      </c>
      <c r="M2278" s="95">
        <v>0.39</v>
      </c>
      <c r="N2278" s="95">
        <v>2.34</v>
      </c>
      <c r="O2278" s="95">
        <v>17.36</v>
      </c>
      <c r="P2278" s="95">
        <v>-2.73</v>
      </c>
      <c r="Q2278" s="95">
        <v>2.08</v>
      </c>
      <c r="R2278" s="95">
        <v>13.03</v>
      </c>
      <c r="S2278" s="95">
        <v>7.16</v>
      </c>
      <c r="T2278" s="95">
        <v>9.25</v>
      </c>
      <c r="U2278" s="95">
        <v>0.55000000000000004</v>
      </c>
      <c r="V2278" s="95">
        <v>0.45</v>
      </c>
      <c r="W2278" s="95">
        <v>0.9</v>
      </c>
      <c r="X2278" s="95">
        <v>3.64</v>
      </c>
      <c r="Y2278" s="95">
        <v>0.42</v>
      </c>
      <c r="Z2278" s="74" t="s">
        <v>1111</v>
      </c>
      <c r="AA2278" s="95">
        <v>12.85</v>
      </c>
      <c r="AB2278" s="95">
        <v>1.68</v>
      </c>
      <c r="AC2278" s="74" t="s">
        <v>1111</v>
      </c>
      <c r="AD2278" s="95">
        <v>26591350799</v>
      </c>
    </row>
    <row r="2279" spans="1:30" x14ac:dyDescent="0.2">
      <c r="A2279" s="74" t="s">
        <v>3387</v>
      </c>
      <c r="B2279" s="95">
        <v>35.11</v>
      </c>
      <c r="C2279" s="95"/>
      <c r="D2279" s="95">
        <v>175.84</v>
      </c>
      <c r="E2279" s="95">
        <v>13.5</v>
      </c>
      <c r="F2279" s="95">
        <v>5.25</v>
      </c>
      <c r="G2279" s="95">
        <v>82.4</v>
      </c>
      <c r="H2279" s="95">
        <v>14.97</v>
      </c>
      <c r="I2279" s="95">
        <v>4.32</v>
      </c>
      <c r="J2279" s="95">
        <v>50.7</v>
      </c>
      <c r="K2279" s="95">
        <v>50.76</v>
      </c>
      <c r="L2279" s="95">
        <v>0.06</v>
      </c>
      <c r="M2279" s="95">
        <v>0.02</v>
      </c>
      <c r="N2279" s="95">
        <v>7.59</v>
      </c>
      <c r="O2279" s="95">
        <v>10.63</v>
      </c>
      <c r="P2279" s="95">
        <v>-13.65</v>
      </c>
      <c r="Q2279" s="95">
        <v>5.05</v>
      </c>
      <c r="R2279" s="95">
        <v>7.68</v>
      </c>
      <c r="S2279" s="95">
        <v>2.99</v>
      </c>
      <c r="T2279" s="95">
        <v>11.46</v>
      </c>
      <c r="U2279" s="95">
        <v>0.39</v>
      </c>
      <c r="V2279" s="95">
        <v>0.61</v>
      </c>
      <c r="W2279" s="95">
        <v>0.69</v>
      </c>
      <c r="X2279" s="95"/>
      <c r="Y2279" s="95"/>
      <c r="Z2279" s="74" t="s">
        <v>1111</v>
      </c>
      <c r="AA2279" s="95">
        <v>2.6</v>
      </c>
      <c r="AB2279" s="95">
        <v>0.2</v>
      </c>
      <c r="AC2279" s="74" t="s">
        <v>1111</v>
      </c>
      <c r="AD2279" s="95">
        <v>2052934365</v>
      </c>
    </row>
    <row r="2280" spans="1:30" x14ac:dyDescent="0.2">
      <c r="A2280" s="74" t="s">
        <v>3388</v>
      </c>
      <c r="B2280" s="95">
        <v>7.88</v>
      </c>
      <c r="C2280" s="95"/>
      <c r="D2280" s="95">
        <v>-22.46</v>
      </c>
      <c r="E2280" s="95">
        <v>12.78</v>
      </c>
      <c r="F2280" s="95">
        <v>2.06</v>
      </c>
      <c r="G2280" s="95">
        <v>74.48</v>
      </c>
      <c r="H2280" s="95">
        <v>-7.86</v>
      </c>
      <c r="I2280" s="95">
        <v>-14.11</v>
      </c>
      <c r="J2280" s="95">
        <v>-40.31</v>
      </c>
      <c r="K2280" s="95">
        <v>-41</v>
      </c>
      <c r="L2280" s="95">
        <v>-0.69</v>
      </c>
      <c r="M2280" s="95">
        <v>0.22</v>
      </c>
      <c r="N2280" s="95">
        <v>3.17</v>
      </c>
      <c r="O2280" s="95">
        <v>2.63</v>
      </c>
      <c r="P2280" s="95">
        <v>-18.16</v>
      </c>
      <c r="Q2280" s="95">
        <v>8.6999999999999993</v>
      </c>
      <c r="R2280" s="95">
        <v>-56.91</v>
      </c>
      <c r="S2280" s="95">
        <v>-9.18</v>
      </c>
      <c r="T2280" s="95">
        <v>-5.98</v>
      </c>
      <c r="U2280" s="95">
        <v>0.16</v>
      </c>
      <c r="V2280" s="95">
        <v>0.84</v>
      </c>
      <c r="W2280" s="95">
        <v>0.65</v>
      </c>
      <c r="X2280" s="95">
        <v>38.14</v>
      </c>
      <c r="Y2280" s="95"/>
      <c r="Z2280" s="74" t="s">
        <v>1111</v>
      </c>
      <c r="AA2280" s="95">
        <v>0.62</v>
      </c>
      <c r="AB2280" s="95">
        <v>-0.35</v>
      </c>
      <c r="AC2280" s="74" t="s">
        <v>1111</v>
      </c>
      <c r="AD2280" s="95">
        <v>211994064</v>
      </c>
    </row>
    <row r="2281" spans="1:30" x14ac:dyDescent="0.2">
      <c r="A2281" s="74" t="s">
        <v>3389</v>
      </c>
      <c r="B2281" s="95">
        <v>6.14</v>
      </c>
      <c r="C2281" s="95">
        <v>3.93</v>
      </c>
      <c r="D2281" s="95">
        <v>-7.49</v>
      </c>
      <c r="E2281" s="95">
        <v>0.42</v>
      </c>
      <c r="F2281" s="95">
        <v>0.08</v>
      </c>
      <c r="G2281" s="95">
        <v>7.08</v>
      </c>
      <c r="H2281" s="95">
        <v>-4.8499999999999996</v>
      </c>
      <c r="I2281" s="95">
        <v>-3.64</v>
      </c>
      <c r="J2281" s="95">
        <v>-5.62</v>
      </c>
      <c r="K2281" s="95">
        <v>-7.19</v>
      </c>
      <c r="L2281" s="95">
        <v>-1.57</v>
      </c>
      <c r="M2281" s="95">
        <v>0.12</v>
      </c>
      <c r="N2281" s="95">
        <v>0.27</v>
      </c>
      <c r="O2281" s="95"/>
      <c r="P2281" s="95">
        <v>-0.08</v>
      </c>
      <c r="Q2281" s="95"/>
      <c r="R2281" s="95">
        <v>-5.61</v>
      </c>
      <c r="S2281" s="95">
        <v>-1.01</v>
      </c>
      <c r="T2281" s="95">
        <v>-5.38</v>
      </c>
      <c r="U2281" s="95">
        <v>0.18</v>
      </c>
      <c r="V2281" s="95">
        <v>0.82</v>
      </c>
      <c r="W2281" s="95">
        <v>0.28000000000000003</v>
      </c>
      <c r="X2281" s="95">
        <v>8.49</v>
      </c>
      <c r="Y2281" s="95">
        <v>-36.799999999999997</v>
      </c>
      <c r="Z2281" s="74" t="s">
        <v>1111</v>
      </c>
      <c r="AA2281" s="95">
        <v>14.53</v>
      </c>
      <c r="AB2281" s="95">
        <v>-0.81</v>
      </c>
      <c r="AC2281" s="74" t="s">
        <v>1111</v>
      </c>
      <c r="AD2281" s="95">
        <v>170069220</v>
      </c>
    </row>
    <row r="2282" spans="1:30" x14ac:dyDescent="0.2">
      <c r="A2282" s="74" t="s">
        <v>3390</v>
      </c>
      <c r="B2282" s="95">
        <v>8.5299999999999994</v>
      </c>
      <c r="C2282" s="95"/>
      <c r="D2282" s="95">
        <v>-3.81</v>
      </c>
      <c r="E2282" s="95">
        <v>7.32</v>
      </c>
      <c r="F2282" s="95">
        <v>2.4700000000000002</v>
      </c>
      <c r="G2282" s="95">
        <v>48.47</v>
      </c>
      <c r="H2282" s="95">
        <v>-262.37</v>
      </c>
      <c r="I2282" s="95">
        <v>-264.58</v>
      </c>
      <c r="J2282" s="95">
        <v>-3.84</v>
      </c>
      <c r="K2282" s="95">
        <v>-3.6</v>
      </c>
      <c r="L2282" s="95">
        <v>0.24</v>
      </c>
      <c r="M2282" s="95">
        <v>-0.45</v>
      </c>
      <c r="N2282" s="95">
        <v>10.08</v>
      </c>
      <c r="O2282" s="95">
        <v>3.58</v>
      </c>
      <c r="P2282" s="95">
        <v>-23.29</v>
      </c>
      <c r="Q2282" s="95">
        <v>4.3600000000000003</v>
      </c>
      <c r="R2282" s="95">
        <v>-192.12</v>
      </c>
      <c r="S2282" s="95">
        <v>-64.790000000000006</v>
      </c>
      <c r="T2282" s="95">
        <v>-84.52</v>
      </c>
      <c r="U2282" s="95">
        <v>0.34</v>
      </c>
      <c r="V2282" s="95">
        <v>0.66</v>
      </c>
      <c r="W2282" s="95">
        <v>0.24</v>
      </c>
      <c r="X2282" s="95"/>
      <c r="Y2282" s="95"/>
      <c r="Z2282" s="74" t="s">
        <v>1111</v>
      </c>
      <c r="AA2282" s="95">
        <v>1.17</v>
      </c>
      <c r="AB2282" s="95">
        <v>-2.2400000000000002</v>
      </c>
      <c r="AC2282" s="74" t="s">
        <v>1111</v>
      </c>
      <c r="AD2282" s="95">
        <v>869508962</v>
      </c>
    </row>
    <row r="2283" spans="1:30" x14ac:dyDescent="0.2">
      <c r="A2283" s="74" t="s">
        <v>3391</v>
      </c>
      <c r="B2283" s="95">
        <v>14.35</v>
      </c>
      <c r="C2283" s="95">
        <v>8.7100000000000009</v>
      </c>
      <c r="D2283" s="95">
        <v>10.5</v>
      </c>
      <c r="E2283" s="95">
        <v>1.23</v>
      </c>
      <c r="F2283" s="95">
        <v>0.57999999999999996</v>
      </c>
      <c r="G2283" s="95">
        <v>100</v>
      </c>
      <c r="H2283" s="95">
        <v>93.86</v>
      </c>
      <c r="I2283" s="95">
        <v>66.44</v>
      </c>
      <c r="J2283" s="95">
        <v>7.43</v>
      </c>
      <c r="K2283" s="95">
        <v>12.85</v>
      </c>
      <c r="L2283" s="95">
        <v>5.41</v>
      </c>
      <c r="M2283" s="95">
        <v>0.9</v>
      </c>
      <c r="N2283" s="95">
        <v>6.98</v>
      </c>
      <c r="O2283" s="95"/>
      <c r="P2283" s="95">
        <v>-0.57999999999999996</v>
      </c>
      <c r="Q2283" s="95"/>
      <c r="R2283" s="95">
        <v>11.75</v>
      </c>
      <c r="S2283" s="95">
        <v>5.52</v>
      </c>
      <c r="T2283" s="95">
        <v>7.92</v>
      </c>
      <c r="U2283" s="95">
        <v>0.47</v>
      </c>
      <c r="V2283" s="95">
        <v>0.53</v>
      </c>
      <c r="W2283" s="95">
        <v>0.08</v>
      </c>
      <c r="X2283" s="95">
        <v>3.17</v>
      </c>
      <c r="Y2283" s="95">
        <v>-11.7</v>
      </c>
      <c r="Z2283" s="74" t="s">
        <v>1111</v>
      </c>
      <c r="AA2283" s="95">
        <v>11.63</v>
      </c>
      <c r="AB2283" s="95">
        <v>1.37</v>
      </c>
      <c r="AC2283" s="74" t="s">
        <v>1111</v>
      </c>
      <c r="AD2283" s="95">
        <v>293130320</v>
      </c>
    </row>
    <row r="2284" spans="1:30" x14ac:dyDescent="0.2">
      <c r="A2284" s="74" t="s">
        <v>3392</v>
      </c>
      <c r="B2284" s="95">
        <v>9.84</v>
      </c>
      <c r="C2284" s="95"/>
      <c r="D2284" s="95">
        <v>-3048.91</v>
      </c>
      <c r="E2284" s="95">
        <v>40.25</v>
      </c>
      <c r="F2284" s="95">
        <v>1.24</v>
      </c>
      <c r="G2284" s="95"/>
      <c r="H2284" s="95"/>
      <c r="I2284" s="95"/>
      <c r="J2284" s="95">
        <v>-2916.35</v>
      </c>
      <c r="K2284" s="95">
        <v>-2888.65</v>
      </c>
      <c r="L2284" s="95">
        <v>27.7</v>
      </c>
      <c r="M2284" s="95">
        <v>-0.38</v>
      </c>
      <c r="N2284" s="95"/>
      <c r="O2284" s="95">
        <v>110.44</v>
      </c>
      <c r="P2284" s="95">
        <v>-1.26</v>
      </c>
      <c r="Q2284" s="95">
        <v>10.34</v>
      </c>
      <c r="R2284" s="95">
        <v>-1.32</v>
      </c>
      <c r="S2284" s="95">
        <v>-0.04</v>
      </c>
      <c r="T2284" s="95">
        <v>-1.38</v>
      </c>
      <c r="U2284" s="95">
        <v>0.03</v>
      </c>
      <c r="V2284" s="95">
        <v>0.97</v>
      </c>
      <c r="W2284" s="95">
        <v>0</v>
      </c>
      <c r="X2284" s="95"/>
      <c r="Y2284" s="95"/>
      <c r="Z2284" s="74" t="s">
        <v>1111</v>
      </c>
      <c r="AA2284" s="95">
        <v>0.24</v>
      </c>
      <c r="AB2284" s="95">
        <v>0</v>
      </c>
      <c r="AC2284" s="74" t="s">
        <v>1111</v>
      </c>
      <c r="AD2284" s="95">
        <v>201228000</v>
      </c>
    </row>
    <row r="2285" spans="1:30" x14ac:dyDescent="0.2">
      <c r="A2285" s="74" t="s">
        <v>3393</v>
      </c>
      <c r="B2285" s="95">
        <v>33.53</v>
      </c>
      <c r="C2285" s="95">
        <v>3.25</v>
      </c>
      <c r="D2285" s="95">
        <v>13.63</v>
      </c>
      <c r="E2285" s="95">
        <v>0.66</v>
      </c>
      <c r="F2285" s="95">
        <v>0.05</v>
      </c>
      <c r="G2285" s="95">
        <v>100</v>
      </c>
      <c r="H2285" s="95">
        <v>0</v>
      </c>
      <c r="I2285" s="95">
        <v>44.27</v>
      </c>
      <c r="J2285" s="95"/>
      <c r="K2285" s="95"/>
      <c r="L2285" s="95"/>
      <c r="M2285" s="95">
        <v>-3.73</v>
      </c>
      <c r="N2285" s="95">
        <v>6.04</v>
      </c>
      <c r="O2285" s="95">
        <v>-1.56</v>
      </c>
      <c r="P2285" s="95">
        <v>-0.14000000000000001</v>
      </c>
      <c r="Q2285" s="95">
        <v>0.96</v>
      </c>
      <c r="R2285" s="95">
        <v>4.8099999999999996</v>
      </c>
      <c r="S2285" s="95">
        <v>0.34</v>
      </c>
      <c r="T2285" s="95"/>
      <c r="U2285" s="95">
        <v>7.0000000000000007E-2</v>
      </c>
      <c r="V2285" s="95">
        <v>0.93</v>
      </c>
      <c r="W2285" s="95">
        <v>0.01</v>
      </c>
      <c r="X2285" s="95">
        <v>4.38</v>
      </c>
      <c r="Y2285" s="95">
        <v>-13.47</v>
      </c>
      <c r="Z2285" s="74" t="s">
        <v>1111</v>
      </c>
      <c r="AA2285" s="95">
        <v>51.16</v>
      </c>
      <c r="AB2285" s="95">
        <v>2.46</v>
      </c>
      <c r="AC2285" s="74" t="s">
        <v>1111</v>
      </c>
      <c r="AD2285" s="95">
        <v>136260422748</v>
      </c>
    </row>
    <row r="2286" spans="1:30" x14ac:dyDescent="0.2">
      <c r="A2286" s="74" t="s">
        <v>3394</v>
      </c>
      <c r="B2286" s="95">
        <v>16.309999999999999</v>
      </c>
      <c r="C2286" s="95"/>
      <c r="D2286" s="95">
        <v>87.37</v>
      </c>
      <c r="E2286" s="95">
        <v>1.86</v>
      </c>
      <c r="F2286" s="95">
        <v>0.43</v>
      </c>
      <c r="G2286" s="95">
        <v>20.149999999999999</v>
      </c>
      <c r="H2286" s="95">
        <v>5.25</v>
      </c>
      <c r="I2286" s="95">
        <v>0.69</v>
      </c>
      <c r="J2286" s="95">
        <v>11.43</v>
      </c>
      <c r="K2286" s="95">
        <v>22.73</v>
      </c>
      <c r="L2286" s="95">
        <v>11.3</v>
      </c>
      <c r="M2286" s="95">
        <v>1.84</v>
      </c>
      <c r="N2286" s="95">
        <v>0.6</v>
      </c>
      <c r="O2286" s="95">
        <v>4.18</v>
      </c>
      <c r="P2286" s="95">
        <v>-0.6</v>
      </c>
      <c r="Q2286" s="95">
        <v>1.53</v>
      </c>
      <c r="R2286" s="95">
        <v>2.13</v>
      </c>
      <c r="S2286" s="95">
        <v>0.49</v>
      </c>
      <c r="T2286" s="95">
        <v>4.45</v>
      </c>
      <c r="U2286" s="95">
        <v>0.23</v>
      </c>
      <c r="V2286" s="95">
        <v>0.77</v>
      </c>
      <c r="W2286" s="95">
        <v>0.71</v>
      </c>
      <c r="X2286" s="95">
        <v>1.58</v>
      </c>
      <c r="Y2286" s="95"/>
      <c r="Z2286" s="74" t="s">
        <v>1111</v>
      </c>
      <c r="AA2286" s="95">
        <v>8.7799999999999994</v>
      </c>
      <c r="AB2286" s="95">
        <v>0.19</v>
      </c>
      <c r="AC2286" s="74" t="s">
        <v>1111</v>
      </c>
      <c r="AD2286" s="95">
        <v>1291812347</v>
      </c>
    </row>
    <row r="2287" spans="1:30" x14ac:dyDescent="0.2">
      <c r="A2287" s="74" t="s">
        <v>3395</v>
      </c>
      <c r="B2287" s="95">
        <v>3.94</v>
      </c>
      <c r="C2287" s="95"/>
      <c r="D2287" s="95">
        <v>-0.9</v>
      </c>
      <c r="E2287" s="95">
        <v>2.96</v>
      </c>
      <c r="F2287" s="95">
        <v>1.89</v>
      </c>
      <c r="G2287" s="95">
        <v>18.68</v>
      </c>
      <c r="H2287" s="95">
        <v>-3640.66</v>
      </c>
      <c r="I2287" s="95">
        <v>-3640.66</v>
      </c>
      <c r="J2287" s="95">
        <v>-0.9</v>
      </c>
      <c r="K2287" s="95">
        <v>-0.62</v>
      </c>
      <c r="L2287" s="95">
        <v>0.28000000000000003</v>
      </c>
      <c r="M2287" s="95">
        <v>-0.93</v>
      </c>
      <c r="N2287" s="95">
        <v>32.72</v>
      </c>
      <c r="O2287" s="95">
        <v>4.1399999999999997</v>
      </c>
      <c r="P2287" s="95">
        <v>-9.07</v>
      </c>
      <c r="Q2287" s="95">
        <v>2.36</v>
      </c>
      <c r="R2287" s="95">
        <v>-328.87</v>
      </c>
      <c r="S2287" s="95">
        <v>-210.24</v>
      </c>
      <c r="T2287" s="95">
        <v>-328.87</v>
      </c>
      <c r="U2287" s="95">
        <v>0.64</v>
      </c>
      <c r="V2287" s="95">
        <v>0.36</v>
      </c>
      <c r="W2287" s="95">
        <v>0.06</v>
      </c>
      <c r="X2287" s="95"/>
      <c r="Y2287" s="95"/>
      <c r="Z2287" s="74" t="s">
        <v>1111</v>
      </c>
      <c r="AA2287" s="95">
        <v>1.33</v>
      </c>
      <c r="AB2287" s="95">
        <v>-4.38</v>
      </c>
      <c r="AC2287" s="74" t="s">
        <v>1111</v>
      </c>
      <c r="AD2287" s="95">
        <v>14887684</v>
      </c>
    </row>
    <row r="2288" spans="1:30" x14ac:dyDescent="0.2">
      <c r="A2288" s="74" t="s">
        <v>3396</v>
      </c>
      <c r="B2288" s="95">
        <v>74.38</v>
      </c>
      <c r="C2288" s="95"/>
      <c r="D2288" s="95">
        <v>16.46</v>
      </c>
      <c r="E2288" s="95">
        <v>2.98</v>
      </c>
      <c r="F2288" s="95">
        <v>1.22</v>
      </c>
      <c r="G2288" s="95">
        <v>29.03</v>
      </c>
      <c r="H2288" s="95">
        <v>6.82</v>
      </c>
      <c r="I2288" s="95">
        <v>5.12</v>
      </c>
      <c r="J2288" s="95">
        <v>12.36</v>
      </c>
      <c r="K2288" s="95">
        <v>13.14</v>
      </c>
      <c r="L2288" s="95">
        <v>0.79</v>
      </c>
      <c r="M2288" s="95">
        <v>0.19</v>
      </c>
      <c r="N2288" s="95">
        <v>0.84</v>
      </c>
      <c r="O2288" s="95">
        <v>6.4</v>
      </c>
      <c r="P2288" s="95">
        <v>-2.29</v>
      </c>
      <c r="Q2288" s="95">
        <v>1.7</v>
      </c>
      <c r="R2288" s="95">
        <v>18.12</v>
      </c>
      <c r="S2288" s="95">
        <v>7.44</v>
      </c>
      <c r="T2288" s="95">
        <v>15.39</v>
      </c>
      <c r="U2288" s="95">
        <v>0.41</v>
      </c>
      <c r="V2288" s="95">
        <v>0.52</v>
      </c>
      <c r="W2288" s="95">
        <v>1.45</v>
      </c>
      <c r="X2288" s="95">
        <v>-0.98</v>
      </c>
      <c r="Y2288" s="95">
        <v>-3.36</v>
      </c>
      <c r="Z2288" s="74" t="s">
        <v>1111</v>
      </c>
      <c r="AA2288" s="95">
        <v>24.94</v>
      </c>
      <c r="AB2288" s="95">
        <v>4.5199999999999996</v>
      </c>
      <c r="AC2288" s="74" t="s">
        <v>1111</v>
      </c>
      <c r="AD2288" s="95">
        <v>10314601872</v>
      </c>
    </row>
    <row r="2289" spans="1:30" x14ac:dyDescent="0.2">
      <c r="A2289" s="74" t="s">
        <v>3397</v>
      </c>
      <c r="B2289" s="95">
        <v>43.69</v>
      </c>
      <c r="C2289" s="95">
        <v>1.37</v>
      </c>
      <c r="D2289" s="95">
        <v>13.04</v>
      </c>
      <c r="E2289" s="95">
        <v>2.65</v>
      </c>
      <c r="F2289" s="95">
        <v>0.9</v>
      </c>
      <c r="G2289" s="95">
        <v>95.49</v>
      </c>
      <c r="H2289" s="95">
        <v>11.34</v>
      </c>
      <c r="I2289" s="95">
        <v>7.43</v>
      </c>
      <c r="J2289" s="95">
        <v>8.5399999999999991</v>
      </c>
      <c r="K2289" s="95">
        <v>5.07</v>
      </c>
      <c r="L2289" s="95">
        <v>-3.48</v>
      </c>
      <c r="M2289" s="95">
        <v>-1.08</v>
      </c>
      <c r="N2289" s="95">
        <v>0.97</v>
      </c>
      <c r="O2289" s="95">
        <v>5.04</v>
      </c>
      <c r="P2289" s="95">
        <v>-2.42</v>
      </c>
      <c r="Q2289" s="95">
        <v>1.4</v>
      </c>
      <c r="R2289" s="95">
        <v>20.3</v>
      </c>
      <c r="S2289" s="95">
        <v>6.92</v>
      </c>
      <c r="T2289" s="95">
        <v>20.3</v>
      </c>
      <c r="U2289" s="95">
        <v>0.34</v>
      </c>
      <c r="V2289" s="95">
        <v>0.66</v>
      </c>
      <c r="W2289" s="95">
        <v>0.93</v>
      </c>
      <c r="X2289" s="95">
        <v>2.8</v>
      </c>
      <c r="Y2289" s="95"/>
      <c r="Z2289" s="74" t="s">
        <v>1111</v>
      </c>
      <c r="AA2289" s="95">
        <v>16.5</v>
      </c>
      <c r="AB2289" s="95">
        <v>3.35</v>
      </c>
      <c r="AC2289" s="74" t="s">
        <v>1111</v>
      </c>
      <c r="AD2289" s="95">
        <v>855952635</v>
      </c>
    </row>
    <row r="2290" spans="1:30" x14ac:dyDescent="0.2">
      <c r="A2290" s="74" t="s">
        <v>3398</v>
      </c>
      <c r="B2290" s="95">
        <v>153.34</v>
      </c>
      <c r="C2290" s="95"/>
      <c r="D2290" s="95">
        <v>877.79</v>
      </c>
      <c r="E2290" s="95">
        <v>3.78</v>
      </c>
      <c r="F2290" s="95">
        <v>2.75</v>
      </c>
      <c r="G2290" s="95">
        <v>41.83</v>
      </c>
      <c r="H2290" s="95">
        <v>-3.24</v>
      </c>
      <c r="I2290" s="95">
        <v>0.75</v>
      </c>
      <c r="J2290" s="95">
        <v>-202.56</v>
      </c>
      <c r="K2290" s="95">
        <v>-186.68</v>
      </c>
      <c r="L2290" s="95">
        <v>15.88</v>
      </c>
      <c r="M2290" s="95">
        <v>-0.3</v>
      </c>
      <c r="N2290" s="95">
        <v>6.57</v>
      </c>
      <c r="O2290" s="95">
        <v>6</v>
      </c>
      <c r="P2290" s="95">
        <v>-5.75</v>
      </c>
      <c r="Q2290" s="95">
        <v>8.2100000000000009</v>
      </c>
      <c r="R2290" s="95">
        <v>0.43</v>
      </c>
      <c r="S2290" s="95">
        <v>0.31</v>
      </c>
      <c r="T2290" s="95">
        <v>-2.4300000000000002</v>
      </c>
      <c r="U2290" s="95">
        <v>0.73</v>
      </c>
      <c r="V2290" s="95">
        <v>0.27</v>
      </c>
      <c r="W2290" s="95">
        <v>0.42</v>
      </c>
      <c r="X2290" s="95">
        <v>13.54</v>
      </c>
      <c r="Y2290" s="95"/>
      <c r="Z2290" s="74" t="s">
        <v>1111</v>
      </c>
      <c r="AA2290" s="95">
        <v>40.6</v>
      </c>
      <c r="AB2290" s="95">
        <v>0.17</v>
      </c>
      <c r="AC2290" s="74" t="s">
        <v>1111</v>
      </c>
      <c r="AD2290" s="95">
        <v>1642348070</v>
      </c>
    </row>
    <row r="2291" spans="1:30" x14ac:dyDescent="0.2">
      <c r="A2291" s="74" t="s">
        <v>3399</v>
      </c>
      <c r="B2291" s="95">
        <v>27.1</v>
      </c>
      <c r="C2291" s="95"/>
      <c r="D2291" s="95">
        <v>31.01</v>
      </c>
      <c r="E2291" s="95">
        <v>2.0099999999999998</v>
      </c>
      <c r="F2291" s="95">
        <v>1.36</v>
      </c>
      <c r="G2291" s="95">
        <v>39</v>
      </c>
      <c r="H2291" s="95">
        <v>1.94</v>
      </c>
      <c r="I2291" s="95">
        <v>1.62</v>
      </c>
      <c r="J2291" s="95">
        <v>25.85</v>
      </c>
      <c r="K2291" s="95">
        <v>16.59</v>
      </c>
      <c r="L2291" s="95">
        <v>-9.27</v>
      </c>
      <c r="M2291" s="95">
        <v>-0.72</v>
      </c>
      <c r="N2291" s="95">
        <v>0.5</v>
      </c>
      <c r="O2291" s="95">
        <v>2.2999999999999998</v>
      </c>
      <c r="P2291" s="95">
        <v>-13.49</v>
      </c>
      <c r="Q2291" s="95">
        <v>2.92</v>
      </c>
      <c r="R2291" s="95">
        <v>6.48</v>
      </c>
      <c r="S2291" s="95">
        <v>4.38</v>
      </c>
      <c r="T2291" s="95">
        <v>6.48</v>
      </c>
      <c r="U2291" s="95">
        <v>0.68</v>
      </c>
      <c r="V2291" s="95">
        <v>0.32</v>
      </c>
      <c r="W2291" s="95">
        <v>2.71</v>
      </c>
      <c r="X2291" s="95">
        <v>-26.19</v>
      </c>
      <c r="Y2291" s="95"/>
      <c r="Z2291" s="74" t="s">
        <v>1111</v>
      </c>
      <c r="AA2291" s="95">
        <v>13.49</v>
      </c>
      <c r="AB2291" s="95">
        <v>0.87</v>
      </c>
      <c r="AC2291" s="74" t="s">
        <v>1111</v>
      </c>
      <c r="AD2291" s="95">
        <v>73367830</v>
      </c>
    </row>
    <row r="2292" spans="1:30" x14ac:dyDescent="0.2">
      <c r="A2292" s="74" t="s">
        <v>3400</v>
      </c>
      <c r="B2292" s="95">
        <v>25.28</v>
      </c>
      <c r="C2292" s="95"/>
      <c r="D2292" s="95">
        <v>111.12</v>
      </c>
      <c r="E2292" s="95">
        <v>2.3199999999999998</v>
      </c>
      <c r="F2292" s="95">
        <v>1.61</v>
      </c>
      <c r="G2292" s="95">
        <v>64.28</v>
      </c>
      <c r="H2292" s="95">
        <v>3.7</v>
      </c>
      <c r="I2292" s="95">
        <v>2.81</v>
      </c>
      <c r="J2292" s="95">
        <v>84.57</v>
      </c>
      <c r="K2292" s="95">
        <v>78.13</v>
      </c>
      <c r="L2292" s="95">
        <v>-6.44</v>
      </c>
      <c r="M2292" s="95">
        <v>-0.18</v>
      </c>
      <c r="N2292" s="95">
        <v>3.13</v>
      </c>
      <c r="O2292" s="95">
        <v>77.14</v>
      </c>
      <c r="P2292" s="95">
        <v>-2.08</v>
      </c>
      <c r="Q2292" s="95">
        <v>1.1000000000000001</v>
      </c>
      <c r="R2292" s="95">
        <v>2.09</v>
      </c>
      <c r="S2292" s="95">
        <v>1.45</v>
      </c>
      <c r="T2292" s="95">
        <v>2.09</v>
      </c>
      <c r="U2292" s="95">
        <v>0.69</v>
      </c>
      <c r="V2292" s="95">
        <v>0.31</v>
      </c>
      <c r="W2292" s="95">
        <v>0.51</v>
      </c>
      <c r="X2292" s="95">
        <v>3.21</v>
      </c>
      <c r="Y2292" s="95">
        <v>10.33</v>
      </c>
      <c r="Z2292" s="74" t="s">
        <v>1111</v>
      </c>
      <c r="AA2292" s="95">
        <v>10.84</v>
      </c>
      <c r="AB2292" s="95">
        <v>0.23</v>
      </c>
      <c r="AC2292" s="74" t="s">
        <v>1111</v>
      </c>
      <c r="AD2292" s="95">
        <v>795051818</v>
      </c>
    </row>
    <row r="2293" spans="1:30" x14ac:dyDescent="0.2">
      <c r="A2293" s="74" t="s">
        <v>3401</v>
      </c>
      <c r="B2293" s="95">
        <v>0.24</v>
      </c>
      <c r="C2293" s="95"/>
      <c r="D2293" s="95">
        <v>-0.75</v>
      </c>
      <c r="E2293" s="95">
        <v>0.54</v>
      </c>
      <c r="F2293" s="95">
        <v>0.42</v>
      </c>
      <c r="G2293" s="95">
        <v>65.709999999999994</v>
      </c>
      <c r="H2293" s="95">
        <v>-1021.79</v>
      </c>
      <c r="I2293" s="95">
        <v>-1018.14</v>
      </c>
      <c r="J2293" s="95">
        <v>-0.75</v>
      </c>
      <c r="K2293" s="95">
        <v>0.5</v>
      </c>
      <c r="L2293" s="95">
        <v>1.25</v>
      </c>
      <c r="M2293" s="95">
        <v>-0.9</v>
      </c>
      <c r="N2293" s="95">
        <v>7.63</v>
      </c>
      <c r="O2293" s="95">
        <v>0.6</v>
      </c>
      <c r="P2293" s="95">
        <v>-1.99</v>
      </c>
      <c r="Q2293" s="95">
        <v>8.48</v>
      </c>
      <c r="R2293" s="95">
        <v>-72.08</v>
      </c>
      <c r="S2293" s="95">
        <v>-55.6</v>
      </c>
      <c r="T2293" s="95">
        <v>-72.34</v>
      </c>
      <c r="U2293" s="95">
        <v>0.77</v>
      </c>
      <c r="V2293" s="95">
        <v>0.23</v>
      </c>
      <c r="W2293" s="95">
        <v>0.05</v>
      </c>
      <c r="X2293" s="95"/>
      <c r="Y2293" s="95"/>
      <c r="Z2293" s="74" t="s">
        <v>1111</v>
      </c>
      <c r="AA2293" s="95">
        <v>0.43</v>
      </c>
      <c r="AB2293" s="95">
        <v>-0.31</v>
      </c>
      <c r="AC2293" s="74" t="s">
        <v>1111</v>
      </c>
      <c r="AD2293" s="95">
        <v>11488546</v>
      </c>
    </row>
    <row r="2294" spans="1:30" x14ac:dyDescent="0.2">
      <c r="A2294" s="74" t="s">
        <v>3402</v>
      </c>
      <c r="B2294" s="95">
        <v>199.92</v>
      </c>
      <c r="C2294" s="95">
        <v>1.71</v>
      </c>
      <c r="D2294" s="95">
        <v>28.69</v>
      </c>
      <c r="E2294" s="95">
        <v>18.11</v>
      </c>
      <c r="F2294" s="95">
        <v>4.6399999999999997</v>
      </c>
      <c r="G2294" s="95">
        <v>46.22</v>
      </c>
      <c r="H2294" s="95">
        <v>21.99</v>
      </c>
      <c r="I2294" s="95">
        <v>16.52</v>
      </c>
      <c r="J2294" s="95">
        <v>21.55</v>
      </c>
      <c r="K2294" s="95">
        <v>23.48</v>
      </c>
      <c r="L2294" s="95">
        <v>1.92</v>
      </c>
      <c r="M2294" s="95">
        <v>1.61</v>
      </c>
      <c r="N2294" s="95">
        <v>4.74</v>
      </c>
      <c r="O2294" s="95">
        <v>65.150000000000006</v>
      </c>
      <c r="P2294" s="95">
        <v>-6.18</v>
      </c>
      <c r="Q2294" s="95">
        <v>1.4</v>
      </c>
      <c r="R2294" s="95">
        <v>63.14</v>
      </c>
      <c r="S2294" s="95">
        <v>16.16</v>
      </c>
      <c r="T2294" s="95">
        <v>24.95</v>
      </c>
      <c r="U2294" s="95">
        <v>0.26</v>
      </c>
      <c r="V2294" s="95">
        <v>0.74</v>
      </c>
      <c r="W2294" s="95">
        <v>0.98</v>
      </c>
      <c r="X2294" s="95">
        <v>1.99</v>
      </c>
      <c r="Y2294" s="95">
        <v>20.04</v>
      </c>
      <c r="Z2294" s="74" t="s">
        <v>1111</v>
      </c>
      <c r="AA2294" s="95">
        <v>11.04</v>
      </c>
      <c r="AB2294" s="95">
        <v>6.97</v>
      </c>
      <c r="AC2294" s="74" t="s">
        <v>1111</v>
      </c>
      <c r="AD2294" s="95">
        <v>41184259704</v>
      </c>
    </row>
    <row r="2295" spans="1:30" x14ac:dyDescent="0.2">
      <c r="A2295" s="74" t="s">
        <v>3403</v>
      </c>
      <c r="B2295" s="95">
        <v>31.76</v>
      </c>
      <c r="C2295" s="95">
        <v>1.04</v>
      </c>
      <c r="D2295" s="95">
        <v>25.34</v>
      </c>
      <c r="E2295" s="95">
        <v>1.31</v>
      </c>
      <c r="F2295" s="95">
        <v>0.15</v>
      </c>
      <c r="G2295" s="95">
        <v>0</v>
      </c>
      <c r="H2295" s="95">
        <v>18.72</v>
      </c>
      <c r="I2295" s="95">
        <v>12.85</v>
      </c>
      <c r="J2295" s="95">
        <v>17.399999999999999</v>
      </c>
      <c r="K2295" s="95">
        <v>5.34</v>
      </c>
      <c r="L2295" s="95">
        <v>-12.06</v>
      </c>
      <c r="M2295" s="95">
        <v>-0.91</v>
      </c>
      <c r="N2295" s="95">
        <v>3.26</v>
      </c>
      <c r="O2295" s="95"/>
      <c r="P2295" s="95">
        <v>-0.15</v>
      </c>
      <c r="Q2295" s="95"/>
      <c r="R2295" s="95">
        <v>5.16</v>
      </c>
      <c r="S2295" s="95">
        <v>0.59</v>
      </c>
      <c r="T2295" s="95">
        <v>5.69</v>
      </c>
      <c r="U2295" s="95">
        <v>0.11</v>
      </c>
      <c r="V2295" s="95">
        <v>0.89</v>
      </c>
      <c r="W2295" s="95">
        <v>0.05</v>
      </c>
      <c r="X2295" s="95">
        <v>9.2200000000000006</v>
      </c>
      <c r="Y2295" s="95">
        <v>6.77</v>
      </c>
      <c r="Z2295" s="74" t="s">
        <v>1111</v>
      </c>
      <c r="AA2295" s="95">
        <v>24.3</v>
      </c>
      <c r="AB2295" s="95">
        <v>1.25</v>
      </c>
      <c r="AC2295" s="74" t="s">
        <v>1111</v>
      </c>
      <c r="AD2295" s="95">
        <v>518202512</v>
      </c>
    </row>
    <row r="2296" spans="1:30" x14ac:dyDescent="0.2">
      <c r="A2296" s="74" t="s">
        <v>3404</v>
      </c>
      <c r="B2296" s="95">
        <v>12.61</v>
      </c>
      <c r="C2296" s="95">
        <v>4.12</v>
      </c>
      <c r="D2296" s="95">
        <v>16.760000000000002</v>
      </c>
      <c r="E2296" s="95">
        <v>1.29</v>
      </c>
      <c r="F2296" s="95">
        <v>0.14000000000000001</v>
      </c>
      <c r="G2296" s="95">
        <v>0</v>
      </c>
      <c r="H2296" s="95">
        <v>41</v>
      </c>
      <c r="I2296" s="95">
        <v>28.64</v>
      </c>
      <c r="J2296" s="95">
        <v>11.7</v>
      </c>
      <c r="K2296" s="95">
        <v>0.56000000000000005</v>
      </c>
      <c r="L2296" s="95">
        <v>-11.15</v>
      </c>
      <c r="M2296" s="95">
        <v>-1.23</v>
      </c>
      <c r="N2296" s="95">
        <v>4.8</v>
      </c>
      <c r="O2296" s="95"/>
      <c r="P2296" s="95">
        <v>-0.14000000000000001</v>
      </c>
      <c r="Q2296" s="95"/>
      <c r="R2296" s="95">
        <v>7.69</v>
      </c>
      <c r="S2296" s="95">
        <v>0.83</v>
      </c>
      <c r="T2296" s="95">
        <v>8.08</v>
      </c>
      <c r="U2296" s="95">
        <v>0.11</v>
      </c>
      <c r="V2296" s="95">
        <v>0.89</v>
      </c>
      <c r="W2296" s="95">
        <v>0.03</v>
      </c>
      <c r="X2296" s="95">
        <v>12.83</v>
      </c>
      <c r="Y2296" s="95">
        <v>20.68</v>
      </c>
      <c r="Z2296" s="74" t="s">
        <v>1111</v>
      </c>
      <c r="AA2296" s="95">
        <v>9.7899999999999991</v>
      </c>
      <c r="AB2296" s="95">
        <v>0.75</v>
      </c>
      <c r="AC2296" s="74" t="s">
        <v>1111</v>
      </c>
      <c r="AD2296" s="95">
        <v>760004700</v>
      </c>
    </row>
    <row r="2297" spans="1:30" x14ac:dyDescent="0.2">
      <c r="A2297" s="74" t="s">
        <v>3405</v>
      </c>
      <c r="B2297" s="95">
        <v>2.65</v>
      </c>
      <c r="C2297" s="95"/>
      <c r="D2297" s="95">
        <v>-2.41</v>
      </c>
      <c r="E2297" s="95">
        <v>0.54</v>
      </c>
      <c r="F2297" s="95">
        <v>0.51</v>
      </c>
      <c r="G2297" s="95">
        <v>100</v>
      </c>
      <c r="H2297" s="95">
        <v>-1347.93</v>
      </c>
      <c r="I2297" s="95">
        <v>-1329.53</v>
      </c>
      <c r="J2297" s="95">
        <v>-2.37</v>
      </c>
      <c r="K2297" s="95">
        <v>1.45</v>
      </c>
      <c r="L2297" s="95">
        <v>3.82</v>
      </c>
      <c r="M2297" s="95">
        <v>-0.87</v>
      </c>
      <c r="N2297" s="95">
        <v>32.01</v>
      </c>
      <c r="O2297" s="95">
        <v>0.62</v>
      </c>
      <c r="P2297" s="95">
        <v>-3.23</v>
      </c>
      <c r="Q2297" s="95">
        <v>33.99</v>
      </c>
      <c r="R2297" s="95">
        <v>-22.39</v>
      </c>
      <c r="S2297" s="95">
        <v>-21.08</v>
      </c>
      <c r="T2297" s="95">
        <v>-22.59</v>
      </c>
      <c r="U2297" s="95">
        <v>0.94</v>
      </c>
      <c r="V2297" s="95">
        <v>0.06</v>
      </c>
      <c r="W2297" s="95">
        <v>0.02</v>
      </c>
      <c r="X2297" s="95"/>
      <c r="Y2297" s="95"/>
      <c r="Z2297" s="74" t="s">
        <v>1111</v>
      </c>
      <c r="AA2297" s="95">
        <v>4.92</v>
      </c>
      <c r="AB2297" s="95">
        <v>-1.1000000000000001</v>
      </c>
      <c r="AC2297" s="74" t="s">
        <v>1111</v>
      </c>
      <c r="AD2297" s="95">
        <v>67319275</v>
      </c>
    </row>
    <row r="2298" spans="1:30" x14ac:dyDescent="0.2">
      <c r="A2298" s="74" t="s">
        <v>3406</v>
      </c>
      <c r="B2298" s="95">
        <v>25.15</v>
      </c>
      <c r="C2298" s="95"/>
      <c r="D2298" s="95">
        <v>18.41</v>
      </c>
      <c r="E2298" s="95">
        <v>2.16</v>
      </c>
      <c r="F2298" s="95">
        <v>1.02</v>
      </c>
      <c r="G2298" s="95">
        <v>100</v>
      </c>
      <c r="H2298" s="95">
        <v>93.86</v>
      </c>
      <c r="I2298" s="95">
        <v>66.44</v>
      </c>
      <c r="J2298" s="95">
        <v>13.03</v>
      </c>
      <c r="K2298" s="95">
        <v>12.85</v>
      </c>
      <c r="L2298" s="95">
        <v>5.41</v>
      </c>
      <c r="M2298" s="95">
        <v>0.9</v>
      </c>
      <c r="N2298" s="95">
        <v>12.23</v>
      </c>
      <c r="O2298" s="95"/>
      <c r="P2298" s="95">
        <v>-1.02</v>
      </c>
      <c r="Q2298" s="95"/>
      <c r="R2298" s="95">
        <v>11.75</v>
      </c>
      <c r="S2298" s="95">
        <v>5.52</v>
      </c>
      <c r="T2298" s="95">
        <v>7.92</v>
      </c>
      <c r="U2298" s="95">
        <v>0.47</v>
      </c>
      <c r="V2298" s="95">
        <v>0.53</v>
      </c>
      <c r="W2298" s="95">
        <v>0.08</v>
      </c>
      <c r="X2298" s="95">
        <v>3.17</v>
      </c>
      <c r="Y2298" s="95">
        <v>-11.7</v>
      </c>
      <c r="Z2298" s="74" t="s">
        <v>1111</v>
      </c>
      <c r="AA2298" s="95">
        <v>11.63</v>
      </c>
      <c r="AB2298" s="95">
        <v>1.37</v>
      </c>
      <c r="AC2298" s="74" t="s">
        <v>1111</v>
      </c>
      <c r="AD2298" s="95">
        <v>293130320</v>
      </c>
    </row>
    <row r="2299" spans="1:30" x14ac:dyDescent="0.2">
      <c r="A2299" s="74" t="s">
        <v>3407</v>
      </c>
      <c r="B2299" s="95">
        <v>3.51</v>
      </c>
      <c r="C2299" s="95"/>
      <c r="D2299" s="95">
        <v>-1.64</v>
      </c>
      <c r="E2299" s="95">
        <v>1.78</v>
      </c>
      <c r="F2299" s="95">
        <v>0.77</v>
      </c>
      <c r="G2299" s="95">
        <v>55.88</v>
      </c>
      <c r="H2299" s="95">
        <v>-175.91</v>
      </c>
      <c r="I2299" s="95">
        <v>-188.62</v>
      </c>
      <c r="J2299" s="95">
        <v>-1.75</v>
      </c>
      <c r="K2299" s="95">
        <v>-0.77</v>
      </c>
      <c r="L2299" s="95">
        <v>0.99</v>
      </c>
      <c r="M2299" s="95">
        <v>-1</v>
      </c>
      <c r="N2299" s="95">
        <v>3.08</v>
      </c>
      <c r="O2299" s="95">
        <v>1.1200000000000001</v>
      </c>
      <c r="P2299" s="95">
        <v>-9.6199999999999992</v>
      </c>
      <c r="Q2299" s="95">
        <v>3.93</v>
      </c>
      <c r="R2299" s="95">
        <v>-109.12</v>
      </c>
      <c r="S2299" s="95">
        <v>-47.07</v>
      </c>
      <c r="T2299" s="95">
        <v>-59.82</v>
      </c>
      <c r="U2299" s="95">
        <v>0.43</v>
      </c>
      <c r="V2299" s="95">
        <v>0.56999999999999995</v>
      </c>
      <c r="W2299" s="95">
        <v>0.25</v>
      </c>
      <c r="X2299" s="95">
        <v>16.16</v>
      </c>
      <c r="Y2299" s="95"/>
      <c r="Z2299" s="74" t="s">
        <v>1111</v>
      </c>
      <c r="AA2299" s="95">
        <v>1.97</v>
      </c>
      <c r="AB2299" s="95">
        <v>-2.15</v>
      </c>
      <c r="AC2299" s="74" t="s">
        <v>1111</v>
      </c>
      <c r="AD2299" s="95">
        <v>26562978</v>
      </c>
    </row>
    <row r="2300" spans="1:30" x14ac:dyDescent="0.2">
      <c r="A2300" s="74" t="s">
        <v>3408</v>
      </c>
      <c r="B2300" s="95">
        <v>35.840000000000003</v>
      </c>
      <c r="C2300" s="95">
        <v>1.34</v>
      </c>
      <c r="D2300" s="95">
        <v>6.6</v>
      </c>
      <c r="E2300" s="95">
        <v>1.1399999999999999</v>
      </c>
      <c r="F2300" s="95">
        <v>0.16</v>
      </c>
      <c r="G2300" s="95">
        <v>0</v>
      </c>
      <c r="H2300" s="95">
        <v>31.37</v>
      </c>
      <c r="I2300" s="95">
        <v>20.25</v>
      </c>
      <c r="J2300" s="95">
        <v>4.26</v>
      </c>
      <c r="K2300" s="95">
        <v>-2.73</v>
      </c>
      <c r="L2300" s="95">
        <v>-6.99</v>
      </c>
      <c r="M2300" s="95">
        <v>-1.87</v>
      </c>
      <c r="N2300" s="95">
        <v>1.34</v>
      </c>
      <c r="O2300" s="95"/>
      <c r="P2300" s="95">
        <v>-0.16</v>
      </c>
      <c r="Q2300" s="95"/>
      <c r="R2300" s="95">
        <v>17.309999999999999</v>
      </c>
      <c r="S2300" s="95">
        <v>2.38</v>
      </c>
      <c r="T2300" s="95">
        <v>15.82</v>
      </c>
      <c r="U2300" s="95">
        <v>0.14000000000000001</v>
      </c>
      <c r="V2300" s="95">
        <v>0.86</v>
      </c>
      <c r="W2300" s="95">
        <v>0.12</v>
      </c>
      <c r="X2300" s="95">
        <v>5.67</v>
      </c>
      <c r="Y2300" s="95">
        <v>16.45</v>
      </c>
      <c r="Z2300" s="74" t="s">
        <v>1111</v>
      </c>
      <c r="AA2300" s="95">
        <v>31.36</v>
      </c>
      <c r="AB2300" s="95">
        <v>5.43</v>
      </c>
      <c r="AC2300" s="74" t="s">
        <v>1111</v>
      </c>
      <c r="AD2300" s="95">
        <v>2829947904</v>
      </c>
    </row>
    <row r="2301" spans="1:30" x14ac:dyDescent="0.2">
      <c r="A2301" s="74" t="s">
        <v>3409</v>
      </c>
      <c r="B2301" s="95">
        <v>38.68</v>
      </c>
      <c r="C2301" s="95"/>
      <c r="D2301" s="95">
        <v>201.71</v>
      </c>
      <c r="E2301" s="95">
        <v>6.96</v>
      </c>
      <c r="F2301" s="95">
        <v>1.25</v>
      </c>
      <c r="G2301" s="95">
        <v>13.64</v>
      </c>
      <c r="H2301" s="95">
        <v>0.57999999999999996</v>
      </c>
      <c r="I2301" s="95">
        <v>3.24</v>
      </c>
      <c r="J2301" s="95">
        <v>1136.9000000000001</v>
      </c>
      <c r="K2301" s="95">
        <v>1184.6300000000001</v>
      </c>
      <c r="L2301" s="95">
        <v>47.73</v>
      </c>
      <c r="M2301" s="95">
        <v>0.28999999999999998</v>
      </c>
      <c r="N2301" s="95">
        <v>6.54</v>
      </c>
      <c r="O2301" s="95">
        <v>106.89</v>
      </c>
      <c r="P2301" s="95">
        <v>-1.5</v>
      </c>
      <c r="Q2301" s="95">
        <v>1.08</v>
      </c>
      <c r="R2301" s="95">
        <v>3.45</v>
      </c>
      <c r="S2301" s="95">
        <v>0.62</v>
      </c>
      <c r="T2301" s="95">
        <v>-0.19</v>
      </c>
      <c r="U2301" s="95">
        <v>0.18</v>
      </c>
      <c r="V2301" s="95">
        <v>0.82</v>
      </c>
      <c r="W2301" s="95">
        <v>0.19</v>
      </c>
      <c r="X2301" s="95">
        <v>11.83</v>
      </c>
      <c r="Y2301" s="95"/>
      <c r="Z2301" s="74" t="s">
        <v>1111</v>
      </c>
      <c r="AA2301" s="95">
        <v>5.55</v>
      </c>
      <c r="AB2301" s="95">
        <v>0.19</v>
      </c>
      <c r="AC2301" s="74" t="s">
        <v>1111</v>
      </c>
      <c r="AD2301" s="95">
        <v>12505886232</v>
      </c>
    </row>
    <row r="2302" spans="1:30" x14ac:dyDescent="0.2">
      <c r="A2302" s="74" t="s">
        <v>3410</v>
      </c>
      <c r="B2302" s="95">
        <v>16.14</v>
      </c>
      <c r="C2302" s="95">
        <v>3.59</v>
      </c>
      <c r="D2302" s="95">
        <v>16.62</v>
      </c>
      <c r="E2302" s="95">
        <v>1.8</v>
      </c>
      <c r="F2302" s="95">
        <v>1.33</v>
      </c>
      <c r="G2302" s="95">
        <v>73.7</v>
      </c>
      <c r="H2302" s="95">
        <v>16.8</v>
      </c>
      <c r="I2302" s="95">
        <v>12.46</v>
      </c>
      <c r="J2302" s="95">
        <v>12.33</v>
      </c>
      <c r="K2302" s="95">
        <v>10.58</v>
      </c>
      <c r="L2302" s="95">
        <v>-1.75</v>
      </c>
      <c r="M2302" s="95">
        <v>-0.25</v>
      </c>
      <c r="N2302" s="95">
        <v>2.0699999999999998</v>
      </c>
      <c r="O2302" s="95">
        <v>9</v>
      </c>
      <c r="P2302" s="95">
        <v>-1.82</v>
      </c>
      <c r="Q2302" s="95">
        <v>2.21</v>
      </c>
      <c r="R2302" s="95">
        <v>10.81</v>
      </c>
      <c r="S2302" s="95">
        <v>7.99</v>
      </c>
      <c r="T2302" s="95">
        <v>10.81</v>
      </c>
      <c r="U2302" s="95">
        <v>0.74</v>
      </c>
      <c r="V2302" s="95">
        <v>0.26</v>
      </c>
      <c r="W2302" s="95">
        <v>0.64</v>
      </c>
      <c r="X2302" s="95">
        <v>-2.61</v>
      </c>
      <c r="Y2302" s="95">
        <v>-0.62</v>
      </c>
      <c r="Z2302" s="74" t="s">
        <v>1111</v>
      </c>
      <c r="AA2302" s="95">
        <v>8.98</v>
      </c>
      <c r="AB2302" s="95">
        <v>0.97</v>
      </c>
      <c r="AC2302" s="74" t="s">
        <v>1111</v>
      </c>
      <c r="AD2302" s="95">
        <v>1273523472</v>
      </c>
    </row>
    <row r="2303" spans="1:30" x14ac:dyDescent="0.2">
      <c r="A2303" s="74" t="s">
        <v>3411</v>
      </c>
      <c r="B2303" s="95">
        <v>52.39</v>
      </c>
      <c r="C2303" s="95">
        <v>1.83</v>
      </c>
      <c r="D2303" s="95">
        <v>10.95</v>
      </c>
      <c r="E2303" s="95">
        <v>1.02</v>
      </c>
      <c r="F2303" s="95">
        <v>0.12</v>
      </c>
      <c r="G2303" s="95">
        <v>0</v>
      </c>
      <c r="H2303" s="95">
        <v>38.86</v>
      </c>
      <c r="I2303" s="95">
        <v>28.29</v>
      </c>
      <c r="J2303" s="95">
        <v>7.97</v>
      </c>
      <c r="K2303" s="95">
        <v>-18.059999999999999</v>
      </c>
      <c r="L2303" s="95">
        <v>-26.04</v>
      </c>
      <c r="M2303" s="95">
        <v>-3.33</v>
      </c>
      <c r="N2303" s="95">
        <v>3.1</v>
      </c>
      <c r="O2303" s="95"/>
      <c r="P2303" s="95">
        <v>-0.12</v>
      </c>
      <c r="Q2303" s="95"/>
      <c r="R2303" s="95">
        <v>9.3000000000000007</v>
      </c>
      <c r="S2303" s="95">
        <v>1.06</v>
      </c>
      <c r="T2303" s="95">
        <v>7.96</v>
      </c>
      <c r="U2303" s="95">
        <v>0.11</v>
      </c>
      <c r="V2303" s="95">
        <v>0.89</v>
      </c>
      <c r="W2303" s="95">
        <v>0.04</v>
      </c>
      <c r="X2303" s="95">
        <v>11.77</v>
      </c>
      <c r="Y2303" s="95">
        <v>18.420000000000002</v>
      </c>
      <c r="Z2303" s="74" t="s">
        <v>1111</v>
      </c>
      <c r="AA2303" s="95">
        <v>51.41</v>
      </c>
      <c r="AB2303" s="95">
        <v>4.78</v>
      </c>
      <c r="AC2303" s="74" t="s">
        <v>1111</v>
      </c>
      <c r="AD2303" s="95">
        <v>2213571802</v>
      </c>
    </row>
    <row r="2304" spans="1:30" x14ac:dyDescent="0.2">
      <c r="A2304" s="74" t="s">
        <v>3412</v>
      </c>
      <c r="B2304" s="95">
        <v>27.12</v>
      </c>
      <c r="C2304" s="95">
        <v>6.45</v>
      </c>
      <c r="D2304" s="95">
        <v>5.67</v>
      </c>
      <c r="E2304" s="95">
        <v>0.53</v>
      </c>
      <c r="F2304" s="95">
        <v>0.06</v>
      </c>
      <c r="G2304" s="95">
        <v>0</v>
      </c>
      <c r="H2304" s="95">
        <v>38.86</v>
      </c>
      <c r="I2304" s="95">
        <v>28.29</v>
      </c>
      <c r="J2304" s="95">
        <v>4.13</v>
      </c>
      <c r="K2304" s="95">
        <v>-18.059999999999999</v>
      </c>
      <c r="L2304" s="95">
        <v>-26.04</v>
      </c>
      <c r="M2304" s="95">
        <v>-3.33</v>
      </c>
      <c r="N2304" s="95">
        <v>1.6</v>
      </c>
      <c r="O2304" s="95"/>
      <c r="P2304" s="95">
        <v>-0.06</v>
      </c>
      <c r="Q2304" s="95"/>
      <c r="R2304" s="95">
        <v>9.3000000000000007</v>
      </c>
      <c r="S2304" s="95">
        <v>1.06</v>
      </c>
      <c r="T2304" s="95">
        <v>7.96</v>
      </c>
      <c r="U2304" s="95">
        <v>0.11</v>
      </c>
      <c r="V2304" s="95">
        <v>0.89</v>
      </c>
      <c r="W2304" s="95">
        <v>0.04</v>
      </c>
      <c r="X2304" s="95">
        <v>11.77</v>
      </c>
      <c r="Y2304" s="95">
        <v>18.420000000000002</v>
      </c>
      <c r="Z2304" s="74" t="s">
        <v>1111</v>
      </c>
      <c r="AA2304" s="95">
        <v>51.41</v>
      </c>
      <c r="AB2304" s="95">
        <v>4.78</v>
      </c>
      <c r="AC2304" s="74" t="s">
        <v>1111</v>
      </c>
      <c r="AD2304" s="95">
        <v>2213571802</v>
      </c>
    </row>
    <row r="2305" spans="1:30" x14ac:dyDescent="0.2">
      <c r="A2305" s="74" t="s">
        <v>3413</v>
      </c>
      <c r="B2305" s="95">
        <v>5.89</v>
      </c>
      <c r="C2305" s="95"/>
      <c r="D2305" s="95">
        <v>-103.62</v>
      </c>
      <c r="E2305" s="95">
        <v>15.46</v>
      </c>
      <c r="F2305" s="95">
        <v>1.43</v>
      </c>
      <c r="G2305" s="95"/>
      <c r="H2305" s="95"/>
      <c r="I2305" s="95"/>
      <c r="J2305" s="95">
        <v>-60.72</v>
      </c>
      <c r="K2305" s="95">
        <v>-61.13</v>
      </c>
      <c r="L2305" s="95">
        <v>-0.41</v>
      </c>
      <c r="M2305" s="95">
        <v>0.1</v>
      </c>
      <c r="N2305" s="95"/>
      <c r="O2305" s="95">
        <v>-45.12</v>
      </c>
      <c r="P2305" s="95">
        <v>-1.44</v>
      </c>
      <c r="Q2305" s="95">
        <v>0.03</v>
      </c>
      <c r="R2305" s="95">
        <v>-14.92</v>
      </c>
      <c r="S2305" s="95">
        <v>-1.38</v>
      </c>
      <c r="T2305" s="95">
        <v>-23</v>
      </c>
      <c r="U2305" s="95">
        <v>0.09</v>
      </c>
      <c r="V2305" s="95">
        <v>0.91</v>
      </c>
      <c r="W2305" s="95">
        <v>0</v>
      </c>
      <c r="X2305" s="95"/>
      <c r="Y2305" s="95"/>
      <c r="Z2305" s="74" t="s">
        <v>1111</v>
      </c>
      <c r="AA2305" s="95">
        <v>0.38</v>
      </c>
      <c r="AB2305" s="95">
        <v>-0.06</v>
      </c>
      <c r="AC2305" s="74" t="s">
        <v>1111</v>
      </c>
      <c r="AD2305" s="95">
        <v>77298593</v>
      </c>
    </row>
    <row r="2306" spans="1:30" x14ac:dyDescent="0.2">
      <c r="A2306" s="74" t="s">
        <v>3414</v>
      </c>
      <c r="B2306" s="95">
        <v>1.19</v>
      </c>
      <c r="C2306" s="95"/>
      <c r="D2306" s="95">
        <v>-20.93</v>
      </c>
      <c r="E2306" s="95">
        <v>3.12</v>
      </c>
      <c r="F2306" s="95">
        <v>0.28999999999999998</v>
      </c>
      <c r="G2306" s="95"/>
      <c r="H2306" s="95"/>
      <c r="I2306" s="95"/>
      <c r="J2306" s="95">
        <v>-12.27</v>
      </c>
      <c r="K2306" s="95">
        <v>-61.13</v>
      </c>
      <c r="L2306" s="95">
        <v>-0.41</v>
      </c>
      <c r="M2306" s="95">
        <v>0.1</v>
      </c>
      <c r="N2306" s="95"/>
      <c r="O2306" s="95">
        <v>-9.1199999999999992</v>
      </c>
      <c r="P2306" s="95">
        <v>-0.28999999999999998</v>
      </c>
      <c r="Q2306" s="95">
        <v>0.03</v>
      </c>
      <c r="R2306" s="95">
        <v>-14.92</v>
      </c>
      <c r="S2306" s="95">
        <v>-1.38</v>
      </c>
      <c r="T2306" s="95">
        <v>-23</v>
      </c>
      <c r="U2306" s="95">
        <v>0.09</v>
      </c>
      <c r="V2306" s="95">
        <v>0.91</v>
      </c>
      <c r="W2306" s="95">
        <v>0</v>
      </c>
      <c r="X2306" s="95"/>
      <c r="Y2306" s="95"/>
      <c r="Z2306" s="74" t="s">
        <v>1111</v>
      </c>
      <c r="AA2306" s="95">
        <v>0.38</v>
      </c>
      <c r="AB2306" s="95">
        <v>-0.06</v>
      </c>
      <c r="AC2306" s="74" t="s">
        <v>1111</v>
      </c>
      <c r="AD2306" s="95">
        <v>77298593</v>
      </c>
    </row>
    <row r="2307" spans="1:30" x14ac:dyDescent="0.2">
      <c r="A2307" s="74" t="s">
        <v>3415</v>
      </c>
      <c r="B2307" s="95">
        <v>194.24</v>
      </c>
      <c r="C2307" s="95">
        <v>2.0499999999999998</v>
      </c>
      <c r="D2307" s="95">
        <v>29.12</v>
      </c>
      <c r="E2307" s="95">
        <v>4.87</v>
      </c>
      <c r="F2307" s="95">
        <v>2.02</v>
      </c>
      <c r="G2307" s="95">
        <v>27.35</v>
      </c>
      <c r="H2307" s="95">
        <v>11.39</v>
      </c>
      <c r="I2307" s="95">
        <v>8.0299999999999994</v>
      </c>
      <c r="J2307" s="95">
        <v>20.53</v>
      </c>
      <c r="K2307" s="95">
        <v>23.04</v>
      </c>
      <c r="L2307" s="95">
        <v>2.52</v>
      </c>
      <c r="M2307" s="95">
        <v>0.6</v>
      </c>
      <c r="N2307" s="95">
        <v>2.34</v>
      </c>
      <c r="O2307" s="95">
        <v>13.25</v>
      </c>
      <c r="P2307" s="95">
        <v>-3.1</v>
      </c>
      <c r="Q2307" s="95">
        <v>1.77</v>
      </c>
      <c r="R2307" s="95">
        <v>16.73</v>
      </c>
      <c r="S2307" s="95">
        <v>6.92</v>
      </c>
      <c r="T2307" s="95">
        <v>11.38</v>
      </c>
      <c r="U2307" s="95">
        <v>0.41</v>
      </c>
      <c r="V2307" s="95">
        <v>0.59</v>
      </c>
      <c r="W2307" s="95">
        <v>0.86</v>
      </c>
      <c r="X2307" s="95">
        <v>4.3099999999999996</v>
      </c>
      <c r="Y2307" s="95">
        <v>4.8899999999999997</v>
      </c>
      <c r="Z2307" s="74" t="s">
        <v>1111</v>
      </c>
      <c r="AA2307" s="95">
        <v>39.86</v>
      </c>
      <c r="AB2307" s="95">
        <v>6.67</v>
      </c>
      <c r="AC2307" s="74" t="s">
        <v>1111</v>
      </c>
      <c r="AD2307" s="95">
        <v>10568773216</v>
      </c>
    </row>
    <row r="2308" spans="1:30" x14ac:dyDescent="0.2">
      <c r="A2308" s="74" t="s">
        <v>3416</v>
      </c>
      <c r="B2308" s="95">
        <v>79.650000000000006</v>
      </c>
      <c r="C2308" s="95"/>
      <c r="D2308" s="95">
        <v>25.18</v>
      </c>
      <c r="E2308" s="95">
        <v>2.2000000000000002</v>
      </c>
      <c r="F2308" s="95">
        <v>1.2</v>
      </c>
      <c r="G2308" s="95">
        <v>12.54</v>
      </c>
      <c r="H2308" s="95">
        <v>3.86</v>
      </c>
      <c r="I2308" s="95">
        <v>2.79</v>
      </c>
      <c r="J2308" s="95">
        <v>18.2</v>
      </c>
      <c r="K2308" s="95">
        <v>18.39</v>
      </c>
      <c r="L2308" s="95">
        <v>0.19</v>
      </c>
      <c r="M2308" s="95">
        <v>0.02</v>
      </c>
      <c r="N2308" s="95">
        <v>0.7</v>
      </c>
      <c r="O2308" s="95">
        <v>11.65</v>
      </c>
      <c r="P2308" s="95">
        <v>-1.96</v>
      </c>
      <c r="Q2308" s="95">
        <v>1.37</v>
      </c>
      <c r="R2308" s="95">
        <v>8.73</v>
      </c>
      <c r="S2308" s="95">
        <v>4.78</v>
      </c>
      <c r="T2308" s="95">
        <v>7.73</v>
      </c>
      <c r="U2308" s="95">
        <v>0.55000000000000004</v>
      </c>
      <c r="V2308" s="95">
        <v>0.45</v>
      </c>
      <c r="W2308" s="95">
        <v>1.71</v>
      </c>
      <c r="X2308" s="95">
        <v>-0.17</v>
      </c>
      <c r="Y2308" s="95">
        <v>0.73</v>
      </c>
      <c r="Z2308" s="74" t="s">
        <v>1111</v>
      </c>
      <c r="AA2308" s="95">
        <v>36.24</v>
      </c>
      <c r="AB2308" s="95">
        <v>3.16</v>
      </c>
      <c r="AC2308" s="74" t="s">
        <v>1111</v>
      </c>
      <c r="AD2308" s="95">
        <v>2758303395</v>
      </c>
    </row>
    <row r="2309" spans="1:30" x14ac:dyDescent="0.2">
      <c r="A2309" s="74" t="s">
        <v>3417</v>
      </c>
      <c r="B2309" s="95">
        <v>465.07</v>
      </c>
      <c r="C2309" s="95"/>
      <c r="D2309" s="95">
        <v>-285.82</v>
      </c>
      <c r="E2309" s="95">
        <v>26.41</v>
      </c>
      <c r="F2309" s="95">
        <v>10.64</v>
      </c>
      <c r="G2309" s="95">
        <v>80.180000000000007</v>
      </c>
      <c r="H2309" s="95">
        <v>-3.47</v>
      </c>
      <c r="I2309" s="95">
        <v>-6.5</v>
      </c>
      <c r="J2309" s="95">
        <v>-535.6</v>
      </c>
      <c r="K2309" s="95">
        <v>-516.82000000000005</v>
      </c>
      <c r="L2309" s="95">
        <v>18.78</v>
      </c>
      <c r="M2309" s="95">
        <v>-0.93</v>
      </c>
      <c r="N2309" s="95">
        <v>18.57</v>
      </c>
      <c r="O2309" s="95">
        <v>25.51</v>
      </c>
      <c r="P2309" s="95">
        <v>-33.58</v>
      </c>
      <c r="Q2309" s="95">
        <v>2.57</v>
      </c>
      <c r="R2309" s="95">
        <v>-9.24</v>
      </c>
      <c r="S2309" s="95">
        <v>-3.72</v>
      </c>
      <c r="T2309" s="95">
        <v>-3.68</v>
      </c>
      <c r="U2309" s="95">
        <v>0.4</v>
      </c>
      <c r="V2309" s="95">
        <v>0.6</v>
      </c>
      <c r="W2309" s="95">
        <v>0.56999999999999995</v>
      </c>
      <c r="X2309" s="95">
        <v>37.15</v>
      </c>
      <c r="Y2309" s="95"/>
      <c r="Z2309" s="74" t="s">
        <v>1111</v>
      </c>
      <c r="AA2309" s="95">
        <v>17.61</v>
      </c>
      <c r="AB2309" s="95">
        <v>-1.63</v>
      </c>
      <c r="AC2309" s="74" t="s">
        <v>1111</v>
      </c>
      <c r="AD2309" s="95">
        <v>21974510993</v>
      </c>
    </row>
    <row r="2310" spans="1:30" x14ac:dyDescent="0.2">
      <c r="A2310" s="74" t="s">
        <v>3418</v>
      </c>
      <c r="B2310" s="95">
        <v>0.88</v>
      </c>
      <c r="C2310" s="95"/>
      <c r="D2310" s="95">
        <v>0</v>
      </c>
      <c r="E2310" s="95">
        <v>0.61</v>
      </c>
      <c r="F2310" s="95">
        <v>0.52</v>
      </c>
      <c r="G2310" s="95">
        <v>-709.62</v>
      </c>
      <c r="H2310" s="95">
        <v>-15636654.49</v>
      </c>
      <c r="I2310" s="95">
        <v>-12044360.9</v>
      </c>
      <c r="J2310" s="95">
        <v>0</v>
      </c>
      <c r="K2310" s="95">
        <v>0</v>
      </c>
      <c r="L2310" s="95">
        <v>0</v>
      </c>
      <c r="M2310" s="95">
        <v>-0.74</v>
      </c>
      <c r="N2310" s="95">
        <v>228.03</v>
      </c>
      <c r="O2310" s="95">
        <v>0.81</v>
      </c>
      <c r="P2310" s="95">
        <v>-2.5</v>
      </c>
      <c r="Q2310" s="95">
        <v>5.4</v>
      </c>
      <c r="R2310" s="95">
        <v>-32241.200000000001</v>
      </c>
      <c r="S2310" s="95">
        <v>-27489.29</v>
      </c>
      <c r="T2310" s="95">
        <v>-41857.300000000003</v>
      </c>
      <c r="U2310" s="95">
        <v>0.85</v>
      </c>
      <c r="V2310" s="95">
        <v>0.15</v>
      </c>
      <c r="W2310" s="95">
        <v>0</v>
      </c>
      <c r="X2310" s="95"/>
      <c r="Y2310" s="95"/>
      <c r="Z2310" s="74" t="s">
        <v>1111</v>
      </c>
      <c r="AA2310" s="95">
        <v>1.44</v>
      </c>
      <c r="AB2310" s="95">
        <v>-464.8</v>
      </c>
      <c r="AC2310" s="74" t="s">
        <v>1111</v>
      </c>
      <c r="AD2310" s="95">
        <v>35573120</v>
      </c>
    </row>
    <row r="2311" spans="1:30" x14ac:dyDescent="0.2">
      <c r="A2311" s="74" t="s">
        <v>3419</v>
      </c>
      <c r="B2311" s="95">
        <v>1.1100000000000001</v>
      </c>
      <c r="C2311" s="95"/>
      <c r="D2311" s="95">
        <v>-6.01</v>
      </c>
      <c r="E2311" s="95">
        <v>0.9</v>
      </c>
      <c r="F2311" s="95">
        <v>0.32</v>
      </c>
      <c r="G2311" s="95">
        <v>27.11</v>
      </c>
      <c r="H2311" s="95">
        <v>-3.88</v>
      </c>
      <c r="I2311" s="95">
        <v>-3.62</v>
      </c>
      <c r="J2311" s="95">
        <v>-5.62</v>
      </c>
      <c r="K2311" s="95">
        <v>2.81</v>
      </c>
      <c r="L2311" s="95">
        <v>8.42</v>
      </c>
      <c r="M2311" s="95">
        <v>-1.34</v>
      </c>
      <c r="N2311" s="95">
        <v>0.22</v>
      </c>
      <c r="O2311" s="95">
        <v>1</v>
      </c>
      <c r="P2311" s="95">
        <v>-1.06</v>
      </c>
      <c r="Q2311" s="95">
        <v>1.86</v>
      </c>
      <c r="R2311" s="95">
        <v>-14.91</v>
      </c>
      <c r="S2311" s="95">
        <v>-5.34</v>
      </c>
      <c r="T2311" s="95">
        <v>-14.59</v>
      </c>
      <c r="U2311" s="95">
        <v>0.36</v>
      </c>
      <c r="V2311" s="95">
        <v>0.64</v>
      </c>
      <c r="W2311" s="95">
        <v>1.47</v>
      </c>
      <c r="X2311" s="95"/>
      <c r="Y2311" s="95"/>
      <c r="Z2311" s="74" t="s">
        <v>1111</v>
      </c>
      <c r="AA2311" s="95">
        <v>1.24</v>
      </c>
      <c r="AB2311" s="95">
        <v>-0.18</v>
      </c>
      <c r="AC2311" s="74" t="s">
        <v>1111</v>
      </c>
      <c r="AD2311" s="95">
        <v>57649404</v>
      </c>
    </row>
    <row r="2312" spans="1:30" x14ac:dyDescent="0.2">
      <c r="A2312" s="74" t="s">
        <v>3420</v>
      </c>
      <c r="B2312" s="95">
        <v>379.1</v>
      </c>
      <c r="C2312" s="95">
        <v>0.74</v>
      </c>
      <c r="D2312" s="95">
        <v>18.21</v>
      </c>
      <c r="E2312" s="95">
        <v>2.99</v>
      </c>
      <c r="F2312" s="95">
        <v>1.07</v>
      </c>
      <c r="G2312" s="95">
        <v>16.16</v>
      </c>
      <c r="H2312" s="95">
        <v>4.0199999999999996</v>
      </c>
      <c r="I2312" s="95">
        <v>3.3</v>
      </c>
      <c r="J2312" s="95">
        <v>14.92</v>
      </c>
      <c r="K2312" s="95">
        <v>17.670000000000002</v>
      </c>
      <c r="L2312" s="95">
        <v>2.76</v>
      </c>
      <c r="M2312" s="95">
        <v>0.55000000000000004</v>
      </c>
      <c r="N2312" s="95">
        <v>0.6</v>
      </c>
      <c r="O2312" s="95"/>
      <c r="P2312" s="95">
        <v>-1.07</v>
      </c>
      <c r="Q2312" s="95"/>
      <c r="R2312" s="95">
        <v>16.440000000000001</v>
      </c>
      <c r="S2312" s="95">
        <v>5.9</v>
      </c>
      <c r="T2312" s="95">
        <v>9.83</v>
      </c>
      <c r="U2312" s="95">
        <v>0.36</v>
      </c>
      <c r="V2312" s="95">
        <v>0.64</v>
      </c>
      <c r="W2312" s="95">
        <v>1.79</v>
      </c>
      <c r="X2312" s="95">
        <v>7.28</v>
      </c>
      <c r="Y2312" s="95">
        <v>21.42</v>
      </c>
      <c r="Z2312" s="74" t="s">
        <v>1111</v>
      </c>
      <c r="AA2312" s="95">
        <v>126.5</v>
      </c>
      <c r="AB2312" s="95">
        <v>20.8</v>
      </c>
      <c r="AC2312" s="74" t="s">
        <v>1111</v>
      </c>
      <c r="AD2312" s="95">
        <v>48681080782</v>
      </c>
    </row>
    <row r="2313" spans="1:30" x14ac:dyDescent="0.2">
      <c r="A2313" s="74" t="s">
        <v>3421</v>
      </c>
      <c r="B2313" s="95">
        <v>35.53</v>
      </c>
      <c r="C2313" s="95">
        <v>2.04</v>
      </c>
      <c r="D2313" s="95">
        <v>9.7899999999999991</v>
      </c>
      <c r="E2313" s="95">
        <v>2.0499999999999998</v>
      </c>
      <c r="F2313" s="95">
        <v>0.9</v>
      </c>
      <c r="G2313" s="95">
        <v>21.35</v>
      </c>
      <c r="H2313" s="95">
        <v>13.99</v>
      </c>
      <c r="I2313" s="95">
        <v>10.119999999999999</v>
      </c>
      <c r="J2313" s="95">
        <v>7.09</v>
      </c>
      <c r="K2313" s="95">
        <v>8.07</v>
      </c>
      <c r="L2313" s="95">
        <v>0.99</v>
      </c>
      <c r="M2313" s="95">
        <v>0.28999999999999998</v>
      </c>
      <c r="N2313" s="95">
        <v>0.99</v>
      </c>
      <c r="O2313" s="95">
        <v>5.2</v>
      </c>
      <c r="P2313" s="95">
        <v>-1.42</v>
      </c>
      <c r="Q2313" s="95">
        <v>1.92</v>
      </c>
      <c r="R2313" s="95">
        <v>20.93</v>
      </c>
      <c r="S2313" s="95">
        <v>9.23</v>
      </c>
      <c r="T2313" s="95">
        <v>17.57</v>
      </c>
      <c r="U2313" s="95">
        <v>0.44</v>
      </c>
      <c r="V2313" s="95">
        <v>0.56000000000000005</v>
      </c>
      <c r="W2313" s="95">
        <v>0.91</v>
      </c>
      <c r="X2313" s="95">
        <v>-5.86</v>
      </c>
      <c r="Y2313" s="95">
        <v>61.89</v>
      </c>
      <c r="Z2313" s="74" t="s">
        <v>1111</v>
      </c>
      <c r="AA2313" s="95">
        <v>17.329999999999998</v>
      </c>
      <c r="AB2313" s="95">
        <v>3.63</v>
      </c>
      <c r="AC2313" s="74" t="s">
        <v>1111</v>
      </c>
      <c r="AD2313" s="95">
        <v>7746634324</v>
      </c>
    </row>
    <row r="2314" spans="1:30" x14ac:dyDescent="0.2">
      <c r="A2314" s="74" t="s">
        <v>3422</v>
      </c>
      <c r="B2314" s="95">
        <v>30.61</v>
      </c>
      <c r="C2314" s="95">
        <v>1.83</v>
      </c>
      <c r="D2314" s="95">
        <v>29.93</v>
      </c>
      <c r="E2314" s="95">
        <v>0.85</v>
      </c>
      <c r="F2314" s="95">
        <v>0.61</v>
      </c>
      <c r="G2314" s="95">
        <v>23.92</v>
      </c>
      <c r="H2314" s="95">
        <v>4.3099999999999996</v>
      </c>
      <c r="I2314" s="95">
        <v>2.88</v>
      </c>
      <c r="J2314" s="95">
        <v>19.96</v>
      </c>
      <c r="K2314" s="95">
        <v>11.54</v>
      </c>
      <c r="L2314" s="95">
        <v>-8.42</v>
      </c>
      <c r="M2314" s="95">
        <v>-0.36</v>
      </c>
      <c r="N2314" s="95">
        <v>0.86</v>
      </c>
      <c r="O2314" s="95">
        <v>0.97</v>
      </c>
      <c r="P2314" s="95">
        <v>-4.7</v>
      </c>
      <c r="Q2314" s="95">
        <v>3.57</v>
      </c>
      <c r="R2314" s="95">
        <v>2.84</v>
      </c>
      <c r="S2314" s="95">
        <v>2.0299999999999998</v>
      </c>
      <c r="T2314" s="95">
        <v>2.84</v>
      </c>
      <c r="U2314" s="95">
        <v>0.72</v>
      </c>
      <c r="V2314" s="95">
        <v>0.28000000000000003</v>
      </c>
      <c r="W2314" s="95">
        <v>0.71</v>
      </c>
      <c r="X2314" s="95">
        <v>0.69</v>
      </c>
      <c r="Y2314" s="95">
        <v>-12.64</v>
      </c>
      <c r="Z2314" s="74" t="s">
        <v>1111</v>
      </c>
      <c r="AA2314" s="95">
        <v>36.049999999999997</v>
      </c>
      <c r="AB2314" s="95">
        <v>1.02</v>
      </c>
      <c r="AC2314" s="74" t="s">
        <v>1111</v>
      </c>
      <c r="AD2314" s="95">
        <v>202445357</v>
      </c>
    </row>
    <row r="2315" spans="1:30" x14ac:dyDescent="0.2">
      <c r="A2315" s="74" t="s">
        <v>3423</v>
      </c>
      <c r="B2315" s="95">
        <v>47.32</v>
      </c>
      <c r="C2315" s="95"/>
      <c r="D2315" s="95">
        <v>40.21</v>
      </c>
      <c r="E2315" s="95">
        <v>1.94</v>
      </c>
      <c r="F2315" s="95">
        <v>0.99</v>
      </c>
      <c r="G2315" s="95">
        <v>28.44</v>
      </c>
      <c r="H2315" s="95">
        <v>3.24</v>
      </c>
      <c r="I2315" s="95">
        <v>2.98</v>
      </c>
      <c r="J2315" s="95">
        <v>36.99</v>
      </c>
      <c r="K2315" s="95">
        <v>45.96</v>
      </c>
      <c r="L2315" s="95">
        <v>8.98</v>
      </c>
      <c r="M2315" s="95">
        <v>0.47</v>
      </c>
      <c r="N2315" s="95">
        <v>1.2</v>
      </c>
      <c r="O2315" s="95">
        <v>13.48</v>
      </c>
      <c r="P2315" s="95">
        <v>-1.27</v>
      </c>
      <c r="Q2315" s="95">
        <v>1.49</v>
      </c>
      <c r="R2315" s="95">
        <v>4.84</v>
      </c>
      <c r="S2315" s="95">
        <v>2.46</v>
      </c>
      <c r="T2315" s="95">
        <v>3.24</v>
      </c>
      <c r="U2315" s="95">
        <v>0.51</v>
      </c>
      <c r="V2315" s="95">
        <v>0.49</v>
      </c>
      <c r="W2315" s="95">
        <v>0.83</v>
      </c>
      <c r="X2315" s="95">
        <v>2.52</v>
      </c>
      <c r="Y2315" s="95"/>
      <c r="Z2315" s="74" t="s">
        <v>1111</v>
      </c>
      <c r="AA2315" s="95">
        <v>24.34</v>
      </c>
      <c r="AB2315" s="95">
        <v>1.18</v>
      </c>
      <c r="AC2315" s="74" t="s">
        <v>1111</v>
      </c>
      <c r="AD2315" s="95">
        <v>1037140832</v>
      </c>
    </row>
    <row r="2316" spans="1:30" x14ac:dyDescent="0.2">
      <c r="A2316" s="74" t="s">
        <v>3424</v>
      </c>
      <c r="B2316" s="95">
        <v>2.27</v>
      </c>
      <c r="C2316" s="95"/>
      <c r="D2316" s="95">
        <v>1.65</v>
      </c>
      <c r="E2316" s="95">
        <v>2.27</v>
      </c>
      <c r="F2316" s="95">
        <v>1.54</v>
      </c>
      <c r="G2316" s="95">
        <v>97.51</v>
      </c>
      <c r="H2316" s="95">
        <v>83.64</v>
      </c>
      <c r="I2316" s="95">
        <v>95.81</v>
      </c>
      <c r="J2316" s="95">
        <v>1.89</v>
      </c>
      <c r="K2316" s="95">
        <v>1.4</v>
      </c>
      <c r="L2316" s="95">
        <v>-0.49</v>
      </c>
      <c r="M2316" s="95">
        <v>-0.59</v>
      </c>
      <c r="N2316" s="95">
        <v>1.58</v>
      </c>
      <c r="O2316" s="95">
        <v>1.98</v>
      </c>
      <c r="P2316" s="95">
        <v>-2908.37</v>
      </c>
      <c r="Q2316" s="95">
        <v>4.47</v>
      </c>
      <c r="R2316" s="95">
        <v>137.63999999999999</v>
      </c>
      <c r="S2316" s="95">
        <v>93.14</v>
      </c>
      <c r="T2316" s="95">
        <v>108.18</v>
      </c>
      <c r="U2316" s="95">
        <v>0.68</v>
      </c>
      <c r="V2316" s="95">
        <v>0.32</v>
      </c>
      <c r="W2316" s="95">
        <v>0.97</v>
      </c>
      <c r="X2316" s="95">
        <v>-83.34</v>
      </c>
      <c r="Y2316" s="95"/>
      <c r="Z2316" s="74" t="s">
        <v>1111</v>
      </c>
      <c r="AA2316" s="95">
        <v>1</v>
      </c>
      <c r="AB2316" s="95">
        <v>1.38</v>
      </c>
      <c r="AC2316" s="74" t="s">
        <v>1111</v>
      </c>
      <c r="AD2316" s="95">
        <v>14541847</v>
      </c>
    </row>
    <row r="2317" spans="1:30" x14ac:dyDescent="0.2">
      <c r="A2317" s="74" t="s">
        <v>3425</v>
      </c>
      <c r="B2317" s="95">
        <v>6.86</v>
      </c>
      <c r="C2317" s="95"/>
      <c r="D2317" s="95">
        <v>11.94</v>
      </c>
      <c r="E2317" s="95">
        <v>1.03</v>
      </c>
      <c r="F2317" s="95">
        <v>0.81</v>
      </c>
      <c r="G2317" s="95">
        <v>20.350000000000001</v>
      </c>
      <c r="H2317" s="95">
        <v>6.46</v>
      </c>
      <c r="I2317" s="95">
        <v>7.55</v>
      </c>
      <c r="J2317" s="95">
        <v>13.95</v>
      </c>
      <c r="K2317" s="95">
        <v>-0.45</v>
      </c>
      <c r="L2317" s="95">
        <v>-14.4</v>
      </c>
      <c r="M2317" s="95">
        <v>-1.06</v>
      </c>
      <c r="N2317" s="95">
        <v>0.9</v>
      </c>
      <c r="O2317" s="95">
        <v>1.1399999999999999</v>
      </c>
      <c r="P2317" s="95">
        <v>-8.52</v>
      </c>
      <c r="Q2317" s="95">
        <v>4.66</v>
      </c>
      <c r="R2317" s="95">
        <v>8.6</v>
      </c>
      <c r="S2317" s="95">
        <v>6.77</v>
      </c>
      <c r="T2317" s="95">
        <v>5.5</v>
      </c>
      <c r="U2317" s="95">
        <v>0.79</v>
      </c>
      <c r="V2317" s="95">
        <v>0.21</v>
      </c>
      <c r="W2317" s="95">
        <v>0.9</v>
      </c>
      <c r="X2317" s="95"/>
      <c r="Y2317" s="95"/>
      <c r="Z2317" s="74" t="s">
        <v>1111</v>
      </c>
      <c r="AA2317" s="95">
        <v>6.68</v>
      </c>
      <c r="AB2317" s="95">
        <v>0.56999999999999995</v>
      </c>
      <c r="AC2317" s="74" t="s">
        <v>1111</v>
      </c>
      <c r="AD2317" s="95">
        <v>1628099578</v>
      </c>
    </row>
    <row r="2318" spans="1:30" x14ac:dyDescent="0.2">
      <c r="A2318" s="74" t="s">
        <v>3426</v>
      </c>
      <c r="B2318" s="95">
        <v>20.79</v>
      </c>
      <c r="C2318" s="95"/>
      <c r="D2318" s="95">
        <v>7.77</v>
      </c>
      <c r="E2318" s="95">
        <v>1.05</v>
      </c>
      <c r="F2318" s="95">
        <v>0.08</v>
      </c>
      <c r="G2318" s="95">
        <v>0</v>
      </c>
      <c r="H2318" s="95">
        <v>26.7</v>
      </c>
      <c r="I2318" s="95">
        <v>17.87</v>
      </c>
      <c r="J2318" s="95">
        <v>5.2</v>
      </c>
      <c r="K2318" s="95">
        <v>-5.98</v>
      </c>
      <c r="L2318" s="95">
        <v>-11.18</v>
      </c>
      <c r="M2318" s="95">
        <v>-2.27</v>
      </c>
      <c r="N2318" s="95">
        <v>1.39</v>
      </c>
      <c r="O2318" s="95"/>
      <c r="P2318" s="95">
        <v>-0.08</v>
      </c>
      <c r="Q2318" s="95"/>
      <c r="R2318" s="95">
        <v>13.57</v>
      </c>
      <c r="S2318" s="95">
        <v>1.07</v>
      </c>
      <c r="T2318" s="95">
        <v>8.85</v>
      </c>
      <c r="U2318" s="95">
        <v>0.08</v>
      </c>
      <c r="V2318" s="95">
        <v>0.92</v>
      </c>
      <c r="W2318" s="95">
        <v>0.06</v>
      </c>
      <c r="X2318" s="95">
        <v>23.55</v>
      </c>
      <c r="Y2318" s="95">
        <v>41.25</v>
      </c>
      <c r="Z2318" s="74" t="s">
        <v>1111</v>
      </c>
      <c r="AA2318" s="95">
        <v>19.52</v>
      </c>
      <c r="AB2318" s="95">
        <v>2.65</v>
      </c>
      <c r="AC2318" s="74" t="s">
        <v>1111</v>
      </c>
      <c r="AD2318" s="95">
        <v>44771790</v>
      </c>
    </row>
    <row r="2319" spans="1:30" x14ac:dyDescent="0.2">
      <c r="A2319" s="74" t="s">
        <v>3427</v>
      </c>
      <c r="B2319" s="95">
        <v>29.77</v>
      </c>
      <c r="C2319" s="95">
        <v>9.98</v>
      </c>
      <c r="D2319" s="95">
        <v>5.77</v>
      </c>
      <c r="E2319" s="95">
        <v>1.82</v>
      </c>
      <c r="F2319" s="95">
        <v>0.69</v>
      </c>
      <c r="G2319" s="95">
        <v>56.89</v>
      </c>
      <c r="H2319" s="95">
        <v>11.89</v>
      </c>
      <c r="I2319" s="95">
        <v>9.3000000000000007</v>
      </c>
      <c r="J2319" s="95">
        <v>4.5199999999999996</v>
      </c>
      <c r="K2319" s="95">
        <v>2.54</v>
      </c>
      <c r="L2319" s="95">
        <v>-1.98</v>
      </c>
      <c r="M2319" s="95">
        <v>-0.8</v>
      </c>
      <c r="N2319" s="95">
        <v>0.54</v>
      </c>
      <c r="O2319" s="95">
        <v>4</v>
      </c>
      <c r="P2319" s="95">
        <v>-1.38</v>
      </c>
      <c r="Q2319" s="95">
        <v>1.54</v>
      </c>
      <c r="R2319" s="95">
        <v>31.53</v>
      </c>
      <c r="S2319" s="95">
        <v>12.04</v>
      </c>
      <c r="T2319" s="95">
        <v>31.45</v>
      </c>
      <c r="U2319" s="95">
        <v>0.38</v>
      </c>
      <c r="V2319" s="95">
        <v>0.62</v>
      </c>
      <c r="W2319" s="95">
        <v>1.29</v>
      </c>
      <c r="X2319" s="95">
        <v>-1.45</v>
      </c>
      <c r="Y2319" s="95">
        <v>16.309999999999999</v>
      </c>
      <c r="Z2319" s="74" t="s">
        <v>1111</v>
      </c>
      <c r="AA2319" s="95">
        <v>16.36</v>
      </c>
      <c r="AB2319" s="95">
        <v>5.16</v>
      </c>
      <c r="AC2319" s="74" t="s">
        <v>1111</v>
      </c>
      <c r="AD2319" s="95">
        <v>530486515</v>
      </c>
    </row>
    <row r="2320" spans="1:30" x14ac:dyDescent="0.2">
      <c r="A2320" s="74" t="s">
        <v>3428</v>
      </c>
      <c r="B2320" s="95">
        <v>28.75</v>
      </c>
      <c r="C2320" s="95">
        <v>3.1</v>
      </c>
      <c r="D2320" s="95">
        <v>5.57</v>
      </c>
      <c r="E2320" s="95">
        <v>1.76</v>
      </c>
      <c r="F2320" s="95">
        <v>0.67</v>
      </c>
      <c r="G2320" s="95">
        <v>56.89</v>
      </c>
      <c r="H2320" s="95">
        <v>11.89</v>
      </c>
      <c r="I2320" s="95">
        <v>9.3000000000000007</v>
      </c>
      <c r="J2320" s="95">
        <v>4.3600000000000003</v>
      </c>
      <c r="K2320" s="95">
        <v>2.54</v>
      </c>
      <c r="L2320" s="95">
        <v>-1.98</v>
      </c>
      <c r="M2320" s="95">
        <v>-0.8</v>
      </c>
      <c r="N2320" s="95">
        <v>0.52</v>
      </c>
      <c r="O2320" s="95">
        <v>3.86</v>
      </c>
      <c r="P2320" s="95">
        <v>-1.33</v>
      </c>
      <c r="Q2320" s="95">
        <v>1.54</v>
      </c>
      <c r="R2320" s="95">
        <v>31.53</v>
      </c>
      <c r="S2320" s="95">
        <v>12.04</v>
      </c>
      <c r="T2320" s="95">
        <v>31.45</v>
      </c>
      <c r="U2320" s="95">
        <v>0.38</v>
      </c>
      <c r="V2320" s="95">
        <v>0.62</v>
      </c>
      <c r="W2320" s="95">
        <v>1.29</v>
      </c>
      <c r="X2320" s="95">
        <v>-1.45</v>
      </c>
      <c r="Y2320" s="95">
        <v>16.309999999999999</v>
      </c>
      <c r="Z2320" s="74" t="s">
        <v>1111</v>
      </c>
      <c r="AA2320" s="95">
        <v>16.36</v>
      </c>
      <c r="AB2320" s="95">
        <v>5.16</v>
      </c>
      <c r="AC2320" s="74" t="s">
        <v>1111</v>
      </c>
      <c r="AD2320" s="95">
        <v>530486515</v>
      </c>
    </row>
    <row r="2321" spans="1:30" x14ac:dyDescent="0.2">
      <c r="A2321" s="74" t="s">
        <v>3429</v>
      </c>
      <c r="B2321" s="95">
        <v>25.7</v>
      </c>
      <c r="C2321" s="95">
        <v>2.2599999999999998</v>
      </c>
      <c r="D2321" s="95">
        <v>7.83</v>
      </c>
      <c r="E2321" s="95">
        <v>1.22</v>
      </c>
      <c r="F2321" s="95">
        <v>0.1</v>
      </c>
      <c r="G2321" s="95">
        <v>0</v>
      </c>
      <c r="H2321" s="95">
        <v>36.81</v>
      </c>
      <c r="I2321" s="95">
        <v>26.85</v>
      </c>
      <c r="J2321" s="95">
        <v>5.71</v>
      </c>
      <c r="K2321" s="95">
        <v>-3.81</v>
      </c>
      <c r="L2321" s="95">
        <v>-9.5299999999999994</v>
      </c>
      <c r="M2321" s="95">
        <v>-2.04</v>
      </c>
      <c r="N2321" s="95">
        <v>2.1</v>
      </c>
      <c r="O2321" s="95"/>
      <c r="P2321" s="95">
        <v>-0.1</v>
      </c>
      <c r="Q2321" s="95"/>
      <c r="R2321" s="95">
        <v>15.61</v>
      </c>
      <c r="S2321" s="95">
        <v>1.25</v>
      </c>
      <c r="T2321" s="95">
        <v>9.48</v>
      </c>
      <c r="U2321" s="95">
        <v>0.08</v>
      </c>
      <c r="V2321" s="95">
        <v>0.92</v>
      </c>
      <c r="W2321" s="95">
        <v>0.05</v>
      </c>
      <c r="X2321" s="95">
        <v>7.18</v>
      </c>
      <c r="Y2321" s="95">
        <v>10.7</v>
      </c>
      <c r="Z2321" s="74" t="s">
        <v>1111</v>
      </c>
      <c r="AA2321" s="95">
        <v>21.02</v>
      </c>
      <c r="AB2321" s="95">
        <v>3.28</v>
      </c>
      <c r="AC2321" s="74" t="s">
        <v>1111</v>
      </c>
      <c r="AD2321" s="95">
        <v>170056900</v>
      </c>
    </row>
    <row r="2322" spans="1:30" x14ac:dyDescent="0.2">
      <c r="A2322" s="74" t="s">
        <v>3430</v>
      </c>
      <c r="B2322" s="95">
        <v>54.42</v>
      </c>
      <c r="C2322" s="95">
        <v>1.98</v>
      </c>
      <c r="D2322" s="95">
        <v>11.01</v>
      </c>
      <c r="E2322" s="95">
        <v>1.3</v>
      </c>
      <c r="F2322" s="95">
        <v>0.13</v>
      </c>
      <c r="G2322" s="95">
        <v>0</v>
      </c>
      <c r="H2322" s="95">
        <v>39.159999999999997</v>
      </c>
      <c r="I2322" s="95">
        <v>31.6</v>
      </c>
      <c r="J2322" s="95">
        <v>8.89</v>
      </c>
      <c r="K2322" s="95">
        <v>-10.210000000000001</v>
      </c>
      <c r="L2322" s="95">
        <v>-19.100000000000001</v>
      </c>
      <c r="M2322" s="95">
        <v>-2.8</v>
      </c>
      <c r="N2322" s="95">
        <v>3.48</v>
      </c>
      <c r="O2322" s="95"/>
      <c r="P2322" s="95">
        <v>-0.13</v>
      </c>
      <c r="Q2322" s="95"/>
      <c r="R2322" s="95">
        <v>11.82</v>
      </c>
      <c r="S2322" s="95">
        <v>1.21</v>
      </c>
      <c r="T2322" s="95">
        <v>8.4499999999999993</v>
      </c>
      <c r="U2322" s="95">
        <v>0.1</v>
      </c>
      <c r="V2322" s="95">
        <v>0.9</v>
      </c>
      <c r="W2322" s="95">
        <v>0.04</v>
      </c>
      <c r="X2322" s="95">
        <v>8.56</v>
      </c>
      <c r="Y2322" s="95"/>
      <c r="Z2322" s="74" t="s">
        <v>1111</v>
      </c>
      <c r="AA2322" s="95">
        <v>41.8</v>
      </c>
      <c r="AB2322" s="95">
        <v>4.9400000000000004</v>
      </c>
      <c r="AC2322" s="74" t="s">
        <v>1111</v>
      </c>
      <c r="AD2322" s="95">
        <v>4725098130</v>
      </c>
    </row>
    <row r="2323" spans="1:30" x14ac:dyDescent="0.2">
      <c r="A2323" s="74" t="s">
        <v>3431</v>
      </c>
      <c r="B2323" s="95">
        <v>5.3</v>
      </c>
      <c r="C2323" s="95"/>
      <c r="D2323" s="95">
        <v>-6.9</v>
      </c>
      <c r="E2323" s="95">
        <v>0.97</v>
      </c>
      <c r="F2323" s="95">
        <v>0.57999999999999996</v>
      </c>
      <c r="G2323" s="95">
        <v>22.23</v>
      </c>
      <c r="H2323" s="95">
        <v>-4.6399999999999997</v>
      </c>
      <c r="I2323" s="95">
        <v>-4.8099999999999996</v>
      </c>
      <c r="J2323" s="95">
        <v>-7.16</v>
      </c>
      <c r="K2323" s="95">
        <v>-8.8699999999999992</v>
      </c>
      <c r="L2323" s="95">
        <v>-1.71</v>
      </c>
      <c r="M2323" s="95">
        <v>0.23</v>
      </c>
      <c r="N2323" s="95">
        <v>0.33</v>
      </c>
      <c r="O2323" s="95">
        <v>1.03</v>
      </c>
      <c r="P2323" s="95">
        <v>-2.35</v>
      </c>
      <c r="Q2323" s="95">
        <v>4.0199999999999996</v>
      </c>
      <c r="R2323" s="95">
        <v>-14.07</v>
      </c>
      <c r="S2323" s="95">
        <v>-8.42</v>
      </c>
      <c r="T2323" s="95">
        <v>-11.49</v>
      </c>
      <c r="U2323" s="95">
        <v>0.6</v>
      </c>
      <c r="V2323" s="95">
        <v>0.4</v>
      </c>
      <c r="W2323" s="95">
        <v>1.75</v>
      </c>
      <c r="X2323" s="95">
        <v>-1.48</v>
      </c>
      <c r="Y2323" s="95"/>
      <c r="Z2323" s="74" t="s">
        <v>1111</v>
      </c>
      <c r="AA2323" s="95">
        <v>5.46</v>
      </c>
      <c r="AB2323" s="95">
        <v>-0.77</v>
      </c>
      <c r="AC2323" s="74" t="s">
        <v>1111</v>
      </c>
      <c r="AD2323" s="95">
        <v>89477780</v>
      </c>
    </row>
    <row r="2324" spans="1:30" x14ac:dyDescent="0.2">
      <c r="A2324" s="74" t="s">
        <v>3432</v>
      </c>
      <c r="B2324" s="95">
        <v>25</v>
      </c>
      <c r="C2324" s="95">
        <v>2.98</v>
      </c>
      <c r="D2324" s="95">
        <v>5.0599999999999996</v>
      </c>
      <c r="E2324" s="95">
        <v>0.6</v>
      </c>
      <c r="F2324" s="95">
        <v>0.06</v>
      </c>
      <c r="G2324" s="95">
        <v>0</v>
      </c>
      <c r="H2324" s="95">
        <v>39.159999999999997</v>
      </c>
      <c r="I2324" s="95">
        <v>31.6</v>
      </c>
      <c r="J2324" s="95">
        <v>4.08</v>
      </c>
      <c r="K2324" s="95">
        <v>-10.210000000000001</v>
      </c>
      <c r="L2324" s="95">
        <v>-19.100000000000001</v>
      </c>
      <c r="M2324" s="95">
        <v>-2.8</v>
      </c>
      <c r="N2324" s="95">
        <v>1.6</v>
      </c>
      <c r="O2324" s="95"/>
      <c r="P2324" s="95">
        <v>-0.06</v>
      </c>
      <c r="Q2324" s="95"/>
      <c r="R2324" s="95">
        <v>11.82</v>
      </c>
      <c r="S2324" s="95">
        <v>1.21</v>
      </c>
      <c r="T2324" s="95">
        <v>8.4499999999999993</v>
      </c>
      <c r="U2324" s="95">
        <v>0.1</v>
      </c>
      <c r="V2324" s="95">
        <v>0.9</v>
      </c>
      <c r="W2324" s="95">
        <v>0.04</v>
      </c>
      <c r="X2324" s="95">
        <v>8.56</v>
      </c>
      <c r="Y2324" s="95"/>
      <c r="Z2324" s="74" t="s">
        <v>1111</v>
      </c>
      <c r="AA2324" s="95">
        <v>41.8</v>
      </c>
      <c r="AB2324" s="95">
        <v>4.9400000000000004</v>
      </c>
      <c r="AC2324" s="74" t="s">
        <v>1111</v>
      </c>
      <c r="AD2324" s="95">
        <v>4725098130</v>
      </c>
    </row>
    <row r="2325" spans="1:30" x14ac:dyDescent="0.2">
      <c r="A2325" s="74" t="s">
        <v>3433</v>
      </c>
      <c r="B2325" s="95">
        <v>27.6</v>
      </c>
      <c r="C2325" s="95">
        <v>5.66</v>
      </c>
      <c r="D2325" s="95">
        <v>5.59</v>
      </c>
      <c r="E2325" s="95">
        <v>0.66</v>
      </c>
      <c r="F2325" s="95">
        <v>7.0000000000000007E-2</v>
      </c>
      <c r="G2325" s="95">
        <v>0</v>
      </c>
      <c r="H2325" s="95">
        <v>39.159999999999997</v>
      </c>
      <c r="I2325" s="95">
        <v>31.6</v>
      </c>
      <c r="J2325" s="95">
        <v>4.51</v>
      </c>
      <c r="K2325" s="95">
        <v>-10.210000000000001</v>
      </c>
      <c r="L2325" s="95">
        <v>-19.100000000000001</v>
      </c>
      <c r="M2325" s="95">
        <v>-2.8</v>
      </c>
      <c r="N2325" s="95">
        <v>1.76</v>
      </c>
      <c r="O2325" s="95"/>
      <c r="P2325" s="95">
        <v>-7.0000000000000007E-2</v>
      </c>
      <c r="Q2325" s="95"/>
      <c r="R2325" s="95">
        <v>11.82</v>
      </c>
      <c r="S2325" s="95">
        <v>1.21</v>
      </c>
      <c r="T2325" s="95">
        <v>8.4499999999999993</v>
      </c>
      <c r="U2325" s="95">
        <v>0.1</v>
      </c>
      <c r="V2325" s="95">
        <v>0.9</v>
      </c>
      <c r="W2325" s="95">
        <v>0.04</v>
      </c>
      <c r="X2325" s="95">
        <v>8.56</v>
      </c>
      <c r="Y2325" s="95"/>
      <c r="Z2325" s="74" t="s">
        <v>1111</v>
      </c>
      <c r="AA2325" s="95">
        <v>41.8</v>
      </c>
      <c r="AB2325" s="95">
        <v>4.9400000000000004</v>
      </c>
      <c r="AC2325" s="74" t="s">
        <v>1111</v>
      </c>
      <c r="AD2325" s="95">
        <v>4725098130</v>
      </c>
    </row>
    <row r="2326" spans="1:30" x14ac:dyDescent="0.2">
      <c r="A2326" s="74" t="s">
        <v>3434</v>
      </c>
      <c r="B2326" s="95">
        <v>38.590000000000003</v>
      </c>
      <c r="C2326" s="95">
        <v>1.94</v>
      </c>
      <c r="D2326" s="95">
        <v>17.059999999999999</v>
      </c>
      <c r="E2326" s="95">
        <v>2.87</v>
      </c>
      <c r="F2326" s="95">
        <v>1.71</v>
      </c>
      <c r="G2326" s="95">
        <v>20.32</v>
      </c>
      <c r="H2326" s="95">
        <v>9.8699999999999992</v>
      </c>
      <c r="I2326" s="95">
        <v>7.12</v>
      </c>
      <c r="J2326" s="95">
        <v>12.32</v>
      </c>
      <c r="K2326" s="95">
        <v>13.48</v>
      </c>
      <c r="L2326" s="95">
        <v>1.1599999999999999</v>
      </c>
      <c r="M2326" s="95">
        <v>0.27</v>
      </c>
      <c r="N2326" s="95">
        <v>1.22</v>
      </c>
      <c r="O2326" s="95">
        <v>8.3000000000000007</v>
      </c>
      <c r="P2326" s="95">
        <v>-2.64</v>
      </c>
      <c r="Q2326" s="95">
        <v>2.37</v>
      </c>
      <c r="R2326" s="95">
        <v>16.8</v>
      </c>
      <c r="S2326" s="95">
        <v>10</v>
      </c>
      <c r="T2326" s="95">
        <v>13.36</v>
      </c>
      <c r="U2326" s="95">
        <v>0.6</v>
      </c>
      <c r="V2326" s="95">
        <v>0.4</v>
      </c>
      <c r="W2326" s="95">
        <v>1.4</v>
      </c>
      <c r="X2326" s="95">
        <v>7.59</v>
      </c>
      <c r="Y2326" s="95">
        <v>17.7</v>
      </c>
      <c r="Z2326" s="74" t="s">
        <v>1111</v>
      </c>
      <c r="AA2326" s="95">
        <v>13.47</v>
      </c>
      <c r="AB2326" s="95">
        <v>2.2599999999999998</v>
      </c>
      <c r="AC2326" s="74" t="s">
        <v>1111</v>
      </c>
      <c r="AD2326" s="95">
        <v>814739093</v>
      </c>
    </row>
    <row r="2327" spans="1:30" x14ac:dyDescent="0.2">
      <c r="A2327" s="74" t="s">
        <v>3435</v>
      </c>
      <c r="B2327" s="95">
        <v>32.82</v>
      </c>
      <c r="C2327" s="95">
        <v>0.12</v>
      </c>
      <c r="D2327" s="95">
        <v>48.85</v>
      </c>
      <c r="E2327" s="95">
        <v>3.92</v>
      </c>
      <c r="F2327" s="95">
        <v>1.35</v>
      </c>
      <c r="G2327" s="95">
        <v>28.32</v>
      </c>
      <c r="H2327" s="95">
        <v>12.06</v>
      </c>
      <c r="I2327" s="95">
        <v>5.83</v>
      </c>
      <c r="J2327" s="95">
        <v>23.6</v>
      </c>
      <c r="K2327" s="95">
        <v>29.6</v>
      </c>
      <c r="L2327" s="95">
        <v>6</v>
      </c>
      <c r="M2327" s="95">
        <v>1</v>
      </c>
      <c r="N2327" s="95">
        <v>2.85</v>
      </c>
      <c r="O2327" s="95">
        <v>8.6999999999999993</v>
      </c>
      <c r="P2327" s="95">
        <v>-1.86</v>
      </c>
      <c r="Q2327" s="95">
        <v>2.33</v>
      </c>
      <c r="R2327" s="95">
        <v>8.02</v>
      </c>
      <c r="S2327" s="95">
        <v>2.77</v>
      </c>
      <c r="T2327" s="95">
        <v>7.17</v>
      </c>
      <c r="U2327" s="95">
        <v>0.35</v>
      </c>
      <c r="V2327" s="95">
        <v>0.65</v>
      </c>
      <c r="W2327" s="95">
        <v>0.48</v>
      </c>
      <c r="X2327" s="95">
        <v>-15.78</v>
      </c>
      <c r="Y2327" s="95"/>
      <c r="Z2327" s="74" t="s">
        <v>1111</v>
      </c>
      <c r="AA2327" s="95">
        <v>8.3800000000000008</v>
      </c>
      <c r="AB2327" s="95">
        <v>0.67</v>
      </c>
      <c r="AC2327" s="74" t="s">
        <v>1111</v>
      </c>
      <c r="AD2327" s="95">
        <v>14021294760</v>
      </c>
    </row>
    <row r="2328" spans="1:30" x14ac:dyDescent="0.2">
      <c r="A2328" s="74" t="s">
        <v>3436</v>
      </c>
      <c r="B2328" s="95">
        <v>2.2400000000000002</v>
      </c>
      <c r="C2328" s="95"/>
      <c r="D2328" s="95">
        <v>-4.5</v>
      </c>
      <c r="E2328" s="95">
        <v>4.05</v>
      </c>
      <c r="F2328" s="95">
        <v>1.82</v>
      </c>
      <c r="G2328" s="95">
        <v>100</v>
      </c>
      <c r="H2328" s="95">
        <v>-194.97</v>
      </c>
      <c r="I2328" s="95">
        <v>-156.6</v>
      </c>
      <c r="J2328" s="95">
        <v>-3.62</v>
      </c>
      <c r="K2328" s="95">
        <v>-3.55</v>
      </c>
      <c r="L2328" s="95">
        <v>0.06</v>
      </c>
      <c r="M2328" s="95">
        <v>-7.0000000000000007E-2</v>
      </c>
      <c r="N2328" s="95">
        <v>7.05</v>
      </c>
      <c r="O2328" s="95">
        <v>3.15</v>
      </c>
      <c r="P2328" s="95">
        <v>-8.91</v>
      </c>
      <c r="Q2328" s="95">
        <v>3.65</v>
      </c>
      <c r="R2328" s="95">
        <v>-89.84</v>
      </c>
      <c r="S2328" s="95">
        <v>-40.380000000000003</v>
      </c>
      <c r="T2328" s="95">
        <v>-72.81</v>
      </c>
      <c r="U2328" s="95">
        <v>0.45</v>
      </c>
      <c r="V2328" s="95">
        <v>0.55000000000000004</v>
      </c>
      <c r="W2328" s="95">
        <v>0.26</v>
      </c>
      <c r="X2328" s="95">
        <v>-64.83</v>
      </c>
      <c r="Y2328" s="95"/>
      <c r="Z2328" s="74" t="s">
        <v>1111</v>
      </c>
      <c r="AA2328" s="95">
        <v>0.55000000000000004</v>
      </c>
      <c r="AB2328" s="95">
        <v>-0.5</v>
      </c>
      <c r="AC2328" s="74" t="s">
        <v>1111</v>
      </c>
      <c r="AD2328" s="95">
        <v>109425344</v>
      </c>
    </row>
    <row r="2329" spans="1:30" x14ac:dyDescent="0.2">
      <c r="A2329" s="74" t="s">
        <v>3437</v>
      </c>
      <c r="B2329" s="95">
        <v>53.14</v>
      </c>
      <c r="C2329" s="95"/>
      <c r="D2329" s="95">
        <v>-200.82</v>
      </c>
      <c r="E2329" s="95">
        <v>2.98</v>
      </c>
      <c r="F2329" s="95">
        <v>1.55</v>
      </c>
      <c r="G2329" s="95">
        <v>16.78</v>
      </c>
      <c r="H2329" s="95">
        <v>0.67</v>
      </c>
      <c r="I2329" s="95">
        <v>-1.76</v>
      </c>
      <c r="J2329" s="95">
        <v>530.73</v>
      </c>
      <c r="K2329" s="95">
        <v>622.86</v>
      </c>
      <c r="L2329" s="95">
        <v>92.13</v>
      </c>
      <c r="M2329" s="95">
        <v>0.52</v>
      </c>
      <c r="N2329" s="95">
        <v>3.54</v>
      </c>
      <c r="O2329" s="95">
        <v>11.29</v>
      </c>
      <c r="P2329" s="95">
        <v>-1.98</v>
      </c>
      <c r="Q2329" s="95">
        <v>2.76</v>
      </c>
      <c r="R2329" s="95">
        <v>-1.49</v>
      </c>
      <c r="S2329" s="95">
        <v>-0.77</v>
      </c>
      <c r="T2329" s="95">
        <v>-0.1</v>
      </c>
      <c r="U2329" s="95">
        <v>0.52</v>
      </c>
      <c r="V2329" s="95">
        <v>0.48</v>
      </c>
      <c r="W2329" s="95">
        <v>0.44</v>
      </c>
      <c r="X2329" s="95">
        <v>-4.1900000000000004</v>
      </c>
      <c r="Y2329" s="95">
        <v>-33.14</v>
      </c>
      <c r="Z2329" s="74" t="s">
        <v>1111</v>
      </c>
      <c r="AA2329" s="95">
        <v>17.809999999999999</v>
      </c>
      <c r="AB2329" s="95">
        <v>-0.26</v>
      </c>
      <c r="AC2329" s="74" t="s">
        <v>1111</v>
      </c>
      <c r="AD2329" s="95">
        <v>4458148416</v>
      </c>
    </row>
    <row r="2330" spans="1:30" x14ac:dyDescent="0.2">
      <c r="A2330" s="74" t="s">
        <v>3438</v>
      </c>
      <c r="B2330" s="95">
        <v>42.09</v>
      </c>
      <c r="C2330" s="95">
        <v>3.05</v>
      </c>
      <c r="D2330" s="95">
        <v>-12.51</v>
      </c>
      <c r="E2330" s="95">
        <v>1.49</v>
      </c>
      <c r="F2330" s="95">
        <v>0.35</v>
      </c>
      <c r="G2330" s="95">
        <v>14.22</v>
      </c>
      <c r="H2330" s="95">
        <v>-0.67</v>
      </c>
      <c r="I2330" s="95">
        <v>-1.91</v>
      </c>
      <c r="J2330" s="95">
        <v>-35.770000000000003</v>
      </c>
      <c r="K2330" s="95">
        <v>-54.29</v>
      </c>
      <c r="L2330" s="95">
        <v>-18.52</v>
      </c>
      <c r="M2330" s="95">
        <v>0.77</v>
      </c>
      <c r="N2330" s="95">
        <v>0.24</v>
      </c>
      <c r="O2330" s="95">
        <v>2.09</v>
      </c>
      <c r="P2330" s="95">
        <v>-1.06</v>
      </c>
      <c r="Q2330" s="95">
        <v>1.34</v>
      </c>
      <c r="R2330" s="95">
        <v>-11.89</v>
      </c>
      <c r="S2330" s="95">
        <v>-2.81</v>
      </c>
      <c r="T2330" s="95">
        <v>-4.59</v>
      </c>
      <c r="U2330" s="95">
        <v>0.24</v>
      </c>
      <c r="V2330" s="95">
        <v>0.76</v>
      </c>
      <c r="W2330" s="95">
        <v>1.47</v>
      </c>
      <c r="X2330" s="95">
        <v>1.75</v>
      </c>
      <c r="Y2330" s="95">
        <v>-13.06</v>
      </c>
      <c r="Z2330" s="74" t="s">
        <v>1111</v>
      </c>
      <c r="AA2330" s="95">
        <v>28.29</v>
      </c>
      <c r="AB2330" s="95">
        <v>-3.36</v>
      </c>
      <c r="AC2330" s="74" t="s">
        <v>1111</v>
      </c>
      <c r="AD2330" s="95">
        <v>708244221</v>
      </c>
    </row>
    <row r="2331" spans="1:30" x14ac:dyDescent="0.2">
      <c r="A2331" s="74" t="s">
        <v>3439</v>
      </c>
      <c r="B2331" s="95">
        <v>19.829999999999998</v>
      </c>
      <c r="C2331" s="95"/>
      <c r="D2331" s="95">
        <v>58.6</v>
      </c>
      <c r="E2331" s="95">
        <v>1.39</v>
      </c>
      <c r="F2331" s="95">
        <v>1.1299999999999999</v>
      </c>
      <c r="G2331" s="95">
        <v>21.65</v>
      </c>
      <c r="H2331" s="95">
        <v>-0.27</v>
      </c>
      <c r="I2331" s="95">
        <v>3.3</v>
      </c>
      <c r="J2331" s="95">
        <v>-729.6</v>
      </c>
      <c r="K2331" s="95">
        <v>-740.53</v>
      </c>
      <c r="L2331" s="95">
        <v>-10.93</v>
      </c>
      <c r="M2331" s="95">
        <v>0.02</v>
      </c>
      <c r="N2331" s="95">
        <v>1.93</v>
      </c>
      <c r="O2331" s="95">
        <v>8.5</v>
      </c>
      <c r="P2331" s="95">
        <v>-1.57</v>
      </c>
      <c r="Q2331" s="95">
        <v>1.88</v>
      </c>
      <c r="R2331" s="95">
        <v>2.37</v>
      </c>
      <c r="S2331" s="95">
        <v>1.92</v>
      </c>
      <c r="T2331" s="95">
        <v>-3.02</v>
      </c>
      <c r="U2331" s="95">
        <v>0.81</v>
      </c>
      <c r="V2331" s="95">
        <v>0.19</v>
      </c>
      <c r="W2331" s="95">
        <v>0.57999999999999996</v>
      </c>
      <c r="X2331" s="95"/>
      <c r="Y2331" s="95"/>
      <c r="Z2331" s="74" t="s">
        <v>1111</v>
      </c>
      <c r="AA2331" s="95">
        <v>14.26</v>
      </c>
      <c r="AB2331" s="95">
        <v>0.34</v>
      </c>
      <c r="AC2331" s="74" t="s">
        <v>1111</v>
      </c>
      <c r="AD2331" s="95">
        <v>882817719</v>
      </c>
    </row>
    <row r="2332" spans="1:30" x14ac:dyDescent="0.2">
      <c r="A2332" s="74" t="s">
        <v>3440</v>
      </c>
      <c r="B2332" s="95">
        <v>4.24</v>
      </c>
      <c r="C2332" s="95"/>
      <c r="D2332" s="95">
        <v>-7.34</v>
      </c>
      <c r="E2332" s="95">
        <v>1.27</v>
      </c>
      <c r="F2332" s="95">
        <v>1.22</v>
      </c>
      <c r="G2332" s="95"/>
      <c r="H2332" s="95"/>
      <c r="I2332" s="95"/>
      <c r="J2332" s="95">
        <v>-7.74</v>
      </c>
      <c r="K2332" s="95">
        <v>-3.2</v>
      </c>
      <c r="L2332" s="95">
        <v>4.54</v>
      </c>
      <c r="M2332" s="95">
        <v>-0.74</v>
      </c>
      <c r="N2332" s="95"/>
      <c r="O2332" s="95">
        <v>1.75</v>
      </c>
      <c r="P2332" s="95">
        <v>-4.42</v>
      </c>
      <c r="Q2332" s="95">
        <v>27.53</v>
      </c>
      <c r="R2332" s="95">
        <v>-17.309999999999999</v>
      </c>
      <c r="S2332" s="95">
        <v>-16.61</v>
      </c>
      <c r="T2332" s="95">
        <v>-16.43</v>
      </c>
      <c r="U2332" s="95">
        <v>0.96</v>
      </c>
      <c r="V2332" s="95">
        <v>0.04</v>
      </c>
      <c r="W2332" s="95">
        <v>0</v>
      </c>
      <c r="X2332" s="95"/>
      <c r="Y2332" s="95"/>
      <c r="Z2332" s="74" t="s">
        <v>1111</v>
      </c>
      <c r="AA2332" s="95">
        <v>3.36</v>
      </c>
      <c r="AB2332" s="95">
        <v>-0.57999999999999996</v>
      </c>
      <c r="AC2332" s="74" t="s">
        <v>1111</v>
      </c>
      <c r="AD2332" s="95">
        <v>740048218</v>
      </c>
    </row>
    <row r="2333" spans="1:30" x14ac:dyDescent="0.2">
      <c r="A2333" s="74" t="s">
        <v>3441</v>
      </c>
      <c r="B2333" s="95">
        <v>0.44</v>
      </c>
      <c r="C2333" s="95"/>
      <c r="D2333" s="95">
        <v>-0.44</v>
      </c>
      <c r="E2333" s="95">
        <v>-1.24</v>
      </c>
      <c r="F2333" s="95">
        <v>0.14000000000000001</v>
      </c>
      <c r="G2333" s="95">
        <v>-31.13</v>
      </c>
      <c r="H2333" s="95">
        <v>-39.770000000000003</v>
      </c>
      <c r="I2333" s="95">
        <v>-58.53</v>
      </c>
      <c r="J2333" s="95">
        <v>-0.65</v>
      </c>
      <c r="K2333" s="95">
        <v>-4.0599999999999996</v>
      </c>
      <c r="L2333" s="95">
        <v>-3.41</v>
      </c>
      <c r="M2333" s="95"/>
      <c r="N2333" s="95">
        <v>0.26</v>
      </c>
      <c r="O2333" s="95">
        <v>0.65</v>
      </c>
      <c r="P2333" s="95">
        <v>-0.22</v>
      </c>
      <c r="Q2333" s="95">
        <v>2.3199999999999998</v>
      </c>
      <c r="R2333" s="95">
        <v>-279.33999999999997</v>
      </c>
      <c r="S2333" s="95">
        <v>-30.77</v>
      </c>
      <c r="T2333" s="95">
        <v>-29.8</v>
      </c>
      <c r="U2333" s="95">
        <v>-0.11</v>
      </c>
      <c r="V2333" s="95">
        <v>1.1100000000000001</v>
      </c>
      <c r="W2333" s="95">
        <v>0.53</v>
      </c>
      <c r="X2333" s="95"/>
      <c r="Y2333" s="95"/>
      <c r="Z2333" s="74" t="s">
        <v>1111</v>
      </c>
      <c r="AA2333" s="95">
        <v>-0.36</v>
      </c>
      <c r="AB2333" s="95">
        <v>-1</v>
      </c>
      <c r="AC2333" s="74" t="s">
        <v>1111</v>
      </c>
      <c r="AD2333" s="95">
        <v>26580796</v>
      </c>
    </row>
    <row r="2334" spans="1:30" x14ac:dyDescent="0.2">
      <c r="A2334" s="74" t="s">
        <v>3442</v>
      </c>
      <c r="B2334" s="95">
        <v>0.06</v>
      </c>
      <c r="C2334" s="95"/>
      <c r="D2334" s="95">
        <v>-0.06</v>
      </c>
      <c r="E2334" s="95">
        <v>-0.17</v>
      </c>
      <c r="F2334" s="95">
        <v>0.02</v>
      </c>
      <c r="G2334" s="95">
        <v>-31.13</v>
      </c>
      <c r="H2334" s="95">
        <v>-39.770000000000003</v>
      </c>
      <c r="I2334" s="95">
        <v>-58.53</v>
      </c>
      <c r="J2334" s="95">
        <v>-0.09</v>
      </c>
      <c r="K2334" s="95">
        <v>-4.0599999999999996</v>
      </c>
      <c r="L2334" s="95">
        <v>-3.41</v>
      </c>
      <c r="M2334" s="95"/>
      <c r="N2334" s="95">
        <v>0.04</v>
      </c>
      <c r="O2334" s="95">
        <v>0.09</v>
      </c>
      <c r="P2334" s="95">
        <v>-0.03</v>
      </c>
      <c r="Q2334" s="95">
        <v>2.3199999999999998</v>
      </c>
      <c r="R2334" s="95">
        <v>-279.33999999999997</v>
      </c>
      <c r="S2334" s="95">
        <v>-30.77</v>
      </c>
      <c r="T2334" s="95">
        <v>-29.8</v>
      </c>
      <c r="U2334" s="95">
        <v>-0.11</v>
      </c>
      <c r="V2334" s="95">
        <v>1.1100000000000001</v>
      </c>
      <c r="W2334" s="95">
        <v>0.53</v>
      </c>
      <c r="X2334" s="95"/>
      <c r="Y2334" s="95"/>
      <c r="Z2334" s="74" t="s">
        <v>1111</v>
      </c>
      <c r="AA2334" s="95">
        <v>-0.36</v>
      </c>
      <c r="AB2334" s="95">
        <v>-1</v>
      </c>
      <c r="AC2334" s="74" t="s">
        <v>1111</v>
      </c>
      <c r="AD2334" s="95">
        <v>26580796</v>
      </c>
    </row>
    <row r="2335" spans="1:30" x14ac:dyDescent="0.2">
      <c r="A2335" s="74" t="s">
        <v>3443</v>
      </c>
      <c r="B2335" s="95">
        <v>0.15</v>
      </c>
      <c r="C2335" s="95"/>
      <c r="D2335" s="95">
        <v>-0.15</v>
      </c>
      <c r="E2335" s="95">
        <v>-0.42</v>
      </c>
      <c r="F2335" s="95">
        <v>0.05</v>
      </c>
      <c r="G2335" s="95">
        <v>-31.13</v>
      </c>
      <c r="H2335" s="95">
        <v>-39.770000000000003</v>
      </c>
      <c r="I2335" s="95">
        <v>-58.53</v>
      </c>
      <c r="J2335" s="95">
        <v>-0.22</v>
      </c>
      <c r="K2335" s="95">
        <v>-4.0599999999999996</v>
      </c>
      <c r="L2335" s="95">
        <v>-3.41</v>
      </c>
      <c r="M2335" s="95"/>
      <c r="N2335" s="95">
        <v>0.09</v>
      </c>
      <c r="O2335" s="95">
        <v>0.22</v>
      </c>
      <c r="P2335" s="95">
        <v>-7.0000000000000007E-2</v>
      </c>
      <c r="Q2335" s="95">
        <v>2.3199999999999998</v>
      </c>
      <c r="R2335" s="95">
        <v>-279.33999999999997</v>
      </c>
      <c r="S2335" s="95">
        <v>-30.77</v>
      </c>
      <c r="T2335" s="95">
        <v>-29.8</v>
      </c>
      <c r="U2335" s="95">
        <v>-0.11</v>
      </c>
      <c r="V2335" s="95">
        <v>1.1100000000000001</v>
      </c>
      <c r="W2335" s="95">
        <v>0.53</v>
      </c>
      <c r="X2335" s="95"/>
      <c r="Y2335" s="95"/>
      <c r="Z2335" s="74" t="s">
        <v>1111</v>
      </c>
      <c r="AA2335" s="95">
        <v>-0.36</v>
      </c>
      <c r="AB2335" s="95">
        <v>-1</v>
      </c>
      <c r="AC2335" s="74" t="s">
        <v>1111</v>
      </c>
      <c r="AD2335" s="95">
        <v>26580796</v>
      </c>
    </row>
    <row r="2336" spans="1:30" x14ac:dyDescent="0.2">
      <c r="A2336" s="74" t="s">
        <v>3444</v>
      </c>
      <c r="B2336" s="95">
        <v>3.55</v>
      </c>
      <c r="C2336" s="95"/>
      <c r="D2336" s="95">
        <v>-2.71</v>
      </c>
      <c r="E2336" s="95">
        <v>9.9499999999999993</v>
      </c>
      <c r="F2336" s="95">
        <v>3.53</v>
      </c>
      <c r="G2336" s="95">
        <v>21.55</v>
      </c>
      <c r="H2336" s="95">
        <v>-84.79</v>
      </c>
      <c r="I2336" s="95">
        <v>-84.79</v>
      </c>
      <c r="J2336" s="95">
        <v>-2.71</v>
      </c>
      <c r="K2336" s="95">
        <v>-2.13</v>
      </c>
      <c r="L2336" s="95">
        <v>0.57999999999999996</v>
      </c>
      <c r="M2336" s="95">
        <v>-2.13</v>
      </c>
      <c r="N2336" s="95">
        <v>2.2999999999999998</v>
      </c>
      <c r="O2336" s="95">
        <v>7.92</v>
      </c>
      <c r="P2336" s="95">
        <v>-2463.17</v>
      </c>
      <c r="Q2336" s="95">
        <v>1.81</v>
      </c>
      <c r="R2336" s="95">
        <v>-366.97</v>
      </c>
      <c r="S2336" s="95">
        <v>-130.25</v>
      </c>
      <c r="T2336" s="95">
        <v>-291.14</v>
      </c>
      <c r="U2336" s="95">
        <v>0.35</v>
      </c>
      <c r="V2336" s="95">
        <v>0.65</v>
      </c>
      <c r="W2336" s="95">
        <v>1.54</v>
      </c>
      <c r="X2336" s="95"/>
      <c r="Y2336" s="95"/>
      <c r="Z2336" s="74" t="s">
        <v>1111</v>
      </c>
      <c r="AA2336" s="95">
        <v>0.36</v>
      </c>
      <c r="AB2336" s="95">
        <v>-1.31</v>
      </c>
      <c r="AC2336" s="74" t="s">
        <v>1111</v>
      </c>
      <c r="AD2336" s="95">
        <v>76358370</v>
      </c>
    </row>
    <row r="2337" spans="1:30" x14ac:dyDescent="0.2">
      <c r="A2337" s="74" t="s">
        <v>3445</v>
      </c>
      <c r="B2337" s="95">
        <v>12.29</v>
      </c>
      <c r="C2337" s="95"/>
      <c r="D2337" s="95">
        <v>-7.15</v>
      </c>
      <c r="E2337" s="95">
        <v>167.14</v>
      </c>
      <c r="F2337" s="95">
        <v>1.49</v>
      </c>
      <c r="G2337" s="95"/>
      <c r="H2337" s="95"/>
      <c r="I2337" s="95"/>
      <c r="J2337" s="95">
        <v>-7.5</v>
      </c>
      <c r="K2337" s="95">
        <v>-7.74</v>
      </c>
      <c r="L2337" s="95">
        <v>-0.23</v>
      </c>
      <c r="M2337" s="95">
        <v>5.16</v>
      </c>
      <c r="N2337" s="95"/>
      <c r="O2337" s="95">
        <v>51.94</v>
      </c>
      <c r="P2337" s="95">
        <v>-1.54</v>
      </c>
      <c r="Q2337" s="95">
        <v>8.1199999999999992</v>
      </c>
      <c r="R2337" s="95">
        <v>-2337.1999999999998</v>
      </c>
      <c r="S2337" s="95">
        <v>-20.78</v>
      </c>
      <c r="T2337" s="95">
        <v>-243.16</v>
      </c>
      <c r="U2337" s="95">
        <v>0.01</v>
      </c>
      <c r="V2337" s="95">
        <v>0.11</v>
      </c>
      <c r="W2337" s="95">
        <v>0</v>
      </c>
      <c r="X2337" s="95"/>
      <c r="Y2337" s="95"/>
      <c r="Z2337" s="74" t="s">
        <v>1111</v>
      </c>
      <c r="AA2337" s="95">
        <v>7.0000000000000007E-2</v>
      </c>
      <c r="AB2337" s="95">
        <v>-1.72</v>
      </c>
      <c r="AC2337" s="74" t="s">
        <v>1111</v>
      </c>
      <c r="AD2337" s="95">
        <v>835695420</v>
      </c>
    </row>
    <row r="2338" spans="1:30" x14ac:dyDescent="0.2">
      <c r="A2338" s="74" t="s">
        <v>3446</v>
      </c>
      <c r="B2338" s="95">
        <v>2.63</v>
      </c>
      <c r="C2338" s="95"/>
      <c r="D2338" s="95">
        <v>-1.53</v>
      </c>
      <c r="E2338" s="95">
        <v>35.770000000000003</v>
      </c>
      <c r="F2338" s="95">
        <v>0.32</v>
      </c>
      <c r="G2338" s="95"/>
      <c r="H2338" s="95"/>
      <c r="I2338" s="95"/>
      <c r="J2338" s="95">
        <v>-1.61</v>
      </c>
      <c r="K2338" s="95">
        <v>-7.74</v>
      </c>
      <c r="L2338" s="95">
        <v>-0.23</v>
      </c>
      <c r="M2338" s="95">
        <v>5.16</v>
      </c>
      <c r="N2338" s="95"/>
      <c r="O2338" s="95">
        <v>11.12</v>
      </c>
      <c r="P2338" s="95">
        <v>-0.33</v>
      </c>
      <c r="Q2338" s="95">
        <v>8.1199999999999992</v>
      </c>
      <c r="R2338" s="95">
        <v>-2337.1999999999998</v>
      </c>
      <c r="S2338" s="95">
        <v>-20.78</v>
      </c>
      <c r="T2338" s="95">
        <v>-243.16</v>
      </c>
      <c r="U2338" s="95">
        <v>0.01</v>
      </c>
      <c r="V2338" s="95">
        <v>0.11</v>
      </c>
      <c r="W2338" s="95">
        <v>0</v>
      </c>
      <c r="X2338" s="95"/>
      <c r="Y2338" s="95"/>
      <c r="Z2338" s="74" t="s">
        <v>1111</v>
      </c>
      <c r="AA2338" s="95">
        <v>7.0000000000000007E-2</v>
      </c>
      <c r="AB2338" s="95">
        <v>-1.72</v>
      </c>
      <c r="AC2338" s="74" t="s">
        <v>1111</v>
      </c>
      <c r="AD2338" s="95">
        <v>835695420</v>
      </c>
    </row>
    <row r="2339" spans="1:30" x14ac:dyDescent="0.2">
      <c r="A2339" s="74" t="s">
        <v>3447</v>
      </c>
      <c r="B2339" s="95">
        <v>7.98</v>
      </c>
      <c r="C2339" s="95"/>
      <c r="D2339" s="95">
        <v>-10.18</v>
      </c>
      <c r="E2339" s="95">
        <v>-11</v>
      </c>
      <c r="F2339" s="95">
        <v>0.46</v>
      </c>
      <c r="G2339" s="95">
        <v>20.09</v>
      </c>
      <c r="H2339" s="95">
        <v>0.88</v>
      </c>
      <c r="I2339" s="95">
        <v>-2.7</v>
      </c>
      <c r="J2339" s="95">
        <v>31.15</v>
      </c>
      <c r="K2339" s="95">
        <v>66.12</v>
      </c>
      <c r="L2339" s="95">
        <v>34.97</v>
      </c>
      <c r="M2339" s="95"/>
      <c r="N2339" s="95">
        <v>0.27</v>
      </c>
      <c r="O2339" s="95">
        <v>1.89</v>
      </c>
      <c r="P2339" s="95">
        <v>-1.27</v>
      </c>
      <c r="Q2339" s="95">
        <v>1.63</v>
      </c>
      <c r="R2339" s="95">
        <v>-108.08</v>
      </c>
      <c r="S2339" s="95">
        <v>-4.57</v>
      </c>
      <c r="T2339" s="95">
        <v>2.4</v>
      </c>
      <c r="U2339" s="95">
        <v>-0.04</v>
      </c>
      <c r="V2339" s="95">
        <v>1.04</v>
      </c>
      <c r="W2339" s="95">
        <v>1.69</v>
      </c>
      <c r="X2339" s="95">
        <v>2.82</v>
      </c>
      <c r="Y2339" s="95"/>
      <c r="Z2339" s="74" t="s">
        <v>1111</v>
      </c>
      <c r="AA2339" s="95">
        <v>-0.73</v>
      </c>
      <c r="AB2339" s="95">
        <v>-0.78</v>
      </c>
      <c r="AC2339" s="74" t="s">
        <v>1111</v>
      </c>
      <c r="AD2339" s="95">
        <v>217747068</v>
      </c>
    </row>
    <row r="2340" spans="1:30" x14ac:dyDescent="0.2">
      <c r="A2340" s="74" t="s">
        <v>3448</v>
      </c>
      <c r="B2340" s="95">
        <v>86.85</v>
      </c>
      <c r="C2340" s="95"/>
      <c r="D2340" s="95">
        <v>35.700000000000003</v>
      </c>
      <c r="E2340" s="95">
        <v>4.43</v>
      </c>
      <c r="F2340" s="95">
        <v>2.29</v>
      </c>
      <c r="G2340" s="95">
        <v>75.81</v>
      </c>
      <c r="H2340" s="95">
        <v>18.66</v>
      </c>
      <c r="I2340" s="95">
        <v>18.66</v>
      </c>
      <c r="J2340" s="95">
        <v>35.700000000000003</v>
      </c>
      <c r="K2340" s="95">
        <v>38.42</v>
      </c>
      <c r="L2340" s="95">
        <v>2.72</v>
      </c>
      <c r="M2340" s="95">
        <v>0.34</v>
      </c>
      <c r="N2340" s="95">
        <v>6.66</v>
      </c>
      <c r="O2340" s="95">
        <v>12.63</v>
      </c>
      <c r="P2340" s="95">
        <v>-3.18</v>
      </c>
      <c r="Q2340" s="95">
        <v>2.83</v>
      </c>
      <c r="R2340" s="95">
        <v>12.4</v>
      </c>
      <c r="S2340" s="95">
        <v>6.41</v>
      </c>
      <c r="T2340" s="95">
        <v>6.85</v>
      </c>
      <c r="U2340" s="95">
        <v>0.52</v>
      </c>
      <c r="V2340" s="95">
        <v>0.48</v>
      </c>
      <c r="W2340" s="95">
        <v>0.34</v>
      </c>
      <c r="X2340" s="95">
        <v>23.79</v>
      </c>
      <c r="Y2340" s="95">
        <v>58.04</v>
      </c>
      <c r="Z2340" s="74" t="s">
        <v>1111</v>
      </c>
      <c r="AA2340" s="95">
        <v>19.62</v>
      </c>
      <c r="AB2340" s="95">
        <v>2.4300000000000002</v>
      </c>
      <c r="AC2340" s="74" t="s">
        <v>1111</v>
      </c>
      <c r="AD2340" s="95">
        <v>19699403850</v>
      </c>
    </row>
    <row r="2341" spans="1:30" x14ac:dyDescent="0.2">
      <c r="A2341" s="74" t="s">
        <v>3449</v>
      </c>
      <c r="B2341" s="95">
        <v>44.96</v>
      </c>
      <c r="C2341" s="95"/>
      <c r="D2341" s="95">
        <v>6.34</v>
      </c>
      <c r="E2341" s="95">
        <v>1.65</v>
      </c>
      <c r="F2341" s="95">
        <v>0.98</v>
      </c>
      <c r="G2341" s="95">
        <v>31.96</v>
      </c>
      <c r="H2341" s="95">
        <v>10.15</v>
      </c>
      <c r="I2341" s="95">
        <v>7.51</v>
      </c>
      <c r="J2341" s="95">
        <v>4.6900000000000004</v>
      </c>
      <c r="K2341" s="95">
        <v>3.99</v>
      </c>
      <c r="L2341" s="95">
        <v>-0.7</v>
      </c>
      <c r="M2341" s="95">
        <v>-0.25</v>
      </c>
      <c r="N2341" s="95">
        <v>0.48</v>
      </c>
      <c r="O2341" s="95">
        <v>3.69</v>
      </c>
      <c r="P2341" s="95">
        <v>-2.0099999999999998</v>
      </c>
      <c r="Q2341" s="95">
        <v>2.06</v>
      </c>
      <c r="R2341" s="95">
        <v>26.05</v>
      </c>
      <c r="S2341" s="95">
        <v>15.38</v>
      </c>
      <c r="T2341" s="95">
        <v>23.68</v>
      </c>
      <c r="U2341" s="95">
        <v>0.59</v>
      </c>
      <c r="V2341" s="95">
        <v>0.41</v>
      </c>
      <c r="W2341" s="95">
        <v>2.0499999999999998</v>
      </c>
      <c r="X2341" s="95">
        <v>16.98</v>
      </c>
      <c r="Y2341" s="95">
        <v>46.99</v>
      </c>
      <c r="Z2341" s="74" t="s">
        <v>1111</v>
      </c>
      <c r="AA2341" s="95">
        <v>27.21</v>
      </c>
      <c r="AB2341" s="95">
        <v>7.09</v>
      </c>
      <c r="AC2341" s="74" t="s">
        <v>1111</v>
      </c>
      <c r="AD2341" s="95">
        <v>983045904</v>
      </c>
    </row>
    <row r="2342" spans="1:30" x14ac:dyDescent="0.2">
      <c r="A2342" s="74" t="s">
        <v>3450</v>
      </c>
      <c r="B2342" s="95">
        <v>9.7899999999999991</v>
      </c>
      <c r="C2342" s="95"/>
      <c r="D2342" s="95">
        <v>30.75</v>
      </c>
      <c r="E2342" s="95">
        <v>-17.829999999999998</v>
      </c>
      <c r="F2342" s="95">
        <v>1.22</v>
      </c>
      <c r="G2342" s="95"/>
      <c r="H2342" s="95"/>
      <c r="I2342" s="95"/>
      <c r="J2342" s="95">
        <v>30.75</v>
      </c>
      <c r="K2342" s="95">
        <v>31.75</v>
      </c>
      <c r="L2342" s="95">
        <v>1</v>
      </c>
      <c r="M2342" s="95"/>
      <c r="N2342" s="95"/>
      <c r="O2342" s="95">
        <v>-366.87</v>
      </c>
      <c r="P2342" s="95">
        <v>-1.22</v>
      </c>
      <c r="Q2342" s="95">
        <v>0.28999999999999998</v>
      </c>
      <c r="R2342" s="95">
        <v>-57.99</v>
      </c>
      <c r="S2342" s="95">
        <v>3.98</v>
      </c>
      <c r="T2342" s="95">
        <v>-142.52000000000001</v>
      </c>
      <c r="U2342" s="95">
        <v>-7.0000000000000007E-2</v>
      </c>
      <c r="V2342" s="95">
        <v>7.0000000000000007E-2</v>
      </c>
      <c r="W2342" s="95">
        <v>0</v>
      </c>
      <c r="X2342" s="95"/>
      <c r="Y2342" s="95"/>
      <c r="Z2342" s="74" t="s">
        <v>1111</v>
      </c>
      <c r="AA2342" s="95">
        <v>-0.55000000000000004</v>
      </c>
      <c r="AB2342" s="95">
        <v>0.32</v>
      </c>
      <c r="AC2342" s="74" t="s">
        <v>1111</v>
      </c>
      <c r="AD2342" s="95">
        <v>643125000</v>
      </c>
    </row>
    <row r="2343" spans="1:30" x14ac:dyDescent="0.2">
      <c r="A2343" s="74" t="s">
        <v>3451</v>
      </c>
      <c r="B2343" s="95">
        <v>44.98</v>
      </c>
      <c r="C2343" s="95"/>
      <c r="D2343" s="95">
        <v>21.27</v>
      </c>
      <c r="E2343" s="95">
        <v>20.55</v>
      </c>
      <c r="F2343" s="95">
        <v>2.16</v>
      </c>
      <c r="G2343" s="95">
        <v>41.18</v>
      </c>
      <c r="H2343" s="95">
        <v>25.93</v>
      </c>
      <c r="I2343" s="95">
        <v>17.05</v>
      </c>
      <c r="J2343" s="95">
        <v>13.98</v>
      </c>
      <c r="K2343" s="95">
        <v>15.94</v>
      </c>
      <c r="L2343" s="95">
        <v>1.96</v>
      </c>
      <c r="M2343" s="95">
        <v>2.88</v>
      </c>
      <c r="N2343" s="95">
        <v>3.63</v>
      </c>
      <c r="O2343" s="95">
        <v>12.71</v>
      </c>
      <c r="P2343" s="95">
        <v>-3.03</v>
      </c>
      <c r="Q2343" s="95">
        <v>2.4300000000000002</v>
      </c>
      <c r="R2343" s="95">
        <v>96.61</v>
      </c>
      <c r="S2343" s="95">
        <v>10.14</v>
      </c>
      <c r="T2343" s="95">
        <v>24.04</v>
      </c>
      <c r="U2343" s="95">
        <v>0.1</v>
      </c>
      <c r="V2343" s="95">
        <v>0.9</v>
      </c>
      <c r="W2343" s="95">
        <v>0.59</v>
      </c>
      <c r="X2343" s="95"/>
      <c r="Y2343" s="95"/>
      <c r="Z2343" s="74" t="s">
        <v>1111</v>
      </c>
      <c r="AA2343" s="95">
        <v>2.19</v>
      </c>
      <c r="AB2343" s="95">
        <v>2.12</v>
      </c>
      <c r="AC2343" s="74" t="s">
        <v>1111</v>
      </c>
      <c r="AD2343" s="95">
        <v>6065382076</v>
      </c>
    </row>
    <row r="2344" spans="1:30" x14ac:dyDescent="0.2">
      <c r="A2344" s="74" t="s">
        <v>3452</v>
      </c>
      <c r="B2344" s="95">
        <v>128.52000000000001</v>
      </c>
      <c r="C2344" s="95"/>
      <c r="D2344" s="95">
        <v>10.53</v>
      </c>
      <c r="E2344" s="95">
        <v>1.6</v>
      </c>
      <c r="F2344" s="95">
        <v>1.22</v>
      </c>
      <c r="G2344" s="95">
        <v>68.92</v>
      </c>
      <c r="H2344" s="95">
        <v>35.729999999999997</v>
      </c>
      <c r="I2344" s="95">
        <v>30.48</v>
      </c>
      <c r="J2344" s="95">
        <v>8.98</v>
      </c>
      <c r="K2344" s="95">
        <v>6.69</v>
      </c>
      <c r="L2344" s="95">
        <v>-2.29</v>
      </c>
      <c r="M2344" s="95">
        <v>-0.41</v>
      </c>
      <c r="N2344" s="95">
        <v>3.21</v>
      </c>
      <c r="O2344" s="95">
        <v>3.64</v>
      </c>
      <c r="P2344" s="95">
        <v>-2.09</v>
      </c>
      <c r="Q2344" s="95">
        <v>5.23</v>
      </c>
      <c r="R2344" s="95">
        <v>15.17</v>
      </c>
      <c r="S2344" s="95">
        <v>11.6</v>
      </c>
      <c r="T2344" s="95">
        <v>14.2</v>
      </c>
      <c r="U2344" s="95">
        <v>0.76</v>
      </c>
      <c r="V2344" s="95">
        <v>0.24</v>
      </c>
      <c r="W2344" s="95">
        <v>0.38</v>
      </c>
      <c r="X2344" s="95"/>
      <c r="Y2344" s="95"/>
      <c r="Z2344" s="74" t="s">
        <v>1111</v>
      </c>
      <c r="AA2344" s="95">
        <v>80.489999999999995</v>
      </c>
      <c r="AB2344" s="95">
        <v>12.21</v>
      </c>
      <c r="AC2344" s="74" t="s">
        <v>1111</v>
      </c>
      <c r="AD2344" s="95">
        <v>11511137988</v>
      </c>
    </row>
    <row r="2345" spans="1:30" x14ac:dyDescent="0.2">
      <c r="A2345" s="74" t="s">
        <v>3453</v>
      </c>
      <c r="B2345" s="95">
        <v>2.5099999999999998</v>
      </c>
      <c r="C2345" s="95"/>
      <c r="D2345" s="95">
        <v>18</v>
      </c>
      <c r="E2345" s="95">
        <v>0.46</v>
      </c>
      <c r="F2345" s="95">
        <v>0.28000000000000003</v>
      </c>
      <c r="G2345" s="95">
        <v>18.8</v>
      </c>
      <c r="H2345" s="95">
        <v>8.98</v>
      </c>
      <c r="I2345" s="95">
        <v>5.34</v>
      </c>
      <c r="J2345" s="95">
        <v>10.7</v>
      </c>
      <c r="K2345" s="95">
        <v>7.29</v>
      </c>
      <c r="L2345" s="95">
        <v>-3.4</v>
      </c>
      <c r="M2345" s="95">
        <v>-0.15</v>
      </c>
      <c r="N2345" s="95">
        <v>0.96</v>
      </c>
      <c r="O2345" s="95">
        <v>1.49</v>
      </c>
      <c r="P2345" s="95">
        <v>-0.4</v>
      </c>
      <c r="Q2345" s="95">
        <v>2.72</v>
      </c>
      <c r="R2345" s="95">
        <v>2.56</v>
      </c>
      <c r="S2345" s="95">
        <v>1.57</v>
      </c>
      <c r="T2345" s="95">
        <v>2.1</v>
      </c>
      <c r="U2345" s="95">
        <v>0.61</v>
      </c>
      <c r="V2345" s="95">
        <v>0.39</v>
      </c>
      <c r="W2345" s="95">
        <v>0.28999999999999998</v>
      </c>
      <c r="X2345" s="95">
        <v>6.25</v>
      </c>
      <c r="Y2345" s="95"/>
      <c r="Z2345" s="74" t="s">
        <v>1111</v>
      </c>
      <c r="AA2345" s="95">
        <v>5.45</v>
      </c>
      <c r="AB2345" s="95">
        <v>0.14000000000000001</v>
      </c>
      <c r="AC2345" s="74" t="s">
        <v>1111</v>
      </c>
      <c r="AD2345" s="95">
        <v>1197019000</v>
      </c>
    </row>
    <row r="2346" spans="1:30" x14ac:dyDescent="0.2">
      <c r="A2346" s="74" t="s">
        <v>3454</v>
      </c>
      <c r="B2346" s="95">
        <v>67.239999999999995</v>
      </c>
      <c r="C2346" s="95"/>
      <c r="D2346" s="95">
        <v>26.31</v>
      </c>
      <c r="E2346" s="95">
        <v>3.49</v>
      </c>
      <c r="F2346" s="95">
        <v>1.51</v>
      </c>
      <c r="G2346" s="95">
        <v>61.42</v>
      </c>
      <c r="H2346" s="95">
        <v>16.87</v>
      </c>
      <c r="I2346" s="95">
        <v>14.19</v>
      </c>
      <c r="J2346" s="95">
        <v>22.12</v>
      </c>
      <c r="K2346" s="95">
        <v>26.3</v>
      </c>
      <c r="L2346" s="95">
        <v>4.17</v>
      </c>
      <c r="M2346" s="95">
        <v>0.66</v>
      </c>
      <c r="N2346" s="95">
        <v>3.73</v>
      </c>
      <c r="O2346" s="95">
        <v>7.39</v>
      </c>
      <c r="P2346" s="95">
        <v>-2.13</v>
      </c>
      <c r="Q2346" s="95">
        <v>3.32</v>
      </c>
      <c r="R2346" s="95">
        <v>13.26</v>
      </c>
      <c r="S2346" s="95">
        <v>5.73</v>
      </c>
      <c r="T2346" s="95">
        <v>7.65</v>
      </c>
      <c r="U2346" s="95">
        <v>0.43</v>
      </c>
      <c r="V2346" s="95">
        <v>0.56999999999999995</v>
      </c>
      <c r="W2346" s="95">
        <v>0.4</v>
      </c>
      <c r="X2346" s="95">
        <v>9.2200000000000006</v>
      </c>
      <c r="Y2346" s="95"/>
      <c r="Z2346" s="74" t="s">
        <v>1111</v>
      </c>
      <c r="AA2346" s="95">
        <v>19.260000000000002</v>
      </c>
      <c r="AB2346" s="95">
        <v>2.56</v>
      </c>
      <c r="AC2346" s="74" t="s">
        <v>1111</v>
      </c>
      <c r="AD2346" s="95">
        <v>5695194380</v>
      </c>
    </row>
    <row r="2347" spans="1:30" x14ac:dyDescent="0.2">
      <c r="A2347" s="74" t="s">
        <v>3455</v>
      </c>
      <c r="B2347" s="95">
        <v>41.39</v>
      </c>
      <c r="C2347" s="95">
        <v>2.98</v>
      </c>
      <c r="D2347" s="95">
        <v>7.61</v>
      </c>
      <c r="E2347" s="95">
        <v>0.88</v>
      </c>
      <c r="F2347" s="95">
        <v>0.67</v>
      </c>
      <c r="G2347" s="95">
        <v>19.579999999999998</v>
      </c>
      <c r="H2347" s="95">
        <v>10.48</v>
      </c>
      <c r="I2347" s="95">
        <v>7.08</v>
      </c>
      <c r="J2347" s="95">
        <v>5.14</v>
      </c>
      <c r="K2347" s="95">
        <v>2.65</v>
      </c>
      <c r="L2347" s="95">
        <v>-2.4900000000000002</v>
      </c>
      <c r="M2347" s="95">
        <v>-0.42</v>
      </c>
      <c r="N2347" s="95">
        <v>0.54</v>
      </c>
      <c r="O2347" s="95">
        <v>1.54</v>
      </c>
      <c r="P2347" s="95">
        <v>-1.56</v>
      </c>
      <c r="Q2347" s="95">
        <v>4.1399999999999997</v>
      </c>
      <c r="R2347" s="95">
        <v>11.52</v>
      </c>
      <c r="S2347" s="95">
        <v>8.8000000000000007</v>
      </c>
      <c r="T2347" s="95">
        <v>12.92</v>
      </c>
      <c r="U2347" s="95">
        <v>0.76</v>
      </c>
      <c r="V2347" s="95">
        <v>0.24</v>
      </c>
      <c r="W2347" s="95">
        <v>1.24</v>
      </c>
      <c r="X2347" s="95">
        <v>3.4</v>
      </c>
      <c r="Y2347" s="95">
        <v>-3.72</v>
      </c>
      <c r="Z2347" s="74" t="s">
        <v>1111</v>
      </c>
      <c r="AA2347" s="95">
        <v>47.22</v>
      </c>
      <c r="AB2347" s="95">
        <v>5.44</v>
      </c>
      <c r="AC2347" s="74" t="s">
        <v>1111</v>
      </c>
      <c r="AD2347" s="95">
        <v>2069500000</v>
      </c>
    </row>
    <row r="2348" spans="1:30" x14ac:dyDescent="0.2">
      <c r="A2348" s="74" t="s">
        <v>3456</v>
      </c>
      <c r="B2348" s="95">
        <v>25.25</v>
      </c>
      <c r="C2348" s="95">
        <v>3.33</v>
      </c>
      <c r="D2348" s="95">
        <v>7.97</v>
      </c>
      <c r="E2348" s="95">
        <v>1.34</v>
      </c>
      <c r="F2348" s="95">
        <v>0.12</v>
      </c>
      <c r="G2348" s="95">
        <v>0</v>
      </c>
      <c r="H2348" s="95">
        <v>39.33</v>
      </c>
      <c r="I2348" s="95">
        <v>30.55</v>
      </c>
      <c r="J2348" s="95">
        <v>6.19</v>
      </c>
      <c r="K2348" s="95">
        <v>-10.66</v>
      </c>
      <c r="L2348" s="95">
        <v>-16.86</v>
      </c>
      <c r="M2348" s="95">
        <v>-3.66</v>
      </c>
      <c r="N2348" s="95">
        <v>2.44</v>
      </c>
      <c r="O2348" s="95"/>
      <c r="P2348" s="95">
        <v>-0.12</v>
      </c>
      <c r="Q2348" s="95"/>
      <c r="R2348" s="95">
        <v>16.84</v>
      </c>
      <c r="S2348" s="95">
        <v>1.46</v>
      </c>
      <c r="T2348" s="95">
        <v>16.559999999999999</v>
      </c>
      <c r="U2348" s="95">
        <v>0.09</v>
      </c>
      <c r="V2348" s="95">
        <v>0.91</v>
      </c>
      <c r="W2348" s="95">
        <v>0.05</v>
      </c>
      <c r="X2348" s="95">
        <v>12.76</v>
      </c>
      <c r="Y2348" s="95">
        <v>22.91</v>
      </c>
      <c r="Z2348" s="74" t="s">
        <v>1111</v>
      </c>
      <c r="AA2348" s="95">
        <v>18.8</v>
      </c>
      <c r="AB2348" s="95">
        <v>3.17</v>
      </c>
      <c r="AC2348" s="74" t="s">
        <v>1111</v>
      </c>
      <c r="AD2348" s="95">
        <v>537244250</v>
      </c>
    </row>
    <row r="2349" spans="1:30" x14ac:dyDescent="0.2">
      <c r="A2349" s="74" t="s">
        <v>3457</v>
      </c>
      <c r="B2349" s="95">
        <v>13.79</v>
      </c>
      <c r="C2349" s="95"/>
      <c r="D2349" s="95">
        <v>89.47</v>
      </c>
      <c r="E2349" s="95">
        <v>3.16</v>
      </c>
      <c r="F2349" s="95">
        <v>0.93</v>
      </c>
      <c r="G2349" s="95">
        <v>100</v>
      </c>
      <c r="H2349" s="95">
        <v>3.11</v>
      </c>
      <c r="I2349" s="95">
        <v>0.64</v>
      </c>
      <c r="J2349" s="95">
        <v>18.46</v>
      </c>
      <c r="K2349" s="95">
        <v>14.4</v>
      </c>
      <c r="L2349" s="95">
        <v>-4.0599999999999996</v>
      </c>
      <c r="M2349" s="95">
        <v>-0.69</v>
      </c>
      <c r="N2349" s="95">
        <v>0.56999999999999995</v>
      </c>
      <c r="O2349" s="95">
        <v>7.14</v>
      </c>
      <c r="P2349" s="95">
        <v>-1.92</v>
      </c>
      <c r="Q2349" s="95">
        <v>1.34</v>
      </c>
      <c r="R2349" s="95">
        <v>3.53</v>
      </c>
      <c r="S2349" s="95">
        <v>1.04</v>
      </c>
      <c r="T2349" s="95">
        <v>14.41</v>
      </c>
      <c r="U2349" s="95">
        <v>0.28999999999999998</v>
      </c>
      <c r="V2349" s="95">
        <v>0.71</v>
      </c>
      <c r="W2349" s="95">
        <v>1.62</v>
      </c>
      <c r="X2349" s="95"/>
      <c r="Y2349" s="95"/>
      <c r="Z2349" s="74" t="s">
        <v>1111</v>
      </c>
      <c r="AA2349" s="95">
        <v>4.37</v>
      </c>
      <c r="AB2349" s="95">
        <v>0.15</v>
      </c>
      <c r="AC2349" s="74" t="s">
        <v>1111</v>
      </c>
      <c r="AD2349" s="95">
        <v>254723364</v>
      </c>
    </row>
    <row r="2350" spans="1:30" x14ac:dyDescent="0.2">
      <c r="A2350" s="74" t="s">
        <v>3458</v>
      </c>
      <c r="B2350" s="95">
        <v>68</v>
      </c>
      <c r="C2350" s="95">
        <v>0.59</v>
      </c>
      <c r="D2350" s="95">
        <v>21.4</v>
      </c>
      <c r="E2350" s="95">
        <v>2.86</v>
      </c>
      <c r="F2350" s="95">
        <v>0.06</v>
      </c>
      <c r="G2350" s="95">
        <v>100</v>
      </c>
      <c r="H2350" s="95">
        <v>74.91</v>
      </c>
      <c r="I2350" s="95">
        <v>11.51</v>
      </c>
      <c r="J2350" s="95">
        <v>3.29</v>
      </c>
      <c r="K2350" s="95">
        <v>-19.59</v>
      </c>
      <c r="L2350" s="95">
        <v>-22.88</v>
      </c>
      <c r="M2350" s="95">
        <v>-19.920000000000002</v>
      </c>
      <c r="N2350" s="95">
        <v>2.46</v>
      </c>
      <c r="O2350" s="95"/>
      <c r="P2350" s="95">
        <v>-0.06</v>
      </c>
      <c r="Q2350" s="95"/>
      <c r="R2350" s="95">
        <v>13.38</v>
      </c>
      <c r="S2350" s="95">
        <v>0.28999999999999998</v>
      </c>
      <c r="T2350" s="95">
        <v>80.63</v>
      </c>
      <c r="U2350" s="95">
        <v>0.02</v>
      </c>
      <c r="V2350" s="95">
        <v>0.98</v>
      </c>
      <c r="W2350" s="95">
        <v>0.03</v>
      </c>
      <c r="X2350" s="95">
        <v>13.28</v>
      </c>
      <c r="Y2350" s="95">
        <v>31.82</v>
      </c>
      <c r="Z2350" s="74" t="s">
        <v>1111</v>
      </c>
      <c r="AA2350" s="95">
        <v>23.74</v>
      </c>
      <c r="AB2350" s="95">
        <v>3.18</v>
      </c>
      <c r="AC2350" s="74" t="s">
        <v>1111</v>
      </c>
      <c r="AD2350" s="95">
        <v>6675777600</v>
      </c>
    </row>
    <row r="2351" spans="1:30" x14ac:dyDescent="0.2">
      <c r="A2351" s="74" t="s">
        <v>3459</v>
      </c>
      <c r="B2351" s="95">
        <v>128.82</v>
      </c>
      <c r="C2351" s="95">
        <v>9.5399999999999991</v>
      </c>
      <c r="D2351" s="95">
        <v>24.16</v>
      </c>
      <c r="E2351" s="95">
        <v>5.18</v>
      </c>
      <c r="F2351" s="95">
        <v>0.8</v>
      </c>
      <c r="G2351" s="95">
        <v>48.22</v>
      </c>
      <c r="H2351" s="95">
        <v>8.3699999999999992</v>
      </c>
      <c r="I2351" s="95">
        <v>6.4</v>
      </c>
      <c r="J2351" s="95">
        <v>18.47</v>
      </c>
      <c r="K2351" s="95">
        <v>25.87</v>
      </c>
      <c r="L2351" s="95">
        <v>7.39</v>
      </c>
      <c r="M2351" s="95">
        <v>2.0699999999999998</v>
      </c>
      <c r="N2351" s="95">
        <v>1.55</v>
      </c>
      <c r="O2351" s="95">
        <v>-19.63</v>
      </c>
      <c r="P2351" s="95">
        <v>-1.01</v>
      </c>
      <c r="Q2351" s="95">
        <v>0.84</v>
      </c>
      <c r="R2351" s="95">
        <v>21.44</v>
      </c>
      <c r="S2351" s="95">
        <v>3.3</v>
      </c>
      <c r="T2351" s="95">
        <v>7.62</v>
      </c>
      <c r="U2351" s="95">
        <v>0.15</v>
      </c>
      <c r="V2351" s="95">
        <v>0.85</v>
      </c>
      <c r="W2351" s="95">
        <v>0.52</v>
      </c>
      <c r="X2351" s="95">
        <v>-2.0699999999999998</v>
      </c>
      <c r="Y2351" s="95">
        <v>-15.78</v>
      </c>
      <c r="Z2351" s="74" t="s">
        <v>1111</v>
      </c>
      <c r="AA2351" s="95">
        <v>24.79</v>
      </c>
      <c r="AB2351" s="95">
        <v>5.31</v>
      </c>
      <c r="AC2351" s="74" t="s">
        <v>1111</v>
      </c>
      <c r="AD2351" s="95">
        <v>115149171360</v>
      </c>
    </row>
    <row r="2352" spans="1:30" x14ac:dyDescent="0.2">
      <c r="A2352" s="74" t="s">
        <v>3460</v>
      </c>
      <c r="B2352" s="95">
        <v>21.09</v>
      </c>
      <c r="C2352" s="95">
        <v>0.46</v>
      </c>
      <c r="D2352" s="95">
        <v>26.99</v>
      </c>
      <c r="E2352" s="95">
        <v>3.13</v>
      </c>
      <c r="F2352" s="95">
        <v>0.34</v>
      </c>
      <c r="G2352" s="95">
        <v>74.48</v>
      </c>
      <c r="H2352" s="95">
        <v>0</v>
      </c>
      <c r="I2352" s="95">
        <v>12.32</v>
      </c>
      <c r="J2352" s="95"/>
      <c r="K2352" s="95"/>
      <c r="L2352" s="95"/>
      <c r="M2352" s="95">
        <v>0.09</v>
      </c>
      <c r="N2352" s="95">
        <v>3.33</v>
      </c>
      <c r="O2352" s="95">
        <v>-15.19</v>
      </c>
      <c r="P2352" s="95">
        <v>-0.82</v>
      </c>
      <c r="Q2352" s="95">
        <v>0.96</v>
      </c>
      <c r="R2352" s="95">
        <v>11.59</v>
      </c>
      <c r="S2352" s="95">
        <v>1.27</v>
      </c>
      <c r="T2352" s="95"/>
      <c r="U2352" s="95">
        <v>0.11</v>
      </c>
      <c r="V2352" s="95">
        <v>0.89</v>
      </c>
      <c r="W2352" s="95">
        <v>0.1</v>
      </c>
      <c r="X2352" s="95">
        <v>7.3</v>
      </c>
      <c r="Y2352" s="95">
        <v>10.050000000000001</v>
      </c>
      <c r="Z2352" s="74" t="s">
        <v>1111</v>
      </c>
      <c r="AA2352" s="95">
        <v>6.74</v>
      </c>
      <c r="AB2352" s="95">
        <v>0.78</v>
      </c>
      <c r="AC2352" s="74" t="s">
        <v>1111</v>
      </c>
      <c r="AD2352" s="95">
        <v>73217178642</v>
      </c>
    </row>
    <row r="2353" spans="1:30" x14ac:dyDescent="0.2">
      <c r="A2353" s="74" t="s">
        <v>3461</v>
      </c>
      <c r="B2353" s="95">
        <v>43.54</v>
      </c>
      <c r="C2353" s="95">
        <v>2.64</v>
      </c>
      <c r="D2353" s="95">
        <v>11.23</v>
      </c>
      <c r="E2353" s="95">
        <v>1.2</v>
      </c>
      <c r="F2353" s="95">
        <v>0.18</v>
      </c>
      <c r="G2353" s="95">
        <v>0</v>
      </c>
      <c r="H2353" s="95">
        <v>52.55</v>
      </c>
      <c r="I2353" s="95">
        <v>39.82</v>
      </c>
      <c r="J2353" s="95">
        <v>8.51</v>
      </c>
      <c r="K2353" s="95">
        <v>-9.9700000000000006</v>
      </c>
      <c r="L2353" s="95">
        <v>-18.48</v>
      </c>
      <c r="M2353" s="95">
        <v>-2.61</v>
      </c>
      <c r="N2353" s="95">
        <v>4.47</v>
      </c>
      <c r="O2353" s="95"/>
      <c r="P2353" s="95">
        <v>-0.18</v>
      </c>
      <c r="Q2353" s="95"/>
      <c r="R2353" s="95">
        <v>10.71</v>
      </c>
      <c r="S2353" s="95">
        <v>1.57</v>
      </c>
      <c r="T2353" s="95">
        <v>8.14</v>
      </c>
      <c r="U2353" s="95">
        <v>0.15</v>
      </c>
      <c r="V2353" s="95">
        <v>0.85</v>
      </c>
      <c r="W2353" s="95">
        <v>0.04</v>
      </c>
      <c r="X2353" s="95">
        <v>0.89</v>
      </c>
      <c r="Y2353" s="95">
        <v>4.12</v>
      </c>
      <c r="Z2353" s="74" t="s">
        <v>1111</v>
      </c>
      <c r="AA2353" s="95">
        <v>36.21</v>
      </c>
      <c r="AB2353" s="95">
        <v>3.88</v>
      </c>
      <c r="AC2353" s="74" t="s">
        <v>1111</v>
      </c>
      <c r="AD2353" s="95">
        <v>2759007888</v>
      </c>
    </row>
    <row r="2354" spans="1:30" x14ac:dyDescent="0.2">
      <c r="A2354" s="74" t="s">
        <v>3462</v>
      </c>
      <c r="B2354" s="95">
        <v>112.31</v>
      </c>
      <c r="C2354" s="95">
        <v>1.07</v>
      </c>
      <c r="D2354" s="95">
        <v>28.46</v>
      </c>
      <c r="E2354" s="95">
        <v>8.5</v>
      </c>
      <c r="F2354" s="95">
        <v>2.5099999999999998</v>
      </c>
      <c r="G2354" s="95">
        <v>30.28</v>
      </c>
      <c r="H2354" s="95">
        <v>9.83</v>
      </c>
      <c r="I2354" s="95">
        <v>6.25</v>
      </c>
      <c r="J2354" s="95">
        <v>18.09</v>
      </c>
      <c r="K2354" s="95">
        <v>20.149999999999999</v>
      </c>
      <c r="L2354" s="95">
        <v>2.06</v>
      </c>
      <c r="M2354" s="95">
        <v>0.97</v>
      </c>
      <c r="N2354" s="95">
        <v>1.78</v>
      </c>
      <c r="O2354" s="95">
        <v>8.6</v>
      </c>
      <c r="P2354" s="95">
        <v>-5.0999999999999996</v>
      </c>
      <c r="Q2354" s="95">
        <v>2.36</v>
      </c>
      <c r="R2354" s="95">
        <v>29.85</v>
      </c>
      <c r="S2354" s="95">
        <v>8.83</v>
      </c>
      <c r="T2354" s="95">
        <v>15.3</v>
      </c>
      <c r="U2354" s="95">
        <v>0.3</v>
      </c>
      <c r="V2354" s="95">
        <v>0.7</v>
      </c>
      <c r="W2354" s="95">
        <v>1.41</v>
      </c>
      <c r="X2354" s="95">
        <v>20.059999999999999</v>
      </c>
      <c r="Y2354" s="95">
        <v>29.68</v>
      </c>
      <c r="Z2354" s="74" t="s">
        <v>1111</v>
      </c>
      <c r="AA2354" s="95">
        <v>13.22</v>
      </c>
      <c r="AB2354" s="95">
        <v>3.95</v>
      </c>
      <c r="AC2354" s="74" t="s">
        <v>1111</v>
      </c>
      <c r="AD2354" s="95">
        <v>3336415632</v>
      </c>
    </row>
    <row r="2355" spans="1:30" x14ac:dyDescent="0.2">
      <c r="A2355" s="74" t="s">
        <v>3463</v>
      </c>
      <c r="B2355" s="95">
        <v>76.540000000000006</v>
      </c>
      <c r="C2355" s="95">
        <v>1.72</v>
      </c>
      <c r="D2355" s="95">
        <v>14.36</v>
      </c>
      <c r="E2355" s="95">
        <v>1.28</v>
      </c>
      <c r="F2355" s="95">
        <v>0.17</v>
      </c>
      <c r="G2355" s="95">
        <v>0</v>
      </c>
      <c r="H2355" s="95">
        <v>46.55</v>
      </c>
      <c r="I2355" s="95">
        <v>34.619999999999997</v>
      </c>
      <c r="J2355" s="95">
        <v>10.68</v>
      </c>
      <c r="K2355" s="95">
        <v>-3.08</v>
      </c>
      <c r="L2355" s="95">
        <v>-13.76</v>
      </c>
      <c r="M2355" s="95">
        <v>-1.65</v>
      </c>
      <c r="N2355" s="95">
        <v>4.97</v>
      </c>
      <c r="O2355" s="95"/>
      <c r="P2355" s="95">
        <v>-0.17</v>
      </c>
      <c r="Q2355" s="95"/>
      <c r="R2355" s="95">
        <v>8.92</v>
      </c>
      <c r="S2355" s="95">
        <v>1.21</v>
      </c>
      <c r="T2355" s="95">
        <v>7.77</v>
      </c>
      <c r="U2355" s="95">
        <v>0.14000000000000001</v>
      </c>
      <c r="V2355" s="95">
        <v>0.86</v>
      </c>
      <c r="W2355" s="95">
        <v>0.03</v>
      </c>
      <c r="X2355" s="95">
        <v>29.65</v>
      </c>
      <c r="Y2355" s="95">
        <v>39.729999999999997</v>
      </c>
      <c r="Z2355" s="74" t="s">
        <v>1111</v>
      </c>
      <c r="AA2355" s="95">
        <v>59.78</v>
      </c>
      <c r="AB2355" s="95">
        <v>5.33</v>
      </c>
      <c r="AC2355" s="74" t="s">
        <v>1111</v>
      </c>
      <c r="AD2355" s="95">
        <v>3286359710</v>
      </c>
    </row>
    <row r="2356" spans="1:30" x14ac:dyDescent="0.2">
      <c r="A2356" s="74" t="s">
        <v>3464</v>
      </c>
      <c r="B2356" s="95">
        <v>4.7300000000000004</v>
      </c>
      <c r="C2356" s="95"/>
      <c r="D2356" s="95">
        <v>-13.65</v>
      </c>
      <c r="E2356" s="95">
        <v>2.38</v>
      </c>
      <c r="F2356" s="95">
        <v>1.81</v>
      </c>
      <c r="G2356" s="95">
        <v>71.67</v>
      </c>
      <c r="H2356" s="95">
        <v>-23.27</v>
      </c>
      <c r="I2356" s="95">
        <v>-23.99</v>
      </c>
      <c r="J2356" s="95">
        <v>-14.07</v>
      </c>
      <c r="K2356" s="95">
        <v>-9.98</v>
      </c>
      <c r="L2356" s="95">
        <v>4.09</v>
      </c>
      <c r="M2356" s="95">
        <v>-0.69</v>
      </c>
      <c r="N2356" s="95">
        <v>3.27</v>
      </c>
      <c r="O2356" s="95">
        <v>3.13</v>
      </c>
      <c r="P2356" s="95">
        <v>-9.23</v>
      </c>
      <c r="Q2356" s="95">
        <v>3.53</v>
      </c>
      <c r="R2356" s="95">
        <v>-17.47</v>
      </c>
      <c r="S2356" s="95">
        <v>-13.24</v>
      </c>
      <c r="T2356" s="95">
        <v>-16.52</v>
      </c>
      <c r="U2356" s="95">
        <v>0.76</v>
      </c>
      <c r="V2356" s="95">
        <v>0.24</v>
      </c>
      <c r="W2356" s="95">
        <v>0.55000000000000004</v>
      </c>
      <c r="X2356" s="95">
        <v>-6.5</v>
      </c>
      <c r="Y2356" s="95"/>
      <c r="Z2356" s="74" t="s">
        <v>1111</v>
      </c>
      <c r="AA2356" s="95">
        <v>1.98</v>
      </c>
      <c r="AB2356" s="95">
        <v>-0.35</v>
      </c>
      <c r="AC2356" s="74" t="s">
        <v>1111</v>
      </c>
      <c r="AD2356" s="95">
        <v>118767462</v>
      </c>
    </row>
    <row r="2357" spans="1:30" x14ac:dyDescent="0.2">
      <c r="A2357" s="74" t="s">
        <v>3465</v>
      </c>
      <c r="B2357" s="95">
        <v>35.25</v>
      </c>
      <c r="C2357" s="95">
        <v>1.1299999999999999</v>
      </c>
      <c r="D2357" s="95">
        <v>11.1</v>
      </c>
      <c r="E2357" s="95">
        <v>1.21</v>
      </c>
      <c r="F2357" s="95">
        <v>0.14000000000000001</v>
      </c>
      <c r="G2357" s="95">
        <v>0</v>
      </c>
      <c r="H2357" s="95">
        <v>44.72</v>
      </c>
      <c r="I2357" s="95">
        <v>27.57</v>
      </c>
      <c r="J2357" s="95">
        <v>6.85</v>
      </c>
      <c r="K2357" s="95">
        <v>-4.34</v>
      </c>
      <c r="L2357" s="95">
        <v>-11.19</v>
      </c>
      <c r="M2357" s="95">
        <v>-1.98</v>
      </c>
      <c r="N2357" s="95">
        <v>3.06</v>
      </c>
      <c r="O2357" s="95"/>
      <c r="P2357" s="95">
        <v>-0.14000000000000001</v>
      </c>
      <c r="Q2357" s="95"/>
      <c r="R2357" s="95">
        <v>10.91</v>
      </c>
      <c r="S2357" s="95">
        <v>1.26</v>
      </c>
      <c r="T2357" s="95">
        <v>9.0500000000000007</v>
      </c>
      <c r="U2357" s="95">
        <v>0.12</v>
      </c>
      <c r="V2357" s="95">
        <v>0.88</v>
      </c>
      <c r="W2357" s="95">
        <v>0.05</v>
      </c>
      <c r="X2357" s="95">
        <v>10.96</v>
      </c>
      <c r="Y2357" s="95">
        <v>-12.18</v>
      </c>
      <c r="Z2357" s="74" t="s">
        <v>1111</v>
      </c>
      <c r="AA2357" s="95">
        <v>29.1</v>
      </c>
      <c r="AB2357" s="95">
        <v>3.17</v>
      </c>
      <c r="AC2357" s="74" t="s">
        <v>1111</v>
      </c>
      <c r="AD2357" s="95">
        <v>214788825</v>
      </c>
    </row>
    <row r="2358" spans="1:30" x14ac:dyDescent="0.2">
      <c r="A2358" s="74" t="s">
        <v>3466</v>
      </c>
      <c r="B2358" s="95">
        <v>8.5500000000000007</v>
      </c>
      <c r="C2358" s="95"/>
      <c r="D2358" s="95">
        <v>1789.01</v>
      </c>
      <c r="E2358" s="95">
        <v>2.04</v>
      </c>
      <c r="F2358" s="95">
        <v>1.5</v>
      </c>
      <c r="G2358" s="95">
        <v>43.99</v>
      </c>
      <c r="H2358" s="95">
        <v>0.28000000000000003</v>
      </c>
      <c r="I2358" s="95">
        <v>0.21</v>
      </c>
      <c r="J2358" s="95">
        <v>1350.88</v>
      </c>
      <c r="K2358" s="95">
        <v>1327.15</v>
      </c>
      <c r="L2358" s="95">
        <v>-23.73</v>
      </c>
      <c r="M2358" s="95">
        <v>-0.04</v>
      </c>
      <c r="N2358" s="95">
        <v>3.77</v>
      </c>
      <c r="O2358" s="95">
        <v>4.76</v>
      </c>
      <c r="P2358" s="95">
        <v>-2.35</v>
      </c>
      <c r="Q2358" s="95">
        <v>7.42</v>
      </c>
      <c r="R2358" s="95">
        <v>0.11</v>
      </c>
      <c r="S2358" s="95">
        <v>0.08</v>
      </c>
      <c r="T2358" s="95">
        <v>0.09</v>
      </c>
      <c r="U2358" s="95">
        <v>0.73</v>
      </c>
      <c r="V2358" s="95">
        <v>0.27</v>
      </c>
      <c r="W2358" s="95">
        <v>0.4</v>
      </c>
      <c r="X2358" s="95">
        <v>8.4499999999999993</v>
      </c>
      <c r="Y2358" s="95"/>
      <c r="Z2358" s="74" t="s">
        <v>1111</v>
      </c>
      <c r="AA2358" s="95">
        <v>4.1900000000000004</v>
      </c>
      <c r="AB2358" s="95">
        <v>0</v>
      </c>
      <c r="AC2358" s="74" t="s">
        <v>1111</v>
      </c>
      <c r="AD2358" s="95">
        <v>66193245</v>
      </c>
    </row>
    <row r="2359" spans="1:30" x14ac:dyDescent="0.2">
      <c r="A2359" s="74" t="s">
        <v>3467</v>
      </c>
      <c r="B2359" s="95">
        <v>16.5</v>
      </c>
      <c r="C2359" s="95"/>
      <c r="D2359" s="95">
        <v>8.5399999999999991</v>
      </c>
      <c r="E2359" s="95">
        <v>0.75</v>
      </c>
      <c r="F2359" s="95">
        <v>0.28000000000000003</v>
      </c>
      <c r="G2359" s="95">
        <v>15.22</v>
      </c>
      <c r="H2359" s="95">
        <v>14.07</v>
      </c>
      <c r="I2359" s="95">
        <v>10.61</v>
      </c>
      <c r="J2359" s="95">
        <v>6.44</v>
      </c>
      <c r="K2359" s="95">
        <v>8.42</v>
      </c>
      <c r="L2359" s="95">
        <v>1.98</v>
      </c>
      <c r="M2359" s="95">
        <v>0.23</v>
      </c>
      <c r="N2359" s="95">
        <v>0.91</v>
      </c>
      <c r="O2359" s="95"/>
      <c r="P2359" s="95">
        <v>-0.28000000000000003</v>
      </c>
      <c r="Q2359" s="95"/>
      <c r="R2359" s="95">
        <v>8.82</v>
      </c>
      <c r="S2359" s="95">
        <v>3.31</v>
      </c>
      <c r="T2359" s="95">
        <v>7.2</v>
      </c>
      <c r="U2359" s="95">
        <v>0.38</v>
      </c>
      <c r="V2359" s="95">
        <v>0.62</v>
      </c>
      <c r="W2359" s="95">
        <v>0.31</v>
      </c>
      <c r="X2359" s="95">
        <v>6.21</v>
      </c>
      <c r="Y2359" s="95">
        <v>10.38</v>
      </c>
      <c r="Z2359" s="74" t="s">
        <v>1111</v>
      </c>
      <c r="AA2359" s="95">
        <v>22.28</v>
      </c>
      <c r="AB2359" s="95">
        <v>1.96</v>
      </c>
      <c r="AC2359" s="74" t="s">
        <v>1111</v>
      </c>
      <c r="AD2359" s="95">
        <v>55253184</v>
      </c>
    </row>
    <row r="2360" spans="1:30" x14ac:dyDescent="0.2">
      <c r="A2360" s="74" t="s">
        <v>3468</v>
      </c>
      <c r="B2360" s="95">
        <v>3.44</v>
      </c>
      <c r="C2360" s="95"/>
      <c r="D2360" s="95">
        <v>-0.42</v>
      </c>
      <c r="E2360" s="95">
        <v>0.15</v>
      </c>
      <c r="F2360" s="95">
        <v>0.08</v>
      </c>
      <c r="G2360" s="95">
        <v>11.87</v>
      </c>
      <c r="H2360" s="95">
        <v>-86.91</v>
      </c>
      <c r="I2360" s="95">
        <v>-107.72</v>
      </c>
      <c r="J2360" s="95">
        <v>-0.52</v>
      </c>
      <c r="K2360" s="95">
        <v>-2.69</v>
      </c>
      <c r="L2360" s="95">
        <v>-2.17</v>
      </c>
      <c r="M2360" s="95">
        <v>0.63</v>
      </c>
      <c r="N2360" s="95">
        <v>0.45</v>
      </c>
      <c r="O2360" s="95">
        <v>-4.38</v>
      </c>
      <c r="P2360" s="95">
        <v>-0.09</v>
      </c>
      <c r="Q2360" s="95">
        <v>0.77</v>
      </c>
      <c r="R2360" s="95">
        <v>-35.75</v>
      </c>
      <c r="S2360" s="95">
        <v>-19.95</v>
      </c>
      <c r="T2360" s="95">
        <v>-17.54</v>
      </c>
      <c r="U2360" s="95">
        <v>0.56000000000000005</v>
      </c>
      <c r="V2360" s="95">
        <v>0.44</v>
      </c>
      <c r="W2360" s="95">
        <v>0.19</v>
      </c>
      <c r="X2360" s="95">
        <v>-1.1599999999999999</v>
      </c>
      <c r="Y2360" s="95"/>
      <c r="Z2360" s="74" t="s">
        <v>1111</v>
      </c>
      <c r="AA2360" s="95">
        <v>22.91</v>
      </c>
      <c r="AB2360" s="95">
        <v>-8.19</v>
      </c>
      <c r="AC2360" s="74" t="s">
        <v>1111</v>
      </c>
      <c r="AD2360" s="95">
        <v>32897064</v>
      </c>
    </row>
    <row r="2361" spans="1:30" x14ac:dyDescent="0.2">
      <c r="A2361" s="74" t="s">
        <v>3469</v>
      </c>
      <c r="B2361" s="95">
        <v>125.32</v>
      </c>
      <c r="C2361" s="95">
        <v>1.05</v>
      </c>
      <c r="D2361" s="95">
        <v>23.1</v>
      </c>
      <c r="E2361" s="95">
        <v>3.28</v>
      </c>
      <c r="F2361" s="95">
        <v>0.47</v>
      </c>
      <c r="G2361" s="95">
        <v>100</v>
      </c>
      <c r="H2361" s="95">
        <v>54.35</v>
      </c>
      <c r="I2361" s="95">
        <v>35.380000000000003</v>
      </c>
      <c r="J2361" s="95">
        <v>15.04</v>
      </c>
      <c r="K2361" s="95">
        <v>-5.44</v>
      </c>
      <c r="L2361" s="95">
        <v>-20.47</v>
      </c>
      <c r="M2361" s="95">
        <v>-4.46</v>
      </c>
      <c r="N2361" s="95">
        <v>8.17</v>
      </c>
      <c r="O2361" s="95"/>
      <c r="P2361" s="95">
        <v>-0.47</v>
      </c>
      <c r="Q2361" s="95"/>
      <c r="R2361" s="95">
        <v>14.18</v>
      </c>
      <c r="S2361" s="95">
        <v>2.0299999999999998</v>
      </c>
      <c r="T2361" s="95">
        <v>9.7799999999999994</v>
      </c>
      <c r="U2361" s="95">
        <v>0.14000000000000001</v>
      </c>
      <c r="V2361" s="95">
        <v>0.86</v>
      </c>
      <c r="W2361" s="95">
        <v>0.06</v>
      </c>
      <c r="X2361" s="95">
        <v>18.760000000000002</v>
      </c>
      <c r="Y2361" s="95">
        <v>10.4</v>
      </c>
      <c r="Z2361" s="74" t="s">
        <v>1111</v>
      </c>
      <c r="AA2361" s="95">
        <v>38.270000000000003</v>
      </c>
      <c r="AB2361" s="95">
        <v>5.43</v>
      </c>
      <c r="AC2361" s="74" t="s">
        <v>1111</v>
      </c>
      <c r="AD2361" s="95">
        <v>70605826876</v>
      </c>
    </row>
    <row r="2362" spans="1:30" x14ac:dyDescent="0.2">
      <c r="A2362" s="74" t="s">
        <v>3470</v>
      </c>
      <c r="B2362" s="95">
        <v>100.71</v>
      </c>
      <c r="C2362" s="95">
        <v>0.56000000000000005</v>
      </c>
      <c r="D2362" s="95">
        <v>26.45</v>
      </c>
      <c r="E2362" s="95">
        <v>2.4</v>
      </c>
      <c r="F2362" s="95">
        <v>1.18</v>
      </c>
      <c r="G2362" s="95">
        <v>35.729999999999997</v>
      </c>
      <c r="H2362" s="95">
        <v>7.06</v>
      </c>
      <c r="I2362" s="95">
        <v>4.49</v>
      </c>
      <c r="J2362" s="95">
        <v>16.84</v>
      </c>
      <c r="K2362" s="95">
        <v>18.95</v>
      </c>
      <c r="L2362" s="95">
        <v>2.1</v>
      </c>
      <c r="M2362" s="95">
        <v>0.3</v>
      </c>
      <c r="N2362" s="95">
        <v>1.19</v>
      </c>
      <c r="O2362" s="95">
        <v>28.65</v>
      </c>
      <c r="P2362" s="95">
        <v>-1.64</v>
      </c>
      <c r="Q2362" s="95">
        <v>1.17</v>
      </c>
      <c r="R2362" s="95">
        <v>9.09</v>
      </c>
      <c r="S2362" s="95">
        <v>4.4800000000000004</v>
      </c>
      <c r="T2362" s="95">
        <v>7.73</v>
      </c>
      <c r="U2362" s="95">
        <v>0.49</v>
      </c>
      <c r="V2362" s="95">
        <v>0.51</v>
      </c>
      <c r="W2362" s="95">
        <v>1</v>
      </c>
      <c r="X2362" s="95">
        <v>5.88</v>
      </c>
      <c r="Y2362" s="95">
        <v>6.9</v>
      </c>
      <c r="Z2362" s="74" t="s">
        <v>1111</v>
      </c>
      <c r="AA2362" s="95">
        <v>41.88</v>
      </c>
      <c r="AB2362" s="95">
        <v>3.81</v>
      </c>
      <c r="AC2362" s="74" t="s">
        <v>1111</v>
      </c>
      <c r="AD2362" s="95">
        <v>1900921392</v>
      </c>
    </row>
    <row r="2363" spans="1:30" x14ac:dyDescent="0.2">
      <c r="A2363" s="74" t="s">
        <v>3471</v>
      </c>
      <c r="B2363" s="95">
        <v>41.96</v>
      </c>
      <c r="C2363" s="95"/>
      <c r="D2363" s="95">
        <v>17.39</v>
      </c>
      <c r="E2363" s="95">
        <v>2.48</v>
      </c>
      <c r="F2363" s="95">
        <v>1.44</v>
      </c>
      <c r="G2363" s="95">
        <v>15.63</v>
      </c>
      <c r="H2363" s="95">
        <v>7.44</v>
      </c>
      <c r="I2363" s="95">
        <v>6.5</v>
      </c>
      <c r="J2363" s="95">
        <v>15.19</v>
      </c>
      <c r="K2363" s="95">
        <v>14.4</v>
      </c>
      <c r="L2363" s="95">
        <v>-0.79</v>
      </c>
      <c r="M2363" s="95">
        <v>-0.13</v>
      </c>
      <c r="N2363" s="95">
        <v>1.1299999999999999</v>
      </c>
      <c r="O2363" s="95">
        <v>3.23</v>
      </c>
      <c r="P2363" s="95">
        <v>-4.2699999999999996</v>
      </c>
      <c r="Q2363" s="95">
        <v>3.04</v>
      </c>
      <c r="R2363" s="95">
        <v>14.26</v>
      </c>
      <c r="S2363" s="95">
        <v>8.27</v>
      </c>
      <c r="T2363" s="95">
        <v>11.71</v>
      </c>
      <c r="U2363" s="95">
        <v>0.57999999999999996</v>
      </c>
      <c r="V2363" s="95">
        <v>0.42</v>
      </c>
      <c r="W2363" s="95">
        <v>1.27</v>
      </c>
      <c r="X2363" s="95">
        <v>25.76</v>
      </c>
      <c r="Y2363" s="95"/>
      <c r="Z2363" s="74" t="s">
        <v>1111</v>
      </c>
      <c r="AA2363" s="95">
        <v>16.920000000000002</v>
      </c>
      <c r="AB2363" s="95">
        <v>2.41</v>
      </c>
      <c r="AC2363" s="74" t="s">
        <v>1111</v>
      </c>
      <c r="AD2363" s="95">
        <v>1192112972</v>
      </c>
    </row>
    <row r="2364" spans="1:30" x14ac:dyDescent="0.2">
      <c r="A2364" s="74" t="s">
        <v>3472</v>
      </c>
      <c r="B2364" s="95">
        <v>9.66</v>
      </c>
      <c r="C2364" s="95">
        <v>2.72</v>
      </c>
      <c r="D2364" s="95">
        <v>31.56</v>
      </c>
      <c r="E2364" s="95">
        <v>2.84</v>
      </c>
      <c r="F2364" s="95">
        <v>1.23</v>
      </c>
      <c r="G2364" s="95">
        <v>32.49</v>
      </c>
      <c r="H2364" s="95">
        <v>11.81</v>
      </c>
      <c r="I2364" s="95">
        <v>6.98</v>
      </c>
      <c r="J2364" s="95">
        <v>18.64</v>
      </c>
      <c r="K2364" s="95">
        <v>21.07</v>
      </c>
      <c r="L2364" s="95">
        <v>2.4300000000000002</v>
      </c>
      <c r="M2364" s="95">
        <v>0.37</v>
      </c>
      <c r="N2364" s="95">
        <v>2.2000000000000002</v>
      </c>
      <c r="O2364" s="95">
        <v>11.38</v>
      </c>
      <c r="P2364" s="95">
        <v>-1.82</v>
      </c>
      <c r="Q2364" s="95">
        <v>1.51</v>
      </c>
      <c r="R2364" s="95">
        <v>9</v>
      </c>
      <c r="S2364" s="95">
        <v>3.91</v>
      </c>
      <c r="T2364" s="95">
        <v>8.2200000000000006</v>
      </c>
      <c r="U2364" s="95">
        <v>0.43</v>
      </c>
      <c r="V2364" s="95">
        <v>0.56999999999999995</v>
      </c>
      <c r="W2364" s="95">
        <v>0.56000000000000005</v>
      </c>
      <c r="X2364" s="95">
        <v>-1.38</v>
      </c>
      <c r="Y2364" s="95">
        <v>-53.56</v>
      </c>
      <c r="Z2364" s="74" t="s">
        <v>1111</v>
      </c>
      <c r="AA2364" s="95">
        <v>3.4</v>
      </c>
      <c r="AB2364" s="95">
        <v>0.31</v>
      </c>
      <c r="AC2364" s="74" t="s">
        <v>1111</v>
      </c>
      <c r="AD2364" s="95">
        <v>12433879626</v>
      </c>
    </row>
    <row r="2365" spans="1:30" x14ac:dyDescent="0.2">
      <c r="A2365" s="74" t="s">
        <v>3473</v>
      </c>
      <c r="B2365" s="95">
        <v>4.08</v>
      </c>
      <c r="C2365" s="95"/>
      <c r="D2365" s="95">
        <v>-34.880000000000003</v>
      </c>
      <c r="E2365" s="95">
        <v>1.25</v>
      </c>
      <c r="F2365" s="95">
        <v>0.73</v>
      </c>
      <c r="G2365" s="95">
        <v>29.87</v>
      </c>
      <c r="H2365" s="95">
        <v>-2.25</v>
      </c>
      <c r="I2365" s="95">
        <v>-3.62</v>
      </c>
      <c r="J2365" s="95">
        <v>-56.14</v>
      </c>
      <c r="K2365" s="95">
        <v>-40.369999999999997</v>
      </c>
      <c r="L2365" s="95">
        <v>15.77</v>
      </c>
      <c r="M2365" s="95">
        <v>-0.35</v>
      </c>
      <c r="N2365" s="95">
        <v>1.26</v>
      </c>
      <c r="O2365" s="95">
        <v>2.27</v>
      </c>
      <c r="P2365" s="95">
        <v>-2.36</v>
      </c>
      <c r="Q2365" s="95">
        <v>1.86</v>
      </c>
      <c r="R2365" s="95">
        <v>-3.57</v>
      </c>
      <c r="S2365" s="95">
        <v>-2.09</v>
      </c>
      <c r="T2365" s="95">
        <v>-3.19</v>
      </c>
      <c r="U2365" s="95">
        <v>0.57999999999999996</v>
      </c>
      <c r="V2365" s="95">
        <v>0.42</v>
      </c>
      <c r="W2365" s="95">
        <v>0.57999999999999996</v>
      </c>
      <c r="X2365" s="95">
        <v>31.32</v>
      </c>
      <c r="Y2365" s="95"/>
      <c r="Z2365" s="74" t="s">
        <v>1111</v>
      </c>
      <c r="AA2365" s="95">
        <v>3.28</v>
      </c>
      <c r="AB2365" s="95">
        <v>-0.12</v>
      </c>
      <c r="AC2365" s="74" t="s">
        <v>1111</v>
      </c>
      <c r="AD2365" s="95">
        <v>369330984</v>
      </c>
    </row>
    <row r="2366" spans="1:30" x14ac:dyDescent="0.2">
      <c r="A2366" s="74" t="s">
        <v>3474</v>
      </c>
      <c r="B2366" s="95">
        <v>256.05</v>
      </c>
      <c r="C2366" s="95"/>
      <c r="D2366" s="95">
        <v>57.28</v>
      </c>
      <c r="E2366" s="95">
        <v>10.28</v>
      </c>
      <c r="F2366" s="95">
        <v>5.81</v>
      </c>
      <c r="G2366" s="95">
        <v>28.36</v>
      </c>
      <c r="H2366" s="95">
        <v>14.32</v>
      </c>
      <c r="I2366" s="95">
        <v>11.4</v>
      </c>
      <c r="J2366" s="95">
        <v>45.59</v>
      </c>
      <c r="K2366" s="95">
        <v>44.04</v>
      </c>
      <c r="L2366" s="95">
        <v>-1.55</v>
      </c>
      <c r="M2366" s="95">
        <v>-0.35</v>
      </c>
      <c r="N2366" s="95">
        <v>6.53</v>
      </c>
      <c r="O2366" s="95">
        <v>17.66</v>
      </c>
      <c r="P2366" s="95">
        <v>-16.04</v>
      </c>
      <c r="Q2366" s="95">
        <v>2.0699999999999998</v>
      </c>
      <c r="R2366" s="95">
        <v>17.940000000000001</v>
      </c>
      <c r="S2366" s="95">
        <v>10.15</v>
      </c>
      <c r="T2366" s="95">
        <v>16.739999999999998</v>
      </c>
      <c r="U2366" s="95">
        <v>0.56999999999999995</v>
      </c>
      <c r="V2366" s="95">
        <v>0.43</v>
      </c>
      <c r="W2366" s="95">
        <v>0.89</v>
      </c>
      <c r="X2366" s="95">
        <v>12.17</v>
      </c>
      <c r="Y2366" s="95">
        <v>6.77</v>
      </c>
      <c r="Z2366" s="74" t="s">
        <v>1111</v>
      </c>
      <c r="AA2366" s="95">
        <v>24.91</v>
      </c>
      <c r="AB2366" s="95">
        <v>4.47</v>
      </c>
      <c r="AC2366" s="74" t="s">
        <v>1111</v>
      </c>
      <c r="AD2366" s="95">
        <v>20841906690</v>
      </c>
    </row>
    <row r="2367" spans="1:30" x14ac:dyDescent="0.2">
      <c r="A2367" s="74" t="s">
        <v>3475</v>
      </c>
      <c r="B2367" s="95">
        <v>5.13</v>
      </c>
      <c r="C2367" s="95">
        <v>12.28</v>
      </c>
      <c r="D2367" s="95">
        <v>-40.32</v>
      </c>
      <c r="E2367" s="95">
        <v>0.73</v>
      </c>
      <c r="F2367" s="95">
        <v>0.27</v>
      </c>
      <c r="G2367" s="95">
        <v>100</v>
      </c>
      <c r="H2367" s="95">
        <v>29.12</v>
      </c>
      <c r="I2367" s="95">
        <v>-9.59</v>
      </c>
      <c r="J2367" s="95">
        <v>13.28</v>
      </c>
      <c r="K2367" s="95">
        <v>40.39</v>
      </c>
      <c r="L2367" s="95">
        <v>27.12</v>
      </c>
      <c r="M2367" s="95">
        <v>1.5</v>
      </c>
      <c r="N2367" s="95">
        <v>3.87</v>
      </c>
      <c r="O2367" s="95"/>
      <c r="P2367" s="95">
        <v>-0.27</v>
      </c>
      <c r="Q2367" s="95"/>
      <c r="R2367" s="95">
        <v>-1.82</v>
      </c>
      <c r="S2367" s="95">
        <v>-0.67</v>
      </c>
      <c r="T2367" s="95">
        <v>1.98</v>
      </c>
      <c r="U2367" s="95">
        <v>0.37</v>
      </c>
      <c r="V2367" s="95">
        <v>0.63</v>
      </c>
      <c r="W2367" s="95">
        <v>7.0000000000000007E-2</v>
      </c>
      <c r="X2367" s="95">
        <v>-11.49</v>
      </c>
      <c r="Y2367" s="95"/>
      <c r="Z2367" s="74" t="s">
        <v>1111</v>
      </c>
      <c r="AA2367" s="95">
        <v>7</v>
      </c>
      <c r="AB2367" s="95">
        <v>-0.13</v>
      </c>
      <c r="AC2367" s="74" t="s">
        <v>1111</v>
      </c>
      <c r="AD2367" s="95">
        <v>73790946</v>
      </c>
    </row>
    <row r="2368" spans="1:30" x14ac:dyDescent="0.2">
      <c r="A2368" s="74" t="s">
        <v>3476</v>
      </c>
      <c r="B2368" s="95">
        <v>3.15</v>
      </c>
      <c r="C2368" s="95"/>
      <c r="D2368" s="95">
        <v>2.4900000000000002</v>
      </c>
      <c r="E2368" s="95">
        <v>-0.17</v>
      </c>
      <c r="F2368" s="95">
        <v>0.11</v>
      </c>
      <c r="G2368" s="95">
        <v>100</v>
      </c>
      <c r="H2368" s="95">
        <v>86.63</v>
      </c>
      <c r="I2368" s="95">
        <v>17.59</v>
      </c>
      <c r="J2368" s="95">
        <v>0.51</v>
      </c>
      <c r="K2368" s="95">
        <v>5.9</v>
      </c>
      <c r="L2368" s="95">
        <v>5.4</v>
      </c>
      <c r="M2368" s="95"/>
      <c r="N2368" s="95">
        <v>0.44</v>
      </c>
      <c r="O2368" s="95">
        <v>1.55</v>
      </c>
      <c r="P2368" s="95">
        <v>-0.15</v>
      </c>
      <c r="Q2368" s="95">
        <v>1.45</v>
      </c>
      <c r="R2368" s="95">
        <v>-6.65</v>
      </c>
      <c r="S2368" s="95">
        <v>4.57</v>
      </c>
      <c r="T2368" s="95">
        <v>32.92</v>
      </c>
      <c r="U2368" s="95">
        <v>-0.69</v>
      </c>
      <c r="V2368" s="95">
        <v>1.63</v>
      </c>
      <c r="W2368" s="95">
        <v>0.26</v>
      </c>
      <c r="X2368" s="95">
        <v>-16.75</v>
      </c>
      <c r="Y2368" s="95"/>
      <c r="Z2368" s="74" t="s">
        <v>1111</v>
      </c>
      <c r="AA2368" s="95">
        <v>-19.03</v>
      </c>
      <c r="AB2368" s="95">
        <v>1.27</v>
      </c>
      <c r="AC2368" s="74" t="s">
        <v>1111</v>
      </c>
      <c r="AD2368" s="95">
        <v>45613890</v>
      </c>
    </row>
    <row r="2369" spans="1:30" x14ac:dyDescent="0.2">
      <c r="A2369" s="74" t="s">
        <v>3477</v>
      </c>
      <c r="B2369" s="95">
        <v>15.61</v>
      </c>
      <c r="C2369" s="95"/>
      <c r="D2369" s="95">
        <v>-4.3</v>
      </c>
      <c r="E2369" s="95">
        <v>-2.96</v>
      </c>
      <c r="F2369" s="95">
        <v>0.88</v>
      </c>
      <c r="G2369" s="95">
        <v>99.19</v>
      </c>
      <c r="H2369" s="95">
        <v>-15.79</v>
      </c>
      <c r="I2369" s="95">
        <v>-30.28</v>
      </c>
      <c r="J2369" s="95">
        <v>-8.25</v>
      </c>
      <c r="K2369" s="95">
        <v>-10.06</v>
      </c>
      <c r="L2369" s="95">
        <v>-1.82</v>
      </c>
      <c r="M2369" s="95"/>
      <c r="N2369" s="95">
        <v>1.3</v>
      </c>
      <c r="O2369" s="95">
        <v>1.31</v>
      </c>
      <c r="P2369" s="95">
        <v>-17.25</v>
      </c>
      <c r="Q2369" s="95">
        <v>3.45</v>
      </c>
      <c r="R2369" s="95">
        <v>-68.760000000000005</v>
      </c>
      <c r="S2369" s="95">
        <v>-20.51</v>
      </c>
      <c r="T2369" s="95">
        <v>-14.94</v>
      </c>
      <c r="U2369" s="95">
        <v>-0.3</v>
      </c>
      <c r="V2369" s="95">
        <v>1.3</v>
      </c>
      <c r="W2369" s="95">
        <v>0.68</v>
      </c>
      <c r="X2369" s="95">
        <v>157.13</v>
      </c>
      <c r="Y2369" s="95"/>
      <c r="Z2369" s="74" t="s">
        <v>1111</v>
      </c>
      <c r="AA2369" s="95">
        <v>-5.28</v>
      </c>
      <c r="AB2369" s="95">
        <v>-3.63</v>
      </c>
      <c r="AC2369" s="74" t="s">
        <v>1111</v>
      </c>
      <c r="AD2369" s="95">
        <v>461228670</v>
      </c>
    </row>
    <row r="2370" spans="1:30" x14ac:dyDescent="0.2">
      <c r="A2370" s="74" t="s">
        <v>3478</v>
      </c>
      <c r="B2370" s="95">
        <v>213.21</v>
      </c>
      <c r="C2370" s="95"/>
      <c r="D2370" s="95">
        <v>41.41</v>
      </c>
      <c r="E2370" s="95">
        <v>2.85</v>
      </c>
      <c r="F2370" s="95">
        <v>2.46</v>
      </c>
      <c r="G2370" s="95">
        <v>37.33</v>
      </c>
      <c r="H2370" s="95">
        <v>10.08</v>
      </c>
      <c r="I2370" s="95">
        <v>8.44</v>
      </c>
      <c r="J2370" s="95">
        <v>34.67</v>
      </c>
      <c r="K2370" s="95">
        <v>30.55</v>
      </c>
      <c r="L2370" s="95">
        <v>-4.1100000000000003</v>
      </c>
      <c r="M2370" s="95">
        <v>-0.34</v>
      </c>
      <c r="N2370" s="95">
        <v>3.49</v>
      </c>
      <c r="O2370" s="95">
        <v>5.48</v>
      </c>
      <c r="P2370" s="95">
        <v>-5.47</v>
      </c>
      <c r="Q2370" s="95">
        <v>5.46</v>
      </c>
      <c r="R2370" s="95">
        <v>6.88</v>
      </c>
      <c r="S2370" s="95">
        <v>5.95</v>
      </c>
      <c r="T2370" s="95">
        <v>6.92</v>
      </c>
      <c r="U2370" s="95">
        <v>0.86</v>
      </c>
      <c r="V2370" s="95">
        <v>0.14000000000000001</v>
      </c>
      <c r="W2370" s="95">
        <v>0.7</v>
      </c>
      <c r="X2370" s="95">
        <v>30.05</v>
      </c>
      <c r="Y2370" s="95">
        <v>14.07</v>
      </c>
      <c r="Z2370" s="74" t="s">
        <v>1111</v>
      </c>
      <c r="AA2370" s="95">
        <v>74.86</v>
      </c>
      <c r="AB2370" s="95">
        <v>5.15</v>
      </c>
      <c r="AC2370" s="74" t="s">
        <v>1111</v>
      </c>
      <c r="AD2370" s="95">
        <v>4528388511</v>
      </c>
    </row>
    <row r="2371" spans="1:30" x14ac:dyDescent="0.2">
      <c r="A2371" s="74" t="s">
        <v>3479</v>
      </c>
      <c r="B2371" s="95">
        <v>108.34</v>
      </c>
      <c r="C2371" s="95">
        <v>2.66</v>
      </c>
      <c r="D2371" s="95">
        <v>21.87</v>
      </c>
      <c r="E2371" s="95">
        <v>2.0499999999999998</v>
      </c>
      <c r="F2371" s="95">
        <v>0.75</v>
      </c>
      <c r="G2371" s="95">
        <v>37.04</v>
      </c>
      <c r="H2371" s="95">
        <v>26.99</v>
      </c>
      <c r="I2371" s="95">
        <v>17.39</v>
      </c>
      <c r="J2371" s="95">
        <v>14.09</v>
      </c>
      <c r="K2371" s="95">
        <v>18.47</v>
      </c>
      <c r="L2371" s="95">
        <v>4.38</v>
      </c>
      <c r="M2371" s="95">
        <v>0.64</v>
      </c>
      <c r="N2371" s="95">
        <v>3.8</v>
      </c>
      <c r="O2371" s="95">
        <v>16.32</v>
      </c>
      <c r="P2371" s="95">
        <v>-0.83</v>
      </c>
      <c r="Q2371" s="95">
        <v>1.98</v>
      </c>
      <c r="R2371" s="95">
        <v>9.3699999999999992</v>
      </c>
      <c r="S2371" s="95">
        <v>3.45</v>
      </c>
      <c r="T2371" s="95">
        <v>7.48</v>
      </c>
      <c r="U2371" s="95">
        <v>0.37</v>
      </c>
      <c r="V2371" s="95">
        <v>0.63</v>
      </c>
      <c r="W2371" s="95">
        <v>0.2</v>
      </c>
      <c r="X2371" s="95">
        <v>1.24</v>
      </c>
      <c r="Y2371" s="95">
        <v>4.05</v>
      </c>
      <c r="Z2371" s="74" t="s">
        <v>1111</v>
      </c>
      <c r="AA2371" s="95">
        <v>52.87</v>
      </c>
      <c r="AB2371" s="95">
        <v>4.95</v>
      </c>
      <c r="AC2371" s="74" t="s">
        <v>1111</v>
      </c>
      <c r="AD2371" s="95">
        <v>5472957610</v>
      </c>
    </row>
    <row r="2372" spans="1:30" x14ac:dyDescent="0.2">
      <c r="A2372" s="74" t="s">
        <v>3480</v>
      </c>
      <c r="B2372" s="95">
        <v>68.61</v>
      </c>
      <c r="C2372" s="95">
        <v>2.04</v>
      </c>
      <c r="D2372" s="95">
        <v>65.64</v>
      </c>
      <c r="E2372" s="95">
        <v>2.91</v>
      </c>
      <c r="F2372" s="95">
        <v>1.24</v>
      </c>
      <c r="G2372" s="95">
        <v>54.32</v>
      </c>
      <c r="H2372" s="95">
        <v>13.38</v>
      </c>
      <c r="I2372" s="95">
        <v>7.93</v>
      </c>
      <c r="J2372" s="95">
        <v>38.909999999999997</v>
      </c>
      <c r="K2372" s="95">
        <v>30.04</v>
      </c>
      <c r="L2372" s="95">
        <v>-8.86</v>
      </c>
      <c r="M2372" s="95">
        <v>-0.66</v>
      </c>
      <c r="N2372" s="95">
        <v>5.21</v>
      </c>
      <c r="O2372" s="95">
        <v>2.99</v>
      </c>
      <c r="P2372" s="95">
        <v>-3.64</v>
      </c>
      <c r="Q2372" s="95">
        <v>2.69</v>
      </c>
      <c r="R2372" s="95">
        <v>4.43</v>
      </c>
      <c r="S2372" s="95">
        <v>1.89</v>
      </c>
      <c r="T2372" s="95">
        <v>4.26</v>
      </c>
      <c r="U2372" s="95">
        <v>0.43</v>
      </c>
      <c r="V2372" s="95">
        <v>0.56999999999999995</v>
      </c>
      <c r="W2372" s="95">
        <v>0.24</v>
      </c>
      <c r="X2372" s="95">
        <v>-4.05</v>
      </c>
      <c r="Y2372" s="95">
        <v>-17.78</v>
      </c>
      <c r="Z2372" s="74" t="s">
        <v>1111</v>
      </c>
      <c r="AA2372" s="95">
        <v>23.61</v>
      </c>
      <c r="AB2372" s="95">
        <v>1.05</v>
      </c>
      <c r="AC2372" s="74" t="s">
        <v>1111</v>
      </c>
      <c r="AD2372" s="95">
        <v>2104817580</v>
      </c>
    </row>
    <row r="2373" spans="1:30" x14ac:dyDescent="0.2">
      <c r="A2373" s="74" t="s">
        <v>3481</v>
      </c>
      <c r="B2373" s="95">
        <v>0.98</v>
      </c>
      <c r="C2373" s="95"/>
      <c r="D2373" s="95">
        <v>-4.21</v>
      </c>
      <c r="E2373" s="95">
        <v>0.92</v>
      </c>
      <c r="F2373" s="95">
        <v>0.82</v>
      </c>
      <c r="G2373" s="95">
        <v>26</v>
      </c>
      <c r="H2373" s="95">
        <v>-116.89</v>
      </c>
      <c r="I2373" s="95">
        <v>-117</v>
      </c>
      <c r="J2373" s="95">
        <v>-4.22</v>
      </c>
      <c r="K2373" s="95">
        <v>-1.49</v>
      </c>
      <c r="L2373" s="95">
        <v>2.72</v>
      </c>
      <c r="M2373" s="95">
        <v>-0.6</v>
      </c>
      <c r="N2373" s="95">
        <v>4.93</v>
      </c>
      <c r="O2373" s="95">
        <v>1.57</v>
      </c>
      <c r="P2373" s="95">
        <v>-2.04</v>
      </c>
      <c r="Q2373" s="95">
        <v>7.98</v>
      </c>
      <c r="R2373" s="95">
        <v>-21.93</v>
      </c>
      <c r="S2373" s="95">
        <v>-19.420000000000002</v>
      </c>
      <c r="T2373" s="95">
        <v>-23.72</v>
      </c>
      <c r="U2373" s="95">
        <v>0.89</v>
      </c>
      <c r="V2373" s="95">
        <v>0.11</v>
      </c>
      <c r="W2373" s="95">
        <v>0.17</v>
      </c>
      <c r="X2373" s="95">
        <v>42.18</v>
      </c>
      <c r="Y2373" s="95"/>
      <c r="Z2373" s="74" t="s">
        <v>1111</v>
      </c>
      <c r="AA2373" s="95">
        <v>1.06</v>
      </c>
      <c r="AB2373" s="95">
        <v>-0.23</v>
      </c>
      <c r="AC2373" s="74" t="s">
        <v>1111</v>
      </c>
      <c r="AD2373" s="95">
        <v>487727086</v>
      </c>
    </row>
    <row r="2374" spans="1:30" x14ac:dyDescent="0.2">
      <c r="A2374" s="74" t="s">
        <v>3482</v>
      </c>
      <c r="B2374" s="95">
        <v>4.2300000000000004</v>
      </c>
      <c r="C2374" s="95"/>
      <c r="D2374" s="95">
        <v>-53.22</v>
      </c>
      <c r="E2374" s="95">
        <v>3.64</v>
      </c>
      <c r="F2374" s="95">
        <v>3.07</v>
      </c>
      <c r="G2374" s="95">
        <v>77.98</v>
      </c>
      <c r="H2374" s="95">
        <v>-9.57</v>
      </c>
      <c r="I2374" s="95">
        <v>-9.57</v>
      </c>
      <c r="J2374" s="95">
        <v>-53.22</v>
      </c>
      <c r="K2374" s="95">
        <v>-44.31</v>
      </c>
      <c r="L2374" s="95">
        <v>8.9</v>
      </c>
      <c r="M2374" s="95">
        <v>-0.61</v>
      </c>
      <c r="N2374" s="95">
        <v>5.09</v>
      </c>
      <c r="O2374" s="95">
        <v>6.16</v>
      </c>
      <c r="P2374" s="95">
        <v>-8.8699999999999992</v>
      </c>
      <c r="Q2374" s="95">
        <v>4.18</v>
      </c>
      <c r="R2374" s="95">
        <v>-6.84</v>
      </c>
      <c r="S2374" s="95">
        <v>-5.76</v>
      </c>
      <c r="T2374" s="95">
        <v>-6.84</v>
      </c>
      <c r="U2374" s="95">
        <v>0.84</v>
      </c>
      <c r="V2374" s="95">
        <v>0.16</v>
      </c>
      <c r="W2374" s="95">
        <v>0.6</v>
      </c>
      <c r="X2374" s="95">
        <v>8.8800000000000008</v>
      </c>
      <c r="Y2374" s="95"/>
      <c r="Z2374" s="74" t="s">
        <v>1111</v>
      </c>
      <c r="AA2374" s="95">
        <v>1.1599999999999999</v>
      </c>
      <c r="AB2374" s="95">
        <v>-0.08</v>
      </c>
      <c r="AC2374" s="74" t="s">
        <v>1111</v>
      </c>
      <c r="AD2374" s="95">
        <v>79290504</v>
      </c>
    </row>
    <row r="2375" spans="1:30" x14ac:dyDescent="0.2">
      <c r="A2375" s="74" t="s">
        <v>3483</v>
      </c>
      <c r="B2375" s="95">
        <v>0.56999999999999995</v>
      </c>
      <c r="C2375" s="95"/>
      <c r="D2375" s="95">
        <v>1.18</v>
      </c>
      <c r="E2375" s="95">
        <v>0.91</v>
      </c>
      <c r="F2375" s="95">
        <v>0.77</v>
      </c>
      <c r="G2375" s="95"/>
      <c r="H2375" s="95"/>
      <c r="I2375" s="95"/>
      <c r="J2375" s="95">
        <v>1.18</v>
      </c>
      <c r="K2375" s="95">
        <v>-0.25</v>
      </c>
      <c r="L2375" s="95">
        <v>-1.43</v>
      </c>
      <c r="M2375" s="95">
        <v>-1.1100000000000001</v>
      </c>
      <c r="N2375" s="95"/>
      <c r="O2375" s="95">
        <v>0.92</v>
      </c>
      <c r="P2375" s="95">
        <v>-34.159999999999997</v>
      </c>
      <c r="Q2375" s="95">
        <v>6.88</v>
      </c>
      <c r="R2375" s="95">
        <v>77.27</v>
      </c>
      <c r="S2375" s="95">
        <v>65.11</v>
      </c>
      <c r="T2375" s="95">
        <v>77.3</v>
      </c>
      <c r="U2375" s="95">
        <v>0.84</v>
      </c>
      <c r="V2375" s="95">
        <v>0.16</v>
      </c>
      <c r="W2375" s="95">
        <v>0</v>
      </c>
      <c r="X2375" s="95"/>
      <c r="Y2375" s="95"/>
      <c r="Z2375" s="74" t="s">
        <v>1111</v>
      </c>
      <c r="AA2375" s="95">
        <v>0.63</v>
      </c>
      <c r="AB2375" s="95">
        <v>0.48</v>
      </c>
      <c r="AC2375" s="74" t="s">
        <v>1111</v>
      </c>
      <c r="AD2375" s="95">
        <v>30095031</v>
      </c>
    </row>
    <row r="2376" spans="1:30" x14ac:dyDescent="0.2">
      <c r="A2376" s="74" t="s">
        <v>3484</v>
      </c>
      <c r="B2376" s="95">
        <v>36.380000000000003</v>
      </c>
      <c r="C2376" s="95"/>
      <c r="D2376" s="95">
        <v>10.93</v>
      </c>
      <c r="E2376" s="95">
        <v>5.73</v>
      </c>
      <c r="F2376" s="95">
        <v>1.85</v>
      </c>
      <c r="G2376" s="95">
        <v>20.440000000000001</v>
      </c>
      <c r="H2376" s="95">
        <v>3.46</v>
      </c>
      <c r="I2376" s="95">
        <v>5.82</v>
      </c>
      <c r="J2376" s="95">
        <v>18.39</v>
      </c>
      <c r="K2376" s="95">
        <v>13.16</v>
      </c>
      <c r="L2376" s="95">
        <v>-5.23</v>
      </c>
      <c r="M2376" s="95">
        <v>-1.63</v>
      </c>
      <c r="N2376" s="95">
        <v>0.64</v>
      </c>
      <c r="O2376" s="95">
        <v>15.73</v>
      </c>
      <c r="P2376" s="95">
        <v>-7.67</v>
      </c>
      <c r="Q2376" s="95">
        <v>1.18</v>
      </c>
      <c r="R2376" s="95">
        <v>52.39</v>
      </c>
      <c r="S2376" s="95">
        <v>16.88</v>
      </c>
      <c r="T2376" s="95">
        <v>9.65</v>
      </c>
      <c r="U2376" s="95">
        <v>0.32</v>
      </c>
      <c r="V2376" s="95">
        <v>0.66</v>
      </c>
      <c r="W2376" s="95">
        <v>2.9</v>
      </c>
      <c r="X2376" s="95">
        <v>-0.67</v>
      </c>
      <c r="Y2376" s="95">
        <v>32.619999999999997</v>
      </c>
      <c r="Z2376" s="74" t="s">
        <v>1111</v>
      </c>
      <c r="AA2376" s="95">
        <v>6.35</v>
      </c>
      <c r="AB2376" s="95">
        <v>3.33</v>
      </c>
      <c r="AC2376" s="74" t="s">
        <v>1111</v>
      </c>
      <c r="AD2376" s="95">
        <v>937217922</v>
      </c>
    </row>
    <row r="2377" spans="1:30" x14ac:dyDescent="0.2">
      <c r="A2377" s="74" t="s">
        <v>3485</v>
      </c>
      <c r="B2377" s="95">
        <v>6.6</v>
      </c>
      <c r="C2377" s="95"/>
      <c r="D2377" s="95">
        <v>-1.42</v>
      </c>
      <c r="E2377" s="95">
        <v>-0.71</v>
      </c>
      <c r="F2377" s="95">
        <v>0.68</v>
      </c>
      <c r="G2377" s="95">
        <v>41.45</v>
      </c>
      <c r="H2377" s="95">
        <v>-47.17</v>
      </c>
      <c r="I2377" s="95">
        <v>-48.26</v>
      </c>
      <c r="J2377" s="95">
        <v>-1.46</v>
      </c>
      <c r="K2377" s="95">
        <v>-1.28</v>
      </c>
      <c r="L2377" s="95">
        <v>0.18</v>
      </c>
      <c r="M2377" s="95"/>
      <c r="N2377" s="95">
        <v>0.69</v>
      </c>
      <c r="O2377" s="95">
        <v>-2.82</v>
      </c>
      <c r="P2377" s="95">
        <v>-1.01</v>
      </c>
      <c r="Q2377" s="95">
        <v>0.56999999999999995</v>
      </c>
      <c r="R2377" s="95">
        <v>-50.09</v>
      </c>
      <c r="S2377" s="95">
        <v>-48.02</v>
      </c>
      <c r="T2377" s="95">
        <v>50.69</v>
      </c>
      <c r="U2377" s="95">
        <v>-0.96</v>
      </c>
      <c r="V2377" s="95">
        <v>0.8</v>
      </c>
      <c r="W2377" s="95">
        <v>1</v>
      </c>
      <c r="X2377" s="95">
        <v>27.99</v>
      </c>
      <c r="Y2377" s="95"/>
      <c r="Z2377" s="74" t="s">
        <v>1111</v>
      </c>
      <c r="AA2377" s="95">
        <v>-9.26</v>
      </c>
      <c r="AB2377" s="95">
        <v>-4.6399999999999997</v>
      </c>
      <c r="AC2377" s="74" t="s">
        <v>1111</v>
      </c>
      <c r="AD2377" s="95">
        <v>27551040</v>
      </c>
    </row>
    <row r="2378" spans="1:30" x14ac:dyDescent="0.2">
      <c r="A2378" s="74" t="s">
        <v>3486</v>
      </c>
      <c r="B2378" s="95">
        <v>511.65</v>
      </c>
      <c r="C2378" s="95"/>
      <c r="D2378" s="95">
        <v>57.32</v>
      </c>
      <c r="E2378" s="95">
        <v>57.48</v>
      </c>
      <c r="F2378" s="95">
        <v>18.190000000000001</v>
      </c>
      <c r="G2378" s="95">
        <v>58.77</v>
      </c>
      <c r="H2378" s="95">
        <v>29.29</v>
      </c>
      <c r="I2378" s="95">
        <v>24.14</v>
      </c>
      <c r="J2378" s="95">
        <v>47.24</v>
      </c>
      <c r="K2378" s="95">
        <v>48.01</v>
      </c>
      <c r="L2378" s="95">
        <v>0.77</v>
      </c>
      <c r="M2378" s="95">
        <v>0.94</v>
      </c>
      <c r="N2378" s="95">
        <v>13.84</v>
      </c>
      <c r="O2378" s="95">
        <v>142.62</v>
      </c>
      <c r="P2378" s="95">
        <v>-29.97</v>
      </c>
      <c r="Q2378" s="95">
        <v>1.48</v>
      </c>
      <c r="R2378" s="95">
        <v>100.28</v>
      </c>
      <c r="S2378" s="95">
        <v>31.72</v>
      </c>
      <c r="T2378" s="95">
        <v>48.96</v>
      </c>
      <c r="U2378" s="95">
        <v>0.32</v>
      </c>
      <c r="V2378" s="95">
        <v>0.68</v>
      </c>
      <c r="W2378" s="95">
        <v>1.31</v>
      </c>
      <c r="X2378" s="95">
        <v>11.06</v>
      </c>
      <c r="Y2378" s="95">
        <v>24.81</v>
      </c>
      <c r="Z2378" s="74" t="s">
        <v>1111</v>
      </c>
      <c r="AA2378" s="95">
        <v>8.9</v>
      </c>
      <c r="AB2378" s="95">
        <v>8.93</v>
      </c>
      <c r="AC2378" s="74" t="s">
        <v>1111</v>
      </c>
      <c r="AD2378" s="95">
        <v>43384645440</v>
      </c>
    </row>
    <row r="2379" spans="1:30" x14ac:dyDescent="0.2">
      <c r="A2379" s="74" t="s">
        <v>3487</v>
      </c>
      <c r="B2379" s="95">
        <v>16.61</v>
      </c>
      <c r="C2379" s="95"/>
      <c r="D2379" s="95">
        <v>-17.43</v>
      </c>
      <c r="E2379" s="95">
        <v>2.0099999999999998</v>
      </c>
      <c r="F2379" s="95">
        <v>1.6</v>
      </c>
      <c r="G2379" s="95">
        <v>100</v>
      </c>
      <c r="H2379" s="95">
        <v>-103.19</v>
      </c>
      <c r="I2379" s="95">
        <v>-103.19</v>
      </c>
      <c r="J2379" s="95">
        <v>-17.43</v>
      </c>
      <c r="K2379" s="95">
        <v>-10.220000000000001</v>
      </c>
      <c r="L2379" s="95">
        <v>7.21</v>
      </c>
      <c r="M2379" s="95">
        <v>-0.83</v>
      </c>
      <c r="N2379" s="95">
        <v>17.989999999999998</v>
      </c>
      <c r="O2379" s="95">
        <v>2.78</v>
      </c>
      <c r="P2379" s="95">
        <v>-4.9000000000000004</v>
      </c>
      <c r="Q2379" s="95">
        <v>6.96</v>
      </c>
      <c r="R2379" s="95">
        <v>-11.55</v>
      </c>
      <c r="S2379" s="95">
        <v>-9.18</v>
      </c>
      <c r="T2379" s="95">
        <v>-11.55</v>
      </c>
      <c r="U2379" s="95">
        <v>0.8</v>
      </c>
      <c r="V2379" s="95">
        <v>0.2</v>
      </c>
      <c r="W2379" s="95">
        <v>0.09</v>
      </c>
      <c r="X2379" s="95"/>
      <c r="Y2379" s="95"/>
      <c r="Z2379" s="74" t="s">
        <v>1111</v>
      </c>
      <c r="AA2379" s="95">
        <v>8.25</v>
      </c>
      <c r="AB2379" s="95">
        <v>-0.95</v>
      </c>
      <c r="AC2379" s="74" t="s">
        <v>1111</v>
      </c>
      <c r="AD2379" s="95">
        <v>639440153</v>
      </c>
    </row>
    <row r="2380" spans="1:30" x14ac:dyDescent="0.2">
      <c r="A2380" s="74" t="s">
        <v>3488</v>
      </c>
      <c r="B2380" s="95">
        <v>8.49</v>
      </c>
      <c r="C2380" s="95"/>
      <c r="D2380" s="95">
        <v>-3.48</v>
      </c>
      <c r="E2380" s="95">
        <v>24.88</v>
      </c>
      <c r="F2380" s="95">
        <v>0.42</v>
      </c>
      <c r="G2380" s="95">
        <v>9.59</v>
      </c>
      <c r="H2380" s="95">
        <v>-2.98</v>
      </c>
      <c r="I2380" s="95">
        <v>-6.1</v>
      </c>
      <c r="J2380" s="95">
        <v>-7.1</v>
      </c>
      <c r="K2380" s="95">
        <v>-10.36</v>
      </c>
      <c r="L2380" s="95">
        <v>-3.26</v>
      </c>
      <c r="M2380" s="95">
        <v>11.43</v>
      </c>
      <c r="N2380" s="95">
        <v>0.21</v>
      </c>
      <c r="O2380" s="95">
        <v>2.71</v>
      </c>
      <c r="P2380" s="95">
        <v>-1.69</v>
      </c>
      <c r="Q2380" s="95">
        <v>1.26</v>
      </c>
      <c r="R2380" s="95">
        <v>-715.69</v>
      </c>
      <c r="S2380" s="95">
        <v>-12.09</v>
      </c>
      <c r="T2380" s="95">
        <v>-17.690000000000001</v>
      </c>
      <c r="U2380" s="95">
        <v>0.02</v>
      </c>
      <c r="V2380" s="95">
        <v>0.98</v>
      </c>
      <c r="W2380" s="95">
        <v>1.98</v>
      </c>
      <c r="X2380" s="95"/>
      <c r="Y2380" s="95"/>
      <c r="Z2380" s="74" t="s">
        <v>1111</v>
      </c>
      <c r="AA2380" s="95">
        <v>0.34</v>
      </c>
      <c r="AB2380" s="95">
        <v>-2.4500000000000002</v>
      </c>
      <c r="AC2380" s="74" t="s">
        <v>1111</v>
      </c>
      <c r="AD2380" s="95">
        <v>408265548</v>
      </c>
    </row>
    <row r="2381" spans="1:30" x14ac:dyDescent="0.2">
      <c r="A2381" s="74" t="s">
        <v>3489</v>
      </c>
      <c r="B2381" s="95">
        <v>1.35</v>
      </c>
      <c r="C2381" s="95"/>
      <c r="D2381" s="95">
        <v>-0.55000000000000004</v>
      </c>
      <c r="E2381" s="95">
        <v>3.95</v>
      </c>
      <c r="F2381" s="95">
        <v>7.0000000000000007E-2</v>
      </c>
      <c r="G2381" s="95">
        <v>9.59</v>
      </c>
      <c r="H2381" s="95">
        <v>-2.98</v>
      </c>
      <c r="I2381" s="95">
        <v>-6.1</v>
      </c>
      <c r="J2381" s="95">
        <v>-1.1299999999999999</v>
      </c>
      <c r="K2381" s="95">
        <v>-10.36</v>
      </c>
      <c r="L2381" s="95">
        <v>-3.26</v>
      </c>
      <c r="M2381" s="95">
        <v>11.43</v>
      </c>
      <c r="N2381" s="95">
        <v>0.03</v>
      </c>
      <c r="O2381" s="95">
        <v>0.43</v>
      </c>
      <c r="P2381" s="95">
        <v>-0.27</v>
      </c>
      <c r="Q2381" s="95">
        <v>1.26</v>
      </c>
      <c r="R2381" s="95">
        <v>-715.69</v>
      </c>
      <c r="S2381" s="95">
        <v>-12.09</v>
      </c>
      <c r="T2381" s="95">
        <v>-17.690000000000001</v>
      </c>
      <c r="U2381" s="95">
        <v>0.02</v>
      </c>
      <c r="V2381" s="95">
        <v>0.98</v>
      </c>
      <c r="W2381" s="95">
        <v>1.98</v>
      </c>
      <c r="X2381" s="95"/>
      <c r="Y2381" s="95"/>
      <c r="Z2381" s="74" t="s">
        <v>1111</v>
      </c>
      <c r="AA2381" s="95">
        <v>0.34</v>
      </c>
      <c r="AB2381" s="95">
        <v>-2.4500000000000002</v>
      </c>
      <c r="AC2381" s="74" t="s">
        <v>1111</v>
      </c>
      <c r="AD2381" s="95">
        <v>408265548</v>
      </c>
    </row>
    <row r="2382" spans="1:30" x14ac:dyDescent="0.2">
      <c r="A2382" s="74" t="s">
        <v>3490</v>
      </c>
      <c r="B2382" s="95">
        <v>15.34</v>
      </c>
      <c r="C2382" s="95"/>
      <c r="D2382" s="95">
        <v>39.799999999999997</v>
      </c>
      <c r="E2382" s="95">
        <v>3.92</v>
      </c>
      <c r="F2382" s="95">
        <v>1.04</v>
      </c>
      <c r="G2382" s="95">
        <v>11.14</v>
      </c>
      <c r="H2382" s="95">
        <v>3.64</v>
      </c>
      <c r="I2382" s="95">
        <v>2.1800000000000002</v>
      </c>
      <c r="J2382" s="95">
        <v>23.83</v>
      </c>
      <c r="K2382" s="95">
        <v>33.43</v>
      </c>
      <c r="L2382" s="95">
        <v>9.6</v>
      </c>
      <c r="M2382" s="95">
        <v>1.58</v>
      </c>
      <c r="N2382" s="95">
        <v>0.87</v>
      </c>
      <c r="O2382" s="95">
        <v>3.03</v>
      </c>
      <c r="P2382" s="95">
        <v>-2.88</v>
      </c>
      <c r="Q2382" s="95">
        <v>2.15</v>
      </c>
      <c r="R2382" s="95">
        <v>9.86</v>
      </c>
      <c r="S2382" s="95">
        <v>2.61</v>
      </c>
      <c r="T2382" s="95">
        <v>5.62</v>
      </c>
      <c r="U2382" s="95">
        <v>0.26</v>
      </c>
      <c r="V2382" s="95">
        <v>0.74</v>
      </c>
      <c r="W2382" s="95">
        <v>1.2</v>
      </c>
      <c r="X2382" s="95">
        <v>7.55</v>
      </c>
      <c r="Y2382" s="95"/>
      <c r="Z2382" s="74" t="s">
        <v>1111</v>
      </c>
      <c r="AA2382" s="95">
        <v>3.91</v>
      </c>
      <c r="AB2382" s="95">
        <v>0.39</v>
      </c>
      <c r="AC2382" s="74" t="s">
        <v>1111</v>
      </c>
      <c r="AD2382" s="95">
        <v>163640984</v>
      </c>
    </row>
    <row r="2383" spans="1:30" x14ac:dyDescent="0.2">
      <c r="A2383" s="74" t="s">
        <v>3491</v>
      </c>
      <c r="B2383" s="95">
        <v>51.58</v>
      </c>
      <c r="C2383" s="95">
        <v>15.51</v>
      </c>
      <c r="D2383" s="95">
        <v>598.77</v>
      </c>
      <c r="E2383" s="95"/>
      <c r="F2383" s="95">
        <v>0.51</v>
      </c>
      <c r="G2383" s="95">
        <v>14</v>
      </c>
      <c r="H2383" s="95">
        <v>14.44</v>
      </c>
      <c r="I2383" s="95">
        <v>0.24</v>
      </c>
      <c r="J2383" s="95">
        <v>9.9700000000000006</v>
      </c>
      <c r="K2383" s="95">
        <v>6.23</v>
      </c>
      <c r="L2383" s="95">
        <v>-3.75</v>
      </c>
      <c r="M2383" s="95"/>
      <c r="N2383" s="95">
        <v>1.44</v>
      </c>
      <c r="O2383" s="95">
        <v>0.83</v>
      </c>
      <c r="P2383" s="95">
        <v>-2.04</v>
      </c>
      <c r="Q2383" s="95">
        <v>5.69</v>
      </c>
      <c r="R2383" s="95"/>
      <c r="S2383" s="95">
        <v>0.09</v>
      </c>
      <c r="T2383" s="95">
        <v>16.87</v>
      </c>
      <c r="U2383" s="95">
        <v>0</v>
      </c>
      <c r="V2383" s="95">
        <v>0.87</v>
      </c>
      <c r="W2383" s="95">
        <v>0.36</v>
      </c>
      <c r="X2383" s="95">
        <v>-13.44</v>
      </c>
      <c r="Y2383" s="95"/>
      <c r="Z2383" s="74" t="s">
        <v>1111</v>
      </c>
      <c r="AA2383" s="95">
        <v>0</v>
      </c>
      <c r="AB2383" s="95">
        <v>0.09</v>
      </c>
      <c r="AC2383" s="74" t="s">
        <v>1111</v>
      </c>
      <c r="AD2383" s="95">
        <v>14370476848</v>
      </c>
    </row>
    <row r="2384" spans="1:30" x14ac:dyDescent="0.2">
      <c r="A2384" s="74" t="s">
        <v>3492</v>
      </c>
      <c r="B2384" s="95">
        <v>49.88</v>
      </c>
      <c r="C2384" s="95"/>
      <c r="D2384" s="95">
        <v>15.49</v>
      </c>
      <c r="E2384" s="95">
        <v>2.98</v>
      </c>
      <c r="F2384" s="95">
        <v>1.35</v>
      </c>
      <c r="G2384" s="95">
        <v>18.739999999999998</v>
      </c>
      <c r="H2384" s="95">
        <v>5.59</v>
      </c>
      <c r="I2384" s="95">
        <v>4.34</v>
      </c>
      <c r="J2384" s="95">
        <v>12.03</v>
      </c>
      <c r="K2384" s="95">
        <v>12.22</v>
      </c>
      <c r="L2384" s="95">
        <v>0.19</v>
      </c>
      <c r="M2384" s="95">
        <v>0.05</v>
      </c>
      <c r="N2384" s="95">
        <v>0.67</v>
      </c>
      <c r="O2384" s="95">
        <v>5.98</v>
      </c>
      <c r="P2384" s="95">
        <v>-3.66</v>
      </c>
      <c r="Q2384" s="95">
        <v>1.55</v>
      </c>
      <c r="R2384" s="95">
        <v>19.27</v>
      </c>
      <c r="S2384" s="95">
        <v>8.6999999999999993</v>
      </c>
      <c r="T2384" s="95">
        <v>18.059999999999999</v>
      </c>
      <c r="U2384" s="95">
        <v>0.45</v>
      </c>
      <c r="V2384" s="95">
        <v>0.55000000000000004</v>
      </c>
      <c r="W2384" s="95">
        <v>2</v>
      </c>
      <c r="X2384" s="95">
        <v>17.16</v>
      </c>
      <c r="Y2384" s="95">
        <v>-11.21</v>
      </c>
      <c r="Z2384" s="74" t="s">
        <v>1111</v>
      </c>
      <c r="AA2384" s="95">
        <v>16.71</v>
      </c>
      <c r="AB2384" s="95">
        <v>3.22</v>
      </c>
      <c r="AC2384" s="74" t="s">
        <v>1111</v>
      </c>
      <c r="AD2384" s="95">
        <v>1032645688</v>
      </c>
    </row>
    <row r="2385" spans="1:30" x14ac:dyDescent="0.2">
      <c r="A2385" s="74" t="s">
        <v>3493</v>
      </c>
      <c r="B2385" s="95">
        <v>220.6</v>
      </c>
      <c r="C2385" s="95">
        <v>0.98</v>
      </c>
      <c r="D2385" s="95">
        <v>38.85</v>
      </c>
      <c r="E2385" s="95">
        <v>6.15</v>
      </c>
      <c r="F2385" s="95">
        <v>3.46</v>
      </c>
      <c r="G2385" s="95">
        <v>44.26</v>
      </c>
      <c r="H2385" s="95">
        <v>22.47</v>
      </c>
      <c r="I2385" s="95">
        <v>16.2</v>
      </c>
      <c r="J2385" s="95">
        <v>28.02</v>
      </c>
      <c r="K2385" s="95">
        <v>28.66</v>
      </c>
      <c r="L2385" s="95">
        <v>0.64</v>
      </c>
      <c r="M2385" s="95">
        <v>0.14000000000000001</v>
      </c>
      <c r="N2385" s="95">
        <v>6.29</v>
      </c>
      <c r="O2385" s="95">
        <v>15.05</v>
      </c>
      <c r="P2385" s="95">
        <v>-5.13</v>
      </c>
      <c r="Q2385" s="95">
        <v>3.38</v>
      </c>
      <c r="R2385" s="95">
        <v>15.84</v>
      </c>
      <c r="S2385" s="95">
        <v>8.89</v>
      </c>
      <c r="T2385" s="95">
        <v>12.1</v>
      </c>
      <c r="U2385" s="95">
        <v>0.56000000000000005</v>
      </c>
      <c r="V2385" s="95">
        <v>0.44</v>
      </c>
      <c r="W2385" s="95">
        <v>0.55000000000000004</v>
      </c>
      <c r="X2385" s="95">
        <v>3.08</v>
      </c>
      <c r="Y2385" s="95">
        <v>5.96</v>
      </c>
      <c r="Z2385" s="74" t="s">
        <v>1111</v>
      </c>
      <c r="AA2385" s="95">
        <v>35.86</v>
      </c>
      <c r="AB2385" s="95">
        <v>5.68</v>
      </c>
      <c r="AC2385" s="74" t="s">
        <v>1111</v>
      </c>
      <c r="AD2385" s="95">
        <v>16772548900</v>
      </c>
    </row>
    <row r="2386" spans="1:30" x14ac:dyDescent="0.2">
      <c r="A2386" s="74" t="s">
        <v>3494</v>
      </c>
      <c r="B2386" s="95">
        <v>136.62</v>
      </c>
      <c r="C2386" s="95">
        <v>2.2799999999999998</v>
      </c>
      <c r="D2386" s="95">
        <v>140.66</v>
      </c>
      <c r="E2386" s="95">
        <v>1.62</v>
      </c>
      <c r="F2386" s="95">
        <v>0.86</v>
      </c>
      <c r="G2386" s="95">
        <v>33.020000000000003</v>
      </c>
      <c r="H2386" s="95">
        <v>5.74</v>
      </c>
      <c r="I2386" s="95">
        <v>2.5</v>
      </c>
      <c r="J2386" s="95">
        <v>61.21</v>
      </c>
      <c r="K2386" s="95">
        <v>78.849999999999994</v>
      </c>
      <c r="L2386" s="95">
        <v>17.64</v>
      </c>
      <c r="M2386" s="95">
        <v>0.47</v>
      </c>
      <c r="N2386" s="95">
        <v>3.51</v>
      </c>
      <c r="O2386" s="95">
        <v>9.7899999999999991</v>
      </c>
      <c r="P2386" s="95">
        <v>-1.05</v>
      </c>
      <c r="Q2386" s="95">
        <v>1.99</v>
      </c>
      <c r="R2386" s="95">
        <v>1.1499999999999999</v>
      </c>
      <c r="S2386" s="95">
        <v>0.61</v>
      </c>
      <c r="T2386" s="95">
        <v>1.56</v>
      </c>
      <c r="U2386" s="95">
        <v>0.53</v>
      </c>
      <c r="V2386" s="95">
        <v>0.46</v>
      </c>
      <c r="W2386" s="95">
        <v>0.25</v>
      </c>
      <c r="X2386" s="95">
        <v>10.96</v>
      </c>
      <c r="Y2386" s="95">
        <v>-2.83</v>
      </c>
      <c r="Z2386" s="74" t="s">
        <v>1111</v>
      </c>
      <c r="AA2386" s="95">
        <v>84.17</v>
      </c>
      <c r="AB2386" s="95">
        <v>0.97</v>
      </c>
      <c r="AC2386" s="74" t="s">
        <v>1111</v>
      </c>
      <c r="AD2386" s="95">
        <v>34776211140</v>
      </c>
    </row>
    <row r="2387" spans="1:30" x14ac:dyDescent="0.2">
      <c r="A2387" s="74" t="s">
        <v>3495</v>
      </c>
      <c r="B2387" s="95">
        <v>47.56</v>
      </c>
      <c r="C2387" s="95"/>
      <c r="D2387" s="95">
        <v>85.65</v>
      </c>
      <c r="E2387" s="95">
        <v>0.54</v>
      </c>
      <c r="F2387" s="95">
        <v>0.28999999999999998</v>
      </c>
      <c r="G2387" s="95">
        <v>33.39</v>
      </c>
      <c r="H2387" s="95">
        <v>4.75</v>
      </c>
      <c r="I2387" s="95">
        <v>1.71</v>
      </c>
      <c r="J2387" s="95">
        <v>30.82</v>
      </c>
      <c r="K2387" s="95">
        <v>57.92</v>
      </c>
      <c r="L2387" s="95">
        <v>27.1</v>
      </c>
      <c r="M2387" s="95">
        <v>0.48</v>
      </c>
      <c r="N2387" s="95">
        <v>1.46</v>
      </c>
      <c r="O2387" s="95">
        <v>3.86</v>
      </c>
      <c r="P2387" s="95">
        <v>-0.34</v>
      </c>
      <c r="Q2387" s="95">
        <v>1.95</v>
      </c>
      <c r="R2387" s="95">
        <v>0.64</v>
      </c>
      <c r="S2387" s="95">
        <v>0.34</v>
      </c>
      <c r="T2387" s="95">
        <v>1.06</v>
      </c>
      <c r="U2387" s="95">
        <v>0.53</v>
      </c>
      <c r="V2387" s="95">
        <v>0.46</v>
      </c>
      <c r="W2387" s="95">
        <v>0.2</v>
      </c>
      <c r="X2387" s="95"/>
      <c r="Y2387" s="95"/>
      <c r="Z2387" s="74" t="s">
        <v>1111</v>
      </c>
      <c r="AA2387" s="95">
        <v>87.42</v>
      </c>
      <c r="AB2387" s="95">
        <v>0.56000000000000005</v>
      </c>
      <c r="AC2387" s="74" t="s">
        <v>1111</v>
      </c>
      <c r="AD2387" s="95">
        <v>11838629397.68</v>
      </c>
    </row>
    <row r="2388" spans="1:30" x14ac:dyDescent="0.2">
      <c r="A2388" s="74" t="s">
        <v>3496</v>
      </c>
      <c r="B2388" s="95">
        <v>0.03</v>
      </c>
      <c r="C2388" s="95"/>
      <c r="D2388" s="95">
        <v>1.46</v>
      </c>
      <c r="E2388" s="95">
        <v>0.05</v>
      </c>
      <c r="F2388" s="95">
        <v>0.01</v>
      </c>
      <c r="G2388" s="95">
        <v>21.67</v>
      </c>
      <c r="H2388" s="95">
        <v>-0.31</v>
      </c>
      <c r="I2388" s="95">
        <v>0.79</v>
      </c>
      <c r="J2388" s="95">
        <v>-3.73</v>
      </c>
      <c r="K2388" s="95">
        <v>-77.37</v>
      </c>
      <c r="L2388" s="95">
        <v>-73.64</v>
      </c>
      <c r="M2388" s="95">
        <v>1.04</v>
      </c>
      <c r="N2388" s="95">
        <v>0.01</v>
      </c>
      <c r="O2388" s="95">
        <v>-0.06</v>
      </c>
      <c r="P2388" s="95">
        <v>-0.01</v>
      </c>
      <c r="Q2388" s="95">
        <v>0.65</v>
      </c>
      <c r="R2388" s="95">
        <v>3.61</v>
      </c>
      <c r="S2388" s="95">
        <v>0.56999999999999995</v>
      </c>
      <c r="T2388" s="95">
        <v>-6.52</v>
      </c>
      <c r="U2388" s="95">
        <v>0.16</v>
      </c>
      <c r="V2388" s="95">
        <v>0.84</v>
      </c>
      <c r="W2388" s="95">
        <v>0.72</v>
      </c>
      <c r="X2388" s="95">
        <v>-7.38</v>
      </c>
      <c r="Y2388" s="95"/>
      <c r="Z2388" s="74" t="s">
        <v>1111</v>
      </c>
      <c r="AA2388" s="95">
        <v>0.56999999999999995</v>
      </c>
      <c r="AB2388" s="95">
        <v>0.02</v>
      </c>
      <c r="AC2388" s="74" t="s">
        <v>1111</v>
      </c>
      <c r="AD2388" s="95">
        <v>1088202</v>
      </c>
    </row>
    <row r="2389" spans="1:30" x14ac:dyDescent="0.2">
      <c r="A2389" s="74" t="s">
        <v>3497</v>
      </c>
      <c r="B2389" s="95">
        <v>3.43</v>
      </c>
      <c r="C2389" s="95"/>
      <c r="D2389" s="95">
        <v>-3.5</v>
      </c>
      <c r="E2389" s="95">
        <v>1.02</v>
      </c>
      <c r="F2389" s="95">
        <v>0.93</v>
      </c>
      <c r="G2389" s="95"/>
      <c r="H2389" s="95"/>
      <c r="I2389" s="95"/>
      <c r="J2389" s="95">
        <v>-3.43</v>
      </c>
      <c r="K2389" s="95">
        <v>0.04</v>
      </c>
      <c r="L2389" s="95">
        <v>3.47</v>
      </c>
      <c r="M2389" s="95">
        <v>-1.03</v>
      </c>
      <c r="N2389" s="95"/>
      <c r="O2389" s="95">
        <v>1.03</v>
      </c>
      <c r="P2389" s="95">
        <v>-44.37</v>
      </c>
      <c r="Q2389" s="95">
        <v>13.04</v>
      </c>
      <c r="R2389" s="95">
        <v>-29.09</v>
      </c>
      <c r="S2389" s="95">
        <v>-26.63</v>
      </c>
      <c r="T2389" s="95">
        <v>-29.63</v>
      </c>
      <c r="U2389" s="95">
        <v>0.92</v>
      </c>
      <c r="V2389" s="95">
        <v>0.08</v>
      </c>
      <c r="W2389" s="95">
        <v>0</v>
      </c>
      <c r="X2389" s="95"/>
      <c r="Y2389" s="95"/>
      <c r="Z2389" s="74" t="s">
        <v>1111</v>
      </c>
      <c r="AA2389" s="95">
        <v>3.37</v>
      </c>
      <c r="AB2389" s="95">
        <v>-0.98</v>
      </c>
      <c r="AC2389" s="74" t="s">
        <v>1111</v>
      </c>
      <c r="AD2389" s="95">
        <v>151559009</v>
      </c>
    </row>
    <row r="2390" spans="1:30" x14ac:dyDescent="0.2">
      <c r="A2390" s="74" t="s">
        <v>3498</v>
      </c>
      <c r="B2390" s="95">
        <v>31</v>
      </c>
      <c r="C2390" s="95">
        <v>6.72</v>
      </c>
      <c r="D2390" s="95">
        <v>12.2</v>
      </c>
      <c r="E2390" s="95">
        <v>1.46</v>
      </c>
      <c r="F2390" s="95">
        <v>0.14000000000000001</v>
      </c>
      <c r="G2390" s="95">
        <v>76.81</v>
      </c>
      <c r="H2390" s="95">
        <v>0</v>
      </c>
      <c r="I2390" s="95">
        <v>25.05</v>
      </c>
      <c r="J2390" s="95"/>
      <c r="K2390" s="95"/>
      <c r="L2390" s="95"/>
      <c r="M2390" s="95">
        <v>-1.26</v>
      </c>
      <c r="N2390" s="95">
        <v>3.06</v>
      </c>
      <c r="O2390" s="95">
        <v>1.33</v>
      </c>
      <c r="P2390" s="95">
        <v>-0.46</v>
      </c>
      <c r="Q2390" s="95">
        <v>1.19</v>
      </c>
      <c r="R2390" s="95">
        <v>11.94</v>
      </c>
      <c r="S2390" s="95">
        <v>1.18</v>
      </c>
      <c r="T2390" s="95"/>
      <c r="U2390" s="95">
        <v>0.1</v>
      </c>
      <c r="V2390" s="95">
        <v>0.9</v>
      </c>
      <c r="W2390" s="95">
        <v>0.05</v>
      </c>
      <c r="X2390" s="95"/>
      <c r="Y2390" s="95"/>
      <c r="Z2390" s="74" t="s">
        <v>1111</v>
      </c>
      <c r="AA2390" s="95">
        <v>21.29</v>
      </c>
      <c r="AB2390" s="95">
        <v>2.54</v>
      </c>
      <c r="AC2390" s="74" t="s">
        <v>1111</v>
      </c>
      <c r="AD2390" s="95">
        <v>3577961100</v>
      </c>
    </row>
    <row r="2391" spans="1:30" x14ac:dyDescent="0.2">
      <c r="A2391" s="74" t="s">
        <v>3499</v>
      </c>
      <c r="B2391" s="95">
        <v>9.8000000000000007</v>
      </c>
      <c r="C2391" s="95"/>
      <c r="D2391" s="95">
        <v>-14700</v>
      </c>
      <c r="E2391" s="95">
        <v>-12.56</v>
      </c>
      <c r="F2391" s="95">
        <v>1.22</v>
      </c>
      <c r="G2391" s="95"/>
      <c r="H2391" s="95"/>
      <c r="I2391" s="95"/>
      <c r="J2391" s="95">
        <v>-14700</v>
      </c>
      <c r="K2391" s="95">
        <v>-14693.08</v>
      </c>
      <c r="L2391" s="95">
        <v>6.92</v>
      </c>
      <c r="M2391" s="95"/>
      <c r="N2391" s="95"/>
      <c r="O2391" s="95">
        <v>3994.57</v>
      </c>
      <c r="P2391" s="95">
        <v>-1.22</v>
      </c>
      <c r="Q2391" s="95">
        <v>1.5</v>
      </c>
      <c r="R2391" s="95">
        <v>-0.09</v>
      </c>
      <c r="S2391" s="95">
        <v>-0.01</v>
      </c>
      <c r="T2391" s="95">
        <v>0.09</v>
      </c>
      <c r="U2391" s="95">
        <v>-0.1</v>
      </c>
      <c r="V2391" s="95">
        <v>0.1</v>
      </c>
      <c r="W2391" s="95">
        <v>0</v>
      </c>
      <c r="X2391" s="95"/>
      <c r="Y2391" s="95"/>
      <c r="Z2391" s="74" t="s">
        <v>1111</v>
      </c>
      <c r="AA2391" s="95">
        <v>-0.78</v>
      </c>
      <c r="AB2391" s="95">
        <v>0</v>
      </c>
      <c r="AC2391" s="74" t="s">
        <v>1111</v>
      </c>
      <c r="AD2391" s="95">
        <v>367500000</v>
      </c>
    </row>
    <row r="2392" spans="1:30" x14ac:dyDescent="0.2">
      <c r="A2392" s="74" t="s">
        <v>3500</v>
      </c>
      <c r="B2392" s="95">
        <v>9.98</v>
      </c>
      <c r="C2392" s="95"/>
      <c r="D2392" s="95">
        <v>-14970</v>
      </c>
      <c r="E2392" s="95">
        <v>-12.79</v>
      </c>
      <c r="F2392" s="95">
        <v>1.25</v>
      </c>
      <c r="G2392" s="95"/>
      <c r="H2392" s="95"/>
      <c r="I2392" s="95"/>
      <c r="J2392" s="95">
        <v>-14970</v>
      </c>
      <c r="K2392" s="95">
        <v>-14693.08</v>
      </c>
      <c r="L2392" s="95">
        <v>6.92</v>
      </c>
      <c r="M2392" s="95"/>
      <c r="N2392" s="95"/>
      <c r="O2392" s="95">
        <v>4067.93</v>
      </c>
      <c r="P2392" s="95">
        <v>-1.25</v>
      </c>
      <c r="Q2392" s="95">
        <v>1.5</v>
      </c>
      <c r="R2392" s="95">
        <v>-0.09</v>
      </c>
      <c r="S2392" s="95">
        <v>-0.01</v>
      </c>
      <c r="T2392" s="95">
        <v>0.09</v>
      </c>
      <c r="U2392" s="95">
        <v>-0.1</v>
      </c>
      <c r="V2392" s="95">
        <v>0.1</v>
      </c>
      <c r="W2392" s="95">
        <v>0</v>
      </c>
      <c r="X2392" s="95"/>
      <c r="Y2392" s="95"/>
      <c r="Z2392" s="74" t="s">
        <v>1111</v>
      </c>
      <c r="AA2392" s="95">
        <v>-0.78</v>
      </c>
      <c r="AB2392" s="95">
        <v>0</v>
      </c>
      <c r="AC2392" s="74" t="s">
        <v>1111</v>
      </c>
      <c r="AD2392" s="95">
        <v>367500000</v>
      </c>
    </row>
    <row r="2393" spans="1:30" x14ac:dyDescent="0.2">
      <c r="A2393" s="74" t="s">
        <v>3501</v>
      </c>
      <c r="B2393" s="95">
        <v>0.4</v>
      </c>
      <c r="C2393" s="95"/>
      <c r="D2393" s="95">
        <v>-600</v>
      </c>
      <c r="E2393" s="95">
        <v>-0.51</v>
      </c>
      <c r="F2393" s="95">
        <v>0.05</v>
      </c>
      <c r="G2393" s="95"/>
      <c r="H2393" s="95"/>
      <c r="I2393" s="95"/>
      <c r="J2393" s="95">
        <v>-600</v>
      </c>
      <c r="K2393" s="95">
        <v>-14693.08</v>
      </c>
      <c r="L2393" s="95">
        <v>6.92</v>
      </c>
      <c r="M2393" s="95"/>
      <c r="N2393" s="95"/>
      <c r="O2393" s="95">
        <v>163.04</v>
      </c>
      <c r="P2393" s="95">
        <v>-0.05</v>
      </c>
      <c r="Q2393" s="95">
        <v>1.5</v>
      </c>
      <c r="R2393" s="95">
        <v>-0.09</v>
      </c>
      <c r="S2393" s="95">
        <v>-0.01</v>
      </c>
      <c r="T2393" s="95">
        <v>0.09</v>
      </c>
      <c r="U2393" s="95">
        <v>-0.1</v>
      </c>
      <c r="V2393" s="95">
        <v>0.1</v>
      </c>
      <c r="W2393" s="95">
        <v>0</v>
      </c>
      <c r="X2393" s="95"/>
      <c r="Y2393" s="95"/>
      <c r="Z2393" s="74" t="s">
        <v>1111</v>
      </c>
      <c r="AA2393" s="95">
        <v>-0.78</v>
      </c>
      <c r="AB2393" s="95">
        <v>0</v>
      </c>
      <c r="AC2393" s="74" t="s">
        <v>1111</v>
      </c>
      <c r="AD2393" s="95">
        <v>367500000</v>
      </c>
    </row>
    <row r="2394" spans="1:30" x14ac:dyDescent="0.2">
      <c r="A2394" s="74" t="s">
        <v>3502</v>
      </c>
      <c r="B2394" s="95">
        <v>7.94</v>
      </c>
      <c r="C2394" s="95">
        <v>4.16</v>
      </c>
      <c r="D2394" s="95">
        <v>9.74</v>
      </c>
      <c r="E2394" s="95">
        <v>0.96</v>
      </c>
      <c r="F2394" s="95">
        <v>0.28000000000000003</v>
      </c>
      <c r="G2394" s="95">
        <v>25.31</v>
      </c>
      <c r="H2394" s="95">
        <v>8.26</v>
      </c>
      <c r="I2394" s="95">
        <v>12.65</v>
      </c>
      <c r="J2394" s="95">
        <v>14.91</v>
      </c>
      <c r="K2394" s="95">
        <v>7.99</v>
      </c>
      <c r="L2394" s="95">
        <v>-6.92</v>
      </c>
      <c r="M2394" s="95">
        <v>-0.45</v>
      </c>
      <c r="N2394" s="95">
        <v>1.23</v>
      </c>
      <c r="O2394" s="95">
        <v>1.9</v>
      </c>
      <c r="P2394" s="95">
        <v>-0.5</v>
      </c>
      <c r="Q2394" s="95">
        <v>1.49</v>
      </c>
      <c r="R2394" s="95">
        <v>9.89</v>
      </c>
      <c r="S2394" s="95">
        <v>2.87</v>
      </c>
      <c r="T2394" s="95">
        <v>5.57</v>
      </c>
      <c r="U2394" s="95">
        <v>0.28999999999999998</v>
      </c>
      <c r="V2394" s="95">
        <v>0.71</v>
      </c>
      <c r="W2394" s="95">
        <v>0.23</v>
      </c>
      <c r="X2394" s="95"/>
      <c r="Y2394" s="95"/>
      <c r="Z2394" s="74" t="s">
        <v>1111</v>
      </c>
      <c r="AA2394" s="95">
        <v>8.25</v>
      </c>
      <c r="AB2394" s="95">
        <v>0.82</v>
      </c>
      <c r="AC2394" s="74" t="s">
        <v>1111</v>
      </c>
      <c r="AD2394" s="95">
        <v>388150076</v>
      </c>
    </row>
    <row r="2395" spans="1:30" x14ac:dyDescent="0.2">
      <c r="A2395" s="74" t="s">
        <v>3503</v>
      </c>
      <c r="B2395" s="95">
        <v>0.66</v>
      </c>
      <c r="C2395" s="95"/>
      <c r="D2395" s="95">
        <v>0.81</v>
      </c>
      <c r="E2395" s="95">
        <v>0.08</v>
      </c>
      <c r="F2395" s="95">
        <v>0.02</v>
      </c>
      <c r="G2395" s="95">
        <v>25.31</v>
      </c>
      <c r="H2395" s="95">
        <v>8.26</v>
      </c>
      <c r="I2395" s="95">
        <v>12.65</v>
      </c>
      <c r="J2395" s="95">
        <v>1.24</v>
      </c>
      <c r="K2395" s="95">
        <v>7.99</v>
      </c>
      <c r="L2395" s="95">
        <v>-6.92</v>
      </c>
      <c r="M2395" s="95">
        <v>-0.45</v>
      </c>
      <c r="N2395" s="95">
        <v>0.1</v>
      </c>
      <c r="O2395" s="95">
        <v>0.16</v>
      </c>
      <c r="P2395" s="95">
        <v>-0.04</v>
      </c>
      <c r="Q2395" s="95">
        <v>1.49</v>
      </c>
      <c r="R2395" s="95">
        <v>9.89</v>
      </c>
      <c r="S2395" s="95">
        <v>2.87</v>
      </c>
      <c r="T2395" s="95">
        <v>5.57</v>
      </c>
      <c r="U2395" s="95">
        <v>0.28999999999999998</v>
      </c>
      <c r="V2395" s="95">
        <v>0.71</v>
      </c>
      <c r="W2395" s="95">
        <v>0.23</v>
      </c>
      <c r="X2395" s="95"/>
      <c r="Y2395" s="95"/>
      <c r="Z2395" s="74" t="s">
        <v>1111</v>
      </c>
      <c r="AA2395" s="95">
        <v>8.25</v>
      </c>
      <c r="AB2395" s="95">
        <v>0.82</v>
      </c>
      <c r="AC2395" s="74" t="s">
        <v>1111</v>
      </c>
      <c r="AD2395" s="95">
        <v>388150076</v>
      </c>
    </row>
    <row r="2396" spans="1:30" x14ac:dyDescent="0.2">
      <c r="A2396" s="74" t="s">
        <v>3504</v>
      </c>
      <c r="B2396" s="95">
        <v>19.89</v>
      </c>
      <c r="C2396" s="95"/>
      <c r="D2396" s="95">
        <v>-4.6399999999999997</v>
      </c>
      <c r="E2396" s="95">
        <v>2.2599999999999998</v>
      </c>
      <c r="F2396" s="95">
        <v>1.94</v>
      </c>
      <c r="G2396" s="95"/>
      <c r="H2396" s="95"/>
      <c r="I2396" s="95"/>
      <c r="J2396" s="95">
        <v>-4.6399999999999997</v>
      </c>
      <c r="K2396" s="95">
        <v>-2.78</v>
      </c>
      <c r="L2396" s="95">
        <v>1.87</v>
      </c>
      <c r="M2396" s="95">
        <v>-0.91</v>
      </c>
      <c r="N2396" s="95"/>
      <c r="O2396" s="95">
        <v>2.6</v>
      </c>
      <c r="P2396" s="95">
        <v>-10.119999999999999</v>
      </c>
      <c r="Q2396" s="95">
        <v>13.12</v>
      </c>
      <c r="R2396" s="95">
        <v>-48.72</v>
      </c>
      <c r="S2396" s="95">
        <v>-41.88</v>
      </c>
      <c r="T2396" s="95">
        <v>-48.72</v>
      </c>
      <c r="U2396" s="95">
        <v>0.86</v>
      </c>
      <c r="V2396" s="95">
        <v>0.14000000000000001</v>
      </c>
      <c r="W2396" s="95">
        <v>0</v>
      </c>
      <c r="X2396" s="95"/>
      <c r="Y2396" s="95"/>
      <c r="Z2396" s="74" t="s">
        <v>1111</v>
      </c>
      <c r="AA2396" s="95">
        <v>8.8000000000000007</v>
      </c>
      <c r="AB2396" s="95">
        <v>-4.29</v>
      </c>
      <c r="AC2396" s="74" t="s">
        <v>1111</v>
      </c>
      <c r="AD2396" s="95">
        <v>645663213</v>
      </c>
    </row>
    <row r="2397" spans="1:30" x14ac:dyDescent="0.2">
      <c r="A2397" s="74" t="s">
        <v>3505</v>
      </c>
      <c r="B2397" s="95">
        <v>26.25</v>
      </c>
      <c r="C2397" s="95">
        <v>0.76</v>
      </c>
      <c r="D2397" s="95">
        <v>191.61</v>
      </c>
      <c r="E2397" s="95">
        <v>2.79</v>
      </c>
      <c r="F2397" s="95">
        <v>0.45</v>
      </c>
      <c r="G2397" s="95">
        <v>44.52</v>
      </c>
      <c r="H2397" s="95">
        <v>18.3</v>
      </c>
      <c r="I2397" s="95">
        <v>0.75</v>
      </c>
      <c r="J2397" s="95">
        <v>7.83</v>
      </c>
      <c r="K2397" s="95">
        <v>16.760000000000002</v>
      </c>
      <c r="L2397" s="95">
        <v>8.93</v>
      </c>
      <c r="M2397" s="95">
        <v>3.18</v>
      </c>
      <c r="N2397" s="95">
        <v>1.43</v>
      </c>
      <c r="O2397" s="95">
        <v>9.4499999999999993</v>
      </c>
      <c r="P2397" s="95">
        <v>-0.57999999999999996</v>
      </c>
      <c r="Q2397" s="95">
        <v>1.28</v>
      </c>
      <c r="R2397" s="95">
        <v>1.46</v>
      </c>
      <c r="S2397" s="95">
        <v>0.24</v>
      </c>
      <c r="T2397" s="95">
        <v>5.35</v>
      </c>
      <c r="U2397" s="95">
        <v>0.16</v>
      </c>
      <c r="V2397" s="95">
        <v>0.84</v>
      </c>
      <c r="W2397" s="95">
        <v>0.32</v>
      </c>
      <c r="X2397" s="95">
        <v>-7.85</v>
      </c>
      <c r="Y2397" s="95"/>
      <c r="Z2397" s="74" t="s">
        <v>1111</v>
      </c>
      <c r="AA2397" s="95">
        <v>9.41</v>
      </c>
      <c r="AB2397" s="95">
        <v>0.14000000000000001</v>
      </c>
      <c r="AC2397" s="74" t="s">
        <v>1111</v>
      </c>
      <c r="AD2397" s="95">
        <v>5386185000</v>
      </c>
    </row>
    <row r="2398" spans="1:30" x14ac:dyDescent="0.2">
      <c r="A2398" s="74" t="s">
        <v>3506</v>
      </c>
      <c r="B2398" s="95">
        <v>2.4900000000000002</v>
      </c>
      <c r="C2398" s="95"/>
      <c r="D2398" s="95">
        <v>56.17</v>
      </c>
      <c r="E2398" s="95">
        <v>1.31</v>
      </c>
      <c r="F2398" s="95">
        <v>0.75</v>
      </c>
      <c r="G2398" s="95">
        <v>69.959999999999994</v>
      </c>
      <c r="H2398" s="95">
        <v>2.19</v>
      </c>
      <c r="I2398" s="95">
        <v>2.57</v>
      </c>
      <c r="J2398" s="95">
        <v>65.83</v>
      </c>
      <c r="K2398" s="95">
        <v>-2.74</v>
      </c>
      <c r="L2398" s="95">
        <v>-68.569999999999993</v>
      </c>
      <c r="M2398" s="95">
        <v>-1.36</v>
      </c>
      <c r="N2398" s="95">
        <v>1.44</v>
      </c>
      <c r="O2398" s="95">
        <v>1.4</v>
      </c>
      <c r="P2398" s="95">
        <v>-14.94</v>
      </c>
      <c r="Q2398" s="95">
        <v>2.2799999999999998</v>
      </c>
      <c r="R2398" s="95">
        <v>2.3199999999999998</v>
      </c>
      <c r="S2398" s="95">
        <v>1.33</v>
      </c>
      <c r="T2398" s="95">
        <v>1.04</v>
      </c>
      <c r="U2398" s="95">
        <v>0.56999999999999995</v>
      </c>
      <c r="V2398" s="95">
        <v>0.43</v>
      </c>
      <c r="W2398" s="95">
        <v>0.52</v>
      </c>
      <c r="X2398" s="95"/>
      <c r="Y2398" s="95"/>
      <c r="Z2398" s="74" t="s">
        <v>1111</v>
      </c>
      <c r="AA2398" s="95">
        <v>1.91</v>
      </c>
      <c r="AB2398" s="95">
        <v>0.04</v>
      </c>
      <c r="AC2398" s="74" t="s">
        <v>1111</v>
      </c>
      <c r="AD2398" s="95">
        <v>132778005</v>
      </c>
    </row>
    <row r="2399" spans="1:30" x14ac:dyDescent="0.2">
      <c r="A2399" s="74" t="s">
        <v>3507</v>
      </c>
      <c r="B2399" s="95">
        <v>56.78</v>
      </c>
      <c r="C2399" s="95">
        <v>0.77</v>
      </c>
      <c r="D2399" s="95">
        <v>8.65</v>
      </c>
      <c r="E2399" s="95">
        <v>1.52</v>
      </c>
      <c r="F2399" s="95">
        <v>0.68</v>
      </c>
      <c r="G2399" s="95">
        <v>51.73</v>
      </c>
      <c r="H2399" s="95">
        <v>9.68</v>
      </c>
      <c r="I2399" s="95">
        <v>13.56</v>
      </c>
      <c r="J2399" s="95">
        <v>12.13</v>
      </c>
      <c r="K2399" s="95">
        <v>11.8</v>
      </c>
      <c r="L2399" s="95">
        <v>-0.33</v>
      </c>
      <c r="M2399" s="95">
        <v>-0.04</v>
      </c>
      <c r="N2399" s="95">
        <v>1.17</v>
      </c>
      <c r="O2399" s="95">
        <v>-4.87</v>
      </c>
      <c r="P2399" s="95">
        <v>-0.99</v>
      </c>
      <c r="Q2399" s="95">
        <v>0.69</v>
      </c>
      <c r="R2399" s="95">
        <v>17.55</v>
      </c>
      <c r="S2399" s="95">
        <v>7.91</v>
      </c>
      <c r="T2399" s="95">
        <v>9</v>
      </c>
      <c r="U2399" s="95">
        <v>0.45</v>
      </c>
      <c r="V2399" s="95">
        <v>0.55000000000000004</v>
      </c>
      <c r="W2399" s="95">
        <v>0.57999999999999996</v>
      </c>
      <c r="X2399" s="95">
        <v>-3.5</v>
      </c>
      <c r="Y2399" s="95">
        <v>-8.81</v>
      </c>
      <c r="Z2399" s="74" t="s">
        <v>1111</v>
      </c>
      <c r="AA2399" s="95">
        <v>37.380000000000003</v>
      </c>
      <c r="AB2399" s="95">
        <v>6.56</v>
      </c>
      <c r="AC2399" s="74" t="s">
        <v>1111</v>
      </c>
      <c r="AD2399" s="95">
        <v>833240822</v>
      </c>
    </row>
    <row r="2400" spans="1:30" x14ac:dyDescent="0.2">
      <c r="A2400" s="74" t="s">
        <v>3508</v>
      </c>
      <c r="B2400" s="95">
        <v>19.940000000000001</v>
      </c>
      <c r="C2400" s="95"/>
      <c r="D2400" s="95">
        <v>-10.58</v>
      </c>
      <c r="E2400" s="95">
        <v>3.58</v>
      </c>
      <c r="F2400" s="95">
        <v>0.32</v>
      </c>
      <c r="G2400" s="95">
        <v>62.88</v>
      </c>
      <c r="H2400" s="95">
        <v>2.57</v>
      </c>
      <c r="I2400" s="95">
        <v>-7.79</v>
      </c>
      <c r="J2400" s="95">
        <v>32.07</v>
      </c>
      <c r="K2400" s="95">
        <v>93.62</v>
      </c>
      <c r="L2400" s="95">
        <v>61.56</v>
      </c>
      <c r="M2400" s="95">
        <v>6.87</v>
      </c>
      <c r="N2400" s="95">
        <v>0.82</v>
      </c>
      <c r="O2400" s="95">
        <v>4.93</v>
      </c>
      <c r="P2400" s="95">
        <v>-0.38</v>
      </c>
      <c r="Q2400" s="95">
        <v>1.73</v>
      </c>
      <c r="R2400" s="95">
        <v>-33.85</v>
      </c>
      <c r="S2400" s="95">
        <v>-3.03</v>
      </c>
      <c r="T2400" s="95">
        <v>-0.23</v>
      </c>
      <c r="U2400" s="95">
        <v>0.09</v>
      </c>
      <c r="V2400" s="95">
        <v>0.91</v>
      </c>
      <c r="W2400" s="95">
        <v>0.39</v>
      </c>
      <c r="X2400" s="95"/>
      <c r="Y2400" s="95"/>
      <c r="Z2400" s="74" t="s">
        <v>1111</v>
      </c>
      <c r="AA2400" s="95">
        <v>5.57</v>
      </c>
      <c r="AB2400" s="95">
        <v>-1.89</v>
      </c>
      <c r="AC2400" s="74" t="s">
        <v>1111</v>
      </c>
      <c r="AD2400" s="95">
        <v>2827721310</v>
      </c>
    </row>
    <row r="2401" spans="1:30" x14ac:dyDescent="0.2">
      <c r="A2401" s="74" t="s">
        <v>3509</v>
      </c>
      <c r="B2401" s="95">
        <v>6.27</v>
      </c>
      <c r="C2401" s="95">
        <v>1.44</v>
      </c>
      <c r="D2401" s="95">
        <v>22.93</v>
      </c>
      <c r="E2401" s="95">
        <v>3.13</v>
      </c>
      <c r="F2401" s="95">
        <v>1.26</v>
      </c>
      <c r="G2401" s="95">
        <v>39.65</v>
      </c>
      <c r="H2401" s="95">
        <v>7.93</v>
      </c>
      <c r="I2401" s="95">
        <v>4.88</v>
      </c>
      <c r="J2401" s="95">
        <v>14.11</v>
      </c>
      <c r="K2401" s="95">
        <v>15.04</v>
      </c>
      <c r="L2401" s="95">
        <v>0.93</v>
      </c>
      <c r="M2401" s="95">
        <v>0.21</v>
      </c>
      <c r="N2401" s="95">
        <v>1.1200000000000001</v>
      </c>
      <c r="O2401" s="95">
        <v>5</v>
      </c>
      <c r="P2401" s="95">
        <v>-2.56</v>
      </c>
      <c r="Q2401" s="95">
        <v>1.99</v>
      </c>
      <c r="R2401" s="95">
        <v>13.63</v>
      </c>
      <c r="S2401" s="95">
        <v>5.5</v>
      </c>
      <c r="T2401" s="95">
        <v>9.17</v>
      </c>
      <c r="U2401" s="95">
        <v>0.4</v>
      </c>
      <c r="V2401" s="95">
        <v>0.6</v>
      </c>
      <c r="W2401" s="95">
        <v>1.1299999999999999</v>
      </c>
      <c r="X2401" s="95">
        <v>3.55</v>
      </c>
      <c r="Y2401" s="95">
        <v>-10.66</v>
      </c>
      <c r="Z2401" s="74" t="s">
        <v>1111</v>
      </c>
      <c r="AA2401" s="95">
        <v>2.0099999999999998</v>
      </c>
      <c r="AB2401" s="95">
        <v>0.27</v>
      </c>
      <c r="AC2401" s="74" t="s">
        <v>1111</v>
      </c>
      <c r="AD2401" s="95">
        <v>307186110</v>
      </c>
    </row>
    <row r="2402" spans="1:30" x14ac:dyDescent="0.2">
      <c r="A2402" s="74" t="s">
        <v>3510</v>
      </c>
      <c r="B2402" s="95">
        <v>40.33</v>
      </c>
      <c r="C2402" s="95">
        <v>5.26</v>
      </c>
      <c r="D2402" s="95">
        <v>16.010000000000002</v>
      </c>
      <c r="E2402" s="95">
        <v>2.83</v>
      </c>
      <c r="F2402" s="95">
        <v>2.1</v>
      </c>
      <c r="G2402" s="95">
        <v>18.13</v>
      </c>
      <c r="H2402" s="95">
        <v>11.33</v>
      </c>
      <c r="I2402" s="95">
        <v>8.77</v>
      </c>
      <c r="J2402" s="95">
        <v>12.39</v>
      </c>
      <c r="K2402" s="95">
        <v>10.97</v>
      </c>
      <c r="L2402" s="95">
        <v>-1.42</v>
      </c>
      <c r="M2402" s="95">
        <v>-0.32</v>
      </c>
      <c r="N2402" s="95">
        <v>1.4</v>
      </c>
      <c r="O2402" s="95">
        <v>5.14</v>
      </c>
      <c r="P2402" s="95">
        <v>-5.43</v>
      </c>
      <c r="Q2402" s="95">
        <v>3.01</v>
      </c>
      <c r="R2402" s="95">
        <v>17.649999999999999</v>
      </c>
      <c r="S2402" s="95">
        <v>13.14</v>
      </c>
      <c r="T2402" s="95">
        <v>17.73</v>
      </c>
      <c r="U2402" s="95">
        <v>0.74</v>
      </c>
      <c r="V2402" s="95">
        <v>0.26</v>
      </c>
      <c r="W2402" s="95">
        <v>1.5</v>
      </c>
      <c r="X2402" s="95">
        <v>1.1000000000000001</v>
      </c>
      <c r="Y2402" s="95">
        <v>-2.62</v>
      </c>
      <c r="Z2402" s="74" t="s">
        <v>1111</v>
      </c>
      <c r="AA2402" s="95">
        <v>14.27</v>
      </c>
      <c r="AB2402" s="95">
        <v>2.52</v>
      </c>
      <c r="AC2402" s="74" t="s">
        <v>1111</v>
      </c>
      <c r="AD2402" s="95">
        <v>782724640</v>
      </c>
    </row>
    <row r="2403" spans="1:30" x14ac:dyDescent="0.2">
      <c r="A2403" s="74" t="s">
        <v>3511</v>
      </c>
      <c r="B2403" s="95">
        <v>21.3</v>
      </c>
      <c r="C2403" s="95"/>
      <c r="D2403" s="95">
        <v>-105.32</v>
      </c>
      <c r="E2403" s="95">
        <v>2.29</v>
      </c>
      <c r="F2403" s="95">
        <v>0.72</v>
      </c>
      <c r="G2403" s="95">
        <v>74.25</v>
      </c>
      <c r="H2403" s="95">
        <v>1.1499999999999999</v>
      </c>
      <c r="I2403" s="95">
        <v>-1.99</v>
      </c>
      <c r="J2403" s="95">
        <v>181.74</v>
      </c>
      <c r="K2403" s="95">
        <v>257.99</v>
      </c>
      <c r="L2403" s="95">
        <v>76.25</v>
      </c>
      <c r="M2403" s="95">
        <v>0.96</v>
      </c>
      <c r="N2403" s="95">
        <v>2.09</v>
      </c>
      <c r="O2403" s="95">
        <v>-12.23</v>
      </c>
      <c r="P2403" s="95">
        <v>-0.79</v>
      </c>
      <c r="Q2403" s="95">
        <v>0.6</v>
      </c>
      <c r="R2403" s="95">
        <v>-2.1800000000000002</v>
      </c>
      <c r="S2403" s="95">
        <v>-0.68</v>
      </c>
      <c r="T2403" s="95">
        <v>0.48</v>
      </c>
      <c r="U2403" s="95">
        <v>0.31</v>
      </c>
      <c r="V2403" s="95">
        <v>0.69</v>
      </c>
      <c r="W2403" s="95">
        <v>0.34</v>
      </c>
      <c r="X2403" s="95">
        <v>2.34</v>
      </c>
      <c r="Y2403" s="95"/>
      <c r="Z2403" s="74" t="s">
        <v>1111</v>
      </c>
      <c r="AA2403" s="95">
        <v>9.2899999999999991</v>
      </c>
      <c r="AB2403" s="95">
        <v>-0.2</v>
      </c>
      <c r="AC2403" s="74" t="s">
        <v>1111</v>
      </c>
      <c r="AD2403" s="95">
        <v>469424310</v>
      </c>
    </row>
    <row r="2404" spans="1:30" x14ac:dyDescent="0.2">
      <c r="A2404" s="74" t="s">
        <v>3512</v>
      </c>
      <c r="B2404" s="95">
        <v>14.65</v>
      </c>
      <c r="C2404" s="95"/>
      <c r="D2404" s="95">
        <v>138.94999999999999</v>
      </c>
      <c r="E2404" s="95">
        <v>1.44</v>
      </c>
      <c r="F2404" s="95">
        <v>1.0900000000000001</v>
      </c>
      <c r="G2404" s="95">
        <v>25.19</v>
      </c>
      <c r="H2404" s="95">
        <v>0.95</v>
      </c>
      <c r="I2404" s="95">
        <v>0.78</v>
      </c>
      <c r="J2404" s="95">
        <v>114.78</v>
      </c>
      <c r="K2404" s="95">
        <v>85.9</v>
      </c>
      <c r="L2404" s="95">
        <v>-28.88</v>
      </c>
      <c r="M2404" s="95">
        <v>-0.36</v>
      </c>
      <c r="N2404" s="95">
        <v>1.0900000000000001</v>
      </c>
      <c r="O2404" s="95">
        <v>2.3199999999999998</v>
      </c>
      <c r="P2404" s="95">
        <v>-3.03</v>
      </c>
      <c r="Q2404" s="95">
        <v>3.68</v>
      </c>
      <c r="R2404" s="95">
        <v>1.04</v>
      </c>
      <c r="S2404" s="95">
        <v>0.78</v>
      </c>
      <c r="T2404" s="95">
        <v>1.1000000000000001</v>
      </c>
      <c r="U2404" s="95">
        <v>0.75</v>
      </c>
      <c r="V2404" s="95">
        <v>0.25</v>
      </c>
      <c r="W2404" s="95">
        <v>1</v>
      </c>
      <c r="X2404" s="95">
        <v>8.44</v>
      </c>
      <c r="Y2404" s="95"/>
      <c r="Z2404" s="74" t="s">
        <v>1111</v>
      </c>
      <c r="AA2404" s="95">
        <v>10.15</v>
      </c>
      <c r="AB2404" s="95">
        <v>0.11</v>
      </c>
      <c r="AC2404" s="74" t="s">
        <v>1111</v>
      </c>
      <c r="AD2404" s="95">
        <v>133946415</v>
      </c>
    </row>
    <row r="2405" spans="1:30" x14ac:dyDescent="0.2">
      <c r="A2405" s="74" t="s">
        <v>3513</v>
      </c>
      <c r="B2405" s="95">
        <v>63.77</v>
      </c>
      <c r="C2405" s="95"/>
      <c r="D2405" s="95">
        <v>24.36</v>
      </c>
      <c r="E2405" s="95">
        <v>1.96</v>
      </c>
      <c r="F2405" s="95">
        <v>1.04</v>
      </c>
      <c r="G2405" s="95">
        <v>39.26</v>
      </c>
      <c r="H2405" s="95">
        <v>13.81</v>
      </c>
      <c r="I2405" s="95">
        <v>8.76</v>
      </c>
      <c r="J2405" s="95">
        <v>15.44</v>
      </c>
      <c r="K2405" s="95">
        <v>15.02</v>
      </c>
      <c r="L2405" s="95">
        <v>-0.42</v>
      </c>
      <c r="M2405" s="95">
        <v>-0.05</v>
      </c>
      <c r="N2405" s="95">
        <v>2.13</v>
      </c>
      <c r="O2405" s="95">
        <v>3.35</v>
      </c>
      <c r="P2405" s="95">
        <v>-1.95</v>
      </c>
      <c r="Q2405" s="95">
        <v>2.97</v>
      </c>
      <c r="R2405" s="95">
        <v>8.0399999999999991</v>
      </c>
      <c r="S2405" s="95">
        <v>4.26</v>
      </c>
      <c r="T2405" s="95">
        <v>7.87</v>
      </c>
      <c r="U2405" s="95">
        <v>0.53</v>
      </c>
      <c r="V2405" s="95">
        <v>0.36</v>
      </c>
      <c r="W2405" s="95">
        <v>0.49</v>
      </c>
      <c r="X2405" s="95">
        <v>30.29</v>
      </c>
      <c r="Y2405" s="95">
        <v>35.36</v>
      </c>
      <c r="Z2405" s="74" t="s">
        <v>1111</v>
      </c>
      <c r="AA2405" s="95">
        <v>32.58</v>
      </c>
      <c r="AB2405" s="95">
        <v>2.62</v>
      </c>
      <c r="AC2405" s="74" t="s">
        <v>1111</v>
      </c>
      <c r="AD2405" s="95">
        <v>6768535046</v>
      </c>
    </row>
    <row r="2406" spans="1:30" x14ac:dyDescent="0.2">
      <c r="A2406" s="74" t="s">
        <v>3514</v>
      </c>
      <c r="B2406" s="95">
        <v>265.63</v>
      </c>
      <c r="C2406" s="95">
        <v>4.5199999999999996</v>
      </c>
      <c r="D2406" s="95">
        <v>101.46</v>
      </c>
      <c r="E2406" s="95">
        <v>8.15</v>
      </c>
      <c r="F2406" s="95">
        <v>4.33</v>
      </c>
      <c r="G2406" s="95">
        <v>39.26</v>
      </c>
      <c r="H2406" s="95">
        <v>13.81</v>
      </c>
      <c r="I2406" s="95">
        <v>8.76</v>
      </c>
      <c r="J2406" s="95">
        <v>64.319999999999993</v>
      </c>
      <c r="K2406" s="95">
        <v>15.02</v>
      </c>
      <c r="L2406" s="95">
        <v>-0.42</v>
      </c>
      <c r="M2406" s="95">
        <v>-0.05</v>
      </c>
      <c r="N2406" s="95">
        <v>8.89</v>
      </c>
      <c r="O2406" s="95">
        <v>13.94</v>
      </c>
      <c r="P2406" s="95">
        <v>-8.14</v>
      </c>
      <c r="Q2406" s="95">
        <v>2.97</v>
      </c>
      <c r="R2406" s="95">
        <v>8.0399999999999991</v>
      </c>
      <c r="S2406" s="95">
        <v>4.26</v>
      </c>
      <c r="T2406" s="95">
        <v>7.87</v>
      </c>
      <c r="U2406" s="95">
        <v>0.53</v>
      </c>
      <c r="V2406" s="95">
        <v>0.36</v>
      </c>
      <c r="W2406" s="95">
        <v>0.49</v>
      </c>
      <c r="X2406" s="95">
        <v>30.29</v>
      </c>
      <c r="Y2406" s="95">
        <v>35.36</v>
      </c>
      <c r="Z2406" s="74" t="s">
        <v>1111</v>
      </c>
      <c r="AA2406" s="95">
        <v>32.58</v>
      </c>
      <c r="AB2406" s="95">
        <v>2.62</v>
      </c>
      <c r="AC2406" s="74" t="s">
        <v>1111</v>
      </c>
      <c r="AD2406" s="95">
        <v>6768535046</v>
      </c>
    </row>
    <row r="2407" spans="1:30" x14ac:dyDescent="0.2">
      <c r="A2407" s="74" t="s">
        <v>3515</v>
      </c>
      <c r="B2407" s="95">
        <v>33.9</v>
      </c>
      <c r="C2407" s="95"/>
      <c r="D2407" s="95">
        <v>-155.13</v>
      </c>
      <c r="E2407" s="95">
        <v>6.6</v>
      </c>
      <c r="F2407" s="95">
        <v>5.43</v>
      </c>
      <c r="G2407" s="95">
        <v>33.75</v>
      </c>
      <c r="H2407" s="95">
        <v>-1.76</v>
      </c>
      <c r="I2407" s="95">
        <v>-2.66</v>
      </c>
      <c r="J2407" s="95">
        <v>-234.05</v>
      </c>
      <c r="K2407" s="95">
        <v>-228.82</v>
      </c>
      <c r="L2407" s="95">
        <v>5.23</v>
      </c>
      <c r="M2407" s="95">
        <v>-0.15</v>
      </c>
      <c r="N2407" s="95">
        <v>4.12</v>
      </c>
      <c r="O2407" s="95">
        <v>22.27</v>
      </c>
      <c r="P2407" s="95">
        <v>-9.3699999999999992</v>
      </c>
      <c r="Q2407" s="95">
        <v>2.37</v>
      </c>
      <c r="R2407" s="95">
        <v>-4.25</v>
      </c>
      <c r="S2407" s="95">
        <v>-3.5</v>
      </c>
      <c r="T2407" s="95">
        <v>-3.09</v>
      </c>
      <c r="U2407" s="95">
        <v>0.82</v>
      </c>
      <c r="V2407" s="95">
        <v>0.18</v>
      </c>
      <c r="W2407" s="95">
        <v>1.32</v>
      </c>
      <c r="X2407" s="95">
        <v>-5.22</v>
      </c>
      <c r="Y2407" s="95"/>
      <c r="Z2407" s="74" t="s">
        <v>1111</v>
      </c>
      <c r="AA2407" s="95">
        <v>5.14</v>
      </c>
      <c r="AB2407" s="95">
        <v>-0.22</v>
      </c>
      <c r="AC2407" s="74" t="s">
        <v>1111</v>
      </c>
      <c r="AD2407" s="95">
        <v>67172850</v>
      </c>
    </row>
    <row r="2408" spans="1:30" x14ac:dyDescent="0.2">
      <c r="A2408" s="74" t="s">
        <v>3516</v>
      </c>
      <c r="B2408" s="95">
        <v>364.96</v>
      </c>
      <c r="C2408" s="95"/>
      <c r="D2408" s="95">
        <v>74.28</v>
      </c>
      <c r="E2408" s="95">
        <v>11.01</v>
      </c>
      <c r="F2408" s="95">
        <v>6.58</v>
      </c>
      <c r="G2408" s="95">
        <v>68.63</v>
      </c>
      <c r="H2408" s="95">
        <v>18.63</v>
      </c>
      <c r="I2408" s="95">
        <v>19.36</v>
      </c>
      <c r="J2408" s="95">
        <v>77.19</v>
      </c>
      <c r="K2408" s="95">
        <v>73.66</v>
      </c>
      <c r="L2408" s="95">
        <v>-3.53</v>
      </c>
      <c r="M2408" s="95">
        <v>-0.5</v>
      </c>
      <c r="N2408" s="95">
        <v>14.38</v>
      </c>
      <c r="O2408" s="95">
        <v>12.86</v>
      </c>
      <c r="P2408" s="95">
        <v>-16.95</v>
      </c>
      <c r="Q2408" s="95">
        <v>6.08</v>
      </c>
      <c r="R2408" s="95">
        <v>14.83</v>
      </c>
      <c r="S2408" s="95">
        <v>8.85</v>
      </c>
      <c r="T2408" s="95">
        <v>9.01</v>
      </c>
      <c r="U2408" s="95">
        <v>0.6</v>
      </c>
      <c r="V2408" s="95">
        <v>0.4</v>
      </c>
      <c r="W2408" s="95">
        <v>0.46</v>
      </c>
      <c r="X2408" s="95">
        <v>7.85</v>
      </c>
      <c r="Y2408" s="95">
        <v>7.26</v>
      </c>
      <c r="Z2408" s="74" t="s">
        <v>1111</v>
      </c>
      <c r="AA2408" s="95">
        <v>33.14</v>
      </c>
      <c r="AB2408" s="95">
        <v>4.91</v>
      </c>
      <c r="AC2408" s="74" t="s">
        <v>1111</v>
      </c>
      <c r="AD2408" s="95">
        <v>57043248000</v>
      </c>
    </row>
    <row r="2409" spans="1:30" x14ac:dyDescent="0.2">
      <c r="A2409" s="74" t="s">
        <v>3517</v>
      </c>
      <c r="B2409" s="95">
        <v>28.9</v>
      </c>
      <c r="C2409" s="95"/>
      <c r="D2409" s="95">
        <v>-25.43</v>
      </c>
      <c r="E2409" s="95">
        <v>2.62</v>
      </c>
      <c r="F2409" s="95">
        <v>2.3199999999999998</v>
      </c>
      <c r="G2409" s="95">
        <v>100</v>
      </c>
      <c r="H2409" s="95">
        <v>-1387.61</v>
      </c>
      <c r="I2409" s="95">
        <v>-4161.66</v>
      </c>
      <c r="J2409" s="95">
        <v>-76.28</v>
      </c>
      <c r="K2409" s="95">
        <v>-51.45</v>
      </c>
      <c r="L2409" s="95">
        <v>24.83</v>
      </c>
      <c r="M2409" s="95">
        <v>-0.85</v>
      </c>
      <c r="N2409" s="95">
        <v>1058.46</v>
      </c>
      <c r="O2409" s="95">
        <v>3.09</v>
      </c>
      <c r="P2409" s="95">
        <v>-14.86</v>
      </c>
      <c r="Q2409" s="95">
        <v>9.2799999999999994</v>
      </c>
      <c r="R2409" s="95">
        <v>-10.28</v>
      </c>
      <c r="S2409" s="95">
        <v>-9.14</v>
      </c>
      <c r="T2409" s="95">
        <v>-3.43</v>
      </c>
      <c r="U2409" s="95">
        <v>0.89</v>
      </c>
      <c r="V2409" s="95">
        <v>0.11</v>
      </c>
      <c r="W2409" s="95">
        <v>0</v>
      </c>
      <c r="X2409" s="95"/>
      <c r="Y2409" s="95"/>
      <c r="Z2409" s="74" t="s">
        <v>1111</v>
      </c>
      <c r="AA2409" s="95">
        <v>11.05</v>
      </c>
      <c r="AB2409" s="95">
        <v>-1.1399999999999999</v>
      </c>
      <c r="AC2409" s="74" t="s">
        <v>1111</v>
      </c>
      <c r="AD2409" s="95">
        <v>2255578530</v>
      </c>
    </row>
    <row r="2410" spans="1:30" x14ac:dyDescent="0.2">
      <c r="A2410" s="74" t="s">
        <v>3518</v>
      </c>
      <c r="B2410" s="95">
        <v>1.33</v>
      </c>
      <c r="C2410" s="95"/>
      <c r="D2410" s="95">
        <v>-6.32</v>
      </c>
      <c r="E2410" s="95">
        <v>1.45</v>
      </c>
      <c r="F2410" s="95">
        <v>1.2</v>
      </c>
      <c r="G2410" s="95">
        <v>100</v>
      </c>
      <c r="H2410" s="95">
        <v>-52.4</v>
      </c>
      <c r="I2410" s="95">
        <v>-40.93</v>
      </c>
      <c r="J2410" s="95">
        <v>-4.93</v>
      </c>
      <c r="K2410" s="95">
        <v>-3.53</v>
      </c>
      <c r="L2410" s="95">
        <v>1.41</v>
      </c>
      <c r="M2410" s="95">
        <v>-0.41</v>
      </c>
      <c r="N2410" s="95">
        <v>2.59</v>
      </c>
      <c r="O2410" s="95">
        <v>4.26</v>
      </c>
      <c r="P2410" s="95">
        <v>-2.23</v>
      </c>
      <c r="Q2410" s="95">
        <v>2.52</v>
      </c>
      <c r="R2410" s="95">
        <v>-22.89</v>
      </c>
      <c r="S2410" s="95">
        <v>-18.920000000000002</v>
      </c>
      <c r="T2410" s="95">
        <v>-27.86</v>
      </c>
      <c r="U2410" s="95">
        <v>0.83</v>
      </c>
      <c r="V2410" s="95">
        <v>0.17</v>
      </c>
      <c r="W2410" s="95">
        <v>0.46</v>
      </c>
      <c r="X2410" s="95"/>
      <c r="Y2410" s="95"/>
      <c r="Z2410" s="74" t="s">
        <v>1111</v>
      </c>
      <c r="AA2410" s="95">
        <v>0.92</v>
      </c>
      <c r="AB2410" s="95">
        <v>-0.21</v>
      </c>
      <c r="AC2410" s="74" t="s">
        <v>1111</v>
      </c>
      <c r="AD2410" s="95">
        <v>34856906</v>
      </c>
    </row>
    <row r="2411" spans="1:30" x14ac:dyDescent="0.2">
      <c r="A2411" s="74" t="s">
        <v>3519</v>
      </c>
      <c r="B2411" s="95">
        <v>0.32</v>
      </c>
      <c r="C2411" s="95"/>
      <c r="D2411" s="95">
        <v>-1.52</v>
      </c>
      <c r="E2411" s="95">
        <v>0.35</v>
      </c>
      <c r="F2411" s="95">
        <v>0.28999999999999998</v>
      </c>
      <c r="G2411" s="95">
        <v>100</v>
      </c>
      <c r="H2411" s="95">
        <v>-52.4</v>
      </c>
      <c r="I2411" s="95">
        <v>-40.93</v>
      </c>
      <c r="J2411" s="95">
        <v>-1.19</v>
      </c>
      <c r="K2411" s="95">
        <v>-3.53</v>
      </c>
      <c r="L2411" s="95">
        <v>1.41</v>
      </c>
      <c r="M2411" s="95">
        <v>-0.41</v>
      </c>
      <c r="N2411" s="95">
        <v>0.62</v>
      </c>
      <c r="O2411" s="95">
        <v>1.03</v>
      </c>
      <c r="P2411" s="95">
        <v>-0.54</v>
      </c>
      <c r="Q2411" s="95">
        <v>2.52</v>
      </c>
      <c r="R2411" s="95">
        <v>-22.89</v>
      </c>
      <c r="S2411" s="95">
        <v>-18.920000000000002</v>
      </c>
      <c r="T2411" s="95">
        <v>-27.86</v>
      </c>
      <c r="U2411" s="95">
        <v>0.83</v>
      </c>
      <c r="V2411" s="95">
        <v>0.17</v>
      </c>
      <c r="W2411" s="95">
        <v>0.46</v>
      </c>
      <c r="X2411" s="95"/>
      <c r="Y2411" s="95"/>
      <c r="Z2411" s="74" t="s">
        <v>1111</v>
      </c>
      <c r="AA2411" s="95">
        <v>0.92</v>
      </c>
      <c r="AB2411" s="95">
        <v>-0.21</v>
      </c>
      <c r="AC2411" s="74" t="s">
        <v>1111</v>
      </c>
      <c r="AD2411" s="95">
        <v>34856906</v>
      </c>
    </row>
    <row r="2412" spans="1:30" x14ac:dyDescent="0.2">
      <c r="A2412" s="74" t="s">
        <v>3520</v>
      </c>
      <c r="B2412" s="95">
        <v>17.18</v>
      </c>
      <c r="C2412" s="95"/>
      <c r="D2412" s="95">
        <v>-18.91</v>
      </c>
      <c r="E2412" s="95">
        <v>3.01</v>
      </c>
      <c r="F2412" s="95">
        <v>1.17</v>
      </c>
      <c r="G2412" s="95">
        <v>44.83</v>
      </c>
      <c r="H2412" s="95">
        <v>-11.5</v>
      </c>
      <c r="I2412" s="95">
        <v>-26.53</v>
      </c>
      <c r="J2412" s="95">
        <v>-43.63</v>
      </c>
      <c r="K2412" s="95">
        <v>-45.34</v>
      </c>
      <c r="L2412" s="95">
        <v>-1.71</v>
      </c>
      <c r="M2412" s="95">
        <v>0.12</v>
      </c>
      <c r="N2412" s="95">
        <v>5.0199999999999996</v>
      </c>
      <c r="O2412" s="95">
        <v>17.43</v>
      </c>
      <c r="P2412" s="95">
        <v>-2.8</v>
      </c>
      <c r="Q2412" s="95">
        <v>1.1299999999999999</v>
      </c>
      <c r="R2412" s="95">
        <v>-15.93</v>
      </c>
      <c r="S2412" s="95">
        <v>-6.16</v>
      </c>
      <c r="T2412" s="95">
        <v>-6.07</v>
      </c>
      <c r="U2412" s="95">
        <v>0.39</v>
      </c>
      <c r="V2412" s="95">
        <v>0.61</v>
      </c>
      <c r="W2412" s="95">
        <v>0.23</v>
      </c>
      <c r="X2412" s="95">
        <v>-18.190000000000001</v>
      </c>
      <c r="Y2412" s="95"/>
      <c r="Z2412" s="74" t="s">
        <v>1111</v>
      </c>
      <c r="AA2412" s="95">
        <v>5.7</v>
      </c>
      <c r="AB2412" s="95">
        <v>-0.91</v>
      </c>
      <c r="AC2412" s="74" t="s">
        <v>1111</v>
      </c>
      <c r="AD2412" s="95">
        <v>1015028760</v>
      </c>
    </row>
    <row r="2413" spans="1:30" x14ac:dyDescent="0.2">
      <c r="A2413" s="74" t="s">
        <v>3521</v>
      </c>
      <c r="B2413" s="95">
        <v>5.13</v>
      </c>
      <c r="C2413" s="95"/>
      <c r="D2413" s="95">
        <v>-5.62</v>
      </c>
      <c r="E2413" s="95">
        <v>1.51</v>
      </c>
      <c r="F2413" s="95">
        <v>0.28999999999999998</v>
      </c>
      <c r="G2413" s="95">
        <v>39.99</v>
      </c>
      <c r="H2413" s="95">
        <v>-2.56</v>
      </c>
      <c r="I2413" s="95">
        <v>-4.08</v>
      </c>
      <c r="J2413" s="95">
        <v>-8.9600000000000009</v>
      </c>
      <c r="K2413" s="95">
        <v>-14.38</v>
      </c>
      <c r="L2413" s="95">
        <v>-5.42</v>
      </c>
      <c r="M2413" s="95">
        <v>0.91</v>
      </c>
      <c r="N2413" s="95">
        <v>0.23</v>
      </c>
      <c r="O2413" s="95">
        <v>0.92</v>
      </c>
      <c r="P2413" s="95">
        <v>-0.81</v>
      </c>
      <c r="Q2413" s="95">
        <v>1.93</v>
      </c>
      <c r="R2413" s="95">
        <v>-26.81</v>
      </c>
      <c r="S2413" s="95">
        <v>-5.1100000000000003</v>
      </c>
      <c r="T2413" s="95">
        <v>-6.4</v>
      </c>
      <c r="U2413" s="95">
        <v>0.19</v>
      </c>
      <c r="V2413" s="95">
        <v>0.81</v>
      </c>
      <c r="W2413" s="95">
        <v>1.25</v>
      </c>
      <c r="X2413" s="95">
        <v>-8.11</v>
      </c>
      <c r="Y2413" s="95"/>
      <c r="Z2413" s="74" t="s">
        <v>1111</v>
      </c>
      <c r="AA2413" s="95">
        <v>3.4</v>
      </c>
      <c r="AB2413" s="95">
        <v>-0.91</v>
      </c>
      <c r="AC2413" s="74" t="s">
        <v>1111</v>
      </c>
      <c r="AD2413" s="95">
        <v>110605365</v>
      </c>
    </row>
    <row r="2414" spans="1:30" x14ac:dyDescent="0.2">
      <c r="A2414" s="74" t="s">
        <v>3522</v>
      </c>
      <c r="B2414" s="95">
        <v>5.45</v>
      </c>
      <c r="C2414" s="95"/>
      <c r="D2414" s="95">
        <v>-16.96</v>
      </c>
      <c r="E2414" s="95">
        <v>15.56</v>
      </c>
      <c r="F2414" s="95">
        <v>4.04</v>
      </c>
      <c r="G2414" s="95">
        <v>100</v>
      </c>
      <c r="H2414" s="95">
        <v>-55.36</v>
      </c>
      <c r="I2414" s="95">
        <v>-55.41</v>
      </c>
      <c r="J2414" s="95">
        <v>-16.97</v>
      </c>
      <c r="K2414" s="95">
        <v>-13.5</v>
      </c>
      <c r="L2414" s="95">
        <v>3.48</v>
      </c>
      <c r="M2414" s="95">
        <v>-3.19</v>
      </c>
      <c r="N2414" s="95">
        <v>9.4</v>
      </c>
      <c r="O2414" s="95">
        <v>7.54</v>
      </c>
      <c r="P2414" s="95">
        <v>-46.29</v>
      </c>
      <c r="Q2414" s="95">
        <v>2.42</v>
      </c>
      <c r="R2414" s="95">
        <v>-91.76</v>
      </c>
      <c r="S2414" s="95">
        <v>-23.84</v>
      </c>
      <c r="T2414" s="95">
        <v>-91.67</v>
      </c>
      <c r="U2414" s="95">
        <v>0.26</v>
      </c>
      <c r="V2414" s="95">
        <v>0.74</v>
      </c>
      <c r="W2414" s="95">
        <v>0.43</v>
      </c>
      <c r="X2414" s="95">
        <v>9.11</v>
      </c>
      <c r="Y2414" s="95"/>
      <c r="Z2414" s="74" t="s">
        <v>1111</v>
      </c>
      <c r="AA2414" s="95">
        <v>0.35</v>
      </c>
      <c r="AB2414" s="95">
        <v>-0.32</v>
      </c>
      <c r="AC2414" s="74" t="s">
        <v>1111</v>
      </c>
      <c r="AD2414" s="95">
        <v>1199577155</v>
      </c>
    </row>
    <row r="2415" spans="1:30" x14ac:dyDescent="0.2">
      <c r="A2415" s="74" t="s">
        <v>3523</v>
      </c>
      <c r="B2415" s="95">
        <v>80.11</v>
      </c>
      <c r="C2415" s="95">
        <v>0.82</v>
      </c>
      <c r="D2415" s="95">
        <v>6.09</v>
      </c>
      <c r="E2415" s="95">
        <v>1.55</v>
      </c>
      <c r="F2415" s="95">
        <v>0.75</v>
      </c>
      <c r="G2415" s="95">
        <v>26.13</v>
      </c>
      <c r="H2415" s="95">
        <v>7.06</v>
      </c>
      <c r="I2415" s="95">
        <v>5.01</v>
      </c>
      <c r="J2415" s="95">
        <v>4.32</v>
      </c>
      <c r="K2415" s="95">
        <v>5.78</v>
      </c>
      <c r="L2415" s="95">
        <v>1.46</v>
      </c>
      <c r="M2415" s="95">
        <v>0.52</v>
      </c>
      <c r="N2415" s="95">
        <v>0.31</v>
      </c>
      <c r="O2415" s="95">
        <v>5.65</v>
      </c>
      <c r="P2415" s="95">
        <v>-1.05</v>
      </c>
      <c r="Q2415" s="95">
        <v>1.88</v>
      </c>
      <c r="R2415" s="95">
        <v>25.4</v>
      </c>
      <c r="S2415" s="95">
        <v>12.37</v>
      </c>
      <c r="T2415" s="95">
        <v>17.43</v>
      </c>
      <c r="U2415" s="95">
        <v>0.49</v>
      </c>
      <c r="V2415" s="95">
        <v>0.51</v>
      </c>
      <c r="W2415" s="95">
        <v>2.4700000000000002</v>
      </c>
      <c r="X2415" s="95">
        <v>5.62</v>
      </c>
      <c r="Y2415" s="95">
        <v>35.74</v>
      </c>
      <c r="Z2415" s="74" t="s">
        <v>1111</v>
      </c>
      <c r="AA2415" s="95">
        <v>51.77</v>
      </c>
      <c r="AB2415" s="95">
        <v>13.15</v>
      </c>
      <c r="AC2415" s="74" t="s">
        <v>1111</v>
      </c>
      <c r="AD2415" s="95">
        <v>1521641384</v>
      </c>
    </row>
    <row r="2416" spans="1:30" x14ac:dyDescent="0.2">
      <c r="A2416" s="74" t="s">
        <v>3524</v>
      </c>
      <c r="B2416" s="95">
        <v>2.67</v>
      </c>
      <c r="C2416" s="95"/>
      <c r="D2416" s="95">
        <v>-118.2</v>
      </c>
      <c r="E2416" s="95">
        <v>4.5</v>
      </c>
      <c r="F2416" s="95">
        <v>3.57</v>
      </c>
      <c r="G2416" s="95">
        <v>100</v>
      </c>
      <c r="H2416" s="95">
        <v>-101.91</v>
      </c>
      <c r="I2416" s="95">
        <v>-129.01</v>
      </c>
      <c r="J2416" s="95">
        <v>-149.63</v>
      </c>
      <c r="K2416" s="95">
        <v>-124.74</v>
      </c>
      <c r="L2416" s="95">
        <v>24.9</v>
      </c>
      <c r="M2416" s="95">
        <v>-0.75</v>
      </c>
      <c r="N2416" s="95">
        <v>152.49</v>
      </c>
      <c r="O2416" s="95">
        <v>4.79</v>
      </c>
      <c r="P2416" s="95">
        <v>-19.22</v>
      </c>
      <c r="Q2416" s="95">
        <v>11.94</v>
      </c>
      <c r="R2416" s="95">
        <v>-3.81</v>
      </c>
      <c r="S2416" s="95">
        <v>-3.02</v>
      </c>
      <c r="T2416" s="95">
        <v>-2.81</v>
      </c>
      <c r="U2416" s="95">
        <v>0.79</v>
      </c>
      <c r="V2416" s="95">
        <v>0.21</v>
      </c>
      <c r="W2416" s="95">
        <v>0.02</v>
      </c>
      <c r="X2416" s="95">
        <v>14.43</v>
      </c>
      <c r="Y2416" s="95"/>
      <c r="Z2416" s="74" t="s">
        <v>1111</v>
      </c>
      <c r="AA2416" s="95">
        <v>0.59</v>
      </c>
      <c r="AB2416" s="95">
        <v>-0.02</v>
      </c>
      <c r="AC2416" s="74" t="s">
        <v>1111</v>
      </c>
      <c r="AD2416" s="95">
        <v>199756851</v>
      </c>
    </row>
    <row r="2417" spans="1:30" x14ac:dyDescent="0.2">
      <c r="A2417" s="74" t="s">
        <v>3525</v>
      </c>
      <c r="B2417" s="95">
        <v>5.1100000000000003</v>
      </c>
      <c r="C2417" s="95"/>
      <c r="D2417" s="95">
        <v>8.77</v>
      </c>
      <c r="E2417" s="95">
        <v>1.29</v>
      </c>
      <c r="F2417" s="95">
        <v>1.05</v>
      </c>
      <c r="G2417" s="95">
        <v>99.7</v>
      </c>
      <c r="H2417" s="95">
        <v>49.57</v>
      </c>
      <c r="I2417" s="95">
        <v>53.02</v>
      </c>
      <c r="J2417" s="95">
        <v>9.39</v>
      </c>
      <c r="K2417" s="95">
        <v>2.79</v>
      </c>
      <c r="L2417" s="95">
        <v>-6.6</v>
      </c>
      <c r="M2417" s="95">
        <v>-0.91</v>
      </c>
      <c r="N2417" s="95">
        <v>4.6500000000000004</v>
      </c>
      <c r="O2417" s="95">
        <v>1.36</v>
      </c>
      <c r="P2417" s="95">
        <v>-6.49</v>
      </c>
      <c r="Q2417" s="95">
        <v>12.55</v>
      </c>
      <c r="R2417" s="95">
        <v>14.71</v>
      </c>
      <c r="S2417" s="95">
        <v>11.98</v>
      </c>
      <c r="T2417" s="95">
        <v>12.79</v>
      </c>
      <c r="U2417" s="95">
        <v>0.81</v>
      </c>
      <c r="V2417" s="95">
        <v>0.19</v>
      </c>
      <c r="W2417" s="95">
        <v>0.23</v>
      </c>
      <c r="X2417" s="95">
        <v>-13.64</v>
      </c>
      <c r="Y2417" s="95">
        <v>13.57</v>
      </c>
      <c r="Z2417" s="74" t="s">
        <v>1111</v>
      </c>
      <c r="AA2417" s="95">
        <v>3.96</v>
      </c>
      <c r="AB2417" s="95">
        <v>0.57999999999999996</v>
      </c>
      <c r="AC2417" s="74" t="s">
        <v>1111</v>
      </c>
      <c r="AD2417" s="95">
        <v>168761838</v>
      </c>
    </row>
    <row r="2418" spans="1:30" x14ac:dyDescent="0.2">
      <c r="A2418" s="74" t="s">
        <v>3526</v>
      </c>
      <c r="B2418" s="95">
        <v>9.27</v>
      </c>
      <c r="C2418" s="95"/>
      <c r="D2418" s="95">
        <v>-5.36</v>
      </c>
      <c r="E2418" s="95">
        <v>2.0499999999999998</v>
      </c>
      <c r="F2418" s="95">
        <v>1.79</v>
      </c>
      <c r="G2418" s="95"/>
      <c r="H2418" s="95"/>
      <c r="I2418" s="95"/>
      <c r="J2418" s="95">
        <v>-5.36</v>
      </c>
      <c r="K2418" s="95">
        <v>-2.67</v>
      </c>
      <c r="L2418" s="95">
        <v>2.69</v>
      </c>
      <c r="M2418" s="95">
        <v>-1.03</v>
      </c>
      <c r="N2418" s="95"/>
      <c r="O2418" s="95">
        <v>2.1</v>
      </c>
      <c r="P2418" s="95">
        <v>-82</v>
      </c>
      <c r="Q2418" s="95">
        <v>7.88</v>
      </c>
      <c r="R2418" s="95">
        <v>-38.200000000000003</v>
      </c>
      <c r="S2418" s="95">
        <v>-33.46</v>
      </c>
      <c r="T2418" s="95">
        <v>-38.159999999999997</v>
      </c>
      <c r="U2418" s="95">
        <v>0.88</v>
      </c>
      <c r="V2418" s="95">
        <v>0.12</v>
      </c>
      <c r="W2418" s="95">
        <v>0</v>
      </c>
      <c r="X2418" s="95"/>
      <c r="Y2418" s="95"/>
      <c r="Z2418" s="74" t="s">
        <v>1111</v>
      </c>
      <c r="AA2418" s="95">
        <v>4.53</v>
      </c>
      <c r="AB2418" s="95">
        <v>-1.73</v>
      </c>
      <c r="AC2418" s="74" t="s">
        <v>1111</v>
      </c>
      <c r="AD2418" s="95">
        <v>112170708</v>
      </c>
    </row>
    <row r="2419" spans="1:30" x14ac:dyDescent="0.2">
      <c r="A2419" s="74" t="s">
        <v>3527</v>
      </c>
      <c r="B2419" s="95">
        <v>33.46</v>
      </c>
      <c r="C2419" s="95">
        <v>14.18</v>
      </c>
      <c r="D2419" s="95">
        <v>315.97000000000003</v>
      </c>
      <c r="E2419" s="95">
        <v>29.49</v>
      </c>
      <c r="F2419" s="95">
        <v>17.8</v>
      </c>
      <c r="G2419" s="95">
        <v>24.17</v>
      </c>
      <c r="H2419" s="95">
        <v>17.93</v>
      </c>
      <c r="I2419" s="95">
        <v>8.25</v>
      </c>
      <c r="J2419" s="95">
        <v>145.46</v>
      </c>
      <c r="K2419" s="95">
        <v>145.71</v>
      </c>
      <c r="L2419" s="95">
        <v>0.25</v>
      </c>
      <c r="M2419" s="95">
        <v>0.05</v>
      </c>
      <c r="N2419" s="95">
        <v>26.08</v>
      </c>
      <c r="O2419" s="95">
        <v>84.47</v>
      </c>
      <c r="P2419" s="95">
        <v>-28.94</v>
      </c>
      <c r="Q2419" s="95">
        <v>2.21</v>
      </c>
      <c r="R2419" s="95">
        <v>9.33</v>
      </c>
      <c r="S2419" s="95">
        <v>5.63</v>
      </c>
      <c r="T2419" s="95">
        <v>13.03</v>
      </c>
      <c r="U2419" s="95">
        <v>0.6</v>
      </c>
      <c r="V2419" s="95">
        <v>0.4</v>
      </c>
      <c r="W2419" s="95">
        <v>0.68</v>
      </c>
      <c r="X2419" s="95">
        <v>6.21</v>
      </c>
      <c r="Y2419" s="95">
        <v>23.4</v>
      </c>
      <c r="Z2419" s="74" t="s">
        <v>1111</v>
      </c>
      <c r="AA2419" s="95">
        <v>1.1299999999999999</v>
      </c>
      <c r="AB2419" s="95">
        <v>0.11</v>
      </c>
      <c r="AC2419" s="74" t="s">
        <v>1111</v>
      </c>
      <c r="AD2419" s="95">
        <v>24333454615.959999</v>
      </c>
    </row>
    <row r="2420" spans="1:30" x14ac:dyDescent="0.2">
      <c r="A2420" s="74" t="s">
        <v>3528</v>
      </c>
      <c r="B2420" s="95">
        <v>1.57</v>
      </c>
      <c r="C2420" s="95"/>
      <c r="D2420" s="95">
        <v>-0.85</v>
      </c>
      <c r="E2420" s="95">
        <v>0.42</v>
      </c>
      <c r="F2420" s="95">
        <v>0.39</v>
      </c>
      <c r="G2420" s="95"/>
      <c r="H2420" s="95"/>
      <c r="I2420" s="95"/>
      <c r="J2420" s="95">
        <v>-0.85</v>
      </c>
      <c r="K2420" s="95">
        <v>1.27</v>
      </c>
      <c r="L2420" s="95">
        <v>2.12</v>
      </c>
      <c r="M2420" s="95">
        <v>-1.03</v>
      </c>
      <c r="N2420" s="95"/>
      <c r="O2420" s="95">
        <v>0.42</v>
      </c>
      <c r="P2420" s="95">
        <v>-40.049999999999997</v>
      </c>
      <c r="Q2420" s="95">
        <v>14.75</v>
      </c>
      <c r="R2420" s="95">
        <v>-48.89</v>
      </c>
      <c r="S2420" s="95">
        <v>-45.39</v>
      </c>
      <c r="T2420" s="95">
        <v>-48.89</v>
      </c>
      <c r="U2420" s="95">
        <v>0.93</v>
      </c>
      <c r="V2420" s="95">
        <v>7.0000000000000007E-2</v>
      </c>
      <c r="W2420" s="95">
        <v>0</v>
      </c>
      <c r="X2420" s="95"/>
      <c r="Y2420" s="95"/>
      <c r="Z2420" s="74" t="s">
        <v>1111</v>
      </c>
      <c r="AA2420" s="95">
        <v>3.78</v>
      </c>
      <c r="AB2420" s="95">
        <v>-1.85</v>
      </c>
      <c r="AC2420" s="74" t="s">
        <v>1111</v>
      </c>
      <c r="AD2420" s="95">
        <v>41252849</v>
      </c>
    </row>
    <row r="2421" spans="1:30" x14ac:dyDescent="0.2">
      <c r="A2421" s="74" t="s">
        <v>3529</v>
      </c>
      <c r="B2421" s="95">
        <v>10.050000000000001</v>
      </c>
      <c r="C2421" s="95"/>
      <c r="D2421" s="95">
        <v>0.41</v>
      </c>
      <c r="E2421" s="95">
        <v>126.45</v>
      </c>
      <c r="F2421" s="95">
        <v>4.2300000000000004</v>
      </c>
      <c r="G2421" s="95"/>
      <c r="H2421" s="95"/>
      <c r="I2421" s="95"/>
      <c r="J2421" s="95">
        <v>-0.13</v>
      </c>
      <c r="K2421" s="95">
        <v>-0.13</v>
      </c>
      <c r="L2421" s="95">
        <v>0</v>
      </c>
      <c r="M2421" s="95">
        <v>-0.14000000000000001</v>
      </c>
      <c r="N2421" s="95"/>
      <c r="O2421" s="95">
        <v>-176.9</v>
      </c>
      <c r="P2421" s="95">
        <v>-4.25</v>
      </c>
      <c r="Q2421" s="95">
        <v>0.18</v>
      </c>
      <c r="R2421" s="95">
        <v>30660</v>
      </c>
      <c r="S2421" s="95">
        <v>1025.53</v>
      </c>
      <c r="T2421" s="95">
        <v>-94960</v>
      </c>
      <c r="U2421" s="95">
        <v>0.03</v>
      </c>
      <c r="V2421" s="95">
        <v>0.97</v>
      </c>
      <c r="W2421" s="95">
        <v>0</v>
      </c>
      <c r="X2421" s="95"/>
      <c r="Y2421" s="95"/>
      <c r="Z2421" s="74" t="s">
        <v>1111</v>
      </c>
      <c r="AA2421" s="95">
        <v>0.08</v>
      </c>
      <c r="AB2421" s="95">
        <v>24.37</v>
      </c>
      <c r="AC2421" s="74" t="s">
        <v>1111</v>
      </c>
      <c r="AD2421" s="95">
        <v>632237460</v>
      </c>
    </row>
    <row r="2422" spans="1:30" x14ac:dyDescent="0.2">
      <c r="A2422" s="74" t="s">
        <v>3530</v>
      </c>
      <c r="B2422" s="95">
        <v>2.63</v>
      </c>
      <c r="C2422" s="95"/>
      <c r="D2422" s="95">
        <v>0.11</v>
      </c>
      <c r="E2422" s="95">
        <v>33.090000000000003</v>
      </c>
      <c r="F2422" s="95">
        <v>1.1100000000000001</v>
      </c>
      <c r="G2422" s="95"/>
      <c r="H2422" s="95"/>
      <c r="I2422" s="95"/>
      <c r="J2422" s="95">
        <v>-0.03</v>
      </c>
      <c r="K2422" s="95">
        <v>-0.13</v>
      </c>
      <c r="L2422" s="95">
        <v>0</v>
      </c>
      <c r="M2422" s="95">
        <v>-0.14000000000000001</v>
      </c>
      <c r="N2422" s="95"/>
      <c r="O2422" s="95">
        <v>-46.29</v>
      </c>
      <c r="P2422" s="95">
        <v>-1.1100000000000001</v>
      </c>
      <c r="Q2422" s="95">
        <v>0.18</v>
      </c>
      <c r="R2422" s="95">
        <v>30660</v>
      </c>
      <c r="S2422" s="95">
        <v>1025.53</v>
      </c>
      <c r="T2422" s="95">
        <v>-94960</v>
      </c>
      <c r="U2422" s="95">
        <v>0.03</v>
      </c>
      <c r="V2422" s="95">
        <v>0.97</v>
      </c>
      <c r="W2422" s="95">
        <v>0</v>
      </c>
      <c r="X2422" s="95"/>
      <c r="Y2422" s="95"/>
      <c r="Z2422" s="74" t="s">
        <v>1111</v>
      </c>
      <c r="AA2422" s="95">
        <v>0.08</v>
      </c>
      <c r="AB2422" s="95">
        <v>24.37</v>
      </c>
      <c r="AC2422" s="74" t="s">
        <v>1111</v>
      </c>
      <c r="AD2422" s="95">
        <v>632237460</v>
      </c>
    </row>
    <row r="2423" spans="1:30" x14ac:dyDescent="0.2">
      <c r="A2423" s="74" t="s">
        <v>3531</v>
      </c>
      <c r="B2423" s="95">
        <v>10.11</v>
      </c>
      <c r="C2423" s="95"/>
      <c r="D2423" s="95">
        <v>-3.2</v>
      </c>
      <c r="E2423" s="95">
        <v>1.82</v>
      </c>
      <c r="F2423" s="95">
        <v>1.69</v>
      </c>
      <c r="G2423" s="95"/>
      <c r="H2423" s="95"/>
      <c r="I2423" s="95"/>
      <c r="J2423" s="95">
        <v>-3.2</v>
      </c>
      <c r="K2423" s="95">
        <v>-1.87</v>
      </c>
      <c r="L2423" s="95">
        <v>1.33</v>
      </c>
      <c r="M2423" s="95">
        <v>-0.76</v>
      </c>
      <c r="N2423" s="95"/>
      <c r="O2423" s="95">
        <v>2.37</v>
      </c>
      <c r="P2423" s="95">
        <v>-7.75</v>
      </c>
      <c r="Q2423" s="95">
        <v>11.57</v>
      </c>
      <c r="R2423" s="95">
        <v>-57</v>
      </c>
      <c r="S2423" s="95">
        <v>-52.9</v>
      </c>
      <c r="T2423" s="95">
        <v>-57</v>
      </c>
      <c r="U2423" s="95">
        <v>0.93</v>
      </c>
      <c r="V2423" s="95">
        <v>7.0000000000000007E-2</v>
      </c>
      <c r="W2423" s="95">
        <v>0</v>
      </c>
      <c r="X2423" s="95"/>
      <c r="Y2423" s="95"/>
      <c r="Z2423" s="74" t="s">
        <v>1111</v>
      </c>
      <c r="AA2423" s="95">
        <v>5.54</v>
      </c>
      <c r="AB2423" s="95">
        <v>-3.16</v>
      </c>
      <c r="AC2423" s="74" t="s">
        <v>1111</v>
      </c>
      <c r="AD2423" s="95">
        <v>265381434</v>
      </c>
    </row>
    <row r="2424" spans="1:30" x14ac:dyDescent="0.2">
      <c r="A2424" s="74" t="s">
        <v>3532</v>
      </c>
      <c r="B2424" s="95">
        <v>1.1200000000000001</v>
      </c>
      <c r="C2424" s="95"/>
      <c r="D2424" s="95">
        <v>-3.29</v>
      </c>
      <c r="E2424" s="95">
        <v>4.67</v>
      </c>
      <c r="F2424" s="95">
        <v>2.77</v>
      </c>
      <c r="G2424" s="95">
        <v>100</v>
      </c>
      <c r="H2424" s="95">
        <v>-11512.65</v>
      </c>
      <c r="I2424" s="95">
        <v>-11418.37</v>
      </c>
      <c r="J2424" s="95">
        <v>-3.26</v>
      </c>
      <c r="K2424" s="95">
        <v>-2.72</v>
      </c>
      <c r="L2424" s="95">
        <v>0.54</v>
      </c>
      <c r="M2424" s="95">
        <v>-0.78</v>
      </c>
      <c r="N2424" s="95">
        <v>375.51</v>
      </c>
      <c r="O2424" s="95">
        <v>3.74</v>
      </c>
      <c r="P2424" s="95">
        <v>-35.630000000000003</v>
      </c>
      <c r="Q2424" s="95">
        <v>5.1100000000000003</v>
      </c>
      <c r="R2424" s="95">
        <v>-142.13</v>
      </c>
      <c r="S2424" s="95">
        <v>-84.33</v>
      </c>
      <c r="T2424" s="95">
        <v>-103.74</v>
      </c>
      <c r="U2424" s="95">
        <v>0.59</v>
      </c>
      <c r="V2424" s="95">
        <v>0.41</v>
      </c>
      <c r="W2424" s="95">
        <v>0.01</v>
      </c>
      <c r="X2424" s="95"/>
      <c r="Y2424" s="95"/>
      <c r="Z2424" s="74" t="s">
        <v>1111</v>
      </c>
      <c r="AA2424" s="95">
        <v>0.24</v>
      </c>
      <c r="AB2424" s="95">
        <v>-0.34</v>
      </c>
      <c r="AC2424" s="74" t="s">
        <v>1111</v>
      </c>
      <c r="AD2424" s="95">
        <v>91999712</v>
      </c>
    </row>
    <row r="2425" spans="1:30" x14ac:dyDescent="0.2">
      <c r="A2425" s="74" t="s">
        <v>3533</v>
      </c>
      <c r="B2425" s="95">
        <v>6.94</v>
      </c>
      <c r="C2425" s="95"/>
      <c r="D2425" s="95">
        <v>-6.23</v>
      </c>
      <c r="E2425" s="95">
        <v>1.49</v>
      </c>
      <c r="F2425" s="95">
        <v>1.41</v>
      </c>
      <c r="G2425" s="95"/>
      <c r="H2425" s="95"/>
      <c r="I2425" s="95"/>
      <c r="J2425" s="95">
        <v>-6.2</v>
      </c>
      <c r="K2425" s="95">
        <v>-1.86</v>
      </c>
      <c r="L2425" s="95">
        <v>4.3499999999999996</v>
      </c>
      <c r="M2425" s="95">
        <v>-1.04</v>
      </c>
      <c r="N2425" s="95"/>
      <c r="O2425" s="95">
        <v>1.49</v>
      </c>
      <c r="P2425" s="95">
        <v>-271.45999999999998</v>
      </c>
      <c r="Q2425" s="95">
        <v>19.86</v>
      </c>
      <c r="R2425" s="95">
        <v>-23.88</v>
      </c>
      <c r="S2425" s="95">
        <v>-22.6</v>
      </c>
      <c r="T2425" s="95">
        <v>-24.08</v>
      </c>
      <c r="U2425" s="95">
        <v>0.95</v>
      </c>
      <c r="V2425" s="95">
        <v>0.05</v>
      </c>
      <c r="W2425" s="95">
        <v>0</v>
      </c>
      <c r="X2425" s="95"/>
      <c r="Y2425" s="95"/>
      <c r="Z2425" s="74" t="s">
        <v>1111</v>
      </c>
      <c r="AA2425" s="95">
        <v>4.66</v>
      </c>
      <c r="AB2425" s="95">
        <v>-1.1100000000000001</v>
      </c>
      <c r="AC2425" s="74" t="s">
        <v>1111</v>
      </c>
      <c r="AD2425" s="95">
        <v>798101388</v>
      </c>
    </row>
    <row r="2426" spans="1:30" x14ac:dyDescent="0.2">
      <c r="A2426" s="74" t="s">
        <v>3534</v>
      </c>
      <c r="B2426" s="95">
        <v>16.05</v>
      </c>
      <c r="C2426" s="95"/>
      <c r="D2426" s="95">
        <v>14.3</v>
      </c>
      <c r="E2426" s="95">
        <v>4.68</v>
      </c>
      <c r="F2426" s="95">
        <v>1.95</v>
      </c>
      <c r="G2426" s="95">
        <v>100</v>
      </c>
      <c r="H2426" s="95">
        <v>14.76</v>
      </c>
      <c r="I2426" s="95">
        <v>10.050000000000001</v>
      </c>
      <c r="J2426" s="95">
        <v>9.74</v>
      </c>
      <c r="K2426" s="95">
        <v>10.029999999999999</v>
      </c>
      <c r="L2426" s="95">
        <v>0.28999999999999998</v>
      </c>
      <c r="M2426" s="95">
        <v>0.14000000000000001</v>
      </c>
      <c r="N2426" s="95">
        <v>1.44</v>
      </c>
      <c r="O2426" s="95">
        <v>4.46</v>
      </c>
      <c r="P2426" s="95">
        <v>-8.2799999999999994</v>
      </c>
      <c r="Q2426" s="95">
        <v>2.33</v>
      </c>
      <c r="R2426" s="95">
        <v>32.74</v>
      </c>
      <c r="S2426" s="95">
        <v>13.62</v>
      </c>
      <c r="T2426" s="95">
        <v>17.55</v>
      </c>
      <c r="U2426" s="95">
        <v>0.42</v>
      </c>
      <c r="V2426" s="95">
        <v>0.57999999999999996</v>
      </c>
      <c r="W2426" s="95">
        <v>1.36</v>
      </c>
      <c r="X2426" s="95"/>
      <c r="Y2426" s="95"/>
      <c r="Z2426" s="74" t="s">
        <v>1111</v>
      </c>
      <c r="AA2426" s="95">
        <v>3.43</v>
      </c>
      <c r="AB2426" s="95">
        <v>1.1200000000000001</v>
      </c>
      <c r="AC2426" s="74" t="s">
        <v>1111</v>
      </c>
      <c r="AD2426" s="95">
        <v>619749885</v>
      </c>
    </row>
    <row r="2427" spans="1:30" x14ac:dyDescent="0.2">
      <c r="A2427" s="74" t="s">
        <v>3535</v>
      </c>
      <c r="B2427" s="95">
        <v>49.89</v>
      </c>
      <c r="C2427" s="95">
        <v>0.48</v>
      </c>
      <c r="D2427" s="95">
        <v>10.52</v>
      </c>
      <c r="E2427" s="95">
        <v>1.33</v>
      </c>
      <c r="F2427" s="95">
        <v>0.12</v>
      </c>
      <c r="G2427" s="95">
        <v>0</v>
      </c>
      <c r="H2427" s="95">
        <v>43.04</v>
      </c>
      <c r="I2427" s="95">
        <v>27.3</v>
      </c>
      <c r="J2427" s="95">
        <v>6.67</v>
      </c>
      <c r="K2427" s="95">
        <v>-1.67</v>
      </c>
      <c r="L2427" s="95">
        <v>-8.34</v>
      </c>
      <c r="M2427" s="95">
        <v>-1.66</v>
      </c>
      <c r="N2427" s="95">
        <v>2.87</v>
      </c>
      <c r="O2427" s="95"/>
      <c r="P2427" s="95">
        <v>-0.12</v>
      </c>
      <c r="Q2427" s="95"/>
      <c r="R2427" s="95">
        <v>12.61</v>
      </c>
      <c r="S2427" s="95">
        <v>1.1000000000000001</v>
      </c>
      <c r="T2427" s="95">
        <v>7.25</v>
      </c>
      <c r="U2427" s="95">
        <v>0.09</v>
      </c>
      <c r="V2427" s="95">
        <v>0.91</v>
      </c>
      <c r="W2427" s="95">
        <v>0.04</v>
      </c>
      <c r="X2427" s="95">
        <v>27.41</v>
      </c>
      <c r="Y2427" s="95">
        <v>26.96</v>
      </c>
      <c r="Z2427" s="74" t="s">
        <v>1111</v>
      </c>
      <c r="AA2427" s="95">
        <v>37.590000000000003</v>
      </c>
      <c r="AB2427" s="95">
        <v>4.74</v>
      </c>
      <c r="AC2427" s="74" t="s">
        <v>1111</v>
      </c>
      <c r="AD2427" s="95">
        <v>491626038</v>
      </c>
    </row>
    <row r="2428" spans="1:30" x14ac:dyDescent="0.2">
      <c r="A2428" s="74" t="s">
        <v>3536</v>
      </c>
      <c r="B2428" s="95">
        <v>25.25</v>
      </c>
      <c r="C2428" s="95">
        <v>4.46</v>
      </c>
      <c r="D2428" s="95">
        <v>5.32</v>
      </c>
      <c r="E2428" s="95">
        <v>0.67</v>
      </c>
      <c r="F2428" s="95">
        <v>0.06</v>
      </c>
      <c r="G2428" s="95">
        <v>0</v>
      </c>
      <c r="H2428" s="95">
        <v>43.04</v>
      </c>
      <c r="I2428" s="95">
        <v>27.3</v>
      </c>
      <c r="J2428" s="95">
        <v>3.38</v>
      </c>
      <c r="K2428" s="95">
        <v>-1.67</v>
      </c>
      <c r="L2428" s="95">
        <v>-8.34</v>
      </c>
      <c r="M2428" s="95">
        <v>-1.66</v>
      </c>
      <c r="N2428" s="95">
        <v>1.45</v>
      </c>
      <c r="O2428" s="95"/>
      <c r="P2428" s="95">
        <v>-0.06</v>
      </c>
      <c r="Q2428" s="95"/>
      <c r="R2428" s="95">
        <v>12.61</v>
      </c>
      <c r="S2428" s="95">
        <v>1.1000000000000001</v>
      </c>
      <c r="T2428" s="95">
        <v>7.25</v>
      </c>
      <c r="U2428" s="95">
        <v>0.09</v>
      </c>
      <c r="V2428" s="95">
        <v>0.91</v>
      </c>
      <c r="W2428" s="95">
        <v>0.04</v>
      </c>
      <c r="X2428" s="95">
        <v>27.41</v>
      </c>
      <c r="Y2428" s="95">
        <v>26.96</v>
      </c>
      <c r="Z2428" s="74" t="s">
        <v>1111</v>
      </c>
      <c r="AA2428" s="95">
        <v>37.590000000000003</v>
      </c>
      <c r="AB2428" s="95">
        <v>4.74</v>
      </c>
      <c r="AC2428" s="74" t="s">
        <v>1111</v>
      </c>
      <c r="AD2428" s="95">
        <v>491626038</v>
      </c>
    </row>
    <row r="2429" spans="1:30" x14ac:dyDescent="0.2">
      <c r="A2429" s="74" t="s">
        <v>3537</v>
      </c>
      <c r="B2429" s="95">
        <v>25.22</v>
      </c>
      <c r="C2429" s="95">
        <v>5.95</v>
      </c>
      <c r="D2429" s="95">
        <v>5.32</v>
      </c>
      <c r="E2429" s="95">
        <v>0.67</v>
      </c>
      <c r="F2429" s="95">
        <v>0.06</v>
      </c>
      <c r="G2429" s="95">
        <v>0</v>
      </c>
      <c r="H2429" s="95">
        <v>43.04</v>
      </c>
      <c r="I2429" s="95">
        <v>27.3</v>
      </c>
      <c r="J2429" s="95">
        <v>3.37</v>
      </c>
      <c r="K2429" s="95">
        <v>-1.67</v>
      </c>
      <c r="L2429" s="95">
        <v>-8.34</v>
      </c>
      <c r="M2429" s="95">
        <v>-1.66</v>
      </c>
      <c r="N2429" s="95">
        <v>1.45</v>
      </c>
      <c r="O2429" s="95"/>
      <c r="P2429" s="95">
        <v>-0.06</v>
      </c>
      <c r="Q2429" s="95"/>
      <c r="R2429" s="95">
        <v>12.61</v>
      </c>
      <c r="S2429" s="95">
        <v>1.1000000000000001</v>
      </c>
      <c r="T2429" s="95">
        <v>7.25</v>
      </c>
      <c r="U2429" s="95">
        <v>0.09</v>
      </c>
      <c r="V2429" s="95">
        <v>0.91</v>
      </c>
      <c r="W2429" s="95">
        <v>0.04</v>
      </c>
      <c r="X2429" s="95">
        <v>27.41</v>
      </c>
      <c r="Y2429" s="95">
        <v>26.96</v>
      </c>
      <c r="Z2429" s="74" t="s">
        <v>1111</v>
      </c>
      <c r="AA2429" s="95">
        <v>37.590000000000003</v>
      </c>
      <c r="AB2429" s="95">
        <v>4.74</v>
      </c>
      <c r="AC2429" s="74" t="s">
        <v>1111</v>
      </c>
      <c r="AD2429" s="95">
        <v>491626038</v>
      </c>
    </row>
    <row r="2430" spans="1:30" x14ac:dyDescent="0.2">
      <c r="A2430" s="74" t="s">
        <v>3538</v>
      </c>
      <c r="B2430" s="95">
        <v>25.87</v>
      </c>
      <c r="C2430" s="95"/>
      <c r="D2430" s="95">
        <v>-12.55</v>
      </c>
      <c r="E2430" s="95">
        <v>34.82</v>
      </c>
      <c r="F2430" s="95">
        <v>7.6</v>
      </c>
      <c r="G2430" s="95">
        <v>100</v>
      </c>
      <c r="H2430" s="95">
        <v>-1038.3699999999999</v>
      </c>
      <c r="I2430" s="95">
        <v>-1093.94</v>
      </c>
      <c r="J2430" s="95">
        <v>-13.22</v>
      </c>
      <c r="K2430" s="95">
        <v>-12.65</v>
      </c>
      <c r="L2430" s="95">
        <v>0.56999999999999995</v>
      </c>
      <c r="M2430" s="95">
        <v>-1.51</v>
      </c>
      <c r="N2430" s="95">
        <v>137.31</v>
      </c>
      <c r="O2430" s="95">
        <v>10.46</v>
      </c>
      <c r="P2430" s="95">
        <v>-96.78</v>
      </c>
      <c r="Q2430" s="95">
        <v>4.7300000000000004</v>
      </c>
      <c r="R2430" s="95">
        <v>-277.39999999999998</v>
      </c>
      <c r="S2430" s="95">
        <v>-60.56</v>
      </c>
      <c r="T2430" s="95">
        <v>-75.569999999999993</v>
      </c>
      <c r="U2430" s="95">
        <v>0.22</v>
      </c>
      <c r="V2430" s="95">
        <v>0.78</v>
      </c>
      <c r="W2430" s="95">
        <v>0.06</v>
      </c>
      <c r="X2430" s="95"/>
      <c r="Y2430" s="95"/>
      <c r="Z2430" s="74" t="s">
        <v>1111</v>
      </c>
      <c r="AA2430" s="95">
        <v>0.74</v>
      </c>
      <c r="AB2430" s="95">
        <v>-2.06</v>
      </c>
      <c r="AC2430" s="74" t="s">
        <v>1111</v>
      </c>
      <c r="AD2430" s="95">
        <v>981895850</v>
      </c>
    </row>
    <row r="2431" spans="1:30" x14ac:dyDescent="0.2">
      <c r="A2431" s="74" t="s">
        <v>3539</v>
      </c>
      <c r="B2431" s="95">
        <v>75.34</v>
      </c>
      <c r="C2431" s="95"/>
      <c r="D2431" s="95">
        <v>31.13</v>
      </c>
      <c r="E2431" s="95">
        <v>5.29</v>
      </c>
      <c r="F2431" s="95">
        <v>3.96</v>
      </c>
      <c r="G2431" s="95">
        <v>95.08</v>
      </c>
      <c r="H2431" s="95">
        <v>21.29</v>
      </c>
      <c r="I2431" s="95">
        <v>18.350000000000001</v>
      </c>
      <c r="J2431" s="95">
        <v>26.84</v>
      </c>
      <c r="K2431" s="95">
        <v>23.21</v>
      </c>
      <c r="L2431" s="95">
        <v>-3.63</v>
      </c>
      <c r="M2431" s="95">
        <v>-0.71</v>
      </c>
      <c r="N2431" s="95">
        <v>5.71</v>
      </c>
      <c r="O2431" s="95">
        <v>7.63</v>
      </c>
      <c r="P2431" s="95">
        <v>-13.05</v>
      </c>
      <c r="Q2431" s="95">
        <v>3.94</v>
      </c>
      <c r="R2431" s="95">
        <v>16.98</v>
      </c>
      <c r="S2431" s="95">
        <v>12.73</v>
      </c>
      <c r="T2431" s="95">
        <v>16.850000000000001</v>
      </c>
      <c r="U2431" s="95">
        <v>0.75</v>
      </c>
      <c r="V2431" s="95">
        <v>0.25</v>
      </c>
      <c r="W2431" s="95">
        <v>0.69</v>
      </c>
      <c r="X2431" s="95">
        <v>28.75</v>
      </c>
      <c r="Y2431" s="95"/>
      <c r="Z2431" s="74" t="s">
        <v>1111</v>
      </c>
      <c r="AA2431" s="95">
        <v>14.25</v>
      </c>
      <c r="AB2431" s="95">
        <v>2.42</v>
      </c>
      <c r="AC2431" s="74" t="s">
        <v>1111</v>
      </c>
      <c r="AD2431" s="95">
        <v>16641897804</v>
      </c>
    </row>
    <row r="2432" spans="1:30" x14ac:dyDescent="0.2">
      <c r="A2432" s="74" t="s">
        <v>3540</v>
      </c>
      <c r="B2432" s="95">
        <v>83.51</v>
      </c>
      <c r="C2432" s="95">
        <v>2.2999999999999998</v>
      </c>
      <c r="D2432" s="95">
        <v>25.69</v>
      </c>
      <c r="E2432" s="95">
        <v>2.25</v>
      </c>
      <c r="F2432" s="95">
        <v>0.27</v>
      </c>
      <c r="G2432" s="95">
        <v>0</v>
      </c>
      <c r="H2432" s="95">
        <v>42.49</v>
      </c>
      <c r="I2432" s="95">
        <v>31.4</v>
      </c>
      <c r="J2432" s="95">
        <v>18.98</v>
      </c>
      <c r="K2432" s="95">
        <v>-1.71</v>
      </c>
      <c r="L2432" s="95">
        <v>-20.69</v>
      </c>
      <c r="M2432" s="95">
        <v>-2.4500000000000002</v>
      </c>
      <c r="N2432" s="95">
        <v>8.06</v>
      </c>
      <c r="O2432" s="95"/>
      <c r="P2432" s="95">
        <v>-0.27</v>
      </c>
      <c r="Q2432" s="95"/>
      <c r="R2432" s="95">
        <v>8.77</v>
      </c>
      <c r="S2432" s="95">
        <v>1.06</v>
      </c>
      <c r="T2432" s="95">
        <v>8.94</v>
      </c>
      <c r="U2432" s="95">
        <v>0.12</v>
      </c>
      <c r="V2432" s="95">
        <v>0.88</v>
      </c>
      <c r="W2432" s="95">
        <v>0.03</v>
      </c>
      <c r="X2432" s="95">
        <v>10.52</v>
      </c>
      <c r="Y2432" s="95">
        <v>13.28</v>
      </c>
      <c r="Z2432" s="74" t="s">
        <v>1111</v>
      </c>
      <c r="AA2432" s="95">
        <v>37.08</v>
      </c>
      <c r="AB2432" s="95">
        <v>3.25</v>
      </c>
      <c r="AC2432" s="74" t="s">
        <v>1111</v>
      </c>
      <c r="AD2432" s="95">
        <v>3954190149</v>
      </c>
    </row>
    <row r="2433" spans="1:30" x14ac:dyDescent="0.2">
      <c r="A2433" s="74" t="s">
        <v>3541</v>
      </c>
      <c r="B2433" s="95">
        <v>1.19</v>
      </c>
      <c r="C2433" s="95"/>
      <c r="D2433" s="95">
        <v>-2.4</v>
      </c>
      <c r="E2433" s="95">
        <v>3.3</v>
      </c>
      <c r="F2433" s="95">
        <v>1.1200000000000001</v>
      </c>
      <c r="G2433" s="95">
        <v>100</v>
      </c>
      <c r="H2433" s="95">
        <v>-2356.59</v>
      </c>
      <c r="I2433" s="95">
        <v>-2398.81</v>
      </c>
      <c r="J2433" s="95">
        <v>-2.44</v>
      </c>
      <c r="K2433" s="95">
        <v>-0.36</v>
      </c>
      <c r="L2433" s="95">
        <v>2.0699999999999998</v>
      </c>
      <c r="M2433" s="95">
        <v>-2.8</v>
      </c>
      <c r="N2433" s="95">
        <v>57.48</v>
      </c>
      <c r="O2433" s="95">
        <v>1.33</v>
      </c>
      <c r="P2433" s="95">
        <v>-39.39</v>
      </c>
      <c r="Q2433" s="95">
        <v>7.44</v>
      </c>
      <c r="R2433" s="95">
        <v>-137.54</v>
      </c>
      <c r="S2433" s="95">
        <v>-46.73</v>
      </c>
      <c r="T2433" s="95">
        <v>-135.12</v>
      </c>
      <c r="U2433" s="95">
        <v>0.34</v>
      </c>
      <c r="V2433" s="95">
        <v>0.66</v>
      </c>
      <c r="W2433" s="95">
        <v>0.02</v>
      </c>
      <c r="X2433" s="95">
        <v>-56.4</v>
      </c>
      <c r="Y2433" s="95"/>
      <c r="Z2433" s="74" t="s">
        <v>1111</v>
      </c>
      <c r="AA2433" s="95">
        <v>0.36</v>
      </c>
      <c r="AB2433" s="95">
        <v>-0.5</v>
      </c>
      <c r="AC2433" s="74" t="s">
        <v>1111</v>
      </c>
      <c r="AD2433" s="95">
        <v>105928326</v>
      </c>
    </row>
    <row r="2434" spans="1:30" x14ac:dyDescent="0.2">
      <c r="A2434" s="74" t="s">
        <v>3542</v>
      </c>
      <c r="B2434" s="95">
        <v>8.58</v>
      </c>
      <c r="C2434" s="95"/>
      <c r="D2434" s="95">
        <v>-12.25</v>
      </c>
      <c r="E2434" s="95">
        <v>5.32</v>
      </c>
      <c r="F2434" s="95">
        <v>1.18</v>
      </c>
      <c r="G2434" s="95">
        <v>34.94</v>
      </c>
      <c r="H2434" s="95">
        <v>-6.36</v>
      </c>
      <c r="I2434" s="95">
        <v>-10.71</v>
      </c>
      <c r="J2434" s="95">
        <v>-20.63</v>
      </c>
      <c r="K2434" s="95">
        <v>-23.63</v>
      </c>
      <c r="L2434" s="95">
        <v>-3</v>
      </c>
      <c r="M2434" s="95">
        <v>0.77</v>
      </c>
      <c r="N2434" s="95">
        <v>1.31</v>
      </c>
      <c r="O2434" s="95">
        <v>4.6500000000000004</v>
      </c>
      <c r="P2434" s="95">
        <v>-2.9</v>
      </c>
      <c r="Q2434" s="95">
        <v>1.75</v>
      </c>
      <c r="R2434" s="95">
        <v>-43.39</v>
      </c>
      <c r="S2434" s="95">
        <v>-9.6300000000000008</v>
      </c>
      <c r="T2434" s="95">
        <v>-12.14</v>
      </c>
      <c r="U2434" s="95">
        <v>0.22</v>
      </c>
      <c r="V2434" s="95">
        <v>0.78</v>
      </c>
      <c r="W2434" s="95">
        <v>0.9</v>
      </c>
      <c r="X2434" s="95">
        <v>8.86</v>
      </c>
      <c r="Y2434" s="95"/>
      <c r="Z2434" s="74" t="s">
        <v>1111</v>
      </c>
      <c r="AA2434" s="95">
        <v>1.61</v>
      </c>
      <c r="AB2434" s="95">
        <v>-0.7</v>
      </c>
      <c r="AC2434" s="74" t="s">
        <v>1111</v>
      </c>
      <c r="AD2434" s="95">
        <v>1808556750</v>
      </c>
    </row>
    <row r="2435" spans="1:30" x14ac:dyDescent="0.2">
      <c r="A2435" s="74" t="s">
        <v>3543</v>
      </c>
      <c r="B2435" s="95">
        <v>117.85</v>
      </c>
      <c r="C2435" s="95">
        <v>0.68</v>
      </c>
      <c r="D2435" s="95">
        <v>75.73</v>
      </c>
      <c r="E2435" s="95">
        <v>5.28</v>
      </c>
      <c r="F2435" s="95">
        <v>2.85</v>
      </c>
      <c r="G2435" s="95">
        <v>63.67</v>
      </c>
      <c r="H2435" s="95">
        <v>21.21</v>
      </c>
      <c r="I2435" s="95">
        <v>13.53</v>
      </c>
      <c r="J2435" s="95">
        <v>48.29</v>
      </c>
      <c r="K2435" s="95">
        <v>52.96</v>
      </c>
      <c r="L2435" s="95">
        <v>4.67</v>
      </c>
      <c r="M2435" s="95">
        <v>0.51</v>
      </c>
      <c r="N2435" s="95">
        <v>10.24</v>
      </c>
      <c r="O2435" s="95">
        <v>76.989999999999995</v>
      </c>
      <c r="P2435" s="95">
        <v>-3.4</v>
      </c>
      <c r="Q2435" s="95">
        <v>1.3</v>
      </c>
      <c r="R2435" s="95">
        <v>6.97</v>
      </c>
      <c r="S2435" s="95">
        <v>3.76</v>
      </c>
      <c r="T2435" s="95">
        <v>6.16</v>
      </c>
      <c r="U2435" s="95">
        <v>0.54</v>
      </c>
      <c r="V2435" s="95">
        <v>0.46</v>
      </c>
      <c r="W2435" s="95">
        <v>0.28000000000000003</v>
      </c>
      <c r="X2435" s="95">
        <v>14.44</v>
      </c>
      <c r="Y2435" s="95">
        <v>29.38</v>
      </c>
      <c r="Z2435" s="74" t="s">
        <v>1111</v>
      </c>
      <c r="AA2435" s="95">
        <v>22.33</v>
      </c>
      <c r="AB2435" s="95">
        <v>1.56</v>
      </c>
      <c r="AC2435" s="74" t="s">
        <v>1111</v>
      </c>
      <c r="AD2435" s="95">
        <v>47003458990</v>
      </c>
    </row>
    <row r="2436" spans="1:30" x14ac:dyDescent="0.2">
      <c r="A2436" s="74" t="s">
        <v>3544</v>
      </c>
      <c r="B2436" s="95">
        <v>22.94</v>
      </c>
      <c r="C2436" s="95">
        <v>2.2200000000000002</v>
      </c>
      <c r="D2436" s="95">
        <v>33.869999999999997</v>
      </c>
      <c r="E2436" s="95">
        <v>10.15</v>
      </c>
      <c r="F2436" s="95">
        <v>6.73</v>
      </c>
      <c r="G2436" s="95">
        <v>34.159999999999997</v>
      </c>
      <c r="H2436" s="95">
        <v>24.24</v>
      </c>
      <c r="I2436" s="95">
        <v>19.04</v>
      </c>
      <c r="J2436" s="95">
        <v>26.6</v>
      </c>
      <c r="K2436" s="95">
        <v>25.74</v>
      </c>
      <c r="L2436" s="95">
        <v>-0.86</v>
      </c>
      <c r="M2436" s="95">
        <v>-0.33</v>
      </c>
      <c r="N2436" s="95">
        <v>6.45</v>
      </c>
      <c r="O2436" s="95">
        <v>22.08</v>
      </c>
      <c r="P2436" s="95">
        <v>-15.48</v>
      </c>
      <c r="Q2436" s="95">
        <v>2.17</v>
      </c>
      <c r="R2436" s="95">
        <v>29.96</v>
      </c>
      <c r="S2436" s="95">
        <v>19.86</v>
      </c>
      <c r="T2436" s="95">
        <v>26.98</v>
      </c>
      <c r="U2436" s="95">
        <v>0.66</v>
      </c>
      <c r="V2436" s="95">
        <v>0.34</v>
      </c>
      <c r="W2436" s="95">
        <v>1.04</v>
      </c>
      <c r="X2436" s="95">
        <v>7.38</v>
      </c>
      <c r="Y2436" s="95">
        <v>5.03</v>
      </c>
      <c r="Z2436" s="74" t="s">
        <v>1111</v>
      </c>
      <c r="AA2436" s="95">
        <v>2.2599999999999998</v>
      </c>
      <c r="AB2436" s="95">
        <v>0.68</v>
      </c>
      <c r="AC2436" s="74" t="s">
        <v>1111</v>
      </c>
      <c r="AD2436" s="95">
        <v>96145283808</v>
      </c>
    </row>
    <row r="2437" spans="1:30" x14ac:dyDescent="0.2">
      <c r="A2437" s="74" t="s">
        <v>3545</v>
      </c>
      <c r="B2437" s="95">
        <v>14.34</v>
      </c>
      <c r="C2437" s="95">
        <v>5</v>
      </c>
      <c r="D2437" s="95">
        <v>12.5</v>
      </c>
      <c r="E2437" s="95">
        <v>0.81</v>
      </c>
      <c r="F2437" s="95">
        <v>0.05</v>
      </c>
      <c r="G2437" s="95">
        <v>100</v>
      </c>
      <c r="H2437" s="95">
        <v>0</v>
      </c>
      <c r="I2437" s="95">
        <v>89.38</v>
      </c>
      <c r="J2437" s="95"/>
      <c r="K2437" s="95"/>
      <c r="L2437" s="95"/>
      <c r="M2437" s="95">
        <v>-2.56</v>
      </c>
      <c r="N2437" s="95">
        <v>11.17</v>
      </c>
      <c r="O2437" s="95">
        <v>0.73</v>
      </c>
      <c r="P2437" s="95">
        <v>-0.46</v>
      </c>
      <c r="Q2437" s="95">
        <v>1.08</v>
      </c>
      <c r="R2437" s="95">
        <v>6.47</v>
      </c>
      <c r="S2437" s="95">
        <v>0.37</v>
      </c>
      <c r="T2437" s="95"/>
      <c r="U2437" s="95">
        <v>0.06</v>
      </c>
      <c r="V2437" s="95">
        <v>0.94</v>
      </c>
      <c r="W2437" s="95">
        <v>0</v>
      </c>
      <c r="X2437" s="95">
        <v>-5.35</v>
      </c>
      <c r="Y2437" s="95">
        <v>-12.45</v>
      </c>
      <c r="Z2437" s="74" t="s">
        <v>1111</v>
      </c>
      <c r="AA2437" s="95">
        <v>17.73</v>
      </c>
      <c r="AB2437" s="95">
        <v>1.1499999999999999</v>
      </c>
      <c r="AC2437" s="74" t="s">
        <v>1111</v>
      </c>
      <c r="AD2437" s="95">
        <v>54577087824</v>
      </c>
    </row>
    <row r="2438" spans="1:30" x14ac:dyDescent="0.2">
      <c r="A2438" s="74" t="s">
        <v>3546</v>
      </c>
      <c r="B2438" s="95">
        <v>31.25</v>
      </c>
      <c r="C2438" s="95"/>
      <c r="D2438" s="95">
        <v>62.17</v>
      </c>
      <c r="E2438" s="95">
        <v>1.82</v>
      </c>
      <c r="F2438" s="95">
        <v>1.38</v>
      </c>
      <c r="G2438" s="95">
        <v>48.36</v>
      </c>
      <c r="H2438" s="95">
        <v>2.91</v>
      </c>
      <c r="I2438" s="95">
        <v>3.21</v>
      </c>
      <c r="J2438" s="95">
        <v>68.66</v>
      </c>
      <c r="K2438" s="95">
        <v>44.96</v>
      </c>
      <c r="L2438" s="95">
        <v>-23.7</v>
      </c>
      <c r="M2438" s="95">
        <v>-0.63</v>
      </c>
      <c r="N2438" s="95">
        <v>2</v>
      </c>
      <c r="O2438" s="95">
        <v>2.57</v>
      </c>
      <c r="P2438" s="95">
        <v>-4.01</v>
      </c>
      <c r="Q2438" s="95">
        <v>5.6</v>
      </c>
      <c r="R2438" s="95">
        <v>2.92</v>
      </c>
      <c r="S2438" s="95">
        <v>2.23</v>
      </c>
      <c r="T2438" s="95">
        <v>2.37</v>
      </c>
      <c r="U2438" s="95">
        <v>0.76</v>
      </c>
      <c r="V2438" s="95">
        <v>0.24</v>
      </c>
      <c r="W2438" s="95">
        <v>0.69</v>
      </c>
      <c r="X2438" s="95">
        <v>14.17</v>
      </c>
      <c r="Y2438" s="95"/>
      <c r="Z2438" s="74" t="s">
        <v>1111</v>
      </c>
      <c r="AA2438" s="95">
        <v>17.2</v>
      </c>
      <c r="AB2438" s="95">
        <v>0.5</v>
      </c>
      <c r="AC2438" s="74" t="s">
        <v>1111</v>
      </c>
      <c r="AD2438" s="95">
        <v>710128125</v>
      </c>
    </row>
    <row r="2439" spans="1:30" x14ac:dyDescent="0.2">
      <c r="A2439" s="74" t="s">
        <v>3547</v>
      </c>
      <c r="B2439" s="95">
        <v>96.49</v>
      </c>
      <c r="C2439" s="95">
        <v>2.67</v>
      </c>
      <c r="D2439" s="95">
        <v>38.909999999999997</v>
      </c>
      <c r="E2439" s="95">
        <v>2.08</v>
      </c>
      <c r="F2439" s="95">
        <v>0.92</v>
      </c>
      <c r="G2439" s="95">
        <v>20.69</v>
      </c>
      <c r="H2439" s="95">
        <v>4.6500000000000004</v>
      </c>
      <c r="I2439" s="95">
        <v>2.4500000000000002</v>
      </c>
      <c r="J2439" s="95">
        <v>20.51</v>
      </c>
      <c r="K2439" s="95">
        <v>25.97</v>
      </c>
      <c r="L2439" s="95">
        <v>5.46</v>
      </c>
      <c r="M2439" s="95">
        <v>0.55000000000000004</v>
      </c>
      <c r="N2439" s="95">
        <v>0.95</v>
      </c>
      <c r="O2439" s="95">
        <v>5.03</v>
      </c>
      <c r="P2439" s="95">
        <v>-1.51</v>
      </c>
      <c r="Q2439" s="95">
        <v>1.88</v>
      </c>
      <c r="R2439" s="95">
        <v>5.35</v>
      </c>
      <c r="S2439" s="95">
        <v>2.36</v>
      </c>
      <c r="T2439" s="95">
        <v>3.31</v>
      </c>
      <c r="U2439" s="95">
        <v>0.44</v>
      </c>
      <c r="V2439" s="95">
        <v>0.54</v>
      </c>
      <c r="W2439" s="95">
        <v>0.96</v>
      </c>
      <c r="X2439" s="95">
        <v>1.27</v>
      </c>
      <c r="Y2439" s="95">
        <v>-2.84</v>
      </c>
      <c r="Z2439" s="74" t="s">
        <v>1111</v>
      </c>
      <c r="AA2439" s="95">
        <v>46.35</v>
      </c>
      <c r="AB2439" s="95">
        <v>2.48</v>
      </c>
      <c r="AC2439" s="74" t="s">
        <v>1111</v>
      </c>
      <c r="AD2439" s="95">
        <v>6420048991</v>
      </c>
    </row>
    <row r="2440" spans="1:30" x14ac:dyDescent="0.2">
      <c r="A2440" s="74" t="s">
        <v>3548</v>
      </c>
      <c r="B2440" s="95">
        <v>1.18</v>
      </c>
      <c r="C2440" s="95"/>
      <c r="D2440" s="95">
        <v>-1.44</v>
      </c>
      <c r="E2440" s="95">
        <v>1.1000000000000001</v>
      </c>
      <c r="F2440" s="95">
        <v>0.96</v>
      </c>
      <c r="G2440" s="95"/>
      <c r="H2440" s="95"/>
      <c r="I2440" s="95"/>
      <c r="J2440" s="95">
        <v>-1.49</v>
      </c>
      <c r="K2440" s="95">
        <v>-0.12</v>
      </c>
      <c r="L2440" s="95">
        <v>1.37</v>
      </c>
      <c r="M2440" s="95">
        <v>-1.01</v>
      </c>
      <c r="N2440" s="95"/>
      <c r="O2440" s="95">
        <v>1.19</v>
      </c>
      <c r="P2440" s="95">
        <v>-12.35</v>
      </c>
      <c r="Q2440" s="95">
        <v>8.2899999999999991</v>
      </c>
      <c r="R2440" s="95">
        <v>-76.05</v>
      </c>
      <c r="S2440" s="95">
        <v>-66.81</v>
      </c>
      <c r="T2440" s="95">
        <v>-73.680000000000007</v>
      </c>
      <c r="U2440" s="95">
        <v>0.88</v>
      </c>
      <c r="V2440" s="95">
        <v>0.12</v>
      </c>
      <c r="W2440" s="95">
        <v>0</v>
      </c>
      <c r="X2440" s="95"/>
      <c r="Y2440" s="95"/>
      <c r="Z2440" s="74" t="s">
        <v>1111</v>
      </c>
      <c r="AA2440" s="95">
        <v>1.08</v>
      </c>
      <c r="AB2440" s="95">
        <v>-0.82</v>
      </c>
      <c r="AC2440" s="74" t="s">
        <v>1111</v>
      </c>
      <c r="AD2440" s="95">
        <v>16681660</v>
      </c>
    </row>
    <row r="2441" spans="1:30" x14ac:dyDescent="0.2">
      <c r="A2441" s="74" t="s">
        <v>3549</v>
      </c>
      <c r="B2441" s="95">
        <v>8.85</v>
      </c>
      <c r="C2441" s="95"/>
      <c r="D2441" s="95">
        <v>-6.61</v>
      </c>
      <c r="E2441" s="95">
        <v>1.79</v>
      </c>
      <c r="F2441" s="95">
        <v>1.47</v>
      </c>
      <c r="G2441" s="95">
        <v>100</v>
      </c>
      <c r="H2441" s="95">
        <v>-82320.69</v>
      </c>
      <c r="I2441" s="95">
        <v>-82320.69</v>
      </c>
      <c r="J2441" s="95">
        <v>-6.61</v>
      </c>
      <c r="K2441" s="95">
        <v>-3.68</v>
      </c>
      <c r="L2441" s="95">
        <v>2.94</v>
      </c>
      <c r="M2441" s="95">
        <v>-0.79</v>
      </c>
      <c r="N2441" s="95">
        <v>5445.28</v>
      </c>
      <c r="O2441" s="95">
        <v>1.83</v>
      </c>
      <c r="P2441" s="95">
        <v>-9.43</v>
      </c>
      <c r="Q2441" s="95">
        <v>18.899999999999999</v>
      </c>
      <c r="R2441" s="95">
        <v>-27.05</v>
      </c>
      <c r="S2441" s="95">
        <v>-22.17</v>
      </c>
      <c r="T2441" s="95">
        <v>-23.26</v>
      </c>
      <c r="U2441" s="95">
        <v>0.82</v>
      </c>
      <c r="V2441" s="95">
        <v>0.18</v>
      </c>
      <c r="W2441" s="95">
        <v>0</v>
      </c>
      <c r="X2441" s="95"/>
      <c r="Y2441" s="95"/>
      <c r="Z2441" s="74" t="s">
        <v>1111</v>
      </c>
      <c r="AA2441" s="95">
        <v>4.95</v>
      </c>
      <c r="AB2441" s="95">
        <v>-1.34</v>
      </c>
      <c r="AC2441" s="74" t="s">
        <v>1111</v>
      </c>
      <c r="AD2441" s="95">
        <v>157913205</v>
      </c>
    </row>
    <row r="2442" spans="1:30" x14ac:dyDescent="0.2">
      <c r="A2442" s="74" t="s">
        <v>3550</v>
      </c>
      <c r="B2442" s="95">
        <v>44.61</v>
      </c>
      <c r="C2442" s="95"/>
      <c r="D2442" s="95">
        <v>13.35</v>
      </c>
      <c r="E2442" s="95">
        <v>5.14</v>
      </c>
      <c r="F2442" s="95">
        <v>4.45</v>
      </c>
      <c r="G2442" s="95">
        <v>85.14</v>
      </c>
      <c r="H2442" s="95">
        <v>44.15</v>
      </c>
      <c r="I2442" s="95">
        <v>44.34</v>
      </c>
      <c r="J2442" s="95">
        <v>13.41</v>
      </c>
      <c r="K2442" s="95">
        <v>10.79</v>
      </c>
      <c r="L2442" s="95">
        <v>-2.62</v>
      </c>
      <c r="M2442" s="95">
        <v>-1.01</v>
      </c>
      <c r="N2442" s="95">
        <v>5.92</v>
      </c>
      <c r="O2442" s="95">
        <v>5.1100000000000003</v>
      </c>
      <c r="P2442" s="95">
        <v>-221.63</v>
      </c>
      <c r="Q2442" s="95">
        <v>8.9</v>
      </c>
      <c r="R2442" s="95">
        <v>38.520000000000003</v>
      </c>
      <c r="S2442" s="95">
        <v>33.31</v>
      </c>
      <c r="T2442" s="95">
        <v>37.78</v>
      </c>
      <c r="U2442" s="95">
        <v>0.86</v>
      </c>
      <c r="V2442" s="95">
        <v>0.14000000000000001</v>
      </c>
      <c r="W2442" s="95">
        <v>0.75</v>
      </c>
      <c r="X2442" s="95"/>
      <c r="Y2442" s="95"/>
      <c r="Z2442" s="74" t="s">
        <v>1111</v>
      </c>
      <c r="AA2442" s="95">
        <v>8.67</v>
      </c>
      <c r="AB2442" s="95">
        <v>3.34</v>
      </c>
      <c r="AC2442" s="74" t="s">
        <v>1111</v>
      </c>
      <c r="AD2442" s="95">
        <v>1703693863.1099999</v>
      </c>
    </row>
    <row r="2443" spans="1:30" x14ac:dyDescent="0.2">
      <c r="A2443" s="74" t="s">
        <v>3551</v>
      </c>
      <c r="B2443" s="95">
        <v>3.92</v>
      </c>
      <c r="C2443" s="95"/>
      <c r="D2443" s="95">
        <v>-3.73</v>
      </c>
      <c r="E2443" s="95">
        <v>1.82</v>
      </c>
      <c r="F2443" s="95">
        <v>1.54</v>
      </c>
      <c r="G2443" s="95">
        <v>100</v>
      </c>
      <c r="H2443" s="95">
        <v>-2724.44</v>
      </c>
      <c r="I2443" s="95">
        <v>-3391.88</v>
      </c>
      <c r="J2443" s="95">
        <v>-4.6399999999999997</v>
      </c>
      <c r="K2443" s="95">
        <v>-2.5</v>
      </c>
      <c r="L2443" s="95">
        <v>2.14</v>
      </c>
      <c r="M2443" s="95">
        <v>-0.84</v>
      </c>
      <c r="N2443" s="95">
        <v>126.55</v>
      </c>
      <c r="O2443" s="95">
        <v>1.89</v>
      </c>
      <c r="P2443" s="95">
        <v>-17.05</v>
      </c>
      <c r="Q2443" s="95">
        <v>9.49</v>
      </c>
      <c r="R2443" s="95">
        <v>-48.74</v>
      </c>
      <c r="S2443" s="95">
        <v>-41.26</v>
      </c>
      <c r="T2443" s="95">
        <v>-37.93</v>
      </c>
      <c r="U2443" s="95">
        <v>0.85</v>
      </c>
      <c r="V2443" s="95">
        <v>0.15</v>
      </c>
      <c r="W2443" s="95">
        <v>0.01</v>
      </c>
      <c r="X2443" s="95">
        <v>-28.82</v>
      </c>
      <c r="Y2443" s="95"/>
      <c r="Z2443" s="74" t="s">
        <v>1111</v>
      </c>
      <c r="AA2443" s="95">
        <v>2.16</v>
      </c>
      <c r="AB2443" s="95">
        <v>-1.05</v>
      </c>
      <c r="AC2443" s="74" t="s">
        <v>1111</v>
      </c>
      <c r="AD2443" s="95">
        <v>824712728</v>
      </c>
    </row>
    <row r="2444" spans="1:30" x14ac:dyDescent="0.2">
      <c r="A2444" s="74" t="s">
        <v>3552</v>
      </c>
      <c r="B2444" s="95">
        <v>5.68</v>
      </c>
      <c r="C2444" s="95"/>
      <c r="D2444" s="95">
        <v>226.81</v>
      </c>
      <c r="E2444" s="95">
        <v>5.0199999999999996</v>
      </c>
      <c r="F2444" s="95">
        <v>2.62</v>
      </c>
      <c r="G2444" s="95">
        <v>38.57</v>
      </c>
      <c r="H2444" s="95">
        <v>1.79</v>
      </c>
      <c r="I2444" s="95">
        <v>1.03</v>
      </c>
      <c r="J2444" s="95">
        <v>131.04</v>
      </c>
      <c r="K2444" s="95">
        <v>119.05</v>
      </c>
      <c r="L2444" s="95">
        <v>-11.99</v>
      </c>
      <c r="M2444" s="95">
        <v>-0.46</v>
      </c>
      <c r="N2444" s="95">
        <v>2.35</v>
      </c>
      <c r="O2444" s="95">
        <v>11.41</v>
      </c>
      <c r="P2444" s="95">
        <v>-6.16</v>
      </c>
      <c r="Q2444" s="95">
        <v>1.67</v>
      </c>
      <c r="R2444" s="95">
        <v>2.21</v>
      </c>
      <c r="S2444" s="95">
        <v>1.1599999999999999</v>
      </c>
      <c r="T2444" s="95">
        <v>1.75</v>
      </c>
      <c r="U2444" s="95">
        <v>0.52</v>
      </c>
      <c r="V2444" s="95">
        <v>0.48</v>
      </c>
      <c r="W2444" s="95">
        <v>1.1200000000000001</v>
      </c>
      <c r="X2444" s="95">
        <v>-0.1</v>
      </c>
      <c r="Y2444" s="95"/>
      <c r="Z2444" s="74" t="s">
        <v>1111</v>
      </c>
      <c r="AA2444" s="95">
        <v>1.1299999999999999</v>
      </c>
      <c r="AB2444" s="95">
        <v>0.03</v>
      </c>
      <c r="AC2444" s="74" t="s">
        <v>1111</v>
      </c>
      <c r="AD2444" s="95">
        <v>154231880</v>
      </c>
    </row>
    <row r="2445" spans="1:30" x14ac:dyDescent="0.2">
      <c r="A2445" s="74" t="s">
        <v>3553</v>
      </c>
      <c r="B2445" s="95">
        <v>41.06</v>
      </c>
      <c r="C2445" s="95"/>
      <c r="D2445" s="95">
        <v>126.4</v>
      </c>
      <c r="E2445" s="95">
        <v>8.31</v>
      </c>
      <c r="F2445" s="95">
        <v>3.21</v>
      </c>
      <c r="G2445" s="95">
        <v>73.12</v>
      </c>
      <c r="H2445" s="95">
        <v>12.89</v>
      </c>
      <c r="I2445" s="95">
        <v>6.73</v>
      </c>
      <c r="J2445" s="95">
        <v>65.98</v>
      </c>
      <c r="K2445" s="95">
        <v>74.27</v>
      </c>
      <c r="L2445" s="95">
        <v>8.2899999999999991</v>
      </c>
      <c r="M2445" s="95">
        <v>1.04</v>
      </c>
      <c r="N2445" s="95">
        <v>8.5</v>
      </c>
      <c r="O2445" s="95">
        <v>29.83</v>
      </c>
      <c r="P2445" s="95">
        <v>-3.94</v>
      </c>
      <c r="Q2445" s="95">
        <v>2.4</v>
      </c>
      <c r="R2445" s="95">
        <v>6.57</v>
      </c>
      <c r="S2445" s="95">
        <v>2.54</v>
      </c>
      <c r="T2445" s="95">
        <v>5.29</v>
      </c>
      <c r="U2445" s="95">
        <v>0.39</v>
      </c>
      <c r="V2445" s="95">
        <v>0.61</v>
      </c>
      <c r="W2445" s="95">
        <v>0.38</v>
      </c>
      <c r="X2445" s="95">
        <v>8.83</v>
      </c>
      <c r="Y2445" s="95">
        <v>-19.309999999999999</v>
      </c>
      <c r="Z2445" s="74" t="s">
        <v>1111</v>
      </c>
      <c r="AA2445" s="95">
        <v>4.9400000000000004</v>
      </c>
      <c r="AB2445" s="95">
        <v>0.32</v>
      </c>
      <c r="AC2445" s="74" t="s">
        <v>1111</v>
      </c>
      <c r="AD2445" s="95">
        <v>6374413078</v>
      </c>
    </row>
    <row r="2446" spans="1:30" x14ac:dyDescent="0.2">
      <c r="A2446" s="74" t="s">
        <v>3554</v>
      </c>
      <c r="B2446" s="95">
        <v>0.41</v>
      </c>
      <c r="C2446" s="95"/>
      <c r="D2446" s="95">
        <v>-1.29</v>
      </c>
      <c r="E2446" s="95">
        <v>0.42</v>
      </c>
      <c r="F2446" s="95">
        <v>0.27</v>
      </c>
      <c r="G2446" s="95">
        <v>72.010000000000005</v>
      </c>
      <c r="H2446" s="95">
        <v>-247.76</v>
      </c>
      <c r="I2446" s="95">
        <v>-269.86</v>
      </c>
      <c r="J2446" s="95">
        <v>-1.4</v>
      </c>
      <c r="K2446" s="95">
        <v>1.53</v>
      </c>
      <c r="L2446" s="95">
        <v>2.93</v>
      </c>
      <c r="M2446" s="95">
        <v>-0.87</v>
      </c>
      <c r="N2446" s="95">
        <v>3.47</v>
      </c>
      <c r="O2446" s="95">
        <v>0.53</v>
      </c>
      <c r="P2446" s="95">
        <v>-0.69</v>
      </c>
      <c r="Q2446" s="95">
        <v>5.8</v>
      </c>
      <c r="R2446" s="95">
        <v>-32.450000000000003</v>
      </c>
      <c r="S2446" s="95">
        <v>-20.79</v>
      </c>
      <c r="T2446" s="95">
        <v>-30.12</v>
      </c>
      <c r="U2446" s="95">
        <v>0.64</v>
      </c>
      <c r="V2446" s="95">
        <v>0.15</v>
      </c>
      <c r="W2446" s="95">
        <v>0.08</v>
      </c>
      <c r="X2446" s="95">
        <v>-32.619999999999997</v>
      </c>
      <c r="Y2446" s="95"/>
      <c r="Z2446" s="74" t="s">
        <v>1111</v>
      </c>
      <c r="AA2446" s="95">
        <v>0.98</v>
      </c>
      <c r="AB2446" s="95">
        <v>-0.32</v>
      </c>
      <c r="AC2446" s="74" t="s">
        <v>1111</v>
      </c>
      <c r="AD2446" s="95">
        <v>51083417</v>
      </c>
    </row>
    <row r="2447" spans="1:30" x14ac:dyDescent="0.2">
      <c r="A2447" s="74" t="s">
        <v>3555</v>
      </c>
      <c r="B2447" s="95">
        <v>12.72</v>
      </c>
      <c r="C2447" s="95"/>
      <c r="D2447" s="95">
        <v>-11.25</v>
      </c>
      <c r="E2447" s="95">
        <v>-3.01</v>
      </c>
      <c r="F2447" s="95">
        <v>1.2</v>
      </c>
      <c r="G2447" s="95">
        <v>77.819999999999993</v>
      </c>
      <c r="H2447" s="95">
        <v>6.46</v>
      </c>
      <c r="I2447" s="95">
        <v>-15.16</v>
      </c>
      <c r="J2447" s="95">
        <v>26.41</v>
      </c>
      <c r="K2447" s="95">
        <v>46.22</v>
      </c>
      <c r="L2447" s="95">
        <v>19.809999999999999</v>
      </c>
      <c r="M2447" s="95"/>
      <c r="N2447" s="95">
        <v>1.71</v>
      </c>
      <c r="O2447" s="95">
        <v>24.79</v>
      </c>
      <c r="P2447" s="95">
        <v>-1.89</v>
      </c>
      <c r="Q2447" s="95">
        <v>1.1499999999999999</v>
      </c>
      <c r="R2447" s="95">
        <v>-26.8</v>
      </c>
      <c r="S2447" s="95">
        <v>-10.66</v>
      </c>
      <c r="T2447" s="95">
        <v>7.28</v>
      </c>
      <c r="U2447" s="95">
        <v>-0.4</v>
      </c>
      <c r="V2447" s="95">
        <v>1.4</v>
      </c>
      <c r="W2447" s="95">
        <v>0.7</v>
      </c>
      <c r="X2447" s="95">
        <v>9.39</v>
      </c>
      <c r="Y2447" s="95"/>
      <c r="Z2447" s="74" t="s">
        <v>1111</v>
      </c>
      <c r="AA2447" s="95">
        <v>-4.22</v>
      </c>
      <c r="AB2447" s="95">
        <v>-1.1299999999999999</v>
      </c>
      <c r="AC2447" s="74" t="s">
        <v>1111</v>
      </c>
      <c r="AD2447" s="95">
        <v>364425456</v>
      </c>
    </row>
    <row r="2448" spans="1:30" x14ac:dyDescent="0.2">
      <c r="A2448" s="74" t="s">
        <v>3556</v>
      </c>
      <c r="B2448" s="95">
        <v>4.46</v>
      </c>
      <c r="C2448" s="95"/>
      <c r="D2448" s="95">
        <v>-9.35</v>
      </c>
      <c r="E2448" s="95">
        <v>-30.58</v>
      </c>
      <c r="F2448" s="95">
        <v>2.13</v>
      </c>
      <c r="G2448" s="95">
        <v>30.56</v>
      </c>
      <c r="H2448" s="95">
        <v>-15.25</v>
      </c>
      <c r="I2448" s="95">
        <v>-18.2</v>
      </c>
      <c r="J2448" s="95">
        <v>-11.16</v>
      </c>
      <c r="K2448" s="95">
        <v>-13.45</v>
      </c>
      <c r="L2448" s="95">
        <v>-2.29</v>
      </c>
      <c r="M2448" s="95"/>
      <c r="N2448" s="95">
        <v>1.7</v>
      </c>
      <c r="O2448" s="95">
        <v>7.66</v>
      </c>
      <c r="P2448" s="95">
        <v>-5.18</v>
      </c>
      <c r="Q2448" s="95">
        <v>1.89</v>
      </c>
      <c r="R2448" s="95">
        <v>-327.08999999999997</v>
      </c>
      <c r="S2448" s="95">
        <v>-22.74</v>
      </c>
      <c r="T2448" s="95">
        <v>-30.17</v>
      </c>
      <c r="U2448" s="95">
        <v>-7.0000000000000007E-2</v>
      </c>
      <c r="V2448" s="95">
        <v>1.07</v>
      </c>
      <c r="W2448" s="95">
        <v>1.25</v>
      </c>
      <c r="X2448" s="95">
        <v>7.27</v>
      </c>
      <c r="Y2448" s="95"/>
      <c r="Z2448" s="74" t="s">
        <v>1111</v>
      </c>
      <c r="AA2448" s="95">
        <v>-0.15</v>
      </c>
      <c r="AB2448" s="95">
        <v>-0.48</v>
      </c>
      <c r="AC2448" s="74" t="s">
        <v>1111</v>
      </c>
      <c r="AD2448" s="95">
        <v>468863744</v>
      </c>
    </row>
    <row r="2449" spans="1:30" x14ac:dyDescent="0.2">
      <c r="A2449" s="74" t="s">
        <v>3557</v>
      </c>
      <c r="B2449" s="95">
        <v>22.3</v>
      </c>
      <c r="C2449" s="95"/>
      <c r="D2449" s="95">
        <v>-6.23</v>
      </c>
      <c r="E2449" s="95">
        <v>5.23</v>
      </c>
      <c r="F2449" s="95">
        <v>2.0099999999999998</v>
      </c>
      <c r="G2449" s="95">
        <v>75.989999999999995</v>
      </c>
      <c r="H2449" s="95">
        <v>-223.52</v>
      </c>
      <c r="I2449" s="95">
        <v>-243.96</v>
      </c>
      <c r="J2449" s="95">
        <v>-6.8</v>
      </c>
      <c r="K2449" s="95">
        <v>-6.09</v>
      </c>
      <c r="L2449" s="95">
        <v>0.71</v>
      </c>
      <c r="M2449" s="95">
        <v>-0.54</v>
      </c>
      <c r="N2449" s="95">
        <v>15.19</v>
      </c>
      <c r="O2449" s="95">
        <v>3.12</v>
      </c>
      <c r="P2449" s="95">
        <v>-7.48</v>
      </c>
      <c r="Q2449" s="95">
        <v>8.52</v>
      </c>
      <c r="R2449" s="95">
        <v>-83.96</v>
      </c>
      <c r="S2449" s="95">
        <v>-32.31</v>
      </c>
      <c r="T2449" s="95">
        <v>-36.15</v>
      </c>
      <c r="U2449" s="95">
        <v>0.38</v>
      </c>
      <c r="V2449" s="95">
        <v>0.62</v>
      </c>
      <c r="W2449" s="95">
        <v>0.13</v>
      </c>
      <c r="X2449" s="95"/>
      <c r="Y2449" s="95"/>
      <c r="Z2449" s="74" t="s">
        <v>1111</v>
      </c>
      <c r="AA2449" s="95">
        <v>4.26</v>
      </c>
      <c r="AB2449" s="95">
        <v>-3.58</v>
      </c>
      <c r="AC2449" s="74" t="s">
        <v>1111</v>
      </c>
      <c r="AD2449" s="95">
        <v>2639697830</v>
      </c>
    </row>
    <row r="2450" spans="1:30" x14ac:dyDescent="0.2">
      <c r="A2450" s="74" t="s">
        <v>3558</v>
      </c>
      <c r="B2450" s="95">
        <v>210.52</v>
      </c>
      <c r="C2450" s="95"/>
      <c r="D2450" s="95">
        <v>-122.19</v>
      </c>
      <c r="E2450" s="95">
        <v>26.14</v>
      </c>
      <c r="F2450" s="95">
        <v>20.65</v>
      </c>
      <c r="G2450" s="95">
        <v>85.43</v>
      </c>
      <c r="H2450" s="95">
        <v>-22.35</v>
      </c>
      <c r="I2450" s="95">
        <v>-23.45</v>
      </c>
      <c r="J2450" s="95">
        <v>-128.18</v>
      </c>
      <c r="K2450" s="95">
        <v>-124.06</v>
      </c>
      <c r="L2450" s="95">
        <v>4.12</v>
      </c>
      <c r="M2450" s="95">
        <v>-0.84</v>
      </c>
      <c r="N2450" s="95">
        <v>28.65</v>
      </c>
      <c r="O2450" s="95">
        <v>25.95</v>
      </c>
      <c r="P2450" s="95">
        <v>-246.14</v>
      </c>
      <c r="Q2450" s="95">
        <v>7.61</v>
      </c>
      <c r="R2450" s="95">
        <v>-21.4</v>
      </c>
      <c r="S2450" s="95">
        <v>-16.899999999999999</v>
      </c>
      <c r="T2450" s="95">
        <v>-18.36</v>
      </c>
      <c r="U2450" s="95">
        <v>0.79</v>
      </c>
      <c r="V2450" s="95">
        <v>0.21</v>
      </c>
      <c r="W2450" s="95">
        <v>0.72</v>
      </c>
      <c r="X2450" s="95"/>
      <c r="Y2450" s="95"/>
      <c r="Z2450" s="74" t="s">
        <v>1111</v>
      </c>
      <c r="AA2450" s="95">
        <v>8.0500000000000007</v>
      </c>
      <c r="AB2450" s="95">
        <v>-1.72</v>
      </c>
      <c r="AC2450" s="74" t="s">
        <v>1111</v>
      </c>
      <c r="AD2450" s="95">
        <v>5759427212</v>
      </c>
    </row>
    <row r="2451" spans="1:30" x14ac:dyDescent="0.2">
      <c r="A2451" s="74" t="s">
        <v>3559</v>
      </c>
      <c r="B2451" s="95">
        <v>13.88</v>
      </c>
      <c r="C2451" s="95">
        <v>9.8000000000000007</v>
      </c>
      <c r="D2451" s="95">
        <v>-3.25</v>
      </c>
      <c r="E2451" s="95">
        <v>0.57999999999999996</v>
      </c>
      <c r="F2451" s="95">
        <v>0.28999999999999998</v>
      </c>
      <c r="G2451" s="95">
        <v>100</v>
      </c>
      <c r="H2451" s="95">
        <v>-78.489999999999995</v>
      </c>
      <c r="I2451" s="95">
        <v>-92.25</v>
      </c>
      <c r="J2451" s="95">
        <v>-3.82</v>
      </c>
      <c r="K2451" s="95">
        <v>-9.25</v>
      </c>
      <c r="L2451" s="95">
        <v>-5.43</v>
      </c>
      <c r="M2451" s="95">
        <v>0.82</v>
      </c>
      <c r="N2451" s="95">
        <v>3</v>
      </c>
      <c r="O2451" s="95">
        <v>-13.49</v>
      </c>
      <c r="P2451" s="95">
        <v>-0.32</v>
      </c>
      <c r="Q2451" s="95">
        <v>0.81</v>
      </c>
      <c r="R2451" s="95">
        <v>-17.809999999999999</v>
      </c>
      <c r="S2451" s="95">
        <v>-8.86</v>
      </c>
      <c r="T2451" s="95">
        <v>-7.9</v>
      </c>
      <c r="U2451" s="95">
        <v>0.5</v>
      </c>
      <c r="V2451" s="95">
        <v>0.5</v>
      </c>
      <c r="W2451" s="95">
        <v>0.1</v>
      </c>
      <c r="X2451" s="95">
        <v>-3.26</v>
      </c>
      <c r="Y2451" s="95"/>
      <c r="Z2451" s="74" t="s">
        <v>1111</v>
      </c>
      <c r="AA2451" s="95">
        <v>23.97</v>
      </c>
      <c r="AB2451" s="95">
        <v>-4.2699999999999996</v>
      </c>
      <c r="AC2451" s="74" t="s">
        <v>1111</v>
      </c>
      <c r="AD2451" s="95">
        <v>703564708</v>
      </c>
    </row>
    <row r="2452" spans="1:30" x14ac:dyDescent="0.2">
      <c r="A2452" s="74" t="s">
        <v>3560</v>
      </c>
      <c r="B2452" s="95">
        <v>27.27</v>
      </c>
      <c r="C2452" s="95">
        <v>1.76</v>
      </c>
      <c r="D2452" s="95">
        <v>31.49</v>
      </c>
      <c r="E2452" s="95">
        <v>0.9</v>
      </c>
      <c r="F2452" s="95">
        <v>0.31</v>
      </c>
      <c r="G2452" s="95">
        <v>2.83</v>
      </c>
      <c r="H2452" s="95">
        <v>0.46</v>
      </c>
      <c r="I2452" s="95">
        <v>0.21</v>
      </c>
      <c r="J2452" s="95">
        <v>14.5</v>
      </c>
      <c r="K2452" s="95">
        <v>13.91</v>
      </c>
      <c r="L2452" s="95">
        <v>-0.59</v>
      </c>
      <c r="M2452" s="95">
        <v>-0.04</v>
      </c>
      <c r="N2452" s="95">
        <v>7.0000000000000007E-2</v>
      </c>
      <c r="O2452" s="95">
        <v>1.73</v>
      </c>
      <c r="P2452" s="95">
        <v>-0.93</v>
      </c>
      <c r="Q2452" s="95">
        <v>1.37</v>
      </c>
      <c r="R2452" s="95">
        <v>2.85</v>
      </c>
      <c r="S2452" s="95">
        <v>0.99</v>
      </c>
      <c r="T2452" s="95">
        <v>3.59</v>
      </c>
      <c r="U2452" s="95">
        <v>0.35</v>
      </c>
      <c r="V2452" s="95">
        <v>0.65</v>
      </c>
      <c r="W2452" s="95">
        <v>4.71</v>
      </c>
      <c r="X2452" s="95">
        <v>-7.69</v>
      </c>
      <c r="Y2452" s="95">
        <v>-8.8800000000000008</v>
      </c>
      <c r="Z2452" s="74" t="s">
        <v>1111</v>
      </c>
      <c r="AA2452" s="95">
        <v>30.39</v>
      </c>
      <c r="AB2452" s="95">
        <v>0.87</v>
      </c>
      <c r="AC2452" s="74" t="s">
        <v>1111</v>
      </c>
      <c r="AD2452" s="95">
        <v>1722634992</v>
      </c>
    </row>
    <row r="2453" spans="1:30" x14ac:dyDescent="0.2">
      <c r="A2453" s="74" t="s">
        <v>3561</v>
      </c>
      <c r="B2453" s="95">
        <v>19.100000000000001</v>
      </c>
      <c r="C2453" s="95"/>
      <c r="D2453" s="95">
        <v>-28.38</v>
      </c>
      <c r="E2453" s="95">
        <v>4.3899999999999997</v>
      </c>
      <c r="F2453" s="95">
        <v>2.6</v>
      </c>
      <c r="G2453" s="95">
        <v>65.39</v>
      </c>
      <c r="H2453" s="95">
        <v>-28.22</v>
      </c>
      <c r="I2453" s="95">
        <v>-33.25</v>
      </c>
      <c r="J2453" s="95">
        <v>-33.43</v>
      </c>
      <c r="K2453" s="95">
        <v>-31.75</v>
      </c>
      <c r="L2453" s="95">
        <v>1.68</v>
      </c>
      <c r="M2453" s="95">
        <v>-0.22</v>
      </c>
      <c r="N2453" s="95">
        <v>9.44</v>
      </c>
      <c r="O2453" s="95">
        <v>-20.58</v>
      </c>
      <c r="P2453" s="95">
        <v>-3.49</v>
      </c>
      <c r="Q2453" s="95">
        <v>0.67</v>
      </c>
      <c r="R2453" s="95">
        <v>-15.46</v>
      </c>
      <c r="S2453" s="95">
        <v>-9.16</v>
      </c>
      <c r="T2453" s="95">
        <v>-13.14</v>
      </c>
      <c r="U2453" s="95">
        <v>0.59</v>
      </c>
      <c r="V2453" s="95">
        <v>0.41</v>
      </c>
      <c r="W2453" s="95">
        <v>0.28000000000000003</v>
      </c>
      <c r="X2453" s="95"/>
      <c r="Y2453" s="95"/>
      <c r="Z2453" s="74" t="s">
        <v>1111</v>
      </c>
      <c r="AA2453" s="95">
        <v>4.3499999999999996</v>
      </c>
      <c r="AB2453" s="95">
        <v>-0.67</v>
      </c>
      <c r="AC2453" s="74" t="s">
        <v>1111</v>
      </c>
      <c r="AD2453" s="95">
        <v>1164891810</v>
      </c>
    </row>
    <row r="2454" spans="1:30" x14ac:dyDescent="0.2">
      <c r="A2454" s="74" t="s">
        <v>3562</v>
      </c>
      <c r="B2454" s="95">
        <v>51.94</v>
      </c>
      <c r="C2454" s="95">
        <v>2.68</v>
      </c>
      <c r="D2454" s="95">
        <v>10.01</v>
      </c>
      <c r="E2454" s="95">
        <v>2.34</v>
      </c>
      <c r="F2454" s="95">
        <v>1.26</v>
      </c>
      <c r="G2454" s="95">
        <v>56.27</v>
      </c>
      <c r="H2454" s="95">
        <v>30.58</v>
      </c>
      <c r="I2454" s="95">
        <v>26.89</v>
      </c>
      <c r="J2454" s="95">
        <v>8.8000000000000007</v>
      </c>
      <c r="K2454" s="95">
        <v>9.0399999999999991</v>
      </c>
      <c r="L2454" s="95">
        <v>0.24</v>
      </c>
      <c r="M2454" s="95">
        <v>0.06</v>
      </c>
      <c r="N2454" s="95">
        <v>2.69</v>
      </c>
      <c r="O2454" s="95">
        <v>6.66</v>
      </c>
      <c r="P2454" s="95">
        <v>-1.98</v>
      </c>
      <c r="Q2454" s="95">
        <v>2.0699999999999998</v>
      </c>
      <c r="R2454" s="95">
        <v>23.42</v>
      </c>
      <c r="S2454" s="95">
        <v>12.56</v>
      </c>
      <c r="T2454" s="95">
        <v>16.18</v>
      </c>
      <c r="U2454" s="95">
        <v>0.54</v>
      </c>
      <c r="V2454" s="95">
        <v>0.46</v>
      </c>
      <c r="W2454" s="95">
        <v>0.47</v>
      </c>
      <c r="X2454" s="95">
        <v>7.06</v>
      </c>
      <c r="Y2454" s="95">
        <v>12.85</v>
      </c>
      <c r="Z2454" s="74" t="s">
        <v>1111</v>
      </c>
      <c r="AA2454" s="95">
        <v>22.15</v>
      </c>
      <c r="AB2454" s="95">
        <v>5.19</v>
      </c>
      <c r="AC2454" s="74" t="s">
        <v>1111</v>
      </c>
      <c r="AD2454" s="95">
        <v>211239980000</v>
      </c>
    </row>
    <row r="2455" spans="1:30" x14ac:dyDescent="0.2">
      <c r="A2455" s="74" t="s">
        <v>3563</v>
      </c>
      <c r="B2455" s="95">
        <v>50.13</v>
      </c>
      <c r="C2455" s="95"/>
      <c r="D2455" s="95">
        <v>29.81</v>
      </c>
      <c r="E2455" s="95">
        <v>-2.0099999999999998</v>
      </c>
      <c r="F2455" s="95">
        <v>0.82</v>
      </c>
      <c r="G2455" s="95">
        <v>16.54</v>
      </c>
      <c r="H2455" s="95">
        <v>41.6</v>
      </c>
      <c r="I2455" s="95">
        <v>11.32</v>
      </c>
      <c r="J2455" s="95">
        <v>8.11</v>
      </c>
      <c r="K2455" s="95">
        <v>20.59</v>
      </c>
      <c r="L2455" s="95">
        <v>12.48</v>
      </c>
      <c r="M2455" s="95"/>
      <c r="N2455" s="95">
        <v>3.37</v>
      </c>
      <c r="O2455" s="95"/>
      <c r="P2455" s="95">
        <v>-0.82</v>
      </c>
      <c r="Q2455" s="95"/>
      <c r="R2455" s="95">
        <v>-6.75</v>
      </c>
      <c r="S2455" s="95">
        <v>2.76</v>
      </c>
      <c r="T2455" s="95">
        <v>9.76</v>
      </c>
      <c r="U2455" s="95">
        <v>-0.41</v>
      </c>
      <c r="V2455" s="95">
        <v>1.41</v>
      </c>
      <c r="W2455" s="95">
        <v>0.24</v>
      </c>
      <c r="X2455" s="95">
        <v>-17.03</v>
      </c>
      <c r="Y2455" s="95"/>
      <c r="Z2455" s="74" t="s">
        <v>1111</v>
      </c>
      <c r="AA2455" s="95">
        <v>-24.93</v>
      </c>
      <c r="AB2455" s="95">
        <v>1.68</v>
      </c>
      <c r="AC2455" s="74" t="s">
        <v>1111</v>
      </c>
      <c r="AD2455" s="95">
        <v>110245896</v>
      </c>
    </row>
    <row r="2456" spans="1:30" x14ac:dyDescent="0.2">
      <c r="A2456" s="74" t="s">
        <v>3564</v>
      </c>
      <c r="B2456" s="95">
        <v>534.67999999999995</v>
      </c>
      <c r="C2456" s="95">
        <v>0.6</v>
      </c>
      <c r="D2456" s="95">
        <v>72.37</v>
      </c>
      <c r="E2456" s="95">
        <v>15.56</v>
      </c>
      <c r="F2456" s="95">
        <v>10.18</v>
      </c>
      <c r="G2456" s="95">
        <v>82.69</v>
      </c>
      <c r="H2456" s="95">
        <v>25.32</v>
      </c>
      <c r="I2456" s="95">
        <v>20.28</v>
      </c>
      <c r="J2456" s="95">
        <v>57.96</v>
      </c>
      <c r="K2456" s="95">
        <v>57.5</v>
      </c>
      <c r="L2456" s="95">
        <v>-0.46</v>
      </c>
      <c r="M2456" s="95">
        <v>-0.12</v>
      </c>
      <c r="N2456" s="95">
        <v>14.68</v>
      </c>
      <c r="O2456" s="95">
        <v>64.45</v>
      </c>
      <c r="P2456" s="95">
        <v>-14.58</v>
      </c>
      <c r="Q2456" s="95">
        <v>2.1</v>
      </c>
      <c r="R2456" s="95">
        <v>21.49</v>
      </c>
      <c r="S2456" s="95">
        <v>14.07</v>
      </c>
      <c r="T2456" s="95">
        <v>18.010000000000002</v>
      </c>
      <c r="U2456" s="95">
        <v>0.65</v>
      </c>
      <c r="V2456" s="95">
        <v>0.35</v>
      </c>
      <c r="W2456" s="95">
        <v>0.69</v>
      </c>
      <c r="X2456" s="95">
        <v>15.46</v>
      </c>
      <c r="Y2456" s="95">
        <v>16.059999999999999</v>
      </c>
      <c r="Z2456" s="74" t="s">
        <v>1111</v>
      </c>
      <c r="AA2456" s="95">
        <v>34.369999999999997</v>
      </c>
      <c r="AB2456" s="95">
        <v>7.39</v>
      </c>
      <c r="AC2456" s="74" t="s">
        <v>1111</v>
      </c>
      <c r="AD2456" s="95">
        <v>151403678092</v>
      </c>
    </row>
    <row r="2457" spans="1:30" x14ac:dyDescent="0.2">
      <c r="A2457" s="74" t="s">
        <v>3565</v>
      </c>
      <c r="B2457" s="95">
        <v>3.62</v>
      </c>
      <c r="C2457" s="95"/>
      <c r="D2457" s="95">
        <v>-3.6</v>
      </c>
      <c r="E2457" s="95">
        <v>10.039999999999999</v>
      </c>
      <c r="F2457" s="95">
        <v>5.32</v>
      </c>
      <c r="G2457" s="95">
        <v>62.47</v>
      </c>
      <c r="H2457" s="95">
        <v>-261.58999999999997</v>
      </c>
      <c r="I2457" s="95">
        <v>-261.77</v>
      </c>
      <c r="J2457" s="95">
        <v>-3.61</v>
      </c>
      <c r="K2457" s="95">
        <v>-3.29</v>
      </c>
      <c r="L2457" s="95">
        <v>0.32</v>
      </c>
      <c r="M2457" s="95">
        <v>-0.88</v>
      </c>
      <c r="N2457" s="95">
        <v>9.43</v>
      </c>
      <c r="O2457" s="95">
        <v>13.97</v>
      </c>
      <c r="P2457" s="95">
        <v>-17.27</v>
      </c>
      <c r="Q2457" s="95">
        <v>2.23</v>
      </c>
      <c r="R2457" s="95">
        <v>-278.57</v>
      </c>
      <c r="S2457" s="95">
        <v>-147.76</v>
      </c>
      <c r="T2457" s="95">
        <v>-236.45</v>
      </c>
      <c r="U2457" s="95">
        <v>0.53</v>
      </c>
      <c r="V2457" s="95">
        <v>0.47</v>
      </c>
      <c r="W2457" s="95">
        <v>0.56000000000000005</v>
      </c>
      <c r="X2457" s="95">
        <v>-0.61</v>
      </c>
      <c r="Y2457" s="95"/>
      <c r="Z2457" s="74" t="s">
        <v>1111</v>
      </c>
      <c r="AA2457" s="95">
        <v>0.36</v>
      </c>
      <c r="AB2457" s="95">
        <v>-1</v>
      </c>
      <c r="AC2457" s="74" t="s">
        <v>1111</v>
      </c>
      <c r="AD2457" s="95">
        <v>68030660</v>
      </c>
    </row>
    <row r="2458" spans="1:30" x14ac:dyDescent="0.2">
      <c r="A2458" s="74" t="s">
        <v>3566</v>
      </c>
      <c r="B2458" s="95">
        <v>15.98</v>
      </c>
      <c r="C2458" s="95"/>
      <c r="D2458" s="95">
        <v>3.59</v>
      </c>
      <c r="E2458" s="95">
        <v>2.76</v>
      </c>
      <c r="F2458" s="95">
        <v>1.25</v>
      </c>
      <c r="G2458" s="95">
        <v>100</v>
      </c>
      <c r="H2458" s="95">
        <v>133.03</v>
      </c>
      <c r="I2458" s="95">
        <v>82.58</v>
      </c>
      <c r="J2458" s="95">
        <v>2.23</v>
      </c>
      <c r="K2458" s="95">
        <v>2.74</v>
      </c>
      <c r="L2458" s="95">
        <v>0.52</v>
      </c>
      <c r="M2458" s="95">
        <v>0.64</v>
      </c>
      <c r="N2458" s="95">
        <v>2.96</v>
      </c>
      <c r="O2458" s="95">
        <v>4.75</v>
      </c>
      <c r="P2458" s="95">
        <v>-1.71</v>
      </c>
      <c r="Q2458" s="95">
        <v>75.819999999999993</v>
      </c>
      <c r="R2458" s="95">
        <v>76.81</v>
      </c>
      <c r="S2458" s="95">
        <v>34.869999999999997</v>
      </c>
      <c r="T2458" s="95">
        <v>52.46</v>
      </c>
      <c r="U2458" s="95">
        <v>0.45</v>
      </c>
      <c r="V2458" s="95">
        <v>0.55000000000000004</v>
      </c>
      <c r="W2458" s="95">
        <v>0.42</v>
      </c>
      <c r="X2458" s="95">
        <v>44.24</v>
      </c>
      <c r="Y2458" s="95"/>
      <c r="Z2458" s="74" t="s">
        <v>1111</v>
      </c>
      <c r="AA2458" s="95">
        <v>5.8</v>
      </c>
      <c r="AB2458" s="95">
        <v>4.45</v>
      </c>
      <c r="AC2458" s="74" t="s">
        <v>1111</v>
      </c>
      <c r="AD2458" s="95">
        <v>1110485356</v>
      </c>
    </row>
    <row r="2459" spans="1:30" x14ac:dyDescent="0.2">
      <c r="A2459" s="74" t="s">
        <v>3567</v>
      </c>
      <c r="B2459" s="95">
        <v>18.809999999999999</v>
      </c>
      <c r="C2459" s="95"/>
      <c r="D2459" s="95">
        <v>146.93</v>
      </c>
      <c r="E2459" s="95">
        <v>5.48</v>
      </c>
      <c r="F2459" s="95">
        <v>4.2300000000000004</v>
      </c>
      <c r="G2459" s="95">
        <v>36.200000000000003</v>
      </c>
      <c r="H2459" s="95">
        <v>3.75</v>
      </c>
      <c r="I2459" s="95">
        <v>2.84</v>
      </c>
      <c r="J2459" s="95">
        <v>111.15</v>
      </c>
      <c r="K2459" s="95">
        <v>103.45</v>
      </c>
      <c r="L2459" s="95">
        <v>-7.7</v>
      </c>
      <c r="M2459" s="95">
        <v>-0.38</v>
      </c>
      <c r="N2459" s="95">
        <v>4.17</v>
      </c>
      <c r="O2459" s="95">
        <v>7.83</v>
      </c>
      <c r="P2459" s="95">
        <v>-16.98</v>
      </c>
      <c r="Q2459" s="95">
        <v>3.56</v>
      </c>
      <c r="R2459" s="95">
        <v>3.73</v>
      </c>
      <c r="S2459" s="95">
        <v>2.88</v>
      </c>
      <c r="T2459" s="95">
        <v>4.82</v>
      </c>
      <c r="U2459" s="95">
        <v>0.77</v>
      </c>
      <c r="V2459" s="95">
        <v>0.23</v>
      </c>
      <c r="W2459" s="95">
        <v>1.01</v>
      </c>
      <c r="X2459" s="95">
        <v>7.41</v>
      </c>
      <c r="Y2459" s="95"/>
      <c r="Z2459" s="74" t="s">
        <v>1111</v>
      </c>
      <c r="AA2459" s="95">
        <v>3.43</v>
      </c>
      <c r="AB2459" s="95">
        <v>0.13</v>
      </c>
      <c r="AC2459" s="74" t="s">
        <v>1111</v>
      </c>
      <c r="AD2459" s="95">
        <v>417709908</v>
      </c>
    </row>
    <row r="2460" spans="1:30" x14ac:dyDescent="0.2">
      <c r="A2460" s="74" t="s">
        <v>3568</v>
      </c>
      <c r="B2460" s="95">
        <v>3.06</v>
      </c>
      <c r="C2460" s="95"/>
      <c r="D2460" s="95">
        <v>-3.48</v>
      </c>
      <c r="E2460" s="95">
        <v>13.84</v>
      </c>
      <c r="F2460" s="95">
        <v>4.41</v>
      </c>
      <c r="G2460" s="95">
        <v>91.67</v>
      </c>
      <c r="H2460" s="95">
        <v>-569.66999999999996</v>
      </c>
      <c r="I2460" s="95">
        <v>-788.46</v>
      </c>
      <c r="J2460" s="95">
        <v>-4.82</v>
      </c>
      <c r="K2460" s="95">
        <v>-4.2300000000000004</v>
      </c>
      <c r="L2460" s="95">
        <v>0.59</v>
      </c>
      <c r="M2460" s="95">
        <v>-1.68</v>
      </c>
      <c r="N2460" s="95">
        <v>27.43</v>
      </c>
      <c r="O2460" s="95">
        <v>11.26</v>
      </c>
      <c r="P2460" s="95">
        <v>-12.75</v>
      </c>
      <c r="Q2460" s="95">
        <v>2.4900000000000002</v>
      </c>
      <c r="R2460" s="95">
        <v>-397.73</v>
      </c>
      <c r="S2460" s="95">
        <v>-126.7</v>
      </c>
      <c r="T2460" s="95">
        <v>-253.99</v>
      </c>
      <c r="U2460" s="95">
        <v>0.32</v>
      </c>
      <c r="V2460" s="95">
        <v>0.68</v>
      </c>
      <c r="W2460" s="95">
        <v>0.16</v>
      </c>
      <c r="X2460" s="95">
        <v>143.96</v>
      </c>
      <c r="Y2460" s="95"/>
      <c r="Z2460" s="74" t="s">
        <v>1111</v>
      </c>
      <c r="AA2460" s="95">
        <v>0.22</v>
      </c>
      <c r="AB2460" s="95">
        <v>-0.88</v>
      </c>
      <c r="AC2460" s="74" t="s">
        <v>1111</v>
      </c>
      <c r="AD2460" s="95">
        <v>35908488</v>
      </c>
    </row>
    <row r="2461" spans="1:30" x14ac:dyDescent="0.2">
      <c r="A2461" s="74" t="s">
        <v>3569</v>
      </c>
      <c r="B2461" s="95">
        <v>6.75</v>
      </c>
      <c r="C2461" s="95"/>
      <c r="D2461" s="95">
        <v>-3.26</v>
      </c>
      <c r="E2461" s="95">
        <v>1.27</v>
      </c>
      <c r="F2461" s="95">
        <v>1.1599999999999999</v>
      </c>
      <c r="G2461" s="95"/>
      <c r="H2461" s="95"/>
      <c r="I2461" s="95"/>
      <c r="J2461" s="95">
        <v>-3.26</v>
      </c>
      <c r="K2461" s="95">
        <v>-0.7</v>
      </c>
      <c r="L2461" s="95">
        <v>2.56</v>
      </c>
      <c r="M2461" s="95">
        <v>-0.99</v>
      </c>
      <c r="N2461" s="95"/>
      <c r="O2461" s="95">
        <v>1.31</v>
      </c>
      <c r="P2461" s="95">
        <v>-22.29</v>
      </c>
      <c r="Q2461" s="95">
        <v>14.6</v>
      </c>
      <c r="R2461" s="95">
        <v>-38.89</v>
      </c>
      <c r="S2461" s="95">
        <v>-35.56</v>
      </c>
      <c r="T2461" s="95">
        <v>-38.89</v>
      </c>
      <c r="U2461" s="95">
        <v>0.91</v>
      </c>
      <c r="V2461" s="95">
        <v>0.09</v>
      </c>
      <c r="W2461" s="95">
        <v>0</v>
      </c>
      <c r="X2461" s="95"/>
      <c r="Y2461" s="95"/>
      <c r="Z2461" s="74" t="s">
        <v>1111</v>
      </c>
      <c r="AA2461" s="95">
        <v>5.32</v>
      </c>
      <c r="AB2461" s="95">
        <v>-2.0699999999999998</v>
      </c>
      <c r="AC2461" s="74" t="s">
        <v>1111</v>
      </c>
      <c r="AD2461" s="95">
        <v>159736725</v>
      </c>
    </row>
    <row r="2462" spans="1:30" x14ac:dyDescent="0.2">
      <c r="A2462" s="74" t="s">
        <v>3570</v>
      </c>
      <c r="B2462" s="95">
        <v>0.94</v>
      </c>
      <c r="C2462" s="95"/>
      <c r="D2462" s="95">
        <v>-0.63</v>
      </c>
      <c r="E2462" s="95">
        <v>-0.42</v>
      </c>
      <c r="F2462" s="95">
        <v>0.15</v>
      </c>
      <c r="G2462" s="95">
        <v>32.409999999999997</v>
      </c>
      <c r="H2462" s="95">
        <v>-19.38</v>
      </c>
      <c r="I2462" s="95">
        <v>-42.05</v>
      </c>
      <c r="J2462" s="95">
        <v>-1.36</v>
      </c>
      <c r="K2462" s="95">
        <v>-6.73</v>
      </c>
      <c r="L2462" s="95">
        <v>-5.37</v>
      </c>
      <c r="M2462" s="95"/>
      <c r="N2462" s="95">
        <v>0.26</v>
      </c>
      <c r="O2462" s="95">
        <v>-0.66</v>
      </c>
      <c r="P2462" s="95">
        <v>-0.24</v>
      </c>
      <c r="Q2462" s="95">
        <v>0.64</v>
      </c>
      <c r="R2462" s="95">
        <v>-66.790000000000006</v>
      </c>
      <c r="S2462" s="95">
        <v>-23.22</v>
      </c>
      <c r="T2462" s="95">
        <v>-46.87</v>
      </c>
      <c r="U2462" s="95">
        <v>-0.35</v>
      </c>
      <c r="V2462" s="95">
        <v>1.35</v>
      </c>
      <c r="W2462" s="95">
        <v>0.55000000000000004</v>
      </c>
      <c r="X2462" s="95">
        <v>-11.15</v>
      </c>
      <c r="Y2462" s="95"/>
      <c r="Z2462" s="74" t="s">
        <v>1111</v>
      </c>
      <c r="AA2462" s="95">
        <v>-2.2400000000000002</v>
      </c>
      <c r="AB2462" s="95">
        <v>-1.5</v>
      </c>
      <c r="AC2462" s="74" t="s">
        <v>1111</v>
      </c>
      <c r="AD2462" s="95">
        <v>27839980</v>
      </c>
    </row>
    <row r="2463" spans="1:30" x14ac:dyDescent="0.2">
      <c r="A2463" s="74" t="s">
        <v>3571</v>
      </c>
      <c r="B2463" s="95">
        <v>31.4</v>
      </c>
      <c r="C2463" s="95"/>
      <c r="D2463" s="95">
        <v>-7.21</v>
      </c>
      <c r="E2463" s="95">
        <v>8.36</v>
      </c>
      <c r="F2463" s="95">
        <v>1.84</v>
      </c>
      <c r="G2463" s="95">
        <v>98.2</v>
      </c>
      <c r="H2463" s="95">
        <v>-39.21</v>
      </c>
      <c r="I2463" s="95">
        <v>-93.04</v>
      </c>
      <c r="J2463" s="95">
        <v>-17.11</v>
      </c>
      <c r="K2463" s="95">
        <v>-14.49</v>
      </c>
      <c r="L2463" s="95">
        <v>2.63</v>
      </c>
      <c r="M2463" s="95">
        <v>-1.28</v>
      </c>
      <c r="N2463" s="95">
        <v>6.71</v>
      </c>
      <c r="O2463" s="95">
        <v>2.36</v>
      </c>
      <c r="P2463" s="95">
        <v>-17.11</v>
      </c>
      <c r="Q2463" s="95">
        <v>7.71</v>
      </c>
      <c r="R2463" s="95">
        <v>-115.88</v>
      </c>
      <c r="S2463" s="95">
        <v>-25.46</v>
      </c>
      <c r="T2463" s="95">
        <v>-31.07</v>
      </c>
      <c r="U2463" s="95">
        <v>0.22</v>
      </c>
      <c r="V2463" s="95">
        <v>0.78</v>
      </c>
      <c r="W2463" s="95">
        <v>0.27</v>
      </c>
      <c r="X2463" s="95">
        <v>20.78</v>
      </c>
      <c r="Y2463" s="95"/>
      <c r="Z2463" s="74" t="s">
        <v>1111</v>
      </c>
      <c r="AA2463" s="95">
        <v>3.76</v>
      </c>
      <c r="AB2463" s="95">
        <v>-4.3499999999999996</v>
      </c>
      <c r="AC2463" s="74" t="s">
        <v>1111</v>
      </c>
      <c r="AD2463" s="95">
        <v>4433994000</v>
      </c>
    </row>
    <row r="2464" spans="1:30" x14ac:dyDescent="0.2">
      <c r="A2464" s="74" t="s">
        <v>3572</v>
      </c>
      <c r="B2464" s="95">
        <v>94.88</v>
      </c>
      <c r="C2464" s="95">
        <v>1.22</v>
      </c>
      <c r="D2464" s="95">
        <v>25.47</v>
      </c>
      <c r="E2464" s="95">
        <v>2.36</v>
      </c>
      <c r="F2464" s="95">
        <v>1.57</v>
      </c>
      <c r="G2464" s="95">
        <v>29.91</v>
      </c>
      <c r="H2464" s="95">
        <v>9.57</v>
      </c>
      <c r="I2464" s="95">
        <v>6.65</v>
      </c>
      <c r="J2464" s="95">
        <v>17.690000000000001</v>
      </c>
      <c r="K2464" s="95">
        <v>17.010000000000002</v>
      </c>
      <c r="L2464" s="95">
        <v>-0.67</v>
      </c>
      <c r="M2464" s="95">
        <v>-0.09</v>
      </c>
      <c r="N2464" s="95">
        <v>1.69</v>
      </c>
      <c r="O2464" s="95">
        <v>6.24</v>
      </c>
      <c r="P2464" s="95">
        <v>-2.89</v>
      </c>
      <c r="Q2464" s="95">
        <v>2.2200000000000002</v>
      </c>
      <c r="R2464" s="95">
        <v>9.25</v>
      </c>
      <c r="S2464" s="95">
        <v>6.15</v>
      </c>
      <c r="T2464" s="95">
        <v>9.39</v>
      </c>
      <c r="U2464" s="95">
        <v>0.67</v>
      </c>
      <c r="V2464" s="95">
        <v>0.33</v>
      </c>
      <c r="W2464" s="95">
        <v>0.93</v>
      </c>
      <c r="X2464" s="95">
        <v>3.34</v>
      </c>
      <c r="Y2464" s="95">
        <v>-24.82</v>
      </c>
      <c r="Z2464" s="74" t="s">
        <v>1111</v>
      </c>
      <c r="AA2464" s="95">
        <v>40.270000000000003</v>
      </c>
      <c r="AB2464" s="95">
        <v>3.72</v>
      </c>
      <c r="AC2464" s="74" t="s">
        <v>1111</v>
      </c>
      <c r="AD2464" s="95">
        <v>2338545312</v>
      </c>
    </row>
    <row r="2465" spans="1:30" x14ac:dyDescent="0.2">
      <c r="A2465" s="74" t="s">
        <v>3573</v>
      </c>
      <c r="B2465" s="95">
        <v>14.73</v>
      </c>
      <c r="C2465" s="95"/>
      <c r="D2465" s="95">
        <v>-7.42</v>
      </c>
      <c r="E2465" s="95">
        <v>3.31</v>
      </c>
      <c r="F2465" s="95">
        <v>2.79</v>
      </c>
      <c r="G2465" s="95"/>
      <c r="H2465" s="95"/>
      <c r="I2465" s="95"/>
      <c r="J2465" s="95">
        <v>-7.42</v>
      </c>
      <c r="K2465" s="95">
        <v>-5.58</v>
      </c>
      <c r="L2465" s="95">
        <v>1.85</v>
      </c>
      <c r="M2465" s="95">
        <v>-0.82</v>
      </c>
      <c r="N2465" s="95"/>
      <c r="O2465" s="95">
        <v>4.46</v>
      </c>
      <c r="P2465" s="95">
        <v>-9.4</v>
      </c>
      <c r="Q2465" s="95">
        <v>9</v>
      </c>
      <c r="R2465" s="95">
        <v>-44.58</v>
      </c>
      <c r="S2465" s="95">
        <v>-37.56</v>
      </c>
      <c r="T2465" s="95">
        <v>-44.52</v>
      </c>
      <c r="U2465" s="95">
        <v>0.84</v>
      </c>
      <c r="V2465" s="95">
        <v>0.16</v>
      </c>
      <c r="W2465" s="95">
        <v>0</v>
      </c>
      <c r="X2465" s="95"/>
      <c r="Y2465" s="95"/>
      <c r="Z2465" s="74" t="s">
        <v>1111</v>
      </c>
      <c r="AA2465" s="95">
        <v>4.45</v>
      </c>
      <c r="AB2465" s="95">
        <v>-1.98</v>
      </c>
      <c r="AC2465" s="74" t="s">
        <v>1111</v>
      </c>
      <c r="AD2465" s="95">
        <v>2311123743</v>
      </c>
    </row>
    <row r="2466" spans="1:30" x14ac:dyDescent="0.2">
      <c r="A2466" s="74" t="s">
        <v>3574</v>
      </c>
      <c r="B2466" s="95">
        <v>48.23</v>
      </c>
      <c r="C2466" s="95">
        <v>4.1399999999999997</v>
      </c>
      <c r="D2466" s="95">
        <v>10.39</v>
      </c>
      <c r="E2466" s="95">
        <v>1.94</v>
      </c>
      <c r="F2466" s="95">
        <v>0.63</v>
      </c>
      <c r="G2466" s="95">
        <v>30.04</v>
      </c>
      <c r="H2466" s="95">
        <v>10.08</v>
      </c>
      <c r="I2466" s="95">
        <v>8.1999999999999993</v>
      </c>
      <c r="J2466" s="95">
        <v>8.4499999999999993</v>
      </c>
      <c r="K2466" s="95">
        <v>11.71</v>
      </c>
      <c r="L2466" s="95">
        <v>3.26</v>
      </c>
      <c r="M2466" s="95">
        <v>0.75</v>
      </c>
      <c r="N2466" s="95">
        <v>0.85</v>
      </c>
      <c r="O2466" s="95">
        <v>3.59</v>
      </c>
      <c r="P2466" s="95">
        <v>-0.95</v>
      </c>
      <c r="Q2466" s="95">
        <v>2.11</v>
      </c>
      <c r="R2466" s="95">
        <v>18.690000000000001</v>
      </c>
      <c r="S2466" s="95">
        <v>6.1</v>
      </c>
      <c r="T2466" s="95">
        <v>8.9499999999999993</v>
      </c>
      <c r="U2466" s="95">
        <v>0.33</v>
      </c>
      <c r="V2466" s="95">
        <v>0.67</v>
      </c>
      <c r="W2466" s="95">
        <v>0.74</v>
      </c>
      <c r="X2466" s="95">
        <v>-0.09</v>
      </c>
      <c r="Y2466" s="95">
        <v>-12.47</v>
      </c>
      <c r="Z2466" s="74" t="s">
        <v>1111</v>
      </c>
      <c r="AA2466" s="95">
        <v>24.85</v>
      </c>
      <c r="AB2466" s="95">
        <v>4.6399999999999997</v>
      </c>
      <c r="AC2466" s="74" t="s">
        <v>1111</v>
      </c>
      <c r="AD2466" s="95">
        <v>18677704136</v>
      </c>
    </row>
    <row r="2467" spans="1:30" x14ac:dyDescent="0.2">
      <c r="A2467" s="74" t="s">
        <v>3575</v>
      </c>
      <c r="B2467" s="95">
        <v>92.1</v>
      </c>
      <c r="C2467" s="95">
        <v>1.0900000000000001</v>
      </c>
      <c r="D2467" s="95">
        <v>28.27</v>
      </c>
      <c r="E2467" s="95">
        <v>4.99</v>
      </c>
      <c r="F2467" s="95">
        <v>2.59</v>
      </c>
      <c r="G2467" s="95">
        <v>63.63</v>
      </c>
      <c r="H2467" s="95">
        <v>22.21</v>
      </c>
      <c r="I2467" s="95">
        <v>12.12</v>
      </c>
      <c r="J2467" s="95">
        <v>15.43</v>
      </c>
      <c r="K2467" s="95">
        <v>14.47</v>
      </c>
      <c r="L2467" s="95">
        <v>-0.96</v>
      </c>
      <c r="M2467" s="95">
        <v>-0.31</v>
      </c>
      <c r="N2467" s="95">
        <v>3.43</v>
      </c>
      <c r="O2467" s="95">
        <v>5.95</v>
      </c>
      <c r="P2467" s="95">
        <v>-6.92</v>
      </c>
      <c r="Q2467" s="95">
        <v>3.32</v>
      </c>
      <c r="R2467" s="95">
        <v>17.649999999999999</v>
      </c>
      <c r="S2467" s="95">
        <v>9.18</v>
      </c>
      <c r="T2467" s="95">
        <v>18.850000000000001</v>
      </c>
      <c r="U2467" s="95">
        <v>0.52</v>
      </c>
      <c r="V2467" s="95">
        <v>0.48</v>
      </c>
      <c r="W2467" s="95">
        <v>0.76</v>
      </c>
      <c r="X2467" s="95">
        <v>2.84</v>
      </c>
      <c r="Y2467" s="95">
        <v>4.66</v>
      </c>
      <c r="Z2467" s="74" t="s">
        <v>1111</v>
      </c>
      <c r="AA2467" s="95">
        <v>18.46</v>
      </c>
      <c r="AB2467" s="95">
        <v>3.26</v>
      </c>
      <c r="AC2467" s="74" t="s">
        <v>1111</v>
      </c>
      <c r="AD2467" s="95">
        <v>2922692190</v>
      </c>
    </row>
    <row r="2468" spans="1:30" x14ac:dyDescent="0.2">
      <c r="A2468" s="74" t="s">
        <v>3576</v>
      </c>
      <c r="B2468" s="95">
        <v>0.89</v>
      </c>
      <c r="C2468" s="95"/>
      <c r="D2468" s="95">
        <v>-9.1300000000000008</v>
      </c>
      <c r="E2468" s="95">
        <v>3.71</v>
      </c>
      <c r="F2468" s="95">
        <v>1.46</v>
      </c>
      <c r="G2468" s="95">
        <v>81.08</v>
      </c>
      <c r="H2468" s="95">
        <v>-25.63</v>
      </c>
      <c r="I2468" s="95">
        <v>-26.81</v>
      </c>
      <c r="J2468" s="95">
        <v>-9.5500000000000007</v>
      </c>
      <c r="K2468" s="95">
        <v>-6.81</v>
      </c>
      <c r="L2468" s="95">
        <v>2.73</v>
      </c>
      <c r="M2468" s="95">
        <v>-1.06</v>
      </c>
      <c r="N2468" s="95">
        <v>2.4500000000000002</v>
      </c>
      <c r="O2468" s="95">
        <v>14.02</v>
      </c>
      <c r="P2468" s="95">
        <v>-3.54</v>
      </c>
      <c r="Q2468" s="95">
        <v>1.22</v>
      </c>
      <c r="R2468" s="95">
        <v>-40.61</v>
      </c>
      <c r="S2468" s="95">
        <v>-15.99</v>
      </c>
      <c r="T2468" s="95">
        <v>-39.39</v>
      </c>
      <c r="U2468" s="95">
        <v>0.39</v>
      </c>
      <c r="V2468" s="95">
        <v>0.61</v>
      </c>
      <c r="W2468" s="95">
        <v>0.6</v>
      </c>
      <c r="X2468" s="95">
        <v>-34.92</v>
      </c>
      <c r="Y2468" s="95"/>
      <c r="Z2468" s="74" t="s">
        <v>1111</v>
      </c>
      <c r="AA2468" s="95">
        <v>0.24</v>
      </c>
      <c r="AB2468" s="95">
        <v>-0.1</v>
      </c>
      <c r="AC2468" s="74" t="s">
        <v>1111</v>
      </c>
      <c r="AD2468" s="95">
        <v>14299897</v>
      </c>
    </row>
    <row r="2469" spans="1:30" x14ac:dyDescent="0.2">
      <c r="A2469" s="74" t="s">
        <v>3577</v>
      </c>
      <c r="B2469" s="95">
        <v>35.61</v>
      </c>
      <c r="C2469" s="95">
        <v>3.03</v>
      </c>
      <c r="D2469" s="95">
        <v>19.829999999999998</v>
      </c>
      <c r="E2469" s="95">
        <v>4.42</v>
      </c>
      <c r="F2469" s="95">
        <v>0.79</v>
      </c>
      <c r="G2469" s="95">
        <v>18.75</v>
      </c>
      <c r="H2469" s="95">
        <v>11.61</v>
      </c>
      <c r="I2469" s="95">
        <v>7.17</v>
      </c>
      <c r="J2469" s="95">
        <v>12.25</v>
      </c>
      <c r="K2469" s="95">
        <v>13.09</v>
      </c>
      <c r="L2469" s="95">
        <v>0.84</v>
      </c>
      <c r="M2469" s="95">
        <v>0.3</v>
      </c>
      <c r="N2469" s="95">
        <v>1.42</v>
      </c>
      <c r="O2469" s="95">
        <v>167.12</v>
      </c>
      <c r="P2469" s="95">
        <v>-1.62</v>
      </c>
      <c r="Q2469" s="95">
        <v>1.01</v>
      </c>
      <c r="R2469" s="95">
        <v>22.3</v>
      </c>
      <c r="S2469" s="95">
        <v>3.97</v>
      </c>
      <c r="T2469" s="95">
        <v>13.61</v>
      </c>
      <c r="U2469" s="95">
        <v>0.18</v>
      </c>
      <c r="V2469" s="95">
        <v>0.82</v>
      </c>
      <c r="W2469" s="95">
        <v>0.55000000000000004</v>
      </c>
      <c r="X2469" s="95">
        <v>3.54</v>
      </c>
      <c r="Y2469" s="95">
        <v>-5.04</v>
      </c>
      <c r="Z2469" s="74" t="s">
        <v>1111</v>
      </c>
      <c r="AA2469" s="95">
        <v>8.0500000000000007</v>
      </c>
      <c r="AB2469" s="95">
        <v>1.8</v>
      </c>
      <c r="AC2469" s="74" t="s">
        <v>1111</v>
      </c>
      <c r="AD2469" s="95">
        <v>14021626233</v>
      </c>
    </row>
    <row r="2470" spans="1:30" x14ac:dyDescent="0.2">
      <c r="A2470" s="74" t="s">
        <v>3578</v>
      </c>
      <c r="B2470" s="95">
        <v>153.79</v>
      </c>
      <c r="C2470" s="95"/>
      <c r="D2470" s="95">
        <v>31.21</v>
      </c>
      <c r="E2470" s="95">
        <v>2.99</v>
      </c>
      <c r="F2470" s="95">
        <v>2.61</v>
      </c>
      <c r="G2470" s="95">
        <v>47.26</v>
      </c>
      <c r="H2470" s="95">
        <v>24.25</v>
      </c>
      <c r="I2470" s="95">
        <v>18.329999999999998</v>
      </c>
      <c r="J2470" s="95">
        <v>23.59</v>
      </c>
      <c r="K2470" s="95">
        <v>19.32</v>
      </c>
      <c r="L2470" s="95">
        <v>-4.2699999999999996</v>
      </c>
      <c r="M2470" s="95">
        <v>-0.54</v>
      </c>
      <c r="N2470" s="95">
        <v>5.72</v>
      </c>
      <c r="O2470" s="95">
        <v>4.03</v>
      </c>
      <c r="P2470" s="95">
        <v>-10.01</v>
      </c>
      <c r="Q2470" s="95">
        <v>7.94</v>
      </c>
      <c r="R2470" s="95">
        <v>9.59</v>
      </c>
      <c r="S2470" s="95">
        <v>8.35</v>
      </c>
      <c r="T2470" s="95">
        <v>9.4499999999999993</v>
      </c>
      <c r="U2470" s="95">
        <v>0.87</v>
      </c>
      <c r="V2470" s="95">
        <v>0.13</v>
      </c>
      <c r="W2470" s="95">
        <v>0.46</v>
      </c>
      <c r="X2470" s="95">
        <v>5.91</v>
      </c>
      <c r="Y2470" s="95">
        <v>-8</v>
      </c>
      <c r="Z2470" s="74" t="s">
        <v>1111</v>
      </c>
      <c r="AA2470" s="95">
        <v>51.39</v>
      </c>
      <c r="AB2470" s="95">
        <v>4.93</v>
      </c>
      <c r="AC2470" s="74" t="s">
        <v>1111</v>
      </c>
      <c r="AD2470" s="95">
        <v>8198375731</v>
      </c>
    </row>
    <row r="2471" spans="1:30" x14ac:dyDescent="0.2">
      <c r="A2471" s="74" t="s">
        <v>3579</v>
      </c>
      <c r="B2471" s="95">
        <v>172.27</v>
      </c>
      <c r="C2471" s="95"/>
      <c r="D2471" s="95">
        <v>-154.76</v>
      </c>
      <c r="E2471" s="95">
        <v>26.14</v>
      </c>
      <c r="F2471" s="95">
        <v>9.17</v>
      </c>
      <c r="G2471" s="95">
        <v>54.34</v>
      </c>
      <c r="H2471" s="95">
        <v>-2.94</v>
      </c>
      <c r="I2471" s="95">
        <v>-8.75</v>
      </c>
      <c r="J2471" s="95">
        <v>-460.72</v>
      </c>
      <c r="K2471" s="95">
        <v>-475.51</v>
      </c>
      <c r="L2471" s="95">
        <v>-14.79</v>
      </c>
      <c r="M2471" s="95">
        <v>0.84</v>
      </c>
      <c r="N2471" s="95">
        <v>13.54</v>
      </c>
      <c r="O2471" s="95">
        <v>44.16</v>
      </c>
      <c r="P2471" s="95">
        <v>-15.2</v>
      </c>
      <c r="Q2471" s="95">
        <v>2.1</v>
      </c>
      <c r="R2471" s="95">
        <v>-16.89</v>
      </c>
      <c r="S2471" s="95">
        <v>-5.93</v>
      </c>
      <c r="T2471" s="95">
        <v>-3</v>
      </c>
      <c r="U2471" s="95">
        <v>0.35</v>
      </c>
      <c r="V2471" s="95">
        <v>0.65</v>
      </c>
      <c r="W2471" s="95">
        <v>0.68</v>
      </c>
      <c r="X2471" s="95">
        <v>28.79</v>
      </c>
      <c r="Y2471" s="95"/>
      <c r="Z2471" s="74" t="s">
        <v>1111</v>
      </c>
      <c r="AA2471" s="95">
        <v>6.59</v>
      </c>
      <c r="AB2471" s="95">
        <v>-1.1100000000000001</v>
      </c>
      <c r="AC2471" s="74" t="s">
        <v>1111</v>
      </c>
      <c r="AD2471" s="95">
        <v>9246199129.8600006</v>
      </c>
    </row>
    <row r="2472" spans="1:30" x14ac:dyDescent="0.2">
      <c r="A2472" s="74" t="s">
        <v>3580</v>
      </c>
      <c r="B2472" s="95">
        <v>37.270000000000003</v>
      </c>
      <c r="C2472" s="95"/>
      <c r="D2472" s="95">
        <v>19.829999999999998</v>
      </c>
      <c r="E2472" s="95">
        <v>1.1399999999999999</v>
      </c>
      <c r="F2472" s="95">
        <v>0.92</v>
      </c>
      <c r="G2472" s="95">
        <v>16.09</v>
      </c>
      <c r="H2472" s="95">
        <v>10.99</v>
      </c>
      <c r="I2472" s="95">
        <v>10.23</v>
      </c>
      <c r="J2472" s="95">
        <v>18.46</v>
      </c>
      <c r="K2472" s="95">
        <v>17.510000000000002</v>
      </c>
      <c r="L2472" s="95">
        <v>-0.94</v>
      </c>
      <c r="M2472" s="95">
        <v>-0.06</v>
      </c>
      <c r="N2472" s="95">
        <v>2.0299999999999998</v>
      </c>
      <c r="O2472" s="95">
        <v>7.36</v>
      </c>
      <c r="P2472" s="95">
        <v>-1.26</v>
      </c>
      <c r="Q2472" s="95">
        <v>1.91</v>
      </c>
      <c r="R2472" s="95">
        <v>5.75</v>
      </c>
      <c r="S2472" s="95">
        <v>4.66</v>
      </c>
      <c r="T2472" s="95">
        <v>6.17</v>
      </c>
      <c r="U2472" s="95">
        <v>0.81</v>
      </c>
      <c r="V2472" s="95">
        <v>0.19</v>
      </c>
      <c r="W2472" s="95">
        <v>0.46</v>
      </c>
      <c r="X2472" s="95">
        <v>-7.27</v>
      </c>
      <c r="Y2472" s="95"/>
      <c r="Z2472" s="74" t="s">
        <v>1111</v>
      </c>
      <c r="AA2472" s="95">
        <v>32.67</v>
      </c>
      <c r="AB2472" s="95">
        <v>1.88</v>
      </c>
      <c r="AC2472" s="74" t="s">
        <v>1111</v>
      </c>
      <c r="AD2472" s="95">
        <v>501024337</v>
      </c>
    </row>
    <row r="2473" spans="1:30" x14ac:dyDescent="0.2">
      <c r="A2473" s="74" t="s">
        <v>3581</v>
      </c>
      <c r="B2473" s="95">
        <v>9.85</v>
      </c>
      <c r="C2473" s="95"/>
      <c r="D2473" s="95">
        <v>18.88</v>
      </c>
      <c r="E2473" s="95">
        <v>-12.35</v>
      </c>
      <c r="F2473" s="95">
        <v>1.23</v>
      </c>
      <c r="G2473" s="95"/>
      <c r="H2473" s="95"/>
      <c r="I2473" s="95"/>
      <c r="J2473" s="95">
        <v>18.88</v>
      </c>
      <c r="K2473" s="95">
        <v>18.88</v>
      </c>
      <c r="L2473" s="95">
        <v>0</v>
      </c>
      <c r="M2473" s="95"/>
      <c r="N2473" s="95"/>
      <c r="O2473" s="95">
        <v>-629.30999999999995</v>
      </c>
      <c r="P2473" s="95">
        <v>-1.23</v>
      </c>
      <c r="Q2473" s="95">
        <v>0.38</v>
      </c>
      <c r="R2473" s="95">
        <v>-65.37</v>
      </c>
      <c r="S2473" s="95">
        <v>6.51</v>
      </c>
      <c r="T2473" s="95">
        <v>-65.37</v>
      </c>
      <c r="U2473" s="95">
        <v>-0.1</v>
      </c>
      <c r="V2473" s="95">
        <v>0.1</v>
      </c>
      <c r="W2473" s="95">
        <v>0</v>
      </c>
      <c r="X2473" s="95"/>
      <c r="Y2473" s="95"/>
      <c r="Z2473" s="74" t="s">
        <v>1111</v>
      </c>
      <c r="AA2473" s="95">
        <v>-0.8</v>
      </c>
      <c r="AB2473" s="95">
        <v>0.52</v>
      </c>
      <c r="AC2473" s="74" t="s">
        <v>1111</v>
      </c>
      <c r="AD2473" s="95">
        <v>566375000</v>
      </c>
    </row>
    <row r="2474" spans="1:30" x14ac:dyDescent="0.2">
      <c r="A2474" s="74" t="s">
        <v>3582</v>
      </c>
      <c r="B2474" s="95">
        <v>10.039999999999999</v>
      </c>
      <c r="C2474" s="95"/>
      <c r="D2474" s="95">
        <v>19.25</v>
      </c>
      <c r="E2474" s="95">
        <v>-12.58</v>
      </c>
      <c r="F2474" s="95">
        <v>1.25</v>
      </c>
      <c r="G2474" s="95"/>
      <c r="H2474" s="95"/>
      <c r="I2474" s="95"/>
      <c r="J2474" s="95">
        <v>19.25</v>
      </c>
      <c r="K2474" s="95">
        <v>18.88</v>
      </c>
      <c r="L2474" s="95">
        <v>0</v>
      </c>
      <c r="M2474" s="95"/>
      <c r="N2474" s="95"/>
      <c r="O2474" s="95">
        <v>-641.44000000000005</v>
      </c>
      <c r="P2474" s="95">
        <v>-1.25</v>
      </c>
      <c r="Q2474" s="95">
        <v>0.38</v>
      </c>
      <c r="R2474" s="95">
        <v>-65.37</v>
      </c>
      <c r="S2474" s="95">
        <v>6.51</v>
      </c>
      <c r="T2474" s="95">
        <v>-65.37</v>
      </c>
      <c r="U2474" s="95">
        <v>-0.1</v>
      </c>
      <c r="V2474" s="95">
        <v>0.1</v>
      </c>
      <c r="W2474" s="95">
        <v>0</v>
      </c>
      <c r="X2474" s="95"/>
      <c r="Y2474" s="95"/>
      <c r="Z2474" s="74" t="s">
        <v>1111</v>
      </c>
      <c r="AA2474" s="95">
        <v>-0.8</v>
      </c>
      <c r="AB2474" s="95">
        <v>0.52</v>
      </c>
      <c r="AC2474" s="74" t="s">
        <v>1111</v>
      </c>
      <c r="AD2474" s="95">
        <v>566375000</v>
      </c>
    </row>
    <row r="2475" spans="1:30" x14ac:dyDescent="0.2">
      <c r="A2475" s="74" t="s">
        <v>3583</v>
      </c>
      <c r="B2475" s="95">
        <v>0.98</v>
      </c>
      <c r="C2475" s="95"/>
      <c r="D2475" s="95">
        <v>1.88</v>
      </c>
      <c r="E2475" s="95">
        <v>-1.23</v>
      </c>
      <c r="F2475" s="95">
        <v>0.12</v>
      </c>
      <c r="G2475" s="95"/>
      <c r="H2475" s="95"/>
      <c r="I2475" s="95"/>
      <c r="J2475" s="95">
        <v>1.88</v>
      </c>
      <c r="K2475" s="95">
        <v>18.88</v>
      </c>
      <c r="L2475" s="95">
        <v>0</v>
      </c>
      <c r="M2475" s="95"/>
      <c r="N2475" s="95"/>
      <c r="O2475" s="95">
        <v>-62.61</v>
      </c>
      <c r="P2475" s="95">
        <v>-0.12</v>
      </c>
      <c r="Q2475" s="95">
        <v>0.38</v>
      </c>
      <c r="R2475" s="95">
        <v>-65.37</v>
      </c>
      <c r="S2475" s="95">
        <v>6.51</v>
      </c>
      <c r="T2475" s="95">
        <v>-65.37</v>
      </c>
      <c r="U2475" s="95">
        <v>-0.1</v>
      </c>
      <c r="V2475" s="95">
        <v>0.1</v>
      </c>
      <c r="W2475" s="95">
        <v>0</v>
      </c>
      <c r="X2475" s="95"/>
      <c r="Y2475" s="95"/>
      <c r="Z2475" s="74" t="s">
        <v>1111</v>
      </c>
      <c r="AA2475" s="95">
        <v>-0.8</v>
      </c>
      <c r="AB2475" s="95">
        <v>0.52</v>
      </c>
      <c r="AC2475" s="74" t="s">
        <v>1111</v>
      </c>
      <c r="AD2475" s="95">
        <v>566375000</v>
      </c>
    </row>
    <row r="2476" spans="1:30" x14ac:dyDescent="0.2">
      <c r="A2476" s="74" t="s">
        <v>3584</v>
      </c>
      <c r="B2476" s="95">
        <v>20.149999999999999</v>
      </c>
      <c r="C2476" s="95"/>
      <c r="D2476" s="95">
        <v>-405.52</v>
      </c>
      <c r="E2476" s="95">
        <v>101.38</v>
      </c>
      <c r="F2476" s="95">
        <v>4.3499999999999996</v>
      </c>
      <c r="G2476" s="95"/>
      <c r="H2476" s="95"/>
      <c r="I2476" s="95"/>
      <c r="J2476" s="95">
        <v>-405.52</v>
      </c>
      <c r="K2476" s="95">
        <v>-376.52</v>
      </c>
      <c r="L2476" s="95">
        <v>29</v>
      </c>
      <c r="M2476" s="95">
        <v>-7.25</v>
      </c>
      <c r="N2476" s="95"/>
      <c r="O2476" s="95">
        <v>101.38</v>
      </c>
      <c r="P2476" s="95"/>
      <c r="Q2476" s="95">
        <v>1.04</v>
      </c>
      <c r="R2476" s="95">
        <v>-25</v>
      </c>
      <c r="S2476" s="95">
        <v>-1.07</v>
      </c>
      <c r="T2476" s="95">
        <v>-25</v>
      </c>
      <c r="U2476" s="95">
        <v>0.04</v>
      </c>
      <c r="V2476" s="95">
        <v>0.96</v>
      </c>
      <c r="W2476" s="95">
        <v>0</v>
      </c>
      <c r="X2476" s="95"/>
      <c r="Y2476" s="95"/>
      <c r="Z2476" s="74" t="s">
        <v>1111</v>
      </c>
      <c r="AA2476" s="95">
        <v>0.2</v>
      </c>
      <c r="AB2476" s="95">
        <v>-0.05</v>
      </c>
      <c r="AC2476" s="74" t="s">
        <v>1111</v>
      </c>
      <c r="AD2476" s="95">
        <v>2027593.75</v>
      </c>
    </row>
    <row r="2477" spans="1:30" x14ac:dyDescent="0.2">
      <c r="A2477" s="74" t="s">
        <v>3585</v>
      </c>
      <c r="B2477" s="95">
        <v>21.98</v>
      </c>
      <c r="C2477" s="95"/>
      <c r="D2477" s="95">
        <v>-442.35</v>
      </c>
      <c r="E2477" s="95">
        <v>110.59</v>
      </c>
      <c r="F2477" s="95">
        <v>4.75</v>
      </c>
      <c r="G2477" s="95"/>
      <c r="H2477" s="95"/>
      <c r="I2477" s="95"/>
      <c r="J2477" s="95">
        <v>-442.35</v>
      </c>
      <c r="K2477" s="95">
        <v>-376.52</v>
      </c>
      <c r="L2477" s="95">
        <v>29</v>
      </c>
      <c r="M2477" s="95">
        <v>-7.25</v>
      </c>
      <c r="N2477" s="95"/>
      <c r="O2477" s="95">
        <v>110.59</v>
      </c>
      <c r="P2477" s="95"/>
      <c r="Q2477" s="95">
        <v>1.04</v>
      </c>
      <c r="R2477" s="95">
        <v>-25</v>
      </c>
      <c r="S2477" s="95">
        <v>-1.07</v>
      </c>
      <c r="T2477" s="95">
        <v>-25</v>
      </c>
      <c r="U2477" s="95">
        <v>0.04</v>
      </c>
      <c r="V2477" s="95">
        <v>0.96</v>
      </c>
      <c r="W2477" s="95">
        <v>0</v>
      </c>
      <c r="X2477" s="95"/>
      <c r="Y2477" s="95"/>
      <c r="Z2477" s="74" t="s">
        <v>1111</v>
      </c>
      <c r="AA2477" s="95">
        <v>0.2</v>
      </c>
      <c r="AB2477" s="95">
        <v>-0.05</v>
      </c>
      <c r="AC2477" s="74" t="s">
        <v>1111</v>
      </c>
      <c r="AD2477" s="95">
        <v>2027593.75</v>
      </c>
    </row>
    <row r="2478" spans="1:30" x14ac:dyDescent="0.2">
      <c r="A2478" s="74" t="s">
        <v>3586</v>
      </c>
      <c r="B2478" s="95">
        <v>7.2</v>
      </c>
      <c r="C2478" s="95"/>
      <c r="D2478" s="95">
        <v>-144.9</v>
      </c>
      <c r="E2478" s="95">
        <v>36.229999999999997</v>
      </c>
      <c r="F2478" s="95">
        <v>1.55</v>
      </c>
      <c r="G2478" s="95"/>
      <c r="H2478" s="95"/>
      <c r="I2478" s="95"/>
      <c r="J2478" s="95">
        <v>-144.9</v>
      </c>
      <c r="K2478" s="95">
        <v>-376.52</v>
      </c>
      <c r="L2478" s="95">
        <v>29</v>
      </c>
      <c r="M2478" s="95">
        <v>-7.25</v>
      </c>
      <c r="N2478" s="95"/>
      <c r="O2478" s="95">
        <v>36.229999999999997</v>
      </c>
      <c r="P2478" s="95"/>
      <c r="Q2478" s="95">
        <v>1.04</v>
      </c>
      <c r="R2478" s="95">
        <v>-25</v>
      </c>
      <c r="S2478" s="95">
        <v>-1.07</v>
      </c>
      <c r="T2478" s="95">
        <v>-25</v>
      </c>
      <c r="U2478" s="95">
        <v>0.04</v>
      </c>
      <c r="V2478" s="95">
        <v>0.96</v>
      </c>
      <c r="W2478" s="95">
        <v>0</v>
      </c>
      <c r="X2478" s="95"/>
      <c r="Y2478" s="95"/>
      <c r="Z2478" s="74" t="s">
        <v>1111</v>
      </c>
      <c r="AA2478" s="95">
        <v>0.2</v>
      </c>
      <c r="AB2478" s="95">
        <v>-0.05</v>
      </c>
      <c r="AC2478" s="74" t="s">
        <v>1111</v>
      </c>
      <c r="AD2478" s="95">
        <v>2027593.75</v>
      </c>
    </row>
    <row r="2479" spans="1:30" x14ac:dyDescent="0.2">
      <c r="A2479" s="74" t="s">
        <v>3587</v>
      </c>
      <c r="B2479" s="95">
        <v>9.92</v>
      </c>
      <c r="C2479" s="95"/>
      <c r="D2479" s="95">
        <v>26.96</v>
      </c>
      <c r="E2479" s="95">
        <v>-12.25</v>
      </c>
      <c r="F2479" s="95">
        <v>1.24</v>
      </c>
      <c r="G2479" s="95"/>
      <c r="H2479" s="95"/>
      <c r="I2479" s="95"/>
      <c r="J2479" s="95">
        <v>26.96</v>
      </c>
      <c r="K2479" s="95">
        <v>26.96</v>
      </c>
      <c r="L2479" s="95">
        <v>0</v>
      </c>
      <c r="M2479" s="95"/>
      <c r="N2479" s="95"/>
      <c r="O2479" s="95">
        <v>-772.9</v>
      </c>
      <c r="P2479" s="95">
        <v>-1.24</v>
      </c>
      <c r="Q2479" s="95">
        <v>0.26</v>
      </c>
      <c r="R2479" s="95">
        <v>-45.43</v>
      </c>
      <c r="S2479" s="95">
        <v>4.5999999999999996</v>
      </c>
      <c r="T2479" s="95">
        <v>-45.43</v>
      </c>
      <c r="U2479" s="95">
        <v>-0.1</v>
      </c>
      <c r="V2479" s="95">
        <v>0.1</v>
      </c>
      <c r="W2479" s="95">
        <v>0</v>
      </c>
      <c r="X2479" s="95"/>
      <c r="Y2479" s="95"/>
      <c r="Z2479" s="74" t="s">
        <v>1111</v>
      </c>
      <c r="AA2479" s="95">
        <v>-0.81</v>
      </c>
      <c r="AB2479" s="95">
        <v>0.37</v>
      </c>
      <c r="AC2479" s="74" t="s">
        <v>1111</v>
      </c>
      <c r="AD2479" s="95">
        <v>1426000000</v>
      </c>
    </row>
    <row r="2480" spans="1:30" x14ac:dyDescent="0.2">
      <c r="A2480" s="74" t="s">
        <v>3588</v>
      </c>
      <c r="B2480" s="95">
        <v>10.15</v>
      </c>
      <c r="C2480" s="95"/>
      <c r="D2480" s="95">
        <v>27.58</v>
      </c>
      <c r="E2480" s="95">
        <v>-12.53</v>
      </c>
      <c r="F2480" s="95">
        <v>1.27</v>
      </c>
      <c r="G2480" s="95"/>
      <c r="H2480" s="95"/>
      <c r="I2480" s="95"/>
      <c r="J2480" s="95">
        <v>27.58</v>
      </c>
      <c r="K2480" s="95">
        <v>26.96</v>
      </c>
      <c r="L2480" s="95">
        <v>0</v>
      </c>
      <c r="M2480" s="95"/>
      <c r="N2480" s="95"/>
      <c r="O2480" s="95">
        <v>-790.82</v>
      </c>
      <c r="P2480" s="95">
        <v>-1.27</v>
      </c>
      <c r="Q2480" s="95">
        <v>0.26</v>
      </c>
      <c r="R2480" s="95">
        <v>-45.43</v>
      </c>
      <c r="S2480" s="95">
        <v>4.5999999999999996</v>
      </c>
      <c r="T2480" s="95">
        <v>-45.43</v>
      </c>
      <c r="U2480" s="95">
        <v>-0.1</v>
      </c>
      <c r="V2480" s="95">
        <v>0.1</v>
      </c>
      <c r="W2480" s="95">
        <v>0</v>
      </c>
      <c r="X2480" s="95"/>
      <c r="Y2480" s="95"/>
      <c r="Z2480" s="74" t="s">
        <v>1111</v>
      </c>
      <c r="AA2480" s="95">
        <v>-0.81</v>
      </c>
      <c r="AB2480" s="95">
        <v>0.37</v>
      </c>
      <c r="AC2480" s="74" t="s">
        <v>1111</v>
      </c>
      <c r="AD2480" s="95">
        <v>1426000000</v>
      </c>
    </row>
    <row r="2481" spans="1:30" x14ac:dyDescent="0.2">
      <c r="A2481" s="74" t="s">
        <v>3589</v>
      </c>
      <c r="B2481" s="95">
        <v>1.05</v>
      </c>
      <c r="C2481" s="95"/>
      <c r="D2481" s="95">
        <v>2.85</v>
      </c>
      <c r="E2481" s="95">
        <v>-1.3</v>
      </c>
      <c r="F2481" s="95">
        <v>0.13</v>
      </c>
      <c r="G2481" s="95"/>
      <c r="H2481" s="95"/>
      <c r="I2481" s="95"/>
      <c r="J2481" s="95">
        <v>2.85</v>
      </c>
      <c r="K2481" s="95">
        <v>26.96</v>
      </c>
      <c r="L2481" s="95">
        <v>0</v>
      </c>
      <c r="M2481" s="95"/>
      <c r="N2481" s="95"/>
      <c r="O2481" s="95">
        <v>-81.81</v>
      </c>
      <c r="P2481" s="95">
        <v>-0.13</v>
      </c>
      <c r="Q2481" s="95">
        <v>0.26</v>
      </c>
      <c r="R2481" s="95">
        <v>-45.43</v>
      </c>
      <c r="S2481" s="95">
        <v>4.5999999999999996</v>
      </c>
      <c r="T2481" s="95">
        <v>-45.43</v>
      </c>
      <c r="U2481" s="95">
        <v>-0.1</v>
      </c>
      <c r="V2481" s="95">
        <v>0.1</v>
      </c>
      <c r="W2481" s="95">
        <v>0</v>
      </c>
      <c r="X2481" s="95"/>
      <c r="Y2481" s="95"/>
      <c r="Z2481" s="74" t="s">
        <v>1111</v>
      </c>
      <c r="AA2481" s="95">
        <v>-0.81</v>
      </c>
      <c r="AB2481" s="95">
        <v>0.37</v>
      </c>
      <c r="AC2481" s="74" t="s">
        <v>1111</v>
      </c>
      <c r="AD2481" s="95">
        <v>1426000000</v>
      </c>
    </row>
    <row r="2482" spans="1:30" x14ac:dyDescent="0.2">
      <c r="A2482" s="74" t="s">
        <v>3590</v>
      </c>
      <c r="B2482" s="95">
        <v>13.04</v>
      </c>
      <c r="C2482" s="95"/>
      <c r="D2482" s="95">
        <v>-0.43</v>
      </c>
      <c r="E2482" s="95">
        <v>0.08</v>
      </c>
      <c r="F2482" s="95">
        <v>0</v>
      </c>
      <c r="G2482" s="95"/>
      <c r="H2482" s="95"/>
      <c r="I2482" s="95"/>
      <c r="J2482" s="95">
        <v>-0.16</v>
      </c>
      <c r="K2482" s="95">
        <v>-0.3</v>
      </c>
      <c r="L2482" s="95">
        <v>-0.14000000000000001</v>
      </c>
      <c r="M2482" s="95">
        <v>7.0000000000000007E-2</v>
      </c>
      <c r="N2482" s="95"/>
      <c r="O2482" s="95">
        <v>-0.31</v>
      </c>
      <c r="P2482" s="95">
        <v>0</v>
      </c>
      <c r="Q2482" s="95">
        <v>0.01</v>
      </c>
      <c r="R2482" s="95">
        <v>-18.66</v>
      </c>
      <c r="S2482" s="95">
        <v>-0.38</v>
      </c>
      <c r="T2482" s="95">
        <v>-50.69</v>
      </c>
      <c r="U2482" s="95">
        <v>0.02</v>
      </c>
      <c r="V2482" s="95">
        <v>0.01</v>
      </c>
      <c r="W2482" s="95">
        <v>0</v>
      </c>
      <c r="X2482" s="95"/>
      <c r="Y2482" s="95"/>
      <c r="Z2482" s="74" t="s">
        <v>1111</v>
      </c>
      <c r="AA2482" s="95">
        <v>161</v>
      </c>
      <c r="AB2482" s="95">
        <v>-30.04</v>
      </c>
      <c r="AC2482" s="74" t="s">
        <v>1111</v>
      </c>
      <c r="AD2482" s="95">
        <v>404957.2</v>
      </c>
    </row>
    <row r="2483" spans="1:30" x14ac:dyDescent="0.2">
      <c r="A2483" s="74" t="s">
        <v>3591</v>
      </c>
      <c r="B2483" s="95">
        <v>8.39</v>
      </c>
      <c r="C2483" s="95"/>
      <c r="D2483" s="95">
        <v>-11.02</v>
      </c>
      <c r="E2483" s="95">
        <v>1.95</v>
      </c>
      <c r="F2483" s="95">
        <v>1.81</v>
      </c>
      <c r="G2483" s="95">
        <v>0</v>
      </c>
      <c r="H2483" s="95">
        <v>-619.94000000000005</v>
      </c>
      <c r="I2483" s="95">
        <v>-621.19000000000005</v>
      </c>
      <c r="J2483" s="95">
        <v>-11.04</v>
      </c>
      <c r="K2483" s="95">
        <v>-5.57</v>
      </c>
      <c r="L2483" s="95">
        <v>5.47</v>
      </c>
      <c r="M2483" s="95">
        <v>-0.97</v>
      </c>
      <c r="N2483" s="95">
        <v>68.47</v>
      </c>
      <c r="O2483" s="95">
        <v>2.0499999999999998</v>
      </c>
      <c r="P2483" s="95">
        <v>-20.3</v>
      </c>
      <c r="Q2483" s="95">
        <v>33.54</v>
      </c>
      <c r="R2483" s="95">
        <v>-17.73</v>
      </c>
      <c r="S2483" s="95">
        <v>-16.440000000000001</v>
      </c>
      <c r="T2483" s="95">
        <v>-17.690000000000001</v>
      </c>
      <c r="U2483" s="95">
        <v>0.93</v>
      </c>
      <c r="V2483" s="95">
        <v>7.0000000000000007E-2</v>
      </c>
      <c r="W2483" s="95">
        <v>0.03</v>
      </c>
      <c r="X2483" s="95">
        <v>-36.85</v>
      </c>
      <c r="Y2483" s="95"/>
      <c r="Z2483" s="74" t="s">
        <v>1111</v>
      </c>
      <c r="AA2483" s="95">
        <v>4.29</v>
      </c>
      <c r="AB2483" s="95">
        <v>-0.76</v>
      </c>
      <c r="AC2483" s="74" t="s">
        <v>1111</v>
      </c>
      <c r="AD2483" s="95">
        <v>49433880</v>
      </c>
    </row>
    <row r="2484" spans="1:30" x14ac:dyDescent="0.2">
      <c r="A2484" s="74" t="s">
        <v>3592</v>
      </c>
      <c r="B2484" s="95">
        <v>4.25</v>
      </c>
      <c r="C2484" s="95"/>
      <c r="D2484" s="95">
        <v>-3.83</v>
      </c>
      <c r="E2484" s="95">
        <v>2.67</v>
      </c>
      <c r="F2484" s="95">
        <v>0.44</v>
      </c>
      <c r="G2484" s="95">
        <v>9.98</v>
      </c>
      <c r="H2484" s="95">
        <v>-15.64</v>
      </c>
      <c r="I2484" s="95">
        <v>-18.2</v>
      </c>
      <c r="J2484" s="95">
        <v>-4.45</v>
      </c>
      <c r="K2484" s="95">
        <v>-4.5199999999999996</v>
      </c>
      <c r="L2484" s="95">
        <v>-7.0000000000000007E-2</v>
      </c>
      <c r="M2484" s="95">
        <v>0.04</v>
      </c>
      <c r="N2484" s="95">
        <v>0.7</v>
      </c>
      <c r="O2484" s="95">
        <v>-3.81</v>
      </c>
      <c r="P2484" s="95">
        <v>-0.76</v>
      </c>
      <c r="Q2484" s="95">
        <v>0.78</v>
      </c>
      <c r="R2484" s="95">
        <v>-69.86</v>
      </c>
      <c r="S2484" s="95">
        <v>-11.57</v>
      </c>
      <c r="T2484" s="95">
        <v>-23.78</v>
      </c>
      <c r="U2484" s="95">
        <v>0.17</v>
      </c>
      <c r="V2484" s="95">
        <v>0.83</v>
      </c>
      <c r="W2484" s="95">
        <v>0.64</v>
      </c>
      <c r="X2484" s="95"/>
      <c r="Y2484" s="95"/>
      <c r="Z2484" s="74" t="s">
        <v>1111</v>
      </c>
      <c r="AA2484" s="95">
        <v>1.59</v>
      </c>
      <c r="AB2484" s="95">
        <v>-1.1100000000000001</v>
      </c>
      <c r="AC2484" s="74" t="s">
        <v>1111</v>
      </c>
      <c r="AD2484" s="95">
        <v>3354460859</v>
      </c>
    </row>
    <row r="2485" spans="1:30" x14ac:dyDescent="0.2">
      <c r="A2485" s="74" t="s">
        <v>3593</v>
      </c>
      <c r="B2485" s="95">
        <v>243.7</v>
      </c>
      <c r="C2485" s="95"/>
      <c r="D2485" s="95">
        <v>60.7</v>
      </c>
      <c r="E2485" s="95">
        <v>7.99</v>
      </c>
      <c r="F2485" s="95">
        <v>1.94</v>
      </c>
      <c r="G2485" s="95">
        <v>33.21</v>
      </c>
      <c r="H2485" s="95">
        <v>10.039999999999999</v>
      </c>
      <c r="I2485" s="95">
        <v>5.67</v>
      </c>
      <c r="J2485" s="95">
        <v>34.26</v>
      </c>
      <c r="K2485" s="95">
        <v>42.06</v>
      </c>
      <c r="L2485" s="95">
        <v>7.8</v>
      </c>
      <c r="M2485" s="95">
        <v>1.82</v>
      </c>
      <c r="N2485" s="95">
        <v>3.44</v>
      </c>
      <c r="O2485" s="95">
        <v>-148.74</v>
      </c>
      <c r="P2485" s="95">
        <v>-2.39</v>
      </c>
      <c r="Q2485" s="95">
        <v>0.94</v>
      </c>
      <c r="R2485" s="95">
        <v>13.16</v>
      </c>
      <c r="S2485" s="95">
        <v>3.19</v>
      </c>
      <c r="T2485" s="95">
        <v>6.62</v>
      </c>
      <c r="U2485" s="95">
        <v>0.24</v>
      </c>
      <c r="V2485" s="95">
        <v>0.76</v>
      </c>
      <c r="W2485" s="95">
        <v>0.56000000000000005</v>
      </c>
      <c r="X2485" s="95">
        <v>14.64</v>
      </c>
      <c r="Y2485" s="95">
        <v>-6.33</v>
      </c>
      <c r="Z2485" s="74" t="s">
        <v>1111</v>
      </c>
      <c r="AA2485" s="95">
        <v>30.51</v>
      </c>
      <c r="AB2485" s="95">
        <v>4.01</v>
      </c>
      <c r="AC2485" s="74" t="s">
        <v>1111</v>
      </c>
      <c r="AD2485" s="95">
        <v>46556326150</v>
      </c>
    </row>
    <row r="2486" spans="1:30" x14ac:dyDescent="0.2">
      <c r="A2486" s="74" t="s">
        <v>3594</v>
      </c>
      <c r="B2486" s="95">
        <v>57.16</v>
      </c>
      <c r="C2486" s="95">
        <v>0.04</v>
      </c>
      <c r="D2486" s="95">
        <v>55.33</v>
      </c>
      <c r="E2486" s="95">
        <v>2.69</v>
      </c>
      <c r="F2486" s="95">
        <v>1.56</v>
      </c>
      <c r="G2486" s="95">
        <v>38.25</v>
      </c>
      <c r="H2486" s="95">
        <v>11.24</v>
      </c>
      <c r="I2486" s="95">
        <v>8.0299999999999994</v>
      </c>
      <c r="J2486" s="95">
        <v>39.51</v>
      </c>
      <c r="K2486" s="95">
        <v>41.93</v>
      </c>
      <c r="L2486" s="95">
        <v>2.42</v>
      </c>
      <c r="M2486" s="95">
        <v>0.17</v>
      </c>
      <c r="N2486" s="95">
        <v>4.4400000000000004</v>
      </c>
      <c r="O2486" s="95">
        <v>9.7100000000000009</v>
      </c>
      <c r="P2486" s="95">
        <v>-2.14</v>
      </c>
      <c r="Q2486" s="95">
        <v>2.4700000000000002</v>
      </c>
      <c r="R2486" s="95">
        <v>4.87</v>
      </c>
      <c r="S2486" s="95">
        <v>2.82</v>
      </c>
      <c r="T2486" s="95">
        <v>4.7300000000000004</v>
      </c>
      <c r="U2486" s="95">
        <v>0.57999999999999996</v>
      </c>
      <c r="V2486" s="95">
        <v>0.42</v>
      </c>
      <c r="W2486" s="95">
        <v>0.35</v>
      </c>
      <c r="X2486" s="95">
        <v>18.21</v>
      </c>
      <c r="Y2486" s="95"/>
      <c r="Z2486" s="74" t="s">
        <v>1111</v>
      </c>
      <c r="AA2486" s="95">
        <v>21.23</v>
      </c>
      <c r="AB2486" s="95">
        <v>1.03</v>
      </c>
      <c r="AC2486" s="74" t="s">
        <v>1111</v>
      </c>
      <c r="AD2486" s="95">
        <v>23297535736</v>
      </c>
    </row>
    <row r="2487" spans="1:30" x14ac:dyDescent="0.2">
      <c r="A2487" s="74" t="s">
        <v>3595</v>
      </c>
      <c r="B2487" s="95">
        <v>65.56</v>
      </c>
      <c r="C2487" s="95"/>
      <c r="D2487" s="95">
        <v>15.88</v>
      </c>
      <c r="E2487" s="95">
        <v>2.2599999999999998</v>
      </c>
      <c r="F2487" s="95">
        <v>1.56</v>
      </c>
      <c r="G2487" s="95">
        <v>41.56</v>
      </c>
      <c r="H2487" s="95">
        <v>8.7200000000000006</v>
      </c>
      <c r="I2487" s="95">
        <v>6.84</v>
      </c>
      <c r="J2487" s="95">
        <v>12.46</v>
      </c>
      <c r="K2487" s="95">
        <v>9.5299999999999994</v>
      </c>
      <c r="L2487" s="95">
        <v>-2.93</v>
      </c>
      <c r="M2487" s="95">
        <v>-0.53</v>
      </c>
      <c r="N2487" s="95">
        <v>1.0900000000000001</v>
      </c>
      <c r="O2487" s="95">
        <v>3.31</v>
      </c>
      <c r="P2487" s="95">
        <v>-5.56</v>
      </c>
      <c r="Q2487" s="95">
        <v>2.89</v>
      </c>
      <c r="R2487" s="95">
        <v>14.24</v>
      </c>
      <c r="S2487" s="95">
        <v>9.81</v>
      </c>
      <c r="T2487" s="95">
        <v>14.33</v>
      </c>
      <c r="U2487" s="95">
        <v>0.69</v>
      </c>
      <c r="V2487" s="95">
        <v>0.31</v>
      </c>
      <c r="W2487" s="95">
        <v>1.43</v>
      </c>
      <c r="X2487" s="95">
        <v>18.32</v>
      </c>
      <c r="Y2487" s="95">
        <v>27.22</v>
      </c>
      <c r="Z2487" s="74" t="s">
        <v>1111</v>
      </c>
      <c r="AA2487" s="95">
        <v>28.98</v>
      </c>
      <c r="AB2487" s="95">
        <v>4.13</v>
      </c>
      <c r="AC2487" s="74" t="s">
        <v>1111</v>
      </c>
      <c r="AD2487" s="95">
        <v>1767386148</v>
      </c>
    </row>
    <row r="2488" spans="1:30" x14ac:dyDescent="0.2">
      <c r="A2488" s="74" t="s">
        <v>3596</v>
      </c>
      <c r="B2488" s="95">
        <v>2.11</v>
      </c>
      <c r="C2488" s="95"/>
      <c r="D2488" s="95">
        <v>0.04</v>
      </c>
      <c r="E2488" s="95">
        <v>0.31</v>
      </c>
      <c r="F2488" s="95">
        <v>0.14000000000000001</v>
      </c>
      <c r="G2488" s="95">
        <v>99.86</v>
      </c>
      <c r="H2488" s="95">
        <v>59.22</v>
      </c>
      <c r="I2488" s="95">
        <v>33.03</v>
      </c>
      <c r="J2488" s="95">
        <v>0.02</v>
      </c>
      <c r="K2488" s="95">
        <v>0.05</v>
      </c>
      <c r="L2488" s="95">
        <v>0.02</v>
      </c>
      <c r="M2488" s="95">
        <v>0.35</v>
      </c>
      <c r="N2488" s="95">
        <v>0.01</v>
      </c>
      <c r="O2488" s="95">
        <v>2.52</v>
      </c>
      <c r="P2488" s="95">
        <v>-0.16</v>
      </c>
      <c r="Q2488" s="95">
        <v>1.73</v>
      </c>
      <c r="R2488" s="95">
        <v>783.88</v>
      </c>
      <c r="S2488" s="95">
        <v>344.71</v>
      </c>
      <c r="T2488" s="95">
        <v>805.86</v>
      </c>
      <c r="U2488" s="95">
        <v>0.44</v>
      </c>
      <c r="V2488" s="95">
        <v>0.56000000000000005</v>
      </c>
      <c r="W2488" s="95">
        <v>10.44</v>
      </c>
      <c r="X2488" s="95">
        <v>-67.27</v>
      </c>
      <c r="Y2488" s="95"/>
      <c r="Z2488" s="74" t="s">
        <v>1111</v>
      </c>
      <c r="AA2488" s="95">
        <v>6.86</v>
      </c>
      <c r="AB2488" s="95">
        <v>53.78</v>
      </c>
      <c r="AC2488" s="74" t="s">
        <v>1111</v>
      </c>
      <c r="AD2488" s="95">
        <v>285498825</v>
      </c>
    </row>
    <row r="2489" spans="1:30" x14ac:dyDescent="0.2">
      <c r="A2489" s="74" t="s">
        <v>3597</v>
      </c>
      <c r="B2489" s="95">
        <v>36.43</v>
      </c>
      <c r="C2489" s="95"/>
      <c r="D2489" s="95">
        <v>-423.96</v>
      </c>
      <c r="E2489" s="95">
        <v>3.64</v>
      </c>
      <c r="F2489" s="95">
        <v>1.5</v>
      </c>
      <c r="G2489" s="95">
        <v>75.72</v>
      </c>
      <c r="H2489" s="95">
        <v>6.5</v>
      </c>
      <c r="I2489" s="95">
        <v>-1.88</v>
      </c>
      <c r="J2489" s="95">
        <v>122.43</v>
      </c>
      <c r="K2489" s="95">
        <v>155.79</v>
      </c>
      <c r="L2489" s="95">
        <v>33.35</v>
      </c>
      <c r="M2489" s="95">
        <v>0.99</v>
      </c>
      <c r="N2489" s="95">
        <v>7.96</v>
      </c>
      <c r="O2489" s="95">
        <v>16.100000000000001</v>
      </c>
      <c r="P2489" s="95">
        <v>-1.71</v>
      </c>
      <c r="Q2489" s="95">
        <v>4.2</v>
      </c>
      <c r="R2489" s="95">
        <v>-0.86</v>
      </c>
      <c r="S2489" s="95">
        <v>-0.35</v>
      </c>
      <c r="T2489" s="95">
        <v>0.32</v>
      </c>
      <c r="U2489" s="95">
        <v>0.41</v>
      </c>
      <c r="V2489" s="95">
        <v>0.59</v>
      </c>
      <c r="W2489" s="95">
        <v>0.19</v>
      </c>
      <c r="X2489" s="95">
        <v>7.24</v>
      </c>
      <c r="Y2489" s="95"/>
      <c r="Z2489" s="74" t="s">
        <v>1111</v>
      </c>
      <c r="AA2489" s="95">
        <v>10</v>
      </c>
      <c r="AB2489" s="95">
        <v>-0.09</v>
      </c>
      <c r="AC2489" s="74" t="s">
        <v>1111</v>
      </c>
      <c r="AD2489" s="95">
        <v>4816133432</v>
      </c>
    </row>
    <row r="2490" spans="1:30" x14ac:dyDescent="0.2">
      <c r="A2490" s="74" t="s">
        <v>3598</v>
      </c>
      <c r="B2490" s="95">
        <v>5.23</v>
      </c>
      <c r="C2490" s="95"/>
      <c r="D2490" s="95">
        <v>-32.99</v>
      </c>
      <c r="E2490" s="95">
        <v>3.09</v>
      </c>
      <c r="F2490" s="95">
        <v>1.64</v>
      </c>
      <c r="G2490" s="95">
        <v>43.63</v>
      </c>
      <c r="H2490" s="95">
        <v>-10.73</v>
      </c>
      <c r="I2490" s="95">
        <v>-5.41</v>
      </c>
      <c r="J2490" s="95">
        <v>-16.63</v>
      </c>
      <c r="K2490" s="95">
        <v>-11.37</v>
      </c>
      <c r="L2490" s="95">
        <v>5.26</v>
      </c>
      <c r="M2490" s="95">
        <v>-0.98</v>
      </c>
      <c r="N2490" s="95">
        <v>1.78</v>
      </c>
      <c r="O2490" s="95">
        <v>2.5299999999999998</v>
      </c>
      <c r="P2490" s="95">
        <v>-12.22</v>
      </c>
      <c r="Q2490" s="95">
        <v>4</v>
      </c>
      <c r="R2490" s="95">
        <v>-9.36</v>
      </c>
      <c r="S2490" s="95">
        <v>-4.9800000000000004</v>
      </c>
      <c r="T2490" s="95">
        <v>-18.68</v>
      </c>
      <c r="U2490" s="95">
        <v>0.53</v>
      </c>
      <c r="V2490" s="95">
        <v>0.47</v>
      </c>
      <c r="W2490" s="95">
        <v>0.92</v>
      </c>
      <c r="X2490" s="95">
        <v>-2.74</v>
      </c>
      <c r="Y2490" s="95"/>
      <c r="Z2490" s="74" t="s">
        <v>1111</v>
      </c>
      <c r="AA2490" s="95">
        <v>1.69</v>
      </c>
      <c r="AB2490" s="95">
        <v>-0.16</v>
      </c>
      <c r="AC2490" s="74" t="s">
        <v>1111</v>
      </c>
      <c r="AD2490" s="95">
        <v>82977611</v>
      </c>
    </row>
    <row r="2491" spans="1:30" x14ac:dyDescent="0.2">
      <c r="A2491" s="74" t="s">
        <v>3599</v>
      </c>
      <c r="B2491" s="95">
        <v>39.4</v>
      </c>
      <c r="C2491" s="95"/>
      <c r="D2491" s="95">
        <v>80.11</v>
      </c>
      <c r="E2491" s="95">
        <v>7.16</v>
      </c>
      <c r="F2491" s="95">
        <v>6.2</v>
      </c>
      <c r="G2491" s="95">
        <v>75.97</v>
      </c>
      <c r="H2491" s="95">
        <v>19.190000000000001</v>
      </c>
      <c r="I2491" s="95">
        <v>15.77</v>
      </c>
      <c r="J2491" s="95">
        <v>65.83</v>
      </c>
      <c r="K2491" s="95">
        <v>57.8</v>
      </c>
      <c r="L2491" s="95">
        <v>-8.0299999999999994</v>
      </c>
      <c r="M2491" s="95">
        <v>-0.87</v>
      </c>
      <c r="N2491" s="95">
        <v>12.63</v>
      </c>
      <c r="O2491" s="95">
        <v>7.45</v>
      </c>
      <c r="P2491" s="95">
        <v>-71.400000000000006</v>
      </c>
      <c r="Q2491" s="95">
        <v>11.33</v>
      </c>
      <c r="R2491" s="95">
        <v>8.94</v>
      </c>
      <c r="S2491" s="95">
        <v>7.74</v>
      </c>
      <c r="T2491" s="95">
        <v>8.94</v>
      </c>
      <c r="U2491" s="95">
        <v>0.87</v>
      </c>
      <c r="V2491" s="95">
        <v>0.13</v>
      </c>
      <c r="W2491" s="95">
        <v>0.49</v>
      </c>
      <c r="X2491" s="95">
        <v>0.08</v>
      </c>
      <c r="Y2491" s="95">
        <v>-28.89</v>
      </c>
      <c r="Z2491" s="74" t="s">
        <v>1111</v>
      </c>
      <c r="AA2491" s="95">
        <v>5.5</v>
      </c>
      <c r="AB2491" s="95">
        <v>0.49</v>
      </c>
      <c r="AC2491" s="74" t="s">
        <v>1111</v>
      </c>
      <c r="AD2491" s="95">
        <v>486266920</v>
      </c>
    </row>
    <row r="2492" spans="1:30" x14ac:dyDescent="0.2">
      <c r="A2492" s="74" t="s">
        <v>3600</v>
      </c>
      <c r="B2492" s="95">
        <v>26.21</v>
      </c>
      <c r="C2492" s="95">
        <v>1.24</v>
      </c>
      <c r="D2492" s="95">
        <v>14.44</v>
      </c>
      <c r="E2492" s="95">
        <v>0.99</v>
      </c>
      <c r="F2492" s="95">
        <v>0.11</v>
      </c>
      <c r="G2492" s="95">
        <v>0</v>
      </c>
      <c r="H2492" s="95">
        <v>28.12</v>
      </c>
      <c r="I2492" s="95">
        <v>19.43</v>
      </c>
      <c r="J2492" s="95">
        <v>9.9700000000000006</v>
      </c>
      <c r="K2492" s="95">
        <v>-13.47</v>
      </c>
      <c r="L2492" s="95">
        <v>-23.44</v>
      </c>
      <c r="M2492" s="95">
        <v>-2.33</v>
      </c>
      <c r="N2492" s="95">
        <v>2.81</v>
      </c>
      <c r="O2492" s="95"/>
      <c r="P2492" s="95">
        <v>-0.11</v>
      </c>
      <c r="Q2492" s="95"/>
      <c r="R2492" s="95">
        <v>6.87</v>
      </c>
      <c r="S2492" s="95">
        <v>0.77</v>
      </c>
      <c r="T2492" s="95">
        <v>5.27</v>
      </c>
      <c r="U2492" s="95">
        <v>0.11</v>
      </c>
      <c r="V2492" s="95">
        <v>0.89</v>
      </c>
      <c r="W2492" s="95">
        <v>0.04</v>
      </c>
      <c r="X2492" s="95">
        <v>4.58</v>
      </c>
      <c r="Y2492" s="95">
        <v>8.44</v>
      </c>
      <c r="Z2492" s="74" t="s">
        <v>1111</v>
      </c>
      <c r="AA2492" s="95">
        <v>26.44</v>
      </c>
      <c r="AB2492" s="95">
        <v>1.82</v>
      </c>
      <c r="AC2492" s="74" t="s">
        <v>1111</v>
      </c>
      <c r="AD2492" s="95">
        <v>85284719</v>
      </c>
    </row>
    <row r="2493" spans="1:30" x14ac:dyDescent="0.2">
      <c r="A2493" s="74" t="s">
        <v>3601</v>
      </c>
      <c r="B2493" s="95">
        <v>3.98</v>
      </c>
      <c r="C2493" s="95"/>
      <c r="D2493" s="95">
        <v>1.05</v>
      </c>
      <c r="E2493" s="95">
        <v>0.23</v>
      </c>
      <c r="F2493" s="95">
        <v>0.1</v>
      </c>
      <c r="G2493" s="95">
        <v>33.36</v>
      </c>
      <c r="H2493" s="95">
        <v>67.069999999999993</v>
      </c>
      <c r="I2493" s="95">
        <v>27.13</v>
      </c>
      <c r="J2493" s="95">
        <v>0.42</v>
      </c>
      <c r="K2493" s="95">
        <v>1.1599999999999999</v>
      </c>
      <c r="L2493" s="95">
        <v>0.74</v>
      </c>
      <c r="M2493" s="95">
        <v>0.4</v>
      </c>
      <c r="N2493" s="95">
        <v>0.28000000000000003</v>
      </c>
      <c r="O2493" s="95">
        <v>-2.15</v>
      </c>
      <c r="P2493" s="95">
        <v>-0.11</v>
      </c>
      <c r="Q2493" s="95">
        <v>0.55000000000000004</v>
      </c>
      <c r="R2493" s="95">
        <v>21.67</v>
      </c>
      <c r="S2493" s="95">
        <v>9.99</v>
      </c>
      <c r="T2493" s="95">
        <v>29.84</v>
      </c>
      <c r="U2493" s="95">
        <v>0.46</v>
      </c>
      <c r="V2493" s="95">
        <v>0.54</v>
      </c>
      <c r="W2493" s="95">
        <v>0.37</v>
      </c>
      <c r="X2493" s="95">
        <v>-45.59</v>
      </c>
      <c r="Y2493" s="95"/>
      <c r="Z2493" s="74" t="s">
        <v>1111</v>
      </c>
      <c r="AA2493" s="95">
        <v>17.510000000000002</v>
      </c>
      <c r="AB2493" s="95">
        <v>3.8</v>
      </c>
      <c r="AC2493" s="74" t="s">
        <v>1111</v>
      </c>
      <c r="AD2493" s="95">
        <v>262165386</v>
      </c>
    </row>
    <row r="2494" spans="1:30" x14ac:dyDescent="0.2">
      <c r="A2494" s="74" t="s">
        <v>3602</v>
      </c>
      <c r="B2494" s="95">
        <v>125.51</v>
      </c>
      <c r="C2494" s="95"/>
      <c r="D2494" s="95">
        <v>-47.04</v>
      </c>
      <c r="E2494" s="95">
        <v>12.48</v>
      </c>
      <c r="F2494" s="95">
        <v>7.69</v>
      </c>
      <c r="G2494" s="95">
        <v>68.97</v>
      </c>
      <c r="H2494" s="95">
        <v>-24.06</v>
      </c>
      <c r="I2494" s="95">
        <v>-24.55</v>
      </c>
      <c r="J2494" s="95">
        <v>-48</v>
      </c>
      <c r="K2494" s="95">
        <v>-44.98</v>
      </c>
      <c r="L2494" s="95">
        <v>3.02</v>
      </c>
      <c r="M2494" s="95">
        <v>-0.79</v>
      </c>
      <c r="N2494" s="95">
        <v>11.55</v>
      </c>
      <c r="O2494" s="95">
        <v>15.24</v>
      </c>
      <c r="P2494" s="95">
        <v>-23.82</v>
      </c>
      <c r="Q2494" s="95">
        <v>3.93</v>
      </c>
      <c r="R2494" s="95">
        <v>-26.54</v>
      </c>
      <c r="S2494" s="95">
        <v>-16.350000000000001</v>
      </c>
      <c r="T2494" s="95">
        <v>-24.12</v>
      </c>
      <c r="U2494" s="95">
        <v>0.62</v>
      </c>
      <c r="V2494" s="95">
        <v>0.38</v>
      </c>
      <c r="W2494" s="95">
        <v>0.67</v>
      </c>
      <c r="X2494" s="95">
        <v>48.97</v>
      </c>
      <c r="Y2494" s="95"/>
      <c r="Z2494" s="74" t="s">
        <v>1111</v>
      </c>
      <c r="AA2494" s="95">
        <v>10.050000000000001</v>
      </c>
      <c r="AB2494" s="95">
        <v>-2.67</v>
      </c>
      <c r="AC2494" s="74" t="s">
        <v>1111</v>
      </c>
      <c r="AD2494" s="95">
        <v>3693244709</v>
      </c>
    </row>
    <row r="2495" spans="1:30" x14ac:dyDescent="0.2">
      <c r="A2495" s="74" t="s">
        <v>3603</v>
      </c>
      <c r="B2495" s="95">
        <v>11.2</v>
      </c>
      <c r="C2495" s="95"/>
      <c r="D2495" s="95">
        <v>3.46</v>
      </c>
      <c r="E2495" s="95">
        <v>3.16</v>
      </c>
      <c r="F2495" s="95">
        <v>1.7</v>
      </c>
      <c r="G2495" s="95">
        <v>99.78</v>
      </c>
      <c r="H2495" s="95">
        <v>55.56</v>
      </c>
      <c r="I2495" s="95">
        <v>128.30000000000001</v>
      </c>
      <c r="J2495" s="95">
        <v>7.98</v>
      </c>
      <c r="K2495" s="95">
        <v>7.38</v>
      </c>
      <c r="L2495" s="95">
        <v>-0.6</v>
      </c>
      <c r="M2495" s="95">
        <v>-0.24</v>
      </c>
      <c r="N2495" s="95">
        <v>4.43</v>
      </c>
      <c r="O2495" s="95">
        <v>3.33</v>
      </c>
      <c r="P2495" s="95">
        <v>-4.7699999999999996</v>
      </c>
      <c r="Q2495" s="95">
        <v>4.7699999999999996</v>
      </c>
      <c r="R2495" s="95">
        <v>91.44</v>
      </c>
      <c r="S2495" s="95">
        <v>49.13</v>
      </c>
      <c r="T2495" s="95">
        <v>-9.85</v>
      </c>
      <c r="U2495" s="95">
        <v>0.54</v>
      </c>
      <c r="V2495" s="95">
        <v>0.46</v>
      </c>
      <c r="W2495" s="95">
        <v>0.38</v>
      </c>
      <c r="X2495" s="95">
        <v>21.1</v>
      </c>
      <c r="Y2495" s="95"/>
      <c r="Z2495" s="74" t="s">
        <v>1111</v>
      </c>
      <c r="AA2495" s="95">
        <v>3.54</v>
      </c>
      <c r="AB2495" s="95">
        <v>3.24</v>
      </c>
      <c r="AC2495" s="74" t="s">
        <v>1111</v>
      </c>
      <c r="AD2495" s="95">
        <v>1832885600</v>
      </c>
    </row>
    <row r="2496" spans="1:30" x14ac:dyDescent="0.2">
      <c r="A2496" s="74" t="s">
        <v>3604</v>
      </c>
      <c r="B2496" s="95">
        <v>16.170000000000002</v>
      </c>
      <c r="C2496" s="95">
        <v>3.46</v>
      </c>
      <c r="D2496" s="95">
        <v>13.62</v>
      </c>
      <c r="E2496" s="95">
        <v>1.4</v>
      </c>
      <c r="F2496" s="95">
        <v>0.15</v>
      </c>
      <c r="G2496" s="95">
        <v>0</v>
      </c>
      <c r="H2496" s="95">
        <v>46.72</v>
      </c>
      <c r="I2496" s="95">
        <v>28.94</v>
      </c>
      <c r="J2496" s="95">
        <v>8.44</v>
      </c>
      <c r="K2496" s="95">
        <v>6.07</v>
      </c>
      <c r="L2496" s="95">
        <v>-2.37</v>
      </c>
      <c r="M2496" s="95">
        <v>-0.39</v>
      </c>
      <c r="N2496" s="95">
        <v>3.94</v>
      </c>
      <c r="O2496" s="95"/>
      <c r="P2496" s="95">
        <v>-0.15</v>
      </c>
      <c r="Q2496" s="95"/>
      <c r="R2496" s="95">
        <v>10.31</v>
      </c>
      <c r="S2496" s="95">
        <v>1.08</v>
      </c>
      <c r="T2496" s="95">
        <v>5.87</v>
      </c>
      <c r="U2496" s="95">
        <v>0.1</v>
      </c>
      <c r="V2496" s="95">
        <v>0.9</v>
      </c>
      <c r="W2496" s="95">
        <v>0.04</v>
      </c>
      <c r="X2496" s="95">
        <v>6.78</v>
      </c>
      <c r="Y2496" s="95">
        <v>4.07</v>
      </c>
      <c r="Z2496" s="74" t="s">
        <v>1111</v>
      </c>
      <c r="AA2496" s="95">
        <v>11.51</v>
      </c>
      <c r="AB2496" s="95">
        <v>1.19</v>
      </c>
      <c r="AC2496" s="74" t="s">
        <v>1111</v>
      </c>
      <c r="AD2496" s="95">
        <v>4006056054</v>
      </c>
    </row>
    <row r="2497" spans="1:30" x14ac:dyDescent="0.2">
      <c r="A2497" s="74" t="s">
        <v>3605</v>
      </c>
      <c r="B2497" s="95">
        <v>12.69</v>
      </c>
      <c r="C2497" s="95"/>
      <c r="D2497" s="95">
        <v>-13.61</v>
      </c>
      <c r="E2497" s="95">
        <v>6.42</v>
      </c>
      <c r="F2497" s="95">
        <v>5.87</v>
      </c>
      <c r="G2497" s="95"/>
      <c r="H2497" s="95"/>
      <c r="I2497" s="95"/>
      <c r="J2497" s="95">
        <v>-13.61</v>
      </c>
      <c r="K2497" s="95">
        <v>-11.34</v>
      </c>
      <c r="L2497" s="95">
        <v>2.2599999999999998</v>
      </c>
      <c r="M2497" s="95">
        <v>-1.07</v>
      </c>
      <c r="N2497" s="95"/>
      <c r="O2497" s="95">
        <v>6.45</v>
      </c>
      <c r="P2497" s="95">
        <v>-831.31</v>
      </c>
      <c r="Q2497" s="95">
        <v>12.04</v>
      </c>
      <c r="R2497" s="95">
        <v>-47.21</v>
      </c>
      <c r="S2497" s="95">
        <v>-43.15</v>
      </c>
      <c r="T2497" s="95">
        <v>-47.21</v>
      </c>
      <c r="U2497" s="95">
        <v>0.91</v>
      </c>
      <c r="V2497" s="95">
        <v>0.09</v>
      </c>
      <c r="W2497" s="95">
        <v>0</v>
      </c>
      <c r="X2497" s="95"/>
      <c r="Y2497" s="95"/>
      <c r="Z2497" s="74" t="s">
        <v>1111</v>
      </c>
      <c r="AA2497" s="95">
        <v>1.98</v>
      </c>
      <c r="AB2497" s="95">
        <v>-0.93</v>
      </c>
      <c r="AC2497" s="74" t="s">
        <v>1111</v>
      </c>
      <c r="AD2497" s="95">
        <v>1454798097</v>
      </c>
    </row>
    <row r="2498" spans="1:30" x14ac:dyDescent="0.2">
      <c r="A2498" s="74" t="s">
        <v>3606</v>
      </c>
      <c r="B2498" s="95">
        <v>16.16</v>
      </c>
      <c r="C2498" s="95"/>
      <c r="D2498" s="95">
        <v>-8.1300000000000008</v>
      </c>
      <c r="E2498" s="95">
        <v>6.61</v>
      </c>
      <c r="F2498" s="95">
        <v>3.02</v>
      </c>
      <c r="G2498" s="95">
        <v>18.54</v>
      </c>
      <c r="H2498" s="95">
        <v>-17.32</v>
      </c>
      <c r="I2498" s="95">
        <v>-17.54</v>
      </c>
      <c r="J2498" s="95">
        <v>-8.24</v>
      </c>
      <c r="K2498" s="95">
        <v>-7.16</v>
      </c>
      <c r="L2498" s="95">
        <v>1.08</v>
      </c>
      <c r="M2498" s="95">
        <v>-0.86</v>
      </c>
      <c r="N2498" s="95">
        <v>1.43</v>
      </c>
      <c r="O2498" s="95">
        <v>5.95</v>
      </c>
      <c r="P2498" s="95">
        <v>-80.94</v>
      </c>
      <c r="Q2498" s="95">
        <v>2.12</v>
      </c>
      <c r="R2498" s="95">
        <v>-81.28</v>
      </c>
      <c r="S2498" s="95">
        <v>-37.15</v>
      </c>
      <c r="T2498" s="95">
        <v>-81.28</v>
      </c>
      <c r="U2498" s="95">
        <v>0.46</v>
      </c>
      <c r="V2498" s="95">
        <v>0.54</v>
      </c>
      <c r="W2498" s="95">
        <v>2.12</v>
      </c>
      <c r="X2498" s="95">
        <v>-9.1300000000000008</v>
      </c>
      <c r="Y2498" s="95"/>
      <c r="Z2498" s="74" t="s">
        <v>1111</v>
      </c>
      <c r="AA2498" s="95">
        <v>2.44</v>
      </c>
      <c r="AB2498" s="95">
        <v>-1.99</v>
      </c>
      <c r="AC2498" s="74" t="s">
        <v>1111</v>
      </c>
      <c r="AD2498" s="95">
        <v>28572496</v>
      </c>
    </row>
    <row r="2499" spans="1:30" x14ac:dyDescent="0.2">
      <c r="A2499" s="74" t="s">
        <v>3607</v>
      </c>
      <c r="B2499" s="95">
        <v>6.44</v>
      </c>
      <c r="C2499" s="95">
        <v>1.86</v>
      </c>
      <c r="D2499" s="95">
        <v>14.96</v>
      </c>
      <c r="E2499" s="95">
        <v>1.68</v>
      </c>
      <c r="F2499" s="95">
        <v>1.62</v>
      </c>
      <c r="G2499" s="95">
        <v>77.930000000000007</v>
      </c>
      <c r="H2499" s="95">
        <v>17.079999999999998</v>
      </c>
      <c r="I2499" s="95">
        <v>17.739999999999998</v>
      </c>
      <c r="J2499" s="95">
        <v>15.54</v>
      </c>
      <c r="K2499" s="95">
        <v>11.84</v>
      </c>
      <c r="L2499" s="95">
        <v>-3.7</v>
      </c>
      <c r="M2499" s="95">
        <v>-0.4</v>
      </c>
      <c r="N2499" s="95">
        <v>2.65</v>
      </c>
      <c r="O2499" s="95">
        <v>2.99</v>
      </c>
      <c r="P2499" s="95">
        <v>-3.85</v>
      </c>
      <c r="Q2499" s="95">
        <v>15.48</v>
      </c>
      <c r="R2499" s="95">
        <v>11.26</v>
      </c>
      <c r="S2499" s="95">
        <v>10.83</v>
      </c>
      <c r="T2499" s="95">
        <v>10.38</v>
      </c>
      <c r="U2499" s="95">
        <v>0.96</v>
      </c>
      <c r="V2499" s="95">
        <v>0.04</v>
      </c>
      <c r="W2499" s="95">
        <v>0.61</v>
      </c>
      <c r="X2499" s="95">
        <v>-2.84</v>
      </c>
      <c r="Y2499" s="95"/>
      <c r="Z2499" s="74" t="s">
        <v>1111</v>
      </c>
      <c r="AA2499" s="95">
        <v>3.82</v>
      </c>
      <c r="AB2499" s="95">
        <v>0.43</v>
      </c>
      <c r="AC2499" s="74" t="s">
        <v>1111</v>
      </c>
      <c r="AD2499" s="95">
        <v>34481692</v>
      </c>
    </row>
    <row r="2500" spans="1:30" x14ac:dyDescent="0.2">
      <c r="A2500" s="74" t="s">
        <v>3608</v>
      </c>
      <c r="B2500" s="95">
        <v>271.98</v>
      </c>
      <c r="C2500" s="95"/>
      <c r="D2500" s="95">
        <v>57.52</v>
      </c>
      <c r="E2500" s="95">
        <v>8.51</v>
      </c>
      <c r="F2500" s="95">
        <v>7.51</v>
      </c>
      <c r="G2500" s="95">
        <v>69.12</v>
      </c>
      <c r="H2500" s="95">
        <v>34.119999999999997</v>
      </c>
      <c r="I2500" s="95">
        <v>30.78</v>
      </c>
      <c r="J2500" s="95">
        <v>51.89</v>
      </c>
      <c r="K2500" s="95">
        <v>49.7</v>
      </c>
      <c r="L2500" s="95">
        <v>-2.1800000000000002</v>
      </c>
      <c r="M2500" s="95">
        <v>-0.36</v>
      </c>
      <c r="N2500" s="95">
        <v>17.7</v>
      </c>
      <c r="O2500" s="95">
        <v>20.67</v>
      </c>
      <c r="P2500" s="95">
        <v>-13.48</v>
      </c>
      <c r="Q2500" s="95">
        <v>5.58</v>
      </c>
      <c r="R2500" s="95">
        <v>14.8</v>
      </c>
      <c r="S2500" s="95">
        <v>13.06</v>
      </c>
      <c r="T2500" s="95">
        <v>14.98</v>
      </c>
      <c r="U2500" s="95">
        <v>0.88</v>
      </c>
      <c r="V2500" s="95">
        <v>0.12</v>
      </c>
      <c r="W2500" s="95">
        <v>0.42</v>
      </c>
      <c r="X2500" s="95">
        <v>12.82</v>
      </c>
      <c r="Y2500" s="95">
        <v>12.49</v>
      </c>
      <c r="Z2500" s="74" t="s">
        <v>1111</v>
      </c>
      <c r="AA2500" s="95">
        <v>31.94</v>
      </c>
      <c r="AB2500" s="95">
        <v>4.7300000000000004</v>
      </c>
      <c r="AC2500" s="74" t="s">
        <v>1111</v>
      </c>
      <c r="AD2500" s="95">
        <v>97161292062</v>
      </c>
    </row>
    <row r="2501" spans="1:30" x14ac:dyDescent="0.2">
      <c r="A2501" s="74" t="s">
        <v>3609</v>
      </c>
      <c r="B2501" s="95">
        <v>6.47</v>
      </c>
      <c r="C2501" s="95"/>
      <c r="D2501" s="95">
        <v>22.03</v>
      </c>
      <c r="E2501" s="95">
        <v>4.54</v>
      </c>
      <c r="F2501" s="95">
        <v>4.12</v>
      </c>
      <c r="G2501" s="95">
        <v>55.47</v>
      </c>
      <c r="H2501" s="95">
        <v>17.260000000000002</v>
      </c>
      <c r="I2501" s="95">
        <v>21.98</v>
      </c>
      <c r="J2501" s="95">
        <v>28.05</v>
      </c>
      <c r="K2501" s="95">
        <v>25.97</v>
      </c>
      <c r="L2501" s="95">
        <v>-2.08</v>
      </c>
      <c r="M2501" s="95">
        <v>-0.34</v>
      </c>
      <c r="N2501" s="95">
        <v>4.84</v>
      </c>
      <c r="O2501" s="95">
        <v>7.33</v>
      </c>
      <c r="P2501" s="95">
        <v>-11.88</v>
      </c>
      <c r="Q2501" s="95">
        <v>7.16</v>
      </c>
      <c r="R2501" s="95">
        <v>20.6</v>
      </c>
      <c r="S2501" s="95">
        <v>18.7</v>
      </c>
      <c r="T2501" s="95">
        <v>11.76</v>
      </c>
      <c r="U2501" s="95">
        <v>0.91</v>
      </c>
      <c r="V2501" s="95">
        <v>0.09</v>
      </c>
      <c r="W2501" s="95">
        <v>0.85</v>
      </c>
      <c r="X2501" s="95">
        <v>-3.8</v>
      </c>
      <c r="Y2501" s="95">
        <v>20.58</v>
      </c>
      <c r="Z2501" s="74" t="s">
        <v>1111</v>
      </c>
      <c r="AA2501" s="95">
        <v>1.43</v>
      </c>
      <c r="AB2501" s="95">
        <v>0.28999999999999998</v>
      </c>
      <c r="AC2501" s="74" t="s">
        <v>1111</v>
      </c>
      <c r="AD2501" s="95">
        <v>111584208</v>
      </c>
    </row>
    <row r="2502" spans="1:30" x14ac:dyDescent="0.2">
      <c r="A2502" s="74" t="s">
        <v>3610</v>
      </c>
      <c r="B2502" s="95">
        <v>18.5</v>
      </c>
      <c r="C2502" s="95">
        <v>1.68</v>
      </c>
      <c r="D2502" s="95">
        <v>34.15</v>
      </c>
      <c r="E2502" s="95">
        <v>0.81</v>
      </c>
      <c r="F2502" s="95">
        <v>7.0000000000000007E-2</v>
      </c>
      <c r="G2502" s="95">
        <v>0</v>
      </c>
      <c r="H2502" s="95">
        <v>10.4</v>
      </c>
      <c r="I2502" s="95">
        <v>5.15</v>
      </c>
      <c r="J2502" s="95">
        <v>16.920000000000002</v>
      </c>
      <c r="K2502" s="95">
        <v>-33.299999999999997</v>
      </c>
      <c r="L2502" s="95">
        <v>-50.21</v>
      </c>
      <c r="M2502" s="95">
        <v>-2.4</v>
      </c>
      <c r="N2502" s="95">
        <v>1.76</v>
      </c>
      <c r="O2502" s="95"/>
      <c r="P2502" s="95">
        <v>-7.0000000000000007E-2</v>
      </c>
      <c r="Q2502" s="95"/>
      <c r="R2502" s="95">
        <v>2.37</v>
      </c>
      <c r="S2502" s="95">
        <v>0.21</v>
      </c>
      <c r="T2502" s="95">
        <v>3.06</v>
      </c>
      <c r="U2502" s="95">
        <v>0.09</v>
      </c>
      <c r="V2502" s="95">
        <v>0.91</v>
      </c>
      <c r="W2502" s="95">
        <v>0.04</v>
      </c>
      <c r="X2502" s="95">
        <v>18.309999999999999</v>
      </c>
      <c r="Y2502" s="95">
        <v>14.45</v>
      </c>
      <c r="Z2502" s="74" t="s">
        <v>1111</v>
      </c>
      <c r="AA2502" s="95">
        <v>22.85</v>
      </c>
      <c r="AB2502" s="95">
        <v>0.54</v>
      </c>
      <c r="AC2502" s="74" t="s">
        <v>1111</v>
      </c>
      <c r="AD2502" s="95">
        <v>191354750</v>
      </c>
    </row>
    <row r="2503" spans="1:30" x14ac:dyDescent="0.2">
      <c r="A2503" s="74" t="s">
        <v>3611</v>
      </c>
      <c r="B2503" s="95">
        <v>287.02999999999997</v>
      </c>
      <c r="C2503" s="95"/>
      <c r="D2503" s="95">
        <v>33.57</v>
      </c>
      <c r="E2503" s="95">
        <v>70.62</v>
      </c>
      <c r="F2503" s="95">
        <v>3.38</v>
      </c>
      <c r="G2503" s="95">
        <v>69.260000000000005</v>
      </c>
      <c r="H2503" s="95">
        <v>23.4</v>
      </c>
      <c r="I2503" s="95">
        <v>15.5</v>
      </c>
      <c r="J2503" s="95">
        <v>22.23</v>
      </c>
      <c r="K2503" s="95">
        <v>23.83</v>
      </c>
      <c r="L2503" s="95">
        <v>1.6</v>
      </c>
      <c r="M2503" s="95">
        <v>5.07</v>
      </c>
      <c r="N2503" s="95">
        <v>5.2</v>
      </c>
      <c r="O2503" s="95">
        <v>-29.69</v>
      </c>
      <c r="P2503" s="95">
        <v>-4.84</v>
      </c>
      <c r="Q2503" s="95">
        <v>0.73</v>
      </c>
      <c r="R2503" s="95">
        <v>210.4</v>
      </c>
      <c r="S2503" s="95">
        <v>10.06</v>
      </c>
      <c r="T2503" s="95">
        <v>29.22</v>
      </c>
      <c r="U2503" s="95">
        <v>0.05</v>
      </c>
      <c r="V2503" s="95">
        <v>0.95</v>
      </c>
      <c r="W2503" s="95">
        <v>0.65</v>
      </c>
      <c r="X2503" s="95">
        <v>13.64</v>
      </c>
      <c r="Y2503" s="95">
        <v>8.7200000000000006</v>
      </c>
      <c r="Z2503" s="74" t="s">
        <v>1111</v>
      </c>
      <c r="AA2503" s="95">
        <v>4.07</v>
      </c>
      <c r="AB2503" s="95">
        <v>8.56</v>
      </c>
      <c r="AC2503" s="74" t="s">
        <v>1111</v>
      </c>
      <c r="AD2503" s="95">
        <v>23623975140</v>
      </c>
    </row>
    <row r="2504" spans="1:30" x14ac:dyDescent="0.2">
      <c r="A2504" s="74" t="s">
        <v>3612</v>
      </c>
      <c r="B2504" s="95">
        <v>8.1999999999999993</v>
      </c>
      <c r="C2504" s="95"/>
      <c r="D2504" s="95">
        <v>2205.0500000000002</v>
      </c>
      <c r="E2504" s="95">
        <v>-5.0999999999999996</v>
      </c>
      <c r="F2504" s="95">
        <v>1.03</v>
      </c>
      <c r="G2504" s="95"/>
      <c r="H2504" s="95"/>
      <c r="I2504" s="95"/>
      <c r="J2504" s="95">
        <v>2205.0500000000002</v>
      </c>
      <c r="K2504" s="95">
        <v>2204.88</v>
      </c>
      <c r="L2504" s="95">
        <v>-0.17</v>
      </c>
      <c r="M2504" s="95"/>
      <c r="N2504" s="95"/>
      <c r="O2504" s="95">
        <v>4410.1000000000004</v>
      </c>
      <c r="P2504" s="95">
        <v>-1.03</v>
      </c>
      <c r="Q2504" s="95">
        <v>1.1200000000000001</v>
      </c>
      <c r="R2504" s="95">
        <v>-0.23</v>
      </c>
      <c r="S2504" s="95">
        <v>0.05</v>
      </c>
      <c r="T2504" s="95">
        <v>-0.23</v>
      </c>
      <c r="U2504" s="95">
        <v>-0.2</v>
      </c>
      <c r="V2504" s="95">
        <v>0.2</v>
      </c>
      <c r="W2504" s="95">
        <v>0</v>
      </c>
      <c r="X2504" s="95"/>
      <c r="Y2504" s="95"/>
      <c r="Z2504" s="74" t="s">
        <v>1111</v>
      </c>
      <c r="AA2504" s="95">
        <v>-1.61</v>
      </c>
      <c r="AB2504" s="95">
        <v>0</v>
      </c>
      <c r="AC2504" s="74" t="s">
        <v>1111</v>
      </c>
      <c r="AD2504" s="95">
        <v>79381740</v>
      </c>
    </row>
    <row r="2505" spans="1:30" x14ac:dyDescent="0.2">
      <c r="A2505" s="74" t="s">
        <v>3613</v>
      </c>
      <c r="B2505" s="95">
        <v>9.94</v>
      </c>
      <c r="C2505" s="95"/>
      <c r="D2505" s="95">
        <v>2672.95</v>
      </c>
      <c r="E2505" s="95">
        <v>-6.18</v>
      </c>
      <c r="F2505" s="95">
        <v>1.25</v>
      </c>
      <c r="G2505" s="95"/>
      <c r="H2505" s="95"/>
      <c r="I2505" s="95"/>
      <c r="J2505" s="95">
        <v>2672.95</v>
      </c>
      <c r="K2505" s="95">
        <v>2204.88</v>
      </c>
      <c r="L2505" s="95">
        <v>-0.17</v>
      </c>
      <c r="M2505" s="95"/>
      <c r="N2505" s="95"/>
      <c r="O2505" s="95">
        <v>5345.9</v>
      </c>
      <c r="P2505" s="95">
        <v>-1.25</v>
      </c>
      <c r="Q2505" s="95">
        <v>1.1200000000000001</v>
      </c>
      <c r="R2505" s="95">
        <v>-0.23</v>
      </c>
      <c r="S2505" s="95">
        <v>0.05</v>
      </c>
      <c r="T2505" s="95">
        <v>-0.23</v>
      </c>
      <c r="U2505" s="95">
        <v>-0.2</v>
      </c>
      <c r="V2505" s="95">
        <v>0.2</v>
      </c>
      <c r="W2505" s="95">
        <v>0</v>
      </c>
      <c r="X2505" s="95"/>
      <c r="Y2505" s="95"/>
      <c r="Z2505" s="74" t="s">
        <v>1111</v>
      </c>
      <c r="AA2505" s="95">
        <v>-1.61</v>
      </c>
      <c r="AB2505" s="95">
        <v>0</v>
      </c>
      <c r="AC2505" s="74" t="s">
        <v>1111</v>
      </c>
      <c r="AD2505" s="95">
        <v>79381740</v>
      </c>
    </row>
    <row r="2506" spans="1:30" x14ac:dyDescent="0.2">
      <c r="A2506" s="74" t="s">
        <v>3614</v>
      </c>
      <c r="B2506" s="95">
        <v>0.87</v>
      </c>
      <c r="C2506" s="95"/>
      <c r="D2506" s="95">
        <v>233.95</v>
      </c>
      <c r="E2506" s="95">
        <v>-0.54</v>
      </c>
      <c r="F2506" s="95">
        <v>0.11</v>
      </c>
      <c r="G2506" s="95"/>
      <c r="H2506" s="95"/>
      <c r="I2506" s="95"/>
      <c r="J2506" s="95">
        <v>233.95</v>
      </c>
      <c r="K2506" s="95">
        <v>2204.88</v>
      </c>
      <c r="L2506" s="95">
        <v>-0.17</v>
      </c>
      <c r="M2506" s="95"/>
      <c r="N2506" s="95"/>
      <c r="O2506" s="95">
        <v>467.9</v>
      </c>
      <c r="P2506" s="95">
        <v>-0.11</v>
      </c>
      <c r="Q2506" s="95">
        <v>1.1200000000000001</v>
      </c>
      <c r="R2506" s="95">
        <v>-0.23</v>
      </c>
      <c r="S2506" s="95">
        <v>0.05</v>
      </c>
      <c r="T2506" s="95">
        <v>-0.23</v>
      </c>
      <c r="U2506" s="95">
        <v>-0.2</v>
      </c>
      <c r="V2506" s="95">
        <v>0.2</v>
      </c>
      <c r="W2506" s="95">
        <v>0</v>
      </c>
      <c r="X2506" s="95"/>
      <c r="Y2506" s="95"/>
      <c r="Z2506" s="74" t="s">
        <v>1111</v>
      </c>
      <c r="AA2506" s="95">
        <v>-1.61</v>
      </c>
      <c r="AB2506" s="95">
        <v>0</v>
      </c>
      <c r="AC2506" s="74" t="s">
        <v>1111</v>
      </c>
      <c r="AD2506" s="95">
        <v>79381740</v>
      </c>
    </row>
    <row r="2507" spans="1:30" x14ac:dyDescent="0.2">
      <c r="A2507" s="74" t="s">
        <v>3615</v>
      </c>
      <c r="B2507" s="95">
        <v>44.34</v>
      </c>
      <c r="C2507" s="95"/>
      <c r="D2507" s="95">
        <v>-13.94</v>
      </c>
      <c r="E2507" s="95">
        <v>7.42</v>
      </c>
      <c r="F2507" s="95">
        <v>6.49</v>
      </c>
      <c r="G2507" s="95">
        <v>90.6</v>
      </c>
      <c r="H2507" s="95">
        <v>-367.03</v>
      </c>
      <c r="I2507" s="95">
        <v>-367.06</v>
      </c>
      <c r="J2507" s="95">
        <v>-13.94</v>
      </c>
      <c r="K2507" s="95">
        <v>-12.09</v>
      </c>
      <c r="L2507" s="95">
        <v>1.85</v>
      </c>
      <c r="M2507" s="95">
        <v>-0.98</v>
      </c>
      <c r="N2507" s="95">
        <v>51.17</v>
      </c>
      <c r="O2507" s="95">
        <v>7.47</v>
      </c>
      <c r="P2507" s="95">
        <v>-152.19999999999999</v>
      </c>
      <c r="Q2507" s="95">
        <v>10.69</v>
      </c>
      <c r="R2507" s="95">
        <v>-53.23</v>
      </c>
      <c r="S2507" s="95">
        <v>-46.52</v>
      </c>
      <c r="T2507" s="95">
        <v>-53.23</v>
      </c>
      <c r="U2507" s="95">
        <v>0.87</v>
      </c>
      <c r="V2507" s="95">
        <v>0.13</v>
      </c>
      <c r="W2507" s="95">
        <v>0.13</v>
      </c>
      <c r="X2507" s="95">
        <v>201.88</v>
      </c>
      <c r="Y2507" s="95"/>
      <c r="Z2507" s="74" t="s">
        <v>1111</v>
      </c>
      <c r="AA2507" s="95">
        <v>5.98</v>
      </c>
      <c r="AB2507" s="95">
        <v>-3.18</v>
      </c>
      <c r="AC2507" s="74" t="s">
        <v>1111</v>
      </c>
      <c r="AD2507" s="95">
        <v>3612082722</v>
      </c>
    </row>
    <row r="2508" spans="1:30" x14ac:dyDescent="0.2">
      <c r="A2508" s="74" t="s">
        <v>3616</v>
      </c>
      <c r="B2508" s="95">
        <v>79.73</v>
      </c>
      <c r="C2508" s="95"/>
      <c r="D2508" s="95">
        <v>27.22</v>
      </c>
      <c r="E2508" s="95">
        <v>2</v>
      </c>
      <c r="F2508" s="95">
        <v>1.1200000000000001</v>
      </c>
      <c r="G2508" s="95">
        <v>27.49</v>
      </c>
      <c r="H2508" s="95">
        <v>12.73</v>
      </c>
      <c r="I2508" s="95">
        <v>8.73</v>
      </c>
      <c r="J2508" s="95">
        <v>18.68</v>
      </c>
      <c r="K2508" s="95">
        <v>22.94</v>
      </c>
      <c r="L2508" s="95">
        <v>4.26</v>
      </c>
      <c r="M2508" s="95">
        <v>0.46</v>
      </c>
      <c r="N2508" s="95">
        <v>2.38</v>
      </c>
      <c r="O2508" s="95">
        <v>9.75</v>
      </c>
      <c r="P2508" s="95">
        <v>-1.37</v>
      </c>
      <c r="Q2508" s="95">
        <v>2.65</v>
      </c>
      <c r="R2508" s="95">
        <v>7.36</v>
      </c>
      <c r="S2508" s="95">
        <v>4.0999999999999996</v>
      </c>
      <c r="T2508" s="95">
        <v>6.81</v>
      </c>
      <c r="U2508" s="95">
        <v>0.56000000000000005</v>
      </c>
      <c r="V2508" s="95">
        <v>0.44</v>
      </c>
      <c r="W2508" s="95">
        <v>0.47</v>
      </c>
      <c r="X2508" s="95">
        <v>6.05</v>
      </c>
      <c r="Y2508" s="95"/>
      <c r="Z2508" s="74" t="s">
        <v>1111</v>
      </c>
      <c r="AA2508" s="95">
        <v>39.81</v>
      </c>
      <c r="AB2508" s="95">
        <v>2.93</v>
      </c>
      <c r="AC2508" s="74" t="s">
        <v>1111</v>
      </c>
      <c r="AD2508" s="95">
        <v>2632596897</v>
      </c>
    </row>
    <row r="2509" spans="1:30" x14ac:dyDescent="0.2">
      <c r="A2509" s="74" t="s">
        <v>3617</v>
      </c>
      <c r="B2509" s="95">
        <v>3.88</v>
      </c>
      <c r="C2509" s="95"/>
      <c r="D2509" s="95">
        <v>-75.94</v>
      </c>
      <c r="E2509" s="95">
        <v>2.04</v>
      </c>
      <c r="F2509" s="95">
        <v>1.31</v>
      </c>
      <c r="G2509" s="95">
        <v>39.19</v>
      </c>
      <c r="H2509" s="95">
        <v>-1.75</v>
      </c>
      <c r="I2509" s="95">
        <v>-1.7</v>
      </c>
      <c r="J2509" s="95">
        <v>-73.75</v>
      </c>
      <c r="K2509" s="95">
        <v>-61</v>
      </c>
      <c r="L2509" s="95">
        <v>12.76</v>
      </c>
      <c r="M2509" s="95">
        <v>-0.35</v>
      </c>
      <c r="N2509" s="95">
        <v>1.29</v>
      </c>
      <c r="O2509" s="95">
        <v>4.26</v>
      </c>
      <c r="P2509" s="95">
        <v>-2.91</v>
      </c>
      <c r="Q2509" s="95">
        <v>2.27</v>
      </c>
      <c r="R2509" s="95">
        <v>-2.69</v>
      </c>
      <c r="S2509" s="95">
        <v>-1.72</v>
      </c>
      <c r="T2509" s="95">
        <v>-2.92</v>
      </c>
      <c r="U2509" s="95">
        <v>0.64</v>
      </c>
      <c r="V2509" s="95">
        <v>0.36</v>
      </c>
      <c r="W2509" s="95">
        <v>1.01</v>
      </c>
      <c r="X2509" s="95">
        <v>8.5399999999999991</v>
      </c>
      <c r="Y2509" s="95"/>
      <c r="Z2509" s="74" t="s">
        <v>1111</v>
      </c>
      <c r="AA2509" s="95">
        <v>1.9</v>
      </c>
      <c r="AB2509" s="95">
        <v>-0.05</v>
      </c>
      <c r="AC2509" s="74" t="s">
        <v>1111</v>
      </c>
      <c r="AD2509" s="95">
        <v>164247384</v>
      </c>
    </row>
    <row r="2510" spans="1:30" x14ac:dyDescent="0.2">
      <c r="A2510" s="74" t="s">
        <v>3618</v>
      </c>
      <c r="B2510" s="95">
        <v>192.98</v>
      </c>
      <c r="C2510" s="95">
        <v>10.27</v>
      </c>
      <c r="D2510" s="95">
        <v>0.42</v>
      </c>
      <c r="E2510" s="95">
        <v>1.49</v>
      </c>
      <c r="F2510" s="95">
        <v>1.0900000000000001</v>
      </c>
      <c r="G2510" s="95">
        <v>59.32</v>
      </c>
      <c r="H2510" s="95">
        <v>31.12</v>
      </c>
      <c r="I2510" s="95">
        <v>24.4</v>
      </c>
      <c r="J2510" s="95">
        <v>0.33</v>
      </c>
      <c r="K2510" s="95">
        <v>0.24</v>
      </c>
      <c r="L2510" s="95">
        <v>-0.09</v>
      </c>
      <c r="M2510" s="95">
        <v>-0.41</v>
      </c>
      <c r="N2510" s="95">
        <v>0.1</v>
      </c>
      <c r="O2510" s="95"/>
      <c r="P2510" s="95">
        <v>-1.0900000000000001</v>
      </c>
      <c r="Q2510" s="95"/>
      <c r="R2510" s="95">
        <v>357.52</v>
      </c>
      <c r="S2510" s="95">
        <v>261.45999999999998</v>
      </c>
      <c r="T2510" s="95">
        <v>383.16</v>
      </c>
      <c r="U2510" s="95">
        <v>0.73</v>
      </c>
      <c r="V2510" s="95">
        <v>0.27</v>
      </c>
      <c r="W2510" s="95">
        <v>10.71</v>
      </c>
      <c r="X2510" s="95">
        <v>138.11000000000001</v>
      </c>
      <c r="Y2510" s="95">
        <v>130.53</v>
      </c>
      <c r="Z2510" s="74" t="s">
        <v>1111</v>
      </c>
      <c r="AA2510" s="95">
        <v>129.51</v>
      </c>
      <c r="AB2510" s="95">
        <v>463.02</v>
      </c>
      <c r="AC2510" s="74" t="s">
        <v>1111</v>
      </c>
      <c r="AD2510" s="95">
        <v>365523418</v>
      </c>
    </row>
    <row r="2511" spans="1:30" x14ac:dyDescent="0.2">
      <c r="A2511" s="74" t="s">
        <v>3619</v>
      </c>
      <c r="B2511" s="95">
        <v>36.700000000000003</v>
      </c>
      <c r="C2511" s="95"/>
      <c r="D2511" s="95">
        <v>87.8</v>
      </c>
      <c r="E2511" s="95">
        <v>3.48</v>
      </c>
      <c r="F2511" s="95">
        <v>1.4</v>
      </c>
      <c r="G2511" s="95">
        <v>100</v>
      </c>
      <c r="H2511" s="95">
        <v>16.8</v>
      </c>
      <c r="I2511" s="95">
        <v>14.14</v>
      </c>
      <c r="J2511" s="95">
        <v>73.900000000000006</v>
      </c>
      <c r="K2511" s="95">
        <v>22.85</v>
      </c>
      <c r="L2511" s="95">
        <v>-51.05</v>
      </c>
      <c r="M2511" s="95">
        <v>-2.4</v>
      </c>
      <c r="N2511" s="95">
        <v>12.42</v>
      </c>
      <c r="O2511" s="95">
        <v>3.48</v>
      </c>
      <c r="P2511" s="95">
        <v>-157.07</v>
      </c>
      <c r="Q2511" s="95">
        <v>1.69</v>
      </c>
      <c r="R2511" s="95">
        <v>3.96</v>
      </c>
      <c r="S2511" s="95">
        <v>1.6</v>
      </c>
      <c r="T2511" s="95">
        <v>3.91</v>
      </c>
      <c r="U2511" s="95">
        <v>0.4</v>
      </c>
      <c r="V2511" s="95">
        <v>0.6</v>
      </c>
      <c r="W2511" s="95">
        <v>0.11</v>
      </c>
      <c r="X2511" s="95"/>
      <c r="Y2511" s="95"/>
      <c r="Z2511" s="74" t="s">
        <v>1111</v>
      </c>
      <c r="AA2511" s="95">
        <v>10.55</v>
      </c>
      <c r="AB2511" s="95">
        <v>0.42</v>
      </c>
      <c r="AC2511" s="74" t="s">
        <v>1111</v>
      </c>
      <c r="AD2511" s="95">
        <v>1294552130</v>
      </c>
    </row>
    <row r="2512" spans="1:30" x14ac:dyDescent="0.2">
      <c r="A2512" s="74" t="s">
        <v>3620</v>
      </c>
      <c r="B2512" s="95">
        <v>61.95</v>
      </c>
      <c r="C2512" s="95"/>
      <c r="D2512" s="95">
        <v>-3227.41</v>
      </c>
      <c r="E2512" s="95">
        <v>2.39</v>
      </c>
      <c r="F2512" s="95">
        <v>1.1599999999999999</v>
      </c>
      <c r="G2512" s="95">
        <v>29.72</v>
      </c>
      <c r="H2512" s="95">
        <v>2.2000000000000002</v>
      </c>
      <c r="I2512" s="95">
        <v>-0.04</v>
      </c>
      <c r="J2512" s="95">
        <v>63.14</v>
      </c>
      <c r="K2512" s="95">
        <v>69.010000000000005</v>
      </c>
      <c r="L2512" s="95">
        <v>5.87</v>
      </c>
      <c r="M2512" s="95">
        <v>0.22</v>
      </c>
      <c r="N2512" s="95">
        <v>1.39</v>
      </c>
      <c r="O2512" s="95">
        <v>9.15</v>
      </c>
      <c r="P2512" s="95">
        <v>-1.73</v>
      </c>
      <c r="Q2512" s="95">
        <v>1.62</v>
      </c>
      <c r="R2512" s="95">
        <v>-7.0000000000000007E-2</v>
      </c>
      <c r="S2512" s="95">
        <v>-0.04</v>
      </c>
      <c r="T2512" s="95">
        <v>2.4</v>
      </c>
      <c r="U2512" s="95">
        <v>0.48</v>
      </c>
      <c r="V2512" s="95">
        <v>0.52</v>
      </c>
      <c r="W2512" s="95">
        <v>0.83</v>
      </c>
      <c r="X2512" s="95">
        <v>2.9</v>
      </c>
      <c r="Y2512" s="95"/>
      <c r="Z2512" s="74" t="s">
        <v>1111</v>
      </c>
      <c r="AA2512" s="95">
        <v>25.92</v>
      </c>
      <c r="AB2512" s="95">
        <v>-0.02</v>
      </c>
      <c r="AC2512" s="74" t="s">
        <v>1111</v>
      </c>
      <c r="AD2512" s="95">
        <v>2804618985</v>
      </c>
    </row>
    <row r="2513" spans="1:30" x14ac:dyDescent="0.2">
      <c r="A2513" s="74" t="s">
        <v>3621</v>
      </c>
      <c r="B2513" s="95">
        <v>0.33</v>
      </c>
      <c r="C2513" s="95"/>
      <c r="D2513" s="95">
        <v>-0.61</v>
      </c>
      <c r="E2513" s="95">
        <v>1.1499999999999999</v>
      </c>
      <c r="F2513" s="95">
        <v>0.61</v>
      </c>
      <c r="G2513" s="95"/>
      <c r="H2513" s="95"/>
      <c r="I2513" s="95"/>
      <c r="J2513" s="95">
        <v>-0.68</v>
      </c>
      <c r="K2513" s="95">
        <v>-0.13</v>
      </c>
      <c r="L2513" s="95">
        <v>0.55000000000000004</v>
      </c>
      <c r="M2513" s="95">
        <v>-0.93</v>
      </c>
      <c r="N2513" s="95"/>
      <c r="O2513" s="95">
        <v>0.83</v>
      </c>
      <c r="P2513" s="95">
        <v>-7.35</v>
      </c>
      <c r="Q2513" s="95">
        <v>5.0599999999999996</v>
      </c>
      <c r="R2513" s="95">
        <v>-187.93</v>
      </c>
      <c r="S2513" s="95">
        <v>-100.15</v>
      </c>
      <c r="T2513" s="95">
        <v>-100.15</v>
      </c>
      <c r="U2513" s="95">
        <v>0.53</v>
      </c>
      <c r="V2513" s="95">
        <v>0.47</v>
      </c>
      <c r="W2513" s="95">
        <v>0</v>
      </c>
      <c r="X2513" s="95"/>
      <c r="Y2513" s="95"/>
      <c r="Z2513" s="74" t="s">
        <v>1111</v>
      </c>
      <c r="AA2513" s="95">
        <v>0.28999999999999998</v>
      </c>
      <c r="AB2513" s="95">
        <v>-0.54</v>
      </c>
      <c r="AC2513" s="74" t="s">
        <v>1111</v>
      </c>
      <c r="AD2513" s="95">
        <v>60315849</v>
      </c>
    </row>
    <row r="2514" spans="1:30" x14ac:dyDescent="0.2">
      <c r="A2514" s="74" t="s">
        <v>3622</v>
      </c>
      <c r="B2514" s="95">
        <v>24.02</v>
      </c>
      <c r="C2514" s="95">
        <v>4.33</v>
      </c>
      <c r="D2514" s="95">
        <v>14.85</v>
      </c>
      <c r="E2514" s="95">
        <v>3.64</v>
      </c>
      <c r="F2514" s="95">
        <v>1.6</v>
      </c>
      <c r="G2514" s="95">
        <v>45.63</v>
      </c>
      <c r="H2514" s="95">
        <v>19</v>
      </c>
      <c r="I2514" s="95">
        <v>12.93</v>
      </c>
      <c r="J2514" s="95">
        <v>10.11</v>
      </c>
      <c r="K2514" s="95">
        <v>9.07</v>
      </c>
      <c r="L2514" s="95">
        <v>-1.03</v>
      </c>
      <c r="M2514" s="95">
        <v>-0.37</v>
      </c>
      <c r="N2514" s="95">
        <v>1.92</v>
      </c>
      <c r="O2514" s="95">
        <v>8.26</v>
      </c>
      <c r="P2514" s="95">
        <v>-3.75</v>
      </c>
      <c r="Q2514" s="95">
        <v>1.51</v>
      </c>
      <c r="R2514" s="95">
        <v>24.54</v>
      </c>
      <c r="S2514" s="95">
        <v>10.79</v>
      </c>
      <c r="T2514" s="95">
        <v>23.78</v>
      </c>
      <c r="U2514" s="95">
        <v>0.44</v>
      </c>
      <c r="V2514" s="95">
        <v>0.56000000000000005</v>
      </c>
      <c r="W2514" s="95">
        <v>0.83</v>
      </c>
      <c r="X2514" s="95">
        <v>6.94</v>
      </c>
      <c r="Y2514" s="95">
        <v>-8.3800000000000008</v>
      </c>
      <c r="Z2514" s="74" t="s">
        <v>1111</v>
      </c>
      <c r="AA2514" s="95">
        <v>6.59</v>
      </c>
      <c r="AB2514" s="95">
        <v>1.62</v>
      </c>
      <c r="AC2514" s="74" t="s">
        <v>1111</v>
      </c>
      <c r="AD2514" s="95">
        <v>496911348</v>
      </c>
    </row>
    <row r="2515" spans="1:30" x14ac:dyDescent="0.2">
      <c r="A2515" s="74" t="s">
        <v>3623</v>
      </c>
      <c r="B2515" s="95">
        <v>95</v>
      </c>
      <c r="C2515" s="95">
        <v>0.93</v>
      </c>
      <c r="D2515" s="95">
        <v>125.3</v>
      </c>
      <c r="E2515" s="95">
        <v>3.8</v>
      </c>
      <c r="F2515" s="95">
        <v>2.35</v>
      </c>
      <c r="G2515" s="95">
        <v>32.08</v>
      </c>
      <c r="H2515" s="95">
        <v>9.26</v>
      </c>
      <c r="I2515" s="95">
        <v>2.41</v>
      </c>
      <c r="J2515" s="95">
        <v>32.659999999999997</v>
      </c>
      <c r="K2515" s="95">
        <v>30.33</v>
      </c>
      <c r="L2515" s="95">
        <v>-2.3199999999999998</v>
      </c>
      <c r="M2515" s="95">
        <v>-0.27</v>
      </c>
      <c r="N2515" s="95">
        <v>3.02</v>
      </c>
      <c r="O2515" s="95">
        <v>11.18</v>
      </c>
      <c r="P2515" s="95">
        <v>-4.43</v>
      </c>
      <c r="Q2515" s="95">
        <v>1.81</v>
      </c>
      <c r="R2515" s="95">
        <v>3.03</v>
      </c>
      <c r="S2515" s="95">
        <v>1.87</v>
      </c>
      <c r="T2515" s="95">
        <v>2.88</v>
      </c>
      <c r="U2515" s="95">
        <v>0.62</v>
      </c>
      <c r="V2515" s="95">
        <v>0.38</v>
      </c>
      <c r="W2515" s="95">
        <v>0.78</v>
      </c>
      <c r="X2515" s="95">
        <v>-0.06</v>
      </c>
      <c r="Y2515" s="95">
        <v>-27.09</v>
      </c>
      <c r="Z2515" s="74" t="s">
        <v>1111</v>
      </c>
      <c r="AA2515" s="95">
        <v>25</v>
      </c>
      <c r="AB2515" s="95">
        <v>0.76</v>
      </c>
      <c r="AC2515" s="74" t="s">
        <v>1111</v>
      </c>
      <c r="AD2515" s="95">
        <v>8132000000</v>
      </c>
    </row>
    <row r="2516" spans="1:30" x14ac:dyDescent="0.2">
      <c r="A2516" s="74" t="s">
        <v>3624</v>
      </c>
      <c r="B2516" s="95">
        <v>4.2</v>
      </c>
      <c r="C2516" s="95">
        <v>3.44</v>
      </c>
      <c r="D2516" s="95">
        <v>7.91</v>
      </c>
      <c r="E2516" s="95">
        <v>1.41</v>
      </c>
      <c r="F2516" s="95">
        <v>0.11</v>
      </c>
      <c r="G2516" s="95">
        <v>74.17</v>
      </c>
      <c r="H2516" s="95">
        <v>0</v>
      </c>
      <c r="I2516" s="95">
        <v>16.62</v>
      </c>
      <c r="J2516" s="95"/>
      <c r="K2516" s="95"/>
      <c r="L2516" s="95"/>
      <c r="M2516" s="95">
        <v>-3.03</v>
      </c>
      <c r="N2516" s="95">
        <v>1.32</v>
      </c>
      <c r="O2516" s="95">
        <v>0.44</v>
      </c>
      <c r="P2516" s="95">
        <v>-0.51</v>
      </c>
      <c r="Q2516" s="95">
        <v>1.48</v>
      </c>
      <c r="R2516" s="95">
        <v>17.8</v>
      </c>
      <c r="S2516" s="95">
        <v>1.4</v>
      </c>
      <c r="T2516" s="95"/>
      <c r="U2516" s="95">
        <v>0.08</v>
      </c>
      <c r="V2516" s="95">
        <v>0.92</v>
      </c>
      <c r="W2516" s="95">
        <v>0.08</v>
      </c>
      <c r="X2516" s="95">
        <v>-7.04</v>
      </c>
      <c r="Y2516" s="95">
        <v>-18.079999999999998</v>
      </c>
      <c r="Z2516" s="74" t="s">
        <v>1111</v>
      </c>
      <c r="AA2516" s="95">
        <v>2.98</v>
      </c>
      <c r="AB2516" s="95">
        <v>0.53</v>
      </c>
      <c r="AC2516" s="74" t="s">
        <v>1111</v>
      </c>
      <c r="AD2516" s="95">
        <v>41075540520</v>
      </c>
    </row>
    <row r="2517" spans="1:30" x14ac:dyDescent="0.2">
      <c r="A2517" s="74" t="s">
        <v>3625</v>
      </c>
      <c r="B2517" s="95">
        <v>237.91</v>
      </c>
      <c r="C2517" s="95">
        <v>1.98</v>
      </c>
      <c r="D2517" s="95">
        <v>27.38</v>
      </c>
      <c r="E2517" s="95">
        <v>21.38</v>
      </c>
      <c r="F2517" s="95">
        <v>4.8099999999999996</v>
      </c>
      <c r="G2517" s="95">
        <v>41.77</v>
      </c>
      <c r="H2517" s="95">
        <v>25</v>
      </c>
      <c r="I2517" s="95">
        <v>19.14</v>
      </c>
      <c r="J2517" s="95">
        <v>20.96</v>
      </c>
      <c r="K2517" s="95">
        <v>22.52</v>
      </c>
      <c r="L2517" s="95">
        <v>1.56</v>
      </c>
      <c r="M2517" s="95">
        <v>1.59</v>
      </c>
      <c r="N2517" s="95">
        <v>5.24</v>
      </c>
      <c r="O2517" s="95">
        <v>20.85</v>
      </c>
      <c r="P2517" s="95">
        <v>-8.35</v>
      </c>
      <c r="Q2517" s="95">
        <v>2.2000000000000002</v>
      </c>
      <c r="R2517" s="95">
        <v>78.09</v>
      </c>
      <c r="S2517" s="95">
        <v>17.57</v>
      </c>
      <c r="T2517" s="95">
        <v>26.55</v>
      </c>
      <c r="U2517" s="95">
        <v>0.23</v>
      </c>
      <c r="V2517" s="95">
        <v>0.77</v>
      </c>
      <c r="W2517" s="95">
        <v>0.92</v>
      </c>
      <c r="X2517" s="95">
        <v>-1.27</v>
      </c>
      <c r="Y2517" s="95">
        <v>2.12</v>
      </c>
      <c r="Z2517" s="74" t="s">
        <v>1111</v>
      </c>
      <c r="AA2517" s="95">
        <v>11.13</v>
      </c>
      <c r="AB2517" s="95">
        <v>8.69</v>
      </c>
      <c r="AC2517" s="74" t="s">
        <v>1111</v>
      </c>
      <c r="AD2517" s="95">
        <v>74675357337</v>
      </c>
    </row>
    <row r="2518" spans="1:30" x14ac:dyDescent="0.2">
      <c r="A2518" s="74" t="s">
        <v>3626</v>
      </c>
      <c r="B2518" s="95">
        <v>11.6</v>
      </c>
      <c r="C2518" s="95"/>
      <c r="D2518" s="95">
        <v>-13.37</v>
      </c>
      <c r="E2518" s="95">
        <v>4.43</v>
      </c>
      <c r="F2518" s="95">
        <v>3.35</v>
      </c>
      <c r="G2518" s="95">
        <v>100</v>
      </c>
      <c r="H2518" s="95">
        <v>-989.91</v>
      </c>
      <c r="I2518" s="95">
        <v>-974.68</v>
      </c>
      <c r="J2518" s="95">
        <v>-13.17</v>
      </c>
      <c r="K2518" s="95">
        <v>-10.36</v>
      </c>
      <c r="L2518" s="95">
        <v>2.8</v>
      </c>
      <c r="M2518" s="95">
        <v>-0.94</v>
      </c>
      <c r="N2518" s="95">
        <v>130.34</v>
      </c>
      <c r="O2518" s="95">
        <v>4.13</v>
      </c>
      <c r="P2518" s="95">
        <v>-53.11</v>
      </c>
      <c r="Q2518" s="95">
        <v>7.39</v>
      </c>
      <c r="R2518" s="95">
        <v>-33.14</v>
      </c>
      <c r="S2518" s="95">
        <v>-25.02</v>
      </c>
      <c r="T2518" s="95">
        <v>-30.57</v>
      </c>
      <c r="U2518" s="95">
        <v>0.76</v>
      </c>
      <c r="V2518" s="95">
        <v>0.24</v>
      </c>
      <c r="W2518" s="95">
        <v>0.03</v>
      </c>
      <c r="X2518" s="95"/>
      <c r="Y2518" s="95"/>
      <c r="Z2518" s="74" t="s">
        <v>1111</v>
      </c>
      <c r="AA2518" s="95">
        <v>2.62</v>
      </c>
      <c r="AB2518" s="95">
        <v>-0.87</v>
      </c>
      <c r="AC2518" s="74" t="s">
        <v>1111</v>
      </c>
      <c r="AD2518" s="95">
        <v>472615320</v>
      </c>
    </row>
    <row r="2519" spans="1:30" x14ac:dyDescent="0.2">
      <c r="A2519" s="74" t="s">
        <v>3627</v>
      </c>
      <c r="B2519" s="95">
        <v>5.28</v>
      </c>
      <c r="C2519" s="95"/>
      <c r="D2519" s="95">
        <v>-10.93</v>
      </c>
      <c r="E2519" s="95">
        <v>1.42</v>
      </c>
      <c r="F2519" s="95">
        <v>1.1499999999999999</v>
      </c>
      <c r="G2519" s="95">
        <v>33.83</v>
      </c>
      <c r="H2519" s="95">
        <v>-14.03</v>
      </c>
      <c r="I2519" s="95">
        <v>-14.81</v>
      </c>
      <c r="J2519" s="95">
        <v>-11.54</v>
      </c>
      <c r="K2519" s="95">
        <v>-7.21</v>
      </c>
      <c r="L2519" s="95">
        <v>4.32</v>
      </c>
      <c r="M2519" s="95">
        <v>-0.53</v>
      </c>
      <c r="N2519" s="95">
        <v>1.62</v>
      </c>
      <c r="O2519" s="95">
        <v>1.87</v>
      </c>
      <c r="P2519" s="95">
        <v>-4.66</v>
      </c>
      <c r="Q2519" s="95">
        <v>5.45</v>
      </c>
      <c r="R2519" s="95">
        <v>-12.94</v>
      </c>
      <c r="S2519" s="95">
        <v>-10.5</v>
      </c>
      <c r="T2519" s="95">
        <v>-13</v>
      </c>
      <c r="U2519" s="95">
        <v>0.81</v>
      </c>
      <c r="V2519" s="95">
        <v>0.19</v>
      </c>
      <c r="W2519" s="95">
        <v>0.71</v>
      </c>
      <c r="X2519" s="95">
        <v>5.41</v>
      </c>
      <c r="Y2519" s="95"/>
      <c r="Z2519" s="74" t="s">
        <v>1111</v>
      </c>
      <c r="AA2519" s="95">
        <v>3.73</v>
      </c>
      <c r="AB2519" s="95">
        <v>-0.48</v>
      </c>
      <c r="AC2519" s="74" t="s">
        <v>1111</v>
      </c>
      <c r="AD2519" s="95">
        <v>129839952</v>
      </c>
    </row>
    <row r="2520" spans="1:30" x14ac:dyDescent="0.2">
      <c r="A2520" s="74" t="s">
        <v>3628</v>
      </c>
      <c r="B2520" s="95">
        <v>2.66</v>
      </c>
      <c r="C2520" s="95"/>
      <c r="D2520" s="95">
        <v>-1.77</v>
      </c>
      <c r="E2520" s="95">
        <v>0.39</v>
      </c>
      <c r="F2520" s="95">
        <v>0.1</v>
      </c>
      <c r="G2520" s="95">
        <v>27.73</v>
      </c>
      <c r="H2520" s="95">
        <v>-2.69</v>
      </c>
      <c r="I2520" s="95">
        <v>-6.05</v>
      </c>
      <c r="J2520" s="95">
        <v>-3.98</v>
      </c>
      <c r="K2520" s="95">
        <v>-17.03</v>
      </c>
      <c r="L2520" s="95">
        <v>-13.04</v>
      </c>
      <c r="M2520" s="95">
        <v>1.27</v>
      </c>
      <c r="N2520" s="95">
        <v>0.11</v>
      </c>
      <c r="O2520" s="95">
        <v>0.63</v>
      </c>
      <c r="P2520" s="95">
        <v>-0.17</v>
      </c>
      <c r="Q2520" s="95">
        <v>1.64</v>
      </c>
      <c r="R2520" s="95">
        <v>-21.95</v>
      </c>
      <c r="S2520" s="95">
        <v>-5.71</v>
      </c>
      <c r="T2520" s="95">
        <v>-4.3899999999999997</v>
      </c>
      <c r="U2520" s="95">
        <v>0.26</v>
      </c>
      <c r="V2520" s="95">
        <v>0.74</v>
      </c>
      <c r="W2520" s="95">
        <v>0.94</v>
      </c>
      <c r="X2520" s="95">
        <v>-5.73</v>
      </c>
      <c r="Y2520" s="95"/>
      <c r="Z2520" s="74" t="s">
        <v>1111</v>
      </c>
      <c r="AA2520" s="95">
        <v>6.85</v>
      </c>
      <c r="AB2520" s="95">
        <v>-1.5</v>
      </c>
      <c r="AC2520" s="74" t="s">
        <v>1111</v>
      </c>
      <c r="AD2520" s="95">
        <v>93152402</v>
      </c>
    </row>
    <row r="2521" spans="1:30" x14ac:dyDescent="0.2">
      <c r="A2521" s="74" t="s">
        <v>3629</v>
      </c>
      <c r="B2521" s="95">
        <v>21.57</v>
      </c>
      <c r="C2521" s="95">
        <v>3.08</v>
      </c>
      <c r="D2521" s="95">
        <v>8.4499999999999993</v>
      </c>
      <c r="E2521" s="95">
        <v>0.66</v>
      </c>
      <c r="F2521" s="95">
        <v>0.3</v>
      </c>
      <c r="G2521" s="95">
        <v>100</v>
      </c>
      <c r="H2521" s="95">
        <v>34.14</v>
      </c>
      <c r="I2521" s="95">
        <v>17.41</v>
      </c>
      <c r="J2521" s="95">
        <v>4.3099999999999996</v>
      </c>
      <c r="K2521" s="95">
        <v>4.1500000000000004</v>
      </c>
      <c r="L2521" s="95">
        <v>-0.16</v>
      </c>
      <c r="M2521" s="95">
        <v>-0.02</v>
      </c>
      <c r="N2521" s="95">
        <v>1.47</v>
      </c>
      <c r="O2521" s="95">
        <v>3.45</v>
      </c>
      <c r="P2521" s="95">
        <v>-0.57999999999999996</v>
      </c>
      <c r="Q2521" s="95">
        <v>1.22</v>
      </c>
      <c r="R2521" s="95">
        <v>7.81</v>
      </c>
      <c r="S2521" s="95">
        <v>3.59</v>
      </c>
      <c r="T2521" s="95">
        <v>6.85</v>
      </c>
      <c r="U2521" s="95">
        <v>0.46</v>
      </c>
      <c r="V2521" s="95">
        <v>0.52</v>
      </c>
      <c r="W2521" s="95">
        <v>0.21</v>
      </c>
      <c r="X2521" s="95">
        <v>3.71</v>
      </c>
      <c r="Y2521" s="95">
        <v>-2.4300000000000002</v>
      </c>
      <c r="Z2521" s="74" t="s">
        <v>1111</v>
      </c>
      <c r="AA2521" s="95">
        <v>32.700000000000003</v>
      </c>
      <c r="AB2521" s="95">
        <v>2.5499999999999998</v>
      </c>
      <c r="AC2521" s="74" t="s">
        <v>1111</v>
      </c>
      <c r="AD2521" s="95">
        <v>9948224205</v>
      </c>
    </row>
    <row r="2522" spans="1:30" x14ac:dyDescent="0.2">
      <c r="A2522" s="74" t="s">
        <v>3630</v>
      </c>
      <c r="B2522" s="95">
        <v>108.19</v>
      </c>
      <c r="C2522" s="95">
        <v>1.54</v>
      </c>
      <c r="D2522" s="95">
        <v>13.36</v>
      </c>
      <c r="E2522" s="95">
        <v>0.91</v>
      </c>
      <c r="F2522" s="95">
        <v>0.21</v>
      </c>
      <c r="G2522" s="95">
        <v>37.630000000000003</v>
      </c>
      <c r="H2522" s="95">
        <v>16.36</v>
      </c>
      <c r="I2522" s="95">
        <v>8.77</v>
      </c>
      <c r="J2522" s="95">
        <v>7.16</v>
      </c>
      <c r="K2522" s="95">
        <v>8.5299999999999994</v>
      </c>
      <c r="L2522" s="95">
        <v>1.37</v>
      </c>
      <c r="M2522" s="95">
        <v>0.18</v>
      </c>
      <c r="N2522" s="95">
        <v>1.17</v>
      </c>
      <c r="O2522" s="95">
        <v>0.78</v>
      </c>
      <c r="P2522" s="95">
        <v>-0.6</v>
      </c>
      <c r="Q2522" s="95">
        <v>1.7</v>
      </c>
      <c r="R2522" s="95">
        <v>6.83</v>
      </c>
      <c r="S2522" s="95">
        <v>1.57</v>
      </c>
      <c r="T2522" s="95">
        <v>3.92</v>
      </c>
      <c r="U2522" s="95">
        <v>0.23</v>
      </c>
      <c r="V2522" s="95">
        <v>0.77</v>
      </c>
      <c r="W2522" s="95">
        <v>0.18</v>
      </c>
      <c r="X2522" s="95">
        <v>1.08</v>
      </c>
      <c r="Y2522" s="95">
        <v>-4.22</v>
      </c>
      <c r="Z2522" s="74" t="s">
        <v>1111</v>
      </c>
      <c r="AA2522" s="95">
        <v>118.58</v>
      </c>
      <c r="AB2522" s="95">
        <v>8.1</v>
      </c>
      <c r="AC2522" s="74" t="s">
        <v>1111</v>
      </c>
      <c r="AD2522" s="95">
        <v>25865264594</v>
      </c>
    </row>
    <row r="2523" spans="1:30" x14ac:dyDescent="0.2">
      <c r="A2523" s="74" t="s">
        <v>3631</v>
      </c>
      <c r="B2523" s="95">
        <v>1.04</v>
      </c>
      <c r="C2523" s="95"/>
      <c r="D2523" s="95">
        <v>-13.94</v>
      </c>
      <c r="E2523" s="95">
        <v>0.87</v>
      </c>
      <c r="F2523" s="95">
        <v>0.73</v>
      </c>
      <c r="G2523" s="95">
        <v>52.12</v>
      </c>
      <c r="H2523" s="95">
        <v>-17.670000000000002</v>
      </c>
      <c r="I2523" s="95">
        <v>-17.850000000000001</v>
      </c>
      <c r="J2523" s="95">
        <v>-14.08</v>
      </c>
      <c r="K2523" s="95">
        <v>2.16</v>
      </c>
      <c r="L2523" s="95">
        <v>16.239999999999998</v>
      </c>
      <c r="M2523" s="95">
        <v>-1</v>
      </c>
      <c r="N2523" s="95">
        <v>2.4900000000000002</v>
      </c>
      <c r="O2523" s="95">
        <v>0.94</v>
      </c>
      <c r="P2523" s="95">
        <v>-12.16</v>
      </c>
      <c r="Q2523" s="95">
        <v>5.76</v>
      </c>
      <c r="R2523" s="95">
        <v>-6.25</v>
      </c>
      <c r="S2523" s="95">
        <v>-5.23</v>
      </c>
      <c r="T2523" s="95">
        <v>-6.18</v>
      </c>
      <c r="U2523" s="95">
        <v>0.84</v>
      </c>
      <c r="V2523" s="95">
        <v>0.16</v>
      </c>
      <c r="W2523" s="95">
        <v>0.28999999999999998</v>
      </c>
      <c r="X2523" s="95">
        <v>5.37</v>
      </c>
      <c r="Y2523" s="95"/>
      <c r="Z2523" s="74" t="s">
        <v>1111</v>
      </c>
      <c r="AA2523" s="95">
        <v>1.19</v>
      </c>
      <c r="AB2523" s="95">
        <v>-7.0000000000000007E-2</v>
      </c>
      <c r="AC2523" s="74" t="s">
        <v>1111</v>
      </c>
      <c r="AD2523" s="95">
        <v>64480000</v>
      </c>
    </row>
    <row r="2524" spans="1:30" x14ac:dyDescent="0.2">
      <c r="A2524" s="74" t="s">
        <v>3632</v>
      </c>
      <c r="B2524" s="95">
        <v>132.13</v>
      </c>
      <c r="C2524" s="95">
        <v>0.64</v>
      </c>
      <c r="D2524" s="95">
        <v>33.03</v>
      </c>
      <c r="E2524" s="95">
        <v>2.75</v>
      </c>
      <c r="F2524" s="95">
        <v>1.1200000000000001</v>
      </c>
      <c r="G2524" s="95">
        <v>20.54</v>
      </c>
      <c r="H2524" s="95">
        <v>3.27</v>
      </c>
      <c r="I2524" s="95">
        <v>3.68</v>
      </c>
      <c r="J2524" s="95">
        <v>37.119999999999997</v>
      </c>
      <c r="K2524" s="95">
        <v>40.71</v>
      </c>
      <c r="L2524" s="95">
        <v>3.6</v>
      </c>
      <c r="M2524" s="95">
        <v>0.27</v>
      </c>
      <c r="N2524" s="95">
        <v>1.21</v>
      </c>
      <c r="O2524" s="95">
        <v>11.37</v>
      </c>
      <c r="P2524" s="95">
        <v>-1.63</v>
      </c>
      <c r="Q2524" s="95">
        <v>1.46</v>
      </c>
      <c r="R2524" s="95">
        <v>8.34</v>
      </c>
      <c r="S2524" s="95">
        <v>3.39</v>
      </c>
      <c r="T2524" s="95">
        <v>3.28</v>
      </c>
      <c r="U2524" s="95">
        <v>0.41</v>
      </c>
      <c r="V2524" s="95">
        <v>0.59</v>
      </c>
      <c r="W2524" s="95">
        <v>0.92</v>
      </c>
      <c r="X2524" s="95">
        <v>2.29</v>
      </c>
      <c r="Y2524" s="95">
        <v>10.18</v>
      </c>
      <c r="Z2524" s="74" t="s">
        <v>1111</v>
      </c>
      <c r="AA2524" s="95">
        <v>47.98</v>
      </c>
      <c r="AB2524" s="95">
        <v>4</v>
      </c>
      <c r="AC2524" s="74" t="s">
        <v>1111</v>
      </c>
      <c r="AD2524" s="95">
        <v>17037991731</v>
      </c>
    </row>
    <row r="2525" spans="1:30" x14ac:dyDescent="0.2">
      <c r="A2525" s="74" t="s">
        <v>3633</v>
      </c>
      <c r="B2525" s="95">
        <v>87.91</v>
      </c>
      <c r="C2525" s="95">
        <v>1.96</v>
      </c>
      <c r="D2525" s="95">
        <v>10.53</v>
      </c>
      <c r="E2525" s="95">
        <v>-2.37</v>
      </c>
      <c r="F2525" s="95">
        <v>1.03</v>
      </c>
      <c r="G2525" s="95">
        <v>63.98</v>
      </c>
      <c r="H2525" s="95">
        <v>25.85</v>
      </c>
      <c r="I2525" s="95">
        <v>14.75</v>
      </c>
      <c r="J2525" s="95">
        <v>6.01</v>
      </c>
      <c r="K2525" s="95">
        <v>9.7899999999999991</v>
      </c>
      <c r="L2525" s="95">
        <v>3.78</v>
      </c>
      <c r="M2525" s="95"/>
      <c r="N2525" s="95">
        <v>1.55</v>
      </c>
      <c r="O2525" s="95">
        <v>-20.440000000000001</v>
      </c>
      <c r="P2525" s="95">
        <v>-1.17</v>
      </c>
      <c r="Q2525" s="95">
        <v>0.7</v>
      </c>
      <c r="R2525" s="95">
        <v>-22.48</v>
      </c>
      <c r="S2525" s="95">
        <v>9.8000000000000007</v>
      </c>
      <c r="T2525" s="95">
        <v>50.47</v>
      </c>
      <c r="U2525" s="95">
        <v>-0.44</v>
      </c>
      <c r="V2525" s="95">
        <v>1.44</v>
      </c>
      <c r="W2525" s="95">
        <v>0.66</v>
      </c>
      <c r="X2525" s="95">
        <v>-7.89</v>
      </c>
      <c r="Y2525" s="95">
        <v>-3.78</v>
      </c>
      <c r="Z2525" s="74" t="s">
        <v>1111</v>
      </c>
      <c r="AA2525" s="95">
        <v>-37.15</v>
      </c>
      <c r="AB2525" s="95">
        <v>8.35</v>
      </c>
      <c r="AC2525" s="74" t="s">
        <v>1111</v>
      </c>
      <c r="AD2525" s="95">
        <v>1847287994</v>
      </c>
    </row>
    <row r="2526" spans="1:30" x14ac:dyDescent="0.2">
      <c r="A2526" s="74" t="s">
        <v>3634</v>
      </c>
      <c r="B2526" s="95">
        <v>0.78</v>
      </c>
      <c r="C2526" s="95"/>
      <c r="D2526" s="95">
        <v>-0.76</v>
      </c>
      <c r="E2526" s="95">
        <v>1.67</v>
      </c>
      <c r="F2526" s="95">
        <v>0.61</v>
      </c>
      <c r="G2526" s="95">
        <v>45.08</v>
      </c>
      <c r="H2526" s="95">
        <v>-818.26</v>
      </c>
      <c r="I2526" s="95">
        <v>-973.94</v>
      </c>
      <c r="J2526" s="95">
        <v>-0.91</v>
      </c>
      <c r="K2526" s="95">
        <v>-1.27</v>
      </c>
      <c r="L2526" s="95">
        <v>-0.36</v>
      </c>
      <c r="M2526" s="95">
        <v>0.66</v>
      </c>
      <c r="N2526" s="95">
        <v>7.44</v>
      </c>
      <c r="O2526" s="95">
        <v>2.98</v>
      </c>
      <c r="P2526" s="95">
        <v>-1.02</v>
      </c>
      <c r="Q2526" s="95">
        <v>2.0099999999999998</v>
      </c>
      <c r="R2526" s="95">
        <v>-218.31</v>
      </c>
      <c r="S2526" s="95">
        <v>-79.400000000000006</v>
      </c>
      <c r="T2526" s="95">
        <v>-81.91</v>
      </c>
      <c r="U2526" s="95">
        <v>0.36</v>
      </c>
      <c r="V2526" s="95">
        <v>0.64</v>
      </c>
      <c r="W2526" s="95">
        <v>0.08</v>
      </c>
      <c r="X2526" s="95">
        <v>105.19</v>
      </c>
      <c r="Y2526" s="95"/>
      <c r="Z2526" s="74" t="s">
        <v>1111</v>
      </c>
      <c r="AA2526" s="95">
        <v>0.47</v>
      </c>
      <c r="AB2526" s="95">
        <v>-1.02</v>
      </c>
      <c r="AC2526" s="74" t="s">
        <v>1111</v>
      </c>
      <c r="AD2526" s="95">
        <v>35952540</v>
      </c>
    </row>
    <row r="2527" spans="1:30" x14ac:dyDescent="0.2">
      <c r="A2527" s="74" t="s">
        <v>3635</v>
      </c>
      <c r="B2527" s="95">
        <v>8.3000000000000007</v>
      </c>
      <c r="C2527" s="95"/>
      <c r="D2527" s="95">
        <v>-5.43</v>
      </c>
      <c r="E2527" s="95">
        <v>1.32</v>
      </c>
      <c r="F2527" s="95">
        <v>0.19</v>
      </c>
      <c r="G2527" s="95">
        <v>31.16</v>
      </c>
      <c r="H2527" s="95">
        <v>0.62</v>
      </c>
      <c r="I2527" s="95">
        <v>-2.59</v>
      </c>
      <c r="J2527" s="95">
        <v>22.5</v>
      </c>
      <c r="K2527" s="95">
        <v>42.22</v>
      </c>
      <c r="L2527" s="95">
        <v>19.72</v>
      </c>
      <c r="M2527" s="95">
        <v>1.1599999999999999</v>
      </c>
      <c r="N2527" s="95">
        <v>0.14000000000000001</v>
      </c>
      <c r="O2527" s="95">
        <v>0.69</v>
      </c>
      <c r="P2527" s="95">
        <v>-1.1100000000000001</v>
      </c>
      <c r="Q2527" s="95">
        <v>1.51</v>
      </c>
      <c r="R2527" s="95">
        <v>-24.31</v>
      </c>
      <c r="S2527" s="95">
        <v>-3.55</v>
      </c>
      <c r="T2527" s="95">
        <v>1.78</v>
      </c>
      <c r="U2527" s="95">
        <v>0.15</v>
      </c>
      <c r="V2527" s="95">
        <v>0.85</v>
      </c>
      <c r="W2527" s="95">
        <v>1.37</v>
      </c>
      <c r="X2527" s="95">
        <v>-7.11</v>
      </c>
      <c r="Y2527" s="95"/>
      <c r="Z2527" s="74" t="s">
        <v>1111</v>
      </c>
      <c r="AA2527" s="95">
        <v>6.28</v>
      </c>
      <c r="AB2527" s="95">
        <v>-1.53</v>
      </c>
      <c r="AC2527" s="74" t="s">
        <v>1111</v>
      </c>
      <c r="AD2527" s="95">
        <v>78879050</v>
      </c>
    </row>
    <row r="2528" spans="1:30" x14ac:dyDescent="0.2">
      <c r="A2528" s="74" t="s">
        <v>3636</v>
      </c>
      <c r="B2528" s="95">
        <v>33.630000000000003</v>
      </c>
      <c r="C2528" s="95"/>
      <c r="D2528" s="95">
        <v>-68.45</v>
      </c>
      <c r="E2528" s="95">
        <v>5.36</v>
      </c>
      <c r="F2528" s="95">
        <v>2.62</v>
      </c>
      <c r="G2528" s="95">
        <v>76.400000000000006</v>
      </c>
      <c r="H2528" s="95">
        <v>-18.21</v>
      </c>
      <c r="I2528" s="95">
        <v>-17.25</v>
      </c>
      <c r="J2528" s="95">
        <v>-64.84</v>
      </c>
      <c r="K2528" s="95">
        <v>-67.010000000000005</v>
      </c>
      <c r="L2528" s="95">
        <v>-2.1800000000000002</v>
      </c>
      <c r="M2528" s="95">
        <v>0.18</v>
      </c>
      <c r="N2528" s="95">
        <v>11.8</v>
      </c>
      <c r="O2528" s="95">
        <v>490.98</v>
      </c>
      <c r="P2528" s="95">
        <v>-3.34</v>
      </c>
      <c r="Q2528" s="95">
        <v>1.03</v>
      </c>
      <c r="R2528" s="95">
        <v>-7.83</v>
      </c>
      <c r="S2528" s="95">
        <v>-3.82</v>
      </c>
      <c r="T2528" s="95">
        <v>-6.02</v>
      </c>
      <c r="U2528" s="95">
        <v>0.49</v>
      </c>
      <c r="V2528" s="95">
        <v>0.51</v>
      </c>
      <c r="W2528" s="95">
        <v>0.22</v>
      </c>
      <c r="X2528" s="95"/>
      <c r="Y2528" s="95"/>
      <c r="Z2528" s="74" t="s">
        <v>1111</v>
      </c>
      <c r="AA2528" s="95">
        <v>6.27</v>
      </c>
      <c r="AB2528" s="95">
        <v>-0.49</v>
      </c>
      <c r="AC2528" s="74" t="s">
        <v>1111</v>
      </c>
      <c r="AD2528" s="95">
        <v>4003486713</v>
      </c>
    </row>
    <row r="2529" spans="1:30" x14ac:dyDescent="0.2">
      <c r="A2529" s="74" t="s">
        <v>3637</v>
      </c>
      <c r="B2529" s="95">
        <v>2.84</v>
      </c>
      <c r="C2529" s="95"/>
      <c r="D2529" s="95">
        <v>-0.97</v>
      </c>
      <c r="E2529" s="95">
        <v>2.23</v>
      </c>
      <c r="F2529" s="95">
        <v>0.28999999999999998</v>
      </c>
      <c r="G2529" s="95">
        <v>24.48</v>
      </c>
      <c r="H2529" s="95">
        <v>-21.3</v>
      </c>
      <c r="I2529" s="95">
        <v>-21.32</v>
      </c>
      <c r="J2529" s="95">
        <v>-0.97</v>
      </c>
      <c r="K2529" s="95">
        <v>-0.7</v>
      </c>
      <c r="L2529" s="95">
        <v>0.28000000000000003</v>
      </c>
      <c r="M2529" s="95">
        <v>-0.63</v>
      </c>
      <c r="N2529" s="95">
        <v>0.21</v>
      </c>
      <c r="O2529" s="95">
        <v>-0.82</v>
      </c>
      <c r="P2529" s="95">
        <v>-0.46</v>
      </c>
      <c r="Q2529" s="95">
        <v>0.5</v>
      </c>
      <c r="R2529" s="95">
        <v>-229.29</v>
      </c>
      <c r="S2529" s="95">
        <v>-30.05</v>
      </c>
      <c r="T2529" s="95">
        <v>-165.94</v>
      </c>
      <c r="U2529" s="95">
        <v>0.13</v>
      </c>
      <c r="V2529" s="95">
        <v>0.87</v>
      </c>
      <c r="W2529" s="95">
        <v>1.41</v>
      </c>
      <c r="X2529" s="95">
        <v>-21.25</v>
      </c>
      <c r="Y2529" s="95"/>
      <c r="Z2529" s="74" t="s">
        <v>1111</v>
      </c>
      <c r="AA2529" s="95">
        <v>1.27</v>
      </c>
      <c r="AB2529" s="95">
        <v>-2.92</v>
      </c>
      <c r="AC2529" s="74" t="s">
        <v>1111</v>
      </c>
      <c r="AD2529" s="95">
        <v>8029816</v>
      </c>
    </row>
    <row r="2530" spans="1:30" x14ac:dyDescent="0.2">
      <c r="A2530" s="74" t="s">
        <v>3638</v>
      </c>
      <c r="B2530" s="95">
        <v>14</v>
      </c>
      <c r="C2530" s="95"/>
      <c r="D2530" s="95">
        <v>27.05</v>
      </c>
      <c r="E2530" s="95">
        <v>1.81</v>
      </c>
      <c r="F2530" s="95">
        <v>0.85</v>
      </c>
      <c r="G2530" s="95">
        <v>38.72</v>
      </c>
      <c r="H2530" s="95">
        <v>2.57</v>
      </c>
      <c r="I2530" s="95">
        <v>3.48</v>
      </c>
      <c r="J2530" s="95">
        <v>36.56</v>
      </c>
      <c r="K2530" s="95">
        <v>48.23</v>
      </c>
      <c r="L2530" s="95">
        <v>11.66</v>
      </c>
      <c r="M2530" s="95">
        <v>0.57999999999999996</v>
      </c>
      <c r="N2530" s="95">
        <v>0.94</v>
      </c>
      <c r="O2530" s="95">
        <v>34.6</v>
      </c>
      <c r="P2530" s="95">
        <v>-1</v>
      </c>
      <c r="Q2530" s="95">
        <v>1.2</v>
      </c>
      <c r="R2530" s="95">
        <v>6.69</v>
      </c>
      <c r="S2530" s="95">
        <v>3.15</v>
      </c>
      <c r="T2530" s="95">
        <v>1.68</v>
      </c>
      <c r="U2530" s="95">
        <v>0.47</v>
      </c>
      <c r="V2530" s="95">
        <v>0.53</v>
      </c>
      <c r="W2530" s="95">
        <v>0.9</v>
      </c>
      <c r="X2530" s="95">
        <v>-3.39</v>
      </c>
      <c r="Y2530" s="95"/>
      <c r="Z2530" s="74" t="s">
        <v>1111</v>
      </c>
      <c r="AA2530" s="95">
        <v>7.73</v>
      </c>
      <c r="AB2530" s="95">
        <v>0.52</v>
      </c>
      <c r="AC2530" s="74" t="s">
        <v>1111</v>
      </c>
      <c r="AD2530" s="95">
        <v>211118600</v>
      </c>
    </row>
    <row r="2531" spans="1:30" x14ac:dyDescent="0.2">
      <c r="A2531" s="74" t="s">
        <v>3639</v>
      </c>
      <c r="B2531" s="95">
        <v>135.66999999999999</v>
      </c>
      <c r="C2531" s="95"/>
      <c r="D2531" s="95">
        <v>-51.83</v>
      </c>
      <c r="E2531" s="95">
        <v>2.12</v>
      </c>
      <c r="F2531" s="95">
        <v>0.67</v>
      </c>
      <c r="G2531" s="95">
        <v>87.61</v>
      </c>
      <c r="H2531" s="95">
        <v>10.29</v>
      </c>
      <c r="I2531" s="95">
        <v>-5.62</v>
      </c>
      <c r="J2531" s="95">
        <v>28.31</v>
      </c>
      <c r="K2531" s="95">
        <v>47.35</v>
      </c>
      <c r="L2531" s="95">
        <v>19.03</v>
      </c>
      <c r="M2531" s="95">
        <v>1.42</v>
      </c>
      <c r="N2531" s="95">
        <v>2.91</v>
      </c>
      <c r="O2531" s="95">
        <v>4.41</v>
      </c>
      <c r="P2531" s="95">
        <v>-0.85</v>
      </c>
      <c r="Q2531" s="95">
        <v>3.58</v>
      </c>
      <c r="R2531" s="95">
        <v>-4.09</v>
      </c>
      <c r="S2531" s="95">
        <v>-1.29</v>
      </c>
      <c r="T2531" s="95">
        <v>0.54</v>
      </c>
      <c r="U2531" s="95">
        <v>0.32</v>
      </c>
      <c r="V2531" s="95">
        <v>0.68</v>
      </c>
      <c r="W2531" s="95">
        <v>0.23</v>
      </c>
      <c r="X2531" s="95">
        <v>12.28</v>
      </c>
      <c r="Y2531" s="95">
        <v>-6.25</v>
      </c>
      <c r="Z2531" s="74" t="s">
        <v>1111</v>
      </c>
      <c r="AA2531" s="95">
        <v>64.069999999999993</v>
      </c>
      <c r="AB2531" s="95">
        <v>-2.62</v>
      </c>
      <c r="AC2531" s="74" t="s">
        <v>1111</v>
      </c>
      <c r="AD2531" s="95">
        <v>8339580632</v>
      </c>
    </row>
    <row r="2532" spans="1:30" x14ac:dyDescent="0.2">
      <c r="A2532" s="74" t="s">
        <v>3640</v>
      </c>
      <c r="B2532" s="95">
        <v>202.67</v>
      </c>
      <c r="C2532" s="95">
        <v>0.57999999999999996</v>
      </c>
      <c r="D2532" s="95">
        <v>31.64</v>
      </c>
      <c r="E2532" s="95">
        <v>7.28</v>
      </c>
      <c r="F2532" s="95">
        <v>3.27</v>
      </c>
      <c r="G2532" s="95">
        <v>37.64</v>
      </c>
      <c r="H2532" s="95">
        <v>8.16</v>
      </c>
      <c r="I2532" s="95">
        <v>5.9</v>
      </c>
      <c r="J2532" s="95">
        <v>22.86</v>
      </c>
      <c r="K2532" s="95">
        <v>23.68</v>
      </c>
      <c r="L2532" s="95">
        <v>0.83</v>
      </c>
      <c r="M2532" s="95">
        <v>0.26</v>
      </c>
      <c r="N2532" s="95">
        <v>1.87</v>
      </c>
      <c r="O2532" s="95">
        <v>34.299999999999997</v>
      </c>
      <c r="P2532" s="95">
        <v>-5.01</v>
      </c>
      <c r="Q2532" s="95">
        <v>1.38</v>
      </c>
      <c r="R2532" s="95">
        <v>23.02</v>
      </c>
      <c r="S2532" s="95">
        <v>10.33</v>
      </c>
      <c r="T2532" s="95">
        <v>17.04</v>
      </c>
      <c r="U2532" s="95">
        <v>0.45</v>
      </c>
      <c r="V2532" s="95">
        <v>0.55000000000000004</v>
      </c>
      <c r="W2532" s="95">
        <v>1.75</v>
      </c>
      <c r="X2532" s="95">
        <v>9.26</v>
      </c>
      <c r="Y2532" s="95">
        <v>3.44</v>
      </c>
      <c r="Z2532" s="74" t="s">
        <v>1111</v>
      </c>
      <c r="AA2532" s="95">
        <v>27.83</v>
      </c>
      <c r="AB2532" s="95">
        <v>6.4</v>
      </c>
      <c r="AC2532" s="74" t="s">
        <v>1111</v>
      </c>
      <c r="AD2532" s="95">
        <v>21283167113</v>
      </c>
    </row>
    <row r="2533" spans="1:30" x14ac:dyDescent="0.2">
      <c r="A2533" s="74" t="s">
        <v>3641</v>
      </c>
      <c r="B2533" s="95">
        <v>62.17</v>
      </c>
      <c r="C2533" s="95">
        <v>0.51</v>
      </c>
      <c r="D2533" s="95">
        <v>12.1</v>
      </c>
      <c r="E2533" s="95">
        <v>4.04</v>
      </c>
      <c r="F2533" s="95">
        <v>0.51</v>
      </c>
      <c r="G2533" s="95">
        <v>7.99</v>
      </c>
      <c r="H2533" s="95">
        <v>3.69</v>
      </c>
      <c r="I2533" s="95">
        <v>2.46</v>
      </c>
      <c r="J2533" s="95">
        <v>8.06</v>
      </c>
      <c r="K2533" s="95">
        <v>9.5500000000000007</v>
      </c>
      <c r="L2533" s="95">
        <v>1.49</v>
      </c>
      <c r="M2533" s="95">
        <v>0.75</v>
      </c>
      <c r="N2533" s="95">
        <v>0.3</v>
      </c>
      <c r="O2533" s="95">
        <v>-58.3</v>
      </c>
      <c r="P2533" s="95">
        <v>-1.54</v>
      </c>
      <c r="Q2533" s="95">
        <v>0.99</v>
      </c>
      <c r="R2533" s="95">
        <v>33.409999999999997</v>
      </c>
      <c r="S2533" s="95">
        <v>4.1900000000000004</v>
      </c>
      <c r="T2533" s="95">
        <v>17.09</v>
      </c>
      <c r="U2533" s="95">
        <v>0.13</v>
      </c>
      <c r="V2533" s="95">
        <v>0.87</v>
      </c>
      <c r="W2533" s="95">
        <v>1.71</v>
      </c>
      <c r="X2533" s="95">
        <v>9.8000000000000007</v>
      </c>
      <c r="Y2533" s="95">
        <v>22.33</v>
      </c>
      <c r="Z2533" s="74" t="s">
        <v>1111</v>
      </c>
      <c r="AA2533" s="95">
        <v>15.37</v>
      </c>
      <c r="AB2533" s="95">
        <v>5.14</v>
      </c>
      <c r="AC2533" s="74" t="s">
        <v>1111</v>
      </c>
      <c r="AD2533" s="95">
        <v>8920425148</v>
      </c>
    </row>
    <row r="2534" spans="1:30" x14ac:dyDescent="0.2">
      <c r="A2534" s="74" t="s">
        <v>3642</v>
      </c>
      <c r="B2534" s="95">
        <v>13.77</v>
      </c>
      <c r="C2534" s="95"/>
      <c r="D2534" s="95">
        <v>-10.28</v>
      </c>
      <c r="E2534" s="95">
        <v>1.1100000000000001</v>
      </c>
      <c r="F2534" s="95">
        <v>0.31</v>
      </c>
      <c r="G2534" s="95">
        <v>51.74</v>
      </c>
      <c r="H2534" s="95">
        <v>-8.49</v>
      </c>
      <c r="I2534" s="95">
        <v>-8.76</v>
      </c>
      <c r="J2534" s="95">
        <v>-10.6</v>
      </c>
      <c r="K2534" s="95">
        <v>-12.68</v>
      </c>
      <c r="L2534" s="95">
        <v>-2.08</v>
      </c>
      <c r="M2534" s="95">
        <v>0.22</v>
      </c>
      <c r="N2534" s="95">
        <v>0.9</v>
      </c>
      <c r="O2534" s="95">
        <v>35.32</v>
      </c>
      <c r="P2534" s="95">
        <v>-0.42</v>
      </c>
      <c r="Q2534" s="95">
        <v>1.03</v>
      </c>
      <c r="R2534" s="95">
        <v>-10.79</v>
      </c>
      <c r="S2534" s="95">
        <v>-3.03</v>
      </c>
      <c r="T2534" s="95">
        <v>-7.4</v>
      </c>
      <c r="U2534" s="95">
        <v>0.28000000000000003</v>
      </c>
      <c r="V2534" s="95">
        <v>0.72</v>
      </c>
      <c r="W2534" s="95">
        <v>0.35</v>
      </c>
      <c r="X2534" s="95">
        <v>-14.35</v>
      </c>
      <c r="Y2534" s="95"/>
      <c r="Z2534" s="74" t="s">
        <v>1111</v>
      </c>
      <c r="AA2534" s="95">
        <v>12.42</v>
      </c>
      <c r="AB2534" s="95">
        <v>-1.34</v>
      </c>
      <c r="AC2534" s="74" t="s">
        <v>1111</v>
      </c>
      <c r="AD2534" s="95">
        <v>4379279985</v>
      </c>
    </row>
    <row r="2535" spans="1:30" x14ac:dyDescent="0.2">
      <c r="A2535" s="74" t="s">
        <v>3643</v>
      </c>
      <c r="B2535" s="95">
        <v>86.55</v>
      </c>
      <c r="C2535" s="95">
        <v>6.35</v>
      </c>
      <c r="D2535" s="95">
        <v>15</v>
      </c>
      <c r="E2535" s="95">
        <v>4.3499999999999996</v>
      </c>
      <c r="F2535" s="95">
        <v>2.44</v>
      </c>
      <c r="G2535" s="95">
        <v>22.58</v>
      </c>
      <c r="H2535" s="95">
        <v>10.27</v>
      </c>
      <c r="I2535" s="95">
        <v>7.57</v>
      </c>
      <c r="J2535" s="95">
        <v>11.05</v>
      </c>
      <c r="K2535" s="95">
        <v>11.7</v>
      </c>
      <c r="L2535" s="95">
        <v>0.65</v>
      </c>
      <c r="M2535" s="95">
        <v>0.26</v>
      </c>
      <c r="N2535" s="95">
        <v>1.1399999999999999</v>
      </c>
      <c r="O2535" s="95">
        <v>8.89</v>
      </c>
      <c r="P2535" s="95">
        <v>-5.78</v>
      </c>
      <c r="Q2535" s="95">
        <v>1.9</v>
      </c>
      <c r="R2535" s="95">
        <v>29</v>
      </c>
      <c r="S2535" s="95">
        <v>16.25</v>
      </c>
      <c r="T2535" s="95">
        <v>23.51</v>
      </c>
      <c r="U2535" s="95">
        <v>0.56000000000000005</v>
      </c>
      <c r="V2535" s="95">
        <v>0.44</v>
      </c>
      <c r="W2535" s="95">
        <v>2.15</v>
      </c>
      <c r="X2535" s="95">
        <v>-2.0499999999999998</v>
      </c>
      <c r="Y2535" s="95">
        <v>14.47</v>
      </c>
      <c r="Z2535" s="74" t="s">
        <v>1111</v>
      </c>
      <c r="AA2535" s="95">
        <v>19.89</v>
      </c>
      <c r="AB2535" s="95">
        <v>5.77</v>
      </c>
      <c r="AC2535" s="74" t="s">
        <v>1111</v>
      </c>
      <c r="AD2535" s="95">
        <v>992685225</v>
      </c>
    </row>
    <row r="2536" spans="1:30" x14ac:dyDescent="0.2">
      <c r="A2536" s="74" t="s">
        <v>3644</v>
      </c>
      <c r="B2536" s="95">
        <v>140.9</v>
      </c>
      <c r="C2536" s="95">
        <v>0.28000000000000003</v>
      </c>
      <c r="D2536" s="95">
        <v>38.29</v>
      </c>
      <c r="E2536" s="95">
        <v>6.33</v>
      </c>
      <c r="F2536" s="95">
        <v>2.2000000000000002</v>
      </c>
      <c r="G2536" s="95">
        <v>30.88</v>
      </c>
      <c r="H2536" s="95">
        <v>9.3000000000000007</v>
      </c>
      <c r="I2536" s="95">
        <v>6.46</v>
      </c>
      <c r="J2536" s="95">
        <v>26.58</v>
      </c>
      <c r="K2536" s="95">
        <v>30.11</v>
      </c>
      <c r="L2536" s="95">
        <v>3.53</v>
      </c>
      <c r="M2536" s="95">
        <v>0.84</v>
      </c>
      <c r="N2536" s="95">
        <v>2.4700000000000002</v>
      </c>
      <c r="O2536" s="95">
        <v>27.7</v>
      </c>
      <c r="P2536" s="95">
        <v>-3.26</v>
      </c>
      <c r="Q2536" s="95">
        <v>1.32</v>
      </c>
      <c r="R2536" s="95">
        <v>16.53</v>
      </c>
      <c r="S2536" s="95">
        <v>5.73</v>
      </c>
      <c r="T2536" s="95">
        <v>9.25</v>
      </c>
      <c r="U2536" s="95">
        <v>0.35</v>
      </c>
      <c r="V2536" s="95">
        <v>0.65</v>
      </c>
      <c r="W2536" s="95">
        <v>0.89</v>
      </c>
      <c r="X2536" s="95">
        <v>9.31</v>
      </c>
      <c r="Y2536" s="95">
        <v>14.25</v>
      </c>
      <c r="Z2536" s="74" t="s">
        <v>1111</v>
      </c>
      <c r="AA2536" s="95">
        <v>22.26</v>
      </c>
      <c r="AB2536" s="95">
        <v>3.68</v>
      </c>
      <c r="AC2536" s="74" t="s">
        <v>1111</v>
      </c>
      <c r="AD2536" s="95">
        <v>4476125290</v>
      </c>
    </row>
    <row r="2537" spans="1:30" x14ac:dyDescent="0.2">
      <c r="A2537" s="74" t="s">
        <v>3645</v>
      </c>
      <c r="B2537" s="95">
        <v>73.790000000000006</v>
      </c>
      <c r="C2537" s="95">
        <v>1.56</v>
      </c>
      <c r="D2537" s="95">
        <v>31.75</v>
      </c>
      <c r="E2537" s="95">
        <v>2.96</v>
      </c>
      <c r="F2537" s="95">
        <v>1.24</v>
      </c>
      <c r="G2537" s="95">
        <v>34.049999999999997</v>
      </c>
      <c r="H2537" s="95">
        <v>11.91</v>
      </c>
      <c r="I2537" s="95">
        <v>6.92</v>
      </c>
      <c r="J2537" s="95">
        <v>18.43</v>
      </c>
      <c r="K2537" s="95">
        <v>20.7</v>
      </c>
      <c r="L2537" s="95">
        <v>2.27</v>
      </c>
      <c r="M2537" s="95">
        <v>0.36</v>
      </c>
      <c r="N2537" s="95">
        <v>2.2000000000000002</v>
      </c>
      <c r="O2537" s="95">
        <v>57.75</v>
      </c>
      <c r="P2537" s="95">
        <v>-1.63</v>
      </c>
      <c r="Q2537" s="95">
        <v>1.1000000000000001</v>
      </c>
      <c r="R2537" s="95">
        <v>9.32</v>
      </c>
      <c r="S2537" s="95">
        <v>3.91</v>
      </c>
      <c r="T2537" s="95">
        <v>7.71</v>
      </c>
      <c r="U2537" s="95">
        <v>0.42</v>
      </c>
      <c r="V2537" s="95">
        <v>0.55000000000000004</v>
      </c>
      <c r="W2537" s="95">
        <v>0.56999999999999995</v>
      </c>
      <c r="X2537" s="95">
        <v>2.58</v>
      </c>
      <c r="Y2537" s="95"/>
      <c r="Z2537" s="74" t="s">
        <v>1111</v>
      </c>
      <c r="AA2537" s="95">
        <v>24.93</v>
      </c>
      <c r="AB2537" s="95">
        <v>2.3199999999999998</v>
      </c>
      <c r="AC2537" s="74" t="s">
        <v>1111</v>
      </c>
      <c r="AD2537" s="95">
        <v>51972687796</v>
      </c>
    </row>
    <row r="2538" spans="1:30" x14ac:dyDescent="0.2">
      <c r="A2538" s="74" t="s">
        <v>3646</v>
      </c>
      <c r="B2538" s="95">
        <v>142.84</v>
      </c>
      <c r="C2538" s="95"/>
      <c r="D2538" s="95">
        <v>32.39</v>
      </c>
      <c r="E2538" s="95">
        <v>5.32</v>
      </c>
      <c r="F2538" s="95">
        <v>1.86</v>
      </c>
      <c r="G2538" s="95">
        <v>85.67</v>
      </c>
      <c r="H2538" s="95">
        <v>22.9</v>
      </c>
      <c r="I2538" s="95">
        <v>12.86</v>
      </c>
      <c r="J2538" s="95">
        <v>18.18</v>
      </c>
      <c r="K2538" s="95">
        <v>21.47</v>
      </c>
      <c r="L2538" s="95">
        <v>3.28</v>
      </c>
      <c r="M2538" s="95">
        <v>0.96</v>
      </c>
      <c r="N2538" s="95">
        <v>4.16</v>
      </c>
      <c r="O2538" s="95">
        <v>-37.619999999999997</v>
      </c>
      <c r="P2538" s="95">
        <v>-2.2599999999999998</v>
      </c>
      <c r="Q2538" s="95">
        <v>0.78</v>
      </c>
      <c r="R2538" s="95">
        <v>16.420000000000002</v>
      </c>
      <c r="S2538" s="95">
        <v>5.74</v>
      </c>
      <c r="T2538" s="95">
        <v>11.33</v>
      </c>
      <c r="U2538" s="95">
        <v>0.35</v>
      </c>
      <c r="V2538" s="95">
        <v>0.65</v>
      </c>
      <c r="W2538" s="95">
        <v>0.45</v>
      </c>
      <c r="X2538" s="95">
        <v>15.62</v>
      </c>
      <c r="Y2538" s="95">
        <v>2.4300000000000002</v>
      </c>
      <c r="Z2538" s="74" t="s">
        <v>1111</v>
      </c>
      <c r="AA2538" s="95">
        <v>26.85</v>
      </c>
      <c r="AB2538" s="95">
        <v>4.41</v>
      </c>
      <c r="AC2538" s="74" t="s">
        <v>1111</v>
      </c>
      <c r="AD2538" s="95">
        <v>6885487928</v>
      </c>
    </row>
    <row r="2539" spans="1:30" x14ac:dyDescent="0.2">
      <c r="A2539" s="74" t="s">
        <v>3647</v>
      </c>
      <c r="B2539" s="95">
        <v>2.1800000000000002</v>
      </c>
      <c r="C2539" s="95">
        <v>160.55000000000001</v>
      </c>
      <c r="D2539" s="95">
        <v>-5.52</v>
      </c>
      <c r="E2539" s="95">
        <v>0.48</v>
      </c>
      <c r="F2539" s="95">
        <v>0.41</v>
      </c>
      <c r="G2539" s="95">
        <v>42.04</v>
      </c>
      <c r="H2539" s="95">
        <v>-3.5</v>
      </c>
      <c r="I2539" s="95">
        <v>-5.45</v>
      </c>
      <c r="J2539" s="95">
        <v>-8.6</v>
      </c>
      <c r="K2539" s="95">
        <v>-1.87</v>
      </c>
      <c r="L2539" s="95">
        <v>6.73</v>
      </c>
      <c r="M2539" s="95">
        <v>-0.38</v>
      </c>
      <c r="N2539" s="95">
        <v>0.3</v>
      </c>
      <c r="O2539" s="95">
        <v>0.8</v>
      </c>
      <c r="P2539" s="95">
        <v>-1.19</v>
      </c>
      <c r="Q2539" s="95">
        <v>4.53</v>
      </c>
      <c r="R2539" s="95">
        <v>-8.75</v>
      </c>
      <c r="S2539" s="95">
        <v>-7.39</v>
      </c>
      <c r="T2539" s="95">
        <v>-5.67</v>
      </c>
      <c r="U2539" s="95">
        <v>0.84</v>
      </c>
      <c r="V2539" s="95">
        <v>0.16</v>
      </c>
      <c r="W2539" s="95">
        <v>1.36</v>
      </c>
      <c r="X2539" s="95">
        <v>-16.940000000000001</v>
      </c>
      <c r="Y2539" s="95"/>
      <c r="Z2539" s="74" t="s">
        <v>1111</v>
      </c>
      <c r="AA2539" s="95">
        <v>4.5199999999999996</v>
      </c>
      <c r="AB2539" s="95">
        <v>-0.4</v>
      </c>
      <c r="AC2539" s="74" t="s">
        <v>1111</v>
      </c>
      <c r="AD2539" s="95">
        <v>21190908</v>
      </c>
    </row>
    <row r="2540" spans="1:30" x14ac:dyDescent="0.2">
      <c r="A2540" s="74" t="s">
        <v>3648</v>
      </c>
      <c r="B2540" s="95">
        <v>7.78</v>
      </c>
      <c r="C2540" s="95"/>
      <c r="D2540" s="95">
        <v>10.55</v>
      </c>
      <c r="E2540" s="95">
        <v>1.21</v>
      </c>
      <c r="F2540" s="95">
        <v>0.87</v>
      </c>
      <c r="G2540" s="95">
        <v>22.71</v>
      </c>
      <c r="H2540" s="95">
        <v>5.55</v>
      </c>
      <c r="I2540" s="95">
        <v>4.28</v>
      </c>
      <c r="J2540" s="95">
        <v>8.15</v>
      </c>
      <c r="K2540" s="95">
        <v>9.2799999999999994</v>
      </c>
      <c r="L2540" s="95">
        <v>1.1299999999999999</v>
      </c>
      <c r="M2540" s="95">
        <v>0.17</v>
      </c>
      <c r="N2540" s="95">
        <v>0.45</v>
      </c>
      <c r="O2540" s="95">
        <v>1.49</v>
      </c>
      <c r="P2540" s="95">
        <v>-6.12</v>
      </c>
      <c r="Q2540" s="95">
        <v>3.1</v>
      </c>
      <c r="R2540" s="95">
        <v>11.43</v>
      </c>
      <c r="S2540" s="95">
        <v>8.2200000000000006</v>
      </c>
      <c r="T2540" s="95">
        <v>9.43</v>
      </c>
      <c r="U2540" s="95">
        <v>0.72</v>
      </c>
      <c r="V2540" s="95">
        <v>0.28000000000000003</v>
      </c>
      <c r="W2540" s="95">
        <v>1.92</v>
      </c>
      <c r="X2540" s="95">
        <v>3.63</v>
      </c>
      <c r="Y2540" s="95">
        <v>10.210000000000001</v>
      </c>
      <c r="Z2540" s="74" t="s">
        <v>1111</v>
      </c>
      <c r="AA2540" s="95">
        <v>6.45</v>
      </c>
      <c r="AB2540" s="95">
        <v>0.74</v>
      </c>
      <c r="AC2540" s="74" t="s">
        <v>1111</v>
      </c>
      <c r="AD2540" s="95">
        <v>27173984</v>
      </c>
    </row>
    <row r="2541" spans="1:30" x14ac:dyDescent="0.2">
      <c r="A2541" s="74" t="s">
        <v>3649</v>
      </c>
      <c r="B2541" s="95">
        <v>71.739999999999995</v>
      </c>
      <c r="C2541" s="95"/>
      <c r="D2541" s="95">
        <v>19.32</v>
      </c>
      <c r="E2541" s="95">
        <v>2.9</v>
      </c>
      <c r="F2541" s="95">
        <v>1.51</v>
      </c>
      <c r="G2541" s="95">
        <v>13.91</v>
      </c>
      <c r="H2541" s="95">
        <v>0.85</v>
      </c>
      <c r="I2541" s="95">
        <v>4.26</v>
      </c>
      <c r="J2541" s="95">
        <v>96.91</v>
      </c>
      <c r="K2541" s="95">
        <v>74.59</v>
      </c>
      <c r="L2541" s="95">
        <v>-22.32</v>
      </c>
      <c r="M2541" s="95">
        <v>-0.67</v>
      </c>
      <c r="N2541" s="95">
        <v>0.82</v>
      </c>
      <c r="O2541" s="95">
        <v>8.11</v>
      </c>
      <c r="P2541" s="95">
        <v>-3.78</v>
      </c>
      <c r="Q2541" s="95">
        <v>1.45</v>
      </c>
      <c r="R2541" s="95">
        <v>15</v>
      </c>
      <c r="S2541" s="95">
        <v>7.82</v>
      </c>
      <c r="T2541" s="95">
        <v>2.2799999999999998</v>
      </c>
      <c r="U2541" s="95">
        <v>0.52</v>
      </c>
      <c r="V2541" s="95">
        <v>0.48</v>
      </c>
      <c r="W2541" s="95">
        <v>1.84</v>
      </c>
      <c r="X2541" s="95">
        <v>32.44</v>
      </c>
      <c r="Y2541" s="95"/>
      <c r="Z2541" s="74" t="s">
        <v>1111</v>
      </c>
      <c r="AA2541" s="95">
        <v>24.75</v>
      </c>
      <c r="AB2541" s="95">
        <v>3.71</v>
      </c>
      <c r="AC2541" s="74" t="s">
        <v>1111</v>
      </c>
      <c r="AD2541" s="95">
        <v>111431553930</v>
      </c>
    </row>
    <row r="2542" spans="1:30" x14ac:dyDescent="0.2">
      <c r="A2542" s="74" t="s">
        <v>3650</v>
      </c>
      <c r="B2542" s="95">
        <v>1.74</v>
      </c>
      <c r="C2542" s="95"/>
      <c r="D2542" s="95">
        <v>-0.68</v>
      </c>
      <c r="E2542" s="95">
        <v>-0.5</v>
      </c>
      <c r="F2542" s="95">
        <v>0.1</v>
      </c>
      <c r="G2542" s="95">
        <v>35.590000000000003</v>
      </c>
      <c r="H2542" s="95">
        <v>19.899999999999999</v>
      </c>
      <c r="I2542" s="95">
        <v>-6.69</v>
      </c>
      <c r="J2542" s="95">
        <v>0.23</v>
      </c>
      <c r="K2542" s="95">
        <v>1.1100000000000001</v>
      </c>
      <c r="L2542" s="95">
        <v>0.88</v>
      </c>
      <c r="M2542" s="95"/>
      <c r="N2542" s="95">
        <v>0.05</v>
      </c>
      <c r="O2542" s="95">
        <v>-210.72</v>
      </c>
      <c r="P2542" s="95">
        <v>-0.24</v>
      </c>
      <c r="Q2542" s="95">
        <v>1</v>
      </c>
      <c r="R2542" s="95">
        <v>-73.900000000000006</v>
      </c>
      <c r="S2542" s="95">
        <v>-14.92</v>
      </c>
      <c r="T2542" s="95">
        <v>155.83000000000001</v>
      </c>
      <c r="U2542" s="95">
        <v>-0.2</v>
      </c>
      <c r="V2542" s="95">
        <v>1.2</v>
      </c>
      <c r="W2542" s="95">
        <v>2.23</v>
      </c>
      <c r="X2542" s="95">
        <v>-10.72</v>
      </c>
      <c r="Y2542" s="95"/>
      <c r="Z2542" s="74" t="s">
        <v>1111</v>
      </c>
      <c r="AA2542" s="95">
        <v>-3.45</v>
      </c>
      <c r="AB2542" s="95">
        <v>-2.5499999999999998</v>
      </c>
      <c r="AC2542" s="74" t="s">
        <v>1111</v>
      </c>
      <c r="AD2542" s="95">
        <v>83656764</v>
      </c>
    </row>
    <row r="2543" spans="1:30" x14ac:dyDescent="0.2">
      <c r="A2543" s="74" t="s">
        <v>3651</v>
      </c>
      <c r="B2543" s="95">
        <v>34.76</v>
      </c>
      <c r="C2543" s="95">
        <v>2.59</v>
      </c>
      <c r="D2543" s="95">
        <v>5.13</v>
      </c>
      <c r="E2543" s="95">
        <v>0.82</v>
      </c>
      <c r="F2543" s="95">
        <v>0.15</v>
      </c>
      <c r="G2543" s="95">
        <v>93.95</v>
      </c>
      <c r="H2543" s="95">
        <v>38.799999999999997</v>
      </c>
      <c r="I2543" s="95">
        <v>20.23</v>
      </c>
      <c r="J2543" s="95">
        <v>2.68</v>
      </c>
      <c r="K2543" s="95">
        <v>3.59</v>
      </c>
      <c r="L2543" s="95">
        <v>0.91</v>
      </c>
      <c r="M2543" s="95">
        <v>0.28000000000000003</v>
      </c>
      <c r="N2543" s="95">
        <v>1.04</v>
      </c>
      <c r="O2543" s="95"/>
      <c r="P2543" s="95">
        <v>-0.15</v>
      </c>
      <c r="Q2543" s="95"/>
      <c r="R2543" s="95">
        <v>15.89</v>
      </c>
      <c r="S2543" s="95">
        <v>2.84</v>
      </c>
      <c r="T2543" s="95">
        <v>8.1999999999999993</v>
      </c>
      <c r="U2543" s="95">
        <v>0.18</v>
      </c>
      <c r="V2543" s="95">
        <v>0.82</v>
      </c>
      <c r="W2543" s="95">
        <v>0.14000000000000001</v>
      </c>
      <c r="X2543" s="95">
        <v>-11.26</v>
      </c>
      <c r="Y2543" s="95">
        <v>24.97</v>
      </c>
      <c r="Z2543" s="74" t="s">
        <v>1111</v>
      </c>
      <c r="AA2543" s="95">
        <v>42.63</v>
      </c>
      <c r="AB2543" s="95">
        <v>6.77</v>
      </c>
      <c r="AC2543" s="74" t="s">
        <v>1111</v>
      </c>
      <c r="AD2543" s="95">
        <v>8465485160</v>
      </c>
    </row>
    <row r="2544" spans="1:30" x14ac:dyDescent="0.2">
      <c r="A2544" s="74" t="s">
        <v>3652</v>
      </c>
      <c r="B2544" s="95">
        <v>25.17</v>
      </c>
      <c r="C2544" s="95"/>
      <c r="D2544" s="95">
        <v>13.57</v>
      </c>
      <c r="E2544" s="95">
        <v>2.78</v>
      </c>
      <c r="F2544" s="95">
        <v>0.6</v>
      </c>
      <c r="G2544" s="95">
        <v>21.57</v>
      </c>
      <c r="H2544" s="95">
        <v>5.92</v>
      </c>
      <c r="I2544" s="95">
        <v>3.67</v>
      </c>
      <c r="J2544" s="95">
        <v>8.41</v>
      </c>
      <c r="K2544" s="95">
        <v>13.04</v>
      </c>
      <c r="L2544" s="95">
        <v>4.63</v>
      </c>
      <c r="M2544" s="95">
        <v>1.53</v>
      </c>
      <c r="N2544" s="95">
        <v>0.5</v>
      </c>
      <c r="O2544" s="95">
        <v>3.04</v>
      </c>
      <c r="P2544" s="95">
        <v>-1.08</v>
      </c>
      <c r="Q2544" s="95">
        <v>1.81</v>
      </c>
      <c r="R2544" s="95">
        <v>20.47</v>
      </c>
      <c r="S2544" s="95">
        <v>4.4400000000000004</v>
      </c>
      <c r="T2544" s="95">
        <v>9.6999999999999993</v>
      </c>
      <c r="U2544" s="95">
        <v>0.22</v>
      </c>
      <c r="V2544" s="95">
        <v>0.78</v>
      </c>
      <c r="W2544" s="95">
        <v>1.21</v>
      </c>
      <c r="X2544" s="95">
        <v>4.6100000000000003</v>
      </c>
      <c r="Y2544" s="95"/>
      <c r="Z2544" s="74" t="s">
        <v>1111</v>
      </c>
      <c r="AA2544" s="95">
        <v>9.06</v>
      </c>
      <c r="AB2544" s="95">
        <v>1.86</v>
      </c>
      <c r="AC2544" s="74" t="s">
        <v>1111</v>
      </c>
      <c r="AD2544" s="95">
        <v>2306173563</v>
      </c>
    </row>
    <row r="2545" spans="1:30" x14ac:dyDescent="0.2">
      <c r="A2545" s="74" t="s">
        <v>3653</v>
      </c>
      <c r="B2545" s="95">
        <v>1.82</v>
      </c>
      <c r="C2545" s="95"/>
      <c r="D2545" s="95">
        <v>1.61</v>
      </c>
      <c r="E2545" s="95">
        <v>-2.75</v>
      </c>
      <c r="F2545" s="95">
        <v>0.75</v>
      </c>
      <c r="G2545" s="95">
        <v>82.38</v>
      </c>
      <c r="H2545" s="95">
        <v>29.26</v>
      </c>
      <c r="I2545" s="95">
        <v>24.57</v>
      </c>
      <c r="J2545" s="95">
        <v>1.35</v>
      </c>
      <c r="K2545" s="95">
        <v>1.05</v>
      </c>
      <c r="L2545" s="95">
        <v>-0.3</v>
      </c>
      <c r="M2545" s="95"/>
      <c r="N2545" s="95">
        <v>0.4</v>
      </c>
      <c r="O2545" s="95">
        <v>-1.56</v>
      </c>
      <c r="P2545" s="95">
        <v>-3.6</v>
      </c>
      <c r="Q2545" s="95">
        <v>0.62</v>
      </c>
      <c r="R2545" s="95">
        <v>-170.85</v>
      </c>
      <c r="S2545" s="95">
        <v>46.73</v>
      </c>
      <c r="T2545" s="95">
        <v>-142.32</v>
      </c>
      <c r="U2545" s="95">
        <v>-0.27</v>
      </c>
      <c r="V2545" s="95">
        <v>1.27</v>
      </c>
      <c r="W2545" s="95">
        <v>1.9</v>
      </c>
      <c r="X2545" s="95"/>
      <c r="Y2545" s="95"/>
      <c r="Z2545" s="74" t="s">
        <v>1111</v>
      </c>
      <c r="AA2545" s="95">
        <v>-0.66</v>
      </c>
      <c r="AB2545" s="95">
        <v>1.1299999999999999</v>
      </c>
      <c r="AC2545" s="74" t="s">
        <v>1111</v>
      </c>
      <c r="AD2545" s="95">
        <v>98325500</v>
      </c>
    </row>
    <row r="2546" spans="1:30" x14ac:dyDescent="0.2">
      <c r="A2546" s="74" t="s">
        <v>3654</v>
      </c>
      <c r="B2546" s="95">
        <v>0.94</v>
      </c>
      <c r="C2546" s="95"/>
      <c r="D2546" s="95">
        <v>-1.01</v>
      </c>
      <c r="E2546" s="95">
        <v>0.39</v>
      </c>
      <c r="F2546" s="95">
        <v>0.28999999999999998</v>
      </c>
      <c r="G2546" s="95">
        <v>97.56</v>
      </c>
      <c r="H2546" s="95">
        <v>-53.34</v>
      </c>
      <c r="I2546" s="95">
        <v>-49.05</v>
      </c>
      <c r="J2546" s="95">
        <v>-0.93</v>
      </c>
      <c r="K2546" s="95">
        <v>0.72</v>
      </c>
      <c r="L2546" s="95">
        <v>1.65</v>
      </c>
      <c r="M2546" s="95">
        <v>-0.68</v>
      </c>
      <c r="N2546" s="95">
        <v>0.5</v>
      </c>
      <c r="O2546" s="95">
        <v>0.57999999999999996</v>
      </c>
      <c r="P2546" s="95">
        <v>-1.1499999999999999</v>
      </c>
      <c r="Q2546" s="95">
        <v>2.97</v>
      </c>
      <c r="R2546" s="95">
        <v>-38.18</v>
      </c>
      <c r="S2546" s="95">
        <v>-28.54</v>
      </c>
      <c r="T2546" s="95">
        <v>-44.59</v>
      </c>
      <c r="U2546" s="95">
        <v>0.75</v>
      </c>
      <c r="V2546" s="95">
        <v>0.25</v>
      </c>
      <c r="W2546" s="95">
        <v>0.57999999999999996</v>
      </c>
      <c r="X2546" s="95"/>
      <c r="Y2546" s="95"/>
      <c r="Z2546" s="74" t="s">
        <v>1111</v>
      </c>
      <c r="AA2546" s="95">
        <v>2.4300000000000002</v>
      </c>
      <c r="AB2546" s="95">
        <v>-0.93</v>
      </c>
      <c r="AC2546" s="74" t="s">
        <v>1111</v>
      </c>
      <c r="AD2546" s="95">
        <v>316159506</v>
      </c>
    </row>
    <row r="2547" spans="1:30" x14ac:dyDescent="0.2">
      <c r="A2547" s="74" t="s">
        <v>3655</v>
      </c>
      <c r="B2547" s="95">
        <v>0.82</v>
      </c>
      <c r="C2547" s="95"/>
      <c r="D2547" s="95">
        <v>-3.01</v>
      </c>
      <c r="E2547" s="95">
        <v>2.29</v>
      </c>
      <c r="F2547" s="95">
        <v>0.98</v>
      </c>
      <c r="G2547" s="95">
        <v>61.02</v>
      </c>
      <c r="H2547" s="95">
        <v>-45.41</v>
      </c>
      <c r="I2547" s="95">
        <v>-52.48</v>
      </c>
      <c r="J2547" s="95">
        <v>-3.48</v>
      </c>
      <c r="K2547" s="95">
        <v>-1.83</v>
      </c>
      <c r="L2547" s="95">
        <v>1.65</v>
      </c>
      <c r="M2547" s="95">
        <v>-1.08</v>
      </c>
      <c r="N2547" s="95">
        <v>1.58</v>
      </c>
      <c r="O2547" s="95">
        <v>22.21</v>
      </c>
      <c r="P2547" s="95">
        <v>-2.4700000000000002</v>
      </c>
      <c r="Q2547" s="95">
        <v>1.08</v>
      </c>
      <c r="R2547" s="95">
        <v>-75.849999999999994</v>
      </c>
      <c r="S2547" s="95">
        <v>-32.380000000000003</v>
      </c>
      <c r="T2547" s="95">
        <v>-65.63</v>
      </c>
      <c r="U2547" s="95">
        <v>0.43</v>
      </c>
      <c r="V2547" s="95">
        <v>0.56999999999999995</v>
      </c>
      <c r="W2547" s="95">
        <v>0.62</v>
      </c>
      <c r="X2547" s="95"/>
      <c r="Y2547" s="95"/>
      <c r="Z2547" s="74" t="s">
        <v>1111</v>
      </c>
      <c r="AA2547" s="95">
        <v>0.36</v>
      </c>
      <c r="AB2547" s="95">
        <v>-0.27</v>
      </c>
      <c r="AC2547" s="74" t="s">
        <v>1111</v>
      </c>
      <c r="AD2547" s="95">
        <v>97109156</v>
      </c>
    </row>
    <row r="2548" spans="1:30" x14ac:dyDescent="0.2">
      <c r="A2548" s="74" t="s">
        <v>3656</v>
      </c>
      <c r="B2548" s="95">
        <v>36.119999999999997</v>
      </c>
      <c r="C2548" s="95">
        <v>4.1500000000000004</v>
      </c>
      <c r="D2548" s="95">
        <v>9.11</v>
      </c>
      <c r="E2548" s="95">
        <v>1.33</v>
      </c>
      <c r="F2548" s="95">
        <v>0.92</v>
      </c>
      <c r="G2548" s="95">
        <v>100</v>
      </c>
      <c r="H2548" s="95">
        <v>34.24</v>
      </c>
      <c r="I2548" s="95">
        <v>24.8</v>
      </c>
      <c r="J2548" s="95">
        <v>6.6</v>
      </c>
      <c r="K2548" s="95">
        <v>5.18</v>
      </c>
      <c r="L2548" s="95">
        <v>-1.42</v>
      </c>
      <c r="M2548" s="95">
        <v>-0.28000000000000003</v>
      </c>
      <c r="N2548" s="95">
        <v>2.2599999999999998</v>
      </c>
      <c r="O2548" s="95">
        <v>4.04</v>
      </c>
      <c r="P2548" s="95">
        <v>-1.4</v>
      </c>
      <c r="Q2548" s="95">
        <v>2.97</v>
      </c>
      <c r="R2548" s="95">
        <v>14.56</v>
      </c>
      <c r="S2548" s="95">
        <v>10.09</v>
      </c>
      <c r="T2548" s="95">
        <v>14.12</v>
      </c>
      <c r="U2548" s="95">
        <v>0.69</v>
      </c>
      <c r="V2548" s="95">
        <v>0.28999999999999998</v>
      </c>
      <c r="W2548" s="95">
        <v>0.41</v>
      </c>
      <c r="X2548" s="95">
        <v>14.75</v>
      </c>
      <c r="Y2548" s="95">
        <v>-12.82</v>
      </c>
      <c r="Z2548" s="74" t="s">
        <v>1111</v>
      </c>
      <c r="AA2548" s="95">
        <v>27.24</v>
      </c>
      <c r="AB2548" s="95">
        <v>3.97</v>
      </c>
      <c r="AC2548" s="74" t="s">
        <v>1111</v>
      </c>
      <c r="AD2548" s="95">
        <v>6161512140</v>
      </c>
    </row>
    <row r="2549" spans="1:30" x14ac:dyDescent="0.2">
      <c r="A2549" s="74" t="s">
        <v>3657</v>
      </c>
      <c r="B2549" s="95">
        <v>34.47</v>
      </c>
      <c r="C2549" s="95">
        <v>0.84</v>
      </c>
      <c r="D2549" s="95">
        <v>40.94</v>
      </c>
      <c r="E2549" s="95">
        <v>12.93</v>
      </c>
      <c r="F2549" s="95">
        <v>3.87</v>
      </c>
      <c r="G2549" s="95">
        <v>36.47</v>
      </c>
      <c r="H2549" s="95">
        <v>19.39</v>
      </c>
      <c r="I2549" s="95">
        <v>11.99</v>
      </c>
      <c r="J2549" s="95">
        <v>25.32</v>
      </c>
      <c r="K2549" s="95">
        <v>26.46</v>
      </c>
      <c r="L2549" s="95">
        <v>1.1499999999999999</v>
      </c>
      <c r="M2549" s="95">
        <v>0.57999999999999996</v>
      </c>
      <c r="N2549" s="95">
        <v>4.91</v>
      </c>
      <c r="O2549" s="95">
        <v>59.98</v>
      </c>
      <c r="P2549" s="95">
        <v>-4.9400000000000004</v>
      </c>
      <c r="Q2549" s="95">
        <v>1.42</v>
      </c>
      <c r="R2549" s="95">
        <v>31.58</v>
      </c>
      <c r="S2549" s="95">
        <v>9.4499999999999993</v>
      </c>
      <c r="T2549" s="95">
        <v>20.399999999999999</v>
      </c>
      <c r="U2549" s="95">
        <v>0.3</v>
      </c>
      <c r="V2549" s="95">
        <v>0.7</v>
      </c>
      <c r="W2549" s="95">
        <v>0.79</v>
      </c>
      <c r="X2549" s="95">
        <v>10.97</v>
      </c>
      <c r="Y2549" s="95">
        <v>1.46</v>
      </c>
      <c r="Z2549" s="74" t="s">
        <v>1111</v>
      </c>
      <c r="AA2549" s="95">
        <v>2.67</v>
      </c>
      <c r="AB2549" s="95">
        <v>0.84</v>
      </c>
      <c r="AC2549" s="74" t="s">
        <v>1111</v>
      </c>
      <c r="AD2549" s="95">
        <v>15343544925</v>
      </c>
    </row>
    <row r="2550" spans="1:30" x14ac:dyDescent="0.2">
      <c r="A2550" s="74" t="s">
        <v>3658</v>
      </c>
      <c r="B2550" s="95">
        <v>13.19</v>
      </c>
      <c r="C2550" s="95"/>
      <c r="D2550" s="95">
        <v>-0.01</v>
      </c>
      <c r="E2550" s="95">
        <v>0.11</v>
      </c>
      <c r="F2550" s="95">
        <v>0</v>
      </c>
      <c r="G2550" s="95"/>
      <c r="H2550" s="95"/>
      <c r="I2550" s="95"/>
      <c r="J2550" s="95">
        <v>-0.01</v>
      </c>
      <c r="K2550" s="95">
        <v>-1.34</v>
      </c>
      <c r="L2550" s="95">
        <v>-1.33</v>
      </c>
      <c r="M2550" s="95">
        <v>16.14</v>
      </c>
      <c r="N2550" s="95"/>
      <c r="O2550" s="95">
        <v>-0.12</v>
      </c>
      <c r="P2550" s="95">
        <v>0</v>
      </c>
      <c r="Q2550" s="95">
        <v>0.18</v>
      </c>
      <c r="R2550" s="95">
        <v>-1214.1400000000001</v>
      </c>
      <c r="S2550" s="95">
        <v>-17.420000000000002</v>
      </c>
      <c r="T2550" s="95">
        <v>-70.39</v>
      </c>
      <c r="U2550" s="95">
        <v>0.01</v>
      </c>
      <c r="V2550" s="95">
        <v>0.28999999999999998</v>
      </c>
      <c r="W2550" s="95">
        <v>0</v>
      </c>
      <c r="X2550" s="95"/>
      <c r="Y2550" s="95"/>
      <c r="Z2550" s="74" t="s">
        <v>1111</v>
      </c>
      <c r="AA2550" s="95">
        <v>115.94</v>
      </c>
      <c r="AB2550" s="95">
        <v>-1407.7</v>
      </c>
      <c r="AC2550" s="74" t="s">
        <v>1111</v>
      </c>
      <c r="AD2550" s="95">
        <v>568818.75</v>
      </c>
    </row>
    <row r="2551" spans="1:30" x14ac:dyDescent="0.2">
      <c r="A2551" s="74" t="s">
        <v>3659</v>
      </c>
      <c r="B2551" s="95">
        <v>15.68</v>
      </c>
      <c r="C2551" s="95"/>
      <c r="D2551" s="95">
        <v>-2.67</v>
      </c>
      <c r="E2551" s="95">
        <v>-3.2</v>
      </c>
      <c r="F2551" s="95">
        <v>0.34</v>
      </c>
      <c r="G2551" s="95">
        <v>65.930000000000007</v>
      </c>
      <c r="H2551" s="95">
        <v>-3.5</v>
      </c>
      <c r="I2551" s="95">
        <v>-10.36</v>
      </c>
      <c r="J2551" s="95">
        <v>-7.9</v>
      </c>
      <c r="K2551" s="95">
        <v>-17.55</v>
      </c>
      <c r="L2551" s="95">
        <v>-9.65</v>
      </c>
      <c r="M2551" s="95"/>
      <c r="N2551" s="95">
        <v>0.28000000000000003</v>
      </c>
      <c r="O2551" s="95">
        <v>-7.75</v>
      </c>
      <c r="P2551" s="95">
        <v>-0.46</v>
      </c>
      <c r="Q2551" s="95">
        <v>0.86</v>
      </c>
      <c r="R2551" s="95">
        <v>-120.04</v>
      </c>
      <c r="S2551" s="95">
        <v>-12.58</v>
      </c>
      <c r="T2551" s="95">
        <v>-13.19</v>
      </c>
      <c r="U2551" s="95">
        <v>-0.1</v>
      </c>
      <c r="V2551" s="95">
        <v>1.1000000000000001</v>
      </c>
      <c r="W2551" s="95">
        <v>1.21</v>
      </c>
      <c r="X2551" s="95">
        <v>-5.36</v>
      </c>
      <c r="Y2551" s="95"/>
      <c r="Z2551" s="74" t="s">
        <v>1111</v>
      </c>
      <c r="AA2551" s="95">
        <v>-4.8899999999999997</v>
      </c>
      <c r="AB2551" s="95">
        <v>-5.87</v>
      </c>
      <c r="AC2551" s="74" t="s">
        <v>1111</v>
      </c>
      <c r="AD2551" s="95">
        <v>156611840</v>
      </c>
    </row>
    <row r="2552" spans="1:30" x14ac:dyDescent="0.2">
      <c r="A2552" s="74" t="s">
        <v>3660</v>
      </c>
      <c r="B2552" s="95">
        <v>152.66999999999999</v>
      </c>
      <c r="C2552" s="95">
        <v>1.62</v>
      </c>
      <c r="D2552" s="95">
        <v>52.4</v>
      </c>
      <c r="E2552" s="95">
        <v>3.45</v>
      </c>
      <c r="F2552" s="95">
        <v>2.6</v>
      </c>
      <c r="G2552" s="95">
        <v>26.12</v>
      </c>
      <c r="H2552" s="95">
        <v>6.47</v>
      </c>
      <c r="I2552" s="95">
        <v>4.8600000000000003</v>
      </c>
      <c r="J2552" s="95">
        <v>39.36</v>
      </c>
      <c r="K2552" s="95">
        <v>35.43</v>
      </c>
      <c r="L2552" s="95">
        <v>-3.93</v>
      </c>
      <c r="M2552" s="95">
        <v>-0.34</v>
      </c>
      <c r="N2552" s="95">
        <v>2.5499999999999998</v>
      </c>
      <c r="O2552" s="95">
        <v>6.98</v>
      </c>
      <c r="P2552" s="95">
        <v>-5.42</v>
      </c>
      <c r="Q2552" s="95">
        <v>3.49</v>
      </c>
      <c r="R2552" s="95">
        <v>6.58</v>
      </c>
      <c r="S2552" s="95">
        <v>4.96</v>
      </c>
      <c r="T2552" s="95">
        <v>6.57</v>
      </c>
      <c r="U2552" s="95">
        <v>0.75</v>
      </c>
      <c r="V2552" s="95">
        <v>0.25</v>
      </c>
      <c r="W2552" s="95">
        <v>1.02</v>
      </c>
      <c r="X2552" s="95">
        <v>2.89</v>
      </c>
      <c r="Y2552" s="95">
        <v>-6.05</v>
      </c>
      <c r="Z2552" s="74" t="s">
        <v>1111</v>
      </c>
      <c r="AA2552" s="95">
        <v>44.31</v>
      </c>
      <c r="AB2552" s="95">
        <v>2.91</v>
      </c>
      <c r="AC2552" s="74" t="s">
        <v>1111</v>
      </c>
      <c r="AD2552" s="95">
        <v>2913645882</v>
      </c>
    </row>
    <row r="2553" spans="1:30" x14ac:dyDescent="0.2">
      <c r="A2553" s="74" t="s">
        <v>3661</v>
      </c>
      <c r="B2553" s="95">
        <v>163.22</v>
      </c>
      <c r="C2553" s="95">
        <v>1.1299999999999999</v>
      </c>
      <c r="D2553" s="95">
        <v>37.49</v>
      </c>
      <c r="E2553" s="95">
        <v>8.66</v>
      </c>
      <c r="F2553" s="95">
        <v>5.3</v>
      </c>
      <c r="G2553" s="95">
        <v>39.979999999999997</v>
      </c>
      <c r="H2553" s="95">
        <v>23.12</v>
      </c>
      <c r="I2553" s="95">
        <v>17.96</v>
      </c>
      <c r="J2553" s="95">
        <v>29.13</v>
      </c>
      <c r="K2553" s="95">
        <v>29.18</v>
      </c>
      <c r="L2553" s="95">
        <v>0.05</v>
      </c>
      <c r="M2553" s="95">
        <v>0.01</v>
      </c>
      <c r="N2553" s="95">
        <v>6.73</v>
      </c>
      <c r="O2553" s="95">
        <v>198.36</v>
      </c>
      <c r="P2553" s="95">
        <v>-6.75</v>
      </c>
      <c r="Q2553" s="95">
        <v>1.1399999999999999</v>
      </c>
      <c r="R2553" s="95">
        <v>23.1</v>
      </c>
      <c r="S2553" s="95">
        <v>14.13</v>
      </c>
      <c r="T2553" s="95">
        <v>22.15</v>
      </c>
      <c r="U2553" s="95">
        <v>0.61</v>
      </c>
      <c r="V2553" s="95">
        <v>0.39</v>
      </c>
      <c r="W2553" s="95">
        <v>0.79</v>
      </c>
      <c r="X2553" s="95">
        <v>5.35</v>
      </c>
      <c r="Y2553" s="95">
        <v>4.59</v>
      </c>
      <c r="Z2553" s="74" t="s">
        <v>1111</v>
      </c>
      <c r="AA2553" s="95">
        <v>18.850000000000001</v>
      </c>
      <c r="AB2553" s="95">
        <v>4.3499999999999996</v>
      </c>
      <c r="AC2553" s="74" t="s">
        <v>1111</v>
      </c>
      <c r="AD2553" s="95">
        <v>12084972020</v>
      </c>
    </row>
    <row r="2554" spans="1:30" x14ac:dyDescent="0.2">
      <c r="A2554" s="74" t="s">
        <v>3662</v>
      </c>
      <c r="B2554" s="95">
        <v>41.16</v>
      </c>
      <c r="C2554" s="95"/>
      <c r="D2554" s="95">
        <v>-350.85</v>
      </c>
      <c r="E2554" s="95">
        <v>0.91</v>
      </c>
      <c r="F2554" s="95">
        <v>0.22</v>
      </c>
      <c r="G2554" s="95">
        <v>16.86</v>
      </c>
      <c r="H2554" s="95">
        <v>3.44</v>
      </c>
      <c r="I2554" s="95">
        <v>-0.1</v>
      </c>
      <c r="J2554" s="95">
        <v>10.52</v>
      </c>
      <c r="K2554" s="95">
        <v>7.28</v>
      </c>
      <c r="L2554" s="95">
        <v>-3.25</v>
      </c>
      <c r="M2554" s="95">
        <v>-0.28000000000000003</v>
      </c>
      <c r="N2554" s="95">
        <v>0.36</v>
      </c>
      <c r="O2554" s="95">
        <v>4.78</v>
      </c>
      <c r="P2554" s="95">
        <v>-0.55000000000000004</v>
      </c>
      <c r="Q2554" s="95">
        <v>1.08</v>
      </c>
      <c r="R2554" s="95">
        <v>-0.26</v>
      </c>
      <c r="S2554" s="95">
        <v>-0.06</v>
      </c>
      <c r="T2554" s="95">
        <v>4.5999999999999996</v>
      </c>
      <c r="U2554" s="95">
        <v>0.24</v>
      </c>
      <c r="V2554" s="95">
        <v>0.76</v>
      </c>
      <c r="W2554" s="95">
        <v>0.61</v>
      </c>
      <c r="X2554" s="95">
        <v>16.7</v>
      </c>
      <c r="Y2554" s="95">
        <v>-19.71</v>
      </c>
      <c r="Z2554" s="74" t="s">
        <v>1111</v>
      </c>
      <c r="AA2554" s="95">
        <v>44.99</v>
      </c>
      <c r="AB2554" s="95">
        <v>-0.12</v>
      </c>
      <c r="AC2554" s="74" t="s">
        <v>1111</v>
      </c>
      <c r="AD2554" s="95">
        <v>1963010952</v>
      </c>
    </row>
    <row r="2555" spans="1:30" x14ac:dyDescent="0.2">
      <c r="A2555" s="74" t="s">
        <v>3663</v>
      </c>
      <c r="B2555" s="95">
        <v>249.35</v>
      </c>
      <c r="C2555" s="95"/>
      <c r="D2555" s="95">
        <v>15.92</v>
      </c>
      <c r="E2555" s="95">
        <v>2.15</v>
      </c>
      <c r="F2555" s="95">
        <v>0.81</v>
      </c>
      <c r="G2555" s="95">
        <v>100</v>
      </c>
      <c r="H2555" s="95">
        <v>4.95</v>
      </c>
      <c r="I2555" s="95">
        <v>4.33</v>
      </c>
      <c r="J2555" s="95">
        <v>13.91</v>
      </c>
      <c r="K2555" s="95">
        <v>15.73</v>
      </c>
      <c r="L2555" s="95">
        <v>1.82</v>
      </c>
      <c r="M2555" s="95">
        <v>0.28000000000000003</v>
      </c>
      <c r="N2555" s="95">
        <v>0.69</v>
      </c>
      <c r="O2555" s="95">
        <v>21.69</v>
      </c>
      <c r="P2555" s="95">
        <v>-1.54</v>
      </c>
      <c r="Q2555" s="95">
        <v>1.0900000000000001</v>
      </c>
      <c r="R2555" s="95">
        <v>13.5</v>
      </c>
      <c r="S2555" s="95">
        <v>5.12</v>
      </c>
      <c r="T2555" s="95">
        <v>8.48</v>
      </c>
      <c r="U2555" s="95">
        <v>0.38</v>
      </c>
      <c r="V2555" s="95">
        <v>0.62</v>
      </c>
      <c r="W2555" s="95">
        <v>1.18</v>
      </c>
      <c r="X2555" s="95">
        <v>22.7</v>
      </c>
      <c r="Y2555" s="95">
        <v>-1.69</v>
      </c>
      <c r="Z2555" s="74" t="s">
        <v>1111</v>
      </c>
      <c r="AA2555" s="95">
        <v>116.03</v>
      </c>
      <c r="AB2555" s="95">
        <v>15.66</v>
      </c>
      <c r="AC2555" s="74" t="s">
        <v>1111</v>
      </c>
      <c r="AD2555" s="95">
        <v>12584295540</v>
      </c>
    </row>
    <row r="2556" spans="1:30" x14ac:dyDescent="0.2">
      <c r="A2556" s="74" t="s">
        <v>3664</v>
      </c>
      <c r="B2556" s="95">
        <v>8.2799999999999994</v>
      </c>
      <c r="C2556" s="95"/>
      <c r="D2556" s="95">
        <v>-4.8</v>
      </c>
      <c r="E2556" s="95">
        <v>1.5</v>
      </c>
      <c r="F2556" s="95">
        <v>1.1599999999999999</v>
      </c>
      <c r="G2556" s="95">
        <v>68.819999999999993</v>
      </c>
      <c r="H2556" s="95">
        <v>-106.82</v>
      </c>
      <c r="I2556" s="95">
        <v>-104.97</v>
      </c>
      <c r="J2556" s="95">
        <v>-4.72</v>
      </c>
      <c r="K2556" s="95">
        <v>-1.08</v>
      </c>
      <c r="L2556" s="95">
        <v>3.64</v>
      </c>
      <c r="M2556" s="95">
        <v>-1.1599999999999999</v>
      </c>
      <c r="N2556" s="95">
        <v>5.04</v>
      </c>
      <c r="O2556" s="95">
        <v>1.54</v>
      </c>
      <c r="P2556" s="95">
        <v>-35.92</v>
      </c>
      <c r="Q2556" s="95">
        <v>4.6100000000000003</v>
      </c>
      <c r="R2556" s="95">
        <v>-31.3</v>
      </c>
      <c r="S2556" s="95">
        <v>-24.23</v>
      </c>
      <c r="T2556" s="95">
        <v>-31.73</v>
      </c>
      <c r="U2556" s="95">
        <v>0.77</v>
      </c>
      <c r="V2556" s="95">
        <v>0.23</v>
      </c>
      <c r="W2556" s="95">
        <v>0.23</v>
      </c>
      <c r="X2556" s="95"/>
      <c r="Y2556" s="95"/>
      <c r="Z2556" s="74" t="s">
        <v>1111</v>
      </c>
      <c r="AA2556" s="95">
        <v>5.51</v>
      </c>
      <c r="AB2556" s="95">
        <v>-1.72</v>
      </c>
      <c r="AC2556" s="74" t="s">
        <v>1111</v>
      </c>
      <c r="AD2556" s="95">
        <v>816346728</v>
      </c>
    </row>
    <row r="2557" spans="1:30" x14ac:dyDescent="0.2">
      <c r="A2557" s="74" t="s">
        <v>3665</v>
      </c>
      <c r="B2557" s="95">
        <v>7.49</v>
      </c>
      <c r="C2557" s="95"/>
      <c r="D2557" s="95">
        <v>4.21</v>
      </c>
      <c r="E2557" s="95">
        <v>1.65</v>
      </c>
      <c r="F2557" s="95">
        <v>0.62</v>
      </c>
      <c r="G2557" s="95">
        <v>100</v>
      </c>
      <c r="H2557" s="95">
        <v>24.72</v>
      </c>
      <c r="I2557" s="95">
        <v>16.46</v>
      </c>
      <c r="J2557" s="95">
        <v>2.8</v>
      </c>
      <c r="K2557" s="95">
        <v>1.29</v>
      </c>
      <c r="L2557" s="95">
        <v>-1.51</v>
      </c>
      <c r="M2557" s="95">
        <v>-0.89</v>
      </c>
      <c r="N2557" s="95">
        <v>0.69</v>
      </c>
      <c r="O2557" s="95"/>
      <c r="P2557" s="95">
        <v>-0.62</v>
      </c>
      <c r="Q2557" s="95"/>
      <c r="R2557" s="95">
        <v>39.159999999999997</v>
      </c>
      <c r="S2557" s="95">
        <v>14.82</v>
      </c>
      <c r="T2557" s="95">
        <v>32.29</v>
      </c>
      <c r="U2557" s="95">
        <v>0.38</v>
      </c>
      <c r="V2557" s="95">
        <v>0.62</v>
      </c>
      <c r="W2557" s="95">
        <v>0.9</v>
      </c>
      <c r="X2557" s="95">
        <v>-1.0900000000000001</v>
      </c>
      <c r="Y2557" s="95"/>
      <c r="Z2557" s="74" t="s">
        <v>1111</v>
      </c>
      <c r="AA2557" s="95">
        <v>4.55</v>
      </c>
      <c r="AB2557" s="95">
        <v>1.78</v>
      </c>
      <c r="AC2557" s="74" t="s">
        <v>1111</v>
      </c>
      <c r="AD2557" s="95">
        <v>149489165</v>
      </c>
    </row>
    <row r="2558" spans="1:30" x14ac:dyDescent="0.2">
      <c r="A2558" s="74" t="s">
        <v>3666</v>
      </c>
      <c r="B2558" s="95">
        <v>25.12</v>
      </c>
      <c r="C2558" s="95">
        <v>5.41</v>
      </c>
      <c r="D2558" s="95">
        <v>14.1</v>
      </c>
      <c r="E2558" s="95">
        <v>5.52</v>
      </c>
      <c r="F2558" s="95">
        <v>2.09</v>
      </c>
      <c r="G2558" s="95">
        <v>100</v>
      </c>
      <c r="H2558" s="95">
        <v>24.72</v>
      </c>
      <c r="I2558" s="95">
        <v>16.46</v>
      </c>
      <c r="J2558" s="95">
        <v>9.39</v>
      </c>
      <c r="K2558" s="95">
        <v>1.29</v>
      </c>
      <c r="L2558" s="95">
        <v>-1.51</v>
      </c>
      <c r="M2558" s="95">
        <v>-0.89</v>
      </c>
      <c r="N2558" s="95">
        <v>2.3199999999999998</v>
      </c>
      <c r="O2558" s="95"/>
      <c r="P2558" s="95">
        <v>-2.09</v>
      </c>
      <c r="Q2558" s="95"/>
      <c r="R2558" s="95">
        <v>39.159999999999997</v>
      </c>
      <c r="S2558" s="95">
        <v>14.82</v>
      </c>
      <c r="T2558" s="95">
        <v>32.29</v>
      </c>
      <c r="U2558" s="95">
        <v>0.38</v>
      </c>
      <c r="V2558" s="95">
        <v>0.62</v>
      </c>
      <c r="W2558" s="95">
        <v>0.9</v>
      </c>
      <c r="X2558" s="95">
        <v>-1.0900000000000001</v>
      </c>
      <c r="Y2558" s="95"/>
      <c r="Z2558" s="74" t="s">
        <v>1111</v>
      </c>
      <c r="AA2558" s="95">
        <v>4.55</v>
      </c>
      <c r="AB2558" s="95">
        <v>1.78</v>
      </c>
      <c r="AC2558" s="74" t="s">
        <v>1111</v>
      </c>
      <c r="AD2558" s="95">
        <v>149489165</v>
      </c>
    </row>
    <row r="2559" spans="1:30" x14ac:dyDescent="0.2">
      <c r="A2559" s="74" t="s">
        <v>3667</v>
      </c>
      <c r="B2559" s="95">
        <v>25.33</v>
      </c>
      <c r="C2559" s="95">
        <v>5.09</v>
      </c>
      <c r="D2559" s="95">
        <v>14.22</v>
      </c>
      <c r="E2559" s="95">
        <v>5.57</v>
      </c>
      <c r="F2559" s="95">
        <v>2.11</v>
      </c>
      <c r="G2559" s="95">
        <v>100</v>
      </c>
      <c r="H2559" s="95">
        <v>24.72</v>
      </c>
      <c r="I2559" s="95">
        <v>16.46</v>
      </c>
      <c r="J2559" s="95">
        <v>9.4700000000000006</v>
      </c>
      <c r="K2559" s="95">
        <v>1.29</v>
      </c>
      <c r="L2559" s="95">
        <v>-1.51</v>
      </c>
      <c r="M2559" s="95">
        <v>-0.89</v>
      </c>
      <c r="N2559" s="95">
        <v>2.34</v>
      </c>
      <c r="O2559" s="95"/>
      <c r="P2559" s="95">
        <v>-2.11</v>
      </c>
      <c r="Q2559" s="95"/>
      <c r="R2559" s="95">
        <v>39.159999999999997</v>
      </c>
      <c r="S2559" s="95">
        <v>14.82</v>
      </c>
      <c r="T2559" s="95">
        <v>32.29</v>
      </c>
      <c r="U2559" s="95">
        <v>0.38</v>
      </c>
      <c r="V2559" s="95">
        <v>0.62</v>
      </c>
      <c r="W2559" s="95">
        <v>0.9</v>
      </c>
      <c r="X2559" s="95">
        <v>-1.0900000000000001</v>
      </c>
      <c r="Y2559" s="95"/>
      <c r="Z2559" s="74" t="s">
        <v>1111</v>
      </c>
      <c r="AA2559" s="95">
        <v>4.55</v>
      </c>
      <c r="AB2559" s="95">
        <v>1.78</v>
      </c>
      <c r="AC2559" s="74" t="s">
        <v>1111</v>
      </c>
      <c r="AD2559" s="95">
        <v>149489165</v>
      </c>
    </row>
    <row r="2560" spans="1:30" x14ac:dyDescent="0.2">
      <c r="A2560" s="74" t="s">
        <v>3668</v>
      </c>
      <c r="B2560" s="95">
        <v>6.6</v>
      </c>
      <c r="C2560" s="95"/>
      <c r="D2560" s="95">
        <v>-13.44</v>
      </c>
      <c r="E2560" s="95">
        <v>1.35</v>
      </c>
      <c r="F2560" s="95">
        <v>1.21</v>
      </c>
      <c r="G2560" s="95">
        <v>100</v>
      </c>
      <c r="H2560" s="95">
        <v>-28.19</v>
      </c>
      <c r="I2560" s="95">
        <v>-28.2</v>
      </c>
      <c r="J2560" s="95">
        <v>-13.44</v>
      </c>
      <c r="K2560" s="95">
        <v>-4.71</v>
      </c>
      <c r="L2560" s="95">
        <v>8.73</v>
      </c>
      <c r="M2560" s="95">
        <v>-0.87</v>
      </c>
      <c r="N2560" s="95">
        <v>3.79</v>
      </c>
      <c r="O2560" s="95">
        <v>1.6</v>
      </c>
      <c r="P2560" s="95">
        <v>-6.61</v>
      </c>
      <c r="Q2560" s="95">
        <v>12.67</v>
      </c>
      <c r="R2560" s="95">
        <v>-10.01</v>
      </c>
      <c r="S2560" s="95">
        <v>-8.98</v>
      </c>
      <c r="T2560" s="95">
        <v>-10.01</v>
      </c>
      <c r="U2560" s="95">
        <v>0.9</v>
      </c>
      <c r="V2560" s="95">
        <v>0.1</v>
      </c>
      <c r="W2560" s="95">
        <v>0.32</v>
      </c>
      <c r="X2560" s="95"/>
      <c r="Y2560" s="95"/>
      <c r="Z2560" s="74" t="s">
        <v>1111</v>
      </c>
      <c r="AA2560" s="95">
        <v>4.91</v>
      </c>
      <c r="AB2560" s="95">
        <v>-0.49</v>
      </c>
      <c r="AC2560" s="74" t="s">
        <v>1111</v>
      </c>
      <c r="AD2560" s="95">
        <v>338207760</v>
      </c>
    </row>
    <row r="2561" spans="1:30" x14ac:dyDescent="0.2">
      <c r="A2561" s="74" t="s">
        <v>3669</v>
      </c>
      <c r="B2561" s="95">
        <v>162.97</v>
      </c>
      <c r="C2561" s="95">
        <v>2.57</v>
      </c>
      <c r="D2561" s="95">
        <v>24</v>
      </c>
      <c r="E2561" s="95">
        <v>6.17</v>
      </c>
      <c r="F2561" s="95">
        <v>2.4300000000000002</v>
      </c>
      <c r="G2561" s="95">
        <v>67.510000000000005</v>
      </c>
      <c r="H2561" s="95">
        <v>21.66</v>
      </c>
      <c r="I2561" s="95">
        <v>19.55</v>
      </c>
      <c r="J2561" s="95">
        <v>21.66</v>
      </c>
      <c r="K2561" s="95">
        <v>21.91</v>
      </c>
      <c r="L2561" s="95">
        <v>0.25</v>
      </c>
      <c r="M2561" s="95">
        <v>7.0000000000000007E-2</v>
      </c>
      <c r="N2561" s="95">
        <v>4.6900000000000004</v>
      </c>
      <c r="O2561" s="95">
        <v>28.51</v>
      </c>
      <c r="P2561" s="95">
        <v>-3.5</v>
      </c>
      <c r="Q2561" s="95">
        <v>1.39</v>
      </c>
      <c r="R2561" s="95">
        <v>25.7</v>
      </c>
      <c r="S2561" s="95">
        <v>10.130000000000001</v>
      </c>
      <c r="T2561" s="95">
        <v>18.12</v>
      </c>
      <c r="U2561" s="95">
        <v>0.39</v>
      </c>
      <c r="V2561" s="95">
        <v>0.61</v>
      </c>
      <c r="W2561" s="95">
        <v>0.52</v>
      </c>
      <c r="X2561" s="95">
        <v>3.34</v>
      </c>
      <c r="Y2561" s="95">
        <v>-0.92</v>
      </c>
      <c r="Z2561" s="74" t="s">
        <v>1111</v>
      </c>
      <c r="AA2561" s="95">
        <v>26.43</v>
      </c>
      <c r="AB2561" s="95">
        <v>6.79</v>
      </c>
      <c r="AC2561" s="74" t="s">
        <v>1111</v>
      </c>
      <c r="AD2561" s="95">
        <v>429034333090</v>
      </c>
    </row>
    <row r="2562" spans="1:30" x14ac:dyDescent="0.2">
      <c r="A2562" s="74" t="s">
        <v>3670</v>
      </c>
      <c r="B2562" s="95">
        <v>32.29</v>
      </c>
      <c r="C2562" s="95">
        <v>2.48</v>
      </c>
      <c r="D2562" s="95">
        <v>69.72</v>
      </c>
      <c r="E2562" s="95">
        <v>2.4</v>
      </c>
      <c r="F2562" s="95">
        <v>1.2</v>
      </c>
      <c r="G2562" s="95">
        <v>58.11</v>
      </c>
      <c r="H2562" s="95">
        <v>4.04</v>
      </c>
      <c r="I2562" s="95">
        <v>3.23</v>
      </c>
      <c r="J2562" s="95">
        <v>55.85</v>
      </c>
      <c r="K2562" s="95">
        <v>57.77</v>
      </c>
      <c r="L2562" s="95">
        <v>1.92</v>
      </c>
      <c r="M2562" s="95">
        <v>0.08</v>
      </c>
      <c r="N2562" s="95">
        <v>2.25</v>
      </c>
      <c r="O2562" s="95">
        <v>9.5399999999999991</v>
      </c>
      <c r="P2562" s="95">
        <v>-1.76</v>
      </c>
      <c r="Q2562" s="95">
        <v>1.67</v>
      </c>
      <c r="R2562" s="95">
        <v>3.44</v>
      </c>
      <c r="S2562" s="95">
        <v>1.73</v>
      </c>
      <c r="T2562" s="95">
        <v>2.48</v>
      </c>
      <c r="U2562" s="95">
        <v>0.5</v>
      </c>
      <c r="V2562" s="95">
        <v>0.5</v>
      </c>
      <c r="W2562" s="95">
        <v>0.53</v>
      </c>
      <c r="X2562" s="95">
        <v>-1.76</v>
      </c>
      <c r="Y2562" s="95">
        <v>-16.46</v>
      </c>
      <c r="Z2562" s="74" t="s">
        <v>1111</v>
      </c>
      <c r="AA2562" s="95">
        <v>13.48</v>
      </c>
      <c r="AB2562" s="95">
        <v>0.46</v>
      </c>
      <c r="AC2562" s="74" t="s">
        <v>1111</v>
      </c>
      <c r="AD2562" s="95">
        <v>10500097719</v>
      </c>
    </row>
    <row r="2563" spans="1:30" x14ac:dyDescent="0.2">
      <c r="A2563" s="74" t="s">
        <v>3671</v>
      </c>
      <c r="B2563" s="95">
        <v>49.99</v>
      </c>
      <c r="C2563" s="95"/>
      <c r="D2563" s="95">
        <v>27.47</v>
      </c>
      <c r="E2563" s="95">
        <v>1.71</v>
      </c>
      <c r="F2563" s="95">
        <v>1.34</v>
      </c>
      <c r="G2563" s="95">
        <v>63.74</v>
      </c>
      <c r="H2563" s="95">
        <v>16.010000000000002</v>
      </c>
      <c r="I2563" s="95">
        <v>19.079999999999998</v>
      </c>
      <c r="J2563" s="95">
        <v>32.729999999999997</v>
      </c>
      <c r="K2563" s="95">
        <v>16.54</v>
      </c>
      <c r="L2563" s="95">
        <v>-16.190000000000001</v>
      </c>
      <c r="M2563" s="95">
        <v>-0.85</v>
      </c>
      <c r="N2563" s="95">
        <v>5.24</v>
      </c>
      <c r="O2563" s="95">
        <v>2.52</v>
      </c>
      <c r="P2563" s="95">
        <v>-4.8099999999999996</v>
      </c>
      <c r="Q2563" s="95">
        <v>3.83</v>
      </c>
      <c r="R2563" s="95">
        <v>6.22</v>
      </c>
      <c r="S2563" s="95">
        <v>4.88</v>
      </c>
      <c r="T2563" s="95">
        <v>4.03</v>
      </c>
      <c r="U2563" s="95">
        <v>0.78</v>
      </c>
      <c r="V2563" s="95">
        <v>0.22</v>
      </c>
      <c r="W2563" s="95">
        <v>0.26</v>
      </c>
      <c r="X2563" s="95">
        <v>12.2</v>
      </c>
      <c r="Y2563" s="95">
        <v>11.95</v>
      </c>
      <c r="Z2563" s="74" t="s">
        <v>1111</v>
      </c>
      <c r="AA2563" s="95">
        <v>29.24</v>
      </c>
      <c r="AB2563" s="95">
        <v>1.82</v>
      </c>
      <c r="AC2563" s="74" t="s">
        <v>1111</v>
      </c>
      <c r="AD2563" s="95">
        <v>3371185628</v>
      </c>
    </row>
    <row r="2564" spans="1:30" x14ac:dyDescent="0.2">
      <c r="A2564" s="74" t="s">
        <v>3672</v>
      </c>
      <c r="B2564" s="95">
        <v>46.62</v>
      </c>
      <c r="C2564" s="95">
        <v>0.69</v>
      </c>
      <c r="D2564" s="95">
        <v>43.99</v>
      </c>
      <c r="E2564" s="95">
        <v>4.74</v>
      </c>
      <c r="F2564" s="95">
        <v>2.42</v>
      </c>
      <c r="G2564" s="95">
        <v>50.91</v>
      </c>
      <c r="H2564" s="95">
        <v>43.04</v>
      </c>
      <c r="I2564" s="95">
        <v>26.97</v>
      </c>
      <c r="J2564" s="95">
        <v>27.56</v>
      </c>
      <c r="K2564" s="95">
        <v>30.01</v>
      </c>
      <c r="L2564" s="95">
        <v>2.44</v>
      </c>
      <c r="M2564" s="95">
        <v>0.42</v>
      </c>
      <c r="N2564" s="95">
        <v>11.86</v>
      </c>
      <c r="O2564" s="95"/>
      <c r="P2564" s="95">
        <v>-2.42</v>
      </c>
      <c r="Q2564" s="95"/>
      <c r="R2564" s="95">
        <v>10.76</v>
      </c>
      <c r="S2564" s="95">
        <v>5.49</v>
      </c>
      <c r="T2564" s="95">
        <v>8.24</v>
      </c>
      <c r="U2564" s="95">
        <v>0.51</v>
      </c>
      <c r="V2564" s="95">
        <v>0.49</v>
      </c>
      <c r="W2564" s="95">
        <v>0.2</v>
      </c>
      <c r="X2564" s="95">
        <v>9.1</v>
      </c>
      <c r="Y2564" s="95"/>
      <c r="Z2564" s="74" t="s">
        <v>1111</v>
      </c>
      <c r="AA2564" s="95">
        <v>9.84</v>
      </c>
      <c r="AB2564" s="95">
        <v>1.06</v>
      </c>
      <c r="AC2564" s="74" t="s">
        <v>1111</v>
      </c>
      <c r="AD2564" s="95">
        <v>2745102150</v>
      </c>
    </row>
    <row r="2565" spans="1:30" x14ac:dyDescent="0.2">
      <c r="A2565" s="74" t="s">
        <v>3673</v>
      </c>
      <c r="B2565" s="95">
        <v>87.36</v>
      </c>
      <c r="C2565" s="95">
        <v>1.17</v>
      </c>
      <c r="D2565" s="95">
        <v>9.6199999999999992</v>
      </c>
      <c r="E2565" s="95">
        <v>1.96</v>
      </c>
      <c r="F2565" s="95">
        <v>1.34</v>
      </c>
      <c r="G2565" s="95">
        <v>45.26</v>
      </c>
      <c r="H2565" s="95">
        <v>15.63</v>
      </c>
      <c r="I2565" s="95">
        <v>12.27</v>
      </c>
      <c r="J2565" s="95">
        <v>7.55</v>
      </c>
      <c r="K2565" s="95">
        <v>5.42</v>
      </c>
      <c r="L2565" s="95">
        <v>-2.12</v>
      </c>
      <c r="M2565" s="95">
        <v>-0.55000000000000004</v>
      </c>
      <c r="N2565" s="95">
        <v>1.18</v>
      </c>
      <c r="O2565" s="95">
        <v>2.5</v>
      </c>
      <c r="P2565" s="95">
        <v>-5.12</v>
      </c>
      <c r="Q2565" s="95">
        <v>3.67</v>
      </c>
      <c r="R2565" s="95">
        <v>20.34</v>
      </c>
      <c r="S2565" s="95">
        <v>13.95</v>
      </c>
      <c r="T2565" s="95">
        <v>18.940000000000001</v>
      </c>
      <c r="U2565" s="95">
        <v>0.69</v>
      </c>
      <c r="V2565" s="95">
        <v>0.31</v>
      </c>
      <c r="W2565" s="95">
        <v>1.1399999999999999</v>
      </c>
      <c r="X2565" s="95">
        <v>6.66</v>
      </c>
      <c r="Y2565" s="95">
        <v>39.07</v>
      </c>
      <c r="Z2565" s="74" t="s">
        <v>1111</v>
      </c>
      <c r="AA2565" s="95">
        <v>44.66</v>
      </c>
      <c r="AB2565" s="95">
        <v>9.08</v>
      </c>
      <c r="AC2565" s="74" t="s">
        <v>1111</v>
      </c>
      <c r="AD2565" s="95">
        <v>884712192</v>
      </c>
    </row>
    <row r="2566" spans="1:30" x14ac:dyDescent="0.2">
      <c r="A2566" s="74" t="s">
        <v>3674</v>
      </c>
      <c r="B2566" s="95">
        <v>0.75</v>
      </c>
      <c r="C2566" s="95"/>
      <c r="D2566" s="95">
        <v>63.09</v>
      </c>
      <c r="E2566" s="95">
        <v>0.14000000000000001</v>
      </c>
      <c r="F2566" s="95">
        <v>0.12</v>
      </c>
      <c r="G2566" s="95">
        <v>54.96</v>
      </c>
      <c r="H2566" s="95">
        <v>-1.77</v>
      </c>
      <c r="I2566" s="95">
        <v>0.68</v>
      </c>
      <c r="J2566" s="95">
        <v>-24.26</v>
      </c>
      <c r="K2566" s="95">
        <v>65.86</v>
      </c>
      <c r="L2566" s="95">
        <v>90.12</v>
      </c>
      <c r="M2566" s="95">
        <v>-0.52</v>
      </c>
      <c r="N2566" s="95">
        <v>0.43</v>
      </c>
      <c r="O2566" s="95">
        <v>0.33</v>
      </c>
      <c r="P2566" s="95">
        <v>-0.24</v>
      </c>
      <c r="Q2566" s="95">
        <v>3.22</v>
      </c>
      <c r="R2566" s="95">
        <v>0.22</v>
      </c>
      <c r="S2566" s="95">
        <v>0.18</v>
      </c>
      <c r="T2566" s="95">
        <v>-1.39</v>
      </c>
      <c r="U2566" s="95">
        <v>0.83</v>
      </c>
      <c r="V2566" s="95">
        <v>0.17</v>
      </c>
      <c r="W2566" s="95">
        <v>0.27</v>
      </c>
      <c r="X2566" s="95">
        <v>-8.85</v>
      </c>
      <c r="Y2566" s="95"/>
      <c r="Z2566" s="74" t="s">
        <v>1111</v>
      </c>
      <c r="AA2566" s="95">
        <v>5.35</v>
      </c>
      <c r="AB2566" s="95">
        <v>0.01</v>
      </c>
      <c r="AC2566" s="74" t="s">
        <v>1111</v>
      </c>
      <c r="AD2566" s="95">
        <v>24918880.5</v>
      </c>
    </row>
    <row r="2567" spans="1:30" x14ac:dyDescent="0.2">
      <c r="A2567" s="74" t="s">
        <v>3675</v>
      </c>
      <c r="B2567" s="95">
        <v>144.94999999999999</v>
      </c>
      <c r="C2567" s="95">
        <v>2.62</v>
      </c>
      <c r="D2567" s="95">
        <v>8.84</v>
      </c>
      <c r="E2567" s="95">
        <v>1.47</v>
      </c>
      <c r="F2567" s="95">
        <v>0.11</v>
      </c>
      <c r="G2567" s="95">
        <v>100</v>
      </c>
      <c r="H2567" s="95">
        <v>51.26</v>
      </c>
      <c r="I2567" s="95">
        <v>36.72</v>
      </c>
      <c r="J2567" s="95">
        <v>6.33</v>
      </c>
      <c r="K2567" s="95">
        <v>2.5</v>
      </c>
      <c r="L2567" s="95">
        <v>-3.84</v>
      </c>
      <c r="M2567" s="95">
        <v>-0.89</v>
      </c>
      <c r="N2567" s="95">
        <v>3.25</v>
      </c>
      <c r="O2567" s="95"/>
      <c r="P2567" s="95">
        <v>-0.11</v>
      </c>
      <c r="Q2567" s="95"/>
      <c r="R2567" s="95">
        <v>16.64</v>
      </c>
      <c r="S2567" s="95">
        <v>1.28</v>
      </c>
      <c r="T2567" s="95">
        <v>5.17</v>
      </c>
      <c r="U2567" s="95">
        <v>0.08</v>
      </c>
      <c r="V2567" s="95">
        <v>0.92</v>
      </c>
      <c r="W2567" s="95">
        <v>0.03</v>
      </c>
      <c r="X2567" s="95">
        <v>0.21</v>
      </c>
      <c r="Y2567" s="95">
        <v>5.16</v>
      </c>
      <c r="Z2567" s="74" t="s">
        <v>1111</v>
      </c>
      <c r="AA2567" s="95">
        <v>98.52</v>
      </c>
      <c r="AB2567" s="95">
        <v>16.399999999999999</v>
      </c>
      <c r="AC2567" s="74" t="s">
        <v>1111</v>
      </c>
      <c r="AD2567" s="95">
        <v>426894500000</v>
      </c>
    </row>
    <row r="2568" spans="1:30" x14ac:dyDescent="0.2">
      <c r="A2568" s="74" t="s">
        <v>3676</v>
      </c>
      <c r="B2568" s="95">
        <v>3.99</v>
      </c>
      <c r="C2568" s="95"/>
      <c r="D2568" s="95">
        <v>-0.92</v>
      </c>
      <c r="E2568" s="95">
        <v>2.1</v>
      </c>
      <c r="F2568" s="95">
        <v>0.13</v>
      </c>
      <c r="G2568" s="95">
        <v>64.209999999999994</v>
      </c>
      <c r="H2568" s="95">
        <v>-27.88</v>
      </c>
      <c r="I2568" s="95">
        <v>-26.37</v>
      </c>
      <c r="J2568" s="95">
        <v>-0.87</v>
      </c>
      <c r="K2568" s="95">
        <v>2.4700000000000002</v>
      </c>
      <c r="L2568" s="95">
        <v>3.34</v>
      </c>
      <c r="M2568" s="95">
        <v>-8.0299999999999994</v>
      </c>
      <c r="N2568" s="95">
        <v>0.24</v>
      </c>
      <c r="O2568" s="95">
        <v>-5.81</v>
      </c>
      <c r="P2568" s="95">
        <v>-1</v>
      </c>
      <c r="Q2568" s="95">
        <v>0.98</v>
      </c>
      <c r="R2568" s="95">
        <v>-227.59</v>
      </c>
      <c r="S2568" s="95">
        <v>-13.54</v>
      </c>
      <c r="T2568" s="95">
        <v>-144.85</v>
      </c>
      <c r="U2568" s="95">
        <v>0.06</v>
      </c>
      <c r="V2568" s="95">
        <v>0.94</v>
      </c>
      <c r="W2568" s="95">
        <v>0.51</v>
      </c>
      <c r="X2568" s="95">
        <v>-17.91</v>
      </c>
      <c r="Y2568" s="95"/>
      <c r="Z2568" s="74" t="s">
        <v>1111</v>
      </c>
      <c r="AA2568" s="95">
        <v>1.9</v>
      </c>
      <c r="AB2568" s="95">
        <v>-4.32</v>
      </c>
      <c r="AC2568" s="74" t="s">
        <v>1111</v>
      </c>
      <c r="AD2568" s="95">
        <v>9743580</v>
      </c>
    </row>
    <row r="2569" spans="1:30" x14ac:dyDescent="0.2">
      <c r="A2569" s="74" t="s">
        <v>3677</v>
      </c>
      <c r="B2569" s="95">
        <v>6.5</v>
      </c>
      <c r="C2569" s="95">
        <v>3.08</v>
      </c>
      <c r="D2569" s="95">
        <v>11.21</v>
      </c>
      <c r="E2569" s="95">
        <v>1.29</v>
      </c>
      <c r="F2569" s="95">
        <v>1.04</v>
      </c>
      <c r="G2569" s="95">
        <v>19</v>
      </c>
      <c r="H2569" s="95">
        <v>7.57</v>
      </c>
      <c r="I2569" s="95">
        <v>5.96</v>
      </c>
      <c r="J2569" s="95">
        <v>8.82</v>
      </c>
      <c r="K2569" s="95">
        <v>5.83</v>
      </c>
      <c r="L2569" s="95">
        <v>-2.99</v>
      </c>
      <c r="M2569" s="95">
        <v>-0.44</v>
      </c>
      <c r="N2569" s="95">
        <v>0.67</v>
      </c>
      <c r="O2569" s="95">
        <v>1.48</v>
      </c>
      <c r="P2569" s="95">
        <v>-8.1199999999999992</v>
      </c>
      <c r="Q2569" s="95">
        <v>5.31</v>
      </c>
      <c r="R2569" s="95">
        <v>11.53</v>
      </c>
      <c r="S2569" s="95">
        <v>9.31</v>
      </c>
      <c r="T2569" s="95">
        <v>11.33</v>
      </c>
      <c r="U2569" s="95">
        <v>0.81</v>
      </c>
      <c r="V2569" s="95">
        <v>0.19</v>
      </c>
      <c r="W2569" s="95">
        <v>1.56</v>
      </c>
      <c r="X2569" s="95"/>
      <c r="Y2569" s="95"/>
      <c r="Z2569" s="74" t="s">
        <v>1111</v>
      </c>
      <c r="AA2569" s="95">
        <v>5.03</v>
      </c>
      <c r="AB2569" s="95">
        <v>0.57999999999999996</v>
      </c>
      <c r="AC2569" s="74" t="s">
        <v>1111</v>
      </c>
      <c r="AD2569" s="95">
        <v>80172950</v>
      </c>
    </row>
    <row r="2570" spans="1:30" x14ac:dyDescent="0.2">
      <c r="A2570" s="74" t="s">
        <v>3678</v>
      </c>
      <c r="B2570" s="95">
        <v>27.84</v>
      </c>
      <c r="C2570" s="95">
        <v>4.3099999999999996</v>
      </c>
      <c r="D2570" s="95">
        <v>-8.19</v>
      </c>
      <c r="E2570" s="95">
        <v>1.28</v>
      </c>
      <c r="F2570" s="95">
        <v>0.22</v>
      </c>
      <c r="G2570" s="95">
        <v>4.3899999999999997</v>
      </c>
      <c r="H2570" s="95">
        <v>-18.2</v>
      </c>
      <c r="I2570" s="95">
        <v>-16.690000000000001</v>
      </c>
      <c r="J2570" s="95">
        <v>-7.51</v>
      </c>
      <c r="K2570" s="95">
        <v>-8.6300000000000008</v>
      </c>
      <c r="L2570" s="95">
        <v>-1.1200000000000001</v>
      </c>
      <c r="M2570" s="95">
        <v>0.19</v>
      </c>
      <c r="N2570" s="95">
        <v>1.37</v>
      </c>
      <c r="O2570" s="95"/>
      <c r="P2570" s="95">
        <v>-0.22</v>
      </c>
      <c r="Q2570" s="95"/>
      <c r="R2570" s="95">
        <v>-15.58</v>
      </c>
      <c r="S2570" s="95">
        <v>-2.65</v>
      </c>
      <c r="T2570" s="95">
        <v>-13.04</v>
      </c>
      <c r="U2570" s="95">
        <v>0.17</v>
      </c>
      <c r="V2570" s="95">
        <v>0.83</v>
      </c>
      <c r="W2570" s="95">
        <v>0.16</v>
      </c>
      <c r="X2570" s="95">
        <v>5.78</v>
      </c>
      <c r="Y2570" s="95">
        <v>-38.200000000000003</v>
      </c>
      <c r="Z2570" s="74" t="s">
        <v>1111</v>
      </c>
      <c r="AA2570" s="95">
        <v>21.82</v>
      </c>
      <c r="AB2570" s="95">
        <v>-3.4</v>
      </c>
      <c r="AC2570" s="74" t="s">
        <v>1111</v>
      </c>
      <c r="AD2570" s="95">
        <v>1038184224</v>
      </c>
    </row>
    <row r="2571" spans="1:30" x14ac:dyDescent="0.2">
      <c r="A2571" s="74" t="s">
        <v>3679</v>
      </c>
      <c r="B2571" s="95">
        <v>25.02</v>
      </c>
      <c r="C2571" s="95">
        <v>4.5</v>
      </c>
      <c r="D2571" s="95">
        <v>4.42</v>
      </c>
      <c r="E2571" s="95">
        <v>1.48</v>
      </c>
      <c r="F2571" s="95">
        <v>0.05</v>
      </c>
      <c r="G2571" s="95">
        <v>0</v>
      </c>
      <c r="H2571" s="95">
        <v>72.11</v>
      </c>
      <c r="I2571" s="95">
        <v>25.7</v>
      </c>
      <c r="J2571" s="95">
        <v>1.57</v>
      </c>
      <c r="K2571" s="95">
        <v>1.72</v>
      </c>
      <c r="L2571" s="95">
        <v>0.56000000000000005</v>
      </c>
      <c r="M2571" s="95">
        <v>0.53</v>
      </c>
      <c r="N2571" s="95">
        <v>1.1399999999999999</v>
      </c>
      <c r="O2571" s="95"/>
      <c r="P2571" s="95">
        <v>-0.05</v>
      </c>
      <c r="Q2571" s="95"/>
      <c r="R2571" s="95">
        <v>33.53</v>
      </c>
      <c r="S2571" s="95">
        <v>1.1100000000000001</v>
      </c>
      <c r="T2571" s="95">
        <v>41.72</v>
      </c>
      <c r="U2571" s="95">
        <v>0.03</v>
      </c>
      <c r="V2571" s="95">
        <v>0.97</v>
      </c>
      <c r="W2571" s="95">
        <v>0.04</v>
      </c>
      <c r="X2571" s="95">
        <v>-6.43</v>
      </c>
      <c r="Y2571" s="95">
        <v>-15.98</v>
      </c>
      <c r="Z2571" s="74" t="s">
        <v>1111</v>
      </c>
      <c r="AA2571" s="95">
        <v>16.89</v>
      </c>
      <c r="AB2571" s="95">
        <v>5.66</v>
      </c>
      <c r="AC2571" s="74" t="s">
        <v>1111</v>
      </c>
      <c r="AD2571" s="95">
        <v>2965572160</v>
      </c>
    </row>
    <row r="2572" spans="1:30" x14ac:dyDescent="0.2">
      <c r="A2572" s="74" t="s">
        <v>3680</v>
      </c>
      <c r="B2572" s="95">
        <v>1.01</v>
      </c>
      <c r="C2572" s="95"/>
      <c r="D2572" s="95">
        <v>-0.33</v>
      </c>
      <c r="E2572" s="95">
        <v>0.14000000000000001</v>
      </c>
      <c r="F2572" s="95">
        <v>0.09</v>
      </c>
      <c r="G2572" s="95">
        <v>90.67</v>
      </c>
      <c r="H2572" s="95">
        <v>-38.69</v>
      </c>
      <c r="I2572" s="95">
        <v>-31.46</v>
      </c>
      <c r="J2572" s="95">
        <v>-0.27</v>
      </c>
      <c r="K2572" s="95">
        <v>0.98</v>
      </c>
      <c r="L2572" s="95">
        <v>1.25</v>
      </c>
      <c r="M2572" s="95">
        <v>-0.65</v>
      </c>
      <c r="N2572" s="95">
        <v>0.1</v>
      </c>
      <c r="O2572" s="95">
        <v>0.18</v>
      </c>
      <c r="P2572" s="95">
        <v>-0.61</v>
      </c>
      <c r="Q2572" s="95">
        <v>2.4900000000000002</v>
      </c>
      <c r="R2572" s="95">
        <v>-42.36</v>
      </c>
      <c r="S2572" s="95">
        <v>-27.19</v>
      </c>
      <c r="T2572" s="95">
        <v>-52.84</v>
      </c>
      <c r="U2572" s="95">
        <v>0.64</v>
      </c>
      <c r="V2572" s="95">
        <v>0.36</v>
      </c>
      <c r="W2572" s="95">
        <v>0.86</v>
      </c>
      <c r="X2572" s="95">
        <v>28.14</v>
      </c>
      <c r="Y2572" s="95"/>
      <c r="Z2572" s="74" t="s">
        <v>1111</v>
      </c>
      <c r="AA2572" s="95">
        <v>7.23</v>
      </c>
      <c r="AB2572" s="95">
        <v>-3.06</v>
      </c>
      <c r="AC2572" s="74" t="s">
        <v>1111</v>
      </c>
      <c r="AD2572" s="95">
        <v>21393214</v>
      </c>
    </row>
    <row r="2573" spans="1:30" x14ac:dyDescent="0.2">
      <c r="A2573" s="74" t="s">
        <v>3681</v>
      </c>
      <c r="B2573" s="95">
        <v>0.69</v>
      </c>
      <c r="C2573" s="95"/>
      <c r="D2573" s="95">
        <v>-1.03</v>
      </c>
      <c r="E2573" s="95">
        <v>0.55000000000000004</v>
      </c>
      <c r="F2573" s="95">
        <v>0.52</v>
      </c>
      <c r="G2573" s="95">
        <v>20.010000000000002</v>
      </c>
      <c r="H2573" s="95">
        <v>-863.87</v>
      </c>
      <c r="I2573" s="95">
        <v>-968.49</v>
      </c>
      <c r="J2573" s="95">
        <v>-1.1499999999999999</v>
      </c>
      <c r="K2573" s="95">
        <v>0.73</v>
      </c>
      <c r="L2573" s="95">
        <v>1.88</v>
      </c>
      <c r="M2573" s="95">
        <v>-0.9</v>
      </c>
      <c r="N2573" s="95">
        <v>9.9600000000000009</v>
      </c>
      <c r="O2573" s="95">
        <v>0.6</v>
      </c>
      <c r="P2573" s="95">
        <v>-5.39</v>
      </c>
      <c r="Q2573" s="95">
        <v>25.78</v>
      </c>
      <c r="R2573" s="95">
        <v>-53.74</v>
      </c>
      <c r="S2573" s="95">
        <v>-50.63</v>
      </c>
      <c r="T2573" s="95">
        <v>-47.8</v>
      </c>
      <c r="U2573" s="95">
        <v>0.94</v>
      </c>
      <c r="V2573" s="95">
        <v>0.06</v>
      </c>
      <c r="W2573" s="95">
        <v>0.05</v>
      </c>
      <c r="X2573" s="95"/>
      <c r="Y2573" s="95"/>
      <c r="Z2573" s="74" t="s">
        <v>1111</v>
      </c>
      <c r="AA2573" s="95">
        <v>1.25</v>
      </c>
      <c r="AB2573" s="95">
        <v>-0.67</v>
      </c>
      <c r="AC2573" s="74" t="s">
        <v>1111</v>
      </c>
      <c r="AD2573" s="95">
        <v>16367490</v>
      </c>
    </row>
    <row r="2574" spans="1:30" x14ac:dyDescent="0.2">
      <c r="A2574" s="74" t="s">
        <v>3682</v>
      </c>
      <c r="B2574" s="95">
        <v>0.83</v>
      </c>
      <c r="C2574" s="95"/>
      <c r="D2574" s="95">
        <v>-1.24</v>
      </c>
      <c r="E2574" s="95">
        <v>0.66</v>
      </c>
      <c r="F2574" s="95">
        <v>0.63</v>
      </c>
      <c r="G2574" s="95">
        <v>20.010000000000002</v>
      </c>
      <c r="H2574" s="95">
        <v>-863.87</v>
      </c>
      <c r="I2574" s="95">
        <v>-968.49</v>
      </c>
      <c r="J2574" s="95">
        <v>-1.39</v>
      </c>
      <c r="K2574" s="95">
        <v>0.73</v>
      </c>
      <c r="L2574" s="95">
        <v>1.88</v>
      </c>
      <c r="M2574" s="95">
        <v>-0.9</v>
      </c>
      <c r="N2574" s="95">
        <v>11.98</v>
      </c>
      <c r="O2574" s="95">
        <v>0.72</v>
      </c>
      <c r="P2574" s="95">
        <v>-6.48</v>
      </c>
      <c r="Q2574" s="95">
        <v>25.78</v>
      </c>
      <c r="R2574" s="95">
        <v>-53.74</v>
      </c>
      <c r="S2574" s="95">
        <v>-50.63</v>
      </c>
      <c r="T2574" s="95">
        <v>-47.8</v>
      </c>
      <c r="U2574" s="95">
        <v>0.94</v>
      </c>
      <c r="V2574" s="95">
        <v>0.06</v>
      </c>
      <c r="W2574" s="95">
        <v>0.05</v>
      </c>
      <c r="X2574" s="95"/>
      <c r="Y2574" s="95"/>
      <c r="Z2574" s="74" t="s">
        <v>1111</v>
      </c>
      <c r="AA2574" s="95">
        <v>1.25</v>
      </c>
      <c r="AB2574" s="95">
        <v>-0.67</v>
      </c>
      <c r="AC2574" s="74" t="s">
        <v>1111</v>
      </c>
      <c r="AD2574" s="95">
        <v>16367490</v>
      </c>
    </row>
    <row r="2575" spans="1:30" x14ac:dyDescent="0.2">
      <c r="A2575" s="74" t="s">
        <v>3683</v>
      </c>
      <c r="B2575" s="95">
        <v>4.4800000000000004</v>
      </c>
      <c r="C2575" s="95"/>
      <c r="D2575" s="95">
        <v>49.01</v>
      </c>
      <c r="E2575" s="95">
        <v>0.92</v>
      </c>
      <c r="F2575" s="95">
        <v>0.66</v>
      </c>
      <c r="G2575" s="95">
        <v>20.07</v>
      </c>
      <c r="H2575" s="95">
        <v>0.32</v>
      </c>
      <c r="I2575" s="95">
        <v>0.82</v>
      </c>
      <c r="J2575" s="95">
        <v>125.65</v>
      </c>
      <c r="K2575" s="95">
        <v>115.88</v>
      </c>
      <c r="L2575" s="95">
        <v>-9.77</v>
      </c>
      <c r="M2575" s="95">
        <v>-7.0000000000000007E-2</v>
      </c>
      <c r="N2575" s="95">
        <v>0.4</v>
      </c>
      <c r="O2575" s="95">
        <v>1.25</v>
      </c>
      <c r="P2575" s="95">
        <v>-2.31</v>
      </c>
      <c r="Q2575" s="95">
        <v>3.77</v>
      </c>
      <c r="R2575" s="95">
        <v>1.87</v>
      </c>
      <c r="S2575" s="95">
        <v>1.34</v>
      </c>
      <c r="T2575" s="95">
        <v>0.26</v>
      </c>
      <c r="U2575" s="95">
        <v>0.72</v>
      </c>
      <c r="V2575" s="95">
        <v>0.28000000000000003</v>
      </c>
      <c r="W2575" s="95">
        <v>1.63</v>
      </c>
      <c r="X2575" s="95">
        <v>-8.85</v>
      </c>
      <c r="Y2575" s="95"/>
      <c r="Z2575" s="74" t="s">
        <v>1111</v>
      </c>
      <c r="AA2575" s="95">
        <v>4.9000000000000004</v>
      </c>
      <c r="AB2575" s="95">
        <v>0.09</v>
      </c>
      <c r="AC2575" s="74" t="s">
        <v>1111</v>
      </c>
      <c r="AD2575" s="95">
        <v>25631614</v>
      </c>
    </row>
    <row r="2576" spans="1:30" x14ac:dyDescent="0.2">
      <c r="A2576" s="74" t="s">
        <v>3684</v>
      </c>
      <c r="B2576" s="95">
        <v>53.24</v>
      </c>
      <c r="C2576" s="95">
        <v>2.59</v>
      </c>
      <c r="D2576" s="95">
        <v>22.25</v>
      </c>
      <c r="E2576" s="95">
        <v>2.68</v>
      </c>
      <c r="F2576" s="95">
        <v>0.89</v>
      </c>
      <c r="G2576" s="95">
        <v>67.34</v>
      </c>
      <c r="H2576" s="95">
        <v>10.35</v>
      </c>
      <c r="I2576" s="95">
        <v>6.53</v>
      </c>
      <c r="J2576" s="95">
        <v>14.04</v>
      </c>
      <c r="K2576" s="95">
        <v>18.510000000000002</v>
      </c>
      <c r="L2576" s="95">
        <v>4.47</v>
      </c>
      <c r="M2576" s="95">
        <v>0.85</v>
      </c>
      <c r="N2576" s="95">
        <v>1.45</v>
      </c>
      <c r="O2576" s="95">
        <v>-20.59</v>
      </c>
      <c r="P2576" s="95">
        <v>-1.04</v>
      </c>
      <c r="Q2576" s="95">
        <v>0.78</v>
      </c>
      <c r="R2576" s="95">
        <v>12.04</v>
      </c>
      <c r="S2576" s="95">
        <v>3.98</v>
      </c>
      <c r="T2576" s="95">
        <v>7.08</v>
      </c>
      <c r="U2576" s="95">
        <v>0.33</v>
      </c>
      <c r="V2576" s="95">
        <v>0.67</v>
      </c>
      <c r="W2576" s="95">
        <v>0.61</v>
      </c>
      <c r="X2576" s="95">
        <v>-74.290000000000006</v>
      </c>
      <c r="Y2576" s="95">
        <v>-74.8</v>
      </c>
      <c r="Z2576" s="74" t="s">
        <v>1111</v>
      </c>
      <c r="AA2576" s="95">
        <v>19.87</v>
      </c>
      <c r="AB2576" s="95">
        <v>2.39</v>
      </c>
      <c r="AC2576" s="74" t="s">
        <v>1111</v>
      </c>
      <c r="AD2576" s="95">
        <v>2965377492</v>
      </c>
    </row>
    <row r="2577" spans="1:30" x14ac:dyDescent="0.2">
      <c r="A2577" s="74" t="s">
        <v>3685</v>
      </c>
      <c r="B2577" s="95">
        <v>51.89</v>
      </c>
      <c r="C2577" s="95">
        <v>2.65</v>
      </c>
      <c r="D2577" s="95">
        <v>21.68</v>
      </c>
      <c r="E2577" s="95">
        <v>2.61</v>
      </c>
      <c r="F2577" s="95">
        <v>0.86</v>
      </c>
      <c r="G2577" s="95">
        <v>67.34</v>
      </c>
      <c r="H2577" s="95">
        <v>10.35</v>
      </c>
      <c r="I2577" s="95">
        <v>6.53</v>
      </c>
      <c r="J2577" s="95">
        <v>13.68</v>
      </c>
      <c r="K2577" s="95">
        <v>18.510000000000002</v>
      </c>
      <c r="L2577" s="95">
        <v>4.47</v>
      </c>
      <c r="M2577" s="95">
        <v>0.85</v>
      </c>
      <c r="N2577" s="95">
        <v>1.42</v>
      </c>
      <c r="O2577" s="95">
        <v>-20.059999999999999</v>
      </c>
      <c r="P2577" s="95">
        <v>-1.02</v>
      </c>
      <c r="Q2577" s="95">
        <v>0.78</v>
      </c>
      <c r="R2577" s="95">
        <v>12.04</v>
      </c>
      <c r="S2577" s="95">
        <v>3.98</v>
      </c>
      <c r="T2577" s="95">
        <v>7.08</v>
      </c>
      <c r="U2577" s="95">
        <v>0.33</v>
      </c>
      <c r="V2577" s="95">
        <v>0.67</v>
      </c>
      <c r="W2577" s="95">
        <v>0.61</v>
      </c>
      <c r="X2577" s="95">
        <v>-74.290000000000006</v>
      </c>
      <c r="Y2577" s="95">
        <v>-74.8</v>
      </c>
      <c r="Z2577" s="74" t="s">
        <v>1111</v>
      </c>
      <c r="AA2577" s="95">
        <v>19.87</v>
      </c>
      <c r="AB2577" s="95">
        <v>2.39</v>
      </c>
      <c r="AC2577" s="74" t="s">
        <v>1111</v>
      </c>
      <c r="AD2577" s="95">
        <v>2965377492</v>
      </c>
    </row>
    <row r="2578" spans="1:30" x14ac:dyDescent="0.2">
      <c r="A2578" s="74" t="s">
        <v>3686</v>
      </c>
      <c r="B2578" s="95">
        <v>22.59</v>
      </c>
      <c r="C2578" s="95"/>
      <c r="D2578" s="95">
        <v>325</v>
      </c>
      <c r="E2578" s="95">
        <v>9.9600000000000009</v>
      </c>
      <c r="F2578" s="95">
        <v>0.38</v>
      </c>
      <c r="G2578" s="95">
        <v>35.4</v>
      </c>
      <c r="H2578" s="95">
        <v>1.6</v>
      </c>
      <c r="I2578" s="95">
        <v>0.08</v>
      </c>
      <c r="J2578" s="95">
        <v>16.03</v>
      </c>
      <c r="K2578" s="95">
        <v>28.52</v>
      </c>
      <c r="L2578" s="95">
        <v>12.48</v>
      </c>
      <c r="M2578" s="95">
        <v>7.75</v>
      </c>
      <c r="N2578" s="95">
        <v>0.26</v>
      </c>
      <c r="O2578" s="95">
        <v>-11.46</v>
      </c>
      <c r="P2578" s="95">
        <v>-0.62</v>
      </c>
      <c r="Q2578" s="95">
        <v>0.92</v>
      </c>
      <c r="R2578" s="95">
        <v>3.06</v>
      </c>
      <c r="S2578" s="95">
        <v>0.12</v>
      </c>
      <c r="T2578" s="95">
        <v>5.0999999999999996</v>
      </c>
      <c r="U2578" s="95">
        <v>0.04</v>
      </c>
      <c r="V2578" s="95">
        <v>0.96</v>
      </c>
      <c r="W2578" s="95">
        <v>1.46</v>
      </c>
      <c r="X2578" s="95">
        <v>-5.79</v>
      </c>
      <c r="Y2578" s="95"/>
      <c r="Z2578" s="74" t="s">
        <v>1111</v>
      </c>
      <c r="AA2578" s="95">
        <v>2.25</v>
      </c>
      <c r="AB2578" s="95">
        <v>7.0000000000000007E-2</v>
      </c>
      <c r="AC2578" s="74" t="s">
        <v>1111</v>
      </c>
      <c r="AD2578" s="95">
        <v>3574992696</v>
      </c>
    </row>
    <row r="2579" spans="1:30" x14ac:dyDescent="0.2">
      <c r="A2579" s="74" t="s">
        <v>3687</v>
      </c>
      <c r="B2579" s="95">
        <v>14.75</v>
      </c>
      <c r="C2579" s="95"/>
      <c r="D2579" s="95">
        <v>-0.01</v>
      </c>
      <c r="E2579" s="95">
        <v>0.25</v>
      </c>
      <c r="F2579" s="95">
        <v>0</v>
      </c>
      <c r="G2579" s="95"/>
      <c r="H2579" s="95"/>
      <c r="I2579" s="95"/>
      <c r="J2579" s="95">
        <v>0</v>
      </c>
      <c r="K2579" s="95">
        <v>0</v>
      </c>
      <c r="L2579" s="95">
        <v>0</v>
      </c>
      <c r="M2579" s="95">
        <v>-0.1</v>
      </c>
      <c r="N2579" s="95"/>
      <c r="O2579" s="95">
        <v>-0.48</v>
      </c>
      <c r="P2579" s="95">
        <v>0</v>
      </c>
      <c r="Q2579" s="95">
        <v>0.2</v>
      </c>
      <c r="R2579" s="95">
        <v>-3397.76</v>
      </c>
      <c r="S2579" s="95">
        <v>-24.59</v>
      </c>
      <c r="T2579" s="95">
        <v>-7237.76</v>
      </c>
      <c r="U2579" s="95">
        <v>0.01</v>
      </c>
      <c r="V2579" s="95">
        <v>0.19</v>
      </c>
      <c r="W2579" s="95">
        <v>0</v>
      </c>
      <c r="X2579" s="95"/>
      <c r="Y2579" s="95"/>
      <c r="Z2579" s="74" t="s">
        <v>1111</v>
      </c>
      <c r="AA2579" s="95">
        <v>57.97</v>
      </c>
      <c r="AB2579" s="95">
        <v>-1969.72</v>
      </c>
      <c r="AC2579" s="74" t="s">
        <v>1111</v>
      </c>
      <c r="AD2579" s="95">
        <v>1272187.5</v>
      </c>
    </row>
    <row r="2580" spans="1:30" x14ac:dyDescent="0.2">
      <c r="A2580" s="74" t="s">
        <v>3688</v>
      </c>
      <c r="B2580" s="95">
        <v>52.8</v>
      </c>
      <c r="C2580" s="95"/>
      <c r="D2580" s="95">
        <v>43.32</v>
      </c>
      <c r="E2580" s="95">
        <v>26.2</v>
      </c>
      <c r="F2580" s="95">
        <v>9.4</v>
      </c>
      <c r="G2580" s="95">
        <v>89.38</v>
      </c>
      <c r="H2580" s="95">
        <v>10.61</v>
      </c>
      <c r="I2580" s="95">
        <v>23.18</v>
      </c>
      <c r="J2580" s="95">
        <v>94.63</v>
      </c>
      <c r="K2580" s="95">
        <v>92.41</v>
      </c>
      <c r="L2580" s="95">
        <v>-2.2200000000000002</v>
      </c>
      <c r="M2580" s="95">
        <v>-0.61</v>
      </c>
      <c r="N2580" s="95">
        <v>10.039999999999999</v>
      </c>
      <c r="O2580" s="95">
        <v>190.35</v>
      </c>
      <c r="P2580" s="95">
        <v>-13.71</v>
      </c>
      <c r="Q2580" s="95">
        <v>1.19</v>
      </c>
      <c r="R2580" s="95">
        <v>60.48</v>
      </c>
      <c r="S2580" s="95">
        <v>21.69</v>
      </c>
      <c r="T2580" s="95">
        <v>-4.76</v>
      </c>
      <c r="U2580" s="95">
        <v>0.36</v>
      </c>
      <c r="V2580" s="95">
        <v>0.64</v>
      </c>
      <c r="W2580" s="95">
        <v>0.94</v>
      </c>
      <c r="X2580" s="95">
        <v>33.51</v>
      </c>
      <c r="Y2580" s="95"/>
      <c r="Z2580" s="74" t="s">
        <v>1111</v>
      </c>
      <c r="AA2580" s="95">
        <v>2.02</v>
      </c>
      <c r="AB2580" s="95">
        <v>1.22</v>
      </c>
      <c r="AC2580" s="74" t="s">
        <v>1111</v>
      </c>
      <c r="AD2580" s="95">
        <v>761022240</v>
      </c>
    </row>
    <row r="2581" spans="1:30" x14ac:dyDescent="0.2">
      <c r="A2581" s="74" t="s">
        <v>3689</v>
      </c>
      <c r="B2581" s="95">
        <v>66.2</v>
      </c>
      <c r="C2581" s="95">
        <v>3.49</v>
      </c>
      <c r="D2581" s="95">
        <v>17.36</v>
      </c>
      <c r="E2581" s="95">
        <v>5.82</v>
      </c>
      <c r="F2581" s="95">
        <v>1.24</v>
      </c>
      <c r="G2581" s="95">
        <v>34.04</v>
      </c>
      <c r="H2581" s="95">
        <v>13.13</v>
      </c>
      <c r="I2581" s="95">
        <v>9.27</v>
      </c>
      <c r="J2581" s="95">
        <v>12.25</v>
      </c>
      <c r="K2581" s="95">
        <v>15.85</v>
      </c>
      <c r="L2581" s="95">
        <v>3.6</v>
      </c>
      <c r="M2581" s="95">
        <v>1.71</v>
      </c>
      <c r="N2581" s="95">
        <v>1.61</v>
      </c>
      <c r="O2581" s="95">
        <v>-18.829999999999998</v>
      </c>
      <c r="P2581" s="95">
        <v>-1.56</v>
      </c>
      <c r="Q2581" s="95">
        <v>0.76</v>
      </c>
      <c r="R2581" s="95">
        <v>33.53</v>
      </c>
      <c r="S2581" s="95">
        <v>7.14</v>
      </c>
      <c r="T2581" s="95">
        <v>13.48</v>
      </c>
      <c r="U2581" s="95">
        <v>0.21</v>
      </c>
      <c r="V2581" s="95">
        <v>0.79</v>
      </c>
      <c r="W2581" s="95">
        <v>0.77</v>
      </c>
      <c r="X2581" s="95">
        <v>0.36</v>
      </c>
      <c r="Y2581" s="95">
        <v>15.3</v>
      </c>
      <c r="Z2581" s="74" t="s">
        <v>1111</v>
      </c>
      <c r="AA2581" s="95">
        <v>11.37</v>
      </c>
      <c r="AB2581" s="95">
        <v>3.81</v>
      </c>
      <c r="AC2581" s="74" t="s">
        <v>1111</v>
      </c>
      <c r="AD2581" s="95">
        <v>22582329360</v>
      </c>
    </row>
    <row r="2582" spans="1:30" x14ac:dyDescent="0.2">
      <c r="A2582" s="74" t="s">
        <v>3690</v>
      </c>
      <c r="B2582" s="95">
        <v>213.02</v>
      </c>
      <c r="C2582" s="95">
        <v>0.47</v>
      </c>
      <c r="D2582" s="95">
        <v>35.07</v>
      </c>
      <c r="E2582" s="95">
        <v>4.6500000000000004</v>
      </c>
      <c r="F2582" s="95">
        <v>2.4</v>
      </c>
      <c r="G2582" s="95">
        <v>43.91</v>
      </c>
      <c r="H2582" s="95">
        <v>14.44</v>
      </c>
      <c r="I2582" s="95">
        <v>10.199999999999999</v>
      </c>
      <c r="J2582" s="95">
        <v>24.77</v>
      </c>
      <c r="K2582" s="95">
        <v>25.91</v>
      </c>
      <c r="L2582" s="95">
        <v>1.1399999999999999</v>
      </c>
      <c r="M2582" s="95">
        <v>0.22</v>
      </c>
      <c r="N2582" s="95">
        <v>3.58</v>
      </c>
      <c r="O2582" s="95">
        <v>10.119999999999999</v>
      </c>
      <c r="P2582" s="95">
        <v>-3.96</v>
      </c>
      <c r="Q2582" s="95">
        <v>2.52</v>
      </c>
      <c r="R2582" s="95">
        <v>13.27</v>
      </c>
      <c r="S2582" s="95">
        <v>6.85</v>
      </c>
      <c r="T2582" s="95">
        <v>9.51</v>
      </c>
      <c r="U2582" s="95">
        <v>0.52</v>
      </c>
      <c r="V2582" s="95">
        <v>0.48</v>
      </c>
      <c r="W2582" s="95">
        <v>0.67</v>
      </c>
      <c r="X2582" s="95">
        <v>10.24</v>
      </c>
      <c r="Y2582" s="95">
        <v>9.93</v>
      </c>
      <c r="Z2582" s="74" t="s">
        <v>1111</v>
      </c>
      <c r="AA2582" s="95">
        <v>45.77</v>
      </c>
      <c r="AB2582" s="95">
        <v>6.07</v>
      </c>
      <c r="AC2582" s="74" t="s">
        <v>1111</v>
      </c>
      <c r="AD2582" s="95">
        <v>2471905382</v>
      </c>
    </row>
    <row r="2583" spans="1:30" x14ac:dyDescent="0.2">
      <c r="A2583" s="74" t="s">
        <v>3691</v>
      </c>
      <c r="B2583" s="95">
        <v>0.86</v>
      </c>
      <c r="C2583" s="95"/>
      <c r="D2583" s="95">
        <v>-0.47</v>
      </c>
      <c r="E2583" s="95">
        <v>0.96</v>
      </c>
      <c r="F2583" s="95">
        <v>0.3</v>
      </c>
      <c r="G2583" s="95">
        <v>65.260000000000005</v>
      </c>
      <c r="H2583" s="95">
        <v>-1012.52</v>
      </c>
      <c r="I2583" s="95">
        <v>-1085.43</v>
      </c>
      <c r="J2583" s="95">
        <v>-0.5</v>
      </c>
      <c r="K2583" s="95">
        <v>-0.11</v>
      </c>
      <c r="L2583" s="95">
        <v>0.39</v>
      </c>
      <c r="M2583" s="95">
        <v>-0.75</v>
      </c>
      <c r="N2583" s="95">
        <v>5.07</v>
      </c>
      <c r="O2583" s="95">
        <v>0.48</v>
      </c>
      <c r="P2583" s="95">
        <v>-1.32</v>
      </c>
      <c r="Q2583" s="95">
        <v>5.48</v>
      </c>
      <c r="R2583" s="95">
        <v>-205.22</v>
      </c>
      <c r="S2583" s="95">
        <v>-65.09</v>
      </c>
      <c r="T2583" s="95">
        <v>-84.08</v>
      </c>
      <c r="U2583" s="95">
        <v>0.32</v>
      </c>
      <c r="V2583" s="95">
        <v>0.68</v>
      </c>
      <c r="W2583" s="95">
        <v>0.06</v>
      </c>
      <c r="X2583" s="95">
        <v>169.2</v>
      </c>
      <c r="Y2583" s="95"/>
      <c r="Z2583" s="74" t="s">
        <v>1111</v>
      </c>
      <c r="AA2583" s="95">
        <v>0.94</v>
      </c>
      <c r="AB2583" s="95">
        <v>-1.93</v>
      </c>
      <c r="AC2583" s="74" t="s">
        <v>1111</v>
      </c>
      <c r="AD2583" s="95">
        <v>58950270</v>
      </c>
    </row>
    <row r="2584" spans="1:30" x14ac:dyDescent="0.2">
      <c r="A2584" s="74" t="s">
        <v>3692</v>
      </c>
      <c r="B2584" s="95">
        <v>98.1</v>
      </c>
      <c r="C2584" s="95">
        <v>2.99</v>
      </c>
      <c r="D2584" s="95">
        <v>-108.82</v>
      </c>
      <c r="E2584" s="95">
        <v>2.16</v>
      </c>
      <c r="F2584" s="95">
        <v>0.64</v>
      </c>
      <c r="G2584" s="95">
        <v>12.08</v>
      </c>
      <c r="H2584" s="95">
        <v>1.32</v>
      </c>
      <c r="I2584" s="95">
        <v>-0.68</v>
      </c>
      <c r="J2584" s="95">
        <v>56.59</v>
      </c>
      <c r="K2584" s="95">
        <v>83.5</v>
      </c>
      <c r="L2584" s="95">
        <v>26.92</v>
      </c>
      <c r="M2584" s="95">
        <v>1.03</v>
      </c>
      <c r="N2584" s="95">
        <v>0.75</v>
      </c>
      <c r="O2584" s="95">
        <v>2</v>
      </c>
      <c r="P2584" s="95">
        <v>-1.28</v>
      </c>
      <c r="Q2584" s="95">
        <v>2.75</v>
      </c>
      <c r="R2584" s="95">
        <v>-1.98</v>
      </c>
      <c r="S2584" s="95">
        <v>-0.59</v>
      </c>
      <c r="T2584" s="95">
        <v>1.1299999999999999</v>
      </c>
      <c r="U2584" s="95">
        <v>0.3</v>
      </c>
      <c r="V2584" s="95">
        <v>0.7</v>
      </c>
      <c r="W2584" s="95">
        <v>0.86</v>
      </c>
      <c r="X2584" s="95">
        <v>-3.37</v>
      </c>
      <c r="Y2584" s="95"/>
      <c r="Z2584" s="74" t="s">
        <v>1111</v>
      </c>
      <c r="AA2584" s="95">
        <v>45.45</v>
      </c>
      <c r="AB2584" s="95">
        <v>-0.9</v>
      </c>
      <c r="AC2584" s="74" t="s">
        <v>1111</v>
      </c>
      <c r="AD2584" s="95">
        <v>1556130870</v>
      </c>
    </row>
    <row r="2585" spans="1:30" x14ac:dyDescent="0.2">
      <c r="A2585" s="74" t="s">
        <v>3693</v>
      </c>
      <c r="B2585" s="95">
        <v>11.69</v>
      </c>
      <c r="C2585" s="95"/>
      <c r="D2585" s="95">
        <v>-4.74</v>
      </c>
      <c r="E2585" s="95">
        <v>1.27</v>
      </c>
      <c r="F2585" s="95">
        <v>1.18</v>
      </c>
      <c r="G2585" s="95"/>
      <c r="H2585" s="95"/>
      <c r="I2585" s="95"/>
      <c r="J2585" s="95">
        <v>-4.74</v>
      </c>
      <c r="K2585" s="95">
        <v>-1.28</v>
      </c>
      <c r="L2585" s="95">
        <v>3.45</v>
      </c>
      <c r="M2585" s="95">
        <v>-0.92</v>
      </c>
      <c r="N2585" s="95"/>
      <c r="O2585" s="95">
        <v>1.28</v>
      </c>
      <c r="P2585" s="95">
        <v>-30.84</v>
      </c>
      <c r="Q2585" s="95">
        <v>23.18</v>
      </c>
      <c r="R2585" s="95">
        <v>-26.71</v>
      </c>
      <c r="S2585" s="95">
        <v>-24.92</v>
      </c>
      <c r="T2585" s="95">
        <v>-26.71</v>
      </c>
      <c r="U2585" s="95">
        <v>0.93</v>
      </c>
      <c r="V2585" s="95">
        <v>7.0000000000000007E-2</v>
      </c>
      <c r="W2585" s="95">
        <v>0</v>
      </c>
      <c r="X2585" s="95"/>
      <c r="Y2585" s="95"/>
      <c r="Z2585" s="74" t="s">
        <v>1111</v>
      </c>
      <c r="AA2585" s="95">
        <v>9.3000000000000007</v>
      </c>
      <c r="AB2585" s="95">
        <v>-2.48</v>
      </c>
      <c r="AC2585" s="74" t="s">
        <v>1111</v>
      </c>
      <c r="AD2585" s="95">
        <v>287764848</v>
      </c>
    </row>
    <row r="2586" spans="1:30" x14ac:dyDescent="0.2">
      <c r="A2586" s="74" t="s">
        <v>3694</v>
      </c>
      <c r="B2586" s="95">
        <v>42.77</v>
      </c>
      <c r="C2586" s="95">
        <v>1.87</v>
      </c>
      <c r="D2586" s="95">
        <v>-23.78</v>
      </c>
      <c r="E2586" s="95">
        <v>1.53</v>
      </c>
      <c r="F2586" s="95">
        <v>0.98</v>
      </c>
      <c r="G2586" s="95">
        <v>31.34</v>
      </c>
      <c r="H2586" s="95">
        <v>-6.87</v>
      </c>
      <c r="I2586" s="95">
        <v>-6.65</v>
      </c>
      <c r="J2586" s="95">
        <v>-23.03</v>
      </c>
      <c r="K2586" s="95">
        <v>-24.76</v>
      </c>
      <c r="L2586" s="95">
        <v>-1.72</v>
      </c>
      <c r="M2586" s="95">
        <v>0.11</v>
      </c>
      <c r="N2586" s="95">
        <v>1.58</v>
      </c>
      <c r="O2586" s="95">
        <v>3</v>
      </c>
      <c r="P2586" s="95">
        <v>-1.73</v>
      </c>
      <c r="Q2586" s="95">
        <v>4</v>
      </c>
      <c r="R2586" s="95">
        <v>-6.43</v>
      </c>
      <c r="S2586" s="95">
        <v>-4.12</v>
      </c>
      <c r="T2586" s="95">
        <v>-5.38</v>
      </c>
      <c r="U2586" s="95">
        <v>0.64</v>
      </c>
      <c r="V2586" s="95">
        <v>0.36</v>
      </c>
      <c r="W2586" s="95">
        <v>0.62</v>
      </c>
      <c r="X2586" s="95">
        <v>-15.07</v>
      </c>
      <c r="Y2586" s="95"/>
      <c r="Z2586" s="74" t="s">
        <v>1111</v>
      </c>
      <c r="AA2586" s="95">
        <v>27.98</v>
      </c>
      <c r="AB2586" s="95">
        <v>-1.8</v>
      </c>
      <c r="AC2586" s="74" t="s">
        <v>1111</v>
      </c>
      <c r="AD2586" s="95">
        <v>1191153054</v>
      </c>
    </row>
    <row r="2587" spans="1:30" x14ac:dyDescent="0.2">
      <c r="A2587" s="74" t="s">
        <v>3695</v>
      </c>
      <c r="B2587" s="95">
        <v>15.39</v>
      </c>
      <c r="C2587" s="95"/>
      <c r="D2587" s="95">
        <v>42.09</v>
      </c>
      <c r="E2587" s="95">
        <v>1.26</v>
      </c>
      <c r="F2587" s="95">
        <v>0.26</v>
      </c>
      <c r="G2587" s="95">
        <v>41.66</v>
      </c>
      <c r="H2587" s="95">
        <v>8.84</v>
      </c>
      <c r="I2587" s="95">
        <v>1.98</v>
      </c>
      <c r="J2587" s="95">
        <v>9.4600000000000009</v>
      </c>
      <c r="K2587" s="95">
        <v>15.47</v>
      </c>
      <c r="L2587" s="95">
        <v>6.01</v>
      </c>
      <c r="M2587" s="95">
        <v>0.8</v>
      </c>
      <c r="N2587" s="95">
        <v>0.84</v>
      </c>
      <c r="O2587" s="95">
        <v>2.42</v>
      </c>
      <c r="P2587" s="95">
        <v>-0.51</v>
      </c>
      <c r="Q2587" s="95">
        <v>1.28</v>
      </c>
      <c r="R2587" s="95">
        <v>2.99</v>
      </c>
      <c r="S2587" s="95">
        <v>0.62</v>
      </c>
      <c r="T2587" s="95">
        <v>5.04</v>
      </c>
      <c r="U2587" s="95">
        <v>0.21</v>
      </c>
      <c r="V2587" s="95">
        <v>0.71</v>
      </c>
      <c r="W2587" s="95">
        <v>0.31</v>
      </c>
      <c r="X2587" s="95">
        <v>-4.05</v>
      </c>
      <c r="Y2587" s="95">
        <v>-70.25</v>
      </c>
      <c r="Z2587" s="74" t="s">
        <v>1111</v>
      </c>
      <c r="AA2587" s="95">
        <v>12.24</v>
      </c>
      <c r="AB2587" s="95">
        <v>0.37</v>
      </c>
      <c r="AC2587" s="74" t="s">
        <v>1111</v>
      </c>
      <c r="AD2587" s="95">
        <v>1864566216</v>
      </c>
    </row>
    <row r="2588" spans="1:30" x14ac:dyDescent="0.2">
      <c r="A2588" s="74" t="s">
        <v>3696</v>
      </c>
      <c r="B2588" s="95">
        <v>49.22</v>
      </c>
      <c r="C2588" s="95">
        <v>1.08</v>
      </c>
      <c r="D2588" s="95">
        <v>4.78</v>
      </c>
      <c r="E2588" s="95">
        <v>0.47</v>
      </c>
      <c r="F2588" s="95">
        <v>0.03</v>
      </c>
      <c r="G2588" s="95">
        <v>76.38</v>
      </c>
      <c r="H2588" s="95">
        <v>0</v>
      </c>
      <c r="I2588" s="95">
        <v>23.27</v>
      </c>
      <c r="J2588" s="95"/>
      <c r="K2588" s="95"/>
      <c r="L2588" s="95"/>
      <c r="M2588" s="95">
        <v>-1.64</v>
      </c>
      <c r="N2588" s="95">
        <v>1.1100000000000001</v>
      </c>
      <c r="O2588" s="95">
        <v>0.09</v>
      </c>
      <c r="P2588" s="95">
        <v>-0.46</v>
      </c>
      <c r="Q2588" s="95">
        <v>1.68</v>
      </c>
      <c r="R2588" s="95">
        <v>9.76</v>
      </c>
      <c r="S2588" s="95">
        <v>0.7</v>
      </c>
      <c r="T2588" s="95"/>
      <c r="U2588" s="95">
        <v>7.0000000000000007E-2</v>
      </c>
      <c r="V2588" s="95">
        <v>0.93</v>
      </c>
      <c r="W2588" s="95">
        <v>0.03</v>
      </c>
      <c r="X2588" s="95">
        <v>13.49</v>
      </c>
      <c r="Y2588" s="95">
        <v>17.29</v>
      </c>
      <c r="Z2588" s="74" t="s">
        <v>1111</v>
      </c>
      <c r="AA2588" s="95">
        <v>105.62</v>
      </c>
      <c r="AB2588" s="95">
        <v>10.31</v>
      </c>
      <c r="AC2588" s="74" t="s">
        <v>1111</v>
      </c>
      <c r="AD2588" s="95">
        <v>19177800246</v>
      </c>
    </row>
    <row r="2589" spans="1:30" x14ac:dyDescent="0.2">
      <c r="A2589" s="74" t="s">
        <v>3697</v>
      </c>
      <c r="B2589" s="95">
        <v>10.029999999999999</v>
      </c>
      <c r="C2589" s="95">
        <v>3.59</v>
      </c>
      <c r="D2589" s="95">
        <v>-121.48</v>
      </c>
      <c r="E2589" s="95">
        <v>1.59</v>
      </c>
      <c r="F2589" s="95">
        <v>0.83</v>
      </c>
      <c r="G2589" s="95">
        <v>31.02</v>
      </c>
      <c r="H2589" s="95">
        <v>-1.65</v>
      </c>
      <c r="I2589" s="95">
        <v>-0.52</v>
      </c>
      <c r="J2589" s="95">
        <v>-38.549999999999997</v>
      </c>
      <c r="K2589" s="95">
        <v>-39.83</v>
      </c>
      <c r="L2589" s="95">
        <v>-1.28</v>
      </c>
      <c r="M2589" s="95">
        <v>0.05</v>
      </c>
      <c r="N2589" s="95">
        <v>0.63</v>
      </c>
      <c r="O2589" s="95">
        <v>10.75</v>
      </c>
      <c r="P2589" s="95">
        <v>-1.32</v>
      </c>
      <c r="Q2589" s="95">
        <v>1.26</v>
      </c>
      <c r="R2589" s="95">
        <v>-1.31</v>
      </c>
      <c r="S2589" s="95">
        <v>-0.68</v>
      </c>
      <c r="T2589" s="95">
        <v>-6.17</v>
      </c>
      <c r="U2589" s="95">
        <v>0.52</v>
      </c>
      <c r="V2589" s="95">
        <v>0.48</v>
      </c>
      <c r="W2589" s="95">
        <v>1.3</v>
      </c>
      <c r="X2589" s="95">
        <v>-2.17</v>
      </c>
      <c r="Y2589" s="95">
        <v>-18.91</v>
      </c>
      <c r="Z2589" s="74" t="s">
        <v>1111</v>
      </c>
      <c r="AA2589" s="95">
        <v>6.3</v>
      </c>
      <c r="AB2589" s="95">
        <v>-0.08</v>
      </c>
      <c r="AC2589" s="74" t="s">
        <v>1111</v>
      </c>
      <c r="AD2589" s="95">
        <v>366755977</v>
      </c>
    </row>
    <row r="2590" spans="1:30" x14ac:dyDescent="0.2">
      <c r="A2590" s="74" t="s">
        <v>3698</v>
      </c>
      <c r="B2590" s="95">
        <v>42.69</v>
      </c>
      <c r="C2590" s="95">
        <v>1.41</v>
      </c>
      <c r="D2590" s="95">
        <v>7.52</v>
      </c>
      <c r="E2590" s="95">
        <v>1.31</v>
      </c>
      <c r="F2590" s="95">
        <v>0.65</v>
      </c>
      <c r="G2590" s="95">
        <v>21.17</v>
      </c>
      <c r="H2590" s="95">
        <v>11.39</v>
      </c>
      <c r="I2590" s="95">
        <v>9.4700000000000006</v>
      </c>
      <c r="J2590" s="95">
        <v>6.25</v>
      </c>
      <c r="K2590" s="95">
        <v>8.7799999999999994</v>
      </c>
      <c r="L2590" s="95">
        <v>2.5299999999999998</v>
      </c>
      <c r="M2590" s="95">
        <v>0.53</v>
      </c>
      <c r="N2590" s="95">
        <v>0.71</v>
      </c>
      <c r="O2590" s="95"/>
      <c r="P2590" s="95">
        <v>-0.65</v>
      </c>
      <c r="Q2590" s="95"/>
      <c r="R2590" s="95">
        <v>17.48</v>
      </c>
      <c r="S2590" s="95">
        <v>8.6300000000000008</v>
      </c>
      <c r="T2590" s="95">
        <v>10.55</v>
      </c>
      <c r="U2590" s="95">
        <v>0.49</v>
      </c>
      <c r="V2590" s="95">
        <v>0.51</v>
      </c>
      <c r="W2590" s="95">
        <v>0.91</v>
      </c>
      <c r="X2590" s="95">
        <v>6.65</v>
      </c>
      <c r="Y2590" s="95">
        <v>28.57</v>
      </c>
      <c r="Z2590" s="74" t="s">
        <v>1111</v>
      </c>
      <c r="AA2590" s="95">
        <v>32.49</v>
      </c>
      <c r="AB2590" s="95">
        <v>5.68</v>
      </c>
      <c r="AC2590" s="74" t="s">
        <v>1111</v>
      </c>
      <c r="AD2590" s="95">
        <v>3734418744</v>
      </c>
    </row>
    <row r="2591" spans="1:30" x14ac:dyDescent="0.2">
      <c r="A2591" s="74" t="s">
        <v>3699</v>
      </c>
      <c r="B2591" s="95">
        <v>2.14</v>
      </c>
      <c r="C2591" s="95"/>
      <c r="D2591" s="95">
        <v>-3.79</v>
      </c>
      <c r="E2591" s="95">
        <v>1.02</v>
      </c>
      <c r="F2591" s="95">
        <v>0.94</v>
      </c>
      <c r="G2591" s="95">
        <v>100</v>
      </c>
      <c r="H2591" s="95">
        <v>-262.86</v>
      </c>
      <c r="I2591" s="95">
        <v>-263.08999999999997</v>
      </c>
      <c r="J2591" s="95">
        <v>-3.8</v>
      </c>
      <c r="K2591" s="95">
        <v>-0.23</v>
      </c>
      <c r="L2591" s="95">
        <v>3.57</v>
      </c>
      <c r="M2591" s="95">
        <v>-0.96</v>
      </c>
      <c r="N2591" s="95">
        <v>9.98</v>
      </c>
      <c r="O2591" s="95">
        <v>1.1100000000000001</v>
      </c>
      <c r="P2591" s="95">
        <v>-12.03</v>
      </c>
      <c r="Q2591" s="95">
        <v>12.14</v>
      </c>
      <c r="R2591" s="95">
        <v>-26.81</v>
      </c>
      <c r="S2591" s="95">
        <v>-24.7</v>
      </c>
      <c r="T2591" s="95">
        <v>-26.48</v>
      </c>
      <c r="U2591" s="95">
        <v>0.92</v>
      </c>
      <c r="V2591" s="95">
        <v>0.08</v>
      </c>
      <c r="W2591" s="95">
        <v>0.09</v>
      </c>
      <c r="X2591" s="95"/>
      <c r="Y2591" s="95"/>
      <c r="Z2591" s="74" t="s">
        <v>1111</v>
      </c>
      <c r="AA2591" s="95">
        <v>2.09</v>
      </c>
      <c r="AB2591" s="95">
        <v>-0.56000000000000005</v>
      </c>
      <c r="AC2591" s="74" t="s">
        <v>1111</v>
      </c>
      <c r="AD2591" s="95">
        <v>30216148</v>
      </c>
    </row>
    <row r="2592" spans="1:30" x14ac:dyDescent="0.2">
      <c r="A2592" s="74" t="s">
        <v>3700</v>
      </c>
      <c r="B2592" s="95">
        <v>0.54</v>
      </c>
      <c r="C2592" s="95"/>
      <c r="D2592" s="95">
        <v>-0.97</v>
      </c>
      <c r="E2592" s="95">
        <v>0.26</v>
      </c>
      <c r="F2592" s="95">
        <v>0.24</v>
      </c>
      <c r="G2592" s="95">
        <v>100</v>
      </c>
      <c r="H2592" s="95">
        <v>-262.86</v>
      </c>
      <c r="I2592" s="95">
        <v>-263.08999999999997</v>
      </c>
      <c r="J2592" s="95">
        <v>-0.97</v>
      </c>
      <c r="K2592" s="95">
        <v>-0.23</v>
      </c>
      <c r="L2592" s="95">
        <v>3.57</v>
      </c>
      <c r="M2592" s="95">
        <v>-0.96</v>
      </c>
      <c r="N2592" s="95">
        <v>2.54</v>
      </c>
      <c r="O2592" s="95">
        <v>0.28000000000000003</v>
      </c>
      <c r="P2592" s="95">
        <v>-3.06</v>
      </c>
      <c r="Q2592" s="95">
        <v>12.14</v>
      </c>
      <c r="R2592" s="95">
        <v>-26.81</v>
      </c>
      <c r="S2592" s="95">
        <v>-24.7</v>
      </c>
      <c r="T2592" s="95">
        <v>-26.48</v>
      </c>
      <c r="U2592" s="95">
        <v>0.92</v>
      </c>
      <c r="V2592" s="95">
        <v>0.08</v>
      </c>
      <c r="W2592" s="95">
        <v>0.09</v>
      </c>
      <c r="X2592" s="95"/>
      <c r="Y2592" s="95"/>
      <c r="Z2592" s="74" t="s">
        <v>1111</v>
      </c>
      <c r="AA2592" s="95">
        <v>2.09</v>
      </c>
      <c r="AB2592" s="95">
        <v>-0.56000000000000005</v>
      </c>
      <c r="AC2592" s="74" t="s">
        <v>1111</v>
      </c>
      <c r="AD2592" s="95">
        <v>30216148</v>
      </c>
    </row>
    <row r="2593" spans="1:30" x14ac:dyDescent="0.2">
      <c r="A2593" s="74" t="s">
        <v>3701</v>
      </c>
      <c r="B2593" s="95">
        <v>44.87</v>
      </c>
      <c r="C2593" s="95">
        <v>0.98</v>
      </c>
      <c r="D2593" s="95">
        <v>-203.05</v>
      </c>
      <c r="E2593" s="95">
        <v>4.24</v>
      </c>
      <c r="F2593" s="95">
        <v>1.08</v>
      </c>
      <c r="G2593" s="95">
        <v>11.64</v>
      </c>
      <c r="H2593" s="95">
        <v>2.2999999999999998</v>
      </c>
      <c r="I2593" s="95">
        <v>-0.49</v>
      </c>
      <c r="J2593" s="95">
        <v>43.41</v>
      </c>
      <c r="K2593" s="95">
        <v>50.51</v>
      </c>
      <c r="L2593" s="95">
        <v>7.1</v>
      </c>
      <c r="M2593" s="95">
        <v>0.69</v>
      </c>
      <c r="N2593" s="95">
        <v>1</v>
      </c>
      <c r="O2593" s="95">
        <v>18.09</v>
      </c>
      <c r="P2593" s="95">
        <v>-1.7</v>
      </c>
      <c r="Q2593" s="95">
        <v>1.19</v>
      </c>
      <c r="R2593" s="95">
        <v>-2.09</v>
      </c>
      <c r="S2593" s="95">
        <v>-0.53</v>
      </c>
      <c r="T2593" s="95">
        <v>2.2200000000000002</v>
      </c>
      <c r="U2593" s="95">
        <v>0.25</v>
      </c>
      <c r="V2593" s="95">
        <v>0.75</v>
      </c>
      <c r="W2593" s="95">
        <v>1.08</v>
      </c>
      <c r="X2593" s="95">
        <v>2.5</v>
      </c>
      <c r="Y2593" s="95"/>
      <c r="Z2593" s="74" t="s">
        <v>1111</v>
      </c>
      <c r="AA2593" s="95">
        <v>10.59</v>
      </c>
      <c r="AB2593" s="95">
        <v>-0.22</v>
      </c>
      <c r="AC2593" s="74" t="s">
        <v>1111</v>
      </c>
      <c r="AD2593" s="95">
        <v>6294601411</v>
      </c>
    </row>
    <row r="2594" spans="1:30" x14ac:dyDescent="0.2">
      <c r="A2594" s="74" t="s">
        <v>3702</v>
      </c>
      <c r="B2594" s="95">
        <v>3.07</v>
      </c>
      <c r="C2594" s="95"/>
      <c r="D2594" s="95">
        <v>-0.84</v>
      </c>
      <c r="E2594" s="95">
        <v>0.26</v>
      </c>
      <c r="F2594" s="95">
        <v>0.23</v>
      </c>
      <c r="G2594" s="95">
        <v>-7.15</v>
      </c>
      <c r="H2594" s="95">
        <v>-116.42</v>
      </c>
      <c r="I2594" s="95">
        <v>-86.18</v>
      </c>
      <c r="J2594" s="95">
        <v>-0.62</v>
      </c>
      <c r="K2594" s="95">
        <v>0.16</v>
      </c>
      <c r="L2594" s="95">
        <v>0.78</v>
      </c>
      <c r="M2594" s="95">
        <v>-0.33</v>
      </c>
      <c r="N2594" s="95">
        <v>0.73</v>
      </c>
      <c r="O2594" s="95">
        <v>0.6</v>
      </c>
      <c r="P2594" s="95">
        <v>-0.46</v>
      </c>
      <c r="Q2594" s="95">
        <v>4.2699999999999996</v>
      </c>
      <c r="R2594" s="95">
        <v>-30.8</v>
      </c>
      <c r="S2594" s="95">
        <v>-27.2</v>
      </c>
      <c r="T2594" s="95">
        <v>-52.55</v>
      </c>
      <c r="U2594" s="95">
        <v>0.88</v>
      </c>
      <c r="V2594" s="95">
        <v>0.12</v>
      </c>
      <c r="W2594" s="95">
        <v>0.32</v>
      </c>
      <c r="X2594" s="95">
        <v>-29.25</v>
      </c>
      <c r="Y2594" s="95"/>
      <c r="Z2594" s="74" t="s">
        <v>1111</v>
      </c>
      <c r="AA2594" s="95">
        <v>11.84</v>
      </c>
      <c r="AB2594" s="95">
        <v>-3.65</v>
      </c>
      <c r="AC2594" s="74" t="s">
        <v>1111</v>
      </c>
      <c r="AD2594" s="95">
        <v>12996231</v>
      </c>
    </row>
    <row r="2595" spans="1:30" x14ac:dyDescent="0.2">
      <c r="A2595" s="74" t="s">
        <v>3703</v>
      </c>
      <c r="B2595" s="95">
        <v>10.91</v>
      </c>
      <c r="C2595" s="95"/>
      <c r="D2595" s="95">
        <v>-19.68</v>
      </c>
      <c r="E2595" s="95">
        <v>2.1800000000000002</v>
      </c>
      <c r="F2595" s="95">
        <v>1.38</v>
      </c>
      <c r="G2595" s="95">
        <v>5.75</v>
      </c>
      <c r="H2595" s="95">
        <v>-15.46</v>
      </c>
      <c r="I2595" s="95">
        <v>-11.09</v>
      </c>
      <c r="J2595" s="95">
        <v>-14.12</v>
      </c>
      <c r="K2595" s="95">
        <v>-9.58</v>
      </c>
      <c r="L2595" s="95">
        <v>4.54</v>
      </c>
      <c r="M2595" s="95">
        <v>-0.7</v>
      </c>
      <c r="N2595" s="95">
        <v>2.1800000000000002</v>
      </c>
      <c r="O2595" s="95">
        <v>2.9</v>
      </c>
      <c r="P2595" s="95">
        <v>-7.23</v>
      </c>
      <c r="Q2595" s="95">
        <v>2.4300000000000002</v>
      </c>
      <c r="R2595" s="95">
        <v>-11.08</v>
      </c>
      <c r="S2595" s="95">
        <v>-7.01</v>
      </c>
      <c r="T2595" s="95">
        <v>-15.64</v>
      </c>
      <c r="U2595" s="95">
        <v>0.63</v>
      </c>
      <c r="V2595" s="95">
        <v>0.37</v>
      </c>
      <c r="W2595" s="95">
        <v>0.63</v>
      </c>
      <c r="X2595" s="95"/>
      <c r="Y2595" s="95"/>
      <c r="Z2595" s="74" t="s">
        <v>1111</v>
      </c>
      <c r="AA2595" s="95">
        <v>5</v>
      </c>
      <c r="AB2595" s="95">
        <v>-0.55000000000000004</v>
      </c>
      <c r="AC2595" s="74" t="s">
        <v>1111</v>
      </c>
      <c r="AD2595" s="95">
        <v>2636609881</v>
      </c>
    </row>
    <row r="2596" spans="1:30" x14ac:dyDescent="0.2">
      <c r="A2596" s="74" t="s">
        <v>3704</v>
      </c>
      <c r="B2596" s="95">
        <v>9.5</v>
      </c>
      <c r="C2596" s="95"/>
      <c r="D2596" s="95">
        <v>-15.62</v>
      </c>
      <c r="E2596" s="95">
        <v>126.26</v>
      </c>
      <c r="F2596" s="95">
        <v>5.57</v>
      </c>
      <c r="G2596" s="95">
        <v>93.83</v>
      </c>
      <c r="H2596" s="95">
        <v>-706.3</v>
      </c>
      <c r="I2596" s="95">
        <v>-675.31</v>
      </c>
      <c r="J2596" s="95">
        <v>-14.93</v>
      </c>
      <c r="K2596" s="95">
        <v>-14.69</v>
      </c>
      <c r="L2596" s="95">
        <v>0.24</v>
      </c>
      <c r="M2596" s="95">
        <v>-2.06</v>
      </c>
      <c r="N2596" s="95">
        <v>105.46</v>
      </c>
      <c r="O2596" s="95">
        <v>7.15</v>
      </c>
      <c r="P2596" s="95">
        <v>-75.349999999999994</v>
      </c>
      <c r="Q2596" s="95">
        <v>6.32</v>
      </c>
      <c r="R2596" s="95">
        <v>-808.49</v>
      </c>
      <c r="S2596" s="95">
        <v>-35.69</v>
      </c>
      <c r="T2596" s="95">
        <v>-46.13</v>
      </c>
      <c r="U2596" s="95">
        <v>0.04</v>
      </c>
      <c r="V2596" s="95">
        <v>0.96</v>
      </c>
      <c r="W2596" s="95">
        <v>0.05</v>
      </c>
      <c r="X2596" s="95">
        <v>-25.34</v>
      </c>
      <c r="Y2596" s="95"/>
      <c r="Z2596" s="74" t="s">
        <v>1111</v>
      </c>
      <c r="AA2596" s="95">
        <v>0.08</v>
      </c>
      <c r="AB2596" s="95">
        <v>-0.61</v>
      </c>
      <c r="AC2596" s="74" t="s">
        <v>1111</v>
      </c>
      <c r="AD2596" s="95">
        <v>1695950450</v>
      </c>
    </row>
    <row r="2597" spans="1:30" x14ac:dyDescent="0.2">
      <c r="A2597" s="74" t="s">
        <v>3705</v>
      </c>
      <c r="B2597" s="95">
        <v>12.35</v>
      </c>
      <c r="C2597" s="95"/>
      <c r="D2597" s="95">
        <v>-4.2</v>
      </c>
      <c r="E2597" s="95">
        <v>2.5</v>
      </c>
      <c r="F2597" s="95">
        <v>1.76</v>
      </c>
      <c r="G2597" s="95">
        <v>100</v>
      </c>
      <c r="H2597" s="95">
        <v>-13445.97</v>
      </c>
      <c r="I2597" s="95">
        <v>-13190.38</v>
      </c>
      <c r="J2597" s="95">
        <v>-4.13</v>
      </c>
      <c r="K2597" s="95">
        <v>-3</v>
      </c>
      <c r="L2597" s="95">
        <v>1.1299999999999999</v>
      </c>
      <c r="M2597" s="95">
        <v>-0.68</v>
      </c>
      <c r="N2597" s="95">
        <v>554.65</v>
      </c>
      <c r="O2597" s="95">
        <v>4.1399999999999997</v>
      </c>
      <c r="P2597" s="95">
        <v>-3.43</v>
      </c>
      <c r="Q2597" s="95">
        <v>7.91</v>
      </c>
      <c r="R2597" s="95">
        <v>-59.45</v>
      </c>
      <c r="S2597" s="95">
        <v>-41.85</v>
      </c>
      <c r="T2597" s="95">
        <v>-61.79</v>
      </c>
      <c r="U2597" s="95">
        <v>0.7</v>
      </c>
      <c r="V2597" s="95">
        <v>0.3</v>
      </c>
      <c r="W2597" s="95">
        <v>0</v>
      </c>
      <c r="X2597" s="95">
        <v>-59.18</v>
      </c>
      <c r="Y2597" s="95"/>
      <c r="Z2597" s="74" t="s">
        <v>1111</v>
      </c>
      <c r="AA2597" s="95">
        <v>4.9400000000000004</v>
      </c>
      <c r="AB2597" s="95">
        <v>-2.94</v>
      </c>
      <c r="AC2597" s="74" t="s">
        <v>1111</v>
      </c>
      <c r="AD2597" s="95">
        <v>674449555</v>
      </c>
    </row>
    <row r="2598" spans="1:30" x14ac:dyDescent="0.2">
      <c r="A2598" s="74" t="s">
        <v>3706</v>
      </c>
      <c r="B2598" s="95">
        <v>38.17</v>
      </c>
      <c r="C2598" s="95">
        <v>2.36</v>
      </c>
      <c r="D2598" s="95">
        <v>31.27</v>
      </c>
      <c r="E2598" s="95">
        <v>2.2200000000000002</v>
      </c>
      <c r="F2598" s="95">
        <v>1.08</v>
      </c>
      <c r="G2598" s="95">
        <v>56.17</v>
      </c>
      <c r="H2598" s="95">
        <v>22.35</v>
      </c>
      <c r="I2598" s="95">
        <v>13.95</v>
      </c>
      <c r="J2598" s="95">
        <v>19.510000000000002</v>
      </c>
      <c r="K2598" s="95">
        <v>24.08</v>
      </c>
      <c r="L2598" s="95">
        <v>4.57</v>
      </c>
      <c r="M2598" s="95">
        <v>0.52</v>
      </c>
      <c r="N2598" s="95">
        <v>4.3600000000000003</v>
      </c>
      <c r="O2598" s="95">
        <v>-13.56</v>
      </c>
      <c r="P2598" s="95">
        <v>-1.1399999999999999</v>
      </c>
      <c r="Q2598" s="95">
        <v>0.41</v>
      </c>
      <c r="R2598" s="95">
        <v>7.09</v>
      </c>
      <c r="S2598" s="95">
        <v>3.44</v>
      </c>
      <c r="T2598" s="95">
        <v>6.06</v>
      </c>
      <c r="U2598" s="95">
        <v>0.48</v>
      </c>
      <c r="V2598" s="95">
        <v>0.52</v>
      </c>
      <c r="W2598" s="95">
        <v>0.25</v>
      </c>
      <c r="X2598" s="95">
        <v>13.09</v>
      </c>
      <c r="Y2598" s="95">
        <v>11.64</v>
      </c>
      <c r="Z2598" s="74" t="s">
        <v>1111</v>
      </c>
      <c r="AA2598" s="95">
        <v>17.21</v>
      </c>
      <c r="AB2598" s="95">
        <v>1.22</v>
      </c>
      <c r="AC2598" s="74" t="s">
        <v>1111</v>
      </c>
      <c r="AD2598" s="95">
        <v>54123594272</v>
      </c>
    </row>
    <row r="2599" spans="1:30" x14ac:dyDescent="0.2">
      <c r="A2599" s="74" t="s">
        <v>3707</v>
      </c>
      <c r="B2599" s="95">
        <v>20.11</v>
      </c>
      <c r="C2599" s="95"/>
      <c r="D2599" s="95">
        <v>11.86</v>
      </c>
      <c r="E2599" s="95">
        <v>1.1499999999999999</v>
      </c>
      <c r="F2599" s="95">
        <v>0.6</v>
      </c>
      <c r="G2599" s="95">
        <v>8.23</v>
      </c>
      <c r="H2599" s="95">
        <v>4.42</v>
      </c>
      <c r="I2599" s="95">
        <v>3.4</v>
      </c>
      <c r="J2599" s="95">
        <v>9.11</v>
      </c>
      <c r="K2599" s="95">
        <v>8.81</v>
      </c>
      <c r="L2599" s="95">
        <v>-0.3</v>
      </c>
      <c r="M2599" s="95">
        <v>-0.04</v>
      </c>
      <c r="N2599" s="95">
        <v>0.4</v>
      </c>
      <c r="O2599" s="95">
        <v>1.83</v>
      </c>
      <c r="P2599" s="95">
        <v>-2.14</v>
      </c>
      <c r="Q2599" s="95">
        <v>1.84</v>
      </c>
      <c r="R2599" s="95">
        <v>9.67</v>
      </c>
      <c r="S2599" s="95">
        <v>5.08</v>
      </c>
      <c r="T2599" s="95">
        <v>8.64</v>
      </c>
      <c r="U2599" s="95">
        <v>0.52</v>
      </c>
      <c r="V2599" s="95">
        <v>0.48</v>
      </c>
      <c r="W2599" s="95">
        <v>1.49</v>
      </c>
      <c r="X2599" s="95">
        <v>8.94</v>
      </c>
      <c r="Y2599" s="95">
        <v>20.57</v>
      </c>
      <c r="Z2599" s="74" t="s">
        <v>1111</v>
      </c>
      <c r="AA2599" s="95">
        <v>17.52</v>
      </c>
      <c r="AB2599" s="95">
        <v>1.69</v>
      </c>
      <c r="AC2599" s="74" t="s">
        <v>1111</v>
      </c>
      <c r="AD2599" s="95">
        <v>504779099</v>
      </c>
    </row>
    <row r="2600" spans="1:30" x14ac:dyDescent="0.2">
      <c r="A2600" s="74" t="s">
        <v>3708</v>
      </c>
      <c r="B2600" s="95">
        <v>17.52</v>
      </c>
      <c r="C2600" s="95">
        <v>0.56999999999999995</v>
      </c>
      <c r="D2600" s="95">
        <v>7.68</v>
      </c>
      <c r="E2600" s="95">
        <v>0.55000000000000004</v>
      </c>
      <c r="F2600" s="95">
        <v>0.25</v>
      </c>
      <c r="G2600" s="95">
        <v>18.12</v>
      </c>
      <c r="H2600" s="95">
        <v>1</v>
      </c>
      <c r="I2600" s="95">
        <v>1.89</v>
      </c>
      <c r="J2600" s="95">
        <v>14.53</v>
      </c>
      <c r="K2600" s="95">
        <v>13.17</v>
      </c>
      <c r="L2600" s="95">
        <v>-1.36</v>
      </c>
      <c r="M2600" s="95">
        <v>-0.05</v>
      </c>
      <c r="N2600" s="95">
        <v>0.15</v>
      </c>
      <c r="O2600" s="95">
        <v>1.52</v>
      </c>
      <c r="P2600" s="95">
        <v>-0.56000000000000005</v>
      </c>
      <c r="Q2600" s="95">
        <v>1.43</v>
      </c>
      <c r="R2600" s="95">
        <v>7.22</v>
      </c>
      <c r="S2600" s="95">
        <v>3.27</v>
      </c>
      <c r="T2600" s="95">
        <v>3.08</v>
      </c>
      <c r="U2600" s="95">
        <v>0.45</v>
      </c>
      <c r="V2600" s="95">
        <v>0.55000000000000004</v>
      </c>
      <c r="W2600" s="95">
        <v>1.73</v>
      </c>
      <c r="X2600" s="95">
        <v>-3.93</v>
      </c>
      <c r="Y2600" s="95"/>
      <c r="Z2600" s="74" t="s">
        <v>1111</v>
      </c>
      <c r="AA2600" s="95">
        <v>31.58</v>
      </c>
      <c r="AB2600" s="95">
        <v>2.2799999999999998</v>
      </c>
      <c r="AC2600" s="74" t="s">
        <v>1111</v>
      </c>
      <c r="AD2600" s="95">
        <v>690102288</v>
      </c>
    </row>
    <row r="2601" spans="1:30" x14ac:dyDescent="0.2">
      <c r="A2601" s="74" t="s">
        <v>3709</v>
      </c>
      <c r="B2601" s="95">
        <v>16.71</v>
      </c>
      <c r="C2601" s="95">
        <v>0.6</v>
      </c>
      <c r="D2601" s="95">
        <v>7.33</v>
      </c>
      <c r="E2601" s="95">
        <v>0.53</v>
      </c>
      <c r="F2601" s="95">
        <v>0.24</v>
      </c>
      <c r="G2601" s="95">
        <v>18.12</v>
      </c>
      <c r="H2601" s="95">
        <v>1</v>
      </c>
      <c r="I2601" s="95">
        <v>1.89</v>
      </c>
      <c r="J2601" s="95">
        <v>13.86</v>
      </c>
      <c r="K2601" s="95">
        <v>13.17</v>
      </c>
      <c r="L2601" s="95">
        <v>-1.36</v>
      </c>
      <c r="M2601" s="95">
        <v>-0.05</v>
      </c>
      <c r="N2601" s="95">
        <v>0.14000000000000001</v>
      </c>
      <c r="O2601" s="95">
        <v>1.45</v>
      </c>
      <c r="P2601" s="95">
        <v>-0.53</v>
      </c>
      <c r="Q2601" s="95">
        <v>1.43</v>
      </c>
      <c r="R2601" s="95">
        <v>7.22</v>
      </c>
      <c r="S2601" s="95">
        <v>3.27</v>
      </c>
      <c r="T2601" s="95">
        <v>3.08</v>
      </c>
      <c r="U2601" s="95">
        <v>0.45</v>
      </c>
      <c r="V2601" s="95">
        <v>0.55000000000000004</v>
      </c>
      <c r="W2601" s="95">
        <v>1.73</v>
      </c>
      <c r="X2601" s="95">
        <v>-3.93</v>
      </c>
      <c r="Y2601" s="95"/>
      <c r="Z2601" s="74" t="s">
        <v>1111</v>
      </c>
      <c r="AA2601" s="95">
        <v>31.58</v>
      </c>
      <c r="AB2601" s="95">
        <v>2.2799999999999998</v>
      </c>
      <c r="AC2601" s="74" t="s">
        <v>1111</v>
      </c>
      <c r="AD2601" s="95">
        <v>690102288</v>
      </c>
    </row>
    <row r="2602" spans="1:30" x14ac:dyDescent="0.2">
      <c r="A2602" s="74" t="s">
        <v>3710</v>
      </c>
      <c r="B2602" s="95">
        <v>47.89</v>
      </c>
      <c r="C2602" s="95">
        <v>15.37</v>
      </c>
      <c r="D2602" s="95">
        <v>4.57</v>
      </c>
      <c r="E2602" s="95">
        <v>1.41</v>
      </c>
      <c r="F2602" s="95">
        <v>0.79</v>
      </c>
      <c r="G2602" s="95">
        <v>16.37</v>
      </c>
      <c r="H2602" s="95">
        <v>0.75</v>
      </c>
      <c r="I2602" s="95">
        <v>128.01</v>
      </c>
      <c r="J2602" s="95">
        <v>783.8</v>
      </c>
      <c r="K2602" s="95">
        <v>1001.6</v>
      </c>
      <c r="L2602" s="95">
        <v>217.8</v>
      </c>
      <c r="M2602" s="95">
        <v>0.39</v>
      </c>
      <c r="N2602" s="95">
        <v>5.84</v>
      </c>
      <c r="O2602" s="95">
        <v>6.09</v>
      </c>
      <c r="P2602" s="95">
        <v>-0.99</v>
      </c>
      <c r="Q2602" s="95">
        <v>2.93</v>
      </c>
      <c r="R2602" s="95">
        <v>30.88</v>
      </c>
      <c r="S2602" s="95">
        <v>17.399999999999999</v>
      </c>
      <c r="T2602" s="95">
        <v>-0.28000000000000003</v>
      </c>
      <c r="U2602" s="95">
        <v>0.56000000000000005</v>
      </c>
      <c r="V2602" s="95">
        <v>0.44</v>
      </c>
      <c r="W2602" s="95">
        <v>0.14000000000000001</v>
      </c>
      <c r="X2602" s="95">
        <v>-21.41</v>
      </c>
      <c r="Y2602" s="95">
        <v>47.19</v>
      </c>
      <c r="Z2602" s="74" t="s">
        <v>1111</v>
      </c>
      <c r="AA2602" s="95">
        <v>33.96</v>
      </c>
      <c r="AB2602" s="95">
        <v>10.49</v>
      </c>
      <c r="AC2602" s="74" t="s">
        <v>1111</v>
      </c>
      <c r="AD2602" s="95">
        <v>2580270099</v>
      </c>
    </row>
    <row r="2603" spans="1:30" x14ac:dyDescent="0.2">
      <c r="A2603" s="74" t="s">
        <v>3711</v>
      </c>
      <c r="B2603" s="95">
        <v>8.7100000000000009</v>
      </c>
      <c r="C2603" s="95"/>
      <c r="D2603" s="95">
        <v>12.47</v>
      </c>
      <c r="E2603" s="95">
        <v>0.18</v>
      </c>
      <c r="F2603" s="95">
        <v>0.06</v>
      </c>
      <c r="G2603" s="95">
        <v>8.51</v>
      </c>
      <c r="H2603" s="95">
        <v>4.9400000000000004</v>
      </c>
      <c r="I2603" s="95">
        <v>1.8</v>
      </c>
      <c r="J2603" s="95">
        <v>4.55</v>
      </c>
      <c r="K2603" s="95">
        <v>24.15</v>
      </c>
      <c r="L2603" s="95">
        <v>19.61</v>
      </c>
      <c r="M2603" s="95">
        <v>0.76</v>
      </c>
      <c r="N2603" s="95">
        <v>0.22</v>
      </c>
      <c r="O2603" s="95">
        <v>-1.3</v>
      </c>
      <c r="P2603" s="95">
        <v>-7.0000000000000007E-2</v>
      </c>
      <c r="Q2603" s="95">
        <v>0.69</v>
      </c>
      <c r="R2603" s="95">
        <v>1.42</v>
      </c>
      <c r="S2603" s="95">
        <v>0.48</v>
      </c>
      <c r="T2603" s="95">
        <v>1.65</v>
      </c>
      <c r="U2603" s="95">
        <v>0.34</v>
      </c>
      <c r="V2603" s="95">
        <v>0.66</v>
      </c>
      <c r="W2603" s="95">
        <v>0.27</v>
      </c>
      <c r="X2603" s="95">
        <v>0.1</v>
      </c>
      <c r="Y2603" s="95">
        <v>-30.6</v>
      </c>
      <c r="Z2603" s="74" t="s">
        <v>1111</v>
      </c>
      <c r="AA2603" s="95">
        <v>48.85</v>
      </c>
      <c r="AB2603" s="95">
        <v>0.7</v>
      </c>
      <c r="AC2603" s="74" t="s">
        <v>1111</v>
      </c>
      <c r="AD2603" s="95">
        <v>11131657494</v>
      </c>
    </row>
    <row r="2604" spans="1:30" x14ac:dyDescent="0.2">
      <c r="A2604" s="74" t="s">
        <v>3712</v>
      </c>
      <c r="B2604" s="95">
        <v>12.75</v>
      </c>
      <c r="C2604" s="95"/>
      <c r="D2604" s="95">
        <v>-4.79</v>
      </c>
      <c r="E2604" s="95">
        <v>0.95</v>
      </c>
      <c r="F2604" s="95">
        <v>0.37</v>
      </c>
      <c r="G2604" s="95">
        <v>13.94</v>
      </c>
      <c r="H2604" s="95">
        <v>-3.45</v>
      </c>
      <c r="I2604" s="95">
        <v>-4.87</v>
      </c>
      <c r="J2604" s="95">
        <v>-6.77</v>
      </c>
      <c r="K2604" s="95">
        <v>-8.36</v>
      </c>
      <c r="L2604" s="95">
        <v>-1.59</v>
      </c>
      <c r="M2604" s="95">
        <v>0.22</v>
      </c>
      <c r="N2604" s="95">
        <v>0.23</v>
      </c>
      <c r="O2604" s="95">
        <v>1.52</v>
      </c>
      <c r="P2604" s="95">
        <v>-1.28</v>
      </c>
      <c r="Q2604" s="95">
        <v>1.53</v>
      </c>
      <c r="R2604" s="95">
        <v>-19.829999999999998</v>
      </c>
      <c r="S2604" s="95">
        <v>-7.78</v>
      </c>
      <c r="T2604" s="95">
        <v>-13.39</v>
      </c>
      <c r="U2604" s="95">
        <v>0.39</v>
      </c>
      <c r="V2604" s="95">
        <v>0.61</v>
      </c>
      <c r="W2604" s="95">
        <v>1.6</v>
      </c>
      <c r="X2604" s="95">
        <v>2.77</v>
      </c>
      <c r="Y2604" s="95"/>
      <c r="Z2604" s="74" t="s">
        <v>1111</v>
      </c>
      <c r="AA2604" s="95">
        <v>13.26</v>
      </c>
      <c r="AB2604" s="95">
        <v>-2.63</v>
      </c>
      <c r="AC2604" s="74" t="s">
        <v>1111</v>
      </c>
      <c r="AD2604" s="95">
        <v>35124841</v>
      </c>
    </row>
    <row r="2605" spans="1:30" x14ac:dyDescent="0.2">
      <c r="A2605" s="74" t="s">
        <v>3713</v>
      </c>
      <c r="B2605" s="95">
        <v>1.4</v>
      </c>
      <c r="C2605" s="95"/>
      <c r="D2605" s="95">
        <v>-2.12</v>
      </c>
      <c r="E2605" s="95">
        <v>0.69</v>
      </c>
      <c r="F2605" s="95">
        <v>0.56000000000000005</v>
      </c>
      <c r="G2605" s="95">
        <v>56.13</v>
      </c>
      <c r="H2605" s="95">
        <v>-115.23</v>
      </c>
      <c r="I2605" s="95">
        <v>-129.84</v>
      </c>
      <c r="J2605" s="95">
        <v>-2.39</v>
      </c>
      <c r="K2605" s="95">
        <v>-1.77</v>
      </c>
      <c r="L2605" s="95">
        <v>0.62</v>
      </c>
      <c r="M2605" s="95">
        <v>-0.18</v>
      </c>
      <c r="N2605" s="95">
        <v>2.75</v>
      </c>
      <c r="O2605" s="95">
        <v>13.84</v>
      </c>
      <c r="P2605" s="95">
        <v>-0.72</v>
      </c>
      <c r="Q2605" s="95">
        <v>1.23</v>
      </c>
      <c r="R2605" s="95">
        <v>-32.770000000000003</v>
      </c>
      <c r="S2605" s="95">
        <v>-26.53</v>
      </c>
      <c r="T2605" s="95">
        <v>-28.53</v>
      </c>
      <c r="U2605" s="95">
        <v>0.81</v>
      </c>
      <c r="V2605" s="95">
        <v>0.19</v>
      </c>
      <c r="W2605" s="95">
        <v>0.2</v>
      </c>
      <c r="X2605" s="95"/>
      <c r="Y2605" s="95"/>
      <c r="Z2605" s="74" t="s">
        <v>1111</v>
      </c>
      <c r="AA2605" s="95">
        <v>2.02</v>
      </c>
      <c r="AB2605" s="95">
        <v>-0.66</v>
      </c>
      <c r="AC2605" s="74" t="s">
        <v>1111</v>
      </c>
      <c r="AD2605" s="95">
        <v>43029700</v>
      </c>
    </row>
    <row r="2606" spans="1:30" x14ac:dyDescent="0.2">
      <c r="A2606" s="74" t="s">
        <v>3714</v>
      </c>
      <c r="B2606" s="95">
        <v>0.15</v>
      </c>
      <c r="C2606" s="95"/>
      <c r="D2606" s="95">
        <v>-0.23</v>
      </c>
      <c r="E2606" s="95">
        <v>7.0000000000000007E-2</v>
      </c>
      <c r="F2606" s="95">
        <v>0.06</v>
      </c>
      <c r="G2606" s="95">
        <v>56.13</v>
      </c>
      <c r="H2606" s="95">
        <v>-115.23</v>
      </c>
      <c r="I2606" s="95">
        <v>-129.84</v>
      </c>
      <c r="J2606" s="95">
        <v>-0.26</v>
      </c>
      <c r="K2606" s="95">
        <v>-1.77</v>
      </c>
      <c r="L2606" s="95">
        <v>0.62</v>
      </c>
      <c r="M2606" s="95">
        <v>-0.18</v>
      </c>
      <c r="N2606" s="95">
        <v>0.28999999999999998</v>
      </c>
      <c r="O2606" s="95">
        <v>1.48</v>
      </c>
      <c r="P2606" s="95">
        <v>-0.08</v>
      </c>
      <c r="Q2606" s="95">
        <v>1.23</v>
      </c>
      <c r="R2606" s="95">
        <v>-32.770000000000003</v>
      </c>
      <c r="S2606" s="95">
        <v>-26.53</v>
      </c>
      <c r="T2606" s="95">
        <v>-28.53</v>
      </c>
      <c r="U2606" s="95">
        <v>0.81</v>
      </c>
      <c r="V2606" s="95">
        <v>0.19</v>
      </c>
      <c r="W2606" s="95">
        <v>0.2</v>
      </c>
      <c r="X2606" s="95"/>
      <c r="Y2606" s="95"/>
      <c r="Z2606" s="74" t="s">
        <v>1111</v>
      </c>
      <c r="AA2606" s="95">
        <v>2.02</v>
      </c>
      <c r="AB2606" s="95">
        <v>-0.66</v>
      </c>
      <c r="AC2606" s="74" t="s">
        <v>1111</v>
      </c>
      <c r="AD2606" s="95">
        <v>43029700</v>
      </c>
    </row>
    <row r="2607" spans="1:30" x14ac:dyDescent="0.2">
      <c r="A2607" s="74" t="s">
        <v>3715</v>
      </c>
      <c r="B2607" s="95">
        <v>63.04</v>
      </c>
      <c r="C2607" s="95"/>
      <c r="D2607" s="95">
        <v>-16.079999999999998</v>
      </c>
      <c r="E2607" s="95">
        <v>1.33</v>
      </c>
      <c r="F2607" s="95">
        <v>0.7</v>
      </c>
      <c r="G2607" s="95">
        <v>27.19</v>
      </c>
      <c r="H2607" s="95">
        <v>-11.88</v>
      </c>
      <c r="I2607" s="95">
        <v>-10.99</v>
      </c>
      <c r="J2607" s="95">
        <v>-14.87</v>
      </c>
      <c r="K2607" s="95">
        <v>-19.399999999999999</v>
      </c>
      <c r="L2607" s="95">
        <v>-4.53</v>
      </c>
      <c r="M2607" s="95">
        <v>0.41</v>
      </c>
      <c r="N2607" s="95">
        <v>1.77</v>
      </c>
      <c r="O2607" s="95">
        <v>8.1199999999999992</v>
      </c>
      <c r="P2607" s="95">
        <v>-0.86</v>
      </c>
      <c r="Q2607" s="95">
        <v>1.91</v>
      </c>
      <c r="R2607" s="95">
        <v>-8.2899999999999991</v>
      </c>
      <c r="S2607" s="95">
        <v>-4.37</v>
      </c>
      <c r="T2607" s="95">
        <v>-7.84</v>
      </c>
      <c r="U2607" s="95">
        <v>0.53</v>
      </c>
      <c r="V2607" s="95">
        <v>0.47</v>
      </c>
      <c r="W2607" s="95">
        <v>0.4</v>
      </c>
      <c r="X2607" s="95">
        <v>0.22</v>
      </c>
      <c r="Y2607" s="95"/>
      <c r="Z2607" s="74" t="s">
        <v>1111</v>
      </c>
      <c r="AA2607" s="95">
        <v>47.31</v>
      </c>
      <c r="AB2607" s="95">
        <v>-3.92</v>
      </c>
      <c r="AC2607" s="74" t="s">
        <v>1111</v>
      </c>
      <c r="AD2607" s="95">
        <v>3789397440</v>
      </c>
    </row>
    <row r="2608" spans="1:30" x14ac:dyDescent="0.2">
      <c r="A2608" s="74" t="s">
        <v>3716</v>
      </c>
      <c r="B2608" s="95">
        <v>24.99</v>
      </c>
      <c r="C2608" s="95">
        <v>3</v>
      </c>
      <c r="D2608" s="95">
        <v>9.41</v>
      </c>
      <c r="E2608" s="95">
        <v>1.33</v>
      </c>
      <c r="F2608" s="95">
        <v>0.12</v>
      </c>
      <c r="G2608" s="95">
        <v>0</v>
      </c>
      <c r="H2608" s="95">
        <v>45.63</v>
      </c>
      <c r="I2608" s="95">
        <v>33.07</v>
      </c>
      <c r="J2608" s="95">
        <v>6.82</v>
      </c>
      <c r="K2608" s="95">
        <v>-13.49</v>
      </c>
      <c r="L2608" s="95">
        <v>-20.32</v>
      </c>
      <c r="M2608" s="95">
        <v>-3.96</v>
      </c>
      <c r="N2608" s="95">
        <v>3.11</v>
      </c>
      <c r="O2608" s="95"/>
      <c r="P2608" s="95">
        <v>-0.12</v>
      </c>
      <c r="Q2608" s="95"/>
      <c r="R2608" s="95">
        <v>14.12</v>
      </c>
      <c r="S2608" s="95">
        <v>1.32</v>
      </c>
      <c r="T2608" s="95">
        <v>15.11</v>
      </c>
      <c r="U2608" s="95">
        <v>0.09</v>
      </c>
      <c r="V2608" s="95">
        <v>0.91</v>
      </c>
      <c r="W2608" s="95">
        <v>0.04</v>
      </c>
      <c r="X2608" s="95">
        <v>10.26</v>
      </c>
      <c r="Y2608" s="95">
        <v>8.5</v>
      </c>
      <c r="Z2608" s="74" t="s">
        <v>1111</v>
      </c>
      <c r="AA2608" s="95">
        <v>18.809999999999999</v>
      </c>
      <c r="AB2608" s="95">
        <v>2.66</v>
      </c>
      <c r="AC2608" s="74" t="s">
        <v>1111</v>
      </c>
      <c r="AD2608" s="95">
        <v>23267146917</v>
      </c>
    </row>
    <row r="2609" spans="1:30" x14ac:dyDescent="0.2">
      <c r="A2609" s="74" t="s">
        <v>3717</v>
      </c>
      <c r="B2609" s="95">
        <v>175.36</v>
      </c>
      <c r="C2609" s="95"/>
      <c r="D2609" s="95">
        <v>35.89</v>
      </c>
      <c r="E2609" s="95">
        <v>8.48</v>
      </c>
      <c r="F2609" s="95">
        <v>4.12</v>
      </c>
      <c r="G2609" s="95">
        <v>62.11</v>
      </c>
      <c r="H2609" s="95">
        <v>22.04</v>
      </c>
      <c r="I2609" s="95">
        <v>18.09</v>
      </c>
      <c r="J2609" s="95">
        <v>29.46</v>
      </c>
      <c r="K2609" s="95">
        <v>29.22</v>
      </c>
      <c r="L2609" s="95">
        <v>-0.24</v>
      </c>
      <c r="M2609" s="95">
        <v>-7.0000000000000007E-2</v>
      </c>
      <c r="N2609" s="95">
        <v>6.49</v>
      </c>
      <c r="O2609" s="95">
        <v>12.71</v>
      </c>
      <c r="P2609" s="95">
        <v>-8.1300000000000008</v>
      </c>
      <c r="Q2609" s="95">
        <v>2.93</v>
      </c>
      <c r="R2609" s="95">
        <v>23.63</v>
      </c>
      <c r="S2609" s="95">
        <v>11.49</v>
      </c>
      <c r="T2609" s="95">
        <v>17.45</v>
      </c>
      <c r="U2609" s="95">
        <v>0.49</v>
      </c>
      <c r="V2609" s="95">
        <v>0.51</v>
      </c>
      <c r="W2609" s="95">
        <v>0.64</v>
      </c>
      <c r="X2609" s="95">
        <v>11.11</v>
      </c>
      <c r="Y2609" s="95">
        <v>21.69</v>
      </c>
      <c r="Z2609" s="74" t="s">
        <v>1111</v>
      </c>
      <c r="AA2609" s="95">
        <v>20.67</v>
      </c>
      <c r="AB2609" s="95">
        <v>4.88</v>
      </c>
      <c r="AC2609" s="74" t="s">
        <v>1111</v>
      </c>
      <c r="AD2609" s="95">
        <v>32083689400</v>
      </c>
    </row>
    <row r="2610" spans="1:30" x14ac:dyDescent="0.2">
      <c r="A2610" s="74" t="s">
        <v>3718</v>
      </c>
      <c r="B2610" s="95">
        <v>7.36</v>
      </c>
      <c r="C2610" s="95">
        <v>5.5</v>
      </c>
      <c r="D2610" s="95">
        <v>28.41</v>
      </c>
      <c r="E2610" s="95">
        <v>1.1399999999999999</v>
      </c>
      <c r="F2610" s="95">
        <v>0.18</v>
      </c>
      <c r="G2610" s="95">
        <v>0</v>
      </c>
      <c r="H2610" s="95">
        <v>23.29</v>
      </c>
      <c r="I2610" s="95">
        <v>16.440000000000001</v>
      </c>
      <c r="J2610" s="95">
        <v>20.059999999999999</v>
      </c>
      <c r="K2610" s="95">
        <v>25.92</v>
      </c>
      <c r="L2610" s="95">
        <v>5.86</v>
      </c>
      <c r="M2610" s="95">
        <v>0.33</v>
      </c>
      <c r="N2610" s="95">
        <v>4.67</v>
      </c>
      <c r="O2610" s="95"/>
      <c r="P2610" s="95">
        <v>-0.18</v>
      </c>
      <c r="Q2610" s="95"/>
      <c r="R2610" s="95">
        <v>4</v>
      </c>
      <c r="S2610" s="95">
        <v>0.62</v>
      </c>
      <c r="T2610" s="95">
        <v>2.44</v>
      </c>
      <c r="U2610" s="95">
        <v>0.16</v>
      </c>
      <c r="V2610" s="95">
        <v>0.84</v>
      </c>
      <c r="W2610" s="95">
        <v>0.04</v>
      </c>
      <c r="X2610" s="95">
        <v>1.18</v>
      </c>
      <c r="Y2610" s="95">
        <v>3.93</v>
      </c>
      <c r="Z2610" s="74" t="s">
        <v>1111</v>
      </c>
      <c r="AA2610" s="95">
        <v>6.39</v>
      </c>
      <c r="AB2610" s="95">
        <v>0.26</v>
      </c>
      <c r="AC2610" s="74" t="s">
        <v>1111</v>
      </c>
      <c r="AD2610" s="95">
        <v>59746314</v>
      </c>
    </row>
    <row r="2611" spans="1:30" x14ac:dyDescent="0.2">
      <c r="A2611" s="74" t="s">
        <v>3719</v>
      </c>
      <c r="B2611" s="95">
        <v>70.19</v>
      </c>
      <c r="C2611" s="95">
        <v>1.4</v>
      </c>
      <c r="D2611" s="95">
        <v>20.63</v>
      </c>
      <c r="E2611" s="95">
        <v>7.92</v>
      </c>
      <c r="F2611" s="95">
        <v>2.88</v>
      </c>
      <c r="G2611" s="95">
        <v>28.7</v>
      </c>
      <c r="H2611" s="95">
        <v>6.49</v>
      </c>
      <c r="I2611" s="95">
        <v>4.78</v>
      </c>
      <c r="J2611" s="95">
        <v>15.21</v>
      </c>
      <c r="K2611" s="95">
        <v>15.05</v>
      </c>
      <c r="L2611" s="95">
        <v>-0.16</v>
      </c>
      <c r="M2611" s="95">
        <v>-0.08</v>
      </c>
      <c r="N2611" s="95">
        <v>0.99</v>
      </c>
      <c r="O2611" s="95">
        <v>6.48</v>
      </c>
      <c r="P2611" s="95">
        <v>-11.65</v>
      </c>
      <c r="Q2611" s="95">
        <v>2.44</v>
      </c>
      <c r="R2611" s="95">
        <v>38.380000000000003</v>
      </c>
      <c r="S2611" s="95">
        <v>13.95</v>
      </c>
      <c r="T2611" s="95">
        <v>25.14</v>
      </c>
      <c r="U2611" s="95">
        <v>0.36</v>
      </c>
      <c r="V2611" s="95">
        <v>0.64</v>
      </c>
      <c r="W2611" s="95">
        <v>2.92</v>
      </c>
      <c r="X2611" s="95">
        <v>1.1599999999999999</v>
      </c>
      <c r="Y2611" s="95">
        <v>5.53</v>
      </c>
      <c r="Z2611" s="74" t="s">
        <v>1111</v>
      </c>
      <c r="AA2611" s="95">
        <v>8.8699999999999992</v>
      </c>
      <c r="AB2611" s="95">
        <v>3.4</v>
      </c>
      <c r="AC2611" s="74" t="s">
        <v>1111</v>
      </c>
      <c r="AD2611" s="95">
        <v>1503757579</v>
      </c>
    </row>
    <row r="2612" spans="1:30" x14ac:dyDescent="0.2">
      <c r="A2612" s="74" t="s">
        <v>3720</v>
      </c>
      <c r="B2612" s="95">
        <v>5.26</v>
      </c>
      <c r="C2612" s="95"/>
      <c r="D2612" s="95">
        <v>0</v>
      </c>
      <c r="E2612" s="95">
        <v>0.09</v>
      </c>
      <c r="F2612" s="95">
        <v>0</v>
      </c>
      <c r="G2612" s="95"/>
      <c r="H2612" s="95"/>
      <c r="I2612" s="95"/>
      <c r="J2612" s="95">
        <v>0</v>
      </c>
      <c r="K2612" s="95">
        <v>0</v>
      </c>
      <c r="L2612" s="95">
        <v>0</v>
      </c>
      <c r="M2612" s="95">
        <v>-0.1</v>
      </c>
      <c r="N2612" s="95"/>
      <c r="O2612" s="95">
        <v>-0.17</v>
      </c>
      <c r="P2612" s="95">
        <v>0</v>
      </c>
      <c r="Q2612" s="95">
        <v>0.2</v>
      </c>
      <c r="R2612" s="95">
        <v>-3397.76</v>
      </c>
      <c r="S2612" s="95">
        <v>-24.59</v>
      </c>
      <c r="T2612" s="95">
        <v>-7237.76</v>
      </c>
      <c r="U2612" s="95">
        <v>0.01</v>
      </c>
      <c r="V2612" s="95">
        <v>0.19</v>
      </c>
      <c r="W2612" s="95">
        <v>0</v>
      </c>
      <c r="X2612" s="95"/>
      <c r="Y2612" s="95"/>
      <c r="Z2612" s="74" t="s">
        <v>1111</v>
      </c>
      <c r="AA2612" s="95">
        <v>57.97</v>
      </c>
      <c r="AB2612" s="95">
        <v>-1969.72</v>
      </c>
      <c r="AC2612" s="74" t="s">
        <v>1111</v>
      </c>
      <c r="AD2612" s="95">
        <v>1272187.5</v>
      </c>
    </row>
    <row r="2613" spans="1:30" x14ac:dyDescent="0.2">
      <c r="A2613" s="74" t="s">
        <v>3721</v>
      </c>
      <c r="B2613" s="95">
        <v>69.900000000000006</v>
      </c>
      <c r="C2613" s="95">
        <v>0.66</v>
      </c>
      <c r="D2613" s="95">
        <v>14.19</v>
      </c>
      <c r="E2613" s="95">
        <v>2.57</v>
      </c>
      <c r="F2613" s="95">
        <v>1.22</v>
      </c>
      <c r="G2613" s="95">
        <v>95.61</v>
      </c>
      <c r="H2613" s="95">
        <v>17.28</v>
      </c>
      <c r="I2613" s="95">
        <v>11.83</v>
      </c>
      <c r="J2613" s="95">
        <v>9.7100000000000009</v>
      </c>
      <c r="K2613" s="95">
        <v>8.67</v>
      </c>
      <c r="L2613" s="95">
        <v>-1.04</v>
      </c>
      <c r="M2613" s="95">
        <v>-0.28000000000000003</v>
      </c>
      <c r="N2613" s="95">
        <v>1.68</v>
      </c>
      <c r="O2613" s="95">
        <v>4.46</v>
      </c>
      <c r="P2613" s="95">
        <v>-2.4300000000000002</v>
      </c>
      <c r="Q2613" s="95">
        <v>2.2200000000000002</v>
      </c>
      <c r="R2613" s="95">
        <v>18.12</v>
      </c>
      <c r="S2613" s="95">
        <v>8.6</v>
      </c>
      <c r="T2613" s="95">
        <v>15.88</v>
      </c>
      <c r="U2613" s="95">
        <v>0.47</v>
      </c>
      <c r="V2613" s="95">
        <v>0.53</v>
      </c>
      <c r="W2613" s="95">
        <v>0.73</v>
      </c>
      <c r="X2613" s="95">
        <v>6.21</v>
      </c>
      <c r="Y2613" s="95">
        <v>30.16</v>
      </c>
      <c r="Z2613" s="74" t="s">
        <v>1111</v>
      </c>
      <c r="AA2613" s="95">
        <v>27.19</v>
      </c>
      <c r="AB2613" s="95">
        <v>4.93</v>
      </c>
      <c r="AC2613" s="74" t="s">
        <v>1111</v>
      </c>
      <c r="AD2613" s="95">
        <v>3803552580</v>
      </c>
    </row>
    <row r="2614" spans="1:30" x14ac:dyDescent="0.2">
      <c r="A2614" s="74" t="s">
        <v>3722</v>
      </c>
      <c r="B2614" s="95">
        <v>5.62</v>
      </c>
      <c r="C2614" s="95">
        <v>2.67</v>
      </c>
      <c r="D2614" s="95">
        <v>5.44</v>
      </c>
      <c r="E2614" s="95">
        <v>1.02</v>
      </c>
      <c r="F2614" s="95">
        <v>0.67</v>
      </c>
      <c r="G2614" s="95">
        <v>53.06</v>
      </c>
      <c r="H2614" s="95">
        <v>42.23</v>
      </c>
      <c r="I2614" s="95">
        <v>29.97</v>
      </c>
      <c r="J2614" s="95">
        <v>3.86</v>
      </c>
      <c r="K2614" s="95">
        <v>4.25</v>
      </c>
      <c r="L2614" s="95">
        <v>0.39</v>
      </c>
      <c r="M2614" s="95">
        <v>0.1</v>
      </c>
      <c r="N2614" s="95">
        <v>1.63</v>
      </c>
      <c r="O2614" s="95">
        <v>5.17</v>
      </c>
      <c r="P2614" s="95">
        <v>-0.83</v>
      </c>
      <c r="Q2614" s="95">
        <v>3.06</v>
      </c>
      <c r="R2614" s="95">
        <v>18.77</v>
      </c>
      <c r="S2614" s="95">
        <v>12.36</v>
      </c>
      <c r="T2614" s="95">
        <v>17.010000000000002</v>
      </c>
      <c r="U2614" s="95">
        <v>0.66</v>
      </c>
      <c r="V2614" s="95">
        <v>0.34</v>
      </c>
      <c r="W2614" s="95">
        <v>0.41</v>
      </c>
      <c r="X2614" s="95">
        <v>6.66</v>
      </c>
      <c r="Y2614" s="95"/>
      <c r="Z2614" s="74" t="s">
        <v>1111</v>
      </c>
      <c r="AA2614" s="95">
        <v>5.5</v>
      </c>
      <c r="AB2614" s="95">
        <v>1.03</v>
      </c>
      <c r="AC2614" s="74" t="s">
        <v>1111</v>
      </c>
      <c r="AD2614" s="95">
        <v>7031574000</v>
      </c>
    </row>
    <row r="2615" spans="1:30" x14ac:dyDescent="0.2">
      <c r="A2615" s="74" t="s">
        <v>3723</v>
      </c>
      <c r="B2615" s="95">
        <v>36.39</v>
      </c>
      <c r="C2615" s="95">
        <v>4.3899999999999997</v>
      </c>
      <c r="D2615" s="95">
        <v>19.38</v>
      </c>
      <c r="E2615" s="95">
        <v>0.89</v>
      </c>
      <c r="F2615" s="95">
        <v>0.47</v>
      </c>
      <c r="G2615" s="95">
        <v>34.42</v>
      </c>
      <c r="H2615" s="95">
        <v>20.12</v>
      </c>
      <c r="I2615" s="95">
        <v>8.76</v>
      </c>
      <c r="J2615" s="95">
        <v>8.44</v>
      </c>
      <c r="K2615" s="95">
        <v>12.54</v>
      </c>
      <c r="L2615" s="95">
        <v>4.1100000000000003</v>
      </c>
      <c r="M2615" s="95">
        <v>0.43</v>
      </c>
      <c r="N2615" s="95">
        <v>1.7</v>
      </c>
      <c r="O2615" s="95">
        <v>40.46</v>
      </c>
      <c r="P2615" s="95">
        <v>-0.52</v>
      </c>
      <c r="Q2615" s="95">
        <v>1.1299999999999999</v>
      </c>
      <c r="R2615" s="95">
        <v>4.59</v>
      </c>
      <c r="S2615" s="95">
        <v>2.42</v>
      </c>
      <c r="T2615" s="95">
        <v>5.51</v>
      </c>
      <c r="U2615" s="95">
        <v>0.53</v>
      </c>
      <c r="V2615" s="95">
        <v>0.47</v>
      </c>
      <c r="W2615" s="95">
        <v>0.28000000000000003</v>
      </c>
      <c r="X2615" s="95">
        <v>7.38</v>
      </c>
      <c r="Y2615" s="95"/>
      <c r="Z2615" s="74" t="s">
        <v>1111</v>
      </c>
      <c r="AA2615" s="95">
        <v>40.92</v>
      </c>
      <c r="AB2615" s="95">
        <v>1.88</v>
      </c>
      <c r="AC2615" s="74" t="s">
        <v>1111</v>
      </c>
      <c r="AD2615" s="95">
        <v>44591868275</v>
      </c>
    </row>
    <row r="2616" spans="1:30" x14ac:dyDescent="0.2">
      <c r="A2616" s="74" t="s">
        <v>3724</v>
      </c>
      <c r="B2616" s="95">
        <v>50.3</v>
      </c>
      <c r="C2616" s="95"/>
      <c r="D2616" s="95">
        <v>-32.619999999999997</v>
      </c>
      <c r="E2616" s="95">
        <v>4.4800000000000004</v>
      </c>
      <c r="F2616" s="95">
        <v>3.26</v>
      </c>
      <c r="G2616" s="95">
        <v>76.430000000000007</v>
      </c>
      <c r="H2616" s="95">
        <v>-31.99</v>
      </c>
      <c r="I2616" s="95">
        <v>-32.93</v>
      </c>
      <c r="J2616" s="95">
        <v>-33.57</v>
      </c>
      <c r="K2616" s="95">
        <v>-32.51</v>
      </c>
      <c r="L2616" s="95">
        <v>1.06</v>
      </c>
      <c r="M2616" s="95">
        <v>-0.14000000000000001</v>
      </c>
      <c r="N2616" s="95">
        <v>10.74</v>
      </c>
      <c r="O2616" s="95">
        <v>9.2100000000000009</v>
      </c>
      <c r="P2616" s="95">
        <v>-5.89</v>
      </c>
      <c r="Q2616" s="95">
        <v>4.83</v>
      </c>
      <c r="R2616" s="95">
        <v>-13.72</v>
      </c>
      <c r="S2616" s="95">
        <v>-10</v>
      </c>
      <c r="T2616" s="95">
        <v>-12.49</v>
      </c>
      <c r="U2616" s="95">
        <v>0.73</v>
      </c>
      <c r="V2616" s="95">
        <v>0.27</v>
      </c>
      <c r="W2616" s="95">
        <v>0.3</v>
      </c>
      <c r="X2616" s="95">
        <v>18.05</v>
      </c>
      <c r="Y2616" s="95"/>
      <c r="Z2616" s="74" t="s">
        <v>1111</v>
      </c>
      <c r="AA2616" s="95">
        <v>11.24</v>
      </c>
      <c r="AB2616" s="95">
        <v>-1.54</v>
      </c>
      <c r="AC2616" s="74" t="s">
        <v>1111</v>
      </c>
      <c r="AD2616" s="95">
        <v>989823520</v>
      </c>
    </row>
    <row r="2617" spans="1:30" x14ac:dyDescent="0.2">
      <c r="A2617" s="74" t="s">
        <v>3725</v>
      </c>
      <c r="B2617" s="95">
        <v>9.25</v>
      </c>
      <c r="C2617" s="95"/>
      <c r="D2617" s="95">
        <v>-10.02</v>
      </c>
      <c r="E2617" s="95">
        <v>5.27</v>
      </c>
      <c r="F2617" s="95">
        <v>3.86</v>
      </c>
      <c r="G2617" s="95">
        <v>75.84</v>
      </c>
      <c r="H2617" s="95">
        <v>-514.65</v>
      </c>
      <c r="I2617" s="95">
        <v>-529.26</v>
      </c>
      <c r="J2617" s="95">
        <v>-10.31</v>
      </c>
      <c r="K2617" s="95">
        <v>-8.98</v>
      </c>
      <c r="L2617" s="95">
        <v>1.33</v>
      </c>
      <c r="M2617" s="95">
        <v>-0.68</v>
      </c>
      <c r="N2617" s="95">
        <v>53.06</v>
      </c>
      <c r="O2617" s="95">
        <v>6.2</v>
      </c>
      <c r="P2617" s="95">
        <v>-14.12</v>
      </c>
      <c r="Q2617" s="95">
        <v>7.02</v>
      </c>
      <c r="R2617" s="95">
        <v>-52.59</v>
      </c>
      <c r="S2617" s="95">
        <v>-38.53</v>
      </c>
      <c r="T2617" s="95">
        <v>-40.94</v>
      </c>
      <c r="U2617" s="95">
        <v>0.73</v>
      </c>
      <c r="V2617" s="95">
        <v>0.27</v>
      </c>
      <c r="W2617" s="95">
        <v>7.0000000000000007E-2</v>
      </c>
      <c r="X2617" s="95"/>
      <c r="Y2617" s="95"/>
      <c r="Z2617" s="74" t="s">
        <v>1111</v>
      </c>
      <c r="AA2617" s="95">
        <v>1.75</v>
      </c>
      <c r="AB2617" s="95">
        <v>-0.92</v>
      </c>
      <c r="AC2617" s="74" t="s">
        <v>1111</v>
      </c>
      <c r="AD2617" s="95">
        <v>420526275</v>
      </c>
    </row>
    <row r="2618" spans="1:30" x14ac:dyDescent="0.2">
      <c r="A2618" s="74" t="s">
        <v>3726</v>
      </c>
      <c r="B2618" s="95">
        <v>5.12</v>
      </c>
      <c r="C2618" s="95">
        <v>3.13</v>
      </c>
      <c r="D2618" s="95">
        <v>-8.17</v>
      </c>
      <c r="E2618" s="95">
        <v>0.69</v>
      </c>
      <c r="F2618" s="95">
        <v>0.17</v>
      </c>
      <c r="G2618" s="95">
        <v>-0.72</v>
      </c>
      <c r="H2618" s="95">
        <v>-5.49</v>
      </c>
      <c r="I2618" s="95">
        <v>-4.28</v>
      </c>
      <c r="J2618" s="95">
        <v>-6.36</v>
      </c>
      <c r="K2618" s="95">
        <v>-6.11</v>
      </c>
      <c r="L2618" s="95">
        <v>0.24</v>
      </c>
      <c r="M2618" s="95">
        <v>-0.03</v>
      </c>
      <c r="N2618" s="95">
        <v>0.35</v>
      </c>
      <c r="O2618" s="95"/>
      <c r="P2618" s="95">
        <v>-0.17</v>
      </c>
      <c r="Q2618" s="95"/>
      <c r="R2618" s="95">
        <v>-8.44</v>
      </c>
      <c r="S2618" s="95">
        <v>-2.0499999999999998</v>
      </c>
      <c r="T2618" s="95">
        <v>-10.85</v>
      </c>
      <c r="U2618" s="95">
        <v>0.24</v>
      </c>
      <c r="V2618" s="95">
        <v>0.76</v>
      </c>
      <c r="W2618" s="95">
        <v>0.48</v>
      </c>
      <c r="X2618" s="95">
        <v>15.41</v>
      </c>
      <c r="Y2618" s="95">
        <v>-32.549999999999997</v>
      </c>
      <c r="Z2618" s="74" t="s">
        <v>1111</v>
      </c>
      <c r="AA2618" s="95">
        <v>7.42</v>
      </c>
      <c r="AB2618" s="95">
        <v>-0.63</v>
      </c>
      <c r="AC2618" s="74" t="s">
        <v>1111</v>
      </c>
      <c r="AD2618" s="95">
        <v>53673472</v>
      </c>
    </row>
    <row r="2619" spans="1:30" x14ac:dyDescent="0.2">
      <c r="A2619" s="74" t="s">
        <v>3727</v>
      </c>
      <c r="B2619" s="95">
        <v>16.690000000000001</v>
      </c>
      <c r="C2619" s="95"/>
      <c r="D2619" s="95">
        <v>7.02</v>
      </c>
      <c r="E2619" s="95">
        <v>2.84</v>
      </c>
      <c r="F2619" s="95">
        <v>0.63</v>
      </c>
      <c r="G2619" s="95">
        <v>35.32</v>
      </c>
      <c r="H2619" s="95">
        <v>6.89</v>
      </c>
      <c r="I2619" s="95">
        <v>5.31</v>
      </c>
      <c r="J2619" s="95">
        <v>5.42</v>
      </c>
      <c r="K2619" s="95">
        <v>4.75</v>
      </c>
      <c r="L2619" s="95">
        <v>-0.67</v>
      </c>
      <c r="M2619" s="95">
        <v>-0.35</v>
      </c>
      <c r="N2619" s="95">
        <v>0.37</v>
      </c>
      <c r="O2619" s="95">
        <v>15.81</v>
      </c>
      <c r="P2619" s="95">
        <v>-1.1499999999999999</v>
      </c>
      <c r="Q2619" s="95">
        <v>1.1000000000000001</v>
      </c>
      <c r="R2619" s="95">
        <v>40.47</v>
      </c>
      <c r="S2619" s="95">
        <v>9.02</v>
      </c>
      <c r="T2619" s="95">
        <v>40.79</v>
      </c>
      <c r="U2619" s="95">
        <v>0.22</v>
      </c>
      <c r="V2619" s="95">
        <v>0.78</v>
      </c>
      <c r="W2619" s="95">
        <v>1.7</v>
      </c>
      <c r="X2619" s="95">
        <v>-0.66</v>
      </c>
      <c r="Y2619" s="95">
        <v>0.08</v>
      </c>
      <c r="Z2619" s="74" t="s">
        <v>1111</v>
      </c>
      <c r="AA2619" s="95">
        <v>5.88</v>
      </c>
      <c r="AB2619" s="95">
        <v>2.38</v>
      </c>
      <c r="AC2619" s="74" t="s">
        <v>1111</v>
      </c>
      <c r="AD2619" s="95">
        <v>215224226</v>
      </c>
    </row>
    <row r="2620" spans="1:30" x14ac:dyDescent="0.2">
      <c r="A2620" s="74" t="s">
        <v>3728</v>
      </c>
      <c r="B2620" s="95">
        <v>65.41</v>
      </c>
      <c r="C2620" s="95">
        <v>0.87</v>
      </c>
      <c r="D2620" s="95">
        <v>6.92</v>
      </c>
      <c r="E2620" s="95">
        <v>2.2599999999999998</v>
      </c>
      <c r="F2620" s="95">
        <v>0.14000000000000001</v>
      </c>
      <c r="G2620" s="95">
        <v>100</v>
      </c>
      <c r="H2620" s="95">
        <v>141.41</v>
      </c>
      <c r="I2620" s="95">
        <v>42.22</v>
      </c>
      <c r="J2620" s="95">
        <v>2.0699999999999998</v>
      </c>
      <c r="K2620" s="95">
        <v>3.61</v>
      </c>
      <c r="L2620" s="95">
        <v>1.55</v>
      </c>
      <c r="M2620" s="95">
        <v>1.69</v>
      </c>
      <c r="N2620" s="95">
        <v>2.92</v>
      </c>
      <c r="O2620" s="95"/>
      <c r="P2620" s="95">
        <v>-0.14000000000000001</v>
      </c>
      <c r="Q2620" s="95"/>
      <c r="R2620" s="95">
        <v>32.68</v>
      </c>
      <c r="S2620" s="95">
        <v>2.08</v>
      </c>
      <c r="T2620" s="95">
        <v>29.21</v>
      </c>
      <c r="U2620" s="95">
        <v>0.06</v>
      </c>
      <c r="V2620" s="95">
        <v>0.94</v>
      </c>
      <c r="W2620" s="95">
        <v>0.05</v>
      </c>
      <c r="X2620" s="95">
        <v>25.59</v>
      </c>
      <c r="Y2620" s="95">
        <v>32.6</v>
      </c>
      <c r="Z2620" s="74" t="s">
        <v>1111</v>
      </c>
      <c r="AA2620" s="95">
        <v>28.94</v>
      </c>
      <c r="AB2620" s="95">
        <v>9.4600000000000009</v>
      </c>
      <c r="AC2620" s="74" t="s">
        <v>1111</v>
      </c>
      <c r="AD2620" s="95">
        <v>38265451772</v>
      </c>
    </row>
    <row r="2621" spans="1:30" x14ac:dyDescent="0.2">
      <c r="A2621" s="74" t="s">
        <v>3729</v>
      </c>
      <c r="B2621" s="95">
        <v>39.729999999999997</v>
      </c>
      <c r="C2621" s="95">
        <v>1.93</v>
      </c>
      <c r="D2621" s="95">
        <v>12.24</v>
      </c>
      <c r="E2621" s="95">
        <v>1.94</v>
      </c>
      <c r="F2621" s="95">
        <v>1.42</v>
      </c>
      <c r="G2621" s="95">
        <v>75.81</v>
      </c>
      <c r="H2621" s="95">
        <v>50.22</v>
      </c>
      <c r="I2621" s="95">
        <v>33.08</v>
      </c>
      <c r="J2621" s="95">
        <v>8.06</v>
      </c>
      <c r="K2621" s="95">
        <v>7.4</v>
      </c>
      <c r="L2621" s="95">
        <v>-0.66</v>
      </c>
      <c r="M2621" s="95">
        <v>-0.16</v>
      </c>
      <c r="N2621" s="95">
        <v>4.05</v>
      </c>
      <c r="O2621" s="95">
        <v>14.48</v>
      </c>
      <c r="P2621" s="95">
        <v>-1.68</v>
      </c>
      <c r="Q2621" s="95">
        <v>2.9</v>
      </c>
      <c r="R2621" s="95">
        <v>15.88</v>
      </c>
      <c r="S2621" s="95">
        <v>11.63</v>
      </c>
      <c r="T2621" s="95">
        <v>17.09</v>
      </c>
      <c r="U2621" s="95">
        <v>0.73</v>
      </c>
      <c r="V2621" s="95">
        <v>0.27</v>
      </c>
      <c r="W2621" s="95">
        <v>0.35</v>
      </c>
      <c r="X2621" s="95"/>
      <c r="Y2621" s="95"/>
      <c r="Z2621" s="74" t="s">
        <v>1111</v>
      </c>
      <c r="AA2621" s="95">
        <v>20.05</v>
      </c>
      <c r="AB2621" s="95">
        <v>3.19</v>
      </c>
      <c r="AC2621" s="74" t="s">
        <v>1111</v>
      </c>
      <c r="AD2621" s="95">
        <v>10278901264</v>
      </c>
    </row>
    <row r="2622" spans="1:30" x14ac:dyDescent="0.2">
      <c r="A2622" s="74" t="s">
        <v>3730</v>
      </c>
      <c r="B2622" s="95">
        <v>391.1</v>
      </c>
      <c r="C2622" s="95">
        <v>1</v>
      </c>
      <c r="D2622" s="95">
        <v>21.75</v>
      </c>
      <c r="E2622" s="95">
        <v>15.36</v>
      </c>
      <c r="F2622" s="95">
        <v>5.32</v>
      </c>
      <c r="G2622" s="95">
        <v>60.27</v>
      </c>
      <c r="H2622" s="95">
        <v>37.5</v>
      </c>
      <c r="I2622" s="95">
        <v>36.520000000000003</v>
      </c>
      <c r="J2622" s="95">
        <v>21.18</v>
      </c>
      <c r="K2622" s="95">
        <v>21.48</v>
      </c>
      <c r="L2622" s="95">
        <v>0.28999999999999998</v>
      </c>
      <c r="M2622" s="95">
        <v>0.21</v>
      </c>
      <c r="N2622" s="95">
        <v>7.94</v>
      </c>
      <c r="O2622" s="95">
        <v>16.37</v>
      </c>
      <c r="P2622" s="95">
        <v>-11.86</v>
      </c>
      <c r="Q2622" s="95">
        <v>2.44</v>
      </c>
      <c r="R2622" s="95">
        <v>70.61</v>
      </c>
      <c r="S2622" s="95">
        <v>24.46</v>
      </c>
      <c r="T2622" s="95">
        <v>37.19</v>
      </c>
      <c r="U2622" s="95">
        <v>0.35</v>
      </c>
      <c r="V2622" s="95">
        <v>0.65</v>
      </c>
      <c r="W2622" s="95">
        <v>0.67</v>
      </c>
      <c r="X2622" s="95">
        <v>18.309999999999999</v>
      </c>
      <c r="Y2622" s="95">
        <v>24.16</v>
      </c>
      <c r="Z2622" s="74" t="s">
        <v>1111</v>
      </c>
      <c r="AA2622" s="95">
        <v>25.46</v>
      </c>
      <c r="AB2622" s="95">
        <v>17.98</v>
      </c>
      <c r="AC2622" s="74" t="s">
        <v>1111</v>
      </c>
      <c r="AD2622" s="95">
        <v>59299442420</v>
      </c>
    </row>
    <row r="2623" spans="1:30" x14ac:dyDescent="0.2">
      <c r="A2623" s="74" t="s">
        <v>3731</v>
      </c>
      <c r="B2623" s="95">
        <v>2.1</v>
      </c>
      <c r="C2623" s="95"/>
      <c r="D2623" s="95">
        <v>-0.99</v>
      </c>
      <c r="E2623" s="95">
        <v>3.06</v>
      </c>
      <c r="F2623" s="95">
        <v>1.32</v>
      </c>
      <c r="G2623" s="95">
        <v>100</v>
      </c>
      <c r="H2623" s="95">
        <v>-10197.780000000001</v>
      </c>
      <c r="I2623" s="95">
        <v>-10530.06</v>
      </c>
      <c r="J2623" s="95">
        <v>-1.03</v>
      </c>
      <c r="K2623" s="95">
        <v>-0.63</v>
      </c>
      <c r="L2623" s="95">
        <v>0.39</v>
      </c>
      <c r="M2623" s="95">
        <v>-1.17</v>
      </c>
      <c r="N2623" s="95">
        <v>104.62</v>
      </c>
      <c r="O2623" s="95">
        <v>2.29</v>
      </c>
      <c r="P2623" s="95">
        <v>-9.42</v>
      </c>
      <c r="Q2623" s="95">
        <v>3.03</v>
      </c>
      <c r="R2623" s="95">
        <v>-308.33</v>
      </c>
      <c r="S2623" s="95">
        <v>-132.78</v>
      </c>
      <c r="T2623" s="95">
        <v>-171.92</v>
      </c>
      <c r="U2623" s="95">
        <v>0.43</v>
      </c>
      <c r="V2623" s="95">
        <v>0.56999999999999995</v>
      </c>
      <c r="W2623" s="95">
        <v>0.01</v>
      </c>
      <c r="X2623" s="95"/>
      <c r="Y2623" s="95"/>
      <c r="Z2623" s="74" t="s">
        <v>1111</v>
      </c>
      <c r="AA2623" s="95">
        <v>0.69</v>
      </c>
      <c r="AB2623" s="95">
        <v>-2.11</v>
      </c>
      <c r="AC2623" s="74" t="s">
        <v>1111</v>
      </c>
      <c r="AD2623" s="95">
        <v>89448240</v>
      </c>
    </row>
    <row r="2624" spans="1:30" x14ac:dyDescent="0.2">
      <c r="A2624" s="74" t="s">
        <v>3732</v>
      </c>
      <c r="B2624" s="95">
        <v>54.5</v>
      </c>
      <c r="C2624" s="95">
        <v>1.08</v>
      </c>
      <c r="D2624" s="95">
        <v>13.64</v>
      </c>
      <c r="E2624" s="95">
        <v>3.49</v>
      </c>
      <c r="F2624" s="95">
        <v>2.41</v>
      </c>
      <c r="G2624" s="95">
        <v>45.83</v>
      </c>
      <c r="H2624" s="95">
        <v>23.19</v>
      </c>
      <c r="I2624" s="95">
        <v>20.6</v>
      </c>
      <c r="J2624" s="95">
        <v>12.11</v>
      </c>
      <c r="K2624" s="95">
        <v>9.85</v>
      </c>
      <c r="L2624" s="95">
        <v>-2.2599999999999998</v>
      </c>
      <c r="M2624" s="95">
        <v>-0.65</v>
      </c>
      <c r="N2624" s="95">
        <v>2.81</v>
      </c>
      <c r="O2624" s="95">
        <v>3.9</v>
      </c>
      <c r="P2624" s="95">
        <v>-14.76</v>
      </c>
      <c r="Q2624" s="95">
        <v>3.83</v>
      </c>
      <c r="R2624" s="95">
        <v>25.61</v>
      </c>
      <c r="S2624" s="95">
        <v>17.68</v>
      </c>
      <c r="T2624" s="95">
        <v>25.37</v>
      </c>
      <c r="U2624" s="95">
        <v>0.69</v>
      </c>
      <c r="V2624" s="95">
        <v>0.31</v>
      </c>
      <c r="W2624" s="95">
        <v>0.86</v>
      </c>
      <c r="X2624" s="95">
        <v>3.04</v>
      </c>
      <c r="Y2624" s="95">
        <v>0.15</v>
      </c>
      <c r="Z2624" s="74" t="s">
        <v>1111</v>
      </c>
      <c r="AA2624" s="95">
        <v>15.59</v>
      </c>
      <c r="AB2624" s="95">
        <v>3.99</v>
      </c>
      <c r="AC2624" s="74" t="s">
        <v>1111</v>
      </c>
      <c r="AD2624" s="95">
        <v>3399453106</v>
      </c>
    </row>
    <row r="2625" spans="1:30" x14ac:dyDescent="0.2">
      <c r="A2625" s="74" t="s">
        <v>3733</v>
      </c>
      <c r="B2625" s="95">
        <v>3.42</v>
      </c>
      <c r="C2625" s="95"/>
      <c r="D2625" s="95">
        <v>-9.32</v>
      </c>
      <c r="E2625" s="95">
        <v>-1.62</v>
      </c>
      <c r="F2625" s="95">
        <v>3.87</v>
      </c>
      <c r="G2625" s="95">
        <v>60.88</v>
      </c>
      <c r="H2625" s="95">
        <v>-12.82</v>
      </c>
      <c r="I2625" s="95">
        <v>-34.74</v>
      </c>
      <c r="J2625" s="95">
        <v>-25.27</v>
      </c>
      <c r="K2625" s="95">
        <v>-27.02</v>
      </c>
      <c r="L2625" s="95">
        <v>-1.75</v>
      </c>
      <c r="M2625" s="95"/>
      <c r="N2625" s="95">
        <v>3.24</v>
      </c>
      <c r="O2625" s="95">
        <v>-12.05</v>
      </c>
      <c r="P2625" s="95">
        <v>-9.36</v>
      </c>
      <c r="Q2625" s="95">
        <v>0.65</v>
      </c>
      <c r="R2625" s="95">
        <v>-17.329999999999998</v>
      </c>
      <c r="S2625" s="95">
        <v>-41.51</v>
      </c>
      <c r="T2625" s="95">
        <v>10.69</v>
      </c>
      <c r="U2625" s="95">
        <v>-2.4</v>
      </c>
      <c r="V2625" s="95">
        <v>3.4</v>
      </c>
      <c r="W2625" s="95">
        <v>1.19</v>
      </c>
      <c r="X2625" s="95"/>
      <c r="Y2625" s="95"/>
      <c r="Z2625" s="74" t="s">
        <v>1111</v>
      </c>
      <c r="AA2625" s="95">
        <v>-2.12</v>
      </c>
      <c r="AB2625" s="95">
        <v>-0.37</v>
      </c>
      <c r="AC2625" s="74" t="s">
        <v>1111</v>
      </c>
      <c r="AD2625" s="95">
        <v>433910448</v>
      </c>
    </row>
    <row r="2626" spans="1:30" x14ac:dyDescent="0.2">
      <c r="A2626" s="74" t="s">
        <v>3734</v>
      </c>
      <c r="B2626" s="95">
        <v>4.96</v>
      </c>
      <c r="C2626" s="95"/>
      <c r="D2626" s="95">
        <v>-0.46</v>
      </c>
      <c r="E2626" s="95">
        <v>-1.24</v>
      </c>
      <c r="F2626" s="95">
        <v>0.14000000000000001</v>
      </c>
      <c r="G2626" s="95">
        <v>-3.36</v>
      </c>
      <c r="H2626" s="95">
        <v>-18.32</v>
      </c>
      <c r="I2626" s="95">
        <v>-25.91</v>
      </c>
      <c r="J2626" s="95">
        <v>-0.65</v>
      </c>
      <c r="K2626" s="95">
        <v>-3.76</v>
      </c>
      <c r="L2626" s="95">
        <v>-3.11</v>
      </c>
      <c r="M2626" s="95"/>
      <c r="N2626" s="95">
        <v>0.12</v>
      </c>
      <c r="O2626" s="95">
        <v>0.77</v>
      </c>
      <c r="P2626" s="95">
        <v>-0.28999999999999998</v>
      </c>
      <c r="Q2626" s="95">
        <v>1.6</v>
      </c>
      <c r="R2626" s="95">
        <v>-268.77</v>
      </c>
      <c r="S2626" s="95">
        <v>-31.29</v>
      </c>
      <c r="T2626" s="95">
        <v>-32.46</v>
      </c>
      <c r="U2626" s="95">
        <v>-0.12</v>
      </c>
      <c r="V2626" s="95">
        <v>1.1200000000000001</v>
      </c>
      <c r="W2626" s="95">
        <v>1.21</v>
      </c>
      <c r="X2626" s="95"/>
      <c r="Y2626" s="95"/>
      <c r="Z2626" s="74" t="s">
        <v>1111</v>
      </c>
      <c r="AA2626" s="95">
        <v>-3.99</v>
      </c>
      <c r="AB2626" s="95">
        <v>-10.73</v>
      </c>
      <c r="AC2626" s="74" t="s">
        <v>1111</v>
      </c>
      <c r="AD2626" s="95">
        <v>51320128</v>
      </c>
    </row>
    <row r="2627" spans="1:30" x14ac:dyDescent="0.2">
      <c r="A2627" s="74" t="s">
        <v>3735</v>
      </c>
      <c r="B2627" s="95">
        <v>141.80000000000001</v>
      </c>
      <c r="C2627" s="95">
        <v>3.22</v>
      </c>
      <c r="D2627" s="95">
        <v>23.92</v>
      </c>
      <c r="E2627" s="95">
        <v>100.73</v>
      </c>
      <c r="F2627" s="95">
        <v>2.69</v>
      </c>
      <c r="G2627" s="95">
        <v>32.19</v>
      </c>
      <c r="H2627" s="95">
        <v>14.04</v>
      </c>
      <c r="I2627" s="95">
        <v>10.34</v>
      </c>
      <c r="J2627" s="95">
        <v>17.61</v>
      </c>
      <c r="K2627" s="95">
        <v>20.82</v>
      </c>
      <c r="L2627" s="95">
        <v>3.2</v>
      </c>
      <c r="M2627" s="95">
        <v>18.32</v>
      </c>
      <c r="N2627" s="95">
        <v>2.4700000000000002</v>
      </c>
      <c r="O2627" s="95">
        <v>-29.26</v>
      </c>
      <c r="P2627" s="95">
        <v>-3.93</v>
      </c>
      <c r="Q2627" s="95">
        <v>0.78</v>
      </c>
      <c r="R2627" s="95">
        <v>421.1</v>
      </c>
      <c r="S2627" s="95">
        <v>11.23</v>
      </c>
      <c r="T2627" s="95">
        <v>22.86</v>
      </c>
      <c r="U2627" s="95">
        <v>0.03</v>
      </c>
      <c r="V2627" s="95">
        <v>0.97</v>
      </c>
      <c r="W2627" s="95">
        <v>1.0900000000000001</v>
      </c>
      <c r="X2627" s="95">
        <v>0.57999999999999996</v>
      </c>
      <c r="Y2627" s="95">
        <v>18.350000000000001</v>
      </c>
      <c r="Z2627" s="74" t="s">
        <v>1111</v>
      </c>
      <c r="AA2627" s="95">
        <v>1.41</v>
      </c>
      <c r="AB2627" s="95">
        <v>5.93</v>
      </c>
      <c r="AC2627" s="74" t="s">
        <v>1111</v>
      </c>
      <c r="AD2627" s="95">
        <v>47746428060</v>
      </c>
    </row>
    <row r="2628" spans="1:30" x14ac:dyDescent="0.2">
      <c r="A2628" s="74" t="s">
        <v>3736</v>
      </c>
      <c r="B2628" s="95">
        <v>6.14</v>
      </c>
      <c r="C2628" s="95"/>
      <c r="D2628" s="95">
        <v>22.75</v>
      </c>
      <c r="E2628" s="95">
        <v>1.51</v>
      </c>
      <c r="F2628" s="95">
        <v>1.27</v>
      </c>
      <c r="G2628" s="95">
        <v>37.06</v>
      </c>
      <c r="H2628" s="95">
        <v>11.91</v>
      </c>
      <c r="I2628" s="95">
        <v>10.42</v>
      </c>
      <c r="J2628" s="95">
        <v>19.89</v>
      </c>
      <c r="K2628" s="95">
        <v>12.33</v>
      </c>
      <c r="L2628" s="95">
        <v>-7.56</v>
      </c>
      <c r="M2628" s="95">
        <v>-0.56999999999999995</v>
      </c>
      <c r="N2628" s="95">
        <v>2.37</v>
      </c>
      <c r="O2628" s="95">
        <v>1.8</v>
      </c>
      <c r="P2628" s="95">
        <v>-7.43</v>
      </c>
      <c r="Q2628" s="95">
        <v>6.86</v>
      </c>
      <c r="R2628" s="95">
        <v>6.63</v>
      </c>
      <c r="S2628" s="95">
        <v>5.59</v>
      </c>
      <c r="T2628" s="95">
        <v>7.24</v>
      </c>
      <c r="U2628" s="95">
        <v>0.84</v>
      </c>
      <c r="V2628" s="95">
        <v>0.16</v>
      </c>
      <c r="W2628" s="95">
        <v>0.54</v>
      </c>
      <c r="X2628" s="95">
        <v>13.77</v>
      </c>
      <c r="Y2628" s="95"/>
      <c r="Z2628" s="74" t="s">
        <v>1111</v>
      </c>
      <c r="AA2628" s="95">
        <v>4.07</v>
      </c>
      <c r="AB2628" s="95">
        <v>0.27</v>
      </c>
      <c r="AC2628" s="74" t="s">
        <v>1111</v>
      </c>
      <c r="AD2628" s="95">
        <v>274987882</v>
      </c>
    </row>
    <row r="2629" spans="1:30" x14ac:dyDescent="0.2">
      <c r="A2629" s="74" t="s">
        <v>3737</v>
      </c>
      <c r="B2629" s="95">
        <v>17.32</v>
      </c>
      <c r="C2629" s="95">
        <v>6.19</v>
      </c>
      <c r="D2629" s="95">
        <v>22.38</v>
      </c>
      <c r="E2629" s="95">
        <v>1.28</v>
      </c>
      <c r="F2629" s="95">
        <v>0.56000000000000005</v>
      </c>
      <c r="G2629" s="95">
        <v>50.29</v>
      </c>
      <c r="H2629" s="95">
        <v>14.67</v>
      </c>
      <c r="I2629" s="95">
        <v>11.46</v>
      </c>
      <c r="J2629" s="95">
        <v>17.489999999999998</v>
      </c>
      <c r="K2629" s="95">
        <v>32</v>
      </c>
      <c r="L2629" s="95">
        <v>14.5</v>
      </c>
      <c r="M2629" s="95">
        <v>1.07</v>
      </c>
      <c r="N2629" s="95">
        <v>2.57</v>
      </c>
      <c r="O2629" s="95">
        <v>-12.51</v>
      </c>
      <c r="P2629" s="95">
        <v>-0.59</v>
      </c>
      <c r="Q2629" s="95">
        <v>0.46</v>
      </c>
      <c r="R2629" s="95">
        <v>5.74</v>
      </c>
      <c r="S2629" s="95">
        <v>2.52</v>
      </c>
      <c r="T2629" s="95">
        <v>2.87</v>
      </c>
      <c r="U2629" s="95">
        <v>0.44</v>
      </c>
      <c r="V2629" s="95">
        <v>0.55000000000000004</v>
      </c>
      <c r="W2629" s="95">
        <v>0.22</v>
      </c>
      <c r="X2629" s="95">
        <v>-4.07</v>
      </c>
      <c r="Y2629" s="95">
        <v>-12.12</v>
      </c>
      <c r="Z2629" s="74" t="s">
        <v>1111</v>
      </c>
      <c r="AA2629" s="95">
        <v>13.48</v>
      </c>
      <c r="AB2629" s="95">
        <v>0.77</v>
      </c>
      <c r="AC2629" s="74" t="s">
        <v>1111</v>
      </c>
      <c r="AD2629" s="95">
        <v>39256140256</v>
      </c>
    </row>
    <row r="2630" spans="1:30" x14ac:dyDescent="0.2">
      <c r="A2630" s="74" t="s">
        <v>3738</v>
      </c>
      <c r="B2630" s="95">
        <v>60.22</v>
      </c>
      <c r="C2630" s="95">
        <v>2.06</v>
      </c>
      <c r="D2630" s="95">
        <v>46.29</v>
      </c>
      <c r="E2630" s="95">
        <v>0.92</v>
      </c>
      <c r="F2630" s="95">
        <v>0.26</v>
      </c>
      <c r="G2630" s="95">
        <v>5.79</v>
      </c>
      <c r="H2630" s="95">
        <v>5.79</v>
      </c>
      <c r="I2630" s="95">
        <v>1.45</v>
      </c>
      <c r="J2630" s="95">
        <v>11.59</v>
      </c>
      <c r="K2630" s="95">
        <v>13.84</v>
      </c>
      <c r="L2630" s="95">
        <v>2.25</v>
      </c>
      <c r="M2630" s="95">
        <v>0.18</v>
      </c>
      <c r="N2630" s="95">
        <v>0.67</v>
      </c>
      <c r="O2630" s="95"/>
      <c r="P2630" s="95">
        <v>-0.26</v>
      </c>
      <c r="Q2630" s="95"/>
      <c r="R2630" s="95">
        <v>1.99</v>
      </c>
      <c r="S2630" s="95">
        <v>0.55000000000000004</v>
      </c>
      <c r="T2630" s="95">
        <v>5.13</v>
      </c>
      <c r="U2630" s="95">
        <v>0.28000000000000003</v>
      </c>
      <c r="V2630" s="95">
        <v>0.72</v>
      </c>
      <c r="W2630" s="95">
        <v>0.38</v>
      </c>
      <c r="X2630" s="95">
        <v>17.329999999999998</v>
      </c>
      <c r="Y2630" s="95">
        <v>36.75</v>
      </c>
      <c r="Z2630" s="74" t="s">
        <v>1111</v>
      </c>
      <c r="AA2630" s="95">
        <v>65.22</v>
      </c>
      <c r="AB2630" s="95">
        <v>1.3</v>
      </c>
      <c r="AC2630" s="74" t="s">
        <v>1111</v>
      </c>
      <c r="AD2630" s="95">
        <v>3833189682</v>
      </c>
    </row>
    <row r="2631" spans="1:30" x14ac:dyDescent="0.2">
      <c r="A2631" s="74" t="s">
        <v>3739</v>
      </c>
      <c r="B2631" s="95">
        <v>35.67</v>
      </c>
      <c r="C2631" s="95">
        <v>2.2400000000000002</v>
      </c>
      <c r="D2631" s="95">
        <v>26.57</v>
      </c>
      <c r="E2631" s="95">
        <v>2.25</v>
      </c>
      <c r="F2631" s="95">
        <v>1.1399999999999999</v>
      </c>
      <c r="G2631" s="95">
        <v>31.6</v>
      </c>
      <c r="H2631" s="95">
        <v>9.4700000000000006</v>
      </c>
      <c r="I2631" s="95">
        <v>5.84</v>
      </c>
      <c r="J2631" s="95">
        <v>16.37</v>
      </c>
      <c r="K2631" s="95">
        <v>19.03</v>
      </c>
      <c r="L2631" s="95">
        <v>2.66</v>
      </c>
      <c r="M2631" s="95">
        <v>0.37</v>
      </c>
      <c r="N2631" s="95">
        <v>1.55</v>
      </c>
      <c r="O2631" s="95">
        <v>5.16</v>
      </c>
      <c r="P2631" s="95">
        <v>-1.82</v>
      </c>
      <c r="Q2631" s="95">
        <v>2.48</v>
      </c>
      <c r="R2631" s="95">
        <v>8.48</v>
      </c>
      <c r="S2631" s="95">
        <v>4.3099999999999996</v>
      </c>
      <c r="T2631" s="95">
        <v>8.3000000000000007</v>
      </c>
      <c r="U2631" s="95">
        <v>0.51</v>
      </c>
      <c r="V2631" s="95">
        <v>0.49</v>
      </c>
      <c r="W2631" s="95">
        <v>0.74</v>
      </c>
      <c r="X2631" s="95">
        <v>-2.58</v>
      </c>
      <c r="Y2631" s="95"/>
      <c r="Z2631" s="74" t="s">
        <v>1111</v>
      </c>
      <c r="AA2631" s="95">
        <v>15.84</v>
      </c>
      <c r="AB2631" s="95">
        <v>1.34</v>
      </c>
      <c r="AC2631" s="74" t="s">
        <v>1111</v>
      </c>
      <c r="AD2631" s="95">
        <v>2983617150</v>
      </c>
    </row>
    <row r="2632" spans="1:30" x14ac:dyDescent="0.2">
      <c r="A2632" s="74" t="s">
        <v>3740</v>
      </c>
      <c r="B2632" s="95">
        <v>111.92</v>
      </c>
      <c r="C2632" s="95"/>
      <c r="D2632" s="95">
        <v>15.06</v>
      </c>
      <c r="E2632" s="95">
        <v>3.54</v>
      </c>
      <c r="F2632" s="95">
        <v>0.71</v>
      </c>
      <c r="G2632" s="95">
        <v>10.95</v>
      </c>
      <c r="H2632" s="95">
        <v>5.59</v>
      </c>
      <c r="I2632" s="95">
        <v>4.09</v>
      </c>
      <c r="J2632" s="95">
        <v>11.03</v>
      </c>
      <c r="K2632" s="95">
        <v>21.63</v>
      </c>
      <c r="L2632" s="95">
        <v>10.6</v>
      </c>
      <c r="M2632" s="95">
        <v>3.4</v>
      </c>
      <c r="N2632" s="95">
        <v>0.62</v>
      </c>
      <c r="O2632" s="95">
        <v>4.6399999999999997</v>
      </c>
      <c r="P2632" s="95">
        <v>-0.92</v>
      </c>
      <c r="Q2632" s="95">
        <v>2.9</v>
      </c>
      <c r="R2632" s="95">
        <v>23.51</v>
      </c>
      <c r="S2632" s="95">
        <v>4.7</v>
      </c>
      <c r="T2632" s="95">
        <v>5.58</v>
      </c>
      <c r="U2632" s="95">
        <v>0.2</v>
      </c>
      <c r="V2632" s="95">
        <v>0.8</v>
      </c>
      <c r="W2632" s="95">
        <v>1.1499999999999999</v>
      </c>
      <c r="X2632" s="95">
        <v>4.58</v>
      </c>
      <c r="Y2632" s="95">
        <v>3.68</v>
      </c>
      <c r="Z2632" s="74" t="s">
        <v>1111</v>
      </c>
      <c r="AA2632" s="95">
        <v>31.6</v>
      </c>
      <c r="AB2632" s="95">
        <v>7.43</v>
      </c>
      <c r="AC2632" s="74" t="s">
        <v>1111</v>
      </c>
      <c r="AD2632" s="95">
        <v>18095214408</v>
      </c>
    </row>
    <row r="2633" spans="1:30" x14ac:dyDescent="0.2">
      <c r="A2633" s="74" t="s">
        <v>3741</v>
      </c>
      <c r="B2633" s="95">
        <v>21.79</v>
      </c>
      <c r="C2633" s="95"/>
      <c r="D2633" s="95">
        <v>23.02</v>
      </c>
      <c r="E2633" s="95">
        <v>1.47</v>
      </c>
      <c r="F2633" s="95">
        <v>1.17</v>
      </c>
      <c r="G2633" s="95">
        <v>39.979999999999997</v>
      </c>
      <c r="H2633" s="95">
        <v>13.1</v>
      </c>
      <c r="I2633" s="95">
        <v>9.9700000000000006</v>
      </c>
      <c r="J2633" s="95">
        <v>17.510000000000002</v>
      </c>
      <c r="K2633" s="95">
        <v>17.79</v>
      </c>
      <c r="L2633" s="95">
        <v>0.28000000000000003</v>
      </c>
      <c r="M2633" s="95">
        <v>0.02</v>
      </c>
      <c r="N2633" s="95">
        <v>2.29</v>
      </c>
      <c r="O2633" s="95">
        <v>16.510000000000002</v>
      </c>
      <c r="P2633" s="95">
        <v>-1.56</v>
      </c>
      <c r="Q2633" s="95">
        <v>1.39</v>
      </c>
      <c r="R2633" s="95">
        <v>6.4</v>
      </c>
      <c r="S2633" s="95">
        <v>5.07</v>
      </c>
      <c r="T2633" s="95">
        <v>6.72</v>
      </c>
      <c r="U2633" s="95">
        <v>0.79</v>
      </c>
      <c r="V2633" s="95">
        <v>0.21</v>
      </c>
      <c r="W2633" s="95">
        <v>0.51</v>
      </c>
      <c r="X2633" s="95">
        <v>0.28000000000000003</v>
      </c>
      <c r="Y2633" s="95"/>
      <c r="Z2633" s="74" t="s">
        <v>1111</v>
      </c>
      <c r="AA2633" s="95">
        <v>14.79</v>
      </c>
      <c r="AB2633" s="95">
        <v>0.95</v>
      </c>
      <c r="AC2633" s="74" t="s">
        <v>1111</v>
      </c>
      <c r="AD2633" s="95">
        <v>2012208445</v>
      </c>
    </row>
    <row r="2634" spans="1:30" x14ac:dyDescent="0.2">
      <c r="A2634" s="74" t="s">
        <v>3742</v>
      </c>
      <c r="B2634" s="95">
        <v>2.92</v>
      </c>
      <c r="C2634" s="95"/>
      <c r="D2634" s="95">
        <v>14.83</v>
      </c>
      <c r="E2634" s="95">
        <v>0.51</v>
      </c>
      <c r="F2634" s="95">
        <v>0.46</v>
      </c>
      <c r="G2634" s="95">
        <v>19.02</v>
      </c>
      <c r="H2634" s="95">
        <v>19.760000000000002</v>
      </c>
      <c r="I2634" s="95">
        <v>16.04</v>
      </c>
      <c r="J2634" s="95">
        <v>12.03</v>
      </c>
      <c r="K2634" s="95">
        <v>0.96</v>
      </c>
      <c r="L2634" s="95">
        <v>-11.07</v>
      </c>
      <c r="M2634" s="95">
        <v>-0.47</v>
      </c>
      <c r="N2634" s="95">
        <v>2.38</v>
      </c>
      <c r="O2634" s="95">
        <v>0.78</v>
      </c>
      <c r="P2634" s="95">
        <v>-1.46</v>
      </c>
      <c r="Q2634" s="95">
        <v>6.95</v>
      </c>
      <c r="R2634" s="95">
        <v>3.44</v>
      </c>
      <c r="S2634" s="95">
        <v>3.09</v>
      </c>
      <c r="T2634" s="95">
        <v>3.67</v>
      </c>
      <c r="U2634" s="95">
        <v>0.9</v>
      </c>
      <c r="V2634" s="95">
        <v>0.1</v>
      </c>
      <c r="W2634" s="95">
        <v>0.19</v>
      </c>
      <c r="X2634" s="95">
        <v>-17.48</v>
      </c>
      <c r="Y2634" s="95"/>
      <c r="Z2634" s="74" t="s">
        <v>1111</v>
      </c>
      <c r="AA2634" s="95">
        <v>5.73</v>
      </c>
      <c r="AB2634" s="95">
        <v>0.2</v>
      </c>
      <c r="AC2634" s="74" t="s">
        <v>1111</v>
      </c>
      <c r="AD2634" s="95">
        <v>225964492</v>
      </c>
    </row>
    <row r="2635" spans="1:30" x14ac:dyDescent="0.2">
      <c r="A2635" s="74" t="s">
        <v>3743</v>
      </c>
      <c r="B2635" s="95">
        <v>24.81</v>
      </c>
      <c r="C2635" s="95">
        <v>0.48</v>
      </c>
      <c r="D2635" s="95">
        <v>-122.39</v>
      </c>
      <c r="E2635" s="95">
        <v>2.89</v>
      </c>
      <c r="F2635" s="95">
        <v>0.87</v>
      </c>
      <c r="G2635" s="95">
        <v>35.85</v>
      </c>
      <c r="H2635" s="95">
        <v>1.18</v>
      </c>
      <c r="I2635" s="95">
        <v>-0.89</v>
      </c>
      <c r="J2635" s="95">
        <v>92.02</v>
      </c>
      <c r="K2635" s="95">
        <v>111.95</v>
      </c>
      <c r="L2635" s="95">
        <v>19.93</v>
      </c>
      <c r="M2635" s="95">
        <v>0.63</v>
      </c>
      <c r="N2635" s="95">
        <v>1.0900000000000001</v>
      </c>
      <c r="O2635" s="95">
        <v>17.510000000000002</v>
      </c>
      <c r="P2635" s="95">
        <v>-1.1399999999999999</v>
      </c>
      <c r="Q2635" s="95">
        <v>1.26</v>
      </c>
      <c r="R2635" s="95">
        <v>-2.36</v>
      </c>
      <c r="S2635" s="95">
        <v>-0.71</v>
      </c>
      <c r="T2635" s="95">
        <v>1.44</v>
      </c>
      <c r="U2635" s="95">
        <v>0.3</v>
      </c>
      <c r="V2635" s="95">
        <v>0.57999999999999996</v>
      </c>
      <c r="W2635" s="95">
        <v>0.8</v>
      </c>
      <c r="X2635" s="95">
        <v>2.2799999999999998</v>
      </c>
      <c r="Y2635" s="95">
        <v>-41.81</v>
      </c>
      <c r="Z2635" s="74" t="s">
        <v>1111</v>
      </c>
      <c r="AA2635" s="95">
        <v>8.59</v>
      </c>
      <c r="AB2635" s="95">
        <v>-0.2</v>
      </c>
      <c r="AC2635" s="74" t="s">
        <v>1111</v>
      </c>
      <c r="AD2635" s="95">
        <v>1260663087</v>
      </c>
    </row>
    <row r="2636" spans="1:30" x14ac:dyDescent="0.2">
      <c r="A2636" s="74" t="s">
        <v>3744</v>
      </c>
      <c r="B2636" s="95">
        <v>15.72</v>
      </c>
      <c r="C2636" s="95">
        <v>13.23</v>
      </c>
      <c r="D2636" s="95">
        <v>8.91</v>
      </c>
      <c r="E2636" s="95">
        <v>0.78</v>
      </c>
      <c r="F2636" s="95">
        <v>0.31</v>
      </c>
      <c r="G2636" s="95">
        <v>75.94</v>
      </c>
      <c r="H2636" s="95">
        <v>30.93</v>
      </c>
      <c r="I2636" s="95">
        <v>20.9</v>
      </c>
      <c r="J2636" s="95">
        <v>6.02</v>
      </c>
      <c r="K2636" s="95">
        <v>12.8</v>
      </c>
      <c r="L2636" s="95">
        <v>6.78</v>
      </c>
      <c r="M2636" s="95">
        <v>0.88</v>
      </c>
      <c r="N2636" s="95">
        <v>1.86</v>
      </c>
      <c r="O2636" s="95">
        <v>-1.68</v>
      </c>
      <c r="P2636" s="95">
        <v>-0.32</v>
      </c>
      <c r="Q2636" s="95">
        <v>0.18</v>
      </c>
      <c r="R2636" s="95">
        <v>8.7799999999999994</v>
      </c>
      <c r="S2636" s="95">
        <v>3.45</v>
      </c>
      <c r="T2636" s="95">
        <v>6.62</v>
      </c>
      <c r="U2636" s="95">
        <v>0.39</v>
      </c>
      <c r="V2636" s="95">
        <v>0.61</v>
      </c>
      <c r="W2636" s="95">
        <v>0.16</v>
      </c>
      <c r="X2636" s="95">
        <v>12.49</v>
      </c>
      <c r="Y2636" s="95">
        <v>21.11</v>
      </c>
      <c r="Z2636" s="74" t="s">
        <v>1111</v>
      </c>
      <c r="AA2636" s="95">
        <v>20.100000000000001</v>
      </c>
      <c r="AB2636" s="95">
        <v>1.76</v>
      </c>
      <c r="AC2636" s="74" t="s">
        <v>1111</v>
      </c>
      <c r="AD2636" s="95">
        <v>527916900</v>
      </c>
    </row>
    <row r="2637" spans="1:30" x14ac:dyDescent="0.2">
      <c r="A2637" s="74" t="s">
        <v>3745</v>
      </c>
      <c r="B2637" s="95">
        <v>10.7</v>
      </c>
      <c r="C2637" s="95"/>
      <c r="D2637" s="95">
        <v>-4.21</v>
      </c>
      <c r="E2637" s="95">
        <v>3.44</v>
      </c>
      <c r="F2637" s="95">
        <v>2.92</v>
      </c>
      <c r="G2637" s="95">
        <v>73.569999999999993</v>
      </c>
      <c r="H2637" s="95">
        <v>-875.56</v>
      </c>
      <c r="I2637" s="95">
        <v>-885.14</v>
      </c>
      <c r="J2637" s="95">
        <v>-4.25</v>
      </c>
      <c r="K2637" s="95">
        <v>-3.1</v>
      </c>
      <c r="L2637" s="95">
        <v>1.1499999999999999</v>
      </c>
      <c r="M2637" s="95">
        <v>-0.94</v>
      </c>
      <c r="N2637" s="95">
        <v>37.229999999999997</v>
      </c>
      <c r="O2637" s="95">
        <v>4.03</v>
      </c>
      <c r="P2637" s="95">
        <v>-20.85</v>
      </c>
      <c r="Q2637" s="95">
        <v>6.32</v>
      </c>
      <c r="R2637" s="95">
        <v>-81.87</v>
      </c>
      <c r="S2637" s="95">
        <v>-69.31</v>
      </c>
      <c r="T2637" s="95">
        <v>-81.87</v>
      </c>
      <c r="U2637" s="95">
        <v>0.85</v>
      </c>
      <c r="V2637" s="95">
        <v>0.15</v>
      </c>
      <c r="W2637" s="95">
        <v>0.08</v>
      </c>
      <c r="X2637" s="95"/>
      <c r="Y2637" s="95"/>
      <c r="Z2637" s="74" t="s">
        <v>1111</v>
      </c>
      <c r="AA2637" s="95">
        <v>3.11</v>
      </c>
      <c r="AB2637" s="95">
        <v>-2.54</v>
      </c>
      <c r="AC2637" s="74" t="s">
        <v>1111</v>
      </c>
      <c r="AD2637" s="95">
        <v>737105880</v>
      </c>
    </row>
    <row r="2638" spans="1:30" x14ac:dyDescent="0.2">
      <c r="A2638" s="74" t="s">
        <v>3746</v>
      </c>
      <c r="B2638" s="95">
        <v>193</v>
      </c>
      <c r="C2638" s="95">
        <v>0.23</v>
      </c>
      <c r="D2638" s="95">
        <v>30.9</v>
      </c>
      <c r="E2638" s="95">
        <v>6.68</v>
      </c>
      <c r="F2638" s="95">
        <v>2.3199999999999998</v>
      </c>
      <c r="G2638" s="95">
        <v>29.07</v>
      </c>
      <c r="H2638" s="95">
        <v>28.81</v>
      </c>
      <c r="I2638" s="95">
        <v>23.93</v>
      </c>
      <c r="J2638" s="95">
        <v>25.67</v>
      </c>
      <c r="K2638" s="95">
        <v>25.73</v>
      </c>
      <c r="L2638" s="95">
        <v>0.06</v>
      </c>
      <c r="M2638" s="95">
        <v>0.02</v>
      </c>
      <c r="N2638" s="95">
        <v>7.4</v>
      </c>
      <c r="O2638" s="95"/>
      <c r="P2638" s="95">
        <v>-2.3199999999999998</v>
      </c>
      <c r="Q2638" s="95"/>
      <c r="R2638" s="95">
        <v>21.62</v>
      </c>
      <c r="S2638" s="95">
        <v>7.51</v>
      </c>
      <c r="T2638" s="95">
        <v>18.760000000000002</v>
      </c>
      <c r="U2638" s="95">
        <v>0.35</v>
      </c>
      <c r="V2638" s="95">
        <v>0.65</v>
      </c>
      <c r="W2638" s="95">
        <v>0.31</v>
      </c>
      <c r="X2638" s="95">
        <v>41.67</v>
      </c>
      <c r="Y2638" s="95">
        <v>31.75</v>
      </c>
      <c r="Z2638" s="74" t="s">
        <v>1111</v>
      </c>
      <c r="AA2638" s="95">
        <v>28.89</v>
      </c>
      <c r="AB2638" s="95">
        <v>6.25</v>
      </c>
      <c r="AC2638" s="74" t="s">
        <v>1111</v>
      </c>
      <c r="AD2638" s="95">
        <v>4404028400</v>
      </c>
    </row>
    <row r="2639" spans="1:30" x14ac:dyDescent="0.2">
      <c r="A2639" s="74" t="s">
        <v>3747</v>
      </c>
      <c r="B2639" s="95">
        <v>12.41</v>
      </c>
      <c r="C2639" s="95"/>
      <c r="D2639" s="95">
        <v>-7.01</v>
      </c>
      <c r="E2639" s="95">
        <v>1.59</v>
      </c>
      <c r="F2639" s="95">
        <v>1.4</v>
      </c>
      <c r="G2639" s="95"/>
      <c r="H2639" s="95"/>
      <c r="I2639" s="95"/>
      <c r="J2639" s="95">
        <v>-7.01</v>
      </c>
      <c r="K2639" s="95">
        <v>-3.68</v>
      </c>
      <c r="L2639" s="95">
        <v>3.33</v>
      </c>
      <c r="M2639" s="95">
        <v>-0.76</v>
      </c>
      <c r="N2639" s="95"/>
      <c r="O2639" s="95">
        <v>2.17</v>
      </c>
      <c r="P2639" s="95">
        <v>-4.32</v>
      </c>
      <c r="Q2639" s="95">
        <v>25.31</v>
      </c>
      <c r="R2639" s="95">
        <v>-22.67</v>
      </c>
      <c r="S2639" s="95">
        <v>-20.010000000000002</v>
      </c>
      <c r="T2639" s="95">
        <v>-22.67</v>
      </c>
      <c r="U2639" s="95">
        <v>0.88</v>
      </c>
      <c r="V2639" s="95">
        <v>0.03</v>
      </c>
      <c r="W2639" s="95">
        <v>0</v>
      </c>
      <c r="X2639" s="95"/>
      <c r="Y2639" s="95"/>
      <c r="Z2639" s="74" t="s">
        <v>1111</v>
      </c>
      <c r="AA2639" s="95">
        <v>7.8</v>
      </c>
      <c r="AB2639" s="95">
        <v>-1.77</v>
      </c>
      <c r="AC2639" s="74" t="s">
        <v>1111</v>
      </c>
      <c r="AD2639" s="95">
        <v>542268601</v>
      </c>
    </row>
    <row r="2640" spans="1:30" x14ac:dyDescent="0.2">
      <c r="A2640" s="74" t="s">
        <v>3748</v>
      </c>
      <c r="B2640" s="95">
        <v>57.16</v>
      </c>
      <c r="C2640" s="95">
        <v>0.66</v>
      </c>
      <c r="D2640" s="95">
        <v>15.03</v>
      </c>
      <c r="E2640" s="95">
        <v>1.51</v>
      </c>
      <c r="F2640" s="95">
        <v>0.92</v>
      </c>
      <c r="G2640" s="95">
        <v>26.37</v>
      </c>
      <c r="H2640" s="95">
        <v>15.72</v>
      </c>
      <c r="I2640" s="95">
        <v>11.56</v>
      </c>
      <c r="J2640" s="95">
        <v>11.05</v>
      </c>
      <c r="K2640" s="95">
        <v>12.78</v>
      </c>
      <c r="L2640" s="95">
        <v>1.72</v>
      </c>
      <c r="M2640" s="95">
        <v>0.24</v>
      </c>
      <c r="N2640" s="95">
        <v>1.74</v>
      </c>
      <c r="O2640" s="95">
        <v>17.190000000000001</v>
      </c>
      <c r="P2640" s="95">
        <v>-1.06</v>
      </c>
      <c r="Q2640" s="95">
        <v>1.65</v>
      </c>
      <c r="R2640" s="95">
        <v>10.029999999999999</v>
      </c>
      <c r="S2640" s="95">
        <v>6.09</v>
      </c>
      <c r="T2640" s="95">
        <v>8</v>
      </c>
      <c r="U2640" s="95">
        <v>0.61</v>
      </c>
      <c r="V2640" s="95">
        <v>0.39</v>
      </c>
      <c r="W2640" s="95">
        <v>0.53</v>
      </c>
      <c r="X2640" s="95">
        <v>31.63</v>
      </c>
      <c r="Y2640" s="95">
        <v>28.57</v>
      </c>
      <c r="Z2640" s="74" t="s">
        <v>1111</v>
      </c>
      <c r="AA2640" s="95">
        <v>37.92</v>
      </c>
      <c r="AB2640" s="95">
        <v>3.8</v>
      </c>
      <c r="AC2640" s="74" t="s">
        <v>1111</v>
      </c>
      <c r="AD2640" s="95">
        <v>9486107836</v>
      </c>
    </row>
    <row r="2641" spans="1:30" x14ac:dyDescent="0.2">
      <c r="A2641" s="74" t="s">
        <v>3749</v>
      </c>
      <c r="B2641" s="95">
        <v>59.96</v>
      </c>
      <c r="C2641" s="95">
        <v>2.8</v>
      </c>
      <c r="D2641" s="95">
        <v>32.049999999999997</v>
      </c>
      <c r="E2641" s="95">
        <v>10.68</v>
      </c>
      <c r="F2641" s="95">
        <v>2.87</v>
      </c>
      <c r="G2641" s="95">
        <v>60.61</v>
      </c>
      <c r="H2641" s="95">
        <v>30.9</v>
      </c>
      <c r="I2641" s="95">
        <v>22.19</v>
      </c>
      <c r="J2641" s="95">
        <v>23.02</v>
      </c>
      <c r="K2641" s="95">
        <v>25.4</v>
      </c>
      <c r="L2641" s="95">
        <v>2.38</v>
      </c>
      <c r="M2641" s="95">
        <v>1.1000000000000001</v>
      </c>
      <c r="N2641" s="95">
        <v>7.11</v>
      </c>
      <c r="O2641" s="95">
        <v>36.06</v>
      </c>
      <c r="P2641" s="95">
        <v>-3.82</v>
      </c>
      <c r="Q2641" s="95">
        <v>1.47</v>
      </c>
      <c r="R2641" s="95">
        <v>33.31</v>
      </c>
      <c r="S2641" s="95">
        <v>8.9600000000000009</v>
      </c>
      <c r="T2641" s="95">
        <v>13.14</v>
      </c>
      <c r="U2641" s="95">
        <v>0.27</v>
      </c>
      <c r="V2641" s="95">
        <v>0.73</v>
      </c>
      <c r="W2641" s="95">
        <v>0.4</v>
      </c>
      <c r="X2641" s="95">
        <v>-5.71</v>
      </c>
      <c r="Y2641" s="95">
        <v>1.05</v>
      </c>
      <c r="Z2641" s="74" t="s">
        <v>1111</v>
      </c>
      <c r="AA2641" s="95">
        <v>5.62</v>
      </c>
      <c r="AB2641" s="95">
        <v>1.87</v>
      </c>
      <c r="AC2641" s="74" t="s">
        <v>1111</v>
      </c>
      <c r="AD2641" s="95">
        <v>258949240990</v>
      </c>
    </row>
    <row r="2642" spans="1:30" x14ac:dyDescent="0.2">
      <c r="A2642" s="74" t="s">
        <v>3750</v>
      </c>
      <c r="B2642" s="95">
        <v>62.1</v>
      </c>
      <c r="C2642" s="95"/>
      <c r="D2642" s="95">
        <v>-14.57</v>
      </c>
      <c r="E2642" s="95">
        <v>4.42</v>
      </c>
      <c r="F2642" s="95">
        <v>3.35</v>
      </c>
      <c r="G2642" s="95"/>
      <c r="H2642" s="95"/>
      <c r="I2642" s="95"/>
      <c r="J2642" s="95">
        <v>-14.57</v>
      </c>
      <c r="K2642" s="95">
        <v>-10.95</v>
      </c>
      <c r="L2642" s="95">
        <v>3.63</v>
      </c>
      <c r="M2642" s="95">
        <v>-1.1000000000000001</v>
      </c>
      <c r="N2642" s="95"/>
      <c r="O2642" s="95">
        <v>4.28</v>
      </c>
      <c r="P2642" s="95">
        <v>-21.03</v>
      </c>
      <c r="Q2642" s="95">
        <v>14.81</v>
      </c>
      <c r="R2642" s="95">
        <v>-30.35</v>
      </c>
      <c r="S2642" s="95">
        <v>-23</v>
      </c>
      <c r="T2642" s="95">
        <v>-30.34</v>
      </c>
      <c r="U2642" s="95">
        <v>0.76</v>
      </c>
      <c r="V2642" s="95">
        <v>0.24</v>
      </c>
      <c r="W2642" s="95">
        <v>0</v>
      </c>
      <c r="X2642" s="95"/>
      <c r="Y2642" s="95"/>
      <c r="Z2642" s="74" t="s">
        <v>1111</v>
      </c>
      <c r="AA2642" s="95">
        <v>14.04</v>
      </c>
      <c r="AB2642" s="95">
        <v>-4.26</v>
      </c>
      <c r="AC2642" s="74" t="s">
        <v>1111</v>
      </c>
      <c r="AD2642" s="95">
        <v>3211644330</v>
      </c>
    </row>
    <row r="2643" spans="1:30" x14ac:dyDescent="0.2">
      <c r="A2643" s="74" t="s">
        <v>3751</v>
      </c>
      <c r="B2643" s="95">
        <v>3.88</v>
      </c>
      <c r="C2643" s="95"/>
      <c r="D2643" s="95">
        <v>6.1</v>
      </c>
      <c r="E2643" s="95">
        <v>2.12</v>
      </c>
      <c r="F2643" s="95">
        <v>0.2</v>
      </c>
      <c r="G2643" s="95">
        <v>15.61</v>
      </c>
      <c r="H2643" s="95">
        <v>6.75</v>
      </c>
      <c r="I2643" s="95">
        <v>4.3899999999999997</v>
      </c>
      <c r="J2643" s="95">
        <v>3.96</v>
      </c>
      <c r="K2643" s="95">
        <v>2.2999999999999998</v>
      </c>
      <c r="L2643" s="95">
        <v>-1.66</v>
      </c>
      <c r="M2643" s="95">
        <v>-0.89</v>
      </c>
      <c r="N2643" s="95">
        <v>0.27</v>
      </c>
      <c r="O2643" s="95">
        <v>0.57999999999999996</v>
      </c>
      <c r="P2643" s="95">
        <v>-0.44</v>
      </c>
      <c r="Q2643" s="95">
        <v>2.68</v>
      </c>
      <c r="R2643" s="95">
        <v>34.72</v>
      </c>
      <c r="S2643" s="95">
        <v>3.26</v>
      </c>
      <c r="T2643" s="95">
        <v>17.93</v>
      </c>
      <c r="U2643" s="95">
        <v>0.09</v>
      </c>
      <c r="V2643" s="95">
        <v>0.78</v>
      </c>
      <c r="W2643" s="95">
        <v>0.74</v>
      </c>
      <c r="X2643" s="95">
        <v>-10.61</v>
      </c>
      <c r="Y2643" s="95"/>
      <c r="Z2643" s="74" t="s">
        <v>1111</v>
      </c>
      <c r="AA2643" s="95">
        <v>1.83</v>
      </c>
      <c r="AB2643" s="95">
        <v>0.64</v>
      </c>
      <c r="AC2643" s="74" t="s">
        <v>1111</v>
      </c>
      <c r="AD2643" s="95">
        <v>305170536</v>
      </c>
    </row>
    <row r="2644" spans="1:30" x14ac:dyDescent="0.2">
      <c r="A2644" s="74" t="s">
        <v>3752</v>
      </c>
      <c r="B2644" s="95">
        <v>52.72</v>
      </c>
      <c r="C2644" s="95">
        <v>6.95</v>
      </c>
      <c r="D2644" s="95">
        <v>17.88</v>
      </c>
      <c r="E2644" s="95">
        <v>1.85</v>
      </c>
      <c r="F2644" s="95">
        <v>0.84</v>
      </c>
      <c r="G2644" s="95">
        <v>45.52</v>
      </c>
      <c r="H2644" s="95">
        <v>13.3</v>
      </c>
      <c r="I2644" s="95">
        <v>6.4</v>
      </c>
      <c r="J2644" s="95">
        <v>8.6</v>
      </c>
      <c r="K2644" s="95">
        <v>9.94</v>
      </c>
      <c r="L2644" s="95">
        <v>1.34</v>
      </c>
      <c r="M2644" s="95">
        <v>0.28999999999999998</v>
      </c>
      <c r="N2644" s="95">
        <v>1.1399999999999999</v>
      </c>
      <c r="O2644" s="95">
        <v>8.18</v>
      </c>
      <c r="P2644" s="95">
        <v>-1.17</v>
      </c>
      <c r="Q2644" s="95">
        <v>1.56</v>
      </c>
      <c r="R2644" s="95">
        <v>10.36</v>
      </c>
      <c r="S2644" s="95">
        <v>4.67</v>
      </c>
      <c r="T2644" s="95">
        <v>9.14</v>
      </c>
      <c r="U2644" s="95">
        <v>0.45</v>
      </c>
      <c r="V2644" s="95">
        <v>0.55000000000000004</v>
      </c>
      <c r="W2644" s="95">
        <v>0.73</v>
      </c>
      <c r="X2644" s="95">
        <v>0.79</v>
      </c>
      <c r="Y2644" s="95">
        <v>-2.66</v>
      </c>
      <c r="Z2644" s="74" t="s">
        <v>1111</v>
      </c>
      <c r="AA2644" s="95">
        <v>28.46</v>
      </c>
      <c r="AB2644" s="95">
        <v>2.95</v>
      </c>
      <c r="AC2644" s="74" t="s">
        <v>1111</v>
      </c>
      <c r="AD2644" s="95">
        <v>11075587674.719999</v>
      </c>
    </row>
    <row r="2645" spans="1:30" x14ac:dyDescent="0.2">
      <c r="A2645" s="74" t="s">
        <v>3753</v>
      </c>
      <c r="B2645" s="95">
        <v>30.43</v>
      </c>
      <c r="C2645" s="95"/>
      <c r="D2645" s="95">
        <v>7.94</v>
      </c>
      <c r="E2645" s="95">
        <v>1.63</v>
      </c>
      <c r="F2645" s="95">
        <v>0.39</v>
      </c>
      <c r="G2645" s="95">
        <v>21.03</v>
      </c>
      <c r="H2645" s="95">
        <v>9.0399999999999991</v>
      </c>
      <c r="I2645" s="95">
        <v>4.9000000000000004</v>
      </c>
      <c r="J2645" s="95">
        <v>4.3</v>
      </c>
      <c r="K2645" s="95">
        <v>8.67</v>
      </c>
      <c r="L2645" s="95">
        <v>4.37</v>
      </c>
      <c r="M2645" s="95">
        <v>1.66</v>
      </c>
      <c r="N2645" s="95">
        <v>0.39</v>
      </c>
      <c r="O2645" s="95">
        <v>1.86</v>
      </c>
      <c r="P2645" s="95">
        <v>-0.62</v>
      </c>
      <c r="Q2645" s="95">
        <v>2.2999999999999998</v>
      </c>
      <c r="R2645" s="95">
        <v>20.59</v>
      </c>
      <c r="S2645" s="95">
        <v>4.9400000000000004</v>
      </c>
      <c r="T2645" s="95">
        <v>10.14</v>
      </c>
      <c r="U2645" s="95">
        <v>0.24</v>
      </c>
      <c r="V2645" s="95">
        <v>0.76</v>
      </c>
      <c r="W2645" s="95">
        <v>1.01</v>
      </c>
      <c r="X2645" s="95">
        <v>0.51</v>
      </c>
      <c r="Y2645" s="95"/>
      <c r="Z2645" s="74" t="s">
        <v>1111</v>
      </c>
      <c r="AA2645" s="95">
        <v>18.600000000000001</v>
      </c>
      <c r="AB2645" s="95">
        <v>3.83</v>
      </c>
      <c r="AC2645" s="74" t="s">
        <v>1111</v>
      </c>
      <c r="AD2645" s="95">
        <v>647498457</v>
      </c>
    </row>
    <row r="2646" spans="1:30" x14ac:dyDescent="0.2">
      <c r="A2646" s="74" t="s">
        <v>3754</v>
      </c>
      <c r="B2646" s="95">
        <v>3.17</v>
      </c>
      <c r="C2646" s="95"/>
      <c r="D2646" s="95">
        <v>-32.979999999999997</v>
      </c>
      <c r="E2646" s="95">
        <v>6.79</v>
      </c>
      <c r="F2646" s="95">
        <v>4.96</v>
      </c>
      <c r="G2646" s="95">
        <v>48.84</v>
      </c>
      <c r="H2646" s="95">
        <v>-18.97</v>
      </c>
      <c r="I2646" s="95">
        <v>-19.100000000000001</v>
      </c>
      <c r="J2646" s="95">
        <v>-33.21</v>
      </c>
      <c r="K2646" s="95">
        <v>-29.6</v>
      </c>
      <c r="L2646" s="95">
        <v>3.61</v>
      </c>
      <c r="M2646" s="95">
        <v>-0.74</v>
      </c>
      <c r="N2646" s="95">
        <v>6.3</v>
      </c>
      <c r="O2646" s="95">
        <v>7.91</v>
      </c>
      <c r="P2646" s="95">
        <v>-35.19</v>
      </c>
      <c r="Q2646" s="95">
        <v>3.7</v>
      </c>
      <c r="R2646" s="95">
        <v>-20.59</v>
      </c>
      <c r="S2646" s="95">
        <v>-15.03</v>
      </c>
      <c r="T2646" s="95">
        <v>-20.74</v>
      </c>
      <c r="U2646" s="95">
        <v>0.73</v>
      </c>
      <c r="V2646" s="95">
        <v>0.27</v>
      </c>
      <c r="W2646" s="95">
        <v>0.79</v>
      </c>
      <c r="X2646" s="95">
        <v>4.5999999999999996</v>
      </c>
      <c r="Y2646" s="95"/>
      <c r="Z2646" s="74" t="s">
        <v>1111</v>
      </c>
      <c r="AA2646" s="95">
        <v>0.47</v>
      </c>
      <c r="AB2646" s="95">
        <v>-0.1</v>
      </c>
      <c r="AC2646" s="74" t="s">
        <v>1111</v>
      </c>
      <c r="AD2646" s="95">
        <v>292242934</v>
      </c>
    </row>
    <row r="2647" spans="1:30" x14ac:dyDescent="0.2">
      <c r="A2647" s="74" t="s">
        <v>3755</v>
      </c>
      <c r="B2647" s="95">
        <v>3.23</v>
      </c>
      <c r="C2647" s="95"/>
      <c r="D2647" s="95">
        <v>-20.02</v>
      </c>
      <c r="E2647" s="95">
        <v>-72.569999999999993</v>
      </c>
      <c r="F2647" s="95">
        <v>41.25</v>
      </c>
      <c r="G2647" s="95"/>
      <c r="H2647" s="95"/>
      <c r="I2647" s="95"/>
      <c r="J2647" s="95">
        <v>-20.440000000000001</v>
      </c>
      <c r="K2647" s="95">
        <v>-20.91</v>
      </c>
      <c r="L2647" s="95">
        <v>-0.47</v>
      </c>
      <c r="M2647" s="95"/>
      <c r="N2647" s="95"/>
      <c r="O2647" s="95">
        <v>-40.79</v>
      </c>
      <c r="P2647" s="95">
        <v>-87.69</v>
      </c>
      <c r="Q2647" s="95">
        <v>0.34</v>
      </c>
      <c r="R2647" s="95">
        <v>-362.43</v>
      </c>
      <c r="S2647" s="95">
        <v>-206.01</v>
      </c>
      <c r="T2647" s="95">
        <v>-224.73</v>
      </c>
      <c r="U2647" s="95">
        <v>-0.56999999999999995</v>
      </c>
      <c r="V2647" s="95">
        <v>1.57</v>
      </c>
      <c r="W2647" s="95">
        <v>0</v>
      </c>
      <c r="X2647" s="95"/>
      <c r="Y2647" s="95"/>
      <c r="Z2647" s="74" t="s">
        <v>1111</v>
      </c>
      <c r="AA2647" s="95">
        <v>-0.04</v>
      </c>
      <c r="AB2647" s="95">
        <v>-0.16</v>
      </c>
      <c r="AC2647" s="74" t="s">
        <v>1111</v>
      </c>
      <c r="AD2647" s="95">
        <v>410221305</v>
      </c>
    </row>
    <row r="2648" spans="1:30" x14ac:dyDescent="0.2">
      <c r="A2648" s="74" t="s">
        <v>3756</v>
      </c>
      <c r="B2648" s="95">
        <v>4.24</v>
      </c>
      <c r="C2648" s="95"/>
      <c r="D2648" s="95">
        <v>-11.36</v>
      </c>
      <c r="E2648" s="95">
        <v>6.68</v>
      </c>
      <c r="F2648" s="95">
        <v>0.46</v>
      </c>
      <c r="G2648" s="95">
        <v>69.45</v>
      </c>
      <c r="H2648" s="95">
        <v>-9.49</v>
      </c>
      <c r="I2648" s="95">
        <v>-16.309999999999999</v>
      </c>
      <c r="J2648" s="95">
        <v>-19.53</v>
      </c>
      <c r="K2648" s="95">
        <v>-43.51</v>
      </c>
      <c r="L2648" s="95">
        <v>-23.97</v>
      </c>
      <c r="M2648" s="95">
        <v>8.1999999999999993</v>
      </c>
      <c r="N2648" s="95">
        <v>1.85</v>
      </c>
      <c r="O2648" s="95">
        <v>-41.81</v>
      </c>
      <c r="P2648" s="95">
        <v>-0.51</v>
      </c>
      <c r="Q2648" s="95">
        <v>0.9</v>
      </c>
      <c r="R2648" s="95">
        <v>-58.8</v>
      </c>
      <c r="S2648" s="95">
        <v>-4.0599999999999996</v>
      </c>
      <c r="T2648" s="95">
        <v>-5.19</v>
      </c>
      <c r="U2648" s="95">
        <v>7.0000000000000007E-2</v>
      </c>
      <c r="V2648" s="95">
        <v>0.93</v>
      </c>
      <c r="W2648" s="95">
        <v>0.25</v>
      </c>
      <c r="X2648" s="95">
        <v>11.26</v>
      </c>
      <c r="Y2648" s="95"/>
      <c r="Z2648" s="74" t="s">
        <v>1111</v>
      </c>
      <c r="AA2648" s="95">
        <v>0.63</v>
      </c>
      <c r="AB2648" s="95">
        <v>-0.37</v>
      </c>
      <c r="AC2648" s="74" t="s">
        <v>1111</v>
      </c>
      <c r="AD2648" s="95">
        <v>1916009784</v>
      </c>
    </row>
    <row r="2649" spans="1:30" x14ac:dyDescent="0.2">
      <c r="A2649" s="74" t="s">
        <v>3757</v>
      </c>
      <c r="B2649" s="95">
        <v>8.1199999999999992</v>
      </c>
      <c r="C2649" s="95"/>
      <c r="D2649" s="95">
        <v>276.86</v>
      </c>
      <c r="E2649" s="95">
        <v>3.54</v>
      </c>
      <c r="F2649" s="95">
        <v>2.63</v>
      </c>
      <c r="G2649" s="95">
        <v>35.71</v>
      </c>
      <c r="H2649" s="95">
        <v>1.45</v>
      </c>
      <c r="I2649" s="95">
        <v>1.43</v>
      </c>
      <c r="J2649" s="95">
        <v>273.8</v>
      </c>
      <c r="K2649" s="95">
        <v>247.11</v>
      </c>
      <c r="L2649" s="95">
        <v>-26.69</v>
      </c>
      <c r="M2649" s="95">
        <v>-0.34</v>
      </c>
      <c r="N2649" s="95">
        <v>3.97</v>
      </c>
      <c r="O2649" s="95">
        <v>5.05</v>
      </c>
      <c r="P2649" s="95">
        <v>-6.78</v>
      </c>
      <c r="Q2649" s="95">
        <v>6.68</v>
      </c>
      <c r="R2649" s="95">
        <v>1.28</v>
      </c>
      <c r="S2649" s="95">
        <v>0.95</v>
      </c>
      <c r="T2649" s="95">
        <v>1.27</v>
      </c>
      <c r="U2649" s="95">
        <v>0.74</v>
      </c>
      <c r="V2649" s="95">
        <v>0.26</v>
      </c>
      <c r="W2649" s="95">
        <v>0.66</v>
      </c>
      <c r="X2649" s="95">
        <v>-5.55</v>
      </c>
      <c r="Y2649" s="95">
        <v>-18.68</v>
      </c>
      <c r="Z2649" s="74" t="s">
        <v>1111</v>
      </c>
      <c r="AA2649" s="95">
        <v>2.2999999999999998</v>
      </c>
      <c r="AB2649" s="95">
        <v>0.03</v>
      </c>
      <c r="AC2649" s="74" t="s">
        <v>1111</v>
      </c>
      <c r="AD2649" s="95">
        <v>74198936</v>
      </c>
    </row>
    <row r="2650" spans="1:30" x14ac:dyDescent="0.2">
      <c r="A2650" s="74" t="s">
        <v>3758</v>
      </c>
      <c r="B2650" s="95">
        <v>8.5299999999999994</v>
      </c>
      <c r="C2650" s="95"/>
      <c r="D2650" s="95">
        <v>-3.12</v>
      </c>
      <c r="E2650" s="95">
        <v>-5.12</v>
      </c>
      <c r="F2650" s="95">
        <v>2.54</v>
      </c>
      <c r="G2650" s="95">
        <v>96.87</v>
      </c>
      <c r="H2650" s="95">
        <v>-152.21</v>
      </c>
      <c r="I2650" s="95">
        <v>-173.81</v>
      </c>
      <c r="J2650" s="95">
        <v>-3.57</v>
      </c>
      <c r="K2650" s="95">
        <v>-3.36</v>
      </c>
      <c r="L2650" s="95">
        <v>0.21</v>
      </c>
      <c r="M2650" s="95"/>
      <c r="N2650" s="95">
        <v>5.43</v>
      </c>
      <c r="O2650" s="95">
        <v>3.73</v>
      </c>
      <c r="P2650" s="95">
        <v>-51.49</v>
      </c>
      <c r="Q2650" s="95">
        <v>3.51</v>
      </c>
      <c r="R2650" s="95">
        <v>-163.69999999999999</v>
      </c>
      <c r="S2650" s="95">
        <v>-81.16</v>
      </c>
      <c r="T2650" s="95">
        <v>-419.91</v>
      </c>
      <c r="U2650" s="95">
        <v>-0.5</v>
      </c>
      <c r="V2650" s="95">
        <v>1.5</v>
      </c>
      <c r="W2650" s="95">
        <v>0.47</v>
      </c>
      <c r="X2650" s="95">
        <v>236.64</v>
      </c>
      <c r="Y2650" s="95"/>
      <c r="Z2650" s="74" t="s">
        <v>1111</v>
      </c>
      <c r="AA2650" s="95">
        <v>-1.67</v>
      </c>
      <c r="AB2650" s="95">
        <v>-2.73</v>
      </c>
      <c r="AC2650" s="74" t="s">
        <v>1111</v>
      </c>
      <c r="AD2650" s="95">
        <v>644420175</v>
      </c>
    </row>
    <row r="2651" spans="1:30" x14ac:dyDescent="0.2">
      <c r="A2651" s="74" t="s">
        <v>3759</v>
      </c>
      <c r="B2651" s="95">
        <v>47.72</v>
      </c>
      <c r="C2651" s="95">
        <v>1.63</v>
      </c>
      <c r="D2651" s="95">
        <v>30.36</v>
      </c>
      <c r="E2651" s="95">
        <v>3.8</v>
      </c>
      <c r="F2651" s="95">
        <v>0.73</v>
      </c>
      <c r="G2651" s="95">
        <v>22.47</v>
      </c>
      <c r="H2651" s="95">
        <v>1.4</v>
      </c>
      <c r="I2651" s="95">
        <v>0.87</v>
      </c>
      <c r="J2651" s="95">
        <v>18.91</v>
      </c>
      <c r="K2651" s="95">
        <v>25.31</v>
      </c>
      <c r="L2651" s="95">
        <v>6.4</v>
      </c>
      <c r="M2651" s="95">
        <v>1.29</v>
      </c>
      <c r="N2651" s="95">
        <v>0.26</v>
      </c>
      <c r="O2651" s="95">
        <v>-10.78</v>
      </c>
      <c r="P2651" s="95">
        <v>-0.98</v>
      </c>
      <c r="Q2651" s="95">
        <v>0.79</v>
      </c>
      <c r="R2651" s="95">
        <v>12.51</v>
      </c>
      <c r="S2651" s="95">
        <v>2.4</v>
      </c>
      <c r="T2651" s="95">
        <v>6.55</v>
      </c>
      <c r="U2651" s="95">
        <v>0.19</v>
      </c>
      <c r="V2651" s="95">
        <v>0.81</v>
      </c>
      <c r="W2651" s="95">
        <v>2.75</v>
      </c>
      <c r="X2651" s="95">
        <v>3.82</v>
      </c>
      <c r="Y2651" s="95">
        <v>4.8600000000000003</v>
      </c>
      <c r="Z2651" s="74" t="s">
        <v>1111</v>
      </c>
      <c r="AA2651" s="95">
        <v>12.62</v>
      </c>
      <c r="AB2651" s="95">
        <v>1.58</v>
      </c>
      <c r="AC2651" s="74" t="s">
        <v>1111</v>
      </c>
      <c r="AD2651" s="95">
        <v>35248153464</v>
      </c>
    </row>
    <row r="2652" spans="1:30" x14ac:dyDescent="0.2">
      <c r="A2652" s="74" t="s">
        <v>3760</v>
      </c>
      <c r="B2652" s="95">
        <v>45.97</v>
      </c>
      <c r="C2652" s="95"/>
      <c r="D2652" s="95">
        <v>14.67</v>
      </c>
      <c r="E2652" s="95">
        <v>2.0299999999999998</v>
      </c>
      <c r="F2652" s="95">
        <v>0.56999999999999995</v>
      </c>
      <c r="G2652" s="95">
        <v>29.99</v>
      </c>
      <c r="H2652" s="95">
        <v>10.99</v>
      </c>
      <c r="I2652" s="95">
        <v>5.4</v>
      </c>
      <c r="J2652" s="95">
        <v>7.21</v>
      </c>
      <c r="K2652" s="95">
        <v>11.17</v>
      </c>
      <c r="L2652" s="95">
        <v>3.95</v>
      </c>
      <c r="M2652" s="95">
        <v>1.1100000000000001</v>
      </c>
      <c r="N2652" s="95">
        <v>0.79</v>
      </c>
      <c r="O2652" s="95">
        <v>4.6500000000000004</v>
      </c>
      <c r="P2652" s="95">
        <v>-0.83</v>
      </c>
      <c r="Q2652" s="95">
        <v>1.62</v>
      </c>
      <c r="R2652" s="95">
        <v>13.83</v>
      </c>
      <c r="S2652" s="95">
        <v>3.86</v>
      </c>
      <c r="T2652" s="95">
        <v>9.33</v>
      </c>
      <c r="U2652" s="95">
        <v>0.28000000000000003</v>
      </c>
      <c r="V2652" s="95">
        <v>0.72</v>
      </c>
      <c r="W2652" s="95">
        <v>0.71</v>
      </c>
      <c r="X2652" s="95">
        <v>8.6</v>
      </c>
      <c r="Y2652" s="95"/>
      <c r="Z2652" s="74" t="s">
        <v>1111</v>
      </c>
      <c r="AA2652" s="95">
        <v>22.66</v>
      </c>
      <c r="AB2652" s="95">
        <v>3.13</v>
      </c>
      <c r="AC2652" s="74" t="s">
        <v>1111</v>
      </c>
      <c r="AD2652" s="95">
        <v>1477848157</v>
      </c>
    </row>
    <row r="2653" spans="1:30" x14ac:dyDescent="0.2">
      <c r="A2653" s="74" t="s">
        <v>3761</v>
      </c>
      <c r="B2653" s="95">
        <v>1.1499999999999999</v>
      </c>
      <c r="C2653" s="95"/>
      <c r="D2653" s="95">
        <v>-0.01</v>
      </c>
      <c r="E2653" s="95">
        <v>3.64</v>
      </c>
      <c r="F2653" s="95">
        <v>2.76</v>
      </c>
      <c r="G2653" s="95"/>
      <c r="H2653" s="95"/>
      <c r="I2653" s="95"/>
      <c r="J2653" s="95">
        <v>-0.01</v>
      </c>
      <c r="K2653" s="95">
        <v>-0.01</v>
      </c>
      <c r="L2653" s="95">
        <v>0</v>
      </c>
      <c r="M2653" s="95">
        <v>-0.61</v>
      </c>
      <c r="N2653" s="95"/>
      <c r="O2653" s="95">
        <v>7.46</v>
      </c>
      <c r="P2653" s="95">
        <v>-7.12</v>
      </c>
      <c r="Q2653" s="95">
        <v>2.52</v>
      </c>
      <c r="R2653" s="95">
        <v>-49833.65</v>
      </c>
      <c r="S2653" s="95">
        <v>-37713.839999999997</v>
      </c>
      <c r="T2653" s="95">
        <v>-48910.07</v>
      </c>
      <c r="U2653" s="95">
        <v>0.76</v>
      </c>
      <c r="V2653" s="95">
        <v>0.24</v>
      </c>
      <c r="W2653" s="95">
        <v>0</v>
      </c>
      <c r="X2653" s="95"/>
      <c r="Y2653" s="95"/>
      <c r="Z2653" s="74" t="s">
        <v>1111</v>
      </c>
      <c r="AA2653" s="95">
        <v>0.32</v>
      </c>
      <c r="AB2653" s="95">
        <v>-157.30000000000001</v>
      </c>
      <c r="AC2653" s="74" t="s">
        <v>1111</v>
      </c>
      <c r="AD2653" s="95">
        <v>17753355</v>
      </c>
    </row>
    <row r="2654" spans="1:30" x14ac:dyDescent="0.2">
      <c r="A2654" s="74" t="s">
        <v>3762</v>
      </c>
      <c r="B2654" s="95">
        <v>0.93</v>
      </c>
      <c r="C2654" s="95"/>
      <c r="D2654" s="95">
        <v>-1.21</v>
      </c>
      <c r="E2654" s="95">
        <v>0.74</v>
      </c>
      <c r="F2654" s="95">
        <v>0.48</v>
      </c>
      <c r="G2654" s="95">
        <v>44.33</v>
      </c>
      <c r="H2654" s="95">
        <v>-48.89</v>
      </c>
      <c r="I2654" s="95">
        <v>-51.8</v>
      </c>
      <c r="J2654" s="95">
        <v>-1.29</v>
      </c>
      <c r="K2654" s="95">
        <v>-0.46</v>
      </c>
      <c r="L2654" s="95">
        <v>0.83</v>
      </c>
      <c r="M2654" s="95">
        <v>-0.48</v>
      </c>
      <c r="N2654" s="95">
        <v>0.63</v>
      </c>
      <c r="O2654" s="95">
        <v>0.91</v>
      </c>
      <c r="P2654" s="95">
        <v>-3.44</v>
      </c>
      <c r="Q2654" s="95">
        <v>2.58</v>
      </c>
      <c r="R2654" s="95">
        <v>-60.62</v>
      </c>
      <c r="S2654" s="95">
        <v>-39.659999999999997</v>
      </c>
      <c r="T2654" s="95">
        <v>-58.39</v>
      </c>
      <c r="U2654" s="95">
        <v>0.65</v>
      </c>
      <c r="V2654" s="95">
        <v>0.35</v>
      </c>
      <c r="W2654" s="95">
        <v>0.77</v>
      </c>
      <c r="X2654" s="95"/>
      <c r="Y2654" s="95"/>
      <c r="Z2654" s="74" t="s">
        <v>1111</v>
      </c>
      <c r="AA2654" s="95">
        <v>1.26</v>
      </c>
      <c r="AB2654" s="95">
        <v>-0.77</v>
      </c>
      <c r="AC2654" s="74" t="s">
        <v>1111</v>
      </c>
      <c r="AD2654" s="95">
        <v>35855964</v>
      </c>
    </row>
    <row r="2655" spans="1:30" x14ac:dyDescent="0.2">
      <c r="A2655" s="74" t="s">
        <v>3763</v>
      </c>
      <c r="B2655" s="95">
        <v>2.77</v>
      </c>
      <c r="C2655" s="95"/>
      <c r="D2655" s="95">
        <v>-28.51</v>
      </c>
      <c r="E2655" s="95">
        <v>3.35</v>
      </c>
      <c r="F2655" s="95">
        <v>2.98</v>
      </c>
      <c r="G2655" s="95">
        <v>58.1</v>
      </c>
      <c r="H2655" s="95">
        <v>-28.75</v>
      </c>
      <c r="I2655" s="95">
        <v>-20.56</v>
      </c>
      <c r="J2655" s="95">
        <v>-20.39</v>
      </c>
      <c r="K2655" s="95">
        <v>-16.170000000000002</v>
      </c>
      <c r="L2655" s="95">
        <v>4.22</v>
      </c>
      <c r="M2655" s="95">
        <v>-0.69</v>
      </c>
      <c r="N2655" s="95">
        <v>5.86</v>
      </c>
      <c r="O2655" s="95">
        <v>3.73</v>
      </c>
      <c r="P2655" s="95">
        <v>-33.39</v>
      </c>
      <c r="Q2655" s="95">
        <v>8.26</v>
      </c>
      <c r="R2655" s="95">
        <v>-11.77</v>
      </c>
      <c r="S2655" s="95">
        <v>-10.47</v>
      </c>
      <c r="T2655" s="95">
        <v>-20.75</v>
      </c>
      <c r="U2655" s="95">
        <v>0.89</v>
      </c>
      <c r="V2655" s="95">
        <v>0.11</v>
      </c>
      <c r="W2655" s="95">
        <v>0.51</v>
      </c>
      <c r="X2655" s="95">
        <v>16.54</v>
      </c>
      <c r="Y2655" s="95"/>
      <c r="Z2655" s="74" t="s">
        <v>1111</v>
      </c>
      <c r="AA2655" s="95">
        <v>0.83</v>
      </c>
      <c r="AB2655" s="95">
        <v>-0.1</v>
      </c>
      <c r="AC2655" s="74" t="s">
        <v>1111</v>
      </c>
      <c r="AD2655" s="95">
        <v>123434524</v>
      </c>
    </row>
    <row r="2656" spans="1:30" x14ac:dyDescent="0.2">
      <c r="A2656" s="74" t="s">
        <v>3764</v>
      </c>
      <c r="B2656" s="95">
        <v>97.75</v>
      </c>
      <c r="C2656" s="95"/>
      <c r="D2656" s="95">
        <v>219.89</v>
      </c>
      <c r="E2656" s="95">
        <v>8.25</v>
      </c>
      <c r="F2656" s="95">
        <v>6.93</v>
      </c>
      <c r="G2656" s="95">
        <v>47.92</v>
      </c>
      <c r="H2656" s="95">
        <v>7.5</v>
      </c>
      <c r="I2656" s="95">
        <v>7.4</v>
      </c>
      <c r="J2656" s="95">
        <v>217.16</v>
      </c>
      <c r="K2656" s="95">
        <v>200.01</v>
      </c>
      <c r="L2656" s="95">
        <v>-17.149999999999999</v>
      </c>
      <c r="M2656" s="95">
        <v>-0.65</v>
      </c>
      <c r="N2656" s="95">
        <v>16.28</v>
      </c>
      <c r="O2656" s="95">
        <v>11.33</v>
      </c>
      <c r="P2656" s="95">
        <v>-26.75</v>
      </c>
      <c r="Q2656" s="95">
        <v>5.74</v>
      </c>
      <c r="R2656" s="95">
        <v>3.75</v>
      </c>
      <c r="S2656" s="95">
        <v>3.15</v>
      </c>
      <c r="T2656" s="95">
        <v>3.18</v>
      </c>
      <c r="U2656" s="95">
        <v>0.84</v>
      </c>
      <c r="V2656" s="95">
        <v>0.16</v>
      </c>
      <c r="W2656" s="95">
        <v>0.43</v>
      </c>
      <c r="X2656" s="95">
        <v>17.48</v>
      </c>
      <c r="Y2656" s="95"/>
      <c r="Z2656" s="74" t="s">
        <v>1111</v>
      </c>
      <c r="AA2656" s="95">
        <v>11.76</v>
      </c>
      <c r="AB2656" s="95">
        <v>0.44</v>
      </c>
      <c r="AC2656" s="74" t="s">
        <v>1111</v>
      </c>
      <c r="AD2656" s="95">
        <v>4517325848</v>
      </c>
    </row>
    <row r="2657" spans="1:30" x14ac:dyDescent="0.2">
      <c r="A2657" s="74" t="s">
        <v>3765</v>
      </c>
      <c r="B2657" s="95">
        <v>13.24</v>
      </c>
      <c r="C2657" s="95">
        <v>3.02</v>
      </c>
      <c r="D2657" s="95">
        <v>13.88</v>
      </c>
      <c r="E2657" s="95">
        <v>0.98</v>
      </c>
      <c r="F2657" s="95">
        <v>0.14000000000000001</v>
      </c>
      <c r="G2657" s="95">
        <v>0</v>
      </c>
      <c r="H2657" s="95">
        <v>45.1</v>
      </c>
      <c r="I2657" s="95">
        <v>28.46</v>
      </c>
      <c r="J2657" s="95">
        <v>8.76</v>
      </c>
      <c r="K2657" s="95">
        <v>-0.56999999999999995</v>
      </c>
      <c r="L2657" s="95">
        <v>-9.33</v>
      </c>
      <c r="M2657" s="95">
        <v>-1.04</v>
      </c>
      <c r="N2657" s="95">
        <v>3.95</v>
      </c>
      <c r="O2657" s="95"/>
      <c r="P2657" s="95">
        <v>-0.14000000000000001</v>
      </c>
      <c r="Q2657" s="95"/>
      <c r="R2657" s="95">
        <v>7.06</v>
      </c>
      <c r="S2657" s="95">
        <v>1</v>
      </c>
      <c r="T2657" s="95">
        <v>5.0599999999999996</v>
      </c>
      <c r="U2657" s="95">
        <v>0.14000000000000001</v>
      </c>
      <c r="V2657" s="95">
        <v>0.86</v>
      </c>
      <c r="W2657" s="95">
        <v>0.04</v>
      </c>
      <c r="X2657" s="95">
        <v>13.49</v>
      </c>
      <c r="Y2657" s="95">
        <v>31.93</v>
      </c>
      <c r="Z2657" s="74" t="s">
        <v>1111</v>
      </c>
      <c r="AA2657" s="95">
        <v>13.52</v>
      </c>
      <c r="AB2657" s="95">
        <v>0.95</v>
      </c>
      <c r="AC2657" s="74" t="s">
        <v>1111</v>
      </c>
      <c r="AD2657" s="95">
        <v>993662000</v>
      </c>
    </row>
    <row r="2658" spans="1:30" x14ac:dyDescent="0.2">
      <c r="A2658" s="74" t="s">
        <v>3766</v>
      </c>
      <c r="B2658" s="95">
        <v>14.68</v>
      </c>
      <c r="C2658" s="95">
        <v>4.9000000000000004</v>
      </c>
      <c r="D2658" s="95">
        <v>18.54</v>
      </c>
      <c r="E2658" s="95">
        <v>2.06</v>
      </c>
      <c r="F2658" s="95">
        <v>0.85</v>
      </c>
      <c r="G2658" s="95">
        <v>22.3</v>
      </c>
      <c r="H2658" s="95">
        <v>7.51</v>
      </c>
      <c r="I2658" s="95">
        <v>4.92</v>
      </c>
      <c r="J2658" s="95">
        <v>12.16</v>
      </c>
      <c r="K2658" s="95">
        <v>12.78</v>
      </c>
      <c r="L2658" s="95">
        <v>0.62</v>
      </c>
      <c r="M2658" s="95">
        <v>0.11</v>
      </c>
      <c r="N2658" s="95">
        <v>0.91</v>
      </c>
      <c r="O2658" s="95">
        <v>1.77</v>
      </c>
      <c r="P2658" s="95">
        <v>-2.16</v>
      </c>
      <c r="Q2658" s="95">
        <v>4.6900000000000004</v>
      </c>
      <c r="R2658" s="95">
        <v>11.13</v>
      </c>
      <c r="S2658" s="95">
        <v>4.5599999999999996</v>
      </c>
      <c r="T2658" s="95">
        <v>8.68</v>
      </c>
      <c r="U2658" s="95">
        <v>0.41</v>
      </c>
      <c r="V2658" s="95">
        <v>0.59</v>
      </c>
      <c r="W2658" s="95">
        <v>0.93</v>
      </c>
      <c r="X2658" s="95">
        <v>3.97</v>
      </c>
      <c r="Y2658" s="95"/>
      <c r="Z2658" s="74" t="s">
        <v>1111</v>
      </c>
      <c r="AA2658" s="95">
        <v>7.11</v>
      </c>
      <c r="AB2658" s="95">
        <v>0.79</v>
      </c>
      <c r="AC2658" s="74" t="s">
        <v>1111</v>
      </c>
      <c r="AD2658" s="95">
        <v>1696272532</v>
      </c>
    </row>
    <row r="2659" spans="1:30" x14ac:dyDescent="0.2">
      <c r="A2659" s="74" t="s">
        <v>3767</v>
      </c>
      <c r="B2659" s="95">
        <v>10.84</v>
      </c>
      <c r="C2659" s="95"/>
      <c r="D2659" s="95">
        <v>-5.01</v>
      </c>
      <c r="E2659" s="95">
        <v>1.53</v>
      </c>
      <c r="F2659" s="95">
        <v>1.36</v>
      </c>
      <c r="G2659" s="95"/>
      <c r="H2659" s="95"/>
      <c r="I2659" s="95"/>
      <c r="J2659" s="95">
        <v>-5.01</v>
      </c>
      <c r="K2659" s="95">
        <v>-1.74</v>
      </c>
      <c r="L2659" s="95">
        <v>3.27</v>
      </c>
      <c r="M2659" s="95">
        <v>-1</v>
      </c>
      <c r="N2659" s="95"/>
      <c r="O2659" s="95">
        <v>1.57</v>
      </c>
      <c r="P2659" s="95">
        <v>-13.66</v>
      </c>
      <c r="Q2659" s="95">
        <v>27.27</v>
      </c>
      <c r="R2659" s="95">
        <v>-30.55</v>
      </c>
      <c r="S2659" s="95">
        <v>-27.24</v>
      </c>
      <c r="T2659" s="95">
        <v>-30.55</v>
      </c>
      <c r="U2659" s="95">
        <v>0.89</v>
      </c>
      <c r="V2659" s="95">
        <v>0.11</v>
      </c>
      <c r="W2659" s="95">
        <v>0</v>
      </c>
      <c r="X2659" s="95"/>
      <c r="Y2659" s="95"/>
      <c r="Z2659" s="74" t="s">
        <v>1111</v>
      </c>
      <c r="AA2659" s="95">
        <v>7.08</v>
      </c>
      <c r="AB2659" s="95">
        <v>-2.16</v>
      </c>
      <c r="AC2659" s="74" t="s">
        <v>1111</v>
      </c>
      <c r="AD2659" s="95">
        <v>610804732</v>
      </c>
    </row>
    <row r="2660" spans="1:30" x14ac:dyDescent="0.2">
      <c r="A2660" s="74" t="s">
        <v>3768</v>
      </c>
      <c r="B2660" s="95">
        <v>47.99</v>
      </c>
      <c r="C2660" s="95"/>
      <c r="D2660" s="95">
        <v>-17.97</v>
      </c>
      <c r="E2660" s="95">
        <v>5.14</v>
      </c>
      <c r="F2660" s="95">
        <v>4.88</v>
      </c>
      <c r="G2660" s="95">
        <v>100</v>
      </c>
      <c r="H2660" s="95">
        <v>-62464</v>
      </c>
      <c r="I2660" s="95">
        <v>-62480</v>
      </c>
      <c r="J2660" s="95">
        <v>-17.98</v>
      </c>
      <c r="K2660" s="95">
        <v>-14.43</v>
      </c>
      <c r="L2660" s="95">
        <v>3.54</v>
      </c>
      <c r="M2660" s="95">
        <v>-1.01</v>
      </c>
      <c r="N2660" s="95">
        <v>11229.04</v>
      </c>
      <c r="O2660" s="95">
        <v>5.22</v>
      </c>
      <c r="P2660" s="95">
        <v>-288.81</v>
      </c>
      <c r="Q2660" s="95">
        <v>20.52</v>
      </c>
      <c r="R2660" s="95">
        <v>-28.6</v>
      </c>
      <c r="S2660" s="95">
        <v>-27.17</v>
      </c>
      <c r="T2660" s="95">
        <v>-28.6</v>
      </c>
      <c r="U2660" s="95">
        <v>0.95</v>
      </c>
      <c r="V2660" s="95">
        <v>0.05</v>
      </c>
      <c r="W2660" s="95">
        <v>0</v>
      </c>
      <c r="X2660" s="95"/>
      <c r="Y2660" s="95"/>
      <c r="Z2660" s="74" t="s">
        <v>1111</v>
      </c>
      <c r="AA2660" s="95">
        <v>9.34</v>
      </c>
      <c r="AB2660" s="95">
        <v>-2.67</v>
      </c>
      <c r="AC2660" s="74" t="s">
        <v>1111</v>
      </c>
      <c r="AD2660" s="95">
        <v>1122903613</v>
      </c>
    </row>
    <row r="2661" spans="1:30" x14ac:dyDescent="0.2">
      <c r="A2661" s="74" t="s">
        <v>3769</v>
      </c>
      <c r="B2661" s="95">
        <v>14.7</v>
      </c>
      <c r="C2661" s="95">
        <v>7.76</v>
      </c>
      <c r="D2661" s="95">
        <v>-12.27</v>
      </c>
      <c r="E2661" s="95"/>
      <c r="F2661" s="95">
        <v>1.23</v>
      </c>
      <c r="G2661" s="95">
        <v>88.84</v>
      </c>
      <c r="H2661" s="95">
        <v>-71.58</v>
      </c>
      <c r="I2661" s="95">
        <v>-54.17</v>
      </c>
      <c r="J2661" s="95">
        <v>-9.2799999999999994</v>
      </c>
      <c r="K2661" s="95">
        <v>-12.18</v>
      </c>
      <c r="L2661" s="95">
        <v>-2.89</v>
      </c>
      <c r="M2661" s="95"/>
      <c r="N2661" s="95">
        <v>6.65</v>
      </c>
      <c r="O2661" s="95">
        <v>180.53</v>
      </c>
      <c r="P2661" s="95">
        <v>-1.34</v>
      </c>
      <c r="Q2661" s="95">
        <v>1.0900000000000001</v>
      </c>
      <c r="R2661" s="95"/>
      <c r="S2661" s="95">
        <v>-10.039999999999999</v>
      </c>
      <c r="T2661" s="95">
        <v>-32.71</v>
      </c>
      <c r="U2661" s="95">
        <v>0</v>
      </c>
      <c r="V2661" s="95">
        <v>0.48</v>
      </c>
      <c r="W2661" s="95">
        <v>0.19</v>
      </c>
      <c r="X2661" s="95">
        <v>80.790000000000006</v>
      </c>
      <c r="Y2661" s="95"/>
      <c r="Z2661" s="74" t="s">
        <v>1111</v>
      </c>
      <c r="AA2661" s="95">
        <v>0</v>
      </c>
      <c r="AB2661" s="95">
        <v>-1.2</v>
      </c>
      <c r="AC2661" s="74" t="s">
        <v>1111</v>
      </c>
      <c r="AD2661" s="95">
        <v>685997550</v>
      </c>
    </row>
    <row r="2662" spans="1:30" x14ac:dyDescent="0.2">
      <c r="A2662" s="74" t="s">
        <v>3770</v>
      </c>
      <c r="B2662" s="95">
        <v>114.58</v>
      </c>
      <c r="C2662" s="95"/>
      <c r="D2662" s="95">
        <v>-24.27</v>
      </c>
      <c r="E2662" s="95">
        <v>6.55</v>
      </c>
      <c r="F2662" s="95">
        <v>6.28</v>
      </c>
      <c r="G2662" s="95"/>
      <c r="H2662" s="95"/>
      <c r="I2662" s="95"/>
      <c r="J2662" s="95">
        <v>-24.28</v>
      </c>
      <c r="K2662" s="95">
        <v>-20.71</v>
      </c>
      <c r="L2662" s="95">
        <v>3.57</v>
      </c>
      <c r="M2662" s="95">
        <v>-0.96</v>
      </c>
      <c r="N2662" s="95"/>
      <c r="O2662" s="95">
        <v>6.61</v>
      </c>
      <c r="P2662" s="95">
        <v>-318.52999999999997</v>
      </c>
      <c r="Q2662" s="95">
        <v>33.549999999999997</v>
      </c>
      <c r="R2662" s="95">
        <v>-26.98</v>
      </c>
      <c r="S2662" s="95">
        <v>-25.89</v>
      </c>
      <c r="T2662" s="95">
        <v>-26.98</v>
      </c>
      <c r="U2662" s="95">
        <v>0.96</v>
      </c>
      <c r="V2662" s="95">
        <v>0.04</v>
      </c>
      <c r="W2662" s="95">
        <v>0</v>
      </c>
      <c r="X2662" s="95"/>
      <c r="Y2662" s="95"/>
      <c r="Z2662" s="74" t="s">
        <v>1111</v>
      </c>
      <c r="AA2662" s="95">
        <v>17.5</v>
      </c>
      <c r="AB2662" s="95">
        <v>-4.72</v>
      </c>
      <c r="AC2662" s="74" t="s">
        <v>1111</v>
      </c>
      <c r="AD2662" s="95">
        <v>3394272088</v>
      </c>
    </row>
    <row r="2663" spans="1:30" x14ac:dyDescent="0.2">
      <c r="A2663" s="74" t="s">
        <v>3771</v>
      </c>
      <c r="B2663" s="95">
        <v>45.16</v>
      </c>
      <c r="C2663" s="95"/>
      <c r="D2663" s="95">
        <v>-84.02</v>
      </c>
      <c r="E2663" s="95">
        <v>4.87</v>
      </c>
      <c r="F2663" s="95">
        <v>2.4500000000000002</v>
      </c>
      <c r="G2663" s="95">
        <v>15.22</v>
      </c>
      <c r="H2663" s="95">
        <v>-5.77</v>
      </c>
      <c r="I2663" s="95">
        <v>-6.12</v>
      </c>
      <c r="J2663" s="95">
        <v>-89.14</v>
      </c>
      <c r="K2663" s="95">
        <v>-80.36</v>
      </c>
      <c r="L2663" s="95">
        <v>8.7799999999999994</v>
      </c>
      <c r="M2663" s="95">
        <v>-0.48</v>
      </c>
      <c r="N2663" s="95">
        <v>5.14</v>
      </c>
      <c r="O2663" s="95">
        <v>14.53</v>
      </c>
      <c r="P2663" s="95">
        <v>-3.48</v>
      </c>
      <c r="Q2663" s="95">
        <v>2.33</v>
      </c>
      <c r="R2663" s="95">
        <v>-5.8</v>
      </c>
      <c r="S2663" s="95">
        <v>-2.92</v>
      </c>
      <c r="T2663" s="95">
        <v>-5.49</v>
      </c>
      <c r="U2663" s="95">
        <v>0.5</v>
      </c>
      <c r="V2663" s="95">
        <v>0.5</v>
      </c>
      <c r="W2663" s="95">
        <v>0.48</v>
      </c>
      <c r="X2663" s="95"/>
      <c r="Y2663" s="95"/>
      <c r="Z2663" s="74" t="s">
        <v>1111</v>
      </c>
      <c r="AA2663" s="95">
        <v>9.27</v>
      </c>
      <c r="AB2663" s="95">
        <v>-0.54</v>
      </c>
      <c r="AC2663" s="74" t="s">
        <v>1111</v>
      </c>
      <c r="AD2663" s="95">
        <v>438580372</v>
      </c>
    </row>
    <row r="2664" spans="1:30" x14ac:dyDescent="0.2">
      <c r="A2664" s="74" t="s">
        <v>3772</v>
      </c>
      <c r="B2664" s="95">
        <v>57.06</v>
      </c>
      <c r="C2664" s="95"/>
      <c r="D2664" s="95">
        <v>-24.44</v>
      </c>
      <c r="E2664" s="95">
        <v>3.48</v>
      </c>
      <c r="F2664" s="95">
        <v>3.15</v>
      </c>
      <c r="G2664" s="95"/>
      <c r="H2664" s="95"/>
      <c r="I2664" s="95"/>
      <c r="J2664" s="95">
        <v>-25.08</v>
      </c>
      <c r="K2664" s="95">
        <v>-19.03</v>
      </c>
      <c r="L2664" s="95">
        <v>6.06</v>
      </c>
      <c r="M2664" s="95">
        <v>-0.84</v>
      </c>
      <c r="N2664" s="95"/>
      <c r="O2664" s="95">
        <v>4.58</v>
      </c>
      <c r="P2664" s="95">
        <v>-13.5</v>
      </c>
      <c r="Q2664" s="95">
        <v>9.67</v>
      </c>
      <c r="R2664" s="95">
        <v>-14.24</v>
      </c>
      <c r="S2664" s="95">
        <v>-12.89</v>
      </c>
      <c r="T2664" s="95">
        <v>-13.88</v>
      </c>
      <c r="U2664" s="95">
        <v>0.9</v>
      </c>
      <c r="V2664" s="95">
        <v>0.1</v>
      </c>
      <c r="W2664" s="95">
        <v>0</v>
      </c>
      <c r="X2664" s="95"/>
      <c r="Y2664" s="95"/>
      <c r="Z2664" s="74" t="s">
        <v>1111</v>
      </c>
      <c r="AA2664" s="95">
        <v>16.39</v>
      </c>
      <c r="AB2664" s="95">
        <v>-2.33</v>
      </c>
      <c r="AC2664" s="74" t="s">
        <v>1111</v>
      </c>
      <c r="AD2664" s="95">
        <v>1421147772</v>
      </c>
    </row>
    <row r="2665" spans="1:30" x14ac:dyDescent="0.2">
      <c r="A2665" s="74" t="s">
        <v>3773</v>
      </c>
      <c r="B2665" s="95">
        <v>10.49</v>
      </c>
      <c r="C2665" s="95"/>
      <c r="D2665" s="95">
        <v>-94.62</v>
      </c>
      <c r="E2665" s="95">
        <v>66.61</v>
      </c>
      <c r="F2665" s="95">
        <v>1.33</v>
      </c>
      <c r="G2665" s="95"/>
      <c r="H2665" s="95"/>
      <c r="I2665" s="95"/>
      <c r="J2665" s="95">
        <v>-94.24</v>
      </c>
      <c r="K2665" s="95">
        <v>-96.53</v>
      </c>
      <c r="L2665" s="95">
        <v>-2.29</v>
      </c>
      <c r="M2665" s="95">
        <v>1.62</v>
      </c>
      <c r="N2665" s="95"/>
      <c r="O2665" s="95">
        <v>-143.44</v>
      </c>
      <c r="P2665" s="95">
        <v>-1.33</v>
      </c>
      <c r="Q2665" s="95">
        <v>0.14000000000000001</v>
      </c>
      <c r="R2665" s="95">
        <v>-70.400000000000006</v>
      </c>
      <c r="S2665" s="95">
        <v>-1.41</v>
      </c>
      <c r="T2665" s="95">
        <v>-26.98</v>
      </c>
      <c r="U2665" s="95">
        <v>0.02</v>
      </c>
      <c r="V2665" s="95">
        <v>0.08</v>
      </c>
      <c r="W2665" s="95">
        <v>0</v>
      </c>
      <c r="X2665" s="95"/>
      <c r="Y2665" s="95"/>
      <c r="Z2665" s="74" t="s">
        <v>1111</v>
      </c>
      <c r="AA2665" s="95">
        <v>0.16</v>
      </c>
      <c r="AB2665" s="95">
        <v>-0.11</v>
      </c>
      <c r="AC2665" s="74" t="s">
        <v>1111</v>
      </c>
      <c r="AD2665" s="95">
        <v>333057500</v>
      </c>
    </row>
    <row r="2666" spans="1:30" x14ac:dyDescent="0.2">
      <c r="A2666" s="74" t="s">
        <v>3774</v>
      </c>
      <c r="B2666" s="95">
        <v>10.75</v>
      </c>
      <c r="C2666" s="95"/>
      <c r="D2666" s="95">
        <v>-96.96</v>
      </c>
      <c r="E2666" s="95">
        <v>68.260000000000005</v>
      </c>
      <c r="F2666" s="95">
        <v>1.36</v>
      </c>
      <c r="G2666" s="95"/>
      <c r="H2666" s="95"/>
      <c r="I2666" s="95"/>
      <c r="J2666" s="95">
        <v>-96.58</v>
      </c>
      <c r="K2666" s="95">
        <v>-96.53</v>
      </c>
      <c r="L2666" s="95">
        <v>-2.29</v>
      </c>
      <c r="M2666" s="95">
        <v>1.62</v>
      </c>
      <c r="N2666" s="95"/>
      <c r="O2666" s="95">
        <v>-146.99</v>
      </c>
      <c r="P2666" s="95">
        <v>-1.36</v>
      </c>
      <c r="Q2666" s="95">
        <v>0.14000000000000001</v>
      </c>
      <c r="R2666" s="95">
        <v>-70.400000000000006</v>
      </c>
      <c r="S2666" s="95">
        <v>-1.41</v>
      </c>
      <c r="T2666" s="95">
        <v>-26.98</v>
      </c>
      <c r="U2666" s="95">
        <v>0.02</v>
      </c>
      <c r="V2666" s="95">
        <v>0.08</v>
      </c>
      <c r="W2666" s="95">
        <v>0</v>
      </c>
      <c r="X2666" s="95"/>
      <c r="Y2666" s="95"/>
      <c r="Z2666" s="74" t="s">
        <v>1111</v>
      </c>
      <c r="AA2666" s="95">
        <v>0.16</v>
      </c>
      <c r="AB2666" s="95">
        <v>-0.11</v>
      </c>
      <c r="AC2666" s="74" t="s">
        <v>1111</v>
      </c>
      <c r="AD2666" s="95">
        <v>333057500</v>
      </c>
    </row>
    <row r="2667" spans="1:30" x14ac:dyDescent="0.2">
      <c r="A2667" s="74" t="s">
        <v>3775</v>
      </c>
      <c r="B2667" s="95">
        <v>0.72</v>
      </c>
      <c r="C2667" s="95"/>
      <c r="D2667" s="95">
        <v>-6.49</v>
      </c>
      <c r="E2667" s="95">
        <v>4.57</v>
      </c>
      <c r="F2667" s="95">
        <v>0.09</v>
      </c>
      <c r="G2667" s="95"/>
      <c r="H2667" s="95"/>
      <c r="I2667" s="95"/>
      <c r="J2667" s="95">
        <v>-6.47</v>
      </c>
      <c r="K2667" s="95">
        <v>-96.53</v>
      </c>
      <c r="L2667" s="95">
        <v>-2.29</v>
      </c>
      <c r="M2667" s="95">
        <v>1.62</v>
      </c>
      <c r="N2667" s="95"/>
      <c r="O2667" s="95">
        <v>-9.85</v>
      </c>
      <c r="P2667" s="95">
        <v>-0.09</v>
      </c>
      <c r="Q2667" s="95">
        <v>0.14000000000000001</v>
      </c>
      <c r="R2667" s="95">
        <v>-70.400000000000006</v>
      </c>
      <c r="S2667" s="95">
        <v>-1.41</v>
      </c>
      <c r="T2667" s="95">
        <v>-26.98</v>
      </c>
      <c r="U2667" s="95">
        <v>0.02</v>
      </c>
      <c r="V2667" s="95">
        <v>0.08</v>
      </c>
      <c r="W2667" s="95">
        <v>0</v>
      </c>
      <c r="X2667" s="95"/>
      <c r="Y2667" s="95"/>
      <c r="Z2667" s="74" t="s">
        <v>1111</v>
      </c>
      <c r="AA2667" s="95">
        <v>0.16</v>
      </c>
      <c r="AB2667" s="95">
        <v>-0.11</v>
      </c>
      <c r="AC2667" s="74" t="s">
        <v>1111</v>
      </c>
      <c r="AD2667" s="95">
        <v>333057500</v>
      </c>
    </row>
    <row r="2668" spans="1:30" x14ac:dyDescent="0.2">
      <c r="A2668" s="74" t="s">
        <v>3776</v>
      </c>
      <c r="B2668" s="95">
        <v>7.01</v>
      </c>
      <c r="C2668" s="95"/>
      <c r="D2668" s="95">
        <v>-7.4</v>
      </c>
      <c r="E2668" s="95">
        <v>1.47</v>
      </c>
      <c r="F2668" s="95">
        <v>0.35</v>
      </c>
      <c r="G2668" s="95">
        <v>9.6199999999999992</v>
      </c>
      <c r="H2668" s="95">
        <v>-1.22</v>
      </c>
      <c r="I2668" s="95">
        <v>-1.54</v>
      </c>
      <c r="J2668" s="95">
        <v>-9.34</v>
      </c>
      <c r="K2668" s="95">
        <v>-13.14</v>
      </c>
      <c r="L2668" s="95">
        <v>-3.8</v>
      </c>
      <c r="M2668" s="95">
        <v>0.6</v>
      </c>
      <c r="N2668" s="95">
        <v>0.11</v>
      </c>
      <c r="O2668" s="95">
        <v>0.85</v>
      </c>
      <c r="P2668" s="95">
        <v>-1.37</v>
      </c>
      <c r="Q2668" s="95">
        <v>2.29</v>
      </c>
      <c r="R2668" s="95">
        <v>-19.87</v>
      </c>
      <c r="S2668" s="95">
        <v>-4.79</v>
      </c>
      <c r="T2668" s="95">
        <v>-8.77</v>
      </c>
      <c r="U2668" s="95">
        <v>0.24</v>
      </c>
      <c r="V2668" s="95">
        <v>0.76</v>
      </c>
      <c r="W2668" s="95">
        <v>3.11</v>
      </c>
      <c r="X2668" s="95">
        <v>-14.15</v>
      </c>
      <c r="Y2668" s="95"/>
      <c r="Z2668" s="74" t="s">
        <v>1111</v>
      </c>
      <c r="AA2668" s="95">
        <v>4.7699999999999996</v>
      </c>
      <c r="AB2668" s="95">
        <v>-0.95</v>
      </c>
      <c r="AC2668" s="74" t="s">
        <v>1111</v>
      </c>
      <c r="AD2668" s="95">
        <v>17473126</v>
      </c>
    </row>
    <row r="2669" spans="1:30" x14ac:dyDescent="0.2">
      <c r="A2669" s="74" t="s">
        <v>3777</v>
      </c>
      <c r="B2669" s="95">
        <v>63.71</v>
      </c>
      <c r="C2669" s="95">
        <v>1.57</v>
      </c>
      <c r="D2669" s="95">
        <v>9.01</v>
      </c>
      <c r="E2669" s="95">
        <v>1.79</v>
      </c>
      <c r="F2669" s="95">
        <v>0.55000000000000004</v>
      </c>
      <c r="G2669" s="95">
        <v>40.85</v>
      </c>
      <c r="H2669" s="95">
        <v>8.1</v>
      </c>
      <c r="I2669" s="95">
        <v>5.15</v>
      </c>
      <c r="J2669" s="95">
        <v>5.72</v>
      </c>
      <c r="K2669" s="95">
        <v>7.16</v>
      </c>
      <c r="L2669" s="95">
        <v>1.44</v>
      </c>
      <c r="M2669" s="95">
        <v>0.45</v>
      </c>
      <c r="N2669" s="95">
        <v>0.46</v>
      </c>
      <c r="O2669" s="95">
        <v>4.54</v>
      </c>
      <c r="P2669" s="95">
        <v>-0.88</v>
      </c>
      <c r="Q2669" s="95">
        <v>1.49</v>
      </c>
      <c r="R2669" s="95">
        <v>19.91</v>
      </c>
      <c r="S2669" s="95">
        <v>6.16</v>
      </c>
      <c r="T2669" s="95">
        <v>16.04</v>
      </c>
      <c r="U2669" s="95">
        <v>0.31</v>
      </c>
      <c r="V2669" s="95">
        <v>0.69</v>
      </c>
      <c r="W2669" s="95">
        <v>1.2</v>
      </c>
      <c r="X2669" s="95">
        <v>-3.64</v>
      </c>
      <c r="Y2669" s="95"/>
      <c r="Z2669" s="74" t="s">
        <v>1111</v>
      </c>
      <c r="AA2669" s="95">
        <v>35.43</v>
      </c>
      <c r="AB2669" s="95">
        <v>7.06</v>
      </c>
      <c r="AC2669" s="74" t="s">
        <v>1111</v>
      </c>
      <c r="AD2669" s="95">
        <v>8844888836</v>
      </c>
    </row>
    <row r="2670" spans="1:30" x14ac:dyDescent="0.2">
      <c r="A2670" s="74" t="s">
        <v>3778</v>
      </c>
      <c r="B2670" s="95">
        <v>293.58999999999997</v>
      </c>
      <c r="C2670" s="95">
        <v>0.74</v>
      </c>
      <c r="D2670" s="95">
        <v>277.37</v>
      </c>
      <c r="E2670" s="95">
        <v>6.84</v>
      </c>
      <c r="F2670" s="95">
        <v>2.5299999999999998</v>
      </c>
      <c r="G2670" s="95">
        <v>72.22</v>
      </c>
      <c r="H2670" s="95">
        <v>12.48</v>
      </c>
      <c r="I2670" s="95">
        <v>3.33</v>
      </c>
      <c r="J2670" s="95">
        <v>73.97</v>
      </c>
      <c r="K2670" s="95">
        <v>83.13</v>
      </c>
      <c r="L2670" s="95">
        <v>9.16</v>
      </c>
      <c r="M2670" s="95">
        <v>0.85</v>
      </c>
      <c r="N2670" s="95">
        <v>9.23</v>
      </c>
      <c r="O2670" s="95">
        <v>-75.63</v>
      </c>
      <c r="P2670" s="95">
        <v>-2.78</v>
      </c>
      <c r="Q2670" s="95">
        <v>0.72</v>
      </c>
      <c r="R2670" s="95">
        <v>2.4700000000000002</v>
      </c>
      <c r="S2670" s="95">
        <v>0.91</v>
      </c>
      <c r="T2670" s="95">
        <v>3.31</v>
      </c>
      <c r="U2670" s="95">
        <v>0.37</v>
      </c>
      <c r="V2670" s="95">
        <v>0.63</v>
      </c>
      <c r="W2670" s="95">
        <v>0.27</v>
      </c>
      <c r="X2670" s="95">
        <v>1.71</v>
      </c>
      <c r="Y2670" s="95">
        <v>5.01</v>
      </c>
      <c r="Z2670" s="74" t="s">
        <v>1111</v>
      </c>
      <c r="AA2670" s="95">
        <v>42.92</v>
      </c>
      <c r="AB2670" s="95">
        <v>1.06</v>
      </c>
      <c r="AC2670" s="74" t="s">
        <v>1111</v>
      </c>
      <c r="AD2670" s="95">
        <v>26710935636</v>
      </c>
    </row>
    <row r="2671" spans="1:30" x14ac:dyDescent="0.2">
      <c r="A2671" s="74" t="s">
        <v>3779</v>
      </c>
      <c r="B2671" s="95">
        <v>12.98</v>
      </c>
      <c r="C2671" s="95"/>
      <c r="D2671" s="95">
        <v>6.96</v>
      </c>
      <c r="E2671" s="95">
        <v>0.44</v>
      </c>
      <c r="F2671" s="95">
        <v>0.2</v>
      </c>
      <c r="G2671" s="95">
        <v>6.56</v>
      </c>
      <c r="H2671" s="95">
        <v>6.56</v>
      </c>
      <c r="I2671" s="95">
        <v>4.33</v>
      </c>
      <c r="J2671" s="95">
        <v>4.59</v>
      </c>
      <c r="K2671" s="95">
        <v>7.1</v>
      </c>
      <c r="L2671" s="95">
        <v>2.5</v>
      </c>
      <c r="M2671" s="95">
        <v>0.24</v>
      </c>
      <c r="N2671" s="95">
        <v>0.3</v>
      </c>
      <c r="O2671" s="95">
        <v>2.02</v>
      </c>
      <c r="P2671" s="95">
        <v>-0.3</v>
      </c>
      <c r="Q2671" s="95">
        <v>1.4</v>
      </c>
      <c r="R2671" s="95">
        <v>6.25</v>
      </c>
      <c r="S2671" s="95">
        <v>2.87</v>
      </c>
      <c r="T2671" s="95">
        <v>4.57</v>
      </c>
      <c r="U2671" s="95">
        <v>0.46</v>
      </c>
      <c r="V2671" s="95">
        <v>0.54</v>
      </c>
      <c r="W2671" s="95">
        <v>0.66</v>
      </c>
      <c r="X2671" s="95">
        <v>2.33</v>
      </c>
      <c r="Y2671" s="95">
        <v>6.66</v>
      </c>
      <c r="Z2671" s="74" t="s">
        <v>1111</v>
      </c>
      <c r="AA2671" s="95">
        <v>29.89</v>
      </c>
      <c r="AB2671" s="95">
        <v>1.87</v>
      </c>
      <c r="AC2671" s="74" t="s">
        <v>1111</v>
      </c>
      <c r="AD2671" s="95">
        <v>6135728063</v>
      </c>
    </row>
    <row r="2672" spans="1:30" x14ac:dyDescent="0.2">
      <c r="A2672" s="74" t="s">
        <v>3780</v>
      </c>
      <c r="B2672" s="95">
        <v>48.63</v>
      </c>
      <c r="C2672" s="95">
        <v>3.41</v>
      </c>
      <c r="D2672" s="95">
        <v>14.52</v>
      </c>
      <c r="E2672" s="95">
        <v>18.11</v>
      </c>
      <c r="F2672" s="95">
        <v>1.84</v>
      </c>
      <c r="G2672" s="95">
        <v>44.63</v>
      </c>
      <c r="H2672" s="95">
        <v>11.47</v>
      </c>
      <c r="I2672" s="95">
        <v>8.0399999999999991</v>
      </c>
      <c r="J2672" s="95">
        <v>10.18</v>
      </c>
      <c r="K2672" s="95">
        <v>12.4</v>
      </c>
      <c r="L2672" s="95">
        <v>2.2200000000000002</v>
      </c>
      <c r="M2672" s="95">
        <v>3.94</v>
      </c>
      <c r="N2672" s="95">
        <v>1.17</v>
      </c>
      <c r="O2672" s="95">
        <v>6.13</v>
      </c>
      <c r="P2672" s="95">
        <v>-4.34</v>
      </c>
      <c r="Q2672" s="95">
        <v>2.08</v>
      </c>
      <c r="R2672" s="95">
        <v>124.77</v>
      </c>
      <c r="S2672" s="95">
        <v>12.65</v>
      </c>
      <c r="T2672" s="95">
        <v>25.37</v>
      </c>
      <c r="U2672" s="95">
        <v>0.1</v>
      </c>
      <c r="V2672" s="95">
        <v>0.9</v>
      </c>
      <c r="W2672" s="95">
        <v>1.57</v>
      </c>
      <c r="X2672" s="95"/>
      <c r="Y2672" s="95"/>
      <c r="Z2672" s="74" t="s">
        <v>1111</v>
      </c>
      <c r="AA2672" s="95">
        <v>2.68</v>
      </c>
      <c r="AB2672" s="95">
        <v>3.35</v>
      </c>
      <c r="AC2672" s="74" t="s">
        <v>1111</v>
      </c>
      <c r="AD2672" s="95">
        <v>2787350025</v>
      </c>
    </row>
    <row r="2673" spans="1:30" x14ac:dyDescent="0.2">
      <c r="A2673" s="74" t="s">
        <v>3781</v>
      </c>
      <c r="B2673" s="95">
        <v>6.03</v>
      </c>
      <c r="C2673" s="95"/>
      <c r="D2673" s="95">
        <v>14.95</v>
      </c>
      <c r="E2673" s="95">
        <v>0.52</v>
      </c>
      <c r="F2673" s="95">
        <v>0.18</v>
      </c>
      <c r="G2673" s="95">
        <v>8.1</v>
      </c>
      <c r="H2673" s="95">
        <v>1.84</v>
      </c>
      <c r="I2673" s="95">
        <v>0.84</v>
      </c>
      <c r="J2673" s="95">
        <v>6.81</v>
      </c>
      <c r="K2673" s="95">
        <v>16.95</v>
      </c>
      <c r="L2673" s="95">
        <v>10.130000000000001</v>
      </c>
      <c r="M2673" s="95">
        <v>0.78</v>
      </c>
      <c r="N2673" s="95">
        <v>0.13</v>
      </c>
      <c r="O2673" s="95">
        <v>0.38</v>
      </c>
      <c r="P2673" s="95">
        <v>-1.04</v>
      </c>
      <c r="Q2673" s="95">
        <v>2.36</v>
      </c>
      <c r="R2673" s="95">
        <v>3.51</v>
      </c>
      <c r="S2673" s="95">
        <v>1.2</v>
      </c>
      <c r="T2673" s="95">
        <v>3.56</v>
      </c>
      <c r="U2673" s="95">
        <v>0.34</v>
      </c>
      <c r="V2673" s="95">
        <v>0.66</v>
      </c>
      <c r="W2673" s="95">
        <v>1.43</v>
      </c>
      <c r="X2673" s="95">
        <v>1.35</v>
      </c>
      <c r="Y2673" s="95">
        <v>-7.85</v>
      </c>
      <c r="Z2673" s="74" t="s">
        <v>1111</v>
      </c>
      <c r="AA2673" s="95">
        <v>11.49</v>
      </c>
      <c r="AB2673" s="95">
        <v>0.4</v>
      </c>
      <c r="AC2673" s="74" t="s">
        <v>1111</v>
      </c>
      <c r="AD2673" s="95">
        <v>64894257</v>
      </c>
    </row>
    <row r="2674" spans="1:30" x14ac:dyDescent="0.2">
      <c r="A2674" s="74" t="s">
        <v>3782</v>
      </c>
      <c r="B2674" s="95">
        <v>17</v>
      </c>
      <c r="C2674" s="95"/>
      <c r="D2674" s="95">
        <v>26.88</v>
      </c>
      <c r="E2674" s="95">
        <v>2.25</v>
      </c>
      <c r="F2674" s="95">
        <v>1.34</v>
      </c>
      <c r="G2674" s="95">
        <v>27.02</v>
      </c>
      <c r="H2674" s="95">
        <v>3.42</v>
      </c>
      <c r="I2674" s="95">
        <v>9.76</v>
      </c>
      <c r="J2674" s="95">
        <v>76.64</v>
      </c>
      <c r="K2674" s="95">
        <v>73.98</v>
      </c>
      <c r="L2674" s="95">
        <v>-2.66</v>
      </c>
      <c r="M2674" s="95">
        <v>-0.08</v>
      </c>
      <c r="N2674" s="95">
        <v>2.62</v>
      </c>
      <c r="O2674" s="95">
        <v>3.76</v>
      </c>
      <c r="P2674" s="95">
        <v>-2.63</v>
      </c>
      <c r="Q2674" s="95">
        <v>3.67</v>
      </c>
      <c r="R2674" s="95">
        <v>8.36</v>
      </c>
      <c r="S2674" s="95">
        <v>4.99</v>
      </c>
      <c r="T2674" s="95">
        <v>-3.9</v>
      </c>
      <c r="U2674" s="95">
        <v>0.6</v>
      </c>
      <c r="V2674" s="95">
        <v>0.39</v>
      </c>
      <c r="W2674" s="95">
        <v>0.51</v>
      </c>
      <c r="X2674" s="95">
        <v>2.62</v>
      </c>
      <c r="Y2674" s="95">
        <v>32.08</v>
      </c>
      <c r="Z2674" s="74" t="s">
        <v>1111</v>
      </c>
      <c r="AA2674" s="95">
        <v>7.6</v>
      </c>
      <c r="AB2674" s="95">
        <v>0.63</v>
      </c>
      <c r="AC2674" s="74" t="s">
        <v>1111</v>
      </c>
      <c r="AD2674" s="95">
        <v>2115206278</v>
      </c>
    </row>
    <row r="2675" spans="1:30" x14ac:dyDescent="0.2">
      <c r="A2675" s="74" t="s">
        <v>3783</v>
      </c>
      <c r="B2675" s="95">
        <v>0.37</v>
      </c>
      <c r="C2675" s="95"/>
      <c r="D2675" s="95">
        <v>-0.73</v>
      </c>
      <c r="E2675" s="95">
        <v>0.94</v>
      </c>
      <c r="F2675" s="95">
        <v>0.8</v>
      </c>
      <c r="G2675" s="95"/>
      <c r="H2675" s="95"/>
      <c r="I2675" s="95"/>
      <c r="J2675" s="95">
        <v>-0.73</v>
      </c>
      <c r="K2675" s="95">
        <v>0.06</v>
      </c>
      <c r="L2675" s="95">
        <v>0.78</v>
      </c>
      <c r="M2675" s="95">
        <v>-1.01</v>
      </c>
      <c r="N2675" s="95"/>
      <c r="O2675" s="95">
        <v>1.05</v>
      </c>
      <c r="P2675" s="95">
        <v>-8.0299999999999994</v>
      </c>
      <c r="Q2675" s="95">
        <v>6.7</v>
      </c>
      <c r="R2675" s="95">
        <v>-129.13</v>
      </c>
      <c r="S2675" s="95">
        <v>-110.76</v>
      </c>
      <c r="T2675" s="95">
        <v>-129.18</v>
      </c>
      <c r="U2675" s="95">
        <v>0.86</v>
      </c>
      <c r="V2675" s="95">
        <v>0.14000000000000001</v>
      </c>
      <c r="W2675" s="95">
        <v>0</v>
      </c>
      <c r="X2675" s="95"/>
      <c r="Y2675" s="95"/>
      <c r="Z2675" s="74" t="s">
        <v>1111</v>
      </c>
      <c r="AA2675" s="95">
        <v>0.39</v>
      </c>
      <c r="AB2675" s="95">
        <v>-0.51</v>
      </c>
      <c r="AC2675" s="74" t="s">
        <v>1111</v>
      </c>
      <c r="AD2675" s="95">
        <v>17958061</v>
      </c>
    </row>
    <row r="2676" spans="1:30" x14ac:dyDescent="0.2">
      <c r="A2676" s="74" t="s">
        <v>3784</v>
      </c>
      <c r="B2676" s="95">
        <v>12.9</v>
      </c>
      <c r="C2676" s="95"/>
      <c r="D2676" s="95">
        <v>-6.93</v>
      </c>
      <c r="E2676" s="95">
        <v>1.61</v>
      </c>
      <c r="F2676" s="95">
        <v>1.53</v>
      </c>
      <c r="G2676" s="95"/>
      <c r="H2676" s="95"/>
      <c r="I2676" s="95"/>
      <c r="J2676" s="95">
        <v>-6.96</v>
      </c>
      <c r="K2676" s="95">
        <v>-2.56</v>
      </c>
      <c r="L2676" s="95">
        <v>4.41</v>
      </c>
      <c r="M2676" s="95">
        <v>-1.02</v>
      </c>
      <c r="N2676" s="95"/>
      <c r="O2676" s="95">
        <v>1.63</v>
      </c>
      <c r="P2676" s="95">
        <v>-70.17</v>
      </c>
      <c r="Q2676" s="95">
        <v>25.03</v>
      </c>
      <c r="R2676" s="95">
        <v>-23.21</v>
      </c>
      <c r="S2676" s="95">
        <v>-22.08</v>
      </c>
      <c r="T2676" s="95">
        <v>-23.1</v>
      </c>
      <c r="U2676" s="95">
        <v>0.95</v>
      </c>
      <c r="V2676" s="95">
        <v>0.05</v>
      </c>
      <c r="W2676" s="95">
        <v>0</v>
      </c>
      <c r="X2676" s="95"/>
      <c r="Y2676" s="95"/>
      <c r="Z2676" s="74" t="s">
        <v>1111</v>
      </c>
      <c r="AA2676" s="95">
        <v>8.02</v>
      </c>
      <c r="AB2676" s="95">
        <v>-1.86</v>
      </c>
      <c r="AC2676" s="74" t="s">
        <v>1111</v>
      </c>
      <c r="AD2676" s="95">
        <v>858569820</v>
      </c>
    </row>
    <row r="2677" spans="1:30" x14ac:dyDescent="0.2">
      <c r="A2677" s="74" t="s">
        <v>3785</v>
      </c>
      <c r="B2677" s="95">
        <v>8.9600000000000009</v>
      </c>
      <c r="C2677" s="95"/>
      <c r="D2677" s="95">
        <v>-9.7799999999999994</v>
      </c>
      <c r="E2677" s="95">
        <v>1.28</v>
      </c>
      <c r="F2677" s="95">
        <v>0.99</v>
      </c>
      <c r="G2677" s="95">
        <v>36.61</v>
      </c>
      <c r="H2677" s="95">
        <v>-10.18</v>
      </c>
      <c r="I2677" s="95">
        <v>-10.029999999999999</v>
      </c>
      <c r="J2677" s="95">
        <v>-9.6300000000000008</v>
      </c>
      <c r="K2677" s="95">
        <v>-8.09</v>
      </c>
      <c r="L2677" s="95">
        <v>1.54</v>
      </c>
      <c r="M2677" s="95">
        <v>-0.2</v>
      </c>
      <c r="N2677" s="95">
        <v>0.98</v>
      </c>
      <c r="O2677" s="95">
        <v>2.94</v>
      </c>
      <c r="P2677" s="95">
        <v>-2.09</v>
      </c>
      <c r="Q2677" s="95">
        <v>2.8</v>
      </c>
      <c r="R2677" s="95">
        <v>-13.12</v>
      </c>
      <c r="S2677" s="95">
        <v>-10.17</v>
      </c>
      <c r="T2677" s="95">
        <v>-13.57</v>
      </c>
      <c r="U2677" s="95">
        <v>0.77</v>
      </c>
      <c r="V2677" s="95">
        <v>0.23</v>
      </c>
      <c r="W2677" s="95">
        <v>1.01</v>
      </c>
      <c r="X2677" s="95">
        <v>-2.98</v>
      </c>
      <c r="Y2677" s="95"/>
      <c r="Z2677" s="74" t="s">
        <v>1111</v>
      </c>
      <c r="AA2677" s="95">
        <v>6.98</v>
      </c>
      <c r="AB2677" s="95">
        <v>-0.92</v>
      </c>
      <c r="AC2677" s="74" t="s">
        <v>1111</v>
      </c>
      <c r="AD2677" s="95">
        <v>169335936</v>
      </c>
    </row>
    <row r="2678" spans="1:30" x14ac:dyDescent="0.2">
      <c r="A2678" s="74" t="s">
        <v>3786</v>
      </c>
      <c r="B2678" s="95">
        <v>22.06</v>
      </c>
      <c r="C2678" s="95">
        <v>4.08</v>
      </c>
      <c r="D2678" s="95">
        <v>6.56</v>
      </c>
      <c r="E2678" s="95">
        <v>1.71</v>
      </c>
      <c r="F2678" s="95">
        <v>0.4</v>
      </c>
      <c r="G2678" s="95">
        <v>66.760000000000005</v>
      </c>
      <c r="H2678" s="95">
        <v>191.78</v>
      </c>
      <c r="I2678" s="95">
        <v>109.64</v>
      </c>
      <c r="J2678" s="95">
        <v>3.75</v>
      </c>
      <c r="K2678" s="95">
        <v>9.2899999999999991</v>
      </c>
      <c r="L2678" s="95">
        <v>5.54</v>
      </c>
      <c r="M2678" s="95">
        <v>2.52</v>
      </c>
      <c r="N2678" s="95">
        <v>7.19</v>
      </c>
      <c r="O2678" s="95">
        <v>-0.62</v>
      </c>
      <c r="P2678" s="95">
        <v>-0.45</v>
      </c>
      <c r="Q2678" s="95">
        <v>0.17</v>
      </c>
      <c r="R2678" s="95">
        <v>26.03</v>
      </c>
      <c r="S2678" s="95">
        <v>6.02</v>
      </c>
      <c r="T2678" s="95">
        <v>9.2899999999999991</v>
      </c>
      <c r="U2678" s="95">
        <v>0.23</v>
      </c>
      <c r="V2678" s="95">
        <v>0.77</v>
      </c>
      <c r="W2678" s="95">
        <v>0.05</v>
      </c>
      <c r="X2678" s="95">
        <v>-5.67</v>
      </c>
      <c r="Y2678" s="95">
        <v>21.86</v>
      </c>
      <c r="Z2678" s="74" t="s">
        <v>1111</v>
      </c>
      <c r="AA2678" s="95">
        <v>12.92</v>
      </c>
      <c r="AB2678" s="95">
        <v>3.36</v>
      </c>
      <c r="AC2678" s="74" t="s">
        <v>1111</v>
      </c>
      <c r="AD2678" s="95">
        <v>3072609452</v>
      </c>
    </row>
    <row r="2679" spans="1:30" x14ac:dyDescent="0.2">
      <c r="A2679" s="74" t="s">
        <v>3787</v>
      </c>
      <c r="B2679" s="95">
        <v>209.7</v>
      </c>
      <c r="C2679" s="95">
        <v>0.77</v>
      </c>
      <c r="D2679" s="95">
        <v>24.76</v>
      </c>
      <c r="E2679" s="95">
        <v>2.71</v>
      </c>
      <c r="F2679" s="95">
        <v>1.28</v>
      </c>
      <c r="G2679" s="95">
        <v>35.159999999999997</v>
      </c>
      <c r="H2679" s="95">
        <v>10.220000000000001</v>
      </c>
      <c r="I2679" s="95">
        <v>8.91</v>
      </c>
      <c r="J2679" s="95">
        <v>21.59</v>
      </c>
      <c r="K2679" s="95">
        <v>25.91</v>
      </c>
      <c r="L2679" s="95">
        <v>4.32</v>
      </c>
      <c r="M2679" s="95">
        <v>0.54</v>
      </c>
      <c r="N2679" s="95">
        <v>2.21</v>
      </c>
      <c r="O2679" s="95">
        <v>7.77</v>
      </c>
      <c r="P2679" s="95">
        <v>-1.83</v>
      </c>
      <c r="Q2679" s="95">
        <v>2.1800000000000002</v>
      </c>
      <c r="R2679" s="95">
        <v>10.96</v>
      </c>
      <c r="S2679" s="95">
        <v>5.15</v>
      </c>
      <c r="T2679" s="95">
        <v>6.46</v>
      </c>
      <c r="U2679" s="95">
        <v>0.47</v>
      </c>
      <c r="V2679" s="95">
        <v>0.53</v>
      </c>
      <c r="W2679" s="95">
        <v>0.57999999999999996</v>
      </c>
      <c r="X2679" s="95">
        <v>13.96</v>
      </c>
      <c r="Y2679" s="95">
        <v>-4.8099999999999996</v>
      </c>
      <c r="Z2679" s="74" t="s">
        <v>1111</v>
      </c>
      <c r="AA2679" s="95">
        <v>77.290000000000006</v>
      </c>
      <c r="AB2679" s="95">
        <v>8.4700000000000006</v>
      </c>
      <c r="AC2679" s="74" t="s">
        <v>1111</v>
      </c>
      <c r="AD2679" s="95">
        <v>3752476650</v>
      </c>
    </row>
    <row r="2680" spans="1:30" x14ac:dyDescent="0.2">
      <c r="A2680" s="74" t="s">
        <v>3788</v>
      </c>
      <c r="B2680" s="95">
        <v>1.01</v>
      </c>
      <c r="C2680" s="95"/>
      <c r="D2680" s="95">
        <v>-1.63</v>
      </c>
      <c r="E2680" s="95">
        <v>71.06</v>
      </c>
      <c r="F2680" s="95">
        <v>2.83</v>
      </c>
      <c r="G2680" s="95">
        <v>4.04</v>
      </c>
      <c r="H2680" s="95">
        <v>-19.38</v>
      </c>
      <c r="I2680" s="95">
        <v>-20.63</v>
      </c>
      <c r="J2680" s="95">
        <v>-1.73</v>
      </c>
      <c r="K2680" s="95">
        <v>-1.72</v>
      </c>
      <c r="L2680" s="95">
        <v>0.01</v>
      </c>
      <c r="M2680" s="95">
        <v>-0.51</v>
      </c>
      <c r="N2680" s="95">
        <v>0.34</v>
      </c>
      <c r="O2680" s="95">
        <v>262.97000000000003</v>
      </c>
      <c r="P2680" s="95">
        <v>-80.05</v>
      </c>
      <c r="Q2680" s="95">
        <v>1.01</v>
      </c>
      <c r="R2680" s="95">
        <v>-4365.72</v>
      </c>
      <c r="S2680" s="95">
        <v>-173.87</v>
      </c>
      <c r="T2680" s="95">
        <v>-4143.16</v>
      </c>
      <c r="U2680" s="95">
        <v>0.04</v>
      </c>
      <c r="V2680" s="95">
        <v>0.96</v>
      </c>
      <c r="W2680" s="95">
        <v>8.43</v>
      </c>
      <c r="X2680" s="95"/>
      <c r="Y2680" s="95"/>
      <c r="Z2680" s="74" t="s">
        <v>1111</v>
      </c>
      <c r="AA2680" s="95">
        <v>0.01</v>
      </c>
      <c r="AB2680" s="95">
        <v>-0.62</v>
      </c>
      <c r="AC2680" s="74" t="s">
        <v>1111</v>
      </c>
      <c r="AD2680" s="95">
        <v>144895105</v>
      </c>
    </row>
    <row r="2681" spans="1:30" x14ac:dyDescent="0.2">
      <c r="A2681" s="74" t="s">
        <v>3789</v>
      </c>
      <c r="B2681" s="95">
        <v>39.89</v>
      </c>
      <c r="C2681" s="95"/>
      <c r="D2681" s="95">
        <v>-25.95</v>
      </c>
      <c r="E2681" s="95">
        <v>4.24</v>
      </c>
      <c r="F2681" s="95">
        <v>3.19</v>
      </c>
      <c r="G2681" s="95">
        <v>100</v>
      </c>
      <c r="H2681" s="95">
        <v>-112.1</v>
      </c>
      <c r="I2681" s="95">
        <v>-112.31</v>
      </c>
      <c r="J2681" s="95">
        <v>-26</v>
      </c>
      <c r="K2681" s="95">
        <v>-19.21</v>
      </c>
      <c r="L2681" s="95">
        <v>6.79</v>
      </c>
      <c r="M2681" s="95">
        <v>-1.1100000000000001</v>
      </c>
      <c r="N2681" s="95">
        <v>29.14</v>
      </c>
      <c r="O2681" s="95">
        <v>4.5599999999999996</v>
      </c>
      <c r="P2681" s="95">
        <v>-20.76</v>
      </c>
      <c r="Q2681" s="95">
        <v>5.75</v>
      </c>
      <c r="R2681" s="95">
        <v>-16.350000000000001</v>
      </c>
      <c r="S2681" s="95">
        <v>-12.3</v>
      </c>
      <c r="T2681" s="95">
        <v>-16.28</v>
      </c>
      <c r="U2681" s="95">
        <v>0.75</v>
      </c>
      <c r="V2681" s="95">
        <v>0.25</v>
      </c>
      <c r="W2681" s="95">
        <v>0.11</v>
      </c>
      <c r="X2681" s="95"/>
      <c r="Y2681" s="95"/>
      <c r="Z2681" s="74" t="s">
        <v>1111</v>
      </c>
      <c r="AA2681" s="95">
        <v>9.4</v>
      </c>
      <c r="AB2681" s="95">
        <v>-1.54</v>
      </c>
      <c r="AC2681" s="74" t="s">
        <v>1111</v>
      </c>
      <c r="AD2681" s="95">
        <v>2049831419</v>
      </c>
    </row>
    <row r="2682" spans="1:30" x14ac:dyDescent="0.2">
      <c r="A2682" s="74" t="s">
        <v>3790</v>
      </c>
      <c r="B2682" s="95">
        <v>12.62</v>
      </c>
      <c r="C2682" s="95"/>
      <c r="D2682" s="95">
        <v>-12.08</v>
      </c>
      <c r="E2682" s="95">
        <v>5.19</v>
      </c>
      <c r="F2682" s="95">
        <v>4.74</v>
      </c>
      <c r="G2682" s="95"/>
      <c r="H2682" s="95"/>
      <c r="I2682" s="95"/>
      <c r="J2682" s="95">
        <v>-12.08</v>
      </c>
      <c r="K2682" s="95">
        <v>-9.73</v>
      </c>
      <c r="L2682" s="95">
        <v>2.35</v>
      </c>
      <c r="M2682" s="95">
        <v>-1.01</v>
      </c>
      <c r="N2682" s="95"/>
      <c r="O2682" s="95">
        <v>5.31</v>
      </c>
      <c r="P2682" s="95">
        <v>-101.08</v>
      </c>
      <c r="Q2682" s="95">
        <v>15.85</v>
      </c>
      <c r="R2682" s="95">
        <v>-42.99</v>
      </c>
      <c r="S2682" s="95">
        <v>-39.24</v>
      </c>
      <c r="T2682" s="95">
        <v>-42.99</v>
      </c>
      <c r="U2682" s="95">
        <v>0.91</v>
      </c>
      <c r="V2682" s="95">
        <v>0.09</v>
      </c>
      <c r="W2682" s="95">
        <v>0</v>
      </c>
      <c r="X2682" s="95"/>
      <c r="Y2682" s="95"/>
      <c r="Z2682" s="74" t="s">
        <v>1111</v>
      </c>
      <c r="AA2682" s="95">
        <v>2.4300000000000002</v>
      </c>
      <c r="AB2682" s="95">
        <v>-1.05</v>
      </c>
      <c r="AC2682" s="74" t="s">
        <v>1111</v>
      </c>
      <c r="AD2682" s="95">
        <v>620228830</v>
      </c>
    </row>
    <row r="2683" spans="1:30" x14ac:dyDescent="0.2">
      <c r="A2683" s="74" t="s">
        <v>3791</v>
      </c>
      <c r="B2683" s="95">
        <v>58.96</v>
      </c>
      <c r="C2683" s="95">
        <v>0.43</v>
      </c>
      <c r="D2683" s="95">
        <v>9.17</v>
      </c>
      <c r="E2683" s="95">
        <v>0.84</v>
      </c>
      <c r="F2683" s="95">
        <v>0.18</v>
      </c>
      <c r="G2683" s="95">
        <v>58.03</v>
      </c>
      <c r="H2683" s="95">
        <v>18.399999999999999</v>
      </c>
      <c r="I2683" s="95">
        <v>11.1</v>
      </c>
      <c r="J2683" s="95">
        <v>5.53</v>
      </c>
      <c r="K2683" s="95">
        <v>7.12</v>
      </c>
      <c r="L2683" s="95">
        <v>1.59</v>
      </c>
      <c r="M2683" s="95">
        <v>0.24</v>
      </c>
      <c r="N2683" s="95">
        <v>1.02</v>
      </c>
      <c r="O2683" s="95"/>
      <c r="P2683" s="95">
        <v>-0.18</v>
      </c>
      <c r="Q2683" s="95"/>
      <c r="R2683" s="95">
        <v>9.16</v>
      </c>
      <c r="S2683" s="95">
        <v>2</v>
      </c>
      <c r="T2683" s="95">
        <v>8.1300000000000008</v>
      </c>
      <c r="U2683" s="95">
        <v>0.22</v>
      </c>
      <c r="V2683" s="95">
        <v>0.78</v>
      </c>
      <c r="W2683" s="95">
        <v>0.18</v>
      </c>
      <c r="X2683" s="95">
        <v>-1.27</v>
      </c>
      <c r="Y2683" s="95"/>
      <c r="Z2683" s="74" t="s">
        <v>1111</v>
      </c>
      <c r="AA2683" s="95">
        <v>70.23</v>
      </c>
      <c r="AB2683" s="95">
        <v>6.43</v>
      </c>
      <c r="AC2683" s="74" t="s">
        <v>1111</v>
      </c>
      <c r="AD2683" s="95">
        <v>14957232224</v>
      </c>
    </row>
    <row r="2684" spans="1:30" x14ac:dyDescent="0.2">
      <c r="A2684" s="74" t="s">
        <v>3792</v>
      </c>
      <c r="B2684" s="95">
        <v>25.59</v>
      </c>
      <c r="C2684" s="95"/>
      <c r="D2684" s="95">
        <v>-94.14</v>
      </c>
      <c r="E2684" s="95">
        <v>5.66</v>
      </c>
      <c r="F2684" s="95">
        <v>4.34</v>
      </c>
      <c r="G2684" s="95"/>
      <c r="H2684" s="95"/>
      <c r="I2684" s="95"/>
      <c r="J2684" s="95">
        <v>-110.26</v>
      </c>
      <c r="K2684" s="95">
        <v>-97.53</v>
      </c>
      <c r="L2684" s="95">
        <v>12.73</v>
      </c>
      <c r="M2684" s="95">
        <v>-0.65</v>
      </c>
      <c r="N2684" s="95"/>
      <c r="O2684" s="95">
        <v>6.16</v>
      </c>
      <c r="P2684" s="95">
        <v>-15.36</v>
      </c>
      <c r="Q2684" s="95">
        <v>56.73</v>
      </c>
      <c r="R2684" s="95">
        <v>-6.01</v>
      </c>
      <c r="S2684" s="95">
        <v>-4.6100000000000003</v>
      </c>
      <c r="T2684" s="95">
        <v>-4.2</v>
      </c>
      <c r="U2684" s="95">
        <v>0.77</v>
      </c>
      <c r="V2684" s="95">
        <v>0.23</v>
      </c>
      <c r="W2684" s="95">
        <v>0</v>
      </c>
      <c r="X2684" s="95"/>
      <c r="Y2684" s="95"/>
      <c r="Z2684" s="74" t="s">
        <v>1111</v>
      </c>
      <c r="AA2684" s="95">
        <v>4.5199999999999996</v>
      </c>
      <c r="AB2684" s="95">
        <v>-0.27</v>
      </c>
      <c r="AC2684" s="74" t="s">
        <v>1111</v>
      </c>
      <c r="AD2684" s="95">
        <v>3075918000</v>
      </c>
    </row>
    <row r="2685" spans="1:30" x14ac:dyDescent="0.2">
      <c r="A2685" s="74" t="s">
        <v>3793</v>
      </c>
      <c r="B2685" s="95">
        <v>14.49</v>
      </c>
      <c r="C2685" s="95"/>
      <c r="D2685" s="95">
        <v>30.58</v>
      </c>
      <c r="E2685" s="95">
        <v>47.62</v>
      </c>
      <c r="F2685" s="95">
        <v>6.95</v>
      </c>
      <c r="G2685" s="95"/>
      <c r="H2685" s="95"/>
      <c r="I2685" s="95"/>
      <c r="J2685" s="95">
        <v>29.49</v>
      </c>
      <c r="K2685" s="95">
        <v>29.49</v>
      </c>
      <c r="L2685" s="95">
        <v>-0.01</v>
      </c>
      <c r="M2685" s="95">
        <v>-0.01</v>
      </c>
      <c r="N2685" s="95"/>
      <c r="O2685" s="95">
        <v>-991.1</v>
      </c>
      <c r="P2685" s="95">
        <v>-7.07</v>
      </c>
      <c r="Q2685" s="95">
        <v>0.71</v>
      </c>
      <c r="R2685" s="95">
        <v>155.69999999999999</v>
      </c>
      <c r="S2685" s="95">
        <v>22.72</v>
      </c>
      <c r="T2685" s="95">
        <v>155.69999999999999</v>
      </c>
      <c r="U2685" s="95">
        <v>0.15</v>
      </c>
      <c r="V2685" s="95">
        <v>0.85</v>
      </c>
      <c r="W2685" s="95">
        <v>0</v>
      </c>
      <c r="X2685" s="95"/>
      <c r="Y2685" s="95"/>
      <c r="Z2685" s="74" t="s">
        <v>1111</v>
      </c>
      <c r="AA2685" s="95">
        <v>0.3</v>
      </c>
      <c r="AB2685" s="95">
        <v>0.47</v>
      </c>
      <c r="AC2685" s="74" t="s">
        <v>1111</v>
      </c>
      <c r="AD2685" s="95">
        <v>90190107</v>
      </c>
    </row>
    <row r="2686" spans="1:30" x14ac:dyDescent="0.2">
      <c r="A2686" s="74" t="s">
        <v>3794</v>
      </c>
      <c r="B2686" s="95">
        <v>13.8</v>
      </c>
      <c r="C2686" s="95"/>
      <c r="D2686" s="95">
        <v>29.13</v>
      </c>
      <c r="E2686" s="95">
        <v>45.35</v>
      </c>
      <c r="F2686" s="95">
        <v>6.62</v>
      </c>
      <c r="G2686" s="95"/>
      <c r="H2686" s="95"/>
      <c r="I2686" s="95"/>
      <c r="J2686" s="95">
        <v>28.09</v>
      </c>
      <c r="K2686" s="95">
        <v>29.49</v>
      </c>
      <c r="L2686" s="95">
        <v>-0.01</v>
      </c>
      <c r="M2686" s="95">
        <v>-0.01</v>
      </c>
      <c r="N2686" s="95"/>
      <c r="O2686" s="95">
        <v>-943.9</v>
      </c>
      <c r="P2686" s="95">
        <v>-6.74</v>
      </c>
      <c r="Q2686" s="95">
        <v>0.71</v>
      </c>
      <c r="R2686" s="95">
        <v>155.69999999999999</v>
      </c>
      <c r="S2686" s="95">
        <v>22.72</v>
      </c>
      <c r="T2686" s="95">
        <v>155.69999999999999</v>
      </c>
      <c r="U2686" s="95">
        <v>0.15</v>
      </c>
      <c r="V2686" s="95">
        <v>0.85</v>
      </c>
      <c r="W2686" s="95">
        <v>0</v>
      </c>
      <c r="X2686" s="95"/>
      <c r="Y2686" s="95"/>
      <c r="Z2686" s="74" t="s">
        <v>1111</v>
      </c>
      <c r="AA2686" s="95">
        <v>0.3</v>
      </c>
      <c r="AB2686" s="95">
        <v>0.47</v>
      </c>
      <c r="AC2686" s="74" t="s">
        <v>1111</v>
      </c>
      <c r="AD2686" s="95">
        <v>90190107</v>
      </c>
    </row>
    <row r="2687" spans="1:30" x14ac:dyDescent="0.2">
      <c r="A2687" s="74" t="s">
        <v>3795</v>
      </c>
      <c r="B2687" s="95">
        <v>0.9</v>
      </c>
      <c r="C2687" s="95"/>
      <c r="D2687" s="95">
        <v>1.9</v>
      </c>
      <c r="E2687" s="95">
        <v>2.96</v>
      </c>
      <c r="F2687" s="95">
        <v>0.43</v>
      </c>
      <c r="G2687" s="95"/>
      <c r="H2687" s="95"/>
      <c r="I2687" s="95"/>
      <c r="J2687" s="95">
        <v>1.83</v>
      </c>
      <c r="K2687" s="95">
        <v>29.49</v>
      </c>
      <c r="L2687" s="95">
        <v>-0.01</v>
      </c>
      <c r="M2687" s="95">
        <v>-0.01</v>
      </c>
      <c r="N2687" s="95"/>
      <c r="O2687" s="95">
        <v>-61.56</v>
      </c>
      <c r="P2687" s="95">
        <v>-0.44</v>
      </c>
      <c r="Q2687" s="95">
        <v>0.71</v>
      </c>
      <c r="R2687" s="95">
        <v>155.69999999999999</v>
      </c>
      <c r="S2687" s="95">
        <v>22.72</v>
      </c>
      <c r="T2687" s="95">
        <v>155.69999999999999</v>
      </c>
      <c r="U2687" s="95">
        <v>0.15</v>
      </c>
      <c r="V2687" s="95">
        <v>0.85</v>
      </c>
      <c r="W2687" s="95">
        <v>0</v>
      </c>
      <c r="X2687" s="95"/>
      <c r="Y2687" s="95"/>
      <c r="Z2687" s="74" t="s">
        <v>1111</v>
      </c>
      <c r="AA2687" s="95">
        <v>0.3</v>
      </c>
      <c r="AB2687" s="95">
        <v>0.47</v>
      </c>
      <c r="AC2687" s="74" t="s">
        <v>1111</v>
      </c>
      <c r="AD2687" s="95">
        <v>90190107</v>
      </c>
    </row>
    <row r="2688" spans="1:30" x14ac:dyDescent="0.2">
      <c r="A2688" s="74" t="s">
        <v>3796</v>
      </c>
      <c r="B2688" s="95">
        <v>305.79000000000002</v>
      </c>
      <c r="C2688" s="95">
        <v>0.45</v>
      </c>
      <c r="D2688" s="95">
        <v>9.57</v>
      </c>
      <c r="E2688" s="95">
        <v>2.0099999999999998</v>
      </c>
      <c r="F2688" s="95">
        <v>0.9</v>
      </c>
      <c r="G2688" s="95">
        <v>17.899999999999999</v>
      </c>
      <c r="H2688" s="95">
        <v>7.01</v>
      </c>
      <c r="I2688" s="95">
        <v>4.67</v>
      </c>
      <c r="J2688" s="95">
        <v>6.38</v>
      </c>
      <c r="K2688" s="95">
        <v>8.94</v>
      </c>
      <c r="L2688" s="95">
        <v>2.56</v>
      </c>
      <c r="M2688" s="95">
        <v>0.81</v>
      </c>
      <c r="N2688" s="95">
        <v>0.45</v>
      </c>
      <c r="O2688" s="95">
        <v>10.24</v>
      </c>
      <c r="P2688" s="95">
        <v>-1.28</v>
      </c>
      <c r="Q2688" s="95">
        <v>1.41</v>
      </c>
      <c r="R2688" s="95">
        <v>21.06</v>
      </c>
      <c r="S2688" s="95">
        <v>9.3699999999999992</v>
      </c>
      <c r="T2688" s="95">
        <v>12.97</v>
      </c>
      <c r="U2688" s="95">
        <v>0.45</v>
      </c>
      <c r="V2688" s="95">
        <v>0.55000000000000004</v>
      </c>
      <c r="W2688" s="95">
        <v>2.0099999999999998</v>
      </c>
      <c r="X2688" s="95">
        <v>10.79</v>
      </c>
      <c r="Y2688" s="95">
        <v>20.78</v>
      </c>
      <c r="Z2688" s="74" t="s">
        <v>1111</v>
      </c>
      <c r="AA2688" s="95">
        <v>150.03</v>
      </c>
      <c r="AB2688" s="95">
        <v>31.59</v>
      </c>
      <c r="AC2688" s="74" t="s">
        <v>1111</v>
      </c>
      <c r="AD2688" s="95">
        <v>9151706304</v>
      </c>
    </row>
    <row r="2689" spans="1:30" x14ac:dyDescent="0.2">
      <c r="A2689" s="74" t="s">
        <v>3797</v>
      </c>
      <c r="B2689" s="95">
        <v>0.47</v>
      </c>
      <c r="C2689" s="95"/>
      <c r="D2689" s="95">
        <v>-1.51</v>
      </c>
      <c r="E2689" s="95">
        <v>-0.22</v>
      </c>
      <c r="F2689" s="95">
        <v>0.52</v>
      </c>
      <c r="G2689" s="95">
        <v>75.959999999999994</v>
      </c>
      <c r="H2689" s="95">
        <v>-12.65</v>
      </c>
      <c r="I2689" s="95">
        <v>-11.38</v>
      </c>
      <c r="J2689" s="95">
        <v>-1.36</v>
      </c>
      <c r="K2689" s="95">
        <v>-0.16</v>
      </c>
      <c r="L2689" s="95">
        <v>1.19</v>
      </c>
      <c r="M2689" s="95"/>
      <c r="N2689" s="95">
        <v>0.17</v>
      </c>
      <c r="O2689" s="95">
        <v>-0.21</v>
      </c>
      <c r="P2689" s="95">
        <v>-1.33</v>
      </c>
      <c r="Q2689" s="95">
        <v>0.2</v>
      </c>
      <c r="R2689" s="95">
        <v>-14.86</v>
      </c>
      <c r="S2689" s="95">
        <v>-34.28</v>
      </c>
      <c r="T2689" s="95">
        <v>16.8</v>
      </c>
      <c r="U2689" s="95">
        <v>-2.31</v>
      </c>
      <c r="V2689" s="95">
        <v>3.31</v>
      </c>
      <c r="W2689" s="95">
        <v>3.01</v>
      </c>
      <c r="X2689" s="95"/>
      <c r="Y2689" s="95"/>
      <c r="Z2689" s="74" t="s">
        <v>1111</v>
      </c>
      <c r="AA2689" s="95">
        <v>-2.1</v>
      </c>
      <c r="AB2689" s="95">
        <v>-0.31</v>
      </c>
      <c r="AC2689" s="74" t="s">
        <v>1111</v>
      </c>
      <c r="AD2689" s="95">
        <v>23452013</v>
      </c>
    </row>
    <row r="2690" spans="1:30" x14ac:dyDescent="0.2">
      <c r="A2690" s="74" t="s">
        <v>3798</v>
      </c>
      <c r="B2690" s="95">
        <v>20.309999999999999</v>
      </c>
      <c r="C2690" s="95"/>
      <c r="D2690" s="95">
        <v>8.84</v>
      </c>
      <c r="E2690" s="95">
        <v>1.24</v>
      </c>
      <c r="F2690" s="95">
        <v>1.0900000000000001</v>
      </c>
      <c r="G2690" s="95">
        <v>44.98</v>
      </c>
      <c r="H2690" s="95">
        <v>18.28</v>
      </c>
      <c r="I2690" s="95">
        <v>13.89</v>
      </c>
      <c r="J2690" s="95">
        <v>6.72</v>
      </c>
      <c r="K2690" s="95">
        <v>4.3600000000000003</v>
      </c>
      <c r="L2690" s="95">
        <v>-2.36</v>
      </c>
      <c r="M2690" s="95">
        <v>-0.44</v>
      </c>
      <c r="N2690" s="95">
        <v>1.23</v>
      </c>
      <c r="O2690" s="95">
        <v>1.42</v>
      </c>
      <c r="P2690" s="95">
        <v>-7.79</v>
      </c>
      <c r="Q2690" s="95">
        <v>9</v>
      </c>
      <c r="R2690" s="95">
        <v>14.02</v>
      </c>
      <c r="S2690" s="95">
        <v>12.3</v>
      </c>
      <c r="T2690" s="95">
        <v>14.02</v>
      </c>
      <c r="U2690" s="95">
        <v>0.88</v>
      </c>
      <c r="V2690" s="95">
        <v>0.12</v>
      </c>
      <c r="W2690" s="95">
        <v>0.89</v>
      </c>
      <c r="X2690" s="95">
        <v>9.8000000000000007</v>
      </c>
      <c r="Y2690" s="95">
        <v>55.56</v>
      </c>
      <c r="Z2690" s="74" t="s">
        <v>1111</v>
      </c>
      <c r="AA2690" s="95">
        <v>16.39</v>
      </c>
      <c r="AB2690" s="95">
        <v>2.2999999999999998</v>
      </c>
      <c r="AC2690" s="74" t="s">
        <v>1111</v>
      </c>
      <c r="AD2690" s="95">
        <v>157918374</v>
      </c>
    </row>
    <row r="2691" spans="1:30" x14ac:dyDescent="0.2">
      <c r="A2691" s="74" t="s">
        <v>3799</v>
      </c>
      <c r="B2691" s="95">
        <v>162.82</v>
      </c>
      <c r="C2691" s="95">
        <v>1.87</v>
      </c>
      <c r="D2691" s="95">
        <v>32.979999999999997</v>
      </c>
      <c r="E2691" s="95">
        <v>5.27</v>
      </c>
      <c r="F2691" s="95">
        <v>4.0199999999999996</v>
      </c>
      <c r="G2691" s="95">
        <v>25.59</v>
      </c>
      <c r="H2691" s="95">
        <v>11.74</v>
      </c>
      <c r="I2691" s="95">
        <v>9</v>
      </c>
      <c r="J2691" s="95">
        <v>25.28</v>
      </c>
      <c r="K2691" s="95">
        <v>24.54</v>
      </c>
      <c r="L2691" s="95">
        <v>-0.73</v>
      </c>
      <c r="M2691" s="95">
        <v>-0.15</v>
      </c>
      <c r="N2691" s="95">
        <v>2.97</v>
      </c>
      <c r="O2691" s="95">
        <v>19.48</v>
      </c>
      <c r="P2691" s="95">
        <v>-6.36</v>
      </c>
      <c r="Q2691" s="95">
        <v>2.2799999999999998</v>
      </c>
      <c r="R2691" s="95">
        <v>15.99</v>
      </c>
      <c r="S2691" s="95">
        <v>12.19</v>
      </c>
      <c r="T2691" s="95">
        <v>15.99</v>
      </c>
      <c r="U2691" s="95">
        <v>0.76</v>
      </c>
      <c r="V2691" s="95">
        <v>0.24</v>
      </c>
      <c r="W2691" s="95">
        <v>1.35</v>
      </c>
      <c r="X2691" s="95">
        <v>4.26</v>
      </c>
      <c r="Y2691" s="95">
        <v>3.17</v>
      </c>
      <c r="Z2691" s="74" t="s">
        <v>1111</v>
      </c>
      <c r="AA2691" s="95">
        <v>30.88</v>
      </c>
      <c r="AB2691" s="95">
        <v>4.9400000000000004</v>
      </c>
      <c r="AC2691" s="74" t="s">
        <v>1111</v>
      </c>
      <c r="AD2691" s="95">
        <v>4482159300</v>
      </c>
    </row>
    <row r="2692" spans="1:30" x14ac:dyDescent="0.2">
      <c r="A2692" s="74" t="s">
        <v>3800</v>
      </c>
      <c r="B2692" s="95">
        <v>28.72</v>
      </c>
      <c r="C2692" s="95">
        <v>2.8</v>
      </c>
      <c r="D2692" s="95">
        <v>6.99</v>
      </c>
      <c r="E2692" s="95">
        <v>1.06</v>
      </c>
      <c r="F2692" s="95">
        <v>0.11</v>
      </c>
      <c r="G2692" s="95">
        <v>0</v>
      </c>
      <c r="H2692" s="95">
        <v>39.57</v>
      </c>
      <c r="I2692" s="95">
        <v>31.29</v>
      </c>
      <c r="J2692" s="95">
        <v>5.52</v>
      </c>
      <c r="K2692" s="95">
        <v>-13.51</v>
      </c>
      <c r="L2692" s="95">
        <v>-19.03</v>
      </c>
      <c r="M2692" s="95">
        <v>-3.64</v>
      </c>
      <c r="N2692" s="95">
        <v>2.19</v>
      </c>
      <c r="O2692" s="95"/>
      <c r="P2692" s="95">
        <v>-0.11</v>
      </c>
      <c r="Q2692" s="95"/>
      <c r="R2692" s="95">
        <v>15.12</v>
      </c>
      <c r="S2692" s="95">
        <v>1.63</v>
      </c>
      <c r="T2692" s="95">
        <v>14.8</v>
      </c>
      <c r="U2692" s="95">
        <v>0.11</v>
      </c>
      <c r="V2692" s="95">
        <v>0.89</v>
      </c>
      <c r="W2692" s="95">
        <v>0.05</v>
      </c>
      <c r="X2692" s="95">
        <v>7.68</v>
      </c>
      <c r="Y2692" s="95">
        <v>13.16</v>
      </c>
      <c r="Z2692" s="74" t="s">
        <v>1111</v>
      </c>
      <c r="AA2692" s="95">
        <v>27.09</v>
      </c>
      <c r="AB2692" s="95">
        <v>4.0999999999999996</v>
      </c>
      <c r="AC2692" s="74" t="s">
        <v>1111</v>
      </c>
      <c r="AD2692" s="95">
        <v>142989919</v>
      </c>
    </row>
    <row r="2693" spans="1:30" x14ac:dyDescent="0.2">
      <c r="A2693" s="74" t="s">
        <v>3801</v>
      </c>
      <c r="B2693" s="95">
        <v>20.8</v>
      </c>
      <c r="C2693" s="95"/>
      <c r="D2693" s="95">
        <v>-35.92</v>
      </c>
      <c r="E2693" s="95">
        <v>3.01</v>
      </c>
      <c r="F2693" s="95">
        <v>2.39</v>
      </c>
      <c r="G2693" s="95">
        <v>29.44</v>
      </c>
      <c r="H2693" s="95">
        <v>-9.48</v>
      </c>
      <c r="I2693" s="95">
        <v>-9.48</v>
      </c>
      <c r="J2693" s="95">
        <v>-35.9</v>
      </c>
      <c r="K2693" s="95">
        <v>-29.39</v>
      </c>
      <c r="L2693" s="95">
        <v>6.51</v>
      </c>
      <c r="M2693" s="95">
        <v>-0.54</v>
      </c>
      <c r="N2693" s="95">
        <v>3.4</v>
      </c>
      <c r="O2693" s="95">
        <v>3.84</v>
      </c>
      <c r="P2693" s="95">
        <v>-9.94</v>
      </c>
      <c r="Q2693" s="95">
        <v>5.57</v>
      </c>
      <c r="R2693" s="95">
        <v>-8.3699999999999992</v>
      </c>
      <c r="S2693" s="95">
        <v>-6.66</v>
      </c>
      <c r="T2693" s="95">
        <v>-8.3699999999999992</v>
      </c>
      <c r="U2693" s="95">
        <v>0.8</v>
      </c>
      <c r="V2693" s="95">
        <v>0.2</v>
      </c>
      <c r="W2693" s="95">
        <v>0.7</v>
      </c>
      <c r="X2693" s="95"/>
      <c r="Y2693" s="95"/>
      <c r="Z2693" s="74" t="s">
        <v>1111</v>
      </c>
      <c r="AA2693" s="95">
        <v>6.92</v>
      </c>
      <c r="AB2693" s="95">
        <v>-0.57999999999999996</v>
      </c>
      <c r="AC2693" s="74" t="s">
        <v>1111</v>
      </c>
      <c r="AD2693" s="95">
        <v>913548480</v>
      </c>
    </row>
    <row r="2694" spans="1:30" x14ac:dyDescent="0.2">
      <c r="A2694" s="74" t="s">
        <v>3802</v>
      </c>
      <c r="B2694" s="95">
        <v>9.86</v>
      </c>
      <c r="C2694" s="95"/>
      <c r="D2694" s="95">
        <v>1355.07</v>
      </c>
      <c r="E2694" s="95">
        <v>-6.35</v>
      </c>
      <c r="F2694" s="95">
        <v>1.33</v>
      </c>
      <c r="G2694" s="95"/>
      <c r="H2694" s="95"/>
      <c r="I2694" s="95"/>
      <c r="J2694" s="95">
        <v>1355.07</v>
      </c>
      <c r="K2694" s="95">
        <v>1355.06</v>
      </c>
      <c r="L2694" s="95">
        <v>-0.01</v>
      </c>
      <c r="M2694" s="95"/>
      <c r="N2694" s="95"/>
      <c r="O2694" s="95">
        <v>-205.31</v>
      </c>
      <c r="P2694" s="95">
        <v>-1.33</v>
      </c>
      <c r="Q2694" s="95">
        <v>0.05</v>
      </c>
      <c r="R2694" s="95">
        <v>-0.47</v>
      </c>
      <c r="S2694" s="95">
        <v>0.1</v>
      </c>
      <c r="T2694" s="95">
        <v>-0.47</v>
      </c>
      <c r="U2694" s="95">
        <v>-0.21</v>
      </c>
      <c r="V2694" s="95">
        <v>0.23</v>
      </c>
      <c r="W2694" s="95">
        <v>0</v>
      </c>
      <c r="X2694" s="95"/>
      <c r="Y2694" s="95"/>
      <c r="Z2694" s="74" t="s">
        <v>1111</v>
      </c>
      <c r="AA2694" s="95">
        <v>-1.55</v>
      </c>
      <c r="AB2694" s="95">
        <v>0.01</v>
      </c>
      <c r="AC2694" s="74" t="s">
        <v>1111</v>
      </c>
      <c r="AD2694" s="95">
        <v>182934552</v>
      </c>
    </row>
    <row r="2695" spans="1:30" x14ac:dyDescent="0.2">
      <c r="A2695" s="74" t="s">
        <v>3803</v>
      </c>
      <c r="B2695" s="95">
        <v>10.96</v>
      </c>
      <c r="C2695" s="95"/>
      <c r="D2695" s="95">
        <v>1506.25</v>
      </c>
      <c r="E2695" s="95">
        <v>-7.05</v>
      </c>
      <c r="F2695" s="95">
        <v>1.48</v>
      </c>
      <c r="G2695" s="95"/>
      <c r="H2695" s="95"/>
      <c r="I2695" s="95"/>
      <c r="J2695" s="95">
        <v>1506.25</v>
      </c>
      <c r="K2695" s="95">
        <v>1355.06</v>
      </c>
      <c r="L2695" s="95">
        <v>-0.01</v>
      </c>
      <c r="M2695" s="95"/>
      <c r="N2695" s="95"/>
      <c r="O2695" s="95">
        <v>-228.22</v>
      </c>
      <c r="P2695" s="95">
        <v>-1.48</v>
      </c>
      <c r="Q2695" s="95">
        <v>0.05</v>
      </c>
      <c r="R2695" s="95">
        <v>-0.47</v>
      </c>
      <c r="S2695" s="95">
        <v>0.1</v>
      </c>
      <c r="T2695" s="95">
        <v>-0.47</v>
      </c>
      <c r="U2695" s="95">
        <v>-0.21</v>
      </c>
      <c r="V2695" s="95">
        <v>0.23</v>
      </c>
      <c r="W2695" s="95">
        <v>0</v>
      </c>
      <c r="X2695" s="95"/>
      <c r="Y2695" s="95"/>
      <c r="Z2695" s="74" t="s">
        <v>1111</v>
      </c>
      <c r="AA2695" s="95">
        <v>-1.55</v>
      </c>
      <c r="AB2695" s="95">
        <v>0.01</v>
      </c>
      <c r="AC2695" s="74" t="s">
        <v>1111</v>
      </c>
      <c r="AD2695" s="95">
        <v>182934552</v>
      </c>
    </row>
    <row r="2696" spans="1:30" x14ac:dyDescent="0.2">
      <c r="A2696" s="74" t="s">
        <v>3804</v>
      </c>
      <c r="B2696" s="95">
        <v>1.1000000000000001</v>
      </c>
      <c r="C2696" s="95"/>
      <c r="D2696" s="95">
        <v>151.16999999999999</v>
      </c>
      <c r="E2696" s="95">
        <v>-0.71</v>
      </c>
      <c r="F2696" s="95">
        <v>0.15</v>
      </c>
      <c r="G2696" s="95"/>
      <c r="H2696" s="95"/>
      <c r="I2696" s="95"/>
      <c r="J2696" s="95">
        <v>151.16999999999999</v>
      </c>
      <c r="K2696" s="95">
        <v>1355.06</v>
      </c>
      <c r="L2696" s="95">
        <v>-0.01</v>
      </c>
      <c r="M2696" s="95"/>
      <c r="N2696" s="95"/>
      <c r="O2696" s="95">
        <v>-22.91</v>
      </c>
      <c r="P2696" s="95">
        <v>-0.15</v>
      </c>
      <c r="Q2696" s="95">
        <v>0.05</v>
      </c>
      <c r="R2696" s="95">
        <v>-0.47</v>
      </c>
      <c r="S2696" s="95">
        <v>0.1</v>
      </c>
      <c r="T2696" s="95">
        <v>-0.47</v>
      </c>
      <c r="U2696" s="95">
        <v>-0.21</v>
      </c>
      <c r="V2696" s="95">
        <v>0.23</v>
      </c>
      <c r="W2696" s="95">
        <v>0</v>
      </c>
      <c r="X2696" s="95"/>
      <c r="Y2696" s="95"/>
      <c r="Z2696" s="74" t="s">
        <v>1111</v>
      </c>
      <c r="AA2696" s="95">
        <v>-1.55</v>
      </c>
      <c r="AB2696" s="95">
        <v>0.01</v>
      </c>
      <c r="AC2696" s="74" t="s">
        <v>1111</v>
      </c>
      <c r="AD2696" s="95">
        <v>182934552</v>
      </c>
    </row>
    <row r="2697" spans="1:30" x14ac:dyDescent="0.2">
      <c r="A2697" s="74" t="s">
        <v>3805</v>
      </c>
      <c r="B2697" s="95">
        <v>11.81</v>
      </c>
      <c r="C2697" s="95">
        <v>64.27</v>
      </c>
      <c r="D2697" s="95">
        <v>3.92</v>
      </c>
      <c r="E2697" s="95">
        <v>1.72</v>
      </c>
      <c r="F2697" s="95">
        <v>0.55000000000000004</v>
      </c>
      <c r="G2697" s="95">
        <v>28.81</v>
      </c>
      <c r="H2697" s="95">
        <v>-35.79</v>
      </c>
      <c r="I2697" s="95">
        <v>50.78</v>
      </c>
      <c r="J2697" s="95">
        <v>-5.56</v>
      </c>
      <c r="K2697" s="95">
        <v>-4.1900000000000004</v>
      </c>
      <c r="L2697" s="95">
        <v>1.37</v>
      </c>
      <c r="M2697" s="95">
        <v>-0.43</v>
      </c>
      <c r="N2697" s="95">
        <v>1.99</v>
      </c>
      <c r="O2697" s="95">
        <v>8.41</v>
      </c>
      <c r="P2697" s="95">
        <v>-1.23</v>
      </c>
      <c r="Q2697" s="95">
        <v>1.1299999999999999</v>
      </c>
      <c r="R2697" s="95">
        <v>43.98</v>
      </c>
      <c r="S2697" s="95">
        <v>13.95</v>
      </c>
      <c r="T2697" s="95">
        <v>-27.01</v>
      </c>
      <c r="U2697" s="95">
        <v>0.32</v>
      </c>
      <c r="V2697" s="95">
        <v>0.68</v>
      </c>
      <c r="W2697" s="95">
        <v>0.27</v>
      </c>
      <c r="X2697" s="95">
        <v>-24.9</v>
      </c>
      <c r="Y2697" s="95"/>
      <c r="Z2697" s="74" t="s">
        <v>1111</v>
      </c>
      <c r="AA2697" s="95">
        <v>6.85</v>
      </c>
      <c r="AB2697" s="95">
        <v>3.01</v>
      </c>
      <c r="AC2697" s="74" t="s">
        <v>1111</v>
      </c>
      <c r="AD2697" s="95">
        <v>2139875158</v>
      </c>
    </row>
    <row r="2698" spans="1:30" x14ac:dyDescent="0.2">
      <c r="A2698" s="74" t="s">
        <v>3806</v>
      </c>
      <c r="B2698" s="95">
        <v>48.25</v>
      </c>
      <c r="C2698" s="95"/>
      <c r="D2698" s="95">
        <v>42.08</v>
      </c>
      <c r="E2698" s="95">
        <v>3.26</v>
      </c>
      <c r="F2698" s="95">
        <v>1.72</v>
      </c>
      <c r="G2698" s="95">
        <v>52.51</v>
      </c>
      <c r="H2698" s="95">
        <v>3.34</v>
      </c>
      <c r="I2698" s="95">
        <v>2.52</v>
      </c>
      <c r="J2698" s="95">
        <v>31.67</v>
      </c>
      <c r="K2698" s="95">
        <v>32.93</v>
      </c>
      <c r="L2698" s="95">
        <v>1.25</v>
      </c>
      <c r="M2698" s="95">
        <v>0.13</v>
      </c>
      <c r="N2698" s="95">
        <v>1.06</v>
      </c>
      <c r="O2698" s="95">
        <v>6.69</v>
      </c>
      <c r="P2698" s="95">
        <v>-3.65</v>
      </c>
      <c r="Q2698" s="95">
        <v>1.95</v>
      </c>
      <c r="R2698" s="95">
        <v>7.75</v>
      </c>
      <c r="S2698" s="95">
        <v>4.09</v>
      </c>
      <c r="T2698" s="95">
        <v>7.18</v>
      </c>
      <c r="U2698" s="95">
        <v>0.53</v>
      </c>
      <c r="V2698" s="95">
        <v>0.47</v>
      </c>
      <c r="W2698" s="95">
        <v>1.63</v>
      </c>
      <c r="X2698" s="95">
        <v>4.97</v>
      </c>
      <c r="Y2698" s="95">
        <v>119.44</v>
      </c>
      <c r="Z2698" s="74" t="s">
        <v>1111</v>
      </c>
      <c r="AA2698" s="95">
        <v>14.8</v>
      </c>
      <c r="AB2698" s="95">
        <v>1.1499999999999999</v>
      </c>
      <c r="AC2698" s="74" t="s">
        <v>1111</v>
      </c>
      <c r="AD2698" s="95">
        <v>438027975</v>
      </c>
    </row>
    <row r="2699" spans="1:30" x14ac:dyDescent="0.2">
      <c r="A2699" s="74" t="s">
        <v>3807</v>
      </c>
      <c r="B2699" s="95">
        <v>41.71</v>
      </c>
      <c r="C2699" s="95">
        <v>4.51</v>
      </c>
      <c r="D2699" s="95">
        <v>8.4499999999999993</v>
      </c>
      <c r="E2699" s="95">
        <v>4.8899999999999997</v>
      </c>
      <c r="F2699" s="95">
        <v>0.64</v>
      </c>
      <c r="G2699" s="95">
        <v>100</v>
      </c>
      <c r="H2699" s="95">
        <v>24.47</v>
      </c>
      <c r="I2699" s="95">
        <v>16.489999999999998</v>
      </c>
      <c r="J2699" s="95">
        <v>5.69</v>
      </c>
      <c r="K2699" s="95">
        <v>3.74</v>
      </c>
      <c r="L2699" s="95">
        <v>-1.96</v>
      </c>
      <c r="M2699" s="95">
        <v>-1.68</v>
      </c>
      <c r="N2699" s="95">
        <v>1.39</v>
      </c>
      <c r="O2699" s="95"/>
      <c r="P2699" s="95">
        <v>-0.64</v>
      </c>
      <c r="Q2699" s="95"/>
      <c r="R2699" s="95">
        <v>57.82</v>
      </c>
      <c r="S2699" s="95">
        <v>7.55</v>
      </c>
      <c r="T2699" s="95">
        <v>23.67</v>
      </c>
      <c r="U2699" s="95">
        <v>0.13</v>
      </c>
      <c r="V2699" s="95">
        <v>0.78</v>
      </c>
      <c r="W2699" s="95">
        <v>0.46</v>
      </c>
      <c r="X2699" s="95">
        <v>1.74</v>
      </c>
      <c r="Y2699" s="95">
        <v>-16.41</v>
      </c>
      <c r="Z2699" s="74" t="s">
        <v>1111</v>
      </c>
      <c r="AA2699" s="95">
        <v>8.5299999999999994</v>
      </c>
      <c r="AB2699" s="95">
        <v>4.93</v>
      </c>
      <c r="AC2699" s="74" t="s">
        <v>1111</v>
      </c>
      <c r="AD2699" s="95">
        <v>4290870369</v>
      </c>
    </row>
    <row r="2700" spans="1:30" x14ac:dyDescent="0.2">
      <c r="A2700" s="74" t="s">
        <v>3808</v>
      </c>
      <c r="B2700" s="95">
        <v>17.37</v>
      </c>
      <c r="C2700" s="95"/>
      <c r="D2700" s="95">
        <v>3.28</v>
      </c>
      <c r="E2700" s="95">
        <v>1.1399999999999999</v>
      </c>
      <c r="F2700" s="95">
        <v>0.37</v>
      </c>
      <c r="G2700" s="95">
        <v>25.68</v>
      </c>
      <c r="H2700" s="95">
        <v>8.9700000000000006</v>
      </c>
      <c r="I2700" s="95">
        <v>5.64</v>
      </c>
      <c r="J2700" s="95">
        <v>2.06</v>
      </c>
      <c r="K2700" s="95">
        <v>2.54</v>
      </c>
      <c r="L2700" s="95">
        <v>0.48</v>
      </c>
      <c r="M2700" s="95">
        <v>0.27</v>
      </c>
      <c r="N2700" s="95">
        <v>0.19</v>
      </c>
      <c r="O2700" s="95">
        <v>2.84</v>
      </c>
      <c r="P2700" s="95">
        <v>-0.64</v>
      </c>
      <c r="Q2700" s="95">
        <v>1.42</v>
      </c>
      <c r="R2700" s="95">
        <v>34.81</v>
      </c>
      <c r="S2700" s="95">
        <v>11.12</v>
      </c>
      <c r="T2700" s="95">
        <v>25.42</v>
      </c>
      <c r="U2700" s="95">
        <v>0.32</v>
      </c>
      <c r="V2700" s="95">
        <v>0.57999999999999996</v>
      </c>
      <c r="W2700" s="95">
        <v>1.97</v>
      </c>
      <c r="X2700" s="95"/>
      <c r="Y2700" s="95"/>
      <c r="Z2700" s="74" t="s">
        <v>1111</v>
      </c>
      <c r="AA2700" s="95">
        <v>15.19</v>
      </c>
      <c r="AB2700" s="95">
        <v>5.29</v>
      </c>
      <c r="AC2700" s="74" t="s">
        <v>1111</v>
      </c>
      <c r="AD2700" s="95">
        <v>205417620</v>
      </c>
    </row>
    <row r="2701" spans="1:30" x14ac:dyDescent="0.2">
      <c r="A2701" s="74" t="s">
        <v>3809</v>
      </c>
      <c r="B2701" s="95">
        <v>79.92</v>
      </c>
      <c r="C2701" s="95">
        <v>0.19</v>
      </c>
      <c r="D2701" s="95">
        <v>15.6</v>
      </c>
      <c r="E2701" s="95">
        <v>-41.51</v>
      </c>
      <c r="F2701" s="95">
        <v>2.1</v>
      </c>
      <c r="G2701" s="95">
        <v>43.83</v>
      </c>
      <c r="H2701" s="95">
        <v>18.690000000000001</v>
      </c>
      <c r="I2701" s="95">
        <v>10.73</v>
      </c>
      <c r="J2701" s="95">
        <v>8.9600000000000009</v>
      </c>
      <c r="K2701" s="95">
        <v>9.98</v>
      </c>
      <c r="L2701" s="95">
        <v>1.03</v>
      </c>
      <c r="M2701" s="95"/>
      <c r="N2701" s="95">
        <v>1.67</v>
      </c>
      <c r="O2701" s="95">
        <v>11.45</v>
      </c>
      <c r="P2701" s="95">
        <v>-3.73</v>
      </c>
      <c r="Q2701" s="95">
        <v>1.72</v>
      </c>
      <c r="R2701" s="95">
        <v>-266.04000000000002</v>
      </c>
      <c r="S2701" s="95">
        <v>13.45</v>
      </c>
      <c r="T2701" s="95">
        <v>42.22</v>
      </c>
      <c r="U2701" s="95">
        <v>-0.05</v>
      </c>
      <c r="V2701" s="95">
        <v>1.05</v>
      </c>
      <c r="W2701" s="95">
        <v>1.25</v>
      </c>
      <c r="X2701" s="95">
        <v>149.91</v>
      </c>
      <c r="Y2701" s="95">
        <v>132.13</v>
      </c>
      <c r="Z2701" s="74" t="s">
        <v>1111</v>
      </c>
      <c r="AA2701" s="95">
        <v>-1.93</v>
      </c>
      <c r="AB2701" s="95">
        <v>5.12</v>
      </c>
      <c r="AC2701" s="74" t="s">
        <v>1111</v>
      </c>
      <c r="AD2701" s="95">
        <v>22123558296</v>
      </c>
    </row>
    <row r="2702" spans="1:30" x14ac:dyDescent="0.2">
      <c r="A2702" s="74" t="s">
        <v>3810</v>
      </c>
      <c r="B2702" s="95">
        <v>19.510000000000002</v>
      </c>
      <c r="C2702" s="95">
        <v>2.72</v>
      </c>
      <c r="D2702" s="95">
        <v>10.76</v>
      </c>
      <c r="E2702" s="95">
        <v>1.21</v>
      </c>
      <c r="F2702" s="95">
        <v>0.12</v>
      </c>
      <c r="G2702" s="95">
        <v>0</v>
      </c>
      <c r="H2702" s="95">
        <v>46</v>
      </c>
      <c r="I2702" s="95">
        <v>32.78</v>
      </c>
      <c r="J2702" s="95">
        <v>7.67</v>
      </c>
      <c r="K2702" s="95">
        <v>-6.12</v>
      </c>
      <c r="L2702" s="95">
        <v>-13.79</v>
      </c>
      <c r="M2702" s="95">
        <v>-2.1800000000000002</v>
      </c>
      <c r="N2702" s="95">
        <v>3.53</v>
      </c>
      <c r="O2702" s="95"/>
      <c r="P2702" s="95">
        <v>-0.12</v>
      </c>
      <c r="Q2702" s="95"/>
      <c r="R2702" s="95">
        <v>11.27</v>
      </c>
      <c r="S2702" s="95">
        <v>1.1200000000000001</v>
      </c>
      <c r="T2702" s="95">
        <v>10.28</v>
      </c>
      <c r="U2702" s="95">
        <v>0.1</v>
      </c>
      <c r="V2702" s="95">
        <v>0.9</v>
      </c>
      <c r="W2702" s="95">
        <v>0.03</v>
      </c>
      <c r="X2702" s="95">
        <v>13.17</v>
      </c>
      <c r="Y2702" s="95">
        <v>12.29</v>
      </c>
      <c r="Z2702" s="74" t="s">
        <v>1111</v>
      </c>
      <c r="AA2702" s="95">
        <v>16.09</v>
      </c>
      <c r="AB2702" s="95">
        <v>1.81</v>
      </c>
      <c r="AC2702" s="74" t="s">
        <v>1111</v>
      </c>
      <c r="AD2702" s="95">
        <v>987330864</v>
      </c>
    </row>
    <row r="2703" spans="1:30" x14ac:dyDescent="0.2">
      <c r="A2703" s="74" t="s">
        <v>3811</v>
      </c>
      <c r="B2703" s="95">
        <v>13.96</v>
      </c>
      <c r="C2703" s="95">
        <v>2.95</v>
      </c>
      <c r="D2703" s="95">
        <v>9.8699999999999992</v>
      </c>
      <c r="E2703" s="95">
        <v>1.1000000000000001</v>
      </c>
      <c r="F2703" s="95">
        <v>0.1</v>
      </c>
      <c r="G2703" s="95">
        <v>0</v>
      </c>
      <c r="H2703" s="95">
        <v>55.43</v>
      </c>
      <c r="I2703" s="95">
        <v>31.82</v>
      </c>
      <c r="J2703" s="95">
        <v>5.67</v>
      </c>
      <c r="K2703" s="95">
        <v>5.0999999999999996</v>
      </c>
      <c r="L2703" s="95">
        <v>-0.56999999999999995</v>
      </c>
      <c r="M2703" s="95">
        <v>-0.11</v>
      </c>
      <c r="N2703" s="95">
        <v>3.14</v>
      </c>
      <c r="O2703" s="95"/>
      <c r="P2703" s="95">
        <v>-0.1</v>
      </c>
      <c r="Q2703" s="95"/>
      <c r="R2703" s="95">
        <v>11.17</v>
      </c>
      <c r="S2703" s="95">
        <v>1.01</v>
      </c>
      <c r="T2703" s="95">
        <v>6.9</v>
      </c>
      <c r="U2703" s="95">
        <v>0.09</v>
      </c>
      <c r="V2703" s="95">
        <v>0.91</v>
      </c>
      <c r="W2703" s="95">
        <v>0.03</v>
      </c>
      <c r="X2703" s="95">
        <v>12.65</v>
      </c>
      <c r="Y2703" s="95">
        <v>2.4300000000000002</v>
      </c>
      <c r="Z2703" s="74" t="s">
        <v>1111</v>
      </c>
      <c r="AA2703" s="95">
        <v>12.65</v>
      </c>
      <c r="AB2703" s="95">
        <v>1.41</v>
      </c>
      <c r="AC2703" s="74" t="s">
        <v>1111</v>
      </c>
      <c r="AD2703" s="95">
        <v>721567272</v>
      </c>
    </row>
    <row r="2704" spans="1:30" x14ac:dyDescent="0.2">
      <c r="A2704" s="74" t="s">
        <v>3812</v>
      </c>
      <c r="B2704" s="95">
        <v>141.22</v>
      </c>
      <c r="C2704" s="95"/>
      <c r="D2704" s="95">
        <v>40.9</v>
      </c>
      <c r="E2704" s="95">
        <v>2.2400000000000002</v>
      </c>
      <c r="F2704" s="95">
        <v>1.35</v>
      </c>
      <c r="G2704" s="95">
        <v>100</v>
      </c>
      <c r="H2704" s="95">
        <v>96.12</v>
      </c>
      <c r="I2704" s="95">
        <v>78.430000000000007</v>
      </c>
      <c r="J2704" s="95">
        <v>33.380000000000003</v>
      </c>
      <c r="K2704" s="95">
        <v>38.479999999999997</v>
      </c>
      <c r="L2704" s="95">
        <v>5.0999999999999996</v>
      </c>
      <c r="M2704" s="95">
        <v>0.34</v>
      </c>
      <c r="N2704" s="95">
        <v>32.08</v>
      </c>
      <c r="O2704" s="95">
        <v>-1010.56</v>
      </c>
      <c r="P2704" s="95">
        <v>-1.41</v>
      </c>
      <c r="Q2704" s="95">
        <v>0.97</v>
      </c>
      <c r="R2704" s="95">
        <v>5.48</v>
      </c>
      <c r="S2704" s="95">
        <v>3.31</v>
      </c>
      <c r="T2704" s="95">
        <v>4.67</v>
      </c>
      <c r="U2704" s="95">
        <v>0.6</v>
      </c>
      <c r="V2704" s="95">
        <v>0.4</v>
      </c>
      <c r="W2704" s="95">
        <v>0.04</v>
      </c>
      <c r="X2704" s="95">
        <v>-11.07</v>
      </c>
      <c r="Y2704" s="95"/>
      <c r="Z2704" s="74" t="s">
        <v>1111</v>
      </c>
      <c r="AA2704" s="95">
        <v>62.97</v>
      </c>
      <c r="AB2704" s="95">
        <v>3.45</v>
      </c>
      <c r="AC2704" s="74" t="s">
        <v>1111</v>
      </c>
      <c r="AD2704" s="95">
        <v>24936669966</v>
      </c>
    </row>
    <row r="2705" spans="1:30" x14ac:dyDescent="0.2">
      <c r="A2705" s="74" t="s">
        <v>3813</v>
      </c>
      <c r="B2705" s="95">
        <v>143.05000000000001</v>
      </c>
      <c r="C2705" s="95"/>
      <c r="D2705" s="95">
        <v>41.43</v>
      </c>
      <c r="E2705" s="95">
        <v>2.27</v>
      </c>
      <c r="F2705" s="95">
        <v>1.37</v>
      </c>
      <c r="G2705" s="95">
        <v>100</v>
      </c>
      <c r="H2705" s="95">
        <v>96.12</v>
      </c>
      <c r="I2705" s="95">
        <v>78.430000000000007</v>
      </c>
      <c r="J2705" s="95">
        <v>33.81</v>
      </c>
      <c r="K2705" s="95">
        <v>38.479999999999997</v>
      </c>
      <c r="L2705" s="95">
        <v>5.0999999999999996</v>
      </c>
      <c r="M2705" s="95">
        <v>0.34</v>
      </c>
      <c r="N2705" s="95">
        <v>32.5</v>
      </c>
      <c r="O2705" s="95">
        <v>-1023.66</v>
      </c>
      <c r="P2705" s="95">
        <v>-1.43</v>
      </c>
      <c r="Q2705" s="95">
        <v>0.97</v>
      </c>
      <c r="R2705" s="95">
        <v>5.48</v>
      </c>
      <c r="S2705" s="95">
        <v>3.31</v>
      </c>
      <c r="T2705" s="95">
        <v>4.67</v>
      </c>
      <c r="U2705" s="95">
        <v>0.6</v>
      </c>
      <c r="V2705" s="95">
        <v>0.4</v>
      </c>
      <c r="W2705" s="95">
        <v>0.04</v>
      </c>
      <c r="X2705" s="95">
        <v>-11.07</v>
      </c>
      <c r="Y2705" s="95"/>
      <c r="Z2705" s="74" t="s">
        <v>1111</v>
      </c>
      <c r="AA2705" s="95">
        <v>62.97</v>
      </c>
      <c r="AB2705" s="95">
        <v>3.45</v>
      </c>
      <c r="AC2705" s="74" t="s">
        <v>1111</v>
      </c>
      <c r="AD2705" s="95">
        <v>24936669966</v>
      </c>
    </row>
    <row r="2706" spans="1:30" x14ac:dyDescent="0.2">
      <c r="A2706" s="74" t="s">
        <v>3814</v>
      </c>
      <c r="B2706" s="95">
        <v>28.17</v>
      </c>
      <c r="C2706" s="95">
        <v>6.21</v>
      </c>
      <c r="D2706" s="95">
        <v>8.16</v>
      </c>
      <c r="E2706" s="95">
        <v>0.45</v>
      </c>
      <c r="F2706" s="95">
        <v>0.27</v>
      </c>
      <c r="G2706" s="95">
        <v>100</v>
      </c>
      <c r="H2706" s="95">
        <v>96.12</v>
      </c>
      <c r="I2706" s="95">
        <v>78.430000000000007</v>
      </c>
      <c r="J2706" s="95">
        <v>6.66</v>
      </c>
      <c r="K2706" s="95">
        <v>38.479999999999997</v>
      </c>
      <c r="L2706" s="95">
        <v>5.0999999999999996</v>
      </c>
      <c r="M2706" s="95">
        <v>0.34</v>
      </c>
      <c r="N2706" s="95">
        <v>6.4</v>
      </c>
      <c r="O2706" s="95">
        <v>-201.58</v>
      </c>
      <c r="P2706" s="95">
        <v>-0.28000000000000003</v>
      </c>
      <c r="Q2706" s="95">
        <v>0.97</v>
      </c>
      <c r="R2706" s="95">
        <v>5.48</v>
      </c>
      <c r="S2706" s="95">
        <v>3.31</v>
      </c>
      <c r="T2706" s="95">
        <v>4.67</v>
      </c>
      <c r="U2706" s="95">
        <v>0.6</v>
      </c>
      <c r="V2706" s="95">
        <v>0.4</v>
      </c>
      <c r="W2706" s="95">
        <v>0.04</v>
      </c>
      <c r="X2706" s="95">
        <v>-11.07</v>
      </c>
      <c r="Y2706" s="95"/>
      <c r="Z2706" s="74" t="s">
        <v>1111</v>
      </c>
      <c r="AA2706" s="95">
        <v>62.97</v>
      </c>
      <c r="AB2706" s="95">
        <v>3.45</v>
      </c>
      <c r="AC2706" s="74" t="s">
        <v>1111</v>
      </c>
      <c r="AD2706" s="95">
        <v>24936669966</v>
      </c>
    </row>
    <row r="2707" spans="1:30" x14ac:dyDescent="0.2">
      <c r="A2707" s="74" t="s">
        <v>3815</v>
      </c>
      <c r="B2707" s="95">
        <v>11.9</v>
      </c>
      <c r="C2707" s="95"/>
      <c r="D2707" s="95">
        <v>-13.43</v>
      </c>
      <c r="E2707" s="95">
        <v>1.83</v>
      </c>
      <c r="F2707" s="95">
        <v>1.1000000000000001</v>
      </c>
      <c r="G2707" s="95">
        <v>9.4700000000000006</v>
      </c>
      <c r="H2707" s="95">
        <v>-8.02</v>
      </c>
      <c r="I2707" s="95">
        <v>-7.86</v>
      </c>
      <c r="J2707" s="95">
        <v>-13.17</v>
      </c>
      <c r="K2707" s="95">
        <v>-14.09</v>
      </c>
      <c r="L2707" s="95">
        <v>-0.92</v>
      </c>
      <c r="M2707" s="95">
        <v>0.13</v>
      </c>
      <c r="N2707" s="95">
        <v>1.06</v>
      </c>
      <c r="O2707" s="95">
        <v>13.28</v>
      </c>
      <c r="P2707" s="95">
        <v>-1.67</v>
      </c>
      <c r="Q2707" s="95">
        <v>1.32</v>
      </c>
      <c r="R2707" s="95">
        <v>-13.62</v>
      </c>
      <c r="S2707" s="95">
        <v>-8.17</v>
      </c>
      <c r="T2707" s="95">
        <v>-12.04</v>
      </c>
      <c r="U2707" s="95">
        <v>0.6</v>
      </c>
      <c r="V2707" s="95">
        <v>0.4</v>
      </c>
      <c r="W2707" s="95">
        <v>1.04</v>
      </c>
      <c r="X2707" s="95">
        <v>16.22</v>
      </c>
      <c r="Y2707" s="95"/>
      <c r="Z2707" s="74" t="s">
        <v>1111</v>
      </c>
      <c r="AA2707" s="95">
        <v>6.49</v>
      </c>
      <c r="AB2707" s="95">
        <v>-0.88</v>
      </c>
      <c r="AC2707" s="74" t="s">
        <v>1111</v>
      </c>
      <c r="AD2707" s="95">
        <v>2158787268</v>
      </c>
    </row>
    <row r="2708" spans="1:30" x14ac:dyDescent="0.2">
      <c r="A2708" s="74" t="s">
        <v>3816</v>
      </c>
      <c r="B2708" s="95">
        <v>26.48</v>
      </c>
      <c r="C2708" s="95"/>
      <c r="D2708" s="95">
        <v>1.22</v>
      </c>
      <c r="E2708" s="95">
        <v>0.55000000000000004</v>
      </c>
      <c r="F2708" s="95">
        <v>0.31</v>
      </c>
      <c r="G2708" s="95">
        <v>70.45</v>
      </c>
      <c r="H2708" s="95">
        <v>113.14</v>
      </c>
      <c r="I2708" s="95">
        <v>99.52</v>
      </c>
      <c r="J2708" s="95">
        <v>1.08</v>
      </c>
      <c r="K2708" s="95">
        <v>2.04</v>
      </c>
      <c r="L2708" s="95">
        <v>0.9</v>
      </c>
      <c r="M2708" s="95">
        <v>0.46</v>
      </c>
      <c r="N2708" s="95">
        <v>1.22</v>
      </c>
      <c r="O2708" s="95">
        <v>7.56</v>
      </c>
      <c r="P2708" s="95">
        <v>-0.35</v>
      </c>
      <c r="Q2708" s="95">
        <v>1.47</v>
      </c>
      <c r="R2708" s="95">
        <v>45.39</v>
      </c>
      <c r="S2708" s="95">
        <v>25.1</v>
      </c>
      <c r="T2708" s="95">
        <v>31.44</v>
      </c>
      <c r="U2708" s="95">
        <v>0.55000000000000004</v>
      </c>
      <c r="V2708" s="95">
        <v>0.45</v>
      </c>
      <c r="W2708" s="95">
        <v>0.25</v>
      </c>
      <c r="X2708" s="95">
        <v>-6.83</v>
      </c>
      <c r="Y2708" s="95"/>
      <c r="Z2708" s="74" t="s">
        <v>1111</v>
      </c>
      <c r="AA2708" s="95">
        <v>47.72</v>
      </c>
      <c r="AB2708" s="95">
        <v>21.66</v>
      </c>
      <c r="AC2708" s="74" t="s">
        <v>1111</v>
      </c>
      <c r="AD2708" s="95">
        <v>15218070024</v>
      </c>
    </row>
    <row r="2709" spans="1:30" x14ac:dyDescent="0.2">
      <c r="A2709" s="74" t="s">
        <v>3817</v>
      </c>
      <c r="B2709" s="95">
        <v>26.5</v>
      </c>
      <c r="C2709" s="95"/>
      <c r="D2709" s="95">
        <v>1.29</v>
      </c>
      <c r="E2709" s="95">
        <v>0.59</v>
      </c>
      <c r="F2709" s="95">
        <v>0.32</v>
      </c>
      <c r="G2709" s="95">
        <v>70.45</v>
      </c>
      <c r="H2709" s="95">
        <v>113.14</v>
      </c>
      <c r="I2709" s="95">
        <v>99.52</v>
      </c>
      <c r="J2709" s="95">
        <v>1.1399999999999999</v>
      </c>
      <c r="K2709" s="95">
        <v>2.04</v>
      </c>
      <c r="L2709" s="95">
        <v>0.9</v>
      </c>
      <c r="M2709" s="95">
        <v>0.46</v>
      </c>
      <c r="N2709" s="95">
        <v>1.29</v>
      </c>
      <c r="O2709" s="95">
        <v>8</v>
      </c>
      <c r="P2709" s="95">
        <v>-0.37</v>
      </c>
      <c r="Q2709" s="95">
        <v>1.47</v>
      </c>
      <c r="R2709" s="95">
        <v>45.39</v>
      </c>
      <c r="S2709" s="95">
        <v>25.1</v>
      </c>
      <c r="T2709" s="95">
        <v>31.44</v>
      </c>
      <c r="U2709" s="95">
        <v>0.55000000000000004</v>
      </c>
      <c r="V2709" s="95">
        <v>0.45</v>
      </c>
      <c r="W2709" s="95">
        <v>0.25</v>
      </c>
      <c r="X2709" s="95">
        <v>-6.83</v>
      </c>
      <c r="Y2709" s="95"/>
      <c r="Z2709" s="74" t="s">
        <v>1111</v>
      </c>
      <c r="AA2709" s="95">
        <v>47.72</v>
      </c>
      <c r="AB2709" s="95">
        <v>21.66</v>
      </c>
      <c r="AC2709" s="74" t="s">
        <v>1111</v>
      </c>
      <c r="AD2709" s="95">
        <v>15218070024</v>
      </c>
    </row>
    <row r="2710" spans="1:30" x14ac:dyDescent="0.2">
      <c r="A2710" s="74" t="s">
        <v>3818</v>
      </c>
      <c r="B2710" s="95">
        <v>26.63</v>
      </c>
      <c r="C2710" s="95"/>
      <c r="D2710" s="95">
        <v>1.23</v>
      </c>
      <c r="E2710" s="95">
        <v>0.56000000000000005</v>
      </c>
      <c r="F2710" s="95">
        <v>0.31</v>
      </c>
      <c r="G2710" s="95">
        <v>70.45</v>
      </c>
      <c r="H2710" s="95">
        <v>113.14</v>
      </c>
      <c r="I2710" s="95">
        <v>99.52</v>
      </c>
      <c r="J2710" s="95">
        <v>1.08</v>
      </c>
      <c r="K2710" s="95">
        <v>2.04</v>
      </c>
      <c r="L2710" s="95">
        <v>0.9</v>
      </c>
      <c r="M2710" s="95">
        <v>0.46</v>
      </c>
      <c r="N2710" s="95">
        <v>1.23</v>
      </c>
      <c r="O2710" s="95">
        <v>7.62</v>
      </c>
      <c r="P2710" s="95">
        <v>-0.35</v>
      </c>
      <c r="Q2710" s="95">
        <v>1.47</v>
      </c>
      <c r="R2710" s="95">
        <v>45.39</v>
      </c>
      <c r="S2710" s="95">
        <v>25.1</v>
      </c>
      <c r="T2710" s="95">
        <v>31.44</v>
      </c>
      <c r="U2710" s="95">
        <v>0.55000000000000004</v>
      </c>
      <c r="V2710" s="95">
        <v>0.45</v>
      </c>
      <c r="W2710" s="95">
        <v>0.25</v>
      </c>
      <c r="X2710" s="95">
        <v>-6.83</v>
      </c>
      <c r="Y2710" s="95"/>
      <c r="Z2710" s="74" t="s">
        <v>1111</v>
      </c>
      <c r="AA2710" s="95">
        <v>47.72</v>
      </c>
      <c r="AB2710" s="95">
        <v>21.66</v>
      </c>
      <c r="AC2710" s="74" t="s">
        <v>1111</v>
      </c>
      <c r="AD2710" s="95">
        <v>15218070024</v>
      </c>
    </row>
    <row r="2711" spans="1:30" x14ac:dyDescent="0.2">
      <c r="A2711" s="74" t="s">
        <v>3819</v>
      </c>
      <c r="B2711" s="95">
        <v>21.06</v>
      </c>
      <c r="C2711" s="95"/>
      <c r="D2711" s="95">
        <v>-55.98</v>
      </c>
      <c r="E2711" s="95">
        <v>2.59</v>
      </c>
      <c r="F2711" s="95">
        <v>0.44</v>
      </c>
      <c r="G2711" s="95">
        <v>100</v>
      </c>
      <c r="H2711" s="95">
        <v>9.14</v>
      </c>
      <c r="I2711" s="95">
        <v>-6.9</v>
      </c>
      <c r="J2711" s="95">
        <v>42.25</v>
      </c>
      <c r="K2711" s="95">
        <v>30.49</v>
      </c>
      <c r="L2711" s="95">
        <v>-11.77</v>
      </c>
      <c r="M2711" s="95">
        <v>-0.72</v>
      </c>
      <c r="N2711" s="95">
        <v>3.86</v>
      </c>
      <c r="O2711" s="95"/>
      <c r="P2711" s="95">
        <v>-0.44</v>
      </c>
      <c r="Q2711" s="95"/>
      <c r="R2711" s="95">
        <v>-4.62</v>
      </c>
      <c r="S2711" s="95">
        <v>-0.78</v>
      </c>
      <c r="T2711" s="95">
        <v>4.21</v>
      </c>
      <c r="U2711" s="95">
        <v>0.17</v>
      </c>
      <c r="V2711" s="95">
        <v>0.83</v>
      </c>
      <c r="W2711" s="95">
        <v>0.11</v>
      </c>
      <c r="X2711" s="95">
        <v>-20.32</v>
      </c>
      <c r="Y2711" s="95"/>
      <c r="Z2711" s="74" t="s">
        <v>1111</v>
      </c>
      <c r="AA2711" s="95">
        <v>8.06</v>
      </c>
      <c r="AB2711" s="95">
        <v>-0.37</v>
      </c>
      <c r="AC2711" s="74" t="s">
        <v>1111</v>
      </c>
      <c r="AD2711" s="95">
        <v>2081351236</v>
      </c>
    </row>
    <row r="2712" spans="1:30" x14ac:dyDescent="0.2">
      <c r="A2712" s="74" t="s">
        <v>3820</v>
      </c>
      <c r="B2712" s="95">
        <v>9.99</v>
      </c>
      <c r="C2712" s="95"/>
      <c r="D2712" s="95">
        <v>-322.05</v>
      </c>
      <c r="E2712" s="95">
        <v>-14.16</v>
      </c>
      <c r="F2712" s="95">
        <v>1.27</v>
      </c>
      <c r="G2712" s="95"/>
      <c r="H2712" s="95"/>
      <c r="I2712" s="95"/>
      <c r="J2712" s="95">
        <v>-322.05</v>
      </c>
      <c r="K2712" s="95">
        <v>-321.66000000000003</v>
      </c>
      <c r="L2712" s="95">
        <v>0.39</v>
      </c>
      <c r="M2712" s="95"/>
      <c r="N2712" s="95"/>
      <c r="O2712" s="95">
        <v>-116.69</v>
      </c>
      <c r="P2712" s="95">
        <v>-1.28</v>
      </c>
      <c r="Q2712" s="95">
        <v>0.14000000000000001</v>
      </c>
      <c r="R2712" s="95">
        <v>-4.4000000000000004</v>
      </c>
      <c r="S2712" s="95">
        <v>-0.4</v>
      </c>
      <c r="T2712" s="95">
        <v>4.4000000000000004</v>
      </c>
      <c r="U2712" s="95">
        <v>-0.09</v>
      </c>
      <c r="V2712" s="95">
        <v>0.09</v>
      </c>
      <c r="W2712" s="95">
        <v>0</v>
      </c>
      <c r="X2712" s="95"/>
      <c r="Y2712" s="95"/>
      <c r="Z2712" s="74" t="s">
        <v>1111</v>
      </c>
      <c r="AA2712" s="95">
        <v>-0.71</v>
      </c>
      <c r="AB2712" s="95">
        <v>-0.03</v>
      </c>
      <c r="AC2712" s="74" t="s">
        <v>1111</v>
      </c>
      <c r="AD2712" s="95">
        <v>293706000</v>
      </c>
    </row>
    <row r="2713" spans="1:30" x14ac:dyDescent="0.2">
      <c r="A2713" s="74" t="s">
        <v>3821</v>
      </c>
      <c r="B2713" s="95">
        <v>9.77</v>
      </c>
      <c r="C2713" s="95"/>
      <c r="D2713" s="95">
        <v>-314.95</v>
      </c>
      <c r="E2713" s="95">
        <v>-13.85</v>
      </c>
      <c r="F2713" s="95">
        <v>1.25</v>
      </c>
      <c r="G2713" s="95"/>
      <c r="H2713" s="95"/>
      <c r="I2713" s="95"/>
      <c r="J2713" s="95">
        <v>-314.95</v>
      </c>
      <c r="K2713" s="95">
        <v>-321.66000000000003</v>
      </c>
      <c r="L2713" s="95">
        <v>0.39</v>
      </c>
      <c r="M2713" s="95"/>
      <c r="N2713" s="95"/>
      <c r="O2713" s="95">
        <v>-114.12</v>
      </c>
      <c r="P2713" s="95">
        <v>-1.25</v>
      </c>
      <c r="Q2713" s="95">
        <v>0.14000000000000001</v>
      </c>
      <c r="R2713" s="95">
        <v>-4.4000000000000004</v>
      </c>
      <c r="S2713" s="95">
        <v>-0.4</v>
      </c>
      <c r="T2713" s="95">
        <v>4.4000000000000004</v>
      </c>
      <c r="U2713" s="95">
        <v>-0.09</v>
      </c>
      <c r="V2713" s="95">
        <v>0.09</v>
      </c>
      <c r="W2713" s="95">
        <v>0</v>
      </c>
      <c r="X2713" s="95"/>
      <c r="Y2713" s="95"/>
      <c r="Z2713" s="74" t="s">
        <v>1111</v>
      </c>
      <c r="AA2713" s="95">
        <v>-0.71</v>
      </c>
      <c r="AB2713" s="95">
        <v>-0.03</v>
      </c>
      <c r="AC2713" s="74" t="s">
        <v>1111</v>
      </c>
      <c r="AD2713" s="95">
        <v>293706000</v>
      </c>
    </row>
    <row r="2714" spans="1:30" x14ac:dyDescent="0.2">
      <c r="A2714" s="74" t="s">
        <v>3822</v>
      </c>
      <c r="B2714" s="95">
        <v>0.55000000000000004</v>
      </c>
      <c r="C2714" s="95"/>
      <c r="D2714" s="95">
        <v>-17.73</v>
      </c>
      <c r="E2714" s="95">
        <v>-0.78</v>
      </c>
      <c r="F2714" s="95">
        <v>7.0000000000000007E-2</v>
      </c>
      <c r="G2714" s="95"/>
      <c r="H2714" s="95"/>
      <c r="I2714" s="95"/>
      <c r="J2714" s="95">
        <v>-17.73</v>
      </c>
      <c r="K2714" s="95">
        <v>-321.66000000000003</v>
      </c>
      <c r="L2714" s="95">
        <v>0.39</v>
      </c>
      <c r="M2714" s="95"/>
      <c r="N2714" s="95"/>
      <c r="O2714" s="95">
        <v>-6.42</v>
      </c>
      <c r="P2714" s="95">
        <v>-7.0000000000000007E-2</v>
      </c>
      <c r="Q2714" s="95">
        <v>0.14000000000000001</v>
      </c>
      <c r="R2714" s="95">
        <v>-4.4000000000000004</v>
      </c>
      <c r="S2714" s="95">
        <v>-0.4</v>
      </c>
      <c r="T2714" s="95">
        <v>4.4000000000000004</v>
      </c>
      <c r="U2714" s="95">
        <v>-0.09</v>
      </c>
      <c r="V2714" s="95">
        <v>0.09</v>
      </c>
      <c r="W2714" s="95">
        <v>0</v>
      </c>
      <c r="X2714" s="95"/>
      <c r="Y2714" s="95"/>
      <c r="Z2714" s="74" t="s">
        <v>1111</v>
      </c>
      <c r="AA2714" s="95">
        <v>-0.71</v>
      </c>
      <c r="AB2714" s="95">
        <v>-0.03</v>
      </c>
      <c r="AC2714" s="74" t="s">
        <v>1111</v>
      </c>
      <c r="AD2714" s="95">
        <v>293706000</v>
      </c>
    </row>
    <row r="2715" spans="1:30" x14ac:dyDescent="0.2">
      <c r="A2715" s="74" t="s">
        <v>3823</v>
      </c>
      <c r="B2715" s="95">
        <v>1.55</v>
      </c>
      <c r="C2715" s="95"/>
      <c r="D2715" s="95">
        <v>-0.18</v>
      </c>
      <c r="E2715" s="95">
        <v>-1.41</v>
      </c>
      <c r="F2715" s="95">
        <v>0.1</v>
      </c>
      <c r="G2715" s="95">
        <v>14.63</v>
      </c>
      <c r="H2715" s="95">
        <v>-56.67</v>
      </c>
      <c r="I2715" s="95">
        <v>-83.58</v>
      </c>
      <c r="J2715" s="95">
        <v>-0.26</v>
      </c>
      <c r="K2715" s="95">
        <v>-2.27</v>
      </c>
      <c r="L2715" s="95">
        <v>-2.0099999999999998</v>
      </c>
      <c r="M2715" s="95"/>
      <c r="N2715" s="95">
        <v>0.15</v>
      </c>
      <c r="O2715" s="95">
        <v>0.26</v>
      </c>
      <c r="P2715" s="95">
        <v>-0.2</v>
      </c>
      <c r="Q2715" s="95">
        <v>3.25</v>
      </c>
      <c r="R2715" s="95">
        <v>-801.04</v>
      </c>
      <c r="S2715" s="95">
        <v>-54.9</v>
      </c>
      <c r="T2715" s="95">
        <v>-56.61</v>
      </c>
      <c r="U2715" s="95">
        <v>-7.0000000000000007E-2</v>
      </c>
      <c r="V2715" s="95">
        <v>1.07</v>
      </c>
      <c r="W2715" s="95">
        <v>0.66</v>
      </c>
      <c r="X2715" s="95">
        <v>-2.4700000000000002</v>
      </c>
      <c r="Y2715" s="95"/>
      <c r="Z2715" s="74" t="s">
        <v>1111</v>
      </c>
      <c r="AA2715" s="95">
        <v>-1.1000000000000001</v>
      </c>
      <c r="AB2715" s="95">
        <v>-8.82</v>
      </c>
      <c r="AC2715" s="74" t="s">
        <v>1111</v>
      </c>
      <c r="AD2715" s="95">
        <v>66656355</v>
      </c>
    </row>
    <row r="2716" spans="1:30" x14ac:dyDescent="0.2">
      <c r="A2716" s="74" t="s">
        <v>3824</v>
      </c>
      <c r="B2716" s="95">
        <v>127.55</v>
      </c>
      <c r="C2716" s="95">
        <v>2.7</v>
      </c>
      <c r="D2716" s="95">
        <v>12.69</v>
      </c>
      <c r="E2716" s="95">
        <v>3.13</v>
      </c>
      <c r="F2716" s="95">
        <v>1.04</v>
      </c>
      <c r="G2716" s="95">
        <v>23.46</v>
      </c>
      <c r="H2716" s="95">
        <v>8.61</v>
      </c>
      <c r="I2716" s="95">
        <v>6.29</v>
      </c>
      <c r="J2716" s="95">
        <v>9.27</v>
      </c>
      <c r="K2716" s="95">
        <v>12.18</v>
      </c>
      <c r="L2716" s="95">
        <v>2.91</v>
      </c>
      <c r="M2716" s="95">
        <v>0.98</v>
      </c>
      <c r="N2716" s="95">
        <v>0.8</v>
      </c>
      <c r="O2716" s="95">
        <v>4.7699999999999996</v>
      </c>
      <c r="P2716" s="95">
        <v>-1.87</v>
      </c>
      <c r="Q2716" s="95">
        <v>1.99</v>
      </c>
      <c r="R2716" s="95">
        <v>24.64</v>
      </c>
      <c r="S2716" s="95">
        <v>8.23</v>
      </c>
      <c r="T2716" s="95">
        <v>12.64</v>
      </c>
      <c r="U2716" s="95">
        <v>0.33</v>
      </c>
      <c r="V2716" s="95">
        <v>0.67</v>
      </c>
      <c r="W2716" s="95">
        <v>1.31</v>
      </c>
      <c r="X2716" s="95">
        <v>14.79</v>
      </c>
      <c r="Y2716" s="95">
        <v>16.34</v>
      </c>
      <c r="Z2716" s="74" t="s">
        <v>1111</v>
      </c>
      <c r="AA2716" s="95">
        <v>40.799999999999997</v>
      </c>
      <c r="AB2716" s="95">
        <v>10.050000000000001</v>
      </c>
      <c r="AC2716" s="74" t="s">
        <v>1111</v>
      </c>
      <c r="AD2716" s="95">
        <v>3223507375</v>
      </c>
    </row>
    <row r="2717" spans="1:30" x14ac:dyDescent="0.2">
      <c r="A2717" s="74" t="s">
        <v>3825</v>
      </c>
      <c r="B2717" s="95">
        <v>19.37</v>
      </c>
      <c r="C2717" s="95">
        <v>3.98</v>
      </c>
      <c r="D2717" s="95">
        <v>13.05</v>
      </c>
      <c r="E2717" s="95">
        <v>1.1499999999999999</v>
      </c>
      <c r="F2717" s="95">
        <v>0.15</v>
      </c>
      <c r="G2717" s="95">
        <v>0</v>
      </c>
      <c r="H2717" s="95">
        <v>33.71</v>
      </c>
      <c r="I2717" s="95">
        <v>26.99</v>
      </c>
      <c r="J2717" s="95">
        <v>10.45</v>
      </c>
      <c r="K2717" s="95">
        <v>-3.82</v>
      </c>
      <c r="L2717" s="95">
        <v>-14.27</v>
      </c>
      <c r="M2717" s="95">
        <v>-1.58</v>
      </c>
      <c r="N2717" s="95">
        <v>3.52</v>
      </c>
      <c r="O2717" s="95"/>
      <c r="P2717" s="95">
        <v>-0.15</v>
      </c>
      <c r="Q2717" s="95"/>
      <c r="R2717" s="95">
        <v>8.85</v>
      </c>
      <c r="S2717" s="95">
        <v>1.1200000000000001</v>
      </c>
      <c r="T2717" s="95">
        <v>9.09</v>
      </c>
      <c r="U2717" s="95">
        <v>0.13</v>
      </c>
      <c r="V2717" s="95">
        <v>0.87</v>
      </c>
      <c r="W2717" s="95">
        <v>0.04</v>
      </c>
      <c r="X2717" s="95">
        <v>8.5399999999999991</v>
      </c>
      <c r="Y2717" s="95">
        <v>11.84</v>
      </c>
      <c r="Z2717" s="74" t="s">
        <v>1111</v>
      </c>
      <c r="AA2717" s="95">
        <v>16.78</v>
      </c>
      <c r="AB2717" s="95">
        <v>1.48</v>
      </c>
      <c r="AC2717" s="74" t="s">
        <v>1111</v>
      </c>
      <c r="AD2717" s="95">
        <v>275212834</v>
      </c>
    </row>
    <row r="2718" spans="1:30" x14ac:dyDescent="0.2">
      <c r="A2718" s="74" t="s">
        <v>3826</v>
      </c>
      <c r="B2718" s="95">
        <v>14.93</v>
      </c>
      <c r="C2718" s="95">
        <v>1.42</v>
      </c>
      <c r="D2718" s="95">
        <v>8.9700000000000006</v>
      </c>
      <c r="E2718" s="95">
        <v>1.28</v>
      </c>
      <c r="F2718" s="95">
        <v>0.41</v>
      </c>
      <c r="G2718" s="95">
        <v>35.43</v>
      </c>
      <c r="H2718" s="95">
        <v>7.85</v>
      </c>
      <c r="I2718" s="95">
        <v>4.28</v>
      </c>
      <c r="J2718" s="95">
        <v>4.8899999999999997</v>
      </c>
      <c r="K2718" s="95">
        <v>8.4700000000000006</v>
      </c>
      <c r="L2718" s="95">
        <v>3.58</v>
      </c>
      <c r="M2718" s="95">
        <v>0.94</v>
      </c>
      <c r="N2718" s="95">
        <v>0.38</v>
      </c>
      <c r="O2718" s="95">
        <v>1.31</v>
      </c>
      <c r="P2718" s="95">
        <v>-0.9</v>
      </c>
      <c r="Q2718" s="95">
        <v>2.31</v>
      </c>
      <c r="R2718" s="95">
        <v>14.32</v>
      </c>
      <c r="S2718" s="95">
        <v>4.53</v>
      </c>
      <c r="T2718" s="95">
        <v>10</v>
      </c>
      <c r="U2718" s="95">
        <v>0.32</v>
      </c>
      <c r="V2718" s="95">
        <v>0.68</v>
      </c>
      <c r="W2718" s="95">
        <v>1.06</v>
      </c>
      <c r="X2718" s="95">
        <v>5.53</v>
      </c>
      <c r="Y2718" s="95"/>
      <c r="Z2718" s="74" t="s">
        <v>1111</v>
      </c>
      <c r="AA2718" s="95">
        <v>11.63</v>
      </c>
      <c r="AB2718" s="95">
        <v>1.66</v>
      </c>
      <c r="AC2718" s="74" t="s">
        <v>1111</v>
      </c>
      <c r="AD2718" s="95">
        <v>328731726</v>
      </c>
    </row>
    <row r="2719" spans="1:30" x14ac:dyDescent="0.2">
      <c r="A2719" s="74" t="s">
        <v>3827</v>
      </c>
      <c r="B2719" s="95">
        <v>12.17</v>
      </c>
      <c r="C2719" s="95"/>
      <c r="D2719" s="95">
        <v>7.62</v>
      </c>
      <c r="E2719" s="95">
        <v>-1.7</v>
      </c>
      <c r="F2719" s="95">
        <v>2.7</v>
      </c>
      <c r="G2719" s="95">
        <v>82.06</v>
      </c>
      <c r="H2719" s="95">
        <v>95.54</v>
      </c>
      <c r="I2719" s="95">
        <v>84.67</v>
      </c>
      <c r="J2719" s="95">
        <v>6.75</v>
      </c>
      <c r="K2719" s="95">
        <v>6.54</v>
      </c>
      <c r="L2719" s="95">
        <v>-0.22</v>
      </c>
      <c r="M2719" s="95"/>
      <c r="N2719" s="95">
        <v>6.45</v>
      </c>
      <c r="O2719" s="95">
        <v>5.78</v>
      </c>
      <c r="P2719" s="95">
        <v>-12.41</v>
      </c>
      <c r="Q2719" s="95">
        <v>2.48</v>
      </c>
      <c r="R2719" s="95">
        <v>-22.36</v>
      </c>
      <c r="S2719" s="95">
        <v>35.44</v>
      </c>
      <c r="T2719" s="95">
        <v>-39.81</v>
      </c>
      <c r="U2719" s="95">
        <v>-1.58</v>
      </c>
      <c r="V2719" s="95">
        <v>1.07</v>
      </c>
      <c r="W2719" s="95">
        <v>0.42</v>
      </c>
      <c r="X2719" s="95"/>
      <c r="Y2719" s="95"/>
      <c r="Z2719" s="74" t="s">
        <v>1111</v>
      </c>
      <c r="AA2719" s="95">
        <v>-7.14</v>
      </c>
      <c r="AB2719" s="95">
        <v>1.6</v>
      </c>
      <c r="AC2719" s="74" t="s">
        <v>1111</v>
      </c>
      <c r="AD2719" s="95">
        <v>760625000</v>
      </c>
    </row>
    <row r="2720" spans="1:30" x14ac:dyDescent="0.2">
      <c r="A2720" s="74" t="s">
        <v>3828</v>
      </c>
      <c r="B2720" s="95">
        <v>13.14</v>
      </c>
      <c r="C2720" s="95"/>
      <c r="D2720" s="95">
        <v>8.23</v>
      </c>
      <c r="E2720" s="95">
        <v>-1.84</v>
      </c>
      <c r="F2720" s="95">
        <v>2.92</v>
      </c>
      <c r="G2720" s="95">
        <v>82.06</v>
      </c>
      <c r="H2720" s="95">
        <v>95.54</v>
      </c>
      <c r="I2720" s="95">
        <v>84.67</v>
      </c>
      <c r="J2720" s="95">
        <v>7.29</v>
      </c>
      <c r="K2720" s="95">
        <v>6.54</v>
      </c>
      <c r="L2720" s="95">
        <v>-0.22</v>
      </c>
      <c r="M2720" s="95"/>
      <c r="N2720" s="95">
        <v>6.97</v>
      </c>
      <c r="O2720" s="95">
        <v>6.24</v>
      </c>
      <c r="P2720" s="95">
        <v>-13.39</v>
      </c>
      <c r="Q2720" s="95">
        <v>2.48</v>
      </c>
      <c r="R2720" s="95">
        <v>-22.36</v>
      </c>
      <c r="S2720" s="95">
        <v>35.44</v>
      </c>
      <c r="T2720" s="95">
        <v>-39.81</v>
      </c>
      <c r="U2720" s="95">
        <v>-1.58</v>
      </c>
      <c r="V2720" s="95">
        <v>1.07</v>
      </c>
      <c r="W2720" s="95">
        <v>0.42</v>
      </c>
      <c r="X2720" s="95"/>
      <c r="Y2720" s="95"/>
      <c r="Z2720" s="74" t="s">
        <v>1111</v>
      </c>
      <c r="AA2720" s="95">
        <v>-7.14</v>
      </c>
      <c r="AB2720" s="95">
        <v>1.6</v>
      </c>
      <c r="AC2720" s="74" t="s">
        <v>1111</v>
      </c>
      <c r="AD2720" s="95">
        <v>760625000</v>
      </c>
    </row>
    <row r="2721" spans="1:30" x14ac:dyDescent="0.2">
      <c r="A2721" s="74" t="s">
        <v>3829</v>
      </c>
      <c r="B2721" s="95">
        <v>2.86</v>
      </c>
      <c r="C2721" s="95"/>
      <c r="D2721" s="95">
        <v>1.79</v>
      </c>
      <c r="E2721" s="95">
        <v>-0.4</v>
      </c>
      <c r="F2721" s="95">
        <v>0.63</v>
      </c>
      <c r="G2721" s="95">
        <v>82.06</v>
      </c>
      <c r="H2721" s="95">
        <v>95.54</v>
      </c>
      <c r="I2721" s="95">
        <v>84.67</v>
      </c>
      <c r="J2721" s="95">
        <v>1.59</v>
      </c>
      <c r="K2721" s="95">
        <v>6.54</v>
      </c>
      <c r="L2721" s="95">
        <v>-0.22</v>
      </c>
      <c r="M2721" s="95"/>
      <c r="N2721" s="95">
        <v>1.52</v>
      </c>
      <c r="O2721" s="95">
        <v>1.36</v>
      </c>
      <c r="P2721" s="95">
        <v>-2.92</v>
      </c>
      <c r="Q2721" s="95">
        <v>2.48</v>
      </c>
      <c r="R2721" s="95">
        <v>-22.36</v>
      </c>
      <c r="S2721" s="95">
        <v>35.44</v>
      </c>
      <c r="T2721" s="95">
        <v>-39.81</v>
      </c>
      <c r="U2721" s="95">
        <v>-1.58</v>
      </c>
      <c r="V2721" s="95">
        <v>1.07</v>
      </c>
      <c r="W2721" s="95">
        <v>0.42</v>
      </c>
      <c r="X2721" s="95"/>
      <c r="Y2721" s="95"/>
      <c r="Z2721" s="74" t="s">
        <v>1111</v>
      </c>
      <c r="AA2721" s="95">
        <v>-7.14</v>
      </c>
      <c r="AB2721" s="95">
        <v>1.6</v>
      </c>
      <c r="AC2721" s="74" t="s">
        <v>1111</v>
      </c>
      <c r="AD2721" s="95">
        <v>760625000</v>
      </c>
    </row>
    <row r="2722" spans="1:30" x14ac:dyDescent="0.2">
      <c r="A2722" s="74" t="s">
        <v>3830</v>
      </c>
      <c r="B2722" s="95">
        <v>62.09</v>
      </c>
      <c r="C2722" s="95"/>
      <c r="D2722" s="95">
        <v>-1954.5</v>
      </c>
      <c r="E2722" s="95">
        <v>4.07</v>
      </c>
      <c r="F2722" s="95">
        <v>1.42</v>
      </c>
      <c r="G2722" s="95">
        <v>20.11</v>
      </c>
      <c r="H2722" s="95">
        <v>1.56</v>
      </c>
      <c r="I2722" s="95">
        <v>-7.0000000000000007E-2</v>
      </c>
      <c r="J2722" s="95">
        <v>83.04</v>
      </c>
      <c r="K2722" s="95">
        <v>95.33</v>
      </c>
      <c r="L2722" s="95">
        <v>12.29</v>
      </c>
      <c r="M2722" s="95">
        <v>0.6</v>
      </c>
      <c r="N2722" s="95">
        <v>1.29</v>
      </c>
      <c r="O2722" s="95">
        <v>6.24</v>
      </c>
      <c r="P2722" s="95">
        <v>-2.67</v>
      </c>
      <c r="Q2722" s="95">
        <v>1.95</v>
      </c>
      <c r="R2722" s="95">
        <v>-0.21</v>
      </c>
      <c r="S2722" s="95">
        <v>-7.0000000000000007E-2</v>
      </c>
      <c r="T2722" s="95">
        <v>2.39</v>
      </c>
      <c r="U2722" s="95">
        <v>0.35</v>
      </c>
      <c r="V2722" s="95">
        <v>0.65</v>
      </c>
      <c r="W2722" s="95">
        <v>1.1000000000000001</v>
      </c>
      <c r="X2722" s="95">
        <v>7.81</v>
      </c>
      <c r="Y2722" s="95"/>
      <c r="Z2722" s="74" t="s">
        <v>1111</v>
      </c>
      <c r="AA2722" s="95">
        <v>15.26</v>
      </c>
      <c r="AB2722" s="95">
        <v>-0.03</v>
      </c>
      <c r="AC2722" s="74" t="s">
        <v>1111</v>
      </c>
      <c r="AD2722" s="95">
        <v>1119929748</v>
      </c>
    </row>
    <row r="2723" spans="1:30" x14ac:dyDescent="0.2">
      <c r="A2723" s="74" t="s">
        <v>3831</v>
      </c>
      <c r="B2723" s="95">
        <v>93.04</v>
      </c>
      <c r="C2723" s="95">
        <v>1.5</v>
      </c>
      <c r="D2723" s="95">
        <v>17.79</v>
      </c>
      <c r="E2723" s="95">
        <v>3.15</v>
      </c>
      <c r="F2723" s="95">
        <v>1</v>
      </c>
      <c r="G2723" s="95">
        <v>14.51</v>
      </c>
      <c r="H2723" s="95">
        <v>8.5500000000000007</v>
      </c>
      <c r="I2723" s="95">
        <v>5.54</v>
      </c>
      <c r="J2723" s="95">
        <v>11.51</v>
      </c>
      <c r="K2723" s="95">
        <v>15.31</v>
      </c>
      <c r="L2723" s="95">
        <v>3.79</v>
      </c>
      <c r="M2723" s="95">
        <v>1.04</v>
      </c>
      <c r="N2723" s="95">
        <v>0.98</v>
      </c>
      <c r="O2723" s="95">
        <v>84.24</v>
      </c>
      <c r="P2723" s="95">
        <v>-1.34</v>
      </c>
      <c r="Q2723" s="95">
        <v>1.05</v>
      </c>
      <c r="R2723" s="95">
        <v>17.7</v>
      </c>
      <c r="S2723" s="95">
        <v>5.63</v>
      </c>
      <c r="T2723" s="95">
        <v>10.53</v>
      </c>
      <c r="U2723" s="95">
        <v>0.32</v>
      </c>
      <c r="V2723" s="95">
        <v>0.68</v>
      </c>
      <c r="W2723" s="95">
        <v>1.02</v>
      </c>
      <c r="X2723" s="95">
        <v>19.420000000000002</v>
      </c>
      <c r="Y2723" s="95"/>
      <c r="Z2723" s="74" t="s">
        <v>1111</v>
      </c>
      <c r="AA2723" s="95">
        <v>29.56</v>
      </c>
      <c r="AB2723" s="95">
        <v>5.23</v>
      </c>
      <c r="AC2723" s="74" t="s">
        <v>1111</v>
      </c>
      <c r="AD2723" s="95">
        <v>13057177776</v>
      </c>
    </row>
    <row r="2724" spans="1:30" x14ac:dyDescent="0.2">
      <c r="A2724" s="74" t="s">
        <v>3832</v>
      </c>
      <c r="B2724" s="95">
        <v>18.39</v>
      </c>
      <c r="C2724" s="95"/>
      <c r="D2724" s="95">
        <v>13.07</v>
      </c>
      <c r="E2724" s="95">
        <v>1.51</v>
      </c>
      <c r="F2724" s="95">
        <v>0.53</v>
      </c>
      <c r="G2724" s="95">
        <v>43.54</v>
      </c>
      <c r="H2724" s="95">
        <v>6.13</v>
      </c>
      <c r="I2724" s="95">
        <v>2.85</v>
      </c>
      <c r="J2724" s="95">
        <v>6.08</v>
      </c>
      <c r="K2724" s="95">
        <v>8.91</v>
      </c>
      <c r="L2724" s="95">
        <v>2.83</v>
      </c>
      <c r="M2724" s="95">
        <v>0.71</v>
      </c>
      <c r="N2724" s="95">
        <v>0.37</v>
      </c>
      <c r="O2724" s="95">
        <v>2.34</v>
      </c>
      <c r="P2724" s="95">
        <v>-1.1299999999999999</v>
      </c>
      <c r="Q2724" s="95">
        <v>1.75</v>
      </c>
      <c r="R2724" s="95">
        <v>11.59</v>
      </c>
      <c r="S2724" s="95">
        <v>4.05</v>
      </c>
      <c r="T2724" s="95">
        <v>11.25</v>
      </c>
      <c r="U2724" s="95">
        <v>0.35</v>
      </c>
      <c r="V2724" s="95">
        <v>0.65</v>
      </c>
      <c r="W2724" s="95">
        <v>1.42</v>
      </c>
      <c r="X2724" s="95">
        <v>0.11</v>
      </c>
      <c r="Y2724" s="95"/>
      <c r="Z2724" s="74" t="s">
        <v>1111</v>
      </c>
      <c r="AA2724" s="95">
        <v>12.08</v>
      </c>
      <c r="AB2724" s="95">
        <v>1.4</v>
      </c>
      <c r="AC2724" s="74" t="s">
        <v>1111</v>
      </c>
      <c r="AD2724" s="95">
        <v>603594390</v>
      </c>
    </row>
    <row r="2725" spans="1:30" x14ac:dyDescent="0.2">
      <c r="A2725" s="74" t="s">
        <v>3833</v>
      </c>
      <c r="B2725" s="95">
        <v>173.67</v>
      </c>
      <c r="C2725" s="95">
        <v>1.02</v>
      </c>
      <c r="D2725" s="95">
        <v>13.72</v>
      </c>
      <c r="E2725" s="95">
        <v>2.12</v>
      </c>
      <c r="F2725" s="95">
        <v>0.78</v>
      </c>
      <c r="G2725" s="95">
        <v>8.8699999999999992</v>
      </c>
      <c r="H2725" s="95">
        <v>5.37</v>
      </c>
      <c r="I2725" s="95">
        <v>3.73</v>
      </c>
      <c r="J2725" s="95">
        <v>9.52</v>
      </c>
      <c r="K2725" s="95">
        <v>10.35</v>
      </c>
      <c r="L2725" s="95">
        <v>0.83</v>
      </c>
      <c r="M2725" s="95">
        <v>0.18</v>
      </c>
      <c r="N2725" s="95">
        <v>0.51</v>
      </c>
      <c r="O2725" s="95">
        <v>5.23</v>
      </c>
      <c r="P2725" s="95">
        <v>-1.62</v>
      </c>
      <c r="Q2725" s="95">
        <v>1.41</v>
      </c>
      <c r="R2725" s="95">
        <v>15.43</v>
      </c>
      <c r="S2725" s="95">
        <v>5.69</v>
      </c>
      <c r="T2725" s="95">
        <v>12.24</v>
      </c>
      <c r="U2725" s="95">
        <v>0.37</v>
      </c>
      <c r="V2725" s="95">
        <v>0.63</v>
      </c>
      <c r="W2725" s="95">
        <v>1.53</v>
      </c>
      <c r="X2725" s="95">
        <v>-1.31</v>
      </c>
      <c r="Y2725" s="95">
        <v>-26.63</v>
      </c>
      <c r="Z2725" s="74" t="s">
        <v>1111</v>
      </c>
      <c r="AA2725" s="95">
        <v>82.06</v>
      </c>
      <c r="AB2725" s="95">
        <v>12.66</v>
      </c>
      <c r="AC2725" s="74" t="s">
        <v>1111</v>
      </c>
      <c r="AD2725" s="95">
        <v>10353614922</v>
      </c>
    </row>
    <row r="2726" spans="1:30" x14ac:dyDescent="0.2">
      <c r="A2726" s="74" t="s">
        <v>3834</v>
      </c>
      <c r="B2726" s="95">
        <v>8.49</v>
      </c>
      <c r="C2726" s="95"/>
      <c r="D2726" s="95">
        <v>-68.3</v>
      </c>
      <c r="E2726" s="95">
        <v>4.1399999999999997</v>
      </c>
      <c r="F2726" s="95">
        <v>2.4500000000000002</v>
      </c>
      <c r="G2726" s="95">
        <v>32.01</v>
      </c>
      <c r="H2726" s="95">
        <v>-1.71</v>
      </c>
      <c r="I2726" s="95">
        <v>-1.94</v>
      </c>
      <c r="J2726" s="95">
        <v>-77.25</v>
      </c>
      <c r="K2726" s="95">
        <v>-67</v>
      </c>
      <c r="L2726" s="95">
        <v>10.25</v>
      </c>
      <c r="M2726" s="95">
        <v>-0.55000000000000004</v>
      </c>
      <c r="N2726" s="95">
        <v>1.32</v>
      </c>
      <c r="O2726" s="95">
        <v>11.15</v>
      </c>
      <c r="P2726" s="95">
        <v>-5.57</v>
      </c>
      <c r="Q2726" s="95">
        <v>1.65</v>
      </c>
      <c r="R2726" s="95">
        <v>-6.07</v>
      </c>
      <c r="S2726" s="95">
        <v>-3.59</v>
      </c>
      <c r="T2726" s="95">
        <v>-4.78</v>
      </c>
      <c r="U2726" s="95">
        <v>0.59</v>
      </c>
      <c r="V2726" s="95">
        <v>0.41</v>
      </c>
      <c r="W2726" s="95">
        <v>1.85</v>
      </c>
      <c r="X2726" s="95">
        <v>10.98</v>
      </c>
      <c r="Y2726" s="95"/>
      <c r="Z2726" s="74" t="s">
        <v>1111</v>
      </c>
      <c r="AA2726" s="95">
        <v>2.0499999999999998</v>
      </c>
      <c r="AB2726" s="95">
        <v>-0.12</v>
      </c>
      <c r="AC2726" s="74" t="s">
        <v>1111</v>
      </c>
      <c r="AD2726" s="95">
        <v>305912529</v>
      </c>
    </row>
    <row r="2727" spans="1:30" x14ac:dyDescent="0.2">
      <c r="A2727" s="74" t="s">
        <v>3835</v>
      </c>
      <c r="B2727" s="95">
        <v>9.82</v>
      </c>
      <c r="C2727" s="95"/>
      <c r="D2727" s="95">
        <v>4.4000000000000004</v>
      </c>
      <c r="E2727" s="95">
        <v>-12.76</v>
      </c>
      <c r="F2727" s="95">
        <v>1.42</v>
      </c>
      <c r="G2727" s="95"/>
      <c r="H2727" s="95"/>
      <c r="I2727" s="95"/>
      <c r="J2727" s="95">
        <v>4.4000000000000004</v>
      </c>
      <c r="K2727" s="95">
        <v>4.3899999999999997</v>
      </c>
      <c r="L2727" s="95">
        <v>-0.01</v>
      </c>
      <c r="M2727" s="95"/>
      <c r="N2727" s="95"/>
      <c r="O2727" s="95">
        <v>536.42999999999995</v>
      </c>
      <c r="P2727" s="95">
        <v>-1.43</v>
      </c>
      <c r="Q2727" s="95">
        <v>22</v>
      </c>
      <c r="R2727" s="95">
        <v>-289.92</v>
      </c>
      <c r="S2727" s="95">
        <v>32.33</v>
      </c>
      <c r="T2727" s="95">
        <v>-289.92</v>
      </c>
      <c r="U2727" s="95">
        <v>-0.11</v>
      </c>
      <c r="V2727" s="95">
        <v>0.11</v>
      </c>
      <c r="W2727" s="95">
        <v>0</v>
      </c>
      <c r="X2727" s="95"/>
      <c r="Y2727" s="95"/>
      <c r="Z2727" s="74" t="s">
        <v>1111</v>
      </c>
      <c r="AA2727" s="95">
        <v>-0.77</v>
      </c>
      <c r="AB2727" s="95">
        <v>2.23</v>
      </c>
      <c r="AC2727" s="74" t="s">
        <v>1111</v>
      </c>
      <c r="AD2727" s="95">
        <v>574519100</v>
      </c>
    </row>
    <row r="2728" spans="1:30" x14ac:dyDescent="0.2">
      <c r="A2728" s="74" t="s">
        <v>3836</v>
      </c>
      <c r="B2728" s="95">
        <v>9.99</v>
      </c>
      <c r="C2728" s="95"/>
      <c r="D2728" s="95">
        <v>4.4800000000000004</v>
      </c>
      <c r="E2728" s="95">
        <v>-12.98</v>
      </c>
      <c r="F2728" s="95">
        <v>1.45</v>
      </c>
      <c r="G2728" s="95"/>
      <c r="H2728" s="95"/>
      <c r="I2728" s="95"/>
      <c r="J2728" s="95">
        <v>4.4800000000000004</v>
      </c>
      <c r="K2728" s="95">
        <v>4.3899999999999997</v>
      </c>
      <c r="L2728" s="95">
        <v>-0.01</v>
      </c>
      <c r="M2728" s="95"/>
      <c r="N2728" s="95"/>
      <c r="O2728" s="95">
        <v>545.72</v>
      </c>
      <c r="P2728" s="95">
        <v>-1.45</v>
      </c>
      <c r="Q2728" s="95">
        <v>22</v>
      </c>
      <c r="R2728" s="95">
        <v>-289.92</v>
      </c>
      <c r="S2728" s="95">
        <v>32.33</v>
      </c>
      <c r="T2728" s="95">
        <v>-289.92</v>
      </c>
      <c r="U2728" s="95">
        <v>-0.11</v>
      </c>
      <c r="V2728" s="95">
        <v>0.11</v>
      </c>
      <c r="W2728" s="95">
        <v>0</v>
      </c>
      <c r="X2728" s="95"/>
      <c r="Y2728" s="95"/>
      <c r="Z2728" s="74" t="s">
        <v>1111</v>
      </c>
      <c r="AA2728" s="95">
        <v>-0.77</v>
      </c>
      <c r="AB2728" s="95">
        <v>2.23</v>
      </c>
      <c r="AC2728" s="74" t="s">
        <v>1111</v>
      </c>
      <c r="AD2728" s="95">
        <v>574519100</v>
      </c>
    </row>
    <row r="2729" spans="1:30" x14ac:dyDescent="0.2">
      <c r="A2729" s="74" t="s">
        <v>3837</v>
      </c>
      <c r="B2729" s="95">
        <v>0.8</v>
      </c>
      <c r="C2729" s="95"/>
      <c r="D2729" s="95">
        <v>0.36</v>
      </c>
      <c r="E2729" s="95">
        <v>-1.04</v>
      </c>
      <c r="F2729" s="95">
        <v>0.12</v>
      </c>
      <c r="G2729" s="95"/>
      <c r="H2729" s="95"/>
      <c r="I2729" s="95"/>
      <c r="J2729" s="95">
        <v>0.36</v>
      </c>
      <c r="K2729" s="95">
        <v>4.3899999999999997</v>
      </c>
      <c r="L2729" s="95">
        <v>-0.01</v>
      </c>
      <c r="M2729" s="95"/>
      <c r="N2729" s="95"/>
      <c r="O2729" s="95">
        <v>43.7</v>
      </c>
      <c r="P2729" s="95">
        <v>-0.12</v>
      </c>
      <c r="Q2729" s="95">
        <v>22</v>
      </c>
      <c r="R2729" s="95">
        <v>-289.92</v>
      </c>
      <c r="S2729" s="95">
        <v>32.33</v>
      </c>
      <c r="T2729" s="95">
        <v>-289.92</v>
      </c>
      <c r="U2729" s="95">
        <v>-0.11</v>
      </c>
      <c r="V2729" s="95">
        <v>0.11</v>
      </c>
      <c r="W2729" s="95">
        <v>0</v>
      </c>
      <c r="X2729" s="95"/>
      <c r="Y2729" s="95"/>
      <c r="Z2729" s="74" t="s">
        <v>1111</v>
      </c>
      <c r="AA2729" s="95">
        <v>-0.77</v>
      </c>
      <c r="AB2729" s="95">
        <v>2.23</v>
      </c>
      <c r="AC2729" s="74" t="s">
        <v>1111</v>
      </c>
      <c r="AD2729" s="95">
        <v>574519100</v>
      </c>
    </row>
    <row r="2730" spans="1:30" x14ac:dyDescent="0.2">
      <c r="A2730" s="74" t="s">
        <v>3838</v>
      </c>
      <c r="B2730" s="95">
        <v>132.56</v>
      </c>
      <c r="C2730" s="95">
        <v>1.58</v>
      </c>
      <c r="D2730" s="95">
        <v>29.28</v>
      </c>
      <c r="E2730" s="95">
        <v>9.1199999999999992</v>
      </c>
      <c r="F2730" s="95">
        <v>3.05</v>
      </c>
      <c r="G2730" s="95">
        <v>33.25</v>
      </c>
      <c r="H2730" s="95">
        <v>11.56</v>
      </c>
      <c r="I2730" s="95">
        <v>8.66</v>
      </c>
      <c r="J2730" s="95">
        <v>21.95</v>
      </c>
      <c r="K2730" s="95">
        <v>23.63</v>
      </c>
      <c r="L2730" s="95">
        <v>1.68</v>
      </c>
      <c r="M2730" s="95">
        <v>0.7</v>
      </c>
      <c r="N2730" s="95">
        <v>2.54</v>
      </c>
      <c r="O2730" s="95">
        <v>15.95</v>
      </c>
      <c r="P2730" s="95">
        <v>-5.87</v>
      </c>
      <c r="Q2730" s="95">
        <v>1.66</v>
      </c>
      <c r="R2730" s="95">
        <v>31.13</v>
      </c>
      <c r="S2730" s="95">
        <v>10.4</v>
      </c>
      <c r="T2730" s="95">
        <v>17.87</v>
      </c>
      <c r="U2730" s="95">
        <v>0.33</v>
      </c>
      <c r="V2730" s="95">
        <v>0.67</v>
      </c>
      <c r="W2730" s="95">
        <v>1.2</v>
      </c>
      <c r="X2730" s="95">
        <v>0.93</v>
      </c>
      <c r="Y2730" s="95">
        <v>10.09</v>
      </c>
      <c r="Z2730" s="74" t="s">
        <v>1111</v>
      </c>
      <c r="AA2730" s="95">
        <v>14.53</v>
      </c>
      <c r="AB2730" s="95">
        <v>4.5199999999999996</v>
      </c>
      <c r="AC2730" s="74" t="s">
        <v>1111</v>
      </c>
      <c r="AD2730" s="95">
        <v>7822128301</v>
      </c>
    </row>
    <row r="2731" spans="1:30" x14ac:dyDescent="0.2">
      <c r="A2731" s="74" t="s">
        <v>3839</v>
      </c>
      <c r="B2731" s="95">
        <v>3.49</v>
      </c>
      <c r="C2731" s="95"/>
      <c r="D2731" s="95">
        <v>-5.82</v>
      </c>
      <c r="E2731" s="95">
        <v>3.78</v>
      </c>
      <c r="F2731" s="95">
        <v>0.89</v>
      </c>
      <c r="G2731" s="95">
        <v>22.95</v>
      </c>
      <c r="H2731" s="95">
        <v>-42.05</v>
      </c>
      <c r="I2731" s="95">
        <v>-48.75</v>
      </c>
      <c r="J2731" s="95">
        <v>-6.75</v>
      </c>
      <c r="K2731" s="95">
        <v>-8.2200000000000006</v>
      </c>
      <c r="L2731" s="95">
        <v>-1.46</v>
      </c>
      <c r="M2731" s="95">
        <v>0.82</v>
      </c>
      <c r="N2731" s="95">
        <v>2.84</v>
      </c>
      <c r="O2731" s="95">
        <v>90.49</v>
      </c>
      <c r="P2731" s="95">
        <v>-1.96</v>
      </c>
      <c r="Q2731" s="95">
        <v>1.02</v>
      </c>
      <c r="R2731" s="95">
        <v>-64.84</v>
      </c>
      <c r="S2731" s="95">
        <v>-15.3</v>
      </c>
      <c r="T2731" s="95">
        <v>-19.75</v>
      </c>
      <c r="U2731" s="95">
        <v>0.24</v>
      </c>
      <c r="V2731" s="95">
        <v>0.76</v>
      </c>
      <c r="W2731" s="95">
        <v>0.31</v>
      </c>
      <c r="X2731" s="95">
        <v>-14.13</v>
      </c>
      <c r="Y2731" s="95"/>
      <c r="Z2731" s="74" t="s">
        <v>1111</v>
      </c>
      <c r="AA2731" s="95">
        <v>0.92</v>
      </c>
      <c r="AB2731" s="95">
        <v>-0.6</v>
      </c>
      <c r="AC2731" s="74" t="s">
        <v>1111</v>
      </c>
      <c r="AD2731" s="95">
        <v>15564004</v>
      </c>
    </row>
    <row r="2732" spans="1:30" x14ac:dyDescent="0.2">
      <c r="A2732" s="74" t="s">
        <v>3840</v>
      </c>
      <c r="B2732" s="95">
        <v>35.26</v>
      </c>
      <c r="C2732" s="95"/>
      <c r="D2732" s="95">
        <v>9.11</v>
      </c>
      <c r="E2732" s="95">
        <v>3.81</v>
      </c>
      <c r="F2732" s="95">
        <v>0.25</v>
      </c>
      <c r="G2732" s="95">
        <v>100</v>
      </c>
      <c r="H2732" s="95">
        <v>9.67</v>
      </c>
      <c r="I2732" s="95">
        <v>2.87</v>
      </c>
      <c r="J2732" s="95">
        <v>2.7</v>
      </c>
      <c r="K2732" s="95">
        <v>8.65</v>
      </c>
      <c r="L2732" s="95">
        <v>5.94</v>
      </c>
      <c r="M2732" s="95">
        <v>8.3699999999999992</v>
      </c>
      <c r="N2732" s="95">
        <v>0.26</v>
      </c>
      <c r="O2732" s="95">
        <v>-6.33</v>
      </c>
      <c r="P2732" s="95">
        <v>-0.28000000000000003</v>
      </c>
      <c r="Q2732" s="95">
        <v>0.77</v>
      </c>
      <c r="R2732" s="95">
        <v>41.76</v>
      </c>
      <c r="S2732" s="95">
        <v>2.7</v>
      </c>
      <c r="T2732" s="95">
        <v>12.96</v>
      </c>
      <c r="U2732" s="95">
        <v>0.06</v>
      </c>
      <c r="V2732" s="95">
        <v>0.94</v>
      </c>
      <c r="W2732" s="95">
        <v>0.94</v>
      </c>
      <c r="X2732" s="95">
        <v>5.28</v>
      </c>
      <c r="Y2732" s="95">
        <v>-8.2100000000000009</v>
      </c>
      <c r="Z2732" s="74" t="s">
        <v>1111</v>
      </c>
      <c r="AA2732" s="95">
        <v>9.27</v>
      </c>
      <c r="AB2732" s="95">
        <v>3.87</v>
      </c>
      <c r="AC2732" s="74" t="s">
        <v>1111</v>
      </c>
      <c r="AD2732" s="95">
        <v>207653192</v>
      </c>
    </row>
    <row r="2733" spans="1:30" x14ac:dyDescent="0.2">
      <c r="A2733" s="74" t="s">
        <v>3841</v>
      </c>
      <c r="B2733" s="95">
        <v>39.81</v>
      </c>
      <c r="C2733" s="95">
        <v>4.17</v>
      </c>
      <c r="D2733" s="95">
        <v>13.27</v>
      </c>
      <c r="E2733" s="95">
        <v>3.37</v>
      </c>
      <c r="F2733" s="95">
        <v>1.01</v>
      </c>
      <c r="G2733" s="95">
        <v>20.96</v>
      </c>
      <c r="H2733" s="95">
        <v>12.06</v>
      </c>
      <c r="I2733" s="95">
        <v>8.1300000000000008</v>
      </c>
      <c r="J2733" s="95">
        <v>8.9499999999999993</v>
      </c>
      <c r="K2733" s="95">
        <v>12.03</v>
      </c>
      <c r="L2733" s="95">
        <v>3.09</v>
      </c>
      <c r="M2733" s="95">
        <v>1.1599999999999999</v>
      </c>
      <c r="N2733" s="95">
        <v>1.08</v>
      </c>
      <c r="O2733" s="95">
        <v>8.2200000000000006</v>
      </c>
      <c r="P2733" s="95">
        <v>-1.63</v>
      </c>
      <c r="Q2733" s="95">
        <v>1.48</v>
      </c>
      <c r="R2733" s="95">
        <v>25.39</v>
      </c>
      <c r="S2733" s="95">
        <v>7.64</v>
      </c>
      <c r="T2733" s="95">
        <v>13.03</v>
      </c>
      <c r="U2733" s="95">
        <v>0.3</v>
      </c>
      <c r="V2733" s="95">
        <v>0.7</v>
      </c>
      <c r="W2733" s="95">
        <v>0.94</v>
      </c>
      <c r="X2733" s="95">
        <v>1.79</v>
      </c>
      <c r="Y2733" s="95">
        <v>-5.3</v>
      </c>
      <c r="Z2733" s="74" t="s">
        <v>1111</v>
      </c>
      <c r="AA2733" s="95">
        <v>11.81</v>
      </c>
      <c r="AB2733" s="95">
        <v>3</v>
      </c>
      <c r="AC2733" s="74" t="s">
        <v>1111</v>
      </c>
      <c r="AD2733" s="95">
        <v>5309746332</v>
      </c>
    </row>
    <row r="2734" spans="1:30" x14ac:dyDescent="0.2">
      <c r="A2734" s="74" t="s">
        <v>3842</v>
      </c>
      <c r="B2734" s="95">
        <v>23.98</v>
      </c>
      <c r="C2734" s="95"/>
      <c r="D2734" s="95">
        <v>12.44</v>
      </c>
      <c r="E2734" s="95">
        <v>1.96</v>
      </c>
      <c r="F2734" s="95">
        <v>1.66</v>
      </c>
      <c r="G2734" s="95">
        <v>39.409999999999997</v>
      </c>
      <c r="H2734" s="95">
        <v>29.97</v>
      </c>
      <c r="I2734" s="95">
        <v>24.09</v>
      </c>
      <c r="J2734" s="95">
        <v>10</v>
      </c>
      <c r="K2734" s="95">
        <v>10.130000000000001</v>
      </c>
      <c r="L2734" s="95">
        <v>0.13</v>
      </c>
      <c r="M2734" s="95">
        <v>0.03</v>
      </c>
      <c r="N2734" s="95">
        <v>3</v>
      </c>
      <c r="O2734" s="95">
        <v>13.05</v>
      </c>
      <c r="P2734" s="95">
        <v>-2.19</v>
      </c>
      <c r="Q2734" s="95">
        <v>2.14</v>
      </c>
      <c r="R2734" s="95">
        <v>15.79</v>
      </c>
      <c r="S2734" s="95">
        <v>13.37</v>
      </c>
      <c r="T2734" s="95">
        <v>15.71</v>
      </c>
      <c r="U2734" s="95">
        <v>0.85</v>
      </c>
      <c r="V2734" s="95">
        <v>0.15</v>
      </c>
      <c r="W2734" s="95">
        <v>0.56000000000000005</v>
      </c>
      <c r="X2734" s="95"/>
      <c r="Y2734" s="95"/>
      <c r="Z2734" s="74" t="s">
        <v>1111</v>
      </c>
      <c r="AA2734" s="95">
        <v>12.21</v>
      </c>
      <c r="AB2734" s="95">
        <v>1.93</v>
      </c>
      <c r="AC2734" s="74" t="s">
        <v>1111</v>
      </c>
      <c r="AD2734" s="95">
        <v>580546208</v>
      </c>
    </row>
    <row r="2735" spans="1:30" x14ac:dyDescent="0.2">
      <c r="A2735" s="74" t="s">
        <v>3843</v>
      </c>
      <c r="B2735" s="95">
        <v>37.909999999999997</v>
      </c>
      <c r="C2735" s="95"/>
      <c r="D2735" s="95">
        <v>-19.52</v>
      </c>
      <c r="E2735" s="95">
        <v>17.04</v>
      </c>
      <c r="F2735" s="95">
        <v>6.62</v>
      </c>
      <c r="G2735" s="95">
        <v>100</v>
      </c>
      <c r="H2735" s="95">
        <v>-324.13</v>
      </c>
      <c r="I2735" s="95">
        <v>-325.64999999999998</v>
      </c>
      <c r="J2735" s="95">
        <v>-19.61</v>
      </c>
      <c r="K2735" s="95">
        <v>-17.91</v>
      </c>
      <c r="L2735" s="95">
        <v>1.69</v>
      </c>
      <c r="M2735" s="95">
        <v>-1.47</v>
      </c>
      <c r="N2735" s="95">
        <v>63.56</v>
      </c>
      <c r="O2735" s="95">
        <v>12.6</v>
      </c>
      <c r="P2735" s="95">
        <v>-37.549999999999997</v>
      </c>
      <c r="Q2735" s="95">
        <v>2.76</v>
      </c>
      <c r="R2735" s="95">
        <v>-87.33</v>
      </c>
      <c r="S2735" s="95">
        <v>-33.92</v>
      </c>
      <c r="T2735" s="95">
        <v>-82.83</v>
      </c>
      <c r="U2735" s="95">
        <v>0.39</v>
      </c>
      <c r="V2735" s="95">
        <v>0.61</v>
      </c>
      <c r="W2735" s="95">
        <v>0.1</v>
      </c>
      <c r="X2735" s="95"/>
      <c r="Y2735" s="95"/>
      <c r="Z2735" s="74" t="s">
        <v>1111</v>
      </c>
      <c r="AA2735" s="95">
        <v>2.2200000000000002</v>
      </c>
      <c r="AB2735" s="95">
        <v>-1.94</v>
      </c>
      <c r="AC2735" s="74" t="s">
        <v>1111</v>
      </c>
      <c r="AD2735" s="95">
        <v>5793819419</v>
      </c>
    </row>
    <row r="2736" spans="1:30" x14ac:dyDescent="0.2">
      <c r="A2736" s="74" t="s">
        <v>3844</v>
      </c>
      <c r="B2736" s="95">
        <v>0.76</v>
      </c>
      <c r="C2736" s="95"/>
      <c r="D2736" s="95">
        <v>2.83</v>
      </c>
      <c r="E2736" s="95">
        <v>0.38</v>
      </c>
      <c r="F2736" s="95">
        <v>0.16</v>
      </c>
      <c r="G2736" s="95">
        <v>92.47</v>
      </c>
      <c r="H2736" s="95">
        <v>6.27</v>
      </c>
      <c r="I2736" s="95">
        <v>4.6399999999999997</v>
      </c>
      <c r="J2736" s="95">
        <v>2.09</v>
      </c>
      <c r="K2736" s="95">
        <v>-3.51</v>
      </c>
      <c r="L2736" s="95">
        <v>-5.6</v>
      </c>
      <c r="M2736" s="95">
        <v>-1.01</v>
      </c>
      <c r="N2736" s="95">
        <v>0.13</v>
      </c>
      <c r="O2736" s="95">
        <v>0.27</v>
      </c>
      <c r="P2736" s="95">
        <v>-0.62</v>
      </c>
      <c r="Q2736" s="95">
        <v>5.04</v>
      </c>
      <c r="R2736" s="95">
        <v>13.38</v>
      </c>
      <c r="S2736" s="95">
        <v>5.66</v>
      </c>
      <c r="T2736" s="95">
        <v>11.8</v>
      </c>
      <c r="U2736" s="95">
        <v>0.42</v>
      </c>
      <c r="V2736" s="95">
        <v>0.57999999999999996</v>
      </c>
      <c r="W2736" s="95">
        <v>1.22</v>
      </c>
      <c r="X2736" s="95">
        <v>4.5599999999999996</v>
      </c>
      <c r="Y2736" s="95">
        <v>-11.39</v>
      </c>
      <c r="Z2736" s="74" t="s">
        <v>1111</v>
      </c>
      <c r="AA2736" s="95">
        <v>2</v>
      </c>
      <c r="AB2736" s="95">
        <v>0.27</v>
      </c>
      <c r="AC2736" s="74" t="s">
        <v>1111</v>
      </c>
      <c r="AD2736" s="95">
        <v>103985176</v>
      </c>
    </row>
    <row r="2737" spans="1:30" x14ac:dyDescent="0.2">
      <c r="A2737" s="74" t="s">
        <v>3845</v>
      </c>
      <c r="B2737" s="95">
        <v>100.01</v>
      </c>
      <c r="C2737" s="95">
        <v>1</v>
      </c>
      <c r="D2737" s="95">
        <v>7.51</v>
      </c>
      <c r="E2737" s="95">
        <v>1.5</v>
      </c>
      <c r="F2737" s="95">
        <v>0.95</v>
      </c>
      <c r="G2737" s="95">
        <v>21.92</v>
      </c>
      <c r="H2737" s="95">
        <v>21.17</v>
      </c>
      <c r="I2737" s="95">
        <v>16.149999999999999</v>
      </c>
      <c r="J2737" s="95">
        <v>5.73</v>
      </c>
      <c r="K2737" s="95">
        <v>6.26</v>
      </c>
      <c r="L2737" s="95">
        <v>0.54</v>
      </c>
      <c r="M2737" s="95">
        <v>0.14000000000000001</v>
      </c>
      <c r="N2737" s="95">
        <v>1.21</v>
      </c>
      <c r="O2737" s="95"/>
      <c r="P2737" s="95">
        <v>-0.95</v>
      </c>
      <c r="Q2737" s="95"/>
      <c r="R2737" s="95">
        <v>19.96</v>
      </c>
      <c r="S2737" s="95">
        <v>12.59</v>
      </c>
      <c r="T2737" s="95">
        <v>15.86</v>
      </c>
      <c r="U2737" s="95">
        <v>0.63</v>
      </c>
      <c r="V2737" s="95">
        <v>0.37</v>
      </c>
      <c r="W2737" s="95">
        <v>0.78</v>
      </c>
      <c r="X2737" s="95">
        <v>18.87</v>
      </c>
      <c r="Y2737" s="95">
        <v>25.42</v>
      </c>
      <c r="Z2737" s="74" t="s">
        <v>1111</v>
      </c>
      <c r="AA2737" s="95">
        <v>66.73</v>
      </c>
      <c r="AB2737" s="95">
        <v>13.32</v>
      </c>
      <c r="AC2737" s="74" t="s">
        <v>1111</v>
      </c>
      <c r="AD2737" s="95">
        <v>30950424733</v>
      </c>
    </row>
    <row r="2738" spans="1:30" x14ac:dyDescent="0.2">
      <c r="A2738" s="74" t="s">
        <v>3846</v>
      </c>
      <c r="B2738" s="95">
        <v>83.27</v>
      </c>
      <c r="C2738" s="95">
        <v>1.2</v>
      </c>
      <c r="D2738" s="95">
        <v>6.25</v>
      </c>
      <c r="E2738" s="95">
        <v>1.25</v>
      </c>
      <c r="F2738" s="95">
        <v>0.79</v>
      </c>
      <c r="G2738" s="95">
        <v>21.92</v>
      </c>
      <c r="H2738" s="95">
        <v>21.17</v>
      </c>
      <c r="I2738" s="95">
        <v>16.149999999999999</v>
      </c>
      <c r="J2738" s="95">
        <v>4.7699999999999996</v>
      </c>
      <c r="K2738" s="95">
        <v>6.26</v>
      </c>
      <c r="L2738" s="95">
        <v>0.54</v>
      </c>
      <c r="M2738" s="95">
        <v>0.14000000000000001</v>
      </c>
      <c r="N2738" s="95">
        <v>1.01</v>
      </c>
      <c r="O2738" s="95"/>
      <c r="P2738" s="95">
        <v>-0.79</v>
      </c>
      <c r="Q2738" s="95"/>
      <c r="R2738" s="95">
        <v>19.96</v>
      </c>
      <c r="S2738" s="95">
        <v>12.59</v>
      </c>
      <c r="T2738" s="95">
        <v>15.86</v>
      </c>
      <c r="U2738" s="95">
        <v>0.63</v>
      </c>
      <c r="V2738" s="95">
        <v>0.37</v>
      </c>
      <c r="W2738" s="95">
        <v>0.78</v>
      </c>
      <c r="X2738" s="95">
        <v>18.87</v>
      </c>
      <c r="Y2738" s="95">
        <v>25.42</v>
      </c>
      <c r="Z2738" s="74" t="s">
        <v>1111</v>
      </c>
      <c r="AA2738" s="95">
        <v>66.73</v>
      </c>
      <c r="AB2738" s="95">
        <v>13.32</v>
      </c>
      <c r="AC2738" s="74" t="s">
        <v>1111</v>
      </c>
      <c r="AD2738" s="95">
        <v>30950424733</v>
      </c>
    </row>
    <row r="2739" spans="1:30" x14ac:dyDescent="0.2">
      <c r="A2739" s="74" t="s">
        <v>3847</v>
      </c>
      <c r="B2739" s="95">
        <v>21.86</v>
      </c>
      <c r="C2739" s="95"/>
      <c r="D2739" s="95">
        <v>54.13</v>
      </c>
      <c r="E2739" s="95">
        <v>-4.5199999999999996</v>
      </c>
      <c r="F2739" s="95">
        <v>6.68</v>
      </c>
      <c r="G2739" s="95">
        <v>44.25</v>
      </c>
      <c r="H2739" s="95">
        <v>23.37</v>
      </c>
      <c r="I2739" s="95">
        <v>15.06</v>
      </c>
      <c r="J2739" s="95">
        <v>34.880000000000003</v>
      </c>
      <c r="K2739" s="95">
        <v>44.15</v>
      </c>
      <c r="L2739" s="95">
        <v>9.26</v>
      </c>
      <c r="M2739" s="95"/>
      <c r="N2739" s="95">
        <v>8.15</v>
      </c>
      <c r="O2739" s="95">
        <v>30.27</v>
      </c>
      <c r="P2739" s="95">
        <v>-19.86</v>
      </c>
      <c r="Q2739" s="95">
        <v>1.5</v>
      </c>
      <c r="R2739" s="95">
        <v>-8.34</v>
      </c>
      <c r="S2739" s="95">
        <v>12.33</v>
      </c>
      <c r="T2739" s="95">
        <v>28.85</v>
      </c>
      <c r="U2739" s="95">
        <v>-1.48</v>
      </c>
      <c r="V2739" s="95">
        <v>2.48</v>
      </c>
      <c r="W2739" s="95">
        <v>0.82</v>
      </c>
      <c r="X2739" s="95"/>
      <c r="Y2739" s="95"/>
      <c r="Z2739" s="74" t="s">
        <v>1111</v>
      </c>
      <c r="AA2739" s="95">
        <v>-4.76</v>
      </c>
      <c r="AB2739" s="95">
        <v>0.4</v>
      </c>
      <c r="AC2739" s="74" t="s">
        <v>1111</v>
      </c>
      <c r="AD2739" s="95">
        <v>3925192122</v>
      </c>
    </row>
    <row r="2740" spans="1:30" x14ac:dyDescent="0.2">
      <c r="A2740" s="74" t="s">
        <v>3848</v>
      </c>
      <c r="B2740" s="95">
        <v>7.99</v>
      </c>
      <c r="C2740" s="95"/>
      <c r="D2740" s="95">
        <v>-7.77</v>
      </c>
      <c r="E2740" s="95">
        <v>7.49</v>
      </c>
      <c r="F2740" s="95">
        <v>2.74</v>
      </c>
      <c r="G2740" s="95">
        <v>-3.96</v>
      </c>
      <c r="H2740" s="95">
        <v>-387.12</v>
      </c>
      <c r="I2740" s="95">
        <v>-849.79</v>
      </c>
      <c r="J2740" s="95">
        <v>-17.07</v>
      </c>
      <c r="K2740" s="95">
        <v>-12.96</v>
      </c>
      <c r="L2740" s="95">
        <v>4.1100000000000003</v>
      </c>
      <c r="M2740" s="95">
        <v>-1.8</v>
      </c>
      <c r="N2740" s="95">
        <v>66.06</v>
      </c>
      <c r="O2740" s="95">
        <v>3.67</v>
      </c>
      <c r="P2740" s="95">
        <v>-15.85</v>
      </c>
      <c r="Q2740" s="95">
        <v>10.49</v>
      </c>
      <c r="R2740" s="95">
        <v>-96.35</v>
      </c>
      <c r="S2740" s="95">
        <v>-35.299999999999997</v>
      </c>
      <c r="T2740" s="95">
        <v>-43.88</v>
      </c>
      <c r="U2740" s="95">
        <v>0.37</v>
      </c>
      <c r="V2740" s="95">
        <v>0.63</v>
      </c>
      <c r="W2740" s="95">
        <v>0.04</v>
      </c>
      <c r="X2740" s="95"/>
      <c r="Y2740" s="95"/>
      <c r="Z2740" s="74" t="s">
        <v>1111</v>
      </c>
      <c r="AA2740" s="95">
        <v>1.07</v>
      </c>
      <c r="AB2740" s="95">
        <v>-1.03</v>
      </c>
      <c r="AC2740" s="74" t="s">
        <v>1111</v>
      </c>
      <c r="AD2740" s="95">
        <v>1513846124</v>
      </c>
    </row>
    <row r="2741" spans="1:30" x14ac:dyDescent="0.2">
      <c r="A2741" s="74" t="s">
        <v>3849</v>
      </c>
      <c r="B2741" s="95">
        <v>21.79</v>
      </c>
      <c r="C2741" s="95">
        <v>1.19</v>
      </c>
      <c r="D2741" s="95">
        <v>19.16</v>
      </c>
      <c r="E2741" s="95">
        <v>5.44</v>
      </c>
      <c r="F2741" s="95">
        <v>1.46</v>
      </c>
      <c r="G2741" s="95">
        <v>57.44</v>
      </c>
      <c r="H2741" s="95">
        <v>10.11</v>
      </c>
      <c r="I2741" s="95">
        <v>8.3699999999999992</v>
      </c>
      <c r="J2741" s="95">
        <v>15.85</v>
      </c>
      <c r="K2741" s="95">
        <v>15.45</v>
      </c>
      <c r="L2741" s="95">
        <v>-0.4</v>
      </c>
      <c r="M2741" s="95">
        <v>-0.14000000000000001</v>
      </c>
      <c r="N2741" s="95">
        <v>1.6</v>
      </c>
      <c r="O2741" s="95">
        <v>5.99</v>
      </c>
      <c r="P2741" s="95">
        <v>-3.17</v>
      </c>
      <c r="Q2741" s="95">
        <v>1.83</v>
      </c>
      <c r="R2741" s="95">
        <v>28.4</v>
      </c>
      <c r="S2741" s="95">
        <v>7.63</v>
      </c>
      <c r="T2741" s="95">
        <v>19.03</v>
      </c>
      <c r="U2741" s="95">
        <v>0.27</v>
      </c>
      <c r="V2741" s="95">
        <v>0.73</v>
      </c>
      <c r="W2741" s="95">
        <v>0.91</v>
      </c>
      <c r="X2741" s="95">
        <v>-0.19</v>
      </c>
      <c r="Y2741" s="95"/>
      <c r="Z2741" s="74" t="s">
        <v>1111</v>
      </c>
      <c r="AA2741" s="95">
        <v>4</v>
      </c>
      <c r="AB2741" s="95">
        <v>1.1399999999999999</v>
      </c>
      <c r="AC2741" s="74" t="s">
        <v>1111</v>
      </c>
      <c r="AD2741" s="95">
        <v>8760312144</v>
      </c>
    </row>
    <row r="2742" spans="1:30" x14ac:dyDescent="0.2">
      <c r="A2742" s="74" t="s">
        <v>3850</v>
      </c>
      <c r="B2742" s="95">
        <v>41.15</v>
      </c>
      <c r="C2742" s="95">
        <v>0.57999999999999996</v>
      </c>
      <c r="D2742" s="95">
        <v>9.86</v>
      </c>
      <c r="E2742" s="95">
        <v>1.34</v>
      </c>
      <c r="F2742" s="95">
        <v>0.12</v>
      </c>
      <c r="G2742" s="95">
        <v>0</v>
      </c>
      <c r="H2742" s="95">
        <v>40.35</v>
      </c>
      <c r="I2742" s="95">
        <v>28.09</v>
      </c>
      <c r="J2742" s="95">
        <v>6.86</v>
      </c>
      <c r="K2742" s="95">
        <v>-4.08</v>
      </c>
      <c r="L2742" s="95">
        <v>-10.94</v>
      </c>
      <c r="M2742" s="95">
        <v>-2.14</v>
      </c>
      <c r="N2742" s="95">
        <v>2.77</v>
      </c>
      <c r="O2742" s="95"/>
      <c r="P2742" s="95">
        <v>-0.12</v>
      </c>
      <c r="Q2742" s="95"/>
      <c r="R2742" s="95">
        <v>13.63</v>
      </c>
      <c r="S2742" s="95">
        <v>1.25</v>
      </c>
      <c r="T2742" s="95">
        <v>9.08</v>
      </c>
      <c r="U2742" s="95">
        <v>0.09</v>
      </c>
      <c r="V2742" s="95">
        <v>0.91</v>
      </c>
      <c r="W2742" s="95">
        <v>0.04</v>
      </c>
      <c r="X2742" s="95"/>
      <c r="Y2742" s="95"/>
      <c r="Z2742" s="74" t="s">
        <v>1111</v>
      </c>
      <c r="AA2742" s="95">
        <v>30.62</v>
      </c>
      <c r="AB2742" s="95">
        <v>4.17</v>
      </c>
      <c r="AC2742" s="74" t="s">
        <v>1111</v>
      </c>
      <c r="AD2742" s="95">
        <v>314406575</v>
      </c>
    </row>
    <row r="2743" spans="1:30" x14ac:dyDescent="0.2">
      <c r="A2743" s="74" t="s">
        <v>3851</v>
      </c>
      <c r="B2743" s="95">
        <v>27.6</v>
      </c>
      <c r="C2743" s="95">
        <v>6.79</v>
      </c>
      <c r="D2743" s="95">
        <v>6.61</v>
      </c>
      <c r="E2743" s="95">
        <v>0.9</v>
      </c>
      <c r="F2743" s="95">
        <v>0.08</v>
      </c>
      <c r="G2743" s="95">
        <v>0</v>
      </c>
      <c r="H2743" s="95">
        <v>40.35</v>
      </c>
      <c r="I2743" s="95">
        <v>28.09</v>
      </c>
      <c r="J2743" s="95">
        <v>4.5999999999999996</v>
      </c>
      <c r="K2743" s="95">
        <v>-4.08</v>
      </c>
      <c r="L2743" s="95">
        <v>-10.94</v>
      </c>
      <c r="M2743" s="95">
        <v>-2.14</v>
      </c>
      <c r="N2743" s="95">
        <v>1.86</v>
      </c>
      <c r="O2743" s="95"/>
      <c r="P2743" s="95">
        <v>-0.08</v>
      </c>
      <c r="Q2743" s="95"/>
      <c r="R2743" s="95">
        <v>13.63</v>
      </c>
      <c r="S2743" s="95">
        <v>1.25</v>
      </c>
      <c r="T2743" s="95">
        <v>9.08</v>
      </c>
      <c r="U2743" s="95">
        <v>0.09</v>
      </c>
      <c r="V2743" s="95">
        <v>0.91</v>
      </c>
      <c r="W2743" s="95">
        <v>0.04</v>
      </c>
      <c r="X2743" s="95"/>
      <c r="Y2743" s="95"/>
      <c r="Z2743" s="74" t="s">
        <v>1111</v>
      </c>
      <c r="AA2743" s="95">
        <v>30.62</v>
      </c>
      <c r="AB2743" s="95">
        <v>4.17</v>
      </c>
      <c r="AC2743" s="74" t="s">
        <v>1111</v>
      </c>
      <c r="AD2743" s="95">
        <v>314406575</v>
      </c>
    </row>
    <row r="2744" spans="1:30" x14ac:dyDescent="0.2">
      <c r="A2744" s="74" t="s">
        <v>3852</v>
      </c>
      <c r="B2744" s="95">
        <v>8.89</v>
      </c>
      <c r="C2744" s="95">
        <v>9.5399999999999991</v>
      </c>
      <c r="D2744" s="95">
        <v>4.1500000000000004</v>
      </c>
      <c r="E2744" s="95">
        <v>0.69</v>
      </c>
      <c r="F2744" s="95">
        <v>7.0000000000000007E-2</v>
      </c>
      <c r="G2744" s="95">
        <v>72.180000000000007</v>
      </c>
      <c r="H2744" s="95">
        <v>9.09</v>
      </c>
      <c r="I2744" s="95">
        <v>7.85</v>
      </c>
      <c r="J2744" s="95">
        <v>3.58</v>
      </c>
      <c r="K2744" s="95">
        <v>3.22</v>
      </c>
      <c r="L2744" s="95">
        <v>-0.36</v>
      </c>
      <c r="M2744" s="95">
        <v>-7.0000000000000007E-2</v>
      </c>
      <c r="N2744" s="95">
        <v>0.33</v>
      </c>
      <c r="O2744" s="95">
        <v>1.79</v>
      </c>
      <c r="P2744" s="95">
        <v>-0.08</v>
      </c>
      <c r="Q2744" s="95">
        <v>11.23</v>
      </c>
      <c r="R2744" s="95">
        <v>16.54</v>
      </c>
      <c r="S2744" s="95">
        <v>1.76</v>
      </c>
      <c r="T2744" s="95">
        <v>14.68</v>
      </c>
      <c r="U2744" s="95">
        <v>0.11</v>
      </c>
      <c r="V2744" s="95">
        <v>0.89</v>
      </c>
      <c r="W2744" s="95">
        <v>0.22</v>
      </c>
      <c r="X2744" s="95">
        <v>8.56</v>
      </c>
      <c r="Y2744" s="95">
        <v>7.07</v>
      </c>
      <c r="Z2744" s="74" t="s">
        <v>1111</v>
      </c>
      <c r="AA2744" s="95">
        <v>12.96</v>
      </c>
      <c r="AB2744" s="95">
        <v>2.14</v>
      </c>
      <c r="AC2744" s="74" t="s">
        <v>1111</v>
      </c>
      <c r="AD2744" s="95">
        <v>50254645490</v>
      </c>
    </row>
    <row r="2745" spans="1:30" x14ac:dyDescent="0.2">
      <c r="A2745" s="74" t="s">
        <v>3853</v>
      </c>
      <c r="B2745" s="95">
        <v>277.23</v>
      </c>
      <c r="C2745" s="95">
        <v>0.73</v>
      </c>
      <c r="D2745" s="95">
        <v>23.48</v>
      </c>
      <c r="E2745" s="95">
        <v>3.75</v>
      </c>
      <c r="F2745" s="95">
        <v>2.25</v>
      </c>
      <c r="G2745" s="95">
        <v>36.97</v>
      </c>
      <c r="H2745" s="95">
        <v>19.149999999999999</v>
      </c>
      <c r="I2745" s="95">
        <v>15.09</v>
      </c>
      <c r="J2745" s="95">
        <v>18.5</v>
      </c>
      <c r="K2745" s="95">
        <v>18.38</v>
      </c>
      <c r="L2745" s="95">
        <v>-0.12</v>
      </c>
      <c r="M2745" s="95">
        <v>-0.02</v>
      </c>
      <c r="N2745" s="95">
        <v>3.54</v>
      </c>
      <c r="O2745" s="95">
        <v>6.73</v>
      </c>
      <c r="P2745" s="95">
        <v>-4.26</v>
      </c>
      <c r="Q2745" s="95">
        <v>3.41</v>
      </c>
      <c r="R2745" s="95">
        <v>15.97</v>
      </c>
      <c r="S2745" s="95">
        <v>9.57</v>
      </c>
      <c r="T2745" s="95">
        <v>12.54</v>
      </c>
      <c r="U2745" s="95">
        <v>0.6</v>
      </c>
      <c r="V2745" s="95">
        <v>0.4</v>
      </c>
      <c r="W2745" s="95">
        <v>0.63</v>
      </c>
      <c r="X2745" s="95">
        <v>10.75</v>
      </c>
      <c r="Y2745" s="95">
        <v>9.9600000000000009</v>
      </c>
      <c r="Z2745" s="74" t="s">
        <v>1111</v>
      </c>
      <c r="AA2745" s="95">
        <v>73.94</v>
      </c>
      <c r="AB2745" s="95">
        <v>11.81</v>
      </c>
      <c r="AC2745" s="74" t="s">
        <v>1111</v>
      </c>
      <c r="AD2745" s="95">
        <v>6828729360</v>
      </c>
    </row>
    <row r="2746" spans="1:30" x14ac:dyDescent="0.2">
      <c r="A2746" s="74" t="s">
        <v>3854</v>
      </c>
      <c r="B2746" s="95">
        <v>6.25</v>
      </c>
      <c r="C2746" s="95"/>
      <c r="D2746" s="95">
        <v>6.02</v>
      </c>
      <c r="E2746" s="95">
        <v>2.2200000000000002</v>
      </c>
      <c r="F2746" s="95">
        <v>1.0900000000000001</v>
      </c>
      <c r="G2746" s="95">
        <v>82.51</v>
      </c>
      <c r="H2746" s="95">
        <v>8.39</v>
      </c>
      <c r="I2746" s="95">
        <v>6.29</v>
      </c>
      <c r="J2746" s="95">
        <v>4.5199999999999996</v>
      </c>
      <c r="K2746" s="95">
        <v>3.86</v>
      </c>
      <c r="L2746" s="95">
        <v>-0.65</v>
      </c>
      <c r="M2746" s="95">
        <v>-0.32</v>
      </c>
      <c r="N2746" s="95">
        <v>0.38</v>
      </c>
      <c r="O2746" s="95">
        <v>3.66</v>
      </c>
      <c r="P2746" s="95">
        <v>-2.7</v>
      </c>
      <c r="Q2746" s="95">
        <v>2.02</v>
      </c>
      <c r="R2746" s="95">
        <v>36.880000000000003</v>
      </c>
      <c r="S2746" s="95">
        <v>18.2</v>
      </c>
      <c r="T2746" s="95">
        <v>30.44</v>
      </c>
      <c r="U2746" s="95">
        <v>0.49</v>
      </c>
      <c r="V2746" s="95">
        <v>0.51</v>
      </c>
      <c r="W2746" s="95">
        <v>2.89</v>
      </c>
      <c r="X2746" s="95">
        <v>1.29</v>
      </c>
      <c r="Y2746" s="95">
        <v>16.13</v>
      </c>
      <c r="Z2746" s="74" t="s">
        <v>1111</v>
      </c>
      <c r="AA2746" s="95">
        <v>2.82</v>
      </c>
      <c r="AB2746" s="95">
        <v>1.04</v>
      </c>
      <c r="AC2746" s="74" t="s">
        <v>1111</v>
      </c>
      <c r="AD2746" s="95">
        <v>82770625</v>
      </c>
    </row>
    <row r="2747" spans="1:30" x14ac:dyDescent="0.2">
      <c r="A2747" s="74" t="s">
        <v>3855</v>
      </c>
      <c r="B2747" s="95">
        <v>15.56</v>
      </c>
      <c r="C2747" s="95"/>
      <c r="D2747" s="95">
        <v>-30.33</v>
      </c>
      <c r="E2747" s="95">
        <v>1.28</v>
      </c>
      <c r="F2747" s="95">
        <v>0.43</v>
      </c>
      <c r="G2747" s="95">
        <v>46.74</v>
      </c>
      <c r="H2747" s="95">
        <v>3.02</v>
      </c>
      <c r="I2747" s="95">
        <v>-3.44</v>
      </c>
      <c r="J2747" s="95">
        <v>34.49</v>
      </c>
      <c r="K2747" s="95">
        <v>61.01</v>
      </c>
      <c r="L2747" s="95">
        <v>26.52</v>
      </c>
      <c r="M2747" s="95">
        <v>0.98</v>
      </c>
      <c r="N2747" s="95">
        <v>1.04</v>
      </c>
      <c r="O2747" s="95">
        <v>-4.9800000000000004</v>
      </c>
      <c r="P2747" s="95">
        <v>-0.48</v>
      </c>
      <c r="Q2747" s="95">
        <v>0.55000000000000004</v>
      </c>
      <c r="R2747" s="95">
        <v>-4.21</v>
      </c>
      <c r="S2747" s="95">
        <v>-1.41</v>
      </c>
      <c r="T2747" s="95">
        <v>1.39</v>
      </c>
      <c r="U2747" s="95">
        <v>0.33</v>
      </c>
      <c r="V2747" s="95">
        <v>0.67</v>
      </c>
      <c r="W2747" s="95">
        <v>0.41</v>
      </c>
      <c r="X2747" s="95">
        <v>6.86</v>
      </c>
      <c r="Y2747" s="95"/>
      <c r="Z2747" s="74" t="s">
        <v>1111</v>
      </c>
      <c r="AA2747" s="95">
        <v>12.18</v>
      </c>
      <c r="AB2747" s="95">
        <v>-0.51</v>
      </c>
      <c r="AC2747" s="74" t="s">
        <v>1111</v>
      </c>
      <c r="AD2747" s="95">
        <v>3500385380</v>
      </c>
    </row>
    <row r="2748" spans="1:30" x14ac:dyDescent="0.2">
      <c r="A2748" s="74" t="s">
        <v>3856</v>
      </c>
      <c r="B2748" s="95">
        <v>1.05</v>
      </c>
      <c r="C2748" s="95"/>
      <c r="D2748" s="95">
        <v>93.69</v>
      </c>
      <c r="E2748" s="95">
        <v>0.96</v>
      </c>
      <c r="F2748" s="95">
        <v>0.48</v>
      </c>
      <c r="G2748" s="95"/>
      <c r="H2748" s="95"/>
      <c r="I2748" s="95"/>
      <c r="J2748" s="95">
        <v>-24.76</v>
      </c>
      <c r="K2748" s="95">
        <v>2.95</v>
      </c>
      <c r="L2748" s="95">
        <v>27.71</v>
      </c>
      <c r="M2748" s="95">
        <v>-1.08</v>
      </c>
      <c r="N2748" s="95"/>
      <c r="O2748" s="95">
        <v>1.26</v>
      </c>
      <c r="P2748" s="95">
        <v>-2.97</v>
      </c>
      <c r="Q2748" s="95">
        <v>1.82</v>
      </c>
      <c r="R2748" s="95">
        <v>1.03</v>
      </c>
      <c r="S2748" s="95">
        <v>0.51</v>
      </c>
      <c r="T2748" s="95">
        <v>-3.98</v>
      </c>
      <c r="U2748" s="95">
        <v>0.49</v>
      </c>
      <c r="V2748" s="95">
        <v>0.51</v>
      </c>
      <c r="W2748" s="95">
        <v>0</v>
      </c>
      <c r="X2748" s="95"/>
      <c r="Y2748" s="95"/>
      <c r="Z2748" s="74" t="s">
        <v>1111</v>
      </c>
      <c r="AA2748" s="95">
        <v>1.0900000000000001</v>
      </c>
      <c r="AB2748" s="95">
        <v>0.01</v>
      </c>
      <c r="AC2748" s="74" t="s">
        <v>1111</v>
      </c>
      <c r="AD2748" s="95">
        <v>41129865</v>
      </c>
    </row>
    <row r="2749" spans="1:30" x14ac:dyDescent="0.2">
      <c r="A2749" s="74" t="s">
        <v>3857</v>
      </c>
      <c r="B2749" s="95">
        <v>0.1</v>
      </c>
      <c r="C2749" s="95"/>
      <c r="D2749" s="95">
        <v>8.92</v>
      </c>
      <c r="E2749" s="95">
        <v>0.09</v>
      </c>
      <c r="F2749" s="95">
        <v>0.05</v>
      </c>
      <c r="G2749" s="95"/>
      <c r="H2749" s="95"/>
      <c r="I2749" s="95"/>
      <c r="J2749" s="95">
        <v>-2.36</v>
      </c>
      <c r="K2749" s="95">
        <v>2.95</v>
      </c>
      <c r="L2749" s="95">
        <v>27.71</v>
      </c>
      <c r="M2749" s="95">
        <v>-1.08</v>
      </c>
      <c r="N2749" s="95"/>
      <c r="O2749" s="95">
        <v>0.12</v>
      </c>
      <c r="P2749" s="95">
        <v>-0.28000000000000003</v>
      </c>
      <c r="Q2749" s="95">
        <v>1.82</v>
      </c>
      <c r="R2749" s="95">
        <v>1.03</v>
      </c>
      <c r="S2749" s="95">
        <v>0.51</v>
      </c>
      <c r="T2749" s="95">
        <v>-3.98</v>
      </c>
      <c r="U2749" s="95">
        <v>0.49</v>
      </c>
      <c r="V2749" s="95">
        <v>0.51</v>
      </c>
      <c r="W2749" s="95">
        <v>0</v>
      </c>
      <c r="X2749" s="95"/>
      <c r="Y2749" s="95"/>
      <c r="Z2749" s="74" t="s">
        <v>1111</v>
      </c>
      <c r="AA2749" s="95">
        <v>1.0900000000000001</v>
      </c>
      <c r="AB2749" s="95">
        <v>0.01</v>
      </c>
      <c r="AC2749" s="74" t="s">
        <v>1111</v>
      </c>
      <c r="AD2749" s="95">
        <v>41129865</v>
      </c>
    </row>
    <row r="2750" spans="1:30" x14ac:dyDescent="0.2">
      <c r="A2750" s="74" t="s">
        <v>3858</v>
      </c>
      <c r="B2750" s="95">
        <v>128.13999999999999</v>
      </c>
      <c r="C2750" s="95"/>
      <c r="D2750" s="95">
        <v>6.85</v>
      </c>
      <c r="E2750" s="95">
        <v>2.33</v>
      </c>
      <c r="F2750" s="95">
        <v>1.45</v>
      </c>
      <c r="G2750" s="95">
        <v>27</v>
      </c>
      <c r="H2750" s="95">
        <v>17.989999999999998</v>
      </c>
      <c r="I2750" s="95">
        <v>14.45</v>
      </c>
      <c r="J2750" s="95">
        <v>5.51</v>
      </c>
      <c r="K2750" s="95">
        <v>6.6</v>
      </c>
      <c r="L2750" s="95">
        <v>1.0900000000000001</v>
      </c>
      <c r="M2750" s="95">
        <v>0.46</v>
      </c>
      <c r="N2750" s="95">
        <v>0.99</v>
      </c>
      <c r="O2750" s="95"/>
      <c r="P2750" s="95">
        <v>-1.45</v>
      </c>
      <c r="Q2750" s="95"/>
      <c r="R2750" s="95">
        <v>34.049999999999997</v>
      </c>
      <c r="S2750" s="95">
        <v>21.12</v>
      </c>
      <c r="T2750" s="95">
        <v>22.72</v>
      </c>
      <c r="U2750" s="95">
        <v>0.62</v>
      </c>
      <c r="V2750" s="95">
        <v>0.38</v>
      </c>
      <c r="W2750" s="95">
        <v>1.46</v>
      </c>
      <c r="X2750" s="95">
        <v>30.31</v>
      </c>
      <c r="Y2750" s="95">
        <v>43.72</v>
      </c>
      <c r="Z2750" s="74" t="s">
        <v>1111</v>
      </c>
      <c r="AA2750" s="95">
        <v>55.03</v>
      </c>
      <c r="AB2750" s="95">
        <v>18.739999999999998</v>
      </c>
      <c r="AC2750" s="74" t="s">
        <v>1111</v>
      </c>
      <c r="AD2750" s="95">
        <v>3115707952</v>
      </c>
    </row>
    <row r="2751" spans="1:30" x14ac:dyDescent="0.2">
      <c r="A2751" s="74" t="s">
        <v>3859</v>
      </c>
      <c r="B2751" s="95">
        <v>117.69</v>
      </c>
      <c r="C2751" s="95"/>
      <c r="D2751" s="95">
        <v>28.79</v>
      </c>
      <c r="E2751" s="95">
        <v>2.42</v>
      </c>
      <c r="F2751" s="95">
        <v>1.54</v>
      </c>
      <c r="G2751" s="95">
        <v>77.45</v>
      </c>
      <c r="H2751" s="95">
        <v>28.85</v>
      </c>
      <c r="I2751" s="95">
        <v>24.87</v>
      </c>
      <c r="J2751" s="95">
        <v>24.82</v>
      </c>
      <c r="K2751" s="95">
        <v>24.74</v>
      </c>
      <c r="L2751" s="95">
        <v>-0.08</v>
      </c>
      <c r="M2751" s="95">
        <v>-0.01</v>
      </c>
      <c r="N2751" s="95">
        <v>7.16</v>
      </c>
      <c r="O2751" s="95">
        <v>4.97</v>
      </c>
      <c r="P2751" s="95">
        <v>-2.34</v>
      </c>
      <c r="Q2751" s="95">
        <v>11.9</v>
      </c>
      <c r="R2751" s="95">
        <v>8.41</v>
      </c>
      <c r="S2751" s="95">
        <v>5.36</v>
      </c>
      <c r="T2751" s="95">
        <v>6.08</v>
      </c>
      <c r="U2751" s="95">
        <v>0.64</v>
      </c>
      <c r="V2751" s="95">
        <v>0.36</v>
      </c>
      <c r="W2751" s="95">
        <v>0.22</v>
      </c>
      <c r="X2751" s="95">
        <v>20.99</v>
      </c>
      <c r="Y2751" s="95"/>
      <c r="Z2751" s="74" t="s">
        <v>1111</v>
      </c>
      <c r="AA2751" s="95">
        <v>48.59</v>
      </c>
      <c r="AB2751" s="95">
        <v>4.09</v>
      </c>
      <c r="AC2751" s="74" t="s">
        <v>1111</v>
      </c>
      <c r="AD2751" s="95">
        <v>1966788204</v>
      </c>
    </row>
    <row r="2752" spans="1:30" x14ac:dyDescent="0.2">
      <c r="A2752" s="74" t="s">
        <v>3860</v>
      </c>
      <c r="B2752" s="95">
        <v>272.14999999999998</v>
      </c>
      <c r="C2752" s="95"/>
      <c r="D2752" s="95">
        <v>9.43</v>
      </c>
      <c r="E2752" s="95">
        <v>2.4700000000000002</v>
      </c>
      <c r="F2752" s="95">
        <v>1.25</v>
      </c>
      <c r="G2752" s="95">
        <v>37.18</v>
      </c>
      <c r="H2752" s="95">
        <v>23.56</v>
      </c>
      <c r="I2752" s="95">
        <v>16.690000000000001</v>
      </c>
      <c r="J2752" s="95">
        <v>6.68</v>
      </c>
      <c r="K2752" s="95">
        <v>7.57</v>
      </c>
      <c r="L2752" s="95">
        <v>0.89</v>
      </c>
      <c r="M2752" s="95">
        <v>0.33</v>
      </c>
      <c r="N2752" s="95">
        <v>1.57</v>
      </c>
      <c r="O2752" s="95">
        <v>8.32</v>
      </c>
      <c r="P2752" s="95">
        <v>-1.75</v>
      </c>
      <c r="Q2752" s="95">
        <v>2.08</v>
      </c>
      <c r="R2752" s="95">
        <v>26.25</v>
      </c>
      <c r="S2752" s="95">
        <v>13.24</v>
      </c>
      <c r="T2752" s="95">
        <v>18.59</v>
      </c>
      <c r="U2752" s="95">
        <v>0.5</v>
      </c>
      <c r="V2752" s="95">
        <v>0.5</v>
      </c>
      <c r="W2752" s="95">
        <v>0.79</v>
      </c>
      <c r="X2752" s="95">
        <v>10</v>
      </c>
      <c r="Y2752" s="95">
        <v>28.88</v>
      </c>
      <c r="Z2752" s="74" t="s">
        <v>1111</v>
      </c>
      <c r="AA2752" s="95">
        <v>109.97</v>
      </c>
      <c r="AB2752" s="95">
        <v>28.87</v>
      </c>
      <c r="AC2752" s="74" t="s">
        <v>1111</v>
      </c>
      <c r="AD2752" s="95">
        <v>26043798000</v>
      </c>
    </row>
    <row r="2753" spans="1:30" x14ac:dyDescent="0.2">
      <c r="A2753" s="74" t="s">
        <v>3861</v>
      </c>
      <c r="B2753" s="95">
        <v>125.22</v>
      </c>
      <c r="C2753" s="95"/>
      <c r="D2753" s="95">
        <v>30.41</v>
      </c>
      <c r="E2753" s="95">
        <v>2.4300000000000002</v>
      </c>
      <c r="F2753" s="95">
        <v>1.46</v>
      </c>
      <c r="G2753" s="95">
        <v>40.549999999999997</v>
      </c>
      <c r="H2753" s="95">
        <v>9.56</v>
      </c>
      <c r="I2753" s="95">
        <v>6.01</v>
      </c>
      <c r="J2753" s="95">
        <v>19.12</v>
      </c>
      <c r="K2753" s="95">
        <v>20.69</v>
      </c>
      <c r="L2753" s="95">
        <v>1.57</v>
      </c>
      <c r="M2753" s="95">
        <v>0.2</v>
      </c>
      <c r="N2753" s="95">
        <v>1.83</v>
      </c>
      <c r="O2753" s="95">
        <v>377.85</v>
      </c>
      <c r="P2753" s="95">
        <v>-1.75</v>
      </c>
      <c r="Q2753" s="95">
        <v>1.02</v>
      </c>
      <c r="R2753" s="95">
        <v>8</v>
      </c>
      <c r="S2753" s="95">
        <v>4.8099999999999996</v>
      </c>
      <c r="T2753" s="95">
        <v>8.14</v>
      </c>
      <c r="U2753" s="95">
        <v>0.6</v>
      </c>
      <c r="V2753" s="95">
        <v>0.39</v>
      </c>
      <c r="W2753" s="95">
        <v>0.8</v>
      </c>
      <c r="X2753" s="95">
        <v>20.37</v>
      </c>
      <c r="Y2753" s="95">
        <v>28.11</v>
      </c>
      <c r="Z2753" s="74" t="s">
        <v>1111</v>
      </c>
      <c r="AA2753" s="95">
        <v>51.46</v>
      </c>
      <c r="AB2753" s="95">
        <v>4.12</v>
      </c>
      <c r="AC2753" s="74" t="s">
        <v>1111</v>
      </c>
      <c r="AD2753" s="95">
        <v>3965867664</v>
      </c>
    </row>
    <row r="2754" spans="1:30" x14ac:dyDescent="0.2">
      <c r="A2754" s="74" t="s">
        <v>3862</v>
      </c>
      <c r="B2754" s="95">
        <v>225.05</v>
      </c>
      <c r="C2754" s="95">
        <v>1.81</v>
      </c>
      <c r="D2754" s="95">
        <v>29.44</v>
      </c>
      <c r="E2754" s="95">
        <v>2.21</v>
      </c>
      <c r="F2754" s="95">
        <v>1.22</v>
      </c>
      <c r="G2754" s="95">
        <v>29.86</v>
      </c>
      <c r="H2754" s="95">
        <v>11.66</v>
      </c>
      <c r="I2754" s="95">
        <v>8.17</v>
      </c>
      <c r="J2754" s="95">
        <v>20.63</v>
      </c>
      <c r="K2754" s="95">
        <v>22.98</v>
      </c>
      <c r="L2754" s="95">
        <v>2.35</v>
      </c>
      <c r="M2754" s="95">
        <v>0.25</v>
      </c>
      <c r="N2754" s="95">
        <v>2.41</v>
      </c>
      <c r="O2754" s="95">
        <v>14.13</v>
      </c>
      <c r="P2754" s="95">
        <v>-1.55</v>
      </c>
      <c r="Q2754" s="95">
        <v>1.7</v>
      </c>
      <c r="R2754" s="95">
        <v>7.51</v>
      </c>
      <c r="S2754" s="95">
        <v>4.16</v>
      </c>
      <c r="T2754" s="95">
        <v>6.52</v>
      </c>
      <c r="U2754" s="95">
        <v>0.55000000000000004</v>
      </c>
      <c r="V2754" s="95">
        <v>0.45</v>
      </c>
      <c r="W2754" s="95">
        <v>0.51</v>
      </c>
      <c r="X2754" s="95">
        <v>36.18</v>
      </c>
      <c r="Y2754" s="95">
        <v>27.36</v>
      </c>
      <c r="Z2754" s="74" t="s">
        <v>1111</v>
      </c>
      <c r="AA2754" s="95">
        <v>101.8</v>
      </c>
      <c r="AB2754" s="95">
        <v>7.64</v>
      </c>
      <c r="AC2754" s="74" t="s">
        <v>1111</v>
      </c>
      <c r="AD2754" s="95">
        <v>44160548775</v>
      </c>
    </row>
    <row r="2755" spans="1:30" x14ac:dyDescent="0.2">
      <c r="A2755" s="74" t="s">
        <v>3863</v>
      </c>
      <c r="B2755" s="95">
        <v>27.27</v>
      </c>
      <c r="C2755" s="95"/>
      <c r="D2755" s="95">
        <v>-250.26</v>
      </c>
      <c r="E2755" s="95">
        <v>6.23</v>
      </c>
      <c r="F2755" s="95">
        <v>4.91</v>
      </c>
      <c r="G2755" s="95">
        <v>17.079999999999998</v>
      </c>
      <c r="H2755" s="95">
        <v>-9.5500000000000007</v>
      </c>
      <c r="I2755" s="95">
        <v>-10.92</v>
      </c>
      <c r="J2755" s="95">
        <v>-286.16000000000003</v>
      </c>
      <c r="K2755" s="95">
        <v>-240.09</v>
      </c>
      <c r="L2755" s="95">
        <v>46.07</v>
      </c>
      <c r="M2755" s="95">
        <v>-1</v>
      </c>
      <c r="N2755" s="95">
        <v>27.32</v>
      </c>
      <c r="O2755" s="95">
        <v>6.92</v>
      </c>
      <c r="P2755" s="95">
        <v>-34.270000000000003</v>
      </c>
      <c r="Q2755" s="95">
        <v>5.83</v>
      </c>
      <c r="R2755" s="95">
        <v>-2.4900000000000002</v>
      </c>
      <c r="S2755" s="95">
        <v>-1.96</v>
      </c>
      <c r="T2755" s="95">
        <v>-2.23</v>
      </c>
      <c r="U2755" s="95">
        <v>0.79</v>
      </c>
      <c r="V2755" s="95">
        <v>0.21</v>
      </c>
      <c r="W2755" s="95">
        <v>0.18</v>
      </c>
      <c r="X2755" s="95"/>
      <c r="Y2755" s="95"/>
      <c r="Z2755" s="74" t="s">
        <v>1111</v>
      </c>
      <c r="AA2755" s="95">
        <v>4.3899999999999997</v>
      </c>
      <c r="AB2755" s="95">
        <v>-0.11</v>
      </c>
      <c r="AC2755" s="74" t="s">
        <v>1111</v>
      </c>
      <c r="AD2755" s="95">
        <v>28289972403</v>
      </c>
    </row>
    <row r="2756" spans="1:30" x14ac:dyDescent="0.2">
      <c r="A2756" s="74" t="s">
        <v>3864</v>
      </c>
      <c r="B2756" s="95">
        <v>6.05</v>
      </c>
      <c r="C2756" s="95"/>
      <c r="D2756" s="95">
        <v>-5.58</v>
      </c>
      <c r="E2756" s="95">
        <v>1.43</v>
      </c>
      <c r="F2756" s="95">
        <v>1.36</v>
      </c>
      <c r="G2756" s="95">
        <v>100</v>
      </c>
      <c r="H2756" s="95">
        <v>-1468.63</v>
      </c>
      <c r="I2756" s="95">
        <v>-1468.14</v>
      </c>
      <c r="J2756" s="95">
        <v>-5.58</v>
      </c>
      <c r="K2756" s="95">
        <v>-1.72</v>
      </c>
      <c r="L2756" s="95">
        <v>3.86</v>
      </c>
      <c r="M2756" s="95">
        <v>-0.99</v>
      </c>
      <c r="N2756" s="95">
        <v>81.900000000000006</v>
      </c>
      <c r="O2756" s="95">
        <v>1.45</v>
      </c>
      <c r="P2756" s="95">
        <v>-71.73</v>
      </c>
      <c r="Q2756" s="95">
        <v>20.89</v>
      </c>
      <c r="R2756" s="95">
        <v>-25.63</v>
      </c>
      <c r="S2756" s="95">
        <v>-24.32</v>
      </c>
      <c r="T2756" s="95">
        <v>-25.64</v>
      </c>
      <c r="U2756" s="95">
        <v>0.95</v>
      </c>
      <c r="V2756" s="95">
        <v>0.05</v>
      </c>
      <c r="W2756" s="95">
        <v>0.02</v>
      </c>
      <c r="X2756" s="95"/>
      <c r="Y2756" s="95"/>
      <c r="Z2756" s="74" t="s">
        <v>1111</v>
      </c>
      <c r="AA2756" s="95">
        <v>4.2300000000000004</v>
      </c>
      <c r="AB2756" s="95">
        <v>-1.08</v>
      </c>
      <c r="AC2756" s="74" t="s">
        <v>1111</v>
      </c>
      <c r="AD2756" s="95">
        <v>168133735</v>
      </c>
    </row>
    <row r="2757" spans="1:30" x14ac:dyDescent="0.2">
      <c r="A2757" s="74" t="s">
        <v>3865</v>
      </c>
      <c r="B2757" s="95">
        <v>288.60000000000002</v>
      </c>
      <c r="C2757" s="95">
        <v>1.22</v>
      </c>
      <c r="D2757" s="95">
        <v>21.46</v>
      </c>
      <c r="E2757" s="95">
        <v>-31.55</v>
      </c>
      <c r="F2757" s="95">
        <v>4.97</v>
      </c>
      <c r="G2757" s="95">
        <v>29.21</v>
      </c>
      <c r="H2757" s="95">
        <v>15.12</v>
      </c>
      <c r="I2757" s="95">
        <v>11.88</v>
      </c>
      <c r="J2757" s="95">
        <v>16.86</v>
      </c>
      <c r="K2757" s="95">
        <v>18.829999999999998</v>
      </c>
      <c r="L2757" s="95">
        <v>1.97</v>
      </c>
      <c r="M2757" s="95"/>
      <c r="N2757" s="95">
        <v>2.5499999999999998</v>
      </c>
      <c r="O2757" s="95">
        <v>124.99</v>
      </c>
      <c r="P2757" s="95">
        <v>-11.25</v>
      </c>
      <c r="Q2757" s="95">
        <v>1.08</v>
      </c>
      <c r="R2757" s="95">
        <v>-146.97999999999999</v>
      </c>
      <c r="S2757" s="95">
        <v>23.17</v>
      </c>
      <c r="T2757" s="95">
        <v>54.87</v>
      </c>
      <c r="U2757" s="95">
        <v>-0.16</v>
      </c>
      <c r="V2757" s="95">
        <v>1.1599999999999999</v>
      </c>
      <c r="W2757" s="95">
        <v>1.95</v>
      </c>
      <c r="X2757" s="95">
        <v>0.94</v>
      </c>
      <c r="Y2757" s="95">
        <v>13.81</v>
      </c>
      <c r="Z2757" s="74" t="s">
        <v>1111</v>
      </c>
      <c r="AA2757" s="95">
        <v>-9.15</v>
      </c>
      <c r="AB2757" s="95">
        <v>13.45</v>
      </c>
      <c r="AC2757" s="74" t="s">
        <v>1111</v>
      </c>
      <c r="AD2757" s="95">
        <v>10561807620</v>
      </c>
    </row>
    <row r="2758" spans="1:30" x14ac:dyDescent="0.2">
      <c r="A2758" s="74" t="s">
        <v>3866</v>
      </c>
      <c r="B2758" s="95">
        <v>10.75</v>
      </c>
      <c r="C2758" s="95"/>
      <c r="D2758" s="95">
        <v>17.61</v>
      </c>
      <c r="E2758" s="95">
        <v>0.84</v>
      </c>
      <c r="F2758" s="95">
        <v>0.16</v>
      </c>
      <c r="G2758" s="95">
        <v>75.900000000000006</v>
      </c>
      <c r="H2758" s="95">
        <v>16.5</v>
      </c>
      <c r="I2758" s="95">
        <v>3.06</v>
      </c>
      <c r="J2758" s="95">
        <v>3.27</v>
      </c>
      <c r="K2758" s="95">
        <v>12</v>
      </c>
      <c r="L2758" s="95">
        <v>8.73</v>
      </c>
      <c r="M2758" s="95">
        <v>2.25</v>
      </c>
      <c r="N2758" s="95">
        <v>0.54</v>
      </c>
      <c r="O2758" s="95">
        <v>3.73</v>
      </c>
      <c r="P2758" s="95">
        <v>-0.18</v>
      </c>
      <c r="Q2758" s="95">
        <v>1.49</v>
      </c>
      <c r="R2758" s="95">
        <v>4.79</v>
      </c>
      <c r="S2758" s="95">
        <v>0.88</v>
      </c>
      <c r="T2758" s="95">
        <v>6.2</v>
      </c>
      <c r="U2758" s="95">
        <v>0.18</v>
      </c>
      <c r="V2758" s="95">
        <v>0.82</v>
      </c>
      <c r="W2758" s="95">
        <v>0.28999999999999998</v>
      </c>
      <c r="X2758" s="95"/>
      <c r="Y2758" s="95"/>
      <c r="Z2758" s="74" t="s">
        <v>1111</v>
      </c>
      <c r="AA2758" s="95">
        <v>12.75</v>
      </c>
      <c r="AB2758" s="95">
        <v>0.61</v>
      </c>
      <c r="AC2758" s="74" t="s">
        <v>1111</v>
      </c>
      <c r="AD2758" s="95">
        <v>2492285375</v>
      </c>
    </row>
    <row r="2759" spans="1:30" x14ac:dyDescent="0.2">
      <c r="A2759" s="74" t="s">
        <v>3867</v>
      </c>
      <c r="B2759" s="95">
        <v>10.61</v>
      </c>
      <c r="C2759" s="95"/>
      <c r="D2759" s="95">
        <v>17.38</v>
      </c>
      <c r="E2759" s="95">
        <v>0.83</v>
      </c>
      <c r="F2759" s="95">
        <v>0.15</v>
      </c>
      <c r="G2759" s="95">
        <v>75.900000000000006</v>
      </c>
      <c r="H2759" s="95">
        <v>16.5</v>
      </c>
      <c r="I2759" s="95">
        <v>3.06</v>
      </c>
      <c r="J2759" s="95">
        <v>3.23</v>
      </c>
      <c r="K2759" s="95">
        <v>12</v>
      </c>
      <c r="L2759" s="95">
        <v>8.73</v>
      </c>
      <c r="M2759" s="95">
        <v>2.25</v>
      </c>
      <c r="N2759" s="95">
        <v>0.53</v>
      </c>
      <c r="O2759" s="95">
        <v>3.68</v>
      </c>
      <c r="P2759" s="95">
        <v>-0.18</v>
      </c>
      <c r="Q2759" s="95">
        <v>1.49</v>
      </c>
      <c r="R2759" s="95">
        <v>4.79</v>
      </c>
      <c r="S2759" s="95">
        <v>0.88</v>
      </c>
      <c r="T2759" s="95">
        <v>6.2</v>
      </c>
      <c r="U2759" s="95">
        <v>0.18</v>
      </c>
      <c r="V2759" s="95">
        <v>0.82</v>
      </c>
      <c r="W2759" s="95">
        <v>0.28999999999999998</v>
      </c>
      <c r="X2759" s="95"/>
      <c r="Y2759" s="95"/>
      <c r="Z2759" s="74" t="s">
        <v>1111</v>
      </c>
      <c r="AA2759" s="95">
        <v>12.75</v>
      </c>
      <c r="AB2759" s="95">
        <v>0.61</v>
      </c>
      <c r="AC2759" s="74" t="s">
        <v>1111</v>
      </c>
      <c r="AD2759" s="95">
        <v>2492285375</v>
      </c>
    </row>
    <row r="2760" spans="1:30" x14ac:dyDescent="0.2">
      <c r="A2760" s="74" t="s">
        <v>3868</v>
      </c>
      <c r="B2760" s="95">
        <v>316.16000000000003</v>
      </c>
      <c r="C2760" s="95">
        <v>1.34</v>
      </c>
      <c r="D2760" s="95">
        <v>45.39</v>
      </c>
      <c r="E2760" s="95">
        <v>3.66</v>
      </c>
      <c r="F2760" s="95">
        <v>1.92</v>
      </c>
      <c r="G2760" s="95">
        <v>43.89</v>
      </c>
      <c r="H2760" s="95">
        <v>16.34</v>
      </c>
      <c r="I2760" s="95">
        <v>11.99</v>
      </c>
      <c r="J2760" s="95">
        <v>33.31</v>
      </c>
      <c r="K2760" s="95">
        <v>35.78</v>
      </c>
      <c r="L2760" s="95">
        <v>2.4700000000000002</v>
      </c>
      <c r="M2760" s="95">
        <v>0.27</v>
      </c>
      <c r="N2760" s="95">
        <v>5.44</v>
      </c>
      <c r="O2760" s="95">
        <v>-58.91</v>
      </c>
      <c r="P2760" s="95">
        <v>-2.2400000000000002</v>
      </c>
      <c r="Q2760" s="95">
        <v>0.81</v>
      </c>
      <c r="R2760" s="95">
        <v>8.0500000000000007</v>
      </c>
      <c r="S2760" s="95">
        <v>4.24</v>
      </c>
      <c r="T2760" s="95">
        <v>6.04</v>
      </c>
      <c r="U2760" s="95">
        <v>0.53</v>
      </c>
      <c r="V2760" s="95">
        <v>0.47</v>
      </c>
      <c r="W2760" s="95">
        <v>0.35</v>
      </c>
      <c r="X2760" s="95">
        <v>20.38</v>
      </c>
      <c r="Y2760" s="95">
        <v>10.08</v>
      </c>
      <c r="Z2760" s="74" t="s">
        <v>1111</v>
      </c>
      <c r="AA2760" s="95">
        <v>86.47</v>
      </c>
      <c r="AB2760" s="95">
        <v>6.97</v>
      </c>
      <c r="AC2760" s="74" t="s">
        <v>1111</v>
      </c>
      <c r="AD2760" s="95">
        <v>162049293952</v>
      </c>
    </row>
    <row r="2761" spans="1:30" x14ac:dyDescent="0.2">
      <c r="A2761" s="74" t="s">
        <v>3869</v>
      </c>
      <c r="B2761" s="95">
        <v>6.92</v>
      </c>
      <c r="C2761" s="95"/>
      <c r="D2761" s="95">
        <v>3.36</v>
      </c>
      <c r="E2761" s="95">
        <v>1.83</v>
      </c>
      <c r="F2761" s="95">
        <v>0.74</v>
      </c>
      <c r="G2761" s="95">
        <v>58.82</v>
      </c>
      <c r="H2761" s="95">
        <v>8</v>
      </c>
      <c r="I2761" s="95">
        <v>16.87</v>
      </c>
      <c r="J2761" s="95">
        <v>7.09</v>
      </c>
      <c r="K2761" s="95">
        <v>5.9</v>
      </c>
      <c r="L2761" s="95">
        <v>-1.19</v>
      </c>
      <c r="M2761" s="95">
        <v>-0.31</v>
      </c>
      <c r="N2761" s="95">
        <v>0.56999999999999995</v>
      </c>
      <c r="O2761" s="95">
        <v>4.4400000000000004</v>
      </c>
      <c r="P2761" s="95">
        <v>-1.31</v>
      </c>
      <c r="Q2761" s="95">
        <v>1.61</v>
      </c>
      <c r="R2761" s="95">
        <v>54.49</v>
      </c>
      <c r="S2761" s="95">
        <v>21.92</v>
      </c>
      <c r="T2761" s="95">
        <v>-4.4800000000000004</v>
      </c>
      <c r="U2761" s="95">
        <v>0.4</v>
      </c>
      <c r="V2761" s="95">
        <v>0.55000000000000004</v>
      </c>
      <c r="W2761" s="95">
        <v>1.3</v>
      </c>
      <c r="X2761" s="95">
        <v>-0.86</v>
      </c>
      <c r="Y2761" s="95"/>
      <c r="Z2761" s="74" t="s">
        <v>1111</v>
      </c>
      <c r="AA2761" s="95">
        <v>3.78</v>
      </c>
      <c r="AB2761" s="95">
        <v>2.06</v>
      </c>
      <c r="AC2761" s="74" t="s">
        <v>1111</v>
      </c>
      <c r="AD2761" s="95">
        <v>186844844</v>
      </c>
    </row>
    <row r="2762" spans="1:30" x14ac:dyDescent="0.2">
      <c r="A2762" s="74" t="s">
        <v>3870</v>
      </c>
      <c r="B2762" s="95">
        <v>14.84</v>
      </c>
      <c r="C2762" s="95"/>
      <c r="D2762" s="95">
        <v>-6.07</v>
      </c>
      <c r="E2762" s="95">
        <v>-13.07</v>
      </c>
      <c r="F2762" s="95">
        <v>0.9</v>
      </c>
      <c r="G2762" s="95">
        <v>-1.58</v>
      </c>
      <c r="H2762" s="95">
        <v>-128.82</v>
      </c>
      <c r="I2762" s="95">
        <v>-149.71</v>
      </c>
      <c r="J2762" s="95">
        <v>-7.06</v>
      </c>
      <c r="K2762" s="95">
        <v>-10.49</v>
      </c>
      <c r="L2762" s="95">
        <v>-3.43</v>
      </c>
      <c r="M2762" s="95"/>
      <c r="N2762" s="95">
        <v>9.09</v>
      </c>
      <c r="O2762" s="95">
        <v>-18.86</v>
      </c>
      <c r="P2762" s="95">
        <v>-1.22</v>
      </c>
      <c r="Q2762" s="95">
        <v>0.85</v>
      </c>
      <c r="R2762" s="95">
        <v>-215.16</v>
      </c>
      <c r="S2762" s="95">
        <v>-14.76</v>
      </c>
      <c r="T2762" s="95">
        <v>-22.51</v>
      </c>
      <c r="U2762" s="95">
        <v>-7.0000000000000007E-2</v>
      </c>
      <c r="V2762" s="95">
        <v>0.95</v>
      </c>
      <c r="W2762" s="95">
        <v>0.1</v>
      </c>
      <c r="X2762" s="95">
        <v>-17.07</v>
      </c>
      <c r="Y2762" s="95"/>
      <c r="Z2762" s="74" t="s">
        <v>1111</v>
      </c>
      <c r="AA2762" s="95">
        <v>-1.1399999999999999</v>
      </c>
      <c r="AB2762" s="95">
        <v>-2.44</v>
      </c>
      <c r="AC2762" s="74" t="s">
        <v>1111</v>
      </c>
      <c r="AD2762" s="95">
        <v>744970968</v>
      </c>
    </row>
    <row r="2763" spans="1:30" x14ac:dyDescent="0.2">
      <c r="A2763" s="74" t="s">
        <v>3871</v>
      </c>
      <c r="B2763" s="95">
        <v>7.5</v>
      </c>
      <c r="C2763" s="95">
        <v>1.32</v>
      </c>
      <c r="D2763" s="95">
        <v>-84.83</v>
      </c>
      <c r="E2763" s="95">
        <v>4.1900000000000004</v>
      </c>
      <c r="F2763" s="95">
        <v>2.54</v>
      </c>
      <c r="G2763" s="95">
        <v>67.680000000000007</v>
      </c>
      <c r="H2763" s="95">
        <v>-5.33</v>
      </c>
      <c r="I2763" s="95">
        <v>-9.14</v>
      </c>
      <c r="J2763" s="95">
        <v>-145.46</v>
      </c>
      <c r="K2763" s="95">
        <v>-136.80000000000001</v>
      </c>
      <c r="L2763" s="95">
        <v>8.65</v>
      </c>
      <c r="M2763" s="95">
        <v>-0.25</v>
      </c>
      <c r="N2763" s="95">
        <v>7.75</v>
      </c>
      <c r="O2763" s="95">
        <v>11.21</v>
      </c>
      <c r="P2763" s="95">
        <v>-4.58</v>
      </c>
      <c r="Q2763" s="95">
        <v>2.0299999999999998</v>
      </c>
      <c r="R2763" s="95">
        <v>-4.9400000000000004</v>
      </c>
      <c r="S2763" s="95">
        <v>-2.99</v>
      </c>
      <c r="T2763" s="95">
        <v>-2.73</v>
      </c>
      <c r="U2763" s="95">
        <v>0.6</v>
      </c>
      <c r="V2763" s="95">
        <v>0.4</v>
      </c>
      <c r="W2763" s="95">
        <v>0.33</v>
      </c>
      <c r="X2763" s="95"/>
      <c r="Y2763" s="95"/>
      <c r="Z2763" s="74" t="s">
        <v>1111</v>
      </c>
      <c r="AA2763" s="95">
        <v>1.79</v>
      </c>
      <c r="AB2763" s="95">
        <v>-0.09</v>
      </c>
      <c r="AC2763" s="74" t="s">
        <v>1111</v>
      </c>
      <c r="AD2763" s="95">
        <v>1317699172.5</v>
      </c>
    </row>
    <row r="2764" spans="1:30" x14ac:dyDescent="0.2">
      <c r="A2764" s="74" t="s">
        <v>3872</v>
      </c>
      <c r="B2764" s="95">
        <v>5.23</v>
      </c>
      <c r="C2764" s="95"/>
      <c r="D2764" s="95">
        <v>-9.17</v>
      </c>
      <c r="E2764" s="95">
        <v>7.09</v>
      </c>
      <c r="F2764" s="95">
        <v>2.2999999999999998</v>
      </c>
      <c r="G2764" s="95">
        <v>-0.28000000000000003</v>
      </c>
      <c r="H2764" s="95">
        <v>-74.56</v>
      </c>
      <c r="I2764" s="95">
        <v>-74.84</v>
      </c>
      <c r="J2764" s="95">
        <v>-9.2100000000000009</v>
      </c>
      <c r="K2764" s="95">
        <v>-8.93</v>
      </c>
      <c r="L2764" s="95">
        <v>0.28000000000000003</v>
      </c>
      <c r="M2764" s="95">
        <v>-0.21</v>
      </c>
      <c r="N2764" s="95">
        <v>6.86</v>
      </c>
      <c r="O2764" s="95">
        <v>6.82</v>
      </c>
      <c r="P2764" s="95">
        <v>-6.28</v>
      </c>
      <c r="Q2764" s="95">
        <v>2.14</v>
      </c>
      <c r="R2764" s="95">
        <v>-77.319999999999993</v>
      </c>
      <c r="S2764" s="95">
        <v>-25.08</v>
      </c>
      <c r="T2764" s="95">
        <v>-38.03</v>
      </c>
      <c r="U2764" s="95">
        <v>0.32</v>
      </c>
      <c r="V2764" s="95">
        <v>0.68</v>
      </c>
      <c r="W2764" s="95">
        <v>0.34</v>
      </c>
      <c r="X2764" s="95">
        <v>7.33</v>
      </c>
      <c r="Y2764" s="95"/>
      <c r="Z2764" s="74" t="s">
        <v>1111</v>
      </c>
      <c r="AA2764" s="95">
        <v>0.74</v>
      </c>
      <c r="AB2764" s="95">
        <v>-0.56999999999999995</v>
      </c>
      <c r="AC2764" s="74" t="s">
        <v>1111</v>
      </c>
      <c r="AD2764" s="95">
        <v>111324211</v>
      </c>
    </row>
    <row r="2765" spans="1:30" x14ac:dyDescent="0.2">
      <c r="A2765" s="74" t="s">
        <v>3873</v>
      </c>
      <c r="B2765" s="95">
        <v>1.1599999999999999</v>
      </c>
      <c r="C2765" s="95"/>
      <c r="D2765" s="95">
        <v>8.73</v>
      </c>
      <c r="E2765" s="95">
        <v>2.13</v>
      </c>
      <c r="F2765" s="95">
        <v>0.78</v>
      </c>
      <c r="G2765" s="95">
        <v>45.42</v>
      </c>
      <c r="H2765" s="95">
        <v>-0.69</v>
      </c>
      <c r="I2765" s="95">
        <v>3.19</v>
      </c>
      <c r="J2765" s="95">
        <v>-40.35</v>
      </c>
      <c r="K2765" s="95">
        <v>-22.3</v>
      </c>
      <c r="L2765" s="95">
        <v>18.05</v>
      </c>
      <c r="M2765" s="95">
        <v>-0.95</v>
      </c>
      <c r="N2765" s="95">
        <v>0.28000000000000003</v>
      </c>
      <c r="O2765" s="95">
        <v>-11.1</v>
      </c>
      <c r="P2765" s="95">
        <v>-1.49</v>
      </c>
      <c r="Q2765" s="95">
        <v>0.87</v>
      </c>
      <c r="R2765" s="95">
        <v>24.38</v>
      </c>
      <c r="S2765" s="95">
        <v>8.98</v>
      </c>
      <c r="T2765" s="95">
        <v>-17.87</v>
      </c>
      <c r="U2765" s="95">
        <v>0.37</v>
      </c>
      <c r="V2765" s="95">
        <v>0.63</v>
      </c>
      <c r="W2765" s="95">
        <v>2.81</v>
      </c>
      <c r="X2765" s="95">
        <v>4.22</v>
      </c>
      <c r="Y2765" s="95"/>
      <c r="Z2765" s="74" t="s">
        <v>1111</v>
      </c>
      <c r="AA2765" s="95">
        <v>0.55000000000000004</v>
      </c>
      <c r="AB2765" s="95">
        <v>0.13</v>
      </c>
      <c r="AC2765" s="74" t="s">
        <v>1111</v>
      </c>
      <c r="AD2765" s="95">
        <v>130035652</v>
      </c>
    </row>
    <row r="2766" spans="1:30" x14ac:dyDescent="0.2">
      <c r="A2766" s="74" t="s">
        <v>3874</v>
      </c>
      <c r="B2766" s="95">
        <v>98.52</v>
      </c>
      <c r="C2766" s="95"/>
      <c r="D2766" s="95">
        <v>17.940000000000001</v>
      </c>
      <c r="E2766" s="95">
        <v>3.61</v>
      </c>
      <c r="F2766" s="95">
        <v>2.0099999999999998</v>
      </c>
      <c r="G2766" s="95">
        <v>44.93</v>
      </c>
      <c r="H2766" s="95">
        <v>30.22</v>
      </c>
      <c r="I2766" s="95">
        <v>22.8</v>
      </c>
      <c r="J2766" s="95">
        <v>13.53</v>
      </c>
      <c r="K2766" s="95">
        <v>11.34</v>
      </c>
      <c r="L2766" s="95">
        <v>-2.2000000000000002</v>
      </c>
      <c r="M2766" s="95">
        <v>-0.59</v>
      </c>
      <c r="N2766" s="95">
        <v>4.09</v>
      </c>
      <c r="O2766" s="95">
        <v>4.0199999999999996</v>
      </c>
      <c r="P2766" s="95">
        <v>-6.39</v>
      </c>
      <c r="Q2766" s="95">
        <v>3.67</v>
      </c>
      <c r="R2766" s="95">
        <v>20.14</v>
      </c>
      <c r="S2766" s="95">
        <v>11.19</v>
      </c>
      <c r="T2766" s="95">
        <v>16.68</v>
      </c>
      <c r="U2766" s="95">
        <v>0.56000000000000005</v>
      </c>
      <c r="V2766" s="95">
        <v>0.44</v>
      </c>
      <c r="W2766" s="95">
        <v>0.49</v>
      </c>
      <c r="X2766" s="95">
        <v>14.05</v>
      </c>
      <c r="Y2766" s="95"/>
      <c r="Z2766" s="74" t="s">
        <v>1111</v>
      </c>
      <c r="AA2766" s="95">
        <v>27.29</v>
      </c>
      <c r="AB2766" s="95">
        <v>5.5</v>
      </c>
      <c r="AC2766" s="74" t="s">
        <v>1111</v>
      </c>
      <c r="AD2766" s="95">
        <v>7128057000</v>
      </c>
    </row>
    <row r="2767" spans="1:30" x14ac:dyDescent="0.2">
      <c r="A2767" s="74" t="s">
        <v>3875</v>
      </c>
      <c r="B2767" s="95">
        <v>24.95</v>
      </c>
      <c r="C2767" s="95"/>
      <c r="D2767" s="95">
        <v>1.27</v>
      </c>
      <c r="E2767" s="95">
        <v>0.52</v>
      </c>
      <c r="F2767" s="95">
        <v>0.19</v>
      </c>
      <c r="G2767" s="95">
        <v>36.44</v>
      </c>
      <c r="H2767" s="95">
        <v>16.440000000000001</v>
      </c>
      <c r="I2767" s="95">
        <v>11.43</v>
      </c>
      <c r="J2767" s="95">
        <v>0.88</v>
      </c>
      <c r="K2767" s="95">
        <v>1.97</v>
      </c>
      <c r="L2767" s="95">
        <v>1.0900000000000001</v>
      </c>
      <c r="M2767" s="95">
        <v>0.65</v>
      </c>
      <c r="N2767" s="95">
        <v>0.14000000000000001</v>
      </c>
      <c r="O2767" s="95">
        <v>1.17</v>
      </c>
      <c r="P2767" s="95">
        <v>-0.35</v>
      </c>
      <c r="Q2767" s="95">
        <v>1.52</v>
      </c>
      <c r="R2767" s="95">
        <v>41.31</v>
      </c>
      <c r="S2767" s="95">
        <v>14.73</v>
      </c>
      <c r="T2767" s="95">
        <v>28.05</v>
      </c>
      <c r="U2767" s="95">
        <v>0.36</v>
      </c>
      <c r="V2767" s="95">
        <v>0.64</v>
      </c>
      <c r="W2767" s="95">
        <v>1.29</v>
      </c>
      <c r="X2767" s="95">
        <v>28.16</v>
      </c>
      <c r="Y2767" s="95">
        <v>11.84</v>
      </c>
      <c r="Z2767" s="74" t="s">
        <v>1111</v>
      </c>
      <c r="AA2767" s="95">
        <v>47.73</v>
      </c>
      <c r="AB2767" s="95">
        <v>19.72</v>
      </c>
      <c r="AC2767" s="74" t="s">
        <v>1111</v>
      </c>
      <c r="AD2767" s="95">
        <v>39478385</v>
      </c>
    </row>
    <row r="2768" spans="1:30" x14ac:dyDescent="0.2">
      <c r="A2768" s="74" t="s">
        <v>3876</v>
      </c>
      <c r="B2768" s="95">
        <v>10.4</v>
      </c>
      <c r="C2768" s="95"/>
      <c r="D2768" s="95">
        <v>234.69</v>
      </c>
      <c r="E2768" s="95">
        <v>21.08</v>
      </c>
      <c r="F2768" s="95">
        <v>1.3</v>
      </c>
      <c r="G2768" s="95"/>
      <c r="H2768" s="95"/>
      <c r="I2768" s="95"/>
      <c r="J2768" s="95">
        <v>244.5</v>
      </c>
      <c r="K2768" s="95">
        <v>244.35</v>
      </c>
      <c r="L2768" s="95">
        <v>-0.15</v>
      </c>
      <c r="M2768" s="95">
        <v>-0.01</v>
      </c>
      <c r="N2768" s="95"/>
      <c r="O2768" s="95">
        <v>-348.93</v>
      </c>
      <c r="P2768" s="95">
        <v>-1.3</v>
      </c>
      <c r="Q2768" s="95">
        <v>0.36</v>
      </c>
      <c r="R2768" s="95">
        <v>8.98</v>
      </c>
      <c r="S2768" s="95">
        <v>0.55000000000000004</v>
      </c>
      <c r="T2768" s="95">
        <v>8.6199999999999992</v>
      </c>
      <c r="U2768" s="95">
        <v>0.06</v>
      </c>
      <c r="V2768" s="95">
        <v>0.1</v>
      </c>
      <c r="W2768" s="95">
        <v>0</v>
      </c>
      <c r="X2768" s="95"/>
      <c r="Y2768" s="95"/>
      <c r="Z2768" s="74" t="s">
        <v>1111</v>
      </c>
      <c r="AA2768" s="95">
        <v>0.49</v>
      </c>
      <c r="AB2768" s="95">
        <v>0.04</v>
      </c>
      <c r="AC2768" s="74" t="s">
        <v>1111</v>
      </c>
      <c r="AD2768" s="95">
        <v>105378000</v>
      </c>
    </row>
    <row r="2769" spans="1:30" x14ac:dyDescent="0.2">
      <c r="A2769" s="74" t="s">
        <v>3877</v>
      </c>
      <c r="B2769" s="95">
        <v>11.08</v>
      </c>
      <c r="C2769" s="95"/>
      <c r="D2769" s="95">
        <v>250.04</v>
      </c>
      <c r="E2769" s="95">
        <v>22.45</v>
      </c>
      <c r="F2769" s="95">
        <v>1.38</v>
      </c>
      <c r="G2769" s="95"/>
      <c r="H2769" s="95"/>
      <c r="I2769" s="95"/>
      <c r="J2769" s="95">
        <v>260.48</v>
      </c>
      <c r="K2769" s="95">
        <v>244.35</v>
      </c>
      <c r="L2769" s="95">
        <v>-0.15</v>
      </c>
      <c r="M2769" s="95">
        <v>-0.01</v>
      </c>
      <c r="N2769" s="95"/>
      <c r="O2769" s="95">
        <v>-371.75</v>
      </c>
      <c r="P2769" s="95">
        <v>-1.39</v>
      </c>
      <c r="Q2769" s="95">
        <v>0.36</v>
      </c>
      <c r="R2769" s="95">
        <v>8.98</v>
      </c>
      <c r="S2769" s="95">
        <v>0.55000000000000004</v>
      </c>
      <c r="T2769" s="95">
        <v>8.6199999999999992</v>
      </c>
      <c r="U2769" s="95">
        <v>0.06</v>
      </c>
      <c r="V2769" s="95">
        <v>0.1</v>
      </c>
      <c r="W2769" s="95">
        <v>0</v>
      </c>
      <c r="X2769" s="95"/>
      <c r="Y2769" s="95"/>
      <c r="Z2769" s="74" t="s">
        <v>1111</v>
      </c>
      <c r="AA2769" s="95">
        <v>0.49</v>
      </c>
      <c r="AB2769" s="95">
        <v>0.04</v>
      </c>
      <c r="AC2769" s="74" t="s">
        <v>1111</v>
      </c>
      <c r="AD2769" s="95">
        <v>105378000</v>
      </c>
    </row>
    <row r="2770" spans="1:30" x14ac:dyDescent="0.2">
      <c r="A2770" s="74" t="s">
        <v>3878</v>
      </c>
      <c r="B2770" s="95">
        <v>1.03</v>
      </c>
      <c r="C2770" s="95"/>
      <c r="D2770" s="95">
        <v>23.24</v>
      </c>
      <c r="E2770" s="95">
        <v>2.09</v>
      </c>
      <c r="F2770" s="95">
        <v>0.13</v>
      </c>
      <c r="G2770" s="95"/>
      <c r="H2770" s="95"/>
      <c r="I2770" s="95"/>
      <c r="J2770" s="95">
        <v>24.21</v>
      </c>
      <c r="K2770" s="95">
        <v>244.35</v>
      </c>
      <c r="L2770" s="95">
        <v>-0.15</v>
      </c>
      <c r="M2770" s="95">
        <v>-0.01</v>
      </c>
      <c r="N2770" s="95"/>
      <c r="O2770" s="95">
        <v>-34.56</v>
      </c>
      <c r="P2770" s="95">
        <v>-0.13</v>
      </c>
      <c r="Q2770" s="95">
        <v>0.36</v>
      </c>
      <c r="R2770" s="95">
        <v>8.98</v>
      </c>
      <c r="S2770" s="95">
        <v>0.55000000000000004</v>
      </c>
      <c r="T2770" s="95">
        <v>8.6199999999999992</v>
      </c>
      <c r="U2770" s="95">
        <v>0.06</v>
      </c>
      <c r="V2770" s="95">
        <v>0.1</v>
      </c>
      <c r="W2770" s="95">
        <v>0</v>
      </c>
      <c r="X2770" s="95"/>
      <c r="Y2770" s="95"/>
      <c r="Z2770" s="74" t="s">
        <v>1111</v>
      </c>
      <c r="AA2770" s="95">
        <v>0.49</v>
      </c>
      <c r="AB2770" s="95">
        <v>0.04</v>
      </c>
      <c r="AC2770" s="74" t="s">
        <v>1111</v>
      </c>
      <c r="AD2770" s="95">
        <v>105378000</v>
      </c>
    </row>
    <row r="2771" spans="1:30" x14ac:dyDescent="0.2">
      <c r="A2771" s="74" t="s">
        <v>3879</v>
      </c>
      <c r="B2771" s="95">
        <v>79.83</v>
      </c>
      <c r="C2771" s="95"/>
      <c r="D2771" s="95">
        <v>-10.44</v>
      </c>
      <c r="E2771" s="95">
        <v>3.24</v>
      </c>
      <c r="F2771" s="95">
        <v>1.93</v>
      </c>
      <c r="G2771" s="95">
        <v>67.27</v>
      </c>
      <c r="H2771" s="95">
        <v>-34.42</v>
      </c>
      <c r="I2771" s="95">
        <v>-39.340000000000003</v>
      </c>
      <c r="J2771" s="95">
        <v>-11.93</v>
      </c>
      <c r="K2771" s="95">
        <v>-11.97</v>
      </c>
      <c r="L2771" s="95">
        <v>-0.05</v>
      </c>
      <c r="M2771" s="95">
        <v>0.01</v>
      </c>
      <c r="N2771" s="95">
        <v>4.1100000000000003</v>
      </c>
      <c r="O2771" s="95">
        <v>-350.87</v>
      </c>
      <c r="P2771" s="95">
        <v>-2.73</v>
      </c>
      <c r="Q2771" s="95">
        <v>0.98</v>
      </c>
      <c r="R2771" s="95">
        <v>-31.02</v>
      </c>
      <c r="S2771" s="95">
        <v>-18.47</v>
      </c>
      <c r="T2771" s="95">
        <v>-21.47</v>
      </c>
      <c r="U2771" s="95">
        <v>0.6</v>
      </c>
      <c r="V2771" s="95">
        <v>0.4</v>
      </c>
      <c r="W2771" s="95">
        <v>0.47</v>
      </c>
      <c r="X2771" s="95">
        <v>26.23</v>
      </c>
      <c r="Y2771" s="95"/>
      <c r="Z2771" s="74" t="s">
        <v>1111</v>
      </c>
      <c r="AA2771" s="95">
        <v>24.66</v>
      </c>
      <c r="AB2771" s="95">
        <v>-7.65</v>
      </c>
      <c r="AC2771" s="74" t="s">
        <v>1111</v>
      </c>
      <c r="AD2771" s="95">
        <v>4248991665</v>
      </c>
    </row>
    <row r="2772" spans="1:30" x14ac:dyDescent="0.2">
      <c r="A2772" s="74" t="s">
        <v>3880</v>
      </c>
      <c r="B2772" s="95">
        <v>3.07</v>
      </c>
      <c r="C2772" s="95"/>
      <c r="D2772" s="95">
        <v>-5.68</v>
      </c>
      <c r="E2772" s="95">
        <v>36.93</v>
      </c>
      <c r="F2772" s="95">
        <v>2.6</v>
      </c>
      <c r="G2772" s="95">
        <v>22.7</v>
      </c>
      <c r="H2772" s="95">
        <v>-41.07</v>
      </c>
      <c r="I2772" s="95">
        <v>-45.29</v>
      </c>
      <c r="J2772" s="95">
        <v>-6.26</v>
      </c>
      <c r="K2772" s="95">
        <v>-6.34</v>
      </c>
      <c r="L2772" s="95">
        <v>-0.08</v>
      </c>
      <c r="M2772" s="95">
        <v>0.46</v>
      </c>
      <c r="N2772" s="95">
        <v>2.57</v>
      </c>
      <c r="O2772" s="95">
        <v>-19.82</v>
      </c>
      <c r="P2772" s="95">
        <v>-4.8600000000000003</v>
      </c>
      <c r="Q2772" s="95">
        <v>0.78</v>
      </c>
      <c r="R2772" s="95">
        <v>-650.16999999999996</v>
      </c>
      <c r="S2772" s="95">
        <v>-45.83</v>
      </c>
      <c r="T2772" s="95">
        <v>-113.24</v>
      </c>
      <c r="U2772" s="95">
        <v>7.0000000000000007E-2</v>
      </c>
      <c r="V2772" s="95">
        <v>0.93</v>
      </c>
      <c r="W2772" s="95">
        <v>1.01</v>
      </c>
      <c r="X2772" s="95"/>
      <c r="Y2772" s="95"/>
      <c r="Z2772" s="74" t="s">
        <v>1111</v>
      </c>
      <c r="AA2772" s="95">
        <v>0.08</v>
      </c>
      <c r="AB2772" s="95">
        <v>-0.54</v>
      </c>
      <c r="AC2772" s="74" t="s">
        <v>1111</v>
      </c>
      <c r="AD2772" s="95">
        <v>240518843</v>
      </c>
    </row>
    <row r="2773" spans="1:30" x14ac:dyDescent="0.2">
      <c r="A2773" s="74" t="s">
        <v>3881</v>
      </c>
      <c r="B2773" s="95">
        <v>1.82</v>
      </c>
      <c r="C2773" s="95"/>
      <c r="D2773" s="95">
        <v>-4.46</v>
      </c>
      <c r="E2773" s="95">
        <v>4.12</v>
      </c>
      <c r="F2773" s="95">
        <v>3.95</v>
      </c>
      <c r="G2773" s="95"/>
      <c r="H2773" s="95"/>
      <c r="I2773" s="95"/>
      <c r="J2773" s="95">
        <v>-4.47</v>
      </c>
      <c r="K2773" s="95">
        <v>-3.4</v>
      </c>
      <c r="L2773" s="95">
        <v>1.06</v>
      </c>
      <c r="M2773" s="95">
        <v>-0.98</v>
      </c>
      <c r="N2773" s="95"/>
      <c r="O2773" s="95">
        <v>4.1399999999999997</v>
      </c>
      <c r="P2773" s="95">
        <v>-926.62</v>
      </c>
      <c r="Q2773" s="95">
        <v>24.35</v>
      </c>
      <c r="R2773" s="95">
        <v>-92.28</v>
      </c>
      <c r="S2773" s="95">
        <v>-88.51</v>
      </c>
      <c r="T2773" s="95">
        <v>-92.16</v>
      </c>
      <c r="U2773" s="95">
        <v>0.96</v>
      </c>
      <c r="V2773" s="95">
        <v>0.04</v>
      </c>
      <c r="W2773" s="95">
        <v>0</v>
      </c>
      <c r="X2773" s="95"/>
      <c r="Y2773" s="95"/>
      <c r="Z2773" s="74" t="s">
        <v>1111</v>
      </c>
      <c r="AA2773" s="95">
        <v>0.44</v>
      </c>
      <c r="AB2773" s="95">
        <v>-0.41</v>
      </c>
      <c r="AC2773" s="74" t="s">
        <v>1111</v>
      </c>
      <c r="AD2773" s="95">
        <v>25018812</v>
      </c>
    </row>
    <row r="2774" spans="1:30" x14ac:dyDescent="0.2">
      <c r="A2774" s="74" t="s">
        <v>3882</v>
      </c>
      <c r="B2774" s="95">
        <v>0.26</v>
      </c>
      <c r="C2774" s="95"/>
      <c r="D2774" s="95">
        <v>-0.64</v>
      </c>
      <c r="E2774" s="95">
        <v>0.59</v>
      </c>
      <c r="F2774" s="95">
        <v>0.56000000000000005</v>
      </c>
      <c r="G2774" s="95"/>
      <c r="H2774" s="95"/>
      <c r="I2774" s="95"/>
      <c r="J2774" s="95">
        <v>-0.64</v>
      </c>
      <c r="K2774" s="95">
        <v>-3.4</v>
      </c>
      <c r="L2774" s="95">
        <v>1.06</v>
      </c>
      <c r="M2774" s="95">
        <v>-0.98</v>
      </c>
      <c r="N2774" s="95"/>
      <c r="O2774" s="95">
        <v>0.59</v>
      </c>
      <c r="P2774" s="95">
        <v>-132.37</v>
      </c>
      <c r="Q2774" s="95">
        <v>24.35</v>
      </c>
      <c r="R2774" s="95">
        <v>-92.28</v>
      </c>
      <c r="S2774" s="95">
        <v>-88.51</v>
      </c>
      <c r="T2774" s="95">
        <v>-92.16</v>
      </c>
      <c r="U2774" s="95">
        <v>0.96</v>
      </c>
      <c r="V2774" s="95">
        <v>0.04</v>
      </c>
      <c r="W2774" s="95">
        <v>0</v>
      </c>
      <c r="X2774" s="95"/>
      <c r="Y2774" s="95"/>
      <c r="Z2774" s="74" t="s">
        <v>1111</v>
      </c>
      <c r="AA2774" s="95">
        <v>0.44</v>
      </c>
      <c r="AB2774" s="95">
        <v>-0.41</v>
      </c>
      <c r="AC2774" s="74" t="s">
        <v>1111</v>
      </c>
      <c r="AD2774" s="95">
        <v>25018812</v>
      </c>
    </row>
    <row r="2775" spans="1:30" x14ac:dyDescent="0.2">
      <c r="A2775" s="74" t="s">
        <v>3883</v>
      </c>
      <c r="B2775" s="95">
        <v>1.36</v>
      </c>
      <c r="C2775" s="95"/>
      <c r="D2775" s="95">
        <v>-3.49</v>
      </c>
      <c r="E2775" s="95">
        <v>1.67</v>
      </c>
      <c r="F2775" s="95">
        <v>0.74</v>
      </c>
      <c r="G2775" s="95">
        <v>26.74</v>
      </c>
      <c r="H2775" s="95">
        <v>-6.62</v>
      </c>
      <c r="I2775" s="95">
        <v>-6.78</v>
      </c>
      <c r="J2775" s="95">
        <v>-3.58</v>
      </c>
      <c r="K2775" s="95">
        <v>0.41</v>
      </c>
      <c r="L2775" s="95">
        <v>3.99</v>
      </c>
      <c r="M2775" s="95">
        <v>-1.85</v>
      </c>
      <c r="N2775" s="95">
        <v>0.24</v>
      </c>
      <c r="O2775" s="95">
        <v>1.97</v>
      </c>
      <c r="P2775" s="95">
        <v>-7.57</v>
      </c>
      <c r="Q2775" s="95">
        <v>1.72</v>
      </c>
      <c r="R2775" s="95">
        <v>-47.7</v>
      </c>
      <c r="S2775" s="95">
        <v>-21.24</v>
      </c>
      <c r="T2775" s="95">
        <v>-46.54</v>
      </c>
      <c r="U2775" s="95">
        <v>0.45</v>
      </c>
      <c r="V2775" s="95">
        <v>0.55000000000000004</v>
      </c>
      <c r="W2775" s="95">
        <v>3.13</v>
      </c>
      <c r="X2775" s="95"/>
      <c r="Y2775" s="95"/>
      <c r="Z2775" s="74" t="s">
        <v>1111</v>
      </c>
      <c r="AA2775" s="95">
        <v>0.82</v>
      </c>
      <c r="AB2775" s="95">
        <v>-0.39</v>
      </c>
      <c r="AC2775" s="74" t="s">
        <v>1111</v>
      </c>
      <c r="AD2775" s="95">
        <v>68822800</v>
      </c>
    </row>
    <row r="2776" spans="1:30" x14ac:dyDescent="0.2">
      <c r="A2776" s="74" t="s">
        <v>3884</v>
      </c>
      <c r="B2776" s="95">
        <v>4.29</v>
      </c>
      <c r="C2776" s="95"/>
      <c r="D2776" s="95">
        <v>0.05</v>
      </c>
      <c r="E2776" s="95">
        <v>-1.73</v>
      </c>
      <c r="F2776" s="95">
        <v>1.18</v>
      </c>
      <c r="G2776" s="95">
        <v>51.2</v>
      </c>
      <c r="H2776" s="95">
        <v>28.26</v>
      </c>
      <c r="I2776" s="95">
        <v>21.64</v>
      </c>
      <c r="J2776" s="95">
        <v>0.03</v>
      </c>
      <c r="K2776" s="95">
        <v>0.02</v>
      </c>
      <c r="L2776" s="95">
        <v>-0.01</v>
      </c>
      <c r="M2776" s="95"/>
      <c r="N2776" s="95">
        <v>0.01</v>
      </c>
      <c r="O2776" s="95">
        <v>2.37</v>
      </c>
      <c r="P2776" s="95">
        <v>-3.43</v>
      </c>
      <c r="Q2776" s="95">
        <v>4.12</v>
      </c>
      <c r="R2776" s="95">
        <v>-3821.03</v>
      </c>
      <c r="S2776" s="95">
        <v>2606.23</v>
      </c>
      <c r="T2776" s="95">
        <v>-3987.69</v>
      </c>
      <c r="U2776" s="95">
        <v>-0.68</v>
      </c>
      <c r="V2776" s="95">
        <v>1.68</v>
      </c>
      <c r="W2776" s="95">
        <v>120.46</v>
      </c>
      <c r="X2776" s="95">
        <v>742.22</v>
      </c>
      <c r="Y2776" s="95"/>
      <c r="Z2776" s="74" t="s">
        <v>1111</v>
      </c>
      <c r="AA2776" s="95">
        <v>-2.4900000000000002</v>
      </c>
      <c r="AB2776" s="95">
        <v>94.97</v>
      </c>
      <c r="AC2776" s="74" t="s">
        <v>1111</v>
      </c>
      <c r="AD2776" s="95">
        <v>118077960</v>
      </c>
    </row>
    <row r="2777" spans="1:30" x14ac:dyDescent="0.2">
      <c r="A2777" s="74" t="s">
        <v>3885</v>
      </c>
      <c r="B2777" s="95">
        <v>81.23</v>
      </c>
      <c r="C2777" s="95">
        <v>1.75</v>
      </c>
      <c r="D2777" s="95">
        <v>21.4</v>
      </c>
      <c r="E2777" s="95">
        <v>3.01</v>
      </c>
      <c r="F2777" s="95">
        <v>0.33</v>
      </c>
      <c r="G2777" s="95">
        <v>0</v>
      </c>
      <c r="H2777" s="95">
        <v>49.13</v>
      </c>
      <c r="I2777" s="95">
        <v>39.76</v>
      </c>
      <c r="J2777" s="95">
        <v>17.32</v>
      </c>
      <c r="K2777" s="95">
        <v>2.69</v>
      </c>
      <c r="L2777" s="95">
        <v>-14.63</v>
      </c>
      <c r="M2777" s="95">
        <v>-2.54</v>
      </c>
      <c r="N2777" s="95">
        <v>8.51</v>
      </c>
      <c r="O2777" s="95"/>
      <c r="P2777" s="95">
        <v>-0.33</v>
      </c>
      <c r="Q2777" s="95"/>
      <c r="R2777" s="95">
        <v>14.06</v>
      </c>
      <c r="S2777" s="95">
        <v>1.54</v>
      </c>
      <c r="T2777" s="95">
        <v>12.71</v>
      </c>
      <c r="U2777" s="95">
        <v>0.11</v>
      </c>
      <c r="V2777" s="95">
        <v>0.89</v>
      </c>
      <c r="W2777" s="95">
        <v>0.04</v>
      </c>
      <c r="X2777" s="95">
        <v>9.27</v>
      </c>
      <c r="Y2777" s="95">
        <v>12.71</v>
      </c>
      <c r="Z2777" s="74" t="s">
        <v>1111</v>
      </c>
      <c r="AA2777" s="95">
        <v>27</v>
      </c>
      <c r="AB2777" s="95">
        <v>3.8</v>
      </c>
      <c r="AC2777" s="74" t="s">
        <v>1111</v>
      </c>
      <c r="AD2777" s="95">
        <v>2055054016</v>
      </c>
    </row>
    <row r="2778" spans="1:30" x14ac:dyDescent="0.2">
      <c r="A2778" s="74" t="s">
        <v>3886</v>
      </c>
      <c r="B2778" s="95">
        <v>55.29</v>
      </c>
      <c r="C2778" s="95">
        <v>0.45</v>
      </c>
      <c r="D2778" s="95">
        <v>15.56</v>
      </c>
      <c r="E2778" s="95">
        <v>2.73</v>
      </c>
      <c r="F2778" s="95">
        <v>1.29</v>
      </c>
      <c r="G2778" s="95">
        <v>40.619999999999997</v>
      </c>
      <c r="H2778" s="95">
        <v>11.34</v>
      </c>
      <c r="I2778" s="95">
        <v>8.06</v>
      </c>
      <c r="J2778" s="95">
        <v>11.05</v>
      </c>
      <c r="K2778" s="95">
        <v>12.41</v>
      </c>
      <c r="L2778" s="95">
        <v>1.36</v>
      </c>
      <c r="M2778" s="95">
        <v>0.34</v>
      </c>
      <c r="N2778" s="95">
        <v>1.25</v>
      </c>
      <c r="O2778" s="95">
        <v>8.32</v>
      </c>
      <c r="P2778" s="95">
        <v>-1.97</v>
      </c>
      <c r="Q2778" s="95">
        <v>1.83</v>
      </c>
      <c r="R2778" s="95">
        <v>17.55</v>
      </c>
      <c r="S2778" s="95">
        <v>8.31</v>
      </c>
      <c r="T2778" s="95">
        <v>13.27</v>
      </c>
      <c r="U2778" s="95">
        <v>0.47</v>
      </c>
      <c r="V2778" s="95">
        <v>0.52</v>
      </c>
      <c r="W2778" s="95">
        <v>1.03</v>
      </c>
      <c r="X2778" s="95">
        <v>10.09</v>
      </c>
      <c r="Y2778" s="95">
        <v>8.57</v>
      </c>
      <c r="Z2778" s="74" t="s">
        <v>1111</v>
      </c>
      <c r="AA2778" s="95">
        <v>20.25</v>
      </c>
      <c r="AB2778" s="95">
        <v>3.55</v>
      </c>
      <c r="AC2778" s="74" t="s">
        <v>1111</v>
      </c>
      <c r="AD2778" s="95">
        <v>16116548448</v>
      </c>
    </row>
    <row r="2779" spans="1:30" x14ac:dyDescent="0.2">
      <c r="A2779" s="74" t="s">
        <v>3887</v>
      </c>
      <c r="B2779" s="95">
        <v>14.47</v>
      </c>
      <c r="C2779" s="95"/>
      <c r="D2779" s="95">
        <v>6.75</v>
      </c>
      <c r="E2779" s="95">
        <v>1.61</v>
      </c>
      <c r="F2779" s="95">
        <v>0.7</v>
      </c>
      <c r="G2779" s="95">
        <v>38.54</v>
      </c>
      <c r="H2779" s="95">
        <v>5.16</v>
      </c>
      <c r="I2779" s="95">
        <v>5.33</v>
      </c>
      <c r="J2779" s="95">
        <v>6.97</v>
      </c>
      <c r="K2779" s="95">
        <v>5.24</v>
      </c>
      <c r="L2779" s="95">
        <v>-1.72</v>
      </c>
      <c r="M2779" s="95">
        <v>-0.4</v>
      </c>
      <c r="N2779" s="95">
        <v>0.36</v>
      </c>
      <c r="O2779" s="95">
        <v>3.49</v>
      </c>
      <c r="P2779" s="95">
        <v>-1.69</v>
      </c>
      <c r="Q2779" s="95">
        <v>1.52</v>
      </c>
      <c r="R2779" s="95">
        <v>23.93</v>
      </c>
      <c r="S2779" s="95">
        <v>10.41</v>
      </c>
      <c r="T2779" s="95">
        <v>22.4</v>
      </c>
      <c r="U2779" s="95">
        <v>0.43</v>
      </c>
      <c r="V2779" s="95">
        <v>0.56999999999999995</v>
      </c>
      <c r="W2779" s="95">
        <v>1.95</v>
      </c>
      <c r="X2779" s="95">
        <v>2.3199999999999998</v>
      </c>
      <c r="Y2779" s="95"/>
      <c r="Z2779" s="74" t="s">
        <v>1111</v>
      </c>
      <c r="AA2779" s="95">
        <v>8.9700000000000006</v>
      </c>
      <c r="AB2779" s="95">
        <v>2.15</v>
      </c>
      <c r="AC2779" s="74" t="s">
        <v>1111</v>
      </c>
      <c r="AD2779" s="95">
        <v>421197136</v>
      </c>
    </row>
    <row r="2780" spans="1:30" x14ac:dyDescent="0.2">
      <c r="A2780" s="74" t="s">
        <v>3888</v>
      </c>
      <c r="B2780" s="95">
        <v>9.2200000000000006</v>
      </c>
      <c r="C2780" s="95"/>
      <c r="D2780" s="95">
        <v>9.23</v>
      </c>
      <c r="E2780" s="95">
        <v>7.25</v>
      </c>
      <c r="F2780" s="95">
        <v>3.37</v>
      </c>
      <c r="G2780" s="95">
        <v>35.909999999999997</v>
      </c>
      <c r="H2780" s="95">
        <v>16.02</v>
      </c>
      <c r="I2780" s="95">
        <v>10.8</v>
      </c>
      <c r="J2780" s="95">
        <v>6.22</v>
      </c>
      <c r="K2780" s="95">
        <v>4.5199999999999996</v>
      </c>
      <c r="L2780" s="95">
        <v>-1.71</v>
      </c>
      <c r="M2780" s="95">
        <v>-1.99</v>
      </c>
      <c r="N2780" s="95">
        <v>1</v>
      </c>
      <c r="O2780" s="95">
        <v>6.26</v>
      </c>
      <c r="P2780" s="95">
        <v>-271.77</v>
      </c>
      <c r="Q2780" s="95">
        <v>2.2000000000000002</v>
      </c>
      <c r="R2780" s="95">
        <v>78.52</v>
      </c>
      <c r="S2780" s="95">
        <v>36.51</v>
      </c>
      <c r="T2780" s="95">
        <v>93.95</v>
      </c>
      <c r="U2780" s="95">
        <v>0.46</v>
      </c>
      <c r="V2780" s="95">
        <v>0.54</v>
      </c>
      <c r="W2780" s="95">
        <v>3.38</v>
      </c>
      <c r="X2780" s="95">
        <v>-13.42</v>
      </c>
      <c r="Y2780" s="95"/>
      <c r="Z2780" s="74" t="s">
        <v>1111</v>
      </c>
      <c r="AA2780" s="95">
        <v>1.27</v>
      </c>
      <c r="AB2780" s="95">
        <v>1</v>
      </c>
      <c r="AC2780" s="74" t="s">
        <v>1111</v>
      </c>
      <c r="AD2780" s="95">
        <v>20382506.48</v>
      </c>
    </row>
    <row r="2781" spans="1:30" x14ac:dyDescent="0.2">
      <c r="A2781" s="74" t="s">
        <v>3889</v>
      </c>
      <c r="B2781" s="95">
        <v>4.1900000000000004</v>
      </c>
      <c r="C2781" s="95"/>
      <c r="D2781" s="95">
        <v>-9.6300000000000008</v>
      </c>
      <c r="E2781" s="95">
        <v>3.93</v>
      </c>
      <c r="F2781" s="95">
        <v>1.76</v>
      </c>
      <c r="G2781" s="95">
        <v>25.97</v>
      </c>
      <c r="H2781" s="95">
        <v>-24.07</v>
      </c>
      <c r="I2781" s="95">
        <v>-27.43</v>
      </c>
      <c r="J2781" s="95">
        <v>-10.98</v>
      </c>
      <c r="K2781" s="95">
        <v>-11.89</v>
      </c>
      <c r="L2781" s="95">
        <v>-0.91</v>
      </c>
      <c r="M2781" s="95">
        <v>0.32</v>
      </c>
      <c r="N2781" s="95">
        <v>2.64</v>
      </c>
      <c r="O2781" s="95">
        <v>5.95</v>
      </c>
      <c r="P2781" s="95">
        <v>-3.07</v>
      </c>
      <c r="Q2781" s="95">
        <v>3.22</v>
      </c>
      <c r="R2781" s="95">
        <v>-40.79</v>
      </c>
      <c r="S2781" s="95">
        <v>-18.23</v>
      </c>
      <c r="T2781" s="95">
        <v>-19.61</v>
      </c>
      <c r="U2781" s="95">
        <v>0.45</v>
      </c>
      <c r="V2781" s="95">
        <v>0.55000000000000004</v>
      </c>
      <c r="W2781" s="95">
        <v>0.66</v>
      </c>
      <c r="X2781" s="95">
        <v>6.14</v>
      </c>
      <c r="Y2781" s="95"/>
      <c r="Z2781" s="74" t="s">
        <v>1111</v>
      </c>
      <c r="AA2781" s="95">
        <v>1.06</v>
      </c>
      <c r="AB2781" s="95">
        <v>-0.43</v>
      </c>
      <c r="AC2781" s="74" t="s">
        <v>1111</v>
      </c>
      <c r="AD2781" s="95">
        <v>555319385</v>
      </c>
    </row>
    <row r="2782" spans="1:30" x14ac:dyDescent="0.2">
      <c r="A2782" s="74" t="s">
        <v>3890</v>
      </c>
      <c r="B2782" s="95">
        <v>240.42</v>
      </c>
      <c r="C2782" s="95">
        <v>1.41</v>
      </c>
      <c r="D2782" s="95">
        <v>38.51</v>
      </c>
      <c r="E2782" s="95">
        <v>29.65</v>
      </c>
      <c r="F2782" s="95">
        <v>4.7699999999999996</v>
      </c>
      <c r="G2782" s="95">
        <v>74.849999999999994</v>
      </c>
      <c r="H2782" s="95">
        <v>24.44</v>
      </c>
      <c r="I2782" s="95">
        <v>21.52</v>
      </c>
      <c r="J2782" s="95">
        <v>33.9</v>
      </c>
      <c r="K2782" s="95">
        <v>35.85</v>
      </c>
      <c r="L2782" s="95">
        <v>1.95</v>
      </c>
      <c r="M2782" s="95">
        <v>1.71</v>
      </c>
      <c r="N2782" s="95">
        <v>8.2899999999999991</v>
      </c>
      <c r="O2782" s="95">
        <v>55.74</v>
      </c>
      <c r="P2782" s="95">
        <v>-7.57</v>
      </c>
      <c r="Q2782" s="95">
        <v>1.3</v>
      </c>
      <c r="R2782" s="95">
        <v>76.989999999999995</v>
      </c>
      <c r="S2782" s="95">
        <v>12.39</v>
      </c>
      <c r="T2782" s="95">
        <v>24.04</v>
      </c>
      <c r="U2782" s="95">
        <v>0.16</v>
      </c>
      <c r="V2782" s="95">
        <v>0.83</v>
      </c>
      <c r="W2782" s="95">
        <v>0.57999999999999996</v>
      </c>
      <c r="X2782" s="95">
        <v>4.22</v>
      </c>
      <c r="Y2782" s="95">
        <v>20.79</v>
      </c>
      <c r="Z2782" s="74" t="s">
        <v>1111</v>
      </c>
      <c r="AA2782" s="95">
        <v>8.11</v>
      </c>
      <c r="AB2782" s="95">
        <v>6.24</v>
      </c>
      <c r="AC2782" s="74" t="s">
        <v>1111</v>
      </c>
      <c r="AD2782" s="95">
        <v>229983944808</v>
      </c>
    </row>
    <row r="2783" spans="1:30" x14ac:dyDescent="0.2">
      <c r="A2783" s="74" t="s">
        <v>3891</v>
      </c>
      <c r="B2783" s="95">
        <v>44.18</v>
      </c>
      <c r="C2783" s="95">
        <v>1</v>
      </c>
      <c r="D2783" s="95">
        <v>34.75</v>
      </c>
      <c r="E2783" s="95">
        <v>3.87</v>
      </c>
      <c r="F2783" s="95">
        <v>3.33</v>
      </c>
      <c r="G2783" s="95">
        <v>65.47</v>
      </c>
      <c r="H2783" s="95">
        <v>24.65</v>
      </c>
      <c r="I2783" s="95">
        <v>18.21</v>
      </c>
      <c r="J2783" s="95">
        <v>25.67</v>
      </c>
      <c r="K2783" s="95">
        <v>23.89</v>
      </c>
      <c r="L2783" s="95">
        <v>-1.78</v>
      </c>
      <c r="M2783" s="95">
        <v>-0.27</v>
      </c>
      <c r="N2783" s="95">
        <v>6.33</v>
      </c>
      <c r="O2783" s="95">
        <v>8.6199999999999992</v>
      </c>
      <c r="P2783" s="95">
        <v>-6.21</v>
      </c>
      <c r="Q2783" s="95">
        <v>6.06</v>
      </c>
      <c r="R2783" s="95">
        <v>11.15</v>
      </c>
      <c r="S2783" s="95">
        <v>9.59</v>
      </c>
      <c r="T2783" s="95">
        <v>12.06</v>
      </c>
      <c r="U2783" s="95">
        <v>0.86</v>
      </c>
      <c r="V2783" s="95">
        <v>0.14000000000000001</v>
      </c>
      <c r="W2783" s="95">
        <v>0.53</v>
      </c>
      <c r="X2783" s="95">
        <v>10.55</v>
      </c>
      <c r="Y2783" s="95">
        <v>22.29</v>
      </c>
      <c r="Z2783" s="74" t="s">
        <v>1111</v>
      </c>
      <c r="AA2783" s="95">
        <v>11.4</v>
      </c>
      <c r="AB2783" s="95">
        <v>1.27</v>
      </c>
      <c r="AC2783" s="74" t="s">
        <v>1111</v>
      </c>
      <c r="AD2783" s="95">
        <v>964807258</v>
      </c>
    </row>
    <row r="2784" spans="1:30" x14ac:dyDescent="0.2">
      <c r="A2784" s="74" t="s">
        <v>3892</v>
      </c>
      <c r="B2784" s="95">
        <v>8.2899999999999991</v>
      </c>
      <c r="C2784" s="95"/>
      <c r="D2784" s="95">
        <v>30.26</v>
      </c>
      <c r="E2784" s="95">
        <v>1.03</v>
      </c>
      <c r="F2784" s="95">
        <v>0.32</v>
      </c>
      <c r="G2784" s="95">
        <v>16</v>
      </c>
      <c r="H2784" s="95">
        <v>-0.18</v>
      </c>
      <c r="I2784" s="95">
        <v>0.56999999999999995</v>
      </c>
      <c r="J2784" s="95">
        <v>-94.39</v>
      </c>
      <c r="K2784" s="95">
        <v>-92.33</v>
      </c>
      <c r="L2784" s="95">
        <v>2.06</v>
      </c>
      <c r="M2784" s="95">
        <v>-0.02</v>
      </c>
      <c r="N2784" s="95">
        <v>0.17</v>
      </c>
      <c r="O2784" s="95">
        <v>1.28</v>
      </c>
      <c r="P2784" s="95">
        <v>-1.53</v>
      </c>
      <c r="Q2784" s="95">
        <v>1.47</v>
      </c>
      <c r="R2784" s="95">
        <v>3.4</v>
      </c>
      <c r="S2784" s="95">
        <v>1.06</v>
      </c>
      <c r="T2784" s="95">
        <v>-1.3</v>
      </c>
      <c r="U2784" s="95">
        <v>0.31</v>
      </c>
      <c r="V2784" s="95">
        <v>0.69</v>
      </c>
      <c r="W2784" s="95">
        <v>1.86</v>
      </c>
      <c r="X2784" s="95">
        <v>11.39</v>
      </c>
      <c r="Y2784" s="95">
        <v>5.84</v>
      </c>
      <c r="Z2784" s="74" t="s">
        <v>1111</v>
      </c>
      <c r="AA2784" s="95">
        <v>8.0500000000000007</v>
      </c>
      <c r="AB2784" s="95">
        <v>0.27</v>
      </c>
      <c r="AC2784" s="74" t="s">
        <v>1111</v>
      </c>
      <c r="AD2784" s="95">
        <v>85421818</v>
      </c>
    </row>
    <row r="2785" spans="1:30" x14ac:dyDescent="0.2">
      <c r="A2785" s="74" t="s">
        <v>3893</v>
      </c>
      <c r="B2785" s="95">
        <v>3.67</v>
      </c>
      <c r="C2785" s="95"/>
      <c r="D2785" s="95">
        <v>4.8499999999999996</v>
      </c>
      <c r="E2785" s="95">
        <v>1.52</v>
      </c>
      <c r="F2785" s="95">
        <v>1.46</v>
      </c>
      <c r="G2785" s="95">
        <v>100</v>
      </c>
      <c r="H2785" s="95">
        <v>1129.46</v>
      </c>
      <c r="I2785" s="95">
        <v>1094.3599999999999</v>
      </c>
      <c r="J2785" s="95">
        <v>4.7</v>
      </c>
      <c r="K2785" s="95">
        <v>2.97</v>
      </c>
      <c r="L2785" s="95">
        <v>-1.73</v>
      </c>
      <c r="M2785" s="95">
        <v>-0.56000000000000005</v>
      </c>
      <c r="N2785" s="95">
        <v>53.04</v>
      </c>
      <c r="O2785" s="95"/>
      <c r="P2785" s="95">
        <v>-1.46</v>
      </c>
      <c r="Q2785" s="95"/>
      <c r="R2785" s="95">
        <v>31.27</v>
      </c>
      <c r="S2785" s="95">
        <v>30.09</v>
      </c>
      <c r="T2785" s="95">
        <v>32</v>
      </c>
      <c r="U2785" s="95">
        <v>0.96</v>
      </c>
      <c r="V2785" s="95">
        <v>0.04</v>
      </c>
      <c r="W2785" s="95">
        <v>0.03</v>
      </c>
      <c r="X2785" s="95">
        <v>-29.57</v>
      </c>
      <c r="Y2785" s="95"/>
      <c r="Z2785" s="74" t="s">
        <v>1111</v>
      </c>
      <c r="AA2785" s="95">
        <v>2.42</v>
      </c>
      <c r="AB2785" s="95">
        <v>0.76</v>
      </c>
      <c r="AC2785" s="74" t="s">
        <v>1111</v>
      </c>
      <c r="AD2785" s="95">
        <v>46992882</v>
      </c>
    </row>
    <row r="2786" spans="1:30" x14ac:dyDescent="0.2">
      <c r="A2786" s="74" t="s">
        <v>3894</v>
      </c>
      <c r="B2786" s="95">
        <v>29.94</v>
      </c>
      <c r="C2786" s="95"/>
      <c r="D2786" s="95">
        <v>-9.01</v>
      </c>
      <c r="E2786" s="95">
        <v>1.76</v>
      </c>
      <c r="F2786" s="95">
        <v>1.21</v>
      </c>
      <c r="G2786" s="95">
        <v>47.82</v>
      </c>
      <c r="H2786" s="95">
        <v>-184.06</v>
      </c>
      <c r="I2786" s="95">
        <v>-189.9</v>
      </c>
      <c r="J2786" s="95">
        <v>-9.2899999999999991</v>
      </c>
      <c r="K2786" s="95">
        <v>-7.75</v>
      </c>
      <c r="L2786" s="95">
        <v>1.54</v>
      </c>
      <c r="M2786" s="95">
        <v>-0.28999999999999998</v>
      </c>
      <c r="N2786" s="95">
        <v>17.100000000000001</v>
      </c>
      <c r="O2786" s="95"/>
      <c r="P2786" s="95">
        <v>-1.21</v>
      </c>
      <c r="Q2786" s="95"/>
      <c r="R2786" s="95">
        <v>-19.55</v>
      </c>
      <c r="S2786" s="95">
        <v>-13.47</v>
      </c>
      <c r="T2786" s="95">
        <v>-17.510000000000002</v>
      </c>
      <c r="U2786" s="95">
        <v>0.69</v>
      </c>
      <c r="V2786" s="95">
        <v>0.31</v>
      </c>
      <c r="W2786" s="95">
        <v>7.0000000000000007E-2</v>
      </c>
      <c r="X2786" s="95"/>
      <c r="Y2786" s="95"/>
      <c r="Z2786" s="74" t="s">
        <v>1111</v>
      </c>
      <c r="AA2786" s="95">
        <v>17.010000000000002</v>
      </c>
      <c r="AB2786" s="95">
        <v>-3.32</v>
      </c>
      <c r="AC2786" s="74" t="s">
        <v>1111</v>
      </c>
      <c r="AD2786" s="95">
        <v>1845127350</v>
      </c>
    </row>
    <row r="2787" spans="1:30" x14ac:dyDescent="0.2">
      <c r="A2787" s="74" t="s">
        <v>3895</v>
      </c>
      <c r="B2787" s="95">
        <v>0.89</v>
      </c>
      <c r="C2787" s="95"/>
      <c r="D2787" s="95">
        <v>-0.31</v>
      </c>
      <c r="E2787" s="95">
        <v>-0.94</v>
      </c>
      <c r="F2787" s="95">
        <v>0.43</v>
      </c>
      <c r="G2787" s="95">
        <v>53.31</v>
      </c>
      <c r="H2787" s="95">
        <v>-3862.14</v>
      </c>
      <c r="I2787" s="95">
        <v>-6170.41</v>
      </c>
      <c r="J2787" s="95">
        <v>-0.49</v>
      </c>
      <c r="K2787" s="95">
        <v>-0.91</v>
      </c>
      <c r="L2787" s="95">
        <v>-0.42</v>
      </c>
      <c r="M2787" s="95"/>
      <c r="N2787" s="95">
        <v>19.05</v>
      </c>
      <c r="O2787" s="95">
        <v>0.89</v>
      </c>
      <c r="P2787" s="95">
        <v>-2.61</v>
      </c>
      <c r="Q2787" s="95">
        <v>2.37</v>
      </c>
      <c r="R2787" s="95">
        <v>-303.13</v>
      </c>
      <c r="S2787" s="95">
        <v>-138.71</v>
      </c>
      <c r="T2787" s="95">
        <v>-309.7</v>
      </c>
      <c r="U2787" s="95">
        <v>-0.46</v>
      </c>
      <c r="V2787" s="95">
        <v>1.46</v>
      </c>
      <c r="W2787" s="95">
        <v>0.02</v>
      </c>
      <c r="X2787" s="95">
        <v>-32.950000000000003</v>
      </c>
      <c r="Y2787" s="95"/>
      <c r="Z2787" s="74" t="s">
        <v>1111</v>
      </c>
      <c r="AA2787" s="95">
        <v>-0.95</v>
      </c>
      <c r="AB2787" s="95">
        <v>-2.88</v>
      </c>
      <c r="AC2787" s="74" t="s">
        <v>1111</v>
      </c>
      <c r="AD2787" s="95">
        <v>27627914</v>
      </c>
    </row>
    <row r="2788" spans="1:30" x14ac:dyDescent="0.2">
      <c r="A2788" s="74" t="s">
        <v>3896</v>
      </c>
      <c r="B2788" s="95">
        <v>16.149999999999999</v>
      </c>
      <c r="C2788" s="95">
        <v>1.86</v>
      </c>
      <c r="D2788" s="95">
        <v>-77.430000000000007</v>
      </c>
      <c r="E2788" s="95">
        <v>1.62</v>
      </c>
      <c r="F2788" s="95">
        <v>0.73</v>
      </c>
      <c r="G2788" s="95">
        <v>10.56</v>
      </c>
      <c r="H2788" s="95">
        <v>-1.6</v>
      </c>
      <c r="I2788" s="95">
        <v>-2.2200000000000002</v>
      </c>
      <c r="J2788" s="95">
        <v>-107.38</v>
      </c>
      <c r="K2788" s="95">
        <v>-161.01</v>
      </c>
      <c r="L2788" s="95">
        <v>-53.63</v>
      </c>
      <c r="M2788" s="95">
        <v>0.81</v>
      </c>
      <c r="N2788" s="95">
        <v>1.72</v>
      </c>
      <c r="O2788" s="95">
        <v>42.26</v>
      </c>
      <c r="P2788" s="95">
        <v>-0.82</v>
      </c>
      <c r="Q2788" s="95">
        <v>1.19</v>
      </c>
      <c r="R2788" s="95">
        <v>-2.09</v>
      </c>
      <c r="S2788" s="95">
        <v>-0.94</v>
      </c>
      <c r="T2788" s="95">
        <v>-0.92</v>
      </c>
      <c r="U2788" s="95">
        <v>0.45</v>
      </c>
      <c r="V2788" s="95">
        <v>0.52</v>
      </c>
      <c r="W2788" s="95">
        <v>0.42</v>
      </c>
      <c r="X2788" s="95">
        <v>8.23</v>
      </c>
      <c r="Y2788" s="95"/>
      <c r="Z2788" s="74" t="s">
        <v>1111</v>
      </c>
      <c r="AA2788" s="95">
        <v>9.9700000000000006</v>
      </c>
      <c r="AB2788" s="95">
        <v>-0.21</v>
      </c>
      <c r="AC2788" s="74" t="s">
        <v>1111</v>
      </c>
      <c r="AD2788" s="95">
        <v>285855000</v>
      </c>
    </row>
    <row r="2789" spans="1:30" x14ac:dyDescent="0.2">
      <c r="A2789" s="74" t="s">
        <v>3897</v>
      </c>
      <c r="B2789" s="95">
        <v>36.99</v>
      </c>
      <c r="C2789" s="95">
        <v>0.54</v>
      </c>
      <c r="D2789" s="95">
        <v>74.16</v>
      </c>
      <c r="E2789" s="95">
        <v>3.59</v>
      </c>
      <c r="F2789" s="95">
        <v>2.14</v>
      </c>
      <c r="G2789" s="95">
        <v>60.31</v>
      </c>
      <c r="H2789" s="95">
        <v>11.62</v>
      </c>
      <c r="I2789" s="95">
        <v>5.39</v>
      </c>
      <c r="J2789" s="95">
        <v>34.409999999999997</v>
      </c>
      <c r="K2789" s="95">
        <v>34.049999999999997</v>
      </c>
      <c r="L2789" s="95">
        <v>-0.35</v>
      </c>
      <c r="M2789" s="95">
        <v>-0.04</v>
      </c>
      <c r="N2789" s="95">
        <v>4</v>
      </c>
      <c r="O2789" s="95">
        <v>4.13</v>
      </c>
      <c r="P2789" s="95">
        <v>-5.19</v>
      </c>
      <c r="Q2789" s="95">
        <v>8.3699999999999992</v>
      </c>
      <c r="R2789" s="95">
        <v>4.84</v>
      </c>
      <c r="S2789" s="95">
        <v>2.88</v>
      </c>
      <c r="T2789" s="95">
        <v>4.79</v>
      </c>
      <c r="U2789" s="95">
        <v>0.6</v>
      </c>
      <c r="V2789" s="95">
        <v>0.4</v>
      </c>
      <c r="W2789" s="95">
        <v>0.53</v>
      </c>
      <c r="X2789" s="95">
        <v>11.92</v>
      </c>
      <c r="Y2789" s="95">
        <v>-16.27</v>
      </c>
      <c r="Z2789" s="74" t="s">
        <v>1111</v>
      </c>
      <c r="AA2789" s="95">
        <v>10.32</v>
      </c>
      <c r="AB2789" s="95">
        <v>0.5</v>
      </c>
      <c r="AC2789" s="74" t="s">
        <v>1111</v>
      </c>
      <c r="AD2789" s="95">
        <v>1750137462</v>
      </c>
    </row>
    <row r="2790" spans="1:30" x14ac:dyDescent="0.2">
      <c r="A2790" s="74" t="s">
        <v>3898</v>
      </c>
      <c r="B2790" s="95">
        <v>6.74</v>
      </c>
      <c r="C2790" s="95"/>
      <c r="D2790" s="95">
        <v>-50.64</v>
      </c>
      <c r="E2790" s="95">
        <v>2.08</v>
      </c>
      <c r="F2790" s="95">
        <v>0.34</v>
      </c>
      <c r="G2790" s="95">
        <v>18.91</v>
      </c>
      <c r="H2790" s="95">
        <v>1.36</v>
      </c>
      <c r="I2790" s="95">
        <v>-0.46</v>
      </c>
      <c r="J2790" s="95">
        <v>16.96</v>
      </c>
      <c r="K2790" s="95">
        <v>32.21</v>
      </c>
      <c r="L2790" s="95">
        <v>15.26</v>
      </c>
      <c r="M2790" s="95">
        <v>1.87</v>
      </c>
      <c r="N2790" s="95">
        <v>0.23</v>
      </c>
      <c r="O2790" s="95">
        <v>2.29</v>
      </c>
      <c r="P2790" s="95">
        <v>-0.63</v>
      </c>
      <c r="Q2790" s="95">
        <v>1.49</v>
      </c>
      <c r="R2790" s="95">
        <v>-4.0999999999999996</v>
      </c>
      <c r="S2790" s="95">
        <v>-0.68</v>
      </c>
      <c r="T2790" s="95">
        <v>2.4</v>
      </c>
      <c r="U2790" s="95">
        <v>0.17</v>
      </c>
      <c r="V2790" s="95">
        <v>0.78</v>
      </c>
      <c r="W2790" s="95">
        <v>1.49</v>
      </c>
      <c r="X2790" s="95"/>
      <c r="Y2790" s="95"/>
      <c r="Z2790" s="74" t="s">
        <v>1111</v>
      </c>
      <c r="AA2790" s="95">
        <v>3.24</v>
      </c>
      <c r="AB2790" s="95">
        <v>-0.13</v>
      </c>
      <c r="AC2790" s="74" t="s">
        <v>1111</v>
      </c>
      <c r="AD2790" s="95">
        <v>73525312</v>
      </c>
    </row>
    <row r="2791" spans="1:30" x14ac:dyDescent="0.2">
      <c r="A2791" s="74" t="s">
        <v>3899</v>
      </c>
      <c r="B2791" s="95">
        <v>16.489999999999998</v>
      </c>
      <c r="C2791" s="95">
        <v>4.8499999999999996</v>
      </c>
      <c r="D2791" s="95">
        <v>40.93</v>
      </c>
      <c r="E2791" s="95">
        <v>0.89</v>
      </c>
      <c r="F2791" s="95">
        <v>0.47</v>
      </c>
      <c r="G2791" s="95">
        <v>94.77</v>
      </c>
      <c r="H2791" s="95">
        <v>56.52</v>
      </c>
      <c r="I2791" s="95">
        <v>14.84</v>
      </c>
      <c r="J2791" s="95">
        <v>10.75</v>
      </c>
      <c r="K2791" s="95">
        <v>23.36</v>
      </c>
      <c r="L2791" s="95">
        <v>12.61</v>
      </c>
      <c r="M2791" s="95">
        <v>1.05</v>
      </c>
      <c r="N2791" s="95">
        <v>6.07</v>
      </c>
      <c r="O2791" s="95"/>
      <c r="P2791" s="95">
        <v>-0.47</v>
      </c>
      <c r="Q2791" s="95"/>
      <c r="R2791" s="95">
        <v>2.1800000000000002</v>
      </c>
      <c r="S2791" s="95">
        <v>1.1499999999999999</v>
      </c>
      <c r="T2791" s="95">
        <v>4</v>
      </c>
      <c r="U2791" s="95">
        <v>0.53</v>
      </c>
      <c r="V2791" s="95">
        <v>0.59</v>
      </c>
      <c r="W2791" s="95">
        <v>0.08</v>
      </c>
      <c r="X2791" s="95">
        <v>11.86</v>
      </c>
      <c r="Y2791" s="95">
        <v>108.62</v>
      </c>
      <c r="Z2791" s="74" t="s">
        <v>1111</v>
      </c>
      <c r="AA2791" s="95">
        <v>18.440000000000001</v>
      </c>
      <c r="AB2791" s="95">
        <v>0.4</v>
      </c>
      <c r="AC2791" s="74" t="s">
        <v>1111</v>
      </c>
      <c r="AD2791" s="95">
        <v>420313610</v>
      </c>
    </row>
    <row r="2792" spans="1:30" x14ac:dyDescent="0.2">
      <c r="A2792" s="74" t="s">
        <v>3900</v>
      </c>
      <c r="B2792" s="95">
        <v>25.5</v>
      </c>
      <c r="C2792" s="95">
        <v>6.86</v>
      </c>
      <c r="D2792" s="95">
        <v>63.29</v>
      </c>
      <c r="E2792" s="95">
        <v>1.38</v>
      </c>
      <c r="F2792" s="95">
        <v>0.73</v>
      </c>
      <c r="G2792" s="95">
        <v>94.77</v>
      </c>
      <c r="H2792" s="95">
        <v>56.52</v>
      </c>
      <c r="I2792" s="95">
        <v>14.84</v>
      </c>
      <c r="J2792" s="95">
        <v>16.62</v>
      </c>
      <c r="K2792" s="95">
        <v>23.36</v>
      </c>
      <c r="L2792" s="95">
        <v>12.61</v>
      </c>
      <c r="M2792" s="95">
        <v>1.05</v>
      </c>
      <c r="N2792" s="95">
        <v>9.39</v>
      </c>
      <c r="O2792" s="95"/>
      <c r="P2792" s="95">
        <v>-0.73</v>
      </c>
      <c r="Q2792" s="95"/>
      <c r="R2792" s="95">
        <v>2.1800000000000002</v>
      </c>
      <c r="S2792" s="95">
        <v>1.1499999999999999</v>
      </c>
      <c r="T2792" s="95">
        <v>4</v>
      </c>
      <c r="U2792" s="95">
        <v>0.53</v>
      </c>
      <c r="V2792" s="95">
        <v>0.59</v>
      </c>
      <c r="W2792" s="95">
        <v>0.08</v>
      </c>
      <c r="X2792" s="95">
        <v>11.86</v>
      </c>
      <c r="Y2792" s="95">
        <v>108.62</v>
      </c>
      <c r="Z2792" s="74" t="s">
        <v>1111</v>
      </c>
      <c r="AA2792" s="95">
        <v>18.440000000000001</v>
      </c>
      <c r="AB2792" s="95">
        <v>0.4</v>
      </c>
      <c r="AC2792" s="74" t="s">
        <v>1111</v>
      </c>
      <c r="AD2792" s="95">
        <v>420313610</v>
      </c>
    </row>
    <row r="2793" spans="1:30" x14ac:dyDescent="0.2">
      <c r="A2793" s="74" t="s">
        <v>3901</v>
      </c>
      <c r="B2793" s="95">
        <v>25.3</v>
      </c>
      <c r="C2793" s="95">
        <v>7.81</v>
      </c>
      <c r="D2793" s="95">
        <v>62.79</v>
      </c>
      <c r="E2793" s="95">
        <v>1.37</v>
      </c>
      <c r="F2793" s="95">
        <v>0.72</v>
      </c>
      <c r="G2793" s="95">
        <v>94.77</v>
      </c>
      <c r="H2793" s="95">
        <v>56.52</v>
      </c>
      <c r="I2793" s="95">
        <v>14.84</v>
      </c>
      <c r="J2793" s="95">
        <v>16.489999999999998</v>
      </c>
      <c r="K2793" s="95">
        <v>23.36</v>
      </c>
      <c r="L2793" s="95">
        <v>12.61</v>
      </c>
      <c r="M2793" s="95">
        <v>1.05</v>
      </c>
      <c r="N2793" s="95">
        <v>9.32</v>
      </c>
      <c r="O2793" s="95"/>
      <c r="P2793" s="95">
        <v>-0.72</v>
      </c>
      <c r="Q2793" s="95"/>
      <c r="R2793" s="95">
        <v>2.1800000000000002</v>
      </c>
      <c r="S2793" s="95">
        <v>1.1499999999999999</v>
      </c>
      <c r="T2793" s="95">
        <v>4</v>
      </c>
      <c r="U2793" s="95">
        <v>0.53</v>
      </c>
      <c r="V2793" s="95">
        <v>0.59</v>
      </c>
      <c r="W2793" s="95">
        <v>0.08</v>
      </c>
      <c r="X2793" s="95">
        <v>11.86</v>
      </c>
      <c r="Y2793" s="95">
        <v>108.62</v>
      </c>
      <c r="Z2793" s="74" t="s">
        <v>1111</v>
      </c>
      <c r="AA2793" s="95">
        <v>18.440000000000001</v>
      </c>
      <c r="AB2793" s="95">
        <v>0.4</v>
      </c>
      <c r="AC2793" s="74" t="s">
        <v>1111</v>
      </c>
      <c r="AD2793" s="95">
        <v>420313610</v>
      </c>
    </row>
    <row r="2794" spans="1:30" x14ac:dyDescent="0.2">
      <c r="A2794" s="74" t="s">
        <v>3902</v>
      </c>
      <c r="B2794" s="95">
        <v>25.47</v>
      </c>
      <c r="C2794" s="95">
        <v>5.89</v>
      </c>
      <c r="D2794" s="95">
        <v>63.21</v>
      </c>
      <c r="E2794" s="95">
        <v>1.38</v>
      </c>
      <c r="F2794" s="95">
        <v>0.73</v>
      </c>
      <c r="G2794" s="95">
        <v>94.77</v>
      </c>
      <c r="H2794" s="95">
        <v>56.52</v>
      </c>
      <c r="I2794" s="95">
        <v>14.84</v>
      </c>
      <c r="J2794" s="95">
        <v>16.600000000000001</v>
      </c>
      <c r="K2794" s="95">
        <v>23.36</v>
      </c>
      <c r="L2794" s="95">
        <v>12.61</v>
      </c>
      <c r="M2794" s="95">
        <v>1.05</v>
      </c>
      <c r="N2794" s="95">
        <v>9.3800000000000008</v>
      </c>
      <c r="O2794" s="95"/>
      <c r="P2794" s="95">
        <v>-0.73</v>
      </c>
      <c r="Q2794" s="95"/>
      <c r="R2794" s="95">
        <v>2.1800000000000002</v>
      </c>
      <c r="S2794" s="95">
        <v>1.1499999999999999</v>
      </c>
      <c r="T2794" s="95">
        <v>4</v>
      </c>
      <c r="U2794" s="95">
        <v>0.53</v>
      </c>
      <c r="V2794" s="95">
        <v>0.59</v>
      </c>
      <c r="W2794" s="95">
        <v>0.08</v>
      </c>
      <c r="X2794" s="95">
        <v>11.86</v>
      </c>
      <c r="Y2794" s="95">
        <v>108.62</v>
      </c>
      <c r="Z2794" s="74" t="s">
        <v>1111</v>
      </c>
      <c r="AA2794" s="95">
        <v>18.440000000000001</v>
      </c>
      <c r="AB2794" s="95">
        <v>0.4</v>
      </c>
      <c r="AC2794" s="74" t="s">
        <v>1111</v>
      </c>
      <c r="AD2794" s="95">
        <v>420313610</v>
      </c>
    </row>
    <row r="2795" spans="1:30" x14ac:dyDescent="0.2">
      <c r="A2795" s="74" t="s">
        <v>3903</v>
      </c>
      <c r="B2795" s="95">
        <v>19.059999999999999</v>
      </c>
      <c r="C2795" s="95"/>
      <c r="D2795" s="95">
        <v>9.94</v>
      </c>
      <c r="E2795" s="95">
        <v>1.1299999999999999</v>
      </c>
      <c r="F2795" s="95">
        <v>0.11</v>
      </c>
      <c r="G2795" s="95">
        <v>0</v>
      </c>
      <c r="H2795" s="95">
        <v>35.950000000000003</v>
      </c>
      <c r="I2795" s="95">
        <v>24.95</v>
      </c>
      <c r="J2795" s="95">
        <v>6.9</v>
      </c>
      <c r="K2795" s="95">
        <v>-7.13</v>
      </c>
      <c r="L2795" s="95">
        <v>-14.03</v>
      </c>
      <c r="M2795" s="95">
        <v>-2.29</v>
      </c>
      <c r="N2795" s="95">
        <v>2.48</v>
      </c>
      <c r="O2795" s="95"/>
      <c r="P2795" s="95">
        <v>-0.11</v>
      </c>
      <c r="Q2795" s="95"/>
      <c r="R2795" s="95">
        <v>11.33</v>
      </c>
      <c r="S2795" s="95">
        <v>1.08</v>
      </c>
      <c r="T2795" s="95">
        <v>11.28</v>
      </c>
      <c r="U2795" s="95">
        <v>0.1</v>
      </c>
      <c r="V2795" s="95">
        <v>0.9</v>
      </c>
      <c r="W2795" s="95">
        <v>0.04</v>
      </c>
      <c r="X2795" s="95">
        <v>5.4</v>
      </c>
      <c r="Y2795" s="95"/>
      <c r="Z2795" s="74" t="s">
        <v>1111</v>
      </c>
      <c r="AA2795" s="95">
        <v>16.920000000000002</v>
      </c>
      <c r="AB2795" s="95">
        <v>1.92</v>
      </c>
      <c r="AC2795" s="74" t="s">
        <v>1111</v>
      </c>
      <c r="AD2795" s="95">
        <v>144897932</v>
      </c>
    </row>
    <row r="2796" spans="1:30" x14ac:dyDescent="0.2">
      <c r="A2796" s="74" t="s">
        <v>3904</v>
      </c>
      <c r="B2796" s="95">
        <v>373.33</v>
      </c>
      <c r="C2796" s="95">
        <v>2.84</v>
      </c>
      <c r="D2796" s="95">
        <v>16.98</v>
      </c>
      <c r="E2796" s="95">
        <v>10.68</v>
      </c>
      <c r="F2796" s="95">
        <v>1.98</v>
      </c>
      <c r="G2796" s="95">
        <v>13.34</v>
      </c>
      <c r="H2796" s="95">
        <v>11.79</v>
      </c>
      <c r="I2796" s="95">
        <v>9.1300000000000008</v>
      </c>
      <c r="J2796" s="95">
        <v>13.16</v>
      </c>
      <c r="K2796" s="95">
        <v>14.3</v>
      </c>
      <c r="L2796" s="95">
        <v>1.1399999999999999</v>
      </c>
      <c r="M2796" s="95">
        <v>0.93</v>
      </c>
      <c r="N2796" s="95">
        <v>1.55</v>
      </c>
      <c r="O2796" s="95">
        <v>16.25</v>
      </c>
      <c r="P2796" s="95">
        <v>-3.37</v>
      </c>
      <c r="Q2796" s="95">
        <v>1.42</v>
      </c>
      <c r="R2796" s="95">
        <v>62.9</v>
      </c>
      <c r="S2796" s="95">
        <v>11.69</v>
      </c>
      <c r="T2796" s="95">
        <v>31.12</v>
      </c>
      <c r="U2796" s="95">
        <v>0.19</v>
      </c>
      <c r="V2796" s="95">
        <v>0.81</v>
      </c>
      <c r="W2796" s="95">
        <v>1.28</v>
      </c>
      <c r="X2796" s="95">
        <v>10.039999999999999</v>
      </c>
      <c r="Y2796" s="95">
        <v>13.64</v>
      </c>
      <c r="Z2796" s="74" t="s">
        <v>1111</v>
      </c>
      <c r="AA2796" s="95">
        <v>34.92</v>
      </c>
      <c r="AB2796" s="95">
        <v>21.97</v>
      </c>
      <c r="AC2796" s="74" t="s">
        <v>1111</v>
      </c>
      <c r="AD2796" s="95">
        <v>102868327200</v>
      </c>
    </row>
    <row r="2797" spans="1:30" x14ac:dyDescent="0.2">
      <c r="A2797" s="74" t="s">
        <v>3905</v>
      </c>
      <c r="B2797" s="95">
        <v>66.56</v>
      </c>
      <c r="C2797" s="95">
        <v>2.57</v>
      </c>
      <c r="D2797" s="95">
        <v>9.06</v>
      </c>
      <c r="E2797" s="95">
        <v>0.56999999999999995</v>
      </c>
      <c r="F2797" s="95">
        <v>0.03</v>
      </c>
      <c r="G2797" s="95">
        <v>25.58</v>
      </c>
      <c r="H2797" s="95">
        <v>9.39</v>
      </c>
      <c r="I2797" s="95">
        <v>7.08</v>
      </c>
      <c r="J2797" s="95">
        <v>6.83</v>
      </c>
      <c r="K2797" s="95">
        <v>15.22</v>
      </c>
      <c r="L2797" s="95">
        <v>8.39</v>
      </c>
      <c r="M2797" s="95">
        <v>0.7</v>
      </c>
      <c r="N2797" s="95">
        <v>0.64</v>
      </c>
      <c r="O2797" s="95"/>
      <c r="P2797" s="95">
        <v>-0.03</v>
      </c>
      <c r="Q2797" s="95"/>
      <c r="R2797" s="95">
        <v>6.27</v>
      </c>
      <c r="S2797" s="95">
        <v>0.35</v>
      </c>
      <c r="T2797" s="95">
        <v>4.1500000000000004</v>
      </c>
      <c r="U2797" s="95">
        <v>0.06</v>
      </c>
      <c r="V2797" s="95">
        <v>0.94</v>
      </c>
      <c r="W2797" s="95">
        <v>0.05</v>
      </c>
      <c r="X2797" s="95">
        <v>5.14</v>
      </c>
      <c r="Y2797" s="95">
        <v>-15.44</v>
      </c>
      <c r="Z2797" s="74" t="s">
        <v>1111</v>
      </c>
      <c r="AA2797" s="95">
        <v>117.15</v>
      </c>
      <c r="AB2797" s="95">
        <v>7.35</v>
      </c>
      <c r="AC2797" s="74" t="s">
        <v>1111</v>
      </c>
      <c r="AD2797" s="95">
        <v>12027971072</v>
      </c>
    </row>
    <row r="2798" spans="1:30" x14ac:dyDescent="0.2">
      <c r="A2798" s="74" t="s">
        <v>3906</v>
      </c>
      <c r="B2798" s="95">
        <v>4.8099999999999996</v>
      </c>
      <c r="C2798" s="95">
        <v>9.5399999999999991</v>
      </c>
      <c r="D2798" s="95">
        <v>11.67</v>
      </c>
      <c r="E2798" s="95">
        <v>1.51</v>
      </c>
      <c r="F2798" s="95">
        <v>0.91</v>
      </c>
      <c r="G2798" s="95">
        <v>41.02</v>
      </c>
      <c r="H2798" s="95">
        <v>33.72</v>
      </c>
      <c r="I2798" s="95">
        <v>21.11</v>
      </c>
      <c r="J2798" s="95">
        <v>7.3</v>
      </c>
      <c r="K2798" s="95">
        <v>6.85</v>
      </c>
      <c r="L2798" s="95">
        <v>-0.46</v>
      </c>
      <c r="M2798" s="95">
        <v>-0.09</v>
      </c>
      <c r="N2798" s="95">
        <v>2.46</v>
      </c>
      <c r="O2798" s="95">
        <v>5.67</v>
      </c>
      <c r="P2798" s="95">
        <v>-1.59</v>
      </c>
      <c r="Q2798" s="95">
        <v>1.61</v>
      </c>
      <c r="R2798" s="95">
        <v>12.9</v>
      </c>
      <c r="S2798" s="95">
        <v>7.81</v>
      </c>
      <c r="T2798" s="95">
        <v>16.14</v>
      </c>
      <c r="U2798" s="95">
        <v>0.61</v>
      </c>
      <c r="V2798" s="95">
        <v>0.39</v>
      </c>
      <c r="W2798" s="95">
        <v>0.37</v>
      </c>
      <c r="X2798" s="95">
        <v>45.1</v>
      </c>
      <c r="Y2798" s="95">
        <v>85.59</v>
      </c>
      <c r="Z2798" s="74" t="s">
        <v>1111</v>
      </c>
      <c r="AA2798" s="95">
        <v>3.19</v>
      </c>
      <c r="AB2798" s="95">
        <v>0.41</v>
      </c>
      <c r="AC2798" s="74" t="s">
        <v>1111</v>
      </c>
      <c r="AD2798" s="95">
        <v>477113039</v>
      </c>
    </row>
    <row r="2799" spans="1:30" x14ac:dyDescent="0.2">
      <c r="A2799" s="74" t="s">
        <v>3907</v>
      </c>
      <c r="B2799" s="95">
        <v>10.98</v>
      </c>
      <c r="C2799" s="95"/>
      <c r="D2799" s="95">
        <v>-5.75</v>
      </c>
      <c r="E2799" s="95">
        <v>2.0699999999999998</v>
      </c>
      <c r="F2799" s="95">
        <v>0.77</v>
      </c>
      <c r="G2799" s="95">
        <v>14</v>
      </c>
      <c r="H2799" s="95">
        <v>-7.57</v>
      </c>
      <c r="I2799" s="95">
        <v>-10.5</v>
      </c>
      <c r="J2799" s="95">
        <v>-7.98</v>
      </c>
      <c r="K2799" s="95">
        <v>-12.05</v>
      </c>
      <c r="L2799" s="95">
        <v>-4.07</v>
      </c>
      <c r="M2799" s="95">
        <v>1.06</v>
      </c>
      <c r="N2799" s="95">
        <v>0.6</v>
      </c>
      <c r="O2799" s="95">
        <v>10.039999999999999</v>
      </c>
      <c r="P2799" s="95">
        <v>-1.21</v>
      </c>
      <c r="Q2799" s="95">
        <v>1.26</v>
      </c>
      <c r="R2799" s="95">
        <v>-36.03</v>
      </c>
      <c r="S2799" s="95">
        <v>-13.33</v>
      </c>
      <c r="T2799" s="95">
        <v>-14.36</v>
      </c>
      <c r="U2799" s="95">
        <v>0.37</v>
      </c>
      <c r="V2799" s="95">
        <v>0.63</v>
      </c>
      <c r="W2799" s="95">
        <v>1.27</v>
      </c>
      <c r="X2799" s="95">
        <v>2.67</v>
      </c>
      <c r="Y2799" s="95"/>
      <c r="Z2799" s="74" t="s">
        <v>1111</v>
      </c>
      <c r="AA2799" s="95">
        <v>5.3</v>
      </c>
      <c r="AB2799" s="95">
        <v>-1.91</v>
      </c>
      <c r="AC2799" s="74" t="s">
        <v>1111</v>
      </c>
      <c r="AD2799" s="95">
        <v>323704674</v>
      </c>
    </row>
    <row r="2800" spans="1:30" x14ac:dyDescent="0.2">
      <c r="A2800" s="74" t="s">
        <v>3908</v>
      </c>
      <c r="B2800" s="95">
        <v>131.97</v>
      </c>
      <c r="C2800" s="95">
        <v>0.99</v>
      </c>
      <c r="D2800" s="95">
        <v>33.380000000000003</v>
      </c>
      <c r="E2800" s="95">
        <v>4.2300000000000004</v>
      </c>
      <c r="F2800" s="95">
        <v>2.23</v>
      </c>
      <c r="G2800" s="95">
        <v>24.99</v>
      </c>
      <c r="H2800" s="95">
        <v>9.23</v>
      </c>
      <c r="I2800" s="95">
        <v>6.94</v>
      </c>
      <c r="J2800" s="95">
        <v>25.1</v>
      </c>
      <c r="K2800" s="95">
        <v>25.11</v>
      </c>
      <c r="L2800" s="95">
        <v>0.01</v>
      </c>
      <c r="M2800" s="95">
        <v>0</v>
      </c>
      <c r="N2800" s="95">
        <v>2.3199999999999998</v>
      </c>
      <c r="O2800" s="95">
        <v>5.2</v>
      </c>
      <c r="P2800" s="95">
        <v>-6.49</v>
      </c>
      <c r="Q2800" s="95">
        <v>2.88</v>
      </c>
      <c r="R2800" s="95">
        <v>12.69</v>
      </c>
      <c r="S2800" s="95">
        <v>6.68</v>
      </c>
      <c r="T2800" s="95">
        <v>10.51</v>
      </c>
      <c r="U2800" s="95">
        <v>0.53</v>
      </c>
      <c r="V2800" s="95">
        <v>0.47</v>
      </c>
      <c r="W2800" s="95">
        <v>0.96</v>
      </c>
      <c r="X2800" s="95">
        <v>1.91</v>
      </c>
      <c r="Y2800" s="95">
        <v>16</v>
      </c>
      <c r="Z2800" s="74" t="s">
        <v>1111</v>
      </c>
      <c r="AA2800" s="95">
        <v>31.16</v>
      </c>
      <c r="AB2800" s="95">
        <v>3.95</v>
      </c>
      <c r="AC2800" s="74" t="s">
        <v>1111</v>
      </c>
      <c r="AD2800" s="95">
        <v>1448027628</v>
      </c>
    </row>
    <row r="2801" spans="1:30" x14ac:dyDescent="0.2">
      <c r="A2801" s="74" t="s">
        <v>3909</v>
      </c>
      <c r="B2801" s="95">
        <v>5.87</v>
      </c>
      <c r="C2801" s="95"/>
      <c r="D2801" s="95">
        <v>-2.86</v>
      </c>
      <c r="E2801" s="95">
        <v>1.1299999999999999</v>
      </c>
      <c r="F2801" s="95">
        <v>0.94</v>
      </c>
      <c r="G2801" s="95">
        <v>53.51</v>
      </c>
      <c r="H2801" s="95">
        <v>-71.47</v>
      </c>
      <c r="I2801" s="95">
        <v>-71.47</v>
      </c>
      <c r="J2801" s="95">
        <v>-2.86</v>
      </c>
      <c r="K2801" s="95">
        <v>-1.42</v>
      </c>
      <c r="L2801" s="95">
        <v>1.44</v>
      </c>
      <c r="M2801" s="95">
        <v>-0.56999999999999995</v>
      </c>
      <c r="N2801" s="95">
        <v>2.04</v>
      </c>
      <c r="O2801" s="95">
        <v>1.67</v>
      </c>
      <c r="P2801" s="95">
        <v>-3</v>
      </c>
      <c r="Q2801" s="95">
        <v>5.81</v>
      </c>
      <c r="R2801" s="95">
        <v>-39.49</v>
      </c>
      <c r="S2801" s="95">
        <v>-33.08</v>
      </c>
      <c r="T2801" s="95">
        <v>-39.49</v>
      </c>
      <c r="U2801" s="95">
        <v>0.84</v>
      </c>
      <c r="V2801" s="95">
        <v>0.16</v>
      </c>
      <c r="W2801" s="95">
        <v>0.46</v>
      </c>
      <c r="X2801" s="95"/>
      <c r="Y2801" s="95"/>
      <c r="Z2801" s="74" t="s">
        <v>1111</v>
      </c>
      <c r="AA2801" s="95">
        <v>5.21</v>
      </c>
      <c r="AB2801" s="95">
        <v>-2.06</v>
      </c>
      <c r="AC2801" s="74" t="s">
        <v>1111</v>
      </c>
      <c r="AD2801" s="95">
        <v>64315829</v>
      </c>
    </row>
    <row r="2802" spans="1:30" x14ac:dyDescent="0.2">
      <c r="A2802" s="74" t="s">
        <v>3910</v>
      </c>
      <c r="B2802" s="95">
        <v>58.75</v>
      </c>
      <c r="C2802" s="95">
        <v>4.1100000000000003</v>
      </c>
      <c r="D2802" s="95">
        <v>23.16</v>
      </c>
      <c r="E2802" s="95">
        <v>2.38</v>
      </c>
      <c r="F2802" s="95">
        <v>0.8</v>
      </c>
      <c r="G2802" s="95">
        <v>43.1</v>
      </c>
      <c r="H2802" s="95">
        <v>23.69</v>
      </c>
      <c r="I2802" s="95">
        <v>17.84</v>
      </c>
      <c r="J2802" s="95">
        <v>17.45</v>
      </c>
      <c r="K2802" s="95">
        <v>26.19</v>
      </c>
      <c r="L2802" s="95">
        <v>8.74</v>
      </c>
      <c r="M2802" s="95">
        <v>1.19</v>
      </c>
      <c r="N2802" s="95">
        <v>4.13</v>
      </c>
      <c r="O2802" s="95">
        <v>-27.14</v>
      </c>
      <c r="P2802" s="95">
        <v>-0.85</v>
      </c>
      <c r="Q2802" s="95">
        <v>0.65</v>
      </c>
      <c r="R2802" s="95">
        <v>10.27</v>
      </c>
      <c r="S2802" s="95">
        <v>3.46</v>
      </c>
      <c r="T2802" s="95">
        <v>5.65</v>
      </c>
      <c r="U2802" s="95">
        <v>0.34</v>
      </c>
      <c r="V2802" s="95">
        <v>0.66</v>
      </c>
      <c r="W2802" s="95">
        <v>0.19</v>
      </c>
      <c r="X2802" s="95">
        <v>0.98</v>
      </c>
      <c r="Y2802" s="95">
        <v>10.53</v>
      </c>
      <c r="Z2802" s="74" t="s">
        <v>1111</v>
      </c>
      <c r="AA2802" s="95">
        <v>24.7</v>
      </c>
      <c r="AB2802" s="95">
        <v>2.54</v>
      </c>
      <c r="AC2802" s="74" t="s">
        <v>1111</v>
      </c>
      <c r="AD2802" s="95">
        <v>14708697000</v>
      </c>
    </row>
    <row r="2803" spans="1:30" x14ac:dyDescent="0.2">
      <c r="A2803" s="74" t="s">
        <v>3911</v>
      </c>
      <c r="B2803" s="95">
        <v>25.98</v>
      </c>
      <c r="C2803" s="95"/>
      <c r="D2803" s="95">
        <v>-51.01</v>
      </c>
      <c r="E2803" s="95">
        <v>3.52</v>
      </c>
      <c r="F2803" s="95">
        <v>2.0699999999999998</v>
      </c>
      <c r="G2803" s="95">
        <v>43.21</v>
      </c>
      <c r="H2803" s="95">
        <v>-7.14</v>
      </c>
      <c r="I2803" s="95">
        <v>-8.84</v>
      </c>
      <c r="J2803" s="95">
        <v>-63.17</v>
      </c>
      <c r="K2803" s="95">
        <v>-66.25</v>
      </c>
      <c r="L2803" s="95">
        <v>-3.08</v>
      </c>
      <c r="M2803" s="95">
        <v>0.17</v>
      </c>
      <c r="N2803" s="95">
        <v>4.51</v>
      </c>
      <c r="O2803" s="95">
        <v>14.11</v>
      </c>
      <c r="P2803" s="95">
        <v>-2.72</v>
      </c>
      <c r="Q2803" s="95">
        <v>2.62</v>
      </c>
      <c r="R2803" s="95">
        <v>-6.9</v>
      </c>
      <c r="S2803" s="95">
        <v>-4.07</v>
      </c>
      <c r="T2803" s="95">
        <v>-4.47</v>
      </c>
      <c r="U2803" s="95">
        <v>0.59</v>
      </c>
      <c r="V2803" s="95">
        <v>0.41</v>
      </c>
      <c r="W2803" s="95">
        <v>0.46</v>
      </c>
      <c r="X2803" s="95">
        <v>2.95</v>
      </c>
      <c r="Y2803" s="95"/>
      <c r="Z2803" s="74" t="s">
        <v>1111</v>
      </c>
      <c r="AA2803" s="95">
        <v>7.38</v>
      </c>
      <c r="AB2803" s="95">
        <v>-0.51</v>
      </c>
      <c r="AC2803" s="74" t="s">
        <v>1111</v>
      </c>
      <c r="AD2803" s="95">
        <v>1758601788</v>
      </c>
    </row>
    <row r="2804" spans="1:30" x14ac:dyDescent="0.2">
      <c r="A2804" s="74" t="s">
        <v>3912</v>
      </c>
      <c r="B2804" s="95">
        <v>13.45</v>
      </c>
      <c r="C2804" s="95"/>
      <c r="D2804" s="95">
        <v>-60.26</v>
      </c>
      <c r="E2804" s="95">
        <v>7.06</v>
      </c>
      <c r="F2804" s="95">
        <v>2.41</v>
      </c>
      <c r="G2804" s="95"/>
      <c r="H2804" s="95"/>
      <c r="I2804" s="95"/>
      <c r="J2804" s="95">
        <v>-60.26</v>
      </c>
      <c r="K2804" s="95">
        <v>-62.99</v>
      </c>
      <c r="L2804" s="95">
        <v>-2.73</v>
      </c>
      <c r="M2804" s="95">
        <v>0.32</v>
      </c>
      <c r="N2804" s="95"/>
      <c r="O2804" s="95">
        <v>-91.49</v>
      </c>
      <c r="P2804" s="95">
        <v>-2.42</v>
      </c>
      <c r="Q2804" s="95">
        <v>0.08</v>
      </c>
      <c r="R2804" s="95">
        <v>-11.72</v>
      </c>
      <c r="S2804" s="95">
        <v>-4</v>
      </c>
      <c r="T2804" s="95">
        <v>-8.85</v>
      </c>
      <c r="U2804" s="95">
        <v>0.34</v>
      </c>
      <c r="V2804" s="95">
        <v>0.23</v>
      </c>
      <c r="W2804" s="95">
        <v>0</v>
      </c>
      <c r="X2804" s="95"/>
      <c r="Y2804" s="95"/>
      <c r="Z2804" s="74" t="s">
        <v>1111</v>
      </c>
      <c r="AA2804" s="95">
        <v>1.9</v>
      </c>
      <c r="AB2804" s="95">
        <v>-0.22</v>
      </c>
      <c r="AC2804" s="74" t="s">
        <v>1111</v>
      </c>
      <c r="AD2804" s="95">
        <v>35314615.899999999</v>
      </c>
    </row>
    <row r="2805" spans="1:30" x14ac:dyDescent="0.2">
      <c r="A2805" s="74" t="s">
        <v>3913</v>
      </c>
      <c r="B2805" s="95">
        <v>1.33</v>
      </c>
      <c r="C2805" s="95"/>
      <c r="D2805" s="95">
        <v>-5.96</v>
      </c>
      <c r="E2805" s="95">
        <v>0.7</v>
      </c>
      <c r="F2805" s="95">
        <v>0.24</v>
      </c>
      <c r="G2805" s="95"/>
      <c r="H2805" s="95"/>
      <c r="I2805" s="95"/>
      <c r="J2805" s="95">
        <v>-5.96</v>
      </c>
      <c r="K2805" s="95">
        <v>-62.99</v>
      </c>
      <c r="L2805" s="95">
        <v>-2.73</v>
      </c>
      <c r="M2805" s="95">
        <v>0.32</v>
      </c>
      <c r="N2805" s="95"/>
      <c r="O2805" s="95">
        <v>-9.0500000000000007</v>
      </c>
      <c r="P2805" s="95">
        <v>-0.24</v>
      </c>
      <c r="Q2805" s="95">
        <v>0.08</v>
      </c>
      <c r="R2805" s="95">
        <v>-11.72</v>
      </c>
      <c r="S2805" s="95">
        <v>-4</v>
      </c>
      <c r="T2805" s="95">
        <v>-8.85</v>
      </c>
      <c r="U2805" s="95">
        <v>0.34</v>
      </c>
      <c r="V2805" s="95">
        <v>0.23</v>
      </c>
      <c r="W2805" s="95">
        <v>0</v>
      </c>
      <c r="X2805" s="95"/>
      <c r="Y2805" s="95"/>
      <c r="Z2805" s="74" t="s">
        <v>1111</v>
      </c>
      <c r="AA2805" s="95">
        <v>1.9</v>
      </c>
      <c r="AB2805" s="95">
        <v>-0.22</v>
      </c>
      <c r="AC2805" s="74" t="s">
        <v>1111</v>
      </c>
      <c r="AD2805" s="95">
        <v>35314615.899999999</v>
      </c>
    </row>
    <row r="2806" spans="1:30" x14ac:dyDescent="0.2">
      <c r="A2806" s="74" t="s">
        <v>3914</v>
      </c>
      <c r="B2806" s="95">
        <v>14.99</v>
      </c>
      <c r="C2806" s="95"/>
      <c r="D2806" s="95">
        <v>-67.16</v>
      </c>
      <c r="E2806" s="95">
        <v>7.87</v>
      </c>
      <c r="F2806" s="95">
        <v>2.69</v>
      </c>
      <c r="G2806" s="95"/>
      <c r="H2806" s="95"/>
      <c r="I2806" s="95"/>
      <c r="J2806" s="95">
        <v>-67.16</v>
      </c>
      <c r="K2806" s="95">
        <v>-62.99</v>
      </c>
      <c r="L2806" s="95">
        <v>-2.73</v>
      </c>
      <c r="M2806" s="95">
        <v>0.32</v>
      </c>
      <c r="N2806" s="95"/>
      <c r="O2806" s="95">
        <v>-101.96</v>
      </c>
      <c r="P2806" s="95">
        <v>-2.69</v>
      </c>
      <c r="Q2806" s="95">
        <v>0.08</v>
      </c>
      <c r="R2806" s="95">
        <v>-11.72</v>
      </c>
      <c r="S2806" s="95">
        <v>-4</v>
      </c>
      <c r="T2806" s="95">
        <v>-8.85</v>
      </c>
      <c r="U2806" s="95">
        <v>0.34</v>
      </c>
      <c r="V2806" s="95">
        <v>0.23</v>
      </c>
      <c r="W2806" s="95">
        <v>0</v>
      </c>
      <c r="X2806" s="95"/>
      <c r="Y2806" s="95"/>
      <c r="Z2806" s="74" t="s">
        <v>1111</v>
      </c>
      <c r="AA2806" s="95">
        <v>1.9</v>
      </c>
      <c r="AB2806" s="95">
        <v>-0.22</v>
      </c>
      <c r="AC2806" s="74" t="s">
        <v>1111</v>
      </c>
      <c r="AD2806" s="95">
        <v>35314615.899999999</v>
      </c>
    </row>
    <row r="2807" spans="1:30" x14ac:dyDescent="0.2">
      <c r="A2807" s="74" t="s">
        <v>3915</v>
      </c>
      <c r="B2807" s="95">
        <v>1.35</v>
      </c>
      <c r="C2807" s="95"/>
      <c r="D2807" s="95">
        <v>-6.05</v>
      </c>
      <c r="E2807" s="95">
        <v>0.71</v>
      </c>
      <c r="F2807" s="95">
        <v>0.24</v>
      </c>
      <c r="G2807" s="95"/>
      <c r="H2807" s="95"/>
      <c r="I2807" s="95"/>
      <c r="J2807" s="95">
        <v>-6.05</v>
      </c>
      <c r="K2807" s="95">
        <v>-62.99</v>
      </c>
      <c r="L2807" s="95">
        <v>-2.73</v>
      </c>
      <c r="M2807" s="95">
        <v>0.32</v>
      </c>
      <c r="N2807" s="95"/>
      <c r="O2807" s="95">
        <v>-9.18</v>
      </c>
      <c r="P2807" s="95">
        <v>-0.24</v>
      </c>
      <c r="Q2807" s="95">
        <v>0.08</v>
      </c>
      <c r="R2807" s="95">
        <v>-11.72</v>
      </c>
      <c r="S2807" s="95">
        <v>-4</v>
      </c>
      <c r="T2807" s="95">
        <v>-8.85</v>
      </c>
      <c r="U2807" s="95">
        <v>0.34</v>
      </c>
      <c r="V2807" s="95">
        <v>0.23</v>
      </c>
      <c r="W2807" s="95">
        <v>0</v>
      </c>
      <c r="X2807" s="95"/>
      <c r="Y2807" s="95"/>
      <c r="Z2807" s="74" t="s">
        <v>1111</v>
      </c>
      <c r="AA2807" s="95">
        <v>1.9</v>
      </c>
      <c r="AB2807" s="95">
        <v>-0.22</v>
      </c>
      <c r="AC2807" s="74" t="s">
        <v>1111</v>
      </c>
      <c r="AD2807" s="95">
        <v>35314615.899999999</v>
      </c>
    </row>
    <row r="2808" spans="1:30" x14ac:dyDescent="0.2">
      <c r="A2808" s="74" t="s">
        <v>3916</v>
      </c>
      <c r="B2808" s="95">
        <v>64.72</v>
      </c>
      <c r="C2808" s="95">
        <v>0.19</v>
      </c>
      <c r="D2808" s="95">
        <v>16.88</v>
      </c>
      <c r="E2808" s="95">
        <v>4.07</v>
      </c>
      <c r="F2808" s="95">
        <v>0.35</v>
      </c>
      <c r="G2808" s="95">
        <v>0</v>
      </c>
      <c r="H2808" s="95">
        <v>36.9</v>
      </c>
      <c r="I2808" s="95">
        <v>34.020000000000003</v>
      </c>
      <c r="J2808" s="95">
        <v>15.56</v>
      </c>
      <c r="K2808" s="95">
        <v>12.02</v>
      </c>
      <c r="L2808" s="95">
        <v>-3.54</v>
      </c>
      <c r="M2808" s="95">
        <v>-0.93</v>
      </c>
      <c r="N2808" s="95">
        <v>5.74</v>
      </c>
      <c r="O2808" s="95"/>
      <c r="P2808" s="95">
        <v>-0.35</v>
      </c>
      <c r="Q2808" s="95"/>
      <c r="R2808" s="95">
        <v>24.14</v>
      </c>
      <c r="S2808" s="95">
        <v>2.0499999999999998</v>
      </c>
      <c r="T2808" s="95">
        <v>13.6</v>
      </c>
      <c r="U2808" s="95">
        <v>0.08</v>
      </c>
      <c r="V2808" s="95">
        <v>0.92</v>
      </c>
      <c r="W2808" s="95">
        <v>0.06</v>
      </c>
      <c r="X2808" s="95">
        <v>25.81</v>
      </c>
      <c r="Y2808" s="95">
        <v>23.62</v>
      </c>
      <c r="Z2808" s="74" t="s">
        <v>1111</v>
      </c>
      <c r="AA2808" s="95">
        <v>15.88</v>
      </c>
      <c r="AB2808" s="95">
        <v>3.83</v>
      </c>
      <c r="AC2808" s="74" t="s">
        <v>1111</v>
      </c>
      <c r="AD2808" s="95">
        <v>2808925664</v>
      </c>
    </row>
    <row r="2809" spans="1:30" x14ac:dyDescent="0.2">
      <c r="A2809" s="74" t="s">
        <v>3917</v>
      </c>
      <c r="B2809" s="95">
        <v>13.67</v>
      </c>
      <c r="C2809" s="95"/>
      <c r="D2809" s="95">
        <v>17.600000000000001</v>
      </c>
      <c r="E2809" s="95">
        <v>1.64</v>
      </c>
      <c r="F2809" s="95">
        <v>0.83</v>
      </c>
      <c r="G2809" s="95">
        <v>28.79</v>
      </c>
      <c r="H2809" s="95">
        <v>9.02</v>
      </c>
      <c r="I2809" s="95">
        <v>6.23</v>
      </c>
      <c r="J2809" s="95">
        <v>12.16</v>
      </c>
      <c r="K2809" s="95">
        <v>12.58</v>
      </c>
      <c r="L2809" s="95">
        <v>0.42</v>
      </c>
      <c r="M2809" s="95">
        <v>0.06</v>
      </c>
      <c r="N2809" s="95">
        <v>1.1000000000000001</v>
      </c>
      <c r="O2809" s="95">
        <v>-17.62</v>
      </c>
      <c r="P2809" s="95">
        <v>-0.89</v>
      </c>
      <c r="Q2809" s="95">
        <v>0.59</v>
      </c>
      <c r="R2809" s="95">
        <v>9.34</v>
      </c>
      <c r="S2809" s="95">
        <v>4.7</v>
      </c>
      <c r="T2809" s="95">
        <v>8.82</v>
      </c>
      <c r="U2809" s="95">
        <v>0.5</v>
      </c>
      <c r="V2809" s="95">
        <v>0.5</v>
      </c>
      <c r="W2809" s="95">
        <v>0.75</v>
      </c>
      <c r="X2809" s="95">
        <v>3.71</v>
      </c>
      <c r="Y2809" s="95">
        <v>0.35</v>
      </c>
      <c r="Z2809" s="74" t="s">
        <v>1111</v>
      </c>
      <c r="AA2809" s="95">
        <v>8.31</v>
      </c>
      <c r="AB2809" s="95">
        <v>0.78</v>
      </c>
      <c r="AC2809" s="74" t="s">
        <v>1111</v>
      </c>
      <c r="AD2809" s="95">
        <v>499788870</v>
      </c>
    </row>
    <row r="2810" spans="1:30" x14ac:dyDescent="0.2">
      <c r="A2810" s="74" t="s">
        <v>3918</v>
      </c>
      <c r="B2810" s="95">
        <v>1.57</v>
      </c>
      <c r="C2810" s="95"/>
      <c r="D2810" s="95">
        <v>-1.37</v>
      </c>
      <c r="E2810" s="95">
        <v>1.33</v>
      </c>
      <c r="F2810" s="95">
        <v>0.76</v>
      </c>
      <c r="G2810" s="95">
        <v>100</v>
      </c>
      <c r="H2810" s="95">
        <v>-932.61</v>
      </c>
      <c r="I2810" s="95">
        <v>-964.74</v>
      </c>
      <c r="J2810" s="95">
        <v>-1.41</v>
      </c>
      <c r="K2810" s="95">
        <v>-0.03</v>
      </c>
      <c r="L2810" s="95">
        <v>1.38</v>
      </c>
      <c r="M2810" s="95">
        <v>-1.3</v>
      </c>
      <c r="N2810" s="95">
        <v>13.18</v>
      </c>
      <c r="O2810" s="95">
        <v>1.1000000000000001</v>
      </c>
      <c r="P2810" s="95">
        <v>-6.9</v>
      </c>
      <c r="Q2810" s="95">
        <v>4.43</v>
      </c>
      <c r="R2810" s="95">
        <v>-97.68</v>
      </c>
      <c r="S2810" s="95">
        <v>-55.53</v>
      </c>
      <c r="T2810" s="95">
        <v>-76.84</v>
      </c>
      <c r="U2810" s="95">
        <v>0.56999999999999995</v>
      </c>
      <c r="V2810" s="95">
        <v>0.43</v>
      </c>
      <c r="W2810" s="95">
        <v>0.06</v>
      </c>
      <c r="X2810" s="95"/>
      <c r="Y2810" s="95"/>
      <c r="Z2810" s="74" t="s">
        <v>1111</v>
      </c>
      <c r="AA2810" s="95">
        <v>1.18</v>
      </c>
      <c r="AB2810" s="95">
        <v>-1.1499999999999999</v>
      </c>
      <c r="AC2810" s="74" t="s">
        <v>1111</v>
      </c>
      <c r="AD2810" s="95">
        <v>51742176</v>
      </c>
    </row>
    <row r="2811" spans="1:30" x14ac:dyDescent="0.2">
      <c r="A2811" s="74" t="s">
        <v>3919</v>
      </c>
      <c r="B2811" s="95">
        <v>74.45</v>
      </c>
      <c r="C2811" s="95">
        <v>1.32</v>
      </c>
      <c r="D2811" s="95">
        <v>12.9</v>
      </c>
      <c r="E2811" s="95">
        <v>5.33</v>
      </c>
      <c r="F2811" s="95">
        <v>3.13</v>
      </c>
      <c r="G2811" s="95">
        <v>44.17</v>
      </c>
      <c r="H2811" s="95">
        <v>19.3</v>
      </c>
      <c r="I2811" s="95">
        <v>16.05</v>
      </c>
      <c r="J2811" s="95">
        <v>10.73</v>
      </c>
      <c r="K2811" s="95">
        <v>9.7200000000000006</v>
      </c>
      <c r="L2811" s="95">
        <v>-1.01</v>
      </c>
      <c r="M2811" s="95">
        <v>-0.5</v>
      </c>
      <c r="N2811" s="95">
        <v>2.0699999999999998</v>
      </c>
      <c r="O2811" s="95">
        <v>8.1</v>
      </c>
      <c r="P2811" s="95">
        <v>-12.1</v>
      </c>
      <c r="Q2811" s="95">
        <v>2.09</v>
      </c>
      <c r="R2811" s="95">
        <v>41.3</v>
      </c>
      <c r="S2811" s="95">
        <v>24.24</v>
      </c>
      <c r="T2811" s="95">
        <v>41.3</v>
      </c>
      <c r="U2811" s="95">
        <v>0.59</v>
      </c>
      <c r="V2811" s="95">
        <v>0.41</v>
      </c>
      <c r="W2811" s="95">
        <v>1.51</v>
      </c>
      <c r="X2811" s="95">
        <v>21.08</v>
      </c>
      <c r="Y2811" s="95">
        <v>51.34</v>
      </c>
      <c r="Z2811" s="74" t="s">
        <v>1111</v>
      </c>
      <c r="AA2811" s="95">
        <v>13.51</v>
      </c>
      <c r="AB2811" s="95">
        <v>5.58</v>
      </c>
      <c r="AC2811" s="74" t="s">
        <v>1111</v>
      </c>
      <c r="AD2811" s="95">
        <v>12058142400</v>
      </c>
    </row>
    <row r="2812" spans="1:30" x14ac:dyDescent="0.2">
      <c r="A2812" s="74" t="s">
        <v>3920</v>
      </c>
      <c r="B2812" s="95">
        <v>5.75</v>
      </c>
      <c r="C2812" s="95"/>
      <c r="D2812" s="95">
        <v>4.17</v>
      </c>
      <c r="E2812" s="95">
        <v>1.1100000000000001</v>
      </c>
      <c r="F2812" s="95">
        <v>0.74</v>
      </c>
      <c r="G2812" s="95">
        <v>32.58</v>
      </c>
      <c r="H2812" s="95">
        <v>23.78</v>
      </c>
      <c r="I2812" s="95">
        <v>24.81</v>
      </c>
      <c r="J2812" s="95">
        <v>4.3499999999999996</v>
      </c>
      <c r="K2812" s="95">
        <v>4.2</v>
      </c>
      <c r="L2812" s="95">
        <v>-0.14000000000000001</v>
      </c>
      <c r="M2812" s="95">
        <v>-0.04</v>
      </c>
      <c r="N2812" s="95">
        <v>1.03</v>
      </c>
      <c r="O2812" s="95">
        <v>94.16</v>
      </c>
      <c r="P2812" s="95">
        <v>-0.91</v>
      </c>
      <c r="Q2812" s="95">
        <v>1.04</v>
      </c>
      <c r="R2812" s="95">
        <v>26.55</v>
      </c>
      <c r="S2812" s="95">
        <v>17.79</v>
      </c>
      <c r="T2812" s="95">
        <v>10.58</v>
      </c>
      <c r="U2812" s="95">
        <v>0.67</v>
      </c>
      <c r="V2812" s="95">
        <v>0.33</v>
      </c>
      <c r="W2812" s="95">
        <v>0.72</v>
      </c>
      <c r="X2812" s="95"/>
      <c r="Y2812" s="95"/>
      <c r="Z2812" s="74" t="s">
        <v>1111</v>
      </c>
      <c r="AA2812" s="95">
        <v>5.19</v>
      </c>
      <c r="AB2812" s="95">
        <v>1.38</v>
      </c>
      <c r="AC2812" s="74" t="s">
        <v>1111</v>
      </c>
      <c r="AD2812" s="95">
        <v>676715200</v>
      </c>
    </row>
    <row r="2813" spans="1:30" x14ac:dyDescent="0.2">
      <c r="A2813" s="74" t="s">
        <v>3921</v>
      </c>
      <c r="B2813" s="95">
        <v>7.69</v>
      </c>
      <c r="C2813" s="95"/>
      <c r="D2813" s="95">
        <v>-8.31</v>
      </c>
      <c r="E2813" s="95">
        <v>6.12</v>
      </c>
      <c r="F2813" s="95">
        <v>5.27</v>
      </c>
      <c r="G2813" s="95"/>
      <c r="H2813" s="95"/>
      <c r="I2813" s="95"/>
      <c r="J2813" s="95">
        <v>-8.34</v>
      </c>
      <c r="K2813" s="95">
        <v>-7.18</v>
      </c>
      <c r="L2813" s="95">
        <v>1.1599999999999999</v>
      </c>
      <c r="M2813" s="95">
        <v>-0.85</v>
      </c>
      <c r="N2813" s="95"/>
      <c r="O2813" s="95">
        <v>6.66</v>
      </c>
      <c r="P2813" s="95">
        <v>-44.87</v>
      </c>
      <c r="Q2813" s="95">
        <v>9.67</v>
      </c>
      <c r="R2813" s="95">
        <v>-73.64</v>
      </c>
      <c r="S2813" s="95">
        <v>-63.39</v>
      </c>
      <c r="T2813" s="95">
        <v>-68.52</v>
      </c>
      <c r="U2813" s="95">
        <v>0.86</v>
      </c>
      <c r="V2813" s="95">
        <v>0.14000000000000001</v>
      </c>
      <c r="W2813" s="95">
        <v>0</v>
      </c>
      <c r="X2813" s="95"/>
      <c r="Y2813" s="95"/>
      <c r="Z2813" s="74" t="s">
        <v>1111</v>
      </c>
      <c r="AA2813" s="95">
        <v>1.26</v>
      </c>
      <c r="AB2813" s="95">
        <v>-0.93</v>
      </c>
      <c r="AC2813" s="74" t="s">
        <v>1111</v>
      </c>
      <c r="AD2813" s="95">
        <v>364414489</v>
      </c>
    </row>
    <row r="2814" spans="1:30" x14ac:dyDescent="0.2">
      <c r="A2814" s="74" t="s">
        <v>3922</v>
      </c>
      <c r="B2814" s="95">
        <v>86.73</v>
      </c>
      <c r="C2814" s="95"/>
      <c r="D2814" s="95">
        <v>13.25</v>
      </c>
      <c r="E2814" s="95">
        <v>2.48</v>
      </c>
      <c r="F2814" s="95">
        <v>2.0699999999999998</v>
      </c>
      <c r="G2814" s="95">
        <v>84.93</v>
      </c>
      <c r="H2814" s="95">
        <v>38.15</v>
      </c>
      <c r="I2814" s="95">
        <v>29.65</v>
      </c>
      <c r="J2814" s="95">
        <v>10.3</v>
      </c>
      <c r="K2814" s="95">
        <v>10.36</v>
      </c>
      <c r="L2814" s="95">
        <v>7.0000000000000007E-2</v>
      </c>
      <c r="M2814" s="95">
        <v>0.02</v>
      </c>
      <c r="N2814" s="95">
        <v>3.93</v>
      </c>
      <c r="O2814" s="95">
        <v>-113.99</v>
      </c>
      <c r="P2814" s="95">
        <v>-2.2999999999999998</v>
      </c>
      <c r="Q2814" s="95">
        <v>0.85</v>
      </c>
      <c r="R2814" s="95">
        <v>18.7</v>
      </c>
      <c r="S2814" s="95">
        <v>15.59</v>
      </c>
      <c r="T2814" s="95">
        <v>17.87</v>
      </c>
      <c r="U2814" s="95">
        <v>0.83</v>
      </c>
      <c r="V2814" s="95">
        <v>0.17</v>
      </c>
      <c r="W2814" s="95">
        <v>0.53</v>
      </c>
      <c r="X2814" s="95">
        <v>1.64</v>
      </c>
      <c r="Y2814" s="95">
        <v>14.37</v>
      </c>
      <c r="Z2814" s="74" t="s">
        <v>1111</v>
      </c>
      <c r="AA2814" s="95">
        <v>34.96</v>
      </c>
      <c r="AB2814" s="95">
        <v>6.54</v>
      </c>
      <c r="AC2814" s="74" t="s">
        <v>1111</v>
      </c>
      <c r="AD2814" s="95">
        <v>3470373760</v>
      </c>
    </row>
    <row r="2815" spans="1:30" x14ac:dyDescent="0.2">
      <c r="A2815" s="74" t="s">
        <v>3923</v>
      </c>
      <c r="B2815" s="95">
        <v>41.62</v>
      </c>
      <c r="C2815" s="95"/>
      <c r="D2815" s="95">
        <v>11.03</v>
      </c>
      <c r="E2815" s="95">
        <v>5.34</v>
      </c>
      <c r="F2815" s="95">
        <v>4.3899999999999997</v>
      </c>
      <c r="G2815" s="95"/>
      <c r="H2815" s="95"/>
      <c r="I2815" s="95"/>
      <c r="J2815" s="95">
        <v>-51.09</v>
      </c>
      <c r="K2815" s="95">
        <v>-50.3</v>
      </c>
      <c r="L2815" s="95">
        <v>0.79</v>
      </c>
      <c r="M2815" s="95">
        <v>-0.08</v>
      </c>
      <c r="N2815" s="95"/>
      <c r="O2815" s="95">
        <v>126.39</v>
      </c>
      <c r="P2815" s="95">
        <v>-4.75</v>
      </c>
      <c r="Q2815" s="95">
        <v>1.83</v>
      </c>
      <c r="R2815" s="95">
        <v>48.37</v>
      </c>
      <c r="S2815" s="95">
        <v>39.770000000000003</v>
      </c>
      <c r="T2815" s="95">
        <v>-14.87</v>
      </c>
      <c r="U2815" s="95">
        <v>0.82</v>
      </c>
      <c r="V2815" s="95">
        <v>0.18</v>
      </c>
      <c r="W2815" s="95">
        <v>0</v>
      </c>
      <c r="X2815" s="95"/>
      <c r="Y2815" s="95"/>
      <c r="Z2815" s="74" t="s">
        <v>1111</v>
      </c>
      <c r="AA2815" s="95">
        <v>7.8</v>
      </c>
      <c r="AB2815" s="95">
        <v>3.77</v>
      </c>
      <c r="AC2815" s="74" t="s">
        <v>1111</v>
      </c>
      <c r="AD2815" s="95">
        <v>1287423136</v>
      </c>
    </row>
    <row r="2816" spans="1:30" x14ac:dyDescent="0.2">
      <c r="A2816" s="74" t="s">
        <v>3924</v>
      </c>
      <c r="B2816" s="95">
        <v>52.92</v>
      </c>
      <c r="C2816" s="95"/>
      <c r="D2816" s="95">
        <v>22.89</v>
      </c>
      <c r="E2816" s="95">
        <v>6.64</v>
      </c>
      <c r="F2816" s="95">
        <v>2.73</v>
      </c>
      <c r="G2816" s="95">
        <v>55.33</v>
      </c>
      <c r="H2816" s="95">
        <v>8.34</v>
      </c>
      <c r="I2816" s="95">
        <v>8.1</v>
      </c>
      <c r="J2816" s="95">
        <v>22.22</v>
      </c>
      <c r="K2816" s="95">
        <v>20.89</v>
      </c>
      <c r="L2816" s="95">
        <v>-1.33</v>
      </c>
      <c r="M2816" s="95">
        <v>-0.4</v>
      </c>
      <c r="N2816" s="95">
        <v>1.85</v>
      </c>
      <c r="O2816" s="95">
        <v>9.75</v>
      </c>
      <c r="P2816" s="95">
        <v>-6.19</v>
      </c>
      <c r="Q2816" s="95">
        <v>2.0099999999999998</v>
      </c>
      <c r="R2816" s="95">
        <v>28.99</v>
      </c>
      <c r="S2816" s="95">
        <v>11.94</v>
      </c>
      <c r="T2816" s="95">
        <v>29.16</v>
      </c>
      <c r="U2816" s="95">
        <v>0.41</v>
      </c>
      <c r="V2816" s="95">
        <v>0.59</v>
      </c>
      <c r="W2816" s="95">
        <v>1.47</v>
      </c>
      <c r="X2816" s="95"/>
      <c r="Y2816" s="95"/>
      <c r="Z2816" s="74" t="s">
        <v>1111</v>
      </c>
      <c r="AA2816" s="95">
        <v>7.97</v>
      </c>
      <c r="AB2816" s="95">
        <v>2.31</v>
      </c>
      <c r="AC2816" s="74" t="s">
        <v>1111</v>
      </c>
      <c r="AD2816" s="95">
        <v>800314452</v>
      </c>
    </row>
    <row r="2817" spans="1:30" x14ac:dyDescent="0.2">
      <c r="A2817" s="74" t="s">
        <v>3925</v>
      </c>
      <c r="B2817" s="95">
        <v>232.35</v>
      </c>
      <c r="C2817" s="95">
        <v>1.28</v>
      </c>
      <c r="D2817" s="95">
        <v>19.28</v>
      </c>
      <c r="E2817" s="95">
        <v>-100.46</v>
      </c>
      <c r="F2817" s="95">
        <v>3.21</v>
      </c>
      <c r="G2817" s="95">
        <v>33.06</v>
      </c>
      <c r="H2817" s="95">
        <v>11.46</v>
      </c>
      <c r="I2817" s="95">
        <v>8.6300000000000008</v>
      </c>
      <c r="J2817" s="95">
        <v>14.51</v>
      </c>
      <c r="K2817" s="95">
        <v>16.3</v>
      </c>
      <c r="L2817" s="95">
        <v>1.79</v>
      </c>
      <c r="M2817" s="95"/>
      <c r="N2817" s="95">
        <v>1.66</v>
      </c>
      <c r="O2817" s="95">
        <v>39.43</v>
      </c>
      <c r="P2817" s="95">
        <v>-6.45</v>
      </c>
      <c r="Q2817" s="95">
        <v>1.19</v>
      </c>
      <c r="R2817" s="95">
        <v>-521.13</v>
      </c>
      <c r="S2817" s="95">
        <v>16.63</v>
      </c>
      <c r="T2817" s="95">
        <v>33.31</v>
      </c>
      <c r="U2817" s="95">
        <v>-0.03</v>
      </c>
      <c r="V2817" s="95">
        <v>1.03</v>
      </c>
      <c r="W2817" s="95">
        <v>1.93</v>
      </c>
      <c r="X2817" s="95">
        <v>8.69</v>
      </c>
      <c r="Y2817" s="95">
        <v>18.149999999999999</v>
      </c>
      <c r="Z2817" s="74" t="s">
        <v>1111</v>
      </c>
      <c r="AA2817" s="95">
        <v>-2.34</v>
      </c>
      <c r="AB2817" s="95">
        <v>12.19</v>
      </c>
      <c r="AC2817" s="74" t="s">
        <v>1111</v>
      </c>
      <c r="AD2817" s="95">
        <v>158330592000</v>
      </c>
    </row>
    <row r="2818" spans="1:30" x14ac:dyDescent="0.2">
      <c r="A2818" s="74" t="s">
        <v>3926</v>
      </c>
      <c r="B2818" s="95">
        <v>0.91</v>
      </c>
      <c r="C2818" s="95"/>
      <c r="D2818" s="95">
        <v>-4.5199999999999996</v>
      </c>
      <c r="E2818" s="95">
        <v>2.4500000000000002</v>
      </c>
      <c r="F2818" s="95">
        <v>1.99</v>
      </c>
      <c r="G2818" s="95">
        <v>100</v>
      </c>
      <c r="H2818" s="95">
        <v>-31849.09</v>
      </c>
      <c r="I2818" s="95">
        <v>-32307.27</v>
      </c>
      <c r="J2818" s="95">
        <v>-4.59</v>
      </c>
      <c r="K2818" s="95">
        <v>-2.56</v>
      </c>
      <c r="L2818" s="95">
        <v>2.0299999999999998</v>
      </c>
      <c r="M2818" s="95">
        <v>-1.08</v>
      </c>
      <c r="N2818" s="95">
        <v>1460.81</v>
      </c>
      <c r="O2818" s="95">
        <v>2.37</v>
      </c>
      <c r="P2818" s="95">
        <v>-3347.69</v>
      </c>
      <c r="Q2818" s="95">
        <v>6.27</v>
      </c>
      <c r="R2818" s="95">
        <v>-54.16</v>
      </c>
      <c r="S2818" s="95">
        <v>-43.99</v>
      </c>
      <c r="T2818" s="95">
        <v>-48.73</v>
      </c>
      <c r="U2818" s="95">
        <v>0.81</v>
      </c>
      <c r="V2818" s="95">
        <v>0.19</v>
      </c>
      <c r="W2818" s="95">
        <v>0</v>
      </c>
      <c r="X2818" s="95"/>
      <c r="Y2818" s="95"/>
      <c r="Z2818" s="74" t="s">
        <v>1111</v>
      </c>
      <c r="AA2818" s="95">
        <v>0.37</v>
      </c>
      <c r="AB2818" s="95">
        <v>-0.2</v>
      </c>
      <c r="AC2818" s="74" t="s">
        <v>1111</v>
      </c>
      <c r="AD2818" s="95">
        <v>80344446</v>
      </c>
    </row>
    <row r="2819" spans="1:30" x14ac:dyDescent="0.2">
      <c r="A2819" s="74" t="s">
        <v>3927</v>
      </c>
      <c r="B2819" s="95">
        <v>11.43</v>
      </c>
      <c r="C2819" s="95">
        <v>26.25</v>
      </c>
      <c r="D2819" s="95">
        <v>4.5999999999999996</v>
      </c>
      <c r="E2819" s="95">
        <v>0.51</v>
      </c>
      <c r="F2819" s="95">
        <v>0.3</v>
      </c>
      <c r="G2819" s="95">
        <v>69.09</v>
      </c>
      <c r="H2819" s="95">
        <v>39.119999999999997</v>
      </c>
      <c r="I2819" s="95">
        <v>31.78</v>
      </c>
      <c r="J2819" s="95">
        <v>3.73</v>
      </c>
      <c r="K2819" s="95">
        <v>7.53</v>
      </c>
      <c r="L2819" s="95">
        <v>3.8</v>
      </c>
      <c r="M2819" s="95">
        <v>0.51</v>
      </c>
      <c r="N2819" s="95">
        <v>1.46</v>
      </c>
      <c r="O2819" s="95">
        <v>9.2200000000000006</v>
      </c>
      <c r="P2819" s="95">
        <v>-0.34</v>
      </c>
      <c r="Q2819" s="95">
        <v>1.52</v>
      </c>
      <c r="R2819" s="95">
        <v>11.01</v>
      </c>
      <c r="S2819" s="95">
        <v>6.6</v>
      </c>
      <c r="T2819" s="95">
        <v>8.32</v>
      </c>
      <c r="U2819" s="95">
        <v>0.6</v>
      </c>
      <c r="V2819" s="95">
        <v>0.4</v>
      </c>
      <c r="W2819" s="95">
        <v>0.21</v>
      </c>
      <c r="X2819" s="95">
        <v>1.78</v>
      </c>
      <c r="Y2819" s="95">
        <v>-6.52</v>
      </c>
      <c r="Z2819" s="74" t="s">
        <v>1111</v>
      </c>
      <c r="AA2819" s="95">
        <v>22.59</v>
      </c>
      <c r="AB2819" s="95">
        <v>2.4900000000000002</v>
      </c>
      <c r="AC2819" s="74" t="s">
        <v>1111</v>
      </c>
      <c r="AD2819" s="95">
        <v>458804772</v>
      </c>
    </row>
    <row r="2820" spans="1:30" x14ac:dyDescent="0.2">
      <c r="A2820" s="74" t="s">
        <v>3928</v>
      </c>
      <c r="B2820" s="95">
        <v>67.45</v>
      </c>
      <c r="C2820" s="95"/>
      <c r="D2820" s="95">
        <v>-4.8499999999999996</v>
      </c>
      <c r="E2820" s="95">
        <v>5.13</v>
      </c>
      <c r="F2820" s="95">
        <v>0.51</v>
      </c>
      <c r="G2820" s="95">
        <v>66</v>
      </c>
      <c r="H2820" s="95">
        <v>-11.25</v>
      </c>
      <c r="I2820" s="95">
        <v>-21.33</v>
      </c>
      <c r="J2820" s="95">
        <v>-9.1999999999999993</v>
      </c>
      <c r="K2820" s="95">
        <v>-21.89</v>
      </c>
      <c r="L2820" s="95">
        <v>-12.69</v>
      </c>
      <c r="M2820" s="95">
        <v>7.08</v>
      </c>
      <c r="N2820" s="95">
        <v>1.03</v>
      </c>
      <c r="O2820" s="95">
        <v>-3.02</v>
      </c>
      <c r="P2820" s="95">
        <v>-0.56000000000000005</v>
      </c>
      <c r="Q2820" s="95">
        <v>0.34</v>
      </c>
      <c r="R2820" s="95">
        <v>-105.86</v>
      </c>
      <c r="S2820" s="95">
        <v>-10.5</v>
      </c>
      <c r="T2820" s="95">
        <v>-6.92</v>
      </c>
      <c r="U2820" s="95">
        <v>0.1</v>
      </c>
      <c r="V2820" s="95">
        <v>0.9</v>
      </c>
      <c r="W2820" s="95">
        <v>0.49</v>
      </c>
      <c r="X2820" s="95">
        <v>2.2200000000000002</v>
      </c>
      <c r="Y2820" s="95"/>
      <c r="Z2820" s="74" t="s">
        <v>1111</v>
      </c>
      <c r="AA2820" s="95">
        <v>13.13</v>
      </c>
      <c r="AB2820" s="95">
        <v>-13.9</v>
      </c>
      <c r="AC2820" s="74" t="s">
        <v>1111</v>
      </c>
      <c r="AD2820" s="95">
        <v>1149875616</v>
      </c>
    </row>
    <row r="2821" spans="1:30" x14ac:dyDescent="0.2">
      <c r="A2821" s="74" t="s">
        <v>3929</v>
      </c>
      <c r="B2821" s="95">
        <v>9.15</v>
      </c>
      <c r="C2821" s="95"/>
      <c r="D2821" s="95">
        <v>6.48</v>
      </c>
      <c r="E2821" s="95">
        <v>0.53</v>
      </c>
      <c r="F2821" s="95">
        <v>0.2</v>
      </c>
      <c r="G2821" s="95">
        <v>17.64</v>
      </c>
      <c r="H2821" s="95">
        <v>7.48</v>
      </c>
      <c r="I2821" s="95">
        <v>4.24</v>
      </c>
      <c r="J2821" s="95">
        <v>3.68</v>
      </c>
      <c r="K2821" s="95">
        <v>6.27</v>
      </c>
      <c r="L2821" s="95">
        <v>2.59</v>
      </c>
      <c r="M2821" s="95">
        <v>0.37</v>
      </c>
      <c r="N2821" s="95">
        <v>0.27</v>
      </c>
      <c r="O2821" s="95">
        <v>-14.42</v>
      </c>
      <c r="P2821" s="95">
        <v>-0.3</v>
      </c>
      <c r="Q2821" s="95">
        <v>0.96</v>
      </c>
      <c r="R2821" s="95">
        <v>8.16</v>
      </c>
      <c r="S2821" s="95">
        <v>3.09</v>
      </c>
      <c r="T2821" s="95">
        <v>8.2899999999999991</v>
      </c>
      <c r="U2821" s="95">
        <v>0.38</v>
      </c>
      <c r="V2821" s="95">
        <v>0.62</v>
      </c>
      <c r="W2821" s="95">
        <v>0.73</v>
      </c>
      <c r="X2821" s="95">
        <v>-2.68</v>
      </c>
      <c r="Y2821" s="95"/>
      <c r="Z2821" s="74" t="s">
        <v>1111</v>
      </c>
      <c r="AA2821" s="95">
        <v>17.309999999999999</v>
      </c>
      <c r="AB2821" s="95">
        <v>1.41</v>
      </c>
      <c r="AC2821" s="74" t="s">
        <v>1111</v>
      </c>
      <c r="AD2821" s="95">
        <v>6548027310</v>
      </c>
    </row>
    <row r="2822" spans="1:30" x14ac:dyDescent="0.2">
      <c r="A2822" s="74" t="s">
        <v>3930</v>
      </c>
      <c r="B2822" s="95">
        <v>159.69999999999999</v>
      </c>
      <c r="C2822" s="95">
        <v>0.63</v>
      </c>
      <c r="D2822" s="95">
        <v>27.62</v>
      </c>
      <c r="E2822" s="95">
        <v>7.92</v>
      </c>
      <c r="F2822" s="95">
        <v>1.69</v>
      </c>
      <c r="G2822" s="95">
        <v>100</v>
      </c>
      <c r="H2822" s="95">
        <v>10.029999999999999</v>
      </c>
      <c r="I2822" s="95">
        <v>6.52</v>
      </c>
      <c r="J2822" s="95">
        <v>17.95</v>
      </c>
      <c r="K2822" s="95">
        <v>19.3</v>
      </c>
      <c r="L2822" s="95">
        <v>1.34</v>
      </c>
      <c r="M2822" s="95">
        <v>0.59</v>
      </c>
      <c r="N2822" s="95">
        <v>1.8</v>
      </c>
      <c r="O2822" s="95"/>
      <c r="P2822" s="95">
        <v>-1.69</v>
      </c>
      <c r="Q2822" s="95"/>
      <c r="R2822" s="95">
        <v>28.66</v>
      </c>
      <c r="S2822" s="95">
        <v>6.13</v>
      </c>
      <c r="T2822" s="95">
        <v>12.72</v>
      </c>
      <c r="U2822" s="95">
        <v>0.21</v>
      </c>
      <c r="V2822" s="95">
        <v>0.79</v>
      </c>
      <c r="W2822" s="95">
        <v>0.94</v>
      </c>
      <c r="X2822" s="95">
        <v>6.17</v>
      </c>
      <c r="Y2822" s="95">
        <v>22.87</v>
      </c>
      <c r="Z2822" s="74" t="s">
        <v>1111</v>
      </c>
      <c r="AA2822" s="95">
        <v>20.170000000000002</v>
      </c>
      <c r="AB2822" s="95">
        <v>5.78</v>
      </c>
      <c r="AC2822" s="74" t="s">
        <v>1111</v>
      </c>
      <c r="AD2822" s="95">
        <v>12799539780</v>
      </c>
    </row>
    <row r="2823" spans="1:30" x14ac:dyDescent="0.2">
      <c r="A2823" s="74" t="s">
        <v>3931</v>
      </c>
      <c r="B2823" s="95">
        <v>19.02</v>
      </c>
      <c r="C2823" s="95"/>
      <c r="D2823" s="95">
        <v>17.989999999999998</v>
      </c>
      <c r="E2823" s="95">
        <v>18.809999999999999</v>
      </c>
      <c r="F2823" s="95">
        <v>8.18</v>
      </c>
      <c r="G2823" s="95">
        <v>91.73</v>
      </c>
      <c r="H2823" s="95">
        <v>89.25</v>
      </c>
      <c r="I2823" s="95">
        <v>65.52</v>
      </c>
      <c r="J2823" s="95">
        <v>13.2</v>
      </c>
      <c r="K2823" s="95">
        <v>13.5</v>
      </c>
      <c r="L2823" s="95">
        <v>0.28999999999999998</v>
      </c>
      <c r="M2823" s="95">
        <v>0.42</v>
      </c>
      <c r="N2823" s="95">
        <v>11.79</v>
      </c>
      <c r="O2823" s="95">
        <v>16.16</v>
      </c>
      <c r="P2823" s="95">
        <v>-18.8</v>
      </c>
      <c r="Q2823" s="95">
        <v>9.7100000000000009</v>
      </c>
      <c r="R2823" s="95">
        <v>104.59</v>
      </c>
      <c r="S2823" s="95">
        <v>45.51</v>
      </c>
      <c r="T2823" s="95">
        <v>51.88</v>
      </c>
      <c r="U2823" s="95">
        <v>0.44</v>
      </c>
      <c r="V2823" s="95">
        <v>0.56000000000000005</v>
      </c>
      <c r="W2823" s="95">
        <v>0.69</v>
      </c>
      <c r="X2823" s="95"/>
      <c r="Y2823" s="95"/>
      <c r="Z2823" s="74" t="s">
        <v>1111</v>
      </c>
      <c r="AA2823" s="95">
        <v>1.01</v>
      </c>
      <c r="AB2823" s="95">
        <v>1.06</v>
      </c>
      <c r="AC2823" s="74" t="s">
        <v>1111</v>
      </c>
      <c r="AD2823" s="95">
        <v>2400141408</v>
      </c>
    </row>
    <row r="2824" spans="1:30" x14ac:dyDescent="0.2">
      <c r="A2824" s="74" t="s">
        <v>3932</v>
      </c>
      <c r="B2824" s="95">
        <v>30.52</v>
      </c>
      <c r="C2824" s="95"/>
      <c r="D2824" s="95">
        <v>-24.34</v>
      </c>
      <c r="E2824" s="95">
        <v>8.2100000000000009</v>
      </c>
      <c r="F2824" s="95">
        <v>2.0099999999999998</v>
      </c>
      <c r="G2824" s="95">
        <v>68.650000000000006</v>
      </c>
      <c r="H2824" s="95">
        <v>-14.48</v>
      </c>
      <c r="I2824" s="95">
        <v>-19.73</v>
      </c>
      <c r="J2824" s="95">
        <v>-33.17</v>
      </c>
      <c r="K2824" s="95">
        <v>-32.119999999999997</v>
      </c>
      <c r="L2824" s="95">
        <v>1.05</v>
      </c>
      <c r="M2824" s="95">
        <v>-0.26</v>
      </c>
      <c r="N2824" s="95">
        <v>4.8</v>
      </c>
      <c r="O2824" s="95">
        <v>4.17</v>
      </c>
      <c r="P2824" s="95">
        <v>-6.59</v>
      </c>
      <c r="Q2824" s="95">
        <v>3.28</v>
      </c>
      <c r="R2824" s="95">
        <v>-33.72</v>
      </c>
      <c r="S2824" s="95">
        <v>-8.27</v>
      </c>
      <c r="T2824" s="95">
        <v>-8.42</v>
      </c>
      <c r="U2824" s="95">
        <v>0.25</v>
      </c>
      <c r="V2824" s="95">
        <v>0.75</v>
      </c>
      <c r="W2824" s="95">
        <v>0.42</v>
      </c>
      <c r="X2824" s="95">
        <v>8.93</v>
      </c>
      <c r="Y2824" s="95"/>
      <c r="Z2824" s="74" t="s">
        <v>1111</v>
      </c>
      <c r="AA2824" s="95">
        <v>3.61</v>
      </c>
      <c r="AB2824" s="95">
        <v>-1.22</v>
      </c>
      <c r="AC2824" s="74" t="s">
        <v>1111</v>
      </c>
      <c r="AD2824" s="95">
        <v>2150831755</v>
      </c>
    </row>
    <row r="2825" spans="1:30" x14ac:dyDescent="0.2">
      <c r="A2825" s="74" t="s">
        <v>3933</v>
      </c>
      <c r="B2825" s="95">
        <v>2.48</v>
      </c>
      <c r="C2825" s="95"/>
      <c r="D2825" s="95">
        <v>-17.100000000000001</v>
      </c>
      <c r="E2825" s="95">
        <v>2.0299999999999998</v>
      </c>
      <c r="F2825" s="95">
        <v>1.24</v>
      </c>
      <c r="G2825" s="95">
        <v>33.549999999999997</v>
      </c>
      <c r="H2825" s="95">
        <v>-8.1</v>
      </c>
      <c r="I2825" s="95">
        <v>-10.29</v>
      </c>
      <c r="J2825" s="95">
        <v>-21.72</v>
      </c>
      <c r="K2825" s="95">
        <v>-22.05</v>
      </c>
      <c r="L2825" s="95">
        <v>-0.33</v>
      </c>
      <c r="M2825" s="95">
        <v>0.03</v>
      </c>
      <c r="N2825" s="95">
        <v>1.76</v>
      </c>
      <c r="O2825" s="95">
        <v>5.92</v>
      </c>
      <c r="P2825" s="95">
        <v>-1.91</v>
      </c>
      <c r="Q2825" s="95">
        <v>2.46</v>
      </c>
      <c r="R2825" s="95">
        <v>-11.89</v>
      </c>
      <c r="S2825" s="95">
        <v>-7.24</v>
      </c>
      <c r="T2825" s="95">
        <v>-9.7799999999999994</v>
      </c>
      <c r="U2825" s="95">
        <v>0.61</v>
      </c>
      <c r="V2825" s="95">
        <v>0.39</v>
      </c>
      <c r="W2825" s="95">
        <v>0.7</v>
      </c>
      <c r="X2825" s="95">
        <v>17.37</v>
      </c>
      <c r="Y2825" s="95"/>
      <c r="Z2825" s="74" t="s">
        <v>1111</v>
      </c>
      <c r="AA2825" s="95">
        <v>1.22</v>
      </c>
      <c r="AB2825" s="95">
        <v>-0.15</v>
      </c>
      <c r="AC2825" s="74" t="s">
        <v>1111</v>
      </c>
      <c r="AD2825" s="95">
        <v>66946360</v>
      </c>
    </row>
    <row r="2826" spans="1:30" x14ac:dyDescent="0.2">
      <c r="A2826" s="74" t="s">
        <v>3934</v>
      </c>
      <c r="B2826" s="95">
        <v>2.02</v>
      </c>
      <c r="C2826" s="95"/>
      <c r="D2826" s="95">
        <v>-4.91</v>
      </c>
      <c r="E2826" s="95">
        <v>1.53</v>
      </c>
      <c r="F2826" s="95">
        <v>1.4</v>
      </c>
      <c r="G2826" s="95">
        <v>100</v>
      </c>
      <c r="H2826" s="95">
        <v>-2431.67</v>
      </c>
      <c r="I2826" s="95">
        <v>-2433.9299999999998</v>
      </c>
      <c r="J2826" s="95">
        <v>-4.92</v>
      </c>
      <c r="K2826" s="95">
        <v>-1.49</v>
      </c>
      <c r="L2826" s="95">
        <v>3.42</v>
      </c>
      <c r="M2826" s="95">
        <v>-1.07</v>
      </c>
      <c r="N2826" s="95">
        <v>119.52</v>
      </c>
      <c r="O2826" s="95">
        <v>1.57</v>
      </c>
      <c r="P2826" s="95">
        <v>-60.18</v>
      </c>
      <c r="Q2826" s="95">
        <v>11.11</v>
      </c>
      <c r="R2826" s="95">
        <v>-31.25</v>
      </c>
      <c r="S2826" s="95">
        <v>-28.5</v>
      </c>
      <c r="T2826" s="95">
        <v>-31.23</v>
      </c>
      <c r="U2826" s="95">
        <v>0.91</v>
      </c>
      <c r="V2826" s="95">
        <v>0.09</v>
      </c>
      <c r="W2826" s="95">
        <v>0.01</v>
      </c>
      <c r="X2826" s="95"/>
      <c r="Y2826" s="95"/>
      <c r="Z2826" s="74" t="s">
        <v>1111</v>
      </c>
      <c r="AA2826" s="95">
        <v>1.32</v>
      </c>
      <c r="AB2826" s="95">
        <v>-0.41</v>
      </c>
      <c r="AC2826" s="74" t="s">
        <v>1111</v>
      </c>
      <c r="AD2826" s="95">
        <v>179286555</v>
      </c>
    </row>
    <row r="2827" spans="1:30" x14ac:dyDescent="0.2">
      <c r="A2827" s="74" t="s">
        <v>3935</v>
      </c>
      <c r="B2827" s="95">
        <v>67.41</v>
      </c>
      <c r="C2827" s="95">
        <v>1.01</v>
      </c>
      <c r="D2827" s="95">
        <v>4.12</v>
      </c>
      <c r="E2827" s="95">
        <v>4.34</v>
      </c>
      <c r="F2827" s="95">
        <v>2.4700000000000002</v>
      </c>
      <c r="G2827" s="95">
        <v>47.14</v>
      </c>
      <c r="H2827" s="95">
        <v>41.89</v>
      </c>
      <c r="I2827" s="95">
        <v>32.549999999999997</v>
      </c>
      <c r="J2827" s="95">
        <v>3.2</v>
      </c>
      <c r="K2827" s="95">
        <v>3.06</v>
      </c>
      <c r="L2827" s="95">
        <v>-0.14000000000000001</v>
      </c>
      <c r="M2827" s="95">
        <v>-0.19</v>
      </c>
      <c r="N2827" s="95">
        <v>1.34</v>
      </c>
      <c r="O2827" s="95">
        <v>7.7</v>
      </c>
      <c r="P2827" s="95">
        <v>-4.93</v>
      </c>
      <c r="Q2827" s="95">
        <v>2.8</v>
      </c>
      <c r="R2827" s="95">
        <v>105.19</v>
      </c>
      <c r="S2827" s="95">
        <v>59.96</v>
      </c>
      <c r="T2827" s="95">
        <v>84.54</v>
      </c>
      <c r="U2827" s="95">
        <v>0.56999999999999995</v>
      </c>
      <c r="V2827" s="95">
        <v>0.43</v>
      </c>
      <c r="W2827" s="95">
        <v>1.84</v>
      </c>
      <c r="X2827" s="95">
        <v>8.06</v>
      </c>
      <c r="Y2827" s="95"/>
      <c r="Z2827" s="74" t="s">
        <v>1111</v>
      </c>
      <c r="AA2827" s="95">
        <v>15.55</v>
      </c>
      <c r="AB2827" s="95">
        <v>16.350000000000001</v>
      </c>
      <c r="AC2827" s="74" t="s">
        <v>1111</v>
      </c>
      <c r="AD2827" s="95">
        <v>5931351972</v>
      </c>
    </row>
    <row r="2828" spans="1:30" x14ac:dyDescent="0.2">
      <c r="A2828" s="74" t="s">
        <v>3936</v>
      </c>
      <c r="B2828" s="95">
        <v>5.32</v>
      </c>
      <c r="C2828" s="95"/>
      <c r="D2828" s="95">
        <v>-4.96</v>
      </c>
      <c r="E2828" s="95">
        <v>4.42</v>
      </c>
      <c r="F2828" s="95">
        <v>3.17</v>
      </c>
      <c r="G2828" s="95"/>
      <c r="H2828" s="95"/>
      <c r="I2828" s="95"/>
      <c r="J2828" s="95">
        <v>-5.07</v>
      </c>
      <c r="K2828" s="95">
        <v>-3.9</v>
      </c>
      <c r="L2828" s="95">
        <v>1.17</v>
      </c>
      <c r="M2828" s="95">
        <v>-1.02</v>
      </c>
      <c r="N2828" s="95"/>
      <c r="O2828" s="95">
        <v>4.34</v>
      </c>
      <c r="P2828" s="95">
        <v>-27.57</v>
      </c>
      <c r="Q2828" s="95">
        <v>5.67</v>
      </c>
      <c r="R2828" s="95">
        <v>-89.1</v>
      </c>
      <c r="S2828" s="95">
        <v>-63.84</v>
      </c>
      <c r="T2828" s="95">
        <v>-72.55</v>
      </c>
      <c r="U2828" s="95">
        <v>0.72</v>
      </c>
      <c r="V2828" s="95">
        <v>0.28000000000000003</v>
      </c>
      <c r="W2828" s="95">
        <v>0</v>
      </c>
      <c r="X2828" s="95"/>
      <c r="Y2828" s="95"/>
      <c r="Z2828" s="74" t="s">
        <v>1111</v>
      </c>
      <c r="AA2828" s="95">
        <v>1.26</v>
      </c>
      <c r="AB2828" s="95">
        <v>-1.1200000000000001</v>
      </c>
      <c r="AC2828" s="74" t="s">
        <v>1111</v>
      </c>
      <c r="AD2828" s="95">
        <v>288477900</v>
      </c>
    </row>
    <row r="2829" spans="1:30" x14ac:dyDescent="0.2">
      <c r="A2829" s="74" t="s">
        <v>3937</v>
      </c>
      <c r="B2829" s="95">
        <v>18.59</v>
      </c>
      <c r="C2829" s="95"/>
      <c r="D2829" s="95">
        <v>12.92</v>
      </c>
      <c r="E2829" s="95">
        <v>4.88</v>
      </c>
      <c r="F2829" s="95">
        <v>2.58</v>
      </c>
      <c r="G2829" s="95">
        <v>39.68</v>
      </c>
      <c r="H2829" s="95">
        <v>10.71</v>
      </c>
      <c r="I2829" s="95">
        <v>19.78</v>
      </c>
      <c r="J2829" s="95">
        <v>23.87</v>
      </c>
      <c r="K2829" s="95">
        <v>21.24</v>
      </c>
      <c r="L2829" s="95">
        <v>-2.63</v>
      </c>
      <c r="M2829" s="95">
        <v>-0.54</v>
      </c>
      <c r="N2829" s="95">
        <v>2.56</v>
      </c>
      <c r="O2829" s="95">
        <v>29.04</v>
      </c>
      <c r="P2829" s="95">
        <v>-5.32</v>
      </c>
      <c r="Q2829" s="95">
        <v>1.21</v>
      </c>
      <c r="R2829" s="95">
        <v>37.74</v>
      </c>
      <c r="S2829" s="95">
        <v>19.93</v>
      </c>
      <c r="T2829" s="95">
        <v>2.4900000000000002</v>
      </c>
      <c r="U2829" s="95">
        <v>0.53</v>
      </c>
      <c r="V2829" s="95">
        <v>0.47</v>
      </c>
      <c r="W2829" s="95">
        <v>1.01</v>
      </c>
      <c r="X2829" s="95">
        <v>-4.04</v>
      </c>
      <c r="Y2829" s="95"/>
      <c r="Z2829" s="74" t="s">
        <v>1111</v>
      </c>
      <c r="AA2829" s="95">
        <v>3.8</v>
      </c>
      <c r="AB2829" s="95">
        <v>1.44</v>
      </c>
      <c r="AC2829" s="74" t="s">
        <v>1111</v>
      </c>
      <c r="AD2829" s="95">
        <v>658359905</v>
      </c>
    </row>
    <row r="2830" spans="1:30" x14ac:dyDescent="0.2">
      <c r="A2830" s="74" t="s">
        <v>3938</v>
      </c>
      <c r="B2830" s="95">
        <v>621.82000000000005</v>
      </c>
      <c r="C2830" s="95">
        <v>0.9</v>
      </c>
      <c r="D2830" s="95">
        <v>20.53</v>
      </c>
      <c r="E2830" s="95">
        <v>15.04</v>
      </c>
      <c r="F2830" s="95">
        <v>5.62</v>
      </c>
      <c r="G2830" s="95">
        <v>46.19</v>
      </c>
      <c r="H2830" s="95">
        <v>30.42</v>
      </c>
      <c r="I2830" s="95">
        <v>27.07</v>
      </c>
      <c r="J2830" s="95">
        <v>18.27</v>
      </c>
      <c r="K2830" s="95">
        <v>18.350000000000001</v>
      </c>
      <c r="L2830" s="95">
        <v>0.08</v>
      </c>
      <c r="M2830" s="95">
        <v>7.0000000000000007E-2</v>
      </c>
      <c r="N2830" s="95">
        <v>5.56</v>
      </c>
      <c r="O2830" s="95">
        <v>11.32</v>
      </c>
      <c r="P2830" s="95">
        <v>-19.8</v>
      </c>
      <c r="Q2830" s="95">
        <v>3.27</v>
      </c>
      <c r="R2830" s="95">
        <v>73.28</v>
      </c>
      <c r="S2830" s="95">
        <v>27.4</v>
      </c>
      <c r="T2830" s="95">
        <v>39.43</v>
      </c>
      <c r="U2830" s="95">
        <v>0.37</v>
      </c>
      <c r="V2830" s="95">
        <v>0.63</v>
      </c>
      <c r="W2830" s="95">
        <v>1.01</v>
      </c>
      <c r="X2830" s="95">
        <v>19.97</v>
      </c>
      <c r="Y2830" s="95">
        <v>33.72</v>
      </c>
      <c r="Z2830" s="74" t="s">
        <v>1111</v>
      </c>
      <c r="AA2830" s="95">
        <v>41.34</v>
      </c>
      <c r="AB2830" s="95">
        <v>30.29</v>
      </c>
      <c r="AC2830" s="74" t="s">
        <v>1111</v>
      </c>
      <c r="AD2830" s="95">
        <v>87551447634</v>
      </c>
    </row>
    <row r="2831" spans="1:30" x14ac:dyDescent="0.2">
      <c r="A2831" s="74" t="s">
        <v>3939</v>
      </c>
      <c r="B2831" s="95">
        <v>9.0500000000000007</v>
      </c>
      <c r="C2831" s="95"/>
      <c r="D2831" s="95">
        <v>-2.88</v>
      </c>
      <c r="E2831" s="95">
        <v>2.2200000000000002</v>
      </c>
      <c r="F2831" s="95">
        <v>1.82</v>
      </c>
      <c r="G2831" s="95"/>
      <c r="H2831" s="95"/>
      <c r="I2831" s="95"/>
      <c r="J2831" s="95">
        <v>-2.88</v>
      </c>
      <c r="K2831" s="95">
        <v>-1.48</v>
      </c>
      <c r="L2831" s="95">
        <v>1.4</v>
      </c>
      <c r="M2831" s="95">
        <v>-1.08</v>
      </c>
      <c r="N2831" s="95"/>
      <c r="O2831" s="95">
        <v>2.2599999999999998</v>
      </c>
      <c r="P2831" s="95">
        <v>-23.98</v>
      </c>
      <c r="Q2831" s="95">
        <v>7.88</v>
      </c>
      <c r="R2831" s="95">
        <v>-77.3</v>
      </c>
      <c r="S2831" s="95">
        <v>-63.35</v>
      </c>
      <c r="T2831" s="95">
        <v>-77.3</v>
      </c>
      <c r="U2831" s="95">
        <v>0.82</v>
      </c>
      <c r="V2831" s="95">
        <v>0.18</v>
      </c>
      <c r="W2831" s="95">
        <v>0</v>
      </c>
      <c r="X2831" s="95"/>
      <c r="Y2831" s="95"/>
      <c r="Z2831" s="74" t="s">
        <v>1111</v>
      </c>
      <c r="AA2831" s="95">
        <v>4.07</v>
      </c>
      <c r="AB2831" s="95">
        <v>-3.15</v>
      </c>
      <c r="AC2831" s="74" t="s">
        <v>1111</v>
      </c>
      <c r="AD2831" s="95">
        <v>160279120</v>
      </c>
    </row>
    <row r="2832" spans="1:30" x14ac:dyDescent="0.2">
      <c r="A2832" s="74" t="s">
        <v>3940</v>
      </c>
      <c r="B2832" s="95">
        <v>27.56</v>
      </c>
      <c r="C2832" s="95"/>
      <c r="D2832" s="95">
        <v>22.28</v>
      </c>
      <c r="E2832" s="95">
        <v>1.64</v>
      </c>
      <c r="F2832" s="95">
        <v>0.75</v>
      </c>
      <c r="G2832" s="95">
        <v>33.93</v>
      </c>
      <c r="H2832" s="95">
        <v>4.97</v>
      </c>
      <c r="I2832" s="95">
        <v>3.38</v>
      </c>
      <c r="J2832" s="95">
        <v>15.14</v>
      </c>
      <c r="K2832" s="95">
        <v>18.62</v>
      </c>
      <c r="L2832" s="95">
        <v>3.48</v>
      </c>
      <c r="M2832" s="95">
        <v>0.38</v>
      </c>
      <c r="N2832" s="95">
        <v>0.75</v>
      </c>
      <c r="O2832" s="95">
        <v>2.06</v>
      </c>
      <c r="P2832" s="95">
        <v>-1.65</v>
      </c>
      <c r="Q2832" s="95">
        <v>3.01</v>
      </c>
      <c r="R2832" s="95">
        <v>7.35</v>
      </c>
      <c r="S2832" s="95">
        <v>3.37</v>
      </c>
      <c r="T2832" s="95">
        <v>4.45</v>
      </c>
      <c r="U2832" s="95">
        <v>0.46</v>
      </c>
      <c r="V2832" s="95">
        <v>0.54</v>
      </c>
      <c r="W2832" s="95">
        <v>1</v>
      </c>
      <c r="X2832" s="95">
        <v>11.98</v>
      </c>
      <c r="Y2832" s="95">
        <v>51.22</v>
      </c>
      <c r="Z2832" s="74" t="s">
        <v>1111</v>
      </c>
      <c r="AA2832" s="95">
        <v>16.829999999999998</v>
      </c>
      <c r="AB2832" s="95">
        <v>1.24</v>
      </c>
      <c r="AC2832" s="74" t="s">
        <v>1111</v>
      </c>
      <c r="AD2832" s="95">
        <v>1178650252</v>
      </c>
    </row>
    <row r="2833" spans="1:30" x14ac:dyDescent="0.2">
      <c r="A2833" s="74" t="s">
        <v>3941</v>
      </c>
      <c r="B2833" s="95">
        <v>9.01</v>
      </c>
      <c r="C2833" s="95"/>
      <c r="D2833" s="95">
        <v>-160.5</v>
      </c>
      <c r="E2833" s="95">
        <v>18.04</v>
      </c>
      <c r="F2833" s="95">
        <v>1.1200000000000001</v>
      </c>
      <c r="G2833" s="95"/>
      <c r="H2833" s="95"/>
      <c r="I2833" s="95"/>
      <c r="J2833" s="95">
        <v>-160.5</v>
      </c>
      <c r="K2833" s="95">
        <v>-159.76</v>
      </c>
      <c r="L2833" s="95">
        <v>0.74</v>
      </c>
      <c r="M2833" s="95">
        <v>-0.08</v>
      </c>
      <c r="N2833" s="95"/>
      <c r="O2833" s="95">
        <v>222.72</v>
      </c>
      <c r="P2833" s="95">
        <v>-1.1299999999999999</v>
      </c>
      <c r="Q2833" s="95">
        <v>4.07</v>
      </c>
      <c r="R2833" s="95">
        <v>-11.24</v>
      </c>
      <c r="S2833" s="95">
        <v>-0.7</v>
      </c>
      <c r="T2833" s="95">
        <v>-11.24</v>
      </c>
      <c r="U2833" s="95">
        <v>0.06</v>
      </c>
      <c r="V2833" s="95">
        <v>0</v>
      </c>
      <c r="W2833" s="95">
        <v>0</v>
      </c>
      <c r="X2833" s="95"/>
      <c r="Y2833" s="95"/>
      <c r="Z2833" s="74" t="s">
        <v>1111</v>
      </c>
      <c r="AA2833" s="95">
        <v>0.5</v>
      </c>
      <c r="AB2833" s="95">
        <v>-0.06</v>
      </c>
      <c r="AC2833" s="74" t="s">
        <v>1111</v>
      </c>
      <c r="AD2833" s="95">
        <v>90201813</v>
      </c>
    </row>
    <row r="2834" spans="1:30" x14ac:dyDescent="0.2">
      <c r="A2834" s="74" t="s">
        <v>3942</v>
      </c>
      <c r="B2834" s="95">
        <v>14.8</v>
      </c>
      <c r="C2834" s="95">
        <v>3.65</v>
      </c>
      <c r="D2834" s="95">
        <v>15.01</v>
      </c>
      <c r="E2834" s="95">
        <v>0.97</v>
      </c>
      <c r="F2834" s="95">
        <v>0.12</v>
      </c>
      <c r="G2834" s="95">
        <v>0</v>
      </c>
      <c r="H2834" s="95">
        <v>26.26</v>
      </c>
      <c r="I2834" s="95">
        <v>20.03</v>
      </c>
      <c r="J2834" s="95">
        <v>11.44</v>
      </c>
      <c r="K2834" s="95">
        <v>-8.43</v>
      </c>
      <c r="L2834" s="95">
        <v>-19.87</v>
      </c>
      <c r="M2834" s="95">
        <v>-1.69</v>
      </c>
      <c r="N2834" s="95">
        <v>3.01</v>
      </c>
      <c r="O2834" s="95"/>
      <c r="P2834" s="95">
        <v>-0.12</v>
      </c>
      <c r="Q2834" s="95"/>
      <c r="R2834" s="95">
        <v>6.49</v>
      </c>
      <c r="S2834" s="95">
        <v>0.79</v>
      </c>
      <c r="T2834" s="95">
        <v>7.21</v>
      </c>
      <c r="U2834" s="95">
        <v>0.12</v>
      </c>
      <c r="V2834" s="95">
        <v>0.88</v>
      </c>
      <c r="W2834" s="95">
        <v>0.04</v>
      </c>
      <c r="X2834" s="95">
        <v>6.13</v>
      </c>
      <c r="Y2834" s="95">
        <v>6.43</v>
      </c>
      <c r="Z2834" s="74" t="s">
        <v>1111</v>
      </c>
      <c r="AA2834" s="95">
        <v>15.19</v>
      </c>
      <c r="AB2834" s="95">
        <v>0.99</v>
      </c>
      <c r="AC2834" s="74" t="s">
        <v>1111</v>
      </c>
      <c r="AD2834" s="95">
        <v>84256400</v>
      </c>
    </row>
    <row r="2835" spans="1:30" x14ac:dyDescent="0.2">
      <c r="A2835" s="74" t="s">
        <v>3943</v>
      </c>
      <c r="B2835" s="95">
        <v>54.34</v>
      </c>
      <c r="C2835" s="95"/>
      <c r="D2835" s="95">
        <v>107.46</v>
      </c>
      <c r="E2835" s="95">
        <v>18.73</v>
      </c>
      <c r="F2835" s="95">
        <v>10.73</v>
      </c>
      <c r="G2835" s="95">
        <v>60.85</v>
      </c>
      <c r="H2835" s="95">
        <v>16.39</v>
      </c>
      <c r="I2835" s="95">
        <v>15.33</v>
      </c>
      <c r="J2835" s="95">
        <v>100.5</v>
      </c>
      <c r="K2835" s="95">
        <v>99.98</v>
      </c>
      <c r="L2835" s="95">
        <v>-0.52</v>
      </c>
      <c r="M2835" s="95">
        <v>-0.1</v>
      </c>
      <c r="N2835" s="95">
        <v>16.47</v>
      </c>
      <c r="O2835" s="95">
        <v>28.85</v>
      </c>
      <c r="P2835" s="95">
        <v>-21.44</v>
      </c>
      <c r="Q2835" s="95">
        <v>3.91</v>
      </c>
      <c r="R2835" s="95">
        <v>17.43</v>
      </c>
      <c r="S2835" s="95">
        <v>9.98</v>
      </c>
      <c r="T2835" s="95">
        <v>13.29</v>
      </c>
      <c r="U2835" s="95">
        <v>0.56999999999999995</v>
      </c>
      <c r="V2835" s="95">
        <v>0.43</v>
      </c>
      <c r="W2835" s="95">
        <v>0.65</v>
      </c>
      <c r="X2835" s="95">
        <v>0.11</v>
      </c>
      <c r="Y2835" s="95"/>
      <c r="Z2835" s="74" t="s">
        <v>1111</v>
      </c>
      <c r="AA2835" s="95">
        <v>2.9</v>
      </c>
      <c r="AB2835" s="95">
        <v>0.51</v>
      </c>
      <c r="AC2835" s="74" t="s">
        <v>1111</v>
      </c>
      <c r="AD2835" s="95">
        <v>7441303298</v>
      </c>
    </row>
    <row r="2836" spans="1:30" x14ac:dyDescent="0.2">
      <c r="A2836" s="74" t="s">
        <v>3944</v>
      </c>
      <c r="B2836" s="95">
        <v>30.34</v>
      </c>
      <c r="C2836" s="95"/>
      <c r="D2836" s="95">
        <v>-33.53</v>
      </c>
      <c r="E2836" s="95">
        <v>2.16</v>
      </c>
      <c r="F2836" s="95">
        <v>1.97</v>
      </c>
      <c r="G2836" s="95">
        <v>67.69</v>
      </c>
      <c r="H2836" s="95">
        <v>-80.11</v>
      </c>
      <c r="I2836" s="95">
        <v>-52.37</v>
      </c>
      <c r="J2836" s="95">
        <v>-21.92</v>
      </c>
      <c r="K2836" s="95">
        <v>-19.23</v>
      </c>
      <c r="L2836" s="95">
        <v>2.68</v>
      </c>
      <c r="M2836" s="95">
        <v>-0.26</v>
      </c>
      <c r="N2836" s="95">
        <v>17.559999999999999</v>
      </c>
      <c r="O2836" s="95">
        <v>8.5399999999999991</v>
      </c>
      <c r="P2836" s="95">
        <v>-2.77</v>
      </c>
      <c r="Q2836" s="95">
        <v>4.91</v>
      </c>
      <c r="R2836" s="95">
        <v>-6.43</v>
      </c>
      <c r="S2836" s="95">
        <v>-5.86</v>
      </c>
      <c r="T2836" s="95">
        <v>-9.77</v>
      </c>
      <c r="U2836" s="95">
        <v>0.91</v>
      </c>
      <c r="V2836" s="95">
        <v>0.09</v>
      </c>
      <c r="W2836" s="95">
        <v>0.11</v>
      </c>
      <c r="X2836" s="95"/>
      <c r="Y2836" s="95"/>
      <c r="Z2836" s="74" t="s">
        <v>1111</v>
      </c>
      <c r="AA2836" s="95">
        <v>14.07</v>
      </c>
      <c r="AB2836" s="95">
        <v>-0.9</v>
      </c>
      <c r="AC2836" s="74" t="s">
        <v>1111</v>
      </c>
      <c r="AD2836" s="95">
        <v>4494000242</v>
      </c>
    </row>
    <row r="2837" spans="1:30" x14ac:dyDescent="0.2">
      <c r="A2837" s="74" t="s">
        <v>3945</v>
      </c>
      <c r="B2837" s="95">
        <v>168.67</v>
      </c>
      <c r="C2837" s="95">
        <v>1.74</v>
      </c>
      <c r="D2837" s="95">
        <v>19.21</v>
      </c>
      <c r="E2837" s="95">
        <v>7.11</v>
      </c>
      <c r="F2837" s="95">
        <v>3.34</v>
      </c>
      <c r="G2837" s="95">
        <v>20.37</v>
      </c>
      <c r="H2837" s="95">
        <v>7.49</v>
      </c>
      <c r="I2837" s="95">
        <v>5.66</v>
      </c>
      <c r="J2837" s="95">
        <v>14.5</v>
      </c>
      <c r="K2837" s="95">
        <v>14.12</v>
      </c>
      <c r="L2837" s="95">
        <v>-0.38</v>
      </c>
      <c r="M2837" s="95">
        <v>-0.19</v>
      </c>
      <c r="N2837" s="95">
        <v>1.0900000000000001</v>
      </c>
      <c r="O2837" s="95">
        <v>11.33</v>
      </c>
      <c r="P2837" s="95">
        <v>-12.75</v>
      </c>
      <c r="Q2837" s="95">
        <v>1.67</v>
      </c>
      <c r="R2837" s="95">
        <v>37.04</v>
      </c>
      <c r="S2837" s="95">
        <v>17.41</v>
      </c>
      <c r="T2837" s="95">
        <v>33.83</v>
      </c>
      <c r="U2837" s="95">
        <v>0.47</v>
      </c>
      <c r="V2837" s="95">
        <v>0.53</v>
      </c>
      <c r="W2837" s="95">
        <v>3.08</v>
      </c>
      <c r="X2837" s="95">
        <v>4.46</v>
      </c>
      <c r="Y2837" s="95">
        <v>5.4</v>
      </c>
      <c r="Z2837" s="74" t="s">
        <v>1111</v>
      </c>
      <c r="AA2837" s="95">
        <v>23.61</v>
      </c>
      <c r="AB2837" s="95">
        <v>8.75</v>
      </c>
      <c r="AC2837" s="74" t="s">
        <v>1111</v>
      </c>
      <c r="AD2837" s="95">
        <v>6401101542</v>
      </c>
    </row>
    <row r="2838" spans="1:30" x14ac:dyDescent="0.2">
      <c r="A2838" s="74" t="s">
        <v>3946</v>
      </c>
      <c r="B2838" s="95">
        <v>45.78</v>
      </c>
      <c r="C2838" s="95"/>
      <c r="D2838" s="95">
        <v>-54.81</v>
      </c>
      <c r="E2838" s="95">
        <v>1.01</v>
      </c>
      <c r="F2838" s="95">
        <v>0.34</v>
      </c>
      <c r="G2838" s="95">
        <v>49.42</v>
      </c>
      <c r="H2838" s="95">
        <v>4.76</v>
      </c>
      <c r="I2838" s="95">
        <v>-2.52</v>
      </c>
      <c r="J2838" s="95">
        <v>29.04</v>
      </c>
      <c r="K2838" s="95">
        <v>58.29</v>
      </c>
      <c r="L2838" s="95">
        <v>29.25</v>
      </c>
      <c r="M2838" s="95">
        <v>1.02</v>
      </c>
      <c r="N2838" s="95">
        <v>1.38</v>
      </c>
      <c r="O2838" s="95">
        <v>-9.4700000000000006</v>
      </c>
      <c r="P2838" s="95">
        <v>-0.38</v>
      </c>
      <c r="Q2838" s="95">
        <v>0.74</v>
      </c>
      <c r="R2838" s="95">
        <v>-1.85</v>
      </c>
      <c r="S2838" s="95">
        <v>-0.62</v>
      </c>
      <c r="T2838" s="95">
        <v>1.41</v>
      </c>
      <c r="U2838" s="95">
        <v>0.34</v>
      </c>
      <c r="V2838" s="95">
        <v>0.65</v>
      </c>
      <c r="W2838" s="95">
        <v>0.25</v>
      </c>
      <c r="X2838" s="95">
        <v>14.32</v>
      </c>
      <c r="Y2838" s="95"/>
      <c r="Z2838" s="74" t="s">
        <v>1111</v>
      </c>
      <c r="AA2838" s="95">
        <v>45.12</v>
      </c>
      <c r="AB2838" s="95">
        <v>-0.84</v>
      </c>
      <c r="AC2838" s="74" t="s">
        <v>1111</v>
      </c>
      <c r="AD2838" s="95">
        <v>15128738058</v>
      </c>
    </row>
    <row r="2839" spans="1:30" x14ac:dyDescent="0.2">
      <c r="A2839" s="74" t="s">
        <v>3947</v>
      </c>
      <c r="B2839" s="95">
        <v>46.05</v>
      </c>
      <c r="C2839" s="95"/>
      <c r="D2839" s="95">
        <v>-55.14</v>
      </c>
      <c r="E2839" s="95">
        <v>1.02</v>
      </c>
      <c r="F2839" s="95">
        <v>0.34</v>
      </c>
      <c r="G2839" s="95">
        <v>49.42</v>
      </c>
      <c r="H2839" s="95">
        <v>4.76</v>
      </c>
      <c r="I2839" s="95">
        <v>-2.52</v>
      </c>
      <c r="J2839" s="95">
        <v>29.21</v>
      </c>
      <c r="K2839" s="95">
        <v>58.29</v>
      </c>
      <c r="L2839" s="95">
        <v>29.25</v>
      </c>
      <c r="M2839" s="95">
        <v>1.02</v>
      </c>
      <c r="N2839" s="95">
        <v>1.39</v>
      </c>
      <c r="O2839" s="95">
        <v>-9.52</v>
      </c>
      <c r="P2839" s="95">
        <v>-0.38</v>
      </c>
      <c r="Q2839" s="95">
        <v>0.74</v>
      </c>
      <c r="R2839" s="95">
        <v>-1.85</v>
      </c>
      <c r="S2839" s="95">
        <v>-0.62</v>
      </c>
      <c r="T2839" s="95">
        <v>1.41</v>
      </c>
      <c r="U2839" s="95">
        <v>0.34</v>
      </c>
      <c r="V2839" s="95">
        <v>0.65</v>
      </c>
      <c r="W2839" s="95">
        <v>0.25</v>
      </c>
      <c r="X2839" s="95">
        <v>14.32</v>
      </c>
      <c r="Y2839" s="95"/>
      <c r="Z2839" s="74" t="s">
        <v>1111</v>
      </c>
      <c r="AA2839" s="95">
        <v>45.12</v>
      </c>
      <c r="AB2839" s="95">
        <v>-0.84</v>
      </c>
      <c r="AC2839" s="74" t="s">
        <v>1111</v>
      </c>
      <c r="AD2839" s="95">
        <v>15128738058</v>
      </c>
    </row>
    <row r="2840" spans="1:30" x14ac:dyDescent="0.2">
      <c r="A2840" s="74" t="s">
        <v>3948</v>
      </c>
      <c r="B2840" s="95">
        <v>45.99</v>
      </c>
      <c r="C2840" s="95"/>
      <c r="D2840" s="95">
        <v>-55.07</v>
      </c>
      <c r="E2840" s="95">
        <v>1.02</v>
      </c>
      <c r="F2840" s="95">
        <v>0.34</v>
      </c>
      <c r="G2840" s="95">
        <v>49.42</v>
      </c>
      <c r="H2840" s="95">
        <v>4.76</v>
      </c>
      <c r="I2840" s="95">
        <v>-2.52</v>
      </c>
      <c r="J2840" s="95">
        <v>29.17</v>
      </c>
      <c r="K2840" s="95">
        <v>58.29</v>
      </c>
      <c r="L2840" s="95">
        <v>29.25</v>
      </c>
      <c r="M2840" s="95">
        <v>1.02</v>
      </c>
      <c r="N2840" s="95">
        <v>1.39</v>
      </c>
      <c r="O2840" s="95">
        <v>-9.51</v>
      </c>
      <c r="P2840" s="95">
        <v>-0.38</v>
      </c>
      <c r="Q2840" s="95">
        <v>0.74</v>
      </c>
      <c r="R2840" s="95">
        <v>-1.85</v>
      </c>
      <c r="S2840" s="95">
        <v>-0.62</v>
      </c>
      <c r="T2840" s="95">
        <v>1.41</v>
      </c>
      <c r="U2840" s="95">
        <v>0.34</v>
      </c>
      <c r="V2840" s="95">
        <v>0.65</v>
      </c>
      <c r="W2840" s="95">
        <v>0.25</v>
      </c>
      <c r="X2840" s="95">
        <v>14.32</v>
      </c>
      <c r="Y2840" s="95"/>
      <c r="Z2840" s="74" t="s">
        <v>1111</v>
      </c>
      <c r="AA2840" s="95">
        <v>45.12</v>
      </c>
      <c r="AB2840" s="95">
        <v>-0.84</v>
      </c>
      <c r="AC2840" s="74" t="s">
        <v>1111</v>
      </c>
      <c r="AD2840" s="95">
        <v>15128738058</v>
      </c>
    </row>
    <row r="2841" spans="1:30" x14ac:dyDescent="0.2">
      <c r="A2841" s="74" t="s">
        <v>3949</v>
      </c>
      <c r="B2841" s="95">
        <v>6.13</v>
      </c>
      <c r="C2841" s="95"/>
      <c r="D2841" s="95">
        <v>-3.74</v>
      </c>
      <c r="E2841" s="95">
        <v>3.02</v>
      </c>
      <c r="F2841" s="95">
        <v>2.82</v>
      </c>
      <c r="G2841" s="95"/>
      <c r="H2841" s="95"/>
      <c r="I2841" s="95"/>
      <c r="J2841" s="95">
        <v>-3.74</v>
      </c>
      <c r="K2841" s="95">
        <v>-2.4500000000000002</v>
      </c>
      <c r="L2841" s="95">
        <v>1.29</v>
      </c>
      <c r="M2841" s="95">
        <v>-1.04</v>
      </c>
      <c r="N2841" s="95"/>
      <c r="O2841" s="95">
        <v>3.04</v>
      </c>
      <c r="P2841" s="95">
        <v>-463</v>
      </c>
      <c r="Q2841" s="95">
        <v>14.88</v>
      </c>
      <c r="R2841" s="95">
        <v>-80.67</v>
      </c>
      <c r="S2841" s="95">
        <v>-75.290000000000006</v>
      </c>
      <c r="T2841" s="95">
        <v>-80.67</v>
      </c>
      <c r="U2841" s="95">
        <v>0.93</v>
      </c>
      <c r="V2841" s="95">
        <v>7.0000000000000007E-2</v>
      </c>
      <c r="W2841" s="95">
        <v>0</v>
      </c>
      <c r="X2841" s="95"/>
      <c r="Y2841" s="95"/>
      <c r="Z2841" s="74" t="s">
        <v>1111</v>
      </c>
      <c r="AA2841" s="95">
        <v>2.0299999999999998</v>
      </c>
      <c r="AB2841" s="95">
        <v>-1.64</v>
      </c>
      <c r="AC2841" s="74" t="s">
        <v>1111</v>
      </c>
      <c r="AD2841" s="95">
        <v>46762705</v>
      </c>
    </row>
    <row r="2842" spans="1:30" x14ac:dyDescent="0.2">
      <c r="A2842" s="74" t="s">
        <v>3950</v>
      </c>
      <c r="B2842" s="95">
        <v>22.56</v>
      </c>
      <c r="C2842" s="95"/>
      <c r="D2842" s="95">
        <v>-308.20999999999998</v>
      </c>
      <c r="E2842" s="95">
        <v>4.68</v>
      </c>
      <c r="F2842" s="95">
        <v>3.19</v>
      </c>
      <c r="G2842" s="95">
        <v>16.12</v>
      </c>
      <c r="H2842" s="95">
        <v>0.84</v>
      </c>
      <c r="I2842" s="95">
        <v>-3.13</v>
      </c>
      <c r="J2842" s="95">
        <v>1146.17</v>
      </c>
      <c r="K2842" s="95">
        <v>1160.17</v>
      </c>
      <c r="L2842" s="95">
        <v>14</v>
      </c>
      <c r="M2842" s="95">
        <v>0.06</v>
      </c>
      <c r="N2842" s="95">
        <v>9.66</v>
      </c>
      <c r="O2842" s="95">
        <v>10.67</v>
      </c>
      <c r="P2842" s="95">
        <v>-5.0999999999999996</v>
      </c>
      <c r="Q2842" s="95">
        <v>4.87</v>
      </c>
      <c r="R2842" s="95">
        <v>-1.52</v>
      </c>
      <c r="S2842" s="95">
        <v>-1.03</v>
      </c>
      <c r="T2842" s="95">
        <v>-0.97</v>
      </c>
      <c r="U2842" s="95">
        <v>0.68</v>
      </c>
      <c r="V2842" s="95">
        <v>0.32</v>
      </c>
      <c r="W2842" s="95">
        <v>0.33</v>
      </c>
      <c r="X2842" s="95"/>
      <c r="Y2842" s="95"/>
      <c r="Z2842" s="74" t="s">
        <v>1111</v>
      </c>
      <c r="AA2842" s="95">
        <v>4.8600000000000003</v>
      </c>
      <c r="AB2842" s="95">
        <v>-7.0000000000000007E-2</v>
      </c>
      <c r="AC2842" s="74" t="s">
        <v>1111</v>
      </c>
      <c r="AD2842" s="95">
        <v>3667752500</v>
      </c>
    </row>
    <row r="2843" spans="1:30" x14ac:dyDescent="0.2">
      <c r="A2843" s="74" t="s">
        <v>3951</v>
      </c>
      <c r="B2843" s="95">
        <v>6.13</v>
      </c>
      <c r="C2843" s="95"/>
      <c r="D2843" s="95">
        <v>-5.85</v>
      </c>
      <c r="E2843" s="95">
        <v>0.91</v>
      </c>
      <c r="F2843" s="95">
        <v>0.88</v>
      </c>
      <c r="G2843" s="95"/>
      <c r="H2843" s="95"/>
      <c r="I2843" s="95"/>
      <c r="J2843" s="95">
        <v>-5.85</v>
      </c>
      <c r="K2843" s="95">
        <v>0.45</v>
      </c>
      <c r="L2843" s="95">
        <v>6.3</v>
      </c>
      <c r="M2843" s="95">
        <v>-0.97</v>
      </c>
      <c r="N2843" s="95"/>
      <c r="O2843" s="95">
        <v>0.92</v>
      </c>
      <c r="P2843" s="95">
        <v>-54.04</v>
      </c>
      <c r="Q2843" s="95">
        <v>42.74</v>
      </c>
      <c r="R2843" s="95">
        <v>-15.47</v>
      </c>
      <c r="S2843" s="95">
        <v>-15.1</v>
      </c>
      <c r="T2843" s="95">
        <v>-15.47</v>
      </c>
      <c r="U2843" s="95">
        <v>0.98</v>
      </c>
      <c r="V2843" s="95">
        <v>0.02</v>
      </c>
      <c r="W2843" s="95">
        <v>0</v>
      </c>
      <c r="X2843" s="95"/>
      <c r="Y2843" s="95"/>
      <c r="Z2843" s="74" t="s">
        <v>1111</v>
      </c>
      <c r="AA2843" s="95">
        <v>6.77</v>
      </c>
      <c r="AB2843" s="95">
        <v>-1.05</v>
      </c>
      <c r="AC2843" s="74" t="s">
        <v>1111</v>
      </c>
      <c r="AD2843" s="95">
        <v>68581214</v>
      </c>
    </row>
    <row r="2844" spans="1:30" x14ac:dyDescent="0.2">
      <c r="A2844" s="74" t="s">
        <v>3952</v>
      </c>
      <c r="B2844" s="95">
        <v>2.0299999999999998</v>
      </c>
      <c r="C2844" s="95"/>
      <c r="D2844" s="95">
        <v>1.58</v>
      </c>
      <c r="E2844" s="95">
        <v>-0.63</v>
      </c>
      <c r="F2844" s="95">
        <v>0.03</v>
      </c>
      <c r="G2844" s="95">
        <v>63.71</v>
      </c>
      <c r="H2844" s="95">
        <v>-9.91</v>
      </c>
      <c r="I2844" s="95">
        <v>12.48</v>
      </c>
      <c r="J2844" s="95">
        <v>-1.99</v>
      </c>
      <c r="K2844" s="95">
        <v>-9.32</v>
      </c>
      <c r="L2844" s="95">
        <v>-7.32</v>
      </c>
      <c r="M2844" s="95"/>
      <c r="N2844" s="95">
        <v>0.2</v>
      </c>
      <c r="O2844" s="95">
        <v>0.24</v>
      </c>
      <c r="P2844" s="95">
        <v>-0.04</v>
      </c>
      <c r="Q2844" s="95">
        <v>2.75</v>
      </c>
      <c r="R2844" s="95">
        <v>-39.75</v>
      </c>
      <c r="S2844" s="95">
        <v>2.2000000000000002</v>
      </c>
      <c r="T2844" s="95">
        <v>-13.05</v>
      </c>
      <c r="U2844" s="95">
        <v>-0.06</v>
      </c>
      <c r="V2844" s="95">
        <v>1.06</v>
      </c>
      <c r="W2844" s="95">
        <v>0.18</v>
      </c>
      <c r="X2844" s="95">
        <v>-17.34</v>
      </c>
      <c r="Y2844" s="95"/>
      <c r="Z2844" s="74" t="s">
        <v>1111</v>
      </c>
      <c r="AA2844" s="95">
        <v>-3.23</v>
      </c>
      <c r="AB2844" s="95">
        <v>1.28</v>
      </c>
      <c r="AC2844" s="74" t="s">
        <v>1111</v>
      </c>
      <c r="AD2844" s="95">
        <v>153277789</v>
      </c>
    </row>
    <row r="2845" spans="1:30" x14ac:dyDescent="0.2">
      <c r="A2845" s="74" t="s">
        <v>3953</v>
      </c>
      <c r="B2845" s="95">
        <v>14.5</v>
      </c>
      <c r="C2845" s="95"/>
      <c r="D2845" s="95">
        <v>11.33</v>
      </c>
      <c r="E2845" s="95">
        <v>-4.5</v>
      </c>
      <c r="F2845" s="95">
        <v>0.25</v>
      </c>
      <c r="G2845" s="95">
        <v>63.71</v>
      </c>
      <c r="H2845" s="95">
        <v>-9.91</v>
      </c>
      <c r="I2845" s="95">
        <v>12.48</v>
      </c>
      <c r="J2845" s="95">
        <v>-14.27</v>
      </c>
      <c r="K2845" s="95">
        <v>-9.32</v>
      </c>
      <c r="L2845" s="95">
        <v>-7.32</v>
      </c>
      <c r="M2845" s="95"/>
      <c r="N2845" s="95">
        <v>1.41</v>
      </c>
      <c r="O2845" s="95">
        <v>1.73</v>
      </c>
      <c r="P2845" s="95">
        <v>-0.32</v>
      </c>
      <c r="Q2845" s="95">
        <v>2.75</v>
      </c>
      <c r="R2845" s="95">
        <v>-39.75</v>
      </c>
      <c r="S2845" s="95">
        <v>2.2000000000000002</v>
      </c>
      <c r="T2845" s="95">
        <v>-13.05</v>
      </c>
      <c r="U2845" s="95">
        <v>-0.06</v>
      </c>
      <c r="V2845" s="95">
        <v>1.06</v>
      </c>
      <c r="W2845" s="95">
        <v>0.18</v>
      </c>
      <c r="X2845" s="95">
        <v>-17.34</v>
      </c>
      <c r="Y2845" s="95"/>
      <c r="Z2845" s="74" t="s">
        <v>1111</v>
      </c>
      <c r="AA2845" s="95">
        <v>-3.23</v>
      </c>
      <c r="AB2845" s="95">
        <v>1.28</v>
      </c>
      <c r="AC2845" s="74" t="s">
        <v>1111</v>
      </c>
      <c r="AD2845" s="95">
        <v>153277789</v>
      </c>
    </row>
    <row r="2846" spans="1:30" x14ac:dyDescent="0.2">
      <c r="A2846" s="74" t="s">
        <v>3954</v>
      </c>
      <c r="B2846" s="95">
        <v>7.02</v>
      </c>
      <c r="C2846" s="95"/>
      <c r="D2846" s="95">
        <v>-40.130000000000003</v>
      </c>
      <c r="E2846" s="95">
        <v>5.3</v>
      </c>
      <c r="F2846" s="95">
        <v>2.2999999999999998</v>
      </c>
      <c r="G2846" s="95">
        <v>45.41</v>
      </c>
      <c r="H2846" s="95">
        <v>-6.65</v>
      </c>
      <c r="I2846" s="95">
        <v>-7.34</v>
      </c>
      <c r="J2846" s="95">
        <v>-44.29</v>
      </c>
      <c r="K2846" s="95">
        <v>-47.65</v>
      </c>
      <c r="L2846" s="95">
        <v>-3.36</v>
      </c>
      <c r="M2846" s="95">
        <v>0.4</v>
      </c>
      <c r="N2846" s="95">
        <v>2.95</v>
      </c>
      <c r="O2846" s="95">
        <v>7.51</v>
      </c>
      <c r="P2846" s="95">
        <v>-5.77</v>
      </c>
      <c r="Q2846" s="95">
        <v>2.04</v>
      </c>
      <c r="R2846" s="95">
        <v>-13.2</v>
      </c>
      <c r="S2846" s="95">
        <v>-5.73</v>
      </c>
      <c r="T2846" s="95">
        <v>-7.61</v>
      </c>
      <c r="U2846" s="95">
        <v>0.43</v>
      </c>
      <c r="V2846" s="95">
        <v>0.56999999999999995</v>
      </c>
      <c r="W2846" s="95">
        <v>0.78</v>
      </c>
      <c r="X2846" s="95">
        <v>11.98</v>
      </c>
      <c r="Y2846" s="95"/>
      <c r="Z2846" s="74" t="s">
        <v>1111</v>
      </c>
      <c r="AA2846" s="95">
        <v>1.32</v>
      </c>
      <c r="AB2846" s="95">
        <v>-0.17</v>
      </c>
      <c r="AC2846" s="74" t="s">
        <v>1111</v>
      </c>
      <c r="AD2846" s="95">
        <v>241796880</v>
      </c>
    </row>
    <row r="2847" spans="1:30" x14ac:dyDescent="0.2">
      <c r="A2847" s="74" t="s">
        <v>3955</v>
      </c>
      <c r="B2847" s="95">
        <v>4.6399999999999997</v>
      </c>
      <c r="C2847" s="95"/>
      <c r="D2847" s="95">
        <v>5.88</v>
      </c>
      <c r="E2847" s="95">
        <v>0.81</v>
      </c>
      <c r="F2847" s="95">
        <v>0.24</v>
      </c>
      <c r="G2847" s="95">
        <v>100</v>
      </c>
      <c r="H2847" s="95">
        <v>67.31</v>
      </c>
      <c r="I2847" s="95">
        <v>29.19</v>
      </c>
      <c r="J2847" s="95">
        <v>2.5499999999999998</v>
      </c>
      <c r="K2847" s="95">
        <v>-0.52</v>
      </c>
      <c r="L2847" s="95">
        <v>-3.07</v>
      </c>
      <c r="M2847" s="95">
        <v>-0.98</v>
      </c>
      <c r="N2847" s="95">
        <v>1.72</v>
      </c>
      <c r="O2847" s="95">
        <v>0.72</v>
      </c>
      <c r="P2847" s="95">
        <v>-4.5599999999999996</v>
      </c>
      <c r="Q2847" s="95">
        <v>1.54</v>
      </c>
      <c r="R2847" s="95">
        <v>13.78</v>
      </c>
      <c r="S2847" s="95">
        <v>4.0599999999999996</v>
      </c>
      <c r="T2847" s="95">
        <v>25.02</v>
      </c>
      <c r="U2847" s="95">
        <v>0.28999999999999998</v>
      </c>
      <c r="V2847" s="95">
        <v>0.71</v>
      </c>
      <c r="W2847" s="95">
        <v>0.14000000000000001</v>
      </c>
      <c r="X2847" s="95"/>
      <c r="Y2847" s="95"/>
      <c r="Z2847" s="74" t="s">
        <v>1111</v>
      </c>
      <c r="AA2847" s="95">
        <v>5.73</v>
      </c>
      <c r="AB2847" s="95">
        <v>0.79</v>
      </c>
      <c r="AC2847" s="74" t="s">
        <v>1111</v>
      </c>
      <c r="AD2847" s="95">
        <v>11425077196.799999</v>
      </c>
    </row>
    <row r="2848" spans="1:30" x14ac:dyDescent="0.2">
      <c r="A2848" s="74" t="s">
        <v>3956</v>
      </c>
      <c r="B2848" s="95">
        <v>2.81</v>
      </c>
      <c r="C2848" s="95">
        <v>69.930000000000007</v>
      </c>
      <c r="D2848" s="95">
        <v>-3.68</v>
      </c>
      <c r="E2848" s="95">
        <v>1.21</v>
      </c>
      <c r="F2848" s="95">
        <v>0.5</v>
      </c>
      <c r="G2848" s="95">
        <v>63.36</v>
      </c>
      <c r="H2848" s="95">
        <v>-11.92</v>
      </c>
      <c r="I2848" s="95">
        <v>-15</v>
      </c>
      <c r="J2848" s="95">
        <v>-4.63</v>
      </c>
      <c r="K2848" s="95">
        <v>-6.31</v>
      </c>
      <c r="L2848" s="95">
        <v>-1.68</v>
      </c>
      <c r="M2848" s="95">
        <v>0.44</v>
      </c>
      <c r="N2848" s="95">
        <v>0.55000000000000004</v>
      </c>
      <c r="O2848" s="95">
        <v>99.9</v>
      </c>
      <c r="P2848" s="95">
        <v>-0.61</v>
      </c>
      <c r="Q2848" s="95">
        <v>1.03</v>
      </c>
      <c r="R2848" s="95">
        <v>-32.79</v>
      </c>
      <c r="S2848" s="95">
        <v>-13.6</v>
      </c>
      <c r="T2848" s="95">
        <v>-15.26</v>
      </c>
      <c r="U2848" s="95">
        <v>0.41</v>
      </c>
      <c r="V2848" s="95">
        <v>0.59</v>
      </c>
      <c r="W2848" s="95">
        <v>0.91</v>
      </c>
      <c r="X2848" s="95">
        <v>-11.49</v>
      </c>
      <c r="Y2848" s="95"/>
      <c r="Z2848" s="74" t="s">
        <v>1111</v>
      </c>
      <c r="AA2848" s="95">
        <v>2.37</v>
      </c>
      <c r="AB2848" s="95">
        <v>-0.78</v>
      </c>
      <c r="AC2848" s="74" t="s">
        <v>1111</v>
      </c>
      <c r="AD2848" s="95">
        <v>88714912</v>
      </c>
    </row>
    <row r="2849" spans="1:30" x14ac:dyDescent="0.2">
      <c r="A2849" s="74" t="s">
        <v>3957</v>
      </c>
      <c r="B2849" s="95">
        <v>321.62</v>
      </c>
      <c r="C2849" s="95"/>
      <c r="D2849" s="95">
        <v>46.95</v>
      </c>
      <c r="E2849" s="95">
        <v>15.38</v>
      </c>
      <c r="F2849" s="95">
        <v>8.94</v>
      </c>
      <c r="G2849" s="95">
        <v>57.8</v>
      </c>
      <c r="H2849" s="95">
        <v>20.49</v>
      </c>
      <c r="I2849" s="95">
        <v>14.87</v>
      </c>
      <c r="J2849" s="95">
        <v>34.07</v>
      </c>
      <c r="K2849" s="95">
        <v>33.24</v>
      </c>
      <c r="L2849" s="95">
        <v>-0.83</v>
      </c>
      <c r="M2849" s="95">
        <v>-0.37</v>
      </c>
      <c r="N2849" s="95">
        <v>6.98</v>
      </c>
      <c r="O2849" s="95">
        <v>34.25</v>
      </c>
      <c r="P2849" s="95">
        <v>-18.079999999999998</v>
      </c>
      <c r="Q2849" s="95">
        <v>2.0699999999999998</v>
      </c>
      <c r="R2849" s="95">
        <v>32.75</v>
      </c>
      <c r="S2849" s="95">
        <v>19.04</v>
      </c>
      <c r="T2849" s="95">
        <v>32.74</v>
      </c>
      <c r="U2849" s="95">
        <v>0.57999999999999996</v>
      </c>
      <c r="V2849" s="95">
        <v>0.42</v>
      </c>
      <c r="W2849" s="95">
        <v>1.28</v>
      </c>
      <c r="X2849" s="95">
        <v>16.39</v>
      </c>
      <c r="Y2849" s="95">
        <v>17.22</v>
      </c>
      <c r="Z2849" s="74" t="s">
        <v>1111</v>
      </c>
      <c r="AA2849" s="95">
        <v>20.56</v>
      </c>
      <c r="AB2849" s="95">
        <v>6.73</v>
      </c>
      <c r="AC2849" s="74" t="s">
        <v>1111</v>
      </c>
      <c r="AD2849" s="95">
        <v>40874973546</v>
      </c>
    </row>
    <row r="2850" spans="1:30" x14ac:dyDescent="0.2">
      <c r="A2850" s="74" t="s">
        <v>3958</v>
      </c>
      <c r="B2850" s="95">
        <v>12.25</v>
      </c>
      <c r="C2850" s="95">
        <v>8.16</v>
      </c>
      <c r="D2850" s="95">
        <v>-16.420000000000002</v>
      </c>
      <c r="E2850" s="95">
        <v>1.1200000000000001</v>
      </c>
      <c r="F2850" s="95">
        <v>0.22</v>
      </c>
      <c r="G2850" s="95">
        <v>56.76</v>
      </c>
      <c r="H2850" s="95">
        <v>6.81</v>
      </c>
      <c r="I2850" s="95">
        <v>-3.83</v>
      </c>
      <c r="J2850" s="95">
        <v>9.2200000000000006</v>
      </c>
      <c r="K2850" s="95">
        <v>30.64</v>
      </c>
      <c r="L2850" s="95">
        <v>21.42</v>
      </c>
      <c r="M2850" s="95">
        <v>2.6</v>
      </c>
      <c r="N2850" s="95">
        <v>0.63</v>
      </c>
      <c r="O2850" s="95">
        <v>3.69</v>
      </c>
      <c r="P2850" s="95">
        <v>-0.27</v>
      </c>
      <c r="Q2850" s="95">
        <v>1.41</v>
      </c>
      <c r="R2850" s="95">
        <v>-6.83</v>
      </c>
      <c r="S2850" s="95">
        <v>-1.31</v>
      </c>
      <c r="T2850" s="95">
        <v>1.91</v>
      </c>
      <c r="U2850" s="95">
        <v>0.19</v>
      </c>
      <c r="V2850" s="95">
        <v>0.81</v>
      </c>
      <c r="W2850" s="95">
        <v>0.34</v>
      </c>
      <c r="X2850" s="95">
        <v>2.96</v>
      </c>
      <c r="Y2850" s="95"/>
      <c r="Z2850" s="74" t="s">
        <v>1111</v>
      </c>
      <c r="AA2850" s="95">
        <v>10.92</v>
      </c>
      <c r="AB2850" s="95">
        <v>-0.75</v>
      </c>
      <c r="AC2850" s="74" t="s">
        <v>1111</v>
      </c>
      <c r="AD2850" s="95">
        <v>12542703950</v>
      </c>
    </row>
    <row r="2851" spans="1:30" x14ac:dyDescent="0.2">
      <c r="A2851" s="74" t="s">
        <v>3959</v>
      </c>
      <c r="B2851" s="95">
        <v>7.1</v>
      </c>
      <c r="C2851" s="95"/>
      <c r="D2851" s="95">
        <v>-2.0699999999999998</v>
      </c>
      <c r="E2851" s="95">
        <v>0.6</v>
      </c>
      <c r="F2851" s="95">
        <v>0.53</v>
      </c>
      <c r="G2851" s="95">
        <v>100</v>
      </c>
      <c r="H2851" s="95">
        <v>-63734</v>
      </c>
      <c r="I2851" s="95">
        <v>-54408</v>
      </c>
      <c r="J2851" s="95">
        <v>-1.77</v>
      </c>
      <c r="K2851" s="95">
        <v>1.39</v>
      </c>
      <c r="L2851" s="95">
        <v>3.16</v>
      </c>
      <c r="M2851" s="95">
        <v>-1.07</v>
      </c>
      <c r="N2851" s="95">
        <v>1128.25</v>
      </c>
      <c r="O2851" s="95">
        <v>0.56999999999999995</v>
      </c>
      <c r="P2851" s="95">
        <v>-79.34</v>
      </c>
      <c r="Q2851" s="95">
        <v>17.47</v>
      </c>
      <c r="R2851" s="95">
        <v>-28.9</v>
      </c>
      <c r="S2851" s="95">
        <v>-25.55</v>
      </c>
      <c r="T2851" s="95">
        <v>-38.799999999999997</v>
      </c>
      <c r="U2851" s="95">
        <v>0.88</v>
      </c>
      <c r="V2851" s="95">
        <v>0.12</v>
      </c>
      <c r="W2851" s="95">
        <v>0</v>
      </c>
      <c r="X2851" s="95">
        <v>-69.94</v>
      </c>
      <c r="Y2851" s="95"/>
      <c r="Z2851" s="74" t="s">
        <v>1111</v>
      </c>
      <c r="AA2851" s="95">
        <v>11.26</v>
      </c>
      <c r="AB2851" s="95">
        <v>-3.26</v>
      </c>
      <c r="AC2851" s="74" t="s">
        <v>1111</v>
      </c>
      <c r="AD2851" s="95">
        <v>56412450</v>
      </c>
    </row>
    <row r="2852" spans="1:30" x14ac:dyDescent="0.2">
      <c r="A2852" s="74" t="s">
        <v>3960</v>
      </c>
      <c r="B2852" s="95">
        <v>7.02</v>
      </c>
      <c r="C2852" s="95"/>
      <c r="D2852" s="95">
        <v>-874.45</v>
      </c>
      <c r="E2852" s="95">
        <v>2.85</v>
      </c>
      <c r="F2852" s="95">
        <v>1.73</v>
      </c>
      <c r="G2852" s="95">
        <v>52.29</v>
      </c>
      <c r="H2852" s="95">
        <v>0.49</v>
      </c>
      <c r="I2852" s="95">
        <v>-0.24</v>
      </c>
      <c r="J2852" s="95">
        <v>434.69</v>
      </c>
      <c r="K2852" s="95">
        <v>438.79</v>
      </c>
      <c r="L2852" s="95">
        <v>4.0999999999999996</v>
      </c>
      <c r="M2852" s="95">
        <v>0.03</v>
      </c>
      <c r="N2852" s="95">
        <v>2.12</v>
      </c>
      <c r="O2852" s="95">
        <v>4.59</v>
      </c>
      <c r="P2852" s="95">
        <v>-4.7699999999999996</v>
      </c>
      <c r="Q2852" s="95">
        <v>2.4500000000000002</v>
      </c>
      <c r="R2852" s="95">
        <v>-0.33</v>
      </c>
      <c r="S2852" s="95">
        <v>-0.2</v>
      </c>
      <c r="T2852" s="95">
        <v>0.37</v>
      </c>
      <c r="U2852" s="95">
        <v>0.61</v>
      </c>
      <c r="V2852" s="95">
        <v>0.39</v>
      </c>
      <c r="W2852" s="95">
        <v>0.82</v>
      </c>
      <c r="X2852" s="95">
        <v>13.44</v>
      </c>
      <c r="Y2852" s="95">
        <v>8.09</v>
      </c>
      <c r="Z2852" s="74" t="s">
        <v>1111</v>
      </c>
      <c r="AA2852" s="95">
        <v>2.4700000000000002</v>
      </c>
      <c r="AB2852" s="95">
        <v>-0.01</v>
      </c>
      <c r="AC2852" s="74" t="s">
        <v>1111</v>
      </c>
      <c r="AD2852" s="95">
        <v>224732931</v>
      </c>
    </row>
    <row r="2853" spans="1:30" x14ac:dyDescent="0.2">
      <c r="A2853" s="74" t="s">
        <v>3961</v>
      </c>
      <c r="B2853" s="95">
        <v>25.02</v>
      </c>
      <c r="C2853" s="95"/>
      <c r="D2853" s="95">
        <v>-20.5</v>
      </c>
      <c r="E2853" s="95">
        <v>4.54</v>
      </c>
      <c r="F2853" s="95">
        <v>3.73</v>
      </c>
      <c r="G2853" s="95">
        <v>72.87</v>
      </c>
      <c r="H2853" s="95">
        <v>-98.44</v>
      </c>
      <c r="I2853" s="95">
        <v>-100.93</v>
      </c>
      <c r="J2853" s="95">
        <v>-21.02</v>
      </c>
      <c r="K2853" s="95">
        <v>-16.86</v>
      </c>
      <c r="L2853" s="95">
        <v>4.17</v>
      </c>
      <c r="M2853" s="95">
        <v>-0.9</v>
      </c>
      <c r="N2853" s="95">
        <v>20.69</v>
      </c>
      <c r="O2853" s="95">
        <v>4.49</v>
      </c>
      <c r="P2853" s="95">
        <v>-48.07</v>
      </c>
      <c r="Q2853" s="95">
        <v>10.25</v>
      </c>
      <c r="R2853" s="95">
        <v>-22.16</v>
      </c>
      <c r="S2853" s="95">
        <v>-18.21</v>
      </c>
      <c r="T2853" s="95">
        <v>-20.010000000000002</v>
      </c>
      <c r="U2853" s="95">
        <v>0.82</v>
      </c>
      <c r="V2853" s="95">
        <v>0.18</v>
      </c>
      <c r="W2853" s="95">
        <v>0.18</v>
      </c>
      <c r="X2853" s="95"/>
      <c r="Y2853" s="95"/>
      <c r="Z2853" s="74" t="s">
        <v>1111</v>
      </c>
      <c r="AA2853" s="95">
        <v>5.51</v>
      </c>
      <c r="AB2853" s="95">
        <v>-1.22</v>
      </c>
      <c r="AC2853" s="74" t="s">
        <v>1111</v>
      </c>
      <c r="AD2853" s="95">
        <v>921704274</v>
      </c>
    </row>
    <row r="2854" spans="1:30" x14ac:dyDescent="0.2">
      <c r="A2854" s="74" t="s">
        <v>3962</v>
      </c>
      <c r="B2854" s="95">
        <v>43.87</v>
      </c>
      <c r="C2854" s="95"/>
      <c r="D2854" s="95">
        <v>25292.74</v>
      </c>
      <c r="E2854" s="95">
        <v>2.4700000000000002</v>
      </c>
      <c r="F2854" s="95">
        <v>0.68</v>
      </c>
      <c r="G2854" s="95">
        <v>62.26</v>
      </c>
      <c r="H2854" s="95">
        <v>2.63</v>
      </c>
      <c r="I2854" s="95">
        <v>0.01</v>
      </c>
      <c r="J2854" s="95">
        <v>75.5</v>
      </c>
      <c r="K2854" s="95">
        <v>61.27</v>
      </c>
      <c r="L2854" s="95">
        <v>-14.23</v>
      </c>
      <c r="M2854" s="95">
        <v>-0.46</v>
      </c>
      <c r="N2854" s="95">
        <v>1.98</v>
      </c>
      <c r="O2854" s="95">
        <v>2.69</v>
      </c>
      <c r="P2854" s="95">
        <v>-1.36</v>
      </c>
      <c r="Q2854" s="95">
        <v>2.0299999999999998</v>
      </c>
      <c r="R2854" s="95">
        <v>0.01</v>
      </c>
      <c r="S2854" s="95">
        <v>0</v>
      </c>
      <c r="T2854" s="95">
        <v>1.17</v>
      </c>
      <c r="U2854" s="95">
        <v>0.28000000000000003</v>
      </c>
      <c r="V2854" s="95">
        <v>0.72</v>
      </c>
      <c r="W2854" s="95">
        <v>0.34</v>
      </c>
      <c r="X2854" s="95">
        <v>-14.52</v>
      </c>
      <c r="Y2854" s="95"/>
      <c r="Z2854" s="74" t="s">
        <v>1111</v>
      </c>
      <c r="AA2854" s="95">
        <v>17.32</v>
      </c>
      <c r="AB2854" s="95">
        <v>0</v>
      </c>
      <c r="AC2854" s="74" t="s">
        <v>1111</v>
      </c>
      <c r="AD2854" s="95">
        <v>25292737327</v>
      </c>
    </row>
    <row r="2855" spans="1:30" x14ac:dyDescent="0.2">
      <c r="A2855" s="74" t="s">
        <v>3963</v>
      </c>
      <c r="B2855" s="95">
        <v>44.89</v>
      </c>
      <c r="C2855" s="95"/>
      <c r="D2855" s="95">
        <v>-30.04</v>
      </c>
      <c r="E2855" s="95">
        <v>16.25</v>
      </c>
      <c r="F2855" s="95">
        <v>1.72</v>
      </c>
      <c r="G2855" s="95">
        <v>37.21</v>
      </c>
      <c r="H2855" s="95">
        <v>-21.09</v>
      </c>
      <c r="I2855" s="95">
        <v>-26.01</v>
      </c>
      <c r="J2855" s="95">
        <v>-37.049999999999997</v>
      </c>
      <c r="K2855" s="95">
        <v>-51.26</v>
      </c>
      <c r="L2855" s="95">
        <v>-14.22</v>
      </c>
      <c r="M2855" s="95">
        <v>6.24</v>
      </c>
      <c r="N2855" s="95">
        <v>7.81</v>
      </c>
      <c r="O2855" s="95">
        <v>12.46</v>
      </c>
      <c r="P2855" s="95">
        <v>-2.33</v>
      </c>
      <c r="Q2855" s="95">
        <v>2.1</v>
      </c>
      <c r="R2855" s="95">
        <v>-54.09</v>
      </c>
      <c r="S2855" s="95">
        <v>-5.72</v>
      </c>
      <c r="T2855" s="95">
        <v>-5.53</v>
      </c>
      <c r="U2855" s="95">
        <v>0.11</v>
      </c>
      <c r="V2855" s="95">
        <v>0.89</v>
      </c>
      <c r="W2855" s="95">
        <v>0.22</v>
      </c>
      <c r="X2855" s="95">
        <v>-20.93</v>
      </c>
      <c r="Y2855" s="95"/>
      <c r="Z2855" s="74" t="s">
        <v>1111</v>
      </c>
      <c r="AA2855" s="95">
        <v>2.75</v>
      </c>
      <c r="AB2855" s="95">
        <v>-1.49</v>
      </c>
      <c r="AC2855" s="74" t="s">
        <v>1111</v>
      </c>
      <c r="AD2855" s="95">
        <v>34157983958</v>
      </c>
    </row>
    <row r="2856" spans="1:30" x14ac:dyDescent="0.2">
      <c r="A2856" s="74" t="s">
        <v>3964</v>
      </c>
      <c r="B2856" s="95">
        <v>64.86</v>
      </c>
      <c r="C2856" s="95">
        <v>1.45</v>
      </c>
      <c r="D2856" s="95">
        <v>48.57</v>
      </c>
      <c r="E2856" s="95">
        <v>25.79</v>
      </c>
      <c r="F2856" s="95">
        <v>2.27</v>
      </c>
      <c r="G2856" s="95">
        <v>19.3</v>
      </c>
      <c r="H2856" s="95">
        <v>9.61</v>
      </c>
      <c r="I2856" s="95">
        <v>4.9800000000000004</v>
      </c>
      <c r="J2856" s="95">
        <v>25.17</v>
      </c>
      <c r="K2856" s="95">
        <v>30.79</v>
      </c>
      <c r="L2856" s="95">
        <v>5.62</v>
      </c>
      <c r="M2856" s="95">
        <v>5.76</v>
      </c>
      <c r="N2856" s="95">
        <v>2.42</v>
      </c>
      <c r="O2856" s="95">
        <v>9.19</v>
      </c>
      <c r="P2856" s="95">
        <v>-3.86</v>
      </c>
      <c r="Q2856" s="95">
        <v>2.48</v>
      </c>
      <c r="R2856" s="95">
        <v>53.09</v>
      </c>
      <c r="S2856" s="95">
        <v>4.67</v>
      </c>
      <c r="T2856" s="95">
        <v>10.53</v>
      </c>
      <c r="U2856" s="95">
        <v>0.09</v>
      </c>
      <c r="V2856" s="95">
        <v>0.91</v>
      </c>
      <c r="W2856" s="95">
        <v>0.94</v>
      </c>
      <c r="X2856" s="95">
        <v>4.16</v>
      </c>
      <c r="Y2856" s="95">
        <v>2.5299999999999998</v>
      </c>
      <c r="Z2856" s="74" t="s">
        <v>1111</v>
      </c>
      <c r="AA2856" s="95">
        <v>2.52</v>
      </c>
      <c r="AB2856" s="95">
        <v>1.34</v>
      </c>
      <c r="AC2856" s="74" t="s">
        <v>1111</v>
      </c>
      <c r="AD2856" s="95">
        <v>9417905496</v>
      </c>
    </row>
    <row r="2857" spans="1:30" x14ac:dyDescent="0.2">
      <c r="A2857" s="74" t="s">
        <v>3965</v>
      </c>
      <c r="B2857" s="95">
        <v>5.01</v>
      </c>
      <c r="C2857" s="95"/>
      <c r="D2857" s="95">
        <v>20.99</v>
      </c>
      <c r="E2857" s="95">
        <v>1.58</v>
      </c>
      <c r="F2857" s="95">
        <v>1.1000000000000001</v>
      </c>
      <c r="G2857" s="95">
        <v>25.64</v>
      </c>
      <c r="H2857" s="95">
        <v>5.28</v>
      </c>
      <c r="I2857" s="95">
        <v>3.24</v>
      </c>
      <c r="J2857" s="95">
        <v>12.88</v>
      </c>
      <c r="K2857" s="95">
        <v>12.46</v>
      </c>
      <c r="L2857" s="95">
        <v>-0.42</v>
      </c>
      <c r="M2857" s="95">
        <v>-0.05</v>
      </c>
      <c r="N2857" s="95">
        <v>0.68</v>
      </c>
      <c r="O2857" s="95">
        <v>4.74</v>
      </c>
      <c r="P2857" s="95">
        <v>-1.88</v>
      </c>
      <c r="Q2857" s="95">
        <v>2.27</v>
      </c>
      <c r="R2857" s="95">
        <v>7.51</v>
      </c>
      <c r="S2857" s="95">
        <v>5.24</v>
      </c>
      <c r="T2857" s="95">
        <v>6.68</v>
      </c>
      <c r="U2857" s="95">
        <v>0.7</v>
      </c>
      <c r="V2857" s="95">
        <v>0.3</v>
      </c>
      <c r="W2857" s="95">
        <v>1.62</v>
      </c>
      <c r="X2857" s="95">
        <v>-2.96</v>
      </c>
      <c r="Y2857" s="95">
        <v>10.39</v>
      </c>
      <c r="Z2857" s="74" t="s">
        <v>1111</v>
      </c>
      <c r="AA2857" s="95">
        <v>3.18</v>
      </c>
      <c r="AB2857" s="95">
        <v>0.24</v>
      </c>
      <c r="AC2857" s="74" t="s">
        <v>1111</v>
      </c>
      <c r="AD2857" s="95">
        <v>77328849</v>
      </c>
    </row>
    <row r="2858" spans="1:30" x14ac:dyDescent="0.2">
      <c r="A2858" s="74" t="s">
        <v>3966</v>
      </c>
      <c r="B2858" s="95">
        <v>3.33</v>
      </c>
      <c r="C2858" s="95"/>
      <c r="D2858" s="95">
        <v>1.7</v>
      </c>
      <c r="E2858" s="95">
        <v>0.55000000000000004</v>
      </c>
      <c r="F2858" s="95">
        <v>0.2</v>
      </c>
      <c r="G2858" s="95">
        <v>43.81</v>
      </c>
      <c r="H2858" s="95">
        <v>23.74</v>
      </c>
      <c r="I2858" s="95">
        <v>18.190000000000001</v>
      </c>
      <c r="J2858" s="95">
        <v>1.3</v>
      </c>
      <c r="K2858" s="95">
        <v>0.46</v>
      </c>
      <c r="L2858" s="95">
        <v>-0.84</v>
      </c>
      <c r="M2858" s="95">
        <v>-0.36</v>
      </c>
      <c r="N2858" s="95">
        <v>0.31</v>
      </c>
      <c r="O2858" s="95">
        <v>0.7</v>
      </c>
      <c r="P2858" s="95">
        <v>-0.96</v>
      </c>
      <c r="Q2858" s="95">
        <v>1.54</v>
      </c>
      <c r="R2858" s="95">
        <v>32.42</v>
      </c>
      <c r="S2858" s="95">
        <v>11.49</v>
      </c>
      <c r="T2858" s="95">
        <v>26.97</v>
      </c>
      <c r="U2858" s="95">
        <v>0.35</v>
      </c>
      <c r="V2858" s="95">
        <v>0.65</v>
      </c>
      <c r="W2858" s="95">
        <v>0.63</v>
      </c>
      <c r="X2858" s="95"/>
      <c r="Y2858" s="95"/>
      <c r="Z2858" s="74" t="s">
        <v>1111</v>
      </c>
      <c r="AA2858" s="95">
        <v>6.07</v>
      </c>
      <c r="AB2858" s="95">
        <v>1.97</v>
      </c>
      <c r="AC2858" s="74" t="s">
        <v>1111</v>
      </c>
      <c r="AD2858" s="95">
        <v>608020253.27999997</v>
      </c>
    </row>
    <row r="2859" spans="1:30" x14ac:dyDescent="0.2">
      <c r="A2859" s="74" t="s">
        <v>3967</v>
      </c>
      <c r="B2859" s="95">
        <v>6.32</v>
      </c>
      <c r="C2859" s="95"/>
      <c r="D2859" s="95">
        <v>-171.97</v>
      </c>
      <c r="E2859" s="95">
        <v>2.93</v>
      </c>
      <c r="F2859" s="95">
        <v>1.89</v>
      </c>
      <c r="G2859" s="95">
        <v>-18.399999999999999</v>
      </c>
      <c r="H2859" s="95">
        <v>-39.93</v>
      </c>
      <c r="I2859" s="95">
        <v>-16.7</v>
      </c>
      <c r="J2859" s="95">
        <v>-71.900000000000006</v>
      </c>
      <c r="K2859" s="95">
        <v>-69.680000000000007</v>
      </c>
      <c r="L2859" s="95">
        <v>2.2200000000000002</v>
      </c>
      <c r="M2859" s="95">
        <v>-0.09</v>
      </c>
      <c r="N2859" s="95">
        <v>28.71</v>
      </c>
      <c r="O2859" s="95">
        <v>-6.6</v>
      </c>
      <c r="P2859" s="95">
        <v>-2.0299999999999998</v>
      </c>
      <c r="Q2859" s="95">
        <v>0.19</v>
      </c>
      <c r="R2859" s="95">
        <v>-1.71</v>
      </c>
      <c r="S2859" s="95">
        <v>-1.1000000000000001</v>
      </c>
      <c r="T2859" s="95">
        <v>-4.08</v>
      </c>
      <c r="U2859" s="95">
        <v>0.64</v>
      </c>
      <c r="V2859" s="95">
        <v>0.36</v>
      </c>
      <c r="W2859" s="95">
        <v>7.0000000000000007E-2</v>
      </c>
      <c r="X2859" s="95"/>
      <c r="Y2859" s="95"/>
      <c r="Z2859" s="74" t="s">
        <v>1111</v>
      </c>
      <c r="AA2859" s="95">
        <v>2.15</v>
      </c>
      <c r="AB2859" s="95">
        <v>-0.04</v>
      </c>
      <c r="AC2859" s="74" t="s">
        <v>1111</v>
      </c>
      <c r="AD2859" s="95">
        <v>84267088</v>
      </c>
    </row>
    <row r="2860" spans="1:30" x14ac:dyDescent="0.2">
      <c r="A2860" s="74" t="s">
        <v>3968</v>
      </c>
      <c r="B2860" s="95">
        <v>17.41</v>
      </c>
      <c r="C2860" s="95">
        <v>2.87</v>
      </c>
      <c r="D2860" s="95">
        <v>12.9</v>
      </c>
      <c r="E2860" s="95">
        <v>2.59</v>
      </c>
      <c r="F2860" s="95">
        <v>1.3</v>
      </c>
      <c r="G2860" s="95">
        <v>28.91</v>
      </c>
      <c r="H2860" s="95">
        <v>13.65</v>
      </c>
      <c r="I2860" s="95">
        <v>11.82</v>
      </c>
      <c r="J2860" s="95">
        <v>11.17</v>
      </c>
      <c r="K2860" s="95">
        <v>11.97</v>
      </c>
      <c r="L2860" s="95">
        <v>0.8</v>
      </c>
      <c r="M2860" s="95">
        <v>0.18</v>
      </c>
      <c r="N2860" s="95">
        <v>1.52</v>
      </c>
      <c r="O2860" s="95">
        <v>5.51</v>
      </c>
      <c r="P2860" s="95">
        <v>-2.37</v>
      </c>
      <c r="Q2860" s="95">
        <v>2.11</v>
      </c>
      <c r="R2860" s="95">
        <v>20.03</v>
      </c>
      <c r="S2860" s="95">
        <v>10.1</v>
      </c>
      <c r="T2860" s="95">
        <v>16.21</v>
      </c>
      <c r="U2860" s="95">
        <v>0.5</v>
      </c>
      <c r="V2860" s="95">
        <v>0.5</v>
      </c>
      <c r="W2860" s="95">
        <v>0.85</v>
      </c>
      <c r="X2860" s="95">
        <v>-6.74</v>
      </c>
      <c r="Y2860" s="95">
        <v>4.43</v>
      </c>
      <c r="Z2860" s="74" t="s">
        <v>1111</v>
      </c>
      <c r="AA2860" s="95">
        <v>6.74</v>
      </c>
      <c r="AB2860" s="95">
        <v>1.35</v>
      </c>
      <c r="AC2860" s="74" t="s">
        <v>1111</v>
      </c>
      <c r="AD2860" s="95">
        <v>482619358</v>
      </c>
    </row>
    <row r="2861" spans="1:30" x14ac:dyDescent="0.2">
      <c r="A2861" s="74" t="s">
        <v>3969</v>
      </c>
      <c r="B2861" s="95">
        <v>13.99</v>
      </c>
      <c r="C2861" s="95">
        <v>3.17</v>
      </c>
      <c r="D2861" s="95">
        <v>18.14</v>
      </c>
      <c r="E2861" s="95">
        <v>1.93</v>
      </c>
      <c r="F2861" s="95">
        <v>1.05</v>
      </c>
      <c r="G2861" s="95">
        <v>87.09</v>
      </c>
      <c r="H2861" s="95">
        <v>84.41</v>
      </c>
      <c r="I2861" s="95">
        <v>64.010000000000005</v>
      </c>
      <c r="J2861" s="95">
        <v>13.75</v>
      </c>
      <c r="K2861" s="95">
        <v>18.600000000000001</v>
      </c>
      <c r="L2861" s="95">
        <v>4.84</v>
      </c>
      <c r="M2861" s="95">
        <v>0.68</v>
      </c>
      <c r="N2861" s="95">
        <v>11.61</v>
      </c>
      <c r="O2861" s="95"/>
      <c r="P2861" s="95">
        <v>-1.05</v>
      </c>
      <c r="Q2861" s="95"/>
      <c r="R2861" s="95">
        <v>10.66</v>
      </c>
      <c r="S2861" s="95">
        <v>5.8</v>
      </c>
      <c r="T2861" s="95">
        <v>7.98</v>
      </c>
      <c r="U2861" s="95">
        <v>0.54</v>
      </c>
      <c r="V2861" s="95">
        <v>0.46</v>
      </c>
      <c r="W2861" s="95">
        <v>0.09</v>
      </c>
      <c r="X2861" s="95">
        <v>-5.17</v>
      </c>
      <c r="Y2861" s="95">
        <v>11.77</v>
      </c>
      <c r="Z2861" s="74" t="s">
        <v>1111</v>
      </c>
      <c r="AA2861" s="95">
        <v>7.24</v>
      </c>
      <c r="AB2861" s="95">
        <v>0.77</v>
      </c>
      <c r="AC2861" s="74" t="s">
        <v>1111</v>
      </c>
      <c r="AD2861" s="95">
        <v>3956615426</v>
      </c>
    </row>
    <row r="2862" spans="1:30" x14ac:dyDescent="0.2">
      <c r="A2862" s="74" t="s">
        <v>3970</v>
      </c>
      <c r="B2862" s="95">
        <v>3.13</v>
      </c>
      <c r="C2862" s="95"/>
      <c r="D2862" s="95">
        <v>-6.89</v>
      </c>
      <c r="E2862" s="95">
        <v>3.41</v>
      </c>
      <c r="F2862" s="95">
        <v>2.7</v>
      </c>
      <c r="G2862" s="95">
        <v>100</v>
      </c>
      <c r="H2862" s="95">
        <v>-41362.94</v>
      </c>
      <c r="I2862" s="95">
        <v>-14004.55</v>
      </c>
      <c r="J2862" s="95">
        <v>-2.33</v>
      </c>
      <c r="K2862" s="95">
        <v>-1.79</v>
      </c>
      <c r="L2862" s="95">
        <v>0.55000000000000004</v>
      </c>
      <c r="M2862" s="95">
        <v>-0.8</v>
      </c>
      <c r="N2862" s="95">
        <v>964.89</v>
      </c>
      <c r="O2862" s="95">
        <v>5.19</v>
      </c>
      <c r="P2862" s="95">
        <v>-9.64</v>
      </c>
      <c r="Q2862" s="95">
        <v>3.62</v>
      </c>
      <c r="R2862" s="95">
        <v>-49.52</v>
      </c>
      <c r="S2862" s="95">
        <v>-39.25</v>
      </c>
      <c r="T2862" s="95">
        <v>-134.72</v>
      </c>
      <c r="U2862" s="95">
        <v>0.79</v>
      </c>
      <c r="V2862" s="95">
        <v>0.21</v>
      </c>
      <c r="W2862" s="95">
        <v>0</v>
      </c>
      <c r="X2862" s="95">
        <v>-28.68</v>
      </c>
      <c r="Y2862" s="95"/>
      <c r="Z2862" s="74" t="s">
        <v>1111</v>
      </c>
      <c r="AA2862" s="95">
        <v>0.92</v>
      </c>
      <c r="AB2862" s="95">
        <v>-0.45</v>
      </c>
      <c r="AC2862" s="74" t="s">
        <v>1111</v>
      </c>
      <c r="AD2862" s="95">
        <v>466043541</v>
      </c>
    </row>
    <row r="2863" spans="1:30" x14ac:dyDescent="0.2">
      <c r="A2863" s="74" t="s">
        <v>3971</v>
      </c>
      <c r="B2863" s="95">
        <v>10.01</v>
      </c>
      <c r="C2863" s="95"/>
      <c r="D2863" s="95">
        <v>-28.65</v>
      </c>
      <c r="E2863" s="95">
        <v>2.1</v>
      </c>
      <c r="F2863" s="95">
        <v>0.83</v>
      </c>
      <c r="G2863" s="95">
        <v>12.54</v>
      </c>
      <c r="H2863" s="95">
        <v>6.17</v>
      </c>
      <c r="I2863" s="95">
        <v>-6.82</v>
      </c>
      <c r="J2863" s="95">
        <v>31.68</v>
      </c>
      <c r="K2863" s="95">
        <v>47.29</v>
      </c>
      <c r="L2863" s="95">
        <v>15.61</v>
      </c>
      <c r="M2863" s="95">
        <v>1.04</v>
      </c>
      <c r="N2863" s="95">
        <v>1.95</v>
      </c>
      <c r="O2863" s="95">
        <v>31.54</v>
      </c>
      <c r="P2863" s="95">
        <v>-0.98</v>
      </c>
      <c r="Q2863" s="95">
        <v>1.21</v>
      </c>
      <c r="R2863" s="95">
        <v>-7.33</v>
      </c>
      <c r="S2863" s="95">
        <v>-2.89</v>
      </c>
      <c r="T2863" s="95">
        <v>2.92</v>
      </c>
      <c r="U2863" s="95">
        <v>0.39</v>
      </c>
      <c r="V2863" s="95">
        <v>0.61</v>
      </c>
      <c r="W2863" s="95">
        <v>0.42</v>
      </c>
      <c r="X2863" s="95">
        <v>-4.3</v>
      </c>
      <c r="Y2863" s="95"/>
      <c r="Z2863" s="74" t="s">
        <v>1111</v>
      </c>
      <c r="AA2863" s="95">
        <v>4.76</v>
      </c>
      <c r="AB2863" s="95">
        <v>-0.35</v>
      </c>
      <c r="AC2863" s="74" t="s">
        <v>1111</v>
      </c>
      <c r="AD2863" s="95">
        <v>889133245</v>
      </c>
    </row>
    <row r="2864" spans="1:30" x14ac:dyDescent="0.2">
      <c r="A2864" s="74" t="s">
        <v>3972</v>
      </c>
      <c r="B2864" s="95">
        <v>93.39</v>
      </c>
      <c r="C2864" s="95">
        <v>4.75</v>
      </c>
      <c r="D2864" s="95">
        <v>5.42</v>
      </c>
      <c r="E2864" s="95">
        <v>2.63</v>
      </c>
      <c r="F2864" s="95">
        <v>0.8</v>
      </c>
      <c r="G2864" s="95">
        <v>19.63</v>
      </c>
      <c r="H2864" s="95">
        <v>17.86</v>
      </c>
      <c r="I2864" s="95">
        <v>13.9</v>
      </c>
      <c r="J2864" s="95">
        <v>4.22</v>
      </c>
      <c r="K2864" s="95">
        <v>5.79</v>
      </c>
      <c r="L2864" s="95">
        <v>1.57</v>
      </c>
      <c r="M2864" s="95">
        <v>0.98</v>
      </c>
      <c r="N2864" s="95">
        <v>0.75</v>
      </c>
      <c r="O2864" s="95">
        <v>4.72</v>
      </c>
      <c r="P2864" s="95">
        <v>-1.26</v>
      </c>
      <c r="Q2864" s="95">
        <v>1.89</v>
      </c>
      <c r="R2864" s="95">
        <v>48.64</v>
      </c>
      <c r="S2864" s="95">
        <v>14.84</v>
      </c>
      <c r="T2864" s="95">
        <v>24.91</v>
      </c>
      <c r="U2864" s="95">
        <v>0.31</v>
      </c>
      <c r="V2864" s="95">
        <v>0.69</v>
      </c>
      <c r="W2864" s="95">
        <v>1.07</v>
      </c>
      <c r="X2864" s="95">
        <v>-3.25</v>
      </c>
      <c r="Y2864" s="95">
        <v>-20.440000000000001</v>
      </c>
      <c r="Z2864" s="74" t="s">
        <v>1111</v>
      </c>
      <c r="AA2864" s="95">
        <v>35.46</v>
      </c>
      <c r="AB2864" s="95">
        <v>17.25</v>
      </c>
      <c r="AC2864" s="74" t="s">
        <v>1111</v>
      </c>
      <c r="AD2864" s="95">
        <v>31078688421</v>
      </c>
    </row>
    <row r="2865" spans="1:30" x14ac:dyDescent="0.2">
      <c r="A2865" s="74" t="s">
        <v>3973</v>
      </c>
      <c r="B2865" s="95">
        <v>37.130000000000003</v>
      </c>
      <c r="C2865" s="95"/>
      <c r="D2865" s="95">
        <v>-10.46</v>
      </c>
      <c r="E2865" s="95">
        <v>8.52</v>
      </c>
      <c r="F2865" s="95">
        <v>2.62</v>
      </c>
      <c r="G2865" s="95">
        <v>46.05</v>
      </c>
      <c r="H2865" s="95">
        <v>-41.01</v>
      </c>
      <c r="I2865" s="95">
        <v>-43.05</v>
      </c>
      <c r="J2865" s="95">
        <v>-10.99</v>
      </c>
      <c r="K2865" s="95">
        <v>-9.49</v>
      </c>
      <c r="L2865" s="95">
        <v>1.49</v>
      </c>
      <c r="M2865" s="95">
        <v>-1.1599999999999999</v>
      </c>
      <c r="N2865" s="95">
        <v>4.51</v>
      </c>
      <c r="O2865" s="95">
        <v>25.64</v>
      </c>
      <c r="P2865" s="95">
        <v>-6.55</v>
      </c>
      <c r="Q2865" s="95">
        <v>1.21</v>
      </c>
      <c r="R2865" s="95">
        <v>-81.459999999999994</v>
      </c>
      <c r="S2865" s="95">
        <v>-25.06</v>
      </c>
      <c r="T2865" s="95">
        <v>-53.96</v>
      </c>
      <c r="U2865" s="95">
        <v>0.31</v>
      </c>
      <c r="V2865" s="95">
        <v>0.69</v>
      </c>
      <c r="W2865" s="95">
        <v>0.57999999999999996</v>
      </c>
      <c r="X2865" s="95"/>
      <c r="Y2865" s="95"/>
      <c r="Z2865" s="74" t="s">
        <v>1111</v>
      </c>
      <c r="AA2865" s="95">
        <v>4.3600000000000003</v>
      </c>
      <c r="AB2865" s="95">
        <v>-3.55</v>
      </c>
      <c r="AC2865" s="74" t="s">
        <v>1111</v>
      </c>
      <c r="AD2865" s="95">
        <v>12651160093</v>
      </c>
    </row>
    <row r="2866" spans="1:30" x14ac:dyDescent="0.2">
      <c r="A2866" s="74" t="s">
        <v>3974</v>
      </c>
      <c r="B2866" s="95">
        <v>2.66</v>
      </c>
      <c r="C2866" s="95">
        <v>3.99</v>
      </c>
      <c r="D2866" s="95">
        <v>9.5</v>
      </c>
      <c r="E2866" s="95">
        <v>0.69</v>
      </c>
      <c r="F2866" s="95">
        <v>0.04</v>
      </c>
      <c r="G2866" s="95">
        <v>100</v>
      </c>
      <c r="H2866" s="95">
        <v>0</v>
      </c>
      <c r="I2866" s="95">
        <v>68.400000000000006</v>
      </c>
      <c r="J2866" s="95"/>
      <c r="K2866" s="95"/>
      <c r="L2866" s="95"/>
      <c r="M2866" s="95">
        <v>0.28000000000000003</v>
      </c>
      <c r="N2866" s="95">
        <v>6.5</v>
      </c>
      <c r="O2866" s="95">
        <v>0.5</v>
      </c>
      <c r="P2866" s="95">
        <v>-0.12</v>
      </c>
      <c r="Q2866" s="95">
        <v>1.1299999999999999</v>
      </c>
      <c r="R2866" s="95">
        <v>7.28</v>
      </c>
      <c r="S2866" s="95">
        <v>0.41</v>
      </c>
      <c r="T2866" s="95"/>
      <c r="U2866" s="95">
        <v>0.06</v>
      </c>
      <c r="V2866" s="95">
        <v>0.94</v>
      </c>
      <c r="W2866" s="95">
        <v>0.01</v>
      </c>
      <c r="X2866" s="95">
        <v>3.62</v>
      </c>
      <c r="Y2866" s="95">
        <v>28.34</v>
      </c>
      <c r="Z2866" s="74" t="s">
        <v>1111</v>
      </c>
      <c r="AA2866" s="95">
        <v>3.85</v>
      </c>
      <c r="AB2866" s="95">
        <v>0.28000000000000003</v>
      </c>
      <c r="AC2866" s="74" t="s">
        <v>1111</v>
      </c>
      <c r="AD2866" s="95">
        <v>47230024478</v>
      </c>
    </row>
    <row r="2867" spans="1:30" x14ac:dyDescent="0.2">
      <c r="A2867" s="74" t="s">
        <v>3975</v>
      </c>
      <c r="B2867" s="95">
        <v>0.91</v>
      </c>
      <c r="C2867" s="95"/>
      <c r="D2867" s="95">
        <v>-67.040000000000006</v>
      </c>
      <c r="E2867" s="95">
        <v>1.96</v>
      </c>
      <c r="F2867" s="95">
        <v>1.07</v>
      </c>
      <c r="G2867" s="95"/>
      <c r="H2867" s="95"/>
      <c r="I2867" s="95"/>
      <c r="J2867" s="95">
        <v>-56.24</v>
      </c>
      <c r="K2867" s="95">
        <v>-35.950000000000003</v>
      </c>
      <c r="L2867" s="95">
        <v>20.29</v>
      </c>
      <c r="M2867" s="95">
        <v>-0.71</v>
      </c>
      <c r="N2867" s="95"/>
      <c r="O2867" s="95">
        <v>1.98</v>
      </c>
      <c r="P2867" s="95">
        <v>-161.16</v>
      </c>
      <c r="Q2867" s="95">
        <v>2.2000000000000002</v>
      </c>
      <c r="R2867" s="95">
        <v>-2.92</v>
      </c>
      <c r="S2867" s="95">
        <v>-1.6</v>
      </c>
      <c r="T2867" s="95">
        <v>-4.26</v>
      </c>
      <c r="U2867" s="95">
        <v>0.55000000000000004</v>
      </c>
      <c r="V2867" s="95">
        <v>0.45</v>
      </c>
      <c r="W2867" s="95">
        <v>0</v>
      </c>
      <c r="X2867" s="95">
        <v>-32.9</v>
      </c>
      <c r="Y2867" s="95"/>
      <c r="Z2867" s="74" t="s">
        <v>1111</v>
      </c>
      <c r="AA2867" s="95">
        <v>0.46</v>
      </c>
      <c r="AB2867" s="95">
        <v>-0.01</v>
      </c>
      <c r="AC2867" s="74" t="s">
        <v>1111</v>
      </c>
      <c r="AD2867" s="95">
        <v>16760744</v>
      </c>
    </row>
    <row r="2868" spans="1:30" x14ac:dyDescent="0.2">
      <c r="A2868" s="74" t="s">
        <v>3976</v>
      </c>
      <c r="B2868" s="95">
        <v>3.7</v>
      </c>
      <c r="C2868" s="95"/>
      <c r="D2868" s="95">
        <v>-1.31</v>
      </c>
      <c r="E2868" s="95">
        <v>1.03</v>
      </c>
      <c r="F2868" s="95">
        <v>0.72</v>
      </c>
      <c r="G2868" s="95">
        <v>100</v>
      </c>
      <c r="H2868" s="95">
        <v>-263692.86</v>
      </c>
      <c r="I2868" s="95">
        <v>-263692.86</v>
      </c>
      <c r="J2868" s="95">
        <v>-1.31</v>
      </c>
      <c r="K2868" s="95">
        <v>0.26</v>
      </c>
      <c r="L2868" s="95">
        <v>1.57</v>
      </c>
      <c r="M2868" s="95">
        <v>-1.23</v>
      </c>
      <c r="N2868" s="95">
        <v>3464.8</v>
      </c>
      <c r="O2868" s="95">
        <v>1.1299999999999999</v>
      </c>
      <c r="P2868" s="95">
        <v>-7.05</v>
      </c>
      <c r="Q2868" s="95">
        <v>3.43</v>
      </c>
      <c r="R2868" s="95">
        <v>-78.23</v>
      </c>
      <c r="S2868" s="95">
        <v>-54.48</v>
      </c>
      <c r="T2868" s="95">
        <v>-78.23</v>
      </c>
      <c r="U2868" s="95">
        <v>0.7</v>
      </c>
      <c r="V2868" s="95">
        <v>0.3</v>
      </c>
      <c r="W2868" s="95">
        <v>0</v>
      </c>
      <c r="X2868" s="95"/>
      <c r="Y2868" s="95"/>
      <c r="Z2868" s="74" t="s">
        <v>1111</v>
      </c>
      <c r="AA2868" s="95">
        <v>3.63</v>
      </c>
      <c r="AB2868" s="95">
        <v>-2.84</v>
      </c>
      <c r="AC2868" s="74" t="s">
        <v>1111</v>
      </c>
      <c r="AD2868" s="95">
        <v>48507158</v>
      </c>
    </row>
    <row r="2869" spans="1:30" x14ac:dyDescent="0.2">
      <c r="A2869" s="74" t="s">
        <v>3977</v>
      </c>
      <c r="B2869" s="95">
        <v>6.12</v>
      </c>
      <c r="C2869" s="95">
        <v>3.27</v>
      </c>
      <c r="D2869" s="95">
        <v>23.5</v>
      </c>
      <c r="E2869" s="95">
        <v>1.22</v>
      </c>
      <c r="F2869" s="95">
        <v>0.55000000000000004</v>
      </c>
      <c r="G2869" s="95">
        <v>24.21</v>
      </c>
      <c r="H2869" s="95">
        <v>2.91</v>
      </c>
      <c r="I2869" s="95">
        <v>1.99</v>
      </c>
      <c r="J2869" s="95">
        <v>16.059999999999999</v>
      </c>
      <c r="K2869" s="95">
        <v>23.58</v>
      </c>
      <c r="L2869" s="95">
        <v>7.52</v>
      </c>
      <c r="M2869" s="95">
        <v>0.56999999999999995</v>
      </c>
      <c r="N2869" s="95">
        <v>0.47</v>
      </c>
      <c r="O2869" s="95">
        <v>2.4500000000000002</v>
      </c>
      <c r="P2869" s="95">
        <v>-1.04</v>
      </c>
      <c r="Q2869" s="95">
        <v>1.91</v>
      </c>
      <c r="R2869" s="95">
        <v>5.18</v>
      </c>
      <c r="S2869" s="95">
        <v>2.34</v>
      </c>
      <c r="T2869" s="95">
        <v>3.47</v>
      </c>
      <c r="U2869" s="95">
        <v>0.45</v>
      </c>
      <c r="V2869" s="95">
        <v>0.55000000000000004</v>
      </c>
      <c r="W2869" s="95">
        <v>1.17</v>
      </c>
      <c r="X2869" s="95">
        <v>-0.41</v>
      </c>
      <c r="Y2869" s="95">
        <v>-9.15</v>
      </c>
      <c r="Z2869" s="74" t="s">
        <v>1111</v>
      </c>
      <c r="AA2869" s="95">
        <v>5.03</v>
      </c>
      <c r="AB2869" s="95">
        <v>0.26</v>
      </c>
      <c r="AC2869" s="74" t="s">
        <v>1111</v>
      </c>
      <c r="AD2869" s="95">
        <v>164751624</v>
      </c>
    </row>
    <row r="2870" spans="1:30" x14ac:dyDescent="0.2">
      <c r="A2870" s="74" t="s">
        <v>3978</v>
      </c>
      <c r="B2870" s="95">
        <v>108.82</v>
      </c>
      <c r="C2870" s="95"/>
      <c r="D2870" s="95">
        <v>-27.15</v>
      </c>
      <c r="E2870" s="95">
        <v>-60.39</v>
      </c>
      <c r="F2870" s="95">
        <v>1.83</v>
      </c>
      <c r="G2870" s="95">
        <v>32.93</v>
      </c>
      <c r="H2870" s="95">
        <v>-15.79</v>
      </c>
      <c r="I2870" s="95">
        <v>-23.68</v>
      </c>
      <c r="J2870" s="95">
        <v>-40.729999999999997</v>
      </c>
      <c r="K2870" s="95">
        <v>-42.56</v>
      </c>
      <c r="L2870" s="95">
        <v>-1.83</v>
      </c>
      <c r="M2870" s="95"/>
      <c r="N2870" s="95">
        <v>6.43</v>
      </c>
      <c r="O2870" s="95">
        <v>24.52</v>
      </c>
      <c r="P2870" s="95">
        <v>-3.61</v>
      </c>
      <c r="Q2870" s="95">
        <v>1.18</v>
      </c>
      <c r="R2870" s="95">
        <v>-222.44</v>
      </c>
      <c r="S2870" s="95">
        <v>-6.76</v>
      </c>
      <c r="T2870" s="95">
        <v>-11.94</v>
      </c>
      <c r="U2870" s="95">
        <v>-0.03</v>
      </c>
      <c r="V2870" s="95">
        <v>1.01</v>
      </c>
      <c r="W2870" s="95">
        <v>0.28999999999999998</v>
      </c>
      <c r="X2870" s="95">
        <v>-23.8</v>
      </c>
      <c r="Y2870" s="95"/>
      <c r="Z2870" s="74" t="s">
        <v>1111</v>
      </c>
      <c r="AA2870" s="95">
        <v>-1.8</v>
      </c>
      <c r="AB2870" s="95">
        <v>-4.01</v>
      </c>
      <c r="AC2870" s="74" t="s">
        <v>1111</v>
      </c>
      <c r="AD2870" s="95">
        <v>24447501200</v>
      </c>
    </row>
    <row r="2871" spans="1:30" x14ac:dyDescent="0.2">
      <c r="A2871" s="74" t="s">
        <v>3979</v>
      </c>
      <c r="B2871" s="95">
        <v>34.119999999999997</v>
      </c>
      <c r="C2871" s="95">
        <v>1.8</v>
      </c>
      <c r="D2871" s="95">
        <v>11.45</v>
      </c>
      <c r="E2871" s="95">
        <v>1.93</v>
      </c>
      <c r="F2871" s="95">
        <v>0.81</v>
      </c>
      <c r="G2871" s="95">
        <v>40.6</v>
      </c>
      <c r="H2871" s="95">
        <v>8.74</v>
      </c>
      <c r="I2871" s="95">
        <v>6.26</v>
      </c>
      <c r="J2871" s="95">
        <v>8.1999999999999993</v>
      </c>
      <c r="K2871" s="95">
        <v>6.58</v>
      </c>
      <c r="L2871" s="95">
        <v>-1.62</v>
      </c>
      <c r="M2871" s="95">
        <v>-0.38</v>
      </c>
      <c r="N2871" s="95">
        <v>0.72</v>
      </c>
      <c r="O2871" s="95">
        <v>5.26</v>
      </c>
      <c r="P2871" s="95">
        <v>-1.69</v>
      </c>
      <c r="Q2871" s="95">
        <v>1.42</v>
      </c>
      <c r="R2871" s="95">
        <v>16.829999999999998</v>
      </c>
      <c r="S2871" s="95">
        <v>7.06</v>
      </c>
      <c r="T2871" s="95">
        <v>17.28</v>
      </c>
      <c r="U2871" s="95">
        <v>0.42</v>
      </c>
      <c r="V2871" s="95">
        <v>0.57999999999999996</v>
      </c>
      <c r="W2871" s="95">
        <v>1.1299999999999999</v>
      </c>
      <c r="X2871" s="95">
        <v>2.6</v>
      </c>
      <c r="Y2871" s="95">
        <v>6.19</v>
      </c>
      <c r="Z2871" s="74" t="s">
        <v>1111</v>
      </c>
      <c r="AA2871" s="95">
        <v>17.7</v>
      </c>
      <c r="AB2871" s="95">
        <v>2.98</v>
      </c>
      <c r="AC2871" s="74" t="s">
        <v>1111</v>
      </c>
      <c r="AD2871" s="95">
        <v>1498069308</v>
      </c>
    </row>
    <row r="2872" spans="1:30" x14ac:dyDescent="0.2">
      <c r="A2872" s="74" t="s">
        <v>3980</v>
      </c>
      <c r="B2872" s="95">
        <v>27.07</v>
      </c>
      <c r="C2872" s="95">
        <v>1.1100000000000001</v>
      </c>
      <c r="D2872" s="95">
        <v>9.59</v>
      </c>
      <c r="E2872" s="95">
        <v>2.7</v>
      </c>
      <c r="F2872" s="95">
        <v>0.44</v>
      </c>
      <c r="G2872" s="95">
        <v>40.39</v>
      </c>
      <c r="H2872" s="95">
        <v>6.38</v>
      </c>
      <c r="I2872" s="95">
        <v>3.62</v>
      </c>
      <c r="J2872" s="95">
        <v>5.44</v>
      </c>
      <c r="K2872" s="95">
        <v>7.53</v>
      </c>
      <c r="L2872" s="95">
        <v>2.09</v>
      </c>
      <c r="M2872" s="95">
        <v>1.04</v>
      </c>
      <c r="N2872" s="95">
        <v>0.35</v>
      </c>
      <c r="O2872" s="95">
        <v>8.83</v>
      </c>
      <c r="P2872" s="95">
        <v>-0.76</v>
      </c>
      <c r="Q2872" s="95">
        <v>1.1399999999999999</v>
      </c>
      <c r="R2872" s="95">
        <v>28.16</v>
      </c>
      <c r="S2872" s="95">
        <v>4.63</v>
      </c>
      <c r="T2872" s="95">
        <v>17.71</v>
      </c>
      <c r="U2872" s="95">
        <v>0.16</v>
      </c>
      <c r="V2872" s="95">
        <v>0.84</v>
      </c>
      <c r="W2872" s="95">
        <v>1.28</v>
      </c>
      <c r="X2872" s="95">
        <v>-7.74</v>
      </c>
      <c r="Y2872" s="95"/>
      <c r="Z2872" s="74" t="s">
        <v>1111</v>
      </c>
      <c r="AA2872" s="95">
        <v>10.050000000000001</v>
      </c>
      <c r="AB2872" s="95">
        <v>2.83</v>
      </c>
      <c r="AC2872" s="74" t="s">
        <v>1111</v>
      </c>
      <c r="AD2872" s="95">
        <v>8119178822</v>
      </c>
    </row>
    <row r="2873" spans="1:30" x14ac:dyDescent="0.2">
      <c r="A2873" s="74" t="s">
        <v>3981</v>
      </c>
      <c r="B2873" s="95">
        <v>349.42</v>
      </c>
      <c r="C2873" s="95">
        <v>0.52</v>
      </c>
      <c r="D2873" s="95">
        <v>42.42</v>
      </c>
      <c r="E2873" s="95">
        <v>51.22</v>
      </c>
      <c r="F2873" s="95">
        <v>9.6999999999999993</v>
      </c>
      <c r="G2873" s="95">
        <v>100</v>
      </c>
      <c r="H2873" s="95">
        <v>56.67</v>
      </c>
      <c r="I2873" s="95">
        <v>45.5</v>
      </c>
      <c r="J2873" s="95">
        <v>34.06</v>
      </c>
      <c r="K2873" s="95">
        <v>34.51</v>
      </c>
      <c r="L2873" s="95">
        <v>0.45</v>
      </c>
      <c r="M2873" s="95">
        <v>0.68</v>
      </c>
      <c r="N2873" s="95">
        <v>19.3</v>
      </c>
      <c r="O2873" s="95">
        <v>89.85</v>
      </c>
      <c r="P2873" s="95">
        <v>-17.14</v>
      </c>
      <c r="Q2873" s="95">
        <v>1.33</v>
      </c>
      <c r="R2873" s="95">
        <v>120.74</v>
      </c>
      <c r="S2873" s="95">
        <v>22.86</v>
      </c>
      <c r="T2873" s="95">
        <v>41.44</v>
      </c>
      <c r="U2873" s="95">
        <v>0.19</v>
      </c>
      <c r="V2873" s="95">
        <v>0.81</v>
      </c>
      <c r="W2873" s="95">
        <v>0.5</v>
      </c>
      <c r="X2873" s="95">
        <v>9.6199999999999992</v>
      </c>
      <c r="Y2873" s="95">
        <v>10.98</v>
      </c>
      <c r="Z2873" s="74" t="s">
        <v>1111</v>
      </c>
      <c r="AA2873" s="95">
        <v>6.82</v>
      </c>
      <c r="AB2873" s="95">
        <v>8.24</v>
      </c>
      <c r="AC2873" s="74" t="s">
        <v>1111</v>
      </c>
      <c r="AD2873" s="95">
        <v>343325206708</v>
      </c>
    </row>
    <row r="2874" spans="1:30" x14ac:dyDescent="0.2">
      <c r="A2874" s="74" t="s">
        <v>3982</v>
      </c>
      <c r="B2874" s="95">
        <v>9.35</v>
      </c>
      <c r="C2874" s="95"/>
      <c r="D2874" s="95">
        <v>-64.569999999999993</v>
      </c>
      <c r="E2874" s="95">
        <v>96.01</v>
      </c>
      <c r="F2874" s="95">
        <v>1.1599999999999999</v>
      </c>
      <c r="G2874" s="95"/>
      <c r="H2874" s="95"/>
      <c r="I2874" s="95"/>
      <c r="J2874" s="95">
        <v>-64.75</v>
      </c>
      <c r="K2874" s="95">
        <v>-70.98</v>
      </c>
      <c r="L2874" s="95">
        <v>-6.23</v>
      </c>
      <c r="M2874" s="95">
        <v>9.24</v>
      </c>
      <c r="N2874" s="95"/>
      <c r="O2874" s="95">
        <v>-62.54</v>
      </c>
      <c r="P2874" s="95">
        <v>-1.17</v>
      </c>
      <c r="Q2874" s="95">
        <v>0.14000000000000001</v>
      </c>
      <c r="R2874" s="95">
        <v>-148.68</v>
      </c>
      <c r="S2874" s="95">
        <v>-1.8</v>
      </c>
      <c r="T2874" s="95">
        <v>-14.2</v>
      </c>
      <c r="U2874" s="95">
        <v>0.01</v>
      </c>
      <c r="V2874" s="95">
        <v>0.17</v>
      </c>
      <c r="W2874" s="95">
        <v>0</v>
      </c>
      <c r="X2874" s="95"/>
      <c r="Y2874" s="95"/>
      <c r="Z2874" s="74" t="s">
        <v>1111</v>
      </c>
      <c r="AA2874" s="95">
        <v>0.1</v>
      </c>
      <c r="AB2874" s="95">
        <v>-0.14000000000000001</v>
      </c>
      <c r="AC2874" s="74" t="s">
        <v>1111</v>
      </c>
      <c r="AD2874" s="95">
        <v>480027130</v>
      </c>
    </row>
    <row r="2875" spans="1:30" x14ac:dyDescent="0.2">
      <c r="A2875" s="74" t="s">
        <v>3983</v>
      </c>
      <c r="B2875" s="95">
        <v>10.16</v>
      </c>
      <c r="C2875" s="95"/>
      <c r="D2875" s="95">
        <v>-70.17</v>
      </c>
      <c r="E2875" s="95">
        <v>104.32</v>
      </c>
      <c r="F2875" s="95">
        <v>1.27</v>
      </c>
      <c r="G2875" s="95"/>
      <c r="H2875" s="95"/>
      <c r="I2875" s="95"/>
      <c r="J2875" s="95">
        <v>-70.36</v>
      </c>
      <c r="K2875" s="95">
        <v>-70.98</v>
      </c>
      <c r="L2875" s="95">
        <v>-6.23</v>
      </c>
      <c r="M2875" s="95">
        <v>9.24</v>
      </c>
      <c r="N2875" s="95"/>
      <c r="O2875" s="95">
        <v>-67.95</v>
      </c>
      <c r="P2875" s="95">
        <v>-1.27</v>
      </c>
      <c r="Q2875" s="95">
        <v>0.14000000000000001</v>
      </c>
      <c r="R2875" s="95">
        <v>-148.68</v>
      </c>
      <c r="S2875" s="95">
        <v>-1.8</v>
      </c>
      <c r="T2875" s="95">
        <v>-14.2</v>
      </c>
      <c r="U2875" s="95">
        <v>0.01</v>
      </c>
      <c r="V2875" s="95">
        <v>0.17</v>
      </c>
      <c r="W2875" s="95">
        <v>0</v>
      </c>
      <c r="X2875" s="95"/>
      <c r="Y2875" s="95"/>
      <c r="Z2875" s="74" t="s">
        <v>1111</v>
      </c>
      <c r="AA2875" s="95">
        <v>0.1</v>
      </c>
      <c r="AB2875" s="95">
        <v>-0.14000000000000001</v>
      </c>
      <c r="AC2875" s="74" t="s">
        <v>1111</v>
      </c>
      <c r="AD2875" s="95">
        <v>480027130</v>
      </c>
    </row>
    <row r="2876" spans="1:30" x14ac:dyDescent="0.2">
      <c r="A2876" s="74" t="s">
        <v>3984</v>
      </c>
      <c r="B2876" s="95">
        <v>1.49</v>
      </c>
      <c r="C2876" s="95"/>
      <c r="D2876" s="95">
        <v>-10.29</v>
      </c>
      <c r="E2876" s="95">
        <v>15.3</v>
      </c>
      <c r="F2876" s="95">
        <v>0.19</v>
      </c>
      <c r="G2876" s="95"/>
      <c r="H2876" s="95"/>
      <c r="I2876" s="95"/>
      <c r="J2876" s="95">
        <v>-10.32</v>
      </c>
      <c r="K2876" s="95">
        <v>-70.98</v>
      </c>
      <c r="L2876" s="95">
        <v>-6.23</v>
      </c>
      <c r="M2876" s="95">
        <v>9.24</v>
      </c>
      <c r="N2876" s="95"/>
      <c r="O2876" s="95">
        <v>-9.9700000000000006</v>
      </c>
      <c r="P2876" s="95">
        <v>-0.19</v>
      </c>
      <c r="Q2876" s="95">
        <v>0.14000000000000001</v>
      </c>
      <c r="R2876" s="95">
        <v>-148.68</v>
      </c>
      <c r="S2876" s="95">
        <v>-1.8</v>
      </c>
      <c r="T2876" s="95">
        <v>-14.2</v>
      </c>
      <c r="U2876" s="95">
        <v>0.01</v>
      </c>
      <c r="V2876" s="95">
        <v>0.17</v>
      </c>
      <c r="W2876" s="95">
        <v>0</v>
      </c>
      <c r="X2876" s="95"/>
      <c r="Y2876" s="95"/>
      <c r="Z2876" s="74" t="s">
        <v>1111</v>
      </c>
      <c r="AA2876" s="95">
        <v>0.1</v>
      </c>
      <c r="AB2876" s="95">
        <v>-0.14000000000000001</v>
      </c>
      <c r="AC2876" s="74" t="s">
        <v>1111</v>
      </c>
      <c r="AD2876" s="95">
        <v>480027130</v>
      </c>
    </row>
    <row r="2877" spans="1:30" x14ac:dyDescent="0.2">
      <c r="A2877" s="74" t="s">
        <v>3985</v>
      </c>
      <c r="B2877" s="95">
        <v>4.41</v>
      </c>
      <c r="C2877" s="95"/>
      <c r="D2877" s="95">
        <v>-19.149999999999999</v>
      </c>
      <c r="E2877" s="95">
        <v>4.05</v>
      </c>
      <c r="F2877" s="95">
        <v>3.86</v>
      </c>
      <c r="G2877" s="95"/>
      <c r="H2877" s="95"/>
      <c r="I2877" s="95"/>
      <c r="J2877" s="95">
        <v>-19.239999999999998</v>
      </c>
      <c r="K2877" s="95">
        <v>-14.5</v>
      </c>
      <c r="L2877" s="95">
        <v>4.74</v>
      </c>
      <c r="M2877" s="95">
        <v>-1</v>
      </c>
      <c r="N2877" s="95"/>
      <c r="O2877" s="95">
        <v>4.08</v>
      </c>
      <c r="P2877" s="95">
        <v>-547.58000000000004</v>
      </c>
      <c r="Q2877" s="95">
        <v>22.25</v>
      </c>
      <c r="R2877" s="95">
        <v>-21.12</v>
      </c>
      <c r="S2877" s="95">
        <v>-20.18</v>
      </c>
      <c r="T2877" s="95">
        <v>-21.12</v>
      </c>
      <c r="U2877" s="95">
        <v>0.96</v>
      </c>
      <c r="V2877" s="95">
        <v>0.04</v>
      </c>
      <c r="W2877" s="95">
        <v>0</v>
      </c>
      <c r="X2877" s="95"/>
      <c r="Y2877" s="95"/>
      <c r="Z2877" s="74" t="s">
        <v>1111</v>
      </c>
      <c r="AA2877" s="95">
        <v>1.0900000000000001</v>
      </c>
      <c r="AB2877" s="95">
        <v>-0.23</v>
      </c>
      <c r="AC2877" s="74" t="s">
        <v>1111</v>
      </c>
      <c r="AD2877" s="95">
        <v>59138982</v>
      </c>
    </row>
    <row r="2878" spans="1:30" x14ac:dyDescent="0.2">
      <c r="A2878" s="74" t="s">
        <v>3986</v>
      </c>
      <c r="B2878" s="95">
        <v>3.89</v>
      </c>
      <c r="C2878" s="95">
        <v>44.34</v>
      </c>
      <c r="D2878" s="95">
        <v>9.4</v>
      </c>
      <c r="E2878" s="95">
        <v>1.1399999999999999</v>
      </c>
      <c r="F2878" s="95">
        <v>0.9</v>
      </c>
      <c r="G2878" s="95">
        <v>42.81</v>
      </c>
      <c r="H2878" s="95">
        <v>7.15</v>
      </c>
      <c r="I2878" s="95">
        <v>11.58</v>
      </c>
      <c r="J2878" s="95">
        <v>15.23</v>
      </c>
      <c r="K2878" s="95">
        <v>6.7</v>
      </c>
      <c r="L2878" s="95">
        <v>-8.5299999999999994</v>
      </c>
      <c r="M2878" s="95">
        <v>-0.64</v>
      </c>
      <c r="N2878" s="95">
        <v>1.0900000000000001</v>
      </c>
      <c r="O2878" s="95">
        <v>1.4</v>
      </c>
      <c r="P2878" s="95">
        <v>-3.68</v>
      </c>
      <c r="Q2878" s="95">
        <v>6.72</v>
      </c>
      <c r="R2878" s="95">
        <v>12.13</v>
      </c>
      <c r="S2878" s="95">
        <v>9.56</v>
      </c>
      <c r="T2878" s="95">
        <v>1.99</v>
      </c>
      <c r="U2878" s="95">
        <v>0.79</v>
      </c>
      <c r="V2878" s="95">
        <v>0.21</v>
      </c>
      <c r="W2878" s="95">
        <v>0.83</v>
      </c>
      <c r="X2878" s="95">
        <v>5.03</v>
      </c>
      <c r="Y2878" s="95">
        <v>-35.159999999999997</v>
      </c>
      <c r="Z2878" s="74" t="s">
        <v>1111</v>
      </c>
      <c r="AA2878" s="95">
        <v>3.41</v>
      </c>
      <c r="AB2878" s="95">
        <v>0.41</v>
      </c>
      <c r="AC2878" s="74" t="s">
        <v>1111</v>
      </c>
      <c r="AD2878" s="95">
        <v>90159697</v>
      </c>
    </row>
    <row r="2879" spans="1:30" x14ac:dyDescent="0.2">
      <c r="A2879" s="74" t="s">
        <v>3987</v>
      </c>
      <c r="B2879" s="95">
        <v>41.08</v>
      </c>
      <c r="C2879" s="95">
        <v>6.29</v>
      </c>
      <c r="D2879" s="95">
        <v>9.06</v>
      </c>
      <c r="E2879" s="95">
        <v>1.7</v>
      </c>
      <c r="F2879" s="95">
        <v>0.88</v>
      </c>
      <c r="G2879" s="95">
        <v>100</v>
      </c>
      <c r="H2879" s="95">
        <v>184.71</v>
      </c>
      <c r="I2879" s="95">
        <v>147.71</v>
      </c>
      <c r="J2879" s="95">
        <v>7.24</v>
      </c>
      <c r="K2879" s="95">
        <v>10.82</v>
      </c>
      <c r="L2879" s="95">
        <v>3.58</v>
      </c>
      <c r="M2879" s="95">
        <v>0.84</v>
      </c>
      <c r="N2879" s="95">
        <v>13.38</v>
      </c>
      <c r="O2879" s="95"/>
      <c r="P2879" s="95">
        <v>-0.88</v>
      </c>
      <c r="Q2879" s="95"/>
      <c r="R2879" s="95">
        <v>18.739999999999998</v>
      </c>
      <c r="S2879" s="95">
        <v>9.73</v>
      </c>
      <c r="T2879" s="95">
        <v>11.76</v>
      </c>
      <c r="U2879" s="95">
        <v>0.52</v>
      </c>
      <c r="V2879" s="95">
        <v>0.48</v>
      </c>
      <c r="W2879" s="95">
        <v>7.0000000000000007E-2</v>
      </c>
      <c r="X2879" s="95">
        <v>1</v>
      </c>
      <c r="Y2879" s="95">
        <v>-22.4</v>
      </c>
      <c r="Z2879" s="74" t="s">
        <v>1111</v>
      </c>
      <c r="AA2879" s="95">
        <v>24.21</v>
      </c>
      <c r="AB2879" s="95">
        <v>4.54</v>
      </c>
      <c r="AC2879" s="74" t="s">
        <v>1111</v>
      </c>
      <c r="AD2879" s="95">
        <v>2858477856</v>
      </c>
    </row>
    <row r="2880" spans="1:30" x14ac:dyDescent="0.2">
      <c r="A2880" s="74" t="s">
        <v>3988</v>
      </c>
      <c r="B2880" s="95">
        <v>104.36</v>
      </c>
      <c r="C2880" s="95">
        <v>2.41</v>
      </c>
      <c r="D2880" s="95">
        <v>16.29</v>
      </c>
      <c r="E2880" s="95">
        <v>2.29</v>
      </c>
      <c r="F2880" s="95">
        <v>0.6</v>
      </c>
      <c r="G2880" s="95">
        <v>16.079999999999998</v>
      </c>
      <c r="H2880" s="95">
        <v>2.63</v>
      </c>
      <c r="I2880" s="95">
        <v>1.7</v>
      </c>
      <c r="J2880" s="95">
        <v>10.55</v>
      </c>
      <c r="K2880" s="95">
        <v>9.5299999999999994</v>
      </c>
      <c r="L2880" s="95">
        <v>-1.02</v>
      </c>
      <c r="M2880" s="95">
        <v>-0.22</v>
      </c>
      <c r="N2880" s="95">
        <v>0.28000000000000003</v>
      </c>
      <c r="O2880" s="95">
        <v>3.75</v>
      </c>
      <c r="P2880" s="95">
        <v>-2.1800000000000002</v>
      </c>
      <c r="Q2880" s="95">
        <v>1.28</v>
      </c>
      <c r="R2880" s="95">
        <v>14.05</v>
      </c>
      <c r="S2880" s="95">
        <v>3.68</v>
      </c>
      <c r="T2880" s="95">
        <v>9.82</v>
      </c>
      <c r="U2880" s="95">
        <v>0.26</v>
      </c>
      <c r="V2880" s="95">
        <v>0.74</v>
      </c>
      <c r="W2880" s="95">
        <v>2.16</v>
      </c>
      <c r="X2880" s="95">
        <v>-1.41</v>
      </c>
      <c r="Y2880" s="95">
        <v>-43.66</v>
      </c>
      <c r="Z2880" s="74" t="s">
        <v>1111</v>
      </c>
      <c r="AA2880" s="95">
        <v>45.6</v>
      </c>
      <c r="AB2880" s="95">
        <v>6.41</v>
      </c>
      <c r="AC2880" s="74" t="s">
        <v>1111</v>
      </c>
      <c r="AD2880" s="95">
        <v>5660475964</v>
      </c>
    </row>
    <row r="2881" spans="1:30" x14ac:dyDescent="0.2">
      <c r="A2881" s="74" t="s">
        <v>3989</v>
      </c>
      <c r="B2881" s="95">
        <v>131.56</v>
      </c>
      <c r="C2881" s="95"/>
      <c r="D2881" s="95">
        <v>75.39</v>
      </c>
      <c r="E2881" s="95">
        <v>34.89</v>
      </c>
      <c r="F2881" s="95">
        <v>16.190000000000001</v>
      </c>
      <c r="G2881" s="95">
        <v>55.72</v>
      </c>
      <c r="H2881" s="95">
        <v>21.07</v>
      </c>
      <c r="I2881" s="95">
        <v>17.28</v>
      </c>
      <c r="J2881" s="95">
        <v>61.81</v>
      </c>
      <c r="K2881" s="95">
        <v>59.98</v>
      </c>
      <c r="L2881" s="95">
        <v>-1.83</v>
      </c>
      <c r="M2881" s="95">
        <v>-1.03</v>
      </c>
      <c r="N2881" s="95">
        <v>13.02</v>
      </c>
      <c r="O2881" s="95">
        <v>54.48</v>
      </c>
      <c r="P2881" s="95">
        <v>-64.73</v>
      </c>
      <c r="Q2881" s="95">
        <v>1.66</v>
      </c>
      <c r="R2881" s="95">
        <v>46.28</v>
      </c>
      <c r="S2881" s="95">
        <v>21.47</v>
      </c>
      <c r="T2881" s="95">
        <v>46.28</v>
      </c>
      <c r="U2881" s="95">
        <v>0.46</v>
      </c>
      <c r="V2881" s="95">
        <v>0.54</v>
      </c>
      <c r="W2881" s="95">
        <v>1.24</v>
      </c>
      <c r="X2881" s="95">
        <v>1.06</v>
      </c>
      <c r="Y2881" s="95">
        <v>-3.36</v>
      </c>
      <c r="Z2881" s="74" t="s">
        <v>1111</v>
      </c>
      <c r="AA2881" s="95">
        <v>3.77</v>
      </c>
      <c r="AB2881" s="95">
        <v>1.75</v>
      </c>
      <c r="AC2881" s="74" t="s">
        <v>1111</v>
      </c>
      <c r="AD2881" s="95">
        <v>8325353608</v>
      </c>
    </row>
    <row r="2882" spans="1:30" x14ac:dyDescent="0.2">
      <c r="A2882" s="74" t="s">
        <v>3990</v>
      </c>
      <c r="B2882" s="95">
        <v>74.22</v>
      </c>
      <c r="C2882" s="95">
        <v>2.0499999999999998</v>
      </c>
      <c r="D2882" s="95">
        <v>21.74</v>
      </c>
      <c r="E2882" s="95">
        <v>1.83</v>
      </c>
      <c r="F2882" s="95">
        <v>1.32</v>
      </c>
      <c r="G2882" s="95">
        <v>15.07</v>
      </c>
      <c r="H2882" s="95">
        <v>7.21</v>
      </c>
      <c r="I2882" s="95">
        <v>5.44</v>
      </c>
      <c r="J2882" s="95">
        <v>16.38</v>
      </c>
      <c r="K2882" s="95">
        <v>15.6</v>
      </c>
      <c r="L2882" s="95">
        <v>-0.79</v>
      </c>
      <c r="M2882" s="95">
        <v>-0.09</v>
      </c>
      <c r="N2882" s="95">
        <v>1.18</v>
      </c>
      <c r="O2882" s="95">
        <v>13.09</v>
      </c>
      <c r="P2882" s="95">
        <v>-1.79</v>
      </c>
      <c r="Q2882" s="95">
        <v>1.64</v>
      </c>
      <c r="R2882" s="95">
        <v>8.4</v>
      </c>
      <c r="S2882" s="95">
        <v>6.09</v>
      </c>
      <c r="T2882" s="95">
        <v>8.49</v>
      </c>
      <c r="U2882" s="95">
        <v>0.73</v>
      </c>
      <c r="V2882" s="95">
        <v>0.27</v>
      </c>
      <c r="W2882" s="95">
        <v>1.1200000000000001</v>
      </c>
      <c r="X2882" s="95">
        <v>10.19</v>
      </c>
      <c r="Y2882" s="95">
        <v>18.71</v>
      </c>
      <c r="Z2882" s="74" t="s">
        <v>1111</v>
      </c>
      <c r="AA2882" s="95">
        <v>40.659999999999997</v>
      </c>
      <c r="AB2882" s="95">
        <v>3.41</v>
      </c>
      <c r="AC2882" s="74" t="s">
        <v>1111</v>
      </c>
      <c r="AD2882" s="95">
        <v>3023656002</v>
      </c>
    </row>
    <row r="2883" spans="1:30" x14ac:dyDescent="0.2">
      <c r="A2883" s="74" t="s">
        <v>3991</v>
      </c>
      <c r="B2883" s="95">
        <v>13.52</v>
      </c>
      <c r="C2883" s="95">
        <v>1.33</v>
      </c>
      <c r="D2883" s="95">
        <v>-17.73</v>
      </c>
      <c r="E2883" s="95">
        <v>6</v>
      </c>
      <c r="F2883" s="95">
        <v>1.3</v>
      </c>
      <c r="G2883" s="95">
        <v>100</v>
      </c>
      <c r="H2883" s="95">
        <v>-7.47</v>
      </c>
      <c r="I2883" s="95">
        <v>-18.66</v>
      </c>
      <c r="J2883" s="95">
        <v>-44.28</v>
      </c>
      <c r="K2883" s="95">
        <v>-53.87</v>
      </c>
      <c r="L2883" s="95">
        <v>-9.6</v>
      </c>
      <c r="M2883" s="95">
        <v>1.3</v>
      </c>
      <c r="N2883" s="95">
        <v>3.31</v>
      </c>
      <c r="O2883" s="95">
        <v>-9.56</v>
      </c>
      <c r="P2883" s="95">
        <v>-1.56</v>
      </c>
      <c r="Q2883" s="95">
        <v>0.55000000000000004</v>
      </c>
      <c r="R2883" s="95">
        <v>-33.840000000000003</v>
      </c>
      <c r="S2883" s="95">
        <v>-7.32</v>
      </c>
      <c r="T2883" s="95">
        <v>-14.25</v>
      </c>
      <c r="U2883" s="95">
        <v>0.22</v>
      </c>
      <c r="V2883" s="95">
        <v>0.78</v>
      </c>
      <c r="W2883" s="95">
        <v>0.39</v>
      </c>
      <c r="X2883" s="95">
        <v>-2.3199999999999998</v>
      </c>
      <c r="Y2883" s="95"/>
      <c r="Z2883" s="74" t="s">
        <v>1111</v>
      </c>
      <c r="AA2883" s="95">
        <v>2.25</v>
      </c>
      <c r="AB2883" s="95">
        <v>-0.76</v>
      </c>
      <c r="AC2883" s="74" t="s">
        <v>1111</v>
      </c>
      <c r="AD2883" s="95">
        <v>2200537800</v>
      </c>
    </row>
    <row r="2884" spans="1:30" x14ac:dyDescent="0.2">
      <c r="A2884" s="74" t="s">
        <v>3992</v>
      </c>
      <c r="B2884" s="95">
        <v>155.74</v>
      </c>
      <c r="C2884" s="95"/>
      <c r="D2884" s="95">
        <v>108.83</v>
      </c>
      <c r="E2884" s="95">
        <v>55.36</v>
      </c>
      <c r="F2884" s="95">
        <v>2.0699999999999998</v>
      </c>
      <c r="G2884" s="95">
        <v>19.739999999999998</v>
      </c>
      <c r="H2884" s="95">
        <v>6.5</v>
      </c>
      <c r="I2884" s="95">
        <v>4.03</v>
      </c>
      <c r="J2884" s="95">
        <v>67.489999999999995</v>
      </c>
      <c r="K2884" s="95">
        <v>79.540000000000006</v>
      </c>
      <c r="L2884" s="95">
        <v>12.05</v>
      </c>
      <c r="M2884" s="95">
        <v>9.8800000000000008</v>
      </c>
      <c r="N2884" s="95">
        <v>4.3899999999999997</v>
      </c>
      <c r="O2884" s="95">
        <v>-16.78</v>
      </c>
      <c r="P2884" s="95">
        <v>-2.36</v>
      </c>
      <c r="Q2884" s="95">
        <v>0.5</v>
      </c>
      <c r="R2884" s="95">
        <v>50.87</v>
      </c>
      <c r="S2884" s="95">
        <v>1.91</v>
      </c>
      <c r="T2884" s="95">
        <v>5.61</v>
      </c>
      <c r="U2884" s="95">
        <v>0.04</v>
      </c>
      <c r="V2884" s="95">
        <v>0.96</v>
      </c>
      <c r="W2884" s="95">
        <v>0.47</v>
      </c>
      <c r="X2884" s="95">
        <v>-6.11</v>
      </c>
      <c r="Y2884" s="95"/>
      <c r="Z2884" s="74" t="s">
        <v>1111</v>
      </c>
      <c r="AA2884" s="95">
        <v>2.82</v>
      </c>
      <c r="AB2884" s="95">
        <v>1.43</v>
      </c>
      <c r="AC2884" s="74" t="s">
        <v>1111</v>
      </c>
      <c r="AD2884" s="95">
        <v>50822847755</v>
      </c>
    </row>
    <row r="2885" spans="1:30" x14ac:dyDescent="0.2">
      <c r="A2885" s="74" t="s">
        <v>3993</v>
      </c>
      <c r="B2885" s="95">
        <v>22.9</v>
      </c>
      <c r="C2885" s="95"/>
      <c r="D2885" s="95">
        <v>-44.4</v>
      </c>
      <c r="E2885" s="95">
        <v>3.56</v>
      </c>
      <c r="F2885" s="95">
        <v>3.54</v>
      </c>
      <c r="G2885" s="95">
        <v>75.08</v>
      </c>
      <c r="H2885" s="95">
        <v>-57.02</v>
      </c>
      <c r="I2885" s="95">
        <v>-57.03</v>
      </c>
      <c r="J2885" s="95">
        <v>-44.4</v>
      </c>
      <c r="K2885" s="95">
        <v>-39.840000000000003</v>
      </c>
      <c r="L2885" s="95">
        <v>4.5599999999999996</v>
      </c>
      <c r="M2885" s="95">
        <v>-0.37</v>
      </c>
      <c r="N2885" s="95">
        <v>25.32</v>
      </c>
      <c r="O2885" s="95">
        <v>4.2699999999999996</v>
      </c>
      <c r="P2885" s="95">
        <v>-21.41</v>
      </c>
      <c r="Q2885" s="95">
        <v>141.33000000000001</v>
      </c>
      <c r="R2885" s="95">
        <v>-8.02</v>
      </c>
      <c r="S2885" s="95">
        <v>-7.97</v>
      </c>
      <c r="T2885" s="95">
        <v>-8.01</v>
      </c>
      <c r="U2885" s="95">
        <v>0.99</v>
      </c>
      <c r="V2885" s="95">
        <v>0.01</v>
      </c>
      <c r="W2885" s="95">
        <v>0.14000000000000001</v>
      </c>
      <c r="X2885" s="95">
        <v>-25.49</v>
      </c>
      <c r="Y2885" s="95"/>
      <c r="Z2885" s="74" t="s">
        <v>1111</v>
      </c>
      <c r="AA2885" s="95">
        <v>6.43</v>
      </c>
      <c r="AB2885" s="95">
        <v>-0.52</v>
      </c>
      <c r="AC2885" s="74" t="s">
        <v>1111</v>
      </c>
      <c r="AD2885" s="95">
        <v>2350240740</v>
      </c>
    </row>
    <row r="2886" spans="1:30" x14ac:dyDescent="0.2">
      <c r="A2886" s="74" t="s">
        <v>3994</v>
      </c>
      <c r="B2886" s="95">
        <v>0.82</v>
      </c>
      <c r="C2886" s="95"/>
      <c r="D2886" s="95">
        <v>1.44</v>
      </c>
      <c r="E2886" s="95">
        <v>1.26</v>
      </c>
      <c r="F2886" s="95">
        <v>0.93</v>
      </c>
      <c r="G2886" s="95">
        <v>35.04</v>
      </c>
      <c r="H2886" s="95">
        <v>422.68</v>
      </c>
      <c r="I2886" s="95">
        <v>415</v>
      </c>
      <c r="J2886" s="95">
        <v>1.41</v>
      </c>
      <c r="K2886" s="95">
        <v>0.19</v>
      </c>
      <c r="L2886" s="95">
        <v>-1.22</v>
      </c>
      <c r="M2886" s="95">
        <v>-1.08</v>
      </c>
      <c r="N2886" s="95">
        <v>5.98</v>
      </c>
      <c r="O2886" s="95">
        <v>1.27</v>
      </c>
      <c r="P2886" s="95">
        <v>-80.66</v>
      </c>
      <c r="Q2886" s="95">
        <v>3.78</v>
      </c>
      <c r="R2886" s="95">
        <v>87.14</v>
      </c>
      <c r="S2886" s="95">
        <v>64.31</v>
      </c>
      <c r="T2886" s="95">
        <v>81.290000000000006</v>
      </c>
      <c r="U2886" s="95">
        <v>0.74</v>
      </c>
      <c r="V2886" s="95">
        <v>0.26</v>
      </c>
      <c r="W2886" s="95">
        <v>0.15</v>
      </c>
      <c r="X2886" s="95">
        <v>-6.54</v>
      </c>
      <c r="Y2886" s="95"/>
      <c r="Z2886" s="74" t="s">
        <v>1111</v>
      </c>
      <c r="AA2886" s="95">
        <v>0.65</v>
      </c>
      <c r="AB2886" s="95">
        <v>0.56999999999999995</v>
      </c>
      <c r="AC2886" s="74" t="s">
        <v>1111</v>
      </c>
      <c r="AD2886" s="95">
        <v>86229396</v>
      </c>
    </row>
    <row r="2887" spans="1:30" x14ac:dyDescent="0.2">
      <c r="A2887" s="74" t="s">
        <v>3995</v>
      </c>
      <c r="B2887" s="95">
        <v>4.29</v>
      </c>
      <c r="C2887" s="95">
        <v>5.12</v>
      </c>
      <c r="D2887" s="95">
        <v>25.68</v>
      </c>
      <c r="E2887" s="95">
        <v>8.6999999999999993</v>
      </c>
      <c r="F2887" s="95">
        <v>8.6999999999999993</v>
      </c>
      <c r="G2887" s="95">
        <v>100</v>
      </c>
      <c r="H2887" s="95">
        <v>58.79</v>
      </c>
      <c r="I2887" s="95">
        <v>58.79</v>
      </c>
      <c r="J2887" s="95">
        <v>25.68</v>
      </c>
      <c r="K2887" s="95">
        <v>22.73</v>
      </c>
      <c r="L2887" s="95">
        <v>-2.95</v>
      </c>
      <c r="M2887" s="95">
        <v>-1</v>
      </c>
      <c r="N2887" s="95">
        <v>15.1</v>
      </c>
      <c r="O2887" s="95">
        <v>8.6999999999999993</v>
      </c>
      <c r="P2887" s="95"/>
      <c r="Q2887" s="95"/>
      <c r="R2887" s="95">
        <v>33.880000000000003</v>
      </c>
      <c r="S2887" s="95">
        <v>33.880000000000003</v>
      </c>
      <c r="T2887" s="95">
        <v>33.880000000000003</v>
      </c>
      <c r="U2887" s="95">
        <v>1</v>
      </c>
      <c r="V2887" s="95">
        <v>0</v>
      </c>
      <c r="W2887" s="95">
        <v>0.57999999999999996</v>
      </c>
      <c r="X2887" s="95">
        <v>-15.64</v>
      </c>
      <c r="Y2887" s="95">
        <v>-25.54</v>
      </c>
      <c r="Z2887" s="74" t="s">
        <v>1111</v>
      </c>
      <c r="AA2887" s="95">
        <v>0.49</v>
      </c>
      <c r="AB2887" s="95">
        <v>0.17</v>
      </c>
      <c r="AC2887" s="74" t="s">
        <v>1111</v>
      </c>
      <c r="AD2887" s="95">
        <v>8500000</v>
      </c>
    </row>
    <row r="2888" spans="1:30" x14ac:dyDescent="0.2">
      <c r="A2888" s="74" t="s">
        <v>3996</v>
      </c>
      <c r="B2888" s="95">
        <v>65</v>
      </c>
      <c r="C2888" s="95">
        <v>1.08</v>
      </c>
      <c r="D2888" s="95">
        <v>33.54</v>
      </c>
      <c r="E2888" s="95">
        <v>-125.92</v>
      </c>
      <c r="F2888" s="95">
        <v>2.84</v>
      </c>
      <c r="G2888" s="95">
        <v>35.36</v>
      </c>
      <c r="H2888" s="95">
        <v>12.88</v>
      </c>
      <c r="I2888" s="95">
        <v>5.76</v>
      </c>
      <c r="J2888" s="95">
        <v>15</v>
      </c>
      <c r="K2888" s="95">
        <v>16.989999999999998</v>
      </c>
      <c r="L2888" s="95">
        <v>1.99</v>
      </c>
      <c r="M2888" s="95"/>
      <c r="N2888" s="95">
        <v>1.93</v>
      </c>
      <c r="O2888" s="95">
        <v>10.4</v>
      </c>
      <c r="P2888" s="95">
        <v>-7.24</v>
      </c>
      <c r="Q2888" s="95">
        <v>1.81</v>
      </c>
      <c r="R2888" s="95">
        <v>-375.4</v>
      </c>
      <c r="S2888" s="95">
        <v>8.4499999999999993</v>
      </c>
      <c r="T2888" s="95">
        <v>29.39</v>
      </c>
      <c r="U2888" s="95">
        <v>-0.02</v>
      </c>
      <c r="V2888" s="95">
        <v>1.02</v>
      </c>
      <c r="W2888" s="95">
        <v>1.47</v>
      </c>
      <c r="X2888" s="95">
        <v>0.13</v>
      </c>
      <c r="Y2888" s="95">
        <v>28.45</v>
      </c>
      <c r="Z2888" s="74" t="s">
        <v>1111</v>
      </c>
      <c r="AA2888" s="95">
        <v>-0.52</v>
      </c>
      <c r="AB2888" s="95">
        <v>1.94</v>
      </c>
      <c r="AC2888" s="74" t="s">
        <v>1111</v>
      </c>
      <c r="AD2888" s="95">
        <v>15865687500</v>
      </c>
    </row>
    <row r="2889" spans="1:30" x14ac:dyDescent="0.2">
      <c r="A2889" s="74" t="s">
        <v>3997</v>
      </c>
      <c r="B2889" s="95">
        <v>223.51</v>
      </c>
      <c r="C2889" s="95"/>
      <c r="D2889" s="95">
        <v>55.18</v>
      </c>
      <c r="E2889" s="95">
        <v>8.8699999999999992</v>
      </c>
      <c r="F2889" s="95">
        <v>7.34</v>
      </c>
      <c r="G2889" s="95">
        <v>64.180000000000007</v>
      </c>
      <c r="H2889" s="95">
        <v>21.81</v>
      </c>
      <c r="I2889" s="95">
        <v>19</v>
      </c>
      <c r="J2889" s="95">
        <v>48.07</v>
      </c>
      <c r="K2889" s="95">
        <v>45.83</v>
      </c>
      <c r="L2889" s="95">
        <v>-2.2400000000000002</v>
      </c>
      <c r="M2889" s="95">
        <v>-0.41</v>
      </c>
      <c r="N2889" s="95">
        <v>10.48</v>
      </c>
      <c r="O2889" s="95">
        <v>14.84</v>
      </c>
      <c r="P2889" s="95">
        <v>-19.600000000000001</v>
      </c>
      <c r="Q2889" s="95">
        <v>4.78</v>
      </c>
      <c r="R2889" s="95">
        <v>16.079999999999998</v>
      </c>
      <c r="S2889" s="95">
        <v>13.3</v>
      </c>
      <c r="T2889" s="95">
        <v>15.99</v>
      </c>
      <c r="U2889" s="95">
        <v>0.83</v>
      </c>
      <c r="V2889" s="95">
        <v>0.17</v>
      </c>
      <c r="W2889" s="95">
        <v>0.7</v>
      </c>
      <c r="X2889" s="95">
        <v>12.66</v>
      </c>
      <c r="Y2889" s="95">
        <v>23.6</v>
      </c>
      <c r="Z2889" s="74" t="s">
        <v>1111</v>
      </c>
      <c r="AA2889" s="95">
        <v>25.19</v>
      </c>
      <c r="AB2889" s="95">
        <v>4.05</v>
      </c>
      <c r="AC2889" s="74" t="s">
        <v>1111</v>
      </c>
      <c r="AD2889" s="95">
        <v>12342602167</v>
      </c>
    </row>
    <row r="2890" spans="1:30" x14ac:dyDescent="0.2">
      <c r="A2890" s="74" t="s">
        <v>3998</v>
      </c>
      <c r="B2890" s="95">
        <v>15.48</v>
      </c>
      <c r="C2890" s="95"/>
      <c r="D2890" s="95">
        <v>-16.61</v>
      </c>
      <c r="E2890" s="95">
        <v>3.91</v>
      </c>
      <c r="F2890" s="95">
        <v>2.89</v>
      </c>
      <c r="G2890" s="95">
        <v>51.99</v>
      </c>
      <c r="H2890" s="95">
        <v>-88.02</v>
      </c>
      <c r="I2890" s="95">
        <v>-90.18</v>
      </c>
      <c r="J2890" s="95">
        <v>-17.02</v>
      </c>
      <c r="K2890" s="95">
        <v>-12.64</v>
      </c>
      <c r="L2890" s="95">
        <v>4.38</v>
      </c>
      <c r="M2890" s="95">
        <v>-1.01</v>
      </c>
      <c r="N2890" s="95">
        <v>14.98</v>
      </c>
      <c r="O2890" s="95">
        <v>3.33</v>
      </c>
      <c r="P2890" s="95">
        <v>-54.51</v>
      </c>
      <c r="Q2890" s="95">
        <v>12.06</v>
      </c>
      <c r="R2890" s="95">
        <v>-23.56</v>
      </c>
      <c r="S2890" s="95">
        <v>-17.399999999999999</v>
      </c>
      <c r="T2890" s="95">
        <v>-20.5</v>
      </c>
      <c r="U2890" s="95">
        <v>0.74</v>
      </c>
      <c r="V2890" s="95">
        <v>0.26</v>
      </c>
      <c r="W2890" s="95">
        <v>0.19</v>
      </c>
      <c r="X2890" s="95"/>
      <c r="Y2890" s="95"/>
      <c r="Z2890" s="74" t="s">
        <v>1111</v>
      </c>
      <c r="AA2890" s="95">
        <v>3.95</v>
      </c>
      <c r="AB2890" s="95">
        <v>-0.93</v>
      </c>
      <c r="AC2890" s="74" t="s">
        <v>1111</v>
      </c>
      <c r="AD2890" s="95">
        <v>480652452</v>
      </c>
    </row>
    <row r="2891" spans="1:30" x14ac:dyDescent="0.2">
      <c r="A2891" s="74" t="s">
        <v>3999</v>
      </c>
      <c r="B2891" s="95">
        <v>20.65</v>
      </c>
      <c r="C2891" s="95"/>
      <c r="D2891" s="95">
        <v>8.94</v>
      </c>
      <c r="E2891" s="95">
        <v>5.51</v>
      </c>
      <c r="F2891" s="95">
        <v>1.1599999999999999</v>
      </c>
      <c r="G2891" s="95">
        <v>48.81</v>
      </c>
      <c r="H2891" s="95">
        <v>12.68</v>
      </c>
      <c r="I2891" s="95">
        <v>15.32</v>
      </c>
      <c r="J2891" s="95">
        <v>10.8</v>
      </c>
      <c r="K2891" s="95">
        <v>14.61</v>
      </c>
      <c r="L2891" s="95">
        <v>3.81</v>
      </c>
      <c r="M2891" s="95">
        <v>1.94</v>
      </c>
      <c r="N2891" s="95">
        <v>1.37</v>
      </c>
      <c r="O2891" s="95">
        <v>7.04</v>
      </c>
      <c r="P2891" s="95">
        <v>-2.04</v>
      </c>
      <c r="Q2891" s="95">
        <v>1.61</v>
      </c>
      <c r="R2891" s="95">
        <v>61.6</v>
      </c>
      <c r="S2891" s="95">
        <v>12.92</v>
      </c>
      <c r="T2891" s="95">
        <v>6.88</v>
      </c>
      <c r="U2891" s="95">
        <v>0.21</v>
      </c>
      <c r="V2891" s="95">
        <v>0.79</v>
      </c>
      <c r="W2891" s="95">
        <v>0.84</v>
      </c>
      <c r="X2891" s="95">
        <v>-4.2699999999999996</v>
      </c>
      <c r="Y2891" s="95">
        <v>-19.28</v>
      </c>
      <c r="Z2891" s="74" t="s">
        <v>1111</v>
      </c>
      <c r="AA2891" s="95">
        <v>3.75</v>
      </c>
      <c r="AB2891" s="95">
        <v>2.31</v>
      </c>
      <c r="AC2891" s="74" t="s">
        <v>1111</v>
      </c>
      <c r="AD2891" s="95">
        <v>7234545780</v>
      </c>
    </row>
    <row r="2892" spans="1:30" x14ac:dyDescent="0.2">
      <c r="A2892" s="74" t="s">
        <v>4000</v>
      </c>
      <c r="B2892" s="95">
        <v>34.83</v>
      </c>
      <c r="C2892" s="95">
        <v>2.48</v>
      </c>
      <c r="D2892" s="95">
        <v>376.67</v>
      </c>
      <c r="E2892" s="95">
        <v>1.72</v>
      </c>
      <c r="F2892" s="95">
        <v>0.54</v>
      </c>
      <c r="G2892" s="95">
        <v>32.43</v>
      </c>
      <c r="H2892" s="95">
        <v>2.27</v>
      </c>
      <c r="I2892" s="95">
        <v>0.17</v>
      </c>
      <c r="J2892" s="95">
        <v>28.91</v>
      </c>
      <c r="K2892" s="95">
        <v>47.75</v>
      </c>
      <c r="L2892" s="95">
        <v>18.84</v>
      </c>
      <c r="M2892" s="95">
        <v>1.1200000000000001</v>
      </c>
      <c r="N2892" s="95">
        <v>0.66</v>
      </c>
      <c r="O2892" s="95">
        <v>4.0599999999999996</v>
      </c>
      <c r="P2892" s="95">
        <v>-0.78</v>
      </c>
      <c r="Q2892" s="95">
        <v>1.76</v>
      </c>
      <c r="R2892" s="95">
        <v>0.46</v>
      </c>
      <c r="S2892" s="95">
        <v>0.14000000000000001</v>
      </c>
      <c r="T2892" s="95">
        <v>2.25</v>
      </c>
      <c r="U2892" s="95">
        <v>0.31</v>
      </c>
      <c r="V2892" s="95">
        <v>0.69</v>
      </c>
      <c r="W2892" s="95">
        <v>0.82</v>
      </c>
      <c r="X2892" s="95">
        <v>2.4500000000000002</v>
      </c>
      <c r="Y2892" s="95">
        <v>-46.56</v>
      </c>
      <c r="Z2892" s="74" t="s">
        <v>1111</v>
      </c>
      <c r="AA2892" s="95">
        <v>20.23</v>
      </c>
      <c r="AB2892" s="95">
        <v>0.09</v>
      </c>
      <c r="AC2892" s="74" t="s">
        <v>1111</v>
      </c>
      <c r="AD2892" s="95">
        <v>1096103583</v>
      </c>
    </row>
    <row r="2893" spans="1:30" x14ac:dyDescent="0.2">
      <c r="A2893" s="74" t="s">
        <v>4001</v>
      </c>
      <c r="B2893" s="95">
        <v>90.89</v>
      </c>
      <c r="C2893" s="95">
        <v>1.17</v>
      </c>
      <c r="D2893" s="95">
        <v>6.18</v>
      </c>
      <c r="E2893" s="95">
        <v>2.84</v>
      </c>
      <c r="F2893" s="95">
        <v>1.19</v>
      </c>
      <c r="G2893" s="95">
        <v>30.22</v>
      </c>
      <c r="H2893" s="95">
        <v>24.89</v>
      </c>
      <c r="I2893" s="95">
        <v>18.420000000000002</v>
      </c>
      <c r="J2893" s="95">
        <v>4.57</v>
      </c>
      <c r="K2893" s="95">
        <v>5.24</v>
      </c>
      <c r="L2893" s="95">
        <v>0.67</v>
      </c>
      <c r="M2893" s="95">
        <v>0.41</v>
      </c>
      <c r="N2893" s="95">
        <v>1.1399999999999999</v>
      </c>
      <c r="O2893" s="95">
        <v>-58.24</v>
      </c>
      <c r="P2893" s="95">
        <v>-1.39</v>
      </c>
      <c r="Q2893" s="95">
        <v>0.88</v>
      </c>
      <c r="R2893" s="95">
        <v>45.99</v>
      </c>
      <c r="S2893" s="95">
        <v>19.190000000000001</v>
      </c>
      <c r="T2893" s="95">
        <v>32.43</v>
      </c>
      <c r="U2893" s="95">
        <v>0.42</v>
      </c>
      <c r="V2893" s="95">
        <v>0.57999999999999996</v>
      </c>
      <c r="W2893" s="95">
        <v>1.04</v>
      </c>
      <c r="X2893" s="95">
        <v>4.8</v>
      </c>
      <c r="Y2893" s="95">
        <v>13.39</v>
      </c>
      <c r="Z2893" s="74" t="s">
        <v>1111</v>
      </c>
      <c r="AA2893" s="95">
        <v>31.99</v>
      </c>
      <c r="AB2893" s="95">
        <v>14.71</v>
      </c>
      <c r="AC2893" s="74" t="s">
        <v>1111</v>
      </c>
      <c r="AD2893" s="95">
        <v>3820288480</v>
      </c>
    </row>
    <row r="2894" spans="1:30" x14ac:dyDescent="0.2">
      <c r="A2894" s="74" t="s">
        <v>4002</v>
      </c>
      <c r="B2894" s="95">
        <v>14.38</v>
      </c>
      <c r="C2894" s="95"/>
      <c r="D2894" s="95">
        <v>-71.239999999999995</v>
      </c>
      <c r="E2894" s="95">
        <v>-38.880000000000003</v>
      </c>
      <c r="F2894" s="95">
        <v>2.2599999999999998</v>
      </c>
      <c r="G2894" s="95">
        <v>15.22</v>
      </c>
      <c r="H2894" s="95">
        <v>-1.18</v>
      </c>
      <c r="I2894" s="95">
        <v>-1.1599999999999999</v>
      </c>
      <c r="J2894" s="95">
        <v>-69.92</v>
      </c>
      <c r="K2894" s="95">
        <v>-89.73</v>
      </c>
      <c r="L2894" s="95">
        <v>-19.8</v>
      </c>
      <c r="M2894" s="95"/>
      <c r="N2894" s="95">
        <v>0.82</v>
      </c>
      <c r="O2894" s="95">
        <v>11.93</v>
      </c>
      <c r="P2894" s="95">
        <v>-3.94</v>
      </c>
      <c r="Q2894" s="95">
        <v>1.8</v>
      </c>
      <c r="R2894" s="95">
        <v>-54.58</v>
      </c>
      <c r="S2894" s="95">
        <v>-3.18</v>
      </c>
      <c r="T2894" s="95">
        <v>-4.8099999999999996</v>
      </c>
      <c r="U2894" s="95">
        <v>-0.06</v>
      </c>
      <c r="V2894" s="95">
        <v>1.06</v>
      </c>
      <c r="W2894" s="95">
        <v>2.74</v>
      </c>
      <c r="X2894" s="95"/>
      <c r="Y2894" s="95"/>
      <c r="Z2894" s="74" t="s">
        <v>1111</v>
      </c>
      <c r="AA2894" s="95">
        <v>-0.37</v>
      </c>
      <c r="AB2894" s="95">
        <v>-0.2</v>
      </c>
      <c r="AC2894" s="74" t="s">
        <v>1111</v>
      </c>
      <c r="AD2894" s="95">
        <v>555412458.51999998</v>
      </c>
    </row>
    <row r="2895" spans="1:30" x14ac:dyDescent="0.2">
      <c r="A2895" s="74" t="s">
        <v>4003</v>
      </c>
      <c r="B2895" s="95">
        <v>11.55</v>
      </c>
      <c r="C2895" s="95"/>
      <c r="D2895" s="95">
        <v>-4.55</v>
      </c>
      <c r="E2895" s="95">
        <v>1.04</v>
      </c>
      <c r="F2895" s="95">
        <v>0.48</v>
      </c>
      <c r="G2895" s="95">
        <v>0.95</v>
      </c>
      <c r="H2895" s="95">
        <v>-17.47</v>
      </c>
      <c r="I2895" s="95">
        <v>-19.149999999999999</v>
      </c>
      <c r="J2895" s="95">
        <v>-4.9800000000000004</v>
      </c>
      <c r="K2895" s="95">
        <v>-3.74</v>
      </c>
      <c r="L2895" s="95">
        <v>1.24</v>
      </c>
      <c r="M2895" s="95">
        <v>-0.26</v>
      </c>
      <c r="N2895" s="95">
        <v>0.87</v>
      </c>
      <c r="O2895" s="95">
        <v>1.62</v>
      </c>
      <c r="P2895" s="95">
        <v>-1.17</v>
      </c>
      <c r="Q2895" s="95">
        <v>2</v>
      </c>
      <c r="R2895" s="95">
        <v>-22.83</v>
      </c>
      <c r="S2895" s="95">
        <v>-10.51</v>
      </c>
      <c r="T2895" s="95">
        <v>-17.11</v>
      </c>
      <c r="U2895" s="95">
        <v>0.46</v>
      </c>
      <c r="V2895" s="95">
        <v>0.54</v>
      </c>
      <c r="W2895" s="95">
        <v>0.55000000000000004</v>
      </c>
      <c r="X2895" s="95"/>
      <c r="Y2895" s="95"/>
      <c r="Z2895" s="74" t="s">
        <v>1111</v>
      </c>
      <c r="AA2895" s="95">
        <v>11.13</v>
      </c>
      <c r="AB2895" s="95">
        <v>-2.54</v>
      </c>
      <c r="AC2895" s="74" t="s">
        <v>1111</v>
      </c>
      <c r="AD2895" s="95">
        <v>510885375</v>
      </c>
    </row>
    <row r="2896" spans="1:30" x14ac:dyDescent="0.2">
      <c r="A2896" s="74" t="s">
        <v>4004</v>
      </c>
      <c r="B2896" s="95">
        <v>27.74</v>
      </c>
      <c r="C2896" s="95">
        <v>0.14000000000000001</v>
      </c>
      <c r="D2896" s="95">
        <v>-31.01</v>
      </c>
      <c r="E2896" s="95">
        <v>1.52</v>
      </c>
      <c r="F2896" s="95">
        <v>0.46</v>
      </c>
      <c r="G2896" s="95">
        <v>42.45</v>
      </c>
      <c r="H2896" s="95">
        <v>4.6399999999999997</v>
      </c>
      <c r="I2896" s="95">
        <v>-3.67</v>
      </c>
      <c r="J2896" s="95">
        <v>24.58</v>
      </c>
      <c r="K2896" s="95">
        <v>49.53</v>
      </c>
      <c r="L2896" s="95">
        <v>24.95</v>
      </c>
      <c r="M2896" s="95">
        <v>1.54</v>
      </c>
      <c r="N2896" s="95">
        <v>1.1399999999999999</v>
      </c>
      <c r="O2896" s="95">
        <v>-21.22</v>
      </c>
      <c r="P2896" s="95">
        <v>-0.52</v>
      </c>
      <c r="Q2896" s="95">
        <v>0.84</v>
      </c>
      <c r="R2896" s="95">
        <v>-4.8899999999999997</v>
      </c>
      <c r="S2896" s="95">
        <v>-1.47</v>
      </c>
      <c r="T2896" s="95">
        <v>2.11</v>
      </c>
      <c r="U2896" s="95">
        <v>0.3</v>
      </c>
      <c r="V2896" s="95">
        <v>0.7</v>
      </c>
      <c r="W2896" s="95">
        <v>0.4</v>
      </c>
      <c r="X2896" s="95">
        <v>-4.04</v>
      </c>
      <c r="Y2896" s="95">
        <v>16.23</v>
      </c>
      <c r="Z2896" s="74" t="s">
        <v>1111</v>
      </c>
      <c r="AA2896" s="95">
        <v>18.29</v>
      </c>
      <c r="AB2896" s="95">
        <v>-0.89</v>
      </c>
      <c r="AC2896" s="74" t="s">
        <v>1111</v>
      </c>
      <c r="AD2896" s="95">
        <v>2015654976</v>
      </c>
    </row>
    <row r="2897" spans="1:30" x14ac:dyDescent="0.2">
      <c r="A2897" s="74" t="s">
        <v>4005</v>
      </c>
      <c r="B2897" s="95">
        <v>40</v>
      </c>
      <c r="C2897" s="95"/>
      <c r="D2897" s="95">
        <v>189.64</v>
      </c>
      <c r="E2897" s="95">
        <v>1.49</v>
      </c>
      <c r="F2897" s="95">
        <v>0.83</v>
      </c>
      <c r="G2897" s="95">
        <v>29.83</v>
      </c>
      <c r="H2897" s="95">
        <v>2.63</v>
      </c>
      <c r="I2897" s="95">
        <v>2.06</v>
      </c>
      <c r="J2897" s="95">
        <v>148.47</v>
      </c>
      <c r="K2897" s="95">
        <v>157.91999999999999</v>
      </c>
      <c r="L2897" s="95">
        <v>9.44</v>
      </c>
      <c r="M2897" s="95">
        <v>0.09</v>
      </c>
      <c r="N2897" s="95">
        <v>3.91</v>
      </c>
      <c r="O2897" s="95"/>
      <c r="P2897" s="95">
        <v>-0.83</v>
      </c>
      <c r="Q2897" s="95"/>
      <c r="R2897" s="95">
        <v>0.79</v>
      </c>
      <c r="S2897" s="95">
        <v>0.44</v>
      </c>
      <c r="T2897" s="95">
        <v>0.64</v>
      </c>
      <c r="U2897" s="95">
        <v>0.56000000000000005</v>
      </c>
      <c r="V2897" s="95">
        <v>0.44</v>
      </c>
      <c r="W2897" s="95">
        <v>0.21</v>
      </c>
      <c r="X2897" s="95">
        <v>1.7</v>
      </c>
      <c r="Y2897" s="95">
        <v>-23.49</v>
      </c>
      <c r="Z2897" s="74" t="s">
        <v>1111</v>
      </c>
      <c r="AA2897" s="95">
        <v>26.64</v>
      </c>
      <c r="AB2897" s="95">
        <v>0.21</v>
      </c>
      <c r="AC2897" s="74" t="s">
        <v>1111</v>
      </c>
      <c r="AD2897" s="95">
        <v>80027260</v>
      </c>
    </row>
    <row r="2898" spans="1:30" x14ac:dyDescent="0.2">
      <c r="A2898" s="74" t="s">
        <v>4006</v>
      </c>
      <c r="B2898" s="95">
        <v>25.3</v>
      </c>
      <c r="C2898" s="95">
        <v>2.73</v>
      </c>
      <c r="D2898" s="95">
        <v>9.27</v>
      </c>
      <c r="E2898" s="95">
        <v>1.03</v>
      </c>
      <c r="F2898" s="95">
        <v>0.11</v>
      </c>
      <c r="G2898" s="95">
        <v>0</v>
      </c>
      <c r="H2898" s="95">
        <v>33.369999999999997</v>
      </c>
      <c r="I2898" s="95">
        <v>27.24</v>
      </c>
      <c r="J2898" s="95">
        <v>7.57</v>
      </c>
      <c r="K2898" s="95">
        <v>-6.63</v>
      </c>
      <c r="L2898" s="95">
        <v>-14.2</v>
      </c>
      <c r="M2898" s="95">
        <v>-1.94</v>
      </c>
      <c r="N2898" s="95">
        <v>2.5299999999999998</v>
      </c>
      <c r="O2898" s="95"/>
      <c r="P2898" s="95">
        <v>-0.11</v>
      </c>
      <c r="Q2898" s="95"/>
      <c r="R2898" s="95">
        <v>11.15</v>
      </c>
      <c r="S2898" s="95">
        <v>1.19</v>
      </c>
      <c r="T2898" s="95">
        <v>10.34</v>
      </c>
      <c r="U2898" s="95">
        <v>0.11</v>
      </c>
      <c r="V2898" s="95">
        <v>0.89</v>
      </c>
      <c r="W2898" s="95">
        <v>0.04</v>
      </c>
      <c r="X2898" s="95">
        <v>12.43</v>
      </c>
      <c r="Y2898" s="95">
        <v>3.99</v>
      </c>
      <c r="Z2898" s="74" t="s">
        <v>1111</v>
      </c>
      <c r="AA2898" s="95">
        <v>24.47</v>
      </c>
      <c r="AB2898" s="95">
        <v>2.73</v>
      </c>
      <c r="AC2898" s="74" t="s">
        <v>1111</v>
      </c>
      <c r="AD2898" s="95">
        <v>150992930</v>
      </c>
    </row>
    <row r="2899" spans="1:30" x14ac:dyDescent="0.2">
      <c r="A2899" s="74" t="s">
        <v>4007</v>
      </c>
      <c r="B2899" s="95">
        <v>13.04</v>
      </c>
      <c r="C2899" s="95"/>
      <c r="D2899" s="95">
        <v>-1.9</v>
      </c>
      <c r="E2899" s="95">
        <v>-4.1500000000000004</v>
      </c>
      <c r="F2899" s="95">
        <v>0.15</v>
      </c>
      <c r="G2899" s="95">
        <v>-26.42</v>
      </c>
      <c r="H2899" s="95">
        <v>-67.92</v>
      </c>
      <c r="I2899" s="95">
        <v>-140</v>
      </c>
      <c r="J2899" s="95">
        <v>-3.92</v>
      </c>
      <c r="K2899" s="95">
        <v>-18.760000000000002</v>
      </c>
      <c r="L2899" s="95">
        <v>-14.83</v>
      </c>
      <c r="M2899" s="95"/>
      <c r="N2899" s="95">
        <v>2.66</v>
      </c>
      <c r="O2899" s="95"/>
      <c r="P2899" s="95">
        <v>-0.15</v>
      </c>
      <c r="Q2899" s="95"/>
      <c r="R2899" s="95">
        <v>-218.24</v>
      </c>
      <c r="S2899" s="95">
        <v>-7.7</v>
      </c>
      <c r="T2899" s="95">
        <v>-5.47</v>
      </c>
      <c r="U2899" s="95">
        <v>-0.04</v>
      </c>
      <c r="V2899" s="95">
        <v>1.04</v>
      </c>
      <c r="W2899" s="95">
        <v>0.06</v>
      </c>
      <c r="X2899" s="95">
        <v>-19.86</v>
      </c>
      <c r="Y2899" s="95"/>
      <c r="Z2899" s="74" t="s">
        <v>1111</v>
      </c>
      <c r="AA2899" s="95">
        <v>-3.12</v>
      </c>
      <c r="AB2899" s="95">
        <v>-6.82</v>
      </c>
      <c r="AC2899" s="74" t="s">
        <v>1111</v>
      </c>
      <c r="AD2899" s="95">
        <v>706193774</v>
      </c>
    </row>
    <row r="2900" spans="1:30" x14ac:dyDescent="0.2">
      <c r="A2900" s="74" t="s">
        <v>4008</v>
      </c>
      <c r="B2900" s="95">
        <v>0.65</v>
      </c>
      <c r="C2900" s="95"/>
      <c r="D2900" s="95">
        <v>-7.45</v>
      </c>
      <c r="E2900" s="95">
        <v>3.76</v>
      </c>
      <c r="F2900" s="95">
        <v>1.4</v>
      </c>
      <c r="G2900" s="95">
        <v>62.36</v>
      </c>
      <c r="H2900" s="95">
        <v>-33.99</v>
      </c>
      <c r="I2900" s="95">
        <v>-37.5</v>
      </c>
      <c r="J2900" s="95">
        <v>-8.2200000000000006</v>
      </c>
      <c r="K2900" s="95">
        <v>-8.69</v>
      </c>
      <c r="L2900" s="95">
        <v>-0.47</v>
      </c>
      <c r="M2900" s="95">
        <v>0.22</v>
      </c>
      <c r="N2900" s="95">
        <v>2.79</v>
      </c>
      <c r="O2900" s="95">
        <v>11.48</v>
      </c>
      <c r="P2900" s="95">
        <v>-2.57</v>
      </c>
      <c r="Q2900" s="95">
        <v>1.37</v>
      </c>
      <c r="R2900" s="95">
        <v>-50.45</v>
      </c>
      <c r="S2900" s="95">
        <v>-18.809999999999999</v>
      </c>
      <c r="T2900" s="95">
        <v>-26.87</v>
      </c>
      <c r="U2900" s="95">
        <v>0.37</v>
      </c>
      <c r="V2900" s="95">
        <v>0.63</v>
      </c>
      <c r="W2900" s="95">
        <v>0.5</v>
      </c>
      <c r="X2900" s="95">
        <v>31.39</v>
      </c>
      <c r="Y2900" s="95"/>
      <c r="Z2900" s="74" t="s">
        <v>1111</v>
      </c>
      <c r="AA2900" s="95">
        <v>0.17</v>
      </c>
      <c r="AB2900" s="95">
        <v>-0.09</v>
      </c>
      <c r="AC2900" s="74" t="s">
        <v>1111</v>
      </c>
      <c r="AD2900" s="95">
        <v>115149255</v>
      </c>
    </row>
    <row r="2901" spans="1:30" x14ac:dyDescent="0.2">
      <c r="A2901" s="74" t="s">
        <v>4009</v>
      </c>
      <c r="B2901" s="95">
        <v>30.65</v>
      </c>
      <c r="C2901" s="95">
        <v>1.17</v>
      </c>
      <c r="D2901" s="95">
        <v>6.22</v>
      </c>
      <c r="E2901" s="95">
        <v>1.19</v>
      </c>
      <c r="F2901" s="95">
        <v>0.12</v>
      </c>
      <c r="G2901" s="95">
        <v>0</v>
      </c>
      <c r="H2901" s="95">
        <v>68.180000000000007</v>
      </c>
      <c r="I2901" s="95">
        <v>45.59</v>
      </c>
      <c r="J2901" s="95">
        <v>4.16</v>
      </c>
      <c r="K2901" s="95">
        <v>1</v>
      </c>
      <c r="L2901" s="95">
        <v>-3.16</v>
      </c>
      <c r="M2901" s="95">
        <v>-0.91</v>
      </c>
      <c r="N2901" s="95">
        <v>2.83</v>
      </c>
      <c r="O2901" s="95"/>
      <c r="P2901" s="95">
        <v>-0.12</v>
      </c>
      <c r="Q2901" s="95"/>
      <c r="R2901" s="95">
        <v>19.18</v>
      </c>
      <c r="S2901" s="95">
        <v>1.94</v>
      </c>
      <c r="T2901" s="95">
        <v>12.38</v>
      </c>
      <c r="U2901" s="95">
        <v>0.1</v>
      </c>
      <c r="V2901" s="95">
        <v>0.9</v>
      </c>
      <c r="W2901" s="95">
        <v>0.04</v>
      </c>
      <c r="X2901" s="95">
        <v>37.54</v>
      </c>
      <c r="Y2901" s="95">
        <v>44.78</v>
      </c>
      <c r="Z2901" s="74" t="s">
        <v>1111</v>
      </c>
      <c r="AA2901" s="95">
        <v>25.7</v>
      </c>
      <c r="AB2901" s="95">
        <v>4.93</v>
      </c>
      <c r="AC2901" s="74" t="s">
        <v>1111</v>
      </c>
      <c r="AD2901" s="95">
        <v>1323408765</v>
      </c>
    </row>
    <row r="2902" spans="1:30" x14ac:dyDescent="0.2">
      <c r="A2902" s="74" t="s">
        <v>4010</v>
      </c>
      <c r="B2902" s="95">
        <v>25.85</v>
      </c>
      <c r="C2902" s="95">
        <v>5.8</v>
      </c>
      <c r="D2902" s="95">
        <v>5.24</v>
      </c>
      <c r="E2902" s="95">
        <v>1.01</v>
      </c>
      <c r="F2902" s="95">
        <v>0.1</v>
      </c>
      <c r="G2902" s="95">
        <v>0</v>
      </c>
      <c r="H2902" s="95">
        <v>68.180000000000007</v>
      </c>
      <c r="I2902" s="95">
        <v>45.59</v>
      </c>
      <c r="J2902" s="95">
        <v>3.51</v>
      </c>
      <c r="K2902" s="95">
        <v>1</v>
      </c>
      <c r="L2902" s="95">
        <v>-3.16</v>
      </c>
      <c r="M2902" s="95">
        <v>-0.91</v>
      </c>
      <c r="N2902" s="95">
        <v>2.39</v>
      </c>
      <c r="O2902" s="95"/>
      <c r="P2902" s="95">
        <v>-0.1</v>
      </c>
      <c r="Q2902" s="95"/>
      <c r="R2902" s="95">
        <v>19.18</v>
      </c>
      <c r="S2902" s="95">
        <v>1.94</v>
      </c>
      <c r="T2902" s="95">
        <v>12.38</v>
      </c>
      <c r="U2902" s="95">
        <v>0.1</v>
      </c>
      <c r="V2902" s="95">
        <v>0.9</v>
      </c>
      <c r="W2902" s="95">
        <v>0.04</v>
      </c>
      <c r="X2902" s="95">
        <v>37.54</v>
      </c>
      <c r="Y2902" s="95">
        <v>44.78</v>
      </c>
      <c r="Z2902" s="74" t="s">
        <v>1111</v>
      </c>
      <c r="AA2902" s="95">
        <v>25.7</v>
      </c>
      <c r="AB2902" s="95">
        <v>4.93</v>
      </c>
      <c r="AC2902" s="74" t="s">
        <v>1111</v>
      </c>
      <c r="AD2902" s="95">
        <v>1323408765</v>
      </c>
    </row>
    <row r="2903" spans="1:30" x14ac:dyDescent="0.2">
      <c r="A2903" s="74" t="s">
        <v>4011</v>
      </c>
      <c r="B2903" s="95">
        <v>27.2</v>
      </c>
      <c r="C2903" s="95">
        <v>6.43</v>
      </c>
      <c r="D2903" s="95">
        <v>5.52</v>
      </c>
      <c r="E2903" s="95">
        <v>1.06</v>
      </c>
      <c r="F2903" s="95">
        <v>0.11</v>
      </c>
      <c r="G2903" s="95">
        <v>0</v>
      </c>
      <c r="H2903" s="95">
        <v>68.180000000000007</v>
      </c>
      <c r="I2903" s="95">
        <v>45.59</v>
      </c>
      <c r="J2903" s="95">
        <v>3.69</v>
      </c>
      <c r="K2903" s="95">
        <v>1</v>
      </c>
      <c r="L2903" s="95">
        <v>-3.16</v>
      </c>
      <c r="M2903" s="95">
        <v>-0.91</v>
      </c>
      <c r="N2903" s="95">
        <v>2.5099999999999998</v>
      </c>
      <c r="O2903" s="95"/>
      <c r="P2903" s="95">
        <v>-0.11</v>
      </c>
      <c r="Q2903" s="95"/>
      <c r="R2903" s="95">
        <v>19.18</v>
      </c>
      <c r="S2903" s="95">
        <v>1.94</v>
      </c>
      <c r="T2903" s="95">
        <v>12.38</v>
      </c>
      <c r="U2903" s="95">
        <v>0.1</v>
      </c>
      <c r="V2903" s="95">
        <v>0.9</v>
      </c>
      <c r="W2903" s="95">
        <v>0.04</v>
      </c>
      <c r="X2903" s="95">
        <v>37.54</v>
      </c>
      <c r="Y2903" s="95">
        <v>44.78</v>
      </c>
      <c r="Z2903" s="74" t="s">
        <v>1111</v>
      </c>
      <c r="AA2903" s="95">
        <v>25.7</v>
      </c>
      <c r="AB2903" s="95">
        <v>4.93</v>
      </c>
      <c r="AC2903" s="74" t="s">
        <v>1111</v>
      </c>
      <c r="AD2903" s="95">
        <v>1323408765</v>
      </c>
    </row>
    <row r="2904" spans="1:30" x14ac:dyDescent="0.2">
      <c r="A2904" s="74" t="s">
        <v>4012</v>
      </c>
      <c r="B2904" s="95">
        <v>1.3</v>
      </c>
      <c r="C2904" s="95"/>
      <c r="D2904" s="95">
        <v>-1.81</v>
      </c>
      <c r="E2904" s="95">
        <v>0.99</v>
      </c>
      <c r="F2904" s="95">
        <v>0.9</v>
      </c>
      <c r="G2904" s="95"/>
      <c r="H2904" s="95"/>
      <c r="I2904" s="95"/>
      <c r="J2904" s="95">
        <v>-1.82</v>
      </c>
      <c r="K2904" s="95">
        <v>-0.01</v>
      </c>
      <c r="L2904" s="95">
        <v>1.81</v>
      </c>
      <c r="M2904" s="95">
        <v>-0.99</v>
      </c>
      <c r="N2904" s="95"/>
      <c r="O2904" s="95">
        <v>1.0900000000000001</v>
      </c>
      <c r="P2904" s="95">
        <v>-9.52</v>
      </c>
      <c r="Q2904" s="95">
        <v>11.66</v>
      </c>
      <c r="R2904" s="95">
        <v>-54.76</v>
      </c>
      <c r="S2904" s="95">
        <v>-49.69</v>
      </c>
      <c r="T2904" s="95">
        <v>-54.75</v>
      </c>
      <c r="U2904" s="95">
        <v>0.91</v>
      </c>
      <c r="V2904" s="95">
        <v>0.09</v>
      </c>
      <c r="W2904" s="95">
        <v>0</v>
      </c>
      <c r="X2904" s="95"/>
      <c r="Y2904" s="95"/>
      <c r="Z2904" s="74" t="s">
        <v>1111</v>
      </c>
      <c r="AA2904" s="95">
        <v>1.31</v>
      </c>
      <c r="AB2904" s="95">
        <v>-0.72</v>
      </c>
      <c r="AC2904" s="74" t="s">
        <v>1111</v>
      </c>
      <c r="AD2904" s="95">
        <v>121456140</v>
      </c>
    </row>
    <row r="2905" spans="1:30" x14ac:dyDescent="0.2">
      <c r="A2905" s="74" t="s">
        <v>4013</v>
      </c>
      <c r="B2905" s="95">
        <v>6.9</v>
      </c>
      <c r="C2905" s="95"/>
      <c r="D2905" s="95">
        <v>-4.88</v>
      </c>
      <c r="E2905" s="95">
        <v>2.76</v>
      </c>
      <c r="F2905" s="95">
        <v>2.5</v>
      </c>
      <c r="G2905" s="95"/>
      <c r="H2905" s="95"/>
      <c r="I2905" s="95"/>
      <c r="J2905" s="95">
        <v>-4.9000000000000004</v>
      </c>
      <c r="K2905" s="95">
        <v>-3.06</v>
      </c>
      <c r="L2905" s="95">
        <v>1.84</v>
      </c>
      <c r="M2905" s="95">
        <v>-1.04</v>
      </c>
      <c r="N2905" s="95"/>
      <c r="O2905" s="95">
        <v>2.83</v>
      </c>
      <c r="P2905" s="95">
        <v>-53.95</v>
      </c>
      <c r="Q2905" s="95">
        <v>13.47</v>
      </c>
      <c r="R2905" s="95">
        <v>-56.47</v>
      </c>
      <c r="S2905" s="95">
        <v>-51.22</v>
      </c>
      <c r="T2905" s="95">
        <v>-56.22</v>
      </c>
      <c r="U2905" s="95">
        <v>0.91</v>
      </c>
      <c r="V2905" s="95">
        <v>0.09</v>
      </c>
      <c r="W2905" s="95">
        <v>0</v>
      </c>
      <c r="X2905" s="95"/>
      <c r="Y2905" s="95"/>
      <c r="Z2905" s="74" t="s">
        <v>1111</v>
      </c>
      <c r="AA2905" s="95">
        <v>2.5099999999999998</v>
      </c>
      <c r="AB2905" s="95">
        <v>-1.42</v>
      </c>
      <c r="AC2905" s="74" t="s">
        <v>1111</v>
      </c>
      <c r="AD2905" s="95">
        <v>49259133</v>
      </c>
    </row>
    <row r="2906" spans="1:30" x14ac:dyDescent="0.2">
      <c r="A2906" s="74" t="s">
        <v>4014</v>
      </c>
      <c r="B2906" s="95">
        <v>1.51</v>
      </c>
      <c r="C2906" s="95"/>
      <c r="D2906" s="95">
        <v>-2.8</v>
      </c>
      <c r="E2906" s="95">
        <v>0.54</v>
      </c>
      <c r="F2906" s="95">
        <v>0.5</v>
      </c>
      <c r="G2906" s="95"/>
      <c r="H2906" s="95"/>
      <c r="I2906" s="95"/>
      <c r="J2906" s="95">
        <v>-2.8</v>
      </c>
      <c r="K2906" s="95">
        <v>1.98</v>
      </c>
      <c r="L2906" s="95">
        <v>4.79</v>
      </c>
      <c r="M2906" s="95">
        <v>-0.93</v>
      </c>
      <c r="N2906" s="95"/>
      <c r="O2906" s="95">
        <v>0.6</v>
      </c>
      <c r="P2906" s="95">
        <v>-3.78</v>
      </c>
      <c r="Q2906" s="95">
        <v>21.08</v>
      </c>
      <c r="R2906" s="95">
        <v>-19.329999999999998</v>
      </c>
      <c r="S2906" s="95">
        <v>-17.71</v>
      </c>
      <c r="T2906" s="95">
        <v>-19.329999999999998</v>
      </c>
      <c r="U2906" s="95">
        <v>0.92</v>
      </c>
      <c r="V2906" s="95">
        <v>0.08</v>
      </c>
      <c r="W2906" s="95">
        <v>0</v>
      </c>
      <c r="X2906" s="95"/>
      <c r="Y2906" s="95"/>
      <c r="Z2906" s="74" t="s">
        <v>1111</v>
      </c>
      <c r="AA2906" s="95">
        <v>2.84</v>
      </c>
      <c r="AB2906" s="95">
        <v>-0.55000000000000004</v>
      </c>
      <c r="AC2906" s="74" t="s">
        <v>1111</v>
      </c>
      <c r="AD2906" s="95">
        <v>44008734</v>
      </c>
    </row>
    <row r="2907" spans="1:30" x14ac:dyDescent="0.2">
      <c r="A2907" s="74" t="s">
        <v>4015</v>
      </c>
      <c r="B2907" s="95">
        <v>7.05</v>
      </c>
      <c r="C2907" s="95">
        <v>19.989999999999998</v>
      </c>
      <c r="D2907" s="95">
        <v>6.97</v>
      </c>
      <c r="E2907" s="95">
        <v>56.23</v>
      </c>
      <c r="F2907" s="95">
        <v>0.48</v>
      </c>
      <c r="G2907" s="95">
        <v>62.43</v>
      </c>
      <c r="H2907" s="95">
        <v>23.43</v>
      </c>
      <c r="I2907" s="95">
        <v>12.75</v>
      </c>
      <c r="J2907" s="95">
        <v>3.79</v>
      </c>
      <c r="K2907" s="95">
        <v>7.47</v>
      </c>
      <c r="L2907" s="95">
        <v>3.68</v>
      </c>
      <c r="M2907" s="95">
        <v>54.51</v>
      </c>
      <c r="N2907" s="95">
        <v>0.89</v>
      </c>
      <c r="O2907" s="95">
        <v>-2.83</v>
      </c>
      <c r="P2907" s="95">
        <v>-0.64</v>
      </c>
      <c r="Q2907" s="95">
        <v>0.6</v>
      </c>
      <c r="R2907" s="95">
        <v>806.71</v>
      </c>
      <c r="S2907" s="95">
        <v>6.82</v>
      </c>
      <c r="T2907" s="95">
        <v>19.96</v>
      </c>
      <c r="U2907" s="95">
        <v>0.01</v>
      </c>
      <c r="V2907" s="95">
        <v>0.99</v>
      </c>
      <c r="W2907" s="95">
        <v>0.53</v>
      </c>
      <c r="X2907" s="95">
        <v>-1.22</v>
      </c>
      <c r="Y2907" s="95">
        <v>0.54</v>
      </c>
      <c r="Z2907" s="74" t="s">
        <v>1111</v>
      </c>
      <c r="AA2907" s="95">
        <v>0.13</v>
      </c>
      <c r="AB2907" s="95">
        <v>1.01</v>
      </c>
      <c r="AC2907" s="74" t="s">
        <v>1111</v>
      </c>
      <c r="AD2907" s="95">
        <v>6040708231.3500004</v>
      </c>
    </row>
    <row r="2908" spans="1:30" x14ac:dyDescent="0.2">
      <c r="A2908" s="74" t="s">
        <v>4016</v>
      </c>
      <c r="B2908" s="95">
        <v>61.43</v>
      </c>
      <c r="C2908" s="95"/>
      <c r="D2908" s="95">
        <v>11.07</v>
      </c>
      <c r="E2908" s="95">
        <v>3.2</v>
      </c>
      <c r="F2908" s="95">
        <v>1.7</v>
      </c>
      <c r="G2908" s="95">
        <v>25.07</v>
      </c>
      <c r="H2908" s="95">
        <v>15.87</v>
      </c>
      <c r="I2908" s="95">
        <v>11.58</v>
      </c>
      <c r="J2908" s="95">
        <v>8.08</v>
      </c>
      <c r="K2908" s="95">
        <v>8.9700000000000006</v>
      </c>
      <c r="L2908" s="95">
        <v>0.89</v>
      </c>
      <c r="M2908" s="95">
        <v>0.35</v>
      </c>
      <c r="N2908" s="95">
        <v>1.28</v>
      </c>
      <c r="O2908" s="95">
        <v>167.3</v>
      </c>
      <c r="P2908" s="95">
        <v>-2.39</v>
      </c>
      <c r="Q2908" s="95">
        <v>1.04</v>
      </c>
      <c r="R2908" s="95">
        <v>28.9</v>
      </c>
      <c r="S2908" s="95">
        <v>15.35</v>
      </c>
      <c r="T2908" s="95">
        <v>21.49</v>
      </c>
      <c r="U2908" s="95">
        <v>0.53</v>
      </c>
      <c r="V2908" s="95">
        <v>0.47</v>
      </c>
      <c r="W2908" s="95">
        <v>1.33</v>
      </c>
      <c r="X2908" s="95">
        <v>29.65</v>
      </c>
      <c r="Y2908" s="95">
        <v>43.51</v>
      </c>
      <c r="Z2908" s="74" t="s">
        <v>1111</v>
      </c>
      <c r="AA2908" s="95">
        <v>19.21</v>
      </c>
      <c r="AB2908" s="95">
        <v>5.55</v>
      </c>
      <c r="AC2908" s="74" t="s">
        <v>1111</v>
      </c>
      <c r="AD2908" s="95">
        <v>1280182771</v>
      </c>
    </row>
    <row r="2909" spans="1:30" x14ac:dyDescent="0.2">
      <c r="A2909" s="74" t="s">
        <v>4017</v>
      </c>
      <c r="B2909" s="95">
        <v>38.6</v>
      </c>
      <c r="C2909" s="95">
        <v>3.06</v>
      </c>
      <c r="D2909" s="95">
        <v>9.84</v>
      </c>
      <c r="E2909" s="95">
        <v>1.34</v>
      </c>
      <c r="F2909" s="95">
        <v>0.12</v>
      </c>
      <c r="G2909" s="95">
        <v>0</v>
      </c>
      <c r="H2909" s="95">
        <v>42.83</v>
      </c>
      <c r="I2909" s="95">
        <v>30.43</v>
      </c>
      <c r="J2909" s="95">
        <v>6.99</v>
      </c>
      <c r="K2909" s="95">
        <v>-2.64</v>
      </c>
      <c r="L2909" s="95">
        <v>-9.6300000000000008</v>
      </c>
      <c r="M2909" s="95">
        <v>-1.84</v>
      </c>
      <c r="N2909" s="95">
        <v>2.99</v>
      </c>
      <c r="O2909" s="95"/>
      <c r="P2909" s="95">
        <v>-0.12</v>
      </c>
      <c r="Q2909" s="95"/>
      <c r="R2909" s="95">
        <v>13.59</v>
      </c>
      <c r="S2909" s="95">
        <v>1.24</v>
      </c>
      <c r="T2909" s="95">
        <v>7.02</v>
      </c>
      <c r="U2909" s="95">
        <v>0.09</v>
      </c>
      <c r="V2909" s="95">
        <v>0.91</v>
      </c>
      <c r="W2909" s="95">
        <v>0.04</v>
      </c>
      <c r="X2909" s="95">
        <v>8.5500000000000007</v>
      </c>
      <c r="Y2909" s="95">
        <v>10.31</v>
      </c>
      <c r="Z2909" s="74" t="s">
        <v>1111</v>
      </c>
      <c r="AA2909" s="95">
        <v>28.86</v>
      </c>
      <c r="AB2909" s="95">
        <v>3.92</v>
      </c>
      <c r="AC2909" s="74" t="s">
        <v>1111</v>
      </c>
      <c r="AD2909" s="95">
        <v>604885160</v>
      </c>
    </row>
    <row r="2910" spans="1:30" x14ac:dyDescent="0.2">
      <c r="A2910" s="74" t="s">
        <v>4018</v>
      </c>
      <c r="B2910" s="95">
        <v>53.62</v>
      </c>
      <c r="C2910" s="95">
        <v>12.68</v>
      </c>
      <c r="D2910" s="95">
        <v>8.99</v>
      </c>
      <c r="E2910" s="95">
        <v>6.83</v>
      </c>
      <c r="F2910" s="95">
        <v>2.4900000000000002</v>
      </c>
      <c r="G2910" s="95">
        <v>100</v>
      </c>
      <c r="H2910" s="95">
        <v>38.799999999999997</v>
      </c>
      <c r="I2910" s="95">
        <v>25.54</v>
      </c>
      <c r="J2910" s="95">
        <v>5.91</v>
      </c>
      <c r="K2910" s="95">
        <v>5.45</v>
      </c>
      <c r="L2910" s="95">
        <v>-0.47</v>
      </c>
      <c r="M2910" s="95">
        <v>-0.54</v>
      </c>
      <c r="N2910" s="95">
        <v>2.29</v>
      </c>
      <c r="O2910" s="95"/>
      <c r="P2910" s="95">
        <v>-2.4900000000000002</v>
      </c>
      <c r="Q2910" s="95"/>
      <c r="R2910" s="95">
        <v>75.98</v>
      </c>
      <c r="S2910" s="95">
        <v>27.66</v>
      </c>
      <c r="T2910" s="95">
        <v>89.99</v>
      </c>
      <c r="U2910" s="95">
        <v>0.36</v>
      </c>
      <c r="V2910" s="95">
        <v>0.64</v>
      </c>
      <c r="W2910" s="95">
        <v>1.08</v>
      </c>
      <c r="X2910" s="95">
        <v>11.32</v>
      </c>
      <c r="Y2910" s="95">
        <v>40.119999999999997</v>
      </c>
      <c r="Z2910" s="74" t="s">
        <v>1111</v>
      </c>
      <c r="AA2910" s="95">
        <v>7.85</v>
      </c>
      <c r="AB2910" s="95">
        <v>5.97</v>
      </c>
      <c r="AC2910" s="74" t="s">
        <v>1111</v>
      </c>
      <c r="AD2910" s="95">
        <v>3528721476</v>
      </c>
    </row>
    <row r="2911" spans="1:30" x14ac:dyDescent="0.2">
      <c r="A2911" s="74" t="s">
        <v>4019</v>
      </c>
      <c r="B2911" s="95">
        <v>106.99</v>
      </c>
      <c r="C2911" s="95"/>
      <c r="D2911" s="95">
        <v>21.31</v>
      </c>
      <c r="E2911" s="95">
        <v>2.1</v>
      </c>
      <c r="F2911" s="95">
        <v>0.19</v>
      </c>
      <c r="G2911" s="95">
        <v>0</v>
      </c>
      <c r="H2911" s="95">
        <v>44.64</v>
      </c>
      <c r="I2911" s="95">
        <v>29.52</v>
      </c>
      <c r="J2911" s="95">
        <v>14.09</v>
      </c>
      <c r="K2911" s="95">
        <v>-16.149999999999999</v>
      </c>
      <c r="L2911" s="95">
        <v>-30.24</v>
      </c>
      <c r="M2911" s="95">
        <v>-4.5</v>
      </c>
      <c r="N2911" s="95">
        <v>6.29</v>
      </c>
      <c r="O2911" s="95"/>
      <c r="P2911" s="95">
        <v>-0.19</v>
      </c>
      <c r="Q2911" s="95"/>
      <c r="R2911" s="95">
        <v>9.85</v>
      </c>
      <c r="S2911" s="95">
        <v>0.87</v>
      </c>
      <c r="T2911" s="95">
        <v>9.85</v>
      </c>
      <c r="U2911" s="95">
        <v>0.09</v>
      </c>
      <c r="V2911" s="95">
        <v>0.91</v>
      </c>
      <c r="W2911" s="95">
        <v>0.03</v>
      </c>
      <c r="X2911" s="95">
        <v>33.909999999999997</v>
      </c>
      <c r="Y2911" s="95">
        <v>56.65</v>
      </c>
      <c r="Z2911" s="74" t="s">
        <v>1111</v>
      </c>
      <c r="AA2911" s="95">
        <v>50.98</v>
      </c>
      <c r="AB2911" s="95">
        <v>5.0199999999999996</v>
      </c>
      <c r="AC2911" s="74" t="s">
        <v>1111</v>
      </c>
      <c r="AD2911" s="95">
        <v>1138822958</v>
      </c>
    </row>
    <row r="2912" spans="1:30" x14ac:dyDescent="0.2">
      <c r="A2912" s="74" t="s">
        <v>4020</v>
      </c>
      <c r="B2912" s="95">
        <v>9.2799999999999994</v>
      </c>
      <c r="C2912" s="95">
        <v>3.45</v>
      </c>
      <c r="D2912" s="95">
        <v>9.98</v>
      </c>
      <c r="E2912" s="95">
        <v>1.26</v>
      </c>
      <c r="F2912" s="95">
        <v>0.11</v>
      </c>
      <c r="G2912" s="95">
        <v>0</v>
      </c>
      <c r="H2912" s="95">
        <v>46.3</v>
      </c>
      <c r="I2912" s="95">
        <v>36.08</v>
      </c>
      <c r="J2912" s="95">
        <v>7.78</v>
      </c>
      <c r="K2912" s="95">
        <v>-30.84</v>
      </c>
      <c r="L2912" s="95">
        <v>-38.619999999999997</v>
      </c>
      <c r="M2912" s="95">
        <v>-6.25</v>
      </c>
      <c r="N2912" s="95">
        <v>3.6</v>
      </c>
      <c r="O2912" s="95"/>
      <c r="P2912" s="95">
        <v>-0.11</v>
      </c>
      <c r="Q2912" s="95"/>
      <c r="R2912" s="95">
        <v>12.61</v>
      </c>
      <c r="S2912" s="95">
        <v>1.1000000000000001</v>
      </c>
      <c r="T2912" s="95">
        <v>9.98</v>
      </c>
      <c r="U2912" s="95">
        <v>0.09</v>
      </c>
      <c r="V2912" s="95">
        <v>0.91</v>
      </c>
      <c r="W2912" s="95">
        <v>0.03</v>
      </c>
      <c r="X2912" s="95">
        <v>6.3</v>
      </c>
      <c r="Y2912" s="95">
        <v>18.71</v>
      </c>
      <c r="Z2912" s="74" t="s">
        <v>1111</v>
      </c>
      <c r="AA2912" s="95">
        <v>7.38</v>
      </c>
      <c r="AB2912" s="95">
        <v>0.93</v>
      </c>
      <c r="AC2912" s="74" t="s">
        <v>1111</v>
      </c>
      <c r="AD2912" s="95">
        <v>317281344</v>
      </c>
    </row>
    <row r="2913" spans="1:30" x14ac:dyDescent="0.2">
      <c r="A2913" s="74" t="s">
        <v>4021</v>
      </c>
      <c r="B2913" s="95">
        <v>26.35</v>
      </c>
      <c r="C2913" s="95">
        <v>1.75</v>
      </c>
      <c r="D2913" s="95">
        <v>12.49</v>
      </c>
      <c r="E2913" s="95">
        <v>2.4300000000000002</v>
      </c>
      <c r="F2913" s="95">
        <v>0.24</v>
      </c>
      <c r="G2913" s="95">
        <v>0</v>
      </c>
      <c r="H2913" s="95">
        <v>55.08</v>
      </c>
      <c r="I2913" s="95">
        <v>41.26</v>
      </c>
      <c r="J2913" s="95">
        <v>9.36</v>
      </c>
      <c r="K2913" s="95">
        <v>9.6</v>
      </c>
      <c r="L2913" s="95">
        <v>0.24</v>
      </c>
      <c r="M2913" s="95">
        <v>0.06</v>
      </c>
      <c r="N2913" s="95">
        <v>5.15</v>
      </c>
      <c r="O2913" s="95"/>
      <c r="P2913" s="95">
        <v>-0.24</v>
      </c>
      <c r="Q2913" s="95"/>
      <c r="R2913" s="95">
        <v>19.45</v>
      </c>
      <c r="S2913" s="95">
        <v>1.95</v>
      </c>
      <c r="T2913" s="95">
        <v>9.42</v>
      </c>
      <c r="U2913" s="95">
        <v>0.1</v>
      </c>
      <c r="V2913" s="95">
        <v>0.9</v>
      </c>
      <c r="W2913" s="95">
        <v>0.05</v>
      </c>
      <c r="X2913" s="95"/>
      <c r="Y2913" s="95"/>
      <c r="Z2913" s="74" t="s">
        <v>1111</v>
      </c>
      <c r="AA2913" s="95">
        <v>10.84</v>
      </c>
      <c r="AB2913" s="95">
        <v>2.11</v>
      </c>
      <c r="AC2913" s="74" t="s">
        <v>1111</v>
      </c>
      <c r="AD2913" s="95">
        <v>671008020</v>
      </c>
    </row>
    <row r="2914" spans="1:30" x14ac:dyDescent="0.2">
      <c r="A2914" s="74" t="s">
        <v>4022</v>
      </c>
      <c r="B2914" s="95">
        <v>253.61</v>
      </c>
      <c r="C2914" s="95">
        <v>2.0699999999999998</v>
      </c>
      <c r="D2914" s="95">
        <v>26.02</v>
      </c>
      <c r="E2914" s="95">
        <v>-33.39</v>
      </c>
      <c r="F2914" s="95">
        <v>3.59</v>
      </c>
      <c r="G2914" s="95">
        <v>53.71</v>
      </c>
      <c r="H2914" s="95">
        <v>44.61</v>
      </c>
      <c r="I2914" s="95">
        <v>32.33</v>
      </c>
      <c r="J2914" s="95">
        <v>18.86</v>
      </c>
      <c r="K2914" s="95">
        <v>21.93</v>
      </c>
      <c r="L2914" s="95">
        <v>3.07</v>
      </c>
      <c r="M2914" s="95"/>
      <c r="N2914" s="95">
        <v>8.41</v>
      </c>
      <c r="O2914" s="95">
        <v>111.46</v>
      </c>
      <c r="P2914" s="95">
        <v>-4.13</v>
      </c>
      <c r="Q2914" s="95">
        <v>1.33</v>
      </c>
      <c r="R2914" s="95">
        <v>-128.35</v>
      </c>
      <c r="S2914" s="95">
        <v>13.81</v>
      </c>
      <c r="T2914" s="95">
        <v>28.8</v>
      </c>
      <c r="U2914" s="95">
        <v>-0.11</v>
      </c>
      <c r="V2914" s="95">
        <v>1.1100000000000001</v>
      </c>
      <c r="W2914" s="95">
        <v>0.43</v>
      </c>
      <c r="X2914" s="95">
        <v>-5.45</v>
      </c>
      <c r="Y2914" s="95">
        <v>0.87</v>
      </c>
      <c r="Z2914" s="74" t="s">
        <v>1111</v>
      </c>
      <c r="AA2914" s="95">
        <v>-7.59</v>
      </c>
      <c r="AB2914" s="95">
        <v>9.75</v>
      </c>
      <c r="AC2914" s="74" t="s">
        <v>1111</v>
      </c>
      <c r="AD2914" s="95">
        <v>189508905894</v>
      </c>
    </row>
    <row r="2915" spans="1:30" x14ac:dyDescent="0.2">
      <c r="A2915" s="74" t="s">
        <v>4023</v>
      </c>
      <c r="B2915" s="95">
        <v>25.65</v>
      </c>
      <c r="C2915" s="95">
        <v>18.89</v>
      </c>
      <c r="D2915" s="95">
        <v>16.91</v>
      </c>
      <c r="E2915" s="95">
        <v>-1.47</v>
      </c>
      <c r="F2915" s="95">
        <v>3.2</v>
      </c>
      <c r="G2915" s="95">
        <v>71.55</v>
      </c>
      <c r="H2915" s="95">
        <v>0.22</v>
      </c>
      <c r="I2915" s="95">
        <v>20.76</v>
      </c>
      <c r="J2915" s="95">
        <v>1591.56</v>
      </c>
      <c r="K2915" s="95">
        <v>1896.56</v>
      </c>
      <c r="L2915" s="95">
        <v>305</v>
      </c>
      <c r="M2915" s="95"/>
      <c r="N2915" s="95">
        <v>3.51</v>
      </c>
      <c r="O2915" s="95">
        <v>-27.99</v>
      </c>
      <c r="P2915" s="95">
        <v>-5.16</v>
      </c>
      <c r="Q2915" s="95">
        <v>0.77</v>
      </c>
      <c r="R2915" s="95">
        <v>-8.67</v>
      </c>
      <c r="S2915" s="95">
        <v>18.920000000000002</v>
      </c>
      <c r="T2915" s="95">
        <v>2.64</v>
      </c>
      <c r="U2915" s="95">
        <v>-2.1800000000000002</v>
      </c>
      <c r="V2915" s="95">
        <v>1.51</v>
      </c>
      <c r="W2915" s="95">
        <v>0.91</v>
      </c>
      <c r="X2915" s="95"/>
      <c r="Y2915" s="95"/>
      <c r="Z2915" s="74" t="s">
        <v>1111</v>
      </c>
      <c r="AA2915" s="95">
        <v>-17.5</v>
      </c>
      <c r="AB2915" s="95">
        <v>1.52</v>
      </c>
      <c r="AC2915" s="74" t="s">
        <v>1111</v>
      </c>
      <c r="AD2915" s="95">
        <v>11140946685</v>
      </c>
    </row>
    <row r="2916" spans="1:30" x14ac:dyDescent="0.2">
      <c r="A2916" s="74" t="s">
        <v>4024</v>
      </c>
      <c r="B2916" s="95">
        <v>24.4</v>
      </c>
      <c r="C2916" s="95"/>
      <c r="D2916" s="95">
        <v>8.23</v>
      </c>
      <c r="E2916" s="95">
        <v>4.29</v>
      </c>
      <c r="F2916" s="95">
        <v>1.67</v>
      </c>
      <c r="G2916" s="95">
        <v>24.72</v>
      </c>
      <c r="H2916" s="95">
        <v>14.31</v>
      </c>
      <c r="I2916" s="95">
        <v>10.68</v>
      </c>
      <c r="J2916" s="95">
        <v>6.15</v>
      </c>
      <c r="K2916" s="95">
        <v>6.86</v>
      </c>
      <c r="L2916" s="95">
        <v>0.72</v>
      </c>
      <c r="M2916" s="95">
        <v>0.5</v>
      </c>
      <c r="N2916" s="95">
        <v>0.88</v>
      </c>
      <c r="O2916" s="95">
        <v>12.86</v>
      </c>
      <c r="P2916" s="95">
        <v>-2.78</v>
      </c>
      <c r="Q2916" s="95">
        <v>1.48</v>
      </c>
      <c r="R2916" s="95">
        <v>52.11</v>
      </c>
      <c r="S2916" s="95">
        <v>20.32</v>
      </c>
      <c r="T2916" s="95">
        <v>29.64</v>
      </c>
      <c r="U2916" s="95">
        <v>0.39</v>
      </c>
      <c r="V2916" s="95">
        <v>0.61</v>
      </c>
      <c r="W2916" s="95">
        <v>1.9</v>
      </c>
      <c r="X2916" s="95">
        <v>18.86</v>
      </c>
      <c r="Y2916" s="95">
        <v>40.64</v>
      </c>
      <c r="Z2916" s="74" t="s">
        <v>1111</v>
      </c>
      <c r="AA2916" s="95">
        <v>5.69</v>
      </c>
      <c r="AB2916" s="95">
        <v>2.96</v>
      </c>
      <c r="AC2916" s="74" t="s">
        <v>1111</v>
      </c>
      <c r="AD2916" s="95">
        <v>462275080</v>
      </c>
    </row>
    <row r="2917" spans="1:30" x14ac:dyDescent="0.2">
      <c r="A2917" s="74" t="s">
        <v>4025</v>
      </c>
      <c r="B2917" s="95">
        <v>74.849999999999994</v>
      </c>
      <c r="C2917" s="95">
        <v>1.97</v>
      </c>
      <c r="D2917" s="95">
        <v>64.19</v>
      </c>
      <c r="E2917" s="95">
        <v>7.28</v>
      </c>
      <c r="F2917" s="95">
        <v>2.56</v>
      </c>
      <c r="G2917" s="95">
        <v>63.73</v>
      </c>
      <c r="H2917" s="95">
        <v>16.97</v>
      </c>
      <c r="I2917" s="95">
        <v>10.71</v>
      </c>
      <c r="J2917" s="95">
        <v>40.53</v>
      </c>
      <c r="K2917" s="95">
        <v>48.29</v>
      </c>
      <c r="L2917" s="95">
        <v>7.75</v>
      </c>
      <c r="M2917" s="95">
        <v>1.39</v>
      </c>
      <c r="N2917" s="95">
        <v>6.88</v>
      </c>
      <c r="O2917" s="95">
        <v>40.43</v>
      </c>
      <c r="P2917" s="95">
        <v>-2.95</v>
      </c>
      <c r="Q2917" s="95">
        <v>1.92</v>
      </c>
      <c r="R2917" s="95">
        <v>11.35</v>
      </c>
      <c r="S2917" s="95">
        <v>3.99</v>
      </c>
      <c r="T2917" s="95">
        <v>6.82</v>
      </c>
      <c r="U2917" s="95">
        <v>0.35</v>
      </c>
      <c r="V2917" s="95">
        <v>0.65</v>
      </c>
      <c r="W2917" s="95">
        <v>0.37</v>
      </c>
      <c r="X2917" s="95">
        <v>20.14</v>
      </c>
      <c r="Y2917" s="95">
        <v>1.51</v>
      </c>
      <c r="Z2917" s="74" t="s">
        <v>1111</v>
      </c>
      <c r="AA2917" s="95">
        <v>10.28</v>
      </c>
      <c r="AB2917" s="95">
        <v>1.17</v>
      </c>
      <c r="AC2917" s="74" t="s">
        <v>1111</v>
      </c>
      <c r="AD2917" s="95">
        <v>41532071895</v>
      </c>
    </row>
    <row r="2918" spans="1:30" x14ac:dyDescent="0.2">
      <c r="A2918" s="74" t="s">
        <v>4026</v>
      </c>
      <c r="B2918" s="95">
        <v>2.44</v>
      </c>
      <c r="C2918" s="95"/>
      <c r="D2918" s="95">
        <v>-13.08</v>
      </c>
      <c r="E2918" s="95">
        <v>1.93</v>
      </c>
      <c r="F2918" s="95">
        <v>1.48</v>
      </c>
      <c r="G2918" s="95">
        <v>59.07</v>
      </c>
      <c r="H2918" s="95">
        <v>-15.21</v>
      </c>
      <c r="I2918" s="95">
        <v>-14.52</v>
      </c>
      <c r="J2918" s="95">
        <v>-12.49</v>
      </c>
      <c r="K2918" s="95">
        <v>-9.07</v>
      </c>
      <c r="L2918" s="95">
        <v>3.42</v>
      </c>
      <c r="M2918" s="95">
        <v>-0.53</v>
      </c>
      <c r="N2918" s="95">
        <v>1.9</v>
      </c>
      <c r="O2918" s="95">
        <v>3.99</v>
      </c>
      <c r="P2918" s="95">
        <v>-3.46</v>
      </c>
      <c r="Q2918" s="95">
        <v>2.82</v>
      </c>
      <c r="R2918" s="95">
        <v>-14.74</v>
      </c>
      <c r="S2918" s="95">
        <v>-11.3</v>
      </c>
      <c r="T2918" s="95">
        <v>-15.57</v>
      </c>
      <c r="U2918" s="95">
        <v>0.77</v>
      </c>
      <c r="V2918" s="95">
        <v>0.23</v>
      </c>
      <c r="W2918" s="95">
        <v>0.78</v>
      </c>
      <c r="X2918" s="95">
        <v>-18.57</v>
      </c>
      <c r="Y2918" s="95"/>
      <c r="Z2918" s="74" t="s">
        <v>1111</v>
      </c>
      <c r="AA2918" s="95">
        <v>1.27</v>
      </c>
      <c r="AB2918" s="95">
        <v>-0.19</v>
      </c>
      <c r="AC2918" s="74" t="s">
        <v>1111</v>
      </c>
      <c r="AD2918" s="95">
        <v>101387856</v>
      </c>
    </row>
    <row r="2919" spans="1:30" x14ac:dyDescent="0.2">
      <c r="A2919" s="74" t="s">
        <v>4027</v>
      </c>
      <c r="B2919" s="95">
        <v>15.7</v>
      </c>
      <c r="C2919" s="95">
        <v>6.11</v>
      </c>
      <c r="D2919" s="95">
        <v>3.74</v>
      </c>
      <c r="E2919" s="95">
        <v>0.47</v>
      </c>
      <c r="F2919" s="95">
        <v>0.14000000000000001</v>
      </c>
      <c r="G2919" s="95">
        <v>30.82</v>
      </c>
      <c r="H2919" s="95">
        <v>0</v>
      </c>
      <c r="I2919" s="95">
        <v>13.31</v>
      </c>
      <c r="J2919" s="95"/>
      <c r="K2919" s="95"/>
      <c r="L2919" s="95"/>
      <c r="M2919" s="95">
        <v>1.57</v>
      </c>
      <c r="N2919" s="95">
        <v>0.5</v>
      </c>
      <c r="O2919" s="95">
        <v>-3.66</v>
      </c>
      <c r="P2919" s="95">
        <v>-0.15</v>
      </c>
      <c r="Q2919" s="95">
        <v>0.5</v>
      </c>
      <c r="R2919" s="95">
        <v>12.52</v>
      </c>
      <c r="S2919" s="95">
        <v>3.83</v>
      </c>
      <c r="T2919" s="95"/>
      <c r="U2919" s="95">
        <v>0.31</v>
      </c>
      <c r="V2919" s="95">
        <v>0.69</v>
      </c>
      <c r="W2919" s="95">
        <v>0.28999999999999998</v>
      </c>
      <c r="X2919" s="95"/>
      <c r="Y2919" s="95"/>
      <c r="Z2919" s="74" t="s">
        <v>1111</v>
      </c>
      <c r="AA2919" s="95">
        <v>33.549999999999997</v>
      </c>
      <c r="AB2919" s="95">
        <v>4.2</v>
      </c>
      <c r="AC2919" s="74" t="s">
        <v>1111</v>
      </c>
      <c r="AD2919" s="95">
        <v>318108988.30000001</v>
      </c>
    </row>
    <row r="2920" spans="1:30" x14ac:dyDescent="0.2">
      <c r="A2920" s="74" t="s">
        <v>4028</v>
      </c>
      <c r="B2920" s="95">
        <v>248.35</v>
      </c>
      <c r="C2920" s="95">
        <v>0.89</v>
      </c>
      <c r="D2920" s="95">
        <v>-7.89</v>
      </c>
      <c r="E2920" s="95">
        <v>-66.41</v>
      </c>
      <c r="F2920" s="95">
        <v>0.6</v>
      </c>
      <c r="G2920" s="95">
        <v>5.1100000000000003</v>
      </c>
      <c r="H2920" s="95">
        <v>-2.04</v>
      </c>
      <c r="I2920" s="95">
        <v>-1.92</v>
      </c>
      <c r="J2920" s="95">
        <v>-7.39</v>
      </c>
      <c r="K2920" s="95">
        <v>-8.14</v>
      </c>
      <c r="L2920" s="95">
        <v>-0.75</v>
      </c>
      <c r="M2920" s="95"/>
      <c r="N2920" s="95">
        <v>0.15</v>
      </c>
      <c r="O2920" s="95">
        <v>-76.599999999999994</v>
      </c>
      <c r="P2920" s="95">
        <v>-2.1</v>
      </c>
      <c r="Q2920" s="95">
        <v>0.99</v>
      </c>
      <c r="R2920" s="95">
        <v>-841.86</v>
      </c>
      <c r="S2920" s="95">
        <v>-7.56</v>
      </c>
      <c r="T2920" s="95">
        <v>-107.94</v>
      </c>
      <c r="U2920" s="95">
        <v>-0.01</v>
      </c>
      <c r="V2920" s="95">
        <v>1.01</v>
      </c>
      <c r="W2920" s="95">
        <v>3.95</v>
      </c>
      <c r="X2920" s="95">
        <v>4.53</v>
      </c>
      <c r="Y2920" s="95"/>
      <c r="Z2920" s="74" t="s">
        <v>1111</v>
      </c>
      <c r="AA2920" s="95">
        <v>-3.74</v>
      </c>
      <c r="AB2920" s="95">
        <v>-31.48</v>
      </c>
      <c r="AC2920" s="74" t="s">
        <v>1111</v>
      </c>
      <c r="AD2920" s="95">
        <v>37918624370</v>
      </c>
    </row>
    <row r="2921" spans="1:30" x14ac:dyDescent="0.2">
      <c r="A2921" s="74" t="s">
        <v>4029</v>
      </c>
      <c r="B2921" s="95">
        <v>9.99</v>
      </c>
      <c r="C2921" s="95"/>
      <c r="D2921" s="95">
        <v>-24.65</v>
      </c>
      <c r="E2921" s="95">
        <v>-19.82</v>
      </c>
      <c r="F2921" s="95">
        <v>1.1499999999999999</v>
      </c>
      <c r="G2921" s="95"/>
      <c r="H2921" s="95"/>
      <c r="I2921" s="95"/>
      <c r="J2921" s="95">
        <v>-24.55</v>
      </c>
      <c r="K2921" s="95">
        <v>-24.53</v>
      </c>
      <c r="L2921" s="95">
        <v>0.02</v>
      </c>
      <c r="M2921" s="95"/>
      <c r="N2921" s="95"/>
      <c r="O2921" s="95">
        <v>-430.09</v>
      </c>
      <c r="P2921" s="95">
        <v>-1.1499999999999999</v>
      </c>
      <c r="Q2921" s="95">
        <v>0.49</v>
      </c>
      <c r="R2921" s="95">
        <v>-80.42</v>
      </c>
      <c r="S2921" s="95">
        <v>-4.6500000000000004</v>
      </c>
      <c r="T2921" s="95">
        <v>81.05</v>
      </c>
      <c r="U2921" s="95">
        <v>-0.06</v>
      </c>
      <c r="V2921" s="95">
        <v>0.06</v>
      </c>
      <c r="W2921" s="95">
        <v>0</v>
      </c>
      <c r="X2921" s="95"/>
      <c r="Y2921" s="95"/>
      <c r="Z2921" s="74" t="s">
        <v>1111</v>
      </c>
      <c r="AA2921" s="95">
        <v>-0.5</v>
      </c>
      <c r="AB2921" s="95">
        <v>-0.41</v>
      </c>
      <c r="AC2921" s="74" t="s">
        <v>1111</v>
      </c>
      <c r="AD2921" s="95">
        <v>149671179</v>
      </c>
    </row>
    <row r="2922" spans="1:30" x14ac:dyDescent="0.2">
      <c r="A2922" s="74" t="s">
        <v>4030</v>
      </c>
      <c r="B2922" s="95">
        <v>0.56999999999999995</v>
      </c>
      <c r="C2922" s="95"/>
      <c r="D2922" s="95">
        <v>-1.41</v>
      </c>
      <c r="E2922" s="95">
        <v>-1.1299999999999999</v>
      </c>
      <c r="F2922" s="95">
        <v>7.0000000000000007E-2</v>
      </c>
      <c r="G2922" s="95"/>
      <c r="H2922" s="95"/>
      <c r="I2922" s="95"/>
      <c r="J2922" s="95">
        <v>-1.4</v>
      </c>
      <c r="K2922" s="95">
        <v>-24.53</v>
      </c>
      <c r="L2922" s="95">
        <v>0.02</v>
      </c>
      <c r="M2922" s="95"/>
      <c r="N2922" s="95"/>
      <c r="O2922" s="95">
        <v>-24.54</v>
      </c>
      <c r="P2922" s="95">
        <v>-7.0000000000000007E-2</v>
      </c>
      <c r="Q2922" s="95">
        <v>0.49</v>
      </c>
      <c r="R2922" s="95">
        <v>-80.42</v>
      </c>
      <c r="S2922" s="95">
        <v>-4.6500000000000004</v>
      </c>
      <c r="T2922" s="95">
        <v>81.05</v>
      </c>
      <c r="U2922" s="95">
        <v>-0.06</v>
      </c>
      <c r="V2922" s="95">
        <v>0.06</v>
      </c>
      <c r="W2922" s="95">
        <v>0</v>
      </c>
      <c r="X2922" s="95"/>
      <c r="Y2922" s="95"/>
      <c r="Z2922" s="74" t="s">
        <v>1111</v>
      </c>
      <c r="AA2922" s="95">
        <v>-0.5</v>
      </c>
      <c r="AB2922" s="95">
        <v>-0.41</v>
      </c>
      <c r="AC2922" s="74" t="s">
        <v>1111</v>
      </c>
      <c r="AD2922" s="95">
        <v>149671179</v>
      </c>
    </row>
    <row r="2923" spans="1:30" x14ac:dyDescent="0.2">
      <c r="A2923" s="74" t="s">
        <v>4031</v>
      </c>
      <c r="B2923" s="95">
        <v>344.08</v>
      </c>
      <c r="C2923" s="95">
        <v>0.72</v>
      </c>
      <c r="D2923" s="95">
        <v>30.48</v>
      </c>
      <c r="E2923" s="95">
        <v>26.35</v>
      </c>
      <c r="F2923" s="95">
        <v>4.4400000000000004</v>
      </c>
      <c r="G2923" s="95">
        <v>73.849999999999994</v>
      </c>
      <c r="H2923" s="95">
        <v>46.91</v>
      </c>
      <c r="I2923" s="95">
        <v>35.200000000000003</v>
      </c>
      <c r="J2923" s="95">
        <v>22.87</v>
      </c>
      <c r="K2923" s="95">
        <v>24.7</v>
      </c>
      <c r="L2923" s="95">
        <v>1.83</v>
      </c>
      <c r="M2923" s="95">
        <v>2.11</v>
      </c>
      <c r="N2923" s="95">
        <v>10.73</v>
      </c>
      <c r="O2923" s="95">
        <v>43.8</v>
      </c>
      <c r="P2923" s="95">
        <v>-6.3</v>
      </c>
      <c r="Q2923" s="95">
        <v>1.52</v>
      </c>
      <c r="R2923" s="95">
        <v>86.46</v>
      </c>
      <c r="S2923" s="95">
        <v>14.58</v>
      </c>
      <c r="T2923" s="95">
        <v>22.83</v>
      </c>
      <c r="U2923" s="95">
        <v>0.17</v>
      </c>
      <c r="V2923" s="95">
        <v>0.83</v>
      </c>
      <c r="W2923" s="95">
        <v>0.41</v>
      </c>
      <c r="X2923" s="95">
        <v>9.0399999999999991</v>
      </c>
      <c r="Y2923" s="95">
        <v>13.56</v>
      </c>
      <c r="Z2923" s="74" t="s">
        <v>1111</v>
      </c>
      <c r="AA2923" s="95">
        <v>13.07</v>
      </c>
      <c r="AB2923" s="95">
        <v>11.3</v>
      </c>
      <c r="AC2923" s="74" t="s">
        <v>1111</v>
      </c>
      <c r="AD2923" s="95">
        <v>64036973000</v>
      </c>
    </row>
    <row r="2924" spans="1:30" x14ac:dyDescent="0.2">
      <c r="A2924" s="74" t="s">
        <v>4032</v>
      </c>
      <c r="B2924" s="95">
        <v>7.51</v>
      </c>
      <c r="C2924" s="95"/>
      <c r="D2924" s="95">
        <v>-20.39</v>
      </c>
      <c r="E2924" s="95">
        <v>3.93</v>
      </c>
      <c r="F2924" s="95">
        <v>1.74</v>
      </c>
      <c r="G2924" s="95">
        <v>100</v>
      </c>
      <c r="H2924" s="95">
        <v>-19.899999999999999</v>
      </c>
      <c r="I2924" s="95">
        <v>-21.79</v>
      </c>
      <c r="J2924" s="95">
        <v>-22.32</v>
      </c>
      <c r="K2924" s="95">
        <v>-11.91</v>
      </c>
      <c r="L2924" s="95">
        <v>10.42</v>
      </c>
      <c r="M2924" s="95">
        <v>-1.83</v>
      </c>
      <c r="N2924" s="95">
        <v>4.4400000000000004</v>
      </c>
      <c r="O2924" s="95">
        <v>2.61</v>
      </c>
      <c r="P2924" s="95">
        <v>-18.399999999999999</v>
      </c>
      <c r="Q2924" s="95">
        <v>3.79</v>
      </c>
      <c r="R2924" s="95">
        <v>-19.25</v>
      </c>
      <c r="S2924" s="95">
        <v>-8.5399999999999991</v>
      </c>
      <c r="T2924" s="95">
        <v>-15.36</v>
      </c>
      <c r="U2924" s="95">
        <v>0.44</v>
      </c>
      <c r="V2924" s="95">
        <v>0.56000000000000005</v>
      </c>
      <c r="W2924" s="95">
        <v>0.39</v>
      </c>
      <c r="X2924" s="95"/>
      <c r="Y2924" s="95"/>
      <c r="Z2924" s="74" t="s">
        <v>1111</v>
      </c>
      <c r="AA2924" s="95">
        <v>1.91</v>
      </c>
      <c r="AB2924" s="95">
        <v>-0.37</v>
      </c>
      <c r="AC2924" s="74" t="s">
        <v>1111</v>
      </c>
      <c r="AD2924" s="95">
        <v>689771721</v>
      </c>
    </row>
    <row r="2925" spans="1:30" x14ac:dyDescent="0.2">
      <c r="A2925" s="74" t="s">
        <v>4033</v>
      </c>
      <c r="B2925" s="95">
        <v>64.150000000000006</v>
      </c>
      <c r="C2925" s="95"/>
      <c r="D2925" s="95">
        <v>18.82</v>
      </c>
      <c r="E2925" s="95">
        <v>2.83</v>
      </c>
      <c r="F2925" s="95">
        <v>1.79</v>
      </c>
      <c r="G2925" s="95">
        <v>57.09</v>
      </c>
      <c r="H2925" s="95">
        <v>20.14</v>
      </c>
      <c r="I2925" s="95">
        <v>18.64</v>
      </c>
      <c r="J2925" s="95">
        <v>17.420000000000002</v>
      </c>
      <c r="K2925" s="95">
        <v>18.47</v>
      </c>
      <c r="L2925" s="95">
        <v>1.05</v>
      </c>
      <c r="M2925" s="95">
        <v>0.17</v>
      </c>
      <c r="N2925" s="95">
        <v>3.51</v>
      </c>
      <c r="O2925" s="95">
        <v>-20.16</v>
      </c>
      <c r="P2925" s="95">
        <v>-2.0099999999999998</v>
      </c>
      <c r="Q2925" s="95">
        <v>0.56000000000000005</v>
      </c>
      <c r="R2925" s="95">
        <v>15.05</v>
      </c>
      <c r="S2925" s="95">
        <v>9.5</v>
      </c>
      <c r="T2925" s="95">
        <v>12.76</v>
      </c>
      <c r="U2925" s="95">
        <v>0.63</v>
      </c>
      <c r="V2925" s="95">
        <v>0.37</v>
      </c>
      <c r="W2925" s="95">
        <v>0.51</v>
      </c>
      <c r="X2925" s="95">
        <v>-1.83</v>
      </c>
      <c r="Y2925" s="95">
        <v>2.77</v>
      </c>
      <c r="Z2925" s="74" t="s">
        <v>1111</v>
      </c>
      <c r="AA2925" s="95">
        <v>22.65</v>
      </c>
      <c r="AB2925" s="95">
        <v>3.41</v>
      </c>
      <c r="AC2925" s="74" t="s">
        <v>1111</v>
      </c>
      <c r="AD2925" s="95">
        <v>1201940060</v>
      </c>
    </row>
    <row r="2926" spans="1:30" x14ac:dyDescent="0.2">
      <c r="A2926" s="74" t="s">
        <v>4034</v>
      </c>
      <c r="B2926" s="95">
        <v>16.68</v>
      </c>
      <c r="C2926" s="95"/>
      <c r="D2926" s="95">
        <v>-5.9</v>
      </c>
      <c r="E2926" s="95">
        <v>1.18</v>
      </c>
      <c r="F2926" s="95">
        <v>0.44</v>
      </c>
      <c r="G2926" s="95">
        <v>37.700000000000003</v>
      </c>
      <c r="H2926" s="95">
        <v>-33.18</v>
      </c>
      <c r="I2926" s="95">
        <v>-27.24</v>
      </c>
      <c r="J2926" s="95">
        <v>-4.8499999999999996</v>
      </c>
      <c r="K2926" s="95">
        <v>-7.65</v>
      </c>
      <c r="L2926" s="95">
        <v>-2.81</v>
      </c>
      <c r="M2926" s="95">
        <v>0.69</v>
      </c>
      <c r="N2926" s="95">
        <v>1.61</v>
      </c>
      <c r="O2926" s="95">
        <v>-5.03</v>
      </c>
      <c r="P2926" s="95">
        <v>-0.47</v>
      </c>
      <c r="Q2926" s="95">
        <v>0.45</v>
      </c>
      <c r="R2926" s="95">
        <v>-20.07</v>
      </c>
      <c r="S2926" s="95">
        <v>-7.46</v>
      </c>
      <c r="T2926" s="95">
        <v>-19.32</v>
      </c>
      <c r="U2926" s="95">
        <v>0.37</v>
      </c>
      <c r="V2926" s="95">
        <v>0.63</v>
      </c>
      <c r="W2926" s="95">
        <v>0.27</v>
      </c>
      <c r="X2926" s="95">
        <v>-13.4</v>
      </c>
      <c r="Y2926" s="95"/>
      <c r="Z2926" s="74" t="s">
        <v>1111</v>
      </c>
      <c r="AA2926" s="95">
        <v>14.08</v>
      </c>
      <c r="AB2926" s="95">
        <v>-2.82</v>
      </c>
      <c r="AC2926" s="74" t="s">
        <v>1111</v>
      </c>
      <c r="AD2926" s="95">
        <v>524078928</v>
      </c>
    </row>
    <row r="2927" spans="1:30" x14ac:dyDescent="0.2">
      <c r="A2927" s="74" t="s">
        <v>4035</v>
      </c>
      <c r="B2927" s="95">
        <v>54.35</v>
      </c>
      <c r="C2927" s="95">
        <v>4.66</v>
      </c>
      <c r="D2927" s="95">
        <v>7.83</v>
      </c>
      <c r="E2927" s="95">
        <v>1.4</v>
      </c>
      <c r="F2927" s="95">
        <v>0.45</v>
      </c>
      <c r="G2927" s="95">
        <v>19.22</v>
      </c>
      <c r="H2927" s="95">
        <v>12.17</v>
      </c>
      <c r="I2927" s="95">
        <v>9.57</v>
      </c>
      <c r="J2927" s="95">
        <v>6.16</v>
      </c>
      <c r="K2927" s="95">
        <v>5.83</v>
      </c>
      <c r="L2927" s="95">
        <v>-0.33</v>
      </c>
      <c r="M2927" s="95">
        <v>-0.08</v>
      </c>
      <c r="N2927" s="95">
        <v>0.75</v>
      </c>
      <c r="O2927" s="95"/>
      <c r="P2927" s="95">
        <v>-0.45</v>
      </c>
      <c r="Q2927" s="95"/>
      <c r="R2927" s="95">
        <v>17.91</v>
      </c>
      <c r="S2927" s="95">
        <v>5.69</v>
      </c>
      <c r="T2927" s="95">
        <v>15.94</v>
      </c>
      <c r="U2927" s="95">
        <v>0.32</v>
      </c>
      <c r="V2927" s="95">
        <v>0.68</v>
      </c>
      <c r="W2927" s="95">
        <v>0.59</v>
      </c>
      <c r="X2927" s="95">
        <v>4.6900000000000004</v>
      </c>
      <c r="Y2927" s="95">
        <v>38.14</v>
      </c>
      <c r="Z2927" s="74" t="s">
        <v>1111</v>
      </c>
      <c r="AA2927" s="95">
        <v>38.74</v>
      </c>
      <c r="AB2927" s="95">
        <v>6.94</v>
      </c>
      <c r="AC2927" s="74" t="s">
        <v>1111</v>
      </c>
      <c r="AD2927" s="95">
        <v>3009402980</v>
      </c>
    </row>
    <row r="2928" spans="1:30" x14ac:dyDescent="0.2">
      <c r="A2928" s="74" t="s">
        <v>4036</v>
      </c>
      <c r="B2928" s="95">
        <v>25.09</v>
      </c>
      <c r="C2928" s="95"/>
      <c r="D2928" s="95">
        <v>113.26</v>
      </c>
      <c r="E2928" s="95">
        <v>2.57</v>
      </c>
      <c r="F2928" s="95">
        <v>0.82</v>
      </c>
      <c r="G2928" s="95">
        <v>26.4</v>
      </c>
      <c r="H2928" s="95">
        <v>9.3699999999999992</v>
      </c>
      <c r="I2928" s="95">
        <v>1.05</v>
      </c>
      <c r="J2928" s="95">
        <v>12.65</v>
      </c>
      <c r="K2928" s="95">
        <v>15.85</v>
      </c>
      <c r="L2928" s="95">
        <v>3.2</v>
      </c>
      <c r="M2928" s="95">
        <v>0.65</v>
      </c>
      <c r="N2928" s="95">
        <v>1.19</v>
      </c>
      <c r="O2928" s="95">
        <v>5.56</v>
      </c>
      <c r="P2928" s="95">
        <v>-1.17</v>
      </c>
      <c r="Q2928" s="95">
        <v>1.98</v>
      </c>
      <c r="R2928" s="95">
        <v>2.27</v>
      </c>
      <c r="S2928" s="95">
        <v>0.72</v>
      </c>
      <c r="T2928" s="95">
        <v>8.19</v>
      </c>
      <c r="U2928" s="95">
        <v>0.32</v>
      </c>
      <c r="V2928" s="95">
        <v>0.68</v>
      </c>
      <c r="W2928" s="95">
        <v>0.69</v>
      </c>
      <c r="X2928" s="95">
        <v>-9.01</v>
      </c>
      <c r="Y2928" s="95"/>
      <c r="Z2928" s="74" t="s">
        <v>1111</v>
      </c>
      <c r="AA2928" s="95">
        <v>9.7799999999999994</v>
      </c>
      <c r="AB2928" s="95">
        <v>0.22</v>
      </c>
      <c r="AC2928" s="74" t="s">
        <v>1111</v>
      </c>
      <c r="AD2928" s="95">
        <v>2169093225</v>
      </c>
    </row>
    <row r="2929" spans="1:30" x14ac:dyDescent="0.2">
      <c r="A2929" s="74" t="s">
        <v>4037</v>
      </c>
      <c r="B2929" s="95">
        <v>386.45</v>
      </c>
      <c r="C2929" s="95"/>
      <c r="D2929" s="95">
        <v>-81.8</v>
      </c>
      <c r="E2929" s="95">
        <v>36.799999999999997</v>
      </c>
      <c r="F2929" s="95">
        <v>10.37</v>
      </c>
      <c r="G2929" s="95">
        <v>69.849999999999994</v>
      </c>
      <c r="H2929" s="95">
        <v>-34.770000000000003</v>
      </c>
      <c r="I2929" s="95">
        <v>-38.32</v>
      </c>
      <c r="J2929" s="95">
        <v>-90.14</v>
      </c>
      <c r="K2929" s="95">
        <v>-87.68</v>
      </c>
      <c r="L2929" s="95">
        <v>2.4700000000000002</v>
      </c>
      <c r="M2929" s="95">
        <v>-1.01</v>
      </c>
      <c r="N2929" s="95">
        <v>31.34</v>
      </c>
      <c r="O2929" s="95">
        <v>15.04</v>
      </c>
      <c r="P2929" s="95">
        <v>-82.13</v>
      </c>
      <c r="Q2929" s="95">
        <v>4.75</v>
      </c>
      <c r="R2929" s="95">
        <v>-44.99</v>
      </c>
      <c r="S2929" s="95">
        <v>-12.68</v>
      </c>
      <c r="T2929" s="95">
        <v>-15.3</v>
      </c>
      <c r="U2929" s="95">
        <v>0.28000000000000003</v>
      </c>
      <c r="V2929" s="95">
        <v>0.72</v>
      </c>
      <c r="W2929" s="95">
        <v>0.33</v>
      </c>
      <c r="X2929" s="95">
        <v>55.34</v>
      </c>
      <c r="Y2929" s="95"/>
      <c r="Z2929" s="74" t="s">
        <v>1111</v>
      </c>
      <c r="AA2929" s="95">
        <v>9.93</v>
      </c>
      <c r="AB2929" s="95">
        <v>-4.47</v>
      </c>
      <c r="AC2929" s="74" t="s">
        <v>1111</v>
      </c>
      <c r="AD2929" s="95">
        <v>24394920395</v>
      </c>
    </row>
    <row r="2930" spans="1:30" x14ac:dyDescent="0.2">
      <c r="A2930" s="74" t="s">
        <v>4038</v>
      </c>
      <c r="B2930" s="95">
        <v>50.33</v>
      </c>
      <c r="C2930" s="95">
        <v>4.1100000000000003</v>
      </c>
      <c r="D2930" s="95">
        <v>6.37</v>
      </c>
      <c r="E2930" s="95">
        <v>1.45</v>
      </c>
      <c r="F2930" s="95">
        <v>0.73</v>
      </c>
      <c r="G2930" s="95">
        <v>23.97</v>
      </c>
      <c r="H2930" s="95">
        <v>14.24</v>
      </c>
      <c r="I2930" s="95">
        <v>11.14</v>
      </c>
      <c r="J2930" s="95">
        <v>4.9800000000000004</v>
      </c>
      <c r="K2930" s="95">
        <v>6.34</v>
      </c>
      <c r="L2930" s="95">
        <v>1.35</v>
      </c>
      <c r="M2930" s="95">
        <v>0.39</v>
      </c>
      <c r="N2930" s="95">
        <v>0.71</v>
      </c>
      <c r="O2930" s="95"/>
      <c r="P2930" s="95">
        <v>-0.73</v>
      </c>
      <c r="Q2930" s="95"/>
      <c r="R2930" s="95">
        <v>22.72</v>
      </c>
      <c r="S2930" s="95">
        <v>11.46</v>
      </c>
      <c r="T2930" s="95">
        <v>13.01</v>
      </c>
      <c r="U2930" s="95">
        <v>0.5</v>
      </c>
      <c r="V2930" s="95">
        <v>0.5</v>
      </c>
      <c r="W2930" s="95">
        <v>1.03</v>
      </c>
      <c r="X2930" s="95">
        <v>15.37</v>
      </c>
      <c r="Y2930" s="95">
        <v>41.07</v>
      </c>
      <c r="Z2930" s="74" t="s">
        <v>1111</v>
      </c>
      <c r="AA2930" s="95">
        <v>34.78</v>
      </c>
      <c r="AB2930" s="95">
        <v>7.9</v>
      </c>
      <c r="AC2930" s="74" t="s">
        <v>1111</v>
      </c>
      <c r="AD2930" s="95">
        <v>3557294202</v>
      </c>
    </row>
    <row r="2931" spans="1:30" x14ac:dyDescent="0.2">
      <c r="A2931" s="74" t="s">
        <v>4039</v>
      </c>
      <c r="B2931" s="95">
        <v>5.42</v>
      </c>
      <c r="C2931" s="95"/>
      <c r="D2931" s="95">
        <v>-1.78</v>
      </c>
      <c r="E2931" s="95">
        <v>-1.05</v>
      </c>
      <c r="F2931" s="95">
        <v>0.27</v>
      </c>
      <c r="G2931" s="95">
        <v>37.729999999999997</v>
      </c>
      <c r="H2931" s="95">
        <v>-4.0199999999999996</v>
      </c>
      <c r="I2931" s="95">
        <v>-20.34</v>
      </c>
      <c r="J2931" s="95">
        <v>-8.99</v>
      </c>
      <c r="K2931" s="95">
        <v>-24.83</v>
      </c>
      <c r="L2931" s="95">
        <v>-15.85</v>
      </c>
      <c r="M2931" s="95"/>
      <c r="N2931" s="95">
        <v>0.36</v>
      </c>
      <c r="O2931" s="95">
        <v>-2.5</v>
      </c>
      <c r="P2931" s="95">
        <v>-0.42</v>
      </c>
      <c r="Q2931" s="95">
        <v>0.76</v>
      </c>
      <c r="R2931" s="95">
        <v>-59.12</v>
      </c>
      <c r="S2931" s="95">
        <v>-15.36</v>
      </c>
      <c r="T2931" s="95">
        <v>-33.049999999999997</v>
      </c>
      <c r="U2931" s="95">
        <v>-0.26</v>
      </c>
      <c r="V2931" s="95">
        <v>1.26</v>
      </c>
      <c r="W2931" s="95">
        <v>0.76</v>
      </c>
      <c r="X2931" s="95">
        <v>-2</v>
      </c>
      <c r="Y2931" s="95"/>
      <c r="Z2931" s="74" t="s">
        <v>1111</v>
      </c>
      <c r="AA2931" s="95">
        <v>-5.16</v>
      </c>
      <c r="AB2931" s="95">
        <v>-3.05</v>
      </c>
      <c r="AC2931" s="74" t="s">
        <v>1111</v>
      </c>
      <c r="AD2931" s="95">
        <v>426042352</v>
      </c>
    </row>
    <row r="2932" spans="1:30" x14ac:dyDescent="0.2">
      <c r="A2932" s="74" t="s">
        <v>4040</v>
      </c>
      <c r="B2932" s="95">
        <v>63</v>
      </c>
      <c r="C2932" s="95"/>
      <c r="D2932" s="95">
        <v>-4.5599999999999996</v>
      </c>
      <c r="E2932" s="95">
        <v>4.59</v>
      </c>
      <c r="F2932" s="95">
        <v>3.54</v>
      </c>
      <c r="G2932" s="95"/>
      <c r="H2932" s="95"/>
      <c r="I2932" s="95"/>
      <c r="J2932" s="95">
        <v>-4.5599999999999996</v>
      </c>
      <c r="K2932" s="95">
        <v>-3.29</v>
      </c>
      <c r="L2932" s="95">
        <v>1.27</v>
      </c>
      <c r="M2932" s="95">
        <v>-1.27</v>
      </c>
      <c r="N2932" s="95"/>
      <c r="O2932" s="95">
        <v>4.6100000000000003</v>
      </c>
      <c r="P2932" s="95">
        <v>-618.67999999999995</v>
      </c>
      <c r="Q2932" s="95">
        <v>4.37</v>
      </c>
      <c r="R2932" s="95">
        <v>-100.66</v>
      </c>
      <c r="S2932" s="95">
        <v>-77.59</v>
      </c>
      <c r="T2932" s="95">
        <v>-100.66</v>
      </c>
      <c r="U2932" s="95">
        <v>0.77</v>
      </c>
      <c r="V2932" s="95">
        <v>0.23</v>
      </c>
      <c r="W2932" s="95">
        <v>0</v>
      </c>
      <c r="X2932" s="95"/>
      <c r="Y2932" s="95"/>
      <c r="Z2932" s="74" t="s">
        <v>1111</v>
      </c>
      <c r="AA2932" s="95">
        <v>13.74</v>
      </c>
      <c r="AB2932" s="95">
        <v>-13.83</v>
      </c>
      <c r="AC2932" s="74" t="s">
        <v>1111</v>
      </c>
      <c r="AD2932" s="95">
        <v>1077117300</v>
      </c>
    </row>
    <row r="2933" spans="1:30" x14ac:dyDescent="0.2">
      <c r="A2933" s="74" t="s">
        <v>4041</v>
      </c>
      <c r="B2933" s="95">
        <v>5.38</v>
      </c>
      <c r="C2933" s="95"/>
      <c r="D2933" s="95">
        <v>-5.66</v>
      </c>
      <c r="E2933" s="95">
        <v>-3.16</v>
      </c>
      <c r="F2933" s="95">
        <v>0.3</v>
      </c>
      <c r="G2933" s="95">
        <v>100</v>
      </c>
      <c r="H2933" s="95">
        <v>9.8699999999999992</v>
      </c>
      <c r="I2933" s="95">
        <v>-15.23</v>
      </c>
      <c r="J2933" s="95">
        <v>8.73</v>
      </c>
      <c r="K2933" s="95">
        <v>25.86</v>
      </c>
      <c r="L2933" s="95">
        <v>17.14</v>
      </c>
      <c r="M2933" s="95"/>
      <c r="N2933" s="95">
        <v>0.86</v>
      </c>
      <c r="O2933" s="95">
        <v>7.78</v>
      </c>
      <c r="P2933" s="95">
        <v>-0.36</v>
      </c>
      <c r="Q2933" s="95">
        <v>1.33</v>
      </c>
      <c r="R2933" s="95">
        <v>-55.83</v>
      </c>
      <c r="S2933" s="95">
        <v>-5.33</v>
      </c>
      <c r="T2933" s="95">
        <v>3.97</v>
      </c>
      <c r="U2933" s="95">
        <v>-0.1</v>
      </c>
      <c r="V2933" s="95">
        <v>0.92</v>
      </c>
      <c r="W2933" s="95">
        <v>0.35</v>
      </c>
      <c r="X2933" s="95"/>
      <c r="Y2933" s="95"/>
      <c r="Z2933" s="74" t="s">
        <v>1111</v>
      </c>
      <c r="AA2933" s="95">
        <v>-1.7</v>
      </c>
      <c r="AB2933" s="95">
        <v>-0.95</v>
      </c>
      <c r="AC2933" s="74" t="s">
        <v>1111</v>
      </c>
      <c r="AD2933" s="95">
        <v>45725158</v>
      </c>
    </row>
    <row r="2934" spans="1:30" x14ac:dyDescent="0.2">
      <c r="A2934" s="74" t="s">
        <v>4042</v>
      </c>
      <c r="B2934" s="95">
        <v>33.99</v>
      </c>
      <c r="C2934" s="95"/>
      <c r="D2934" s="95">
        <v>-27.94</v>
      </c>
      <c r="E2934" s="95">
        <v>15.34</v>
      </c>
      <c r="F2934" s="95">
        <v>4.03</v>
      </c>
      <c r="G2934" s="95">
        <v>63.36</v>
      </c>
      <c r="H2934" s="95">
        <v>-37.03</v>
      </c>
      <c r="I2934" s="95">
        <v>-37.340000000000003</v>
      </c>
      <c r="J2934" s="95">
        <v>-28.17</v>
      </c>
      <c r="K2934" s="95">
        <v>-28.44</v>
      </c>
      <c r="L2934" s="95">
        <v>-0.28000000000000003</v>
      </c>
      <c r="M2934" s="95">
        <v>0.15</v>
      </c>
      <c r="N2934" s="95">
        <v>10.43</v>
      </c>
      <c r="O2934" s="95">
        <v>17.02</v>
      </c>
      <c r="P2934" s="95">
        <v>-8.34</v>
      </c>
      <c r="Q2934" s="95">
        <v>1.84</v>
      </c>
      <c r="R2934" s="95">
        <v>-54.9</v>
      </c>
      <c r="S2934" s="95">
        <v>-14.41</v>
      </c>
      <c r="T2934" s="95">
        <v>-21.34</v>
      </c>
      <c r="U2934" s="95">
        <v>0.26</v>
      </c>
      <c r="V2934" s="95">
        <v>0.74</v>
      </c>
      <c r="W2934" s="95">
        <v>0.39</v>
      </c>
      <c r="X2934" s="95"/>
      <c r="Y2934" s="95"/>
      <c r="Z2934" s="74" t="s">
        <v>1111</v>
      </c>
      <c r="AA2934" s="95">
        <v>2.2200000000000002</v>
      </c>
      <c r="AB2934" s="95">
        <v>-1.22</v>
      </c>
      <c r="AC2934" s="74" t="s">
        <v>1111</v>
      </c>
      <c r="AD2934" s="95">
        <v>5470921632</v>
      </c>
    </row>
    <row r="2935" spans="1:30" x14ac:dyDescent="0.2">
      <c r="A2935" s="74" t="s">
        <v>4043</v>
      </c>
      <c r="B2935" s="95">
        <v>5.88</v>
      </c>
      <c r="C2935" s="95"/>
      <c r="D2935" s="95">
        <v>-6.94</v>
      </c>
      <c r="E2935" s="95">
        <v>-0.13</v>
      </c>
      <c r="F2935" s="95">
        <v>0.51</v>
      </c>
      <c r="G2935" s="95">
        <v>82.61</v>
      </c>
      <c r="H2935" s="95">
        <v>-40.15</v>
      </c>
      <c r="I2935" s="95">
        <v>-10.25</v>
      </c>
      <c r="J2935" s="95">
        <v>-1.77</v>
      </c>
      <c r="K2935" s="95">
        <v>-14.1</v>
      </c>
      <c r="L2935" s="95">
        <v>-12.33</v>
      </c>
      <c r="M2935" s="95"/>
      <c r="N2935" s="95">
        <v>0.71</v>
      </c>
      <c r="O2935" s="95">
        <v>-0.78</v>
      </c>
      <c r="P2935" s="95">
        <v>-0.56999999999999995</v>
      </c>
      <c r="Q2935" s="95">
        <v>0.14000000000000001</v>
      </c>
      <c r="R2935" s="95">
        <v>-1.94</v>
      </c>
      <c r="S2935" s="95">
        <v>-7.3</v>
      </c>
      <c r="T2935" s="95">
        <v>268.11</v>
      </c>
      <c r="U2935" s="95">
        <v>-3.76</v>
      </c>
      <c r="V2935" s="95">
        <v>4.76</v>
      </c>
      <c r="W2935" s="95">
        <v>0.71</v>
      </c>
      <c r="X2935" s="95">
        <v>-13.18</v>
      </c>
      <c r="Y2935" s="95"/>
      <c r="Z2935" s="74" t="s">
        <v>1111</v>
      </c>
      <c r="AA2935" s="95">
        <v>-43.66</v>
      </c>
      <c r="AB2935" s="95">
        <v>-0.85</v>
      </c>
      <c r="AC2935" s="74" t="s">
        <v>1111</v>
      </c>
      <c r="AD2935" s="95">
        <v>18003730.920000002</v>
      </c>
    </row>
    <row r="2936" spans="1:30" x14ac:dyDescent="0.2">
      <c r="A2936" s="74" t="s">
        <v>4044</v>
      </c>
      <c r="B2936" s="95">
        <v>67.61</v>
      </c>
      <c r="C2936" s="95">
        <v>1.97</v>
      </c>
      <c r="D2936" s="95">
        <v>21.18</v>
      </c>
      <c r="E2936" s="95">
        <v>3.41</v>
      </c>
      <c r="F2936" s="95">
        <v>1.4</v>
      </c>
      <c r="G2936" s="95">
        <v>39.82</v>
      </c>
      <c r="H2936" s="95">
        <v>16.82</v>
      </c>
      <c r="I2936" s="95">
        <v>15.7</v>
      </c>
      <c r="J2936" s="95">
        <v>19.78</v>
      </c>
      <c r="K2936" s="95">
        <v>23.25</v>
      </c>
      <c r="L2936" s="95">
        <v>3.48</v>
      </c>
      <c r="M2936" s="95">
        <v>0.6</v>
      </c>
      <c r="N2936" s="95">
        <v>3.33</v>
      </c>
      <c r="O2936" s="95">
        <v>-24.79</v>
      </c>
      <c r="P2936" s="95">
        <v>-1.66</v>
      </c>
      <c r="Q2936" s="95">
        <v>0.73</v>
      </c>
      <c r="R2936" s="95">
        <v>16.079999999999998</v>
      </c>
      <c r="S2936" s="95">
        <v>6.61</v>
      </c>
      <c r="T2936" s="95">
        <v>7.28</v>
      </c>
      <c r="U2936" s="95">
        <v>0.41</v>
      </c>
      <c r="V2936" s="95">
        <v>0.59</v>
      </c>
      <c r="W2936" s="95">
        <v>0.42</v>
      </c>
      <c r="X2936" s="95">
        <v>-2.15</v>
      </c>
      <c r="Y2936" s="95">
        <v>-13.32</v>
      </c>
      <c r="Z2936" s="74" t="s">
        <v>1111</v>
      </c>
      <c r="AA2936" s="95">
        <v>19.86</v>
      </c>
      <c r="AB2936" s="95">
        <v>3.19</v>
      </c>
      <c r="AC2936" s="74" t="s">
        <v>1111</v>
      </c>
      <c r="AD2936" s="95">
        <v>94314063681</v>
      </c>
    </row>
    <row r="2937" spans="1:30" x14ac:dyDescent="0.2">
      <c r="A2937" s="74" t="s">
        <v>4045</v>
      </c>
      <c r="B2937" s="95">
        <v>1.44</v>
      </c>
      <c r="C2937" s="95"/>
      <c r="D2937" s="95">
        <v>-11.41</v>
      </c>
      <c r="E2937" s="95">
        <v>2.79</v>
      </c>
      <c r="F2937" s="95">
        <v>2.69</v>
      </c>
      <c r="G2937" s="95"/>
      <c r="H2937" s="95"/>
      <c r="I2937" s="95"/>
      <c r="J2937" s="95">
        <v>-11.22</v>
      </c>
      <c r="K2937" s="95">
        <v>-7.08</v>
      </c>
      <c r="L2937" s="95">
        <v>4.1500000000000004</v>
      </c>
      <c r="M2937" s="95">
        <v>-1.03</v>
      </c>
      <c r="N2937" s="95"/>
      <c r="O2937" s="95">
        <v>2.8</v>
      </c>
      <c r="P2937" s="95">
        <v>-818.04</v>
      </c>
      <c r="Q2937" s="95">
        <v>26.75</v>
      </c>
      <c r="R2937" s="95">
        <v>-24.48</v>
      </c>
      <c r="S2937" s="95">
        <v>-23.55</v>
      </c>
      <c r="T2937" s="95">
        <v>-24.89</v>
      </c>
      <c r="U2937" s="95">
        <v>0.96</v>
      </c>
      <c r="V2937" s="95">
        <v>0.04</v>
      </c>
      <c r="W2937" s="95">
        <v>0</v>
      </c>
      <c r="X2937" s="95"/>
      <c r="Y2937" s="95"/>
      <c r="Z2937" s="74" t="s">
        <v>1111</v>
      </c>
      <c r="AA2937" s="95">
        <v>0.53</v>
      </c>
      <c r="AB2937" s="95">
        <v>-0.13</v>
      </c>
      <c r="AC2937" s="74" t="s">
        <v>1111</v>
      </c>
      <c r="AD2937" s="95">
        <v>79350012</v>
      </c>
    </row>
    <row r="2938" spans="1:30" x14ac:dyDescent="0.2">
      <c r="A2938" s="74" t="s">
        <v>4046</v>
      </c>
      <c r="B2938" s="95">
        <v>59.07</v>
      </c>
      <c r="C2938" s="95"/>
      <c r="D2938" s="95">
        <v>9.82</v>
      </c>
      <c r="E2938" s="95">
        <v>3.98</v>
      </c>
      <c r="F2938" s="95">
        <v>0.49</v>
      </c>
      <c r="G2938" s="95">
        <v>64.92</v>
      </c>
      <c r="H2938" s="95">
        <v>18.91</v>
      </c>
      <c r="I2938" s="95">
        <v>9.1999999999999993</v>
      </c>
      <c r="J2938" s="95">
        <v>4.78</v>
      </c>
      <c r="K2938" s="95">
        <v>9.16</v>
      </c>
      <c r="L2938" s="95">
        <v>4.38</v>
      </c>
      <c r="M2938" s="95">
        <v>3.64</v>
      </c>
      <c r="N2938" s="95">
        <v>0.9</v>
      </c>
      <c r="O2938" s="95">
        <v>8.82</v>
      </c>
      <c r="P2938" s="95">
        <v>-0.61</v>
      </c>
      <c r="Q2938" s="95">
        <v>1.39</v>
      </c>
      <c r="R2938" s="95">
        <v>40.47</v>
      </c>
      <c r="S2938" s="95">
        <v>5</v>
      </c>
      <c r="T2938" s="95">
        <v>13.49</v>
      </c>
      <c r="U2938" s="95">
        <v>0.12</v>
      </c>
      <c r="V2938" s="95">
        <v>0.88</v>
      </c>
      <c r="W2938" s="95">
        <v>0.54</v>
      </c>
      <c r="X2938" s="95">
        <v>12.54</v>
      </c>
      <c r="Y2938" s="95">
        <v>55.34</v>
      </c>
      <c r="Z2938" s="74" t="s">
        <v>1111</v>
      </c>
      <c r="AA2938" s="95">
        <v>14.86</v>
      </c>
      <c r="AB2938" s="95">
        <v>6.01</v>
      </c>
      <c r="AC2938" s="74" t="s">
        <v>1111</v>
      </c>
      <c r="AD2938" s="95">
        <v>2705524140</v>
      </c>
    </row>
    <row r="2939" spans="1:30" x14ac:dyDescent="0.2">
      <c r="A2939" s="74" t="s">
        <v>4047</v>
      </c>
      <c r="B2939" s="95">
        <v>17.48</v>
      </c>
      <c r="C2939" s="95"/>
      <c r="D2939" s="95">
        <v>2.78</v>
      </c>
      <c r="E2939" s="95">
        <v>1.52</v>
      </c>
      <c r="F2939" s="95">
        <v>0.87</v>
      </c>
      <c r="G2939" s="95">
        <v>40.83</v>
      </c>
      <c r="H2939" s="95">
        <v>-0.13</v>
      </c>
      <c r="I2939" s="95">
        <v>51.74</v>
      </c>
      <c r="J2939" s="95">
        <v>-1113.72</v>
      </c>
      <c r="K2939" s="95">
        <v>-1194.7</v>
      </c>
      <c r="L2939" s="95">
        <v>-80.98</v>
      </c>
      <c r="M2939" s="95">
        <v>0.11</v>
      </c>
      <c r="N2939" s="95">
        <v>1.44</v>
      </c>
      <c r="O2939" s="95">
        <v>9.06</v>
      </c>
      <c r="P2939" s="95">
        <v>-1.28</v>
      </c>
      <c r="Q2939" s="95">
        <v>1.42</v>
      </c>
      <c r="R2939" s="95">
        <v>54.63</v>
      </c>
      <c r="S2939" s="95">
        <v>31.2</v>
      </c>
      <c r="T2939" s="95">
        <v>-0.11</v>
      </c>
      <c r="U2939" s="95">
        <v>0.56999999999999995</v>
      </c>
      <c r="V2939" s="95">
        <v>0.43</v>
      </c>
      <c r="W2939" s="95">
        <v>0.6</v>
      </c>
      <c r="X2939" s="95">
        <v>1.62</v>
      </c>
      <c r="Y2939" s="95"/>
      <c r="Z2939" s="74" t="s">
        <v>1111</v>
      </c>
      <c r="AA2939" s="95">
        <v>11.57</v>
      </c>
      <c r="AB2939" s="95">
        <v>6.32</v>
      </c>
      <c r="AC2939" s="74" t="s">
        <v>1111</v>
      </c>
      <c r="AD2939" s="95">
        <v>2157276000</v>
      </c>
    </row>
    <row r="2940" spans="1:30" x14ac:dyDescent="0.2">
      <c r="A2940" s="74" t="s">
        <v>4048</v>
      </c>
      <c r="B2940" s="95">
        <v>104.21</v>
      </c>
      <c r="C2940" s="95">
        <v>2.37</v>
      </c>
      <c r="D2940" s="95">
        <v>29.79</v>
      </c>
      <c r="E2940" s="95">
        <v>2.7</v>
      </c>
      <c r="F2940" s="95">
        <v>1.53</v>
      </c>
      <c r="G2940" s="95">
        <v>67.39</v>
      </c>
      <c r="H2940" s="95">
        <v>17.829999999999998</v>
      </c>
      <c r="I2940" s="95">
        <v>14.79</v>
      </c>
      <c r="J2940" s="95">
        <v>24.72</v>
      </c>
      <c r="K2940" s="95">
        <v>27.35</v>
      </c>
      <c r="L2940" s="95">
        <v>2.64</v>
      </c>
      <c r="M2940" s="95">
        <v>0.28999999999999998</v>
      </c>
      <c r="N2940" s="95">
        <v>4.41</v>
      </c>
      <c r="O2940" s="95">
        <v>9.39</v>
      </c>
      <c r="P2940" s="95">
        <v>-2.0299999999999998</v>
      </c>
      <c r="Q2940" s="95">
        <v>2.91</v>
      </c>
      <c r="R2940" s="95">
        <v>9.0500000000000007</v>
      </c>
      <c r="S2940" s="95">
        <v>5.13</v>
      </c>
      <c r="T2940" s="95">
        <v>6.81</v>
      </c>
      <c r="U2940" s="95">
        <v>0.56999999999999995</v>
      </c>
      <c r="V2940" s="95">
        <v>0.43</v>
      </c>
      <c r="W2940" s="95">
        <v>0.35</v>
      </c>
      <c r="X2940" s="95">
        <v>0.88</v>
      </c>
      <c r="Y2940" s="95">
        <v>0.38</v>
      </c>
      <c r="Z2940" s="74" t="s">
        <v>1111</v>
      </c>
      <c r="AA2940" s="95">
        <v>38.67</v>
      </c>
      <c r="AB2940" s="95">
        <v>3.5</v>
      </c>
      <c r="AC2940" s="74" t="s">
        <v>1111</v>
      </c>
      <c r="AD2940" s="95">
        <v>140116368338</v>
      </c>
    </row>
    <row r="2941" spans="1:30" x14ac:dyDescent="0.2">
      <c r="A2941" s="74" t="s">
        <v>4049</v>
      </c>
      <c r="B2941" s="95">
        <v>29.16</v>
      </c>
      <c r="C2941" s="95">
        <v>2.94</v>
      </c>
      <c r="D2941" s="95">
        <v>14.68</v>
      </c>
      <c r="E2941" s="95">
        <v>1.78</v>
      </c>
      <c r="F2941" s="95">
        <v>0.69</v>
      </c>
      <c r="G2941" s="95">
        <v>18.97</v>
      </c>
      <c r="H2941" s="95">
        <v>10.48</v>
      </c>
      <c r="I2941" s="95">
        <v>7.18</v>
      </c>
      <c r="J2941" s="95">
        <v>10.06</v>
      </c>
      <c r="K2941" s="95">
        <v>14</v>
      </c>
      <c r="L2941" s="95">
        <v>3.94</v>
      </c>
      <c r="M2941" s="95">
        <v>0.7</v>
      </c>
      <c r="N2941" s="95">
        <v>1.05</v>
      </c>
      <c r="O2941" s="95">
        <v>12.03</v>
      </c>
      <c r="P2941" s="95">
        <v>-0.85</v>
      </c>
      <c r="Q2941" s="95">
        <v>1.46</v>
      </c>
      <c r="R2941" s="95">
        <v>12.12</v>
      </c>
      <c r="S2941" s="95">
        <v>4.71</v>
      </c>
      <c r="T2941" s="95">
        <v>8.6999999999999993</v>
      </c>
      <c r="U2941" s="95">
        <v>0.39</v>
      </c>
      <c r="V2941" s="95">
        <v>0.61</v>
      </c>
      <c r="W2941" s="95">
        <v>0.66</v>
      </c>
      <c r="X2941" s="95">
        <v>6.63</v>
      </c>
      <c r="Y2941" s="95"/>
      <c r="Z2941" s="74" t="s">
        <v>1111</v>
      </c>
      <c r="AA2941" s="95">
        <v>16.39</v>
      </c>
      <c r="AB2941" s="95">
        <v>1.99</v>
      </c>
      <c r="AC2941" s="74" t="s">
        <v>1111</v>
      </c>
      <c r="AD2941" s="95">
        <v>5929706412</v>
      </c>
    </row>
    <row r="2942" spans="1:30" x14ac:dyDescent="0.2">
      <c r="A2942" s="74" t="s">
        <v>4050</v>
      </c>
      <c r="B2942" s="95">
        <v>1.41</v>
      </c>
      <c r="C2942" s="95"/>
      <c r="D2942" s="95">
        <v>-1.07</v>
      </c>
      <c r="E2942" s="95">
        <v>1.48</v>
      </c>
      <c r="F2942" s="95">
        <v>0.89</v>
      </c>
      <c r="G2942" s="95">
        <v>2.41</v>
      </c>
      <c r="H2942" s="95">
        <v>-237.48</v>
      </c>
      <c r="I2942" s="95">
        <v>-241.16</v>
      </c>
      <c r="J2942" s="95">
        <v>-1.0900000000000001</v>
      </c>
      <c r="K2942" s="95">
        <v>-0.48</v>
      </c>
      <c r="L2942" s="95">
        <v>0.61</v>
      </c>
      <c r="M2942" s="95">
        <v>-0.83</v>
      </c>
      <c r="N2942" s="95">
        <v>2.58</v>
      </c>
      <c r="O2942" s="95">
        <v>1.39</v>
      </c>
      <c r="P2942" s="95">
        <v>-4.76</v>
      </c>
      <c r="Q2942" s="95">
        <v>4.6399999999999997</v>
      </c>
      <c r="R2942" s="95">
        <v>-138.65</v>
      </c>
      <c r="S2942" s="95">
        <v>-83.09</v>
      </c>
      <c r="T2942" s="95">
        <v>-102.26</v>
      </c>
      <c r="U2942" s="95">
        <v>0.6</v>
      </c>
      <c r="V2942" s="95">
        <v>0.4</v>
      </c>
      <c r="W2942" s="95">
        <v>0.34</v>
      </c>
      <c r="X2942" s="95">
        <v>144.76</v>
      </c>
      <c r="Y2942" s="95"/>
      <c r="Z2942" s="74" t="s">
        <v>1111</v>
      </c>
      <c r="AA2942" s="95">
        <v>0.95</v>
      </c>
      <c r="AB2942" s="95">
        <v>-1.32</v>
      </c>
      <c r="AC2942" s="74" t="s">
        <v>1111</v>
      </c>
      <c r="AD2942" s="95">
        <v>46315962</v>
      </c>
    </row>
    <row r="2943" spans="1:30" x14ac:dyDescent="0.2">
      <c r="A2943" s="74" t="s">
        <v>4051</v>
      </c>
      <c r="B2943" s="95">
        <v>2.5099999999999998</v>
      </c>
      <c r="C2943" s="95"/>
      <c r="D2943" s="95">
        <v>-7.06</v>
      </c>
      <c r="E2943" s="95">
        <v>32.29</v>
      </c>
      <c r="F2943" s="95">
        <v>2.61</v>
      </c>
      <c r="G2943" s="95">
        <v>39.18</v>
      </c>
      <c r="H2943" s="95">
        <v>-34.700000000000003</v>
      </c>
      <c r="I2943" s="95">
        <v>-38.43</v>
      </c>
      <c r="J2943" s="95">
        <v>-7.82</v>
      </c>
      <c r="K2943" s="95">
        <v>-5.86</v>
      </c>
      <c r="L2943" s="95">
        <v>1.96</v>
      </c>
      <c r="M2943" s="95">
        <v>-8.11</v>
      </c>
      <c r="N2943" s="95">
        <v>2.71</v>
      </c>
      <c r="O2943" s="95">
        <v>5.77</v>
      </c>
      <c r="P2943" s="95">
        <v>-14.6</v>
      </c>
      <c r="Q2943" s="95">
        <v>2.23</v>
      </c>
      <c r="R2943" s="95">
        <v>-457.27</v>
      </c>
      <c r="S2943" s="95">
        <v>-36.96</v>
      </c>
      <c r="T2943" s="95">
        <v>-413.74</v>
      </c>
      <c r="U2943" s="95">
        <v>0.08</v>
      </c>
      <c r="V2943" s="95">
        <v>0.92</v>
      </c>
      <c r="W2943" s="95">
        <v>0.96</v>
      </c>
      <c r="X2943" s="95">
        <v>105.01</v>
      </c>
      <c r="Y2943" s="95"/>
      <c r="Z2943" s="74" t="s">
        <v>1111</v>
      </c>
      <c r="AA2943" s="95">
        <v>0.08</v>
      </c>
      <c r="AB2943" s="95">
        <v>-0.36</v>
      </c>
      <c r="AC2943" s="74" t="s">
        <v>1111</v>
      </c>
      <c r="AD2943" s="95">
        <v>68390221</v>
      </c>
    </row>
    <row r="2944" spans="1:30" x14ac:dyDescent="0.2">
      <c r="A2944" s="74" t="s">
        <v>4052</v>
      </c>
      <c r="B2944" s="95">
        <v>20.25</v>
      </c>
      <c r="C2944" s="95"/>
      <c r="D2944" s="95">
        <v>-3.57</v>
      </c>
      <c r="E2944" s="95">
        <v>0.96</v>
      </c>
      <c r="F2944" s="95">
        <v>7.0000000000000007E-2</v>
      </c>
      <c r="G2944" s="95">
        <v>89.31</v>
      </c>
      <c r="H2944" s="95">
        <v>-179.36</v>
      </c>
      <c r="I2944" s="95">
        <v>-162.66999999999999</v>
      </c>
      <c r="J2944" s="95">
        <v>-3.24</v>
      </c>
      <c r="K2944" s="95">
        <v>0.25</v>
      </c>
      <c r="L2944" s="95">
        <v>3.49</v>
      </c>
      <c r="M2944" s="95">
        <v>-1.03</v>
      </c>
      <c r="N2944" s="95">
        <v>5.81</v>
      </c>
      <c r="O2944" s="95"/>
      <c r="P2944" s="95">
        <v>-7.0000000000000007E-2</v>
      </c>
      <c r="Q2944" s="95"/>
      <c r="R2944" s="95">
        <v>-26.84</v>
      </c>
      <c r="S2944" s="95">
        <v>-1.94</v>
      </c>
      <c r="T2944" s="95">
        <v>-34.32</v>
      </c>
      <c r="U2944" s="95">
        <v>7.0000000000000007E-2</v>
      </c>
      <c r="V2944" s="95">
        <v>0.93</v>
      </c>
      <c r="W2944" s="95">
        <v>0.01</v>
      </c>
      <c r="X2944" s="95"/>
      <c r="Y2944" s="95"/>
      <c r="Z2944" s="74" t="s">
        <v>1111</v>
      </c>
      <c r="AA2944" s="95">
        <v>21.44</v>
      </c>
      <c r="AB2944" s="95">
        <v>-5.75</v>
      </c>
      <c r="AC2944" s="74" t="s">
        <v>1111</v>
      </c>
      <c r="AD2944" s="95">
        <v>76807680</v>
      </c>
    </row>
    <row r="2945" spans="1:30" x14ac:dyDescent="0.2">
      <c r="A2945" s="74" t="s">
        <v>4053</v>
      </c>
      <c r="B2945" s="95">
        <v>4.84</v>
      </c>
      <c r="C2945" s="95"/>
      <c r="D2945" s="95">
        <v>-18.670000000000002</v>
      </c>
      <c r="E2945" s="95">
        <v>-93.45</v>
      </c>
      <c r="F2945" s="95">
        <v>3.01</v>
      </c>
      <c r="G2945" s="95">
        <v>83.31</v>
      </c>
      <c r="H2945" s="95">
        <v>-12.46</v>
      </c>
      <c r="I2945" s="95">
        <v>-11.2</v>
      </c>
      <c r="J2945" s="95">
        <v>-16.77</v>
      </c>
      <c r="K2945" s="95">
        <v>-15.45</v>
      </c>
      <c r="L2945" s="95">
        <v>1.32</v>
      </c>
      <c r="M2945" s="95"/>
      <c r="N2945" s="95">
        <v>2.09</v>
      </c>
      <c r="O2945" s="95">
        <v>5.42</v>
      </c>
      <c r="P2945" s="95">
        <v>-14.05</v>
      </c>
      <c r="Q2945" s="95">
        <v>3.4</v>
      </c>
      <c r="R2945" s="95">
        <v>-500.69</v>
      </c>
      <c r="S2945" s="95">
        <v>-16.11</v>
      </c>
      <c r="T2945" s="95">
        <v>-78.27</v>
      </c>
      <c r="U2945" s="95">
        <v>-0.03</v>
      </c>
      <c r="V2945" s="95">
        <v>0.52</v>
      </c>
      <c r="W2945" s="95">
        <v>1.44</v>
      </c>
      <c r="X2945" s="95">
        <v>5.8</v>
      </c>
      <c r="Y2945" s="95"/>
      <c r="Z2945" s="74" t="s">
        <v>1111</v>
      </c>
      <c r="AA2945" s="95">
        <v>-0.05</v>
      </c>
      <c r="AB2945" s="95">
        <v>-0.26</v>
      </c>
      <c r="AC2945" s="74" t="s">
        <v>1111</v>
      </c>
      <c r="AD2945" s="95">
        <v>542778896</v>
      </c>
    </row>
    <row r="2946" spans="1:30" x14ac:dyDescent="0.2">
      <c r="A2946" s="74" t="s">
        <v>4054</v>
      </c>
      <c r="B2946" s="95">
        <v>11.98</v>
      </c>
      <c r="C2946" s="95"/>
      <c r="D2946" s="95">
        <v>34.56</v>
      </c>
      <c r="E2946" s="95">
        <v>1.1499999999999999</v>
      </c>
      <c r="F2946" s="95">
        <v>0.65</v>
      </c>
      <c r="G2946" s="95">
        <v>12.13</v>
      </c>
      <c r="H2946" s="95">
        <v>2.35</v>
      </c>
      <c r="I2946" s="95">
        <v>1.62</v>
      </c>
      <c r="J2946" s="95">
        <v>23.79</v>
      </c>
      <c r="K2946" s="95">
        <v>29.31</v>
      </c>
      <c r="L2946" s="95">
        <v>5.52</v>
      </c>
      <c r="M2946" s="95">
        <v>0.27</v>
      </c>
      <c r="N2946" s="95">
        <v>0.56000000000000005</v>
      </c>
      <c r="O2946" s="95">
        <v>4.37</v>
      </c>
      <c r="P2946" s="95">
        <v>-0.98</v>
      </c>
      <c r="Q2946" s="95">
        <v>1.77</v>
      </c>
      <c r="R2946" s="95">
        <v>3.34</v>
      </c>
      <c r="S2946" s="95">
        <v>1.87</v>
      </c>
      <c r="T2946" s="95">
        <v>3.42</v>
      </c>
      <c r="U2946" s="95">
        <v>0.56000000000000005</v>
      </c>
      <c r="V2946" s="95">
        <v>0.44</v>
      </c>
      <c r="W2946" s="95">
        <v>1.1499999999999999</v>
      </c>
      <c r="X2946" s="95"/>
      <c r="Y2946" s="95"/>
      <c r="Z2946" s="74" t="s">
        <v>1111</v>
      </c>
      <c r="AA2946" s="95">
        <v>10.38</v>
      </c>
      <c r="AB2946" s="95">
        <v>0.35</v>
      </c>
      <c r="AC2946" s="74" t="s">
        <v>1111</v>
      </c>
      <c r="AD2946" s="95">
        <v>244831666</v>
      </c>
    </row>
    <row r="2947" spans="1:30" x14ac:dyDescent="0.2">
      <c r="A2947" s="74" t="s">
        <v>4055</v>
      </c>
      <c r="B2947" s="95">
        <v>195.39</v>
      </c>
      <c r="C2947" s="95">
        <v>2.91</v>
      </c>
      <c r="D2947" s="95">
        <v>14.36</v>
      </c>
      <c r="E2947" s="95">
        <v>11.57</v>
      </c>
      <c r="F2947" s="95">
        <v>6.11</v>
      </c>
      <c r="G2947" s="95">
        <v>74.2</v>
      </c>
      <c r="H2947" s="95">
        <v>14.66</v>
      </c>
      <c r="I2947" s="95">
        <v>11.18</v>
      </c>
      <c r="J2947" s="95">
        <v>10.95</v>
      </c>
      <c r="K2947" s="95">
        <v>10.18</v>
      </c>
      <c r="L2947" s="95">
        <v>-0.77</v>
      </c>
      <c r="M2947" s="95">
        <v>-0.81</v>
      </c>
      <c r="N2947" s="95">
        <v>1.61</v>
      </c>
      <c r="O2947" s="95">
        <v>16.2</v>
      </c>
      <c r="P2947" s="95">
        <v>-32.28</v>
      </c>
      <c r="Q2947" s="95">
        <v>1.87</v>
      </c>
      <c r="R2947" s="95">
        <v>80.52</v>
      </c>
      <c r="S2947" s="95">
        <v>42.55</v>
      </c>
      <c r="T2947" s="95">
        <v>80.52</v>
      </c>
      <c r="U2947" s="95">
        <v>0.53</v>
      </c>
      <c r="V2947" s="95">
        <v>0.47</v>
      </c>
      <c r="W2947" s="95">
        <v>3.81</v>
      </c>
      <c r="X2947" s="95">
        <v>27.93</v>
      </c>
      <c r="Y2947" s="95">
        <v>38.67</v>
      </c>
      <c r="Z2947" s="74" t="s">
        <v>1111</v>
      </c>
      <c r="AA2947" s="95">
        <v>16.89</v>
      </c>
      <c r="AB2947" s="95">
        <v>13.6</v>
      </c>
      <c r="AC2947" s="74" t="s">
        <v>1111</v>
      </c>
      <c r="AD2947" s="95">
        <v>2269689318</v>
      </c>
    </row>
    <row r="2948" spans="1:30" x14ac:dyDescent="0.2">
      <c r="A2948" s="74" t="s">
        <v>4056</v>
      </c>
      <c r="B2948" s="95">
        <v>171.72</v>
      </c>
      <c r="C2948" s="95"/>
      <c r="D2948" s="95">
        <v>33.78</v>
      </c>
      <c r="E2948" s="95">
        <v>6.87</v>
      </c>
      <c r="F2948" s="95">
        <v>3.91</v>
      </c>
      <c r="G2948" s="95">
        <v>29.54</v>
      </c>
      <c r="H2948" s="95">
        <v>18.350000000000001</v>
      </c>
      <c r="I2948" s="95">
        <v>16.71</v>
      </c>
      <c r="J2948" s="95">
        <v>30.76</v>
      </c>
      <c r="K2948" s="95">
        <v>28.77</v>
      </c>
      <c r="L2948" s="95">
        <v>-1.99</v>
      </c>
      <c r="M2948" s="95">
        <v>-0.44</v>
      </c>
      <c r="N2948" s="95">
        <v>5.64</v>
      </c>
      <c r="O2948" s="95">
        <v>49.75</v>
      </c>
      <c r="P2948" s="95">
        <v>-6.59</v>
      </c>
      <c r="Q2948" s="95">
        <v>1.24</v>
      </c>
      <c r="R2948" s="95">
        <v>20.34</v>
      </c>
      <c r="S2948" s="95">
        <v>11.58</v>
      </c>
      <c r="T2948" s="95">
        <v>20.34</v>
      </c>
      <c r="U2948" s="95">
        <v>0.56999999999999995</v>
      </c>
      <c r="V2948" s="95">
        <v>0.43</v>
      </c>
      <c r="W2948" s="95">
        <v>0.69</v>
      </c>
      <c r="X2948" s="95">
        <v>20.86</v>
      </c>
      <c r="Y2948" s="95"/>
      <c r="Z2948" s="74" t="s">
        <v>1111</v>
      </c>
      <c r="AA2948" s="95">
        <v>24.99</v>
      </c>
      <c r="AB2948" s="95">
        <v>5.08</v>
      </c>
      <c r="AC2948" s="74" t="s">
        <v>1111</v>
      </c>
      <c r="AD2948" s="95">
        <v>6171479424</v>
      </c>
    </row>
    <row r="2949" spans="1:30" x14ac:dyDescent="0.2">
      <c r="A2949" s="74" t="s">
        <v>4057</v>
      </c>
      <c r="B2949" s="95">
        <v>1.88</v>
      </c>
      <c r="C2949" s="95"/>
      <c r="D2949" s="95">
        <v>-2.2400000000000002</v>
      </c>
      <c r="E2949" s="95">
        <v>3.33</v>
      </c>
      <c r="F2949" s="95">
        <v>2.78</v>
      </c>
      <c r="G2949" s="95">
        <v>38.31</v>
      </c>
      <c r="H2949" s="95">
        <v>-71.77</v>
      </c>
      <c r="I2949" s="95">
        <v>-72.08</v>
      </c>
      <c r="J2949" s="95">
        <v>-2.25</v>
      </c>
      <c r="K2949" s="95">
        <v>-1.73</v>
      </c>
      <c r="L2949" s="95">
        <v>0.52</v>
      </c>
      <c r="M2949" s="95">
        <v>-0.77</v>
      </c>
      <c r="N2949" s="95">
        <v>1.62</v>
      </c>
      <c r="O2949" s="95">
        <v>3.39</v>
      </c>
      <c r="P2949" s="95">
        <v>-47.24</v>
      </c>
      <c r="Q2949" s="95">
        <v>7.92</v>
      </c>
      <c r="R2949" s="95">
        <v>-148.22999999999999</v>
      </c>
      <c r="S2949" s="95">
        <v>-124.12</v>
      </c>
      <c r="T2949" s="95">
        <v>-147.61000000000001</v>
      </c>
      <c r="U2949" s="95">
        <v>0.84</v>
      </c>
      <c r="V2949" s="95">
        <v>0.16</v>
      </c>
      <c r="W2949" s="95">
        <v>1.72</v>
      </c>
      <c r="X2949" s="95">
        <v>42.51</v>
      </c>
      <c r="Y2949" s="95"/>
      <c r="Z2949" s="74" t="s">
        <v>1111</v>
      </c>
      <c r="AA2949" s="95">
        <v>0.56999999999999995</v>
      </c>
      <c r="AB2949" s="95">
        <v>-0.84</v>
      </c>
      <c r="AC2949" s="74" t="s">
        <v>1111</v>
      </c>
      <c r="AD2949" s="95">
        <v>15353020</v>
      </c>
    </row>
    <row r="2950" spans="1:30" x14ac:dyDescent="0.2">
      <c r="A2950" s="74" t="s">
        <v>4058</v>
      </c>
      <c r="B2950" s="95">
        <v>47.14</v>
      </c>
      <c r="C2950" s="95"/>
      <c r="D2950" s="95">
        <v>-60.34</v>
      </c>
      <c r="E2950" s="95">
        <v>9.5399999999999991</v>
      </c>
      <c r="F2950" s="95">
        <v>2.08</v>
      </c>
      <c r="G2950" s="95">
        <v>32.33</v>
      </c>
      <c r="H2950" s="95">
        <v>-1.1399999999999999</v>
      </c>
      <c r="I2950" s="95">
        <v>-4.51</v>
      </c>
      <c r="J2950" s="95">
        <v>-237.73</v>
      </c>
      <c r="K2950" s="95">
        <v>-276.02999999999997</v>
      </c>
      <c r="L2950" s="95">
        <v>-38.299999999999997</v>
      </c>
      <c r="M2950" s="95">
        <v>1.54</v>
      </c>
      <c r="N2950" s="95">
        <v>2.72</v>
      </c>
      <c r="O2950" s="95">
        <v>58.08</v>
      </c>
      <c r="P2950" s="95">
        <v>-2.63</v>
      </c>
      <c r="Q2950" s="95">
        <v>1.21</v>
      </c>
      <c r="R2950" s="95">
        <v>-15.81</v>
      </c>
      <c r="S2950" s="95">
        <v>-3.45</v>
      </c>
      <c r="T2950" s="95">
        <v>-2.31</v>
      </c>
      <c r="U2950" s="95">
        <v>0.22</v>
      </c>
      <c r="V2950" s="95">
        <v>0.55000000000000004</v>
      </c>
      <c r="W2950" s="95">
        <v>0.77</v>
      </c>
      <c r="X2950" s="95"/>
      <c r="Y2950" s="95"/>
      <c r="Z2950" s="74" t="s">
        <v>1111</v>
      </c>
      <c r="AA2950" s="95">
        <v>4.9400000000000004</v>
      </c>
      <c r="AB2950" s="95">
        <v>-0.78</v>
      </c>
      <c r="AC2950" s="74" t="s">
        <v>1111</v>
      </c>
      <c r="AD2950" s="95">
        <v>1390224596</v>
      </c>
    </row>
    <row r="2951" spans="1:30" x14ac:dyDescent="0.2">
      <c r="A2951" s="74" t="s">
        <v>4059</v>
      </c>
      <c r="B2951" s="95">
        <v>45.81</v>
      </c>
      <c r="C2951" s="95">
        <v>1.1599999999999999</v>
      </c>
      <c r="D2951" s="95">
        <v>14.28</v>
      </c>
      <c r="E2951" s="95">
        <v>1.86</v>
      </c>
      <c r="F2951" s="95">
        <v>1.19</v>
      </c>
      <c r="G2951" s="95">
        <v>24.51</v>
      </c>
      <c r="H2951" s="95">
        <v>12</v>
      </c>
      <c r="I2951" s="95">
        <v>10.14</v>
      </c>
      <c r="J2951" s="95">
        <v>12.07</v>
      </c>
      <c r="K2951" s="95">
        <v>12.39</v>
      </c>
      <c r="L2951" s="95">
        <v>0.32</v>
      </c>
      <c r="M2951" s="95">
        <v>0.05</v>
      </c>
      <c r="N2951" s="95">
        <v>1.45</v>
      </c>
      <c r="O2951" s="95">
        <v>3.92</v>
      </c>
      <c r="P2951" s="95">
        <v>-2.17</v>
      </c>
      <c r="Q2951" s="95">
        <v>3.09</v>
      </c>
      <c r="R2951" s="95">
        <v>13.01</v>
      </c>
      <c r="S2951" s="95">
        <v>8.36</v>
      </c>
      <c r="T2951" s="95">
        <v>10.52</v>
      </c>
      <c r="U2951" s="95">
        <v>0.64</v>
      </c>
      <c r="V2951" s="95">
        <v>0.36</v>
      </c>
      <c r="W2951" s="95">
        <v>0.82</v>
      </c>
      <c r="X2951" s="95">
        <v>6.1</v>
      </c>
      <c r="Y2951" s="95">
        <v>7.65</v>
      </c>
      <c r="Z2951" s="74" t="s">
        <v>1111</v>
      </c>
      <c r="AA2951" s="95">
        <v>24.67</v>
      </c>
      <c r="AB2951" s="95">
        <v>3.21</v>
      </c>
      <c r="AC2951" s="74" t="s">
        <v>1111</v>
      </c>
      <c r="AD2951" s="95">
        <v>1707288309</v>
      </c>
    </row>
    <row r="2952" spans="1:30" x14ac:dyDescent="0.2">
      <c r="A2952" s="74" t="s">
        <v>4060</v>
      </c>
      <c r="B2952" s="95">
        <v>2.2599999999999998</v>
      </c>
      <c r="C2952" s="95"/>
      <c r="D2952" s="95">
        <v>-4.97</v>
      </c>
      <c r="E2952" s="95">
        <v>9.43</v>
      </c>
      <c r="F2952" s="95">
        <v>1.7</v>
      </c>
      <c r="G2952" s="95">
        <v>97.44</v>
      </c>
      <c r="H2952" s="95">
        <v>-172.01</v>
      </c>
      <c r="I2952" s="95">
        <v>-172.03</v>
      </c>
      <c r="J2952" s="95">
        <v>-4.97</v>
      </c>
      <c r="K2952" s="95">
        <v>-2.56</v>
      </c>
      <c r="L2952" s="95">
        <v>2.41</v>
      </c>
      <c r="M2952" s="95">
        <v>-4.57</v>
      </c>
      <c r="N2952" s="95">
        <v>8.56</v>
      </c>
      <c r="O2952" s="95">
        <v>2.19</v>
      </c>
      <c r="P2952" s="95">
        <v>-33.4</v>
      </c>
      <c r="Q2952" s="95">
        <v>5.51</v>
      </c>
      <c r="R2952" s="95">
        <v>-189.66</v>
      </c>
      <c r="S2952" s="95">
        <v>-34.229999999999997</v>
      </c>
      <c r="T2952" s="95">
        <v>-189.66</v>
      </c>
      <c r="U2952" s="95">
        <v>0.18</v>
      </c>
      <c r="V2952" s="95">
        <v>0.82</v>
      </c>
      <c r="W2952" s="95">
        <v>0.2</v>
      </c>
      <c r="X2952" s="95"/>
      <c r="Y2952" s="95"/>
      <c r="Z2952" s="74" t="s">
        <v>1111</v>
      </c>
      <c r="AA2952" s="95">
        <v>0.24</v>
      </c>
      <c r="AB2952" s="95">
        <v>-0.45</v>
      </c>
      <c r="AC2952" s="74" t="s">
        <v>1111</v>
      </c>
      <c r="AD2952" s="95">
        <v>300232412</v>
      </c>
    </row>
    <row r="2953" spans="1:30" x14ac:dyDescent="0.2">
      <c r="A2953" s="74" t="s">
        <v>4061</v>
      </c>
      <c r="B2953" s="95">
        <v>1026.6300000000001</v>
      </c>
      <c r="C2953" s="95"/>
      <c r="D2953" s="95">
        <v>657.16</v>
      </c>
      <c r="E2953" s="95">
        <v>421.24</v>
      </c>
      <c r="F2953" s="95">
        <v>7.62</v>
      </c>
      <c r="G2953" s="95">
        <v>42.15</v>
      </c>
      <c r="H2953" s="95">
        <v>6.98</v>
      </c>
      <c r="I2953" s="95">
        <v>1.26</v>
      </c>
      <c r="J2953" s="95">
        <v>118.49</v>
      </c>
      <c r="K2953" s="95">
        <v>119.11</v>
      </c>
      <c r="L2953" s="95">
        <v>0.62</v>
      </c>
      <c r="M2953" s="95">
        <v>2.2000000000000002</v>
      </c>
      <c r="N2953" s="95">
        <v>8.27</v>
      </c>
      <c r="O2953" s="95">
        <v>51.98</v>
      </c>
      <c r="P2953" s="95">
        <v>-34.15</v>
      </c>
      <c r="Q2953" s="95">
        <v>1.23</v>
      </c>
      <c r="R2953" s="95">
        <v>64.099999999999994</v>
      </c>
      <c r="S2953" s="95">
        <v>1.1599999999999999</v>
      </c>
      <c r="T2953" s="95">
        <v>9.99</v>
      </c>
      <c r="U2953" s="95">
        <v>0.02</v>
      </c>
      <c r="V2953" s="95">
        <v>0.98</v>
      </c>
      <c r="W2953" s="95">
        <v>0.92</v>
      </c>
      <c r="X2953" s="95">
        <v>43.55</v>
      </c>
      <c r="Y2953" s="95"/>
      <c r="Z2953" s="74" t="s">
        <v>1111</v>
      </c>
      <c r="AA2953" s="95">
        <v>2.44</v>
      </c>
      <c r="AB2953" s="95">
        <v>1.56</v>
      </c>
      <c r="AC2953" s="74" t="s">
        <v>1111</v>
      </c>
      <c r="AD2953" s="95">
        <v>51802723170</v>
      </c>
    </row>
    <row r="2954" spans="1:30" x14ac:dyDescent="0.2">
      <c r="A2954" s="74" t="s">
        <v>4062</v>
      </c>
      <c r="B2954" s="95">
        <v>43.83</v>
      </c>
      <c r="C2954" s="95">
        <v>0.74</v>
      </c>
      <c r="D2954" s="95">
        <v>34.46</v>
      </c>
      <c r="E2954" s="95">
        <v>1.95</v>
      </c>
      <c r="F2954" s="95">
        <v>0.56999999999999995</v>
      </c>
      <c r="G2954" s="95">
        <v>18.45</v>
      </c>
      <c r="H2954" s="95">
        <v>8.08</v>
      </c>
      <c r="I2954" s="95">
        <v>2.78</v>
      </c>
      <c r="J2954" s="95">
        <v>11.85</v>
      </c>
      <c r="K2954" s="95">
        <v>16.77</v>
      </c>
      <c r="L2954" s="95">
        <v>4.92</v>
      </c>
      <c r="M2954" s="95">
        <v>0.81</v>
      </c>
      <c r="N2954" s="95">
        <v>0.96</v>
      </c>
      <c r="O2954" s="95">
        <v>3.7</v>
      </c>
      <c r="P2954" s="95">
        <v>-0.82</v>
      </c>
      <c r="Q2954" s="95">
        <v>2.0499999999999998</v>
      </c>
      <c r="R2954" s="95">
        <v>5.65</v>
      </c>
      <c r="S2954" s="95">
        <v>1.67</v>
      </c>
      <c r="T2954" s="95">
        <v>6.78</v>
      </c>
      <c r="U2954" s="95">
        <v>0.3</v>
      </c>
      <c r="V2954" s="95">
        <v>0.7</v>
      </c>
      <c r="W2954" s="95">
        <v>0.6</v>
      </c>
      <c r="X2954" s="95">
        <v>3.55</v>
      </c>
      <c r="Y2954" s="95"/>
      <c r="Z2954" s="74" t="s">
        <v>1111</v>
      </c>
      <c r="AA2954" s="95">
        <v>22.52</v>
      </c>
      <c r="AB2954" s="95">
        <v>1.27</v>
      </c>
      <c r="AC2954" s="74" t="s">
        <v>1111</v>
      </c>
      <c r="AD2954" s="95">
        <v>3326626872</v>
      </c>
    </row>
    <row r="2955" spans="1:30" x14ac:dyDescent="0.2">
      <c r="A2955" s="74" t="s">
        <v>4063</v>
      </c>
      <c r="B2955" s="95">
        <v>11.48</v>
      </c>
      <c r="C2955" s="95">
        <v>2.2599999999999998</v>
      </c>
      <c r="D2955" s="95">
        <v>9.08</v>
      </c>
      <c r="E2955" s="95">
        <v>1.21</v>
      </c>
      <c r="F2955" s="95">
        <v>0.34</v>
      </c>
      <c r="G2955" s="95">
        <v>18.43</v>
      </c>
      <c r="H2955" s="95">
        <v>12.17</v>
      </c>
      <c r="I2955" s="95">
        <v>4.96</v>
      </c>
      <c r="J2955" s="95">
        <v>3.7</v>
      </c>
      <c r="K2955" s="95">
        <v>8</v>
      </c>
      <c r="L2955" s="95">
        <v>4.29</v>
      </c>
      <c r="M2955" s="95">
        <v>1.4</v>
      </c>
      <c r="N2955" s="95">
        <v>0.45</v>
      </c>
      <c r="O2955" s="95">
        <v>1.0900000000000001</v>
      </c>
      <c r="P2955" s="95">
        <v>-0.59</v>
      </c>
      <c r="Q2955" s="95">
        <v>3.71</v>
      </c>
      <c r="R2955" s="95">
        <v>13.3</v>
      </c>
      <c r="S2955" s="95">
        <v>3.74</v>
      </c>
      <c r="T2955" s="95">
        <v>8.52</v>
      </c>
      <c r="U2955" s="95">
        <v>0.28000000000000003</v>
      </c>
      <c r="V2955" s="95">
        <v>0.72</v>
      </c>
      <c r="W2955" s="95">
        <v>0.75</v>
      </c>
      <c r="X2955" s="95">
        <v>6.61</v>
      </c>
      <c r="Y2955" s="95"/>
      <c r="Z2955" s="74" t="s">
        <v>1111</v>
      </c>
      <c r="AA2955" s="95">
        <v>9.51</v>
      </c>
      <c r="AB2955" s="95">
        <v>1.26</v>
      </c>
      <c r="AC2955" s="74" t="s">
        <v>1111</v>
      </c>
      <c r="AD2955" s="95">
        <v>758111648</v>
      </c>
    </row>
    <row r="2956" spans="1:30" x14ac:dyDescent="0.2">
      <c r="A2956" s="74" t="s">
        <v>4064</v>
      </c>
      <c r="B2956" s="95">
        <v>4.7699999999999996</v>
      </c>
      <c r="C2956" s="95"/>
      <c r="D2956" s="95">
        <v>10.34</v>
      </c>
      <c r="E2956" s="95">
        <v>0.35</v>
      </c>
      <c r="F2956" s="95">
        <v>0.12</v>
      </c>
      <c r="G2956" s="95">
        <v>16.07</v>
      </c>
      <c r="H2956" s="95">
        <v>11.35</v>
      </c>
      <c r="I2956" s="95">
        <v>3.29</v>
      </c>
      <c r="J2956" s="95">
        <v>3</v>
      </c>
      <c r="K2956" s="95">
        <v>12.23</v>
      </c>
      <c r="L2956" s="95">
        <v>9.23</v>
      </c>
      <c r="M2956" s="95">
        <v>1.08</v>
      </c>
      <c r="N2956" s="95">
        <v>0.34</v>
      </c>
      <c r="O2956" s="95">
        <v>-1.72</v>
      </c>
      <c r="P2956" s="95">
        <v>-0.13</v>
      </c>
      <c r="Q2956" s="95">
        <v>0.61</v>
      </c>
      <c r="R2956" s="95">
        <v>3.4</v>
      </c>
      <c r="S2956" s="95">
        <v>1.1399999999999999</v>
      </c>
      <c r="T2956" s="95">
        <v>4.5</v>
      </c>
      <c r="U2956" s="95">
        <v>0.34</v>
      </c>
      <c r="V2956" s="95">
        <v>0.66</v>
      </c>
      <c r="W2956" s="95">
        <v>0.35</v>
      </c>
      <c r="X2956" s="95">
        <v>-3.05</v>
      </c>
      <c r="Y2956" s="95">
        <v>2.14</v>
      </c>
      <c r="Z2956" s="74" t="s">
        <v>1111</v>
      </c>
      <c r="AA2956" s="95">
        <v>13.57</v>
      </c>
      <c r="AB2956" s="95">
        <v>0.46</v>
      </c>
      <c r="AC2956" s="74" t="s">
        <v>1111</v>
      </c>
      <c r="AD2956" s="95">
        <v>171523476</v>
      </c>
    </row>
    <row r="2957" spans="1:30" x14ac:dyDescent="0.2">
      <c r="A2957" s="74" t="s">
        <v>4065</v>
      </c>
      <c r="B2957" s="95">
        <v>4.1500000000000004</v>
      </c>
      <c r="C2957" s="95"/>
      <c r="D2957" s="95">
        <v>-5.44</v>
      </c>
      <c r="E2957" s="95">
        <v>0.92</v>
      </c>
      <c r="F2957" s="95">
        <v>0.72</v>
      </c>
      <c r="G2957" s="95">
        <v>-338.83</v>
      </c>
      <c r="H2957" s="95">
        <v>-1192.54</v>
      </c>
      <c r="I2957" s="95">
        <v>-1325.25</v>
      </c>
      <c r="J2957" s="95">
        <v>-6.04</v>
      </c>
      <c r="K2957" s="95">
        <v>-4.97</v>
      </c>
      <c r="L2957" s="95">
        <v>1.08</v>
      </c>
      <c r="M2957" s="95">
        <v>-0.16</v>
      </c>
      <c r="N2957" s="95">
        <v>72.069999999999993</v>
      </c>
      <c r="O2957" s="95">
        <v>9.9600000000000009</v>
      </c>
      <c r="P2957" s="95">
        <v>-0.9</v>
      </c>
      <c r="Q2957" s="95">
        <v>1.57</v>
      </c>
      <c r="R2957" s="95">
        <v>-17</v>
      </c>
      <c r="S2957" s="95">
        <v>-13.27</v>
      </c>
      <c r="T2957" s="95">
        <v>-14.42</v>
      </c>
      <c r="U2957" s="95">
        <v>0.78</v>
      </c>
      <c r="V2957" s="95">
        <v>0.22</v>
      </c>
      <c r="W2957" s="95">
        <v>0.01</v>
      </c>
      <c r="X2957" s="95">
        <v>-29.41</v>
      </c>
      <c r="Y2957" s="95"/>
      <c r="Z2957" s="74" t="s">
        <v>1111</v>
      </c>
      <c r="AA2957" s="95">
        <v>4.49</v>
      </c>
      <c r="AB2957" s="95">
        <v>-0.76</v>
      </c>
      <c r="AC2957" s="74" t="s">
        <v>1111</v>
      </c>
      <c r="AD2957" s="95">
        <v>537341585</v>
      </c>
    </row>
    <row r="2958" spans="1:30" x14ac:dyDescent="0.2">
      <c r="A2958" s="74" t="s">
        <v>4066</v>
      </c>
      <c r="B2958" s="95">
        <v>65.41</v>
      </c>
      <c r="C2958" s="95">
        <v>2.9</v>
      </c>
      <c r="D2958" s="95">
        <v>10.38</v>
      </c>
      <c r="E2958" s="95">
        <v>0.8</v>
      </c>
      <c r="F2958" s="95">
        <v>7.0000000000000007E-2</v>
      </c>
      <c r="G2958" s="95">
        <v>37.79</v>
      </c>
      <c r="H2958" s="95">
        <v>9.92</v>
      </c>
      <c r="I2958" s="95">
        <v>7.53</v>
      </c>
      <c r="J2958" s="95">
        <v>7.88</v>
      </c>
      <c r="K2958" s="95">
        <v>10.74</v>
      </c>
      <c r="L2958" s="95">
        <v>2.86</v>
      </c>
      <c r="M2958" s="95">
        <v>0.28999999999999998</v>
      </c>
      <c r="N2958" s="95">
        <v>0.78</v>
      </c>
      <c r="O2958" s="95"/>
      <c r="P2958" s="95">
        <v>-7.0000000000000007E-2</v>
      </c>
      <c r="Q2958" s="95"/>
      <c r="R2958" s="95">
        <v>7.68</v>
      </c>
      <c r="S2958" s="95">
        <v>0.7</v>
      </c>
      <c r="T2958" s="95">
        <v>4.8</v>
      </c>
      <c r="U2958" s="95">
        <v>0.09</v>
      </c>
      <c r="V2958" s="95">
        <v>0.91</v>
      </c>
      <c r="W2958" s="95">
        <v>0.09</v>
      </c>
      <c r="X2958" s="95">
        <v>2.0299999999999998</v>
      </c>
      <c r="Y2958" s="95">
        <v>0.73</v>
      </c>
      <c r="Z2958" s="74" t="s">
        <v>1111</v>
      </c>
      <c r="AA2958" s="95">
        <v>82.09</v>
      </c>
      <c r="AB2958" s="95">
        <v>6.3</v>
      </c>
      <c r="AC2958" s="74" t="s">
        <v>1111</v>
      </c>
      <c r="AD2958" s="95">
        <v>55020288682</v>
      </c>
    </row>
    <row r="2959" spans="1:30" x14ac:dyDescent="0.2">
      <c r="A2959" s="74" t="s">
        <v>4067</v>
      </c>
      <c r="B2959" s="95">
        <v>11.91</v>
      </c>
      <c r="C2959" s="95"/>
      <c r="D2959" s="95">
        <v>32.08</v>
      </c>
      <c r="E2959" s="95">
        <v>2.71</v>
      </c>
      <c r="F2959" s="95">
        <v>1.76</v>
      </c>
      <c r="G2959" s="95">
        <v>22.07</v>
      </c>
      <c r="H2959" s="95">
        <v>6.6</v>
      </c>
      <c r="I2959" s="95">
        <v>6.63</v>
      </c>
      <c r="J2959" s="95">
        <v>32.22</v>
      </c>
      <c r="K2959" s="95">
        <v>32.340000000000003</v>
      </c>
      <c r="L2959" s="95">
        <v>0.13</v>
      </c>
      <c r="M2959" s="95">
        <v>0.01</v>
      </c>
      <c r="N2959" s="95">
        <v>2.13</v>
      </c>
      <c r="O2959" s="95">
        <v>9.18</v>
      </c>
      <c r="P2959" s="95">
        <v>-2.67</v>
      </c>
      <c r="Q2959" s="95">
        <v>2.2599999999999998</v>
      </c>
      <c r="R2959" s="95">
        <v>8.4499999999999993</v>
      </c>
      <c r="S2959" s="95">
        <v>5.48</v>
      </c>
      <c r="T2959" s="95">
        <v>5.98</v>
      </c>
      <c r="U2959" s="95">
        <v>0.65</v>
      </c>
      <c r="V2959" s="95">
        <v>0.35</v>
      </c>
      <c r="W2959" s="95">
        <v>0.83</v>
      </c>
      <c r="X2959" s="95"/>
      <c r="Y2959" s="95"/>
      <c r="Z2959" s="74" t="s">
        <v>1111</v>
      </c>
      <c r="AA2959" s="95">
        <v>4.3899999999999997</v>
      </c>
      <c r="AB2959" s="95">
        <v>0.37</v>
      </c>
      <c r="AC2959" s="74" t="s">
        <v>1111</v>
      </c>
      <c r="AD2959" s="95">
        <v>525342954</v>
      </c>
    </row>
    <row r="2960" spans="1:30" x14ac:dyDescent="0.2">
      <c r="A2960" s="74" t="s">
        <v>4068</v>
      </c>
      <c r="B2960" s="95">
        <v>0.17</v>
      </c>
      <c r="C2960" s="95"/>
      <c r="D2960" s="95">
        <v>-1.28</v>
      </c>
      <c r="E2960" s="95">
        <v>-1.01</v>
      </c>
      <c r="F2960" s="95">
        <v>0.38</v>
      </c>
      <c r="G2960" s="95">
        <v>35.24</v>
      </c>
      <c r="H2960" s="95">
        <v>-34.840000000000003</v>
      </c>
      <c r="I2960" s="95">
        <v>-33.96</v>
      </c>
      <c r="J2960" s="95">
        <v>-1.24</v>
      </c>
      <c r="K2960" s="95">
        <v>-1.1499999999999999</v>
      </c>
      <c r="L2960" s="95">
        <v>0.1</v>
      </c>
      <c r="M2960" s="95"/>
      <c r="N2960" s="95">
        <v>0.43</v>
      </c>
      <c r="O2960" s="95">
        <v>-0.41</v>
      </c>
      <c r="P2960" s="95">
        <v>-0.47</v>
      </c>
      <c r="Q2960" s="95">
        <v>0.18</v>
      </c>
      <c r="R2960" s="95">
        <v>-78.8</v>
      </c>
      <c r="S2960" s="95">
        <v>-29.63</v>
      </c>
      <c r="T2960" s="95">
        <v>93.81</v>
      </c>
      <c r="U2960" s="95">
        <v>-0.38</v>
      </c>
      <c r="V2960" s="95">
        <v>1.38</v>
      </c>
      <c r="W2960" s="95">
        <v>0.87</v>
      </c>
      <c r="X2960" s="95"/>
      <c r="Y2960" s="95"/>
      <c r="Z2960" s="74" t="s">
        <v>1111</v>
      </c>
      <c r="AA2960" s="95">
        <v>-0.17</v>
      </c>
      <c r="AB2960" s="95">
        <v>-0.13</v>
      </c>
      <c r="AC2960" s="74" t="s">
        <v>1111</v>
      </c>
      <c r="AD2960" s="95">
        <v>57994276</v>
      </c>
    </row>
    <row r="2961" spans="1:30" x14ac:dyDescent="0.2">
      <c r="A2961" s="74" t="s">
        <v>4069</v>
      </c>
      <c r="B2961" s="95">
        <v>7.0000000000000007E-2</v>
      </c>
      <c r="C2961" s="95"/>
      <c r="D2961" s="95">
        <v>-0.53</v>
      </c>
      <c r="E2961" s="95">
        <v>-0.41</v>
      </c>
      <c r="F2961" s="95">
        <v>0.16</v>
      </c>
      <c r="G2961" s="95">
        <v>35.24</v>
      </c>
      <c r="H2961" s="95">
        <v>-34.840000000000003</v>
      </c>
      <c r="I2961" s="95">
        <v>-33.96</v>
      </c>
      <c r="J2961" s="95">
        <v>-0.51</v>
      </c>
      <c r="K2961" s="95">
        <v>-1.1499999999999999</v>
      </c>
      <c r="L2961" s="95">
        <v>0.1</v>
      </c>
      <c r="M2961" s="95"/>
      <c r="N2961" s="95">
        <v>0.18</v>
      </c>
      <c r="O2961" s="95">
        <v>-0.17</v>
      </c>
      <c r="P2961" s="95">
        <v>-0.19</v>
      </c>
      <c r="Q2961" s="95">
        <v>0.18</v>
      </c>
      <c r="R2961" s="95">
        <v>-78.8</v>
      </c>
      <c r="S2961" s="95">
        <v>-29.63</v>
      </c>
      <c r="T2961" s="95">
        <v>93.81</v>
      </c>
      <c r="U2961" s="95">
        <v>-0.38</v>
      </c>
      <c r="V2961" s="95">
        <v>1.38</v>
      </c>
      <c r="W2961" s="95">
        <v>0.87</v>
      </c>
      <c r="X2961" s="95"/>
      <c r="Y2961" s="95"/>
      <c r="Z2961" s="74" t="s">
        <v>1111</v>
      </c>
      <c r="AA2961" s="95">
        <v>-0.17</v>
      </c>
      <c r="AB2961" s="95">
        <v>-0.13</v>
      </c>
      <c r="AC2961" s="74" t="s">
        <v>1111</v>
      </c>
      <c r="AD2961" s="95">
        <v>57994276</v>
      </c>
    </row>
    <row r="2962" spans="1:30" x14ac:dyDescent="0.2">
      <c r="A2962" s="74" t="s">
        <v>4070</v>
      </c>
      <c r="B2962" s="95">
        <v>19.8</v>
      </c>
      <c r="C2962" s="95">
        <v>4.72</v>
      </c>
      <c r="D2962" s="95">
        <v>7.02</v>
      </c>
      <c r="E2962" s="95">
        <v>0.87</v>
      </c>
      <c r="F2962" s="95">
        <v>0.05</v>
      </c>
      <c r="G2962" s="95">
        <v>46.11</v>
      </c>
      <c r="H2962" s="95">
        <v>16.79</v>
      </c>
      <c r="I2962" s="95">
        <v>12.52</v>
      </c>
      <c r="J2962" s="95">
        <v>5.23</v>
      </c>
      <c r="K2962" s="95">
        <v>3.58</v>
      </c>
      <c r="L2962" s="95">
        <v>-1.66</v>
      </c>
      <c r="M2962" s="95">
        <v>-0.28000000000000003</v>
      </c>
      <c r="N2962" s="95">
        <v>0.88</v>
      </c>
      <c r="O2962" s="95">
        <v>0.73</v>
      </c>
      <c r="P2962" s="95">
        <v>-0.06</v>
      </c>
      <c r="Q2962" s="95"/>
      <c r="R2962" s="95">
        <v>12.41</v>
      </c>
      <c r="S2962" s="95">
        <v>0.77</v>
      </c>
      <c r="T2962" s="95">
        <v>13.31</v>
      </c>
      <c r="U2962" s="95">
        <v>0.06</v>
      </c>
      <c r="V2962" s="95">
        <v>0.94</v>
      </c>
      <c r="W2962" s="95">
        <v>0.06</v>
      </c>
      <c r="X2962" s="95">
        <v>18.079999999999998</v>
      </c>
      <c r="Y2962" s="95">
        <v>19.52</v>
      </c>
      <c r="Z2962" s="74" t="s">
        <v>1111</v>
      </c>
      <c r="AA2962" s="95">
        <v>22.74</v>
      </c>
      <c r="AB2962" s="95">
        <v>2.82</v>
      </c>
      <c r="AC2962" s="74" t="s">
        <v>1111</v>
      </c>
      <c r="AD2962" s="95">
        <v>38460983220</v>
      </c>
    </row>
    <row r="2963" spans="1:30" x14ac:dyDescent="0.2">
      <c r="A2963" s="74" t="s">
        <v>4071</v>
      </c>
      <c r="B2963" s="95">
        <v>2.77</v>
      </c>
      <c r="C2963" s="95">
        <v>3.79</v>
      </c>
      <c r="D2963" s="95">
        <v>5.5</v>
      </c>
      <c r="E2963" s="95">
        <v>0.41</v>
      </c>
      <c r="F2963" s="95">
        <v>0.02</v>
      </c>
      <c r="G2963" s="95">
        <v>74.75</v>
      </c>
      <c r="H2963" s="95">
        <v>0</v>
      </c>
      <c r="I2963" s="95">
        <v>20.72</v>
      </c>
      <c r="J2963" s="95"/>
      <c r="K2963" s="95"/>
      <c r="L2963" s="95"/>
      <c r="M2963" s="95">
        <v>-7.31</v>
      </c>
      <c r="N2963" s="95">
        <v>1.1399999999999999</v>
      </c>
      <c r="O2963" s="95">
        <v>-0.18</v>
      </c>
      <c r="P2963" s="95">
        <v>-7.0000000000000007E-2</v>
      </c>
      <c r="Q2963" s="95">
        <v>0.89</v>
      </c>
      <c r="R2963" s="95">
        <v>7.41</v>
      </c>
      <c r="S2963" s="95">
        <v>0.31</v>
      </c>
      <c r="T2963" s="95"/>
      <c r="U2963" s="95">
        <v>0.04</v>
      </c>
      <c r="V2963" s="95">
        <v>0.96</v>
      </c>
      <c r="W2963" s="95">
        <v>0.01</v>
      </c>
      <c r="X2963" s="95">
        <v>4.4400000000000004</v>
      </c>
      <c r="Y2963" s="95">
        <v>-1.04</v>
      </c>
      <c r="Z2963" s="74" t="s">
        <v>1111</v>
      </c>
      <c r="AA2963" s="95">
        <v>6.8</v>
      </c>
      <c r="AB2963" s="95">
        <v>0.5</v>
      </c>
      <c r="AC2963" s="74" t="s">
        <v>1111</v>
      </c>
      <c r="AD2963" s="95">
        <v>35104909425</v>
      </c>
    </row>
    <row r="2964" spans="1:30" x14ac:dyDescent="0.2">
      <c r="A2964" s="74" t="s">
        <v>4072</v>
      </c>
      <c r="B2964" s="95">
        <v>2.89</v>
      </c>
      <c r="C2964" s="95"/>
      <c r="D2964" s="95">
        <v>-7.41</v>
      </c>
      <c r="E2964" s="95">
        <v>2.69</v>
      </c>
      <c r="F2964" s="95">
        <v>2.57</v>
      </c>
      <c r="G2964" s="95">
        <v>87.58</v>
      </c>
      <c r="H2964" s="95">
        <v>-178.75</v>
      </c>
      <c r="I2964" s="95">
        <v>-177.7</v>
      </c>
      <c r="J2964" s="95">
        <v>-7.37</v>
      </c>
      <c r="K2964" s="95">
        <v>-7.29</v>
      </c>
      <c r="L2964" s="95">
        <v>0.08</v>
      </c>
      <c r="M2964" s="95">
        <v>-0.03</v>
      </c>
      <c r="N2964" s="95">
        <v>13.18</v>
      </c>
      <c r="O2964" s="95">
        <v>15.78</v>
      </c>
      <c r="P2964" s="95">
        <v>-3.25</v>
      </c>
      <c r="Q2964" s="95">
        <v>4.4800000000000004</v>
      </c>
      <c r="R2964" s="95">
        <v>-36.32</v>
      </c>
      <c r="S2964" s="95">
        <v>-34.630000000000003</v>
      </c>
      <c r="T2964" s="95">
        <v>-36.54</v>
      </c>
      <c r="U2964" s="95">
        <v>0.95</v>
      </c>
      <c r="V2964" s="95">
        <v>0.05</v>
      </c>
      <c r="W2964" s="95">
        <v>0.19</v>
      </c>
      <c r="X2964" s="95">
        <v>-33.6</v>
      </c>
      <c r="Y2964" s="95"/>
      <c r="Z2964" s="74" t="s">
        <v>1111</v>
      </c>
      <c r="AA2964" s="95">
        <v>1.06</v>
      </c>
      <c r="AB2964" s="95">
        <v>-0.39</v>
      </c>
      <c r="AC2964" s="74" t="s">
        <v>1111</v>
      </c>
      <c r="AD2964" s="95">
        <v>27590134</v>
      </c>
    </row>
    <row r="2965" spans="1:30" x14ac:dyDescent="0.2">
      <c r="A2965" s="74" t="s">
        <v>4073</v>
      </c>
      <c r="B2965" s="95">
        <v>6.55</v>
      </c>
      <c r="C2965" s="95"/>
      <c r="D2965" s="95">
        <v>4</v>
      </c>
      <c r="E2965" s="95">
        <v>0.61</v>
      </c>
      <c r="F2965" s="95">
        <v>0.09</v>
      </c>
      <c r="G2965" s="95">
        <v>0</v>
      </c>
      <c r="H2965" s="95">
        <v>46.98</v>
      </c>
      <c r="I2965" s="95">
        <v>24.75</v>
      </c>
      <c r="J2965" s="95">
        <v>2.11</v>
      </c>
      <c r="K2965" s="95">
        <v>0.51</v>
      </c>
      <c r="L2965" s="95">
        <v>-1.6</v>
      </c>
      <c r="M2965" s="95">
        <v>-0.47</v>
      </c>
      <c r="N2965" s="95">
        <v>0.99</v>
      </c>
      <c r="O2965" s="95"/>
      <c r="P2965" s="95">
        <v>-0.09</v>
      </c>
      <c r="Q2965" s="95"/>
      <c r="R2965" s="95">
        <v>15.38</v>
      </c>
      <c r="S2965" s="95">
        <v>2.2799999999999998</v>
      </c>
      <c r="T2965" s="95">
        <v>21.45</v>
      </c>
      <c r="U2965" s="95">
        <v>0.15</v>
      </c>
      <c r="V2965" s="95">
        <v>0.85</v>
      </c>
      <c r="W2965" s="95">
        <v>0.09</v>
      </c>
      <c r="X2965" s="95">
        <v>26.47</v>
      </c>
      <c r="Y2965" s="95"/>
      <c r="Z2965" s="74" t="s">
        <v>1111</v>
      </c>
      <c r="AA2965" s="95">
        <v>10.66</v>
      </c>
      <c r="AB2965" s="95">
        <v>1.64</v>
      </c>
      <c r="AC2965" s="74" t="s">
        <v>1111</v>
      </c>
      <c r="AD2965" s="95">
        <v>164266795</v>
      </c>
    </row>
    <row r="2966" spans="1:30" x14ac:dyDescent="0.2">
      <c r="A2966" s="74" t="s">
        <v>4074</v>
      </c>
      <c r="B2966" s="95">
        <v>24.99</v>
      </c>
      <c r="C2966" s="95">
        <v>2.25</v>
      </c>
      <c r="D2966" s="95">
        <v>15.25</v>
      </c>
      <c r="E2966" s="95">
        <v>2.35</v>
      </c>
      <c r="F2966" s="95">
        <v>0.35</v>
      </c>
      <c r="G2966" s="95">
        <v>0</v>
      </c>
      <c r="H2966" s="95">
        <v>46.98</v>
      </c>
      <c r="I2966" s="95">
        <v>24.75</v>
      </c>
      <c r="J2966" s="95">
        <v>8.0299999999999994</v>
      </c>
      <c r="K2966" s="95">
        <v>0.51</v>
      </c>
      <c r="L2966" s="95">
        <v>-1.6</v>
      </c>
      <c r="M2966" s="95">
        <v>-0.47</v>
      </c>
      <c r="N2966" s="95">
        <v>3.77</v>
      </c>
      <c r="O2966" s="95"/>
      <c r="P2966" s="95">
        <v>-0.35</v>
      </c>
      <c r="Q2966" s="95"/>
      <c r="R2966" s="95">
        <v>15.38</v>
      </c>
      <c r="S2966" s="95">
        <v>2.2799999999999998</v>
      </c>
      <c r="T2966" s="95">
        <v>21.45</v>
      </c>
      <c r="U2966" s="95">
        <v>0.15</v>
      </c>
      <c r="V2966" s="95">
        <v>0.85</v>
      </c>
      <c r="W2966" s="95">
        <v>0.09</v>
      </c>
      <c r="X2966" s="95">
        <v>26.47</v>
      </c>
      <c r="Y2966" s="95"/>
      <c r="Z2966" s="74" t="s">
        <v>1111</v>
      </c>
      <c r="AA2966" s="95">
        <v>10.66</v>
      </c>
      <c r="AB2966" s="95">
        <v>1.64</v>
      </c>
      <c r="AC2966" s="74" t="s">
        <v>1111</v>
      </c>
      <c r="AD2966" s="95">
        <v>164266795</v>
      </c>
    </row>
    <row r="2967" spans="1:30" x14ac:dyDescent="0.2">
      <c r="A2967" s="74" t="s">
        <v>4075</v>
      </c>
      <c r="B2967" s="95">
        <v>21.5</v>
      </c>
      <c r="C2967" s="95">
        <v>1.3</v>
      </c>
      <c r="D2967" s="95">
        <v>16.45</v>
      </c>
      <c r="E2967" s="95">
        <v>1.32</v>
      </c>
      <c r="F2967" s="95">
        <v>0.15</v>
      </c>
      <c r="G2967" s="95">
        <v>0</v>
      </c>
      <c r="H2967" s="95">
        <v>25.54</v>
      </c>
      <c r="I2967" s="95">
        <v>19.78</v>
      </c>
      <c r="J2967" s="95">
        <v>12.74</v>
      </c>
      <c r="K2967" s="95">
        <v>-11.52</v>
      </c>
      <c r="L2967" s="95">
        <v>-24.26</v>
      </c>
      <c r="M2967" s="95">
        <v>-2.5099999999999998</v>
      </c>
      <c r="N2967" s="95">
        <v>3.25</v>
      </c>
      <c r="O2967" s="95"/>
      <c r="P2967" s="95">
        <v>-0.15</v>
      </c>
      <c r="Q2967" s="95"/>
      <c r="R2967" s="95">
        <v>8.02</v>
      </c>
      <c r="S2967" s="95">
        <v>0.91</v>
      </c>
      <c r="T2967" s="95">
        <v>7.37</v>
      </c>
      <c r="U2967" s="95">
        <v>0.11</v>
      </c>
      <c r="V2967" s="95">
        <v>0.89</v>
      </c>
      <c r="W2967" s="95">
        <v>0.05</v>
      </c>
      <c r="X2967" s="95">
        <v>14.07</v>
      </c>
      <c r="Y2967" s="95">
        <v>19.21</v>
      </c>
      <c r="Z2967" s="74" t="s">
        <v>1111</v>
      </c>
      <c r="AA2967" s="95">
        <v>16.3</v>
      </c>
      <c r="AB2967" s="95">
        <v>1.31</v>
      </c>
      <c r="AC2967" s="74" t="s">
        <v>1111</v>
      </c>
      <c r="AD2967" s="95">
        <v>226833600</v>
      </c>
    </row>
    <row r="2968" spans="1:30" x14ac:dyDescent="0.2">
      <c r="A2968" s="74" t="s">
        <v>4076</v>
      </c>
      <c r="B2968" s="95">
        <v>7.23</v>
      </c>
      <c r="C2968" s="95"/>
      <c r="D2968" s="95">
        <v>51.21</v>
      </c>
      <c r="E2968" s="95">
        <v>1.05</v>
      </c>
      <c r="F2968" s="95">
        <v>0.36</v>
      </c>
      <c r="G2968" s="95">
        <v>29.53</v>
      </c>
      <c r="H2968" s="95">
        <v>3.08</v>
      </c>
      <c r="I2968" s="95">
        <v>0.62</v>
      </c>
      <c r="J2968" s="95">
        <v>10.32</v>
      </c>
      <c r="K2968" s="95">
        <v>20.43</v>
      </c>
      <c r="L2968" s="95">
        <v>10.11</v>
      </c>
      <c r="M2968" s="95">
        <v>1.03</v>
      </c>
      <c r="N2968" s="95">
        <v>0.32</v>
      </c>
      <c r="O2968" s="95">
        <v>3.93</v>
      </c>
      <c r="P2968" s="95">
        <v>-0.52</v>
      </c>
      <c r="Q2968" s="95">
        <v>1.43</v>
      </c>
      <c r="R2968" s="95">
        <v>2.06</v>
      </c>
      <c r="S2968" s="95">
        <v>0.7</v>
      </c>
      <c r="T2968" s="95">
        <v>3.8</v>
      </c>
      <c r="U2968" s="95">
        <v>0.34</v>
      </c>
      <c r="V2968" s="95">
        <v>0.66</v>
      </c>
      <c r="W2968" s="95">
        <v>1.1399999999999999</v>
      </c>
      <c r="X2968" s="95">
        <v>-3.59</v>
      </c>
      <c r="Y2968" s="95"/>
      <c r="Z2968" s="74" t="s">
        <v>1111</v>
      </c>
      <c r="AA2968" s="95">
        <v>6.82</v>
      </c>
      <c r="AB2968" s="95">
        <v>0.14000000000000001</v>
      </c>
      <c r="AC2968" s="74" t="s">
        <v>1111</v>
      </c>
      <c r="AD2968" s="95">
        <v>211804458</v>
      </c>
    </row>
    <row r="2969" spans="1:30" x14ac:dyDescent="0.2">
      <c r="A2969" s="74" t="s">
        <v>4077</v>
      </c>
      <c r="B2969" s="95">
        <v>78.56</v>
      </c>
      <c r="C2969" s="95">
        <v>2.1800000000000002</v>
      </c>
      <c r="D2969" s="95">
        <v>10.89</v>
      </c>
      <c r="E2969" s="95">
        <v>1.91</v>
      </c>
      <c r="F2969" s="95">
        <v>0.8</v>
      </c>
      <c r="G2969" s="95">
        <v>15.64</v>
      </c>
      <c r="H2969" s="95">
        <v>7.65</v>
      </c>
      <c r="I2969" s="95">
        <v>5.61</v>
      </c>
      <c r="J2969" s="95">
        <v>7.99</v>
      </c>
      <c r="K2969" s="95">
        <v>8.16</v>
      </c>
      <c r="L2969" s="95">
        <v>0.17</v>
      </c>
      <c r="M2969" s="95">
        <v>0.04</v>
      </c>
      <c r="N2969" s="95">
        <v>0.61</v>
      </c>
      <c r="O2969" s="95">
        <v>5.42</v>
      </c>
      <c r="P2969" s="95">
        <v>-1.55</v>
      </c>
      <c r="Q2969" s="95">
        <v>1.44</v>
      </c>
      <c r="R2969" s="95">
        <v>17.54</v>
      </c>
      <c r="S2969" s="95">
        <v>7.39</v>
      </c>
      <c r="T2969" s="95">
        <v>14.38</v>
      </c>
      <c r="U2969" s="95">
        <v>0.42</v>
      </c>
      <c r="V2969" s="95">
        <v>0.57999999999999996</v>
      </c>
      <c r="W2969" s="95">
        <v>1.32</v>
      </c>
      <c r="X2969" s="95">
        <v>0.32</v>
      </c>
      <c r="Y2969" s="95">
        <v>-17.77</v>
      </c>
      <c r="Z2969" s="74" t="s">
        <v>1111</v>
      </c>
      <c r="AA2969" s="95">
        <v>41.36</v>
      </c>
      <c r="AB2969" s="95">
        <v>7.26</v>
      </c>
      <c r="AC2969" s="74" t="s">
        <v>1111</v>
      </c>
      <c r="AD2969" s="95">
        <v>23759487000</v>
      </c>
    </row>
    <row r="2970" spans="1:30" x14ac:dyDescent="0.2">
      <c r="A2970" s="74" t="s">
        <v>4078</v>
      </c>
      <c r="B2970" s="95">
        <v>76.819999999999993</v>
      </c>
      <c r="C2970" s="95">
        <v>1.97</v>
      </c>
      <c r="D2970" s="95">
        <v>25.61</v>
      </c>
      <c r="E2970" s="95">
        <v>2.7</v>
      </c>
      <c r="F2970" s="95">
        <v>1.17</v>
      </c>
      <c r="G2970" s="95">
        <v>36.71</v>
      </c>
      <c r="H2970" s="95">
        <v>23.98</v>
      </c>
      <c r="I2970" s="95">
        <v>18.670000000000002</v>
      </c>
      <c r="J2970" s="95">
        <v>19.940000000000001</v>
      </c>
      <c r="K2970" s="95">
        <v>24.01</v>
      </c>
      <c r="L2970" s="95">
        <v>4.07</v>
      </c>
      <c r="M2970" s="95">
        <v>0.55000000000000004</v>
      </c>
      <c r="N2970" s="95">
        <v>4.78</v>
      </c>
      <c r="O2970" s="95">
        <v>25.13</v>
      </c>
      <c r="P2970" s="95">
        <v>-1.3</v>
      </c>
      <c r="Q2970" s="95">
        <v>1.89</v>
      </c>
      <c r="R2970" s="95">
        <v>10.55</v>
      </c>
      <c r="S2970" s="95">
        <v>4.58</v>
      </c>
      <c r="T2970" s="95">
        <v>7.91</v>
      </c>
      <c r="U2970" s="95">
        <v>0.43</v>
      </c>
      <c r="V2970" s="95">
        <v>0.56999999999999995</v>
      </c>
      <c r="W2970" s="95">
        <v>0.25</v>
      </c>
      <c r="X2970" s="95">
        <v>-0.92</v>
      </c>
      <c r="Y2970" s="95">
        <v>5.31</v>
      </c>
      <c r="Z2970" s="74" t="s">
        <v>1111</v>
      </c>
      <c r="AA2970" s="95">
        <v>28.43</v>
      </c>
      <c r="AB2970" s="95">
        <v>3</v>
      </c>
      <c r="AC2970" s="74" t="s">
        <v>1111</v>
      </c>
      <c r="AD2970" s="95">
        <v>2778072388</v>
      </c>
    </row>
    <row r="2971" spans="1:30" x14ac:dyDescent="0.2">
      <c r="A2971" s="74" t="s">
        <v>4079</v>
      </c>
      <c r="B2971" s="95">
        <v>9.27</v>
      </c>
      <c r="C2971" s="95"/>
      <c r="D2971" s="95">
        <v>-24.42</v>
      </c>
      <c r="E2971" s="95">
        <v>-4.57</v>
      </c>
      <c r="F2971" s="95">
        <v>0.19</v>
      </c>
      <c r="G2971" s="95">
        <v>46.6</v>
      </c>
      <c r="H2971" s="95">
        <v>3.17</v>
      </c>
      <c r="I2971" s="95">
        <v>-2.71</v>
      </c>
      <c r="J2971" s="95">
        <v>20.93</v>
      </c>
      <c r="K2971" s="95">
        <v>125.75</v>
      </c>
      <c r="L2971" s="95">
        <v>104.81</v>
      </c>
      <c r="M2971" s="95"/>
      <c r="N2971" s="95">
        <v>0.66</v>
      </c>
      <c r="O2971" s="95">
        <v>-1.08</v>
      </c>
      <c r="P2971" s="95">
        <v>-1.17</v>
      </c>
      <c r="Q2971" s="95">
        <v>0.83</v>
      </c>
      <c r="R2971" s="95">
        <v>-18.72</v>
      </c>
      <c r="S2971" s="95">
        <v>-0.78</v>
      </c>
      <c r="T2971" s="95">
        <v>0.84</v>
      </c>
      <c r="U2971" s="95">
        <v>-0.04</v>
      </c>
      <c r="V2971" s="95">
        <v>1.04</v>
      </c>
      <c r="W2971" s="95">
        <v>0.28999999999999998</v>
      </c>
      <c r="X2971" s="95">
        <v>-4.58</v>
      </c>
      <c r="Y2971" s="95"/>
      <c r="Z2971" s="74" t="s">
        <v>1111</v>
      </c>
      <c r="AA2971" s="95">
        <v>-2.0299999999999998</v>
      </c>
      <c r="AB2971" s="95">
        <v>-0.38</v>
      </c>
      <c r="AC2971" s="74" t="s">
        <v>1111</v>
      </c>
      <c r="AD2971" s="95">
        <v>849951468</v>
      </c>
    </row>
    <row r="2972" spans="1:30" x14ac:dyDescent="0.2">
      <c r="A2972" s="74" t="s">
        <v>4080</v>
      </c>
      <c r="B2972" s="95">
        <v>18.47</v>
      </c>
      <c r="C2972" s="95">
        <v>2.4</v>
      </c>
      <c r="D2972" s="95">
        <v>31.34</v>
      </c>
      <c r="E2972" s="95">
        <v>3.32</v>
      </c>
      <c r="F2972" s="95">
        <v>1.91</v>
      </c>
      <c r="G2972" s="95">
        <v>28.78</v>
      </c>
      <c r="H2972" s="95">
        <v>11.01</v>
      </c>
      <c r="I2972" s="95">
        <v>6.79</v>
      </c>
      <c r="J2972" s="95">
        <v>19.329999999999998</v>
      </c>
      <c r="K2972" s="95">
        <v>17.63</v>
      </c>
      <c r="L2972" s="95">
        <v>-1.69</v>
      </c>
      <c r="M2972" s="95">
        <v>-0.28999999999999998</v>
      </c>
      <c r="N2972" s="95">
        <v>2.13</v>
      </c>
      <c r="O2972" s="95">
        <v>6.68</v>
      </c>
      <c r="P2972" s="95">
        <v>-3.73</v>
      </c>
      <c r="Q2972" s="95">
        <v>2.4</v>
      </c>
      <c r="R2972" s="95">
        <v>10.6</v>
      </c>
      <c r="S2972" s="95">
        <v>6.08</v>
      </c>
      <c r="T2972" s="95">
        <v>13.14</v>
      </c>
      <c r="U2972" s="95">
        <v>0.56999999999999995</v>
      </c>
      <c r="V2972" s="95">
        <v>0.43</v>
      </c>
      <c r="W2972" s="95">
        <v>0.9</v>
      </c>
      <c r="X2972" s="95">
        <v>16.09</v>
      </c>
      <c r="Y2972" s="95">
        <v>9.23</v>
      </c>
      <c r="Z2972" s="74" t="s">
        <v>1111</v>
      </c>
      <c r="AA2972" s="95">
        <v>5.56</v>
      </c>
      <c r="AB2972" s="95">
        <v>0.59</v>
      </c>
      <c r="AC2972" s="74" t="s">
        <v>1111</v>
      </c>
      <c r="AD2972" s="95">
        <v>906380157</v>
      </c>
    </row>
    <row r="2973" spans="1:30" x14ac:dyDescent="0.2">
      <c r="A2973" s="74" t="s">
        <v>4081</v>
      </c>
      <c r="B2973" s="95">
        <v>94.99</v>
      </c>
      <c r="C2973" s="95"/>
      <c r="D2973" s="95">
        <v>8.2799999999999994</v>
      </c>
      <c r="E2973" s="95">
        <v>1.29</v>
      </c>
      <c r="F2973" s="95">
        <v>0.75</v>
      </c>
      <c r="G2973" s="95">
        <v>2.5099999999999998</v>
      </c>
      <c r="H2973" s="95">
        <v>0.44</v>
      </c>
      <c r="I2973" s="95">
        <v>6.26</v>
      </c>
      <c r="J2973" s="95">
        <v>116.74</v>
      </c>
      <c r="K2973" s="95">
        <v>94</v>
      </c>
      <c r="L2973" s="95">
        <v>-22.74</v>
      </c>
      <c r="M2973" s="95">
        <v>-0.25</v>
      </c>
      <c r="N2973" s="95">
        <v>0.52</v>
      </c>
      <c r="O2973" s="95">
        <v>1.73</v>
      </c>
      <c r="P2973" s="95">
        <v>-2.1800000000000002</v>
      </c>
      <c r="Q2973" s="95">
        <v>2.92</v>
      </c>
      <c r="R2973" s="95">
        <v>15.62</v>
      </c>
      <c r="S2973" s="95">
        <v>9.01</v>
      </c>
      <c r="T2973" s="95">
        <v>0.77</v>
      </c>
      <c r="U2973" s="95">
        <v>0.57999999999999996</v>
      </c>
      <c r="V2973" s="95">
        <v>0.41</v>
      </c>
      <c r="W2973" s="95">
        <v>1.44</v>
      </c>
      <c r="X2973" s="95">
        <v>-0.09</v>
      </c>
      <c r="Y2973" s="95">
        <v>64.84</v>
      </c>
      <c r="Z2973" s="74" t="s">
        <v>1111</v>
      </c>
      <c r="AA2973" s="95">
        <v>73.44</v>
      </c>
      <c r="AB2973" s="95">
        <v>11.47</v>
      </c>
      <c r="AC2973" s="74" t="s">
        <v>1111</v>
      </c>
      <c r="AD2973" s="95">
        <v>2501286179</v>
      </c>
    </row>
    <row r="2974" spans="1:30" x14ac:dyDescent="0.2">
      <c r="A2974" s="74" t="s">
        <v>4082</v>
      </c>
      <c r="B2974" s="95">
        <v>41.89</v>
      </c>
      <c r="C2974" s="95">
        <v>0.02</v>
      </c>
      <c r="D2974" s="95">
        <v>29.07</v>
      </c>
      <c r="E2974" s="95">
        <v>2.88</v>
      </c>
      <c r="F2974" s="95">
        <v>0.48</v>
      </c>
      <c r="G2974" s="95">
        <v>46.08</v>
      </c>
      <c r="H2974" s="95">
        <v>18.95</v>
      </c>
      <c r="I2974" s="95">
        <v>8.33</v>
      </c>
      <c r="J2974" s="95">
        <v>12.77</v>
      </c>
      <c r="K2974" s="95">
        <v>17.37</v>
      </c>
      <c r="L2974" s="95">
        <v>4.5999999999999996</v>
      </c>
      <c r="M2974" s="95">
        <v>1.04</v>
      </c>
      <c r="N2974" s="95">
        <v>2.42</v>
      </c>
      <c r="O2974" s="95">
        <v>6.03</v>
      </c>
      <c r="P2974" s="95">
        <v>-0.56999999999999995</v>
      </c>
      <c r="Q2974" s="95">
        <v>1.96</v>
      </c>
      <c r="R2974" s="95">
        <v>9.89</v>
      </c>
      <c r="S2974" s="95">
        <v>1.63</v>
      </c>
      <c r="T2974" s="95">
        <v>7.31</v>
      </c>
      <c r="U2974" s="95">
        <v>0.17</v>
      </c>
      <c r="V2974" s="95">
        <v>0.83</v>
      </c>
      <c r="W2974" s="95">
        <v>0.2</v>
      </c>
      <c r="X2974" s="95">
        <v>-10.9</v>
      </c>
      <c r="Y2974" s="95"/>
      <c r="Z2974" s="74" t="s">
        <v>1111</v>
      </c>
      <c r="AA2974" s="95">
        <v>14.56</v>
      </c>
      <c r="AB2974" s="95">
        <v>1.44</v>
      </c>
      <c r="AC2974" s="74" t="s">
        <v>1111</v>
      </c>
      <c r="AD2974" s="95">
        <v>19644726022</v>
      </c>
    </row>
    <row r="2975" spans="1:30" x14ac:dyDescent="0.2">
      <c r="A2975" s="74" t="s">
        <v>4083</v>
      </c>
      <c r="B2975" s="95">
        <v>13.05</v>
      </c>
      <c r="C2975" s="95"/>
      <c r="D2975" s="95">
        <v>312.87</v>
      </c>
      <c r="E2975" s="95">
        <v>1.96</v>
      </c>
      <c r="F2975" s="95">
        <v>0.68</v>
      </c>
      <c r="G2975" s="95">
        <v>59.91</v>
      </c>
      <c r="H2975" s="95">
        <v>-22.25</v>
      </c>
      <c r="I2975" s="95">
        <v>1.41</v>
      </c>
      <c r="J2975" s="95">
        <v>-19.87</v>
      </c>
      <c r="K2975" s="95">
        <v>-26.04</v>
      </c>
      <c r="L2975" s="95">
        <v>-6.18</v>
      </c>
      <c r="M2975" s="95">
        <v>0.61</v>
      </c>
      <c r="N2975" s="95">
        <v>4.42</v>
      </c>
      <c r="O2975" s="95">
        <v>14.91</v>
      </c>
      <c r="P2975" s="95">
        <v>-1.1000000000000001</v>
      </c>
      <c r="Q2975" s="95">
        <v>1.1299999999999999</v>
      </c>
      <c r="R2975" s="95">
        <v>0.63</v>
      </c>
      <c r="S2975" s="95">
        <v>0.22</v>
      </c>
      <c r="T2975" s="95">
        <v>-11.17</v>
      </c>
      <c r="U2975" s="95">
        <v>0.35</v>
      </c>
      <c r="V2975" s="95">
        <v>0.65</v>
      </c>
      <c r="W2975" s="95">
        <v>0.15</v>
      </c>
      <c r="X2975" s="95">
        <v>-2.2599999999999998</v>
      </c>
      <c r="Y2975" s="95"/>
      <c r="Z2975" s="74" t="s">
        <v>1111</v>
      </c>
      <c r="AA2975" s="95">
        <v>6.65</v>
      </c>
      <c r="AB2975" s="95">
        <v>0.04</v>
      </c>
      <c r="AC2975" s="74" t="s">
        <v>1111</v>
      </c>
      <c r="AD2975" s="95">
        <v>1720158345</v>
      </c>
    </row>
    <row r="2976" spans="1:30" x14ac:dyDescent="0.2">
      <c r="A2976" s="74" t="s">
        <v>4084</v>
      </c>
      <c r="B2976" s="95">
        <v>12.8</v>
      </c>
      <c r="C2976" s="95"/>
      <c r="D2976" s="95">
        <v>-5.36</v>
      </c>
      <c r="E2976" s="95">
        <v>2.69</v>
      </c>
      <c r="F2976" s="95">
        <v>2</v>
      </c>
      <c r="G2976" s="95">
        <v>98.53</v>
      </c>
      <c r="H2976" s="95">
        <v>-126.03</v>
      </c>
      <c r="I2976" s="95">
        <v>-126.03</v>
      </c>
      <c r="J2976" s="95">
        <v>-5.36</v>
      </c>
      <c r="K2976" s="95">
        <v>-3.32</v>
      </c>
      <c r="L2976" s="95">
        <v>2.04</v>
      </c>
      <c r="M2976" s="95">
        <v>-1.03</v>
      </c>
      <c r="N2976" s="95">
        <v>6.76</v>
      </c>
      <c r="O2976" s="95">
        <v>2.95</v>
      </c>
      <c r="P2976" s="95">
        <v>-13.65</v>
      </c>
      <c r="Q2976" s="95">
        <v>4.8600000000000003</v>
      </c>
      <c r="R2976" s="95">
        <v>-50.16</v>
      </c>
      <c r="S2976" s="95">
        <v>-37.28</v>
      </c>
      <c r="T2976" s="95">
        <v>-50.16</v>
      </c>
      <c r="U2976" s="95">
        <v>0.74</v>
      </c>
      <c r="V2976" s="95">
        <v>0.26</v>
      </c>
      <c r="W2976" s="95">
        <v>0.3</v>
      </c>
      <c r="X2976" s="95">
        <v>0.79</v>
      </c>
      <c r="Y2976" s="95"/>
      <c r="Z2976" s="74" t="s">
        <v>1111</v>
      </c>
      <c r="AA2976" s="95">
        <v>4.76</v>
      </c>
      <c r="AB2976" s="95">
        <v>-2.39</v>
      </c>
      <c r="AC2976" s="74" t="s">
        <v>1111</v>
      </c>
      <c r="AD2976" s="95">
        <v>784102400</v>
      </c>
    </row>
    <row r="2977" spans="1:30" x14ac:dyDescent="0.2">
      <c r="A2977" s="74" t="s">
        <v>4085</v>
      </c>
      <c r="B2977" s="95">
        <v>79.900000000000006</v>
      </c>
      <c r="C2977" s="95">
        <v>0.6</v>
      </c>
      <c r="D2977" s="95">
        <v>24.88</v>
      </c>
      <c r="E2977" s="95">
        <v>2.85</v>
      </c>
      <c r="F2977" s="95">
        <v>1.72</v>
      </c>
      <c r="G2977" s="95">
        <v>31.73</v>
      </c>
      <c r="H2977" s="95">
        <v>17.14</v>
      </c>
      <c r="I2977" s="95">
        <v>12.58</v>
      </c>
      <c r="J2977" s="95">
        <v>18.260000000000002</v>
      </c>
      <c r="K2977" s="95">
        <v>20.67</v>
      </c>
      <c r="L2977" s="95">
        <v>2.41</v>
      </c>
      <c r="M2977" s="95">
        <v>0.38</v>
      </c>
      <c r="N2977" s="95">
        <v>3.13</v>
      </c>
      <c r="O2977" s="95">
        <v>6.61</v>
      </c>
      <c r="P2977" s="95">
        <v>-2.64</v>
      </c>
      <c r="Q2977" s="95">
        <v>4.07</v>
      </c>
      <c r="R2977" s="95">
        <v>11.46</v>
      </c>
      <c r="S2977" s="95">
        <v>6.93</v>
      </c>
      <c r="T2977" s="95">
        <v>8.5500000000000007</v>
      </c>
      <c r="U2977" s="95">
        <v>0.6</v>
      </c>
      <c r="V2977" s="95">
        <v>0.4</v>
      </c>
      <c r="W2977" s="95">
        <v>0.55000000000000004</v>
      </c>
      <c r="X2977" s="95">
        <v>3.84</v>
      </c>
      <c r="Y2977" s="95">
        <v>9.77</v>
      </c>
      <c r="Z2977" s="74" t="s">
        <v>1111</v>
      </c>
      <c r="AA2977" s="95">
        <v>28.01</v>
      </c>
      <c r="AB2977" s="95">
        <v>3.21</v>
      </c>
      <c r="AC2977" s="74" t="s">
        <v>1111</v>
      </c>
      <c r="AD2977" s="95">
        <v>1754947570</v>
      </c>
    </row>
    <row r="2978" spans="1:30" x14ac:dyDescent="0.2">
      <c r="A2978" s="74" t="s">
        <v>4086</v>
      </c>
      <c r="B2978" s="95">
        <v>26.57</v>
      </c>
      <c r="C2978" s="95"/>
      <c r="D2978" s="95">
        <v>2.15</v>
      </c>
      <c r="E2978" s="95">
        <v>0.41</v>
      </c>
      <c r="F2978" s="95">
        <v>0.13</v>
      </c>
      <c r="G2978" s="95">
        <v>100</v>
      </c>
      <c r="H2978" s="95">
        <v>51.57</v>
      </c>
      <c r="I2978" s="95">
        <v>23.24</v>
      </c>
      <c r="J2978" s="95">
        <v>0.97</v>
      </c>
      <c r="K2978" s="95">
        <v>6.28</v>
      </c>
      <c r="L2978" s="95">
        <v>1.22</v>
      </c>
      <c r="M2978" s="95">
        <v>0.52</v>
      </c>
      <c r="N2978" s="95">
        <v>0.5</v>
      </c>
      <c r="O2978" s="95"/>
      <c r="P2978" s="95">
        <v>-0.13</v>
      </c>
      <c r="Q2978" s="95"/>
      <c r="R2978" s="95">
        <v>19.079999999999998</v>
      </c>
      <c r="S2978" s="95">
        <v>6.21</v>
      </c>
      <c r="T2978" s="95">
        <v>17.78</v>
      </c>
      <c r="U2978" s="95">
        <v>0.33</v>
      </c>
      <c r="V2978" s="95">
        <v>0.57999999999999996</v>
      </c>
      <c r="W2978" s="95">
        <v>0.27</v>
      </c>
      <c r="X2978" s="95">
        <v>-4.87</v>
      </c>
      <c r="Y2978" s="95">
        <v>-16.88</v>
      </c>
      <c r="Z2978" s="74" t="s">
        <v>1111</v>
      </c>
      <c r="AA2978" s="95">
        <v>64.87</v>
      </c>
      <c r="AB2978" s="95">
        <v>12.38</v>
      </c>
      <c r="AC2978" s="74" t="s">
        <v>1111</v>
      </c>
      <c r="AD2978" s="95">
        <v>5650530700</v>
      </c>
    </row>
    <row r="2979" spans="1:30" x14ac:dyDescent="0.2">
      <c r="A2979" s="74" t="s">
        <v>4087</v>
      </c>
      <c r="B2979" s="95">
        <v>25.7</v>
      </c>
      <c r="C2979" s="95"/>
      <c r="D2979" s="95">
        <v>2.08</v>
      </c>
      <c r="E2979" s="95">
        <v>0.4</v>
      </c>
      <c r="F2979" s="95">
        <v>0.13</v>
      </c>
      <c r="G2979" s="95">
        <v>100</v>
      </c>
      <c r="H2979" s="95">
        <v>51.57</v>
      </c>
      <c r="I2979" s="95">
        <v>23.24</v>
      </c>
      <c r="J2979" s="95">
        <v>0.94</v>
      </c>
      <c r="K2979" s="95">
        <v>6.28</v>
      </c>
      <c r="L2979" s="95">
        <v>1.22</v>
      </c>
      <c r="M2979" s="95">
        <v>0.52</v>
      </c>
      <c r="N2979" s="95">
        <v>0.48</v>
      </c>
      <c r="O2979" s="95"/>
      <c r="P2979" s="95">
        <v>-0.13</v>
      </c>
      <c r="Q2979" s="95"/>
      <c r="R2979" s="95">
        <v>19.079999999999998</v>
      </c>
      <c r="S2979" s="95">
        <v>6.21</v>
      </c>
      <c r="T2979" s="95">
        <v>17.78</v>
      </c>
      <c r="U2979" s="95">
        <v>0.33</v>
      </c>
      <c r="V2979" s="95">
        <v>0.57999999999999996</v>
      </c>
      <c r="W2979" s="95">
        <v>0.27</v>
      </c>
      <c r="X2979" s="95">
        <v>-4.87</v>
      </c>
      <c r="Y2979" s="95">
        <v>-16.88</v>
      </c>
      <c r="Z2979" s="74" t="s">
        <v>1111</v>
      </c>
      <c r="AA2979" s="95">
        <v>64.87</v>
      </c>
      <c r="AB2979" s="95">
        <v>12.38</v>
      </c>
      <c r="AC2979" s="74" t="s">
        <v>1111</v>
      </c>
      <c r="AD2979" s="95">
        <v>5650530700</v>
      </c>
    </row>
    <row r="2980" spans="1:30" x14ac:dyDescent="0.2">
      <c r="A2980" s="74" t="s">
        <v>4088</v>
      </c>
      <c r="B2980" s="95">
        <v>77.959999999999994</v>
      </c>
      <c r="C2980" s="95">
        <v>2.23</v>
      </c>
      <c r="D2980" s="95">
        <v>20.45</v>
      </c>
      <c r="E2980" s="95">
        <v>2.65</v>
      </c>
      <c r="F2980" s="95">
        <v>1.17</v>
      </c>
      <c r="G2980" s="95">
        <v>45.67</v>
      </c>
      <c r="H2980" s="95">
        <v>22.13</v>
      </c>
      <c r="I2980" s="95">
        <v>15.67</v>
      </c>
      <c r="J2980" s="95">
        <v>14.48</v>
      </c>
      <c r="K2980" s="95">
        <v>17.98</v>
      </c>
      <c r="L2980" s="95">
        <v>3.5</v>
      </c>
      <c r="M2980" s="95">
        <v>0.64</v>
      </c>
      <c r="N2980" s="95">
        <v>3.2</v>
      </c>
      <c r="O2980" s="95">
        <v>-2.6</v>
      </c>
      <c r="P2980" s="95">
        <v>-1.31</v>
      </c>
      <c r="Q2980" s="95">
        <v>0.19</v>
      </c>
      <c r="R2980" s="95">
        <v>12.97</v>
      </c>
      <c r="S2980" s="95">
        <v>5.74</v>
      </c>
      <c r="T2980" s="95">
        <v>8.67</v>
      </c>
      <c r="U2980" s="95">
        <v>0.44</v>
      </c>
      <c r="V2980" s="95">
        <v>0.56000000000000005</v>
      </c>
      <c r="W2980" s="95">
        <v>0.37</v>
      </c>
      <c r="X2980" s="95">
        <v>7.19</v>
      </c>
      <c r="Y2980" s="95">
        <v>20.3</v>
      </c>
      <c r="Z2980" s="74" t="s">
        <v>1111</v>
      </c>
      <c r="AA2980" s="95">
        <v>29.38</v>
      </c>
      <c r="AB2980" s="95">
        <v>3.81</v>
      </c>
      <c r="AC2980" s="74" t="s">
        <v>1111</v>
      </c>
      <c r="AD2980" s="95">
        <v>1890264936</v>
      </c>
    </row>
    <row r="2981" spans="1:30" x14ac:dyDescent="0.2">
      <c r="A2981" s="74" t="s">
        <v>4089</v>
      </c>
      <c r="B2981" s="95">
        <v>3.5</v>
      </c>
      <c r="C2981" s="95"/>
      <c r="D2981" s="95">
        <v>-2.94</v>
      </c>
      <c r="E2981" s="95">
        <v>1.08</v>
      </c>
      <c r="F2981" s="95">
        <v>1</v>
      </c>
      <c r="G2981" s="95"/>
      <c r="H2981" s="95"/>
      <c r="I2981" s="95"/>
      <c r="J2981" s="95">
        <v>-2.94</v>
      </c>
      <c r="K2981" s="95">
        <v>-0.19</v>
      </c>
      <c r="L2981" s="95">
        <v>2.75</v>
      </c>
      <c r="M2981" s="95">
        <v>-1.02</v>
      </c>
      <c r="N2981" s="95"/>
      <c r="O2981" s="95">
        <v>1.1000000000000001</v>
      </c>
      <c r="P2981" s="95">
        <v>-21.08</v>
      </c>
      <c r="Q2981" s="95">
        <v>19.36</v>
      </c>
      <c r="R2981" s="95">
        <v>-36.909999999999997</v>
      </c>
      <c r="S2981" s="95">
        <v>-33.950000000000003</v>
      </c>
      <c r="T2981" s="95">
        <v>-36.909999999999997</v>
      </c>
      <c r="U2981" s="95">
        <v>0.92</v>
      </c>
      <c r="V2981" s="95">
        <v>0.08</v>
      </c>
      <c r="W2981" s="95">
        <v>0</v>
      </c>
      <c r="X2981" s="95"/>
      <c r="Y2981" s="95"/>
      <c r="Z2981" s="74" t="s">
        <v>1111</v>
      </c>
      <c r="AA2981" s="95">
        <v>3.23</v>
      </c>
      <c r="AB2981" s="95">
        <v>-1.19</v>
      </c>
      <c r="AC2981" s="74" t="s">
        <v>1111</v>
      </c>
      <c r="AD2981" s="95">
        <v>205720550</v>
      </c>
    </row>
    <row r="2982" spans="1:30" x14ac:dyDescent="0.2">
      <c r="A2982" s="74" t="s">
        <v>4090</v>
      </c>
      <c r="B2982" s="95">
        <v>15.04</v>
      </c>
      <c r="C2982" s="95"/>
      <c r="D2982" s="95">
        <v>-8.34</v>
      </c>
      <c r="E2982" s="95">
        <v>3.56</v>
      </c>
      <c r="F2982" s="95">
        <v>2.2000000000000002</v>
      </c>
      <c r="G2982" s="95">
        <v>100</v>
      </c>
      <c r="H2982" s="95">
        <v>-390.81</v>
      </c>
      <c r="I2982" s="95">
        <v>-391.81</v>
      </c>
      <c r="J2982" s="95">
        <v>-8.3699999999999992</v>
      </c>
      <c r="K2982" s="95">
        <v>-6.57</v>
      </c>
      <c r="L2982" s="95">
        <v>1.8</v>
      </c>
      <c r="M2982" s="95">
        <v>-0.76</v>
      </c>
      <c r="N2982" s="95">
        <v>32.700000000000003</v>
      </c>
      <c r="O2982" s="95">
        <v>5.7</v>
      </c>
      <c r="P2982" s="95">
        <v>-5.29</v>
      </c>
      <c r="Q2982" s="95">
        <v>2.97</v>
      </c>
      <c r="R2982" s="95">
        <v>-42.65</v>
      </c>
      <c r="S2982" s="95">
        <v>-26.41</v>
      </c>
      <c r="T2982" s="95">
        <v>-42.54</v>
      </c>
      <c r="U2982" s="95">
        <v>0.62</v>
      </c>
      <c r="V2982" s="95">
        <v>0.38</v>
      </c>
      <c r="W2982" s="95">
        <v>7.0000000000000007E-2</v>
      </c>
      <c r="X2982" s="95"/>
      <c r="Y2982" s="95"/>
      <c r="Z2982" s="74" t="s">
        <v>1111</v>
      </c>
      <c r="AA2982" s="95">
        <v>4.2300000000000004</v>
      </c>
      <c r="AB2982" s="95">
        <v>-1.8</v>
      </c>
      <c r="AC2982" s="74" t="s">
        <v>1111</v>
      </c>
      <c r="AD2982" s="95">
        <v>668506944</v>
      </c>
    </row>
    <row r="2983" spans="1:30" x14ac:dyDescent="0.2">
      <c r="A2983" s="74" t="s">
        <v>4091</v>
      </c>
      <c r="B2983" s="95">
        <v>20.57</v>
      </c>
      <c r="C2983" s="95">
        <v>0.39</v>
      </c>
      <c r="D2983" s="95">
        <v>12.69</v>
      </c>
      <c r="E2983" s="95">
        <v>5.38</v>
      </c>
      <c r="F2983" s="95">
        <v>2.36</v>
      </c>
      <c r="G2983" s="95">
        <v>86.67</v>
      </c>
      <c r="H2983" s="95">
        <v>50.14</v>
      </c>
      <c r="I2983" s="95">
        <v>33.08</v>
      </c>
      <c r="J2983" s="95">
        <v>8.3699999999999992</v>
      </c>
      <c r="K2983" s="95">
        <v>8.69</v>
      </c>
      <c r="L2983" s="95">
        <v>0.32</v>
      </c>
      <c r="M2983" s="95">
        <v>0.21</v>
      </c>
      <c r="N2983" s="95">
        <v>4.2</v>
      </c>
      <c r="O2983" s="95">
        <v>20.100000000000001</v>
      </c>
      <c r="P2983" s="95">
        <v>-3.09</v>
      </c>
      <c r="Q2983" s="95">
        <v>1.98</v>
      </c>
      <c r="R2983" s="95">
        <v>42.44</v>
      </c>
      <c r="S2983" s="95">
        <v>18.59</v>
      </c>
      <c r="T2983" s="95">
        <v>40.700000000000003</v>
      </c>
      <c r="U2983" s="95">
        <v>0.44</v>
      </c>
      <c r="V2983" s="95">
        <v>0.43</v>
      </c>
      <c r="W2983" s="95">
        <v>0.56000000000000005</v>
      </c>
      <c r="X2983" s="95"/>
      <c r="Y2983" s="95"/>
      <c r="Z2983" s="74" t="s">
        <v>1111</v>
      </c>
      <c r="AA2983" s="95">
        <v>3.82</v>
      </c>
      <c r="AB2983" s="95">
        <v>1.62</v>
      </c>
      <c r="AC2983" s="74" t="s">
        <v>1111</v>
      </c>
      <c r="AD2983" s="95">
        <v>3739658912</v>
      </c>
    </row>
    <row r="2984" spans="1:30" x14ac:dyDescent="0.2">
      <c r="A2984" s="74" t="s">
        <v>4092</v>
      </c>
      <c r="B2984" s="95">
        <v>12.06</v>
      </c>
      <c r="C2984" s="95">
        <v>1</v>
      </c>
      <c r="D2984" s="95">
        <v>13.99</v>
      </c>
      <c r="E2984" s="95">
        <v>0.88</v>
      </c>
      <c r="F2984" s="95">
        <v>0.11</v>
      </c>
      <c r="G2984" s="95">
        <v>0</v>
      </c>
      <c r="H2984" s="95">
        <v>29.37</v>
      </c>
      <c r="I2984" s="95">
        <v>19.16</v>
      </c>
      <c r="J2984" s="95">
        <v>9.1300000000000008</v>
      </c>
      <c r="K2984" s="95">
        <v>-4.1100000000000003</v>
      </c>
      <c r="L2984" s="95">
        <v>-13.24</v>
      </c>
      <c r="M2984" s="95">
        <v>-1.27</v>
      </c>
      <c r="N2984" s="95">
        <v>2.68</v>
      </c>
      <c r="O2984" s="95"/>
      <c r="P2984" s="95">
        <v>-0.11</v>
      </c>
      <c r="Q2984" s="95"/>
      <c r="R2984" s="95">
        <v>6.27</v>
      </c>
      <c r="S2984" s="95">
        <v>0.79</v>
      </c>
      <c r="T2984" s="95">
        <v>5.6</v>
      </c>
      <c r="U2984" s="95">
        <v>0.13</v>
      </c>
      <c r="V2984" s="95">
        <v>0.87</v>
      </c>
      <c r="W2984" s="95">
        <v>0.04</v>
      </c>
      <c r="X2984" s="95">
        <v>7.16</v>
      </c>
      <c r="Y2984" s="95">
        <v>41.18</v>
      </c>
      <c r="Z2984" s="74" t="s">
        <v>1111</v>
      </c>
      <c r="AA2984" s="95">
        <v>13.76</v>
      </c>
      <c r="AB2984" s="95">
        <v>0.86</v>
      </c>
      <c r="AC2984" s="74" t="s">
        <v>1111</v>
      </c>
      <c r="AD2984" s="95">
        <v>85599468</v>
      </c>
    </row>
    <row r="2985" spans="1:30" x14ac:dyDescent="0.2">
      <c r="A2985" s="74" t="s">
        <v>4093</v>
      </c>
      <c r="B2985" s="95">
        <v>158.83000000000001</v>
      </c>
      <c r="C2985" s="95"/>
      <c r="D2985" s="95">
        <v>10.48</v>
      </c>
      <c r="E2985" s="95">
        <v>1.23</v>
      </c>
      <c r="F2985" s="95">
        <v>0.73</v>
      </c>
      <c r="G2985" s="95">
        <v>28.95</v>
      </c>
      <c r="H2985" s="95">
        <v>11.75</v>
      </c>
      <c r="I2985" s="95">
        <v>9.4700000000000006</v>
      </c>
      <c r="J2985" s="95">
        <v>8.44</v>
      </c>
      <c r="K2985" s="95">
        <v>8.68</v>
      </c>
      <c r="L2985" s="95">
        <v>0.24</v>
      </c>
      <c r="M2985" s="95">
        <v>0.04</v>
      </c>
      <c r="N2985" s="95">
        <v>0.99</v>
      </c>
      <c r="O2985" s="95">
        <v>3.88</v>
      </c>
      <c r="P2985" s="95">
        <v>-1.22</v>
      </c>
      <c r="Q2985" s="95">
        <v>1.87</v>
      </c>
      <c r="R2985" s="95">
        <v>11.7</v>
      </c>
      <c r="S2985" s="95">
        <v>6.94</v>
      </c>
      <c r="T2985" s="95">
        <v>10.23</v>
      </c>
      <c r="U2985" s="95">
        <v>0.59</v>
      </c>
      <c r="V2985" s="95">
        <v>0.41</v>
      </c>
      <c r="W2985" s="95">
        <v>0.73</v>
      </c>
      <c r="X2985" s="95">
        <v>3.43</v>
      </c>
      <c r="Y2985" s="95">
        <v>-3.47</v>
      </c>
      <c r="Z2985" s="74" t="s">
        <v>1111</v>
      </c>
      <c r="AA2985" s="95">
        <v>129.54</v>
      </c>
      <c r="AB2985" s="95">
        <v>15.15</v>
      </c>
      <c r="AC2985" s="74" t="s">
        <v>1111</v>
      </c>
      <c r="AD2985" s="95">
        <v>10757937092</v>
      </c>
    </row>
    <row r="2986" spans="1:30" x14ac:dyDescent="0.2">
      <c r="A2986" s="74" t="s">
        <v>4094</v>
      </c>
      <c r="B2986" s="95">
        <v>19.5</v>
      </c>
      <c r="C2986" s="95"/>
      <c r="D2986" s="95">
        <v>11.3</v>
      </c>
      <c r="E2986" s="95">
        <v>4.4000000000000004</v>
      </c>
      <c r="F2986" s="95">
        <v>0.69</v>
      </c>
      <c r="G2986" s="95">
        <v>67.92</v>
      </c>
      <c r="H2986" s="95">
        <v>9.99</v>
      </c>
      <c r="I2986" s="95">
        <v>131.59</v>
      </c>
      <c r="J2986" s="95">
        <v>148.94</v>
      </c>
      <c r="K2986" s="95">
        <v>39.97</v>
      </c>
      <c r="L2986" s="95">
        <v>18.05</v>
      </c>
      <c r="M2986" s="95">
        <v>0.53</v>
      </c>
      <c r="N2986" s="95">
        <v>14.87</v>
      </c>
      <c r="O2986" s="95"/>
      <c r="P2986" s="95">
        <v>-0.69</v>
      </c>
      <c r="Q2986" s="95"/>
      <c r="R2986" s="95">
        <v>38.92</v>
      </c>
      <c r="S2986" s="95">
        <v>6.08</v>
      </c>
      <c r="T2986" s="95">
        <v>1.7</v>
      </c>
      <c r="U2986" s="95">
        <v>0.16</v>
      </c>
      <c r="V2986" s="95">
        <v>0.84</v>
      </c>
      <c r="W2986" s="95">
        <v>0.05</v>
      </c>
      <c r="X2986" s="95">
        <v>-40.99</v>
      </c>
      <c r="Y2986" s="95">
        <v>-16.05</v>
      </c>
      <c r="Z2986" s="74" t="s">
        <v>1111</v>
      </c>
      <c r="AA2986" s="95">
        <v>4.43</v>
      </c>
      <c r="AB2986" s="95">
        <v>1.73</v>
      </c>
      <c r="AC2986" s="74" t="s">
        <v>1111</v>
      </c>
      <c r="AD2986" s="95">
        <v>248093706</v>
      </c>
    </row>
    <row r="2987" spans="1:30" x14ac:dyDescent="0.2">
      <c r="A2987" s="74" t="s">
        <v>4095</v>
      </c>
      <c r="B2987" s="95">
        <v>2.87</v>
      </c>
      <c r="C2987" s="95"/>
      <c r="D2987" s="95">
        <v>1.66</v>
      </c>
      <c r="E2987" s="95">
        <v>0.65</v>
      </c>
      <c r="F2987" s="95">
        <v>0.1</v>
      </c>
      <c r="G2987" s="95">
        <v>67.92</v>
      </c>
      <c r="H2987" s="95">
        <v>9.99</v>
      </c>
      <c r="I2987" s="95">
        <v>131.59</v>
      </c>
      <c r="J2987" s="95">
        <v>21.92</v>
      </c>
      <c r="K2987" s="95">
        <v>39.97</v>
      </c>
      <c r="L2987" s="95">
        <v>18.05</v>
      </c>
      <c r="M2987" s="95">
        <v>0.53</v>
      </c>
      <c r="N2987" s="95">
        <v>2.19</v>
      </c>
      <c r="O2987" s="95"/>
      <c r="P2987" s="95">
        <v>-0.1</v>
      </c>
      <c r="Q2987" s="95"/>
      <c r="R2987" s="95">
        <v>38.92</v>
      </c>
      <c r="S2987" s="95">
        <v>6.08</v>
      </c>
      <c r="T2987" s="95">
        <v>1.7</v>
      </c>
      <c r="U2987" s="95">
        <v>0.16</v>
      </c>
      <c r="V2987" s="95">
        <v>0.84</v>
      </c>
      <c r="W2987" s="95">
        <v>0.05</v>
      </c>
      <c r="X2987" s="95">
        <v>-40.99</v>
      </c>
      <c r="Y2987" s="95">
        <v>-16.05</v>
      </c>
      <c r="Z2987" s="74" t="s">
        <v>1111</v>
      </c>
      <c r="AA2987" s="95">
        <v>4.43</v>
      </c>
      <c r="AB2987" s="95">
        <v>1.73</v>
      </c>
      <c r="AC2987" s="74" t="s">
        <v>1111</v>
      </c>
      <c r="AD2987" s="95">
        <v>248093706</v>
      </c>
    </row>
    <row r="2988" spans="1:30" x14ac:dyDescent="0.2">
      <c r="A2988" s="74" t="s">
        <v>4096</v>
      </c>
      <c r="B2988" s="95">
        <v>53.54</v>
      </c>
      <c r="C2988" s="95"/>
      <c r="D2988" s="95">
        <v>4.29</v>
      </c>
      <c r="E2988" s="95">
        <v>1.01</v>
      </c>
      <c r="F2988" s="95">
        <v>0.51</v>
      </c>
      <c r="G2988" s="95">
        <v>24.51</v>
      </c>
      <c r="H2988" s="95">
        <v>13.08</v>
      </c>
      <c r="I2988" s="95">
        <v>10.1</v>
      </c>
      <c r="J2988" s="95">
        <v>3.31</v>
      </c>
      <c r="K2988" s="95">
        <v>4.7699999999999996</v>
      </c>
      <c r="L2988" s="95">
        <v>1.46</v>
      </c>
      <c r="M2988" s="95">
        <v>0.44</v>
      </c>
      <c r="N2988" s="95">
        <v>0.43</v>
      </c>
      <c r="O2988" s="95"/>
      <c r="P2988" s="95">
        <v>-0.51</v>
      </c>
      <c r="Q2988" s="95"/>
      <c r="R2988" s="95">
        <v>23.54</v>
      </c>
      <c r="S2988" s="95">
        <v>11.93</v>
      </c>
      <c r="T2988" s="95">
        <v>14.87</v>
      </c>
      <c r="U2988" s="95">
        <v>0.51</v>
      </c>
      <c r="V2988" s="95">
        <v>0.49</v>
      </c>
      <c r="W2988" s="95">
        <v>1.18</v>
      </c>
      <c r="X2988" s="95">
        <v>16.52</v>
      </c>
      <c r="Y2988" s="95">
        <v>38.61</v>
      </c>
      <c r="Z2988" s="74" t="s">
        <v>1111</v>
      </c>
      <c r="AA2988" s="95">
        <v>53.08</v>
      </c>
      <c r="AB2988" s="95">
        <v>12.49</v>
      </c>
      <c r="AC2988" s="74" t="s">
        <v>1111</v>
      </c>
      <c r="AD2988" s="95">
        <v>1557992584</v>
      </c>
    </row>
    <row r="2989" spans="1:30" x14ac:dyDescent="0.2">
      <c r="A2989" s="74" t="s">
        <v>4097</v>
      </c>
      <c r="B2989" s="95">
        <v>3.57</v>
      </c>
      <c r="C2989" s="95"/>
      <c r="D2989" s="95">
        <v>-0.34</v>
      </c>
      <c r="E2989" s="95">
        <v>0.34</v>
      </c>
      <c r="F2989" s="95">
        <v>0.12</v>
      </c>
      <c r="G2989" s="95">
        <v>56.78</v>
      </c>
      <c r="H2989" s="95">
        <v>7.46</v>
      </c>
      <c r="I2989" s="95">
        <v>-93.38</v>
      </c>
      <c r="J2989" s="95">
        <v>4.32</v>
      </c>
      <c r="K2989" s="95">
        <v>15.01</v>
      </c>
      <c r="L2989" s="95">
        <v>10.69</v>
      </c>
      <c r="M2989" s="95">
        <v>0.85</v>
      </c>
      <c r="N2989" s="95">
        <v>0.32</v>
      </c>
      <c r="O2989" s="95">
        <v>1.08</v>
      </c>
      <c r="P2989" s="95">
        <v>-0.14000000000000001</v>
      </c>
      <c r="Q2989" s="95">
        <v>3.08</v>
      </c>
      <c r="R2989" s="95">
        <v>-99.51</v>
      </c>
      <c r="S2989" s="95">
        <v>-34.1</v>
      </c>
      <c r="T2989" s="95">
        <v>-3.95</v>
      </c>
      <c r="U2989" s="95">
        <v>0.34</v>
      </c>
      <c r="V2989" s="95">
        <v>0.66</v>
      </c>
      <c r="W2989" s="95">
        <v>0.37</v>
      </c>
      <c r="X2989" s="95">
        <v>-12.37</v>
      </c>
      <c r="Y2989" s="95"/>
      <c r="Z2989" s="74" t="s">
        <v>1111</v>
      </c>
      <c r="AA2989" s="95">
        <v>10.41</v>
      </c>
      <c r="AB2989" s="95">
        <v>-10.35</v>
      </c>
      <c r="AC2989" s="74" t="s">
        <v>1111</v>
      </c>
      <c r="AD2989" s="95">
        <v>313888323</v>
      </c>
    </row>
    <row r="2990" spans="1:30" x14ac:dyDescent="0.2">
      <c r="A2990" s="74" t="s">
        <v>4098</v>
      </c>
      <c r="B2990" s="95">
        <v>0.56000000000000005</v>
      </c>
      <c r="C2990" s="95"/>
      <c r="D2990" s="95">
        <v>-1.93</v>
      </c>
      <c r="E2990" s="95">
        <v>0.45</v>
      </c>
      <c r="F2990" s="95">
        <v>0.38</v>
      </c>
      <c r="G2990" s="95">
        <v>13.04</v>
      </c>
      <c r="H2990" s="95">
        <v>-72.14</v>
      </c>
      <c r="I2990" s="95">
        <v>-87.65</v>
      </c>
      <c r="J2990" s="95">
        <v>-2.34</v>
      </c>
      <c r="K2990" s="95">
        <v>1.25</v>
      </c>
      <c r="L2990" s="95">
        <v>3.59</v>
      </c>
      <c r="M2990" s="95">
        <v>-0.69</v>
      </c>
      <c r="N2990" s="95">
        <v>1.69</v>
      </c>
      <c r="O2990" s="95">
        <v>0.61</v>
      </c>
      <c r="P2990" s="95">
        <v>-1.56</v>
      </c>
      <c r="Q2990" s="95">
        <v>5.46</v>
      </c>
      <c r="R2990" s="95">
        <v>-23.37</v>
      </c>
      <c r="S2990" s="95">
        <v>-19.54</v>
      </c>
      <c r="T2990" s="95">
        <v>-19.579999999999998</v>
      </c>
      <c r="U2990" s="95">
        <v>0.84</v>
      </c>
      <c r="V2990" s="95">
        <v>0.16</v>
      </c>
      <c r="W2990" s="95">
        <v>0.22</v>
      </c>
      <c r="X2990" s="95">
        <v>-45.13</v>
      </c>
      <c r="Y2990" s="95"/>
      <c r="Z2990" s="74" t="s">
        <v>1111</v>
      </c>
      <c r="AA2990" s="95">
        <v>1.24</v>
      </c>
      <c r="AB2990" s="95">
        <v>-0.28999999999999998</v>
      </c>
      <c r="AC2990" s="74" t="s">
        <v>1111</v>
      </c>
      <c r="AD2990" s="95">
        <v>68563936</v>
      </c>
    </row>
    <row r="2991" spans="1:30" x14ac:dyDescent="0.2">
      <c r="A2991" s="74" t="s">
        <v>4099</v>
      </c>
      <c r="B2991" s="95">
        <v>187.45</v>
      </c>
      <c r="C2991" s="95"/>
      <c r="D2991" s="95">
        <v>32.36</v>
      </c>
      <c r="E2991" s="95">
        <v>4.9000000000000004</v>
      </c>
      <c r="F2991" s="95">
        <v>1.92</v>
      </c>
      <c r="G2991" s="95">
        <v>36.11</v>
      </c>
      <c r="H2991" s="95">
        <v>14.94</v>
      </c>
      <c r="I2991" s="95">
        <v>10.99</v>
      </c>
      <c r="J2991" s="95">
        <v>23.82</v>
      </c>
      <c r="K2991" s="95">
        <v>27.02</v>
      </c>
      <c r="L2991" s="95">
        <v>3.2</v>
      </c>
      <c r="M2991" s="95">
        <v>0.66</v>
      </c>
      <c r="N2991" s="95">
        <v>3.56</v>
      </c>
      <c r="O2991" s="95">
        <v>13.13</v>
      </c>
      <c r="P2991" s="95">
        <v>-2.68</v>
      </c>
      <c r="Q2991" s="95">
        <v>2.09</v>
      </c>
      <c r="R2991" s="95">
        <v>15.16</v>
      </c>
      <c r="S2991" s="95">
        <v>5.94</v>
      </c>
      <c r="T2991" s="95">
        <v>9.24</v>
      </c>
      <c r="U2991" s="95">
        <v>0.39</v>
      </c>
      <c r="V2991" s="95">
        <v>0.61</v>
      </c>
      <c r="W2991" s="95">
        <v>0.54</v>
      </c>
      <c r="X2991" s="95">
        <v>6.59</v>
      </c>
      <c r="Y2991" s="95">
        <v>1.59</v>
      </c>
      <c r="Z2991" s="74" t="s">
        <v>1111</v>
      </c>
      <c r="AA2991" s="95">
        <v>38.22</v>
      </c>
      <c r="AB2991" s="95">
        <v>5.79</v>
      </c>
      <c r="AC2991" s="74" t="s">
        <v>1111</v>
      </c>
      <c r="AD2991" s="95">
        <v>10427149935</v>
      </c>
    </row>
    <row r="2992" spans="1:30" x14ac:dyDescent="0.2">
      <c r="A2992" s="74" t="s">
        <v>4100</v>
      </c>
      <c r="B2992" s="95">
        <v>21.97</v>
      </c>
      <c r="C2992" s="95"/>
      <c r="D2992" s="95">
        <v>10.55</v>
      </c>
      <c r="E2992" s="95">
        <v>-2.6</v>
      </c>
      <c r="F2992" s="95">
        <v>0.69</v>
      </c>
      <c r="G2992" s="95">
        <v>37.11</v>
      </c>
      <c r="H2992" s="95">
        <v>9.6999999999999993</v>
      </c>
      <c r="I2992" s="95">
        <v>5.6</v>
      </c>
      <c r="J2992" s="95">
        <v>6.08</v>
      </c>
      <c r="K2992" s="95">
        <v>8.6300000000000008</v>
      </c>
      <c r="L2992" s="95">
        <v>2.5499999999999998</v>
      </c>
      <c r="M2992" s="95"/>
      <c r="N2992" s="95">
        <v>0.59</v>
      </c>
      <c r="O2992" s="95">
        <v>5.59</v>
      </c>
      <c r="P2992" s="95">
        <v>-1.38</v>
      </c>
      <c r="Q2992" s="95">
        <v>1.32</v>
      </c>
      <c r="R2992" s="95">
        <v>-24.64</v>
      </c>
      <c r="S2992" s="95">
        <v>6.51</v>
      </c>
      <c r="T2992" s="95">
        <v>34.28</v>
      </c>
      <c r="U2992" s="95">
        <v>-0.26</v>
      </c>
      <c r="V2992" s="95">
        <v>1.26</v>
      </c>
      <c r="W2992" s="95">
        <v>1.1599999999999999</v>
      </c>
      <c r="X2992" s="95">
        <v>303.75</v>
      </c>
      <c r="Y2992" s="95">
        <v>281.93</v>
      </c>
      <c r="Z2992" s="74" t="s">
        <v>1111</v>
      </c>
      <c r="AA2992" s="95">
        <v>-8.4499999999999993</v>
      </c>
      <c r="AB2992" s="95">
        <v>2.08</v>
      </c>
      <c r="AC2992" s="74" t="s">
        <v>1111</v>
      </c>
      <c r="AD2992" s="95">
        <v>3112206179.4200001</v>
      </c>
    </row>
    <row r="2993" spans="1:30" x14ac:dyDescent="0.2">
      <c r="A2993" s="74" t="s">
        <v>4101</v>
      </c>
      <c r="B2993" s="95">
        <v>79.61</v>
      </c>
      <c r="C2993" s="95"/>
      <c r="D2993" s="95">
        <v>119.55</v>
      </c>
      <c r="E2993" s="95">
        <v>11.5</v>
      </c>
      <c r="F2993" s="95">
        <v>5.36</v>
      </c>
      <c r="G2993" s="95">
        <v>76.41</v>
      </c>
      <c r="H2993" s="95">
        <v>9.0500000000000007</v>
      </c>
      <c r="I2993" s="95">
        <v>7.99</v>
      </c>
      <c r="J2993" s="95">
        <v>105.52</v>
      </c>
      <c r="K2993" s="95">
        <v>99.85</v>
      </c>
      <c r="L2993" s="95">
        <v>-5.67</v>
      </c>
      <c r="M2993" s="95">
        <v>-0.62</v>
      </c>
      <c r="N2993" s="95">
        <v>9.5500000000000007</v>
      </c>
      <c r="O2993" s="95">
        <v>30.44</v>
      </c>
      <c r="P2993" s="95">
        <v>-11.12</v>
      </c>
      <c r="Q2993" s="95">
        <v>1.52</v>
      </c>
      <c r="R2993" s="95">
        <v>9.6199999999999992</v>
      </c>
      <c r="S2993" s="95">
        <v>4.49</v>
      </c>
      <c r="T2993" s="95">
        <v>8.56</v>
      </c>
      <c r="U2993" s="95">
        <v>0.47</v>
      </c>
      <c r="V2993" s="95">
        <v>0.53</v>
      </c>
      <c r="W2993" s="95">
        <v>0.56000000000000005</v>
      </c>
      <c r="X2993" s="95">
        <v>28.73</v>
      </c>
      <c r="Y2993" s="95"/>
      <c r="Z2993" s="74" t="s">
        <v>1111</v>
      </c>
      <c r="AA2993" s="95">
        <v>6.92</v>
      </c>
      <c r="AB2993" s="95">
        <v>0.67</v>
      </c>
      <c r="AC2993" s="74" t="s">
        <v>1111</v>
      </c>
      <c r="AD2993" s="95">
        <v>5285690028</v>
      </c>
    </row>
    <row r="2994" spans="1:30" x14ac:dyDescent="0.2">
      <c r="A2994" s="74" t="s">
        <v>4102</v>
      </c>
      <c r="B2994" s="95">
        <v>1.42</v>
      </c>
      <c r="C2994" s="95"/>
      <c r="D2994" s="95">
        <v>-1.54</v>
      </c>
      <c r="E2994" s="95">
        <v>0.79</v>
      </c>
      <c r="F2994" s="95">
        <v>0.55000000000000004</v>
      </c>
      <c r="G2994" s="95">
        <v>32.9</v>
      </c>
      <c r="H2994" s="95">
        <v>-43.12</v>
      </c>
      <c r="I2994" s="95">
        <v>-49.29</v>
      </c>
      <c r="J2994" s="95">
        <v>-1.76</v>
      </c>
      <c r="K2994" s="95">
        <v>-1.71</v>
      </c>
      <c r="L2994" s="95">
        <v>0.06</v>
      </c>
      <c r="M2994" s="95">
        <v>-0.03</v>
      </c>
      <c r="N2994" s="95">
        <v>0.76</v>
      </c>
      <c r="O2994" s="95">
        <v>1.38</v>
      </c>
      <c r="P2994" s="95">
        <v>-1.64</v>
      </c>
      <c r="Q2994" s="95">
        <v>2.56</v>
      </c>
      <c r="R2994" s="95">
        <v>-51.05</v>
      </c>
      <c r="S2994" s="95">
        <v>-35.950000000000003</v>
      </c>
      <c r="T2994" s="95">
        <v>-47.58</v>
      </c>
      <c r="U2994" s="95">
        <v>0.7</v>
      </c>
      <c r="V2994" s="95">
        <v>0.3</v>
      </c>
      <c r="W2994" s="95">
        <v>0.73</v>
      </c>
      <c r="X2994" s="95">
        <v>-16.36</v>
      </c>
      <c r="Y2994" s="95"/>
      <c r="Z2994" s="74" t="s">
        <v>1111</v>
      </c>
      <c r="AA2994" s="95">
        <v>1.8</v>
      </c>
      <c r="AB2994" s="95">
        <v>-0.92</v>
      </c>
      <c r="AC2994" s="74" t="s">
        <v>1111</v>
      </c>
      <c r="AD2994" s="95">
        <v>19559222</v>
      </c>
    </row>
    <row r="2995" spans="1:30" x14ac:dyDescent="0.2">
      <c r="A2995" s="74" t="s">
        <v>4103</v>
      </c>
      <c r="B2995" s="95">
        <v>17.37</v>
      </c>
      <c r="C2995" s="95">
        <v>12.95</v>
      </c>
      <c r="D2995" s="95">
        <v>-18.850000000000001</v>
      </c>
      <c r="E2995" s="95">
        <v>9.6199999999999992</v>
      </c>
      <c r="F2995" s="95">
        <v>6.78</v>
      </c>
      <c r="G2995" s="95">
        <v>32.9</v>
      </c>
      <c r="H2995" s="95">
        <v>-43.12</v>
      </c>
      <c r="I2995" s="95">
        <v>-49.29</v>
      </c>
      <c r="J2995" s="95">
        <v>-21.55</v>
      </c>
      <c r="K2995" s="95">
        <v>-1.71</v>
      </c>
      <c r="L2995" s="95">
        <v>0.06</v>
      </c>
      <c r="M2995" s="95">
        <v>-0.03</v>
      </c>
      <c r="N2995" s="95">
        <v>9.2899999999999991</v>
      </c>
      <c r="O2995" s="95">
        <v>16.829999999999998</v>
      </c>
      <c r="P2995" s="95">
        <v>-20</v>
      </c>
      <c r="Q2995" s="95">
        <v>2.56</v>
      </c>
      <c r="R2995" s="95">
        <v>-51.05</v>
      </c>
      <c r="S2995" s="95">
        <v>-35.950000000000003</v>
      </c>
      <c r="T2995" s="95">
        <v>-47.58</v>
      </c>
      <c r="U2995" s="95">
        <v>0.7</v>
      </c>
      <c r="V2995" s="95">
        <v>0.3</v>
      </c>
      <c r="W2995" s="95">
        <v>0.73</v>
      </c>
      <c r="X2995" s="95">
        <v>-16.36</v>
      </c>
      <c r="Y2995" s="95"/>
      <c r="Z2995" s="74" t="s">
        <v>1111</v>
      </c>
      <c r="AA2995" s="95">
        <v>1.8</v>
      </c>
      <c r="AB2995" s="95">
        <v>-0.92</v>
      </c>
      <c r="AC2995" s="74" t="s">
        <v>1111</v>
      </c>
      <c r="AD2995" s="95">
        <v>19559222</v>
      </c>
    </row>
    <row r="2996" spans="1:30" x14ac:dyDescent="0.2">
      <c r="A2996" s="74" t="s">
        <v>4104</v>
      </c>
      <c r="B2996" s="95">
        <v>17.600000000000001</v>
      </c>
      <c r="C2996" s="95"/>
      <c r="D2996" s="95">
        <v>-3.02</v>
      </c>
      <c r="E2996" s="95">
        <v>9.56</v>
      </c>
      <c r="F2996" s="95">
        <v>2.29</v>
      </c>
      <c r="G2996" s="95">
        <v>100</v>
      </c>
      <c r="H2996" s="95">
        <v>-1028.44</v>
      </c>
      <c r="I2996" s="95">
        <v>-1117.1099999999999</v>
      </c>
      <c r="J2996" s="95">
        <v>-3.28</v>
      </c>
      <c r="K2996" s="95">
        <v>-2.13</v>
      </c>
      <c r="L2996" s="95">
        <v>1.1499999999999999</v>
      </c>
      <c r="M2996" s="95">
        <v>-3.35</v>
      </c>
      <c r="N2996" s="95">
        <v>33.700000000000003</v>
      </c>
      <c r="O2996" s="95">
        <v>3.68</v>
      </c>
      <c r="P2996" s="95">
        <v>-14.06</v>
      </c>
      <c r="Q2996" s="95">
        <v>3.91</v>
      </c>
      <c r="R2996" s="95">
        <v>-316.93</v>
      </c>
      <c r="S2996" s="95">
        <v>-76</v>
      </c>
      <c r="T2996" s="95">
        <v>-287.51</v>
      </c>
      <c r="U2996" s="95">
        <v>0.24</v>
      </c>
      <c r="V2996" s="95">
        <v>0.76</v>
      </c>
      <c r="W2996" s="95">
        <v>7.0000000000000007E-2</v>
      </c>
      <c r="X2996" s="95"/>
      <c r="Y2996" s="95"/>
      <c r="Z2996" s="74" t="s">
        <v>1111</v>
      </c>
      <c r="AA2996" s="95">
        <v>1.84</v>
      </c>
      <c r="AB2996" s="95">
        <v>-5.83</v>
      </c>
      <c r="AC2996" s="74" t="s">
        <v>1111</v>
      </c>
      <c r="AD2996" s="95">
        <v>539232320</v>
      </c>
    </row>
    <row r="2997" spans="1:30" x14ac:dyDescent="0.2">
      <c r="A2997" s="74" t="s">
        <v>4105</v>
      </c>
      <c r="B2997" s="95">
        <v>6.79</v>
      </c>
      <c r="C2997" s="95"/>
      <c r="D2997" s="95">
        <v>-5.86</v>
      </c>
      <c r="E2997" s="95">
        <v>1.59</v>
      </c>
      <c r="F2997" s="95">
        <v>1.52</v>
      </c>
      <c r="G2997" s="95">
        <v>100</v>
      </c>
      <c r="H2997" s="95">
        <v>-230.9</v>
      </c>
      <c r="I2997" s="95">
        <v>-230.9</v>
      </c>
      <c r="J2997" s="95">
        <v>-5.86</v>
      </c>
      <c r="K2997" s="95">
        <v>-2.21</v>
      </c>
      <c r="L2997" s="95">
        <v>3.65</v>
      </c>
      <c r="M2997" s="95">
        <v>-0.99</v>
      </c>
      <c r="N2997" s="95">
        <v>13.52</v>
      </c>
      <c r="O2997" s="95">
        <v>1.6</v>
      </c>
      <c r="P2997" s="95">
        <v>-199.25</v>
      </c>
      <c r="Q2997" s="95">
        <v>22.71</v>
      </c>
      <c r="R2997" s="95">
        <v>-27.18</v>
      </c>
      <c r="S2997" s="95">
        <v>-25.89</v>
      </c>
      <c r="T2997" s="95">
        <v>-27.18</v>
      </c>
      <c r="U2997" s="95">
        <v>0.95</v>
      </c>
      <c r="V2997" s="95">
        <v>0.05</v>
      </c>
      <c r="W2997" s="95">
        <v>0.11</v>
      </c>
      <c r="X2997" s="95"/>
      <c r="Y2997" s="95"/>
      <c r="Z2997" s="74" t="s">
        <v>1111</v>
      </c>
      <c r="AA2997" s="95">
        <v>4.2699999999999996</v>
      </c>
      <c r="AB2997" s="95">
        <v>-1.1599999999999999</v>
      </c>
      <c r="AC2997" s="74" t="s">
        <v>1111</v>
      </c>
      <c r="AD2997" s="95">
        <v>202834275</v>
      </c>
    </row>
    <row r="2998" spans="1:30" x14ac:dyDescent="0.2">
      <c r="A2998" s="74" t="s">
        <v>4106</v>
      </c>
      <c r="B2998" s="95">
        <v>15.58</v>
      </c>
      <c r="C2998" s="95"/>
      <c r="D2998" s="95">
        <v>87.14</v>
      </c>
      <c r="E2998" s="95">
        <v>3.61</v>
      </c>
      <c r="F2998" s="95">
        <v>1.66</v>
      </c>
      <c r="G2998" s="95">
        <v>87.86</v>
      </c>
      <c r="H2998" s="95">
        <v>11.63</v>
      </c>
      <c r="I2998" s="95">
        <v>6.66</v>
      </c>
      <c r="J2998" s="95">
        <v>49.9</v>
      </c>
      <c r="K2998" s="95">
        <v>49.17</v>
      </c>
      <c r="L2998" s="95">
        <v>-0.74</v>
      </c>
      <c r="M2998" s="95">
        <v>-0.05</v>
      </c>
      <c r="N2998" s="95">
        <v>5.8</v>
      </c>
      <c r="O2998" s="95">
        <v>4.22</v>
      </c>
      <c r="P2998" s="95">
        <v>-3.22</v>
      </c>
      <c r="Q2998" s="95">
        <v>5.2</v>
      </c>
      <c r="R2998" s="95">
        <v>4.1399999999999997</v>
      </c>
      <c r="S2998" s="95">
        <v>1.9</v>
      </c>
      <c r="T2998" s="95">
        <v>3.62</v>
      </c>
      <c r="U2998" s="95">
        <v>0.46</v>
      </c>
      <c r="V2998" s="95">
        <v>0.54</v>
      </c>
      <c r="W2998" s="95">
        <v>0.28999999999999998</v>
      </c>
      <c r="X2998" s="95">
        <v>28.12</v>
      </c>
      <c r="Y2998" s="95">
        <v>32.43</v>
      </c>
      <c r="Z2998" s="74" t="s">
        <v>1111</v>
      </c>
      <c r="AA2998" s="95">
        <v>4.32</v>
      </c>
      <c r="AB2998" s="95">
        <v>0.18</v>
      </c>
      <c r="AC2998" s="74" t="s">
        <v>1111</v>
      </c>
      <c r="AD2998" s="95">
        <v>695220108</v>
      </c>
    </row>
    <row r="2999" spans="1:30" x14ac:dyDescent="0.2">
      <c r="A2999" s="74" t="s">
        <v>4107</v>
      </c>
      <c r="B2999" s="95">
        <v>0.71</v>
      </c>
      <c r="C2999" s="95"/>
      <c r="D2999" s="95">
        <v>-1.1599999999999999</v>
      </c>
      <c r="E2999" s="95">
        <v>-1.55</v>
      </c>
      <c r="F2999" s="95">
        <v>1.27</v>
      </c>
      <c r="G2999" s="95"/>
      <c r="H2999" s="95"/>
      <c r="I2999" s="95"/>
      <c r="J2999" s="95">
        <v>-1.21</v>
      </c>
      <c r="K2999" s="95">
        <v>-0.3</v>
      </c>
      <c r="L2999" s="95">
        <v>0.91</v>
      </c>
      <c r="M2999" s="95"/>
      <c r="N2999" s="95"/>
      <c r="O2999" s="95">
        <v>2.25</v>
      </c>
      <c r="P2999" s="95">
        <v>-63.09</v>
      </c>
      <c r="Q2999" s="95">
        <v>2.36</v>
      </c>
      <c r="R2999" s="95">
        <v>-134.47999999999999</v>
      </c>
      <c r="S2999" s="95">
        <v>-109.71</v>
      </c>
      <c r="T2999" s="95">
        <v>127.96</v>
      </c>
      <c r="U2999" s="95">
        <v>-0.82</v>
      </c>
      <c r="V2999" s="95">
        <v>1.82</v>
      </c>
      <c r="W2999" s="95">
        <v>0</v>
      </c>
      <c r="X2999" s="95"/>
      <c r="Y2999" s="95"/>
      <c r="Z2999" s="74" t="s">
        <v>1111</v>
      </c>
      <c r="AA2999" s="95">
        <v>-0.46</v>
      </c>
      <c r="AB2999" s="95">
        <v>-0.61</v>
      </c>
      <c r="AC2999" s="74" t="s">
        <v>1111</v>
      </c>
      <c r="AD2999" s="95">
        <v>40883788</v>
      </c>
    </row>
    <row r="3000" spans="1:30" x14ac:dyDescent="0.2">
      <c r="A3000" s="74" t="s">
        <v>4108</v>
      </c>
      <c r="B3000" s="95">
        <v>9.83</v>
      </c>
      <c r="C3000" s="95">
        <v>9.16</v>
      </c>
      <c r="D3000" s="95">
        <v>1.77</v>
      </c>
      <c r="E3000" s="95">
        <v>0.46</v>
      </c>
      <c r="F3000" s="95">
        <v>0.09</v>
      </c>
      <c r="G3000" s="95"/>
      <c r="H3000" s="95"/>
      <c r="I3000" s="95"/>
      <c r="J3000" s="95">
        <v>2.29</v>
      </c>
      <c r="K3000" s="95">
        <v>3</v>
      </c>
      <c r="L3000" s="95">
        <v>0.71</v>
      </c>
      <c r="M3000" s="95">
        <v>0.14000000000000001</v>
      </c>
      <c r="N3000" s="95"/>
      <c r="O3000" s="95"/>
      <c r="P3000" s="95">
        <v>-0.09</v>
      </c>
      <c r="Q3000" s="95"/>
      <c r="R3000" s="95">
        <v>25.93</v>
      </c>
      <c r="S3000" s="95">
        <v>5.35</v>
      </c>
      <c r="T3000" s="95">
        <v>8.19</v>
      </c>
      <c r="U3000" s="95">
        <v>0.21</v>
      </c>
      <c r="V3000" s="95">
        <v>0.79</v>
      </c>
      <c r="W3000" s="95">
        <v>0</v>
      </c>
      <c r="X3000" s="95"/>
      <c r="Y3000" s="95"/>
      <c r="Z3000" s="74" t="s">
        <v>1111</v>
      </c>
      <c r="AA3000" s="95">
        <v>21.43</v>
      </c>
      <c r="AB3000" s="95">
        <v>5.55</v>
      </c>
      <c r="AC3000" s="74" t="s">
        <v>1111</v>
      </c>
      <c r="AD3000" s="95">
        <v>224689225</v>
      </c>
    </row>
    <row r="3001" spans="1:30" x14ac:dyDescent="0.2">
      <c r="A3001" s="74" t="s">
        <v>4109</v>
      </c>
      <c r="B3001" s="95">
        <v>11.39</v>
      </c>
      <c r="C3001" s="95">
        <v>1.76</v>
      </c>
      <c r="D3001" s="95">
        <v>20.39</v>
      </c>
      <c r="E3001" s="95">
        <v>2.2200000000000002</v>
      </c>
      <c r="F3001" s="95">
        <v>1.6</v>
      </c>
      <c r="G3001" s="95">
        <v>64.040000000000006</v>
      </c>
      <c r="H3001" s="95">
        <v>13.11</v>
      </c>
      <c r="I3001" s="95">
        <v>9.7200000000000006</v>
      </c>
      <c r="J3001" s="95">
        <v>15.12</v>
      </c>
      <c r="K3001" s="95">
        <v>13</v>
      </c>
      <c r="L3001" s="95">
        <v>-2.11</v>
      </c>
      <c r="M3001" s="95">
        <v>-0.31</v>
      </c>
      <c r="N3001" s="95">
        <v>1.98</v>
      </c>
      <c r="O3001" s="95">
        <v>6.89</v>
      </c>
      <c r="P3001" s="95">
        <v>-2.8</v>
      </c>
      <c r="Q3001" s="95">
        <v>2.17</v>
      </c>
      <c r="R3001" s="95">
        <v>10.9</v>
      </c>
      <c r="S3001" s="95">
        <v>7.82</v>
      </c>
      <c r="T3001" s="95">
        <v>10.78</v>
      </c>
      <c r="U3001" s="95">
        <v>0.72</v>
      </c>
      <c r="V3001" s="95">
        <v>0.28000000000000003</v>
      </c>
      <c r="W3001" s="95">
        <v>0.8</v>
      </c>
      <c r="X3001" s="95">
        <v>3.37</v>
      </c>
      <c r="Y3001" s="95">
        <v>1.68</v>
      </c>
      <c r="Z3001" s="74" t="s">
        <v>1111</v>
      </c>
      <c r="AA3001" s="95">
        <v>5.12</v>
      </c>
      <c r="AB3001" s="95">
        <v>0.56000000000000005</v>
      </c>
      <c r="AC3001" s="74" t="s">
        <v>1111</v>
      </c>
      <c r="AD3001" s="95">
        <v>276291786</v>
      </c>
    </row>
    <row r="3002" spans="1:30" x14ac:dyDescent="0.2">
      <c r="A3002" s="74" t="s">
        <v>4110</v>
      </c>
      <c r="B3002" s="95">
        <v>94.17</v>
      </c>
      <c r="C3002" s="95">
        <v>1.48</v>
      </c>
      <c r="D3002" s="95">
        <v>33.18</v>
      </c>
      <c r="E3002" s="95">
        <v>5.74</v>
      </c>
      <c r="F3002" s="95">
        <v>1.95</v>
      </c>
      <c r="G3002" s="95">
        <v>39.909999999999997</v>
      </c>
      <c r="H3002" s="95">
        <v>16.77</v>
      </c>
      <c r="I3002" s="95">
        <v>12.34</v>
      </c>
      <c r="J3002" s="95">
        <v>24.42</v>
      </c>
      <c r="K3002" s="95">
        <v>29.47</v>
      </c>
      <c r="L3002" s="95">
        <v>5.05</v>
      </c>
      <c r="M3002" s="95">
        <v>1.19</v>
      </c>
      <c r="N3002" s="95">
        <v>4.0999999999999996</v>
      </c>
      <c r="O3002" s="95">
        <v>-25.16</v>
      </c>
      <c r="P3002" s="95">
        <v>-2.35</v>
      </c>
      <c r="Q3002" s="95">
        <v>0.68</v>
      </c>
      <c r="R3002" s="95">
        <v>17.29</v>
      </c>
      <c r="S3002" s="95">
        <v>5.89</v>
      </c>
      <c r="T3002" s="95">
        <v>8.4600000000000009</v>
      </c>
      <c r="U3002" s="95">
        <v>0.34</v>
      </c>
      <c r="V3002" s="95">
        <v>0.66</v>
      </c>
      <c r="W3002" s="95">
        <v>0.48</v>
      </c>
      <c r="X3002" s="95">
        <v>5.45</v>
      </c>
      <c r="Y3002" s="95">
        <v>13.23</v>
      </c>
      <c r="Z3002" s="74" t="s">
        <v>1111</v>
      </c>
      <c r="AA3002" s="95">
        <v>16.41</v>
      </c>
      <c r="AB3002" s="95">
        <v>2.84</v>
      </c>
      <c r="AC3002" s="74" t="s">
        <v>1111</v>
      </c>
      <c r="AD3002" s="95">
        <v>25173298392</v>
      </c>
    </row>
    <row r="3003" spans="1:30" x14ac:dyDescent="0.2">
      <c r="A3003" s="74" t="s">
        <v>4111</v>
      </c>
      <c r="B3003" s="95">
        <v>96.09</v>
      </c>
      <c r="C3003" s="95">
        <v>1.45</v>
      </c>
      <c r="D3003" s="95">
        <v>33.86</v>
      </c>
      <c r="E3003" s="95">
        <v>5.86</v>
      </c>
      <c r="F3003" s="95">
        <v>1.99</v>
      </c>
      <c r="G3003" s="95">
        <v>39.909999999999997</v>
      </c>
      <c r="H3003" s="95">
        <v>16.77</v>
      </c>
      <c r="I3003" s="95">
        <v>12.34</v>
      </c>
      <c r="J3003" s="95">
        <v>24.92</v>
      </c>
      <c r="K3003" s="95">
        <v>29.47</v>
      </c>
      <c r="L3003" s="95">
        <v>5.05</v>
      </c>
      <c r="M3003" s="95">
        <v>1.19</v>
      </c>
      <c r="N3003" s="95">
        <v>4.18</v>
      </c>
      <c r="O3003" s="95">
        <v>-25.68</v>
      </c>
      <c r="P3003" s="95">
        <v>-2.4</v>
      </c>
      <c r="Q3003" s="95">
        <v>0.68</v>
      </c>
      <c r="R3003" s="95">
        <v>17.29</v>
      </c>
      <c r="S3003" s="95">
        <v>5.89</v>
      </c>
      <c r="T3003" s="95">
        <v>8.4600000000000009</v>
      </c>
      <c r="U3003" s="95">
        <v>0.34</v>
      </c>
      <c r="V3003" s="95">
        <v>0.66</v>
      </c>
      <c r="W3003" s="95">
        <v>0.48</v>
      </c>
      <c r="X3003" s="95">
        <v>5.45</v>
      </c>
      <c r="Y3003" s="95">
        <v>13.23</v>
      </c>
      <c r="Z3003" s="74" t="s">
        <v>1111</v>
      </c>
      <c r="AA3003" s="95">
        <v>16.41</v>
      </c>
      <c r="AB3003" s="95">
        <v>2.84</v>
      </c>
      <c r="AC3003" s="74" t="s">
        <v>1111</v>
      </c>
      <c r="AD3003" s="95">
        <v>25173298392</v>
      </c>
    </row>
    <row r="3004" spans="1:30" x14ac:dyDescent="0.2">
      <c r="A3004" s="74" t="s">
        <v>4112</v>
      </c>
      <c r="B3004" s="95">
        <v>0.16</v>
      </c>
      <c r="C3004" s="95"/>
      <c r="D3004" s="95">
        <v>-3.51</v>
      </c>
      <c r="E3004" s="95">
        <v>-6.84</v>
      </c>
      <c r="F3004" s="95">
        <v>0.28000000000000003</v>
      </c>
      <c r="G3004" s="95">
        <v>100</v>
      </c>
      <c r="H3004" s="95">
        <v>100</v>
      </c>
      <c r="I3004" s="95">
        <v>-1.42</v>
      </c>
      <c r="J3004" s="95">
        <v>0.05</v>
      </c>
      <c r="K3004" s="95">
        <v>-0.04</v>
      </c>
      <c r="L3004" s="95">
        <v>-0.09</v>
      </c>
      <c r="M3004" s="95"/>
      <c r="N3004" s="95">
        <v>0.05</v>
      </c>
      <c r="O3004" s="95">
        <v>-6.48</v>
      </c>
      <c r="P3004" s="95">
        <v>-8.82</v>
      </c>
      <c r="Q3004" s="95">
        <v>0.96</v>
      </c>
      <c r="R3004" s="95">
        <v>-195.13</v>
      </c>
      <c r="S3004" s="95">
        <v>-7.94</v>
      </c>
      <c r="T3004" s="95">
        <v>-47052.800000000003</v>
      </c>
      <c r="U3004" s="95">
        <v>-0.04</v>
      </c>
      <c r="V3004" s="95">
        <v>1.04</v>
      </c>
      <c r="W3004" s="95">
        <v>5.61</v>
      </c>
      <c r="X3004" s="95"/>
      <c r="Y3004" s="95"/>
      <c r="Z3004" s="74" t="s">
        <v>1111</v>
      </c>
      <c r="AA3004" s="95">
        <v>-0.02</v>
      </c>
      <c r="AB3004" s="95">
        <v>-0.05</v>
      </c>
      <c r="AC3004" s="74" t="s">
        <v>1111</v>
      </c>
      <c r="AD3004" s="95">
        <v>29236240</v>
      </c>
    </row>
    <row r="3005" spans="1:30" x14ac:dyDescent="0.2">
      <c r="A3005" s="74" t="s">
        <v>4113</v>
      </c>
      <c r="B3005" s="95">
        <v>2.27</v>
      </c>
      <c r="C3005" s="95"/>
      <c r="D3005" s="95">
        <v>-3.23</v>
      </c>
      <c r="E3005" s="95">
        <v>2.78</v>
      </c>
      <c r="F3005" s="95">
        <v>2.0499999999999998</v>
      </c>
      <c r="G3005" s="95">
        <v>10.199999999999999</v>
      </c>
      <c r="H3005" s="95">
        <v>-32889.800000000003</v>
      </c>
      <c r="I3005" s="95">
        <v>-33681.629999999997</v>
      </c>
      <c r="J3005" s="95">
        <v>-3.3</v>
      </c>
      <c r="K3005" s="95">
        <v>-3.24</v>
      </c>
      <c r="L3005" s="95">
        <v>7.0000000000000007E-2</v>
      </c>
      <c r="M3005" s="95">
        <v>-0.06</v>
      </c>
      <c r="N3005" s="95">
        <v>1086.55</v>
      </c>
      <c r="O3005" s="95">
        <v>8.7799999999999994</v>
      </c>
      <c r="P3005" s="95">
        <v>-4.07</v>
      </c>
      <c r="Q3005" s="95">
        <v>1.89</v>
      </c>
      <c r="R3005" s="95">
        <v>-86.23</v>
      </c>
      <c r="S3005" s="95">
        <v>-63.48</v>
      </c>
      <c r="T3005" s="95">
        <v>-76.94</v>
      </c>
      <c r="U3005" s="95">
        <v>0.74</v>
      </c>
      <c r="V3005" s="95">
        <v>0.26</v>
      </c>
      <c r="W3005" s="95">
        <v>0</v>
      </c>
      <c r="X3005" s="95">
        <v>-38.49</v>
      </c>
      <c r="Y3005" s="95"/>
      <c r="Z3005" s="74" t="s">
        <v>1111</v>
      </c>
      <c r="AA3005" s="95">
        <v>0.82</v>
      </c>
      <c r="AB3005" s="95">
        <v>-0.7</v>
      </c>
      <c r="AC3005" s="74" t="s">
        <v>1111</v>
      </c>
      <c r="AD3005" s="95">
        <v>53241034</v>
      </c>
    </row>
    <row r="3006" spans="1:30" x14ac:dyDescent="0.2">
      <c r="A3006" s="74" t="s">
        <v>4114</v>
      </c>
      <c r="B3006" s="95">
        <v>1229.4100000000001</v>
      </c>
      <c r="C3006" s="95"/>
      <c r="D3006" s="95">
        <v>7.11</v>
      </c>
      <c r="E3006" s="95">
        <v>1.2</v>
      </c>
      <c r="F3006" s="95">
        <v>0.36</v>
      </c>
      <c r="G3006" s="95">
        <v>54.66</v>
      </c>
      <c r="H3006" s="95">
        <v>25.6</v>
      </c>
      <c r="I3006" s="95">
        <v>19</v>
      </c>
      <c r="J3006" s="95">
        <v>5.28</v>
      </c>
      <c r="K3006" s="95">
        <v>4.5199999999999996</v>
      </c>
      <c r="L3006" s="95">
        <v>-0.76</v>
      </c>
      <c r="M3006" s="95">
        <v>-0.17</v>
      </c>
      <c r="N3006" s="95">
        <v>1.35</v>
      </c>
      <c r="O3006" s="95"/>
      <c r="P3006" s="95">
        <v>-0.36</v>
      </c>
      <c r="Q3006" s="95"/>
      <c r="R3006" s="95">
        <v>16.87</v>
      </c>
      <c r="S3006" s="95">
        <v>5.0599999999999996</v>
      </c>
      <c r="T3006" s="95">
        <v>13.78</v>
      </c>
      <c r="U3006" s="95">
        <v>0.3</v>
      </c>
      <c r="V3006" s="95">
        <v>0.69</v>
      </c>
      <c r="W3006" s="95">
        <v>0.27</v>
      </c>
      <c r="X3006" s="95">
        <v>12.63</v>
      </c>
      <c r="Y3006" s="95">
        <v>6.96</v>
      </c>
      <c r="Z3006" s="74" t="s">
        <v>1111</v>
      </c>
      <c r="AA3006" s="95">
        <v>1025.5</v>
      </c>
      <c r="AB3006" s="95">
        <v>173.01</v>
      </c>
      <c r="AC3006" s="74" t="s">
        <v>1111</v>
      </c>
      <c r="AD3006" s="95">
        <v>16803821762</v>
      </c>
    </row>
    <row r="3007" spans="1:30" x14ac:dyDescent="0.2">
      <c r="A3007" s="74" t="s">
        <v>4115</v>
      </c>
      <c r="B3007" s="95">
        <v>163.61000000000001</v>
      </c>
      <c r="C3007" s="95">
        <v>0.53</v>
      </c>
      <c r="D3007" s="95">
        <v>17.559999999999999</v>
      </c>
      <c r="E3007" s="95">
        <v>3.33</v>
      </c>
      <c r="F3007" s="95">
        <v>2.08</v>
      </c>
      <c r="G3007" s="95">
        <v>46.64</v>
      </c>
      <c r="H3007" s="95">
        <v>22.94</v>
      </c>
      <c r="I3007" s="95">
        <v>18.16</v>
      </c>
      <c r="J3007" s="95">
        <v>13.9</v>
      </c>
      <c r="K3007" s="95">
        <v>13.8</v>
      </c>
      <c r="L3007" s="95">
        <v>-0.09</v>
      </c>
      <c r="M3007" s="95">
        <v>-0.02</v>
      </c>
      <c r="N3007" s="95">
        <v>3.19</v>
      </c>
      <c r="O3007" s="95">
        <v>5.82</v>
      </c>
      <c r="P3007" s="95">
        <v>-3.83</v>
      </c>
      <c r="Q3007" s="95">
        <v>4.5599999999999996</v>
      </c>
      <c r="R3007" s="95">
        <v>18.940000000000001</v>
      </c>
      <c r="S3007" s="95">
        <v>11.84</v>
      </c>
      <c r="T3007" s="95">
        <v>15.29</v>
      </c>
      <c r="U3007" s="95">
        <v>0.62</v>
      </c>
      <c r="V3007" s="95">
        <v>0.38</v>
      </c>
      <c r="W3007" s="95">
        <v>0.65</v>
      </c>
      <c r="X3007" s="95">
        <v>23.42</v>
      </c>
      <c r="Y3007" s="95">
        <v>23.41</v>
      </c>
      <c r="Z3007" s="74" t="s">
        <v>1111</v>
      </c>
      <c r="AA3007" s="95">
        <v>49.2</v>
      </c>
      <c r="AB3007" s="95">
        <v>9.32</v>
      </c>
      <c r="AC3007" s="74" t="s">
        <v>1111</v>
      </c>
      <c r="AD3007" s="95">
        <v>9073630629</v>
      </c>
    </row>
    <row r="3008" spans="1:30" x14ac:dyDescent="0.2">
      <c r="A3008" s="74" t="s">
        <v>4116</v>
      </c>
      <c r="B3008" s="95">
        <v>365.22</v>
      </c>
      <c r="C3008" s="95">
        <v>0.72</v>
      </c>
      <c r="D3008" s="95">
        <v>49.84</v>
      </c>
      <c r="E3008" s="95">
        <v>13.16</v>
      </c>
      <c r="F3008" s="95">
        <v>8.6199999999999992</v>
      </c>
      <c r="G3008" s="95">
        <v>100</v>
      </c>
      <c r="H3008" s="95">
        <v>50.17</v>
      </c>
      <c r="I3008" s="95">
        <v>39.549999999999997</v>
      </c>
      <c r="J3008" s="95">
        <v>39.299999999999997</v>
      </c>
      <c r="K3008" s="95">
        <v>37.83</v>
      </c>
      <c r="L3008" s="95">
        <v>-1.47</v>
      </c>
      <c r="M3008" s="95">
        <v>-0.49</v>
      </c>
      <c r="N3008" s="95">
        <v>19.71</v>
      </c>
      <c r="O3008" s="95"/>
      <c r="P3008" s="95">
        <v>-8.6199999999999992</v>
      </c>
      <c r="Q3008" s="95"/>
      <c r="R3008" s="95">
        <v>26.4</v>
      </c>
      <c r="S3008" s="95">
        <v>17.29</v>
      </c>
      <c r="T3008" s="95">
        <v>26.48</v>
      </c>
      <c r="U3008" s="95">
        <v>0.65</v>
      </c>
      <c r="V3008" s="95">
        <v>0.35</v>
      </c>
      <c r="W3008" s="95">
        <v>0.44</v>
      </c>
      <c r="X3008" s="95">
        <v>17.809999999999999</v>
      </c>
      <c r="Y3008" s="95">
        <v>25.53</v>
      </c>
      <c r="Z3008" s="74" t="s">
        <v>1111</v>
      </c>
      <c r="AA3008" s="95">
        <v>27.75</v>
      </c>
      <c r="AB3008" s="95">
        <v>7.33</v>
      </c>
      <c r="AC3008" s="74" t="s">
        <v>1111</v>
      </c>
      <c r="AD3008" s="95">
        <v>13888038330</v>
      </c>
    </row>
    <row r="3009" spans="1:30" x14ac:dyDescent="0.2">
      <c r="A3009" s="74" t="s">
        <v>4117</v>
      </c>
      <c r="B3009" s="95">
        <v>301.02</v>
      </c>
      <c r="C3009" s="95">
        <v>0.21</v>
      </c>
      <c r="D3009" s="95">
        <v>308.83</v>
      </c>
      <c r="E3009" s="95">
        <v>3.94</v>
      </c>
      <c r="F3009" s="95">
        <v>2.58</v>
      </c>
      <c r="G3009" s="95">
        <v>63.5</v>
      </c>
      <c r="H3009" s="95">
        <v>7.65</v>
      </c>
      <c r="I3009" s="95">
        <v>3.56</v>
      </c>
      <c r="J3009" s="95">
        <v>143.96</v>
      </c>
      <c r="K3009" s="95">
        <v>133.94999999999999</v>
      </c>
      <c r="L3009" s="95">
        <v>-10.01</v>
      </c>
      <c r="M3009" s="95">
        <v>-0.27</v>
      </c>
      <c r="N3009" s="95">
        <v>11.01</v>
      </c>
      <c r="O3009" s="95">
        <v>5.41</v>
      </c>
      <c r="P3009" s="95">
        <v>-5.43</v>
      </c>
      <c r="Q3009" s="95">
        <v>11.13</v>
      </c>
      <c r="R3009" s="95">
        <v>1.28</v>
      </c>
      <c r="S3009" s="95">
        <v>0.84</v>
      </c>
      <c r="T3009" s="95">
        <v>1.92</v>
      </c>
      <c r="U3009" s="95">
        <v>0.66</v>
      </c>
      <c r="V3009" s="95">
        <v>0.34</v>
      </c>
      <c r="W3009" s="95">
        <v>0.23</v>
      </c>
      <c r="X3009" s="95">
        <v>9.61</v>
      </c>
      <c r="Y3009" s="95">
        <v>-21.76</v>
      </c>
      <c r="Z3009" s="74" t="s">
        <v>1111</v>
      </c>
      <c r="AA3009" s="95">
        <v>76.44</v>
      </c>
      <c r="AB3009" s="95">
        <v>0.97</v>
      </c>
      <c r="AC3009" s="74" t="s">
        <v>1111</v>
      </c>
      <c r="AD3009" s="95">
        <v>1572889704</v>
      </c>
    </row>
    <row r="3010" spans="1:30" x14ac:dyDescent="0.2">
      <c r="A3010" s="74" t="s">
        <v>4118</v>
      </c>
      <c r="B3010" s="95">
        <v>10.029999999999999</v>
      </c>
      <c r="C3010" s="95"/>
      <c r="D3010" s="95">
        <v>-141.58000000000001</v>
      </c>
      <c r="E3010" s="95">
        <v>-18.059999999999999</v>
      </c>
      <c r="F3010" s="95">
        <v>1.25</v>
      </c>
      <c r="G3010" s="95"/>
      <c r="H3010" s="95"/>
      <c r="I3010" s="95"/>
      <c r="J3010" s="95">
        <v>-141.58000000000001</v>
      </c>
      <c r="K3010" s="95">
        <v>-145.19999999999999</v>
      </c>
      <c r="L3010" s="95">
        <v>-3.63</v>
      </c>
      <c r="M3010" s="95"/>
      <c r="N3010" s="95"/>
      <c r="O3010" s="95">
        <v>-465.7</v>
      </c>
      <c r="P3010" s="95">
        <v>-1.25</v>
      </c>
      <c r="Q3010" s="95">
        <v>0.12</v>
      </c>
      <c r="R3010" s="95">
        <v>-12.76</v>
      </c>
      <c r="S3010" s="95">
        <v>-0.88</v>
      </c>
      <c r="T3010" s="95">
        <v>23.91</v>
      </c>
      <c r="U3010" s="95">
        <v>-7.0000000000000007E-2</v>
      </c>
      <c r="V3010" s="95">
        <v>7.0000000000000007E-2</v>
      </c>
      <c r="W3010" s="95">
        <v>0</v>
      </c>
      <c r="X3010" s="95"/>
      <c r="Y3010" s="95"/>
      <c r="Z3010" s="74" t="s">
        <v>1111</v>
      </c>
      <c r="AA3010" s="95">
        <v>-0.56000000000000005</v>
      </c>
      <c r="AB3010" s="95">
        <v>-7.0000000000000007E-2</v>
      </c>
      <c r="AC3010" s="74" t="s">
        <v>1111</v>
      </c>
      <c r="AD3010" s="95">
        <v>180227064</v>
      </c>
    </row>
    <row r="3011" spans="1:30" x14ac:dyDescent="0.2">
      <c r="A3011" s="74" t="s">
        <v>4119</v>
      </c>
      <c r="B3011" s="95">
        <v>10.119999999999999</v>
      </c>
      <c r="C3011" s="95"/>
      <c r="D3011" s="95">
        <v>-142.85</v>
      </c>
      <c r="E3011" s="95">
        <v>-18.22</v>
      </c>
      <c r="F3011" s="95">
        <v>1.26</v>
      </c>
      <c r="G3011" s="95"/>
      <c r="H3011" s="95"/>
      <c r="I3011" s="95"/>
      <c r="J3011" s="95">
        <v>-142.85</v>
      </c>
      <c r="K3011" s="95">
        <v>-145.19999999999999</v>
      </c>
      <c r="L3011" s="95">
        <v>-3.63</v>
      </c>
      <c r="M3011" s="95"/>
      <c r="N3011" s="95"/>
      <c r="O3011" s="95">
        <v>-469.88</v>
      </c>
      <c r="P3011" s="95">
        <v>-1.26</v>
      </c>
      <c r="Q3011" s="95">
        <v>0.12</v>
      </c>
      <c r="R3011" s="95">
        <v>-12.76</v>
      </c>
      <c r="S3011" s="95">
        <v>-0.88</v>
      </c>
      <c r="T3011" s="95">
        <v>23.91</v>
      </c>
      <c r="U3011" s="95">
        <v>-7.0000000000000007E-2</v>
      </c>
      <c r="V3011" s="95">
        <v>7.0000000000000007E-2</v>
      </c>
      <c r="W3011" s="95">
        <v>0</v>
      </c>
      <c r="X3011" s="95"/>
      <c r="Y3011" s="95"/>
      <c r="Z3011" s="74" t="s">
        <v>1111</v>
      </c>
      <c r="AA3011" s="95">
        <v>-0.56000000000000005</v>
      </c>
      <c r="AB3011" s="95">
        <v>-7.0000000000000007E-2</v>
      </c>
      <c r="AC3011" s="74" t="s">
        <v>1111</v>
      </c>
      <c r="AD3011" s="95">
        <v>180227064</v>
      </c>
    </row>
    <row r="3012" spans="1:30" x14ac:dyDescent="0.2">
      <c r="A3012" s="74" t="s">
        <v>4120</v>
      </c>
      <c r="B3012" s="95">
        <v>0.35</v>
      </c>
      <c r="C3012" s="95"/>
      <c r="D3012" s="95">
        <v>-4.9400000000000004</v>
      </c>
      <c r="E3012" s="95">
        <v>-0.63</v>
      </c>
      <c r="F3012" s="95">
        <v>0.04</v>
      </c>
      <c r="G3012" s="95"/>
      <c r="H3012" s="95"/>
      <c r="I3012" s="95"/>
      <c r="J3012" s="95">
        <v>-4.9400000000000004</v>
      </c>
      <c r="K3012" s="95">
        <v>-145.19999999999999</v>
      </c>
      <c r="L3012" s="95">
        <v>-3.63</v>
      </c>
      <c r="M3012" s="95"/>
      <c r="N3012" s="95"/>
      <c r="O3012" s="95">
        <v>-16.25</v>
      </c>
      <c r="P3012" s="95">
        <v>-0.04</v>
      </c>
      <c r="Q3012" s="95">
        <v>0.12</v>
      </c>
      <c r="R3012" s="95">
        <v>-12.76</v>
      </c>
      <c r="S3012" s="95">
        <v>-0.88</v>
      </c>
      <c r="T3012" s="95">
        <v>23.91</v>
      </c>
      <c r="U3012" s="95">
        <v>-7.0000000000000007E-2</v>
      </c>
      <c r="V3012" s="95">
        <v>7.0000000000000007E-2</v>
      </c>
      <c r="W3012" s="95">
        <v>0</v>
      </c>
      <c r="X3012" s="95"/>
      <c r="Y3012" s="95"/>
      <c r="Z3012" s="74" t="s">
        <v>1111</v>
      </c>
      <c r="AA3012" s="95">
        <v>-0.56000000000000005</v>
      </c>
      <c r="AB3012" s="95">
        <v>-7.0000000000000007E-2</v>
      </c>
      <c r="AC3012" s="74" t="s">
        <v>1111</v>
      </c>
      <c r="AD3012" s="95">
        <v>180227064</v>
      </c>
    </row>
    <row r="3013" spans="1:30" x14ac:dyDescent="0.2">
      <c r="A3013" s="74" t="s">
        <v>4121</v>
      </c>
      <c r="B3013" s="95">
        <v>11.03</v>
      </c>
      <c r="C3013" s="95"/>
      <c r="D3013" s="95">
        <v>-5.54</v>
      </c>
      <c r="E3013" s="95">
        <v>3.9</v>
      </c>
      <c r="F3013" s="95">
        <v>0.57999999999999996</v>
      </c>
      <c r="G3013" s="95">
        <v>19.21</v>
      </c>
      <c r="H3013" s="95">
        <v>-38.92</v>
      </c>
      <c r="I3013" s="95">
        <v>-52.01</v>
      </c>
      <c r="J3013" s="95">
        <v>-7.41</v>
      </c>
      <c r="K3013" s="95">
        <v>-14.05</v>
      </c>
      <c r="L3013" s="95">
        <v>-6.64</v>
      </c>
      <c r="M3013" s="95">
        <v>3.5</v>
      </c>
      <c r="N3013" s="95">
        <v>2.88</v>
      </c>
      <c r="O3013" s="95">
        <v>5.0999999999999996</v>
      </c>
      <c r="P3013" s="95">
        <v>-0.75</v>
      </c>
      <c r="Q3013" s="95">
        <v>2.0299999999999998</v>
      </c>
      <c r="R3013" s="95">
        <v>-70.47</v>
      </c>
      <c r="S3013" s="95">
        <v>-10.52</v>
      </c>
      <c r="T3013" s="95">
        <v>-9.08</v>
      </c>
      <c r="U3013" s="95">
        <v>0.15</v>
      </c>
      <c r="V3013" s="95">
        <v>0.85</v>
      </c>
      <c r="W3013" s="95">
        <v>0.2</v>
      </c>
      <c r="X3013" s="95">
        <v>-15.35</v>
      </c>
      <c r="Y3013" s="95"/>
      <c r="Z3013" s="74" t="s">
        <v>1111</v>
      </c>
      <c r="AA3013" s="95">
        <v>2.82</v>
      </c>
      <c r="AB3013" s="95">
        <v>-1.99</v>
      </c>
      <c r="AC3013" s="74" t="s">
        <v>1111</v>
      </c>
      <c r="AD3013" s="95">
        <v>5263547987</v>
      </c>
    </row>
    <row r="3014" spans="1:30" x14ac:dyDescent="0.2">
      <c r="A3014" s="74" t="s">
        <v>4122</v>
      </c>
      <c r="B3014" s="95">
        <v>38.92</v>
      </c>
      <c r="C3014" s="95">
        <v>1.93</v>
      </c>
      <c r="D3014" s="95">
        <v>76.400000000000006</v>
      </c>
      <c r="E3014" s="95">
        <v>2</v>
      </c>
      <c r="F3014" s="95">
        <v>0.66</v>
      </c>
      <c r="G3014" s="95">
        <v>37.17</v>
      </c>
      <c r="H3014" s="95">
        <v>2.95</v>
      </c>
      <c r="I3014" s="95">
        <v>1.47</v>
      </c>
      <c r="J3014" s="95">
        <v>38</v>
      </c>
      <c r="K3014" s="95">
        <v>51.89</v>
      </c>
      <c r="L3014" s="95">
        <v>13.89</v>
      </c>
      <c r="M3014" s="95">
        <v>0.73</v>
      </c>
      <c r="N3014" s="95">
        <v>1.1200000000000001</v>
      </c>
      <c r="O3014" s="95">
        <v>8.9700000000000006</v>
      </c>
      <c r="P3014" s="95">
        <v>-0.89</v>
      </c>
      <c r="Q3014" s="95">
        <v>1.41</v>
      </c>
      <c r="R3014" s="95">
        <v>2.62</v>
      </c>
      <c r="S3014" s="95">
        <v>0.87</v>
      </c>
      <c r="T3014" s="95">
        <v>2.1800000000000002</v>
      </c>
      <c r="U3014" s="95">
        <v>0.33</v>
      </c>
      <c r="V3014" s="95">
        <v>0.65</v>
      </c>
      <c r="W3014" s="95">
        <v>0.59</v>
      </c>
      <c r="X3014" s="95">
        <v>1.71</v>
      </c>
      <c r="Y3014" s="95">
        <v>4.83</v>
      </c>
      <c r="Z3014" s="74" t="s">
        <v>1111</v>
      </c>
      <c r="AA3014" s="95">
        <v>19.47</v>
      </c>
      <c r="AB3014" s="95">
        <v>0.51</v>
      </c>
      <c r="AC3014" s="74" t="s">
        <v>1111</v>
      </c>
      <c r="AD3014" s="95">
        <v>2949108512</v>
      </c>
    </row>
    <row r="3015" spans="1:30" x14ac:dyDescent="0.2">
      <c r="A3015" s="74" t="s">
        <v>4123</v>
      </c>
      <c r="B3015" s="95">
        <v>54.24</v>
      </c>
      <c r="C3015" s="95">
        <v>0.96</v>
      </c>
      <c r="D3015" s="95">
        <v>8.1999999999999993</v>
      </c>
      <c r="E3015" s="95">
        <v>2.81</v>
      </c>
      <c r="F3015" s="95">
        <v>1.8</v>
      </c>
      <c r="G3015" s="95">
        <v>20.72</v>
      </c>
      <c r="H3015" s="95">
        <v>14.93</v>
      </c>
      <c r="I3015" s="95">
        <v>10.87</v>
      </c>
      <c r="J3015" s="95">
        <v>5.98</v>
      </c>
      <c r="K3015" s="95">
        <v>6.01</v>
      </c>
      <c r="L3015" s="95">
        <v>0.03</v>
      </c>
      <c r="M3015" s="95">
        <v>0.02</v>
      </c>
      <c r="N3015" s="95">
        <v>0.89</v>
      </c>
      <c r="O3015" s="95">
        <v>4.7300000000000004</v>
      </c>
      <c r="P3015" s="95">
        <v>-4.51</v>
      </c>
      <c r="Q3015" s="95">
        <v>2.73</v>
      </c>
      <c r="R3015" s="95">
        <v>34.25</v>
      </c>
      <c r="S3015" s="95">
        <v>21.95</v>
      </c>
      <c r="T3015" s="95">
        <v>31.47</v>
      </c>
      <c r="U3015" s="95">
        <v>0.64</v>
      </c>
      <c r="V3015" s="95">
        <v>0.36</v>
      </c>
      <c r="W3015" s="95">
        <v>2.02</v>
      </c>
      <c r="X3015" s="95">
        <v>2.69</v>
      </c>
      <c r="Y3015" s="95">
        <v>9.69</v>
      </c>
      <c r="Z3015" s="74" t="s">
        <v>1111</v>
      </c>
      <c r="AA3015" s="95">
        <v>19.309999999999999</v>
      </c>
      <c r="AB3015" s="95">
        <v>6.61</v>
      </c>
      <c r="AC3015" s="74" t="s">
        <v>1111</v>
      </c>
      <c r="AD3015" s="95">
        <v>3111569808</v>
      </c>
    </row>
    <row r="3016" spans="1:30" x14ac:dyDescent="0.2">
      <c r="A3016" s="74" t="s">
        <v>4124</v>
      </c>
      <c r="B3016" s="95">
        <v>383.71</v>
      </c>
      <c r="C3016" s="95">
        <v>0.62</v>
      </c>
      <c r="D3016" s="95">
        <v>32.85</v>
      </c>
      <c r="E3016" s="95">
        <v>3.77</v>
      </c>
      <c r="F3016" s="95">
        <v>1.74</v>
      </c>
      <c r="G3016" s="95">
        <v>26.04</v>
      </c>
      <c r="H3016" s="95">
        <v>20.09</v>
      </c>
      <c r="I3016" s="95">
        <v>14.3</v>
      </c>
      <c r="J3016" s="95">
        <v>23.37</v>
      </c>
      <c r="K3016" s="95">
        <v>26.04</v>
      </c>
      <c r="L3016" s="95">
        <v>2.67</v>
      </c>
      <c r="M3016" s="95">
        <v>0.43</v>
      </c>
      <c r="N3016" s="95">
        <v>4.7</v>
      </c>
      <c r="O3016" s="95">
        <v>7.04</v>
      </c>
      <c r="P3016" s="95">
        <v>-2.4500000000000002</v>
      </c>
      <c r="Q3016" s="95">
        <v>6.65</v>
      </c>
      <c r="R3016" s="95">
        <v>11.46</v>
      </c>
      <c r="S3016" s="95">
        <v>5.29</v>
      </c>
      <c r="T3016" s="95">
        <v>7.47</v>
      </c>
      <c r="U3016" s="95">
        <v>0.46</v>
      </c>
      <c r="V3016" s="95">
        <v>0.54</v>
      </c>
      <c r="W3016" s="95">
        <v>0.37</v>
      </c>
      <c r="X3016" s="95">
        <v>5.97</v>
      </c>
      <c r="Y3016" s="95">
        <v>20.079999999999998</v>
      </c>
      <c r="Z3016" s="74" t="s">
        <v>1111</v>
      </c>
      <c r="AA3016" s="95">
        <v>101.89</v>
      </c>
      <c r="AB3016" s="95">
        <v>11.68</v>
      </c>
      <c r="AC3016" s="74" t="s">
        <v>1111</v>
      </c>
      <c r="AD3016" s="95">
        <v>23936558849</v>
      </c>
    </row>
    <row r="3017" spans="1:30" x14ac:dyDescent="0.2">
      <c r="A3017" s="74" t="s">
        <v>4125</v>
      </c>
      <c r="B3017" s="95">
        <v>1.06</v>
      </c>
      <c r="C3017" s="95"/>
      <c r="D3017" s="95">
        <v>-0.62</v>
      </c>
      <c r="E3017" s="95">
        <v>0.81</v>
      </c>
      <c r="F3017" s="95">
        <v>0.64</v>
      </c>
      <c r="G3017" s="95"/>
      <c r="H3017" s="95"/>
      <c r="I3017" s="95"/>
      <c r="J3017" s="95">
        <v>-0.62</v>
      </c>
      <c r="K3017" s="95">
        <v>0.21</v>
      </c>
      <c r="L3017" s="95">
        <v>0.82</v>
      </c>
      <c r="M3017" s="95">
        <v>-1.08</v>
      </c>
      <c r="N3017" s="95"/>
      <c r="O3017" s="95">
        <v>0.81</v>
      </c>
      <c r="P3017" s="95">
        <v>-8.73</v>
      </c>
      <c r="Q3017" s="95">
        <v>6.39</v>
      </c>
      <c r="R3017" s="95">
        <v>-131.4</v>
      </c>
      <c r="S3017" s="95">
        <v>-103.44</v>
      </c>
      <c r="T3017" s="95">
        <v>-130.16999999999999</v>
      </c>
      <c r="U3017" s="95">
        <v>0.79</v>
      </c>
      <c r="V3017" s="95">
        <v>0.21</v>
      </c>
      <c r="W3017" s="95">
        <v>0</v>
      </c>
      <c r="X3017" s="95"/>
      <c r="Y3017" s="95"/>
      <c r="Z3017" s="74" t="s">
        <v>1111</v>
      </c>
      <c r="AA3017" s="95">
        <v>1.31</v>
      </c>
      <c r="AB3017" s="95">
        <v>-1.72</v>
      </c>
      <c r="AC3017" s="74" t="s">
        <v>1111</v>
      </c>
      <c r="AD3017" s="95">
        <v>20185580</v>
      </c>
    </row>
    <row r="3018" spans="1:30" x14ac:dyDescent="0.2">
      <c r="A3018" s="74" t="s">
        <v>4126</v>
      </c>
      <c r="B3018" s="95">
        <v>9.9700000000000006</v>
      </c>
      <c r="C3018" s="95"/>
      <c r="D3018" s="95">
        <v>2898</v>
      </c>
      <c r="E3018" s="95">
        <v>8.58</v>
      </c>
      <c r="F3018" s="95">
        <v>5.14</v>
      </c>
      <c r="G3018" s="95">
        <v>66.12</v>
      </c>
      <c r="H3018" s="95">
        <v>5.68</v>
      </c>
      <c r="I3018" s="95">
        <v>0.56999999999999995</v>
      </c>
      <c r="J3018" s="95">
        <v>291.57</v>
      </c>
      <c r="K3018" s="95">
        <v>284.16000000000003</v>
      </c>
      <c r="L3018" s="95">
        <v>-7.41</v>
      </c>
      <c r="M3018" s="95">
        <v>-0.22</v>
      </c>
      <c r="N3018" s="95">
        <v>16.57</v>
      </c>
      <c r="O3018" s="95">
        <v>24.34</v>
      </c>
      <c r="P3018" s="95">
        <v>-6.97</v>
      </c>
      <c r="Q3018" s="95">
        <v>5.09</v>
      </c>
      <c r="R3018" s="95">
        <v>0.3</v>
      </c>
      <c r="S3018" s="95">
        <v>0.18</v>
      </c>
      <c r="T3018" s="95">
        <v>2.94</v>
      </c>
      <c r="U3018" s="95">
        <v>0.6</v>
      </c>
      <c r="V3018" s="95">
        <v>0.4</v>
      </c>
      <c r="W3018" s="95">
        <v>0.31</v>
      </c>
      <c r="X3018" s="95">
        <v>-19.84</v>
      </c>
      <c r="Y3018" s="95"/>
      <c r="Z3018" s="74" t="s">
        <v>1111</v>
      </c>
      <c r="AA3018" s="95">
        <v>1.1499999999999999</v>
      </c>
      <c r="AB3018" s="95">
        <v>0</v>
      </c>
      <c r="AC3018" s="74" t="s">
        <v>1111</v>
      </c>
      <c r="AD3018" s="95">
        <v>191267952</v>
      </c>
    </row>
    <row r="3019" spans="1:30" x14ac:dyDescent="0.2">
      <c r="A3019" s="74" t="s">
        <v>4127</v>
      </c>
      <c r="B3019" s="95">
        <v>33.07</v>
      </c>
      <c r="C3019" s="95">
        <v>2.1800000000000002</v>
      </c>
      <c r="D3019" s="95">
        <v>14.76</v>
      </c>
      <c r="E3019" s="95">
        <v>1.3</v>
      </c>
      <c r="F3019" s="95">
        <v>0.92</v>
      </c>
      <c r="G3019" s="95">
        <v>11.31</v>
      </c>
      <c r="H3019" s="95">
        <v>4.88</v>
      </c>
      <c r="I3019" s="95">
        <v>3.68</v>
      </c>
      <c r="J3019" s="95">
        <v>11.15</v>
      </c>
      <c r="K3019" s="95">
        <v>9.66</v>
      </c>
      <c r="L3019" s="95">
        <v>-1.49</v>
      </c>
      <c r="M3019" s="95">
        <v>-0.17</v>
      </c>
      <c r="N3019" s="95">
        <v>0.54</v>
      </c>
      <c r="O3019" s="95">
        <v>2.06</v>
      </c>
      <c r="P3019" s="95">
        <v>-3.38</v>
      </c>
      <c r="Q3019" s="95">
        <v>2.61</v>
      </c>
      <c r="R3019" s="95">
        <v>8.82</v>
      </c>
      <c r="S3019" s="95">
        <v>6.26</v>
      </c>
      <c r="T3019" s="95">
        <v>9.1999999999999993</v>
      </c>
      <c r="U3019" s="95">
        <v>0.71</v>
      </c>
      <c r="V3019" s="95">
        <v>0.28999999999999998</v>
      </c>
      <c r="W3019" s="95">
        <v>1.7</v>
      </c>
      <c r="X3019" s="95">
        <v>3.78</v>
      </c>
      <c r="Y3019" s="95">
        <v>13.3</v>
      </c>
      <c r="Z3019" s="74" t="s">
        <v>1111</v>
      </c>
      <c r="AA3019" s="95">
        <v>25.4</v>
      </c>
      <c r="AB3019" s="95">
        <v>2.2400000000000002</v>
      </c>
      <c r="AC3019" s="74" t="s">
        <v>1111</v>
      </c>
      <c r="AD3019" s="95">
        <v>377351849</v>
      </c>
    </row>
    <row r="3020" spans="1:30" x14ac:dyDescent="0.2">
      <c r="A3020" s="74" t="s">
        <v>4128</v>
      </c>
      <c r="B3020" s="95">
        <v>15.63</v>
      </c>
      <c r="C3020" s="95"/>
      <c r="D3020" s="95">
        <v>-1294.96</v>
      </c>
      <c r="E3020" s="95">
        <v>0.84</v>
      </c>
      <c r="F3020" s="95">
        <v>0.1</v>
      </c>
      <c r="G3020" s="95">
        <v>0</v>
      </c>
      <c r="H3020" s="95">
        <v>7.83</v>
      </c>
      <c r="I3020" s="95">
        <v>-0.22</v>
      </c>
      <c r="J3020" s="95">
        <v>36.06</v>
      </c>
      <c r="K3020" s="95">
        <v>-1.83</v>
      </c>
      <c r="L3020" s="95">
        <v>-37.89</v>
      </c>
      <c r="M3020" s="95">
        <v>-0.88</v>
      </c>
      <c r="N3020" s="95">
        <v>2.82</v>
      </c>
      <c r="O3020" s="95"/>
      <c r="P3020" s="95">
        <v>-0.1</v>
      </c>
      <c r="Q3020" s="95"/>
      <c r="R3020" s="95">
        <v>-0.06</v>
      </c>
      <c r="S3020" s="95">
        <v>-0.01</v>
      </c>
      <c r="T3020" s="95">
        <v>1.33</v>
      </c>
      <c r="U3020" s="95">
        <v>0.12</v>
      </c>
      <c r="V3020" s="95">
        <v>0.88</v>
      </c>
      <c r="W3020" s="95">
        <v>0.03</v>
      </c>
      <c r="X3020" s="95">
        <v>8.8699999999999992</v>
      </c>
      <c r="Y3020" s="95"/>
      <c r="Z3020" s="74" t="s">
        <v>1111</v>
      </c>
      <c r="AA3020" s="95">
        <v>18.649999999999999</v>
      </c>
      <c r="AB3020" s="95">
        <v>-0.01</v>
      </c>
      <c r="AC3020" s="74" t="s">
        <v>1111</v>
      </c>
      <c r="AD3020" s="95">
        <v>119136549</v>
      </c>
    </row>
    <row r="3021" spans="1:30" x14ac:dyDescent="0.2">
      <c r="A3021" s="74" t="s">
        <v>4129</v>
      </c>
      <c r="B3021" s="95">
        <v>27.77</v>
      </c>
      <c r="C3021" s="95"/>
      <c r="D3021" s="95">
        <v>47.63</v>
      </c>
      <c r="E3021" s="95">
        <v>0.56999999999999995</v>
      </c>
      <c r="F3021" s="95">
        <v>0.32</v>
      </c>
      <c r="G3021" s="95">
        <v>99.05</v>
      </c>
      <c r="H3021" s="95">
        <v>-22.99</v>
      </c>
      <c r="I3021" s="95">
        <v>8.39</v>
      </c>
      <c r="J3021" s="95">
        <v>-17.39</v>
      </c>
      <c r="K3021" s="95">
        <v>-37.18</v>
      </c>
      <c r="L3021" s="95">
        <v>-19.79</v>
      </c>
      <c r="M3021" s="95">
        <v>0.65</v>
      </c>
      <c r="N3021" s="95">
        <v>4</v>
      </c>
      <c r="O3021" s="95"/>
      <c r="P3021" s="95">
        <v>-0.32</v>
      </c>
      <c r="Q3021" s="95"/>
      <c r="R3021" s="95">
        <v>1.19</v>
      </c>
      <c r="S3021" s="95">
        <v>0.67</v>
      </c>
      <c r="T3021" s="95">
        <v>-2.4900000000000002</v>
      </c>
      <c r="U3021" s="95">
        <v>0.56000000000000005</v>
      </c>
      <c r="V3021" s="95">
        <v>0.44</v>
      </c>
      <c r="W3021" s="95">
        <v>0.08</v>
      </c>
      <c r="X3021" s="95"/>
      <c r="Y3021" s="95">
        <v>-14.87</v>
      </c>
      <c r="Z3021" s="74" t="s">
        <v>1111</v>
      </c>
      <c r="AA3021" s="95">
        <v>48.79</v>
      </c>
      <c r="AB3021" s="95">
        <v>0.57999999999999996</v>
      </c>
      <c r="AC3021" s="74" t="s">
        <v>1111</v>
      </c>
      <c r="AD3021" s="95">
        <v>159499772</v>
      </c>
    </row>
    <row r="3022" spans="1:30" x14ac:dyDescent="0.2">
      <c r="A3022" s="74" t="s">
        <v>4130</v>
      </c>
      <c r="B3022" s="95">
        <v>157.96</v>
      </c>
      <c r="C3022" s="95">
        <v>1.27</v>
      </c>
      <c r="D3022" s="95">
        <v>29.39</v>
      </c>
      <c r="E3022" s="95">
        <v>8.19</v>
      </c>
      <c r="F3022" s="95">
        <v>2.42</v>
      </c>
      <c r="G3022" s="95">
        <v>100</v>
      </c>
      <c r="H3022" s="95">
        <v>22.25</v>
      </c>
      <c r="I3022" s="95">
        <v>14.21</v>
      </c>
      <c r="J3022" s="95">
        <v>18.77</v>
      </c>
      <c r="K3022" s="95">
        <v>21.09</v>
      </c>
      <c r="L3022" s="95">
        <v>2.3199999999999998</v>
      </c>
      <c r="M3022" s="95">
        <v>1.01</v>
      </c>
      <c r="N3022" s="95">
        <v>4.18</v>
      </c>
      <c r="O3022" s="95"/>
      <c r="P3022" s="95">
        <v>-2.42</v>
      </c>
      <c r="Q3022" s="95"/>
      <c r="R3022" s="95">
        <v>27.88</v>
      </c>
      <c r="S3022" s="95">
        <v>8.23</v>
      </c>
      <c r="T3022" s="95">
        <v>15.29</v>
      </c>
      <c r="U3022" s="95">
        <v>0.3</v>
      </c>
      <c r="V3022" s="95">
        <v>0.7</v>
      </c>
      <c r="W3022" s="95">
        <v>0.57999999999999996</v>
      </c>
      <c r="X3022" s="95">
        <v>5.96</v>
      </c>
      <c r="Y3022" s="95">
        <v>4.74</v>
      </c>
      <c r="Z3022" s="74" t="s">
        <v>1111</v>
      </c>
      <c r="AA3022" s="95">
        <v>19.28</v>
      </c>
      <c r="AB3022" s="95">
        <v>5.38</v>
      </c>
      <c r="AC3022" s="74" t="s">
        <v>1111</v>
      </c>
      <c r="AD3022" s="95">
        <v>79753277384</v>
      </c>
    </row>
    <row r="3023" spans="1:30" x14ac:dyDescent="0.2">
      <c r="A3023" s="74" t="s">
        <v>4131</v>
      </c>
      <c r="B3023" s="95">
        <v>47.13</v>
      </c>
      <c r="C3023" s="95"/>
      <c r="D3023" s="95">
        <v>17.96</v>
      </c>
      <c r="E3023" s="95">
        <v>2.96</v>
      </c>
      <c r="F3023" s="95">
        <v>2.14</v>
      </c>
      <c r="G3023" s="95">
        <v>36.520000000000003</v>
      </c>
      <c r="H3023" s="95">
        <v>13.57</v>
      </c>
      <c r="I3023" s="95">
        <v>9.9</v>
      </c>
      <c r="J3023" s="95">
        <v>13.1</v>
      </c>
      <c r="K3023" s="95">
        <v>9.4</v>
      </c>
      <c r="L3023" s="95">
        <v>-3.7</v>
      </c>
      <c r="M3023" s="95">
        <v>-0.84</v>
      </c>
      <c r="N3023" s="95">
        <v>1.78</v>
      </c>
      <c r="O3023" s="95"/>
      <c r="P3023" s="95">
        <v>-2.14</v>
      </c>
      <c r="Q3023" s="95"/>
      <c r="R3023" s="95">
        <v>16.46</v>
      </c>
      <c r="S3023" s="95">
        <v>11.89</v>
      </c>
      <c r="T3023" s="95">
        <v>16.559999999999999</v>
      </c>
      <c r="U3023" s="95">
        <v>0.72</v>
      </c>
      <c r="V3023" s="95">
        <v>0.28000000000000003</v>
      </c>
      <c r="W3023" s="95">
        <v>1.2</v>
      </c>
      <c r="X3023" s="95">
        <v>0.8</v>
      </c>
      <c r="Y3023" s="95">
        <v>-8.3800000000000008</v>
      </c>
      <c r="Z3023" s="74" t="s">
        <v>1111</v>
      </c>
      <c r="AA3023" s="95">
        <v>15.94</v>
      </c>
      <c r="AB3023" s="95">
        <v>2.62</v>
      </c>
      <c r="AC3023" s="74" t="s">
        <v>1111</v>
      </c>
      <c r="AD3023" s="95">
        <v>1869538701</v>
      </c>
    </row>
    <row r="3024" spans="1:30" x14ac:dyDescent="0.2">
      <c r="A3024" s="74" t="s">
        <v>4132</v>
      </c>
      <c r="B3024" s="95">
        <v>3.07</v>
      </c>
      <c r="C3024" s="95">
        <v>0.65</v>
      </c>
      <c r="D3024" s="95">
        <v>-8.74</v>
      </c>
      <c r="E3024" s="95"/>
      <c r="F3024" s="95">
        <v>0.19</v>
      </c>
      <c r="G3024" s="95">
        <v>41.04</v>
      </c>
      <c r="H3024" s="95">
        <v>5.55</v>
      </c>
      <c r="I3024" s="95">
        <v>-1.76</v>
      </c>
      <c r="J3024" s="95">
        <v>2.76</v>
      </c>
      <c r="K3024" s="95">
        <v>15.46</v>
      </c>
      <c r="L3024" s="95">
        <v>12.69</v>
      </c>
      <c r="M3024" s="95"/>
      <c r="N3024" s="95">
        <v>0.15</v>
      </c>
      <c r="O3024" s="95">
        <v>1.27</v>
      </c>
      <c r="P3024" s="95">
        <v>-0.28999999999999998</v>
      </c>
      <c r="Q3024" s="95">
        <v>1.87</v>
      </c>
      <c r="R3024" s="95"/>
      <c r="S3024" s="95">
        <v>-2.2200000000000002</v>
      </c>
      <c r="T3024" s="95">
        <v>7.36</v>
      </c>
      <c r="U3024" s="95">
        <v>0</v>
      </c>
      <c r="V3024" s="95">
        <v>1.1000000000000001</v>
      </c>
      <c r="W3024" s="95">
        <v>1.26</v>
      </c>
      <c r="X3024" s="95">
        <v>-8.3000000000000007</v>
      </c>
      <c r="Y3024" s="95"/>
      <c r="Z3024" s="74" t="s">
        <v>1111</v>
      </c>
      <c r="AA3024" s="95">
        <v>0</v>
      </c>
      <c r="AB3024" s="95">
        <v>-0.35</v>
      </c>
      <c r="AC3024" s="74" t="s">
        <v>1111</v>
      </c>
      <c r="AD3024" s="95">
        <v>119124596</v>
      </c>
    </row>
    <row r="3025" spans="1:30" x14ac:dyDescent="0.2">
      <c r="A3025" s="74" t="s">
        <v>4133</v>
      </c>
      <c r="B3025" s="95">
        <v>172.8</v>
      </c>
      <c r="C3025" s="95">
        <v>3.43</v>
      </c>
      <c r="D3025" s="95">
        <v>16.68</v>
      </c>
      <c r="E3025" s="95">
        <v>6.89</v>
      </c>
      <c r="F3025" s="95">
        <v>2.06</v>
      </c>
      <c r="G3025" s="95">
        <v>47.67</v>
      </c>
      <c r="H3025" s="95">
        <v>20.81</v>
      </c>
      <c r="I3025" s="95">
        <v>16.899999999999999</v>
      </c>
      <c r="J3025" s="95">
        <v>13.55</v>
      </c>
      <c r="K3025" s="95">
        <v>15.24</v>
      </c>
      <c r="L3025" s="95">
        <v>1.69</v>
      </c>
      <c r="M3025" s="95">
        <v>0.86</v>
      </c>
      <c r="N3025" s="95">
        <v>2.82</v>
      </c>
      <c r="O3025" s="95">
        <v>14.66</v>
      </c>
      <c r="P3025" s="95">
        <v>-3.13</v>
      </c>
      <c r="Q3025" s="95">
        <v>1.7</v>
      </c>
      <c r="R3025" s="95">
        <v>41.29</v>
      </c>
      <c r="S3025" s="95">
        <v>12.37</v>
      </c>
      <c r="T3025" s="95">
        <v>18.32</v>
      </c>
      <c r="U3025" s="95">
        <v>0.3</v>
      </c>
      <c r="V3025" s="95">
        <v>0.7</v>
      </c>
      <c r="W3025" s="95">
        <v>0.73</v>
      </c>
      <c r="X3025" s="95">
        <v>1.23</v>
      </c>
      <c r="Y3025" s="95">
        <v>2.1800000000000002</v>
      </c>
      <c r="Z3025" s="74" t="s">
        <v>1111</v>
      </c>
      <c r="AA3025" s="95">
        <v>25.09</v>
      </c>
      <c r="AB3025" s="95">
        <v>10.36</v>
      </c>
      <c r="AC3025" s="74" t="s">
        <v>1111</v>
      </c>
      <c r="AD3025" s="95">
        <v>99576483840</v>
      </c>
    </row>
    <row r="3026" spans="1:30" x14ac:dyDescent="0.2">
      <c r="A3026" s="74" t="s">
        <v>4134</v>
      </c>
      <c r="B3026" s="95">
        <v>47.5</v>
      </c>
      <c r="C3026" s="95">
        <v>8.68</v>
      </c>
      <c r="D3026" s="95">
        <v>10.99</v>
      </c>
      <c r="E3026" s="95"/>
      <c r="F3026" s="95">
        <v>1.26</v>
      </c>
      <c r="G3026" s="95">
        <v>53.26</v>
      </c>
      <c r="H3026" s="95">
        <v>44.19</v>
      </c>
      <c r="I3026" s="95">
        <v>36.74</v>
      </c>
      <c r="J3026" s="95">
        <v>9.14</v>
      </c>
      <c r="K3026" s="95">
        <v>13.65</v>
      </c>
      <c r="L3026" s="95">
        <v>4.5199999999999996</v>
      </c>
      <c r="M3026" s="95"/>
      <c r="N3026" s="95">
        <v>4.04</v>
      </c>
      <c r="O3026" s="95">
        <v>71.400000000000006</v>
      </c>
      <c r="P3026" s="95">
        <v>-1.4</v>
      </c>
      <c r="Q3026" s="95">
        <v>1.22</v>
      </c>
      <c r="R3026" s="95"/>
      <c r="S3026" s="95">
        <v>11.46</v>
      </c>
      <c r="T3026" s="95">
        <v>21.59</v>
      </c>
      <c r="U3026" s="95">
        <v>0</v>
      </c>
      <c r="V3026" s="95">
        <v>0.76</v>
      </c>
      <c r="W3026" s="95">
        <v>0.31</v>
      </c>
      <c r="X3026" s="95">
        <v>2.1</v>
      </c>
      <c r="Y3026" s="95">
        <v>-0.05</v>
      </c>
      <c r="Z3026" s="74" t="s">
        <v>1111</v>
      </c>
      <c r="AA3026" s="95">
        <v>0</v>
      </c>
      <c r="AB3026" s="95">
        <v>4.32</v>
      </c>
      <c r="AC3026" s="74" t="s">
        <v>1111</v>
      </c>
      <c r="AD3026" s="95">
        <v>10138647000</v>
      </c>
    </row>
    <row r="3027" spans="1:30" x14ac:dyDescent="0.2">
      <c r="A3027" s="74" t="s">
        <v>4135</v>
      </c>
      <c r="B3027" s="95">
        <v>78.56</v>
      </c>
      <c r="C3027" s="95">
        <v>1.43</v>
      </c>
      <c r="D3027" s="95">
        <v>16.71</v>
      </c>
      <c r="E3027" s="95">
        <v>3.29</v>
      </c>
      <c r="F3027" s="95">
        <v>1.18</v>
      </c>
      <c r="G3027" s="95">
        <v>22.26</v>
      </c>
      <c r="H3027" s="95">
        <v>9.36</v>
      </c>
      <c r="I3027" s="95">
        <v>6.84</v>
      </c>
      <c r="J3027" s="95">
        <v>12.22</v>
      </c>
      <c r="K3027" s="95">
        <v>15.67</v>
      </c>
      <c r="L3027" s="95">
        <v>3.45</v>
      </c>
      <c r="M3027" s="95">
        <v>0.93</v>
      </c>
      <c r="N3027" s="95">
        <v>1.1399999999999999</v>
      </c>
      <c r="O3027" s="95">
        <v>16.78</v>
      </c>
      <c r="P3027" s="95">
        <v>-1.6</v>
      </c>
      <c r="Q3027" s="95">
        <v>1.37</v>
      </c>
      <c r="R3027" s="95">
        <v>19.670000000000002</v>
      </c>
      <c r="S3027" s="95">
        <v>7.07</v>
      </c>
      <c r="T3027" s="95">
        <v>10.23</v>
      </c>
      <c r="U3027" s="95">
        <v>0.36</v>
      </c>
      <c r="V3027" s="95">
        <v>0.64</v>
      </c>
      <c r="W3027" s="95">
        <v>1.03</v>
      </c>
      <c r="X3027" s="95">
        <v>12.1</v>
      </c>
      <c r="Y3027" s="95">
        <v>10.3</v>
      </c>
      <c r="Z3027" s="74" t="s">
        <v>1111</v>
      </c>
      <c r="AA3027" s="95">
        <v>23.89</v>
      </c>
      <c r="AB3027" s="95">
        <v>4.7</v>
      </c>
      <c r="AC3027" s="74" t="s">
        <v>1111</v>
      </c>
      <c r="AD3027" s="95">
        <v>4867129808</v>
      </c>
    </row>
    <row r="3028" spans="1:30" x14ac:dyDescent="0.2">
      <c r="A3028" s="74" t="s">
        <v>4136</v>
      </c>
      <c r="B3028" s="95">
        <v>57.49</v>
      </c>
      <c r="C3028" s="95"/>
      <c r="D3028" s="95">
        <v>75.099999999999994</v>
      </c>
      <c r="E3028" s="95">
        <v>3.2</v>
      </c>
      <c r="F3028" s="95">
        <v>1.98</v>
      </c>
      <c r="G3028" s="95">
        <v>44.36</v>
      </c>
      <c r="H3028" s="95">
        <v>5.03</v>
      </c>
      <c r="I3028" s="95">
        <v>4.0999999999999996</v>
      </c>
      <c r="J3028" s="95">
        <v>61.16</v>
      </c>
      <c r="K3028" s="95">
        <v>65.11</v>
      </c>
      <c r="L3028" s="95">
        <v>3.95</v>
      </c>
      <c r="M3028" s="95">
        <v>0.21</v>
      </c>
      <c r="N3028" s="95">
        <v>3.08</v>
      </c>
      <c r="O3028" s="95">
        <v>12.98</v>
      </c>
      <c r="P3028" s="95">
        <v>-2.75</v>
      </c>
      <c r="Q3028" s="95">
        <v>2.17</v>
      </c>
      <c r="R3028" s="95">
        <v>4.26</v>
      </c>
      <c r="S3028" s="95">
        <v>2.63</v>
      </c>
      <c r="T3028" s="95">
        <v>3.82</v>
      </c>
      <c r="U3028" s="95">
        <v>0.62</v>
      </c>
      <c r="V3028" s="95">
        <v>0.38</v>
      </c>
      <c r="W3028" s="95">
        <v>0.64</v>
      </c>
      <c r="X3028" s="95">
        <v>12.2</v>
      </c>
      <c r="Y3028" s="95"/>
      <c r="Z3028" s="74" t="s">
        <v>1111</v>
      </c>
      <c r="AA3028" s="95">
        <v>17.95</v>
      </c>
      <c r="AB3028" s="95">
        <v>0.77</v>
      </c>
      <c r="AC3028" s="74" t="s">
        <v>1111</v>
      </c>
      <c r="AD3028" s="95">
        <v>3245799165</v>
      </c>
    </row>
    <row r="3029" spans="1:30" x14ac:dyDescent="0.2">
      <c r="A3029" s="74" t="s">
        <v>4137</v>
      </c>
      <c r="B3029" s="95">
        <v>25.17</v>
      </c>
      <c r="C3029" s="95"/>
      <c r="D3029" s="95">
        <v>-57.06</v>
      </c>
      <c r="E3029" s="95">
        <v>2.92</v>
      </c>
      <c r="F3029" s="95">
        <v>2.04</v>
      </c>
      <c r="G3029" s="95">
        <v>87.16</v>
      </c>
      <c r="H3029" s="95">
        <v>-27.7</v>
      </c>
      <c r="I3029" s="95">
        <v>-23.98</v>
      </c>
      <c r="J3029" s="95">
        <v>-49.4</v>
      </c>
      <c r="K3029" s="95">
        <v>-45.86</v>
      </c>
      <c r="L3029" s="95">
        <v>3.54</v>
      </c>
      <c r="M3029" s="95">
        <v>-0.21</v>
      </c>
      <c r="N3029" s="95">
        <v>13.68</v>
      </c>
      <c r="O3029" s="95">
        <v>8.59</v>
      </c>
      <c r="P3029" s="95">
        <v>-3.2</v>
      </c>
      <c r="Q3029" s="95">
        <v>2.92</v>
      </c>
      <c r="R3029" s="95">
        <v>-5.12</v>
      </c>
      <c r="S3029" s="95">
        <v>-3.58</v>
      </c>
      <c r="T3029" s="95">
        <v>-5.26</v>
      </c>
      <c r="U3029" s="95">
        <v>0.7</v>
      </c>
      <c r="V3029" s="95">
        <v>0.3</v>
      </c>
      <c r="W3029" s="95">
        <v>0.15</v>
      </c>
      <c r="X3029" s="95">
        <v>-13.43</v>
      </c>
      <c r="Y3029" s="95"/>
      <c r="Z3029" s="74" t="s">
        <v>1111</v>
      </c>
      <c r="AA3029" s="95">
        <v>8.61</v>
      </c>
      <c r="AB3029" s="95">
        <v>-0.44</v>
      </c>
      <c r="AC3029" s="74" t="s">
        <v>1111</v>
      </c>
      <c r="AD3029" s="95">
        <v>2598923668.3800001</v>
      </c>
    </row>
    <row r="3030" spans="1:30" x14ac:dyDescent="0.2">
      <c r="A3030" s="74" t="s">
        <v>4138</v>
      </c>
      <c r="B3030" s="95">
        <v>7.69</v>
      </c>
      <c r="C3030" s="95">
        <v>1.3</v>
      </c>
      <c r="D3030" s="95">
        <v>6.24</v>
      </c>
      <c r="E3030" s="95">
        <v>1.63</v>
      </c>
      <c r="F3030" s="95">
        <v>0.88</v>
      </c>
      <c r="G3030" s="95">
        <v>72.89</v>
      </c>
      <c r="H3030" s="95">
        <v>20.95</v>
      </c>
      <c r="I3030" s="95">
        <v>16.11</v>
      </c>
      <c r="J3030" s="95">
        <v>4.8</v>
      </c>
      <c r="K3030" s="95">
        <v>2.2999999999999998</v>
      </c>
      <c r="L3030" s="95">
        <v>-2.5</v>
      </c>
      <c r="M3030" s="95">
        <v>-0.85</v>
      </c>
      <c r="N3030" s="95">
        <v>1.01</v>
      </c>
      <c r="O3030" s="95">
        <v>2</v>
      </c>
      <c r="P3030" s="95">
        <v>-3.11</v>
      </c>
      <c r="Q3030" s="95">
        <v>2.59</v>
      </c>
      <c r="R3030" s="95">
        <v>26.14</v>
      </c>
      <c r="S3030" s="95">
        <v>14.12</v>
      </c>
      <c r="T3030" s="95">
        <v>24.51</v>
      </c>
      <c r="U3030" s="95">
        <v>0.54</v>
      </c>
      <c r="V3030" s="95">
        <v>0.46</v>
      </c>
      <c r="W3030" s="95">
        <v>0.88</v>
      </c>
      <c r="X3030" s="95">
        <v>-16.77</v>
      </c>
      <c r="Y3030" s="95">
        <v>-4.4000000000000004</v>
      </c>
      <c r="Z3030" s="74" t="s">
        <v>1111</v>
      </c>
      <c r="AA3030" s="95">
        <v>4.72</v>
      </c>
      <c r="AB3030" s="95">
        <v>1.23</v>
      </c>
      <c r="AC3030" s="74" t="s">
        <v>1111</v>
      </c>
      <c r="AD3030" s="95">
        <v>142000464</v>
      </c>
    </row>
    <row r="3031" spans="1:30" x14ac:dyDescent="0.2">
      <c r="A3031" s="74" t="s">
        <v>4139</v>
      </c>
      <c r="B3031" s="95">
        <v>3.13</v>
      </c>
      <c r="C3031" s="95">
        <v>8.31</v>
      </c>
      <c r="D3031" s="95">
        <v>10.8</v>
      </c>
      <c r="E3031" s="95">
        <v>3</v>
      </c>
      <c r="F3031" s="95">
        <v>1.95</v>
      </c>
      <c r="G3031" s="95">
        <v>52.55</v>
      </c>
      <c r="H3031" s="95">
        <v>24.89</v>
      </c>
      <c r="I3031" s="95">
        <v>23.08</v>
      </c>
      <c r="J3031" s="95">
        <v>10.02</v>
      </c>
      <c r="K3031" s="95">
        <v>7.54</v>
      </c>
      <c r="L3031" s="95">
        <v>-2.4700000000000002</v>
      </c>
      <c r="M3031" s="95">
        <v>-0.74</v>
      </c>
      <c r="N3031" s="95">
        <v>2.4900000000000002</v>
      </c>
      <c r="O3031" s="95">
        <v>5.29</v>
      </c>
      <c r="P3031" s="95">
        <v>-4.93</v>
      </c>
      <c r="Q3031" s="95">
        <v>2.58</v>
      </c>
      <c r="R3031" s="95">
        <v>27.82</v>
      </c>
      <c r="S3031" s="95">
        <v>18.100000000000001</v>
      </c>
      <c r="T3031" s="95">
        <v>26.36</v>
      </c>
      <c r="U3031" s="95">
        <v>0.65</v>
      </c>
      <c r="V3031" s="95">
        <v>0.35</v>
      </c>
      <c r="W3031" s="95">
        <v>0.78</v>
      </c>
      <c r="X3031" s="95">
        <v>2.2400000000000002</v>
      </c>
      <c r="Y3031" s="95">
        <v>1.41</v>
      </c>
      <c r="Z3031" s="74" t="s">
        <v>1111</v>
      </c>
      <c r="AA3031" s="95">
        <v>1.04</v>
      </c>
      <c r="AB3031" s="95">
        <v>0.28999999999999998</v>
      </c>
      <c r="AC3031" s="74" t="s">
        <v>1111</v>
      </c>
      <c r="AD3031" s="95">
        <v>62555554</v>
      </c>
    </row>
    <row r="3032" spans="1:30" x14ac:dyDescent="0.2">
      <c r="A3032" s="74" t="s">
        <v>4140</v>
      </c>
      <c r="B3032" s="95">
        <v>210.23</v>
      </c>
      <c r="C3032" s="95"/>
      <c r="D3032" s="95">
        <v>-74.59</v>
      </c>
      <c r="E3032" s="95">
        <v>12.91</v>
      </c>
      <c r="F3032" s="95">
        <v>10.28</v>
      </c>
      <c r="G3032" s="95">
        <v>86.61</v>
      </c>
      <c r="H3032" s="95">
        <v>-57.34</v>
      </c>
      <c r="I3032" s="95">
        <v>-62.82</v>
      </c>
      <c r="J3032" s="95">
        <v>-81.72</v>
      </c>
      <c r="K3032" s="95">
        <v>-74.010000000000005</v>
      </c>
      <c r="L3032" s="95">
        <v>7.71</v>
      </c>
      <c r="M3032" s="95">
        <v>-1.22</v>
      </c>
      <c r="N3032" s="95">
        <v>46.86</v>
      </c>
      <c r="O3032" s="95">
        <v>13.18</v>
      </c>
      <c r="P3032" s="95">
        <v>-579.6</v>
      </c>
      <c r="Q3032" s="95">
        <v>4.8499999999999996</v>
      </c>
      <c r="R3032" s="95">
        <v>-17.309999999999999</v>
      </c>
      <c r="S3032" s="95">
        <v>-13.78</v>
      </c>
      <c r="T3032" s="95">
        <v>-16.12</v>
      </c>
      <c r="U3032" s="95">
        <v>0.8</v>
      </c>
      <c r="V3032" s="95">
        <v>0.2</v>
      </c>
      <c r="W3032" s="95">
        <v>0.22</v>
      </c>
      <c r="X3032" s="95"/>
      <c r="Y3032" s="95"/>
      <c r="Z3032" s="74" t="s">
        <v>1111</v>
      </c>
      <c r="AA3032" s="95">
        <v>16.29</v>
      </c>
      <c r="AB3032" s="95">
        <v>-2.82</v>
      </c>
      <c r="AC3032" s="74" t="s">
        <v>1111</v>
      </c>
      <c r="AD3032" s="95">
        <v>9276461819</v>
      </c>
    </row>
    <row r="3033" spans="1:30" x14ac:dyDescent="0.2">
      <c r="A3033" s="74" t="s">
        <v>4141</v>
      </c>
      <c r="B3033" s="95">
        <v>3.71</v>
      </c>
      <c r="C3033" s="95"/>
      <c r="D3033" s="95">
        <v>-11.76</v>
      </c>
      <c r="E3033" s="95">
        <v>-5.05</v>
      </c>
      <c r="F3033" s="95">
        <v>3.91</v>
      </c>
      <c r="G3033" s="95">
        <v>58.58</v>
      </c>
      <c r="H3033" s="95">
        <v>-79.19</v>
      </c>
      <c r="I3033" s="95">
        <v>-97.43</v>
      </c>
      <c r="J3033" s="95">
        <v>-14.47</v>
      </c>
      <c r="K3033" s="95">
        <v>-16.66</v>
      </c>
      <c r="L3033" s="95">
        <v>-2.2000000000000002</v>
      </c>
      <c r="M3033" s="95"/>
      <c r="N3033" s="95">
        <v>11.46</v>
      </c>
      <c r="O3033" s="95">
        <v>8.5399999999999991</v>
      </c>
      <c r="P3033" s="95">
        <v>-11.8</v>
      </c>
      <c r="Q3033" s="95">
        <v>3.18</v>
      </c>
      <c r="R3033" s="95">
        <v>-42.92</v>
      </c>
      <c r="S3033" s="95">
        <v>-33.28</v>
      </c>
      <c r="T3033" s="95">
        <v>-67.099999999999994</v>
      </c>
      <c r="U3033" s="95">
        <v>-0.78</v>
      </c>
      <c r="V3033" s="95">
        <v>1.78</v>
      </c>
      <c r="W3033" s="95">
        <v>0.34</v>
      </c>
      <c r="X3033" s="95"/>
      <c r="Y3033" s="95"/>
      <c r="Z3033" s="74" t="s">
        <v>1111</v>
      </c>
      <c r="AA3033" s="95">
        <v>-0.74</v>
      </c>
      <c r="AB3033" s="95">
        <v>-0.32</v>
      </c>
      <c r="AC3033" s="74" t="s">
        <v>1111</v>
      </c>
      <c r="AD3033" s="95">
        <v>932161244</v>
      </c>
    </row>
    <row r="3034" spans="1:30" x14ac:dyDescent="0.2">
      <c r="A3034" s="74" t="s">
        <v>4142</v>
      </c>
      <c r="B3034" s="95">
        <v>2.21</v>
      </c>
      <c r="C3034" s="95"/>
      <c r="D3034" s="95">
        <v>-9.82</v>
      </c>
      <c r="E3034" s="95">
        <v>1.25</v>
      </c>
      <c r="F3034" s="95">
        <v>1.18</v>
      </c>
      <c r="G3034" s="95">
        <v>100</v>
      </c>
      <c r="H3034" s="95">
        <v>-273.35000000000002</v>
      </c>
      <c r="I3034" s="95">
        <v>-273.3</v>
      </c>
      <c r="J3034" s="95">
        <v>-9.82</v>
      </c>
      <c r="K3034" s="95">
        <v>-3.02</v>
      </c>
      <c r="L3034" s="95">
        <v>6.8</v>
      </c>
      <c r="M3034" s="95">
        <v>-0.87</v>
      </c>
      <c r="N3034" s="95">
        <v>26.84</v>
      </c>
      <c r="O3034" s="95">
        <v>1.51</v>
      </c>
      <c r="P3034" s="95">
        <v>-7.01</v>
      </c>
      <c r="Q3034" s="95">
        <v>18.12</v>
      </c>
      <c r="R3034" s="95">
        <v>-12.76</v>
      </c>
      <c r="S3034" s="95">
        <v>-12.04</v>
      </c>
      <c r="T3034" s="95">
        <v>-12.77</v>
      </c>
      <c r="U3034" s="95">
        <v>0.94</v>
      </c>
      <c r="V3034" s="95">
        <v>0.06</v>
      </c>
      <c r="W3034" s="95">
        <v>0.04</v>
      </c>
      <c r="X3034" s="95"/>
      <c r="Y3034" s="95"/>
      <c r="Z3034" s="74" t="s">
        <v>1111</v>
      </c>
      <c r="AA3034" s="95">
        <v>1.76</v>
      </c>
      <c r="AB3034" s="95">
        <v>-0.23</v>
      </c>
      <c r="AC3034" s="74" t="s">
        <v>1111</v>
      </c>
      <c r="AD3034" s="95">
        <v>108385472</v>
      </c>
    </row>
    <row r="3035" spans="1:30" x14ac:dyDescent="0.2">
      <c r="A3035" s="74" t="s">
        <v>4143</v>
      </c>
      <c r="B3035" s="95">
        <v>2.62</v>
      </c>
      <c r="C3035" s="95"/>
      <c r="D3035" s="95">
        <v>-3.86</v>
      </c>
      <c r="E3035" s="95">
        <v>1.55</v>
      </c>
      <c r="F3035" s="95">
        <v>1.47</v>
      </c>
      <c r="G3035" s="95"/>
      <c r="H3035" s="95"/>
      <c r="I3035" s="95"/>
      <c r="J3035" s="95">
        <v>-3.86</v>
      </c>
      <c r="K3035" s="95">
        <v>-1.25</v>
      </c>
      <c r="L3035" s="95">
        <v>2.61</v>
      </c>
      <c r="M3035" s="95">
        <v>-1.05</v>
      </c>
      <c r="N3035" s="95"/>
      <c r="O3035" s="95">
        <v>1.56</v>
      </c>
      <c r="P3035" s="95">
        <v>-478.08</v>
      </c>
      <c r="Q3035" s="95">
        <v>18.100000000000001</v>
      </c>
      <c r="R3035" s="95">
        <v>-40.18</v>
      </c>
      <c r="S3035" s="95">
        <v>-37.97</v>
      </c>
      <c r="T3035" s="95">
        <v>-40.18</v>
      </c>
      <c r="U3035" s="95">
        <v>0.94</v>
      </c>
      <c r="V3035" s="95">
        <v>0.06</v>
      </c>
      <c r="W3035" s="95">
        <v>0</v>
      </c>
      <c r="X3035" s="95"/>
      <c r="Y3035" s="95"/>
      <c r="Z3035" s="74" t="s">
        <v>1111</v>
      </c>
      <c r="AA3035" s="95">
        <v>1.69</v>
      </c>
      <c r="AB3035" s="95">
        <v>-0.68</v>
      </c>
      <c r="AC3035" s="74" t="s">
        <v>1111</v>
      </c>
      <c r="AD3035" s="95">
        <v>32987372</v>
      </c>
    </row>
    <row r="3036" spans="1:30" x14ac:dyDescent="0.2">
      <c r="A3036" s="74" t="s">
        <v>4144</v>
      </c>
      <c r="B3036" s="95">
        <v>21.54</v>
      </c>
      <c r="C3036" s="95">
        <v>6.17</v>
      </c>
      <c r="D3036" s="95">
        <v>-79.069999999999993</v>
      </c>
      <c r="E3036" s="95">
        <v>2.13</v>
      </c>
      <c r="F3036" s="95">
        <v>1.42</v>
      </c>
      <c r="G3036" s="95">
        <v>95.01</v>
      </c>
      <c r="H3036" s="95">
        <v>0.62</v>
      </c>
      <c r="I3036" s="95">
        <v>-9.44</v>
      </c>
      <c r="J3036" s="95">
        <v>1204.7</v>
      </c>
      <c r="K3036" s="95">
        <v>1250.18</v>
      </c>
      <c r="L3036" s="95">
        <v>45.48</v>
      </c>
      <c r="M3036" s="95">
        <v>0.08</v>
      </c>
      <c r="N3036" s="95">
        <v>7.47</v>
      </c>
      <c r="O3036" s="95">
        <v>26.16</v>
      </c>
      <c r="P3036" s="95">
        <v>-1.52</v>
      </c>
      <c r="Q3036" s="95">
        <v>5.34</v>
      </c>
      <c r="R3036" s="95">
        <v>-2.69</v>
      </c>
      <c r="S3036" s="95">
        <v>-1.8</v>
      </c>
      <c r="T3036" s="95">
        <v>0.12</v>
      </c>
      <c r="U3036" s="95">
        <v>0.67</v>
      </c>
      <c r="V3036" s="95">
        <v>0.33</v>
      </c>
      <c r="W3036" s="95">
        <v>0.19</v>
      </c>
      <c r="X3036" s="95"/>
      <c r="Y3036" s="95"/>
      <c r="Z3036" s="74" t="s">
        <v>1111</v>
      </c>
      <c r="AA3036" s="95">
        <v>10.119999999999999</v>
      </c>
      <c r="AB3036" s="95">
        <v>-0.27</v>
      </c>
      <c r="AC3036" s="74" t="s">
        <v>1111</v>
      </c>
      <c r="AD3036" s="95">
        <v>1025200608</v>
      </c>
    </row>
    <row r="3037" spans="1:30" x14ac:dyDescent="0.2">
      <c r="A3037" s="74" t="s">
        <v>4145</v>
      </c>
      <c r="B3037" s="95">
        <v>58.34</v>
      </c>
      <c r="C3037" s="95">
        <v>1.68</v>
      </c>
      <c r="D3037" s="95">
        <v>35.479999999999997</v>
      </c>
      <c r="E3037" s="95">
        <v>2.5299999999999998</v>
      </c>
      <c r="F3037" s="95">
        <v>1.06</v>
      </c>
      <c r="G3037" s="95">
        <v>35.94</v>
      </c>
      <c r="H3037" s="95">
        <v>5.65</v>
      </c>
      <c r="I3037" s="95">
        <v>4.3099999999999996</v>
      </c>
      <c r="J3037" s="95">
        <v>27.07</v>
      </c>
      <c r="K3037" s="95">
        <v>34.950000000000003</v>
      </c>
      <c r="L3037" s="95">
        <v>7.88</v>
      </c>
      <c r="M3037" s="95">
        <v>0.74</v>
      </c>
      <c r="N3037" s="95">
        <v>1.53</v>
      </c>
      <c r="O3037" s="95">
        <v>-28.72</v>
      </c>
      <c r="P3037" s="95">
        <v>-1.21</v>
      </c>
      <c r="Q3037" s="95">
        <v>0.78</v>
      </c>
      <c r="R3037" s="95">
        <v>7.14</v>
      </c>
      <c r="S3037" s="95">
        <v>2.98</v>
      </c>
      <c r="T3037" s="95">
        <v>4.09</v>
      </c>
      <c r="U3037" s="95">
        <v>0.42</v>
      </c>
      <c r="V3037" s="95">
        <v>0.57999999999999996</v>
      </c>
      <c r="W3037" s="95">
        <v>0.69</v>
      </c>
      <c r="X3037" s="95">
        <v>3.59</v>
      </c>
      <c r="Y3037" s="95">
        <v>-12.47</v>
      </c>
      <c r="Z3037" s="74" t="s">
        <v>1111</v>
      </c>
      <c r="AA3037" s="95">
        <v>23.04</v>
      </c>
      <c r="AB3037" s="95">
        <v>1.64</v>
      </c>
      <c r="AC3037" s="74" t="s">
        <v>1111</v>
      </c>
      <c r="AD3037" s="95">
        <v>1956758604</v>
      </c>
    </row>
    <row r="3038" spans="1:30" x14ac:dyDescent="0.2">
      <c r="A3038" s="74" t="s">
        <v>4146</v>
      </c>
      <c r="B3038" s="95">
        <v>24.11</v>
      </c>
      <c r="C3038" s="95"/>
      <c r="D3038" s="95">
        <v>8.0299999999999994</v>
      </c>
      <c r="E3038" s="95">
        <v>1</v>
      </c>
      <c r="F3038" s="95">
        <v>0.11</v>
      </c>
      <c r="G3038" s="95">
        <v>0</v>
      </c>
      <c r="H3038" s="95">
        <v>46.36</v>
      </c>
      <c r="I3038" s="95">
        <v>32.22</v>
      </c>
      <c r="J3038" s="95">
        <v>5.58</v>
      </c>
      <c r="K3038" s="95">
        <v>-4.67</v>
      </c>
      <c r="L3038" s="95">
        <v>-10.25</v>
      </c>
      <c r="M3038" s="95">
        <v>-1.83</v>
      </c>
      <c r="N3038" s="95">
        <v>2.59</v>
      </c>
      <c r="O3038" s="95"/>
      <c r="P3038" s="95">
        <v>-0.11</v>
      </c>
      <c r="Q3038" s="95"/>
      <c r="R3038" s="95">
        <v>12.4</v>
      </c>
      <c r="S3038" s="95">
        <v>1.38</v>
      </c>
      <c r="T3038" s="95">
        <v>14.48</v>
      </c>
      <c r="U3038" s="95">
        <v>0.11</v>
      </c>
      <c r="V3038" s="95">
        <v>0.89</v>
      </c>
      <c r="W3038" s="95">
        <v>0.04</v>
      </c>
      <c r="X3038" s="95">
        <v>29.28</v>
      </c>
      <c r="Y3038" s="95">
        <v>48.59</v>
      </c>
      <c r="Z3038" s="74" t="s">
        <v>1111</v>
      </c>
      <c r="AA3038" s="95">
        <v>24.23</v>
      </c>
      <c r="AB3038" s="95">
        <v>3</v>
      </c>
      <c r="AC3038" s="74" t="s">
        <v>1111</v>
      </c>
      <c r="AD3038" s="95">
        <v>183110628</v>
      </c>
    </row>
    <row r="3039" spans="1:30" x14ac:dyDescent="0.2">
      <c r="A3039" s="74" t="s">
        <v>4147</v>
      </c>
      <c r="B3039" s="95">
        <v>27.4</v>
      </c>
      <c r="C3039" s="95">
        <v>6.84</v>
      </c>
      <c r="D3039" s="95">
        <v>9.1199999999999992</v>
      </c>
      <c r="E3039" s="95">
        <v>1.1299999999999999</v>
      </c>
      <c r="F3039" s="95">
        <v>0.13</v>
      </c>
      <c r="G3039" s="95">
        <v>0</v>
      </c>
      <c r="H3039" s="95">
        <v>46.36</v>
      </c>
      <c r="I3039" s="95">
        <v>32.22</v>
      </c>
      <c r="J3039" s="95">
        <v>6.34</v>
      </c>
      <c r="K3039" s="95">
        <v>-4.67</v>
      </c>
      <c r="L3039" s="95">
        <v>-10.25</v>
      </c>
      <c r="M3039" s="95">
        <v>-1.83</v>
      </c>
      <c r="N3039" s="95">
        <v>2.94</v>
      </c>
      <c r="O3039" s="95"/>
      <c r="P3039" s="95">
        <v>-0.13</v>
      </c>
      <c r="Q3039" s="95"/>
      <c r="R3039" s="95">
        <v>12.4</v>
      </c>
      <c r="S3039" s="95">
        <v>1.38</v>
      </c>
      <c r="T3039" s="95">
        <v>14.48</v>
      </c>
      <c r="U3039" s="95">
        <v>0.11</v>
      </c>
      <c r="V3039" s="95">
        <v>0.89</v>
      </c>
      <c r="W3039" s="95">
        <v>0.04</v>
      </c>
      <c r="X3039" s="95">
        <v>29.28</v>
      </c>
      <c r="Y3039" s="95">
        <v>48.59</v>
      </c>
      <c r="Z3039" s="74" t="s">
        <v>1111</v>
      </c>
      <c r="AA3039" s="95">
        <v>24.23</v>
      </c>
      <c r="AB3039" s="95">
        <v>3</v>
      </c>
      <c r="AC3039" s="74" t="s">
        <v>1111</v>
      </c>
      <c r="AD3039" s="95">
        <v>183110628</v>
      </c>
    </row>
    <row r="3040" spans="1:30" x14ac:dyDescent="0.2">
      <c r="A3040" s="74" t="s">
        <v>4148</v>
      </c>
      <c r="B3040" s="95">
        <v>10.26</v>
      </c>
      <c r="C3040" s="95">
        <v>1.34</v>
      </c>
      <c r="D3040" s="95">
        <v>-14.71</v>
      </c>
      <c r="E3040" s="95">
        <v>3.13</v>
      </c>
      <c r="F3040" s="95">
        <v>1.94</v>
      </c>
      <c r="G3040" s="95">
        <v>26.79</v>
      </c>
      <c r="H3040" s="95">
        <v>4.42</v>
      </c>
      <c r="I3040" s="95">
        <v>-15.6</v>
      </c>
      <c r="J3040" s="95">
        <v>51.91</v>
      </c>
      <c r="K3040" s="95">
        <v>35.979999999999997</v>
      </c>
      <c r="L3040" s="95">
        <v>-15.93</v>
      </c>
      <c r="M3040" s="95">
        <v>-0.96</v>
      </c>
      <c r="N3040" s="95">
        <v>2.29</v>
      </c>
      <c r="O3040" s="95">
        <v>3.64</v>
      </c>
      <c r="P3040" s="95">
        <v>-13.82</v>
      </c>
      <c r="Q3040" s="95">
        <v>2.64</v>
      </c>
      <c r="R3040" s="95">
        <v>-21.27</v>
      </c>
      <c r="S3040" s="95">
        <v>-13.22</v>
      </c>
      <c r="T3040" s="95">
        <v>2.63</v>
      </c>
      <c r="U3040" s="95">
        <v>0.62</v>
      </c>
      <c r="V3040" s="95">
        <v>0.38</v>
      </c>
      <c r="W3040" s="95">
        <v>0.85</v>
      </c>
      <c r="X3040" s="95"/>
      <c r="Y3040" s="95"/>
      <c r="Z3040" s="74" t="s">
        <v>1111</v>
      </c>
      <c r="AA3040" s="95">
        <v>3.28</v>
      </c>
      <c r="AB3040" s="95">
        <v>-0.7</v>
      </c>
      <c r="AC3040" s="74" t="s">
        <v>1111</v>
      </c>
      <c r="AD3040" s="95">
        <v>3143577816</v>
      </c>
    </row>
    <row r="3041" spans="1:30" x14ac:dyDescent="0.2">
      <c r="A3041" s="74" t="s">
        <v>4149</v>
      </c>
      <c r="B3041" s="95">
        <v>88.14</v>
      </c>
      <c r="C3041" s="95"/>
      <c r="D3041" s="95">
        <v>30.52</v>
      </c>
      <c r="E3041" s="95">
        <v>7.47</v>
      </c>
      <c r="F3041" s="95">
        <v>6.26</v>
      </c>
      <c r="G3041" s="95">
        <v>57.06</v>
      </c>
      <c r="H3041" s="95">
        <v>33.57</v>
      </c>
      <c r="I3041" s="95">
        <v>28.76</v>
      </c>
      <c r="J3041" s="95">
        <v>26.15</v>
      </c>
      <c r="K3041" s="95">
        <v>24.51</v>
      </c>
      <c r="L3041" s="95">
        <v>-1.65</v>
      </c>
      <c r="M3041" s="95">
        <v>-0.47</v>
      </c>
      <c r="N3041" s="95">
        <v>8.7799999999999994</v>
      </c>
      <c r="O3041" s="95">
        <v>13.51</v>
      </c>
      <c r="P3041" s="95">
        <v>-15.21</v>
      </c>
      <c r="Q3041" s="95">
        <v>4.7</v>
      </c>
      <c r="R3041" s="95">
        <v>24.47</v>
      </c>
      <c r="S3041" s="95">
        <v>20.51</v>
      </c>
      <c r="T3041" s="95">
        <v>24.47</v>
      </c>
      <c r="U3041" s="95">
        <v>0.84</v>
      </c>
      <c r="V3041" s="95">
        <v>0.16</v>
      </c>
      <c r="W3041" s="95">
        <v>0.71</v>
      </c>
      <c r="X3041" s="95">
        <v>11.05</v>
      </c>
      <c r="Y3041" s="95">
        <v>20.85</v>
      </c>
      <c r="Z3041" s="74" t="s">
        <v>1111</v>
      </c>
      <c r="AA3041" s="95">
        <v>11.8</v>
      </c>
      <c r="AB3041" s="95">
        <v>2.89</v>
      </c>
      <c r="AC3041" s="74" t="s">
        <v>1111</v>
      </c>
      <c r="AD3041" s="95">
        <v>46638320274</v>
      </c>
    </row>
    <row r="3042" spans="1:30" x14ac:dyDescent="0.2">
      <c r="A3042" s="74" t="s">
        <v>4150</v>
      </c>
      <c r="B3042" s="95">
        <v>6.84</v>
      </c>
      <c r="C3042" s="95"/>
      <c r="D3042" s="95">
        <v>84.28</v>
      </c>
      <c r="E3042" s="95">
        <v>1.9</v>
      </c>
      <c r="F3042" s="95">
        <v>0.76</v>
      </c>
      <c r="G3042" s="95">
        <v>18.05</v>
      </c>
      <c r="H3042" s="95">
        <v>2.81</v>
      </c>
      <c r="I3042" s="95">
        <v>0.79</v>
      </c>
      <c r="J3042" s="95">
        <v>23.71</v>
      </c>
      <c r="K3042" s="95">
        <v>28.36</v>
      </c>
      <c r="L3042" s="95">
        <v>4.6500000000000004</v>
      </c>
      <c r="M3042" s="95">
        <v>0.37</v>
      </c>
      <c r="N3042" s="95">
        <v>0.67</v>
      </c>
      <c r="O3042" s="95">
        <v>2.84</v>
      </c>
      <c r="P3042" s="95">
        <v>-2.19</v>
      </c>
      <c r="Q3042" s="95">
        <v>1.69</v>
      </c>
      <c r="R3042" s="95">
        <v>2.25</v>
      </c>
      <c r="S3042" s="95">
        <v>0.9</v>
      </c>
      <c r="T3042" s="95">
        <v>3.46</v>
      </c>
      <c r="U3042" s="95">
        <v>0.4</v>
      </c>
      <c r="V3042" s="95">
        <v>0.6</v>
      </c>
      <c r="W3042" s="95">
        <v>1.1399999999999999</v>
      </c>
      <c r="X3042" s="95">
        <v>-3.75</v>
      </c>
      <c r="Y3042" s="95"/>
      <c r="Z3042" s="74" t="s">
        <v>1111</v>
      </c>
      <c r="AA3042" s="95">
        <v>3.58</v>
      </c>
      <c r="AB3042" s="95">
        <v>0.08</v>
      </c>
      <c r="AC3042" s="74" t="s">
        <v>1111</v>
      </c>
      <c r="AD3042" s="95">
        <v>135360687</v>
      </c>
    </row>
    <row r="3043" spans="1:30" x14ac:dyDescent="0.2">
      <c r="A3043" s="74" t="s">
        <v>4151</v>
      </c>
      <c r="B3043" s="95">
        <v>49.95</v>
      </c>
      <c r="C3043" s="95">
        <v>7.05</v>
      </c>
      <c r="D3043" s="95">
        <v>33.07</v>
      </c>
      <c r="E3043" s="95">
        <v>-72.42</v>
      </c>
      <c r="F3043" s="95">
        <v>2.3199999999999998</v>
      </c>
      <c r="G3043" s="95">
        <v>53.04</v>
      </c>
      <c r="H3043" s="95">
        <v>20.22</v>
      </c>
      <c r="I3043" s="95">
        <v>10.65</v>
      </c>
      <c r="J3043" s="95">
        <v>17.41</v>
      </c>
      <c r="K3043" s="95">
        <v>22.19</v>
      </c>
      <c r="L3043" s="95">
        <v>4.78</v>
      </c>
      <c r="M3043" s="95"/>
      <c r="N3043" s="95">
        <v>3.52</v>
      </c>
      <c r="O3043" s="95">
        <v>-43.86</v>
      </c>
      <c r="P3043" s="95">
        <v>-2.74</v>
      </c>
      <c r="Q3043" s="95">
        <v>0.74</v>
      </c>
      <c r="R3043" s="95">
        <v>-219.02</v>
      </c>
      <c r="S3043" s="95">
        <v>7.01</v>
      </c>
      <c r="T3043" s="95">
        <v>14.74</v>
      </c>
      <c r="U3043" s="95">
        <v>-0.03</v>
      </c>
      <c r="V3043" s="95">
        <v>1.03</v>
      </c>
      <c r="W3043" s="95">
        <v>0.66</v>
      </c>
      <c r="X3043" s="95">
        <v>0.56000000000000005</v>
      </c>
      <c r="Y3043" s="95">
        <v>-3.11</v>
      </c>
      <c r="Z3043" s="74" t="s">
        <v>1111</v>
      </c>
      <c r="AA3043" s="95">
        <v>-0.69</v>
      </c>
      <c r="AB3043" s="95">
        <v>1.51</v>
      </c>
      <c r="AC3043" s="74" t="s">
        <v>1111</v>
      </c>
      <c r="AD3043" s="95">
        <v>91757590560</v>
      </c>
    </row>
    <row r="3044" spans="1:30" x14ac:dyDescent="0.2">
      <c r="A3044" s="74" t="s">
        <v>4152</v>
      </c>
      <c r="B3044" s="95">
        <v>9.75</v>
      </c>
      <c r="C3044" s="95"/>
      <c r="D3044" s="95">
        <v>-2.4300000000000002</v>
      </c>
      <c r="E3044" s="95">
        <v>1.42</v>
      </c>
      <c r="F3044" s="95">
        <v>0.38</v>
      </c>
      <c r="G3044" s="95">
        <v>15.51</v>
      </c>
      <c r="H3044" s="95">
        <v>-5.37</v>
      </c>
      <c r="I3044" s="95">
        <v>-10.54</v>
      </c>
      <c r="J3044" s="95">
        <v>-4.7699999999999996</v>
      </c>
      <c r="K3044" s="95">
        <v>-7.91</v>
      </c>
      <c r="L3044" s="95">
        <v>-3.14</v>
      </c>
      <c r="M3044" s="95">
        <v>0.93</v>
      </c>
      <c r="N3044" s="95">
        <v>0.26</v>
      </c>
      <c r="O3044" s="95">
        <v>2.08</v>
      </c>
      <c r="P3044" s="95">
        <v>-0.81</v>
      </c>
      <c r="Q3044" s="95">
        <v>1.53</v>
      </c>
      <c r="R3044" s="95">
        <v>-58.26</v>
      </c>
      <c r="S3044" s="95">
        <v>-15.73</v>
      </c>
      <c r="T3044" s="95">
        <v>-25.45</v>
      </c>
      <c r="U3044" s="95">
        <v>0.27</v>
      </c>
      <c r="V3044" s="95">
        <v>0.73</v>
      </c>
      <c r="W3044" s="95">
        <v>1.49</v>
      </c>
      <c r="X3044" s="95">
        <v>5.98</v>
      </c>
      <c r="Y3044" s="95"/>
      <c r="Z3044" s="74" t="s">
        <v>1111</v>
      </c>
      <c r="AA3044" s="95">
        <v>6.88</v>
      </c>
      <c r="AB3044" s="95">
        <v>-4.01</v>
      </c>
      <c r="AC3044" s="74" t="s">
        <v>1111</v>
      </c>
      <c r="AD3044" s="95">
        <v>505572600</v>
      </c>
    </row>
    <row r="3045" spans="1:30" x14ac:dyDescent="0.2">
      <c r="A3045" s="74" t="s">
        <v>4153</v>
      </c>
      <c r="B3045" s="95">
        <v>27.34</v>
      </c>
      <c r="C3045" s="95"/>
      <c r="D3045" s="95">
        <v>-33.5</v>
      </c>
      <c r="E3045" s="95">
        <v>8.06</v>
      </c>
      <c r="F3045" s="95">
        <v>2.74</v>
      </c>
      <c r="G3045" s="95">
        <v>55.21</v>
      </c>
      <c r="H3045" s="95">
        <v>-7.56</v>
      </c>
      <c r="I3045" s="95">
        <v>-15.37</v>
      </c>
      <c r="J3045" s="95">
        <v>-68.11</v>
      </c>
      <c r="K3045" s="95">
        <v>-65.319999999999993</v>
      </c>
      <c r="L3045" s="95">
        <v>2.79</v>
      </c>
      <c r="M3045" s="95">
        <v>-0.33</v>
      </c>
      <c r="N3045" s="95">
        <v>5.15</v>
      </c>
      <c r="O3045" s="95">
        <v>7.91</v>
      </c>
      <c r="P3045" s="95">
        <v>-7.04</v>
      </c>
      <c r="Q3045" s="95">
        <v>2.2999999999999998</v>
      </c>
      <c r="R3045" s="95">
        <v>-24.08</v>
      </c>
      <c r="S3045" s="95">
        <v>-8.17</v>
      </c>
      <c r="T3045" s="95">
        <v>-6.2</v>
      </c>
      <c r="U3045" s="95">
        <v>0.34</v>
      </c>
      <c r="V3045" s="95">
        <v>0.66</v>
      </c>
      <c r="W3045" s="95">
        <v>0.53</v>
      </c>
      <c r="X3045" s="95">
        <v>12.58</v>
      </c>
      <c r="Y3045" s="95"/>
      <c r="Z3045" s="74" t="s">
        <v>1111</v>
      </c>
      <c r="AA3045" s="95">
        <v>3.39</v>
      </c>
      <c r="AB3045" s="95">
        <v>-0.82</v>
      </c>
      <c r="AC3045" s="74" t="s">
        <v>1111</v>
      </c>
      <c r="AD3045" s="95">
        <v>996070018</v>
      </c>
    </row>
    <row r="3046" spans="1:30" x14ac:dyDescent="0.2">
      <c r="A3046" s="74" t="s">
        <v>4154</v>
      </c>
      <c r="B3046" s="95">
        <v>119.17</v>
      </c>
      <c r="C3046" s="95"/>
      <c r="D3046" s="95">
        <v>76.260000000000005</v>
      </c>
      <c r="E3046" s="95">
        <v>4.13</v>
      </c>
      <c r="F3046" s="95">
        <v>0.78</v>
      </c>
      <c r="G3046" s="95">
        <v>20.27</v>
      </c>
      <c r="H3046" s="95">
        <v>4.67</v>
      </c>
      <c r="I3046" s="95">
        <v>1.2</v>
      </c>
      <c r="J3046" s="95">
        <v>19.600000000000001</v>
      </c>
      <c r="K3046" s="95">
        <v>33.39</v>
      </c>
      <c r="L3046" s="95">
        <v>13.79</v>
      </c>
      <c r="M3046" s="95">
        <v>2.91</v>
      </c>
      <c r="N3046" s="95">
        <v>0.92</v>
      </c>
      <c r="O3046" s="95">
        <v>-15.84</v>
      </c>
      <c r="P3046" s="95">
        <v>-1</v>
      </c>
      <c r="Q3046" s="95">
        <v>0.82</v>
      </c>
      <c r="R3046" s="95">
        <v>5.42</v>
      </c>
      <c r="S3046" s="95">
        <v>1.02</v>
      </c>
      <c r="T3046" s="95">
        <v>4.2300000000000004</v>
      </c>
      <c r="U3046" s="95">
        <v>0.19</v>
      </c>
      <c r="V3046" s="95">
        <v>0.81</v>
      </c>
      <c r="W3046" s="95">
        <v>0.85</v>
      </c>
      <c r="X3046" s="95">
        <v>-1.53</v>
      </c>
      <c r="Y3046" s="95">
        <v>5.49</v>
      </c>
      <c r="Z3046" s="74" t="s">
        <v>1111</v>
      </c>
      <c r="AA3046" s="95">
        <v>28.86</v>
      </c>
      <c r="AB3046" s="95">
        <v>1.56</v>
      </c>
      <c r="AC3046" s="74" t="s">
        <v>1111</v>
      </c>
      <c r="AD3046" s="95">
        <v>1668356166</v>
      </c>
    </row>
    <row r="3047" spans="1:30" x14ac:dyDescent="0.2">
      <c r="A3047" s="74" t="s">
        <v>4155</v>
      </c>
      <c r="B3047" s="95">
        <v>32.630000000000003</v>
      </c>
      <c r="C3047" s="95">
        <v>2.76</v>
      </c>
      <c r="D3047" s="95">
        <v>7.12</v>
      </c>
      <c r="E3047" s="95">
        <v>0.97</v>
      </c>
      <c r="F3047" s="95">
        <v>0.09</v>
      </c>
      <c r="G3047" s="95">
        <v>0</v>
      </c>
      <c r="H3047" s="95">
        <v>44.91</v>
      </c>
      <c r="I3047" s="95">
        <v>32.619999999999997</v>
      </c>
      <c r="J3047" s="95">
        <v>5.17</v>
      </c>
      <c r="K3047" s="95">
        <v>-15.91</v>
      </c>
      <c r="L3047" s="95">
        <v>-21.08</v>
      </c>
      <c r="M3047" s="95">
        <v>-3.94</v>
      </c>
      <c r="N3047" s="95">
        <v>2.3199999999999998</v>
      </c>
      <c r="O3047" s="95"/>
      <c r="P3047" s="95">
        <v>-0.09</v>
      </c>
      <c r="Q3047" s="95"/>
      <c r="R3047" s="95">
        <v>13.57</v>
      </c>
      <c r="S3047" s="95">
        <v>1.22</v>
      </c>
      <c r="T3047" s="95">
        <v>11.1</v>
      </c>
      <c r="U3047" s="95">
        <v>0.09</v>
      </c>
      <c r="V3047" s="95">
        <v>0.91</v>
      </c>
      <c r="W3047" s="95">
        <v>0.04</v>
      </c>
      <c r="X3047" s="95">
        <v>12.88</v>
      </c>
      <c r="Y3047" s="95">
        <v>-23.4</v>
      </c>
      <c r="Z3047" s="74" t="s">
        <v>1111</v>
      </c>
      <c r="AA3047" s="95">
        <v>33.79</v>
      </c>
      <c r="AB3047" s="95">
        <v>4.58</v>
      </c>
      <c r="AC3047" s="74" t="s">
        <v>1111</v>
      </c>
      <c r="AD3047" s="95">
        <v>512023434</v>
      </c>
    </row>
    <row r="3048" spans="1:30" x14ac:dyDescent="0.2">
      <c r="A3048" s="74" t="s">
        <v>4156</v>
      </c>
      <c r="B3048" s="95">
        <v>79.81</v>
      </c>
      <c r="C3048" s="95">
        <v>1.25</v>
      </c>
      <c r="D3048" s="95">
        <v>57.35</v>
      </c>
      <c r="E3048" s="95">
        <v>1.87</v>
      </c>
      <c r="F3048" s="95">
        <v>0.76</v>
      </c>
      <c r="G3048" s="95">
        <v>26.57</v>
      </c>
      <c r="H3048" s="95">
        <v>7.98</v>
      </c>
      <c r="I3048" s="95">
        <v>1.58</v>
      </c>
      <c r="J3048" s="95">
        <v>11.32</v>
      </c>
      <c r="K3048" s="95">
        <v>14.74</v>
      </c>
      <c r="L3048" s="95">
        <v>3.41</v>
      </c>
      <c r="M3048" s="95">
        <v>0.56000000000000005</v>
      </c>
      <c r="N3048" s="95">
        <v>0.9</v>
      </c>
      <c r="O3048" s="95">
        <v>2.96</v>
      </c>
      <c r="P3048" s="95">
        <v>-1.5</v>
      </c>
      <c r="Q3048" s="95">
        <v>2.0699999999999998</v>
      </c>
      <c r="R3048" s="95">
        <v>3.27</v>
      </c>
      <c r="S3048" s="95">
        <v>1.32</v>
      </c>
      <c r="T3048" s="95">
        <v>9.39</v>
      </c>
      <c r="U3048" s="95">
        <v>0.4</v>
      </c>
      <c r="V3048" s="95">
        <v>0.6</v>
      </c>
      <c r="W3048" s="95">
        <v>0.84</v>
      </c>
      <c r="X3048" s="95">
        <v>2.69</v>
      </c>
      <c r="Y3048" s="95">
        <v>-41.28</v>
      </c>
      <c r="Z3048" s="74" t="s">
        <v>1111</v>
      </c>
      <c r="AA3048" s="95">
        <v>42.59</v>
      </c>
      <c r="AB3048" s="95">
        <v>1.39</v>
      </c>
      <c r="AC3048" s="74" t="s">
        <v>1111</v>
      </c>
      <c r="AD3048" s="95">
        <v>2562316012</v>
      </c>
    </row>
    <row r="3049" spans="1:30" x14ac:dyDescent="0.2">
      <c r="A3049" s="74" t="s">
        <v>4157</v>
      </c>
      <c r="B3049" s="95">
        <v>2.29</v>
      </c>
      <c r="C3049" s="95"/>
      <c r="D3049" s="95">
        <v>46.92</v>
      </c>
      <c r="E3049" s="95">
        <v>0.77</v>
      </c>
      <c r="F3049" s="95">
        <v>0.55000000000000004</v>
      </c>
      <c r="G3049" s="95">
        <v>87.14</v>
      </c>
      <c r="H3049" s="95">
        <v>-30.84</v>
      </c>
      <c r="I3049" s="95">
        <v>10.59</v>
      </c>
      <c r="J3049" s="95">
        <v>-16.11</v>
      </c>
      <c r="K3049" s="95">
        <v>-13.52</v>
      </c>
      <c r="L3049" s="95">
        <v>2.59</v>
      </c>
      <c r="M3049" s="95">
        <v>-0.12</v>
      </c>
      <c r="N3049" s="95">
        <v>4.97</v>
      </c>
      <c r="O3049" s="95">
        <v>2.93</v>
      </c>
      <c r="P3049" s="95">
        <v>-0.83</v>
      </c>
      <c r="Q3049" s="95">
        <v>2.25</v>
      </c>
      <c r="R3049" s="95">
        <v>1.65</v>
      </c>
      <c r="S3049" s="95">
        <v>1.17</v>
      </c>
      <c r="T3049" s="95">
        <v>-4.2</v>
      </c>
      <c r="U3049" s="95">
        <v>0.71</v>
      </c>
      <c r="V3049" s="95">
        <v>0.28999999999999998</v>
      </c>
      <c r="W3049" s="95">
        <v>0.11</v>
      </c>
      <c r="X3049" s="95"/>
      <c r="Y3049" s="95"/>
      <c r="Z3049" s="74" t="s">
        <v>1111</v>
      </c>
      <c r="AA3049" s="95">
        <v>2.96</v>
      </c>
      <c r="AB3049" s="95">
        <v>0.05</v>
      </c>
      <c r="AC3049" s="74" t="s">
        <v>1111</v>
      </c>
      <c r="AD3049" s="95">
        <v>174839439</v>
      </c>
    </row>
    <row r="3050" spans="1:30" x14ac:dyDescent="0.2">
      <c r="A3050" s="74" t="s">
        <v>4158</v>
      </c>
      <c r="B3050" s="95">
        <v>0.32</v>
      </c>
      <c r="C3050" s="95"/>
      <c r="D3050" s="95">
        <v>-0.61</v>
      </c>
      <c r="E3050" s="95">
        <v>0.15</v>
      </c>
      <c r="F3050" s="95">
        <v>0.12</v>
      </c>
      <c r="G3050" s="95">
        <v>59.82</v>
      </c>
      <c r="H3050" s="95">
        <v>-97.24</v>
      </c>
      <c r="I3050" s="95">
        <v>-75.61</v>
      </c>
      <c r="J3050" s="95">
        <v>-0.48</v>
      </c>
      <c r="K3050" s="95">
        <v>1.31</v>
      </c>
      <c r="L3050" s="95">
        <v>1.79</v>
      </c>
      <c r="M3050" s="95">
        <v>-0.57999999999999996</v>
      </c>
      <c r="N3050" s="95">
        <v>0.46</v>
      </c>
      <c r="O3050" s="95">
        <v>0.36</v>
      </c>
      <c r="P3050" s="95">
        <v>-0.26</v>
      </c>
      <c r="Q3050" s="95">
        <v>2.58</v>
      </c>
      <c r="R3050" s="95">
        <v>-25.07</v>
      </c>
      <c r="S3050" s="95">
        <v>-19.52</v>
      </c>
      <c r="T3050" s="95">
        <v>-32.68</v>
      </c>
      <c r="U3050" s="95">
        <v>0.78</v>
      </c>
      <c r="V3050" s="95">
        <v>0.22</v>
      </c>
      <c r="W3050" s="95">
        <v>0.26</v>
      </c>
      <c r="X3050" s="95"/>
      <c r="Y3050" s="95"/>
      <c r="Z3050" s="74" t="s">
        <v>1111</v>
      </c>
      <c r="AA3050" s="95">
        <v>2.08</v>
      </c>
      <c r="AB3050" s="95">
        <v>-0.52</v>
      </c>
      <c r="AC3050" s="74" t="s">
        <v>1111</v>
      </c>
      <c r="AD3050" s="95">
        <v>32005568</v>
      </c>
    </row>
    <row r="3051" spans="1:30" x14ac:dyDescent="0.2">
      <c r="A3051" s="74" t="s">
        <v>4159</v>
      </c>
      <c r="B3051" s="95">
        <v>279.77</v>
      </c>
      <c r="C3051" s="95"/>
      <c r="D3051" s="95">
        <v>27.69</v>
      </c>
      <c r="E3051" s="95">
        <v>6.49</v>
      </c>
      <c r="F3051" s="95">
        <v>1.48</v>
      </c>
      <c r="G3051" s="95">
        <v>14.76</v>
      </c>
      <c r="H3051" s="95">
        <v>3.56</v>
      </c>
      <c r="I3051" s="95">
        <v>2.2999999999999998</v>
      </c>
      <c r="J3051" s="95">
        <v>17.95</v>
      </c>
      <c r="K3051" s="95">
        <v>12.32</v>
      </c>
      <c r="L3051" s="95">
        <v>-5.63</v>
      </c>
      <c r="M3051" s="95">
        <v>-2.04</v>
      </c>
      <c r="N3051" s="95">
        <v>0.64</v>
      </c>
      <c r="O3051" s="95"/>
      <c r="P3051" s="95">
        <v>-1.48</v>
      </c>
      <c r="Q3051" s="95"/>
      <c r="R3051" s="95">
        <v>23.43</v>
      </c>
      <c r="S3051" s="95">
        <v>5.35</v>
      </c>
      <c r="T3051" s="95">
        <v>15.28</v>
      </c>
      <c r="U3051" s="95">
        <v>0.23</v>
      </c>
      <c r="V3051" s="95">
        <v>0.77</v>
      </c>
      <c r="W3051" s="95">
        <v>2.3199999999999998</v>
      </c>
      <c r="X3051" s="95">
        <v>6.5</v>
      </c>
      <c r="Y3051" s="95">
        <v>36.31</v>
      </c>
      <c r="Z3051" s="74" t="s">
        <v>1111</v>
      </c>
      <c r="AA3051" s="95">
        <v>43.12</v>
      </c>
      <c r="AB3051" s="95">
        <v>10.1</v>
      </c>
      <c r="AC3051" s="74" t="s">
        <v>1111</v>
      </c>
      <c r="AD3051" s="95">
        <v>16338568000</v>
      </c>
    </row>
    <row r="3052" spans="1:30" x14ac:dyDescent="0.2">
      <c r="A3052" s="74" t="s">
        <v>4160</v>
      </c>
      <c r="B3052" s="95">
        <v>0.3</v>
      </c>
      <c r="C3052" s="95"/>
      <c r="D3052" s="95">
        <v>-0.98</v>
      </c>
      <c r="E3052" s="95">
        <v>0.19</v>
      </c>
      <c r="F3052" s="95">
        <v>0.11</v>
      </c>
      <c r="G3052" s="95">
        <v>20.69</v>
      </c>
      <c r="H3052" s="95">
        <v>-6.88</v>
      </c>
      <c r="I3052" s="95">
        <v>-6.64</v>
      </c>
      <c r="J3052" s="95">
        <v>-0.95</v>
      </c>
      <c r="K3052" s="95">
        <v>1.96</v>
      </c>
      <c r="L3052" s="95">
        <v>2.9</v>
      </c>
      <c r="M3052" s="95">
        <v>-0.59</v>
      </c>
      <c r="N3052" s="95">
        <v>7.0000000000000007E-2</v>
      </c>
      <c r="O3052" s="95">
        <v>0.23</v>
      </c>
      <c r="P3052" s="95">
        <v>-0.98</v>
      </c>
      <c r="Q3052" s="95">
        <v>2.19</v>
      </c>
      <c r="R3052" s="95">
        <v>-19.600000000000001</v>
      </c>
      <c r="S3052" s="95">
        <v>-11.25</v>
      </c>
      <c r="T3052" s="95">
        <v>-20.41</v>
      </c>
      <c r="U3052" s="95">
        <v>0.56999999999999995</v>
      </c>
      <c r="V3052" s="95">
        <v>0.43</v>
      </c>
      <c r="W3052" s="95">
        <v>1.7</v>
      </c>
      <c r="X3052" s="95"/>
      <c r="Y3052" s="95"/>
      <c r="Z3052" s="74" t="s">
        <v>1111</v>
      </c>
      <c r="AA3052" s="95">
        <v>1.55</v>
      </c>
      <c r="AB3052" s="95">
        <v>-0.3</v>
      </c>
      <c r="AC3052" s="74" t="s">
        <v>1111</v>
      </c>
      <c r="AD3052" s="95">
        <v>13931820</v>
      </c>
    </row>
    <row r="3053" spans="1:30" x14ac:dyDescent="0.2">
      <c r="A3053" s="74" t="s">
        <v>4161</v>
      </c>
      <c r="B3053" s="95">
        <v>8.94</v>
      </c>
      <c r="C3053" s="95">
        <v>7.16</v>
      </c>
      <c r="D3053" s="95">
        <v>5.43</v>
      </c>
      <c r="E3053" s="95">
        <v>0.76</v>
      </c>
      <c r="F3053" s="95">
        <v>0.51</v>
      </c>
      <c r="G3053" s="95">
        <v>45.19</v>
      </c>
      <c r="H3053" s="95">
        <v>15.71</v>
      </c>
      <c r="I3053" s="95">
        <v>13.81</v>
      </c>
      <c r="J3053" s="95">
        <v>4.78</v>
      </c>
      <c r="K3053" s="95">
        <v>2.69</v>
      </c>
      <c r="L3053" s="95">
        <v>-2.08</v>
      </c>
      <c r="M3053" s="95">
        <v>-0.33</v>
      </c>
      <c r="N3053" s="95">
        <v>0.75</v>
      </c>
      <c r="O3053" s="95">
        <v>1.39</v>
      </c>
      <c r="P3053" s="95">
        <v>-0.96</v>
      </c>
      <c r="Q3053" s="95">
        <v>4.4800000000000004</v>
      </c>
      <c r="R3053" s="95">
        <v>13.91</v>
      </c>
      <c r="S3053" s="95">
        <v>9.34</v>
      </c>
      <c r="T3053" s="95">
        <v>9.18</v>
      </c>
      <c r="U3053" s="95">
        <v>0.67</v>
      </c>
      <c r="V3053" s="95">
        <v>0.33</v>
      </c>
      <c r="W3053" s="95">
        <v>0.68</v>
      </c>
      <c r="X3053" s="95">
        <v>76.540000000000006</v>
      </c>
      <c r="Y3053" s="95">
        <v>88</v>
      </c>
      <c r="Z3053" s="74" t="s">
        <v>1111</v>
      </c>
      <c r="AA3053" s="95">
        <v>11.83</v>
      </c>
      <c r="AB3053" s="95">
        <v>1.65</v>
      </c>
      <c r="AC3053" s="74" t="s">
        <v>1111</v>
      </c>
      <c r="AD3053" s="95">
        <v>1760749092</v>
      </c>
    </row>
    <row r="3054" spans="1:30" x14ac:dyDescent="0.2">
      <c r="A3054" s="74" t="s">
        <v>4162</v>
      </c>
      <c r="B3054" s="95">
        <v>7.46</v>
      </c>
      <c r="C3054" s="95"/>
      <c r="D3054" s="95">
        <v>-14.47</v>
      </c>
      <c r="E3054" s="95">
        <v>1.41</v>
      </c>
      <c r="F3054" s="95">
        <v>0.54</v>
      </c>
      <c r="G3054" s="95">
        <v>81.569999999999993</v>
      </c>
      <c r="H3054" s="95">
        <v>-150.81</v>
      </c>
      <c r="I3054" s="95">
        <v>-39.15</v>
      </c>
      <c r="J3054" s="95">
        <v>-3.76</v>
      </c>
      <c r="K3054" s="95">
        <v>-3.34</v>
      </c>
      <c r="L3054" s="95">
        <v>0.42</v>
      </c>
      <c r="M3054" s="95">
        <v>-0.16</v>
      </c>
      <c r="N3054" s="95">
        <v>5.66</v>
      </c>
      <c r="O3054" s="95">
        <v>0.8</v>
      </c>
      <c r="P3054" s="95">
        <v>-2.63</v>
      </c>
      <c r="Q3054" s="95">
        <v>6.14</v>
      </c>
      <c r="R3054" s="95">
        <v>-9.7200000000000006</v>
      </c>
      <c r="S3054" s="95">
        <v>-3.7</v>
      </c>
      <c r="T3054" s="95">
        <v>-35.31</v>
      </c>
      <c r="U3054" s="95">
        <v>0.38</v>
      </c>
      <c r="V3054" s="95">
        <v>0.62</v>
      </c>
      <c r="W3054" s="95">
        <v>0.09</v>
      </c>
      <c r="X3054" s="95"/>
      <c r="Y3054" s="95"/>
      <c r="Z3054" s="74" t="s">
        <v>1111</v>
      </c>
      <c r="AA3054" s="95">
        <v>5.31</v>
      </c>
      <c r="AB3054" s="95">
        <v>-0.52</v>
      </c>
      <c r="AC3054" s="74" t="s">
        <v>1111</v>
      </c>
      <c r="AD3054" s="95">
        <v>1018768186</v>
      </c>
    </row>
    <row r="3055" spans="1:30" x14ac:dyDescent="0.2">
      <c r="A3055" s="74" t="s">
        <v>4163</v>
      </c>
      <c r="B3055" s="95">
        <v>41.17</v>
      </c>
      <c r="C3055" s="95"/>
      <c r="D3055" s="95">
        <v>-16.559999999999999</v>
      </c>
      <c r="E3055" s="95">
        <v>4.3499999999999996</v>
      </c>
      <c r="F3055" s="95">
        <v>3.47</v>
      </c>
      <c r="G3055" s="95">
        <v>100</v>
      </c>
      <c r="H3055" s="95">
        <v>-570.25</v>
      </c>
      <c r="I3055" s="95">
        <v>-569.36</v>
      </c>
      <c r="J3055" s="95">
        <v>-16.53</v>
      </c>
      <c r="K3055" s="95">
        <v>-11.89</v>
      </c>
      <c r="L3055" s="95">
        <v>4.6500000000000004</v>
      </c>
      <c r="M3055" s="95">
        <v>-1.22</v>
      </c>
      <c r="N3055" s="95">
        <v>94.29</v>
      </c>
      <c r="O3055" s="95">
        <v>3.87</v>
      </c>
      <c r="P3055" s="95">
        <v>-481.71</v>
      </c>
      <c r="Q3055" s="95">
        <v>10.43</v>
      </c>
      <c r="R3055" s="95">
        <v>-26.24</v>
      </c>
      <c r="S3055" s="95">
        <v>-20.95</v>
      </c>
      <c r="T3055" s="95">
        <v>-26.32</v>
      </c>
      <c r="U3055" s="95">
        <v>0.8</v>
      </c>
      <c r="V3055" s="95">
        <v>0.2</v>
      </c>
      <c r="W3055" s="95">
        <v>0.04</v>
      </c>
      <c r="X3055" s="95"/>
      <c r="Y3055" s="95"/>
      <c r="Z3055" s="74" t="s">
        <v>1111</v>
      </c>
      <c r="AA3055" s="95">
        <v>9.4700000000000006</v>
      </c>
      <c r="AB3055" s="95">
        <v>-2.4900000000000002</v>
      </c>
      <c r="AC3055" s="74" t="s">
        <v>1111</v>
      </c>
      <c r="AD3055" s="95">
        <v>1521709072</v>
      </c>
    </row>
    <row r="3056" spans="1:30" x14ac:dyDescent="0.2">
      <c r="A3056" s="74" t="s">
        <v>4164</v>
      </c>
      <c r="B3056" s="95">
        <v>282.29000000000002</v>
      </c>
      <c r="C3056" s="95">
        <v>0.46</v>
      </c>
      <c r="D3056" s="95">
        <v>57.36</v>
      </c>
      <c r="E3056" s="95">
        <v>8.7799999999999994</v>
      </c>
      <c r="F3056" s="95">
        <v>4.43</v>
      </c>
      <c r="G3056" s="95">
        <v>59.3</v>
      </c>
      <c r="H3056" s="95">
        <v>17.309999999999999</v>
      </c>
      <c r="I3056" s="95">
        <v>13.11</v>
      </c>
      <c r="J3056" s="95">
        <v>43.45</v>
      </c>
      <c r="K3056" s="95">
        <v>43.04</v>
      </c>
      <c r="L3056" s="95">
        <v>-0.4</v>
      </c>
      <c r="M3056" s="95">
        <v>-0.08</v>
      </c>
      <c r="N3056" s="95">
        <v>7.52</v>
      </c>
      <c r="O3056" s="95">
        <v>117.43</v>
      </c>
      <c r="P3056" s="95">
        <v>-6.25</v>
      </c>
      <c r="Q3056" s="95">
        <v>1.1499999999999999</v>
      </c>
      <c r="R3056" s="95">
        <v>15.31</v>
      </c>
      <c r="S3056" s="95">
        <v>7.73</v>
      </c>
      <c r="T3056" s="95">
        <v>12.32</v>
      </c>
      <c r="U3056" s="95">
        <v>0.5</v>
      </c>
      <c r="V3056" s="95">
        <v>0.5</v>
      </c>
      <c r="W3056" s="95">
        <v>0.59</v>
      </c>
      <c r="X3056" s="95">
        <v>11.99</v>
      </c>
      <c r="Y3056" s="95">
        <v>11.02</v>
      </c>
      <c r="Z3056" s="74" t="s">
        <v>1111</v>
      </c>
      <c r="AA3056" s="95">
        <v>32.15</v>
      </c>
      <c r="AB3056" s="95">
        <v>4.92</v>
      </c>
      <c r="AC3056" s="74" t="s">
        <v>1111</v>
      </c>
      <c r="AD3056" s="95">
        <v>12165428695</v>
      </c>
    </row>
    <row r="3057" spans="1:30" x14ac:dyDescent="0.2">
      <c r="A3057" s="74" t="s">
        <v>4165</v>
      </c>
      <c r="B3057" s="95">
        <v>39.11</v>
      </c>
      <c r="C3057" s="95">
        <v>0.7</v>
      </c>
      <c r="D3057" s="95">
        <v>8.08</v>
      </c>
      <c r="E3057" s="95">
        <v>1.39</v>
      </c>
      <c r="F3057" s="95">
        <v>0.69</v>
      </c>
      <c r="G3057" s="95">
        <v>22.45</v>
      </c>
      <c r="H3057" s="95">
        <v>17.09</v>
      </c>
      <c r="I3057" s="95">
        <v>16.350000000000001</v>
      </c>
      <c r="J3057" s="95">
        <v>7.73</v>
      </c>
      <c r="K3057" s="95">
        <v>9.41</v>
      </c>
      <c r="L3057" s="95">
        <v>1.68</v>
      </c>
      <c r="M3057" s="95">
        <v>0.3</v>
      </c>
      <c r="N3057" s="95">
        <v>1.32</v>
      </c>
      <c r="O3057" s="95">
        <v>13.11</v>
      </c>
      <c r="P3057" s="95">
        <v>-0.88</v>
      </c>
      <c r="Q3057" s="95">
        <v>1.32</v>
      </c>
      <c r="R3057" s="95">
        <v>17.21</v>
      </c>
      <c r="S3057" s="95">
        <v>8.51</v>
      </c>
      <c r="T3057" s="95">
        <v>12.11</v>
      </c>
      <c r="U3057" s="95">
        <v>0.49</v>
      </c>
      <c r="V3057" s="95">
        <v>0.51</v>
      </c>
      <c r="W3057" s="95">
        <v>0.52</v>
      </c>
      <c r="X3057" s="95">
        <v>-0.48</v>
      </c>
      <c r="Y3057" s="95">
        <v>-7.81</v>
      </c>
      <c r="Z3057" s="74" t="s">
        <v>1111</v>
      </c>
      <c r="AA3057" s="95">
        <v>28.13</v>
      </c>
      <c r="AB3057" s="95">
        <v>4.84</v>
      </c>
      <c r="AC3057" s="74" t="s">
        <v>1111</v>
      </c>
      <c r="AD3057" s="95">
        <v>14486750744</v>
      </c>
    </row>
    <row r="3058" spans="1:30" x14ac:dyDescent="0.2">
      <c r="A3058" s="74" t="s">
        <v>4166</v>
      </c>
      <c r="B3058" s="95">
        <v>4.5</v>
      </c>
      <c r="C3058" s="95"/>
      <c r="D3058" s="95">
        <v>-7.37</v>
      </c>
      <c r="E3058" s="95">
        <v>1.78</v>
      </c>
      <c r="F3058" s="95">
        <v>1.63</v>
      </c>
      <c r="G3058" s="95">
        <v>66.3</v>
      </c>
      <c r="H3058" s="95">
        <v>-96.07</v>
      </c>
      <c r="I3058" s="95">
        <v>-97.76</v>
      </c>
      <c r="J3058" s="95">
        <v>-7.5</v>
      </c>
      <c r="K3058" s="95">
        <v>-4.05</v>
      </c>
      <c r="L3058" s="95">
        <v>3.45</v>
      </c>
      <c r="M3058" s="95">
        <v>-0.82</v>
      </c>
      <c r="N3058" s="95">
        <v>7.2</v>
      </c>
      <c r="O3058" s="95">
        <v>2.11</v>
      </c>
      <c r="P3058" s="95">
        <v>-11.3</v>
      </c>
      <c r="Q3058" s="95">
        <v>10.16</v>
      </c>
      <c r="R3058" s="95">
        <v>-24.1</v>
      </c>
      <c r="S3058" s="95">
        <v>-22.07</v>
      </c>
      <c r="T3058" s="95">
        <v>-23.68</v>
      </c>
      <c r="U3058" s="95">
        <v>0.92</v>
      </c>
      <c r="V3058" s="95">
        <v>0.08</v>
      </c>
      <c r="W3058" s="95">
        <v>0.23</v>
      </c>
      <c r="X3058" s="95">
        <v>9.1300000000000008</v>
      </c>
      <c r="Y3058" s="95"/>
      <c r="Z3058" s="74" t="s">
        <v>1111</v>
      </c>
      <c r="AA3058" s="95">
        <v>2.5299999999999998</v>
      </c>
      <c r="AB3058" s="95">
        <v>-0.61</v>
      </c>
      <c r="AC3058" s="74" t="s">
        <v>1111</v>
      </c>
      <c r="AD3058" s="95">
        <v>39171150</v>
      </c>
    </row>
    <row r="3059" spans="1:30" x14ac:dyDescent="0.2">
      <c r="A3059" s="74" t="s">
        <v>4167</v>
      </c>
      <c r="B3059" s="95">
        <v>0.34</v>
      </c>
      <c r="C3059" s="95"/>
      <c r="D3059" s="95">
        <v>-0.88</v>
      </c>
      <c r="E3059" s="95">
        <v>1.19</v>
      </c>
      <c r="F3059" s="95">
        <v>0.61</v>
      </c>
      <c r="G3059" s="95">
        <v>-127.13</v>
      </c>
      <c r="H3059" s="95">
        <v>-5643.6</v>
      </c>
      <c r="I3059" s="95">
        <v>-5674.7</v>
      </c>
      <c r="J3059" s="95">
        <v>-0.89</v>
      </c>
      <c r="K3059" s="95">
        <v>-0.06</v>
      </c>
      <c r="L3059" s="95">
        <v>0.82</v>
      </c>
      <c r="M3059" s="95">
        <v>-1.1000000000000001</v>
      </c>
      <c r="N3059" s="95">
        <v>50.04</v>
      </c>
      <c r="O3059" s="95">
        <v>0.74</v>
      </c>
      <c r="P3059" s="95">
        <v>-7.46</v>
      </c>
      <c r="Q3059" s="95">
        <v>9.4</v>
      </c>
      <c r="R3059" s="95">
        <v>-135.07</v>
      </c>
      <c r="S3059" s="95">
        <v>-68.739999999999995</v>
      </c>
      <c r="T3059" s="95">
        <v>-83.36</v>
      </c>
      <c r="U3059" s="95">
        <v>0.51</v>
      </c>
      <c r="V3059" s="95">
        <v>0.49</v>
      </c>
      <c r="W3059" s="95">
        <v>0.01</v>
      </c>
      <c r="X3059" s="95"/>
      <c r="Y3059" s="95"/>
      <c r="Z3059" s="74" t="s">
        <v>1111</v>
      </c>
      <c r="AA3059" s="95">
        <v>0.28999999999999998</v>
      </c>
      <c r="AB3059" s="95">
        <v>-0.39</v>
      </c>
      <c r="AC3059" s="74" t="s">
        <v>1111</v>
      </c>
      <c r="AD3059" s="95">
        <v>16414316</v>
      </c>
    </row>
    <row r="3060" spans="1:30" x14ac:dyDescent="0.2">
      <c r="A3060" s="74" t="s">
        <v>4168</v>
      </c>
      <c r="B3060" s="95">
        <v>37.130000000000003</v>
      </c>
      <c r="C3060" s="95">
        <v>2.29</v>
      </c>
      <c r="D3060" s="95">
        <v>9.4</v>
      </c>
      <c r="E3060" s="95">
        <v>1.87</v>
      </c>
      <c r="F3060" s="95">
        <v>1.1499999999999999</v>
      </c>
      <c r="G3060" s="95">
        <v>56.62</v>
      </c>
      <c r="H3060" s="95">
        <v>15.04</v>
      </c>
      <c r="I3060" s="95">
        <v>12.84</v>
      </c>
      <c r="J3060" s="95">
        <v>8.0299999999999994</v>
      </c>
      <c r="K3060" s="95">
        <v>6.12</v>
      </c>
      <c r="L3060" s="95">
        <v>-1.9</v>
      </c>
      <c r="M3060" s="95">
        <v>-0.44</v>
      </c>
      <c r="N3060" s="95">
        <v>1.21</v>
      </c>
      <c r="O3060" s="95">
        <v>2.1800000000000002</v>
      </c>
      <c r="P3060" s="95">
        <v>-4.1500000000000004</v>
      </c>
      <c r="Q3060" s="95">
        <v>3.7</v>
      </c>
      <c r="R3060" s="95">
        <v>19.920000000000002</v>
      </c>
      <c r="S3060" s="95">
        <v>12.21</v>
      </c>
      <c r="T3060" s="95">
        <v>20.38</v>
      </c>
      <c r="U3060" s="95">
        <v>0.61</v>
      </c>
      <c r="V3060" s="95">
        <v>0.38</v>
      </c>
      <c r="W3060" s="95">
        <v>0.95</v>
      </c>
      <c r="X3060" s="95">
        <v>-3.17</v>
      </c>
      <c r="Y3060" s="95"/>
      <c r="Z3060" s="74" t="s">
        <v>1111</v>
      </c>
      <c r="AA3060" s="95">
        <v>19.829999999999998</v>
      </c>
      <c r="AB3060" s="95">
        <v>3.95</v>
      </c>
      <c r="AC3060" s="74" t="s">
        <v>1111</v>
      </c>
      <c r="AD3060" s="95">
        <v>850811672</v>
      </c>
    </row>
    <row r="3061" spans="1:30" x14ac:dyDescent="0.2">
      <c r="A3061" s="74" t="s">
        <v>4169</v>
      </c>
      <c r="B3061" s="95">
        <v>1.99</v>
      </c>
      <c r="C3061" s="95"/>
      <c r="D3061" s="95">
        <v>-19.88</v>
      </c>
      <c r="E3061" s="95">
        <v>16.149999999999999</v>
      </c>
      <c r="F3061" s="95">
        <v>11.03</v>
      </c>
      <c r="G3061" s="95">
        <v>100</v>
      </c>
      <c r="H3061" s="95">
        <v>-266.33999999999997</v>
      </c>
      <c r="I3061" s="95">
        <v>-275</v>
      </c>
      <c r="J3061" s="95">
        <v>-20.53</v>
      </c>
      <c r="K3061" s="95">
        <v>-18.670000000000002</v>
      </c>
      <c r="L3061" s="95">
        <v>1.86</v>
      </c>
      <c r="M3061" s="95">
        <v>-1.46</v>
      </c>
      <c r="N3061" s="95">
        <v>54.67</v>
      </c>
      <c r="O3061" s="95">
        <v>16.149999999999999</v>
      </c>
      <c r="P3061" s="95"/>
      <c r="Q3061" s="95">
        <v>3.16</v>
      </c>
      <c r="R3061" s="95">
        <v>-81.239999999999995</v>
      </c>
      <c r="S3061" s="95">
        <v>-55.5</v>
      </c>
      <c r="T3061" s="95">
        <v>-78.680000000000007</v>
      </c>
      <c r="U3061" s="95">
        <v>0.68</v>
      </c>
      <c r="V3061" s="95">
        <v>0.32</v>
      </c>
      <c r="W3061" s="95">
        <v>0.2</v>
      </c>
      <c r="X3061" s="95">
        <v>62.3</v>
      </c>
      <c r="Y3061" s="95"/>
      <c r="Z3061" s="74" t="s">
        <v>1111</v>
      </c>
      <c r="AA3061" s="95">
        <v>0.12</v>
      </c>
      <c r="AB3061" s="95">
        <v>-0.1</v>
      </c>
      <c r="AC3061" s="74" t="s">
        <v>1111</v>
      </c>
      <c r="AD3061" s="95">
        <v>38489585</v>
      </c>
    </row>
    <row r="3062" spans="1:30" x14ac:dyDescent="0.2">
      <c r="A3062" s="74" t="s">
        <v>4170</v>
      </c>
      <c r="B3062" s="95">
        <v>40.090000000000003</v>
      </c>
      <c r="C3062" s="95"/>
      <c r="D3062" s="95">
        <v>64.69</v>
      </c>
      <c r="E3062" s="95">
        <v>7.47</v>
      </c>
      <c r="F3062" s="95">
        <v>3.85</v>
      </c>
      <c r="G3062" s="95">
        <v>72.13</v>
      </c>
      <c r="H3062" s="95">
        <v>43.49</v>
      </c>
      <c r="I3062" s="95">
        <v>40.06</v>
      </c>
      <c r="J3062" s="95">
        <v>59.57</v>
      </c>
      <c r="K3062" s="95">
        <v>55.61</v>
      </c>
      <c r="L3062" s="95">
        <v>-3.96</v>
      </c>
      <c r="M3062" s="95">
        <v>-0.5</v>
      </c>
      <c r="N3062" s="95">
        <v>25.91</v>
      </c>
      <c r="O3062" s="95">
        <v>6.01</v>
      </c>
      <c r="P3062" s="95">
        <v>-12</v>
      </c>
      <c r="Q3062" s="95">
        <v>17.739999999999998</v>
      </c>
      <c r="R3062" s="95">
        <v>11.55</v>
      </c>
      <c r="S3062" s="95">
        <v>5.96</v>
      </c>
      <c r="T3062" s="95">
        <v>7.11</v>
      </c>
      <c r="U3062" s="95">
        <v>0.52</v>
      </c>
      <c r="V3062" s="95">
        <v>0.48</v>
      </c>
      <c r="W3062" s="95">
        <v>0.15</v>
      </c>
      <c r="X3062" s="95"/>
      <c r="Y3062" s="95"/>
      <c r="Z3062" s="74" t="s">
        <v>1111</v>
      </c>
      <c r="AA3062" s="95">
        <v>5.37</v>
      </c>
      <c r="AB3062" s="95">
        <v>0.62</v>
      </c>
      <c r="AC3062" s="74" t="s">
        <v>1111</v>
      </c>
      <c r="AD3062" s="95">
        <v>7125901284</v>
      </c>
    </row>
    <row r="3063" spans="1:30" x14ac:dyDescent="0.2">
      <c r="A3063" s="74" t="s">
        <v>4171</v>
      </c>
      <c r="B3063" s="95">
        <v>17.16</v>
      </c>
      <c r="C3063" s="95"/>
      <c r="D3063" s="95">
        <v>23.8</v>
      </c>
      <c r="E3063" s="95">
        <v>1.06</v>
      </c>
      <c r="F3063" s="95">
        <v>0.36</v>
      </c>
      <c r="G3063" s="95">
        <v>18.829999999999998</v>
      </c>
      <c r="H3063" s="95">
        <v>5.96</v>
      </c>
      <c r="I3063" s="95">
        <v>2.25</v>
      </c>
      <c r="J3063" s="95">
        <v>8.99</v>
      </c>
      <c r="K3063" s="95">
        <v>12.22</v>
      </c>
      <c r="L3063" s="95">
        <v>3.23</v>
      </c>
      <c r="M3063" s="95">
        <v>0.38</v>
      </c>
      <c r="N3063" s="95">
        <v>0.54</v>
      </c>
      <c r="O3063" s="95">
        <v>3.06</v>
      </c>
      <c r="P3063" s="95">
        <v>-0.7</v>
      </c>
      <c r="Q3063" s="95">
        <v>1.31</v>
      </c>
      <c r="R3063" s="95">
        <v>4.46</v>
      </c>
      <c r="S3063" s="95">
        <v>1.49</v>
      </c>
      <c r="T3063" s="95">
        <v>6.5</v>
      </c>
      <c r="U3063" s="95">
        <v>0.33</v>
      </c>
      <c r="V3063" s="95">
        <v>0.67</v>
      </c>
      <c r="W3063" s="95">
        <v>0.66</v>
      </c>
      <c r="X3063" s="95">
        <v>7.95</v>
      </c>
      <c r="Y3063" s="95">
        <v>15.25</v>
      </c>
      <c r="Z3063" s="74" t="s">
        <v>1111</v>
      </c>
      <c r="AA3063" s="95">
        <v>16.149999999999999</v>
      </c>
      <c r="AB3063" s="95">
        <v>0.72</v>
      </c>
      <c r="AC3063" s="74" t="s">
        <v>1111</v>
      </c>
      <c r="AD3063" s="95">
        <v>329550936</v>
      </c>
    </row>
    <row r="3064" spans="1:30" x14ac:dyDescent="0.2">
      <c r="A3064" s="74" t="s">
        <v>4172</v>
      </c>
      <c r="B3064" s="95">
        <v>31.51</v>
      </c>
      <c r="C3064" s="95">
        <v>2.5099999999999998</v>
      </c>
      <c r="D3064" s="95">
        <v>9.5500000000000007</v>
      </c>
      <c r="E3064" s="95">
        <v>1.03</v>
      </c>
      <c r="F3064" s="95">
        <v>0.1</v>
      </c>
      <c r="G3064" s="95">
        <v>0</v>
      </c>
      <c r="H3064" s="95">
        <v>34.549999999999997</v>
      </c>
      <c r="I3064" s="95">
        <v>26.11</v>
      </c>
      <c r="J3064" s="95">
        <v>7.22</v>
      </c>
      <c r="K3064" s="95">
        <v>-11.23</v>
      </c>
      <c r="L3064" s="95">
        <v>-18.45</v>
      </c>
      <c r="M3064" s="95">
        <v>-2.64</v>
      </c>
      <c r="N3064" s="95">
        <v>2.4900000000000002</v>
      </c>
      <c r="O3064" s="95"/>
      <c r="P3064" s="95">
        <v>-0.1</v>
      </c>
      <c r="Q3064" s="95"/>
      <c r="R3064" s="95">
        <v>10.8</v>
      </c>
      <c r="S3064" s="95">
        <v>1.0900000000000001</v>
      </c>
      <c r="T3064" s="95">
        <v>11.81</v>
      </c>
      <c r="U3064" s="95">
        <v>0.1</v>
      </c>
      <c r="V3064" s="95">
        <v>0.9</v>
      </c>
      <c r="W3064" s="95">
        <v>0.04</v>
      </c>
      <c r="X3064" s="95">
        <v>25.39</v>
      </c>
      <c r="Y3064" s="95">
        <v>34.130000000000003</v>
      </c>
      <c r="Z3064" s="74" t="s">
        <v>1111</v>
      </c>
      <c r="AA3064" s="95">
        <v>30.55</v>
      </c>
      <c r="AB3064" s="95">
        <v>3.3</v>
      </c>
      <c r="AC3064" s="74" t="s">
        <v>1111</v>
      </c>
      <c r="AD3064" s="95">
        <v>360272736</v>
      </c>
    </row>
    <row r="3065" spans="1:30" x14ac:dyDescent="0.2">
      <c r="A3065" s="74" t="s">
        <v>4173</v>
      </c>
      <c r="B3065" s="95">
        <v>70.39</v>
      </c>
      <c r="C3065" s="95">
        <v>3.3</v>
      </c>
      <c r="D3065" s="95">
        <v>4.6900000000000004</v>
      </c>
      <c r="E3065" s="95">
        <v>1.53</v>
      </c>
      <c r="F3065" s="95">
        <v>0.49</v>
      </c>
      <c r="G3065" s="95">
        <v>7.39</v>
      </c>
      <c r="H3065" s="95">
        <v>1.49</v>
      </c>
      <c r="I3065" s="95">
        <v>9.01</v>
      </c>
      <c r="J3065" s="95">
        <v>28.4</v>
      </c>
      <c r="K3065" s="95">
        <v>37.65</v>
      </c>
      <c r="L3065" s="95">
        <v>9.25</v>
      </c>
      <c r="M3065" s="95">
        <v>0.5</v>
      </c>
      <c r="N3065" s="95">
        <v>0.42</v>
      </c>
      <c r="O3065" s="95">
        <v>2.5099999999999998</v>
      </c>
      <c r="P3065" s="95">
        <v>-0.79</v>
      </c>
      <c r="Q3065" s="95">
        <v>2.02</v>
      </c>
      <c r="R3065" s="95">
        <v>32.71</v>
      </c>
      <c r="S3065" s="95">
        <v>10.36</v>
      </c>
      <c r="T3065" s="95">
        <v>2.4300000000000002</v>
      </c>
      <c r="U3065" s="95">
        <v>0.32</v>
      </c>
      <c r="V3065" s="95">
        <v>0.67</v>
      </c>
      <c r="W3065" s="95">
        <v>1.1499999999999999</v>
      </c>
      <c r="X3065" s="95">
        <v>-0.64</v>
      </c>
      <c r="Y3065" s="95"/>
      <c r="Z3065" s="74" t="s">
        <v>1111</v>
      </c>
      <c r="AA3065" s="95">
        <v>45.94</v>
      </c>
      <c r="AB3065" s="95">
        <v>15.02</v>
      </c>
      <c r="AC3065" s="74" t="s">
        <v>1111</v>
      </c>
      <c r="AD3065" s="95">
        <v>43331218203</v>
      </c>
    </row>
    <row r="3066" spans="1:30" x14ac:dyDescent="0.2">
      <c r="A3066" s="74" t="s">
        <v>4174</v>
      </c>
      <c r="B3066" s="95">
        <v>4.05</v>
      </c>
      <c r="C3066" s="95"/>
      <c r="D3066" s="95">
        <v>-26.88</v>
      </c>
      <c r="E3066" s="95">
        <v>1.1000000000000001</v>
      </c>
      <c r="F3066" s="95">
        <v>0.31</v>
      </c>
      <c r="G3066" s="95">
        <v>81.12</v>
      </c>
      <c r="H3066" s="95">
        <v>17.13</v>
      </c>
      <c r="I3066" s="95">
        <v>-8.9499999999999993</v>
      </c>
      <c r="J3066" s="95">
        <v>14.04</v>
      </c>
      <c r="K3066" s="95">
        <v>39.4</v>
      </c>
      <c r="L3066" s="95">
        <v>25.36</v>
      </c>
      <c r="M3066" s="95">
        <v>1.98</v>
      </c>
      <c r="N3066" s="95">
        <v>2.41</v>
      </c>
      <c r="O3066" s="95">
        <v>18.59</v>
      </c>
      <c r="P3066" s="95">
        <v>-0.32</v>
      </c>
      <c r="Q3066" s="95">
        <v>1.83</v>
      </c>
      <c r="R3066" s="95">
        <v>-4.08</v>
      </c>
      <c r="S3066" s="95">
        <v>-1.1599999999999999</v>
      </c>
      <c r="T3066" s="95">
        <v>2.42</v>
      </c>
      <c r="U3066" s="95">
        <v>0.28000000000000003</v>
      </c>
      <c r="V3066" s="95">
        <v>0.72</v>
      </c>
      <c r="W3066" s="95">
        <v>0.13</v>
      </c>
      <c r="X3066" s="95"/>
      <c r="Y3066" s="95"/>
      <c r="Z3066" s="74" t="s">
        <v>1111</v>
      </c>
      <c r="AA3066" s="95">
        <v>3.69</v>
      </c>
      <c r="AB3066" s="95">
        <v>-0.15</v>
      </c>
      <c r="AC3066" s="74" t="s">
        <v>1111</v>
      </c>
      <c r="AD3066" s="95">
        <v>2585019015</v>
      </c>
    </row>
    <row r="3067" spans="1:30" x14ac:dyDescent="0.2">
      <c r="A3067" s="74" t="s">
        <v>4175</v>
      </c>
      <c r="B3067" s="95">
        <v>31.21</v>
      </c>
      <c r="C3067" s="95">
        <v>10.71</v>
      </c>
      <c r="D3067" s="95">
        <v>11.38</v>
      </c>
      <c r="E3067" s="95"/>
      <c r="F3067" s="95">
        <v>0.89</v>
      </c>
      <c r="G3067" s="95">
        <v>60.1</v>
      </c>
      <c r="H3067" s="95">
        <v>39.57</v>
      </c>
      <c r="I3067" s="95">
        <v>29.32</v>
      </c>
      <c r="J3067" s="95">
        <v>8.43</v>
      </c>
      <c r="K3067" s="95">
        <v>13.25</v>
      </c>
      <c r="L3067" s="95">
        <v>4.82</v>
      </c>
      <c r="M3067" s="95"/>
      <c r="N3067" s="95">
        <v>3.34</v>
      </c>
      <c r="O3067" s="95">
        <v>-26.41</v>
      </c>
      <c r="P3067" s="95">
        <v>-0.93</v>
      </c>
      <c r="Q3067" s="95">
        <v>0.56000000000000005</v>
      </c>
      <c r="R3067" s="95"/>
      <c r="S3067" s="95">
        <v>7.84</v>
      </c>
      <c r="T3067" s="95">
        <v>20.67</v>
      </c>
      <c r="U3067" s="95">
        <v>0</v>
      </c>
      <c r="V3067" s="95">
        <v>0.62</v>
      </c>
      <c r="W3067" s="95">
        <v>0.27</v>
      </c>
      <c r="X3067" s="95">
        <v>47.04</v>
      </c>
      <c r="Y3067" s="95"/>
      <c r="Z3067" s="74" t="s">
        <v>1111</v>
      </c>
      <c r="AA3067" s="95">
        <v>0</v>
      </c>
      <c r="AB3067" s="95">
        <v>2.74</v>
      </c>
      <c r="AC3067" s="74" t="s">
        <v>1111</v>
      </c>
      <c r="AD3067" s="95">
        <v>31829942956</v>
      </c>
    </row>
    <row r="3068" spans="1:30" x14ac:dyDescent="0.2">
      <c r="A3068" s="74" t="s">
        <v>4176</v>
      </c>
      <c r="B3068" s="95">
        <v>402.02</v>
      </c>
      <c r="C3068" s="95">
        <v>0.6</v>
      </c>
      <c r="D3068" s="95">
        <v>87.31</v>
      </c>
      <c r="E3068" s="95">
        <v>15.94</v>
      </c>
      <c r="F3068" s="95">
        <v>12.39</v>
      </c>
      <c r="G3068" s="95">
        <v>56.18</v>
      </c>
      <c r="H3068" s="95">
        <v>21.25</v>
      </c>
      <c r="I3068" s="95">
        <v>19.22</v>
      </c>
      <c r="J3068" s="95">
        <v>78.95</v>
      </c>
      <c r="K3068" s="95">
        <v>75.790000000000006</v>
      </c>
      <c r="L3068" s="95">
        <v>-3.16</v>
      </c>
      <c r="M3068" s="95">
        <v>-0.64</v>
      </c>
      <c r="N3068" s="95">
        <v>16.78</v>
      </c>
      <c r="O3068" s="95">
        <v>22.14</v>
      </c>
      <c r="P3068" s="95">
        <v>-42.95</v>
      </c>
      <c r="Q3068" s="95">
        <v>4.68</v>
      </c>
      <c r="R3068" s="95">
        <v>18.25</v>
      </c>
      <c r="S3068" s="95">
        <v>14.19</v>
      </c>
      <c r="T3068" s="95">
        <v>18.25</v>
      </c>
      <c r="U3068" s="95">
        <v>0.78</v>
      </c>
      <c r="V3068" s="95">
        <v>0.22</v>
      </c>
      <c r="W3068" s="95">
        <v>0.74</v>
      </c>
      <c r="X3068" s="95">
        <v>20.45</v>
      </c>
      <c r="Y3068" s="95">
        <v>36.119999999999997</v>
      </c>
      <c r="Z3068" s="74" t="s">
        <v>1111</v>
      </c>
      <c r="AA3068" s="95">
        <v>25.23</v>
      </c>
      <c r="AB3068" s="95">
        <v>4.5999999999999996</v>
      </c>
      <c r="AC3068" s="74" t="s">
        <v>1111</v>
      </c>
      <c r="AD3068" s="95">
        <v>18530307860</v>
      </c>
    </row>
    <row r="3069" spans="1:30" x14ac:dyDescent="0.2">
      <c r="A3069" s="74" t="s">
        <v>4177</v>
      </c>
      <c r="B3069" s="95">
        <v>11.44</v>
      </c>
      <c r="C3069" s="95">
        <v>4.0199999999999996</v>
      </c>
      <c r="D3069" s="95">
        <v>14.1</v>
      </c>
      <c r="E3069" s="95">
        <v>4.13</v>
      </c>
      <c r="F3069" s="95">
        <v>2.78</v>
      </c>
      <c r="G3069" s="95">
        <v>22.74</v>
      </c>
      <c r="H3069" s="95">
        <v>11.91</v>
      </c>
      <c r="I3069" s="95">
        <v>9.42</v>
      </c>
      <c r="J3069" s="95">
        <v>11.16</v>
      </c>
      <c r="K3069" s="95">
        <v>10.88</v>
      </c>
      <c r="L3069" s="95">
        <v>-0.28000000000000003</v>
      </c>
      <c r="M3069" s="95">
        <v>-0.1</v>
      </c>
      <c r="N3069" s="95">
        <v>1.33</v>
      </c>
      <c r="O3069" s="95">
        <v>5.57</v>
      </c>
      <c r="P3069" s="95">
        <v>-9.67</v>
      </c>
      <c r="Q3069" s="95">
        <v>3.34</v>
      </c>
      <c r="R3069" s="95">
        <v>29.26</v>
      </c>
      <c r="S3069" s="95">
        <v>19.72</v>
      </c>
      <c r="T3069" s="95">
        <v>29.26</v>
      </c>
      <c r="U3069" s="95">
        <v>0.67</v>
      </c>
      <c r="V3069" s="95">
        <v>0.33</v>
      </c>
      <c r="W3069" s="95">
        <v>2.09</v>
      </c>
      <c r="X3069" s="95">
        <v>2.98</v>
      </c>
      <c r="Y3069" s="95">
        <v>6.33</v>
      </c>
      <c r="Z3069" s="74" t="s">
        <v>1111</v>
      </c>
      <c r="AA3069" s="95">
        <v>2.77</v>
      </c>
      <c r="AB3069" s="95">
        <v>0.81</v>
      </c>
      <c r="AC3069" s="74" t="s">
        <v>1111</v>
      </c>
      <c r="AD3069" s="95">
        <v>388869624</v>
      </c>
    </row>
    <row r="3070" spans="1:30" x14ac:dyDescent="0.2">
      <c r="A3070" s="74" t="s">
        <v>4178</v>
      </c>
      <c r="B3070" s="95">
        <v>11.45</v>
      </c>
      <c r="C3070" s="95"/>
      <c r="D3070" s="95">
        <v>-60.03</v>
      </c>
      <c r="E3070" s="95">
        <v>3.9</v>
      </c>
      <c r="F3070" s="95">
        <v>3.47</v>
      </c>
      <c r="G3070" s="95">
        <v>41.09</v>
      </c>
      <c r="H3070" s="95">
        <v>-28.86</v>
      </c>
      <c r="I3070" s="95">
        <v>-29.6</v>
      </c>
      <c r="J3070" s="95">
        <v>-61.57</v>
      </c>
      <c r="K3070" s="95">
        <v>-44.72</v>
      </c>
      <c r="L3070" s="95">
        <v>16.850000000000001</v>
      </c>
      <c r="M3070" s="95">
        <v>-1.07</v>
      </c>
      <c r="N3070" s="95">
        <v>17.77</v>
      </c>
      <c r="O3070" s="95">
        <v>3.9</v>
      </c>
      <c r="P3070" s="95">
        <v>-257.27</v>
      </c>
      <c r="Q3070" s="95">
        <v>10.23</v>
      </c>
      <c r="R3070" s="95">
        <v>-6.5</v>
      </c>
      <c r="S3070" s="95">
        <v>-5.79</v>
      </c>
      <c r="T3070" s="95">
        <v>-6.34</v>
      </c>
      <c r="U3070" s="95">
        <v>0.89</v>
      </c>
      <c r="V3070" s="95">
        <v>0.11</v>
      </c>
      <c r="W3070" s="95">
        <v>0.2</v>
      </c>
      <c r="X3070" s="95"/>
      <c r="Y3070" s="95"/>
      <c r="Z3070" s="74" t="s">
        <v>1111</v>
      </c>
      <c r="AA3070" s="95">
        <v>2.94</v>
      </c>
      <c r="AB3070" s="95">
        <v>-0.19</v>
      </c>
      <c r="AC3070" s="74" t="s">
        <v>1111</v>
      </c>
      <c r="AD3070" s="95">
        <v>6184572085</v>
      </c>
    </row>
    <row r="3071" spans="1:30" x14ac:dyDescent="0.2">
      <c r="A3071" s="74" t="s">
        <v>4179</v>
      </c>
      <c r="B3071" s="95">
        <v>8.6300000000000008</v>
      </c>
      <c r="C3071" s="95"/>
      <c r="D3071" s="95">
        <v>-184.94</v>
      </c>
      <c r="E3071" s="95">
        <v>7.94</v>
      </c>
      <c r="F3071" s="95">
        <v>4.8499999999999996</v>
      </c>
      <c r="G3071" s="95">
        <v>57.24</v>
      </c>
      <c r="H3071" s="95">
        <v>-0.12</v>
      </c>
      <c r="I3071" s="95">
        <v>-1.95</v>
      </c>
      <c r="J3071" s="95">
        <v>-3076.74</v>
      </c>
      <c r="K3071" s="95">
        <v>-2911.39</v>
      </c>
      <c r="L3071" s="95">
        <v>165.35</v>
      </c>
      <c r="M3071" s="95">
        <v>-0.43</v>
      </c>
      <c r="N3071" s="95">
        <v>3.61</v>
      </c>
      <c r="O3071" s="95">
        <v>7.98</v>
      </c>
      <c r="P3071" s="95">
        <v>-62.47</v>
      </c>
      <c r="Q3071" s="95">
        <v>2.93</v>
      </c>
      <c r="R3071" s="95">
        <v>-4.29</v>
      </c>
      <c r="S3071" s="95">
        <v>-2.62</v>
      </c>
      <c r="T3071" s="95">
        <v>-1.08</v>
      </c>
      <c r="U3071" s="95">
        <v>0.61</v>
      </c>
      <c r="V3071" s="95">
        <v>0.39</v>
      </c>
      <c r="W3071" s="95">
        <v>1.34</v>
      </c>
      <c r="X3071" s="95">
        <v>9.6300000000000008</v>
      </c>
      <c r="Y3071" s="95"/>
      <c r="Z3071" s="74" t="s">
        <v>1111</v>
      </c>
      <c r="AA3071" s="95">
        <v>1.0900000000000001</v>
      </c>
      <c r="AB3071" s="95">
        <v>-0.05</v>
      </c>
      <c r="AC3071" s="74" t="s">
        <v>1111</v>
      </c>
      <c r="AD3071" s="95">
        <v>169220492</v>
      </c>
    </row>
    <row r="3072" spans="1:30" x14ac:dyDescent="0.2">
      <c r="A3072" s="74" t="s">
        <v>4180</v>
      </c>
      <c r="B3072" s="95">
        <v>35.42</v>
      </c>
      <c r="C3072" s="95">
        <v>4.45</v>
      </c>
      <c r="D3072" s="95">
        <v>5.88</v>
      </c>
      <c r="E3072" s="95">
        <v>1.41</v>
      </c>
      <c r="F3072" s="95">
        <v>0.13</v>
      </c>
      <c r="G3072" s="95">
        <v>94.05</v>
      </c>
      <c r="H3072" s="95">
        <v>0</v>
      </c>
      <c r="I3072" s="95">
        <v>20.75</v>
      </c>
      <c r="J3072" s="95"/>
      <c r="K3072" s="95"/>
      <c r="L3072" s="95"/>
      <c r="M3072" s="95">
        <v>0.41</v>
      </c>
      <c r="N3072" s="95">
        <v>1.22</v>
      </c>
      <c r="O3072" s="95">
        <v>3.46</v>
      </c>
      <c r="P3072" s="95">
        <v>-1.08</v>
      </c>
      <c r="Q3072" s="95">
        <v>1.04</v>
      </c>
      <c r="R3072" s="95">
        <v>23.96</v>
      </c>
      <c r="S3072" s="95">
        <v>2.14</v>
      </c>
      <c r="T3072" s="95"/>
      <c r="U3072" s="95">
        <v>0.09</v>
      </c>
      <c r="V3072" s="95">
        <v>0.91</v>
      </c>
      <c r="W3072" s="95">
        <v>0.1</v>
      </c>
      <c r="X3072" s="95"/>
      <c r="Y3072" s="95"/>
      <c r="Z3072" s="74" t="s">
        <v>1111</v>
      </c>
      <c r="AA3072" s="95">
        <v>25.15</v>
      </c>
      <c r="AB3072" s="95">
        <v>6.03</v>
      </c>
      <c r="AC3072" s="74" t="s">
        <v>1111</v>
      </c>
      <c r="AD3072" s="95">
        <v>215328806</v>
      </c>
    </row>
    <row r="3073" spans="1:30" x14ac:dyDescent="0.2">
      <c r="A3073" s="74" t="s">
        <v>4181</v>
      </c>
      <c r="B3073" s="95">
        <v>7.7</v>
      </c>
      <c r="C3073" s="95"/>
      <c r="D3073" s="95">
        <v>-42.44</v>
      </c>
      <c r="E3073" s="95">
        <v>1.92</v>
      </c>
      <c r="F3073" s="95">
        <v>0.37</v>
      </c>
      <c r="G3073" s="95">
        <v>15.63</v>
      </c>
      <c r="H3073" s="95">
        <v>0.23</v>
      </c>
      <c r="I3073" s="95">
        <v>-0.59</v>
      </c>
      <c r="J3073" s="95">
        <v>106.09</v>
      </c>
      <c r="K3073" s="95">
        <v>152.41999999999999</v>
      </c>
      <c r="L3073" s="95">
        <v>46.33</v>
      </c>
      <c r="M3073" s="95">
        <v>0.84</v>
      </c>
      <c r="N3073" s="95">
        <v>0.25</v>
      </c>
      <c r="O3073" s="95">
        <v>1.26</v>
      </c>
      <c r="P3073" s="95">
        <v>-0.82</v>
      </c>
      <c r="Q3073" s="95">
        <v>2.15</v>
      </c>
      <c r="R3073" s="95">
        <v>-4.53</v>
      </c>
      <c r="S3073" s="95">
        <v>-0.87</v>
      </c>
      <c r="T3073" s="95">
        <v>0.46</v>
      </c>
      <c r="U3073" s="95">
        <v>0.19</v>
      </c>
      <c r="V3073" s="95">
        <v>0.6</v>
      </c>
      <c r="W3073" s="95">
        <v>1.49</v>
      </c>
      <c r="X3073" s="95">
        <v>-10.78</v>
      </c>
      <c r="Y3073" s="95"/>
      <c r="Z3073" s="74" t="s">
        <v>1111</v>
      </c>
      <c r="AA3073" s="95">
        <v>4</v>
      </c>
      <c r="AB3073" s="95">
        <v>-0.18</v>
      </c>
      <c r="AC3073" s="74" t="s">
        <v>1111</v>
      </c>
      <c r="AD3073" s="95">
        <v>636530510</v>
      </c>
    </row>
    <row r="3074" spans="1:30" x14ac:dyDescent="0.2">
      <c r="A3074" s="74" t="s">
        <v>4182</v>
      </c>
      <c r="B3074" s="95">
        <v>10.73</v>
      </c>
      <c r="C3074" s="95">
        <v>9.32</v>
      </c>
      <c r="D3074" s="95">
        <v>6.66</v>
      </c>
      <c r="E3074" s="95">
        <v>0.94</v>
      </c>
      <c r="F3074" s="95">
        <v>0.4</v>
      </c>
      <c r="G3074" s="95">
        <v>100</v>
      </c>
      <c r="H3074" s="95">
        <v>139.69999999999999</v>
      </c>
      <c r="I3074" s="95">
        <v>94.1</v>
      </c>
      <c r="J3074" s="95">
        <v>4.49</v>
      </c>
      <c r="K3074" s="95">
        <v>10.63</v>
      </c>
      <c r="L3074" s="95">
        <v>6.14</v>
      </c>
      <c r="M3074" s="95">
        <v>1.28</v>
      </c>
      <c r="N3074" s="95">
        <v>6.27</v>
      </c>
      <c r="O3074" s="95"/>
      <c r="P3074" s="95">
        <v>-0.4</v>
      </c>
      <c r="Q3074" s="95"/>
      <c r="R3074" s="95">
        <v>14.07</v>
      </c>
      <c r="S3074" s="95">
        <v>5.99</v>
      </c>
      <c r="T3074" s="95">
        <v>8.85</v>
      </c>
      <c r="U3074" s="95">
        <v>0.43</v>
      </c>
      <c r="V3074" s="95">
        <v>0.56999999999999995</v>
      </c>
      <c r="W3074" s="95">
        <v>0.06</v>
      </c>
      <c r="X3074" s="95">
        <v>3.39</v>
      </c>
      <c r="Y3074" s="95">
        <v>-37.950000000000003</v>
      </c>
      <c r="Z3074" s="74" t="s">
        <v>1111</v>
      </c>
      <c r="AA3074" s="95">
        <v>11.45</v>
      </c>
      <c r="AB3074" s="95">
        <v>1.61</v>
      </c>
      <c r="AC3074" s="74" t="s">
        <v>1111</v>
      </c>
      <c r="AD3074" s="95">
        <v>231161755</v>
      </c>
    </row>
    <row r="3075" spans="1:30" x14ac:dyDescent="0.2">
      <c r="A3075" s="74" t="s">
        <v>4183</v>
      </c>
      <c r="B3075" s="95">
        <v>25.08</v>
      </c>
      <c r="C3075" s="95"/>
      <c r="D3075" s="95">
        <v>15.57</v>
      </c>
      <c r="E3075" s="95">
        <v>2.19</v>
      </c>
      <c r="F3075" s="95">
        <v>0.93</v>
      </c>
      <c r="G3075" s="95">
        <v>100</v>
      </c>
      <c r="H3075" s="95">
        <v>139.69999999999999</v>
      </c>
      <c r="I3075" s="95">
        <v>94.1</v>
      </c>
      <c r="J3075" s="95">
        <v>10.49</v>
      </c>
      <c r="K3075" s="95">
        <v>10.63</v>
      </c>
      <c r="L3075" s="95">
        <v>6.14</v>
      </c>
      <c r="M3075" s="95">
        <v>1.28</v>
      </c>
      <c r="N3075" s="95">
        <v>14.65</v>
      </c>
      <c r="O3075" s="95"/>
      <c r="P3075" s="95">
        <v>-0.93</v>
      </c>
      <c r="Q3075" s="95"/>
      <c r="R3075" s="95">
        <v>14.07</v>
      </c>
      <c r="S3075" s="95">
        <v>5.99</v>
      </c>
      <c r="T3075" s="95">
        <v>8.85</v>
      </c>
      <c r="U3075" s="95">
        <v>0.43</v>
      </c>
      <c r="V3075" s="95">
        <v>0.56999999999999995</v>
      </c>
      <c r="W3075" s="95">
        <v>0.06</v>
      </c>
      <c r="X3075" s="95">
        <v>3.39</v>
      </c>
      <c r="Y3075" s="95">
        <v>-37.950000000000003</v>
      </c>
      <c r="Z3075" s="74" t="s">
        <v>1111</v>
      </c>
      <c r="AA3075" s="95">
        <v>11.45</v>
      </c>
      <c r="AB3075" s="95">
        <v>1.61</v>
      </c>
      <c r="AC3075" s="74" t="s">
        <v>1111</v>
      </c>
      <c r="AD3075" s="95">
        <v>231161755</v>
      </c>
    </row>
    <row r="3076" spans="1:30" x14ac:dyDescent="0.2">
      <c r="A3076" s="74" t="s">
        <v>4184</v>
      </c>
      <c r="B3076" s="95">
        <v>58.75</v>
      </c>
      <c r="C3076" s="95"/>
      <c r="D3076" s="95">
        <v>53.64</v>
      </c>
      <c r="E3076" s="95">
        <v>2.2400000000000002</v>
      </c>
      <c r="F3076" s="95">
        <v>1.7</v>
      </c>
      <c r="G3076" s="95">
        <v>41.69</v>
      </c>
      <c r="H3076" s="95">
        <v>8.77</v>
      </c>
      <c r="I3076" s="95">
        <v>6.71</v>
      </c>
      <c r="J3076" s="95">
        <v>41.09</v>
      </c>
      <c r="K3076" s="95">
        <v>42.15</v>
      </c>
      <c r="L3076" s="95">
        <v>1.06</v>
      </c>
      <c r="M3076" s="95">
        <v>0.06</v>
      </c>
      <c r="N3076" s="95">
        <v>3.6</v>
      </c>
      <c r="O3076" s="95">
        <v>6.76</v>
      </c>
      <c r="P3076" s="95">
        <v>-2.54</v>
      </c>
      <c r="Q3076" s="95">
        <v>4.26</v>
      </c>
      <c r="R3076" s="95">
        <v>4.18</v>
      </c>
      <c r="S3076" s="95">
        <v>3.17</v>
      </c>
      <c r="T3076" s="95">
        <v>3.91</v>
      </c>
      <c r="U3076" s="95">
        <v>0.76</v>
      </c>
      <c r="V3076" s="95">
        <v>0.24</v>
      </c>
      <c r="W3076" s="95">
        <v>0.47</v>
      </c>
      <c r="X3076" s="95">
        <v>27.88</v>
      </c>
      <c r="Y3076" s="95">
        <v>25.74</v>
      </c>
      <c r="Z3076" s="74" t="s">
        <v>1111</v>
      </c>
      <c r="AA3076" s="95">
        <v>26.2</v>
      </c>
      <c r="AB3076" s="95">
        <v>1.1000000000000001</v>
      </c>
      <c r="AC3076" s="74" t="s">
        <v>1111</v>
      </c>
      <c r="AD3076" s="95">
        <v>3327946625</v>
      </c>
    </row>
    <row r="3077" spans="1:30" x14ac:dyDescent="0.2">
      <c r="A3077" s="74" t="s">
        <v>4185</v>
      </c>
      <c r="B3077" s="95">
        <v>3.11</v>
      </c>
      <c r="C3077" s="95"/>
      <c r="D3077" s="95">
        <v>-4.6500000000000004</v>
      </c>
      <c r="E3077" s="95">
        <v>0.95</v>
      </c>
      <c r="F3077" s="95">
        <v>0.74</v>
      </c>
      <c r="G3077" s="95">
        <v>48.53</v>
      </c>
      <c r="H3077" s="95">
        <v>-40.9</v>
      </c>
      <c r="I3077" s="95">
        <v>-40.18</v>
      </c>
      <c r="J3077" s="95">
        <v>-4.5599999999999996</v>
      </c>
      <c r="K3077" s="95">
        <v>-0.13</v>
      </c>
      <c r="L3077" s="95">
        <v>4.4400000000000004</v>
      </c>
      <c r="M3077" s="95">
        <v>-0.92</v>
      </c>
      <c r="N3077" s="95">
        <v>1.87</v>
      </c>
      <c r="O3077" s="95">
        <v>1.06</v>
      </c>
      <c r="P3077" s="95">
        <v>-6.48</v>
      </c>
      <c r="Q3077" s="95">
        <v>4.78</v>
      </c>
      <c r="R3077" s="95">
        <v>-20.440000000000001</v>
      </c>
      <c r="S3077" s="95">
        <v>-15.95</v>
      </c>
      <c r="T3077" s="95">
        <v>-19.88</v>
      </c>
      <c r="U3077" s="95">
        <v>0.78</v>
      </c>
      <c r="V3077" s="95">
        <v>0.22</v>
      </c>
      <c r="W3077" s="95">
        <v>0.4</v>
      </c>
      <c r="X3077" s="95">
        <v>-22.68</v>
      </c>
      <c r="Y3077" s="95"/>
      <c r="Z3077" s="74" t="s">
        <v>1111</v>
      </c>
      <c r="AA3077" s="95">
        <v>3.27</v>
      </c>
      <c r="AB3077" s="95">
        <v>-0.67</v>
      </c>
      <c r="AC3077" s="74" t="s">
        <v>1111</v>
      </c>
      <c r="AD3077" s="95">
        <v>48181364</v>
      </c>
    </row>
    <row r="3078" spans="1:30" x14ac:dyDescent="0.2">
      <c r="A3078" s="74" t="s">
        <v>4186</v>
      </c>
      <c r="B3078" s="95">
        <v>78.83</v>
      </c>
      <c r="C3078" s="95">
        <v>3.35</v>
      </c>
      <c r="D3078" s="95">
        <v>27.67</v>
      </c>
      <c r="E3078" s="95">
        <v>5.56</v>
      </c>
      <c r="F3078" s="95">
        <v>2.13</v>
      </c>
      <c r="G3078" s="95">
        <v>68.349999999999994</v>
      </c>
      <c r="H3078" s="95">
        <v>19.68</v>
      </c>
      <c r="I3078" s="95">
        <v>13.68</v>
      </c>
      <c r="J3078" s="95">
        <v>19.23</v>
      </c>
      <c r="K3078" s="95">
        <v>20.82</v>
      </c>
      <c r="L3078" s="95">
        <v>1.59</v>
      </c>
      <c r="M3078" s="95">
        <v>0.46</v>
      </c>
      <c r="N3078" s="95">
        <v>3.79</v>
      </c>
      <c r="O3078" s="95">
        <v>27.17</v>
      </c>
      <c r="P3078" s="95">
        <v>-3.19</v>
      </c>
      <c r="Q3078" s="95">
        <v>1.31</v>
      </c>
      <c r="R3078" s="95">
        <v>20.11</v>
      </c>
      <c r="S3078" s="95">
        <v>7.7</v>
      </c>
      <c r="T3078" s="95">
        <v>13.62</v>
      </c>
      <c r="U3078" s="95">
        <v>0.38</v>
      </c>
      <c r="V3078" s="95">
        <v>0.62</v>
      </c>
      <c r="W3078" s="95">
        <v>0.56000000000000005</v>
      </c>
      <c r="X3078" s="95">
        <v>3.97</v>
      </c>
      <c r="Y3078" s="95">
        <v>9.73</v>
      </c>
      <c r="Z3078" s="74" t="s">
        <v>1111</v>
      </c>
      <c r="AA3078" s="95">
        <v>14.17</v>
      </c>
      <c r="AB3078" s="95">
        <v>2.85</v>
      </c>
      <c r="AC3078" s="74" t="s">
        <v>1111</v>
      </c>
      <c r="AD3078" s="95">
        <v>199120157637</v>
      </c>
    </row>
    <row r="3079" spans="1:30" x14ac:dyDescent="0.2">
      <c r="A3079" s="74" t="s">
        <v>4187</v>
      </c>
      <c r="B3079" s="95">
        <v>0.62</v>
      </c>
      <c r="C3079" s="95"/>
      <c r="D3079" s="95">
        <v>-1.27</v>
      </c>
      <c r="E3079" s="95">
        <v>0.99</v>
      </c>
      <c r="F3079" s="95">
        <v>0.72</v>
      </c>
      <c r="G3079" s="95"/>
      <c r="H3079" s="95"/>
      <c r="I3079" s="95"/>
      <c r="J3079" s="95">
        <v>-1.27</v>
      </c>
      <c r="K3079" s="95">
        <v>-7.0000000000000007E-2</v>
      </c>
      <c r="L3079" s="95">
        <v>1.2</v>
      </c>
      <c r="M3079" s="95">
        <v>-0.93</v>
      </c>
      <c r="N3079" s="95"/>
      <c r="O3079" s="95">
        <v>1.19</v>
      </c>
      <c r="P3079" s="95">
        <v>-2.5099999999999998</v>
      </c>
      <c r="Q3079" s="95">
        <v>6.25</v>
      </c>
      <c r="R3079" s="95">
        <v>-77.7</v>
      </c>
      <c r="S3079" s="95">
        <v>-56.47</v>
      </c>
      <c r="T3079" s="95">
        <v>-77.7</v>
      </c>
      <c r="U3079" s="95">
        <v>0.73</v>
      </c>
      <c r="V3079" s="95">
        <v>0.27</v>
      </c>
      <c r="W3079" s="95">
        <v>0</v>
      </c>
      <c r="X3079" s="95"/>
      <c r="Y3079" s="95"/>
      <c r="Z3079" s="74" t="s">
        <v>1111</v>
      </c>
      <c r="AA3079" s="95">
        <v>0.63</v>
      </c>
      <c r="AB3079" s="95">
        <v>-0.49</v>
      </c>
      <c r="AC3079" s="74" t="s">
        <v>1111</v>
      </c>
      <c r="AD3079" s="95">
        <v>51508794</v>
      </c>
    </row>
    <row r="3080" spans="1:30" x14ac:dyDescent="0.2">
      <c r="A3080" s="74" t="s">
        <v>4188</v>
      </c>
      <c r="B3080" s="95">
        <v>23.49</v>
      </c>
      <c r="C3080" s="95">
        <v>2.38</v>
      </c>
      <c r="D3080" s="95">
        <v>8.0399999999999991</v>
      </c>
      <c r="E3080" s="95">
        <v>1.34</v>
      </c>
      <c r="F3080" s="95">
        <v>0.28999999999999998</v>
      </c>
      <c r="G3080" s="95">
        <v>86.33</v>
      </c>
      <c r="H3080" s="95">
        <v>0</v>
      </c>
      <c r="I3080" s="95">
        <v>32.369999999999997</v>
      </c>
      <c r="J3080" s="95"/>
      <c r="K3080" s="95"/>
      <c r="L3080" s="95"/>
      <c r="M3080" s="95">
        <v>-0.49</v>
      </c>
      <c r="N3080" s="95">
        <v>2.6</v>
      </c>
      <c r="O3080" s="95">
        <v>-0.47</v>
      </c>
      <c r="P3080" s="95">
        <v>-0.33</v>
      </c>
      <c r="Q3080" s="95">
        <v>0.17</v>
      </c>
      <c r="R3080" s="95">
        <v>16.649999999999999</v>
      </c>
      <c r="S3080" s="95">
        <v>3.57</v>
      </c>
      <c r="T3080" s="95"/>
      <c r="U3080" s="95">
        <v>0.21</v>
      </c>
      <c r="V3080" s="95">
        <v>0.79</v>
      </c>
      <c r="W3080" s="95">
        <v>0.11</v>
      </c>
      <c r="X3080" s="95">
        <v>7.3</v>
      </c>
      <c r="Y3080" s="95">
        <v>-53.44</v>
      </c>
      <c r="Z3080" s="74" t="s">
        <v>1111</v>
      </c>
      <c r="AA3080" s="95">
        <v>17.55</v>
      </c>
      <c r="AB3080" s="95">
        <v>2.92</v>
      </c>
      <c r="AC3080" s="74" t="s">
        <v>1111</v>
      </c>
      <c r="AD3080" s="95">
        <v>282500136</v>
      </c>
    </row>
    <row r="3081" spans="1:30" x14ac:dyDescent="0.2">
      <c r="A3081" s="74" t="s">
        <v>4189</v>
      </c>
      <c r="B3081" s="95">
        <v>157.30000000000001</v>
      </c>
      <c r="C3081" s="95"/>
      <c r="D3081" s="95">
        <v>9.0299999999999994</v>
      </c>
      <c r="E3081" s="95">
        <v>6.3</v>
      </c>
      <c r="F3081" s="95">
        <v>3.05</v>
      </c>
      <c r="G3081" s="95">
        <v>85.86</v>
      </c>
      <c r="H3081" s="95">
        <v>64.27</v>
      </c>
      <c r="I3081" s="95">
        <v>59.69</v>
      </c>
      <c r="J3081" s="95">
        <v>8.39</v>
      </c>
      <c r="K3081" s="95">
        <v>7.25</v>
      </c>
      <c r="L3081" s="95">
        <v>-1.1399999999999999</v>
      </c>
      <c r="M3081" s="95">
        <v>-0.86</v>
      </c>
      <c r="N3081" s="95">
        <v>5.39</v>
      </c>
      <c r="O3081" s="95">
        <v>18.39</v>
      </c>
      <c r="P3081" s="95">
        <v>-8.51</v>
      </c>
      <c r="Q3081" s="95">
        <v>1.35</v>
      </c>
      <c r="R3081" s="95">
        <v>69.75</v>
      </c>
      <c r="S3081" s="95">
        <v>33.75</v>
      </c>
      <c r="T3081" s="95">
        <v>68.150000000000006</v>
      </c>
      <c r="U3081" s="95">
        <v>0.48</v>
      </c>
      <c r="V3081" s="95">
        <v>0.52</v>
      </c>
      <c r="W3081" s="95">
        <v>0.56999999999999995</v>
      </c>
      <c r="X3081" s="95"/>
      <c r="Y3081" s="95"/>
      <c r="Z3081" s="74" t="s">
        <v>1111</v>
      </c>
      <c r="AA3081" s="95">
        <v>24.97</v>
      </c>
      <c r="AB3081" s="95">
        <v>17.420000000000002</v>
      </c>
      <c r="AC3081" s="74" t="s">
        <v>1111</v>
      </c>
      <c r="AD3081" s="95">
        <v>63777206350</v>
      </c>
    </row>
    <row r="3082" spans="1:30" x14ac:dyDescent="0.2">
      <c r="A3082" s="74" t="s">
        <v>4190</v>
      </c>
      <c r="B3082" s="95">
        <v>10.67</v>
      </c>
      <c r="C3082" s="95"/>
      <c r="D3082" s="95">
        <v>-4.46</v>
      </c>
      <c r="E3082" s="95">
        <v>5</v>
      </c>
      <c r="F3082" s="95">
        <v>2.4700000000000002</v>
      </c>
      <c r="G3082" s="95">
        <v>100</v>
      </c>
      <c r="H3082" s="95">
        <v>-565.39</v>
      </c>
      <c r="I3082" s="95">
        <v>-572.08000000000004</v>
      </c>
      <c r="J3082" s="95">
        <v>-4.51</v>
      </c>
      <c r="K3082" s="95">
        <v>-3.31</v>
      </c>
      <c r="L3082" s="95">
        <v>1.2</v>
      </c>
      <c r="M3082" s="95">
        <v>-1.33</v>
      </c>
      <c r="N3082" s="95">
        <v>25.52</v>
      </c>
      <c r="O3082" s="95">
        <v>3.39</v>
      </c>
      <c r="P3082" s="95">
        <v>-72.89</v>
      </c>
      <c r="Q3082" s="95">
        <v>4.07</v>
      </c>
      <c r="R3082" s="95">
        <v>-112.03</v>
      </c>
      <c r="S3082" s="95">
        <v>-55.35</v>
      </c>
      <c r="T3082" s="95">
        <v>-72.989999999999995</v>
      </c>
      <c r="U3082" s="95">
        <v>0.49</v>
      </c>
      <c r="V3082" s="95">
        <v>0.51</v>
      </c>
      <c r="W3082" s="95">
        <v>0.1</v>
      </c>
      <c r="X3082" s="95"/>
      <c r="Y3082" s="95"/>
      <c r="Z3082" s="74" t="s">
        <v>1111</v>
      </c>
      <c r="AA3082" s="95">
        <v>2.13</v>
      </c>
      <c r="AB3082" s="95">
        <v>-2.39</v>
      </c>
      <c r="AC3082" s="74" t="s">
        <v>1111</v>
      </c>
      <c r="AD3082" s="95">
        <v>392297488</v>
      </c>
    </row>
    <row r="3083" spans="1:30" x14ac:dyDescent="0.2">
      <c r="A3083" s="74" t="s">
        <v>4191</v>
      </c>
      <c r="B3083" s="95">
        <v>18.3</v>
      </c>
      <c r="C3083" s="95">
        <v>0.98</v>
      </c>
      <c r="D3083" s="95">
        <v>-347.49</v>
      </c>
      <c r="E3083" s="95">
        <v>1.32</v>
      </c>
      <c r="F3083" s="95">
        <v>0.83</v>
      </c>
      <c r="G3083" s="95">
        <v>89.02</v>
      </c>
      <c r="H3083" s="95">
        <v>-0.43</v>
      </c>
      <c r="I3083" s="95">
        <v>-0.87</v>
      </c>
      <c r="J3083" s="95">
        <v>-712.36</v>
      </c>
      <c r="K3083" s="95">
        <v>-888.76</v>
      </c>
      <c r="L3083" s="95">
        <v>-176.4</v>
      </c>
      <c r="M3083" s="95">
        <v>0.33</v>
      </c>
      <c r="N3083" s="95">
        <v>3.04</v>
      </c>
      <c r="O3083" s="95">
        <v>-678.44</v>
      </c>
      <c r="P3083" s="95">
        <v>-0.92</v>
      </c>
      <c r="Q3083" s="95">
        <v>0.99</v>
      </c>
      <c r="R3083" s="95">
        <v>-0.38</v>
      </c>
      <c r="S3083" s="95">
        <v>-0.24</v>
      </c>
      <c r="T3083" s="95">
        <v>-0.28000000000000003</v>
      </c>
      <c r="U3083" s="95">
        <v>0.63</v>
      </c>
      <c r="V3083" s="95">
        <v>0.37</v>
      </c>
      <c r="W3083" s="95">
        <v>0.27</v>
      </c>
      <c r="X3083" s="95">
        <v>-7.75</v>
      </c>
      <c r="Y3083" s="95"/>
      <c r="Z3083" s="74" t="s">
        <v>1111</v>
      </c>
      <c r="AA3083" s="95">
        <v>13.87</v>
      </c>
      <c r="AB3083" s="95">
        <v>-0.05</v>
      </c>
      <c r="AC3083" s="74" t="s">
        <v>1111</v>
      </c>
      <c r="AD3083" s="95">
        <v>14247225270</v>
      </c>
    </row>
    <row r="3084" spans="1:30" x14ac:dyDescent="0.2">
      <c r="A3084" s="74" t="s">
        <v>4192</v>
      </c>
      <c r="B3084" s="95">
        <v>5.0999999999999996</v>
      </c>
      <c r="C3084" s="95"/>
      <c r="D3084" s="95">
        <v>-2.4500000000000002</v>
      </c>
      <c r="E3084" s="95">
        <v>2.36</v>
      </c>
      <c r="F3084" s="95">
        <v>1.69</v>
      </c>
      <c r="G3084" s="95">
        <v>100</v>
      </c>
      <c r="H3084" s="95">
        <v>-347769.77</v>
      </c>
      <c r="I3084" s="95">
        <v>-348648.84</v>
      </c>
      <c r="J3084" s="95">
        <v>-2.4500000000000002</v>
      </c>
      <c r="K3084" s="95">
        <v>-1.2</v>
      </c>
      <c r="L3084" s="95">
        <v>1.25</v>
      </c>
      <c r="M3084" s="95">
        <v>-1.2</v>
      </c>
      <c r="N3084" s="95">
        <v>8529.07</v>
      </c>
      <c r="O3084" s="95">
        <v>2.36</v>
      </c>
      <c r="P3084" s="95">
        <v>-20.12</v>
      </c>
      <c r="Q3084" s="95">
        <v>4.53</v>
      </c>
      <c r="R3084" s="95">
        <v>-96.38</v>
      </c>
      <c r="S3084" s="95">
        <v>-68.900000000000006</v>
      </c>
      <c r="T3084" s="95">
        <v>-93.1</v>
      </c>
      <c r="U3084" s="95">
        <v>0.71</v>
      </c>
      <c r="V3084" s="95">
        <v>0.28999999999999998</v>
      </c>
      <c r="W3084" s="95">
        <v>0</v>
      </c>
      <c r="X3084" s="95">
        <v>-39.67</v>
      </c>
      <c r="Y3084" s="95"/>
      <c r="Z3084" s="74" t="s">
        <v>1111</v>
      </c>
      <c r="AA3084" s="95">
        <v>2.16</v>
      </c>
      <c r="AB3084" s="95">
        <v>-2.08</v>
      </c>
      <c r="AC3084" s="74" t="s">
        <v>1111</v>
      </c>
      <c r="AD3084" s="95">
        <v>366750180</v>
      </c>
    </row>
    <row r="3085" spans="1:30" x14ac:dyDescent="0.2">
      <c r="A3085" s="74" t="s">
        <v>4193</v>
      </c>
      <c r="B3085" s="95">
        <v>16.53</v>
      </c>
      <c r="C3085" s="95">
        <v>3.99</v>
      </c>
      <c r="D3085" s="95">
        <v>17.07</v>
      </c>
      <c r="E3085" s="95">
        <v>2.1800000000000002</v>
      </c>
      <c r="F3085" s="95">
        <v>1.52</v>
      </c>
      <c r="G3085" s="95">
        <v>56.41</v>
      </c>
      <c r="H3085" s="95">
        <v>11.41</v>
      </c>
      <c r="I3085" s="95">
        <v>8.6</v>
      </c>
      <c r="J3085" s="95">
        <v>12.86</v>
      </c>
      <c r="K3085" s="95">
        <v>12.07</v>
      </c>
      <c r="L3085" s="95">
        <v>-0.79</v>
      </c>
      <c r="M3085" s="95">
        <v>-0.13</v>
      </c>
      <c r="N3085" s="95">
        <v>1.47</v>
      </c>
      <c r="O3085" s="95">
        <v>22.98</v>
      </c>
      <c r="P3085" s="95">
        <v>-1.98</v>
      </c>
      <c r="Q3085" s="95">
        <v>1.39</v>
      </c>
      <c r="R3085" s="95">
        <v>12.74</v>
      </c>
      <c r="S3085" s="95">
        <v>8.89</v>
      </c>
      <c r="T3085" s="95">
        <v>12.74</v>
      </c>
      <c r="U3085" s="95">
        <v>0.7</v>
      </c>
      <c r="V3085" s="95">
        <v>0.3</v>
      </c>
      <c r="W3085" s="95">
        <v>1.03</v>
      </c>
      <c r="X3085" s="95">
        <v>5.63</v>
      </c>
      <c r="Y3085" s="95">
        <v>14.22</v>
      </c>
      <c r="Z3085" s="74" t="s">
        <v>1111</v>
      </c>
      <c r="AA3085" s="95">
        <v>7.6</v>
      </c>
      <c r="AB3085" s="95">
        <v>0.97</v>
      </c>
      <c r="AC3085" s="74" t="s">
        <v>1111</v>
      </c>
      <c r="AD3085" s="95">
        <v>1371044484</v>
      </c>
    </row>
    <row r="3086" spans="1:30" x14ac:dyDescent="0.2">
      <c r="A3086" s="74" t="s">
        <v>4194</v>
      </c>
      <c r="B3086" s="95">
        <v>115.77</v>
      </c>
      <c r="C3086" s="95"/>
      <c r="D3086" s="95">
        <v>-13.24</v>
      </c>
      <c r="E3086" s="95">
        <v>5.9</v>
      </c>
      <c r="F3086" s="95">
        <v>5.0999999999999996</v>
      </c>
      <c r="G3086" s="95">
        <v>100</v>
      </c>
      <c r="H3086" s="95">
        <v>-652.99</v>
      </c>
      <c r="I3086" s="95">
        <v>-657.48</v>
      </c>
      <c r="J3086" s="95">
        <v>-13.33</v>
      </c>
      <c r="K3086" s="95">
        <v>-10.93</v>
      </c>
      <c r="L3086" s="95">
        <v>2.41</v>
      </c>
      <c r="M3086" s="95">
        <v>-1.06</v>
      </c>
      <c r="N3086" s="95">
        <v>87.05</v>
      </c>
      <c r="O3086" s="95">
        <v>6.09</v>
      </c>
      <c r="P3086" s="95">
        <v>-78.47</v>
      </c>
      <c r="Q3086" s="95">
        <v>9.6</v>
      </c>
      <c r="R3086" s="95">
        <v>-44.58</v>
      </c>
      <c r="S3086" s="95">
        <v>-38.549999999999997</v>
      </c>
      <c r="T3086" s="95">
        <v>-44.58</v>
      </c>
      <c r="U3086" s="95">
        <v>0.86</v>
      </c>
      <c r="V3086" s="95">
        <v>0.14000000000000001</v>
      </c>
      <c r="W3086" s="95">
        <v>0.06</v>
      </c>
      <c r="X3086" s="95"/>
      <c r="Y3086" s="95"/>
      <c r="Z3086" s="74" t="s">
        <v>1111</v>
      </c>
      <c r="AA3086" s="95">
        <v>19.62</v>
      </c>
      <c r="AB3086" s="95">
        <v>-8.74</v>
      </c>
      <c r="AC3086" s="74" t="s">
        <v>1111</v>
      </c>
      <c r="AD3086" s="95">
        <v>6397994319</v>
      </c>
    </row>
    <row r="3087" spans="1:30" x14ac:dyDescent="0.2">
      <c r="A3087" s="74" t="s">
        <v>4195</v>
      </c>
      <c r="B3087" s="95">
        <v>26.5</v>
      </c>
      <c r="C3087" s="95"/>
      <c r="D3087" s="95">
        <v>-14.07</v>
      </c>
      <c r="E3087" s="95">
        <v>5.5</v>
      </c>
      <c r="F3087" s="95">
        <v>3.18</v>
      </c>
      <c r="G3087" s="95">
        <v>100</v>
      </c>
      <c r="H3087" s="95">
        <v>-184.41</v>
      </c>
      <c r="I3087" s="95">
        <v>-185.1</v>
      </c>
      <c r="J3087" s="95">
        <v>-14.12</v>
      </c>
      <c r="K3087" s="95">
        <v>-10.26</v>
      </c>
      <c r="L3087" s="95">
        <v>3.87</v>
      </c>
      <c r="M3087" s="95">
        <v>-1.51</v>
      </c>
      <c r="N3087" s="95">
        <v>26.05</v>
      </c>
      <c r="O3087" s="95">
        <v>4.5599999999999996</v>
      </c>
      <c r="P3087" s="95">
        <v>-31.23</v>
      </c>
      <c r="Q3087" s="95">
        <v>4.47</v>
      </c>
      <c r="R3087" s="95">
        <v>-39.049999999999997</v>
      </c>
      <c r="S3087" s="95">
        <v>-22.58</v>
      </c>
      <c r="T3087" s="95">
        <v>-39.049999999999997</v>
      </c>
      <c r="U3087" s="95">
        <v>0.57999999999999996</v>
      </c>
      <c r="V3087" s="95">
        <v>0.42</v>
      </c>
      <c r="W3087" s="95">
        <v>0.12</v>
      </c>
      <c r="X3087" s="95">
        <v>68.64</v>
      </c>
      <c r="Y3087" s="95"/>
      <c r="Z3087" s="74" t="s">
        <v>1111</v>
      </c>
      <c r="AA3087" s="95">
        <v>4.82</v>
      </c>
      <c r="AB3087" s="95">
        <v>-1.88</v>
      </c>
      <c r="AC3087" s="74" t="s">
        <v>1111</v>
      </c>
      <c r="AD3087" s="95">
        <v>1130797400</v>
      </c>
    </row>
    <row r="3088" spans="1:30" x14ac:dyDescent="0.2">
      <c r="A3088" s="74" t="s">
        <v>4196</v>
      </c>
      <c r="B3088" s="95">
        <v>26.75</v>
      </c>
      <c r="C3088" s="95"/>
      <c r="D3088" s="95">
        <v>45.4</v>
      </c>
      <c r="E3088" s="95">
        <v>22.77</v>
      </c>
      <c r="F3088" s="95">
        <v>3.64</v>
      </c>
      <c r="G3088" s="95">
        <v>85.07</v>
      </c>
      <c r="H3088" s="95">
        <v>76.38</v>
      </c>
      <c r="I3088" s="95">
        <v>22.69</v>
      </c>
      <c r="J3088" s="95">
        <v>13.48</v>
      </c>
      <c r="K3088" s="95">
        <v>13.56</v>
      </c>
      <c r="L3088" s="95">
        <v>0.08</v>
      </c>
      <c r="M3088" s="95">
        <v>0.13</v>
      </c>
      <c r="N3088" s="95">
        <v>10.3</v>
      </c>
      <c r="O3088" s="95">
        <v>12.03</v>
      </c>
      <c r="P3088" s="95">
        <v>-5.71</v>
      </c>
      <c r="Q3088" s="95">
        <v>6.01</v>
      </c>
      <c r="R3088" s="95">
        <v>50.16</v>
      </c>
      <c r="S3088" s="95">
        <v>8.01</v>
      </c>
      <c r="T3088" s="95">
        <v>52.52</v>
      </c>
      <c r="U3088" s="95">
        <v>0.16</v>
      </c>
      <c r="V3088" s="95">
        <v>0.84</v>
      </c>
      <c r="W3088" s="95">
        <v>0.35</v>
      </c>
      <c r="X3088" s="95"/>
      <c r="Y3088" s="95"/>
      <c r="Z3088" s="74" t="s">
        <v>1111</v>
      </c>
      <c r="AA3088" s="95">
        <v>1.17</v>
      </c>
      <c r="AB3088" s="95">
        <v>0.59</v>
      </c>
      <c r="AC3088" s="74" t="s">
        <v>1111</v>
      </c>
      <c r="AD3088" s="95">
        <v>6892391625</v>
      </c>
    </row>
    <row r="3089" spans="1:30" x14ac:dyDescent="0.2">
      <c r="A3089" s="74" t="s">
        <v>4197</v>
      </c>
      <c r="B3089" s="95">
        <v>72.09</v>
      </c>
      <c r="C3089" s="95">
        <v>0.33</v>
      </c>
      <c r="D3089" s="95">
        <v>-220</v>
      </c>
      <c r="E3089" s="95">
        <v>7.23</v>
      </c>
      <c r="F3089" s="95">
        <v>5.67</v>
      </c>
      <c r="G3089" s="95">
        <v>50.13</v>
      </c>
      <c r="H3089" s="95">
        <v>-8.6999999999999993</v>
      </c>
      <c r="I3089" s="95">
        <v>-9.34</v>
      </c>
      <c r="J3089" s="95">
        <v>-236.1</v>
      </c>
      <c r="K3089" s="95">
        <v>-237.05</v>
      </c>
      <c r="L3089" s="95">
        <v>-0.95</v>
      </c>
      <c r="M3089" s="95">
        <v>0.03</v>
      </c>
      <c r="N3089" s="95">
        <v>20.55</v>
      </c>
      <c r="O3089" s="95">
        <v>112.97</v>
      </c>
      <c r="P3089" s="95">
        <v>-6.67</v>
      </c>
      <c r="Q3089" s="95">
        <v>1.5</v>
      </c>
      <c r="R3089" s="95">
        <v>-3.29</v>
      </c>
      <c r="S3089" s="95">
        <v>-2.58</v>
      </c>
      <c r="T3089" s="95">
        <v>-3.22</v>
      </c>
      <c r="U3089" s="95">
        <v>0.78</v>
      </c>
      <c r="V3089" s="95">
        <v>0.22</v>
      </c>
      <c r="W3089" s="95">
        <v>0.28000000000000003</v>
      </c>
      <c r="X3089" s="95">
        <v>2.67</v>
      </c>
      <c r="Y3089" s="95"/>
      <c r="Z3089" s="74" t="s">
        <v>1111</v>
      </c>
      <c r="AA3089" s="95">
        <v>10</v>
      </c>
      <c r="AB3089" s="95">
        <v>-0.33</v>
      </c>
      <c r="AC3089" s="74" t="s">
        <v>1111</v>
      </c>
      <c r="AD3089" s="95">
        <v>61006740000</v>
      </c>
    </row>
    <row r="3090" spans="1:30" x14ac:dyDescent="0.2">
      <c r="A3090" s="74" t="s">
        <v>4198</v>
      </c>
      <c r="B3090" s="95">
        <v>98.08</v>
      </c>
      <c r="C3090" s="95">
        <v>2.14</v>
      </c>
      <c r="D3090" s="95">
        <v>12.35</v>
      </c>
      <c r="E3090" s="95">
        <v>1.66</v>
      </c>
      <c r="F3090" s="95">
        <v>0.15</v>
      </c>
      <c r="G3090" s="95">
        <v>100</v>
      </c>
      <c r="H3090" s="95">
        <v>35.049999999999997</v>
      </c>
      <c r="I3090" s="95">
        <v>24.19</v>
      </c>
      <c r="J3090" s="95">
        <v>8.5299999999999994</v>
      </c>
      <c r="K3090" s="95">
        <v>24.9</v>
      </c>
      <c r="L3090" s="95">
        <v>16.37</v>
      </c>
      <c r="M3090" s="95">
        <v>3.19</v>
      </c>
      <c r="N3090" s="95">
        <v>2.99</v>
      </c>
      <c r="O3090" s="95"/>
      <c r="P3090" s="95">
        <v>-0.15</v>
      </c>
      <c r="Q3090" s="95"/>
      <c r="R3090" s="95">
        <v>13.45</v>
      </c>
      <c r="S3090" s="95">
        <v>1.2</v>
      </c>
      <c r="T3090" s="95">
        <v>2.86</v>
      </c>
      <c r="U3090" s="95">
        <v>0.09</v>
      </c>
      <c r="V3090" s="95">
        <v>0.91</v>
      </c>
      <c r="W3090" s="95">
        <v>0.05</v>
      </c>
      <c r="X3090" s="95">
        <v>6.51</v>
      </c>
      <c r="Y3090" s="95">
        <v>14.16</v>
      </c>
      <c r="Z3090" s="74" t="s">
        <v>1111</v>
      </c>
      <c r="AA3090" s="95">
        <v>59.02</v>
      </c>
      <c r="AB3090" s="95">
        <v>7.94</v>
      </c>
      <c r="AC3090" s="74" t="s">
        <v>1111</v>
      </c>
      <c r="AD3090" s="95">
        <v>175924152480</v>
      </c>
    </row>
    <row r="3091" spans="1:30" x14ac:dyDescent="0.2">
      <c r="A3091" s="74" t="s">
        <v>4199</v>
      </c>
      <c r="B3091" s="95">
        <v>139.38999999999999</v>
      </c>
      <c r="C3091" s="95">
        <v>1.26</v>
      </c>
      <c r="D3091" s="95">
        <v>58.95</v>
      </c>
      <c r="E3091" s="95">
        <v>6.63</v>
      </c>
      <c r="F3091" s="95">
        <v>2.42</v>
      </c>
      <c r="G3091" s="95">
        <v>43.02</v>
      </c>
      <c r="H3091" s="95">
        <v>9.92</v>
      </c>
      <c r="I3091" s="95">
        <v>6.73</v>
      </c>
      <c r="J3091" s="95">
        <v>39.96</v>
      </c>
      <c r="K3091" s="95">
        <v>43.22</v>
      </c>
      <c r="L3091" s="95">
        <v>3.26</v>
      </c>
      <c r="M3091" s="95">
        <v>0.54</v>
      </c>
      <c r="N3091" s="95">
        <v>3.97</v>
      </c>
      <c r="O3091" s="95">
        <v>14.07</v>
      </c>
      <c r="P3091" s="95">
        <v>-3.56</v>
      </c>
      <c r="Q3091" s="95">
        <v>2.15</v>
      </c>
      <c r="R3091" s="95">
        <v>11.25</v>
      </c>
      <c r="S3091" s="95">
        <v>4.0999999999999996</v>
      </c>
      <c r="T3091" s="95">
        <v>7.16</v>
      </c>
      <c r="U3091" s="95">
        <v>0.36</v>
      </c>
      <c r="V3091" s="95">
        <v>0.64</v>
      </c>
      <c r="W3091" s="95">
        <v>0.61</v>
      </c>
      <c r="X3091" s="95">
        <v>3.58</v>
      </c>
      <c r="Y3091" s="95">
        <v>11.15</v>
      </c>
      <c r="Z3091" s="74" t="s">
        <v>1111</v>
      </c>
      <c r="AA3091" s="95">
        <v>21.02</v>
      </c>
      <c r="AB3091" s="95">
        <v>2.36</v>
      </c>
      <c r="AC3091" s="74" t="s">
        <v>1111</v>
      </c>
      <c r="AD3091" s="95">
        <v>5465119486</v>
      </c>
    </row>
    <row r="3092" spans="1:30" x14ac:dyDescent="0.2">
      <c r="A3092" s="74" t="s">
        <v>4200</v>
      </c>
      <c r="B3092" s="95">
        <v>33.71</v>
      </c>
      <c r="C3092" s="95">
        <v>8.48</v>
      </c>
      <c r="D3092" s="95">
        <v>7.21</v>
      </c>
      <c r="E3092" s="95">
        <v>12.18</v>
      </c>
      <c r="F3092" s="95">
        <v>8.0299999999999994</v>
      </c>
      <c r="G3092" s="95"/>
      <c r="H3092" s="95"/>
      <c r="I3092" s="95"/>
      <c r="J3092" s="95">
        <v>7.21</v>
      </c>
      <c r="K3092" s="95">
        <v>6.47</v>
      </c>
      <c r="L3092" s="95">
        <v>-0.75</v>
      </c>
      <c r="M3092" s="95">
        <v>-1.26</v>
      </c>
      <c r="N3092" s="95"/>
      <c r="O3092" s="95"/>
      <c r="P3092" s="95">
        <v>-8.0299999999999994</v>
      </c>
      <c r="Q3092" s="95"/>
      <c r="R3092" s="95">
        <v>168.86</v>
      </c>
      <c r="S3092" s="95">
        <v>111.27</v>
      </c>
      <c r="T3092" s="95">
        <v>168.86</v>
      </c>
      <c r="U3092" s="95">
        <v>0.66</v>
      </c>
      <c r="V3092" s="95">
        <v>0.34</v>
      </c>
      <c r="W3092" s="95">
        <v>0</v>
      </c>
      <c r="X3092" s="95"/>
      <c r="Y3092" s="95">
        <v>-74.55</v>
      </c>
      <c r="Z3092" s="74" t="s">
        <v>1111</v>
      </c>
      <c r="AA3092" s="95">
        <v>2.77</v>
      </c>
      <c r="AB3092" s="95">
        <v>4.67</v>
      </c>
      <c r="AC3092" s="74" t="s">
        <v>1111</v>
      </c>
      <c r="AD3092" s="95">
        <v>442275200</v>
      </c>
    </row>
    <row r="3093" spans="1:30" x14ac:dyDescent="0.2">
      <c r="A3093" s="74" t="s">
        <v>4201</v>
      </c>
      <c r="B3093" s="95">
        <v>26.72</v>
      </c>
      <c r="C3093" s="95">
        <v>4.1900000000000004</v>
      </c>
      <c r="D3093" s="95">
        <v>8.84</v>
      </c>
      <c r="E3093" s="95">
        <v>0.89</v>
      </c>
      <c r="F3093" s="95">
        <v>0.08</v>
      </c>
      <c r="G3093" s="95">
        <v>0</v>
      </c>
      <c r="H3093" s="95">
        <v>33.25</v>
      </c>
      <c r="I3093" s="95">
        <v>22.05</v>
      </c>
      <c r="J3093" s="95">
        <v>5.86</v>
      </c>
      <c r="K3093" s="95">
        <v>-4.17</v>
      </c>
      <c r="L3093" s="95">
        <v>-10.029999999999999</v>
      </c>
      <c r="M3093" s="95">
        <v>-1.53</v>
      </c>
      <c r="N3093" s="95">
        <v>1.95</v>
      </c>
      <c r="O3093" s="95"/>
      <c r="P3093" s="95">
        <v>-0.08</v>
      </c>
      <c r="Q3093" s="95"/>
      <c r="R3093" s="95">
        <v>10.119999999999999</v>
      </c>
      <c r="S3093" s="95">
        <v>0.94</v>
      </c>
      <c r="T3093" s="95">
        <v>7.22</v>
      </c>
      <c r="U3093" s="95">
        <v>0.09</v>
      </c>
      <c r="V3093" s="95">
        <v>0.91</v>
      </c>
      <c r="W3093" s="95">
        <v>0.04</v>
      </c>
      <c r="X3093" s="95">
        <v>11.55</v>
      </c>
      <c r="Y3093" s="95">
        <v>-1.39</v>
      </c>
      <c r="Z3093" s="74" t="s">
        <v>1111</v>
      </c>
      <c r="AA3093" s="95">
        <v>29.88</v>
      </c>
      <c r="AB3093" s="95">
        <v>3.02</v>
      </c>
      <c r="AC3093" s="74" t="s">
        <v>1111</v>
      </c>
      <c r="AD3093" s="95">
        <v>588275536</v>
      </c>
    </row>
    <row r="3094" spans="1:30" x14ac:dyDescent="0.2">
      <c r="A3094" s="74" t="s">
        <v>4202</v>
      </c>
      <c r="B3094" s="95">
        <v>6.14</v>
      </c>
      <c r="C3094" s="95"/>
      <c r="D3094" s="95">
        <v>-2.0299999999999998</v>
      </c>
      <c r="E3094" s="95">
        <v>0.55000000000000004</v>
      </c>
      <c r="F3094" s="95">
        <v>0.18</v>
      </c>
      <c r="G3094" s="95">
        <v>15.38</v>
      </c>
      <c r="H3094" s="95">
        <v>-254.43</v>
      </c>
      <c r="I3094" s="95">
        <v>-349.7</v>
      </c>
      <c r="J3094" s="95">
        <v>-2.79</v>
      </c>
      <c r="K3094" s="95">
        <v>-8.68</v>
      </c>
      <c r="L3094" s="95">
        <v>-5.89</v>
      </c>
      <c r="M3094" s="95">
        <v>1.1499999999999999</v>
      </c>
      <c r="N3094" s="95">
        <v>7.11</v>
      </c>
      <c r="O3094" s="95">
        <v>0.84</v>
      </c>
      <c r="P3094" s="95">
        <v>-0.24</v>
      </c>
      <c r="Q3094" s="95">
        <v>5.0999999999999996</v>
      </c>
      <c r="R3094" s="95">
        <v>-26.84</v>
      </c>
      <c r="S3094" s="95">
        <v>-8.69</v>
      </c>
      <c r="T3094" s="95">
        <v>-6.75</v>
      </c>
      <c r="U3094" s="95">
        <v>0.32</v>
      </c>
      <c r="V3094" s="95">
        <v>0.68</v>
      </c>
      <c r="W3094" s="95">
        <v>0.02</v>
      </c>
      <c r="X3094" s="95"/>
      <c r="Y3094" s="95"/>
      <c r="Z3094" s="74" t="s">
        <v>1111</v>
      </c>
      <c r="AA3094" s="95">
        <v>11.88</v>
      </c>
      <c r="AB3094" s="95">
        <v>-3.19</v>
      </c>
      <c r="AC3094" s="74" t="s">
        <v>1111</v>
      </c>
      <c r="AD3094" s="95">
        <v>599971536</v>
      </c>
    </row>
    <row r="3095" spans="1:30" x14ac:dyDescent="0.2">
      <c r="A3095" s="74" t="s">
        <v>4203</v>
      </c>
      <c r="B3095" s="95">
        <v>507.07</v>
      </c>
      <c r="C3095" s="95">
        <v>0.72</v>
      </c>
      <c r="D3095" s="95">
        <v>60.74</v>
      </c>
      <c r="E3095" s="95">
        <v>-149.29</v>
      </c>
      <c r="F3095" s="95">
        <v>8.1300000000000008</v>
      </c>
      <c r="G3095" s="95">
        <v>82.52</v>
      </c>
      <c r="H3095" s="95">
        <v>49.77</v>
      </c>
      <c r="I3095" s="95">
        <v>35.53</v>
      </c>
      <c r="J3095" s="95">
        <v>43.36</v>
      </c>
      <c r="K3095" s="95">
        <v>46.34</v>
      </c>
      <c r="L3095" s="95">
        <v>2.98</v>
      </c>
      <c r="M3095" s="95"/>
      <c r="N3095" s="95">
        <v>21.58</v>
      </c>
      <c r="O3095" s="95">
        <v>50.34</v>
      </c>
      <c r="P3095" s="95">
        <v>-12.69</v>
      </c>
      <c r="Q3095" s="95">
        <v>1.82</v>
      </c>
      <c r="R3095" s="95">
        <v>-245.81</v>
      </c>
      <c r="S3095" s="95">
        <v>13.38</v>
      </c>
      <c r="T3095" s="95">
        <v>21.77</v>
      </c>
      <c r="U3095" s="95">
        <v>-0.05</v>
      </c>
      <c r="V3095" s="95">
        <v>1.05</v>
      </c>
      <c r="W3095" s="95">
        <v>0.38</v>
      </c>
      <c r="X3095" s="95">
        <v>9.5399999999999991</v>
      </c>
      <c r="Y3095" s="95">
        <v>21.89</v>
      </c>
      <c r="Z3095" s="74" t="s">
        <v>1111</v>
      </c>
      <c r="AA3095" s="95">
        <v>-3.4</v>
      </c>
      <c r="AB3095" s="95">
        <v>8.35</v>
      </c>
      <c r="AC3095" s="74" t="s">
        <v>1111</v>
      </c>
      <c r="AD3095" s="95">
        <v>41806248169</v>
      </c>
    </row>
    <row r="3096" spans="1:30" x14ac:dyDescent="0.2">
      <c r="A3096" s="74" t="s">
        <v>4204</v>
      </c>
      <c r="B3096" s="95">
        <v>98.85</v>
      </c>
      <c r="C3096" s="95">
        <v>1.97</v>
      </c>
      <c r="D3096" s="95">
        <v>46.13</v>
      </c>
      <c r="E3096" s="95">
        <v>4.75</v>
      </c>
      <c r="F3096" s="95">
        <v>1.68</v>
      </c>
      <c r="G3096" s="95">
        <v>49.01</v>
      </c>
      <c r="H3096" s="95">
        <v>27.99</v>
      </c>
      <c r="I3096" s="95">
        <v>26.08</v>
      </c>
      <c r="J3096" s="95">
        <v>42.99</v>
      </c>
      <c r="K3096" s="95">
        <v>51.48</v>
      </c>
      <c r="L3096" s="95">
        <v>8.49</v>
      </c>
      <c r="M3096" s="95">
        <v>0.94</v>
      </c>
      <c r="N3096" s="95">
        <v>12.03</v>
      </c>
      <c r="O3096" s="95">
        <v>-33.31</v>
      </c>
      <c r="P3096" s="95">
        <v>-1.75</v>
      </c>
      <c r="Q3096" s="95">
        <v>0.44</v>
      </c>
      <c r="R3096" s="95">
        <v>10.29</v>
      </c>
      <c r="S3096" s="95">
        <v>3.64</v>
      </c>
      <c r="T3096" s="95">
        <v>4.92</v>
      </c>
      <c r="U3096" s="95">
        <v>0.35</v>
      </c>
      <c r="V3096" s="95">
        <v>0.65</v>
      </c>
      <c r="W3096" s="95">
        <v>0.14000000000000001</v>
      </c>
      <c r="X3096" s="95">
        <v>2.36</v>
      </c>
      <c r="Y3096" s="95">
        <v>14.08</v>
      </c>
      <c r="Z3096" s="74" t="s">
        <v>1111</v>
      </c>
      <c r="AA3096" s="95">
        <v>20.83</v>
      </c>
      <c r="AB3096" s="95">
        <v>2.14</v>
      </c>
      <c r="AC3096" s="74" t="s">
        <v>1111</v>
      </c>
      <c r="AD3096" s="95">
        <v>1729578450</v>
      </c>
    </row>
    <row r="3097" spans="1:30" x14ac:dyDescent="0.2">
      <c r="A3097" s="74" t="s">
        <v>4205</v>
      </c>
      <c r="B3097" s="95">
        <v>296.37</v>
      </c>
      <c r="C3097" s="95">
        <v>0.78</v>
      </c>
      <c r="D3097" s="95">
        <v>32.799999999999997</v>
      </c>
      <c r="E3097" s="95">
        <v>14.65</v>
      </c>
      <c r="F3097" s="95">
        <v>6.64</v>
      </c>
      <c r="G3097" s="95">
        <v>68.86</v>
      </c>
      <c r="H3097" s="95">
        <v>42.84</v>
      </c>
      <c r="I3097" s="95">
        <v>38.51</v>
      </c>
      <c r="J3097" s="95">
        <v>29.49</v>
      </c>
      <c r="K3097" s="95">
        <v>28.47</v>
      </c>
      <c r="L3097" s="95">
        <v>-1.02</v>
      </c>
      <c r="M3097" s="95">
        <v>-0.51</v>
      </c>
      <c r="N3097" s="95">
        <v>12.63</v>
      </c>
      <c r="O3097" s="95">
        <v>23.74</v>
      </c>
      <c r="P3097" s="95">
        <v>-13.82</v>
      </c>
      <c r="Q3097" s="95">
        <v>2.16</v>
      </c>
      <c r="R3097" s="95">
        <v>44.67</v>
      </c>
      <c r="S3097" s="95">
        <v>20.239999999999998</v>
      </c>
      <c r="T3097" s="95">
        <v>33.07</v>
      </c>
      <c r="U3097" s="95">
        <v>0.45</v>
      </c>
      <c r="V3097" s="95">
        <v>0.55000000000000004</v>
      </c>
      <c r="W3097" s="95">
        <v>0.53</v>
      </c>
      <c r="X3097" s="95">
        <v>13.02</v>
      </c>
      <c r="Y3097" s="95">
        <v>24.43</v>
      </c>
      <c r="Z3097" s="74" t="s">
        <v>1111</v>
      </c>
      <c r="AA3097" s="95">
        <v>20.239999999999998</v>
      </c>
      <c r="AB3097" s="95">
        <v>9.0399999999999991</v>
      </c>
      <c r="AC3097" s="74" t="s">
        <v>1111</v>
      </c>
      <c r="AD3097" s="95">
        <v>2226641747228</v>
      </c>
    </row>
    <row r="3098" spans="1:30" x14ac:dyDescent="0.2">
      <c r="A3098" s="74" t="s">
        <v>4206</v>
      </c>
      <c r="B3098" s="95">
        <v>72.459999999999994</v>
      </c>
      <c r="C3098" s="95"/>
      <c r="D3098" s="95">
        <v>-6.06</v>
      </c>
      <c r="E3098" s="95">
        <v>1.22</v>
      </c>
      <c r="F3098" s="95">
        <v>0.47</v>
      </c>
      <c r="G3098" s="95">
        <v>34.090000000000003</v>
      </c>
      <c r="H3098" s="95">
        <v>-86.26</v>
      </c>
      <c r="I3098" s="95">
        <v>-88.83</v>
      </c>
      <c r="J3098" s="95">
        <v>-6.24</v>
      </c>
      <c r="K3098" s="95">
        <v>-7.04</v>
      </c>
      <c r="L3098" s="95">
        <v>-0.81</v>
      </c>
      <c r="M3098" s="95">
        <v>0.16</v>
      </c>
      <c r="N3098" s="95">
        <v>5.38</v>
      </c>
      <c r="O3098" s="95">
        <v>2.65</v>
      </c>
      <c r="P3098" s="95">
        <v>-0.69</v>
      </c>
      <c r="Q3098" s="95">
        <v>2.2400000000000002</v>
      </c>
      <c r="R3098" s="95">
        <v>-20.100000000000001</v>
      </c>
      <c r="S3098" s="95">
        <v>-7.75</v>
      </c>
      <c r="T3098" s="95">
        <v>-11.52</v>
      </c>
      <c r="U3098" s="95">
        <v>0.39</v>
      </c>
      <c r="V3098" s="95">
        <v>0.59</v>
      </c>
      <c r="W3098" s="95">
        <v>0.09</v>
      </c>
      <c r="X3098" s="95"/>
      <c r="Y3098" s="95"/>
      <c r="Z3098" s="74" t="s">
        <v>1111</v>
      </c>
      <c r="AA3098" s="95">
        <v>59.51</v>
      </c>
      <c r="AB3098" s="95">
        <v>-11.96</v>
      </c>
      <c r="AC3098" s="74" t="s">
        <v>1111</v>
      </c>
      <c r="AD3098" s="95">
        <v>2477530582</v>
      </c>
    </row>
    <row r="3099" spans="1:30" x14ac:dyDescent="0.2">
      <c r="A3099" s="74" t="s">
        <v>4207</v>
      </c>
      <c r="B3099" s="95">
        <v>14.17</v>
      </c>
      <c r="C3099" s="95"/>
      <c r="D3099" s="95">
        <v>4.54</v>
      </c>
      <c r="E3099" s="95">
        <v>-1.93</v>
      </c>
      <c r="F3099" s="95">
        <v>0.83</v>
      </c>
      <c r="G3099" s="95">
        <v>61.67</v>
      </c>
      <c r="H3099" s="95">
        <v>45.6</v>
      </c>
      <c r="I3099" s="95">
        <v>28.1</v>
      </c>
      <c r="J3099" s="95">
        <v>2.8</v>
      </c>
      <c r="K3099" s="95">
        <v>5.33</v>
      </c>
      <c r="L3099" s="95">
        <v>2.5299999999999998</v>
      </c>
      <c r="M3099" s="95"/>
      <c r="N3099" s="95">
        <v>1.28</v>
      </c>
      <c r="O3099" s="95">
        <v>2.2599999999999998</v>
      </c>
      <c r="P3099" s="95">
        <v>-1.56</v>
      </c>
      <c r="Q3099" s="95">
        <v>4.71</v>
      </c>
      <c r="R3099" s="95">
        <v>-42.5</v>
      </c>
      <c r="S3099" s="95">
        <v>18.32</v>
      </c>
      <c r="T3099" s="95">
        <v>31.32</v>
      </c>
      <c r="U3099" s="95">
        <v>-0.43</v>
      </c>
      <c r="V3099" s="95">
        <v>1.43</v>
      </c>
      <c r="W3099" s="95">
        <v>0.65</v>
      </c>
      <c r="X3099" s="95">
        <v>1.68</v>
      </c>
      <c r="Y3099" s="95">
        <v>-6.17</v>
      </c>
      <c r="Z3099" s="74" t="s">
        <v>1111</v>
      </c>
      <c r="AA3099" s="95">
        <v>-7.34</v>
      </c>
      <c r="AB3099" s="95">
        <v>3.12</v>
      </c>
      <c r="AC3099" s="74" t="s">
        <v>1111</v>
      </c>
      <c r="AD3099" s="95">
        <v>808376323.95000005</v>
      </c>
    </row>
    <row r="3100" spans="1:30" x14ac:dyDescent="0.2">
      <c r="A3100" s="74" t="s">
        <v>4208</v>
      </c>
      <c r="B3100" s="95">
        <v>165.86</v>
      </c>
      <c r="C3100" s="95"/>
      <c r="D3100" s="95">
        <v>-2068.39</v>
      </c>
      <c r="E3100" s="95">
        <v>-17.14</v>
      </c>
      <c r="F3100" s="95">
        <v>3.02</v>
      </c>
      <c r="G3100" s="95">
        <v>33.590000000000003</v>
      </c>
      <c r="H3100" s="95">
        <v>-22.83</v>
      </c>
      <c r="I3100" s="95">
        <v>-0.51</v>
      </c>
      <c r="J3100" s="95">
        <v>-46.61</v>
      </c>
      <c r="K3100" s="95">
        <v>-50.61</v>
      </c>
      <c r="L3100" s="95">
        <v>-4</v>
      </c>
      <c r="M3100" s="95"/>
      <c r="N3100" s="95">
        <v>10.64</v>
      </c>
      <c r="O3100" s="95">
        <v>-15.23</v>
      </c>
      <c r="P3100" s="95">
        <v>-3.46</v>
      </c>
      <c r="Q3100" s="95">
        <v>0.39</v>
      </c>
      <c r="R3100" s="95">
        <v>-0.83</v>
      </c>
      <c r="S3100" s="95">
        <v>-0.15</v>
      </c>
      <c r="T3100" s="95">
        <v>-119.72</v>
      </c>
      <c r="U3100" s="95">
        <v>-0.18</v>
      </c>
      <c r="V3100" s="95">
        <v>1.18</v>
      </c>
      <c r="W3100" s="95">
        <v>0.28000000000000003</v>
      </c>
      <c r="X3100" s="95">
        <v>-17.91</v>
      </c>
      <c r="Y3100" s="95"/>
      <c r="Z3100" s="74" t="s">
        <v>1111</v>
      </c>
      <c r="AA3100" s="95">
        <v>-9.68</v>
      </c>
      <c r="AB3100" s="95">
        <v>-0.08</v>
      </c>
      <c r="AC3100" s="74" t="s">
        <v>1111</v>
      </c>
      <c r="AD3100" s="95">
        <v>4016814066</v>
      </c>
    </row>
    <row r="3101" spans="1:30" x14ac:dyDescent="0.2">
      <c r="A3101" s="74" t="s">
        <v>4209</v>
      </c>
      <c r="B3101" s="95">
        <v>239.51</v>
      </c>
      <c r="C3101" s="95">
        <v>1.22</v>
      </c>
      <c r="D3101" s="95">
        <v>35.07</v>
      </c>
      <c r="E3101" s="95">
        <v>-117.66</v>
      </c>
      <c r="F3101" s="95">
        <v>3.64</v>
      </c>
      <c r="G3101" s="95">
        <v>49.04</v>
      </c>
      <c r="H3101" s="95">
        <v>19.68</v>
      </c>
      <c r="I3101" s="95">
        <v>14.64</v>
      </c>
      <c r="J3101" s="95">
        <v>26.08</v>
      </c>
      <c r="K3101" s="95">
        <v>28.5</v>
      </c>
      <c r="L3101" s="95">
        <v>2.4300000000000002</v>
      </c>
      <c r="M3101" s="95"/>
      <c r="N3101" s="95">
        <v>5.13</v>
      </c>
      <c r="O3101" s="95">
        <v>27.42</v>
      </c>
      <c r="P3101" s="95">
        <v>-6.25</v>
      </c>
      <c r="Q3101" s="95">
        <v>1.46</v>
      </c>
      <c r="R3101" s="95">
        <v>-335.47</v>
      </c>
      <c r="S3101" s="95">
        <v>10.37</v>
      </c>
      <c r="T3101" s="95">
        <v>24.49</v>
      </c>
      <c r="U3101" s="95">
        <v>-0.03</v>
      </c>
      <c r="V3101" s="95">
        <v>1.03</v>
      </c>
      <c r="W3101" s="95">
        <v>0.71</v>
      </c>
      <c r="X3101" s="95">
        <v>5.42</v>
      </c>
      <c r="Y3101" s="95">
        <v>9.24</v>
      </c>
      <c r="Z3101" s="74" t="s">
        <v>1111</v>
      </c>
      <c r="AA3101" s="95">
        <v>-2.04</v>
      </c>
      <c r="AB3101" s="95">
        <v>6.83</v>
      </c>
      <c r="AC3101" s="74" t="s">
        <v>1111</v>
      </c>
      <c r="AD3101" s="95">
        <v>40474596900</v>
      </c>
    </row>
    <row r="3102" spans="1:30" x14ac:dyDescent="0.2">
      <c r="A3102" s="74" t="s">
        <v>4210</v>
      </c>
      <c r="B3102" s="95">
        <v>83.82</v>
      </c>
      <c r="C3102" s="95">
        <v>3.58</v>
      </c>
      <c r="D3102" s="95">
        <v>19.11</v>
      </c>
      <c r="E3102" s="95">
        <v>3.95</v>
      </c>
      <c r="F3102" s="95">
        <v>1.87</v>
      </c>
      <c r="G3102" s="95">
        <v>41.05</v>
      </c>
      <c r="H3102" s="95">
        <v>10.199999999999999</v>
      </c>
      <c r="I3102" s="95">
        <v>7.37</v>
      </c>
      <c r="J3102" s="95">
        <v>13.8</v>
      </c>
      <c r="K3102" s="95">
        <v>15.87</v>
      </c>
      <c r="L3102" s="95">
        <v>2.0699999999999998</v>
      </c>
      <c r="M3102" s="95">
        <v>0.59</v>
      </c>
      <c r="N3102" s="95">
        <v>1.41</v>
      </c>
      <c r="O3102" s="95">
        <v>6.13</v>
      </c>
      <c r="P3102" s="95">
        <v>-4.07</v>
      </c>
      <c r="Q3102" s="95">
        <v>2.2999999999999998</v>
      </c>
      <c r="R3102" s="95">
        <v>20.67</v>
      </c>
      <c r="S3102" s="95">
        <v>9.8000000000000007</v>
      </c>
      <c r="T3102" s="95">
        <v>13.38</v>
      </c>
      <c r="U3102" s="95">
        <v>0.47</v>
      </c>
      <c r="V3102" s="95">
        <v>0.53</v>
      </c>
      <c r="W3102" s="95">
        <v>1.33</v>
      </c>
      <c r="X3102" s="95">
        <v>2.52</v>
      </c>
      <c r="Y3102" s="95">
        <v>-1.27</v>
      </c>
      <c r="Z3102" s="74" t="s">
        <v>1111</v>
      </c>
      <c r="AA3102" s="95">
        <v>21.2</v>
      </c>
      <c r="AB3102" s="95">
        <v>4.38</v>
      </c>
      <c r="AC3102" s="74" t="s">
        <v>1111</v>
      </c>
      <c r="AD3102" s="95">
        <v>4673586939</v>
      </c>
    </row>
    <row r="3103" spans="1:30" x14ac:dyDescent="0.2">
      <c r="A3103" s="74" t="s">
        <v>4211</v>
      </c>
      <c r="B3103" s="95">
        <v>26.54</v>
      </c>
      <c r="C3103" s="95"/>
      <c r="D3103" s="95">
        <v>-31.95</v>
      </c>
      <c r="E3103" s="95">
        <v>3.42</v>
      </c>
      <c r="F3103" s="95">
        <v>2.33</v>
      </c>
      <c r="G3103" s="95">
        <v>71.11</v>
      </c>
      <c r="H3103" s="95">
        <v>-14.49</v>
      </c>
      <c r="I3103" s="95">
        <v>-19.55</v>
      </c>
      <c r="J3103" s="95">
        <v>-43.13</v>
      </c>
      <c r="K3103" s="95">
        <v>-44.5</v>
      </c>
      <c r="L3103" s="95">
        <v>-1.38</v>
      </c>
      <c r="M3103" s="95">
        <v>0.11</v>
      </c>
      <c r="N3103" s="95">
        <v>6.25</v>
      </c>
      <c r="O3103" s="95">
        <v>12.64</v>
      </c>
      <c r="P3103" s="95">
        <v>-3.31</v>
      </c>
      <c r="Q3103" s="95">
        <v>2.61</v>
      </c>
      <c r="R3103" s="95">
        <v>-10.71</v>
      </c>
      <c r="S3103" s="95">
        <v>-7.28</v>
      </c>
      <c r="T3103" s="95">
        <v>-6</v>
      </c>
      <c r="U3103" s="95">
        <v>0.68</v>
      </c>
      <c r="V3103" s="95">
        <v>0.32</v>
      </c>
      <c r="W3103" s="95">
        <v>0.37</v>
      </c>
      <c r="X3103" s="95">
        <v>26.21</v>
      </c>
      <c r="Y3103" s="95"/>
      <c r="Z3103" s="74" t="s">
        <v>1111</v>
      </c>
      <c r="AA3103" s="95">
        <v>7.76</v>
      </c>
      <c r="AB3103" s="95">
        <v>-0.83</v>
      </c>
      <c r="AC3103" s="74" t="s">
        <v>1111</v>
      </c>
      <c r="AD3103" s="95">
        <v>462459500</v>
      </c>
    </row>
    <row r="3104" spans="1:30" x14ac:dyDescent="0.2">
      <c r="A3104" s="74" t="s">
        <v>4212</v>
      </c>
      <c r="B3104" s="95">
        <v>24.39</v>
      </c>
      <c r="C3104" s="95"/>
      <c r="D3104" s="95">
        <v>103.26</v>
      </c>
      <c r="E3104" s="95">
        <v>2.23</v>
      </c>
      <c r="F3104" s="95">
        <v>2.06</v>
      </c>
      <c r="G3104" s="95">
        <v>71.349999999999994</v>
      </c>
      <c r="H3104" s="95">
        <v>7.84</v>
      </c>
      <c r="I3104" s="95">
        <v>6.49</v>
      </c>
      <c r="J3104" s="95">
        <v>85.52</v>
      </c>
      <c r="K3104" s="95">
        <v>81.069999999999993</v>
      </c>
      <c r="L3104" s="95">
        <v>-4.45</v>
      </c>
      <c r="M3104" s="95">
        <v>-0.12</v>
      </c>
      <c r="N3104" s="95">
        <v>6.7</v>
      </c>
      <c r="O3104" s="95">
        <v>19.86</v>
      </c>
      <c r="P3104" s="95">
        <v>-2.41</v>
      </c>
      <c r="Q3104" s="95">
        <v>3.45</v>
      </c>
      <c r="R3104" s="95">
        <v>2.16</v>
      </c>
      <c r="S3104" s="95">
        <v>1.99</v>
      </c>
      <c r="T3104" s="95">
        <v>2.2799999999999998</v>
      </c>
      <c r="U3104" s="95">
        <v>0.92</v>
      </c>
      <c r="V3104" s="95">
        <v>0.08</v>
      </c>
      <c r="W3104" s="95">
        <v>0.31</v>
      </c>
      <c r="X3104" s="95"/>
      <c r="Y3104" s="95"/>
      <c r="Z3104" s="74" t="s">
        <v>1111</v>
      </c>
      <c r="AA3104" s="95">
        <v>10.95</v>
      </c>
      <c r="AB3104" s="95">
        <v>0.24</v>
      </c>
      <c r="AC3104" s="74" t="s">
        <v>1111</v>
      </c>
      <c r="AD3104" s="95">
        <v>3977362665</v>
      </c>
    </row>
    <row r="3105" spans="1:30" x14ac:dyDescent="0.2">
      <c r="A3105" s="74" t="s">
        <v>4213</v>
      </c>
      <c r="B3105" s="95">
        <v>370.45</v>
      </c>
      <c r="C3105" s="95"/>
      <c r="D3105" s="95">
        <v>-9.16</v>
      </c>
      <c r="E3105" s="95">
        <v>8.7899999999999991</v>
      </c>
      <c r="F3105" s="95">
        <v>1.36</v>
      </c>
      <c r="G3105" s="95">
        <v>82.53</v>
      </c>
      <c r="H3105" s="95">
        <v>-131.41</v>
      </c>
      <c r="I3105" s="95">
        <v>-87.25</v>
      </c>
      <c r="J3105" s="95">
        <v>-6.08</v>
      </c>
      <c r="K3105" s="95">
        <v>-9.2200000000000006</v>
      </c>
      <c r="L3105" s="95">
        <v>-3.14</v>
      </c>
      <c r="M3105" s="95">
        <v>4.54</v>
      </c>
      <c r="N3105" s="95">
        <v>7.99</v>
      </c>
      <c r="O3105" s="95">
        <v>-72.05</v>
      </c>
      <c r="P3105" s="95">
        <v>-1.45</v>
      </c>
      <c r="Q3105" s="95">
        <v>0.78</v>
      </c>
      <c r="R3105" s="95">
        <v>-96</v>
      </c>
      <c r="S3105" s="95">
        <v>-14.83</v>
      </c>
      <c r="T3105" s="95">
        <v>-34.090000000000003</v>
      </c>
      <c r="U3105" s="95">
        <v>0.15</v>
      </c>
      <c r="V3105" s="95">
        <v>0.85</v>
      </c>
      <c r="W3105" s="95">
        <v>0.17</v>
      </c>
      <c r="X3105" s="95">
        <v>-1.93</v>
      </c>
      <c r="Y3105" s="95"/>
      <c r="Z3105" s="74" t="s">
        <v>1111</v>
      </c>
      <c r="AA3105" s="95">
        <v>42.21</v>
      </c>
      <c r="AB3105" s="95">
        <v>-40.520000000000003</v>
      </c>
      <c r="AC3105" s="74" t="s">
        <v>1111</v>
      </c>
      <c r="AD3105" s="95">
        <v>4055712746</v>
      </c>
    </row>
    <row r="3106" spans="1:30" x14ac:dyDescent="0.2">
      <c r="A3106" s="74" t="s">
        <v>4214</v>
      </c>
      <c r="B3106" s="95">
        <v>14.81</v>
      </c>
      <c r="C3106" s="95">
        <v>0.88</v>
      </c>
      <c r="D3106" s="95">
        <v>31.23</v>
      </c>
      <c r="E3106" s="95">
        <v>0.97</v>
      </c>
      <c r="F3106" s="95">
        <v>0.18</v>
      </c>
      <c r="G3106" s="95">
        <v>0</v>
      </c>
      <c r="H3106" s="95">
        <v>18.79</v>
      </c>
      <c r="I3106" s="95">
        <v>16.59</v>
      </c>
      <c r="J3106" s="95">
        <v>27.57</v>
      </c>
      <c r="K3106" s="95">
        <v>-44.56</v>
      </c>
      <c r="L3106" s="95">
        <v>-72.13</v>
      </c>
      <c r="M3106" s="95">
        <v>-2.5299999999999998</v>
      </c>
      <c r="N3106" s="95">
        <v>5.18</v>
      </c>
      <c r="O3106" s="95"/>
      <c r="P3106" s="95">
        <v>-0.18</v>
      </c>
      <c r="Q3106" s="95"/>
      <c r="R3106" s="95">
        <v>3.1</v>
      </c>
      <c r="S3106" s="95">
        <v>0.56999999999999995</v>
      </c>
      <c r="T3106" s="95">
        <v>2.85</v>
      </c>
      <c r="U3106" s="95">
        <v>0.18</v>
      </c>
      <c r="V3106" s="95">
        <v>0.82</v>
      </c>
      <c r="W3106" s="95">
        <v>0.03</v>
      </c>
      <c r="X3106" s="95"/>
      <c r="Y3106" s="95"/>
      <c r="Z3106" s="74" t="s">
        <v>1111</v>
      </c>
      <c r="AA3106" s="95">
        <v>15.32</v>
      </c>
      <c r="AB3106" s="95">
        <v>0.47</v>
      </c>
      <c r="AC3106" s="74" t="s">
        <v>1111</v>
      </c>
      <c r="AD3106" s="95">
        <v>44686213</v>
      </c>
    </row>
    <row r="3107" spans="1:30" x14ac:dyDescent="0.2">
      <c r="A3107" s="74" t="s">
        <v>4215</v>
      </c>
      <c r="B3107" s="95">
        <v>30.99</v>
      </c>
      <c r="C3107" s="95">
        <v>0.82</v>
      </c>
      <c r="D3107" s="95">
        <v>4.1399999999999997</v>
      </c>
      <c r="E3107" s="95">
        <v>0.65</v>
      </c>
      <c r="F3107" s="95">
        <v>0.35</v>
      </c>
      <c r="G3107" s="95">
        <v>17.07</v>
      </c>
      <c r="H3107" s="95">
        <v>15.54</v>
      </c>
      <c r="I3107" s="95">
        <v>11.49</v>
      </c>
      <c r="J3107" s="95">
        <v>3.06</v>
      </c>
      <c r="K3107" s="95">
        <v>3.3</v>
      </c>
      <c r="L3107" s="95">
        <v>0.25</v>
      </c>
      <c r="M3107" s="95">
        <v>0.05</v>
      </c>
      <c r="N3107" s="95">
        <v>0.48</v>
      </c>
      <c r="O3107" s="95">
        <v>4.6100000000000003</v>
      </c>
      <c r="P3107" s="95">
        <v>-0.53</v>
      </c>
      <c r="Q3107" s="95">
        <v>1.28</v>
      </c>
      <c r="R3107" s="95">
        <v>15.62</v>
      </c>
      <c r="S3107" s="95">
        <v>8.4700000000000006</v>
      </c>
      <c r="T3107" s="95">
        <v>14.55</v>
      </c>
      <c r="U3107" s="95">
        <v>0.54</v>
      </c>
      <c r="V3107" s="95">
        <v>0.46</v>
      </c>
      <c r="W3107" s="95">
        <v>0.74</v>
      </c>
      <c r="X3107" s="95">
        <v>-3.48</v>
      </c>
      <c r="Y3107" s="95"/>
      <c r="Z3107" s="74" t="s">
        <v>1111</v>
      </c>
      <c r="AA3107" s="95">
        <v>47.98</v>
      </c>
      <c r="AB3107" s="95">
        <v>7.49</v>
      </c>
      <c r="AC3107" s="74" t="s">
        <v>1111</v>
      </c>
      <c r="AD3107" s="95">
        <v>29920662159</v>
      </c>
    </row>
    <row r="3108" spans="1:30" x14ac:dyDescent="0.2">
      <c r="A3108" s="74" t="s">
        <v>4216</v>
      </c>
      <c r="B3108" s="95">
        <v>166.63</v>
      </c>
      <c r="C3108" s="95">
        <v>2.7</v>
      </c>
      <c r="D3108" s="95">
        <v>11.46</v>
      </c>
      <c r="E3108" s="95">
        <v>1.22</v>
      </c>
      <c r="F3108" s="95">
        <v>0.14000000000000001</v>
      </c>
      <c r="G3108" s="95">
        <v>0</v>
      </c>
      <c r="H3108" s="95">
        <v>41.28</v>
      </c>
      <c r="I3108" s="95">
        <v>30.39</v>
      </c>
      <c r="J3108" s="95">
        <v>8.44</v>
      </c>
      <c r="K3108" s="95">
        <v>-10.01</v>
      </c>
      <c r="L3108" s="95">
        <v>-18.45</v>
      </c>
      <c r="M3108" s="95">
        <v>-2.68</v>
      </c>
      <c r="N3108" s="95">
        <v>3.48</v>
      </c>
      <c r="O3108" s="95"/>
      <c r="P3108" s="95">
        <v>-0.14000000000000001</v>
      </c>
      <c r="Q3108" s="95"/>
      <c r="R3108" s="95">
        <v>10.68</v>
      </c>
      <c r="S3108" s="95">
        <v>1.23</v>
      </c>
      <c r="T3108" s="95">
        <v>10.99</v>
      </c>
      <c r="U3108" s="95">
        <v>0.12</v>
      </c>
      <c r="V3108" s="95">
        <v>0.88</v>
      </c>
      <c r="W3108" s="95">
        <v>0.04</v>
      </c>
      <c r="X3108" s="95">
        <v>4.6900000000000004</v>
      </c>
      <c r="Y3108" s="95">
        <v>6.5</v>
      </c>
      <c r="Z3108" s="74" t="s">
        <v>1111</v>
      </c>
      <c r="AA3108" s="95">
        <v>136.21</v>
      </c>
      <c r="AB3108" s="95">
        <v>14.55</v>
      </c>
      <c r="AC3108" s="74" t="s">
        <v>1111</v>
      </c>
      <c r="AD3108" s="95">
        <v>21450435974</v>
      </c>
    </row>
    <row r="3109" spans="1:30" x14ac:dyDescent="0.2">
      <c r="A3109" s="74" t="s">
        <v>4217</v>
      </c>
      <c r="B3109" s="95">
        <v>5.23</v>
      </c>
      <c r="C3109" s="95"/>
      <c r="D3109" s="95">
        <v>-146.51</v>
      </c>
      <c r="E3109" s="95">
        <v>0.8</v>
      </c>
      <c r="F3109" s="95">
        <v>0.55000000000000004</v>
      </c>
      <c r="G3109" s="95">
        <v>39.11</v>
      </c>
      <c r="H3109" s="95">
        <v>-7.0000000000000007E-2</v>
      </c>
      <c r="I3109" s="95">
        <v>-0.4</v>
      </c>
      <c r="J3109" s="95">
        <v>-777.94</v>
      </c>
      <c r="K3109" s="95">
        <v>-760.95</v>
      </c>
      <c r="L3109" s="95">
        <v>16.989999999999998</v>
      </c>
      <c r="M3109" s="95">
        <v>-0.02</v>
      </c>
      <c r="N3109" s="95">
        <v>0.57999999999999996</v>
      </c>
      <c r="O3109" s="95">
        <v>7.83</v>
      </c>
      <c r="P3109" s="95">
        <v>-0.73</v>
      </c>
      <c r="Q3109" s="95">
        <v>1.38</v>
      </c>
      <c r="R3109" s="95">
        <v>-0.55000000000000004</v>
      </c>
      <c r="S3109" s="95">
        <v>-0.37</v>
      </c>
      <c r="T3109" s="95">
        <v>-0.16</v>
      </c>
      <c r="U3109" s="95">
        <v>0.68</v>
      </c>
      <c r="V3109" s="95">
        <v>0.32</v>
      </c>
      <c r="W3109" s="95">
        <v>0.94</v>
      </c>
      <c r="X3109" s="95">
        <v>35.42</v>
      </c>
      <c r="Y3109" s="95"/>
      <c r="Z3109" s="74" t="s">
        <v>1111</v>
      </c>
      <c r="AA3109" s="95">
        <v>6.52</v>
      </c>
      <c r="AB3109" s="95">
        <v>-0.04</v>
      </c>
      <c r="AC3109" s="74" t="s">
        <v>1111</v>
      </c>
      <c r="AD3109" s="95">
        <v>77794158</v>
      </c>
    </row>
    <row r="3110" spans="1:30" x14ac:dyDescent="0.2">
      <c r="A3110" s="74" t="s">
        <v>4218</v>
      </c>
      <c r="B3110" s="95">
        <v>27.96</v>
      </c>
      <c r="C3110" s="95">
        <v>9.7799999999999994</v>
      </c>
      <c r="D3110" s="95">
        <v>-787.99</v>
      </c>
      <c r="E3110" s="95">
        <v>4.3099999999999996</v>
      </c>
      <c r="F3110" s="95">
        <v>2.94</v>
      </c>
      <c r="G3110" s="95">
        <v>39.11</v>
      </c>
      <c r="H3110" s="95">
        <v>-7.0000000000000007E-2</v>
      </c>
      <c r="I3110" s="95">
        <v>-0.4</v>
      </c>
      <c r="J3110" s="95">
        <v>-4184.2299999999996</v>
      </c>
      <c r="K3110" s="95">
        <v>-760.95</v>
      </c>
      <c r="L3110" s="95">
        <v>16.989999999999998</v>
      </c>
      <c r="M3110" s="95">
        <v>-0.02</v>
      </c>
      <c r="N3110" s="95">
        <v>3.12</v>
      </c>
      <c r="O3110" s="95">
        <v>42.12</v>
      </c>
      <c r="P3110" s="95">
        <v>-3.94</v>
      </c>
      <c r="Q3110" s="95">
        <v>1.38</v>
      </c>
      <c r="R3110" s="95">
        <v>-0.55000000000000004</v>
      </c>
      <c r="S3110" s="95">
        <v>-0.37</v>
      </c>
      <c r="T3110" s="95">
        <v>-0.16</v>
      </c>
      <c r="U3110" s="95">
        <v>0.68</v>
      </c>
      <c r="V3110" s="95">
        <v>0.32</v>
      </c>
      <c r="W3110" s="95">
        <v>0.94</v>
      </c>
      <c r="X3110" s="95">
        <v>35.42</v>
      </c>
      <c r="Y3110" s="95"/>
      <c r="Z3110" s="74" t="s">
        <v>1111</v>
      </c>
      <c r="AA3110" s="95">
        <v>6.52</v>
      </c>
      <c r="AB3110" s="95">
        <v>-0.04</v>
      </c>
      <c r="AC3110" s="74" t="s">
        <v>1111</v>
      </c>
      <c r="AD3110" s="95">
        <v>77794158</v>
      </c>
    </row>
    <row r="3111" spans="1:30" x14ac:dyDescent="0.2">
      <c r="A3111" s="74" t="s">
        <v>4219</v>
      </c>
      <c r="B3111" s="95">
        <v>0.56999999999999995</v>
      </c>
      <c r="C3111" s="95"/>
      <c r="D3111" s="95">
        <v>-22.42</v>
      </c>
      <c r="E3111" s="95">
        <v>5.5</v>
      </c>
      <c r="F3111" s="95">
        <v>3.99</v>
      </c>
      <c r="G3111" s="95"/>
      <c r="H3111" s="95"/>
      <c r="I3111" s="95"/>
      <c r="J3111" s="95">
        <v>-22.42</v>
      </c>
      <c r="K3111" s="95">
        <v>-19.57</v>
      </c>
      <c r="L3111" s="95">
        <v>2.85</v>
      </c>
      <c r="M3111" s="95">
        <v>-0.7</v>
      </c>
      <c r="N3111" s="95"/>
      <c r="O3111" s="95">
        <v>9.2899999999999991</v>
      </c>
      <c r="P3111" s="95">
        <v>-10.17</v>
      </c>
      <c r="Q3111" s="95">
        <v>3.42</v>
      </c>
      <c r="R3111" s="95">
        <v>-24.52</v>
      </c>
      <c r="S3111" s="95">
        <v>-17.82</v>
      </c>
      <c r="T3111" s="95">
        <v>-24.15</v>
      </c>
      <c r="U3111" s="95">
        <v>0.73</v>
      </c>
      <c r="V3111" s="95">
        <v>0.27</v>
      </c>
      <c r="W3111" s="95">
        <v>0</v>
      </c>
      <c r="X3111" s="95"/>
      <c r="Y3111" s="95"/>
      <c r="Z3111" s="74" t="s">
        <v>1111</v>
      </c>
      <c r="AA3111" s="95">
        <v>0.11</v>
      </c>
      <c r="AB3111" s="95">
        <v>-0.03</v>
      </c>
      <c r="AC3111" s="74" t="s">
        <v>1111</v>
      </c>
      <c r="AD3111" s="95">
        <v>14820800</v>
      </c>
    </row>
    <row r="3112" spans="1:30" x14ac:dyDescent="0.2">
      <c r="A3112" s="74" t="s">
        <v>4220</v>
      </c>
      <c r="B3112" s="95">
        <v>117.25</v>
      </c>
      <c r="C3112" s="95"/>
      <c r="D3112" s="95">
        <v>59.52</v>
      </c>
      <c r="E3112" s="95">
        <v>-489.04</v>
      </c>
      <c r="F3112" s="95">
        <v>6.83</v>
      </c>
      <c r="G3112" s="95">
        <v>72.489999999999995</v>
      </c>
      <c r="H3112" s="95">
        <v>27.86</v>
      </c>
      <c r="I3112" s="95">
        <v>19.86</v>
      </c>
      <c r="J3112" s="95">
        <v>42.42</v>
      </c>
      <c r="K3112" s="95">
        <v>46.64</v>
      </c>
      <c r="L3112" s="95">
        <v>4.22</v>
      </c>
      <c r="M3112" s="95"/>
      <c r="N3112" s="95">
        <v>11.82</v>
      </c>
      <c r="O3112" s="95">
        <v>109.92</v>
      </c>
      <c r="P3112" s="95">
        <v>-8.6999999999999993</v>
      </c>
      <c r="Q3112" s="95">
        <v>1.41</v>
      </c>
      <c r="R3112" s="95">
        <v>-821.66</v>
      </c>
      <c r="S3112" s="95">
        <v>11.48</v>
      </c>
      <c r="T3112" s="95">
        <v>19.36</v>
      </c>
      <c r="U3112" s="95">
        <v>-0.01</v>
      </c>
      <c r="V3112" s="95">
        <v>1.01</v>
      </c>
      <c r="W3112" s="95">
        <v>0.57999999999999996</v>
      </c>
      <c r="X3112" s="95">
        <v>-5.84</v>
      </c>
      <c r="Y3112" s="95">
        <v>1.48</v>
      </c>
      <c r="Z3112" s="74" t="s">
        <v>1111</v>
      </c>
      <c r="AA3112" s="95">
        <v>-0.24</v>
      </c>
      <c r="AB3112" s="95">
        <v>1.98</v>
      </c>
      <c r="AC3112" s="74" t="s">
        <v>1111</v>
      </c>
      <c r="AD3112" s="95">
        <v>33426712224</v>
      </c>
    </row>
    <row r="3113" spans="1:30" x14ac:dyDescent="0.2">
      <c r="A3113" s="74" t="s">
        <v>4221</v>
      </c>
      <c r="B3113" s="95">
        <v>71.75</v>
      </c>
      <c r="C3113" s="95"/>
      <c r="D3113" s="95">
        <v>9.57</v>
      </c>
      <c r="E3113" s="95">
        <v>1.5</v>
      </c>
      <c r="F3113" s="95">
        <v>0.81</v>
      </c>
      <c r="G3113" s="95">
        <v>17.07</v>
      </c>
      <c r="H3113" s="95">
        <v>15.54</v>
      </c>
      <c r="I3113" s="95">
        <v>11.49</v>
      </c>
      <c r="J3113" s="95">
        <v>7.08</v>
      </c>
      <c r="K3113" s="95">
        <v>3.3</v>
      </c>
      <c r="L3113" s="95">
        <v>0.25</v>
      </c>
      <c r="M3113" s="95">
        <v>0.05</v>
      </c>
      <c r="N3113" s="95">
        <v>1.1000000000000001</v>
      </c>
      <c r="O3113" s="95">
        <v>10.68</v>
      </c>
      <c r="P3113" s="95">
        <v>-1.24</v>
      </c>
      <c r="Q3113" s="95">
        <v>1.28</v>
      </c>
      <c r="R3113" s="95">
        <v>15.62</v>
      </c>
      <c r="S3113" s="95">
        <v>8.4700000000000006</v>
      </c>
      <c r="T3113" s="95">
        <v>14.55</v>
      </c>
      <c r="U3113" s="95">
        <v>0.54</v>
      </c>
      <c r="V3113" s="95">
        <v>0.46</v>
      </c>
      <c r="W3113" s="95">
        <v>0.74</v>
      </c>
      <c r="X3113" s="95">
        <v>-3.48</v>
      </c>
      <c r="Y3113" s="95"/>
      <c r="Z3113" s="74" t="s">
        <v>1111</v>
      </c>
      <c r="AA3113" s="95">
        <v>47.98</v>
      </c>
      <c r="AB3113" s="95">
        <v>7.49</v>
      </c>
      <c r="AC3113" s="74" t="s">
        <v>1111</v>
      </c>
      <c r="AD3113" s="95">
        <v>29920662159</v>
      </c>
    </row>
    <row r="3114" spans="1:30" x14ac:dyDescent="0.2">
      <c r="A3114" s="74" t="s">
        <v>4222</v>
      </c>
      <c r="B3114" s="95">
        <v>0.51</v>
      </c>
      <c r="C3114" s="95"/>
      <c r="D3114" s="95">
        <v>-0.36</v>
      </c>
      <c r="E3114" s="95">
        <v>0.45</v>
      </c>
      <c r="F3114" s="95">
        <v>0.32</v>
      </c>
      <c r="G3114" s="95"/>
      <c r="H3114" s="95"/>
      <c r="I3114" s="95"/>
      <c r="J3114" s="95">
        <v>-0.37</v>
      </c>
      <c r="K3114" s="95">
        <v>0.53</v>
      </c>
      <c r="L3114" s="95">
        <v>0.89</v>
      </c>
      <c r="M3114" s="95">
        <v>-1.1100000000000001</v>
      </c>
      <c r="N3114" s="95"/>
      <c r="O3114" s="95">
        <v>0.39</v>
      </c>
      <c r="P3114" s="95">
        <v>-11.1</v>
      </c>
      <c r="Q3114" s="95">
        <v>6.33</v>
      </c>
      <c r="R3114" s="95">
        <v>-126.26</v>
      </c>
      <c r="S3114" s="95">
        <v>-88.13</v>
      </c>
      <c r="T3114" s="95">
        <v>-103.21</v>
      </c>
      <c r="U3114" s="95">
        <v>0.7</v>
      </c>
      <c r="V3114" s="95">
        <v>0.3</v>
      </c>
      <c r="W3114" s="95">
        <v>0</v>
      </c>
      <c r="X3114" s="95"/>
      <c r="Y3114" s="95"/>
      <c r="Z3114" s="74" t="s">
        <v>1111</v>
      </c>
      <c r="AA3114" s="95">
        <v>1.1200000000000001</v>
      </c>
      <c r="AB3114" s="95">
        <v>-1.42</v>
      </c>
      <c r="AC3114" s="74" t="s">
        <v>1111</v>
      </c>
      <c r="AD3114" s="95">
        <v>21415359</v>
      </c>
    </row>
    <row r="3115" spans="1:30" x14ac:dyDescent="0.2">
      <c r="A3115" s="74" t="s">
        <v>4223</v>
      </c>
      <c r="B3115" s="95">
        <v>1462.64</v>
      </c>
      <c r="C3115" s="95"/>
      <c r="D3115" s="95">
        <v>44.56</v>
      </c>
      <c r="E3115" s="95">
        <v>211.22</v>
      </c>
      <c r="F3115" s="95">
        <v>10.48</v>
      </c>
      <c r="G3115" s="95">
        <v>58.68</v>
      </c>
      <c r="H3115" s="95">
        <v>26.95</v>
      </c>
      <c r="I3115" s="95">
        <v>20.85</v>
      </c>
      <c r="J3115" s="95">
        <v>34.479999999999997</v>
      </c>
      <c r="K3115" s="95">
        <v>36.020000000000003</v>
      </c>
      <c r="L3115" s="95">
        <v>1.55</v>
      </c>
      <c r="M3115" s="95">
        <v>9.48</v>
      </c>
      <c r="N3115" s="95">
        <v>9.2899999999999991</v>
      </c>
      <c r="O3115" s="95">
        <v>137.41</v>
      </c>
      <c r="P3115" s="95">
        <v>-17.14</v>
      </c>
      <c r="Q3115" s="95">
        <v>1.24</v>
      </c>
      <c r="R3115" s="95">
        <v>473.96</v>
      </c>
      <c r="S3115" s="95">
        <v>23.52</v>
      </c>
      <c r="T3115" s="95">
        <v>43.03</v>
      </c>
      <c r="U3115" s="95">
        <v>0.05</v>
      </c>
      <c r="V3115" s="95">
        <v>0.95</v>
      </c>
      <c r="W3115" s="95">
        <v>1.1299999999999999</v>
      </c>
      <c r="X3115" s="95">
        <v>5.19</v>
      </c>
      <c r="Y3115" s="95">
        <v>11.31</v>
      </c>
      <c r="Z3115" s="74" t="s">
        <v>1111</v>
      </c>
      <c r="AA3115" s="95">
        <v>6.92</v>
      </c>
      <c r="AB3115" s="95">
        <v>32.82</v>
      </c>
      <c r="AC3115" s="74" t="s">
        <v>1111</v>
      </c>
      <c r="AD3115" s="95">
        <v>33619804248</v>
      </c>
    </row>
    <row r="3116" spans="1:30" x14ac:dyDescent="0.2">
      <c r="A3116" s="74" t="s">
        <v>4224</v>
      </c>
      <c r="B3116" s="95">
        <v>41.9</v>
      </c>
      <c r="C3116" s="95">
        <v>0.3</v>
      </c>
      <c r="D3116" s="95">
        <v>17.510000000000002</v>
      </c>
      <c r="E3116" s="95">
        <v>2.91</v>
      </c>
      <c r="F3116" s="95">
        <v>1.23</v>
      </c>
      <c r="G3116" s="95">
        <v>83.87</v>
      </c>
      <c r="H3116" s="95">
        <v>30.89</v>
      </c>
      <c r="I3116" s="95">
        <v>21.25</v>
      </c>
      <c r="J3116" s="95">
        <v>12.05</v>
      </c>
      <c r="K3116" s="95">
        <v>15.79</v>
      </c>
      <c r="L3116" s="95">
        <v>3.74</v>
      </c>
      <c r="M3116" s="95">
        <v>0.9</v>
      </c>
      <c r="N3116" s="95">
        <v>3.72</v>
      </c>
      <c r="O3116" s="95">
        <v>-64.58</v>
      </c>
      <c r="P3116" s="95">
        <v>-1.37</v>
      </c>
      <c r="Q3116" s="95">
        <v>0.84</v>
      </c>
      <c r="R3116" s="95">
        <v>16.63</v>
      </c>
      <c r="S3116" s="95">
        <v>7.04</v>
      </c>
      <c r="T3116" s="95">
        <v>12.26</v>
      </c>
      <c r="U3116" s="95">
        <v>0.42</v>
      </c>
      <c r="V3116" s="95">
        <v>0.52</v>
      </c>
      <c r="W3116" s="95">
        <v>0.33</v>
      </c>
      <c r="X3116" s="95">
        <v>22.07</v>
      </c>
      <c r="Y3116" s="95"/>
      <c r="Z3116" s="74" t="s">
        <v>1111</v>
      </c>
      <c r="AA3116" s="95">
        <v>14.39</v>
      </c>
      <c r="AB3116" s="95">
        <v>2.39</v>
      </c>
      <c r="AC3116" s="74" t="s">
        <v>1111</v>
      </c>
      <c r="AD3116" s="95">
        <v>4916361640</v>
      </c>
    </row>
    <row r="3117" spans="1:30" x14ac:dyDescent="0.2">
      <c r="A3117" s="74" t="s">
        <v>4225</v>
      </c>
      <c r="B3117" s="95">
        <v>3.26</v>
      </c>
      <c r="C3117" s="95"/>
      <c r="D3117" s="95">
        <v>-1.81</v>
      </c>
      <c r="E3117" s="95">
        <v>2.5499999999999998</v>
      </c>
      <c r="F3117" s="95">
        <v>0.84</v>
      </c>
      <c r="G3117" s="95">
        <v>100</v>
      </c>
      <c r="H3117" s="95">
        <v>-406.25</v>
      </c>
      <c r="I3117" s="95">
        <v>-417.71</v>
      </c>
      <c r="J3117" s="95">
        <v>-1.86</v>
      </c>
      <c r="K3117" s="95">
        <v>-0.5</v>
      </c>
      <c r="L3117" s="95">
        <v>1.36</v>
      </c>
      <c r="M3117" s="95">
        <v>-1.86</v>
      </c>
      <c r="N3117" s="95">
        <v>7.58</v>
      </c>
      <c r="O3117" s="95">
        <v>1.41</v>
      </c>
      <c r="P3117" s="95">
        <v>-4.53</v>
      </c>
      <c r="Q3117" s="95">
        <v>3.74</v>
      </c>
      <c r="R3117" s="95">
        <v>-140.37</v>
      </c>
      <c r="S3117" s="95">
        <v>-46.44</v>
      </c>
      <c r="T3117" s="95">
        <v>-91.69</v>
      </c>
      <c r="U3117" s="95">
        <v>0.33</v>
      </c>
      <c r="V3117" s="95">
        <v>0.67</v>
      </c>
      <c r="W3117" s="95">
        <v>0.11</v>
      </c>
      <c r="X3117" s="95">
        <v>-24.52</v>
      </c>
      <c r="Y3117" s="95"/>
      <c r="Z3117" s="74" t="s">
        <v>1111</v>
      </c>
      <c r="AA3117" s="95">
        <v>1.28</v>
      </c>
      <c r="AB3117" s="95">
        <v>-1.8</v>
      </c>
      <c r="AC3117" s="74" t="s">
        <v>1111</v>
      </c>
      <c r="AD3117" s="95">
        <v>183554300</v>
      </c>
    </row>
    <row r="3118" spans="1:30" x14ac:dyDescent="0.2">
      <c r="A3118" s="74" t="s">
        <v>4226</v>
      </c>
      <c r="B3118" s="95">
        <v>34.6</v>
      </c>
      <c r="C3118" s="95">
        <v>6.4</v>
      </c>
      <c r="D3118" s="95">
        <v>8.35</v>
      </c>
      <c r="E3118" s="95">
        <v>2.65</v>
      </c>
      <c r="F3118" s="95">
        <v>1.04</v>
      </c>
      <c r="G3118" s="95">
        <v>77.599999999999994</v>
      </c>
      <c r="H3118" s="95">
        <v>5.6</v>
      </c>
      <c r="I3118" s="95">
        <v>5</v>
      </c>
      <c r="J3118" s="95">
        <v>7.46</v>
      </c>
      <c r="K3118" s="95">
        <v>5.56</v>
      </c>
      <c r="L3118" s="95">
        <v>-1.9</v>
      </c>
      <c r="M3118" s="95">
        <v>-0.68</v>
      </c>
      <c r="N3118" s="95">
        <v>0.42</v>
      </c>
      <c r="O3118" s="95">
        <v>4.5999999999999996</v>
      </c>
      <c r="P3118" s="95">
        <v>-4.09</v>
      </c>
      <c r="Q3118" s="95">
        <v>1.44</v>
      </c>
      <c r="R3118" s="95">
        <v>31.73</v>
      </c>
      <c r="S3118" s="95">
        <v>12.49</v>
      </c>
      <c r="T3118" s="95">
        <v>22.02</v>
      </c>
      <c r="U3118" s="95">
        <v>0.39</v>
      </c>
      <c r="V3118" s="95">
        <v>0.61</v>
      </c>
      <c r="W3118" s="95">
        <v>2.5</v>
      </c>
      <c r="X3118" s="95">
        <v>-3.43</v>
      </c>
      <c r="Y3118" s="95">
        <v>1.41</v>
      </c>
      <c r="Z3118" s="74" t="s">
        <v>1111</v>
      </c>
      <c r="AA3118" s="95">
        <v>13.09</v>
      </c>
      <c r="AB3118" s="95">
        <v>4.1500000000000004</v>
      </c>
      <c r="AC3118" s="74" t="s">
        <v>1111</v>
      </c>
      <c r="AD3118" s="95">
        <v>66628806</v>
      </c>
    </row>
    <row r="3119" spans="1:30" x14ac:dyDescent="0.2">
      <c r="A3119" s="74" t="s">
        <v>4227</v>
      </c>
      <c r="B3119" s="95">
        <v>15.24</v>
      </c>
      <c r="C3119" s="95">
        <v>1.84</v>
      </c>
      <c r="D3119" s="95">
        <v>8.1</v>
      </c>
      <c r="E3119" s="95">
        <v>1.02</v>
      </c>
      <c r="F3119" s="95">
        <v>0.66</v>
      </c>
      <c r="G3119" s="95">
        <v>70.819999999999993</v>
      </c>
      <c r="H3119" s="95">
        <v>70.819999999999993</v>
      </c>
      <c r="I3119" s="95">
        <v>51.3</v>
      </c>
      <c r="J3119" s="95">
        <v>5.87</v>
      </c>
      <c r="K3119" s="95">
        <v>6.87</v>
      </c>
      <c r="L3119" s="95">
        <v>1.01</v>
      </c>
      <c r="M3119" s="95">
        <v>0.17</v>
      </c>
      <c r="N3119" s="95">
        <v>4.16</v>
      </c>
      <c r="O3119" s="95"/>
      <c r="P3119" s="95">
        <v>-0.66</v>
      </c>
      <c r="Q3119" s="95"/>
      <c r="R3119" s="95">
        <v>12.56</v>
      </c>
      <c r="S3119" s="95">
        <v>8.15</v>
      </c>
      <c r="T3119" s="95">
        <v>11.58</v>
      </c>
      <c r="U3119" s="95">
        <v>0.65</v>
      </c>
      <c r="V3119" s="95">
        <v>0.35</v>
      </c>
      <c r="W3119" s="95">
        <v>0.16</v>
      </c>
      <c r="X3119" s="95">
        <v>2.86</v>
      </c>
      <c r="Y3119" s="95">
        <v>-17.57</v>
      </c>
      <c r="Z3119" s="74" t="s">
        <v>1111</v>
      </c>
      <c r="AA3119" s="95">
        <v>14.98</v>
      </c>
      <c r="AB3119" s="95">
        <v>1.88</v>
      </c>
      <c r="AC3119" s="74" t="s">
        <v>1111</v>
      </c>
      <c r="AD3119" s="95">
        <v>4961880348</v>
      </c>
    </row>
    <row r="3120" spans="1:30" x14ac:dyDescent="0.2">
      <c r="A3120" s="74" t="s">
        <v>4228</v>
      </c>
      <c r="B3120" s="95">
        <v>105.55</v>
      </c>
      <c r="C3120" s="95"/>
      <c r="D3120" s="95">
        <v>6.04</v>
      </c>
      <c r="E3120" s="95">
        <v>1.39</v>
      </c>
      <c r="F3120" s="95">
        <v>0.86</v>
      </c>
      <c r="G3120" s="95">
        <v>26.01</v>
      </c>
      <c r="H3120" s="95">
        <v>16.600000000000001</v>
      </c>
      <c r="I3120" s="95">
        <v>12.91</v>
      </c>
      <c r="J3120" s="95">
        <v>4.6900000000000004</v>
      </c>
      <c r="K3120" s="95">
        <v>5.32</v>
      </c>
      <c r="L3120" s="95">
        <v>0.62</v>
      </c>
      <c r="M3120" s="95">
        <v>0.18</v>
      </c>
      <c r="N3120" s="95">
        <v>0.78</v>
      </c>
      <c r="O3120" s="95"/>
      <c r="P3120" s="95">
        <v>-0.86</v>
      </c>
      <c r="Q3120" s="95"/>
      <c r="R3120" s="95">
        <v>23.1</v>
      </c>
      <c r="S3120" s="95">
        <v>14.29</v>
      </c>
      <c r="T3120" s="95">
        <v>16.37</v>
      </c>
      <c r="U3120" s="95">
        <v>0.62</v>
      </c>
      <c r="V3120" s="95">
        <v>0.38</v>
      </c>
      <c r="W3120" s="95">
        <v>1.1100000000000001</v>
      </c>
      <c r="X3120" s="95">
        <v>11.78</v>
      </c>
      <c r="Y3120" s="95">
        <v>26.89</v>
      </c>
      <c r="Z3120" s="74" t="s">
        <v>1111</v>
      </c>
      <c r="AA3120" s="95">
        <v>75.72</v>
      </c>
      <c r="AB3120" s="95">
        <v>17.489999999999998</v>
      </c>
      <c r="AC3120" s="74" t="s">
        <v>1111</v>
      </c>
      <c r="AD3120" s="95">
        <v>3938186605</v>
      </c>
    </row>
    <row r="3121" spans="1:30" x14ac:dyDescent="0.2">
      <c r="A3121" s="74" t="s">
        <v>4229</v>
      </c>
      <c r="B3121" s="95">
        <v>2.62</v>
      </c>
      <c r="C3121" s="95"/>
      <c r="D3121" s="95">
        <v>-3.21</v>
      </c>
      <c r="E3121" s="95">
        <v>-0.24</v>
      </c>
      <c r="F3121" s="95">
        <v>0.26</v>
      </c>
      <c r="G3121" s="95">
        <v>41.34</v>
      </c>
      <c r="H3121" s="95">
        <v>15.09</v>
      </c>
      <c r="I3121" s="95">
        <v>-4.9000000000000004</v>
      </c>
      <c r="J3121" s="95">
        <v>1.04</v>
      </c>
      <c r="K3121" s="95">
        <v>1.1000000000000001</v>
      </c>
      <c r="L3121" s="95">
        <v>0.06</v>
      </c>
      <c r="M3121" s="95"/>
      <c r="N3121" s="95">
        <v>0.16</v>
      </c>
      <c r="O3121" s="95">
        <v>-0.16</v>
      </c>
      <c r="P3121" s="95">
        <v>-0.43</v>
      </c>
      <c r="Q3121" s="95">
        <v>0.2</v>
      </c>
      <c r="R3121" s="95">
        <v>-7.43</v>
      </c>
      <c r="S3121" s="95">
        <v>-8.0299999999999994</v>
      </c>
      <c r="T3121" s="95">
        <v>-22.1</v>
      </c>
      <c r="U3121" s="95">
        <v>-1.08</v>
      </c>
      <c r="V3121" s="95">
        <v>2.08</v>
      </c>
      <c r="W3121" s="95">
        <v>1.64</v>
      </c>
      <c r="X3121" s="95">
        <v>-3.02</v>
      </c>
      <c r="Y3121" s="95"/>
      <c r="Z3121" s="74" t="s">
        <v>1111</v>
      </c>
      <c r="AA3121" s="95">
        <v>-10.94</v>
      </c>
      <c r="AB3121" s="95">
        <v>-0.81</v>
      </c>
      <c r="AC3121" s="74" t="s">
        <v>1111</v>
      </c>
      <c r="AD3121" s="95">
        <v>709310565</v>
      </c>
    </row>
    <row r="3122" spans="1:30" x14ac:dyDescent="0.2">
      <c r="A3122" s="74" t="s">
        <v>4230</v>
      </c>
      <c r="B3122" s="95">
        <v>19.61</v>
      </c>
      <c r="C3122" s="95"/>
      <c r="D3122" s="95">
        <v>-364.48</v>
      </c>
      <c r="E3122" s="95">
        <v>4.58</v>
      </c>
      <c r="F3122" s="95">
        <v>2.4</v>
      </c>
      <c r="G3122" s="95">
        <v>56.09</v>
      </c>
      <c r="H3122" s="95">
        <v>0.51</v>
      </c>
      <c r="I3122" s="95">
        <v>-1.47</v>
      </c>
      <c r="J3122" s="95">
        <v>1043.92</v>
      </c>
      <c r="K3122" s="95">
        <v>933.69</v>
      </c>
      <c r="L3122" s="95">
        <v>-110.24</v>
      </c>
      <c r="M3122" s="95">
        <v>-0.48</v>
      </c>
      <c r="N3122" s="95">
        <v>5.36</v>
      </c>
      <c r="O3122" s="95">
        <v>6.49</v>
      </c>
      <c r="P3122" s="95">
        <v>-5.93</v>
      </c>
      <c r="Q3122" s="95">
        <v>2.65</v>
      </c>
      <c r="R3122" s="95">
        <v>-1.26</v>
      </c>
      <c r="S3122" s="95">
        <v>-0.66</v>
      </c>
      <c r="T3122" s="95">
        <v>-0.08</v>
      </c>
      <c r="U3122" s="95">
        <v>0.52</v>
      </c>
      <c r="V3122" s="95">
        <v>0.48</v>
      </c>
      <c r="W3122" s="95">
        <v>0.45</v>
      </c>
      <c r="X3122" s="95">
        <v>12.99</v>
      </c>
      <c r="Y3122" s="95"/>
      <c r="Z3122" s="74" t="s">
        <v>1111</v>
      </c>
      <c r="AA3122" s="95">
        <v>4.28</v>
      </c>
      <c r="AB3122" s="95">
        <v>-0.05</v>
      </c>
      <c r="AC3122" s="74" t="s">
        <v>1111</v>
      </c>
      <c r="AD3122" s="95">
        <v>1152491466</v>
      </c>
    </row>
    <row r="3123" spans="1:30" x14ac:dyDescent="0.2">
      <c r="A3123" s="74" t="s">
        <v>4231</v>
      </c>
      <c r="B3123" s="95">
        <v>283.75</v>
      </c>
      <c r="C3123" s="95">
        <v>0.62</v>
      </c>
      <c r="D3123" s="95">
        <v>80.67</v>
      </c>
      <c r="E3123" s="95">
        <v>8.01</v>
      </c>
      <c r="F3123" s="95">
        <v>1.82</v>
      </c>
      <c r="G3123" s="95">
        <v>100</v>
      </c>
      <c r="H3123" s="95">
        <v>13.97</v>
      </c>
      <c r="I3123" s="95">
        <v>7.28</v>
      </c>
      <c r="J3123" s="95">
        <v>42.07</v>
      </c>
      <c r="K3123" s="95">
        <v>46.97</v>
      </c>
      <c r="L3123" s="95">
        <v>4.9000000000000004</v>
      </c>
      <c r="M3123" s="95">
        <v>0.93</v>
      </c>
      <c r="N3123" s="95">
        <v>5.88</v>
      </c>
      <c r="O3123" s="95"/>
      <c r="P3123" s="95">
        <v>-1.82</v>
      </c>
      <c r="Q3123" s="95"/>
      <c r="R3123" s="95">
        <v>9.93</v>
      </c>
      <c r="S3123" s="95">
        <v>2.2599999999999998</v>
      </c>
      <c r="T3123" s="95">
        <v>5.91</v>
      </c>
      <c r="U3123" s="95">
        <v>0.23</v>
      </c>
      <c r="V3123" s="95">
        <v>0.77</v>
      </c>
      <c r="W3123" s="95">
        <v>0.31</v>
      </c>
      <c r="X3123" s="95">
        <v>3.59</v>
      </c>
      <c r="Y3123" s="95">
        <v>-3.11</v>
      </c>
      <c r="Z3123" s="74" t="s">
        <v>1111</v>
      </c>
      <c r="AA3123" s="95">
        <v>35.409999999999997</v>
      </c>
      <c r="AB3123" s="95">
        <v>3.52</v>
      </c>
      <c r="AC3123" s="74" t="s">
        <v>1111</v>
      </c>
      <c r="AD3123" s="95">
        <v>11478028000</v>
      </c>
    </row>
    <row r="3124" spans="1:30" x14ac:dyDescent="0.2">
      <c r="A3124" s="74" t="s">
        <v>4232</v>
      </c>
      <c r="B3124" s="95">
        <v>23.87</v>
      </c>
      <c r="C3124" s="95"/>
      <c r="D3124" s="95">
        <v>8.41</v>
      </c>
      <c r="E3124" s="95">
        <v>2.91</v>
      </c>
      <c r="F3124" s="95">
        <v>0.56999999999999995</v>
      </c>
      <c r="G3124" s="95">
        <v>13.18</v>
      </c>
      <c r="H3124" s="95">
        <v>8.17</v>
      </c>
      <c r="I3124" s="95">
        <v>5.19</v>
      </c>
      <c r="J3124" s="95">
        <v>5.34</v>
      </c>
      <c r="K3124" s="95">
        <v>8.3000000000000007</v>
      </c>
      <c r="L3124" s="95">
        <v>2.96</v>
      </c>
      <c r="M3124" s="95">
        <v>1.61</v>
      </c>
      <c r="N3124" s="95">
        <v>0.44</v>
      </c>
      <c r="O3124" s="95">
        <v>4.33</v>
      </c>
      <c r="P3124" s="95">
        <v>-1.01</v>
      </c>
      <c r="Q3124" s="95">
        <v>1.43</v>
      </c>
      <c r="R3124" s="95">
        <v>34.67</v>
      </c>
      <c r="S3124" s="95">
        <v>6.77</v>
      </c>
      <c r="T3124" s="95">
        <v>18.05</v>
      </c>
      <c r="U3124" s="95">
        <v>0.2</v>
      </c>
      <c r="V3124" s="95">
        <v>0.8</v>
      </c>
      <c r="W3124" s="95">
        <v>1.3</v>
      </c>
      <c r="X3124" s="95">
        <v>3.68</v>
      </c>
      <c r="Y3124" s="95">
        <v>-19.059999999999999</v>
      </c>
      <c r="Z3124" s="74" t="s">
        <v>1111</v>
      </c>
      <c r="AA3124" s="95">
        <v>8.19</v>
      </c>
      <c r="AB3124" s="95">
        <v>2.84</v>
      </c>
      <c r="AC3124" s="74" t="s">
        <v>1111</v>
      </c>
      <c r="AD3124" s="95">
        <v>1672714120</v>
      </c>
    </row>
    <row r="3125" spans="1:30" x14ac:dyDescent="0.2">
      <c r="A3125" s="74" t="s">
        <v>4233</v>
      </c>
      <c r="B3125" s="95">
        <v>8.25</v>
      </c>
      <c r="C3125" s="95">
        <v>5.24</v>
      </c>
      <c r="D3125" s="95">
        <v>28.2</v>
      </c>
      <c r="E3125" s="95">
        <v>6.01</v>
      </c>
      <c r="F3125" s="95">
        <v>5.99</v>
      </c>
      <c r="G3125" s="95">
        <v>100</v>
      </c>
      <c r="H3125" s="95">
        <v>70</v>
      </c>
      <c r="I3125" s="95">
        <v>70</v>
      </c>
      <c r="J3125" s="95">
        <v>28.2</v>
      </c>
      <c r="K3125" s="95">
        <v>26.28</v>
      </c>
      <c r="L3125" s="95">
        <v>-1.92</v>
      </c>
      <c r="M3125" s="95">
        <v>-0.41</v>
      </c>
      <c r="N3125" s="95">
        <v>19.739999999999998</v>
      </c>
      <c r="O3125" s="95">
        <v>14.81</v>
      </c>
      <c r="P3125" s="95">
        <v>-10.11</v>
      </c>
      <c r="Q3125" s="95">
        <v>145.71</v>
      </c>
      <c r="R3125" s="95">
        <v>21.31</v>
      </c>
      <c r="S3125" s="95">
        <v>21.25</v>
      </c>
      <c r="T3125" s="95">
        <v>21.31</v>
      </c>
      <c r="U3125" s="95">
        <v>1</v>
      </c>
      <c r="V3125" s="95">
        <v>0</v>
      </c>
      <c r="W3125" s="95">
        <v>0.3</v>
      </c>
      <c r="X3125" s="95">
        <v>-16.72</v>
      </c>
      <c r="Y3125" s="95">
        <v>-21.64</v>
      </c>
      <c r="Z3125" s="74" t="s">
        <v>1111</v>
      </c>
      <c r="AA3125" s="95">
        <v>1.34</v>
      </c>
      <c r="AB3125" s="95">
        <v>0.28999999999999998</v>
      </c>
      <c r="AC3125" s="74" t="s">
        <v>1111</v>
      </c>
      <c r="AD3125" s="95">
        <v>15001980</v>
      </c>
    </row>
    <row r="3126" spans="1:30" x14ac:dyDescent="0.2">
      <c r="A3126" s="74" t="s">
        <v>4234</v>
      </c>
      <c r="B3126" s="95">
        <v>85.45</v>
      </c>
      <c r="C3126" s="95">
        <v>0.56000000000000005</v>
      </c>
      <c r="D3126" s="95">
        <v>37.54</v>
      </c>
      <c r="E3126" s="95">
        <v>2.56</v>
      </c>
      <c r="F3126" s="95">
        <v>1.53</v>
      </c>
      <c r="G3126" s="95">
        <v>17.399999999999999</v>
      </c>
      <c r="H3126" s="95">
        <v>3.45</v>
      </c>
      <c r="I3126" s="95">
        <v>3.44</v>
      </c>
      <c r="J3126" s="95">
        <v>37.43</v>
      </c>
      <c r="K3126" s="95">
        <v>38.57</v>
      </c>
      <c r="L3126" s="95">
        <v>1.1299999999999999</v>
      </c>
      <c r="M3126" s="95">
        <v>0.08</v>
      </c>
      <c r="N3126" s="95">
        <v>1.29</v>
      </c>
      <c r="O3126" s="95">
        <v>4.92</v>
      </c>
      <c r="P3126" s="95">
        <v>-2.79</v>
      </c>
      <c r="Q3126" s="95">
        <v>3.2</v>
      </c>
      <c r="R3126" s="95">
        <v>6.82</v>
      </c>
      <c r="S3126" s="95">
        <v>4.08</v>
      </c>
      <c r="T3126" s="95">
        <v>5.98</v>
      </c>
      <c r="U3126" s="95">
        <v>0.6</v>
      </c>
      <c r="V3126" s="95">
        <v>0.4</v>
      </c>
      <c r="W3126" s="95">
        <v>1.18</v>
      </c>
      <c r="X3126" s="95">
        <v>2.79</v>
      </c>
      <c r="Y3126" s="95">
        <v>-13.62</v>
      </c>
      <c r="Z3126" s="74" t="s">
        <v>1111</v>
      </c>
      <c r="AA3126" s="95">
        <v>33.35</v>
      </c>
      <c r="AB3126" s="95">
        <v>2.2799999999999998</v>
      </c>
      <c r="AC3126" s="74" t="s">
        <v>1111</v>
      </c>
      <c r="AD3126" s="95">
        <v>1746529640</v>
      </c>
    </row>
    <row r="3127" spans="1:30" x14ac:dyDescent="0.2">
      <c r="A3127" s="74" t="s">
        <v>4235</v>
      </c>
      <c r="B3127" s="95">
        <v>6.86</v>
      </c>
      <c r="C3127" s="95"/>
      <c r="D3127" s="95">
        <v>-4</v>
      </c>
      <c r="E3127" s="95">
        <v>0.68</v>
      </c>
      <c r="F3127" s="95">
        <v>0.41</v>
      </c>
      <c r="G3127" s="95">
        <v>2.2599999999999998</v>
      </c>
      <c r="H3127" s="95">
        <v>-9.1300000000000008</v>
      </c>
      <c r="I3127" s="95">
        <v>-6.94</v>
      </c>
      <c r="J3127" s="95">
        <v>-3.04</v>
      </c>
      <c r="K3127" s="95">
        <v>-2.42</v>
      </c>
      <c r="L3127" s="95">
        <v>0.62</v>
      </c>
      <c r="M3127" s="95">
        <v>-0.14000000000000001</v>
      </c>
      <c r="N3127" s="95">
        <v>0.28000000000000003</v>
      </c>
      <c r="O3127" s="95">
        <v>1.9</v>
      </c>
      <c r="P3127" s="95">
        <v>-0.91</v>
      </c>
      <c r="Q3127" s="95">
        <v>1.62</v>
      </c>
      <c r="R3127" s="95">
        <v>-17.04</v>
      </c>
      <c r="S3127" s="95">
        <v>-10.15</v>
      </c>
      <c r="T3127" s="95">
        <v>-28.96</v>
      </c>
      <c r="U3127" s="95">
        <v>0.6</v>
      </c>
      <c r="V3127" s="95">
        <v>0.4</v>
      </c>
      <c r="W3127" s="95">
        <v>1.46</v>
      </c>
      <c r="X3127" s="95">
        <v>-12.49</v>
      </c>
      <c r="Y3127" s="95"/>
      <c r="Z3127" s="74" t="s">
        <v>1111</v>
      </c>
      <c r="AA3127" s="95">
        <v>10.02</v>
      </c>
      <c r="AB3127" s="95">
        <v>-1.71</v>
      </c>
      <c r="AC3127" s="74" t="s">
        <v>1111</v>
      </c>
      <c r="AD3127" s="95">
        <v>182804950</v>
      </c>
    </row>
    <row r="3128" spans="1:30" x14ac:dyDescent="0.2">
      <c r="A3128" s="74" t="s">
        <v>4236</v>
      </c>
      <c r="B3128" s="95">
        <v>58.49</v>
      </c>
      <c r="C3128" s="95"/>
      <c r="D3128" s="95">
        <v>-4.13</v>
      </c>
      <c r="E3128" s="95">
        <v>4.8899999999999997</v>
      </c>
      <c r="F3128" s="95">
        <v>0.98</v>
      </c>
      <c r="G3128" s="95">
        <v>34.840000000000003</v>
      </c>
      <c r="H3128" s="95">
        <v>-33.64</v>
      </c>
      <c r="I3128" s="95">
        <v>-33.549999999999997</v>
      </c>
      <c r="J3128" s="95">
        <v>-4.12</v>
      </c>
      <c r="K3128" s="95">
        <v>-5.67</v>
      </c>
      <c r="L3128" s="95">
        <v>-1.55</v>
      </c>
      <c r="M3128" s="95">
        <v>1.84</v>
      </c>
      <c r="N3128" s="95">
        <v>1.39</v>
      </c>
      <c r="O3128" s="95">
        <v>5.3</v>
      </c>
      <c r="P3128" s="95">
        <v>-1.78</v>
      </c>
      <c r="Q3128" s="95">
        <v>1.68</v>
      </c>
      <c r="R3128" s="95">
        <v>-118.32</v>
      </c>
      <c r="S3128" s="95">
        <v>-23.59</v>
      </c>
      <c r="T3128" s="95">
        <v>-37.24</v>
      </c>
      <c r="U3128" s="95">
        <v>0.2</v>
      </c>
      <c r="V3128" s="95">
        <v>0.8</v>
      </c>
      <c r="W3128" s="95">
        <v>0.7</v>
      </c>
      <c r="X3128" s="95">
        <v>8</v>
      </c>
      <c r="Y3128" s="95"/>
      <c r="Z3128" s="74" t="s">
        <v>1111</v>
      </c>
      <c r="AA3128" s="95">
        <v>11.96</v>
      </c>
      <c r="AB3128" s="95">
        <v>-14.15</v>
      </c>
      <c r="AC3128" s="74" t="s">
        <v>1111</v>
      </c>
      <c r="AD3128" s="95">
        <v>1139074910.55</v>
      </c>
    </row>
    <row r="3129" spans="1:30" x14ac:dyDescent="0.2">
      <c r="A3129" s="74" t="s">
        <v>4237</v>
      </c>
      <c r="B3129" s="95">
        <v>66.760000000000005</v>
      </c>
      <c r="C3129" s="95"/>
      <c r="D3129" s="95">
        <v>98.91</v>
      </c>
      <c r="E3129" s="95">
        <v>10.42</v>
      </c>
      <c r="F3129" s="95">
        <v>4.22</v>
      </c>
      <c r="G3129" s="95">
        <v>54.99</v>
      </c>
      <c r="H3129" s="95">
        <v>11.25</v>
      </c>
      <c r="I3129" s="95">
        <v>7.84</v>
      </c>
      <c r="J3129" s="95">
        <v>68.95</v>
      </c>
      <c r="K3129" s="95">
        <v>72.12</v>
      </c>
      <c r="L3129" s="95">
        <v>3.17</v>
      </c>
      <c r="M3129" s="95">
        <v>0.48</v>
      </c>
      <c r="N3129" s="95">
        <v>7.76</v>
      </c>
      <c r="O3129" s="95">
        <v>11.94</v>
      </c>
      <c r="P3129" s="95">
        <v>-7.45</v>
      </c>
      <c r="Q3129" s="95">
        <v>5.47</v>
      </c>
      <c r="R3129" s="95">
        <v>10.54</v>
      </c>
      <c r="S3129" s="95">
        <v>4.2699999999999996</v>
      </c>
      <c r="T3129" s="95">
        <v>6.63</v>
      </c>
      <c r="U3129" s="95">
        <v>0.41</v>
      </c>
      <c r="V3129" s="95">
        <v>0.59</v>
      </c>
      <c r="W3129" s="95">
        <v>0.54</v>
      </c>
      <c r="X3129" s="95">
        <v>4.7300000000000004</v>
      </c>
      <c r="Y3129" s="95"/>
      <c r="Z3129" s="74" t="s">
        <v>1111</v>
      </c>
      <c r="AA3129" s="95">
        <v>6.4</v>
      </c>
      <c r="AB3129" s="95">
        <v>0.67</v>
      </c>
      <c r="AC3129" s="74" t="s">
        <v>1111</v>
      </c>
      <c r="AD3129" s="95">
        <v>4647270416</v>
      </c>
    </row>
    <row r="3130" spans="1:30" x14ac:dyDescent="0.2">
      <c r="A3130" s="74" t="s">
        <v>4238</v>
      </c>
      <c r="B3130" s="95">
        <v>3.37</v>
      </c>
      <c r="C3130" s="95"/>
      <c r="D3130" s="95">
        <v>-27.7</v>
      </c>
      <c r="E3130" s="95">
        <v>5.03</v>
      </c>
      <c r="F3130" s="95">
        <v>2.4700000000000002</v>
      </c>
      <c r="G3130" s="95">
        <v>62.9</v>
      </c>
      <c r="H3130" s="95">
        <v>-16.309999999999999</v>
      </c>
      <c r="I3130" s="95">
        <v>-12.27</v>
      </c>
      <c r="J3130" s="95">
        <v>-20.83</v>
      </c>
      <c r="K3130" s="95">
        <v>-17.38</v>
      </c>
      <c r="L3130" s="95">
        <v>3.45</v>
      </c>
      <c r="M3130" s="95">
        <v>-0.83</v>
      </c>
      <c r="N3130" s="95">
        <v>3.4</v>
      </c>
      <c r="O3130" s="95">
        <v>25.17</v>
      </c>
      <c r="P3130" s="95">
        <v>-5.31</v>
      </c>
      <c r="Q3130" s="95">
        <v>1.22</v>
      </c>
      <c r="R3130" s="95">
        <v>-18.18</v>
      </c>
      <c r="S3130" s="95">
        <v>-8.92</v>
      </c>
      <c r="T3130" s="95">
        <v>-27.49</v>
      </c>
      <c r="U3130" s="95">
        <v>0.49</v>
      </c>
      <c r="V3130" s="95">
        <v>0.51</v>
      </c>
      <c r="W3130" s="95">
        <v>0.73</v>
      </c>
      <c r="X3130" s="95">
        <v>-22.86</v>
      </c>
      <c r="Y3130" s="95"/>
      <c r="Z3130" s="74" t="s">
        <v>1111</v>
      </c>
      <c r="AA3130" s="95">
        <v>0.67</v>
      </c>
      <c r="AB3130" s="95">
        <v>-0.12</v>
      </c>
      <c r="AC3130" s="74" t="s">
        <v>1111</v>
      </c>
      <c r="AD3130" s="95">
        <v>15954591</v>
      </c>
    </row>
    <row r="3131" spans="1:30" x14ac:dyDescent="0.2">
      <c r="A3131" s="74" t="s">
        <v>4239</v>
      </c>
      <c r="B3131" s="95">
        <v>10.44</v>
      </c>
      <c r="C3131" s="95"/>
      <c r="D3131" s="95">
        <v>-14.31</v>
      </c>
      <c r="E3131" s="95">
        <v>12.32</v>
      </c>
      <c r="F3131" s="95">
        <v>3.88</v>
      </c>
      <c r="G3131" s="95">
        <v>57.94</v>
      </c>
      <c r="H3131" s="95">
        <v>-209.69</v>
      </c>
      <c r="I3131" s="95">
        <v>-210.58</v>
      </c>
      <c r="J3131" s="95">
        <v>-14.37</v>
      </c>
      <c r="K3131" s="95">
        <v>-12.54</v>
      </c>
      <c r="L3131" s="95">
        <v>1.83</v>
      </c>
      <c r="M3131" s="95">
        <v>-1.57</v>
      </c>
      <c r="N3131" s="95">
        <v>30.14</v>
      </c>
      <c r="O3131" s="95">
        <v>7.82</v>
      </c>
      <c r="P3131" s="95">
        <v>-8.31</v>
      </c>
      <c r="Q3131" s="95">
        <v>14.2</v>
      </c>
      <c r="R3131" s="95">
        <v>-86.07</v>
      </c>
      <c r="S3131" s="95">
        <v>-27.1</v>
      </c>
      <c r="T3131" s="95">
        <v>-85.74</v>
      </c>
      <c r="U3131" s="95">
        <v>0.31</v>
      </c>
      <c r="V3131" s="95">
        <v>0.69</v>
      </c>
      <c r="W3131" s="95">
        <v>0.13</v>
      </c>
      <c r="X3131" s="95"/>
      <c r="Y3131" s="95"/>
      <c r="Z3131" s="74" t="s">
        <v>1111</v>
      </c>
      <c r="AA3131" s="95">
        <v>0.85</v>
      </c>
      <c r="AB3131" s="95">
        <v>-0.73</v>
      </c>
      <c r="AC3131" s="74" t="s">
        <v>1111</v>
      </c>
      <c r="AD3131" s="95">
        <v>2534169935</v>
      </c>
    </row>
    <row r="3132" spans="1:30" x14ac:dyDescent="0.2">
      <c r="A3132" s="74" t="s">
        <v>4240</v>
      </c>
      <c r="B3132" s="95">
        <v>17.34</v>
      </c>
      <c r="C3132" s="95"/>
      <c r="D3132" s="95">
        <v>37.049999999999997</v>
      </c>
      <c r="E3132" s="95">
        <v>0.94</v>
      </c>
      <c r="F3132" s="95">
        <v>0.34</v>
      </c>
      <c r="G3132" s="95">
        <v>18.5</v>
      </c>
      <c r="H3132" s="95">
        <v>3.64</v>
      </c>
      <c r="I3132" s="95">
        <v>0.99</v>
      </c>
      <c r="J3132" s="95">
        <v>10.11</v>
      </c>
      <c r="K3132" s="95">
        <v>13.2</v>
      </c>
      <c r="L3132" s="95">
        <v>3.09</v>
      </c>
      <c r="M3132" s="95">
        <v>0.28999999999999998</v>
      </c>
      <c r="N3132" s="95">
        <v>0.37</v>
      </c>
      <c r="O3132" s="95">
        <v>1.1599999999999999</v>
      </c>
      <c r="P3132" s="95">
        <v>-0.83</v>
      </c>
      <c r="Q3132" s="95">
        <v>2</v>
      </c>
      <c r="R3132" s="95">
        <v>2.5299999999999998</v>
      </c>
      <c r="S3132" s="95">
        <v>0.92</v>
      </c>
      <c r="T3132" s="95">
        <v>4.28</v>
      </c>
      <c r="U3132" s="95">
        <v>0.36</v>
      </c>
      <c r="V3132" s="95">
        <v>0.64</v>
      </c>
      <c r="W3132" s="95">
        <v>0.93</v>
      </c>
      <c r="X3132" s="95">
        <v>-5</v>
      </c>
      <c r="Y3132" s="95"/>
      <c r="Z3132" s="74" t="s">
        <v>1111</v>
      </c>
      <c r="AA3132" s="95">
        <v>18.52</v>
      </c>
      <c r="AB3132" s="95">
        <v>0.47</v>
      </c>
      <c r="AC3132" s="74" t="s">
        <v>1111</v>
      </c>
      <c r="AD3132" s="95">
        <v>607617876</v>
      </c>
    </row>
    <row r="3133" spans="1:30" x14ac:dyDescent="0.2">
      <c r="A3133" s="74" t="s">
        <v>4241</v>
      </c>
      <c r="B3133" s="95">
        <v>70.98</v>
      </c>
      <c r="C3133" s="95">
        <v>0.28000000000000003</v>
      </c>
      <c r="D3133" s="95">
        <v>16.739999999999998</v>
      </c>
      <c r="E3133" s="95">
        <v>1.54</v>
      </c>
      <c r="F3133" s="95">
        <v>0.73</v>
      </c>
      <c r="G3133" s="95">
        <v>25.28</v>
      </c>
      <c r="H3133" s="95">
        <v>12.6</v>
      </c>
      <c r="I3133" s="95">
        <v>8.17</v>
      </c>
      <c r="J3133" s="95">
        <v>10.86</v>
      </c>
      <c r="K3133" s="95">
        <v>13.27</v>
      </c>
      <c r="L3133" s="95">
        <v>2.41</v>
      </c>
      <c r="M3133" s="95">
        <v>0.34</v>
      </c>
      <c r="N3133" s="95">
        <v>1.37</v>
      </c>
      <c r="O3133" s="95">
        <v>2.99</v>
      </c>
      <c r="P3133" s="95">
        <v>-1.0900000000000001</v>
      </c>
      <c r="Q3133" s="95">
        <v>3.69</v>
      </c>
      <c r="R3133" s="95">
        <v>9.18</v>
      </c>
      <c r="S3133" s="95">
        <v>4.34</v>
      </c>
      <c r="T3133" s="95">
        <v>7.49</v>
      </c>
      <c r="U3133" s="95">
        <v>0.47</v>
      </c>
      <c r="V3133" s="95">
        <v>0.53</v>
      </c>
      <c r="W3133" s="95">
        <v>0.53</v>
      </c>
      <c r="X3133" s="95">
        <v>-2.37</v>
      </c>
      <c r="Y3133" s="95">
        <v>0.82</v>
      </c>
      <c r="Z3133" s="74" t="s">
        <v>1111</v>
      </c>
      <c r="AA3133" s="95">
        <v>46.22</v>
      </c>
      <c r="AB3133" s="95">
        <v>4.24</v>
      </c>
      <c r="AC3133" s="74" t="s">
        <v>1111</v>
      </c>
      <c r="AD3133" s="95">
        <v>2363137140</v>
      </c>
    </row>
    <row r="3134" spans="1:30" x14ac:dyDescent="0.2">
      <c r="A3134" s="74" t="s">
        <v>4242</v>
      </c>
      <c r="B3134" s="95">
        <v>89.53</v>
      </c>
      <c r="C3134" s="95"/>
      <c r="D3134" s="95">
        <v>17.809999999999999</v>
      </c>
      <c r="E3134" s="95">
        <v>3.05</v>
      </c>
      <c r="F3134" s="95">
        <v>1.1200000000000001</v>
      </c>
      <c r="G3134" s="95">
        <v>16.7</v>
      </c>
      <c r="H3134" s="95">
        <v>7.17</v>
      </c>
      <c r="I3134" s="95">
        <v>5.24</v>
      </c>
      <c r="J3134" s="95">
        <v>13.03</v>
      </c>
      <c r="K3134" s="95">
        <v>15.36</v>
      </c>
      <c r="L3134" s="95">
        <v>2.33</v>
      </c>
      <c r="M3134" s="95">
        <v>0.55000000000000004</v>
      </c>
      <c r="N3134" s="95">
        <v>0.93</v>
      </c>
      <c r="O3134" s="95">
        <v>8.58</v>
      </c>
      <c r="P3134" s="95">
        <v>-1.89</v>
      </c>
      <c r="Q3134" s="95">
        <v>1.47</v>
      </c>
      <c r="R3134" s="95">
        <v>17.149999999999999</v>
      </c>
      <c r="S3134" s="95">
        <v>6.28</v>
      </c>
      <c r="T3134" s="95">
        <v>10.31</v>
      </c>
      <c r="U3134" s="95">
        <v>0.37</v>
      </c>
      <c r="V3134" s="95">
        <v>0.63</v>
      </c>
      <c r="W3134" s="95">
        <v>1.2</v>
      </c>
      <c r="X3134" s="95">
        <v>8.48</v>
      </c>
      <c r="Y3134" s="95"/>
      <c r="Z3134" s="74" t="s">
        <v>1111</v>
      </c>
      <c r="AA3134" s="95">
        <v>29.09</v>
      </c>
      <c r="AB3134" s="95">
        <v>4.99</v>
      </c>
      <c r="AC3134" s="74" t="s">
        <v>1111</v>
      </c>
      <c r="AD3134" s="95">
        <v>6601883745</v>
      </c>
    </row>
    <row r="3135" spans="1:30" x14ac:dyDescent="0.2">
      <c r="A3135" s="74" t="s">
        <v>4243</v>
      </c>
      <c r="B3135" s="95">
        <v>82.95</v>
      </c>
      <c r="C3135" s="95">
        <v>0.24</v>
      </c>
      <c r="D3135" s="95">
        <v>15.8</v>
      </c>
      <c r="E3135" s="95">
        <v>2.11</v>
      </c>
      <c r="F3135" s="95">
        <v>1.57</v>
      </c>
      <c r="G3135" s="95">
        <v>37.619999999999997</v>
      </c>
      <c r="H3135" s="95">
        <v>22.68</v>
      </c>
      <c r="I3135" s="95">
        <v>21.16</v>
      </c>
      <c r="J3135" s="95">
        <v>14.74</v>
      </c>
      <c r="K3135" s="95">
        <v>14.42</v>
      </c>
      <c r="L3135" s="95">
        <v>-0.32</v>
      </c>
      <c r="M3135" s="95">
        <v>-0.05</v>
      </c>
      <c r="N3135" s="95">
        <v>3.34</v>
      </c>
      <c r="O3135" s="95">
        <v>6.87</v>
      </c>
      <c r="P3135" s="95">
        <v>-2.38</v>
      </c>
      <c r="Q3135" s="95">
        <v>3.1</v>
      </c>
      <c r="R3135" s="95">
        <v>13.34</v>
      </c>
      <c r="S3135" s="95">
        <v>9.9600000000000009</v>
      </c>
      <c r="T3135" s="95">
        <v>11.65</v>
      </c>
      <c r="U3135" s="95">
        <v>0.75</v>
      </c>
      <c r="V3135" s="95">
        <v>0.25</v>
      </c>
      <c r="W3135" s="95">
        <v>0.47</v>
      </c>
      <c r="X3135" s="95">
        <v>17.440000000000001</v>
      </c>
      <c r="Y3135" s="95"/>
      <c r="Z3135" s="74" t="s">
        <v>1111</v>
      </c>
      <c r="AA3135" s="95">
        <v>39.229999999999997</v>
      </c>
      <c r="AB3135" s="95">
        <v>5.23</v>
      </c>
      <c r="AC3135" s="74" t="s">
        <v>1111</v>
      </c>
      <c r="AD3135" s="95">
        <v>92583170628</v>
      </c>
    </row>
    <row r="3136" spans="1:30" x14ac:dyDescent="0.2">
      <c r="A3136" s="74" t="s">
        <v>4244</v>
      </c>
      <c r="B3136" s="95">
        <v>5.95</v>
      </c>
      <c r="C3136" s="95">
        <v>3.19</v>
      </c>
      <c r="D3136" s="95">
        <v>6.52</v>
      </c>
      <c r="E3136" s="95">
        <v>0.46</v>
      </c>
      <c r="F3136" s="95">
        <v>0.02</v>
      </c>
      <c r="G3136" s="95">
        <v>80.489999999999995</v>
      </c>
      <c r="H3136" s="95">
        <v>0</v>
      </c>
      <c r="I3136" s="95">
        <v>19.52</v>
      </c>
      <c r="J3136" s="95"/>
      <c r="K3136" s="95"/>
      <c r="L3136" s="95"/>
      <c r="M3136" s="95">
        <v>-4.95</v>
      </c>
      <c r="N3136" s="95">
        <v>1.27</v>
      </c>
      <c r="O3136" s="95">
        <v>-0.46</v>
      </c>
      <c r="P3136" s="95">
        <v>-0.08</v>
      </c>
      <c r="Q3136" s="95">
        <v>0.93</v>
      </c>
      <c r="R3136" s="95">
        <v>6.99</v>
      </c>
      <c r="S3136" s="95">
        <v>0.35</v>
      </c>
      <c r="T3136" s="95"/>
      <c r="U3136" s="95">
        <v>0.05</v>
      </c>
      <c r="V3136" s="95">
        <v>0.95</v>
      </c>
      <c r="W3136" s="95">
        <v>0.02</v>
      </c>
      <c r="X3136" s="95">
        <v>2.4300000000000002</v>
      </c>
      <c r="Y3136" s="95">
        <v>5.07</v>
      </c>
      <c r="Z3136" s="74" t="s">
        <v>1111</v>
      </c>
      <c r="AA3136" s="95">
        <v>13.06</v>
      </c>
      <c r="AB3136" s="95">
        <v>0.91</v>
      </c>
      <c r="AC3136" s="74" t="s">
        <v>1111</v>
      </c>
      <c r="AD3136" s="95">
        <v>75895808100</v>
      </c>
    </row>
    <row r="3137" spans="1:30" x14ac:dyDescent="0.2">
      <c r="A3137" s="74" t="s">
        <v>4245</v>
      </c>
      <c r="B3137" s="95">
        <v>30.21</v>
      </c>
      <c r="C3137" s="95">
        <v>1.66</v>
      </c>
      <c r="D3137" s="95">
        <v>-11.27</v>
      </c>
      <c r="E3137" s="95">
        <v>1.18</v>
      </c>
      <c r="F3137" s="95">
        <v>0.45</v>
      </c>
      <c r="G3137" s="95">
        <v>71.430000000000007</v>
      </c>
      <c r="H3137" s="95">
        <v>-8.18</v>
      </c>
      <c r="I3137" s="95">
        <v>-16.7</v>
      </c>
      <c r="J3137" s="95">
        <v>-23</v>
      </c>
      <c r="K3137" s="95">
        <v>-33.4</v>
      </c>
      <c r="L3137" s="95">
        <v>-10.4</v>
      </c>
      <c r="M3137" s="95">
        <v>0.53</v>
      </c>
      <c r="N3137" s="95">
        <v>1.88</v>
      </c>
      <c r="O3137" s="95">
        <v>-15.36</v>
      </c>
      <c r="P3137" s="95">
        <v>-0.49</v>
      </c>
      <c r="Q3137" s="95">
        <v>0.73</v>
      </c>
      <c r="R3137" s="95">
        <v>-10.48</v>
      </c>
      <c r="S3137" s="95">
        <v>-4.01</v>
      </c>
      <c r="T3137" s="95">
        <v>-4.7300000000000004</v>
      </c>
      <c r="U3137" s="95">
        <v>0.38</v>
      </c>
      <c r="V3137" s="95">
        <v>0.62</v>
      </c>
      <c r="W3137" s="95">
        <v>0.24</v>
      </c>
      <c r="X3137" s="95">
        <v>-9.85</v>
      </c>
      <c r="Y3137" s="95"/>
      <c r="Z3137" s="74" t="s">
        <v>1111</v>
      </c>
      <c r="AA3137" s="95">
        <v>25.57</v>
      </c>
      <c r="AB3137" s="95">
        <v>-2.68</v>
      </c>
      <c r="AC3137" s="74" t="s">
        <v>1111</v>
      </c>
      <c r="AD3137" s="95">
        <v>4666209411</v>
      </c>
    </row>
    <row r="3138" spans="1:30" x14ac:dyDescent="0.2">
      <c r="A3138" s="74" t="s">
        <v>4246</v>
      </c>
      <c r="B3138" s="95">
        <v>196.62</v>
      </c>
      <c r="C3138" s="95">
        <v>0.53</v>
      </c>
      <c r="D3138" s="95">
        <v>14.44</v>
      </c>
      <c r="E3138" s="95">
        <v>6.11</v>
      </c>
      <c r="F3138" s="95">
        <v>1.23</v>
      </c>
      <c r="G3138" s="95">
        <v>10.84</v>
      </c>
      <c r="H3138" s="95">
        <v>3.47</v>
      </c>
      <c r="I3138" s="95">
        <v>2.2599999999999998</v>
      </c>
      <c r="J3138" s="95">
        <v>9.4</v>
      </c>
      <c r="K3138" s="95">
        <v>12.22</v>
      </c>
      <c r="L3138" s="95">
        <v>2.82</v>
      </c>
      <c r="M3138" s="95">
        <v>1.83</v>
      </c>
      <c r="N3138" s="95">
        <v>0.33</v>
      </c>
      <c r="O3138" s="95">
        <v>46.8</v>
      </c>
      <c r="P3138" s="95">
        <v>-1.54</v>
      </c>
      <c r="Q3138" s="95">
        <v>1.1499999999999999</v>
      </c>
      <c r="R3138" s="95">
        <v>42.33</v>
      </c>
      <c r="S3138" s="95">
        <v>8.5299999999999994</v>
      </c>
      <c r="T3138" s="95">
        <v>16.059999999999999</v>
      </c>
      <c r="U3138" s="95">
        <v>0.2</v>
      </c>
      <c r="V3138" s="95">
        <v>0.8</v>
      </c>
      <c r="W3138" s="95">
        <v>3.77</v>
      </c>
      <c r="X3138" s="95">
        <v>-2.37</v>
      </c>
      <c r="Y3138" s="95">
        <v>16.97</v>
      </c>
      <c r="Z3138" s="74" t="s">
        <v>1111</v>
      </c>
      <c r="AA3138" s="95">
        <v>32.18</v>
      </c>
      <c r="AB3138" s="95">
        <v>13.62</v>
      </c>
      <c r="AC3138" s="74" t="s">
        <v>1111</v>
      </c>
      <c r="AD3138" s="95">
        <v>5039999784</v>
      </c>
    </row>
    <row r="3139" spans="1:30" x14ac:dyDescent="0.2">
      <c r="A3139" s="74" t="s">
        <v>4247</v>
      </c>
      <c r="B3139" s="95">
        <v>0.92</v>
      </c>
      <c r="C3139" s="95"/>
      <c r="D3139" s="95">
        <v>0.11</v>
      </c>
      <c r="E3139" s="95">
        <v>1.06</v>
      </c>
      <c r="F3139" s="95">
        <v>0.77</v>
      </c>
      <c r="G3139" s="95">
        <v>99.36</v>
      </c>
      <c r="H3139" s="95">
        <v>46.94</v>
      </c>
      <c r="I3139" s="95">
        <v>24.59</v>
      </c>
      <c r="J3139" s="95">
        <v>0.06</v>
      </c>
      <c r="K3139" s="95">
        <v>0.05</v>
      </c>
      <c r="L3139" s="95">
        <v>0</v>
      </c>
      <c r="M3139" s="95">
        <v>-0.03</v>
      </c>
      <c r="N3139" s="95">
        <v>0.03</v>
      </c>
      <c r="O3139" s="95">
        <v>9.1199999999999992</v>
      </c>
      <c r="P3139" s="95">
        <v>-0.93</v>
      </c>
      <c r="Q3139" s="95">
        <v>1.99</v>
      </c>
      <c r="R3139" s="95">
        <v>995.87</v>
      </c>
      <c r="S3139" s="95">
        <v>730.51</v>
      </c>
      <c r="T3139" s="95">
        <v>1451.43</v>
      </c>
      <c r="U3139" s="95">
        <v>0.73</v>
      </c>
      <c r="V3139" s="95">
        <v>0.27</v>
      </c>
      <c r="W3139" s="95">
        <v>29.71</v>
      </c>
      <c r="X3139" s="95">
        <v>276.52999999999997</v>
      </c>
      <c r="Y3139" s="95"/>
      <c r="Z3139" s="74" t="s">
        <v>1111</v>
      </c>
      <c r="AA3139" s="95">
        <v>0.86</v>
      </c>
      <c r="AB3139" s="95">
        <v>8.59</v>
      </c>
      <c r="AC3139" s="74" t="s">
        <v>1111</v>
      </c>
      <c r="AD3139" s="95">
        <v>417860534</v>
      </c>
    </row>
    <row r="3140" spans="1:30" x14ac:dyDescent="0.2">
      <c r="A3140" s="74" t="s">
        <v>4248</v>
      </c>
      <c r="B3140" s="95">
        <v>40.340000000000003</v>
      </c>
      <c r="C3140" s="95">
        <v>1.26</v>
      </c>
      <c r="D3140" s="95">
        <v>11.89</v>
      </c>
      <c r="E3140" s="95">
        <v>1.83</v>
      </c>
      <c r="F3140" s="95">
        <v>0.17</v>
      </c>
      <c r="G3140" s="95">
        <v>0</v>
      </c>
      <c r="H3140" s="95">
        <v>34.979999999999997</v>
      </c>
      <c r="I3140" s="95">
        <v>28.39</v>
      </c>
      <c r="J3140" s="95">
        <v>9.65</v>
      </c>
      <c r="K3140" s="95">
        <v>-7.39</v>
      </c>
      <c r="L3140" s="95">
        <v>-17.04</v>
      </c>
      <c r="M3140" s="95">
        <v>-3.23</v>
      </c>
      <c r="N3140" s="95">
        <v>3.38</v>
      </c>
      <c r="O3140" s="95"/>
      <c r="P3140" s="95">
        <v>-0.17</v>
      </c>
      <c r="Q3140" s="95"/>
      <c r="R3140" s="95">
        <v>15.38</v>
      </c>
      <c r="S3140" s="95">
        <v>1.46</v>
      </c>
      <c r="T3140" s="95">
        <v>15.17</v>
      </c>
      <c r="U3140" s="95">
        <v>0.1</v>
      </c>
      <c r="V3140" s="95">
        <v>0.9</v>
      </c>
      <c r="W3140" s="95">
        <v>0.05</v>
      </c>
      <c r="X3140" s="95">
        <v>16.86</v>
      </c>
      <c r="Y3140" s="95">
        <v>43.07</v>
      </c>
      <c r="Z3140" s="74" t="s">
        <v>1111</v>
      </c>
      <c r="AA3140" s="95">
        <v>22.06</v>
      </c>
      <c r="AB3140" s="95">
        <v>3.39</v>
      </c>
      <c r="AC3140" s="74" t="s">
        <v>1111</v>
      </c>
      <c r="AD3140" s="95">
        <v>485673430</v>
      </c>
    </row>
    <row r="3141" spans="1:30" x14ac:dyDescent="0.2">
      <c r="A3141" s="74" t="s">
        <v>4249</v>
      </c>
      <c r="B3141" s="95">
        <v>3.05</v>
      </c>
      <c r="C3141" s="95"/>
      <c r="D3141" s="95">
        <v>-14.27</v>
      </c>
      <c r="E3141" s="95">
        <v>3.98</v>
      </c>
      <c r="F3141" s="95">
        <v>3.64</v>
      </c>
      <c r="G3141" s="95">
        <v>101.97</v>
      </c>
      <c r="H3141" s="95">
        <v>-1460.44</v>
      </c>
      <c r="I3141" s="95">
        <v>-1460.44</v>
      </c>
      <c r="J3141" s="95">
        <v>-14.27</v>
      </c>
      <c r="K3141" s="95">
        <v>-10.63</v>
      </c>
      <c r="L3141" s="95">
        <v>3.64</v>
      </c>
      <c r="M3141" s="95">
        <v>-1.02</v>
      </c>
      <c r="N3141" s="95">
        <v>208.46</v>
      </c>
      <c r="O3141" s="95">
        <v>4.1399999999999997</v>
      </c>
      <c r="P3141" s="95">
        <v>-98.11</v>
      </c>
      <c r="Q3141" s="95">
        <v>11.34</v>
      </c>
      <c r="R3141" s="95">
        <v>-27.91</v>
      </c>
      <c r="S3141" s="95">
        <v>-25.47</v>
      </c>
      <c r="T3141" s="95">
        <v>-27.74</v>
      </c>
      <c r="U3141" s="95">
        <v>0.91</v>
      </c>
      <c r="V3141" s="95">
        <v>0.09</v>
      </c>
      <c r="W3141" s="95">
        <v>0.02</v>
      </c>
      <c r="X3141" s="95">
        <v>-19.579999999999998</v>
      </c>
      <c r="Y3141" s="95"/>
      <c r="Z3141" s="74" t="s">
        <v>1111</v>
      </c>
      <c r="AA3141" s="95">
        <v>0.75</v>
      </c>
      <c r="AB3141" s="95">
        <v>-0.21</v>
      </c>
      <c r="AC3141" s="74" t="s">
        <v>1111</v>
      </c>
      <c r="AD3141" s="95">
        <v>487388286</v>
      </c>
    </row>
    <row r="3142" spans="1:30" x14ac:dyDescent="0.2">
      <c r="A3142" s="74" t="s">
        <v>4250</v>
      </c>
      <c r="B3142" s="95">
        <v>8.7200000000000006</v>
      </c>
      <c r="C3142" s="95">
        <v>14.72</v>
      </c>
      <c r="D3142" s="95">
        <v>12.21</v>
      </c>
      <c r="E3142" s="95">
        <v>12.04</v>
      </c>
      <c r="F3142" s="95">
        <v>12.04</v>
      </c>
      <c r="G3142" s="95">
        <v>100</v>
      </c>
      <c r="H3142" s="95">
        <v>93.79</v>
      </c>
      <c r="I3142" s="95">
        <v>93.79</v>
      </c>
      <c r="J3142" s="95">
        <v>12.21</v>
      </c>
      <c r="K3142" s="95">
        <v>12.18</v>
      </c>
      <c r="L3142" s="95">
        <v>-0.03</v>
      </c>
      <c r="M3142" s="95">
        <v>-0.03</v>
      </c>
      <c r="N3142" s="95">
        <v>11.45</v>
      </c>
      <c r="O3142" s="95">
        <v>396.82</v>
      </c>
      <c r="P3142" s="95">
        <v>-12.42</v>
      </c>
      <c r="Q3142" s="95"/>
      <c r="R3142" s="95">
        <v>98.62</v>
      </c>
      <c r="S3142" s="95">
        <v>98.62</v>
      </c>
      <c r="T3142" s="95">
        <v>98.62</v>
      </c>
      <c r="U3142" s="95">
        <v>1</v>
      </c>
      <c r="V3142" s="95">
        <v>0</v>
      </c>
      <c r="W3142" s="95">
        <v>1.05</v>
      </c>
      <c r="X3142" s="95">
        <v>-15.17</v>
      </c>
      <c r="Y3142" s="95">
        <v>-17.41</v>
      </c>
      <c r="Z3142" s="74" t="s">
        <v>1111</v>
      </c>
      <c r="AA3142" s="95">
        <v>0.73</v>
      </c>
      <c r="AB3142" s="95">
        <v>0.72</v>
      </c>
      <c r="AC3142" s="74" t="s">
        <v>1111</v>
      </c>
      <c r="AD3142" s="95">
        <v>100395000</v>
      </c>
    </row>
    <row r="3143" spans="1:30" x14ac:dyDescent="0.2">
      <c r="A3143" s="74" t="s">
        <v>4251</v>
      </c>
      <c r="B3143" s="95">
        <v>13.09</v>
      </c>
      <c r="C3143" s="95">
        <v>1.7</v>
      </c>
      <c r="D3143" s="95">
        <v>29.16</v>
      </c>
      <c r="E3143" s="95">
        <v>2.95</v>
      </c>
      <c r="F3143" s="95">
        <v>1.35</v>
      </c>
      <c r="G3143" s="95">
        <v>32.270000000000003</v>
      </c>
      <c r="H3143" s="95">
        <v>10.65</v>
      </c>
      <c r="I3143" s="95">
        <v>6.34</v>
      </c>
      <c r="J3143" s="95">
        <v>17.36</v>
      </c>
      <c r="K3143" s="95">
        <v>19.21</v>
      </c>
      <c r="L3143" s="95">
        <v>1.85</v>
      </c>
      <c r="M3143" s="95">
        <v>0.32</v>
      </c>
      <c r="N3143" s="95">
        <v>1.85</v>
      </c>
      <c r="O3143" s="95">
        <v>4.74</v>
      </c>
      <c r="P3143" s="95">
        <v>-2.38</v>
      </c>
      <c r="Q3143" s="95">
        <v>2.97</v>
      </c>
      <c r="R3143" s="95">
        <v>10.130000000000001</v>
      </c>
      <c r="S3143" s="95">
        <v>4.6399999999999997</v>
      </c>
      <c r="T3143" s="95">
        <v>8.2200000000000006</v>
      </c>
      <c r="U3143" s="95">
        <v>0.46</v>
      </c>
      <c r="V3143" s="95">
        <v>0.54</v>
      </c>
      <c r="W3143" s="95">
        <v>0.73</v>
      </c>
      <c r="X3143" s="95">
        <v>6.77</v>
      </c>
      <c r="Y3143" s="95">
        <v>1.96</v>
      </c>
      <c r="Z3143" s="74" t="s">
        <v>1111</v>
      </c>
      <c r="AA3143" s="95">
        <v>4.43</v>
      </c>
      <c r="AB3143" s="95">
        <v>0.45</v>
      </c>
      <c r="AC3143" s="74" t="s">
        <v>1111</v>
      </c>
      <c r="AD3143" s="95">
        <v>2053190062</v>
      </c>
    </row>
    <row r="3144" spans="1:30" x14ac:dyDescent="0.2">
      <c r="A3144" s="74" t="s">
        <v>4252</v>
      </c>
      <c r="B3144" s="95">
        <v>23.7</v>
      </c>
      <c r="C3144" s="95"/>
      <c r="D3144" s="95">
        <v>-9.82</v>
      </c>
      <c r="E3144" s="95">
        <v>26.51</v>
      </c>
      <c r="F3144" s="95">
        <v>3.94</v>
      </c>
      <c r="G3144" s="95">
        <v>45.63</v>
      </c>
      <c r="H3144" s="95">
        <v>-31.29</v>
      </c>
      <c r="I3144" s="95">
        <v>-33.99</v>
      </c>
      <c r="J3144" s="95">
        <v>-10.67</v>
      </c>
      <c r="K3144" s="95">
        <v>-11.7</v>
      </c>
      <c r="L3144" s="95">
        <v>-1.03</v>
      </c>
      <c r="M3144" s="95">
        <v>2.56</v>
      </c>
      <c r="N3144" s="95">
        <v>3.34</v>
      </c>
      <c r="O3144" s="95">
        <v>1454.89</v>
      </c>
      <c r="P3144" s="95">
        <v>-7.53</v>
      </c>
      <c r="Q3144" s="95">
        <v>1.01</v>
      </c>
      <c r="R3144" s="95">
        <v>-269.98</v>
      </c>
      <c r="S3144" s="95">
        <v>-40.090000000000003</v>
      </c>
      <c r="T3144" s="95">
        <v>-52.92</v>
      </c>
      <c r="U3144" s="95">
        <v>0.15</v>
      </c>
      <c r="V3144" s="95">
        <v>0.85</v>
      </c>
      <c r="W3144" s="95">
        <v>1.18</v>
      </c>
      <c r="X3144" s="95"/>
      <c r="Y3144" s="95"/>
      <c r="Z3144" s="74" t="s">
        <v>1111</v>
      </c>
      <c r="AA3144" s="95">
        <v>0.89</v>
      </c>
      <c r="AB3144" s="95">
        <v>-2.41</v>
      </c>
      <c r="AC3144" s="74" t="s">
        <v>1111</v>
      </c>
      <c r="AD3144" s="95">
        <v>619783582.20000005</v>
      </c>
    </row>
    <row r="3145" spans="1:30" x14ac:dyDescent="0.2">
      <c r="A3145" s="74" t="s">
        <v>4253</v>
      </c>
      <c r="B3145" s="95">
        <v>17.59</v>
      </c>
      <c r="C3145" s="95"/>
      <c r="D3145" s="95">
        <v>11.73</v>
      </c>
      <c r="E3145" s="95">
        <v>1.89</v>
      </c>
      <c r="F3145" s="95">
        <v>1.45</v>
      </c>
      <c r="G3145" s="95">
        <v>30.27</v>
      </c>
      <c r="H3145" s="95">
        <v>6.48</v>
      </c>
      <c r="I3145" s="95">
        <v>13.75</v>
      </c>
      <c r="J3145" s="95">
        <v>24.89</v>
      </c>
      <c r="K3145" s="95">
        <v>16.25</v>
      </c>
      <c r="L3145" s="95">
        <v>-8.64</v>
      </c>
      <c r="M3145" s="95">
        <v>-0.65</v>
      </c>
      <c r="N3145" s="95">
        <v>1.61</v>
      </c>
      <c r="O3145" s="95">
        <v>2.59</v>
      </c>
      <c r="P3145" s="95">
        <v>-4.78</v>
      </c>
      <c r="Q3145" s="95">
        <v>5.1100000000000003</v>
      </c>
      <c r="R3145" s="95">
        <v>16.079999999999998</v>
      </c>
      <c r="S3145" s="95">
        <v>12.38</v>
      </c>
      <c r="T3145" s="95">
        <v>-1.89</v>
      </c>
      <c r="U3145" s="95">
        <v>0.77</v>
      </c>
      <c r="V3145" s="95">
        <v>0.23</v>
      </c>
      <c r="W3145" s="95">
        <v>0.9</v>
      </c>
      <c r="X3145" s="95">
        <v>-4.3600000000000003</v>
      </c>
      <c r="Y3145" s="95"/>
      <c r="Z3145" s="74" t="s">
        <v>1111</v>
      </c>
      <c r="AA3145" s="95">
        <v>9.33</v>
      </c>
      <c r="AB3145" s="95">
        <v>1.5</v>
      </c>
      <c r="AC3145" s="74" t="s">
        <v>1111</v>
      </c>
      <c r="AD3145" s="95">
        <v>817317591</v>
      </c>
    </row>
    <row r="3146" spans="1:30" x14ac:dyDescent="0.2">
      <c r="A3146" s="74" t="s">
        <v>4254</v>
      </c>
      <c r="B3146" s="95">
        <v>103.14</v>
      </c>
      <c r="C3146" s="95"/>
      <c r="D3146" s="95">
        <v>33.479999999999997</v>
      </c>
      <c r="E3146" s="95">
        <v>11.47</v>
      </c>
      <c r="F3146" s="95">
        <v>6.12</v>
      </c>
      <c r="G3146" s="95">
        <v>66.87</v>
      </c>
      <c r="H3146" s="95">
        <v>35.58</v>
      </c>
      <c r="I3146" s="95">
        <v>31.42</v>
      </c>
      <c r="J3146" s="95">
        <v>29.57</v>
      </c>
      <c r="K3146" s="95">
        <v>28.19</v>
      </c>
      <c r="L3146" s="95">
        <v>-1.38</v>
      </c>
      <c r="M3146" s="95">
        <v>-0.54</v>
      </c>
      <c r="N3146" s="95">
        <v>10.52</v>
      </c>
      <c r="O3146" s="95">
        <v>10.73</v>
      </c>
      <c r="P3146" s="95">
        <v>-21.23</v>
      </c>
      <c r="Q3146" s="95">
        <v>5.05</v>
      </c>
      <c r="R3146" s="95">
        <v>34.24</v>
      </c>
      <c r="S3146" s="95">
        <v>18.29</v>
      </c>
      <c r="T3146" s="95">
        <v>24.46</v>
      </c>
      <c r="U3146" s="95">
        <v>0.53</v>
      </c>
      <c r="V3146" s="95">
        <v>0.47</v>
      </c>
      <c r="W3146" s="95">
        <v>0.57999999999999996</v>
      </c>
      <c r="X3146" s="95">
        <v>3.7</v>
      </c>
      <c r="Y3146" s="95">
        <v>29.46</v>
      </c>
      <c r="Z3146" s="74" t="s">
        <v>1111</v>
      </c>
      <c r="AA3146" s="95">
        <v>9</v>
      </c>
      <c r="AB3146" s="95">
        <v>3.08</v>
      </c>
      <c r="AC3146" s="74" t="s">
        <v>1111</v>
      </c>
      <c r="AD3146" s="95">
        <v>27699917868</v>
      </c>
    </row>
    <row r="3147" spans="1:30" x14ac:dyDescent="0.2">
      <c r="A3147" s="74" t="s">
        <v>4255</v>
      </c>
      <c r="B3147" s="95">
        <v>59.76</v>
      </c>
      <c r="C3147" s="95"/>
      <c r="D3147" s="95">
        <v>-421.52</v>
      </c>
      <c r="E3147" s="95">
        <v>10.02</v>
      </c>
      <c r="F3147" s="95">
        <v>4.3499999999999996</v>
      </c>
      <c r="G3147" s="95">
        <v>52.09</v>
      </c>
      <c r="H3147" s="95">
        <v>0.7</v>
      </c>
      <c r="I3147" s="95">
        <v>-1.3</v>
      </c>
      <c r="J3147" s="95">
        <v>776.18</v>
      </c>
      <c r="K3147" s="95">
        <v>802.67</v>
      </c>
      <c r="L3147" s="95">
        <v>26.49</v>
      </c>
      <c r="M3147" s="95">
        <v>0.34</v>
      </c>
      <c r="N3147" s="95">
        <v>5.46</v>
      </c>
      <c r="O3147" s="95">
        <v>24.52</v>
      </c>
      <c r="P3147" s="95">
        <v>-7.21</v>
      </c>
      <c r="Q3147" s="95">
        <v>1.81</v>
      </c>
      <c r="R3147" s="95">
        <v>-2.38</v>
      </c>
      <c r="S3147" s="95">
        <v>-1.03</v>
      </c>
      <c r="T3147" s="95">
        <v>0.56999999999999995</v>
      </c>
      <c r="U3147" s="95">
        <v>0.43</v>
      </c>
      <c r="V3147" s="95">
        <v>0.56999999999999995</v>
      </c>
      <c r="W3147" s="95">
        <v>0.8</v>
      </c>
      <c r="X3147" s="95">
        <v>9.77</v>
      </c>
      <c r="Y3147" s="95"/>
      <c r="Z3147" s="74" t="s">
        <v>1111</v>
      </c>
      <c r="AA3147" s="95">
        <v>5.96</v>
      </c>
      <c r="AB3147" s="95">
        <v>-0.14000000000000001</v>
      </c>
      <c r="AC3147" s="74" t="s">
        <v>1111</v>
      </c>
      <c r="AD3147" s="95">
        <v>4585677624</v>
      </c>
    </row>
    <row r="3148" spans="1:30" x14ac:dyDescent="0.2">
      <c r="A3148" s="74" t="s">
        <v>4256</v>
      </c>
      <c r="B3148" s="95">
        <v>18.61</v>
      </c>
      <c r="C3148" s="95">
        <v>2.91</v>
      </c>
      <c r="D3148" s="95">
        <v>23</v>
      </c>
      <c r="E3148" s="95">
        <v>3.28</v>
      </c>
      <c r="F3148" s="95">
        <v>1.36</v>
      </c>
      <c r="G3148" s="95">
        <v>28.52</v>
      </c>
      <c r="H3148" s="95">
        <v>6.24</v>
      </c>
      <c r="I3148" s="95">
        <v>4.1900000000000004</v>
      </c>
      <c r="J3148" s="95">
        <v>15.44</v>
      </c>
      <c r="K3148" s="95">
        <v>17.88</v>
      </c>
      <c r="L3148" s="95">
        <v>2.44</v>
      </c>
      <c r="M3148" s="95">
        <v>0.52</v>
      </c>
      <c r="N3148" s="95">
        <v>0.96</v>
      </c>
      <c r="O3148" s="95">
        <v>6.7</v>
      </c>
      <c r="P3148" s="95">
        <v>-2.5299999999999998</v>
      </c>
      <c r="Q3148" s="95">
        <v>1.78</v>
      </c>
      <c r="R3148" s="95">
        <v>14.24</v>
      </c>
      <c r="S3148" s="95">
        <v>5.92</v>
      </c>
      <c r="T3148" s="95">
        <v>10.32</v>
      </c>
      <c r="U3148" s="95">
        <v>0.42</v>
      </c>
      <c r="V3148" s="95">
        <v>0.57999999999999996</v>
      </c>
      <c r="W3148" s="95">
        <v>1.41</v>
      </c>
      <c r="X3148" s="95">
        <v>-2.2200000000000002</v>
      </c>
      <c r="Y3148" s="95">
        <v>15.66</v>
      </c>
      <c r="Z3148" s="74" t="s">
        <v>1111</v>
      </c>
      <c r="AA3148" s="95">
        <v>5.67</v>
      </c>
      <c r="AB3148" s="95">
        <v>0.81</v>
      </c>
      <c r="AC3148" s="74" t="s">
        <v>1111</v>
      </c>
      <c r="AD3148" s="95">
        <v>673324336</v>
      </c>
    </row>
    <row r="3149" spans="1:30" x14ac:dyDescent="0.2">
      <c r="A3149" s="74" t="s">
        <v>4257</v>
      </c>
      <c r="B3149" s="95">
        <v>32.03</v>
      </c>
      <c r="C3149" s="95"/>
      <c r="D3149" s="95">
        <v>10.95</v>
      </c>
      <c r="E3149" s="95">
        <v>1.47</v>
      </c>
      <c r="F3149" s="95">
        <v>0.12</v>
      </c>
      <c r="G3149" s="95">
        <v>0</v>
      </c>
      <c r="H3149" s="95">
        <v>33.11</v>
      </c>
      <c r="I3149" s="95">
        <v>23.17</v>
      </c>
      <c r="J3149" s="95">
        <v>7.67</v>
      </c>
      <c r="K3149" s="95">
        <v>-0.82</v>
      </c>
      <c r="L3149" s="95">
        <v>-8.49</v>
      </c>
      <c r="M3149" s="95">
        <v>-1.63</v>
      </c>
      <c r="N3149" s="95">
        <v>2.54</v>
      </c>
      <c r="O3149" s="95"/>
      <c r="P3149" s="95">
        <v>-0.12</v>
      </c>
      <c r="Q3149" s="95"/>
      <c r="R3149" s="95">
        <v>13.46</v>
      </c>
      <c r="S3149" s="95">
        <v>1.1399999999999999</v>
      </c>
      <c r="T3149" s="95">
        <v>10.89</v>
      </c>
      <c r="U3149" s="95">
        <v>0.08</v>
      </c>
      <c r="V3149" s="95">
        <v>0.92</v>
      </c>
      <c r="W3149" s="95">
        <v>0.05</v>
      </c>
      <c r="X3149" s="95"/>
      <c r="Y3149" s="95"/>
      <c r="Z3149" s="74" t="s">
        <v>1111</v>
      </c>
      <c r="AA3149" s="95">
        <v>21.8</v>
      </c>
      <c r="AB3149" s="95">
        <v>2.93</v>
      </c>
      <c r="AC3149" s="74" t="s">
        <v>1111</v>
      </c>
      <c r="AD3149" s="95">
        <v>258084225</v>
      </c>
    </row>
    <row r="3150" spans="1:30" x14ac:dyDescent="0.2">
      <c r="A3150" s="74" t="s">
        <v>4258</v>
      </c>
      <c r="B3150" s="95">
        <v>26.86</v>
      </c>
      <c r="C3150" s="95"/>
      <c r="D3150" s="95">
        <v>-20.7</v>
      </c>
      <c r="E3150" s="95">
        <v>2.38</v>
      </c>
      <c r="F3150" s="95">
        <v>1.58</v>
      </c>
      <c r="G3150" s="95">
        <v>70.510000000000005</v>
      </c>
      <c r="H3150" s="95">
        <v>-23.63</v>
      </c>
      <c r="I3150" s="95">
        <v>-15.64</v>
      </c>
      <c r="J3150" s="95">
        <v>-13.71</v>
      </c>
      <c r="K3150" s="95">
        <v>-12.65</v>
      </c>
      <c r="L3150" s="95">
        <v>1.05</v>
      </c>
      <c r="M3150" s="95">
        <v>-0.18</v>
      </c>
      <c r="N3150" s="95">
        <v>3.24</v>
      </c>
      <c r="O3150" s="95">
        <v>8.01</v>
      </c>
      <c r="P3150" s="95">
        <v>-2.61</v>
      </c>
      <c r="Q3150" s="95">
        <v>1.99</v>
      </c>
      <c r="R3150" s="95">
        <v>-11.48</v>
      </c>
      <c r="S3150" s="95">
        <v>-7.62</v>
      </c>
      <c r="T3150" s="95">
        <v>-22.79</v>
      </c>
      <c r="U3150" s="95">
        <v>0.66</v>
      </c>
      <c r="V3150" s="95">
        <v>0.34</v>
      </c>
      <c r="W3150" s="95">
        <v>0.49</v>
      </c>
      <c r="X3150" s="95">
        <v>-2.4500000000000002</v>
      </c>
      <c r="Y3150" s="95"/>
      <c r="Z3150" s="74" t="s">
        <v>1111</v>
      </c>
      <c r="AA3150" s="95">
        <v>11.3</v>
      </c>
      <c r="AB3150" s="95">
        <v>-1.3</v>
      </c>
      <c r="AC3150" s="74" t="s">
        <v>1111</v>
      </c>
      <c r="AD3150" s="95">
        <v>2144894556</v>
      </c>
    </row>
    <row r="3151" spans="1:30" x14ac:dyDescent="0.2">
      <c r="A3151" s="74" t="s">
        <v>4259</v>
      </c>
      <c r="B3151" s="95">
        <v>13.19</v>
      </c>
      <c r="C3151" s="95"/>
      <c r="D3151" s="95">
        <v>-5.15</v>
      </c>
      <c r="E3151" s="95">
        <v>-3.21</v>
      </c>
      <c r="F3151" s="95">
        <v>1.81</v>
      </c>
      <c r="G3151" s="95">
        <v>86.58</v>
      </c>
      <c r="H3151" s="95">
        <v>-155.09</v>
      </c>
      <c r="I3151" s="95">
        <v>-164.52</v>
      </c>
      <c r="J3151" s="95">
        <v>-5.47</v>
      </c>
      <c r="K3151" s="95">
        <v>-4.32</v>
      </c>
      <c r="L3151" s="95">
        <v>1.1399999999999999</v>
      </c>
      <c r="M3151" s="95"/>
      <c r="N3151" s="95">
        <v>8.48</v>
      </c>
      <c r="O3151" s="95">
        <v>3.18</v>
      </c>
      <c r="P3151" s="95">
        <v>-49.4</v>
      </c>
      <c r="Q3151" s="95">
        <v>2.44</v>
      </c>
      <c r="R3151" s="95">
        <v>-62.27</v>
      </c>
      <c r="S3151" s="95">
        <v>-35.090000000000003</v>
      </c>
      <c r="T3151" s="95">
        <v>930.21</v>
      </c>
      <c r="U3151" s="95">
        <v>-0.56000000000000005</v>
      </c>
      <c r="V3151" s="95">
        <v>1.56</v>
      </c>
      <c r="W3151" s="95">
        <v>0.21</v>
      </c>
      <c r="X3151" s="95"/>
      <c r="Y3151" s="95"/>
      <c r="Z3151" s="74" t="s">
        <v>1111</v>
      </c>
      <c r="AA3151" s="95">
        <v>-4.0999999999999996</v>
      </c>
      <c r="AB3151" s="95">
        <v>-2.56</v>
      </c>
      <c r="AC3151" s="74" t="s">
        <v>1111</v>
      </c>
      <c r="AD3151" s="95">
        <v>1228880847</v>
      </c>
    </row>
    <row r="3152" spans="1:30" x14ac:dyDescent="0.2">
      <c r="A3152" s="74" t="s">
        <v>4260</v>
      </c>
      <c r="B3152" s="95">
        <v>91.69</v>
      </c>
      <c r="C3152" s="95"/>
      <c r="D3152" s="95">
        <v>18.760000000000002</v>
      </c>
      <c r="E3152" s="95">
        <v>3.12</v>
      </c>
      <c r="F3152" s="95">
        <v>1.45</v>
      </c>
      <c r="G3152" s="95">
        <v>12.94</v>
      </c>
      <c r="H3152" s="95">
        <v>4.6399999999999997</v>
      </c>
      <c r="I3152" s="95">
        <v>3.35</v>
      </c>
      <c r="J3152" s="95">
        <v>13.56</v>
      </c>
      <c r="K3152" s="95">
        <v>12.96</v>
      </c>
      <c r="L3152" s="95">
        <v>-0.6</v>
      </c>
      <c r="M3152" s="95">
        <v>-0.14000000000000001</v>
      </c>
      <c r="N3152" s="95">
        <v>0.63</v>
      </c>
      <c r="O3152" s="95">
        <v>6.32</v>
      </c>
      <c r="P3152" s="95">
        <v>-4.26</v>
      </c>
      <c r="Q3152" s="95">
        <v>1.54</v>
      </c>
      <c r="R3152" s="95">
        <v>16.62</v>
      </c>
      <c r="S3152" s="95">
        <v>7.75</v>
      </c>
      <c r="T3152" s="95">
        <v>16.87</v>
      </c>
      <c r="U3152" s="95">
        <v>0.47</v>
      </c>
      <c r="V3152" s="95">
        <v>0.53</v>
      </c>
      <c r="W3152" s="95">
        <v>2.31</v>
      </c>
      <c r="X3152" s="95">
        <v>16.18</v>
      </c>
      <c r="Y3152" s="95">
        <v>16.57</v>
      </c>
      <c r="Z3152" s="74" t="s">
        <v>1111</v>
      </c>
      <c r="AA3152" s="95">
        <v>29.41</v>
      </c>
      <c r="AB3152" s="95">
        <v>4.8899999999999997</v>
      </c>
      <c r="AC3152" s="74" t="s">
        <v>1111</v>
      </c>
      <c r="AD3152" s="95">
        <v>1546801131</v>
      </c>
    </row>
    <row r="3153" spans="1:30" x14ac:dyDescent="0.2">
      <c r="A3153" s="74" t="s">
        <v>4261</v>
      </c>
      <c r="B3153" s="95">
        <v>0.36</v>
      </c>
      <c r="C3153" s="95"/>
      <c r="D3153" s="95">
        <v>-0.93</v>
      </c>
      <c r="E3153" s="95">
        <v>2.87</v>
      </c>
      <c r="F3153" s="95">
        <v>1.78</v>
      </c>
      <c r="G3153" s="95">
        <v>100</v>
      </c>
      <c r="H3153" s="95">
        <v>-10467.030000000001</v>
      </c>
      <c r="I3153" s="95">
        <v>-10467.030000000001</v>
      </c>
      <c r="J3153" s="95">
        <v>-0.93</v>
      </c>
      <c r="K3153" s="95">
        <v>-0.53</v>
      </c>
      <c r="L3153" s="95">
        <v>0.4</v>
      </c>
      <c r="M3153" s="95">
        <v>-1.23</v>
      </c>
      <c r="N3153" s="95">
        <v>97.51</v>
      </c>
      <c r="O3153" s="95">
        <v>3.44</v>
      </c>
      <c r="P3153" s="95">
        <v>-8.83</v>
      </c>
      <c r="Q3153" s="95">
        <v>2.85</v>
      </c>
      <c r="R3153" s="95">
        <v>-308.45</v>
      </c>
      <c r="S3153" s="95">
        <v>-191.57</v>
      </c>
      <c r="T3153" s="95">
        <v>-308.45</v>
      </c>
      <c r="U3153" s="95">
        <v>0.62</v>
      </c>
      <c r="V3153" s="95">
        <v>0.38</v>
      </c>
      <c r="W3153" s="95">
        <v>0.02</v>
      </c>
      <c r="X3153" s="95"/>
      <c r="Y3153" s="95"/>
      <c r="Z3153" s="74" t="s">
        <v>1111</v>
      </c>
      <c r="AA3153" s="95">
        <v>0.13</v>
      </c>
      <c r="AB3153" s="95">
        <v>-0.4</v>
      </c>
      <c r="AC3153" s="74" t="s">
        <v>1111</v>
      </c>
      <c r="AD3153" s="95">
        <v>8873525</v>
      </c>
    </row>
    <row r="3154" spans="1:30" x14ac:dyDescent="0.2">
      <c r="A3154" s="74" t="s">
        <v>4262</v>
      </c>
      <c r="B3154" s="95">
        <v>12.62</v>
      </c>
      <c r="C3154" s="95"/>
      <c r="D3154" s="95">
        <v>6.93</v>
      </c>
      <c r="E3154" s="95">
        <v>0.96</v>
      </c>
      <c r="F3154" s="95">
        <v>0.62</v>
      </c>
      <c r="G3154" s="95">
        <v>18.47</v>
      </c>
      <c r="H3154" s="95">
        <v>8.27</v>
      </c>
      <c r="I3154" s="95">
        <v>6.64</v>
      </c>
      <c r="J3154" s="95">
        <v>5.57</v>
      </c>
      <c r="K3154" s="95">
        <v>4.7300000000000004</v>
      </c>
      <c r="L3154" s="95">
        <v>-0.84</v>
      </c>
      <c r="M3154" s="95">
        <v>-0.15</v>
      </c>
      <c r="N3154" s="95">
        <v>0.46</v>
      </c>
      <c r="O3154" s="95">
        <v>1.49</v>
      </c>
      <c r="P3154" s="95">
        <v>-1.43</v>
      </c>
      <c r="Q3154" s="95">
        <v>3.65</v>
      </c>
      <c r="R3154" s="95">
        <v>13.92</v>
      </c>
      <c r="S3154" s="95">
        <v>8.9</v>
      </c>
      <c r="T3154" s="95">
        <v>12.53</v>
      </c>
      <c r="U3154" s="95">
        <v>0.64</v>
      </c>
      <c r="V3154" s="95">
        <v>0.36</v>
      </c>
      <c r="W3154" s="95">
        <v>1.34</v>
      </c>
      <c r="X3154" s="95">
        <v>9.35</v>
      </c>
      <c r="Y3154" s="95">
        <v>2.44</v>
      </c>
      <c r="Z3154" s="74" t="s">
        <v>1111</v>
      </c>
      <c r="AA3154" s="95">
        <v>13.28</v>
      </c>
      <c r="AB3154" s="95">
        <v>1.85</v>
      </c>
      <c r="AC3154" s="74" t="s">
        <v>1111</v>
      </c>
      <c r="AD3154" s="95">
        <v>81536931</v>
      </c>
    </row>
    <row r="3155" spans="1:30" x14ac:dyDescent="0.2">
      <c r="A3155" s="74" t="s">
        <v>4263</v>
      </c>
      <c r="B3155" s="95">
        <v>2.61</v>
      </c>
      <c r="C3155" s="95"/>
      <c r="D3155" s="95">
        <v>-252.08</v>
      </c>
      <c r="E3155" s="95">
        <v>-625</v>
      </c>
      <c r="F3155" s="95">
        <v>11.89</v>
      </c>
      <c r="G3155" s="95">
        <v>33.51</v>
      </c>
      <c r="H3155" s="95">
        <v>-104.67</v>
      </c>
      <c r="I3155" s="95">
        <v>-83.69</v>
      </c>
      <c r="J3155" s="95">
        <v>-201.56</v>
      </c>
      <c r="K3155" s="95">
        <v>-202.37</v>
      </c>
      <c r="L3155" s="95">
        <v>-0.81</v>
      </c>
      <c r="M3155" s="95"/>
      <c r="N3155" s="95">
        <v>210.98</v>
      </c>
      <c r="O3155" s="95">
        <v>-104.61</v>
      </c>
      <c r="P3155" s="95">
        <v>-21.46</v>
      </c>
      <c r="Q3155" s="95">
        <v>0.8</v>
      </c>
      <c r="R3155" s="95">
        <v>-247.94</v>
      </c>
      <c r="S3155" s="95">
        <v>-4.72</v>
      </c>
      <c r="T3155" s="95">
        <v>-25.62</v>
      </c>
      <c r="U3155" s="95">
        <v>-0.02</v>
      </c>
      <c r="V3155" s="95">
        <v>1.02</v>
      </c>
      <c r="W3155" s="95">
        <v>0.06</v>
      </c>
      <c r="X3155" s="95">
        <v>110.7</v>
      </c>
      <c r="Y3155" s="95"/>
      <c r="Z3155" s="74" t="s">
        <v>1111</v>
      </c>
      <c r="AA3155" s="95">
        <v>0</v>
      </c>
      <c r="AB3155" s="95">
        <v>-0.01</v>
      </c>
      <c r="AC3155" s="74" t="s">
        <v>1111</v>
      </c>
      <c r="AD3155" s="95">
        <v>681878682</v>
      </c>
    </row>
    <row r="3156" spans="1:30" x14ac:dyDescent="0.2">
      <c r="A3156" s="74" t="s">
        <v>4264</v>
      </c>
      <c r="B3156" s="95">
        <v>0.83</v>
      </c>
      <c r="C3156" s="95"/>
      <c r="D3156" s="95">
        <v>-1.81</v>
      </c>
      <c r="E3156" s="95">
        <v>2.66</v>
      </c>
      <c r="F3156" s="95">
        <v>2.4</v>
      </c>
      <c r="G3156" s="95">
        <v>53.37</v>
      </c>
      <c r="H3156" s="95">
        <v>-1255.54</v>
      </c>
      <c r="I3156" s="95">
        <v>-1268.6099999999999</v>
      </c>
      <c r="J3156" s="95">
        <v>-1.83</v>
      </c>
      <c r="K3156" s="95">
        <v>-1.1499999999999999</v>
      </c>
      <c r="L3156" s="95">
        <v>0.68</v>
      </c>
      <c r="M3156" s="95">
        <v>-0.99</v>
      </c>
      <c r="N3156" s="95">
        <v>22.97</v>
      </c>
      <c r="O3156" s="95">
        <v>2.5299999999999998</v>
      </c>
      <c r="P3156" s="95">
        <v>-96.25</v>
      </c>
      <c r="Q3156" s="95">
        <v>35.43</v>
      </c>
      <c r="R3156" s="95">
        <v>-147.09</v>
      </c>
      <c r="S3156" s="95">
        <v>-132.56</v>
      </c>
      <c r="T3156" s="95">
        <v>-146.83000000000001</v>
      </c>
      <c r="U3156" s="95">
        <v>0.9</v>
      </c>
      <c r="V3156" s="95">
        <v>0.1</v>
      </c>
      <c r="W3156" s="95">
        <v>0.1</v>
      </c>
      <c r="X3156" s="95">
        <v>33.49</v>
      </c>
      <c r="Y3156" s="95"/>
      <c r="Z3156" s="74" t="s">
        <v>1111</v>
      </c>
      <c r="AA3156" s="95">
        <v>0.31</v>
      </c>
      <c r="AB3156" s="95">
        <v>-0.46</v>
      </c>
      <c r="AC3156" s="74" t="s">
        <v>1111</v>
      </c>
      <c r="AD3156" s="95">
        <v>23195844</v>
      </c>
    </row>
    <row r="3157" spans="1:30" x14ac:dyDescent="0.2">
      <c r="A3157" s="74" t="s">
        <v>4265</v>
      </c>
      <c r="B3157" s="95">
        <v>73.11</v>
      </c>
      <c r="C3157" s="95"/>
      <c r="D3157" s="95">
        <v>233.52</v>
      </c>
      <c r="E3157" s="95">
        <v>15.66</v>
      </c>
      <c r="F3157" s="95">
        <v>12.55</v>
      </c>
      <c r="G3157" s="95">
        <v>91.68</v>
      </c>
      <c r="H3157" s="95">
        <v>6.72</v>
      </c>
      <c r="I3157" s="95">
        <v>6.48</v>
      </c>
      <c r="J3157" s="95">
        <v>225.4</v>
      </c>
      <c r="K3157" s="95">
        <v>215.42</v>
      </c>
      <c r="L3157" s="95">
        <v>-9.98</v>
      </c>
      <c r="M3157" s="95">
        <v>-0.69</v>
      </c>
      <c r="N3157" s="95">
        <v>15.14</v>
      </c>
      <c r="O3157" s="95">
        <v>18.48</v>
      </c>
      <c r="P3157" s="95">
        <v>-57.1</v>
      </c>
      <c r="Q3157" s="95">
        <v>7.73</v>
      </c>
      <c r="R3157" s="95">
        <v>6.71</v>
      </c>
      <c r="S3157" s="95">
        <v>5.38</v>
      </c>
      <c r="T3157" s="95">
        <v>6.83</v>
      </c>
      <c r="U3157" s="95">
        <v>0.8</v>
      </c>
      <c r="V3157" s="95">
        <v>0.2</v>
      </c>
      <c r="W3157" s="95">
        <v>0.83</v>
      </c>
      <c r="X3157" s="95"/>
      <c r="Y3157" s="95"/>
      <c r="Z3157" s="74" t="s">
        <v>1111</v>
      </c>
      <c r="AA3157" s="95">
        <v>4.67</v>
      </c>
      <c r="AB3157" s="95">
        <v>0.31</v>
      </c>
      <c r="AC3157" s="74" t="s">
        <v>1111</v>
      </c>
      <c r="AD3157" s="95">
        <v>3670472928</v>
      </c>
    </row>
    <row r="3158" spans="1:30" x14ac:dyDescent="0.2">
      <c r="A3158" s="74" t="s">
        <v>4266</v>
      </c>
      <c r="B3158" s="95">
        <v>1.52</v>
      </c>
      <c r="C3158" s="95">
        <v>3.95</v>
      </c>
      <c r="D3158" s="95">
        <v>-2.98</v>
      </c>
      <c r="E3158" s="95">
        <v>0.49</v>
      </c>
      <c r="F3158" s="95">
        <v>0.3</v>
      </c>
      <c r="G3158" s="95">
        <v>9.94</v>
      </c>
      <c r="H3158" s="95">
        <v>-30.54</v>
      </c>
      <c r="I3158" s="95">
        <v>-43.95</v>
      </c>
      <c r="J3158" s="95">
        <v>-4.28</v>
      </c>
      <c r="K3158" s="95">
        <v>-8.66</v>
      </c>
      <c r="L3158" s="95">
        <v>-4.38</v>
      </c>
      <c r="M3158" s="95">
        <v>0.5</v>
      </c>
      <c r="N3158" s="95">
        <v>1.31</v>
      </c>
      <c r="O3158" s="95">
        <v>6.35</v>
      </c>
      <c r="P3158" s="95">
        <v>-0.33</v>
      </c>
      <c r="Q3158" s="95">
        <v>2.02</v>
      </c>
      <c r="R3158" s="95">
        <v>-16.420000000000002</v>
      </c>
      <c r="S3158" s="95">
        <v>-9.94</v>
      </c>
      <c r="T3158" s="95">
        <v>-7.24</v>
      </c>
      <c r="U3158" s="95">
        <v>0.61</v>
      </c>
      <c r="V3158" s="95">
        <v>0.39</v>
      </c>
      <c r="W3158" s="95">
        <v>0.23</v>
      </c>
      <c r="X3158" s="95">
        <v>-4.47</v>
      </c>
      <c r="Y3158" s="95">
        <v>-15.28</v>
      </c>
      <c r="Z3158" s="74" t="s">
        <v>1111</v>
      </c>
      <c r="AA3158" s="95">
        <v>3.11</v>
      </c>
      <c r="AB3158" s="95">
        <v>-0.51</v>
      </c>
      <c r="AC3158" s="74" t="s">
        <v>1111</v>
      </c>
      <c r="AD3158" s="95">
        <v>274909480</v>
      </c>
    </row>
    <row r="3159" spans="1:30" x14ac:dyDescent="0.2">
      <c r="A3159" s="74" t="s">
        <v>4267</v>
      </c>
      <c r="B3159" s="95">
        <v>55.11</v>
      </c>
      <c r="C3159" s="95">
        <v>2.54</v>
      </c>
      <c r="D3159" s="95">
        <v>17.82</v>
      </c>
      <c r="E3159" s="95">
        <v>-4.05</v>
      </c>
      <c r="F3159" s="95">
        <v>1.95</v>
      </c>
      <c r="G3159" s="95">
        <v>47.46</v>
      </c>
      <c r="H3159" s="95">
        <v>28.09</v>
      </c>
      <c r="I3159" s="95">
        <v>12.66</v>
      </c>
      <c r="J3159" s="95">
        <v>8.0299999999999994</v>
      </c>
      <c r="K3159" s="95">
        <v>10.17</v>
      </c>
      <c r="L3159" s="95">
        <v>2.14</v>
      </c>
      <c r="M3159" s="95"/>
      <c r="N3159" s="95">
        <v>2.2599999999999998</v>
      </c>
      <c r="O3159" s="95">
        <v>2.6</v>
      </c>
      <c r="P3159" s="95">
        <v>-16.95</v>
      </c>
      <c r="Q3159" s="95">
        <v>6.5</v>
      </c>
      <c r="R3159" s="95">
        <v>-22.73</v>
      </c>
      <c r="S3159" s="95">
        <v>10.92</v>
      </c>
      <c r="T3159" s="95">
        <v>25.59</v>
      </c>
      <c r="U3159" s="95">
        <v>-0.48</v>
      </c>
      <c r="V3159" s="95">
        <v>1.48</v>
      </c>
      <c r="W3159" s="95">
        <v>0.86</v>
      </c>
      <c r="X3159" s="95">
        <v>-5.47</v>
      </c>
      <c r="Y3159" s="95">
        <v>12.68</v>
      </c>
      <c r="Z3159" s="74" t="s">
        <v>1111</v>
      </c>
      <c r="AA3159" s="95">
        <v>-13.61</v>
      </c>
      <c r="AB3159" s="95">
        <v>3.09</v>
      </c>
      <c r="AC3159" s="74" t="s">
        <v>1111</v>
      </c>
      <c r="AD3159" s="95">
        <v>226788672</v>
      </c>
    </row>
    <row r="3160" spans="1:30" x14ac:dyDescent="0.2">
      <c r="A3160" s="74" t="s">
        <v>4268</v>
      </c>
      <c r="B3160" s="95">
        <v>41.03</v>
      </c>
      <c r="C3160" s="95">
        <v>2.63</v>
      </c>
      <c r="D3160" s="95">
        <v>100.74</v>
      </c>
      <c r="E3160" s="95">
        <v>4.41</v>
      </c>
      <c r="F3160" s="95">
        <v>2.94</v>
      </c>
      <c r="G3160" s="95">
        <v>71.31</v>
      </c>
      <c r="H3160" s="95">
        <v>5.2</v>
      </c>
      <c r="I3160" s="95">
        <v>3.79</v>
      </c>
      <c r="J3160" s="95">
        <v>73.45</v>
      </c>
      <c r="K3160" s="95">
        <v>71.680000000000007</v>
      </c>
      <c r="L3160" s="95">
        <v>-1.77</v>
      </c>
      <c r="M3160" s="95">
        <v>-0.11</v>
      </c>
      <c r="N3160" s="95">
        <v>3.82</v>
      </c>
      <c r="O3160" s="95">
        <v>11.22</v>
      </c>
      <c r="P3160" s="95">
        <v>-5.4</v>
      </c>
      <c r="Q3160" s="95">
        <v>2.37</v>
      </c>
      <c r="R3160" s="95">
        <v>4.38</v>
      </c>
      <c r="S3160" s="95">
        <v>2.92</v>
      </c>
      <c r="T3160" s="95">
        <v>4.05</v>
      </c>
      <c r="U3160" s="95">
        <v>0.67</v>
      </c>
      <c r="V3160" s="95">
        <v>0.33</v>
      </c>
      <c r="W3160" s="95">
        <v>0.77</v>
      </c>
      <c r="X3160" s="95">
        <v>0.98</v>
      </c>
      <c r="Y3160" s="95">
        <v>8.56</v>
      </c>
      <c r="Z3160" s="74" t="s">
        <v>1111</v>
      </c>
      <c r="AA3160" s="95">
        <v>9.3000000000000007</v>
      </c>
      <c r="AB3160" s="95">
        <v>0.41</v>
      </c>
      <c r="AC3160" s="74" t="s">
        <v>1111</v>
      </c>
      <c r="AD3160" s="95">
        <v>5411110254</v>
      </c>
    </row>
    <row r="3161" spans="1:30" x14ac:dyDescent="0.2">
      <c r="A3161" s="74" t="s">
        <v>4269</v>
      </c>
      <c r="B3161" s="95">
        <v>18.350000000000001</v>
      </c>
      <c r="C3161" s="95">
        <v>5.45</v>
      </c>
      <c r="D3161" s="95">
        <v>17.04</v>
      </c>
      <c r="E3161" s="95">
        <v>2.5</v>
      </c>
      <c r="F3161" s="95">
        <v>1.51</v>
      </c>
      <c r="G3161" s="95">
        <v>74</v>
      </c>
      <c r="H3161" s="95">
        <v>6.72</v>
      </c>
      <c r="I3161" s="95">
        <v>4.97</v>
      </c>
      <c r="J3161" s="95">
        <v>12.61</v>
      </c>
      <c r="K3161" s="95">
        <v>10.08</v>
      </c>
      <c r="L3161" s="95">
        <v>-2.5299999999999998</v>
      </c>
      <c r="M3161" s="95">
        <v>-0.5</v>
      </c>
      <c r="N3161" s="95">
        <v>0.85</v>
      </c>
      <c r="O3161" s="95">
        <v>4.5199999999999996</v>
      </c>
      <c r="P3161" s="95">
        <v>-4.07</v>
      </c>
      <c r="Q3161" s="95">
        <v>2.14</v>
      </c>
      <c r="R3161" s="95">
        <v>14.7</v>
      </c>
      <c r="S3161" s="95">
        <v>8.8800000000000008</v>
      </c>
      <c r="T3161" s="95">
        <v>15.7</v>
      </c>
      <c r="U3161" s="95">
        <v>0.6</v>
      </c>
      <c r="V3161" s="95">
        <v>0.4</v>
      </c>
      <c r="W3161" s="95">
        <v>1.78</v>
      </c>
      <c r="X3161" s="95">
        <v>3.48</v>
      </c>
      <c r="Y3161" s="95">
        <v>7.76</v>
      </c>
      <c r="Z3161" s="74" t="s">
        <v>1111</v>
      </c>
      <c r="AA3161" s="95">
        <v>7.33</v>
      </c>
      <c r="AB3161" s="95">
        <v>1.08</v>
      </c>
      <c r="AC3161" s="74" t="s">
        <v>1111</v>
      </c>
      <c r="AD3161" s="95">
        <v>362607010</v>
      </c>
    </row>
    <row r="3162" spans="1:30" x14ac:dyDescent="0.2">
      <c r="A3162" s="74" t="s">
        <v>4270</v>
      </c>
      <c r="B3162" s="95">
        <v>44.5</v>
      </c>
      <c r="C3162" s="95"/>
      <c r="D3162" s="95">
        <v>-23.24</v>
      </c>
      <c r="E3162" s="95">
        <v>-1.22</v>
      </c>
      <c r="F3162" s="95">
        <v>0.63</v>
      </c>
      <c r="G3162" s="95">
        <v>18.25</v>
      </c>
      <c r="H3162" s="95">
        <v>0.83</v>
      </c>
      <c r="I3162" s="95">
        <v>-2.48</v>
      </c>
      <c r="J3162" s="95">
        <v>69.349999999999994</v>
      </c>
      <c r="K3162" s="95">
        <v>129.22999999999999</v>
      </c>
      <c r="L3162" s="95">
        <v>59.88</v>
      </c>
      <c r="M3162" s="95"/>
      <c r="N3162" s="95">
        <v>0.57999999999999996</v>
      </c>
      <c r="O3162" s="95">
        <v>5.83</v>
      </c>
      <c r="P3162" s="95">
        <v>-1.82</v>
      </c>
      <c r="Q3162" s="95">
        <v>1.2</v>
      </c>
      <c r="R3162" s="95">
        <v>-5.24</v>
      </c>
      <c r="S3162" s="95">
        <v>-2.7</v>
      </c>
      <c r="T3162" s="95">
        <v>1.97</v>
      </c>
      <c r="U3162" s="95">
        <v>-0.51</v>
      </c>
      <c r="V3162" s="95">
        <v>1.51</v>
      </c>
      <c r="W3162" s="95">
        <v>1.0900000000000001</v>
      </c>
      <c r="X3162" s="95">
        <v>-5.85</v>
      </c>
      <c r="Y3162" s="95"/>
      <c r="Z3162" s="74" t="s">
        <v>1111</v>
      </c>
      <c r="AA3162" s="95">
        <v>-36.520000000000003</v>
      </c>
      <c r="AB3162" s="95">
        <v>-1.91</v>
      </c>
      <c r="AC3162" s="74" t="s">
        <v>1111</v>
      </c>
      <c r="AD3162" s="95">
        <v>4438643600</v>
      </c>
    </row>
    <row r="3163" spans="1:30" x14ac:dyDescent="0.2">
      <c r="A3163" s="74" t="s">
        <v>4271</v>
      </c>
      <c r="B3163" s="95">
        <v>18.399999999999999</v>
      </c>
      <c r="C3163" s="95">
        <v>3.48</v>
      </c>
      <c r="D3163" s="95">
        <v>3.25</v>
      </c>
      <c r="E3163" s="95">
        <v>1.0900000000000001</v>
      </c>
      <c r="F3163" s="95">
        <v>0.04</v>
      </c>
      <c r="G3163" s="95">
        <v>0</v>
      </c>
      <c r="H3163" s="95">
        <v>72.11</v>
      </c>
      <c r="I3163" s="95">
        <v>25.7</v>
      </c>
      <c r="J3163" s="95">
        <v>1.1599999999999999</v>
      </c>
      <c r="K3163" s="95">
        <v>1.72</v>
      </c>
      <c r="L3163" s="95">
        <v>0.56000000000000005</v>
      </c>
      <c r="M3163" s="95">
        <v>0.53</v>
      </c>
      <c r="N3163" s="95">
        <v>0.83</v>
      </c>
      <c r="O3163" s="95"/>
      <c r="P3163" s="95">
        <v>-0.04</v>
      </c>
      <c r="Q3163" s="95"/>
      <c r="R3163" s="95">
        <v>33.53</v>
      </c>
      <c r="S3163" s="95">
        <v>1.1100000000000001</v>
      </c>
      <c r="T3163" s="95">
        <v>41.72</v>
      </c>
      <c r="U3163" s="95">
        <v>0.03</v>
      </c>
      <c r="V3163" s="95">
        <v>0.97</v>
      </c>
      <c r="W3163" s="95">
        <v>0.04</v>
      </c>
      <c r="X3163" s="95">
        <v>-6.43</v>
      </c>
      <c r="Y3163" s="95">
        <v>-15.98</v>
      </c>
      <c r="Z3163" s="74" t="s">
        <v>1111</v>
      </c>
      <c r="AA3163" s="95">
        <v>16.89</v>
      </c>
      <c r="AB3163" s="95">
        <v>5.66</v>
      </c>
      <c r="AC3163" s="74" t="s">
        <v>1111</v>
      </c>
      <c r="AD3163" s="95">
        <v>2965572160</v>
      </c>
    </row>
    <row r="3164" spans="1:30" x14ac:dyDescent="0.2">
      <c r="A3164" s="74" t="s">
        <v>4272</v>
      </c>
      <c r="B3164" s="95">
        <v>15.52</v>
      </c>
      <c r="C3164" s="95"/>
      <c r="D3164" s="95">
        <v>-147.87</v>
      </c>
      <c r="E3164" s="95">
        <v>23.16</v>
      </c>
      <c r="F3164" s="95">
        <v>1.99</v>
      </c>
      <c r="G3164" s="95"/>
      <c r="H3164" s="95"/>
      <c r="I3164" s="95"/>
      <c r="J3164" s="95">
        <v>-147.87</v>
      </c>
      <c r="K3164" s="95">
        <v>-147.47999999999999</v>
      </c>
      <c r="L3164" s="95">
        <v>0.39</v>
      </c>
      <c r="M3164" s="95">
        <v>-0.06</v>
      </c>
      <c r="N3164" s="95"/>
      <c r="O3164" s="95">
        <v>387.22</v>
      </c>
      <c r="P3164" s="95">
        <v>-2</v>
      </c>
      <c r="Q3164" s="95">
        <v>6.98</v>
      </c>
      <c r="R3164" s="95">
        <v>-15.66</v>
      </c>
      <c r="S3164" s="95">
        <v>-1.34</v>
      </c>
      <c r="T3164" s="95">
        <v>-15.66</v>
      </c>
      <c r="U3164" s="95">
        <v>0.09</v>
      </c>
      <c r="V3164" s="95">
        <v>0.03</v>
      </c>
      <c r="W3164" s="95">
        <v>0</v>
      </c>
      <c r="X3164" s="95"/>
      <c r="Y3164" s="95"/>
      <c r="Z3164" s="74" t="s">
        <v>1111</v>
      </c>
      <c r="AA3164" s="95">
        <v>0.67</v>
      </c>
      <c r="AB3164" s="95">
        <v>-0.1</v>
      </c>
      <c r="AC3164" s="74" t="s">
        <v>1111</v>
      </c>
      <c r="AD3164" s="95">
        <v>115779200</v>
      </c>
    </row>
    <row r="3165" spans="1:30" x14ac:dyDescent="0.2">
      <c r="A3165" s="74" t="s">
        <v>4273</v>
      </c>
      <c r="B3165" s="95">
        <v>1.56</v>
      </c>
      <c r="C3165" s="95"/>
      <c r="D3165" s="95">
        <v>-14.86</v>
      </c>
      <c r="E3165" s="95">
        <v>2.33</v>
      </c>
      <c r="F3165" s="95">
        <v>0.2</v>
      </c>
      <c r="G3165" s="95"/>
      <c r="H3165" s="95"/>
      <c r="I3165" s="95"/>
      <c r="J3165" s="95">
        <v>-14.86</v>
      </c>
      <c r="K3165" s="95">
        <v>-147.47999999999999</v>
      </c>
      <c r="L3165" s="95">
        <v>0.39</v>
      </c>
      <c r="M3165" s="95">
        <v>-0.06</v>
      </c>
      <c r="N3165" s="95"/>
      <c r="O3165" s="95">
        <v>38.92</v>
      </c>
      <c r="P3165" s="95">
        <v>-0.2</v>
      </c>
      <c r="Q3165" s="95">
        <v>6.98</v>
      </c>
      <c r="R3165" s="95">
        <v>-15.66</v>
      </c>
      <c r="S3165" s="95">
        <v>-1.34</v>
      </c>
      <c r="T3165" s="95">
        <v>-15.66</v>
      </c>
      <c r="U3165" s="95">
        <v>0.09</v>
      </c>
      <c r="V3165" s="95">
        <v>0.03</v>
      </c>
      <c r="W3165" s="95">
        <v>0</v>
      </c>
      <c r="X3165" s="95"/>
      <c r="Y3165" s="95"/>
      <c r="Z3165" s="74" t="s">
        <v>1111</v>
      </c>
      <c r="AA3165" s="95">
        <v>0.67</v>
      </c>
      <c r="AB3165" s="95">
        <v>-0.1</v>
      </c>
      <c r="AC3165" s="74" t="s">
        <v>1111</v>
      </c>
      <c r="AD3165" s="95">
        <v>115779200</v>
      </c>
    </row>
    <row r="3166" spans="1:30" x14ac:dyDescent="0.2">
      <c r="A3166" s="74" t="s">
        <v>4274</v>
      </c>
      <c r="B3166" s="95">
        <v>18.8</v>
      </c>
      <c r="C3166" s="95"/>
      <c r="D3166" s="95">
        <v>-179.12</v>
      </c>
      <c r="E3166" s="95">
        <v>28.05</v>
      </c>
      <c r="F3166" s="95">
        <v>2.41</v>
      </c>
      <c r="G3166" s="95"/>
      <c r="H3166" s="95"/>
      <c r="I3166" s="95"/>
      <c r="J3166" s="95">
        <v>-179.12</v>
      </c>
      <c r="K3166" s="95">
        <v>-147.47999999999999</v>
      </c>
      <c r="L3166" s="95">
        <v>0.39</v>
      </c>
      <c r="M3166" s="95">
        <v>-0.06</v>
      </c>
      <c r="N3166" s="95"/>
      <c r="O3166" s="95">
        <v>469.06</v>
      </c>
      <c r="P3166" s="95">
        <v>-2.42</v>
      </c>
      <c r="Q3166" s="95">
        <v>6.98</v>
      </c>
      <c r="R3166" s="95">
        <v>-15.66</v>
      </c>
      <c r="S3166" s="95">
        <v>-1.34</v>
      </c>
      <c r="T3166" s="95">
        <v>-15.66</v>
      </c>
      <c r="U3166" s="95">
        <v>0.09</v>
      </c>
      <c r="V3166" s="95">
        <v>0.03</v>
      </c>
      <c r="W3166" s="95">
        <v>0</v>
      </c>
      <c r="X3166" s="95"/>
      <c r="Y3166" s="95"/>
      <c r="Z3166" s="74" t="s">
        <v>1111</v>
      </c>
      <c r="AA3166" s="95">
        <v>0.67</v>
      </c>
      <c r="AB3166" s="95">
        <v>-0.1</v>
      </c>
      <c r="AC3166" s="74" t="s">
        <v>1111</v>
      </c>
      <c r="AD3166" s="95">
        <v>115779200</v>
      </c>
    </row>
    <row r="3167" spans="1:30" x14ac:dyDescent="0.2">
      <c r="A3167" s="74" t="s">
        <v>4275</v>
      </c>
      <c r="B3167" s="95">
        <v>2.46</v>
      </c>
      <c r="C3167" s="95"/>
      <c r="D3167" s="95">
        <v>-23.44</v>
      </c>
      <c r="E3167" s="95">
        <v>3.67</v>
      </c>
      <c r="F3167" s="95">
        <v>0.32</v>
      </c>
      <c r="G3167" s="95"/>
      <c r="H3167" s="95"/>
      <c r="I3167" s="95"/>
      <c r="J3167" s="95">
        <v>-23.44</v>
      </c>
      <c r="K3167" s="95">
        <v>-147.47999999999999</v>
      </c>
      <c r="L3167" s="95">
        <v>0.39</v>
      </c>
      <c r="M3167" s="95">
        <v>-0.06</v>
      </c>
      <c r="N3167" s="95"/>
      <c r="O3167" s="95">
        <v>61.38</v>
      </c>
      <c r="P3167" s="95">
        <v>-0.32</v>
      </c>
      <c r="Q3167" s="95">
        <v>6.98</v>
      </c>
      <c r="R3167" s="95">
        <v>-15.66</v>
      </c>
      <c r="S3167" s="95">
        <v>-1.34</v>
      </c>
      <c r="T3167" s="95">
        <v>-15.66</v>
      </c>
      <c r="U3167" s="95">
        <v>0.09</v>
      </c>
      <c r="V3167" s="95">
        <v>0.03</v>
      </c>
      <c r="W3167" s="95">
        <v>0</v>
      </c>
      <c r="X3167" s="95"/>
      <c r="Y3167" s="95"/>
      <c r="Z3167" s="74" t="s">
        <v>1111</v>
      </c>
      <c r="AA3167" s="95">
        <v>0.67</v>
      </c>
      <c r="AB3167" s="95">
        <v>-0.1</v>
      </c>
      <c r="AC3167" s="74" t="s">
        <v>1111</v>
      </c>
      <c r="AD3167" s="95">
        <v>115779200</v>
      </c>
    </row>
    <row r="3168" spans="1:30" x14ac:dyDescent="0.2">
      <c r="A3168" s="74" t="s">
        <v>4276</v>
      </c>
      <c r="B3168" s="95">
        <v>0.76</v>
      </c>
      <c r="C3168" s="95"/>
      <c r="D3168" s="95">
        <v>-15.64</v>
      </c>
      <c r="E3168" s="95">
        <v>0.5</v>
      </c>
      <c r="F3168" s="95">
        <v>0.28000000000000003</v>
      </c>
      <c r="G3168" s="95">
        <v>67.7</v>
      </c>
      <c r="H3168" s="95">
        <v>1.41</v>
      </c>
      <c r="I3168" s="95">
        <v>-1.62</v>
      </c>
      <c r="J3168" s="95">
        <v>18.05</v>
      </c>
      <c r="K3168" s="95">
        <v>11.68</v>
      </c>
      <c r="L3168" s="95">
        <v>-6.38</v>
      </c>
      <c r="M3168" s="95">
        <v>-0.18</v>
      </c>
      <c r="N3168" s="95">
        <v>0.25</v>
      </c>
      <c r="O3168" s="95">
        <v>2.74</v>
      </c>
      <c r="P3168" s="95">
        <v>-0.42</v>
      </c>
      <c r="Q3168" s="95">
        <v>1.42</v>
      </c>
      <c r="R3168" s="95">
        <v>-3.21</v>
      </c>
      <c r="S3168" s="95">
        <v>-1.76</v>
      </c>
      <c r="T3168" s="95">
        <v>1.61</v>
      </c>
      <c r="U3168" s="95">
        <v>0.55000000000000004</v>
      </c>
      <c r="V3168" s="95">
        <v>0.45</v>
      </c>
      <c r="W3168" s="95">
        <v>1.08</v>
      </c>
      <c r="X3168" s="95">
        <v>158.47999999999999</v>
      </c>
      <c r="Y3168" s="95"/>
      <c r="Z3168" s="74" t="s">
        <v>1111</v>
      </c>
      <c r="AA3168" s="95">
        <v>1.51</v>
      </c>
      <c r="AB3168" s="95">
        <v>-0.05</v>
      </c>
      <c r="AC3168" s="74" t="s">
        <v>1111</v>
      </c>
      <c r="AD3168" s="95">
        <v>111577652</v>
      </c>
    </row>
    <row r="3169" spans="1:30" x14ac:dyDescent="0.2">
      <c r="A3169" s="74" t="s">
        <v>4277</v>
      </c>
      <c r="B3169" s="95">
        <v>47.46</v>
      </c>
      <c r="C3169" s="95">
        <v>1.83</v>
      </c>
      <c r="D3169" s="95">
        <v>14.7</v>
      </c>
      <c r="E3169" s="95">
        <v>1.71</v>
      </c>
      <c r="F3169" s="95">
        <v>0.2</v>
      </c>
      <c r="G3169" s="95">
        <v>0</v>
      </c>
      <c r="H3169" s="95">
        <v>37.369999999999997</v>
      </c>
      <c r="I3169" s="95">
        <v>30.41</v>
      </c>
      <c r="J3169" s="95">
        <v>11.96</v>
      </c>
      <c r="K3169" s="95">
        <v>-5.36</v>
      </c>
      <c r="L3169" s="95">
        <v>-17.329999999999998</v>
      </c>
      <c r="M3169" s="95">
        <v>-2.4700000000000002</v>
      </c>
      <c r="N3169" s="95">
        <v>4.47</v>
      </c>
      <c r="O3169" s="95"/>
      <c r="P3169" s="95">
        <v>-0.2</v>
      </c>
      <c r="Q3169" s="95"/>
      <c r="R3169" s="95">
        <v>11.6</v>
      </c>
      <c r="S3169" s="95">
        <v>1.38</v>
      </c>
      <c r="T3169" s="95">
        <v>11.32</v>
      </c>
      <c r="U3169" s="95">
        <v>0.12</v>
      </c>
      <c r="V3169" s="95">
        <v>0.88</v>
      </c>
      <c r="W3169" s="95">
        <v>0.05</v>
      </c>
      <c r="X3169" s="95">
        <v>13.19</v>
      </c>
      <c r="Y3169" s="95">
        <v>78.56</v>
      </c>
      <c r="Z3169" s="74" t="s">
        <v>1111</v>
      </c>
      <c r="AA3169" s="95">
        <v>27.88</v>
      </c>
      <c r="AB3169" s="95">
        <v>3.23</v>
      </c>
      <c r="AC3169" s="74" t="s">
        <v>1111</v>
      </c>
      <c r="AD3169" s="95">
        <v>1440665145</v>
      </c>
    </row>
    <row r="3170" spans="1:30" x14ac:dyDescent="0.2">
      <c r="A3170" s="74" t="s">
        <v>4278</v>
      </c>
      <c r="B3170" s="95">
        <v>75.86</v>
      </c>
      <c r="C3170" s="95"/>
      <c r="D3170" s="95">
        <v>2.63</v>
      </c>
      <c r="E3170" s="95">
        <v>5.35</v>
      </c>
      <c r="F3170" s="95">
        <v>3.57</v>
      </c>
      <c r="G3170" s="95">
        <v>4.07</v>
      </c>
      <c r="H3170" s="95">
        <v>22.41</v>
      </c>
      <c r="I3170" s="95">
        <v>13.73</v>
      </c>
      <c r="J3170" s="95">
        <v>1.61</v>
      </c>
      <c r="K3170" s="95">
        <v>1.51</v>
      </c>
      <c r="L3170" s="95">
        <v>-0.1</v>
      </c>
      <c r="M3170" s="95">
        <v>-0.32</v>
      </c>
      <c r="N3170" s="95">
        <v>0.36</v>
      </c>
      <c r="O3170" s="95">
        <v>9.23</v>
      </c>
      <c r="P3170" s="95">
        <v>-7.11</v>
      </c>
      <c r="Q3170" s="95">
        <v>4.45</v>
      </c>
      <c r="R3170" s="95">
        <v>203.48</v>
      </c>
      <c r="S3170" s="95">
        <v>135.77000000000001</v>
      </c>
      <c r="T3170" s="95">
        <v>258.97000000000003</v>
      </c>
      <c r="U3170" s="95">
        <v>0.67</v>
      </c>
      <c r="V3170" s="95">
        <v>0.33</v>
      </c>
      <c r="W3170" s="95">
        <v>9.89</v>
      </c>
      <c r="X3170" s="95">
        <v>426.93</v>
      </c>
      <c r="Y3170" s="95"/>
      <c r="Z3170" s="74" t="s">
        <v>1111</v>
      </c>
      <c r="AA3170" s="95">
        <v>14.19</v>
      </c>
      <c r="AB3170" s="95">
        <v>28.87</v>
      </c>
      <c r="AC3170" s="74" t="s">
        <v>1111</v>
      </c>
      <c r="AD3170" s="95">
        <v>7196587862</v>
      </c>
    </row>
    <row r="3171" spans="1:30" x14ac:dyDescent="0.2">
      <c r="A3171" s="74" t="s">
        <v>4279</v>
      </c>
      <c r="B3171" s="95">
        <v>15.21</v>
      </c>
      <c r="C3171" s="95">
        <v>1.23</v>
      </c>
      <c r="D3171" s="95">
        <v>8.86</v>
      </c>
      <c r="E3171" s="95"/>
      <c r="F3171" s="95">
        <v>0.45</v>
      </c>
      <c r="G3171" s="95">
        <v>46.83</v>
      </c>
      <c r="H3171" s="95">
        <v>23.97</v>
      </c>
      <c r="I3171" s="95">
        <v>18.940000000000001</v>
      </c>
      <c r="J3171" s="95">
        <v>7</v>
      </c>
      <c r="K3171" s="95">
        <v>14.84</v>
      </c>
      <c r="L3171" s="95">
        <v>7.84</v>
      </c>
      <c r="M3171" s="95"/>
      <c r="N3171" s="95">
        <v>1.68</v>
      </c>
      <c r="O3171" s="95">
        <v>-3</v>
      </c>
      <c r="P3171" s="95">
        <v>-0.48</v>
      </c>
      <c r="Q3171" s="95">
        <v>0.25</v>
      </c>
      <c r="R3171" s="95"/>
      <c r="S3171" s="95">
        <v>5.1100000000000003</v>
      </c>
      <c r="T3171" s="95">
        <v>12.55</v>
      </c>
      <c r="U3171" s="95">
        <v>0</v>
      </c>
      <c r="V3171" s="95">
        <v>0.68</v>
      </c>
      <c r="W3171" s="95">
        <v>0.27</v>
      </c>
      <c r="X3171" s="95">
        <v>54.15</v>
      </c>
      <c r="Y3171" s="95">
        <v>28.64</v>
      </c>
      <c r="Z3171" s="74" t="s">
        <v>1111</v>
      </c>
      <c r="AA3171" s="95">
        <v>0</v>
      </c>
      <c r="AB3171" s="95">
        <v>1.72</v>
      </c>
      <c r="AC3171" s="74" t="s">
        <v>1111</v>
      </c>
      <c r="AD3171" s="95">
        <v>1374409153.26</v>
      </c>
    </row>
    <row r="3172" spans="1:30" x14ac:dyDescent="0.2">
      <c r="A3172" s="74" t="s">
        <v>4280</v>
      </c>
      <c r="B3172" s="95">
        <v>36.200000000000003</v>
      </c>
      <c r="C3172" s="95">
        <v>0.11</v>
      </c>
      <c r="D3172" s="95">
        <v>15.7</v>
      </c>
      <c r="E3172" s="95">
        <v>1.93</v>
      </c>
      <c r="F3172" s="95">
        <v>0.24</v>
      </c>
      <c r="G3172" s="95">
        <v>0</v>
      </c>
      <c r="H3172" s="95">
        <v>34.9</v>
      </c>
      <c r="I3172" s="95">
        <v>22.37</v>
      </c>
      <c r="J3172" s="95">
        <v>10.06</v>
      </c>
      <c r="K3172" s="95">
        <v>2.48</v>
      </c>
      <c r="L3172" s="95">
        <v>-7.59</v>
      </c>
      <c r="M3172" s="95">
        <v>-1.45</v>
      </c>
      <c r="N3172" s="95">
        <v>3.51</v>
      </c>
      <c r="O3172" s="95"/>
      <c r="P3172" s="95">
        <v>-0.24</v>
      </c>
      <c r="Q3172" s="95"/>
      <c r="R3172" s="95">
        <v>12.29</v>
      </c>
      <c r="S3172" s="95">
        <v>1.53</v>
      </c>
      <c r="T3172" s="95">
        <v>12.86</v>
      </c>
      <c r="U3172" s="95">
        <v>0.12</v>
      </c>
      <c r="V3172" s="95">
        <v>0.88</v>
      </c>
      <c r="W3172" s="95">
        <v>7.0000000000000007E-2</v>
      </c>
      <c r="X3172" s="95">
        <v>9.7200000000000006</v>
      </c>
      <c r="Y3172" s="95">
        <v>31.8</v>
      </c>
      <c r="Z3172" s="74" t="s">
        <v>1111</v>
      </c>
      <c r="AA3172" s="95">
        <v>18.760000000000002</v>
      </c>
      <c r="AB3172" s="95">
        <v>2.31</v>
      </c>
      <c r="AC3172" s="74" t="s">
        <v>1111</v>
      </c>
      <c r="AD3172" s="95">
        <v>295587480</v>
      </c>
    </row>
    <row r="3173" spans="1:30" x14ac:dyDescent="0.2">
      <c r="A3173" s="74" t="s">
        <v>4281</v>
      </c>
      <c r="B3173" s="95">
        <v>103.92</v>
      </c>
      <c r="C3173" s="95"/>
      <c r="D3173" s="95">
        <v>-1.51</v>
      </c>
      <c r="E3173" s="95">
        <v>1.2</v>
      </c>
      <c r="F3173" s="95">
        <v>0.17</v>
      </c>
      <c r="G3173" s="95">
        <v>36.69</v>
      </c>
      <c r="H3173" s="95">
        <v>-14.99</v>
      </c>
      <c r="I3173" s="95">
        <v>-29.41</v>
      </c>
      <c r="J3173" s="95">
        <v>-2.97</v>
      </c>
      <c r="K3173" s="95">
        <v>-10.98</v>
      </c>
      <c r="L3173" s="95">
        <v>-8.01</v>
      </c>
      <c r="M3173" s="95">
        <v>3.25</v>
      </c>
      <c r="N3173" s="95">
        <v>0.45</v>
      </c>
      <c r="O3173" s="95">
        <v>1.06</v>
      </c>
      <c r="P3173" s="95">
        <v>-0.22</v>
      </c>
      <c r="Q3173" s="95">
        <v>2.56</v>
      </c>
      <c r="R3173" s="95">
        <v>-79.52</v>
      </c>
      <c r="S3173" s="95">
        <v>-10.9</v>
      </c>
      <c r="T3173" s="95">
        <v>-9.61</v>
      </c>
      <c r="U3173" s="95">
        <v>0.14000000000000001</v>
      </c>
      <c r="V3173" s="95">
        <v>0.79</v>
      </c>
      <c r="W3173" s="95">
        <v>0.37</v>
      </c>
      <c r="X3173" s="95">
        <v>-10.86</v>
      </c>
      <c r="Y3173" s="95"/>
      <c r="Z3173" s="74" t="s">
        <v>1111</v>
      </c>
      <c r="AA3173" s="95">
        <v>86.03</v>
      </c>
      <c r="AB3173" s="95">
        <v>-68.42</v>
      </c>
      <c r="AC3173" s="74" t="s">
        <v>1111</v>
      </c>
      <c r="AD3173" s="95">
        <v>853695549</v>
      </c>
    </row>
    <row r="3174" spans="1:30" x14ac:dyDescent="0.2">
      <c r="A3174" s="74" t="s">
        <v>4282</v>
      </c>
      <c r="B3174" s="95">
        <v>0.45</v>
      </c>
      <c r="C3174" s="95"/>
      <c r="D3174" s="95">
        <v>-0.47</v>
      </c>
      <c r="E3174" s="95">
        <v>0.4</v>
      </c>
      <c r="F3174" s="95">
        <v>0.28999999999999998</v>
      </c>
      <c r="G3174" s="95">
        <v>62.67</v>
      </c>
      <c r="H3174" s="95">
        <v>-235.36</v>
      </c>
      <c r="I3174" s="95">
        <v>-245.41</v>
      </c>
      <c r="J3174" s="95">
        <v>-0.49</v>
      </c>
      <c r="K3174" s="95">
        <v>0.36</v>
      </c>
      <c r="L3174" s="95">
        <v>0.85</v>
      </c>
      <c r="M3174" s="95">
        <v>-0.7</v>
      </c>
      <c r="N3174" s="95">
        <v>1.1599999999999999</v>
      </c>
      <c r="O3174" s="95">
        <v>0.37</v>
      </c>
      <c r="P3174" s="95">
        <v>-35.950000000000003</v>
      </c>
      <c r="Q3174" s="95">
        <v>4.4800000000000004</v>
      </c>
      <c r="R3174" s="95">
        <v>-85.67</v>
      </c>
      <c r="S3174" s="95">
        <v>-60.84</v>
      </c>
      <c r="T3174" s="95">
        <v>-73.67</v>
      </c>
      <c r="U3174" s="95">
        <v>0.71</v>
      </c>
      <c r="V3174" s="95">
        <v>0.28999999999999998</v>
      </c>
      <c r="W3174" s="95">
        <v>0.25</v>
      </c>
      <c r="X3174" s="95">
        <v>5.94</v>
      </c>
      <c r="Y3174" s="95"/>
      <c r="Z3174" s="74" t="s">
        <v>1111</v>
      </c>
      <c r="AA3174" s="95">
        <v>1.1200000000000001</v>
      </c>
      <c r="AB3174" s="95">
        <v>-0.96</v>
      </c>
      <c r="AC3174" s="74" t="s">
        <v>1111</v>
      </c>
      <c r="AD3174" s="95">
        <v>25523865</v>
      </c>
    </row>
    <row r="3175" spans="1:30" x14ac:dyDescent="0.2">
      <c r="A3175" s="74" t="s">
        <v>4283</v>
      </c>
      <c r="B3175" s="95">
        <v>1.58</v>
      </c>
      <c r="C3175" s="95"/>
      <c r="D3175" s="95">
        <v>-2.04</v>
      </c>
      <c r="E3175" s="95">
        <v>0.96</v>
      </c>
      <c r="F3175" s="95">
        <v>0.81</v>
      </c>
      <c r="G3175" s="95"/>
      <c r="H3175" s="95"/>
      <c r="I3175" s="95"/>
      <c r="J3175" s="95">
        <v>-2.04</v>
      </c>
      <c r="K3175" s="95">
        <v>0.03</v>
      </c>
      <c r="L3175" s="95">
        <v>2.0699999999999998</v>
      </c>
      <c r="M3175" s="95">
        <v>-0.97</v>
      </c>
      <c r="N3175" s="95"/>
      <c r="O3175" s="95">
        <v>1.02</v>
      </c>
      <c r="P3175" s="95">
        <v>-5.6</v>
      </c>
      <c r="Q3175" s="95">
        <v>13.1</v>
      </c>
      <c r="R3175" s="95">
        <v>-46.99</v>
      </c>
      <c r="S3175" s="95">
        <v>-39.6</v>
      </c>
      <c r="T3175" s="95">
        <v>-46.62</v>
      </c>
      <c r="U3175" s="95">
        <v>0.84</v>
      </c>
      <c r="V3175" s="95">
        <v>0.16</v>
      </c>
      <c r="W3175" s="95">
        <v>0</v>
      </c>
      <c r="X3175" s="95"/>
      <c r="Y3175" s="95"/>
      <c r="Z3175" s="74" t="s">
        <v>1111</v>
      </c>
      <c r="AA3175" s="95">
        <v>1.65</v>
      </c>
      <c r="AB3175" s="95">
        <v>-0.78</v>
      </c>
      <c r="AC3175" s="74" t="s">
        <v>1111</v>
      </c>
      <c r="AD3175" s="95">
        <v>51706922</v>
      </c>
    </row>
    <row r="3176" spans="1:30" x14ac:dyDescent="0.2">
      <c r="A3176" s="74" t="s">
        <v>4284</v>
      </c>
      <c r="B3176" s="95">
        <v>40.1</v>
      </c>
      <c r="C3176" s="95">
        <v>2.74</v>
      </c>
      <c r="D3176" s="95">
        <v>11.45</v>
      </c>
      <c r="E3176" s="95">
        <v>1.4</v>
      </c>
      <c r="F3176" s="95">
        <v>0.14000000000000001</v>
      </c>
      <c r="G3176" s="95">
        <v>0</v>
      </c>
      <c r="H3176" s="95">
        <v>41.46</v>
      </c>
      <c r="I3176" s="95">
        <v>30.86</v>
      </c>
      <c r="J3176" s="95">
        <v>8.52</v>
      </c>
      <c r="K3176" s="95">
        <v>-8.9499999999999993</v>
      </c>
      <c r="L3176" s="95">
        <v>-17.48</v>
      </c>
      <c r="M3176" s="95">
        <v>-2.87</v>
      </c>
      <c r="N3176" s="95">
        <v>3.53</v>
      </c>
      <c r="O3176" s="95"/>
      <c r="P3176" s="95">
        <v>-0.14000000000000001</v>
      </c>
      <c r="Q3176" s="95"/>
      <c r="R3176" s="95">
        <v>12.23</v>
      </c>
      <c r="S3176" s="95">
        <v>1.27</v>
      </c>
      <c r="T3176" s="95">
        <v>11.95</v>
      </c>
      <c r="U3176" s="95">
        <v>0.1</v>
      </c>
      <c r="V3176" s="95">
        <v>0.9</v>
      </c>
      <c r="W3176" s="95">
        <v>0.04</v>
      </c>
      <c r="X3176" s="95">
        <v>4.7699999999999996</v>
      </c>
      <c r="Y3176" s="95">
        <v>6.43</v>
      </c>
      <c r="Z3176" s="74" t="s">
        <v>1111</v>
      </c>
      <c r="AA3176" s="95">
        <v>28.64</v>
      </c>
      <c r="AB3176" s="95">
        <v>3.5</v>
      </c>
      <c r="AC3176" s="74" t="s">
        <v>1111</v>
      </c>
      <c r="AD3176" s="95">
        <v>1738330990</v>
      </c>
    </row>
    <row r="3177" spans="1:30" x14ac:dyDescent="0.2">
      <c r="A3177" s="74" t="s">
        <v>4285</v>
      </c>
      <c r="B3177" s="95">
        <v>31.44</v>
      </c>
      <c r="C3177" s="95">
        <v>2.5</v>
      </c>
      <c r="D3177" s="95">
        <v>6.47</v>
      </c>
      <c r="E3177" s="95">
        <v>0.66</v>
      </c>
      <c r="F3177" s="95">
        <v>0.46</v>
      </c>
      <c r="G3177" s="95">
        <v>19.43</v>
      </c>
      <c r="H3177" s="95">
        <v>23.95</v>
      </c>
      <c r="I3177" s="95">
        <v>21.01</v>
      </c>
      <c r="J3177" s="95">
        <v>5.68</v>
      </c>
      <c r="K3177" s="95">
        <v>3.9</v>
      </c>
      <c r="L3177" s="95">
        <v>-1.77</v>
      </c>
      <c r="M3177" s="95">
        <v>-0.21</v>
      </c>
      <c r="N3177" s="95">
        <v>1.36</v>
      </c>
      <c r="O3177" s="95">
        <v>1.49</v>
      </c>
      <c r="P3177" s="95">
        <v>-0.76</v>
      </c>
      <c r="Q3177" s="95">
        <v>4.7</v>
      </c>
      <c r="R3177" s="95">
        <v>10.220000000000001</v>
      </c>
      <c r="S3177" s="95">
        <v>7.13</v>
      </c>
      <c r="T3177" s="95">
        <v>10.16</v>
      </c>
      <c r="U3177" s="95">
        <v>0.7</v>
      </c>
      <c r="V3177" s="95">
        <v>0.3</v>
      </c>
      <c r="W3177" s="95">
        <v>0.34</v>
      </c>
      <c r="X3177" s="95">
        <v>-2.8</v>
      </c>
      <c r="Y3177" s="95">
        <v>-7.62</v>
      </c>
      <c r="Z3177" s="74" t="s">
        <v>1111</v>
      </c>
      <c r="AA3177" s="95">
        <v>47.52</v>
      </c>
      <c r="AB3177" s="95">
        <v>4.8600000000000003</v>
      </c>
      <c r="AC3177" s="74" t="s">
        <v>1111</v>
      </c>
      <c r="AD3177" s="95">
        <v>225544272</v>
      </c>
    </row>
    <row r="3178" spans="1:30" x14ac:dyDescent="0.2">
      <c r="A3178" s="74" t="s">
        <v>4286</v>
      </c>
      <c r="B3178" s="95">
        <v>93.28</v>
      </c>
      <c r="C3178" s="95"/>
      <c r="D3178" s="95">
        <v>17.89</v>
      </c>
      <c r="E3178" s="95">
        <v>1.53</v>
      </c>
      <c r="F3178" s="95">
        <v>0.17</v>
      </c>
      <c r="G3178" s="95">
        <v>0</v>
      </c>
      <c r="H3178" s="95">
        <v>38.99</v>
      </c>
      <c r="I3178" s="95">
        <v>28.32</v>
      </c>
      <c r="J3178" s="95">
        <v>12.99</v>
      </c>
      <c r="K3178" s="95">
        <v>-11.94</v>
      </c>
      <c r="L3178" s="95">
        <v>-24.93</v>
      </c>
      <c r="M3178" s="95">
        <v>-2.93</v>
      </c>
      <c r="N3178" s="95">
        <v>5.07</v>
      </c>
      <c r="O3178" s="95"/>
      <c r="P3178" s="95">
        <v>-0.17</v>
      </c>
      <c r="Q3178" s="95"/>
      <c r="R3178" s="95">
        <v>8.5500000000000007</v>
      </c>
      <c r="S3178" s="95">
        <v>0.97</v>
      </c>
      <c r="T3178" s="95">
        <v>8.8800000000000008</v>
      </c>
      <c r="U3178" s="95">
        <v>0.11</v>
      </c>
      <c r="V3178" s="95">
        <v>0.89</v>
      </c>
      <c r="W3178" s="95">
        <v>0.03</v>
      </c>
      <c r="X3178" s="95">
        <v>26.15</v>
      </c>
      <c r="Y3178" s="95">
        <v>39.909999999999997</v>
      </c>
      <c r="Z3178" s="74" t="s">
        <v>1111</v>
      </c>
      <c r="AA3178" s="95">
        <v>61.01</v>
      </c>
      <c r="AB3178" s="95">
        <v>5.21</v>
      </c>
      <c r="AC3178" s="74" t="s">
        <v>1111</v>
      </c>
      <c r="AD3178" s="95">
        <v>1115059792</v>
      </c>
    </row>
    <row r="3179" spans="1:30" x14ac:dyDescent="0.2">
      <c r="A3179" s="74" t="s">
        <v>4287</v>
      </c>
      <c r="B3179" s="95">
        <v>19.97</v>
      </c>
      <c r="C3179" s="95"/>
      <c r="D3179" s="95">
        <v>-2</v>
      </c>
      <c r="E3179" s="95">
        <v>2.5499999999999998</v>
      </c>
      <c r="F3179" s="95">
        <v>0.39</v>
      </c>
      <c r="G3179" s="95">
        <v>-545</v>
      </c>
      <c r="H3179" s="95">
        <v>-1384.97</v>
      </c>
      <c r="I3179" s="95">
        <v>-2158.84</v>
      </c>
      <c r="J3179" s="95">
        <v>-3.12</v>
      </c>
      <c r="K3179" s="95">
        <v>-7.56</v>
      </c>
      <c r="L3179" s="95">
        <v>-4.45</v>
      </c>
      <c r="M3179" s="95">
        <v>3.63</v>
      </c>
      <c r="N3179" s="95">
        <v>43.17</v>
      </c>
      <c r="O3179" s="95">
        <v>21.52</v>
      </c>
      <c r="P3179" s="95">
        <v>-0.48</v>
      </c>
      <c r="Q3179" s="95">
        <v>1.1200000000000001</v>
      </c>
      <c r="R3179" s="95">
        <v>-127.38</v>
      </c>
      <c r="S3179" s="95">
        <v>-19.61</v>
      </c>
      <c r="T3179" s="95">
        <v>-15.63</v>
      </c>
      <c r="U3179" s="95">
        <v>0.15</v>
      </c>
      <c r="V3179" s="95">
        <v>0.85</v>
      </c>
      <c r="W3179" s="95">
        <v>0.01</v>
      </c>
      <c r="X3179" s="95">
        <v>-21.69</v>
      </c>
      <c r="Y3179" s="95"/>
      <c r="Z3179" s="74" t="s">
        <v>1111</v>
      </c>
      <c r="AA3179" s="95">
        <v>7.79</v>
      </c>
      <c r="AB3179" s="95">
        <v>-9.93</v>
      </c>
      <c r="AC3179" s="74" t="s">
        <v>1111</v>
      </c>
      <c r="AD3179" s="95">
        <v>7345157035</v>
      </c>
    </row>
    <row r="3180" spans="1:30" x14ac:dyDescent="0.2">
      <c r="A3180" s="74" t="s">
        <v>4288</v>
      </c>
      <c r="B3180" s="95">
        <v>2.71</v>
      </c>
      <c r="C3180" s="95">
        <v>7.38</v>
      </c>
      <c r="D3180" s="95">
        <v>-2.36</v>
      </c>
      <c r="E3180" s="95">
        <v>-0.41</v>
      </c>
      <c r="F3180" s="95">
        <v>0.27</v>
      </c>
      <c r="G3180" s="95">
        <v>16.32</v>
      </c>
      <c r="H3180" s="95">
        <v>84.13</v>
      </c>
      <c r="I3180" s="95">
        <v>-138.47</v>
      </c>
      <c r="J3180" s="95">
        <v>3.88</v>
      </c>
      <c r="K3180" s="95">
        <v>21.44</v>
      </c>
      <c r="L3180" s="95">
        <v>17.559999999999999</v>
      </c>
      <c r="M3180" s="95"/>
      <c r="N3180" s="95">
        <v>3.27</v>
      </c>
      <c r="O3180" s="95">
        <v>2.37</v>
      </c>
      <c r="P3180" s="95">
        <v>-0.33</v>
      </c>
      <c r="Q3180" s="95">
        <v>2.5</v>
      </c>
      <c r="R3180" s="95">
        <v>-17.37</v>
      </c>
      <c r="S3180" s="95">
        <v>-11.28</v>
      </c>
      <c r="T3180" s="95">
        <v>-20.149999999999999</v>
      </c>
      <c r="U3180" s="95">
        <v>-0.65</v>
      </c>
      <c r="V3180" s="95">
        <v>1.65</v>
      </c>
      <c r="W3180" s="95">
        <v>0.08</v>
      </c>
      <c r="X3180" s="95">
        <v>-27.34</v>
      </c>
      <c r="Y3180" s="95"/>
      <c r="Z3180" s="74" t="s">
        <v>1111</v>
      </c>
      <c r="AA3180" s="95">
        <v>-6.61</v>
      </c>
      <c r="AB3180" s="95">
        <v>-1.1499999999999999</v>
      </c>
      <c r="AC3180" s="74" t="s">
        <v>1111</v>
      </c>
      <c r="AD3180" s="95">
        <v>218280473</v>
      </c>
    </row>
    <row r="3181" spans="1:30" x14ac:dyDescent="0.2">
      <c r="A3181" s="74" t="s">
        <v>4289</v>
      </c>
      <c r="B3181" s="95">
        <v>2.71</v>
      </c>
      <c r="C3181" s="95"/>
      <c r="D3181" s="95">
        <v>-4.25</v>
      </c>
      <c r="E3181" s="95">
        <v>1.2</v>
      </c>
      <c r="F3181" s="95">
        <v>1.1000000000000001</v>
      </c>
      <c r="G3181" s="95"/>
      <c r="H3181" s="95"/>
      <c r="I3181" s="95"/>
      <c r="J3181" s="95">
        <v>-3.7</v>
      </c>
      <c r="K3181" s="95">
        <v>-1.01</v>
      </c>
      <c r="L3181" s="95">
        <v>2.69</v>
      </c>
      <c r="M3181" s="95">
        <v>-0.87</v>
      </c>
      <c r="N3181" s="95"/>
      <c r="O3181" s="95">
        <v>1.29</v>
      </c>
      <c r="P3181" s="95">
        <v>-17.18</v>
      </c>
      <c r="Q3181" s="95">
        <v>11</v>
      </c>
      <c r="R3181" s="95">
        <v>-28.28</v>
      </c>
      <c r="S3181" s="95">
        <v>-25.79</v>
      </c>
      <c r="T3181" s="95">
        <v>-37.89</v>
      </c>
      <c r="U3181" s="95">
        <v>0.91</v>
      </c>
      <c r="V3181" s="95">
        <v>0.09</v>
      </c>
      <c r="W3181" s="95">
        <v>0</v>
      </c>
      <c r="X3181" s="95"/>
      <c r="Y3181" s="95"/>
      <c r="Z3181" s="74" t="s">
        <v>1111</v>
      </c>
      <c r="AA3181" s="95">
        <v>2.2599999999999998</v>
      </c>
      <c r="AB3181" s="95">
        <v>-0.64</v>
      </c>
      <c r="AC3181" s="74" t="s">
        <v>1111</v>
      </c>
      <c r="AD3181" s="95">
        <v>141407800</v>
      </c>
    </row>
    <row r="3182" spans="1:30" x14ac:dyDescent="0.2">
      <c r="A3182" s="74" t="s">
        <v>4290</v>
      </c>
      <c r="B3182" s="95">
        <v>44.61</v>
      </c>
      <c r="C3182" s="95"/>
      <c r="D3182" s="95">
        <v>-79.36</v>
      </c>
      <c r="E3182" s="95">
        <v>10.38</v>
      </c>
      <c r="F3182" s="95">
        <v>7.36</v>
      </c>
      <c r="G3182" s="95">
        <v>59.18</v>
      </c>
      <c r="H3182" s="95">
        <v>-21.11</v>
      </c>
      <c r="I3182" s="95">
        <v>-21.29</v>
      </c>
      <c r="J3182" s="95">
        <v>-80.010000000000005</v>
      </c>
      <c r="K3182" s="95">
        <v>-72.94</v>
      </c>
      <c r="L3182" s="95">
        <v>7.06</v>
      </c>
      <c r="M3182" s="95">
        <v>-0.92</v>
      </c>
      <c r="N3182" s="95">
        <v>16.89</v>
      </c>
      <c r="O3182" s="95">
        <v>13.79</v>
      </c>
      <c r="P3182" s="95">
        <v>-27.98</v>
      </c>
      <c r="Q3182" s="95">
        <v>3.62</v>
      </c>
      <c r="R3182" s="95">
        <v>-13.08</v>
      </c>
      <c r="S3182" s="95">
        <v>-9.27</v>
      </c>
      <c r="T3182" s="95">
        <v>-13.19</v>
      </c>
      <c r="U3182" s="95">
        <v>0.71</v>
      </c>
      <c r="V3182" s="95">
        <v>0.28999999999999998</v>
      </c>
      <c r="W3182" s="95">
        <v>0.44</v>
      </c>
      <c r="X3182" s="95"/>
      <c r="Y3182" s="95"/>
      <c r="Z3182" s="74" t="s">
        <v>1111</v>
      </c>
      <c r="AA3182" s="95">
        <v>4.3</v>
      </c>
      <c r="AB3182" s="95">
        <v>-0.56000000000000005</v>
      </c>
      <c r="AC3182" s="74" t="s">
        <v>1111</v>
      </c>
      <c r="AD3182" s="95">
        <v>4315990734</v>
      </c>
    </row>
    <row r="3183" spans="1:30" x14ac:dyDescent="0.2">
      <c r="A3183" s="74" t="s">
        <v>4291</v>
      </c>
      <c r="B3183" s="95">
        <v>38.47</v>
      </c>
      <c r="C3183" s="95"/>
      <c r="D3183" s="95">
        <v>-29.52</v>
      </c>
      <c r="E3183" s="95">
        <v>4.29</v>
      </c>
      <c r="F3183" s="95">
        <v>0.44</v>
      </c>
      <c r="G3183" s="95">
        <v>25.44</v>
      </c>
      <c r="H3183" s="95">
        <v>2.83</v>
      </c>
      <c r="I3183" s="95">
        <v>-2.5499999999999998</v>
      </c>
      <c r="J3183" s="95">
        <v>26.59</v>
      </c>
      <c r="K3183" s="95">
        <v>52.42</v>
      </c>
      <c r="L3183" s="95">
        <v>25.84</v>
      </c>
      <c r="M3183" s="95">
        <v>4.17</v>
      </c>
      <c r="N3183" s="95">
        <v>0.75</v>
      </c>
      <c r="O3183" s="95">
        <v>115.41</v>
      </c>
      <c r="P3183" s="95">
        <v>-0.57999999999999996</v>
      </c>
      <c r="Q3183" s="95">
        <v>1.02</v>
      </c>
      <c r="R3183" s="95">
        <v>-14.54</v>
      </c>
      <c r="S3183" s="95">
        <v>-1.48</v>
      </c>
      <c r="T3183" s="95">
        <v>1.99</v>
      </c>
      <c r="U3183" s="95">
        <v>0.1</v>
      </c>
      <c r="V3183" s="95">
        <v>0.87</v>
      </c>
      <c r="W3183" s="95">
        <v>0.57999999999999996</v>
      </c>
      <c r="X3183" s="95">
        <v>-0.53</v>
      </c>
      <c r="Y3183" s="95"/>
      <c r="Z3183" s="74" t="s">
        <v>1111</v>
      </c>
      <c r="AA3183" s="95">
        <v>8.9600000000000009</v>
      </c>
      <c r="AB3183" s="95">
        <v>-1.3</v>
      </c>
      <c r="AC3183" s="74" t="s">
        <v>1111</v>
      </c>
      <c r="AD3183" s="95">
        <v>5078040000</v>
      </c>
    </row>
    <row r="3184" spans="1:30" x14ac:dyDescent="0.2">
      <c r="A3184" s="74" t="s">
        <v>4292</v>
      </c>
      <c r="B3184" s="95">
        <v>36</v>
      </c>
      <c r="C3184" s="95"/>
      <c r="D3184" s="95">
        <v>38.659999999999997</v>
      </c>
      <c r="E3184" s="95">
        <v>0.93</v>
      </c>
      <c r="F3184" s="95">
        <v>0.61</v>
      </c>
      <c r="G3184" s="95">
        <v>40.299999999999997</v>
      </c>
      <c r="H3184" s="95">
        <v>19.11</v>
      </c>
      <c r="I3184" s="95">
        <v>1.98</v>
      </c>
      <c r="J3184" s="95">
        <v>4.01</v>
      </c>
      <c r="K3184" s="95">
        <v>3.52</v>
      </c>
      <c r="L3184" s="95">
        <v>-0.49</v>
      </c>
      <c r="M3184" s="95">
        <v>-0.11</v>
      </c>
      <c r="N3184" s="95">
        <v>0.77</v>
      </c>
      <c r="O3184" s="95">
        <v>1.28</v>
      </c>
      <c r="P3184" s="95">
        <v>-1.52</v>
      </c>
      <c r="Q3184" s="95">
        <v>4.6900000000000004</v>
      </c>
      <c r="R3184" s="95">
        <v>2.41</v>
      </c>
      <c r="S3184" s="95">
        <v>1.57</v>
      </c>
      <c r="T3184" s="95">
        <v>19.079999999999998</v>
      </c>
      <c r="U3184" s="95">
        <v>0.65</v>
      </c>
      <c r="V3184" s="95">
        <v>0.35</v>
      </c>
      <c r="W3184" s="95">
        <v>0.79</v>
      </c>
      <c r="X3184" s="95">
        <v>-1.26</v>
      </c>
      <c r="Y3184" s="95"/>
      <c r="Z3184" s="74" t="s">
        <v>1111</v>
      </c>
      <c r="AA3184" s="95">
        <v>37.840000000000003</v>
      </c>
      <c r="AB3184" s="95">
        <v>0.91</v>
      </c>
      <c r="AC3184" s="74" t="s">
        <v>1111</v>
      </c>
      <c r="AD3184" s="95">
        <v>84051924</v>
      </c>
    </row>
    <row r="3185" spans="1:30" x14ac:dyDescent="0.2">
      <c r="A3185" s="74" t="s">
        <v>4293</v>
      </c>
      <c r="B3185" s="95">
        <v>4.5999999999999996</v>
      </c>
      <c r="C3185" s="95"/>
      <c r="D3185" s="95">
        <v>-0.99</v>
      </c>
      <c r="E3185" s="95">
        <v>-0.86</v>
      </c>
      <c r="F3185" s="95">
        <v>6.81</v>
      </c>
      <c r="G3185" s="95">
        <v>17.11</v>
      </c>
      <c r="H3185" s="95">
        <v>-553.62</v>
      </c>
      <c r="I3185" s="95">
        <v>-576.41999999999996</v>
      </c>
      <c r="J3185" s="95">
        <v>-1.03</v>
      </c>
      <c r="K3185" s="95">
        <v>-0.94</v>
      </c>
      <c r="L3185" s="95">
        <v>0.09</v>
      </c>
      <c r="M3185" s="95"/>
      <c r="N3185" s="95">
        <v>5.7</v>
      </c>
      <c r="O3185" s="95">
        <v>-1.58</v>
      </c>
      <c r="P3185" s="95">
        <v>-45.01</v>
      </c>
      <c r="Q3185" s="95">
        <v>0.16</v>
      </c>
      <c r="R3185" s="95">
        <v>-87.34</v>
      </c>
      <c r="S3185" s="95">
        <v>-688.83</v>
      </c>
      <c r="T3185" s="95">
        <v>83.89</v>
      </c>
      <c r="U3185" s="95">
        <v>-7.89</v>
      </c>
      <c r="V3185" s="95">
        <v>8.89</v>
      </c>
      <c r="W3185" s="95">
        <v>1.2</v>
      </c>
      <c r="X3185" s="95">
        <v>-57.79</v>
      </c>
      <c r="Y3185" s="95"/>
      <c r="Z3185" s="74" t="s">
        <v>1111</v>
      </c>
      <c r="AA3185" s="95">
        <v>-5.33</v>
      </c>
      <c r="AB3185" s="95">
        <v>-4.66</v>
      </c>
      <c r="AC3185" s="74" t="s">
        <v>1111</v>
      </c>
      <c r="AD3185" s="95">
        <v>91235480</v>
      </c>
    </row>
    <row r="3186" spans="1:30" x14ac:dyDescent="0.2">
      <c r="A3186" s="74" t="s">
        <v>4294</v>
      </c>
      <c r="B3186" s="95">
        <v>176.33</v>
      </c>
      <c r="C3186" s="95">
        <v>1.17</v>
      </c>
      <c r="D3186" s="95">
        <v>26.11</v>
      </c>
      <c r="E3186" s="95">
        <v>4.74</v>
      </c>
      <c r="F3186" s="95">
        <v>1.64</v>
      </c>
      <c r="G3186" s="95">
        <v>55.59</v>
      </c>
      <c r="H3186" s="95">
        <v>27.87</v>
      </c>
      <c r="I3186" s="95">
        <v>20.010000000000002</v>
      </c>
      <c r="J3186" s="95">
        <v>18.739999999999998</v>
      </c>
      <c r="K3186" s="95">
        <v>22.23</v>
      </c>
      <c r="L3186" s="95">
        <v>3.48</v>
      </c>
      <c r="M3186" s="95">
        <v>0.88</v>
      </c>
      <c r="N3186" s="95">
        <v>5.22</v>
      </c>
      <c r="O3186" s="95"/>
      <c r="P3186" s="95">
        <v>-1.64</v>
      </c>
      <c r="Q3186" s="95"/>
      <c r="R3186" s="95">
        <v>18.170000000000002</v>
      </c>
      <c r="S3186" s="95">
        <v>6.27</v>
      </c>
      <c r="T3186" s="95">
        <v>10.37</v>
      </c>
      <c r="U3186" s="95">
        <v>0.34</v>
      </c>
      <c r="V3186" s="95">
        <v>0.66</v>
      </c>
      <c r="W3186" s="95">
        <v>0.31</v>
      </c>
      <c r="X3186" s="95">
        <v>10.18</v>
      </c>
      <c r="Y3186" s="95">
        <v>16.87</v>
      </c>
      <c r="Z3186" s="74" t="s">
        <v>1111</v>
      </c>
      <c r="AA3186" s="95">
        <v>37.94</v>
      </c>
      <c r="AB3186" s="95">
        <v>6.9</v>
      </c>
      <c r="AC3186" s="74" t="s">
        <v>1111</v>
      </c>
      <c r="AD3186" s="95">
        <v>30099960000</v>
      </c>
    </row>
    <row r="3187" spans="1:30" x14ac:dyDescent="0.2">
      <c r="A3187" s="74" t="s">
        <v>4295</v>
      </c>
      <c r="B3187" s="95">
        <v>8.4700000000000006</v>
      </c>
      <c r="C3187" s="95"/>
      <c r="D3187" s="95">
        <v>83.82</v>
      </c>
      <c r="E3187" s="95">
        <v>9.35</v>
      </c>
      <c r="F3187" s="95">
        <v>1.1200000000000001</v>
      </c>
      <c r="G3187" s="95">
        <v>17.59</v>
      </c>
      <c r="H3187" s="95">
        <v>1.45</v>
      </c>
      <c r="I3187" s="95">
        <v>0.98</v>
      </c>
      <c r="J3187" s="95">
        <v>56.57</v>
      </c>
      <c r="K3187" s="95">
        <v>59.38</v>
      </c>
      <c r="L3187" s="95">
        <v>2.82</v>
      </c>
      <c r="M3187" s="95">
        <v>0.47</v>
      </c>
      <c r="N3187" s="95">
        <v>0.82</v>
      </c>
      <c r="O3187" s="95">
        <v>-8.1999999999999993</v>
      </c>
      <c r="P3187" s="95">
        <v>-1.19</v>
      </c>
      <c r="Q3187" s="95">
        <v>0.31</v>
      </c>
      <c r="R3187" s="95">
        <v>11.15</v>
      </c>
      <c r="S3187" s="95">
        <v>1.33</v>
      </c>
      <c r="T3187" s="95">
        <v>10.62</v>
      </c>
      <c r="U3187" s="95">
        <v>0.12</v>
      </c>
      <c r="V3187" s="95">
        <v>0.88</v>
      </c>
      <c r="W3187" s="95">
        <v>1.36</v>
      </c>
      <c r="X3187" s="95">
        <v>-2.87</v>
      </c>
      <c r="Y3187" s="95"/>
      <c r="Z3187" s="74" t="s">
        <v>1111</v>
      </c>
      <c r="AA3187" s="95">
        <v>0.9</v>
      </c>
      <c r="AB3187" s="95">
        <v>0.1</v>
      </c>
      <c r="AC3187" s="74" t="s">
        <v>1111</v>
      </c>
      <c r="AD3187" s="95">
        <v>384248695</v>
      </c>
    </row>
    <row r="3188" spans="1:30" x14ac:dyDescent="0.2">
      <c r="A3188" s="74" t="s">
        <v>4296</v>
      </c>
      <c r="B3188" s="95">
        <v>0.57999999999999996</v>
      </c>
      <c r="C3188" s="95"/>
      <c r="D3188" s="95">
        <v>-2.36</v>
      </c>
      <c r="E3188" s="95">
        <v>1.86</v>
      </c>
      <c r="F3188" s="95">
        <v>1.6</v>
      </c>
      <c r="G3188" s="95"/>
      <c r="H3188" s="95"/>
      <c r="I3188" s="95"/>
      <c r="J3188" s="95">
        <v>-2.36</v>
      </c>
      <c r="K3188" s="95">
        <v>-1.22</v>
      </c>
      <c r="L3188" s="95">
        <v>1.1299999999999999</v>
      </c>
      <c r="M3188" s="95">
        <v>-0.89</v>
      </c>
      <c r="N3188" s="95"/>
      <c r="O3188" s="95">
        <v>1.9</v>
      </c>
      <c r="P3188" s="95">
        <v>-28.98</v>
      </c>
      <c r="Q3188" s="95">
        <v>9.18</v>
      </c>
      <c r="R3188" s="95">
        <v>-78.88</v>
      </c>
      <c r="S3188" s="95">
        <v>-67.760000000000005</v>
      </c>
      <c r="T3188" s="95">
        <v>-78.709999999999994</v>
      </c>
      <c r="U3188" s="95">
        <v>0.86</v>
      </c>
      <c r="V3188" s="95">
        <v>0.14000000000000001</v>
      </c>
      <c r="W3188" s="95">
        <v>0</v>
      </c>
      <c r="X3188" s="95"/>
      <c r="Y3188" s="95"/>
      <c r="Z3188" s="74" t="s">
        <v>1111</v>
      </c>
      <c r="AA3188" s="95">
        <v>0.31</v>
      </c>
      <c r="AB3188" s="95">
        <v>-0.25</v>
      </c>
      <c r="AC3188" s="74" t="s">
        <v>1111</v>
      </c>
      <c r="AD3188" s="95">
        <v>24456106</v>
      </c>
    </row>
    <row r="3189" spans="1:30" x14ac:dyDescent="0.2">
      <c r="A3189" s="74" t="s">
        <v>4297</v>
      </c>
      <c r="B3189" s="95">
        <v>0.03</v>
      </c>
      <c r="C3189" s="95"/>
      <c r="D3189" s="95">
        <v>-0.12</v>
      </c>
      <c r="E3189" s="95">
        <v>0.1</v>
      </c>
      <c r="F3189" s="95">
        <v>0.08</v>
      </c>
      <c r="G3189" s="95"/>
      <c r="H3189" s="95"/>
      <c r="I3189" s="95"/>
      <c r="J3189" s="95">
        <v>-0.12</v>
      </c>
      <c r="K3189" s="95">
        <v>-1.22</v>
      </c>
      <c r="L3189" s="95">
        <v>1.1299999999999999</v>
      </c>
      <c r="M3189" s="95">
        <v>-0.89</v>
      </c>
      <c r="N3189" s="95"/>
      <c r="O3189" s="95">
        <v>0.1</v>
      </c>
      <c r="P3189" s="95">
        <v>-1.5</v>
      </c>
      <c r="Q3189" s="95">
        <v>9.18</v>
      </c>
      <c r="R3189" s="95">
        <v>-78.88</v>
      </c>
      <c r="S3189" s="95">
        <v>-67.760000000000005</v>
      </c>
      <c r="T3189" s="95">
        <v>-78.709999999999994</v>
      </c>
      <c r="U3189" s="95">
        <v>0.86</v>
      </c>
      <c r="V3189" s="95">
        <v>0.14000000000000001</v>
      </c>
      <c r="W3189" s="95">
        <v>0</v>
      </c>
      <c r="X3189" s="95"/>
      <c r="Y3189" s="95"/>
      <c r="Z3189" s="74" t="s">
        <v>1111</v>
      </c>
      <c r="AA3189" s="95">
        <v>0.31</v>
      </c>
      <c r="AB3189" s="95">
        <v>-0.25</v>
      </c>
      <c r="AC3189" s="74" t="s">
        <v>1111</v>
      </c>
      <c r="AD3189" s="95">
        <v>24456106</v>
      </c>
    </row>
    <row r="3190" spans="1:30" x14ac:dyDescent="0.2">
      <c r="A3190" s="74" t="s">
        <v>4298</v>
      </c>
      <c r="B3190" s="95">
        <v>234.63</v>
      </c>
      <c r="C3190" s="95">
        <v>0.77</v>
      </c>
      <c r="D3190" s="95">
        <v>30.04</v>
      </c>
      <c r="E3190" s="95">
        <v>6.32</v>
      </c>
      <c r="F3190" s="95">
        <v>3.6</v>
      </c>
      <c r="G3190" s="95">
        <v>56.05</v>
      </c>
      <c r="H3190" s="95">
        <v>25.39</v>
      </c>
      <c r="I3190" s="95">
        <v>19.23</v>
      </c>
      <c r="J3190" s="95">
        <v>22.76</v>
      </c>
      <c r="K3190" s="95">
        <v>23.66</v>
      </c>
      <c r="L3190" s="95">
        <v>0.89</v>
      </c>
      <c r="M3190" s="95">
        <v>0.25</v>
      </c>
      <c r="N3190" s="95">
        <v>5.78</v>
      </c>
      <c r="O3190" s="95">
        <v>18.97</v>
      </c>
      <c r="P3190" s="95">
        <v>-5.2</v>
      </c>
      <c r="Q3190" s="95">
        <v>2.62</v>
      </c>
      <c r="R3190" s="95">
        <v>21.04</v>
      </c>
      <c r="S3190" s="95">
        <v>11.99</v>
      </c>
      <c r="T3190" s="95">
        <v>16.02</v>
      </c>
      <c r="U3190" s="95">
        <v>0.56999999999999995</v>
      </c>
      <c r="V3190" s="95">
        <v>0.43</v>
      </c>
      <c r="W3190" s="95">
        <v>0.62</v>
      </c>
      <c r="X3190" s="95">
        <v>5.48</v>
      </c>
      <c r="Y3190" s="95">
        <v>10.82</v>
      </c>
      <c r="Z3190" s="74" t="s">
        <v>1111</v>
      </c>
      <c r="AA3190" s="95">
        <v>37.11</v>
      </c>
      <c r="AB3190" s="95">
        <v>7.81</v>
      </c>
      <c r="AC3190" s="74" t="s">
        <v>1111</v>
      </c>
      <c r="AD3190" s="95">
        <v>13649975658</v>
      </c>
    </row>
    <row r="3191" spans="1:30" x14ac:dyDescent="0.2">
      <c r="A3191" s="74" t="s">
        <v>4299</v>
      </c>
      <c r="B3191" s="95">
        <v>81.92</v>
      </c>
      <c r="C3191" s="95">
        <v>1.88</v>
      </c>
      <c r="D3191" s="95">
        <v>67.959999999999994</v>
      </c>
      <c r="E3191" s="95">
        <v>4.38</v>
      </c>
      <c r="F3191" s="95">
        <v>1.1499999999999999</v>
      </c>
      <c r="G3191" s="95">
        <v>50.49</v>
      </c>
      <c r="H3191" s="95">
        <v>15.32</v>
      </c>
      <c r="I3191" s="95">
        <v>14.4</v>
      </c>
      <c r="J3191" s="95">
        <v>63.88</v>
      </c>
      <c r="K3191" s="95">
        <v>86.64</v>
      </c>
      <c r="L3191" s="95">
        <v>22.76</v>
      </c>
      <c r="M3191" s="95">
        <v>1.56</v>
      </c>
      <c r="N3191" s="95">
        <v>9.7899999999999991</v>
      </c>
      <c r="O3191" s="95">
        <v>-14.76</v>
      </c>
      <c r="P3191" s="95">
        <v>-1.24</v>
      </c>
      <c r="Q3191" s="95">
        <v>0.47</v>
      </c>
      <c r="R3191" s="95">
        <v>6.45</v>
      </c>
      <c r="S3191" s="95">
        <v>1.7</v>
      </c>
      <c r="T3191" s="95">
        <v>2.61</v>
      </c>
      <c r="U3191" s="95">
        <v>0.26</v>
      </c>
      <c r="V3191" s="95">
        <v>0.74</v>
      </c>
      <c r="W3191" s="95">
        <v>0.12</v>
      </c>
      <c r="X3191" s="95">
        <v>0.57999999999999996</v>
      </c>
      <c r="Y3191" s="95">
        <v>1.19</v>
      </c>
      <c r="Z3191" s="74" t="s">
        <v>1111</v>
      </c>
      <c r="AA3191" s="95">
        <v>18.68</v>
      </c>
      <c r="AB3191" s="95">
        <v>1.2</v>
      </c>
      <c r="AC3191" s="74" t="s">
        <v>1111</v>
      </c>
      <c r="AD3191" s="95">
        <v>160659785748</v>
      </c>
    </row>
    <row r="3192" spans="1:30" x14ac:dyDescent="0.2">
      <c r="A3192" s="74" t="s">
        <v>4300</v>
      </c>
      <c r="B3192" s="95">
        <v>6.73</v>
      </c>
      <c r="C3192" s="95"/>
      <c r="D3192" s="95">
        <v>1123.69</v>
      </c>
      <c r="E3192" s="95">
        <v>882.33</v>
      </c>
      <c r="F3192" s="95">
        <v>410.23</v>
      </c>
      <c r="G3192" s="95">
        <v>35.909999999999997</v>
      </c>
      <c r="H3192" s="95">
        <v>16.02</v>
      </c>
      <c r="I3192" s="95">
        <v>10.8</v>
      </c>
      <c r="J3192" s="95">
        <v>757.59</v>
      </c>
      <c r="K3192" s="95">
        <v>755.88</v>
      </c>
      <c r="L3192" s="95">
        <v>-1.71</v>
      </c>
      <c r="M3192" s="95">
        <v>-1.99</v>
      </c>
      <c r="N3192" s="95">
        <v>121.37</v>
      </c>
      <c r="O3192" s="95">
        <v>762.01</v>
      </c>
      <c r="P3192" s="95">
        <v>-33081.33</v>
      </c>
      <c r="Q3192" s="95">
        <v>2.2000000000000002</v>
      </c>
      <c r="R3192" s="95">
        <v>78.52</v>
      </c>
      <c r="S3192" s="95">
        <v>36.51</v>
      </c>
      <c r="T3192" s="95">
        <v>93.95</v>
      </c>
      <c r="U3192" s="95">
        <v>0.46</v>
      </c>
      <c r="V3192" s="95">
        <v>0.54</v>
      </c>
      <c r="W3192" s="95">
        <v>3.38</v>
      </c>
      <c r="X3192" s="95">
        <v>-13.42</v>
      </c>
      <c r="Y3192" s="95"/>
      <c r="Z3192" s="74" t="s">
        <v>1111</v>
      </c>
      <c r="AA3192" s="95">
        <v>0.01</v>
      </c>
      <c r="AB3192" s="95">
        <v>0.01</v>
      </c>
      <c r="AC3192" s="74" t="s">
        <v>1111</v>
      </c>
      <c r="AD3192" s="95">
        <v>2481099971</v>
      </c>
    </row>
    <row r="3193" spans="1:30" x14ac:dyDescent="0.2">
      <c r="A3193" s="74" t="s">
        <v>4301</v>
      </c>
      <c r="B3193" s="95">
        <v>63.08</v>
      </c>
      <c r="C3193" s="95">
        <v>3.49</v>
      </c>
      <c r="D3193" s="95">
        <v>24.7</v>
      </c>
      <c r="E3193" s="95">
        <v>2.21</v>
      </c>
      <c r="F3193" s="95">
        <v>1.26</v>
      </c>
      <c r="G3193" s="95">
        <v>57.01</v>
      </c>
      <c r="H3193" s="95">
        <v>27.85</v>
      </c>
      <c r="I3193" s="95">
        <v>16.670000000000002</v>
      </c>
      <c r="J3193" s="95">
        <v>14.79</v>
      </c>
      <c r="K3193" s="95">
        <v>15.18</v>
      </c>
      <c r="L3193" s="95">
        <v>0.4</v>
      </c>
      <c r="M3193" s="95">
        <v>0.06</v>
      </c>
      <c r="N3193" s="95">
        <v>4.12</v>
      </c>
      <c r="O3193" s="95">
        <v>10.76</v>
      </c>
      <c r="P3193" s="95">
        <v>-1.55</v>
      </c>
      <c r="Q3193" s="95">
        <v>2.67</v>
      </c>
      <c r="R3193" s="95">
        <v>8.9600000000000009</v>
      </c>
      <c r="S3193" s="95">
        <v>5.1100000000000003</v>
      </c>
      <c r="T3193" s="95">
        <v>8.1300000000000008</v>
      </c>
      <c r="U3193" s="95">
        <v>0.56999999999999995</v>
      </c>
      <c r="V3193" s="95">
        <v>0.43</v>
      </c>
      <c r="W3193" s="95">
        <v>0.31</v>
      </c>
      <c r="X3193" s="95">
        <v>13.57</v>
      </c>
      <c r="Y3193" s="95">
        <v>66.66</v>
      </c>
      <c r="Z3193" s="74" t="s">
        <v>1111</v>
      </c>
      <c r="AA3193" s="95">
        <v>28.48</v>
      </c>
      <c r="AB3193" s="95">
        <v>2.5499999999999998</v>
      </c>
      <c r="AC3193" s="74" t="s">
        <v>1111</v>
      </c>
      <c r="AD3193" s="95">
        <v>50294244371</v>
      </c>
    </row>
    <row r="3194" spans="1:30" x14ac:dyDescent="0.2">
      <c r="A3194" s="74" t="s">
        <v>4302</v>
      </c>
      <c r="B3194" s="95">
        <v>22.24</v>
      </c>
      <c r="C3194" s="95"/>
      <c r="D3194" s="95">
        <v>56.08</v>
      </c>
      <c r="E3194" s="95">
        <v>2.41</v>
      </c>
      <c r="F3194" s="95">
        <v>1.44</v>
      </c>
      <c r="G3194" s="95">
        <v>41.12</v>
      </c>
      <c r="H3194" s="95">
        <v>8.7200000000000006</v>
      </c>
      <c r="I3194" s="95">
        <v>10.08</v>
      </c>
      <c r="J3194" s="95">
        <v>64.790000000000006</v>
      </c>
      <c r="K3194" s="95">
        <v>64.569999999999993</v>
      </c>
      <c r="L3194" s="95">
        <v>-0.22</v>
      </c>
      <c r="M3194" s="95">
        <v>-0.01</v>
      </c>
      <c r="N3194" s="95">
        <v>5.65</v>
      </c>
      <c r="O3194" s="95">
        <v>4.4400000000000004</v>
      </c>
      <c r="P3194" s="95">
        <v>-2.29</v>
      </c>
      <c r="Q3194" s="95">
        <v>7.66</v>
      </c>
      <c r="R3194" s="95">
        <v>4.29</v>
      </c>
      <c r="S3194" s="95">
        <v>2.56</v>
      </c>
      <c r="T3194" s="95">
        <v>1.8</v>
      </c>
      <c r="U3194" s="95">
        <v>0.6</v>
      </c>
      <c r="V3194" s="95">
        <v>0.4</v>
      </c>
      <c r="W3194" s="95">
        <v>0.25</v>
      </c>
      <c r="X3194" s="95">
        <v>34.81</v>
      </c>
      <c r="Y3194" s="95"/>
      <c r="Z3194" s="74" t="s">
        <v>1111</v>
      </c>
      <c r="AA3194" s="95">
        <v>9.24</v>
      </c>
      <c r="AB3194" s="95">
        <v>0.4</v>
      </c>
      <c r="AC3194" s="74" t="s">
        <v>1111</v>
      </c>
      <c r="AD3194" s="95">
        <v>2738242176</v>
      </c>
    </row>
    <row r="3195" spans="1:30" x14ac:dyDescent="0.2">
      <c r="A3195" s="74" t="s">
        <v>4303</v>
      </c>
      <c r="B3195" s="95">
        <v>36.630000000000003</v>
      </c>
      <c r="C3195" s="95"/>
      <c r="D3195" s="95">
        <v>69.2</v>
      </c>
      <c r="E3195" s="95">
        <v>4.5599999999999996</v>
      </c>
      <c r="F3195" s="95">
        <v>4.08</v>
      </c>
      <c r="G3195" s="95">
        <v>46.16</v>
      </c>
      <c r="H3195" s="95">
        <v>14.07</v>
      </c>
      <c r="I3195" s="95">
        <v>11.34</v>
      </c>
      <c r="J3195" s="95">
        <v>55.77</v>
      </c>
      <c r="K3195" s="95">
        <v>50.27</v>
      </c>
      <c r="L3195" s="95">
        <v>-5.5</v>
      </c>
      <c r="M3195" s="95">
        <v>-0.45</v>
      </c>
      <c r="N3195" s="95">
        <v>7.85</v>
      </c>
      <c r="O3195" s="95">
        <v>7.2</v>
      </c>
      <c r="P3195" s="95">
        <v>-11.06</v>
      </c>
      <c r="Q3195" s="95">
        <v>9.75</v>
      </c>
      <c r="R3195" s="95">
        <v>6.59</v>
      </c>
      <c r="S3195" s="95">
        <v>5.89</v>
      </c>
      <c r="T3195" s="95">
        <v>6.59</v>
      </c>
      <c r="U3195" s="95">
        <v>0.89</v>
      </c>
      <c r="V3195" s="95">
        <v>0.11</v>
      </c>
      <c r="W3195" s="95">
        <v>0.52</v>
      </c>
      <c r="X3195" s="95">
        <v>7.83</v>
      </c>
      <c r="Y3195" s="95">
        <v>10.74</v>
      </c>
      <c r="Z3195" s="74" t="s">
        <v>1111</v>
      </c>
      <c r="AA3195" s="95">
        <v>8.0299999999999994</v>
      </c>
      <c r="AB3195" s="95">
        <v>0.53</v>
      </c>
      <c r="AC3195" s="74" t="s">
        <v>1111</v>
      </c>
      <c r="AD3195" s="95">
        <v>3947029020</v>
      </c>
    </row>
    <row r="3196" spans="1:30" x14ac:dyDescent="0.2">
      <c r="A3196" s="74" t="s">
        <v>4304</v>
      </c>
      <c r="B3196" s="95">
        <v>6.03</v>
      </c>
      <c r="C3196" s="95"/>
      <c r="D3196" s="95">
        <v>-13</v>
      </c>
      <c r="E3196" s="95">
        <v>7.64</v>
      </c>
      <c r="F3196" s="95">
        <v>8</v>
      </c>
      <c r="G3196" s="95">
        <v>80.73</v>
      </c>
      <c r="H3196" s="95">
        <v>-101</v>
      </c>
      <c r="I3196" s="95">
        <v>-92.73</v>
      </c>
      <c r="J3196" s="95">
        <v>-11.93</v>
      </c>
      <c r="K3196" s="95">
        <v>-11.19</v>
      </c>
      <c r="L3196" s="95">
        <v>0.74</v>
      </c>
      <c r="M3196" s="95">
        <v>-0.48</v>
      </c>
      <c r="N3196" s="95">
        <v>12.05</v>
      </c>
      <c r="O3196" s="95">
        <v>13.3</v>
      </c>
      <c r="P3196" s="95">
        <v>-83.44</v>
      </c>
      <c r="Q3196" s="95">
        <v>2.98</v>
      </c>
      <c r="R3196" s="95">
        <v>-58.77</v>
      </c>
      <c r="S3196" s="95">
        <v>-61.51</v>
      </c>
      <c r="T3196" s="95">
        <v>-63.1</v>
      </c>
      <c r="U3196" s="95">
        <v>1.05</v>
      </c>
      <c r="V3196" s="95">
        <v>-0.05</v>
      </c>
      <c r="W3196" s="95">
        <v>0.66</v>
      </c>
      <c r="X3196" s="95">
        <v>-11.65</v>
      </c>
      <c r="Y3196" s="95"/>
      <c r="Z3196" s="74" t="s">
        <v>1111</v>
      </c>
      <c r="AA3196" s="95">
        <v>0.79</v>
      </c>
      <c r="AB3196" s="95">
        <v>-0.46</v>
      </c>
      <c r="AC3196" s="74" t="s">
        <v>1111</v>
      </c>
      <c r="AD3196" s="95">
        <v>81774036</v>
      </c>
    </row>
    <row r="3197" spans="1:30" x14ac:dyDescent="0.2">
      <c r="A3197" s="74" t="s">
        <v>4305</v>
      </c>
      <c r="B3197" s="95">
        <v>1.1499999999999999</v>
      </c>
      <c r="C3197" s="95"/>
      <c r="D3197" s="95">
        <v>-2.62</v>
      </c>
      <c r="E3197" s="95">
        <v>-2.78</v>
      </c>
      <c r="F3197" s="95">
        <v>0.89</v>
      </c>
      <c r="G3197" s="95">
        <v>56.89</v>
      </c>
      <c r="H3197" s="95">
        <v>-23.99</v>
      </c>
      <c r="I3197" s="95">
        <v>-38.35</v>
      </c>
      <c r="J3197" s="95">
        <v>-4.18</v>
      </c>
      <c r="K3197" s="95">
        <v>-6.32</v>
      </c>
      <c r="L3197" s="95">
        <v>-2.14</v>
      </c>
      <c r="M3197" s="95"/>
      <c r="N3197" s="95">
        <v>1</v>
      </c>
      <c r="O3197" s="95">
        <v>-2.4700000000000002</v>
      </c>
      <c r="P3197" s="95">
        <v>-2.78</v>
      </c>
      <c r="Q3197" s="95">
        <v>0.66</v>
      </c>
      <c r="R3197" s="95">
        <v>-106.35</v>
      </c>
      <c r="S3197" s="95">
        <v>-33.840000000000003</v>
      </c>
      <c r="T3197" s="95">
        <v>-63.91</v>
      </c>
      <c r="U3197" s="95">
        <v>-0.32</v>
      </c>
      <c r="V3197" s="95">
        <v>1.32</v>
      </c>
      <c r="W3197" s="95">
        <v>0.88</v>
      </c>
      <c r="X3197" s="95">
        <v>143.32</v>
      </c>
      <c r="Y3197" s="95"/>
      <c r="Z3197" s="74" t="s">
        <v>1111</v>
      </c>
      <c r="AA3197" s="95">
        <v>-0.41</v>
      </c>
      <c r="AB3197" s="95">
        <v>-0.44</v>
      </c>
      <c r="AC3197" s="74" t="s">
        <v>1111</v>
      </c>
      <c r="AD3197" s="95">
        <v>57220156.700000003</v>
      </c>
    </row>
    <row r="3198" spans="1:30" x14ac:dyDescent="0.2">
      <c r="A3198" s="74" t="s">
        <v>4306</v>
      </c>
      <c r="B3198" s="95">
        <v>72.75</v>
      </c>
      <c r="C3198" s="95">
        <v>3.57</v>
      </c>
      <c r="D3198" s="95">
        <v>22.21</v>
      </c>
      <c r="E3198" s="95">
        <v>2.4</v>
      </c>
      <c r="F3198" s="95">
        <v>0.41</v>
      </c>
      <c r="G3198" s="95">
        <v>59.29</v>
      </c>
      <c r="H3198" s="95">
        <v>45.69</v>
      </c>
      <c r="I3198" s="95">
        <v>26.06</v>
      </c>
      <c r="J3198" s="95">
        <v>12.67</v>
      </c>
      <c r="K3198" s="95">
        <v>22.67</v>
      </c>
      <c r="L3198" s="95">
        <v>10</v>
      </c>
      <c r="M3198" s="95">
        <v>1.9</v>
      </c>
      <c r="N3198" s="95">
        <v>5.79</v>
      </c>
      <c r="O3198" s="95">
        <v>12.84</v>
      </c>
      <c r="P3198" s="95">
        <v>-0.44</v>
      </c>
      <c r="Q3198" s="95">
        <v>3.16</v>
      </c>
      <c r="R3198" s="95">
        <v>10.81</v>
      </c>
      <c r="S3198" s="95">
        <v>1.87</v>
      </c>
      <c r="T3198" s="95">
        <v>5.37</v>
      </c>
      <c r="U3198" s="95">
        <v>0.17</v>
      </c>
      <c r="V3198" s="95">
        <v>0.83</v>
      </c>
      <c r="W3198" s="95">
        <v>7.0000000000000007E-2</v>
      </c>
      <c r="X3198" s="95">
        <v>12.85</v>
      </c>
      <c r="Y3198" s="95">
        <v>40.630000000000003</v>
      </c>
      <c r="Z3198" s="74" t="s">
        <v>1111</v>
      </c>
      <c r="AA3198" s="95">
        <v>30.29</v>
      </c>
      <c r="AB3198" s="95">
        <v>3.28</v>
      </c>
      <c r="AC3198" s="74" t="s">
        <v>1111</v>
      </c>
      <c r="AD3198" s="95">
        <v>5574061350</v>
      </c>
    </row>
    <row r="3199" spans="1:30" x14ac:dyDescent="0.2">
      <c r="A3199" s="74" t="s">
        <v>4307</v>
      </c>
      <c r="B3199" s="95">
        <v>4.95</v>
      </c>
      <c r="C3199" s="95"/>
      <c r="D3199" s="95">
        <v>-13.25</v>
      </c>
      <c r="E3199" s="95">
        <v>4.13</v>
      </c>
      <c r="F3199" s="95">
        <v>2.84</v>
      </c>
      <c r="G3199" s="95">
        <v>55.91</v>
      </c>
      <c r="H3199" s="95">
        <v>-35.450000000000003</v>
      </c>
      <c r="I3199" s="95">
        <v>-38.340000000000003</v>
      </c>
      <c r="J3199" s="95">
        <v>-14.33</v>
      </c>
      <c r="K3199" s="95">
        <v>-12.37</v>
      </c>
      <c r="L3199" s="95">
        <v>1.96</v>
      </c>
      <c r="M3199" s="95">
        <v>-0.56999999999999995</v>
      </c>
      <c r="N3199" s="95">
        <v>5.08</v>
      </c>
      <c r="O3199" s="95">
        <v>4.29</v>
      </c>
      <c r="P3199" s="95">
        <v>-12.06</v>
      </c>
      <c r="Q3199" s="95">
        <v>7.47</v>
      </c>
      <c r="R3199" s="95">
        <v>-31.15</v>
      </c>
      <c r="S3199" s="95">
        <v>-21.46</v>
      </c>
      <c r="T3199" s="95">
        <v>-27.87</v>
      </c>
      <c r="U3199" s="95">
        <v>0.69</v>
      </c>
      <c r="V3199" s="95">
        <v>0.31</v>
      </c>
      <c r="W3199" s="95">
        <v>0.56000000000000005</v>
      </c>
      <c r="X3199" s="95">
        <v>34.51</v>
      </c>
      <c r="Y3199" s="95"/>
      <c r="Z3199" s="74" t="s">
        <v>1111</v>
      </c>
      <c r="AA3199" s="95">
        <v>1.2</v>
      </c>
      <c r="AB3199" s="95">
        <v>-0.37</v>
      </c>
      <c r="AC3199" s="74" t="s">
        <v>1111</v>
      </c>
      <c r="AD3199" s="95">
        <v>50653845</v>
      </c>
    </row>
    <row r="3200" spans="1:30" x14ac:dyDescent="0.2">
      <c r="A3200" s="74" t="s">
        <v>4308</v>
      </c>
      <c r="B3200" s="95">
        <v>0.37</v>
      </c>
      <c r="C3200" s="95"/>
      <c r="D3200" s="95">
        <v>-0.46</v>
      </c>
      <c r="E3200" s="95">
        <v>0.5</v>
      </c>
      <c r="F3200" s="95">
        <v>0.36</v>
      </c>
      <c r="G3200" s="95">
        <v>-106.52</v>
      </c>
      <c r="H3200" s="95">
        <v>-483.01</v>
      </c>
      <c r="I3200" s="95">
        <v>-448.51</v>
      </c>
      <c r="J3200" s="95">
        <v>-0.43</v>
      </c>
      <c r="K3200" s="95">
        <v>-0.23</v>
      </c>
      <c r="L3200" s="95">
        <v>0.2</v>
      </c>
      <c r="M3200" s="95">
        <v>-0.23</v>
      </c>
      <c r="N3200" s="95">
        <v>2.0499999999999998</v>
      </c>
      <c r="O3200" s="95">
        <v>1.24</v>
      </c>
      <c r="P3200" s="95">
        <v>-0.63</v>
      </c>
      <c r="Q3200" s="95">
        <v>3.05</v>
      </c>
      <c r="R3200" s="95">
        <v>-108.22</v>
      </c>
      <c r="S3200" s="95">
        <v>-78.67</v>
      </c>
      <c r="T3200" s="95">
        <v>-109.49</v>
      </c>
      <c r="U3200" s="95">
        <v>0.73</v>
      </c>
      <c r="V3200" s="95">
        <v>0.27</v>
      </c>
      <c r="W3200" s="95">
        <v>0.18</v>
      </c>
      <c r="X3200" s="95">
        <v>7.54</v>
      </c>
      <c r="Y3200" s="95"/>
      <c r="Z3200" s="74" t="s">
        <v>1111</v>
      </c>
      <c r="AA3200" s="95">
        <v>0.75</v>
      </c>
      <c r="AB3200" s="95">
        <v>-0.81</v>
      </c>
      <c r="AC3200" s="74" t="s">
        <v>1111</v>
      </c>
      <c r="AD3200" s="95">
        <v>61907253</v>
      </c>
    </row>
    <row r="3201" spans="1:30" x14ac:dyDescent="0.2">
      <c r="A3201" s="74" t="s">
        <v>4309</v>
      </c>
      <c r="B3201" s="95">
        <v>0.76</v>
      </c>
      <c r="C3201" s="95"/>
      <c r="D3201" s="95">
        <v>-0.95</v>
      </c>
      <c r="E3201" s="95">
        <v>1.22</v>
      </c>
      <c r="F3201" s="95">
        <v>0.35</v>
      </c>
      <c r="G3201" s="95"/>
      <c r="H3201" s="95"/>
      <c r="I3201" s="95"/>
      <c r="J3201" s="95">
        <v>-1.0900000000000001</v>
      </c>
      <c r="K3201" s="95">
        <v>1.01</v>
      </c>
      <c r="L3201" s="95">
        <v>2.1</v>
      </c>
      <c r="M3201" s="95">
        <v>-2.34</v>
      </c>
      <c r="N3201" s="95"/>
      <c r="O3201" s="95">
        <v>0.53</v>
      </c>
      <c r="P3201" s="95">
        <v>-1.1299999999999999</v>
      </c>
      <c r="Q3201" s="95">
        <v>21.87</v>
      </c>
      <c r="R3201" s="95">
        <v>-127.94</v>
      </c>
      <c r="S3201" s="95">
        <v>-36.82</v>
      </c>
      <c r="T3201" s="95">
        <v>-111.58</v>
      </c>
      <c r="U3201" s="95">
        <v>0.28999999999999998</v>
      </c>
      <c r="V3201" s="95">
        <v>0.71</v>
      </c>
      <c r="W3201" s="95">
        <v>0</v>
      </c>
      <c r="X3201" s="95"/>
      <c r="Y3201" s="95"/>
      <c r="Z3201" s="74" t="s">
        <v>1111</v>
      </c>
      <c r="AA3201" s="95">
        <v>0.66</v>
      </c>
      <c r="AB3201" s="95">
        <v>-0.84</v>
      </c>
      <c r="AC3201" s="74" t="s">
        <v>1111</v>
      </c>
      <c r="AD3201" s="95">
        <v>34177280</v>
      </c>
    </row>
    <row r="3202" spans="1:30" x14ac:dyDescent="0.2">
      <c r="A3202" s="74" t="s">
        <v>4310</v>
      </c>
      <c r="B3202" s="95">
        <v>9.51</v>
      </c>
      <c r="C3202" s="95"/>
      <c r="D3202" s="95">
        <v>17.510000000000002</v>
      </c>
      <c r="E3202" s="95">
        <v>0.89</v>
      </c>
      <c r="F3202" s="95">
        <v>0.53</v>
      </c>
      <c r="G3202" s="95">
        <v>18</v>
      </c>
      <c r="H3202" s="95">
        <v>7.67</v>
      </c>
      <c r="I3202" s="95">
        <v>5.86</v>
      </c>
      <c r="J3202" s="95">
        <v>13.37</v>
      </c>
      <c r="K3202" s="95">
        <v>16.59</v>
      </c>
      <c r="L3202" s="95">
        <v>3.22</v>
      </c>
      <c r="M3202" s="95">
        <v>0.22</v>
      </c>
      <c r="N3202" s="95">
        <v>1.03</v>
      </c>
      <c r="O3202" s="95">
        <v>5.04</v>
      </c>
      <c r="P3202" s="95">
        <v>-0.75</v>
      </c>
      <c r="Q3202" s="95">
        <v>1.53</v>
      </c>
      <c r="R3202" s="95">
        <v>5.1100000000000003</v>
      </c>
      <c r="S3202" s="95">
        <v>3</v>
      </c>
      <c r="T3202" s="95">
        <v>4.3499999999999996</v>
      </c>
      <c r="U3202" s="95">
        <v>0.59</v>
      </c>
      <c r="V3202" s="95">
        <v>0.41</v>
      </c>
      <c r="W3202" s="95">
        <v>0.51</v>
      </c>
      <c r="X3202" s="95"/>
      <c r="Y3202" s="95"/>
      <c r="Z3202" s="74" t="s">
        <v>1111</v>
      </c>
      <c r="AA3202" s="95">
        <v>10.63</v>
      </c>
      <c r="AB3202" s="95">
        <v>0.54</v>
      </c>
      <c r="AC3202" s="74" t="s">
        <v>1111</v>
      </c>
      <c r="AD3202" s="95">
        <v>868845012</v>
      </c>
    </row>
    <row r="3203" spans="1:30" x14ac:dyDescent="0.2">
      <c r="A3203" s="74" t="s">
        <v>4311</v>
      </c>
      <c r="B3203" s="95">
        <v>1.73</v>
      </c>
      <c r="C3203" s="95"/>
      <c r="D3203" s="95">
        <v>3.19</v>
      </c>
      <c r="E3203" s="95">
        <v>0.16</v>
      </c>
      <c r="F3203" s="95">
        <v>0.1</v>
      </c>
      <c r="G3203" s="95">
        <v>18</v>
      </c>
      <c r="H3203" s="95">
        <v>7.67</v>
      </c>
      <c r="I3203" s="95">
        <v>5.86</v>
      </c>
      <c r="J3203" s="95">
        <v>2.4300000000000002</v>
      </c>
      <c r="K3203" s="95">
        <v>16.59</v>
      </c>
      <c r="L3203" s="95">
        <v>3.22</v>
      </c>
      <c r="M3203" s="95">
        <v>0.22</v>
      </c>
      <c r="N3203" s="95">
        <v>0.19</v>
      </c>
      <c r="O3203" s="95">
        <v>0.92</v>
      </c>
      <c r="P3203" s="95">
        <v>-0.14000000000000001</v>
      </c>
      <c r="Q3203" s="95">
        <v>1.53</v>
      </c>
      <c r="R3203" s="95">
        <v>5.1100000000000003</v>
      </c>
      <c r="S3203" s="95">
        <v>3</v>
      </c>
      <c r="T3203" s="95">
        <v>4.3499999999999996</v>
      </c>
      <c r="U3203" s="95">
        <v>0.59</v>
      </c>
      <c r="V3203" s="95">
        <v>0.41</v>
      </c>
      <c r="W3203" s="95">
        <v>0.51</v>
      </c>
      <c r="X3203" s="95"/>
      <c r="Y3203" s="95"/>
      <c r="Z3203" s="74" t="s">
        <v>1111</v>
      </c>
      <c r="AA3203" s="95">
        <v>10.63</v>
      </c>
      <c r="AB3203" s="95">
        <v>0.54</v>
      </c>
      <c r="AC3203" s="74" t="s">
        <v>1111</v>
      </c>
      <c r="AD3203" s="95">
        <v>868845012</v>
      </c>
    </row>
    <row r="3204" spans="1:30" x14ac:dyDescent="0.2">
      <c r="A3204" s="74" t="s">
        <v>4312</v>
      </c>
      <c r="B3204" s="95">
        <v>93.28</v>
      </c>
      <c r="C3204" s="95"/>
      <c r="D3204" s="95">
        <v>-138.93</v>
      </c>
      <c r="E3204" s="95">
        <v>35.31</v>
      </c>
      <c r="F3204" s="95">
        <v>13.01</v>
      </c>
      <c r="G3204" s="95">
        <v>77.290000000000006</v>
      </c>
      <c r="H3204" s="95">
        <v>-30.86</v>
      </c>
      <c r="I3204" s="95">
        <v>-36.83</v>
      </c>
      <c r="J3204" s="95">
        <v>-165.79</v>
      </c>
      <c r="K3204" s="95">
        <v>-162.1</v>
      </c>
      <c r="L3204" s="95">
        <v>3.69</v>
      </c>
      <c r="M3204" s="95">
        <v>-0.79</v>
      </c>
      <c r="N3204" s="95">
        <v>51.17</v>
      </c>
      <c r="O3204" s="95">
        <v>17.68</v>
      </c>
      <c r="P3204" s="95">
        <v>-78.260000000000005</v>
      </c>
      <c r="Q3204" s="95">
        <v>8.51</v>
      </c>
      <c r="R3204" s="95">
        <v>-25.42</v>
      </c>
      <c r="S3204" s="95">
        <v>-9.36</v>
      </c>
      <c r="T3204" s="95">
        <v>-9.5</v>
      </c>
      <c r="U3204" s="95">
        <v>0.37</v>
      </c>
      <c r="V3204" s="95">
        <v>0.63</v>
      </c>
      <c r="W3204" s="95">
        <v>0.25</v>
      </c>
      <c r="X3204" s="95"/>
      <c r="Y3204" s="95"/>
      <c r="Z3204" s="74" t="s">
        <v>1111</v>
      </c>
      <c r="AA3204" s="95">
        <v>2.65</v>
      </c>
      <c r="AB3204" s="95">
        <v>-0.67</v>
      </c>
      <c r="AC3204" s="74" t="s">
        <v>1111</v>
      </c>
      <c r="AD3204" s="95">
        <v>30125040528</v>
      </c>
    </row>
    <row r="3205" spans="1:30" x14ac:dyDescent="0.2">
      <c r="A3205" s="74" t="s">
        <v>4313</v>
      </c>
      <c r="B3205" s="95">
        <v>13.09</v>
      </c>
      <c r="C3205" s="95"/>
      <c r="D3205" s="95">
        <v>-31.27</v>
      </c>
      <c r="E3205" s="95">
        <v>12.99</v>
      </c>
      <c r="F3205" s="95">
        <v>2.72</v>
      </c>
      <c r="G3205" s="95">
        <v>12.69</v>
      </c>
      <c r="H3205" s="95">
        <v>-1.33</v>
      </c>
      <c r="I3205" s="95">
        <v>-2.88</v>
      </c>
      <c r="J3205" s="95">
        <v>-67.5</v>
      </c>
      <c r="K3205" s="95">
        <v>-71.55</v>
      </c>
      <c r="L3205" s="95">
        <v>-4.04</v>
      </c>
      <c r="M3205" s="95">
        <v>0.78</v>
      </c>
      <c r="N3205" s="95">
        <v>0.9</v>
      </c>
      <c r="O3205" s="95">
        <v>28.81</v>
      </c>
      <c r="P3205" s="95">
        <v>-6.8</v>
      </c>
      <c r="Q3205" s="95">
        <v>1.19</v>
      </c>
      <c r="R3205" s="95">
        <v>-41.55</v>
      </c>
      <c r="S3205" s="95">
        <v>-8.7100000000000009</v>
      </c>
      <c r="T3205" s="95">
        <v>-8.06</v>
      </c>
      <c r="U3205" s="95">
        <v>0.21</v>
      </c>
      <c r="V3205" s="95">
        <v>0.79</v>
      </c>
      <c r="W3205" s="95">
        <v>3.03</v>
      </c>
      <c r="X3205" s="95">
        <v>10.31</v>
      </c>
      <c r="Y3205" s="95"/>
      <c r="Z3205" s="74" t="s">
        <v>1111</v>
      </c>
      <c r="AA3205" s="95">
        <v>1.01</v>
      </c>
      <c r="AB3205" s="95">
        <v>-0.42</v>
      </c>
      <c r="AC3205" s="74" t="s">
        <v>1111</v>
      </c>
      <c r="AD3205" s="95">
        <v>83837523</v>
      </c>
    </row>
    <row r="3206" spans="1:30" x14ac:dyDescent="0.2">
      <c r="A3206" s="74" t="s">
        <v>4314</v>
      </c>
      <c r="B3206" s="95">
        <v>7.22</v>
      </c>
      <c r="C3206" s="95">
        <v>1.66</v>
      </c>
      <c r="D3206" s="95">
        <v>-0.63</v>
      </c>
      <c r="E3206" s="95">
        <v>0.86</v>
      </c>
      <c r="F3206" s="95">
        <v>0.78</v>
      </c>
      <c r="G3206" s="95">
        <v>31.64</v>
      </c>
      <c r="H3206" s="95">
        <v>-228.3</v>
      </c>
      <c r="I3206" s="95">
        <v>-230.33</v>
      </c>
      <c r="J3206" s="95">
        <v>-0.64</v>
      </c>
      <c r="K3206" s="95">
        <v>-0.06</v>
      </c>
      <c r="L3206" s="95">
        <v>0.56999999999999995</v>
      </c>
      <c r="M3206" s="95">
        <v>-0.77</v>
      </c>
      <c r="N3206" s="95">
        <v>1.45</v>
      </c>
      <c r="O3206" s="95">
        <v>1.05</v>
      </c>
      <c r="P3206" s="95">
        <v>-3.74</v>
      </c>
      <c r="Q3206" s="95">
        <v>18.43</v>
      </c>
      <c r="R3206" s="95">
        <v>-136.19</v>
      </c>
      <c r="S3206" s="95">
        <v>-124.11</v>
      </c>
      <c r="T3206" s="95">
        <v>-128.53</v>
      </c>
      <c r="U3206" s="95">
        <v>0.91</v>
      </c>
      <c r="V3206" s="95">
        <v>0.09</v>
      </c>
      <c r="W3206" s="95">
        <v>0.54</v>
      </c>
      <c r="X3206" s="95">
        <v>21.23</v>
      </c>
      <c r="Y3206" s="95"/>
      <c r="Z3206" s="74" t="s">
        <v>1111</v>
      </c>
      <c r="AA3206" s="95">
        <v>8.41</v>
      </c>
      <c r="AB3206" s="95">
        <v>-11.46</v>
      </c>
      <c r="AC3206" s="74" t="s">
        <v>1111</v>
      </c>
      <c r="AD3206" s="95">
        <v>281877464</v>
      </c>
    </row>
    <row r="3207" spans="1:30" x14ac:dyDescent="0.2">
      <c r="A3207" s="74" t="s">
        <v>4315</v>
      </c>
      <c r="B3207" s="95">
        <v>339.84</v>
      </c>
      <c r="C3207" s="95">
        <v>2.35</v>
      </c>
      <c r="D3207" s="95">
        <v>14.79</v>
      </c>
      <c r="E3207" s="95">
        <v>4.5999999999999996</v>
      </c>
      <c r="F3207" s="95">
        <v>1.46</v>
      </c>
      <c r="G3207" s="95">
        <v>25.65</v>
      </c>
      <c r="H3207" s="95">
        <v>14.05</v>
      </c>
      <c r="I3207" s="95">
        <v>10.43</v>
      </c>
      <c r="J3207" s="95">
        <v>10.97</v>
      </c>
      <c r="K3207" s="95">
        <v>12.68</v>
      </c>
      <c r="L3207" s="95">
        <v>1.71</v>
      </c>
      <c r="M3207" s="95">
        <v>0.72</v>
      </c>
      <c r="N3207" s="95">
        <v>1.54</v>
      </c>
      <c r="O3207" s="95">
        <v>3.65</v>
      </c>
      <c r="P3207" s="95">
        <v>-3.32</v>
      </c>
      <c r="Q3207" s="95">
        <v>3.49</v>
      </c>
      <c r="R3207" s="95">
        <v>31.13</v>
      </c>
      <c r="S3207" s="95">
        <v>9.8699999999999992</v>
      </c>
      <c r="T3207" s="95">
        <v>15.35</v>
      </c>
      <c r="U3207" s="95">
        <v>0.32</v>
      </c>
      <c r="V3207" s="95">
        <v>0.68</v>
      </c>
      <c r="W3207" s="95">
        <v>0.95</v>
      </c>
      <c r="X3207" s="95">
        <v>-1.24</v>
      </c>
      <c r="Y3207" s="95">
        <v>2.59</v>
      </c>
      <c r="Z3207" s="74" t="s">
        <v>1111</v>
      </c>
      <c r="AA3207" s="95">
        <v>73.83</v>
      </c>
      <c r="AB3207" s="95">
        <v>22.98</v>
      </c>
      <c r="AC3207" s="74" t="s">
        <v>1111</v>
      </c>
      <c r="AD3207" s="95">
        <v>3557207232</v>
      </c>
    </row>
    <row r="3208" spans="1:30" x14ac:dyDescent="0.2">
      <c r="A3208" s="74" t="s">
        <v>4316</v>
      </c>
      <c r="B3208" s="95">
        <v>0.21</v>
      </c>
      <c r="C3208" s="95"/>
      <c r="D3208" s="95">
        <v>2.76</v>
      </c>
      <c r="E3208" s="95">
        <v>0.27</v>
      </c>
      <c r="F3208" s="95">
        <v>0.03</v>
      </c>
      <c r="G3208" s="95">
        <v>45.67</v>
      </c>
      <c r="H3208" s="95">
        <v>-5.84</v>
      </c>
      <c r="I3208" s="95">
        <v>1.57</v>
      </c>
      <c r="J3208" s="95">
        <v>-0.74</v>
      </c>
      <c r="K3208" s="95">
        <v>0</v>
      </c>
      <c r="L3208" s="95">
        <v>0.74</v>
      </c>
      <c r="M3208" s="95">
        <v>-0.27</v>
      </c>
      <c r="N3208" s="95">
        <v>0.04</v>
      </c>
      <c r="O3208" s="95">
        <v>-7.0000000000000007E-2</v>
      </c>
      <c r="P3208" s="95">
        <v>-0.03</v>
      </c>
      <c r="Q3208" s="95">
        <v>0.39</v>
      </c>
      <c r="R3208" s="95">
        <v>9.86</v>
      </c>
      <c r="S3208" s="95">
        <v>0.95</v>
      </c>
      <c r="T3208" s="95">
        <v>-15.78</v>
      </c>
      <c r="U3208" s="95">
        <v>0.1</v>
      </c>
      <c r="V3208" s="95">
        <v>0.9</v>
      </c>
      <c r="W3208" s="95">
        <v>0.61</v>
      </c>
      <c r="X3208" s="95"/>
      <c r="Y3208" s="95"/>
      <c r="Z3208" s="74" t="s">
        <v>1111</v>
      </c>
      <c r="AA3208" s="95">
        <v>0.81</v>
      </c>
      <c r="AB3208" s="95">
        <v>0.08</v>
      </c>
      <c r="AC3208" s="74" t="s">
        <v>1111</v>
      </c>
      <c r="AD3208" s="95">
        <v>19220344</v>
      </c>
    </row>
    <row r="3209" spans="1:30" x14ac:dyDescent="0.2">
      <c r="A3209" s="74" t="s">
        <v>4317</v>
      </c>
      <c r="B3209" s="95">
        <v>103.35</v>
      </c>
      <c r="C3209" s="95"/>
      <c r="D3209" s="95">
        <v>-27.33</v>
      </c>
      <c r="E3209" s="95">
        <v>19.79</v>
      </c>
      <c r="F3209" s="95">
        <v>5.25</v>
      </c>
      <c r="G3209" s="95">
        <v>68.31</v>
      </c>
      <c r="H3209" s="95">
        <v>-30.76</v>
      </c>
      <c r="I3209" s="95">
        <v>-34.6</v>
      </c>
      <c r="J3209" s="95">
        <v>-30.75</v>
      </c>
      <c r="K3209" s="95">
        <v>-29.44</v>
      </c>
      <c r="L3209" s="95">
        <v>1.3</v>
      </c>
      <c r="M3209" s="95">
        <v>-0.84</v>
      </c>
      <c r="N3209" s="95">
        <v>9.4600000000000009</v>
      </c>
      <c r="O3209" s="95">
        <v>11.71</v>
      </c>
      <c r="P3209" s="95">
        <v>-19.54</v>
      </c>
      <c r="Q3209" s="95">
        <v>2.59</v>
      </c>
      <c r="R3209" s="95">
        <v>-72.39</v>
      </c>
      <c r="S3209" s="95">
        <v>-19.22</v>
      </c>
      <c r="T3209" s="95">
        <v>-26.25</v>
      </c>
      <c r="U3209" s="95">
        <v>0.27</v>
      </c>
      <c r="V3209" s="95">
        <v>0.72</v>
      </c>
      <c r="W3209" s="95">
        <v>0.56000000000000005</v>
      </c>
      <c r="X3209" s="95">
        <v>29.79</v>
      </c>
      <c r="Y3209" s="95"/>
      <c r="Z3209" s="74" t="s">
        <v>1111</v>
      </c>
      <c r="AA3209" s="95">
        <v>5.23</v>
      </c>
      <c r="AB3209" s="95">
        <v>-3.78</v>
      </c>
      <c r="AC3209" s="74" t="s">
        <v>1111</v>
      </c>
      <c r="AD3209" s="95">
        <v>6764223897</v>
      </c>
    </row>
    <row r="3210" spans="1:30" x14ac:dyDescent="0.2">
      <c r="A3210" s="74" t="s">
        <v>4318</v>
      </c>
      <c r="B3210" s="95">
        <v>26.29</v>
      </c>
      <c r="C3210" s="95">
        <v>11.98</v>
      </c>
      <c r="D3210" s="95">
        <v>7.42</v>
      </c>
      <c r="E3210" s="95">
        <v>1.62</v>
      </c>
      <c r="F3210" s="95">
        <v>0.56999999999999995</v>
      </c>
      <c r="G3210" s="95">
        <v>100</v>
      </c>
      <c r="H3210" s="95">
        <v>125.59</v>
      </c>
      <c r="I3210" s="95">
        <v>101.1</v>
      </c>
      <c r="J3210" s="95">
        <v>5.97</v>
      </c>
      <c r="K3210" s="95">
        <v>8.89</v>
      </c>
      <c r="L3210" s="95">
        <v>2.92</v>
      </c>
      <c r="M3210" s="95">
        <v>0.79</v>
      </c>
      <c r="N3210" s="95">
        <v>7.5</v>
      </c>
      <c r="O3210" s="95"/>
      <c r="P3210" s="95">
        <v>-0.56999999999999995</v>
      </c>
      <c r="Q3210" s="95"/>
      <c r="R3210" s="95">
        <v>21.85</v>
      </c>
      <c r="S3210" s="95">
        <v>7.67</v>
      </c>
      <c r="T3210" s="95">
        <v>11.56</v>
      </c>
      <c r="U3210" s="95">
        <v>0.35</v>
      </c>
      <c r="V3210" s="95">
        <v>0.65</v>
      </c>
      <c r="W3210" s="95">
        <v>0.08</v>
      </c>
      <c r="X3210" s="95">
        <v>23.31</v>
      </c>
      <c r="Y3210" s="95">
        <v>-1.21</v>
      </c>
      <c r="Z3210" s="74" t="s">
        <v>1111</v>
      </c>
      <c r="AA3210" s="95">
        <v>16.23</v>
      </c>
      <c r="AB3210" s="95">
        <v>3.54</v>
      </c>
      <c r="AC3210" s="74" t="s">
        <v>1111</v>
      </c>
      <c r="AD3210" s="95">
        <v>593076110</v>
      </c>
    </row>
    <row r="3211" spans="1:30" x14ac:dyDescent="0.2">
      <c r="A3211" s="74" t="s">
        <v>4319</v>
      </c>
      <c r="B3211" s="95">
        <v>25.02</v>
      </c>
      <c r="C3211" s="95">
        <v>1.41</v>
      </c>
      <c r="D3211" s="95">
        <v>7.06</v>
      </c>
      <c r="E3211" s="95">
        <v>1.54</v>
      </c>
      <c r="F3211" s="95">
        <v>0.54</v>
      </c>
      <c r="G3211" s="95">
        <v>100</v>
      </c>
      <c r="H3211" s="95">
        <v>125.59</v>
      </c>
      <c r="I3211" s="95">
        <v>101.1</v>
      </c>
      <c r="J3211" s="95">
        <v>5.68</v>
      </c>
      <c r="K3211" s="95">
        <v>8.89</v>
      </c>
      <c r="L3211" s="95">
        <v>2.92</v>
      </c>
      <c r="M3211" s="95">
        <v>0.79</v>
      </c>
      <c r="N3211" s="95">
        <v>7.14</v>
      </c>
      <c r="O3211" s="95"/>
      <c r="P3211" s="95">
        <v>-0.54</v>
      </c>
      <c r="Q3211" s="95"/>
      <c r="R3211" s="95">
        <v>21.85</v>
      </c>
      <c r="S3211" s="95">
        <v>7.67</v>
      </c>
      <c r="T3211" s="95">
        <v>11.56</v>
      </c>
      <c r="U3211" s="95">
        <v>0.35</v>
      </c>
      <c r="V3211" s="95">
        <v>0.65</v>
      </c>
      <c r="W3211" s="95">
        <v>0.08</v>
      </c>
      <c r="X3211" s="95">
        <v>23.31</v>
      </c>
      <c r="Y3211" s="95">
        <v>-1.21</v>
      </c>
      <c r="Z3211" s="74" t="s">
        <v>1111</v>
      </c>
      <c r="AA3211" s="95">
        <v>16.23</v>
      </c>
      <c r="AB3211" s="95">
        <v>3.54</v>
      </c>
      <c r="AC3211" s="74" t="s">
        <v>1111</v>
      </c>
      <c r="AD3211" s="95">
        <v>593076110</v>
      </c>
    </row>
    <row r="3212" spans="1:30" x14ac:dyDescent="0.2">
      <c r="A3212" s="74" t="s">
        <v>4320</v>
      </c>
      <c r="B3212" s="95">
        <v>5.3</v>
      </c>
      <c r="C3212" s="95"/>
      <c r="D3212" s="95">
        <v>-5.15</v>
      </c>
      <c r="E3212" s="95">
        <v>2.66</v>
      </c>
      <c r="F3212" s="95">
        <v>1.1299999999999999</v>
      </c>
      <c r="G3212" s="95">
        <v>7.86</v>
      </c>
      <c r="H3212" s="95">
        <v>-26.68</v>
      </c>
      <c r="I3212" s="95">
        <v>-27.68</v>
      </c>
      <c r="J3212" s="95">
        <v>-5.35</v>
      </c>
      <c r="K3212" s="95">
        <v>-5.69</v>
      </c>
      <c r="L3212" s="95">
        <v>-0.34</v>
      </c>
      <c r="M3212" s="95">
        <v>0.17</v>
      </c>
      <c r="N3212" s="95">
        <v>1.43</v>
      </c>
      <c r="O3212" s="95">
        <v>6.15</v>
      </c>
      <c r="P3212" s="95">
        <v>-1.98</v>
      </c>
      <c r="Q3212" s="95">
        <v>1.74</v>
      </c>
      <c r="R3212" s="95">
        <v>-51.67</v>
      </c>
      <c r="S3212" s="95">
        <v>-21.88</v>
      </c>
      <c r="T3212" s="95">
        <v>-29.74</v>
      </c>
      <c r="U3212" s="95">
        <v>0.42</v>
      </c>
      <c r="V3212" s="95">
        <v>0.57999999999999996</v>
      </c>
      <c r="W3212" s="95">
        <v>0.79</v>
      </c>
      <c r="X3212" s="95">
        <v>-7.22</v>
      </c>
      <c r="Y3212" s="95"/>
      <c r="Z3212" s="74" t="s">
        <v>1111</v>
      </c>
      <c r="AA3212" s="95">
        <v>1.99</v>
      </c>
      <c r="AB3212" s="95">
        <v>-1.03</v>
      </c>
      <c r="AC3212" s="74" t="s">
        <v>1111</v>
      </c>
      <c r="AD3212" s="95">
        <v>1282434640</v>
      </c>
    </row>
    <row r="3213" spans="1:30" x14ac:dyDescent="0.2">
      <c r="A3213" s="74" t="s">
        <v>4321</v>
      </c>
      <c r="B3213" s="95">
        <v>8.1999999999999993</v>
      </c>
      <c r="C3213" s="95">
        <v>3.24</v>
      </c>
      <c r="D3213" s="95">
        <v>7.1</v>
      </c>
      <c r="E3213" s="95">
        <v>0.62</v>
      </c>
      <c r="F3213" s="95">
        <v>0.21</v>
      </c>
      <c r="G3213" s="95">
        <v>29.14</v>
      </c>
      <c r="H3213" s="95">
        <v>16.78</v>
      </c>
      <c r="I3213" s="95">
        <v>6.18</v>
      </c>
      <c r="J3213" s="95">
        <v>2.61</v>
      </c>
      <c r="K3213" s="95">
        <v>4.4000000000000004</v>
      </c>
      <c r="L3213" s="95">
        <v>1.79</v>
      </c>
      <c r="M3213" s="95">
        <v>0.43</v>
      </c>
      <c r="N3213" s="95">
        <v>0.44</v>
      </c>
      <c r="O3213" s="95">
        <v>1.31</v>
      </c>
      <c r="P3213" s="95">
        <v>-0.32</v>
      </c>
      <c r="Q3213" s="95">
        <v>1.89</v>
      </c>
      <c r="R3213" s="95">
        <v>8.75</v>
      </c>
      <c r="S3213" s="95">
        <v>2.95</v>
      </c>
      <c r="T3213" s="95">
        <v>7.62</v>
      </c>
      <c r="U3213" s="95">
        <v>0.34</v>
      </c>
      <c r="V3213" s="95">
        <v>0.66</v>
      </c>
      <c r="W3213" s="95">
        <v>0.48</v>
      </c>
      <c r="X3213" s="95">
        <v>1.35</v>
      </c>
      <c r="Y3213" s="95"/>
      <c r="Z3213" s="74" t="s">
        <v>1111</v>
      </c>
      <c r="AA3213" s="95">
        <v>13.12</v>
      </c>
      <c r="AB3213" s="95">
        <v>1.1499999999999999</v>
      </c>
      <c r="AC3213" s="74" t="s">
        <v>1111</v>
      </c>
      <c r="AD3213" s="95">
        <v>1079374590</v>
      </c>
    </row>
    <row r="3214" spans="1:30" x14ac:dyDescent="0.2">
      <c r="A3214" s="74" t="s">
        <v>4322</v>
      </c>
      <c r="B3214" s="95">
        <v>2.41</v>
      </c>
      <c r="C3214" s="95"/>
      <c r="D3214" s="95">
        <v>-18.309999999999999</v>
      </c>
      <c r="E3214" s="95">
        <v>9.39</v>
      </c>
      <c r="F3214" s="95">
        <v>1.31</v>
      </c>
      <c r="G3214" s="95"/>
      <c r="H3214" s="95"/>
      <c r="I3214" s="95"/>
      <c r="J3214" s="95">
        <v>-18.309999999999999</v>
      </c>
      <c r="K3214" s="95">
        <v>-16.059999999999999</v>
      </c>
      <c r="L3214" s="95">
        <v>2.25</v>
      </c>
      <c r="M3214" s="95">
        <v>-1.1599999999999999</v>
      </c>
      <c r="N3214" s="95"/>
      <c r="O3214" s="95">
        <v>10.119999999999999</v>
      </c>
      <c r="P3214" s="95">
        <v>-1.56</v>
      </c>
      <c r="Q3214" s="95">
        <v>4.62</v>
      </c>
      <c r="R3214" s="95">
        <v>-51.26</v>
      </c>
      <c r="S3214" s="95">
        <v>-7.13</v>
      </c>
      <c r="T3214" s="95">
        <v>-51.26</v>
      </c>
      <c r="U3214" s="95">
        <v>0.14000000000000001</v>
      </c>
      <c r="V3214" s="95">
        <v>0.15</v>
      </c>
      <c r="W3214" s="95">
        <v>0</v>
      </c>
      <c r="X3214" s="95"/>
      <c r="Y3214" s="95"/>
      <c r="Z3214" s="74" t="s">
        <v>1111</v>
      </c>
      <c r="AA3214" s="95">
        <v>0.26</v>
      </c>
      <c r="AB3214" s="95">
        <v>-0.13</v>
      </c>
      <c r="AC3214" s="74" t="s">
        <v>1111</v>
      </c>
      <c r="AD3214" s="95">
        <v>298429336</v>
      </c>
    </row>
    <row r="3215" spans="1:30" x14ac:dyDescent="0.2">
      <c r="A3215" s="74" t="s">
        <v>4323</v>
      </c>
      <c r="B3215" s="95">
        <v>16.739999999999998</v>
      </c>
      <c r="C3215" s="95">
        <v>2.99</v>
      </c>
      <c r="D3215" s="95">
        <v>12.29</v>
      </c>
      <c r="E3215" s="95">
        <v>1.1200000000000001</v>
      </c>
      <c r="F3215" s="95">
        <v>0.15</v>
      </c>
      <c r="G3215" s="95">
        <v>0</v>
      </c>
      <c r="H3215" s="95">
        <v>55.42</v>
      </c>
      <c r="I3215" s="95">
        <v>36.01</v>
      </c>
      <c r="J3215" s="95">
        <v>7.98</v>
      </c>
      <c r="K3215" s="95">
        <v>-0.5</v>
      </c>
      <c r="L3215" s="95">
        <v>-8.48</v>
      </c>
      <c r="M3215" s="95">
        <v>-1.19</v>
      </c>
      <c r="N3215" s="95">
        <v>4.42</v>
      </c>
      <c r="O3215" s="95"/>
      <c r="P3215" s="95">
        <v>-0.15</v>
      </c>
      <c r="Q3215" s="95"/>
      <c r="R3215" s="95">
        <v>9.15</v>
      </c>
      <c r="S3215" s="95">
        <v>1.25</v>
      </c>
      <c r="T3215" s="95">
        <v>6.8</v>
      </c>
      <c r="U3215" s="95">
        <v>0.14000000000000001</v>
      </c>
      <c r="V3215" s="95">
        <v>0.86</v>
      </c>
      <c r="W3215" s="95">
        <v>0.03</v>
      </c>
      <c r="X3215" s="95">
        <v>10.37</v>
      </c>
      <c r="Y3215" s="95">
        <v>13.62</v>
      </c>
      <c r="Z3215" s="74" t="s">
        <v>1111</v>
      </c>
      <c r="AA3215" s="95">
        <v>14.9</v>
      </c>
      <c r="AB3215" s="95">
        <v>1.36</v>
      </c>
      <c r="AC3215" s="74" t="s">
        <v>1111</v>
      </c>
      <c r="AD3215" s="95">
        <v>830623734</v>
      </c>
    </row>
    <row r="3216" spans="1:30" x14ac:dyDescent="0.2">
      <c r="A3216" s="74" t="s">
        <v>4324</v>
      </c>
      <c r="B3216" s="95">
        <v>21.13</v>
      </c>
      <c r="C3216" s="95">
        <v>1.89</v>
      </c>
      <c r="D3216" s="95">
        <v>-81.510000000000005</v>
      </c>
      <c r="E3216" s="95">
        <v>2.64</v>
      </c>
      <c r="F3216" s="95">
        <v>0.66</v>
      </c>
      <c r="G3216" s="95">
        <v>42.27</v>
      </c>
      <c r="H3216" s="95">
        <v>6.1</v>
      </c>
      <c r="I3216" s="95">
        <v>-6.54</v>
      </c>
      <c r="J3216" s="95">
        <v>87.26</v>
      </c>
      <c r="K3216" s="95">
        <v>158.21</v>
      </c>
      <c r="L3216" s="95">
        <v>70.94</v>
      </c>
      <c r="M3216" s="95">
        <v>2.14</v>
      </c>
      <c r="N3216" s="95">
        <v>5.33</v>
      </c>
      <c r="O3216" s="95">
        <v>-28.7</v>
      </c>
      <c r="P3216" s="95">
        <v>-0.72</v>
      </c>
      <c r="Q3216" s="95">
        <v>0.8</v>
      </c>
      <c r="R3216" s="95">
        <v>-3.24</v>
      </c>
      <c r="S3216" s="95">
        <v>-0.8</v>
      </c>
      <c r="T3216" s="95">
        <v>0.73</v>
      </c>
      <c r="U3216" s="95">
        <v>0.25</v>
      </c>
      <c r="V3216" s="95">
        <v>0.75</v>
      </c>
      <c r="W3216" s="95">
        <v>0.12</v>
      </c>
      <c r="X3216" s="95"/>
      <c r="Y3216" s="95"/>
      <c r="Z3216" s="74" t="s">
        <v>1111</v>
      </c>
      <c r="AA3216" s="95">
        <v>8.01</v>
      </c>
      <c r="AB3216" s="95">
        <v>-0.26</v>
      </c>
      <c r="AC3216" s="74" t="s">
        <v>1111</v>
      </c>
      <c r="AD3216" s="95">
        <v>4367541418</v>
      </c>
    </row>
    <row r="3217" spans="1:30" x14ac:dyDescent="0.2">
      <c r="A3217" s="74" t="s">
        <v>4325</v>
      </c>
      <c r="B3217" s="95">
        <v>60.18</v>
      </c>
      <c r="C3217" s="95">
        <v>3.01</v>
      </c>
      <c r="D3217" s="95">
        <v>15.09</v>
      </c>
      <c r="E3217" s="95">
        <v>3.07</v>
      </c>
      <c r="F3217" s="95">
        <v>0.74</v>
      </c>
      <c r="G3217" s="95">
        <v>62.84</v>
      </c>
      <c r="H3217" s="95">
        <v>35.85</v>
      </c>
      <c r="I3217" s="95">
        <v>20.87</v>
      </c>
      <c r="J3217" s="95">
        <v>8.7799999999999994</v>
      </c>
      <c r="K3217" s="95">
        <v>14.18</v>
      </c>
      <c r="L3217" s="95">
        <v>5.4</v>
      </c>
      <c r="M3217" s="95">
        <v>1.89</v>
      </c>
      <c r="N3217" s="95">
        <v>3.15</v>
      </c>
      <c r="O3217" s="95">
        <v>-7.69</v>
      </c>
      <c r="P3217" s="95">
        <v>-0.79</v>
      </c>
      <c r="Q3217" s="95">
        <v>0.42</v>
      </c>
      <c r="R3217" s="95">
        <v>20.36</v>
      </c>
      <c r="S3217" s="95">
        <v>4.87</v>
      </c>
      <c r="T3217" s="95">
        <v>9.83</v>
      </c>
      <c r="U3217" s="95">
        <v>0.24</v>
      </c>
      <c r="V3217" s="95">
        <v>0.76</v>
      </c>
      <c r="W3217" s="95">
        <v>0.23</v>
      </c>
      <c r="X3217" s="95">
        <v>3.71</v>
      </c>
      <c r="Y3217" s="95"/>
      <c r="Z3217" s="74" t="s">
        <v>1111</v>
      </c>
      <c r="AA3217" s="95">
        <v>19.59</v>
      </c>
      <c r="AB3217" s="95">
        <v>3.99</v>
      </c>
      <c r="AC3217" s="74" t="s">
        <v>1111</v>
      </c>
      <c r="AD3217" s="95">
        <v>5487820218</v>
      </c>
    </row>
    <row r="3218" spans="1:30" x14ac:dyDescent="0.2">
      <c r="A3218" s="74" t="s">
        <v>4326</v>
      </c>
      <c r="B3218" s="95">
        <v>11.86</v>
      </c>
      <c r="C3218" s="95"/>
      <c r="D3218" s="95">
        <v>-20.7</v>
      </c>
      <c r="E3218" s="95">
        <v>1.36</v>
      </c>
      <c r="F3218" s="95">
        <v>0.78</v>
      </c>
      <c r="G3218" s="95">
        <v>81.400000000000006</v>
      </c>
      <c r="H3218" s="95">
        <v>-3.47</v>
      </c>
      <c r="I3218" s="95">
        <v>-22.37</v>
      </c>
      <c r="J3218" s="95">
        <v>-133.46</v>
      </c>
      <c r="K3218" s="95">
        <v>-151.5</v>
      </c>
      <c r="L3218" s="95">
        <v>-18.04</v>
      </c>
      <c r="M3218" s="95">
        <v>0.18</v>
      </c>
      <c r="N3218" s="95">
        <v>4.63</v>
      </c>
      <c r="O3218" s="95">
        <v>207.56</v>
      </c>
      <c r="P3218" s="95">
        <v>-0.84</v>
      </c>
      <c r="Q3218" s="95">
        <v>1.05</v>
      </c>
      <c r="R3218" s="95">
        <v>-6.59</v>
      </c>
      <c r="S3218" s="95">
        <v>-3.77</v>
      </c>
      <c r="T3218" s="95">
        <v>-1.0900000000000001</v>
      </c>
      <c r="U3218" s="95">
        <v>0.56999999999999995</v>
      </c>
      <c r="V3218" s="95">
        <v>0.43</v>
      </c>
      <c r="W3218" s="95">
        <v>0.17</v>
      </c>
      <c r="X3218" s="95"/>
      <c r="Y3218" s="95"/>
      <c r="Z3218" s="74" t="s">
        <v>1111</v>
      </c>
      <c r="AA3218" s="95">
        <v>8.43</v>
      </c>
      <c r="AB3218" s="95">
        <v>-0.56000000000000005</v>
      </c>
      <c r="AC3218" s="74" t="s">
        <v>1111</v>
      </c>
      <c r="AD3218" s="95">
        <v>1516248550</v>
      </c>
    </row>
    <row r="3219" spans="1:30" x14ac:dyDescent="0.2">
      <c r="A3219" s="74" t="s">
        <v>4327</v>
      </c>
      <c r="B3219" s="95">
        <v>387.15</v>
      </c>
      <c r="C3219" s="95"/>
      <c r="D3219" s="95">
        <v>33.81</v>
      </c>
      <c r="E3219" s="95">
        <v>11.15</v>
      </c>
      <c r="F3219" s="95">
        <v>4</v>
      </c>
      <c r="G3219" s="95">
        <v>43.22</v>
      </c>
      <c r="H3219" s="95">
        <v>22.94</v>
      </c>
      <c r="I3219" s="95">
        <v>17.64</v>
      </c>
      <c r="J3219" s="95">
        <v>26</v>
      </c>
      <c r="K3219" s="95">
        <v>27.21</v>
      </c>
      <c r="L3219" s="95">
        <v>1.21</v>
      </c>
      <c r="M3219" s="95">
        <v>0.52</v>
      </c>
      <c r="N3219" s="95">
        <v>5.96</v>
      </c>
      <c r="O3219" s="95">
        <v>124.96</v>
      </c>
      <c r="P3219" s="95">
        <v>-5.12</v>
      </c>
      <c r="Q3219" s="95">
        <v>1.17</v>
      </c>
      <c r="R3219" s="95">
        <v>32.979999999999997</v>
      </c>
      <c r="S3219" s="95">
        <v>11.82</v>
      </c>
      <c r="T3219" s="95">
        <v>18.91</v>
      </c>
      <c r="U3219" s="95">
        <v>0.36</v>
      </c>
      <c r="V3219" s="95">
        <v>0.64</v>
      </c>
      <c r="W3219" s="95">
        <v>0.67</v>
      </c>
      <c r="X3219" s="95">
        <v>29.82</v>
      </c>
      <c r="Y3219" s="95">
        <v>86.42</v>
      </c>
      <c r="Z3219" s="74" t="s">
        <v>1111</v>
      </c>
      <c r="AA3219" s="95">
        <v>34.57</v>
      </c>
      <c r="AB3219" s="95">
        <v>11.4</v>
      </c>
      <c r="AC3219" s="74" t="s">
        <v>1111</v>
      </c>
      <c r="AD3219" s="95">
        <v>170766932144</v>
      </c>
    </row>
    <row r="3220" spans="1:30" x14ac:dyDescent="0.2">
      <c r="A3220" s="74" t="s">
        <v>4328</v>
      </c>
      <c r="B3220" s="95">
        <v>18.579999999999998</v>
      </c>
      <c r="C3220" s="95"/>
      <c r="D3220" s="95">
        <v>-18.079999999999998</v>
      </c>
      <c r="E3220" s="95">
        <v>17.420000000000002</v>
      </c>
      <c r="F3220" s="95">
        <v>6.38</v>
      </c>
      <c r="G3220" s="95">
        <v>-3.96</v>
      </c>
      <c r="H3220" s="95">
        <v>-387.12</v>
      </c>
      <c r="I3220" s="95">
        <v>-849.79</v>
      </c>
      <c r="J3220" s="95">
        <v>-39.68</v>
      </c>
      <c r="K3220" s="95">
        <v>-12.96</v>
      </c>
      <c r="L3220" s="95">
        <v>4.1100000000000003</v>
      </c>
      <c r="M3220" s="95">
        <v>-1.8</v>
      </c>
      <c r="N3220" s="95">
        <v>153.62</v>
      </c>
      <c r="O3220" s="95">
        <v>8.5299999999999994</v>
      </c>
      <c r="P3220" s="95">
        <v>-36.869999999999997</v>
      </c>
      <c r="Q3220" s="95">
        <v>10.49</v>
      </c>
      <c r="R3220" s="95">
        <v>-96.35</v>
      </c>
      <c r="S3220" s="95">
        <v>-35.299999999999997</v>
      </c>
      <c r="T3220" s="95">
        <v>-43.88</v>
      </c>
      <c r="U3220" s="95">
        <v>0.37</v>
      </c>
      <c r="V3220" s="95">
        <v>0.63</v>
      </c>
      <c r="W3220" s="95">
        <v>0.04</v>
      </c>
      <c r="X3220" s="95"/>
      <c r="Y3220" s="95"/>
      <c r="Z3220" s="74" t="s">
        <v>1111</v>
      </c>
      <c r="AA3220" s="95">
        <v>1.07</v>
      </c>
      <c r="AB3220" s="95">
        <v>-1.03</v>
      </c>
      <c r="AC3220" s="74" t="s">
        <v>1111</v>
      </c>
      <c r="AD3220" s="95">
        <v>1513846124</v>
      </c>
    </row>
    <row r="3221" spans="1:30" x14ac:dyDescent="0.2">
      <c r="A3221" s="74" t="s">
        <v>4329</v>
      </c>
      <c r="B3221" s="95">
        <v>5.03</v>
      </c>
      <c r="C3221" s="95"/>
      <c r="D3221" s="95">
        <v>-4.8899999999999997</v>
      </c>
      <c r="E3221" s="95">
        <v>4.72</v>
      </c>
      <c r="F3221" s="95">
        <v>1.73</v>
      </c>
      <c r="G3221" s="95">
        <v>-3.96</v>
      </c>
      <c r="H3221" s="95">
        <v>-387.12</v>
      </c>
      <c r="I3221" s="95">
        <v>-849.79</v>
      </c>
      <c r="J3221" s="95">
        <v>-10.74</v>
      </c>
      <c r="K3221" s="95">
        <v>-12.96</v>
      </c>
      <c r="L3221" s="95">
        <v>4.1100000000000003</v>
      </c>
      <c r="M3221" s="95">
        <v>-1.8</v>
      </c>
      <c r="N3221" s="95">
        <v>41.59</v>
      </c>
      <c r="O3221" s="95">
        <v>2.31</v>
      </c>
      <c r="P3221" s="95">
        <v>-9.98</v>
      </c>
      <c r="Q3221" s="95">
        <v>10.49</v>
      </c>
      <c r="R3221" s="95">
        <v>-96.35</v>
      </c>
      <c r="S3221" s="95">
        <v>-35.299999999999997</v>
      </c>
      <c r="T3221" s="95">
        <v>-43.88</v>
      </c>
      <c r="U3221" s="95">
        <v>0.37</v>
      </c>
      <c r="V3221" s="95">
        <v>0.63</v>
      </c>
      <c r="W3221" s="95">
        <v>0.04</v>
      </c>
      <c r="X3221" s="95"/>
      <c r="Y3221" s="95"/>
      <c r="Z3221" s="74" t="s">
        <v>1111</v>
      </c>
      <c r="AA3221" s="95">
        <v>1.07</v>
      </c>
      <c r="AB3221" s="95">
        <v>-1.03</v>
      </c>
      <c r="AC3221" s="74" t="s">
        <v>1111</v>
      </c>
      <c r="AD3221" s="95">
        <v>1513846124</v>
      </c>
    </row>
    <row r="3222" spans="1:30" x14ac:dyDescent="0.2">
      <c r="A3222" s="74" t="s">
        <v>4330</v>
      </c>
      <c r="B3222" s="95">
        <v>2.09</v>
      </c>
      <c r="C3222" s="95"/>
      <c r="D3222" s="95">
        <v>-0.36</v>
      </c>
      <c r="E3222" s="95"/>
      <c r="F3222" s="95">
        <v>0.05</v>
      </c>
      <c r="G3222" s="95">
        <v>11.69</v>
      </c>
      <c r="H3222" s="95">
        <v>-7.82</v>
      </c>
      <c r="I3222" s="95">
        <v>-11.56</v>
      </c>
      <c r="J3222" s="95">
        <v>-0.54</v>
      </c>
      <c r="K3222" s="95">
        <v>-7.31</v>
      </c>
      <c r="L3222" s="95">
        <v>-6.77</v>
      </c>
      <c r="M3222" s="95"/>
      <c r="N3222" s="95">
        <v>0.04</v>
      </c>
      <c r="O3222" s="95">
        <v>0.95</v>
      </c>
      <c r="P3222" s="95">
        <v>-0.06</v>
      </c>
      <c r="Q3222" s="95">
        <v>1.27</v>
      </c>
      <c r="R3222" s="95"/>
      <c r="S3222" s="95">
        <v>-12.48</v>
      </c>
      <c r="T3222" s="95">
        <v>-14.84</v>
      </c>
      <c r="U3222" s="95">
        <v>0</v>
      </c>
      <c r="V3222" s="95">
        <v>0.78</v>
      </c>
      <c r="W3222" s="95">
        <v>1.08</v>
      </c>
      <c r="X3222" s="95">
        <v>-14.94</v>
      </c>
      <c r="Y3222" s="95"/>
      <c r="Z3222" s="74" t="s">
        <v>1111</v>
      </c>
      <c r="AA3222" s="95">
        <v>0</v>
      </c>
      <c r="AB3222" s="95">
        <v>-5.76</v>
      </c>
      <c r="AC3222" s="74" t="s">
        <v>1111</v>
      </c>
      <c r="AD3222" s="95">
        <v>272147190</v>
      </c>
    </row>
    <row r="3223" spans="1:30" x14ac:dyDescent="0.2">
      <c r="A3223" s="74" t="s">
        <v>4331</v>
      </c>
      <c r="B3223" s="95">
        <v>14.78</v>
      </c>
      <c r="C3223" s="95"/>
      <c r="D3223" s="95">
        <v>-9.48</v>
      </c>
      <c r="E3223" s="95">
        <v>3.24</v>
      </c>
      <c r="F3223" s="95">
        <v>2.76</v>
      </c>
      <c r="G3223" s="95">
        <v>100</v>
      </c>
      <c r="H3223" s="95">
        <v>-157.9</v>
      </c>
      <c r="I3223" s="95">
        <v>-157.9</v>
      </c>
      <c r="J3223" s="95">
        <v>-9.48</v>
      </c>
      <c r="K3223" s="95">
        <v>-6.32</v>
      </c>
      <c r="L3223" s="95">
        <v>3.17</v>
      </c>
      <c r="M3223" s="95">
        <v>-1.08</v>
      </c>
      <c r="N3223" s="95">
        <v>14.98</v>
      </c>
      <c r="O3223" s="95">
        <v>3.4</v>
      </c>
      <c r="P3223" s="95">
        <v>-57.5</v>
      </c>
      <c r="Q3223" s="95">
        <v>6.86</v>
      </c>
      <c r="R3223" s="95">
        <v>-34.200000000000003</v>
      </c>
      <c r="S3223" s="95">
        <v>-29.12</v>
      </c>
      <c r="T3223" s="95">
        <v>-34.200000000000003</v>
      </c>
      <c r="U3223" s="95">
        <v>0.85</v>
      </c>
      <c r="V3223" s="95">
        <v>0.15</v>
      </c>
      <c r="W3223" s="95">
        <v>0.18</v>
      </c>
      <c r="X3223" s="95"/>
      <c r="Y3223" s="95"/>
      <c r="Z3223" s="74" t="s">
        <v>1111</v>
      </c>
      <c r="AA3223" s="95">
        <v>4.5599999999999996</v>
      </c>
      <c r="AB3223" s="95">
        <v>-1.56</v>
      </c>
      <c r="AC3223" s="74" t="s">
        <v>1111</v>
      </c>
      <c r="AD3223" s="95">
        <v>1148540498</v>
      </c>
    </row>
    <row r="3224" spans="1:30" x14ac:dyDescent="0.2">
      <c r="A3224" s="74" t="s">
        <v>4332</v>
      </c>
      <c r="B3224" s="95">
        <v>24.09</v>
      </c>
      <c r="C3224" s="95"/>
      <c r="D3224" s="95">
        <v>60.89</v>
      </c>
      <c r="E3224" s="95">
        <v>10.45</v>
      </c>
      <c r="F3224" s="95">
        <v>5.81</v>
      </c>
      <c r="G3224" s="95">
        <v>100</v>
      </c>
      <c r="H3224" s="95">
        <v>20.010000000000002</v>
      </c>
      <c r="I3224" s="95">
        <v>18.98</v>
      </c>
      <c r="J3224" s="95">
        <v>57.74</v>
      </c>
      <c r="K3224" s="95">
        <v>52.43</v>
      </c>
      <c r="L3224" s="95">
        <v>-5.31</v>
      </c>
      <c r="M3224" s="95">
        <v>-0.96</v>
      </c>
      <c r="N3224" s="95">
        <v>11.56</v>
      </c>
      <c r="O3224" s="95">
        <v>13.51</v>
      </c>
      <c r="P3224" s="95">
        <v>-22.13</v>
      </c>
      <c r="Q3224" s="95">
        <v>2.4</v>
      </c>
      <c r="R3224" s="95">
        <v>17.170000000000002</v>
      </c>
      <c r="S3224" s="95">
        <v>9.5299999999999994</v>
      </c>
      <c r="T3224" s="95">
        <v>12.39</v>
      </c>
      <c r="U3224" s="95">
        <v>0.56000000000000005</v>
      </c>
      <c r="V3224" s="95">
        <v>0.44</v>
      </c>
      <c r="W3224" s="95">
        <v>0.5</v>
      </c>
      <c r="X3224" s="95"/>
      <c r="Y3224" s="95"/>
      <c r="Z3224" s="74" t="s">
        <v>1111</v>
      </c>
      <c r="AA3224" s="95">
        <v>2.2999999999999998</v>
      </c>
      <c r="AB3224" s="95">
        <v>0.4</v>
      </c>
      <c r="AC3224" s="74" t="s">
        <v>1111</v>
      </c>
      <c r="AD3224" s="95">
        <v>614793663</v>
      </c>
    </row>
    <row r="3225" spans="1:30" x14ac:dyDescent="0.2">
      <c r="A3225" s="74" t="s">
        <v>4333</v>
      </c>
      <c r="B3225" s="95">
        <v>10.18</v>
      </c>
      <c r="C3225" s="95"/>
      <c r="D3225" s="95">
        <v>-24.37</v>
      </c>
      <c r="E3225" s="95">
        <v>0.54</v>
      </c>
      <c r="F3225" s="95">
        <v>0.44</v>
      </c>
      <c r="G3225" s="95">
        <v>42.8</v>
      </c>
      <c r="H3225" s="95">
        <v>-8.36</v>
      </c>
      <c r="I3225" s="95">
        <v>-7.63</v>
      </c>
      <c r="J3225" s="95">
        <v>-22.24</v>
      </c>
      <c r="K3225" s="95">
        <v>-18.149999999999999</v>
      </c>
      <c r="L3225" s="95">
        <v>4.09</v>
      </c>
      <c r="M3225" s="95">
        <v>-0.1</v>
      </c>
      <c r="N3225" s="95">
        <v>1.86</v>
      </c>
      <c r="O3225" s="95">
        <v>2.4500000000000002</v>
      </c>
      <c r="P3225" s="95">
        <v>-0.56999999999999995</v>
      </c>
      <c r="Q3225" s="95">
        <v>4.49</v>
      </c>
      <c r="R3225" s="95">
        <v>-2.23</v>
      </c>
      <c r="S3225" s="95">
        <v>-1.79</v>
      </c>
      <c r="T3225" s="95">
        <v>-2.67</v>
      </c>
      <c r="U3225" s="95">
        <v>0.8</v>
      </c>
      <c r="V3225" s="95">
        <v>0.2</v>
      </c>
      <c r="W3225" s="95">
        <v>0.23</v>
      </c>
      <c r="X3225" s="95">
        <v>-6.63</v>
      </c>
      <c r="Y3225" s="95">
        <v>-29.18</v>
      </c>
      <c r="Z3225" s="74" t="s">
        <v>1111</v>
      </c>
      <c r="AA3225" s="95">
        <v>18.75</v>
      </c>
      <c r="AB3225" s="95">
        <v>-0.42</v>
      </c>
      <c r="AC3225" s="74" t="s">
        <v>1111</v>
      </c>
      <c r="AD3225" s="95">
        <v>132733966</v>
      </c>
    </row>
    <row r="3226" spans="1:30" x14ac:dyDescent="0.2">
      <c r="A3226" s="74" t="s">
        <v>4334</v>
      </c>
      <c r="B3226" s="95">
        <v>14.47</v>
      </c>
      <c r="C3226" s="95">
        <v>2.14</v>
      </c>
      <c r="D3226" s="95">
        <v>15.92</v>
      </c>
      <c r="E3226" s="95">
        <v>2.2999999999999998</v>
      </c>
      <c r="F3226" s="95">
        <v>0.5</v>
      </c>
      <c r="G3226" s="95">
        <v>27.68</v>
      </c>
      <c r="H3226" s="95">
        <v>2.68</v>
      </c>
      <c r="I3226" s="95">
        <v>1.95</v>
      </c>
      <c r="J3226" s="95">
        <v>11.57</v>
      </c>
      <c r="K3226" s="95">
        <v>13.07</v>
      </c>
      <c r="L3226" s="95">
        <v>1.51</v>
      </c>
      <c r="M3226" s="95">
        <v>0.3</v>
      </c>
      <c r="N3226" s="95">
        <v>0.31</v>
      </c>
      <c r="O3226" s="95">
        <v>176.63</v>
      </c>
      <c r="P3226" s="95">
        <v>-0.63</v>
      </c>
      <c r="Q3226" s="95">
        <v>1.01</v>
      </c>
      <c r="R3226" s="95">
        <v>14.42</v>
      </c>
      <c r="S3226" s="95">
        <v>3.14</v>
      </c>
      <c r="T3226" s="95">
        <v>10.93</v>
      </c>
      <c r="U3226" s="95">
        <v>0.22</v>
      </c>
      <c r="V3226" s="95">
        <v>0.78</v>
      </c>
      <c r="W3226" s="95">
        <v>1.61</v>
      </c>
      <c r="X3226" s="95">
        <v>8.39</v>
      </c>
      <c r="Y3226" s="95">
        <v>12.4</v>
      </c>
      <c r="Z3226" s="74" t="s">
        <v>1111</v>
      </c>
      <c r="AA3226" s="95">
        <v>6.3</v>
      </c>
      <c r="AB3226" s="95">
        <v>0.91</v>
      </c>
      <c r="AC3226" s="74" t="s">
        <v>1111</v>
      </c>
      <c r="AD3226" s="95">
        <v>327657233</v>
      </c>
    </row>
    <row r="3227" spans="1:30" x14ac:dyDescent="0.2">
      <c r="A3227" s="74" t="s">
        <v>4335</v>
      </c>
      <c r="B3227" s="95">
        <v>67.88</v>
      </c>
      <c r="C3227" s="95"/>
      <c r="D3227" s="95">
        <v>19.78</v>
      </c>
      <c r="E3227" s="95">
        <v>4.1399999999999997</v>
      </c>
      <c r="F3227" s="95">
        <v>1.1000000000000001</v>
      </c>
      <c r="G3227" s="95">
        <v>38.75</v>
      </c>
      <c r="H3227" s="95">
        <v>17.84</v>
      </c>
      <c r="I3227" s="95">
        <v>9.76</v>
      </c>
      <c r="J3227" s="95">
        <v>10.82</v>
      </c>
      <c r="K3227" s="95">
        <v>14.9</v>
      </c>
      <c r="L3227" s="95">
        <v>4.08</v>
      </c>
      <c r="M3227" s="95">
        <v>1.56</v>
      </c>
      <c r="N3227" s="95">
        <v>1.93</v>
      </c>
      <c r="O3227" s="95">
        <v>5.64</v>
      </c>
      <c r="P3227" s="95">
        <v>-1.56</v>
      </c>
      <c r="Q3227" s="95">
        <v>2.91</v>
      </c>
      <c r="R3227" s="95">
        <v>20.92</v>
      </c>
      <c r="S3227" s="95">
        <v>5.56</v>
      </c>
      <c r="T3227" s="95">
        <v>9.82</v>
      </c>
      <c r="U3227" s="95">
        <v>0.27</v>
      </c>
      <c r="V3227" s="95">
        <v>0.73</v>
      </c>
      <c r="W3227" s="95">
        <v>0.56999999999999995</v>
      </c>
      <c r="X3227" s="95">
        <v>4.88</v>
      </c>
      <c r="Y3227" s="95">
        <v>17.88</v>
      </c>
      <c r="Z3227" s="74" t="s">
        <v>1111</v>
      </c>
      <c r="AA3227" s="95">
        <v>16.41</v>
      </c>
      <c r="AB3227" s="95">
        <v>3.43</v>
      </c>
      <c r="AC3227" s="74" t="s">
        <v>1111</v>
      </c>
      <c r="AD3227" s="95">
        <v>2666747256</v>
      </c>
    </row>
    <row r="3228" spans="1:30" x14ac:dyDescent="0.2">
      <c r="A3228" s="74" t="s">
        <v>4336</v>
      </c>
      <c r="B3228" s="95">
        <v>0.88</v>
      </c>
      <c r="C3228" s="95"/>
      <c r="D3228" s="95">
        <v>-1.65</v>
      </c>
      <c r="E3228" s="95">
        <v>-0.69</v>
      </c>
      <c r="F3228" s="95">
        <v>0.47</v>
      </c>
      <c r="G3228" s="95">
        <v>56.98</v>
      </c>
      <c r="H3228" s="95">
        <v>-70.39</v>
      </c>
      <c r="I3228" s="95">
        <v>-94.48</v>
      </c>
      <c r="J3228" s="95">
        <v>-2.21</v>
      </c>
      <c r="K3228" s="95">
        <v>-2.98</v>
      </c>
      <c r="L3228" s="95">
        <v>-0.76</v>
      </c>
      <c r="M3228" s="95"/>
      <c r="N3228" s="95">
        <v>1.56</v>
      </c>
      <c r="O3228" s="95">
        <v>4.57</v>
      </c>
      <c r="P3228" s="95">
        <v>-0.63</v>
      </c>
      <c r="Q3228" s="95">
        <v>1.64</v>
      </c>
      <c r="R3228" s="95">
        <v>-42</v>
      </c>
      <c r="S3228" s="95">
        <v>-28.36</v>
      </c>
      <c r="T3228" s="95">
        <v>69.87</v>
      </c>
      <c r="U3228" s="95">
        <v>-0.68</v>
      </c>
      <c r="V3228" s="95">
        <v>1.68</v>
      </c>
      <c r="W3228" s="95">
        <v>0.3</v>
      </c>
      <c r="X3228" s="95">
        <v>9.64</v>
      </c>
      <c r="Y3228" s="95"/>
      <c r="Z3228" s="74" t="s">
        <v>1111</v>
      </c>
      <c r="AA3228" s="95">
        <v>-1.27</v>
      </c>
      <c r="AB3228" s="95">
        <v>-0.53</v>
      </c>
      <c r="AC3228" s="74" t="s">
        <v>1111</v>
      </c>
      <c r="AD3228" s="95">
        <v>101591776</v>
      </c>
    </row>
    <row r="3229" spans="1:30" x14ac:dyDescent="0.2">
      <c r="A3229" s="74" t="s">
        <v>4337</v>
      </c>
      <c r="B3229" s="95">
        <v>9.75</v>
      </c>
      <c r="C3229" s="95"/>
      <c r="D3229" s="95">
        <v>-1.56</v>
      </c>
      <c r="E3229" s="95">
        <v>42</v>
      </c>
      <c r="F3229" s="95">
        <v>1.21</v>
      </c>
      <c r="G3229" s="95"/>
      <c r="H3229" s="95"/>
      <c r="I3229" s="95"/>
      <c r="J3229" s="95">
        <v>-1.31</v>
      </c>
      <c r="K3229" s="95">
        <v>-1.3</v>
      </c>
      <c r="L3229" s="95">
        <v>0</v>
      </c>
      <c r="M3229" s="95">
        <v>-0.12</v>
      </c>
      <c r="N3229" s="95"/>
      <c r="O3229" s="95">
        <v>-298.32</v>
      </c>
      <c r="P3229" s="95">
        <v>-1.22</v>
      </c>
      <c r="Q3229" s="95">
        <v>0.52</v>
      </c>
      <c r="R3229" s="95">
        <v>-2697.46</v>
      </c>
      <c r="S3229" s="95">
        <v>-77.790000000000006</v>
      </c>
      <c r="T3229" s="95">
        <v>-3217.46</v>
      </c>
      <c r="U3229" s="95">
        <v>0.03</v>
      </c>
      <c r="V3229" s="95">
        <v>0.18</v>
      </c>
      <c r="W3229" s="95">
        <v>0</v>
      </c>
      <c r="X3229" s="95"/>
      <c r="Y3229" s="95"/>
      <c r="Z3229" s="74" t="s">
        <v>1111</v>
      </c>
      <c r="AA3229" s="95">
        <v>0.23</v>
      </c>
      <c r="AB3229" s="95">
        <v>-6.25</v>
      </c>
      <c r="AC3229" s="74" t="s">
        <v>1111</v>
      </c>
      <c r="AD3229" s="95">
        <v>210018750</v>
      </c>
    </row>
    <row r="3230" spans="1:30" x14ac:dyDescent="0.2">
      <c r="A3230" s="74" t="s">
        <v>4338</v>
      </c>
      <c r="B3230" s="95">
        <v>9.91</v>
      </c>
      <c r="C3230" s="95"/>
      <c r="D3230" s="95">
        <v>-1.58</v>
      </c>
      <c r="E3230" s="95">
        <v>42.74</v>
      </c>
      <c r="F3230" s="95">
        <v>1.23</v>
      </c>
      <c r="G3230" s="95"/>
      <c r="H3230" s="95"/>
      <c r="I3230" s="95"/>
      <c r="J3230" s="95">
        <v>-1.33</v>
      </c>
      <c r="K3230" s="95">
        <v>-1.3</v>
      </c>
      <c r="L3230" s="95">
        <v>0</v>
      </c>
      <c r="M3230" s="95">
        <v>-0.12</v>
      </c>
      <c r="N3230" s="95"/>
      <c r="O3230" s="95">
        <v>-303.52999999999997</v>
      </c>
      <c r="P3230" s="95">
        <v>-1.24</v>
      </c>
      <c r="Q3230" s="95">
        <v>0.52</v>
      </c>
      <c r="R3230" s="95">
        <v>-2697.46</v>
      </c>
      <c r="S3230" s="95">
        <v>-77.790000000000006</v>
      </c>
      <c r="T3230" s="95">
        <v>-3217.46</v>
      </c>
      <c r="U3230" s="95">
        <v>0.03</v>
      </c>
      <c r="V3230" s="95">
        <v>0.18</v>
      </c>
      <c r="W3230" s="95">
        <v>0</v>
      </c>
      <c r="X3230" s="95"/>
      <c r="Y3230" s="95"/>
      <c r="Z3230" s="74" t="s">
        <v>1111</v>
      </c>
      <c r="AA3230" s="95">
        <v>0.23</v>
      </c>
      <c r="AB3230" s="95">
        <v>-6.25</v>
      </c>
      <c r="AC3230" s="74" t="s">
        <v>1111</v>
      </c>
      <c r="AD3230" s="95">
        <v>210018750</v>
      </c>
    </row>
    <row r="3231" spans="1:30" x14ac:dyDescent="0.2">
      <c r="A3231" s="74" t="s">
        <v>4339</v>
      </c>
      <c r="B3231" s="95">
        <v>0.49</v>
      </c>
      <c r="C3231" s="95"/>
      <c r="D3231" s="95">
        <v>-0.08</v>
      </c>
      <c r="E3231" s="95">
        <v>2.11</v>
      </c>
      <c r="F3231" s="95">
        <v>0.06</v>
      </c>
      <c r="G3231" s="95"/>
      <c r="H3231" s="95"/>
      <c r="I3231" s="95"/>
      <c r="J3231" s="95">
        <v>-7.0000000000000007E-2</v>
      </c>
      <c r="K3231" s="95">
        <v>-1.3</v>
      </c>
      <c r="L3231" s="95">
        <v>0</v>
      </c>
      <c r="M3231" s="95">
        <v>-0.12</v>
      </c>
      <c r="N3231" s="95"/>
      <c r="O3231" s="95">
        <v>-15.01</v>
      </c>
      <c r="P3231" s="95">
        <v>-0.06</v>
      </c>
      <c r="Q3231" s="95">
        <v>0.52</v>
      </c>
      <c r="R3231" s="95">
        <v>-2697.46</v>
      </c>
      <c r="S3231" s="95">
        <v>-77.790000000000006</v>
      </c>
      <c r="T3231" s="95">
        <v>-3217.46</v>
      </c>
      <c r="U3231" s="95">
        <v>0.03</v>
      </c>
      <c r="V3231" s="95">
        <v>0.18</v>
      </c>
      <c r="W3231" s="95">
        <v>0</v>
      </c>
      <c r="X3231" s="95"/>
      <c r="Y3231" s="95"/>
      <c r="Z3231" s="74" t="s">
        <v>1111</v>
      </c>
      <c r="AA3231" s="95">
        <v>0.23</v>
      </c>
      <c r="AB3231" s="95">
        <v>-6.25</v>
      </c>
      <c r="AC3231" s="74" t="s">
        <v>1111</v>
      </c>
      <c r="AD3231" s="95">
        <v>210018750</v>
      </c>
    </row>
    <row r="3232" spans="1:30" x14ac:dyDescent="0.2">
      <c r="A3232" s="74" t="s">
        <v>4340</v>
      </c>
      <c r="B3232" s="95">
        <v>3.25</v>
      </c>
      <c r="C3232" s="95"/>
      <c r="D3232" s="95">
        <v>-7.53</v>
      </c>
      <c r="E3232" s="95">
        <v>0.96</v>
      </c>
      <c r="F3232" s="95">
        <v>0.42</v>
      </c>
      <c r="G3232" s="95">
        <v>98.32</v>
      </c>
      <c r="H3232" s="95">
        <v>-3.48</v>
      </c>
      <c r="I3232" s="95">
        <v>-2.58</v>
      </c>
      <c r="J3232" s="95">
        <v>-5.6</v>
      </c>
      <c r="K3232" s="95">
        <v>-2.06</v>
      </c>
      <c r="L3232" s="95">
        <v>3.54</v>
      </c>
      <c r="M3232" s="95">
        <v>-0.61</v>
      </c>
      <c r="N3232" s="95">
        <v>0.19</v>
      </c>
      <c r="O3232" s="95"/>
      <c r="P3232" s="95">
        <v>-0.42</v>
      </c>
      <c r="Q3232" s="95"/>
      <c r="R3232" s="95">
        <v>-12.73</v>
      </c>
      <c r="S3232" s="95">
        <v>-5.54</v>
      </c>
      <c r="T3232" s="95">
        <v>-21.13</v>
      </c>
      <c r="U3232" s="95">
        <v>0.43</v>
      </c>
      <c r="V3232" s="95">
        <v>0.56999999999999995</v>
      </c>
      <c r="W3232" s="95">
        <v>2.14</v>
      </c>
      <c r="X3232" s="95">
        <v>2.93</v>
      </c>
      <c r="Y3232" s="95"/>
      <c r="Z3232" s="74" t="s">
        <v>1111</v>
      </c>
      <c r="AA3232" s="95">
        <v>3.39</v>
      </c>
      <c r="AB3232" s="95">
        <v>-0.43</v>
      </c>
      <c r="AC3232" s="74" t="s">
        <v>1111</v>
      </c>
      <c r="AD3232" s="95">
        <v>44737234.75</v>
      </c>
    </row>
    <row r="3233" spans="1:30" x14ac:dyDescent="0.2">
      <c r="A3233" s="74" t="s">
        <v>4341</v>
      </c>
      <c r="B3233" s="95">
        <v>0.08</v>
      </c>
      <c r="C3233" s="95"/>
      <c r="D3233" s="95">
        <v>-0.19</v>
      </c>
      <c r="E3233" s="95">
        <v>0.02</v>
      </c>
      <c r="F3233" s="95">
        <v>0.01</v>
      </c>
      <c r="G3233" s="95">
        <v>98.32</v>
      </c>
      <c r="H3233" s="95">
        <v>-3.48</v>
      </c>
      <c r="I3233" s="95">
        <v>-2.58</v>
      </c>
      <c r="J3233" s="95">
        <v>-0.14000000000000001</v>
      </c>
      <c r="K3233" s="95">
        <v>-2.06</v>
      </c>
      <c r="L3233" s="95">
        <v>3.54</v>
      </c>
      <c r="M3233" s="95">
        <v>-0.61</v>
      </c>
      <c r="N3233" s="95">
        <v>0</v>
      </c>
      <c r="O3233" s="95"/>
      <c r="P3233" s="95">
        <v>-0.01</v>
      </c>
      <c r="Q3233" s="95"/>
      <c r="R3233" s="95">
        <v>-12.73</v>
      </c>
      <c r="S3233" s="95">
        <v>-5.54</v>
      </c>
      <c r="T3233" s="95">
        <v>-21.13</v>
      </c>
      <c r="U3233" s="95">
        <v>0.43</v>
      </c>
      <c r="V3233" s="95">
        <v>0.56999999999999995</v>
      </c>
      <c r="W3233" s="95">
        <v>2.14</v>
      </c>
      <c r="X3233" s="95">
        <v>2.93</v>
      </c>
      <c r="Y3233" s="95"/>
      <c r="Z3233" s="74" t="s">
        <v>1111</v>
      </c>
      <c r="AA3233" s="95">
        <v>3.39</v>
      </c>
      <c r="AB3233" s="95">
        <v>-0.43</v>
      </c>
      <c r="AC3233" s="74" t="s">
        <v>1111</v>
      </c>
      <c r="AD3233" s="95">
        <v>44737234.75</v>
      </c>
    </row>
    <row r="3234" spans="1:30" x14ac:dyDescent="0.2">
      <c r="A3234" s="74" t="s">
        <v>4342</v>
      </c>
      <c r="B3234" s="95">
        <v>7.06</v>
      </c>
      <c r="C3234" s="95">
        <v>11.13</v>
      </c>
      <c r="D3234" s="95">
        <v>-16.670000000000002</v>
      </c>
      <c r="E3234" s="95">
        <v>2.12</v>
      </c>
      <c r="F3234" s="95">
        <v>0.92</v>
      </c>
      <c r="G3234" s="95">
        <v>98.32</v>
      </c>
      <c r="H3234" s="95">
        <v>-3.48</v>
      </c>
      <c r="I3234" s="95">
        <v>-2.58</v>
      </c>
      <c r="J3234" s="95">
        <v>-12.39</v>
      </c>
      <c r="K3234" s="95">
        <v>-2.06</v>
      </c>
      <c r="L3234" s="95">
        <v>3.54</v>
      </c>
      <c r="M3234" s="95">
        <v>-0.61</v>
      </c>
      <c r="N3234" s="95">
        <v>0.43</v>
      </c>
      <c r="O3234" s="95"/>
      <c r="P3234" s="95">
        <v>-0.92</v>
      </c>
      <c r="Q3234" s="95"/>
      <c r="R3234" s="95">
        <v>-12.73</v>
      </c>
      <c r="S3234" s="95">
        <v>-5.54</v>
      </c>
      <c r="T3234" s="95">
        <v>-21.13</v>
      </c>
      <c r="U3234" s="95">
        <v>0.43</v>
      </c>
      <c r="V3234" s="95">
        <v>0.56999999999999995</v>
      </c>
      <c r="W3234" s="95">
        <v>2.14</v>
      </c>
      <c r="X3234" s="95">
        <v>2.93</v>
      </c>
      <c r="Y3234" s="95"/>
      <c r="Z3234" s="74" t="s">
        <v>1111</v>
      </c>
      <c r="AA3234" s="95">
        <v>3.39</v>
      </c>
      <c r="AB3234" s="95">
        <v>-0.43</v>
      </c>
      <c r="AC3234" s="74" t="s">
        <v>1111</v>
      </c>
      <c r="AD3234" s="95">
        <v>44737234.75</v>
      </c>
    </row>
    <row r="3235" spans="1:30" x14ac:dyDescent="0.2">
      <c r="A3235" s="74" t="s">
        <v>4343</v>
      </c>
      <c r="B3235" s="95">
        <v>27.04</v>
      </c>
      <c r="C3235" s="95">
        <v>3.25</v>
      </c>
      <c r="D3235" s="95">
        <v>23.69</v>
      </c>
      <c r="E3235" s="95">
        <v>1.63</v>
      </c>
      <c r="F3235" s="95">
        <v>0.47</v>
      </c>
      <c r="G3235" s="95">
        <v>73.87</v>
      </c>
      <c r="H3235" s="95">
        <v>21.05</v>
      </c>
      <c r="I3235" s="95">
        <v>9.5299999999999994</v>
      </c>
      <c r="J3235" s="95">
        <v>10.73</v>
      </c>
      <c r="K3235" s="95">
        <v>20.39</v>
      </c>
      <c r="L3235" s="95">
        <v>9.67</v>
      </c>
      <c r="M3235" s="95">
        <v>1.47</v>
      </c>
      <c r="N3235" s="95">
        <v>2.2599999999999998</v>
      </c>
      <c r="O3235" s="95">
        <v>-13.7</v>
      </c>
      <c r="P3235" s="95">
        <v>-0.5</v>
      </c>
      <c r="Q3235" s="95">
        <v>0.65</v>
      </c>
      <c r="R3235" s="95">
        <v>6.9</v>
      </c>
      <c r="S3235" s="95">
        <v>1.97</v>
      </c>
      <c r="T3235" s="95">
        <v>5.23</v>
      </c>
      <c r="U3235" s="95">
        <v>0.28999999999999998</v>
      </c>
      <c r="V3235" s="95">
        <v>0.71</v>
      </c>
      <c r="W3235" s="95">
        <v>0.21</v>
      </c>
      <c r="X3235" s="95">
        <v>0.13</v>
      </c>
      <c r="Y3235" s="95"/>
      <c r="Z3235" s="74" t="s">
        <v>1111</v>
      </c>
      <c r="AA3235" s="95">
        <v>16.54</v>
      </c>
      <c r="AB3235" s="95">
        <v>1.1399999999999999</v>
      </c>
      <c r="AC3235" s="74" t="s">
        <v>1111</v>
      </c>
      <c r="AD3235" s="95">
        <v>10618735088</v>
      </c>
    </row>
    <row r="3236" spans="1:30" x14ac:dyDescent="0.2">
      <c r="A3236" s="74" t="s">
        <v>4344</v>
      </c>
      <c r="B3236" s="95">
        <v>254.84</v>
      </c>
      <c r="C3236" s="95"/>
      <c r="D3236" s="95">
        <v>79.36</v>
      </c>
      <c r="E3236" s="95">
        <v>5.97</v>
      </c>
      <c r="F3236" s="95">
        <v>3.74</v>
      </c>
      <c r="G3236" s="95">
        <v>66.7</v>
      </c>
      <c r="H3236" s="95">
        <v>14.67</v>
      </c>
      <c r="I3236" s="95">
        <v>11.55</v>
      </c>
      <c r="J3236" s="95">
        <v>62.46</v>
      </c>
      <c r="K3236" s="95">
        <v>58.65</v>
      </c>
      <c r="L3236" s="95">
        <v>-3.81</v>
      </c>
      <c r="M3236" s="95">
        <v>-0.36</v>
      </c>
      <c r="N3236" s="95">
        <v>9.16</v>
      </c>
      <c r="O3236" s="95">
        <v>17.47</v>
      </c>
      <c r="P3236" s="95">
        <v>-6.72</v>
      </c>
      <c r="Q3236" s="95">
        <v>1.93</v>
      </c>
      <c r="R3236" s="95">
        <v>7.52</v>
      </c>
      <c r="S3236" s="95">
        <v>4.71</v>
      </c>
      <c r="T3236" s="95">
        <v>7</v>
      </c>
      <c r="U3236" s="95">
        <v>0.63</v>
      </c>
      <c r="V3236" s="95">
        <v>0.37</v>
      </c>
      <c r="W3236" s="95">
        <v>0.41</v>
      </c>
      <c r="X3236" s="95">
        <v>12.2</v>
      </c>
      <c r="Y3236" s="95">
        <v>-5.34</v>
      </c>
      <c r="Z3236" s="74" t="s">
        <v>1111</v>
      </c>
      <c r="AA3236" s="95">
        <v>42.7</v>
      </c>
      <c r="AB3236" s="95">
        <v>3.21</v>
      </c>
      <c r="AC3236" s="74" t="s">
        <v>1111</v>
      </c>
      <c r="AD3236" s="95">
        <v>16085868024.440001</v>
      </c>
    </row>
    <row r="3237" spans="1:30" x14ac:dyDescent="0.2">
      <c r="A3237" s="74" t="s">
        <v>4345</v>
      </c>
      <c r="B3237" s="95">
        <v>11.11</v>
      </c>
      <c r="C3237" s="95"/>
      <c r="D3237" s="95">
        <v>9.4</v>
      </c>
      <c r="E3237" s="95">
        <v>0.72</v>
      </c>
      <c r="F3237" s="95">
        <v>0.43</v>
      </c>
      <c r="G3237" s="95">
        <v>0</v>
      </c>
      <c r="H3237" s="95">
        <v>32.619999999999997</v>
      </c>
      <c r="I3237" s="95">
        <v>16.98</v>
      </c>
      <c r="J3237" s="95">
        <v>4.8899999999999997</v>
      </c>
      <c r="K3237" s="95">
        <v>8.02</v>
      </c>
      <c r="L3237" s="95">
        <v>3.13</v>
      </c>
      <c r="M3237" s="95">
        <v>0.46</v>
      </c>
      <c r="N3237" s="95">
        <v>1.6</v>
      </c>
      <c r="O3237" s="95"/>
      <c r="P3237" s="95">
        <v>-0.43</v>
      </c>
      <c r="Q3237" s="95"/>
      <c r="R3237" s="95">
        <v>7.67</v>
      </c>
      <c r="S3237" s="95">
        <v>4.53</v>
      </c>
      <c r="T3237" s="95">
        <v>7.53</v>
      </c>
      <c r="U3237" s="95">
        <v>0.59</v>
      </c>
      <c r="V3237" s="95">
        <v>0.41</v>
      </c>
      <c r="W3237" s="95">
        <v>0.27</v>
      </c>
      <c r="X3237" s="95">
        <v>-9.19</v>
      </c>
      <c r="Y3237" s="95">
        <v>-7.31</v>
      </c>
      <c r="Z3237" s="74" t="s">
        <v>1111</v>
      </c>
      <c r="AA3237" s="95">
        <v>15.41</v>
      </c>
      <c r="AB3237" s="95">
        <v>1.18</v>
      </c>
      <c r="AC3237" s="74" t="s">
        <v>1111</v>
      </c>
      <c r="AD3237" s="95">
        <v>84436000</v>
      </c>
    </row>
    <row r="3238" spans="1:30" x14ac:dyDescent="0.2">
      <c r="A3238" s="74" t="s">
        <v>4346</v>
      </c>
      <c r="B3238" s="95">
        <v>1.1200000000000001</v>
      </c>
      <c r="C3238" s="95"/>
      <c r="D3238" s="95">
        <v>-0.44</v>
      </c>
      <c r="E3238" s="95">
        <v>-1.49</v>
      </c>
      <c r="F3238" s="95">
        <v>0.1</v>
      </c>
      <c r="G3238" s="95">
        <v>7.03</v>
      </c>
      <c r="H3238" s="95">
        <v>-16.649999999999999</v>
      </c>
      <c r="I3238" s="95">
        <v>-27.49</v>
      </c>
      <c r="J3238" s="95">
        <v>-0.72</v>
      </c>
      <c r="K3238" s="95">
        <v>-6.4</v>
      </c>
      <c r="L3238" s="95">
        <v>-5.68</v>
      </c>
      <c r="M3238" s="95"/>
      <c r="N3238" s="95">
        <v>0.12</v>
      </c>
      <c r="O3238" s="95">
        <v>0.44</v>
      </c>
      <c r="P3238" s="95">
        <v>-0.15</v>
      </c>
      <c r="Q3238" s="95">
        <v>2.35</v>
      </c>
      <c r="R3238" s="95">
        <v>-340.46</v>
      </c>
      <c r="S3238" s="95">
        <v>-21.82</v>
      </c>
      <c r="T3238" s="95">
        <v>-17.309999999999999</v>
      </c>
      <c r="U3238" s="95">
        <v>-0.06</v>
      </c>
      <c r="V3238" s="95">
        <v>1.06</v>
      </c>
      <c r="W3238" s="95">
        <v>0.79</v>
      </c>
      <c r="X3238" s="95">
        <v>-8.27</v>
      </c>
      <c r="Y3238" s="95"/>
      <c r="Z3238" s="74" t="s">
        <v>1111</v>
      </c>
      <c r="AA3238" s="95">
        <v>-0.75</v>
      </c>
      <c r="AB3238" s="95">
        <v>-2.56</v>
      </c>
      <c r="AC3238" s="74" t="s">
        <v>1111</v>
      </c>
      <c r="AD3238" s="95">
        <v>36768368</v>
      </c>
    </row>
    <row r="3239" spans="1:30" x14ac:dyDescent="0.2">
      <c r="A3239" s="74" t="s">
        <v>4347</v>
      </c>
      <c r="B3239" s="95">
        <v>24.87</v>
      </c>
      <c r="C3239" s="95"/>
      <c r="D3239" s="95">
        <v>-30.54</v>
      </c>
      <c r="E3239" s="95">
        <v>9.67</v>
      </c>
      <c r="F3239" s="95">
        <v>3.89</v>
      </c>
      <c r="G3239" s="95">
        <v>17.39</v>
      </c>
      <c r="H3239" s="95">
        <v>-11.25</v>
      </c>
      <c r="I3239" s="95">
        <v>-30.05</v>
      </c>
      <c r="J3239" s="95">
        <v>-81.569999999999993</v>
      </c>
      <c r="K3239" s="95">
        <v>-69.23</v>
      </c>
      <c r="L3239" s="95">
        <v>12.34</v>
      </c>
      <c r="M3239" s="95">
        <v>-1.46</v>
      </c>
      <c r="N3239" s="95">
        <v>9.18</v>
      </c>
      <c r="O3239" s="95">
        <v>7.8</v>
      </c>
      <c r="P3239" s="95">
        <v>-23.5</v>
      </c>
      <c r="Q3239" s="95">
        <v>2.48</v>
      </c>
      <c r="R3239" s="95">
        <v>-31.65</v>
      </c>
      <c r="S3239" s="95">
        <v>-12.73</v>
      </c>
      <c r="T3239" s="95">
        <v>-8.66</v>
      </c>
      <c r="U3239" s="95">
        <v>0.4</v>
      </c>
      <c r="V3239" s="95">
        <v>0.6</v>
      </c>
      <c r="W3239" s="95">
        <v>0.42</v>
      </c>
      <c r="X3239" s="95"/>
      <c r="Y3239" s="95"/>
      <c r="Z3239" s="74" t="s">
        <v>1111</v>
      </c>
      <c r="AA3239" s="95">
        <v>2.57</v>
      </c>
      <c r="AB3239" s="95">
        <v>-0.81</v>
      </c>
      <c r="AC3239" s="74" t="s">
        <v>1111</v>
      </c>
      <c r="AD3239" s="95">
        <v>39446220320</v>
      </c>
    </row>
    <row r="3240" spans="1:30" x14ac:dyDescent="0.2">
      <c r="A3240" s="74" t="s">
        <v>4348</v>
      </c>
      <c r="B3240" s="95">
        <v>1.6</v>
      </c>
      <c r="C3240" s="95"/>
      <c r="D3240" s="95">
        <v>4.41</v>
      </c>
      <c r="E3240" s="95">
        <v>0.41</v>
      </c>
      <c r="F3240" s="95">
        <v>0.3</v>
      </c>
      <c r="G3240" s="95">
        <v>71.75</v>
      </c>
      <c r="H3240" s="95">
        <v>67.27</v>
      </c>
      <c r="I3240" s="95">
        <v>22.93</v>
      </c>
      <c r="J3240" s="95">
        <v>1.5</v>
      </c>
      <c r="K3240" s="95">
        <v>0.28000000000000003</v>
      </c>
      <c r="L3240" s="95">
        <v>-1.23</v>
      </c>
      <c r="M3240" s="95">
        <v>-0.34</v>
      </c>
      <c r="N3240" s="95">
        <v>1.01</v>
      </c>
      <c r="O3240" s="95">
        <v>0.98</v>
      </c>
      <c r="P3240" s="95">
        <v>-0.69</v>
      </c>
      <c r="Q3240" s="95">
        <v>2.25</v>
      </c>
      <c r="R3240" s="95">
        <v>9.33</v>
      </c>
      <c r="S3240" s="95">
        <v>6.9</v>
      </c>
      <c r="T3240" s="95">
        <v>26.55</v>
      </c>
      <c r="U3240" s="95">
        <v>0.74</v>
      </c>
      <c r="V3240" s="95">
        <v>0.26</v>
      </c>
      <c r="W3240" s="95">
        <v>0.3</v>
      </c>
      <c r="X3240" s="95">
        <v>12.91</v>
      </c>
      <c r="Y3240" s="95"/>
      <c r="Z3240" s="74" t="s">
        <v>1111</v>
      </c>
      <c r="AA3240" s="95">
        <v>3.89</v>
      </c>
      <c r="AB3240" s="95">
        <v>0.36</v>
      </c>
      <c r="AC3240" s="74" t="s">
        <v>1111</v>
      </c>
      <c r="AD3240" s="95">
        <v>32900160</v>
      </c>
    </row>
    <row r="3241" spans="1:30" x14ac:dyDescent="0.2">
      <c r="A3241" s="74" t="s">
        <v>4349</v>
      </c>
      <c r="B3241" s="95">
        <v>13.66</v>
      </c>
      <c r="C3241" s="95"/>
      <c r="D3241" s="95">
        <v>79.86</v>
      </c>
      <c r="E3241" s="95">
        <v>6.11</v>
      </c>
      <c r="F3241" s="95">
        <v>3.1</v>
      </c>
      <c r="G3241" s="95">
        <v>23.03</v>
      </c>
      <c r="H3241" s="95">
        <v>9.8800000000000008</v>
      </c>
      <c r="I3241" s="95">
        <v>8</v>
      </c>
      <c r="J3241" s="95">
        <v>64.66</v>
      </c>
      <c r="K3241" s="95">
        <v>51.4</v>
      </c>
      <c r="L3241" s="95">
        <v>-13.27</v>
      </c>
      <c r="M3241" s="95">
        <v>-1.25</v>
      </c>
      <c r="N3241" s="95">
        <v>6.39</v>
      </c>
      <c r="O3241" s="95">
        <v>9.57</v>
      </c>
      <c r="P3241" s="95">
        <v>-15</v>
      </c>
      <c r="Q3241" s="95">
        <v>1.69</v>
      </c>
      <c r="R3241" s="95">
        <v>7.65</v>
      </c>
      <c r="S3241" s="95">
        <v>3.88</v>
      </c>
      <c r="T3241" s="95">
        <v>7.48</v>
      </c>
      <c r="U3241" s="95">
        <v>0.51</v>
      </c>
      <c r="V3241" s="95">
        <v>0.49</v>
      </c>
      <c r="W3241" s="95">
        <v>0.49</v>
      </c>
      <c r="X3241" s="95"/>
      <c r="Y3241" s="95"/>
      <c r="Z3241" s="74" t="s">
        <v>1111</v>
      </c>
      <c r="AA3241" s="95">
        <v>2.2400000000000002</v>
      </c>
      <c r="AB3241" s="95">
        <v>0.17</v>
      </c>
      <c r="AC3241" s="74" t="s">
        <v>1111</v>
      </c>
      <c r="AD3241" s="95">
        <v>1041916500</v>
      </c>
    </row>
    <row r="3242" spans="1:30" x14ac:dyDescent="0.2">
      <c r="A3242" s="74" t="s">
        <v>4350</v>
      </c>
      <c r="B3242" s="95">
        <v>38.86</v>
      </c>
      <c r="C3242" s="95">
        <v>3.58</v>
      </c>
      <c r="D3242" s="95">
        <v>31.63</v>
      </c>
      <c r="E3242" s="95">
        <v>2.29</v>
      </c>
      <c r="F3242" s="95">
        <v>0.65</v>
      </c>
      <c r="G3242" s="95">
        <v>20.309999999999999</v>
      </c>
      <c r="H3242" s="95">
        <v>14.51</v>
      </c>
      <c r="I3242" s="95">
        <v>5.47</v>
      </c>
      <c r="J3242" s="95">
        <v>11.91</v>
      </c>
      <c r="K3242" s="95">
        <v>20.53</v>
      </c>
      <c r="L3242" s="95">
        <v>8.61</v>
      </c>
      <c r="M3242" s="95">
        <v>1.65</v>
      </c>
      <c r="N3242" s="95">
        <v>1.73</v>
      </c>
      <c r="O3242" s="95">
        <v>-8.94</v>
      </c>
      <c r="P3242" s="95">
        <v>-0.73</v>
      </c>
      <c r="Q3242" s="95">
        <v>0.6</v>
      </c>
      <c r="R3242" s="95">
        <v>7.23</v>
      </c>
      <c r="S3242" s="95">
        <v>2.06</v>
      </c>
      <c r="T3242" s="95">
        <v>6.46</v>
      </c>
      <c r="U3242" s="95">
        <v>0.28999999999999998</v>
      </c>
      <c r="V3242" s="95">
        <v>0.71</v>
      </c>
      <c r="W3242" s="95">
        <v>0.38</v>
      </c>
      <c r="X3242" s="95">
        <v>2.77</v>
      </c>
      <c r="Y3242" s="95">
        <v>-2.19</v>
      </c>
      <c r="Z3242" s="74" t="s">
        <v>1111</v>
      </c>
      <c r="AA3242" s="95">
        <v>17</v>
      </c>
      <c r="AB3242" s="95">
        <v>1.23</v>
      </c>
      <c r="AC3242" s="74" t="s">
        <v>1111</v>
      </c>
      <c r="AD3242" s="95">
        <v>3728582026</v>
      </c>
    </row>
    <row r="3243" spans="1:30" x14ac:dyDescent="0.2">
      <c r="A3243" s="74" t="s">
        <v>4351</v>
      </c>
      <c r="B3243" s="95">
        <v>32.49</v>
      </c>
      <c r="C3243" s="95"/>
      <c r="D3243" s="95">
        <v>-38.46</v>
      </c>
      <c r="E3243" s="95">
        <v>30.26</v>
      </c>
      <c r="F3243" s="95">
        <v>23.39</v>
      </c>
      <c r="G3243" s="95">
        <v>100</v>
      </c>
      <c r="H3243" s="95">
        <v>-82082.880000000005</v>
      </c>
      <c r="I3243" s="95">
        <v>-83227.929999999993</v>
      </c>
      <c r="J3243" s="95">
        <v>-38.99</v>
      </c>
      <c r="K3243" s="95">
        <v>-38.26</v>
      </c>
      <c r="L3243" s="95">
        <v>0.73</v>
      </c>
      <c r="M3243" s="95">
        <v>-0.56000000000000005</v>
      </c>
      <c r="N3243" s="95">
        <v>32005.45</v>
      </c>
      <c r="O3243" s="95">
        <v>69.87</v>
      </c>
      <c r="P3243" s="95">
        <v>-46.52</v>
      </c>
      <c r="Q3243" s="95">
        <v>3.06</v>
      </c>
      <c r="R3243" s="95">
        <v>-78.7</v>
      </c>
      <c r="S3243" s="95">
        <v>-60.84</v>
      </c>
      <c r="T3243" s="95">
        <v>-77.62</v>
      </c>
      <c r="U3243" s="95">
        <v>0.77</v>
      </c>
      <c r="V3243" s="95">
        <v>0.23</v>
      </c>
      <c r="W3243" s="95">
        <v>0</v>
      </c>
      <c r="X3243" s="95">
        <v>-14</v>
      </c>
      <c r="Y3243" s="95"/>
      <c r="Z3243" s="74" t="s">
        <v>1111</v>
      </c>
      <c r="AA3243" s="95">
        <v>1.07</v>
      </c>
      <c r="AB3243" s="95">
        <v>-0.84</v>
      </c>
      <c r="AC3243" s="74" t="s">
        <v>1111</v>
      </c>
      <c r="AD3243" s="95">
        <v>3552605176.77</v>
      </c>
    </row>
    <row r="3244" spans="1:30" x14ac:dyDescent="0.2">
      <c r="A3244" s="74" t="s">
        <v>4352</v>
      </c>
      <c r="B3244" s="95">
        <v>146</v>
      </c>
      <c r="C3244" s="95">
        <v>0.79</v>
      </c>
      <c r="D3244" s="95">
        <v>36.840000000000003</v>
      </c>
      <c r="E3244" s="95">
        <v>15.23</v>
      </c>
      <c r="F3244" s="95">
        <v>5.84</v>
      </c>
      <c r="G3244" s="95">
        <v>45.96</v>
      </c>
      <c r="H3244" s="95">
        <v>15.33</v>
      </c>
      <c r="I3244" s="95">
        <v>13.32</v>
      </c>
      <c r="J3244" s="95">
        <v>32.03</v>
      </c>
      <c r="K3244" s="95">
        <v>31.23</v>
      </c>
      <c r="L3244" s="95">
        <v>-0.8</v>
      </c>
      <c r="M3244" s="95">
        <v>-0.38</v>
      </c>
      <c r="N3244" s="95">
        <v>4.91</v>
      </c>
      <c r="O3244" s="95">
        <v>12.41</v>
      </c>
      <c r="P3244" s="95">
        <v>-19.36</v>
      </c>
      <c r="Q3244" s="95">
        <v>3.07</v>
      </c>
      <c r="R3244" s="95">
        <v>41.34</v>
      </c>
      <c r="S3244" s="95">
        <v>15.85</v>
      </c>
      <c r="T3244" s="95">
        <v>25.33</v>
      </c>
      <c r="U3244" s="95">
        <v>0.38</v>
      </c>
      <c r="V3244" s="95">
        <v>0.62</v>
      </c>
      <c r="W3244" s="95">
        <v>1.19</v>
      </c>
      <c r="X3244" s="95">
        <v>6.59</v>
      </c>
      <c r="Y3244" s="95">
        <v>8.7799999999999994</v>
      </c>
      <c r="Z3244" s="74" t="s">
        <v>1111</v>
      </c>
      <c r="AA3244" s="95">
        <v>9.44</v>
      </c>
      <c r="AB3244" s="95">
        <v>3.9</v>
      </c>
      <c r="AC3244" s="74" t="s">
        <v>1111</v>
      </c>
      <c r="AD3244" s="95">
        <v>227295386422</v>
      </c>
    </row>
    <row r="3245" spans="1:30" x14ac:dyDescent="0.2">
      <c r="A3245" s="74" t="s">
        <v>4353</v>
      </c>
      <c r="B3245" s="95">
        <v>7.45</v>
      </c>
      <c r="C3245" s="95"/>
      <c r="D3245" s="95">
        <v>-4.45</v>
      </c>
      <c r="E3245" s="95">
        <v>4.26</v>
      </c>
      <c r="F3245" s="95">
        <v>3.02</v>
      </c>
      <c r="G3245" s="95"/>
      <c r="H3245" s="95"/>
      <c r="I3245" s="95"/>
      <c r="J3245" s="95">
        <v>-4.47</v>
      </c>
      <c r="K3245" s="95">
        <v>-3.64</v>
      </c>
      <c r="L3245" s="95">
        <v>0.83</v>
      </c>
      <c r="M3245" s="95">
        <v>-0.79</v>
      </c>
      <c r="N3245" s="95"/>
      <c r="O3245" s="95">
        <v>8.4499999999999993</v>
      </c>
      <c r="P3245" s="95">
        <v>-7.72</v>
      </c>
      <c r="Q3245" s="95">
        <v>2.41</v>
      </c>
      <c r="R3245" s="95">
        <v>-95.79</v>
      </c>
      <c r="S3245" s="95">
        <v>-67.77</v>
      </c>
      <c r="T3245" s="95">
        <v>-92.25</v>
      </c>
      <c r="U3245" s="95">
        <v>0.71</v>
      </c>
      <c r="V3245" s="95">
        <v>0.28999999999999998</v>
      </c>
      <c r="W3245" s="95">
        <v>0</v>
      </c>
      <c r="X3245" s="95"/>
      <c r="Y3245" s="95"/>
      <c r="Z3245" s="74" t="s">
        <v>1111</v>
      </c>
      <c r="AA3245" s="95">
        <v>1.75</v>
      </c>
      <c r="AB3245" s="95">
        <v>-1.68</v>
      </c>
      <c r="AC3245" s="74" t="s">
        <v>1111</v>
      </c>
      <c r="AD3245" s="95">
        <v>3016657642</v>
      </c>
    </row>
    <row r="3246" spans="1:30" x14ac:dyDescent="0.2">
      <c r="A3246" s="74" t="s">
        <v>4354</v>
      </c>
      <c r="B3246" s="95">
        <v>35.85</v>
      </c>
      <c r="C3246" s="95">
        <v>4.05</v>
      </c>
      <c r="D3246" s="95">
        <v>10.78</v>
      </c>
      <c r="E3246" s="95">
        <v>1.1299999999999999</v>
      </c>
      <c r="F3246" s="95">
        <v>0.13</v>
      </c>
      <c r="G3246" s="95">
        <v>0</v>
      </c>
      <c r="H3246" s="95">
        <v>45.75</v>
      </c>
      <c r="I3246" s="95">
        <v>37.880000000000003</v>
      </c>
      <c r="J3246" s="95">
        <v>8.93</v>
      </c>
      <c r="K3246" s="95">
        <v>-22.95</v>
      </c>
      <c r="L3246" s="95">
        <v>-31.88</v>
      </c>
      <c r="M3246" s="95">
        <v>-4.05</v>
      </c>
      <c r="N3246" s="95">
        <v>4.08</v>
      </c>
      <c r="O3246" s="95"/>
      <c r="P3246" s="95">
        <v>-0.13</v>
      </c>
      <c r="Q3246" s="95"/>
      <c r="R3246" s="95">
        <v>10.52</v>
      </c>
      <c r="S3246" s="95">
        <v>1.22</v>
      </c>
      <c r="T3246" s="95">
        <v>10.52</v>
      </c>
      <c r="U3246" s="95">
        <v>0.12</v>
      </c>
      <c r="V3246" s="95">
        <v>0.88</v>
      </c>
      <c r="W3246" s="95">
        <v>0.03</v>
      </c>
      <c r="X3246" s="95">
        <v>-0.17</v>
      </c>
      <c r="Y3246" s="95">
        <v>0.31</v>
      </c>
      <c r="Z3246" s="74" t="s">
        <v>1111</v>
      </c>
      <c r="AA3246" s="95">
        <v>31.35</v>
      </c>
      <c r="AB3246" s="95">
        <v>3.3</v>
      </c>
      <c r="AC3246" s="74" t="s">
        <v>1111</v>
      </c>
      <c r="AD3246" s="95">
        <v>216421290</v>
      </c>
    </row>
    <row r="3247" spans="1:30" x14ac:dyDescent="0.2">
      <c r="A3247" s="74" t="s">
        <v>4355</v>
      </c>
      <c r="B3247" s="95">
        <v>11.18</v>
      </c>
      <c r="C3247" s="95"/>
      <c r="D3247" s="95">
        <v>-4.17</v>
      </c>
      <c r="E3247" s="95">
        <v>2.57</v>
      </c>
      <c r="F3247" s="95">
        <v>1.62</v>
      </c>
      <c r="G3247" s="95">
        <v>77.03</v>
      </c>
      <c r="H3247" s="95">
        <v>-445.73</v>
      </c>
      <c r="I3247" s="95">
        <v>-493.62</v>
      </c>
      <c r="J3247" s="95">
        <v>-4.6100000000000003</v>
      </c>
      <c r="K3247" s="95">
        <v>-2.6</v>
      </c>
      <c r="L3247" s="95">
        <v>2.0099999999999998</v>
      </c>
      <c r="M3247" s="95">
        <v>-1.1200000000000001</v>
      </c>
      <c r="N3247" s="95">
        <v>20.56</v>
      </c>
      <c r="O3247" s="95">
        <v>2.44</v>
      </c>
      <c r="P3247" s="95">
        <v>-7.09</v>
      </c>
      <c r="Q3247" s="95">
        <v>7.05</v>
      </c>
      <c r="R3247" s="95">
        <v>-61.81</v>
      </c>
      <c r="S3247" s="95">
        <v>-38.79</v>
      </c>
      <c r="T3247" s="95">
        <v>-54.44</v>
      </c>
      <c r="U3247" s="95">
        <v>0.63</v>
      </c>
      <c r="V3247" s="95">
        <v>0.37</v>
      </c>
      <c r="W3247" s="95">
        <v>0.08</v>
      </c>
      <c r="X3247" s="95">
        <v>-7.9</v>
      </c>
      <c r="Y3247" s="95"/>
      <c r="Z3247" s="74" t="s">
        <v>1111</v>
      </c>
      <c r="AA3247" s="95">
        <v>4.34</v>
      </c>
      <c r="AB3247" s="95">
        <v>-2.68</v>
      </c>
      <c r="AC3247" s="74" t="s">
        <v>1111</v>
      </c>
      <c r="AD3247" s="95">
        <v>2063348378</v>
      </c>
    </row>
    <row r="3248" spans="1:30" x14ac:dyDescent="0.2">
      <c r="A3248" s="74" t="s">
        <v>4356</v>
      </c>
      <c r="B3248" s="95">
        <v>10.57</v>
      </c>
      <c r="C3248" s="95"/>
      <c r="D3248" s="95">
        <v>-4.29</v>
      </c>
      <c r="E3248" s="95">
        <v>1.29</v>
      </c>
      <c r="F3248" s="95">
        <v>1.19</v>
      </c>
      <c r="G3248" s="95"/>
      <c r="H3248" s="95"/>
      <c r="I3248" s="95"/>
      <c r="J3248" s="95">
        <v>-4.29</v>
      </c>
      <c r="K3248" s="95">
        <v>-1.1200000000000001</v>
      </c>
      <c r="L3248" s="95">
        <v>3.18</v>
      </c>
      <c r="M3248" s="95">
        <v>-0.95</v>
      </c>
      <c r="N3248" s="95"/>
      <c r="O3248" s="95">
        <v>1.38</v>
      </c>
      <c r="P3248" s="95">
        <v>-12.52</v>
      </c>
      <c r="Q3248" s="95">
        <v>21.96</v>
      </c>
      <c r="R3248" s="95">
        <v>-30.06</v>
      </c>
      <c r="S3248" s="95">
        <v>-27.75</v>
      </c>
      <c r="T3248" s="95">
        <v>-30.06</v>
      </c>
      <c r="U3248" s="95">
        <v>0.92</v>
      </c>
      <c r="V3248" s="95">
        <v>0.08</v>
      </c>
      <c r="W3248" s="95">
        <v>0</v>
      </c>
      <c r="X3248" s="95"/>
      <c r="Y3248" s="95"/>
      <c r="Z3248" s="74" t="s">
        <v>1111</v>
      </c>
      <c r="AA3248" s="95">
        <v>8.19</v>
      </c>
      <c r="AB3248" s="95">
        <v>-2.46</v>
      </c>
      <c r="AC3248" s="74" t="s">
        <v>1111</v>
      </c>
      <c r="AD3248" s="95">
        <v>348275158</v>
      </c>
    </row>
    <row r="3249" spans="1:30" x14ac:dyDescent="0.2">
      <c r="A3249" s="74" t="s">
        <v>4357</v>
      </c>
      <c r="B3249" s="95">
        <v>6.49</v>
      </c>
      <c r="C3249" s="95">
        <v>3.7</v>
      </c>
      <c r="D3249" s="95">
        <v>7.81</v>
      </c>
      <c r="E3249" s="95">
        <v>0.92</v>
      </c>
      <c r="F3249" s="95">
        <v>0.55000000000000004</v>
      </c>
      <c r="G3249" s="95">
        <v>29.98</v>
      </c>
      <c r="H3249" s="95">
        <v>36.85</v>
      </c>
      <c r="I3249" s="95">
        <v>29.68</v>
      </c>
      <c r="J3249" s="95">
        <v>6.29</v>
      </c>
      <c r="K3249" s="95">
        <v>3.42</v>
      </c>
      <c r="L3249" s="95">
        <v>-2.87</v>
      </c>
      <c r="M3249" s="95">
        <v>-0.42</v>
      </c>
      <c r="N3249" s="95">
        <v>2.3199999999999998</v>
      </c>
      <c r="O3249" s="95">
        <v>2.02</v>
      </c>
      <c r="P3249" s="95">
        <v>-0.82</v>
      </c>
      <c r="Q3249" s="95">
        <v>6.2</v>
      </c>
      <c r="R3249" s="95">
        <v>11.83</v>
      </c>
      <c r="S3249" s="95">
        <v>7.08</v>
      </c>
      <c r="T3249" s="95">
        <v>12.76</v>
      </c>
      <c r="U3249" s="95">
        <v>0.6</v>
      </c>
      <c r="V3249" s="95">
        <v>0.36</v>
      </c>
      <c r="W3249" s="95">
        <v>0.24</v>
      </c>
      <c r="X3249" s="95">
        <v>1</v>
      </c>
      <c r="Y3249" s="95"/>
      <c r="Z3249" s="74" t="s">
        <v>1111</v>
      </c>
      <c r="AA3249" s="95">
        <v>7.03</v>
      </c>
      <c r="AB3249" s="95">
        <v>0.83</v>
      </c>
      <c r="AC3249" s="74" t="s">
        <v>1111</v>
      </c>
      <c r="AD3249" s="95">
        <v>316729523</v>
      </c>
    </row>
    <row r="3250" spans="1:30" x14ac:dyDescent="0.2">
      <c r="A3250" s="74" t="s">
        <v>4358</v>
      </c>
      <c r="B3250" s="95">
        <v>26.13</v>
      </c>
      <c r="C3250" s="95">
        <v>1.91</v>
      </c>
      <c r="D3250" s="95">
        <v>24.64</v>
      </c>
      <c r="E3250" s="95">
        <v>-30.59</v>
      </c>
      <c r="F3250" s="95">
        <v>2.3199999999999998</v>
      </c>
      <c r="G3250" s="95">
        <v>85.59</v>
      </c>
      <c r="H3250" s="95">
        <v>40.53</v>
      </c>
      <c r="I3250" s="95">
        <v>23.52</v>
      </c>
      <c r="J3250" s="95">
        <v>14.3</v>
      </c>
      <c r="K3250" s="95">
        <v>16.350000000000001</v>
      </c>
      <c r="L3250" s="95">
        <v>2.0499999999999998</v>
      </c>
      <c r="M3250" s="95"/>
      <c r="N3250" s="95">
        <v>5.8</v>
      </c>
      <c r="O3250" s="95">
        <v>-34.950000000000003</v>
      </c>
      <c r="P3250" s="95">
        <v>-3.18</v>
      </c>
      <c r="Q3250" s="95">
        <v>0.8</v>
      </c>
      <c r="R3250" s="95">
        <v>-124.14</v>
      </c>
      <c r="S3250" s="95">
        <v>9.4</v>
      </c>
      <c r="T3250" s="95">
        <v>26.19</v>
      </c>
      <c r="U3250" s="95">
        <v>-0.08</v>
      </c>
      <c r="V3250" s="95">
        <v>1.08</v>
      </c>
      <c r="W3250" s="95">
        <v>0.4</v>
      </c>
      <c r="X3250" s="95">
        <v>-6.66</v>
      </c>
      <c r="Y3250" s="95">
        <v>-25.95</v>
      </c>
      <c r="Z3250" s="74" t="s">
        <v>1111</v>
      </c>
      <c r="AA3250" s="95">
        <v>-0.85</v>
      </c>
      <c r="AB3250" s="95">
        <v>1.06</v>
      </c>
      <c r="AC3250" s="74" t="s">
        <v>1111</v>
      </c>
      <c r="AD3250" s="95">
        <v>15201258150</v>
      </c>
    </row>
    <row r="3251" spans="1:30" x14ac:dyDescent="0.2">
      <c r="A3251" s="74" t="s">
        <v>4359</v>
      </c>
      <c r="B3251" s="95">
        <v>4.95</v>
      </c>
      <c r="C3251" s="95"/>
      <c r="D3251" s="95">
        <v>2.27</v>
      </c>
      <c r="E3251" s="95">
        <v>0.81</v>
      </c>
      <c r="F3251" s="95">
        <v>0.4</v>
      </c>
      <c r="G3251" s="95">
        <v>35.450000000000003</v>
      </c>
      <c r="H3251" s="95">
        <v>12.88</v>
      </c>
      <c r="I3251" s="95">
        <v>9.56</v>
      </c>
      <c r="J3251" s="95">
        <v>1.69</v>
      </c>
      <c r="K3251" s="95">
        <v>1.64</v>
      </c>
      <c r="L3251" s="95">
        <v>-0.05</v>
      </c>
      <c r="M3251" s="95">
        <v>-0.02</v>
      </c>
      <c r="N3251" s="95">
        <v>0.22</v>
      </c>
      <c r="O3251" s="95">
        <v>1.1399999999999999</v>
      </c>
      <c r="P3251" s="95">
        <v>-1.52</v>
      </c>
      <c r="Q3251" s="95">
        <v>1.9</v>
      </c>
      <c r="R3251" s="95">
        <v>35.65</v>
      </c>
      <c r="S3251" s="95">
        <v>17.55</v>
      </c>
      <c r="T3251" s="95">
        <v>33.64</v>
      </c>
      <c r="U3251" s="95">
        <v>0.49</v>
      </c>
      <c r="V3251" s="95">
        <v>0.51</v>
      </c>
      <c r="W3251" s="95">
        <v>1.84</v>
      </c>
      <c r="X3251" s="95">
        <v>10.48</v>
      </c>
      <c r="Y3251" s="95">
        <v>17.61</v>
      </c>
      <c r="Z3251" s="74" t="s">
        <v>1111</v>
      </c>
      <c r="AA3251" s="95">
        <v>6.17</v>
      </c>
      <c r="AB3251" s="95">
        <v>2.2000000000000002</v>
      </c>
      <c r="AC3251" s="74" t="s">
        <v>1111</v>
      </c>
      <c r="AD3251" s="95">
        <v>155881000</v>
      </c>
    </row>
    <row r="3252" spans="1:30" x14ac:dyDescent="0.2">
      <c r="A3252" s="74" t="s">
        <v>4360</v>
      </c>
      <c r="B3252" s="95">
        <v>19.14</v>
      </c>
      <c r="C3252" s="95">
        <v>1.25</v>
      </c>
      <c r="D3252" s="95">
        <v>8.76</v>
      </c>
      <c r="E3252" s="95">
        <v>2.2200000000000002</v>
      </c>
      <c r="F3252" s="95">
        <v>0.62</v>
      </c>
      <c r="G3252" s="95">
        <v>62.88</v>
      </c>
      <c r="H3252" s="95">
        <v>19.100000000000001</v>
      </c>
      <c r="I3252" s="95">
        <v>18.329999999999998</v>
      </c>
      <c r="J3252" s="95">
        <v>8.41</v>
      </c>
      <c r="K3252" s="95">
        <v>14.94</v>
      </c>
      <c r="L3252" s="95">
        <v>6.53</v>
      </c>
      <c r="M3252" s="95">
        <v>1.72</v>
      </c>
      <c r="N3252" s="95">
        <v>1.61</v>
      </c>
      <c r="O3252" s="95">
        <v>12.25</v>
      </c>
      <c r="P3252" s="95">
        <v>-0.7</v>
      </c>
      <c r="Q3252" s="95">
        <v>1.68</v>
      </c>
      <c r="R3252" s="95">
        <v>25.34</v>
      </c>
      <c r="S3252" s="95">
        <v>7.02</v>
      </c>
      <c r="T3252" s="95">
        <v>7.39</v>
      </c>
      <c r="U3252" s="95">
        <v>0.28000000000000003</v>
      </c>
      <c r="V3252" s="95">
        <v>0.72</v>
      </c>
      <c r="W3252" s="95">
        <v>0.38</v>
      </c>
      <c r="X3252" s="95">
        <v>0.38</v>
      </c>
      <c r="Y3252" s="95"/>
      <c r="Z3252" s="74" t="s">
        <v>1111</v>
      </c>
      <c r="AA3252" s="95">
        <v>8.6199999999999992</v>
      </c>
      <c r="AB3252" s="95">
        <v>2.1800000000000002</v>
      </c>
      <c r="AC3252" s="74" t="s">
        <v>1111</v>
      </c>
      <c r="AD3252" s="95">
        <v>6869870436</v>
      </c>
    </row>
    <row r="3253" spans="1:30" x14ac:dyDescent="0.2">
      <c r="A3253" s="74" t="s">
        <v>4361</v>
      </c>
      <c r="B3253" s="95">
        <v>0.88</v>
      </c>
      <c r="C3253" s="95"/>
      <c r="D3253" s="95">
        <v>-1.6</v>
      </c>
      <c r="E3253" s="95">
        <v>-1.18</v>
      </c>
      <c r="F3253" s="95">
        <v>8.76</v>
      </c>
      <c r="G3253" s="95"/>
      <c r="H3253" s="95"/>
      <c r="I3253" s="95"/>
      <c r="J3253" s="95">
        <v>-1.84</v>
      </c>
      <c r="K3253" s="95">
        <v>-1.88</v>
      </c>
      <c r="L3253" s="95">
        <v>-0.04</v>
      </c>
      <c r="M3253" s="95"/>
      <c r="N3253" s="95"/>
      <c r="O3253" s="95">
        <v>-1.52</v>
      </c>
      <c r="P3253" s="95">
        <v>-10.46</v>
      </c>
      <c r="Q3253" s="95">
        <v>0.03</v>
      </c>
      <c r="R3253" s="95">
        <v>-74.099999999999994</v>
      </c>
      <c r="S3253" s="95">
        <v>-549.26</v>
      </c>
      <c r="T3253" s="95">
        <v>66.42</v>
      </c>
      <c r="U3253" s="95">
        <v>-7.41</v>
      </c>
      <c r="V3253" s="95">
        <v>8.41</v>
      </c>
      <c r="W3253" s="95">
        <v>0</v>
      </c>
      <c r="X3253" s="95"/>
      <c r="Y3253" s="95"/>
      <c r="Z3253" s="74" t="s">
        <v>1111</v>
      </c>
      <c r="AA3253" s="95">
        <v>-0.74</v>
      </c>
      <c r="AB3253" s="95">
        <v>-0.55000000000000004</v>
      </c>
      <c r="AC3253" s="74" t="s">
        <v>1111</v>
      </c>
      <c r="AD3253" s="95">
        <v>10620104</v>
      </c>
    </row>
    <row r="3254" spans="1:30" x14ac:dyDescent="0.2">
      <c r="A3254" s="74" t="s">
        <v>4362</v>
      </c>
      <c r="B3254" s="95">
        <v>0.28999999999999998</v>
      </c>
      <c r="C3254" s="95"/>
      <c r="D3254" s="95">
        <v>-0.53</v>
      </c>
      <c r="E3254" s="95">
        <v>-0.39</v>
      </c>
      <c r="F3254" s="95">
        <v>2.89</v>
      </c>
      <c r="G3254" s="95"/>
      <c r="H3254" s="95"/>
      <c r="I3254" s="95"/>
      <c r="J3254" s="95">
        <v>-0.61</v>
      </c>
      <c r="K3254" s="95">
        <v>-1.88</v>
      </c>
      <c r="L3254" s="95">
        <v>-0.04</v>
      </c>
      <c r="M3254" s="95"/>
      <c r="N3254" s="95"/>
      <c r="O3254" s="95">
        <v>-0.5</v>
      </c>
      <c r="P3254" s="95">
        <v>-3.45</v>
      </c>
      <c r="Q3254" s="95">
        <v>0.03</v>
      </c>
      <c r="R3254" s="95">
        <v>-74.099999999999994</v>
      </c>
      <c r="S3254" s="95">
        <v>-549.26</v>
      </c>
      <c r="T3254" s="95">
        <v>66.42</v>
      </c>
      <c r="U3254" s="95">
        <v>-7.41</v>
      </c>
      <c r="V3254" s="95">
        <v>8.41</v>
      </c>
      <c r="W3254" s="95">
        <v>0</v>
      </c>
      <c r="X3254" s="95"/>
      <c r="Y3254" s="95"/>
      <c r="Z3254" s="74" t="s">
        <v>1111</v>
      </c>
      <c r="AA3254" s="95">
        <v>-0.74</v>
      </c>
      <c r="AB3254" s="95">
        <v>-0.55000000000000004</v>
      </c>
      <c r="AC3254" s="74" t="s">
        <v>1111</v>
      </c>
      <c r="AD3254" s="95">
        <v>10620104</v>
      </c>
    </row>
    <row r="3255" spans="1:30" x14ac:dyDescent="0.2">
      <c r="A3255" s="74" t="s">
        <v>4363</v>
      </c>
      <c r="B3255" s="95">
        <v>3.46</v>
      </c>
      <c r="C3255" s="95"/>
      <c r="D3255" s="95">
        <v>-2.52</v>
      </c>
      <c r="E3255" s="95">
        <v>0.95</v>
      </c>
      <c r="F3255" s="95">
        <v>0.83</v>
      </c>
      <c r="G3255" s="95"/>
      <c r="H3255" s="95"/>
      <c r="I3255" s="95"/>
      <c r="J3255" s="95">
        <v>-2.52</v>
      </c>
      <c r="K3255" s="95">
        <v>0.14000000000000001</v>
      </c>
      <c r="L3255" s="95">
        <v>2.66</v>
      </c>
      <c r="M3255" s="95">
        <v>-1</v>
      </c>
      <c r="N3255" s="95"/>
      <c r="O3255" s="95">
        <v>1</v>
      </c>
      <c r="P3255" s="95">
        <v>-7.55</v>
      </c>
      <c r="Q3255" s="95">
        <v>17.399999999999999</v>
      </c>
      <c r="R3255" s="95">
        <v>-37.56</v>
      </c>
      <c r="S3255" s="95">
        <v>-33.06</v>
      </c>
      <c r="T3255" s="95">
        <v>-37.520000000000003</v>
      </c>
      <c r="U3255" s="95">
        <v>0.88</v>
      </c>
      <c r="V3255" s="95">
        <v>0.12</v>
      </c>
      <c r="W3255" s="95">
        <v>0</v>
      </c>
      <c r="X3255" s="95"/>
      <c r="Y3255" s="95"/>
      <c r="Z3255" s="74" t="s">
        <v>1111</v>
      </c>
      <c r="AA3255" s="95">
        <v>3.65</v>
      </c>
      <c r="AB3255" s="95">
        <v>-1.37</v>
      </c>
      <c r="AC3255" s="74" t="s">
        <v>1111</v>
      </c>
      <c r="AD3255" s="95">
        <v>146801226</v>
      </c>
    </row>
    <row r="3256" spans="1:30" x14ac:dyDescent="0.2">
      <c r="A3256" s="74" t="s">
        <v>4364</v>
      </c>
      <c r="B3256" s="95">
        <v>3.18</v>
      </c>
      <c r="C3256" s="95"/>
      <c r="D3256" s="95">
        <v>-0.86</v>
      </c>
      <c r="E3256" s="95">
        <v>-8.98</v>
      </c>
      <c r="F3256" s="95">
        <v>0.04</v>
      </c>
      <c r="G3256" s="95">
        <v>46.52</v>
      </c>
      <c r="H3256" s="95">
        <v>25.87</v>
      </c>
      <c r="I3256" s="95">
        <v>-17.27</v>
      </c>
      <c r="J3256" s="95">
        <v>0.57999999999999996</v>
      </c>
      <c r="K3256" s="95">
        <v>6.81</v>
      </c>
      <c r="L3256" s="95">
        <v>6.23</v>
      </c>
      <c r="M3256" s="95"/>
      <c r="N3256" s="95">
        <v>0.15</v>
      </c>
      <c r="O3256" s="95">
        <v>-0.12</v>
      </c>
      <c r="P3256" s="95">
        <v>-0.04</v>
      </c>
      <c r="Q3256" s="95">
        <v>0.26</v>
      </c>
      <c r="R3256" s="95">
        <v>-1040.19</v>
      </c>
      <c r="S3256" s="95">
        <v>-4.62</v>
      </c>
      <c r="T3256" s="95">
        <v>14.6</v>
      </c>
      <c r="U3256" s="95">
        <v>0</v>
      </c>
      <c r="V3256" s="95">
        <v>1</v>
      </c>
      <c r="W3256" s="95">
        <v>0.27</v>
      </c>
      <c r="X3256" s="95">
        <v>-3.46</v>
      </c>
      <c r="Y3256" s="95"/>
      <c r="Z3256" s="74" t="s">
        <v>1111</v>
      </c>
      <c r="AA3256" s="95">
        <v>-0.36</v>
      </c>
      <c r="AB3256" s="95">
        <v>-3.71</v>
      </c>
      <c r="AC3256" s="74" t="s">
        <v>1111</v>
      </c>
      <c r="AD3256" s="95">
        <v>72910080</v>
      </c>
    </row>
    <row r="3257" spans="1:30" x14ac:dyDescent="0.2">
      <c r="A3257" s="74" t="s">
        <v>4365</v>
      </c>
      <c r="B3257" s="95">
        <v>9.23</v>
      </c>
      <c r="C3257" s="95"/>
      <c r="D3257" s="95">
        <v>62.98</v>
      </c>
      <c r="E3257" s="95">
        <v>1.58</v>
      </c>
      <c r="F3257" s="95">
        <v>0.69</v>
      </c>
      <c r="G3257" s="95">
        <v>90.85</v>
      </c>
      <c r="H3257" s="95">
        <v>16.53</v>
      </c>
      <c r="I3257" s="95">
        <v>3.54</v>
      </c>
      <c r="J3257" s="95">
        <v>13.47</v>
      </c>
      <c r="K3257" s="95">
        <v>22.44</v>
      </c>
      <c r="L3257" s="95">
        <v>8.9700000000000006</v>
      </c>
      <c r="M3257" s="95">
        <v>1.05</v>
      </c>
      <c r="N3257" s="95">
        <v>2.23</v>
      </c>
      <c r="O3257" s="95">
        <v>-15.56</v>
      </c>
      <c r="P3257" s="95">
        <v>-0.72</v>
      </c>
      <c r="Q3257" s="95">
        <v>0.48</v>
      </c>
      <c r="R3257" s="95">
        <v>2.5</v>
      </c>
      <c r="S3257" s="95">
        <v>1.0900000000000001</v>
      </c>
      <c r="T3257" s="95">
        <v>5.59</v>
      </c>
      <c r="U3257" s="95">
        <v>0.44</v>
      </c>
      <c r="V3257" s="95">
        <v>0.56000000000000005</v>
      </c>
      <c r="W3257" s="95">
        <v>0.31</v>
      </c>
      <c r="X3257" s="95"/>
      <c r="Y3257" s="95"/>
      <c r="Z3257" s="74" t="s">
        <v>1111</v>
      </c>
      <c r="AA3257" s="95">
        <v>5.86</v>
      </c>
      <c r="AB3257" s="95">
        <v>0.15</v>
      </c>
      <c r="AC3257" s="74" t="s">
        <v>1111</v>
      </c>
      <c r="AD3257" s="95">
        <v>299472675.70999998</v>
      </c>
    </row>
    <row r="3258" spans="1:30" x14ac:dyDescent="0.2">
      <c r="A3258" s="74" t="s">
        <v>4366</v>
      </c>
      <c r="B3258" s="95">
        <v>12.94</v>
      </c>
      <c r="C3258" s="95">
        <v>9.27</v>
      </c>
      <c r="D3258" s="95">
        <v>5.82</v>
      </c>
      <c r="E3258" s="95">
        <v>0.98</v>
      </c>
      <c r="F3258" s="95">
        <v>0.4</v>
      </c>
      <c r="G3258" s="95">
        <v>100</v>
      </c>
      <c r="H3258" s="95">
        <v>149.6</v>
      </c>
      <c r="I3258" s="95">
        <v>109.08</v>
      </c>
      <c r="J3258" s="95">
        <v>4.25</v>
      </c>
      <c r="K3258" s="95">
        <v>10.09</v>
      </c>
      <c r="L3258" s="95">
        <v>5.84</v>
      </c>
      <c r="M3258" s="95">
        <v>1.34</v>
      </c>
      <c r="N3258" s="95">
        <v>6.35</v>
      </c>
      <c r="O3258" s="95"/>
      <c r="P3258" s="95">
        <v>-0.4</v>
      </c>
      <c r="Q3258" s="95"/>
      <c r="R3258" s="95">
        <v>16.760000000000002</v>
      </c>
      <c r="S3258" s="95">
        <v>6.8</v>
      </c>
      <c r="T3258" s="95">
        <v>9.48</v>
      </c>
      <c r="U3258" s="95">
        <v>0.41</v>
      </c>
      <c r="V3258" s="95">
        <v>0.59</v>
      </c>
      <c r="W3258" s="95">
        <v>0.06</v>
      </c>
      <c r="X3258" s="95">
        <v>13.41</v>
      </c>
      <c r="Y3258" s="95">
        <v>12.15</v>
      </c>
      <c r="Z3258" s="74" t="s">
        <v>1111</v>
      </c>
      <c r="AA3258" s="95">
        <v>13.26</v>
      </c>
      <c r="AB3258" s="95">
        <v>2.2200000000000002</v>
      </c>
      <c r="AC3258" s="74" t="s">
        <v>1111</v>
      </c>
      <c r="AD3258" s="95">
        <v>1253976580</v>
      </c>
    </row>
    <row r="3259" spans="1:30" x14ac:dyDescent="0.2">
      <c r="A3259" s="74" t="s">
        <v>4367</v>
      </c>
      <c r="B3259" s="95">
        <v>25.25</v>
      </c>
      <c r="C3259" s="95"/>
      <c r="D3259" s="95">
        <v>11.36</v>
      </c>
      <c r="E3259" s="95">
        <v>1.9</v>
      </c>
      <c r="F3259" s="95">
        <v>0.77</v>
      </c>
      <c r="G3259" s="95">
        <v>100</v>
      </c>
      <c r="H3259" s="95">
        <v>149.6</v>
      </c>
      <c r="I3259" s="95">
        <v>109.08</v>
      </c>
      <c r="J3259" s="95">
        <v>8.2899999999999991</v>
      </c>
      <c r="K3259" s="95">
        <v>10.09</v>
      </c>
      <c r="L3259" s="95">
        <v>5.84</v>
      </c>
      <c r="M3259" s="95">
        <v>1.34</v>
      </c>
      <c r="N3259" s="95">
        <v>12.4</v>
      </c>
      <c r="O3259" s="95"/>
      <c r="P3259" s="95">
        <v>-0.77</v>
      </c>
      <c r="Q3259" s="95"/>
      <c r="R3259" s="95">
        <v>16.760000000000002</v>
      </c>
      <c r="S3259" s="95">
        <v>6.8</v>
      </c>
      <c r="T3259" s="95">
        <v>9.48</v>
      </c>
      <c r="U3259" s="95">
        <v>0.41</v>
      </c>
      <c r="V3259" s="95">
        <v>0.59</v>
      </c>
      <c r="W3259" s="95">
        <v>0.06</v>
      </c>
      <c r="X3259" s="95">
        <v>13.41</v>
      </c>
      <c r="Y3259" s="95">
        <v>12.15</v>
      </c>
      <c r="Z3259" s="74" t="s">
        <v>1111</v>
      </c>
      <c r="AA3259" s="95">
        <v>13.26</v>
      </c>
      <c r="AB3259" s="95">
        <v>2.2200000000000002</v>
      </c>
      <c r="AC3259" s="74" t="s">
        <v>1111</v>
      </c>
      <c r="AD3259" s="95">
        <v>1253976580</v>
      </c>
    </row>
    <row r="3260" spans="1:30" x14ac:dyDescent="0.2">
      <c r="A3260" s="74" t="s">
        <v>4368</v>
      </c>
      <c r="B3260" s="95">
        <v>24.27</v>
      </c>
      <c r="C3260" s="95"/>
      <c r="D3260" s="95">
        <v>9.51</v>
      </c>
      <c r="E3260" s="95">
        <v>1.37</v>
      </c>
      <c r="F3260" s="95">
        <v>0.87</v>
      </c>
      <c r="G3260" s="95">
        <v>67.06</v>
      </c>
      <c r="H3260" s="95">
        <v>66.36</v>
      </c>
      <c r="I3260" s="95">
        <v>46.58</v>
      </c>
      <c r="J3260" s="95">
        <v>6.67</v>
      </c>
      <c r="K3260" s="95">
        <v>7.65</v>
      </c>
      <c r="L3260" s="95">
        <v>0.97</v>
      </c>
      <c r="M3260" s="95">
        <v>0.2</v>
      </c>
      <c r="N3260" s="95">
        <v>4.43</v>
      </c>
      <c r="O3260" s="95"/>
      <c r="P3260" s="95">
        <v>-0.87</v>
      </c>
      <c r="Q3260" s="95"/>
      <c r="R3260" s="95">
        <v>14.44</v>
      </c>
      <c r="S3260" s="95">
        <v>9.1300000000000008</v>
      </c>
      <c r="T3260" s="95">
        <v>13.07</v>
      </c>
      <c r="U3260" s="95">
        <v>0.63</v>
      </c>
      <c r="V3260" s="95">
        <v>0.37</v>
      </c>
      <c r="W3260" s="95">
        <v>0.2</v>
      </c>
      <c r="X3260" s="95">
        <v>51.88</v>
      </c>
      <c r="Y3260" s="95"/>
      <c r="Z3260" s="74" t="s">
        <v>1111</v>
      </c>
      <c r="AA3260" s="95">
        <v>17.68</v>
      </c>
      <c r="AB3260" s="95">
        <v>2.5499999999999998</v>
      </c>
      <c r="AC3260" s="74" t="s">
        <v>1111</v>
      </c>
      <c r="AD3260" s="95">
        <v>2081045712</v>
      </c>
    </row>
    <row r="3261" spans="1:30" x14ac:dyDescent="0.2">
      <c r="A3261" s="74" t="s">
        <v>4369</v>
      </c>
      <c r="B3261" s="95">
        <v>24.36</v>
      </c>
      <c r="C3261" s="95">
        <v>0.82</v>
      </c>
      <c r="D3261" s="95">
        <v>3.86</v>
      </c>
      <c r="E3261" s="95">
        <v>0.57999999999999996</v>
      </c>
      <c r="F3261" s="95">
        <v>0.32</v>
      </c>
      <c r="G3261" s="95">
        <v>92.33</v>
      </c>
      <c r="H3261" s="95">
        <v>45.48</v>
      </c>
      <c r="I3261" s="95">
        <v>54.3</v>
      </c>
      <c r="J3261" s="95">
        <v>4.6100000000000003</v>
      </c>
      <c r="K3261" s="95">
        <v>7.42</v>
      </c>
      <c r="L3261" s="95">
        <v>2.8</v>
      </c>
      <c r="M3261" s="95">
        <v>0.35</v>
      </c>
      <c r="N3261" s="95">
        <v>2.1</v>
      </c>
      <c r="O3261" s="95">
        <v>6.47</v>
      </c>
      <c r="P3261" s="95">
        <v>-0.36</v>
      </c>
      <c r="Q3261" s="95">
        <v>1.68</v>
      </c>
      <c r="R3261" s="95">
        <v>15.09</v>
      </c>
      <c r="S3261" s="95">
        <v>8.15</v>
      </c>
      <c r="T3261" s="95">
        <v>8.2100000000000009</v>
      </c>
      <c r="U3261" s="95">
        <v>0.54</v>
      </c>
      <c r="V3261" s="95">
        <v>0.46</v>
      </c>
      <c r="W3261" s="95">
        <v>0.15</v>
      </c>
      <c r="X3261" s="95">
        <v>0.28000000000000003</v>
      </c>
      <c r="Y3261" s="95"/>
      <c r="Z3261" s="74" t="s">
        <v>1111</v>
      </c>
      <c r="AA3261" s="95">
        <v>41.79</v>
      </c>
      <c r="AB3261" s="95">
        <v>6.31</v>
      </c>
      <c r="AC3261" s="74" t="s">
        <v>1111</v>
      </c>
      <c r="AD3261" s="95">
        <v>735903327</v>
      </c>
    </row>
    <row r="3262" spans="1:30" x14ac:dyDescent="0.2">
      <c r="A3262" s="74" t="s">
        <v>4370</v>
      </c>
      <c r="B3262" s="95">
        <v>9.84</v>
      </c>
      <c r="C3262" s="95"/>
      <c r="D3262" s="95">
        <v>37.94</v>
      </c>
      <c r="E3262" s="95">
        <v>-11.82</v>
      </c>
      <c r="F3262" s="95">
        <v>1.22</v>
      </c>
      <c r="G3262" s="95"/>
      <c r="H3262" s="95"/>
      <c r="I3262" s="95"/>
      <c r="J3262" s="95">
        <v>37.94</v>
      </c>
      <c r="K3262" s="95">
        <v>37.799999999999997</v>
      </c>
      <c r="L3262" s="95">
        <v>-0.13</v>
      </c>
      <c r="M3262" s="95"/>
      <c r="N3262" s="95"/>
      <c r="O3262" s="95">
        <v>336.78</v>
      </c>
      <c r="P3262" s="95">
        <v>-1.23</v>
      </c>
      <c r="Q3262" s="95">
        <v>2.77</v>
      </c>
      <c r="R3262" s="95">
        <v>-31.16</v>
      </c>
      <c r="S3262" s="95">
        <v>3.22</v>
      </c>
      <c r="T3262" s="95">
        <v>-31.16</v>
      </c>
      <c r="U3262" s="95">
        <v>-0.1</v>
      </c>
      <c r="V3262" s="95">
        <v>0.11</v>
      </c>
      <c r="W3262" s="95">
        <v>0</v>
      </c>
      <c r="X3262" s="95"/>
      <c r="Y3262" s="95"/>
      <c r="Z3262" s="74" t="s">
        <v>1111</v>
      </c>
      <c r="AA3262" s="95">
        <v>-0.83</v>
      </c>
      <c r="AB3262" s="95">
        <v>0.26</v>
      </c>
      <c r="AC3262" s="74" t="s">
        <v>1111</v>
      </c>
      <c r="AD3262" s="95">
        <v>162667008</v>
      </c>
    </row>
    <row r="3263" spans="1:30" x14ac:dyDescent="0.2">
      <c r="A3263" s="74" t="s">
        <v>4371</v>
      </c>
      <c r="B3263" s="95">
        <v>10.130000000000001</v>
      </c>
      <c r="C3263" s="95"/>
      <c r="D3263" s="95">
        <v>39.049999999999997</v>
      </c>
      <c r="E3263" s="95">
        <v>-12.17</v>
      </c>
      <c r="F3263" s="95">
        <v>1.26</v>
      </c>
      <c r="G3263" s="95"/>
      <c r="H3263" s="95"/>
      <c r="I3263" s="95"/>
      <c r="J3263" s="95">
        <v>39.049999999999997</v>
      </c>
      <c r="K3263" s="95">
        <v>37.799999999999997</v>
      </c>
      <c r="L3263" s="95">
        <v>-0.13</v>
      </c>
      <c r="M3263" s="95"/>
      <c r="N3263" s="95"/>
      <c r="O3263" s="95">
        <v>346.71</v>
      </c>
      <c r="P3263" s="95">
        <v>-1.27</v>
      </c>
      <c r="Q3263" s="95">
        <v>2.77</v>
      </c>
      <c r="R3263" s="95">
        <v>-31.16</v>
      </c>
      <c r="S3263" s="95">
        <v>3.22</v>
      </c>
      <c r="T3263" s="95">
        <v>-31.16</v>
      </c>
      <c r="U3263" s="95">
        <v>-0.1</v>
      </c>
      <c r="V3263" s="95">
        <v>0.11</v>
      </c>
      <c r="W3263" s="95">
        <v>0</v>
      </c>
      <c r="X3263" s="95"/>
      <c r="Y3263" s="95"/>
      <c r="Z3263" s="74" t="s">
        <v>1111</v>
      </c>
      <c r="AA3263" s="95">
        <v>-0.83</v>
      </c>
      <c r="AB3263" s="95">
        <v>0.26</v>
      </c>
      <c r="AC3263" s="74" t="s">
        <v>1111</v>
      </c>
      <c r="AD3263" s="95">
        <v>162667008</v>
      </c>
    </row>
    <row r="3264" spans="1:30" x14ac:dyDescent="0.2">
      <c r="A3264" s="74" t="s">
        <v>4372</v>
      </c>
      <c r="B3264" s="95">
        <v>0.65</v>
      </c>
      <c r="C3264" s="95"/>
      <c r="D3264" s="95">
        <v>2.5099999999999998</v>
      </c>
      <c r="E3264" s="95">
        <v>-0.78</v>
      </c>
      <c r="F3264" s="95">
        <v>0.08</v>
      </c>
      <c r="G3264" s="95"/>
      <c r="H3264" s="95"/>
      <c r="I3264" s="95"/>
      <c r="J3264" s="95">
        <v>2.5099999999999998</v>
      </c>
      <c r="K3264" s="95">
        <v>37.799999999999997</v>
      </c>
      <c r="L3264" s="95">
        <v>-0.13</v>
      </c>
      <c r="M3264" s="95"/>
      <c r="N3264" s="95"/>
      <c r="O3264" s="95">
        <v>22.25</v>
      </c>
      <c r="P3264" s="95">
        <v>-0.08</v>
      </c>
      <c r="Q3264" s="95">
        <v>2.77</v>
      </c>
      <c r="R3264" s="95">
        <v>-31.16</v>
      </c>
      <c r="S3264" s="95">
        <v>3.22</v>
      </c>
      <c r="T3264" s="95">
        <v>-31.16</v>
      </c>
      <c r="U3264" s="95">
        <v>-0.1</v>
      </c>
      <c r="V3264" s="95">
        <v>0.11</v>
      </c>
      <c r="W3264" s="95">
        <v>0</v>
      </c>
      <c r="X3264" s="95"/>
      <c r="Y3264" s="95"/>
      <c r="Z3264" s="74" t="s">
        <v>1111</v>
      </c>
      <c r="AA3264" s="95">
        <v>-0.83</v>
      </c>
      <c r="AB3264" s="95">
        <v>0.26</v>
      </c>
      <c r="AC3264" s="74" t="s">
        <v>1111</v>
      </c>
      <c r="AD3264" s="95">
        <v>162667008</v>
      </c>
    </row>
    <row r="3265" spans="1:30" x14ac:dyDescent="0.2">
      <c r="A3265" s="74" t="s">
        <v>4373</v>
      </c>
      <c r="B3265" s="95">
        <v>4.4400000000000004</v>
      </c>
      <c r="C3265" s="95">
        <v>3.96</v>
      </c>
      <c r="D3265" s="95">
        <v>24.12</v>
      </c>
      <c r="E3265" s="95">
        <v>0.52</v>
      </c>
      <c r="F3265" s="95">
        <v>0.04</v>
      </c>
      <c r="G3265" s="95">
        <v>92.72</v>
      </c>
      <c r="H3265" s="95">
        <v>42.56</v>
      </c>
      <c r="I3265" s="95">
        <v>3.93</v>
      </c>
      <c r="J3265" s="95">
        <v>2.23</v>
      </c>
      <c r="K3265" s="95">
        <v>-0.67</v>
      </c>
      <c r="L3265" s="95">
        <v>-2.9</v>
      </c>
      <c r="M3265" s="95">
        <v>-0.68</v>
      </c>
      <c r="N3265" s="95">
        <v>0.95</v>
      </c>
      <c r="O3265" s="95">
        <v>0.46</v>
      </c>
      <c r="P3265" s="95">
        <v>-0.08</v>
      </c>
      <c r="Q3265" s="95">
        <v>1.1499999999999999</v>
      </c>
      <c r="R3265" s="95">
        <v>2.1800000000000002</v>
      </c>
      <c r="S3265" s="95">
        <v>0.15</v>
      </c>
      <c r="T3265" s="95">
        <v>2.87</v>
      </c>
      <c r="U3265" s="95">
        <v>7.0000000000000007E-2</v>
      </c>
      <c r="V3265" s="95">
        <v>0.93</v>
      </c>
      <c r="W3265" s="95">
        <v>0.04</v>
      </c>
      <c r="X3265" s="95">
        <v>-2.37</v>
      </c>
      <c r="Y3265" s="95">
        <v>4.8899999999999997</v>
      </c>
      <c r="Z3265" s="74" t="s">
        <v>1111</v>
      </c>
      <c r="AA3265" s="95">
        <v>8.4600000000000009</v>
      </c>
      <c r="AB3265" s="95">
        <v>0.18</v>
      </c>
      <c r="AC3265" s="74" t="s">
        <v>1111</v>
      </c>
      <c r="AD3265" s="95">
        <v>13391656716</v>
      </c>
    </row>
    <row r="3266" spans="1:30" x14ac:dyDescent="0.2">
      <c r="A3266" s="74" t="s">
        <v>4374</v>
      </c>
      <c r="B3266" s="95">
        <v>3.94</v>
      </c>
      <c r="C3266" s="95"/>
      <c r="D3266" s="95">
        <v>-8.82</v>
      </c>
      <c r="E3266" s="95">
        <v>21.03</v>
      </c>
      <c r="F3266" s="95">
        <v>2.91</v>
      </c>
      <c r="G3266" s="95"/>
      <c r="H3266" s="95"/>
      <c r="I3266" s="95"/>
      <c r="J3266" s="95">
        <v>-12.67</v>
      </c>
      <c r="K3266" s="95">
        <v>-12.37</v>
      </c>
      <c r="L3266" s="95">
        <v>0.3</v>
      </c>
      <c r="M3266" s="95">
        <v>-0.49</v>
      </c>
      <c r="N3266" s="95"/>
      <c r="O3266" s="95">
        <v>7.32</v>
      </c>
      <c r="P3266" s="95">
        <v>-49.83</v>
      </c>
      <c r="Q3266" s="95">
        <v>1.73</v>
      </c>
      <c r="R3266" s="95">
        <v>-238.57</v>
      </c>
      <c r="S3266" s="95">
        <v>-32.97</v>
      </c>
      <c r="T3266" s="95">
        <v>-26.16</v>
      </c>
      <c r="U3266" s="95">
        <v>0.14000000000000001</v>
      </c>
      <c r="V3266" s="95">
        <v>0.86</v>
      </c>
      <c r="W3266" s="95">
        <v>0</v>
      </c>
      <c r="X3266" s="95"/>
      <c r="Y3266" s="95"/>
      <c r="Z3266" s="74" t="s">
        <v>1111</v>
      </c>
      <c r="AA3266" s="95">
        <v>0.19</v>
      </c>
      <c r="AB3266" s="95">
        <v>-0.45</v>
      </c>
      <c r="AC3266" s="74" t="s">
        <v>1111</v>
      </c>
      <c r="AD3266" s="95">
        <v>91833520</v>
      </c>
    </row>
    <row r="3267" spans="1:30" x14ac:dyDescent="0.2">
      <c r="A3267" s="74" t="s">
        <v>4375</v>
      </c>
      <c r="B3267" s="95">
        <v>15.07</v>
      </c>
      <c r="C3267" s="95">
        <v>0.27</v>
      </c>
      <c r="D3267" s="95">
        <v>5.42</v>
      </c>
      <c r="E3267" s="95">
        <v>2.5499999999999998</v>
      </c>
      <c r="F3267" s="95">
        <v>0.6</v>
      </c>
      <c r="G3267" s="95">
        <v>100</v>
      </c>
      <c r="H3267" s="95">
        <v>40.76</v>
      </c>
      <c r="I3267" s="95">
        <v>23.43</v>
      </c>
      <c r="J3267" s="95">
        <v>3.11</v>
      </c>
      <c r="K3267" s="95">
        <v>3.54</v>
      </c>
      <c r="L3267" s="95">
        <v>0.43</v>
      </c>
      <c r="M3267" s="95">
        <v>0.35</v>
      </c>
      <c r="N3267" s="95">
        <v>1.27</v>
      </c>
      <c r="O3267" s="95"/>
      <c r="P3267" s="95">
        <v>-0.6</v>
      </c>
      <c r="Q3267" s="95"/>
      <c r="R3267" s="95">
        <v>47.09</v>
      </c>
      <c r="S3267" s="95">
        <v>11.09</v>
      </c>
      <c r="T3267" s="95">
        <v>42.42</v>
      </c>
      <c r="U3267" s="95">
        <v>0.24</v>
      </c>
      <c r="V3267" s="95">
        <v>0.76</v>
      </c>
      <c r="W3267" s="95">
        <v>0.47</v>
      </c>
      <c r="X3267" s="95">
        <v>9.68</v>
      </c>
      <c r="Y3267" s="95"/>
      <c r="Z3267" s="74" t="s">
        <v>1111</v>
      </c>
      <c r="AA3267" s="95">
        <v>5.91</v>
      </c>
      <c r="AB3267" s="95">
        <v>2.78</v>
      </c>
      <c r="AC3267" s="74" t="s">
        <v>1111</v>
      </c>
      <c r="AD3267" s="95">
        <v>3202893408</v>
      </c>
    </row>
    <row r="3268" spans="1:30" x14ac:dyDescent="0.2">
      <c r="A3268" s="74" t="s">
        <v>4376</v>
      </c>
      <c r="B3268" s="95">
        <v>0.75</v>
      </c>
      <c r="C3268" s="95"/>
      <c r="D3268" s="95">
        <v>-5.96</v>
      </c>
      <c r="E3268" s="95">
        <v>3.89</v>
      </c>
      <c r="F3268" s="95">
        <v>3.38</v>
      </c>
      <c r="G3268" s="95"/>
      <c r="H3268" s="95"/>
      <c r="I3268" s="95"/>
      <c r="J3268" s="95">
        <v>-6.03</v>
      </c>
      <c r="K3268" s="95">
        <v>-4.34</v>
      </c>
      <c r="L3268" s="95">
        <v>1.69</v>
      </c>
      <c r="M3268" s="95">
        <v>-1.0900000000000001</v>
      </c>
      <c r="N3268" s="95"/>
      <c r="O3268" s="95">
        <v>3.9</v>
      </c>
      <c r="P3268" s="95">
        <v>-953.98</v>
      </c>
      <c r="Q3268" s="95">
        <v>7.76</v>
      </c>
      <c r="R3268" s="95">
        <v>-65.33</v>
      </c>
      <c r="S3268" s="95">
        <v>-56.79</v>
      </c>
      <c r="T3268" s="95">
        <v>-64.55</v>
      </c>
      <c r="U3268" s="95">
        <v>0.87</v>
      </c>
      <c r="V3268" s="95">
        <v>0.13</v>
      </c>
      <c r="W3268" s="95">
        <v>0</v>
      </c>
      <c r="X3268" s="95"/>
      <c r="Y3268" s="95"/>
      <c r="Z3268" s="74" t="s">
        <v>1111</v>
      </c>
      <c r="AA3268" s="95">
        <v>0.19</v>
      </c>
      <c r="AB3268" s="95">
        <v>-0.13</v>
      </c>
      <c r="AC3268" s="74" t="s">
        <v>1111</v>
      </c>
      <c r="AD3268" s="95">
        <v>191750700</v>
      </c>
    </row>
    <row r="3269" spans="1:30" x14ac:dyDescent="0.2">
      <c r="A3269" s="74" t="s">
        <v>4377</v>
      </c>
      <c r="B3269" s="95">
        <v>3.48</v>
      </c>
      <c r="C3269" s="95"/>
      <c r="D3269" s="95">
        <v>-6.37</v>
      </c>
      <c r="E3269" s="95">
        <v>0.19</v>
      </c>
      <c r="F3269" s="95">
        <v>0.04</v>
      </c>
      <c r="G3269" s="95">
        <v>87.26</v>
      </c>
      <c r="H3269" s="95">
        <v>10.02</v>
      </c>
      <c r="I3269" s="95">
        <v>-3.42</v>
      </c>
      <c r="J3269" s="95">
        <v>2.1800000000000002</v>
      </c>
      <c r="K3269" s="95">
        <v>11.86</v>
      </c>
      <c r="L3269" s="95">
        <v>9.68</v>
      </c>
      <c r="M3269" s="95">
        <v>0.84</v>
      </c>
      <c r="N3269" s="95">
        <v>0.22</v>
      </c>
      <c r="O3269" s="95">
        <v>-0.1</v>
      </c>
      <c r="P3269" s="95">
        <v>-0.04</v>
      </c>
      <c r="Q3269" s="95">
        <v>0.15</v>
      </c>
      <c r="R3269" s="95">
        <v>-2.96</v>
      </c>
      <c r="S3269" s="95">
        <v>-0.64</v>
      </c>
      <c r="T3269" s="95">
        <v>4.13</v>
      </c>
      <c r="U3269" s="95">
        <v>0.22</v>
      </c>
      <c r="V3269" s="95">
        <v>0.78</v>
      </c>
      <c r="W3269" s="95">
        <v>0.19</v>
      </c>
      <c r="X3269" s="95">
        <v>2.89</v>
      </c>
      <c r="Y3269" s="95">
        <v>-20.100000000000001</v>
      </c>
      <c r="Z3269" s="74" t="s">
        <v>1111</v>
      </c>
      <c r="AA3269" s="95">
        <v>18.46</v>
      </c>
      <c r="AB3269" s="95">
        <v>-0.55000000000000004</v>
      </c>
      <c r="AC3269" s="74" t="s">
        <v>1111</v>
      </c>
      <c r="AD3269" s="95">
        <v>61721280</v>
      </c>
    </row>
    <row r="3270" spans="1:30" x14ac:dyDescent="0.2">
      <c r="A3270" s="74" t="s">
        <v>4378</v>
      </c>
      <c r="B3270" s="95">
        <v>3.97</v>
      </c>
      <c r="C3270" s="95"/>
      <c r="D3270" s="95">
        <v>1.28</v>
      </c>
      <c r="E3270" s="95">
        <v>0.76</v>
      </c>
      <c r="F3270" s="95">
        <v>0.28999999999999998</v>
      </c>
      <c r="G3270" s="95">
        <v>19.36</v>
      </c>
      <c r="H3270" s="95">
        <v>-5.16</v>
      </c>
      <c r="I3270" s="95">
        <v>27.5</v>
      </c>
      <c r="J3270" s="95">
        <v>-6.81</v>
      </c>
      <c r="K3270" s="95">
        <v>-12</v>
      </c>
      <c r="L3270" s="95">
        <v>-5.19</v>
      </c>
      <c r="M3270" s="95">
        <v>0.57999999999999996</v>
      </c>
      <c r="N3270" s="95">
        <v>0.35</v>
      </c>
      <c r="O3270" s="95">
        <v>1.4</v>
      </c>
      <c r="P3270" s="95">
        <v>-0.44</v>
      </c>
      <c r="Q3270" s="95">
        <v>2.44</v>
      </c>
      <c r="R3270" s="95">
        <v>59.47</v>
      </c>
      <c r="S3270" s="95">
        <v>22.48</v>
      </c>
      <c r="T3270" s="95">
        <v>-7.04</v>
      </c>
      <c r="U3270" s="95">
        <v>0.38</v>
      </c>
      <c r="V3270" s="95">
        <v>0.54</v>
      </c>
      <c r="W3270" s="95">
        <v>0.82</v>
      </c>
      <c r="X3270" s="95">
        <v>1.07</v>
      </c>
      <c r="Y3270" s="95"/>
      <c r="Z3270" s="74" t="s">
        <v>1111</v>
      </c>
      <c r="AA3270" s="95">
        <v>5.22</v>
      </c>
      <c r="AB3270" s="95">
        <v>3.11</v>
      </c>
      <c r="AC3270" s="74" t="s">
        <v>1111</v>
      </c>
      <c r="AD3270" s="95">
        <v>170842995</v>
      </c>
    </row>
    <row r="3271" spans="1:30" x14ac:dyDescent="0.2">
      <c r="A3271" s="74" t="s">
        <v>4379</v>
      </c>
      <c r="B3271" s="95">
        <v>3.32</v>
      </c>
      <c r="C3271" s="95"/>
      <c r="D3271" s="95">
        <v>-13.94</v>
      </c>
      <c r="E3271" s="95">
        <v>0.56999999999999995</v>
      </c>
      <c r="F3271" s="95">
        <v>0.55000000000000004</v>
      </c>
      <c r="G3271" s="95">
        <v>37.14</v>
      </c>
      <c r="H3271" s="95">
        <v>-1436.12</v>
      </c>
      <c r="I3271" s="95">
        <v>-1515.03</v>
      </c>
      <c r="J3271" s="95">
        <v>-14.71</v>
      </c>
      <c r="K3271" s="95">
        <v>8.1300000000000008</v>
      </c>
      <c r="L3271" s="95">
        <v>22.84</v>
      </c>
      <c r="M3271" s="95">
        <v>-0.88</v>
      </c>
      <c r="N3271" s="95">
        <v>211.25</v>
      </c>
      <c r="O3271" s="95">
        <v>0.65</v>
      </c>
      <c r="P3271" s="95">
        <v>-4.1399999999999997</v>
      </c>
      <c r="Q3271" s="95">
        <v>90.07</v>
      </c>
      <c r="R3271" s="95">
        <v>-4.0599999999999996</v>
      </c>
      <c r="S3271" s="95">
        <v>-3.98</v>
      </c>
      <c r="T3271" s="95">
        <v>-3.86</v>
      </c>
      <c r="U3271" s="95">
        <v>0.98</v>
      </c>
      <c r="V3271" s="95">
        <v>0.02</v>
      </c>
      <c r="W3271" s="95">
        <v>0</v>
      </c>
      <c r="X3271" s="95"/>
      <c r="Y3271" s="95"/>
      <c r="Z3271" s="74" t="s">
        <v>1111</v>
      </c>
      <c r="AA3271" s="95">
        <v>5.86</v>
      </c>
      <c r="AB3271" s="95">
        <v>-0.24</v>
      </c>
      <c r="AC3271" s="74" t="s">
        <v>1111</v>
      </c>
      <c r="AD3271" s="95">
        <v>851544476</v>
      </c>
    </row>
    <row r="3272" spans="1:30" x14ac:dyDescent="0.2">
      <c r="A3272" s="74" t="s">
        <v>4380</v>
      </c>
      <c r="B3272" s="95">
        <v>87.9</v>
      </c>
      <c r="C3272" s="95">
        <v>1.02</v>
      </c>
      <c r="D3272" s="95">
        <v>6.78</v>
      </c>
      <c r="E3272" s="95">
        <v>1.18</v>
      </c>
      <c r="F3272" s="95">
        <v>0.15</v>
      </c>
      <c r="G3272" s="95">
        <v>0</v>
      </c>
      <c r="H3272" s="95">
        <v>49.69</v>
      </c>
      <c r="I3272" s="95">
        <v>30.17</v>
      </c>
      <c r="J3272" s="95">
        <v>4.12</v>
      </c>
      <c r="K3272" s="95">
        <v>3.88</v>
      </c>
      <c r="L3272" s="95">
        <v>-0.24</v>
      </c>
      <c r="M3272" s="95">
        <v>-7.0000000000000007E-2</v>
      </c>
      <c r="N3272" s="95">
        <v>2.0499999999999998</v>
      </c>
      <c r="O3272" s="95"/>
      <c r="P3272" s="95">
        <v>-0.15</v>
      </c>
      <c r="Q3272" s="95"/>
      <c r="R3272" s="95">
        <v>17.329999999999998</v>
      </c>
      <c r="S3272" s="95">
        <v>2.21</v>
      </c>
      <c r="T3272" s="95">
        <v>23.4</v>
      </c>
      <c r="U3272" s="95">
        <v>0.13</v>
      </c>
      <c r="V3272" s="95">
        <v>0.87</v>
      </c>
      <c r="W3272" s="95">
        <v>7.0000000000000007E-2</v>
      </c>
      <c r="X3272" s="95">
        <v>7.86</v>
      </c>
      <c r="Y3272" s="95">
        <v>5.63</v>
      </c>
      <c r="Z3272" s="74" t="s">
        <v>1111</v>
      </c>
      <c r="AA3272" s="95">
        <v>74.77</v>
      </c>
      <c r="AB3272" s="95">
        <v>12.96</v>
      </c>
      <c r="AC3272" s="74" t="s">
        <v>1111</v>
      </c>
      <c r="AD3272" s="95">
        <v>3361463010</v>
      </c>
    </row>
    <row r="3273" spans="1:30" x14ac:dyDescent="0.2">
      <c r="A3273" s="74" t="s">
        <v>4381</v>
      </c>
      <c r="B3273" s="95">
        <v>14.3</v>
      </c>
      <c r="C3273" s="95">
        <v>0.9</v>
      </c>
      <c r="D3273" s="95">
        <v>13.34</v>
      </c>
      <c r="E3273" s="95">
        <v>1.96</v>
      </c>
      <c r="F3273" s="95">
        <v>0.61</v>
      </c>
      <c r="G3273" s="95">
        <v>15.93</v>
      </c>
      <c r="H3273" s="95">
        <v>8.56</v>
      </c>
      <c r="I3273" s="95">
        <v>7.24</v>
      </c>
      <c r="J3273" s="95">
        <v>11.27</v>
      </c>
      <c r="K3273" s="95">
        <v>19.11</v>
      </c>
      <c r="L3273" s="95">
        <v>7.84</v>
      </c>
      <c r="M3273" s="95">
        <v>1.37</v>
      </c>
      <c r="N3273" s="95">
        <v>0.97</v>
      </c>
      <c r="O3273" s="95">
        <v>-337.79</v>
      </c>
      <c r="P3273" s="95">
        <v>-0.7</v>
      </c>
      <c r="Q3273" s="95">
        <v>0.99</v>
      </c>
      <c r="R3273" s="95">
        <v>14.72</v>
      </c>
      <c r="S3273" s="95">
        <v>4.58</v>
      </c>
      <c r="T3273" s="95">
        <v>5.84</v>
      </c>
      <c r="U3273" s="95">
        <v>0.31</v>
      </c>
      <c r="V3273" s="95">
        <v>0.69</v>
      </c>
      <c r="W3273" s="95">
        <v>0.63</v>
      </c>
      <c r="X3273" s="95">
        <v>12.26</v>
      </c>
      <c r="Y3273" s="95"/>
      <c r="Z3273" s="74" t="s">
        <v>1111</v>
      </c>
      <c r="AA3273" s="95">
        <v>7.28</v>
      </c>
      <c r="AB3273" s="95">
        <v>1.07</v>
      </c>
      <c r="AC3273" s="74" t="s">
        <v>1111</v>
      </c>
      <c r="AD3273" s="95">
        <v>406696290</v>
      </c>
    </row>
    <row r="3274" spans="1:30" x14ac:dyDescent="0.2">
      <c r="A3274" s="74" t="s">
        <v>4382</v>
      </c>
      <c r="B3274" s="95">
        <v>30.39</v>
      </c>
      <c r="C3274" s="95"/>
      <c r="D3274" s="95">
        <v>-24.38</v>
      </c>
      <c r="E3274" s="95">
        <v>1.54</v>
      </c>
      <c r="F3274" s="95">
        <v>1.19</v>
      </c>
      <c r="G3274" s="95">
        <v>100</v>
      </c>
      <c r="H3274" s="95">
        <v>38.619999999999997</v>
      </c>
      <c r="I3274" s="95">
        <v>-11.95</v>
      </c>
      <c r="J3274" s="95">
        <v>7.55</v>
      </c>
      <c r="K3274" s="95">
        <v>5.74</v>
      </c>
      <c r="L3274" s="95">
        <v>-1.8</v>
      </c>
      <c r="M3274" s="95">
        <v>-0.37</v>
      </c>
      <c r="N3274" s="95">
        <v>2.91</v>
      </c>
      <c r="O3274" s="95">
        <v>3.93</v>
      </c>
      <c r="P3274" s="95">
        <v>-2.2799999999999998</v>
      </c>
      <c r="Q3274" s="95">
        <v>2.76</v>
      </c>
      <c r="R3274" s="95">
        <v>-6.32</v>
      </c>
      <c r="S3274" s="95">
        <v>-4.9000000000000004</v>
      </c>
      <c r="T3274" s="95">
        <v>16.22</v>
      </c>
      <c r="U3274" s="95">
        <v>0.77</v>
      </c>
      <c r="V3274" s="95">
        <v>0.23</v>
      </c>
      <c r="W3274" s="95">
        <v>0.41</v>
      </c>
      <c r="X3274" s="95">
        <v>9.08</v>
      </c>
      <c r="Y3274" s="95"/>
      <c r="Z3274" s="74" t="s">
        <v>1111</v>
      </c>
      <c r="AA3274" s="95">
        <v>19.61</v>
      </c>
      <c r="AB3274" s="95">
        <v>-1.24</v>
      </c>
      <c r="AC3274" s="74" t="s">
        <v>1111</v>
      </c>
      <c r="AD3274" s="95">
        <v>1811486949.0799999</v>
      </c>
    </row>
    <row r="3275" spans="1:30" x14ac:dyDescent="0.2">
      <c r="A3275" s="74" t="s">
        <v>4383</v>
      </c>
      <c r="B3275" s="95">
        <v>403.06</v>
      </c>
      <c r="C3275" s="95">
        <v>1.53</v>
      </c>
      <c r="D3275" s="95">
        <v>13.72</v>
      </c>
      <c r="E3275" s="95">
        <v>5.56</v>
      </c>
      <c r="F3275" s="95">
        <v>1.5</v>
      </c>
      <c r="G3275" s="95">
        <v>20.96</v>
      </c>
      <c r="H3275" s="95">
        <v>17.399999999999999</v>
      </c>
      <c r="I3275" s="95">
        <v>12.42</v>
      </c>
      <c r="J3275" s="95">
        <v>9.7899999999999991</v>
      </c>
      <c r="K3275" s="95">
        <v>11.13</v>
      </c>
      <c r="L3275" s="95">
        <v>1.35</v>
      </c>
      <c r="M3275" s="95">
        <v>0.76</v>
      </c>
      <c r="N3275" s="95">
        <v>1.7</v>
      </c>
      <c r="O3275" s="95">
        <v>15.44</v>
      </c>
      <c r="P3275" s="95">
        <v>-2.16</v>
      </c>
      <c r="Q3275" s="95">
        <v>1.47</v>
      </c>
      <c r="R3275" s="95">
        <v>40.51</v>
      </c>
      <c r="S3275" s="95">
        <v>10.92</v>
      </c>
      <c r="T3275" s="95">
        <v>21.53</v>
      </c>
      <c r="U3275" s="95">
        <v>0.27</v>
      </c>
      <c r="V3275" s="95">
        <v>0.73</v>
      </c>
      <c r="W3275" s="95">
        <v>0.88</v>
      </c>
      <c r="X3275" s="95">
        <v>9.36</v>
      </c>
      <c r="Y3275" s="95">
        <v>9.89</v>
      </c>
      <c r="Z3275" s="74" t="s">
        <v>1111</v>
      </c>
      <c r="AA3275" s="95">
        <v>72.56</v>
      </c>
      <c r="AB3275" s="95">
        <v>29.4</v>
      </c>
      <c r="AC3275" s="74" t="s">
        <v>1111</v>
      </c>
      <c r="AD3275" s="95">
        <v>63438520320</v>
      </c>
    </row>
    <row r="3276" spans="1:30" x14ac:dyDescent="0.2">
      <c r="A3276" s="74" t="s">
        <v>4384</v>
      </c>
      <c r="B3276" s="95">
        <v>18</v>
      </c>
      <c r="C3276" s="95"/>
      <c r="D3276" s="95">
        <v>16.010000000000002</v>
      </c>
      <c r="E3276" s="95">
        <v>1.1299999999999999</v>
      </c>
      <c r="F3276" s="95">
        <v>0.55000000000000004</v>
      </c>
      <c r="G3276" s="95">
        <v>27.96</v>
      </c>
      <c r="H3276" s="95">
        <v>9.7899999999999991</v>
      </c>
      <c r="I3276" s="95">
        <v>7.41</v>
      </c>
      <c r="J3276" s="95">
        <v>12.11</v>
      </c>
      <c r="K3276" s="95">
        <v>10.64</v>
      </c>
      <c r="L3276" s="95">
        <v>-1.47</v>
      </c>
      <c r="M3276" s="95">
        <v>-0.14000000000000001</v>
      </c>
      <c r="N3276" s="95">
        <v>1.19</v>
      </c>
      <c r="O3276" s="95"/>
      <c r="P3276" s="95">
        <v>-0.55000000000000004</v>
      </c>
      <c r="Q3276" s="95"/>
      <c r="R3276" s="95">
        <v>7.03</v>
      </c>
      <c r="S3276" s="95">
        <v>3.43</v>
      </c>
      <c r="T3276" s="95">
        <v>7.23</v>
      </c>
      <c r="U3276" s="95">
        <v>0.49</v>
      </c>
      <c r="V3276" s="95">
        <v>0.51</v>
      </c>
      <c r="W3276" s="95">
        <v>0.46</v>
      </c>
      <c r="X3276" s="95">
        <v>16.02</v>
      </c>
      <c r="Y3276" s="95">
        <v>18.27</v>
      </c>
      <c r="Z3276" s="74" t="s">
        <v>1111</v>
      </c>
      <c r="AA3276" s="95">
        <v>16</v>
      </c>
      <c r="AB3276" s="95">
        <v>1.1200000000000001</v>
      </c>
      <c r="AC3276" s="74" t="s">
        <v>1111</v>
      </c>
      <c r="AD3276" s="95">
        <v>382194000</v>
      </c>
    </row>
    <row r="3277" spans="1:30" x14ac:dyDescent="0.2">
      <c r="A3277" s="74" t="s">
        <v>4385</v>
      </c>
      <c r="B3277" s="95">
        <v>5.49</v>
      </c>
      <c r="C3277" s="95"/>
      <c r="D3277" s="95">
        <v>-14.49</v>
      </c>
      <c r="E3277" s="95">
        <v>1.78</v>
      </c>
      <c r="F3277" s="95">
        <v>0.7</v>
      </c>
      <c r="G3277" s="95">
        <v>38.31</v>
      </c>
      <c r="H3277" s="95">
        <v>7.61</v>
      </c>
      <c r="I3277" s="95">
        <v>-8.0399999999999991</v>
      </c>
      <c r="J3277" s="95">
        <v>15.31</v>
      </c>
      <c r="K3277" s="95">
        <v>12.66</v>
      </c>
      <c r="L3277" s="95">
        <v>-2.65</v>
      </c>
      <c r="M3277" s="95">
        <v>-0.31</v>
      </c>
      <c r="N3277" s="95">
        <v>1.17</v>
      </c>
      <c r="O3277" s="95">
        <v>3.84</v>
      </c>
      <c r="P3277" s="95">
        <v>-1.39</v>
      </c>
      <c r="Q3277" s="95">
        <v>1.58</v>
      </c>
      <c r="R3277" s="95">
        <v>-12.31</v>
      </c>
      <c r="S3277" s="95">
        <v>-4.82</v>
      </c>
      <c r="T3277" s="95">
        <v>-8.15</v>
      </c>
      <c r="U3277" s="95">
        <v>0.39</v>
      </c>
      <c r="V3277" s="95">
        <v>0.61</v>
      </c>
      <c r="W3277" s="95">
        <v>0.6</v>
      </c>
      <c r="X3277" s="95">
        <v>14.01</v>
      </c>
      <c r="Y3277" s="95"/>
      <c r="Z3277" s="74" t="s">
        <v>1111</v>
      </c>
      <c r="AA3277" s="95">
        <v>3.07</v>
      </c>
      <c r="AB3277" s="95">
        <v>-0.38</v>
      </c>
      <c r="AC3277" s="74" t="s">
        <v>1111</v>
      </c>
      <c r="AD3277" s="95">
        <v>30821010380</v>
      </c>
    </row>
    <row r="3278" spans="1:30" x14ac:dyDescent="0.2">
      <c r="A3278" s="74" t="s">
        <v>4386</v>
      </c>
      <c r="B3278" s="95">
        <v>25.81</v>
      </c>
      <c r="C3278" s="95"/>
      <c r="D3278" s="95">
        <v>17.739999999999998</v>
      </c>
      <c r="E3278" s="95">
        <v>1.69</v>
      </c>
      <c r="F3278" s="95">
        <v>0.64</v>
      </c>
      <c r="G3278" s="95">
        <v>30.67</v>
      </c>
      <c r="H3278" s="95">
        <v>15.39</v>
      </c>
      <c r="I3278" s="95">
        <v>8.48</v>
      </c>
      <c r="J3278" s="95">
        <v>9.77</v>
      </c>
      <c r="K3278" s="95">
        <v>13.18</v>
      </c>
      <c r="L3278" s="95">
        <v>3.4</v>
      </c>
      <c r="M3278" s="95">
        <v>0.59</v>
      </c>
      <c r="N3278" s="95">
        <v>1.5</v>
      </c>
      <c r="O3278" s="95">
        <v>10.24</v>
      </c>
      <c r="P3278" s="95">
        <v>-0.82</v>
      </c>
      <c r="Q3278" s="95">
        <v>1.4</v>
      </c>
      <c r="R3278" s="95">
        <v>9.5</v>
      </c>
      <c r="S3278" s="95">
        <v>3.62</v>
      </c>
      <c r="T3278" s="95">
        <v>7.44</v>
      </c>
      <c r="U3278" s="95">
        <v>0.38</v>
      </c>
      <c r="V3278" s="95">
        <v>0.62</v>
      </c>
      <c r="W3278" s="95">
        <v>0.43</v>
      </c>
      <c r="X3278" s="95"/>
      <c r="Y3278" s="95"/>
      <c r="Z3278" s="74" t="s">
        <v>1111</v>
      </c>
      <c r="AA3278" s="95">
        <v>15.31</v>
      </c>
      <c r="AB3278" s="95">
        <v>1.46</v>
      </c>
      <c r="AC3278" s="74" t="s">
        <v>1111</v>
      </c>
      <c r="AD3278" s="95">
        <v>4559318433</v>
      </c>
    </row>
    <row r="3279" spans="1:30" x14ac:dyDescent="0.2">
      <c r="A3279" s="74" t="s">
        <v>4387</v>
      </c>
      <c r="B3279" s="95">
        <v>15.58</v>
      </c>
      <c r="C3279" s="95">
        <v>0.32</v>
      </c>
      <c r="D3279" s="95">
        <v>-10.93</v>
      </c>
      <c r="E3279" s="95">
        <v>1.22</v>
      </c>
      <c r="F3279" s="95">
        <v>0.64</v>
      </c>
      <c r="G3279" s="95">
        <v>9.49</v>
      </c>
      <c r="H3279" s="95">
        <v>-8.44</v>
      </c>
      <c r="I3279" s="95">
        <v>-10.44</v>
      </c>
      <c r="J3279" s="95">
        <v>-13.53</v>
      </c>
      <c r="K3279" s="95">
        <v>-13.61</v>
      </c>
      <c r="L3279" s="95">
        <v>-0.08</v>
      </c>
      <c r="M3279" s="95">
        <v>0.01</v>
      </c>
      <c r="N3279" s="95">
        <v>1.1399999999999999</v>
      </c>
      <c r="O3279" s="95">
        <v>1.97</v>
      </c>
      <c r="P3279" s="95">
        <v>-1.32</v>
      </c>
      <c r="Q3279" s="95">
        <v>2.67</v>
      </c>
      <c r="R3279" s="95">
        <v>-11.12</v>
      </c>
      <c r="S3279" s="95">
        <v>-5.82</v>
      </c>
      <c r="T3279" s="95">
        <v>-7.04</v>
      </c>
      <c r="U3279" s="95">
        <v>0.52</v>
      </c>
      <c r="V3279" s="95">
        <v>0.48</v>
      </c>
      <c r="W3279" s="95">
        <v>0.56000000000000005</v>
      </c>
      <c r="X3279" s="95">
        <v>-16.22</v>
      </c>
      <c r="Y3279" s="95"/>
      <c r="Z3279" s="74" t="s">
        <v>1111</v>
      </c>
      <c r="AA3279" s="95">
        <v>12.82</v>
      </c>
      <c r="AB3279" s="95">
        <v>-1.43</v>
      </c>
      <c r="AC3279" s="74" t="s">
        <v>1111</v>
      </c>
      <c r="AD3279" s="95">
        <v>6086978244</v>
      </c>
    </row>
    <row r="3280" spans="1:30" x14ac:dyDescent="0.2">
      <c r="A3280" s="74" t="s">
        <v>4388</v>
      </c>
      <c r="B3280" s="95">
        <v>21.51</v>
      </c>
      <c r="C3280" s="95"/>
      <c r="D3280" s="95">
        <v>-11.2</v>
      </c>
      <c r="E3280" s="95">
        <v>2.21</v>
      </c>
      <c r="F3280" s="95">
        <v>0.48</v>
      </c>
      <c r="G3280" s="95">
        <v>49.12</v>
      </c>
      <c r="H3280" s="95">
        <v>-62.14</v>
      </c>
      <c r="I3280" s="95">
        <v>-100.43</v>
      </c>
      <c r="J3280" s="95">
        <v>-18.100000000000001</v>
      </c>
      <c r="K3280" s="95">
        <v>-37.9</v>
      </c>
      <c r="L3280" s="95">
        <v>-19.8</v>
      </c>
      <c r="M3280" s="95">
        <v>2.41</v>
      </c>
      <c r="N3280" s="95">
        <v>11.24</v>
      </c>
      <c r="O3280" s="95">
        <v>5.31</v>
      </c>
      <c r="P3280" s="95">
        <v>-0.56000000000000005</v>
      </c>
      <c r="Q3280" s="95">
        <v>2.73</v>
      </c>
      <c r="R3280" s="95">
        <v>-19.690000000000001</v>
      </c>
      <c r="S3280" s="95">
        <v>-4.26</v>
      </c>
      <c r="T3280" s="95">
        <v>-3.22</v>
      </c>
      <c r="U3280" s="95">
        <v>0.22</v>
      </c>
      <c r="V3280" s="95">
        <v>0.76</v>
      </c>
      <c r="W3280" s="95">
        <v>0.04</v>
      </c>
      <c r="X3280" s="95"/>
      <c r="Y3280" s="95"/>
      <c r="Z3280" s="74" t="s">
        <v>1111</v>
      </c>
      <c r="AA3280" s="95">
        <v>9.75</v>
      </c>
      <c r="AB3280" s="95">
        <v>-1.92</v>
      </c>
      <c r="AC3280" s="74" t="s">
        <v>1111</v>
      </c>
      <c r="AD3280" s="95">
        <v>2414852415</v>
      </c>
    </row>
    <row r="3281" spans="1:30" x14ac:dyDescent="0.2">
      <c r="A3281" s="74" t="s">
        <v>4389</v>
      </c>
      <c r="B3281" s="95">
        <v>2.95</v>
      </c>
      <c r="C3281" s="95"/>
      <c r="D3281" s="95">
        <v>-1.98</v>
      </c>
      <c r="E3281" s="95">
        <v>2.12</v>
      </c>
      <c r="F3281" s="95">
        <v>0.75</v>
      </c>
      <c r="G3281" s="95">
        <v>100</v>
      </c>
      <c r="H3281" s="95">
        <v>-833.16</v>
      </c>
      <c r="I3281" s="95">
        <v>-833.16</v>
      </c>
      <c r="J3281" s="95">
        <v>-1.98</v>
      </c>
      <c r="K3281" s="95">
        <v>0.16</v>
      </c>
      <c r="L3281" s="95">
        <v>2.13</v>
      </c>
      <c r="M3281" s="95">
        <v>-2.29</v>
      </c>
      <c r="N3281" s="95">
        <v>16.46</v>
      </c>
      <c r="O3281" s="95">
        <v>1.1399999999999999</v>
      </c>
      <c r="P3281" s="95">
        <v>-4.49</v>
      </c>
      <c r="Q3281" s="95">
        <v>4.8600000000000003</v>
      </c>
      <c r="R3281" s="95">
        <v>-107.29</v>
      </c>
      <c r="S3281" s="95">
        <v>-38.020000000000003</v>
      </c>
      <c r="T3281" s="95">
        <v>-107.29</v>
      </c>
      <c r="U3281" s="95">
        <v>0.35</v>
      </c>
      <c r="V3281" s="95">
        <v>0.65</v>
      </c>
      <c r="W3281" s="95">
        <v>0.05</v>
      </c>
      <c r="X3281" s="95"/>
      <c r="Y3281" s="95"/>
      <c r="Z3281" s="74" t="s">
        <v>1111</v>
      </c>
      <c r="AA3281" s="95">
        <v>1.39</v>
      </c>
      <c r="AB3281" s="95">
        <v>-1.49</v>
      </c>
      <c r="AC3281" s="74" t="s">
        <v>1111</v>
      </c>
      <c r="AD3281" s="95">
        <v>55506905</v>
      </c>
    </row>
    <row r="3282" spans="1:30" x14ac:dyDescent="0.2">
      <c r="A3282" s="74" t="s">
        <v>4390</v>
      </c>
      <c r="B3282" s="95">
        <v>146.22999999999999</v>
      </c>
      <c r="C3282" s="95"/>
      <c r="D3282" s="95">
        <v>118.61</v>
      </c>
      <c r="E3282" s="95">
        <v>10.56</v>
      </c>
      <c r="F3282" s="95">
        <v>5.93</v>
      </c>
      <c r="G3282" s="95">
        <v>42.3</v>
      </c>
      <c r="H3282" s="95">
        <v>8.66</v>
      </c>
      <c r="I3282" s="95">
        <v>7.07</v>
      </c>
      <c r="J3282" s="95">
        <v>96.87</v>
      </c>
      <c r="K3282" s="95">
        <v>97.86</v>
      </c>
      <c r="L3282" s="95">
        <v>0.99</v>
      </c>
      <c r="M3282" s="95">
        <v>0.11</v>
      </c>
      <c r="N3282" s="95">
        <v>8.39</v>
      </c>
      <c r="O3282" s="95">
        <v>24.88</v>
      </c>
      <c r="P3282" s="95">
        <v>-9.6</v>
      </c>
      <c r="Q3282" s="95">
        <v>2.65</v>
      </c>
      <c r="R3282" s="95">
        <v>8.9</v>
      </c>
      <c r="S3282" s="95">
        <v>5</v>
      </c>
      <c r="T3282" s="95">
        <v>7.21</v>
      </c>
      <c r="U3282" s="95">
        <v>0.56000000000000005</v>
      </c>
      <c r="V3282" s="95">
        <v>0.44</v>
      </c>
      <c r="W3282" s="95">
        <v>0.71</v>
      </c>
      <c r="X3282" s="95">
        <v>9.59</v>
      </c>
      <c r="Y3282" s="95">
        <v>4.57</v>
      </c>
      <c r="Z3282" s="74" t="s">
        <v>1111</v>
      </c>
      <c r="AA3282" s="95">
        <v>13.85</v>
      </c>
      <c r="AB3282" s="95">
        <v>1.23</v>
      </c>
      <c r="AC3282" s="74" t="s">
        <v>1111</v>
      </c>
      <c r="AD3282" s="95">
        <v>5205744131</v>
      </c>
    </row>
    <row r="3283" spans="1:30" x14ac:dyDescent="0.2">
      <c r="A3283" s="74" t="s">
        <v>4391</v>
      </c>
      <c r="B3283" s="95">
        <v>525.84</v>
      </c>
      <c r="C3283" s="95"/>
      <c r="D3283" s="95">
        <v>474.25</v>
      </c>
      <c r="E3283" s="95">
        <v>29.61</v>
      </c>
      <c r="F3283" s="95">
        <v>11.04</v>
      </c>
      <c r="G3283" s="95">
        <v>77.260000000000005</v>
      </c>
      <c r="H3283" s="95">
        <v>4.68</v>
      </c>
      <c r="I3283" s="95">
        <v>3.99</v>
      </c>
      <c r="J3283" s="95">
        <v>403.92</v>
      </c>
      <c r="K3283" s="95">
        <v>398.31</v>
      </c>
      <c r="L3283" s="95">
        <v>-5.61</v>
      </c>
      <c r="M3283" s="95">
        <v>-0.41</v>
      </c>
      <c r="N3283" s="95">
        <v>18.91</v>
      </c>
      <c r="O3283" s="95">
        <v>210.97</v>
      </c>
      <c r="P3283" s="95">
        <v>-20.16</v>
      </c>
      <c r="Q3283" s="95">
        <v>1.1299999999999999</v>
      </c>
      <c r="R3283" s="95">
        <v>6.24</v>
      </c>
      <c r="S3283" s="95">
        <v>2.33</v>
      </c>
      <c r="T3283" s="95">
        <v>4.88</v>
      </c>
      <c r="U3283" s="95">
        <v>0.37</v>
      </c>
      <c r="V3283" s="95">
        <v>0.63</v>
      </c>
      <c r="W3283" s="95">
        <v>0.57999999999999996</v>
      </c>
      <c r="X3283" s="95">
        <v>35.07</v>
      </c>
      <c r="Y3283" s="95"/>
      <c r="Z3283" s="74" t="s">
        <v>1111</v>
      </c>
      <c r="AA3283" s="95">
        <v>17.760000000000002</v>
      </c>
      <c r="AB3283" s="95">
        <v>1.1100000000000001</v>
      </c>
      <c r="AC3283" s="74" t="s">
        <v>1111</v>
      </c>
      <c r="AD3283" s="95">
        <v>104642160000</v>
      </c>
    </row>
    <row r="3284" spans="1:30" x14ac:dyDescent="0.2">
      <c r="A3284" s="74" t="s">
        <v>4392</v>
      </c>
      <c r="B3284" s="95">
        <v>49</v>
      </c>
      <c r="C3284" s="95">
        <v>3.85</v>
      </c>
      <c r="D3284" s="95">
        <v>-101.38</v>
      </c>
      <c r="E3284" s="95">
        <v>2.5099999999999998</v>
      </c>
      <c r="F3284" s="95">
        <v>0.75</v>
      </c>
      <c r="G3284" s="95">
        <v>17.399999999999999</v>
      </c>
      <c r="H3284" s="95">
        <v>0.75</v>
      </c>
      <c r="I3284" s="95">
        <v>-0.83</v>
      </c>
      <c r="J3284" s="95">
        <v>112.49</v>
      </c>
      <c r="K3284" s="95">
        <v>171.62</v>
      </c>
      <c r="L3284" s="95">
        <v>59.12</v>
      </c>
      <c r="M3284" s="95">
        <v>1.32</v>
      </c>
      <c r="N3284" s="95">
        <v>0.85</v>
      </c>
      <c r="O3284" s="95">
        <v>4.58</v>
      </c>
      <c r="P3284" s="95">
        <v>-1.1200000000000001</v>
      </c>
      <c r="Q3284" s="95">
        <v>2</v>
      </c>
      <c r="R3284" s="95">
        <v>-2.4700000000000002</v>
      </c>
      <c r="S3284" s="95">
        <v>-0.74</v>
      </c>
      <c r="T3284" s="95">
        <v>0.83</v>
      </c>
      <c r="U3284" s="95">
        <v>0.3</v>
      </c>
      <c r="V3284" s="95">
        <v>0.7</v>
      </c>
      <c r="W3284" s="95">
        <v>0.89</v>
      </c>
      <c r="X3284" s="95">
        <v>-2.2400000000000002</v>
      </c>
      <c r="Y3284" s="95"/>
      <c r="Z3284" s="74" t="s">
        <v>1111</v>
      </c>
      <c r="AA3284" s="95">
        <v>19.54</v>
      </c>
      <c r="AB3284" s="95">
        <v>-0.48</v>
      </c>
      <c r="AC3284" s="74" t="s">
        <v>1111</v>
      </c>
      <c r="AD3284" s="95">
        <v>821191000</v>
      </c>
    </row>
    <row r="3285" spans="1:30" x14ac:dyDescent="0.2">
      <c r="A3285" s="74" t="s">
        <v>4393</v>
      </c>
      <c r="B3285" s="95">
        <v>11.6</v>
      </c>
      <c r="C3285" s="95"/>
      <c r="D3285" s="95">
        <v>-1.41</v>
      </c>
      <c r="E3285" s="95">
        <v>53.36</v>
      </c>
      <c r="F3285" s="95">
        <v>1.1499999999999999</v>
      </c>
      <c r="G3285" s="95"/>
      <c r="H3285" s="95"/>
      <c r="I3285" s="95"/>
      <c r="J3285" s="95">
        <v>-0.54</v>
      </c>
      <c r="K3285" s="95">
        <v>-0.54</v>
      </c>
      <c r="L3285" s="95">
        <v>0</v>
      </c>
      <c r="M3285" s="95">
        <v>-0.03</v>
      </c>
      <c r="N3285" s="95"/>
      <c r="O3285" s="95">
        <v>-627.76</v>
      </c>
      <c r="P3285" s="95">
        <v>-1.1499999999999999</v>
      </c>
      <c r="Q3285" s="95">
        <v>0.33</v>
      </c>
      <c r="R3285" s="95">
        <v>-3790.98</v>
      </c>
      <c r="S3285" s="95">
        <v>-81.56</v>
      </c>
      <c r="T3285" s="95">
        <v>-13770.98</v>
      </c>
      <c r="U3285" s="95">
        <v>0.02</v>
      </c>
      <c r="V3285" s="95">
        <v>0.04</v>
      </c>
      <c r="W3285" s="95">
        <v>0</v>
      </c>
      <c r="X3285" s="95"/>
      <c r="Y3285" s="95"/>
      <c r="Z3285" s="74" t="s">
        <v>1111</v>
      </c>
      <c r="AA3285" s="95">
        <v>0.22</v>
      </c>
      <c r="AB3285" s="95">
        <v>-8.24</v>
      </c>
      <c r="AC3285" s="74" t="s">
        <v>1111</v>
      </c>
      <c r="AD3285" s="95">
        <v>266800000</v>
      </c>
    </row>
    <row r="3286" spans="1:30" x14ac:dyDescent="0.2">
      <c r="A3286" s="74" t="s">
        <v>4394</v>
      </c>
      <c r="B3286" s="95">
        <v>13.34</v>
      </c>
      <c r="C3286" s="95"/>
      <c r="D3286" s="95">
        <v>-1.62</v>
      </c>
      <c r="E3286" s="95">
        <v>61.36</v>
      </c>
      <c r="F3286" s="95">
        <v>1.32</v>
      </c>
      <c r="G3286" s="95"/>
      <c r="H3286" s="95"/>
      <c r="I3286" s="95"/>
      <c r="J3286" s="95">
        <v>-0.62</v>
      </c>
      <c r="K3286" s="95">
        <v>-0.54</v>
      </c>
      <c r="L3286" s="95">
        <v>0</v>
      </c>
      <c r="M3286" s="95">
        <v>-0.03</v>
      </c>
      <c r="N3286" s="95"/>
      <c r="O3286" s="95">
        <v>-721.93</v>
      </c>
      <c r="P3286" s="95">
        <v>-1.32</v>
      </c>
      <c r="Q3286" s="95">
        <v>0.33</v>
      </c>
      <c r="R3286" s="95">
        <v>-3790.98</v>
      </c>
      <c r="S3286" s="95">
        <v>-81.56</v>
      </c>
      <c r="T3286" s="95">
        <v>-13770.98</v>
      </c>
      <c r="U3286" s="95">
        <v>0.02</v>
      </c>
      <c r="V3286" s="95">
        <v>0.04</v>
      </c>
      <c r="W3286" s="95">
        <v>0</v>
      </c>
      <c r="X3286" s="95"/>
      <c r="Y3286" s="95"/>
      <c r="Z3286" s="74" t="s">
        <v>1111</v>
      </c>
      <c r="AA3286" s="95">
        <v>0.22</v>
      </c>
      <c r="AB3286" s="95">
        <v>-8.24</v>
      </c>
      <c r="AC3286" s="74" t="s">
        <v>1111</v>
      </c>
      <c r="AD3286" s="95">
        <v>266800000</v>
      </c>
    </row>
    <row r="3287" spans="1:30" x14ac:dyDescent="0.2">
      <c r="A3287" s="74" t="s">
        <v>4395</v>
      </c>
      <c r="B3287" s="95">
        <v>3.89</v>
      </c>
      <c r="C3287" s="95"/>
      <c r="D3287" s="95">
        <v>-0.47</v>
      </c>
      <c r="E3287" s="95">
        <v>17.89</v>
      </c>
      <c r="F3287" s="95">
        <v>0.39</v>
      </c>
      <c r="G3287" s="95"/>
      <c r="H3287" s="95"/>
      <c r="I3287" s="95"/>
      <c r="J3287" s="95">
        <v>-0.18</v>
      </c>
      <c r="K3287" s="95">
        <v>-0.54</v>
      </c>
      <c r="L3287" s="95">
        <v>0</v>
      </c>
      <c r="M3287" s="95">
        <v>-0.03</v>
      </c>
      <c r="N3287" s="95"/>
      <c r="O3287" s="95">
        <v>-210.52</v>
      </c>
      <c r="P3287" s="95">
        <v>-0.39</v>
      </c>
      <c r="Q3287" s="95">
        <v>0.33</v>
      </c>
      <c r="R3287" s="95">
        <v>-3790.98</v>
      </c>
      <c r="S3287" s="95">
        <v>-81.56</v>
      </c>
      <c r="T3287" s="95">
        <v>-13770.98</v>
      </c>
      <c r="U3287" s="95">
        <v>0.02</v>
      </c>
      <c r="V3287" s="95">
        <v>0.04</v>
      </c>
      <c r="W3287" s="95">
        <v>0</v>
      </c>
      <c r="X3287" s="95"/>
      <c r="Y3287" s="95"/>
      <c r="Z3287" s="74" t="s">
        <v>1111</v>
      </c>
      <c r="AA3287" s="95">
        <v>0.22</v>
      </c>
      <c r="AB3287" s="95">
        <v>-8.24</v>
      </c>
      <c r="AC3287" s="74" t="s">
        <v>1111</v>
      </c>
      <c r="AD3287" s="95">
        <v>266800000</v>
      </c>
    </row>
    <row r="3288" spans="1:30" x14ac:dyDescent="0.2">
      <c r="A3288" s="74" t="s">
        <v>4396</v>
      </c>
      <c r="B3288" s="95">
        <v>83.53</v>
      </c>
      <c r="C3288" s="95">
        <v>7.48</v>
      </c>
      <c r="D3288" s="95">
        <v>13.26</v>
      </c>
      <c r="E3288" s="95">
        <v>1.68</v>
      </c>
      <c r="F3288" s="95">
        <v>1.45</v>
      </c>
      <c r="G3288" s="95">
        <v>22.58</v>
      </c>
      <c r="H3288" s="95">
        <v>15.07</v>
      </c>
      <c r="I3288" s="95">
        <v>12.06</v>
      </c>
      <c r="J3288" s="95">
        <v>10.61</v>
      </c>
      <c r="K3288" s="95">
        <v>8.52</v>
      </c>
      <c r="L3288" s="95">
        <v>-2.08</v>
      </c>
      <c r="M3288" s="95">
        <v>-0.33</v>
      </c>
      <c r="N3288" s="95">
        <v>1.6</v>
      </c>
      <c r="O3288" s="95">
        <v>2.12</v>
      </c>
      <c r="P3288" s="95">
        <v>-7.11</v>
      </c>
      <c r="Q3288" s="95">
        <v>7.04</v>
      </c>
      <c r="R3288" s="95">
        <v>12.69</v>
      </c>
      <c r="S3288" s="95">
        <v>10.91</v>
      </c>
      <c r="T3288" s="95">
        <v>12.32</v>
      </c>
      <c r="U3288" s="95">
        <v>0.86</v>
      </c>
      <c r="V3288" s="95">
        <v>0.14000000000000001</v>
      </c>
      <c r="W3288" s="95">
        <v>0.91</v>
      </c>
      <c r="X3288" s="95">
        <v>-0.17</v>
      </c>
      <c r="Y3288" s="95">
        <v>3.01</v>
      </c>
      <c r="Z3288" s="74" t="s">
        <v>1111</v>
      </c>
      <c r="AA3288" s="95">
        <v>49.67</v>
      </c>
      <c r="AB3288" s="95">
        <v>6.3</v>
      </c>
      <c r="AC3288" s="74" t="s">
        <v>1111</v>
      </c>
      <c r="AD3288" s="95">
        <v>588051200</v>
      </c>
    </row>
    <row r="3289" spans="1:30" x14ac:dyDescent="0.2">
      <c r="A3289" s="74" t="s">
        <v>4397</v>
      </c>
      <c r="B3289" s="95">
        <v>110.28</v>
      </c>
      <c r="C3289" s="95">
        <v>0.98</v>
      </c>
      <c r="D3289" s="95">
        <v>34.07</v>
      </c>
      <c r="E3289" s="95">
        <v>1.99</v>
      </c>
      <c r="F3289" s="95">
        <v>1.06</v>
      </c>
      <c r="G3289" s="95">
        <v>38.65</v>
      </c>
      <c r="H3289" s="95">
        <v>8.5500000000000007</v>
      </c>
      <c r="I3289" s="95">
        <v>5.87</v>
      </c>
      <c r="J3289" s="95">
        <v>23.38</v>
      </c>
      <c r="K3289" s="95">
        <v>25.02</v>
      </c>
      <c r="L3289" s="95">
        <v>1.64</v>
      </c>
      <c r="M3289" s="95">
        <v>0.14000000000000001</v>
      </c>
      <c r="N3289" s="95">
        <v>2</v>
      </c>
      <c r="O3289" s="95">
        <v>4.67</v>
      </c>
      <c r="P3289" s="95">
        <v>-1.57</v>
      </c>
      <c r="Q3289" s="95">
        <v>3.19</v>
      </c>
      <c r="R3289" s="95">
        <v>5.85</v>
      </c>
      <c r="S3289" s="95">
        <v>3.1</v>
      </c>
      <c r="T3289" s="95">
        <v>5.0199999999999996</v>
      </c>
      <c r="U3289" s="95">
        <v>0.53</v>
      </c>
      <c r="V3289" s="95">
        <v>0.45</v>
      </c>
      <c r="W3289" s="95">
        <v>0.53</v>
      </c>
      <c r="X3289" s="95">
        <v>-2.27</v>
      </c>
      <c r="Y3289" s="95"/>
      <c r="Z3289" s="74" t="s">
        <v>1111</v>
      </c>
      <c r="AA3289" s="95">
        <v>55.36</v>
      </c>
      <c r="AB3289" s="95">
        <v>3.24</v>
      </c>
      <c r="AC3289" s="74" t="s">
        <v>1111</v>
      </c>
      <c r="AD3289" s="95">
        <v>2272297344</v>
      </c>
    </row>
    <row r="3290" spans="1:30" x14ac:dyDescent="0.2">
      <c r="A3290" s="74" t="s">
        <v>4398</v>
      </c>
      <c r="B3290" s="95">
        <v>15.23</v>
      </c>
      <c r="C3290" s="95"/>
      <c r="D3290" s="95">
        <v>-19.350000000000001</v>
      </c>
      <c r="E3290" s="95">
        <v>5.1100000000000003</v>
      </c>
      <c r="F3290" s="95">
        <v>2.6</v>
      </c>
      <c r="G3290" s="95">
        <v>22.47</v>
      </c>
      <c r="H3290" s="95">
        <v>-14.14</v>
      </c>
      <c r="I3290" s="95">
        <v>-14.93</v>
      </c>
      <c r="J3290" s="95">
        <v>-20.420000000000002</v>
      </c>
      <c r="K3290" s="95">
        <v>-18.88</v>
      </c>
      <c r="L3290" s="95">
        <v>1.54</v>
      </c>
      <c r="M3290" s="95">
        <v>-0.38</v>
      </c>
      <c r="N3290" s="95">
        <v>2.89</v>
      </c>
      <c r="O3290" s="95">
        <v>6.28</v>
      </c>
      <c r="P3290" s="95">
        <v>-10.25</v>
      </c>
      <c r="Q3290" s="95">
        <v>2.25</v>
      </c>
      <c r="R3290" s="95">
        <v>-26.4</v>
      </c>
      <c r="S3290" s="95">
        <v>-13.45</v>
      </c>
      <c r="T3290" s="95">
        <v>-20.14</v>
      </c>
      <c r="U3290" s="95">
        <v>0.51</v>
      </c>
      <c r="V3290" s="95">
        <v>0.49</v>
      </c>
      <c r="W3290" s="95">
        <v>0.9</v>
      </c>
      <c r="X3290" s="95">
        <v>1.8</v>
      </c>
      <c r="Y3290" s="95"/>
      <c r="Z3290" s="74" t="s">
        <v>1111</v>
      </c>
      <c r="AA3290" s="95">
        <v>2.98</v>
      </c>
      <c r="AB3290" s="95">
        <v>-0.79</v>
      </c>
      <c r="AC3290" s="74" t="s">
        <v>1111</v>
      </c>
      <c r="AD3290" s="95">
        <v>802550942</v>
      </c>
    </row>
    <row r="3291" spans="1:30" x14ac:dyDescent="0.2">
      <c r="A3291" s="74" t="s">
        <v>4399</v>
      </c>
      <c r="B3291" s="95">
        <v>3.5</v>
      </c>
      <c r="C3291" s="95"/>
      <c r="D3291" s="95">
        <v>-8.02</v>
      </c>
      <c r="E3291" s="95">
        <v>0.69</v>
      </c>
      <c r="F3291" s="95">
        <v>0.45</v>
      </c>
      <c r="G3291" s="95">
        <v>12.92</v>
      </c>
      <c r="H3291" s="95">
        <v>-4.6399999999999997</v>
      </c>
      <c r="I3291" s="95">
        <v>-7.13</v>
      </c>
      <c r="J3291" s="95">
        <v>-12.31</v>
      </c>
      <c r="K3291" s="95">
        <v>-14.69</v>
      </c>
      <c r="L3291" s="95">
        <v>-2.38</v>
      </c>
      <c r="M3291" s="95">
        <v>0.13</v>
      </c>
      <c r="N3291" s="95">
        <v>0.56999999999999995</v>
      </c>
      <c r="O3291" s="95">
        <v>1.44</v>
      </c>
      <c r="P3291" s="95">
        <v>-0.89</v>
      </c>
      <c r="Q3291" s="95">
        <v>2.64</v>
      </c>
      <c r="R3291" s="95">
        <v>-8.65</v>
      </c>
      <c r="S3291" s="95">
        <v>-5.59</v>
      </c>
      <c r="T3291" s="95">
        <v>-5.55</v>
      </c>
      <c r="U3291" s="95">
        <v>0.65</v>
      </c>
      <c r="V3291" s="95">
        <v>0.35</v>
      </c>
      <c r="W3291" s="95">
        <v>0.78</v>
      </c>
      <c r="X3291" s="95">
        <v>-6.16</v>
      </c>
      <c r="Y3291" s="95"/>
      <c r="Z3291" s="74" t="s">
        <v>1111</v>
      </c>
      <c r="AA3291" s="95">
        <v>5.05</v>
      </c>
      <c r="AB3291" s="95">
        <v>-0.44</v>
      </c>
      <c r="AC3291" s="74" t="s">
        <v>1111</v>
      </c>
      <c r="AD3291" s="95">
        <v>322900900</v>
      </c>
    </row>
    <row r="3292" spans="1:30" x14ac:dyDescent="0.2">
      <c r="A3292" s="74" t="s">
        <v>4400</v>
      </c>
      <c r="B3292" s="95">
        <v>1.17</v>
      </c>
      <c r="C3292" s="95"/>
      <c r="D3292" s="95">
        <v>-1.03</v>
      </c>
      <c r="E3292" s="95">
        <v>5.08</v>
      </c>
      <c r="F3292" s="95">
        <v>3.85</v>
      </c>
      <c r="G3292" s="95"/>
      <c r="H3292" s="95"/>
      <c r="I3292" s="95"/>
      <c r="J3292" s="95">
        <v>-1.03</v>
      </c>
      <c r="K3292" s="95">
        <v>-0.8</v>
      </c>
      <c r="L3292" s="95">
        <v>0.23</v>
      </c>
      <c r="M3292" s="95">
        <v>-1.1399999999999999</v>
      </c>
      <c r="N3292" s="95"/>
      <c r="O3292" s="95">
        <v>5.24</v>
      </c>
      <c r="P3292" s="95">
        <v>-133.54</v>
      </c>
      <c r="Q3292" s="95">
        <v>4.13</v>
      </c>
      <c r="R3292" s="95">
        <v>-493.32</v>
      </c>
      <c r="S3292" s="95">
        <v>-374.1</v>
      </c>
      <c r="T3292" s="95">
        <v>-493.32</v>
      </c>
      <c r="U3292" s="95">
        <v>0.76</v>
      </c>
      <c r="V3292" s="95">
        <v>0.24</v>
      </c>
      <c r="W3292" s="95">
        <v>0</v>
      </c>
      <c r="X3292" s="95"/>
      <c r="Y3292" s="95"/>
      <c r="Z3292" s="74" t="s">
        <v>1111</v>
      </c>
      <c r="AA3292" s="95">
        <v>0.23</v>
      </c>
      <c r="AB3292" s="95">
        <v>-1.1399999999999999</v>
      </c>
      <c r="AC3292" s="74" t="s">
        <v>1111</v>
      </c>
      <c r="AD3292" s="95">
        <v>31114044</v>
      </c>
    </row>
    <row r="3293" spans="1:30" x14ac:dyDescent="0.2">
      <c r="A3293" s="74" t="s">
        <v>4401</v>
      </c>
      <c r="B3293" s="95">
        <v>40.58</v>
      </c>
      <c r="C3293" s="95">
        <v>1.18</v>
      </c>
      <c r="D3293" s="95">
        <v>28.65</v>
      </c>
      <c r="E3293" s="95">
        <v>12.42</v>
      </c>
      <c r="F3293" s="95">
        <v>6.61</v>
      </c>
      <c r="G3293" s="95">
        <v>64.69</v>
      </c>
      <c r="H3293" s="95">
        <v>33.04</v>
      </c>
      <c r="I3293" s="95">
        <v>24.96</v>
      </c>
      <c r="J3293" s="95">
        <v>21.64</v>
      </c>
      <c r="K3293" s="95">
        <v>21.12</v>
      </c>
      <c r="L3293" s="95">
        <v>-0.52</v>
      </c>
      <c r="M3293" s="95">
        <v>-0.3</v>
      </c>
      <c r="N3293" s="95">
        <v>7.15</v>
      </c>
      <c r="O3293" s="95">
        <v>30.78</v>
      </c>
      <c r="P3293" s="95">
        <v>-12.37</v>
      </c>
      <c r="Q3293" s="95">
        <v>1.86</v>
      </c>
      <c r="R3293" s="95">
        <v>43.36</v>
      </c>
      <c r="S3293" s="95">
        <v>23.08</v>
      </c>
      <c r="T3293" s="95">
        <v>34.11</v>
      </c>
      <c r="U3293" s="95">
        <v>0.53</v>
      </c>
      <c r="V3293" s="95">
        <v>0.47</v>
      </c>
      <c r="W3293" s="95">
        <v>0.92</v>
      </c>
      <c r="X3293" s="95">
        <v>5.51</v>
      </c>
      <c r="Y3293" s="95">
        <v>16.170000000000002</v>
      </c>
      <c r="Z3293" s="74" t="s">
        <v>1111</v>
      </c>
      <c r="AA3293" s="95">
        <v>3.27</v>
      </c>
      <c r="AB3293" s="95">
        <v>1.42</v>
      </c>
      <c r="AC3293" s="74" t="s">
        <v>1111</v>
      </c>
      <c r="AD3293" s="95">
        <v>1032720420</v>
      </c>
    </row>
    <row r="3294" spans="1:30" x14ac:dyDescent="0.2">
      <c r="A3294" s="74" t="s">
        <v>4402</v>
      </c>
      <c r="B3294" s="95">
        <v>39.82</v>
      </c>
      <c r="C3294" s="95">
        <v>3.25</v>
      </c>
      <c r="D3294" s="95">
        <v>4.01</v>
      </c>
      <c r="E3294" s="95">
        <v>2.4</v>
      </c>
      <c r="F3294" s="95">
        <v>0.35</v>
      </c>
      <c r="G3294" s="95">
        <v>31.22</v>
      </c>
      <c r="H3294" s="95">
        <v>17.29</v>
      </c>
      <c r="I3294" s="95">
        <v>11.11</v>
      </c>
      <c r="J3294" s="95">
        <v>2.58</v>
      </c>
      <c r="K3294" s="95">
        <v>6.78</v>
      </c>
      <c r="L3294" s="95">
        <v>4.2</v>
      </c>
      <c r="M3294" s="95">
        <v>3.92</v>
      </c>
      <c r="N3294" s="95">
        <v>0.45</v>
      </c>
      <c r="O3294" s="95">
        <v>3.82</v>
      </c>
      <c r="P3294" s="95">
        <v>-0.73</v>
      </c>
      <c r="Q3294" s="95">
        <v>1.21</v>
      </c>
      <c r="R3294" s="95">
        <v>59.86</v>
      </c>
      <c r="S3294" s="95">
        <v>8.73</v>
      </c>
      <c r="T3294" s="95">
        <v>14.39</v>
      </c>
      <c r="U3294" s="95">
        <v>0.15</v>
      </c>
      <c r="V3294" s="95">
        <v>0.85</v>
      </c>
      <c r="W3294" s="95">
        <v>0.79</v>
      </c>
      <c r="X3294" s="95">
        <v>-5.91</v>
      </c>
      <c r="Y3294" s="95"/>
      <c r="Z3294" s="74" t="s">
        <v>1111</v>
      </c>
      <c r="AA3294" s="95">
        <v>16.66</v>
      </c>
      <c r="AB3294" s="95">
        <v>9.9700000000000006</v>
      </c>
      <c r="AC3294" s="74" t="s">
        <v>1111</v>
      </c>
      <c r="AD3294" s="95">
        <v>9788651226</v>
      </c>
    </row>
    <row r="3295" spans="1:30" x14ac:dyDescent="0.2">
      <c r="A3295" s="74" t="s">
        <v>4403</v>
      </c>
      <c r="B3295" s="95">
        <v>43.98</v>
      </c>
      <c r="C3295" s="95">
        <v>3.41</v>
      </c>
      <c r="D3295" s="95">
        <v>6.84</v>
      </c>
      <c r="E3295" s="95">
        <v>1.1100000000000001</v>
      </c>
      <c r="F3295" s="95">
        <v>0.1</v>
      </c>
      <c r="G3295" s="95">
        <v>0</v>
      </c>
      <c r="H3295" s="95">
        <v>36.869999999999997</v>
      </c>
      <c r="I3295" s="95">
        <v>27.6</v>
      </c>
      <c r="J3295" s="95">
        <v>5.12</v>
      </c>
      <c r="K3295" s="95">
        <v>-11.72</v>
      </c>
      <c r="L3295" s="95">
        <v>-16.84</v>
      </c>
      <c r="M3295" s="95">
        <v>-3.66</v>
      </c>
      <c r="N3295" s="95">
        <v>1.89</v>
      </c>
      <c r="O3295" s="95"/>
      <c r="P3295" s="95">
        <v>-0.1</v>
      </c>
      <c r="Q3295" s="95"/>
      <c r="R3295" s="95">
        <v>16.29</v>
      </c>
      <c r="S3295" s="95">
        <v>1.51</v>
      </c>
      <c r="T3295" s="95">
        <v>15.65</v>
      </c>
      <c r="U3295" s="95">
        <v>0.09</v>
      </c>
      <c r="V3295" s="95">
        <v>0.91</v>
      </c>
      <c r="W3295" s="95">
        <v>0.05</v>
      </c>
      <c r="X3295" s="95">
        <v>6.05</v>
      </c>
      <c r="Y3295" s="95">
        <v>13.09</v>
      </c>
      <c r="Z3295" s="74" t="s">
        <v>1111</v>
      </c>
      <c r="AA3295" s="95">
        <v>39.49</v>
      </c>
      <c r="AB3295" s="95">
        <v>6.43</v>
      </c>
      <c r="AC3295" s="74" t="s">
        <v>1111</v>
      </c>
      <c r="AD3295" s="95">
        <v>270015210</v>
      </c>
    </row>
    <row r="3296" spans="1:30" x14ac:dyDescent="0.2">
      <c r="A3296" s="74" t="s">
        <v>4404</v>
      </c>
      <c r="B3296" s="95">
        <v>19.62</v>
      </c>
      <c r="C3296" s="95"/>
      <c r="D3296" s="95">
        <v>-8.81</v>
      </c>
      <c r="E3296" s="95">
        <v>2.33</v>
      </c>
      <c r="F3296" s="95">
        <v>1.78</v>
      </c>
      <c r="G3296" s="95">
        <v>100</v>
      </c>
      <c r="H3296" s="95">
        <v>-341.83</v>
      </c>
      <c r="I3296" s="95">
        <v>-342.27</v>
      </c>
      <c r="J3296" s="95">
        <v>-8.82</v>
      </c>
      <c r="K3296" s="95">
        <v>-5.35</v>
      </c>
      <c r="L3296" s="95">
        <v>3.46</v>
      </c>
      <c r="M3296" s="95">
        <v>-0.92</v>
      </c>
      <c r="N3296" s="95">
        <v>30.14</v>
      </c>
      <c r="O3296" s="95">
        <v>2.84</v>
      </c>
      <c r="P3296" s="95">
        <v>-6.5</v>
      </c>
      <c r="Q3296" s="95">
        <v>7.07</v>
      </c>
      <c r="R3296" s="95">
        <v>-26.49</v>
      </c>
      <c r="S3296" s="95">
        <v>-20.16</v>
      </c>
      <c r="T3296" s="95">
        <v>-26.49</v>
      </c>
      <c r="U3296" s="95">
        <v>0.76</v>
      </c>
      <c r="V3296" s="95">
        <v>0.24</v>
      </c>
      <c r="W3296" s="95">
        <v>0.06</v>
      </c>
      <c r="X3296" s="95"/>
      <c r="Y3296" s="95"/>
      <c r="Z3296" s="74" t="s">
        <v>1111</v>
      </c>
      <c r="AA3296" s="95">
        <v>8.41</v>
      </c>
      <c r="AB3296" s="95">
        <v>-2.23</v>
      </c>
      <c r="AC3296" s="74" t="s">
        <v>1111</v>
      </c>
      <c r="AD3296" s="95">
        <v>875299212</v>
      </c>
    </row>
    <row r="3297" spans="1:30" x14ac:dyDescent="0.2">
      <c r="A3297" s="74" t="s">
        <v>4405</v>
      </c>
      <c r="B3297" s="95">
        <v>35.44</v>
      </c>
      <c r="C3297" s="95">
        <v>5.09</v>
      </c>
      <c r="D3297" s="95">
        <v>11.86</v>
      </c>
      <c r="E3297" s="95"/>
      <c r="F3297" s="95">
        <v>0.46</v>
      </c>
      <c r="G3297" s="95">
        <v>84.03</v>
      </c>
      <c r="H3297" s="95">
        <v>58.62</v>
      </c>
      <c r="I3297" s="95">
        <v>23.82</v>
      </c>
      <c r="J3297" s="95">
        <v>4.82</v>
      </c>
      <c r="K3297" s="95">
        <v>8.52</v>
      </c>
      <c r="L3297" s="95">
        <v>3.69</v>
      </c>
      <c r="M3297" s="95"/>
      <c r="N3297" s="95">
        <v>2.83</v>
      </c>
      <c r="O3297" s="95">
        <v>5.7</v>
      </c>
      <c r="P3297" s="95">
        <v>-0.55000000000000004</v>
      </c>
      <c r="Q3297" s="95">
        <v>2.15</v>
      </c>
      <c r="R3297" s="95"/>
      <c r="S3297" s="95">
        <v>3.91</v>
      </c>
      <c r="T3297" s="95">
        <v>19.97</v>
      </c>
      <c r="U3297" s="95">
        <v>0</v>
      </c>
      <c r="V3297" s="95">
        <v>0.56999999999999995</v>
      </c>
      <c r="W3297" s="95">
        <v>0.16</v>
      </c>
      <c r="X3297" s="95">
        <v>-21.75</v>
      </c>
      <c r="Y3297" s="95"/>
      <c r="Z3297" s="74" t="s">
        <v>1111</v>
      </c>
      <c r="AA3297" s="95">
        <v>0</v>
      </c>
      <c r="AB3297" s="95">
        <v>2.98</v>
      </c>
      <c r="AC3297" s="74" t="s">
        <v>1111</v>
      </c>
      <c r="AD3297" s="95">
        <v>436618455</v>
      </c>
    </row>
    <row r="3298" spans="1:30" x14ac:dyDescent="0.2">
      <c r="A3298" s="74" t="s">
        <v>4406</v>
      </c>
      <c r="B3298" s="95">
        <v>10.98</v>
      </c>
      <c r="C3298" s="95">
        <v>4.28</v>
      </c>
      <c r="D3298" s="95">
        <v>25.37</v>
      </c>
      <c r="E3298" s="95">
        <v>820.43</v>
      </c>
      <c r="F3298" s="95">
        <v>71.62</v>
      </c>
      <c r="G3298" s="95">
        <v>100</v>
      </c>
      <c r="H3298" s="95">
        <v>86.42</v>
      </c>
      <c r="I3298" s="95">
        <v>86.42</v>
      </c>
      <c r="J3298" s="95">
        <v>25.37</v>
      </c>
      <c r="K3298" s="95">
        <v>25.02</v>
      </c>
      <c r="L3298" s="95">
        <v>-0.35</v>
      </c>
      <c r="M3298" s="95">
        <v>-11.46</v>
      </c>
      <c r="N3298" s="95">
        <v>21.93</v>
      </c>
      <c r="O3298" s="95">
        <v>827.15</v>
      </c>
      <c r="P3298" s="95"/>
      <c r="Q3298" s="95">
        <v>1.0900000000000001</v>
      </c>
      <c r="R3298" s="95">
        <v>3233.33</v>
      </c>
      <c r="S3298" s="95">
        <v>282.26</v>
      </c>
      <c r="T3298" s="95">
        <v>3233.33</v>
      </c>
      <c r="U3298" s="95">
        <v>0.09</v>
      </c>
      <c r="V3298" s="95">
        <v>0.91</v>
      </c>
      <c r="W3298" s="95">
        <v>3.27</v>
      </c>
      <c r="X3298" s="95">
        <v>-7.94</v>
      </c>
      <c r="Y3298" s="95">
        <v>-8.32</v>
      </c>
      <c r="Z3298" s="74" t="s">
        <v>1111</v>
      </c>
      <c r="AA3298" s="95">
        <v>0.01</v>
      </c>
      <c r="AB3298" s="95">
        <v>0.43</v>
      </c>
      <c r="AC3298" s="74" t="s">
        <v>1111</v>
      </c>
      <c r="AD3298" s="95">
        <v>100912788</v>
      </c>
    </row>
    <row r="3299" spans="1:30" x14ac:dyDescent="0.2">
      <c r="A3299" s="74" t="s">
        <v>4407</v>
      </c>
      <c r="B3299" s="95">
        <v>16.149999999999999</v>
      </c>
      <c r="C3299" s="95">
        <v>9.91</v>
      </c>
      <c r="D3299" s="95">
        <v>-470.49</v>
      </c>
      <c r="E3299" s="95"/>
      <c r="F3299" s="95">
        <v>0.33</v>
      </c>
      <c r="G3299" s="95">
        <v>34.39</v>
      </c>
      <c r="H3299" s="95">
        <v>13.98</v>
      </c>
      <c r="I3299" s="95">
        <v>-0.24</v>
      </c>
      <c r="J3299" s="95">
        <v>7.97</v>
      </c>
      <c r="K3299" s="95">
        <v>23.28</v>
      </c>
      <c r="L3299" s="95">
        <v>15.3</v>
      </c>
      <c r="M3299" s="95"/>
      <c r="N3299" s="95">
        <v>1.1100000000000001</v>
      </c>
      <c r="O3299" s="95">
        <v>9.41</v>
      </c>
      <c r="P3299" s="95">
        <v>-0.36</v>
      </c>
      <c r="Q3299" s="95">
        <v>1.77</v>
      </c>
      <c r="R3299" s="95"/>
      <c r="S3299" s="95">
        <v>-7.0000000000000007E-2</v>
      </c>
      <c r="T3299" s="95">
        <v>6.35</v>
      </c>
      <c r="U3299" s="95">
        <v>0</v>
      </c>
      <c r="V3299" s="95">
        <v>0.7</v>
      </c>
      <c r="W3299" s="95">
        <v>0.28999999999999998</v>
      </c>
      <c r="X3299" s="95">
        <v>-6.6</v>
      </c>
      <c r="Y3299" s="95"/>
      <c r="Z3299" s="74" t="s">
        <v>1111</v>
      </c>
      <c r="AA3299" s="95">
        <v>0</v>
      </c>
      <c r="AB3299" s="95">
        <v>-0.03</v>
      </c>
      <c r="AC3299" s="74" t="s">
        <v>1111</v>
      </c>
      <c r="AD3299" s="95">
        <v>1769513510</v>
      </c>
    </row>
    <row r="3300" spans="1:30" x14ac:dyDescent="0.2">
      <c r="A3300" s="74" t="s">
        <v>4408</v>
      </c>
      <c r="B3300" s="95">
        <v>276.31</v>
      </c>
      <c r="C3300" s="95">
        <v>1.51</v>
      </c>
      <c r="D3300" s="95">
        <v>23.05</v>
      </c>
      <c r="E3300" s="95">
        <v>4.84</v>
      </c>
      <c r="F3300" s="95">
        <v>1.74</v>
      </c>
      <c r="G3300" s="95">
        <v>72.75</v>
      </c>
      <c r="H3300" s="95">
        <v>40.51</v>
      </c>
      <c r="I3300" s="95">
        <v>26.84</v>
      </c>
      <c r="J3300" s="95">
        <v>15.27</v>
      </c>
      <c r="K3300" s="95">
        <v>18.079999999999998</v>
      </c>
      <c r="L3300" s="95">
        <v>2.81</v>
      </c>
      <c r="M3300" s="95">
        <v>0.89</v>
      </c>
      <c r="N3300" s="95">
        <v>6.19</v>
      </c>
      <c r="O3300" s="95">
        <v>215.4</v>
      </c>
      <c r="P3300" s="95">
        <v>-1.87</v>
      </c>
      <c r="Q3300" s="95">
        <v>1.1299999999999999</v>
      </c>
      <c r="R3300" s="95">
        <v>21</v>
      </c>
      <c r="S3300" s="95">
        <v>7.55</v>
      </c>
      <c r="T3300" s="95">
        <v>12.83</v>
      </c>
      <c r="U3300" s="95">
        <v>0.36</v>
      </c>
      <c r="V3300" s="95">
        <v>0.64</v>
      </c>
      <c r="W3300" s="95">
        <v>0.28000000000000003</v>
      </c>
      <c r="X3300" s="95">
        <v>-1.41</v>
      </c>
      <c r="Y3300" s="95">
        <v>5.37</v>
      </c>
      <c r="Z3300" s="74" t="s">
        <v>1111</v>
      </c>
      <c r="AA3300" s="95">
        <v>57.07</v>
      </c>
      <c r="AB3300" s="95">
        <v>11.98</v>
      </c>
      <c r="AC3300" s="74" t="s">
        <v>1111</v>
      </c>
      <c r="AD3300" s="95">
        <v>67204450565</v>
      </c>
    </row>
    <row r="3301" spans="1:30" x14ac:dyDescent="0.2">
      <c r="A3301" s="74" t="s">
        <v>4409</v>
      </c>
      <c r="B3301" s="95">
        <v>9.35</v>
      </c>
      <c r="C3301" s="95"/>
      <c r="D3301" s="95">
        <v>-21.6</v>
      </c>
      <c r="E3301" s="95">
        <v>-14.79</v>
      </c>
      <c r="F3301" s="95">
        <v>0.6</v>
      </c>
      <c r="G3301" s="95">
        <v>25.25</v>
      </c>
      <c r="H3301" s="95">
        <v>3.91</v>
      </c>
      <c r="I3301" s="95">
        <v>-7.03</v>
      </c>
      <c r="J3301" s="95">
        <v>38.79</v>
      </c>
      <c r="K3301" s="95">
        <v>100.5</v>
      </c>
      <c r="L3301" s="95">
        <v>61.72</v>
      </c>
      <c r="M3301" s="95"/>
      <c r="N3301" s="95">
        <v>1.52</v>
      </c>
      <c r="O3301" s="95">
        <v>14.41</v>
      </c>
      <c r="P3301" s="95">
        <v>-0.69</v>
      </c>
      <c r="Q3301" s="95">
        <v>1.45</v>
      </c>
      <c r="R3301" s="95">
        <v>-68.489999999999995</v>
      </c>
      <c r="S3301" s="95">
        <v>-2.77</v>
      </c>
      <c r="T3301" s="95">
        <v>-2.59</v>
      </c>
      <c r="U3301" s="95">
        <v>-0.04</v>
      </c>
      <c r="V3301" s="95">
        <v>1.04</v>
      </c>
      <c r="W3301" s="95">
        <v>0.39</v>
      </c>
      <c r="X3301" s="95"/>
      <c r="Y3301" s="95"/>
      <c r="Z3301" s="74" t="s">
        <v>1111</v>
      </c>
      <c r="AA3301" s="95">
        <v>-0.63</v>
      </c>
      <c r="AB3301" s="95">
        <v>-0.43</v>
      </c>
      <c r="AC3301" s="74" t="s">
        <v>1111</v>
      </c>
      <c r="AD3301" s="95">
        <v>459615640.55000001</v>
      </c>
    </row>
    <row r="3302" spans="1:30" x14ac:dyDescent="0.2">
      <c r="A3302" s="74" t="s">
        <v>4410</v>
      </c>
      <c r="B3302" s="95">
        <v>9</v>
      </c>
      <c r="C3302" s="95">
        <v>2.67</v>
      </c>
      <c r="D3302" s="95">
        <v>7.0000000000000007E-2</v>
      </c>
      <c r="E3302" s="95">
        <v>0.53</v>
      </c>
      <c r="F3302" s="95">
        <v>0.14000000000000001</v>
      </c>
      <c r="G3302" s="95">
        <v>98.08</v>
      </c>
      <c r="H3302" s="95">
        <v>28.11</v>
      </c>
      <c r="I3302" s="95">
        <v>17.09</v>
      </c>
      <c r="J3302" s="95">
        <v>0.04</v>
      </c>
      <c r="K3302" s="95">
        <v>0.05</v>
      </c>
      <c r="L3302" s="95">
        <v>0.01</v>
      </c>
      <c r="M3302" s="95">
        <v>0.1</v>
      </c>
      <c r="N3302" s="95">
        <v>0.01</v>
      </c>
      <c r="O3302" s="95"/>
      <c r="P3302" s="95">
        <v>-0.14000000000000001</v>
      </c>
      <c r="Q3302" s="95"/>
      <c r="R3302" s="95">
        <v>800.45</v>
      </c>
      <c r="S3302" s="95">
        <v>210.92</v>
      </c>
      <c r="T3302" s="95">
        <v>747.74</v>
      </c>
      <c r="U3302" s="95">
        <v>0.26</v>
      </c>
      <c r="V3302" s="95">
        <v>0.74</v>
      </c>
      <c r="W3302" s="95">
        <v>12.34</v>
      </c>
      <c r="X3302" s="95">
        <v>143.94</v>
      </c>
      <c r="Y3302" s="95">
        <v>179.34</v>
      </c>
      <c r="Z3302" s="74" t="s">
        <v>1111</v>
      </c>
      <c r="AA3302" s="95">
        <v>16.989999999999998</v>
      </c>
      <c r="AB3302" s="95">
        <v>135.96</v>
      </c>
      <c r="AC3302" s="74" t="s">
        <v>1111</v>
      </c>
      <c r="AD3302" s="95">
        <v>22793400</v>
      </c>
    </row>
    <row r="3303" spans="1:30" x14ac:dyDescent="0.2">
      <c r="A3303" s="74" t="s">
        <v>4411</v>
      </c>
      <c r="B3303" s="95">
        <v>9.93</v>
      </c>
      <c r="C3303" s="95"/>
      <c r="D3303" s="95">
        <v>-46</v>
      </c>
      <c r="E3303" s="95">
        <v>57.1</v>
      </c>
      <c r="F3303" s="95">
        <v>1.24</v>
      </c>
      <c r="G3303" s="95"/>
      <c r="H3303" s="95"/>
      <c r="I3303" s="95"/>
      <c r="J3303" s="95">
        <v>-46</v>
      </c>
      <c r="K3303" s="95">
        <v>-45.86</v>
      </c>
      <c r="L3303" s="95">
        <v>0.14000000000000001</v>
      </c>
      <c r="M3303" s="95">
        <v>-0.17</v>
      </c>
      <c r="N3303" s="95"/>
      <c r="O3303" s="95">
        <v>-765.38</v>
      </c>
      <c r="P3303" s="95">
        <v>-1.24</v>
      </c>
      <c r="Q3303" s="95">
        <v>0.74</v>
      </c>
      <c r="R3303" s="95">
        <v>-124.12</v>
      </c>
      <c r="S3303" s="95">
        <v>-2.69</v>
      </c>
      <c r="T3303" s="95">
        <v>-124.12</v>
      </c>
      <c r="U3303" s="95">
        <v>0.02</v>
      </c>
      <c r="V3303" s="95">
        <v>0.16</v>
      </c>
      <c r="W3303" s="95">
        <v>0</v>
      </c>
      <c r="X3303" s="95"/>
      <c r="Y3303" s="95"/>
      <c r="Z3303" s="74" t="s">
        <v>1111</v>
      </c>
      <c r="AA3303" s="95">
        <v>0.17</v>
      </c>
      <c r="AB3303" s="95">
        <v>-0.22</v>
      </c>
      <c r="AC3303" s="74" t="s">
        <v>1111</v>
      </c>
      <c r="AD3303" s="95">
        <v>285487500</v>
      </c>
    </row>
    <row r="3304" spans="1:30" x14ac:dyDescent="0.2">
      <c r="A3304" s="74" t="s">
        <v>4412</v>
      </c>
      <c r="B3304" s="95">
        <v>97.67</v>
      </c>
      <c r="C3304" s="95"/>
      <c r="D3304" s="95">
        <v>16.18</v>
      </c>
      <c r="E3304" s="95">
        <v>2.35</v>
      </c>
      <c r="F3304" s="95">
        <v>0.77</v>
      </c>
      <c r="G3304" s="95">
        <v>15.34</v>
      </c>
      <c r="H3304" s="95">
        <v>3.51</v>
      </c>
      <c r="I3304" s="95">
        <v>2.2999999999999998</v>
      </c>
      <c r="J3304" s="95">
        <v>10.59</v>
      </c>
      <c r="K3304" s="95">
        <v>11.89</v>
      </c>
      <c r="L3304" s="95">
        <v>1.31</v>
      </c>
      <c r="M3304" s="95">
        <v>0.28999999999999998</v>
      </c>
      <c r="N3304" s="95">
        <v>0.37</v>
      </c>
      <c r="O3304" s="95">
        <v>2.89</v>
      </c>
      <c r="P3304" s="95">
        <v>-3.06</v>
      </c>
      <c r="Q3304" s="95">
        <v>1.55</v>
      </c>
      <c r="R3304" s="95">
        <v>14.53</v>
      </c>
      <c r="S3304" s="95">
        <v>4.75</v>
      </c>
      <c r="T3304" s="95">
        <v>12.7</v>
      </c>
      <c r="U3304" s="95">
        <v>0.33</v>
      </c>
      <c r="V3304" s="95">
        <v>0.67</v>
      </c>
      <c r="W3304" s="95">
        <v>2.0699999999999998</v>
      </c>
      <c r="X3304" s="95">
        <v>9.19</v>
      </c>
      <c r="Y3304" s="95">
        <v>17.88</v>
      </c>
      <c r="Z3304" s="74" t="s">
        <v>1111</v>
      </c>
      <c r="AA3304" s="95">
        <v>41.53</v>
      </c>
      <c r="AB3304" s="95">
        <v>6.04</v>
      </c>
      <c r="AC3304" s="74" t="s">
        <v>1111</v>
      </c>
      <c r="AD3304" s="95">
        <v>3407296086</v>
      </c>
    </row>
    <row r="3305" spans="1:30" x14ac:dyDescent="0.2">
      <c r="A3305" s="74" t="s">
        <v>4413</v>
      </c>
      <c r="B3305" s="95">
        <v>106.37</v>
      </c>
      <c r="C3305" s="95">
        <v>3.53</v>
      </c>
      <c r="D3305" s="95">
        <v>34.58</v>
      </c>
      <c r="E3305" s="95">
        <v>42.22</v>
      </c>
      <c r="F3305" s="95">
        <v>2.36</v>
      </c>
      <c r="G3305" s="95">
        <v>17.239999999999998</v>
      </c>
      <c r="H3305" s="95">
        <v>3.56</v>
      </c>
      <c r="I3305" s="95">
        <v>2.5</v>
      </c>
      <c r="J3305" s="95">
        <v>24.26</v>
      </c>
      <c r="K3305" s="95">
        <v>23.2</v>
      </c>
      <c r="L3305" s="95">
        <v>-1.06</v>
      </c>
      <c r="M3305" s="95">
        <v>-1.85</v>
      </c>
      <c r="N3305" s="95">
        <v>0.86</v>
      </c>
      <c r="O3305" s="95">
        <v>20.25</v>
      </c>
      <c r="P3305" s="95">
        <v>-7.76</v>
      </c>
      <c r="Q3305" s="95">
        <v>1.2</v>
      </c>
      <c r="R3305" s="95">
        <v>122.1</v>
      </c>
      <c r="S3305" s="95">
        <v>6.83</v>
      </c>
      <c r="T3305" s="95">
        <v>26.99</v>
      </c>
      <c r="U3305" s="95">
        <v>0.06</v>
      </c>
      <c r="V3305" s="95">
        <v>0.94</v>
      </c>
      <c r="W3305" s="95">
        <v>2.73</v>
      </c>
      <c r="X3305" s="95">
        <v>10.49</v>
      </c>
      <c r="Y3305" s="95">
        <v>29.19</v>
      </c>
      <c r="Z3305" s="74" t="s">
        <v>1111</v>
      </c>
      <c r="AA3305" s="95">
        <v>2.52</v>
      </c>
      <c r="AB3305" s="95">
        <v>3.08</v>
      </c>
      <c r="AC3305" s="74" t="s">
        <v>1111</v>
      </c>
      <c r="AD3305" s="95">
        <v>4095425829</v>
      </c>
    </row>
    <row r="3306" spans="1:30" x14ac:dyDescent="0.2">
      <c r="A3306" s="74" t="s">
        <v>4414</v>
      </c>
      <c r="B3306" s="95">
        <v>20.69</v>
      </c>
      <c r="C3306" s="95"/>
      <c r="D3306" s="95">
        <v>37.35</v>
      </c>
      <c r="E3306" s="95">
        <v>7.51</v>
      </c>
      <c r="F3306" s="95">
        <v>6.07</v>
      </c>
      <c r="G3306" s="95">
        <v>43.4</v>
      </c>
      <c r="H3306" s="95">
        <v>18.690000000000001</v>
      </c>
      <c r="I3306" s="95">
        <v>16.68</v>
      </c>
      <c r="J3306" s="95">
        <v>33.340000000000003</v>
      </c>
      <c r="K3306" s="95">
        <v>31.45</v>
      </c>
      <c r="L3306" s="95">
        <v>-1.9</v>
      </c>
      <c r="M3306" s="95">
        <v>-0.43</v>
      </c>
      <c r="N3306" s="95">
        <v>6.23</v>
      </c>
      <c r="O3306" s="95">
        <v>9.2799999999999994</v>
      </c>
      <c r="P3306" s="95">
        <v>-27.46</v>
      </c>
      <c r="Q3306" s="95">
        <v>6.21</v>
      </c>
      <c r="R3306" s="95">
        <v>20.11</v>
      </c>
      <c r="S3306" s="95">
        <v>16.239999999999998</v>
      </c>
      <c r="T3306" s="95">
        <v>20.11</v>
      </c>
      <c r="U3306" s="95">
        <v>0.81</v>
      </c>
      <c r="V3306" s="95">
        <v>0.19</v>
      </c>
      <c r="W3306" s="95">
        <v>0.97</v>
      </c>
      <c r="X3306" s="95">
        <v>6.68</v>
      </c>
      <c r="Y3306" s="95">
        <v>20.88</v>
      </c>
      <c r="Z3306" s="74" t="s">
        <v>1111</v>
      </c>
      <c r="AA3306" s="95">
        <v>2.75</v>
      </c>
      <c r="AB3306" s="95">
        <v>0.55000000000000004</v>
      </c>
      <c r="AC3306" s="74" t="s">
        <v>1111</v>
      </c>
      <c r="AD3306" s="95">
        <v>759575418</v>
      </c>
    </row>
    <row r="3307" spans="1:30" x14ac:dyDescent="0.2">
      <c r="A3307" s="74" t="s">
        <v>4415</v>
      </c>
      <c r="B3307" s="95">
        <v>34.950000000000003</v>
      </c>
      <c r="C3307" s="95"/>
      <c r="D3307" s="95">
        <v>-14.64</v>
      </c>
      <c r="E3307" s="95">
        <v>8.01</v>
      </c>
      <c r="F3307" s="95">
        <v>3.23</v>
      </c>
      <c r="G3307" s="95">
        <v>53.22</v>
      </c>
      <c r="H3307" s="95">
        <v>-71.27</v>
      </c>
      <c r="I3307" s="95">
        <v>-78.48</v>
      </c>
      <c r="J3307" s="95">
        <v>-16.12</v>
      </c>
      <c r="K3307" s="95">
        <v>-14.65</v>
      </c>
      <c r="L3307" s="95">
        <v>1.47</v>
      </c>
      <c r="M3307" s="95">
        <v>-0.73</v>
      </c>
      <c r="N3307" s="95">
        <v>11.49</v>
      </c>
      <c r="O3307" s="95">
        <v>3.97</v>
      </c>
      <c r="P3307" s="95">
        <v>-33.65</v>
      </c>
      <c r="Q3307" s="95">
        <v>10.029999999999999</v>
      </c>
      <c r="R3307" s="95">
        <v>-54.74</v>
      </c>
      <c r="S3307" s="95">
        <v>-22.09</v>
      </c>
      <c r="T3307" s="95">
        <v>-23.38</v>
      </c>
      <c r="U3307" s="95">
        <v>0.4</v>
      </c>
      <c r="V3307" s="95">
        <v>0.6</v>
      </c>
      <c r="W3307" s="95">
        <v>0.28000000000000003</v>
      </c>
      <c r="X3307" s="95">
        <v>13.36</v>
      </c>
      <c r="Y3307" s="95"/>
      <c r="Z3307" s="74" t="s">
        <v>1111</v>
      </c>
      <c r="AA3307" s="95">
        <v>4.3600000000000003</v>
      </c>
      <c r="AB3307" s="95">
        <v>-2.39</v>
      </c>
      <c r="AC3307" s="74" t="s">
        <v>1111</v>
      </c>
      <c r="AD3307" s="95">
        <v>1595516430</v>
      </c>
    </row>
    <row r="3308" spans="1:30" x14ac:dyDescent="0.2">
      <c r="A3308" s="74" t="s">
        <v>4416</v>
      </c>
      <c r="B3308" s="95">
        <v>10.039999999999999</v>
      </c>
      <c r="C3308" s="95"/>
      <c r="D3308" s="95">
        <v>-19.98</v>
      </c>
      <c r="E3308" s="95">
        <v>1.28</v>
      </c>
      <c r="F3308" s="95">
        <v>0.4</v>
      </c>
      <c r="G3308" s="95">
        <v>12.99</v>
      </c>
      <c r="H3308" s="95">
        <v>-0.57999999999999996</v>
      </c>
      <c r="I3308" s="95">
        <v>-1.27</v>
      </c>
      <c r="J3308" s="95">
        <v>-43.48</v>
      </c>
      <c r="K3308" s="95">
        <v>-63.13</v>
      </c>
      <c r="L3308" s="95">
        <v>-19.649999999999999</v>
      </c>
      <c r="M3308" s="95">
        <v>0.57999999999999996</v>
      </c>
      <c r="N3308" s="95">
        <v>0.25</v>
      </c>
      <c r="O3308" s="95">
        <v>1.47</v>
      </c>
      <c r="P3308" s="95">
        <v>-1.74</v>
      </c>
      <c r="Q3308" s="95">
        <v>1.56</v>
      </c>
      <c r="R3308" s="95">
        <v>-6.38</v>
      </c>
      <c r="S3308" s="95">
        <v>-2.02</v>
      </c>
      <c r="T3308" s="95">
        <v>-2.7</v>
      </c>
      <c r="U3308" s="95">
        <v>0.32</v>
      </c>
      <c r="V3308" s="95">
        <v>0.68</v>
      </c>
      <c r="W3308" s="95">
        <v>1.59</v>
      </c>
      <c r="X3308" s="95">
        <v>-2</v>
      </c>
      <c r="Y3308" s="95"/>
      <c r="Z3308" s="74" t="s">
        <v>1111</v>
      </c>
      <c r="AA3308" s="95">
        <v>7.87</v>
      </c>
      <c r="AB3308" s="95">
        <v>-0.5</v>
      </c>
      <c r="AC3308" s="74" t="s">
        <v>1111</v>
      </c>
      <c r="AD3308" s="95">
        <v>26827884</v>
      </c>
    </row>
    <row r="3309" spans="1:30" x14ac:dyDescent="0.2">
      <c r="A3309" s="74" t="s">
        <v>4417</v>
      </c>
      <c r="B3309" s="95">
        <v>86.52</v>
      </c>
      <c r="C3309" s="95">
        <v>2.29</v>
      </c>
      <c r="D3309" s="95">
        <v>20.420000000000002</v>
      </c>
      <c r="E3309" s="95">
        <v>25.34</v>
      </c>
      <c r="F3309" s="95">
        <v>2.09</v>
      </c>
      <c r="G3309" s="95">
        <v>67.25</v>
      </c>
      <c r="H3309" s="95">
        <v>19.84</v>
      </c>
      <c r="I3309" s="95">
        <v>15.57</v>
      </c>
      <c r="J3309" s="95">
        <v>16.03</v>
      </c>
      <c r="K3309" s="95">
        <v>14.43</v>
      </c>
      <c r="L3309" s="95">
        <v>-1.6</v>
      </c>
      <c r="M3309" s="95">
        <v>-2.52</v>
      </c>
      <c r="N3309" s="95">
        <v>3.18</v>
      </c>
      <c r="O3309" s="95">
        <v>7.77</v>
      </c>
      <c r="P3309" s="95">
        <v>-5.41</v>
      </c>
      <c r="Q3309" s="95">
        <v>1.77</v>
      </c>
      <c r="R3309" s="95">
        <v>124.11</v>
      </c>
      <c r="S3309" s="95">
        <v>10.210000000000001</v>
      </c>
      <c r="T3309" s="95">
        <v>27.76</v>
      </c>
      <c r="U3309" s="95">
        <v>0.08</v>
      </c>
      <c r="V3309" s="95">
        <v>0.92</v>
      </c>
      <c r="W3309" s="95">
        <v>0.66</v>
      </c>
      <c r="X3309" s="95">
        <v>0.7</v>
      </c>
      <c r="Y3309" s="95">
        <v>26.09</v>
      </c>
      <c r="Z3309" s="74" t="s">
        <v>1111</v>
      </c>
      <c r="AA3309" s="95">
        <v>3.41</v>
      </c>
      <c r="AB3309" s="95">
        <v>4.24</v>
      </c>
      <c r="AC3309" s="74" t="s">
        <v>1111</v>
      </c>
      <c r="AD3309" s="95">
        <v>19231466604</v>
      </c>
    </row>
    <row r="3310" spans="1:30" x14ac:dyDescent="0.2">
      <c r="A3310" s="74" t="s">
        <v>4418</v>
      </c>
      <c r="B3310" s="95">
        <v>37.659999999999997</v>
      </c>
      <c r="C3310" s="95">
        <v>4.67</v>
      </c>
      <c r="D3310" s="95">
        <v>12.27</v>
      </c>
      <c r="E3310" s="95">
        <v>1.95</v>
      </c>
      <c r="F3310" s="95">
        <v>0.12</v>
      </c>
      <c r="G3310" s="95">
        <v>95.04</v>
      </c>
      <c r="H3310" s="95">
        <v>0</v>
      </c>
      <c r="I3310" s="95">
        <v>29.67</v>
      </c>
      <c r="J3310" s="95"/>
      <c r="K3310" s="95"/>
      <c r="L3310" s="95"/>
      <c r="M3310" s="95">
        <v>-4.3899999999999997</v>
      </c>
      <c r="N3310" s="95">
        <v>3.64</v>
      </c>
      <c r="O3310" s="95">
        <v>-0.4</v>
      </c>
      <c r="P3310" s="95">
        <v>-0.31</v>
      </c>
      <c r="Q3310" s="95">
        <v>0.67</v>
      </c>
      <c r="R3310" s="95">
        <v>15.91</v>
      </c>
      <c r="S3310" s="95">
        <v>0.98</v>
      </c>
      <c r="T3310" s="95"/>
      <c r="U3310" s="95">
        <v>0.06</v>
      </c>
      <c r="V3310" s="95">
        <v>0.94</v>
      </c>
      <c r="W3310" s="95">
        <v>0.03</v>
      </c>
      <c r="X3310" s="95">
        <v>6.19</v>
      </c>
      <c r="Y3310" s="95">
        <v>19.170000000000002</v>
      </c>
      <c r="Z3310" s="74" t="s">
        <v>1111</v>
      </c>
      <c r="AA3310" s="95">
        <v>19.29</v>
      </c>
      <c r="AB3310" s="95">
        <v>3.07</v>
      </c>
      <c r="AC3310" s="74" t="s">
        <v>1111</v>
      </c>
      <c r="AD3310" s="95">
        <v>1887067280</v>
      </c>
    </row>
    <row r="3311" spans="1:30" x14ac:dyDescent="0.2">
      <c r="A3311" s="74" t="s">
        <v>4419</v>
      </c>
      <c r="B3311" s="95">
        <v>8.5299999999999994</v>
      </c>
      <c r="C3311" s="95"/>
      <c r="D3311" s="95">
        <v>39.83</v>
      </c>
      <c r="E3311" s="95">
        <v>1.18</v>
      </c>
      <c r="F3311" s="95">
        <v>0.53</v>
      </c>
      <c r="G3311" s="95">
        <v>64.78</v>
      </c>
      <c r="H3311" s="95">
        <v>3.78</v>
      </c>
      <c r="I3311" s="95">
        <v>1.92</v>
      </c>
      <c r="J3311" s="95">
        <v>20.239999999999998</v>
      </c>
      <c r="K3311" s="95">
        <v>23.76</v>
      </c>
      <c r="L3311" s="95">
        <v>3.52</v>
      </c>
      <c r="M3311" s="95">
        <v>0.21</v>
      </c>
      <c r="N3311" s="95">
        <v>0.77</v>
      </c>
      <c r="O3311" s="95">
        <v>6.39</v>
      </c>
      <c r="P3311" s="95">
        <v>-0.79</v>
      </c>
      <c r="Q3311" s="95">
        <v>1.34</v>
      </c>
      <c r="R3311" s="95">
        <v>2.97</v>
      </c>
      <c r="S3311" s="95">
        <v>1.33</v>
      </c>
      <c r="T3311" s="95">
        <v>3.07</v>
      </c>
      <c r="U3311" s="95">
        <v>0.45</v>
      </c>
      <c r="V3311" s="95">
        <v>0.55000000000000004</v>
      </c>
      <c r="W3311" s="95">
        <v>0.69</v>
      </c>
      <c r="X3311" s="95"/>
      <c r="Y3311" s="95"/>
      <c r="Z3311" s="74" t="s">
        <v>1111</v>
      </c>
      <c r="AA3311" s="95">
        <v>7.21</v>
      </c>
      <c r="AB3311" s="95">
        <v>0.21</v>
      </c>
      <c r="AC3311" s="74" t="s">
        <v>1111</v>
      </c>
      <c r="AD3311" s="95">
        <v>5882563519</v>
      </c>
    </row>
    <row r="3312" spans="1:30" x14ac:dyDescent="0.2">
      <c r="A3312" s="74" t="s">
        <v>4420</v>
      </c>
      <c r="B3312" s="95">
        <v>30.44</v>
      </c>
      <c r="C3312" s="95"/>
      <c r="D3312" s="95">
        <v>60.76</v>
      </c>
      <c r="E3312" s="95">
        <v>1.1200000000000001</v>
      </c>
      <c r="F3312" s="95">
        <v>0.75</v>
      </c>
      <c r="G3312" s="95">
        <v>74.39</v>
      </c>
      <c r="H3312" s="95">
        <v>5.64</v>
      </c>
      <c r="I3312" s="95">
        <v>4.38</v>
      </c>
      <c r="J3312" s="95">
        <v>47.26</v>
      </c>
      <c r="K3312" s="95">
        <v>44.61</v>
      </c>
      <c r="L3312" s="95">
        <v>-2.64</v>
      </c>
      <c r="M3312" s="95">
        <v>-0.06</v>
      </c>
      <c r="N3312" s="95">
        <v>2.66</v>
      </c>
      <c r="O3312" s="95">
        <v>6.8</v>
      </c>
      <c r="P3312" s="95">
        <v>-0.97</v>
      </c>
      <c r="Q3312" s="95">
        <v>1.89</v>
      </c>
      <c r="R3312" s="95">
        <v>1.85</v>
      </c>
      <c r="S3312" s="95">
        <v>1.23</v>
      </c>
      <c r="T3312" s="95">
        <v>1.99</v>
      </c>
      <c r="U3312" s="95">
        <v>0.66</v>
      </c>
      <c r="V3312" s="95">
        <v>0.34</v>
      </c>
      <c r="W3312" s="95">
        <v>0.28000000000000003</v>
      </c>
      <c r="X3312" s="95">
        <v>-2.75</v>
      </c>
      <c r="Y3312" s="95"/>
      <c r="Z3312" s="74" t="s">
        <v>1111</v>
      </c>
      <c r="AA3312" s="95">
        <v>27.06</v>
      </c>
      <c r="AB3312" s="95">
        <v>0.5</v>
      </c>
      <c r="AC3312" s="74" t="s">
        <v>1111</v>
      </c>
      <c r="AD3312" s="95">
        <v>2248745868</v>
      </c>
    </row>
    <row r="3313" spans="1:30" x14ac:dyDescent="0.2">
      <c r="A3313" s="74" t="s">
        <v>4421</v>
      </c>
      <c r="B3313" s="95">
        <v>9.6300000000000008</v>
      </c>
      <c r="C3313" s="95"/>
      <c r="D3313" s="95">
        <v>-1.22</v>
      </c>
      <c r="E3313" s="95">
        <v>1.56</v>
      </c>
      <c r="F3313" s="95">
        <v>1.02</v>
      </c>
      <c r="G3313" s="95"/>
      <c r="H3313" s="95"/>
      <c r="I3313" s="95"/>
      <c r="J3313" s="95">
        <v>-1.23</v>
      </c>
      <c r="K3313" s="95">
        <v>-0.46</v>
      </c>
      <c r="L3313" s="95">
        <v>0.77</v>
      </c>
      <c r="M3313" s="95">
        <v>-0.98</v>
      </c>
      <c r="N3313" s="95"/>
      <c r="O3313" s="95">
        <v>2.5499999999999998</v>
      </c>
      <c r="P3313" s="95">
        <v>-3.37</v>
      </c>
      <c r="Q3313" s="95">
        <v>2.34</v>
      </c>
      <c r="R3313" s="95">
        <v>-127.71</v>
      </c>
      <c r="S3313" s="95">
        <v>-83.12</v>
      </c>
      <c r="T3313" s="95">
        <v>-127.43</v>
      </c>
      <c r="U3313" s="95">
        <v>0.65</v>
      </c>
      <c r="V3313" s="95">
        <v>0.35</v>
      </c>
      <c r="W3313" s="95">
        <v>0</v>
      </c>
      <c r="X3313" s="95"/>
      <c r="Y3313" s="95"/>
      <c r="Z3313" s="74" t="s">
        <v>1111</v>
      </c>
      <c r="AA3313" s="95">
        <v>6.16</v>
      </c>
      <c r="AB3313" s="95">
        <v>-7.86</v>
      </c>
      <c r="AC3313" s="74" t="s">
        <v>1111</v>
      </c>
      <c r="AD3313" s="95">
        <v>17745201</v>
      </c>
    </row>
    <row r="3314" spans="1:30" x14ac:dyDescent="0.2">
      <c r="A3314" s="74" t="s">
        <v>4422</v>
      </c>
      <c r="B3314" s="95">
        <v>95.29</v>
      </c>
      <c r="C3314" s="95">
        <v>1.1200000000000001</v>
      </c>
      <c r="D3314" s="95">
        <v>32.1</v>
      </c>
      <c r="E3314" s="95">
        <v>4.58</v>
      </c>
      <c r="F3314" s="95">
        <v>2.58</v>
      </c>
      <c r="G3314" s="95">
        <v>52.98</v>
      </c>
      <c r="H3314" s="95">
        <v>17.75</v>
      </c>
      <c r="I3314" s="95">
        <v>15.31</v>
      </c>
      <c r="J3314" s="95">
        <v>27.68</v>
      </c>
      <c r="K3314" s="95">
        <v>20.48</v>
      </c>
      <c r="L3314" s="95">
        <v>-7.2</v>
      </c>
      <c r="M3314" s="95">
        <v>-1.19</v>
      </c>
      <c r="N3314" s="95">
        <v>4.91</v>
      </c>
      <c r="O3314" s="95">
        <v>6.5</v>
      </c>
      <c r="P3314" s="95">
        <v>-10.29</v>
      </c>
      <c r="Q3314" s="95">
        <v>2.13</v>
      </c>
      <c r="R3314" s="95">
        <v>14.26</v>
      </c>
      <c r="S3314" s="95">
        <v>8.0500000000000007</v>
      </c>
      <c r="T3314" s="95">
        <v>12.63</v>
      </c>
      <c r="U3314" s="95">
        <v>0.56000000000000005</v>
      </c>
      <c r="V3314" s="95">
        <v>0.44</v>
      </c>
      <c r="W3314" s="95">
        <v>0.53</v>
      </c>
      <c r="X3314" s="95">
        <v>26.19</v>
      </c>
      <c r="Y3314" s="95">
        <v>12.15</v>
      </c>
      <c r="Z3314" s="74" t="s">
        <v>1111</v>
      </c>
      <c r="AA3314" s="95">
        <v>20.82</v>
      </c>
      <c r="AB3314" s="95">
        <v>2.97</v>
      </c>
      <c r="AC3314" s="74" t="s">
        <v>1111</v>
      </c>
      <c r="AD3314" s="95">
        <v>61983459060.769997</v>
      </c>
    </row>
    <row r="3315" spans="1:30" x14ac:dyDescent="0.2">
      <c r="A3315" s="74" t="s">
        <v>4423</v>
      </c>
      <c r="B3315" s="95">
        <v>27.64</v>
      </c>
      <c r="C3315" s="95"/>
      <c r="D3315" s="95">
        <v>8.32</v>
      </c>
      <c r="E3315" s="95">
        <v>1.1200000000000001</v>
      </c>
      <c r="F3315" s="95">
        <v>0.73</v>
      </c>
      <c r="G3315" s="95">
        <v>31.26</v>
      </c>
      <c r="H3315" s="95">
        <v>8.6199999999999992</v>
      </c>
      <c r="I3315" s="95">
        <v>7.09</v>
      </c>
      <c r="J3315" s="95">
        <v>6.84</v>
      </c>
      <c r="K3315" s="95">
        <v>4.01</v>
      </c>
      <c r="L3315" s="95">
        <v>-2.84</v>
      </c>
      <c r="M3315" s="95">
        <v>-0.46</v>
      </c>
      <c r="N3315" s="95">
        <v>0.59</v>
      </c>
      <c r="O3315" s="95">
        <v>1.42</v>
      </c>
      <c r="P3315" s="95">
        <v>-4.04</v>
      </c>
      <c r="Q3315" s="95">
        <v>2.66</v>
      </c>
      <c r="R3315" s="95">
        <v>13.45</v>
      </c>
      <c r="S3315" s="95">
        <v>8.75</v>
      </c>
      <c r="T3315" s="95">
        <v>13.45</v>
      </c>
      <c r="U3315" s="95">
        <v>0.65</v>
      </c>
      <c r="V3315" s="95">
        <v>0.35</v>
      </c>
      <c r="W3315" s="95">
        <v>1.23</v>
      </c>
      <c r="X3315" s="95">
        <v>-0.71</v>
      </c>
      <c r="Y3315" s="95">
        <v>3.71</v>
      </c>
      <c r="Z3315" s="74" t="s">
        <v>1111</v>
      </c>
      <c r="AA3315" s="95">
        <v>24.71</v>
      </c>
      <c r="AB3315" s="95">
        <v>3.32</v>
      </c>
      <c r="AC3315" s="74" t="s">
        <v>1111</v>
      </c>
      <c r="AD3315" s="95">
        <v>808884600</v>
      </c>
    </row>
    <row r="3316" spans="1:30" x14ac:dyDescent="0.2">
      <c r="A3316" s="74" t="s">
        <v>4424</v>
      </c>
      <c r="B3316" s="95">
        <v>13.1</v>
      </c>
      <c r="C3316" s="95">
        <v>2.02</v>
      </c>
      <c r="D3316" s="95">
        <v>12.67</v>
      </c>
      <c r="E3316" s="95">
        <v>1.82</v>
      </c>
      <c r="F3316" s="95">
        <v>1.45</v>
      </c>
      <c r="G3316" s="95">
        <v>33.61</v>
      </c>
      <c r="H3316" s="95">
        <v>19.25</v>
      </c>
      <c r="I3316" s="95">
        <v>15.37</v>
      </c>
      <c r="J3316" s="95">
        <v>10.119999999999999</v>
      </c>
      <c r="K3316" s="95">
        <v>9.65</v>
      </c>
      <c r="L3316" s="95">
        <v>-0.47</v>
      </c>
      <c r="M3316" s="95">
        <v>-0.08</v>
      </c>
      <c r="N3316" s="95">
        <v>1.95</v>
      </c>
      <c r="O3316" s="95">
        <v>4.66</v>
      </c>
      <c r="P3316" s="95">
        <v>-2.62</v>
      </c>
      <c r="Q3316" s="95">
        <v>3.27</v>
      </c>
      <c r="R3316" s="95">
        <v>14.35</v>
      </c>
      <c r="S3316" s="95">
        <v>11.43</v>
      </c>
      <c r="T3316" s="95">
        <v>15.02</v>
      </c>
      <c r="U3316" s="95">
        <v>0.8</v>
      </c>
      <c r="V3316" s="95">
        <v>0.16</v>
      </c>
      <c r="W3316" s="95">
        <v>0.74</v>
      </c>
      <c r="X3316" s="95">
        <v>11.4</v>
      </c>
      <c r="Y3316" s="95"/>
      <c r="Z3316" s="74" t="s">
        <v>1111</v>
      </c>
      <c r="AA3316" s="95">
        <v>7.2</v>
      </c>
      <c r="AB3316" s="95">
        <v>1.03</v>
      </c>
      <c r="AC3316" s="74" t="s">
        <v>1111</v>
      </c>
      <c r="AD3316" s="95">
        <v>120564540</v>
      </c>
    </row>
    <row r="3317" spans="1:30" x14ac:dyDescent="0.2">
      <c r="A3317" s="74" t="s">
        <v>4425</v>
      </c>
      <c r="B3317" s="95">
        <v>88.21</v>
      </c>
      <c r="C3317" s="95"/>
      <c r="D3317" s="95">
        <v>-28.69</v>
      </c>
      <c r="E3317" s="95">
        <v>5.93</v>
      </c>
      <c r="F3317" s="95">
        <v>4.92</v>
      </c>
      <c r="G3317" s="95">
        <v>100</v>
      </c>
      <c r="H3317" s="95">
        <v>-854.1</v>
      </c>
      <c r="I3317" s="95">
        <v>-854.1</v>
      </c>
      <c r="J3317" s="95">
        <v>-28.69</v>
      </c>
      <c r="K3317" s="95">
        <v>-25.2</v>
      </c>
      <c r="L3317" s="95">
        <v>3.49</v>
      </c>
      <c r="M3317" s="95">
        <v>-0.72</v>
      </c>
      <c r="N3317" s="95">
        <v>245</v>
      </c>
      <c r="O3317" s="95">
        <v>9.15</v>
      </c>
      <c r="P3317" s="95">
        <v>-12.62</v>
      </c>
      <c r="Q3317" s="95">
        <v>8.35</v>
      </c>
      <c r="R3317" s="95">
        <v>-20.67</v>
      </c>
      <c r="S3317" s="95">
        <v>-17.14</v>
      </c>
      <c r="T3317" s="95">
        <v>-20.67</v>
      </c>
      <c r="U3317" s="95">
        <v>0.83</v>
      </c>
      <c r="V3317" s="95">
        <v>0.17</v>
      </c>
      <c r="W3317" s="95">
        <v>0.02</v>
      </c>
      <c r="X3317" s="95">
        <v>57.19</v>
      </c>
      <c r="Y3317" s="95"/>
      <c r="Z3317" s="74" t="s">
        <v>1111</v>
      </c>
      <c r="AA3317" s="95">
        <v>14.88</v>
      </c>
      <c r="AB3317" s="95">
        <v>-3.08</v>
      </c>
      <c r="AC3317" s="74" t="s">
        <v>1111</v>
      </c>
      <c r="AD3317" s="95">
        <v>6564535274</v>
      </c>
    </row>
    <row r="3318" spans="1:30" x14ac:dyDescent="0.2">
      <c r="A3318" s="74" t="s">
        <v>4426</v>
      </c>
      <c r="B3318" s="95">
        <v>27.05</v>
      </c>
      <c r="C3318" s="95"/>
      <c r="D3318" s="95">
        <v>-4.9400000000000004</v>
      </c>
      <c r="E3318" s="95">
        <v>-8.4</v>
      </c>
      <c r="F3318" s="95">
        <v>2.6</v>
      </c>
      <c r="G3318" s="95">
        <v>79.08</v>
      </c>
      <c r="H3318" s="95">
        <v>-80.180000000000007</v>
      </c>
      <c r="I3318" s="95">
        <v>-81.44</v>
      </c>
      <c r="J3318" s="95">
        <v>-5.01</v>
      </c>
      <c r="K3318" s="95">
        <v>-5</v>
      </c>
      <c r="L3318" s="95">
        <v>0.01</v>
      </c>
      <c r="M3318" s="95"/>
      <c r="N3318" s="95">
        <v>4.0199999999999996</v>
      </c>
      <c r="O3318" s="95">
        <v>9.06</v>
      </c>
      <c r="P3318" s="95">
        <v>-8.36</v>
      </c>
      <c r="Q3318" s="95">
        <v>1.72</v>
      </c>
      <c r="R3318" s="95">
        <v>-170.17</v>
      </c>
      <c r="S3318" s="95">
        <v>-52.74</v>
      </c>
      <c r="T3318" s="95">
        <v>-211.23</v>
      </c>
      <c r="U3318" s="95">
        <v>-0.31</v>
      </c>
      <c r="V3318" s="95">
        <v>1.31</v>
      </c>
      <c r="W3318" s="95">
        <v>0.65</v>
      </c>
      <c r="X3318" s="95">
        <v>22.6</v>
      </c>
      <c r="Y3318" s="95"/>
      <c r="Z3318" s="74" t="s">
        <v>1111</v>
      </c>
      <c r="AA3318" s="95">
        <v>-3.22</v>
      </c>
      <c r="AB3318" s="95">
        <v>-5.48</v>
      </c>
      <c r="AC3318" s="74" t="s">
        <v>1111</v>
      </c>
      <c r="AD3318" s="95">
        <v>5869503760</v>
      </c>
    </row>
    <row r="3319" spans="1:30" x14ac:dyDescent="0.2">
      <c r="A3319" s="74" t="s">
        <v>4427</v>
      </c>
      <c r="B3319" s="95">
        <v>9</v>
      </c>
      <c r="C3319" s="95"/>
      <c r="D3319" s="95">
        <v>7.36</v>
      </c>
      <c r="E3319" s="95">
        <v>1.28</v>
      </c>
      <c r="F3319" s="95">
        <v>0.51</v>
      </c>
      <c r="G3319" s="95">
        <v>63.42</v>
      </c>
      <c r="H3319" s="95">
        <v>43.88</v>
      </c>
      <c r="I3319" s="95">
        <v>32.369999999999997</v>
      </c>
      <c r="J3319" s="95">
        <v>5.43</v>
      </c>
      <c r="K3319" s="95">
        <v>2.79</v>
      </c>
      <c r="L3319" s="95">
        <v>-2.64</v>
      </c>
      <c r="M3319" s="95">
        <v>-0.62</v>
      </c>
      <c r="N3319" s="95">
        <v>2.38</v>
      </c>
      <c r="O3319" s="95">
        <v>-6.42</v>
      </c>
      <c r="P3319" s="95">
        <v>-0.97</v>
      </c>
      <c r="Q3319" s="95">
        <v>0.86</v>
      </c>
      <c r="R3319" s="95">
        <v>17.32</v>
      </c>
      <c r="S3319" s="95">
        <v>6.91</v>
      </c>
      <c r="T3319" s="95">
        <v>16.899999999999999</v>
      </c>
      <c r="U3319" s="95">
        <v>0.4</v>
      </c>
      <c r="V3319" s="95">
        <v>0.6</v>
      </c>
      <c r="W3319" s="95">
        <v>0.21</v>
      </c>
      <c r="X3319" s="95">
        <v>88.68</v>
      </c>
      <c r="Y3319" s="95"/>
      <c r="Z3319" s="74" t="s">
        <v>1111</v>
      </c>
      <c r="AA3319" s="95">
        <v>7.06</v>
      </c>
      <c r="AB3319" s="95">
        <v>1.22</v>
      </c>
      <c r="AC3319" s="74" t="s">
        <v>1111</v>
      </c>
      <c r="AD3319" s="95">
        <v>353322000</v>
      </c>
    </row>
    <row r="3320" spans="1:30" x14ac:dyDescent="0.2">
      <c r="A3320" s="74" t="s">
        <v>4428</v>
      </c>
      <c r="B3320" s="95">
        <v>69.63</v>
      </c>
      <c r="C3320" s="95">
        <v>3.17</v>
      </c>
      <c r="D3320" s="95">
        <v>41.23</v>
      </c>
      <c r="E3320" s="95">
        <v>1.71</v>
      </c>
      <c r="F3320" s="95">
        <v>0.81</v>
      </c>
      <c r="G3320" s="95">
        <v>27.41</v>
      </c>
      <c r="H3320" s="95">
        <v>6.95</v>
      </c>
      <c r="I3320" s="95">
        <v>4.25</v>
      </c>
      <c r="J3320" s="95">
        <v>25.19</v>
      </c>
      <c r="K3320" s="95">
        <v>30.4</v>
      </c>
      <c r="L3320" s="95">
        <v>5.22</v>
      </c>
      <c r="M3320" s="95">
        <v>0.35</v>
      </c>
      <c r="N3320" s="95">
        <v>1.75</v>
      </c>
      <c r="O3320" s="95">
        <v>9.9600000000000009</v>
      </c>
      <c r="P3320" s="95">
        <v>-1.1200000000000001</v>
      </c>
      <c r="Q3320" s="95">
        <v>1.4</v>
      </c>
      <c r="R3320" s="95">
        <v>4.1500000000000004</v>
      </c>
      <c r="S3320" s="95">
        <v>1.95</v>
      </c>
      <c r="T3320" s="95">
        <v>4.41</v>
      </c>
      <c r="U3320" s="95">
        <v>0.47</v>
      </c>
      <c r="V3320" s="95">
        <v>0.53</v>
      </c>
      <c r="W3320" s="95">
        <v>0.46</v>
      </c>
      <c r="X3320" s="95">
        <v>27.2</v>
      </c>
      <c r="Y3320" s="95">
        <v>-18.420000000000002</v>
      </c>
      <c r="Z3320" s="74" t="s">
        <v>1111</v>
      </c>
      <c r="AA3320" s="95">
        <v>40.74</v>
      </c>
      <c r="AB3320" s="95">
        <v>1.69</v>
      </c>
      <c r="AC3320" s="74" t="s">
        <v>1111</v>
      </c>
      <c r="AD3320" s="95">
        <v>39743829180</v>
      </c>
    </row>
    <row r="3321" spans="1:30" x14ac:dyDescent="0.2">
      <c r="A3321" s="74" t="s">
        <v>4429</v>
      </c>
      <c r="B3321" s="95">
        <v>64.400000000000006</v>
      </c>
      <c r="C3321" s="95"/>
      <c r="D3321" s="95">
        <v>-14.95</v>
      </c>
      <c r="E3321" s="95">
        <v>8.0299999999999994</v>
      </c>
      <c r="F3321" s="95">
        <v>4.6500000000000004</v>
      </c>
      <c r="G3321" s="95">
        <v>49.69</v>
      </c>
      <c r="H3321" s="95">
        <v>-70.17</v>
      </c>
      <c r="I3321" s="95">
        <v>-72.16</v>
      </c>
      <c r="J3321" s="95">
        <v>-15.37</v>
      </c>
      <c r="K3321" s="95">
        <v>-13.62</v>
      </c>
      <c r="L3321" s="95">
        <v>1.75</v>
      </c>
      <c r="M3321" s="95">
        <v>-0.91</v>
      </c>
      <c r="N3321" s="95">
        <v>10.79</v>
      </c>
      <c r="O3321" s="95">
        <v>6.14</v>
      </c>
      <c r="P3321" s="95">
        <v>-50.7</v>
      </c>
      <c r="Q3321" s="95">
        <v>5.96</v>
      </c>
      <c r="R3321" s="95">
        <v>-53.7</v>
      </c>
      <c r="S3321" s="95">
        <v>-31.08</v>
      </c>
      <c r="T3321" s="95">
        <v>-36.450000000000003</v>
      </c>
      <c r="U3321" s="95">
        <v>0.57999999999999996</v>
      </c>
      <c r="V3321" s="95">
        <v>0.42</v>
      </c>
      <c r="W3321" s="95">
        <v>0.43</v>
      </c>
      <c r="X3321" s="95">
        <v>15.48</v>
      </c>
      <c r="Y3321" s="95"/>
      <c r="Z3321" s="74" t="s">
        <v>1111</v>
      </c>
      <c r="AA3321" s="95">
        <v>8.02</v>
      </c>
      <c r="AB3321" s="95">
        <v>-4.3099999999999996</v>
      </c>
      <c r="AC3321" s="74" t="s">
        <v>1111</v>
      </c>
      <c r="AD3321" s="95">
        <v>6091905120</v>
      </c>
    </row>
    <row r="3322" spans="1:30" x14ac:dyDescent="0.2">
      <c r="A3322" s="74" t="s">
        <v>4430</v>
      </c>
      <c r="B3322" s="95">
        <v>116.32</v>
      </c>
      <c r="C3322" s="95">
        <v>2.41</v>
      </c>
      <c r="D3322" s="95">
        <v>18.05</v>
      </c>
      <c r="E3322" s="95">
        <v>2.0299999999999998</v>
      </c>
      <c r="F3322" s="95">
        <v>0.14000000000000001</v>
      </c>
      <c r="G3322" s="95">
        <v>0</v>
      </c>
      <c r="H3322" s="95">
        <v>30.1</v>
      </c>
      <c r="I3322" s="95">
        <v>21.04</v>
      </c>
      <c r="J3322" s="95">
        <v>12.62</v>
      </c>
      <c r="K3322" s="95">
        <v>-45.2</v>
      </c>
      <c r="L3322" s="95">
        <v>-57.81</v>
      </c>
      <c r="M3322" s="95">
        <v>-9.3000000000000007</v>
      </c>
      <c r="N3322" s="95">
        <v>3.8</v>
      </c>
      <c r="O3322" s="95"/>
      <c r="P3322" s="95">
        <v>-0.14000000000000001</v>
      </c>
      <c r="Q3322" s="95"/>
      <c r="R3322" s="95">
        <v>11.24</v>
      </c>
      <c r="S3322" s="95">
        <v>0.79</v>
      </c>
      <c r="T3322" s="95">
        <v>7.85</v>
      </c>
      <c r="U3322" s="95">
        <v>7.0000000000000007E-2</v>
      </c>
      <c r="V3322" s="95">
        <v>0.93</v>
      </c>
      <c r="W3322" s="95">
        <v>0.04</v>
      </c>
      <c r="X3322" s="95">
        <v>5.35</v>
      </c>
      <c r="Y3322" s="95">
        <v>5.28</v>
      </c>
      <c r="Z3322" s="74" t="s">
        <v>1111</v>
      </c>
      <c r="AA3322" s="95">
        <v>57.3</v>
      </c>
      <c r="AB3322" s="95">
        <v>6.44</v>
      </c>
      <c r="AC3322" s="74" t="s">
        <v>1111</v>
      </c>
      <c r="AD3322" s="95">
        <v>24155150784</v>
      </c>
    </row>
    <row r="3323" spans="1:30" x14ac:dyDescent="0.2">
      <c r="A3323" s="74" t="s">
        <v>4431</v>
      </c>
      <c r="B3323" s="95">
        <v>26.23</v>
      </c>
      <c r="C3323" s="95">
        <v>4.4800000000000004</v>
      </c>
      <c r="D3323" s="95">
        <v>4.07</v>
      </c>
      <c r="E3323" s="95">
        <v>0.46</v>
      </c>
      <c r="F3323" s="95">
        <v>0.03</v>
      </c>
      <c r="G3323" s="95">
        <v>0</v>
      </c>
      <c r="H3323" s="95">
        <v>30.1</v>
      </c>
      <c r="I3323" s="95">
        <v>21.04</v>
      </c>
      <c r="J3323" s="95">
        <v>2.85</v>
      </c>
      <c r="K3323" s="95">
        <v>-45.2</v>
      </c>
      <c r="L3323" s="95">
        <v>-57.81</v>
      </c>
      <c r="M3323" s="95">
        <v>-9.3000000000000007</v>
      </c>
      <c r="N3323" s="95">
        <v>0.86</v>
      </c>
      <c r="O3323" s="95"/>
      <c r="P3323" s="95">
        <v>-0.03</v>
      </c>
      <c r="Q3323" s="95"/>
      <c r="R3323" s="95">
        <v>11.24</v>
      </c>
      <c r="S3323" s="95">
        <v>0.79</v>
      </c>
      <c r="T3323" s="95">
        <v>7.85</v>
      </c>
      <c r="U3323" s="95">
        <v>7.0000000000000007E-2</v>
      </c>
      <c r="V3323" s="95">
        <v>0.93</v>
      </c>
      <c r="W3323" s="95">
        <v>0.04</v>
      </c>
      <c r="X3323" s="95">
        <v>5.35</v>
      </c>
      <c r="Y3323" s="95">
        <v>5.28</v>
      </c>
      <c r="Z3323" s="74" t="s">
        <v>1111</v>
      </c>
      <c r="AA3323" s="95">
        <v>57.3</v>
      </c>
      <c r="AB3323" s="95">
        <v>6.44</v>
      </c>
      <c r="AC3323" s="74" t="s">
        <v>1111</v>
      </c>
      <c r="AD3323" s="95">
        <v>24155150784</v>
      </c>
    </row>
    <row r="3324" spans="1:30" x14ac:dyDescent="0.2">
      <c r="A3324" s="74" t="s">
        <v>4432</v>
      </c>
      <c r="B3324" s="95">
        <v>23.95</v>
      </c>
      <c r="C3324" s="95"/>
      <c r="D3324" s="95">
        <v>49.17</v>
      </c>
      <c r="E3324" s="95">
        <v>1.94</v>
      </c>
      <c r="F3324" s="95">
        <v>1.46</v>
      </c>
      <c r="G3324" s="95">
        <v>57.46</v>
      </c>
      <c r="H3324" s="95">
        <v>4.76</v>
      </c>
      <c r="I3324" s="95">
        <v>3.59</v>
      </c>
      <c r="J3324" s="95">
        <v>37.07</v>
      </c>
      <c r="K3324" s="95">
        <v>33.950000000000003</v>
      </c>
      <c r="L3324" s="95">
        <v>-3.12</v>
      </c>
      <c r="M3324" s="95">
        <v>-0.16</v>
      </c>
      <c r="N3324" s="95">
        <v>1.76</v>
      </c>
      <c r="O3324" s="95">
        <v>5.18</v>
      </c>
      <c r="P3324" s="95">
        <v>-2.73</v>
      </c>
      <c r="Q3324" s="95">
        <v>2.52</v>
      </c>
      <c r="R3324" s="95">
        <v>3.94</v>
      </c>
      <c r="S3324" s="95">
        <v>2.96</v>
      </c>
      <c r="T3324" s="95">
        <v>3.94</v>
      </c>
      <c r="U3324" s="95">
        <v>0.75</v>
      </c>
      <c r="V3324" s="95">
        <v>0.25</v>
      </c>
      <c r="W3324" s="95">
        <v>0.83</v>
      </c>
      <c r="X3324" s="95">
        <v>2.0299999999999998</v>
      </c>
      <c r="Y3324" s="95"/>
      <c r="Z3324" s="74" t="s">
        <v>1111</v>
      </c>
      <c r="AA3324" s="95">
        <v>12.37</v>
      </c>
      <c r="AB3324" s="95">
        <v>0.49</v>
      </c>
      <c r="AC3324" s="74" t="s">
        <v>1111</v>
      </c>
      <c r="AD3324" s="95">
        <v>817947585</v>
      </c>
    </row>
    <row r="3325" spans="1:30" x14ac:dyDescent="0.2">
      <c r="A3325" s="74" t="s">
        <v>4433</v>
      </c>
      <c r="B3325" s="95">
        <v>3.84</v>
      </c>
      <c r="C3325" s="95"/>
      <c r="D3325" s="95">
        <v>34.57</v>
      </c>
      <c r="E3325" s="95">
        <v>0.82</v>
      </c>
      <c r="F3325" s="95">
        <v>0.53</v>
      </c>
      <c r="G3325" s="95">
        <v>45.63</v>
      </c>
      <c r="H3325" s="95">
        <v>5.4</v>
      </c>
      <c r="I3325" s="95">
        <v>2.2400000000000002</v>
      </c>
      <c r="J3325" s="95">
        <v>14.35</v>
      </c>
      <c r="K3325" s="95">
        <v>8.9700000000000006</v>
      </c>
      <c r="L3325" s="95">
        <v>-5.38</v>
      </c>
      <c r="M3325" s="95">
        <v>-0.31</v>
      </c>
      <c r="N3325" s="95">
        <v>0.78</v>
      </c>
      <c r="O3325" s="95">
        <v>1.39</v>
      </c>
      <c r="P3325" s="95">
        <v>-1.5</v>
      </c>
      <c r="Q3325" s="95">
        <v>2.48</v>
      </c>
      <c r="R3325" s="95">
        <v>2.37</v>
      </c>
      <c r="S3325" s="95">
        <v>1.54</v>
      </c>
      <c r="T3325" s="95">
        <v>3.28</v>
      </c>
      <c r="U3325" s="95">
        <v>0.65</v>
      </c>
      <c r="V3325" s="95">
        <v>0.35</v>
      </c>
      <c r="W3325" s="95">
        <v>0.69</v>
      </c>
      <c r="X3325" s="95">
        <v>-3.18</v>
      </c>
      <c r="Y3325" s="95">
        <v>-12.18</v>
      </c>
      <c r="Z3325" s="74" t="s">
        <v>1111</v>
      </c>
      <c r="AA3325" s="95">
        <v>4.68</v>
      </c>
      <c r="AB3325" s="95">
        <v>0.11</v>
      </c>
      <c r="AC3325" s="74" t="s">
        <v>1111</v>
      </c>
      <c r="AD3325" s="95">
        <v>43178880</v>
      </c>
    </row>
    <row r="3326" spans="1:30" x14ac:dyDescent="0.2">
      <c r="A3326" s="74" t="s">
        <v>4434</v>
      </c>
      <c r="B3326" s="95">
        <v>11.33</v>
      </c>
      <c r="C3326" s="95"/>
      <c r="D3326" s="95">
        <v>-42.8</v>
      </c>
      <c r="E3326" s="95">
        <v>1.23</v>
      </c>
      <c r="F3326" s="95">
        <v>0.27</v>
      </c>
      <c r="G3326" s="95">
        <v>34.19</v>
      </c>
      <c r="H3326" s="95">
        <v>1.58</v>
      </c>
      <c r="I3326" s="95">
        <v>-0.62</v>
      </c>
      <c r="J3326" s="95">
        <v>16.72</v>
      </c>
      <c r="K3326" s="95">
        <v>16.72</v>
      </c>
      <c r="L3326" s="95">
        <v>0</v>
      </c>
      <c r="M3326" s="95">
        <v>0</v>
      </c>
      <c r="N3326" s="95">
        <v>0.26</v>
      </c>
      <c r="O3326" s="95">
        <v>15.63</v>
      </c>
      <c r="P3326" s="95">
        <v>-0.56999999999999995</v>
      </c>
      <c r="Q3326" s="95">
        <v>1.03</v>
      </c>
      <c r="R3326" s="95">
        <v>-2.86</v>
      </c>
      <c r="S3326" s="95">
        <v>-0.64</v>
      </c>
      <c r="T3326" s="95">
        <v>0.75</v>
      </c>
      <c r="U3326" s="95">
        <v>0.22</v>
      </c>
      <c r="V3326" s="95">
        <v>0.78</v>
      </c>
      <c r="W3326" s="95">
        <v>1.03</v>
      </c>
      <c r="X3326" s="95">
        <v>-5.83</v>
      </c>
      <c r="Y3326" s="95"/>
      <c r="Z3326" s="74" t="s">
        <v>1111</v>
      </c>
      <c r="AA3326" s="95">
        <v>9.25</v>
      </c>
      <c r="AB3326" s="95">
        <v>-0.26</v>
      </c>
      <c r="AC3326" s="74" t="s">
        <v>1111</v>
      </c>
      <c r="AD3326" s="95">
        <v>124296999.97</v>
      </c>
    </row>
    <row r="3327" spans="1:30" x14ac:dyDescent="0.2">
      <c r="A3327" s="74" t="s">
        <v>4435</v>
      </c>
      <c r="B3327" s="95">
        <v>55.05</v>
      </c>
      <c r="C3327" s="95"/>
      <c r="D3327" s="95">
        <v>-658</v>
      </c>
      <c r="E3327" s="95">
        <v>10.76</v>
      </c>
      <c r="F3327" s="95">
        <v>5.19</v>
      </c>
      <c r="G3327" s="95">
        <v>61.17</v>
      </c>
      <c r="H3327" s="95">
        <v>4.83</v>
      </c>
      <c r="I3327" s="95">
        <v>-1.96</v>
      </c>
      <c r="J3327" s="95">
        <v>267.39</v>
      </c>
      <c r="K3327" s="95">
        <v>277.39999999999998</v>
      </c>
      <c r="L3327" s="95">
        <v>10.01</v>
      </c>
      <c r="M3327" s="95">
        <v>0.4</v>
      </c>
      <c r="N3327" s="95">
        <v>12.91</v>
      </c>
      <c r="O3327" s="95">
        <v>-54.14</v>
      </c>
      <c r="P3327" s="95">
        <v>-6.32</v>
      </c>
      <c r="Q3327" s="95">
        <v>0.65</v>
      </c>
      <c r="R3327" s="95">
        <v>-1.63</v>
      </c>
      <c r="S3327" s="95">
        <v>-0.79</v>
      </c>
      <c r="T3327" s="95">
        <v>2.41</v>
      </c>
      <c r="U3327" s="95">
        <v>0.48</v>
      </c>
      <c r="V3327" s="95">
        <v>0.5</v>
      </c>
      <c r="W3327" s="95">
        <v>0.4</v>
      </c>
      <c r="X3327" s="95">
        <v>-6.91</v>
      </c>
      <c r="Y3327" s="95"/>
      <c r="Z3327" s="74" t="s">
        <v>1111</v>
      </c>
      <c r="AA3327" s="95">
        <v>5.12</v>
      </c>
      <c r="AB3327" s="95">
        <v>-0.08</v>
      </c>
      <c r="AC3327" s="74" t="s">
        <v>1111</v>
      </c>
      <c r="AD3327" s="95">
        <v>17585838105</v>
      </c>
    </row>
    <row r="3328" spans="1:30" x14ac:dyDescent="0.2">
      <c r="A3328" s="74" t="s">
        <v>4436</v>
      </c>
      <c r="B3328" s="95">
        <v>95.31</v>
      </c>
      <c r="C3328" s="95">
        <v>1.8</v>
      </c>
      <c r="D3328" s="95">
        <v>5.49</v>
      </c>
      <c r="E3328" s="95">
        <v>2.14</v>
      </c>
      <c r="F3328" s="95">
        <v>1.18</v>
      </c>
      <c r="G3328" s="95">
        <v>26.2</v>
      </c>
      <c r="H3328" s="95">
        <v>20.7</v>
      </c>
      <c r="I3328" s="95">
        <v>15.82</v>
      </c>
      <c r="J3328" s="95">
        <v>4.1900000000000004</v>
      </c>
      <c r="K3328" s="95">
        <v>4.5199999999999996</v>
      </c>
      <c r="L3328" s="95">
        <v>0.33</v>
      </c>
      <c r="M3328" s="95">
        <v>0.17</v>
      </c>
      <c r="N3328" s="95">
        <v>0.87</v>
      </c>
      <c r="O3328" s="95">
        <v>3.33</v>
      </c>
      <c r="P3328" s="95">
        <v>-2.4900000000000002</v>
      </c>
      <c r="Q3328" s="95">
        <v>3.11</v>
      </c>
      <c r="R3328" s="95">
        <v>39.06</v>
      </c>
      <c r="S3328" s="95">
        <v>21.59</v>
      </c>
      <c r="T3328" s="95">
        <v>29.44</v>
      </c>
      <c r="U3328" s="95">
        <v>0.55000000000000004</v>
      </c>
      <c r="V3328" s="95">
        <v>0.45</v>
      </c>
      <c r="W3328" s="95">
        <v>1.36</v>
      </c>
      <c r="X3328" s="95">
        <v>4.1399999999999997</v>
      </c>
      <c r="Y3328" s="95">
        <v>55.56</v>
      </c>
      <c r="Z3328" s="74" t="s">
        <v>1111</v>
      </c>
      <c r="AA3328" s="95">
        <v>44.47</v>
      </c>
      <c r="AB3328" s="95">
        <v>17.37</v>
      </c>
      <c r="AC3328" s="74" t="s">
        <v>1111</v>
      </c>
      <c r="AD3328" s="95">
        <v>27239493159</v>
      </c>
    </row>
    <row r="3329" spans="1:30" x14ac:dyDescent="0.2">
      <c r="A3329" s="74" t="s">
        <v>4437</v>
      </c>
      <c r="B3329" s="95">
        <v>4.63</v>
      </c>
      <c r="C3329" s="95"/>
      <c r="D3329" s="95">
        <v>-19.260000000000002</v>
      </c>
      <c r="E3329" s="95">
        <v>1.28</v>
      </c>
      <c r="F3329" s="95">
        <v>1.18</v>
      </c>
      <c r="G3329" s="95">
        <v>72.959999999999994</v>
      </c>
      <c r="H3329" s="95">
        <v>-19.47</v>
      </c>
      <c r="I3329" s="95">
        <v>-19.47</v>
      </c>
      <c r="J3329" s="95">
        <v>-19.260000000000002</v>
      </c>
      <c r="K3329" s="95">
        <v>-4.79</v>
      </c>
      <c r="L3329" s="95">
        <v>14.46</v>
      </c>
      <c r="M3329" s="95">
        <v>-0.96</v>
      </c>
      <c r="N3329" s="95">
        <v>3.75</v>
      </c>
      <c r="O3329" s="95">
        <v>1.3</v>
      </c>
      <c r="P3329" s="95">
        <v>-42.11</v>
      </c>
      <c r="Q3329" s="95">
        <v>14.72</v>
      </c>
      <c r="R3329" s="95">
        <v>-6.62</v>
      </c>
      <c r="S3329" s="95">
        <v>-6.1</v>
      </c>
      <c r="T3329" s="95">
        <v>-6.62</v>
      </c>
      <c r="U3329" s="95">
        <v>0.92</v>
      </c>
      <c r="V3329" s="95">
        <v>0.08</v>
      </c>
      <c r="W3329" s="95">
        <v>0.31</v>
      </c>
      <c r="X3329" s="95">
        <v>0.21</v>
      </c>
      <c r="Y3329" s="95"/>
      <c r="Z3329" s="74" t="s">
        <v>1111</v>
      </c>
      <c r="AA3329" s="95">
        <v>3.63</v>
      </c>
      <c r="AB3329" s="95">
        <v>-0.24</v>
      </c>
      <c r="AC3329" s="74" t="s">
        <v>1111</v>
      </c>
      <c r="AD3329" s="95">
        <v>30907102</v>
      </c>
    </row>
    <row r="3330" spans="1:30" x14ac:dyDescent="0.2">
      <c r="A3330" s="74" t="s">
        <v>4438</v>
      </c>
      <c r="B3330" s="95">
        <v>51.18</v>
      </c>
      <c r="C3330" s="95">
        <v>2.97</v>
      </c>
      <c r="D3330" s="95">
        <v>11.09</v>
      </c>
      <c r="E3330" s="95">
        <v>2.72</v>
      </c>
      <c r="F3330" s="95">
        <v>1.29</v>
      </c>
      <c r="G3330" s="95">
        <v>74.87</v>
      </c>
      <c r="H3330" s="95">
        <v>11.03</v>
      </c>
      <c r="I3330" s="95">
        <v>8.3000000000000007</v>
      </c>
      <c r="J3330" s="95">
        <v>8.35</v>
      </c>
      <c r="K3330" s="95">
        <v>8.6300000000000008</v>
      </c>
      <c r="L3330" s="95">
        <v>0.28000000000000003</v>
      </c>
      <c r="M3330" s="95">
        <v>0.09</v>
      </c>
      <c r="N3330" s="95">
        <v>0.92</v>
      </c>
      <c r="O3330" s="95">
        <v>7.28</v>
      </c>
      <c r="P3330" s="95">
        <v>-2.35</v>
      </c>
      <c r="Q3330" s="95">
        <v>1.65</v>
      </c>
      <c r="R3330" s="95">
        <v>24.56</v>
      </c>
      <c r="S3330" s="95">
        <v>11.65</v>
      </c>
      <c r="T3330" s="95">
        <v>17.36</v>
      </c>
      <c r="U3330" s="95">
        <v>0.47</v>
      </c>
      <c r="V3330" s="95">
        <v>0.53</v>
      </c>
      <c r="W3330" s="95">
        <v>1.4</v>
      </c>
      <c r="X3330" s="95">
        <v>2.82</v>
      </c>
      <c r="Y3330" s="95">
        <v>7.54</v>
      </c>
      <c r="Z3330" s="74" t="s">
        <v>1111</v>
      </c>
      <c r="AA3330" s="95">
        <v>18.8</v>
      </c>
      <c r="AB3330" s="95">
        <v>4.62</v>
      </c>
      <c r="AC3330" s="74" t="s">
        <v>1111</v>
      </c>
      <c r="AD3330" s="95">
        <v>2549956494</v>
      </c>
    </row>
    <row r="3331" spans="1:30" x14ac:dyDescent="0.2">
      <c r="A3331" s="74" t="s">
        <v>4439</v>
      </c>
      <c r="B3331" s="95">
        <v>57.5</v>
      </c>
      <c r="C3331" s="95"/>
      <c r="D3331" s="95">
        <v>-115.94</v>
      </c>
      <c r="E3331" s="95">
        <v>3.61</v>
      </c>
      <c r="F3331" s="95">
        <v>1.39</v>
      </c>
      <c r="G3331" s="95">
        <v>71.349999999999994</v>
      </c>
      <c r="H3331" s="95">
        <v>1.29</v>
      </c>
      <c r="I3331" s="95">
        <v>-2.27</v>
      </c>
      <c r="J3331" s="95">
        <v>203.78</v>
      </c>
      <c r="K3331" s="95">
        <v>248.21</v>
      </c>
      <c r="L3331" s="95">
        <v>44.43</v>
      </c>
      <c r="M3331" s="95">
        <v>0.79</v>
      </c>
      <c r="N3331" s="95">
        <v>2.64</v>
      </c>
      <c r="O3331" s="95">
        <v>5.17</v>
      </c>
      <c r="P3331" s="95">
        <v>-2.1800000000000002</v>
      </c>
      <c r="Q3331" s="95">
        <v>3.94</v>
      </c>
      <c r="R3331" s="95">
        <v>-3.11</v>
      </c>
      <c r="S3331" s="95">
        <v>-1.2</v>
      </c>
      <c r="T3331" s="95">
        <v>0.73</v>
      </c>
      <c r="U3331" s="95">
        <v>0.39</v>
      </c>
      <c r="V3331" s="95">
        <v>0.61</v>
      </c>
      <c r="W3331" s="95">
        <v>0.53</v>
      </c>
      <c r="X3331" s="95">
        <v>5.31</v>
      </c>
      <c r="Y3331" s="95"/>
      <c r="Z3331" s="74" t="s">
        <v>1111</v>
      </c>
      <c r="AA3331" s="95">
        <v>15.93</v>
      </c>
      <c r="AB3331" s="95">
        <v>-0.5</v>
      </c>
      <c r="AC3331" s="74" t="s">
        <v>1111</v>
      </c>
      <c r="AD3331" s="95">
        <v>2974825750</v>
      </c>
    </row>
    <row r="3332" spans="1:30" x14ac:dyDescent="0.2">
      <c r="A3332" s="74" t="s">
        <v>4440</v>
      </c>
      <c r="B3332" s="95">
        <v>2.5499999999999998</v>
      </c>
      <c r="C3332" s="95"/>
      <c r="D3332" s="95">
        <v>-2.5</v>
      </c>
      <c r="E3332" s="95">
        <v>3.8</v>
      </c>
      <c r="F3332" s="95">
        <v>3.38</v>
      </c>
      <c r="G3332" s="95">
        <v>-4.0999999999999996</v>
      </c>
      <c r="H3332" s="95">
        <v>-961.55</v>
      </c>
      <c r="I3332" s="95">
        <v>-962.74</v>
      </c>
      <c r="J3332" s="95">
        <v>-2.5099999999999998</v>
      </c>
      <c r="K3332" s="95">
        <v>-1.93</v>
      </c>
      <c r="L3332" s="95">
        <v>0.57999999999999996</v>
      </c>
      <c r="M3332" s="95">
        <v>-0.87</v>
      </c>
      <c r="N3332" s="95">
        <v>24.09</v>
      </c>
      <c r="O3332" s="95">
        <v>4.12</v>
      </c>
      <c r="P3332" s="95">
        <v>-34.799999999999997</v>
      </c>
      <c r="Q3332" s="95">
        <v>10.75</v>
      </c>
      <c r="R3332" s="95">
        <v>-151.91999999999999</v>
      </c>
      <c r="S3332" s="95">
        <v>-134.99</v>
      </c>
      <c r="T3332" s="95">
        <v>-150.08000000000001</v>
      </c>
      <c r="U3332" s="95">
        <v>0.89</v>
      </c>
      <c r="V3332" s="95">
        <v>0.11</v>
      </c>
      <c r="W3332" s="95">
        <v>0.14000000000000001</v>
      </c>
      <c r="X3332" s="95">
        <v>33.409999999999997</v>
      </c>
      <c r="Y3332" s="95"/>
      <c r="Z3332" s="74" t="s">
        <v>1111</v>
      </c>
      <c r="AA3332" s="95">
        <v>0.67</v>
      </c>
      <c r="AB3332" s="95">
        <v>-1.02</v>
      </c>
      <c r="AC3332" s="74" t="s">
        <v>1111</v>
      </c>
      <c r="AD3332" s="95">
        <v>46419180</v>
      </c>
    </row>
    <row r="3333" spans="1:30" x14ac:dyDescent="0.2">
      <c r="A3333" s="74" t="s">
        <v>4441</v>
      </c>
      <c r="B3333" s="95">
        <v>79.47</v>
      </c>
      <c r="C3333" s="95"/>
      <c r="D3333" s="95">
        <v>-5.59</v>
      </c>
      <c r="E3333" s="95">
        <v>13.02</v>
      </c>
      <c r="F3333" s="95">
        <v>2.34</v>
      </c>
      <c r="G3333" s="95">
        <v>100</v>
      </c>
      <c r="H3333" s="95">
        <v>-86.61</v>
      </c>
      <c r="I3333" s="95">
        <v>-89.31</v>
      </c>
      <c r="J3333" s="95">
        <v>-5.76</v>
      </c>
      <c r="K3333" s="95">
        <v>-4.3099999999999996</v>
      </c>
      <c r="L3333" s="95">
        <v>1.46</v>
      </c>
      <c r="M3333" s="95">
        <v>-3.29</v>
      </c>
      <c r="N3333" s="95">
        <v>4.99</v>
      </c>
      <c r="O3333" s="95">
        <v>14.28</v>
      </c>
      <c r="P3333" s="95">
        <v>-15.34</v>
      </c>
      <c r="Q3333" s="95">
        <v>1.24</v>
      </c>
      <c r="R3333" s="95">
        <v>-233.03</v>
      </c>
      <c r="S3333" s="95">
        <v>-41.9</v>
      </c>
      <c r="T3333" s="95">
        <v>-118.77</v>
      </c>
      <c r="U3333" s="95">
        <v>0.18</v>
      </c>
      <c r="V3333" s="95">
        <v>0.82</v>
      </c>
      <c r="W3333" s="95">
        <v>0.47</v>
      </c>
      <c r="X3333" s="95">
        <v>67.33</v>
      </c>
      <c r="Y3333" s="95"/>
      <c r="Z3333" s="74" t="s">
        <v>1111</v>
      </c>
      <c r="AA3333" s="95">
        <v>6.1</v>
      </c>
      <c r="AB3333" s="95">
        <v>-14.22</v>
      </c>
      <c r="AC3333" s="74" t="s">
        <v>1111</v>
      </c>
      <c r="AD3333" s="95">
        <v>6008575707</v>
      </c>
    </row>
    <row r="3334" spans="1:30" x14ac:dyDescent="0.2">
      <c r="A3334" s="74" t="s">
        <v>4442</v>
      </c>
      <c r="B3334" s="95">
        <v>0.44</v>
      </c>
      <c r="C3334" s="95"/>
      <c r="D3334" s="95">
        <v>-1.1499999999999999</v>
      </c>
      <c r="E3334" s="95">
        <v>0.47</v>
      </c>
      <c r="F3334" s="95">
        <v>0.37</v>
      </c>
      <c r="G3334" s="95">
        <v>80.760000000000005</v>
      </c>
      <c r="H3334" s="95">
        <v>-1735.78</v>
      </c>
      <c r="I3334" s="95">
        <v>-1162.2</v>
      </c>
      <c r="J3334" s="95">
        <v>-0.77</v>
      </c>
      <c r="K3334" s="95">
        <v>0.65</v>
      </c>
      <c r="L3334" s="95">
        <v>1.42</v>
      </c>
      <c r="M3334" s="95">
        <v>-0.86</v>
      </c>
      <c r="N3334" s="95">
        <v>13.37</v>
      </c>
      <c r="O3334" s="95">
        <v>0.49</v>
      </c>
      <c r="P3334" s="95">
        <v>-2.12</v>
      </c>
      <c r="Q3334" s="95">
        <v>9.86</v>
      </c>
      <c r="R3334" s="95">
        <v>-40.770000000000003</v>
      </c>
      <c r="S3334" s="95">
        <v>-31.92</v>
      </c>
      <c r="T3334" s="95">
        <v>-54.36</v>
      </c>
      <c r="U3334" s="95">
        <v>0.78</v>
      </c>
      <c r="V3334" s="95">
        <v>0.22</v>
      </c>
      <c r="W3334" s="95">
        <v>0.03</v>
      </c>
      <c r="X3334" s="95">
        <v>-27.73</v>
      </c>
      <c r="Y3334" s="95"/>
      <c r="Z3334" s="74" t="s">
        <v>1111</v>
      </c>
      <c r="AA3334" s="95">
        <v>0.94</v>
      </c>
      <c r="AB3334" s="95">
        <v>-0.38</v>
      </c>
      <c r="AC3334" s="74" t="s">
        <v>1111</v>
      </c>
      <c r="AD3334" s="95">
        <v>29738324</v>
      </c>
    </row>
    <row r="3335" spans="1:30" x14ac:dyDescent="0.2">
      <c r="A3335" s="74" t="s">
        <v>4443</v>
      </c>
      <c r="B3335" s="95">
        <v>68.94</v>
      </c>
      <c r="C3335" s="95"/>
      <c r="D3335" s="95">
        <v>-265.32</v>
      </c>
      <c r="E3335" s="95">
        <v>17.32</v>
      </c>
      <c r="F3335" s="95">
        <v>6.39</v>
      </c>
      <c r="G3335" s="95">
        <v>79.239999999999995</v>
      </c>
      <c r="H3335" s="95">
        <v>-3.24</v>
      </c>
      <c r="I3335" s="95">
        <v>-4.9400000000000004</v>
      </c>
      <c r="J3335" s="95">
        <v>-404.89</v>
      </c>
      <c r="K3335" s="95">
        <v>-387.43</v>
      </c>
      <c r="L3335" s="95">
        <v>17.46</v>
      </c>
      <c r="M3335" s="95">
        <v>-0.75</v>
      </c>
      <c r="N3335" s="95">
        <v>13.11</v>
      </c>
      <c r="O3335" s="95">
        <v>7.58</v>
      </c>
      <c r="P3335" s="95">
        <v>-139.12</v>
      </c>
      <c r="Q3335" s="95">
        <v>8.58</v>
      </c>
      <c r="R3335" s="95">
        <v>-6.53</v>
      </c>
      <c r="S3335" s="95">
        <v>-2.41</v>
      </c>
      <c r="T3335" s="95">
        <v>-2.6</v>
      </c>
      <c r="U3335" s="95">
        <v>0.37</v>
      </c>
      <c r="V3335" s="95">
        <v>0.63</v>
      </c>
      <c r="W3335" s="95">
        <v>0.49</v>
      </c>
      <c r="X3335" s="95">
        <v>71.739999999999995</v>
      </c>
      <c r="Y3335" s="95"/>
      <c r="Z3335" s="74" t="s">
        <v>1111</v>
      </c>
      <c r="AA3335" s="95">
        <v>3.98</v>
      </c>
      <c r="AB3335" s="95">
        <v>-0.26</v>
      </c>
      <c r="AC3335" s="74" t="s">
        <v>1111</v>
      </c>
      <c r="AD3335" s="95">
        <v>7157302542</v>
      </c>
    </row>
    <row r="3336" spans="1:30" x14ac:dyDescent="0.2">
      <c r="A3336" s="74" t="s">
        <v>4444</v>
      </c>
      <c r="B3336" s="95">
        <v>233.72</v>
      </c>
      <c r="C3336" s="95">
        <v>0.17</v>
      </c>
      <c r="D3336" s="95">
        <v>71.2</v>
      </c>
      <c r="E3336" s="95">
        <v>24.55</v>
      </c>
      <c r="F3336" s="95">
        <v>14.38</v>
      </c>
      <c r="G3336" s="95">
        <v>64.400000000000006</v>
      </c>
      <c r="H3336" s="95">
        <v>35.520000000000003</v>
      </c>
      <c r="I3336" s="95">
        <v>33.81</v>
      </c>
      <c r="J3336" s="95">
        <v>67.760000000000005</v>
      </c>
      <c r="K3336" s="95">
        <v>66.790000000000006</v>
      </c>
      <c r="L3336" s="95">
        <v>-0.97</v>
      </c>
      <c r="M3336" s="95">
        <v>-0.35</v>
      </c>
      <c r="N3336" s="95">
        <v>24.07</v>
      </c>
      <c r="O3336" s="95">
        <v>26.33</v>
      </c>
      <c r="P3336" s="95">
        <v>-39.409999999999997</v>
      </c>
      <c r="Q3336" s="95">
        <v>7.14</v>
      </c>
      <c r="R3336" s="95">
        <v>34.49</v>
      </c>
      <c r="S3336" s="95">
        <v>20.2</v>
      </c>
      <c r="T3336" s="95">
        <v>23.84</v>
      </c>
      <c r="U3336" s="95">
        <v>0.59</v>
      </c>
      <c r="V3336" s="95">
        <v>0.41</v>
      </c>
      <c r="W3336" s="95">
        <v>0.6</v>
      </c>
      <c r="X3336" s="95">
        <v>27.19</v>
      </c>
      <c r="Y3336" s="95">
        <v>47.81</v>
      </c>
      <c r="Z3336" s="74" t="s">
        <v>1111</v>
      </c>
      <c r="AA3336" s="95">
        <v>9.52</v>
      </c>
      <c r="AB3336" s="95">
        <v>3.28</v>
      </c>
      <c r="AC3336" s="74" t="s">
        <v>1111</v>
      </c>
      <c r="AD3336" s="95">
        <v>584300000000</v>
      </c>
    </row>
    <row r="3337" spans="1:30" x14ac:dyDescent="0.2">
      <c r="A3337" s="74" t="s">
        <v>4445</v>
      </c>
      <c r="B3337" s="95">
        <v>61.96</v>
      </c>
      <c r="C3337" s="95">
        <v>6.46</v>
      </c>
      <c r="D3337" s="95">
        <v>21.66</v>
      </c>
      <c r="E3337" s="95">
        <v>4.5</v>
      </c>
      <c r="F3337" s="95">
        <v>4.4000000000000004</v>
      </c>
      <c r="G3337" s="95">
        <v>77.16</v>
      </c>
      <c r="H3337" s="95">
        <v>64.88</v>
      </c>
      <c r="I3337" s="95">
        <v>52.91</v>
      </c>
      <c r="J3337" s="95">
        <v>17.670000000000002</v>
      </c>
      <c r="K3337" s="95">
        <v>15.81</v>
      </c>
      <c r="L3337" s="95">
        <v>-1.86</v>
      </c>
      <c r="M3337" s="95">
        <v>-0.47</v>
      </c>
      <c r="N3337" s="95">
        <v>11.46</v>
      </c>
      <c r="O3337" s="95">
        <v>7.74</v>
      </c>
      <c r="P3337" s="95">
        <v>-10.59</v>
      </c>
      <c r="Q3337" s="95">
        <v>36.93</v>
      </c>
      <c r="R3337" s="95">
        <v>20.79</v>
      </c>
      <c r="S3337" s="95">
        <v>20.32</v>
      </c>
      <c r="T3337" s="95">
        <v>20.79</v>
      </c>
      <c r="U3337" s="95">
        <v>0.98</v>
      </c>
      <c r="V3337" s="95">
        <v>0.02</v>
      </c>
      <c r="W3337" s="95">
        <v>0.38</v>
      </c>
      <c r="X3337" s="95">
        <v>-5.07</v>
      </c>
      <c r="Y3337" s="95">
        <v>-0.99</v>
      </c>
      <c r="Z3337" s="74" t="s">
        <v>1111</v>
      </c>
      <c r="AA3337" s="95">
        <v>13.76</v>
      </c>
      <c r="AB3337" s="95">
        <v>2.86</v>
      </c>
      <c r="AC3337" s="74" t="s">
        <v>1111</v>
      </c>
      <c r="AD3337" s="95">
        <v>299465072</v>
      </c>
    </row>
    <row r="3338" spans="1:30" x14ac:dyDescent="0.2">
      <c r="A3338" s="74" t="s">
        <v>4446</v>
      </c>
      <c r="B3338" s="95">
        <v>108.34</v>
      </c>
      <c r="C3338" s="95"/>
      <c r="D3338" s="95">
        <v>53.06</v>
      </c>
      <c r="E3338" s="95">
        <v>2.85</v>
      </c>
      <c r="F3338" s="95">
        <v>1.79</v>
      </c>
      <c r="G3338" s="95">
        <v>50.7</v>
      </c>
      <c r="H3338" s="95">
        <v>7.82</v>
      </c>
      <c r="I3338" s="95">
        <v>4.74</v>
      </c>
      <c r="J3338" s="95">
        <v>32.14</v>
      </c>
      <c r="K3338" s="95">
        <v>32.71</v>
      </c>
      <c r="L3338" s="95">
        <v>0.56000000000000005</v>
      </c>
      <c r="M3338" s="95">
        <v>0.05</v>
      </c>
      <c r="N3338" s="95">
        <v>2.5099999999999998</v>
      </c>
      <c r="O3338" s="95">
        <v>9.14</v>
      </c>
      <c r="P3338" s="95">
        <v>-2.71</v>
      </c>
      <c r="Q3338" s="95">
        <v>2.36</v>
      </c>
      <c r="R3338" s="95">
        <v>5.37</v>
      </c>
      <c r="S3338" s="95">
        <v>3.37</v>
      </c>
      <c r="T3338" s="95">
        <v>5.81</v>
      </c>
      <c r="U3338" s="95">
        <v>0.63</v>
      </c>
      <c r="V3338" s="95">
        <v>0.37</v>
      </c>
      <c r="W3338" s="95">
        <v>0.71</v>
      </c>
      <c r="X3338" s="95">
        <v>33.64</v>
      </c>
      <c r="Y3338" s="95">
        <v>19.87</v>
      </c>
      <c r="Z3338" s="74" t="s">
        <v>1111</v>
      </c>
      <c r="AA3338" s="95">
        <v>38.049999999999997</v>
      </c>
      <c r="AB3338" s="95">
        <v>2.04</v>
      </c>
      <c r="AC3338" s="74" t="s">
        <v>1111</v>
      </c>
      <c r="AD3338" s="95">
        <v>1668555174</v>
      </c>
    </row>
    <row r="3339" spans="1:30" x14ac:dyDescent="0.2">
      <c r="A3339" s="74" t="s">
        <v>4447</v>
      </c>
      <c r="B3339" s="95">
        <v>1.6</v>
      </c>
      <c r="C3339" s="95"/>
      <c r="D3339" s="95">
        <v>-0.44</v>
      </c>
      <c r="E3339" s="95">
        <v>0.31</v>
      </c>
      <c r="F3339" s="95">
        <v>0.27</v>
      </c>
      <c r="G3339" s="95">
        <v>-121.33</v>
      </c>
      <c r="H3339" s="95">
        <v>-185.31</v>
      </c>
      <c r="I3339" s="95">
        <v>-184.13</v>
      </c>
      <c r="J3339" s="95">
        <v>-0.43</v>
      </c>
      <c r="K3339" s="95">
        <v>-0.12</v>
      </c>
      <c r="L3339" s="95">
        <v>0.31</v>
      </c>
      <c r="M3339" s="95">
        <v>-0.22</v>
      </c>
      <c r="N3339" s="95">
        <v>0.8</v>
      </c>
      <c r="O3339" s="95">
        <v>0.31</v>
      </c>
      <c r="P3339" s="95">
        <v>-3.88</v>
      </c>
      <c r="Q3339" s="95">
        <v>15.91</v>
      </c>
      <c r="R3339" s="95">
        <v>-70.680000000000007</v>
      </c>
      <c r="S3339" s="95">
        <v>-61.2</v>
      </c>
      <c r="T3339" s="95">
        <v>-71.900000000000006</v>
      </c>
      <c r="U3339" s="95">
        <v>0.87</v>
      </c>
      <c r="V3339" s="95">
        <v>0.13</v>
      </c>
      <c r="W3339" s="95">
        <v>0.33</v>
      </c>
      <c r="X3339" s="95">
        <v>-33.9</v>
      </c>
      <c r="Y3339" s="95"/>
      <c r="Z3339" s="74" t="s">
        <v>1111</v>
      </c>
      <c r="AA3339" s="95">
        <v>5.19</v>
      </c>
      <c r="AB3339" s="95">
        <v>-3.67</v>
      </c>
      <c r="AC3339" s="74" t="s">
        <v>1111</v>
      </c>
      <c r="AD3339" s="95">
        <v>10699360</v>
      </c>
    </row>
    <row r="3340" spans="1:30" x14ac:dyDescent="0.2">
      <c r="A3340" s="74" t="s">
        <v>4448</v>
      </c>
      <c r="B3340" s="95">
        <v>9.1300000000000008</v>
      </c>
      <c r="C3340" s="95"/>
      <c r="D3340" s="95">
        <v>89.93</v>
      </c>
      <c r="E3340" s="95">
        <v>0.74</v>
      </c>
      <c r="F3340" s="95">
        <v>0.38</v>
      </c>
      <c r="G3340" s="95">
        <v>42.71</v>
      </c>
      <c r="H3340" s="95">
        <v>11.4</v>
      </c>
      <c r="I3340" s="95">
        <v>2.2999999999999998</v>
      </c>
      <c r="J3340" s="95">
        <v>18.16</v>
      </c>
      <c r="K3340" s="95">
        <v>34.1</v>
      </c>
      <c r="L3340" s="95">
        <v>15.95</v>
      </c>
      <c r="M3340" s="95">
        <v>0.65</v>
      </c>
      <c r="N3340" s="95">
        <v>2.0699999999999998</v>
      </c>
      <c r="O3340" s="95">
        <v>24.38</v>
      </c>
      <c r="P3340" s="95">
        <v>-0.42</v>
      </c>
      <c r="Q3340" s="95">
        <v>1.22</v>
      </c>
      <c r="R3340" s="95">
        <v>0.83</v>
      </c>
      <c r="S3340" s="95">
        <v>0.42</v>
      </c>
      <c r="T3340" s="95">
        <v>2.31</v>
      </c>
      <c r="U3340" s="95">
        <v>0.51</v>
      </c>
      <c r="V3340" s="95">
        <v>0.49</v>
      </c>
      <c r="W3340" s="95">
        <v>0.18</v>
      </c>
      <c r="X3340" s="95">
        <v>1.07</v>
      </c>
      <c r="Y3340" s="95"/>
      <c r="Z3340" s="74" t="s">
        <v>1111</v>
      </c>
      <c r="AA3340" s="95">
        <v>12.26</v>
      </c>
      <c r="AB3340" s="95">
        <v>0.1</v>
      </c>
      <c r="AC3340" s="74" t="s">
        <v>1111</v>
      </c>
      <c r="AD3340" s="95">
        <v>704668008</v>
      </c>
    </row>
    <row r="3341" spans="1:30" x14ac:dyDescent="0.2">
      <c r="A3341" s="74" t="s">
        <v>4449</v>
      </c>
      <c r="B3341" s="95">
        <v>0.42</v>
      </c>
      <c r="C3341" s="95"/>
      <c r="D3341" s="95">
        <v>-1.57</v>
      </c>
      <c r="E3341" s="95">
        <v>0.69</v>
      </c>
      <c r="F3341" s="95">
        <v>0.61</v>
      </c>
      <c r="G3341" s="95"/>
      <c r="H3341" s="95"/>
      <c r="I3341" s="95"/>
      <c r="J3341" s="95">
        <v>-1.57</v>
      </c>
      <c r="K3341" s="95">
        <v>0.73</v>
      </c>
      <c r="L3341" s="95">
        <v>2.2999999999999998</v>
      </c>
      <c r="M3341" s="95">
        <v>-1.01</v>
      </c>
      <c r="N3341" s="95"/>
      <c r="O3341" s="95">
        <v>0.74</v>
      </c>
      <c r="P3341" s="95">
        <v>-6.6</v>
      </c>
      <c r="Q3341" s="95">
        <v>10.64</v>
      </c>
      <c r="R3341" s="95">
        <v>-43.81</v>
      </c>
      <c r="S3341" s="95">
        <v>-38.92</v>
      </c>
      <c r="T3341" s="95">
        <v>-43.81</v>
      </c>
      <c r="U3341" s="95">
        <v>0.89</v>
      </c>
      <c r="V3341" s="95">
        <v>0.11</v>
      </c>
      <c r="W3341" s="95">
        <v>0</v>
      </c>
      <c r="X3341" s="95"/>
      <c r="Y3341" s="95"/>
      <c r="Z3341" s="74" t="s">
        <v>1111</v>
      </c>
      <c r="AA3341" s="95">
        <v>0.61</v>
      </c>
      <c r="AB3341" s="95">
        <v>-0.27</v>
      </c>
      <c r="AC3341" s="74" t="s">
        <v>1111</v>
      </c>
      <c r="AD3341" s="95">
        <v>14391216</v>
      </c>
    </row>
    <row r="3342" spans="1:30" x14ac:dyDescent="0.2">
      <c r="A3342" s="74" t="s">
        <v>4450</v>
      </c>
      <c r="B3342" s="95">
        <v>116.83</v>
      </c>
      <c r="C3342" s="95"/>
      <c r="D3342" s="95">
        <v>48.9</v>
      </c>
      <c r="E3342" s="95">
        <v>8.01</v>
      </c>
      <c r="F3342" s="95">
        <v>4.6399999999999997</v>
      </c>
      <c r="G3342" s="95">
        <v>56.72</v>
      </c>
      <c r="H3342" s="95">
        <v>24.21</v>
      </c>
      <c r="I3342" s="95">
        <v>20.78</v>
      </c>
      <c r="J3342" s="95">
        <v>41.97</v>
      </c>
      <c r="K3342" s="95">
        <v>36.67</v>
      </c>
      <c r="L3342" s="95">
        <v>-5.3</v>
      </c>
      <c r="M3342" s="95">
        <v>-1.01</v>
      </c>
      <c r="N3342" s="95">
        <v>10.16</v>
      </c>
      <c r="O3342" s="95">
        <v>10.99</v>
      </c>
      <c r="P3342" s="95">
        <v>-21.19</v>
      </c>
      <c r="Q3342" s="95">
        <v>2.1800000000000002</v>
      </c>
      <c r="R3342" s="95">
        <v>16.38</v>
      </c>
      <c r="S3342" s="95">
        <v>9.49</v>
      </c>
      <c r="T3342" s="95">
        <v>16.670000000000002</v>
      </c>
      <c r="U3342" s="95">
        <v>0.57999999999999996</v>
      </c>
      <c r="V3342" s="95">
        <v>0.42</v>
      </c>
      <c r="W3342" s="95">
        <v>0.46</v>
      </c>
      <c r="X3342" s="95">
        <v>12.65</v>
      </c>
      <c r="Y3342" s="95">
        <v>24.96</v>
      </c>
      <c r="Z3342" s="74" t="s">
        <v>1111</v>
      </c>
      <c r="AA3342" s="95">
        <v>14.59</v>
      </c>
      <c r="AB3342" s="95">
        <v>2.39</v>
      </c>
      <c r="AC3342" s="74" t="s">
        <v>1111</v>
      </c>
      <c r="AD3342" s="95">
        <v>3329643317</v>
      </c>
    </row>
    <row r="3343" spans="1:30" x14ac:dyDescent="0.2">
      <c r="A3343" s="74" t="s">
        <v>4451</v>
      </c>
      <c r="B3343" s="95">
        <v>95.44</v>
      </c>
      <c r="C3343" s="95">
        <v>1.53</v>
      </c>
      <c r="D3343" s="95">
        <v>30.45</v>
      </c>
      <c r="E3343" s="95">
        <v>20.46</v>
      </c>
      <c r="F3343" s="95">
        <v>8.48</v>
      </c>
      <c r="G3343" s="95">
        <v>82.98</v>
      </c>
      <c r="H3343" s="95">
        <v>41.56</v>
      </c>
      <c r="I3343" s="95">
        <v>34.25</v>
      </c>
      <c r="J3343" s="95">
        <v>25.1</v>
      </c>
      <c r="K3343" s="95">
        <v>24.8</v>
      </c>
      <c r="L3343" s="95">
        <v>-0.28999999999999998</v>
      </c>
      <c r="M3343" s="95">
        <v>-0.24</v>
      </c>
      <c r="N3343" s="95">
        <v>10.43</v>
      </c>
      <c r="O3343" s="95">
        <v>308.52</v>
      </c>
      <c r="P3343" s="95">
        <v>-16.57</v>
      </c>
      <c r="Q3343" s="95">
        <v>1.06</v>
      </c>
      <c r="R3343" s="95">
        <v>67.19</v>
      </c>
      <c r="S3343" s="95">
        <v>27.86</v>
      </c>
      <c r="T3343" s="95">
        <v>54.27</v>
      </c>
      <c r="U3343" s="95">
        <v>0.41</v>
      </c>
      <c r="V3343" s="95">
        <v>0.59</v>
      </c>
      <c r="W3343" s="95">
        <v>0.81</v>
      </c>
      <c r="X3343" s="95">
        <v>4.3600000000000003</v>
      </c>
      <c r="Y3343" s="95">
        <v>4.93</v>
      </c>
      <c r="Z3343" s="74" t="s">
        <v>1111</v>
      </c>
      <c r="AA3343" s="95">
        <v>4.66</v>
      </c>
      <c r="AB3343" s="95">
        <v>3.13</v>
      </c>
      <c r="AC3343" s="74" t="s">
        <v>1111</v>
      </c>
      <c r="AD3343" s="95">
        <v>217445313608</v>
      </c>
    </row>
    <row r="3344" spans="1:30" x14ac:dyDescent="0.2">
      <c r="A3344" s="74" t="s">
        <v>4452</v>
      </c>
      <c r="B3344" s="95">
        <v>5287.17</v>
      </c>
      <c r="C3344" s="95"/>
      <c r="D3344" s="95">
        <v>15.25</v>
      </c>
      <c r="E3344" s="95">
        <v>6.1</v>
      </c>
      <c r="F3344" s="95">
        <v>3.18</v>
      </c>
      <c r="G3344" s="95">
        <v>23.51</v>
      </c>
      <c r="H3344" s="95">
        <v>17.66</v>
      </c>
      <c r="I3344" s="95">
        <v>13.31</v>
      </c>
      <c r="J3344" s="95">
        <v>11.49</v>
      </c>
      <c r="K3344" s="95">
        <v>10.73</v>
      </c>
      <c r="L3344" s="95">
        <v>-0.77</v>
      </c>
      <c r="M3344" s="95">
        <v>-0.41</v>
      </c>
      <c r="N3344" s="95">
        <v>2.0299999999999998</v>
      </c>
      <c r="O3344" s="95"/>
      <c r="P3344" s="95">
        <v>-3.18</v>
      </c>
      <c r="Q3344" s="95"/>
      <c r="R3344" s="95">
        <v>40.01</v>
      </c>
      <c r="S3344" s="95">
        <v>20.85</v>
      </c>
      <c r="T3344" s="95">
        <v>27.8</v>
      </c>
      <c r="U3344" s="95">
        <v>0.52</v>
      </c>
      <c r="V3344" s="95">
        <v>0.48</v>
      </c>
      <c r="W3344" s="95">
        <v>1.57</v>
      </c>
      <c r="X3344" s="95">
        <v>7.92</v>
      </c>
      <c r="Y3344" s="95">
        <v>18.670000000000002</v>
      </c>
      <c r="Z3344" s="74" t="s">
        <v>1111</v>
      </c>
      <c r="AA3344" s="95">
        <v>866.3</v>
      </c>
      <c r="AB3344" s="95">
        <v>346.61</v>
      </c>
      <c r="AC3344" s="74" t="s">
        <v>1111</v>
      </c>
      <c r="AD3344" s="95">
        <v>18413626959</v>
      </c>
    </row>
    <row r="3345" spans="1:30" x14ac:dyDescent="0.2">
      <c r="A3345" s="74" t="s">
        <v>4453</v>
      </c>
      <c r="B3345" s="95">
        <v>71.5</v>
      </c>
      <c r="C3345" s="95"/>
      <c r="D3345" s="95">
        <v>-23.03</v>
      </c>
      <c r="E3345" s="95">
        <v>7.82</v>
      </c>
      <c r="F3345" s="95">
        <v>4.28</v>
      </c>
      <c r="G3345" s="95">
        <v>69.8</v>
      </c>
      <c r="H3345" s="95">
        <v>-21.58</v>
      </c>
      <c r="I3345" s="95">
        <v>-27.51</v>
      </c>
      <c r="J3345" s="95">
        <v>-29.36</v>
      </c>
      <c r="K3345" s="95">
        <v>-26.68</v>
      </c>
      <c r="L3345" s="95">
        <v>2.68</v>
      </c>
      <c r="M3345" s="95">
        <v>-0.71</v>
      </c>
      <c r="N3345" s="95">
        <v>6.34</v>
      </c>
      <c r="O3345" s="95">
        <v>5.38</v>
      </c>
      <c r="P3345" s="95">
        <v>-57.29</v>
      </c>
      <c r="Q3345" s="95">
        <v>7.2</v>
      </c>
      <c r="R3345" s="95">
        <v>-33.950000000000003</v>
      </c>
      <c r="S3345" s="95">
        <v>-18.600000000000001</v>
      </c>
      <c r="T3345" s="95">
        <v>-18.36</v>
      </c>
      <c r="U3345" s="95">
        <v>0.55000000000000004</v>
      </c>
      <c r="V3345" s="95">
        <v>0.45</v>
      </c>
      <c r="W3345" s="95">
        <v>0.68</v>
      </c>
      <c r="X3345" s="95">
        <v>39.07</v>
      </c>
      <c r="Y3345" s="95"/>
      <c r="Z3345" s="74" t="s">
        <v>1111</v>
      </c>
      <c r="AA3345" s="95">
        <v>9.15</v>
      </c>
      <c r="AB3345" s="95">
        <v>-3.1</v>
      </c>
      <c r="AC3345" s="74" t="s">
        <v>1111</v>
      </c>
      <c r="AD3345" s="95">
        <v>2495643150</v>
      </c>
    </row>
    <row r="3346" spans="1:30" x14ac:dyDescent="0.2">
      <c r="A3346" s="74" t="s">
        <v>4454</v>
      </c>
      <c r="B3346" s="95">
        <v>85.13</v>
      </c>
      <c r="C3346" s="95">
        <v>5.0199999999999996</v>
      </c>
      <c r="D3346" s="95">
        <v>21.2</v>
      </c>
      <c r="E3346" s="95">
        <v>3.52</v>
      </c>
      <c r="F3346" s="95">
        <v>1.54</v>
      </c>
      <c r="G3346" s="95">
        <v>69.12</v>
      </c>
      <c r="H3346" s="95">
        <v>21.24</v>
      </c>
      <c r="I3346" s="95">
        <v>17.43</v>
      </c>
      <c r="J3346" s="95">
        <v>17.39</v>
      </c>
      <c r="K3346" s="95">
        <v>19.170000000000002</v>
      </c>
      <c r="L3346" s="95">
        <v>1.78</v>
      </c>
      <c r="M3346" s="95">
        <v>0.36</v>
      </c>
      <c r="N3346" s="95">
        <v>3.69</v>
      </c>
      <c r="O3346" s="95">
        <v>-32.69</v>
      </c>
      <c r="P3346" s="95">
        <v>-1.9</v>
      </c>
      <c r="Q3346" s="95">
        <v>0.8</v>
      </c>
      <c r="R3346" s="95">
        <v>16.600000000000001</v>
      </c>
      <c r="S3346" s="95">
        <v>7.24</v>
      </c>
      <c r="T3346" s="95">
        <v>11.41</v>
      </c>
      <c r="U3346" s="95">
        <v>0.44</v>
      </c>
      <c r="V3346" s="95">
        <v>0.56000000000000005</v>
      </c>
      <c r="W3346" s="95">
        <v>0.42</v>
      </c>
      <c r="X3346" s="95">
        <v>-0.19</v>
      </c>
      <c r="Y3346" s="95">
        <v>-14.61</v>
      </c>
      <c r="Z3346" s="74" t="s">
        <v>1111</v>
      </c>
      <c r="AA3346" s="95">
        <v>24.2</v>
      </c>
      <c r="AB3346" s="95">
        <v>4.0199999999999996</v>
      </c>
      <c r="AC3346" s="74" t="s">
        <v>1111</v>
      </c>
      <c r="AD3346" s="95">
        <v>190443599395</v>
      </c>
    </row>
    <row r="3347" spans="1:30" x14ac:dyDescent="0.2">
      <c r="A3347" s="74" t="s">
        <v>4455</v>
      </c>
      <c r="B3347" s="95">
        <v>43.22</v>
      </c>
      <c r="C3347" s="95"/>
      <c r="D3347" s="95">
        <v>22.81</v>
      </c>
      <c r="E3347" s="95">
        <v>1.8</v>
      </c>
      <c r="F3347" s="95">
        <v>1.08</v>
      </c>
      <c r="G3347" s="95">
        <v>54.51</v>
      </c>
      <c r="H3347" s="95">
        <v>13.17</v>
      </c>
      <c r="I3347" s="95">
        <v>10.84</v>
      </c>
      <c r="J3347" s="95">
        <v>18.760000000000002</v>
      </c>
      <c r="K3347" s="95">
        <v>19.68</v>
      </c>
      <c r="L3347" s="95">
        <v>0.91</v>
      </c>
      <c r="M3347" s="95">
        <v>0.09</v>
      </c>
      <c r="N3347" s="95">
        <v>2.4700000000000002</v>
      </c>
      <c r="O3347" s="95">
        <v>50.36</v>
      </c>
      <c r="P3347" s="95">
        <v>-1.35</v>
      </c>
      <c r="Q3347" s="95">
        <v>1.1200000000000001</v>
      </c>
      <c r="R3347" s="95">
        <v>7.9</v>
      </c>
      <c r="S3347" s="95">
        <v>4.72</v>
      </c>
      <c r="T3347" s="95">
        <v>7.6</v>
      </c>
      <c r="U3347" s="95">
        <v>0.6</v>
      </c>
      <c r="V3347" s="95">
        <v>0.4</v>
      </c>
      <c r="W3347" s="95">
        <v>0.44</v>
      </c>
      <c r="X3347" s="95"/>
      <c r="Y3347" s="95"/>
      <c r="Z3347" s="74" t="s">
        <v>1111</v>
      </c>
      <c r="AA3347" s="95">
        <v>23.98</v>
      </c>
      <c r="AB3347" s="95">
        <v>1.9</v>
      </c>
      <c r="AC3347" s="74" t="s">
        <v>1111</v>
      </c>
      <c r="AD3347" s="95">
        <v>6974337926</v>
      </c>
    </row>
    <row r="3348" spans="1:30" x14ac:dyDescent="0.2">
      <c r="A3348" s="74" t="s">
        <v>4456</v>
      </c>
      <c r="B3348" s="95">
        <v>35</v>
      </c>
      <c r="C3348" s="95">
        <v>2</v>
      </c>
      <c r="D3348" s="95">
        <v>23.27</v>
      </c>
      <c r="E3348" s="95">
        <v>2.3199999999999998</v>
      </c>
      <c r="F3348" s="95">
        <v>1.26</v>
      </c>
      <c r="G3348" s="95">
        <v>38.53</v>
      </c>
      <c r="H3348" s="95">
        <v>14.25</v>
      </c>
      <c r="I3348" s="95">
        <v>10.93</v>
      </c>
      <c r="J3348" s="95">
        <v>17.86</v>
      </c>
      <c r="K3348" s="95">
        <v>20.68</v>
      </c>
      <c r="L3348" s="95">
        <v>2.82</v>
      </c>
      <c r="M3348" s="95">
        <v>0.37</v>
      </c>
      <c r="N3348" s="95">
        <v>2.54</v>
      </c>
      <c r="O3348" s="95">
        <v>18.489999999999998</v>
      </c>
      <c r="P3348" s="95">
        <v>-1.55</v>
      </c>
      <c r="Q3348" s="95">
        <v>1.56</v>
      </c>
      <c r="R3348" s="95">
        <v>9.9499999999999993</v>
      </c>
      <c r="S3348" s="95">
        <v>5.41</v>
      </c>
      <c r="T3348" s="95">
        <v>8.1300000000000008</v>
      </c>
      <c r="U3348" s="95">
        <v>0.54</v>
      </c>
      <c r="V3348" s="95">
        <v>0.46</v>
      </c>
      <c r="W3348" s="95">
        <v>0.49</v>
      </c>
      <c r="X3348" s="95"/>
      <c r="Y3348" s="95"/>
      <c r="Z3348" s="74" t="s">
        <v>1111</v>
      </c>
      <c r="AA3348" s="95">
        <v>15.11</v>
      </c>
      <c r="AB3348" s="95">
        <v>1.5</v>
      </c>
      <c r="AC3348" s="74" t="s">
        <v>1111</v>
      </c>
      <c r="AD3348" s="95">
        <v>5888312500</v>
      </c>
    </row>
    <row r="3349" spans="1:30" x14ac:dyDescent="0.2">
      <c r="A3349" s="74" t="s">
        <v>4457</v>
      </c>
      <c r="B3349" s="95">
        <v>10.76</v>
      </c>
      <c r="C3349" s="95"/>
      <c r="D3349" s="95">
        <v>-5.97</v>
      </c>
      <c r="E3349" s="95">
        <v>0.78</v>
      </c>
      <c r="F3349" s="95">
        <v>0.48</v>
      </c>
      <c r="G3349" s="95">
        <v>26.21</v>
      </c>
      <c r="H3349" s="95">
        <v>-114.67</v>
      </c>
      <c r="I3349" s="95">
        <v>-93.9</v>
      </c>
      <c r="J3349" s="95">
        <v>-4.8899999999999997</v>
      </c>
      <c r="K3349" s="95">
        <v>-5.57</v>
      </c>
      <c r="L3349" s="95">
        <v>-0.69</v>
      </c>
      <c r="M3349" s="95">
        <v>0.11</v>
      </c>
      <c r="N3349" s="95">
        <v>5.6</v>
      </c>
      <c r="O3349" s="95">
        <v>2.0099999999999998</v>
      </c>
      <c r="P3349" s="95">
        <v>-0.66</v>
      </c>
      <c r="Q3349" s="95">
        <v>8.74</v>
      </c>
      <c r="R3349" s="95">
        <v>-13.14</v>
      </c>
      <c r="S3349" s="95">
        <v>-8.0500000000000007</v>
      </c>
      <c r="T3349" s="95">
        <v>-13.59</v>
      </c>
      <c r="U3349" s="95">
        <v>0.61</v>
      </c>
      <c r="V3349" s="95">
        <v>0.39</v>
      </c>
      <c r="W3349" s="95">
        <v>0.09</v>
      </c>
      <c r="X3349" s="95">
        <v>101.69</v>
      </c>
      <c r="Y3349" s="95"/>
      <c r="Z3349" s="74" t="s">
        <v>1111</v>
      </c>
      <c r="AA3349" s="95">
        <v>13.72</v>
      </c>
      <c r="AB3349" s="95">
        <v>-1.8</v>
      </c>
      <c r="AC3349" s="74" t="s">
        <v>1111</v>
      </c>
      <c r="AD3349" s="95">
        <v>2435749808</v>
      </c>
    </row>
    <row r="3350" spans="1:30" x14ac:dyDescent="0.2">
      <c r="A3350" s="74" t="s">
        <v>4458</v>
      </c>
      <c r="B3350" s="95">
        <v>14.41</v>
      </c>
      <c r="C3350" s="95">
        <v>5.48</v>
      </c>
      <c r="D3350" s="95">
        <v>11.45</v>
      </c>
      <c r="E3350" s="95">
        <v>1.17</v>
      </c>
      <c r="F3350" s="95">
        <v>0.13</v>
      </c>
      <c r="G3350" s="95">
        <v>0</v>
      </c>
      <c r="H3350" s="95">
        <v>37.28</v>
      </c>
      <c r="I3350" s="95">
        <v>27.7</v>
      </c>
      <c r="J3350" s="95">
        <v>8.5</v>
      </c>
      <c r="K3350" s="95">
        <v>-6.33</v>
      </c>
      <c r="L3350" s="95">
        <v>-14.83</v>
      </c>
      <c r="M3350" s="95">
        <v>-2.04</v>
      </c>
      <c r="N3350" s="95">
        <v>3.17</v>
      </c>
      <c r="O3350" s="95"/>
      <c r="P3350" s="95">
        <v>-0.13</v>
      </c>
      <c r="Q3350" s="95"/>
      <c r="R3350" s="95">
        <v>10.199999999999999</v>
      </c>
      <c r="S3350" s="95">
        <v>1.1100000000000001</v>
      </c>
      <c r="T3350" s="95">
        <v>9.93</v>
      </c>
      <c r="U3350" s="95">
        <v>0.11</v>
      </c>
      <c r="V3350" s="95">
        <v>0.89</v>
      </c>
      <c r="W3350" s="95">
        <v>0.04</v>
      </c>
      <c r="X3350" s="95">
        <v>7.83</v>
      </c>
      <c r="Y3350" s="95">
        <v>4.34</v>
      </c>
      <c r="Z3350" s="74" t="s">
        <v>1111</v>
      </c>
      <c r="AA3350" s="95">
        <v>12.34</v>
      </c>
      <c r="AB3350" s="95">
        <v>1.26</v>
      </c>
      <c r="AC3350" s="74" t="s">
        <v>1111</v>
      </c>
      <c r="AD3350" s="95">
        <v>1823767066</v>
      </c>
    </row>
    <row r="3351" spans="1:30" x14ac:dyDescent="0.2">
      <c r="A3351" s="74" t="s">
        <v>4459</v>
      </c>
      <c r="B3351" s="95">
        <v>57.35</v>
      </c>
      <c r="C3351" s="95">
        <v>4.32</v>
      </c>
      <c r="D3351" s="95">
        <v>15.97</v>
      </c>
      <c r="E3351" s="95">
        <v>1.34</v>
      </c>
      <c r="F3351" s="95">
        <v>0.45</v>
      </c>
      <c r="G3351" s="95">
        <v>70.34</v>
      </c>
      <c r="H3351" s="95">
        <v>21.07</v>
      </c>
      <c r="I3351" s="95">
        <v>14.13</v>
      </c>
      <c r="J3351" s="95">
        <v>10.71</v>
      </c>
      <c r="K3351" s="95">
        <v>19.420000000000002</v>
      </c>
      <c r="L3351" s="95">
        <v>8.6999999999999993</v>
      </c>
      <c r="M3351" s="95">
        <v>1.0900000000000001</v>
      </c>
      <c r="N3351" s="95">
        <v>2.2599999999999998</v>
      </c>
      <c r="O3351" s="95">
        <v>-145.69</v>
      </c>
      <c r="P3351" s="95">
        <v>-0.48</v>
      </c>
      <c r="Q3351" s="95">
        <v>0.95</v>
      </c>
      <c r="R3351" s="95">
        <v>8.42</v>
      </c>
      <c r="S3351" s="95">
        <v>2.84</v>
      </c>
      <c r="T3351" s="95">
        <v>5.93</v>
      </c>
      <c r="U3351" s="95">
        <v>0.34</v>
      </c>
      <c r="V3351" s="95">
        <v>0.66</v>
      </c>
      <c r="W3351" s="95">
        <v>0.2</v>
      </c>
      <c r="X3351" s="95">
        <v>-0.26</v>
      </c>
      <c r="Y3351" s="95">
        <v>0.52</v>
      </c>
      <c r="Z3351" s="74" t="s">
        <v>1111</v>
      </c>
      <c r="AA3351" s="95">
        <v>42.67</v>
      </c>
      <c r="AB3351" s="95">
        <v>3.59</v>
      </c>
      <c r="AC3351" s="74" t="s">
        <v>1111</v>
      </c>
      <c r="AD3351" s="95">
        <v>3019689695</v>
      </c>
    </row>
    <row r="3352" spans="1:30" x14ac:dyDescent="0.2">
      <c r="A3352" s="74" t="s">
        <v>4460</v>
      </c>
      <c r="B3352" s="95">
        <v>27.82</v>
      </c>
      <c r="C3352" s="95">
        <v>3.81</v>
      </c>
      <c r="D3352" s="95">
        <v>9.56</v>
      </c>
      <c r="E3352" s="95">
        <v>1.1200000000000001</v>
      </c>
      <c r="F3352" s="95">
        <v>0.11</v>
      </c>
      <c r="G3352" s="95">
        <v>0</v>
      </c>
      <c r="H3352" s="95">
        <v>38.53</v>
      </c>
      <c r="I3352" s="95">
        <v>29.88</v>
      </c>
      <c r="J3352" s="95">
        <v>7.42</v>
      </c>
      <c r="K3352" s="95">
        <v>-8.0500000000000007</v>
      </c>
      <c r="L3352" s="95">
        <v>-15.47</v>
      </c>
      <c r="M3352" s="95">
        <v>-2.34</v>
      </c>
      <c r="N3352" s="95">
        <v>2.86</v>
      </c>
      <c r="O3352" s="95"/>
      <c r="P3352" s="95">
        <v>-0.11</v>
      </c>
      <c r="Q3352" s="95"/>
      <c r="R3352" s="95">
        <v>11.74</v>
      </c>
      <c r="S3352" s="95">
        <v>1.1599999999999999</v>
      </c>
      <c r="T3352" s="95">
        <v>7.92</v>
      </c>
      <c r="U3352" s="95">
        <v>0.1</v>
      </c>
      <c r="V3352" s="95">
        <v>0.9</v>
      </c>
      <c r="W3352" s="95">
        <v>0.04</v>
      </c>
      <c r="X3352" s="95">
        <v>15.32</v>
      </c>
      <c r="Y3352" s="95">
        <v>20.61</v>
      </c>
      <c r="Z3352" s="74" t="s">
        <v>1111</v>
      </c>
      <c r="AA3352" s="95">
        <v>24.78</v>
      </c>
      <c r="AB3352" s="95">
        <v>2.91</v>
      </c>
      <c r="AC3352" s="74" t="s">
        <v>1111</v>
      </c>
      <c r="AD3352" s="95">
        <v>227467448</v>
      </c>
    </row>
    <row r="3353" spans="1:30" x14ac:dyDescent="0.2">
      <c r="A3353" s="74" t="s">
        <v>4461</v>
      </c>
      <c r="B3353" s="95">
        <v>6.33</v>
      </c>
      <c r="C3353" s="95">
        <v>2.58</v>
      </c>
      <c r="D3353" s="95">
        <v>39.04</v>
      </c>
      <c r="E3353" s="95">
        <v>0.61</v>
      </c>
      <c r="F3353" s="95">
        <v>0.03</v>
      </c>
      <c r="G3353" s="95">
        <v>80.88</v>
      </c>
      <c r="H3353" s="95">
        <v>0</v>
      </c>
      <c r="I3353" s="95">
        <v>5.13</v>
      </c>
      <c r="J3353" s="95"/>
      <c r="K3353" s="95"/>
      <c r="L3353" s="95"/>
      <c r="M3353" s="95">
        <v>-4.6399999999999997</v>
      </c>
      <c r="N3353" s="95">
        <v>2</v>
      </c>
      <c r="O3353" s="95">
        <v>0.97</v>
      </c>
      <c r="P3353" s="95">
        <v>-0.13</v>
      </c>
      <c r="Q3353" s="95">
        <v>1.05</v>
      </c>
      <c r="R3353" s="95">
        <v>1.55</v>
      </c>
      <c r="S3353" s="95">
        <v>0.09</v>
      </c>
      <c r="T3353" s="95"/>
      <c r="U3353" s="95">
        <v>0.06</v>
      </c>
      <c r="V3353" s="95">
        <v>0.94</v>
      </c>
      <c r="W3353" s="95">
        <v>0.02</v>
      </c>
      <c r="X3353" s="95">
        <v>-7.29</v>
      </c>
      <c r="Y3353" s="95"/>
      <c r="Z3353" s="74" t="s">
        <v>1111</v>
      </c>
      <c r="AA3353" s="95">
        <v>10.43</v>
      </c>
      <c r="AB3353" s="95">
        <v>0.16</v>
      </c>
      <c r="AC3353" s="74" t="s">
        <v>1111</v>
      </c>
      <c r="AD3353" s="95">
        <v>35692021500</v>
      </c>
    </row>
    <row r="3354" spans="1:30" x14ac:dyDescent="0.2">
      <c r="A3354" s="74" t="s">
        <v>4462</v>
      </c>
      <c r="B3354" s="95">
        <v>8.99</v>
      </c>
      <c r="C3354" s="95"/>
      <c r="D3354" s="95">
        <v>30.94</v>
      </c>
      <c r="E3354" s="95">
        <v>0.81</v>
      </c>
      <c r="F3354" s="95">
        <v>0.3</v>
      </c>
      <c r="G3354" s="95">
        <v>14.9</v>
      </c>
      <c r="H3354" s="95">
        <v>1.8</v>
      </c>
      <c r="I3354" s="95">
        <v>1.02</v>
      </c>
      <c r="J3354" s="95">
        <v>17.57</v>
      </c>
      <c r="K3354" s="95">
        <v>35.14</v>
      </c>
      <c r="L3354" s="95">
        <v>17.57</v>
      </c>
      <c r="M3354" s="95">
        <v>0.81</v>
      </c>
      <c r="N3354" s="95">
        <v>0.32</v>
      </c>
      <c r="O3354" s="95">
        <v>2.73</v>
      </c>
      <c r="P3354" s="95">
        <v>-0.39</v>
      </c>
      <c r="Q3354" s="95">
        <v>1.96</v>
      </c>
      <c r="R3354" s="95">
        <v>2.6</v>
      </c>
      <c r="S3354" s="95">
        <v>0.97</v>
      </c>
      <c r="T3354" s="95">
        <v>1.49</v>
      </c>
      <c r="U3354" s="95">
        <v>0.37</v>
      </c>
      <c r="V3354" s="95">
        <v>0.63</v>
      </c>
      <c r="W3354" s="95">
        <v>0.95</v>
      </c>
      <c r="X3354" s="95">
        <v>3.36</v>
      </c>
      <c r="Y3354" s="95"/>
      <c r="Z3354" s="74" t="s">
        <v>1111</v>
      </c>
      <c r="AA3354" s="95">
        <v>11.16</v>
      </c>
      <c r="AB3354" s="95">
        <v>0.28999999999999998</v>
      </c>
      <c r="AC3354" s="74" t="s">
        <v>1111</v>
      </c>
      <c r="AD3354" s="95">
        <v>163263794</v>
      </c>
    </row>
    <row r="3355" spans="1:30" x14ac:dyDescent="0.2">
      <c r="A3355" s="74" t="s">
        <v>4463</v>
      </c>
      <c r="B3355" s="95">
        <v>23.41</v>
      </c>
      <c r="C3355" s="95">
        <v>3.93</v>
      </c>
      <c r="D3355" s="95">
        <v>16.52</v>
      </c>
      <c r="E3355" s="95">
        <v>2.46</v>
      </c>
      <c r="F3355" s="95">
        <v>0.69</v>
      </c>
      <c r="G3355" s="95">
        <v>31.94</v>
      </c>
      <c r="H3355" s="95">
        <v>9.08</v>
      </c>
      <c r="I3355" s="95">
        <v>5.76</v>
      </c>
      <c r="J3355" s="95">
        <v>10.47</v>
      </c>
      <c r="K3355" s="95">
        <v>15.35</v>
      </c>
      <c r="L3355" s="95">
        <v>4.88</v>
      </c>
      <c r="M3355" s="95">
        <v>1.1499999999999999</v>
      </c>
      <c r="N3355" s="95">
        <v>0.95</v>
      </c>
      <c r="O3355" s="95">
        <v>10.98</v>
      </c>
      <c r="P3355" s="95">
        <v>-1.01</v>
      </c>
      <c r="Q3355" s="95">
        <v>1.24</v>
      </c>
      <c r="R3355" s="95">
        <v>14.87</v>
      </c>
      <c r="S3355" s="95">
        <v>4.1500000000000004</v>
      </c>
      <c r="T3355" s="95">
        <v>9.4499999999999993</v>
      </c>
      <c r="U3355" s="95">
        <v>0.28000000000000003</v>
      </c>
      <c r="V3355" s="95">
        <v>0.72</v>
      </c>
      <c r="W3355" s="95">
        <v>0.72</v>
      </c>
      <c r="X3355" s="95">
        <v>9.67</v>
      </c>
      <c r="Y3355" s="95"/>
      <c r="Z3355" s="74" t="s">
        <v>1111</v>
      </c>
      <c r="AA3355" s="95">
        <v>9.5299999999999994</v>
      </c>
      <c r="AB3355" s="95">
        <v>1.42</v>
      </c>
      <c r="AC3355" s="74" t="s">
        <v>1111</v>
      </c>
      <c r="AD3355" s="95">
        <v>9958614000</v>
      </c>
    </row>
    <row r="3356" spans="1:30" x14ac:dyDescent="0.2">
      <c r="A3356" s="74" t="s">
        <v>4464</v>
      </c>
      <c r="B3356" s="95">
        <v>215.37</v>
      </c>
      <c r="C3356" s="95">
        <v>0.17</v>
      </c>
      <c r="D3356" s="95">
        <v>4.1900000000000004</v>
      </c>
      <c r="E3356" s="95">
        <v>0.31</v>
      </c>
      <c r="F3356" s="95">
        <v>0.05</v>
      </c>
      <c r="G3356" s="95">
        <v>51.52</v>
      </c>
      <c r="H3356" s="95">
        <v>27.96</v>
      </c>
      <c r="I3356" s="95">
        <v>22.5</v>
      </c>
      <c r="J3356" s="95">
        <v>3.37</v>
      </c>
      <c r="K3356" s="95">
        <v>7.67</v>
      </c>
      <c r="L3356" s="95">
        <v>4.3</v>
      </c>
      <c r="M3356" s="95">
        <v>0.39</v>
      </c>
      <c r="N3356" s="95">
        <v>0.94</v>
      </c>
      <c r="O3356" s="95"/>
      <c r="P3356" s="95">
        <v>-0.05</v>
      </c>
      <c r="Q3356" s="95"/>
      <c r="R3356" s="95">
        <v>7.32</v>
      </c>
      <c r="S3356" s="95">
        <v>1.3</v>
      </c>
      <c r="T3356" s="95">
        <v>4.5599999999999996</v>
      </c>
      <c r="U3356" s="95">
        <v>0.18</v>
      </c>
      <c r="V3356" s="95">
        <v>0.82</v>
      </c>
      <c r="W3356" s="95">
        <v>0.06</v>
      </c>
      <c r="X3356" s="95">
        <v>3.33</v>
      </c>
      <c r="Y3356" s="95">
        <v>-1.27</v>
      </c>
      <c r="Z3356" s="74" t="s">
        <v>1111</v>
      </c>
      <c r="AA3356" s="95">
        <v>703.03</v>
      </c>
      <c r="AB3356" s="95">
        <v>51.43</v>
      </c>
      <c r="AC3356" s="74" t="s">
        <v>1111</v>
      </c>
      <c r="AD3356" s="95">
        <v>783085320</v>
      </c>
    </row>
    <row r="3357" spans="1:30" x14ac:dyDescent="0.2">
      <c r="A3357" s="74" t="s">
        <v>4465</v>
      </c>
      <c r="B3357" s="95">
        <v>47.11</v>
      </c>
      <c r="C3357" s="95">
        <v>4.08</v>
      </c>
      <c r="D3357" s="95">
        <v>16.05</v>
      </c>
      <c r="E3357" s="95">
        <v>1.62</v>
      </c>
      <c r="F3357" s="95">
        <v>0.37</v>
      </c>
      <c r="G3357" s="95">
        <v>39.979999999999997</v>
      </c>
      <c r="H3357" s="95">
        <v>18.760000000000002</v>
      </c>
      <c r="I3357" s="95">
        <v>10.91</v>
      </c>
      <c r="J3357" s="95">
        <v>9.33</v>
      </c>
      <c r="K3357" s="95">
        <v>17.760000000000002</v>
      </c>
      <c r="L3357" s="95">
        <v>8.42</v>
      </c>
      <c r="M3357" s="95">
        <v>1.47</v>
      </c>
      <c r="N3357" s="95">
        <v>1.75</v>
      </c>
      <c r="O3357" s="95">
        <v>-3.84</v>
      </c>
      <c r="P3357" s="95">
        <v>-0.41</v>
      </c>
      <c r="Q3357" s="95">
        <v>0.49</v>
      </c>
      <c r="R3357" s="95">
        <v>10.119999999999999</v>
      </c>
      <c r="S3357" s="95">
        <v>2.2999999999999998</v>
      </c>
      <c r="T3357" s="95">
        <v>5.77</v>
      </c>
      <c r="U3357" s="95">
        <v>0.23</v>
      </c>
      <c r="V3357" s="95">
        <v>0.77</v>
      </c>
      <c r="W3357" s="95">
        <v>0.21</v>
      </c>
      <c r="X3357" s="95">
        <v>1.34</v>
      </c>
      <c r="Y3357" s="95">
        <v>7.41</v>
      </c>
      <c r="Z3357" s="74" t="s">
        <v>1111</v>
      </c>
      <c r="AA3357" s="95">
        <v>29.01</v>
      </c>
      <c r="AB3357" s="95">
        <v>2.93</v>
      </c>
      <c r="AC3357" s="74" t="s">
        <v>1111</v>
      </c>
      <c r="AD3357" s="95">
        <v>1447704433</v>
      </c>
    </row>
    <row r="3358" spans="1:30" x14ac:dyDescent="0.2">
      <c r="A3358" s="74" t="s">
        <v>4466</v>
      </c>
      <c r="B3358" s="95">
        <v>28.88</v>
      </c>
      <c r="C3358" s="95"/>
      <c r="D3358" s="95">
        <v>19.7</v>
      </c>
      <c r="E3358" s="95">
        <v>1.02</v>
      </c>
      <c r="F3358" s="95">
        <v>0.75</v>
      </c>
      <c r="G3358" s="95">
        <v>14.34</v>
      </c>
      <c r="H3358" s="95">
        <v>6.64</v>
      </c>
      <c r="I3358" s="95">
        <v>4.82</v>
      </c>
      <c r="J3358" s="95">
        <v>14.3</v>
      </c>
      <c r="K3358" s="95">
        <v>14.24</v>
      </c>
      <c r="L3358" s="95">
        <v>-0.05</v>
      </c>
      <c r="M3358" s="95">
        <v>0</v>
      </c>
      <c r="N3358" s="95">
        <v>0.95</v>
      </c>
      <c r="O3358" s="95">
        <v>1.86</v>
      </c>
      <c r="P3358" s="95">
        <v>-1.56</v>
      </c>
      <c r="Q3358" s="95">
        <v>4.37</v>
      </c>
      <c r="R3358" s="95">
        <v>5.16</v>
      </c>
      <c r="S3358" s="95">
        <v>3.8</v>
      </c>
      <c r="T3358" s="95">
        <v>5.44</v>
      </c>
      <c r="U3358" s="95">
        <v>0.74</v>
      </c>
      <c r="V3358" s="95">
        <v>0.26</v>
      </c>
      <c r="W3358" s="95">
        <v>0.79</v>
      </c>
      <c r="X3358" s="95">
        <v>10.55</v>
      </c>
      <c r="Y3358" s="95"/>
      <c r="Z3358" s="74" t="s">
        <v>1111</v>
      </c>
      <c r="AA3358" s="95">
        <v>28.4</v>
      </c>
      <c r="AB3358" s="95">
        <v>1.47</v>
      </c>
      <c r="AC3358" s="74" t="s">
        <v>1111</v>
      </c>
      <c r="AD3358" s="95">
        <v>285062928</v>
      </c>
    </row>
    <row r="3359" spans="1:30" x14ac:dyDescent="0.2">
      <c r="A3359" s="74" t="s">
        <v>4467</v>
      </c>
      <c r="B3359" s="95">
        <v>22.2</v>
      </c>
      <c r="C3359" s="95">
        <v>0.9</v>
      </c>
      <c r="D3359" s="95">
        <v>24.34</v>
      </c>
      <c r="E3359" s="95">
        <v>1.46</v>
      </c>
      <c r="F3359" s="95">
        <v>0.73</v>
      </c>
      <c r="G3359" s="95">
        <v>100</v>
      </c>
      <c r="H3359" s="95">
        <v>8.1199999999999992</v>
      </c>
      <c r="I3359" s="95">
        <v>5.05</v>
      </c>
      <c r="J3359" s="95">
        <v>15.14</v>
      </c>
      <c r="K3359" s="95">
        <v>15.35</v>
      </c>
      <c r="L3359" s="95">
        <v>0.21</v>
      </c>
      <c r="M3359" s="95">
        <v>0.02</v>
      </c>
      <c r="N3359" s="95">
        <v>1.23</v>
      </c>
      <c r="O3359" s="95">
        <v>10.89</v>
      </c>
      <c r="P3359" s="95">
        <v>-0.99</v>
      </c>
      <c r="Q3359" s="95">
        <v>1.34</v>
      </c>
      <c r="R3359" s="95">
        <v>5.99</v>
      </c>
      <c r="S3359" s="95">
        <v>3</v>
      </c>
      <c r="T3359" s="95">
        <v>6.53</v>
      </c>
      <c r="U3359" s="95">
        <v>0.5</v>
      </c>
      <c r="V3359" s="95">
        <v>0.5</v>
      </c>
      <c r="W3359" s="95">
        <v>0.59</v>
      </c>
      <c r="X3359" s="95">
        <v>2.4500000000000002</v>
      </c>
      <c r="Y3359" s="95">
        <v>13.27</v>
      </c>
      <c r="Z3359" s="74" t="s">
        <v>1111</v>
      </c>
      <c r="AA3359" s="95">
        <v>15.22</v>
      </c>
      <c r="AB3359" s="95">
        <v>0.91</v>
      </c>
      <c r="AC3359" s="74" t="s">
        <v>1111</v>
      </c>
      <c r="AD3359" s="95">
        <v>11974906440</v>
      </c>
    </row>
    <row r="3360" spans="1:30" x14ac:dyDescent="0.2">
      <c r="A3360" s="74" t="s">
        <v>4468</v>
      </c>
      <c r="B3360" s="95">
        <v>22</v>
      </c>
      <c r="C3360" s="95">
        <v>0.91</v>
      </c>
      <c r="D3360" s="95">
        <v>24.12</v>
      </c>
      <c r="E3360" s="95">
        <v>1.45</v>
      </c>
      <c r="F3360" s="95">
        <v>0.72</v>
      </c>
      <c r="G3360" s="95">
        <v>100</v>
      </c>
      <c r="H3360" s="95">
        <v>8.1199999999999992</v>
      </c>
      <c r="I3360" s="95">
        <v>5.05</v>
      </c>
      <c r="J3360" s="95">
        <v>15</v>
      </c>
      <c r="K3360" s="95">
        <v>15.35</v>
      </c>
      <c r="L3360" s="95">
        <v>0.21</v>
      </c>
      <c r="M3360" s="95">
        <v>0.02</v>
      </c>
      <c r="N3360" s="95">
        <v>1.22</v>
      </c>
      <c r="O3360" s="95">
        <v>10.79</v>
      </c>
      <c r="P3360" s="95">
        <v>-0.99</v>
      </c>
      <c r="Q3360" s="95">
        <v>1.34</v>
      </c>
      <c r="R3360" s="95">
        <v>5.99</v>
      </c>
      <c r="S3360" s="95">
        <v>3</v>
      </c>
      <c r="T3360" s="95">
        <v>6.53</v>
      </c>
      <c r="U3360" s="95">
        <v>0.5</v>
      </c>
      <c r="V3360" s="95">
        <v>0.5</v>
      </c>
      <c r="W3360" s="95">
        <v>0.59</v>
      </c>
      <c r="X3360" s="95">
        <v>2.4500000000000002</v>
      </c>
      <c r="Y3360" s="95">
        <v>13.27</v>
      </c>
      <c r="Z3360" s="74" t="s">
        <v>1111</v>
      </c>
      <c r="AA3360" s="95">
        <v>15.22</v>
      </c>
      <c r="AB3360" s="95">
        <v>0.91</v>
      </c>
      <c r="AC3360" s="74" t="s">
        <v>1111</v>
      </c>
      <c r="AD3360" s="95">
        <v>11974906440</v>
      </c>
    </row>
    <row r="3361" spans="1:30" x14ac:dyDescent="0.2">
      <c r="A3361" s="74" t="s">
        <v>4469</v>
      </c>
      <c r="B3361" s="95">
        <v>22.83</v>
      </c>
      <c r="C3361" s="95">
        <v>1.4</v>
      </c>
      <c r="D3361" s="95">
        <v>13.32</v>
      </c>
      <c r="E3361" s="95">
        <v>1.81</v>
      </c>
      <c r="F3361" s="95">
        <v>1.06</v>
      </c>
      <c r="G3361" s="95">
        <v>22.44</v>
      </c>
      <c r="H3361" s="95">
        <v>7.71</v>
      </c>
      <c r="I3361" s="95">
        <v>5.31</v>
      </c>
      <c r="J3361" s="95">
        <v>9.19</v>
      </c>
      <c r="K3361" s="95">
        <v>9.34</v>
      </c>
      <c r="L3361" s="95">
        <v>0.16</v>
      </c>
      <c r="M3361" s="95">
        <v>0.03</v>
      </c>
      <c r="N3361" s="95">
        <v>0.71</v>
      </c>
      <c r="O3361" s="95">
        <v>8.34</v>
      </c>
      <c r="P3361" s="95">
        <v>-1.62</v>
      </c>
      <c r="Q3361" s="95">
        <v>1.58</v>
      </c>
      <c r="R3361" s="95">
        <v>13.57</v>
      </c>
      <c r="S3361" s="95">
        <v>7.94</v>
      </c>
      <c r="T3361" s="95">
        <v>12.59</v>
      </c>
      <c r="U3361" s="95">
        <v>0.59</v>
      </c>
      <c r="V3361" s="95">
        <v>0.41</v>
      </c>
      <c r="W3361" s="95">
        <v>1.49</v>
      </c>
      <c r="X3361" s="95">
        <v>2.93</v>
      </c>
      <c r="Y3361" s="95"/>
      <c r="Z3361" s="74" t="s">
        <v>1111</v>
      </c>
      <c r="AA3361" s="95">
        <v>12.63</v>
      </c>
      <c r="AB3361" s="95">
        <v>1.71</v>
      </c>
      <c r="AC3361" s="74" t="s">
        <v>1111</v>
      </c>
      <c r="AD3361" s="95">
        <v>759051840</v>
      </c>
    </row>
    <row r="3362" spans="1:30" x14ac:dyDescent="0.2">
      <c r="A3362" s="74" t="s">
        <v>4470</v>
      </c>
      <c r="B3362" s="95">
        <v>18.649999999999999</v>
      </c>
      <c r="C3362" s="95"/>
      <c r="D3362" s="95">
        <v>-315.77999999999997</v>
      </c>
      <c r="E3362" s="95">
        <v>2.93</v>
      </c>
      <c r="F3362" s="95">
        <v>2.0099999999999998</v>
      </c>
      <c r="G3362" s="95">
        <v>50.88</v>
      </c>
      <c r="H3362" s="95">
        <v>-0.61</v>
      </c>
      <c r="I3362" s="95">
        <v>-0.69</v>
      </c>
      <c r="J3362" s="95">
        <v>-357.46</v>
      </c>
      <c r="K3362" s="95">
        <v>-334.6</v>
      </c>
      <c r="L3362" s="95">
        <v>22.86</v>
      </c>
      <c r="M3362" s="95">
        <v>-0.19</v>
      </c>
      <c r="N3362" s="95">
        <v>2.19</v>
      </c>
      <c r="O3362" s="95">
        <v>32.26</v>
      </c>
      <c r="P3362" s="95">
        <v>-3</v>
      </c>
      <c r="Q3362" s="95">
        <v>1.23</v>
      </c>
      <c r="R3362" s="95">
        <v>-0.93</v>
      </c>
      <c r="S3362" s="95">
        <v>-0.64</v>
      </c>
      <c r="T3362" s="95">
        <v>-1.1499999999999999</v>
      </c>
      <c r="U3362" s="95">
        <v>0.68</v>
      </c>
      <c r="V3362" s="95">
        <v>0.32</v>
      </c>
      <c r="W3362" s="95">
        <v>0.91</v>
      </c>
      <c r="X3362" s="95">
        <v>2.4900000000000002</v>
      </c>
      <c r="Y3362" s="95">
        <v>10.96</v>
      </c>
      <c r="Z3362" s="74" t="s">
        <v>1111</v>
      </c>
      <c r="AA3362" s="95">
        <v>6.36</v>
      </c>
      <c r="AB3362" s="95">
        <v>-0.06</v>
      </c>
      <c r="AC3362" s="74" t="s">
        <v>1111</v>
      </c>
      <c r="AD3362" s="95">
        <v>1275425010</v>
      </c>
    </row>
    <row r="3363" spans="1:30" x14ac:dyDescent="0.2">
      <c r="A3363" s="74" t="s">
        <v>4471</v>
      </c>
      <c r="B3363" s="95">
        <v>203.07</v>
      </c>
      <c r="C3363" s="95">
        <v>1.1100000000000001</v>
      </c>
      <c r="D3363" s="95">
        <v>51.09</v>
      </c>
      <c r="E3363" s="95">
        <v>7.04</v>
      </c>
      <c r="F3363" s="95">
        <v>2.62</v>
      </c>
      <c r="G3363" s="95">
        <v>52.99</v>
      </c>
      <c r="H3363" s="95">
        <v>18.05</v>
      </c>
      <c r="I3363" s="95">
        <v>13.74</v>
      </c>
      <c r="J3363" s="95">
        <v>38.880000000000003</v>
      </c>
      <c r="K3363" s="95">
        <v>43.69</v>
      </c>
      <c r="L3363" s="95">
        <v>4.8099999999999996</v>
      </c>
      <c r="M3363" s="95">
        <v>0.87</v>
      </c>
      <c r="N3363" s="95">
        <v>7.02</v>
      </c>
      <c r="O3363" s="95">
        <v>18.28</v>
      </c>
      <c r="P3363" s="95">
        <v>-3.52</v>
      </c>
      <c r="Q3363" s="95">
        <v>2.2599999999999998</v>
      </c>
      <c r="R3363" s="95">
        <v>13.78</v>
      </c>
      <c r="S3363" s="95">
        <v>5.13</v>
      </c>
      <c r="T3363" s="95">
        <v>7.41</v>
      </c>
      <c r="U3363" s="95">
        <v>0.37</v>
      </c>
      <c r="V3363" s="95">
        <v>0.63</v>
      </c>
      <c r="W3363" s="95">
        <v>0.37</v>
      </c>
      <c r="X3363" s="95">
        <v>7.14</v>
      </c>
      <c r="Y3363" s="95">
        <v>-49.13</v>
      </c>
      <c r="Z3363" s="74" t="s">
        <v>1111</v>
      </c>
      <c r="AA3363" s="95">
        <v>28.84</v>
      </c>
      <c r="AB3363" s="95">
        <v>3.98</v>
      </c>
      <c r="AC3363" s="74" t="s">
        <v>1111</v>
      </c>
      <c r="AD3363" s="95">
        <v>54003054924</v>
      </c>
    </row>
    <row r="3364" spans="1:30" x14ac:dyDescent="0.2">
      <c r="A3364" s="74" t="s">
        <v>4472</v>
      </c>
      <c r="B3364" s="95">
        <v>159.53</v>
      </c>
      <c r="C3364" s="95">
        <v>1.76</v>
      </c>
      <c r="D3364" s="95">
        <v>6.98</v>
      </c>
      <c r="E3364" s="95">
        <v>2.4900000000000002</v>
      </c>
      <c r="F3364" s="95">
        <v>0.49</v>
      </c>
      <c r="G3364" s="95">
        <v>61.76</v>
      </c>
      <c r="H3364" s="95">
        <v>32.31</v>
      </c>
      <c r="I3364" s="95">
        <v>19.559999999999999</v>
      </c>
      <c r="J3364" s="95">
        <v>4.2300000000000004</v>
      </c>
      <c r="K3364" s="95">
        <v>9.0299999999999994</v>
      </c>
      <c r="L3364" s="95">
        <v>4.8</v>
      </c>
      <c r="M3364" s="95">
        <v>2.83</v>
      </c>
      <c r="N3364" s="95">
        <v>1.37</v>
      </c>
      <c r="O3364" s="95">
        <v>10.86</v>
      </c>
      <c r="P3364" s="95">
        <v>-0.54</v>
      </c>
      <c r="Q3364" s="95">
        <v>1.84</v>
      </c>
      <c r="R3364" s="95">
        <v>35.700000000000003</v>
      </c>
      <c r="S3364" s="95">
        <v>7.04</v>
      </c>
      <c r="T3364" s="95">
        <v>11.89</v>
      </c>
      <c r="U3364" s="95">
        <v>0.2</v>
      </c>
      <c r="V3364" s="95">
        <v>0.8</v>
      </c>
      <c r="W3364" s="95">
        <v>0.36</v>
      </c>
      <c r="X3364" s="95">
        <v>38.090000000000003</v>
      </c>
      <c r="Y3364" s="95">
        <v>59.88</v>
      </c>
      <c r="Z3364" s="74" t="s">
        <v>1111</v>
      </c>
      <c r="AA3364" s="95">
        <v>64.040000000000006</v>
      </c>
      <c r="AB3364" s="95">
        <v>22.86</v>
      </c>
      <c r="AC3364" s="74" t="s">
        <v>1111</v>
      </c>
      <c r="AD3364" s="95">
        <v>6523373136</v>
      </c>
    </row>
    <row r="3365" spans="1:30" x14ac:dyDescent="0.2">
      <c r="A3365" s="74" t="s">
        <v>4473</v>
      </c>
      <c r="B3365" s="95">
        <v>5.15</v>
      </c>
      <c r="C3365" s="95"/>
      <c r="D3365" s="95">
        <v>-2.1</v>
      </c>
      <c r="E3365" s="95">
        <v>0.56999999999999995</v>
      </c>
      <c r="F3365" s="95">
        <v>0.55000000000000004</v>
      </c>
      <c r="G3365" s="95"/>
      <c r="H3365" s="95"/>
      <c r="I3365" s="95"/>
      <c r="J3365" s="95">
        <v>-2.1</v>
      </c>
      <c r="K3365" s="95">
        <v>1.37</v>
      </c>
      <c r="L3365" s="95">
        <v>3.47</v>
      </c>
      <c r="M3365" s="95">
        <v>-0.95</v>
      </c>
      <c r="N3365" s="95"/>
      <c r="O3365" s="95">
        <v>0.6</v>
      </c>
      <c r="P3365" s="95">
        <v>-9.6199999999999992</v>
      </c>
      <c r="Q3365" s="95">
        <v>32.950000000000003</v>
      </c>
      <c r="R3365" s="95">
        <v>-27.36</v>
      </c>
      <c r="S3365" s="95">
        <v>-26.34</v>
      </c>
      <c r="T3365" s="95">
        <v>-27.36</v>
      </c>
      <c r="U3365" s="95">
        <v>0.96</v>
      </c>
      <c r="V3365" s="95">
        <v>0.04</v>
      </c>
      <c r="W3365" s="95">
        <v>0</v>
      </c>
      <c r="X3365" s="95"/>
      <c r="Y3365" s="95"/>
      <c r="Z3365" s="74" t="s">
        <v>1111</v>
      </c>
      <c r="AA3365" s="95">
        <v>8.99</v>
      </c>
      <c r="AB3365" s="95">
        <v>-2.46</v>
      </c>
      <c r="AC3365" s="74" t="s">
        <v>1111</v>
      </c>
      <c r="AD3365" s="95">
        <v>142274930</v>
      </c>
    </row>
    <row r="3366" spans="1:30" x14ac:dyDescent="0.2">
      <c r="A3366" s="74" t="s">
        <v>4474</v>
      </c>
      <c r="B3366" s="95">
        <v>2.83</v>
      </c>
      <c r="C3366" s="95"/>
      <c r="D3366" s="95">
        <v>-3.61</v>
      </c>
      <c r="E3366" s="95">
        <v>0.78</v>
      </c>
      <c r="F3366" s="95">
        <v>0.66</v>
      </c>
      <c r="G3366" s="95">
        <v>62.37</v>
      </c>
      <c r="H3366" s="95">
        <v>-49.3</v>
      </c>
      <c r="I3366" s="95">
        <v>-68.52</v>
      </c>
      <c r="J3366" s="95">
        <v>-5.0199999999999996</v>
      </c>
      <c r="K3366" s="95">
        <v>-1.78</v>
      </c>
      <c r="L3366" s="95">
        <v>3.23</v>
      </c>
      <c r="M3366" s="95">
        <v>-0.5</v>
      </c>
      <c r="N3366" s="95">
        <v>2.4700000000000002</v>
      </c>
      <c r="O3366" s="95">
        <v>1.8</v>
      </c>
      <c r="P3366" s="95">
        <v>-1.23</v>
      </c>
      <c r="Q3366" s="95">
        <v>4.54</v>
      </c>
      <c r="R3366" s="95">
        <v>-21.52</v>
      </c>
      <c r="S3366" s="95">
        <v>-18.170000000000002</v>
      </c>
      <c r="T3366" s="95">
        <v>-15.56</v>
      </c>
      <c r="U3366" s="95">
        <v>0.84</v>
      </c>
      <c r="V3366" s="95">
        <v>0.11</v>
      </c>
      <c r="W3366" s="95">
        <v>0.27</v>
      </c>
      <c r="X3366" s="95">
        <v>79.33</v>
      </c>
      <c r="Y3366" s="95"/>
      <c r="Z3366" s="74" t="s">
        <v>1111</v>
      </c>
      <c r="AA3366" s="95">
        <v>3.64</v>
      </c>
      <c r="AB3366" s="95">
        <v>-0.78</v>
      </c>
      <c r="AC3366" s="74" t="s">
        <v>1111</v>
      </c>
      <c r="AD3366" s="95">
        <v>25177095</v>
      </c>
    </row>
    <row r="3367" spans="1:30" x14ac:dyDescent="0.2">
      <c r="A3367" s="74" t="s">
        <v>4475</v>
      </c>
      <c r="B3367" s="95">
        <v>12.25</v>
      </c>
      <c r="C3367" s="95">
        <v>5.55</v>
      </c>
      <c r="D3367" s="95">
        <v>9.4600000000000009</v>
      </c>
      <c r="E3367" s="95">
        <v>0.82</v>
      </c>
      <c r="F3367" s="95">
        <v>0.1</v>
      </c>
      <c r="G3367" s="95">
        <v>0</v>
      </c>
      <c r="H3367" s="95">
        <v>61.21</v>
      </c>
      <c r="I3367" s="95">
        <v>34.33</v>
      </c>
      <c r="J3367" s="95">
        <v>5.3</v>
      </c>
      <c r="K3367" s="95">
        <v>10.57</v>
      </c>
      <c r="L3367" s="95">
        <v>5.27</v>
      </c>
      <c r="M3367" s="95">
        <v>0.81</v>
      </c>
      <c r="N3367" s="95">
        <v>3.25</v>
      </c>
      <c r="O3367" s="95"/>
      <c r="P3367" s="95">
        <v>-0.1</v>
      </c>
      <c r="Q3367" s="95"/>
      <c r="R3367" s="95">
        <v>8.65</v>
      </c>
      <c r="S3367" s="95">
        <v>1.04</v>
      </c>
      <c r="T3367" s="95">
        <v>4.25</v>
      </c>
      <c r="U3367" s="95">
        <v>0.12</v>
      </c>
      <c r="V3367" s="95">
        <v>0.88</v>
      </c>
      <c r="W3367" s="95">
        <v>0.03</v>
      </c>
      <c r="X3367" s="95">
        <v>-1.44</v>
      </c>
      <c r="Y3367" s="95"/>
      <c r="Z3367" s="74" t="s">
        <v>1111</v>
      </c>
      <c r="AA3367" s="95">
        <v>14.98</v>
      </c>
      <c r="AB3367" s="95">
        <v>1.3</v>
      </c>
      <c r="AC3367" s="74" t="s">
        <v>1111</v>
      </c>
      <c r="AD3367" s="95">
        <v>5696504800</v>
      </c>
    </row>
    <row r="3368" spans="1:30" x14ac:dyDescent="0.2">
      <c r="A3368" s="74" t="s">
        <v>4476</v>
      </c>
      <c r="B3368" s="95">
        <v>1.4</v>
      </c>
      <c r="C3368" s="95"/>
      <c r="D3368" s="95">
        <v>-9.5399999999999991</v>
      </c>
      <c r="E3368" s="95">
        <v>25.13</v>
      </c>
      <c r="F3368" s="95">
        <v>17.739999999999998</v>
      </c>
      <c r="G3368" s="95">
        <v>68.75</v>
      </c>
      <c r="H3368" s="95">
        <v>-38784.379999999997</v>
      </c>
      <c r="I3368" s="95">
        <v>-38743.75</v>
      </c>
      <c r="J3368" s="95">
        <v>-9.5299999999999994</v>
      </c>
      <c r="K3368" s="95">
        <v>-9.0299999999999994</v>
      </c>
      <c r="L3368" s="95">
        <v>0.5</v>
      </c>
      <c r="M3368" s="95">
        <v>-1.32</v>
      </c>
      <c r="N3368" s="95">
        <v>3696.7</v>
      </c>
      <c r="O3368" s="95">
        <v>25.28</v>
      </c>
      <c r="P3368" s="95">
        <v>-353.12</v>
      </c>
      <c r="Q3368" s="95">
        <v>3.83</v>
      </c>
      <c r="R3368" s="95">
        <v>-263.39</v>
      </c>
      <c r="S3368" s="95">
        <v>-185.88</v>
      </c>
      <c r="T3368" s="95">
        <v>-263.67</v>
      </c>
      <c r="U3368" s="95">
        <v>0.71</v>
      </c>
      <c r="V3368" s="95">
        <v>0.28999999999999998</v>
      </c>
      <c r="W3368" s="95">
        <v>0</v>
      </c>
      <c r="X3368" s="95">
        <v>-71.709999999999994</v>
      </c>
      <c r="Y3368" s="95"/>
      <c r="Z3368" s="74" t="s">
        <v>1111</v>
      </c>
      <c r="AA3368" s="95">
        <v>0.06</v>
      </c>
      <c r="AB3368" s="95">
        <v>-0.15</v>
      </c>
      <c r="AC3368" s="74" t="s">
        <v>1111</v>
      </c>
      <c r="AD3368" s="95">
        <v>118294400</v>
      </c>
    </row>
    <row r="3369" spans="1:30" x14ac:dyDescent="0.2">
      <c r="A3369" s="74" t="s">
        <v>4477</v>
      </c>
      <c r="B3369" s="95">
        <v>39.56</v>
      </c>
      <c r="C3369" s="95">
        <v>0.71</v>
      </c>
      <c r="D3369" s="95">
        <v>41.48</v>
      </c>
      <c r="E3369" s="95">
        <v>4.53</v>
      </c>
      <c r="F3369" s="95">
        <v>2.69</v>
      </c>
      <c r="G3369" s="95">
        <v>49.25</v>
      </c>
      <c r="H3369" s="95">
        <v>10.27</v>
      </c>
      <c r="I3369" s="95">
        <v>8.0399999999999991</v>
      </c>
      <c r="J3369" s="95">
        <v>32.5</v>
      </c>
      <c r="K3369" s="95">
        <v>29.16</v>
      </c>
      <c r="L3369" s="95">
        <v>-3.34</v>
      </c>
      <c r="M3369" s="95">
        <v>-0.46</v>
      </c>
      <c r="N3369" s="95">
        <v>3.34</v>
      </c>
      <c r="O3369" s="95">
        <v>16.64</v>
      </c>
      <c r="P3369" s="95">
        <v>-4.3</v>
      </c>
      <c r="Q3369" s="95">
        <v>1.76</v>
      </c>
      <c r="R3369" s="95">
        <v>10.91</v>
      </c>
      <c r="S3369" s="95">
        <v>6.48</v>
      </c>
      <c r="T3369" s="95">
        <v>10.96</v>
      </c>
      <c r="U3369" s="95">
        <v>0.59</v>
      </c>
      <c r="V3369" s="95">
        <v>0.4</v>
      </c>
      <c r="W3369" s="95">
        <v>0.81</v>
      </c>
      <c r="X3369" s="95">
        <v>2.46</v>
      </c>
      <c r="Y3369" s="95">
        <v>10.83</v>
      </c>
      <c r="Z3369" s="74" t="s">
        <v>1111</v>
      </c>
      <c r="AA3369" s="95">
        <v>8.74</v>
      </c>
      <c r="AB3369" s="95">
        <v>0.95</v>
      </c>
      <c r="AC3369" s="74" t="s">
        <v>1111</v>
      </c>
      <c r="AD3369" s="95">
        <v>6641162692</v>
      </c>
    </row>
    <row r="3370" spans="1:30" x14ac:dyDescent="0.2">
      <c r="A3370" s="74" t="s">
        <v>4478</v>
      </c>
      <c r="B3370" s="95">
        <v>129.91999999999999</v>
      </c>
      <c r="C3370" s="95">
        <v>4.33</v>
      </c>
      <c r="D3370" s="95">
        <v>2.95</v>
      </c>
      <c r="E3370" s="95">
        <v>2.84</v>
      </c>
      <c r="F3370" s="95">
        <v>0.86</v>
      </c>
      <c r="G3370" s="95">
        <v>63</v>
      </c>
      <c r="H3370" s="95">
        <v>62.62</v>
      </c>
      <c r="I3370" s="95">
        <v>61.83</v>
      </c>
      <c r="J3370" s="95">
        <v>2.91</v>
      </c>
      <c r="K3370" s="95">
        <v>3.88</v>
      </c>
      <c r="L3370" s="95">
        <v>0.97</v>
      </c>
      <c r="M3370" s="95">
        <v>0.95</v>
      </c>
      <c r="N3370" s="95">
        <v>1.82</v>
      </c>
      <c r="O3370" s="95">
        <v>29.1</v>
      </c>
      <c r="P3370" s="95">
        <v>-1.1399999999999999</v>
      </c>
      <c r="Q3370" s="95">
        <v>1.1299999999999999</v>
      </c>
      <c r="R3370" s="95">
        <v>96.3</v>
      </c>
      <c r="S3370" s="95">
        <v>29.04</v>
      </c>
      <c r="T3370" s="95">
        <v>39.69</v>
      </c>
      <c r="U3370" s="95">
        <v>0.3</v>
      </c>
      <c r="V3370" s="95">
        <v>0.7</v>
      </c>
      <c r="W3370" s="95">
        <v>0.47</v>
      </c>
      <c r="X3370" s="95">
        <v>6.53</v>
      </c>
      <c r="Y3370" s="95"/>
      <c r="Z3370" s="74" t="s">
        <v>1111</v>
      </c>
      <c r="AA3370" s="95">
        <v>45.8</v>
      </c>
      <c r="AB3370" s="95">
        <v>44.1</v>
      </c>
      <c r="AC3370" s="74" t="s">
        <v>1111</v>
      </c>
      <c r="AD3370" s="95">
        <v>2565868032</v>
      </c>
    </row>
    <row r="3371" spans="1:30" x14ac:dyDescent="0.2">
      <c r="A3371" s="74" t="s">
        <v>4479</v>
      </c>
      <c r="B3371" s="95">
        <v>11.65</v>
      </c>
      <c r="C3371" s="95"/>
      <c r="D3371" s="95">
        <v>19.11</v>
      </c>
      <c r="E3371" s="95">
        <v>0.72</v>
      </c>
      <c r="F3371" s="95">
        <v>0.27</v>
      </c>
      <c r="G3371" s="95">
        <v>84.2</v>
      </c>
      <c r="H3371" s="95">
        <v>84.54</v>
      </c>
      <c r="I3371" s="95">
        <v>22.85</v>
      </c>
      <c r="J3371" s="95">
        <v>5.17</v>
      </c>
      <c r="K3371" s="95">
        <v>12.1</v>
      </c>
      <c r="L3371" s="95">
        <v>6.93</v>
      </c>
      <c r="M3371" s="95">
        <v>0.97</v>
      </c>
      <c r="N3371" s="95">
        <v>4.37</v>
      </c>
      <c r="O3371" s="95">
        <v>2.62</v>
      </c>
      <c r="P3371" s="95">
        <v>-0.32</v>
      </c>
      <c r="Q3371" s="95">
        <v>3.05</v>
      </c>
      <c r="R3371" s="95">
        <v>3.79</v>
      </c>
      <c r="S3371" s="95">
        <v>1.42</v>
      </c>
      <c r="T3371" s="95">
        <v>4.54</v>
      </c>
      <c r="U3371" s="95">
        <v>0.38</v>
      </c>
      <c r="V3371" s="95">
        <v>0.62</v>
      </c>
      <c r="W3371" s="95">
        <v>0.06</v>
      </c>
      <c r="X3371" s="95">
        <v>-0.53</v>
      </c>
      <c r="Y3371" s="95"/>
      <c r="Z3371" s="74" t="s">
        <v>1111</v>
      </c>
      <c r="AA3371" s="95">
        <v>16.09</v>
      </c>
      <c r="AB3371" s="95">
        <v>0.61</v>
      </c>
      <c r="AC3371" s="74" t="s">
        <v>1111</v>
      </c>
      <c r="AD3371" s="95">
        <v>60769895</v>
      </c>
    </row>
    <row r="3372" spans="1:30" x14ac:dyDescent="0.2">
      <c r="A3372" s="74" t="s">
        <v>4480</v>
      </c>
      <c r="B3372" s="95">
        <v>8.65</v>
      </c>
      <c r="C3372" s="95">
        <v>1.39</v>
      </c>
      <c r="D3372" s="95">
        <v>9.48</v>
      </c>
      <c r="E3372" s="95">
        <v>1.75</v>
      </c>
      <c r="F3372" s="95">
        <v>1.3</v>
      </c>
      <c r="G3372" s="95">
        <v>38</v>
      </c>
      <c r="H3372" s="95">
        <v>17.71</v>
      </c>
      <c r="I3372" s="95">
        <v>13.7</v>
      </c>
      <c r="J3372" s="95">
        <v>7.33</v>
      </c>
      <c r="K3372" s="95">
        <v>7.16</v>
      </c>
      <c r="L3372" s="95">
        <v>-0.18</v>
      </c>
      <c r="M3372" s="95">
        <v>-0.04</v>
      </c>
      <c r="N3372" s="95">
        <v>1.3</v>
      </c>
      <c r="O3372" s="95">
        <v>2.0699999999999998</v>
      </c>
      <c r="P3372" s="95">
        <v>-5.18</v>
      </c>
      <c r="Q3372" s="95">
        <v>6.12</v>
      </c>
      <c r="R3372" s="95">
        <v>18.46</v>
      </c>
      <c r="S3372" s="95">
        <v>13.71</v>
      </c>
      <c r="T3372" s="95">
        <v>15.84</v>
      </c>
      <c r="U3372" s="95">
        <v>0.74</v>
      </c>
      <c r="V3372" s="95">
        <v>0.26</v>
      </c>
      <c r="W3372" s="95">
        <v>1</v>
      </c>
      <c r="X3372" s="95">
        <v>10.33</v>
      </c>
      <c r="Y3372" s="95">
        <v>83.6</v>
      </c>
      <c r="Z3372" s="74" t="s">
        <v>1111</v>
      </c>
      <c r="AA3372" s="95">
        <v>4.9400000000000004</v>
      </c>
      <c r="AB3372" s="95">
        <v>0.91</v>
      </c>
      <c r="AC3372" s="74" t="s">
        <v>1111</v>
      </c>
      <c r="AD3372" s="95">
        <v>82052170</v>
      </c>
    </row>
    <row r="3373" spans="1:30" x14ac:dyDescent="0.2">
      <c r="A3373" s="74" t="s">
        <v>4481</v>
      </c>
      <c r="B3373" s="95">
        <v>3.05</v>
      </c>
      <c r="C3373" s="95"/>
      <c r="D3373" s="95">
        <v>-2.72</v>
      </c>
      <c r="E3373" s="95">
        <v>3.03</v>
      </c>
      <c r="F3373" s="95">
        <v>1.76</v>
      </c>
      <c r="G3373" s="95">
        <v>42.7</v>
      </c>
      <c r="H3373" s="95">
        <v>-1391.09</v>
      </c>
      <c r="I3373" s="95">
        <v>-1391.09</v>
      </c>
      <c r="J3373" s="95">
        <v>-2.72</v>
      </c>
      <c r="K3373" s="95">
        <v>-1.96</v>
      </c>
      <c r="L3373" s="95">
        <v>0.76</v>
      </c>
      <c r="M3373" s="95">
        <v>-0.85</v>
      </c>
      <c r="N3373" s="95">
        <v>37.83</v>
      </c>
      <c r="O3373" s="95">
        <v>5.15</v>
      </c>
      <c r="P3373" s="95">
        <v>-6.72</v>
      </c>
      <c r="Q3373" s="95">
        <v>1.86</v>
      </c>
      <c r="R3373" s="95">
        <v>-111.31</v>
      </c>
      <c r="S3373" s="95">
        <v>-64.81</v>
      </c>
      <c r="T3373" s="95">
        <v>-106.76</v>
      </c>
      <c r="U3373" s="95">
        <v>0.57999999999999996</v>
      </c>
      <c r="V3373" s="95">
        <v>0.42</v>
      </c>
      <c r="W3373" s="95">
        <v>0.05</v>
      </c>
      <c r="X3373" s="95">
        <v>-17.03</v>
      </c>
      <c r="Y3373" s="95"/>
      <c r="Z3373" s="74" t="s">
        <v>1111</v>
      </c>
      <c r="AA3373" s="95">
        <v>1.01</v>
      </c>
      <c r="AB3373" s="95">
        <v>-1.1200000000000001</v>
      </c>
      <c r="AC3373" s="74" t="s">
        <v>1111</v>
      </c>
      <c r="AD3373" s="95">
        <v>30565880</v>
      </c>
    </row>
    <row r="3374" spans="1:30" x14ac:dyDescent="0.2">
      <c r="A3374" s="74" t="s">
        <v>4482</v>
      </c>
      <c r="B3374" s="95">
        <v>43.25</v>
      </c>
      <c r="C3374" s="95">
        <v>1.1299999999999999</v>
      </c>
      <c r="D3374" s="95">
        <v>10.39</v>
      </c>
      <c r="E3374" s="95">
        <v>1.44</v>
      </c>
      <c r="F3374" s="95">
        <v>0.14000000000000001</v>
      </c>
      <c r="G3374" s="95">
        <v>0</v>
      </c>
      <c r="H3374" s="95">
        <v>44.15</v>
      </c>
      <c r="I3374" s="95">
        <v>32.4</v>
      </c>
      <c r="J3374" s="95">
        <v>7.63</v>
      </c>
      <c r="K3374" s="95">
        <v>-4.22</v>
      </c>
      <c r="L3374" s="95">
        <v>-11.84</v>
      </c>
      <c r="M3374" s="95">
        <v>-2.2400000000000002</v>
      </c>
      <c r="N3374" s="95">
        <v>3.37</v>
      </c>
      <c r="O3374" s="95"/>
      <c r="P3374" s="95">
        <v>-0.14000000000000001</v>
      </c>
      <c r="Q3374" s="95"/>
      <c r="R3374" s="95">
        <v>13.86</v>
      </c>
      <c r="S3374" s="95">
        <v>1.31</v>
      </c>
      <c r="T3374" s="95">
        <v>10.82</v>
      </c>
      <c r="U3374" s="95">
        <v>0.09</v>
      </c>
      <c r="V3374" s="95">
        <v>0.91</v>
      </c>
      <c r="W3374" s="95">
        <v>0.04</v>
      </c>
      <c r="X3374" s="95"/>
      <c r="Y3374" s="95"/>
      <c r="Z3374" s="74" t="s">
        <v>1111</v>
      </c>
      <c r="AA3374" s="95">
        <v>30.03</v>
      </c>
      <c r="AB3374" s="95">
        <v>4.16</v>
      </c>
      <c r="AC3374" s="74" t="s">
        <v>1111</v>
      </c>
      <c r="AD3374" s="95">
        <v>1016206325</v>
      </c>
    </row>
    <row r="3375" spans="1:30" x14ac:dyDescent="0.2">
      <c r="A3375" s="74" t="s">
        <v>4483</v>
      </c>
      <c r="B3375" s="95">
        <v>1.5</v>
      </c>
      <c r="C3375" s="95"/>
      <c r="D3375" s="95">
        <v>-1.42</v>
      </c>
      <c r="E3375" s="95">
        <v>2.81</v>
      </c>
      <c r="F3375" s="95">
        <v>1.23</v>
      </c>
      <c r="G3375" s="95">
        <v>100</v>
      </c>
      <c r="H3375" s="95">
        <v>-417442.11</v>
      </c>
      <c r="I3375" s="95">
        <v>-432015.79</v>
      </c>
      <c r="J3375" s="95">
        <v>-1.47</v>
      </c>
      <c r="K3375" s="95">
        <v>-1.05</v>
      </c>
      <c r="L3375" s="95">
        <v>0.42</v>
      </c>
      <c r="M3375" s="95">
        <v>-0.8</v>
      </c>
      <c r="N3375" s="95">
        <v>6155.64</v>
      </c>
      <c r="O3375" s="95">
        <v>2.39</v>
      </c>
      <c r="P3375" s="95">
        <v>-4.21</v>
      </c>
      <c r="Q3375" s="95">
        <v>3.64</v>
      </c>
      <c r="R3375" s="95">
        <v>-197.2</v>
      </c>
      <c r="S3375" s="95">
        <v>-86.24</v>
      </c>
      <c r="T3375" s="95">
        <v>-118.28</v>
      </c>
      <c r="U3375" s="95">
        <v>0.44</v>
      </c>
      <c r="V3375" s="95">
        <v>0.56000000000000005</v>
      </c>
      <c r="W3375" s="95">
        <v>0</v>
      </c>
      <c r="X3375" s="95"/>
      <c r="Y3375" s="95"/>
      <c r="Z3375" s="74" t="s">
        <v>1111</v>
      </c>
      <c r="AA3375" s="95">
        <v>0.53</v>
      </c>
      <c r="AB3375" s="95">
        <v>-1.05</v>
      </c>
      <c r="AC3375" s="74" t="s">
        <v>1111</v>
      </c>
      <c r="AD3375" s="95">
        <v>116957250</v>
      </c>
    </row>
    <row r="3376" spans="1:30" x14ac:dyDescent="0.2">
      <c r="A3376" s="74" t="s">
        <v>4484</v>
      </c>
      <c r="B3376" s="95">
        <v>92.27</v>
      </c>
      <c r="C3376" s="95">
        <v>1.22</v>
      </c>
      <c r="D3376" s="95">
        <v>9.27</v>
      </c>
      <c r="E3376" s="95">
        <v>2.2000000000000002</v>
      </c>
      <c r="F3376" s="95">
        <v>0.93</v>
      </c>
      <c r="G3376" s="95">
        <v>25.83</v>
      </c>
      <c r="H3376" s="95">
        <v>16.86</v>
      </c>
      <c r="I3376" s="95">
        <v>12.06</v>
      </c>
      <c r="J3376" s="95">
        <v>6.63</v>
      </c>
      <c r="K3376" s="95">
        <v>8.09</v>
      </c>
      <c r="L3376" s="95">
        <v>1.46</v>
      </c>
      <c r="M3376" s="95">
        <v>0.48</v>
      </c>
      <c r="N3376" s="95">
        <v>1.1200000000000001</v>
      </c>
      <c r="O3376" s="95">
        <v>6.36</v>
      </c>
      <c r="P3376" s="95">
        <v>-1.36</v>
      </c>
      <c r="Q3376" s="95">
        <v>1.86</v>
      </c>
      <c r="R3376" s="95">
        <v>23.75</v>
      </c>
      <c r="S3376" s="95">
        <v>10.02</v>
      </c>
      <c r="T3376" s="95">
        <v>15.88</v>
      </c>
      <c r="U3376" s="95">
        <v>0.42</v>
      </c>
      <c r="V3376" s="95">
        <v>0.57999999999999996</v>
      </c>
      <c r="W3376" s="95">
        <v>0.83</v>
      </c>
      <c r="X3376" s="95">
        <v>5.69</v>
      </c>
      <c r="Y3376" s="95"/>
      <c r="Z3376" s="74" t="s">
        <v>1111</v>
      </c>
      <c r="AA3376" s="95">
        <v>41.9</v>
      </c>
      <c r="AB3376" s="95">
        <v>9.9499999999999993</v>
      </c>
      <c r="AC3376" s="74" t="s">
        <v>1111</v>
      </c>
      <c r="AD3376" s="95">
        <v>9271907809</v>
      </c>
    </row>
    <row r="3377" spans="1:30" x14ac:dyDescent="0.2">
      <c r="A3377" s="74" t="s">
        <v>4485</v>
      </c>
      <c r="B3377" s="95">
        <v>4.32</v>
      </c>
      <c r="C3377" s="95"/>
      <c r="D3377" s="95">
        <v>5.14</v>
      </c>
      <c r="E3377" s="95">
        <v>1.53</v>
      </c>
      <c r="F3377" s="95">
        <v>0.9</v>
      </c>
      <c r="G3377" s="95">
        <v>27.52</v>
      </c>
      <c r="H3377" s="95">
        <v>12.31</v>
      </c>
      <c r="I3377" s="95">
        <v>11.18</v>
      </c>
      <c r="J3377" s="95">
        <v>4.67</v>
      </c>
      <c r="K3377" s="95">
        <v>5.8</v>
      </c>
      <c r="L3377" s="95">
        <v>1.1200000000000001</v>
      </c>
      <c r="M3377" s="95">
        <v>0.37</v>
      </c>
      <c r="N3377" s="95">
        <v>0.57999999999999996</v>
      </c>
      <c r="O3377" s="95">
        <v>1.59</v>
      </c>
      <c r="P3377" s="95">
        <v>-3.29</v>
      </c>
      <c r="Q3377" s="95">
        <v>4.47</v>
      </c>
      <c r="R3377" s="95">
        <v>29.77</v>
      </c>
      <c r="S3377" s="95">
        <v>17.440000000000001</v>
      </c>
      <c r="T3377" s="95">
        <v>23.79</v>
      </c>
      <c r="U3377" s="95">
        <v>0.59</v>
      </c>
      <c r="V3377" s="95">
        <v>0.41</v>
      </c>
      <c r="W3377" s="95">
        <v>1.56</v>
      </c>
      <c r="X3377" s="95">
        <v>-1.76</v>
      </c>
      <c r="Y3377" s="95"/>
      <c r="Z3377" s="74" t="s">
        <v>1111</v>
      </c>
      <c r="AA3377" s="95">
        <v>2.82</v>
      </c>
      <c r="AB3377" s="95">
        <v>0.84</v>
      </c>
      <c r="AC3377" s="74" t="s">
        <v>1111</v>
      </c>
      <c r="AD3377" s="95">
        <v>34007904</v>
      </c>
    </row>
    <row r="3378" spans="1:30" x14ac:dyDescent="0.2">
      <c r="A3378" s="74" t="s">
        <v>4486</v>
      </c>
      <c r="B3378" s="95">
        <v>23.06</v>
      </c>
      <c r="C3378" s="95">
        <v>4.8499999999999996</v>
      </c>
      <c r="D3378" s="95">
        <v>11.77</v>
      </c>
      <c r="E3378" s="95">
        <v>0.91</v>
      </c>
      <c r="F3378" s="95">
        <v>0.12</v>
      </c>
      <c r="G3378" s="95">
        <v>0</v>
      </c>
      <c r="H3378" s="95">
        <v>39.99</v>
      </c>
      <c r="I3378" s="95">
        <v>27.13</v>
      </c>
      <c r="J3378" s="95">
        <v>7.98</v>
      </c>
      <c r="K3378" s="95">
        <v>-4.54</v>
      </c>
      <c r="L3378" s="95">
        <v>-12.52</v>
      </c>
      <c r="M3378" s="95">
        <v>-1.42</v>
      </c>
      <c r="N3378" s="95">
        <v>3.19</v>
      </c>
      <c r="O3378" s="95"/>
      <c r="P3378" s="95">
        <v>-0.12</v>
      </c>
      <c r="Q3378" s="95"/>
      <c r="R3378" s="95">
        <v>7.7</v>
      </c>
      <c r="S3378" s="95">
        <v>0.98</v>
      </c>
      <c r="T3378" s="95">
        <v>7.06</v>
      </c>
      <c r="U3378" s="95">
        <v>0.13</v>
      </c>
      <c r="V3378" s="95">
        <v>0.87</v>
      </c>
      <c r="W3378" s="95">
        <v>0.04</v>
      </c>
      <c r="X3378" s="95">
        <v>34.700000000000003</v>
      </c>
      <c r="Y3378" s="95">
        <v>25.52</v>
      </c>
      <c r="Z3378" s="74" t="s">
        <v>1111</v>
      </c>
      <c r="AA3378" s="95">
        <v>25.47</v>
      </c>
      <c r="AB3378" s="95">
        <v>1.96</v>
      </c>
      <c r="AC3378" s="74" t="s">
        <v>1111</v>
      </c>
      <c r="AD3378" s="95">
        <v>1370312828</v>
      </c>
    </row>
    <row r="3379" spans="1:30" x14ac:dyDescent="0.2">
      <c r="A3379" s="74" t="s">
        <v>4487</v>
      </c>
      <c r="B3379" s="95">
        <v>26.77</v>
      </c>
      <c r="C3379" s="95">
        <v>6.54</v>
      </c>
      <c r="D3379" s="95">
        <v>13.66</v>
      </c>
      <c r="E3379" s="95">
        <v>1.05</v>
      </c>
      <c r="F3379" s="95">
        <v>0.13</v>
      </c>
      <c r="G3379" s="95">
        <v>0</v>
      </c>
      <c r="H3379" s="95">
        <v>39.99</v>
      </c>
      <c r="I3379" s="95">
        <v>27.13</v>
      </c>
      <c r="J3379" s="95">
        <v>9.26</v>
      </c>
      <c r="K3379" s="95">
        <v>-4.54</v>
      </c>
      <c r="L3379" s="95">
        <v>-12.52</v>
      </c>
      <c r="M3379" s="95">
        <v>-1.42</v>
      </c>
      <c r="N3379" s="95">
        <v>3.71</v>
      </c>
      <c r="O3379" s="95"/>
      <c r="P3379" s="95">
        <v>-0.13</v>
      </c>
      <c r="Q3379" s="95"/>
      <c r="R3379" s="95">
        <v>7.7</v>
      </c>
      <c r="S3379" s="95">
        <v>0.98</v>
      </c>
      <c r="T3379" s="95">
        <v>7.06</v>
      </c>
      <c r="U3379" s="95">
        <v>0.13</v>
      </c>
      <c r="V3379" s="95">
        <v>0.87</v>
      </c>
      <c r="W3379" s="95">
        <v>0.04</v>
      </c>
      <c r="X3379" s="95">
        <v>34.700000000000003</v>
      </c>
      <c r="Y3379" s="95">
        <v>25.52</v>
      </c>
      <c r="Z3379" s="74" t="s">
        <v>1111</v>
      </c>
      <c r="AA3379" s="95">
        <v>25.47</v>
      </c>
      <c r="AB3379" s="95">
        <v>1.96</v>
      </c>
      <c r="AC3379" s="74" t="s">
        <v>1111</v>
      </c>
      <c r="AD3379" s="95">
        <v>1370312828</v>
      </c>
    </row>
    <row r="3380" spans="1:30" x14ac:dyDescent="0.2">
      <c r="A3380" s="74" t="s">
        <v>4488</v>
      </c>
      <c r="B3380" s="95">
        <v>2.15</v>
      </c>
      <c r="C3380" s="95"/>
      <c r="D3380" s="95">
        <v>-4.3899999999999997</v>
      </c>
      <c r="E3380" s="95">
        <v>1.19</v>
      </c>
      <c r="F3380" s="95">
        <v>0.61</v>
      </c>
      <c r="G3380" s="95">
        <v>36.06</v>
      </c>
      <c r="H3380" s="95">
        <v>-37.770000000000003</v>
      </c>
      <c r="I3380" s="95">
        <v>-33.89</v>
      </c>
      <c r="J3380" s="95">
        <v>-3.94</v>
      </c>
      <c r="K3380" s="95">
        <v>-1.95</v>
      </c>
      <c r="L3380" s="95">
        <v>1.99</v>
      </c>
      <c r="M3380" s="95">
        <v>-0.6</v>
      </c>
      <c r="N3380" s="95">
        <v>1.49</v>
      </c>
      <c r="O3380" s="95">
        <v>1.9</v>
      </c>
      <c r="P3380" s="95">
        <v>-2.7</v>
      </c>
      <c r="Q3380" s="95">
        <v>1.71</v>
      </c>
      <c r="R3380" s="95">
        <v>-27.21</v>
      </c>
      <c r="S3380" s="95">
        <v>-13.88</v>
      </c>
      <c r="T3380" s="95">
        <v>-32.86</v>
      </c>
      <c r="U3380" s="95">
        <v>0.51</v>
      </c>
      <c r="V3380" s="95">
        <v>0.49</v>
      </c>
      <c r="W3380" s="95">
        <v>0.41</v>
      </c>
      <c r="X3380" s="95"/>
      <c r="Y3380" s="95"/>
      <c r="Z3380" s="74" t="s">
        <v>1111</v>
      </c>
      <c r="AA3380" s="95">
        <v>1.8</v>
      </c>
      <c r="AB3380" s="95">
        <v>-0.49</v>
      </c>
      <c r="AC3380" s="74" t="s">
        <v>1111</v>
      </c>
      <c r="AD3380" s="95">
        <v>838486240</v>
      </c>
    </row>
    <row r="3381" spans="1:30" x14ac:dyDescent="0.2">
      <c r="A3381" s="74" t="s">
        <v>4489</v>
      </c>
      <c r="B3381" s="95">
        <v>5</v>
      </c>
      <c r="C3381" s="95"/>
      <c r="D3381" s="95">
        <v>38.96</v>
      </c>
      <c r="E3381" s="95">
        <v>38.6</v>
      </c>
      <c r="F3381" s="95">
        <v>22.73</v>
      </c>
      <c r="G3381" s="95">
        <v>90.64</v>
      </c>
      <c r="H3381" s="95">
        <v>49.02</v>
      </c>
      <c r="I3381" s="95">
        <v>49.02</v>
      </c>
      <c r="J3381" s="95">
        <v>38.96</v>
      </c>
      <c r="K3381" s="95">
        <v>38.340000000000003</v>
      </c>
      <c r="L3381" s="95">
        <v>-0.62</v>
      </c>
      <c r="M3381" s="95">
        <v>-0.62</v>
      </c>
      <c r="N3381" s="95">
        <v>19.100000000000001</v>
      </c>
      <c r="O3381" s="95">
        <v>65.819999999999993</v>
      </c>
      <c r="P3381" s="95">
        <v>-93.35</v>
      </c>
      <c r="Q3381" s="95">
        <v>1.84</v>
      </c>
      <c r="R3381" s="95">
        <v>99.09</v>
      </c>
      <c r="S3381" s="95">
        <v>58.35</v>
      </c>
      <c r="T3381" s="95">
        <v>86.43</v>
      </c>
      <c r="U3381" s="95">
        <v>0.59</v>
      </c>
      <c r="V3381" s="95">
        <v>0.41</v>
      </c>
      <c r="W3381" s="95">
        <v>1.19</v>
      </c>
      <c r="X3381" s="95"/>
      <c r="Y3381" s="95"/>
      <c r="Z3381" s="74" t="s">
        <v>1111</v>
      </c>
      <c r="AA3381" s="95">
        <v>0.13</v>
      </c>
      <c r="AB3381" s="95">
        <v>0.13</v>
      </c>
      <c r="AC3381" s="74" t="s">
        <v>1111</v>
      </c>
      <c r="AD3381" s="95">
        <v>102223500</v>
      </c>
    </row>
    <row r="3382" spans="1:30" x14ac:dyDescent="0.2">
      <c r="A3382" s="74" t="s">
        <v>4490</v>
      </c>
      <c r="B3382" s="95">
        <v>3.32</v>
      </c>
      <c r="C3382" s="95"/>
      <c r="D3382" s="95">
        <v>-13.9</v>
      </c>
      <c r="E3382" s="95">
        <v>6.17</v>
      </c>
      <c r="F3382" s="95">
        <v>5.69</v>
      </c>
      <c r="G3382" s="95"/>
      <c r="H3382" s="95"/>
      <c r="I3382" s="95"/>
      <c r="J3382" s="95">
        <v>-13.95</v>
      </c>
      <c r="K3382" s="95">
        <v>-11.72</v>
      </c>
      <c r="L3382" s="95">
        <v>2.23</v>
      </c>
      <c r="M3382" s="95">
        <v>-0.99</v>
      </c>
      <c r="N3382" s="95"/>
      <c r="O3382" s="95">
        <v>6.17</v>
      </c>
      <c r="P3382" s="95">
        <v>-231.06</v>
      </c>
      <c r="Q3382" s="95">
        <v>18.21</v>
      </c>
      <c r="R3382" s="95">
        <v>-44.42</v>
      </c>
      <c r="S3382" s="95">
        <v>-40.9</v>
      </c>
      <c r="T3382" s="95">
        <v>-43.61</v>
      </c>
      <c r="U3382" s="95">
        <v>0.92</v>
      </c>
      <c r="V3382" s="95">
        <v>0.08</v>
      </c>
      <c r="W3382" s="95">
        <v>0</v>
      </c>
      <c r="X3382" s="95"/>
      <c r="Y3382" s="95"/>
      <c r="Z3382" s="74" t="s">
        <v>1111</v>
      </c>
      <c r="AA3382" s="95">
        <v>0.54</v>
      </c>
      <c r="AB3382" s="95">
        <v>-0.24</v>
      </c>
      <c r="AC3382" s="74" t="s">
        <v>1111</v>
      </c>
      <c r="AD3382" s="95">
        <v>661297188</v>
      </c>
    </row>
    <row r="3383" spans="1:30" x14ac:dyDescent="0.2">
      <c r="A3383" s="74" t="s">
        <v>4491</v>
      </c>
      <c r="B3383" s="95">
        <v>36.51</v>
      </c>
      <c r="C3383" s="95"/>
      <c r="D3383" s="95">
        <v>26.77</v>
      </c>
      <c r="E3383" s="95">
        <v>0.71</v>
      </c>
      <c r="F3383" s="95">
        <v>0.03</v>
      </c>
      <c r="G3383" s="95">
        <v>0</v>
      </c>
      <c r="H3383" s="95">
        <v>12.55</v>
      </c>
      <c r="I3383" s="95">
        <v>1.24</v>
      </c>
      <c r="J3383" s="95">
        <v>2.64</v>
      </c>
      <c r="K3383" s="95">
        <v>53.93</v>
      </c>
      <c r="L3383" s="95">
        <v>51.29</v>
      </c>
      <c r="M3383" s="95">
        <v>13.89</v>
      </c>
      <c r="N3383" s="95">
        <v>0.33</v>
      </c>
      <c r="O3383" s="95"/>
      <c r="P3383" s="95">
        <v>-0.03</v>
      </c>
      <c r="Q3383" s="95"/>
      <c r="R3383" s="95">
        <v>2.67</v>
      </c>
      <c r="S3383" s="95">
        <v>0.1</v>
      </c>
      <c r="T3383" s="95">
        <v>1.57</v>
      </c>
      <c r="U3383" s="95">
        <v>0.04</v>
      </c>
      <c r="V3383" s="95">
        <v>0.96</v>
      </c>
      <c r="W3383" s="95">
        <v>0.08</v>
      </c>
      <c r="X3383" s="95">
        <v>-10.79</v>
      </c>
      <c r="Y3383" s="95"/>
      <c r="Z3383" s="74" t="s">
        <v>1111</v>
      </c>
      <c r="AA3383" s="95">
        <v>51.07</v>
      </c>
      <c r="AB3383" s="95">
        <v>1.36</v>
      </c>
      <c r="AC3383" s="74" t="s">
        <v>1111</v>
      </c>
      <c r="AD3383" s="95">
        <v>335921208</v>
      </c>
    </row>
    <row r="3384" spans="1:30" x14ac:dyDescent="0.2">
      <c r="A3384" s="74" t="s">
        <v>4492</v>
      </c>
      <c r="B3384" s="95">
        <v>8.5</v>
      </c>
      <c r="C3384" s="95">
        <v>1.82</v>
      </c>
      <c r="D3384" s="95">
        <v>37.770000000000003</v>
      </c>
      <c r="E3384" s="95">
        <v>0.91</v>
      </c>
      <c r="F3384" s="95">
        <v>0.45</v>
      </c>
      <c r="G3384" s="95">
        <v>100</v>
      </c>
      <c r="H3384" s="95">
        <v>104.35</v>
      </c>
      <c r="I3384" s="95">
        <v>19.04</v>
      </c>
      <c r="J3384" s="95">
        <v>6.89</v>
      </c>
      <c r="K3384" s="95">
        <v>13.36</v>
      </c>
      <c r="L3384" s="95">
        <v>6.46</v>
      </c>
      <c r="M3384" s="95">
        <v>0.85</v>
      </c>
      <c r="N3384" s="95">
        <v>7.19</v>
      </c>
      <c r="O3384" s="95"/>
      <c r="P3384" s="95">
        <v>-0.45</v>
      </c>
      <c r="Q3384" s="95"/>
      <c r="R3384" s="95">
        <v>2.4</v>
      </c>
      <c r="S3384" s="95">
        <v>1.2</v>
      </c>
      <c r="T3384" s="95">
        <v>6.87</v>
      </c>
      <c r="U3384" s="95">
        <v>0.5</v>
      </c>
      <c r="V3384" s="95">
        <v>0.5</v>
      </c>
      <c r="W3384" s="95">
        <v>0.06</v>
      </c>
      <c r="X3384" s="95">
        <v>-12.04</v>
      </c>
      <c r="Y3384" s="95"/>
      <c r="Z3384" s="74" t="s">
        <v>1111</v>
      </c>
      <c r="AA3384" s="95">
        <v>9.3800000000000008</v>
      </c>
      <c r="AB3384" s="95">
        <v>0.23</v>
      </c>
      <c r="AC3384" s="74" t="s">
        <v>1111</v>
      </c>
      <c r="AD3384" s="95">
        <v>250467528</v>
      </c>
    </row>
    <row r="3385" spans="1:30" x14ac:dyDescent="0.2">
      <c r="A3385" s="74" t="s">
        <v>4493</v>
      </c>
      <c r="B3385" s="95">
        <v>7.36</v>
      </c>
      <c r="C3385" s="95">
        <v>7.47</v>
      </c>
      <c r="D3385" s="95">
        <v>5.59</v>
      </c>
      <c r="E3385" s="95">
        <v>1.01</v>
      </c>
      <c r="F3385" s="95">
        <v>0.5</v>
      </c>
      <c r="G3385" s="95">
        <v>100</v>
      </c>
      <c r="H3385" s="95">
        <v>150.15</v>
      </c>
      <c r="I3385" s="95">
        <v>132.65</v>
      </c>
      <c r="J3385" s="95">
        <v>4.9400000000000004</v>
      </c>
      <c r="K3385" s="95">
        <v>9.5500000000000007</v>
      </c>
      <c r="L3385" s="95">
        <v>4.6100000000000003</v>
      </c>
      <c r="M3385" s="95">
        <v>0.94</v>
      </c>
      <c r="N3385" s="95">
        <v>7.42</v>
      </c>
      <c r="O3385" s="95"/>
      <c r="P3385" s="95">
        <v>-0.5</v>
      </c>
      <c r="Q3385" s="95"/>
      <c r="R3385" s="95">
        <v>18.07</v>
      </c>
      <c r="S3385" s="95">
        <v>9</v>
      </c>
      <c r="T3385" s="95">
        <v>10.37</v>
      </c>
      <c r="U3385" s="95">
        <v>0.5</v>
      </c>
      <c r="V3385" s="95">
        <v>0.5</v>
      </c>
      <c r="W3385" s="95">
        <v>7.0000000000000007E-2</v>
      </c>
      <c r="X3385" s="95">
        <v>-6.32</v>
      </c>
      <c r="Y3385" s="95"/>
      <c r="Z3385" s="74" t="s">
        <v>1111</v>
      </c>
      <c r="AA3385" s="95">
        <v>7.28</v>
      </c>
      <c r="AB3385" s="95">
        <v>1.32</v>
      </c>
      <c r="AC3385" s="74" t="s">
        <v>1111</v>
      </c>
      <c r="AD3385" s="95">
        <v>1327454752</v>
      </c>
    </row>
    <row r="3386" spans="1:30" x14ac:dyDescent="0.2">
      <c r="A3386" s="74" t="s">
        <v>4494</v>
      </c>
      <c r="B3386" s="95">
        <v>5.66</v>
      </c>
      <c r="C3386" s="95"/>
      <c r="D3386" s="95">
        <v>-4.91</v>
      </c>
      <c r="E3386" s="95">
        <v>4.96</v>
      </c>
      <c r="F3386" s="95">
        <v>1.99</v>
      </c>
      <c r="G3386" s="95">
        <v>89.68</v>
      </c>
      <c r="H3386" s="95">
        <v>-211.6</v>
      </c>
      <c r="I3386" s="95">
        <v>-229.01</v>
      </c>
      <c r="J3386" s="95">
        <v>-5.31</v>
      </c>
      <c r="K3386" s="95">
        <v>-4.18</v>
      </c>
      <c r="L3386" s="95">
        <v>1.1299999999999999</v>
      </c>
      <c r="M3386" s="95">
        <v>-1.06</v>
      </c>
      <c r="N3386" s="95">
        <v>11.24</v>
      </c>
      <c r="O3386" s="95">
        <v>2.4300000000000002</v>
      </c>
      <c r="P3386" s="95">
        <v>-31.41</v>
      </c>
      <c r="Q3386" s="95">
        <v>8.11</v>
      </c>
      <c r="R3386" s="95">
        <v>-101.12</v>
      </c>
      <c r="S3386" s="95">
        <v>-40.56</v>
      </c>
      <c r="T3386" s="95">
        <v>-46.83</v>
      </c>
      <c r="U3386" s="95">
        <v>0.4</v>
      </c>
      <c r="V3386" s="95">
        <v>0.6</v>
      </c>
      <c r="W3386" s="95">
        <v>0.18</v>
      </c>
      <c r="X3386" s="95">
        <v>58.31</v>
      </c>
      <c r="Y3386" s="95"/>
      <c r="Z3386" s="74" t="s">
        <v>1111</v>
      </c>
      <c r="AA3386" s="95">
        <v>1.1399999999999999</v>
      </c>
      <c r="AB3386" s="95">
        <v>-1.1499999999999999</v>
      </c>
      <c r="AC3386" s="74" t="s">
        <v>1111</v>
      </c>
      <c r="AD3386" s="95">
        <v>433613732</v>
      </c>
    </row>
    <row r="3387" spans="1:30" x14ac:dyDescent="0.2">
      <c r="A3387" s="74" t="s">
        <v>4495</v>
      </c>
      <c r="B3387" s="95">
        <v>2.84</v>
      </c>
      <c r="C3387" s="95"/>
      <c r="D3387" s="95">
        <v>-0.71</v>
      </c>
      <c r="E3387" s="95">
        <v>2.39</v>
      </c>
      <c r="F3387" s="95">
        <v>2.12</v>
      </c>
      <c r="G3387" s="95">
        <v>100</v>
      </c>
      <c r="H3387" s="95">
        <v>-10803.9</v>
      </c>
      <c r="I3387" s="95">
        <v>-11724.96</v>
      </c>
      <c r="J3387" s="95">
        <v>-0.77</v>
      </c>
      <c r="K3387" s="95">
        <v>-0.42</v>
      </c>
      <c r="L3387" s="95">
        <v>0.36</v>
      </c>
      <c r="M3387" s="95">
        <v>-1.1000000000000001</v>
      </c>
      <c r="N3387" s="95">
        <v>83.42</v>
      </c>
      <c r="O3387" s="95">
        <v>2.39</v>
      </c>
      <c r="P3387" s="95">
        <v>-4466.67</v>
      </c>
      <c r="Q3387" s="95">
        <v>8.7899999999999991</v>
      </c>
      <c r="R3387" s="95">
        <v>-335.8</v>
      </c>
      <c r="S3387" s="95">
        <v>-297.62</v>
      </c>
      <c r="T3387" s="95">
        <v>-309.42</v>
      </c>
      <c r="U3387" s="95">
        <v>0.89</v>
      </c>
      <c r="V3387" s="95">
        <v>0.11</v>
      </c>
      <c r="W3387" s="95">
        <v>0.03</v>
      </c>
      <c r="X3387" s="95"/>
      <c r="Y3387" s="95"/>
      <c r="Z3387" s="74" t="s">
        <v>1111</v>
      </c>
      <c r="AA3387" s="95">
        <v>1.19</v>
      </c>
      <c r="AB3387" s="95">
        <v>-3.99</v>
      </c>
      <c r="AC3387" s="74" t="s">
        <v>1111</v>
      </c>
      <c r="AD3387" s="95">
        <v>49133420</v>
      </c>
    </row>
    <row r="3388" spans="1:30" x14ac:dyDescent="0.2">
      <c r="A3388" s="74" t="s">
        <v>4496</v>
      </c>
      <c r="B3388" s="95">
        <v>34.119999999999997</v>
      </c>
      <c r="C3388" s="95">
        <v>3.11</v>
      </c>
      <c r="D3388" s="95">
        <v>32.799999999999997</v>
      </c>
      <c r="E3388" s="95">
        <v>1.62</v>
      </c>
      <c r="F3388" s="95">
        <v>1.1299999999999999</v>
      </c>
      <c r="G3388" s="95">
        <v>19.36</v>
      </c>
      <c r="H3388" s="95">
        <v>3.22</v>
      </c>
      <c r="I3388" s="95">
        <v>2.48</v>
      </c>
      <c r="J3388" s="95">
        <v>25.22</v>
      </c>
      <c r="K3388" s="95">
        <v>24.81</v>
      </c>
      <c r="L3388" s="95">
        <v>-0.42</v>
      </c>
      <c r="M3388" s="95">
        <v>-0.03</v>
      </c>
      <c r="N3388" s="95">
        <v>0.81</v>
      </c>
      <c r="O3388" s="95">
        <v>4.29</v>
      </c>
      <c r="P3388" s="95">
        <v>-2</v>
      </c>
      <c r="Q3388" s="95">
        <v>2.5299999999999998</v>
      </c>
      <c r="R3388" s="95">
        <v>4.93</v>
      </c>
      <c r="S3388" s="95">
        <v>3.45</v>
      </c>
      <c r="T3388" s="95">
        <v>5.04</v>
      </c>
      <c r="U3388" s="95">
        <v>0.7</v>
      </c>
      <c r="V3388" s="95">
        <v>0.3</v>
      </c>
      <c r="W3388" s="95">
        <v>1.39</v>
      </c>
      <c r="X3388" s="95">
        <v>3.06</v>
      </c>
      <c r="Y3388" s="95">
        <v>-3.98</v>
      </c>
      <c r="Z3388" s="74" t="s">
        <v>1111</v>
      </c>
      <c r="AA3388" s="95">
        <v>21.12</v>
      </c>
      <c r="AB3388" s="95">
        <v>1.04</v>
      </c>
      <c r="AC3388" s="74" t="s">
        <v>1111</v>
      </c>
      <c r="AD3388" s="95">
        <v>252982740</v>
      </c>
    </row>
    <row r="3389" spans="1:30" x14ac:dyDescent="0.2">
      <c r="A3389" s="74" t="s">
        <v>4497</v>
      </c>
      <c r="B3389" s="95">
        <v>309.05</v>
      </c>
      <c r="C3389" s="95">
        <v>0.26</v>
      </c>
      <c r="D3389" s="95">
        <v>37.6</v>
      </c>
      <c r="E3389" s="95">
        <v>10.39</v>
      </c>
      <c r="F3389" s="95">
        <v>7.71</v>
      </c>
      <c r="G3389" s="95">
        <v>79.38</v>
      </c>
      <c r="H3389" s="95">
        <v>25.86</v>
      </c>
      <c r="I3389" s="95">
        <v>19.22</v>
      </c>
      <c r="J3389" s="95">
        <v>27.94</v>
      </c>
      <c r="K3389" s="95">
        <v>27.57</v>
      </c>
      <c r="L3389" s="95">
        <v>-0.37</v>
      </c>
      <c r="M3389" s="95">
        <v>-0.14000000000000001</v>
      </c>
      <c r="N3389" s="95">
        <v>7.23</v>
      </c>
      <c r="O3389" s="95">
        <v>47.74</v>
      </c>
      <c r="P3389" s="95">
        <v>-10.66</v>
      </c>
      <c r="Q3389" s="95">
        <v>2.39</v>
      </c>
      <c r="R3389" s="95">
        <v>27.64</v>
      </c>
      <c r="S3389" s="95">
        <v>20.49</v>
      </c>
      <c r="T3389" s="95">
        <v>26.92</v>
      </c>
      <c r="U3389" s="95">
        <v>0.74</v>
      </c>
      <c r="V3389" s="95">
        <v>0.26</v>
      </c>
      <c r="W3389" s="95">
        <v>1.07</v>
      </c>
      <c r="X3389" s="95">
        <v>6.2</v>
      </c>
      <c r="Y3389" s="95">
        <v>17.16</v>
      </c>
      <c r="Z3389" s="74" t="s">
        <v>1111</v>
      </c>
      <c r="AA3389" s="95">
        <v>29.74</v>
      </c>
      <c r="AB3389" s="95">
        <v>8.2200000000000006</v>
      </c>
      <c r="AC3389" s="74" t="s">
        <v>1111</v>
      </c>
      <c r="AD3389" s="95">
        <v>35544211360</v>
      </c>
    </row>
    <row r="3390" spans="1:30" x14ac:dyDescent="0.2">
      <c r="A3390" s="74" t="s">
        <v>4498</v>
      </c>
      <c r="B3390" s="95">
        <v>44.23</v>
      </c>
      <c r="C3390" s="95"/>
      <c r="D3390" s="95">
        <v>27.14</v>
      </c>
      <c r="E3390" s="95">
        <v>1.22</v>
      </c>
      <c r="F3390" s="95">
        <v>0.43</v>
      </c>
      <c r="G3390" s="95">
        <v>22.13</v>
      </c>
      <c r="H3390" s="95">
        <v>2.8</v>
      </c>
      <c r="I3390" s="95">
        <v>0.96</v>
      </c>
      <c r="J3390" s="95">
        <v>9.34</v>
      </c>
      <c r="K3390" s="95">
        <v>7.7</v>
      </c>
      <c r="L3390" s="95">
        <v>-1.64</v>
      </c>
      <c r="M3390" s="95">
        <v>-0.21</v>
      </c>
      <c r="N3390" s="95">
        <v>0.26</v>
      </c>
      <c r="O3390" s="95">
        <v>3.28</v>
      </c>
      <c r="P3390" s="95">
        <v>-0.92</v>
      </c>
      <c r="Q3390" s="95">
        <v>1.32</v>
      </c>
      <c r="R3390" s="95">
        <v>4.51</v>
      </c>
      <c r="S3390" s="95">
        <v>1.57</v>
      </c>
      <c r="T3390" s="95">
        <v>9.0299999999999994</v>
      </c>
      <c r="U3390" s="95">
        <v>0.35</v>
      </c>
      <c r="V3390" s="95">
        <v>0.65</v>
      </c>
      <c r="W3390" s="95">
        <v>1.63</v>
      </c>
      <c r="X3390" s="95">
        <v>-3.7</v>
      </c>
      <c r="Y3390" s="95"/>
      <c r="Z3390" s="74" t="s">
        <v>1111</v>
      </c>
      <c r="AA3390" s="95">
        <v>36.130000000000003</v>
      </c>
      <c r="AB3390" s="95">
        <v>1.63</v>
      </c>
      <c r="AC3390" s="74" t="s">
        <v>1111</v>
      </c>
      <c r="AD3390" s="95">
        <v>2279375358</v>
      </c>
    </row>
    <row r="3391" spans="1:30" x14ac:dyDescent="0.2">
      <c r="A3391" s="74" t="s">
        <v>4499</v>
      </c>
      <c r="B3391" s="95">
        <v>1.1200000000000001</v>
      </c>
      <c r="C3391" s="95"/>
      <c r="D3391" s="95">
        <v>-0.42</v>
      </c>
      <c r="E3391" s="95">
        <v>0.6</v>
      </c>
      <c r="F3391" s="95">
        <v>0.41</v>
      </c>
      <c r="G3391" s="95"/>
      <c r="H3391" s="95"/>
      <c r="I3391" s="95"/>
      <c r="J3391" s="95">
        <v>-0.42</v>
      </c>
      <c r="K3391" s="95">
        <v>0.51</v>
      </c>
      <c r="L3391" s="95">
        <v>0.93</v>
      </c>
      <c r="M3391" s="95">
        <v>-1.33</v>
      </c>
      <c r="N3391" s="95"/>
      <c r="O3391" s="95">
        <v>0.62</v>
      </c>
      <c r="P3391" s="95">
        <v>-6.96</v>
      </c>
      <c r="Q3391" s="95">
        <v>3.29</v>
      </c>
      <c r="R3391" s="95">
        <v>-143.01</v>
      </c>
      <c r="S3391" s="95">
        <v>-96.5</v>
      </c>
      <c r="T3391" s="95">
        <v>-143.01</v>
      </c>
      <c r="U3391" s="95">
        <v>0.67</v>
      </c>
      <c r="V3391" s="95">
        <v>0.33</v>
      </c>
      <c r="W3391" s="95">
        <v>0</v>
      </c>
      <c r="X3391" s="95"/>
      <c r="Y3391" s="95"/>
      <c r="Z3391" s="74" t="s">
        <v>1111</v>
      </c>
      <c r="AA3391" s="95">
        <v>1.85</v>
      </c>
      <c r="AB3391" s="95">
        <v>-2.65</v>
      </c>
      <c r="AC3391" s="74" t="s">
        <v>1111</v>
      </c>
      <c r="AD3391" s="95">
        <v>43109136</v>
      </c>
    </row>
    <row r="3392" spans="1:30" x14ac:dyDescent="0.2">
      <c r="A3392" s="74" t="s">
        <v>4500</v>
      </c>
      <c r="B3392" s="95">
        <v>17.27</v>
      </c>
      <c r="C3392" s="95">
        <v>0.12</v>
      </c>
      <c r="D3392" s="95">
        <v>7.35</v>
      </c>
      <c r="E3392" s="95">
        <v>3.35</v>
      </c>
      <c r="F3392" s="95">
        <v>0.68</v>
      </c>
      <c r="G3392" s="95">
        <v>27.24</v>
      </c>
      <c r="H3392" s="95">
        <v>15.98</v>
      </c>
      <c r="I3392" s="95">
        <v>9.6999999999999993</v>
      </c>
      <c r="J3392" s="95">
        <v>4.46</v>
      </c>
      <c r="K3392" s="95">
        <v>7.2</v>
      </c>
      <c r="L3392" s="95">
        <v>2.74</v>
      </c>
      <c r="M3392" s="95">
        <v>2.06</v>
      </c>
      <c r="N3392" s="95">
        <v>0.71</v>
      </c>
      <c r="O3392" s="95">
        <v>4.32</v>
      </c>
      <c r="P3392" s="95">
        <v>-1.1200000000000001</v>
      </c>
      <c r="Q3392" s="95">
        <v>1.67</v>
      </c>
      <c r="R3392" s="95">
        <v>45.57</v>
      </c>
      <c r="S3392" s="95">
        <v>9.26</v>
      </c>
      <c r="T3392" s="95">
        <v>17.829999999999998</v>
      </c>
      <c r="U3392" s="95">
        <v>0.2</v>
      </c>
      <c r="V3392" s="95">
        <v>0.8</v>
      </c>
      <c r="W3392" s="95">
        <v>0.96</v>
      </c>
      <c r="X3392" s="95">
        <v>-1.64</v>
      </c>
      <c r="Y3392" s="95">
        <v>-17.53</v>
      </c>
      <c r="Z3392" s="74" t="s">
        <v>1111</v>
      </c>
      <c r="AA3392" s="95">
        <v>5.16</v>
      </c>
      <c r="AB3392" s="95">
        <v>2.35</v>
      </c>
      <c r="AC3392" s="74" t="s">
        <v>1111</v>
      </c>
      <c r="AD3392" s="95">
        <v>1047137091</v>
      </c>
    </row>
    <row r="3393" spans="1:30" x14ac:dyDescent="0.2">
      <c r="A3393" s="74" t="s">
        <v>4501</v>
      </c>
      <c r="B3393" s="95">
        <v>1.64</v>
      </c>
      <c r="C3393" s="95"/>
      <c r="D3393" s="95">
        <v>-2.4900000000000002</v>
      </c>
      <c r="E3393" s="95">
        <v>1.2</v>
      </c>
      <c r="F3393" s="95">
        <v>0.65</v>
      </c>
      <c r="G3393" s="95">
        <v>6.55</v>
      </c>
      <c r="H3393" s="95">
        <v>-75.709999999999994</v>
      </c>
      <c r="I3393" s="95">
        <v>-64.44</v>
      </c>
      <c r="J3393" s="95">
        <v>-2.12</v>
      </c>
      <c r="K3393" s="95">
        <v>-2.71</v>
      </c>
      <c r="L3393" s="95">
        <v>-0.57999999999999996</v>
      </c>
      <c r="M3393" s="95">
        <v>0.33</v>
      </c>
      <c r="N3393" s="95">
        <v>1.61</v>
      </c>
      <c r="O3393" s="95">
        <v>-27.51</v>
      </c>
      <c r="P3393" s="95">
        <v>-0.93</v>
      </c>
      <c r="Q3393" s="95">
        <v>0.93</v>
      </c>
      <c r="R3393" s="95">
        <v>-48.26</v>
      </c>
      <c r="S3393" s="95">
        <v>-26.1</v>
      </c>
      <c r="T3393" s="95">
        <v>-47.55</v>
      </c>
      <c r="U3393" s="95">
        <v>0.54</v>
      </c>
      <c r="V3393" s="95">
        <v>0.46</v>
      </c>
      <c r="W3393" s="95">
        <v>0.41</v>
      </c>
      <c r="X3393" s="95">
        <v>-14.93</v>
      </c>
      <c r="Y3393" s="95"/>
      <c r="Z3393" s="74" t="s">
        <v>1111</v>
      </c>
      <c r="AA3393" s="95">
        <v>1.36</v>
      </c>
      <c r="AB3393" s="95">
        <v>-0.66</v>
      </c>
      <c r="AC3393" s="74" t="s">
        <v>1111</v>
      </c>
      <c r="AD3393" s="95">
        <v>109309608</v>
      </c>
    </row>
    <row r="3394" spans="1:30" x14ac:dyDescent="0.2">
      <c r="A3394" s="74" t="s">
        <v>4502</v>
      </c>
      <c r="B3394" s="95">
        <v>3.2</v>
      </c>
      <c r="C3394" s="95"/>
      <c r="D3394" s="95">
        <v>3.05</v>
      </c>
      <c r="E3394" s="95">
        <v>1.54</v>
      </c>
      <c r="F3394" s="95">
        <v>1.03</v>
      </c>
      <c r="G3394" s="95">
        <v>27.25</v>
      </c>
      <c r="H3394" s="95">
        <v>10.119999999999999</v>
      </c>
      <c r="I3394" s="95">
        <v>21.54</v>
      </c>
      <c r="J3394" s="95">
        <v>6.49</v>
      </c>
      <c r="K3394" s="95">
        <v>5.53</v>
      </c>
      <c r="L3394" s="95">
        <v>-0.96</v>
      </c>
      <c r="M3394" s="95">
        <v>-0.23</v>
      </c>
      <c r="N3394" s="95">
        <v>0.66</v>
      </c>
      <c r="O3394" s="95">
        <v>2.86</v>
      </c>
      <c r="P3394" s="95">
        <v>-2.92</v>
      </c>
      <c r="Q3394" s="95">
        <v>2.25</v>
      </c>
      <c r="R3394" s="95">
        <v>50.37</v>
      </c>
      <c r="S3394" s="95">
        <v>33.76</v>
      </c>
      <c r="T3394" s="95">
        <v>-3.21</v>
      </c>
      <c r="U3394" s="95">
        <v>0.67</v>
      </c>
      <c r="V3394" s="95">
        <v>0.33</v>
      </c>
      <c r="W3394" s="95">
        <v>1.57</v>
      </c>
      <c r="X3394" s="95">
        <v>11.55</v>
      </c>
      <c r="Y3394" s="95"/>
      <c r="Z3394" s="74" t="s">
        <v>1111</v>
      </c>
      <c r="AA3394" s="95">
        <v>2.08</v>
      </c>
      <c r="AB3394" s="95">
        <v>1.05</v>
      </c>
      <c r="AC3394" s="74" t="s">
        <v>1111</v>
      </c>
      <c r="AD3394" s="95">
        <v>99432000</v>
      </c>
    </row>
    <row r="3395" spans="1:30" x14ac:dyDescent="0.2">
      <c r="A3395" s="74" t="s">
        <v>4503</v>
      </c>
      <c r="B3395" s="95">
        <v>22.35</v>
      </c>
      <c r="C3395" s="95">
        <v>1.79</v>
      </c>
      <c r="D3395" s="95">
        <v>35.06</v>
      </c>
      <c r="E3395" s="95">
        <v>1.43</v>
      </c>
      <c r="F3395" s="95">
        <v>0.23</v>
      </c>
      <c r="G3395" s="95">
        <v>0</v>
      </c>
      <c r="H3395" s="95">
        <v>25.5</v>
      </c>
      <c r="I3395" s="95">
        <v>19.86</v>
      </c>
      <c r="J3395" s="95">
        <v>27.3</v>
      </c>
      <c r="K3395" s="95">
        <v>-9.01</v>
      </c>
      <c r="L3395" s="95">
        <v>-36.31</v>
      </c>
      <c r="M3395" s="95">
        <v>-1.9</v>
      </c>
      <c r="N3395" s="95">
        <v>6.96</v>
      </c>
      <c r="O3395" s="95"/>
      <c r="P3395" s="95">
        <v>-0.23</v>
      </c>
      <c r="Q3395" s="95"/>
      <c r="R3395" s="95">
        <v>4.07</v>
      </c>
      <c r="S3395" s="95">
        <v>0.66</v>
      </c>
      <c r="T3395" s="95">
        <v>3.94</v>
      </c>
      <c r="U3395" s="95">
        <v>0.16</v>
      </c>
      <c r="V3395" s="95">
        <v>0.84</v>
      </c>
      <c r="W3395" s="95">
        <v>0.03</v>
      </c>
      <c r="X3395" s="95">
        <v>-1.75</v>
      </c>
      <c r="Y3395" s="95">
        <v>-4.84</v>
      </c>
      <c r="Z3395" s="74" t="s">
        <v>1111</v>
      </c>
      <c r="AA3395" s="95">
        <v>15.67</v>
      </c>
      <c r="AB3395" s="95">
        <v>0.64</v>
      </c>
      <c r="AC3395" s="74" t="s">
        <v>1111</v>
      </c>
      <c r="AD3395" s="95">
        <v>124911915</v>
      </c>
    </row>
    <row r="3396" spans="1:30" x14ac:dyDescent="0.2">
      <c r="A3396" s="74" t="s">
        <v>4504</v>
      </c>
      <c r="B3396" s="95">
        <v>27.83</v>
      </c>
      <c r="C3396" s="95">
        <v>1.44</v>
      </c>
      <c r="D3396" s="95">
        <v>10.41</v>
      </c>
      <c r="E3396" s="95">
        <v>1.32</v>
      </c>
      <c r="F3396" s="95">
        <v>0.13</v>
      </c>
      <c r="G3396" s="95">
        <v>0</v>
      </c>
      <c r="H3396" s="95">
        <v>34.35</v>
      </c>
      <c r="I3396" s="95">
        <v>23.01</v>
      </c>
      <c r="J3396" s="95">
        <v>6.97</v>
      </c>
      <c r="K3396" s="95">
        <v>-11.04</v>
      </c>
      <c r="L3396" s="95">
        <v>-18.010000000000002</v>
      </c>
      <c r="M3396" s="95">
        <v>-3.4</v>
      </c>
      <c r="N3396" s="95">
        <v>2.4</v>
      </c>
      <c r="O3396" s="95"/>
      <c r="P3396" s="95">
        <v>-0.13</v>
      </c>
      <c r="Q3396" s="95"/>
      <c r="R3396" s="95">
        <v>12.65</v>
      </c>
      <c r="S3396" s="95">
        <v>1.26</v>
      </c>
      <c r="T3396" s="95">
        <v>12.45</v>
      </c>
      <c r="U3396" s="95">
        <v>0.1</v>
      </c>
      <c r="V3396" s="95">
        <v>0.9</v>
      </c>
      <c r="W3396" s="95">
        <v>0.05</v>
      </c>
      <c r="X3396" s="95">
        <v>5.42</v>
      </c>
      <c r="Y3396" s="95"/>
      <c r="Z3396" s="74" t="s">
        <v>1111</v>
      </c>
      <c r="AA3396" s="95">
        <v>21.14</v>
      </c>
      <c r="AB3396" s="95">
        <v>2.67</v>
      </c>
      <c r="AC3396" s="74" t="s">
        <v>1111</v>
      </c>
      <c r="AD3396" s="95">
        <v>1387253142</v>
      </c>
    </row>
    <row r="3397" spans="1:30" x14ac:dyDescent="0.2">
      <c r="A3397" s="74" t="s">
        <v>4505</v>
      </c>
      <c r="B3397" s="95">
        <v>32</v>
      </c>
      <c r="C3397" s="95"/>
      <c r="D3397" s="95">
        <v>-42.28</v>
      </c>
      <c r="E3397" s="95">
        <v>1.73</v>
      </c>
      <c r="F3397" s="95">
        <v>1.26</v>
      </c>
      <c r="G3397" s="95">
        <v>75.77</v>
      </c>
      <c r="H3397" s="95">
        <v>0.77</v>
      </c>
      <c r="I3397" s="95">
        <v>-3.27</v>
      </c>
      <c r="J3397" s="95">
        <v>180.12</v>
      </c>
      <c r="K3397" s="95">
        <v>162.84</v>
      </c>
      <c r="L3397" s="95">
        <v>-17.28</v>
      </c>
      <c r="M3397" s="95">
        <v>-0.17</v>
      </c>
      <c r="N3397" s="95">
        <v>1.38</v>
      </c>
      <c r="O3397" s="95">
        <v>3.51</v>
      </c>
      <c r="P3397" s="95">
        <v>-2.63</v>
      </c>
      <c r="Q3397" s="95">
        <v>3.25</v>
      </c>
      <c r="R3397" s="95">
        <v>-4.0999999999999996</v>
      </c>
      <c r="S3397" s="95">
        <v>-2.99</v>
      </c>
      <c r="T3397" s="95">
        <v>-3.39</v>
      </c>
      <c r="U3397" s="95">
        <v>0.73</v>
      </c>
      <c r="V3397" s="95">
        <v>0.27</v>
      </c>
      <c r="W3397" s="95">
        <v>0.91</v>
      </c>
      <c r="X3397" s="95">
        <v>0.5</v>
      </c>
      <c r="Y3397" s="95"/>
      <c r="Z3397" s="74" t="s">
        <v>1111</v>
      </c>
      <c r="AA3397" s="95">
        <v>18.48</v>
      </c>
      <c r="AB3397" s="95">
        <v>-0.76</v>
      </c>
      <c r="AC3397" s="74" t="s">
        <v>1111</v>
      </c>
      <c r="AD3397" s="95">
        <v>631849600</v>
      </c>
    </row>
    <row r="3398" spans="1:30" x14ac:dyDescent="0.2">
      <c r="A3398" s="74" t="s">
        <v>4506</v>
      </c>
      <c r="B3398" s="95">
        <v>141.47</v>
      </c>
      <c r="C3398" s="95">
        <v>0.83</v>
      </c>
      <c r="D3398" s="95">
        <v>55.4</v>
      </c>
      <c r="E3398" s="95">
        <v>25.6</v>
      </c>
      <c r="F3398" s="95">
        <v>17.239999999999998</v>
      </c>
      <c r="G3398" s="95">
        <v>63.04</v>
      </c>
      <c r="H3398" s="95">
        <v>27.51</v>
      </c>
      <c r="I3398" s="95">
        <v>20.43</v>
      </c>
      <c r="J3398" s="95">
        <v>41.15</v>
      </c>
      <c r="K3398" s="95">
        <v>40.36</v>
      </c>
      <c r="L3398" s="95">
        <v>-0.79</v>
      </c>
      <c r="M3398" s="95">
        <v>-0.49</v>
      </c>
      <c r="N3398" s="95">
        <v>11.32</v>
      </c>
      <c r="O3398" s="95">
        <v>32.229999999999997</v>
      </c>
      <c r="P3398" s="95">
        <v>-82.59</v>
      </c>
      <c r="Q3398" s="95">
        <v>3.08</v>
      </c>
      <c r="R3398" s="95">
        <v>46.21</v>
      </c>
      <c r="S3398" s="95">
        <v>31.11</v>
      </c>
      <c r="T3398" s="95">
        <v>46.36</v>
      </c>
      <c r="U3398" s="95">
        <v>0.67</v>
      </c>
      <c r="V3398" s="95">
        <v>0.33</v>
      </c>
      <c r="W3398" s="95">
        <v>1.52</v>
      </c>
      <c r="X3398" s="95">
        <v>2.5499999999999998</v>
      </c>
      <c r="Y3398" s="95">
        <v>4.75</v>
      </c>
      <c r="Z3398" s="74" t="s">
        <v>1111</v>
      </c>
      <c r="AA3398" s="95">
        <v>5.53</v>
      </c>
      <c r="AB3398" s="95">
        <v>2.5499999999999998</v>
      </c>
      <c r="AC3398" s="74" t="s">
        <v>1111</v>
      </c>
      <c r="AD3398" s="95">
        <v>1428040621</v>
      </c>
    </row>
    <row r="3399" spans="1:30" x14ac:dyDescent="0.2">
      <c r="A3399" s="74" t="s">
        <v>4507</v>
      </c>
      <c r="B3399" s="95">
        <v>37.1</v>
      </c>
      <c r="C3399" s="95">
        <v>4.38</v>
      </c>
      <c r="D3399" s="95">
        <v>15.7</v>
      </c>
      <c r="E3399" s="95">
        <v>1.95</v>
      </c>
      <c r="F3399" s="95">
        <v>0.61</v>
      </c>
      <c r="G3399" s="95">
        <v>42.66</v>
      </c>
      <c r="H3399" s="95">
        <v>20.09</v>
      </c>
      <c r="I3399" s="95">
        <v>13.29</v>
      </c>
      <c r="J3399" s="95">
        <v>10.39</v>
      </c>
      <c r="K3399" s="95">
        <v>17.21</v>
      </c>
      <c r="L3399" s="95">
        <v>6.82</v>
      </c>
      <c r="M3399" s="95">
        <v>1.28</v>
      </c>
      <c r="N3399" s="95">
        <v>2.09</v>
      </c>
      <c r="O3399" s="95">
        <v>-20.239999999999998</v>
      </c>
      <c r="P3399" s="95">
        <v>-0.64</v>
      </c>
      <c r="Q3399" s="95">
        <v>0.63</v>
      </c>
      <c r="R3399" s="95">
        <v>12.4</v>
      </c>
      <c r="S3399" s="95">
        <v>3.88</v>
      </c>
      <c r="T3399" s="95">
        <v>7.29</v>
      </c>
      <c r="U3399" s="95">
        <v>0.31</v>
      </c>
      <c r="V3399" s="95">
        <v>0.69</v>
      </c>
      <c r="W3399" s="95">
        <v>0.28999999999999998</v>
      </c>
      <c r="X3399" s="95">
        <v>-0.69</v>
      </c>
      <c r="Y3399" s="95"/>
      <c r="Z3399" s="74" t="s">
        <v>1111</v>
      </c>
      <c r="AA3399" s="95">
        <v>19.059999999999999</v>
      </c>
      <c r="AB3399" s="95">
        <v>2.36</v>
      </c>
      <c r="AC3399" s="74" t="s">
        <v>1111</v>
      </c>
      <c r="AD3399" s="95">
        <v>7426473950</v>
      </c>
    </row>
    <row r="3400" spans="1:30" x14ac:dyDescent="0.2">
      <c r="A3400" s="74" t="s">
        <v>4508</v>
      </c>
      <c r="B3400" s="95">
        <v>1.46</v>
      </c>
      <c r="C3400" s="95"/>
      <c r="D3400" s="95">
        <v>-4.03</v>
      </c>
      <c r="E3400" s="95">
        <v>1.1299999999999999</v>
      </c>
      <c r="F3400" s="95">
        <v>0.99</v>
      </c>
      <c r="G3400" s="95">
        <v>-82.9</v>
      </c>
      <c r="H3400" s="95">
        <v>-153.96</v>
      </c>
      <c r="I3400" s="95">
        <v>-195.98</v>
      </c>
      <c r="J3400" s="95">
        <v>-5.13</v>
      </c>
      <c r="K3400" s="95">
        <v>-3.36</v>
      </c>
      <c r="L3400" s="95">
        <v>1.77</v>
      </c>
      <c r="M3400" s="95">
        <v>-0.39</v>
      </c>
      <c r="N3400" s="95">
        <v>7.91</v>
      </c>
      <c r="O3400" s="95">
        <v>2.31</v>
      </c>
      <c r="P3400" s="95">
        <v>-1.83</v>
      </c>
      <c r="Q3400" s="95">
        <v>13.7</v>
      </c>
      <c r="R3400" s="95">
        <v>-28.02</v>
      </c>
      <c r="S3400" s="95">
        <v>-24.45</v>
      </c>
      <c r="T3400" s="95">
        <v>-22.07</v>
      </c>
      <c r="U3400" s="95">
        <v>0.87</v>
      </c>
      <c r="V3400" s="95">
        <v>0.13</v>
      </c>
      <c r="W3400" s="95">
        <v>0.12</v>
      </c>
      <c r="X3400" s="95"/>
      <c r="Y3400" s="95"/>
      <c r="Z3400" s="74" t="s">
        <v>1111</v>
      </c>
      <c r="AA3400" s="95">
        <v>1.29</v>
      </c>
      <c r="AB3400" s="95">
        <v>-0.36</v>
      </c>
      <c r="AC3400" s="74" t="s">
        <v>1111</v>
      </c>
      <c r="AD3400" s="95">
        <v>453793696</v>
      </c>
    </row>
    <row r="3401" spans="1:30" x14ac:dyDescent="0.2">
      <c r="A3401" s="74" t="s">
        <v>4509</v>
      </c>
      <c r="B3401" s="95">
        <v>75.09</v>
      </c>
      <c r="C3401" s="95">
        <v>3.09</v>
      </c>
      <c r="D3401" s="95">
        <v>19.7</v>
      </c>
      <c r="E3401" s="95">
        <v>1.74</v>
      </c>
      <c r="F3401" s="95">
        <v>0.49</v>
      </c>
      <c r="G3401" s="95">
        <v>60.24</v>
      </c>
      <c r="H3401" s="95">
        <v>18.05</v>
      </c>
      <c r="I3401" s="95">
        <v>12.02</v>
      </c>
      <c r="J3401" s="95">
        <v>13.12</v>
      </c>
      <c r="K3401" s="95">
        <v>26.2</v>
      </c>
      <c r="L3401" s="95">
        <v>13.08</v>
      </c>
      <c r="M3401" s="95">
        <v>1.73</v>
      </c>
      <c r="N3401" s="95">
        <v>2.37</v>
      </c>
      <c r="O3401" s="95">
        <v>122.85</v>
      </c>
      <c r="P3401" s="95">
        <v>-0.55000000000000004</v>
      </c>
      <c r="Q3401" s="95">
        <v>1.05</v>
      </c>
      <c r="R3401" s="95">
        <v>8.82</v>
      </c>
      <c r="S3401" s="95">
        <v>2.5099999999999998</v>
      </c>
      <c r="T3401" s="95">
        <v>4.1900000000000004</v>
      </c>
      <c r="U3401" s="95">
        <v>0.28000000000000003</v>
      </c>
      <c r="V3401" s="95">
        <v>0.72</v>
      </c>
      <c r="W3401" s="95">
        <v>0.21</v>
      </c>
      <c r="X3401" s="95">
        <v>-0.23</v>
      </c>
      <c r="Y3401" s="95">
        <v>10.54</v>
      </c>
      <c r="Z3401" s="74" t="s">
        <v>1111</v>
      </c>
      <c r="AA3401" s="95">
        <v>43.2</v>
      </c>
      <c r="AB3401" s="95">
        <v>3.81</v>
      </c>
      <c r="AC3401" s="74" t="s">
        <v>1111</v>
      </c>
      <c r="AD3401" s="95">
        <v>4023885375</v>
      </c>
    </row>
    <row r="3402" spans="1:30" x14ac:dyDescent="0.2">
      <c r="A3402" s="74" t="s">
        <v>4510</v>
      </c>
      <c r="B3402" s="95">
        <v>13.21</v>
      </c>
      <c r="C3402" s="95"/>
      <c r="D3402" s="95">
        <v>26.91</v>
      </c>
      <c r="E3402" s="95">
        <v>3.63</v>
      </c>
      <c r="F3402" s="95">
        <v>0.24</v>
      </c>
      <c r="G3402" s="95">
        <v>17.84</v>
      </c>
      <c r="H3402" s="95">
        <v>7.66</v>
      </c>
      <c r="I3402" s="95">
        <v>1.23</v>
      </c>
      <c r="J3402" s="95">
        <v>4.32</v>
      </c>
      <c r="K3402" s="95">
        <v>13.28</v>
      </c>
      <c r="L3402" s="95">
        <v>8.9700000000000006</v>
      </c>
      <c r="M3402" s="95">
        <v>7.55</v>
      </c>
      <c r="N3402" s="95">
        <v>0.33</v>
      </c>
      <c r="O3402" s="95">
        <v>2.94</v>
      </c>
      <c r="P3402" s="95">
        <v>-0.33</v>
      </c>
      <c r="Q3402" s="95">
        <v>1.41</v>
      </c>
      <c r="R3402" s="95">
        <v>13.51</v>
      </c>
      <c r="S3402" s="95">
        <v>0.88</v>
      </c>
      <c r="T3402" s="95">
        <v>5.4</v>
      </c>
      <c r="U3402" s="95">
        <v>7.0000000000000007E-2</v>
      </c>
      <c r="V3402" s="95">
        <v>0.93</v>
      </c>
      <c r="W3402" s="95">
        <v>0.71</v>
      </c>
      <c r="X3402" s="95">
        <v>-0.21</v>
      </c>
      <c r="Y3402" s="95">
        <v>13.02</v>
      </c>
      <c r="Z3402" s="74" t="s">
        <v>1111</v>
      </c>
      <c r="AA3402" s="95">
        <v>3.63</v>
      </c>
      <c r="AB3402" s="95">
        <v>0.49</v>
      </c>
      <c r="AC3402" s="74" t="s">
        <v>1111</v>
      </c>
      <c r="AD3402" s="95">
        <v>2071687312</v>
      </c>
    </row>
    <row r="3403" spans="1:30" x14ac:dyDescent="0.2">
      <c r="A3403" s="74" t="s">
        <v>4511</v>
      </c>
      <c r="B3403" s="95">
        <v>12.85</v>
      </c>
      <c r="C3403" s="95"/>
      <c r="D3403" s="95">
        <v>-36.130000000000003</v>
      </c>
      <c r="E3403" s="95">
        <v>2.36</v>
      </c>
      <c r="F3403" s="95">
        <v>0.65</v>
      </c>
      <c r="G3403" s="95">
        <v>12.58</v>
      </c>
      <c r="H3403" s="95">
        <v>2.85</v>
      </c>
      <c r="I3403" s="95">
        <v>-1.94</v>
      </c>
      <c r="J3403" s="95">
        <v>24.62</v>
      </c>
      <c r="K3403" s="95">
        <v>30.23</v>
      </c>
      <c r="L3403" s="95">
        <v>5.61</v>
      </c>
      <c r="M3403" s="95">
        <v>0.54</v>
      </c>
      <c r="N3403" s="95">
        <v>0.7</v>
      </c>
      <c r="O3403" s="95">
        <v>1.75</v>
      </c>
      <c r="P3403" s="95">
        <v>-1.61</v>
      </c>
      <c r="Q3403" s="95">
        <v>2.63</v>
      </c>
      <c r="R3403" s="95">
        <v>-6.54</v>
      </c>
      <c r="S3403" s="95">
        <v>-1.79</v>
      </c>
      <c r="T3403" s="95">
        <v>0.38</v>
      </c>
      <c r="U3403" s="95">
        <v>0.27</v>
      </c>
      <c r="V3403" s="95">
        <v>0.73</v>
      </c>
      <c r="W3403" s="95">
        <v>0.92</v>
      </c>
      <c r="X3403" s="95">
        <v>-9.81</v>
      </c>
      <c r="Y3403" s="95"/>
      <c r="Z3403" s="74" t="s">
        <v>1111</v>
      </c>
      <c r="AA3403" s="95">
        <v>5.44</v>
      </c>
      <c r="AB3403" s="95">
        <v>-0.36</v>
      </c>
      <c r="AC3403" s="74" t="s">
        <v>1111</v>
      </c>
      <c r="AD3403" s="95">
        <v>1282413295</v>
      </c>
    </row>
    <row r="3404" spans="1:30" x14ac:dyDescent="0.2">
      <c r="A3404" s="74" t="s">
        <v>4512</v>
      </c>
      <c r="B3404" s="95">
        <v>3.98</v>
      </c>
      <c r="C3404" s="95"/>
      <c r="D3404" s="95">
        <v>8.7799999999999994</v>
      </c>
      <c r="E3404" s="95">
        <v>1.23</v>
      </c>
      <c r="F3404" s="95">
        <v>1.02</v>
      </c>
      <c r="G3404" s="95">
        <v>51.54</v>
      </c>
      <c r="H3404" s="95">
        <v>13.08</v>
      </c>
      <c r="I3404" s="95">
        <v>13.62</v>
      </c>
      <c r="J3404" s="95">
        <v>9.14</v>
      </c>
      <c r="K3404" s="95">
        <v>5.32</v>
      </c>
      <c r="L3404" s="95">
        <v>-3.82</v>
      </c>
      <c r="M3404" s="95">
        <v>-0.51</v>
      </c>
      <c r="N3404" s="95">
        <v>1.2</v>
      </c>
      <c r="O3404" s="95">
        <v>1.68</v>
      </c>
      <c r="P3404" s="95">
        <v>-4.13</v>
      </c>
      <c r="Q3404" s="95">
        <v>5.04</v>
      </c>
      <c r="R3404" s="95">
        <v>14.03</v>
      </c>
      <c r="S3404" s="95">
        <v>11.58</v>
      </c>
      <c r="T3404" s="95">
        <v>12.43</v>
      </c>
      <c r="U3404" s="95">
        <v>0.83</v>
      </c>
      <c r="V3404" s="95">
        <v>0.17</v>
      </c>
      <c r="W3404" s="95">
        <v>0.85</v>
      </c>
      <c r="X3404" s="95">
        <v>7.39</v>
      </c>
      <c r="Y3404" s="95"/>
      <c r="Z3404" s="74" t="s">
        <v>1111</v>
      </c>
      <c r="AA3404" s="95">
        <v>3.23</v>
      </c>
      <c r="AB3404" s="95">
        <v>0.45</v>
      </c>
      <c r="AC3404" s="74" t="s">
        <v>1111</v>
      </c>
      <c r="AD3404" s="95">
        <v>113470198</v>
      </c>
    </row>
    <row r="3405" spans="1:30" x14ac:dyDescent="0.2">
      <c r="A3405" s="74" t="s">
        <v>4513</v>
      </c>
      <c r="B3405" s="95">
        <v>6.07</v>
      </c>
      <c r="C3405" s="95"/>
      <c r="D3405" s="95">
        <v>-5.93</v>
      </c>
      <c r="E3405" s="95">
        <v>0.53</v>
      </c>
      <c r="F3405" s="95">
        <v>0.34</v>
      </c>
      <c r="G3405" s="95">
        <v>17.579999999999998</v>
      </c>
      <c r="H3405" s="95">
        <v>-13.33</v>
      </c>
      <c r="I3405" s="95">
        <v>-11.45</v>
      </c>
      <c r="J3405" s="95">
        <v>-5.09</v>
      </c>
      <c r="K3405" s="95">
        <v>-6.61</v>
      </c>
      <c r="L3405" s="95">
        <v>-1.52</v>
      </c>
      <c r="M3405" s="95">
        <v>0.16</v>
      </c>
      <c r="N3405" s="95">
        <v>0.68</v>
      </c>
      <c r="O3405" s="95">
        <v>1.49</v>
      </c>
      <c r="P3405" s="95">
        <v>-0.56000000000000005</v>
      </c>
      <c r="Q3405" s="95">
        <v>2.46</v>
      </c>
      <c r="R3405" s="95">
        <v>-8.92</v>
      </c>
      <c r="S3405" s="95">
        <v>-5.76</v>
      </c>
      <c r="T3405" s="95">
        <v>-10.66</v>
      </c>
      <c r="U3405" s="95">
        <v>0.65</v>
      </c>
      <c r="V3405" s="95">
        <v>0.35</v>
      </c>
      <c r="W3405" s="95">
        <v>0.5</v>
      </c>
      <c r="X3405" s="95">
        <v>-10.32</v>
      </c>
      <c r="Y3405" s="95"/>
      <c r="Z3405" s="74" t="s">
        <v>1111</v>
      </c>
      <c r="AA3405" s="95">
        <v>11.48</v>
      </c>
      <c r="AB3405" s="95">
        <v>-1.02</v>
      </c>
      <c r="AC3405" s="74" t="s">
        <v>1111</v>
      </c>
      <c r="AD3405" s="95">
        <v>372551106</v>
      </c>
    </row>
    <row r="3406" spans="1:30" x14ac:dyDescent="0.2">
      <c r="A3406" s="74" t="s">
        <v>4514</v>
      </c>
      <c r="B3406" s="95">
        <v>58.63</v>
      </c>
      <c r="C3406" s="95">
        <v>6.38</v>
      </c>
      <c r="D3406" s="95">
        <v>18.32</v>
      </c>
      <c r="E3406" s="95">
        <v>4.4800000000000004</v>
      </c>
      <c r="F3406" s="95">
        <v>1.1000000000000001</v>
      </c>
      <c r="G3406" s="95">
        <v>30.14</v>
      </c>
      <c r="H3406" s="95">
        <v>19.059999999999999</v>
      </c>
      <c r="I3406" s="95">
        <v>10.43</v>
      </c>
      <c r="J3406" s="95">
        <v>10.02</v>
      </c>
      <c r="K3406" s="95">
        <v>15.37</v>
      </c>
      <c r="L3406" s="95">
        <v>5.35</v>
      </c>
      <c r="M3406" s="95">
        <v>2.39</v>
      </c>
      <c r="N3406" s="95">
        <v>1.91</v>
      </c>
      <c r="O3406" s="95">
        <v>-192.23</v>
      </c>
      <c r="P3406" s="95">
        <v>-1.23</v>
      </c>
      <c r="Q3406" s="95">
        <v>0.95</v>
      </c>
      <c r="R3406" s="95">
        <v>24.44</v>
      </c>
      <c r="S3406" s="95">
        <v>5.98</v>
      </c>
      <c r="T3406" s="95">
        <v>10.79</v>
      </c>
      <c r="U3406" s="95">
        <v>0.24</v>
      </c>
      <c r="V3406" s="95">
        <v>0.76</v>
      </c>
      <c r="W3406" s="95">
        <v>0.56999999999999995</v>
      </c>
      <c r="X3406" s="95">
        <v>1.93</v>
      </c>
      <c r="Y3406" s="95">
        <v>20.13</v>
      </c>
      <c r="Z3406" s="74" t="s">
        <v>1111</v>
      </c>
      <c r="AA3406" s="95">
        <v>13.1</v>
      </c>
      <c r="AB3406" s="95">
        <v>3.2</v>
      </c>
      <c r="AC3406" s="74" t="s">
        <v>1111</v>
      </c>
      <c r="AD3406" s="95">
        <v>26145268721</v>
      </c>
    </row>
    <row r="3407" spans="1:30" x14ac:dyDescent="0.2">
      <c r="A3407" s="74" t="s">
        <v>4515</v>
      </c>
      <c r="B3407" s="95">
        <v>190.9</v>
      </c>
      <c r="C3407" s="95"/>
      <c r="D3407" s="95">
        <v>-0.39</v>
      </c>
      <c r="E3407" s="95">
        <v>4.96</v>
      </c>
      <c r="F3407" s="95">
        <v>3.3</v>
      </c>
      <c r="G3407" s="95">
        <v>9.74</v>
      </c>
      <c r="H3407" s="95">
        <v>-226.07</v>
      </c>
      <c r="I3407" s="95">
        <v>-313.27999999999997</v>
      </c>
      <c r="J3407" s="95">
        <v>-0.54</v>
      </c>
      <c r="K3407" s="95">
        <v>-0.53</v>
      </c>
      <c r="L3407" s="95">
        <v>0.01</v>
      </c>
      <c r="M3407" s="95">
        <v>-0.11</v>
      </c>
      <c r="N3407" s="95">
        <v>1.22</v>
      </c>
      <c r="O3407" s="95">
        <v>15.92</v>
      </c>
      <c r="P3407" s="95">
        <v>-4.83</v>
      </c>
      <c r="Q3407" s="95">
        <v>2.89</v>
      </c>
      <c r="R3407" s="95">
        <v>-1276.8399999999999</v>
      </c>
      <c r="S3407" s="95">
        <v>-849.32</v>
      </c>
      <c r="T3407" s="95">
        <v>-717.19</v>
      </c>
      <c r="U3407" s="95">
        <v>0.67</v>
      </c>
      <c r="V3407" s="95">
        <v>0.33</v>
      </c>
      <c r="W3407" s="95">
        <v>2.71</v>
      </c>
      <c r="X3407" s="95">
        <v>57.61</v>
      </c>
      <c r="Y3407" s="95"/>
      <c r="Z3407" s="74" t="s">
        <v>1111</v>
      </c>
      <c r="AA3407" s="95">
        <v>38.479999999999997</v>
      </c>
      <c r="AB3407" s="95">
        <v>-491.27</v>
      </c>
      <c r="AC3407" s="74" t="s">
        <v>1111</v>
      </c>
      <c r="AD3407" s="95">
        <v>29693311420</v>
      </c>
    </row>
    <row r="3408" spans="1:30" x14ac:dyDescent="0.2">
      <c r="A3408" s="74" t="s">
        <v>4516</v>
      </c>
      <c r="B3408" s="95">
        <v>1.77</v>
      </c>
      <c r="C3408" s="95"/>
      <c r="D3408" s="95">
        <v>-6.98</v>
      </c>
      <c r="E3408" s="95">
        <v>0.93</v>
      </c>
      <c r="F3408" s="95">
        <v>0.88</v>
      </c>
      <c r="G3408" s="95">
        <v>31.28</v>
      </c>
      <c r="H3408" s="95">
        <v>-22.71</v>
      </c>
      <c r="I3408" s="95">
        <v>-25.47</v>
      </c>
      <c r="J3408" s="95">
        <v>-7.82</v>
      </c>
      <c r="K3408" s="95">
        <v>-7.44</v>
      </c>
      <c r="L3408" s="95">
        <v>0.38</v>
      </c>
      <c r="M3408" s="95">
        <v>-0.05</v>
      </c>
      <c r="N3408" s="95">
        <v>1.78</v>
      </c>
      <c r="O3408" s="95">
        <v>21.94</v>
      </c>
      <c r="P3408" s="95">
        <v>-0.95</v>
      </c>
      <c r="Q3408" s="95">
        <v>2.25</v>
      </c>
      <c r="R3408" s="95">
        <v>-13.34</v>
      </c>
      <c r="S3408" s="95">
        <v>-12.68</v>
      </c>
      <c r="T3408" s="95">
        <v>-11.76</v>
      </c>
      <c r="U3408" s="95">
        <v>0.95</v>
      </c>
      <c r="V3408" s="95">
        <v>0.05</v>
      </c>
      <c r="W3408" s="95">
        <v>0.5</v>
      </c>
      <c r="X3408" s="95"/>
      <c r="Y3408" s="95"/>
      <c r="Z3408" s="74" t="s">
        <v>1111</v>
      </c>
      <c r="AA3408" s="95">
        <v>1.9</v>
      </c>
      <c r="AB3408" s="95">
        <v>-0.25</v>
      </c>
      <c r="AC3408" s="74" t="s">
        <v>1111</v>
      </c>
      <c r="AD3408" s="95">
        <v>19067148</v>
      </c>
    </row>
    <row r="3409" spans="1:30" x14ac:dyDescent="0.2">
      <c r="A3409" s="74" t="s">
        <v>4517</v>
      </c>
      <c r="B3409" s="95">
        <v>150.91</v>
      </c>
      <c r="C3409" s="95">
        <v>0.53</v>
      </c>
      <c r="D3409" s="95">
        <v>36.99</v>
      </c>
      <c r="E3409" s="95">
        <v>6.86</v>
      </c>
      <c r="F3409" s="95">
        <v>4.9800000000000004</v>
      </c>
      <c r="G3409" s="95">
        <v>80</v>
      </c>
      <c r="H3409" s="95">
        <v>43.44</v>
      </c>
      <c r="I3409" s="95">
        <v>35.03</v>
      </c>
      <c r="J3409" s="95">
        <v>29.83</v>
      </c>
      <c r="K3409" s="95">
        <v>26.52</v>
      </c>
      <c r="L3409" s="95">
        <v>-3.31</v>
      </c>
      <c r="M3409" s="95">
        <v>-0.76</v>
      </c>
      <c r="N3409" s="95">
        <v>12.96</v>
      </c>
      <c r="O3409" s="95">
        <v>8.1300000000000008</v>
      </c>
      <c r="P3409" s="95">
        <v>-19.04</v>
      </c>
      <c r="Q3409" s="95">
        <v>5.85</v>
      </c>
      <c r="R3409" s="95">
        <v>18.55</v>
      </c>
      <c r="S3409" s="95">
        <v>13.46</v>
      </c>
      <c r="T3409" s="95">
        <v>18.55</v>
      </c>
      <c r="U3409" s="95">
        <v>0.73</v>
      </c>
      <c r="V3409" s="95">
        <v>0.27</v>
      </c>
      <c r="W3409" s="95">
        <v>0.38</v>
      </c>
      <c r="X3409" s="95">
        <v>17.55</v>
      </c>
      <c r="Y3409" s="95">
        <v>55.78</v>
      </c>
      <c r="Z3409" s="74" t="s">
        <v>1111</v>
      </c>
      <c r="AA3409" s="95">
        <v>21.99</v>
      </c>
      <c r="AB3409" s="95">
        <v>4.08</v>
      </c>
      <c r="AC3409" s="74" t="s">
        <v>1111</v>
      </c>
      <c r="AD3409" s="95">
        <v>7111739387</v>
      </c>
    </row>
    <row r="3410" spans="1:30" x14ac:dyDescent="0.2">
      <c r="A3410" s="74" t="s">
        <v>4518</v>
      </c>
      <c r="B3410" s="95">
        <v>48.16</v>
      </c>
      <c r="C3410" s="95"/>
      <c r="D3410" s="95">
        <v>17.14</v>
      </c>
      <c r="E3410" s="95">
        <v>2.41</v>
      </c>
      <c r="F3410" s="95">
        <v>1.56</v>
      </c>
      <c r="G3410" s="95">
        <v>39.76</v>
      </c>
      <c r="H3410" s="95">
        <v>13.11</v>
      </c>
      <c r="I3410" s="95">
        <v>10.039999999999999</v>
      </c>
      <c r="J3410" s="95">
        <v>13.12</v>
      </c>
      <c r="K3410" s="95">
        <v>12.13</v>
      </c>
      <c r="L3410" s="95">
        <v>-0.99</v>
      </c>
      <c r="M3410" s="95">
        <v>-0.18</v>
      </c>
      <c r="N3410" s="95">
        <v>1.72</v>
      </c>
      <c r="O3410" s="95">
        <v>6.94</v>
      </c>
      <c r="P3410" s="95">
        <v>-2.46</v>
      </c>
      <c r="Q3410" s="95">
        <v>2.59</v>
      </c>
      <c r="R3410" s="95">
        <v>14.07</v>
      </c>
      <c r="S3410" s="95">
        <v>9.11</v>
      </c>
      <c r="T3410" s="95">
        <v>14.06</v>
      </c>
      <c r="U3410" s="95">
        <v>0.65</v>
      </c>
      <c r="V3410" s="95">
        <v>0.35</v>
      </c>
      <c r="W3410" s="95">
        <v>0.91</v>
      </c>
      <c r="X3410" s="95">
        <v>18.86</v>
      </c>
      <c r="Y3410" s="95">
        <v>46.6</v>
      </c>
      <c r="Z3410" s="74" t="s">
        <v>1111</v>
      </c>
      <c r="AA3410" s="95">
        <v>19.97</v>
      </c>
      <c r="AB3410" s="95">
        <v>2.81</v>
      </c>
      <c r="AC3410" s="74" t="s">
        <v>1111</v>
      </c>
      <c r="AD3410" s="95">
        <v>3040104816</v>
      </c>
    </row>
    <row r="3411" spans="1:30" x14ac:dyDescent="0.2">
      <c r="A3411" s="74" t="s">
        <v>4519</v>
      </c>
      <c r="B3411" s="95">
        <v>6.31</v>
      </c>
      <c r="C3411" s="95"/>
      <c r="D3411" s="95">
        <v>-4.2699999999999996</v>
      </c>
      <c r="E3411" s="95">
        <v>0.84</v>
      </c>
      <c r="F3411" s="95">
        <v>0.82</v>
      </c>
      <c r="G3411" s="95"/>
      <c r="H3411" s="95"/>
      <c r="I3411" s="95"/>
      <c r="J3411" s="95">
        <v>-4.2699999999999996</v>
      </c>
      <c r="K3411" s="95">
        <v>0.87</v>
      </c>
      <c r="L3411" s="95">
        <v>5.13</v>
      </c>
      <c r="M3411" s="95">
        <v>-1.02</v>
      </c>
      <c r="N3411" s="95"/>
      <c r="O3411" s="95">
        <v>0.85</v>
      </c>
      <c r="P3411" s="95">
        <v>-167.8</v>
      </c>
      <c r="Q3411" s="95">
        <v>34.630000000000003</v>
      </c>
      <c r="R3411" s="95">
        <v>-19.8</v>
      </c>
      <c r="S3411" s="95">
        <v>-19.23</v>
      </c>
      <c r="T3411" s="95">
        <v>-19.8</v>
      </c>
      <c r="U3411" s="95">
        <v>0.97</v>
      </c>
      <c r="V3411" s="95">
        <v>0.03</v>
      </c>
      <c r="W3411" s="95">
        <v>0</v>
      </c>
      <c r="X3411" s="95"/>
      <c r="Y3411" s="95"/>
      <c r="Z3411" s="74" t="s">
        <v>1111</v>
      </c>
      <c r="AA3411" s="95">
        <v>7.47</v>
      </c>
      <c r="AB3411" s="95">
        <v>-1.48</v>
      </c>
      <c r="AC3411" s="74" t="s">
        <v>1111</v>
      </c>
      <c r="AD3411" s="95">
        <v>254214756</v>
      </c>
    </row>
    <row r="3412" spans="1:30" x14ac:dyDescent="0.2">
      <c r="A3412" s="74" t="s">
        <v>4520</v>
      </c>
      <c r="B3412" s="95">
        <v>48.74</v>
      </c>
      <c r="C3412" s="95">
        <v>1.64</v>
      </c>
      <c r="D3412" s="95">
        <v>8.1199999999999992</v>
      </c>
      <c r="E3412" s="95">
        <v>3.25</v>
      </c>
      <c r="F3412" s="95">
        <v>0.9</v>
      </c>
      <c r="G3412" s="95">
        <v>22.88</v>
      </c>
      <c r="H3412" s="95">
        <v>17.670000000000002</v>
      </c>
      <c r="I3412" s="95">
        <v>11.77</v>
      </c>
      <c r="J3412" s="95">
        <v>5.41</v>
      </c>
      <c r="K3412" s="95">
        <v>7.3</v>
      </c>
      <c r="L3412" s="95">
        <v>1.89</v>
      </c>
      <c r="M3412" s="95">
        <v>1.1399999999999999</v>
      </c>
      <c r="N3412" s="95">
        <v>0.96</v>
      </c>
      <c r="O3412" s="95">
        <v>10.81</v>
      </c>
      <c r="P3412" s="95">
        <v>-1.22</v>
      </c>
      <c r="Q3412" s="95">
        <v>1.45</v>
      </c>
      <c r="R3412" s="95">
        <v>40.08</v>
      </c>
      <c r="S3412" s="95">
        <v>11.06</v>
      </c>
      <c r="T3412" s="95">
        <v>23.04</v>
      </c>
      <c r="U3412" s="95">
        <v>0.28000000000000003</v>
      </c>
      <c r="V3412" s="95">
        <v>0.72</v>
      </c>
      <c r="W3412" s="95">
        <v>0.94</v>
      </c>
      <c r="X3412" s="95">
        <v>15.07</v>
      </c>
      <c r="Y3412" s="95"/>
      <c r="Z3412" s="74" t="s">
        <v>1111</v>
      </c>
      <c r="AA3412" s="95">
        <v>14.98</v>
      </c>
      <c r="AB3412" s="95">
        <v>6.01</v>
      </c>
      <c r="AC3412" s="74" t="s">
        <v>1111</v>
      </c>
      <c r="AD3412" s="95">
        <v>7768059350</v>
      </c>
    </row>
    <row r="3413" spans="1:30" x14ac:dyDescent="0.2">
      <c r="A3413" s="74" t="s">
        <v>4521</v>
      </c>
      <c r="B3413" s="95">
        <v>15.47</v>
      </c>
      <c r="C3413" s="95"/>
      <c r="D3413" s="95">
        <v>-73.45</v>
      </c>
      <c r="E3413" s="95">
        <v>4.03</v>
      </c>
      <c r="F3413" s="95">
        <v>3.59</v>
      </c>
      <c r="G3413" s="95">
        <v>79.7</v>
      </c>
      <c r="H3413" s="95">
        <v>-5.98</v>
      </c>
      <c r="I3413" s="95">
        <v>-28.43</v>
      </c>
      <c r="J3413" s="95">
        <v>-349.29</v>
      </c>
      <c r="K3413" s="95">
        <v>-260.33</v>
      </c>
      <c r="L3413" s="95">
        <v>88.96</v>
      </c>
      <c r="M3413" s="95">
        <v>-1.03</v>
      </c>
      <c r="N3413" s="95">
        <v>20.88</v>
      </c>
      <c r="O3413" s="95">
        <v>4.05</v>
      </c>
      <c r="P3413" s="95">
        <v>-295.64999999999998</v>
      </c>
      <c r="Q3413" s="95">
        <v>9.73</v>
      </c>
      <c r="R3413" s="95">
        <v>-5.48</v>
      </c>
      <c r="S3413" s="95">
        <v>-4.8899999999999997</v>
      </c>
      <c r="T3413" s="95">
        <v>-1.18</v>
      </c>
      <c r="U3413" s="95">
        <v>0.89</v>
      </c>
      <c r="V3413" s="95">
        <v>0.11</v>
      </c>
      <c r="W3413" s="95">
        <v>0.17</v>
      </c>
      <c r="X3413" s="95"/>
      <c r="Y3413" s="95"/>
      <c r="Z3413" s="74" t="s">
        <v>1111</v>
      </c>
      <c r="AA3413" s="95">
        <v>3.84</v>
      </c>
      <c r="AB3413" s="95">
        <v>-0.21</v>
      </c>
      <c r="AC3413" s="74" t="s">
        <v>1111</v>
      </c>
      <c r="AD3413" s="95">
        <v>2346885632</v>
      </c>
    </row>
    <row r="3414" spans="1:30" x14ac:dyDescent="0.2">
      <c r="A3414" s="74" t="s">
        <v>4522</v>
      </c>
      <c r="B3414" s="95">
        <v>38.229999999999997</v>
      </c>
      <c r="C3414" s="95"/>
      <c r="D3414" s="95">
        <v>-14.67</v>
      </c>
      <c r="E3414" s="95">
        <v>4.3899999999999997</v>
      </c>
      <c r="F3414" s="95">
        <v>3.68</v>
      </c>
      <c r="G3414" s="95">
        <v>5.13</v>
      </c>
      <c r="H3414" s="95">
        <v>-131.91</v>
      </c>
      <c r="I3414" s="95">
        <v>-133.86000000000001</v>
      </c>
      <c r="J3414" s="95">
        <v>-14.88</v>
      </c>
      <c r="K3414" s="95">
        <v>-12.05</v>
      </c>
      <c r="L3414" s="95">
        <v>2.84</v>
      </c>
      <c r="M3414" s="95">
        <v>-0.84</v>
      </c>
      <c r="N3414" s="95">
        <v>19.63</v>
      </c>
      <c r="O3414" s="95">
        <v>4.59</v>
      </c>
      <c r="P3414" s="95">
        <v>-32.44</v>
      </c>
      <c r="Q3414" s="95">
        <v>10.46</v>
      </c>
      <c r="R3414" s="95">
        <v>-29.96</v>
      </c>
      <c r="S3414" s="95">
        <v>-25.11</v>
      </c>
      <c r="T3414" s="95">
        <v>-27.54</v>
      </c>
      <c r="U3414" s="95">
        <v>0.84</v>
      </c>
      <c r="V3414" s="95">
        <v>0.16</v>
      </c>
      <c r="W3414" s="95">
        <v>0.19</v>
      </c>
      <c r="X3414" s="95"/>
      <c r="Y3414" s="95"/>
      <c r="Z3414" s="74" t="s">
        <v>1111</v>
      </c>
      <c r="AA3414" s="95">
        <v>8.6999999999999993</v>
      </c>
      <c r="AB3414" s="95">
        <v>-2.61</v>
      </c>
      <c r="AC3414" s="74" t="s">
        <v>1111</v>
      </c>
      <c r="AD3414" s="95">
        <v>1800415089</v>
      </c>
    </row>
    <row r="3415" spans="1:30" x14ac:dyDescent="0.2">
      <c r="A3415" s="74" t="s">
        <v>4523</v>
      </c>
      <c r="B3415" s="95">
        <v>51.32</v>
      </c>
      <c r="C3415" s="95">
        <v>12.24</v>
      </c>
      <c r="D3415" s="95">
        <v>37.9</v>
      </c>
      <c r="E3415" s="95">
        <v>4.18</v>
      </c>
      <c r="F3415" s="95">
        <v>2.4700000000000002</v>
      </c>
      <c r="G3415" s="95">
        <v>57.2</v>
      </c>
      <c r="H3415" s="95">
        <v>36.549999999999997</v>
      </c>
      <c r="I3415" s="95">
        <v>19.89</v>
      </c>
      <c r="J3415" s="95">
        <v>20.63</v>
      </c>
      <c r="K3415" s="95">
        <v>21.04</v>
      </c>
      <c r="L3415" s="95">
        <v>0.41</v>
      </c>
      <c r="M3415" s="95">
        <v>0.08</v>
      </c>
      <c r="N3415" s="95">
        <v>7.54</v>
      </c>
      <c r="O3415" s="95">
        <v>10.99</v>
      </c>
      <c r="P3415" s="95">
        <v>-3.52</v>
      </c>
      <c r="Q3415" s="95">
        <v>3.97</v>
      </c>
      <c r="R3415" s="95">
        <v>11.02</v>
      </c>
      <c r="S3415" s="95">
        <v>6.5</v>
      </c>
      <c r="T3415" s="95">
        <v>11.48</v>
      </c>
      <c r="U3415" s="95">
        <v>0.59</v>
      </c>
      <c r="V3415" s="95">
        <v>0.41</v>
      </c>
      <c r="W3415" s="95">
        <v>0.33</v>
      </c>
      <c r="X3415" s="95">
        <v>-1.05</v>
      </c>
      <c r="Y3415" s="95">
        <v>-6.71</v>
      </c>
      <c r="Z3415" s="74" t="s">
        <v>1111</v>
      </c>
      <c r="AA3415" s="95">
        <v>12.29</v>
      </c>
      <c r="AB3415" s="95">
        <v>1.35</v>
      </c>
      <c r="AC3415" s="74" t="s">
        <v>1111</v>
      </c>
      <c r="AD3415" s="95">
        <v>2477277984</v>
      </c>
    </row>
    <row r="3416" spans="1:30" x14ac:dyDescent="0.2">
      <c r="A3416" s="74" t="s">
        <v>4524</v>
      </c>
      <c r="B3416" s="95">
        <v>75.61</v>
      </c>
      <c r="C3416" s="95">
        <v>3.7</v>
      </c>
      <c r="D3416" s="95">
        <v>11.56</v>
      </c>
      <c r="E3416" s="95">
        <v>4.9000000000000004</v>
      </c>
      <c r="F3416" s="95">
        <v>0.63</v>
      </c>
      <c r="G3416" s="95">
        <v>19.54</v>
      </c>
      <c r="H3416" s="95">
        <v>15.63</v>
      </c>
      <c r="I3416" s="95">
        <v>9.7899999999999991</v>
      </c>
      <c r="J3416" s="95">
        <v>7.25</v>
      </c>
      <c r="K3416" s="95">
        <v>7.63</v>
      </c>
      <c r="L3416" s="95">
        <v>0.38</v>
      </c>
      <c r="M3416" s="95">
        <v>0.26</v>
      </c>
      <c r="N3416" s="95">
        <v>1.1299999999999999</v>
      </c>
      <c r="O3416" s="95">
        <v>-258.39</v>
      </c>
      <c r="P3416" s="95">
        <v>-1.36</v>
      </c>
      <c r="Q3416" s="95">
        <v>1</v>
      </c>
      <c r="R3416" s="95">
        <v>42.38</v>
      </c>
      <c r="S3416" s="95">
        <v>5.43</v>
      </c>
      <c r="T3416" s="95">
        <v>20.100000000000001</v>
      </c>
      <c r="U3416" s="95">
        <v>0.13</v>
      </c>
      <c r="V3416" s="95">
        <v>0.86</v>
      </c>
      <c r="W3416" s="95">
        <v>0.55000000000000004</v>
      </c>
      <c r="X3416" s="95">
        <v>-2.74</v>
      </c>
      <c r="Y3416" s="95">
        <v>-2.65</v>
      </c>
      <c r="Z3416" s="74" t="s">
        <v>1111</v>
      </c>
      <c r="AA3416" s="95">
        <v>15.43</v>
      </c>
      <c r="AB3416" s="95">
        <v>6.54</v>
      </c>
      <c r="AC3416" s="74" t="s">
        <v>1111</v>
      </c>
      <c r="AD3416" s="95">
        <v>16071548185</v>
      </c>
    </row>
    <row r="3417" spans="1:30" x14ac:dyDescent="0.2">
      <c r="A3417" s="74" t="s">
        <v>4525</v>
      </c>
      <c r="B3417" s="95">
        <v>151.16999999999999</v>
      </c>
      <c r="C3417" s="95"/>
      <c r="D3417" s="95">
        <v>82.78</v>
      </c>
      <c r="E3417" s="95">
        <v>5.98</v>
      </c>
      <c r="F3417" s="95">
        <v>3.24</v>
      </c>
      <c r="G3417" s="95">
        <v>49.43</v>
      </c>
      <c r="H3417" s="95">
        <v>6.83</v>
      </c>
      <c r="I3417" s="95">
        <v>7.5</v>
      </c>
      <c r="J3417" s="95">
        <v>90.9</v>
      </c>
      <c r="K3417" s="95">
        <v>90.92</v>
      </c>
      <c r="L3417" s="95">
        <v>0.02</v>
      </c>
      <c r="M3417" s="95">
        <v>0</v>
      </c>
      <c r="N3417" s="95">
        <v>6.21</v>
      </c>
      <c r="O3417" s="95">
        <v>12.08</v>
      </c>
      <c r="P3417" s="95">
        <v>-5.71</v>
      </c>
      <c r="Q3417" s="95">
        <v>2.62</v>
      </c>
      <c r="R3417" s="95">
        <v>7.22</v>
      </c>
      <c r="S3417" s="95">
        <v>3.91</v>
      </c>
      <c r="T3417" s="95">
        <v>4.13</v>
      </c>
      <c r="U3417" s="95">
        <v>0.54</v>
      </c>
      <c r="V3417" s="95">
        <v>0.46</v>
      </c>
      <c r="W3417" s="95">
        <v>0.52</v>
      </c>
      <c r="X3417" s="95">
        <v>12.99</v>
      </c>
      <c r="Y3417" s="95">
        <v>0.92</v>
      </c>
      <c r="Z3417" s="74" t="s">
        <v>1111</v>
      </c>
      <c r="AA3417" s="95">
        <v>25.29</v>
      </c>
      <c r="AB3417" s="95">
        <v>1.83</v>
      </c>
      <c r="AC3417" s="74" t="s">
        <v>1111</v>
      </c>
      <c r="AD3417" s="95">
        <v>6642817959</v>
      </c>
    </row>
    <row r="3418" spans="1:30" x14ac:dyDescent="0.2">
      <c r="A3418" s="74" t="s">
        <v>4526</v>
      </c>
      <c r="B3418" s="95">
        <v>5.07</v>
      </c>
      <c r="C3418" s="95"/>
      <c r="D3418" s="95">
        <v>-2.56</v>
      </c>
      <c r="E3418" s="95">
        <v>-1.21</v>
      </c>
      <c r="F3418" s="95">
        <v>2.57</v>
      </c>
      <c r="G3418" s="95">
        <v>98.87</v>
      </c>
      <c r="H3418" s="95">
        <v>-116.12</v>
      </c>
      <c r="I3418" s="95">
        <v>-136.61000000000001</v>
      </c>
      <c r="J3418" s="95">
        <v>-3.02</v>
      </c>
      <c r="K3418" s="95">
        <v>-5.52</v>
      </c>
      <c r="L3418" s="95">
        <v>-2.5</v>
      </c>
      <c r="M3418" s="95"/>
      <c r="N3418" s="95">
        <v>3.5</v>
      </c>
      <c r="O3418" s="95">
        <v>6.53</v>
      </c>
      <c r="P3418" s="95">
        <v>-9.8800000000000008</v>
      </c>
      <c r="Q3418" s="95">
        <v>2.13</v>
      </c>
      <c r="R3418" s="95">
        <v>-47.07</v>
      </c>
      <c r="S3418" s="95">
        <v>-100.19</v>
      </c>
      <c r="T3418" s="95">
        <v>-217.14</v>
      </c>
      <c r="U3418" s="95">
        <v>-2.13</v>
      </c>
      <c r="V3418" s="95">
        <v>3.13</v>
      </c>
      <c r="W3418" s="95">
        <v>0.73</v>
      </c>
      <c r="X3418" s="95">
        <v>40.44</v>
      </c>
      <c r="Y3418" s="95"/>
      <c r="Z3418" s="74" t="s">
        <v>1111</v>
      </c>
      <c r="AA3418" s="95">
        <v>-4.2</v>
      </c>
      <c r="AB3418" s="95">
        <v>-1.98</v>
      </c>
      <c r="AC3418" s="74" t="s">
        <v>1111</v>
      </c>
      <c r="AD3418" s="95">
        <v>317089461</v>
      </c>
    </row>
    <row r="3419" spans="1:30" x14ac:dyDescent="0.2">
      <c r="A3419" s="74" t="s">
        <v>4527</v>
      </c>
      <c r="B3419" s="95">
        <v>5.72</v>
      </c>
      <c r="C3419" s="95"/>
      <c r="D3419" s="95">
        <v>-6.59</v>
      </c>
      <c r="E3419" s="95">
        <v>-2.4700000000000002</v>
      </c>
      <c r="F3419" s="95">
        <v>8.6999999999999993</v>
      </c>
      <c r="G3419" s="95">
        <v>100</v>
      </c>
      <c r="H3419" s="95">
        <v>-810.29</v>
      </c>
      <c r="I3419" s="95">
        <v>-1275.72</v>
      </c>
      <c r="J3419" s="95">
        <v>-10.38</v>
      </c>
      <c r="K3419" s="95">
        <v>-15.6</v>
      </c>
      <c r="L3419" s="95">
        <v>-5.22</v>
      </c>
      <c r="M3419" s="95"/>
      <c r="N3419" s="95">
        <v>84.11</v>
      </c>
      <c r="O3419" s="95">
        <v>-1.43</v>
      </c>
      <c r="P3419" s="95">
        <v>-15.18</v>
      </c>
      <c r="Q3419" s="95">
        <v>7.0000000000000007E-2</v>
      </c>
      <c r="R3419" s="95">
        <v>-37.42</v>
      </c>
      <c r="S3419" s="95">
        <v>-131.97</v>
      </c>
      <c r="T3419" s="95">
        <v>-68.260000000000005</v>
      </c>
      <c r="U3419" s="95">
        <v>-3.53</v>
      </c>
      <c r="V3419" s="95">
        <v>4.53</v>
      </c>
      <c r="W3419" s="95">
        <v>0.1</v>
      </c>
      <c r="X3419" s="95">
        <v>-17.489999999999998</v>
      </c>
      <c r="Y3419" s="95"/>
      <c r="Z3419" s="74" t="s">
        <v>1111</v>
      </c>
      <c r="AA3419" s="95">
        <v>-2.3199999999999998</v>
      </c>
      <c r="AB3419" s="95">
        <v>-0.87</v>
      </c>
      <c r="AC3419" s="74" t="s">
        <v>1111</v>
      </c>
      <c r="AD3419" s="95">
        <v>81750240</v>
      </c>
    </row>
    <row r="3420" spans="1:30" x14ac:dyDescent="0.2">
      <c r="A3420" s="74" t="s">
        <v>4528</v>
      </c>
      <c r="B3420" s="95">
        <v>50.86</v>
      </c>
      <c r="C3420" s="95">
        <v>19.03</v>
      </c>
      <c r="D3420" s="95">
        <v>4.6100000000000003</v>
      </c>
      <c r="E3420" s="95">
        <v>2.08</v>
      </c>
      <c r="F3420" s="95">
        <v>0.3</v>
      </c>
      <c r="G3420" s="95">
        <v>0</v>
      </c>
      <c r="H3420" s="95">
        <v>57.69</v>
      </c>
      <c r="I3420" s="95">
        <v>28.95</v>
      </c>
      <c r="J3420" s="95">
        <v>2.31</v>
      </c>
      <c r="K3420" s="95">
        <v>1.32</v>
      </c>
      <c r="L3420" s="95">
        <v>-0.99</v>
      </c>
      <c r="M3420" s="95">
        <v>-0.89</v>
      </c>
      <c r="N3420" s="95">
        <v>1.33</v>
      </c>
      <c r="O3420" s="95"/>
      <c r="P3420" s="95">
        <v>-0.3</v>
      </c>
      <c r="Q3420" s="95"/>
      <c r="R3420" s="95">
        <v>45.18</v>
      </c>
      <c r="S3420" s="95">
        <v>6.42</v>
      </c>
      <c r="T3420" s="95">
        <v>75.58</v>
      </c>
      <c r="U3420" s="95">
        <v>0.14000000000000001</v>
      </c>
      <c r="V3420" s="95">
        <v>0.86</v>
      </c>
      <c r="W3420" s="95">
        <v>0.22</v>
      </c>
      <c r="X3420" s="95">
        <v>17.43</v>
      </c>
      <c r="Y3420" s="95"/>
      <c r="Z3420" s="74" t="s">
        <v>1111</v>
      </c>
      <c r="AA3420" s="95">
        <v>24.1</v>
      </c>
      <c r="AB3420" s="95">
        <v>10.89</v>
      </c>
      <c r="AC3420" s="74" t="s">
        <v>1111</v>
      </c>
      <c r="AD3420" s="95">
        <v>6497617516</v>
      </c>
    </row>
    <row r="3421" spans="1:30" x14ac:dyDescent="0.2">
      <c r="A3421" s="74" t="s">
        <v>4529</v>
      </c>
      <c r="B3421" s="95">
        <v>45.1</v>
      </c>
      <c r="C3421" s="95">
        <v>0.02</v>
      </c>
      <c r="D3421" s="95">
        <v>14.77</v>
      </c>
      <c r="E3421" s="95">
        <v>3.84</v>
      </c>
      <c r="F3421" s="95">
        <v>0.95</v>
      </c>
      <c r="G3421" s="95">
        <v>16.22</v>
      </c>
      <c r="H3421" s="95">
        <v>3.61</v>
      </c>
      <c r="I3421" s="95">
        <v>2.38</v>
      </c>
      <c r="J3421" s="95">
        <v>9.73</v>
      </c>
      <c r="K3421" s="95">
        <v>12.36</v>
      </c>
      <c r="L3421" s="95">
        <v>2.63</v>
      </c>
      <c r="M3421" s="95">
        <v>1.04</v>
      </c>
      <c r="N3421" s="95">
        <v>0.35</v>
      </c>
      <c r="O3421" s="95">
        <v>3.5</v>
      </c>
      <c r="P3421" s="95">
        <v>-2.87</v>
      </c>
      <c r="Q3421" s="95">
        <v>1.68</v>
      </c>
      <c r="R3421" s="95">
        <v>25.97</v>
      </c>
      <c r="S3421" s="95">
        <v>6.43</v>
      </c>
      <c r="T3421" s="95">
        <v>15.41</v>
      </c>
      <c r="U3421" s="95">
        <v>0.25</v>
      </c>
      <c r="V3421" s="95">
        <v>0.75</v>
      </c>
      <c r="W3421" s="95">
        <v>2.7</v>
      </c>
      <c r="X3421" s="95">
        <v>-2.8</v>
      </c>
      <c r="Y3421" s="95">
        <v>-21.85</v>
      </c>
      <c r="Z3421" s="74" t="s">
        <v>1111</v>
      </c>
      <c r="AA3421" s="95">
        <v>11.76</v>
      </c>
      <c r="AB3421" s="95">
        <v>3.05</v>
      </c>
      <c r="AC3421" s="74" t="s">
        <v>1111</v>
      </c>
      <c r="AD3421" s="95">
        <v>3403056580</v>
      </c>
    </row>
    <row r="3422" spans="1:30" x14ac:dyDescent="0.2">
      <c r="A3422" s="74" t="s">
        <v>4530</v>
      </c>
      <c r="B3422" s="95">
        <v>24.41</v>
      </c>
      <c r="C3422" s="95">
        <v>9.0500000000000007</v>
      </c>
      <c r="D3422" s="95">
        <v>7.76</v>
      </c>
      <c r="E3422" s="95"/>
      <c r="F3422" s="95">
        <v>1.1299999999999999</v>
      </c>
      <c r="G3422" s="95">
        <v>64.849999999999994</v>
      </c>
      <c r="H3422" s="95">
        <v>47.47</v>
      </c>
      <c r="I3422" s="95">
        <v>39.07</v>
      </c>
      <c r="J3422" s="95">
        <v>6.38</v>
      </c>
      <c r="K3422" s="95">
        <v>9.7200000000000006</v>
      </c>
      <c r="L3422" s="95">
        <v>3.34</v>
      </c>
      <c r="M3422" s="95"/>
      <c r="N3422" s="95">
        <v>3.03</v>
      </c>
      <c r="O3422" s="95">
        <v>29.65</v>
      </c>
      <c r="P3422" s="95">
        <v>-1.26</v>
      </c>
      <c r="Q3422" s="95">
        <v>1.64</v>
      </c>
      <c r="R3422" s="95"/>
      <c r="S3422" s="95">
        <v>14.6</v>
      </c>
      <c r="T3422" s="95">
        <v>28.59</v>
      </c>
      <c r="U3422" s="95">
        <v>0</v>
      </c>
      <c r="V3422" s="95">
        <v>0.69</v>
      </c>
      <c r="W3422" s="95">
        <v>0.37</v>
      </c>
      <c r="X3422" s="95">
        <v>27.14</v>
      </c>
      <c r="Y3422" s="95">
        <v>-6.59</v>
      </c>
      <c r="Z3422" s="74" t="s">
        <v>1111</v>
      </c>
      <c r="AA3422" s="95">
        <v>0</v>
      </c>
      <c r="AB3422" s="95">
        <v>3.15</v>
      </c>
      <c r="AC3422" s="74" t="s">
        <v>1111</v>
      </c>
      <c r="AD3422" s="95">
        <v>1187002157</v>
      </c>
    </row>
    <row r="3423" spans="1:30" x14ac:dyDescent="0.2">
      <c r="A3423" s="74" t="s">
        <v>4531</v>
      </c>
      <c r="B3423" s="95">
        <v>55.34</v>
      </c>
      <c r="C3423" s="95"/>
      <c r="D3423" s="95">
        <v>45.54</v>
      </c>
      <c r="E3423" s="95">
        <v>6.27</v>
      </c>
      <c r="F3423" s="95">
        <v>2.77</v>
      </c>
      <c r="G3423" s="95">
        <v>35.5</v>
      </c>
      <c r="H3423" s="95">
        <v>11.65</v>
      </c>
      <c r="I3423" s="95">
        <v>8.85</v>
      </c>
      <c r="J3423" s="95">
        <v>34.58</v>
      </c>
      <c r="K3423" s="95">
        <v>37.22</v>
      </c>
      <c r="L3423" s="95">
        <v>2.63</v>
      </c>
      <c r="M3423" s="95">
        <v>0.48</v>
      </c>
      <c r="N3423" s="95">
        <v>4.03</v>
      </c>
      <c r="O3423" s="95">
        <v>13.43</v>
      </c>
      <c r="P3423" s="95">
        <v>-4.4400000000000004</v>
      </c>
      <c r="Q3423" s="95">
        <v>2.2200000000000002</v>
      </c>
      <c r="R3423" s="95">
        <v>13.76</v>
      </c>
      <c r="S3423" s="95">
        <v>6.09</v>
      </c>
      <c r="T3423" s="95">
        <v>10.16</v>
      </c>
      <c r="U3423" s="95">
        <v>0.44</v>
      </c>
      <c r="V3423" s="95">
        <v>0.56000000000000005</v>
      </c>
      <c r="W3423" s="95">
        <v>0.69</v>
      </c>
      <c r="X3423" s="95">
        <v>8.49</v>
      </c>
      <c r="Y3423" s="95">
        <v>2.58</v>
      </c>
      <c r="Z3423" s="74" t="s">
        <v>1111</v>
      </c>
      <c r="AA3423" s="95">
        <v>8.83</v>
      </c>
      <c r="AB3423" s="95">
        <v>1.22</v>
      </c>
      <c r="AC3423" s="74" t="s">
        <v>1111</v>
      </c>
      <c r="AD3423" s="95">
        <v>23842336958</v>
      </c>
    </row>
    <row r="3424" spans="1:30" x14ac:dyDescent="0.2">
      <c r="A3424" s="74" t="s">
        <v>4532</v>
      </c>
      <c r="B3424" s="95">
        <v>18.96</v>
      </c>
      <c r="C3424" s="95">
        <v>2.95</v>
      </c>
      <c r="D3424" s="95">
        <v>10.64</v>
      </c>
      <c r="E3424" s="95">
        <v>1.04</v>
      </c>
      <c r="F3424" s="95">
        <v>0.13</v>
      </c>
      <c r="G3424" s="95">
        <v>0</v>
      </c>
      <c r="H3424" s="95">
        <v>43.49</v>
      </c>
      <c r="I3424" s="95">
        <v>33.72</v>
      </c>
      <c r="J3424" s="95">
        <v>8.25</v>
      </c>
      <c r="K3424" s="95">
        <v>-6.11</v>
      </c>
      <c r="L3424" s="95">
        <v>-14.36</v>
      </c>
      <c r="M3424" s="95">
        <v>-1.8</v>
      </c>
      <c r="N3424" s="95">
        <v>3.59</v>
      </c>
      <c r="O3424" s="95"/>
      <c r="P3424" s="95">
        <v>-0.13</v>
      </c>
      <c r="Q3424" s="95"/>
      <c r="R3424" s="95">
        <v>9.73</v>
      </c>
      <c r="S3424" s="95">
        <v>1.23</v>
      </c>
      <c r="T3424" s="95">
        <v>5.88</v>
      </c>
      <c r="U3424" s="95">
        <v>0.13</v>
      </c>
      <c r="V3424" s="95">
        <v>0.87</v>
      </c>
      <c r="W3424" s="95">
        <v>0.04</v>
      </c>
      <c r="X3424" s="95">
        <v>7.46</v>
      </c>
      <c r="Y3424" s="95">
        <v>14.17</v>
      </c>
      <c r="Z3424" s="74" t="s">
        <v>1111</v>
      </c>
      <c r="AA3424" s="95">
        <v>18.309999999999999</v>
      </c>
      <c r="AB3424" s="95">
        <v>1.78</v>
      </c>
      <c r="AC3424" s="74" t="s">
        <v>1111</v>
      </c>
      <c r="AD3424" s="95">
        <v>3143833440</v>
      </c>
    </row>
    <row r="3425" spans="1:30" x14ac:dyDescent="0.2">
      <c r="A3425" s="74" t="s">
        <v>4533</v>
      </c>
      <c r="B3425" s="95">
        <v>3.63</v>
      </c>
      <c r="C3425" s="95"/>
      <c r="D3425" s="95">
        <v>-1.66</v>
      </c>
      <c r="E3425" s="95">
        <v>0.63</v>
      </c>
      <c r="F3425" s="95">
        <v>0.46</v>
      </c>
      <c r="G3425" s="95"/>
      <c r="H3425" s="95"/>
      <c r="I3425" s="95"/>
      <c r="J3425" s="95">
        <v>-1.66</v>
      </c>
      <c r="K3425" s="95">
        <v>0.92</v>
      </c>
      <c r="L3425" s="95">
        <v>2.58</v>
      </c>
      <c r="M3425" s="95">
        <v>-0.98</v>
      </c>
      <c r="N3425" s="95"/>
      <c r="O3425" s="95">
        <v>0.69</v>
      </c>
      <c r="P3425" s="95">
        <v>-1.7</v>
      </c>
      <c r="Q3425" s="95">
        <v>11.97</v>
      </c>
      <c r="R3425" s="95">
        <v>-38.21</v>
      </c>
      <c r="S3425" s="95">
        <v>-27.86</v>
      </c>
      <c r="T3425" s="95">
        <v>-38.21</v>
      </c>
      <c r="U3425" s="95">
        <v>0.73</v>
      </c>
      <c r="V3425" s="95">
        <v>0.27</v>
      </c>
      <c r="W3425" s="95">
        <v>0</v>
      </c>
      <c r="X3425" s="95"/>
      <c r="Y3425" s="95"/>
      <c r="Z3425" s="74" t="s">
        <v>1111</v>
      </c>
      <c r="AA3425" s="95">
        <v>5.73</v>
      </c>
      <c r="AB3425" s="95">
        <v>-2.19</v>
      </c>
      <c r="AC3425" s="74" t="s">
        <v>1111</v>
      </c>
      <c r="AD3425" s="95">
        <v>93686670</v>
      </c>
    </row>
    <row r="3426" spans="1:30" x14ac:dyDescent="0.2">
      <c r="A3426" s="74" t="s">
        <v>4534</v>
      </c>
      <c r="B3426" s="95">
        <v>0.84</v>
      </c>
      <c r="C3426" s="95"/>
      <c r="D3426" s="95">
        <v>-0.79</v>
      </c>
      <c r="E3426" s="95">
        <v>1.1499999999999999</v>
      </c>
      <c r="F3426" s="95">
        <v>0.72</v>
      </c>
      <c r="G3426" s="95"/>
      <c r="H3426" s="95"/>
      <c r="I3426" s="95"/>
      <c r="J3426" s="95">
        <v>-0.75</v>
      </c>
      <c r="K3426" s="95">
        <v>-7.0000000000000007E-2</v>
      </c>
      <c r="L3426" s="95">
        <v>0.68</v>
      </c>
      <c r="M3426" s="95">
        <v>-1.04</v>
      </c>
      <c r="N3426" s="95"/>
      <c r="O3426" s="95">
        <v>1.04</v>
      </c>
      <c r="P3426" s="95">
        <v>-4.76</v>
      </c>
      <c r="Q3426" s="95">
        <v>5.63</v>
      </c>
      <c r="R3426" s="95">
        <v>-145.07</v>
      </c>
      <c r="S3426" s="95">
        <v>-91.51</v>
      </c>
      <c r="T3426" s="95">
        <v>-134.38999999999999</v>
      </c>
      <c r="U3426" s="95">
        <v>0.63</v>
      </c>
      <c r="V3426" s="95">
        <v>0.37</v>
      </c>
      <c r="W3426" s="95">
        <v>0</v>
      </c>
      <c r="X3426" s="95"/>
      <c r="Y3426" s="95"/>
      <c r="Z3426" s="74" t="s">
        <v>1111</v>
      </c>
      <c r="AA3426" s="95">
        <v>0.73</v>
      </c>
      <c r="AB3426" s="95">
        <v>-1.06</v>
      </c>
      <c r="AC3426" s="74" t="s">
        <v>1111</v>
      </c>
      <c r="AD3426" s="95">
        <v>33040308</v>
      </c>
    </row>
    <row r="3427" spans="1:30" x14ac:dyDescent="0.2">
      <c r="A3427" s="74" t="s">
        <v>4535</v>
      </c>
      <c r="B3427" s="95">
        <v>1.93</v>
      </c>
      <c r="C3427" s="95"/>
      <c r="D3427" s="95">
        <v>-3.7</v>
      </c>
      <c r="E3427" s="95">
        <v>1.01</v>
      </c>
      <c r="F3427" s="95">
        <v>0.95</v>
      </c>
      <c r="G3427" s="95">
        <v>100</v>
      </c>
      <c r="H3427" s="95">
        <v>-482.83</v>
      </c>
      <c r="I3427" s="95">
        <v>-482.83</v>
      </c>
      <c r="J3427" s="95">
        <v>-3.7</v>
      </c>
      <c r="K3427" s="95">
        <v>0.08</v>
      </c>
      <c r="L3427" s="95">
        <v>3.77</v>
      </c>
      <c r="M3427" s="95">
        <v>-1.03</v>
      </c>
      <c r="N3427" s="95">
        <v>17.84</v>
      </c>
      <c r="O3427" s="95">
        <v>1.02</v>
      </c>
      <c r="P3427" s="95">
        <v>-122.93</v>
      </c>
      <c r="Q3427" s="95">
        <v>17.100000000000001</v>
      </c>
      <c r="R3427" s="95">
        <v>-27.33</v>
      </c>
      <c r="S3427" s="95">
        <v>-25.74</v>
      </c>
      <c r="T3427" s="95">
        <v>-27.33</v>
      </c>
      <c r="U3427" s="95">
        <v>0.94</v>
      </c>
      <c r="V3427" s="95">
        <v>0.06</v>
      </c>
      <c r="W3427" s="95">
        <v>0.05</v>
      </c>
      <c r="X3427" s="95"/>
      <c r="Y3427" s="95"/>
      <c r="Z3427" s="74" t="s">
        <v>1111</v>
      </c>
      <c r="AA3427" s="95">
        <v>1.91</v>
      </c>
      <c r="AB3427" s="95">
        <v>-0.52</v>
      </c>
      <c r="AC3427" s="74" t="s">
        <v>1111</v>
      </c>
      <c r="AD3427" s="95">
        <v>95394496</v>
      </c>
    </row>
    <row r="3428" spans="1:30" x14ac:dyDescent="0.2">
      <c r="A3428" s="74" t="s">
        <v>4536</v>
      </c>
      <c r="B3428" s="95">
        <v>1.83</v>
      </c>
      <c r="C3428" s="95"/>
      <c r="D3428" s="95">
        <v>0</v>
      </c>
      <c r="E3428" s="95">
        <v>2.66</v>
      </c>
      <c r="F3428" s="95">
        <v>2.2000000000000002</v>
      </c>
      <c r="G3428" s="95"/>
      <c r="H3428" s="95"/>
      <c r="I3428" s="95"/>
      <c r="J3428" s="95">
        <v>-0.01</v>
      </c>
      <c r="K3428" s="95">
        <v>0</v>
      </c>
      <c r="L3428" s="95">
        <v>0</v>
      </c>
      <c r="M3428" s="95">
        <v>-1.0900000000000001</v>
      </c>
      <c r="N3428" s="95"/>
      <c r="O3428" s="95">
        <v>2.34</v>
      </c>
      <c r="P3428" s="95">
        <v>-142.22999999999999</v>
      </c>
      <c r="Q3428" s="95">
        <v>21.47</v>
      </c>
      <c r="R3428" s="95">
        <v>-64301.19</v>
      </c>
      <c r="S3428" s="95">
        <v>-53085.26</v>
      </c>
      <c r="T3428" s="95">
        <v>-47870.54</v>
      </c>
      <c r="U3428" s="95">
        <v>0.83</v>
      </c>
      <c r="V3428" s="95">
        <v>0.17</v>
      </c>
      <c r="W3428" s="95">
        <v>0</v>
      </c>
      <c r="X3428" s="95"/>
      <c r="Y3428" s="95"/>
      <c r="Z3428" s="74" t="s">
        <v>1111</v>
      </c>
      <c r="AA3428" s="95">
        <v>0.69</v>
      </c>
      <c r="AB3428" s="95">
        <v>-442.29</v>
      </c>
      <c r="AC3428" s="74" t="s">
        <v>1111</v>
      </c>
      <c r="AD3428" s="95">
        <v>100699593</v>
      </c>
    </row>
    <row r="3429" spans="1:30" x14ac:dyDescent="0.2">
      <c r="A3429" s="74" t="s">
        <v>4537</v>
      </c>
      <c r="B3429" s="95">
        <v>4.58</v>
      </c>
      <c r="C3429" s="95"/>
      <c r="D3429" s="95">
        <v>-12.46</v>
      </c>
      <c r="E3429" s="95">
        <v>1.63</v>
      </c>
      <c r="F3429" s="95">
        <v>1.41</v>
      </c>
      <c r="G3429" s="95">
        <v>38.590000000000003</v>
      </c>
      <c r="H3429" s="95">
        <v>-549.39</v>
      </c>
      <c r="I3429" s="95">
        <v>-593.04</v>
      </c>
      <c r="J3429" s="95">
        <v>-13.45</v>
      </c>
      <c r="K3429" s="95">
        <v>-10.050000000000001</v>
      </c>
      <c r="L3429" s="95">
        <v>3.4</v>
      </c>
      <c r="M3429" s="95">
        <v>-0.41</v>
      </c>
      <c r="N3429" s="95">
        <v>73.87</v>
      </c>
      <c r="O3429" s="95">
        <v>4.03</v>
      </c>
      <c r="P3429" s="95">
        <v>-2.2799999999999998</v>
      </c>
      <c r="Q3429" s="95">
        <v>11.85</v>
      </c>
      <c r="R3429" s="95">
        <v>-13.05</v>
      </c>
      <c r="S3429" s="95">
        <v>-11.3</v>
      </c>
      <c r="T3429" s="95">
        <v>-12.06</v>
      </c>
      <c r="U3429" s="95">
        <v>0.87</v>
      </c>
      <c r="V3429" s="95">
        <v>0.13</v>
      </c>
      <c r="W3429" s="95">
        <v>0.02</v>
      </c>
      <c r="X3429" s="95"/>
      <c r="Y3429" s="95"/>
      <c r="Z3429" s="74" t="s">
        <v>1111</v>
      </c>
      <c r="AA3429" s="95">
        <v>2.82</v>
      </c>
      <c r="AB3429" s="95">
        <v>-0.37</v>
      </c>
      <c r="AC3429" s="74" t="s">
        <v>1111</v>
      </c>
      <c r="AD3429" s="95">
        <v>186812246</v>
      </c>
    </row>
    <row r="3430" spans="1:30" x14ac:dyDescent="0.2">
      <c r="A3430" s="74" t="s">
        <v>4538</v>
      </c>
      <c r="B3430" s="95">
        <v>3.77</v>
      </c>
      <c r="C3430" s="95"/>
      <c r="D3430" s="95">
        <v>-4.28</v>
      </c>
      <c r="E3430" s="95">
        <v>27.3</v>
      </c>
      <c r="F3430" s="95">
        <v>0.56000000000000005</v>
      </c>
      <c r="G3430" s="95">
        <v>36.51</v>
      </c>
      <c r="H3430" s="95">
        <v>-13.86</v>
      </c>
      <c r="I3430" s="95">
        <v>-27.89</v>
      </c>
      <c r="J3430" s="95">
        <v>-8.61</v>
      </c>
      <c r="K3430" s="95">
        <v>-7.94</v>
      </c>
      <c r="L3430" s="95">
        <v>0.67</v>
      </c>
      <c r="M3430" s="95">
        <v>-2.12</v>
      </c>
      <c r="N3430" s="95">
        <v>1.19</v>
      </c>
      <c r="O3430" s="95">
        <v>-1.02</v>
      </c>
      <c r="P3430" s="95">
        <v>-0.7</v>
      </c>
      <c r="Q3430" s="95">
        <v>0.26</v>
      </c>
      <c r="R3430" s="95">
        <v>-637.94000000000005</v>
      </c>
      <c r="S3430" s="95">
        <v>-13.17</v>
      </c>
      <c r="T3430" s="95">
        <v>-57.25</v>
      </c>
      <c r="U3430" s="95">
        <v>0.02</v>
      </c>
      <c r="V3430" s="95">
        <v>0.98</v>
      </c>
      <c r="W3430" s="95">
        <v>0.47</v>
      </c>
      <c r="X3430" s="95"/>
      <c r="Y3430" s="95"/>
      <c r="Z3430" s="74" t="s">
        <v>1111</v>
      </c>
      <c r="AA3430" s="95">
        <v>0.14000000000000001</v>
      </c>
      <c r="AB3430" s="95">
        <v>-0.88</v>
      </c>
      <c r="AC3430" s="74" t="s">
        <v>1111</v>
      </c>
      <c r="AD3430" s="95">
        <v>609004314.62</v>
      </c>
    </row>
    <row r="3431" spans="1:30" x14ac:dyDescent="0.2">
      <c r="A3431" s="74" t="s">
        <v>4539</v>
      </c>
      <c r="B3431" s="95">
        <v>10.83</v>
      </c>
      <c r="C3431" s="95"/>
      <c r="D3431" s="95">
        <v>-12.35</v>
      </c>
      <c r="E3431" s="95">
        <v>1.1599999999999999</v>
      </c>
      <c r="F3431" s="95">
        <v>0.76</v>
      </c>
      <c r="G3431" s="95">
        <v>39.07</v>
      </c>
      <c r="H3431" s="95">
        <v>-29.04</v>
      </c>
      <c r="I3431" s="95">
        <v>-32.5</v>
      </c>
      <c r="J3431" s="95">
        <v>-13.82</v>
      </c>
      <c r="K3431" s="95">
        <v>-11.95</v>
      </c>
      <c r="L3431" s="95">
        <v>1.88</v>
      </c>
      <c r="M3431" s="95">
        <v>-0.16</v>
      </c>
      <c r="N3431" s="95">
        <v>4.0199999999999996</v>
      </c>
      <c r="O3431" s="95">
        <v>3.84</v>
      </c>
      <c r="P3431" s="95">
        <v>-1.05</v>
      </c>
      <c r="Q3431" s="95">
        <v>3.58</v>
      </c>
      <c r="R3431" s="95">
        <v>-9.36</v>
      </c>
      <c r="S3431" s="95">
        <v>-6.18</v>
      </c>
      <c r="T3431" s="95">
        <v>-7.22</v>
      </c>
      <c r="U3431" s="95">
        <v>0.66</v>
      </c>
      <c r="V3431" s="95">
        <v>0.34</v>
      </c>
      <c r="W3431" s="95">
        <v>0.19</v>
      </c>
      <c r="X3431" s="95"/>
      <c r="Y3431" s="95"/>
      <c r="Z3431" s="74" t="s">
        <v>1111</v>
      </c>
      <c r="AA3431" s="95">
        <v>9.3699999999999992</v>
      </c>
      <c r="AB3431" s="95">
        <v>-0.88</v>
      </c>
      <c r="AC3431" s="74" t="s">
        <v>1111</v>
      </c>
      <c r="AD3431" s="95">
        <v>2067325704</v>
      </c>
    </row>
    <row r="3432" spans="1:30" x14ac:dyDescent="0.2">
      <c r="A3432" s="74" t="s">
        <v>4540</v>
      </c>
      <c r="B3432" s="95">
        <v>49.03</v>
      </c>
      <c r="C3432" s="95">
        <v>3.67</v>
      </c>
      <c r="D3432" s="95">
        <v>10.32</v>
      </c>
      <c r="E3432" s="95">
        <v>3.61</v>
      </c>
      <c r="F3432" s="95">
        <v>1.1299999999999999</v>
      </c>
      <c r="G3432" s="95">
        <v>29.1</v>
      </c>
      <c r="H3432" s="95">
        <v>12.14</v>
      </c>
      <c r="I3432" s="95">
        <v>6.44</v>
      </c>
      <c r="J3432" s="95">
        <v>5.47</v>
      </c>
      <c r="K3432" s="95">
        <v>6.51</v>
      </c>
      <c r="L3432" s="95">
        <v>1.04</v>
      </c>
      <c r="M3432" s="95">
        <v>0.68</v>
      </c>
      <c r="N3432" s="95">
        <v>0.66</v>
      </c>
      <c r="O3432" s="95">
        <v>15.3</v>
      </c>
      <c r="P3432" s="95">
        <v>-1.85</v>
      </c>
      <c r="Q3432" s="95">
        <v>1.23</v>
      </c>
      <c r="R3432" s="95">
        <v>34.99</v>
      </c>
      <c r="S3432" s="95">
        <v>10.97</v>
      </c>
      <c r="T3432" s="95">
        <v>27.13</v>
      </c>
      <c r="U3432" s="95">
        <v>0.31</v>
      </c>
      <c r="V3432" s="95">
        <v>0.69</v>
      </c>
      <c r="W3432" s="95">
        <v>1.7</v>
      </c>
      <c r="X3432" s="95"/>
      <c r="Y3432" s="95"/>
      <c r="Z3432" s="74" t="s">
        <v>1111</v>
      </c>
      <c r="AA3432" s="95">
        <v>13.58</v>
      </c>
      <c r="AB3432" s="95">
        <v>4.75</v>
      </c>
      <c r="AC3432" s="74" t="s">
        <v>1111</v>
      </c>
      <c r="AD3432" s="95">
        <v>815515990</v>
      </c>
    </row>
    <row r="3433" spans="1:30" x14ac:dyDescent="0.2">
      <c r="A3433" s="74" t="s">
        <v>4541</v>
      </c>
      <c r="B3433" s="95">
        <v>94.7</v>
      </c>
      <c r="C3433" s="95"/>
      <c r="D3433" s="95">
        <v>40.39</v>
      </c>
      <c r="E3433" s="95">
        <v>3.4</v>
      </c>
      <c r="F3433" s="95">
        <v>2.91</v>
      </c>
      <c r="G3433" s="95">
        <v>52.98</v>
      </c>
      <c r="H3433" s="95">
        <v>16.73</v>
      </c>
      <c r="I3433" s="95">
        <v>16.079999999999998</v>
      </c>
      <c r="J3433" s="95">
        <v>38.840000000000003</v>
      </c>
      <c r="K3433" s="95">
        <v>35</v>
      </c>
      <c r="L3433" s="95">
        <v>-3.84</v>
      </c>
      <c r="M3433" s="95">
        <v>-0.34</v>
      </c>
      <c r="N3433" s="95">
        <v>6.5</v>
      </c>
      <c r="O3433" s="95">
        <v>6.33</v>
      </c>
      <c r="P3433" s="95">
        <v>-6.5</v>
      </c>
      <c r="Q3433" s="95">
        <v>5.96</v>
      </c>
      <c r="R3433" s="95">
        <v>8.41</v>
      </c>
      <c r="S3433" s="95">
        <v>7.21</v>
      </c>
      <c r="T3433" s="95">
        <v>8.41</v>
      </c>
      <c r="U3433" s="95">
        <v>0.86</v>
      </c>
      <c r="V3433" s="95">
        <v>0.14000000000000001</v>
      </c>
      <c r="W3433" s="95">
        <v>0.45</v>
      </c>
      <c r="X3433" s="95">
        <v>24.32</v>
      </c>
      <c r="Y3433" s="95">
        <v>60.59</v>
      </c>
      <c r="Z3433" s="74" t="s">
        <v>1111</v>
      </c>
      <c r="AA3433" s="95">
        <v>27.87</v>
      </c>
      <c r="AB3433" s="95">
        <v>2.34</v>
      </c>
      <c r="AC3433" s="74" t="s">
        <v>1111</v>
      </c>
      <c r="AD3433" s="95">
        <v>4666664480</v>
      </c>
    </row>
    <row r="3434" spans="1:30" x14ac:dyDescent="0.2">
      <c r="A3434" s="74" t="s">
        <v>4542</v>
      </c>
      <c r="B3434" s="95">
        <v>1.89</v>
      </c>
      <c r="C3434" s="95"/>
      <c r="D3434" s="95">
        <v>-2.1</v>
      </c>
      <c r="E3434" s="95">
        <v>0.8</v>
      </c>
      <c r="F3434" s="95">
        <v>0.66</v>
      </c>
      <c r="G3434" s="95">
        <v>100</v>
      </c>
      <c r="H3434" s="95">
        <v>-8292.51</v>
      </c>
      <c r="I3434" s="95">
        <v>-8294.27</v>
      </c>
      <c r="J3434" s="95">
        <v>-2.1</v>
      </c>
      <c r="K3434" s="95">
        <v>1.06</v>
      </c>
      <c r="L3434" s="95">
        <v>3.15</v>
      </c>
      <c r="M3434" s="95">
        <v>-1.2</v>
      </c>
      <c r="N3434" s="95">
        <v>173.94</v>
      </c>
      <c r="O3434" s="95">
        <v>0.75</v>
      </c>
      <c r="P3434" s="95">
        <v>-731.17</v>
      </c>
      <c r="Q3434" s="95">
        <v>8.5299999999999994</v>
      </c>
      <c r="R3434" s="95">
        <v>-37.909999999999997</v>
      </c>
      <c r="S3434" s="95">
        <v>-31.39</v>
      </c>
      <c r="T3434" s="95">
        <v>-37.909999999999997</v>
      </c>
      <c r="U3434" s="95">
        <v>0.83</v>
      </c>
      <c r="V3434" s="95">
        <v>0.17</v>
      </c>
      <c r="W3434" s="95">
        <v>0</v>
      </c>
      <c r="X3434" s="95">
        <v>-54.19</v>
      </c>
      <c r="Y3434" s="95"/>
      <c r="Z3434" s="74" t="s">
        <v>1111</v>
      </c>
      <c r="AA3434" s="95">
        <v>2.38</v>
      </c>
      <c r="AB3434" s="95">
        <v>-0.9</v>
      </c>
      <c r="AC3434" s="74" t="s">
        <v>1111</v>
      </c>
      <c r="AD3434" s="95">
        <v>39483234</v>
      </c>
    </row>
    <row r="3435" spans="1:30" x14ac:dyDescent="0.2">
      <c r="A3435" s="74" t="s">
        <v>4543</v>
      </c>
      <c r="B3435" s="95">
        <v>7.0000000000000007E-2</v>
      </c>
      <c r="C3435" s="95"/>
      <c r="D3435" s="95">
        <v>-0.08</v>
      </c>
      <c r="E3435" s="95">
        <v>0.03</v>
      </c>
      <c r="F3435" s="95">
        <v>0.02</v>
      </c>
      <c r="G3435" s="95">
        <v>100</v>
      </c>
      <c r="H3435" s="95">
        <v>-8292.51</v>
      </c>
      <c r="I3435" s="95">
        <v>-8294.27</v>
      </c>
      <c r="J3435" s="95">
        <v>-0.08</v>
      </c>
      <c r="K3435" s="95">
        <v>1.06</v>
      </c>
      <c r="L3435" s="95">
        <v>3.15</v>
      </c>
      <c r="M3435" s="95">
        <v>-1.2</v>
      </c>
      <c r="N3435" s="95">
        <v>6.44</v>
      </c>
      <c r="O3435" s="95">
        <v>0.03</v>
      </c>
      <c r="P3435" s="95">
        <v>-27.08</v>
      </c>
      <c r="Q3435" s="95">
        <v>8.5299999999999994</v>
      </c>
      <c r="R3435" s="95">
        <v>-37.909999999999997</v>
      </c>
      <c r="S3435" s="95">
        <v>-31.39</v>
      </c>
      <c r="T3435" s="95">
        <v>-37.909999999999997</v>
      </c>
      <c r="U3435" s="95">
        <v>0.83</v>
      </c>
      <c r="V3435" s="95">
        <v>0.17</v>
      </c>
      <c r="W3435" s="95">
        <v>0</v>
      </c>
      <c r="X3435" s="95">
        <v>-54.19</v>
      </c>
      <c r="Y3435" s="95"/>
      <c r="Z3435" s="74" t="s">
        <v>1111</v>
      </c>
      <c r="AA3435" s="95">
        <v>2.38</v>
      </c>
      <c r="AB3435" s="95">
        <v>-0.9</v>
      </c>
      <c r="AC3435" s="74" t="s">
        <v>1111</v>
      </c>
      <c r="AD3435" s="95">
        <v>39483234</v>
      </c>
    </row>
    <row r="3436" spans="1:30" x14ac:dyDescent="0.2">
      <c r="A3436" s="74" t="s">
        <v>4544</v>
      </c>
      <c r="B3436" s="95">
        <v>2.91</v>
      </c>
      <c r="C3436" s="95"/>
      <c r="D3436" s="95">
        <v>-2.27</v>
      </c>
      <c r="E3436" s="95">
        <v>0.74</v>
      </c>
      <c r="F3436" s="95">
        <v>0.71</v>
      </c>
      <c r="G3436" s="95"/>
      <c r="H3436" s="95"/>
      <c r="I3436" s="95"/>
      <c r="J3436" s="95">
        <v>-2.27</v>
      </c>
      <c r="K3436" s="95">
        <v>0.76</v>
      </c>
      <c r="L3436" s="95">
        <v>3.03</v>
      </c>
      <c r="M3436" s="95">
        <v>-0.99</v>
      </c>
      <c r="N3436" s="95"/>
      <c r="O3436" s="95">
        <v>0.78</v>
      </c>
      <c r="P3436" s="95">
        <v>-16.05</v>
      </c>
      <c r="Q3436" s="95">
        <v>20.48</v>
      </c>
      <c r="R3436" s="95">
        <v>-32.58</v>
      </c>
      <c r="S3436" s="95">
        <v>-31.06</v>
      </c>
      <c r="T3436" s="95">
        <v>-32.58</v>
      </c>
      <c r="U3436" s="95">
        <v>0.95</v>
      </c>
      <c r="V3436" s="95">
        <v>0.05</v>
      </c>
      <c r="W3436" s="95">
        <v>0</v>
      </c>
      <c r="X3436" s="95"/>
      <c r="Y3436" s="95"/>
      <c r="Z3436" s="74" t="s">
        <v>1111</v>
      </c>
      <c r="AA3436" s="95">
        <v>3.93</v>
      </c>
      <c r="AB3436" s="95">
        <v>-1.28</v>
      </c>
      <c r="AC3436" s="74" t="s">
        <v>1111</v>
      </c>
      <c r="AD3436" s="95">
        <v>25333005</v>
      </c>
    </row>
    <row r="3437" spans="1:30" x14ac:dyDescent="0.2">
      <c r="A3437" s="74" t="s">
        <v>4545</v>
      </c>
      <c r="B3437" s="95">
        <v>18.66</v>
      </c>
      <c r="C3437" s="95"/>
      <c r="D3437" s="95">
        <v>-197.64</v>
      </c>
      <c r="E3437" s="95">
        <v>9.14</v>
      </c>
      <c r="F3437" s="95">
        <v>4.1100000000000003</v>
      </c>
      <c r="G3437" s="95">
        <v>61.85</v>
      </c>
      <c r="H3437" s="95">
        <v>-1.1599999999999999</v>
      </c>
      <c r="I3437" s="95">
        <v>-1.21</v>
      </c>
      <c r="J3437" s="95">
        <v>-205.42</v>
      </c>
      <c r="K3437" s="95">
        <v>-191.06</v>
      </c>
      <c r="L3437" s="95">
        <v>14.36</v>
      </c>
      <c r="M3437" s="95">
        <v>-0.64</v>
      </c>
      <c r="N3437" s="95">
        <v>2.39</v>
      </c>
      <c r="O3437" s="95">
        <v>26.34</v>
      </c>
      <c r="P3437" s="95">
        <v>-10.33</v>
      </c>
      <c r="Q3437" s="95">
        <v>1.35</v>
      </c>
      <c r="R3437" s="95">
        <v>-4.62</v>
      </c>
      <c r="S3437" s="95">
        <v>-2.08</v>
      </c>
      <c r="T3437" s="95">
        <v>-4.62</v>
      </c>
      <c r="U3437" s="95">
        <v>0.45</v>
      </c>
      <c r="V3437" s="95">
        <v>0.55000000000000004</v>
      </c>
      <c r="W3437" s="95">
        <v>1.72</v>
      </c>
      <c r="X3437" s="95">
        <v>13.73</v>
      </c>
      <c r="Y3437" s="95"/>
      <c r="Z3437" s="74" t="s">
        <v>1111</v>
      </c>
      <c r="AA3437" s="95">
        <v>2.04</v>
      </c>
      <c r="AB3437" s="95">
        <v>-0.09</v>
      </c>
      <c r="AC3437" s="74" t="s">
        <v>1111</v>
      </c>
      <c r="AD3437" s="95">
        <v>444108000</v>
      </c>
    </row>
    <row r="3438" spans="1:30" x14ac:dyDescent="0.2">
      <c r="A3438" s="74" t="s">
        <v>4546</v>
      </c>
      <c r="B3438" s="95">
        <v>11.63</v>
      </c>
      <c r="C3438" s="95">
        <v>2.92</v>
      </c>
      <c r="D3438" s="95">
        <v>7.48</v>
      </c>
      <c r="E3438" s="95">
        <v>1.1100000000000001</v>
      </c>
      <c r="F3438" s="95">
        <v>0.1</v>
      </c>
      <c r="G3438" s="95">
        <v>0</v>
      </c>
      <c r="H3438" s="95">
        <v>46.07</v>
      </c>
      <c r="I3438" s="95">
        <v>32.75</v>
      </c>
      <c r="J3438" s="95">
        <v>5.32</v>
      </c>
      <c r="K3438" s="95">
        <v>-3.8</v>
      </c>
      <c r="L3438" s="95">
        <v>-9.1199999999999992</v>
      </c>
      <c r="M3438" s="95">
        <v>-1.9</v>
      </c>
      <c r="N3438" s="95">
        <v>2.4500000000000002</v>
      </c>
      <c r="O3438" s="95"/>
      <c r="P3438" s="95">
        <v>-0.1</v>
      </c>
      <c r="Q3438" s="95"/>
      <c r="R3438" s="95">
        <v>14.83</v>
      </c>
      <c r="S3438" s="95">
        <v>1.4</v>
      </c>
      <c r="T3438" s="95">
        <v>14.83</v>
      </c>
      <c r="U3438" s="95">
        <v>0.09</v>
      </c>
      <c r="V3438" s="95">
        <v>0.91</v>
      </c>
      <c r="W3438" s="95">
        <v>0.04</v>
      </c>
      <c r="X3438" s="95">
        <v>14.2</v>
      </c>
      <c r="Y3438" s="95">
        <v>18.78</v>
      </c>
      <c r="Z3438" s="74" t="s">
        <v>1111</v>
      </c>
      <c r="AA3438" s="95">
        <v>10.48</v>
      </c>
      <c r="AB3438" s="95">
        <v>1.55</v>
      </c>
      <c r="AC3438" s="74" t="s">
        <v>1111</v>
      </c>
      <c r="AD3438" s="95">
        <v>176001442</v>
      </c>
    </row>
    <row r="3439" spans="1:30" x14ac:dyDescent="0.2">
      <c r="A3439" s="74" t="s">
        <v>4547</v>
      </c>
      <c r="B3439" s="95">
        <v>23.1</v>
      </c>
      <c r="C3439" s="95"/>
      <c r="D3439" s="95">
        <v>50.51</v>
      </c>
      <c r="E3439" s="95">
        <v>3.79</v>
      </c>
      <c r="F3439" s="95">
        <v>1.49</v>
      </c>
      <c r="G3439" s="95">
        <v>22.65</v>
      </c>
      <c r="H3439" s="95">
        <v>4.96</v>
      </c>
      <c r="I3439" s="95">
        <v>2.48</v>
      </c>
      <c r="J3439" s="95">
        <v>25.29</v>
      </c>
      <c r="K3439" s="95">
        <v>30.94</v>
      </c>
      <c r="L3439" s="95">
        <v>5.65</v>
      </c>
      <c r="M3439" s="95">
        <v>0.85</v>
      </c>
      <c r="N3439" s="95">
        <v>1.25</v>
      </c>
      <c r="O3439" s="95">
        <v>12.76</v>
      </c>
      <c r="P3439" s="95">
        <v>-2.1</v>
      </c>
      <c r="Q3439" s="95">
        <v>1.67</v>
      </c>
      <c r="R3439" s="95">
        <v>7.5</v>
      </c>
      <c r="S3439" s="95">
        <v>2.95</v>
      </c>
      <c r="T3439" s="95">
        <v>7.12</v>
      </c>
      <c r="U3439" s="95">
        <v>0.39</v>
      </c>
      <c r="V3439" s="95">
        <v>0.61</v>
      </c>
      <c r="W3439" s="95">
        <v>1.19</v>
      </c>
      <c r="X3439" s="95">
        <v>25.29</v>
      </c>
      <c r="Y3439" s="95"/>
      <c r="Z3439" s="74" t="s">
        <v>1111</v>
      </c>
      <c r="AA3439" s="95">
        <v>6.1</v>
      </c>
      <c r="AB3439" s="95">
        <v>0.46</v>
      </c>
      <c r="AC3439" s="74" t="s">
        <v>1111</v>
      </c>
      <c r="AD3439" s="95">
        <v>4155117120</v>
      </c>
    </row>
    <row r="3440" spans="1:30" x14ac:dyDescent="0.2">
      <c r="A3440" s="74" t="s">
        <v>4548</v>
      </c>
      <c r="B3440" s="95">
        <v>0.89</v>
      </c>
      <c r="C3440" s="95"/>
      <c r="D3440" s="95">
        <v>-0.99</v>
      </c>
      <c r="E3440" s="95">
        <v>1.04</v>
      </c>
      <c r="F3440" s="95">
        <v>0.56000000000000005</v>
      </c>
      <c r="G3440" s="95">
        <v>30.36</v>
      </c>
      <c r="H3440" s="95">
        <v>-714.72</v>
      </c>
      <c r="I3440" s="95">
        <v>-829.32</v>
      </c>
      <c r="J3440" s="95">
        <v>-1.1499999999999999</v>
      </c>
      <c r="K3440" s="95">
        <v>-1.02</v>
      </c>
      <c r="L3440" s="95">
        <v>0.13</v>
      </c>
      <c r="M3440" s="95">
        <v>-0.12</v>
      </c>
      <c r="N3440" s="95">
        <v>8.19</v>
      </c>
      <c r="O3440" s="95">
        <v>3.27</v>
      </c>
      <c r="P3440" s="95">
        <v>-1.07</v>
      </c>
      <c r="Q3440" s="95">
        <v>1.55</v>
      </c>
      <c r="R3440" s="95">
        <v>-105.42</v>
      </c>
      <c r="S3440" s="95">
        <v>-56.36</v>
      </c>
      <c r="T3440" s="95">
        <v>-55.5</v>
      </c>
      <c r="U3440" s="95">
        <v>0.53</v>
      </c>
      <c r="V3440" s="95">
        <v>0.47</v>
      </c>
      <c r="W3440" s="95">
        <v>7.0000000000000007E-2</v>
      </c>
      <c r="X3440" s="95">
        <v>5.94</v>
      </c>
      <c r="Y3440" s="95"/>
      <c r="Z3440" s="74" t="s">
        <v>1111</v>
      </c>
      <c r="AA3440" s="95">
        <v>0.85</v>
      </c>
      <c r="AB3440" s="95">
        <v>-0.9</v>
      </c>
      <c r="AC3440" s="74" t="s">
        <v>1111</v>
      </c>
      <c r="AD3440" s="95">
        <v>34665678</v>
      </c>
    </row>
    <row r="3441" spans="1:30" x14ac:dyDescent="0.2">
      <c r="A3441" s="74" t="s">
        <v>4549</v>
      </c>
      <c r="B3441" s="95">
        <v>4.07</v>
      </c>
      <c r="C3441" s="95"/>
      <c r="D3441" s="95">
        <v>9.27</v>
      </c>
      <c r="E3441" s="95">
        <v>0.57999999999999996</v>
      </c>
      <c r="F3441" s="95">
        <v>0.06</v>
      </c>
      <c r="G3441" s="95">
        <v>0</v>
      </c>
      <c r="H3441" s="95">
        <v>24.24</v>
      </c>
      <c r="I3441" s="95">
        <v>20.65</v>
      </c>
      <c r="J3441" s="95">
        <v>7.89</v>
      </c>
      <c r="K3441" s="95">
        <v>-34.5</v>
      </c>
      <c r="L3441" s="95">
        <v>-42.39</v>
      </c>
      <c r="M3441" s="95">
        <v>-3.12</v>
      </c>
      <c r="N3441" s="95">
        <v>1.91</v>
      </c>
      <c r="O3441" s="95"/>
      <c r="P3441" s="95">
        <v>-0.06</v>
      </c>
      <c r="Q3441" s="95"/>
      <c r="R3441" s="95">
        <v>6.26</v>
      </c>
      <c r="S3441" s="95">
        <v>0.62</v>
      </c>
      <c r="T3441" s="95">
        <v>4.7699999999999996</v>
      </c>
      <c r="U3441" s="95">
        <v>0.1</v>
      </c>
      <c r="V3441" s="95">
        <v>0.9</v>
      </c>
      <c r="W3441" s="95">
        <v>0.03</v>
      </c>
      <c r="X3441" s="95">
        <v>7.21</v>
      </c>
      <c r="Y3441" s="95"/>
      <c r="Z3441" s="74" t="s">
        <v>1111</v>
      </c>
      <c r="AA3441" s="95">
        <v>7.01</v>
      </c>
      <c r="AB3441" s="95">
        <v>0.44</v>
      </c>
      <c r="AC3441" s="74" t="s">
        <v>1111</v>
      </c>
      <c r="AD3441" s="95">
        <v>19253949</v>
      </c>
    </row>
    <row r="3442" spans="1:30" x14ac:dyDescent="0.2">
      <c r="A3442" s="74" t="s">
        <v>4550</v>
      </c>
      <c r="B3442" s="95">
        <v>3.23</v>
      </c>
      <c r="C3442" s="95"/>
      <c r="D3442" s="95">
        <v>28.98</v>
      </c>
      <c r="E3442" s="95">
        <v>1.25</v>
      </c>
      <c r="F3442" s="95">
        <v>0.91</v>
      </c>
      <c r="G3442" s="95">
        <v>34.74</v>
      </c>
      <c r="H3442" s="95">
        <v>6.3</v>
      </c>
      <c r="I3442" s="95">
        <v>4.0599999999999996</v>
      </c>
      <c r="J3442" s="95">
        <v>18.690000000000001</v>
      </c>
      <c r="K3442" s="95">
        <v>19.13</v>
      </c>
      <c r="L3442" s="95">
        <v>0.44</v>
      </c>
      <c r="M3442" s="95">
        <v>0.03</v>
      </c>
      <c r="N3442" s="95">
        <v>1.18</v>
      </c>
      <c r="O3442" s="95">
        <v>8.02</v>
      </c>
      <c r="P3442" s="95">
        <v>-1.18</v>
      </c>
      <c r="Q3442" s="95">
        <v>1.97</v>
      </c>
      <c r="R3442" s="95">
        <v>4.3</v>
      </c>
      <c r="S3442" s="95">
        <v>3.14</v>
      </c>
      <c r="T3442" s="95">
        <v>4.8899999999999997</v>
      </c>
      <c r="U3442" s="95">
        <v>0.73</v>
      </c>
      <c r="V3442" s="95">
        <v>0.27</v>
      </c>
      <c r="W3442" s="95">
        <v>0.77</v>
      </c>
      <c r="X3442" s="95">
        <v>23.89</v>
      </c>
      <c r="Y3442" s="95"/>
      <c r="Z3442" s="74" t="s">
        <v>1111</v>
      </c>
      <c r="AA3442" s="95">
        <v>2.59</v>
      </c>
      <c r="AB3442" s="95">
        <v>0.11</v>
      </c>
      <c r="AC3442" s="74" t="s">
        <v>1111</v>
      </c>
      <c r="AD3442" s="95">
        <v>2200732399</v>
      </c>
    </row>
    <row r="3443" spans="1:30" x14ac:dyDescent="0.2">
      <c r="A3443" s="74" t="s">
        <v>4551</v>
      </c>
      <c r="B3443" s="95">
        <v>26.09</v>
      </c>
      <c r="C3443" s="95"/>
      <c r="D3443" s="95">
        <v>78.39</v>
      </c>
      <c r="E3443" s="95">
        <v>2.93</v>
      </c>
      <c r="F3443" s="95">
        <v>1.79</v>
      </c>
      <c r="G3443" s="95">
        <v>100</v>
      </c>
      <c r="H3443" s="95">
        <v>6.52</v>
      </c>
      <c r="I3443" s="95">
        <v>3.58</v>
      </c>
      <c r="J3443" s="95">
        <v>43</v>
      </c>
      <c r="K3443" s="95">
        <v>32.03</v>
      </c>
      <c r="L3443" s="95">
        <v>-10.97</v>
      </c>
      <c r="M3443" s="95">
        <v>-0.75</v>
      </c>
      <c r="N3443" s="95">
        <v>2.8</v>
      </c>
      <c r="O3443" s="95">
        <v>2.0299999999999998</v>
      </c>
      <c r="P3443" s="95">
        <v>-111.55</v>
      </c>
      <c r="Q3443" s="95">
        <v>9.23</v>
      </c>
      <c r="R3443" s="95">
        <v>3.74</v>
      </c>
      <c r="S3443" s="95">
        <v>2.2799999999999998</v>
      </c>
      <c r="T3443" s="95">
        <v>3.94</v>
      </c>
      <c r="U3443" s="95">
        <v>0.61</v>
      </c>
      <c r="V3443" s="95">
        <v>0.39</v>
      </c>
      <c r="W3443" s="95">
        <v>0.64</v>
      </c>
      <c r="X3443" s="95">
        <v>80.41</v>
      </c>
      <c r="Y3443" s="95"/>
      <c r="Z3443" s="74" t="s">
        <v>1111</v>
      </c>
      <c r="AA3443" s="95">
        <v>8.9</v>
      </c>
      <c r="AB3443" s="95">
        <v>0.33</v>
      </c>
      <c r="AC3443" s="74" t="s">
        <v>1111</v>
      </c>
      <c r="AD3443" s="95">
        <v>123152627</v>
      </c>
    </row>
    <row r="3444" spans="1:30" x14ac:dyDescent="0.2">
      <c r="A3444" s="74" t="s">
        <v>4552</v>
      </c>
      <c r="B3444" s="95">
        <v>23.4</v>
      </c>
      <c r="C3444" s="95">
        <v>2.14</v>
      </c>
      <c r="D3444" s="95">
        <v>16.8</v>
      </c>
      <c r="E3444" s="95">
        <v>1.02</v>
      </c>
      <c r="F3444" s="95">
        <v>0.09</v>
      </c>
      <c r="G3444" s="95">
        <v>0</v>
      </c>
      <c r="H3444" s="95">
        <v>15.41</v>
      </c>
      <c r="I3444" s="95">
        <v>12.78</v>
      </c>
      <c r="J3444" s="95">
        <v>13.93</v>
      </c>
      <c r="K3444" s="95">
        <v>-30.6</v>
      </c>
      <c r="L3444" s="95">
        <v>-44.53</v>
      </c>
      <c r="M3444" s="95">
        <v>-3.25</v>
      </c>
      <c r="N3444" s="95">
        <v>2.15</v>
      </c>
      <c r="O3444" s="95"/>
      <c r="P3444" s="95">
        <v>-0.09</v>
      </c>
      <c r="Q3444" s="95"/>
      <c r="R3444" s="95">
        <v>6.05</v>
      </c>
      <c r="S3444" s="95">
        <v>0.56000000000000005</v>
      </c>
      <c r="T3444" s="95">
        <v>6.16</v>
      </c>
      <c r="U3444" s="95">
        <v>0.09</v>
      </c>
      <c r="V3444" s="95">
        <v>0.91</v>
      </c>
      <c r="W3444" s="95">
        <v>0.04</v>
      </c>
      <c r="X3444" s="95">
        <v>4.72</v>
      </c>
      <c r="Y3444" s="95">
        <v>8.1999999999999993</v>
      </c>
      <c r="Z3444" s="74" t="s">
        <v>1111</v>
      </c>
      <c r="AA3444" s="95">
        <v>23.02</v>
      </c>
      <c r="AB3444" s="95">
        <v>1.39</v>
      </c>
      <c r="AC3444" s="74" t="s">
        <v>1111</v>
      </c>
      <c r="AD3444" s="95">
        <v>122751720</v>
      </c>
    </row>
    <row r="3445" spans="1:30" x14ac:dyDescent="0.2">
      <c r="A3445" s="74" t="s">
        <v>4553</v>
      </c>
      <c r="B3445" s="95">
        <v>6.53</v>
      </c>
      <c r="C3445" s="95"/>
      <c r="D3445" s="95">
        <v>3.3</v>
      </c>
      <c r="E3445" s="95">
        <v>0.69</v>
      </c>
      <c r="F3445" s="95">
        <v>0.63</v>
      </c>
      <c r="G3445" s="95">
        <v>99.13</v>
      </c>
      <c r="H3445" s="95">
        <v>0.92</v>
      </c>
      <c r="I3445" s="95">
        <v>105.43</v>
      </c>
      <c r="J3445" s="95">
        <v>380.13</v>
      </c>
      <c r="K3445" s="95">
        <v>279.77</v>
      </c>
      <c r="L3445" s="95">
        <v>-100.36</v>
      </c>
      <c r="M3445" s="95">
        <v>-0.18</v>
      </c>
      <c r="N3445" s="95">
        <v>3.48</v>
      </c>
      <c r="O3445" s="95">
        <v>4.3099999999999996</v>
      </c>
      <c r="P3445" s="95">
        <v>-0.8</v>
      </c>
      <c r="Q3445" s="95">
        <v>3.22</v>
      </c>
      <c r="R3445" s="95">
        <v>20.78</v>
      </c>
      <c r="S3445" s="95">
        <v>19.14</v>
      </c>
      <c r="T3445" s="95">
        <v>-0.01</v>
      </c>
      <c r="U3445" s="95">
        <v>0.92</v>
      </c>
      <c r="V3445" s="95">
        <v>0.08</v>
      </c>
      <c r="W3445" s="95">
        <v>0.18</v>
      </c>
      <c r="X3445" s="95"/>
      <c r="Y3445" s="95"/>
      <c r="Z3445" s="74" t="s">
        <v>1111</v>
      </c>
      <c r="AA3445" s="95">
        <v>9.52</v>
      </c>
      <c r="AB3445" s="95">
        <v>1.98</v>
      </c>
      <c r="AC3445" s="74" t="s">
        <v>1111</v>
      </c>
      <c r="AD3445" s="95">
        <v>751902727</v>
      </c>
    </row>
    <row r="3446" spans="1:30" x14ac:dyDescent="0.2">
      <c r="A3446" s="74" t="s">
        <v>4554</v>
      </c>
      <c r="B3446" s="95">
        <v>19.190000000000001</v>
      </c>
      <c r="C3446" s="95"/>
      <c r="D3446" s="95">
        <v>13.04</v>
      </c>
      <c r="E3446" s="95">
        <v>1.07</v>
      </c>
      <c r="F3446" s="95">
        <v>0.23</v>
      </c>
      <c r="G3446" s="95">
        <v>100</v>
      </c>
      <c r="H3446" s="95">
        <v>21.94</v>
      </c>
      <c r="I3446" s="95">
        <v>8.6199999999999992</v>
      </c>
      <c r="J3446" s="95">
        <v>5.13</v>
      </c>
      <c r="K3446" s="95">
        <v>7.96</v>
      </c>
      <c r="L3446" s="95">
        <v>2.84</v>
      </c>
      <c r="M3446" s="95">
        <v>0.59</v>
      </c>
      <c r="N3446" s="95">
        <v>1.1200000000000001</v>
      </c>
      <c r="O3446" s="95"/>
      <c r="P3446" s="95">
        <v>-0.23</v>
      </c>
      <c r="Q3446" s="95"/>
      <c r="R3446" s="95">
        <v>8.17</v>
      </c>
      <c r="S3446" s="95">
        <v>1.78</v>
      </c>
      <c r="T3446" s="95">
        <v>8.82</v>
      </c>
      <c r="U3446" s="95">
        <v>0.22</v>
      </c>
      <c r="V3446" s="95">
        <v>0.78</v>
      </c>
      <c r="W3446" s="95">
        <v>0.21</v>
      </c>
      <c r="X3446" s="95"/>
      <c r="Y3446" s="95"/>
      <c r="Z3446" s="74" t="s">
        <v>1111</v>
      </c>
      <c r="AA3446" s="95">
        <v>18.02</v>
      </c>
      <c r="AB3446" s="95">
        <v>1.47</v>
      </c>
      <c r="AC3446" s="74" t="s">
        <v>1111</v>
      </c>
      <c r="AD3446" s="95">
        <v>544765720</v>
      </c>
    </row>
    <row r="3447" spans="1:30" x14ac:dyDescent="0.2">
      <c r="A3447" s="74" t="s">
        <v>4555</v>
      </c>
      <c r="B3447" s="95">
        <v>43.4</v>
      </c>
      <c r="C3447" s="95"/>
      <c r="D3447" s="95">
        <v>693.52</v>
      </c>
      <c r="E3447" s="95">
        <v>6.08</v>
      </c>
      <c r="F3447" s="95">
        <v>5.73</v>
      </c>
      <c r="G3447" s="95">
        <v>55.48</v>
      </c>
      <c r="H3447" s="95">
        <v>1.94</v>
      </c>
      <c r="I3447" s="95">
        <v>1.94</v>
      </c>
      <c r="J3447" s="95">
        <v>693.52</v>
      </c>
      <c r="K3447" s="95">
        <v>620.53</v>
      </c>
      <c r="L3447" s="95">
        <v>-72.989999999999995</v>
      </c>
      <c r="M3447" s="95">
        <v>-0.64</v>
      </c>
      <c r="N3447" s="95">
        <v>13.43</v>
      </c>
      <c r="O3447" s="95">
        <v>7.65</v>
      </c>
      <c r="P3447" s="95">
        <v>-29.34</v>
      </c>
      <c r="Q3447" s="95">
        <v>14.31</v>
      </c>
      <c r="R3447" s="95">
        <v>0.88</v>
      </c>
      <c r="S3447" s="95">
        <v>0.83</v>
      </c>
      <c r="T3447" s="95">
        <v>0.85</v>
      </c>
      <c r="U3447" s="95">
        <v>0.94</v>
      </c>
      <c r="V3447" s="95">
        <v>0.06</v>
      </c>
      <c r="W3447" s="95">
        <v>0.43</v>
      </c>
      <c r="X3447" s="95">
        <v>43.09</v>
      </c>
      <c r="Y3447" s="95"/>
      <c r="Z3447" s="74" t="s">
        <v>1111</v>
      </c>
      <c r="AA3447" s="95">
        <v>7.14</v>
      </c>
      <c r="AB3447" s="95">
        <v>0.06</v>
      </c>
      <c r="AC3447" s="74" t="s">
        <v>1111</v>
      </c>
      <c r="AD3447" s="95">
        <v>771196300</v>
      </c>
    </row>
    <row r="3448" spans="1:30" x14ac:dyDescent="0.2">
      <c r="A3448" s="74" t="s">
        <v>4556</v>
      </c>
      <c r="B3448" s="95">
        <v>2.2000000000000002</v>
      </c>
      <c r="C3448" s="95"/>
      <c r="D3448" s="95">
        <v>-2</v>
      </c>
      <c r="E3448" s="95">
        <v>-3.51</v>
      </c>
      <c r="F3448" s="95">
        <v>1.37</v>
      </c>
      <c r="G3448" s="95">
        <v>87.12</v>
      </c>
      <c r="H3448" s="95">
        <v>-109.61</v>
      </c>
      <c r="I3448" s="95">
        <v>-132.19</v>
      </c>
      <c r="J3448" s="95">
        <v>-2.41</v>
      </c>
      <c r="K3448" s="95">
        <v>-2.97</v>
      </c>
      <c r="L3448" s="95">
        <v>-0.56000000000000005</v>
      </c>
      <c r="M3448" s="95"/>
      <c r="N3448" s="95">
        <v>2.64</v>
      </c>
      <c r="O3448" s="95">
        <v>2.52</v>
      </c>
      <c r="P3448" s="95">
        <v>-27.93</v>
      </c>
      <c r="Q3448" s="95">
        <v>2.34</v>
      </c>
      <c r="R3448" s="95">
        <v>-175.9</v>
      </c>
      <c r="S3448" s="95">
        <v>-68.63</v>
      </c>
      <c r="T3448" s="95">
        <v>-100</v>
      </c>
      <c r="U3448" s="95">
        <v>-0.39</v>
      </c>
      <c r="V3448" s="95">
        <v>1.39</v>
      </c>
      <c r="W3448" s="95">
        <v>0.52</v>
      </c>
      <c r="X3448" s="95">
        <v>256.75</v>
      </c>
      <c r="Y3448" s="95"/>
      <c r="Z3448" s="74" t="s">
        <v>1111</v>
      </c>
      <c r="AA3448" s="95">
        <v>-0.63</v>
      </c>
      <c r="AB3448" s="95">
        <v>-1.1000000000000001</v>
      </c>
      <c r="AC3448" s="74" t="s">
        <v>1111</v>
      </c>
      <c r="AD3448" s="95">
        <v>180839120</v>
      </c>
    </row>
    <row r="3449" spans="1:30" x14ac:dyDescent="0.2">
      <c r="A3449" s="74" t="s">
        <v>4557</v>
      </c>
      <c r="B3449" s="95">
        <v>1.05</v>
      </c>
      <c r="C3449" s="95"/>
      <c r="D3449" s="95">
        <v>-3.53</v>
      </c>
      <c r="E3449" s="95">
        <v>0.81</v>
      </c>
      <c r="F3449" s="95">
        <v>0.77</v>
      </c>
      <c r="G3449" s="95">
        <v>-70.510000000000005</v>
      </c>
      <c r="H3449" s="95">
        <v>-1226.8399999999999</v>
      </c>
      <c r="I3449" s="95">
        <v>-1154.45</v>
      </c>
      <c r="J3449" s="95">
        <v>-3.33</v>
      </c>
      <c r="K3449" s="95">
        <v>0.81</v>
      </c>
      <c r="L3449" s="95">
        <v>4.1399999999999997</v>
      </c>
      <c r="M3449" s="95">
        <v>-1</v>
      </c>
      <c r="N3449" s="95">
        <v>40.799999999999997</v>
      </c>
      <c r="O3449" s="95">
        <v>0.82</v>
      </c>
      <c r="P3449" s="95">
        <v>-33.700000000000003</v>
      </c>
      <c r="Q3449" s="95">
        <v>31.43</v>
      </c>
      <c r="R3449" s="95">
        <v>-22.81</v>
      </c>
      <c r="S3449" s="95">
        <v>-21.9</v>
      </c>
      <c r="T3449" s="95">
        <v>-25.67</v>
      </c>
      <c r="U3449" s="95">
        <v>0.96</v>
      </c>
      <c r="V3449" s="95">
        <v>0.04</v>
      </c>
      <c r="W3449" s="95">
        <v>0.02</v>
      </c>
      <c r="X3449" s="95">
        <v>11.33</v>
      </c>
      <c r="Y3449" s="95"/>
      <c r="Z3449" s="74" t="s">
        <v>1111</v>
      </c>
      <c r="AA3449" s="95">
        <v>1.3</v>
      </c>
      <c r="AB3449" s="95">
        <v>-0.3</v>
      </c>
      <c r="AC3449" s="74" t="s">
        <v>1111</v>
      </c>
      <c r="AD3449" s="95">
        <v>58666860</v>
      </c>
    </row>
    <row r="3450" spans="1:30" x14ac:dyDescent="0.2">
      <c r="A3450" s="74" t="s">
        <v>4558</v>
      </c>
      <c r="B3450" s="95">
        <v>42.44</v>
      </c>
      <c r="C3450" s="95">
        <v>3.63</v>
      </c>
      <c r="D3450" s="95">
        <v>3.01</v>
      </c>
      <c r="E3450" s="95">
        <v>0.69</v>
      </c>
      <c r="F3450" s="95">
        <v>0.19</v>
      </c>
      <c r="G3450" s="95">
        <v>100</v>
      </c>
      <c r="H3450" s="95">
        <v>17.82</v>
      </c>
      <c r="I3450" s="95">
        <v>12.34</v>
      </c>
      <c r="J3450" s="95">
        <v>2.08</v>
      </c>
      <c r="K3450" s="95">
        <v>3.64</v>
      </c>
      <c r="L3450" s="95">
        <v>1.56</v>
      </c>
      <c r="M3450" s="95">
        <v>0.52</v>
      </c>
      <c r="N3450" s="95">
        <v>0.37</v>
      </c>
      <c r="O3450" s="95"/>
      <c r="P3450" s="95">
        <v>-0.19</v>
      </c>
      <c r="Q3450" s="95"/>
      <c r="R3450" s="95">
        <v>22.96</v>
      </c>
      <c r="S3450" s="95">
        <v>6.15</v>
      </c>
      <c r="T3450" s="95">
        <v>14.32</v>
      </c>
      <c r="U3450" s="95">
        <v>0.27</v>
      </c>
      <c r="V3450" s="95">
        <v>0.73</v>
      </c>
      <c r="W3450" s="95">
        <v>0.5</v>
      </c>
      <c r="X3450" s="95">
        <v>5.67</v>
      </c>
      <c r="Y3450" s="95">
        <v>128.79</v>
      </c>
      <c r="Z3450" s="74" t="s">
        <v>1111</v>
      </c>
      <c r="AA3450" s="95">
        <v>61.43</v>
      </c>
      <c r="AB3450" s="95">
        <v>14.11</v>
      </c>
      <c r="AC3450" s="74" t="s">
        <v>1111</v>
      </c>
      <c r="AD3450" s="95">
        <v>535397576</v>
      </c>
    </row>
    <row r="3451" spans="1:30" x14ac:dyDescent="0.2">
      <c r="A3451" s="74" t="s">
        <v>4559</v>
      </c>
      <c r="B3451" s="95">
        <v>11.57</v>
      </c>
      <c r="C3451" s="95">
        <v>1.45</v>
      </c>
      <c r="D3451" s="95">
        <v>204.1</v>
      </c>
      <c r="E3451" s="95">
        <v>1.28</v>
      </c>
      <c r="F3451" s="95">
        <v>0.98</v>
      </c>
      <c r="G3451" s="95">
        <v>54.84</v>
      </c>
      <c r="H3451" s="95">
        <v>18.649999999999999</v>
      </c>
      <c r="I3451" s="95">
        <v>4.96</v>
      </c>
      <c r="J3451" s="95">
        <v>54.26</v>
      </c>
      <c r="K3451" s="95">
        <v>57.55</v>
      </c>
      <c r="L3451" s="95">
        <v>3.29</v>
      </c>
      <c r="M3451" s="95">
        <v>0.08</v>
      </c>
      <c r="N3451" s="95">
        <v>10.119999999999999</v>
      </c>
      <c r="O3451" s="95">
        <v>10.01</v>
      </c>
      <c r="P3451" s="95">
        <v>-1.1200000000000001</v>
      </c>
      <c r="Q3451" s="95">
        <v>4.4400000000000004</v>
      </c>
      <c r="R3451" s="95">
        <v>0.63</v>
      </c>
      <c r="S3451" s="95">
        <v>0.48</v>
      </c>
      <c r="T3451" s="95">
        <v>1.1100000000000001</v>
      </c>
      <c r="U3451" s="95">
        <v>0.76</v>
      </c>
      <c r="V3451" s="95">
        <v>0.24</v>
      </c>
      <c r="W3451" s="95">
        <v>0.1</v>
      </c>
      <c r="X3451" s="95">
        <v>36.35</v>
      </c>
      <c r="Y3451" s="95">
        <v>-10.78</v>
      </c>
      <c r="Z3451" s="74" t="s">
        <v>1111</v>
      </c>
      <c r="AA3451" s="95">
        <v>9.01</v>
      </c>
      <c r="AB3451" s="95">
        <v>0.06</v>
      </c>
      <c r="AC3451" s="74" t="s">
        <v>1111</v>
      </c>
      <c r="AD3451" s="95">
        <v>1925922531</v>
      </c>
    </row>
    <row r="3452" spans="1:30" x14ac:dyDescent="0.2">
      <c r="A3452" s="74" t="s">
        <v>4560</v>
      </c>
      <c r="B3452" s="95">
        <v>75.55</v>
      </c>
      <c r="C3452" s="95">
        <v>0.64</v>
      </c>
      <c r="D3452" s="95">
        <v>66.23</v>
      </c>
      <c r="E3452" s="95">
        <v>2.31</v>
      </c>
      <c r="F3452" s="95">
        <v>0.97</v>
      </c>
      <c r="G3452" s="95">
        <v>40.49</v>
      </c>
      <c r="H3452" s="95">
        <v>28.45</v>
      </c>
      <c r="I3452" s="95">
        <v>9.81</v>
      </c>
      <c r="J3452" s="95">
        <v>22.83</v>
      </c>
      <c r="K3452" s="95">
        <v>29.69</v>
      </c>
      <c r="L3452" s="95">
        <v>6.86</v>
      </c>
      <c r="M3452" s="95">
        <v>0.69</v>
      </c>
      <c r="N3452" s="95">
        <v>6.49</v>
      </c>
      <c r="O3452" s="95">
        <v>41.82</v>
      </c>
      <c r="P3452" s="95">
        <v>-1.1399999999999999</v>
      </c>
      <c r="Q3452" s="95">
        <v>1.19</v>
      </c>
      <c r="R3452" s="95">
        <v>3.48</v>
      </c>
      <c r="S3452" s="95">
        <v>1.47</v>
      </c>
      <c r="T3452" s="95">
        <v>4.4000000000000004</v>
      </c>
      <c r="U3452" s="95">
        <v>0.42</v>
      </c>
      <c r="V3452" s="95">
        <v>0.57999999999999996</v>
      </c>
      <c r="W3452" s="95">
        <v>0.15</v>
      </c>
      <c r="X3452" s="95">
        <v>3.47</v>
      </c>
      <c r="Y3452" s="95">
        <v>-6.62</v>
      </c>
      <c r="Z3452" s="74" t="s">
        <v>1111</v>
      </c>
      <c r="AA3452" s="95">
        <v>32.74</v>
      </c>
      <c r="AB3452" s="95">
        <v>1.1399999999999999</v>
      </c>
      <c r="AC3452" s="74" t="s">
        <v>1111</v>
      </c>
      <c r="AD3452" s="95">
        <v>4230913325</v>
      </c>
    </row>
    <row r="3453" spans="1:30" x14ac:dyDescent="0.2">
      <c r="A3453" s="74" t="s">
        <v>4561</v>
      </c>
      <c r="B3453" s="95">
        <v>11.49</v>
      </c>
      <c r="C3453" s="95"/>
      <c r="D3453" s="95">
        <v>-23.77</v>
      </c>
      <c r="E3453" s="95">
        <v>4.76</v>
      </c>
      <c r="F3453" s="95">
        <v>1.91</v>
      </c>
      <c r="G3453" s="95">
        <v>50.55</v>
      </c>
      <c r="H3453" s="95">
        <v>-8.44</v>
      </c>
      <c r="I3453" s="95">
        <v>-15.09</v>
      </c>
      <c r="J3453" s="95">
        <v>-42.51</v>
      </c>
      <c r="K3453" s="95">
        <v>-50.53</v>
      </c>
      <c r="L3453" s="95">
        <v>-8.02</v>
      </c>
      <c r="M3453" s="95">
        <v>0.9</v>
      </c>
      <c r="N3453" s="95">
        <v>3.59</v>
      </c>
      <c r="O3453" s="95">
        <v>15.98</v>
      </c>
      <c r="P3453" s="95">
        <v>-2.5499999999999998</v>
      </c>
      <c r="Q3453" s="95">
        <v>1.92</v>
      </c>
      <c r="R3453" s="95">
        <v>-20.03</v>
      </c>
      <c r="S3453" s="95">
        <v>-8.0399999999999991</v>
      </c>
      <c r="T3453" s="95">
        <v>-6.24</v>
      </c>
      <c r="U3453" s="95">
        <v>0.4</v>
      </c>
      <c r="V3453" s="95">
        <v>0.6</v>
      </c>
      <c r="W3453" s="95">
        <v>0.53</v>
      </c>
      <c r="X3453" s="95">
        <v>6.86</v>
      </c>
      <c r="Y3453" s="95"/>
      <c r="Z3453" s="74" t="s">
        <v>1111</v>
      </c>
      <c r="AA3453" s="95">
        <v>2.41</v>
      </c>
      <c r="AB3453" s="95">
        <v>-0.48</v>
      </c>
      <c r="AC3453" s="74" t="s">
        <v>1111</v>
      </c>
      <c r="AD3453" s="95">
        <v>915250887</v>
      </c>
    </row>
    <row r="3454" spans="1:30" x14ac:dyDescent="0.2">
      <c r="A3454" s="74" t="s">
        <v>4562</v>
      </c>
      <c r="B3454" s="95">
        <v>14.14</v>
      </c>
      <c r="C3454" s="95">
        <v>8.77</v>
      </c>
      <c r="D3454" s="95">
        <v>8.8000000000000007</v>
      </c>
      <c r="E3454" s="95">
        <v>0.95</v>
      </c>
      <c r="F3454" s="95">
        <v>0.43</v>
      </c>
      <c r="G3454" s="95">
        <v>100</v>
      </c>
      <c r="H3454" s="95">
        <v>110.29</v>
      </c>
      <c r="I3454" s="95">
        <v>83.14</v>
      </c>
      <c r="J3454" s="95">
        <v>6.64</v>
      </c>
      <c r="K3454" s="95">
        <v>13.98</v>
      </c>
      <c r="L3454" s="95">
        <v>7.35</v>
      </c>
      <c r="M3454" s="95">
        <v>1.05</v>
      </c>
      <c r="N3454" s="95">
        <v>7.32</v>
      </c>
      <c r="O3454" s="95"/>
      <c r="P3454" s="95">
        <v>-0.43</v>
      </c>
      <c r="Q3454" s="95"/>
      <c r="R3454" s="95">
        <v>10.75</v>
      </c>
      <c r="S3454" s="95">
        <v>4.83</v>
      </c>
      <c r="T3454" s="95">
        <v>6.5</v>
      </c>
      <c r="U3454" s="95">
        <v>0.45</v>
      </c>
      <c r="V3454" s="95">
        <v>0.55000000000000004</v>
      </c>
      <c r="W3454" s="95">
        <v>0.06</v>
      </c>
      <c r="X3454" s="95"/>
      <c r="Y3454" s="95"/>
      <c r="Z3454" s="74" t="s">
        <v>1111</v>
      </c>
      <c r="AA3454" s="95">
        <v>14.95</v>
      </c>
      <c r="AB3454" s="95">
        <v>1.61</v>
      </c>
      <c r="AC3454" s="74" t="s">
        <v>1111</v>
      </c>
      <c r="AD3454" s="95">
        <v>5559177764</v>
      </c>
    </row>
    <row r="3455" spans="1:30" x14ac:dyDescent="0.2">
      <c r="A3455" s="74" t="s">
        <v>4563</v>
      </c>
      <c r="B3455" s="95">
        <v>82.42</v>
      </c>
      <c r="C3455" s="95">
        <v>1.55</v>
      </c>
      <c r="D3455" s="95">
        <v>21.45</v>
      </c>
      <c r="E3455" s="95">
        <v>-21.79</v>
      </c>
      <c r="F3455" s="95">
        <v>2.06</v>
      </c>
      <c r="G3455" s="95">
        <v>79.959999999999994</v>
      </c>
      <c r="H3455" s="95">
        <v>27.25</v>
      </c>
      <c r="I3455" s="95">
        <v>24.79</v>
      </c>
      <c r="J3455" s="95">
        <v>19.510000000000002</v>
      </c>
      <c r="K3455" s="95">
        <v>24.44</v>
      </c>
      <c r="L3455" s="95">
        <v>4.93</v>
      </c>
      <c r="M3455" s="95"/>
      <c r="N3455" s="95">
        <v>5.32</v>
      </c>
      <c r="O3455" s="95">
        <v>18.05</v>
      </c>
      <c r="P3455" s="95">
        <v>-2.9</v>
      </c>
      <c r="Q3455" s="95">
        <v>1.65</v>
      </c>
      <c r="R3455" s="95">
        <v>-101.59</v>
      </c>
      <c r="S3455" s="95">
        <v>9.6</v>
      </c>
      <c r="T3455" s="95">
        <v>14.1</v>
      </c>
      <c r="U3455" s="95">
        <v>-0.09</v>
      </c>
      <c r="V3455" s="95">
        <v>1.0900000000000001</v>
      </c>
      <c r="W3455" s="95">
        <v>0.39</v>
      </c>
      <c r="X3455" s="95">
        <v>1.79</v>
      </c>
      <c r="Y3455" s="95">
        <v>9.08</v>
      </c>
      <c r="Z3455" s="74" t="s">
        <v>1111</v>
      </c>
      <c r="AA3455" s="95">
        <v>-3.78</v>
      </c>
      <c r="AB3455" s="95">
        <v>3.84</v>
      </c>
      <c r="AC3455" s="74" t="s">
        <v>1111</v>
      </c>
      <c r="AD3455" s="95">
        <v>220098241740</v>
      </c>
    </row>
    <row r="3456" spans="1:30" x14ac:dyDescent="0.2">
      <c r="A3456" s="74" t="s">
        <v>4564</v>
      </c>
      <c r="B3456" s="95">
        <v>7.53</v>
      </c>
      <c r="C3456" s="95"/>
      <c r="D3456" s="95">
        <v>15.56</v>
      </c>
      <c r="E3456" s="95">
        <v>5.12</v>
      </c>
      <c r="F3456" s="95">
        <v>2.62</v>
      </c>
      <c r="G3456" s="95">
        <v>76</v>
      </c>
      <c r="H3456" s="95">
        <v>16.329999999999998</v>
      </c>
      <c r="I3456" s="95">
        <v>13.94</v>
      </c>
      <c r="J3456" s="95">
        <v>13.29</v>
      </c>
      <c r="K3456" s="95">
        <v>13.02</v>
      </c>
      <c r="L3456" s="95">
        <v>-0.27</v>
      </c>
      <c r="M3456" s="95">
        <v>-0.1</v>
      </c>
      <c r="N3456" s="95">
        <v>2.17</v>
      </c>
      <c r="O3456" s="95">
        <v>7.4</v>
      </c>
      <c r="P3456" s="95">
        <v>-6.11</v>
      </c>
      <c r="Q3456" s="95">
        <v>2.62</v>
      </c>
      <c r="R3456" s="95">
        <v>32.9</v>
      </c>
      <c r="S3456" s="95">
        <v>16.8</v>
      </c>
      <c r="T3456" s="95">
        <v>26.25</v>
      </c>
      <c r="U3456" s="95">
        <v>0.51</v>
      </c>
      <c r="V3456" s="95">
        <v>0.49</v>
      </c>
      <c r="W3456" s="95">
        <v>1.2</v>
      </c>
      <c r="X3456" s="95"/>
      <c r="Y3456" s="95"/>
      <c r="Z3456" s="74" t="s">
        <v>1111</v>
      </c>
      <c r="AA3456" s="95">
        <v>1.47</v>
      </c>
      <c r="AB3456" s="95">
        <v>0.48</v>
      </c>
      <c r="AC3456" s="74" t="s">
        <v>1111</v>
      </c>
      <c r="AD3456" s="95">
        <v>968671248</v>
      </c>
    </row>
    <row r="3457" spans="1:30" x14ac:dyDescent="0.2">
      <c r="A3457" s="74" t="s">
        <v>4565</v>
      </c>
      <c r="B3457" s="95">
        <v>2.54</v>
      </c>
      <c r="C3457" s="95"/>
      <c r="D3457" s="95">
        <v>-1.04</v>
      </c>
      <c r="E3457" s="95">
        <v>1.43</v>
      </c>
      <c r="F3457" s="95">
        <v>0.95</v>
      </c>
      <c r="G3457" s="95">
        <v>100</v>
      </c>
      <c r="H3457" s="95">
        <v>-203.04</v>
      </c>
      <c r="I3457" s="95">
        <v>-191.14</v>
      </c>
      <c r="J3457" s="95">
        <v>-0.98</v>
      </c>
      <c r="K3457" s="95">
        <v>-0.92</v>
      </c>
      <c r="L3457" s="95">
        <v>0.06</v>
      </c>
      <c r="M3457" s="95">
        <v>-0.09</v>
      </c>
      <c r="N3457" s="95">
        <v>2</v>
      </c>
      <c r="O3457" s="95">
        <v>2.71</v>
      </c>
      <c r="P3457" s="95">
        <v>-2.14</v>
      </c>
      <c r="Q3457" s="95">
        <v>2.68</v>
      </c>
      <c r="R3457" s="95">
        <v>-137.01</v>
      </c>
      <c r="S3457" s="95">
        <v>-90.6</v>
      </c>
      <c r="T3457" s="95">
        <v>-117.14</v>
      </c>
      <c r="U3457" s="95">
        <v>0.66</v>
      </c>
      <c r="V3457" s="95">
        <v>0.34</v>
      </c>
      <c r="W3457" s="95">
        <v>0.47</v>
      </c>
      <c r="X3457" s="95">
        <v>20.81</v>
      </c>
      <c r="Y3457" s="95"/>
      <c r="Z3457" s="74" t="s">
        <v>1111</v>
      </c>
      <c r="AA3457" s="95">
        <v>1.78</v>
      </c>
      <c r="AB3457" s="95">
        <v>-2.4300000000000002</v>
      </c>
      <c r="AC3457" s="74" t="s">
        <v>1111</v>
      </c>
      <c r="AD3457" s="95">
        <v>61659262</v>
      </c>
    </row>
    <row r="3458" spans="1:30" x14ac:dyDescent="0.2">
      <c r="A3458" s="74" t="s">
        <v>4566</v>
      </c>
      <c r="B3458" s="95">
        <v>24.65</v>
      </c>
      <c r="C3458" s="95">
        <v>9.66</v>
      </c>
      <c r="D3458" s="95">
        <v>5.3</v>
      </c>
      <c r="E3458" s="95">
        <v>1.2</v>
      </c>
      <c r="F3458" s="95">
        <v>0.3</v>
      </c>
      <c r="G3458" s="95">
        <v>20.14</v>
      </c>
      <c r="H3458" s="95">
        <v>19.89</v>
      </c>
      <c r="I3458" s="95">
        <v>15.46</v>
      </c>
      <c r="J3458" s="95">
        <v>4.12</v>
      </c>
      <c r="K3458" s="95">
        <v>4.83</v>
      </c>
      <c r="L3458" s="95">
        <v>0.71</v>
      </c>
      <c r="M3458" s="95">
        <v>0.2</v>
      </c>
      <c r="N3458" s="95">
        <v>0.82</v>
      </c>
      <c r="O3458" s="95"/>
      <c r="P3458" s="95">
        <v>-0.3</v>
      </c>
      <c r="Q3458" s="95"/>
      <c r="R3458" s="95">
        <v>22.55</v>
      </c>
      <c r="S3458" s="95">
        <v>5.71</v>
      </c>
      <c r="T3458" s="95">
        <v>16.690000000000001</v>
      </c>
      <c r="U3458" s="95">
        <v>0.25</v>
      </c>
      <c r="V3458" s="95">
        <v>0.75</v>
      </c>
      <c r="W3458" s="95">
        <v>0.37</v>
      </c>
      <c r="X3458" s="95">
        <v>4.4400000000000004</v>
      </c>
      <c r="Y3458" s="95">
        <v>5.76</v>
      </c>
      <c r="Z3458" s="74" t="s">
        <v>1111</v>
      </c>
      <c r="AA3458" s="95">
        <v>20.62</v>
      </c>
      <c r="AB3458" s="95">
        <v>4.6500000000000004</v>
      </c>
      <c r="AC3458" s="74" t="s">
        <v>1111</v>
      </c>
      <c r="AD3458" s="95">
        <v>7567764455</v>
      </c>
    </row>
    <row r="3459" spans="1:30" x14ac:dyDescent="0.2">
      <c r="A3459" s="74" t="s">
        <v>4567</v>
      </c>
      <c r="B3459" s="95">
        <v>11.17</v>
      </c>
      <c r="C3459" s="95"/>
      <c r="D3459" s="95">
        <v>-5.22</v>
      </c>
      <c r="E3459" s="95">
        <v>1.51</v>
      </c>
      <c r="F3459" s="95">
        <v>1.4</v>
      </c>
      <c r="G3459" s="95"/>
      <c r="H3459" s="95"/>
      <c r="I3459" s="95"/>
      <c r="J3459" s="95">
        <v>-5.22</v>
      </c>
      <c r="K3459" s="95">
        <v>-1.79</v>
      </c>
      <c r="L3459" s="95">
        <v>3.44</v>
      </c>
      <c r="M3459" s="95">
        <v>-0.99</v>
      </c>
      <c r="N3459" s="95"/>
      <c r="O3459" s="95">
        <v>1.57</v>
      </c>
      <c r="P3459" s="95">
        <v>-20.62</v>
      </c>
      <c r="Q3459" s="95">
        <v>24.6</v>
      </c>
      <c r="R3459" s="95">
        <v>-28.88</v>
      </c>
      <c r="S3459" s="95">
        <v>-26.8</v>
      </c>
      <c r="T3459" s="95">
        <v>-28.88</v>
      </c>
      <c r="U3459" s="95">
        <v>0.93</v>
      </c>
      <c r="V3459" s="95">
        <v>7.0000000000000007E-2</v>
      </c>
      <c r="W3459" s="95">
        <v>0</v>
      </c>
      <c r="X3459" s="95"/>
      <c r="Y3459" s="95"/>
      <c r="Z3459" s="74" t="s">
        <v>1111</v>
      </c>
      <c r="AA3459" s="95">
        <v>7.4</v>
      </c>
      <c r="AB3459" s="95">
        <v>-2.14</v>
      </c>
      <c r="AC3459" s="74" t="s">
        <v>1111</v>
      </c>
      <c r="AD3459" s="95">
        <v>439895823</v>
      </c>
    </row>
    <row r="3460" spans="1:30" x14ac:dyDescent="0.2">
      <c r="A3460" s="74" t="s">
        <v>4568</v>
      </c>
      <c r="B3460" s="95">
        <v>657.77</v>
      </c>
      <c r="C3460" s="95"/>
      <c r="D3460" s="95">
        <v>21.74</v>
      </c>
      <c r="E3460" s="95">
        <v>-314.64999999999998</v>
      </c>
      <c r="F3460" s="95">
        <v>3.76</v>
      </c>
      <c r="G3460" s="95">
        <v>52.53</v>
      </c>
      <c r="H3460" s="95">
        <v>21.66</v>
      </c>
      <c r="I3460" s="95">
        <v>15.85</v>
      </c>
      <c r="J3460" s="95">
        <v>15.91</v>
      </c>
      <c r="K3460" s="95">
        <v>17.12</v>
      </c>
      <c r="L3460" s="95">
        <v>1.21</v>
      </c>
      <c r="M3460" s="95"/>
      <c r="N3460" s="95">
        <v>3.45</v>
      </c>
      <c r="O3460" s="95">
        <v>-31.05</v>
      </c>
      <c r="P3460" s="95">
        <v>-6.13</v>
      </c>
      <c r="Q3460" s="95">
        <v>0.76</v>
      </c>
      <c r="R3460" s="95">
        <v>-1447.36</v>
      </c>
      <c r="S3460" s="95">
        <v>17.29</v>
      </c>
      <c r="T3460" s="95">
        <v>59.35</v>
      </c>
      <c r="U3460" s="95">
        <v>-0.01</v>
      </c>
      <c r="V3460" s="95">
        <v>1.01</v>
      </c>
      <c r="W3460" s="95">
        <v>1.0900000000000001</v>
      </c>
      <c r="X3460" s="95">
        <v>7.81</v>
      </c>
      <c r="Y3460" s="95">
        <v>13.48</v>
      </c>
      <c r="Z3460" s="74" t="s">
        <v>1111</v>
      </c>
      <c r="AA3460" s="95">
        <v>-2.09</v>
      </c>
      <c r="AB3460" s="95">
        <v>30.26</v>
      </c>
      <c r="AC3460" s="74" t="s">
        <v>1111</v>
      </c>
      <c r="AD3460" s="95">
        <v>44319490168</v>
      </c>
    </row>
    <row r="3461" spans="1:30" x14ac:dyDescent="0.2">
      <c r="A3461" s="74" t="s">
        <v>4569</v>
      </c>
      <c r="B3461" s="95">
        <v>8.86</v>
      </c>
      <c r="C3461" s="95"/>
      <c r="D3461" s="95">
        <v>-13.4</v>
      </c>
      <c r="E3461" s="95">
        <v>1.99</v>
      </c>
      <c r="F3461" s="95">
        <v>1.86</v>
      </c>
      <c r="G3461" s="95">
        <v>100</v>
      </c>
      <c r="H3461" s="95">
        <v>-937.7</v>
      </c>
      <c r="I3461" s="95">
        <v>-936.33</v>
      </c>
      <c r="J3461" s="95">
        <v>-13.38</v>
      </c>
      <c r="K3461" s="95">
        <v>-11.83</v>
      </c>
      <c r="L3461" s="95">
        <v>1.56</v>
      </c>
      <c r="M3461" s="95">
        <v>-0.23</v>
      </c>
      <c r="N3461" s="95">
        <v>125.49</v>
      </c>
      <c r="O3461" s="95">
        <v>2.34</v>
      </c>
      <c r="P3461" s="95">
        <v>-11.26</v>
      </c>
      <c r="Q3461" s="95">
        <v>19.89</v>
      </c>
      <c r="R3461" s="95">
        <v>-14.87</v>
      </c>
      <c r="S3461" s="95">
        <v>-13.87</v>
      </c>
      <c r="T3461" s="95">
        <v>-14.9</v>
      </c>
      <c r="U3461" s="95">
        <v>0.93</v>
      </c>
      <c r="V3461" s="95">
        <v>0.06</v>
      </c>
      <c r="W3461" s="95">
        <v>0.01</v>
      </c>
      <c r="X3461" s="95">
        <v>33.35</v>
      </c>
      <c r="Y3461" s="95"/>
      <c r="Z3461" s="74" t="s">
        <v>1111</v>
      </c>
      <c r="AA3461" s="95">
        <v>4.4400000000000004</v>
      </c>
      <c r="AB3461" s="95">
        <v>-0.66</v>
      </c>
      <c r="AC3461" s="74" t="s">
        <v>1111</v>
      </c>
      <c r="AD3461" s="95">
        <v>339194468</v>
      </c>
    </row>
    <row r="3462" spans="1:30" x14ac:dyDescent="0.2">
      <c r="A3462" s="74" t="s">
        <v>4570</v>
      </c>
      <c r="B3462" s="95">
        <v>3.55</v>
      </c>
      <c r="C3462" s="95"/>
      <c r="D3462" s="95">
        <v>-53.24</v>
      </c>
      <c r="E3462" s="95">
        <v>0.7</v>
      </c>
      <c r="F3462" s="95">
        <v>0.3</v>
      </c>
      <c r="G3462" s="95">
        <v>9.1999999999999993</v>
      </c>
      <c r="H3462" s="95">
        <v>0.7</v>
      </c>
      <c r="I3462" s="95">
        <v>-0.34</v>
      </c>
      <c r="J3462" s="95">
        <v>25.7</v>
      </c>
      <c r="K3462" s="95">
        <v>32.76</v>
      </c>
      <c r="L3462" s="95">
        <v>7.06</v>
      </c>
      <c r="M3462" s="95">
        <v>0.19</v>
      </c>
      <c r="N3462" s="95">
        <v>0.18</v>
      </c>
      <c r="O3462" s="95">
        <v>2.2400000000000002</v>
      </c>
      <c r="P3462" s="95">
        <v>-0.72</v>
      </c>
      <c r="Q3462" s="95">
        <v>1.3</v>
      </c>
      <c r="R3462" s="95">
        <v>-1.32</v>
      </c>
      <c r="S3462" s="95">
        <v>-0.56000000000000005</v>
      </c>
      <c r="T3462" s="95">
        <v>1.93</v>
      </c>
      <c r="U3462" s="95">
        <v>0.43</v>
      </c>
      <c r="V3462" s="95">
        <v>0.56999999999999995</v>
      </c>
      <c r="W3462" s="95">
        <v>1.65</v>
      </c>
      <c r="X3462" s="95">
        <v>8.76</v>
      </c>
      <c r="Y3462" s="95"/>
      <c r="Z3462" s="74" t="s">
        <v>1111</v>
      </c>
      <c r="AA3462" s="95">
        <v>5.04</v>
      </c>
      <c r="AB3462" s="95">
        <v>-7.0000000000000007E-2</v>
      </c>
      <c r="AC3462" s="74" t="s">
        <v>1111</v>
      </c>
      <c r="AD3462" s="95">
        <v>110260515</v>
      </c>
    </row>
    <row r="3463" spans="1:30" x14ac:dyDescent="0.2">
      <c r="A3463" s="74" t="s">
        <v>4571</v>
      </c>
      <c r="B3463" s="95">
        <v>25.05</v>
      </c>
      <c r="C3463" s="95">
        <v>2.95</v>
      </c>
      <c r="D3463" s="95">
        <v>7.75</v>
      </c>
      <c r="E3463" s="95">
        <v>1.05</v>
      </c>
      <c r="F3463" s="95">
        <v>0.1</v>
      </c>
      <c r="G3463" s="95">
        <v>0</v>
      </c>
      <c r="H3463" s="95">
        <v>38.130000000000003</v>
      </c>
      <c r="I3463" s="95">
        <v>28.93</v>
      </c>
      <c r="J3463" s="95">
        <v>5.88</v>
      </c>
      <c r="K3463" s="95">
        <v>-9.49</v>
      </c>
      <c r="L3463" s="95">
        <v>-15.37</v>
      </c>
      <c r="M3463" s="95">
        <v>-2.73</v>
      </c>
      <c r="N3463" s="95">
        <v>2.2400000000000002</v>
      </c>
      <c r="O3463" s="95"/>
      <c r="P3463" s="95">
        <v>-0.1</v>
      </c>
      <c r="Q3463" s="95"/>
      <c r="R3463" s="95">
        <v>13.49</v>
      </c>
      <c r="S3463" s="95">
        <v>1.26</v>
      </c>
      <c r="T3463" s="95">
        <v>13.1</v>
      </c>
      <c r="U3463" s="95">
        <v>0.09</v>
      </c>
      <c r="V3463" s="95">
        <v>0.91</v>
      </c>
      <c r="W3463" s="95">
        <v>0.04</v>
      </c>
      <c r="X3463" s="95">
        <v>17.22</v>
      </c>
      <c r="Y3463" s="95">
        <v>27.44</v>
      </c>
      <c r="Z3463" s="74" t="s">
        <v>1111</v>
      </c>
      <c r="AA3463" s="95">
        <v>23.97</v>
      </c>
      <c r="AB3463" s="95">
        <v>3.23</v>
      </c>
      <c r="AC3463" s="74" t="s">
        <v>1111</v>
      </c>
      <c r="AD3463" s="95">
        <v>280722825</v>
      </c>
    </row>
    <row r="3464" spans="1:30" x14ac:dyDescent="0.2">
      <c r="A3464" s="74" t="s">
        <v>4572</v>
      </c>
      <c r="B3464" s="95">
        <v>0.97</v>
      </c>
      <c r="C3464" s="95"/>
      <c r="D3464" s="95">
        <v>-0.86</v>
      </c>
      <c r="E3464" s="95">
        <v>0.5</v>
      </c>
      <c r="F3464" s="95">
        <v>0.34</v>
      </c>
      <c r="G3464" s="95">
        <v>81.12</v>
      </c>
      <c r="H3464" s="95">
        <v>-11634.06</v>
      </c>
      <c r="I3464" s="95">
        <v>-11900.67</v>
      </c>
      <c r="J3464" s="95">
        <v>-0.88</v>
      </c>
      <c r="K3464" s="95">
        <v>0.72</v>
      </c>
      <c r="L3464" s="95">
        <v>1.6</v>
      </c>
      <c r="M3464" s="95">
        <v>-0.92</v>
      </c>
      <c r="N3464" s="95">
        <v>102.13</v>
      </c>
      <c r="O3464" s="95">
        <v>0.49</v>
      </c>
      <c r="P3464" s="95">
        <v>-1.9</v>
      </c>
      <c r="Q3464" s="95">
        <v>6.59</v>
      </c>
      <c r="R3464" s="95">
        <v>-58.79</v>
      </c>
      <c r="S3464" s="95">
        <v>-39.89</v>
      </c>
      <c r="T3464" s="95">
        <v>-50.88</v>
      </c>
      <c r="U3464" s="95">
        <v>0.68</v>
      </c>
      <c r="V3464" s="95">
        <v>0.32</v>
      </c>
      <c r="W3464" s="95">
        <v>0</v>
      </c>
      <c r="X3464" s="95"/>
      <c r="Y3464" s="95"/>
      <c r="Z3464" s="74" t="s">
        <v>1111</v>
      </c>
      <c r="AA3464" s="95">
        <v>1.92</v>
      </c>
      <c r="AB3464" s="95">
        <v>-1.1299999999999999</v>
      </c>
      <c r="AC3464" s="74" t="s">
        <v>1111</v>
      </c>
      <c r="AD3464" s="95">
        <v>121733933</v>
      </c>
    </row>
    <row r="3465" spans="1:30" x14ac:dyDescent="0.2">
      <c r="A3465" s="74" t="s">
        <v>4573</v>
      </c>
      <c r="B3465" s="95">
        <v>13.5</v>
      </c>
      <c r="C3465" s="95">
        <v>1.19</v>
      </c>
      <c r="D3465" s="95">
        <v>10.43</v>
      </c>
      <c r="E3465" s="95">
        <v>1.21</v>
      </c>
      <c r="F3465" s="95">
        <v>0.12</v>
      </c>
      <c r="G3465" s="95">
        <v>0</v>
      </c>
      <c r="H3465" s="95">
        <v>40.880000000000003</v>
      </c>
      <c r="I3465" s="95">
        <v>26.98</v>
      </c>
      <c r="J3465" s="95">
        <v>6.88</v>
      </c>
      <c r="K3465" s="95">
        <v>-14.45</v>
      </c>
      <c r="L3465" s="95">
        <v>-21.34</v>
      </c>
      <c r="M3465" s="95">
        <v>-3.74</v>
      </c>
      <c r="N3465" s="95">
        <v>2.81</v>
      </c>
      <c r="O3465" s="95"/>
      <c r="P3465" s="95">
        <v>-0.12</v>
      </c>
      <c r="Q3465" s="95"/>
      <c r="R3465" s="95">
        <v>11.57</v>
      </c>
      <c r="S3465" s="95">
        <v>1.1299999999999999</v>
      </c>
      <c r="T3465" s="95">
        <v>11.71</v>
      </c>
      <c r="U3465" s="95">
        <v>0.1</v>
      </c>
      <c r="V3465" s="95">
        <v>0.9</v>
      </c>
      <c r="W3465" s="95">
        <v>0.04</v>
      </c>
      <c r="X3465" s="95">
        <v>7.77</v>
      </c>
      <c r="Y3465" s="95">
        <v>15.54</v>
      </c>
      <c r="Z3465" s="74" t="s">
        <v>1111</v>
      </c>
      <c r="AA3465" s="95">
        <v>11.19</v>
      </c>
      <c r="AB3465" s="95">
        <v>1.29</v>
      </c>
      <c r="AC3465" s="74" t="s">
        <v>1111</v>
      </c>
      <c r="AD3465" s="95">
        <v>387553950</v>
      </c>
    </row>
    <row r="3466" spans="1:30" x14ac:dyDescent="0.2">
      <c r="A3466" s="74" t="s">
        <v>4574</v>
      </c>
      <c r="B3466" s="95">
        <v>1.77</v>
      </c>
      <c r="C3466" s="95"/>
      <c r="D3466" s="95">
        <v>-3.55</v>
      </c>
      <c r="E3466" s="95">
        <v>0.46</v>
      </c>
      <c r="F3466" s="95">
        <v>0.14000000000000001</v>
      </c>
      <c r="G3466" s="95">
        <v>18.62</v>
      </c>
      <c r="H3466" s="95">
        <v>-8.58</v>
      </c>
      <c r="I3466" s="95">
        <v>-12.02</v>
      </c>
      <c r="J3466" s="95">
        <v>-4.9800000000000004</v>
      </c>
      <c r="K3466" s="95">
        <v>-17.57</v>
      </c>
      <c r="L3466" s="95">
        <v>-12.59</v>
      </c>
      <c r="M3466" s="95">
        <v>1.1499999999999999</v>
      </c>
      <c r="N3466" s="95">
        <v>0.43</v>
      </c>
      <c r="O3466" s="95">
        <v>-3.64</v>
      </c>
      <c r="P3466" s="95">
        <v>-0.15</v>
      </c>
      <c r="Q3466" s="95">
        <v>0.73</v>
      </c>
      <c r="R3466" s="95">
        <v>-12.83</v>
      </c>
      <c r="S3466" s="95">
        <v>-3.83</v>
      </c>
      <c r="T3466" s="95">
        <v>-5.56</v>
      </c>
      <c r="U3466" s="95">
        <v>0.3</v>
      </c>
      <c r="V3466" s="95">
        <v>0.7</v>
      </c>
      <c r="W3466" s="95">
        <v>0.32</v>
      </c>
      <c r="X3466" s="95">
        <v>-2.15</v>
      </c>
      <c r="Y3466" s="95">
        <v>-36.21</v>
      </c>
      <c r="Z3466" s="74" t="s">
        <v>1111</v>
      </c>
      <c r="AA3466" s="95">
        <v>3.88</v>
      </c>
      <c r="AB3466" s="95">
        <v>-0.5</v>
      </c>
      <c r="AC3466" s="74" t="s">
        <v>1111</v>
      </c>
      <c r="AD3466" s="95">
        <v>154291785</v>
      </c>
    </row>
    <row r="3467" spans="1:30" x14ac:dyDescent="0.2">
      <c r="A3467" s="74" t="s">
        <v>4575</v>
      </c>
      <c r="B3467" s="95">
        <v>18.22</v>
      </c>
      <c r="C3467" s="95"/>
      <c r="D3467" s="95">
        <v>-12.26</v>
      </c>
      <c r="E3467" s="95">
        <v>29.07</v>
      </c>
      <c r="F3467" s="95">
        <v>2.4500000000000002</v>
      </c>
      <c r="G3467" s="95">
        <v>79.44</v>
      </c>
      <c r="H3467" s="95">
        <v>-28.23</v>
      </c>
      <c r="I3467" s="95">
        <v>-27.81</v>
      </c>
      <c r="J3467" s="95">
        <v>-12.08</v>
      </c>
      <c r="K3467" s="95">
        <v>-11.72</v>
      </c>
      <c r="L3467" s="95">
        <v>0.36</v>
      </c>
      <c r="M3467" s="95">
        <v>-0.86</v>
      </c>
      <c r="N3467" s="95">
        <v>3.41</v>
      </c>
      <c r="O3467" s="95">
        <v>4.53</v>
      </c>
      <c r="P3467" s="95">
        <v>-15.89</v>
      </c>
      <c r="Q3467" s="95">
        <v>2.78</v>
      </c>
      <c r="R3467" s="95">
        <v>-237.08</v>
      </c>
      <c r="S3467" s="95">
        <v>-19.989999999999998</v>
      </c>
      <c r="T3467" s="95">
        <v>-34.56</v>
      </c>
      <c r="U3467" s="95">
        <v>0.08</v>
      </c>
      <c r="V3467" s="95">
        <v>0.92</v>
      </c>
      <c r="W3467" s="95">
        <v>0.72</v>
      </c>
      <c r="X3467" s="95"/>
      <c r="Y3467" s="95"/>
      <c r="Z3467" s="74" t="s">
        <v>1111</v>
      </c>
      <c r="AA3467" s="95">
        <v>0.63</v>
      </c>
      <c r="AB3467" s="95">
        <v>-1.49</v>
      </c>
      <c r="AC3467" s="74" t="s">
        <v>1111</v>
      </c>
      <c r="AD3467" s="95">
        <v>4389695406</v>
      </c>
    </row>
    <row r="3468" spans="1:30" x14ac:dyDescent="0.2">
      <c r="A3468" s="74" t="s">
        <v>4576</v>
      </c>
      <c r="B3468" s="95">
        <v>88.02</v>
      </c>
      <c r="C3468" s="95"/>
      <c r="D3468" s="95">
        <v>18.86</v>
      </c>
      <c r="E3468" s="95">
        <v>2.5299999999999998</v>
      </c>
      <c r="F3468" s="95">
        <v>1.1200000000000001</v>
      </c>
      <c r="G3468" s="95">
        <v>36.159999999999997</v>
      </c>
      <c r="H3468" s="95">
        <v>10.53</v>
      </c>
      <c r="I3468" s="95">
        <v>7.15</v>
      </c>
      <c r="J3468" s="95">
        <v>12.8</v>
      </c>
      <c r="K3468" s="95">
        <v>14.9</v>
      </c>
      <c r="L3468" s="95">
        <v>2.1</v>
      </c>
      <c r="M3468" s="95">
        <v>0.42</v>
      </c>
      <c r="N3468" s="95">
        <v>1.35</v>
      </c>
      <c r="O3468" s="95">
        <v>21.51</v>
      </c>
      <c r="P3468" s="95">
        <v>-2.3199999999999998</v>
      </c>
      <c r="Q3468" s="95">
        <v>1.1100000000000001</v>
      </c>
      <c r="R3468" s="95">
        <v>13.44</v>
      </c>
      <c r="S3468" s="95">
        <v>5.94</v>
      </c>
      <c r="T3468" s="95">
        <v>10.49</v>
      </c>
      <c r="U3468" s="95">
        <v>0.44</v>
      </c>
      <c r="V3468" s="95">
        <v>0.56000000000000005</v>
      </c>
      <c r="W3468" s="95">
        <v>0.83</v>
      </c>
      <c r="X3468" s="95">
        <v>6.69</v>
      </c>
      <c r="Y3468" s="95">
        <v>23.14</v>
      </c>
      <c r="Z3468" s="74" t="s">
        <v>1111</v>
      </c>
      <c r="AA3468" s="95">
        <v>34.74</v>
      </c>
      <c r="AB3468" s="95">
        <v>4.67</v>
      </c>
      <c r="AC3468" s="74" t="s">
        <v>1111</v>
      </c>
      <c r="AD3468" s="95">
        <v>1579263642</v>
      </c>
    </row>
    <row r="3469" spans="1:30" x14ac:dyDescent="0.2">
      <c r="A3469" s="74" t="s">
        <v>4577</v>
      </c>
      <c r="B3469" s="95">
        <v>116.76</v>
      </c>
      <c r="C3469" s="95">
        <v>1.1599999999999999</v>
      </c>
      <c r="D3469" s="95">
        <v>16.670000000000002</v>
      </c>
      <c r="E3469" s="95">
        <v>2.4300000000000002</v>
      </c>
      <c r="F3469" s="95">
        <v>1.1399999999999999</v>
      </c>
      <c r="G3469" s="95">
        <v>15.78</v>
      </c>
      <c r="H3469" s="95">
        <v>7.06</v>
      </c>
      <c r="I3469" s="95">
        <v>6.11</v>
      </c>
      <c r="J3469" s="95">
        <v>14.43</v>
      </c>
      <c r="K3469" s="95">
        <v>13.41</v>
      </c>
      <c r="L3469" s="95">
        <v>-1.02</v>
      </c>
      <c r="M3469" s="95">
        <v>-0.17</v>
      </c>
      <c r="N3469" s="95">
        <v>1.02</v>
      </c>
      <c r="O3469" s="95">
        <v>3.48</v>
      </c>
      <c r="P3469" s="95">
        <v>-3.19</v>
      </c>
      <c r="Q3469" s="95">
        <v>2.0499999999999998</v>
      </c>
      <c r="R3469" s="95">
        <v>14.55</v>
      </c>
      <c r="S3469" s="95">
        <v>6.86</v>
      </c>
      <c r="T3469" s="95">
        <v>12.81</v>
      </c>
      <c r="U3469" s="95">
        <v>0.47</v>
      </c>
      <c r="V3469" s="95">
        <v>0.53</v>
      </c>
      <c r="W3469" s="95">
        <v>1.1200000000000001</v>
      </c>
      <c r="X3469" s="95">
        <v>4.26</v>
      </c>
      <c r="Y3469" s="95">
        <v>16.91</v>
      </c>
      <c r="Z3469" s="74" t="s">
        <v>1111</v>
      </c>
      <c r="AA3469" s="95">
        <v>48.12</v>
      </c>
      <c r="AB3469" s="95">
        <v>7</v>
      </c>
      <c r="AC3469" s="74" t="s">
        <v>1111</v>
      </c>
      <c r="AD3469" s="95">
        <v>7879782120</v>
      </c>
    </row>
    <row r="3470" spans="1:30" x14ac:dyDescent="0.2">
      <c r="A3470" s="74" t="s">
        <v>4578</v>
      </c>
      <c r="B3470" s="95">
        <v>1.1100000000000001</v>
      </c>
      <c r="C3470" s="95"/>
      <c r="D3470" s="95">
        <v>-0.92</v>
      </c>
      <c r="E3470" s="95">
        <v>1.69</v>
      </c>
      <c r="F3470" s="95">
        <v>0.84</v>
      </c>
      <c r="G3470" s="95">
        <v>53.38</v>
      </c>
      <c r="H3470" s="95">
        <v>-44.4</v>
      </c>
      <c r="I3470" s="95">
        <v>-52.99</v>
      </c>
      <c r="J3470" s="95">
        <v>-1.1000000000000001</v>
      </c>
      <c r="K3470" s="95">
        <v>-1.36</v>
      </c>
      <c r="L3470" s="95">
        <v>-0.26</v>
      </c>
      <c r="M3470" s="95">
        <v>0.39</v>
      </c>
      <c r="N3470" s="95">
        <v>0.49</v>
      </c>
      <c r="O3470" s="95">
        <v>-3.03</v>
      </c>
      <c r="P3470" s="95">
        <v>-1.07</v>
      </c>
      <c r="Q3470" s="95">
        <v>0.43</v>
      </c>
      <c r="R3470" s="95">
        <v>-182.77</v>
      </c>
      <c r="S3470" s="95">
        <v>-91.35</v>
      </c>
      <c r="T3470" s="95">
        <v>-100.55</v>
      </c>
      <c r="U3470" s="95">
        <v>0.5</v>
      </c>
      <c r="V3470" s="95">
        <v>0.5</v>
      </c>
      <c r="W3470" s="95">
        <v>1.72</v>
      </c>
      <c r="X3470" s="95"/>
      <c r="Y3470" s="95"/>
      <c r="Z3470" s="74" t="s">
        <v>1111</v>
      </c>
      <c r="AA3470" s="95">
        <v>0.66</v>
      </c>
      <c r="AB3470" s="95">
        <v>-1.2</v>
      </c>
      <c r="AC3470" s="74" t="s">
        <v>1111</v>
      </c>
      <c r="AD3470" s="95">
        <v>92451678</v>
      </c>
    </row>
    <row r="3471" spans="1:30" x14ac:dyDescent="0.2">
      <c r="A3471" s="74" t="s">
        <v>4579</v>
      </c>
      <c r="B3471" s="95">
        <v>5.05</v>
      </c>
      <c r="C3471" s="95"/>
      <c r="D3471" s="95">
        <v>6.23</v>
      </c>
      <c r="E3471" s="95">
        <v>0.25</v>
      </c>
      <c r="F3471" s="95">
        <v>0.18</v>
      </c>
      <c r="G3471" s="95">
        <v>11.07</v>
      </c>
      <c r="H3471" s="95">
        <v>6.08</v>
      </c>
      <c r="I3471" s="95">
        <v>4.04</v>
      </c>
      <c r="J3471" s="95">
        <v>4.1399999999999997</v>
      </c>
      <c r="K3471" s="95">
        <v>3.41</v>
      </c>
      <c r="L3471" s="95">
        <v>-0.73</v>
      </c>
      <c r="M3471" s="95">
        <v>-0.04</v>
      </c>
      <c r="N3471" s="95">
        <v>0.25</v>
      </c>
      <c r="O3471" s="95">
        <v>0.25</v>
      </c>
      <c r="P3471" s="95">
        <v>-4.8099999999999996</v>
      </c>
      <c r="Q3471" s="95">
        <v>3.9</v>
      </c>
      <c r="R3471" s="95">
        <v>3.97</v>
      </c>
      <c r="S3471" s="95">
        <v>2.86</v>
      </c>
      <c r="T3471" s="95">
        <v>5.24</v>
      </c>
      <c r="U3471" s="95">
        <v>0.72</v>
      </c>
      <c r="V3471" s="95">
        <v>0.28000000000000003</v>
      </c>
      <c r="W3471" s="95">
        <v>0.71</v>
      </c>
      <c r="X3471" s="95">
        <v>3.28</v>
      </c>
      <c r="Y3471" s="95">
        <v>13.44</v>
      </c>
      <c r="Z3471" s="74" t="s">
        <v>1111</v>
      </c>
      <c r="AA3471" s="95">
        <v>20.399999999999999</v>
      </c>
      <c r="AB3471" s="95">
        <v>0.81</v>
      </c>
      <c r="AC3471" s="74" t="s">
        <v>1111</v>
      </c>
      <c r="AD3471" s="95">
        <v>33314850</v>
      </c>
    </row>
    <row r="3472" spans="1:30" x14ac:dyDescent="0.2">
      <c r="A3472" s="74" t="s">
        <v>4580</v>
      </c>
      <c r="B3472" s="95">
        <v>16.23</v>
      </c>
      <c r="C3472" s="95"/>
      <c r="D3472" s="95">
        <v>-34.94</v>
      </c>
      <c r="E3472" s="95">
        <v>2.81</v>
      </c>
      <c r="F3472" s="95">
        <v>1.9</v>
      </c>
      <c r="G3472" s="95">
        <v>71.040000000000006</v>
      </c>
      <c r="H3472" s="95">
        <v>-9.94</v>
      </c>
      <c r="I3472" s="95">
        <v>-8.92</v>
      </c>
      <c r="J3472" s="95">
        <v>-31.34</v>
      </c>
      <c r="K3472" s="95">
        <v>-26.62</v>
      </c>
      <c r="L3472" s="95">
        <v>4.7300000000000004</v>
      </c>
      <c r="M3472" s="95">
        <v>-0.42</v>
      </c>
      <c r="N3472" s="95">
        <v>3.11</v>
      </c>
      <c r="O3472" s="95">
        <v>6.18</v>
      </c>
      <c r="P3472" s="95">
        <v>-3.98</v>
      </c>
      <c r="Q3472" s="95">
        <v>2.4300000000000002</v>
      </c>
      <c r="R3472" s="95">
        <v>-8.0500000000000007</v>
      </c>
      <c r="S3472" s="95">
        <v>-5.44</v>
      </c>
      <c r="T3472" s="95">
        <v>-9.9</v>
      </c>
      <c r="U3472" s="95">
        <v>0.68</v>
      </c>
      <c r="V3472" s="95">
        <v>0.32</v>
      </c>
      <c r="W3472" s="95">
        <v>0.61</v>
      </c>
      <c r="X3472" s="95">
        <v>-2.23</v>
      </c>
      <c r="Y3472" s="95"/>
      <c r="Z3472" s="74" t="s">
        <v>1111</v>
      </c>
      <c r="AA3472" s="95">
        <v>5.77</v>
      </c>
      <c r="AB3472" s="95">
        <v>-0.46</v>
      </c>
      <c r="AC3472" s="74" t="s">
        <v>1111</v>
      </c>
      <c r="AD3472" s="95">
        <v>648640065</v>
      </c>
    </row>
    <row r="3473" spans="1:30" x14ac:dyDescent="0.2">
      <c r="A3473" s="74" t="s">
        <v>4581</v>
      </c>
      <c r="B3473" s="95">
        <v>3.95</v>
      </c>
      <c r="C3473" s="95"/>
      <c r="D3473" s="95">
        <v>24.88</v>
      </c>
      <c r="E3473" s="95">
        <v>1.75</v>
      </c>
      <c r="F3473" s="95">
        <v>1.37</v>
      </c>
      <c r="G3473" s="95">
        <v>33.39</v>
      </c>
      <c r="H3473" s="95">
        <v>7.07</v>
      </c>
      <c r="I3473" s="95">
        <v>5.0999999999999996</v>
      </c>
      <c r="J3473" s="95">
        <v>17.940000000000001</v>
      </c>
      <c r="K3473" s="95">
        <v>14.49</v>
      </c>
      <c r="L3473" s="95">
        <v>-3.45</v>
      </c>
      <c r="M3473" s="95">
        <v>-0.34</v>
      </c>
      <c r="N3473" s="95">
        <v>1.27</v>
      </c>
      <c r="O3473" s="95">
        <v>2.62</v>
      </c>
      <c r="P3473" s="95">
        <v>-5.26</v>
      </c>
      <c r="Q3473" s="95">
        <v>3.43</v>
      </c>
      <c r="R3473" s="95">
        <v>7.02</v>
      </c>
      <c r="S3473" s="95">
        <v>5.51</v>
      </c>
      <c r="T3473" s="95">
        <v>7.67</v>
      </c>
      <c r="U3473" s="95">
        <v>0.78</v>
      </c>
      <c r="V3473" s="95">
        <v>0.22</v>
      </c>
      <c r="W3473" s="95">
        <v>1.08</v>
      </c>
      <c r="X3473" s="95"/>
      <c r="Y3473" s="95"/>
      <c r="Z3473" s="74" t="s">
        <v>1111</v>
      </c>
      <c r="AA3473" s="95">
        <v>2.2599999999999998</v>
      </c>
      <c r="AB3473" s="95">
        <v>0.16</v>
      </c>
      <c r="AC3473" s="74" t="s">
        <v>1111</v>
      </c>
      <c r="AD3473" s="95">
        <v>73730700</v>
      </c>
    </row>
    <row r="3474" spans="1:30" x14ac:dyDescent="0.2">
      <c r="A3474" s="74" t="s">
        <v>4582</v>
      </c>
      <c r="B3474" s="95">
        <v>43.12</v>
      </c>
      <c r="C3474" s="95"/>
      <c r="D3474" s="95">
        <v>5.03</v>
      </c>
      <c r="E3474" s="95">
        <v>2.62</v>
      </c>
      <c r="F3474" s="95">
        <v>1.74</v>
      </c>
      <c r="G3474" s="95">
        <v>22.57</v>
      </c>
      <c r="H3474" s="95">
        <v>3.62</v>
      </c>
      <c r="I3474" s="95">
        <v>13.05</v>
      </c>
      <c r="J3474" s="95">
        <v>18.12</v>
      </c>
      <c r="K3474" s="95">
        <v>13.49</v>
      </c>
      <c r="L3474" s="95">
        <v>-4.63</v>
      </c>
      <c r="M3474" s="95">
        <v>-0.67</v>
      </c>
      <c r="N3474" s="95">
        <v>0.66</v>
      </c>
      <c r="O3474" s="95">
        <v>7.07</v>
      </c>
      <c r="P3474" s="95">
        <v>-3.71</v>
      </c>
      <c r="Q3474" s="95">
        <v>1.87</v>
      </c>
      <c r="R3474" s="95">
        <v>52.04</v>
      </c>
      <c r="S3474" s="95">
        <v>34.65</v>
      </c>
      <c r="T3474" s="95">
        <v>7.31</v>
      </c>
      <c r="U3474" s="95">
        <v>0.67</v>
      </c>
      <c r="V3474" s="95">
        <v>0.33</v>
      </c>
      <c r="W3474" s="95">
        <v>2.66</v>
      </c>
      <c r="X3474" s="95">
        <v>8.99</v>
      </c>
      <c r="Y3474" s="95">
        <v>87.05</v>
      </c>
      <c r="Z3474" s="74" t="s">
        <v>1111</v>
      </c>
      <c r="AA3474" s="95">
        <v>16.489999999999998</v>
      </c>
      <c r="AB3474" s="95">
        <v>8.58</v>
      </c>
      <c r="AC3474" s="74" t="s">
        <v>1111</v>
      </c>
      <c r="AD3474" s="95">
        <v>1854785240</v>
      </c>
    </row>
    <row r="3475" spans="1:30" x14ac:dyDescent="0.2">
      <c r="A3475" s="74" t="s">
        <v>4583</v>
      </c>
      <c r="B3475" s="95">
        <v>8.74</v>
      </c>
      <c r="C3475" s="95"/>
      <c r="D3475" s="95">
        <v>-58.6</v>
      </c>
      <c r="E3475" s="95">
        <v>1.62</v>
      </c>
      <c r="F3475" s="95">
        <v>1.38</v>
      </c>
      <c r="G3475" s="95">
        <v>55.22</v>
      </c>
      <c r="H3475" s="95">
        <v>3.1</v>
      </c>
      <c r="I3475" s="95">
        <v>-4.6100000000000003</v>
      </c>
      <c r="J3475" s="95">
        <v>87.28</v>
      </c>
      <c r="K3475" s="95">
        <v>62.29</v>
      </c>
      <c r="L3475" s="95">
        <v>-24.99</v>
      </c>
      <c r="M3475" s="95">
        <v>-0.46</v>
      </c>
      <c r="N3475" s="95">
        <v>2.7</v>
      </c>
      <c r="O3475" s="95">
        <v>2.68</v>
      </c>
      <c r="P3475" s="95">
        <v>-3.78</v>
      </c>
      <c r="Q3475" s="95">
        <v>5.34</v>
      </c>
      <c r="R3475" s="95">
        <v>-2.77</v>
      </c>
      <c r="S3475" s="95">
        <v>-2.36</v>
      </c>
      <c r="T3475" s="95">
        <v>-2.74</v>
      </c>
      <c r="U3475" s="95">
        <v>0.85</v>
      </c>
      <c r="V3475" s="95">
        <v>0.15</v>
      </c>
      <c r="W3475" s="95">
        <v>0.51</v>
      </c>
      <c r="X3475" s="95">
        <v>7.48</v>
      </c>
      <c r="Y3475" s="95"/>
      <c r="Z3475" s="74" t="s">
        <v>1111</v>
      </c>
      <c r="AA3475" s="95">
        <v>5.38</v>
      </c>
      <c r="AB3475" s="95">
        <v>-0.15</v>
      </c>
      <c r="AC3475" s="74" t="s">
        <v>1111</v>
      </c>
      <c r="AD3475" s="95">
        <v>629615616</v>
      </c>
    </row>
    <row r="3476" spans="1:30" x14ac:dyDescent="0.2">
      <c r="A3476" s="74" t="s">
        <v>4584</v>
      </c>
      <c r="B3476" s="95">
        <v>10.33</v>
      </c>
      <c r="C3476" s="95"/>
      <c r="D3476" s="95">
        <v>-7.35</v>
      </c>
      <c r="E3476" s="95">
        <v>3.19</v>
      </c>
      <c r="F3476" s="95">
        <v>1.38</v>
      </c>
      <c r="G3476" s="95">
        <v>-20.68</v>
      </c>
      <c r="H3476" s="95">
        <v>-186.39</v>
      </c>
      <c r="I3476" s="95">
        <v>-207.33</v>
      </c>
      <c r="J3476" s="95">
        <v>-8.17</v>
      </c>
      <c r="K3476" s="95">
        <v>-9.86</v>
      </c>
      <c r="L3476" s="95">
        <v>-1.69</v>
      </c>
      <c r="M3476" s="95">
        <v>0.66</v>
      </c>
      <c r="N3476" s="95">
        <v>15.23</v>
      </c>
      <c r="O3476" s="95">
        <v>27.92</v>
      </c>
      <c r="P3476" s="95">
        <v>-1.57</v>
      </c>
      <c r="Q3476" s="95">
        <v>1.72</v>
      </c>
      <c r="R3476" s="95">
        <v>-43.49</v>
      </c>
      <c r="S3476" s="95">
        <v>-18.82</v>
      </c>
      <c r="T3476" s="95">
        <v>-22.08</v>
      </c>
      <c r="U3476" s="95">
        <v>0.43</v>
      </c>
      <c r="V3476" s="95">
        <v>0.56999999999999995</v>
      </c>
      <c r="W3476" s="95">
        <v>0.09</v>
      </c>
      <c r="X3476" s="95"/>
      <c r="Y3476" s="95"/>
      <c r="Z3476" s="74" t="s">
        <v>1111</v>
      </c>
      <c r="AA3476" s="95">
        <v>3.23</v>
      </c>
      <c r="AB3476" s="95">
        <v>-1.41</v>
      </c>
      <c r="AC3476" s="74" t="s">
        <v>1111</v>
      </c>
      <c r="AD3476" s="95">
        <v>947378762</v>
      </c>
    </row>
    <row r="3477" spans="1:30" x14ac:dyDescent="0.2">
      <c r="A3477" s="74" t="s">
        <v>4585</v>
      </c>
      <c r="B3477" s="95">
        <v>11.73</v>
      </c>
      <c r="C3477" s="95"/>
      <c r="D3477" s="95">
        <v>6.36</v>
      </c>
      <c r="E3477" s="95">
        <v>1.59</v>
      </c>
      <c r="F3477" s="95">
        <v>0.32</v>
      </c>
      <c r="G3477" s="95">
        <v>51.19</v>
      </c>
      <c r="H3477" s="95">
        <v>19.95</v>
      </c>
      <c r="I3477" s="95">
        <v>10.18</v>
      </c>
      <c r="J3477" s="95">
        <v>3.25</v>
      </c>
      <c r="K3477" s="95">
        <v>8.07</v>
      </c>
      <c r="L3477" s="95">
        <v>4.82</v>
      </c>
      <c r="M3477" s="95">
        <v>2.36</v>
      </c>
      <c r="N3477" s="95">
        <v>0.65</v>
      </c>
      <c r="O3477" s="95">
        <v>11.13</v>
      </c>
      <c r="P3477" s="95">
        <v>-0.37</v>
      </c>
      <c r="Q3477" s="95">
        <v>1.22</v>
      </c>
      <c r="R3477" s="95">
        <v>24.97</v>
      </c>
      <c r="S3477" s="95">
        <v>4.95</v>
      </c>
      <c r="T3477" s="95">
        <v>11.08</v>
      </c>
      <c r="U3477" s="95">
        <v>0.2</v>
      </c>
      <c r="V3477" s="95">
        <v>0.8</v>
      </c>
      <c r="W3477" s="95">
        <v>0.49</v>
      </c>
      <c r="X3477" s="95">
        <v>-2.71</v>
      </c>
      <c r="Y3477" s="95">
        <v>-3.36</v>
      </c>
      <c r="Z3477" s="74" t="s">
        <v>1111</v>
      </c>
      <c r="AA3477" s="95">
        <v>7.38</v>
      </c>
      <c r="AB3477" s="95">
        <v>1.84</v>
      </c>
      <c r="AC3477" s="74" t="s">
        <v>1111</v>
      </c>
      <c r="AD3477" s="95">
        <v>40137643.619999997</v>
      </c>
    </row>
    <row r="3478" spans="1:30" x14ac:dyDescent="0.2">
      <c r="A3478" s="74" t="s">
        <v>4586</v>
      </c>
      <c r="B3478" s="95">
        <v>46.74</v>
      </c>
      <c r="C3478" s="95">
        <v>1.8</v>
      </c>
      <c r="D3478" s="95">
        <v>37.58</v>
      </c>
      <c r="E3478" s="95">
        <v>3.03</v>
      </c>
      <c r="F3478" s="95">
        <v>1.34</v>
      </c>
      <c r="G3478" s="95">
        <v>69.430000000000007</v>
      </c>
      <c r="H3478" s="95">
        <v>24.3</v>
      </c>
      <c r="I3478" s="95">
        <v>9.93</v>
      </c>
      <c r="J3478" s="95">
        <v>15.37</v>
      </c>
      <c r="K3478" s="95">
        <v>17.600000000000001</v>
      </c>
      <c r="L3478" s="95">
        <v>2.23</v>
      </c>
      <c r="M3478" s="95">
        <v>0.44</v>
      </c>
      <c r="N3478" s="95">
        <v>3.73</v>
      </c>
      <c r="O3478" s="95">
        <v>12.11</v>
      </c>
      <c r="P3478" s="95">
        <v>-1.75</v>
      </c>
      <c r="Q3478" s="95">
        <v>1.88</v>
      </c>
      <c r="R3478" s="95">
        <v>8.06</v>
      </c>
      <c r="S3478" s="95">
        <v>3.56</v>
      </c>
      <c r="T3478" s="95">
        <v>6.27</v>
      </c>
      <c r="U3478" s="95">
        <v>0.44</v>
      </c>
      <c r="V3478" s="95">
        <v>0.56000000000000005</v>
      </c>
      <c r="W3478" s="95">
        <v>0.36</v>
      </c>
      <c r="X3478" s="95">
        <v>13.17</v>
      </c>
      <c r="Y3478" s="95">
        <v>1.78</v>
      </c>
      <c r="Z3478" s="74" t="s">
        <v>1111</v>
      </c>
      <c r="AA3478" s="95">
        <v>15.43</v>
      </c>
      <c r="AB3478" s="95">
        <v>1.24</v>
      </c>
      <c r="AC3478" s="74" t="s">
        <v>1111</v>
      </c>
      <c r="AD3478" s="95">
        <v>12748811748</v>
      </c>
    </row>
    <row r="3479" spans="1:30" x14ac:dyDescent="0.2">
      <c r="A3479" s="74" t="s">
        <v>4587</v>
      </c>
      <c r="B3479" s="95">
        <v>1.84</v>
      </c>
      <c r="C3479" s="95"/>
      <c r="D3479" s="95">
        <v>-2.16</v>
      </c>
      <c r="E3479" s="95">
        <v>1.57</v>
      </c>
      <c r="F3479" s="95">
        <v>0.99</v>
      </c>
      <c r="G3479" s="95">
        <v>-261.8</v>
      </c>
      <c r="H3479" s="95">
        <v>-26221.91</v>
      </c>
      <c r="I3479" s="95">
        <v>-27106.18</v>
      </c>
      <c r="J3479" s="95">
        <v>-2.23</v>
      </c>
      <c r="K3479" s="95">
        <v>-0.71</v>
      </c>
      <c r="L3479" s="95">
        <v>1.52</v>
      </c>
      <c r="M3479" s="95">
        <v>-1.07</v>
      </c>
      <c r="N3479" s="95">
        <v>585.91999999999996</v>
      </c>
      <c r="O3479" s="95">
        <v>1.31</v>
      </c>
      <c r="P3479" s="95">
        <v>-6.69</v>
      </c>
      <c r="Q3479" s="95">
        <v>9.17</v>
      </c>
      <c r="R3479" s="95">
        <v>-72.510000000000005</v>
      </c>
      <c r="S3479" s="95">
        <v>-46</v>
      </c>
      <c r="T3479" s="95">
        <v>-56.58</v>
      </c>
      <c r="U3479" s="95">
        <v>0.63</v>
      </c>
      <c r="V3479" s="95">
        <v>0.37</v>
      </c>
      <c r="W3479" s="95">
        <v>0</v>
      </c>
      <c r="X3479" s="95"/>
      <c r="Y3479" s="95"/>
      <c r="Z3479" s="74" t="s">
        <v>1111</v>
      </c>
      <c r="AA3479" s="95">
        <v>1.17</v>
      </c>
      <c r="AB3479" s="95">
        <v>-0.85</v>
      </c>
      <c r="AC3479" s="74" t="s">
        <v>1111</v>
      </c>
      <c r="AD3479" s="95">
        <v>104293592</v>
      </c>
    </row>
    <row r="3480" spans="1:30" x14ac:dyDescent="0.2">
      <c r="A3480" s="74" t="s">
        <v>4588</v>
      </c>
      <c r="B3480" s="95">
        <v>83.23</v>
      </c>
      <c r="C3480" s="95">
        <v>1.1100000000000001</v>
      </c>
      <c r="D3480" s="95">
        <v>29.07</v>
      </c>
      <c r="E3480" s="95">
        <v>-9.17</v>
      </c>
      <c r="F3480" s="95">
        <v>3.38</v>
      </c>
      <c r="G3480" s="95">
        <v>29.29</v>
      </c>
      <c r="H3480" s="95">
        <v>13.44</v>
      </c>
      <c r="I3480" s="95">
        <v>8.5500000000000007</v>
      </c>
      <c r="J3480" s="95">
        <v>18.5</v>
      </c>
      <c r="K3480" s="95">
        <v>20.56</v>
      </c>
      <c r="L3480" s="95">
        <v>2.06</v>
      </c>
      <c r="M3480" s="95"/>
      <c r="N3480" s="95">
        <v>2.4900000000000002</v>
      </c>
      <c r="O3480" s="95">
        <v>2946.13</v>
      </c>
      <c r="P3480" s="95">
        <v>-8.6300000000000008</v>
      </c>
      <c r="Q3480" s="95">
        <v>1</v>
      </c>
      <c r="R3480" s="95">
        <v>-31.55</v>
      </c>
      <c r="S3480" s="95">
        <v>11.61</v>
      </c>
      <c r="T3480" s="95">
        <v>84.59</v>
      </c>
      <c r="U3480" s="95">
        <v>-0.37</v>
      </c>
      <c r="V3480" s="95">
        <v>1.36</v>
      </c>
      <c r="W3480" s="95">
        <v>1.36</v>
      </c>
      <c r="X3480" s="95"/>
      <c r="Y3480" s="95"/>
      <c r="Z3480" s="74" t="s">
        <v>1111</v>
      </c>
      <c r="AA3480" s="95">
        <v>-9.07</v>
      </c>
      <c r="AB3480" s="95">
        <v>2.86</v>
      </c>
      <c r="AC3480" s="74" t="s">
        <v>1111</v>
      </c>
      <c r="AD3480" s="95">
        <v>35353523870</v>
      </c>
    </row>
    <row r="3481" spans="1:30" x14ac:dyDescent="0.2">
      <c r="A3481" s="74" t="s">
        <v>4589</v>
      </c>
      <c r="B3481" s="95">
        <v>1.39</v>
      </c>
      <c r="C3481" s="95"/>
      <c r="D3481" s="95">
        <v>-5.86</v>
      </c>
      <c r="E3481" s="95">
        <v>67.66</v>
      </c>
      <c r="F3481" s="95">
        <v>13.67</v>
      </c>
      <c r="G3481" s="95"/>
      <c r="H3481" s="95"/>
      <c r="I3481" s="95"/>
      <c r="J3481" s="95">
        <v>-5.97</v>
      </c>
      <c r="K3481" s="95">
        <v>-5.92</v>
      </c>
      <c r="L3481" s="95">
        <v>0.05</v>
      </c>
      <c r="M3481" s="95">
        <v>-0.56999999999999995</v>
      </c>
      <c r="N3481" s="95"/>
      <c r="O3481" s="95">
        <v>21.13</v>
      </c>
      <c r="P3481" s="95">
        <v>-239.23</v>
      </c>
      <c r="Q3481" s="95">
        <v>3.19</v>
      </c>
      <c r="R3481" s="95">
        <v>-1153.98</v>
      </c>
      <c r="S3481" s="95">
        <v>-233.06</v>
      </c>
      <c r="T3481" s="95">
        <v>-317.68</v>
      </c>
      <c r="U3481" s="95">
        <v>0.2</v>
      </c>
      <c r="V3481" s="95">
        <v>0.8</v>
      </c>
      <c r="W3481" s="95">
        <v>0</v>
      </c>
      <c r="X3481" s="95"/>
      <c r="Y3481" s="95"/>
      <c r="Z3481" s="74" t="s">
        <v>1111</v>
      </c>
      <c r="AA3481" s="95">
        <v>0.02</v>
      </c>
      <c r="AB3481" s="95">
        <v>-0.24</v>
      </c>
      <c r="AC3481" s="74" t="s">
        <v>1111</v>
      </c>
      <c r="AD3481" s="95">
        <v>311722234</v>
      </c>
    </row>
    <row r="3482" spans="1:30" x14ac:dyDescent="0.2">
      <c r="A3482" s="74" t="s">
        <v>4590</v>
      </c>
      <c r="B3482" s="95">
        <v>0.04</v>
      </c>
      <c r="C3482" s="95"/>
      <c r="D3482" s="95">
        <v>-0.17</v>
      </c>
      <c r="E3482" s="95">
        <v>1.95</v>
      </c>
      <c r="F3482" s="95">
        <v>0.39</v>
      </c>
      <c r="G3482" s="95"/>
      <c r="H3482" s="95"/>
      <c r="I3482" s="95"/>
      <c r="J3482" s="95">
        <v>-0.17</v>
      </c>
      <c r="K3482" s="95">
        <v>-5.92</v>
      </c>
      <c r="L3482" s="95">
        <v>0.05</v>
      </c>
      <c r="M3482" s="95">
        <v>-0.56999999999999995</v>
      </c>
      <c r="N3482" s="95"/>
      <c r="O3482" s="95">
        <v>0.61</v>
      </c>
      <c r="P3482" s="95">
        <v>-6.88</v>
      </c>
      <c r="Q3482" s="95">
        <v>3.19</v>
      </c>
      <c r="R3482" s="95">
        <v>-1153.98</v>
      </c>
      <c r="S3482" s="95">
        <v>-233.06</v>
      </c>
      <c r="T3482" s="95">
        <v>-317.68</v>
      </c>
      <c r="U3482" s="95">
        <v>0.2</v>
      </c>
      <c r="V3482" s="95">
        <v>0.8</v>
      </c>
      <c r="W3482" s="95">
        <v>0</v>
      </c>
      <c r="X3482" s="95"/>
      <c r="Y3482" s="95"/>
      <c r="Z3482" s="74" t="s">
        <v>1111</v>
      </c>
      <c r="AA3482" s="95">
        <v>0.02</v>
      </c>
      <c r="AB3482" s="95">
        <v>-0.24</v>
      </c>
      <c r="AC3482" s="74" t="s">
        <v>1111</v>
      </c>
      <c r="AD3482" s="95">
        <v>311722234</v>
      </c>
    </row>
    <row r="3483" spans="1:30" x14ac:dyDescent="0.2">
      <c r="A3483" s="74" t="s">
        <v>4591</v>
      </c>
      <c r="B3483" s="95">
        <v>3.41</v>
      </c>
      <c r="C3483" s="95"/>
      <c r="D3483" s="95">
        <v>-3.22</v>
      </c>
      <c r="E3483" s="95">
        <v>1.25</v>
      </c>
      <c r="F3483" s="95">
        <v>0.56000000000000005</v>
      </c>
      <c r="G3483" s="95">
        <v>60.65</v>
      </c>
      <c r="H3483" s="95">
        <v>-12.43</v>
      </c>
      <c r="I3483" s="95">
        <v>-19.72</v>
      </c>
      <c r="J3483" s="95">
        <v>-5.0999999999999996</v>
      </c>
      <c r="K3483" s="95">
        <v>-2.16</v>
      </c>
      <c r="L3483" s="95">
        <v>2.94</v>
      </c>
      <c r="M3483" s="95">
        <v>-0.72</v>
      </c>
      <c r="N3483" s="95">
        <v>0.63</v>
      </c>
      <c r="O3483" s="95">
        <v>0.79</v>
      </c>
      <c r="P3483" s="95">
        <v>-3.81</v>
      </c>
      <c r="Q3483" s="95">
        <v>6.21</v>
      </c>
      <c r="R3483" s="95">
        <v>-38.86</v>
      </c>
      <c r="S3483" s="95">
        <v>-17.55</v>
      </c>
      <c r="T3483" s="95">
        <v>-13.62</v>
      </c>
      <c r="U3483" s="95">
        <v>0.45</v>
      </c>
      <c r="V3483" s="95">
        <v>0.55000000000000004</v>
      </c>
      <c r="W3483" s="95">
        <v>0.89</v>
      </c>
      <c r="X3483" s="95">
        <v>98.25</v>
      </c>
      <c r="Y3483" s="95"/>
      <c r="Z3483" s="74" t="s">
        <v>1111</v>
      </c>
      <c r="AA3483" s="95">
        <v>2.73</v>
      </c>
      <c r="AB3483" s="95">
        <v>-1.06</v>
      </c>
      <c r="AC3483" s="74" t="s">
        <v>1111</v>
      </c>
      <c r="AD3483" s="95">
        <v>65351968</v>
      </c>
    </row>
    <row r="3484" spans="1:30" x14ac:dyDescent="0.2">
      <c r="A3484" s="74" t="s">
        <v>4592</v>
      </c>
      <c r="B3484" s="95">
        <v>10.3</v>
      </c>
      <c r="C3484" s="95">
        <v>23.06</v>
      </c>
      <c r="D3484" s="95">
        <v>-9.7100000000000009</v>
      </c>
      <c r="E3484" s="95">
        <v>3.77</v>
      </c>
      <c r="F3484" s="95">
        <v>1.7</v>
      </c>
      <c r="G3484" s="95">
        <v>60.65</v>
      </c>
      <c r="H3484" s="95">
        <v>-12.43</v>
      </c>
      <c r="I3484" s="95">
        <v>-19.72</v>
      </c>
      <c r="J3484" s="95">
        <v>-15.4</v>
      </c>
      <c r="K3484" s="95">
        <v>-2.16</v>
      </c>
      <c r="L3484" s="95">
        <v>2.94</v>
      </c>
      <c r="M3484" s="95">
        <v>-0.72</v>
      </c>
      <c r="N3484" s="95">
        <v>1.92</v>
      </c>
      <c r="O3484" s="95">
        <v>2.39</v>
      </c>
      <c r="P3484" s="95">
        <v>-11.5</v>
      </c>
      <c r="Q3484" s="95">
        <v>6.21</v>
      </c>
      <c r="R3484" s="95">
        <v>-38.86</v>
      </c>
      <c r="S3484" s="95">
        <v>-17.55</v>
      </c>
      <c r="T3484" s="95">
        <v>-13.62</v>
      </c>
      <c r="U3484" s="95">
        <v>0.45</v>
      </c>
      <c r="V3484" s="95">
        <v>0.55000000000000004</v>
      </c>
      <c r="W3484" s="95">
        <v>0.89</v>
      </c>
      <c r="X3484" s="95">
        <v>98.25</v>
      </c>
      <c r="Y3484" s="95"/>
      <c r="Z3484" s="74" t="s">
        <v>1111</v>
      </c>
      <c r="AA3484" s="95">
        <v>2.73</v>
      </c>
      <c r="AB3484" s="95">
        <v>-1.06</v>
      </c>
      <c r="AC3484" s="74" t="s">
        <v>1111</v>
      </c>
      <c r="AD3484" s="95">
        <v>65351968</v>
      </c>
    </row>
    <row r="3485" spans="1:30" x14ac:dyDescent="0.2">
      <c r="A3485" s="74" t="s">
        <v>4593</v>
      </c>
      <c r="B3485" s="95">
        <v>62.69</v>
      </c>
      <c r="C3485" s="95">
        <v>2.4900000000000002</v>
      </c>
      <c r="D3485" s="95">
        <v>18.11</v>
      </c>
      <c r="E3485" s="95">
        <v>2.73</v>
      </c>
      <c r="F3485" s="95">
        <v>0.96</v>
      </c>
      <c r="G3485" s="95">
        <v>34.6</v>
      </c>
      <c r="H3485" s="95">
        <v>19.13</v>
      </c>
      <c r="I3485" s="95">
        <v>13.19</v>
      </c>
      <c r="J3485" s="95">
        <v>12.49</v>
      </c>
      <c r="K3485" s="95">
        <v>16.62</v>
      </c>
      <c r="L3485" s="95">
        <v>4.13</v>
      </c>
      <c r="M3485" s="95">
        <v>0.9</v>
      </c>
      <c r="N3485" s="95">
        <v>2.39</v>
      </c>
      <c r="O3485" s="95">
        <v>-14.87</v>
      </c>
      <c r="P3485" s="95">
        <v>-1.1000000000000001</v>
      </c>
      <c r="Q3485" s="95">
        <v>0.66</v>
      </c>
      <c r="R3485" s="95">
        <v>15.1</v>
      </c>
      <c r="S3485" s="95">
        <v>5.3</v>
      </c>
      <c r="T3485" s="95">
        <v>10</v>
      </c>
      <c r="U3485" s="95">
        <v>0.35</v>
      </c>
      <c r="V3485" s="95">
        <v>0.65</v>
      </c>
      <c r="W3485" s="95">
        <v>0.4</v>
      </c>
      <c r="X3485" s="95">
        <v>2.68</v>
      </c>
      <c r="Y3485" s="95">
        <v>10.06</v>
      </c>
      <c r="Z3485" s="74" t="s">
        <v>1111</v>
      </c>
      <c r="AA3485" s="95">
        <v>22.93</v>
      </c>
      <c r="AB3485" s="95">
        <v>3.46</v>
      </c>
      <c r="AC3485" s="74" t="s">
        <v>1111</v>
      </c>
      <c r="AD3485" s="95">
        <v>2604142600</v>
      </c>
    </row>
    <row r="3486" spans="1:30" x14ac:dyDescent="0.2">
      <c r="A3486" s="74" t="s">
        <v>4594</v>
      </c>
      <c r="B3486" s="95">
        <v>30.67</v>
      </c>
      <c r="C3486" s="95">
        <v>2.74</v>
      </c>
      <c r="D3486" s="95">
        <v>10.36</v>
      </c>
      <c r="E3486" s="95">
        <v>1.04</v>
      </c>
      <c r="F3486" s="95">
        <v>0.12</v>
      </c>
      <c r="G3486" s="95">
        <v>0</v>
      </c>
      <c r="H3486" s="95">
        <v>31.89</v>
      </c>
      <c r="I3486" s="95">
        <v>25.35</v>
      </c>
      <c r="J3486" s="95">
        <v>8.23</v>
      </c>
      <c r="K3486" s="95">
        <v>-8.91</v>
      </c>
      <c r="L3486" s="95">
        <v>-17.149999999999999</v>
      </c>
      <c r="M3486" s="95">
        <v>-2.16</v>
      </c>
      <c r="N3486" s="95">
        <v>2.63</v>
      </c>
      <c r="O3486" s="95"/>
      <c r="P3486" s="95">
        <v>-0.12</v>
      </c>
      <c r="Q3486" s="95"/>
      <c r="R3486" s="95">
        <v>10.02</v>
      </c>
      <c r="S3486" s="95">
        <v>1.1299999999999999</v>
      </c>
      <c r="T3486" s="95">
        <v>9.07</v>
      </c>
      <c r="U3486" s="95">
        <v>0.11</v>
      </c>
      <c r="V3486" s="95">
        <v>0.89</v>
      </c>
      <c r="W3486" s="95">
        <v>0.04</v>
      </c>
      <c r="X3486" s="95">
        <v>5.0999999999999996</v>
      </c>
      <c r="Y3486" s="95">
        <v>3.65</v>
      </c>
      <c r="Z3486" s="74" t="s">
        <v>1111</v>
      </c>
      <c r="AA3486" s="95">
        <v>29.54</v>
      </c>
      <c r="AB3486" s="95">
        <v>2.96</v>
      </c>
      <c r="AC3486" s="74" t="s">
        <v>1111</v>
      </c>
      <c r="AD3486" s="95">
        <v>146323503</v>
      </c>
    </row>
    <row r="3487" spans="1:30" x14ac:dyDescent="0.2">
      <c r="A3487" s="74" t="s">
        <v>4595</v>
      </c>
      <c r="B3487" s="95">
        <v>2.82</v>
      </c>
      <c r="C3487" s="95"/>
      <c r="D3487" s="95">
        <v>1.51</v>
      </c>
      <c r="E3487" s="95">
        <v>0.97</v>
      </c>
      <c r="F3487" s="95">
        <v>0.93</v>
      </c>
      <c r="G3487" s="95">
        <v>100</v>
      </c>
      <c r="H3487" s="95">
        <v>60.02</v>
      </c>
      <c r="I3487" s="95">
        <v>59.23</v>
      </c>
      <c r="J3487" s="95">
        <v>1.49</v>
      </c>
      <c r="K3487" s="95">
        <v>-0.08</v>
      </c>
      <c r="L3487" s="95">
        <v>-1.57</v>
      </c>
      <c r="M3487" s="95">
        <v>-1.02</v>
      </c>
      <c r="N3487" s="95">
        <v>0.9</v>
      </c>
      <c r="O3487" s="95">
        <v>0.98</v>
      </c>
      <c r="P3487" s="95">
        <v>-94.59</v>
      </c>
      <c r="Q3487" s="95">
        <v>20.38</v>
      </c>
      <c r="R3487" s="95">
        <v>64.36</v>
      </c>
      <c r="S3487" s="95">
        <v>61.23</v>
      </c>
      <c r="T3487" s="95">
        <v>64.36</v>
      </c>
      <c r="U3487" s="95">
        <v>0.95</v>
      </c>
      <c r="V3487" s="95">
        <v>0.05</v>
      </c>
      <c r="W3487" s="95">
        <v>1.03</v>
      </c>
      <c r="X3487" s="95"/>
      <c r="Y3487" s="95"/>
      <c r="Z3487" s="74" t="s">
        <v>1111</v>
      </c>
      <c r="AA3487" s="95">
        <v>2.89</v>
      </c>
      <c r="AB3487" s="95">
        <v>1.86</v>
      </c>
      <c r="AC3487" s="74" t="s">
        <v>1111</v>
      </c>
      <c r="AD3487" s="95">
        <v>192020004</v>
      </c>
    </row>
    <row r="3488" spans="1:30" x14ac:dyDescent="0.2">
      <c r="A3488" s="74" t="s">
        <v>4596</v>
      </c>
      <c r="B3488" s="95">
        <v>17.75</v>
      </c>
      <c r="C3488" s="95">
        <v>1.63</v>
      </c>
      <c r="D3488" s="95">
        <v>8.35</v>
      </c>
      <c r="E3488" s="95">
        <v>1.05</v>
      </c>
      <c r="F3488" s="95">
        <v>0.08</v>
      </c>
      <c r="G3488" s="95">
        <v>0</v>
      </c>
      <c r="H3488" s="95">
        <v>40.81</v>
      </c>
      <c r="I3488" s="95">
        <v>31.4</v>
      </c>
      <c r="J3488" s="95">
        <v>6.42</v>
      </c>
      <c r="K3488" s="95">
        <v>-34.29</v>
      </c>
      <c r="L3488" s="95">
        <v>-40.72</v>
      </c>
      <c r="M3488" s="95">
        <v>-6.63</v>
      </c>
      <c r="N3488" s="95">
        <v>2.62</v>
      </c>
      <c r="O3488" s="95"/>
      <c r="P3488" s="95">
        <v>-0.08</v>
      </c>
      <c r="Q3488" s="95"/>
      <c r="R3488" s="95">
        <v>12.53</v>
      </c>
      <c r="S3488" s="95">
        <v>0.94</v>
      </c>
      <c r="T3488" s="95">
        <v>12.53</v>
      </c>
      <c r="U3488" s="95">
        <v>0.08</v>
      </c>
      <c r="V3488" s="95">
        <v>0.92</v>
      </c>
      <c r="W3488" s="95">
        <v>0.03</v>
      </c>
      <c r="X3488" s="95">
        <v>11.07</v>
      </c>
      <c r="Y3488" s="95">
        <v>22.77</v>
      </c>
      <c r="Z3488" s="74" t="s">
        <v>1111</v>
      </c>
      <c r="AA3488" s="95">
        <v>16.97</v>
      </c>
      <c r="AB3488" s="95">
        <v>2.13</v>
      </c>
      <c r="AC3488" s="74" t="s">
        <v>1111</v>
      </c>
      <c r="AD3488" s="95">
        <v>146244025</v>
      </c>
    </row>
    <row r="3489" spans="1:30" x14ac:dyDescent="0.2">
      <c r="A3489" s="74" t="s">
        <v>4597</v>
      </c>
      <c r="B3489" s="95">
        <v>37.5</v>
      </c>
      <c r="C3489" s="95">
        <v>1.25</v>
      </c>
      <c r="D3489" s="95">
        <v>-16.82</v>
      </c>
      <c r="E3489" s="95">
        <v>2.58</v>
      </c>
      <c r="F3489" s="95">
        <v>0.72</v>
      </c>
      <c r="G3489" s="95">
        <v>100</v>
      </c>
      <c r="H3489" s="95">
        <v>-11.46</v>
      </c>
      <c r="I3489" s="95">
        <v>-8.5</v>
      </c>
      <c r="J3489" s="95">
        <v>-12.47</v>
      </c>
      <c r="K3489" s="95">
        <v>-20.37</v>
      </c>
      <c r="L3489" s="95">
        <v>-7.9</v>
      </c>
      <c r="M3489" s="95">
        <v>1.63</v>
      </c>
      <c r="N3489" s="95">
        <v>1.43</v>
      </c>
      <c r="O3489" s="95">
        <v>-4.84</v>
      </c>
      <c r="P3489" s="95">
        <v>-0.8</v>
      </c>
      <c r="Q3489" s="95">
        <v>0.4</v>
      </c>
      <c r="R3489" s="95">
        <v>-15.33</v>
      </c>
      <c r="S3489" s="95">
        <v>-4.2699999999999996</v>
      </c>
      <c r="T3489" s="95">
        <v>-9.8699999999999992</v>
      </c>
      <c r="U3489" s="95">
        <v>0.28000000000000003</v>
      </c>
      <c r="V3489" s="95">
        <v>0.72</v>
      </c>
      <c r="W3489" s="95">
        <v>0.5</v>
      </c>
      <c r="X3489" s="95">
        <v>6.6</v>
      </c>
      <c r="Y3489" s="95"/>
      <c r="Z3489" s="74" t="s">
        <v>1111</v>
      </c>
      <c r="AA3489" s="95">
        <v>14.54</v>
      </c>
      <c r="AB3489" s="95">
        <v>-2.23</v>
      </c>
      <c r="AC3489" s="74" t="s">
        <v>1111</v>
      </c>
      <c r="AD3489" s="95">
        <v>9790665000</v>
      </c>
    </row>
    <row r="3490" spans="1:30" x14ac:dyDescent="0.2">
      <c r="A3490" s="74" t="s">
        <v>4598</v>
      </c>
      <c r="B3490" s="95">
        <v>4.8600000000000003</v>
      </c>
      <c r="C3490" s="95"/>
      <c r="D3490" s="95">
        <v>3.88</v>
      </c>
      <c r="E3490" s="95">
        <v>1.85</v>
      </c>
      <c r="F3490" s="95">
        <v>1.69</v>
      </c>
      <c r="G3490" s="95">
        <v>96.9</v>
      </c>
      <c r="H3490" s="95">
        <v>84.12</v>
      </c>
      <c r="I3490" s="95">
        <v>83.05</v>
      </c>
      <c r="J3490" s="95">
        <v>3.83</v>
      </c>
      <c r="K3490" s="95">
        <v>3.07</v>
      </c>
      <c r="L3490" s="95">
        <v>-0.76</v>
      </c>
      <c r="M3490" s="95">
        <v>-0.37</v>
      </c>
      <c r="N3490" s="95">
        <v>3.22</v>
      </c>
      <c r="O3490" s="95"/>
      <c r="P3490" s="95">
        <v>-1.69</v>
      </c>
      <c r="Q3490" s="95"/>
      <c r="R3490" s="95">
        <v>47.67</v>
      </c>
      <c r="S3490" s="95">
        <v>43.53</v>
      </c>
      <c r="T3490" s="95">
        <v>48.28</v>
      </c>
      <c r="U3490" s="95">
        <v>0.91</v>
      </c>
      <c r="V3490" s="95">
        <v>0.09</v>
      </c>
      <c r="W3490" s="95">
        <v>0.52</v>
      </c>
      <c r="X3490" s="95">
        <v>-28.24</v>
      </c>
      <c r="Y3490" s="95"/>
      <c r="Z3490" s="74" t="s">
        <v>1111</v>
      </c>
      <c r="AA3490" s="95">
        <v>2.63</v>
      </c>
      <c r="AB3490" s="95">
        <v>1.25</v>
      </c>
      <c r="AC3490" s="74" t="s">
        <v>1111</v>
      </c>
      <c r="AD3490" s="95">
        <v>27865296</v>
      </c>
    </row>
    <row r="3491" spans="1:30" x14ac:dyDescent="0.2">
      <c r="A3491" s="74" t="s">
        <v>4599</v>
      </c>
      <c r="B3491" s="95">
        <v>0.47</v>
      </c>
      <c r="C3491" s="95"/>
      <c r="D3491" s="95">
        <v>0.38</v>
      </c>
      <c r="E3491" s="95">
        <v>0.18</v>
      </c>
      <c r="F3491" s="95">
        <v>0.16</v>
      </c>
      <c r="G3491" s="95">
        <v>96.9</v>
      </c>
      <c r="H3491" s="95">
        <v>84.12</v>
      </c>
      <c r="I3491" s="95">
        <v>83.05</v>
      </c>
      <c r="J3491" s="95">
        <v>0.37</v>
      </c>
      <c r="K3491" s="95">
        <v>3.07</v>
      </c>
      <c r="L3491" s="95">
        <v>-0.76</v>
      </c>
      <c r="M3491" s="95">
        <v>-0.37</v>
      </c>
      <c r="N3491" s="95">
        <v>0.31</v>
      </c>
      <c r="O3491" s="95"/>
      <c r="P3491" s="95">
        <v>-0.16</v>
      </c>
      <c r="Q3491" s="95"/>
      <c r="R3491" s="95">
        <v>47.67</v>
      </c>
      <c r="S3491" s="95">
        <v>43.53</v>
      </c>
      <c r="T3491" s="95">
        <v>48.28</v>
      </c>
      <c r="U3491" s="95">
        <v>0.91</v>
      </c>
      <c r="V3491" s="95">
        <v>0.09</v>
      </c>
      <c r="W3491" s="95">
        <v>0.52</v>
      </c>
      <c r="X3491" s="95">
        <v>-28.24</v>
      </c>
      <c r="Y3491" s="95"/>
      <c r="Z3491" s="74" t="s">
        <v>1111</v>
      </c>
      <c r="AA3491" s="95">
        <v>2.63</v>
      </c>
      <c r="AB3491" s="95">
        <v>1.25</v>
      </c>
      <c r="AC3491" s="74" t="s">
        <v>1111</v>
      </c>
      <c r="AD3491" s="95">
        <v>27865296</v>
      </c>
    </row>
    <row r="3492" spans="1:30" x14ac:dyDescent="0.2">
      <c r="A3492" s="74" t="s">
        <v>4600</v>
      </c>
      <c r="B3492" s="95">
        <v>21.99</v>
      </c>
      <c r="C3492" s="95"/>
      <c r="D3492" s="95">
        <v>-32.18</v>
      </c>
      <c r="E3492" s="95">
        <v>2.94</v>
      </c>
      <c r="F3492" s="95">
        <v>2.67</v>
      </c>
      <c r="G3492" s="95">
        <v>75.08</v>
      </c>
      <c r="H3492" s="95">
        <v>-30.7</v>
      </c>
      <c r="I3492" s="95">
        <v>-30.51</v>
      </c>
      <c r="J3492" s="95">
        <v>-31.98</v>
      </c>
      <c r="K3492" s="95">
        <v>-22.84</v>
      </c>
      <c r="L3492" s="95">
        <v>9.1300000000000008</v>
      </c>
      <c r="M3492" s="95">
        <v>-0.84</v>
      </c>
      <c r="N3492" s="95">
        <v>9.82</v>
      </c>
      <c r="O3492" s="95">
        <v>3.19</v>
      </c>
      <c r="P3492" s="95">
        <v>-25.42</v>
      </c>
      <c r="Q3492" s="95">
        <v>15.96</v>
      </c>
      <c r="R3492" s="95">
        <v>-9.14</v>
      </c>
      <c r="S3492" s="95">
        <v>-8.3000000000000007</v>
      </c>
      <c r="T3492" s="95">
        <v>-9.6999999999999993</v>
      </c>
      <c r="U3492" s="95">
        <v>0.91</v>
      </c>
      <c r="V3492" s="95">
        <v>0.09</v>
      </c>
      <c r="W3492" s="95">
        <v>0.27</v>
      </c>
      <c r="X3492" s="95">
        <v>8.2899999999999991</v>
      </c>
      <c r="Y3492" s="95"/>
      <c r="Z3492" s="74" t="s">
        <v>1111</v>
      </c>
      <c r="AA3492" s="95">
        <v>7.48</v>
      </c>
      <c r="AB3492" s="95">
        <v>-0.68</v>
      </c>
      <c r="AC3492" s="74" t="s">
        <v>1111</v>
      </c>
      <c r="AD3492" s="95">
        <v>562456569.65999997</v>
      </c>
    </row>
    <row r="3493" spans="1:30" x14ac:dyDescent="0.2">
      <c r="A3493" s="74" t="s">
        <v>4601</v>
      </c>
      <c r="B3493" s="95">
        <v>91.23</v>
      </c>
      <c r="C3493" s="95">
        <v>1.79</v>
      </c>
      <c r="D3493" s="95">
        <v>16.45</v>
      </c>
      <c r="E3493" s="95">
        <v>3.11</v>
      </c>
      <c r="F3493" s="95">
        <v>1.65</v>
      </c>
      <c r="G3493" s="95">
        <v>61.01</v>
      </c>
      <c r="H3493" s="95">
        <v>10.99</v>
      </c>
      <c r="I3493" s="95">
        <v>8.81</v>
      </c>
      <c r="J3493" s="95">
        <v>13.19</v>
      </c>
      <c r="K3493" s="95">
        <v>11.58</v>
      </c>
      <c r="L3493" s="95">
        <v>-1.61</v>
      </c>
      <c r="M3493" s="95">
        <v>-0.38</v>
      </c>
      <c r="N3493" s="95">
        <v>1.45</v>
      </c>
      <c r="O3493" s="95">
        <v>9.64</v>
      </c>
      <c r="P3493" s="95">
        <v>-2.72</v>
      </c>
      <c r="Q3493" s="95">
        <v>1.77</v>
      </c>
      <c r="R3493" s="95">
        <v>18.91</v>
      </c>
      <c r="S3493" s="95">
        <v>10.039999999999999</v>
      </c>
      <c r="T3493" s="95">
        <v>19.12</v>
      </c>
      <c r="U3493" s="95">
        <v>0.53</v>
      </c>
      <c r="V3493" s="95">
        <v>0.47</v>
      </c>
      <c r="W3493" s="95">
        <v>1.1399999999999999</v>
      </c>
      <c r="X3493" s="95">
        <v>-5.03</v>
      </c>
      <c r="Y3493" s="95"/>
      <c r="Z3493" s="74" t="s">
        <v>1111</v>
      </c>
      <c r="AA3493" s="95">
        <v>29.33</v>
      </c>
      <c r="AB3493" s="95">
        <v>5.55</v>
      </c>
      <c r="AC3493" s="74" t="s">
        <v>1111</v>
      </c>
      <c r="AD3493" s="95">
        <v>1540984176</v>
      </c>
    </row>
    <row r="3494" spans="1:30" x14ac:dyDescent="0.2">
      <c r="A3494" s="74" t="s">
        <v>4602</v>
      </c>
      <c r="B3494" s="95">
        <v>3.96</v>
      </c>
      <c r="C3494" s="95">
        <v>10.61</v>
      </c>
      <c r="D3494" s="95">
        <v>2.48</v>
      </c>
      <c r="E3494" s="95">
        <v>0.79</v>
      </c>
      <c r="F3494" s="95">
        <v>0.44</v>
      </c>
      <c r="G3494" s="95">
        <v>100</v>
      </c>
      <c r="H3494" s="95">
        <v>336.05</v>
      </c>
      <c r="I3494" s="95">
        <v>300.75</v>
      </c>
      <c r="J3494" s="95">
        <v>2.2200000000000002</v>
      </c>
      <c r="K3494" s="95">
        <v>4.09</v>
      </c>
      <c r="L3494" s="95">
        <v>1.87</v>
      </c>
      <c r="M3494" s="95">
        <v>0.66</v>
      </c>
      <c r="N3494" s="95">
        <v>7.47</v>
      </c>
      <c r="O3494" s="95"/>
      <c r="P3494" s="95">
        <v>-0.44</v>
      </c>
      <c r="Q3494" s="95"/>
      <c r="R3494" s="95">
        <v>31.73</v>
      </c>
      <c r="S3494" s="95">
        <v>17.809999999999999</v>
      </c>
      <c r="T3494" s="95">
        <v>20.36</v>
      </c>
      <c r="U3494" s="95">
        <v>0.56000000000000005</v>
      </c>
      <c r="V3494" s="95">
        <v>0.44</v>
      </c>
      <c r="W3494" s="95">
        <v>0.06</v>
      </c>
      <c r="X3494" s="95">
        <v>-20.34</v>
      </c>
      <c r="Y3494" s="95"/>
      <c r="Z3494" s="74" t="s">
        <v>1111</v>
      </c>
      <c r="AA3494" s="95">
        <v>5.03</v>
      </c>
      <c r="AB3494" s="95">
        <v>1.6</v>
      </c>
      <c r="AC3494" s="74" t="s">
        <v>1111</v>
      </c>
      <c r="AD3494" s="95">
        <v>196634988</v>
      </c>
    </row>
    <row r="3495" spans="1:30" x14ac:dyDescent="0.2">
      <c r="A3495" s="74" t="s">
        <v>4603</v>
      </c>
      <c r="B3495" s="95">
        <v>34.01</v>
      </c>
      <c r="C3495" s="95">
        <v>0.12</v>
      </c>
      <c r="D3495" s="95">
        <v>-60.27</v>
      </c>
      <c r="E3495" s="95">
        <v>1.68</v>
      </c>
      <c r="F3495" s="95">
        <v>0.42</v>
      </c>
      <c r="G3495" s="95">
        <v>59.04</v>
      </c>
      <c r="H3495" s="95">
        <v>8.5</v>
      </c>
      <c r="I3495" s="95">
        <v>-2.37</v>
      </c>
      <c r="J3495" s="95">
        <v>16.82</v>
      </c>
      <c r="K3495" s="95">
        <v>32.409999999999997</v>
      </c>
      <c r="L3495" s="95">
        <v>15.58</v>
      </c>
      <c r="M3495" s="95">
        <v>1.56</v>
      </c>
      <c r="N3495" s="95">
        <v>1.43</v>
      </c>
      <c r="O3495" s="95">
        <v>41.09</v>
      </c>
      <c r="P3495" s="95">
        <v>-0.48</v>
      </c>
      <c r="Q3495" s="95">
        <v>1.08</v>
      </c>
      <c r="R3495" s="95">
        <v>-2.79</v>
      </c>
      <c r="S3495" s="95">
        <v>-0.7</v>
      </c>
      <c r="T3495" s="95">
        <v>3.4</v>
      </c>
      <c r="U3495" s="95">
        <v>0.25</v>
      </c>
      <c r="V3495" s="95">
        <v>0.75</v>
      </c>
      <c r="W3495" s="95">
        <v>0.28999999999999998</v>
      </c>
      <c r="X3495" s="95">
        <v>7.37</v>
      </c>
      <c r="Y3495" s="95"/>
      <c r="Z3495" s="74" t="s">
        <v>1111</v>
      </c>
      <c r="AA3495" s="95">
        <v>20.21</v>
      </c>
      <c r="AB3495" s="95">
        <v>-0.56000000000000005</v>
      </c>
      <c r="AC3495" s="74" t="s">
        <v>1111</v>
      </c>
      <c r="AD3495" s="95">
        <v>31764693810</v>
      </c>
    </row>
    <row r="3496" spans="1:30" x14ac:dyDescent="0.2">
      <c r="A3496" s="74" t="s">
        <v>4604</v>
      </c>
      <c r="B3496" s="95">
        <v>15.77</v>
      </c>
      <c r="C3496" s="95"/>
      <c r="D3496" s="95">
        <v>-27.95</v>
      </c>
      <c r="E3496" s="95">
        <v>0.78</v>
      </c>
      <c r="F3496" s="95">
        <v>0.19</v>
      </c>
      <c r="G3496" s="95">
        <v>59.04</v>
      </c>
      <c r="H3496" s="95">
        <v>8.5</v>
      </c>
      <c r="I3496" s="95">
        <v>-2.37</v>
      </c>
      <c r="J3496" s="95">
        <v>7.8</v>
      </c>
      <c r="K3496" s="95">
        <v>32.409999999999997</v>
      </c>
      <c r="L3496" s="95">
        <v>15.58</v>
      </c>
      <c r="M3496" s="95">
        <v>1.56</v>
      </c>
      <c r="N3496" s="95">
        <v>0.66</v>
      </c>
      <c r="O3496" s="95">
        <v>19.05</v>
      </c>
      <c r="P3496" s="95">
        <v>-0.22</v>
      </c>
      <c r="Q3496" s="95">
        <v>1.08</v>
      </c>
      <c r="R3496" s="95">
        <v>-2.79</v>
      </c>
      <c r="S3496" s="95">
        <v>-0.7</v>
      </c>
      <c r="T3496" s="95">
        <v>3.4</v>
      </c>
      <c r="U3496" s="95">
        <v>0.25</v>
      </c>
      <c r="V3496" s="95">
        <v>0.75</v>
      </c>
      <c r="W3496" s="95">
        <v>0.28999999999999998</v>
      </c>
      <c r="X3496" s="95">
        <v>7.37</v>
      </c>
      <c r="Y3496" s="95"/>
      <c r="Z3496" s="74" t="s">
        <v>1111</v>
      </c>
      <c r="AA3496" s="95">
        <v>20.21</v>
      </c>
      <c r="AB3496" s="95">
        <v>-0.56000000000000005</v>
      </c>
      <c r="AC3496" s="74" t="s">
        <v>1111</v>
      </c>
      <c r="AD3496" s="95">
        <v>31764693810</v>
      </c>
    </row>
    <row r="3497" spans="1:30" x14ac:dyDescent="0.2">
      <c r="A3497" s="74" t="s">
        <v>4605</v>
      </c>
      <c r="B3497" s="95">
        <v>12.91</v>
      </c>
      <c r="C3497" s="95"/>
      <c r="D3497" s="95">
        <v>-4.18</v>
      </c>
      <c r="E3497" s="95">
        <v>2.46</v>
      </c>
      <c r="F3497" s="95">
        <v>1.73</v>
      </c>
      <c r="G3497" s="95">
        <v>100</v>
      </c>
      <c r="H3497" s="95">
        <v>-444.2</v>
      </c>
      <c r="I3497" s="95">
        <v>-450.47</v>
      </c>
      <c r="J3497" s="95">
        <v>-4.24</v>
      </c>
      <c r="K3497" s="95">
        <v>-2.4500000000000002</v>
      </c>
      <c r="L3497" s="95">
        <v>1.78</v>
      </c>
      <c r="M3497" s="95">
        <v>-1.03</v>
      </c>
      <c r="N3497" s="95">
        <v>18.82</v>
      </c>
      <c r="O3497" s="95">
        <v>1.94</v>
      </c>
      <c r="P3497" s="95">
        <v>-63.46</v>
      </c>
      <c r="Q3497" s="95">
        <v>12.51</v>
      </c>
      <c r="R3497" s="95">
        <v>-58.78</v>
      </c>
      <c r="S3497" s="95">
        <v>-41.45</v>
      </c>
      <c r="T3497" s="95">
        <v>-44.42</v>
      </c>
      <c r="U3497" s="95">
        <v>0.71</v>
      </c>
      <c r="V3497" s="95">
        <v>0.28999999999999998</v>
      </c>
      <c r="W3497" s="95">
        <v>0.09</v>
      </c>
      <c r="X3497" s="95"/>
      <c r="Y3497" s="95"/>
      <c r="Z3497" s="74" t="s">
        <v>1111</v>
      </c>
      <c r="AA3497" s="95">
        <v>5.26</v>
      </c>
      <c r="AB3497" s="95">
        <v>-3.09</v>
      </c>
      <c r="AC3497" s="74" t="s">
        <v>1111</v>
      </c>
      <c r="AD3497" s="95">
        <v>337775949</v>
      </c>
    </row>
    <row r="3498" spans="1:30" x14ac:dyDescent="0.2">
      <c r="A3498" s="74" t="s">
        <v>4606</v>
      </c>
      <c r="B3498" s="95">
        <v>48.32</v>
      </c>
      <c r="C3498" s="95">
        <v>2.39</v>
      </c>
      <c r="D3498" s="95">
        <v>11.31</v>
      </c>
      <c r="E3498" s="95">
        <v>1.38</v>
      </c>
      <c r="F3498" s="95">
        <v>0.23</v>
      </c>
      <c r="G3498" s="95">
        <v>91.24</v>
      </c>
      <c r="H3498" s="95">
        <v>0</v>
      </c>
      <c r="I3498" s="95">
        <v>46.64</v>
      </c>
      <c r="J3498" s="95"/>
      <c r="K3498" s="95"/>
      <c r="L3498" s="95"/>
      <c r="M3498" s="95">
        <v>-7.0000000000000007E-2</v>
      </c>
      <c r="N3498" s="95">
        <v>5.28</v>
      </c>
      <c r="O3498" s="95">
        <v>-4.42</v>
      </c>
      <c r="P3498" s="95">
        <v>-0.88</v>
      </c>
      <c r="Q3498" s="95">
        <v>0.93</v>
      </c>
      <c r="R3498" s="95">
        <v>12.2</v>
      </c>
      <c r="S3498" s="95">
        <v>2.0699999999999998</v>
      </c>
      <c r="T3498" s="95"/>
      <c r="U3498" s="95">
        <v>0.17</v>
      </c>
      <c r="V3498" s="95">
        <v>0.83</v>
      </c>
      <c r="W3498" s="95">
        <v>0.04</v>
      </c>
      <c r="X3498" s="95">
        <v>18.16</v>
      </c>
      <c r="Y3498" s="95">
        <v>9.8800000000000008</v>
      </c>
      <c r="Z3498" s="74" t="s">
        <v>1111</v>
      </c>
      <c r="AA3498" s="95">
        <v>35</v>
      </c>
      <c r="AB3498" s="95">
        <v>4.2699999999999996</v>
      </c>
      <c r="AC3498" s="74" t="s">
        <v>1111</v>
      </c>
      <c r="AD3498" s="95">
        <v>6219359008</v>
      </c>
    </row>
    <row r="3499" spans="1:30" x14ac:dyDescent="0.2">
      <c r="A3499" s="74" t="s">
        <v>4607</v>
      </c>
      <c r="B3499" s="95">
        <v>16.95</v>
      </c>
      <c r="C3499" s="95"/>
      <c r="D3499" s="95">
        <v>-16.29</v>
      </c>
      <c r="E3499" s="95">
        <v>3.74</v>
      </c>
      <c r="F3499" s="95">
        <v>1.39</v>
      </c>
      <c r="G3499" s="95">
        <v>32.51</v>
      </c>
      <c r="H3499" s="95">
        <v>-21.63</v>
      </c>
      <c r="I3499" s="95">
        <v>-22.51</v>
      </c>
      <c r="J3499" s="95">
        <v>-16.95</v>
      </c>
      <c r="K3499" s="95">
        <v>-12.2</v>
      </c>
      <c r="L3499" s="95">
        <v>4.75</v>
      </c>
      <c r="M3499" s="95">
        <v>-1.05</v>
      </c>
      <c r="N3499" s="95">
        <v>3.67</v>
      </c>
      <c r="O3499" s="95">
        <v>2.46</v>
      </c>
      <c r="P3499" s="95">
        <v>-8.1300000000000008</v>
      </c>
      <c r="Q3499" s="95">
        <v>3.17</v>
      </c>
      <c r="R3499" s="95">
        <v>-22.94</v>
      </c>
      <c r="S3499" s="95">
        <v>-8.56</v>
      </c>
      <c r="T3499" s="95">
        <v>-12.04</v>
      </c>
      <c r="U3499" s="95">
        <v>0.37</v>
      </c>
      <c r="V3499" s="95">
        <v>0.63</v>
      </c>
      <c r="W3499" s="95">
        <v>0.38</v>
      </c>
      <c r="X3499" s="95"/>
      <c r="Y3499" s="95"/>
      <c r="Z3499" s="74" t="s">
        <v>1111</v>
      </c>
      <c r="AA3499" s="95">
        <v>4.54</v>
      </c>
      <c r="AB3499" s="95">
        <v>-1.04</v>
      </c>
      <c r="AC3499" s="74" t="s">
        <v>1111</v>
      </c>
      <c r="AD3499" s="95">
        <v>3668212215</v>
      </c>
    </row>
    <row r="3500" spans="1:30" x14ac:dyDescent="0.2">
      <c r="A3500" s="74" t="s">
        <v>4608</v>
      </c>
      <c r="B3500" s="95">
        <v>10.11</v>
      </c>
      <c r="C3500" s="95">
        <v>7.12</v>
      </c>
      <c r="D3500" s="95">
        <v>62.52</v>
      </c>
      <c r="E3500" s="95"/>
      <c r="F3500" s="95">
        <v>0.3</v>
      </c>
      <c r="G3500" s="95">
        <v>5.33</v>
      </c>
      <c r="H3500" s="95">
        <v>1.46</v>
      </c>
      <c r="I3500" s="95">
        <v>0.33</v>
      </c>
      <c r="J3500" s="95">
        <v>14.07</v>
      </c>
      <c r="K3500" s="95">
        <v>31.69</v>
      </c>
      <c r="L3500" s="95">
        <v>17.62</v>
      </c>
      <c r="M3500" s="95"/>
      <c r="N3500" s="95">
        <v>0.21</v>
      </c>
      <c r="O3500" s="95">
        <v>-13.75</v>
      </c>
      <c r="P3500" s="95">
        <v>-0.37</v>
      </c>
      <c r="Q3500" s="95">
        <v>0.9</v>
      </c>
      <c r="R3500" s="95"/>
      <c r="S3500" s="95">
        <v>0.48</v>
      </c>
      <c r="T3500" s="95">
        <v>5.0999999999999996</v>
      </c>
      <c r="U3500" s="95">
        <v>0</v>
      </c>
      <c r="V3500" s="95">
        <v>0.62</v>
      </c>
      <c r="W3500" s="95">
        <v>1.45</v>
      </c>
      <c r="X3500" s="95">
        <v>0.12</v>
      </c>
      <c r="Y3500" s="95"/>
      <c r="Z3500" s="74" t="s">
        <v>1111</v>
      </c>
      <c r="AA3500" s="95">
        <v>0</v>
      </c>
      <c r="AB3500" s="95">
        <v>0.16</v>
      </c>
      <c r="AC3500" s="74" t="s">
        <v>1111</v>
      </c>
      <c r="AD3500" s="95">
        <v>7189442409</v>
      </c>
    </row>
    <row r="3501" spans="1:30" x14ac:dyDescent="0.2">
      <c r="A3501" s="74" t="s">
        <v>4609</v>
      </c>
      <c r="B3501" s="95">
        <v>23.01</v>
      </c>
      <c r="C3501" s="95">
        <v>1.48</v>
      </c>
      <c r="D3501" s="95">
        <v>16.25</v>
      </c>
      <c r="E3501" s="95">
        <v>1.83</v>
      </c>
      <c r="F3501" s="95">
        <v>1.4</v>
      </c>
      <c r="G3501" s="95">
        <v>48.32</v>
      </c>
      <c r="H3501" s="95">
        <v>23.85</v>
      </c>
      <c r="I3501" s="95">
        <v>20.100000000000001</v>
      </c>
      <c r="J3501" s="95">
        <v>13.7</v>
      </c>
      <c r="K3501" s="95">
        <v>13.08</v>
      </c>
      <c r="L3501" s="95">
        <v>-0.62</v>
      </c>
      <c r="M3501" s="95">
        <v>-0.08</v>
      </c>
      <c r="N3501" s="95">
        <v>3.27</v>
      </c>
      <c r="O3501" s="95">
        <v>8.02</v>
      </c>
      <c r="P3501" s="95">
        <v>-1.92</v>
      </c>
      <c r="Q3501" s="95">
        <v>2.8</v>
      </c>
      <c r="R3501" s="95">
        <v>11.28</v>
      </c>
      <c r="S3501" s="95">
        <v>8.6199999999999992</v>
      </c>
      <c r="T3501" s="95">
        <v>10.01</v>
      </c>
      <c r="U3501" s="95">
        <v>0.76</v>
      </c>
      <c r="V3501" s="95">
        <v>0.24</v>
      </c>
      <c r="W3501" s="95">
        <v>0.43</v>
      </c>
      <c r="X3501" s="95">
        <v>14.69</v>
      </c>
      <c r="Y3501" s="95"/>
      <c r="Z3501" s="74" t="s">
        <v>1111</v>
      </c>
      <c r="AA3501" s="95">
        <v>12.55</v>
      </c>
      <c r="AB3501" s="95">
        <v>1.42</v>
      </c>
      <c r="AC3501" s="74" t="s">
        <v>1111</v>
      </c>
      <c r="AD3501" s="95">
        <v>4839302130</v>
      </c>
    </row>
    <row r="3502" spans="1:30" x14ac:dyDescent="0.2">
      <c r="A3502" s="74" t="s">
        <v>4610</v>
      </c>
      <c r="B3502" s="95">
        <v>131.03</v>
      </c>
      <c r="C3502" s="95">
        <v>4.3600000000000003</v>
      </c>
      <c r="D3502" s="95">
        <v>5.94</v>
      </c>
      <c r="E3502" s="95">
        <v>6.06</v>
      </c>
      <c r="F3502" s="95">
        <v>2.5299999999999998</v>
      </c>
      <c r="G3502" s="95">
        <v>57.32</v>
      </c>
      <c r="H3502" s="95">
        <v>35.049999999999997</v>
      </c>
      <c r="I3502" s="95">
        <v>27.51</v>
      </c>
      <c r="J3502" s="95">
        <v>4.67</v>
      </c>
      <c r="K3502" s="95">
        <v>5.01</v>
      </c>
      <c r="L3502" s="95">
        <v>0.35</v>
      </c>
      <c r="M3502" s="95">
        <v>0.45</v>
      </c>
      <c r="N3502" s="95">
        <v>1.64</v>
      </c>
      <c r="O3502" s="95">
        <v>10.47</v>
      </c>
      <c r="P3502" s="95">
        <v>-3.86</v>
      </c>
      <c r="Q3502" s="95">
        <v>3.39</v>
      </c>
      <c r="R3502" s="95">
        <v>101.96</v>
      </c>
      <c r="S3502" s="95">
        <v>42.64</v>
      </c>
      <c r="T3502" s="95">
        <v>53.74</v>
      </c>
      <c r="U3502" s="95">
        <v>0.42</v>
      </c>
      <c r="V3502" s="95">
        <v>0.57999999999999996</v>
      </c>
      <c r="W3502" s="95">
        <v>1.55</v>
      </c>
      <c r="X3502" s="95">
        <v>3.05</v>
      </c>
      <c r="Y3502" s="95">
        <v>-10.98</v>
      </c>
      <c r="Z3502" s="74" t="s">
        <v>1111</v>
      </c>
      <c r="AA3502" s="95">
        <v>21.62</v>
      </c>
      <c r="AB3502" s="95">
        <v>22.05</v>
      </c>
      <c r="AC3502" s="74" t="s">
        <v>1111</v>
      </c>
      <c r="AD3502" s="95">
        <v>6744179615</v>
      </c>
    </row>
    <row r="3503" spans="1:30" x14ac:dyDescent="0.2">
      <c r="A3503" s="74" t="s">
        <v>4611</v>
      </c>
      <c r="B3503" s="95">
        <v>10.67</v>
      </c>
      <c r="C3503" s="95"/>
      <c r="D3503" s="95">
        <v>-63.69</v>
      </c>
      <c r="E3503" s="95">
        <v>2.8</v>
      </c>
      <c r="F3503" s="95">
        <v>1.1599999999999999</v>
      </c>
      <c r="G3503" s="95">
        <v>43.98</v>
      </c>
      <c r="H3503" s="95">
        <v>-100.91</v>
      </c>
      <c r="I3503" s="95">
        <v>-30.39</v>
      </c>
      <c r="J3503" s="95">
        <v>-19.18</v>
      </c>
      <c r="K3503" s="95">
        <v>-17.68</v>
      </c>
      <c r="L3503" s="95">
        <v>1.5</v>
      </c>
      <c r="M3503" s="95">
        <v>-0.22</v>
      </c>
      <c r="N3503" s="95">
        <v>19.350000000000001</v>
      </c>
      <c r="O3503" s="95">
        <v>2.19</v>
      </c>
      <c r="P3503" s="95">
        <v>-2.6</v>
      </c>
      <c r="Q3503" s="95">
        <v>20.32</v>
      </c>
      <c r="R3503" s="95">
        <v>-4.4000000000000004</v>
      </c>
      <c r="S3503" s="95">
        <v>-1.82</v>
      </c>
      <c r="T3503" s="95">
        <v>-12.53</v>
      </c>
      <c r="U3503" s="95">
        <v>0.41</v>
      </c>
      <c r="V3503" s="95">
        <v>0.59</v>
      </c>
      <c r="W3503" s="95">
        <v>0.06</v>
      </c>
      <c r="X3503" s="95">
        <v>-3.19</v>
      </c>
      <c r="Y3503" s="95"/>
      <c r="Z3503" s="74" t="s">
        <v>1111</v>
      </c>
      <c r="AA3503" s="95">
        <v>3.81</v>
      </c>
      <c r="AB3503" s="95">
        <v>-0.17</v>
      </c>
      <c r="AC3503" s="74" t="s">
        <v>1111</v>
      </c>
      <c r="AD3503" s="95">
        <v>2353784928</v>
      </c>
    </row>
    <row r="3504" spans="1:30" x14ac:dyDescent="0.2">
      <c r="A3504" s="74" t="s">
        <v>4612</v>
      </c>
      <c r="B3504" s="95">
        <v>11.2</v>
      </c>
      <c r="C3504" s="95"/>
      <c r="D3504" s="95">
        <v>-44.46</v>
      </c>
      <c r="E3504" s="95">
        <v>-11.27</v>
      </c>
      <c r="F3504" s="95">
        <v>1.4</v>
      </c>
      <c r="G3504" s="95"/>
      <c r="H3504" s="95"/>
      <c r="I3504" s="95"/>
      <c r="J3504" s="95">
        <v>-44.46</v>
      </c>
      <c r="K3504" s="95">
        <v>-46.83</v>
      </c>
      <c r="L3504" s="95">
        <v>-2.37</v>
      </c>
      <c r="M3504" s="95"/>
      <c r="N3504" s="95"/>
      <c r="O3504" s="95">
        <v>-11.27</v>
      </c>
      <c r="P3504" s="95">
        <v>-1.4</v>
      </c>
      <c r="Q3504" s="95">
        <v>0.02</v>
      </c>
      <c r="R3504" s="95">
        <v>-25.36</v>
      </c>
      <c r="S3504" s="95">
        <v>-3.14</v>
      </c>
      <c r="T3504" s="95">
        <v>67.150000000000006</v>
      </c>
      <c r="U3504" s="95">
        <v>-0.12</v>
      </c>
      <c r="V3504" s="95">
        <v>0.13</v>
      </c>
      <c r="W3504" s="95">
        <v>0</v>
      </c>
      <c r="X3504" s="95"/>
      <c r="Y3504" s="95"/>
      <c r="Z3504" s="74" t="s">
        <v>1111</v>
      </c>
      <c r="AA3504" s="95">
        <v>-0.99</v>
      </c>
      <c r="AB3504" s="95">
        <v>-0.25</v>
      </c>
      <c r="AC3504" s="74" t="s">
        <v>1111</v>
      </c>
      <c r="AD3504" s="95">
        <v>630000000</v>
      </c>
    </row>
    <row r="3505" spans="1:30" x14ac:dyDescent="0.2">
      <c r="A3505" s="74" t="s">
        <v>4613</v>
      </c>
      <c r="B3505" s="95">
        <v>11.69</v>
      </c>
      <c r="C3505" s="95"/>
      <c r="D3505" s="95">
        <v>-46.4</v>
      </c>
      <c r="E3505" s="95">
        <v>-11.77</v>
      </c>
      <c r="F3505" s="95">
        <v>1.46</v>
      </c>
      <c r="G3505" s="95"/>
      <c r="H3505" s="95"/>
      <c r="I3505" s="95"/>
      <c r="J3505" s="95">
        <v>-46.4</v>
      </c>
      <c r="K3505" s="95">
        <v>-46.83</v>
      </c>
      <c r="L3505" s="95">
        <v>-2.37</v>
      </c>
      <c r="M3505" s="95"/>
      <c r="N3505" s="95"/>
      <c r="O3505" s="95">
        <v>-11.77</v>
      </c>
      <c r="P3505" s="95">
        <v>-1.46</v>
      </c>
      <c r="Q3505" s="95">
        <v>0.02</v>
      </c>
      <c r="R3505" s="95">
        <v>-25.36</v>
      </c>
      <c r="S3505" s="95">
        <v>-3.14</v>
      </c>
      <c r="T3505" s="95">
        <v>67.150000000000006</v>
      </c>
      <c r="U3505" s="95">
        <v>-0.12</v>
      </c>
      <c r="V3505" s="95">
        <v>0.13</v>
      </c>
      <c r="W3505" s="95">
        <v>0</v>
      </c>
      <c r="X3505" s="95"/>
      <c r="Y3505" s="95"/>
      <c r="Z3505" s="74" t="s">
        <v>1111</v>
      </c>
      <c r="AA3505" s="95">
        <v>-0.99</v>
      </c>
      <c r="AB3505" s="95">
        <v>-0.25</v>
      </c>
      <c r="AC3505" s="74" t="s">
        <v>1111</v>
      </c>
      <c r="AD3505" s="95">
        <v>630000000</v>
      </c>
    </row>
    <row r="3506" spans="1:30" x14ac:dyDescent="0.2">
      <c r="A3506" s="74" t="s">
        <v>4614</v>
      </c>
      <c r="B3506" s="95">
        <v>2.1800000000000002</v>
      </c>
      <c r="C3506" s="95"/>
      <c r="D3506" s="95">
        <v>-8.65</v>
      </c>
      <c r="E3506" s="95">
        <v>-2.19</v>
      </c>
      <c r="F3506" s="95">
        <v>0.27</v>
      </c>
      <c r="G3506" s="95"/>
      <c r="H3506" s="95"/>
      <c r="I3506" s="95"/>
      <c r="J3506" s="95">
        <v>-8.65</v>
      </c>
      <c r="K3506" s="95">
        <v>-46.83</v>
      </c>
      <c r="L3506" s="95">
        <v>-2.37</v>
      </c>
      <c r="M3506" s="95"/>
      <c r="N3506" s="95"/>
      <c r="O3506" s="95">
        <v>-2.19</v>
      </c>
      <c r="P3506" s="95">
        <v>-0.27</v>
      </c>
      <c r="Q3506" s="95">
        <v>0.02</v>
      </c>
      <c r="R3506" s="95">
        <v>-25.36</v>
      </c>
      <c r="S3506" s="95">
        <v>-3.14</v>
      </c>
      <c r="T3506" s="95">
        <v>67.150000000000006</v>
      </c>
      <c r="U3506" s="95">
        <v>-0.12</v>
      </c>
      <c r="V3506" s="95">
        <v>0.13</v>
      </c>
      <c r="W3506" s="95">
        <v>0</v>
      </c>
      <c r="X3506" s="95"/>
      <c r="Y3506" s="95"/>
      <c r="Z3506" s="74" t="s">
        <v>1111</v>
      </c>
      <c r="AA3506" s="95">
        <v>-0.99</v>
      </c>
      <c r="AB3506" s="95">
        <v>-0.25</v>
      </c>
      <c r="AC3506" s="74" t="s">
        <v>1111</v>
      </c>
      <c r="AD3506" s="95">
        <v>630000000</v>
      </c>
    </row>
    <row r="3507" spans="1:30" x14ac:dyDescent="0.2">
      <c r="A3507" s="74" t="s">
        <v>4615</v>
      </c>
      <c r="B3507" s="95">
        <v>26.47</v>
      </c>
      <c r="C3507" s="95"/>
      <c r="D3507" s="95">
        <v>-391.75</v>
      </c>
      <c r="E3507" s="95">
        <v>3.41</v>
      </c>
      <c r="F3507" s="95">
        <v>1.76</v>
      </c>
      <c r="G3507" s="95">
        <v>40.520000000000003</v>
      </c>
      <c r="H3507" s="95">
        <v>6.44</v>
      </c>
      <c r="I3507" s="95">
        <v>-1.5</v>
      </c>
      <c r="J3507" s="95">
        <v>91.3</v>
      </c>
      <c r="K3507" s="95">
        <v>103.99</v>
      </c>
      <c r="L3507" s="95">
        <v>12.69</v>
      </c>
      <c r="M3507" s="95">
        <v>0.47</v>
      </c>
      <c r="N3507" s="95">
        <v>5.88</v>
      </c>
      <c r="O3507" s="95">
        <v>16.940000000000001</v>
      </c>
      <c r="P3507" s="95">
        <v>-2.1</v>
      </c>
      <c r="Q3507" s="95">
        <v>2.78</v>
      </c>
      <c r="R3507" s="95">
        <v>-0.87</v>
      </c>
      <c r="S3507" s="95">
        <v>-0.45</v>
      </c>
      <c r="T3507" s="95">
        <v>2.11</v>
      </c>
      <c r="U3507" s="95">
        <v>0.52</v>
      </c>
      <c r="V3507" s="95">
        <v>0.48</v>
      </c>
      <c r="W3507" s="95">
        <v>0.3</v>
      </c>
      <c r="X3507" s="95"/>
      <c r="Y3507" s="95"/>
      <c r="Z3507" s="74" t="s">
        <v>1111</v>
      </c>
      <c r="AA3507" s="95">
        <v>7.76</v>
      </c>
      <c r="AB3507" s="95">
        <v>-7.0000000000000007E-2</v>
      </c>
      <c r="AC3507" s="74" t="s">
        <v>1111</v>
      </c>
      <c r="AD3507" s="95">
        <v>2154650059</v>
      </c>
    </row>
    <row r="3508" spans="1:30" x14ac:dyDescent="0.2">
      <c r="A3508" s="74" t="s">
        <v>4616</v>
      </c>
      <c r="B3508" s="95">
        <v>47.64</v>
      </c>
      <c r="C3508" s="95">
        <v>2.1</v>
      </c>
      <c r="D3508" s="95">
        <v>9.69</v>
      </c>
      <c r="E3508" s="95">
        <v>1.45</v>
      </c>
      <c r="F3508" s="95">
        <v>0.16</v>
      </c>
      <c r="G3508" s="95">
        <v>0</v>
      </c>
      <c r="H3508" s="95">
        <v>62.81</v>
      </c>
      <c r="I3508" s="95">
        <v>45.47</v>
      </c>
      <c r="J3508" s="95">
        <v>7.02</v>
      </c>
      <c r="K3508" s="95">
        <v>-8.99</v>
      </c>
      <c r="L3508" s="95">
        <v>-16</v>
      </c>
      <c r="M3508" s="95">
        <v>-3.32</v>
      </c>
      <c r="N3508" s="95">
        <v>4.41</v>
      </c>
      <c r="O3508" s="95"/>
      <c r="P3508" s="95">
        <v>-0.16</v>
      </c>
      <c r="Q3508" s="95"/>
      <c r="R3508" s="95">
        <v>15</v>
      </c>
      <c r="S3508" s="95">
        <v>1.64</v>
      </c>
      <c r="T3508" s="95">
        <v>15.61</v>
      </c>
      <c r="U3508" s="95">
        <v>0.11</v>
      </c>
      <c r="V3508" s="95">
        <v>0.89</v>
      </c>
      <c r="W3508" s="95">
        <v>0.04</v>
      </c>
      <c r="X3508" s="95">
        <v>5.23</v>
      </c>
      <c r="Y3508" s="95"/>
      <c r="Z3508" s="74" t="s">
        <v>1111</v>
      </c>
      <c r="AA3508" s="95">
        <v>32.770000000000003</v>
      </c>
      <c r="AB3508" s="95">
        <v>4.92</v>
      </c>
      <c r="AC3508" s="74" t="s">
        <v>1111</v>
      </c>
      <c r="AD3508" s="95">
        <v>5695681188</v>
      </c>
    </row>
    <row r="3509" spans="1:30" x14ac:dyDescent="0.2">
      <c r="A3509" s="74" t="s">
        <v>4617</v>
      </c>
      <c r="B3509" s="95">
        <v>10</v>
      </c>
      <c r="C3509" s="95"/>
      <c r="D3509" s="95">
        <v>19.23</v>
      </c>
      <c r="E3509" s="95">
        <v>8.17</v>
      </c>
      <c r="F3509" s="95">
        <v>0.51</v>
      </c>
      <c r="G3509" s="95">
        <v>23.75</v>
      </c>
      <c r="H3509" s="95">
        <v>3.97</v>
      </c>
      <c r="I3509" s="95">
        <v>1.63</v>
      </c>
      <c r="J3509" s="95">
        <v>7.89</v>
      </c>
      <c r="K3509" s="95">
        <v>13.95</v>
      </c>
      <c r="L3509" s="95">
        <v>6.06</v>
      </c>
      <c r="M3509" s="95">
        <v>6.27</v>
      </c>
      <c r="N3509" s="95">
        <v>0.31</v>
      </c>
      <c r="O3509" s="95">
        <v>6.28</v>
      </c>
      <c r="P3509" s="95">
        <v>-0.87</v>
      </c>
      <c r="Q3509" s="95">
        <v>1.25</v>
      </c>
      <c r="R3509" s="95">
        <v>42.49</v>
      </c>
      <c r="S3509" s="95">
        <v>2.66</v>
      </c>
      <c r="T3509" s="95">
        <v>10.9</v>
      </c>
      <c r="U3509" s="95">
        <v>0.06</v>
      </c>
      <c r="V3509" s="95">
        <v>0.94</v>
      </c>
      <c r="W3509" s="95">
        <v>1.63</v>
      </c>
      <c r="X3509" s="95"/>
      <c r="Y3509" s="95"/>
      <c r="Z3509" s="74" t="s">
        <v>1111</v>
      </c>
      <c r="AA3509" s="95">
        <v>1.22</v>
      </c>
      <c r="AB3509" s="95">
        <v>0.52</v>
      </c>
      <c r="AC3509" s="74" t="s">
        <v>1111</v>
      </c>
      <c r="AD3509" s="95">
        <v>931172000</v>
      </c>
    </row>
    <row r="3510" spans="1:30" x14ac:dyDescent="0.2">
      <c r="A3510" s="74" t="s">
        <v>4618</v>
      </c>
      <c r="B3510" s="95">
        <v>2.0099999999999998</v>
      </c>
      <c r="C3510" s="95"/>
      <c r="D3510" s="95">
        <v>3.87</v>
      </c>
      <c r="E3510" s="95">
        <v>1.64</v>
      </c>
      <c r="F3510" s="95">
        <v>0.1</v>
      </c>
      <c r="G3510" s="95">
        <v>23.75</v>
      </c>
      <c r="H3510" s="95">
        <v>3.97</v>
      </c>
      <c r="I3510" s="95">
        <v>1.63</v>
      </c>
      <c r="J3510" s="95">
        <v>1.59</v>
      </c>
      <c r="K3510" s="95">
        <v>13.95</v>
      </c>
      <c r="L3510" s="95">
        <v>6.06</v>
      </c>
      <c r="M3510" s="95">
        <v>6.27</v>
      </c>
      <c r="N3510" s="95">
        <v>0.06</v>
      </c>
      <c r="O3510" s="95">
        <v>1.26</v>
      </c>
      <c r="P3510" s="95">
        <v>-0.17</v>
      </c>
      <c r="Q3510" s="95">
        <v>1.25</v>
      </c>
      <c r="R3510" s="95">
        <v>42.49</v>
      </c>
      <c r="S3510" s="95">
        <v>2.66</v>
      </c>
      <c r="T3510" s="95">
        <v>10.9</v>
      </c>
      <c r="U3510" s="95">
        <v>0.06</v>
      </c>
      <c r="V3510" s="95">
        <v>0.94</v>
      </c>
      <c r="W3510" s="95">
        <v>1.63</v>
      </c>
      <c r="X3510" s="95"/>
      <c r="Y3510" s="95"/>
      <c r="Z3510" s="74" t="s">
        <v>1111</v>
      </c>
      <c r="AA3510" s="95">
        <v>1.22</v>
      </c>
      <c r="AB3510" s="95">
        <v>0.52</v>
      </c>
      <c r="AC3510" s="74" t="s">
        <v>1111</v>
      </c>
      <c r="AD3510" s="95">
        <v>931172000</v>
      </c>
    </row>
    <row r="3511" spans="1:30" x14ac:dyDescent="0.2">
      <c r="A3511" s="74" t="s">
        <v>4619</v>
      </c>
      <c r="B3511" s="95">
        <v>102.19</v>
      </c>
      <c r="C3511" s="95">
        <v>1.74</v>
      </c>
      <c r="D3511" s="95">
        <v>7.43</v>
      </c>
      <c r="E3511" s="95">
        <v>2.08</v>
      </c>
      <c r="F3511" s="95">
        <v>0.63</v>
      </c>
      <c r="G3511" s="95">
        <v>16.59</v>
      </c>
      <c r="H3511" s="95">
        <v>6.24</v>
      </c>
      <c r="I3511" s="95">
        <v>4.29</v>
      </c>
      <c r="J3511" s="95">
        <v>5.1100000000000003</v>
      </c>
      <c r="K3511" s="95">
        <v>7.25</v>
      </c>
      <c r="L3511" s="95">
        <v>2.14</v>
      </c>
      <c r="M3511" s="95">
        <v>0.87</v>
      </c>
      <c r="N3511" s="95">
        <v>0.32</v>
      </c>
      <c r="O3511" s="95">
        <v>-30.77</v>
      </c>
      <c r="P3511" s="95">
        <v>-0.88</v>
      </c>
      <c r="Q3511" s="95">
        <v>0.93</v>
      </c>
      <c r="R3511" s="95">
        <v>28.02</v>
      </c>
      <c r="S3511" s="95">
        <v>8.4700000000000006</v>
      </c>
      <c r="T3511" s="95">
        <v>16.37</v>
      </c>
      <c r="U3511" s="95">
        <v>0.3</v>
      </c>
      <c r="V3511" s="95">
        <v>0.7</v>
      </c>
      <c r="W3511" s="95">
        <v>1.97</v>
      </c>
      <c r="X3511" s="95">
        <v>1.17</v>
      </c>
      <c r="Y3511" s="95">
        <v>10.83</v>
      </c>
      <c r="Z3511" s="74" t="s">
        <v>1111</v>
      </c>
      <c r="AA3511" s="95">
        <v>49.07</v>
      </c>
      <c r="AB3511" s="95">
        <v>13.75</v>
      </c>
      <c r="AC3511" s="74" t="s">
        <v>1111</v>
      </c>
      <c r="AD3511" s="95">
        <v>8000966050</v>
      </c>
    </row>
    <row r="3512" spans="1:30" x14ac:dyDescent="0.2">
      <c r="A3512" s="74" t="s">
        <v>4620</v>
      </c>
      <c r="B3512" s="95">
        <v>10.96</v>
      </c>
      <c r="C3512" s="95">
        <v>6.57</v>
      </c>
      <c r="D3512" s="95">
        <v>-48.36</v>
      </c>
      <c r="E3512" s="95"/>
      <c r="F3512" s="95">
        <v>0.08</v>
      </c>
      <c r="G3512" s="95">
        <v>5.33</v>
      </c>
      <c r="H3512" s="95">
        <v>1.44</v>
      </c>
      <c r="I3512" s="95">
        <v>-0.13</v>
      </c>
      <c r="J3512" s="95">
        <v>4.22</v>
      </c>
      <c r="K3512" s="95">
        <v>22.08</v>
      </c>
      <c r="L3512" s="95">
        <v>17.86</v>
      </c>
      <c r="M3512" s="95"/>
      <c r="N3512" s="95">
        <v>0.06</v>
      </c>
      <c r="O3512" s="95">
        <v>-4.08</v>
      </c>
      <c r="P3512" s="95">
        <v>-0.1</v>
      </c>
      <c r="Q3512" s="95">
        <v>0.9</v>
      </c>
      <c r="R3512" s="95"/>
      <c r="S3512" s="95">
        <v>-0.17</v>
      </c>
      <c r="T3512" s="95">
        <v>5.17</v>
      </c>
      <c r="U3512" s="95">
        <v>0</v>
      </c>
      <c r="V3512" s="95">
        <v>0.57999999999999996</v>
      </c>
      <c r="W3512" s="95">
        <v>1.37</v>
      </c>
      <c r="X3512" s="95">
        <v>0.12</v>
      </c>
      <c r="Y3512" s="95"/>
      <c r="Z3512" s="74" t="s">
        <v>1111</v>
      </c>
      <c r="AA3512" s="95">
        <v>0</v>
      </c>
      <c r="AB3512" s="95">
        <v>-0.23</v>
      </c>
      <c r="AC3512" s="74" t="s">
        <v>1111</v>
      </c>
      <c r="AD3512" s="95">
        <v>2127800704</v>
      </c>
    </row>
    <row r="3513" spans="1:30" x14ac:dyDescent="0.2">
      <c r="A3513" s="74" t="s">
        <v>4621</v>
      </c>
      <c r="B3513" s="95">
        <v>21.27</v>
      </c>
      <c r="C3513" s="95"/>
      <c r="D3513" s="95">
        <v>32.49</v>
      </c>
      <c r="E3513" s="95">
        <v>3.71</v>
      </c>
      <c r="F3513" s="95">
        <v>1.54</v>
      </c>
      <c r="G3513" s="95">
        <v>43.72</v>
      </c>
      <c r="H3513" s="95">
        <v>21.45</v>
      </c>
      <c r="I3513" s="95">
        <v>14.05</v>
      </c>
      <c r="J3513" s="95">
        <v>21.28</v>
      </c>
      <c r="K3513" s="95">
        <v>20.02</v>
      </c>
      <c r="L3513" s="95">
        <v>-1.26</v>
      </c>
      <c r="M3513" s="95">
        <v>-0.22</v>
      </c>
      <c r="N3513" s="95">
        <v>4.5599999999999996</v>
      </c>
      <c r="O3513" s="95">
        <v>4.6100000000000003</v>
      </c>
      <c r="P3513" s="95">
        <v>-10.43</v>
      </c>
      <c r="Q3513" s="95">
        <v>1.64</v>
      </c>
      <c r="R3513" s="95">
        <v>11.42</v>
      </c>
      <c r="S3513" s="95">
        <v>4.7300000000000004</v>
      </c>
      <c r="T3513" s="95">
        <v>13.77</v>
      </c>
      <c r="U3513" s="95">
        <v>0.41</v>
      </c>
      <c r="V3513" s="95">
        <v>0.59</v>
      </c>
      <c r="W3513" s="95">
        <v>0.34</v>
      </c>
      <c r="X3513" s="95"/>
      <c r="Y3513" s="95"/>
      <c r="Z3513" s="74" t="s">
        <v>1111</v>
      </c>
      <c r="AA3513" s="95">
        <v>5.73</v>
      </c>
      <c r="AB3513" s="95">
        <v>0.65</v>
      </c>
      <c r="AC3513" s="74" t="s">
        <v>1111</v>
      </c>
      <c r="AD3513" s="95">
        <v>7010436729</v>
      </c>
    </row>
    <row r="3514" spans="1:30" x14ac:dyDescent="0.2">
      <c r="A3514" s="74" t="s">
        <v>4622</v>
      </c>
      <c r="B3514" s="95">
        <v>20</v>
      </c>
      <c r="C3514" s="95">
        <v>2.4</v>
      </c>
      <c r="D3514" s="95">
        <v>16.66</v>
      </c>
      <c r="E3514" s="95">
        <v>3.47</v>
      </c>
      <c r="F3514" s="95">
        <v>0.97</v>
      </c>
      <c r="G3514" s="95">
        <v>31.89</v>
      </c>
      <c r="H3514" s="95">
        <v>8.5</v>
      </c>
      <c r="I3514" s="95">
        <v>5.7</v>
      </c>
      <c r="J3514" s="95">
        <v>11.17</v>
      </c>
      <c r="K3514" s="95">
        <v>15.42</v>
      </c>
      <c r="L3514" s="95">
        <v>4.25</v>
      </c>
      <c r="M3514" s="95">
        <v>1.32</v>
      </c>
      <c r="N3514" s="95">
        <v>0.95</v>
      </c>
      <c r="O3514" s="95">
        <v>2.34</v>
      </c>
      <c r="P3514" s="95">
        <v>-2.4</v>
      </c>
      <c r="Q3514" s="95">
        <v>3.27</v>
      </c>
      <c r="R3514" s="95">
        <v>20.84</v>
      </c>
      <c r="S3514" s="95">
        <v>5.82</v>
      </c>
      <c r="T3514" s="95">
        <v>9.64</v>
      </c>
      <c r="U3514" s="95">
        <v>0.28000000000000003</v>
      </c>
      <c r="V3514" s="95">
        <v>0.72</v>
      </c>
      <c r="W3514" s="95">
        <v>1.02</v>
      </c>
      <c r="X3514" s="95">
        <v>2.09</v>
      </c>
      <c r="Y3514" s="95">
        <v>-8.0500000000000007</v>
      </c>
      <c r="Z3514" s="74" t="s">
        <v>1111</v>
      </c>
      <c r="AA3514" s="95">
        <v>5.76</v>
      </c>
      <c r="AB3514" s="95">
        <v>1.2</v>
      </c>
      <c r="AC3514" s="74" t="s">
        <v>1111</v>
      </c>
      <c r="AD3514" s="95">
        <v>810072000</v>
      </c>
    </row>
    <row r="3515" spans="1:30" x14ac:dyDescent="0.2">
      <c r="A3515" s="74" t="s">
        <v>4623</v>
      </c>
      <c r="B3515" s="95">
        <v>8.32</v>
      </c>
      <c r="C3515" s="95"/>
      <c r="D3515" s="95">
        <v>-21.53</v>
      </c>
      <c r="E3515" s="95">
        <v>-8.26</v>
      </c>
      <c r="F3515" s="95">
        <v>0.74</v>
      </c>
      <c r="G3515" s="95"/>
      <c r="H3515" s="95"/>
      <c r="I3515" s="95"/>
      <c r="J3515" s="95">
        <v>-21.53</v>
      </c>
      <c r="K3515" s="95">
        <v>-21.52</v>
      </c>
      <c r="L3515" s="95">
        <v>0.01</v>
      </c>
      <c r="M3515" s="95"/>
      <c r="N3515" s="95"/>
      <c r="O3515" s="95">
        <v>-14.74</v>
      </c>
      <c r="P3515" s="95">
        <v>-0.74</v>
      </c>
      <c r="Q3515" s="95">
        <v>0.01</v>
      </c>
      <c r="R3515" s="95">
        <v>-38.36</v>
      </c>
      <c r="S3515" s="95">
        <v>-3.44</v>
      </c>
      <c r="T3515" s="95">
        <v>38.36</v>
      </c>
      <c r="U3515" s="95">
        <v>-0.09</v>
      </c>
      <c r="V3515" s="95">
        <v>0.09</v>
      </c>
      <c r="W3515" s="95">
        <v>0</v>
      </c>
      <c r="X3515" s="95"/>
      <c r="Y3515" s="95"/>
      <c r="Z3515" s="74" t="s">
        <v>1111</v>
      </c>
      <c r="AA3515" s="95">
        <v>-1.01</v>
      </c>
      <c r="AB3515" s="95">
        <v>-0.39</v>
      </c>
      <c r="AC3515" s="74" t="s">
        <v>1111</v>
      </c>
      <c r="AD3515" s="95">
        <v>54525952</v>
      </c>
    </row>
    <row r="3516" spans="1:30" x14ac:dyDescent="0.2">
      <c r="A3516" s="74" t="s">
        <v>4624</v>
      </c>
      <c r="B3516" s="95">
        <v>10.75</v>
      </c>
      <c r="C3516" s="95"/>
      <c r="D3516" s="95">
        <v>-27.81</v>
      </c>
      <c r="E3516" s="95">
        <v>-10.67</v>
      </c>
      <c r="F3516" s="95">
        <v>0.96</v>
      </c>
      <c r="G3516" s="95"/>
      <c r="H3516" s="95"/>
      <c r="I3516" s="95"/>
      <c r="J3516" s="95">
        <v>-27.81</v>
      </c>
      <c r="K3516" s="95">
        <v>-21.52</v>
      </c>
      <c r="L3516" s="95">
        <v>0.01</v>
      </c>
      <c r="M3516" s="95"/>
      <c r="N3516" s="95"/>
      <c r="O3516" s="95">
        <v>-19.05</v>
      </c>
      <c r="P3516" s="95">
        <v>-0.96</v>
      </c>
      <c r="Q3516" s="95">
        <v>0.01</v>
      </c>
      <c r="R3516" s="95">
        <v>-38.36</v>
      </c>
      <c r="S3516" s="95">
        <v>-3.44</v>
      </c>
      <c r="T3516" s="95">
        <v>38.36</v>
      </c>
      <c r="U3516" s="95">
        <v>-0.09</v>
      </c>
      <c r="V3516" s="95">
        <v>0.09</v>
      </c>
      <c r="W3516" s="95">
        <v>0</v>
      </c>
      <c r="X3516" s="95"/>
      <c r="Y3516" s="95"/>
      <c r="Z3516" s="74" t="s">
        <v>1111</v>
      </c>
      <c r="AA3516" s="95">
        <v>-1.01</v>
      </c>
      <c r="AB3516" s="95">
        <v>-0.39</v>
      </c>
      <c r="AC3516" s="74" t="s">
        <v>1111</v>
      </c>
      <c r="AD3516" s="95">
        <v>54525952</v>
      </c>
    </row>
    <row r="3517" spans="1:30" x14ac:dyDescent="0.2">
      <c r="A3517" s="74" t="s">
        <v>4625</v>
      </c>
      <c r="B3517" s="95">
        <v>0.56999999999999995</v>
      </c>
      <c r="C3517" s="95"/>
      <c r="D3517" s="95">
        <v>-1.47</v>
      </c>
      <c r="E3517" s="95">
        <v>-0.56999999999999995</v>
      </c>
      <c r="F3517" s="95">
        <v>0.05</v>
      </c>
      <c r="G3517" s="95"/>
      <c r="H3517" s="95"/>
      <c r="I3517" s="95"/>
      <c r="J3517" s="95">
        <v>-1.47</v>
      </c>
      <c r="K3517" s="95">
        <v>-21.52</v>
      </c>
      <c r="L3517" s="95">
        <v>0.01</v>
      </c>
      <c r="M3517" s="95"/>
      <c r="N3517" s="95"/>
      <c r="O3517" s="95">
        <v>-1.01</v>
      </c>
      <c r="P3517" s="95">
        <v>-0.05</v>
      </c>
      <c r="Q3517" s="95">
        <v>0.01</v>
      </c>
      <c r="R3517" s="95">
        <v>-38.36</v>
      </c>
      <c r="S3517" s="95">
        <v>-3.44</v>
      </c>
      <c r="T3517" s="95">
        <v>38.36</v>
      </c>
      <c r="U3517" s="95">
        <v>-0.09</v>
      </c>
      <c r="V3517" s="95">
        <v>0.09</v>
      </c>
      <c r="W3517" s="95">
        <v>0</v>
      </c>
      <c r="X3517" s="95"/>
      <c r="Y3517" s="95"/>
      <c r="Z3517" s="74" t="s">
        <v>1111</v>
      </c>
      <c r="AA3517" s="95">
        <v>-1.01</v>
      </c>
      <c r="AB3517" s="95">
        <v>-0.39</v>
      </c>
      <c r="AC3517" s="74" t="s">
        <v>1111</v>
      </c>
      <c r="AD3517" s="95">
        <v>54525952</v>
      </c>
    </row>
    <row r="3518" spans="1:30" x14ac:dyDescent="0.2">
      <c r="A3518" s="74" t="s">
        <v>4626</v>
      </c>
      <c r="B3518" s="95">
        <v>18.63</v>
      </c>
      <c r="C3518" s="95"/>
      <c r="D3518" s="95">
        <v>-3.79</v>
      </c>
      <c r="E3518" s="95">
        <v>0.66</v>
      </c>
      <c r="F3518" s="95">
        <v>0.28000000000000003</v>
      </c>
      <c r="G3518" s="95">
        <v>36.17</v>
      </c>
      <c r="H3518" s="95">
        <v>27.86</v>
      </c>
      <c r="I3518" s="95">
        <v>-16.97</v>
      </c>
      <c r="J3518" s="95">
        <v>2.31</v>
      </c>
      <c r="K3518" s="95">
        <v>4.33</v>
      </c>
      <c r="L3518" s="95">
        <v>2.02</v>
      </c>
      <c r="M3518" s="95">
        <v>0.56999999999999995</v>
      </c>
      <c r="N3518" s="95">
        <v>0.64</v>
      </c>
      <c r="O3518" s="95">
        <v>1.41</v>
      </c>
      <c r="P3518" s="95">
        <v>-0.4</v>
      </c>
      <c r="Q3518" s="95">
        <v>3.05</v>
      </c>
      <c r="R3518" s="95">
        <v>-17.34</v>
      </c>
      <c r="S3518" s="95">
        <v>-7.48</v>
      </c>
      <c r="T3518" s="95">
        <v>12.09</v>
      </c>
      <c r="U3518" s="95">
        <v>0.43</v>
      </c>
      <c r="V3518" s="95">
        <v>0.56999999999999995</v>
      </c>
      <c r="W3518" s="95">
        <v>0.44</v>
      </c>
      <c r="X3518" s="95">
        <v>6.57</v>
      </c>
      <c r="Y3518" s="95"/>
      <c r="Z3518" s="74" t="s">
        <v>1111</v>
      </c>
      <c r="AA3518" s="95">
        <v>28.38</v>
      </c>
      <c r="AB3518" s="95">
        <v>-4.92</v>
      </c>
      <c r="AC3518" s="74" t="s">
        <v>1111</v>
      </c>
      <c r="AD3518" s="95">
        <v>1035363520</v>
      </c>
    </row>
    <row r="3519" spans="1:30" x14ac:dyDescent="0.2">
      <c r="A3519" s="74" t="s">
        <v>4627</v>
      </c>
      <c r="B3519" s="95">
        <v>60.05</v>
      </c>
      <c r="C3519" s="95"/>
      <c r="D3519" s="95">
        <v>-45.72</v>
      </c>
      <c r="E3519" s="95">
        <v>8.25</v>
      </c>
      <c r="F3519" s="95">
        <v>7.78</v>
      </c>
      <c r="G3519" s="95">
        <v>100</v>
      </c>
      <c r="H3519" s="95">
        <v>-148.13</v>
      </c>
      <c r="I3519" s="95">
        <v>-441.6</v>
      </c>
      <c r="J3519" s="95">
        <v>-136.30000000000001</v>
      </c>
      <c r="K3519" s="95">
        <v>-119.39</v>
      </c>
      <c r="L3519" s="95">
        <v>16.91</v>
      </c>
      <c r="M3519" s="95">
        <v>-1.02</v>
      </c>
      <c r="N3519" s="95">
        <v>201.89</v>
      </c>
      <c r="O3519" s="95">
        <v>8.24</v>
      </c>
      <c r="P3519" s="95">
        <v>-451.57</v>
      </c>
      <c r="Q3519" s="95">
        <v>25.29</v>
      </c>
      <c r="R3519" s="95">
        <v>-18.05</v>
      </c>
      <c r="S3519" s="95">
        <v>-17.010000000000002</v>
      </c>
      <c r="T3519" s="95">
        <v>-6.06</v>
      </c>
      <c r="U3519" s="95">
        <v>0.94</v>
      </c>
      <c r="V3519" s="95">
        <v>0.06</v>
      </c>
      <c r="W3519" s="95">
        <v>0.04</v>
      </c>
      <c r="X3519" s="95"/>
      <c r="Y3519" s="95"/>
      <c r="Z3519" s="74" t="s">
        <v>1111</v>
      </c>
      <c r="AA3519" s="95">
        <v>7.28</v>
      </c>
      <c r="AB3519" s="95">
        <v>-1.31</v>
      </c>
      <c r="AC3519" s="74" t="s">
        <v>1111</v>
      </c>
      <c r="AD3519" s="95">
        <v>1772410759.1500001</v>
      </c>
    </row>
    <row r="3520" spans="1:30" x14ac:dyDescent="0.2">
      <c r="A3520" s="74" t="s">
        <v>4628</v>
      </c>
      <c r="B3520" s="95">
        <v>3.83</v>
      </c>
      <c r="C3520" s="95">
        <v>3.26</v>
      </c>
      <c r="D3520" s="95">
        <v>2.93</v>
      </c>
      <c r="E3520" s="95">
        <v>0.75</v>
      </c>
      <c r="F3520" s="95">
        <v>0.27</v>
      </c>
      <c r="G3520" s="95">
        <v>16.11</v>
      </c>
      <c r="H3520" s="95">
        <v>11.97</v>
      </c>
      <c r="I3520" s="95">
        <v>10</v>
      </c>
      <c r="J3520" s="95">
        <v>2.4500000000000002</v>
      </c>
      <c r="K3520" s="95">
        <v>5.7</v>
      </c>
      <c r="L3520" s="95">
        <v>3.25</v>
      </c>
      <c r="M3520" s="95">
        <v>1</v>
      </c>
      <c r="N3520" s="95">
        <v>0.28999999999999998</v>
      </c>
      <c r="O3520" s="95">
        <v>2.76</v>
      </c>
      <c r="P3520" s="95">
        <v>-0.36</v>
      </c>
      <c r="Q3520" s="95">
        <v>1.6</v>
      </c>
      <c r="R3520" s="95">
        <v>25.57</v>
      </c>
      <c r="S3520" s="95">
        <v>9.08</v>
      </c>
      <c r="T3520" s="95">
        <v>13.87</v>
      </c>
      <c r="U3520" s="95">
        <v>0.36</v>
      </c>
      <c r="V3520" s="95">
        <v>0.64</v>
      </c>
      <c r="W3520" s="95">
        <v>0.91</v>
      </c>
      <c r="X3520" s="95">
        <v>5.91</v>
      </c>
      <c r="Y3520" s="95">
        <v>0.13</v>
      </c>
      <c r="Z3520" s="74" t="s">
        <v>1111</v>
      </c>
      <c r="AA3520" s="95">
        <v>5.1100000000000003</v>
      </c>
      <c r="AB3520" s="95">
        <v>1.31</v>
      </c>
      <c r="AC3520" s="74" t="s">
        <v>1111</v>
      </c>
      <c r="AD3520" s="95">
        <v>174806562</v>
      </c>
    </row>
    <row r="3521" spans="1:30" x14ac:dyDescent="0.2">
      <c r="A3521" s="74" t="s">
        <v>4629</v>
      </c>
      <c r="B3521" s="95">
        <v>504.21</v>
      </c>
      <c r="C3521" s="95"/>
      <c r="D3521" s="95">
        <v>-97.49</v>
      </c>
      <c r="E3521" s="95">
        <v>95.87</v>
      </c>
      <c r="F3521" s="95">
        <v>4.7699999999999996</v>
      </c>
      <c r="G3521" s="95">
        <v>69.77</v>
      </c>
      <c r="H3521" s="95">
        <v>-7.55</v>
      </c>
      <c r="I3521" s="95">
        <v>-11.2</v>
      </c>
      <c r="J3521" s="95">
        <v>-144.66</v>
      </c>
      <c r="K3521" s="95">
        <v>-145.27000000000001</v>
      </c>
      <c r="L3521" s="95">
        <v>-0.61</v>
      </c>
      <c r="M3521" s="95">
        <v>0.41</v>
      </c>
      <c r="N3521" s="95">
        <v>10.92</v>
      </c>
      <c r="O3521" s="95">
        <v>-21.58</v>
      </c>
      <c r="P3521" s="95">
        <v>-8.9</v>
      </c>
      <c r="Q3521" s="95">
        <v>0.68</v>
      </c>
      <c r="R3521" s="95">
        <v>-98.34</v>
      </c>
      <c r="S3521" s="95">
        <v>-4.8899999999999997</v>
      </c>
      <c r="T3521" s="95">
        <v>-9.07</v>
      </c>
      <c r="U3521" s="95">
        <v>0.05</v>
      </c>
      <c r="V3521" s="95">
        <v>0.95</v>
      </c>
      <c r="W3521" s="95">
        <v>0.44</v>
      </c>
      <c r="X3521" s="95">
        <v>25.29</v>
      </c>
      <c r="Y3521" s="95"/>
      <c r="Z3521" s="74" t="s">
        <v>1111</v>
      </c>
      <c r="AA3521" s="95">
        <v>5.26</v>
      </c>
      <c r="AB3521" s="95">
        <v>-5.17</v>
      </c>
      <c r="AC3521" s="74" t="s">
        <v>1111</v>
      </c>
      <c r="AD3521" s="95">
        <v>49748585544</v>
      </c>
    </row>
    <row r="3522" spans="1:30" x14ac:dyDescent="0.2">
      <c r="A3522" s="74" t="s">
        <v>4630</v>
      </c>
      <c r="B3522" s="95">
        <v>39.61</v>
      </c>
      <c r="C3522" s="95"/>
      <c r="D3522" s="95">
        <v>-16.86</v>
      </c>
      <c r="E3522" s="95">
        <v>2.0299999999999998</v>
      </c>
      <c r="F3522" s="95">
        <v>1.17</v>
      </c>
      <c r="G3522" s="95">
        <v>19.649999999999999</v>
      </c>
      <c r="H3522" s="95">
        <v>-22.97</v>
      </c>
      <c r="I3522" s="95">
        <v>-24.3</v>
      </c>
      <c r="J3522" s="95">
        <v>-17.829999999999998</v>
      </c>
      <c r="K3522" s="95">
        <v>-19.559999999999999</v>
      </c>
      <c r="L3522" s="95">
        <v>-1.72</v>
      </c>
      <c r="M3522" s="95">
        <v>0.2</v>
      </c>
      <c r="N3522" s="95">
        <v>4.0999999999999996</v>
      </c>
      <c r="O3522" s="95">
        <v>4.51</v>
      </c>
      <c r="P3522" s="95">
        <v>-1.74</v>
      </c>
      <c r="Q3522" s="95">
        <v>4.9000000000000004</v>
      </c>
      <c r="R3522" s="95">
        <v>-12.03</v>
      </c>
      <c r="S3522" s="95">
        <v>-6.96</v>
      </c>
      <c r="T3522" s="95">
        <v>-8.5399999999999991</v>
      </c>
      <c r="U3522" s="95">
        <v>0.57999999999999996</v>
      </c>
      <c r="V3522" s="95">
        <v>0.42</v>
      </c>
      <c r="W3522" s="95">
        <v>0.28999999999999998</v>
      </c>
      <c r="X3522" s="95">
        <v>-1.37</v>
      </c>
      <c r="Y3522" s="95"/>
      <c r="Z3522" s="74" t="s">
        <v>1111</v>
      </c>
      <c r="AA3522" s="95">
        <v>19.53</v>
      </c>
      <c r="AB3522" s="95">
        <v>-2.35</v>
      </c>
      <c r="AC3522" s="74" t="s">
        <v>1111</v>
      </c>
      <c r="AD3522" s="95">
        <v>1064110767</v>
      </c>
    </row>
    <row r="3523" spans="1:30" x14ac:dyDescent="0.2">
      <c r="A3523" s="74" t="s">
        <v>4631</v>
      </c>
      <c r="B3523" s="95">
        <v>14.54</v>
      </c>
      <c r="C3523" s="95"/>
      <c r="D3523" s="95">
        <v>-3.95</v>
      </c>
      <c r="E3523" s="95">
        <v>3.45</v>
      </c>
      <c r="F3523" s="95">
        <v>0.35</v>
      </c>
      <c r="G3523" s="95">
        <v>5.73</v>
      </c>
      <c r="H3523" s="95">
        <v>-3.67</v>
      </c>
      <c r="I3523" s="95">
        <v>-5.36</v>
      </c>
      <c r="J3523" s="95">
        <v>-5.77</v>
      </c>
      <c r="K3523" s="95">
        <v>-8.2100000000000009</v>
      </c>
      <c r="L3523" s="95">
        <v>-2.44</v>
      </c>
      <c r="M3523" s="95">
        <v>1.46</v>
      </c>
      <c r="N3523" s="95">
        <v>0.21</v>
      </c>
      <c r="O3523" s="95">
        <v>-3.59</v>
      </c>
      <c r="P3523" s="95">
        <v>-0.6</v>
      </c>
      <c r="Q3523" s="95">
        <v>0.81</v>
      </c>
      <c r="R3523" s="95">
        <v>-87.3</v>
      </c>
      <c r="S3523" s="95">
        <v>-8.7799999999999994</v>
      </c>
      <c r="T3523" s="95">
        <v>-18.47</v>
      </c>
      <c r="U3523" s="95">
        <v>0.1</v>
      </c>
      <c r="V3523" s="95">
        <v>0.9</v>
      </c>
      <c r="W3523" s="95">
        <v>1.64</v>
      </c>
      <c r="X3523" s="95">
        <v>8.6199999999999992</v>
      </c>
      <c r="Y3523" s="95"/>
      <c r="Z3523" s="74" t="s">
        <v>1111</v>
      </c>
      <c r="AA3523" s="95">
        <v>4.21</v>
      </c>
      <c r="AB3523" s="95">
        <v>-3.68</v>
      </c>
      <c r="AC3523" s="74" t="s">
        <v>1111</v>
      </c>
      <c r="AD3523" s="95">
        <v>875178594</v>
      </c>
    </row>
    <row r="3524" spans="1:30" x14ac:dyDescent="0.2">
      <c r="A3524" s="74" t="s">
        <v>4632</v>
      </c>
      <c r="B3524" s="95">
        <v>4.95</v>
      </c>
      <c r="C3524" s="95"/>
      <c r="D3524" s="95">
        <v>-1.54</v>
      </c>
      <c r="E3524" s="95">
        <v>0.74</v>
      </c>
      <c r="F3524" s="95">
        <v>0.68</v>
      </c>
      <c r="G3524" s="95"/>
      <c r="H3524" s="95"/>
      <c r="I3524" s="95"/>
      <c r="J3524" s="95">
        <v>-1.54</v>
      </c>
      <c r="K3524" s="95">
        <v>0.5</v>
      </c>
      <c r="L3524" s="95">
        <v>2.0499999999999998</v>
      </c>
      <c r="M3524" s="95">
        <v>-0.98</v>
      </c>
      <c r="N3524" s="95"/>
      <c r="O3524" s="95">
        <v>0.78</v>
      </c>
      <c r="P3524" s="95">
        <v>-10.93</v>
      </c>
      <c r="Q3524" s="95">
        <v>16.47</v>
      </c>
      <c r="R3524" s="95">
        <v>-47.81</v>
      </c>
      <c r="S3524" s="95">
        <v>-44.3</v>
      </c>
      <c r="T3524" s="95">
        <v>-47.81</v>
      </c>
      <c r="U3524" s="95">
        <v>0.93</v>
      </c>
      <c r="V3524" s="95">
        <v>7.0000000000000007E-2</v>
      </c>
      <c r="W3524" s="95">
        <v>0</v>
      </c>
      <c r="X3524" s="95"/>
      <c r="Y3524" s="95"/>
      <c r="Z3524" s="74" t="s">
        <v>1111</v>
      </c>
      <c r="AA3524" s="95">
        <v>6.71</v>
      </c>
      <c r="AB3524" s="95">
        <v>-3.21</v>
      </c>
      <c r="AC3524" s="74" t="s">
        <v>1111</v>
      </c>
      <c r="AD3524" s="95">
        <v>267381675</v>
      </c>
    </row>
    <row r="3525" spans="1:30" x14ac:dyDescent="0.2">
      <c r="A3525" s="74" t="s">
        <v>4633</v>
      </c>
      <c r="B3525" s="95">
        <v>36.49</v>
      </c>
      <c r="C3525" s="95"/>
      <c r="D3525" s="95">
        <v>-48.83</v>
      </c>
      <c r="E3525" s="95">
        <v>10.09</v>
      </c>
      <c r="F3525" s="95">
        <v>8.16</v>
      </c>
      <c r="G3525" s="95">
        <v>82.19</v>
      </c>
      <c r="H3525" s="95">
        <v>-62.39</v>
      </c>
      <c r="I3525" s="95">
        <v>-61.89</v>
      </c>
      <c r="J3525" s="95">
        <v>-48.43</v>
      </c>
      <c r="K3525" s="95">
        <v>-43.64</v>
      </c>
      <c r="L3525" s="95">
        <v>4.79</v>
      </c>
      <c r="M3525" s="95">
        <v>-1</v>
      </c>
      <c r="N3525" s="95">
        <v>30.22</v>
      </c>
      <c r="O3525" s="95">
        <v>10.74</v>
      </c>
      <c r="P3525" s="95">
        <v>-101.52</v>
      </c>
      <c r="Q3525" s="95">
        <v>5.76</v>
      </c>
      <c r="R3525" s="95">
        <v>-20.67</v>
      </c>
      <c r="S3525" s="95">
        <v>-16.72</v>
      </c>
      <c r="T3525" s="95">
        <v>-21.15</v>
      </c>
      <c r="U3525" s="95">
        <v>0.81</v>
      </c>
      <c r="V3525" s="95">
        <v>0.19</v>
      </c>
      <c r="W3525" s="95">
        <v>0.27</v>
      </c>
      <c r="X3525" s="95"/>
      <c r="Y3525" s="95"/>
      <c r="Z3525" s="74" t="s">
        <v>1111</v>
      </c>
      <c r="AA3525" s="95">
        <v>3.62</v>
      </c>
      <c r="AB3525" s="95">
        <v>-0.75</v>
      </c>
      <c r="AC3525" s="74" t="s">
        <v>1111</v>
      </c>
      <c r="AD3525" s="95">
        <v>19165577018</v>
      </c>
    </row>
    <row r="3526" spans="1:30" x14ac:dyDescent="0.2">
      <c r="A3526" s="74" t="s">
        <v>4634</v>
      </c>
      <c r="B3526" s="95">
        <v>8.02</v>
      </c>
      <c r="C3526" s="95">
        <v>46.76</v>
      </c>
      <c r="D3526" s="95">
        <v>43.83</v>
      </c>
      <c r="E3526" s="95">
        <v>0.76</v>
      </c>
      <c r="F3526" s="95">
        <v>0.52</v>
      </c>
      <c r="G3526" s="95">
        <v>36.96</v>
      </c>
      <c r="H3526" s="95">
        <v>1.0900000000000001</v>
      </c>
      <c r="I3526" s="95">
        <v>0.77</v>
      </c>
      <c r="J3526" s="95">
        <v>30.95</v>
      </c>
      <c r="K3526" s="95">
        <v>18.64</v>
      </c>
      <c r="L3526" s="95">
        <v>-12.32</v>
      </c>
      <c r="M3526" s="95">
        <v>-0.3</v>
      </c>
      <c r="N3526" s="95">
        <v>0.34</v>
      </c>
      <c r="O3526" s="95">
        <v>1.88</v>
      </c>
      <c r="P3526" s="95">
        <v>-0.94</v>
      </c>
      <c r="Q3526" s="95">
        <v>2.65</v>
      </c>
      <c r="R3526" s="95">
        <v>1.73</v>
      </c>
      <c r="S3526" s="95">
        <v>1.19</v>
      </c>
      <c r="T3526" s="95">
        <v>1.81</v>
      </c>
      <c r="U3526" s="95">
        <v>0.69</v>
      </c>
      <c r="V3526" s="95">
        <v>0.31</v>
      </c>
      <c r="W3526" s="95">
        <v>1.55</v>
      </c>
      <c r="X3526" s="95">
        <v>-7.53</v>
      </c>
      <c r="Y3526" s="95">
        <v>-35.74</v>
      </c>
      <c r="Z3526" s="74" t="s">
        <v>1111</v>
      </c>
      <c r="AA3526" s="95">
        <v>10.57</v>
      </c>
      <c r="AB3526" s="95">
        <v>0.18</v>
      </c>
      <c r="AC3526" s="74" t="s">
        <v>1111</v>
      </c>
      <c r="AD3526" s="95">
        <v>27393112</v>
      </c>
    </row>
    <row r="3527" spans="1:30" x14ac:dyDescent="0.2">
      <c r="A3527" s="74" t="s">
        <v>4635</v>
      </c>
      <c r="B3527" s="95">
        <v>66.739999999999995</v>
      </c>
      <c r="C3527" s="95">
        <v>1.75</v>
      </c>
      <c r="D3527" s="95">
        <v>7.83</v>
      </c>
      <c r="E3527" s="95">
        <v>2.2799999999999998</v>
      </c>
      <c r="F3527" s="95">
        <v>0.67</v>
      </c>
      <c r="G3527" s="95">
        <v>19.350000000000001</v>
      </c>
      <c r="H3527" s="95">
        <v>8.6199999999999992</v>
      </c>
      <c r="I3527" s="95">
        <v>5.45</v>
      </c>
      <c r="J3527" s="95">
        <v>4.95</v>
      </c>
      <c r="K3527" s="95">
        <v>8.2100000000000009</v>
      </c>
      <c r="L3527" s="95">
        <v>3.26</v>
      </c>
      <c r="M3527" s="95">
        <v>1.5</v>
      </c>
      <c r="N3527" s="95">
        <v>0.43</v>
      </c>
      <c r="O3527" s="95">
        <v>3.48</v>
      </c>
      <c r="P3527" s="95">
        <v>-1.06</v>
      </c>
      <c r="Q3527" s="95">
        <v>2.11</v>
      </c>
      <c r="R3527" s="95">
        <v>29.15</v>
      </c>
      <c r="S3527" s="95">
        <v>8.5500000000000007</v>
      </c>
      <c r="T3527" s="95">
        <v>14.3</v>
      </c>
      <c r="U3527" s="95">
        <v>0.28999999999999998</v>
      </c>
      <c r="V3527" s="95">
        <v>0.71</v>
      </c>
      <c r="W3527" s="95">
        <v>1.57</v>
      </c>
      <c r="X3527" s="95">
        <v>21.99</v>
      </c>
      <c r="Y3527" s="95">
        <v>18.12</v>
      </c>
      <c r="Z3527" s="74" t="s">
        <v>1111</v>
      </c>
      <c r="AA3527" s="95">
        <v>29.25</v>
      </c>
      <c r="AB3527" s="95">
        <v>8.5299999999999994</v>
      </c>
      <c r="AC3527" s="74" t="s">
        <v>1111</v>
      </c>
      <c r="AD3527" s="95">
        <v>1578801440</v>
      </c>
    </row>
    <row r="3528" spans="1:30" x14ac:dyDescent="0.2">
      <c r="A3528" s="74" t="s">
        <v>4636</v>
      </c>
      <c r="B3528" s="95">
        <v>1.61</v>
      </c>
      <c r="C3528" s="95"/>
      <c r="D3528" s="95">
        <v>-3.38</v>
      </c>
      <c r="E3528" s="95">
        <v>4.0599999999999996</v>
      </c>
      <c r="F3528" s="95">
        <v>3.29</v>
      </c>
      <c r="G3528" s="95">
        <v>28</v>
      </c>
      <c r="H3528" s="95">
        <v>-22853</v>
      </c>
      <c r="I3528" s="95">
        <v>-20934.5</v>
      </c>
      <c r="J3528" s="95">
        <v>-3.1</v>
      </c>
      <c r="K3528" s="95">
        <v>-2.2799999999999998</v>
      </c>
      <c r="L3528" s="95">
        <v>0.82</v>
      </c>
      <c r="M3528" s="95">
        <v>-1.07</v>
      </c>
      <c r="N3528" s="95">
        <v>707.87</v>
      </c>
      <c r="O3528" s="95">
        <v>4.17</v>
      </c>
      <c r="P3528" s="95">
        <v>-112.99</v>
      </c>
      <c r="Q3528" s="95">
        <v>5.38</v>
      </c>
      <c r="R3528" s="95">
        <v>-120.07</v>
      </c>
      <c r="S3528" s="95">
        <v>-97.4</v>
      </c>
      <c r="T3528" s="95">
        <v>-131.08000000000001</v>
      </c>
      <c r="U3528" s="95">
        <v>0.81</v>
      </c>
      <c r="V3528" s="95">
        <v>0.19</v>
      </c>
      <c r="W3528" s="95">
        <v>0</v>
      </c>
      <c r="X3528" s="95"/>
      <c r="Y3528" s="95"/>
      <c r="Z3528" s="74" t="s">
        <v>1111</v>
      </c>
      <c r="AA3528" s="95">
        <v>0.4</v>
      </c>
      <c r="AB3528" s="95">
        <v>-0.48</v>
      </c>
      <c r="AC3528" s="74" t="s">
        <v>1111</v>
      </c>
      <c r="AD3528" s="95">
        <v>141574545</v>
      </c>
    </row>
    <row r="3529" spans="1:30" x14ac:dyDescent="0.2">
      <c r="A3529" s="74" t="s">
        <v>4637</v>
      </c>
      <c r="B3529" s="95">
        <v>0.05</v>
      </c>
      <c r="C3529" s="95"/>
      <c r="D3529" s="95">
        <v>-0.11</v>
      </c>
      <c r="E3529" s="95">
        <v>0.13</v>
      </c>
      <c r="F3529" s="95">
        <v>0.1</v>
      </c>
      <c r="G3529" s="95">
        <v>28</v>
      </c>
      <c r="H3529" s="95">
        <v>-22853</v>
      </c>
      <c r="I3529" s="95">
        <v>-20934.5</v>
      </c>
      <c r="J3529" s="95">
        <v>-0.1</v>
      </c>
      <c r="K3529" s="95">
        <v>-2.2799999999999998</v>
      </c>
      <c r="L3529" s="95">
        <v>0.82</v>
      </c>
      <c r="M3529" s="95">
        <v>-1.07</v>
      </c>
      <c r="N3529" s="95">
        <v>21.98</v>
      </c>
      <c r="O3529" s="95">
        <v>0.13</v>
      </c>
      <c r="P3529" s="95">
        <v>-3.51</v>
      </c>
      <c r="Q3529" s="95">
        <v>5.38</v>
      </c>
      <c r="R3529" s="95">
        <v>-120.07</v>
      </c>
      <c r="S3529" s="95">
        <v>-97.4</v>
      </c>
      <c r="T3529" s="95">
        <v>-131.08000000000001</v>
      </c>
      <c r="U3529" s="95">
        <v>0.81</v>
      </c>
      <c r="V3529" s="95">
        <v>0.19</v>
      </c>
      <c r="W3529" s="95">
        <v>0</v>
      </c>
      <c r="X3529" s="95"/>
      <c r="Y3529" s="95"/>
      <c r="Z3529" s="74" t="s">
        <v>1111</v>
      </c>
      <c r="AA3529" s="95">
        <v>0.4</v>
      </c>
      <c r="AB3529" s="95">
        <v>-0.48</v>
      </c>
      <c r="AC3529" s="74" t="s">
        <v>1111</v>
      </c>
      <c r="AD3529" s="95">
        <v>141574545</v>
      </c>
    </row>
    <row r="3530" spans="1:30" x14ac:dyDescent="0.2">
      <c r="A3530" s="74" t="s">
        <v>4638</v>
      </c>
      <c r="B3530" s="95">
        <v>1.01</v>
      </c>
      <c r="C3530" s="95"/>
      <c r="D3530" s="95">
        <v>-2.12</v>
      </c>
      <c r="E3530" s="95">
        <v>2.5499999999999998</v>
      </c>
      <c r="F3530" s="95">
        <v>2.0699999999999998</v>
      </c>
      <c r="G3530" s="95">
        <v>28</v>
      </c>
      <c r="H3530" s="95">
        <v>-22853</v>
      </c>
      <c r="I3530" s="95">
        <v>-20934.5</v>
      </c>
      <c r="J3530" s="95">
        <v>-1.94</v>
      </c>
      <c r="K3530" s="95">
        <v>-2.2799999999999998</v>
      </c>
      <c r="L3530" s="95">
        <v>0.82</v>
      </c>
      <c r="M3530" s="95">
        <v>-1.07</v>
      </c>
      <c r="N3530" s="95">
        <v>444.07</v>
      </c>
      <c r="O3530" s="95">
        <v>2.61</v>
      </c>
      <c r="P3530" s="95">
        <v>-70.88</v>
      </c>
      <c r="Q3530" s="95">
        <v>5.38</v>
      </c>
      <c r="R3530" s="95">
        <v>-120.07</v>
      </c>
      <c r="S3530" s="95">
        <v>-97.4</v>
      </c>
      <c r="T3530" s="95">
        <v>-131.08000000000001</v>
      </c>
      <c r="U3530" s="95">
        <v>0.81</v>
      </c>
      <c r="V3530" s="95">
        <v>0.19</v>
      </c>
      <c r="W3530" s="95">
        <v>0</v>
      </c>
      <c r="X3530" s="95"/>
      <c r="Y3530" s="95"/>
      <c r="Z3530" s="74" t="s">
        <v>1111</v>
      </c>
      <c r="AA3530" s="95">
        <v>0.4</v>
      </c>
      <c r="AB3530" s="95">
        <v>-0.48</v>
      </c>
      <c r="AC3530" s="74" t="s">
        <v>1111</v>
      </c>
      <c r="AD3530" s="95">
        <v>141574545</v>
      </c>
    </row>
    <row r="3531" spans="1:30" x14ac:dyDescent="0.2">
      <c r="A3531" s="74" t="s">
        <v>4639</v>
      </c>
      <c r="B3531" s="95">
        <v>16.170000000000002</v>
      </c>
      <c r="C3531" s="95">
        <v>4.38</v>
      </c>
      <c r="D3531" s="95">
        <v>18.670000000000002</v>
      </c>
      <c r="E3531" s="95">
        <v>5.67</v>
      </c>
      <c r="F3531" s="95">
        <v>4.5999999999999996</v>
      </c>
      <c r="G3531" s="95">
        <v>66.06</v>
      </c>
      <c r="H3531" s="95">
        <v>56.43</v>
      </c>
      <c r="I3531" s="95">
        <v>57.26</v>
      </c>
      <c r="J3531" s="95">
        <v>18.940000000000001</v>
      </c>
      <c r="K3531" s="95">
        <v>16.399999999999999</v>
      </c>
      <c r="L3531" s="95">
        <v>-2.54</v>
      </c>
      <c r="M3531" s="95">
        <v>-0.76</v>
      </c>
      <c r="N3531" s="95">
        <v>10.69</v>
      </c>
      <c r="O3531" s="95">
        <v>6.56</v>
      </c>
      <c r="P3531" s="95">
        <v>-38.54</v>
      </c>
      <c r="Q3531" s="95">
        <v>4.92</v>
      </c>
      <c r="R3531" s="95">
        <v>30.38</v>
      </c>
      <c r="S3531" s="95">
        <v>24.65</v>
      </c>
      <c r="T3531" s="95">
        <v>29.94</v>
      </c>
      <c r="U3531" s="95">
        <v>0.81</v>
      </c>
      <c r="V3531" s="95">
        <v>0.19</v>
      </c>
      <c r="W3531" s="95">
        <v>0.43</v>
      </c>
      <c r="X3531" s="95"/>
      <c r="Y3531" s="95"/>
      <c r="Z3531" s="74" t="s">
        <v>1111</v>
      </c>
      <c r="AA3531" s="95">
        <v>2.85</v>
      </c>
      <c r="AB3531" s="95">
        <v>0.87</v>
      </c>
      <c r="AC3531" s="74" t="s">
        <v>1111</v>
      </c>
      <c r="AD3531" s="95">
        <v>2201505075</v>
      </c>
    </row>
    <row r="3532" spans="1:30" x14ac:dyDescent="0.2">
      <c r="A3532" s="74" t="s">
        <v>4640</v>
      </c>
      <c r="B3532" s="95">
        <v>6.03</v>
      </c>
      <c r="C3532" s="95"/>
      <c r="D3532" s="95">
        <v>-0.53</v>
      </c>
      <c r="E3532" s="95">
        <v>3.37</v>
      </c>
      <c r="F3532" s="95">
        <v>1.28</v>
      </c>
      <c r="G3532" s="95">
        <v>52.36</v>
      </c>
      <c r="H3532" s="95">
        <v>-828.6</v>
      </c>
      <c r="I3532" s="95">
        <v>-826.71</v>
      </c>
      <c r="J3532" s="95">
        <v>-0.53</v>
      </c>
      <c r="K3532" s="95">
        <v>-0.6</v>
      </c>
      <c r="L3532" s="95">
        <v>-7.0000000000000007E-2</v>
      </c>
      <c r="M3532" s="95">
        <v>0.46</v>
      </c>
      <c r="N3532" s="95">
        <v>4.37</v>
      </c>
      <c r="O3532" s="95">
        <v>5.92</v>
      </c>
      <c r="P3532" s="95">
        <v>-2.1</v>
      </c>
      <c r="Q3532" s="95">
        <v>2.2200000000000002</v>
      </c>
      <c r="R3532" s="95">
        <v>-637.13</v>
      </c>
      <c r="S3532" s="95">
        <v>-241.39</v>
      </c>
      <c r="T3532" s="95">
        <v>-316.8</v>
      </c>
      <c r="U3532" s="95">
        <v>0.38</v>
      </c>
      <c r="V3532" s="95">
        <v>0.62</v>
      </c>
      <c r="W3532" s="95">
        <v>0.28999999999999998</v>
      </c>
      <c r="X3532" s="95"/>
      <c r="Y3532" s="95"/>
      <c r="Z3532" s="74" t="s">
        <v>1111</v>
      </c>
      <c r="AA3532" s="95">
        <v>1.79</v>
      </c>
      <c r="AB3532" s="95">
        <v>-11.42</v>
      </c>
      <c r="AC3532" s="74" t="s">
        <v>1111</v>
      </c>
      <c r="AD3532" s="95">
        <v>796079394</v>
      </c>
    </row>
    <row r="3533" spans="1:30" x14ac:dyDescent="0.2">
      <c r="A3533" s="74" t="s">
        <v>4641</v>
      </c>
      <c r="B3533" s="95">
        <v>2.41</v>
      </c>
      <c r="C3533" s="95"/>
      <c r="D3533" s="95">
        <v>-0.21</v>
      </c>
      <c r="E3533" s="95">
        <v>1.35</v>
      </c>
      <c r="F3533" s="95">
        <v>0.51</v>
      </c>
      <c r="G3533" s="95">
        <v>52.36</v>
      </c>
      <c r="H3533" s="95">
        <v>-828.6</v>
      </c>
      <c r="I3533" s="95">
        <v>-826.71</v>
      </c>
      <c r="J3533" s="95">
        <v>-0.21</v>
      </c>
      <c r="K3533" s="95">
        <v>-0.6</v>
      </c>
      <c r="L3533" s="95">
        <v>-7.0000000000000007E-2</v>
      </c>
      <c r="M3533" s="95">
        <v>0.46</v>
      </c>
      <c r="N3533" s="95">
        <v>1.75</v>
      </c>
      <c r="O3533" s="95">
        <v>2.37</v>
      </c>
      <c r="P3533" s="95">
        <v>-0.84</v>
      </c>
      <c r="Q3533" s="95">
        <v>2.2200000000000002</v>
      </c>
      <c r="R3533" s="95">
        <v>-637.13</v>
      </c>
      <c r="S3533" s="95">
        <v>-241.39</v>
      </c>
      <c r="T3533" s="95">
        <v>-316.8</v>
      </c>
      <c r="U3533" s="95">
        <v>0.38</v>
      </c>
      <c r="V3533" s="95">
        <v>0.62</v>
      </c>
      <c r="W3533" s="95">
        <v>0.28999999999999998</v>
      </c>
      <c r="X3533" s="95"/>
      <c r="Y3533" s="95"/>
      <c r="Z3533" s="74" t="s">
        <v>1111</v>
      </c>
      <c r="AA3533" s="95">
        <v>1.79</v>
      </c>
      <c r="AB3533" s="95">
        <v>-11.42</v>
      </c>
      <c r="AC3533" s="74" t="s">
        <v>1111</v>
      </c>
      <c r="AD3533" s="95">
        <v>796079394</v>
      </c>
    </row>
    <row r="3534" spans="1:30" x14ac:dyDescent="0.2">
      <c r="A3534" s="74" t="s">
        <v>4642</v>
      </c>
      <c r="B3534" s="95">
        <v>326.29000000000002</v>
      </c>
      <c r="C3534" s="95"/>
      <c r="D3534" s="95">
        <v>114.11</v>
      </c>
      <c r="E3534" s="95">
        <v>23.73</v>
      </c>
      <c r="F3534" s="95">
        <v>4.6399999999999997</v>
      </c>
      <c r="G3534" s="95">
        <v>85.03</v>
      </c>
      <c r="H3534" s="95">
        <v>22.45</v>
      </c>
      <c r="I3534" s="95">
        <v>17.309999999999999</v>
      </c>
      <c r="J3534" s="95">
        <v>88</v>
      </c>
      <c r="K3534" s="95">
        <v>87.15</v>
      </c>
      <c r="L3534" s="95">
        <v>-0.85</v>
      </c>
      <c r="M3534" s="95">
        <v>-0.23</v>
      </c>
      <c r="N3534" s="95">
        <v>19.75</v>
      </c>
      <c r="O3534" s="95">
        <v>86.32</v>
      </c>
      <c r="P3534" s="95">
        <v>-21.65</v>
      </c>
      <c r="Q3534" s="95">
        <v>1.07</v>
      </c>
      <c r="R3534" s="95">
        <v>20.8</v>
      </c>
      <c r="S3534" s="95">
        <v>4.07</v>
      </c>
      <c r="T3534" s="95">
        <v>19.79</v>
      </c>
      <c r="U3534" s="95">
        <v>0.2</v>
      </c>
      <c r="V3534" s="95">
        <v>0.8</v>
      </c>
      <c r="W3534" s="95">
        <v>0.24</v>
      </c>
      <c r="X3534" s="95">
        <v>30.23</v>
      </c>
      <c r="Y3534" s="95">
        <v>46.94</v>
      </c>
      <c r="Z3534" s="74" t="s">
        <v>1111</v>
      </c>
      <c r="AA3534" s="95">
        <v>13.75</v>
      </c>
      <c r="AB3534" s="95">
        <v>2.86</v>
      </c>
      <c r="AC3534" s="74" t="s">
        <v>1111</v>
      </c>
      <c r="AD3534" s="95">
        <v>19585818282</v>
      </c>
    </row>
    <row r="3535" spans="1:30" x14ac:dyDescent="0.2">
      <c r="A3535" s="74" t="s">
        <v>4643</v>
      </c>
      <c r="B3535" s="95">
        <v>2</v>
      </c>
      <c r="C3535" s="95"/>
      <c r="D3535" s="95">
        <v>-14.48</v>
      </c>
      <c r="E3535" s="95">
        <v>8.35</v>
      </c>
      <c r="F3535" s="95">
        <v>1.24</v>
      </c>
      <c r="G3535" s="95">
        <v>48.89</v>
      </c>
      <c r="H3535" s="95">
        <v>-12.57</v>
      </c>
      <c r="I3535" s="95">
        <v>-25.54</v>
      </c>
      <c r="J3535" s="95">
        <v>-29.44</v>
      </c>
      <c r="K3535" s="95">
        <v>-9.4499999999999993</v>
      </c>
      <c r="L3535" s="95">
        <v>19.98</v>
      </c>
      <c r="M3535" s="95">
        <v>-5.67</v>
      </c>
      <c r="N3535" s="95">
        <v>3.7</v>
      </c>
      <c r="O3535" s="95">
        <v>16.25</v>
      </c>
      <c r="P3535" s="95">
        <v>-10.57</v>
      </c>
      <c r="Q3535" s="95">
        <v>1.0900000000000001</v>
      </c>
      <c r="R3535" s="95">
        <v>-57.65</v>
      </c>
      <c r="S3535" s="95">
        <v>-8.58</v>
      </c>
      <c r="T3535" s="95">
        <v>-58</v>
      </c>
      <c r="U3535" s="95">
        <v>0.15</v>
      </c>
      <c r="V3535" s="95">
        <v>0.85</v>
      </c>
      <c r="W3535" s="95">
        <v>0.34</v>
      </c>
      <c r="X3535" s="95">
        <v>24.36</v>
      </c>
      <c r="Y3535" s="95"/>
      <c r="Z3535" s="74" t="s">
        <v>1111</v>
      </c>
      <c r="AA3535" s="95">
        <v>0.24</v>
      </c>
      <c r="AB3535" s="95">
        <v>-0.14000000000000001</v>
      </c>
      <c r="AC3535" s="74" t="s">
        <v>1111</v>
      </c>
      <c r="AD3535" s="95">
        <v>103383800</v>
      </c>
    </row>
    <row r="3536" spans="1:30" x14ac:dyDescent="0.2">
      <c r="A3536" s="74" t="s">
        <v>4644</v>
      </c>
      <c r="B3536" s="95">
        <v>120.09</v>
      </c>
      <c r="C3536" s="95">
        <v>2.17</v>
      </c>
      <c r="D3536" s="95">
        <v>33.869999999999997</v>
      </c>
      <c r="E3536" s="95">
        <v>13.89</v>
      </c>
      <c r="F3536" s="95">
        <v>4.47</v>
      </c>
      <c r="G3536" s="95">
        <v>70.260000000000005</v>
      </c>
      <c r="H3536" s="95">
        <v>39.01</v>
      </c>
      <c r="I3536" s="95">
        <v>29.53</v>
      </c>
      <c r="J3536" s="95">
        <v>25.64</v>
      </c>
      <c r="K3536" s="95">
        <v>25.48</v>
      </c>
      <c r="L3536" s="95">
        <v>-0.15</v>
      </c>
      <c r="M3536" s="95">
        <v>-0.08</v>
      </c>
      <c r="N3536" s="95">
        <v>10</v>
      </c>
      <c r="O3536" s="95">
        <v>30.71</v>
      </c>
      <c r="P3536" s="95">
        <v>-14.18</v>
      </c>
      <c r="Q3536" s="95">
        <v>1.27</v>
      </c>
      <c r="R3536" s="95">
        <v>41</v>
      </c>
      <c r="S3536" s="95">
        <v>13.2</v>
      </c>
      <c r="T3536" s="95">
        <v>32.58</v>
      </c>
      <c r="U3536" s="95">
        <v>0.32</v>
      </c>
      <c r="V3536" s="95">
        <v>0.68</v>
      </c>
      <c r="W3536" s="95">
        <v>0.45</v>
      </c>
      <c r="X3536" s="95">
        <v>6.57</v>
      </c>
      <c r="Y3536" s="95">
        <v>7.72</v>
      </c>
      <c r="Z3536" s="74" t="s">
        <v>1111</v>
      </c>
      <c r="AA3536" s="95">
        <v>8.65</v>
      </c>
      <c r="AB3536" s="95">
        <v>3.55</v>
      </c>
      <c r="AC3536" s="74" t="s">
        <v>1111</v>
      </c>
      <c r="AD3536" s="95">
        <v>43323308130</v>
      </c>
    </row>
    <row r="3537" spans="1:30" x14ac:dyDescent="0.2">
      <c r="A3537" s="74" t="s">
        <v>4645</v>
      </c>
      <c r="B3537" s="95">
        <v>75.989999999999995</v>
      </c>
      <c r="C3537" s="95">
        <v>2.62</v>
      </c>
      <c r="D3537" s="95">
        <v>13.22</v>
      </c>
      <c r="E3537" s="95">
        <v>1.1000000000000001</v>
      </c>
      <c r="F3537" s="95">
        <v>0.19</v>
      </c>
      <c r="G3537" s="95">
        <v>0</v>
      </c>
      <c r="H3537" s="95">
        <v>55.61</v>
      </c>
      <c r="I3537" s="95">
        <v>43.67</v>
      </c>
      <c r="J3537" s="95">
        <v>10.38</v>
      </c>
      <c r="K3537" s="95">
        <v>-9.27</v>
      </c>
      <c r="L3537" s="95">
        <v>-19.649999999999999</v>
      </c>
      <c r="M3537" s="95">
        <v>-2.09</v>
      </c>
      <c r="N3537" s="95">
        <v>5.78</v>
      </c>
      <c r="O3537" s="95"/>
      <c r="P3537" s="95">
        <v>-0.19</v>
      </c>
      <c r="Q3537" s="95"/>
      <c r="R3537" s="95">
        <v>8.35</v>
      </c>
      <c r="S3537" s="95">
        <v>1.45</v>
      </c>
      <c r="T3537" s="95">
        <v>7.83</v>
      </c>
      <c r="U3537" s="95">
        <v>0.17</v>
      </c>
      <c r="V3537" s="95">
        <v>0.83</v>
      </c>
      <c r="W3537" s="95">
        <v>0.03</v>
      </c>
      <c r="X3537" s="95">
        <v>10.039999999999999</v>
      </c>
      <c r="Y3537" s="95">
        <v>13.03</v>
      </c>
      <c r="Z3537" s="74" t="s">
        <v>1111</v>
      </c>
      <c r="AA3537" s="95">
        <v>68.849999999999994</v>
      </c>
      <c r="AB3537" s="95">
        <v>5.75</v>
      </c>
      <c r="AC3537" s="74" t="s">
        <v>1111</v>
      </c>
      <c r="AD3537" s="95">
        <v>7003618350</v>
      </c>
    </row>
    <row r="3538" spans="1:30" x14ac:dyDescent="0.2">
      <c r="A3538" s="74" t="s">
        <v>4646</v>
      </c>
      <c r="B3538" s="95">
        <v>30.44</v>
      </c>
      <c r="C3538" s="95">
        <v>6.61</v>
      </c>
      <c r="D3538" s="95">
        <v>-59.12</v>
      </c>
      <c r="E3538" s="95">
        <v>1.44</v>
      </c>
      <c r="F3538" s="95">
        <v>0.66</v>
      </c>
      <c r="G3538" s="95">
        <v>28.75</v>
      </c>
      <c r="H3538" s="95">
        <v>-0.39</v>
      </c>
      <c r="I3538" s="95">
        <v>-5.18</v>
      </c>
      <c r="J3538" s="95">
        <v>-789.09</v>
      </c>
      <c r="K3538" s="95">
        <v>-1207.75</v>
      </c>
      <c r="L3538" s="95">
        <v>-418.66</v>
      </c>
      <c r="M3538" s="95">
        <v>0.76</v>
      </c>
      <c r="N3538" s="95">
        <v>3.06</v>
      </c>
      <c r="O3538" s="95">
        <v>-41.15</v>
      </c>
      <c r="P3538" s="95">
        <v>-0.68</v>
      </c>
      <c r="Q3538" s="95">
        <v>0.69</v>
      </c>
      <c r="R3538" s="95">
        <v>-2.4300000000000002</v>
      </c>
      <c r="S3538" s="95">
        <v>-1.1100000000000001</v>
      </c>
      <c r="T3538" s="95">
        <v>-0.56000000000000005</v>
      </c>
      <c r="U3538" s="95">
        <v>0.46</v>
      </c>
      <c r="V3538" s="95">
        <v>0.54</v>
      </c>
      <c r="W3538" s="95">
        <v>0.21</v>
      </c>
      <c r="X3538" s="95">
        <v>5.78</v>
      </c>
      <c r="Y3538" s="95"/>
      <c r="Z3538" s="74" t="s">
        <v>1111</v>
      </c>
      <c r="AA3538" s="95">
        <v>21.17</v>
      </c>
      <c r="AB3538" s="95">
        <v>-0.51</v>
      </c>
      <c r="AC3538" s="74" t="s">
        <v>1111</v>
      </c>
      <c r="AD3538" s="95">
        <v>16753064940</v>
      </c>
    </row>
    <row r="3539" spans="1:30" x14ac:dyDescent="0.2">
      <c r="A3539" s="74" t="s">
        <v>4647</v>
      </c>
      <c r="B3539" s="95">
        <v>25.05</v>
      </c>
      <c r="C3539" s="95"/>
      <c r="D3539" s="95">
        <v>9.73</v>
      </c>
      <c r="E3539" s="95">
        <v>2.48</v>
      </c>
      <c r="F3539" s="95">
        <v>1.5</v>
      </c>
      <c r="G3539" s="95">
        <v>100</v>
      </c>
      <c r="H3539" s="95">
        <v>217.47</v>
      </c>
      <c r="I3539" s="95">
        <v>188.05</v>
      </c>
      <c r="J3539" s="95">
        <v>8.41</v>
      </c>
      <c r="K3539" s="95">
        <v>4.1900000000000004</v>
      </c>
      <c r="L3539" s="95">
        <v>1.43</v>
      </c>
      <c r="M3539" s="95">
        <v>0.42</v>
      </c>
      <c r="N3539" s="95">
        <v>18.29</v>
      </c>
      <c r="O3539" s="95"/>
      <c r="P3539" s="95">
        <v>-1.5</v>
      </c>
      <c r="Q3539" s="95"/>
      <c r="R3539" s="95">
        <v>25.46</v>
      </c>
      <c r="S3539" s="95">
        <v>15.45</v>
      </c>
      <c r="T3539" s="95">
        <v>20.56</v>
      </c>
      <c r="U3539" s="95">
        <v>0.61</v>
      </c>
      <c r="V3539" s="95">
        <v>0.34</v>
      </c>
      <c r="W3539" s="95">
        <v>0.08</v>
      </c>
      <c r="X3539" s="95">
        <v>-8.74</v>
      </c>
      <c r="Y3539" s="95">
        <v>56.29</v>
      </c>
      <c r="Z3539" s="74" t="s">
        <v>1111</v>
      </c>
      <c r="AA3539" s="95">
        <v>10.11</v>
      </c>
      <c r="AB3539" s="95">
        <v>2.58</v>
      </c>
      <c r="AC3539" s="74" t="s">
        <v>1111</v>
      </c>
      <c r="AD3539" s="95">
        <v>3200803965</v>
      </c>
    </row>
    <row r="3540" spans="1:30" x14ac:dyDescent="0.2">
      <c r="A3540" s="74" t="s">
        <v>4648</v>
      </c>
      <c r="B3540" s="95">
        <v>19.22</v>
      </c>
      <c r="C3540" s="95">
        <v>5.68</v>
      </c>
      <c r="D3540" s="95">
        <v>27.5</v>
      </c>
      <c r="E3540" s="95">
        <v>1.06</v>
      </c>
      <c r="F3540" s="95">
        <v>0.13</v>
      </c>
      <c r="G3540" s="95">
        <v>0</v>
      </c>
      <c r="H3540" s="95">
        <v>23.73</v>
      </c>
      <c r="I3540" s="95">
        <v>14.17</v>
      </c>
      <c r="J3540" s="95">
        <v>16.420000000000002</v>
      </c>
      <c r="K3540" s="95">
        <v>-18.73</v>
      </c>
      <c r="L3540" s="95">
        <v>-35.15</v>
      </c>
      <c r="M3540" s="95">
        <v>-2.2599999999999998</v>
      </c>
      <c r="N3540" s="95">
        <v>3.9</v>
      </c>
      <c r="O3540" s="95"/>
      <c r="P3540" s="95">
        <v>-0.13</v>
      </c>
      <c r="Q3540" s="95"/>
      <c r="R3540" s="95">
        <v>3.84</v>
      </c>
      <c r="S3540" s="95">
        <v>0.47</v>
      </c>
      <c r="T3540" s="95">
        <v>3.92</v>
      </c>
      <c r="U3540" s="95">
        <v>0.12</v>
      </c>
      <c r="V3540" s="95">
        <v>0.88</v>
      </c>
      <c r="W3540" s="95">
        <v>0.03</v>
      </c>
      <c r="X3540" s="95">
        <v>10.18</v>
      </c>
      <c r="Y3540" s="95">
        <v>-3.33</v>
      </c>
      <c r="Z3540" s="74" t="s">
        <v>1111</v>
      </c>
      <c r="AA3540" s="95">
        <v>18.18</v>
      </c>
      <c r="AB3540" s="95">
        <v>0.7</v>
      </c>
      <c r="AC3540" s="74" t="s">
        <v>1111</v>
      </c>
      <c r="AD3540" s="95">
        <v>8226544400</v>
      </c>
    </row>
    <row r="3541" spans="1:30" x14ac:dyDescent="0.2">
      <c r="A3541" s="74" t="s">
        <v>4649</v>
      </c>
      <c r="B3541" s="95">
        <v>27.88</v>
      </c>
      <c r="C3541" s="95">
        <v>5.04</v>
      </c>
      <c r="D3541" s="95">
        <v>39.880000000000003</v>
      </c>
      <c r="E3541" s="95">
        <v>1.53</v>
      </c>
      <c r="F3541" s="95">
        <v>0.19</v>
      </c>
      <c r="G3541" s="95">
        <v>0</v>
      </c>
      <c r="H3541" s="95">
        <v>23.73</v>
      </c>
      <c r="I3541" s="95">
        <v>14.17</v>
      </c>
      <c r="J3541" s="95">
        <v>23.82</v>
      </c>
      <c r="K3541" s="95">
        <v>-18.73</v>
      </c>
      <c r="L3541" s="95">
        <v>-35.15</v>
      </c>
      <c r="M3541" s="95">
        <v>-2.2599999999999998</v>
      </c>
      <c r="N3541" s="95">
        <v>5.65</v>
      </c>
      <c r="O3541" s="95"/>
      <c r="P3541" s="95">
        <v>-0.19</v>
      </c>
      <c r="Q3541" s="95"/>
      <c r="R3541" s="95">
        <v>3.84</v>
      </c>
      <c r="S3541" s="95">
        <v>0.47</v>
      </c>
      <c r="T3541" s="95">
        <v>3.92</v>
      </c>
      <c r="U3541" s="95">
        <v>0.12</v>
      </c>
      <c r="V3541" s="95">
        <v>0.88</v>
      </c>
      <c r="W3541" s="95">
        <v>0.03</v>
      </c>
      <c r="X3541" s="95">
        <v>10.18</v>
      </c>
      <c r="Y3541" s="95">
        <v>-3.33</v>
      </c>
      <c r="Z3541" s="74" t="s">
        <v>1111</v>
      </c>
      <c r="AA3541" s="95">
        <v>18.18</v>
      </c>
      <c r="AB3541" s="95">
        <v>0.7</v>
      </c>
      <c r="AC3541" s="74" t="s">
        <v>1111</v>
      </c>
      <c r="AD3541" s="95">
        <v>8226544400</v>
      </c>
    </row>
    <row r="3542" spans="1:30" x14ac:dyDescent="0.2">
      <c r="A3542" s="74" t="s">
        <v>4650</v>
      </c>
      <c r="B3542" s="95">
        <v>15.87</v>
      </c>
      <c r="C3542" s="95"/>
      <c r="D3542" s="95">
        <v>-8.1999999999999993</v>
      </c>
      <c r="E3542" s="95">
        <v>1.1000000000000001</v>
      </c>
      <c r="F3542" s="95">
        <v>0.16</v>
      </c>
      <c r="G3542" s="95">
        <v>1.45</v>
      </c>
      <c r="H3542" s="95">
        <v>0.78</v>
      </c>
      <c r="I3542" s="95">
        <v>-1.03</v>
      </c>
      <c r="J3542" s="95">
        <v>10.85</v>
      </c>
      <c r="K3542" s="95">
        <v>27.9</v>
      </c>
      <c r="L3542" s="95">
        <v>17.04</v>
      </c>
      <c r="M3542" s="95">
        <v>1.73</v>
      </c>
      <c r="N3542" s="95">
        <v>0.08</v>
      </c>
      <c r="O3542" s="95">
        <v>1.48</v>
      </c>
      <c r="P3542" s="95">
        <v>-0.3</v>
      </c>
      <c r="Q3542" s="95">
        <v>1.31</v>
      </c>
      <c r="R3542" s="95">
        <v>-13.46</v>
      </c>
      <c r="S3542" s="95">
        <v>-1.96</v>
      </c>
      <c r="T3542" s="95">
        <v>2.5299999999999998</v>
      </c>
      <c r="U3542" s="95">
        <v>0.15</v>
      </c>
      <c r="V3542" s="95">
        <v>0.85</v>
      </c>
      <c r="W3542" s="95">
        <v>1.91</v>
      </c>
      <c r="X3542" s="95">
        <v>2.87</v>
      </c>
      <c r="Y3542" s="95"/>
      <c r="Z3542" s="74" t="s">
        <v>1111</v>
      </c>
      <c r="AA3542" s="95">
        <v>14.38</v>
      </c>
      <c r="AB3542" s="95">
        <v>-1.94</v>
      </c>
      <c r="AC3542" s="74" t="s">
        <v>1111</v>
      </c>
      <c r="AD3542" s="95">
        <v>1908296085</v>
      </c>
    </row>
    <row r="3543" spans="1:30" x14ac:dyDescent="0.2">
      <c r="A3543" s="74" t="s">
        <v>4651</v>
      </c>
      <c r="B3543" s="95">
        <v>11.24</v>
      </c>
      <c r="C3543" s="95"/>
      <c r="D3543" s="95">
        <v>280.76</v>
      </c>
      <c r="E3543" s="95">
        <v>1.22</v>
      </c>
      <c r="F3543" s="95">
        <v>0.15</v>
      </c>
      <c r="G3543" s="95">
        <v>0</v>
      </c>
      <c r="H3543" s="95">
        <v>4.7699999999999996</v>
      </c>
      <c r="I3543" s="95">
        <v>1.77</v>
      </c>
      <c r="J3543" s="95">
        <v>103.84</v>
      </c>
      <c r="K3543" s="95">
        <v>-184.71</v>
      </c>
      <c r="L3543" s="95">
        <v>-288.55</v>
      </c>
      <c r="M3543" s="95">
        <v>-3.39</v>
      </c>
      <c r="N3543" s="95">
        <v>4.96</v>
      </c>
      <c r="O3543" s="95"/>
      <c r="P3543" s="95">
        <v>-0.15</v>
      </c>
      <c r="Q3543" s="95"/>
      <c r="R3543" s="95">
        <v>0.43</v>
      </c>
      <c r="S3543" s="95">
        <v>0.05</v>
      </c>
      <c r="T3543" s="95">
        <v>0.47</v>
      </c>
      <c r="U3543" s="95">
        <v>0.12</v>
      </c>
      <c r="V3543" s="95">
        <v>0.88</v>
      </c>
      <c r="W3543" s="95">
        <v>0.03</v>
      </c>
      <c r="X3543" s="95">
        <v>4.2300000000000004</v>
      </c>
      <c r="Y3543" s="95">
        <v>-28.17</v>
      </c>
      <c r="Z3543" s="74" t="s">
        <v>1111</v>
      </c>
      <c r="AA3543" s="95">
        <v>9.2100000000000009</v>
      </c>
      <c r="AB3543" s="95">
        <v>0.04</v>
      </c>
      <c r="AC3543" s="74" t="s">
        <v>1111</v>
      </c>
      <c r="AD3543" s="95">
        <v>291989348</v>
      </c>
    </row>
    <row r="3544" spans="1:30" x14ac:dyDescent="0.2">
      <c r="A3544" s="74" t="s">
        <v>4652</v>
      </c>
      <c r="B3544" s="95">
        <v>12.39</v>
      </c>
      <c r="C3544" s="95">
        <v>9.69</v>
      </c>
      <c r="D3544" s="95">
        <v>5.46</v>
      </c>
      <c r="E3544" s="95">
        <v>3.44</v>
      </c>
      <c r="F3544" s="95">
        <v>0.85</v>
      </c>
      <c r="G3544" s="95">
        <v>71.23</v>
      </c>
      <c r="H3544" s="95">
        <v>51.5</v>
      </c>
      <c r="I3544" s="95">
        <v>39.96</v>
      </c>
      <c r="J3544" s="95">
        <v>4.2300000000000004</v>
      </c>
      <c r="K3544" s="95">
        <v>7.61</v>
      </c>
      <c r="L3544" s="95">
        <v>3.38</v>
      </c>
      <c r="M3544" s="95">
        <v>2.75</v>
      </c>
      <c r="N3544" s="95">
        <v>2.1800000000000002</v>
      </c>
      <c r="O3544" s="95">
        <v>11.85</v>
      </c>
      <c r="P3544" s="95">
        <v>-0.96</v>
      </c>
      <c r="Q3544" s="95">
        <v>2.77</v>
      </c>
      <c r="R3544" s="95">
        <v>63.06</v>
      </c>
      <c r="S3544" s="95">
        <v>15.59</v>
      </c>
      <c r="T3544" s="95">
        <v>20.97</v>
      </c>
      <c r="U3544" s="95">
        <v>0.25</v>
      </c>
      <c r="V3544" s="95">
        <v>0.75</v>
      </c>
      <c r="W3544" s="95">
        <v>0.39</v>
      </c>
      <c r="X3544" s="95">
        <v>20.45</v>
      </c>
      <c r="Y3544" s="95">
        <v>14.83</v>
      </c>
      <c r="Z3544" s="74" t="s">
        <v>1111</v>
      </c>
      <c r="AA3544" s="95">
        <v>3.6</v>
      </c>
      <c r="AB3544" s="95">
        <v>2.27</v>
      </c>
      <c r="AC3544" s="74" t="s">
        <v>1111</v>
      </c>
      <c r="AD3544" s="95">
        <v>774586869</v>
      </c>
    </row>
    <row r="3545" spans="1:30" x14ac:dyDescent="0.2">
      <c r="A3545" s="74" t="s">
        <v>4653</v>
      </c>
      <c r="B3545" s="95">
        <v>58.7</v>
      </c>
      <c r="C3545" s="95"/>
      <c r="D3545" s="95">
        <v>16.39</v>
      </c>
      <c r="E3545" s="95">
        <v>2.0099999999999998</v>
      </c>
      <c r="F3545" s="95">
        <v>0.8</v>
      </c>
      <c r="G3545" s="95">
        <v>57.99</v>
      </c>
      <c r="H3545" s="95">
        <v>29.41</v>
      </c>
      <c r="I3545" s="95">
        <v>17.559999999999999</v>
      </c>
      <c r="J3545" s="95">
        <v>9.7899999999999991</v>
      </c>
      <c r="K3545" s="95">
        <v>14.99</v>
      </c>
      <c r="L3545" s="95">
        <v>5.2</v>
      </c>
      <c r="M3545" s="95">
        <v>1.07</v>
      </c>
      <c r="N3545" s="95">
        <v>2.88</v>
      </c>
      <c r="O3545" s="95">
        <v>18.87</v>
      </c>
      <c r="P3545" s="95">
        <v>-0.87</v>
      </c>
      <c r="Q3545" s="95">
        <v>2.0499999999999998</v>
      </c>
      <c r="R3545" s="95">
        <v>12.28</v>
      </c>
      <c r="S3545" s="95">
        <v>4.88</v>
      </c>
      <c r="T3545" s="95">
        <v>8.15</v>
      </c>
      <c r="U3545" s="95">
        <v>0.4</v>
      </c>
      <c r="V3545" s="95">
        <v>0.6</v>
      </c>
      <c r="W3545" s="95">
        <v>0.28000000000000003</v>
      </c>
      <c r="X3545" s="95">
        <v>3.19</v>
      </c>
      <c r="Y3545" s="95">
        <v>10.51</v>
      </c>
      <c r="Z3545" s="74" t="s">
        <v>1111</v>
      </c>
      <c r="AA3545" s="95">
        <v>29.17</v>
      </c>
      <c r="AB3545" s="95">
        <v>3.58</v>
      </c>
      <c r="AC3545" s="74" t="s">
        <v>1111</v>
      </c>
      <c r="AD3545" s="95">
        <v>2941116540</v>
      </c>
    </row>
    <row r="3546" spans="1:30" x14ac:dyDescent="0.2">
      <c r="A3546" s="74" t="s">
        <v>4654</v>
      </c>
      <c r="B3546" s="95">
        <v>17.059999999999999</v>
      </c>
      <c r="C3546" s="95">
        <v>1.64</v>
      </c>
      <c r="D3546" s="95">
        <v>11.4</v>
      </c>
      <c r="E3546" s="95">
        <v>0.96</v>
      </c>
      <c r="F3546" s="95">
        <v>0.08</v>
      </c>
      <c r="G3546" s="95">
        <v>0</v>
      </c>
      <c r="H3546" s="95">
        <v>31.09</v>
      </c>
      <c r="I3546" s="95">
        <v>17.29</v>
      </c>
      <c r="J3546" s="95">
        <v>6.34</v>
      </c>
      <c r="K3546" s="95">
        <v>-19.63</v>
      </c>
      <c r="L3546" s="95">
        <v>-25.96</v>
      </c>
      <c r="M3546" s="95">
        <v>-3.92</v>
      </c>
      <c r="N3546" s="95">
        <v>1.97</v>
      </c>
      <c r="O3546" s="95"/>
      <c r="P3546" s="95">
        <v>-0.08</v>
      </c>
      <c r="Q3546" s="95"/>
      <c r="R3546" s="95">
        <v>8.4</v>
      </c>
      <c r="S3546" s="95">
        <v>0.71</v>
      </c>
      <c r="T3546" s="95">
        <v>12.82</v>
      </c>
      <c r="U3546" s="95">
        <v>0.08</v>
      </c>
      <c r="V3546" s="95">
        <v>0.92</v>
      </c>
      <c r="W3546" s="95">
        <v>0.04</v>
      </c>
      <c r="X3546" s="95">
        <v>13.87</v>
      </c>
      <c r="Y3546" s="95">
        <v>20.29</v>
      </c>
      <c r="Z3546" s="74" t="s">
        <v>1111</v>
      </c>
      <c r="AA3546" s="95">
        <v>17.829999999999998</v>
      </c>
      <c r="AB3546" s="95">
        <v>1.5</v>
      </c>
      <c r="AC3546" s="74" t="s">
        <v>1111</v>
      </c>
      <c r="AD3546" s="95">
        <v>101737310</v>
      </c>
    </row>
    <row r="3547" spans="1:30" x14ac:dyDescent="0.2">
      <c r="A3547" s="74" t="s">
        <v>4655</v>
      </c>
      <c r="B3547" s="95">
        <v>5.98</v>
      </c>
      <c r="C3547" s="95">
        <v>3.34</v>
      </c>
      <c r="D3547" s="95">
        <v>64.75</v>
      </c>
      <c r="E3547" s="95">
        <v>21.64</v>
      </c>
      <c r="F3547" s="95">
        <v>0.21</v>
      </c>
      <c r="G3547" s="95">
        <v>30.9</v>
      </c>
      <c r="H3547" s="95">
        <v>2.87</v>
      </c>
      <c r="I3547" s="95">
        <v>0.44</v>
      </c>
      <c r="J3547" s="95">
        <v>9.86</v>
      </c>
      <c r="K3547" s="95">
        <v>24.8</v>
      </c>
      <c r="L3547" s="95">
        <v>14.94</v>
      </c>
      <c r="M3547" s="95">
        <v>32.79</v>
      </c>
      <c r="N3547" s="95">
        <v>0.28000000000000003</v>
      </c>
      <c r="O3547" s="95">
        <v>6.81</v>
      </c>
      <c r="P3547" s="95">
        <v>-0.34</v>
      </c>
      <c r="Q3547" s="95">
        <v>1.0900000000000001</v>
      </c>
      <c r="R3547" s="95">
        <v>33.42</v>
      </c>
      <c r="S3547" s="95">
        <v>0.33</v>
      </c>
      <c r="T3547" s="95">
        <v>3.99</v>
      </c>
      <c r="U3547" s="95">
        <v>0.01</v>
      </c>
      <c r="V3547" s="95">
        <v>0.99</v>
      </c>
      <c r="W3547" s="95">
        <v>0.75</v>
      </c>
      <c r="X3547" s="95">
        <v>-0.13</v>
      </c>
      <c r="Y3547" s="95"/>
      <c r="Z3547" s="74" t="s">
        <v>1111</v>
      </c>
      <c r="AA3547" s="95">
        <v>0.28000000000000003</v>
      </c>
      <c r="AB3547" s="95">
        <v>0.09</v>
      </c>
      <c r="AC3547" s="74" t="s">
        <v>1111</v>
      </c>
      <c r="AD3547" s="95">
        <v>1052866308</v>
      </c>
    </row>
    <row r="3548" spans="1:30" x14ac:dyDescent="0.2">
      <c r="A3548" s="74" t="s">
        <v>4656</v>
      </c>
      <c r="B3548" s="95">
        <v>2.14</v>
      </c>
      <c r="C3548" s="95"/>
      <c r="D3548" s="95">
        <v>-0.77</v>
      </c>
      <c r="E3548" s="95">
        <v>-0.79</v>
      </c>
      <c r="F3548" s="95">
        <v>4.75</v>
      </c>
      <c r="G3548" s="95">
        <v>56.97</v>
      </c>
      <c r="H3548" s="95">
        <v>-329.97</v>
      </c>
      <c r="I3548" s="95">
        <v>-1105.72</v>
      </c>
      <c r="J3548" s="95">
        <v>-2.59</v>
      </c>
      <c r="K3548" s="95">
        <v>-4.67</v>
      </c>
      <c r="L3548" s="95">
        <v>-2.08</v>
      </c>
      <c r="M3548" s="95"/>
      <c r="N3548" s="95">
        <v>8.5399999999999991</v>
      </c>
      <c r="O3548" s="95">
        <v>-0.79</v>
      </c>
      <c r="P3548" s="95">
        <v>-22.18</v>
      </c>
      <c r="Q3548" s="95">
        <v>0.12</v>
      </c>
      <c r="R3548" s="95">
        <v>-102.5</v>
      </c>
      <c r="S3548" s="95">
        <v>-614.4</v>
      </c>
      <c r="T3548" s="95">
        <v>92.83</v>
      </c>
      <c r="U3548" s="95">
        <v>-5.99</v>
      </c>
      <c r="V3548" s="95">
        <v>6.99</v>
      </c>
      <c r="W3548" s="95">
        <v>0.56000000000000005</v>
      </c>
      <c r="X3548" s="95">
        <v>-7.45</v>
      </c>
      <c r="Y3548" s="95"/>
      <c r="Z3548" s="74" t="s">
        <v>1111</v>
      </c>
      <c r="AA3548" s="95">
        <v>-2.7</v>
      </c>
      <c r="AB3548" s="95">
        <v>-2.77</v>
      </c>
      <c r="AC3548" s="74" t="s">
        <v>1111</v>
      </c>
      <c r="AD3548" s="95">
        <v>15817596</v>
      </c>
    </row>
    <row r="3549" spans="1:30" x14ac:dyDescent="0.2">
      <c r="A3549" s="74" t="s">
        <v>4657</v>
      </c>
      <c r="B3549" s="95">
        <v>14.02</v>
      </c>
      <c r="C3549" s="95">
        <v>2</v>
      </c>
      <c r="D3549" s="95">
        <v>14</v>
      </c>
      <c r="E3549" s="95">
        <v>0.84</v>
      </c>
      <c r="F3549" s="95">
        <v>0.1</v>
      </c>
      <c r="G3549" s="95">
        <v>0</v>
      </c>
      <c r="H3549" s="95">
        <v>37.36</v>
      </c>
      <c r="I3549" s="95">
        <v>18.670000000000002</v>
      </c>
      <c r="J3549" s="95">
        <v>7</v>
      </c>
      <c r="K3549" s="95">
        <v>-4.25</v>
      </c>
      <c r="L3549" s="95">
        <v>-11.24</v>
      </c>
      <c r="M3549" s="95">
        <v>-1.34</v>
      </c>
      <c r="N3549" s="95">
        <v>2.61</v>
      </c>
      <c r="O3549" s="95"/>
      <c r="P3549" s="95">
        <v>-0.1</v>
      </c>
      <c r="Q3549" s="95"/>
      <c r="R3549" s="95">
        <v>5.96</v>
      </c>
      <c r="S3549" s="95">
        <v>0.71</v>
      </c>
      <c r="T3549" s="95">
        <v>3.81</v>
      </c>
      <c r="U3549" s="95">
        <v>0.12</v>
      </c>
      <c r="V3549" s="95">
        <v>0.88</v>
      </c>
      <c r="W3549" s="95">
        <v>0.04</v>
      </c>
      <c r="X3549" s="95">
        <v>17.23</v>
      </c>
      <c r="Y3549" s="95">
        <v>23.39</v>
      </c>
      <c r="Z3549" s="74" t="s">
        <v>1111</v>
      </c>
      <c r="AA3549" s="95">
        <v>16.79</v>
      </c>
      <c r="AB3549" s="95">
        <v>1</v>
      </c>
      <c r="AC3549" s="74" t="s">
        <v>1111</v>
      </c>
      <c r="AD3549" s="95">
        <v>108926988</v>
      </c>
    </row>
    <row r="3550" spans="1:30" x14ac:dyDescent="0.2">
      <c r="A3550" s="74" t="s">
        <v>4658</v>
      </c>
      <c r="B3550" s="95">
        <v>1.65</v>
      </c>
      <c r="C3550" s="95"/>
      <c r="D3550" s="95">
        <v>-2.96</v>
      </c>
      <c r="E3550" s="95">
        <v>1.65</v>
      </c>
      <c r="F3550" s="95">
        <v>1.5</v>
      </c>
      <c r="G3550" s="95"/>
      <c r="H3550" s="95"/>
      <c r="I3550" s="95"/>
      <c r="J3550" s="95">
        <v>-2.68</v>
      </c>
      <c r="K3550" s="95">
        <v>-0.98</v>
      </c>
      <c r="L3550" s="95">
        <v>1.7</v>
      </c>
      <c r="M3550" s="95">
        <v>-1.05</v>
      </c>
      <c r="N3550" s="95"/>
      <c r="O3550" s="95">
        <v>1.65</v>
      </c>
      <c r="P3550" s="95">
        <v>-418.23</v>
      </c>
      <c r="Q3550" s="95">
        <v>11.01</v>
      </c>
      <c r="R3550" s="95">
        <v>-55.54</v>
      </c>
      <c r="S3550" s="95">
        <v>-50.51</v>
      </c>
      <c r="T3550" s="95">
        <v>-67.23</v>
      </c>
      <c r="U3550" s="95">
        <v>0.91</v>
      </c>
      <c r="V3550" s="95">
        <v>0.09</v>
      </c>
      <c r="W3550" s="95">
        <v>0</v>
      </c>
      <c r="X3550" s="95"/>
      <c r="Y3550" s="95"/>
      <c r="Z3550" s="74" t="s">
        <v>1111</v>
      </c>
      <c r="AA3550" s="95">
        <v>1</v>
      </c>
      <c r="AB3550" s="95">
        <v>-0.56000000000000005</v>
      </c>
      <c r="AC3550" s="74" t="s">
        <v>1111</v>
      </c>
      <c r="AD3550" s="95">
        <v>22166430</v>
      </c>
    </row>
    <row r="3551" spans="1:30" x14ac:dyDescent="0.2">
      <c r="A3551" s="74" t="s">
        <v>4659</v>
      </c>
      <c r="B3551" s="95">
        <v>5.6</v>
      </c>
      <c r="C3551" s="95"/>
      <c r="D3551" s="95">
        <v>-4.2699999999999996</v>
      </c>
      <c r="E3551" s="95">
        <v>-700.02</v>
      </c>
      <c r="F3551" s="95">
        <v>0.63</v>
      </c>
      <c r="G3551" s="95">
        <v>22.78</v>
      </c>
      <c r="H3551" s="95">
        <v>-10.33</v>
      </c>
      <c r="I3551" s="95">
        <v>-10.71</v>
      </c>
      <c r="J3551" s="95">
        <v>-4.43</v>
      </c>
      <c r="K3551" s="95">
        <v>-4.59</v>
      </c>
      <c r="L3551" s="95">
        <v>-0.16</v>
      </c>
      <c r="M3551" s="95"/>
      <c r="N3551" s="95">
        <v>0.46</v>
      </c>
      <c r="O3551" s="95">
        <v>-3.61</v>
      </c>
      <c r="P3551" s="95">
        <v>-0.69</v>
      </c>
      <c r="Q3551" s="95">
        <v>0.34</v>
      </c>
      <c r="R3551" s="95">
        <v>-16403.48</v>
      </c>
      <c r="S3551" s="95">
        <v>-14.69</v>
      </c>
      <c r="T3551" s="95">
        <v>-235.32</v>
      </c>
      <c r="U3551" s="95">
        <v>0</v>
      </c>
      <c r="V3551" s="95">
        <v>1</v>
      </c>
      <c r="W3551" s="95">
        <v>1.37</v>
      </c>
      <c r="X3551" s="95">
        <v>-4.82</v>
      </c>
      <c r="Y3551" s="95"/>
      <c r="Z3551" s="74" t="s">
        <v>1111</v>
      </c>
      <c r="AA3551" s="95">
        <v>-0.01</v>
      </c>
      <c r="AB3551" s="95">
        <v>-1.31</v>
      </c>
      <c r="AC3551" s="74" t="s">
        <v>1111</v>
      </c>
      <c r="AD3551" s="95">
        <v>161004480</v>
      </c>
    </row>
    <row r="3552" spans="1:30" x14ac:dyDescent="0.2">
      <c r="A3552" s="74" t="s">
        <v>4660</v>
      </c>
      <c r="B3552" s="95">
        <v>12.64</v>
      </c>
      <c r="C3552" s="95">
        <v>17.86</v>
      </c>
      <c r="D3552" s="95">
        <v>10.46</v>
      </c>
      <c r="E3552" s="95">
        <v>1.47</v>
      </c>
      <c r="F3552" s="95">
        <v>0.47</v>
      </c>
      <c r="G3552" s="95">
        <v>48.2</v>
      </c>
      <c r="H3552" s="95">
        <v>38.56</v>
      </c>
      <c r="I3552" s="95">
        <v>17.07</v>
      </c>
      <c r="J3552" s="95">
        <v>4.63</v>
      </c>
      <c r="K3552" s="95">
        <v>7.43</v>
      </c>
      <c r="L3552" s="95">
        <v>2.8</v>
      </c>
      <c r="M3552" s="95">
        <v>0.89</v>
      </c>
      <c r="N3552" s="95">
        <v>1.79</v>
      </c>
      <c r="O3552" s="95">
        <v>15.92</v>
      </c>
      <c r="P3552" s="95">
        <v>-0.56000000000000005</v>
      </c>
      <c r="Q3552" s="95">
        <v>1.24</v>
      </c>
      <c r="R3552" s="95">
        <v>14.03</v>
      </c>
      <c r="S3552" s="95">
        <v>4.5</v>
      </c>
      <c r="T3552" s="95">
        <v>11.59</v>
      </c>
      <c r="U3552" s="95">
        <v>0.32</v>
      </c>
      <c r="V3552" s="95">
        <v>0.68</v>
      </c>
      <c r="W3552" s="95">
        <v>0.26</v>
      </c>
      <c r="X3552" s="95">
        <v>-11.22</v>
      </c>
      <c r="Y3552" s="95"/>
      <c r="Z3552" s="74" t="s">
        <v>1111</v>
      </c>
      <c r="AA3552" s="95">
        <v>8.6199999999999992</v>
      </c>
      <c r="AB3552" s="95">
        <v>1.21</v>
      </c>
      <c r="AC3552" s="74" t="s">
        <v>1111</v>
      </c>
      <c r="AD3552" s="95">
        <v>82439351584</v>
      </c>
    </row>
    <row r="3553" spans="1:30" x14ac:dyDescent="0.2">
      <c r="A3553" s="74" t="s">
        <v>4661</v>
      </c>
      <c r="B3553" s="95">
        <v>11.85</v>
      </c>
      <c r="C3553" s="95">
        <v>1.94</v>
      </c>
      <c r="D3553" s="95">
        <v>59.31</v>
      </c>
      <c r="E3553" s="95">
        <v>1594.37</v>
      </c>
      <c r="F3553" s="95">
        <v>219.11</v>
      </c>
      <c r="G3553" s="95">
        <v>100</v>
      </c>
      <c r="H3553" s="95">
        <v>89.79</v>
      </c>
      <c r="I3553" s="95">
        <v>89.79</v>
      </c>
      <c r="J3553" s="95">
        <v>59.31</v>
      </c>
      <c r="K3553" s="95">
        <v>59.08</v>
      </c>
      <c r="L3553" s="95">
        <v>-0.23</v>
      </c>
      <c r="M3553" s="95">
        <v>-6.28</v>
      </c>
      <c r="N3553" s="95">
        <v>53.25</v>
      </c>
      <c r="O3553" s="95">
        <v>502.95</v>
      </c>
      <c r="P3553" s="95">
        <v>-1594.37</v>
      </c>
      <c r="Q3553" s="95">
        <v>2.02</v>
      </c>
      <c r="R3553" s="95">
        <v>2688.18</v>
      </c>
      <c r="S3553" s="95">
        <v>369.43</v>
      </c>
      <c r="T3553" s="95">
        <v>2688.18</v>
      </c>
      <c r="U3553" s="95">
        <v>0.14000000000000001</v>
      </c>
      <c r="V3553" s="95">
        <v>0.86</v>
      </c>
      <c r="W3553" s="95">
        <v>4.1100000000000003</v>
      </c>
      <c r="X3553" s="95">
        <v>-7.52</v>
      </c>
      <c r="Y3553" s="95">
        <v>-7.35</v>
      </c>
      <c r="Z3553" s="74" t="s">
        <v>1111</v>
      </c>
      <c r="AA3553" s="95">
        <v>0.01</v>
      </c>
      <c r="AB3553" s="95">
        <v>0.2</v>
      </c>
      <c r="AC3553" s="74" t="s">
        <v>1111</v>
      </c>
      <c r="AD3553" s="95">
        <v>553246456</v>
      </c>
    </row>
    <row r="3554" spans="1:30" x14ac:dyDescent="0.2">
      <c r="A3554" s="74" t="s">
        <v>4662</v>
      </c>
      <c r="B3554" s="95">
        <v>25</v>
      </c>
      <c r="C3554" s="95"/>
      <c r="D3554" s="95">
        <v>9.7100000000000009</v>
      </c>
      <c r="E3554" s="95">
        <v>2.4700000000000002</v>
      </c>
      <c r="F3554" s="95">
        <v>1.5</v>
      </c>
      <c r="G3554" s="95">
        <v>100</v>
      </c>
      <c r="H3554" s="95">
        <v>217.47</v>
      </c>
      <c r="I3554" s="95">
        <v>188.05</v>
      </c>
      <c r="J3554" s="95">
        <v>8.39</v>
      </c>
      <c r="K3554" s="95">
        <v>4.1900000000000004</v>
      </c>
      <c r="L3554" s="95">
        <v>1.43</v>
      </c>
      <c r="M3554" s="95">
        <v>0.42</v>
      </c>
      <c r="N3554" s="95">
        <v>18.25</v>
      </c>
      <c r="O3554" s="95"/>
      <c r="P3554" s="95">
        <v>-1.5</v>
      </c>
      <c r="Q3554" s="95"/>
      <c r="R3554" s="95">
        <v>25.46</v>
      </c>
      <c r="S3554" s="95">
        <v>15.45</v>
      </c>
      <c r="T3554" s="95">
        <v>20.56</v>
      </c>
      <c r="U3554" s="95">
        <v>0.61</v>
      </c>
      <c r="V3554" s="95">
        <v>0.34</v>
      </c>
      <c r="W3554" s="95">
        <v>0.08</v>
      </c>
      <c r="X3554" s="95">
        <v>-8.74</v>
      </c>
      <c r="Y3554" s="95">
        <v>56.29</v>
      </c>
      <c r="Z3554" s="74" t="s">
        <v>1111</v>
      </c>
      <c r="AA3554" s="95">
        <v>10.11</v>
      </c>
      <c r="AB3554" s="95">
        <v>2.58</v>
      </c>
      <c r="AC3554" s="74" t="s">
        <v>1111</v>
      </c>
      <c r="AD3554" s="95">
        <v>3200803965</v>
      </c>
    </row>
    <row r="3555" spans="1:30" x14ac:dyDescent="0.2">
      <c r="A3555" s="74" t="s">
        <v>4663</v>
      </c>
      <c r="B3555" s="95">
        <v>2.4300000000000002</v>
      </c>
      <c r="C3555" s="95"/>
      <c r="D3555" s="95">
        <v>-2.06</v>
      </c>
      <c r="E3555" s="95">
        <v>-9.1</v>
      </c>
      <c r="F3555" s="95">
        <v>0.44</v>
      </c>
      <c r="G3555" s="95">
        <v>74.94</v>
      </c>
      <c r="H3555" s="95">
        <v>-13.73</v>
      </c>
      <c r="I3555" s="95">
        <v>-19.309999999999999</v>
      </c>
      <c r="J3555" s="95">
        <v>-2.89</v>
      </c>
      <c r="K3555" s="95">
        <v>-2.9</v>
      </c>
      <c r="L3555" s="95">
        <v>-0.01</v>
      </c>
      <c r="M3555" s="95"/>
      <c r="N3555" s="95">
        <v>0.4</v>
      </c>
      <c r="O3555" s="95">
        <v>4.8099999999999996</v>
      </c>
      <c r="P3555" s="95">
        <v>-1.1100000000000001</v>
      </c>
      <c r="Q3555" s="95">
        <v>1.18</v>
      </c>
      <c r="R3555" s="95">
        <v>-442.63</v>
      </c>
      <c r="S3555" s="95">
        <v>-21.36</v>
      </c>
      <c r="T3555" s="95">
        <v>-40.39</v>
      </c>
      <c r="U3555" s="95">
        <v>-0.05</v>
      </c>
      <c r="V3555" s="95">
        <v>1.05</v>
      </c>
      <c r="W3555" s="95">
        <v>1.1100000000000001</v>
      </c>
      <c r="X3555" s="95"/>
      <c r="Y3555" s="95"/>
      <c r="Z3555" s="74" t="s">
        <v>1111</v>
      </c>
      <c r="AA3555" s="95">
        <v>-0.27</v>
      </c>
      <c r="AB3555" s="95">
        <v>-1.18</v>
      </c>
      <c r="AC3555" s="74" t="s">
        <v>1111</v>
      </c>
      <c r="AD3555" s="95">
        <v>99352008</v>
      </c>
    </row>
    <row r="3556" spans="1:30" x14ac:dyDescent="0.2">
      <c r="A3556" s="74" t="s">
        <v>4664</v>
      </c>
      <c r="B3556" s="95">
        <v>91.15</v>
      </c>
      <c r="C3556" s="95">
        <v>3.12</v>
      </c>
      <c r="D3556" s="95">
        <v>18.12</v>
      </c>
      <c r="E3556" s="95">
        <v>2.79</v>
      </c>
      <c r="F3556" s="95">
        <v>1.1299999999999999</v>
      </c>
      <c r="G3556" s="95">
        <v>17.64</v>
      </c>
      <c r="H3556" s="95">
        <v>11.01</v>
      </c>
      <c r="I3556" s="95">
        <v>7.98</v>
      </c>
      <c r="J3556" s="95">
        <v>13.14</v>
      </c>
      <c r="K3556" s="95">
        <v>15.67</v>
      </c>
      <c r="L3556" s="95">
        <v>2.52</v>
      </c>
      <c r="M3556" s="95">
        <v>0.54</v>
      </c>
      <c r="N3556" s="95">
        <v>1.45</v>
      </c>
      <c r="O3556" s="95">
        <v>6.54</v>
      </c>
      <c r="P3556" s="95">
        <v>-1.63</v>
      </c>
      <c r="Q3556" s="95">
        <v>2.35</v>
      </c>
      <c r="R3556" s="95">
        <v>15.41</v>
      </c>
      <c r="S3556" s="95">
        <v>6.26</v>
      </c>
      <c r="T3556" s="95">
        <v>8.99</v>
      </c>
      <c r="U3556" s="95">
        <v>0.41</v>
      </c>
      <c r="V3556" s="95">
        <v>0.46</v>
      </c>
      <c r="W3556" s="95">
        <v>0.78</v>
      </c>
      <c r="X3556" s="95">
        <v>-0.98</v>
      </c>
      <c r="Y3556" s="95">
        <v>-4.1399999999999997</v>
      </c>
      <c r="Z3556" s="74" t="s">
        <v>1111</v>
      </c>
      <c r="AA3556" s="95">
        <v>32.64</v>
      </c>
      <c r="AB3556" s="95">
        <v>5.03</v>
      </c>
      <c r="AC3556" s="74" t="s">
        <v>1111</v>
      </c>
      <c r="AD3556" s="95">
        <v>31645210895</v>
      </c>
    </row>
    <row r="3557" spans="1:30" x14ac:dyDescent="0.2">
      <c r="A3557" s="74" t="s">
        <v>4665</v>
      </c>
      <c r="B3557" s="95">
        <v>23.24</v>
      </c>
      <c r="C3557" s="95">
        <v>1.89</v>
      </c>
      <c r="D3557" s="95">
        <v>9.7899999999999991</v>
      </c>
      <c r="E3557" s="95">
        <v>1.39</v>
      </c>
      <c r="F3557" s="95">
        <v>0.16</v>
      </c>
      <c r="G3557" s="95">
        <v>0</v>
      </c>
      <c r="H3557" s="95">
        <v>51.33</v>
      </c>
      <c r="I3557" s="95">
        <v>35.89</v>
      </c>
      <c r="J3557" s="95">
        <v>6.85</v>
      </c>
      <c r="K3557" s="95">
        <v>-0.03</v>
      </c>
      <c r="L3557" s="95">
        <v>-6.88</v>
      </c>
      <c r="M3557" s="95">
        <v>-1.4</v>
      </c>
      <c r="N3557" s="95">
        <v>3.52</v>
      </c>
      <c r="O3557" s="95"/>
      <c r="P3557" s="95">
        <v>-0.16</v>
      </c>
      <c r="Q3557" s="95"/>
      <c r="R3557" s="95">
        <v>14.22</v>
      </c>
      <c r="S3557" s="95">
        <v>1.67</v>
      </c>
      <c r="T3557" s="95">
        <v>13.82</v>
      </c>
      <c r="U3557" s="95">
        <v>0.12</v>
      </c>
      <c r="V3557" s="95">
        <v>0.88</v>
      </c>
      <c r="W3557" s="95">
        <v>0.05</v>
      </c>
      <c r="X3557" s="95"/>
      <c r="Y3557" s="95"/>
      <c r="Z3557" s="74" t="s">
        <v>1111</v>
      </c>
      <c r="AA3557" s="95">
        <v>16.68</v>
      </c>
      <c r="AB3557" s="95">
        <v>2.37</v>
      </c>
      <c r="AC3557" s="74" t="s">
        <v>1111</v>
      </c>
      <c r="AD3557" s="95">
        <v>344918784</v>
      </c>
    </row>
    <row r="3558" spans="1:30" x14ac:dyDescent="0.2">
      <c r="A3558" s="74" t="s">
        <v>4666</v>
      </c>
      <c r="B3558" s="95">
        <v>12.17</v>
      </c>
      <c r="C3558" s="95"/>
      <c r="D3558" s="95">
        <v>-65.13</v>
      </c>
      <c r="E3558" s="95">
        <v>1.18</v>
      </c>
      <c r="F3558" s="95">
        <v>0.23</v>
      </c>
      <c r="G3558" s="95">
        <v>29.45</v>
      </c>
      <c r="H3558" s="95">
        <v>11.04</v>
      </c>
      <c r="I3558" s="95">
        <v>-1.84</v>
      </c>
      <c r="J3558" s="95">
        <v>10.87</v>
      </c>
      <c r="K3558" s="95">
        <v>29.99</v>
      </c>
      <c r="L3558" s="95">
        <v>19.13</v>
      </c>
      <c r="M3558" s="95">
        <v>2.08</v>
      </c>
      <c r="N3558" s="95">
        <v>1.2</v>
      </c>
      <c r="O3558" s="95">
        <v>-3.86</v>
      </c>
      <c r="P3558" s="95">
        <v>-0.26</v>
      </c>
      <c r="Q3558" s="95">
        <v>0.65</v>
      </c>
      <c r="R3558" s="95">
        <v>-1.81</v>
      </c>
      <c r="S3558" s="95">
        <v>-0.36</v>
      </c>
      <c r="T3558" s="95">
        <v>1.99</v>
      </c>
      <c r="U3558" s="95">
        <v>0.2</v>
      </c>
      <c r="V3558" s="95">
        <v>0.8</v>
      </c>
      <c r="W3558" s="95">
        <v>0.19</v>
      </c>
      <c r="X3558" s="95">
        <v>1.87</v>
      </c>
      <c r="Y3558" s="95"/>
      <c r="Z3558" s="74" t="s">
        <v>1111</v>
      </c>
      <c r="AA3558" s="95">
        <v>10.31</v>
      </c>
      <c r="AB3558" s="95">
        <v>-0.19</v>
      </c>
      <c r="AC3558" s="74" t="s">
        <v>1111</v>
      </c>
      <c r="AD3558" s="95">
        <v>24161943164</v>
      </c>
    </row>
    <row r="3559" spans="1:30" x14ac:dyDescent="0.2">
      <c r="A3559" s="74" t="s">
        <v>4667</v>
      </c>
      <c r="B3559" s="95">
        <v>112.75</v>
      </c>
      <c r="C3559" s="95"/>
      <c r="D3559" s="95">
        <v>-603.37</v>
      </c>
      <c r="E3559" s="95">
        <v>10.93</v>
      </c>
      <c r="F3559" s="95">
        <v>2.16</v>
      </c>
      <c r="G3559" s="95">
        <v>29.45</v>
      </c>
      <c r="H3559" s="95">
        <v>11.04</v>
      </c>
      <c r="I3559" s="95">
        <v>-1.84</v>
      </c>
      <c r="J3559" s="95">
        <v>100.7</v>
      </c>
      <c r="K3559" s="95">
        <v>29.99</v>
      </c>
      <c r="L3559" s="95">
        <v>19.13</v>
      </c>
      <c r="M3559" s="95">
        <v>2.08</v>
      </c>
      <c r="N3559" s="95">
        <v>11.11</v>
      </c>
      <c r="O3559" s="95">
        <v>-35.78</v>
      </c>
      <c r="P3559" s="95">
        <v>-2.4300000000000002</v>
      </c>
      <c r="Q3559" s="95">
        <v>0.65</v>
      </c>
      <c r="R3559" s="95">
        <v>-1.81</v>
      </c>
      <c r="S3559" s="95">
        <v>-0.36</v>
      </c>
      <c r="T3559" s="95">
        <v>1.99</v>
      </c>
      <c r="U3559" s="95">
        <v>0.2</v>
      </c>
      <c r="V3559" s="95">
        <v>0.8</v>
      </c>
      <c r="W3559" s="95">
        <v>0.19</v>
      </c>
      <c r="X3559" s="95">
        <v>1.87</v>
      </c>
      <c r="Y3559" s="95"/>
      <c r="Z3559" s="74" t="s">
        <v>1111</v>
      </c>
      <c r="AA3559" s="95">
        <v>10.31</v>
      </c>
      <c r="AB3559" s="95">
        <v>-0.19</v>
      </c>
      <c r="AC3559" s="74" t="s">
        <v>1111</v>
      </c>
      <c r="AD3559" s="95">
        <v>24161943164</v>
      </c>
    </row>
    <row r="3560" spans="1:30" x14ac:dyDescent="0.2">
      <c r="A3560" s="74" t="s">
        <v>4668</v>
      </c>
      <c r="B3560" s="95">
        <v>15.76</v>
      </c>
      <c r="C3560" s="95"/>
      <c r="D3560" s="95">
        <v>-62.14</v>
      </c>
      <c r="E3560" s="95">
        <v>4.09</v>
      </c>
      <c r="F3560" s="95">
        <v>1.83</v>
      </c>
      <c r="G3560" s="95">
        <v>13.56</v>
      </c>
      <c r="H3560" s="95">
        <v>-1.99</v>
      </c>
      <c r="I3560" s="95">
        <v>-1.45</v>
      </c>
      <c r="J3560" s="95">
        <v>-45.11</v>
      </c>
      <c r="K3560" s="95">
        <v>-28.28</v>
      </c>
      <c r="L3560" s="95">
        <v>16.82</v>
      </c>
      <c r="M3560" s="95">
        <v>-1.52</v>
      </c>
      <c r="N3560" s="95">
        <v>0.9</v>
      </c>
      <c r="O3560" s="95">
        <v>6.63</v>
      </c>
      <c r="P3560" s="95">
        <v>-9.94</v>
      </c>
      <c r="Q3560" s="95">
        <v>1.51</v>
      </c>
      <c r="R3560" s="95">
        <v>-6.57</v>
      </c>
      <c r="S3560" s="95">
        <v>-2.94</v>
      </c>
      <c r="T3560" s="95">
        <v>-11.87</v>
      </c>
      <c r="U3560" s="95">
        <v>0.45</v>
      </c>
      <c r="V3560" s="95">
        <v>0.55000000000000004</v>
      </c>
      <c r="W3560" s="95">
        <v>2.0299999999999998</v>
      </c>
      <c r="X3560" s="95">
        <v>-6.01</v>
      </c>
      <c r="Y3560" s="95"/>
      <c r="Z3560" s="74" t="s">
        <v>1111</v>
      </c>
      <c r="AA3560" s="95">
        <v>3.86</v>
      </c>
      <c r="AB3560" s="95">
        <v>-0.25</v>
      </c>
      <c r="AC3560" s="74" t="s">
        <v>1111</v>
      </c>
      <c r="AD3560" s="95">
        <v>235498528</v>
      </c>
    </row>
    <row r="3561" spans="1:30" x14ac:dyDescent="0.2">
      <c r="A3561" s="74" t="s">
        <v>4669</v>
      </c>
      <c r="B3561" s="95">
        <v>63.01</v>
      </c>
      <c r="C3561" s="95"/>
      <c r="D3561" s="95">
        <v>-42.65</v>
      </c>
      <c r="E3561" s="95">
        <v>7.43</v>
      </c>
      <c r="F3561" s="95">
        <v>5.51</v>
      </c>
      <c r="G3561" s="95">
        <v>81.11</v>
      </c>
      <c r="H3561" s="95">
        <v>-42.87</v>
      </c>
      <c r="I3561" s="95">
        <v>-46.11</v>
      </c>
      <c r="J3561" s="95">
        <v>-45.87</v>
      </c>
      <c r="K3561" s="95">
        <v>-40.32</v>
      </c>
      <c r="L3561" s="95">
        <v>5.55</v>
      </c>
      <c r="M3561" s="95">
        <v>-0.9</v>
      </c>
      <c r="N3561" s="95">
        <v>19.66</v>
      </c>
      <c r="O3561" s="95">
        <v>9.5299999999999994</v>
      </c>
      <c r="P3561" s="95">
        <v>-23.76</v>
      </c>
      <c r="Q3561" s="95">
        <v>4.05</v>
      </c>
      <c r="R3561" s="95">
        <v>-17.420000000000002</v>
      </c>
      <c r="S3561" s="95">
        <v>-12.93</v>
      </c>
      <c r="T3561" s="95">
        <v>-15.57</v>
      </c>
      <c r="U3561" s="95">
        <v>0.74</v>
      </c>
      <c r="V3561" s="95">
        <v>0.26</v>
      </c>
      <c r="W3561" s="95">
        <v>0.28000000000000003</v>
      </c>
      <c r="X3561" s="95"/>
      <c r="Y3561" s="95"/>
      <c r="Z3561" s="74" t="s">
        <v>1111</v>
      </c>
      <c r="AA3561" s="95">
        <v>8.48</v>
      </c>
      <c r="AB3561" s="95">
        <v>-1.48</v>
      </c>
      <c r="AC3561" s="74" t="s">
        <v>1111</v>
      </c>
      <c r="AD3561" s="95">
        <v>8369504882</v>
      </c>
    </row>
    <row r="3562" spans="1:30" x14ac:dyDescent="0.2">
      <c r="A3562" s="74" t="s">
        <v>4670</v>
      </c>
      <c r="B3562" s="95">
        <v>63.29</v>
      </c>
      <c r="C3562" s="95"/>
      <c r="D3562" s="95">
        <v>45.75</v>
      </c>
      <c r="E3562" s="95">
        <v>3.92</v>
      </c>
      <c r="F3562" s="95">
        <v>2.08</v>
      </c>
      <c r="G3562" s="95">
        <v>73.400000000000006</v>
      </c>
      <c r="H3562" s="95">
        <v>20.2</v>
      </c>
      <c r="I3562" s="95">
        <v>12.01</v>
      </c>
      <c r="J3562" s="95">
        <v>27.19</v>
      </c>
      <c r="K3562" s="95">
        <v>25.15</v>
      </c>
      <c r="L3562" s="95">
        <v>-2.04</v>
      </c>
      <c r="M3562" s="95">
        <v>-0.28999999999999998</v>
      </c>
      <c r="N3562" s="95">
        <v>5.49</v>
      </c>
      <c r="O3562" s="95">
        <v>4.7300000000000004</v>
      </c>
      <c r="P3562" s="95">
        <v>-5.28</v>
      </c>
      <c r="Q3562" s="95">
        <v>3.64</v>
      </c>
      <c r="R3562" s="95">
        <v>8.58</v>
      </c>
      <c r="S3562" s="95">
        <v>4.54</v>
      </c>
      <c r="T3562" s="95">
        <v>7.5</v>
      </c>
      <c r="U3562" s="95">
        <v>0.53</v>
      </c>
      <c r="V3562" s="95">
        <v>0.47</v>
      </c>
      <c r="W3562" s="95">
        <v>0.38</v>
      </c>
      <c r="X3562" s="95">
        <v>11.53</v>
      </c>
      <c r="Y3562" s="95">
        <v>139.26</v>
      </c>
      <c r="Z3562" s="74" t="s">
        <v>1111</v>
      </c>
      <c r="AA3562" s="95">
        <v>16.13</v>
      </c>
      <c r="AB3562" s="95">
        <v>1.38</v>
      </c>
      <c r="AC3562" s="74" t="s">
        <v>1111</v>
      </c>
      <c r="AD3562" s="95">
        <v>2819221405</v>
      </c>
    </row>
    <row r="3563" spans="1:30" x14ac:dyDescent="0.2">
      <c r="A3563" s="74" t="s">
        <v>4671</v>
      </c>
      <c r="B3563" s="95">
        <v>3.71</v>
      </c>
      <c r="C3563" s="95"/>
      <c r="D3563" s="95">
        <v>-3.24</v>
      </c>
      <c r="E3563" s="95">
        <v>2.14</v>
      </c>
      <c r="F3563" s="95">
        <v>2.0099999999999998</v>
      </c>
      <c r="G3563" s="95"/>
      <c r="H3563" s="95"/>
      <c r="I3563" s="95"/>
      <c r="J3563" s="95">
        <v>-3.07</v>
      </c>
      <c r="K3563" s="95">
        <v>-2.0699999999999998</v>
      </c>
      <c r="L3563" s="95">
        <v>1.01</v>
      </c>
      <c r="M3563" s="95">
        <v>-0.7</v>
      </c>
      <c r="N3563" s="95"/>
      <c r="O3563" s="95">
        <v>3</v>
      </c>
      <c r="P3563" s="95">
        <v>-6.98</v>
      </c>
      <c r="Q3563" s="95">
        <v>16.86</v>
      </c>
      <c r="R3563" s="95">
        <v>-66.08</v>
      </c>
      <c r="S3563" s="95">
        <v>-61.94</v>
      </c>
      <c r="T3563" s="95">
        <v>-73.680000000000007</v>
      </c>
      <c r="U3563" s="95">
        <v>0.94</v>
      </c>
      <c r="V3563" s="95">
        <v>0.06</v>
      </c>
      <c r="W3563" s="95">
        <v>0</v>
      </c>
      <c r="X3563" s="95"/>
      <c r="Y3563" s="95"/>
      <c r="Z3563" s="74" t="s">
        <v>1111</v>
      </c>
      <c r="AA3563" s="95">
        <v>1.73</v>
      </c>
      <c r="AB3563" s="95">
        <v>-1.1399999999999999</v>
      </c>
      <c r="AC3563" s="74" t="s">
        <v>1111</v>
      </c>
      <c r="AD3563" s="95">
        <v>58306360</v>
      </c>
    </row>
    <row r="3564" spans="1:30" x14ac:dyDescent="0.2">
      <c r="A3564" s="74" t="s">
        <v>4672</v>
      </c>
      <c r="B3564" s="95">
        <v>18.690000000000001</v>
      </c>
      <c r="C3564" s="95">
        <v>1.18</v>
      </c>
      <c r="D3564" s="95">
        <v>21.8</v>
      </c>
      <c r="E3564" s="95">
        <v>1.06</v>
      </c>
      <c r="F3564" s="95">
        <v>0.15</v>
      </c>
      <c r="G3564" s="95">
        <v>0</v>
      </c>
      <c r="H3564" s="95">
        <v>31.41</v>
      </c>
      <c r="I3564" s="95">
        <v>22.38</v>
      </c>
      <c r="J3564" s="95">
        <v>15.53</v>
      </c>
      <c r="K3564" s="95">
        <v>-11.78</v>
      </c>
      <c r="L3564" s="95">
        <v>-27.31</v>
      </c>
      <c r="M3564" s="95">
        <v>-1.86</v>
      </c>
      <c r="N3564" s="95">
        <v>4.88</v>
      </c>
      <c r="O3564" s="95"/>
      <c r="P3564" s="95">
        <v>-0.15</v>
      </c>
      <c r="Q3564" s="95"/>
      <c r="R3564" s="95">
        <v>4.84</v>
      </c>
      <c r="S3564" s="95">
        <v>0.71</v>
      </c>
      <c r="T3564" s="95">
        <v>4.45</v>
      </c>
      <c r="U3564" s="95">
        <v>0.15</v>
      </c>
      <c r="V3564" s="95">
        <v>0.85</v>
      </c>
      <c r="W3564" s="95">
        <v>0.03</v>
      </c>
      <c r="X3564" s="95">
        <v>7.83</v>
      </c>
      <c r="Y3564" s="95">
        <v>33.54</v>
      </c>
      <c r="Z3564" s="74" t="s">
        <v>1111</v>
      </c>
      <c r="AA3564" s="95">
        <v>17.7</v>
      </c>
      <c r="AB3564" s="95">
        <v>0.86</v>
      </c>
      <c r="AC3564" s="74" t="s">
        <v>1111</v>
      </c>
      <c r="AD3564" s="95">
        <v>290109918</v>
      </c>
    </row>
    <row r="3565" spans="1:30" x14ac:dyDescent="0.2">
      <c r="A3565" s="74" t="s">
        <v>4673</v>
      </c>
      <c r="B3565" s="95">
        <v>5.25</v>
      </c>
      <c r="C3565" s="95">
        <v>4.1900000000000004</v>
      </c>
      <c r="D3565" s="95">
        <v>56.2</v>
      </c>
      <c r="E3565" s="95">
        <v>1.44</v>
      </c>
      <c r="F3565" s="95">
        <v>1.1200000000000001</v>
      </c>
      <c r="G3565" s="95">
        <v>47.18</v>
      </c>
      <c r="H3565" s="95">
        <v>2.08</v>
      </c>
      <c r="I3565" s="95">
        <v>2.0499999999999998</v>
      </c>
      <c r="J3565" s="95">
        <v>55.51</v>
      </c>
      <c r="K3565" s="95">
        <v>39.159999999999997</v>
      </c>
      <c r="L3565" s="95">
        <v>-16.36</v>
      </c>
      <c r="M3565" s="95">
        <v>-0.42</v>
      </c>
      <c r="N3565" s="95">
        <v>1.1499999999999999</v>
      </c>
      <c r="O3565" s="95">
        <v>2.0099999999999998</v>
      </c>
      <c r="P3565" s="95">
        <v>-4.16</v>
      </c>
      <c r="Q3565" s="95">
        <v>4.2</v>
      </c>
      <c r="R3565" s="95">
        <v>2.56</v>
      </c>
      <c r="S3565" s="95">
        <v>1.99</v>
      </c>
      <c r="T3565" s="95">
        <v>2.41</v>
      </c>
      <c r="U3565" s="95">
        <v>0.78</v>
      </c>
      <c r="V3565" s="95">
        <v>0.22</v>
      </c>
      <c r="W3565" s="95">
        <v>0.97</v>
      </c>
      <c r="X3565" s="95">
        <v>-3.07</v>
      </c>
      <c r="Y3565" s="95"/>
      <c r="Z3565" s="74" t="s">
        <v>1111</v>
      </c>
      <c r="AA3565" s="95">
        <v>3.64</v>
      </c>
      <c r="AB3565" s="95">
        <v>0.09</v>
      </c>
      <c r="AC3565" s="74" t="s">
        <v>1111</v>
      </c>
      <c r="AD3565" s="95">
        <v>95756850</v>
      </c>
    </row>
    <row r="3566" spans="1:30" x14ac:dyDescent="0.2">
      <c r="A3566" s="74" t="s">
        <v>4674</v>
      </c>
      <c r="B3566" s="95">
        <v>198.09</v>
      </c>
      <c r="C3566" s="95"/>
      <c r="D3566" s="95">
        <v>122.07</v>
      </c>
      <c r="E3566" s="95">
        <v>23.31</v>
      </c>
      <c r="F3566" s="95">
        <v>2.86</v>
      </c>
      <c r="G3566" s="95">
        <v>65.790000000000006</v>
      </c>
      <c r="H3566" s="95">
        <v>9.4</v>
      </c>
      <c r="I3566" s="95">
        <v>13.1</v>
      </c>
      <c r="J3566" s="95">
        <v>170.19</v>
      </c>
      <c r="K3566" s="95">
        <v>169.1</v>
      </c>
      <c r="L3566" s="95">
        <v>-1.0900000000000001</v>
      </c>
      <c r="M3566" s="95">
        <v>-0.15</v>
      </c>
      <c r="N3566" s="95">
        <v>15.99</v>
      </c>
      <c r="O3566" s="95">
        <v>186.07</v>
      </c>
      <c r="P3566" s="95">
        <v>-22.73</v>
      </c>
      <c r="Q3566" s="95">
        <v>1.02</v>
      </c>
      <c r="R3566" s="95">
        <v>19.100000000000001</v>
      </c>
      <c r="S3566" s="95">
        <v>2.34</v>
      </c>
      <c r="T3566" s="95">
        <v>8.3000000000000007</v>
      </c>
      <c r="U3566" s="95">
        <v>0.12</v>
      </c>
      <c r="V3566" s="95">
        <v>0.88</v>
      </c>
      <c r="W3566" s="95">
        <v>0.18</v>
      </c>
      <c r="X3566" s="95">
        <v>22.47</v>
      </c>
      <c r="Y3566" s="95"/>
      <c r="Z3566" s="74" t="s">
        <v>1111</v>
      </c>
      <c r="AA3566" s="95">
        <v>8.5</v>
      </c>
      <c r="AB3566" s="95">
        <v>1.62</v>
      </c>
      <c r="AC3566" s="74" t="s">
        <v>1111</v>
      </c>
      <c r="AD3566" s="95">
        <v>10900159767</v>
      </c>
    </row>
    <row r="3567" spans="1:30" x14ac:dyDescent="0.2">
      <c r="A3567" s="74" t="s">
        <v>4675</v>
      </c>
      <c r="B3567" s="95">
        <v>18.190000000000001</v>
      </c>
      <c r="C3567" s="95"/>
      <c r="D3567" s="95">
        <v>-10.41</v>
      </c>
      <c r="E3567" s="95">
        <v>3.14</v>
      </c>
      <c r="F3567" s="95">
        <v>2.71</v>
      </c>
      <c r="G3567" s="95"/>
      <c r="H3567" s="95"/>
      <c r="I3567" s="95"/>
      <c r="J3567" s="95">
        <v>-10.41</v>
      </c>
      <c r="K3567" s="95">
        <v>-7.39</v>
      </c>
      <c r="L3567" s="95">
        <v>3.02</v>
      </c>
      <c r="M3567" s="95">
        <v>-0.91</v>
      </c>
      <c r="N3567" s="95"/>
      <c r="O3567" s="95">
        <v>3.76</v>
      </c>
      <c r="P3567" s="95">
        <v>-18.78</v>
      </c>
      <c r="Q3567" s="95">
        <v>6.38</v>
      </c>
      <c r="R3567" s="95">
        <v>-30.15</v>
      </c>
      <c r="S3567" s="95">
        <v>-26.05</v>
      </c>
      <c r="T3567" s="95">
        <v>-30.15</v>
      </c>
      <c r="U3567" s="95">
        <v>0.86</v>
      </c>
      <c r="V3567" s="95">
        <v>0.14000000000000001</v>
      </c>
      <c r="W3567" s="95">
        <v>0</v>
      </c>
      <c r="X3567" s="95"/>
      <c r="Y3567" s="95"/>
      <c r="Z3567" s="74" t="s">
        <v>1111</v>
      </c>
      <c r="AA3567" s="95">
        <v>5.8</v>
      </c>
      <c r="AB3567" s="95">
        <v>-1.75</v>
      </c>
      <c r="AC3567" s="74" t="s">
        <v>1111</v>
      </c>
      <c r="AD3567" s="95">
        <v>960160969</v>
      </c>
    </row>
    <row r="3568" spans="1:30" x14ac:dyDescent="0.2">
      <c r="A3568" s="74" t="s">
        <v>4676</v>
      </c>
      <c r="B3568" s="95">
        <v>5.52</v>
      </c>
      <c r="C3568" s="95"/>
      <c r="D3568" s="95">
        <v>26.95</v>
      </c>
      <c r="E3568" s="95">
        <v>2.29</v>
      </c>
      <c r="F3568" s="95">
        <v>2.13</v>
      </c>
      <c r="G3568" s="95">
        <v>71.73</v>
      </c>
      <c r="H3568" s="95">
        <v>22.81</v>
      </c>
      <c r="I3568" s="95">
        <v>19.29</v>
      </c>
      <c r="J3568" s="95">
        <v>22.79</v>
      </c>
      <c r="K3568" s="95">
        <v>18.38</v>
      </c>
      <c r="L3568" s="95">
        <v>-4.4000000000000004</v>
      </c>
      <c r="M3568" s="95">
        <v>-0.44</v>
      </c>
      <c r="N3568" s="95">
        <v>5.2</v>
      </c>
      <c r="O3568" s="95">
        <v>4.57</v>
      </c>
      <c r="P3568" s="95">
        <v>-4.4800000000000004</v>
      </c>
      <c r="Q3568" s="95">
        <v>8.82</v>
      </c>
      <c r="R3568" s="95">
        <v>8.5</v>
      </c>
      <c r="S3568" s="95">
        <v>7.9</v>
      </c>
      <c r="T3568" s="95">
        <v>9.85</v>
      </c>
      <c r="U3568" s="95">
        <v>0.93</v>
      </c>
      <c r="V3568" s="95">
        <v>7.0000000000000007E-2</v>
      </c>
      <c r="W3568" s="95">
        <v>0.41</v>
      </c>
      <c r="X3568" s="95">
        <v>8.44</v>
      </c>
      <c r="Y3568" s="95"/>
      <c r="Z3568" s="74" t="s">
        <v>1111</v>
      </c>
      <c r="AA3568" s="95">
        <v>2.38</v>
      </c>
      <c r="AB3568" s="95">
        <v>0.2</v>
      </c>
      <c r="AC3568" s="74" t="s">
        <v>1111</v>
      </c>
      <c r="AD3568" s="95">
        <v>105724550</v>
      </c>
    </row>
    <row r="3569" spans="1:30" x14ac:dyDescent="0.2">
      <c r="A3569" s="74" t="s">
        <v>4677</v>
      </c>
      <c r="B3569" s="95">
        <v>12.33</v>
      </c>
      <c r="C3569" s="95"/>
      <c r="D3569" s="95">
        <v>14.21</v>
      </c>
      <c r="E3569" s="95">
        <v>2.83</v>
      </c>
      <c r="F3569" s="95">
        <v>2.54</v>
      </c>
      <c r="G3569" s="95">
        <v>69.510000000000005</v>
      </c>
      <c r="H3569" s="95">
        <v>166.26</v>
      </c>
      <c r="I3569" s="95">
        <v>125.7</v>
      </c>
      <c r="J3569" s="95">
        <v>10.74</v>
      </c>
      <c r="K3569" s="95">
        <v>10.31</v>
      </c>
      <c r="L3569" s="95">
        <v>-0.43</v>
      </c>
      <c r="M3569" s="95">
        <v>-0.11</v>
      </c>
      <c r="N3569" s="95">
        <v>17.86</v>
      </c>
      <c r="O3569" s="95">
        <v>13.17</v>
      </c>
      <c r="P3569" s="95">
        <v>-3.48</v>
      </c>
      <c r="Q3569" s="95">
        <v>3.48</v>
      </c>
      <c r="R3569" s="95">
        <v>19.91</v>
      </c>
      <c r="S3569" s="95">
        <v>17.86</v>
      </c>
      <c r="T3569" s="95">
        <v>19.73</v>
      </c>
      <c r="U3569" s="95">
        <v>0.9</v>
      </c>
      <c r="V3569" s="95">
        <v>0.1</v>
      </c>
      <c r="W3569" s="95">
        <v>0.14000000000000001</v>
      </c>
      <c r="X3569" s="95">
        <v>106.87</v>
      </c>
      <c r="Y3569" s="95"/>
      <c r="Z3569" s="74" t="s">
        <v>1111</v>
      </c>
      <c r="AA3569" s="95">
        <v>4.3600000000000003</v>
      </c>
      <c r="AB3569" s="95">
        <v>0.87</v>
      </c>
      <c r="AC3569" s="74" t="s">
        <v>1111</v>
      </c>
      <c r="AD3569" s="95">
        <v>295204860</v>
      </c>
    </row>
    <row r="3570" spans="1:30" x14ac:dyDescent="0.2">
      <c r="A3570" s="74" t="s">
        <v>4678</v>
      </c>
      <c r="B3570" s="95">
        <v>32.57</v>
      </c>
      <c r="C3570" s="95"/>
      <c r="D3570" s="95">
        <v>-27.92</v>
      </c>
      <c r="E3570" s="95">
        <v>10.28</v>
      </c>
      <c r="F3570" s="95">
        <v>3.59</v>
      </c>
      <c r="G3570" s="95">
        <v>83.28</v>
      </c>
      <c r="H3570" s="95">
        <v>-34.94</v>
      </c>
      <c r="I3570" s="95">
        <v>-38.409999999999997</v>
      </c>
      <c r="J3570" s="95">
        <v>-30.69</v>
      </c>
      <c r="K3570" s="95">
        <v>-27.8</v>
      </c>
      <c r="L3570" s="95">
        <v>2.89</v>
      </c>
      <c r="M3570" s="95">
        <v>-0.97</v>
      </c>
      <c r="N3570" s="95">
        <v>10.72</v>
      </c>
      <c r="O3570" s="95">
        <v>6.53</v>
      </c>
      <c r="P3570" s="95">
        <v>-18.03</v>
      </c>
      <c r="Q3570" s="95">
        <v>3.2</v>
      </c>
      <c r="R3570" s="95">
        <v>-36.840000000000003</v>
      </c>
      <c r="S3570" s="95">
        <v>-12.88</v>
      </c>
      <c r="T3570" s="95">
        <v>-16.690000000000001</v>
      </c>
      <c r="U3570" s="95">
        <v>0.35</v>
      </c>
      <c r="V3570" s="95">
        <v>0.65</v>
      </c>
      <c r="W3570" s="95">
        <v>0.34</v>
      </c>
      <c r="X3570" s="95"/>
      <c r="Y3570" s="95"/>
      <c r="Z3570" s="74" t="s">
        <v>1111</v>
      </c>
      <c r="AA3570" s="95">
        <v>3.18</v>
      </c>
      <c r="AB3570" s="95">
        <v>-1.17</v>
      </c>
      <c r="AC3570" s="74" t="s">
        <v>1111</v>
      </c>
      <c r="AD3570" s="95">
        <v>2811546000</v>
      </c>
    </row>
    <row r="3571" spans="1:30" x14ac:dyDescent="0.2">
      <c r="A3571" s="74" t="s">
        <v>4679</v>
      </c>
      <c r="B3571" s="95">
        <v>55.99</v>
      </c>
      <c r="C3571" s="95">
        <v>1.54</v>
      </c>
      <c r="D3571" s="95">
        <v>128.12</v>
      </c>
      <c r="E3571" s="95">
        <v>2.14</v>
      </c>
      <c r="F3571" s="95">
        <v>1.02</v>
      </c>
      <c r="G3571" s="95">
        <v>79.12</v>
      </c>
      <c r="H3571" s="95">
        <v>9.31</v>
      </c>
      <c r="I3571" s="95">
        <v>3.33</v>
      </c>
      <c r="J3571" s="95">
        <v>45.75</v>
      </c>
      <c r="K3571" s="95">
        <v>59.16</v>
      </c>
      <c r="L3571" s="95">
        <v>13.41</v>
      </c>
      <c r="M3571" s="95">
        <v>0.63</v>
      </c>
      <c r="N3571" s="95">
        <v>4.26</v>
      </c>
      <c r="O3571" s="95">
        <v>-9.59</v>
      </c>
      <c r="P3571" s="95">
        <v>-1.1200000000000001</v>
      </c>
      <c r="Q3571" s="95">
        <v>0.46</v>
      </c>
      <c r="R3571" s="95">
        <v>1.67</v>
      </c>
      <c r="S3571" s="95">
        <v>0.79</v>
      </c>
      <c r="T3571" s="95">
        <v>2.71</v>
      </c>
      <c r="U3571" s="95">
        <v>0.47</v>
      </c>
      <c r="V3571" s="95">
        <v>0.53</v>
      </c>
      <c r="W3571" s="95">
        <v>0.24</v>
      </c>
      <c r="X3571" s="95">
        <v>17.600000000000001</v>
      </c>
      <c r="Y3571" s="95"/>
      <c r="Z3571" s="74" t="s">
        <v>1111</v>
      </c>
      <c r="AA3571" s="95">
        <v>26.13</v>
      </c>
      <c r="AB3571" s="95">
        <v>0.44</v>
      </c>
      <c r="AC3571" s="74" t="s">
        <v>1111</v>
      </c>
      <c r="AD3571" s="95">
        <v>5452367789</v>
      </c>
    </row>
    <row r="3572" spans="1:30" x14ac:dyDescent="0.2">
      <c r="A3572" s="74" t="s">
        <v>4680</v>
      </c>
      <c r="B3572" s="95">
        <v>28.04</v>
      </c>
      <c r="C3572" s="95">
        <v>3.71</v>
      </c>
      <c r="D3572" s="95">
        <v>17.100000000000001</v>
      </c>
      <c r="E3572" s="95">
        <v>2.7</v>
      </c>
      <c r="F3572" s="95">
        <v>0.94</v>
      </c>
      <c r="G3572" s="95">
        <v>19.34</v>
      </c>
      <c r="H3572" s="95">
        <v>3.56</v>
      </c>
      <c r="I3572" s="95">
        <v>2.5099999999999998</v>
      </c>
      <c r="J3572" s="95">
        <v>12.06</v>
      </c>
      <c r="K3572" s="95">
        <v>14.16</v>
      </c>
      <c r="L3572" s="95">
        <v>2.11</v>
      </c>
      <c r="M3572" s="95">
        <v>0.47</v>
      </c>
      <c r="N3572" s="95">
        <v>0.43</v>
      </c>
      <c r="O3572" s="95">
        <v>4.51</v>
      </c>
      <c r="P3572" s="95">
        <v>-2.48</v>
      </c>
      <c r="Q3572" s="95">
        <v>1.51</v>
      </c>
      <c r="R3572" s="95">
        <v>15.81</v>
      </c>
      <c r="S3572" s="95">
        <v>5.51</v>
      </c>
      <c r="T3572" s="95">
        <v>11</v>
      </c>
      <c r="U3572" s="95">
        <v>0.35</v>
      </c>
      <c r="V3572" s="95">
        <v>0.65</v>
      </c>
      <c r="W3572" s="95">
        <v>2.2000000000000002</v>
      </c>
      <c r="X3572" s="95">
        <v>1.88</v>
      </c>
      <c r="Y3572" s="95">
        <v>-3.58</v>
      </c>
      <c r="Z3572" s="74" t="s">
        <v>1111</v>
      </c>
      <c r="AA3572" s="95">
        <v>10.37</v>
      </c>
      <c r="AB3572" s="95">
        <v>1.64</v>
      </c>
      <c r="AC3572" s="74" t="s">
        <v>1111</v>
      </c>
      <c r="AD3572" s="95">
        <v>2733787840</v>
      </c>
    </row>
    <row r="3573" spans="1:30" x14ac:dyDescent="0.2">
      <c r="A3573" s="74" t="s">
        <v>4681</v>
      </c>
      <c r="B3573" s="95">
        <v>60.52</v>
      </c>
      <c r="C3573" s="95"/>
      <c r="D3573" s="95">
        <v>-164.15</v>
      </c>
      <c r="E3573" s="95">
        <v>7.52</v>
      </c>
      <c r="F3573" s="95">
        <v>3.12</v>
      </c>
      <c r="G3573" s="95">
        <v>61.38</v>
      </c>
      <c r="H3573" s="95">
        <v>-6.77</v>
      </c>
      <c r="I3573" s="95">
        <v>-3.43</v>
      </c>
      <c r="J3573" s="95">
        <v>-83.29</v>
      </c>
      <c r="K3573" s="95">
        <v>-61.28</v>
      </c>
      <c r="L3573" s="95">
        <v>22.01</v>
      </c>
      <c r="M3573" s="95">
        <v>-1.99</v>
      </c>
      <c r="N3573" s="95">
        <v>5.64</v>
      </c>
      <c r="O3573" s="95">
        <v>7.23</v>
      </c>
      <c r="P3573" s="95">
        <v>-53.28</v>
      </c>
      <c r="Q3573" s="95">
        <v>1.84</v>
      </c>
      <c r="R3573" s="95">
        <v>-4.58</v>
      </c>
      <c r="S3573" s="95">
        <v>-1.9</v>
      </c>
      <c r="T3573" s="95">
        <v>-7.69</v>
      </c>
      <c r="U3573" s="95">
        <v>0.41</v>
      </c>
      <c r="V3573" s="95">
        <v>0.59</v>
      </c>
      <c r="W3573" s="95">
        <v>0.55000000000000004</v>
      </c>
      <c r="X3573" s="95"/>
      <c r="Y3573" s="95"/>
      <c r="Z3573" s="74" t="s">
        <v>1111</v>
      </c>
      <c r="AA3573" s="95">
        <v>8.02</v>
      </c>
      <c r="AB3573" s="95">
        <v>-0.37</v>
      </c>
      <c r="AC3573" s="74" t="s">
        <v>1111</v>
      </c>
      <c r="AD3573" s="95">
        <v>75635979140.350006</v>
      </c>
    </row>
    <row r="3574" spans="1:30" x14ac:dyDescent="0.2">
      <c r="A3574" s="74" t="s">
        <v>4682</v>
      </c>
      <c r="B3574" s="95">
        <v>24.02</v>
      </c>
      <c r="C3574" s="95"/>
      <c r="D3574" s="95">
        <v>20.69</v>
      </c>
      <c r="E3574" s="95">
        <v>4.1100000000000003</v>
      </c>
      <c r="F3574" s="95">
        <v>2.1</v>
      </c>
      <c r="G3574" s="95">
        <v>34.31</v>
      </c>
      <c r="H3574" s="95">
        <v>14.88</v>
      </c>
      <c r="I3574" s="95">
        <v>10.78</v>
      </c>
      <c r="J3574" s="95">
        <v>14.99</v>
      </c>
      <c r="K3574" s="95">
        <v>15.97</v>
      </c>
      <c r="L3574" s="95">
        <v>0.99</v>
      </c>
      <c r="M3574" s="95">
        <v>0.27</v>
      </c>
      <c r="N3574" s="95">
        <v>2.23</v>
      </c>
      <c r="O3574" s="95">
        <v>4.4400000000000004</v>
      </c>
      <c r="P3574" s="95">
        <v>-5.55</v>
      </c>
      <c r="Q3574" s="95">
        <v>4.1900000000000004</v>
      </c>
      <c r="R3574" s="95">
        <v>19.87</v>
      </c>
      <c r="S3574" s="95">
        <v>10.15</v>
      </c>
      <c r="T3574" s="95">
        <v>13.79</v>
      </c>
      <c r="U3574" s="95">
        <v>0.51</v>
      </c>
      <c r="V3574" s="95">
        <v>0.49</v>
      </c>
      <c r="W3574" s="95">
        <v>0.94</v>
      </c>
      <c r="X3574" s="95">
        <v>14.66</v>
      </c>
      <c r="Y3574" s="95">
        <v>40.18</v>
      </c>
      <c r="Z3574" s="74" t="s">
        <v>1111</v>
      </c>
      <c r="AA3574" s="95">
        <v>5.84</v>
      </c>
      <c r="AB3574" s="95">
        <v>1.1599999999999999</v>
      </c>
      <c r="AC3574" s="74" t="s">
        <v>1111</v>
      </c>
      <c r="AD3574" s="95">
        <v>87918004</v>
      </c>
    </row>
    <row r="3575" spans="1:30" x14ac:dyDescent="0.2">
      <c r="A3575" s="74" t="s">
        <v>4683</v>
      </c>
      <c r="B3575" s="95">
        <v>27.03</v>
      </c>
      <c r="C3575" s="95"/>
      <c r="D3575" s="95">
        <v>-21.08</v>
      </c>
      <c r="E3575" s="95">
        <v>4.5199999999999996</v>
      </c>
      <c r="F3575" s="95">
        <v>3.67</v>
      </c>
      <c r="G3575" s="95">
        <v>59.09</v>
      </c>
      <c r="H3575" s="95">
        <v>-19.29</v>
      </c>
      <c r="I3575" s="95">
        <v>-46.3</v>
      </c>
      <c r="J3575" s="95">
        <v>-50.59</v>
      </c>
      <c r="K3575" s="95">
        <v>-43.52</v>
      </c>
      <c r="L3575" s="95">
        <v>7.07</v>
      </c>
      <c r="M3575" s="95">
        <v>-0.63</v>
      </c>
      <c r="N3575" s="95">
        <v>9.76</v>
      </c>
      <c r="O3575" s="95">
        <v>7.01</v>
      </c>
      <c r="P3575" s="95">
        <v>-11.23</v>
      </c>
      <c r="Q3575" s="95">
        <v>4.5</v>
      </c>
      <c r="R3575" s="95">
        <v>-21.45</v>
      </c>
      <c r="S3575" s="95">
        <v>-17.420000000000002</v>
      </c>
      <c r="T3575" s="95">
        <v>-21.45</v>
      </c>
      <c r="U3575" s="95">
        <v>0.81</v>
      </c>
      <c r="V3575" s="95">
        <v>0.19</v>
      </c>
      <c r="W3575" s="95">
        <v>0.38</v>
      </c>
      <c r="X3575" s="95">
        <v>-2.11</v>
      </c>
      <c r="Y3575" s="95"/>
      <c r="Z3575" s="74" t="s">
        <v>1111</v>
      </c>
      <c r="AA3575" s="95">
        <v>5.98</v>
      </c>
      <c r="AB3575" s="95">
        <v>-1.28</v>
      </c>
      <c r="AC3575" s="74" t="s">
        <v>1111</v>
      </c>
      <c r="AD3575" s="95">
        <v>1010563818</v>
      </c>
    </row>
    <row r="3576" spans="1:30" x14ac:dyDescent="0.2">
      <c r="A3576" s="74" t="s">
        <v>4684</v>
      </c>
      <c r="B3576" s="95">
        <v>15.27</v>
      </c>
      <c r="C3576" s="95"/>
      <c r="D3576" s="95">
        <v>21.31</v>
      </c>
      <c r="E3576" s="95">
        <v>1.48</v>
      </c>
      <c r="F3576" s="95">
        <v>0.16</v>
      </c>
      <c r="G3576" s="95">
        <v>0</v>
      </c>
      <c r="H3576" s="95">
        <v>23.13</v>
      </c>
      <c r="I3576" s="95">
        <v>14.53</v>
      </c>
      <c r="J3576" s="95">
        <v>13.38</v>
      </c>
      <c r="K3576" s="95">
        <v>10.4</v>
      </c>
      <c r="L3576" s="95">
        <v>-2.98</v>
      </c>
      <c r="M3576" s="95">
        <v>-0.33</v>
      </c>
      <c r="N3576" s="95">
        <v>3.1</v>
      </c>
      <c r="O3576" s="95"/>
      <c r="P3576" s="95">
        <v>-0.16</v>
      </c>
      <c r="Q3576" s="95"/>
      <c r="R3576" s="95">
        <v>6.94</v>
      </c>
      <c r="S3576" s="95">
        <v>0.77</v>
      </c>
      <c r="T3576" s="95">
        <v>5.07</v>
      </c>
      <c r="U3576" s="95">
        <v>0.11</v>
      </c>
      <c r="V3576" s="95">
        <v>0.89</v>
      </c>
      <c r="W3576" s="95">
        <v>0.05</v>
      </c>
      <c r="X3576" s="95">
        <v>13.06</v>
      </c>
      <c r="Y3576" s="95">
        <v>8.8800000000000008</v>
      </c>
      <c r="Z3576" s="74" t="s">
        <v>1111</v>
      </c>
      <c r="AA3576" s="95">
        <v>10.33</v>
      </c>
      <c r="AB3576" s="95">
        <v>0.72</v>
      </c>
      <c r="AC3576" s="74" t="s">
        <v>1111</v>
      </c>
      <c r="AD3576" s="95">
        <v>257091828</v>
      </c>
    </row>
    <row r="3577" spans="1:30" x14ac:dyDescent="0.2">
      <c r="A3577" s="74" t="s">
        <v>4685</v>
      </c>
      <c r="B3577" s="95">
        <v>17.87</v>
      </c>
      <c r="C3577" s="95">
        <v>4.7</v>
      </c>
      <c r="D3577" s="95">
        <v>41.69</v>
      </c>
      <c r="E3577" s="95">
        <v>1.19</v>
      </c>
      <c r="F3577" s="95">
        <v>0.59</v>
      </c>
      <c r="G3577" s="95">
        <v>59.75</v>
      </c>
      <c r="H3577" s="95">
        <v>19.850000000000001</v>
      </c>
      <c r="I3577" s="95">
        <v>10.19</v>
      </c>
      <c r="J3577" s="95">
        <v>21.41</v>
      </c>
      <c r="K3577" s="95">
        <v>37.4</v>
      </c>
      <c r="L3577" s="95">
        <v>16</v>
      </c>
      <c r="M3577" s="95">
        <v>0.89</v>
      </c>
      <c r="N3577" s="95">
        <v>4.25</v>
      </c>
      <c r="O3577" s="95"/>
      <c r="P3577" s="95">
        <v>-0.59</v>
      </c>
      <c r="Q3577" s="95"/>
      <c r="R3577" s="95">
        <v>2.86</v>
      </c>
      <c r="S3577" s="95">
        <v>1.41</v>
      </c>
      <c r="T3577" s="95">
        <v>2.93</v>
      </c>
      <c r="U3577" s="95">
        <v>0.49</v>
      </c>
      <c r="V3577" s="95">
        <v>0.51</v>
      </c>
      <c r="W3577" s="95">
        <v>0.14000000000000001</v>
      </c>
      <c r="X3577" s="95">
        <v>-1.76</v>
      </c>
      <c r="Y3577" s="95">
        <v>12.12</v>
      </c>
      <c r="Z3577" s="74" t="s">
        <v>1111</v>
      </c>
      <c r="AA3577" s="95">
        <v>14.98</v>
      </c>
      <c r="AB3577" s="95">
        <v>0.43</v>
      </c>
      <c r="AC3577" s="74" t="s">
        <v>1111</v>
      </c>
      <c r="AD3577" s="95">
        <v>2218324616</v>
      </c>
    </row>
    <row r="3578" spans="1:30" x14ac:dyDescent="0.2">
      <c r="A3578" s="74" t="s">
        <v>4686</v>
      </c>
      <c r="B3578" s="95">
        <v>39.92</v>
      </c>
      <c r="C3578" s="95"/>
      <c r="D3578" s="95">
        <v>-3.55</v>
      </c>
      <c r="E3578" s="95">
        <v>0.53</v>
      </c>
      <c r="F3578" s="95">
        <v>0.25</v>
      </c>
      <c r="G3578" s="95">
        <v>31.53</v>
      </c>
      <c r="H3578" s="95">
        <v>-10.23</v>
      </c>
      <c r="I3578" s="95">
        <v>-21.16</v>
      </c>
      <c r="J3578" s="95">
        <v>-7.34</v>
      </c>
      <c r="K3578" s="95">
        <v>-19.48</v>
      </c>
      <c r="L3578" s="95">
        <v>-12.14</v>
      </c>
      <c r="M3578" s="95">
        <v>0.88</v>
      </c>
      <c r="N3578" s="95">
        <v>0.75</v>
      </c>
      <c r="O3578" s="95">
        <v>5.56</v>
      </c>
      <c r="P3578" s="95">
        <v>-0.28000000000000003</v>
      </c>
      <c r="Q3578" s="95">
        <v>1.57</v>
      </c>
      <c r="R3578" s="95">
        <v>-15.02</v>
      </c>
      <c r="S3578" s="95">
        <v>-6.92</v>
      </c>
      <c r="T3578" s="95">
        <v>-3.83</v>
      </c>
      <c r="U3578" s="95">
        <v>0.46</v>
      </c>
      <c r="V3578" s="95">
        <v>0.54</v>
      </c>
      <c r="W3578" s="95">
        <v>0.33</v>
      </c>
      <c r="X3578" s="95">
        <v>-9.64</v>
      </c>
      <c r="Y3578" s="95"/>
      <c r="Z3578" s="74" t="s">
        <v>1111</v>
      </c>
      <c r="AA3578" s="95">
        <v>74.87</v>
      </c>
      <c r="AB3578" s="95">
        <v>-11.25</v>
      </c>
      <c r="AC3578" s="74" t="s">
        <v>1111</v>
      </c>
      <c r="AD3578" s="95">
        <v>531111648</v>
      </c>
    </row>
    <row r="3579" spans="1:30" x14ac:dyDescent="0.2">
      <c r="A3579" s="74" t="s">
        <v>4687</v>
      </c>
      <c r="B3579" s="95">
        <v>5.69</v>
      </c>
      <c r="C3579" s="95"/>
      <c r="D3579" s="95">
        <v>-11.14</v>
      </c>
      <c r="E3579" s="95">
        <v>2.4</v>
      </c>
      <c r="F3579" s="95">
        <v>2.27</v>
      </c>
      <c r="G3579" s="95"/>
      <c r="H3579" s="95"/>
      <c r="I3579" s="95"/>
      <c r="J3579" s="95">
        <v>-8.51</v>
      </c>
      <c r="K3579" s="95">
        <v>-4.87</v>
      </c>
      <c r="L3579" s="95">
        <v>3.64</v>
      </c>
      <c r="M3579" s="95">
        <v>-1.03</v>
      </c>
      <c r="N3579" s="95"/>
      <c r="O3579" s="95">
        <v>2.4</v>
      </c>
      <c r="P3579" s="95">
        <v>-400.33</v>
      </c>
      <c r="Q3579" s="95">
        <v>19.940000000000001</v>
      </c>
      <c r="R3579" s="95">
        <v>-21.55</v>
      </c>
      <c r="S3579" s="95">
        <v>-20.39</v>
      </c>
      <c r="T3579" s="95">
        <v>-34.86</v>
      </c>
      <c r="U3579" s="95">
        <v>0.95</v>
      </c>
      <c r="V3579" s="95">
        <v>0.05</v>
      </c>
      <c r="W3579" s="95">
        <v>0</v>
      </c>
      <c r="X3579" s="95"/>
      <c r="Y3579" s="95"/>
      <c r="Z3579" s="74" t="s">
        <v>1111</v>
      </c>
      <c r="AA3579" s="95">
        <v>2.39</v>
      </c>
      <c r="AB3579" s="95">
        <v>-0.51</v>
      </c>
      <c r="AC3579" s="74" t="s">
        <v>1111</v>
      </c>
      <c r="AD3579" s="95">
        <v>162933123</v>
      </c>
    </row>
    <row r="3580" spans="1:30" x14ac:dyDescent="0.2">
      <c r="A3580" s="74" t="s">
        <v>4688</v>
      </c>
      <c r="B3580" s="95">
        <v>27.95</v>
      </c>
      <c r="C3580" s="95">
        <v>2.36</v>
      </c>
      <c r="D3580" s="95">
        <v>11.27</v>
      </c>
      <c r="E3580" s="95">
        <v>1.1000000000000001</v>
      </c>
      <c r="F3580" s="95">
        <v>0.1</v>
      </c>
      <c r="G3580" s="95">
        <v>0</v>
      </c>
      <c r="H3580" s="95">
        <v>25.03</v>
      </c>
      <c r="I3580" s="95">
        <v>19.52</v>
      </c>
      <c r="J3580" s="95">
        <v>8.7799999999999994</v>
      </c>
      <c r="K3580" s="95">
        <v>-26.41</v>
      </c>
      <c r="L3580" s="95">
        <v>-35.19</v>
      </c>
      <c r="M3580" s="95">
        <v>-4.42</v>
      </c>
      <c r="N3580" s="95">
        <v>2.2000000000000002</v>
      </c>
      <c r="O3580" s="95"/>
      <c r="P3580" s="95">
        <v>-0.1</v>
      </c>
      <c r="Q3580" s="95"/>
      <c r="R3580" s="95">
        <v>9.7899999999999991</v>
      </c>
      <c r="S3580" s="95">
        <v>0.87</v>
      </c>
      <c r="T3580" s="95">
        <v>8.2899999999999991</v>
      </c>
      <c r="U3580" s="95">
        <v>0.09</v>
      </c>
      <c r="V3580" s="95">
        <v>0.91</v>
      </c>
      <c r="W3580" s="95">
        <v>0.04</v>
      </c>
      <c r="X3580" s="95">
        <v>6.4</v>
      </c>
      <c r="Y3580" s="95">
        <v>3.35</v>
      </c>
      <c r="Z3580" s="74" t="s">
        <v>1111</v>
      </c>
      <c r="AA3580" s="95">
        <v>25.35</v>
      </c>
      <c r="AB3580" s="95">
        <v>2.48</v>
      </c>
      <c r="AC3580" s="74" t="s">
        <v>1111</v>
      </c>
      <c r="AD3580" s="95">
        <v>158241720</v>
      </c>
    </row>
    <row r="3581" spans="1:30" x14ac:dyDescent="0.2">
      <c r="A3581" s="74" t="s">
        <v>4689</v>
      </c>
      <c r="B3581" s="95">
        <v>33.25</v>
      </c>
      <c r="C3581" s="95">
        <v>4.3</v>
      </c>
      <c r="D3581" s="95">
        <v>23.28</v>
      </c>
      <c r="E3581" s="95">
        <v>1.1299999999999999</v>
      </c>
      <c r="F3581" s="95">
        <v>0.13</v>
      </c>
      <c r="G3581" s="95">
        <v>0</v>
      </c>
      <c r="H3581" s="95">
        <v>22.09</v>
      </c>
      <c r="I3581" s="95">
        <v>17.5</v>
      </c>
      <c r="J3581" s="95">
        <v>18.45</v>
      </c>
      <c r="K3581" s="95">
        <v>-18.64</v>
      </c>
      <c r="L3581" s="95">
        <v>-37.08</v>
      </c>
      <c r="M3581" s="95">
        <v>-2.27</v>
      </c>
      <c r="N3581" s="95">
        <v>4.07</v>
      </c>
      <c r="O3581" s="95"/>
      <c r="P3581" s="95">
        <v>-0.13</v>
      </c>
      <c r="Q3581" s="95"/>
      <c r="R3581" s="95">
        <v>4.8499999999999996</v>
      </c>
      <c r="S3581" s="95">
        <v>0.56999999999999995</v>
      </c>
      <c r="T3581" s="95">
        <v>4.2</v>
      </c>
      <c r="U3581" s="95">
        <v>0.12</v>
      </c>
      <c r="V3581" s="95">
        <v>0.88</v>
      </c>
      <c r="W3581" s="95">
        <v>0.03</v>
      </c>
      <c r="X3581" s="95">
        <v>7.37</v>
      </c>
      <c r="Y3581" s="95">
        <v>26.01</v>
      </c>
      <c r="Z3581" s="74" t="s">
        <v>1111</v>
      </c>
      <c r="AA3581" s="95">
        <v>29.42</v>
      </c>
      <c r="AB3581" s="95">
        <v>1.43</v>
      </c>
      <c r="AC3581" s="74" t="s">
        <v>1111</v>
      </c>
      <c r="AD3581" s="95">
        <v>940060625</v>
      </c>
    </row>
    <row r="3582" spans="1:30" x14ac:dyDescent="0.2">
      <c r="A3582" s="74" t="s">
        <v>26</v>
      </c>
      <c r="B3582" s="95">
        <v>64.349999999999994</v>
      </c>
      <c r="C3582" s="95">
        <v>3.17</v>
      </c>
      <c r="D3582" s="95">
        <v>-49.15</v>
      </c>
      <c r="E3582" s="95">
        <v>2.31</v>
      </c>
      <c r="F3582" s="95">
        <v>0.66</v>
      </c>
      <c r="G3582" s="95">
        <v>28.28</v>
      </c>
      <c r="H3582" s="95">
        <v>-6.43</v>
      </c>
      <c r="I3582" s="95">
        <v>-7.3</v>
      </c>
      <c r="J3582" s="95">
        <v>-55.81</v>
      </c>
      <c r="K3582" s="95">
        <v>-86.73</v>
      </c>
      <c r="L3582" s="95">
        <v>-30.92</v>
      </c>
      <c r="M3582" s="95">
        <v>1.28</v>
      </c>
      <c r="N3582" s="95">
        <v>3.59</v>
      </c>
      <c r="O3582" s="95">
        <v>-25.22</v>
      </c>
      <c r="P3582" s="95">
        <v>-0.76</v>
      </c>
      <c r="Q3582" s="95">
        <v>0.84</v>
      </c>
      <c r="R3582" s="95">
        <v>-4.71</v>
      </c>
      <c r="S3582" s="95">
        <v>-1.34</v>
      </c>
      <c r="T3582" s="95">
        <v>-3.21</v>
      </c>
      <c r="U3582" s="95">
        <v>0.28000000000000003</v>
      </c>
      <c r="V3582" s="95">
        <v>0.72</v>
      </c>
      <c r="W3582" s="95">
        <v>0.18</v>
      </c>
      <c r="X3582" s="95">
        <v>-1.61</v>
      </c>
      <c r="Y3582" s="95">
        <v>2.56</v>
      </c>
      <c r="Z3582" s="74" t="s">
        <v>1111</v>
      </c>
      <c r="AA3582" s="95">
        <v>27.82</v>
      </c>
      <c r="AB3582" s="95">
        <v>-1.31</v>
      </c>
      <c r="AC3582" s="74" t="s">
        <v>1111</v>
      </c>
      <c r="AD3582" s="95">
        <v>32539459095</v>
      </c>
    </row>
    <row r="3583" spans="1:30" x14ac:dyDescent="0.2">
      <c r="A3583" s="74" t="s">
        <v>4690</v>
      </c>
      <c r="B3583" s="95">
        <v>97.35</v>
      </c>
      <c r="C3583" s="95">
        <v>0.12</v>
      </c>
      <c r="D3583" s="95">
        <v>-364.93</v>
      </c>
      <c r="E3583" s="95">
        <v>17.3</v>
      </c>
      <c r="F3583" s="95">
        <v>5.1100000000000003</v>
      </c>
      <c r="G3583" s="95">
        <v>72.52</v>
      </c>
      <c r="H3583" s="95">
        <v>-5.63</v>
      </c>
      <c r="I3583" s="95">
        <v>-1.82</v>
      </c>
      <c r="J3583" s="95">
        <v>-118.37</v>
      </c>
      <c r="K3583" s="95">
        <v>-121.91</v>
      </c>
      <c r="L3583" s="95">
        <v>-3.54</v>
      </c>
      <c r="M3583" s="95">
        <v>0.52</v>
      </c>
      <c r="N3583" s="95">
        <v>6.66</v>
      </c>
      <c r="O3583" s="95">
        <v>18.559999999999999</v>
      </c>
      <c r="P3583" s="95">
        <v>-10.94</v>
      </c>
      <c r="Q3583" s="95">
        <v>2.0699999999999998</v>
      </c>
      <c r="R3583" s="95">
        <v>-4.74</v>
      </c>
      <c r="S3583" s="95">
        <v>-1.4</v>
      </c>
      <c r="T3583" s="95">
        <v>-11.8</v>
      </c>
      <c r="U3583" s="95">
        <v>0.3</v>
      </c>
      <c r="V3583" s="95">
        <v>0.7</v>
      </c>
      <c r="W3583" s="95">
        <v>0.77</v>
      </c>
      <c r="X3583" s="95">
        <v>8.31</v>
      </c>
      <c r="Y3583" s="95"/>
      <c r="Z3583" s="74" t="s">
        <v>1111</v>
      </c>
      <c r="AA3583" s="95">
        <v>5.63</v>
      </c>
      <c r="AB3583" s="95">
        <v>-0.27</v>
      </c>
      <c r="AC3583" s="74" t="s">
        <v>1111</v>
      </c>
      <c r="AD3583" s="95">
        <v>7951090455</v>
      </c>
    </row>
    <row r="3584" spans="1:30" x14ac:dyDescent="0.2">
      <c r="A3584" s="74" t="s">
        <v>4691</v>
      </c>
      <c r="B3584" s="95">
        <v>228.46</v>
      </c>
      <c r="C3584" s="95"/>
      <c r="D3584" s="95">
        <v>254.28</v>
      </c>
      <c r="E3584" s="95">
        <v>12.35</v>
      </c>
      <c r="F3584" s="95">
        <v>8.77</v>
      </c>
      <c r="G3584" s="95">
        <v>62.53</v>
      </c>
      <c r="H3584" s="95">
        <v>4.21</v>
      </c>
      <c r="I3584" s="95">
        <v>4.72</v>
      </c>
      <c r="J3584" s="95">
        <v>285.06</v>
      </c>
      <c r="K3584" s="95">
        <v>277.08999999999997</v>
      </c>
      <c r="L3584" s="95">
        <v>-7.97</v>
      </c>
      <c r="M3584" s="95">
        <v>-0.35</v>
      </c>
      <c r="N3584" s="95">
        <v>12.01</v>
      </c>
      <c r="O3584" s="95">
        <v>15.46</v>
      </c>
      <c r="P3584" s="95">
        <v>-27.96</v>
      </c>
      <c r="Q3584" s="95">
        <v>5.76</v>
      </c>
      <c r="R3584" s="95">
        <v>4.8600000000000003</v>
      </c>
      <c r="S3584" s="95">
        <v>3.45</v>
      </c>
      <c r="T3584" s="95">
        <v>4.1500000000000004</v>
      </c>
      <c r="U3584" s="95">
        <v>0.71</v>
      </c>
      <c r="V3584" s="95">
        <v>0.28999999999999998</v>
      </c>
      <c r="W3584" s="95">
        <v>0.73</v>
      </c>
      <c r="X3584" s="95">
        <v>24.67</v>
      </c>
      <c r="Y3584" s="95"/>
      <c r="Z3584" s="74" t="s">
        <v>1111</v>
      </c>
      <c r="AA3584" s="95">
        <v>18.489999999999998</v>
      </c>
      <c r="AB3584" s="95">
        <v>0.9</v>
      </c>
      <c r="AC3584" s="74" t="s">
        <v>1111</v>
      </c>
      <c r="AD3584" s="95">
        <v>8534991448</v>
      </c>
    </row>
    <row r="3585" spans="1:30" x14ac:dyDescent="0.2">
      <c r="A3585" s="74" t="s">
        <v>4692</v>
      </c>
      <c r="B3585" s="95">
        <v>42.4</v>
      </c>
      <c r="C3585" s="95"/>
      <c r="D3585" s="95">
        <v>18.36</v>
      </c>
      <c r="E3585" s="95">
        <v>2.31</v>
      </c>
      <c r="F3585" s="95">
        <v>0.45</v>
      </c>
      <c r="G3585" s="95">
        <v>48.88</v>
      </c>
      <c r="H3585" s="95">
        <v>19.78</v>
      </c>
      <c r="I3585" s="95">
        <v>7.22</v>
      </c>
      <c r="J3585" s="95">
        <v>6.7</v>
      </c>
      <c r="K3585" s="95">
        <v>10.59</v>
      </c>
      <c r="L3585" s="95">
        <v>3.89</v>
      </c>
      <c r="M3585" s="95">
        <v>1.34</v>
      </c>
      <c r="N3585" s="95">
        <v>1.33</v>
      </c>
      <c r="O3585" s="95">
        <v>3.62</v>
      </c>
      <c r="P3585" s="95">
        <v>-0.56000000000000005</v>
      </c>
      <c r="Q3585" s="95">
        <v>2.82</v>
      </c>
      <c r="R3585" s="95">
        <v>12.59</v>
      </c>
      <c r="S3585" s="95">
        <v>2.46</v>
      </c>
      <c r="T3585" s="95">
        <v>9.5</v>
      </c>
      <c r="U3585" s="95">
        <v>0.2</v>
      </c>
      <c r="V3585" s="95">
        <v>0.8</v>
      </c>
      <c r="W3585" s="95">
        <v>0.34</v>
      </c>
      <c r="X3585" s="95">
        <v>4.74</v>
      </c>
      <c r="Y3585" s="95"/>
      <c r="Z3585" s="74" t="s">
        <v>1111</v>
      </c>
      <c r="AA3585" s="95">
        <v>18.12</v>
      </c>
      <c r="AB3585" s="95">
        <v>2.2799999999999998</v>
      </c>
      <c r="AC3585" s="74" t="s">
        <v>1111</v>
      </c>
      <c r="AD3585" s="95">
        <v>7102653360</v>
      </c>
    </row>
    <row r="3586" spans="1:30" x14ac:dyDescent="0.2">
      <c r="A3586" s="74" t="s">
        <v>4693</v>
      </c>
      <c r="B3586" s="95">
        <v>173.33</v>
      </c>
      <c r="C3586" s="95">
        <v>2.4700000000000002</v>
      </c>
      <c r="D3586" s="95">
        <v>29.25</v>
      </c>
      <c r="E3586" s="95">
        <v>14.89</v>
      </c>
      <c r="F3586" s="95">
        <v>2.5499999999999998</v>
      </c>
      <c r="G3586" s="95">
        <v>53.87</v>
      </c>
      <c r="H3586" s="95">
        <v>15.05</v>
      </c>
      <c r="I3586" s="95">
        <v>10.62</v>
      </c>
      <c r="J3586" s="95">
        <v>20.63</v>
      </c>
      <c r="K3586" s="95">
        <v>23.24</v>
      </c>
      <c r="L3586" s="95">
        <v>2.61</v>
      </c>
      <c r="M3586" s="95">
        <v>1.89</v>
      </c>
      <c r="N3586" s="95">
        <v>3.11</v>
      </c>
      <c r="O3586" s="95">
        <v>-174.19</v>
      </c>
      <c r="P3586" s="95">
        <v>-3.42</v>
      </c>
      <c r="Q3586" s="95">
        <v>0.95</v>
      </c>
      <c r="R3586" s="95">
        <v>50.91</v>
      </c>
      <c r="S3586" s="95">
        <v>8.73</v>
      </c>
      <c r="T3586" s="95">
        <v>17.260000000000002</v>
      </c>
      <c r="U3586" s="95">
        <v>0.17</v>
      </c>
      <c r="V3586" s="95">
        <v>0.83</v>
      </c>
      <c r="W3586" s="95">
        <v>0.82</v>
      </c>
      <c r="X3586" s="95">
        <v>2.2200000000000002</v>
      </c>
      <c r="Y3586" s="95">
        <v>5.48</v>
      </c>
      <c r="Z3586" s="74" t="s">
        <v>1111</v>
      </c>
      <c r="AA3586" s="95">
        <v>11.56</v>
      </c>
      <c r="AB3586" s="95">
        <v>5.89</v>
      </c>
      <c r="AC3586" s="74" t="s">
        <v>1111</v>
      </c>
      <c r="AD3586" s="95">
        <v>238120482438</v>
      </c>
    </row>
    <row r="3587" spans="1:30" x14ac:dyDescent="0.2">
      <c r="A3587" s="74" t="s">
        <v>4694</v>
      </c>
      <c r="B3587" s="95">
        <v>18.46</v>
      </c>
      <c r="C3587" s="95"/>
      <c r="D3587" s="95">
        <v>38.11</v>
      </c>
      <c r="E3587" s="95">
        <v>3.14</v>
      </c>
      <c r="F3587" s="95">
        <v>1.97</v>
      </c>
      <c r="G3587" s="95">
        <v>94.16</v>
      </c>
      <c r="H3587" s="95">
        <v>6.6</v>
      </c>
      <c r="I3587" s="95">
        <v>5.36</v>
      </c>
      <c r="J3587" s="95">
        <v>30.96</v>
      </c>
      <c r="K3587" s="95">
        <v>25.58</v>
      </c>
      <c r="L3587" s="95">
        <v>-5.38</v>
      </c>
      <c r="M3587" s="95">
        <v>-0.54</v>
      </c>
      <c r="N3587" s="95">
        <v>2.04</v>
      </c>
      <c r="O3587" s="95">
        <v>9.6999999999999993</v>
      </c>
      <c r="P3587" s="95">
        <v>-4.09</v>
      </c>
      <c r="Q3587" s="95">
        <v>1.64</v>
      </c>
      <c r="R3587" s="95">
        <v>8.24</v>
      </c>
      <c r="S3587" s="95">
        <v>5.16</v>
      </c>
      <c r="T3587" s="95">
        <v>9.01</v>
      </c>
      <c r="U3587" s="95">
        <v>0.63</v>
      </c>
      <c r="V3587" s="95">
        <v>0.37</v>
      </c>
      <c r="W3587" s="95">
        <v>0.96</v>
      </c>
      <c r="X3587" s="95">
        <v>8.23</v>
      </c>
      <c r="Y3587" s="95"/>
      <c r="Z3587" s="74" t="s">
        <v>1111</v>
      </c>
      <c r="AA3587" s="95">
        <v>5.98</v>
      </c>
      <c r="AB3587" s="95">
        <v>0.49</v>
      </c>
      <c r="AC3587" s="74" t="s">
        <v>1111</v>
      </c>
      <c r="AD3587" s="95">
        <v>819993018</v>
      </c>
    </row>
    <row r="3588" spans="1:30" x14ac:dyDescent="0.2">
      <c r="A3588" s="74" t="s">
        <v>4695</v>
      </c>
      <c r="B3588" s="95">
        <v>5.8</v>
      </c>
      <c r="C3588" s="95"/>
      <c r="D3588" s="95">
        <v>23.76</v>
      </c>
      <c r="E3588" s="95">
        <v>1.79</v>
      </c>
      <c r="F3588" s="95">
        <v>1.02</v>
      </c>
      <c r="G3588" s="95">
        <v>10.48</v>
      </c>
      <c r="H3588" s="95">
        <v>1.32</v>
      </c>
      <c r="I3588" s="95">
        <v>3.87</v>
      </c>
      <c r="J3588" s="95">
        <v>69.739999999999995</v>
      </c>
      <c r="K3588" s="95">
        <v>65.11</v>
      </c>
      <c r="L3588" s="95">
        <v>-4.63</v>
      </c>
      <c r="M3588" s="95">
        <v>-0.12</v>
      </c>
      <c r="N3588" s="95">
        <v>0.92</v>
      </c>
      <c r="O3588" s="95">
        <v>10.72</v>
      </c>
      <c r="P3588" s="95">
        <v>-1.67</v>
      </c>
      <c r="Q3588" s="95">
        <v>1.32</v>
      </c>
      <c r="R3588" s="95">
        <v>7.52</v>
      </c>
      <c r="S3588" s="95">
        <v>4.28</v>
      </c>
      <c r="T3588" s="95">
        <v>-4</v>
      </c>
      <c r="U3588" s="95">
        <v>0.56999999999999995</v>
      </c>
      <c r="V3588" s="95">
        <v>0.43</v>
      </c>
      <c r="W3588" s="95">
        <v>1.1100000000000001</v>
      </c>
      <c r="X3588" s="95">
        <v>11.06</v>
      </c>
      <c r="Y3588" s="95"/>
      <c r="Z3588" s="74" t="s">
        <v>1111</v>
      </c>
      <c r="AA3588" s="95">
        <v>3.25</v>
      </c>
      <c r="AB3588" s="95">
        <v>0.24</v>
      </c>
      <c r="AC3588" s="74" t="s">
        <v>1111</v>
      </c>
      <c r="AD3588" s="95">
        <v>76646420</v>
      </c>
    </row>
    <row r="3589" spans="1:30" x14ac:dyDescent="0.2">
      <c r="A3589" s="74" t="s">
        <v>4696</v>
      </c>
      <c r="B3589" s="95">
        <v>20.56</v>
      </c>
      <c r="C3589" s="95"/>
      <c r="D3589" s="95">
        <v>-48.95</v>
      </c>
      <c r="E3589" s="95">
        <v>2.2999999999999998</v>
      </c>
      <c r="F3589" s="95">
        <v>0.73</v>
      </c>
      <c r="G3589" s="95">
        <v>19.78</v>
      </c>
      <c r="H3589" s="95">
        <v>1.45</v>
      </c>
      <c r="I3589" s="95">
        <v>-1.36</v>
      </c>
      <c r="J3589" s="95">
        <v>46.07</v>
      </c>
      <c r="K3589" s="95">
        <v>75.63</v>
      </c>
      <c r="L3589" s="95">
        <v>29.56</v>
      </c>
      <c r="M3589" s="95">
        <v>1.48</v>
      </c>
      <c r="N3589" s="95">
        <v>0.67</v>
      </c>
      <c r="O3589" s="95">
        <v>3.04</v>
      </c>
      <c r="P3589" s="95">
        <v>-1.1499999999999999</v>
      </c>
      <c r="Q3589" s="95">
        <v>2.88</v>
      </c>
      <c r="R3589" s="95">
        <v>-4.7</v>
      </c>
      <c r="S3589" s="95">
        <v>-1.48</v>
      </c>
      <c r="T3589" s="95">
        <v>1.79</v>
      </c>
      <c r="U3589" s="95">
        <v>0.32</v>
      </c>
      <c r="V3589" s="95">
        <v>0.68</v>
      </c>
      <c r="W3589" s="95">
        <v>1.0900000000000001</v>
      </c>
      <c r="X3589" s="95">
        <v>30.55</v>
      </c>
      <c r="Y3589" s="95"/>
      <c r="Z3589" s="74" t="s">
        <v>1111</v>
      </c>
      <c r="AA3589" s="95">
        <v>8.9499999999999993</v>
      </c>
      <c r="AB3589" s="95">
        <v>-0.42</v>
      </c>
      <c r="AC3589" s="74" t="s">
        <v>1111</v>
      </c>
      <c r="AD3589" s="95">
        <v>600183060</v>
      </c>
    </row>
    <row r="3590" spans="1:30" x14ac:dyDescent="0.2">
      <c r="A3590" s="74" t="s">
        <v>4697</v>
      </c>
      <c r="B3590" s="95">
        <v>23.62</v>
      </c>
      <c r="C3590" s="95">
        <v>5.25</v>
      </c>
      <c r="D3590" s="95">
        <v>18.670000000000002</v>
      </c>
      <c r="E3590" s="95">
        <v>3.33</v>
      </c>
      <c r="F3590" s="95">
        <v>2.95</v>
      </c>
      <c r="G3590" s="95">
        <v>28.53</v>
      </c>
      <c r="H3590" s="95">
        <v>11.5</v>
      </c>
      <c r="I3590" s="95">
        <v>8.86</v>
      </c>
      <c r="J3590" s="95">
        <v>14.4</v>
      </c>
      <c r="K3590" s="95">
        <v>11.14</v>
      </c>
      <c r="L3590" s="95">
        <v>-3.26</v>
      </c>
      <c r="M3590" s="95">
        <v>-0.75</v>
      </c>
      <c r="N3590" s="95">
        <v>1.66</v>
      </c>
      <c r="O3590" s="95">
        <v>4.0199999999999996</v>
      </c>
      <c r="P3590" s="95">
        <v>-18.14</v>
      </c>
      <c r="Q3590" s="95">
        <v>8.1999999999999993</v>
      </c>
      <c r="R3590" s="95">
        <v>17.809999999999999</v>
      </c>
      <c r="S3590" s="95">
        <v>15.81</v>
      </c>
      <c r="T3590" s="95">
        <v>17.809999999999999</v>
      </c>
      <c r="U3590" s="95">
        <v>0.89</v>
      </c>
      <c r="V3590" s="95">
        <v>0.11</v>
      </c>
      <c r="W3590" s="95">
        <v>1.78</v>
      </c>
      <c r="X3590" s="95">
        <v>5.67</v>
      </c>
      <c r="Y3590" s="95">
        <v>8.27</v>
      </c>
      <c r="Z3590" s="74" t="s">
        <v>1111</v>
      </c>
      <c r="AA3590" s="95">
        <v>6.76</v>
      </c>
      <c r="AB3590" s="95">
        <v>1.2</v>
      </c>
      <c r="AC3590" s="74" t="s">
        <v>1111</v>
      </c>
      <c r="AD3590" s="95">
        <v>470586963</v>
      </c>
    </row>
    <row r="3591" spans="1:30" x14ac:dyDescent="0.2">
      <c r="A3591" s="74" t="s">
        <v>4698</v>
      </c>
      <c r="B3591" s="95">
        <v>77.92</v>
      </c>
      <c r="C3591" s="95">
        <v>2.0099999999999998</v>
      </c>
      <c r="D3591" s="95">
        <v>12.76</v>
      </c>
      <c r="E3591" s="95">
        <v>2.0499999999999998</v>
      </c>
      <c r="F3591" s="95">
        <v>0.21</v>
      </c>
      <c r="G3591" s="95">
        <v>87.39</v>
      </c>
      <c r="H3591" s="95">
        <v>0</v>
      </c>
      <c r="I3591" s="95">
        <v>41.31</v>
      </c>
      <c r="J3591" s="95"/>
      <c r="K3591" s="95"/>
      <c r="L3591" s="95"/>
      <c r="M3591" s="95">
        <v>-1.34</v>
      </c>
      <c r="N3591" s="95">
        <v>5.27</v>
      </c>
      <c r="O3591" s="95">
        <v>3.52</v>
      </c>
      <c r="P3591" s="95">
        <v>-2.56</v>
      </c>
      <c r="Q3591" s="95">
        <v>1.07</v>
      </c>
      <c r="R3591" s="95">
        <v>16.04</v>
      </c>
      <c r="S3591" s="95">
        <v>1.61</v>
      </c>
      <c r="T3591" s="95"/>
      <c r="U3591" s="95">
        <v>0.1</v>
      </c>
      <c r="V3591" s="95">
        <v>0.9</v>
      </c>
      <c r="W3591" s="95">
        <v>0.04</v>
      </c>
      <c r="X3591" s="95">
        <v>17.45</v>
      </c>
      <c r="Y3591" s="95">
        <v>18.850000000000001</v>
      </c>
      <c r="Z3591" s="74" t="s">
        <v>1111</v>
      </c>
      <c r="AA3591" s="95">
        <v>38.08</v>
      </c>
      <c r="AB3591" s="95">
        <v>6.11</v>
      </c>
      <c r="AC3591" s="74" t="s">
        <v>1111</v>
      </c>
      <c r="AD3591" s="95">
        <v>1143803264</v>
      </c>
    </row>
    <row r="3592" spans="1:30" x14ac:dyDescent="0.2">
      <c r="A3592" s="74" t="s">
        <v>4699</v>
      </c>
      <c r="B3592" s="95">
        <v>17.79</v>
      </c>
      <c r="C3592" s="95">
        <v>8.15</v>
      </c>
      <c r="D3592" s="95">
        <v>11.31</v>
      </c>
      <c r="E3592" s="95">
        <v>1.06</v>
      </c>
      <c r="F3592" s="95">
        <v>0.13</v>
      </c>
      <c r="G3592" s="95">
        <v>0</v>
      </c>
      <c r="H3592" s="95">
        <v>37.44</v>
      </c>
      <c r="I3592" s="95">
        <v>28.63</v>
      </c>
      <c r="J3592" s="95">
        <v>8.65</v>
      </c>
      <c r="K3592" s="95">
        <v>-13.66</v>
      </c>
      <c r="L3592" s="95">
        <v>-22.31</v>
      </c>
      <c r="M3592" s="95">
        <v>-2.73</v>
      </c>
      <c r="N3592" s="95">
        <v>3.24</v>
      </c>
      <c r="O3592" s="95"/>
      <c r="P3592" s="95">
        <v>-0.13</v>
      </c>
      <c r="Q3592" s="95"/>
      <c r="R3592" s="95">
        <v>9.35</v>
      </c>
      <c r="S3592" s="95">
        <v>1.1200000000000001</v>
      </c>
      <c r="T3592" s="95">
        <v>7.58</v>
      </c>
      <c r="U3592" s="95">
        <v>0.12</v>
      </c>
      <c r="V3592" s="95">
        <v>0.88</v>
      </c>
      <c r="W3592" s="95">
        <v>0.04</v>
      </c>
      <c r="X3592" s="95">
        <v>6.86</v>
      </c>
      <c r="Y3592" s="95">
        <v>12.51</v>
      </c>
      <c r="Z3592" s="74" t="s">
        <v>1111</v>
      </c>
      <c r="AA3592" s="95">
        <v>16.829999999999998</v>
      </c>
      <c r="AB3592" s="95">
        <v>1.57</v>
      </c>
      <c r="AC3592" s="74" t="s">
        <v>1111</v>
      </c>
      <c r="AD3592" s="95">
        <v>263382729</v>
      </c>
    </row>
    <row r="3593" spans="1:30" x14ac:dyDescent="0.2">
      <c r="A3593" s="74" t="s">
        <v>4700</v>
      </c>
      <c r="B3593" s="95">
        <v>29.91</v>
      </c>
      <c r="C3593" s="95">
        <v>3.51</v>
      </c>
      <c r="D3593" s="95">
        <v>8.41</v>
      </c>
      <c r="E3593" s="95">
        <v>1.07</v>
      </c>
      <c r="F3593" s="95">
        <v>0.15</v>
      </c>
      <c r="G3593" s="95">
        <v>0</v>
      </c>
      <c r="H3593" s="95">
        <v>51.42</v>
      </c>
      <c r="I3593" s="95">
        <v>40.520000000000003</v>
      </c>
      <c r="J3593" s="95">
        <v>6.62</v>
      </c>
      <c r="K3593" s="95">
        <v>-1.7</v>
      </c>
      <c r="L3593" s="95">
        <v>-8.32</v>
      </c>
      <c r="M3593" s="95">
        <v>-1.35</v>
      </c>
      <c r="N3593" s="95">
        <v>3.41</v>
      </c>
      <c r="O3593" s="95"/>
      <c r="P3593" s="95">
        <v>-0.15</v>
      </c>
      <c r="Q3593" s="95"/>
      <c r="R3593" s="95">
        <v>12.75</v>
      </c>
      <c r="S3593" s="95">
        <v>1.76</v>
      </c>
      <c r="T3593" s="95">
        <v>13.02</v>
      </c>
      <c r="U3593" s="95">
        <v>0.14000000000000001</v>
      </c>
      <c r="V3593" s="95">
        <v>0.86</v>
      </c>
      <c r="W3593" s="95">
        <v>0.04</v>
      </c>
      <c r="X3593" s="95">
        <v>23.12</v>
      </c>
      <c r="Y3593" s="95">
        <v>19.02</v>
      </c>
      <c r="Z3593" s="74" t="s">
        <v>1111</v>
      </c>
      <c r="AA3593" s="95">
        <v>27.9</v>
      </c>
      <c r="AB3593" s="95">
        <v>3.56</v>
      </c>
      <c r="AC3593" s="74" t="s">
        <v>1111</v>
      </c>
      <c r="AD3593" s="95">
        <v>1106020953</v>
      </c>
    </row>
    <row r="3594" spans="1:30" x14ac:dyDescent="0.2">
      <c r="A3594" s="74" t="s">
        <v>4701</v>
      </c>
      <c r="B3594" s="95">
        <v>51.54</v>
      </c>
      <c r="C3594" s="95">
        <v>3.02</v>
      </c>
      <c r="D3594" s="95">
        <v>21.89</v>
      </c>
      <c r="E3594" s="95">
        <v>4.12</v>
      </c>
      <c r="F3594" s="95">
        <v>1.7</v>
      </c>
      <c r="G3594" s="95">
        <v>70.38</v>
      </c>
      <c r="H3594" s="95">
        <v>19.27</v>
      </c>
      <c r="I3594" s="95">
        <v>25.62</v>
      </c>
      <c r="J3594" s="95">
        <v>29.11</v>
      </c>
      <c r="K3594" s="95">
        <v>30.48</v>
      </c>
      <c r="L3594" s="95">
        <v>1.37</v>
      </c>
      <c r="M3594" s="95">
        <v>0.19</v>
      </c>
      <c r="N3594" s="95">
        <v>5.61</v>
      </c>
      <c r="O3594" s="95">
        <v>22.02</v>
      </c>
      <c r="P3594" s="95">
        <v>-2.39</v>
      </c>
      <c r="Q3594" s="95">
        <v>1.37</v>
      </c>
      <c r="R3594" s="95">
        <v>18.809999999999999</v>
      </c>
      <c r="S3594" s="95">
        <v>7.78</v>
      </c>
      <c r="T3594" s="95">
        <v>8.15</v>
      </c>
      <c r="U3594" s="95">
        <v>0.41</v>
      </c>
      <c r="V3594" s="95">
        <v>0.59</v>
      </c>
      <c r="W3594" s="95">
        <v>0.3</v>
      </c>
      <c r="X3594" s="95">
        <v>-3.02</v>
      </c>
      <c r="Y3594" s="95">
        <v>6.76</v>
      </c>
      <c r="Z3594" s="74" t="s">
        <v>1111</v>
      </c>
      <c r="AA3594" s="95">
        <v>12.53</v>
      </c>
      <c r="AB3594" s="95">
        <v>2.36</v>
      </c>
      <c r="AC3594" s="74" t="s">
        <v>1111</v>
      </c>
      <c r="AD3594" s="95">
        <v>289623916560</v>
      </c>
    </row>
    <row r="3595" spans="1:30" x14ac:dyDescent="0.2">
      <c r="A3595" s="74" t="s">
        <v>4702</v>
      </c>
      <c r="B3595" s="95">
        <v>72.16</v>
      </c>
      <c r="C3595" s="95">
        <v>3.38</v>
      </c>
      <c r="D3595" s="95">
        <v>11.18</v>
      </c>
      <c r="E3595" s="95">
        <v>1.19</v>
      </c>
      <c r="F3595" s="95">
        <v>0.06</v>
      </c>
      <c r="G3595" s="95">
        <v>50.2</v>
      </c>
      <c r="H3595" s="95">
        <v>14.83</v>
      </c>
      <c r="I3595" s="95">
        <v>12.28</v>
      </c>
      <c r="J3595" s="95">
        <v>9.26</v>
      </c>
      <c r="K3595" s="95">
        <v>9.8800000000000008</v>
      </c>
      <c r="L3595" s="95">
        <v>0.62</v>
      </c>
      <c r="M3595" s="95">
        <v>0.08</v>
      </c>
      <c r="N3595" s="95">
        <v>1.37</v>
      </c>
      <c r="O3595" s="95"/>
      <c r="P3595" s="95">
        <v>-0.06</v>
      </c>
      <c r="Q3595" s="95"/>
      <c r="R3595" s="95">
        <v>10.65</v>
      </c>
      <c r="S3595" s="95">
        <v>0.56999999999999995</v>
      </c>
      <c r="T3595" s="95">
        <v>8.51</v>
      </c>
      <c r="U3595" s="95">
        <v>0.05</v>
      </c>
      <c r="V3595" s="95">
        <v>0.95</v>
      </c>
      <c r="W3595" s="95">
        <v>0.05</v>
      </c>
      <c r="X3595" s="95">
        <v>4.26</v>
      </c>
      <c r="Y3595" s="95">
        <v>2.91</v>
      </c>
      <c r="Z3595" s="74" t="s">
        <v>1111</v>
      </c>
      <c r="AA3595" s="95">
        <v>60.63</v>
      </c>
      <c r="AB3595" s="95">
        <v>6.46</v>
      </c>
      <c r="AC3595" s="74" t="s">
        <v>1111</v>
      </c>
      <c r="AD3595" s="95">
        <v>19127407904</v>
      </c>
    </row>
    <row r="3596" spans="1:30" x14ac:dyDescent="0.2">
      <c r="A3596" s="74" t="s">
        <v>4703</v>
      </c>
      <c r="B3596" s="95">
        <v>44.79</v>
      </c>
      <c r="C3596" s="95"/>
      <c r="D3596" s="95">
        <v>169.82</v>
      </c>
      <c r="E3596" s="95">
        <v>3.28</v>
      </c>
      <c r="F3596" s="95">
        <v>0.88</v>
      </c>
      <c r="G3596" s="95">
        <v>11.6</v>
      </c>
      <c r="H3596" s="95">
        <v>0.68</v>
      </c>
      <c r="I3596" s="95">
        <v>0.13</v>
      </c>
      <c r="J3596" s="95">
        <v>33.65</v>
      </c>
      <c r="K3596" s="95">
        <v>45.75</v>
      </c>
      <c r="L3596" s="95">
        <v>12.1</v>
      </c>
      <c r="M3596" s="95">
        <v>1.18</v>
      </c>
      <c r="N3596" s="95">
        <v>0.23</v>
      </c>
      <c r="O3596" s="95">
        <v>6.56</v>
      </c>
      <c r="P3596" s="95">
        <v>-1.62</v>
      </c>
      <c r="Q3596" s="95">
        <v>1.42</v>
      </c>
      <c r="R3596" s="95">
        <v>1.93</v>
      </c>
      <c r="S3596" s="95">
        <v>0.52</v>
      </c>
      <c r="T3596" s="95">
        <v>4.16</v>
      </c>
      <c r="U3596" s="95">
        <v>0.27</v>
      </c>
      <c r="V3596" s="95">
        <v>0.73</v>
      </c>
      <c r="W3596" s="95">
        <v>3.87</v>
      </c>
      <c r="X3596" s="95">
        <v>13.55</v>
      </c>
      <c r="Y3596" s="95">
        <v>-9.84</v>
      </c>
      <c r="Z3596" s="74" t="s">
        <v>1111</v>
      </c>
      <c r="AA3596" s="95">
        <v>13.65</v>
      </c>
      <c r="AB3596" s="95">
        <v>0.26</v>
      </c>
      <c r="AC3596" s="74" t="s">
        <v>1111</v>
      </c>
      <c r="AD3596" s="95">
        <v>6911755413</v>
      </c>
    </row>
    <row r="3597" spans="1:30" x14ac:dyDescent="0.2">
      <c r="A3597" s="74" t="s">
        <v>4704</v>
      </c>
      <c r="B3597" s="95">
        <v>25.32</v>
      </c>
      <c r="C3597" s="95"/>
      <c r="D3597" s="95">
        <v>1.3</v>
      </c>
      <c r="E3597" s="95">
        <v>0.15</v>
      </c>
      <c r="F3597" s="95">
        <v>0.01</v>
      </c>
      <c r="G3597" s="95">
        <v>41.28</v>
      </c>
      <c r="H3597" s="95">
        <v>12.61</v>
      </c>
      <c r="I3597" s="95">
        <v>10.4</v>
      </c>
      <c r="J3597" s="95">
        <v>1.07</v>
      </c>
      <c r="K3597" s="95">
        <v>6.28</v>
      </c>
      <c r="L3597" s="95">
        <v>1.62</v>
      </c>
      <c r="M3597" s="95">
        <v>0.23</v>
      </c>
      <c r="N3597" s="95">
        <v>0.14000000000000001</v>
      </c>
      <c r="O3597" s="95"/>
      <c r="P3597" s="95">
        <v>-0.01</v>
      </c>
      <c r="Q3597" s="95"/>
      <c r="R3597" s="95">
        <v>11.85</v>
      </c>
      <c r="S3597" s="95">
        <v>0.79</v>
      </c>
      <c r="T3597" s="95">
        <v>7.73</v>
      </c>
      <c r="U3597" s="95">
        <v>7.0000000000000007E-2</v>
      </c>
      <c r="V3597" s="95">
        <v>0.93</v>
      </c>
      <c r="W3597" s="95">
        <v>0.08</v>
      </c>
      <c r="X3597" s="95">
        <v>-0.03</v>
      </c>
      <c r="Y3597" s="95"/>
      <c r="Z3597" s="74" t="s">
        <v>1111</v>
      </c>
      <c r="AA3597" s="95">
        <v>163.72</v>
      </c>
      <c r="AB3597" s="95">
        <v>19.399999999999999</v>
      </c>
      <c r="AC3597" s="74" t="s">
        <v>1111</v>
      </c>
      <c r="AD3597" s="95">
        <v>41368320000</v>
      </c>
    </row>
    <row r="3598" spans="1:30" x14ac:dyDescent="0.2">
      <c r="A3598" s="74" t="s">
        <v>4705</v>
      </c>
      <c r="B3598" s="95">
        <v>21.32</v>
      </c>
      <c r="C3598" s="95"/>
      <c r="D3598" s="95">
        <v>12.48</v>
      </c>
      <c r="E3598" s="95">
        <v>1.26</v>
      </c>
      <c r="F3598" s="95">
        <v>0.11</v>
      </c>
      <c r="G3598" s="95">
        <v>0</v>
      </c>
      <c r="H3598" s="95">
        <v>36.229999999999997</v>
      </c>
      <c r="I3598" s="95">
        <v>26.53</v>
      </c>
      <c r="J3598" s="95">
        <v>9.1300000000000008</v>
      </c>
      <c r="K3598" s="95">
        <v>-17.59</v>
      </c>
      <c r="L3598" s="95">
        <v>-26.72</v>
      </c>
      <c r="M3598" s="95">
        <v>-3.67</v>
      </c>
      <c r="N3598" s="95">
        <v>3.31</v>
      </c>
      <c r="O3598" s="95"/>
      <c r="P3598" s="95">
        <v>-0.11</v>
      </c>
      <c r="Q3598" s="95"/>
      <c r="R3598" s="95">
        <v>10.06</v>
      </c>
      <c r="S3598" s="95">
        <v>0.87</v>
      </c>
      <c r="T3598" s="95">
        <v>9.51</v>
      </c>
      <c r="U3598" s="95">
        <v>0.09</v>
      </c>
      <c r="V3598" s="95">
        <v>0.91</v>
      </c>
      <c r="W3598" s="95">
        <v>0.03</v>
      </c>
      <c r="X3598" s="95"/>
      <c r="Y3598" s="95"/>
      <c r="Z3598" s="74" t="s">
        <v>1111</v>
      </c>
      <c r="AA3598" s="95">
        <v>16.98</v>
      </c>
      <c r="AB3598" s="95">
        <v>1.71</v>
      </c>
      <c r="AC3598" s="74" t="s">
        <v>1111</v>
      </c>
      <c r="AD3598" s="95">
        <v>286244452</v>
      </c>
    </row>
    <row r="3599" spans="1:30" x14ac:dyDescent="0.2">
      <c r="A3599" s="74" t="s">
        <v>4706</v>
      </c>
      <c r="B3599" s="95">
        <v>1.05</v>
      </c>
      <c r="C3599" s="95"/>
      <c r="D3599" s="95">
        <v>-59.92</v>
      </c>
      <c r="E3599" s="95">
        <v>1.1299999999999999</v>
      </c>
      <c r="F3599" s="95">
        <v>1.05</v>
      </c>
      <c r="G3599" s="95">
        <v>45.13</v>
      </c>
      <c r="H3599" s="95">
        <v>-6.22</v>
      </c>
      <c r="I3599" s="95">
        <v>-3.59</v>
      </c>
      <c r="J3599" s="95">
        <v>-34.549999999999997</v>
      </c>
      <c r="K3599" s="95">
        <v>-27.41</v>
      </c>
      <c r="L3599" s="95">
        <v>7.13</v>
      </c>
      <c r="M3599" s="95">
        <v>-0.23</v>
      </c>
      <c r="N3599" s="95">
        <v>2.15</v>
      </c>
      <c r="O3599" s="95">
        <v>2.3199999999999998</v>
      </c>
      <c r="P3599" s="95">
        <v>-2.17</v>
      </c>
      <c r="Q3599" s="95">
        <v>8.48</v>
      </c>
      <c r="R3599" s="95">
        <v>-1.89</v>
      </c>
      <c r="S3599" s="95">
        <v>-1.76</v>
      </c>
      <c r="T3599" s="95">
        <v>-4.67</v>
      </c>
      <c r="U3599" s="95">
        <v>0.93</v>
      </c>
      <c r="V3599" s="95">
        <v>7.0000000000000007E-2</v>
      </c>
      <c r="W3599" s="95">
        <v>0.49</v>
      </c>
      <c r="X3599" s="95">
        <v>-15.96</v>
      </c>
      <c r="Y3599" s="95"/>
      <c r="Z3599" s="74" t="s">
        <v>1111</v>
      </c>
      <c r="AA3599" s="95">
        <v>0.93</v>
      </c>
      <c r="AB3599" s="95">
        <v>-0.02</v>
      </c>
      <c r="AC3599" s="74" t="s">
        <v>1111</v>
      </c>
      <c r="AD3599" s="95">
        <v>50992148</v>
      </c>
    </row>
    <row r="3600" spans="1:30" x14ac:dyDescent="0.2">
      <c r="A3600" s="74" t="s">
        <v>4707</v>
      </c>
      <c r="B3600" s="95">
        <v>5.89</v>
      </c>
      <c r="C3600" s="95"/>
      <c r="D3600" s="95">
        <v>44.09</v>
      </c>
      <c r="E3600" s="95">
        <v>0.44</v>
      </c>
      <c r="F3600" s="95">
        <v>0.34</v>
      </c>
      <c r="G3600" s="95">
        <v>31.69</v>
      </c>
      <c r="H3600" s="95">
        <v>-0.09</v>
      </c>
      <c r="I3600" s="95">
        <v>0.81</v>
      </c>
      <c r="J3600" s="95">
        <v>-416.4</v>
      </c>
      <c r="K3600" s="95">
        <v>-472.09</v>
      </c>
      <c r="L3600" s="95">
        <v>-55.69</v>
      </c>
      <c r="M3600" s="95">
        <v>0.06</v>
      </c>
      <c r="N3600" s="95">
        <v>0.36</v>
      </c>
      <c r="O3600" s="95">
        <v>0.81</v>
      </c>
      <c r="P3600" s="95">
        <v>-0.85</v>
      </c>
      <c r="Q3600" s="95">
        <v>3.26</v>
      </c>
      <c r="R3600" s="95">
        <v>0.99</v>
      </c>
      <c r="S3600" s="95">
        <v>0.77</v>
      </c>
      <c r="T3600" s="95">
        <v>-1.21</v>
      </c>
      <c r="U3600" s="95">
        <v>0.77</v>
      </c>
      <c r="V3600" s="95">
        <v>0.23</v>
      </c>
      <c r="W3600" s="95">
        <v>0.94</v>
      </c>
      <c r="X3600" s="95">
        <v>-4.0199999999999996</v>
      </c>
      <c r="Y3600" s="95"/>
      <c r="Z3600" s="74" t="s">
        <v>1111</v>
      </c>
      <c r="AA3600" s="95">
        <v>13.49</v>
      </c>
      <c r="AB3600" s="95">
        <v>0.13</v>
      </c>
      <c r="AC3600" s="74" t="s">
        <v>1111</v>
      </c>
      <c r="AD3600" s="95">
        <v>18737857</v>
      </c>
    </row>
    <row r="3601" spans="1:30" x14ac:dyDescent="0.2">
      <c r="A3601" s="74" t="s">
        <v>4708</v>
      </c>
      <c r="B3601" s="95">
        <v>50.6</v>
      </c>
      <c r="C3601" s="95">
        <v>2.96</v>
      </c>
      <c r="D3601" s="95">
        <v>10.28</v>
      </c>
      <c r="E3601" s="95">
        <v>1.1100000000000001</v>
      </c>
      <c r="F3601" s="95">
        <v>0.11</v>
      </c>
      <c r="G3601" s="95">
        <v>0</v>
      </c>
      <c r="H3601" s="95">
        <v>41.2</v>
      </c>
      <c r="I3601" s="95">
        <v>32.5</v>
      </c>
      <c r="J3601" s="95">
        <v>8.11</v>
      </c>
      <c r="K3601" s="95">
        <v>-11</v>
      </c>
      <c r="L3601" s="95">
        <v>-19.11</v>
      </c>
      <c r="M3601" s="95">
        <v>-2.61</v>
      </c>
      <c r="N3601" s="95">
        <v>3.34</v>
      </c>
      <c r="O3601" s="95"/>
      <c r="P3601" s="95">
        <v>-0.11</v>
      </c>
      <c r="Q3601" s="95"/>
      <c r="R3601" s="95">
        <v>10.77</v>
      </c>
      <c r="S3601" s="95">
        <v>1.0900000000000001</v>
      </c>
      <c r="T3601" s="95">
        <v>11.47</v>
      </c>
      <c r="U3601" s="95">
        <v>0.1</v>
      </c>
      <c r="V3601" s="95">
        <v>0.9</v>
      </c>
      <c r="W3601" s="95">
        <v>0.03</v>
      </c>
      <c r="X3601" s="95">
        <v>7.06</v>
      </c>
      <c r="Y3601" s="95">
        <v>10.62</v>
      </c>
      <c r="Z3601" s="74" t="s">
        <v>1111</v>
      </c>
      <c r="AA3601" s="95">
        <v>45.69</v>
      </c>
      <c r="AB3601" s="95">
        <v>4.92</v>
      </c>
      <c r="AC3601" s="74" t="s">
        <v>1111</v>
      </c>
      <c r="AD3601" s="95">
        <v>362938620</v>
      </c>
    </row>
    <row r="3602" spans="1:30" x14ac:dyDescent="0.2">
      <c r="A3602" s="74" t="s">
        <v>4709</v>
      </c>
      <c r="B3602" s="95">
        <v>12.23</v>
      </c>
      <c r="C3602" s="95">
        <v>9.32</v>
      </c>
      <c r="D3602" s="95">
        <v>8.41</v>
      </c>
      <c r="E3602" s="95">
        <v>0.97</v>
      </c>
      <c r="F3602" s="95">
        <v>0.41</v>
      </c>
      <c r="G3602" s="95">
        <v>100</v>
      </c>
      <c r="H3602" s="95">
        <v>128.71</v>
      </c>
      <c r="I3602" s="95">
        <v>92.58</v>
      </c>
      <c r="J3602" s="95">
        <v>6.05</v>
      </c>
      <c r="K3602" s="95">
        <v>13.72</v>
      </c>
      <c r="L3602" s="95">
        <v>7.67</v>
      </c>
      <c r="M3602" s="95">
        <v>1.23</v>
      </c>
      <c r="N3602" s="95">
        <v>7.79</v>
      </c>
      <c r="O3602" s="95"/>
      <c r="P3602" s="95">
        <v>-0.41</v>
      </c>
      <c r="Q3602" s="95"/>
      <c r="R3602" s="95">
        <v>11.52</v>
      </c>
      <c r="S3602" s="95">
        <v>4.83</v>
      </c>
      <c r="T3602" s="95">
        <v>6.84</v>
      </c>
      <c r="U3602" s="95">
        <v>0.42</v>
      </c>
      <c r="V3602" s="95">
        <v>0.57999999999999996</v>
      </c>
      <c r="W3602" s="95">
        <v>0.05</v>
      </c>
      <c r="X3602" s="95">
        <v>5.68</v>
      </c>
      <c r="Y3602" s="95">
        <v>11.03</v>
      </c>
      <c r="Z3602" s="74" t="s">
        <v>1111</v>
      </c>
      <c r="AA3602" s="95">
        <v>12.62</v>
      </c>
      <c r="AB3602" s="95">
        <v>1.45</v>
      </c>
      <c r="AC3602" s="74" t="s">
        <v>1111</v>
      </c>
      <c r="AD3602" s="95">
        <v>475510961</v>
      </c>
    </row>
    <row r="3603" spans="1:30" x14ac:dyDescent="0.2">
      <c r="A3603" s="74" t="s">
        <v>4710</v>
      </c>
      <c r="B3603" s="95">
        <v>2.04</v>
      </c>
      <c r="C3603" s="95"/>
      <c r="D3603" s="95">
        <v>-35.869999999999997</v>
      </c>
      <c r="E3603" s="95">
        <v>1.67</v>
      </c>
      <c r="F3603" s="95">
        <v>0.93</v>
      </c>
      <c r="G3603" s="95">
        <v>100</v>
      </c>
      <c r="H3603" s="95">
        <v>1.49</v>
      </c>
      <c r="I3603" s="95">
        <v>-2.96</v>
      </c>
      <c r="J3603" s="95">
        <v>71.239999999999995</v>
      </c>
      <c r="K3603" s="95">
        <v>44.21</v>
      </c>
      <c r="L3603" s="95">
        <v>-27.03</v>
      </c>
      <c r="M3603" s="95">
        <v>-0.63</v>
      </c>
      <c r="N3603" s="95">
        <v>1.06</v>
      </c>
      <c r="O3603" s="95">
        <v>6.65</v>
      </c>
      <c r="P3603" s="95">
        <v>-2.0699999999999998</v>
      </c>
      <c r="Q3603" s="95">
        <v>1.34</v>
      </c>
      <c r="R3603" s="95">
        <v>-4.66</v>
      </c>
      <c r="S3603" s="95">
        <v>-2.61</v>
      </c>
      <c r="T3603" s="95">
        <v>0.74</v>
      </c>
      <c r="U3603" s="95">
        <v>0.56000000000000005</v>
      </c>
      <c r="V3603" s="95">
        <v>0.44</v>
      </c>
      <c r="W3603" s="95">
        <v>0.88</v>
      </c>
      <c r="X3603" s="95">
        <v>-0.44</v>
      </c>
      <c r="Y3603" s="95"/>
      <c r="Z3603" s="74" t="s">
        <v>1111</v>
      </c>
      <c r="AA3603" s="95">
        <v>1.22</v>
      </c>
      <c r="AB3603" s="95">
        <v>-0.06</v>
      </c>
      <c r="AC3603" s="74" t="s">
        <v>1111</v>
      </c>
      <c r="AD3603" s="95">
        <v>141054372</v>
      </c>
    </row>
    <row r="3604" spans="1:30" x14ac:dyDescent="0.2">
      <c r="A3604" s="74" t="s">
        <v>4711</v>
      </c>
      <c r="B3604" s="95">
        <v>175.9</v>
      </c>
      <c r="C3604" s="95"/>
      <c r="D3604" s="95">
        <v>-61.49</v>
      </c>
      <c r="E3604" s="95">
        <v>35.72</v>
      </c>
      <c r="F3604" s="95">
        <v>4.04</v>
      </c>
      <c r="G3604" s="95">
        <v>74.56</v>
      </c>
      <c r="H3604" s="95">
        <v>-11.98</v>
      </c>
      <c r="I3604" s="95">
        <v>-14.51</v>
      </c>
      <c r="J3604" s="95">
        <v>-74.510000000000005</v>
      </c>
      <c r="K3604" s="95">
        <v>-74.36</v>
      </c>
      <c r="L3604" s="95">
        <v>0.16</v>
      </c>
      <c r="M3604" s="95">
        <v>-7.0000000000000007E-2</v>
      </c>
      <c r="N3604" s="95">
        <v>8.93</v>
      </c>
      <c r="O3604" s="95">
        <v>30.18</v>
      </c>
      <c r="P3604" s="95">
        <v>-7.96</v>
      </c>
      <c r="Q3604" s="95">
        <v>1.37</v>
      </c>
      <c r="R3604" s="95">
        <v>-58.09</v>
      </c>
      <c r="S3604" s="95">
        <v>-6.58</v>
      </c>
      <c r="T3604" s="95">
        <v>-12.06</v>
      </c>
      <c r="U3604" s="95">
        <v>0.11</v>
      </c>
      <c r="V3604" s="95">
        <v>0.89</v>
      </c>
      <c r="W3604" s="95">
        <v>0.45</v>
      </c>
      <c r="X3604" s="95">
        <v>31.66</v>
      </c>
      <c r="Y3604" s="95"/>
      <c r="Z3604" s="74" t="s">
        <v>1111</v>
      </c>
      <c r="AA3604" s="95">
        <v>4.92</v>
      </c>
      <c r="AB3604" s="95">
        <v>-2.86</v>
      </c>
      <c r="AC3604" s="74" t="s">
        <v>1111</v>
      </c>
      <c r="AD3604" s="95">
        <v>10159614610</v>
      </c>
    </row>
    <row r="3605" spans="1:30" x14ac:dyDescent="0.2">
      <c r="A3605" s="74" t="s">
        <v>4712</v>
      </c>
      <c r="B3605" s="95">
        <v>24.41</v>
      </c>
      <c r="C3605" s="95">
        <v>3.81</v>
      </c>
      <c r="D3605" s="95">
        <v>11.03</v>
      </c>
      <c r="E3605" s="95">
        <v>1.1200000000000001</v>
      </c>
      <c r="F3605" s="95">
        <v>0.14000000000000001</v>
      </c>
      <c r="G3605" s="95">
        <v>0</v>
      </c>
      <c r="H3605" s="95">
        <v>49.2</v>
      </c>
      <c r="I3605" s="95">
        <v>35.119999999999997</v>
      </c>
      <c r="J3605" s="95">
        <v>7.88</v>
      </c>
      <c r="K3605" s="95">
        <v>-1.58</v>
      </c>
      <c r="L3605" s="95">
        <v>-9.4600000000000009</v>
      </c>
      <c r="M3605" s="95">
        <v>-1.35</v>
      </c>
      <c r="N3605" s="95">
        <v>3.87</v>
      </c>
      <c r="O3605" s="95"/>
      <c r="P3605" s="95">
        <v>-0.14000000000000001</v>
      </c>
      <c r="Q3605" s="95"/>
      <c r="R3605" s="95">
        <v>10.19</v>
      </c>
      <c r="S3605" s="95">
        <v>1.28</v>
      </c>
      <c r="T3605" s="95">
        <v>7.97</v>
      </c>
      <c r="U3605" s="95">
        <v>0.13</v>
      </c>
      <c r="V3605" s="95">
        <v>0.87</v>
      </c>
      <c r="W3605" s="95">
        <v>0.04</v>
      </c>
      <c r="X3605" s="95">
        <v>4.66</v>
      </c>
      <c r="Y3605" s="95">
        <v>2.98</v>
      </c>
      <c r="Z3605" s="74" t="s">
        <v>1111</v>
      </c>
      <c r="AA3605" s="95">
        <v>21.71</v>
      </c>
      <c r="AB3605" s="95">
        <v>2.21</v>
      </c>
      <c r="AC3605" s="74" t="s">
        <v>1111</v>
      </c>
      <c r="AD3605" s="95">
        <v>1888716427</v>
      </c>
    </row>
    <row r="3606" spans="1:30" x14ac:dyDescent="0.2">
      <c r="A3606" s="74" t="s">
        <v>4713</v>
      </c>
      <c r="B3606" s="95">
        <v>65.400000000000006</v>
      </c>
      <c r="C3606" s="95">
        <v>1.53</v>
      </c>
      <c r="D3606" s="95">
        <v>3.01</v>
      </c>
      <c r="E3606" s="95">
        <v>1.1000000000000001</v>
      </c>
      <c r="F3606" s="95">
        <v>0.2</v>
      </c>
      <c r="G3606" s="95">
        <v>100</v>
      </c>
      <c r="H3606" s="95">
        <v>60.78</v>
      </c>
      <c r="I3606" s="95">
        <v>36.5</v>
      </c>
      <c r="J3606" s="95">
        <v>1.81</v>
      </c>
      <c r="K3606" s="95">
        <v>6.25</v>
      </c>
      <c r="L3606" s="95">
        <v>4.45</v>
      </c>
      <c r="M3606" s="95">
        <v>2.71</v>
      </c>
      <c r="N3606" s="95">
        <v>1.1000000000000001</v>
      </c>
      <c r="O3606" s="95"/>
      <c r="P3606" s="95">
        <v>-0.2</v>
      </c>
      <c r="Q3606" s="95"/>
      <c r="R3606" s="95">
        <v>36.619999999999997</v>
      </c>
      <c r="S3606" s="95">
        <v>6.5</v>
      </c>
      <c r="T3606" s="95">
        <v>12.44</v>
      </c>
      <c r="U3606" s="95">
        <v>0.18</v>
      </c>
      <c r="V3606" s="95">
        <v>0.82</v>
      </c>
      <c r="W3606" s="95">
        <v>0.18</v>
      </c>
      <c r="X3606" s="95">
        <v>39.04</v>
      </c>
      <c r="Y3606" s="95">
        <v>103.47</v>
      </c>
      <c r="Z3606" s="74" t="s">
        <v>1111</v>
      </c>
      <c r="AA3606" s="95">
        <v>59.37</v>
      </c>
      <c r="AB3606" s="95">
        <v>21.74</v>
      </c>
      <c r="AC3606" s="74" t="s">
        <v>1111</v>
      </c>
      <c r="AD3606" s="95">
        <v>3858148512</v>
      </c>
    </row>
    <row r="3607" spans="1:30" x14ac:dyDescent="0.2">
      <c r="A3607" s="74" t="s">
        <v>4714</v>
      </c>
      <c r="B3607" s="95">
        <v>11.42</v>
      </c>
      <c r="C3607" s="95"/>
      <c r="D3607" s="95">
        <v>-31.49</v>
      </c>
      <c r="E3607" s="95">
        <v>4.74</v>
      </c>
      <c r="F3607" s="95">
        <v>1.22</v>
      </c>
      <c r="G3607" s="95">
        <v>24.2</v>
      </c>
      <c r="H3607" s="95">
        <v>-1.19</v>
      </c>
      <c r="I3607" s="95">
        <v>-2.23</v>
      </c>
      <c r="J3607" s="95">
        <v>-58.67</v>
      </c>
      <c r="K3607" s="95">
        <v>-64.819999999999993</v>
      </c>
      <c r="L3607" s="95">
        <v>-6.15</v>
      </c>
      <c r="M3607" s="95">
        <v>0.5</v>
      </c>
      <c r="N3607" s="95">
        <v>0.7</v>
      </c>
      <c r="O3607" s="95">
        <v>14.47</v>
      </c>
      <c r="P3607" s="95">
        <v>-2.19</v>
      </c>
      <c r="Q3607" s="95">
        <v>1.23</v>
      </c>
      <c r="R3607" s="95">
        <v>-15.05</v>
      </c>
      <c r="S3607" s="95">
        <v>-3.86</v>
      </c>
      <c r="T3607" s="95">
        <v>-7.12</v>
      </c>
      <c r="U3607" s="95">
        <v>0.26</v>
      </c>
      <c r="V3607" s="95">
        <v>0.74</v>
      </c>
      <c r="W3607" s="95">
        <v>1.74</v>
      </c>
      <c r="X3607" s="95">
        <v>3.51</v>
      </c>
      <c r="Y3607" s="95"/>
      <c r="Z3607" s="74" t="s">
        <v>1111</v>
      </c>
      <c r="AA3607" s="95">
        <v>2.41</v>
      </c>
      <c r="AB3607" s="95">
        <v>-0.36</v>
      </c>
      <c r="AC3607" s="74" t="s">
        <v>1111</v>
      </c>
      <c r="AD3607" s="95">
        <v>240963142</v>
      </c>
    </row>
    <row r="3608" spans="1:30" x14ac:dyDescent="0.2">
      <c r="A3608" s="74" t="s">
        <v>4715</v>
      </c>
      <c r="B3608" s="95">
        <v>161.30000000000001</v>
      </c>
      <c r="C3608" s="95">
        <v>2.15</v>
      </c>
      <c r="D3608" s="95">
        <v>26.94</v>
      </c>
      <c r="E3608" s="95">
        <v>8.76</v>
      </c>
      <c r="F3608" s="95">
        <v>3.22</v>
      </c>
      <c r="G3608" s="95">
        <v>49.27</v>
      </c>
      <c r="H3608" s="95">
        <v>23.17</v>
      </c>
      <c r="I3608" s="95">
        <v>18.52</v>
      </c>
      <c r="J3608" s="95">
        <v>21.53</v>
      </c>
      <c r="K3608" s="95">
        <v>22.86</v>
      </c>
      <c r="L3608" s="95">
        <v>1.33</v>
      </c>
      <c r="M3608" s="95">
        <v>0.54</v>
      </c>
      <c r="N3608" s="95">
        <v>4.99</v>
      </c>
      <c r="O3608" s="95">
        <v>-31.31</v>
      </c>
      <c r="P3608" s="95">
        <v>-4.08</v>
      </c>
      <c r="Q3608" s="95">
        <v>0.67</v>
      </c>
      <c r="R3608" s="95">
        <v>32.520000000000003</v>
      </c>
      <c r="S3608" s="95">
        <v>11.95</v>
      </c>
      <c r="T3608" s="95">
        <v>18.64</v>
      </c>
      <c r="U3608" s="95">
        <v>0.37</v>
      </c>
      <c r="V3608" s="95">
        <v>0.63</v>
      </c>
      <c r="W3608" s="95">
        <v>0.65</v>
      </c>
      <c r="X3608" s="95">
        <v>3.11</v>
      </c>
      <c r="Y3608" s="95">
        <v>6.89</v>
      </c>
      <c r="Z3608" s="74" t="s">
        <v>1111</v>
      </c>
      <c r="AA3608" s="95">
        <v>18.440000000000001</v>
      </c>
      <c r="AB3608" s="95">
        <v>6</v>
      </c>
      <c r="AC3608" s="74" t="s">
        <v>1111</v>
      </c>
      <c r="AD3608" s="95">
        <v>390845769178</v>
      </c>
    </row>
    <row r="3609" spans="1:30" x14ac:dyDescent="0.2">
      <c r="A3609" s="74" t="s">
        <v>4716</v>
      </c>
      <c r="B3609" s="95">
        <v>35.979999999999997</v>
      </c>
      <c r="C3609" s="95">
        <v>0.56000000000000005</v>
      </c>
      <c r="D3609" s="95">
        <v>14.97</v>
      </c>
      <c r="E3609" s="95">
        <v>1.23</v>
      </c>
      <c r="F3609" s="95">
        <v>0.11</v>
      </c>
      <c r="G3609" s="95">
        <v>0</v>
      </c>
      <c r="H3609" s="95">
        <v>31.15</v>
      </c>
      <c r="I3609" s="95">
        <v>19.98</v>
      </c>
      <c r="J3609" s="95">
        <v>9.6</v>
      </c>
      <c r="K3609" s="95">
        <v>-11.7</v>
      </c>
      <c r="L3609" s="95">
        <v>-21.3</v>
      </c>
      <c r="M3609" s="95">
        <v>-2.74</v>
      </c>
      <c r="N3609" s="95">
        <v>2.99</v>
      </c>
      <c r="O3609" s="95"/>
      <c r="P3609" s="95">
        <v>-0.11</v>
      </c>
      <c r="Q3609" s="95"/>
      <c r="R3609" s="95">
        <v>8.25</v>
      </c>
      <c r="S3609" s="95">
        <v>0.72</v>
      </c>
      <c r="T3609" s="95">
        <v>9.7899999999999991</v>
      </c>
      <c r="U3609" s="95">
        <v>0.09</v>
      </c>
      <c r="V3609" s="95">
        <v>0.91</v>
      </c>
      <c r="W3609" s="95">
        <v>0.04</v>
      </c>
      <c r="X3609" s="95">
        <v>13.12</v>
      </c>
      <c r="Y3609" s="95">
        <v>5.57</v>
      </c>
      <c r="Z3609" s="74" t="s">
        <v>1111</v>
      </c>
      <c r="AA3609" s="95">
        <v>29.14</v>
      </c>
      <c r="AB3609" s="95">
        <v>2.4</v>
      </c>
      <c r="AC3609" s="74" t="s">
        <v>1111</v>
      </c>
      <c r="AD3609" s="95">
        <v>670472908</v>
      </c>
    </row>
    <row r="3610" spans="1:30" x14ac:dyDescent="0.2">
      <c r="A3610" s="74" t="s">
        <v>4717</v>
      </c>
      <c r="B3610" s="95">
        <v>2.8</v>
      </c>
      <c r="C3610" s="95"/>
      <c r="D3610" s="95">
        <v>-5.3</v>
      </c>
      <c r="E3610" s="95">
        <v>4.3899999999999997</v>
      </c>
      <c r="F3610" s="95">
        <v>1.53</v>
      </c>
      <c r="G3610" s="95">
        <v>42.16</v>
      </c>
      <c r="H3610" s="95">
        <v>-54.81</v>
      </c>
      <c r="I3610" s="95">
        <v>-109.91</v>
      </c>
      <c r="J3610" s="95">
        <v>-10.63</v>
      </c>
      <c r="K3610" s="95">
        <v>-11.84</v>
      </c>
      <c r="L3610" s="95">
        <v>-1.21</v>
      </c>
      <c r="M3610" s="95">
        <v>0.5</v>
      </c>
      <c r="N3610" s="95">
        <v>5.83</v>
      </c>
      <c r="O3610" s="95">
        <v>4.6500000000000004</v>
      </c>
      <c r="P3610" s="95">
        <v>-2.58</v>
      </c>
      <c r="Q3610" s="95">
        <v>5.28</v>
      </c>
      <c r="R3610" s="95">
        <v>-82.89</v>
      </c>
      <c r="S3610" s="95">
        <v>-28.87</v>
      </c>
      <c r="T3610" s="95">
        <v>-17.46</v>
      </c>
      <c r="U3610" s="95">
        <v>0.35</v>
      </c>
      <c r="V3610" s="95">
        <v>0.65</v>
      </c>
      <c r="W3610" s="95">
        <v>0.26</v>
      </c>
      <c r="X3610" s="95">
        <v>-9.8800000000000008</v>
      </c>
      <c r="Y3610" s="95"/>
      <c r="Z3610" s="74" t="s">
        <v>1111</v>
      </c>
      <c r="AA3610" s="95">
        <v>0.63</v>
      </c>
      <c r="AB3610" s="95">
        <v>-0.53</v>
      </c>
      <c r="AC3610" s="74" t="s">
        <v>1111</v>
      </c>
      <c r="AD3610" s="95">
        <v>576800415</v>
      </c>
    </row>
    <row r="3611" spans="1:30" x14ac:dyDescent="0.2">
      <c r="A3611" s="74" t="s">
        <v>4718</v>
      </c>
      <c r="B3611" s="95">
        <v>38.159999999999997</v>
      </c>
      <c r="C3611" s="95"/>
      <c r="D3611" s="95">
        <v>38.44</v>
      </c>
      <c r="E3611" s="95">
        <v>15.4</v>
      </c>
      <c r="F3611" s="95">
        <v>10.25</v>
      </c>
      <c r="G3611" s="95">
        <v>22.75</v>
      </c>
      <c r="H3611" s="95">
        <v>7.18</v>
      </c>
      <c r="I3611" s="95">
        <v>18.96</v>
      </c>
      <c r="J3611" s="95">
        <v>101.47</v>
      </c>
      <c r="K3611" s="95">
        <v>98.11</v>
      </c>
      <c r="L3611" s="95">
        <v>-3.36</v>
      </c>
      <c r="M3611" s="95">
        <v>-0.51</v>
      </c>
      <c r="N3611" s="95">
        <v>7.29</v>
      </c>
      <c r="O3611" s="95">
        <v>23.01</v>
      </c>
      <c r="P3611" s="95">
        <v>-41.95</v>
      </c>
      <c r="Q3611" s="95">
        <v>2.44</v>
      </c>
      <c r="R3611" s="95">
        <v>40.049999999999997</v>
      </c>
      <c r="S3611" s="95">
        <v>26.66</v>
      </c>
      <c r="T3611" s="95">
        <v>-9.6999999999999993</v>
      </c>
      <c r="U3611" s="95">
        <v>0.67</v>
      </c>
      <c r="V3611" s="95">
        <v>0.33</v>
      </c>
      <c r="W3611" s="95">
        <v>1.41</v>
      </c>
      <c r="X3611" s="95"/>
      <c r="Y3611" s="95"/>
      <c r="Z3611" s="74" t="s">
        <v>1111</v>
      </c>
      <c r="AA3611" s="95">
        <v>2.48</v>
      </c>
      <c r="AB3611" s="95">
        <v>0.99</v>
      </c>
      <c r="AC3611" s="74" t="s">
        <v>1111</v>
      </c>
      <c r="AD3611" s="95">
        <v>3450820248</v>
      </c>
    </row>
    <row r="3612" spans="1:30" x14ac:dyDescent="0.2">
      <c r="A3612" s="74" t="s">
        <v>4719</v>
      </c>
      <c r="B3612" s="95">
        <v>109.88</v>
      </c>
      <c r="C3612" s="95">
        <v>1.73</v>
      </c>
      <c r="D3612" s="95">
        <v>15.89</v>
      </c>
      <c r="E3612" s="95">
        <v>3.46</v>
      </c>
      <c r="F3612" s="95">
        <v>0.89</v>
      </c>
      <c r="G3612" s="95">
        <v>12.01</v>
      </c>
      <c r="H3612" s="95">
        <v>11.44</v>
      </c>
      <c r="I3612" s="95">
        <v>8.68</v>
      </c>
      <c r="J3612" s="95">
        <v>12.05</v>
      </c>
      <c r="K3612" s="95">
        <v>12.71</v>
      </c>
      <c r="L3612" s="95">
        <v>0.66</v>
      </c>
      <c r="M3612" s="95">
        <v>0.19</v>
      </c>
      <c r="N3612" s="95">
        <v>1.38</v>
      </c>
      <c r="O3612" s="95"/>
      <c r="P3612" s="95">
        <v>-0.89</v>
      </c>
      <c r="Q3612" s="95"/>
      <c r="R3612" s="95">
        <v>21.8</v>
      </c>
      <c r="S3612" s="95">
        <v>5.57</v>
      </c>
      <c r="T3612" s="95">
        <v>18.32</v>
      </c>
      <c r="U3612" s="95">
        <v>0.26</v>
      </c>
      <c r="V3612" s="95">
        <v>0.74</v>
      </c>
      <c r="W3612" s="95">
        <v>0.64</v>
      </c>
      <c r="X3612" s="95">
        <v>15.39</v>
      </c>
      <c r="Y3612" s="95">
        <v>35.1</v>
      </c>
      <c r="Z3612" s="74" t="s">
        <v>1111</v>
      </c>
      <c r="AA3612" s="95">
        <v>31.72</v>
      </c>
      <c r="AB3612" s="95">
        <v>6.92</v>
      </c>
      <c r="AC3612" s="74" t="s">
        <v>1111</v>
      </c>
      <c r="AD3612" s="95">
        <v>64286788368</v>
      </c>
    </row>
    <row r="3613" spans="1:30" x14ac:dyDescent="0.2">
      <c r="A3613" s="74" t="s">
        <v>4720</v>
      </c>
      <c r="B3613" s="95">
        <v>19.78</v>
      </c>
      <c r="C3613" s="95"/>
      <c r="D3613" s="95">
        <v>25.49</v>
      </c>
      <c r="E3613" s="95">
        <v>2.2599999999999998</v>
      </c>
      <c r="F3613" s="95">
        <v>0.92</v>
      </c>
      <c r="G3613" s="95">
        <v>35.1</v>
      </c>
      <c r="H3613" s="95">
        <v>9.32</v>
      </c>
      <c r="I3613" s="95">
        <v>4.55</v>
      </c>
      <c r="J3613" s="95">
        <v>12.46</v>
      </c>
      <c r="K3613" s="95">
        <v>16.97</v>
      </c>
      <c r="L3613" s="95">
        <v>4.51</v>
      </c>
      <c r="M3613" s="95">
        <v>0.82</v>
      </c>
      <c r="N3613" s="95">
        <v>1.1599999999999999</v>
      </c>
      <c r="O3613" s="95">
        <v>5.55</v>
      </c>
      <c r="P3613" s="95">
        <v>-1.27</v>
      </c>
      <c r="Q3613" s="95">
        <v>2.56</v>
      </c>
      <c r="R3613" s="95">
        <v>8.8699999999999992</v>
      </c>
      <c r="S3613" s="95">
        <v>3.61</v>
      </c>
      <c r="T3613" s="95">
        <v>8.01</v>
      </c>
      <c r="U3613" s="95">
        <v>0.41</v>
      </c>
      <c r="V3613" s="95">
        <v>0.59</v>
      </c>
      <c r="W3613" s="95">
        <v>0.79</v>
      </c>
      <c r="X3613" s="95">
        <v>17.760000000000002</v>
      </c>
      <c r="Y3613" s="95">
        <v>13.88</v>
      </c>
      <c r="Z3613" s="74" t="s">
        <v>1111</v>
      </c>
      <c r="AA3613" s="95">
        <v>8.75</v>
      </c>
      <c r="AB3613" s="95">
        <v>0.78</v>
      </c>
      <c r="AC3613" s="74" t="s">
        <v>1111</v>
      </c>
      <c r="AD3613" s="95">
        <v>1179435906</v>
      </c>
    </row>
    <row r="3614" spans="1:30" x14ac:dyDescent="0.2">
      <c r="A3614" s="74" t="s">
        <v>4721</v>
      </c>
      <c r="B3614" s="95">
        <v>314.17</v>
      </c>
      <c r="C3614" s="95">
        <v>1.26</v>
      </c>
      <c r="D3614" s="95">
        <v>21.53</v>
      </c>
      <c r="E3614" s="95">
        <v>4.76</v>
      </c>
      <c r="F3614" s="95">
        <v>2</v>
      </c>
      <c r="G3614" s="95">
        <v>27.56</v>
      </c>
      <c r="H3614" s="95">
        <v>17.79</v>
      </c>
      <c r="I3614" s="95">
        <v>12.61</v>
      </c>
      <c r="J3614" s="95">
        <v>15.26</v>
      </c>
      <c r="K3614" s="95">
        <v>17.54</v>
      </c>
      <c r="L3614" s="95">
        <v>2.2799999999999998</v>
      </c>
      <c r="M3614" s="95">
        <v>0.71</v>
      </c>
      <c r="N3614" s="95">
        <v>2.71</v>
      </c>
      <c r="O3614" s="95">
        <v>17.2</v>
      </c>
      <c r="P3614" s="95">
        <v>-2.76</v>
      </c>
      <c r="Q3614" s="95">
        <v>1.72</v>
      </c>
      <c r="R3614" s="95">
        <v>22.09</v>
      </c>
      <c r="S3614" s="95">
        <v>9.27</v>
      </c>
      <c r="T3614" s="95">
        <v>14.08</v>
      </c>
      <c r="U3614" s="95">
        <v>0.42</v>
      </c>
      <c r="V3614" s="95">
        <v>0.57999999999999996</v>
      </c>
      <c r="W3614" s="95">
        <v>0.74</v>
      </c>
      <c r="X3614" s="95">
        <v>4.78</v>
      </c>
      <c r="Y3614" s="95">
        <v>16.7</v>
      </c>
      <c r="Z3614" s="74" t="s">
        <v>1111</v>
      </c>
      <c r="AA3614" s="95">
        <v>66.069999999999993</v>
      </c>
      <c r="AB3614" s="95">
        <v>14.6</v>
      </c>
      <c r="AC3614" s="74" t="s">
        <v>1111</v>
      </c>
      <c r="AD3614" s="95">
        <v>40380698150</v>
      </c>
    </row>
    <row r="3615" spans="1:30" x14ac:dyDescent="0.2">
      <c r="A3615" s="74" t="s">
        <v>4722</v>
      </c>
      <c r="B3615" s="95">
        <v>2.1800000000000002</v>
      </c>
      <c r="C3615" s="95"/>
      <c r="D3615" s="95">
        <v>-0.89</v>
      </c>
      <c r="E3615" s="95">
        <v>-2.08</v>
      </c>
      <c r="F3615" s="95">
        <v>1.35</v>
      </c>
      <c r="G3615" s="95">
        <v>100</v>
      </c>
      <c r="H3615" s="95">
        <v>-1083.57</v>
      </c>
      <c r="I3615" s="95">
        <v>-1108.74</v>
      </c>
      <c r="J3615" s="95">
        <v>-0.91</v>
      </c>
      <c r="K3615" s="95">
        <v>-1.3</v>
      </c>
      <c r="L3615" s="95">
        <v>-0.4</v>
      </c>
      <c r="M3615" s="95"/>
      <c r="N3615" s="95">
        <v>9.82</v>
      </c>
      <c r="O3615" s="95">
        <v>2.39</v>
      </c>
      <c r="P3615" s="95">
        <v>-8.4</v>
      </c>
      <c r="Q3615" s="95">
        <v>3.04</v>
      </c>
      <c r="R3615" s="95">
        <v>-235.12</v>
      </c>
      <c r="S3615" s="95">
        <v>-152.25</v>
      </c>
      <c r="T3615" s="95">
        <v>-226.24</v>
      </c>
      <c r="U3615" s="95">
        <v>-0.65</v>
      </c>
      <c r="V3615" s="95">
        <v>1.65</v>
      </c>
      <c r="W3615" s="95">
        <v>0.14000000000000001</v>
      </c>
      <c r="X3615" s="95"/>
      <c r="Y3615" s="95"/>
      <c r="Z3615" s="74" t="s">
        <v>1111</v>
      </c>
      <c r="AA3615" s="95">
        <v>-1.05</v>
      </c>
      <c r="AB3615" s="95">
        <v>-2.46</v>
      </c>
      <c r="AC3615" s="74" t="s">
        <v>1111</v>
      </c>
      <c r="AD3615" s="95">
        <v>104836200</v>
      </c>
    </row>
    <row r="3616" spans="1:30" x14ac:dyDescent="0.2">
      <c r="A3616" s="74" t="s">
        <v>4723</v>
      </c>
      <c r="B3616" s="95">
        <v>16.04</v>
      </c>
      <c r="C3616" s="95"/>
      <c r="D3616" s="95">
        <v>-3.14</v>
      </c>
      <c r="E3616" s="95">
        <v>4.9000000000000004</v>
      </c>
      <c r="F3616" s="95">
        <v>2.2200000000000002</v>
      </c>
      <c r="G3616" s="95"/>
      <c r="H3616" s="95"/>
      <c r="I3616" s="95"/>
      <c r="J3616" s="95">
        <v>-3.24</v>
      </c>
      <c r="K3616" s="95">
        <v>-2.37</v>
      </c>
      <c r="L3616" s="95">
        <v>0.87</v>
      </c>
      <c r="M3616" s="95">
        <v>-1.32</v>
      </c>
      <c r="N3616" s="95"/>
      <c r="O3616" s="95">
        <v>2.57</v>
      </c>
      <c r="P3616" s="95">
        <v>-165.65</v>
      </c>
      <c r="Q3616" s="95">
        <v>8.1</v>
      </c>
      <c r="R3616" s="95">
        <v>-156.34</v>
      </c>
      <c r="S3616" s="95">
        <v>-70.84</v>
      </c>
      <c r="T3616" s="95">
        <v>-81.59</v>
      </c>
      <c r="U3616" s="95">
        <v>0.45</v>
      </c>
      <c r="V3616" s="95">
        <v>0.55000000000000004</v>
      </c>
      <c r="W3616" s="95">
        <v>0</v>
      </c>
      <c r="X3616" s="95"/>
      <c r="Y3616" s="95"/>
      <c r="Z3616" s="74" t="s">
        <v>1111</v>
      </c>
      <c r="AA3616" s="95">
        <v>3.27</v>
      </c>
      <c r="AB3616" s="95">
        <v>-5.1100000000000003</v>
      </c>
      <c r="AC3616" s="74" t="s">
        <v>1111</v>
      </c>
      <c r="AD3616" s="95">
        <v>507561740</v>
      </c>
    </row>
    <row r="3617" spans="1:30" x14ac:dyDescent="0.2">
      <c r="A3617" s="74" t="s">
        <v>4724</v>
      </c>
      <c r="B3617" s="95">
        <v>0.95</v>
      </c>
      <c r="C3617" s="95"/>
      <c r="D3617" s="95">
        <v>26.92</v>
      </c>
      <c r="E3617" s="95">
        <v>1.68</v>
      </c>
      <c r="F3617" s="95">
        <v>1.02</v>
      </c>
      <c r="G3617" s="95">
        <v>100</v>
      </c>
      <c r="H3617" s="95">
        <v>4.5999999999999996</v>
      </c>
      <c r="I3617" s="95">
        <v>3.14</v>
      </c>
      <c r="J3617" s="95">
        <v>18.420000000000002</v>
      </c>
      <c r="K3617" s="95">
        <v>18.350000000000001</v>
      </c>
      <c r="L3617" s="95">
        <v>-7.0000000000000007E-2</v>
      </c>
      <c r="M3617" s="95">
        <v>-0.01</v>
      </c>
      <c r="N3617" s="95">
        <v>0.85</v>
      </c>
      <c r="O3617" s="95">
        <v>5.34</v>
      </c>
      <c r="P3617" s="95">
        <v>-1.83</v>
      </c>
      <c r="Q3617" s="95">
        <v>1.75</v>
      </c>
      <c r="R3617" s="95">
        <v>6.25</v>
      </c>
      <c r="S3617" s="95">
        <v>3.78</v>
      </c>
      <c r="T3617" s="95">
        <v>5.36</v>
      </c>
      <c r="U3617" s="95">
        <v>0.6</v>
      </c>
      <c r="V3617" s="95">
        <v>0.4</v>
      </c>
      <c r="W3617" s="95">
        <v>1.2</v>
      </c>
      <c r="X3617" s="95"/>
      <c r="Y3617" s="95"/>
      <c r="Z3617" s="74" t="s">
        <v>1111</v>
      </c>
      <c r="AA3617" s="95">
        <v>0.55000000000000004</v>
      </c>
      <c r="AB3617" s="95">
        <v>0.03</v>
      </c>
      <c r="AC3617" s="74" t="s">
        <v>1111</v>
      </c>
      <c r="AD3617" s="95">
        <v>12247821</v>
      </c>
    </row>
    <row r="3618" spans="1:30" x14ac:dyDescent="0.2">
      <c r="A3618" s="74" t="s">
        <v>4725</v>
      </c>
      <c r="B3618" s="95">
        <v>32.130000000000003</v>
      </c>
      <c r="C3618" s="95">
        <v>2.74</v>
      </c>
      <c r="D3618" s="95">
        <v>7.06</v>
      </c>
      <c r="E3618" s="95">
        <v>2.02</v>
      </c>
      <c r="F3618" s="95">
        <v>0.83</v>
      </c>
      <c r="G3618" s="95">
        <v>43.52</v>
      </c>
      <c r="H3618" s="95">
        <v>4.99</v>
      </c>
      <c r="I3618" s="95">
        <v>20.21</v>
      </c>
      <c r="J3618" s="95">
        <v>28.59</v>
      </c>
      <c r="K3618" s="95">
        <v>34.299999999999997</v>
      </c>
      <c r="L3618" s="95">
        <v>5.7</v>
      </c>
      <c r="M3618" s="95">
        <v>0.4</v>
      </c>
      <c r="N3618" s="95">
        <v>1.43</v>
      </c>
      <c r="O3618" s="95">
        <v>36.71</v>
      </c>
      <c r="P3618" s="95">
        <v>-1.24</v>
      </c>
      <c r="Q3618" s="95">
        <v>1.08</v>
      </c>
      <c r="R3618" s="95">
        <v>28.59</v>
      </c>
      <c r="S3618" s="95">
        <v>11.81</v>
      </c>
      <c r="T3618" s="95">
        <v>4.7</v>
      </c>
      <c r="U3618" s="95">
        <v>0.41</v>
      </c>
      <c r="V3618" s="95">
        <v>0.59</v>
      </c>
      <c r="W3618" s="95">
        <v>0.57999999999999996</v>
      </c>
      <c r="X3618" s="95">
        <v>-2.35</v>
      </c>
      <c r="Y3618" s="95">
        <v>15.34</v>
      </c>
      <c r="Z3618" s="74" t="s">
        <v>1111</v>
      </c>
      <c r="AA3618" s="95">
        <v>15.87</v>
      </c>
      <c r="AB3618" s="95">
        <v>4.54</v>
      </c>
      <c r="AC3618" s="74" t="s">
        <v>1111</v>
      </c>
      <c r="AD3618" s="95">
        <v>29147998120</v>
      </c>
    </row>
    <row r="3619" spans="1:30" x14ac:dyDescent="0.2">
      <c r="A3619" s="74" t="s">
        <v>4726</v>
      </c>
      <c r="B3619" s="95">
        <v>36.24</v>
      </c>
      <c r="C3619" s="95">
        <v>5.67</v>
      </c>
      <c r="D3619" s="95">
        <v>15.07</v>
      </c>
      <c r="E3619" s="95">
        <v>3.1</v>
      </c>
      <c r="F3619" s="95">
        <v>0.62</v>
      </c>
      <c r="G3619" s="95">
        <v>91.71</v>
      </c>
      <c r="H3619" s="95">
        <v>22.51</v>
      </c>
      <c r="I3619" s="95">
        <v>13.14</v>
      </c>
      <c r="J3619" s="95">
        <v>8.8000000000000007</v>
      </c>
      <c r="K3619" s="95">
        <v>13.57</v>
      </c>
      <c r="L3619" s="95">
        <v>4.7699999999999996</v>
      </c>
      <c r="M3619" s="95">
        <v>1.68</v>
      </c>
      <c r="N3619" s="95">
        <v>1.98</v>
      </c>
      <c r="O3619" s="95">
        <v>-2.73</v>
      </c>
      <c r="P3619" s="95">
        <v>-0.72</v>
      </c>
      <c r="Q3619" s="95">
        <v>0.36</v>
      </c>
      <c r="R3619" s="95">
        <v>20.56</v>
      </c>
      <c r="S3619" s="95">
        <v>4.13</v>
      </c>
      <c r="T3619" s="95">
        <v>10.06</v>
      </c>
      <c r="U3619" s="95">
        <v>0.2</v>
      </c>
      <c r="V3619" s="95">
        <v>0.8</v>
      </c>
      <c r="W3619" s="95">
        <v>0.31</v>
      </c>
      <c r="X3619" s="95">
        <v>0.03</v>
      </c>
      <c r="Y3619" s="95">
        <v>1.1299999999999999</v>
      </c>
      <c r="Z3619" s="74" t="s">
        <v>1111</v>
      </c>
      <c r="AA3619" s="95">
        <v>11.62</v>
      </c>
      <c r="AB3619" s="95">
        <v>2.39</v>
      </c>
      <c r="AC3619" s="74" t="s">
        <v>1111</v>
      </c>
      <c r="AD3619" s="95">
        <v>7780320000</v>
      </c>
    </row>
    <row r="3620" spans="1:30" x14ac:dyDescent="0.2">
      <c r="A3620" s="74" t="s">
        <v>4727</v>
      </c>
      <c r="B3620" s="95">
        <v>0.82</v>
      </c>
      <c r="C3620" s="95"/>
      <c r="D3620" s="95">
        <v>-0.9</v>
      </c>
      <c r="E3620" s="95">
        <v>0.44</v>
      </c>
      <c r="F3620" s="95">
        <v>0.4</v>
      </c>
      <c r="G3620" s="95"/>
      <c r="H3620" s="95"/>
      <c r="I3620" s="95"/>
      <c r="J3620" s="95">
        <v>-0.9</v>
      </c>
      <c r="K3620" s="95">
        <v>1.26</v>
      </c>
      <c r="L3620" s="95">
        <v>2.16</v>
      </c>
      <c r="M3620" s="95">
        <v>-1.05</v>
      </c>
      <c r="N3620" s="95"/>
      <c r="O3620" s="95">
        <v>0.44</v>
      </c>
      <c r="P3620" s="95">
        <v>-22.51</v>
      </c>
      <c r="Q3620" s="95">
        <v>11</v>
      </c>
      <c r="R3620" s="95">
        <v>-48.71</v>
      </c>
      <c r="S3620" s="95">
        <v>-44.01</v>
      </c>
      <c r="T3620" s="95">
        <v>-48.71</v>
      </c>
      <c r="U3620" s="95">
        <v>0.9</v>
      </c>
      <c r="V3620" s="95">
        <v>0.1</v>
      </c>
      <c r="W3620" s="95">
        <v>0</v>
      </c>
      <c r="X3620" s="95"/>
      <c r="Y3620" s="95"/>
      <c r="Z3620" s="74" t="s">
        <v>1111</v>
      </c>
      <c r="AA3620" s="95">
        <v>1.87</v>
      </c>
      <c r="AB3620" s="95">
        <v>-0.91</v>
      </c>
      <c r="AC3620" s="74" t="s">
        <v>1111</v>
      </c>
      <c r="AD3620" s="95">
        <v>11098454</v>
      </c>
    </row>
    <row r="3621" spans="1:30" x14ac:dyDescent="0.2">
      <c r="A3621" s="74" t="s">
        <v>4728</v>
      </c>
      <c r="B3621" s="95">
        <v>0.02</v>
      </c>
      <c r="C3621" s="95"/>
      <c r="D3621" s="95">
        <v>-0.02</v>
      </c>
      <c r="E3621" s="95">
        <v>0.01</v>
      </c>
      <c r="F3621" s="95">
        <v>0.01</v>
      </c>
      <c r="G3621" s="95"/>
      <c r="H3621" s="95"/>
      <c r="I3621" s="95"/>
      <c r="J3621" s="95">
        <v>-0.02</v>
      </c>
      <c r="K3621" s="95">
        <v>1.26</v>
      </c>
      <c r="L3621" s="95">
        <v>2.16</v>
      </c>
      <c r="M3621" s="95">
        <v>-1.05</v>
      </c>
      <c r="N3621" s="95"/>
      <c r="O3621" s="95">
        <v>0.01</v>
      </c>
      <c r="P3621" s="95">
        <v>-0.55000000000000004</v>
      </c>
      <c r="Q3621" s="95">
        <v>11</v>
      </c>
      <c r="R3621" s="95">
        <v>-48.71</v>
      </c>
      <c r="S3621" s="95">
        <v>-44.01</v>
      </c>
      <c r="T3621" s="95">
        <v>-48.71</v>
      </c>
      <c r="U3621" s="95">
        <v>0.9</v>
      </c>
      <c r="V3621" s="95">
        <v>0.1</v>
      </c>
      <c r="W3621" s="95">
        <v>0</v>
      </c>
      <c r="X3621" s="95"/>
      <c r="Y3621" s="95"/>
      <c r="Z3621" s="74" t="s">
        <v>1111</v>
      </c>
      <c r="AA3621" s="95">
        <v>1.87</v>
      </c>
      <c r="AB3621" s="95">
        <v>-0.91</v>
      </c>
      <c r="AC3621" s="74" t="s">
        <v>1111</v>
      </c>
      <c r="AD3621" s="95">
        <v>11098454</v>
      </c>
    </row>
    <row r="3622" spans="1:30" x14ac:dyDescent="0.2">
      <c r="A3622" s="74" t="s">
        <v>4729</v>
      </c>
      <c r="B3622" s="95">
        <v>54</v>
      </c>
      <c r="C3622" s="95">
        <v>1.06</v>
      </c>
      <c r="D3622" s="95">
        <v>7.93</v>
      </c>
      <c r="E3622" s="95">
        <v>1.91</v>
      </c>
      <c r="F3622" s="95">
        <v>1.0900000000000001</v>
      </c>
      <c r="G3622" s="95">
        <v>26.62</v>
      </c>
      <c r="H3622" s="95">
        <v>17.07</v>
      </c>
      <c r="I3622" s="95">
        <v>13.49</v>
      </c>
      <c r="J3622" s="95">
        <v>6.27</v>
      </c>
      <c r="K3622" s="95">
        <v>6.68</v>
      </c>
      <c r="L3622" s="95">
        <v>0.42</v>
      </c>
      <c r="M3622" s="95">
        <v>0.13</v>
      </c>
      <c r="N3622" s="95">
        <v>1.07</v>
      </c>
      <c r="O3622" s="95"/>
      <c r="P3622" s="95">
        <v>-1.0900000000000001</v>
      </c>
      <c r="Q3622" s="95"/>
      <c r="R3622" s="95">
        <v>24.1</v>
      </c>
      <c r="S3622" s="95">
        <v>13.69</v>
      </c>
      <c r="T3622" s="95">
        <v>17.78</v>
      </c>
      <c r="U3622" s="95">
        <v>0.56999999999999995</v>
      </c>
      <c r="V3622" s="95">
        <v>0.43</v>
      </c>
      <c r="W3622" s="95">
        <v>1.02</v>
      </c>
      <c r="X3622" s="95">
        <v>13.03</v>
      </c>
      <c r="Y3622" s="95">
        <v>23.44</v>
      </c>
      <c r="Z3622" s="74" t="s">
        <v>1111</v>
      </c>
      <c r="AA3622" s="95">
        <v>28.21</v>
      </c>
      <c r="AB3622" s="95">
        <v>6.8</v>
      </c>
      <c r="AC3622" s="74" t="s">
        <v>1111</v>
      </c>
      <c r="AD3622" s="95">
        <v>13644177373</v>
      </c>
    </row>
    <row r="3623" spans="1:30" x14ac:dyDescent="0.2">
      <c r="A3623" s="74" t="s">
        <v>4730</v>
      </c>
      <c r="B3623" s="95">
        <v>31.48</v>
      </c>
      <c r="C3623" s="95"/>
      <c r="D3623" s="95">
        <v>-20.21</v>
      </c>
      <c r="E3623" s="95">
        <v>3.52</v>
      </c>
      <c r="F3623" s="95">
        <v>3.05</v>
      </c>
      <c r="G3623" s="95">
        <v>81.12</v>
      </c>
      <c r="H3623" s="95">
        <v>-40.36</v>
      </c>
      <c r="I3623" s="95">
        <v>-40.51</v>
      </c>
      <c r="J3623" s="95">
        <v>-20.29</v>
      </c>
      <c r="K3623" s="95">
        <v>-15.37</v>
      </c>
      <c r="L3623" s="95">
        <v>4.91</v>
      </c>
      <c r="M3623" s="95">
        <v>-0.85</v>
      </c>
      <c r="N3623" s="95">
        <v>8.19</v>
      </c>
      <c r="O3623" s="95">
        <v>4.04</v>
      </c>
      <c r="P3623" s="95">
        <v>-24.89</v>
      </c>
      <c r="Q3623" s="95">
        <v>7.15</v>
      </c>
      <c r="R3623" s="95">
        <v>-17.43</v>
      </c>
      <c r="S3623" s="95">
        <v>-15.08</v>
      </c>
      <c r="T3623" s="95">
        <v>-17.07</v>
      </c>
      <c r="U3623" s="95">
        <v>0.87</v>
      </c>
      <c r="V3623" s="95">
        <v>0.13</v>
      </c>
      <c r="W3623" s="95">
        <v>0.37</v>
      </c>
      <c r="X3623" s="95"/>
      <c r="Y3623" s="95"/>
      <c r="Z3623" s="74" t="s">
        <v>1111</v>
      </c>
      <c r="AA3623" s="95">
        <v>8.94</v>
      </c>
      <c r="AB3623" s="95">
        <v>-1.56</v>
      </c>
      <c r="AC3623" s="74" t="s">
        <v>1111</v>
      </c>
      <c r="AD3623" s="95">
        <v>1613032052</v>
      </c>
    </row>
    <row r="3624" spans="1:30" x14ac:dyDescent="0.2">
      <c r="A3624" s="74" t="s">
        <v>4731</v>
      </c>
      <c r="B3624" s="95">
        <v>2.35</v>
      </c>
      <c r="C3624" s="95"/>
      <c r="D3624" s="95">
        <v>-8.01</v>
      </c>
      <c r="E3624" s="95">
        <v>17.149999999999999</v>
      </c>
      <c r="F3624" s="95">
        <v>6.99</v>
      </c>
      <c r="G3624" s="95">
        <v>52.59</v>
      </c>
      <c r="H3624" s="95">
        <v>-336.83</v>
      </c>
      <c r="I3624" s="95">
        <v>-383.87</v>
      </c>
      <c r="J3624" s="95">
        <v>-9.1300000000000008</v>
      </c>
      <c r="K3624" s="95">
        <v>-9.14</v>
      </c>
      <c r="L3624" s="95">
        <v>-0.01</v>
      </c>
      <c r="M3624" s="95">
        <v>0.02</v>
      </c>
      <c r="N3624" s="95">
        <v>30.76</v>
      </c>
      <c r="O3624" s="95">
        <v>-19.920000000000002</v>
      </c>
      <c r="P3624" s="95">
        <v>-7.89</v>
      </c>
      <c r="Q3624" s="95">
        <v>0.25</v>
      </c>
      <c r="R3624" s="95">
        <v>-213.97</v>
      </c>
      <c r="S3624" s="95">
        <v>-87.23</v>
      </c>
      <c r="T3624" s="95">
        <v>-172.81</v>
      </c>
      <c r="U3624" s="95">
        <v>0.41</v>
      </c>
      <c r="V3624" s="95">
        <v>0.59</v>
      </c>
      <c r="W3624" s="95">
        <v>0.23</v>
      </c>
      <c r="X3624" s="95"/>
      <c r="Y3624" s="95"/>
      <c r="Z3624" s="74" t="s">
        <v>1111</v>
      </c>
      <c r="AA3624" s="95">
        <v>0.14000000000000001</v>
      </c>
      <c r="AB3624" s="95">
        <v>-0.28999999999999998</v>
      </c>
      <c r="AC3624" s="74" t="s">
        <v>1111</v>
      </c>
      <c r="AD3624" s="95">
        <v>223327376</v>
      </c>
    </row>
    <row r="3625" spans="1:30" x14ac:dyDescent="0.2">
      <c r="A3625" s="74" t="s">
        <v>4732</v>
      </c>
      <c r="B3625" s="95">
        <v>1.73</v>
      </c>
      <c r="C3625" s="95"/>
      <c r="D3625" s="95">
        <v>-5.98</v>
      </c>
      <c r="E3625" s="95">
        <v>12.79</v>
      </c>
      <c r="F3625" s="95">
        <v>5.21</v>
      </c>
      <c r="G3625" s="95">
        <v>52.59</v>
      </c>
      <c r="H3625" s="95">
        <v>-336.83</v>
      </c>
      <c r="I3625" s="95">
        <v>-383.87</v>
      </c>
      <c r="J3625" s="95">
        <v>-6.81</v>
      </c>
      <c r="K3625" s="95">
        <v>-9.14</v>
      </c>
      <c r="L3625" s="95">
        <v>-0.01</v>
      </c>
      <c r="M3625" s="95">
        <v>0.02</v>
      </c>
      <c r="N3625" s="95">
        <v>22.94</v>
      </c>
      <c r="O3625" s="95">
        <v>-14.85</v>
      </c>
      <c r="P3625" s="95">
        <v>-5.88</v>
      </c>
      <c r="Q3625" s="95">
        <v>0.25</v>
      </c>
      <c r="R3625" s="95">
        <v>-213.97</v>
      </c>
      <c r="S3625" s="95">
        <v>-87.23</v>
      </c>
      <c r="T3625" s="95">
        <v>-172.81</v>
      </c>
      <c r="U3625" s="95">
        <v>0.41</v>
      </c>
      <c r="V3625" s="95">
        <v>0.59</v>
      </c>
      <c r="W3625" s="95">
        <v>0.23</v>
      </c>
      <c r="X3625" s="95"/>
      <c r="Y3625" s="95"/>
      <c r="Z3625" s="74" t="s">
        <v>1111</v>
      </c>
      <c r="AA3625" s="95">
        <v>0.14000000000000001</v>
      </c>
      <c r="AB3625" s="95">
        <v>-0.28999999999999998</v>
      </c>
      <c r="AC3625" s="74" t="s">
        <v>1111</v>
      </c>
      <c r="AD3625" s="95">
        <v>223327376</v>
      </c>
    </row>
    <row r="3626" spans="1:30" x14ac:dyDescent="0.2">
      <c r="A3626" s="74" t="s">
        <v>4733</v>
      </c>
      <c r="B3626" s="95">
        <v>2.3199999999999998</v>
      </c>
      <c r="C3626" s="95">
        <v>1.72</v>
      </c>
      <c r="D3626" s="95">
        <v>-12.3</v>
      </c>
      <c r="E3626" s="95">
        <v>0.97</v>
      </c>
      <c r="F3626" s="95">
        <v>0.65</v>
      </c>
      <c r="G3626" s="95">
        <v>73.81</v>
      </c>
      <c r="H3626" s="95">
        <v>-15.39</v>
      </c>
      <c r="I3626" s="95">
        <v>-16.29</v>
      </c>
      <c r="J3626" s="95">
        <v>-13.02</v>
      </c>
      <c r="K3626" s="95">
        <v>-17.649999999999999</v>
      </c>
      <c r="L3626" s="95">
        <v>-4.62</v>
      </c>
      <c r="M3626" s="95">
        <v>0.34</v>
      </c>
      <c r="N3626" s="95">
        <v>2</v>
      </c>
      <c r="O3626" s="95">
        <v>-26.27</v>
      </c>
      <c r="P3626" s="95">
        <v>-0.73</v>
      </c>
      <c r="Q3626" s="95">
        <v>0.81</v>
      </c>
      <c r="R3626" s="95">
        <v>-7.9</v>
      </c>
      <c r="S3626" s="95">
        <v>-5.31</v>
      </c>
      <c r="T3626" s="95">
        <v>-6.02</v>
      </c>
      <c r="U3626" s="95">
        <v>0.67</v>
      </c>
      <c r="V3626" s="95">
        <v>0.33</v>
      </c>
      <c r="W3626" s="95">
        <v>0.33</v>
      </c>
      <c r="X3626" s="95">
        <v>-0.46</v>
      </c>
      <c r="Y3626" s="95"/>
      <c r="Z3626" s="74" t="s">
        <v>1111</v>
      </c>
      <c r="AA3626" s="95">
        <v>2.39</v>
      </c>
      <c r="AB3626" s="95">
        <v>-0.19</v>
      </c>
      <c r="AC3626" s="74" t="s">
        <v>1111</v>
      </c>
      <c r="AD3626" s="95">
        <v>76492256</v>
      </c>
    </row>
    <row r="3627" spans="1:30" x14ac:dyDescent="0.2">
      <c r="A3627" s="74" t="s">
        <v>4734</v>
      </c>
      <c r="B3627" s="95">
        <v>78.650000000000006</v>
      </c>
      <c r="C3627" s="95"/>
      <c r="D3627" s="95">
        <v>-40.92</v>
      </c>
      <c r="E3627" s="95">
        <v>21.52</v>
      </c>
      <c r="F3627" s="95">
        <v>9.1300000000000008</v>
      </c>
      <c r="G3627" s="95">
        <v>50.06</v>
      </c>
      <c r="H3627" s="95">
        <v>-25.18</v>
      </c>
      <c r="I3627" s="95">
        <v>-26.97</v>
      </c>
      <c r="J3627" s="95">
        <v>-43.81</v>
      </c>
      <c r="K3627" s="95">
        <v>-43.14</v>
      </c>
      <c r="L3627" s="95">
        <v>0.67</v>
      </c>
      <c r="M3627" s="95">
        <v>-0.33</v>
      </c>
      <c r="N3627" s="95">
        <v>11.03</v>
      </c>
      <c r="O3627" s="95">
        <v>34.409999999999997</v>
      </c>
      <c r="P3627" s="95">
        <v>-40.6</v>
      </c>
      <c r="Q3627" s="95">
        <v>1.52</v>
      </c>
      <c r="R3627" s="95">
        <v>-52.6</v>
      </c>
      <c r="S3627" s="95">
        <v>-22.32</v>
      </c>
      <c r="T3627" s="95">
        <v>-25.37</v>
      </c>
      <c r="U3627" s="95">
        <v>0.42</v>
      </c>
      <c r="V3627" s="95">
        <v>0.57999999999999996</v>
      </c>
      <c r="W3627" s="95">
        <v>0.83</v>
      </c>
      <c r="X3627" s="95">
        <v>12.1</v>
      </c>
      <c r="Y3627" s="95"/>
      <c r="Z3627" s="74" t="s">
        <v>1111</v>
      </c>
      <c r="AA3627" s="95">
        <v>3.65</v>
      </c>
      <c r="AB3627" s="95">
        <v>-1.92</v>
      </c>
      <c r="AC3627" s="74" t="s">
        <v>1111</v>
      </c>
      <c r="AD3627" s="95">
        <v>1921490285</v>
      </c>
    </row>
    <row r="3628" spans="1:30" x14ac:dyDescent="0.2">
      <c r="A3628" s="74" t="s">
        <v>4735</v>
      </c>
      <c r="B3628" s="95">
        <v>9.85</v>
      </c>
      <c r="C3628" s="95"/>
      <c r="D3628" s="95">
        <v>30.12</v>
      </c>
      <c r="E3628" s="95">
        <v>-17.809999999999999</v>
      </c>
      <c r="F3628" s="95">
        <v>1.23</v>
      </c>
      <c r="G3628" s="95"/>
      <c r="H3628" s="95"/>
      <c r="I3628" s="95"/>
      <c r="J3628" s="95">
        <v>30.12</v>
      </c>
      <c r="K3628" s="95">
        <v>30.94</v>
      </c>
      <c r="L3628" s="95">
        <v>0.82</v>
      </c>
      <c r="M3628" s="95"/>
      <c r="N3628" s="95"/>
      <c r="O3628" s="95">
        <v>979.42</v>
      </c>
      <c r="P3628" s="95">
        <v>-1.23</v>
      </c>
      <c r="Q3628" s="95">
        <v>1.92</v>
      </c>
      <c r="R3628" s="95">
        <v>-59.13</v>
      </c>
      <c r="S3628" s="95">
        <v>4.07</v>
      </c>
      <c r="T3628" s="95">
        <v>-122.38</v>
      </c>
      <c r="U3628" s="95">
        <v>-7.0000000000000007E-2</v>
      </c>
      <c r="V3628" s="95">
        <v>7.0000000000000007E-2</v>
      </c>
      <c r="W3628" s="95">
        <v>0</v>
      </c>
      <c r="X3628" s="95"/>
      <c r="Y3628" s="95"/>
      <c r="Z3628" s="74" t="s">
        <v>1111</v>
      </c>
      <c r="AA3628" s="95">
        <v>-0.55000000000000004</v>
      </c>
      <c r="AB3628" s="95">
        <v>0.33</v>
      </c>
      <c r="AC3628" s="74" t="s">
        <v>1111</v>
      </c>
      <c r="AD3628" s="95">
        <v>398623320</v>
      </c>
    </row>
    <row r="3629" spans="1:30" x14ac:dyDescent="0.2">
      <c r="A3629" s="74" t="s">
        <v>4736</v>
      </c>
      <c r="B3629" s="95">
        <v>9.89</v>
      </c>
      <c r="C3629" s="95"/>
      <c r="D3629" s="95">
        <v>41.26</v>
      </c>
      <c r="E3629" s="95">
        <v>1.0900000000000001</v>
      </c>
      <c r="F3629" s="95">
        <v>1.08</v>
      </c>
      <c r="G3629" s="95">
        <v>72.900000000000006</v>
      </c>
      <c r="H3629" s="95">
        <v>28.19</v>
      </c>
      <c r="I3629" s="95">
        <v>28.19</v>
      </c>
      <c r="J3629" s="95">
        <v>41.26</v>
      </c>
      <c r="K3629" s="95">
        <v>39.049999999999997</v>
      </c>
      <c r="L3629" s="95">
        <v>-2.21</v>
      </c>
      <c r="M3629" s="95">
        <v>-0.06</v>
      </c>
      <c r="N3629" s="95">
        <v>11.63</v>
      </c>
      <c r="O3629" s="95"/>
      <c r="P3629" s="95">
        <v>-1.08</v>
      </c>
      <c r="Q3629" s="95"/>
      <c r="R3629" s="95">
        <v>2.64</v>
      </c>
      <c r="S3629" s="95">
        <v>2.61</v>
      </c>
      <c r="T3629" s="95">
        <v>2.64</v>
      </c>
      <c r="U3629" s="95">
        <v>0.99</v>
      </c>
      <c r="V3629" s="95">
        <v>0.01</v>
      </c>
      <c r="W3629" s="95">
        <v>0.09</v>
      </c>
      <c r="X3629" s="95">
        <v>-31.7</v>
      </c>
      <c r="Y3629" s="95"/>
      <c r="Z3629" s="74" t="s">
        <v>1111</v>
      </c>
      <c r="AA3629" s="95">
        <v>9.08</v>
      </c>
      <c r="AB3629" s="95">
        <v>0.24</v>
      </c>
      <c r="AC3629" s="74" t="s">
        <v>1111</v>
      </c>
      <c r="AD3629" s="95">
        <v>185092002.74000001</v>
      </c>
    </row>
    <row r="3630" spans="1:30" x14ac:dyDescent="0.2">
      <c r="A3630" s="74" t="s">
        <v>4737</v>
      </c>
      <c r="B3630" s="95">
        <v>110.13</v>
      </c>
      <c r="C3630" s="95">
        <v>2.29</v>
      </c>
      <c r="D3630" s="95">
        <v>11.03</v>
      </c>
      <c r="E3630" s="95">
        <v>5.51</v>
      </c>
      <c r="F3630" s="95">
        <v>1.37</v>
      </c>
      <c r="G3630" s="95">
        <v>25.02</v>
      </c>
      <c r="H3630" s="95">
        <v>10.06</v>
      </c>
      <c r="I3630" s="95">
        <v>7.4</v>
      </c>
      <c r="J3630" s="95">
        <v>8.1199999999999992</v>
      </c>
      <c r="K3630" s="95">
        <v>9.58</v>
      </c>
      <c r="L3630" s="95">
        <v>1.47</v>
      </c>
      <c r="M3630" s="95">
        <v>1</v>
      </c>
      <c r="N3630" s="95">
        <v>0.82</v>
      </c>
      <c r="O3630" s="95">
        <v>11.08</v>
      </c>
      <c r="P3630" s="95">
        <v>-2.76</v>
      </c>
      <c r="Q3630" s="95">
        <v>1.33</v>
      </c>
      <c r="R3630" s="95">
        <v>50</v>
      </c>
      <c r="S3630" s="95">
        <v>12.44</v>
      </c>
      <c r="T3630" s="95">
        <v>23.93</v>
      </c>
      <c r="U3630" s="95">
        <v>0.25</v>
      </c>
      <c r="V3630" s="95">
        <v>0.75</v>
      </c>
      <c r="W3630" s="95">
        <v>1.68</v>
      </c>
      <c r="X3630" s="95">
        <v>8.2899999999999991</v>
      </c>
      <c r="Y3630" s="95">
        <v>-22.81</v>
      </c>
      <c r="Z3630" s="74" t="s">
        <v>1111</v>
      </c>
      <c r="AA3630" s="95">
        <v>19.97</v>
      </c>
      <c r="AB3630" s="95">
        <v>9.98</v>
      </c>
      <c r="AC3630" s="74" t="s">
        <v>1111</v>
      </c>
      <c r="AD3630" s="95">
        <v>6682886634</v>
      </c>
    </row>
    <row r="3631" spans="1:30" x14ac:dyDescent="0.2">
      <c r="A3631" s="74" t="s">
        <v>4738</v>
      </c>
      <c r="B3631" s="95">
        <v>38.35</v>
      </c>
      <c r="C3631" s="95">
        <v>2.0299999999999998</v>
      </c>
      <c r="D3631" s="95">
        <v>19.47</v>
      </c>
      <c r="E3631" s="95">
        <v>2.0099999999999998</v>
      </c>
      <c r="F3631" s="95">
        <v>1.31</v>
      </c>
      <c r="G3631" s="95">
        <v>49.13</v>
      </c>
      <c r="H3631" s="95">
        <v>19.04</v>
      </c>
      <c r="I3631" s="95">
        <v>13.84</v>
      </c>
      <c r="J3631" s="95">
        <v>14.15</v>
      </c>
      <c r="K3631" s="95">
        <v>15.26</v>
      </c>
      <c r="L3631" s="95">
        <v>1.1100000000000001</v>
      </c>
      <c r="M3631" s="95">
        <v>0.16</v>
      </c>
      <c r="N3631" s="95">
        <v>2.69</v>
      </c>
      <c r="O3631" s="95">
        <v>61.91</v>
      </c>
      <c r="P3631" s="95">
        <v>-1.71</v>
      </c>
      <c r="Q3631" s="95">
        <v>1.1000000000000001</v>
      </c>
      <c r="R3631" s="95">
        <v>10.34</v>
      </c>
      <c r="S3631" s="95">
        <v>6.75</v>
      </c>
      <c r="T3631" s="95">
        <v>8.61</v>
      </c>
      <c r="U3631" s="95">
        <v>0.65</v>
      </c>
      <c r="V3631" s="95">
        <v>0.35</v>
      </c>
      <c r="W3631" s="95">
        <v>0.49</v>
      </c>
      <c r="X3631" s="95">
        <v>8.16</v>
      </c>
      <c r="Y3631" s="95">
        <v>-17.940000000000001</v>
      </c>
      <c r="Z3631" s="74" t="s">
        <v>1111</v>
      </c>
      <c r="AA3631" s="95">
        <v>19.100000000000001</v>
      </c>
      <c r="AB3631" s="95">
        <v>1.98</v>
      </c>
      <c r="AC3631" s="74" t="s">
        <v>1111</v>
      </c>
      <c r="AD3631" s="95">
        <v>4685528535</v>
      </c>
    </row>
    <row r="3632" spans="1:30" x14ac:dyDescent="0.2">
      <c r="A3632" s="74" t="s">
        <v>4739</v>
      </c>
      <c r="B3632" s="95">
        <v>19.61</v>
      </c>
      <c r="C3632" s="95"/>
      <c r="D3632" s="95">
        <v>-38.86</v>
      </c>
      <c r="E3632" s="95">
        <v>2.17</v>
      </c>
      <c r="F3632" s="95">
        <v>1.67</v>
      </c>
      <c r="G3632" s="95">
        <v>70.010000000000005</v>
      </c>
      <c r="H3632" s="95">
        <v>-21.46</v>
      </c>
      <c r="I3632" s="95">
        <v>-14.68</v>
      </c>
      <c r="J3632" s="95">
        <v>-26.59</v>
      </c>
      <c r="K3632" s="95">
        <v>-27.7</v>
      </c>
      <c r="L3632" s="95">
        <v>-1.1100000000000001</v>
      </c>
      <c r="M3632" s="95">
        <v>0.09</v>
      </c>
      <c r="N3632" s="95">
        <v>5.71</v>
      </c>
      <c r="O3632" s="95">
        <v>12.7</v>
      </c>
      <c r="P3632" s="95">
        <v>-2.12</v>
      </c>
      <c r="Q3632" s="95">
        <v>2.58</v>
      </c>
      <c r="R3632" s="95">
        <v>-5.57</v>
      </c>
      <c r="S3632" s="95">
        <v>-4.28</v>
      </c>
      <c r="T3632" s="95">
        <v>-9.4600000000000009</v>
      </c>
      <c r="U3632" s="95">
        <v>0.77</v>
      </c>
      <c r="V3632" s="95">
        <v>0.23</v>
      </c>
      <c r="W3632" s="95">
        <v>0.28999999999999998</v>
      </c>
      <c r="X3632" s="95"/>
      <c r="Y3632" s="95"/>
      <c r="Z3632" s="74" t="s">
        <v>1111</v>
      </c>
      <c r="AA3632" s="95">
        <v>9.06</v>
      </c>
      <c r="AB3632" s="95">
        <v>-0.5</v>
      </c>
      <c r="AC3632" s="74" t="s">
        <v>1111</v>
      </c>
      <c r="AD3632" s="95">
        <v>1639054786</v>
      </c>
    </row>
    <row r="3633" spans="1:30" x14ac:dyDescent="0.2">
      <c r="A3633" s="74" t="s">
        <v>4740</v>
      </c>
      <c r="B3633" s="95">
        <v>31.11</v>
      </c>
      <c r="C3633" s="95"/>
      <c r="D3633" s="95">
        <v>58.06</v>
      </c>
      <c r="E3633" s="95">
        <v>7.52</v>
      </c>
      <c r="F3633" s="95">
        <v>6.44</v>
      </c>
      <c r="G3633" s="95">
        <v>78.78</v>
      </c>
      <c r="H3633" s="95">
        <v>14.47</v>
      </c>
      <c r="I3633" s="95">
        <v>14.34</v>
      </c>
      <c r="J3633" s="95">
        <v>57.56</v>
      </c>
      <c r="K3633" s="95">
        <v>51.01</v>
      </c>
      <c r="L3633" s="95">
        <v>-6.54</v>
      </c>
      <c r="M3633" s="95">
        <v>-0.86</v>
      </c>
      <c r="N3633" s="95">
        <v>8.33</v>
      </c>
      <c r="O3633" s="95">
        <v>7.72</v>
      </c>
      <c r="P3633" s="95">
        <v>-72.06</v>
      </c>
      <c r="Q3633" s="95">
        <v>11.91</v>
      </c>
      <c r="R3633" s="95">
        <v>12.96</v>
      </c>
      <c r="S3633" s="95">
        <v>11.09</v>
      </c>
      <c r="T3633" s="95">
        <v>12.96</v>
      </c>
      <c r="U3633" s="95">
        <v>0.86</v>
      </c>
      <c r="V3633" s="95">
        <v>0.14000000000000001</v>
      </c>
      <c r="W3633" s="95">
        <v>0.77</v>
      </c>
      <c r="X3633" s="95"/>
      <c r="Y3633" s="95"/>
      <c r="Z3633" s="74" t="s">
        <v>1111</v>
      </c>
      <c r="AA3633" s="95">
        <v>4.1399999999999997</v>
      </c>
      <c r="AB3633" s="95">
        <v>0.54</v>
      </c>
      <c r="AC3633" s="74" t="s">
        <v>1111</v>
      </c>
      <c r="AD3633" s="95">
        <v>20296355080</v>
      </c>
    </row>
    <row r="3634" spans="1:30" x14ac:dyDescent="0.2">
      <c r="A3634" s="74" t="s">
        <v>4741</v>
      </c>
      <c r="B3634" s="95">
        <v>150.57</v>
      </c>
      <c r="C3634" s="95">
        <v>4.5199999999999996</v>
      </c>
      <c r="D3634" s="95">
        <v>12.99</v>
      </c>
      <c r="E3634" s="95">
        <v>2.75</v>
      </c>
      <c r="F3634" s="95">
        <v>1.23</v>
      </c>
      <c r="G3634" s="95">
        <v>100</v>
      </c>
      <c r="H3634" s="95">
        <v>19.82</v>
      </c>
      <c r="I3634" s="95">
        <v>11.58</v>
      </c>
      <c r="J3634" s="95">
        <v>7.59</v>
      </c>
      <c r="K3634" s="95">
        <v>5.84</v>
      </c>
      <c r="L3634" s="95">
        <v>-1.75</v>
      </c>
      <c r="M3634" s="95">
        <v>-0.63</v>
      </c>
      <c r="N3634" s="95">
        <v>1.51</v>
      </c>
      <c r="O3634" s="95"/>
      <c r="P3634" s="95">
        <v>-1.23</v>
      </c>
      <c r="Q3634" s="95"/>
      <c r="R3634" s="95">
        <v>21.13</v>
      </c>
      <c r="S3634" s="95">
        <v>9.44</v>
      </c>
      <c r="T3634" s="95">
        <v>23.04</v>
      </c>
      <c r="U3634" s="95">
        <v>0.45</v>
      </c>
      <c r="V3634" s="95">
        <v>0.55000000000000004</v>
      </c>
      <c r="W3634" s="95">
        <v>0.82</v>
      </c>
      <c r="X3634" s="95">
        <v>12.97</v>
      </c>
      <c r="Y3634" s="95">
        <v>-3.36</v>
      </c>
      <c r="Z3634" s="74" t="s">
        <v>1111</v>
      </c>
      <c r="AA3634" s="95">
        <v>54.83</v>
      </c>
      <c r="AB3634" s="95">
        <v>11.59</v>
      </c>
      <c r="AC3634" s="74" t="s">
        <v>1111</v>
      </c>
      <c r="AD3634" s="95">
        <v>2691920574</v>
      </c>
    </row>
    <row r="3635" spans="1:30" x14ac:dyDescent="0.2">
      <c r="A3635" s="74" t="s">
        <v>4742</v>
      </c>
      <c r="B3635" s="95">
        <v>3.5</v>
      </c>
      <c r="C3635" s="95"/>
      <c r="D3635" s="95">
        <v>-5.01</v>
      </c>
      <c r="E3635" s="95">
        <v>4.71</v>
      </c>
      <c r="F3635" s="95">
        <v>1.55</v>
      </c>
      <c r="G3635" s="95">
        <v>100</v>
      </c>
      <c r="H3635" s="95">
        <v>-202.97</v>
      </c>
      <c r="I3635" s="95">
        <v>-203.63</v>
      </c>
      <c r="J3635" s="95">
        <v>-5.03</v>
      </c>
      <c r="K3635" s="95">
        <v>-2.5499999999999998</v>
      </c>
      <c r="L3635" s="95">
        <v>2.48</v>
      </c>
      <c r="M3635" s="95">
        <v>-2.3199999999999998</v>
      </c>
      <c r="N3635" s="95">
        <v>10.210000000000001</v>
      </c>
      <c r="O3635" s="95">
        <v>2.88</v>
      </c>
      <c r="P3635" s="95">
        <v>-9.56</v>
      </c>
      <c r="Q3635" s="95">
        <v>2.77</v>
      </c>
      <c r="R3635" s="95">
        <v>-93.97</v>
      </c>
      <c r="S3635" s="95">
        <v>-30.82</v>
      </c>
      <c r="T3635" s="95">
        <v>-93.97</v>
      </c>
      <c r="U3635" s="95">
        <v>0.33</v>
      </c>
      <c r="V3635" s="95">
        <v>0.67</v>
      </c>
      <c r="W3635" s="95">
        <v>0.15</v>
      </c>
      <c r="X3635" s="95">
        <v>58.49</v>
      </c>
      <c r="Y3635" s="95"/>
      <c r="Z3635" s="74" t="s">
        <v>1111</v>
      </c>
      <c r="AA3635" s="95">
        <v>0.75</v>
      </c>
      <c r="AB3635" s="95">
        <v>-0.7</v>
      </c>
      <c r="AC3635" s="74" t="s">
        <v>1111</v>
      </c>
      <c r="AD3635" s="95">
        <v>253658944</v>
      </c>
    </row>
    <row r="3636" spans="1:30" x14ac:dyDescent="0.2">
      <c r="A3636" s="74" t="s">
        <v>4743</v>
      </c>
      <c r="B3636" s="95">
        <v>1.72</v>
      </c>
      <c r="C3636" s="95"/>
      <c r="D3636" s="95">
        <v>-1.58</v>
      </c>
      <c r="E3636" s="95">
        <v>-2.93</v>
      </c>
      <c r="F3636" s="95">
        <v>0.28999999999999998</v>
      </c>
      <c r="G3636" s="95">
        <v>1.69</v>
      </c>
      <c r="H3636" s="95">
        <v>-101.41</v>
      </c>
      <c r="I3636" s="95">
        <v>-106.02</v>
      </c>
      <c r="J3636" s="95">
        <v>-1.65</v>
      </c>
      <c r="K3636" s="95">
        <v>-1.59</v>
      </c>
      <c r="L3636" s="95">
        <v>0.06</v>
      </c>
      <c r="M3636" s="95"/>
      <c r="N3636" s="95">
        <v>1.67</v>
      </c>
      <c r="O3636" s="95">
        <v>-4.17</v>
      </c>
      <c r="P3636" s="95">
        <v>-0.3</v>
      </c>
      <c r="Q3636" s="95">
        <v>0.35</v>
      </c>
      <c r="R3636" s="95">
        <v>-185.32</v>
      </c>
      <c r="S3636" s="95">
        <v>-18.579999999999998</v>
      </c>
      <c r="T3636" s="95">
        <v>177.52</v>
      </c>
      <c r="U3636" s="95">
        <v>-0.1</v>
      </c>
      <c r="V3636" s="95">
        <v>0.42</v>
      </c>
      <c r="W3636" s="95">
        <v>0.18</v>
      </c>
      <c r="X3636" s="95">
        <v>22.58</v>
      </c>
      <c r="Y3636" s="95"/>
      <c r="Z3636" s="74" t="s">
        <v>1111</v>
      </c>
      <c r="AA3636" s="95">
        <v>-0.59</v>
      </c>
      <c r="AB3636" s="95">
        <v>-1.1000000000000001</v>
      </c>
      <c r="AC3636" s="74" t="s">
        <v>1111</v>
      </c>
      <c r="AD3636" s="95">
        <v>49960794</v>
      </c>
    </row>
    <row r="3637" spans="1:30" x14ac:dyDescent="0.2">
      <c r="A3637" s="74" t="s">
        <v>4744</v>
      </c>
      <c r="B3637" s="95">
        <v>66.209999999999994</v>
      </c>
      <c r="C3637" s="95">
        <v>4.83</v>
      </c>
      <c r="D3637" s="95">
        <v>13.69</v>
      </c>
      <c r="E3637" s="95">
        <v>20.63</v>
      </c>
      <c r="F3637" s="95">
        <v>1.49</v>
      </c>
      <c r="G3637" s="95">
        <v>100</v>
      </c>
      <c r="H3637" s="95">
        <v>23.91</v>
      </c>
      <c r="I3637" s="95">
        <v>11.73</v>
      </c>
      <c r="J3637" s="95">
        <v>6.72</v>
      </c>
      <c r="K3637" s="95">
        <v>5.32</v>
      </c>
      <c r="L3637" s="95">
        <v>-1.4</v>
      </c>
      <c r="M3637" s="95">
        <v>-4.29</v>
      </c>
      <c r="N3637" s="95">
        <v>1.61</v>
      </c>
      <c r="O3637" s="95"/>
      <c r="P3637" s="95">
        <v>-1.49</v>
      </c>
      <c r="Q3637" s="95"/>
      <c r="R3637" s="95">
        <v>150.74</v>
      </c>
      <c r="S3637" s="95">
        <v>10.89</v>
      </c>
      <c r="T3637" s="95">
        <v>266.12</v>
      </c>
      <c r="U3637" s="95">
        <v>7.0000000000000007E-2</v>
      </c>
      <c r="V3637" s="95">
        <v>0.93</v>
      </c>
      <c r="W3637" s="95">
        <v>0.93</v>
      </c>
      <c r="X3637" s="95">
        <v>20.99</v>
      </c>
      <c r="Y3637" s="95">
        <v>73.040000000000006</v>
      </c>
      <c r="Z3637" s="74" t="s">
        <v>1111</v>
      </c>
      <c r="AA3637" s="95">
        <v>3.21</v>
      </c>
      <c r="AB3637" s="95">
        <v>4.84</v>
      </c>
      <c r="AC3637" s="74" t="s">
        <v>1111</v>
      </c>
      <c r="AD3637" s="95">
        <v>1606764417</v>
      </c>
    </row>
    <row r="3638" spans="1:30" x14ac:dyDescent="0.2">
      <c r="A3638" s="74" t="s">
        <v>4745</v>
      </c>
      <c r="B3638" s="95">
        <v>23.96</v>
      </c>
      <c r="C3638" s="95">
        <v>3.34</v>
      </c>
      <c r="D3638" s="95">
        <v>7.35</v>
      </c>
      <c r="E3638" s="95">
        <v>1.27</v>
      </c>
      <c r="F3638" s="95">
        <v>0.13</v>
      </c>
      <c r="G3638" s="95">
        <v>0</v>
      </c>
      <c r="H3638" s="95">
        <v>60.98</v>
      </c>
      <c r="I3638" s="95">
        <v>42.06</v>
      </c>
      <c r="J3638" s="95">
        <v>5.07</v>
      </c>
      <c r="K3638" s="95">
        <v>-4.9400000000000004</v>
      </c>
      <c r="L3638" s="95">
        <v>-10.01</v>
      </c>
      <c r="M3638" s="95">
        <v>-2.5099999999999998</v>
      </c>
      <c r="N3638" s="95">
        <v>3.09</v>
      </c>
      <c r="O3638" s="95"/>
      <c r="P3638" s="95">
        <v>-0.13</v>
      </c>
      <c r="Q3638" s="95"/>
      <c r="R3638" s="95">
        <v>17.3</v>
      </c>
      <c r="S3638" s="95">
        <v>1.8</v>
      </c>
      <c r="T3638" s="95">
        <v>13.57</v>
      </c>
      <c r="U3638" s="95">
        <v>0.1</v>
      </c>
      <c r="V3638" s="95">
        <v>0.9</v>
      </c>
      <c r="W3638" s="95">
        <v>0.04</v>
      </c>
      <c r="X3638" s="95">
        <v>14.8</v>
      </c>
      <c r="Y3638" s="95">
        <v>24.52</v>
      </c>
      <c r="Z3638" s="74" t="s">
        <v>1111</v>
      </c>
      <c r="AA3638" s="95">
        <v>18.850000000000001</v>
      </c>
      <c r="AB3638" s="95">
        <v>3.26</v>
      </c>
      <c r="AC3638" s="74" t="s">
        <v>1111</v>
      </c>
      <c r="AD3638" s="95">
        <v>284982636</v>
      </c>
    </row>
    <row r="3639" spans="1:30" x14ac:dyDescent="0.2">
      <c r="A3639" s="74" t="s">
        <v>4746</v>
      </c>
      <c r="B3639" s="95">
        <v>13.27</v>
      </c>
      <c r="C3639" s="95">
        <v>3.01</v>
      </c>
      <c r="D3639" s="95">
        <v>36.01</v>
      </c>
      <c r="E3639" s="95">
        <v>1.98</v>
      </c>
      <c r="F3639" s="95">
        <v>1.68</v>
      </c>
      <c r="G3639" s="95">
        <v>32.5</v>
      </c>
      <c r="H3639" s="95">
        <v>19.18</v>
      </c>
      <c r="I3639" s="95">
        <v>13.58</v>
      </c>
      <c r="J3639" s="95">
        <v>25.5</v>
      </c>
      <c r="K3639" s="95">
        <v>15.2</v>
      </c>
      <c r="L3639" s="95">
        <v>-10.3</v>
      </c>
      <c r="M3639" s="95">
        <v>-0.8</v>
      </c>
      <c r="N3639" s="95">
        <v>4.8899999999999997</v>
      </c>
      <c r="O3639" s="95">
        <v>2.2400000000000002</v>
      </c>
      <c r="P3639" s="95">
        <v>-7.98</v>
      </c>
      <c r="Q3639" s="95">
        <v>19.79</v>
      </c>
      <c r="R3639" s="95">
        <v>5.51</v>
      </c>
      <c r="S3639" s="95">
        <v>4.66</v>
      </c>
      <c r="T3639" s="95">
        <v>5.51</v>
      </c>
      <c r="U3639" s="95">
        <v>0.85</v>
      </c>
      <c r="V3639" s="95">
        <v>0.15</v>
      </c>
      <c r="W3639" s="95">
        <v>0.34</v>
      </c>
      <c r="X3639" s="95">
        <v>-20.51</v>
      </c>
      <c r="Y3639" s="95">
        <v>-23.05</v>
      </c>
      <c r="Z3639" s="74" t="s">
        <v>1111</v>
      </c>
      <c r="AA3639" s="95">
        <v>6.69</v>
      </c>
      <c r="AB3639" s="95">
        <v>0.37</v>
      </c>
      <c r="AC3639" s="74" t="s">
        <v>1111</v>
      </c>
      <c r="AD3639" s="95">
        <v>271480314</v>
      </c>
    </row>
    <row r="3640" spans="1:30" x14ac:dyDescent="0.2">
      <c r="A3640" s="74" t="s">
        <v>4747</v>
      </c>
      <c r="B3640" s="95">
        <v>136.57</v>
      </c>
      <c r="C3640" s="95">
        <v>2.93</v>
      </c>
      <c r="D3640" s="95">
        <v>17.34</v>
      </c>
      <c r="E3640" s="95">
        <v>3.6</v>
      </c>
      <c r="F3640" s="95">
        <v>1.5</v>
      </c>
      <c r="G3640" s="95">
        <v>22.92</v>
      </c>
      <c r="H3640" s="95">
        <v>14.73</v>
      </c>
      <c r="I3640" s="95">
        <v>10.11</v>
      </c>
      <c r="J3640" s="95">
        <v>11.9</v>
      </c>
      <c r="K3640" s="95">
        <v>13.18</v>
      </c>
      <c r="L3640" s="95">
        <v>1.28</v>
      </c>
      <c r="M3640" s="95">
        <v>0.39</v>
      </c>
      <c r="N3640" s="95">
        <v>1.75</v>
      </c>
      <c r="O3640" s="95">
        <v>6</v>
      </c>
      <c r="P3640" s="95">
        <v>-2.69</v>
      </c>
      <c r="Q3640" s="95">
        <v>2.31</v>
      </c>
      <c r="R3640" s="95">
        <v>20.74</v>
      </c>
      <c r="S3640" s="95">
        <v>8.67</v>
      </c>
      <c r="T3640" s="95">
        <v>12.44</v>
      </c>
      <c r="U3640" s="95">
        <v>0.42</v>
      </c>
      <c r="V3640" s="95">
        <v>0.57999999999999996</v>
      </c>
      <c r="W3640" s="95">
        <v>0.86</v>
      </c>
      <c r="X3640" s="95">
        <v>3.01</v>
      </c>
      <c r="Y3640" s="95">
        <v>1.33</v>
      </c>
      <c r="Z3640" s="74" t="s">
        <v>1111</v>
      </c>
      <c r="AA3640" s="95">
        <v>37.99</v>
      </c>
      <c r="AB3640" s="95">
        <v>7.88</v>
      </c>
      <c r="AC3640" s="74" t="s">
        <v>1111</v>
      </c>
      <c r="AD3640" s="95">
        <v>12972893556</v>
      </c>
    </row>
    <row r="3641" spans="1:30" x14ac:dyDescent="0.2">
      <c r="A3641" s="74" t="s">
        <v>4748</v>
      </c>
      <c r="B3641" s="95">
        <v>174.11</v>
      </c>
      <c r="C3641" s="95">
        <v>0.16</v>
      </c>
      <c r="D3641" s="95">
        <v>18.579999999999998</v>
      </c>
      <c r="E3641" s="95">
        <v>5.18</v>
      </c>
      <c r="F3641" s="95">
        <v>2.5099999999999998</v>
      </c>
      <c r="G3641" s="95">
        <v>58.19</v>
      </c>
      <c r="H3641" s="95">
        <v>32.1</v>
      </c>
      <c r="I3641" s="95">
        <v>24.35</v>
      </c>
      <c r="J3641" s="95">
        <v>14.1</v>
      </c>
      <c r="K3641" s="95">
        <v>15.24</v>
      </c>
      <c r="L3641" s="95">
        <v>1.1399999999999999</v>
      </c>
      <c r="M3641" s="95">
        <v>0.42</v>
      </c>
      <c r="N3641" s="95">
        <v>4.53</v>
      </c>
      <c r="O3641" s="95">
        <v>19.32</v>
      </c>
      <c r="P3641" s="95">
        <v>-3.39</v>
      </c>
      <c r="Q3641" s="95">
        <v>2.0099999999999998</v>
      </c>
      <c r="R3641" s="95">
        <v>27.89</v>
      </c>
      <c r="S3641" s="95">
        <v>13.53</v>
      </c>
      <c r="T3641" s="95">
        <v>18.63</v>
      </c>
      <c r="U3641" s="95">
        <v>0.49</v>
      </c>
      <c r="V3641" s="95">
        <v>0.51</v>
      </c>
      <c r="W3641" s="95">
        <v>0.56000000000000005</v>
      </c>
      <c r="X3641" s="95">
        <v>12.44</v>
      </c>
      <c r="Y3641" s="95">
        <v>27.93</v>
      </c>
      <c r="Z3641" s="74" t="s">
        <v>1111</v>
      </c>
      <c r="AA3641" s="95">
        <v>33.6</v>
      </c>
      <c r="AB3641" s="95">
        <v>9.3699999999999992</v>
      </c>
      <c r="AC3641" s="74" t="s">
        <v>1111</v>
      </c>
      <c r="AD3641" s="95">
        <v>21972716822</v>
      </c>
    </row>
    <row r="3642" spans="1:30" x14ac:dyDescent="0.2">
      <c r="A3642" s="74" t="s">
        <v>4749</v>
      </c>
      <c r="B3642" s="95">
        <v>20.43</v>
      </c>
      <c r="C3642" s="95">
        <v>2.4500000000000002</v>
      </c>
      <c r="D3642" s="95">
        <v>-183.87</v>
      </c>
      <c r="E3642" s="95">
        <v>0.79</v>
      </c>
      <c r="F3642" s="95">
        <v>0.19</v>
      </c>
      <c r="G3642" s="95">
        <v>12.8</v>
      </c>
      <c r="H3642" s="95">
        <v>1.79</v>
      </c>
      <c r="I3642" s="95">
        <v>-0.1</v>
      </c>
      <c r="J3642" s="95">
        <v>10.06</v>
      </c>
      <c r="K3642" s="95">
        <v>31.2</v>
      </c>
      <c r="L3642" s="95">
        <v>21.15</v>
      </c>
      <c r="M3642" s="95">
        <v>1.66</v>
      </c>
      <c r="N3642" s="95">
        <v>0.18</v>
      </c>
      <c r="O3642" s="95">
        <v>0.56999999999999995</v>
      </c>
      <c r="P3642" s="95">
        <v>-0.44</v>
      </c>
      <c r="Q3642" s="95">
        <v>2.36</v>
      </c>
      <c r="R3642" s="95">
        <v>-0.43</v>
      </c>
      <c r="S3642" s="95">
        <v>-0.1</v>
      </c>
      <c r="T3642" s="95">
        <v>2.5</v>
      </c>
      <c r="U3642" s="95">
        <v>0.24</v>
      </c>
      <c r="V3642" s="95">
        <v>0.75</v>
      </c>
      <c r="W3642" s="95">
        <v>1.04</v>
      </c>
      <c r="X3642" s="95">
        <v>-2.42</v>
      </c>
      <c r="Y3642" s="95"/>
      <c r="Z3642" s="74" t="s">
        <v>1111</v>
      </c>
      <c r="AA3642" s="95">
        <v>25.84</v>
      </c>
      <c r="AB3642" s="95">
        <v>-0.11</v>
      </c>
      <c r="AC3642" s="74" t="s">
        <v>1111</v>
      </c>
      <c r="AD3642" s="95">
        <v>257420043</v>
      </c>
    </row>
    <row r="3643" spans="1:30" x14ac:dyDescent="0.2">
      <c r="A3643" s="74" t="s">
        <v>4750</v>
      </c>
      <c r="B3643" s="95">
        <v>56.79</v>
      </c>
      <c r="C3643" s="95">
        <v>5.05</v>
      </c>
      <c r="D3643" s="95">
        <v>5.15</v>
      </c>
      <c r="E3643" s="95">
        <v>0.38</v>
      </c>
      <c r="F3643" s="95">
        <v>0.23</v>
      </c>
      <c r="G3643" s="95">
        <v>12.09</v>
      </c>
      <c r="H3643" s="95">
        <v>8.0399999999999991</v>
      </c>
      <c r="I3643" s="95">
        <v>6.14</v>
      </c>
      <c r="J3643" s="95">
        <v>3.94</v>
      </c>
      <c r="K3643" s="95">
        <v>2.95</v>
      </c>
      <c r="L3643" s="95">
        <v>-0.99</v>
      </c>
      <c r="M3643" s="95">
        <v>-0.09</v>
      </c>
      <c r="N3643" s="95">
        <v>0.32</v>
      </c>
      <c r="O3643" s="95">
        <v>0.85</v>
      </c>
      <c r="P3643" s="95">
        <v>-0.44</v>
      </c>
      <c r="Q3643" s="95">
        <v>2.2599999999999998</v>
      </c>
      <c r="R3643" s="95">
        <v>7.29</v>
      </c>
      <c r="S3643" s="95">
        <v>4.4400000000000004</v>
      </c>
      <c r="T3643" s="95">
        <v>6.16</v>
      </c>
      <c r="U3643" s="95">
        <v>0.61</v>
      </c>
      <c r="V3643" s="95">
        <v>0.39</v>
      </c>
      <c r="W3643" s="95">
        <v>0.72</v>
      </c>
      <c r="X3643" s="95">
        <v>0.2</v>
      </c>
      <c r="Y3643" s="95">
        <v>64.7</v>
      </c>
      <c r="Z3643" s="74" t="s">
        <v>1111</v>
      </c>
      <c r="AA3643" s="95">
        <v>151.30000000000001</v>
      </c>
      <c r="AB3643" s="95">
        <v>11.03</v>
      </c>
      <c r="AC3643" s="74" t="s">
        <v>1111</v>
      </c>
      <c r="AD3643" s="95">
        <v>17179105617</v>
      </c>
    </row>
    <row r="3644" spans="1:30" x14ac:dyDescent="0.2">
      <c r="A3644" s="74" t="s">
        <v>4751</v>
      </c>
      <c r="B3644" s="95">
        <v>17.87</v>
      </c>
      <c r="C3644" s="95"/>
      <c r="D3644" s="95">
        <v>19.63</v>
      </c>
      <c r="E3644" s="95">
        <v>1.32</v>
      </c>
      <c r="F3644" s="95">
        <v>0.84</v>
      </c>
      <c r="G3644" s="95">
        <v>25.17</v>
      </c>
      <c r="H3644" s="95">
        <v>15.2</v>
      </c>
      <c r="I3644" s="95">
        <v>8.35</v>
      </c>
      <c r="J3644" s="95">
        <v>10.78</v>
      </c>
      <c r="K3644" s="95">
        <v>9.15</v>
      </c>
      <c r="L3644" s="95">
        <v>-1.63</v>
      </c>
      <c r="M3644" s="95">
        <v>-0.2</v>
      </c>
      <c r="N3644" s="95">
        <v>1.64</v>
      </c>
      <c r="O3644" s="95">
        <v>2.91</v>
      </c>
      <c r="P3644" s="95">
        <v>-1.46</v>
      </c>
      <c r="Q3644" s="95">
        <v>3.13</v>
      </c>
      <c r="R3644" s="95">
        <v>6.73</v>
      </c>
      <c r="S3644" s="95">
        <v>4.28</v>
      </c>
      <c r="T3644" s="95">
        <v>8.31</v>
      </c>
      <c r="U3644" s="95">
        <v>0.64</v>
      </c>
      <c r="V3644" s="95">
        <v>0.36</v>
      </c>
      <c r="W3644" s="95">
        <v>0.51</v>
      </c>
      <c r="X3644" s="95">
        <v>6.54</v>
      </c>
      <c r="Y3644" s="95">
        <v>3.72</v>
      </c>
      <c r="Z3644" s="74" t="s">
        <v>1111</v>
      </c>
      <c r="AA3644" s="95">
        <v>13.53</v>
      </c>
      <c r="AB3644" s="95">
        <v>0.91</v>
      </c>
      <c r="AC3644" s="74" t="s">
        <v>1111</v>
      </c>
      <c r="AD3644" s="95">
        <v>1088291935</v>
      </c>
    </row>
    <row r="3645" spans="1:30" x14ac:dyDescent="0.2">
      <c r="A3645" s="74" t="s">
        <v>4752</v>
      </c>
      <c r="B3645" s="95">
        <v>45.27</v>
      </c>
      <c r="C3645" s="95"/>
      <c r="D3645" s="95">
        <v>-36.01</v>
      </c>
      <c r="E3645" s="95">
        <v>25.22</v>
      </c>
      <c r="F3645" s="95">
        <v>8.81</v>
      </c>
      <c r="G3645" s="95">
        <v>74.53</v>
      </c>
      <c r="H3645" s="95">
        <v>-34.700000000000003</v>
      </c>
      <c r="I3645" s="95">
        <v>-33.630000000000003</v>
      </c>
      <c r="J3645" s="95">
        <v>-34.9</v>
      </c>
      <c r="K3645" s="95">
        <v>-33.270000000000003</v>
      </c>
      <c r="L3645" s="95">
        <v>1.63</v>
      </c>
      <c r="M3645" s="95">
        <v>-1.18</v>
      </c>
      <c r="N3645" s="95">
        <v>12.11</v>
      </c>
      <c r="O3645" s="95">
        <v>85.4</v>
      </c>
      <c r="P3645" s="95">
        <v>-28.24</v>
      </c>
      <c r="Q3645" s="95">
        <v>1.18</v>
      </c>
      <c r="R3645" s="95">
        <v>-70.03</v>
      </c>
      <c r="S3645" s="95">
        <v>-24.47</v>
      </c>
      <c r="T3645" s="95">
        <v>-74.489999999999995</v>
      </c>
      <c r="U3645" s="95">
        <v>0.35</v>
      </c>
      <c r="V3645" s="95">
        <v>0.65</v>
      </c>
      <c r="W3645" s="95">
        <v>0.73</v>
      </c>
      <c r="X3645" s="95">
        <v>44.32</v>
      </c>
      <c r="Y3645" s="95"/>
      <c r="Z3645" s="74" t="s">
        <v>1111</v>
      </c>
      <c r="AA3645" s="95">
        <v>1.8</v>
      </c>
      <c r="AB3645" s="95">
        <v>-1.26</v>
      </c>
      <c r="AC3645" s="74" t="s">
        <v>1111</v>
      </c>
      <c r="AD3645" s="95">
        <v>6684640632</v>
      </c>
    </row>
    <row r="3646" spans="1:30" x14ac:dyDescent="0.2">
      <c r="A3646" s="74" t="s">
        <v>4753</v>
      </c>
      <c r="B3646" s="95">
        <v>35.4</v>
      </c>
      <c r="C3646" s="95"/>
      <c r="D3646" s="95">
        <v>65.489999999999995</v>
      </c>
      <c r="E3646" s="95">
        <v>6.96</v>
      </c>
      <c r="F3646" s="95">
        <v>0.73</v>
      </c>
      <c r="G3646" s="95">
        <v>84.2</v>
      </c>
      <c r="H3646" s="95">
        <v>7.77</v>
      </c>
      <c r="I3646" s="95">
        <v>2.4300000000000002</v>
      </c>
      <c r="J3646" s="95">
        <v>20.49</v>
      </c>
      <c r="K3646" s="95">
        <v>25.95</v>
      </c>
      <c r="L3646" s="95">
        <v>5.46</v>
      </c>
      <c r="M3646" s="95">
        <v>1.86</v>
      </c>
      <c r="N3646" s="95">
        <v>1.59</v>
      </c>
      <c r="O3646" s="95">
        <v>-11.89</v>
      </c>
      <c r="P3646" s="95">
        <v>-0.78</v>
      </c>
      <c r="Q3646" s="95">
        <v>0.5</v>
      </c>
      <c r="R3646" s="95">
        <v>10.63</v>
      </c>
      <c r="S3646" s="95">
        <v>1.1100000000000001</v>
      </c>
      <c r="T3646" s="95">
        <v>11.29</v>
      </c>
      <c r="U3646" s="95">
        <v>0.1</v>
      </c>
      <c r="V3646" s="95">
        <v>0.9</v>
      </c>
      <c r="W3646" s="95">
        <v>0.46</v>
      </c>
      <c r="X3646" s="95">
        <v>-12.82</v>
      </c>
      <c r="Y3646" s="95"/>
      <c r="Z3646" s="74" t="s">
        <v>1111</v>
      </c>
      <c r="AA3646" s="95">
        <v>5.09</v>
      </c>
      <c r="AB3646" s="95">
        <v>0.54</v>
      </c>
      <c r="AC3646" s="74" t="s">
        <v>1111</v>
      </c>
      <c r="AD3646" s="95">
        <v>1716104032</v>
      </c>
    </row>
    <row r="3647" spans="1:30" x14ac:dyDescent="0.2">
      <c r="A3647" s="74" t="s">
        <v>4754</v>
      </c>
      <c r="B3647" s="95">
        <v>35.549999999999997</v>
      </c>
      <c r="C3647" s="95">
        <v>1.58</v>
      </c>
      <c r="D3647" s="95">
        <v>10.44</v>
      </c>
      <c r="E3647" s="95">
        <v>1.6</v>
      </c>
      <c r="F3647" s="95">
        <v>0.13</v>
      </c>
      <c r="G3647" s="95">
        <v>0</v>
      </c>
      <c r="H3647" s="95">
        <v>50.71</v>
      </c>
      <c r="I3647" s="95">
        <v>36.69</v>
      </c>
      <c r="J3647" s="95">
        <v>7.56</v>
      </c>
      <c r="K3647" s="95">
        <v>-15.64</v>
      </c>
      <c r="L3647" s="95">
        <v>-23.2</v>
      </c>
      <c r="M3647" s="95">
        <v>-4.9000000000000004</v>
      </c>
      <c r="N3647" s="95">
        <v>3.83</v>
      </c>
      <c r="O3647" s="95"/>
      <c r="P3647" s="95">
        <v>-0.13</v>
      </c>
      <c r="Q3647" s="95"/>
      <c r="R3647" s="95">
        <v>15.28</v>
      </c>
      <c r="S3647" s="95">
        <v>1.26</v>
      </c>
      <c r="T3647" s="95">
        <v>14.09</v>
      </c>
      <c r="U3647" s="95">
        <v>0.08</v>
      </c>
      <c r="V3647" s="95">
        <v>0.92</v>
      </c>
      <c r="W3647" s="95">
        <v>0.03</v>
      </c>
      <c r="X3647" s="95">
        <v>9.66</v>
      </c>
      <c r="Y3647" s="95">
        <v>20</v>
      </c>
      <c r="Z3647" s="74" t="s">
        <v>1111</v>
      </c>
      <c r="AA3647" s="95">
        <v>22.28</v>
      </c>
      <c r="AB3647" s="95">
        <v>3.4</v>
      </c>
      <c r="AC3647" s="74" t="s">
        <v>1111</v>
      </c>
      <c r="AD3647" s="95">
        <v>206669925</v>
      </c>
    </row>
    <row r="3648" spans="1:30" x14ac:dyDescent="0.2">
      <c r="A3648" s="74" t="s">
        <v>4755</v>
      </c>
      <c r="B3648" s="95">
        <v>69.239999999999995</v>
      </c>
      <c r="C3648" s="95"/>
      <c r="D3648" s="95">
        <v>6.38</v>
      </c>
      <c r="E3648" s="95">
        <v>4.47</v>
      </c>
      <c r="F3648" s="95">
        <v>0.91</v>
      </c>
      <c r="G3648" s="95">
        <v>39.39</v>
      </c>
      <c r="H3648" s="95">
        <v>12.34</v>
      </c>
      <c r="I3648" s="95">
        <v>8.2899999999999991</v>
      </c>
      <c r="J3648" s="95">
        <v>4.29</v>
      </c>
      <c r="K3648" s="95">
        <v>5.08</v>
      </c>
      <c r="L3648" s="95">
        <v>0.8</v>
      </c>
      <c r="M3648" s="95">
        <v>0.83</v>
      </c>
      <c r="N3648" s="95">
        <v>0.53</v>
      </c>
      <c r="O3648" s="95">
        <v>-58.04</v>
      </c>
      <c r="P3648" s="95">
        <v>-2.0699999999999998</v>
      </c>
      <c r="Q3648" s="95">
        <v>0.97</v>
      </c>
      <c r="R3648" s="95">
        <v>70.16</v>
      </c>
      <c r="S3648" s="95">
        <v>14.33</v>
      </c>
      <c r="T3648" s="95">
        <v>36.54</v>
      </c>
      <c r="U3648" s="95">
        <v>0.2</v>
      </c>
      <c r="V3648" s="95">
        <v>0.8</v>
      </c>
      <c r="W3648" s="95">
        <v>1.73</v>
      </c>
      <c r="X3648" s="95">
        <v>-2.4700000000000002</v>
      </c>
      <c r="Y3648" s="95"/>
      <c r="Z3648" s="74" t="s">
        <v>1111</v>
      </c>
      <c r="AA3648" s="95">
        <v>15.47</v>
      </c>
      <c r="AB3648" s="95">
        <v>10.86</v>
      </c>
      <c r="AC3648" s="74" t="s">
        <v>1111</v>
      </c>
      <c r="AD3648" s="95">
        <v>994417956</v>
      </c>
    </row>
    <row r="3649" spans="1:30" x14ac:dyDescent="0.2">
      <c r="A3649" s="74" t="s">
        <v>4756</v>
      </c>
      <c r="B3649" s="95">
        <v>1.07</v>
      </c>
      <c r="C3649" s="95"/>
      <c r="D3649" s="95">
        <v>20.239999999999998</v>
      </c>
      <c r="E3649" s="95">
        <v>1.65</v>
      </c>
      <c r="F3649" s="95">
        <v>0.7</v>
      </c>
      <c r="G3649" s="95">
        <v>14.3</v>
      </c>
      <c r="H3649" s="95">
        <v>10.18</v>
      </c>
      <c r="I3649" s="95">
        <v>6.31</v>
      </c>
      <c r="J3649" s="95">
        <v>12.54</v>
      </c>
      <c r="K3649" s="95">
        <v>12.9</v>
      </c>
      <c r="L3649" s="95">
        <v>0.36</v>
      </c>
      <c r="M3649" s="95">
        <v>0.05</v>
      </c>
      <c r="N3649" s="95">
        <v>1.28</v>
      </c>
      <c r="O3649" s="95">
        <v>2.52</v>
      </c>
      <c r="P3649" s="95">
        <v>-3.38</v>
      </c>
      <c r="Q3649" s="95">
        <v>1.54</v>
      </c>
      <c r="R3649" s="95">
        <v>8.14</v>
      </c>
      <c r="S3649" s="95">
        <v>3.45</v>
      </c>
      <c r="T3649" s="95">
        <v>9.44</v>
      </c>
      <c r="U3649" s="95">
        <v>0.42</v>
      </c>
      <c r="V3649" s="95">
        <v>0.57999999999999996</v>
      </c>
      <c r="W3649" s="95">
        <v>0.55000000000000004</v>
      </c>
      <c r="X3649" s="95"/>
      <c r="Y3649" s="95"/>
      <c r="Z3649" s="74" t="s">
        <v>1111</v>
      </c>
      <c r="AA3649" s="95">
        <v>0.65</v>
      </c>
      <c r="AB3649" s="95">
        <v>0.05</v>
      </c>
      <c r="AC3649" s="74" t="s">
        <v>1111</v>
      </c>
      <c r="AD3649" s="95">
        <v>44208762</v>
      </c>
    </row>
    <row r="3650" spans="1:30" x14ac:dyDescent="0.2">
      <c r="A3650" s="74" t="s">
        <v>4757</v>
      </c>
      <c r="B3650" s="95">
        <v>44.82</v>
      </c>
      <c r="C3650" s="95"/>
      <c r="D3650" s="95">
        <v>-65.489999999999995</v>
      </c>
      <c r="E3650" s="95">
        <v>4.16</v>
      </c>
      <c r="F3650" s="95">
        <v>3.95</v>
      </c>
      <c r="G3650" s="95"/>
      <c r="H3650" s="95"/>
      <c r="I3650" s="95"/>
      <c r="J3650" s="95">
        <v>-68.06</v>
      </c>
      <c r="K3650" s="95">
        <v>-60.44</v>
      </c>
      <c r="L3650" s="95">
        <v>7.62</v>
      </c>
      <c r="M3650" s="95">
        <v>-0.47</v>
      </c>
      <c r="N3650" s="95"/>
      <c r="O3650" s="95">
        <v>9.3000000000000007</v>
      </c>
      <c r="P3650" s="95">
        <v>-7.44</v>
      </c>
      <c r="Q3650" s="95">
        <v>10.65</v>
      </c>
      <c r="R3650" s="95">
        <v>-6.35</v>
      </c>
      <c r="S3650" s="95">
        <v>-6.03</v>
      </c>
      <c r="T3650" s="95">
        <v>-6.03</v>
      </c>
      <c r="U3650" s="95">
        <v>0.95</v>
      </c>
      <c r="V3650" s="95">
        <v>0.05</v>
      </c>
      <c r="W3650" s="95">
        <v>0</v>
      </c>
      <c r="X3650" s="95"/>
      <c r="Y3650" s="95"/>
      <c r="Z3650" s="74" t="s">
        <v>1111</v>
      </c>
      <c r="AA3650" s="95">
        <v>10.78</v>
      </c>
      <c r="AB3650" s="95">
        <v>-0.68</v>
      </c>
      <c r="AC3650" s="74" t="s">
        <v>1111</v>
      </c>
      <c r="AD3650" s="95">
        <v>711266508</v>
      </c>
    </row>
    <row r="3651" spans="1:30" x14ac:dyDescent="0.2">
      <c r="A3651" s="74" t="s">
        <v>4758</v>
      </c>
      <c r="B3651" s="95">
        <v>47.66</v>
      </c>
      <c r="C3651" s="95"/>
      <c r="D3651" s="95">
        <v>44.26</v>
      </c>
      <c r="E3651" s="95">
        <v>3.21</v>
      </c>
      <c r="F3651" s="95">
        <v>1.38</v>
      </c>
      <c r="G3651" s="95">
        <v>15.37</v>
      </c>
      <c r="H3651" s="95">
        <v>15.37</v>
      </c>
      <c r="I3651" s="95">
        <v>12.62</v>
      </c>
      <c r="J3651" s="95">
        <v>36.33</v>
      </c>
      <c r="K3651" s="95">
        <v>36.270000000000003</v>
      </c>
      <c r="L3651" s="95">
        <v>-0.06</v>
      </c>
      <c r="M3651" s="95">
        <v>-0.01</v>
      </c>
      <c r="N3651" s="95">
        <v>5.58</v>
      </c>
      <c r="O3651" s="95"/>
      <c r="P3651" s="95">
        <v>-1.38</v>
      </c>
      <c r="Q3651" s="95"/>
      <c r="R3651" s="95">
        <v>7.25</v>
      </c>
      <c r="S3651" s="95">
        <v>3.12</v>
      </c>
      <c r="T3651" s="95">
        <v>6.56</v>
      </c>
      <c r="U3651" s="95">
        <v>0.43</v>
      </c>
      <c r="V3651" s="95">
        <v>0.56999999999999995</v>
      </c>
      <c r="W3651" s="95">
        <v>0.25</v>
      </c>
      <c r="X3651" s="95"/>
      <c r="Y3651" s="95"/>
      <c r="Z3651" s="74" t="s">
        <v>1111</v>
      </c>
      <c r="AA3651" s="95">
        <v>14.86</v>
      </c>
      <c r="AB3651" s="95">
        <v>1.08</v>
      </c>
      <c r="AC3651" s="74" t="s">
        <v>1111</v>
      </c>
      <c r="AD3651" s="95">
        <v>1211293198</v>
      </c>
    </row>
    <row r="3652" spans="1:30" x14ac:dyDescent="0.2">
      <c r="A3652" s="74" t="s">
        <v>4759</v>
      </c>
      <c r="B3652" s="95">
        <v>85.3</v>
      </c>
      <c r="C3652" s="95"/>
      <c r="D3652" s="95">
        <v>155.47999999999999</v>
      </c>
      <c r="E3652" s="95">
        <v>-10.76</v>
      </c>
      <c r="F3652" s="95">
        <v>3.65</v>
      </c>
      <c r="G3652" s="95">
        <v>85.31</v>
      </c>
      <c r="H3652" s="95">
        <v>28.61</v>
      </c>
      <c r="I3652" s="95">
        <v>8.51</v>
      </c>
      <c r="J3652" s="95">
        <v>46.25</v>
      </c>
      <c r="K3652" s="95">
        <v>53.9</v>
      </c>
      <c r="L3652" s="95">
        <v>7.64</v>
      </c>
      <c r="M3652" s="95"/>
      <c r="N3652" s="95">
        <v>13.24</v>
      </c>
      <c r="O3652" s="95">
        <v>15.16</v>
      </c>
      <c r="P3652" s="95">
        <v>-5.38</v>
      </c>
      <c r="Q3652" s="95">
        <v>3.93</v>
      </c>
      <c r="R3652" s="95">
        <v>-6.92</v>
      </c>
      <c r="S3652" s="95">
        <v>2.35</v>
      </c>
      <c r="T3652" s="95">
        <v>11.91</v>
      </c>
      <c r="U3652" s="95">
        <v>-0.34</v>
      </c>
      <c r="V3652" s="95">
        <v>1.34</v>
      </c>
      <c r="W3652" s="95">
        <v>0.28000000000000003</v>
      </c>
      <c r="X3652" s="95">
        <v>4.2300000000000004</v>
      </c>
      <c r="Y3652" s="95"/>
      <c r="Z3652" s="74" t="s">
        <v>1111</v>
      </c>
      <c r="AA3652" s="95">
        <v>-7.93</v>
      </c>
      <c r="AB3652" s="95">
        <v>0.55000000000000004</v>
      </c>
      <c r="AC3652" s="74" t="s">
        <v>1111</v>
      </c>
      <c r="AD3652" s="95">
        <v>7109294380</v>
      </c>
    </row>
    <row r="3653" spans="1:30" x14ac:dyDescent="0.2">
      <c r="A3653" s="74" t="s">
        <v>4760</v>
      </c>
      <c r="B3653" s="95">
        <v>37.4</v>
      </c>
      <c r="C3653" s="95">
        <v>3.05</v>
      </c>
      <c r="D3653" s="95">
        <v>21.47</v>
      </c>
      <c r="E3653" s="95">
        <v>4.09</v>
      </c>
      <c r="F3653" s="95">
        <v>1.43</v>
      </c>
      <c r="G3653" s="95">
        <v>28.07</v>
      </c>
      <c r="H3653" s="95">
        <v>11.2</v>
      </c>
      <c r="I3653" s="95">
        <v>7.32</v>
      </c>
      <c r="J3653" s="95">
        <v>14.04</v>
      </c>
      <c r="K3653" s="95">
        <v>18.11</v>
      </c>
      <c r="L3653" s="95">
        <v>4.08</v>
      </c>
      <c r="M3653" s="95">
        <v>1.19</v>
      </c>
      <c r="N3653" s="95">
        <v>1.57</v>
      </c>
      <c r="O3653" s="95">
        <v>6.25</v>
      </c>
      <c r="P3653" s="95">
        <v>-2.44</v>
      </c>
      <c r="Q3653" s="95">
        <v>2.25</v>
      </c>
      <c r="R3653" s="95">
        <v>19.04</v>
      </c>
      <c r="S3653" s="95">
        <v>6.67</v>
      </c>
      <c r="T3653" s="95">
        <v>11.58</v>
      </c>
      <c r="U3653" s="95">
        <v>0.35</v>
      </c>
      <c r="V3653" s="95">
        <v>0.65</v>
      </c>
      <c r="W3653" s="95">
        <v>0.91</v>
      </c>
      <c r="X3653" s="95">
        <v>3.7</v>
      </c>
      <c r="Y3653" s="95"/>
      <c r="Z3653" s="74" t="s">
        <v>1111</v>
      </c>
      <c r="AA3653" s="95">
        <v>9.15</v>
      </c>
      <c r="AB3653" s="95">
        <v>1.74</v>
      </c>
      <c r="AC3653" s="74" t="s">
        <v>1111</v>
      </c>
      <c r="AD3653" s="95">
        <v>859489400</v>
      </c>
    </row>
    <row r="3654" spans="1:30" x14ac:dyDescent="0.2">
      <c r="A3654" s="74" t="s">
        <v>4761</v>
      </c>
      <c r="B3654" s="95">
        <v>59.3</v>
      </c>
      <c r="C3654" s="95">
        <v>1.35</v>
      </c>
      <c r="D3654" s="95">
        <v>9.8699999999999992</v>
      </c>
      <c r="E3654" s="95">
        <v>0.94</v>
      </c>
      <c r="F3654" s="95">
        <v>0.59</v>
      </c>
      <c r="G3654" s="95">
        <v>32.31</v>
      </c>
      <c r="H3654" s="95">
        <v>8.5299999999999994</v>
      </c>
      <c r="I3654" s="95">
        <v>5.83</v>
      </c>
      <c r="J3654" s="95">
        <v>6.75</v>
      </c>
      <c r="K3654" s="95">
        <v>7.33</v>
      </c>
      <c r="L3654" s="95">
        <v>0.57999999999999996</v>
      </c>
      <c r="M3654" s="95">
        <v>0.08</v>
      </c>
      <c r="N3654" s="95">
        <v>0.57999999999999996</v>
      </c>
      <c r="O3654" s="95">
        <v>1.85</v>
      </c>
      <c r="P3654" s="95">
        <v>-1.31</v>
      </c>
      <c r="Q3654" s="95">
        <v>2.37</v>
      </c>
      <c r="R3654" s="95">
        <v>9.5299999999999994</v>
      </c>
      <c r="S3654" s="95">
        <v>5.96</v>
      </c>
      <c r="T3654" s="95">
        <v>8.43</v>
      </c>
      <c r="U3654" s="95">
        <v>0.63</v>
      </c>
      <c r="V3654" s="95">
        <v>0.37</v>
      </c>
      <c r="W3654" s="95">
        <v>1.02</v>
      </c>
      <c r="X3654" s="95">
        <v>5.63</v>
      </c>
      <c r="Y3654" s="95">
        <v>34.880000000000003</v>
      </c>
      <c r="Z3654" s="74" t="s">
        <v>1111</v>
      </c>
      <c r="AA3654" s="95">
        <v>63.02</v>
      </c>
      <c r="AB3654" s="95">
        <v>6.01</v>
      </c>
      <c r="AC3654" s="74" t="s">
        <v>1111</v>
      </c>
      <c r="AD3654" s="95">
        <v>290564070</v>
      </c>
    </row>
    <row r="3655" spans="1:30" x14ac:dyDescent="0.2">
      <c r="A3655" s="74" t="s">
        <v>4762</v>
      </c>
      <c r="B3655" s="95">
        <v>11.39</v>
      </c>
      <c r="C3655" s="95"/>
      <c r="D3655" s="95">
        <v>-4.47</v>
      </c>
      <c r="E3655" s="95">
        <v>1.86</v>
      </c>
      <c r="F3655" s="95">
        <v>1.75</v>
      </c>
      <c r="G3655" s="95">
        <v>100</v>
      </c>
      <c r="H3655" s="95">
        <v>-914.12</v>
      </c>
      <c r="I3655" s="95">
        <v>-914.12</v>
      </c>
      <c r="J3655" s="95">
        <v>-4.47</v>
      </c>
      <c r="K3655" s="95">
        <v>-2.06</v>
      </c>
      <c r="L3655" s="95">
        <v>2.41</v>
      </c>
      <c r="M3655" s="95">
        <v>-1</v>
      </c>
      <c r="N3655" s="95">
        <v>40.89</v>
      </c>
      <c r="O3655" s="95">
        <v>1.9</v>
      </c>
      <c r="P3655" s="95">
        <v>-74.13</v>
      </c>
      <c r="Q3655" s="95">
        <v>17.690000000000001</v>
      </c>
      <c r="R3655" s="95">
        <v>-41.63</v>
      </c>
      <c r="S3655" s="95">
        <v>-39.19</v>
      </c>
      <c r="T3655" s="95">
        <v>-41.63</v>
      </c>
      <c r="U3655" s="95">
        <v>0.94</v>
      </c>
      <c r="V3655" s="95">
        <v>0.06</v>
      </c>
      <c r="W3655" s="95">
        <v>0.04</v>
      </c>
      <c r="X3655" s="95"/>
      <c r="Y3655" s="95"/>
      <c r="Z3655" s="74" t="s">
        <v>1111</v>
      </c>
      <c r="AA3655" s="95">
        <v>6.12</v>
      </c>
      <c r="AB3655" s="95">
        <v>-2.5499999999999998</v>
      </c>
      <c r="AC3655" s="74" t="s">
        <v>1111</v>
      </c>
      <c r="AD3655" s="95">
        <v>410484210</v>
      </c>
    </row>
    <row r="3656" spans="1:30" x14ac:dyDescent="0.2">
      <c r="A3656" s="74" t="s">
        <v>4763</v>
      </c>
      <c r="B3656" s="95">
        <v>11.24</v>
      </c>
      <c r="C3656" s="95"/>
      <c r="D3656" s="95">
        <v>-5.37</v>
      </c>
      <c r="E3656" s="95">
        <v>7.03</v>
      </c>
      <c r="F3656" s="95">
        <v>4.96</v>
      </c>
      <c r="G3656" s="95">
        <v>-26.66</v>
      </c>
      <c r="H3656" s="95">
        <v>-10800.35</v>
      </c>
      <c r="I3656" s="95">
        <v>-10800.35</v>
      </c>
      <c r="J3656" s="95">
        <v>-5.37</v>
      </c>
      <c r="K3656" s="95">
        <v>-4.71</v>
      </c>
      <c r="L3656" s="95">
        <v>0.66</v>
      </c>
      <c r="M3656" s="95">
        <v>-0.86</v>
      </c>
      <c r="N3656" s="95">
        <v>580.24</v>
      </c>
      <c r="O3656" s="95">
        <v>8.39</v>
      </c>
      <c r="P3656" s="95">
        <v>-18.57</v>
      </c>
      <c r="Q3656" s="95">
        <v>5.17</v>
      </c>
      <c r="R3656" s="95">
        <v>-130.82</v>
      </c>
      <c r="S3656" s="95">
        <v>-92.32</v>
      </c>
      <c r="T3656" s="95">
        <v>-127.89</v>
      </c>
      <c r="U3656" s="95">
        <v>0.71</v>
      </c>
      <c r="V3656" s="95">
        <v>0.28999999999999998</v>
      </c>
      <c r="W3656" s="95">
        <v>0.01</v>
      </c>
      <c r="X3656" s="95"/>
      <c r="Y3656" s="95"/>
      <c r="Z3656" s="74" t="s">
        <v>1111</v>
      </c>
      <c r="AA3656" s="95">
        <v>1.6</v>
      </c>
      <c r="AB3656" s="95">
        <v>-2.09</v>
      </c>
      <c r="AC3656" s="74" t="s">
        <v>1111</v>
      </c>
      <c r="AD3656" s="95">
        <v>333055812</v>
      </c>
    </row>
    <row r="3657" spans="1:30" x14ac:dyDescent="0.2">
      <c r="A3657" s="74" t="s">
        <v>4764</v>
      </c>
      <c r="B3657" s="95">
        <v>31.87</v>
      </c>
      <c r="C3657" s="95"/>
      <c r="D3657" s="95">
        <v>-1.66</v>
      </c>
      <c r="E3657" s="95">
        <v>-10.94</v>
      </c>
      <c r="F3657" s="95">
        <v>0.54</v>
      </c>
      <c r="G3657" s="95">
        <v>33.450000000000003</v>
      </c>
      <c r="H3657" s="95">
        <v>-43.19</v>
      </c>
      <c r="I3657" s="95">
        <v>-45.11</v>
      </c>
      <c r="J3657" s="95">
        <v>-1.73</v>
      </c>
      <c r="K3657" s="95">
        <v>-3.59</v>
      </c>
      <c r="L3657" s="95">
        <v>-1.86</v>
      </c>
      <c r="M3657" s="95"/>
      <c r="N3657" s="95">
        <v>0.75</v>
      </c>
      <c r="O3657" s="95">
        <v>5.01</v>
      </c>
      <c r="P3657" s="95">
        <v>-0.84</v>
      </c>
      <c r="Q3657" s="95">
        <v>1.44</v>
      </c>
      <c r="R3657" s="95">
        <v>-660.25</v>
      </c>
      <c r="S3657" s="95">
        <v>-32.75</v>
      </c>
      <c r="T3657" s="95">
        <v>-51.89</v>
      </c>
      <c r="U3657" s="95">
        <v>-0.05</v>
      </c>
      <c r="V3657" s="95">
        <v>1.05</v>
      </c>
      <c r="W3657" s="95">
        <v>0.73</v>
      </c>
      <c r="X3657" s="95">
        <v>14.43</v>
      </c>
      <c r="Y3657" s="95"/>
      <c r="Z3657" s="74" t="s">
        <v>1111</v>
      </c>
      <c r="AA3657" s="95">
        <v>-2.91</v>
      </c>
      <c r="AB3657" s="95">
        <v>-19.23</v>
      </c>
      <c r="AC3657" s="74" t="s">
        <v>1111</v>
      </c>
      <c r="AD3657" s="95">
        <v>1236456119.4200001</v>
      </c>
    </row>
    <row r="3658" spans="1:30" x14ac:dyDescent="0.2">
      <c r="A3658" s="74" t="s">
        <v>4765</v>
      </c>
      <c r="B3658" s="95">
        <v>16.07</v>
      </c>
      <c r="C3658" s="95"/>
      <c r="D3658" s="95">
        <v>23.33</v>
      </c>
      <c r="E3658" s="95">
        <v>-12.96</v>
      </c>
      <c r="F3658" s="95">
        <v>2.41</v>
      </c>
      <c r="G3658" s="95">
        <v>71.3</v>
      </c>
      <c r="H3658" s="95">
        <v>23.63</v>
      </c>
      <c r="I3658" s="95">
        <v>11.25</v>
      </c>
      <c r="J3658" s="95">
        <v>11.11</v>
      </c>
      <c r="K3658" s="95">
        <v>13.54</v>
      </c>
      <c r="L3658" s="95">
        <v>2.4300000000000002</v>
      </c>
      <c r="M3658" s="95"/>
      <c r="N3658" s="95">
        <v>2.63</v>
      </c>
      <c r="O3658" s="95">
        <v>9.4499999999999993</v>
      </c>
      <c r="P3658" s="95">
        <v>-4.54</v>
      </c>
      <c r="Q3658" s="95">
        <v>2.2000000000000002</v>
      </c>
      <c r="R3658" s="95">
        <v>-55.55</v>
      </c>
      <c r="S3658" s="95">
        <v>10.35</v>
      </c>
      <c r="T3658" s="95">
        <v>23.34</v>
      </c>
      <c r="U3658" s="95">
        <v>-0.19</v>
      </c>
      <c r="V3658" s="95">
        <v>1.19</v>
      </c>
      <c r="W3658" s="95">
        <v>0.92</v>
      </c>
      <c r="X3658" s="95"/>
      <c r="Y3658" s="95"/>
      <c r="Z3658" s="74" t="s">
        <v>1111</v>
      </c>
      <c r="AA3658" s="95">
        <v>-1.24</v>
      </c>
      <c r="AB3658" s="95">
        <v>0.69</v>
      </c>
      <c r="AC3658" s="74" t="s">
        <v>1111</v>
      </c>
      <c r="AD3658" s="95">
        <v>6582821594</v>
      </c>
    </row>
    <row r="3659" spans="1:30" x14ac:dyDescent="0.2">
      <c r="A3659" s="74" t="s">
        <v>4766</v>
      </c>
      <c r="B3659" s="95">
        <v>13.4</v>
      </c>
      <c r="C3659" s="95"/>
      <c r="D3659" s="95">
        <v>-52.34</v>
      </c>
      <c r="E3659" s="95">
        <v>11.93</v>
      </c>
      <c r="F3659" s="95">
        <v>8.32</v>
      </c>
      <c r="G3659" s="95">
        <v>77.48</v>
      </c>
      <c r="H3659" s="95">
        <v>-36.08</v>
      </c>
      <c r="I3659" s="95">
        <v>-35.81</v>
      </c>
      <c r="J3659" s="95">
        <v>-51.95</v>
      </c>
      <c r="K3659" s="95">
        <v>-47.06</v>
      </c>
      <c r="L3659" s="95">
        <v>4.8899999999999997</v>
      </c>
      <c r="M3659" s="95">
        <v>-1.1200000000000001</v>
      </c>
      <c r="N3659" s="95">
        <v>18.739999999999998</v>
      </c>
      <c r="O3659" s="95">
        <v>12.59</v>
      </c>
      <c r="P3659" s="95">
        <v>-64.98</v>
      </c>
      <c r="Q3659" s="95">
        <v>4.13</v>
      </c>
      <c r="R3659" s="95">
        <v>-22.8</v>
      </c>
      <c r="S3659" s="95">
        <v>-15.9</v>
      </c>
      <c r="T3659" s="95">
        <v>-23.36</v>
      </c>
      <c r="U3659" s="95">
        <v>0.7</v>
      </c>
      <c r="V3659" s="95">
        <v>0.3</v>
      </c>
      <c r="W3659" s="95">
        <v>0.44</v>
      </c>
      <c r="X3659" s="95"/>
      <c r="Y3659" s="95"/>
      <c r="Z3659" s="74" t="s">
        <v>1111</v>
      </c>
      <c r="AA3659" s="95">
        <v>1.1200000000000001</v>
      </c>
      <c r="AB3659" s="95">
        <v>-0.26</v>
      </c>
      <c r="AC3659" s="74" t="s">
        <v>1111</v>
      </c>
      <c r="AD3659" s="95">
        <v>26824503642</v>
      </c>
    </row>
    <row r="3660" spans="1:30" x14ac:dyDescent="0.2">
      <c r="A3660" s="74" t="s">
        <v>4767</v>
      </c>
      <c r="B3660" s="95">
        <v>20.7</v>
      </c>
      <c r="C3660" s="95"/>
      <c r="D3660" s="95">
        <v>-15.35</v>
      </c>
      <c r="E3660" s="95">
        <v>2.5299999999999998</v>
      </c>
      <c r="F3660" s="95">
        <v>2.08</v>
      </c>
      <c r="G3660" s="95">
        <v>-1726.14</v>
      </c>
      <c r="H3660" s="95">
        <v>-2457.5700000000002</v>
      </c>
      <c r="I3660" s="95">
        <v>-2474.7399999999998</v>
      </c>
      <c r="J3660" s="95">
        <v>-15.45</v>
      </c>
      <c r="K3660" s="95">
        <v>-10.27</v>
      </c>
      <c r="L3660" s="95">
        <v>5.19</v>
      </c>
      <c r="M3660" s="95">
        <v>-0.85</v>
      </c>
      <c r="N3660" s="95">
        <v>379.81</v>
      </c>
      <c r="O3660" s="95">
        <v>2.64</v>
      </c>
      <c r="P3660" s="95">
        <v>-12.52</v>
      </c>
      <c r="Q3660" s="95">
        <v>17.739999999999998</v>
      </c>
      <c r="R3660" s="95">
        <v>-16.510000000000002</v>
      </c>
      <c r="S3660" s="95">
        <v>-13.54</v>
      </c>
      <c r="T3660" s="95">
        <v>-15.37</v>
      </c>
      <c r="U3660" s="95">
        <v>0.82</v>
      </c>
      <c r="V3660" s="95">
        <v>0.18</v>
      </c>
      <c r="W3660" s="95">
        <v>0.01</v>
      </c>
      <c r="X3660" s="95"/>
      <c r="Y3660" s="95"/>
      <c r="Z3660" s="74" t="s">
        <v>1111</v>
      </c>
      <c r="AA3660" s="95">
        <v>8.17</v>
      </c>
      <c r="AB3660" s="95">
        <v>-1.35</v>
      </c>
      <c r="AC3660" s="74" t="s">
        <v>1111</v>
      </c>
      <c r="AD3660" s="95">
        <v>11924801502</v>
      </c>
    </row>
    <row r="3661" spans="1:30" x14ac:dyDescent="0.2">
      <c r="A3661" s="74" t="s">
        <v>4768</v>
      </c>
      <c r="B3661" s="95">
        <v>47.1</v>
      </c>
      <c r="C3661" s="95"/>
      <c r="D3661" s="95">
        <v>13.82</v>
      </c>
      <c r="E3661" s="95">
        <v>2.08</v>
      </c>
      <c r="F3661" s="95">
        <v>1.1200000000000001</v>
      </c>
      <c r="G3661" s="95">
        <v>25.65</v>
      </c>
      <c r="H3661" s="95">
        <v>7.95</v>
      </c>
      <c r="I3661" s="95">
        <v>5.57</v>
      </c>
      <c r="J3661" s="95">
        <v>9.68</v>
      </c>
      <c r="K3661" s="95">
        <v>9.7799999999999994</v>
      </c>
      <c r="L3661" s="95">
        <v>0.1</v>
      </c>
      <c r="M3661" s="95">
        <v>0.02</v>
      </c>
      <c r="N3661" s="95">
        <v>0.77</v>
      </c>
      <c r="O3661" s="95">
        <v>3.6</v>
      </c>
      <c r="P3661" s="95">
        <v>-4.0999999999999996</v>
      </c>
      <c r="Q3661" s="95">
        <v>1.74</v>
      </c>
      <c r="R3661" s="95">
        <v>15.01</v>
      </c>
      <c r="S3661" s="95">
        <v>8.08</v>
      </c>
      <c r="T3661" s="95">
        <v>13.75</v>
      </c>
      <c r="U3661" s="95">
        <v>0.54</v>
      </c>
      <c r="V3661" s="95">
        <v>0.46</v>
      </c>
      <c r="W3661" s="95">
        <v>1.45</v>
      </c>
      <c r="X3661" s="95">
        <v>5.43</v>
      </c>
      <c r="Y3661" s="95">
        <v>10.7</v>
      </c>
      <c r="Z3661" s="74" t="s">
        <v>1111</v>
      </c>
      <c r="AA3661" s="95">
        <v>22.71</v>
      </c>
      <c r="AB3661" s="95">
        <v>3.41</v>
      </c>
      <c r="AC3661" s="74" t="s">
        <v>1111</v>
      </c>
      <c r="AD3661" s="95">
        <v>1273576666</v>
      </c>
    </row>
    <row r="3662" spans="1:30" x14ac:dyDescent="0.2">
      <c r="A3662" s="74" t="s">
        <v>4769</v>
      </c>
      <c r="B3662" s="95">
        <v>6.38</v>
      </c>
      <c r="C3662" s="95"/>
      <c r="D3662" s="95">
        <v>-3.05</v>
      </c>
      <c r="E3662" s="95">
        <v>5.69</v>
      </c>
      <c r="F3662" s="95">
        <v>1.91</v>
      </c>
      <c r="G3662" s="95">
        <v>40.86</v>
      </c>
      <c r="H3662" s="95">
        <v>-866.99</v>
      </c>
      <c r="I3662" s="95">
        <v>-871.64</v>
      </c>
      <c r="J3662" s="95">
        <v>-3.06</v>
      </c>
      <c r="K3662" s="95">
        <v>-1.62</v>
      </c>
      <c r="L3662" s="95">
        <v>1.44</v>
      </c>
      <c r="M3662" s="95">
        <v>-2.67</v>
      </c>
      <c r="N3662" s="95">
        <v>26.55</v>
      </c>
      <c r="O3662" s="95">
        <v>2.16</v>
      </c>
      <c r="P3662" s="95">
        <v>-54.53</v>
      </c>
      <c r="Q3662" s="95">
        <v>11.97</v>
      </c>
      <c r="R3662" s="95">
        <v>-186.66</v>
      </c>
      <c r="S3662" s="95">
        <v>-62.79</v>
      </c>
      <c r="T3662" s="95">
        <v>-185.67</v>
      </c>
      <c r="U3662" s="95">
        <v>0.34</v>
      </c>
      <c r="V3662" s="95">
        <v>0.49</v>
      </c>
      <c r="W3662" s="95">
        <v>7.0000000000000007E-2</v>
      </c>
      <c r="X3662" s="95"/>
      <c r="Y3662" s="95"/>
      <c r="Z3662" s="74" t="s">
        <v>1111</v>
      </c>
      <c r="AA3662" s="95">
        <v>1.1200000000000001</v>
      </c>
      <c r="AB3662" s="95">
        <v>-2.09</v>
      </c>
      <c r="AC3662" s="74" t="s">
        <v>1111</v>
      </c>
      <c r="AD3662" s="95">
        <v>175686698</v>
      </c>
    </row>
    <row r="3663" spans="1:30" x14ac:dyDescent="0.2">
      <c r="A3663" s="74" t="s">
        <v>4770</v>
      </c>
      <c r="B3663" s="95">
        <v>79.41</v>
      </c>
      <c r="C3663" s="95"/>
      <c r="D3663" s="95">
        <v>15.52</v>
      </c>
      <c r="E3663" s="95">
        <v>2.1800000000000002</v>
      </c>
      <c r="F3663" s="95">
        <v>0.96</v>
      </c>
      <c r="G3663" s="95">
        <v>9.6999999999999993</v>
      </c>
      <c r="H3663" s="95">
        <v>5.36</v>
      </c>
      <c r="I3663" s="95">
        <v>4.17</v>
      </c>
      <c r="J3663" s="95">
        <v>12.06</v>
      </c>
      <c r="K3663" s="95">
        <v>11.41</v>
      </c>
      <c r="L3663" s="95">
        <v>-0.65</v>
      </c>
      <c r="M3663" s="95">
        <v>-0.12</v>
      </c>
      <c r="N3663" s="95">
        <v>0.65</v>
      </c>
      <c r="O3663" s="95">
        <v>2.74</v>
      </c>
      <c r="P3663" s="95">
        <v>-4.3600000000000003</v>
      </c>
      <c r="Q3663" s="95">
        <v>1.81</v>
      </c>
      <c r="R3663" s="95">
        <v>14.04</v>
      </c>
      <c r="S3663" s="95">
        <v>6.17</v>
      </c>
      <c r="T3663" s="95">
        <v>13.34</v>
      </c>
      <c r="U3663" s="95">
        <v>0.44</v>
      </c>
      <c r="V3663" s="95">
        <v>0.56000000000000005</v>
      </c>
      <c r="W3663" s="95">
        <v>1.48</v>
      </c>
      <c r="X3663" s="95">
        <v>5.0199999999999996</v>
      </c>
      <c r="Y3663" s="95">
        <v>4.49</v>
      </c>
      <c r="Z3663" s="74" t="s">
        <v>1111</v>
      </c>
      <c r="AA3663" s="95">
        <v>36.450000000000003</v>
      </c>
      <c r="AB3663" s="95">
        <v>5.12</v>
      </c>
      <c r="AC3663" s="74" t="s">
        <v>1111</v>
      </c>
      <c r="AD3663" s="95">
        <v>2223392649</v>
      </c>
    </row>
    <row r="3664" spans="1:30" x14ac:dyDescent="0.2">
      <c r="A3664" s="74" t="s">
        <v>4771</v>
      </c>
      <c r="B3664" s="95">
        <v>7.46</v>
      </c>
      <c r="C3664" s="95"/>
      <c r="D3664" s="95">
        <v>-7.49</v>
      </c>
      <c r="E3664" s="95">
        <v>1.96</v>
      </c>
      <c r="F3664" s="95">
        <v>0.61</v>
      </c>
      <c r="G3664" s="95">
        <v>31.79</v>
      </c>
      <c r="H3664" s="95">
        <v>-24.32</v>
      </c>
      <c r="I3664" s="95">
        <v>-38.590000000000003</v>
      </c>
      <c r="J3664" s="95">
        <v>-11.88</v>
      </c>
      <c r="K3664" s="95">
        <v>-20.72</v>
      </c>
      <c r="L3664" s="95">
        <v>-8.84</v>
      </c>
      <c r="M3664" s="95">
        <v>1.46</v>
      </c>
      <c r="N3664" s="95">
        <v>2.89</v>
      </c>
      <c r="O3664" s="95">
        <v>-1.29</v>
      </c>
      <c r="P3664" s="95">
        <v>-0.74</v>
      </c>
      <c r="Q3664" s="95">
        <v>0.27</v>
      </c>
      <c r="R3664" s="95">
        <v>-26.23</v>
      </c>
      <c r="S3664" s="95">
        <v>-8.1</v>
      </c>
      <c r="T3664" s="95">
        <v>-6.64</v>
      </c>
      <c r="U3664" s="95">
        <v>0.31</v>
      </c>
      <c r="V3664" s="95">
        <v>0.69</v>
      </c>
      <c r="W3664" s="95">
        <v>0.21</v>
      </c>
      <c r="X3664" s="95">
        <v>-7.72</v>
      </c>
      <c r="Y3664" s="95"/>
      <c r="Z3664" s="74" t="s">
        <v>1111</v>
      </c>
      <c r="AA3664" s="95">
        <v>3.8</v>
      </c>
      <c r="AB3664" s="95">
        <v>-1</v>
      </c>
      <c r="AC3664" s="74" t="s">
        <v>1111</v>
      </c>
      <c r="AD3664" s="95">
        <v>1225534022</v>
      </c>
    </row>
    <row r="3665" spans="1:30" x14ac:dyDescent="0.2">
      <c r="A3665" s="74" t="s">
        <v>4772</v>
      </c>
      <c r="B3665" s="95">
        <v>100.58</v>
      </c>
      <c r="C3665" s="95">
        <v>4.8600000000000003</v>
      </c>
      <c r="D3665" s="95">
        <v>17.440000000000001</v>
      </c>
      <c r="E3665" s="95">
        <v>-14.86</v>
      </c>
      <c r="F3665" s="95">
        <v>3.77</v>
      </c>
      <c r="G3665" s="95">
        <v>25.89</v>
      </c>
      <c r="H3665" s="95">
        <v>15.84</v>
      </c>
      <c r="I3665" s="95">
        <v>11.11</v>
      </c>
      <c r="J3665" s="95">
        <v>12.23</v>
      </c>
      <c r="K3665" s="95">
        <v>14.15</v>
      </c>
      <c r="L3665" s="95">
        <v>1.92</v>
      </c>
      <c r="M3665" s="95"/>
      <c r="N3665" s="95">
        <v>1.94</v>
      </c>
      <c r="O3665" s="95">
        <v>-5058.6899999999996</v>
      </c>
      <c r="P3665" s="95">
        <v>-6.6</v>
      </c>
      <c r="Q3665" s="95">
        <v>1</v>
      </c>
      <c r="R3665" s="95">
        <v>-85.22</v>
      </c>
      <c r="S3665" s="95">
        <v>21.62</v>
      </c>
      <c r="T3665" s="95">
        <v>54.6</v>
      </c>
      <c r="U3665" s="95">
        <v>-0.25</v>
      </c>
      <c r="V3665" s="95">
        <v>1.25</v>
      </c>
      <c r="W3665" s="95">
        <v>1.95</v>
      </c>
      <c r="X3665" s="95">
        <v>0.56999999999999995</v>
      </c>
      <c r="Y3665" s="95">
        <v>3.3</v>
      </c>
      <c r="Z3665" s="74" t="s">
        <v>1111</v>
      </c>
      <c r="AA3665" s="95">
        <v>-6.78</v>
      </c>
      <c r="AB3665" s="95">
        <v>5.78</v>
      </c>
      <c r="AC3665" s="74" t="s">
        <v>1111</v>
      </c>
      <c r="AD3665" s="95">
        <v>156819254221</v>
      </c>
    </row>
    <row r="3666" spans="1:30" x14ac:dyDescent="0.2">
      <c r="A3666" s="74" t="s">
        <v>4773</v>
      </c>
      <c r="B3666" s="95">
        <v>9.4</v>
      </c>
      <c r="C3666" s="95"/>
      <c r="D3666" s="95">
        <v>13.97</v>
      </c>
      <c r="E3666" s="95">
        <v>1.35</v>
      </c>
      <c r="F3666" s="95">
        <v>0.15</v>
      </c>
      <c r="G3666" s="95">
        <v>0</v>
      </c>
      <c r="H3666" s="95">
        <v>36.81</v>
      </c>
      <c r="I3666" s="95">
        <v>24.66</v>
      </c>
      <c r="J3666" s="95">
        <v>9.36</v>
      </c>
      <c r="K3666" s="95">
        <v>-7.12</v>
      </c>
      <c r="L3666" s="95">
        <v>-16.48</v>
      </c>
      <c r="M3666" s="95">
        <v>-2.37</v>
      </c>
      <c r="N3666" s="95">
        <v>3.45</v>
      </c>
      <c r="O3666" s="95"/>
      <c r="P3666" s="95">
        <v>-0.15</v>
      </c>
      <c r="Q3666" s="95"/>
      <c r="R3666" s="95">
        <v>9.66</v>
      </c>
      <c r="S3666" s="95">
        <v>1.05</v>
      </c>
      <c r="T3666" s="95">
        <v>10.1</v>
      </c>
      <c r="U3666" s="95">
        <v>0.11</v>
      </c>
      <c r="V3666" s="95">
        <v>0.89</v>
      </c>
      <c r="W3666" s="95">
        <v>0.04</v>
      </c>
      <c r="X3666" s="95">
        <v>10.039999999999999</v>
      </c>
      <c r="Y3666" s="95">
        <v>-5.4</v>
      </c>
      <c r="Z3666" s="74" t="s">
        <v>1111</v>
      </c>
      <c r="AA3666" s="95">
        <v>6.97</v>
      </c>
      <c r="AB3666" s="95">
        <v>0.67</v>
      </c>
      <c r="AC3666" s="74" t="s">
        <v>1111</v>
      </c>
      <c r="AD3666" s="95">
        <v>224573520</v>
      </c>
    </row>
    <row r="3667" spans="1:30" x14ac:dyDescent="0.2">
      <c r="A3667" s="74" t="s">
        <v>4774</v>
      </c>
      <c r="B3667" s="95">
        <v>6.8</v>
      </c>
      <c r="C3667" s="95">
        <v>0.74</v>
      </c>
      <c r="D3667" s="95">
        <v>91.25</v>
      </c>
      <c r="E3667" s="95">
        <v>2.69</v>
      </c>
      <c r="F3667" s="95">
        <v>1.59</v>
      </c>
      <c r="G3667" s="95">
        <v>39.299999999999997</v>
      </c>
      <c r="H3667" s="95">
        <v>0.49</v>
      </c>
      <c r="I3667" s="95">
        <v>1.73</v>
      </c>
      <c r="J3667" s="95">
        <v>324.89</v>
      </c>
      <c r="K3667" s="95">
        <v>320.3</v>
      </c>
      <c r="L3667" s="95">
        <v>-4.59</v>
      </c>
      <c r="M3667" s="95">
        <v>-0.04</v>
      </c>
      <c r="N3667" s="95">
        <v>1.58</v>
      </c>
      <c r="O3667" s="95">
        <v>5.95</v>
      </c>
      <c r="P3667" s="95">
        <v>-3.15</v>
      </c>
      <c r="Q3667" s="95">
        <v>2.1800000000000002</v>
      </c>
      <c r="R3667" s="95">
        <v>2.94</v>
      </c>
      <c r="S3667" s="95">
        <v>1.75</v>
      </c>
      <c r="T3667" s="95">
        <v>-1.17</v>
      </c>
      <c r="U3667" s="95">
        <v>0.59</v>
      </c>
      <c r="V3667" s="95">
        <v>0.41</v>
      </c>
      <c r="W3667" s="95">
        <v>1.01</v>
      </c>
      <c r="X3667" s="95">
        <v>-4.5599999999999996</v>
      </c>
      <c r="Y3667" s="95"/>
      <c r="Z3667" s="74" t="s">
        <v>1111</v>
      </c>
      <c r="AA3667" s="95">
        <v>2.5299999999999998</v>
      </c>
      <c r="AB3667" s="95">
        <v>7.0000000000000007E-2</v>
      </c>
      <c r="AC3667" s="74" t="s">
        <v>1111</v>
      </c>
      <c r="AD3667" s="95">
        <v>37686960</v>
      </c>
    </row>
    <row r="3668" spans="1:30" x14ac:dyDescent="0.2">
      <c r="A3668" s="74" t="s">
        <v>4775</v>
      </c>
      <c r="B3668" s="95">
        <v>0.56000000000000005</v>
      </c>
      <c r="C3668" s="95"/>
      <c r="D3668" s="95">
        <v>-0.54</v>
      </c>
      <c r="E3668" s="95">
        <v>0.69</v>
      </c>
      <c r="F3668" s="95">
        <v>0.09</v>
      </c>
      <c r="G3668" s="95">
        <v>-13.04</v>
      </c>
      <c r="H3668" s="95">
        <v>-60.15</v>
      </c>
      <c r="I3668" s="95">
        <v>-67.25</v>
      </c>
      <c r="J3668" s="95">
        <v>-0.6</v>
      </c>
      <c r="K3668" s="95">
        <v>-4.97</v>
      </c>
      <c r="L3668" s="95">
        <v>-4.37</v>
      </c>
      <c r="M3668" s="95">
        <v>4.97</v>
      </c>
      <c r="N3668" s="95">
        <v>0.36</v>
      </c>
      <c r="O3668" s="95">
        <v>-0.47</v>
      </c>
      <c r="P3668" s="95">
        <v>-0.11</v>
      </c>
      <c r="Q3668" s="95">
        <v>0.55000000000000004</v>
      </c>
      <c r="R3668" s="95">
        <v>-127.14</v>
      </c>
      <c r="S3668" s="95">
        <v>-15.8</v>
      </c>
      <c r="T3668" s="95">
        <v>-17.829999999999998</v>
      </c>
      <c r="U3668" s="95">
        <v>0.12</v>
      </c>
      <c r="V3668" s="95">
        <v>0.88</v>
      </c>
      <c r="W3668" s="95">
        <v>0.23</v>
      </c>
      <c r="X3668" s="95">
        <v>7.52</v>
      </c>
      <c r="Y3668" s="95"/>
      <c r="Z3668" s="74" t="s">
        <v>1111</v>
      </c>
      <c r="AA3668" s="95">
        <v>0.81</v>
      </c>
      <c r="AB3668" s="95">
        <v>-1.04</v>
      </c>
      <c r="AC3668" s="74" t="s">
        <v>1111</v>
      </c>
      <c r="AD3668" s="95">
        <v>48126960</v>
      </c>
    </row>
    <row r="3669" spans="1:30" x14ac:dyDescent="0.2">
      <c r="A3669" s="74" t="s">
        <v>4776</v>
      </c>
      <c r="B3669" s="95">
        <v>9.83</v>
      </c>
      <c r="C3669" s="95"/>
      <c r="D3669" s="95">
        <v>51.49</v>
      </c>
      <c r="E3669" s="95">
        <v>-14.71</v>
      </c>
      <c r="F3669" s="95">
        <v>1.21</v>
      </c>
      <c r="G3669" s="95"/>
      <c r="H3669" s="95"/>
      <c r="I3669" s="95"/>
      <c r="J3669" s="95">
        <v>51.49</v>
      </c>
      <c r="K3669" s="95">
        <v>53.52</v>
      </c>
      <c r="L3669" s="95">
        <v>2.04</v>
      </c>
      <c r="M3669" s="95"/>
      <c r="N3669" s="95"/>
      <c r="O3669" s="95">
        <v>142.68</v>
      </c>
      <c r="P3669" s="95">
        <v>-1.23</v>
      </c>
      <c r="Q3669" s="95">
        <v>8.3000000000000007</v>
      </c>
      <c r="R3669" s="95">
        <v>-28.57</v>
      </c>
      <c r="S3669" s="95">
        <v>2.36</v>
      </c>
      <c r="T3669" s="95">
        <v>-91.89</v>
      </c>
      <c r="U3669" s="95">
        <v>-0.08</v>
      </c>
      <c r="V3669" s="95">
        <v>0.09</v>
      </c>
      <c r="W3669" s="95">
        <v>0</v>
      </c>
      <c r="X3669" s="95"/>
      <c r="Y3669" s="95"/>
      <c r="Z3669" s="74" t="s">
        <v>1111</v>
      </c>
      <c r="AA3669" s="95">
        <v>-0.67</v>
      </c>
      <c r="AB3669" s="95">
        <v>0.19</v>
      </c>
      <c r="AC3669" s="74" t="s">
        <v>1111</v>
      </c>
      <c r="AD3669" s="95">
        <v>214593750</v>
      </c>
    </row>
    <row r="3670" spans="1:30" x14ac:dyDescent="0.2">
      <c r="A3670" s="74" t="s">
        <v>4777</v>
      </c>
      <c r="B3670" s="95">
        <v>10.01</v>
      </c>
      <c r="C3670" s="95"/>
      <c r="D3670" s="95">
        <v>52.54</v>
      </c>
      <c r="E3670" s="95">
        <v>-15.01</v>
      </c>
      <c r="F3670" s="95">
        <v>1.24</v>
      </c>
      <c r="G3670" s="95"/>
      <c r="H3670" s="95"/>
      <c r="I3670" s="95"/>
      <c r="J3670" s="95">
        <v>52.54</v>
      </c>
      <c r="K3670" s="95">
        <v>53.52</v>
      </c>
      <c r="L3670" s="95">
        <v>2.04</v>
      </c>
      <c r="M3670" s="95"/>
      <c r="N3670" s="95"/>
      <c r="O3670" s="95">
        <v>145.59</v>
      </c>
      <c r="P3670" s="95">
        <v>-1.25</v>
      </c>
      <c r="Q3670" s="95">
        <v>8.3000000000000007</v>
      </c>
      <c r="R3670" s="95">
        <v>-28.57</v>
      </c>
      <c r="S3670" s="95">
        <v>2.36</v>
      </c>
      <c r="T3670" s="95">
        <v>-91.89</v>
      </c>
      <c r="U3670" s="95">
        <v>-0.08</v>
      </c>
      <c r="V3670" s="95">
        <v>0.09</v>
      </c>
      <c r="W3670" s="95">
        <v>0</v>
      </c>
      <c r="X3670" s="95"/>
      <c r="Y3670" s="95"/>
      <c r="Z3670" s="74" t="s">
        <v>1111</v>
      </c>
      <c r="AA3670" s="95">
        <v>-0.67</v>
      </c>
      <c r="AB3670" s="95">
        <v>0.19</v>
      </c>
      <c r="AC3670" s="74" t="s">
        <v>1111</v>
      </c>
      <c r="AD3670" s="95">
        <v>214593750</v>
      </c>
    </row>
    <row r="3671" spans="1:30" x14ac:dyDescent="0.2">
      <c r="A3671" s="74" t="s">
        <v>4778</v>
      </c>
      <c r="B3671" s="95">
        <v>0.45</v>
      </c>
      <c r="C3671" s="95"/>
      <c r="D3671" s="95">
        <v>2.36</v>
      </c>
      <c r="E3671" s="95">
        <v>-0.67</v>
      </c>
      <c r="F3671" s="95">
        <v>0.06</v>
      </c>
      <c r="G3671" s="95"/>
      <c r="H3671" s="95"/>
      <c r="I3671" s="95"/>
      <c r="J3671" s="95">
        <v>2.36</v>
      </c>
      <c r="K3671" s="95">
        <v>53.52</v>
      </c>
      <c r="L3671" s="95">
        <v>2.04</v>
      </c>
      <c r="M3671" s="95"/>
      <c r="N3671" s="95"/>
      <c r="O3671" s="95">
        <v>6.55</v>
      </c>
      <c r="P3671" s="95">
        <v>-0.06</v>
      </c>
      <c r="Q3671" s="95">
        <v>8.3000000000000007</v>
      </c>
      <c r="R3671" s="95">
        <v>-28.57</v>
      </c>
      <c r="S3671" s="95">
        <v>2.36</v>
      </c>
      <c r="T3671" s="95">
        <v>-91.89</v>
      </c>
      <c r="U3671" s="95">
        <v>-0.08</v>
      </c>
      <c r="V3671" s="95">
        <v>0.09</v>
      </c>
      <c r="W3671" s="95">
        <v>0</v>
      </c>
      <c r="X3671" s="95"/>
      <c r="Y3671" s="95"/>
      <c r="Z3671" s="74" t="s">
        <v>1111</v>
      </c>
      <c r="AA3671" s="95">
        <v>-0.67</v>
      </c>
      <c r="AB3671" s="95">
        <v>0.19</v>
      </c>
      <c r="AC3671" s="74" t="s">
        <v>1111</v>
      </c>
      <c r="AD3671" s="95">
        <v>214593750</v>
      </c>
    </row>
    <row r="3672" spans="1:30" x14ac:dyDescent="0.2">
      <c r="A3672" s="74" t="s">
        <v>4779</v>
      </c>
      <c r="B3672" s="95">
        <v>17.36</v>
      </c>
      <c r="C3672" s="95"/>
      <c r="D3672" s="95">
        <v>-15.77</v>
      </c>
      <c r="E3672" s="95">
        <v>2.42</v>
      </c>
      <c r="F3672" s="95">
        <v>2.29</v>
      </c>
      <c r="G3672" s="95"/>
      <c r="H3672" s="95"/>
      <c r="I3672" s="95"/>
      <c r="J3672" s="95">
        <v>-15.78</v>
      </c>
      <c r="K3672" s="95">
        <v>-9.6</v>
      </c>
      <c r="L3672" s="95">
        <v>6.18</v>
      </c>
      <c r="M3672" s="95">
        <v>-0.95</v>
      </c>
      <c r="N3672" s="95"/>
      <c r="O3672" s="95">
        <v>2.58</v>
      </c>
      <c r="P3672" s="95">
        <v>-25.73</v>
      </c>
      <c r="Q3672" s="95">
        <v>36.619999999999997</v>
      </c>
      <c r="R3672" s="95">
        <v>-15.37</v>
      </c>
      <c r="S3672" s="95">
        <v>-14.51</v>
      </c>
      <c r="T3672" s="95">
        <v>-15.37</v>
      </c>
      <c r="U3672" s="95">
        <v>0.94</v>
      </c>
      <c r="V3672" s="95">
        <v>0.06</v>
      </c>
      <c r="W3672" s="95">
        <v>0</v>
      </c>
      <c r="X3672" s="95"/>
      <c r="Y3672" s="95"/>
      <c r="Z3672" s="74" t="s">
        <v>1111</v>
      </c>
      <c r="AA3672" s="95">
        <v>7.16</v>
      </c>
      <c r="AB3672" s="95">
        <v>-1.1000000000000001</v>
      </c>
      <c r="AC3672" s="74" t="s">
        <v>1111</v>
      </c>
      <c r="AD3672" s="95">
        <v>787803744</v>
      </c>
    </row>
    <row r="3673" spans="1:30" x14ac:dyDescent="0.2">
      <c r="A3673" s="74" t="s">
        <v>4780</v>
      </c>
      <c r="B3673" s="95">
        <v>15.2</v>
      </c>
      <c r="C3673" s="95"/>
      <c r="D3673" s="95">
        <v>33.03</v>
      </c>
      <c r="E3673" s="95">
        <v>0.9</v>
      </c>
      <c r="F3673" s="95">
        <v>0.06</v>
      </c>
      <c r="G3673" s="95">
        <v>0</v>
      </c>
      <c r="H3673" s="95">
        <v>23.67</v>
      </c>
      <c r="I3673" s="95">
        <v>5.2</v>
      </c>
      <c r="J3673" s="95">
        <v>7.25</v>
      </c>
      <c r="K3673" s="95">
        <v>-1.53</v>
      </c>
      <c r="L3673" s="95">
        <v>-8.7799999999999994</v>
      </c>
      <c r="M3673" s="95">
        <v>-1.0900000000000001</v>
      </c>
      <c r="N3673" s="95">
        <v>1.72</v>
      </c>
      <c r="O3673" s="95"/>
      <c r="P3673" s="95">
        <v>-0.06</v>
      </c>
      <c r="Q3673" s="95"/>
      <c r="R3673" s="95">
        <v>2.72</v>
      </c>
      <c r="S3673" s="95">
        <v>0.19</v>
      </c>
      <c r="T3673" s="95">
        <v>3.75</v>
      </c>
      <c r="U3673" s="95">
        <v>7.0000000000000007E-2</v>
      </c>
      <c r="V3673" s="95">
        <v>0.93</v>
      </c>
      <c r="W3673" s="95">
        <v>0.04</v>
      </c>
      <c r="X3673" s="95">
        <v>9.5399999999999991</v>
      </c>
      <c r="Y3673" s="95"/>
      <c r="Z3673" s="74" t="s">
        <v>1111</v>
      </c>
      <c r="AA3673" s="95">
        <v>16.89</v>
      </c>
      <c r="AB3673" s="95">
        <v>0.46</v>
      </c>
      <c r="AC3673" s="74" t="s">
        <v>1111</v>
      </c>
      <c r="AD3673" s="95">
        <v>60009600</v>
      </c>
    </row>
    <row r="3674" spans="1:30" x14ac:dyDescent="0.2">
      <c r="A3674" s="74" t="s">
        <v>4781</v>
      </c>
      <c r="B3674" s="95">
        <v>204.11</v>
      </c>
      <c r="C3674" s="95">
        <v>2.4</v>
      </c>
      <c r="D3674" s="95">
        <v>15.38</v>
      </c>
      <c r="E3674" s="95">
        <v>1.53</v>
      </c>
      <c r="F3674" s="95">
        <v>0.16</v>
      </c>
      <c r="G3674" s="95">
        <v>0</v>
      </c>
      <c r="H3674" s="95">
        <v>39.61</v>
      </c>
      <c r="I3674" s="95">
        <v>29.81</v>
      </c>
      <c r="J3674" s="95">
        <v>11.57</v>
      </c>
      <c r="K3674" s="95">
        <v>-16.59</v>
      </c>
      <c r="L3674" s="95">
        <v>-28.17</v>
      </c>
      <c r="M3674" s="95">
        <v>-3.73</v>
      </c>
      <c r="N3674" s="95">
        <v>4.58</v>
      </c>
      <c r="O3674" s="95"/>
      <c r="P3674" s="95">
        <v>-0.16</v>
      </c>
      <c r="Q3674" s="95"/>
      <c r="R3674" s="95">
        <v>9.9700000000000006</v>
      </c>
      <c r="S3674" s="95">
        <v>1.01</v>
      </c>
      <c r="T3674" s="95">
        <v>11.11</v>
      </c>
      <c r="U3674" s="95">
        <v>0.1</v>
      </c>
      <c r="V3674" s="95">
        <v>0.9</v>
      </c>
      <c r="W3674" s="95">
        <v>0.03</v>
      </c>
      <c r="X3674" s="95">
        <v>2.34</v>
      </c>
      <c r="Y3674" s="95">
        <v>14.36</v>
      </c>
      <c r="Z3674" s="74" t="s">
        <v>1111</v>
      </c>
      <c r="AA3674" s="95">
        <v>133.11000000000001</v>
      </c>
      <c r="AB3674" s="95">
        <v>13.27</v>
      </c>
      <c r="AC3674" s="74" t="s">
        <v>1111</v>
      </c>
      <c r="AD3674" s="95">
        <v>86265213688</v>
      </c>
    </row>
    <row r="3675" spans="1:30" x14ac:dyDescent="0.2">
      <c r="A3675" s="74" t="s">
        <v>4782</v>
      </c>
      <c r="B3675" s="95">
        <v>101.51</v>
      </c>
      <c r="C3675" s="95">
        <v>0.71</v>
      </c>
      <c r="D3675" s="95">
        <v>15.8</v>
      </c>
      <c r="E3675" s="95">
        <v>1.49</v>
      </c>
      <c r="F3675" s="95">
        <v>0.21</v>
      </c>
      <c r="G3675" s="95">
        <v>0</v>
      </c>
      <c r="H3675" s="95">
        <v>47.44</v>
      </c>
      <c r="I3675" s="95">
        <v>34.78</v>
      </c>
      <c r="J3675" s="95">
        <v>11.59</v>
      </c>
      <c r="K3675" s="95">
        <v>-1.07</v>
      </c>
      <c r="L3675" s="95">
        <v>-12.65</v>
      </c>
      <c r="M3675" s="95">
        <v>-1.63</v>
      </c>
      <c r="N3675" s="95">
        <v>5.5</v>
      </c>
      <c r="O3675" s="95"/>
      <c r="P3675" s="95">
        <v>-0.21</v>
      </c>
      <c r="Q3675" s="95"/>
      <c r="R3675" s="95">
        <v>9.43</v>
      </c>
      <c r="S3675" s="95">
        <v>1.34</v>
      </c>
      <c r="T3675" s="95">
        <v>8.8800000000000008</v>
      </c>
      <c r="U3675" s="95">
        <v>0.14000000000000001</v>
      </c>
      <c r="V3675" s="95">
        <v>0.86</v>
      </c>
      <c r="W3675" s="95">
        <v>0.04</v>
      </c>
      <c r="X3675" s="95">
        <v>31.41</v>
      </c>
      <c r="Y3675" s="95">
        <v>26.74</v>
      </c>
      <c r="Z3675" s="74" t="s">
        <v>1111</v>
      </c>
      <c r="AA3675" s="95">
        <v>68.19</v>
      </c>
      <c r="AB3675" s="95">
        <v>6.43</v>
      </c>
      <c r="AC3675" s="74" t="s">
        <v>1111</v>
      </c>
      <c r="AD3675" s="95">
        <v>7735458240</v>
      </c>
    </row>
    <row r="3676" spans="1:30" x14ac:dyDescent="0.2">
      <c r="A3676" s="74" t="s">
        <v>4783</v>
      </c>
      <c r="B3676" s="95">
        <v>27.73</v>
      </c>
      <c r="C3676" s="95">
        <v>6.09</v>
      </c>
      <c r="D3676" s="95">
        <v>4.3099999999999996</v>
      </c>
      <c r="E3676" s="95">
        <v>0.41</v>
      </c>
      <c r="F3676" s="95">
        <v>0.06</v>
      </c>
      <c r="G3676" s="95">
        <v>0</v>
      </c>
      <c r="H3676" s="95">
        <v>47.44</v>
      </c>
      <c r="I3676" s="95">
        <v>34.78</v>
      </c>
      <c r="J3676" s="95">
        <v>3.16</v>
      </c>
      <c r="K3676" s="95">
        <v>-1.07</v>
      </c>
      <c r="L3676" s="95">
        <v>-12.65</v>
      </c>
      <c r="M3676" s="95">
        <v>-1.63</v>
      </c>
      <c r="N3676" s="95">
        <v>1.5</v>
      </c>
      <c r="O3676" s="95"/>
      <c r="P3676" s="95">
        <v>-0.06</v>
      </c>
      <c r="Q3676" s="95"/>
      <c r="R3676" s="95">
        <v>9.43</v>
      </c>
      <c r="S3676" s="95">
        <v>1.34</v>
      </c>
      <c r="T3676" s="95">
        <v>8.8800000000000008</v>
      </c>
      <c r="U3676" s="95">
        <v>0.14000000000000001</v>
      </c>
      <c r="V3676" s="95">
        <v>0.86</v>
      </c>
      <c r="W3676" s="95">
        <v>0.04</v>
      </c>
      <c r="X3676" s="95">
        <v>31.41</v>
      </c>
      <c r="Y3676" s="95">
        <v>26.74</v>
      </c>
      <c r="Z3676" s="74" t="s">
        <v>1111</v>
      </c>
      <c r="AA3676" s="95">
        <v>68.19</v>
      </c>
      <c r="AB3676" s="95">
        <v>6.43</v>
      </c>
      <c r="AC3676" s="74" t="s">
        <v>1111</v>
      </c>
      <c r="AD3676" s="95">
        <v>7735458240</v>
      </c>
    </row>
    <row r="3677" spans="1:30" x14ac:dyDescent="0.2">
      <c r="A3677" s="74" t="s">
        <v>4784</v>
      </c>
      <c r="B3677" s="95">
        <v>44.75</v>
      </c>
      <c r="C3677" s="95">
        <v>2.92</v>
      </c>
      <c r="D3677" s="95">
        <v>19.86</v>
      </c>
      <c r="E3677" s="95">
        <v>1.79</v>
      </c>
      <c r="F3677" s="95">
        <v>0.47</v>
      </c>
      <c r="G3677" s="95">
        <v>52.22</v>
      </c>
      <c r="H3677" s="95">
        <v>19.920000000000002</v>
      </c>
      <c r="I3677" s="95">
        <v>11.34</v>
      </c>
      <c r="J3677" s="95">
        <v>11.31</v>
      </c>
      <c r="K3677" s="95">
        <v>21.51</v>
      </c>
      <c r="L3677" s="95">
        <v>10.199999999999999</v>
      </c>
      <c r="M3677" s="95">
        <v>1.62</v>
      </c>
      <c r="N3677" s="95">
        <v>2.25</v>
      </c>
      <c r="O3677" s="95">
        <v>-139.71</v>
      </c>
      <c r="P3677" s="95">
        <v>-0.49</v>
      </c>
      <c r="Q3677" s="95">
        <v>0.94</v>
      </c>
      <c r="R3677" s="95">
        <v>9.02</v>
      </c>
      <c r="S3677" s="95">
        <v>2.34</v>
      </c>
      <c r="T3677" s="95">
        <v>5.43</v>
      </c>
      <c r="U3677" s="95">
        <v>0.26</v>
      </c>
      <c r="V3677" s="95">
        <v>0.74</v>
      </c>
      <c r="W3677" s="95">
        <v>0.21</v>
      </c>
      <c r="X3677" s="95">
        <v>1.1399999999999999</v>
      </c>
      <c r="Y3677" s="95">
        <v>61.78</v>
      </c>
      <c r="Z3677" s="74" t="s">
        <v>1111</v>
      </c>
      <c r="AA3677" s="95">
        <v>24.99</v>
      </c>
      <c r="AB3677" s="95">
        <v>2.25</v>
      </c>
      <c r="AC3677" s="74" t="s">
        <v>1111</v>
      </c>
      <c r="AD3677" s="95">
        <v>3841111775</v>
      </c>
    </row>
    <row r="3678" spans="1:30" x14ac:dyDescent="0.2">
      <c r="A3678" s="74" t="s">
        <v>4785</v>
      </c>
      <c r="B3678" s="95">
        <v>6.66</v>
      </c>
      <c r="C3678" s="95">
        <v>7.21</v>
      </c>
      <c r="D3678" s="95">
        <v>2.68</v>
      </c>
      <c r="E3678" s="95">
        <v>0.68</v>
      </c>
      <c r="F3678" s="95">
        <v>0.34</v>
      </c>
      <c r="G3678" s="95">
        <v>100</v>
      </c>
      <c r="H3678" s="95">
        <v>321.14</v>
      </c>
      <c r="I3678" s="95">
        <v>282.02</v>
      </c>
      <c r="J3678" s="95">
        <v>2.35</v>
      </c>
      <c r="K3678" s="95">
        <v>5.45</v>
      </c>
      <c r="L3678" s="95">
        <v>3.09</v>
      </c>
      <c r="M3678" s="95">
        <v>0.89</v>
      </c>
      <c r="N3678" s="95">
        <v>7.56</v>
      </c>
      <c r="O3678" s="95"/>
      <c r="P3678" s="95">
        <v>-0.34</v>
      </c>
      <c r="Q3678" s="95"/>
      <c r="R3678" s="95">
        <v>25.24</v>
      </c>
      <c r="S3678" s="95">
        <v>12.87</v>
      </c>
      <c r="T3678" s="95">
        <v>14.92</v>
      </c>
      <c r="U3678" s="95">
        <v>0.51</v>
      </c>
      <c r="V3678" s="95">
        <v>0.49</v>
      </c>
      <c r="W3678" s="95">
        <v>0.05</v>
      </c>
      <c r="X3678" s="95">
        <v>-16.100000000000001</v>
      </c>
      <c r="Y3678" s="95">
        <v>54.81</v>
      </c>
      <c r="Z3678" s="74" t="s">
        <v>1111</v>
      </c>
      <c r="AA3678" s="95">
        <v>9.85</v>
      </c>
      <c r="AB3678" s="95">
        <v>2.4900000000000002</v>
      </c>
      <c r="AC3678" s="74" t="s">
        <v>1111</v>
      </c>
      <c r="AD3678" s="95">
        <v>446520366</v>
      </c>
    </row>
    <row r="3679" spans="1:30" x14ac:dyDescent="0.2">
      <c r="A3679" s="74" t="s">
        <v>4786</v>
      </c>
      <c r="B3679" s="95">
        <v>25.08</v>
      </c>
      <c r="C3679" s="95">
        <v>4.1100000000000003</v>
      </c>
      <c r="D3679" s="95">
        <v>10.09</v>
      </c>
      <c r="E3679" s="95">
        <v>2.5499999999999998</v>
      </c>
      <c r="F3679" s="95">
        <v>1.3</v>
      </c>
      <c r="G3679" s="95">
        <v>100</v>
      </c>
      <c r="H3679" s="95">
        <v>321.14</v>
      </c>
      <c r="I3679" s="95">
        <v>282.02</v>
      </c>
      <c r="J3679" s="95">
        <v>8.86</v>
      </c>
      <c r="K3679" s="95">
        <v>5.45</v>
      </c>
      <c r="L3679" s="95">
        <v>3.09</v>
      </c>
      <c r="M3679" s="95">
        <v>0.89</v>
      </c>
      <c r="N3679" s="95">
        <v>28.46</v>
      </c>
      <c r="O3679" s="95"/>
      <c r="P3679" s="95">
        <v>-1.3</v>
      </c>
      <c r="Q3679" s="95"/>
      <c r="R3679" s="95">
        <v>25.24</v>
      </c>
      <c r="S3679" s="95">
        <v>12.87</v>
      </c>
      <c r="T3679" s="95">
        <v>14.92</v>
      </c>
      <c r="U3679" s="95">
        <v>0.51</v>
      </c>
      <c r="V3679" s="95">
        <v>0.49</v>
      </c>
      <c r="W3679" s="95">
        <v>0.05</v>
      </c>
      <c r="X3679" s="95">
        <v>-16.100000000000001</v>
      </c>
      <c r="Y3679" s="95">
        <v>54.81</v>
      </c>
      <c r="Z3679" s="74" t="s">
        <v>1111</v>
      </c>
      <c r="AA3679" s="95">
        <v>9.85</v>
      </c>
      <c r="AB3679" s="95">
        <v>2.4900000000000002</v>
      </c>
      <c r="AC3679" s="74" t="s">
        <v>1111</v>
      </c>
      <c r="AD3679" s="95">
        <v>446520366</v>
      </c>
    </row>
    <row r="3680" spans="1:30" x14ac:dyDescent="0.2">
      <c r="A3680" s="74" t="s">
        <v>4787</v>
      </c>
      <c r="B3680" s="95">
        <v>65.27</v>
      </c>
      <c r="C3680" s="95">
        <v>1.24</v>
      </c>
      <c r="D3680" s="95">
        <v>21.29</v>
      </c>
      <c r="E3680" s="95">
        <v>4.62</v>
      </c>
      <c r="F3680" s="95">
        <v>2.41</v>
      </c>
      <c r="G3680" s="95">
        <v>35.68</v>
      </c>
      <c r="H3680" s="95">
        <v>16.829999999999998</v>
      </c>
      <c r="I3680" s="95">
        <v>14.2</v>
      </c>
      <c r="J3680" s="95">
        <v>17.97</v>
      </c>
      <c r="K3680" s="95">
        <v>18.84</v>
      </c>
      <c r="L3680" s="95">
        <v>0.88</v>
      </c>
      <c r="M3680" s="95">
        <v>0.23</v>
      </c>
      <c r="N3680" s="95">
        <v>3.02</v>
      </c>
      <c r="O3680" s="95">
        <v>46.26</v>
      </c>
      <c r="P3680" s="95">
        <v>-3.35</v>
      </c>
      <c r="Q3680" s="95">
        <v>1.23</v>
      </c>
      <c r="R3680" s="95">
        <v>21.7</v>
      </c>
      <c r="S3680" s="95">
        <v>11.34</v>
      </c>
      <c r="T3680" s="95">
        <v>17.2</v>
      </c>
      <c r="U3680" s="95">
        <v>0.52</v>
      </c>
      <c r="V3680" s="95">
        <v>0.48</v>
      </c>
      <c r="W3680" s="95">
        <v>0.8</v>
      </c>
      <c r="X3680" s="95">
        <v>-8.15</v>
      </c>
      <c r="Y3680" s="95"/>
      <c r="Z3680" s="74" t="s">
        <v>1111</v>
      </c>
      <c r="AA3680" s="95">
        <v>14.13</v>
      </c>
      <c r="AB3680" s="95">
        <v>3.07</v>
      </c>
      <c r="AC3680" s="74" t="s">
        <v>1111</v>
      </c>
      <c r="AD3680" s="95">
        <v>10800762114</v>
      </c>
    </row>
    <row r="3681" spans="1:30" x14ac:dyDescent="0.2">
      <c r="A3681" s="74" t="s">
        <v>4788</v>
      </c>
      <c r="B3681" s="95">
        <v>76.48</v>
      </c>
      <c r="C3681" s="95"/>
      <c r="D3681" s="95">
        <v>-20.2</v>
      </c>
      <c r="E3681" s="95">
        <v>1.62</v>
      </c>
      <c r="F3681" s="95">
        <v>0.74</v>
      </c>
      <c r="G3681" s="95">
        <v>44.56</v>
      </c>
      <c r="H3681" s="95">
        <v>-8.4499999999999993</v>
      </c>
      <c r="I3681" s="95">
        <v>-12.15</v>
      </c>
      <c r="J3681" s="95">
        <v>-29.07</v>
      </c>
      <c r="K3681" s="95">
        <v>-36.08</v>
      </c>
      <c r="L3681" s="95">
        <v>-7.01</v>
      </c>
      <c r="M3681" s="95">
        <v>0.39</v>
      </c>
      <c r="N3681" s="95">
        <v>2.46</v>
      </c>
      <c r="O3681" s="95">
        <v>-20.32</v>
      </c>
      <c r="P3681" s="95">
        <v>-0.82</v>
      </c>
      <c r="Q3681" s="95">
        <v>0.72</v>
      </c>
      <c r="R3681" s="95">
        <v>-8.0299999999999994</v>
      </c>
      <c r="S3681" s="95">
        <v>-3.66</v>
      </c>
      <c r="T3681" s="95">
        <v>-4.24</v>
      </c>
      <c r="U3681" s="95">
        <v>0.46</v>
      </c>
      <c r="V3681" s="95">
        <v>0.54</v>
      </c>
      <c r="W3681" s="95">
        <v>0.3</v>
      </c>
      <c r="X3681" s="95">
        <v>-5.88</v>
      </c>
      <c r="Y3681" s="95"/>
      <c r="Z3681" s="74" t="s">
        <v>1111</v>
      </c>
      <c r="AA3681" s="95">
        <v>46.19</v>
      </c>
      <c r="AB3681" s="95">
        <v>-3.71</v>
      </c>
      <c r="AC3681" s="74" t="s">
        <v>1111</v>
      </c>
      <c r="AD3681" s="95">
        <v>149545058</v>
      </c>
    </row>
    <row r="3682" spans="1:30" x14ac:dyDescent="0.2">
      <c r="A3682" s="74" t="s">
        <v>4789</v>
      </c>
      <c r="B3682" s="95">
        <v>17.47</v>
      </c>
      <c r="C3682" s="95"/>
      <c r="D3682" s="95">
        <v>56.12</v>
      </c>
      <c r="E3682" s="95">
        <v>4.54</v>
      </c>
      <c r="F3682" s="95">
        <v>0.94</v>
      </c>
      <c r="G3682" s="95">
        <v>12.04</v>
      </c>
      <c r="H3682" s="95">
        <v>2.5099999999999998</v>
      </c>
      <c r="I3682" s="95">
        <v>2.0299999999999998</v>
      </c>
      <c r="J3682" s="95">
        <v>45.43</v>
      </c>
      <c r="K3682" s="95">
        <v>48.99</v>
      </c>
      <c r="L3682" s="95">
        <v>3.56</v>
      </c>
      <c r="M3682" s="95">
        <v>0.36</v>
      </c>
      <c r="N3682" s="95">
        <v>1.1399999999999999</v>
      </c>
      <c r="O3682" s="95">
        <v>-316.47000000000003</v>
      </c>
      <c r="P3682" s="95">
        <v>-1.1000000000000001</v>
      </c>
      <c r="Q3682" s="95">
        <v>0.98</v>
      </c>
      <c r="R3682" s="95">
        <v>8.09</v>
      </c>
      <c r="S3682" s="95">
        <v>1.68</v>
      </c>
      <c r="T3682" s="95">
        <v>6.58</v>
      </c>
      <c r="U3682" s="95">
        <v>0.21</v>
      </c>
      <c r="V3682" s="95">
        <v>0.79</v>
      </c>
      <c r="W3682" s="95">
        <v>0.82</v>
      </c>
      <c r="X3682" s="95"/>
      <c r="Y3682" s="95"/>
      <c r="Z3682" s="74" t="s">
        <v>1111</v>
      </c>
      <c r="AA3682" s="95">
        <v>3.85</v>
      </c>
      <c r="AB3682" s="95">
        <v>0.31</v>
      </c>
      <c r="AC3682" s="74" t="s">
        <v>1111</v>
      </c>
      <c r="AD3682" s="95">
        <v>497494937</v>
      </c>
    </row>
    <row r="3683" spans="1:30" x14ac:dyDescent="0.2">
      <c r="A3683" s="74" t="s">
        <v>4790</v>
      </c>
      <c r="B3683" s="95">
        <v>70.650000000000006</v>
      </c>
      <c r="C3683" s="95">
        <v>4.7300000000000004</v>
      </c>
      <c r="D3683" s="95">
        <v>13.94</v>
      </c>
      <c r="E3683" s="95">
        <v>1.31</v>
      </c>
      <c r="F3683" s="95">
        <v>0.37</v>
      </c>
      <c r="G3683" s="95">
        <v>44.41</v>
      </c>
      <c r="H3683" s="95">
        <v>25</v>
      </c>
      <c r="I3683" s="95">
        <v>15.26</v>
      </c>
      <c r="J3683" s="95">
        <v>8.51</v>
      </c>
      <c r="K3683" s="95">
        <v>16</v>
      </c>
      <c r="L3683" s="95">
        <v>7.49</v>
      </c>
      <c r="M3683" s="95">
        <v>1.1599999999999999</v>
      </c>
      <c r="N3683" s="95">
        <v>2.13</v>
      </c>
      <c r="O3683" s="95">
        <v>133.09</v>
      </c>
      <c r="P3683" s="95">
        <v>-0.4</v>
      </c>
      <c r="Q3683" s="95">
        <v>1.04</v>
      </c>
      <c r="R3683" s="95">
        <v>9.43</v>
      </c>
      <c r="S3683" s="95">
        <v>2.65</v>
      </c>
      <c r="T3683" s="95">
        <v>6.43</v>
      </c>
      <c r="U3683" s="95">
        <v>0.28000000000000003</v>
      </c>
      <c r="V3683" s="95">
        <v>0.72</v>
      </c>
      <c r="W3683" s="95">
        <v>0.17</v>
      </c>
      <c r="X3683" s="95">
        <v>0.52</v>
      </c>
      <c r="Y3683" s="95">
        <v>4.72</v>
      </c>
      <c r="Z3683" s="74" t="s">
        <v>1111</v>
      </c>
      <c r="AA3683" s="95">
        <v>53.76</v>
      </c>
      <c r="AB3683" s="95">
        <v>5.07</v>
      </c>
      <c r="AC3683" s="74" t="s">
        <v>1111</v>
      </c>
      <c r="AD3683" s="95">
        <v>7970648220</v>
      </c>
    </row>
    <row r="3684" spans="1:30" x14ac:dyDescent="0.2">
      <c r="A3684" s="74" t="s">
        <v>4791</v>
      </c>
      <c r="B3684" s="95">
        <v>0.83</v>
      </c>
      <c r="C3684" s="95"/>
      <c r="D3684" s="95">
        <v>-2.33</v>
      </c>
      <c r="E3684" s="95">
        <v>1.1399999999999999</v>
      </c>
      <c r="F3684" s="95">
        <v>1.06</v>
      </c>
      <c r="G3684" s="95">
        <v>64.05</v>
      </c>
      <c r="H3684" s="95">
        <v>-1887.8</v>
      </c>
      <c r="I3684" s="95">
        <v>-1887.8</v>
      </c>
      <c r="J3684" s="95">
        <v>-2.33</v>
      </c>
      <c r="K3684" s="95">
        <v>-0.55000000000000004</v>
      </c>
      <c r="L3684" s="95">
        <v>1.78</v>
      </c>
      <c r="M3684" s="95">
        <v>-0.87</v>
      </c>
      <c r="N3684" s="95">
        <v>43.96</v>
      </c>
      <c r="O3684" s="95">
        <v>1.36</v>
      </c>
      <c r="P3684" s="95">
        <v>-6.68</v>
      </c>
      <c r="Q3684" s="95">
        <v>14.41</v>
      </c>
      <c r="R3684" s="95">
        <v>-48.91</v>
      </c>
      <c r="S3684" s="95">
        <v>-45.66</v>
      </c>
      <c r="T3684" s="95">
        <v>-48.68</v>
      </c>
      <c r="U3684" s="95">
        <v>0.93</v>
      </c>
      <c r="V3684" s="95">
        <v>7.0000000000000007E-2</v>
      </c>
      <c r="W3684" s="95">
        <v>0.02</v>
      </c>
      <c r="X3684" s="95">
        <v>13.87</v>
      </c>
      <c r="Y3684" s="95"/>
      <c r="Z3684" s="74" t="s">
        <v>1111</v>
      </c>
      <c r="AA3684" s="95">
        <v>0.73</v>
      </c>
      <c r="AB3684" s="95">
        <v>-0.36</v>
      </c>
      <c r="AC3684" s="74" t="s">
        <v>1111</v>
      </c>
      <c r="AD3684" s="95">
        <v>54428329</v>
      </c>
    </row>
    <row r="3685" spans="1:30" x14ac:dyDescent="0.2">
      <c r="A3685" s="74" t="s">
        <v>4792</v>
      </c>
      <c r="B3685" s="95">
        <v>223</v>
      </c>
      <c r="C3685" s="95"/>
      <c r="D3685" s="95">
        <v>-521.35</v>
      </c>
      <c r="E3685" s="95">
        <v>30.89</v>
      </c>
      <c r="F3685" s="95">
        <v>7.69</v>
      </c>
      <c r="G3685" s="95">
        <v>67.489999999999995</v>
      </c>
      <c r="H3685" s="95">
        <v>2.62</v>
      </c>
      <c r="I3685" s="95">
        <v>-2.84</v>
      </c>
      <c r="J3685" s="95">
        <v>565.42999999999995</v>
      </c>
      <c r="K3685" s="95">
        <v>581.20000000000005</v>
      </c>
      <c r="L3685" s="95">
        <v>15.76</v>
      </c>
      <c r="M3685" s="95">
        <v>0.86</v>
      </c>
      <c r="N3685" s="95">
        <v>14.83</v>
      </c>
      <c r="O3685" s="95">
        <v>14.26</v>
      </c>
      <c r="P3685" s="95">
        <v>-22.23</v>
      </c>
      <c r="Q3685" s="95">
        <v>5.72</v>
      </c>
      <c r="R3685" s="95">
        <v>-5.92</v>
      </c>
      <c r="S3685" s="95">
        <v>-1.48</v>
      </c>
      <c r="T3685" s="95">
        <v>1.42</v>
      </c>
      <c r="U3685" s="95">
        <v>0.25</v>
      </c>
      <c r="V3685" s="95">
        <v>0.75</v>
      </c>
      <c r="W3685" s="95">
        <v>0.52</v>
      </c>
      <c r="X3685" s="95">
        <v>27.93</v>
      </c>
      <c r="Y3685" s="95"/>
      <c r="Z3685" s="74" t="s">
        <v>1111</v>
      </c>
      <c r="AA3685" s="95">
        <v>7.22</v>
      </c>
      <c r="AB3685" s="95">
        <v>-0.43</v>
      </c>
      <c r="AC3685" s="74" t="s">
        <v>1111</v>
      </c>
      <c r="AD3685" s="95">
        <v>15379707900</v>
      </c>
    </row>
    <row r="3686" spans="1:30" x14ac:dyDescent="0.2">
      <c r="A3686" s="74" t="s">
        <v>4793</v>
      </c>
      <c r="B3686" s="95">
        <v>2.83</v>
      </c>
      <c r="C3686" s="95"/>
      <c r="D3686" s="95">
        <v>-6.61</v>
      </c>
      <c r="E3686" s="95">
        <v>1.58</v>
      </c>
      <c r="F3686" s="95">
        <v>1.34</v>
      </c>
      <c r="G3686" s="95">
        <v>-1.2</v>
      </c>
      <c r="H3686" s="95">
        <v>-36.56</v>
      </c>
      <c r="I3686" s="95">
        <v>-36.96</v>
      </c>
      <c r="J3686" s="95">
        <v>-6.68</v>
      </c>
      <c r="K3686" s="95">
        <v>-5.36</v>
      </c>
      <c r="L3686" s="95">
        <v>1.32</v>
      </c>
      <c r="M3686" s="95">
        <v>-0.31</v>
      </c>
      <c r="N3686" s="95">
        <v>2.44</v>
      </c>
      <c r="O3686" s="95">
        <v>1.69</v>
      </c>
      <c r="P3686" s="95">
        <v>-15.99</v>
      </c>
      <c r="Q3686" s="95">
        <v>7.34</v>
      </c>
      <c r="R3686" s="95">
        <v>-23.98</v>
      </c>
      <c r="S3686" s="95">
        <v>-20.29</v>
      </c>
      <c r="T3686" s="95">
        <v>-23.14</v>
      </c>
      <c r="U3686" s="95">
        <v>0.85</v>
      </c>
      <c r="V3686" s="95">
        <v>0.15</v>
      </c>
      <c r="W3686" s="95">
        <v>0.55000000000000004</v>
      </c>
      <c r="X3686" s="95">
        <v>5.69</v>
      </c>
      <c r="Y3686" s="95"/>
      <c r="Z3686" s="74" t="s">
        <v>1111</v>
      </c>
      <c r="AA3686" s="95">
        <v>1.79</v>
      </c>
      <c r="AB3686" s="95">
        <v>-0.43</v>
      </c>
      <c r="AC3686" s="74" t="s">
        <v>1111</v>
      </c>
      <c r="AD3686" s="95">
        <v>36190606</v>
      </c>
    </row>
    <row r="3687" spans="1:30" x14ac:dyDescent="0.2">
      <c r="A3687" s="74" t="s">
        <v>4794</v>
      </c>
      <c r="B3687" s="95">
        <v>477.62</v>
      </c>
      <c r="C3687" s="95">
        <v>0.62</v>
      </c>
      <c r="D3687" s="95">
        <v>31.8</v>
      </c>
      <c r="E3687" s="95">
        <v>19.43</v>
      </c>
      <c r="F3687" s="95">
        <v>8.39</v>
      </c>
      <c r="G3687" s="95">
        <v>30.08</v>
      </c>
      <c r="H3687" s="95">
        <v>15.09</v>
      </c>
      <c r="I3687" s="95">
        <v>11.81</v>
      </c>
      <c r="J3687" s="95">
        <v>24.89</v>
      </c>
      <c r="K3687" s="95">
        <v>25.25</v>
      </c>
      <c r="L3687" s="95">
        <v>0.36</v>
      </c>
      <c r="M3687" s="95">
        <v>0.28000000000000003</v>
      </c>
      <c r="N3687" s="95">
        <v>3.75</v>
      </c>
      <c r="O3687" s="95">
        <v>21.17</v>
      </c>
      <c r="P3687" s="95">
        <v>-29.19</v>
      </c>
      <c r="Q3687" s="95">
        <v>2.25</v>
      </c>
      <c r="R3687" s="95">
        <v>61.12</v>
      </c>
      <c r="S3687" s="95">
        <v>26.39</v>
      </c>
      <c r="T3687" s="95">
        <v>44.65</v>
      </c>
      <c r="U3687" s="95">
        <v>0.43</v>
      </c>
      <c r="V3687" s="95">
        <v>0.56999999999999995</v>
      </c>
      <c r="W3687" s="95">
        <v>2.23</v>
      </c>
      <c r="X3687" s="95">
        <v>10.75</v>
      </c>
      <c r="Y3687" s="95">
        <v>23.38</v>
      </c>
      <c r="Z3687" s="74" t="s">
        <v>1111</v>
      </c>
      <c r="AA3687" s="95">
        <v>24.58</v>
      </c>
      <c r="AB3687" s="95">
        <v>15.02</v>
      </c>
      <c r="AC3687" s="74" t="s">
        <v>1111</v>
      </c>
      <c r="AD3687" s="95">
        <v>19146830560</v>
      </c>
    </row>
    <row r="3688" spans="1:30" x14ac:dyDescent="0.2">
      <c r="A3688" s="74" t="s">
        <v>4795</v>
      </c>
      <c r="B3688" s="95">
        <v>52</v>
      </c>
      <c r="C3688" s="95">
        <v>3.26</v>
      </c>
      <c r="D3688" s="95">
        <v>20.21</v>
      </c>
      <c r="E3688" s="95">
        <v>1.74</v>
      </c>
      <c r="F3688" s="95">
        <v>0.49</v>
      </c>
      <c r="G3688" s="95">
        <v>53.88</v>
      </c>
      <c r="H3688" s="95">
        <v>16.47</v>
      </c>
      <c r="I3688" s="95">
        <v>9.81</v>
      </c>
      <c r="J3688" s="95">
        <v>12.04</v>
      </c>
      <c r="K3688" s="95">
        <v>20.260000000000002</v>
      </c>
      <c r="L3688" s="95">
        <v>8.2200000000000006</v>
      </c>
      <c r="M3688" s="95">
        <v>1.19</v>
      </c>
      <c r="N3688" s="95">
        <v>1.98</v>
      </c>
      <c r="O3688" s="95">
        <v>145.29</v>
      </c>
      <c r="P3688" s="95">
        <v>-0.54</v>
      </c>
      <c r="Q3688" s="95">
        <v>1.04</v>
      </c>
      <c r="R3688" s="95">
        <v>8.6</v>
      </c>
      <c r="S3688" s="95">
        <v>2.41</v>
      </c>
      <c r="T3688" s="95">
        <v>5.93</v>
      </c>
      <c r="U3688" s="95">
        <v>0.28000000000000003</v>
      </c>
      <c r="V3688" s="95">
        <v>0.72</v>
      </c>
      <c r="W3688" s="95">
        <v>0.25</v>
      </c>
      <c r="X3688" s="95">
        <v>2.48</v>
      </c>
      <c r="Y3688" s="95">
        <v>-2.06</v>
      </c>
      <c r="Z3688" s="74" t="s">
        <v>1111</v>
      </c>
      <c r="AA3688" s="95">
        <v>29.92</v>
      </c>
      <c r="AB3688" s="95">
        <v>2.57</v>
      </c>
      <c r="AC3688" s="74" t="s">
        <v>1111</v>
      </c>
      <c r="AD3688" s="95">
        <v>4649299200</v>
      </c>
    </row>
    <row r="3689" spans="1:30" x14ac:dyDescent="0.2">
      <c r="A3689" s="74" t="s">
        <v>4796</v>
      </c>
      <c r="B3689" s="95">
        <v>112.75</v>
      </c>
      <c r="C3689" s="95"/>
      <c r="D3689" s="95">
        <v>42.32</v>
      </c>
      <c r="E3689" s="95">
        <v>2.57</v>
      </c>
      <c r="F3689" s="95">
        <v>0.56999999999999995</v>
      </c>
      <c r="G3689" s="95">
        <v>29.14</v>
      </c>
      <c r="H3689" s="95">
        <v>12.97</v>
      </c>
      <c r="I3689" s="95">
        <v>2.68</v>
      </c>
      <c r="J3689" s="95">
        <v>8.73</v>
      </c>
      <c r="K3689" s="95">
        <v>16.43</v>
      </c>
      <c r="L3689" s="95">
        <v>7.69</v>
      </c>
      <c r="M3689" s="95">
        <v>2.27</v>
      </c>
      <c r="N3689" s="95">
        <v>1.1299999999999999</v>
      </c>
      <c r="O3689" s="95">
        <v>6.8</v>
      </c>
      <c r="P3689" s="95">
        <v>-0.68</v>
      </c>
      <c r="Q3689" s="95">
        <v>1.99</v>
      </c>
      <c r="R3689" s="95">
        <v>6.08</v>
      </c>
      <c r="S3689" s="95">
        <v>1.34</v>
      </c>
      <c r="T3689" s="95">
        <v>7.37</v>
      </c>
      <c r="U3689" s="95">
        <v>0.22</v>
      </c>
      <c r="V3689" s="95">
        <v>0.75</v>
      </c>
      <c r="W3689" s="95">
        <v>0.5</v>
      </c>
      <c r="X3689" s="95">
        <v>4.37</v>
      </c>
      <c r="Y3689" s="95"/>
      <c r="Z3689" s="74" t="s">
        <v>1111</v>
      </c>
      <c r="AA3689" s="95">
        <v>43.83</v>
      </c>
      <c r="AB3689" s="95">
        <v>2.66</v>
      </c>
      <c r="AC3689" s="74" t="s">
        <v>1111</v>
      </c>
      <c r="AD3689" s="95">
        <v>7054057175</v>
      </c>
    </row>
    <row r="3690" spans="1:30" x14ac:dyDescent="0.2">
      <c r="A3690" s="74" t="s">
        <v>4797</v>
      </c>
      <c r="B3690" s="95">
        <v>79.94</v>
      </c>
      <c r="C3690" s="95">
        <v>0.68</v>
      </c>
      <c r="D3690" s="95">
        <v>31.94</v>
      </c>
      <c r="E3690" s="95">
        <v>5.31</v>
      </c>
      <c r="F3690" s="95">
        <v>4.8</v>
      </c>
      <c r="G3690" s="95">
        <v>50.12</v>
      </c>
      <c r="H3690" s="95">
        <v>23.5</v>
      </c>
      <c r="I3690" s="95">
        <v>22.16</v>
      </c>
      <c r="J3690" s="95">
        <v>30.13</v>
      </c>
      <c r="K3690" s="95">
        <v>26.7</v>
      </c>
      <c r="L3690" s="95">
        <v>-3.43</v>
      </c>
      <c r="M3690" s="95">
        <v>-0.6</v>
      </c>
      <c r="N3690" s="95">
        <v>7.08</v>
      </c>
      <c r="O3690" s="95">
        <v>7.57</v>
      </c>
      <c r="P3690" s="95">
        <v>-15.99</v>
      </c>
      <c r="Q3690" s="95">
        <v>10.65</v>
      </c>
      <c r="R3690" s="95">
        <v>16.62</v>
      </c>
      <c r="S3690" s="95">
        <v>15.02</v>
      </c>
      <c r="T3690" s="95">
        <v>16.62</v>
      </c>
      <c r="U3690" s="95">
        <v>0.9</v>
      </c>
      <c r="V3690" s="95">
        <v>0.1</v>
      </c>
      <c r="W3690" s="95">
        <v>0.68</v>
      </c>
      <c r="X3690" s="95">
        <v>7.22</v>
      </c>
      <c r="Y3690" s="95">
        <v>12.7</v>
      </c>
      <c r="Z3690" s="74" t="s">
        <v>1111</v>
      </c>
      <c r="AA3690" s="95">
        <v>15.06</v>
      </c>
      <c r="AB3690" s="95">
        <v>2.5</v>
      </c>
      <c r="AC3690" s="74" t="s">
        <v>1111</v>
      </c>
      <c r="AD3690" s="95">
        <v>4822916098</v>
      </c>
    </row>
    <row r="3691" spans="1:30" x14ac:dyDescent="0.2">
      <c r="A3691" s="74" t="s">
        <v>4798</v>
      </c>
      <c r="B3691" s="95">
        <v>28.03</v>
      </c>
      <c r="C3691" s="95">
        <v>3.71</v>
      </c>
      <c r="D3691" s="95">
        <v>520.80999999999995</v>
      </c>
      <c r="E3691" s="95">
        <v>1.0900000000000001</v>
      </c>
      <c r="F3691" s="95">
        <v>0.75</v>
      </c>
      <c r="G3691" s="95">
        <v>15.95</v>
      </c>
      <c r="H3691" s="95">
        <v>0.28000000000000003</v>
      </c>
      <c r="I3691" s="95">
        <v>0.13</v>
      </c>
      <c r="J3691" s="95">
        <v>253.57</v>
      </c>
      <c r="K3691" s="95">
        <v>150.5</v>
      </c>
      <c r="L3691" s="95">
        <v>-103.07</v>
      </c>
      <c r="M3691" s="95">
        <v>-0.44</v>
      </c>
      <c r="N3691" s="95">
        <v>0.7</v>
      </c>
      <c r="O3691" s="95">
        <v>1.81</v>
      </c>
      <c r="P3691" s="95">
        <v>-2.46</v>
      </c>
      <c r="Q3691" s="95">
        <v>2.5</v>
      </c>
      <c r="R3691" s="95">
        <v>0.21</v>
      </c>
      <c r="S3691" s="95">
        <v>0.14000000000000001</v>
      </c>
      <c r="T3691" s="95">
        <v>0.28000000000000003</v>
      </c>
      <c r="U3691" s="95">
        <v>0.69</v>
      </c>
      <c r="V3691" s="95">
        <v>0.31</v>
      </c>
      <c r="W3691" s="95">
        <v>1.08</v>
      </c>
      <c r="X3691" s="95">
        <v>-3.6</v>
      </c>
      <c r="Y3691" s="95">
        <v>-47.29</v>
      </c>
      <c r="Z3691" s="74" t="s">
        <v>1111</v>
      </c>
      <c r="AA3691" s="95">
        <v>25.69</v>
      </c>
      <c r="AB3691" s="95">
        <v>0.05</v>
      </c>
      <c r="AC3691" s="74" t="s">
        <v>1111</v>
      </c>
      <c r="AD3691" s="95">
        <v>328629326</v>
      </c>
    </row>
    <row r="3692" spans="1:30" x14ac:dyDescent="0.2">
      <c r="A3692" s="74" t="s">
        <v>4799</v>
      </c>
      <c r="B3692" s="95">
        <v>4.49</v>
      </c>
      <c r="C3692" s="95"/>
      <c r="D3692" s="95">
        <v>25.69</v>
      </c>
      <c r="E3692" s="95">
        <v>1.48</v>
      </c>
      <c r="F3692" s="95">
        <v>1.31</v>
      </c>
      <c r="G3692" s="95">
        <v>37.06</v>
      </c>
      <c r="H3692" s="95">
        <v>16.8</v>
      </c>
      <c r="I3692" s="95">
        <v>13.78</v>
      </c>
      <c r="J3692" s="95">
        <v>21.08</v>
      </c>
      <c r="K3692" s="95">
        <v>20.260000000000002</v>
      </c>
      <c r="L3692" s="95">
        <v>-0.83</v>
      </c>
      <c r="M3692" s="95">
        <v>-0.06</v>
      </c>
      <c r="N3692" s="95">
        <v>3.54</v>
      </c>
      <c r="O3692" s="95">
        <v>7.62</v>
      </c>
      <c r="P3692" s="95">
        <v>-1.81</v>
      </c>
      <c r="Q3692" s="95">
        <v>2.58</v>
      </c>
      <c r="R3692" s="95">
        <v>5.76</v>
      </c>
      <c r="S3692" s="95">
        <v>5.09</v>
      </c>
      <c r="T3692" s="95">
        <v>6.77</v>
      </c>
      <c r="U3692" s="95">
        <v>0.88</v>
      </c>
      <c r="V3692" s="95">
        <v>0.12</v>
      </c>
      <c r="W3692" s="95">
        <v>0.37</v>
      </c>
      <c r="X3692" s="95"/>
      <c r="Y3692" s="95"/>
      <c r="Z3692" s="74" t="s">
        <v>1111</v>
      </c>
      <c r="AA3692" s="95">
        <v>3.04</v>
      </c>
      <c r="AB3692" s="95">
        <v>0.18</v>
      </c>
      <c r="AC3692" s="74" t="s">
        <v>1111</v>
      </c>
      <c r="AD3692" s="95">
        <v>518008500</v>
      </c>
    </row>
    <row r="3693" spans="1:30" x14ac:dyDescent="0.2">
      <c r="A3693" s="74" t="s">
        <v>4800</v>
      </c>
      <c r="B3693" s="95">
        <v>40.6</v>
      </c>
      <c r="C3693" s="95">
        <v>3.18</v>
      </c>
      <c r="D3693" s="95">
        <v>11.89</v>
      </c>
      <c r="E3693" s="95">
        <v>1.35</v>
      </c>
      <c r="F3693" s="95">
        <v>0.18</v>
      </c>
      <c r="G3693" s="95">
        <v>0</v>
      </c>
      <c r="H3693" s="95">
        <v>57.22</v>
      </c>
      <c r="I3693" s="95">
        <v>40.06</v>
      </c>
      <c r="J3693" s="95">
        <v>8.32</v>
      </c>
      <c r="K3693" s="95">
        <v>-2.92</v>
      </c>
      <c r="L3693" s="95">
        <v>-11.24</v>
      </c>
      <c r="M3693" s="95">
        <v>-1.82</v>
      </c>
      <c r="N3693" s="95">
        <v>4.76</v>
      </c>
      <c r="O3693" s="95"/>
      <c r="P3693" s="95">
        <v>-0.18</v>
      </c>
      <c r="Q3693" s="95"/>
      <c r="R3693" s="95">
        <v>11.35</v>
      </c>
      <c r="S3693" s="95">
        <v>1.53</v>
      </c>
      <c r="T3693" s="95">
        <v>11.62</v>
      </c>
      <c r="U3693" s="95">
        <v>0.14000000000000001</v>
      </c>
      <c r="V3693" s="95">
        <v>0.86</v>
      </c>
      <c r="W3693" s="95">
        <v>0.04</v>
      </c>
      <c r="X3693" s="95">
        <v>39.53</v>
      </c>
      <c r="Y3693" s="95">
        <v>18.79</v>
      </c>
      <c r="Z3693" s="74" t="s">
        <v>1111</v>
      </c>
      <c r="AA3693" s="95">
        <v>30.08</v>
      </c>
      <c r="AB3693" s="95">
        <v>3.41</v>
      </c>
      <c r="AC3693" s="74" t="s">
        <v>1111</v>
      </c>
      <c r="AD3693" s="95">
        <v>3830817060</v>
      </c>
    </row>
    <row r="3694" spans="1:30" x14ac:dyDescent="0.2">
      <c r="A3694" s="74" t="s">
        <v>4801</v>
      </c>
      <c r="B3694" s="95">
        <v>27.52</v>
      </c>
      <c r="C3694" s="95"/>
      <c r="D3694" s="95">
        <v>-1181.67</v>
      </c>
      <c r="E3694" s="95">
        <v>2.58</v>
      </c>
      <c r="F3694" s="95">
        <v>0.76</v>
      </c>
      <c r="G3694" s="95">
        <v>8.9499999999999993</v>
      </c>
      <c r="H3694" s="95">
        <v>1.45</v>
      </c>
      <c r="I3694" s="95">
        <v>-0.04</v>
      </c>
      <c r="J3694" s="95">
        <v>33.32</v>
      </c>
      <c r="K3694" s="95">
        <v>46.49</v>
      </c>
      <c r="L3694" s="95">
        <v>13.17</v>
      </c>
      <c r="M3694" s="95">
        <v>1.02</v>
      </c>
      <c r="N3694" s="95">
        <v>0.48</v>
      </c>
      <c r="O3694" s="95">
        <v>6.91</v>
      </c>
      <c r="P3694" s="95">
        <v>-1.2</v>
      </c>
      <c r="Q3694" s="95">
        <v>1.43</v>
      </c>
      <c r="R3694" s="95">
        <v>-0.22</v>
      </c>
      <c r="S3694" s="95">
        <v>-0.06</v>
      </c>
      <c r="T3694" s="95">
        <v>2.35</v>
      </c>
      <c r="U3694" s="95">
        <v>0.28999999999999998</v>
      </c>
      <c r="V3694" s="95">
        <v>0.71</v>
      </c>
      <c r="W3694" s="95">
        <v>1.57</v>
      </c>
      <c r="X3694" s="95">
        <v>6.68</v>
      </c>
      <c r="Y3694" s="95">
        <v>-31.88</v>
      </c>
      <c r="Z3694" s="74" t="s">
        <v>1111</v>
      </c>
      <c r="AA3694" s="95">
        <v>10.69</v>
      </c>
      <c r="AB3694" s="95">
        <v>-0.02</v>
      </c>
      <c r="AC3694" s="74" t="s">
        <v>1111</v>
      </c>
      <c r="AD3694" s="95">
        <v>6705949760</v>
      </c>
    </row>
    <row r="3695" spans="1:30" x14ac:dyDescent="0.2">
      <c r="A3695" s="74" t="s">
        <v>4802</v>
      </c>
      <c r="B3695" s="95">
        <v>47.28</v>
      </c>
      <c r="C3695" s="95"/>
      <c r="D3695" s="95">
        <v>46.25</v>
      </c>
      <c r="E3695" s="95">
        <v>-39.14</v>
      </c>
      <c r="F3695" s="95">
        <v>2.36</v>
      </c>
      <c r="G3695" s="95">
        <v>37.270000000000003</v>
      </c>
      <c r="H3695" s="95">
        <v>10.55</v>
      </c>
      <c r="I3695" s="95">
        <v>6.11</v>
      </c>
      <c r="J3695" s="95">
        <v>26.78</v>
      </c>
      <c r="K3695" s="95">
        <v>31.72</v>
      </c>
      <c r="L3695" s="95">
        <v>4.95</v>
      </c>
      <c r="M3695" s="95"/>
      <c r="N3695" s="95">
        <v>2.83</v>
      </c>
      <c r="O3695" s="95">
        <v>26.35</v>
      </c>
      <c r="P3695" s="95">
        <v>-4.62</v>
      </c>
      <c r="Q3695" s="95">
        <v>1.23</v>
      </c>
      <c r="R3695" s="95">
        <v>-84.64</v>
      </c>
      <c r="S3695" s="95">
        <v>5.1100000000000003</v>
      </c>
      <c r="T3695" s="95">
        <v>14.17</v>
      </c>
      <c r="U3695" s="95">
        <v>-0.06</v>
      </c>
      <c r="V3695" s="95">
        <v>1.06</v>
      </c>
      <c r="W3695" s="95">
        <v>0.84</v>
      </c>
      <c r="X3695" s="95"/>
      <c r="Y3695" s="95"/>
      <c r="Z3695" s="74" t="s">
        <v>1111</v>
      </c>
      <c r="AA3695" s="95">
        <v>-1.21</v>
      </c>
      <c r="AB3695" s="95">
        <v>1.02</v>
      </c>
      <c r="AC3695" s="74" t="s">
        <v>1111</v>
      </c>
      <c r="AD3695" s="95">
        <v>16613931960</v>
      </c>
    </row>
    <row r="3696" spans="1:30" x14ac:dyDescent="0.2">
      <c r="A3696" s="74" t="s">
        <v>4803</v>
      </c>
      <c r="B3696" s="95">
        <v>155.03</v>
      </c>
      <c r="C3696" s="95">
        <v>1.46</v>
      </c>
      <c r="D3696" s="95">
        <v>25.83</v>
      </c>
      <c r="E3696" s="95">
        <v>5.89</v>
      </c>
      <c r="F3696" s="95">
        <v>1.68</v>
      </c>
      <c r="G3696" s="95">
        <v>40.53</v>
      </c>
      <c r="H3696" s="95">
        <v>12.22</v>
      </c>
      <c r="I3696" s="95">
        <v>8.7100000000000009</v>
      </c>
      <c r="J3696" s="95">
        <v>18.399999999999999</v>
      </c>
      <c r="K3696" s="95">
        <v>21.15</v>
      </c>
      <c r="L3696" s="95">
        <v>2.75</v>
      </c>
      <c r="M3696" s="95">
        <v>0.88</v>
      </c>
      <c r="N3696" s="95">
        <v>2.25</v>
      </c>
      <c r="O3696" s="95">
        <v>20.04</v>
      </c>
      <c r="P3696" s="95">
        <v>-2.52</v>
      </c>
      <c r="Q3696" s="95">
        <v>1.34</v>
      </c>
      <c r="R3696" s="95">
        <v>22.79</v>
      </c>
      <c r="S3696" s="95">
        <v>6.51</v>
      </c>
      <c r="T3696" s="95">
        <v>11.98</v>
      </c>
      <c r="U3696" s="95">
        <v>0.28999999999999998</v>
      </c>
      <c r="V3696" s="95">
        <v>0.71</v>
      </c>
      <c r="W3696" s="95">
        <v>0.75</v>
      </c>
      <c r="X3696" s="95">
        <v>-0.57999999999999996</v>
      </c>
      <c r="Y3696" s="95">
        <v>-5.51</v>
      </c>
      <c r="Z3696" s="74" t="s">
        <v>1111</v>
      </c>
      <c r="AA3696" s="95">
        <v>26.34</v>
      </c>
      <c r="AB3696" s="95">
        <v>6</v>
      </c>
      <c r="AC3696" s="74" t="s">
        <v>1111</v>
      </c>
      <c r="AD3696" s="95">
        <v>36804261527</v>
      </c>
    </row>
    <row r="3697" spans="1:30" x14ac:dyDescent="0.2">
      <c r="A3697" s="74" t="s">
        <v>4804</v>
      </c>
      <c r="B3697" s="95">
        <v>8.91</v>
      </c>
      <c r="C3697" s="95"/>
      <c r="D3697" s="95">
        <v>135.61000000000001</v>
      </c>
      <c r="E3697" s="95">
        <v>1.37</v>
      </c>
      <c r="F3697" s="95">
        <v>0.59</v>
      </c>
      <c r="G3697" s="95">
        <v>20.95</v>
      </c>
      <c r="H3697" s="95">
        <v>2.88</v>
      </c>
      <c r="I3697" s="95">
        <v>0.44</v>
      </c>
      <c r="J3697" s="95">
        <v>20.7</v>
      </c>
      <c r="K3697" s="95">
        <v>23.84</v>
      </c>
      <c r="L3697" s="95">
        <v>3.14</v>
      </c>
      <c r="M3697" s="95">
        <v>0.21</v>
      </c>
      <c r="N3697" s="95">
        <v>0.6</v>
      </c>
      <c r="O3697" s="95">
        <v>1.88</v>
      </c>
      <c r="P3697" s="95">
        <v>-1.53</v>
      </c>
      <c r="Q3697" s="95">
        <v>2.02</v>
      </c>
      <c r="R3697" s="95">
        <v>1.01</v>
      </c>
      <c r="S3697" s="95">
        <v>0.43</v>
      </c>
      <c r="T3697" s="95">
        <v>1.62</v>
      </c>
      <c r="U3697" s="95">
        <v>0.43</v>
      </c>
      <c r="V3697" s="95">
        <v>0.56999999999999995</v>
      </c>
      <c r="W3697" s="95">
        <v>0.99</v>
      </c>
      <c r="X3697" s="95">
        <v>-7.15</v>
      </c>
      <c r="Y3697" s="95"/>
      <c r="Z3697" s="74" t="s">
        <v>1111</v>
      </c>
      <c r="AA3697" s="95">
        <v>6.49</v>
      </c>
      <c r="AB3697" s="95">
        <v>7.0000000000000007E-2</v>
      </c>
      <c r="AC3697" s="74" t="s">
        <v>1111</v>
      </c>
      <c r="AD3697" s="95">
        <v>71874297</v>
      </c>
    </row>
    <row r="3698" spans="1:30" x14ac:dyDescent="0.2">
      <c r="A3698" s="74" t="s">
        <v>4805</v>
      </c>
      <c r="B3698" s="95">
        <v>29.56</v>
      </c>
      <c r="C3698" s="95">
        <v>5.62</v>
      </c>
      <c r="D3698" s="95">
        <v>-16.760000000000002</v>
      </c>
      <c r="E3698" s="95">
        <v>1.52</v>
      </c>
      <c r="F3698" s="95">
        <v>0.65</v>
      </c>
      <c r="G3698" s="95">
        <v>77.95</v>
      </c>
      <c r="H3698" s="95">
        <v>28.28</v>
      </c>
      <c r="I3698" s="95">
        <v>-21.26</v>
      </c>
      <c r="J3698" s="95">
        <v>12.6</v>
      </c>
      <c r="K3698" s="95">
        <v>16.22</v>
      </c>
      <c r="L3698" s="95">
        <v>3.62</v>
      </c>
      <c r="M3698" s="95">
        <v>0.44</v>
      </c>
      <c r="N3698" s="95">
        <v>3.56</v>
      </c>
      <c r="O3698" s="95">
        <v>5.85</v>
      </c>
      <c r="P3698" s="95">
        <v>-0.79</v>
      </c>
      <c r="Q3698" s="95">
        <v>2.62</v>
      </c>
      <c r="R3698" s="95">
        <v>-9.08</v>
      </c>
      <c r="S3698" s="95">
        <v>-3.87</v>
      </c>
      <c r="T3698" s="95">
        <v>4.7699999999999996</v>
      </c>
      <c r="U3698" s="95">
        <v>0.43</v>
      </c>
      <c r="V3698" s="95">
        <v>0.56999999999999995</v>
      </c>
      <c r="W3698" s="95">
        <v>0.18</v>
      </c>
      <c r="X3698" s="95">
        <v>-0.16</v>
      </c>
      <c r="Y3698" s="95">
        <v>16.59</v>
      </c>
      <c r="Z3698" s="74" t="s">
        <v>1111</v>
      </c>
      <c r="AA3698" s="95">
        <v>19.420000000000002</v>
      </c>
      <c r="AB3698" s="95">
        <v>-1.76</v>
      </c>
      <c r="AC3698" s="74" t="s">
        <v>1111</v>
      </c>
      <c r="AD3698" s="95">
        <v>22191162004</v>
      </c>
    </row>
    <row r="3699" spans="1:30" x14ac:dyDescent="0.2">
      <c r="A3699" s="74" t="s">
        <v>4806</v>
      </c>
      <c r="B3699" s="95">
        <v>5.27</v>
      </c>
      <c r="C3699" s="95">
        <v>2.2799999999999998</v>
      </c>
      <c r="D3699" s="95">
        <v>-30.39</v>
      </c>
      <c r="E3699" s="95">
        <v>3.78</v>
      </c>
      <c r="F3699" s="95">
        <v>2.1800000000000002</v>
      </c>
      <c r="G3699" s="95">
        <v>8.09</v>
      </c>
      <c r="H3699" s="95">
        <v>-7.6</v>
      </c>
      <c r="I3699" s="95">
        <v>-7.5</v>
      </c>
      <c r="J3699" s="95">
        <v>-30.02</v>
      </c>
      <c r="K3699" s="95">
        <v>-26.66</v>
      </c>
      <c r="L3699" s="95">
        <v>3.36</v>
      </c>
      <c r="M3699" s="95">
        <v>-0.42</v>
      </c>
      <c r="N3699" s="95">
        <v>2.2799999999999998</v>
      </c>
      <c r="O3699" s="95">
        <v>8.1199999999999992</v>
      </c>
      <c r="P3699" s="95">
        <v>-5.44</v>
      </c>
      <c r="Q3699" s="95">
        <v>1.82</v>
      </c>
      <c r="R3699" s="95">
        <v>-12.43</v>
      </c>
      <c r="S3699" s="95">
        <v>-7.19</v>
      </c>
      <c r="T3699" s="95">
        <v>-12.74</v>
      </c>
      <c r="U3699" s="95">
        <v>0.57999999999999996</v>
      </c>
      <c r="V3699" s="95">
        <v>0.42</v>
      </c>
      <c r="W3699" s="95">
        <v>0.96</v>
      </c>
      <c r="X3699" s="95">
        <v>-28.8</v>
      </c>
      <c r="Y3699" s="95"/>
      <c r="Z3699" s="74" t="s">
        <v>1111</v>
      </c>
      <c r="AA3699" s="95">
        <v>1.39</v>
      </c>
      <c r="AB3699" s="95">
        <v>-0.17</v>
      </c>
      <c r="AC3699" s="74" t="s">
        <v>1111</v>
      </c>
      <c r="AD3699" s="95">
        <v>45986020</v>
      </c>
    </row>
    <row r="3700" spans="1:30" x14ac:dyDescent="0.2">
      <c r="A3700" s="74" t="s">
        <v>4807</v>
      </c>
      <c r="B3700" s="95">
        <v>15.65</v>
      </c>
      <c r="C3700" s="95"/>
      <c r="D3700" s="95">
        <v>-5.77</v>
      </c>
      <c r="E3700" s="95">
        <v>1.8</v>
      </c>
      <c r="F3700" s="95">
        <v>0.7</v>
      </c>
      <c r="G3700" s="95">
        <v>24.63</v>
      </c>
      <c r="H3700" s="95">
        <v>-23.22</v>
      </c>
      <c r="I3700" s="95">
        <v>-42.6</v>
      </c>
      <c r="J3700" s="95">
        <v>-10.58</v>
      </c>
      <c r="K3700" s="95">
        <v>-17.22</v>
      </c>
      <c r="L3700" s="95">
        <v>-6.65</v>
      </c>
      <c r="M3700" s="95">
        <v>1.1299999999999999</v>
      </c>
      <c r="N3700" s="95">
        <v>2.46</v>
      </c>
      <c r="O3700" s="95">
        <v>12.13</v>
      </c>
      <c r="P3700" s="95">
        <v>-0.8</v>
      </c>
      <c r="Q3700" s="95">
        <v>1.92</v>
      </c>
      <c r="R3700" s="95">
        <v>-31.3</v>
      </c>
      <c r="S3700" s="95">
        <v>-12.13</v>
      </c>
      <c r="T3700" s="95">
        <v>-9.94</v>
      </c>
      <c r="U3700" s="95">
        <v>0.39</v>
      </c>
      <c r="V3700" s="95">
        <v>0.61</v>
      </c>
      <c r="W3700" s="95">
        <v>0.28000000000000003</v>
      </c>
      <c r="X3700" s="95">
        <v>23.28</v>
      </c>
      <c r="Y3700" s="95"/>
      <c r="Z3700" s="74" t="s">
        <v>1111</v>
      </c>
      <c r="AA3700" s="95">
        <v>8.67</v>
      </c>
      <c r="AB3700" s="95">
        <v>-2.71</v>
      </c>
      <c r="AC3700" s="74" t="s">
        <v>1111</v>
      </c>
      <c r="AD3700" s="95">
        <v>2142868425</v>
      </c>
    </row>
    <row r="3701" spans="1:30" x14ac:dyDescent="0.2">
      <c r="A3701" s="74" t="s">
        <v>4808</v>
      </c>
      <c r="B3701" s="95">
        <v>24.41</v>
      </c>
      <c r="C3701" s="95">
        <v>0.82</v>
      </c>
      <c r="D3701" s="95">
        <v>10.43</v>
      </c>
      <c r="E3701" s="95">
        <v>0.93</v>
      </c>
      <c r="F3701" s="95">
        <v>0.21</v>
      </c>
      <c r="G3701" s="95">
        <v>18.68</v>
      </c>
      <c r="H3701" s="95">
        <v>14.26</v>
      </c>
      <c r="I3701" s="95">
        <v>12.13</v>
      </c>
      <c r="J3701" s="95">
        <v>8.8800000000000008</v>
      </c>
      <c r="K3701" s="95">
        <v>9.6</v>
      </c>
      <c r="L3701" s="95">
        <v>0.72</v>
      </c>
      <c r="M3701" s="95">
        <v>7.0000000000000007E-2</v>
      </c>
      <c r="N3701" s="95">
        <v>1.27</v>
      </c>
      <c r="O3701" s="95"/>
      <c r="P3701" s="95">
        <v>-0.21</v>
      </c>
      <c r="Q3701" s="95"/>
      <c r="R3701" s="95">
        <v>8.8699999999999992</v>
      </c>
      <c r="S3701" s="95">
        <v>2</v>
      </c>
      <c r="T3701" s="95">
        <v>7.66</v>
      </c>
      <c r="U3701" s="95">
        <v>0.22</v>
      </c>
      <c r="V3701" s="95">
        <v>0.78</v>
      </c>
      <c r="W3701" s="95">
        <v>0.16</v>
      </c>
      <c r="X3701" s="95">
        <v>2.5299999999999998</v>
      </c>
      <c r="Y3701" s="95"/>
      <c r="Z3701" s="74" t="s">
        <v>1111</v>
      </c>
      <c r="AA3701" s="95">
        <v>26.36</v>
      </c>
      <c r="AB3701" s="95">
        <v>2.34</v>
      </c>
      <c r="AC3701" s="74" t="s">
        <v>1111</v>
      </c>
      <c r="AD3701" s="95">
        <v>1317739676</v>
      </c>
    </row>
    <row r="3702" spans="1:30" x14ac:dyDescent="0.2">
      <c r="A3702" s="74" t="s">
        <v>4809</v>
      </c>
      <c r="B3702" s="95">
        <v>47</v>
      </c>
      <c r="C3702" s="95"/>
      <c r="D3702" s="95">
        <v>11.47</v>
      </c>
      <c r="E3702" s="95">
        <v>1.47</v>
      </c>
      <c r="F3702" s="95">
        <v>0.47</v>
      </c>
      <c r="G3702" s="95">
        <v>96.21</v>
      </c>
      <c r="H3702" s="95">
        <v>34.29</v>
      </c>
      <c r="I3702" s="95">
        <v>16.059999999999999</v>
      </c>
      <c r="J3702" s="95">
        <v>5.37</v>
      </c>
      <c r="K3702" s="95">
        <v>11.6</v>
      </c>
      <c r="L3702" s="95">
        <v>6.22</v>
      </c>
      <c r="M3702" s="95">
        <v>1.71</v>
      </c>
      <c r="N3702" s="95">
        <v>1.84</v>
      </c>
      <c r="O3702" s="95">
        <v>0.6</v>
      </c>
      <c r="P3702" s="95">
        <v>-3.26</v>
      </c>
      <c r="Q3702" s="95">
        <v>12.69</v>
      </c>
      <c r="R3702" s="95">
        <v>12.85</v>
      </c>
      <c r="S3702" s="95">
        <v>4.12</v>
      </c>
      <c r="T3702" s="95">
        <v>8.26</v>
      </c>
      <c r="U3702" s="95">
        <v>0.32</v>
      </c>
      <c r="V3702" s="95">
        <v>0.68</v>
      </c>
      <c r="W3702" s="95">
        <v>0.26</v>
      </c>
      <c r="X3702" s="95">
        <v>2.4900000000000002</v>
      </c>
      <c r="Y3702" s="95">
        <v>-2.3199999999999998</v>
      </c>
      <c r="Z3702" s="74" t="s">
        <v>1111</v>
      </c>
      <c r="AA3702" s="95">
        <v>31.88</v>
      </c>
      <c r="AB3702" s="95">
        <v>4.0999999999999996</v>
      </c>
      <c r="AC3702" s="74" t="s">
        <v>1111</v>
      </c>
      <c r="AD3702" s="95">
        <v>2049811000</v>
      </c>
    </row>
    <row r="3703" spans="1:30" x14ac:dyDescent="0.2">
      <c r="A3703" s="74" t="s">
        <v>4810</v>
      </c>
      <c r="B3703" s="95">
        <v>165.21</v>
      </c>
      <c r="C3703" s="95"/>
      <c r="D3703" s="95">
        <v>50.18</v>
      </c>
      <c r="E3703" s="95">
        <v>6.88</v>
      </c>
      <c r="F3703" s="95">
        <v>2.5</v>
      </c>
      <c r="G3703" s="95">
        <v>27.12</v>
      </c>
      <c r="H3703" s="95">
        <v>9.39</v>
      </c>
      <c r="I3703" s="95">
        <v>6.4</v>
      </c>
      <c r="J3703" s="95">
        <v>34.19</v>
      </c>
      <c r="K3703" s="95">
        <v>36.04</v>
      </c>
      <c r="L3703" s="95">
        <v>1.85</v>
      </c>
      <c r="M3703" s="95">
        <v>0.37</v>
      </c>
      <c r="N3703" s="95">
        <v>3.21</v>
      </c>
      <c r="O3703" s="95">
        <v>39.18</v>
      </c>
      <c r="P3703" s="95">
        <v>-3.98</v>
      </c>
      <c r="Q3703" s="95">
        <v>1.21</v>
      </c>
      <c r="R3703" s="95">
        <v>13.71</v>
      </c>
      <c r="S3703" s="95">
        <v>4.9800000000000004</v>
      </c>
      <c r="T3703" s="95">
        <v>8.7899999999999991</v>
      </c>
      <c r="U3703" s="95">
        <v>0.36</v>
      </c>
      <c r="V3703" s="95">
        <v>0.64</v>
      </c>
      <c r="W3703" s="95">
        <v>0.78</v>
      </c>
      <c r="X3703" s="95">
        <v>14.55</v>
      </c>
      <c r="Y3703" s="95">
        <v>19.23</v>
      </c>
      <c r="Z3703" s="74" t="s">
        <v>1111</v>
      </c>
      <c r="AA3703" s="95">
        <v>24.02</v>
      </c>
      <c r="AB3703" s="95">
        <v>3.29</v>
      </c>
      <c r="AC3703" s="74" t="s">
        <v>1111</v>
      </c>
      <c r="AD3703" s="95">
        <v>10704848034</v>
      </c>
    </row>
    <row r="3704" spans="1:30" x14ac:dyDescent="0.2">
      <c r="A3704" s="74" t="s">
        <v>4811</v>
      </c>
      <c r="B3704" s="95">
        <v>14.63</v>
      </c>
      <c r="C3704" s="95"/>
      <c r="D3704" s="95">
        <v>-4.8899999999999997</v>
      </c>
      <c r="E3704" s="95">
        <v>2.2200000000000002</v>
      </c>
      <c r="F3704" s="95">
        <v>2.02</v>
      </c>
      <c r="G3704" s="95"/>
      <c r="H3704" s="95"/>
      <c r="I3704" s="95"/>
      <c r="J3704" s="95">
        <v>-4.8899999999999997</v>
      </c>
      <c r="K3704" s="95">
        <v>-2.5499999999999998</v>
      </c>
      <c r="L3704" s="95">
        <v>2.34</v>
      </c>
      <c r="M3704" s="95">
        <v>-1.06</v>
      </c>
      <c r="N3704" s="95"/>
      <c r="O3704" s="95">
        <v>2.23</v>
      </c>
      <c r="P3704" s="95">
        <v>-129.46</v>
      </c>
      <c r="Q3704" s="95">
        <v>12.9</v>
      </c>
      <c r="R3704" s="95">
        <v>-45.34</v>
      </c>
      <c r="S3704" s="95">
        <v>-41.36</v>
      </c>
      <c r="T3704" s="95">
        <v>-45.34</v>
      </c>
      <c r="U3704" s="95">
        <v>0.91</v>
      </c>
      <c r="V3704" s="95">
        <v>0.09</v>
      </c>
      <c r="W3704" s="95">
        <v>0</v>
      </c>
      <c r="X3704" s="95"/>
      <c r="Y3704" s="95"/>
      <c r="Z3704" s="74" t="s">
        <v>1111</v>
      </c>
      <c r="AA3704" s="95">
        <v>6.6</v>
      </c>
      <c r="AB3704" s="95">
        <v>-2.99</v>
      </c>
      <c r="AC3704" s="74" t="s">
        <v>1111</v>
      </c>
      <c r="AD3704" s="95">
        <v>656240354</v>
      </c>
    </row>
    <row r="3705" spans="1:30" x14ac:dyDescent="0.2">
      <c r="A3705" s="74" t="s">
        <v>4812</v>
      </c>
      <c r="B3705" s="95">
        <v>11.47</v>
      </c>
      <c r="C3705" s="95"/>
      <c r="D3705" s="95">
        <v>7.17</v>
      </c>
      <c r="E3705" s="95">
        <v>1.25</v>
      </c>
      <c r="F3705" s="95">
        <v>0.96</v>
      </c>
      <c r="G3705" s="95">
        <v>84.09</v>
      </c>
      <c r="H3705" s="95">
        <v>21.61</v>
      </c>
      <c r="I3705" s="95">
        <v>15.93</v>
      </c>
      <c r="J3705" s="95">
        <v>5.28</v>
      </c>
      <c r="K3705" s="95">
        <v>2.12</v>
      </c>
      <c r="L3705" s="95">
        <v>-3.16</v>
      </c>
      <c r="M3705" s="95">
        <v>-0.75</v>
      </c>
      <c r="N3705" s="95">
        <v>1.1399999999999999</v>
      </c>
      <c r="O3705" s="95">
        <v>2</v>
      </c>
      <c r="P3705" s="95">
        <v>-2.69</v>
      </c>
      <c r="Q3705" s="95">
        <v>4</v>
      </c>
      <c r="R3705" s="95">
        <v>17.39</v>
      </c>
      <c r="S3705" s="95">
        <v>13.42</v>
      </c>
      <c r="T3705" s="95">
        <v>17.55</v>
      </c>
      <c r="U3705" s="95">
        <v>0.77</v>
      </c>
      <c r="V3705" s="95">
        <v>0.23</v>
      </c>
      <c r="W3705" s="95">
        <v>0.84</v>
      </c>
      <c r="X3705" s="95">
        <v>-4.0999999999999996</v>
      </c>
      <c r="Y3705" s="95">
        <v>19.09</v>
      </c>
      <c r="Z3705" s="74" t="s">
        <v>1111</v>
      </c>
      <c r="AA3705" s="95">
        <v>9.2100000000000009</v>
      </c>
      <c r="AB3705" s="95">
        <v>1.6</v>
      </c>
      <c r="AC3705" s="74" t="s">
        <v>1111</v>
      </c>
      <c r="AD3705" s="95">
        <v>804110085</v>
      </c>
    </row>
    <row r="3706" spans="1:30" x14ac:dyDescent="0.2">
      <c r="A3706" s="74" t="s">
        <v>4813</v>
      </c>
      <c r="B3706" s="95">
        <v>101.41</v>
      </c>
      <c r="C3706" s="95"/>
      <c r="D3706" s="95">
        <v>59.67</v>
      </c>
      <c r="E3706" s="95">
        <v>7.89</v>
      </c>
      <c r="F3706" s="95">
        <v>4.24</v>
      </c>
      <c r="G3706" s="95">
        <v>38.33</v>
      </c>
      <c r="H3706" s="95">
        <v>12.52</v>
      </c>
      <c r="I3706" s="95">
        <v>7.9</v>
      </c>
      <c r="J3706" s="95">
        <v>37.630000000000003</v>
      </c>
      <c r="K3706" s="95">
        <v>39.1</v>
      </c>
      <c r="L3706" s="95">
        <v>1.47</v>
      </c>
      <c r="M3706" s="95">
        <v>0.31</v>
      </c>
      <c r="N3706" s="95">
        <v>4.71</v>
      </c>
      <c r="O3706" s="95">
        <v>27.22</v>
      </c>
      <c r="P3706" s="95">
        <v>-6.01</v>
      </c>
      <c r="Q3706" s="95">
        <v>2.12</v>
      </c>
      <c r="R3706" s="95">
        <v>13.23</v>
      </c>
      <c r="S3706" s="95">
        <v>7.11</v>
      </c>
      <c r="T3706" s="95">
        <v>11.39</v>
      </c>
      <c r="U3706" s="95">
        <v>0.54</v>
      </c>
      <c r="V3706" s="95">
        <v>0.46</v>
      </c>
      <c r="W3706" s="95">
        <v>0.9</v>
      </c>
      <c r="X3706" s="95">
        <v>5.26</v>
      </c>
      <c r="Y3706" s="95">
        <v>5.58</v>
      </c>
      <c r="Z3706" s="74" t="s">
        <v>1111</v>
      </c>
      <c r="AA3706" s="95">
        <v>12.85</v>
      </c>
      <c r="AB3706" s="95">
        <v>1.7</v>
      </c>
      <c r="AC3706" s="74" t="s">
        <v>1111</v>
      </c>
      <c r="AD3706" s="95">
        <v>3340283144</v>
      </c>
    </row>
    <row r="3707" spans="1:30" x14ac:dyDescent="0.2">
      <c r="A3707" s="74" t="s">
        <v>4814</v>
      </c>
      <c r="B3707" s="95">
        <v>39.49</v>
      </c>
      <c r="C3707" s="95"/>
      <c r="D3707" s="95">
        <v>10.47</v>
      </c>
      <c r="E3707" s="95">
        <v>2.4</v>
      </c>
      <c r="F3707" s="95">
        <v>1.78</v>
      </c>
      <c r="G3707" s="95">
        <v>100</v>
      </c>
      <c r="H3707" s="95">
        <v>13.02</v>
      </c>
      <c r="I3707" s="95">
        <v>9.35</v>
      </c>
      <c r="J3707" s="95">
        <v>7.52</v>
      </c>
      <c r="K3707" s="95">
        <v>7.29</v>
      </c>
      <c r="L3707" s="95">
        <v>-0.23</v>
      </c>
      <c r="M3707" s="95">
        <v>-7.0000000000000007E-2</v>
      </c>
      <c r="N3707" s="95">
        <v>0.98</v>
      </c>
      <c r="O3707" s="95">
        <v>4.08</v>
      </c>
      <c r="P3707" s="95">
        <v>-5.23</v>
      </c>
      <c r="Q3707" s="95">
        <v>2.93</v>
      </c>
      <c r="R3707" s="95">
        <v>22.9</v>
      </c>
      <c r="S3707" s="95">
        <v>16.95</v>
      </c>
      <c r="T3707" s="95">
        <v>22.16</v>
      </c>
      <c r="U3707" s="95">
        <v>0.74</v>
      </c>
      <c r="V3707" s="95">
        <v>0.26</v>
      </c>
      <c r="W3707" s="95">
        <v>1.81</v>
      </c>
      <c r="X3707" s="95">
        <v>-4.8099999999999996</v>
      </c>
      <c r="Y3707" s="95"/>
      <c r="Z3707" s="74" t="s">
        <v>1111</v>
      </c>
      <c r="AA3707" s="95">
        <v>16.46</v>
      </c>
      <c r="AB3707" s="95">
        <v>3.77</v>
      </c>
      <c r="AC3707" s="74" t="s">
        <v>1111</v>
      </c>
      <c r="AD3707" s="95">
        <v>2582302437</v>
      </c>
    </row>
    <row r="3708" spans="1:30" x14ac:dyDescent="0.2">
      <c r="A3708" s="74" t="s">
        <v>4815</v>
      </c>
      <c r="B3708" s="95">
        <v>38.159999999999997</v>
      </c>
      <c r="C3708" s="95">
        <v>2.52</v>
      </c>
      <c r="D3708" s="95">
        <v>-14.62</v>
      </c>
      <c r="E3708" s="95">
        <v>0.93</v>
      </c>
      <c r="F3708" s="95">
        <v>0.45</v>
      </c>
      <c r="G3708" s="95">
        <v>35.93</v>
      </c>
      <c r="H3708" s="95">
        <v>-7.63</v>
      </c>
      <c r="I3708" s="95">
        <v>-7.77</v>
      </c>
      <c r="J3708" s="95">
        <v>-14.89</v>
      </c>
      <c r="K3708" s="95">
        <v>-22.5</v>
      </c>
      <c r="L3708" s="95">
        <v>-7.61</v>
      </c>
      <c r="M3708" s="95">
        <v>0.47</v>
      </c>
      <c r="N3708" s="95">
        <v>1.1399999999999999</v>
      </c>
      <c r="O3708" s="95">
        <v>2.1</v>
      </c>
      <c r="P3708" s="95">
        <v>-0.75</v>
      </c>
      <c r="Q3708" s="95">
        <v>2.23</v>
      </c>
      <c r="R3708" s="95">
        <v>-6.34</v>
      </c>
      <c r="S3708" s="95">
        <v>-3.11</v>
      </c>
      <c r="T3708" s="95">
        <v>-4.51</v>
      </c>
      <c r="U3708" s="95">
        <v>0.49</v>
      </c>
      <c r="V3708" s="95">
        <v>0.51</v>
      </c>
      <c r="W3708" s="95">
        <v>0.4</v>
      </c>
      <c r="X3708" s="95">
        <v>3.68</v>
      </c>
      <c r="Y3708" s="95"/>
      <c r="Z3708" s="74" t="s">
        <v>1111</v>
      </c>
      <c r="AA3708" s="95">
        <v>41.2</v>
      </c>
      <c r="AB3708" s="95">
        <v>-2.61</v>
      </c>
      <c r="AC3708" s="74" t="s">
        <v>1111</v>
      </c>
      <c r="AD3708" s="95">
        <v>5104812024</v>
      </c>
    </row>
    <row r="3709" spans="1:30" x14ac:dyDescent="0.2">
      <c r="A3709" s="74" t="s">
        <v>4816</v>
      </c>
      <c r="B3709" s="95">
        <v>45.92</v>
      </c>
      <c r="C3709" s="95">
        <v>1.52</v>
      </c>
      <c r="D3709" s="95">
        <v>24.81</v>
      </c>
      <c r="E3709" s="95">
        <v>5.07</v>
      </c>
      <c r="F3709" s="95">
        <v>1.58</v>
      </c>
      <c r="G3709" s="95">
        <v>85.28</v>
      </c>
      <c r="H3709" s="95">
        <v>22.21</v>
      </c>
      <c r="I3709" s="95">
        <v>15.8</v>
      </c>
      <c r="J3709" s="95">
        <v>17.649999999999999</v>
      </c>
      <c r="K3709" s="95">
        <v>19.22</v>
      </c>
      <c r="L3709" s="95">
        <v>1.57</v>
      </c>
      <c r="M3709" s="95">
        <v>0.45</v>
      </c>
      <c r="N3709" s="95">
        <v>3.92</v>
      </c>
      <c r="O3709" s="95">
        <v>8.48</v>
      </c>
      <c r="P3709" s="95">
        <v>-2.63</v>
      </c>
      <c r="Q3709" s="95">
        <v>1.87</v>
      </c>
      <c r="R3709" s="95">
        <v>20.45</v>
      </c>
      <c r="S3709" s="95">
        <v>6.36</v>
      </c>
      <c r="T3709" s="95">
        <v>10.14</v>
      </c>
      <c r="U3709" s="95">
        <v>0.31</v>
      </c>
      <c r="V3709" s="95">
        <v>0.69</v>
      </c>
      <c r="W3709" s="95">
        <v>0.4</v>
      </c>
      <c r="X3709" s="95">
        <v>3.21</v>
      </c>
      <c r="Y3709" s="95"/>
      <c r="Z3709" s="74" t="s">
        <v>1111</v>
      </c>
      <c r="AA3709" s="95">
        <v>9.0500000000000007</v>
      </c>
      <c r="AB3709" s="95">
        <v>1.85</v>
      </c>
      <c r="AC3709" s="74" t="s">
        <v>1111</v>
      </c>
      <c r="AD3709" s="95">
        <v>2013247600</v>
      </c>
    </row>
    <row r="3710" spans="1:30" x14ac:dyDescent="0.2">
      <c r="A3710" s="74" t="s">
        <v>4817</v>
      </c>
      <c r="B3710" s="95">
        <v>7.71</v>
      </c>
      <c r="C3710" s="95"/>
      <c r="D3710" s="95">
        <v>-37.69</v>
      </c>
      <c r="E3710" s="95">
        <v>3.24</v>
      </c>
      <c r="F3710" s="95">
        <v>1.44</v>
      </c>
      <c r="G3710" s="95">
        <v>46.96</v>
      </c>
      <c r="H3710" s="95">
        <v>-0.47</v>
      </c>
      <c r="I3710" s="95">
        <v>-2.95</v>
      </c>
      <c r="J3710" s="95">
        <v>-236.62</v>
      </c>
      <c r="K3710" s="95">
        <v>-246.92</v>
      </c>
      <c r="L3710" s="95">
        <v>-10.29</v>
      </c>
      <c r="M3710" s="95">
        <v>0.14000000000000001</v>
      </c>
      <c r="N3710" s="95">
        <v>1.1100000000000001</v>
      </c>
      <c r="O3710" s="95">
        <v>5.34</v>
      </c>
      <c r="P3710" s="95">
        <v>-3.03</v>
      </c>
      <c r="Q3710" s="95">
        <v>2.0699999999999998</v>
      </c>
      <c r="R3710" s="95">
        <v>-8.59</v>
      </c>
      <c r="S3710" s="95">
        <v>-3.83</v>
      </c>
      <c r="T3710" s="95">
        <v>-3.95</v>
      </c>
      <c r="U3710" s="95">
        <v>0.45</v>
      </c>
      <c r="V3710" s="95">
        <v>0.55000000000000004</v>
      </c>
      <c r="W3710" s="95">
        <v>1.3</v>
      </c>
      <c r="X3710" s="95">
        <v>1</v>
      </c>
      <c r="Y3710" s="95"/>
      <c r="Z3710" s="74" t="s">
        <v>1111</v>
      </c>
      <c r="AA3710" s="95">
        <v>2.38</v>
      </c>
      <c r="AB3710" s="95">
        <v>-0.2</v>
      </c>
      <c r="AC3710" s="74" t="s">
        <v>1111</v>
      </c>
      <c r="AD3710" s="95">
        <v>182201070.06</v>
      </c>
    </row>
    <row r="3711" spans="1:30" x14ac:dyDescent="0.2">
      <c r="A3711" s="74" t="s">
        <v>4818</v>
      </c>
      <c r="B3711" s="95">
        <v>151.01</v>
      </c>
      <c r="C3711" s="95">
        <v>1.25</v>
      </c>
      <c r="D3711" s="95">
        <v>13.6</v>
      </c>
      <c r="E3711" s="95">
        <v>2.84</v>
      </c>
      <c r="F3711" s="95">
        <v>0.38</v>
      </c>
      <c r="G3711" s="95">
        <v>70.91</v>
      </c>
      <c r="H3711" s="95">
        <v>23.44</v>
      </c>
      <c r="I3711" s="95">
        <v>16.97</v>
      </c>
      <c r="J3711" s="95">
        <v>9.85</v>
      </c>
      <c r="K3711" s="95">
        <v>12.37</v>
      </c>
      <c r="L3711" s="95">
        <v>2.52</v>
      </c>
      <c r="M3711" s="95">
        <v>0.73</v>
      </c>
      <c r="N3711" s="95">
        <v>2.31</v>
      </c>
      <c r="O3711" s="95"/>
      <c r="P3711" s="95">
        <v>-0.38</v>
      </c>
      <c r="Q3711" s="95"/>
      <c r="R3711" s="95">
        <v>20.89</v>
      </c>
      <c r="S3711" s="95">
        <v>2.77</v>
      </c>
      <c r="T3711" s="95">
        <v>11.7</v>
      </c>
      <c r="U3711" s="95">
        <v>0.13</v>
      </c>
      <c r="V3711" s="95">
        <v>0.87</v>
      </c>
      <c r="W3711" s="95">
        <v>0.16</v>
      </c>
      <c r="X3711" s="95">
        <v>9.57</v>
      </c>
      <c r="Y3711" s="95">
        <v>15.45</v>
      </c>
      <c r="Z3711" s="74" t="s">
        <v>1111</v>
      </c>
      <c r="AA3711" s="95">
        <v>53.15</v>
      </c>
      <c r="AB3711" s="95">
        <v>11.11</v>
      </c>
      <c r="AC3711" s="74" t="s">
        <v>1111</v>
      </c>
      <c r="AD3711" s="95">
        <v>5963369799</v>
      </c>
    </row>
    <row r="3712" spans="1:30" x14ac:dyDescent="0.2">
      <c r="A3712" s="74" t="s">
        <v>4819</v>
      </c>
      <c r="B3712" s="95">
        <v>26.1</v>
      </c>
      <c r="C3712" s="95">
        <v>0.92</v>
      </c>
      <c r="D3712" s="95">
        <v>11.89</v>
      </c>
      <c r="E3712" s="95">
        <v>1.44</v>
      </c>
      <c r="F3712" s="95">
        <v>0.54</v>
      </c>
      <c r="G3712" s="95">
        <v>11.92</v>
      </c>
      <c r="H3712" s="95">
        <v>5.08</v>
      </c>
      <c r="I3712" s="95">
        <v>3.36</v>
      </c>
      <c r="J3712" s="95">
        <v>7.86</v>
      </c>
      <c r="K3712" s="95">
        <v>10.55</v>
      </c>
      <c r="L3712" s="95">
        <v>2.69</v>
      </c>
      <c r="M3712" s="95">
        <v>0.49</v>
      </c>
      <c r="N3712" s="95">
        <v>0.4</v>
      </c>
      <c r="O3712" s="95">
        <v>3.55</v>
      </c>
      <c r="P3712" s="95">
        <v>-1.02</v>
      </c>
      <c r="Q3712" s="95">
        <v>1.48</v>
      </c>
      <c r="R3712" s="95">
        <v>12.07</v>
      </c>
      <c r="S3712" s="95">
        <v>4.54</v>
      </c>
      <c r="T3712" s="95">
        <v>8.15</v>
      </c>
      <c r="U3712" s="95">
        <v>0.38</v>
      </c>
      <c r="V3712" s="95">
        <v>0.62</v>
      </c>
      <c r="W3712" s="95">
        <v>1.35</v>
      </c>
      <c r="X3712" s="95">
        <v>12.59</v>
      </c>
      <c r="Y3712" s="95">
        <v>23.28</v>
      </c>
      <c r="Z3712" s="74" t="s">
        <v>1111</v>
      </c>
      <c r="AA3712" s="95">
        <v>18.16</v>
      </c>
      <c r="AB3712" s="95">
        <v>2.19</v>
      </c>
      <c r="AC3712" s="74" t="s">
        <v>1111</v>
      </c>
      <c r="AD3712" s="95">
        <v>1402570048</v>
      </c>
    </row>
    <row r="3713" spans="1:30" x14ac:dyDescent="0.2">
      <c r="A3713" s="74" t="s">
        <v>4820</v>
      </c>
      <c r="B3713" s="95">
        <v>49.13</v>
      </c>
      <c r="C3713" s="95"/>
      <c r="D3713" s="95">
        <v>43.7</v>
      </c>
      <c r="E3713" s="95">
        <v>1.65</v>
      </c>
      <c r="F3713" s="95">
        <v>1.46</v>
      </c>
      <c r="G3713" s="95">
        <v>46.82</v>
      </c>
      <c r="H3713" s="95">
        <v>8.26</v>
      </c>
      <c r="I3713" s="95">
        <v>6.61</v>
      </c>
      <c r="J3713" s="95">
        <v>34.96</v>
      </c>
      <c r="K3713" s="95">
        <v>33.36</v>
      </c>
      <c r="L3713" s="95">
        <v>-1.61</v>
      </c>
      <c r="M3713" s="95">
        <v>-0.08</v>
      </c>
      <c r="N3713" s="95">
        <v>2.89</v>
      </c>
      <c r="O3713" s="95">
        <v>11.69</v>
      </c>
      <c r="P3713" s="95">
        <v>-1.79</v>
      </c>
      <c r="Q3713" s="95">
        <v>3.07</v>
      </c>
      <c r="R3713" s="95">
        <v>3.76</v>
      </c>
      <c r="S3713" s="95">
        <v>3.34</v>
      </c>
      <c r="T3713" s="95">
        <v>3.75</v>
      </c>
      <c r="U3713" s="95">
        <v>0.89</v>
      </c>
      <c r="V3713" s="95">
        <v>0.11</v>
      </c>
      <c r="W3713" s="95">
        <v>0.5</v>
      </c>
      <c r="X3713" s="95">
        <v>10.46</v>
      </c>
      <c r="Y3713" s="95">
        <v>1.81</v>
      </c>
      <c r="Z3713" s="74" t="s">
        <v>1111</v>
      </c>
      <c r="AA3713" s="95">
        <v>29.89</v>
      </c>
      <c r="AB3713" s="95">
        <v>1.1299999999999999</v>
      </c>
      <c r="AC3713" s="74" t="s">
        <v>1111</v>
      </c>
      <c r="AD3713" s="95">
        <v>1356580632</v>
      </c>
    </row>
    <row r="3714" spans="1:30" x14ac:dyDescent="0.2">
      <c r="A3714" s="74" t="s">
        <v>4821</v>
      </c>
      <c r="B3714" s="95">
        <v>9.51</v>
      </c>
      <c r="C3714" s="95"/>
      <c r="D3714" s="95">
        <v>-4.57</v>
      </c>
      <c r="E3714" s="95">
        <v>1.44</v>
      </c>
      <c r="F3714" s="95">
        <v>1.35</v>
      </c>
      <c r="G3714" s="95"/>
      <c r="H3714" s="95"/>
      <c r="I3714" s="95"/>
      <c r="J3714" s="95">
        <v>-4.57</v>
      </c>
      <c r="K3714" s="95">
        <v>-1.3</v>
      </c>
      <c r="L3714" s="95">
        <v>3.27</v>
      </c>
      <c r="M3714" s="95">
        <v>-1.03</v>
      </c>
      <c r="N3714" s="95"/>
      <c r="O3714" s="95">
        <v>1.46</v>
      </c>
      <c r="P3714" s="95">
        <v>-84.22</v>
      </c>
      <c r="Q3714" s="95">
        <v>16.57</v>
      </c>
      <c r="R3714" s="95">
        <v>-31.52</v>
      </c>
      <c r="S3714" s="95">
        <v>-29.62</v>
      </c>
      <c r="T3714" s="95">
        <v>-31.52</v>
      </c>
      <c r="U3714" s="95">
        <v>0.94</v>
      </c>
      <c r="V3714" s="95">
        <v>0.06</v>
      </c>
      <c r="W3714" s="95">
        <v>0</v>
      </c>
      <c r="X3714" s="95"/>
      <c r="Y3714" s="95"/>
      <c r="Z3714" s="74" t="s">
        <v>1111</v>
      </c>
      <c r="AA3714" s="95">
        <v>6.59</v>
      </c>
      <c r="AB3714" s="95">
        <v>-2.08</v>
      </c>
      <c r="AC3714" s="74" t="s">
        <v>1111</v>
      </c>
      <c r="AD3714" s="95">
        <v>448074146</v>
      </c>
    </row>
    <row r="3715" spans="1:30" x14ac:dyDescent="0.2">
      <c r="A3715" s="74" t="s">
        <v>4822</v>
      </c>
      <c r="B3715" s="95">
        <v>17.12</v>
      </c>
      <c r="C3715" s="95">
        <v>1.75</v>
      </c>
      <c r="D3715" s="95">
        <v>-154.66999999999999</v>
      </c>
      <c r="E3715" s="95">
        <v>2.06</v>
      </c>
      <c r="F3715" s="95">
        <v>0.75</v>
      </c>
      <c r="G3715" s="95">
        <v>56.62</v>
      </c>
      <c r="H3715" s="95">
        <v>5.69</v>
      </c>
      <c r="I3715" s="95">
        <v>-0.87</v>
      </c>
      <c r="J3715" s="95">
        <v>23.74</v>
      </c>
      <c r="K3715" s="95">
        <v>34.21</v>
      </c>
      <c r="L3715" s="95">
        <v>10.47</v>
      </c>
      <c r="M3715" s="95">
        <v>0.91</v>
      </c>
      <c r="N3715" s="95">
        <v>1.35</v>
      </c>
      <c r="O3715" s="95">
        <v>-25.28</v>
      </c>
      <c r="P3715" s="95">
        <v>-0.88</v>
      </c>
      <c r="Q3715" s="95">
        <v>0.83</v>
      </c>
      <c r="R3715" s="95">
        <v>-1.33</v>
      </c>
      <c r="S3715" s="95">
        <v>-0.49</v>
      </c>
      <c r="T3715" s="95">
        <v>3.97</v>
      </c>
      <c r="U3715" s="95">
        <v>0.37</v>
      </c>
      <c r="V3715" s="95">
        <v>0.63</v>
      </c>
      <c r="W3715" s="95">
        <v>0.56000000000000005</v>
      </c>
      <c r="X3715" s="95">
        <v>10.47</v>
      </c>
      <c r="Y3715" s="95"/>
      <c r="Z3715" s="74" t="s">
        <v>1111</v>
      </c>
      <c r="AA3715" s="95">
        <v>8.2799999999999994</v>
      </c>
      <c r="AB3715" s="95">
        <v>-0.11</v>
      </c>
      <c r="AC3715" s="74" t="s">
        <v>1111</v>
      </c>
      <c r="AD3715" s="95">
        <v>2737687770</v>
      </c>
    </row>
    <row r="3716" spans="1:30" x14ac:dyDescent="0.2">
      <c r="A3716" s="74" t="s">
        <v>4823</v>
      </c>
      <c r="B3716" s="95">
        <v>27.94</v>
      </c>
      <c r="C3716" s="95"/>
      <c r="D3716" s="95">
        <v>-16.37</v>
      </c>
      <c r="E3716" s="95">
        <v>69.16</v>
      </c>
      <c r="F3716" s="95">
        <v>2.48</v>
      </c>
      <c r="G3716" s="95">
        <v>57.84</v>
      </c>
      <c r="H3716" s="95">
        <v>-26.73</v>
      </c>
      <c r="I3716" s="95">
        <v>-30.64</v>
      </c>
      <c r="J3716" s="95">
        <v>-18.760000000000002</v>
      </c>
      <c r="K3716" s="95">
        <v>-18.45</v>
      </c>
      <c r="L3716" s="95">
        <v>0.31</v>
      </c>
      <c r="M3716" s="95">
        <v>-1.1599999999999999</v>
      </c>
      <c r="N3716" s="95">
        <v>5.0199999999999996</v>
      </c>
      <c r="O3716" s="95">
        <v>5.65</v>
      </c>
      <c r="P3716" s="95">
        <v>-9.33</v>
      </c>
      <c r="Q3716" s="95">
        <v>2.48</v>
      </c>
      <c r="R3716" s="95">
        <v>-422.57</v>
      </c>
      <c r="S3716" s="95">
        <v>-15.13</v>
      </c>
      <c r="T3716" s="95">
        <v>-21.77</v>
      </c>
      <c r="U3716" s="95">
        <v>0.04</v>
      </c>
      <c r="V3716" s="95">
        <v>0.96</v>
      </c>
      <c r="W3716" s="95">
        <v>0.49</v>
      </c>
      <c r="X3716" s="95">
        <v>8.4499999999999993</v>
      </c>
      <c r="Y3716" s="95"/>
      <c r="Z3716" s="74" t="s">
        <v>1111</v>
      </c>
      <c r="AA3716" s="95">
        <v>0.4</v>
      </c>
      <c r="AB3716" s="95">
        <v>-1.71</v>
      </c>
      <c r="AC3716" s="74" t="s">
        <v>1111</v>
      </c>
      <c r="AD3716" s="95">
        <v>1240315274</v>
      </c>
    </row>
    <row r="3717" spans="1:30" x14ac:dyDescent="0.2">
      <c r="A3717" s="74" t="s">
        <v>4824</v>
      </c>
      <c r="B3717" s="95">
        <v>9.9700000000000006</v>
      </c>
      <c r="C3717" s="95"/>
      <c r="D3717" s="95">
        <v>-7.35</v>
      </c>
      <c r="E3717" s="95">
        <v>2.2999999999999998</v>
      </c>
      <c r="F3717" s="95">
        <v>2.16</v>
      </c>
      <c r="G3717" s="95">
        <v>48.3</v>
      </c>
      <c r="H3717" s="95">
        <v>-272.08</v>
      </c>
      <c r="I3717" s="95">
        <v>-333.23</v>
      </c>
      <c r="J3717" s="95">
        <v>-9</v>
      </c>
      <c r="K3717" s="95">
        <v>-5.79</v>
      </c>
      <c r="L3717" s="95">
        <v>3.21</v>
      </c>
      <c r="M3717" s="95">
        <v>-0.82</v>
      </c>
      <c r="N3717" s="95">
        <v>24.49</v>
      </c>
      <c r="O3717" s="95">
        <v>2.4300000000000002</v>
      </c>
      <c r="P3717" s="95">
        <v>-30.89</v>
      </c>
      <c r="Q3717" s="95">
        <v>21.91</v>
      </c>
      <c r="R3717" s="95">
        <v>-31.35</v>
      </c>
      <c r="S3717" s="95">
        <v>-29.4</v>
      </c>
      <c r="T3717" s="95">
        <v>-25.71</v>
      </c>
      <c r="U3717" s="95">
        <v>0.94</v>
      </c>
      <c r="V3717" s="95">
        <v>0.06</v>
      </c>
      <c r="W3717" s="95">
        <v>0.09</v>
      </c>
      <c r="X3717" s="95"/>
      <c r="Y3717" s="95"/>
      <c r="Z3717" s="74" t="s">
        <v>1111</v>
      </c>
      <c r="AA3717" s="95">
        <v>4.33</v>
      </c>
      <c r="AB3717" s="95">
        <v>-1.36</v>
      </c>
      <c r="AC3717" s="74" t="s">
        <v>1111</v>
      </c>
      <c r="AD3717" s="95">
        <v>207069921</v>
      </c>
    </row>
    <row r="3718" spans="1:30" x14ac:dyDescent="0.2">
      <c r="A3718" s="74" t="s">
        <v>4825</v>
      </c>
      <c r="B3718" s="95">
        <v>1.28</v>
      </c>
      <c r="C3718" s="95"/>
      <c r="D3718" s="95">
        <v>-0.9</v>
      </c>
      <c r="E3718" s="95">
        <v>-1.18</v>
      </c>
      <c r="F3718" s="95">
        <v>2.13</v>
      </c>
      <c r="G3718" s="95">
        <v>-16.329999999999998</v>
      </c>
      <c r="H3718" s="95">
        <v>-233.67</v>
      </c>
      <c r="I3718" s="95">
        <v>-231.39</v>
      </c>
      <c r="J3718" s="95">
        <v>-0.9</v>
      </c>
      <c r="K3718" s="95">
        <v>-1.34</v>
      </c>
      <c r="L3718" s="95">
        <v>-0.44</v>
      </c>
      <c r="M3718" s="95"/>
      <c r="N3718" s="95">
        <v>2.09</v>
      </c>
      <c r="O3718" s="95">
        <v>-20.18</v>
      </c>
      <c r="P3718" s="95">
        <v>-44.14</v>
      </c>
      <c r="Q3718" s="95">
        <v>0.9</v>
      </c>
      <c r="R3718" s="95">
        <v>-130.01</v>
      </c>
      <c r="S3718" s="95">
        <v>-235.53</v>
      </c>
      <c r="T3718" s="95">
        <v>1186.69</v>
      </c>
      <c r="U3718" s="95">
        <v>-1.81</v>
      </c>
      <c r="V3718" s="95">
        <v>2.81</v>
      </c>
      <c r="W3718" s="95">
        <v>1.02</v>
      </c>
      <c r="X3718" s="95"/>
      <c r="Y3718" s="95"/>
      <c r="Z3718" s="74" t="s">
        <v>1111</v>
      </c>
      <c r="AA3718" s="95">
        <v>-1.08</v>
      </c>
      <c r="AB3718" s="95">
        <v>-1.4</v>
      </c>
      <c r="AC3718" s="74" t="s">
        <v>1111</v>
      </c>
      <c r="AD3718" s="95">
        <v>207961992</v>
      </c>
    </row>
    <row r="3719" spans="1:30" x14ac:dyDescent="0.2">
      <c r="A3719" s="74" t="s">
        <v>4826</v>
      </c>
      <c r="B3719" s="95">
        <v>12.85</v>
      </c>
      <c r="C3719" s="95"/>
      <c r="D3719" s="95">
        <v>9.4700000000000006</v>
      </c>
      <c r="E3719" s="95">
        <v>1.49</v>
      </c>
      <c r="F3719" s="95">
        <v>0.18</v>
      </c>
      <c r="G3719" s="95">
        <v>100</v>
      </c>
      <c r="H3719" s="95">
        <v>14.92</v>
      </c>
      <c r="I3719" s="95">
        <v>7.61</v>
      </c>
      <c r="J3719" s="95">
        <v>4.83</v>
      </c>
      <c r="K3719" s="95">
        <v>5.44</v>
      </c>
      <c r="L3719" s="95">
        <v>0.62</v>
      </c>
      <c r="M3719" s="95">
        <v>0.19</v>
      </c>
      <c r="N3719" s="95">
        <v>0.72</v>
      </c>
      <c r="O3719" s="95"/>
      <c r="P3719" s="95">
        <v>-0.18</v>
      </c>
      <c r="Q3719" s="95"/>
      <c r="R3719" s="95">
        <v>15.7</v>
      </c>
      <c r="S3719" s="95">
        <v>1.95</v>
      </c>
      <c r="T3719" s="95">
        <v>12.98</v>
      </c>
      <c r="U3719" s="95">
        <v>0.12</v>
      </c>
      <c r="V3719" s="95">
        <v>0.88</v>
      </c>
      <c r="W3719" s="95">
        <v>0.26</v>
      </c>
      <c r="X3719" s="95"/>
      <c r="Y3719" s="95"/>
      <c r="Z3719" s="74" t="s">
        <v>1111</v>
      </c>
      <c r="AA3719" s="95">
        <v>8.64</v>
      </c>
      <c r="AB3719" s="95">
        <v>1.36</v>
      </c>
      <c r="AC3719" s="74" t="s">
        <v>1111</v>
      </c>
      <c r="AD3719" s="95">
        <v>562564005</v>
      </c>
    </row>
    <row r="3720" spans="1:30" x14ac:dyDescent="0.2">
      <c r="A3720" s="74" t="s">
        <v>4827</v>
      </c>
      <c r="B3720" s="95">
        <v>16.79</v>
      </c>
      <c r="C3720" s="95">
        <v>3.34</v>
      </c>
      <c r="D3720" s="95">
        <v>14.31</v>
      </c>
      <c r="E3720" s="95">
        <v>0.98</v>
      </c>
      <c r="F3720" s="95">
        <v>0.11</v>
      </c>
      <c r="G3720" s="95">
        <v>0</v>
      </c>
      <c r="H3720" s="95">
        <v>36.630000000000003</v>
      </c>
      <c r="I3720" s="95">
        <v>22.47</v>
      </c>
      <c r="J3720" s="95">
        <v>8.7799999999999994</v>
      </c>
      <c r="K3720" s="95">
        <v>-6.34</v>
      </c>
      <c r="L3720" s="95">
        <v>-15.12</v>
      </c>
      <c r="M3720" s="95">
        <v>-1.68</v>
      </c>
      <c r="N3720" s="95">
        <v>3.22</v>
      </c>
      <c r="O3720" s="95"/>
      <c r="P3720" s="95">
        <v>-0.11</v>
      </c>
      <c r="Q3720" s="95"/>
      <c r="R3720" s="95">
        <v>6.82</v>
      </c>
      <c r="S3720" s="95">
        <v>0.73</v>
      </c>
      <c r="T3720" s="95">
        <v>5.18</v>
      </c>
      <c r="U3720" s="95">
        <v>0.11</v>
      </c>
      <c r="V3720" s="95">
        <v>0.89</v>
      </c>
      <c r="W3720" s="95">
        <v>0.03</v>
      </c>
      <c r="X3720" s="95">
        <v>-12.23</v>
      </c>
      <c r="Y3720" s="95">
        <v>0.23</v>
      </c>
      <c r="Z3720" s="74" t="s">
        <v>1111</v>
      </c>
      <c r="AA3720" s="95">
        <v>17.21</v>
      </c>
      <c r="AB3720" s="95">
        <v>1.17</v>
      </c>
      <c r="AC3720" s="74" t="s">
        <v>1111</v>
      </c>
      <c r="AD3720" s="95">
        <v>125132512</v>
      </c>
    </row>
    <row r="3721" spans="1:30" x14ac:dyDescent="0.2">
      <c r="A3721" s="74" t="s">
        <v>4828</v>
      </c>
      <c r="B3721" s="95">
        <v>9.89</v>
      </c>
      <c r="C3721" s="95"/>
      <c r="D3721" s="95">
        <v>-8449.33</v>
      </c>
      <c r="E3721" s="95">
        <v>214.61</v>
      </c>
      <c r="F3721" s="95">
        <v>1.29</v>
      </c>
      <c r="G3721" s="95"/>
      <c r="H3721" s="95"/>
      <c r="I3721" s="95"/>
      <c r="J3721" s="95">
        <v>-4706.43</v>
      </c>
      <c r="K3721" s="95">
        <v>-4704.53</v>
      </c>
      <c r="L3721" s="95">
        <v>1.9</v>
      </c>
      <c r="M3721" s="95">
        <v>-0.09</v>
      </c>
      <c r="N3721" s="95"/>
      <c r="O3721" s="95">
        <v>1668.84</v>
      </c>
      <c r="P3721" s="95">
        <v>-1.3</v>
      </c>
      <c r="Q3721" s="95">
        <v>3.35</v>
      </c>
      <c r="R3721" s="95">
        <v>-2.54</v>
      </c>
      <c r="S3721" s="95">
        <v>-0.02</v>
      </c>
      <c r="T3721" s="95">
        <v>-4.5599999999999996</v>
      </c>
      <c r="U3721" s="95">
        <v>0.01</v>
      </c>
      <c r="V3721" s="95">
        <v>0.99</v>
      </c>
      <c r="W3721" s="95">
        <v>0</v>
      </c>
      <c r="X3721" s="95"/>
      <c r="Y3721" s="95"/>
      <c r="Z3721" s="74" t="s">
        <v>1111</v>
      </c>
      <c r="AA3721" s="95">
        <v>0.05</v>
      </c>
      <c r="AB3721" s="95">
        <v>0</v>
      </c>
      <c r="AC3721" s="74" t="s">
        <v>1111</v>
      </c>
      <c r="AD3721" s="95">
        <v>1073065000</v>
      </c>
    </row>
    <row r="3722" spans="1:30" x14ac:dyDescent="0.2">
      <c r="A3722" s="74" t="s">
        <v>4829</v>
      </c>
      <c r="B3722" s="95">
        <v>10.09</v>
      </c>
      <c r="C3722" s="95"/>
      <c r="D3722" s="95">
        <v>-8620.2000000000007</v>
      </c>
      <c r="E3722" s="95">
        <v>218.95</v>
      </c>
      <c r="F3722" s="95">
        <v>1.32</v>
      </c>
      <c r="G3722" s="95"/>
      <c r="H3722" s="95"/>
      <c r="I3722" s="95"/>
      <c r="J3722" s="95">
        <v>-4801.6000000000004</v>
      </c>
      <c r="K3722" s="95">
        <v>-4704.53</v>
      </c>
      <c r="L3722" s="95">
        <v>1.9</v>
      </c>
      <c r="M3722" s="95">
        <v>-0.09</v>
      </c>
      <c r="N3722" s="95"/>
      <c r="O3722" s="95">
        <v>1702.59</v>
      </c>
      <c r="P3722" s="95">
        <v>-1.32</v>
      </c>
      <c r="Q3722" s="95">
        <v>3.35</v>
      </c>
      <c r="R3722" s="95">
        <v>-2.54</v>
      </c>
      <c r="S3722" s="95">
        <v>-0.02</v>
      </c>
      <c r="T3722" s="95">
        <v>-4.5599999999999996</v>
      </c>
      <c r="U3722" s="95">
        <v>0.01</v>
      </c>
      <c r="V3722" s="95">
        <v>0.99</v>
      </c>
      <c r="W3722" s="95">
        <v>0</v>
      </c>
      <c r="X3722" s="95"/>
      <c r="Y3722" s="95"/>
      <c r="Z3722" s="74" t="s">
        <v>1111</v>
      </c>
      <c r="AA3722" s="95">
        <v>0.05</v>
      </c>
      <c r="AB3722" s="95">
        <v>0</v>
      </c>
      <c r="AC3722" s="74" t="s">
        <v>1111</v>
      </c>
      <c r="AD3722" s="95">
        <v>1073065000</v>
      </c>
    </row>
    <row r="3723" spans="1:30" x14ac:dyDescent="0.2">
      <c r="A3723" s="74" t="s">
        <v>4830</v>
      </c>
      <c r="B3723" s="95">
        <v>1</v>
      </c>
      <c r="C3723" s="95"/>
      <c r="D3723" s="95">
        <v>-854.33</v>
      </c>
      <c r="E3723" s="95">
        <v>21.7</v>
      </c>
      <c r="F3723" s="95">
        <v>0.13</v>
      </c>
      <c r="G3723" s="95"/>
      <c r="H3723" s="95"/>
      <c r="I3723" s="95"/>
      <c r="J3723" s="95">
        <v>-475.88</v>
      </c>
      <c r="K3723" s="95">
        <v>-4704.53</v>
      </c>
      <c r="L3723" s="95">
        <v>1.9</v>
      </c>
      <c r="M3723" s="95">
        <v>-0.09</v>
      </c>
      <c r="N3723" s="95"/>
      <c r="O3723" s="95">
        <v>168.74</v>
      </c>
      <c r="P3723" s="95">
        <v>-0.13</v>
      </c>
      <c r="Q3723" s="95">
        <v>3.35</v>
      </c>
      <c r="R3723" s="95">
        <v>-2.54</v>
      </c>
      <c r="S3723" s="95">
        <v>-0.02</v>
      </c>
      <c r="T3723" s="95">
        <v>-4.5599999999999996</v>
      </c>
      <c r="U3723" s="95">
        <v>0.01</v>
      </c>
      <c r="V3723" s="95">
        <v>0.99</v>
      </c>
      <c r="W3723" s="95">
        <v>0</v>
      </c>
      <c r="X3723" s="95"/>
      <c r="Y3723" s="95"/>
      <c r="Z3723" s="74" t="s">
        <v>1111</v>
      </c>
      <c r="AA3723" s="95">
        <v>0.05</v>
      </c>
      <c r="AB3723" s="95">
        <v>0</v>
      </c>
      <c r="AC3723" s="74" t="s">
        <v>1111</v>
      </c>
      <c r="AD3723" s="95">
        <v>1073065000</v>
      </c>
    </row>
    <row r="3724" spans="1:30" x14ac:dyDescent="0.2">
      <c r="A3724" s="74" t="s">
        <v>4831</v>
      </c>
      <c r="B3724" s="95">
        <v>6.75</v>
      </c>
      <c r="C3724" s="95">
        <v>4.4400000000000004</v>
      </c>
      <c r="D3724" s="95">
        <v>-19.78</v>
      </c>
      <c r="E3724" s="95">
        <v>2.17</v>
      </c>
      <c r="F3724" s="95">
        <v>1.44</v>
      </c>
      <c r="G3724" s="95">
        <v>49.27</v>
      </c>
      <c r="H3724" s="95">
        <v>-5.94</v>
      </c>
      <c r="I3724" s="95">
        <v>-13.56</v>
      </c>
      <c r="J3724" s="95">
        <v>-45.17</v>
      </c>
      <c r="K3724" s="95">
        <v>-39.549999999999997</v>
      </c>
      <c r="L3724" s="95">
        <v>5.62</v>
      </c>
      <c r="M3724" s="95">
        <v>-0.27</v>
      </c>
      <c r="N3724" s="95">
        <v>2.68</v>
      </c>
      <c r="O3724" s="95">
        <v>3.08</v>
      </c>
      <c r="P3724" s="95">
        <v>-3.64</v>
      </c>
      <c r="Q3724" s="95">
        <v>4.42</v>
      </c>
      <c r="R3724" s="95">
        <v>-10.97</v>
      </c>
      <c r="S3724" s="95">
        <v>-7.29</v>
      </c>
      <c r="T3724" s="95">
        <v>-3.97</v>
      </c>
      <c r="U3724" s="95">
        <v>0.66</v>
      </c>
      <c r="V3724" s="95">
        <v>0.34</v>
      </c>
      <c r="W3724" s="95">
        <v>0.54</v>
      </c>
      <c r="X3724" s="95">
        <v>41.95</v>
      </c>
      <c r="Y3724" s="95"/>
      <c r="Z3724" s="74" t="s">
        <v>1111</v>
      </c>
      <c r="AA3724" s="95">
        <v>3.11</v>
      </c>
      <c r="AB3724" s="95">
        <v>-0.34</v>
      </c>
      <c r="AC3724" s="74" t="s">
        <v>1111</v>
      </c>
      <c r="AD3724" s="95">
        <v>104702625</v>
      </c>
    </row>
    <row r="3725" spans="1:30" x14ac:dyDescent="0.2">
      <c r="A3725" s="74" t="s">
        <v>4832</v>
      </c>
      <c r="B3725" s="95">
        <v>9.1199999999999992</v>
      </c>
      <c r="C3725" s="95"/>
      <c r="D3725" s="95">
        <v>-12.73</v>
      </c>
      <c r="E3725" s="95">
        <v>3.71</v>
      </c>
      <c r="F3725" s="95">
        <v>1.02</v>
      </c>
      <c r="G3725" s="95">
        <v>43.76</v>
      </c>
      <c r="H3725" s="95">
        <v>-7.03</v>
      </c>
      <c r="I3725" s="95">
        <v>-6.7</v>
      </c>
      <c r="J3725" s="95">
        <v>-12.14</v>
      </c>
      <c r="K3725" s="95">
        <v>-11.27</v>
      </c>
      <c r="L3725" s="95">
        <v>0.87</v>
      </c>
      <c r="M3725" s="95">
        <v>-0.27</v>
      </c>
      <c r="N3725" s="95">
        <v>0.85</v>
      </c>
      <c r="O3725" s="95">
        <v>8.1300000000000008</v>
      </c>
      <c r="P3725" s="95">
        <v>-1.56</v>
      </c>
      <c r="Q3725" s="95">
        <v>1.56</v>
      </c>
      <c r="R3725" s="95">
        <v>-29.18</v>
      </c>
      <c r="S3725" s="95">
        <v>-8</v>
      </c>
      <c r="T3725" s="95">
        <v>-28</v>
      </c>
      <c r="U3725" s="95">
        <v>0.27</v>
      </c>
      <c r="V3725" s="95">
        <v>0.73</v>
      </c>
      <c r="W3725" s="95">
        <v>1.19</v>
      </c>
      <c r="X3725" s="95"/>
      <c r="Y3725" s="95"/>
      <c r="Z3725" s="74" t="s">
        <v>1111</v>
      </c>
      <c r="AA3725" s="95">
        <v>2.4700000000000002</v>
      </c>
      <c r="AB3725" s="95">
        <v>-0.72</v>
      </c>
      <c r="AC3725" s="74" t="s">
        <v>1111</v>
      </c>
      <c r="AD3725" s="95">
        <v>608955884</v>
      </c>
    </row>
    <row r="3726" spans="1:30" x14ac:dyDescent="0.2">
      <c r="A3726" s="74" t="s">
        <v>4833</v>
      </c>
      <c r="B3726" s="95">
        <v>1.3</v>
      </c>
      <c r="C3726" s="95"/>
      <c r="D3726" s="95">
        <v>-3.58</v>
      </c>
      <c r="E3726" s="95">
        <v>1.1299999999999999</v>
      </c>
      <c r="F3726" s="95">
        <v>0.93</v>
      </c>
      <c r="G3726" s="95">
        <v>26.62</v>
      </c>
      <c r="H3726" s="95">
        <v>-97.79</v>
      </c>
      <c r="I3726" s="95">
        <v>-98.07</v>
      </c>
      <c r="J3726" s="95">
        <v>-3.59</v>
      </c>
      <c r="K3726" s="95">
        <v>-2.04</v>
      </c>
      <c r="L3726" s="95">
        <v>1.54</v>
      </c>
      <c r="M3726" s="95">
        <v>-0.49</v>
      </c>
      <c r="N3726" s="95">
        <v>3.51</v>
      </c>
      <c r="O3726" s="95">
        <v>2.56</v>
      </c>
      <c r="P3726" s="95">
        <v>-1.77</v>
      </c>
      <c r="Q3726" s="95">
        <v>4.1399999999999997</v>
      </c>
      <c r="R3726" s="95">
        <v>-31.66</v>
      </c>
      <c r="S3726" s="95">
        <v>-25.93</v>
      </c>
      <c r="T3726" s="95">
        <v>-30.83</v>
      </c>
      <c r="U3726" s="95">
        <v>0.82</v>
      </c>
      <c r="V3726" s="95">
        <v>0.18</v>
      </c>
      <c r="W3726" s="95">
        <v>0.26</v>
      </c>
      <c r="X3726" s="95">
        <v>25.86</v>
      </c>
      <c r="Y3726" s="95"/>
      <c r="Z3726" s="74" t="s">
        <v>1111</v>
      </c>
      <c r="AA3726" s="95">
        <v>1.1399999999999999</v>
      </c>
      <c r="AB3726" s="95">
        <v>-0.36</v>
      </c>
      <c r="AC3726" s="74" t="s">
        <v>1111</v>
      </c>
      <c r="AD3726" s="95">
        <v>29293707</v>
      </c>
    </row>
    <row r="3727" spans="1:30" x14ac:dyDescent="0.2">
      <c r="A3727" s="74" t="s">
        <v>4834</v>
      </c>
      <c r="B3727" s="95">
        <v>5.27</v>
      </c>
      <c r="C3727" s="95"/>
      <c r="D3727" s="95">
        <v>-6.62</v>
      </c>
      <c r="E3727" s="95">
        <v>2.65</v>
      </c>
      <c r="F3727" s="95">
        <v>1.92</v>
      </c>
      <c r="G3727" s="95">
        <v>100</v>
      </c>
      <c r="H3727" s="95">
        <v>-17230.72</v>
      </c>
      <c r="I3727" s="95">
        <v>-19324.57</v>
      </c>
      <c r="J3727" s="95">
        <v>-7.43</v>
      </c>
      <c r="K3727" s="95">
        <v>-4.5</v>
      </c>
      <c r="L3727" s="95">
        <v>2.92</v>
      </c>
      <c r="M3727" s="95">
        <v>-1.04</v>
      </c>
      <c r="N3727" s="95">
        <v>1279.81</v>
      </c>
      <c r="O3727" s="95">
        <v>2.37</v>
      </c>
      <c r="P3727" s="95">
        <v>-16.579999999999998</v>
      </c>
      <c r="Q3727" s="95">
        <v>11.6</v>
      </c>
      <c r="R3727" s="95">
        <v>-39.979999999999997</v>
      </c>
      <c r="S3727" s="95">
        <v>-28.94</v>
      </c>
      <c r="T3727" s="95">
        <v>-31.25</v>
      </c>
      <c r="U3727" s="95">
        <v>0.72</v>
      </c>
      <c r="V3727" s="95">
        <v>0.28000000000000003</v>
      </c>
      <c r="W3727" s="95">
        <v>0</v>
      </c>
      <c r="X3727" s="95"/>
      <c r="Y3727" s="95"/>
      <c r="Z3727" s="74" t="s">
        <v>1111</v>
      </c>
      <c r="AA3727" s="95">
        <v>1.99</v>
      </c>
      <c r="AB3727" s="95">
        <v>-0.8</v>
      </c>
      <c r="AC3727" s="74" t="s">
        <v>1111</v>
      </c>
      <c r="AD3727" s="95">
        <v>374984742</v>
      </c>
    </row>
    <row r="3728" spans="1:30" x14ac:dyDescent="0.2">
      <c r="A3728" s="74" t="s">
        <v>4835</v>
      </c>
      <c r="B3728" s="95">
        <v>26.49</v>
      </c>
      <c r="C3728" s="95"/>
      <c r="D3728" s="95">
        <v>1.37</v>
      </c>
      <c r="E3728" s="95">
        <v>0.16</v>
      </c>
      <c r="F3728" s="95">
        <v>0.01</v>
      </c>
      <c r="G3728" s="95">
        <v>41.28</v>
      </c>
      <c r="H3728" s="95">
        <v>12.61</v>
      </c>
      <c r="I3728" s="95">
        <v>10.4</v>
      </c>
      <c r="J3728" s="95">
        <v>1.1299999999999999</v>
      </c>
      <c r="K3728" s="95">
        <v>6.28</v>
      </c>
      <c r="L3728" s="95">
        <v>1.62</v>
      </c>
      <c r="M3728" s="95">
        <v>0.23</v>
      </c>
      <c r="N3728" s="95">
        <v>0.14000000000000001</v>
      </c>
      <c r="O3728" s="95"/>
      <c r="P3728" s="95">
        <v>-0.01</v>
      </c>
      <c r="Q3728" s="95"/>
      <c r="R3728" s="95">
        <v>11.85</v>
      </c>
      <c r="S3728" s="95">
        <v>0.79</v>
      </c>
      <c r="T3728" s="95">
        <v>7.73</v>
      </c>
      <c r="U3728" s="95">
        <v>7.0000000000000007E-2</v>
      </c>
      <c r="V3728" s="95">
        <v>0.93</v>
      </c>
      <c r="W3728" s="95">
        <v>0.08</v>
      </c>
      <c r="X3728" s="95">
        <v>-0.03</v>
      </c>
      <c r="Y3728" s="95"/>
      <c r="Z3728" s="74" t="s">
        <v>1111</v>
      </c>
      <c r="AA3728" s="95">
        <v>163.72</v>
      </c>
      <c r="AB3728" s="95">
        <v>19.399999999999999</v>
      </c>
      <c r="AC3728" s="74" t="s">
        <v>1111</v>
      </c>
      <c r="AD3728" s="95">
        <v>41368320000</v>
      </c>
    </row>
    <row r="3729" spans="1:30" x14ac:dyDescent="0.2">
      <c r="A3729" s="74" t="s">
        <v>4836</v>
      </c>
      <c r="B3729" s="95">
        <v>29.34</v>
      </c>
      <c r="C3729" s="95">
        <v>0.24</v>
      </c>
      <c r="D3729" s="95">
        <v>-6.35</v>
      </c>
      <c r="E3729" s="95">
        <v>3.36</v>
      </c>
      <c r="F3729" s="95">
        <v>0.91</v>
      </c>
      <c r="G3729" s="95">
        <v>20.37</v>
      </c>
      <c r="H3729" s="95">
        <v>-16.079999999999998</v>
      </c>
      <c r="I3729" s="95">
        <v>-16.62</v>
      </c>
      <c r="J3729" s="95">
        <v>-6.56</v>
      </c>
      <c r="K3729" s="95">
        <v>-9.33</v>
      </c>
      <c r="L3729" s="95">
        <v>-2.77</v>
      </c>
      <c r="M3729" s="95">
        <v>1.42</v>
      </c>
      <c r="N3729" s="95">
        <v>1.06</v>
      </c>
      <c r="O3729" s="95">
        <v>-27.19</v>
      </c>
      <c r="P3729" s="95">
        <v>-1.1000000000000001</v>
      </c>
      <c r="Q3729" s="95">
        <v>0.84</v>
      </c>
      <c r="R3729" s="95">
        <v>-52.91</v>
      </c>
      <c r="S3729" s="95">
        <v>-14.32</v>
      </c>
      <c r="T3729" s="95">
        <v>-21.87</v>
      </c>
      <c r="U3729" s="95">
        <v>0.27</v>
      </c>
      <c r="V3729" s="95">
        <v>0.73</v>
      </c>
      <c r="W3729" s="95">
        <v>0.86</v>
      </c>
      <c r="X3729" s="95"/>
      <c r="Y3729" s="95"/>
      <c r="Z3729" s="74" t="s">
        <v>1111</v>
      </c>
      <c r="AA3729" s="95">
        <v>8.73</v>
      </c>
      <c r="AB3729" s="95">
        <v>-4.62</v>
      </c>
      <c r="AC3729" s="74" t="s">
        <v>1111</v>
      </c>
      <c r="AD3729" s="95">
        <v>4730387593.1400003</v>
      </c>
    </row>
    <row r="3730" spans="1:30" x14ac:dyDescent="0.2">
      <c r="A3730" s="74" t="s">
        <v>4837</v>
      </c>
      <c r="B3730" s="95">
        <v>7.71</v>
      </c>
      <c r="C3730" s="95">
        <v>7.87</v>
      </c>
      <c r="D3730" s="95">
        <v>16.45</v>
      </c>
      <c r="E3730" s="95">
        <v>1.1100000000000001</v>
      </c>
      <c r="F3730" s="95">
        <v>1.0900000000000001</v>
      </c>
      <c r="G3730" s="95">
        <v>100</v>
      </c>
      <c r="H3730" s="95">
        <v>88.21</v>
      </c>
      <c r="I3730" s="95">
        <v>88.21</v>
      </c>
      <c r="J3730" s="95">
        <v>16.45</v>
      </c>
      <c r="K3730" s="95">
        <v>16.170000000000002</v>
      </c>
      <c r="L3730" s="95">
        <v>-0.28000000000000003</v>
      </c>
      <c r="M3730" s="95">
        <v>-0.02</v>
      </c>
      <c r="N3730" s="95">
        <v>14.51</v>
      </c>
      <c r="O3730" s="95">
        <v>1.1100000000000001</v>
      </c>
      <c r="P3730" s="95"/>
      <c r="Q3730" s="95">
        <v>53.7</v>
      </c>
      <c r="R3730" s="95">
        <v>6.72</v>
      </c>
      <c r="S3730" s="95">
        <v>6.6</v>
      </c>
      <c r="T3730" s="95">
        <v>6.72</v>
      </c>
      <c r="U3730" s="95">
        <v>0.98</v>
      </c>
      <c r="V3730" s="95">
        <v>0.02</v>
      </c>
      <c r="W3730" s="95">
        <v>7.0000000000000007E-2</v>
      </c>
      <c r="X3730" s="95"/>
      <c r="Y3730" s="95"/>
      <c r="Z3730" s="74" t="s">
        <v>1111</v>
      </c>
      <c r="AA3730" s="95">
        <v>6.97</v>
      </c>
      <c r="AB3730" s="95">
        <v>0.47</v>
      </c>
      <c r="AC3730" s="74" t="s">
        <v>1111</v>
      </c>
      <c r="AD3730" s="95">
        <v>93797547</v>
      </c>
    </row>
    <row r="3731" spans="1:30" x14ac:dyDescent="0.2">
      <c r="A3731" s="74" t="s">
        <v>4838</v>
      </c>
      <c r="B3731" s="95">
        <v>35.47</v>
      </c>
      <c r="C3731" s="95"/>
      <c r="D3731" s="95">
        <v>23.73</v>
      </c>
      <c r="E3731" s="95">
        <v>3.36</v>
      </c>
      <c r="F3731" s="95">
        <v>2.6</v>
      </c>
      <c r="G3731" s="95">
        <v>100</v>
      </c>
      <c r="H3731" s="95">
        <v>37.369999999999997</v>
      </c>
      <c r="I3731" s="95">
        <v>34.76</v>
      </c>
      <c r="J3731" s="95">
        <v>22.07</v>
      </c>
      <c r="K3731" s="95">
        <v>14.03</v>
      </c>
      <c r="L3731" s="95">
        <v>-8.0399999999999991</v>
      </c>
      <c r="M3731" s="95">
        <v>-1.22</v>
      </c>
      <c r="N3731" s="95">
        <v>8.25</v>
      </c>
      <c r="O3731" s="95">
        <v>2.85</v>
      </c>
      <c r="P3731" s="95">
        <v>-65.45</v>
      </c>
      <c r="Q3731" s="95">
        <v>20.81</v>
      </c>
      <c r="R3731" s="95">
        <v>14.16</v>
      </c>
      <c r="S3731" s="95">
        <v>10.97</v>
      </c>
      <c r="T3731" s="95">
        <v>14.16</v>
      </c>
      <c r="U3731" s="95">
        <v>0.78</v>
      </c>
      <c r="V3731" s="95">
        <v>0.22</v>
      </c>
      <c r="W3731" s="95">
        <v>0.32</v>
      </c>
      <c r="X3731" s="95">
        <v>-11.9</v>
      </c>
      <c r="Y3731" s="95"/>
      <c r="Z3731" s="74" t="s">
        <v>1111</v>
      </c>
      <c r="AA3731" s="95">
        <v>10.53</v>
      </c>
      <c r="AB3731" s="95">
        <v>1.49</v>
      </c>
      <c r="AC3731" s="74" t="s">
        <v>1111</v>
      </c>
      <c r="AD3731" s="95">
        <v>1647556768</v>
      </c>
    </row>
    <row r="3732" spans="1:30" x14ac:dyDescent="0.2">
      <c r="A3732" s="74" t="s">
        <v>4839</v>
      </c>
      <c r="B3732" s="95">
        <v>6.07</v>
      </c>
      <c r="C3732" s="95"/>
      <c r="D3732" s="95">
        <v>-33.93</v>
      </c>
      <c r="E3732" s="95">
        <v>-6.34</v>
      </c>
      <c r="F3732" s="95">
        <v>0.35</v>
      </c>
      <c r="G3732" s="95">
        <v>29.1</v>
      </c>
      <c r="H3732" s="95">
        <v>3.85</v>
      </c>
      <c r="I3732" s="95">
        <v>-2.87</v>
      </c>
      <c r="J3732" s="95">
        <v>25.33</v>
      </c>
      <c r="K3732" s="95">
        <v>57.57</v>
      </c>
      <c r="L3732" s="95">
        <v>32.229999999999997</v>
      </c>
      <c r="M3732" s="95"/>
      <c r="N3732" s="95">
        <v>0.98</v>
      </c>
      <c r="O3732" s="95">
        <v>40.549999999999997</v>
      </c>
      <c r="P3732" s="95">
        <v>-0.62</v>
      </c>
      <c r="Q3732" s="95">
        <v>1.02</v>
      </c>
      <c r="R3732" s="95">
        <v>-18.670000000000002</v>
      </c>
      <c r="S3732" s="95">
        <v>-1.03</v>
      </c>
      <c r="T3732" s="95">
        <v>2.97</v>
      </c>
      <c r="U3732" s="95">
        <v>-0.05</v>
      </c>
      <c r="V3732" s="95">
        <v>0.9</v>
      </c>
      <c r="W3732" s="95">
        <v>0.36</v>
      </c>
      <c r="X3732" s="95"/>
      <c r="Y3732" s="95"/>
      <c r="Z3732" s="74" t="s">
        <v>1111</v>
      </c>
      <c r="AA3732" s="95">
        <v>-0.96</v>
      </c>
      <c r="AB3732" s="95">
        <v>-0.18</v>
      </c>
      <c r="AC3732" s="74" t="s">
        <v>1111</v>
      </c>
      <c r="AD3732" s="95">
        <v>465175057</v>
      </c>
    </row>
    <row r="3733" spans="1:30" x14ac:dyDescent="0.2">
      <c r="A3733" s="74" t="s">
        <v>4840</v>
      </c>
      <c r="B3733" s="95">
        <v>4.01</v>
      </c>
      <c r="C3733" s="95"/>
      <c r="D3733" s="95">
        <v>-3.88</v>
      </c>
      <c r="E3733" s="95">
        <v>-1.92</v>
      </c>
      <c r="F3733" s="95">
        <v>1.1000000000000001</v>
      </c>
      <c r="G3733" s="95">
        <v>82.74</v>
      </c>
      <c r="H3733" s="95">
        <v>-29.34</v>
      </c>
      <c r="I3733" s="95">
        <v>-45.32</v>
      </c>
      <c r="J3733" s="95">
        <v>-6</v>
      </c>
      <c r="K3733" s="95">
        <v>-10.23</v>
      </c>
      <c r="L3733" s="95">
        <v>-4.24</v>
      </c>
      <c r="M3733" s="95"/>
      <c r="N3733" s="95">
        <v>1.76</v>
      </c>
      <c r="O3733" s="95">
        <v>1.62</v>
      </c>
      <c r="P3733" s="95">
        <v>-6.86</v>
      </c>
      <c r="Q3733" s="95">
        <v>5.25</v>
      </c>
      <c r="R3733" s="95">
        <v>-49.38</v>
      </c>
      <c r="S3733" s="95">
        <v>-28.43</v>
      </c>
      <c r="T3733" s="95">
        <v>-22.63</v>
      </c>
      <c r="U3733" s="95">
        <v>-0.57999999999999996</v>
      </c>
      <c r="V3733" s="95">
        <v>1.58</v>
      </c>
      <c r="W3733" s="95">
        <v>0.63</v>
      </c>
      <c r="X3733" s="95"/>
      <c r="Y3733" s="95"/>
      <c r="Z3733" s="74" t="s">
        <v>1111</v>
      </c>
      <c r="AA3733" s="95">
        <v>-2.09</v>
      </c>
      <c r="AB3733" s="95">
        <v>-1.03</v>
      </c>
      <c r="AC3733" s="74" t="s">
        <v>1111</v>
      </c>
      <c r="AD3733" s="95">
        <v>201257489</v>
      </c>
    </row>
    <row r="3734" spans="1:30" x14ac:dyDescent="0.2">
      <c r="A3734" s="74" t="s">
        <v>4841</v>
      </c>
      <c r="B3734" s="95">
        <v>9.26</v>
      </c>
      <c r="C3734" s="95"/>
      <c r="D3734" s="95">
        <v>-169.08</v>
      </c>
      <c r="E3734" s="95">
        <v>4.95</v>
      </c>
      <c r="F3734" s="95">
        <v>2.2000000000000002</v>
      </c>
      <c r="G3734" s="95">
        <v>34.72</v>
      </c>
      <c r="H3734" s="95">
        <v>-0.31</v>
      </c>
      <c r="I3734" s="95">
        <v>-0.51</v>
      </c>
      <c r="J3734" s="95">
        <v>-276.41000000000003</v>
      </c>
      <c r="K3734" s="95">
        <v>-264.45</v>
      </c>
      <c r="L3734" s="95">
        <v>11.96</v>
      </c>
      <c r="M3734" s="95">
        <v>-0.21</v>
      </c>
      <c r="N3734" s="95">
        <v>0.86</v>
      </c>
      <c r="O3734" s="95">
        <v>6.24</v>
      </c>
      <c r="P3734" s="95">
        <v>-9.19</v>
      </c>
      <c r="Q3734" s="95">
        <v>1.87</v>
      </c>
      <c r="R3734" s="95">
        <v>-2.93</v>
      </c>
      <c r="S3734" s="95">
        <v>-1.3</v>
      </c>
      <c r="T3734" s="95">
        <v>-1.87</v>
      </c>
      <c r="U3734" s="95">
        <v>0.45</v>
      </c>
      <c r="V3734" s="95">
        <v>0.55000000000000004</v>
      </c>
      <c r="W3734" s="95">
        <v>2.5499999999999998</v>
      </c>
      <c r="X3734" s="95">
        <v>8.82</v>
      </c>
      <c r="Y3734" s="95"/>
      <c r="Z3734" s="74" t="s">
        <v>1111</v>
      </c>
      <c r="AA3734" s="95">
        <v>1.88</v>
      </c>
      <c r="AB3734" s="95">
        <v>-0.06</v>
      </c>
      <c r="AC3734" s="74" t="s">
        <v>1111</v>
      </c>
      <c r="AD3734" s="95">
        <v>465474633</v>
      </c>
    </row>
    <row r="3735" spans="1:30" x14ac:dyDescent="0.2">
      <c r="A3735" s="74" t="s">
        <v>4842</v>
      </c>
      <c r="B3735" s="95">
        <v>5.18</v>
      </c>
      <c r="C3735" s="95"/>
      <c r="D3735" s="95">
        <v>-6.97</v>
      </c>
      <c r="E3735" s="95">
        <v>5.67</v>
      </c>
      <c r="F3735" s="95">
        <v>0.2</v>
      </c>
      <c r="G3735" s="95">
        <v>34.04</v>
      </c>
      <c r="H3735" s="95">
        <v>-1.29</v>
      </c>
      <c r="I3735" s="95">
        <v>-3.94</v>
      </c>
      <c r="J3735" s="95">
        <v>-21.21</v>
      </c>
      <c r="K3735" s="95">
        <v>-75.16</v>
      </c>
      <c r="L3735" s="95">
        <v>-53.95</v>
      </c>
      <c r="M3735" s="95">
        <v>14.43</v>
      </c>
      <c r="N3735" s="95">
        <v>0.27</v>
      </c>
      <c r="O3735" s="95">
        <v>3.69</v>
      </c>
      <c r="P3735" s="95">
        <v>-0.28999999999999998</v>
      </c>
      <c r="Q3735" s="95">
        <v>1.24</v>
      </c>
      <c r="R3735" s="95">
        <v>-81.430000000000007</v>
      </c>
      <c r="S3735" s="95">
        <v>-2.94</v>
      </c>
      <c r="T3735" s="95">
        <v>-2.96</v>
      </c>
      <c r="U3735" s="95">
        <v>0.04</v>
      </c>
      <c r="V3735" s="95">
        <v>0.96</v>
      </c>
      <c r="W3735" s="95">
        <v>0.75</v>
      </c>
      <c r="X3735" s="95">
        <v>-4.21</v>
      </c>
      <c r="Y3735" s="95"/>
      <c r="Z3735" s="74" t="s">
        <v>1111</v>
      </c>
      <c r="AA3735" s="95">
        <v>0.91</v>
      </c>
      <c r="AB3735" s="95">
        <v>-0.74</v>
      </c>
      <c r="AC3735" s="74" t="s">
        <v>1111</v>
      </c>
      <c r="AD3735" s="95">
        <v>581327572</v>
      </c>
    </row>
    <row r="3736" spans="1:30" x14ac:dyDescent="0.2">
      <c r="A3736" s="74" t="s">
        <v>4843</v>
      </c>
      <c r="B3736" s="95">
        <v>109.44</v>
      </c>
      <c r="C3736" s="95">
        <v>4.2</v>
      </c>
      <c r="D3736" s="95">
        <v>5.64</v>
      </c>
      <c r="E3736" s="95">
        <v>0.67</v>
      </c>
      <c r="F3736" s="95">
        <v>0.04</v>
      </c>
      <c r="G3736" s="95">
        <v>41.28</v>
      </c>
      <c r="H3736" s="95">
        <v>12.61</v>
      </c>
      <c r="I3736" s="95">
        <v>10.4</v>
      </c>
      <c r="J3736" s="95">
        <v>4.6500000000000004</v>
      </c>
      <c r="K3736" s="95">
        <v>6.28</v>
      </c>
      <c r="L3736" s="95">
        <v>1.62</v>
      </c>
      <c r="M3736" s="95">
        <v>0.23</v>
      </c>
      <c r="N3736" s="95">
        <v>0.59</v>
      </c>
      <c r="O3736" s="95"/>
      <c r="P3736" s="95">
        <v>-0.04</v>
      </c>
      <c r="Q3736" s="95"/>
      <c r="R3736" s="95">
        <v>11.85</v>
      </c>
      <c r="S3736" s="95">
        <v>0.79</v>
      </c>
      <c r="T3736" s="95">
        <v>7.73</v>
      </c>
      <c r="U3736" s="95">
        <v>7.0000000000000007E-2</v>
      </c>
      <c r="V3736" s="95">
        <v>0.93</v>
      </c>
      <c r="W3736" s="95">
        <v>0.08</v>
      </c>
      <c r="X3736" s="95">
        <v>-0.03</v>
      </c>
      <c r="Y3736" s="95"/>
      <c r="Z3736" s="74" t="s">
        <v>1111</v>
      </c>
      <c r="AA3736" s="95">
        <v>163.72</v>
      </c>
      <c r="AB3736" s="95">
        <v>19.399999999999999</v>
      </c>
      <c r="AC3736" s="74" t="s">
        <v>1111</v>
      </c>
      <c r="AD3736" s="95">
        <v>41368320000</v>
      </c>
    </row>
    <row r="3737" spans="1:30" x14ac:dyDescent="0.2">
      <c r="A3737" s="74" t="s">
        <v>4844</v>
      </c>
      <c r="B3737" s="95">
        <v>3.82</v>
      </c>
      <c r="C3737" s="95"/>
      <c r="D3737" s="95">
        <v>-2</v>
      </c>
      <c r="E3737" s="95">
        <v>1.81</v>
      </c>
      <c r="F3737" s="95">
        <v>1.53</v>
      </c>
      <c r="G3737" s="95">
        <v>100</v>
      </c>
      <c r="H3737" s="95">
        <v>-18020.650000000001</v>
      </c>
      <c r="I3737" s="95">
        <v>-17873.16</v>
      </c>
      <c r="J3737" s="95">
        <v>-1.98</v>
      </c>
      <c r="K3737" s="95">
        <v>-0.75</v>
      </c>
      <c r="L3737" s="95">
        <v>1.23</v>
      </c>
      <c r="M3737" s="95">
        <v>-1.1200000000000001</v>
      </c>
      <c r="N3737" s="95">
        <v>357.07</v>
      </c>
      <c r="O3737" s="95">
        <v>1.8</v>
      </c>
      <c r="P3737" s="95">
        <v>-92.76</v>
      </c>
      <c r="Q3737" s="95">
        <v>7.46</v>
      </c>
      <c r="R3737" s="95">
        <v>-90.36</v>
      </c>
      <c r="S3737" s="95">
        <v>-76.760000000000005</v>
      </c>
      <c r="T3737" s="95">
        <v>-91.85</v>
      </c>
      <c r="U3737" s="95">
        <v>0.85</v>
      </c>
      <c r="V3737" s="95">
        <v>0.15</v>
      </c>
      <c r="W3737" s="95">
        <v>0</v>
      </c>
      <c r="X3737" s="95"/>
      <c r="Y3737" s="95"/>
      <c r="Z3737" s="74" t="s">
        <v>1111</v>
      </c>
      <c r="AA3737" s="95">
        <v>2.12</v>
      </c>
      <c r="AB3737" s="95">
        <v>-1.91</v>
      </c>
      <c r="AC3737" s="74" t="s">
        <v>1111</v>
      </c>
      <c r="AD3737" s="95">
        <v>242091354</v>
      </c>
    </row>
    <row r="3738" spans="1:30" x14ac:dyDescent="0.2">
      <c r="A3738" s="74" t="s">
        <v>4845</v>
      </c>
      <c r="B3738" s="95">
        <v>22.45</v>
      </c>
      <c r="C3738" s="95"/>
      <c r="D3738" s="95">
        <v>-21.63</v>
      </c>
      <c r="E3738" s="95">
        <v>16.559999999999999</v>
      </c>
      <c r="F3738" s="95">
        <v>2.41</v>
      </c>
      <c r="G3738" s="95">
        <v>78.930000000000007</v>
      </c>
      <c r="H3738" s="95">
        <v>-34.42</v>
      </c>
      <c r="I3738" s="95">
        <v>-32.68</v>
      </c>
      <c r="J3738" s="95">
        <v>-20.54</v>
      </c>
      <c r="K3738" s="95">
        <v>-21.26</v>
      </c>
      <c r="L3738" s="95">
        <v>-0.72</v>
      </c>
      <c r="M3738" s="95">
        <v>0.57999999999999996</v>
      </c>
      <c r="N3738" s="95">
        <v>7.07</v>
      </c>
      <c r="O3738" s="95">
        <v>12.37</v>
      </c>
      <c r="P3738" s="95">
        <v>-4.74</v>
      </c>
      <c r="Q3738" s="95">
        <v>1.65</v>
      </c>
      <c r="R3738" s="95">
        <v>-76.540000000000006</v>
      </c>
      <c r="S3738" s="95">
        <v>-11.13</v>
      </c>
      <c r="T3738" s="95">
        <v>-20.309999999999999</v>
      </c>
      <c r="U3738" s="95">
        <v>0.15</v>
      </c>
      <c r="V3738" s="95">
        <v>0.85</v>
      </c>
      <c r="W3738" s="95">
        <v>0.34</v>
      </c>
      <c r="X3738" s="95"/>
      <c r="Y3738" s="95"/>
      <c r="Z3738" s="74" t="s">
        <v>1111</v>
      </c>
      <c r="AA3738" s="95">
        <v>1.36</v>
      </c>
      <c r="AB3738" s="95">
        <v>-1.04</v>
      </c>
      <c r="AC3738" s="74" t="s">
        <v>1111</v>
      </c>
      <c r="AD3738" s="95">
        <v>2770343492.4499998</v>
      </c>
    </row>
    <row r="3739" spans="1:30" x14ac:dyDescent="0.2">
      <c r="A3739" s="74" t="s">
        <v>4846</v>
      </c>
      <c r="B3739" s="95">
        <v>13.78</v>
      </c>
      <c r="C3739" s="95"/>
      <c r="D3739" s="95">
        <v>-3987.62</v>
      </c>
      <c r="E3739" s="95">
        <v>81.349999999999994</v>
      </c>
      <c r="F3739" s="95">
        <v>1.77</v>
      </c>
      <c r="G3739" s="95"/>
      <c r="H3739" s="95"/>
      <c r="I3739" s="95"/>
      <c r="J3739" s="95">
        <v>-2864.35</v>
      </c>
      <c r="K3739" s="95">
        <v>-2862.8</v>
      </c>
      <c r="L3739" s="95">
        <v>1.55</v>
      </c>
      <c r="M3739" s="95">
        <v>-0.04</v>
      </c>
      <c r="N3739" s="95"/>
      <c r="O3739" s="95">
        <v>-192.4</v>
      </c>
      <c r="P3739" s="95">
        <v>-1.77</v>
      </c>
      <c r="Q3739" s="95">
        <v>0.15</v>
      </c>
      <c r="R3739" s="95">
        <v>-2.04</v>
      </c>
      <c r="S3739" s="95">
        <v>-0.04</v>
      </c>
      <c r="T3739" s="95">
        <v>-2.84</v>
      </c>
      <c r="U3739" s="95">
        <v>0.02</v>
      </c>
      <c r="V3739" s="95">
        <v>0.98</v>
      </c>
      <c r="W3739" s="95">
        <v>0</v>
      </c>
      <c r="X3739" s="95"/>
      <c r="Y3739" s="95"/>
      <c r="Z3739" s="74" t="s">
        <v>1111</v>
      </c>
      <c r="AA3739" s="95">
        <v>0.17</v>
      </c>
      <c r="AB3739" s="95">
        <v>0</v>
      </c>
      <c r="AC3739" s="74" t="s">
        <v>1111</v>
      </c>
      <c r="AD3739" s="95">
        <v>406737370</v>
      </c>
    </row>
    <row r="3740" spans="1:30" x14ac:dyDescent="0.2">
      <c r="A3740" s="74" t="s">
        <v>4847</v>
      </c>
      <c r="B3740" s="95">
        <v>18.350000000000001</v>
      </c>
      <c r="C3740" s="95"/>
      <c r="D3740" s="95">
        <v>-5310.08</v>
      </c>
      <c r="E3740" s="95">
        <v>108.33</v>
      </c>
      <c r="F3740" s="95">
        <v>2.35</v>
      </c>
      <c r="G3740" s="95"/>
      <c r="H3740" s="95"/>
      <c r="I3740" s="95"/>
      <c r="J3740" s="95">
        <v>-3814.28</v>
      </c>
      <c r="K3740" s="95">
        <v>-2862.8</v>
      </c>
      <c r="L3740" s="95">
        <v>1.55</v>
      </c>
      <c r="M3740" s="95">
        <v>-0.04</v>
      </c>
      <c r="N3740" s="95"/>
      <c r="O3740" s="95">
        <v>-256.20999999999998</v>
      </c>
      <c r="P3740" s="95">
        <v>-2.36</v>
      </c>
      <c r="Q3740" s="95">
        <v>0.15</v>
      </c>
      <c r="R3740" s="95">
        <v>-2.04</v>
      </c>
      <c r="S3740" s="95">
        <v>-0.04</v>
      </c>
      <c r="T3740" s="95">
        <v>-2.84</v>
      </c>
      <c r="U3740" s="95">
        <v>0.02</v>
      </c>
      <c r="V3740" s="95">
        <v>0.98</v>
      </c>
      <c r="W3740" s="95">
        <v>0</v>
      </c>
      <c r="X3740" s="95"/>
      <c r="Y3740" s="95"/>
      <c r="Z3740" s="74" t="s">
        <v>1111</v>
      </c>
      <c r="AA3740" s="95">
        <v>0.17</v>
      </c>
      <c r="AB3740" s="95">
        <v>0</v>
      </c>
      <c r="AC3740" s="74" t="s">
        <v>1111</v>
      </c>
      <c r="AD3740" s="95">
        <v>406737370</v>
      </c>
    </row>
    <row r="3741" spans="1:30" x14ac:dyDescent="0.2">
      <c r="A3741" s="74" t="s">
        <v>4848</v>
      </c>
      <c r="B3741" s="95">
        <v>3.46</v>
      </c>
      <c r="C3741" s="95"/>
      <c r="D3741" s="95">
        <v>-1001.25</v>
      </c>
      <c r="E3741" s="95">
        <v>20.43</v>
      </c>
      <c r="F3741" s="95">
        <v>0.44</v>
      </c>
      <c r="G3741" s="95"/>
      <c r="H3741" s="95"/>
      <c r="I3741" s="95"/>
      <c r="J3741" s="95">
        <v>-719.2</v>
      </c>
      <c r="K3741" s="95">
        <v>-2862.8</v>
      </c>
      <c r="L3741" s="95">
        <v>1.55</v>
      </c>
      <c r="M3741" s="95">
        <v>-0.04</v>
      </c>
      <c r="N3741" s="95"/>
      <c r="O3741" s="95">
        <v>-48.31</v>
      </c>
      <c r="P3741" s="95">
        <v>-0.44</v>
      </c>
      <c r="Q3741" s="95">
        <v>0.15</v>
      </c>
      <c r="R3741" s="95">
        <v>-2.04</v>
      </c>
      <c r="S3741" s="95">
        <v>-0.04</v>
      </c>
      <c r="T3741" s="95">
        <v>-2.84</v>
      </c>
      <c r="U3741" s="95">
        <v>0.02</v>
      </c>
      <c r="V3741" s="95">
        <v>0.98</v>
      </c>
      <c r="W3741" s="95">
        <v>0</v>
      </c>
      <c r="X3741" s="95"/>
      <c r="Y3741" s="95"/>
      <c r="Z3741" s="74" t="s">
        <v>1111</v>
      </c>
      <c r="AA3741" s="95">
        <v>0.17</v>
      </c>
      <c r="AB3741" s="95">
        <v>0</v>
      </c>
      <c r="AC3741" s="74" t="s">
        <v>1111</v>
      </c>
      <c r="AD3741" s="95">
        <v>406737370</v>
      </c>
    </row>
    <row r="3742" spans="1:30" x14ac:dyDescent="0.2">
      <c r="A3742" s="74" t="s">
        <v>4849</v>
      </c>
      <c r="B3742" s="95">
        <v>8.17</v>
      </c>
      <c r="C3742" s="95">
        <v>8.77</v>
      </c>
      <c r="D3742" s="95">
        <v>3.19</v>
      </c>
      <c r="E3742" s="95">
        <v>0.81</v>
      </c>
      <c r="F3742" s="95">
        <v>0.49</v>
      </c>
      <c r="G3742" s="95">
        <v>100</v>
      </c>
      <c r="H3742" s="95">
        <v>217.47</v>
      </c>
      <c r="I3742" s="95">
        <v>188.05</v>
      </c>
      <c r="J3742" s="95">
        <v>2.76</v>
      </c>
      <c r="K3742" s="95">
        <v>4.1900000000000004</v>
      </c>
      <c r="L3742" s="95">
        <v>1.43</v>
      </c>
      <c r="M3742" s="95">
        <v>0.42</v>
      </c>
      <c r="N3742" s="95">
        <v>5.99</v>
      </c>
      <c r="O3742" s="95"/>
      <c r="P3742" s="95">
        <v>-0.49</v>
      </c>
      <c r="Q3742" s="95"/>
      <c r="R3742" s="95">
        <v>25.46</v>
      </c>
      <c r="S3742" s="95">
        <v>15.45</v>
      </c>
      <c r="T3742" s="95">
        <v>20.56</v>
      </c>
      <c r="U3742" s="95">
        <v>0.61</v>
      </c>
      <c r="V3742" s="95">
        <v>0.34</v>
      </c>
      <c r="W3742" s="95">
        <v>0.08</v>
      </c>
      <c r="X3742" s="95">
        <v>-8.74</v>
      </c>
      <c r="Y3742" s="95">
        <v>56.29</v>
      </c>
      <c r="Z3742" s="74" t="s">
        <v>1111</v>
      </c>
      <c r="AA3742" s="95">
        <v>10.11</v>
      </c>
      <c r="AB3742" s="95">
        <v>2.58</v>
      </c>
      <c r="AC3742" s="74" t="s">
        <v>1111</v>
      </c>
      <c r="AD3742" s="95">
        <v>3200803965</v>
      </c>
    </row>
    <row r="3743" spans="1:30" x14ac:dyDescent="0.2">
      <c r="A3743" s="74" t="s">
        <v>4850</v>
      </c>
      <c r="B3743" s="95">
        <v>3.38</v>
      </c>
      <c r="C3743" s="95"/>
      <c r="D3743" s="95">
        <v>-57.51</v>
      </c>
      <c r="E3743" s="95">
        <v>0.94</v>
      </c>
      <c r="F3743" s="95">
        <v>0.37</v>
      </c>
      <c r="G3743" s="95">
        <v>59.72</v>
      </c>
      <c r="H3743" s="95">
        <v>1.5</v>
      </c>
      <c r="I3743" s="95">
        <v>-5.58</v>
      </c>
      <c r="J3743" s="95">
        <v>214.37</v>
      </c>
      <c r="K3743" s="95">
        <v>278.07</v>
      </c>
      <c r="L3743" s="95">
        <v>63.7</v>
      </c>
      <c r="M3743" s="95">
        <v>0.28000000000000003</v>
      </c>
      <c r="N3743" s="95">
        <v>3.21</v>
      </c>
      <c r="O3743" s="95">
        <v>12.1</v>
      </c>
      <c r="P3743" s="95">
        <v>-0.51</v>
      </c>
      <c r="Q3743" s="95">
        <v>1.1200000000000001</v>
      </c>
      <c r="R3743" s="95">
        <v>-1.63</v>
      </c>
      <c r="S3743" s="95">
        <v>-0.65</v>
      </c>
      <c r="T3743" s="95">
        <v>0</v>
      </c>
      <c r="U3743" s="95">
        <v>0.4</v>
      </c>
      <c r="V3743" s="95">
        <v>0.6</v>
      </c>
      <c r="W3743" s="95">
        <v>0.12</v>
      </c>
      <c r="X3743" s="95"/>
      <c r="Y3743" s="95"/>
      <c r="Z3743" s="74" t="s">
        <v>1111</v>
      </c>
      <c r="AA3743" s="95">
        <v>3.6</v>
      </c>
      <c r="AB3743" s="95">
        <v>-0.06</v>
      </c>
      <c r="AC3743" s="74" t="s">
        <v>1111</v>
      </c>
      <c r="AD3743" s="95">
        <v>2446147912</v>
      </c>
    </row>
    <row r="3744" spans="1:30" x14ac:dyDescent="0.2">
      <c r="A3744" s="74" t="s">
        <v>4851</v>
      </c>
      <c r="B3744" s="95">
        <v>2.89</v>
      </c>
      <c r="C3744" s="95"/>
      <c r="D3744" s="95">
        <v>-1.9</v>
      </c>
      <c r="E3744" s="95">
        <v>0.16</v>
      </c>
      <c r="F3744" s="95">
        <v>0.1</v>
      </c>
      <c r="G3744" s="95">
        <v>17.899999999999999</v>
      </c>
      <c r="H3744" s="95">
        <v>-26.55</v>
      </c>
      <c r="I3744" s="95">
        <v>-25.8</v>
      </c>
      <c r="J3744" s="95">
        <v>-1.84</v>
      </c>
      <c r="K3744" s="95">
        <v>-5.73</v>
      </c>
      <c r="L3744" s="95">
        <v>-3.89</v>
      </c>
      <c r="M3744" s="95">
        <v>0.34</v>
      </c>
      <c r="N3744" s="95">
        <v>0.49</v>
      </c>
      <c r="O3744" s="95">
        <v>1.44</v>
      </c>
      <c r="P3744" s="95">
        <v>-0.12</v>
      </c>
      <c r="Q3744" s="95">
        <v>1.85</v>
      </c>
      <c r="R3744" s="95">
        <v>-8.4600000000000009</v>
      </c>
      <c r="S3744" s="95">
        <v>-5.17</v>
      </c>
      <c r="T3744" s="95">
        <v>-5.8</v>
      </c>
      <c r="U3744" s="95">
        <v>0.61</v>
      </c>
      <c r="V3744" s="95">
        <v>0.39</v>
      </c>
      <c r="W3744" s="95">
        <v>0.2</v>
      </c>
      <c r="X3744" s="95">
        <v>-7.53</v>
      </c>
      <c r="Y3744" s="95"/>
      <c r="Z3744" s="74" t="s">
        <v>1111</v>
      </c>
      <c r="AA3744" s="95">
        <v>18.010000000000002</v>
      </c>
      <c r="AB3744" s="95">
        <v>-1.52</v>
      </c>
      <c r="AC3744" s="74" t="s">
        <v>1111</v>
      </c>
      <c r="AD3744" s="95">
        <v>14689003</v>
      </c>
    </row>
    <row r="3745" spans="1:30" x14ac:dyDescent="0.2">
      <c r="A3745" s="74" t="s">
        <v>4852</v>
      </c>
      <c r="B3745" s="95">
        <v>74.33</v>
      </c>
      <c r="C3745" s="95">
        <v>0.94</v>
      </c>
      <c r="D3745" s="95">
        <v>22.77</v>
      </c>
      <c r="E3745" s="95">
        <v>2.4300000000000002</v>
      </c>
      <c r="F3745" s="95">
        <v>1.28</v>
      </c>
      <c r="G3745" s="95">
        <v>17.68</v>
      </c>
      <c r="H3745" s="95">
        <v>4.2699999999999996</v>
      </c>
      <c r="I3745" s="95">
        <v>2.71</v>
      </c>
      <c r="J3745" s="95">
        <v>14.44</v>
      </c>
      <c r="K3745" s="95">
        <v>13.89</v>
      </c>
      <c r="L3745" s="95">
        <v>-0.55000000000000004</v>
      </c>
      <c r="M3745" s="95">
        <v>-0.09</v>
      </c>
      <c r="N3745" s="95">
        <v>0.62</v>
      </c>
      <c r="O3745" s="95">
        <v>12.19</v>
      </c>
      <c r="P3745" s="95">
        <v>-2.2799999999999998</v>
      </c>
      <c r="Q3745" s="95">
        <v>1.32</v>
      </c>
      <c r="R3745" s="95">
        <v>10.69</v>
      </c>
      <c r="S3745" s="95">
        <v>5.63</v>
      </c>
      <c r="T3745" s="95">
        <v>10.02</v>
      </c>
      <c r="U3745" s="95">
        <v>0.53</v>
      </c>
      <c r="V3745" s="95">
        <v>0.47</v>
      </c>
      <c r="W3745" s="95">
        <v>2.08</v>
      </c>
      <c r="X3745" s="95">
        <v>4.5</v>
      </c>
      <c r="Y3745" s="95">
        <v>2</v>
      </c>
      <c r="Z3745" s="74" t="s">
        <v>1111</v>
      </c>
      <c r="AA3745" s="95">
        <v>30.53</v>
      </c>
      <c r="AB3745" s="95">
        <v>3.26</v>
      </c>
      <c r="AC3745" s="74" t="s">
        <v>1111</v>
      </c>
      <c r="AD3745" s="95">
        <v>2294002192</v>
      </c>
    </row>
    <row r="3746" spans="1:30" x14ac:dyDescent="0.2">
      <c r="A3746" s="74" t="s">
        <v>4853</v>
      </c>
      <c r="B3746" s="95">
        <v>32.549999999999997</v>
      </c>
      <c r="C3746" s="95"/>
      <c r="D3746" s="95">
        <v>58.69</v>
      </c>
      <c r="E3746" s="95">
        <v>1.82</v>
      </c>
      <c r="F3746" s="95">
        <v>0.87</v>
      </c>
      <c r="G3746" s="95">
        <v>23.29</v>
      </c>
      <c r="H3746" s="95">
        <v>3.49</v>
      </c>
      <c r="I3746" s="95">
        <v>1.54</v>
      </c>
      <c r="J3746" s="95">
        <v>25.92</v>
      </c>
      <c r="K3746" s="95">
        <v>28.37</v>
      </c>
      <c r="L3746" s="95">
        <v>2.4500000000000002</v>
      </c>
      <c r="M3746" s="95">
        <v>0.17</v>
      </c>
      <c r="N3746" s="95">
        <v>0.91</v>
      </c>
      <c r="O3746" s="95">
        <v>6.33</v>
      </c>
      <c r="P3746" s="95">
        <v>-1.49</v>
      </c>
      <c r="Q3746" s="95">
        <v>1.5</v>
      </c>
      <c r="R3746" s="95">
        <v>3.11</v>
      </c>
      <c r="S3746" s="95">
        <v>1.48</v>
      </c>
      <c r="T3746" s="95">
        <v>4.16</v>
      </c>
      <c r="U3746" s="95">
        <v>0.48</v>
      </c>
      <c r="V3746" s="95">
        <v>0.52</v>
      </c>
      <c r="W3746" s="95">
        <v>0.96</v>
      </c>
      <c r="X3746" s="95"/>
      <c r="Y3746" s="95"/>
      <c r="Z3746" s="74" t="s">
        <v>1111</v>
      </c>
      <c r="AA3746" s="95">
        <v>17.84</v>
      </c>
      <c r="AB3746" s="95">
        <v>0.55000000000000004</v>
      </c>
      <c r="AC3746" s="74" t="s">
        <v>1111</v>
      </c>
      <c r="AD3746" s="95">
        <v>3328491390</v>
      </c>
    </row>
    <row r="3747" spans="1:30" x14ac:dyDescent="0.2">
      <c r="A3747" s="74" t="s">
        <v>4854</v>
      </c>
      <c r="B3747" s="95">
        <v>10.51</v>
      </c>
      <c r="C3747" s="95"/>
      <c r="D3747" s="95">
        <v>-8.06</v>
      </c>
      <c r="E3747" s="95">
        <v>1.45</v>
      </c>
      <c r="F3747" s="95">
        <v>1.1599999999999999</v>
      </c>
      <c r="G3747" s="95">
        <v>34.979999999999997</v>
      </c>
      <c r="H3747" s="95">
        <v>-68.489999999999995</v>
      </c>
      <c r="I3747" s="95">
        <v>-68.680000000000007</v>
      </c>
      <c r="J3747" s="95">
        <v>-8.09</v>
      </c>
      <c r="K3747" s="95">
        <v>-2.84</v>
      </c>
      <c r="L3747" s="95">
        <v>5.24</v>
      </c>
      <c r="M3747" s="95">
        <v>-0.94</v>
      </c>
      <c r="N3747" s="95">
        <v>5.54</v>
      </c>
      <c r="O3747" s="95">
        <v>1.56</v>
      </c>
      <c r="P3747" s="95">
        <v>-6.06</v>
      </c>
      <c r="Q3747" s="95">
        <v>12.41</v>
      </c>
      <c r="R3747" s="95">
        <v>-17.940000000000001</v>
      </c>
      <c r="S3747" s="95">
        <v>-14.35</v>
      </c>
      <c r="T3747" s="95">
        <v>-17.899999999999999</v>
      </c>
      <c r="U3747" s="95">
        <v>0.8</v>
      </c>
      <c r="V3747" s="95">
        <v>0.2</v>
      </c>
      <c r="W3747" s="95">
        <v>0.21</v>
      </c>
      <c r="X3747" s="95"/>
      <c r="Y3747" s="95"/>
      <c r="Z3747" s="74" t="s">
        <v>1111</v>
      </c>
      <c r="AA3747" s="95">
        <v>7.26</v>
      </c>
      <c r="AB3747" s="95">
        <v>-1.3</v>
      </c>
      <c r="AC3747" s="74" t="s">
        <v>1111</v>
      </c>
      <c r="AD3747" s="95">
        <v>470678789</v>
      </c>
    </row>
    <row r="3748" spans="1:30" x14ac:dyDescent="0.2">
      <c r="A3748" s="74" t="s">
        <v>4855</v>
      </c>
      <c r="B3748" s="95">
        <v>26.4</v>
      </c>
      <c r="C3748" s="95"/>
      <c r="D3748" s="95">
        <v>-36.36</v>
      </c>
      <c r="E3748" s="95">
        <v>10.57</v>
      </c>
      <c r="F3748" s="95">
        <v>2.68</v>
      </c>
      <c r="G3748" s="95">
        <v>67.72</v>
      </c>
      <c r="H3748" s="95">
        <v>-9.39</v>
      </c>
      <c r="I3748" s="95">
        <v>-10.66</v>
      </c>
      <c r="J3748" s="95">
        <v>-41.3</v>
      </c>
      <c r="K3748" s="95">
        <v>-38.14</v>
      </c>
      <c r="L3748" s="95">
        <v>3.15</v>
      </c>
      <c r="M3748" s="95">
        <v>-0.81</v>
      </c>
      <c r="N3748" s="95">
        <v>3.88</v>
      </c>
      <c r="O3748" s="95">
        <v>6.67</v>
      </c>
      <c r="P3748" s="95">
        <v>-8.24</v>
      </c>
      <c r="Q3748" s="95">
        <v>2.4700000000000002</v>
      </c>
      <c r="R3748" s="95">
        <v>-29.06</v>
      </c>
      <c r="S3748" s="95">
        <v>-7.37</v>
      </c>
      <c r="T3748" s="95">
        <v>-13.2</v>
      </c>
      <c r="U3748" s="95">
        <v>0.25</v>
      </c>
      <c r="V3748" s="95">
        <v>0.75</v>
      </c>
      <c r="W3748" s="95">
        <v>0.69</v>
      </c>
      <c r="X3748" s="95">
        <v>30.77</v>
      </c>
      <c r="Y3748" s="95"/>
      <c r="Z3748" s="74" t="s">
        <v>1111</v>
      </c>
      <c r="AA3748" s="95">
        <v>2.5</v>
      </c>
      <c r="AB3748" s="95">
        <v>-0.73</v>
      </c>
      <c r="AC3748" s="74" t="s">
        <v>1111</v>
      </c>
      <c r="AD3748" s="95">
        <v>7654603440</v>
      </c>
    </row>
    <row r="3749" spans="1:30" x14ac:dyDescent="0.2">
      <c r="A3749" s="74" t="s">
        <v>4856</v>
      </c>
      <c r="B3749" s="95">
        <v>19.78</v>
      </c>
      <c r="C3749" s="95"/>
      <c r="D3749" s="95">
        <v>4.66</v>
      </c>
      <c r="E3749" s="95">
        <v>-16.559999999999999</v>
      </c>
      <c r="F3749" s="95">
        <v>0.98</v>
      </c>
      <c r="G3749" s="95">
        <v>100</v>
      </c>
      <c r="H3749" s="95">
        <v>84849800</v>
      </c>
      <c r="I3749" s="95">
        <v>84827800</v>
      </c>
      <c r="J3749" s="95">
        <v>4.66</v>
      </c>
      <c r="K3749" s="95">
        <v>4.62</v>
      </c>
      <c r="L3749" s="95">
        <v>-0.04</v>
      </c>
      <c r="M3749" s="95"/>
      <c r="N3749" s="95">
        <v>3956001.98</v>
      </c>
      <c r="O3749" s="95">
        <v>159.96</v>
      </c>
      <c r="P3749" s="95">
        <v>-0.99</v>
      </c>
      <c r="Q3749" s="95">
        <v>3.64</v>
      </c>
      <c r="R3749" s="95">
        <v>-355.01</v>
      </c>
      <c r="S3749" s="95">
        <v>20.99</v>
      </c>
      <c r="T3749" s="95">
        <v>-355.01</v>
      </c>
      <c r="U3749" s="95">
        <v>-0.06</v>
      </c>
      <c r="V3749" s="95">
        <v>7.0000000000000007E-2</v>
      </c>
      <c r="W3749" s="95">
        <v>0</v>
      </c>
      <c r="X3749" s="95"/>
      <c r="Y3749" s="95"/>
      <c r="Z3749" s="74" t="s">
        <v>1111</v>
      </c>
      <c r="AA3749" s="95">
        <v>-1.19</v>
      </c>
      <c r="AB3749" s="95">
        <v>4.24</v>
      </c>
      <c r="AC3749" s="74" t="s">
        <v>1111</v>
      </c>
      <c r="AD3749" s="95">
        <v>3956001978</v>
      </c>
    </row>
    <row r="3750" spans="1:30" x14ac:dyDescent="0.2">
      <c r="A3750" s="74" t="s">
        <v>4857</v>
      </c>
      <c r="B3750" s="95">
        <v>1.56</v>
      </c>
      <c r="C3750" s="95"/>
      <c r="D3750" s="95">
        <v>-0.95</v>
      </c>
      <c r="E3750" s="95">
        <v>1.02</v>
      </c>
      <c r="F3750" s="95">
        <v>0.6</v>
      </c>
      <c r="G3750" s="95"/>
      <c r="H3750" s="95"/>
      <c r="I3750" s="95"/>
      <c r="J3750" s="95">
        <v>-0.95</v>
      </c>
      <c r="K3750" s="95">
        <v>-0.23</v>
      </c>
      <c r="L3750" s="95">
        <v>0.72</v>
      </c>
      <c r="M3750" s="95">
        <v>-0.77</v>
      </c>
      <c r="N3750" s="95"/>
      <c r="O3750" s="95">
        <v>0.95</v>
      </c>
      <c r="P3750" s="95">
        <v>-2.39</v>
      </c>
      <c r="Q3750" s="95">
        <v>6.06</v>
      </c>
      <c r="R3750" s="95">
        <v>-107.98</v>
      </c>
      <c r="S3750" s="95">
        <v>-63.06</v>
      </c>
      <c r="T3750" s="95">
        <v>-72.64</v>
      </c>
      <c r="U3750" s="95">
        <v>0.57999999999999996</v>
      </c>
      <c r="V3750" s="95">
        <v>0.42</v>
      </c>
      <c r="W3750" s="95">
        <v>0</v>
      </c>
      <c r="X3750" s="95"/>
      <c r="Y3750" s="95"/>
      <c r="Z3750" s="74" t="s">
        <v>1111</v>
      </c>
      <c r="AA3750" s="95">
        <v>1.52</v>
      </c>
      <c r="AB3750" s="95">
        <v>-1.65</v>
      </c>
      <c r="AC3750" s="74" t="s">
        <v>1111</v>
      </c>
      <c r="AD3750" s="95">
        <v>50075376</v>
      </c>
    </row>
    <row r="3751" spans="1:30" x14ac:dyDescent="0.2">
      <c r="A3751" s="74" t="s">
        <v>4858</v>
      </c>
      <c r="B3751" s="95">
        <v>0.86</v>
      </c>
      <c r="C3751" s="95"/>
      <c r="D3751" s="95">
        <v>-1.03</v>
      </c>
      <c r="E3751" s="95">
        <v>0.9</v>
      </c>
      <c r="F3751" s="95">
        <v>0.53</v>
      </c>
      <c r="G3751" s="95"/>
      <c r="H3751" s="95"/>
      <c r="I3751" s="95"/>
      <c r="J3751" s="95">
        <v>-1.1100000000000001</v>
      </c>
      <c r="K3751" s="95">
        <v>0.11</v>
      </c>
      <c r="L3751" s="95">
        <v>1.22</v>
      </c>
      <c r="M3751" s="95">
        <v>-0.98</v>
      </c>
      <c r="N3751" s="95"/>
      <c r="O3751" s="95">
        <v>1.05</v>
      </c>
      <c r="P3751" s="95">
        <v>-4.9800000000000004</v>
      </c>
      <c r="Q3751" s="95">
        <v>2.33</v>
      </c>
      <c r="R3751" s="95">
        <v>-86.96</v>
      </c>
      <c r="S3751" s="95">
        <v>-51.84</v>
      </c>
      <c r="T3751" s="95">
        <v>-55.19</v>
      </c>
      <c r="U3751" s="95">
        <v>0.6</v>
      </c>
      <c r="V3751" s="95">
        <v>0.4</v>
      </c>
      <c r="W3751" s="95">
        <v>0</v>
      </c>
      <c r="X3751" s="95">
        <v>-42.54</v>
      </c>
      <c r="Y3751" s="95"/>
      <c r="Z3751" s="74" t="s">
        <v>1111</v>
      </c>
      <c r="AA3751" s="95">
        <v>0.96</v>
      </c>
      <c r="AB3751" s="95">
        <v>-0.84</v>
      </c>
      <c r="AC3751" s="74" t="s">
        <v>1111</v>
      </c>
      <c r="AD3751" s="95">
        <v>13209600</v>
      </c>
    </row>
    <row r="3752" spans="1:30" x14ac:dyDescent="0.2">
      <c r="A3752" s="74" t="s">
        <v>4859</v>
      </c>
      <c r="B3752" s="95">
        <v>4.75</v>
      </c>
      <c r="C3752" s="95"/>
      <c r="D3752" s="95">
        <v>-1.83</v>
      </c>
      <c r="E3752" s="95">
        <v>1.98</v>
      </c>
      <c r="F3752" s="95">
        <v>1.1299999999999999</v>
      </c>
      <c r="G3752" s="95"/>
      <c r="H3752" s="95"/>
      <c r="I3752" s="95"/>
      <c r="J3752" s="95">
        <v>-1.86</v>
      </c>
      <c r="K3752" s="95">
        <v>-0.81</v>
      </c>
      <c r="L3752" s="95">
        <v>1.06</v>
      </c>
      <c r="M3752" s="95">
        <v>-1.1200000000000001</v>
      </c>
      <c r="N3752" s="95"/>
      <c r="O3752" s="95">
        <v>1.72</v>
      </c>
      <c r="P3752" s="95">
        <v>-5.2</v>
      </c>
      <c r="Q3752" s="95">
        <v>6.44</v>
      </c>
      <c r="R3752" s="95">
        <v>-108.28</v>
      </c>
      <c r="S3752" s="95">
        <v>-62.07</v>
      </c>
      <c r="T3752" s="95">
        <v>-88.72</v>
      </c>
      <c r="U3752" s="95">
        <v>0.56999999999999995</v>
      </c>
      <c r="V3752" s="95">
        <v>0.43</v>
      </c>
      <c r="W3752" s="95">
        <v>0</v>
      </c>
      <c r="X3752" s="95"/>
      <c r="Y3752" s="95"/>
      <c r="Z3752" s="74" t="s">
        <v>1111</v>
      </c>
      <c r="AA3752" s="95">
        <v>2.4</v>
      </c>
      <c r="AB3752" s="95">
        <v>-2.6</v>
      </c>
      <c r="AC3752" s="74" t="s">
        <v>1111</v>
      </c>
      <c r="AD3752" s="95">
        <v>296904925</v>
      </c>
    </row>
    <row r="3753" spans="1:30" x14ac:dyDescent="0.2">
      <c r="A3753" s="74" t="s">
        <v>4860</v>
      </c>
      <c r="B3753" s="95">
        <v>82.83</v>
      </c>
      <c r="C3753" s="95">
        <v>4.37</v>
      </c>
      <c r="D3753" s="95">
        <v>-73.319999999999993</v>
      </c>
      <c r="E3753" s="95">
        <v>2</v>
      </c>
      <c r="F3753" s="95">
        <v>0.64</v>
      </c>
      <c r="G3753" s="95">
        <v>2.54</v>
      </c>
      <c r="H3753" s="95">
        <v>0</v>
      </c>
      <c r="I3753" s="95">
        <v>-0.52</v>
      </c>
      <c r="J3753" s="95">
        <v>36293.65</v>
      </c>
      <c r="K3753" s="95">
        <v>48306.65</v>
      </c>
      <c r="L3753" s="95">
        <v>12013</v>
      </c>
      <c r="M3753" s="95">
        <v>0.66</v>
      </c>
      <c r="N3753" s="95">
        <v>0.38</v>
      </c>
      <c r="O3753" s="95">
        <v>17.3</v>
      </c>
      <c r="P3753" s="95">
        <v>-0.9</v>
      </c>
      <c r="Q3753" s="95">
        <v>1.1499999999999999</v>
      </c>
      <c r="R3753" s="95">
        <v>-2.73</v>
      </c>
      <c r="S3753" s="95">
        <v>-0.88</v>
      </c>
      <c r="T3753" s="95">
        <v>-0.93</v>
      </c>
      <c r="U3753" s="95">
        <v>0.32</v>
      </c>
      <c r="V3753" s="95">
        <v>0.68</v>
      </c>
      <c r="W3753" s="95">
        <v>1.69</v>
      </c>
      <c r="X3753" s="95">
        <v>-8.31</v>
      </c>
      <c r="Y3753" s="95"/>
      <c r="Z3753" s="74" t="s">
        <v>1111</v>
      </c>
      <c r="AA3753" s="95">
        <v>41.4</v>
      </c>
      <c r="AB3753" s="95">
        <v>-1.1299999999999999</v>
      </c>
      <c r="AC3753" s="74" t="s">
        <v>1111</v>
      </c>
      <c r="AD3753" s="95">
        <v>36293645949</v>
      </c>
    </row>
    <row r="3754" spans="1:30" x14ac:dyDescent="0.2">
      <c r="A3754" s="74" t="s">
        <v>4861</v>
      </c>
      <c r="B3754" s="95">
        <v>41.74</v>
      </c>
      <c r="C3754" s="95">
        <v>8.39</v>
      </c>
      <c r="D3754" s="95">
        <v>18.43</v>
      </c>
      <c r="E3754" s="95"/>
      <c r="F3754" s="95">
        <v>1.35</v>
      </c>
      <c r="G3754" s="95">
        <v>66.48</v>
      </c>
      <c r="H3754" s="95">
        <v>66.67</v>
      </c>
      <c r="I3754" s="95">
        <v>47.87</v>
      </c>
      <c r="J3754" s="95">
        <v>13.23</v>
      </c>
      <c r="K3754" s="95">
        <v>18.54</v>
      </c>
      <c r="L3754" s="95">
        <v>5.31</v>
      </c>
      <c r="M3754" s="95"/>
      <c r="N3754" s="95">
        <v>8.82</v>
      </c>
      <c r="O3754" s="95">
        <v>-20.23</v>
      </c>
      <c r="P3754" s="95">
        <v>-1.39</v>
      </c>
      <c r="Q3754" s="95">
        <v>0.31</v>
      </c>
      <c r="R3754" s="95"/>
      <c r="S3754" s="95">
        <v>7.31</v>
      </c>
      <c r="T3754" s="95">
        <v>18.43</v>
      </c>
      <c r="U3754" s="95">
        <v>0</v>
      </c>
      <c r="V3754" s="95">
        <v>0.63</v>
      </c>
      <c r="W3754" s="95">
        <v>0.15</v>
      </c>
      <c r="X3754" s="95">
        <v>8.35</v>
      </c>
      <c r="Y3754" s="95">
        <v>38.9</v>
      </c>
      <c r="Z3754" s="74" t="s">
        <v>1111</v>
      </c>
      <c r="AA3754" s="95">
        <v>0</v>
      </c>
      <c r="AB3754" s="95">
        <v>2.2599999999999998</v>
      </c>
      <c r="AC3754" s="74" t="s">
        <v>1111</v>
      </c>
      <c r="AD3754" s="95">
        <v>9526348972</v>
      </c>
    </row>
    <row r="3755" spans="1:30" x14ac:dyDescent="0.2">
      <c r="A3755" s="74" t="s">
        <v>4862</v>
      </c>
      <c r="B3755" s="95">
        <v>0.65</v>
      </c>
      <c r="C3755" s="95"/>
      <c r="D3755" s="95">
        <v>-6.16</v>
      </c>
      <c r="E3755" s="95">
        <v>0.72</v>
      </c>
      <c r="F3755" s="95">
        <v>0.16</v>
      </c>
      <c r="G3755" s="95">
        <v>43.83</v>
      </c>
      <c r="H3755" s="95">
        <v>8.24</v>
      </c>
      <c r="I3755" s="95">
        <v>-3.6</v>
      </c>
      <c r="J3755" s="95">
        <v>2.69</v>
      </c>
      <c r="K3755" s="95">
        <v>-3.89</v>
      </c>
      <c r="L3755" s="95">
        <v>-6.59</v>
      </c>
      <c r="M3755" s="95">
        <v>-1.75</v>
      </c>
      <c r="N3755" s="95">
        <v>0.22</v>
      </c>
      <c r="O3755" s="95">
        <v>-1.2</v>
      </c>
      <c r="P3755" s="95">
        <v>-0.42</v>
      </c>
      <c r="Q3755" s="95">
        <v>0.82</v>
      </c>
      <c r="R3755" s="95">
        <v>-11.61</v>
      </c>
      <c r="S3755" s="95">
        <v>-2.58</v>
      </c>
      <c r="T3755" s="95">
        <v>3.05</v>
      </c>
      <c r="U3755" s="95">
        <v>0.22</v>
      </c>
      <c r="V3755" s="95">
        <v>0.78</v>
      </c>
      <c r="W3755" s="95">
        <v>0.72</v>
      </c>
      <c r="X3755" s="95"/>
      <c r="Y3755" s="95"/>
      <c r="Z3755" s="74" t="s">
        <v>1111</v>
      </c>
      <c r="AA3755" s="95">
        <v>0.88</v>
      </c>
      <c r="AB3755" s="95">
        <v>-0.1</v>
      </c>
      <c r="AC3755" s="74" t="s">
        <v>1111</v>
      </c>
      <c r="AD3755" s="95">
        <v>27301617</v>
      </c>
    </row>
    <row r="3756" spans="1:30" x14ac:dyDescent="0.2">
      <c r="A3756" s="74" t="s">
        <v>4863</v>
      </c>
      <c r="B3756" s="95">
        <v>117.6</v>
      </c>
      <c r="C3756" s="95"/>
      <c r="D3756" s="95">
        <v>29.06</v>
      </c>
      <c r="E3756" s="95">
        <v>6.8</v>
      </c>
      <c r="F3756" s="95">
        <v>3.08</v>
      </c>
      <c r="G3756" s="95">
        <v>79.459999999999994</v>
      </c>
      <c r="H3756" s="95">
        <v>24.47</v>
      </c>
      <c r="I3756" s="95">
        <v>26.39</v>
      </c>
      <c r="J3756" s="95">
        <v>31.34</v>
      </c>
      <c r="K3756" s="95">
        <v>33.86</v>
      </c>
      <c r="L3756" s="95">
        <v>2.52</v>
      </c>
      <c r="M3756" s="95">
        <v>0.55000000000000004</v>
      </c>
      <c r="N3756" s="95">
        <v>7.67</v>
      </c>
      <c r="O3756" s="95">
        <v>47.19</v>
      </c>
      <c r="P3756" s="95">
        <v>-4.04</v>
      </c>
      <c r="Q3756" s="95">
        <v>1.38</v>
      </c>
      <c r="R3756" s="95">
        <v>23.4</v>
      </c>
      <c r="S3756" s="95">
        <v>10.58</v>
      </c>
      <c r="T3756" s="95">
        <v>10.27</v>
      </c>
      <c r="U3756" s="95">
        <v>0.45</v>
      </c>
      <c r="V3756" s="95">
        <v>0.55000000000000004</v>
      </c>
      <c r="W3756" s="95">
        <v>0.4</v>
      </c>
      <c r="X3756" s="95">
        <v>9.64</v>
      </c>
      <c r="Y3756" s="95"/>
      <c r="Z3756" s="74" t="s">
        <v>1111</v>
      </c>
      <c r="AA3756" s="95">
        <v>17.29</v>
      </c>
      <c r="AB3756" s="95">
        <v>4.05</v>
      </c>
      <c r="AC3756" s="74" t="s">
        <v>1111</v>
      </c>
      <c r="AD3756" s="95">
        <v>13861735440</v>
      </c>
    </row>
    <row r="3757" spans="1:30" x14ac:dyDescent="0.2">
      <c r="A3757" s="74" t="s">
        <v>4864</v>
      </c>
      <c r="B3757" s="95">
        <v>40.119999999999997</v>
      </c>
      <c r="C3757" s="95"/>
      <c r="D3757" s="95">
        <v>-6.22</v>
      </c>
      <c r="E3757" s="95">
        <v>26.97</v>
      </c>
      <c r="F3757" s="95">
        <v>1.41</v>
      </c>
      <c r="G3757" s="95">
        <v>84.38</v>
      </c>
      <c r="H3757" s="95">
        <v>-71.84</v>
      </c>
      <c r="I3757" s="95">
        <v>-92.43</v>
      </c>
      <c r="J3757" s="95">
        <v>-8</v>
      </c>
      <c r="K3757" s="95">
        <v>-7.54</v>
      </c>
      <c r="L3757" s="95">
        <v>0.46</v>
      </c>
      <c r="M3757" s="95">
        <v>-1.55</v>
      </c>
      <c r="N3757" s="95">
        <v>5.75</v>
      </c>
      <c r="O3757" s="95">
        <v>5.18</v>
      </c>
      <c r="P3757" s="95">
        <v>-2.84</v>
      </c>
      <c r="Q3757" s="95">
        <v>2.17</v>
      </c>
      <c r="R3757" s="95">
        <v>-433.63</v>
      </c>
      <c r="S3757" s="95">
        <v>-22.67</v>
      </c>
      <c r="T3757" s="95">
        <v>-45.3</v>
      </c>
      <c r="U3757" s="95">
        <v>0.05</v>
      </c>
      <c r="V3757" s="95">
        <v>0.95</v>
      </c>
      <c r="W3757" s="95">
        <v>0.25</v>
      </c>
      <c r="X3757" s="95">
        <v>59.6</v>
      </c>
      <c r="Y3757" s="95"/>
      <c r="Z3757" s="74" t="s">
        <v>1111</v>
      </c>
      <c r="AA3757" s="95">
        <v>1.48</v>
      </c>
      <c r="AB3757" s="95">
        <v>-6.44</v>
      </c>
      <c r="AC3757" s="74" t="s">
        <v>1111</v>
      </c>
      <c r="AD3757" s="95">
        <v>2829329958</v>
      </c>
    </row>
    <row r="3758" spans="1:30" x14ac:dyDescent="0.2">
      <c r="A3758" s="74" t="s">
        <v>4865</v>
      </c>
      <c r="B3758" s="95">
        <v>0.51</v>
      </c>
      <c r="C3758" s="95"/>
      <c r="D3758" s="95">
        <v>-1.32</v>
      </c>
      <c r="E3758" s="95">
        <v>1.55</v>
      </c>
      <c r="F3758" s="95">
        <v>1.01</v>
      </c>
      <c r="G3758" s="95">
        <v>54.84</v>
      </c>
      <c r="H3758" s="95">
        <v>-265.26</v>
      </c>
      <c r="I3758" s="95">
        <v>-265.02</v>
      </c>
      <c r="J3758" s="95">
        <v>-1.32</v>
      </c>
      <c r="K3758" s="95">
        <v>-0.46</v>
      </c>
      <c r="L3758" s="95">
        <v>0.86</v>
      </c>
      <c r="M3758" s="95">
        <v>-1.02</v>
      </c>
      <c r="N3758" s="95">
        <v>3.5</v>
      </c>
      <c r="O3758" s="95">
        <v>1.68</v>
      </c>
      <c r="P3758" s="95">
        <v>-4.04</v>
      </c>
      <c r="Q3758" s="95">
        <v>5.16</v>
      </c>
      <c r="R3758" s="95">
        <v>-117.75</v>
      </c>
      <c r="S3758" s="95">
        <v>-76.77</v>
      </c>
      <c r="T3758" s="95">
        <v>-117.85</v>
      </c>
      <c r="U3758" s="95">
        <v>0.65</v>
      </c>
      <c r="V3758" s="95">
        <v>0.35</v>
      </c>
      <c r="W3758" s="95">
        <v>0.28999999999999998</v>
      </c>
      <c r="X3758" s="95">
        <v>8.6300000000000008</v>
      </c>
      <c r="Y3758" s="95"/>
      <c r="Z3758" s="74" t="s">
        <v>1111</v>
      </c>
      <c r="AA3758" s="95">
        <v>0.33</v>
      </c>
      <c r="AB3758" s="95">
        <v>-0.39</v>
      </c>
      <c r="AC3758" s="74" t="s">
        <v>1111</v>
      </c>
      <c r="AD3758" s="95">
        <v>41785575</v>
      </c>
    </row>
    <row r="3759" spans="1:30" x14ac:dyDescent="0.2">
      <c r="A3759" s="74" t="s">
        <v>4866</v>
      </c>
      <c r="B3759" s="95">
        <v>9.81</v>
      </c>
      <c r="C3759" s="95">
        <v>0.82</v>
      </c>
      <c r="D3759" s="95">
        <v>-5.29</v>
      </c>
      <c r="E3759" s="95">
        <v>1.22</v>
      </c>
      <c r="F3759" s="95">
        <v>0.7</v>
      </c>
      <c r="G3759" s="95">
        <v>21.51</v>
      </c>
      <c r="H3759" s="95">
        <v>-39.590000000000003</v>
      </c>
      <c r="I3759" s="95">
        <v>-35.92</v>
      </c>
      <c r="J3759" s="95">
        <v>-4.8</v>
      </c>
      <c r="K3759" s="95">
        <v>-6.41</v>
      </c>
      <c r="L3759" s="95">
        <v>-1.62</v>
      </c>
      <c r="M3759" s="95">
        <v>0.41</v>
      </c>
      <c r="N3759" s="95">
        <v>1.9</v>
      </c>
      <c r="O3759" s="95">
        <v>10.31</v>
      </c>
      <c r="P3759" s="95">
        <v>-0.85</v>
      </c>
      <c r="Q3759" s="95">
        <v>1.6</v>
      </c>
      <c r="R3759" s="95">
        <v>-23.14</v>
      </c>
      <c r="S3759" s="95">
        <v>-13.23</v>
      </c>
      <c r="T3759" s="95">
        <v>-19.77</v>
      </c>
      <c r="U3759" s="95">
        <v>0.56999999999999995</v>
      </c>
      <c r="V3759" s="95">
        <v>0.43</v>
      </c>
      <c r="W3759" s="95">
        <v>0.37</v>
      </c>
      <c r="X3759" s="95">
        <v>-9.8800000000000008</v>
      </c>
      <c r="Y3759" s="95"/>
      <c r="Z3759" s="74" t="s">
        <v>1111</v>
      </c>
      <c r="AA3759" s="95">
        <v>8.02</v>
      </c>
      <c r="AB3759" s="95">
        <v>-1.86</v>
      </c>
      <c r="AC3759" s="74" t="s">
        <v>1111</v>
      </c>
      <c r="AD3759" s="95">
        <v>2110250682</v>
      </c>
    </row>
    <row r="3760" spans="1:30" x14ac:dyDescent="0.2">
      <c r="A3760" s="74" t="s">
        <v>4867</v>
      </c>
      <c r="B3760" s="95">
        <v>28.97</v>
      </c>
      <c r="C3760" s="95"/>
      <c r="D3760" s="95">
        <v>-12.85</v>
      </c>
      <c r="E3760" s="95">
        <v>4.1900000000000004</v>
      </c>
      <c r="F3760" s="95">
        <v>3.7</v>
      </c>
      <c r="G3760" s="95">
        <v>100</v>
      </c>
      <c r="H3760" s="95">
        <v>-440.36</v>
      </c>
      <c r="I3760" s="95">
        <v>-440.88</v>
      </c>
      <c r="J3760" s="95">
        <v>-12.86</v>
      </c>
      <c r="K3760" s="95">
        <v>-9.93</v>
      </c>
      <c r="L3760" s="95">
        <v>2.93</v>
      </c>
      <c r="M3760" s="95">
        <v>-0.95</v>
      </c>
      <c r="N3760" s="95">
        <v>56.63</v>
      </c>
      <c r="O3760" s="95">
        <v>4.79</v>
      </c>
      <c r="P3760" s="95">
        <v>-30.37</v>
      </c>
      <c r="Q3760" s="95">
        <v>8.3699999999999992</v>
      </c>
      <c r="R3760" s="95">
        <v>-32.619999999999997</v>
      </c>
      <c r="S3760" s="95">
        <v>-28.81</v>
      </c>
      <c r="T3760" s="95">
        <v>-32.58</v>
      </c>
      <c r="U3760" s="95">
        <v>0.88</v>
      </c>
      <c r="V3760" s="95">
        <v>0.12</v>
      </c>
      <c r="W3760" s="95">
        <v>7.0000000000000007E-2</v>
      </c>
      <c r="X3760" s="95"/>
      <c r="Y3760" s="95"/>
      <c r="Z3760" s="74" t="s">
        <v>1111</v>
      </c>
      <c r="AA3760" s="95">
        <v>6.91</v>
      </c>
      <c r="AB3760" s="95">
        <v>-2.25</v>
      </c>
      <c r="AC3760" s="74" t="s">
        <v>1111</v>
      </c>
      <c r="AD3760" s="95">
        <v>1381254108</v>
      </c>
    </row>
    <row r="3761" spans="1:30" x14ac:dyDescent="0.2">
      <c r="A3761" s="74" t="s">
        <v>4868</v>
      </c>
      <c r="B3761" s="95">
        <v>24</v>
      </c>
      <c r="C3761" s="95">
        <v>3.33</v>
      </c>
      <c r="D3761" s="95">
        <v>2.84</v>
      </c>
      <c r="E3761" s="95">
        <v>0.81</v>
      </c>
      <c r="F3761" s="95">
        <v>0.35</v>
      </c>
      <c r="G3761" s="95">
        <v>100</v>
      </c>
      <c r="H3761" s="95">
        <v>131.29</v>
      </c>
      <c r="I3761" s="95">
        <v>111.57</v>
      </c>
      <c r="J3761" s="95">
        <v>2.42</v>
      </c>
      <c r="K3761" s="95">
        <v>5.57</v>
      </c>
      <c r="L3761" s="95">
        <v>3.15</v>
      </c>
      <c r="M3761" s="95">
        <v>1.05</v>
      </c>
      <c r="N3761" s="95">
        <v>3.17</v>
      </c>
      <c r="O3761" s="95"/>
      <c r="P3761" s="95">
        <v>-0.35</v>
      </c>
      <c r="Q3761" s="95"/>
      <c r="R3761" s="95">
        <v>28.43</v>
      </c>
      <c r="S3761" s="95">
        <v>12.29</v>
      </c>
      <c r="T3761" s="95">
        <v>14.95</v>
      </c>
      <c r="U3761" s="95">
        <v>0.43</v>
      </c>
      <c r="V3761" s="95">
        <v>0.56999999999999995</v>
      </c>
      <c r="W3761" s="95">
        <v>0.11</v>
      </c>
      <c r="X3761" s="95">
        <v>-6.53</v>
      </c>
      <c r="Y3761" s="95"/>
      <c r="Z3761" s="74" t="s">
        <v>1111</v>
      </c>
      <c r="AA3761" s="95">
        <v>29.71</v>
      </c>
      <c r="AB3761" s="95">
        <v>8.4499999999999993</v>
      </c>
      <c r="AC3761" s="74" t="s">
        <v>1111</v>
      </c>
      <c r="AD3761" s="95">
        <v>218959200</v>
      </c>
    </row>
    <row r="3762" spans="1:30" x14ac:dyDescent="0.2">
      <c r="A3762" s="74" t="s">
        <v>4869</v>
      </c>
      <c r="B3762" s="95">
        <v>7.83</v>
      </c>
      <c r="C3762" s="95"/>
      <c r="D3762" s="95">
        <v>361.59</v>
      </c>
      <c r="E3762" s="95">
        <v>2.71</v>
      </c>
      <c r="F3762" s="95">
        <v>0.93</v>
      </c>
      <c r="G3762" s="95">
        <v>16.46</v>
      </c>
      <c r="H3762" s="95">
        <v>2.95</v>
      </c>
      <c r="I3762" s="95">
        <v>0.38</v>
      </c>
      <c r="J3762" s="95">
        <v>46.66</v>
      </c>
      <c r="K3762" s="95">
        <v>49.56</v>
      </c>
      <c r="L3762" s="95">
        <v>2.9</v>
      </c>
      <c r="M3762" s="95">
        <v>0.17</v>
      </c>
      <c r="N3762" s="95">
        <v>1.38</v>
      </c>
      <c r="O3762" s="95">
        <v>120.53</v>
      </c>
      <c r="P3762" s="95">
        <v>-1.33</v>
      </c>
      <c r="Q3762" s="95">
        <v>1.03</v>
      </c>
      <c r="R3762" s="95">
        <v>0.75</v>
      </c>
      <c r="S3762" s="95">
        <v>0.26</v>
      </c>
      <c r="T3762" s="95">
        <v>3.23</v>
      </c>
      <c r="U3762" s="95">
        <v>0.34</v>
      </c>
      <c r="V3762" s="95">
        <v>0.66</v>
      </c>
      <c r="W3762" s="95">
        <v>0.67</v>
      </c>
      <c r="X3762" s="95">
        <v>-1.19</v>
      </c>
      <c r="Y3762" s="95"/>
      <c r="Z3762" s="74" t="s">
        <v>1111</v>
      </c>
      <c r="AA3762" s="95">
        <v>2.89</v>
      </c>
      <c r="AB3762" s="95">
        <v>0.02</v>
      </c>
      <c r="AC3762" s="74" t="s">
        <v>1111</v>
      </c>
      <c r="AD3762" s="95">
        <v>1446344289</v>
      </c>
    </row>
    <row r="3763" spans="1:30" x14ac:dyDescent="0.2">
      <c r="A3763" s="74" t="s">
        <v>4870</v>
      </c>
      <c r="B3763" s="95">
        <v>29.71</v>
      </c>
      <c r="C3763" s="95"/>
      <c r="D3763" s="95">
        <v>-15.48</v>
      </c>
      <c r="E3763" s="95">
        <v>6.52</v>
      </c>
      <c r="F3763" s="95">
        <v>2.2200000000000002</v>
      </c>
      <c r="G3763" s="95">
        <v>34.06</v>
      </c>
      <c r="H3763" s="95">
        <v>-15.21</v>
      </c>
      <c r="I3763" s="95">
        <v>-15.59</v>
      </c>
      <c r="J3763" s="95">
        <v>-15.86</v>
      </c>
      <c r="K3763" s="95">
        <v>-15.73</v>
      </c>
      <c r="L3763" s="95">
        <v>0.14000000000000001</v>
      </c>
      <c r="M3763" s="95">
        <v>-0.06</v>
      </c>
      <c r="N3763" s="95">
        <v>2.41</v>
      </c>
      <c r="O3763" s="95">
        <v>7.85</v>
      </c>
      <c r="P3763" s="95">
        <v>-5.28</v>
      </c>
      <c r="Q3763" s="95">
        <v>1.96</v>
      </c>
      <c r="R3763" s="95">
        <v>-42.09</v>
      </c>
      <c r="S3763" s="95">
        <v>-14.37</v>
      </c>
      <c r="T3763" s="95">
        <v>-26.74</v>
      </c>
      <c r="U3763" s="95">
        <v>0.34</v>
      </c>
      <c r="V3763" s="95">
        <v>0.66</v>
      </c>
      <c r="W3763" s="95">
        <v>0.92</v>
      </c>
      <c r="X3763" s="95"/>
      <c r="Y3763" s="95"/>
      <c r="Z3763" s="74" t="s">
        <v>1111</v>
      </c>
      <c r="AA3763" s="95">
        <v>4.5599999999999996</v>
      </c>
      <c r="AB3763" s="95">
        <v>-1.92</v>
      </c>
      <c r="AC3763" s="74" t="s">
        <v>1111</v>
      </c>
      <c r="AD3763" s="95">
        <v>9820091494</v>
      </c>
    </row>
    <row r="3764" spans="1:30" x14ac:dyDescent="0.2">
      <c r="A3764" s="74" t="s">
        <v>4871</v>
      </c>
      <c r="B3764" s="95">
        <v>1.67</v>
      </c>
      <c r="C3764" s="95"/>
      <c r="D3764" s="95">
        <v>-4.17</v>
      </c>
      <c r="E3764" s="95">
        <v>1.23</v>
      </c>
      <c r="F3764" s="95">
        <v>0.42</v>
      </c>
      <c r="G3764" s="95">
        <v>72.930000000000007</v>
      </c>
      <c r="H3764" s="95">
        <v>-29.95</v>
      </c>
      <c r="I3764" s="95">
        <v>-34.96</v>
      </c>
      <c r="J3764" s="95">
        <v>-4.87</v>
      </c>
      <c r="K3764" s="95">
        <v>-3.5</v>
      </c>
      <c r="L3764" s="95">
        <v>1.36</v>
      </c>
      <c r="M3764" s="95">
        <v>-0.34</v>
      </c>
      <c r="N3764" s="95">
        <v>1.46</v>
      </c>
      <c r="O3764" s="95">
        <v>-1.0900000000000001</v>
      </c>
      <c r="P3764" s="95">
        <v>-0.56999999999999995</v>
      </c>
      <c r="Q3764" s="95">
        <v>0.4</v>
      </c>
      <c r="R3764" s="95">
        <v>-29.53</v>
      </c>
      <c r="S3764" s="95">
        <v>-10.130000000000001</v>
      </c>
      <c r="T3764" s="95">
        <v>-29.68</v>
      </c>
      <c r="U3764" s="95">
        <v>0.34</v>
      </c>
      <c r="V3764" s="95">
        <v>0.66</v>
      </c>
      <c r="W3764" s="95">
        <v>0.28999999999999998</v>
      </c>
      <c r="X3764" s="95"/>
      <c r="Y3764" s="95"/>
      <c r="Z3764" s="74" t="s">
        <v>1111</v>
      </c>
      <c r="AA3764" s="95">
        <v>1.36</v>
      </c>
      <c r="AB3764" s="95">
        <v>-0.4</v>
      </c>
      <c r="AC3764" s="74" t="s">
        <v>1111</v>
      </c>
      <c r="AD3764" s="95">
        <v>21960834</v>
      </c>
    </row>
    <row r="3765" spans="1:30" x14ac:dyDescent="0.2">
      <c r="A3765" s="74" t="s">
        <v>4872</v>
      </c>
      <c r="B3765" s="95">
        <v>49.28</v>
      </c>
      <c r="C3765" s="95">
        <v>6.03</v>
      </c>
      <c r="D3765" s="95">
        <v>10.02</v>
      </c>
      <c r="E3765" s="95">
        <v>0.42</v>
      </c>
      <c r="F3765" s="95">
        <v>0.23</v>
      </c>
      <c r="G3765" s="95">
        <v>33.5</v>
      </c>
      <c r="H3765" s="95">
        <v>6.14</v>
      </c>
      <c r="I3765" s="95">
        <v>2.83</v>
      </c>
      <c r="J3765" s="95">
        <v>4.62</v>
      </c>
      <c r="K3765" s="95">
        <v>5.76</v>
      </c>
      <c r="L3765" s="95">
        <v>1.1399999999999999</v>
      </c>
      <c r="M3765" s="95">
        <v>0.1</v>
      </c>
      <c r="N3765" s="95">
        <v>0.28000000000000003</v>
      </c>
      <c r="O3765" s="95">
        <v>-24.84</v>
      </c>
      <c r="P3765" s="95">
        <v>-0.3</v>
      </c>
      <c r="Q3765" s="95">
        <v>0.96</v>
      </c>
      <c r="R3765" s="95">
        <v>4.18</v>
      </c>
      <c r="S3765" s="95">
        <v>2.31</v>
      </c>
      <c r="T3765" s="95">
        <v>5.33</v>
      </c>
      <c r="U3765" s="95">
        <v>0.55000000000000004</v>
      </c>
      <c r="V3765" s="95">
        <v>0.45</v>
      </c>
      <c r="W3765" s="95">
        <v>0.82</v>
      </c>
      <c r="X3765" s="95">
        <v>1.27</v>
      </c>
      <c r="Y3765" s="95">
        <v>-2.17</v>
      </c>
      <c r="Z3765" s="74" t="s">
        <v>1111</v>
      </c>
      <c r="AA3765" s="95">
        <v>117.71</v>
      </c>
      <c r="AB3765" s="95">
        <v>4.92</v>
      </c>
      <c r="AC3765" s="74" t="s">
        <v>1111</v>
      </c>
      <c r="AD3765" s="95">
        <v>90192738944</v>
      </c>
    </row>
    <row r="3766" spans="1:30" x14ac:dyDescent="0.2">
      <c r="A3766" s="74" t="s">
        <v>4873</v>
      </c>
      <c r="B3766" s="95">
        <v>7.59</v>
      </c>
      <c r="C3766" s="95"/>
      <c r="D3766" s="95">
        <v>-8.01</v>
      </c>
      <c r="E3766" s="95">
        <v>2.3199999999999998</v>
      </c>
      <c r="F3766" s="95">
        <v>1.66</v>
      </c>
      <c r="G3766" s="95">
        <v>2.78</v>
      </c>
      <c r="H3766" s="95">
        <v>-92.05</v>
      </c>
      <c r="I3766" s="95">
        <v>-117.44</v>
      </c>
      <c r="J3766" s="95">
        <v>-10.220000000000001</v>
      </c>
      <c r="K3766" s="95">
        <v>-6.28</v>
      </c>
      <c r="L3766" s="95">
        <v>3.94</v>
      </c>
      <c r="M3766" s="95">
        <v>-0.9</v>
      </c>
      <c r="N3766" s="95">
        <v>9.41</v>
      </c>
      <c r="O3766" s="95">
        <v>1.99</v>
      </c>
      <c r="P3766" s="95">
        <v>-23.23</v>
      </c>
      <c r="Q3766" s="95">
        <v>10.199999999999999</v>
      </c>
      <c r="R3766" s="95">
        <v>-29</v>
      </c>
      <c r="S3766" s="95">
        <v>-20.78</v>
      </c>
      <c r="T3766" s="95">
        <v>-19.77</v>
      </c>
      <c r="U3766" s="95">
        <v>0.72</v>
      </c>
      <c r="V3766" s="95">
        <v>0.28000000000000003</v>
      </c>
      <c r="W3766" s="95">
        <v>0.18</v>
      </c>
      <c r="X3766" s="95"/>
      <c r="Y3766" s="95"/>
      <c r="Z3766" s="74" t="s">
        <v>1111</v>
      </c>
      <c r="AA3766" s="95">
        <v>3.24</v>
      </c>
      <c r="AB3766" s="95">
        <v>-0.94</v>
      </c>
      <c r="AC3766" s="74" t="s">
        <v>1111</v>
      </c>
      <c r="AD3766" s="95">
        <v>1641668640</v>
      </c>
    </row>
    <row r="3767" spans="1:30" x14ac:dyDescent="0.2">
      <c r="A3767" s="74" t="s">
        <v>4874</v>
      </c>
      <c r="B3767" s="95">
        <v>10.16</v>
      </c>
      <c r="C3767" s="95">
        <v>0.99</v>
      </c>
      <c r="D3767" s="95">
        <v>25.6</v>
      </c>
      <c r="E3767" s="95">
        <v>1.3</v>
      </c>
      <c r="F3767" s="95">
        <v>0.11</v>
      </c>
      <c r="G3767" s="95">
        <v>0</v>
      </c>
      <c r="H3767" s="95">
        <v>19.059999999999999</v>
      </c>
      <c r="I3767" s="95">
        <v>10.91</v>
      </c>
      <c r="J3767" s="95">
        <v>14.65</v>
      </c>
      <c r="K3767" s="95">
        <v>-23.22</v>
      </c>
      <c r="L3767" s="95">
        <v>-37.869999999999997</v>
      </c>
      <c r="M3767" s="95">
        <v>-3.37</v>
      </c>
      <c r="N3767" s="95">
        <v>2.79</v>
      </c>
      <c r="O3767" s="95"/>
      <c r="P3767" s="95">
        <v>-0.11</v>
      </c>
      <c r="Q3767" s="95"/>
      <c r="R3767" s="95">
        <v>5.0999999999999996</v>
      </c>
      <c r="S3767" s="95">
        <v>0.43</v>
      </c>
      <c r="T3767" s="95">
        <v>7.31</v>
      </c>
      <c r="U3767" s="95">
        <v>0.08</v>
      </c>
      <c r="V3767" s="95">
        <v>0.92</v>
      </c>
      <c r="W3767" s="95">
        <v>0.04</v>
      </c>
      <c r="X3767" s="95"/>
      <c r="Y3767" s="95"/>
      <c r="Z3767" s="74" t="s">
        <v>1111</v>
      </c>
      <c r="AA3767" s="95">
        <v>7.75</v>
      </c>
      <c r="AB3767" s="95">
        <v>0.39</v>
      </c>
      <c r="AC3767" s="74" t="s">
        <v>1111</v>
      </c>
      <c r="AD3767" s="95">
        <v>180529215</v>
      </c>
    </row>
    <row r="3768" spans="1:30" x14ac:dyDescent="0.2">
      <c r="A3768" s="74" t="s">
        <v>4875</v>
      </c>
      <c r="B3768" s="95">
        <v>69.180000000000007</v>
      </c>
      <c r="C3768" s="95"/>
      <c r="D3768" s="95">
        <v>12.35</v>
      </c>
      <c r="E3768" s="95">
        <v>4.1100000000000003</v>
      </c>
      <c r="F3768" s="95">
        <v>1.35</v>
      </c>
      <c r="G3768" s="95">
        <v>82.9</v>
      </c>
      <c r="H3768" s="95">
        <v>14.66</v>
      </c>
      <c r="I3768" s="95">
        <v>9.84</v>
      </c>
      <c r="J3768" s="95">
        <v>8.2899999999999991</v>
      </c>
      <c r="K3768" s="95">
        <v>10.14</v>
      </c>
      <c r="L3768" s="95">
        <v>1.85</v>
      </c>
      <c r="M3768" s="95">
        <v>0.92</v>
      </c>
      <c r="N3768" s="95">
        <v>1.21</v>
      </c>
      <c r="O3768" s="95">
        <v>12.08</v>
      </c>
      <c r="P3768" s="95">
        <v>-1.97</v>
      </c>
      <c r="Q3768" s="95">
        <v>1.56</v>
      </c>
      <c r="R3768" s="95">
        <v>33.26</v>
      </c>
      <c r="S3768" s="95">
        <v>10.97</v>
      </c>
      <c r="T3768" s="95">
        <v>17</v>
      </c>
      <c r="U3768" s="95">
        <v>0.33</v>
      </c>
      <c r="V3768" s="95">
        <v>0.67</v>
      </c>
      <c r="W3768" s="95">
        <v>1.1200000000000001</v>
      </c>
      <c r="X3768" s="95">
        <v>3.14</v>
      </c>
      <c r="Y3768" s="95">
        <v>-3.62</v>
      </c>
      <c r="Z3768" s="74" t="s">
        <v>1111</v>
      </c>
      <c r="AA3768" s="95">
        <v>16.850000000000001</v>
      </c>
      <c r="AB3768" s="95">
        <v>5.6</v>
      </c>
      <c r="AC3768" s="74" t="s">
        <v>1111</v>
      </c>
      <c r="AD3768" s="95">
        <v>772553814</v>
      </c>
    </row>
    <row r="3769" spans="1:30" x14ac:dyDescent="0.2">
      <c r="A3769" s="74" t="s">
        <v>4876</v>
      </c>
      <c r="B3769" s="95">
        <v>23.27</v>
      </c>
      <c r="C3769" s="95">
        <v>0.86</v>
      </c>
      <c r="D3769" s="95">
        <v>7.88</v>
      </c>
      <c r="E3769" s="95">
        <v>0.85</v>
      </c>
      <c r="F3769" s="95">
        <v>0.18</v>
      </c>
      <c r="G3769" s="95">
        <v>38.39</v>
      </c>
      <c r="H3769" s="95">
        <v>9.23</v>
      </c>
      <c r="I3769" s="95">
        <v>7.63</v>
      </c>
      <c r="J3769" s="95">
        <v>6.51</v>
      </c>
      <c r="K3769" s="95">
        <v>6.68</v>
      </c>
      <c r="L3769" s="95">
        <v>0.16</v>
      </c>
      <c r="M3769" s="95">
        <v>0.02</v>
      </c>
      <c r="N3769" s="95">
        <v>0.6</v>
      </c>
      <c r="O3769" s="95"/>
      <c r="P3769" s="95">
        <v>-0.18</v>
      </c>
      <c r="Q3769" s="95"/>
      <c r="R3769" s="95">
        <v>10.79</v>
      </c>
      <c r="S3769" s="95">
        <v>2.2400000000000002</v>
      </c>
      <c r="T3769" s="95">
        <v>8.1999999999999993</v>
      </c>
      <c r="U3769" s="95">
        <v>0.21</v>
      </c>
      <c r="V3769" s="95">
        <v>0.79</v>
      </c>
      <c r="W3769" s="95">
        <v>0.28999999999999998</v>
      </c>
      <c r="X3769" s="95">
        <v>10.83</v>
      </c>
      <c r="Y3769" s="95">
        <v>-28.13</v>
      </c>
      <c r="Z3769" s="74" t="s">
        <v>1111</v>
      </c>
      <c r="AA3769" s="95">
        <v>27.37</v>
      </c>
      <c r="AB3769" s="95">
        <v>2.95</v>
      </c>
      <c r="AC3769" s="74" t="s">
        <v>1111</v>
      </c>
      <c r="AD3769" s="95">
        <v>311724361.51999998</v>
      </c>
    </row>
    <row r="3770" spans="1:30" x14ac:dyDescent="0.2">
      <c r="A3770" s="74" t="s">
        <v>4877</v>
      </c>
      <c r="B3770" s="95">
        <v>23.3</v>
      </c>
      <c r="C3770" s="95">
        <v>0.86</v>
      </c>
      <c r="D3770" s="95">
        <v>7.89</v>
      </c>
      <c r="E3770" s="95">
        <v>0.85</v>
      </c>
      <c r="F3770" s="95">
        <v>0.18</v>
      </c>
      <c r="G3770" s="95">
        <v>38.39</v>
      </c>
      <c r="H3770" s="95">
        <v>9.23</v>
      </c>
      <c r="I3770" s="95">
        <v>7.63</v>
      </c>
      <c r="J3770" s="95">
        <v>6.52</v>
      </c>
      <c r="K3770" s="95">
        <v>6.68</v>
      </c>
      <c r="L3770" s="95">
        <v>0.16</v>
      </c>
      <c r="M3770" s="95">
        <v>0.02</v>
      </c>
      <c r="N3770" s="95">
        <v>0.6</v>
      </c>
      <c r="O3770" s="95"/>
      <c r="P3770" s="95">
        <v>-0.18</v>
      </c>
      <c r="Q3770" s="95"/>
      <c r="R3770" s="95">
        <v>10.79</v>
      </c>
      <c r="S3770" s="95">
        <v>2.2400000000000002</v>
      </c>
      <c r="T3770" s="95">
        <v>8.1999999999999993</v>
      </c>
      <c r="U3770" s="95">
        <v>0.21</v>
      </c>
      <c r="V3770" s="95">
        <v>0.79</v>
      </c>
      <c r="W3770" s="95">
        <v>0.28999999999999998</v>
      </c>
      <c r="X3770" s="95">
        <v>10.83</v>
      </c>
      <c r="Y3770" s="95">
        <v>-28.13</v>
      </c>
      <c r="Z3770" s="74" t="s">
        <v>1111</v>
      </c>
      <c r="AA3770" s="95">
        <v>27.37</v>
      </c>
      <c r="AB3770" s="95">
        <v>2.95</v>
      </c>
      <c r="AC3770" s="74" t="s">
        <v>1111</v>
      </c>
      <c r="AD3770" s="95">
        <v>311724361.51999998</v>
      </c>
    </row>
    <row r="3771" spans="1:30" x14ac:dyDescent="0.2">
      <c r="A3771" s="74" t="s">
        <v>4878</v>
      </c>
      <c r="B3771" s="95">
        <v>11.37</v>
      </c>
      <c r="C3771" s="95">
        <v>3.52</v>
      </c>
      <c r="D3771" s="95">
        <v>8.8000000000000007</v>
      </c>
      <c r="E3771" s="95">
        <v>1.67</v>
      </c>
      <c r="F3771" s="95">
        <v>0.28999999999999998</v>
      </c>
      <c r="G3771" s="95">
        <v>10.8</v>
      </c>
      <c r="H3771" s="95">
        <v>4.1500000000000004</v>
      </c>
      <c r="I3771" s="95">
        <v>4.5</v>
      </c>
      <c r="J3771" s="95">
        <v>9.5500000000000007</v>
      </c>
      <c r="K3771" s="95">
        <v>26.71</v>
      </c>
      <c r="L3771" s="95">
        <v>17.16</v>
      </c>
      <c r="M3771" s="95">
        <v>2.99</v>
      </c>
      <c r="N3771" s="95">
        <v>0.4</v>
      </c>
      <c r="O3771" s="95">
        <v>1.65</v>
      </c>
      <c r="P3771" s="95">
        <v>-0.41</v>
      </c>
      <c r="Q3771" s="95">
        <v>2.44</v>
      </c>
      <c r="R3771" s="95">
        <v>18.93</v>
      </c>
      <c r="S3771" s="95">
        <v>3.27</v>
      </c>
      <c r="T3771" s="95">
        <v>3.08</v>
      </c>
      <c r="U3771" s="95">
        <v>0.17</v>
      </c>
      <c r="V3771" s="95">
        <v>0.83</v>
      </c>
      <c r="W3771" s="95">
        <v>0.73</v>
      </c>
      <c r="X3771" s="95"/>
      <c r="Y3771" s="95"/>
      <c r="Z3771" s="74" t="s">
        <v>1111</v>
      </c>
      <c r="AA3771" s="95">
        <v>6.83</v>
      </c>
      <c r="AB3771" s="95">
        <v>1.29</v>
      </c>
      <c r="AC3771" s="74" t="s">
        <v>1111</v>
      </c>
      <c r="AD3771" s="95">
        <v>2015343870</v>
      </c>
    </row>
    <row r="3772" spans="1:30" x14ac:dyDescent="0.2">
      <c r="A3772" s="74" t="s">
        <v>4879</v>
      </c>
      <c r="B3772" s="95">
        <v>23.26</v>
      </c>
      <c r="C3772" s="95"/>
      <c r="D3772" s="95">
        <v>25.29</v>
      </c>
      <c r="E3772" s="95">
        <v>5.4</v>
      </c>
      <c r="F3772" s="95">
        <v>2.72</v>
      </c>
      <c r="G3772" s="95">
        <v>74.540000000000006</v>
      </c>
      <c r="H3772" s="95">
        <v>25.41</v>
      </c>
      <c r="I3772" s="95">
        <v>22.73</v>
      </c>
      <c r="J3772" s="95">
        <v>22.62</v>
      </c>
      <c r="K3772" s="95">
        <v>20.03</v>
      </c>
      <c r="L3772" s="95">
        <v>-2.59</v>
      </c>
      <c r="M3772" s="95">
        <v>-0.62</v>
      </c>
      <c r="N3772" s="95">
        <v>5.75</v>
      </c>
      <c r="O3772" s="95">
        <v>7.23</v>
      </c>
      <c r="P3772" s="95">
        <v>-19.64</v>
      </c>
      <c r="Q3772" s="95">
        <v>1.78</v>
      </c>
      <c r="R3772" s="95">
        <v>21.37</v>
      </c>
      <c r="S3772" s="95">
        <v>10.75</v>
      </c>
      <c r="T3772" s="95">
        <v>21.37</v>
      </c>
      <c r="U3772" s="95">
        <v>0.5</v>
      </c>
      <c r="V3772" s="95">
        <v>0.5</v>
      </c>
      <c r="W3772" s="95">
        <v>0.47</v>
      </c>
      <c r="X3772" s="95"/>
      <c r="Y3772" s="95"/>
      <c r="Z3772" s="74" t="s">
        <v>1111</v>
      </c>
      <c r="AA3772" s="95">
        <v>4.3</v>
      </c>
      <c r="AB3772" s="95">
        <v>0.92</v>
      </c>
      <c r="AC3772" s="74" t="s">
        <v>1111</v>
      </c>
      <c r="AD3772" s="95">
        <v>1193377560</v>
      </c>
    </row>
    <row r="3773" spans="1:30" x14ac:dyDescent="0.2">
      <c r="A3773" s="74" t="s">
        <v>4880</v>
      </c>
      <c r="B3773" s="95">
        <v>0.39</v>
      </c>
      <c r="C3773" s="95"/>
      <c r="D3773" s="95">
        <v>-1.1499999999999999</v>
      </c>
      <c r="E3773" s="95">
        <v>0.49</v>
      </c>
      <c r="F3773" s="95">
        <v>0.39</v>
      </c>
      <c r="G3773" s="95">
        <v>100</v>
      </c>
      <c r="H3773" s="95">
        <v>-283.61</v>
      </c>
      <c r="I3773" s="95">
        <v>-283.61</v>
      </c>
      <c r="J3773" s="95">
        <v>-1.1499999999999999</v>
      </c>
      <c r="K3773" s="95">
        <v>1.66</v>
      </c>
      <c r="L3773" s="95">
        <v>2.81</v>
      </c>
      <c r="M3773" s="95">
        <v>-1.18</v>
      </c>
      <c r="N3773" s="95">
        <v>3.27</v>
      </c>
      <c r="O3773" s="95">
        <v>0.44</v>
      </c>
      <c r="P3773" s="95">
        <v>-16.75</v>
      </c>
      <c r="Q3773" s="95">
        <v>10.61</v>
      </c>
      <c r="R3773" s="95">
        <v>-42.13</v>
      </c>
      <c r="S3773" s="95">
        <v>-34.15</v>
      </c>
      <c r="T3773" s="95">
        <v>-42.13</v>
      </c>
      <c r="U3773" s="95">
        <v>0.81</v>
      </c>
      <c r="V3773" s="95">
        <v>0.19</v>
      </c>
      <c r="W3773" s="95">
        <v>0.12</v>
      </c>
      <c r="X3773" s="95">
        <v>60.1</v>
      </c>
      <c r="Y3773" s="95"/>
      <c r="Z3773" s="74" t="s">
        <v>1111</v>
      </c>
      <c r="AA3773" s="95">
        <v>0.8</v>
      </c>
      <c r="AB3773" s="95">
        <v>-0.34</v>
      </c>
      <c r="AC3773" s="74" t="s">
        <v>1111</v>
      </c>
      <c r="AD3773" s="95">
        <v>21937149</v>
      </c>
    </row>
    <row r="3774" spans="1:30" x14ac:dyDescent="0.2">
      <c r="A3774" s="74" t="s">
        <v>4881</v>
      </c>
      <c r="B3774" s="95">
        <v>10.28</v>
      </c>
      <c r="C3774" s="95"/>
      <c r="D3774" s="95">
        <v>-13.61</v>
      </c>
      <c r="E3774" s="95">
        <v>1.26</v>
      </c>
      <c r="F3774" s="95">
        <v>0.97</v>
      </c>
      <c r="G3774" s="95">
        <v>24.56</v>
      </c>
      <c r="H3774" s="95">
        <v>-12.96</v>
      </c>
      <c r="I3774" s="95">
        <v>-9.9700000000000006</v>
      </c>
      <c r="J3774" s="95">
        <v>-10.48</v>
      </c>
      <c r="K3774" s="95">
        <v>-9.64</v>
      </c>
      <c r="L3774" s="95">
        <v>0.83</v>
      </c>
      <c r="M3774" s="95">
        <v>-0.1</v>
      </c>
      <c r="N3774" s="95">
        <v>1.36</v>
      </c>
      <c r="O3774" s="95">
        <v>20.88</v>
      </c>
      <c r="P3774" s="95">
        <v>-1.24</v>
      </c>
      <c r="Q3774" s="95">
        <v>1.27</v>
      </c>
      <c r="R3774" s="95">
        <v>-9.26</v>
      </c>
      <c r="S3774" s="95">
        <v>-7.1</v>
      </c>
      <c r="T3774" s="95">
        <v>-14.89</v>
      </c>
      <c r="U3774" s="95">
        <v>0.77</v>
      </c>
      <c r="V3774" s="95">
        <v>0.23</v>
      </c>
      <c r="W3774" s="95">
        <v>0.71</v>
      </c>
      <c r="X3774" s="95">
        <v>6.74</v>
      </c>
      <c r="Y3774" s="95"/>
      <c r="Z3774" s="74" t="s">
        <v>1111</v>
      </c>
      <c r="AA3774" s="95">
        <v>8.15</v>
      </c>
      <c r="AB3774" s="95">
        <v>-0.76</v>
      </c>
      <c r="AC3774" s="74" t="s">
        <v>1111</v>
      </c>
      <c r="AD3774" s="95">
        <v>1062656964</v>
      </c>
    </row>
    <row r="3775" spans="1:30" x14ac:dyDescent="0.2">
      <c r="A3775" s="74" t="s">
        <v>4882</v>
      </c>
      <c r="B3775" s="95">
        <v>6.26</v>
      </c>
      <c r="C3775" s="95"/>
      <c r="D3775" s="95">
        <v>67.69</v>
      </c>
      <c r="E3775" s="95">
        <v>7.61</v>
      </c>
      <c r="F3775" s="95">
        <v>5.21</v>
      </c>
      <c r="G3775" s="95">
        <v>65.7</v>
      </c>
      <c r="H3775" s="95">
        <v>32.020000000000003</v>
      </c>
      <c r="I3775" s="95">
        <v>24.29</v>
      </c>
      <c r="J3775" s="95">
        <v>51.35</v>
      </c>
      <c r="K3775" s="95">
        <v>44.34</v>
      </c>
      <c r="L3775" s="95">
        <v>-7.01</v>
      </c>
      <c r="M3775" s="95">
        <v>-1.04</v>
      </c>
      <c r="N3775" s="95">
        <v>16.440000000000001</v>
      </c>
      <c r="O3775" s="95">
        <v>8.93</v>
      </c>
      <c r="P3775" s="95">
        <v>-37.75</v>
      </c>
      <c r="Q3775" s="95">
        <v>3.1</v>
      </c>
      <c r="R3775" s="95">
        <v>11.24</v>
      </c>
      <c r="S3775" s="95">
        <v>7.7</v>
      </c>
      <c r="T3775" s="95">
        <v>12.55</v>
      </c>
      <c r="U3775" s="95">
        <v>0.68</v>
      </c>
      <c r="V3775" s="95">
        <v>0.32</v>
      </c>
      <c r="W3775" s="95">
        <v>0.32</v>
      </c>
      <c r="X3775" s="95"/>
      <c r="Y3775" s="95"/>
      <c r="Z3775" s="74" t="s">
        <v>1111</v>
      </c>
      <c r="AA3775" s="95">
        <v>0.82</v>
      </c>
      <c r="AB3775" s="95">
        <v>0.09</v>
      </c>
      <c r="AC3775" s="74" t="s">
        <v>1111</v>
      </c>
      <c r="AD3775" s="95">
        <v>377570022</v>
      </c>
    </row>
    <row r="3776" spans="1:30" x14ac:dyDescent="0.2">
      <c r="A3776" s="74" t="s">
        <v>4883</v>
      </c>
      <c r="B3776" s="95">
        <v>30.66</v>
      </c>
      <c r="C3776" s="95"/>
      <c r="D3776" s="95">
        <v>-1.66</v>
      </c>
      <c r="E3776" s="95">
        <v>4.17</v>
      </c>
      <c r="F3776" s="95">
        <v>0.65</v>
      </c>
      <c r="G3776" s="95">
        <v>83.63</v>
      </c>
      <c r="H3776" s="95">
        <v>-105.53</v>
      </c>
      <c r="I3776" s="95">
        <v>-111.38</v>
      </c>
      <c r="J3776" s="95">
        <v>-1.75</v>
      </c>
      <c r="K3776" s="95">
        <v>-2.82</v>
      </c>
      <c r="L3776" s="95">
        <v>-1.07</v>
      </c>
      <c r="M3776" s="95">
        <v>2.54</v>
      </c>
      <c r="N3776" s="95">
        <v>1.85</v>
      </c>
      <c r="O3776" s="95">
        <v>-11.36</v>
      </c>
      <c r="P3776" s="95">
        <v>-0.77</v>
      </c>
      <c r="Q3776" s="95">
        <v>0.72</v>
      </c>
      <c r="R3776" s="95">
        <v>-251.37</v>
      </c>
      <c r="S3776" s="95">
        <v>-39.340000000000003</v>
      </c>
      <c r="T3776" s="95">
        <v>-62.1</v>
      </c>
      <c r="U3776" s="95">
        <v>0.16</v>
      </c>
      <c r="V3776" s="95">
        <v>0.84</v>
      </c>
      <c r="W3776" s="95">
        <v>0.35</v>
      </c>
      <c r="X3776" s="95">
        <v>-2.19</v>
      </c>
      <c r="Y3776" s="95"/>
      <c r="Z3776" s="74" t="s">
        <v>1111</v>
      </c>
      <c r="AA3776" s="95">
        <v>7.35</v>
      </c>
      <c r="AB3776" s="95">
        <v>-18.47</v>
      </c>
      <c r="AC3776" s="74" t="s">
        <v>1111</v>
      </c>
      <c r="AD3776" s="95">
        <v>646567278</v>
      </c>
    </row>
    <row r="3777" spans="1:30" x14ac:dyDescent="0.2">
      <c r="A3777" s="74" t="s">
        <v>4884</v>
      </c>
      <c r="B3777" s="95">
        <v>18.28</v>
      </c>
      <c r="C3777" s="95">
        <v>0.82</v>
      </c>
      <c r="D3777" s="95">
        <v>33.909999999999997</v>
      </c>
      <c r="E3777" s="95">
        <v>2.4900000000000002</v>
      </c>
      <c r="F3777" s="95">
        <v>0.32</v>
      </c>
      <c r="G3777" s="95">
        <v>0</v>
      </c>
      <c r="H3777" s="95">
        <v>28.51</v>
      </c>
      <c r="I3777" s="95">
        <v>18.86</v>
      </c>
      <c r="J3777" s="95">
        <v>22.44</v>
      </c>
      <c r="K3777" s="95">
        <v>22.52</v>
      </c>
      <c r="L3777" s="95">
        <v>0.09</v>
      </c>
      <c r="M3777" s="95">
        <v>0.01</v>
      </c>
      <c r="N3777" s="95">
        <v>6.4</v>
      </c>
      <c r="O3777" s="95"/>
      <c r="P3777" s="95">
        <v>-0.32</v>
      </c>
      <c r="Q3777" s="95"/>
      <c r="R3777" s="95">
        <v>7.33</v>
      </c>
      <c r="S3777" s="95">
        <v>0.94</v>
      </c>
      <c r="T3777" s="95">
        <v>5.25</v>
      </c>
      <c r="U3777" s="95">
        <v>0.13</v>
      </c>
      <c r="V3777" s="95">
        <v>0.87</v>
      </c>
      <c r="W3777" s="95">
        <v>0.05</v>
      </c>
      <c r="X3777" s="95">
        <v>11.68</v>
      </c>
      <c r="Y3777" s="95">
        <v>19.420000000000002</v>
      </c>
      <c r="Z3777" s="74" t="s">
        <v>1111</v>
      </c>
      <c r="AA3777" s="95">
        <v>7.35</v>
      </c>
      <c r="AB3777" s="95">
        <v>0.54</v>
      </c>
      <c r="AC3777" s="74" t="s">
        <v>1111</v>
      </c>
      <c r="AD3777" s="95">
        <v>327676312</v>
      </c>
    </row>
    <row r="3778" spans="1:30" x14ac:dyDescent="0.2">
      <c r="A3778" s="74" t="s">
        <v>4885</v>
      </c>
      <c r="B3778" s="95">
        <v>14.36</v>
      </c>
      <c r="C3778" s="95"/>
      <c r="D3778" s="95">
        <v>-103.8</v>
      </c>
      <c r="E3778" s="95">
        <v>3.26</v>
      </c>
      <c r="F3778" s="95">
        <v>2.2400000000000002</v>
      </c>
      <c r="G3778" s="95">
        <v>34.770000000000003</v>
      </c>
      <c r="H3778" s="95">
        <v>10.42</v>
      </c>
      <c r="I3778" s="95">
        <v>-4.2</v>
      </c>
      <c r="J3778" s="95">
        <v>41.82</v>
      </c>
      <c r="K3778" s="95">
        <v>39.18</v>
      </c>
      <c r="L3778" s="95">
        <v>-2.63</v>
      </c>
      <c r="M3778" s="95">
        <v>-0.21</v>
      </c>
      <c r="N3778" s="95">
        <v>4.3600000000000003</v>
      </c>
      <c r="O3778" s="95">
        <v>7982.89</v>
      </c>
      <c r="P3778" s="95">
        <v>-2.8</v>
      </c>
      <c r="Q3778" s="95">
        <v>1</v>
      </c>
      <c r="R3778" s="95">
        <v>-3.14</v>
      </c>
      <c r="S3778" s="95">
        <v>-2.16</v>
      </c>
      <c r="T3778" s="95">
        <v>-0.88</v>
      </c>
      <c r="U3778" s="95">
        <v>0.69</v>
      </c>
      <c r="V3778" s="95">
        <v>0.31</v>
      </c>
      <c r="W3778" s="95">
        <v>0.51</v>
      </c>
      <c r="X3778" s="95"/>
      <c r="Y3778" s="95"/>
      <c r="Z3778" s="74" t="s">
        <v>1111</v>
      </c>
      <c r="AA3778" s="95">
        <v>4.4000000000000004</v>
      </c>
      <c r="AB3778" s="95">
        <v>-0.14000000000000001</v>
      </c>
      <c r="AC3778" s="74" t="s">
        <v>1111</v>
      </c>
      <c r="AD3778" s="95">
        <v>2698216716</v>
      </c>
    </row>
    <row r="3779" spans="1:30" x14ac:dyDescent="0.2">
      <c r="A3779" s="74" t="s">
        <v>4886</v>
      </c>
      <c r="B3779" s="95">
        <v>96.55</v>
      </c>
      <c r="C3779" s="95">
        <v>0.04</v>
      </c>
      <c r="D3779" s="95">
        <v>13.41</v>
      </c>
      <c r="E3779" s="95">
        <v>1.31</v>
      </c>
      <c r="F3779" s="95">
        <v>0.53</v>
      </c>
      <c r="G3779" s="95">
        <v>57.11</v>
      </c>
      <c r="H3779" s="95">
        <v>9.98</v>
      </c>
      <c r="I3779" s="95">
        <v>5.72</v>
      </c>
      <c r="J3779" s="95">
        <v>7.68</v>
      </c>
      <c r="K3779" s="95">
        <v>9.23</v>
      </c>
      <c r="L3779" s="95">
        <v>1.55</v>
      </c>
      <c r="M3779" s="95">
        <v>0.26</v>
      </c>
      <c r="N3779" s="95">
        <v>0.77</v>
      </c>
      <c r="O3779" s="95">
        <v>5.63</v>
      </c>
      <c r="P3779" s="95">
        <v>-0.75</v>
      </c>
      <c r="Q3779" s="95">
        <v>1.45</v>
      </c>
      <c r="R3779" s="95">
        <v>9.74</v>
      </c>
      <c r="S3779" s="95">
        <v>3.93</v>
      </c>
      <c r="T3779" s="95">
        <v>7.88</v>
      </c>
      <c r="U3779" s="95">
        <v>0.4</v>
      </c>
      <c r="V3779" s="95">
        <v>0.6</v>
      </c>
      <c r="W3779" s="95">
        <v>0.69</v>
      </c>
      <c r="X3779" s="95">
        <v>-2.3199999999999998</v>
      </c>
      <c r="Y3779" s="95"/>
      <c r="Z3779" s="74" t="s">
        <v>1111</v>
      </c>
      <c r="AA3779" s="95">
        <v>73.91</v>
      </c>
      <c r="AB3779" s="95">
        <v>7.2</v>
      </c>
      <c r="AC3779" s="74" t="s">
        <v>1111</v>
      </c>
      <c r="AD3779" s="95">
        <v>6756337280</v>
      </c>
    </row>
    <row r="3780" spans="1:30" x14ac:dyDescent="0.2">
      <c r="A3780" s="74" t="s">
        <v>4887</v>
      </c>
      <c r="B3780" s="95">
        <v>2.13</v>
      </c>
      <c r="C3780" s="95">
        <v>5.63</v>
      </c>
      <c r="D3780" s="95">
        <v>163.85</v>
      </c>
      <c r="E3780" s="95">
        <v>1.06</v>
      </c>
      <c r="F3780" s="95">
        <v>1.06</v>
      </c>
      <c r="G3780" s="95">
        <v>100</v>
      </c>
      <c r="H3780" s="95">
        <v>30.66</v>
      </c>
      <c r="I3780" s="95">
        <v>30.66</v>
      </c>
      <c r="J3780" s="95">
        <v>163.85</v>
      </c>
      <c r="K3780" s="95">
        <v>163.84</v>
      </c>
      <c r="L3780" s="95">
        <v>0</v>
      </c>
      <c r="M3780" s="95">
        <v>0</v>
      </c>
      <c r="N3780" s="95">
        <v>50.24</v>
      </c>
      <c r="O3780" s="95">
        <v>70290</v>
      </c>
      <c r="P3780" s="95">
        <v>-1.06</v>
      </c>
      <c r="Q3780" s="95"/>
      <c r="R3780" s="95">
        <v>0.65</v>
      </c>
      <c r="S3780" s="95">
        <v>0.65</v>
      </c>
      <c r="T3780" s="95">
        <v>0.65</v>
      </c>
      <c r="U3780" s="95">
        <v>1</v>
      </c>
      <c r="V3780" s="95">
        <v>0</v>
      </c>
      <c r="W3780" s="95">
        <v>0.02</v>
      </c>
      <c r="X3780" s="95">
        <v>-17.41</v>
      </c>
      <c r="Y3780" s="95">
        <v>-18.260000000000002</v>
      </c>
      <c r="Z3780" s="74" t="s">
        <v>1111</v>
      </c>
      <c r="AA3780" s="95">
        <v>2.02</v>
      </c>
      <c r="AB3780" s="95">
        <v>0.01</v>
      </c>
      <c r="AC3780" s="74" t="s">
        <v>1111</v>
      </c>
      <c r="AD3780" s="95">
        <v>70290000</v>
      </c>
    </row>
    <row r="3781" spans="1:30" x14ac:dyDescent="0.2">
      <c r="A3781" s="74" t="s">
        <v>4888</v>
      </c>
      <c r="B3781" s="95">
        <v>3.54</v>
      </c>
      <c r="C3781" s="95"/>
      <c r="D3781" s="95">
        <v>-11.54</v>
      </c>
      <c r="E3781" s="95">
        <v>0.81</v>
      </c>
      <c r="F3781" s="95">
        <v>0.54</v>
      </c>
      <c r="G3781" s="95">
        <v>50.7</v>
      </c>
      <c r="H3781" s="95">
        <v>-1.1599999999999999</v>
      </c>
      <c r="I3781" s="95">
        <v>-9.1199999999999992</v>
      </c>
      <c r="J3781" s="95">
        <v>-91.05</v>
      </c>
      <c r="K3781" s="95">
        <v>-76.47</v>
      </c>
      <c r="L3781" s="95">
        <v>14.58</v>
      </c>
      <c r="M3781" s="95">
        <v>-0.13</v>
      </c>
      <c r="N3781" s="95">
        <v>1.05</v>
      </c>
      <c r="O3781" s="95">
        <v>2.36</v>
      </c>
      <c r="P3781" s="95">
        <v>-0.9</v>
      </c>
      <c r="Q3781" s="95">
        <v>2.34</v>
      </c>
      <c r="R3781" s="95">
        <v>-7.05</v>
      </c>
      <c r="S3781" s="95">
        <v>-4.6900000000000004</v>
      </c>
      <c r="T3781" s="95">
        <v>-1.32</v>
      </c>
      <c r="U3781" s="95">
        <v>0.66</v>
      </c>
      <c r="V3781" s="95">
        <v>0.34</v>
      </c>
      <c r="W3781" s="95">
        <v>0.51</v>
      </c>
      <c r="X3781" s="95">
        <v>22.14</v>
      </c>
      <c r="Y3781" s="95"/>
      <c r="Z3781" s="74" t="s">
        <v>1111</v>
      </c>
      <c r="AA3781" s="95">
        <v>4.3</v>
      </c>
      <c r="AB3781" s="95">
        <v>-0.3</v>
      </c>
      <c r="AC3781" s="74" t="s">
        <v>1111</v>
      </c>
      <c r="AD3781" s="95">
        <v>125835850</v>
      </c>
    </row>
    <row r="3782" spans="1:30" x14ac:dyDescent="0.2">
      <c r="A3782" s="74" t="s">
        <v>4889</v>
      </c>
      <c r="B3782" s="95">
        <v>24.02</v>
      </c>
      <c r="C3782" s="95">
        <v>5.31</v>
      </c>
      <c r="D3782" s="95">
        <v>11.32</v>
      </c>
      <c r="E3782" s="95">
        <v>1.01</v>
      </c>
      <c r="F3782" s="95">
        <v>0.09</v>
      </c>
      <c r="G3782" s="95">
        <v>0</v>
      </c>
      <c r="H3782" s="95">
        <v>31.09</v>
      </c>
      <c r="I3782" s="95">
        <v>21.41</v>
      </c>
      <c r="J3782" s="95">
        <v>7.79</v>
      </c>
      <c r="K3782" s="95">
        <v>-13.02</v>
      </c>
      <c r="L3782" s="95">
        <v>-20.81</v>
      </c>
      <c r="M3782" s="95">
        <v>-2.7</v>
      </c>
      <c r="N3782" s="95">
        <v>2.42</v>
      </c>
      <c r="O3782" s="95"/>
      <c r="P3782" s="95">
        <v>-0.09</v>
      </c>
      <c r="Q3782" s="95"/>
      <c r="R3782" s="95">
        <v>8.94</v>
      </c>
      <c r="S3782" s="95">
        <v>0.79</v>
      </c>
      <c r="T3782" s="95">
        <v>10.36</v>
      </c>
      <c r="U3782" s="95">
        <v>0.09</v>
      </c>
      <c r="V3782" s="95">
        <v>0.91</v>
      </c>
      <c r="W3782" s="95">
        <v>0.04</v>
      </c>
      <c r="X3782" s="95">
        <v>4.9000000000000004</v>
      </c>
      <c r="Y3782" s="95">
        <v>1.82</v>
      </c>
      <c r="Z3782" s="74" t="s">
        <v>1111</v>
      </c>
      <c r="AA3782" s="95">
        <v>23.83</v>
      </c>
      <c r="AB3782" s="95">
        <v>2.13</v>
      </c>
      <c r="AC3782" s="74" t="s">
        <v>1111</v>
      </c>
      <c r="AD3782" s="95">
        <v>170374950</v>
      </c>
    </row>
    <row r="3783" spans="1:30" x14ac:dyDescent="0.2">
      <c r="A3783" s="74" t="s">
        <v>4890</v>
      </c>
      <c r="B3783" s="95">
        <v>99.48</v>
      </c>
      <c r="C3783" s="95">
        <v>0.25</v>
      </c>
      <c r="D3783" s="95">
        <v>25.72</v>
      </c>
      <c r="E3783" s="95">
        <v>3.06</v>
      </c>
      <c r="F3783" s="95">
        <v>1.33</v>
      </c>
      <c r="G3783" s="95">
        <v>15.22</v>
      </c>
      <c r="H3783" s="95">
        <v>6.08</v>
      </c>
      <c r="I3783" s="95">
        <v>4.6100000000000003</v>
      </c>
      <c r="J3783" s="95">
        <v>19.48</v>
      </c>
      <c r="K3783" s="95">
        <v>21.21</v>
      </c>
      <c r="L3783" s="95">
        <v>1.73</v>
      </c>
      <c r="M3783" s="95">
        <v>0.27</v>
      </c>
      <c r="N3783" s="95">
        <v>1.18</v>
      </c>
      <c r="O3783" s="95">
        <v>4.24</v>
      </c>
      <c r="P3783" s="95">
        <v>-2.85</v>
      </c>
      <c r="Q3783" s="95">
        <v>2.41</v>
      </c>
      <c r="R3783" s="95">
        <v>11.9</v>
      </c>
      <c r="S3783" s="95">
        <v>5.16</v>
      </c>
      <c r="T3783" s="95">
        <v>8.07</v>
      </c>
      <c r="U3783" s="95">
        <v>0.43</v>
      </c>
      <c r="V3783" s="95">
        <v>0.56999999999999995</v>
      </c>
      <c r="W3783" s="95">
        <v>1.1200000000000001</v>
      </c>
      <c r="X3783" s="95">
        <v>8.15</v>
      </c>
      <c r="Y3783" s="95">
        <v>8</v>
      </c>
      <c r="Z3783" s="74" t="s">
        <v>1111</v>
      </c>
      <c r="AA3783" s="95">
        <v>32.5</v>
      </c>
      <c r="AB3783" s="95">
        <v>3.87</v>
      </c>
      <c r="AC3783" s="74" t="s">
        <v>1111</v>
      </c>
      <c r="AD3783" s="95">
        <v>14175830364</v>
      </c>
    </row>
    <row r="3784" spans="1:30" x14ac:dyDescent="0.2">
      <c r="A3784" s="74" t="s">
        <v>4891</v>
      </c>
      <c r="B3784" s="95">
        <v>206</v>
      </c>
      <c r="C3784" s="95">
        <v>3.32</v>
      </c>
      <c r="D3784" s="95">
        <v>37.96</v>
      </c>
      <c r="E3784" s="95">
        <v>2.17</v>
      </c>
      <c r="F3784" s="95">
        <v>1.34</v>
      </c>
      <c r="G3784" s="95">
        <v>52.87</v>
      </c>
      <c r="H3784" s="95">
        <v>12.85</v>
      </c>
      <c r="I3784" s="95">
        <v>9.26</v>
      </c>
      <c r="J3784" s="95">
        <v>27.35</v>
      </c>
      <c r="K3784" s="95">
        <v>31.41</v>
      </c>
      <c r="L3784" s="95">
        <v>4.07</v>
      </c>
      <c r="M3784" s="95">
        <v>0.32</v>
      </c>
      <c r="N3784" s="95">
        <v>3.51</v>
      </c>
      <c r="O3784" s="95">
        <v>-29.69</v>
      </c>
      <c r="P3784" s="95">
        <v>-1.45</v>
      </c>
      <c r="Q3784" s="95">
        <v>0.63</v>
      </c>
      <c r="R3784" s="95">
        <v>5.71</v>
      </c>
      <c r="S3784" s="95">
        <v>3.53</v>
      </c>
      <c r="T3784" s="95">
        <v>4.74</v>
      </c>
      <c r="U3784" s="95">
        <v>0.62</v>
      </c>
      <c r="V3784" s="95">
        <v>0.38</v>
      </c>
      <c r="W3784" s="95">
        <v>0.38</v>
      </c>
      <c r="X3784" s="95">
        <v>9.02</v>
      </c>
      <c r="Y3784" s="95"/>
      <c r="Z3784" s="74" t="s">
        <v>1111</v>
      </c>
      <c r="AA3784" s="95">
        <v>95</v>
      </c>
      <c r="AB3784" s="95">
        <v>5.43</v>
      </c>
      <c r="AC3784" s="74" t="s">
        <v>1111</v>
      </c>
      <c r="AD3784" s="95">
        <v>50291542200</v>
      </c>
    </row>
    <row r="3785" spans="1:30" x14ac:dyDescent="0.2">
      <c r="A3785" s="74" t="s">
        <v>4892</v>
      </c>
      <c r="B3785" s="95">
        <v>3.22</v>
      </c>
      <c r="C3785" s="95"/>
      <c r="D3785" s="95">
        <v>-7.46</v>
      </c>
      <c r="E3785" s="95">
        <v>4.05</v>
      </c>
      <c r="F3785" s="95">
        <v>1.6</v>
      </c>
      <c r="G3785" s="95">
        <v>48.19</v>
      </c>
      <c r="H3785" s="95">
        <v>-45.85</v>
      </c>
      <c r="I3785" s="95">
        <v>-47.7</v>
      </c>
      <c r="J3785" s="95">
        <v>-7.76</v>
      </c>
      <c r="K3785" s="95">
        <v>-4.75</v>
      </c>
      <c r="L3785" s="95">
        <v>3.01</v>
      </c>
      <c r="M3785" s="95">
        <v>-1.57</v>
      </c>
      <c r="N3785" s="95">
        <v>3.56</v>
      </c>
      <c r="O3785" s="95">
        <v>2.96</v>
      </c>
      <c r="P3785" s="95">
        <v>-5.59</v>
      </c>
      <c r="Q3785" s="95">
        <v>4.17</v>
      </c>
      <c r="R3785" s="95">
        <v>-54.21</v>
      </c>
      <c r="S3785" s="95">
        <v>-21.49</v>
      </c>
      <c r="T3785" s="95">
        <v>-53.66</v>
      </c>
      <c r="U3785" s="95">
        <v>0.4</v>
      </c>
      <c r="V3785" s="95">
        <v>0.32</v>
      </c>
      <c r="W3785" s="95">
        <v>0.45</v>
      </c>
      <c r="X3785" s="95">
        <v>-7.25</v>
      </c>
      <c r="Y3785" s="95"/>
      <c r="Z3785" s="74" t="s">
        <v>1111</v>
      </c>
      <c r="AA3785" s="95">
        <v>0.8</v>
      </c>
      <c r="AB3785" s="95">
        <v>-0.43</v>
      </c>
      <c r="AC3785" s="74" t="s">
        <v>1111</v>
      </c>
      <c r="AD3785" s="95">
        <v>171392550</v>
      </c>
    </row>
    <row r="3786" spans="1:30" x14ac:dyDescent="0.2">
      <c r="A3786" s="74" t="s">
        <v>4893</v>
      </c>
      <c r="B3786" s="95">
        <v>0.4</v>
      </c>
      <c r="C3786" s="95"/>
      <c r="D3786" s="95">
        <v>-1.97</v>
      </c>
      <c r="E3786" s="95">
        <v>0.32</v>
      </c>
      <c r="F3786" s="95">
        <v>0.16</v>
      </c>
      <c r="G3786" s="95">
        <v>27.14</v>
      </c>
      <c r="H3786" s="95">
        <v>-16.57</v>
      </c>
      <c r="I3786" s="95">
        <v>-41.27</v>
      </c>
      <c r="J3786" s="95">
        <v>-4.9000000000000004</v>
      </c>
      <c r="K3786" s="95">
        <v>-14.98</v>
      </c>
      <c r="L3786" s="95">
        <v>-10.08</v>
      </c>
      <c r="M3786" s="95">
        <v>0.66</v>
      </c>
      <c r="N3786" s="95">
        <v>0.81</v>
      </c>
      <c r="O3786" s="95">
        <v>3.05</v>
      </c>
      <c r="P3786" s="95">
        <v>-0.18</v>
      </c>
      <c r="Q3786" s="95">
        <v>1.69</v>
      </c>
      <c r="R3786" s="95">
        <v>-16.22</v>
      </c>
      <c r="S3786" s="95">
        <v>-8.06</v>
      </c>
      <c r="T3786" s="95">
        <v>-3.5</v>
      </c>
      <c r="U3786" s="95">
        <v>0.5</v>
      </c>
      <c r="V3786" s="95">
        <v>0.5</v>
      </c>
      <c r="W3786" s="95">
        <v>0.2</v>
      </c>
      <c r="X3786" s="95">
        <v>-8.1300000000000008</v>
      </c>
      <c r="Y3786" s="95"/>
      <c r="Z3786" s="74" t="s">
        <v>1111</v>
      </c>
      <c r="AA3786" s="95">
        <v>1.32</v>
      </c>
      <c r="AB3786" s="95">
        <v>-0.21</v>
      </c>
      <c r="AC3786" s="74" t="s">
        <v>1111</v>
      </c>
      <c r="AD3786" s="95">
        <v>16093098</v>
      </c>
    </row>
    <row r="3787" spans="1:30" x14ac:dyDescent="0.2">
      <c r="A3787" s="74" t="s">
        <v>4894</v>
      </c>
      <c r="B3787" s="95">
        <v>14.46</v>
      </c>
      <c r="C3787" s="95">
        <v>13.84</v>
      </c>
      <c r="D3787" s="95">
        <v>-65.599999999999994</v>
      </c>
      <c r="E3787" s="95">
        <v>10.64</v>
      </c>
      <c r="F3787" s="95">
        <v>5.29</v>
      </c>
      <c r="G3787" s="95">
        <v>27.14</v>
      </c>
      <c r="H3787" s="95">
        <v>-16.57</v>
      </c>
      <c r="I3787" s="95">
        <v>-41.27</v>
      </c>
      <c r="J3787" s="95">
        <v>-163.4</v>
      </c>
      <c r="K3787" s="95">
        <v>-14.98</v>
      </c>
      <c r="L3787" s="95">
        <v>-10.08</v>
      </c>
      <c r="M3787" s="95">
        <v>0.66</v>
      </c>
      <c r="N3787" s="95">
        <v>27.07</v>
      </c>
      <c r="O3787" s="95">
        <v>101.79</v>
      </c>
      <c r="P3787" s="95">
        <v>-6.07</v>
      </c>
      <c r="Q3787" s="95">
        <v>1.69</v>
      </c>
      <c r="R3787" s="95">
        <v>-16.22</v>
      </c>
      <c r="S3787" s="95">
        <v>-8.06</v>
      </c>
      <c r="T3787" s="95">
        <v>-3.5</v>
      </c>
      <c r="U3787" s="95">
        <v>0.5</v>
      </c>
      <c r="V3787" s="95">
        <v>0.5</v>
      </c>
      <c r="W3787" s="95">
        <v>0.2</v>
      </c>
      <c r="X3787" s="95">
        <v>-8.1300000000000008</v>
      </c>
      <c r="Y3787" s="95"/>
      <c r="Z3787" s="74" t="s">
        <v>1111</v>
      </c>
      <c r="AA3787" s="95">
        <v>1.32</v>
      </c>
      <c r="AB3787" s="95">
        <v>-0.21</v>
      </c>
      <c r="AC3787" s="74" t="s">
        <v>1111</v>
      </c>
      <c r="AD3787" s="95">
        <v>16093098</v>
      </c>
    </row>
    <row r="3788" spans="1:30" x14ac:dyDescent="0.2">
      <c r="A3788" s="74" t="s">
        <v>4895</v>
      </c>
      <c r="B3788" s="95">
        <v>0.19</v>
      </c>
      <c r="C3788" s="95"/>
      <c r="D3788" s="95">
        <v>-0.84</v>
      </c>
      <c r="E3788" s="95">
        <v>0.14000000000000001</v>
      </c>
      <c r="F3788" s="95">
        <v>7.0000000000000007E-2</v>
      </c>
      <c r="G3788" s="95">
        <v>27.14</v>
      </c>
      <c r="H3788" s="95">
        <v>-16.57</v>
      </c>
      <c r="I3788" s="95">
        <v>-41.27</v>
      </c>
      <c r="J3788" s="95">
        <v>-2.1</v>
      </c>
      <c r="K3788" s="95">
        <v>-14.98</v>
      </c>
      <c r="L3788" s="95">
        <v>-10.08</v>
      </c>
      <c r="M3788" s="95">
        <v>0.66</v>
      </c>
      <c r="N3788" s="95">
        <v>0.35</v>
      </c>
      <c r="O3788" s="95">
        <v>1.31</v>
      </c>
      <c r="P3788" s="95">
        <v>-0.08</v>
      </c>
      <c r="Q3788" s="95">
        <v>1.69</v>
      </c>
      <c r="R3788" s="95">
        <v>-16.22</v>
      </c>
      <c r="S3788" s="95">
        <v>-8.06</v>
      </c>
      <c r="T3788" s="95">
        <v>-3.5</v>
      </c>
      <c r="U3788" s="95">
        <v>0.5</v>
      </c>
      <c r="V3788" s="95">
        <v>0.5</v>
      </c>
      <c r="W3788" s="95">
        <v>0.2</v>
      </c>
      <c r="X3788" s="95">
        <v>-8.1300000000000008</v>
      </c>
      <c r="Y3788" s="95"/>
      <c r="Z3788" s="74" t="s">
        <v>1111</v>
      </c>
      <c r="AA3788" s="95">
        <v>1.32</v>
      </c>
      <c r="AB3788" s="95">
        <v>-0.21</v>
      </c>
      <c r="AC3788" s="74" t="s">
        <v>1111</v>
      </c>
      <c r="AD3788" s="95">
        <v>16093098</v>
      </c>
    </row>
    <row r="3789" spans="1:30" x14ac:dyDescent="0.2">
      <c r="A3789" s="74" t="s">
        <v>4896</v>
      </c>
      <c r="B3789" s="95">
        <v>4.83</v>
      </c>
      <c r="C3789" s="95"/>
      <c r="D3789" s="95">
        <v>-2.57</v>
      </c>
      <c r="E3789" s="95">
        <v>1.59</v>
      </c>
      <c r="F3789" s="95">
        <v>1.48</v>
      </c>
      <c r="G3789" s="95"/>
      <c r="H3789" s="95"/>
      <c r="I3789" s="95"/>
      <c r="J3789" s="95">
        <v>-3.97</v>
      </c>
      <c r="K3789" s="95">
        <v>-1.86</v>
      </c>
      <c r="L3789" s="95">
        <v>2.12</v>
      </c>
      <c r="M3789" s="95">
        <v>-0.85</v>
      </c>
      <c r="N3789" s="95"/>
      <c r="O3789" s="95">
        <v>2.02</v>
      </c>
      <c r="P3789" s="95">
        <v>-7.41</v>
      </c>
      <c r="Q3789" s="95">
        <v>11.38</v>
      </c>
      <c r="R3789" s="95">
        <v>-62.04</v>
      </c>
      <c r="S3789" s="95">
        <v>-57.49</v>
      </c>
      <c r="T3789" s="95">
        <v>-40.07</v>
      </c>
      <c r="U3789" s="95">
        <v>0.93</v>
      </c>
      <c r="V3789" s="95">
        <v>7.0000000000000007E-2</v>
      </c>
      <c r="W3789" s="95">
        <v>0</v>
      </c>
      <c r="X3789" s="95"/>
      <c r="Y3789" s="95"/>
      <c r="Z3789" s="74" t="s">
        <v>1111</v>
      </c>
      <c r="AA3789" s="95">
        <v>3.03</v>
      </c>
      <c r="AB3789" s="95">
        <v>-1.88</v>
      </c>
      <c r="AC3789" s="74" t="s">
        <v>1111</v>
      </c>
      <c r="AD3789" s="95">
        <v>90594378</v>
      </c>
    </row>
    <row r="3790" spans="1:30" x14ac:dyDescent="0.2">
      <c r="A3790" s="74" t="s">
        <v>4897</v>
      </c>
      <c r="B3790" s="95">
        <v>162.16999999999999</v>
      </c>
      <c r="C3790" s="95"/>
      <c r="D3790" s="95">
        <v>38.71</v>
      </c>
      <c r="E3790" s="95">
        <v>8.65</v>
      </c>
      <c r="F3790" s="95">
        <v>2.56</v>
      </c>
      <c r="G3790" s="95">
        <v>100</v>
      </c>
      <c r="H3790" s="95">
        <v>21.38</v>
      </c>
      <c r="I3790" s="95">
        <v>20.09</v>
      </c>
      <c r="J3790" s="95">
        <v>36.369999999999997</v>
      </c>
      <c r="K3790" s="95">
        <v>42.55</v>
      </c>
      <c r="L3790" s="95">
        <v>6.18</v>
      </c>
      <c r="M3790" s="95">
        <v>1.47</v>
      </c>
      <c r="N3790" s="95">
        <v>7.77</v>
      </c>
      <c r="O3790" s="95">
        <v>15.36</v>
      </c>
      <c r="P3790" s="95">
        <v>-9.36</v>
      </c>
      <c r="Q3790" s="95">
        <v>1.3</v>
      </c>
      <c r="R3790" s="95">
        <v>22.34</v>
      </c>
      <c r="S3790" s="95">
        <v>6.62</v>
      </c>
      <c r="T3790" s="95">
        <v>7.27</v>
      </c>
      <c r="U3790" s="95">
        <v>0.3</v>
      </c>
      <c r="V3790" s="95">
        <v>0.7</v>
      </c>
      <c r="W3790" s="95">
        <v>0.33</v>
      </c>
      <c r="X3790" s="95">
        <v>18.329999999999998</v>
      </c>
      <c r="Y3790" s="95">
        <v>27.89</v>
      </c>
      <c r="Z3790" s="74" t="s">
        <v>1111</v>
      </c>
      <c r="AA3790" s="95">
        <v>18.8</v>
      </c>
      <c r="AB3790" s="95">
        <v>4.2</v>
      </c>
      <c r="AC3790" s="74" t="s">
        <v>1111</v>
      </c>
      <c r="AD3790" s="95">
        <v>191020151916</v>
      </c>
    </row>
    <row r="3791" spans="1:30" x14ac:dyDescent="0.2">
      <c r="A3791" s="74" t="s">
        <v>4898</v>
      </c>
      <c r="B3791" s="95">
        <v>9.35</v>
      </c>
      <c r="C3791" s="95">
        <v>3.64</v>
      </c>
      <c r="D3791" s="95">
        <v>37.76</v>
      </c>
      <c r="E3791" s="95">
        <v>17.260000000000002</v>
      </c>
      <c r="F3791" s="95">
        <v>2.96</v>
      </c>
      <c r="G3791" s="95">
        <v>100</v>
      </c>
      <c r="H3791" s="95">
        <v>58.53</v>
      </c>
      <c r="I3791" s="95">
        <v>9.49</v>
      </c>
      <c r="J3791" s="95">
        <v>6.12</v>
      </c>
      <c r="K3791" s="95">
        <v>5.48</v>
      </c>
      <c r="L3791" s="95">
        <v>-0.64</v>
      </c>
      <c r="M3791" s="95">
        <v>-1.82</v>
      </c>
      <c r="N3791" s="95">
        <v>3.59</v>
      </c>
      <c r="O3791" s="95"/>
      <c r="P3791" s="95">
        <v>-2.96</v>
      </c>
      <c r="Q3791" s="95"/>
      <c r="R3791" s="95">
        <v>45.71</v>
      </c>
      <c r="S3791" s="95">
        <v>7.83</v>
      </c>
      <c r="T3791" s="95">
        <v>263.86</v>
      </c>
      <c r="U3791" s="95">
        <v>0.17</v>
      </c>
      <c r="V3791" s="95">
        <v>0.83</v>
      </c>
      <c r="W3791" s="95">
        <v>0.82</v>
      </c>
      <c r="X3791" s="95">
        <v>3.52</v>
      </c>
      <c r="Y3791" s="95">
        <v>2.93</v>
      </c>
      <c r="Z3791" s="74" t="s">
        <v>1111</v>
      </c>
      <c r="AA3791" s="95">
        <v>0.54</v>
      </c>
      <c r="AB3791" s="95">
        <v>0.25</v>
      </c>
      <c r="AC3791" s="74" t="s">
        <v>1111</v>
      </c>
      <c r="AD3791" s="95">
        <v>674803525</v>
      </c>
    </row>
    <row r="3792" spans="1:30" x14ac:dyDescent="0.2">
      <c r="A3792" s="74" t="s">
        <v>4899</v>
      </c>
      <c r="B3792" s="95">
        <v>118.68</v>
      </c>
      <c r="C3792" s="95">
        <v>0.97</v>
      </c>
      <c r="D3792" s="95">
        <v>39.75</v>
      </c>
      <c r="E3792" s="95">
        <v>-28.33</v>
      </c>
      <c r="F3792" s="95">
        <v>4.8499999999999996</v>
      </c>
      <c r="G3792" s="95">
        <v>31.47</v>
      </c>
      <c r="H3792" s="95">
        <v>7.56</v>
      </c>
      <c r="I3792" s="95">
        <v>5.4</v>
      </c>
      <c r="J3792" s="95">
        <v>28.41</v>
      </c>
      <c r="K3792" s="95">
        <v>30.59</v>
      </c>
      <c r="L3792" s="95">
        <v>2.1800000000000002</v>
      </c>
      <c r="M3792" s="95"/>
      <c r="N3792" s="95">
        <v>2.15</v>
      </c>
      <c r="O3792" s="95">
        <v>-93.09</v>
      </c>
      <c r="P3792" s="95">
        <v>-6.98</v>
      </c>
      <c r="Q3792" s="95">
        <v>0.85</v>
      </c>
      <c r="R3792" s="95">
        <v>-71.260000000000005</v>
      </c>
      <c r="S3792" s="95">
        <v>12.2</v>
      </c>
      <c r="T3792" s="95">
        <v>45.52</v>
      </c>
      <c r="U3792" s="95">
        <v>-0.17</v>
      </c>
      <c r="V3792" s="95">
        <v>1.1599999999999999</v>
      </c>
      <c r="W3792" s="95">
        <v>2.2599999999999998</v>
      </c>
      <c r="X3792" s="95">
        <v>2.06</v>
      </c>
      <c r="Y3792" s="95">
        <v>-5.14</v>
      </c>
      <c r="Z3792" s="74" t="s">
        <v>1111</v>
      </c>
      <c r="AA3792" s="95">
        <v>-4.1900000000000004</v>
      </c>
      <c r="AB3792" s="95">
        <v>2.99</v>
      </c>
      <c r="AC3792" s="74" t="s">
        <v>1111</v>
      </c>
      <c r="AD3792" s="95">
        <v>4315667652</v>
      </c>
    </row>
    <row r="3793" spans="1:30" x14ac:dyDescent="0.2">
      <c r="A3793" s="74" t="s">
        <v>4900</v>
      </c>
      <c r="B3793" s="95">
        <v>87.63</v>
      </c>
      <c r="C3793" s="95">
        <v>0.16</v>
      </c>
      <c r="D3793" s="95">
        <v>265.83</v>
      </c>
      <c r="E3793" s="95">
        <v>15.8</v>
      </c>
      <c r="F3793" s="95">
        <v>5.71</v>
      </c>
      <c r="G3793" s="95">
        <v>60.12</v>
      </c>
      <c r="H3793" s="95">
        <v>1.66</v>
      </c>
      <c r="I3793" s="95">
        <v>2.11</v>
      </c>
      <c r="J3793" s="95">
        <v>338.4</v>
      </c>
      <c r="K3793" s="95">
        <v>315.57</v>
      </c>
      <c r="L3793" s="95">
        <v>-22.83</v>
      </c>
      <c r="M3793" s="95">
        <v>-1.07</v>
      </c>
      <c r="N3793" s="95">
        <v>5.62</v>
      </c>
      <c r="O3793" s="95">
        <v>54.86</v>
      </c>
      <c r="P3793" s="95">
        <v>-16.420000000000002</v>
      </c>
      <c r="Q3793" s="95">
        <v>1.19</v>
      </c>
      <c r="R3793" s="95">
        <v>5.94</v>
      </c>
      <c r="S3793" s="95">
        <v>2.15</v>
      </c>
      <c r="T3793" s="95">
        <v>2.6</v>
      </c>
      <c r="U3793" s="95">
        <v>0.36</v>
      </c>
      <c r="V3793" s="95">
        <v>0.64</v>
      </c>
      <c r="W3793" s="95">
        <v>1.01</v>
      </c>
      <c r="X3793" s="95">
        <v>2.0699999999999998</v>
      </c>
      <c r="Y3793" s="95">
        <v>4.42</v>
      </c>
      <c r="Z3793" s="74" t="s">
        <v>1111</v>
      </c>
      <c r="AA3793" s="95">
        <v>5.55</v>
      </c>
      <c r="AB3793" s="95">
        <v>0.33</v>
      </c>
      <c r="AC3793" s="74" t="s">
        <v>1111</v>
      </c>
      <c r="AD3793" s="95">
        <v>1840878462</v>
      </c>
    </row>
    <row r="3794" spans="1:30" x14ac:dyDescent="0.2">
      <c r="A3794" s="74" t="s">
        <v>4901</v>
      </c>
      <c r="B3794" s="95">
        <v>87.54</v>
      </c>
      <c r="C3794" s="95">
        <v>0.14000000000000001</v>
      </c>
      <c r="D3794" s="95">
        <v>265.56</v>
      </c>
      <c r="E3794" s="95">
        <v>15.79</v>
      </c>
      <c r="F3794" s="95">
        <v>5.7</v>
      </c>
      <c r="G3794" s="95">
        <v>60.12</v>
      </c>
      <c r="H3794" s="95">
        <v>1.66</v>
      </c>
      <c r="I3794" s="95">
        <v>2.11</v>
      </c>
      <c r="J3794" s="95">
        <v>338.05</v>
      </c>
      <c r="K3794" s="95">
        <v>315.57</v>
      </c>
      <c r="L3794" s="95">
        <v>-22.83</v>
      </c>
      <c r="M3794" s="95">
        <v>-1.07</v>
      </c>
      <c r="N3794" s="95">
        <v>5.62</v>
      </c>
      <c r="O3794" s="95">
        <v>54.81</v>
      </c>
      <c r="P3794" s="95">
        <v>-16.399999999999999</v>
      </c>
      <c r="Q3794" s="95">
        <v>1.19</v>
      </c>
      <c r="R3794" s="95">
        <v>5.94</v>
      </c>
      <c r="S3794" s="95">
        <v>2.15</v>
      </c>
      <c r="T3794" s="95">
        <v>2.6</v>
      </c>
      <c r="U3794" s="95">
        <v>0.36</v>
      </c>
      <c r="V3794" s="95">
        <v>0.64</v>
      </c>
      <c r="W3794" s="95">
        <v>1.01</v>
      </c>
      <c r="X3794" s="95">
        <v>2.0699999999999998</v>
      </c>
      <c r="Y3794" s="95">
        <v>4.42</v>
      </c>
      <c r="Z3794" s="74" t="s">
        <v>1111</v>
      </c>
      <c r="AA3794" s="95">
        <v>5.55</v>
      </c>
      <c r="AB3794" s="95">
        <v>0.33</v>
      </c>
      <c r="AC3794" s="74" t="s">
        <v>1111</v>
      </c>
      <c r="AD3794" s="95">
        <v>1840878462</v>
      </c>
    </row>
    <row r="3795" spans="1:30" x14ac:dyDescent="0.2">
      <c r="A3795" s="74" t="s">
        <v>4902</v>
      </c>
      <c r="B3795" s="95">
        <v>170.07</v>
      </c>
      <c r="C3795" s="95">
        <v>1.58</v>
      </c>
      <c r="D3795" s="95">
        <v>21.06</v>
      </c>
      <c r="E3795" s="95">
        <v>19.14</v>
      </c>
      <c r="F3795" s="95">
        <v>4.62</v>
      </c>
      <c r="G3795" s="95">
        <v>57.51</v>
      </c>
      <c r="H3795" s="95">
        <v>32.270000000000003</v>
      </c>
      <c r="I3795" s="95">
        <v>26.94</v>
      </c>
      <c r="J3795" s="95">
        <v>17.579999999999998</v>
      </c>
      <c r="K3795" s="95">
        <v>17.89</v>
      </c>
      <c r="L3795" s="95">
        <v>0.31</v>
      </c>
      <c r="M3795" s="95">
        <v>0.33</v>
      </c>
      <c r="N3795" s="95">
        <v>5.67</v>
      </c>
      <c r="O3795" s="95">
        <v>23.45</v>
      </c>
      <c r="P3795" s="95">
        <v>-9</v>
      </c>
      <c r="Q3795" s="95">
        <v>1.68</v>
      </c>
      <c r="R3795" s="95">
        <v>90.88</v>
      </c>
      <c r="S3795" s="95">
        <v>21.93</v>
      </c>
      <c r="T3795" s="95">
        <v>37.369999999999997</v>
      </c>
      <c r="U3795" s="95">
        <v>0.24</v>
      </c>
      <c r="V3795" s="95">
        <v>0.76</v>
      </c>
      <c r="W3795" s="95">
        <v>0.81</v>
      </c>
      <c r="X3795" s="95">
        <v>7.34</v>
      </c>
      <c r="Y3795" s="95">
        <v>9.65</v>
      </c>
      <c r="Z3795" s="74" t="s">
        <v>1111</v>
      </c>
      <c r="AA3795" s="95">
        <v>8.8800000000000008</v>
      </c>
      <c r="AB3795" s="95">
        <v>8.07</v>
      </c>
      <c r="AC3795" s="74" t="s">
        <v>1111</v>
      </c>
      <c r="AD3795" s="95">
        <v>190478400000</v>
      </c>
    </row>
    <row r="3796" spans="1:30" x14ac:dyDescent="0.2">
      <c r="A3796" s="74" t="s">
        <v>4903</v>
      </c>
      <c r="B3796" s="95">
        <v>59.16</v>
      </c>
      <c r="C3796" s="95">
        <v>0.41</v>
      </c>
      <c r="D3796" s="95">
        <v>10.23</v>
      </c>
      <c r="E3796" s="95">
        <v>1.42</v>
      </c>
      <c r="F3796" s="95">
        <v>0.15</v>
      </c>
      <c r="G3796" s="95">
        <v>0</v>
      </c>
      <c r="H3796" s="95">
        <v>38.79</v>
      </c>
      <c r="I3796" s="95">
        <v>29.33</v>
      </c>
      <c r="J3796" s="95">
        <v>7.74</v>
      </c>
      <c r="K3796" s="95">
        <v>1.67</v>
      </c>
      <c r="L3796" s="95">
        <v>-6.07</v>
      </c>
      <c r="M3796" s="95">
        <v>-1.1100000000000001</v>
      </c>
      <c r="N3796" s="95">
        <v>3</v>
      </c>
      <c r="O3796" s="95"/>
      <c r="P3796" s="95">
        <v>-0.15</v>
      </c>
      <c r="Q3796" s="95"/>
      <c r="R3796" s="95">
        <v>13.88</v>
      </c>
      <c r="S3796" s="95">
        <v>1.5</v>
      </c>
      <c r="T3796" s="95">
        <v>11.21</v>
      </c>
      <c r="U3796" s="95">
        <v>0.11</v>
      </c>
      <c r="V3796" s="95">
        <v>0.89</v>
      </c>
      <c r="W3796" s="95">
        <v>0.05</v>
      </c>
      <c r="X3796" s="95">
        <v>22.24</v>
      </c>
      <c r="Y3796" s="95">
        <v>29.05</v>
      </c>
      <c r="Z3796" s="74" t="s">
        <v>1111</v>
      </c>
      <c r="AA3796" s="95">
        <v>41.66</v>
      </c>
      <c r="AB3796" s="95">
        <v>5.78</v>
      </c>
      <c r="AC3796" s="74" t="s">
        <v>1111</v>
      </c>
      <c r="AD3796" s="95">
        <v>922754016</v>
      </c>
    </row>
    <row r="3797" spans="1:30" x14ac:dyDescent="0.2">
      <c r="A3797" s="74" t="s">
        <v>4904</v>
      </c>
      <c r="B3797" s="95">
        <v>0.9</v>
      </c>
      <c r="C3797" s="95"/>
      <c r="D3797" s="95">
        <v>0.75</v>
      </c>
      <c r="E3797" s="95">
        <v>0.12</v>
      </c>
      <c r="F3797" s="95">
        <v>0.1</v>
      </c>
      <c r="G3797" s="95">
        <v>77.72</v>
      </c>
      <c r="H3797" s="95">
        <v>84.91</v>
      </c>
      <c r="I3797" s="95">
        <v>74.91</v>
      </c>
      <c r="J3797" s="95">
        <v>0.66</v>
      </c>
      <c r="K3797" s="95">
        <v>-2.7</v>
      </c>
      <c r="L3797" s="95">
        <v>-3.36</v>
      </c>
      <c r="M3797" s="95">
        <v>-0.59</v>
      </c>
      <c r="N3797" s="95">
        <v>0.56000000000000005</v>
      </c>
      <c r="O3797" s="95">
        <v>0.12</v>
      </c>
      <c r="P3797" s="95">
        <v>-0.69</v>
      </c>
      <c r="Q3797" s="95">
        <v>24.6</v>
      </c>
      <c r="R3797" s="95">
        <v>15.54</v>
      </c>
      <c r="S3797" s="95">
        <v>13.56</v>
      </c>
      <c r="T3797" s="95">
        <v>13.71</v>
      </c>
      <c r="U3797" s="95">
        <v>0.87</v>
      </c>
      <c r="V3797" s="95">
        <v>0.13</v>
      </c>
      <c r="W3797" s="95">
        <v>0.18</v>
      </c>
      <c r="X3797" s="95"/>
      <c r="Y3797" s="95"/>
      <c r="Z3797" s="74" t="s">
        <v>1111</v>
      </c>
      <c r="AA3797" s="95">
        <v>7.76</v>
      </c>
      <c r="AB3797" s="95">
        <v>1.21</v>
      </c>
      <c r="AC3797" s="74" t="s">
        <v>1111</v>
      </c>
      <c r="AD3797" s="95">
        <v>227779378.19999999</v>
      </c>
    </row>
    <row r="3798" spans="1:30" x14ac:dyDescent="0.2">
      <c r="A3798" s="74" t="s">
        <v>4905</v>
      </c>
      <c r="B3798" s="95">
        <v>102.61</v>
      </c>
      <c r="C3798" s="95"/>
      <c r="D3798" s="95">
        <v>4.84</v>
      </c>
      <c r="E3798" s="95">
        <v>2.62</v>
      </c>
      <c r="F3798" s="95">
        <v>2.0299999999999998</v>
      </c>
      <c r="G3798" s="95">
        <v>79.27</v>
      </c>
      <c r="H3798" s="95">
        <v>61.28</v>
      </c>
      <c r="I3798" s="95">
        <v>47.2</v>
      </c>
      <c r="J3798" s="95">
        <v>3.73</v>
      </c>
      <c r="K3798" s="95">
        <v>3.23</v>
      </c>
      <c r="L3798" s="95">
        <v>-0.5</v>
      </c>
      <c r="M3798" s="95">
        <v>-0.35</v>
      </c>
      <c r="N3798" s="95">
        <v>2.29</v>
      </c>
      <c r="O3798" s="95">
        <v>5.0199999999999996</v>
      </c>
      <c r="P3798" s="95">
        <v>-4.47</v>
      </c>
      <c r="Q3798" s="95">
        <v>3.87</v>
      </c>
      <c r="R3798" s="95">
        <v>54.04</v>
      </c>
      <c r="S3798" s="95">
        <v>41.92</v>
      </c>
      <c r="T3798" s="95">
        <v>54.4</v>
      </c>
      <c r="U3798" s="95">
        <v>0.78</v>
      </c>
      <c r="V3798" s="95">
        <v>0.22</v>
      </c>
      <c r="W3798" s="95">
        <v>0.89</v>
      </c>
      <c r="X3798" s="95">
        <v>53.32</v>
      </c>
      <c r="Y3798" s="95"/>
      <c r="Z3798" s="74" t="s">
        <v>1111</v>
      </c>
      <c r="AA3798" s="95">
        <v>39.21</v>
      </c>
      <c r="AB3798" s="95">
        <v>21.19</v>
      </c>
      <c r="AC3798" s="74" t="s">
        <v>1111</v>
      </c>
      <c r="AD3798" s="95">
        <v>4276240967</v>
      </c>
    </row>
    <row r="3799" spans="1:30" x14ac:dyDescent="0.2">
      <c r="A3799" s="74" t="s">
        <v>4906</v>
      </c>
      <c r="B3799" s="95">
        <v>9.41</v>
      </c>
      <c r="C3799" s="95"/>
      <c r="D3799" s="95">
        <v>-6.54</v>
      </c>
      <c r="E3799" s="95">
        <v>81.14</v>
      </c>
      <c r="F3799" s="95">
        <v>1.06</v>
      </c>
      <c r="G3799" s="95"/>
      <c r="H3799" s="95"/>
      <c r="I3799" s="95"/>
      <c r="J3799" s="95">
        <v>-6.54</v>
      </c>
      <c r="K3799" s="95">
        <v>-6.53</v>
      </c>
      <c r="L3799" s="95">
        <v>0.02</v>
      </c>
      <c r="M3799" s="95">
        <v>-0.2</v>
      </c>
      <c r="N3799" s="95"/>
      <c r="O3799" s="95">
        <v>-233.15</v>
      </c>
      <c r="P3799" s="95">
        <v>-1.07</v>
      </c>
      <c r="Q3799" s="95">
        <v>0.46</v>
      </c>
      <c r="R3799" s="95">
        <v>-1240</v>
      </c>
      <c r="S3799" s="95">
        <v>-16.27</v>
      </c>
      <c r="T3799" s="95">
        <v>-1240</v>
      </c>
      <c r="U3799" s="95">
        <v>0.01</v>
      </c>
      <c r="V3799" s="95">
        <v>0.99</v>
      </c>
      <c r="W3799" s="95">
        <v>0</v>
      </c>
      <c r="X3799" s="95"/>
      <c r="Y3799" s="95"/>
      <c r="Z3799" s="74" t="s">
        <v>1111</v>
      </c>
      <c r="AA3799" s="95">
        <v>0.12</v>
      </c>
      <c r="AB3799" s="95">
        <v>-1.44</v>
      </c>
      <c r="AC3799" s="74" t="s">
        <v>1111</v>
      </c>
      <c r="AD3799" s="95">
        <v>405686743</v>
      </c>
    </row>
    <row r="3800" spans="1:30" x14ac:dyDescent="0.2">
      <c r="A3800" s="74" t="s">
        <v>4907</v>
      </c>
      <c r="B3800" s="95">
        <v>10</v>
      </c>
      <c r="C3800" s="95"/>
      <c r="D3800" s="95">
        <v>-6.95</v>
      </c>
      <c r="E3800" s="95">
        <v>86.22</v>
      </c>
      <c r="F3800" s="95">
        <v>1.1299999999999999</v>
      </c>
      <c r="G3800" s="95"/>
      <c r="H3800" s="95"/>
      <c r="I3800" s="95"/>
      <c r="J3800" s="95">
        <v>-6.95</v>
      </c>
      <c r="K3800" s="95">
        <v>-6.53</v>
      </c>
      <c r="L3800" s="95">
        <v>0.02</v>
      </c>
      <c r="M3800" s="95">
        <v>-0.2</v>
      </c>
      <c r="N3800" s="95"/>
      <c r="O3800" s="95">
        <v>-247.77</v>
      </c>
      <c r="P3800" s="95">
        <v>-1.1399999999999999</v>
      </c>
      <c r="Q3800" s="95">
        <v>0.46</v>
      </c>
      <c r="R3800" s="95">
        <v>-1240</v>
      </c>
      <c r="S3800" s="95">
        <v>-16.27</v>
      </c>
      <c r="T3800" s="95">
        <v>-1240</v>
      </c>
      <c r="U3800" s="95">
        <v>0.01</v>
      </c>
      <c r="V3800" s="95">
        <v>0.99</v>
      </c>
      <c r="W3800" s="95">
        <v>0</v>
      </c>
      <c r="X3800" s="95"/>
      <c r="Y3800" s="95"/>
      <c r="Z3800" s="74" t="s">
        <v>1111</v>
      </c>
      <c r="AA3800" s="95">
        <v>0.12</v>
      </c>
      <c r="AB3800" s="95">
        <v>-1.44</v>
      </c>
      <c r="AC3800" s="74" t="s">
        <v>1111</v>
      </c>
      <c r="AD3800" s="95">
        <v>405686743</v>
      </c>
    </row>
    <row r="3801" spans="1:30" x14ac:dyDescent="0.2">
      <c r="A3801" s="74" t="s">
        <v>4908</v>
      </c>
      <c r="B3801" s="95">
        <v>1.55</v>
      </c>
      <c r="C3801" s="95"/>
      <c r="D3801" s="95">
        <v>-1.08</v>
      </c>
      <c r="E3801" s="95">
        <v>13.36</v>
      </c>
      <c r="F3801" s="95">
        <v>0.18</v>
      </c>
      <c r="G3801" s="95"/>
      <c r="H3801" s="95"/>
      <c r="I3801" s="95"/>
      <c r="J3801" s="95">
        <v>-1.08</v>
      </c>
      <c r="K3801" s="95">
        <v>-6.53</v>
      </c>
      <c r="L3801" s="95">
        <v>0.02</v>
      </c>
      <c r="M3801" s="95">
        <v>-0.2</v>
      </c>
      <c r="N3801" s="95"/>
      <c r="O3801" s="95">
        <v>-38.4</v>
      </c>
      <c r="P3801" s="95">
        <v>-0.18</v>
      </c>
      <c r="Q3801" s="95">
        <v>0.46</v>
      </c>
      <c r="R3801" s="95">
        <v>-1240</v>
      </c>
      <c r="S3801" s="95">
        <v>-16.27</v>
      </c>
      <c r="T3801" s="95">
        <v>-1240</v>
      </c>
      <c r="U3801" s="95">
        <v>0.01</v>
      </c>
      <c r="V3801" s="95">
        <v>0.99</v>
      </c>
      <c r="W3801" s="95">
        <v>0</v>
      </c>
      <c r="X3801" s="95"/>
      <c r="Y3801" s="95"/>
      <c r="Z3801" s="74" t="s">
        <v>1111</v>
      </c>
      <c r="AA3801" s="95">
        <v>0.12</v>
      </c>
      <c r="AB3801" s="95">
        <v>-1.44</v>
      </c>
      <c r="AC3801" s="74" t="s">
        <v>1111</v>
      </c>
      <c r="AD3801" s="95">
        <v>405686743</v>
      </c>
    </row>
    <row r="3802" spans="1:30" x14ac:dyDescent="0.2">
      <c r="A3802" s="74" t="s">
        <v>4909</v>
      </c>
      <c r="B3802" s="95">
        <v>4.08</v>
      </c>
      <c r="C3802" s="95"/>
      <c r="D3802" s="95">
        <v>309.27</v>
      </c>
      <c r="E3802" s="95">
        <v>0.37</v>
      </c>
      <c r="F3802" s="95">
        <v>0.19</v>
      </c>
      <c r="G3802" s="95">
        <v>70.25</v>
      </c>
      <c r="H3802" s="95">
        <v>5.1100000000000003</v>
      </c>
      <c r="I3802" s="95">
        <v>0.44</v>
      </c>
      <c r="J3802" s="95">
        <v>26.75</v>
      </c>
      <c r="K3802" s="95">
        <v>70.19</v>
      </c>
      <c r="L3802" s="95">
        <v>43.44</v>
      </c>
      <c r="M3802" s="95">
        <v>0.6</v>
      </c>
      <c r="N3802" s="95">
        <v>1.37</v>
      </c>
      <c r="O3802" s="95">
        <v>-9.65</v>
      </c>
      <c r="P3802" s="95">
        <v>-0.2</v>
      </c>
      <c r="Q3802" s="95">
        <v>0.66</v>
      </c>
      <c r="R3802" s="95">
        <v>0.12</v>
      </c>
      <c r="S3802" s="95">
        <v>0.06</v>
      </c>
      <c r="T3802" s="95">
        <v>-0.99</v>
      </c>
      <c r="U3802" s="95">
        <v>0.52</v>
      </c>
      <c r="V3802" s="95">
        <v>0.48</v>
      </c>
      <c r="W3802" s="95">
        <v>0.14000000000000001</v>
      </c>
      <c r="X3802" s="95">
        <v>-18.53</v>
      </c>
      <c r="Y3802" s="95"/>
      <c r="Z3802" s="74" t="s">
        <v>1111</v>
      </c>
      <c r="AA3802" s="95">
        <v>11.01</v>
      </c>
      <c r="AB3802" s="95">
        <v>0.01</v>
      </c>
      <c r="AC3802" s="74" t="s">
        <v>1111</v>
      </c>
      <c r="AD3802" s="95">
        <v>989668553.75999999</v>
      </c>
    </row>
    <row r="3803" spans="1:30" x14ac:dyDescent="0.2">
      <c r="A3803" s="74" t="s">
        <v>4910</v>
      </c>
      <c r="B3803" s="95">
        <v>19.84</v>
      </c>
      <c r="C3803" s="95">
        <v>1.41</v>
      </c>
      <c r="D3803" s="95">
        <v>3.64</v>
      </c>
      <c r="E3803" s="95">
        <v>1.56</v>
      </c>
      <c r="F3803" s="95">
        <v>0.69</v>
      </c>
      <c r="G3803" s="95">
        <v>87.15</v>
      </c>
      <c r="H3803" s="95">
        <v>43.43</v>
      </c>
      <c r="I3803" s="95">
        <v>35.74</v>
      </c>
      <c r="J3803" s="95">
        <v>2.99</v>
      </c>
      <c r="K3803" s="95">
        <v>1.79</v>
      </c>
      <c r="L3803" s="95">
        <v>-1.2</v>
      </c>
      <c r="M3803" s="95">
        <v>-0.63</v>
      </c>
      <c r="N3803" s="95">
        <v>1.3</v>
      </c>
      <c r="O3803" s="95">
        <v>1.73</v>
      </c>
      <c r="P3803" s="95">
        <v>-5.45</v>
      </c>
      <c r="Q3803" s="95">
        <v>1.84</v>
      </c>
      <c r="R3803" s="95">
        <v>42.98</v>
      </c>
      <c r="S3803" s="95">
        <v>19</v>
      </c>
      <c r="T3803" s="95">
        <v>43.85</v>
      </c>
      <c r="U3803" s="95">
        <v>0.44</v>
      </c>
      <c r="V3803" s="95">
        <v>0.56000000000000005</v>
      </c>
      <c r="W3803" s="95">
        <v>0.53</v>
      </c>
      <c r="X3803" s="95"/>
      <c r="Y3803" s="95"/>
      <c r="Z3803" s="74" t="s">
        <v>1111</v>
      </c>
      <c r="AA3803" s="95">
        <v>12.69</v>
      </c>
      <c r="AB3803" s="95">
        <v>5.45</v>
      </c>
      <c r="AC3803" s="74" t="s">
        <v>1111</v>
      </c>
      <c r="AD3803" s="95">
        <v>3023536659.8400002</v>
      </c>
    </row>
    <row r="3804" spans="1:30" x14ac:dyDescent="0.2">
      <c r="A3804" s="74" t="s">
        <v>4911</v>
      </c>
      <c r="B3804" s="95">
        <v>48.81</v>
      </c>
      <c r="C3804" s="95"/>
      <c r="D3804" s="95">
        <v>23.12</v>
      </c>
      <c r="E3804" s="95">
        <v>3.73</v>
      </c>
      <c r="F3804" s="95">
        <v>1.88</v>
      </c>
      <c r="G3804" s="95">
        <v>65.489999999999995</v>
      </c>
      <c r="H3804" s="95">
        <v>24</v>
      </c>
      <c r="I3804" s="95">
        <v>21.92</v>
      </c>
      <c r="J3804" s="95">
        <v>21.12</v>
      </c>
      <c r="K3804" s="95">
        <v>23.1</v>
      </c>
      <c r="L3804" s="95">
        <v>1.98</v>
      </c>
      <c r="M3804" s="95">
        <v>0.35</v>
      </c>
      <c r="N3804" s="95">
        <v>5.07</v>
      </c>
      <c r="O3804" s="95">
        <v>8.5399999999999991</v>
      </c>
      <c r="P3804" s="95">
        <v>-2.7</v>
      </c>
      <c r="Q3804" s="95">
        <v>3.58</v>
      </c>
      <c r="R3804" s="95">
        <v>16.11</v>
      </c>
      <c r="S3804" s="95">
        <v>8.1199999999999992</v>
      </c>
      <c r="T3804" s="95">
        <v>8.3800000000000008</v>
      </c>
      <c r="U3804" s="95">
        <v>0.5</v>
      </c>
      <c r="V3804" s="95">
        <v>0.5</v>
      </c>
      <c r="W3804" s="95">
        <v>0.37</v>
      </c>
      <c r="X3804" s="95">
        <v>7.86</v>
      </c>
      <c r="Y3804" s="95">
        <v>22.51</v>
      </c>
      <c r="Z3804" s="74" t="s">
        <v>1111</v>
      </c>
      <c r="AA3804" s="95">
        <v>13.1</v>
      </c>
      <c r="AB3804" s="95">
        <v>2.11</v>
      </c>
      <c r="AC3804" s="74" t="s">
        <v>1111</v>
      </c>
      <c r="AD3804" s="95">
        <v>11096270160</v>
      </c>
    </row>
    <row r="3805" spans="1:30" x14ac:dyDescent="0.2">
      <c r="A3805" s="74" t="s">
        <v>4912</v>
      </c>
      <c r="B3805" s="95">
        <v>0.87</v>
      </c>
      <c r="C3805" s="95"/>
      <c r="D3805" s="95">
        <v>-2.4700000000000002</v>
      </c>
      <c r="E3805" s="95">
        <v>0.47</v>
      </c>
      <c r="F3805" s="95">
        <v>0.22</v>
      </c>
      <c r="G3805" s="95">
        <v>5.95</v>
      </c>
      <c r="H3805" s="95">
        <v>-2.63</v>
      </c>
      <c r="I3805" s="95">
        <v>-3.29</v>
      </c>
      <c r="J3805" s="95">
        <v>-3.1</v>
      </c>
      <c r="K3805" s="95">
        <v>-0.05</v>
      </c>
      <c r="L3805" s="95">
        <v>3.05</v>
      </c>
      <c r="M3805" s="95">
        <v>-0.46</v>
      </c>
      <c r="N3805" s="95">
        <v>0.08</v>
      </c>
      <c r="O3805" s="95">
        <v>1.59</v>
      </c>
      <c r="P3805" s="95">
        <v>-0.59</v>
      </c>
      <c r="Q3805" s="95">
        <v>1.27</v>
      </c>
      <c r="R3805" s="95">
        <v>-18.93</v>
      </c>
      <c r="S3805" s="95">
        <v>-8.73</v>
      </c>
      <c r="T3805" s="95">
        <v>-20.54</v>
      </c>
      <c r="U3805" s="95">
        <v>0.46</v>
      </c>
      <c r="V3805" s="95">
        <v>0.54</v>
      </c>
      <c r="W3805" s="95">
        <v>2.65</v>
      </c>
      <c r="X3805" s="95"/>
      <c r="Y3805" s="95"/>
      <c r="Z3805" s="74" t="s">
        <v>1111</v>
      </c>
      <c r="AA3805" s="95">
        <v>1.86</v>
      </c>
      <c r="AB3805" s="95">
        <v>-0.35</v>
      </c>
      <c r="AC3805" s="74" t="s">
        <v>1111</v>
      </c>
      <c r="AD3805" s="95">
        <v>38529342</v>
      </c>
    </row>
    <row r="3806" spans="1:30" x14ac:dyDescent="0.2">
      <c r="A3806" s="74" t="s">
        <v>4913</v>
      </c>
      <c r="B3806" s="95">
        <v>7.07</v>
      </c>
      <c r="C3806" s="95">
        <v>16.05</v>
      </c>
      <c r="D3806" s="95">
        <v>3.12</v>
      </c>
      <c r="E3806" s="95">
        <v>0.94</v>
      </c>
      <c r="F3806" s="95">
        <v>0.47</v>
      </c>
      <c r="G3806" s="95">
        <v>56.68</v>
      </c>
      <c r="H3806" s="95">
        <v>36.1</v>
      </c>
      <c r="I3806" s="95">
        <v>25.59</v>
      </c>
      <c r="J3806" s="95">
        <v>2.21</v>
      </c>
      <c r="K3806" s="95">
        <v>-0.46</v>
      </c>
      <c r="L3806" s="95">
        <v>-2.67</v>
      </c>
      <c r="M3806" s="95">
        <v>-1.1399999999999999</v>
      </c>
      <c r="N3806" s="95">
        <v>0.8</v>
      </c>
      <c r="O3806" s="95">
        <v>1.29</v>
      </c>
      <c r="P3806" s="95">
        <v>-1.95</v>
      </c>
      <c r="Q3806" s="95">
        <v>1.9</v>
      </c>
      <c r="R3806" s="95">
        <v>30.14</v>
      </c>
      <c r="S3806" s="95">
        <v>14.95</v>
      </c>
      <c r="T3806" s="95">
        <v>27.77</v>
      </c>
      <c r="U3806" s="95">
        <v>0.5</v>
      </c>
      <c r="V3806" s="95">
        <v>0.5</v>
      </c>
      <c r="W3806" s="95">
        <v>0.57999999999999996</v>
      </c>
      <c r="X3806" s="95">
        <v>13.43</v>
      </c>
      <c r="Y3806" s="95">
        <v>7.17</v>
      </c>
      <c r="Z3806" s="74" t="s">
        <v>1111</v>
      </c>
      <c r="AA3806" s="95">
        <v>7.49</v>
      </c>
      <c r="AB3806" s="95">
        <v>2.2599999999999998</v>
      </c>
      <c r="AC3806" s="74" t="s">
        <v>1111</v>
      </c>
      <c r="AD3806" s="95">
        <v>439512832</v>
      </c>
    </row>
    <row r="3807" spans="1:30" x14ac:dyDescent="0.2">
      <c r="A3807" s="74" t="s">
        <v>4914</v>
      </c>
      <c r="B3807" s="95">
        <v>0.45</v>
      </c>
      <c r="C3807" s="95"/>
      <c r="D3807" s="95">
        <v>-1.44</v>
      </c>
      <c r="E3807" s="95">
        <v>-0.09</v>
      </c>
      <c r="F3807" s="95">
        <v>0.2</v>
      </c>
      <c r="G3807" s="95">
        <v>100</v>
      </c>
      <c r="H3807" s="95">
        <v>100</v>
      </c>
      <c r="I3807" s="95">
        <v>-37.26</v>
      </c>
      <c r="J3807" s="95">
        <v>0.54</v>
      </c>
      <c r="K3807" s="95">
        <v>2.54</v>
      </c>
      <c r="L3807" s="95">
        <v>2.0099999999999998</v>
      </c>
      <c r="M3807" s="95"/>
      <c r="N3807" s="95">
        <v>0.54</v>
      </c>
      <c r="O3807" s="95">
        <v>-0.1</v>
      </c>
      <c r="P3807" s="95">
        <v>-0.27</v>
      </c>
      <c r="Q3807" s="95">
        <v>0.1</v>
      </c>
      <c r="R3807" s="95">
        <v>-5.96</v>
      </c>
      <c r="S3807" s="95">
        <v>-13.97</v>
      </c>
      <c r="T3807" s="95">
        <v>-24.11</v>
      </c>
      <c r="U3807" s="95">
        <v>-2.34</v>
      </c>
      <c r="V3807" s="95">
        <v>3.34</v>
      </c>
      <c r="W3807" s="95">
        <v>0.37</v>
      </c>
      <c r="X3807" s="95"/>
      <c r="Y3807" s="95"/>
      <c r="Z3807" s="74" t="s">
        <v>1111</v>
      </c>
      <c r="AA3807" s="95">
        <v>-5.1100000000000003</v>
      </c>
      <c r="AB3807" s="95">
        <v>-0.3</v>
      </c>
      <c r="AC3807" s="74" t="s">
        <v>1111</v>
      </c>
      <c r="AD3807" s="95">
        <v>25292476</v>
      </c>
    </row>
    <row r="3808" spans="1:30" x14ac:dyDescent="0.2">
      <c r="A3808" s="74" t="s">
        <v>4915</v>
      </c>
      <c r="B3808" s="95">
        <v>0.91</v>
      </c>
      <c r="C3808" s="95"/>
      <c r="D3808" s="95">
        <v>-0.74</v>
      </c>
      <c r="E3808" s="95">
        <v>2.16</v>
      </c>
      <c r="F3808" s="95">
        <v>1.33</v>
      </c>
      <c r="G3808" s="95">
        <v>19.12</v>
      </c>
      <c r="H3808" s="95">
        <v>-836.95</v>
      </c>
      <c r="I3808" s="95">
        <v>-749.37</v>
      </c>
      <c r="J3808" s="95">
        <v>-0.67</v>
      </c>
      <c r="K3808" s="95">
        <v>-0.28000000000000003</v>
      </c>
      <c r="L3808" s="95">
        <v>0.38</v>
      </c>
      <c r="M3808" s="95">
        <v>-1.24</v>
      </c>
      <c r="N3808" s="95">
        <v>5.57</v>
      </c>
      <c r="O3808" s="95">
        <v>2.27</v>
      </c>
      <c r="P3808" s="95">
        <v>-33.880000000000003</v>
      </c>
      <c r="Q3808" s="95">
        <v>2.58</v>
      </c>
      <c r="R3808" s="95">
        <v>-290.89999999999998</v>
      </c>
      <c r="S3808" s="95">
        <v>-179.35</v>
      </c>
      <c r="T3808" s="95">
        <v>-324.94</v>
      </c>
      <c r="U3808" s="95">
        <v>0.62</v>
      </c>
      <c r="V3808" s="95">
        <v>0.38</v>
      </c>
      <c r="W3808" s="95">
        <v>0.24</v>
      </c>
      <c r="X3808" s="95"/>
      <c r="Y3808" s="95"/>
      <c r="Z3808" s="74" t="s">
        <v>1111</v>
      </c>
      <c r="AA3808" s="95">
        <v>0.42</v>
      </c>
      <c r="AB3808" s="95">
        <v>-1.23</v>
      </c>
      <c r="AC3808" s="74" t="s">
        <v>1111</v>
      </c>
      <c r="AD3808" s="95">
        <v>26496561</v>
      </c>
    </row>
    <row r="3809" spans="1:30" x14ac:dyDescent="0.2">
      <c r="A3809" s="74" t="s">
        <v>4916</v>
      </c>
      <c r="B3809" s="95">
        <v>129.63</v>
      </c>
      <c r="C3809" s="95"/>
      <c r="D3809" s="95">
        <v>68.98</v>
      </c>
      <c r="E3809" s="95">
        <v>12.49</v>
      </c>
      <c r="F3809" s="95">
        <v>6.66</v>
      </c>
      <c r="G3809" s="95">
        <v>78.06</v>
      </c>
      <c r="H3809" s="95">
        <v>21.4</v>
      </c>
      <c r="I3809" s="95">
        <v>18.41</v>
      </c>
      <c r="J3809" s="95">
        <v>59.35</v>
      </c>
      <c r="K3809" s="95">
        <v>55.28</v>
      </c>
      <c r="L3809" s="95">
        <v>-4.08</v>
      </c>
      <c r="M3809" s="95">
        <v>-0.86</v>
      </c>
      <c r="N3809" s="95">
        <v>12.7</v>
      </c>
      <c r="O3809" s="95">
        <v>29.93</v>
      </c>
      <c r="P3809" s="95">
        <v>-16.59</v>
      </c>
      <c r="Q3809" s="95">
        <v>1.59</v>
      </c>
      <c r="R3809" s="95">
        <v>18.100000000000001</v>
      </c>
      <c r="S3809" s="95">
        <v>9.65</v>
      </c>
      <c r="T3809" s="95">
        <v>18.11</v>
      </c>
      <c r="U3809" s="95">
        <v>0.53</v>
      </c>
      <c r="V3809" s="95">
        <v>0.47</v>
      </c>
      <c r="W3809" s="95">
        <v>0.52</v>
      </c>
      <c r="X3809" s="95">
        <v>17.18</v>
      </c>
      <c r="Y3809" s="95">
        <v>41.99</v>
      </c>
      <c r="Z3809" s="74" t="s">
        <v>1111</v>
      </c>
      <c r="AA3809" s="95">
        <v>10.38</v>
      </c>
      <c r="AB3809" s="95">
        <v>1.88</v>
      </c>
      <c r="AC3809" s="74" t="s">
        <v>1111</v>
      </c>
      <c r="AD3809" s="95">
        <v>5032768083</v>
      </c>
    </row>
    <row r="3810" spans="1:30" x14ac:dyDescent="0.2">
      <c r="A3810" s="74" t="s">
        <v>4917</v>
      </c>
      <c r="B3810" s="95">
        <v>4.6399999999999997</v>
      </c>
      <c r="C3810" s="95"/>
      <c r="D3810" s="95">
        <v>-8.1999999999999993</v>
      </c>
      <c r="E3810" s="95">
        <v>-2.37</v>
      </c>
      <c r="F3810" s="95">
        <v>1.39</v>
      </c>
      <c r="G3810" s="95">
        <v>42.08</v>
      </c>
      <c r="H3810" s="95">
        <v>-3.5</v>
      </c>
      <c r="I3810" s="95">
        <v>-9</v>
      </c>
      <c r="J3810" s="95">
        <v>-21.11</v>
      </c>
      <c r="K3810" s="95">
        <v>-27.34</v>
      </c>
      <c r="L3810" s="95">
        <v>-6.24</v>
      </c>
      <c r="M3810" s="95"/>
      <c r="N3810" s="95">
        <v>0.74</v>
      </c>
      <c r="O3810" s="95">
        <v>-121.82</v>
      </c>
      <c r="P3810" s="95">
        <v>-5.7</v>
      </c>
      <c r="Q3810" s="95">
        <v>0.99</v>
      </c>
      <c r="R3810" s="95">
        <v>-28.91</v>
      </c>
      <c r="S3810" s="95">
        <v>-16.899999999999999</v>
      </c>
      <c r="T3810" s="95">
        <v>113.69</v>
      </c>
      <c r="U3810" s="95">
        <v>-0.57999999999999996</v>
      </c>
      <c r="V3810" s="95">
        <v>1.58</v>
      </c>
      <c r="W3810" s="95">
        <v>1.88</v>
      </c>
      <c r="X3810" s="95">
        <v>-5.99</v>
      </c>
      <c r="Y3810" s="95"/>
      <c r="Z3810" s="74" t="s">
        <v>1111</v>
      </c>
      <c r="AA3810" s="95">
        <v>-1.96</v>
      </c>
      <c r="AB3810" s="95">
        <v>-0.56999999999999995</v>
      </c>
      <c r="AC3810" s="74" t="s">
        <v>1111</v>
      </c>
      <c r="AD3810" s="95">
        <v>275065696</v>
      </c>
    </row>
    <row r="3811" spans="1:30" x14ac:dyDescent="0.2">
      <c r="A3811" s="74" t="s">
        <v>4918</v>
      </c>
      <c r="B3811" s="95">
        <v>15.9</v>
      </c>
      <c r="C3811" s="95"/>
      <c r="D3811" s="95">
        <v>72.16</v>
      </c>
      <c r="E3811" s="95">
        <v>2.88</v>
      </c>
      <c r="F3811" s="95">
        <v>1.95</v>
      </c>
      <c r="G3811" s="95">
        <v>11.96</v>
      </c>
      <c r="H3811" s="95">
        <v>2.4900000000000002</v>
      </c>
      <c r="I3811" s="95">
        <v>2</v>
      </c>
      <c r="J3811" s="95">
        <v>57.83</v>
      </c>
      <c r="K3811" s="95">
        <v>50.73</v>
      </c>
      <c r="L3811" s="95">
        <v>-7.09</v>
      </c>
      <c r="M3811" s="95">
        <v>-0.35</v>
      </c>
      <c r="N3811" s="95">
        <v>1.44</v>
      </c>
      <c r="O3811" s="95">
        <v>9.35</v>
      </c>
      <c r="P3811" s="95">
        <v>-3.61</v>
      </c>
      <c r="Q3811" s="95">
        <v>1.84</v>
      </c>
      <c r="R3811" s="95">
        <v>3.99</v>
      </c>
      <c r="S3811" s="95">
        <v>2.71</v>
      </c>
      <c r="T3811" s="95">
        <v>4.4000000000000004</v>
      </c>
      <c r="U3811" s="95">
        <v>0.68</v>
      </c>
      <c r="V3811" s="95">
        <v>0.32</v>
      </c>
      <c r="W3811" s="95">
        <v>1.36</v>
      </c>
      <c r="X3811" s="95">
        <v>14.21</v>
      </c>
      <c r="Y3811" s="95"/>
      <c r="Z3811" s="74" t="s">
        <v>1111</v>
      </c>
      <c r="AA3811" s="95">
        <v>5.53</v>
      </c>
      <c r="AB3811" s="95">
        <v>0.22</v>
      </c>
      <c r="AC3811" s="74" t="s">
        <v>1111</v>
      </c>
      <c r="AD3811" s="95">
        <v>863539008</v>
      </c>
    </row>
    <row r="3812" spans="1:30" x14ac:dyDescent="0.2">
      <c r="A3812" s="74" t="s">
        <v>4919</v>
      </c>
      <c r="B3812" s="95">
        <v>5.97</v>
      </c>
      <c r="C3812" s="95"/>
      <c r="D3812" s="95">
        <v>48.2</v>
      </c>
      <c r="E3812" s="95">
        <v>1.58</v>
      </c>
      <c r="F3812" s="95">
        <v>1</v>
      </c>
      <c r="G3812" s="95">
        <v>18.75</v>
      </c>
      <c r="H3812" s="95">
        <v>3.59</v>
      </c>
      <c r="I3812" s="95">
        <v>1.72</v>
      </c>
      <c r="J3812" s="95">
        <v>23.08</v>
      </c>
      <c r="K3812" s="95">
        <v>24.59</v>
      </c>
      <c r="L3812" s="95">
        <v>1.51</v>
      </c>
      <c r="M3812" s="95">
        <v>0.1</v>
      </c>
      <c r="N3812" s="95">
        <v>0.83</v>
      </c>
      <c r="O3812" s="95">
        <v>9.43</v>
      </c>
      <c r="P3812" s="95">
        <v>-1.47</v>
      </c>
      <c r="Q3812" s="95">
        <v>1.49</v>
      </c>
      <c r="R3812" s="95">
        <v>3.27</v>
      </c>
      <c r="S3812" s="95">
        <v>2.0699999999999998</v>
      </c>
      <c r="T3812" s="95">
        <v>5.05</v>
      </c>
      <c r="U3812" s="95">
        <v>0.63</v>
      </c>
      <c r="V3812" s="95">
        <v>0.37</v>
      </c>
      <c r="W3812" s="95">
        <v>1.2</v>
      </c>
      <c r="X3812" s="95">
        <v>-10.33</v>
      </c>
      <c r="Y3812" s="95"/>
      <c r="Z3812" s="74" t="s">
        <v>1111</v>
      </c>
      <c r="AA3812" s="95">
        <v>3.78</v>
      </c>
      <c r="AB3812" s="95">
        <v>0.12</v>
      </c>
      <c r="AC3812" s="74" t="s">
        <v>1111</v>
      </c>
      <c r="AD3812" s="95">
        <v>113554773</v>
      </c>
    </row>
    <row r="3813" spans="1:30" x14ac:dyDescent="0.2">
      <c r="A3813" s="74" t="s">
        <v>4920</v>
      </c>
      <c r="B3813" s="95">
        <v>7.66</v>
      </c>
      <c r="C3813" s="95">
        <v>16.399999999999999</v>
      </c>
      <c r="D3813" s="95">
        <v>2.48</v>
      </c>
      <c r="E3813" s="95">
        <v>0.8</v>
      </c>
      <c r="F3813" s="95">
        <v>0.18</v>
      </c>
      <c r="G3813" s="95">
        <v>34.43</v>
      </c>
      <c r="H3813" s="95">
        <v>10.9</v>
      </c>
      <c r="I3813" s="95">
        <v>8.4600000000000009</v>
      </c>
      <c r="J3813" s="95">
        <v>1.92</v>
      </c>
      <c r="K3813" s="95">
        <v>6.05</v>
      </c>
      <c r="L3813" s="95">
        <v>4.13</v>
      </c>
      <c r="M3813" s="95">
        <v>1.72</v>
      </c>
      <c r="N3813" s="95">
        <v>0.21</v>
      </c>
      <c r="O3813" s="95">
        <v>32.86</v>
      </c>
      <c r="P3813" s="95">
        <v>-0.24</v>
      </c>
      <c r="Q3813" s="95">
        <v>1.02</v>
      </c>
      <c r="R3813" s="95">
        <v>32.42</v>
      </c>
      <c r="S3813" s="95">
        <v>7.2</v>
      </c>
      <c r="T3813" s="95">
        <v>12.34</v>
      </c>
      <c r="U3813" s="95">
        <v>0.22</v>
      </c>
      <c r="V3813" s="95">
        <v>0.78</v>
      </c>
      <c r="W3813" s="95">
        <v>0.85</v>
      </c>
      <c r="X3813" s="95">
        <v>7.25</v>
      </c>
      <c r="Y3813" s="95">
        <v>6.74</v>
      </c>
      <c r="Z3813" s="74" t="s">
        <v>1111</v>
      </c>
      <c r="AA3813" s="95">
        <v>9.49</v>
      </c>
      <c r="AB3813" s="95">
        <v>3.08</v>
      </c>
      <c r="AC3813" s="74" t="s">
        <v>1111</v>
      </c>
      <c r="AD3813" s="95">
        <v>3023183184</v>
      </c>
    </row>
    <row r="3814" spans="1:30" x14ac:dyDescent="0.2">
      <c r="A3814" s="74" t="s">
        <v>4921</v>
      </c>
      <c r="B3814" s="95">
        <v>7.15</v>
      </c>
      <c r="C3814" s="95">
        <v>16.010000000000002</v>
      </c>
      <c r="D3814" s="95">
        <v>2.54</v>
      </c>
      <c r="E3814" s="95">
        <v>0.82</v>
      </c>
      <c r="F3814" s="95">
        <v>0.18</v>
      </c>
      <c r="G3814" s="95">
        <v>34.43</v>
      </c>
      <c r="H3814" s="95">
        <v>10.9</v>
      </c>
      <c r="I3814" s="95">
        <v>8.4600000000000009</v>
      </c>
      <c r="J3814" s="95">
        <v>1.97</v>
      </c>
      <c r="K3814" s="95">
        <v>6.05</v>
      </c>
      <c r="L3814" s="95">
        <v>4.13</v>
      </c>
      <c r="M3814" s="95">
        <v>1.72</v>
      </c>
      <c r="N3814" s="95">
        <v>0.21</v>
      </c>
      <c r="O3814" s="95">
        <v>33.68</v>
      </c>
      <c r="P3814" s="95">
        <v>-0.25</v>
      </c>
      <c r="Q3814" s="95">
        <v>1.02</v>
      </c>
      <c r="R3814" s="95">
        <v>32.42</v>
      </c>
      <c r="S3814" s="95">
        <v>7.2</v>
      </c>
      <c r="T3814" s="95">
        <v>12.34</v>
      </c>
      <c r="U3814" s="95">
        <v>0.22</v>
      </c>
      <c r="V3814" s="95">
        <v>0.78</v>
      </c>
      <c r="W3814" s="95">
        <v>0.85</v>
      </c>
      <c r="X3814" s="95">
        <v>7.25</v>
      </c>
      <c r="Y3814" s="95">
        <v>6.74</v>
      </c>
      <c r="Z3814" s="74" t="s">
        <v>1111</v>
      </c>
      <c r="AA3814" s="95">
        <v>9.49</v>
      </c>
      <c r="AB3814" s="95">
        <v>3.08</v>
      </c>
      <c r="AC3814" s="74" t="s">
        <v>1111</v>
      </c>
      <c r="AD3814" s="95">
        <v>3023183184</v>
      </c>
    </row>
    <row r="3815" spans="1:30" x14ac:dyDescent="0.2">
      <c r="A3815" s="74" t="s">
        <v>4922</v>
      </c>
      <c r="B3815" s="95">
        <v>102.05</v>
      </c>
      <c r="C3815" s="95">
        <v>7.84</v>
      </c>
      <c r="D3815" s="95">
        <v>33.159999999999997</v>
      </c>
      <c r="E3815" s="95">
        <v>10.75</v>
      </c>
      <c r="F3815" s="95">
        <v>2.39</v>
      </c>
      <c r="G3815" s="95">
        <v>34.43</v>
      </c>
      <c r="H3815" s="95">
        <v>10.9</v>
      </c>
      <c r="I3815" s="95">
        <v>8.4600000000000009</v>
      </c>
      <c r="J3815" s="95">
        <v>25.72</v>
      </c>
      <c r="K3815" s="95">
        <v>6.05</v>
      </c>
      <c r="L3815" s="95">
        <v>4.13</v>
      </c>
      <c r="M3815" s="95">
        <v>1.72</v>
      </c>
      <c r="N3815" s="95">
        <v>2.8</v>
      </c>
      <c r="O3815" s="95">
        <v>440.08</v>
      </c>
      <c r="P3815" s="95">
        <v>-3.26</v>
      </c>
      <c r="Q3815" s="95">
        <v>1.02</v>
      </c>
      <c r="R3815" s="95">
        <v>32.42</v>
      </c>
      <c r="S3815" s="95">
        <v>7.2</v>
      </c>
      <c r="T3815" s="95">
        <v>12.34</v>
      </c>
      <c r="U3815" s="95">
        <v>0.22</v>
      </c>
      <c r="V3815" s="95">
        <v>0.78</v>
      </c>
      <c r="W3815" s="95">
        <v>0.85</v>
      </c>
      <c r="X3815" s="95">
        <v>7.25</v>
      </c>
      <c r="Y3815" s="95">
        <v>6.74</v>
      </c>
      <c r="Z3815" s="74" t="s">
        <v>1111</v>
      </c>
      <c r="AA3815" s="95">
        <v>9.49</v>
      </c>
      <c r="AB3815" s="95">
        <v>3.08</v>
      </c>
      <c r="AC3815" s="74" t="s">
        <v>1111</v>
      </c>
      <c r="AD3815" s="95">
        <v>3023183184</v>
      </c>
    </row>
    <row r="3816" spans="1:30" x14ac:dyDescent="0.2">
      <c r="A3816" s="74" t="s">
        <v>4923</v>
      </c>
      <c r="B3816" s="95">
        <v>137.65</v>
      </c>
      <c r="C3816" s="95"/>
      <c r="D3816" s="95">
        <v>16.45</v>
      </c>
      <c r="E3816" s="95">
        <v>3.26</v>
      </c>
      <c r="F3816" s="95">
        <v>2.09</v>
      </c>
      <c r="G3816" s="95">
        <v>48.5</v>
      </c>
      <c r="H3816" s="95">
        <v>25.61</v>
      </c>
      <c r="I3816" s="95">
        <v>21.26</v>
      </c>
      <c r="J3816" s="95">
        <v>13.66</v>
      </c>
      <c r="K3816" s="95">
        <v>14.14</v>
      </c>
      <c r="L3816" s="95">
        <v>0.49</v>
      </c>
      <c r="M3816" s="95">
        <v>0.12</v>
      </c>
      <c r="N3816" s="95">
        <v>3.5</v>
      </c>
      <c r="O3816" s="95">
        <v>9.08</v>
      </c>
      <c r="P3816" s="95">
        <v>-3.1</v>
      </c>
      <c r="Q3816" s="95">
        <v>3.37</v>
      </c>
      <c r="R3816" s="95">
        <v>19.84</v>
      </c>
      <c r="S3816" s="95">
        <v>12.68</v>
      </c>
      <c r="T3816" s="95">
        <v>16.03</v>
      </c>
      <c r="U3816" s="95">
        <v>0.64</v>
      </c>
      <c r="V3816" s="95">
        <v>0.36</v>
      </c>
      <c r="W3816" s="95">
        <v>0.6</v>
      </c>
      <c r="X3816" s="95">
        <v>8.99</v>
      </c>
      <c r="Y3816" s="95"/>
      <c r="Z3816" s="74" t="s">
        <v>1111</v>
      </c>
      <c r="AA3816" s="95">
        <v>42.17</v>
      </c>
      <c r="AB3816" s="95">
        <v>8.3699999999999992</v>
      </c>
      <c r="AC3816" s="74" t="s">
        <v>1111</v>
      </c>
      <c r="AD3816" s="95">
        <v>15172223480</v>
      </c>
    </row>
    <row r="3817" spans="1:30" x14ac:dyDescent="0.2">
      <c r="A3817" s="74" t="s">
        <v>4924</v>
      </c>
      <c r="B3817" s="95">
        <v>15.89</v>
      </c>
      <c r="C3817" s="95"/>
      <c r="D3817" s="95">
        <v>-5.38</v>
      </c>
      <c r="E3817" s="95">
        <v>4.08</v>
      </c>
      <c r="F3817" s="95">
        <v>3.84</v>
      </c>
      <c r="G3817" s="95"/>
      <c r="H3817" s="95"/>
      <c r="I3817" s="95"/>
      <c r="J3817" s="95">
        <v>-5.43</v>
      </c>
      <c r="K3817" s="95">
        <v>-4.22</v>
      </c>
      <c r="L3817" s="95">
        <v>1.21</v>
      </c>
      <c r="M3817" s="95">
        <v>-0.91</v>
      </c>
      <c r="N3817" s="95"/>
      <c r="O3817" s="95">
        <v>4.45</v>
      </c>
      <c r="P3817" s="95">
        <v>-32.61</v>
      </c>
      <c r="Q3817" s="95">
        <v>42.79</v>
      </c>
      <c r="R3817" s="95">
        <v>-75.849999999999994</v>
      </c>
      <c r="S3817" s="95">
        <v>-71.36</v>
      </c>
      <c r="T3817" s="95">
        <v>-73.14</v>
      </c>
      <c r="U3817" s="95">
        <v>0.94</v>
      </c>
      <c r="V3817" s="95">
        <v>0.06</v>
      </c>
      <c r="W3817" s="95">
        <v>0</v>
      </c>
      <c r="X3817" s="95"/>
      <c r="Y3817" s="95"/>
      <c r="Z3817" s="74" t="s">
        <v>1111</v>
      </c>
      <c r="AA3817" s="95">
        <v>3.92</v>
      </c>
      <c r="AB3817" s="95">
        <v>-2.97</v>
      </c>
      <c r="AC3817" s="74" t="s">
        <v>1111</v>
      </c>
      <c r="AD3817" s="95">
        <v>6748856523</v>
      </c>
    </row>
    <row r="3818" spans="1:30" x14ac:dyDescent="0.2">
      <c r="A3818" s="74" t="s">
        <v>4925</v>
      </c>
      <c r="B3818" s="95">
        <v>9.09</v>
      </c>
      <c r="C3818" s="95"/>
      <c r="D3818" s="95">
        <v>-3.06</v>
      </c>
      <c r="E3818" s="95">
        <v>2.3199999999999998</v>
      </c>
      <c r="F3818" s="95">
        <v>2.1800000000000002</v>
      </c>
      <c r="G3818" s="95"/>
      <c r="H3818" s="95"/>
      <c r="I3818" s="95"/>
      <c r="J3818" s="95">
        <v>-3.09</v>
      </c>
      <c r="K3818" s="95">
        <v>-4.22</v>
      </c>
      <c r="L3818" s="95">
        <v>1.21</v>
      </c>
      <c r="M3818" s="95">
        <v>-0.91</v>
      </c>
      <c r="N3818" s="95"/>
      <c r="O3818" s="95">
        <v>2.5299999999999998</v>
      </c>
      <c r="P3818" s="95">
        <v>-18.559999999999999</v>
      </c>
      <c r="Q3818" s="95">
        <v>42.79</v>
      </c>
      <c r="R3818" s="95">
        <v>-75.849999999999994</v>
      </c>
      <c r="S3818" s="95">
        <v>-71.36</v>
      </c>
      <c r="T3818" s="95">
        <v>-73.14</v>
      </c>
      <c r="U3818" s="95">
        <v>0.94</v>
      </c>
      <c r="V3818" s="95">
        <v>0.06</v>
      </c>
      <c r="W3818" s="95">
        <v>0</v>
      </c>
      <c r="X3818" s="95"/>
      <c r="Y3818" s="95"/>
      <c r="Z3818" s="74" t="s">
        <v>1111</v>
      </c>
      <c r="AA3818" s="95">
        <v>3.92</v>
      </c>
      <c r="AB3818" s="95">
        <v>-2.97</v>
      </c>
      <c r="AC3818" s="74" t="s">
        <v>1111</v>
      </c>
      <c r="AD3818" s="95">
        <v>6748856523</v>
      </c>
    </row>
    <row r="3819" spans="1:30" x14ac:dyDescent="0.2">
      <c r="A3819" s="74" t="s">
        <v>4926</v>
      </c>
      <c r="B3819" s="95">
        <v>55.75</v>
      </c>
      <c r="C3819" s="95">
        <v>3.8</v>
      </c>
      <c r="D3819" s="95">
        <v>23.42</v>
      </c>
      <c r="E3819" s="95">
        <v>6.98</v>
      </c>
      <c r="F3819" s="95">
        <v>0.77</v>
      </c>
      <c r="G3819" s="95">
        <v>67.36</v>
      </c>
      <c r="H3819" s="95">
        <v>31.11</v>
      </c>
      <c r="I3819" s="95">
        <v>13.51</v>
      </c>
      <c r="J3819" s="95">
        <v>10.17</v>
      </c>
      <c r="K3819" s="95">
        <v>16.57</v>
      </c>
      <c r="L3819" s="95">
        <v>6.4</v>
      </c>
      <c r="M3819" s="95">
        <v>4.3899999999999997</v>
      </c>
      <c r="N3819" s="95">
        <v>3.16</v>
      </c>
      <c r="O3819" s="95">
        <v>21.11</v>
      </c>
      <c r="P3819" s="95">
        <v>-0.86</v>
      </c>
      <c r="Q3819" s="95">
        <v>1.47</v>
      </c>
      <c r="R3819" s="95">
        <v>29.81</v>
      </c>
      <c r="S3819" s="95">
        <v>3.27</v>
      </c>
      <c r="T3819" s="95">
        <v>10.69</v>
      </c>
      <c r="U3819" s="95">
        <v>0.11</v>
      </c>
      <c r="V3819" s="95">
        <v>0.89</v>
      </c>
      <c r="W3819" s="95">
        <v>0.24</v>
      </c>
      <c r="X3819" s="95">
        <v>4.16</v>
      </c>
      <c r="Y3819" s="95">
        <v>33.89</v>
      </c>
      <c r="Z3819" s="74" t="s">
        <v>1111</v>
      </c>
      <c r="AA3819" s="95">
        <v>7.99</v>
      </c>
      <c r="AB3819" s="95">
        <v>2.38</v>
      </c>
      <c r="AC3819" s="74" t="s">
        <v>1111</v>
      </c>
      <c r="AD3819" s="95">
        <v>17565252850</v>
      </c>
    </row>
    <row r="3820" spans="1:30" x14ac:dyDescent="0.2">
      <c r="A3820" s="74" t="s">
        <v>4927</v>
      </c>
      <c r="B3820" s="95">
        <v>1.75</v>
      </c>
      <c r="C3820" s="95"/>
      <c r="D3820" s="95">
        <v>-1.43</v>
      </c>
      <c r="E3820" s="95">
        <v>-2.1</v>
      </c>
      <c r="F3820" s="95">
        <v>0.72</v>
      </c>
      <c r="G3820" s="95">
        <v>46.37</v>
      </c>
      <c r="H3820" s="95">
        <v>-254.2</v>
      </c>
      <c r="I3820" s="95">
        <v>-338.41</v>
      </c>
      <c r="J3820" s="95">
        <v>-1.91</v>
      </c>
      <c r="K3820" s="95">
        <v>-3.1</v>
      </c>
      <c r="L3820" s="95">
        <v>-1.19</v>
      </c>
      <c r="M3820" s="95"/>
      <c r="N3820" s="95">
        <v>4.8499999999999996</v>
      </c>
      <c r="O3820" s="95">
        <v>1.21</v>
      </c>
      <c r="P3820" s="95">
        <v>-2.54</v>
      </c>
      <c r="Q3820" s="95">
        <v>5.84</v>
      </c>
      <c r="R3820" s="95">
        <v>-146.52000000000001</v>
      </c>
      <c r="S3820" s="95">
        <v>-50.09</v>
      </c>
      <c r="T3820" s="95">
        <v>-56.78</v>
      </c>
      <c r="U3820" s="95">
        <v>-0.34</v>
      </c>
      <c r="V3820" s="95">
        <v>1.34</v>
      </c>
      <c r="W3820" s="95">
        <v>0.15</v>
      </c>
      <c r="X3820" s="95">
        <v>18.55</v>
      </c>
      <c r="Y3820" s="95"/>
      <c r="Z3820" s="74" t="s">
        <v>1111</v>
      </c>
      <c r="AA3820" s="95">
        <v>-0.83</v>
      </c>
      <c r="AB3820" s="95">
        <v>-1.22</v>
      </c>
      <c r="AC3820" s="74" t="s">
        <v>1111</v>
      </c>
      <c r="AD3820" s="95">
        <v>179013275</v>
      </c>
    </row>
    <row r="3821" spans="1:30" x14ac:dyDescent="0.2">
      <c r="A3821" s="74" t="s">
        <v>4928</v>
      </c>
      <c r="B3821" s="95">
        <v>28.45</v>
      </c>
      <c r="C3821" s="95"/>
      <c r="D3821" s="95">
        <v>-21.93</v>
      </c>
      <c r="E3821" s="95">
        <v>2.29</v>
      </c>
      <c r="F3821" s="95">
        <v>2.04</v>
      </c>
      <c r="G3821" s="95">
        <v>56.88</v>
      </c>
      <c r="H3821" s="95">
        <v>-44.42</v>
      </c>
      <c r="I3821" s="95">
        <v>-44.63</v>
      </c>
      <c r="J3821" s="95">
        <v>-22.04</v>
      </c>
      <c r="K3821" s="95">
        <v>-13.39</v>
      </c>
      <c r="L3821" s="95">
        <v>8.65</v>
      </c>
      <c r="M3821" s="95">
        <v>-0.9</v>
      </c>
      <c r="N3821" s="95">
        <v>9.7899999999999991</v>
      </c>
      <c r="O3821" s="95">
        <v>2.4300000000000002</v>
      </c>
      <c r="P3821" s="95">
        <v>-20.260000000000002</v>
      </c>
      <c r="Q3821" s="95">
        <v>14.73</v>
      </c>
      <c r="R3821" s="95">
        <v>-10.42</v>
      </c>
      <c r="S3821" s="95">
        <v>-9.3000000000000007</v>
      </c>
      <c r="T3821" s="95">
        <v>-10.35</v>
      </c>
      <c r="U3821" s="95">
        <v>0.89</v>
      </c>
      <c r="V3821" s="95">
        <v>0.11</v>
      </c>
      <c r="W3821" s="95">
        <v>0.21</v>
      </c>
      <c r="X3821" s="95">
        <v>47.96</v>
      </c>
      <c r="Y3821" s="95"/>
      <c r="Z3821" s="74" t="s">
        <v>1111</v>
      </c>
      <c r="AA3821" s="95">
        <v>12.43</v>
      </c>
      <c r="AB3821" s="95">
        <v>-1.3</v>
      </c>
      <c r="AC3821" s="74" t="s">
        <v>1111</v>
      </c>
      <c r="AD3821" s="95">
        <v>1041536160</v>
      </c>
    </row>
    <row r="3822" spans="1:30" x14ac:dyDescent="0.2">
      <c r="A3822" s="74" t="s">
        <v>4929</v>
      </c>
      <c r="B3822" s="95">
        <v>2.2000000000000002</v>
      </c>
      <c r="C3822" s="95"/>
      <c r="D3822" s="95">
        <v>-4.9800000000000004</v>
      </c>
      <c r="E3822" s="95">
        <v>-2.62</v>
      </c>
      <c r="F3822" s="95">
        <v>1.39</v>
      </c>
      <c r="G3822" s="95">
        <v>69.14</v>
      </c>
      <c r="H3822" s="95">
        <v>-14.76</v>
      </c>
      <c r="I3822" s="95">
        <v>-16.079999999999998</v>
      </c>
      <c r="J3822" s="95">
        <v>-5.43</v>
      </c>
      <c r="K3822" s="95">
        <v>-4.07</v>
      </c>
      <c r="L3822" s="95">
        <v>1.36</v>
      </c>
      <c r="M3822" s="95"/>
      <c r="N3822" s="95">
        <v>0.8</v>
      </c>
      <c r="O3822" s="95">
        <v>-5.41</v>
      </c>
      <c r="P3822" s="95">
        <v>-11.25</v>
      </c>
      <c r="Q3822" s="95">
        <v>0.77</v>
      </c>
      <c r="R3822" s="95">
        <v>-52.55</v>
      </c>
      <c r="S3822" s="95">
        <v>-27.88</v>
      </c>
      <c r="T3822" s="95">
        <v>48.4</v>
      </c>
      <c r="U3822" s="95">
        <v>-0.53</v>
      </c>
      <c r="V3822" s="95">
        <v>1.53</v>
      </c>
      <c r="W3822" s="95">
        <v>1.73</v>
      </c>
      <c r="X3822" s="95"/>
      <c r="Y3822" s="95"/>
      <c r="Z3822" s="74" t="s">
        <v>1111</v>
      </c>
      <c r="AA3822" s="95">
        <v>-0.84</v>
      </c>
      <c r="AB3822" s="95">
        <v>-0.44</v>
      </c>
      <c r="AC3822" s="74" t="s">
        <v>1111</v>
      </c>
      <c r="AD3822" s="95">
        <v>632481854.39999998</v>
      </c>
    </row>
    <row r="3823" spans="1:30" x14ac:dyDescent="0.2">
      <c r="A3823" s="74" t="s">
        <v>4930</v>
      </c>
      <c r="B3823" s="95">
        <v>65.989999999999995</v>
      </c>
      <c r="C3823" s="95"/>
      <c r="D3823" s="95">
        <v>-29.95</v>
      </c>
      <c r="E3823" s="95">
        <v>6.45</v>
      </c>
      <c r="F3823" s="95">
        <v>2.72</v>
      </c>
      <c r="G3823" s="95">
        <v>44.15</v>
      </c>
      <c r="H3823" s="95">
        <v>-19.05</v>
      </c>
      <c r="I3823" s="95">
        <v>-26.31</v>
      </c>
      <c r="J3823" s="95">
        <v>-41.36</v>
      </c>
      <c r="K3823" s="95">
        <v>-42.98</v>
      </c>
      <c r="L3823" s="95">
        <v>-1.62</v>
      </c>
      <c r="M3823" s="95">
        <v>0.25</v>
      </c>
      <c r="N3823" s="95">
        <v>7.88</v>
      </c>
      <c r="O3823" s="95">
        <v>11.02</v>
      </c>
      <c r="P3823" s="95">
        <v>-4.28</v>
      </c>
      <c r="Q3823" s="95">
        <v>3.07</v>
      </c>
      <c r="R3823" s="95">
        <v>-21.52</v>
      </c>
      <c r="S3823" s="95">
        <v>-9.07</v>
      </c>
      <c r="T3823" s="95">
        <v>-8.1999999999999993</v>
      </c>
      <c r="U3823" s="95">
        <v>0.42</v>
      </c>
      <c r="V3823" s="95">
        <v>0.57999999999999996</v>
      </c>
      <c r="W3823" s="95">
        <v>0.34</v>
      </c>
      <c r="X3823" s="95">
        <v>29.91</v>
      </c>
      <c r="Y3823" s="95"/>
      <c r="Z3823" s="74" t="s">
        <v>1111</v>
      </c>
      <c r="AA3823" s="95">
        <v>10.24</v>
      </c>
      <c r="AB3823" s="95">
        <v>-2.2000000000000002</v>
      </c>
      <c r="AC3823" s="74" t="s">
        <v>1111</v>
      </c>
      <c r="AD3823" s="95">
        <v>3749340632</v>
      </c>
    </row>
    <row r="3824" spans="1:30" x14ac:dyDescent="0.2">
      <c r="A3824" s="74" t="s">
        <v>4931</v>
      </c>
      <c r="B3824" s="95">
        <v>4.4400000000000004</v>
      </c>
      <c r="C3824" s="95"/>
      <c r="D3824" s="95">
        <v>-6.91</v>
      </c>
      <c r="E3824" s="95">
        <v>1.68</v>
      </c>
      <c r="F3824" s="95">
        <v>0.13</v>
      </c>
      <c r="G3824" s="95">
        <v>19.600000000000001</v>
      </c>
      <c r="H3824" s="95">
        <v>1.9</v>
      </c>
      <c r="I3824" s="95">
        <v>-1.19</v>
      </c>
      <c r="J3824" s="95">
        <v>4.33</v>
      </c>
      <c r="K3824" s="95">
        <v>18.59</v>
      </c>
      <c r="L3824" s="95">
        <v>14.26</v>
      </c>
      <c r="M3824" s="95">
        <v>5.52</v>
      </c>
      <c r="N3824" s="95">
        <v>0.08</v>
      </c>
      <c r="O3824" s="95">
        <v>-1.94</v>
      </c>
      <c r="P3824" s="95">
        <v>-0.22</v>
      </c>
      <c r="Q3824" s="95">
        <v>0.86</v>
      </c>
      <c r="R3824" s="95">
        <v>-24.26</v>
      </c>
      <c r="S3824" s="95">
        <v>-1.91</v>
      </c>
      <c r="T3824" s="95">
        <v>3.51</v>
      </c>
      <c r="U3824" s="95">
        <v>0.08</v>
      </c>
      <c r="V3824" s="95">
        <v>0.92</v>
      </c>
      <c r="W3824" s="95">
        <v>1.6</v>
      </c>
      <c r="X3824" s="95">
        <v>-8.6199999999999992</v>
      </c>
      <c r="Y3824" s="95"/>
      <c r="Z3824" s="74" t="s">
        <v>1111</v>
      </c>
      <c r="AA3824" s="95">
        <v>2.65</v>
      </c>
      <c r="AB3824" s="95">
        <v>-0.64</v>
      </c>
      <c r="AC3824" s="74" t="s">
        <v>1111</v>
      </c>
      <c r="AD3824" s="95">
        <v>242494152</v>
      </c>
    </row>
    <row r="3825" spans="1:30" x14ac:dyDescent="0.2">
      <c r="A3825" s="74" t="s">
        <v>4932</v>
      </c>
      <c r="B3825" s="95">
        <v>4.8899999999999997</v>
      </c>
      <c r="C3825" s="95"/>
      <c r="D3825" s="95">
        <v>-6.59</v>
      </c>
      <c r="E3825" s="95">
        <v>6.43</v>
      </c>
      <c r="F3825" s="95">
        <v>2.0099999999999998</v>
      </c>
      <c r="G3825" s="95">
        <v>50.4</v>
      </c>
      <c r="H3825" s="95">
        <v>-101.63</v>
      </c>
      <c r="I3825" s="95">
        <v>-93.15</v>
      </c>
      <c r="J3825" s="95">
        <v>-6.04</v>
      </c>
      <c r="K3825" s="95">
        <v>-4.05</v>
      </c>
      <c r="L3825" s="95">
        <v>1.99</v>
      </c>
      <c r="M3825" s="95">
        <v>-2.12</v>
      </c>
      <c r="N3825" s="95">
        <v>6.13</v>
      </c>
      <c r="O3825" s="95">
        <v>10.34</v>
      </c>
      <c r="P3825" s="95">
        <v>-12.92</v>
      </c>
      <c r="Q3825" s="95">
        <v>1.3</v>
      </c>
      <c r="R3825" s="95">
        <v>-97.65</v>
      </c>
      <c r="S3825" s="95">
        <v>-30.5</v>
      </c>
      <c r="T3825" s="95">
        <v>-108.95</v>
      </c>
      <c r="U3825" s="95">
        <v>0.31</v>
      </c>
      <c r="V3825" s="95">
        <v>0.69</v>
      </c>
      <c r="W3825" s="95">
        <v>0.33</v>
      </c>
      <c r="X3825" s="95">
        <v>-14.55</v>
      </c>
      <c r="Y3825" s="95"/>
      <c r="Z3825" s="74" t="s">
        <v>1111</v>
      </c>
      <c r="AA3825" s="95">
        <v>0.76</v>
      </c>
      <c r="AB3825" s="95">
        <v>-0.74</v>
      </c>
      <c r="AC3825" s="74" t="s">
        <v>1111</v>
      </c>
      <c r="AD3825" s="95">
        <v>57680484</v>
      </c>
    </row>
    <row r="3826" spans="1:30" x14ac:dyDescent="0.2">
      <c r="A3826" s="74" t="s">
        <v>4933</v>
      </c>
      <c r="B3826" s="95">
        <v>1.86</v>
      </c>
      <c r="C3826" s="95"/>
      <c r="D3826" s="95">
        <v>-2.0099999999999998</v>
      </c>
      <c r="E3826" s="95">
        <v>2.09</v>
      </c>
      <c r="F3826" s="95">
        <v>0.92</v>
      </c>
      <c r="G3826" s="95">
        <v>74.66</v>
      </c>
      <c r="H3826" s="95">
        <v>-67.27</v>
      </c>
      <c r="I3826" s="95">
        <v>-65.989999999999995</v>
      </c>
      <c r="J3826" s="95">
        <v>-1.97</v>
      </c>
      <c r="K3826" s="95">
        <v>-0.88</v>
      </c>
      <c r="L3826" s="95">
        <v>1.08</v>
      </c>
      <c r="M3826" s="95">
        <v>-1.1499999999999999</v>
      </c>
      <c r="N3826" s="95">
        <v>1.32</v>
      </c>
      <c r="O3826" s="95">
        <v>3.67</v>
      </c>
      <c r="P3826" s="95">
        <v>-3.33</v>
      </c>
      <c r="Q3826" s="95">
        <v>1.54</v>
      </c>
      <c r="R3826" s="95">
        <v>-104.33</v>
      </c>
      <c r="S3826" s="95">
        <v>-46.08</v>
      </c>
      <c r="T3826" s="95">
        <v>-109.1</v>
      </c>
      <c r="U3826" s="95">
        <v>0.44</v>
      </c>
      <c r="V3826" s="95">
        <v>0.56000000000000005</v>
      </c>
      <c r="W3826" s="95">
        <v>0.7</v>
      </c>
      <c r="X3826" s="95">
        <v>-3.34</v>
      </c>
      <c r="Y3826" s="95"/>
      <c r="Z3826" s="74" t="s">
        <v>1111</v>
      </c>
      <c r="AA3826" s="95">
        <v>0.89</v>
      </c>
      <c r="AB3826" s="95">
        <v>-0.93</v>
      </c>
      <c r="AC3826" s="74" t="s">
        <v>1111</v>
      </c>
      <c r="AD3826" s="95">
        <v>33074520</v>
      </c>
    </row>
    <row r="3827" spans="1:30" x14ac:dyDescent="0.2">
      <c r="A3827" s="74" t="s">
        <v>4934</v>
      </c>
      <c r="B3827" s="95">
        <v>6.97</v>
      </c>
      <c r="C3827" s="95"/>
      <c r="D3827" s="95">
        <v>-10.32</v>
      </c>
      <c r="E3827" s="95">
        <v>2.79</v>
      </c>
      <c r="F3827" s="95">
        <v>1.0900000000000001</v>
      </c>
      <c r="G3827" s="95">
        <v>35.64</v>
      </c>
      <c r="H3827" s="95">
        <v>-9.18</v>
      </c>
      <c r="I3827" s="95">
        <v>-12.32</v>
      </c>
      <c r="J3827" s="95">
        <v>-13.85</v>
      </c>
      <c r="K3827" s="95">
        <v>-12.61</v>
      </c>
      <c r="L3827" s="95">
        <v>1.24</v>
      </c>
      <c r="M3827" s="95">
        <v>-0.25</v>
      </c>
      <c r="N3827" s="95">
        <v>1.27</v>
      </c>
      <c r="O3827" s="95">
        <v>2.56</v>
      </c>
      <c r="P3827" s="95">
        <v>-3.49</v>
      </c>
      <c r="Q3827" s="95">
        <v>2.63</v>
      </c>
      <c r="R3827" s="95">
        <v>-27.07</v>
      </c>
      <c r="S3827" s="95">
        <v>-10.55</v>
      </c>
      <c r="T3827" s="95">
        <v>-11.57</v>
      </c>
      <c r="U3827" s="95">
        <v>0.39</v>
      </c>
      <c r="V3827" s="95">
        <v>0.61</v>
      </c>
      <c r="W3827" s="95">
        <v>0.86</v>
      </c>
      <c r="X3827" s="95">
        <v>13.44</v>
      </c>
      <c r="Y3827" s="95"/>
      <c r="Z3827" s="74" t="s">
        <v>1111</v>
      </c>
      <c r="AA3827" s="95">
        <v>2.4900000000000002</v>
      </c>
      <c r="AB3827" s="95">
        <v>-0.68</v>
      </c>
      <c r="AC3827" s="74" t="s">
        <v>1111</v>
      </c>
      <c r="AD3827" s="95">
        <v>658119249</v>
      </c>
    </row>
    <row r="3828" spans="1:30" x14ac:dyDescent="0.2">
      <c r="A3828" s="74" t="s">
        <v>4935</v>
      </c>
      <c r="B3828" s="95">
        <v>18.100000000000001</v>
      </c>
      <c r="C3828" s="95"/>
      <c r="D3828" s="95">
        <v>2.61</v>
      </c>
      <c r="E3828" s="95">
        <v>1.42</v>
      </c>
      <c r="F3828" s="95">
        <v>1.08</v>
      </c>
      <c r="G3828" s="95">
        <v>95.37</v>
      </c>
      <c r="H3828" s="95">
        <v>62.78</v>
      </c>
      <c r="I3828" s="95">
        <v>64.09</v>
      </c>
      <c r="J3828" s="95">
        <v>2.66</v>
      </c>
      <c r="K3828" s="95">
        <v>1.05</v>
      </c>
      <c r="L3828" s="95">
        <v>-1.61</v>
      </c>
      <c r="M3828" s="95">
        <v>-0.86</v>
      </c>
      <c r="N3828" s="95">
        <v>1.67</v>
      </c>
      <c r="O3828" s="95">
        <v>1.52</v>
      </c>
      <c r="P3828" s="95">
        <v>-4.63</v>
      </c>
      <c r="Q3828" s="95">
        <v>14.17</v>
      </c>
      <c r="R3828" s="95">
        <v>54.28</v>
      </c>
      <c r="S3828" s="95">
        <v>41.4</v>
      </c>
      <c r="T3828" s="95">
        <v>45.49</v>
      </c>
      <c r="U3828" s="95">
        <v>0.76</v>
      </c>
      <c r="V3828" s="95">
        <v>0.24</v>
      </c>
      <c r="W3828" s="95">
        <v>0.65</v>
      </c>
      <c r="X3828" s="95">
        <v>28.81</v>
      </c>
      <c r="Y3828" s="95"/>
      <c r="Z3828" s="74" t="s">
        <v>1111</v>
      </c>
      <c r="AA3828" s="95">
        <v>12.78</v>
      </c>
      <c r="AB3828" s="95">
        <v>6.94</v>
      </c>
      <c r="AC3828" s="74" t="s">
        <v>1111</v>
      </c>
      <c r="AD3828" s="95">
        <v>836477020</v>
      </c>
    </row>
    <row r="3829" spans="1:30" x14ac:dyDescent="0.2">
      <c r="A3829" s="74" t="s">
        <v>4936</v>
      </c>
      <c r="B3829" s="95">
        <v>75.86</v>
      </c>
      <c r="C3829" s="95">
        <v>3.01</v>
      </c>
      <c r="D3829" s="95">
        <v>11.2</v>
      </c>
      <c r="E3829" s="95">
        <v>1.62</v>
      </c>
      <c r="F3829" s="95">
        <v>0.32</v>
      </c>
      <c r="G3829" s="95">
        <v>18.27</v>
      </c>
      <c r="H3829" s="95">
        <v>7.67</v>
      </c>
      <c r="I3829" s="95">
        <v>3.92</v>
      </c>
      <c r="J3829" s="95">
        <v>5.72</v>
      </c>
      <c r="K3829" s="95">
        <v>13.85</v>
      </c>
      <c r="L3829" s="95">
        <v>8.1300000000000008</v>
      </c>
      <c r="M3829" s="95">
        <v>2.2999999999999998</v>
      </c>
      <c r="N3829" s="95">
        <v>0.44</v>
      </c>
      <c r="O3829" s="95">
        <v>-3.1</v>
      </c>
      <c r="P3829" s="95">
        <v>-0.37</v>
      </c>
      <c r="Q3829" s="95">
        <v>0.57999999999999996</v>
      </c>
      <c r="R3829" s="95">
        <v>14.47</v>
      </c>
      <c r="S3829" s="95">
        <v>2.82</v>
      </c>
      <c r="T3829" s="95">
        <v>7.02</v>
      </c>
      <c r="U3829" s="95">
        <v>0.19</v>
      </c>
      <c r="V3829" s="95">
        <v>0.81</v>
      </c>
      <c r="W3829" s="95">
        <v>0.72</v>
      </c>
      <c r="X3829" s="95">
        <v>5.08</v>
      </c>
      <c r="Y3829" s="95"/>
      <c r="Z3829" s="74" t="s">
        <v>1111</v>
      </c>
      <c r="AA3829" s="95">
        <v>46.81</v>
      </c>
      <c r="AB3829" s="95">
        <v>6.77</v>
      </c>
      <c r="AC3829" s="74" t="s">
        <v>1111</v>
      </c>
      <c r="AD3829" s="95">
        <v>4073173738</v>
      </c>
    </row>
    <row r="3830" spans="1:30" x14ac:dyDescent="0.2">
      <c r="A3830" s="74" t="s">
        <v>4937</v>
      </c>
      <c r="B3830" s="95">
        <v>10.27</v>
      </c>
      <c r="C3830" s="95"/>
      <c r="D3830" s="95">
        <v>-104.71</v>
      </c>
      <c r="E3830" s="95">
        <v>35.81</v>
      </c>
      <c r="F3830" s="95">
        <v>1.31</v>
      </c>
      <c r="G3830" s="95"/>
      <c r="H3830" s="95"/>
      <c r="I3830" s="95"/>
      <c r="J3830" s="95">
        <v>-104.52</v>
      </c>
      <c r="K3830" s="95">
        <v>-104.11</v>
      </c>
      <c r="L3830" s="95">
        <v>0.41</v>
      </c>
      <c r="M3830" s="95">
        <v>-0.14000000000000001</v>
      </c>
      <c r="N3830" s="95"/>
      <c r="O3830" s="95">
        <v>-35.32</v>
      </c>
      <c r="P3830" s="95">
        <v>-1.32</v>
      </c>
      <c r="Q3830" s="95">
        <v>0.13</v>
      </c>
      <c r="R3830" s="95">
        <v>-34.200000000000003</v>
      </c>
      <c r="S3830" s="95">
        <v>-1.25</v>
      </c>
      <c r="T3830" s="95">
        <v>-34.26</v>
      </c>
      <c r="U3830" s="95">
        <v>0.04</v>
      </c>
      <c r="V3830" s="95">
        <v>0.04</v>
      </c>
      <c r="W3830" s="95">
        <v>0</v>
      </c>
      <c r="X3830" s="95"/>
      <c r="Y3830" s="95"/>
      <c r="Z3830" s="74" t="s">
        <v>1111</v>
      </c>
      <c r="AA3830" s="95">
        <v>0.28999999999999998</v>
      </c>
      <c r="AB3830" s="95">
        <v>-0.1</v>
      </c>
      <c r="AC3830" s="74" t="s">
        <v>1111</v>
      </c>
      <c r="AD3830" s="95">
        <v>179046153</v>
      </c>
    </row>
    <row r="3831" spans="1:30" x14ac:dyDescent="0.2">
      <c r="A3831" s="74" t="s">
        <v>4938</v>
      </c>
      <c r="B3831" s="95">
        <v>231.72</v>
      </c>
      <c r="C3831" s="95">
        <v>0.45</v>
      </c>
      <c r="D3831" s="95">
        <v>42.75</v>
      </c>
      <c r="E3831" s="95">
        <v>18.48</v>
      </c>
      <c r="F3831" s="95">
        <v>5.77</v>
      </c>
      <c r="G3831" s="95">
        <v>52.06</v>
      </c>
      <c r="H3831" s="95">
        <v>25.22</v>
      </c>
      <c r="I3831" s="95">
        <v>20.93</v>
      </c>
      <c r="J3831" s="95">
        <v>35.479999999999997</v>
      </c>
      <c r="K3831" s="95">
        <v>36.909999999999997</v>
      </c>
      <c r="L3831" s="95">
        <v>1.43</v>
      </c>
      <c r="M3831" s="95">
        <v>0.75</v>
      </c>
      <c r="N3831" s="95">
        <v>8.9499999999999993</v>
      </c>
      <c r="O3831" s="95">
        <v>17.239999999999998</v>
      </c>
      <c r="P3831" s="95">
        <v>-10.72</v>
      </c>
      <c r="Q3831" s="95">
        <v>3.63</v>
      </c>
      <c r="R3831" s="95">
        <v>43.22</v>
      </c>
      <c r="S3831" s="95">
        <v>13.49</v>
      </c>
      <c r="T3831" s="95">
        <v>20.399999999999999</v>
      </c>
      <c r="U3831" s="95">
        <v>0.31</v>
      </c>
      <c r="V3831" s="95">
        <v>0.69</v>
      </c>
      <c r="W3831" s="95">
        <v>0.64</v>
      </c>
      <c r="X3831" s="95">
        <v>5.96</v>
      </c>
      <c r="Y3831" s="95">
        <v>18.440000000000001</v>
      </c>
      <c r="Z3831" s="74" t="s">
        <v>1111</v>
      </c>
      <c r="AA3831" s="95">
        <v>12.54</v>
      </c>
      <c r="AB3831" s="95">
        <v>5.42</v>
      </c>
      <c r="AC3831" s="74" t="s">
        <v>1111</v>
      </c>
      <c r="AD3831" s="95">
        <v>42594214272</v>
      </c>
    </row>
    <row r="3832" spans="1:30" x14ac:dyDescent="0.2">
      <c r="A3832" s="74" t="s">
        <v>4939</v>
      </c>
      <c r="B3832" s="95">
        <v>11.05</v>
      </c>
      <c r="C3832" s="95"/>
      <c r="D3832" s="95">
        <v>-3.66</v>
      </c>
      <c r="E3832" s="95">
        <v>1.3</v>
      </c>
      <c r="F3832" s="95">
        <v>0.06</v>
      </c>
      <c r="G3832" s="95">
        <v>20.51</v>
      </c>
      <c r="H3832" s="95">
        <v>7.0000000000000007E-2</v>
      </c>
      <c r="I3832" s="95">
        <v>-0.69</v>
      </c>
      <c r="J3832" s="95">
        <v>34.4</v>
      </c>
      <c r="K3832" s="95">
        <v>203.97</v>
      </c>
      <c r="L3832" s="95">
        <v>169.57</v>
      </c>
      <c r="M3832" s="95">
        <v>6.43</v>
      </c>
      <c r="N3832" s="95">
        <v>0.03</v>
      </c>
      <c r="O3832" s="95">
        <v>0.56000000000000005</v>
      </c>
      <c r="P3832" s="95">
        <v>-0.11</v>
      </c>
      <c r="Q3832" s="95">
        <v>1.38</v>
      </c>
      <c r="R3832" s="95">
        <v>-35.57</v>
      </c>
      <c r="S3832" s="95">
        <v>-1.77</v>
      </c>
      <c r="T3832" s="95">
        <v>0.22</v>
      </c>
      <c r="U3832" s="95">
        <v>0.05</v>
      </c>
      <c r="V3832" s="95">
        <v>0.95</v>
      </c>
      <c r="W3832" s="95">
        <v>2.57</v>
      </c>
      <c r="X3832" s="95">
        <v>2.97</v>
      </c>
      <c r="Y3832" s="95"/>
      <c r="Z3832" s="74" t="s">
        <v>1111</v>
      </c>
      <c r="AA3832" s="95">
        <v>8.4600000000000009</v>
      </c>
      <c r="AB3832" s="95">
        <v>-3.01</v>
      </c>
      <c r="AC3832" s="74" t="s">
        <v>1111</v>
      </c>
      <c r="AD3832" s="95">
        <v>615277666</v>
      </c>
    </row>
    <row r="3833" spans="1:30" x14ac:dyDescent="0.2">
      <c r="A3833" s="74" t="s">
        <v>4940</v>
      </c>
      <c r="B3833" s="95">
        <v>9.5299999999999994</v>
      </c>
      <c r="C3833" s="95"/>
      <c r="D3833" s="95">
        <v>24.82</v>
      </c>
      <c r="E3833" s="95">
        <v>3.28</v>
      </c>
      <c r="F3833" s="95">
        <v>2.52</v>
      </c>
      <c r="G3833" s="95">
        <v>39.1</v>
      </c>
      <c r="H3833" s="95">
        <v>13.23</v>
      </c>
      <c r="I3833" s="95">
        <v>19.54</v>
      </c>
      <c r="J3833" s="95">
        <v>36.659999999999997</v>
      </c>
      <c r="K3833" s="95">
        <v>29.17</v>
      </c>
      <c r="L3833" s="95">
        <v>-7.49</v>
      </c>
      <c r="M3833" s="95">
        <v>-0.67</v>
      </c>
      <c r="N3833" s="95">
        <v>4.8499999999999996</v>
      </c>
      <c r="O3833" s="95">
        <v>4.05</v>
      </c>
      <c r="P3833" s="95">
        <v>-12.49</v>
      </c>
      <c r="Q3833" s="95">
        <v>4.5</v>
      </c>
      <c r="R3833" s="95">
        <v>13.22</v>
      </c>
      <c r="S3833" s="95">
        <v>10.14</v>
      </c>
      <c r="T3833" s="95">
        <v>4.75</v>
      </c>
      <c r="U3833" s="95">
        <v>0.77</v>
      </c>
      <c r="V3833" s="95">
        <v>0.23</v>
      </c>
      <c r="W3833" s="95">
        <v>0.52</v>
      </c>
      <c r="X3833" s="95">
        <v>40.19</v>
      </c>
      <c r="Y3833" s="95"/>
      <c r="Z3833" s="74" t="s">
        <v>1111</v>
      </c>
      <c r="AA3833" s="95">
        <v>2.91</v>
      </c>
      <c r="AB3833" s="95">
        <v>0.38</v>
      </c>
      <c r="AC3833" s="74" t="s">
        <v>1111</v>
      </c>
      <c r="AD3833" s="95">
        <v>470943054</v>
      </c>
    </row>
    <row r="3834" spans="1:30" x14ac:dyDescent="0.2">
      <c r="A3834" s="74" t="s">
        <v>4941</v>
      </c>
      <c r="B3834" s="95">
        <v>14.59</v>
      </c>
      <c r="C3834" s="95"/>
      <c r="D3834" s="95">
        <v>-12.23</v>
      </c>
      <c r="E3834" s="95">
        <v>1.95</v>
      </c>
      <c r="F3834" s="95">
        <v>0.57999999999999996</v>
      </c>
      <c r="G3834" s="95">
        <v>98.31</v>
      </c>
      <c r="H3834" s="95">
        <v>-55.33</v>
      </c>
      <c r="I3834" s="95">
        <v>-95.29</v>
      </c>
      <c r="J3834" s="95">
        <v>-21.06</v>
      </c>
      <c r="K3834" s="95">
        <v>-35.979999999999997</v>
      </c>
      <c r="L3834" s="95">
        <v>-14.92</v>
      </c>
      <c r="M3834" s="95">
        <v>1.38</v>
      </c>
      <c r="N3834" s="95">
        <v>11.65</v>
      </c>
      <c r="O3834" s="95">
        <v>3.31</v>
      </c>
      <c r="P3834" s="95">
        <v>-0.73</v>
      </c>
      <c r="Q3834" s="95">
        <v>5.61</v>
      </c>
      <c r="R3834" s="95">
        <v>-15.92</v>
      </c>
      <c r="S3834" s="95">
        <v>-4.71</v>
      </c>
      <c r="T3834" s="95">
        <v>-3.23</v>
      </c>
      <c r="U3834" s="95">
        <v>0.3</v>
      </c>
      <c r="V3834" s="95">
        <v>0.7</v>
      </c>
      <c r="W3834" s="95">
        <v>0.05</v>
      </c>
      <c r="X3834" s="95"/>
      <c r="Y3834" s="95"/>
      <c r="Z3834" s="74" t="s">
        <v>1111</v>
      </c>
      <c r="AA3834" s="95">
        <v>7.49</v>
      </c>
      <c r="AB3834" s="95">
        <v>-1.19</v>
      </c>
      <c r="AC3834" s="74" t="s">
        <v>1111</v>
      </c>
      <c r="AD3834" s="95">
        <v>1104054462</v>
      </c>
    </row>
    <row r="3835" spans="1:30" x14ac:dyDescent="0.2">
      <c r="A3835" s="74" t="s">
        <v>4942</v>
      </c>
      <c r="B3835" s="95">
        <v>3.45</v>
      </c>
      <c r="C3835" s="95"/>
      <c r="D3835" s="95">
        <v>-0.97</v>
      </c>
      <c r="E3835" s="95">
        <v>-5.55</v>
      </c>
      <c r="F3835" s="95">
        <v>0.3</v>
      </c>
      <c r="G3835" s="95">
        <v>5.5</v>
      </c>
      <c r="H3835" s="95">
        <v>-23.32</v>
      </c>
      <c r="I3835" s="95">
        <v>-30.22</v>
      </c>
      <c r="J3835" s="95">
        <v>-1.25</v>
      </c>
      <c r="K3835" s="95">
        <v>-2.46</v>
      </c>
      <c r="L3835" s="95">
        <v>-1.21</v>
      </c>
      <c r="M3835" s="95"/>
      <c r="N3835" s="95">
        <v>0.28999999999999998</v>
      </c>
      <c r="O3835" s="95">
        <v>0.89</v>
      </c>
      <c r="P3835" s="95">
        <v>-0.92</v>
      </c>
      <c r="Q3835" s="95">
        <v>1.99</v>
      </c>
      <c r="R3835" s="95">
        <v>-574.54999999999995</v>
      </c>
      <c r="S3835" s="95">
        <v>-30.96</v>
      </c>
      <c r="T3835" s="95">
        <v>-65.42</v>
      </c>
      <c r="U3835" s="95">
        <v>-0.05</v>
      </c>
      <c r="V3835" s="95">
        <v>1.05</v>
      </c>
      <c r="W3835" s="95">
        <v>1.02</v>
      </c>
      <c r="X3835" s="95">
        <v>-32.479999999999997</v>
      </c>
      <c r="Y3835" s="95"/>
      <c r="Z3835" s="74" t="s">
        <v>1111</v>
      </c>
      <c r="AA3835" s="95">
        <v>-0.62</v>
      </c>
      <c r="AB3835" s="95">
        <v>-3.57</v>
      </c>
      <c r="AC3835" s="74" t="s">
        <v>1111</v>
      </c>
      <c r="AD3835" s="95">
        <v>55017840</v>
      </c>
    </row>
    <row r="3836" spans="1:30" x14ac:dyDescent="0.2">
      <c r="A3836" s="74" t="s">
        <v>4943</v>
      </c>
      <c r="B3836" s="95">
        <v>43.94</v>
      </c>
      <c r="C3836" s="95"/>
      <c r="D3836" s="95">
        <v>-88.95</v>
      </c>
      <c r="E3836" s="95">
        <v>2.79</v>
      </c>
      <c r="F3836" s="95">
        <v>2.33</v>
      </c>
      <c r="G3836" s="95">
        <v>70.319999999999993</v>
      </c>
      <c r="H3836" s="95">
        <v>-12.61</v>
      </c>
      <c r="I3836" s="95">
        <v>-6.93</v>
      </c>
      <c r="J3836" s="95">
        <v>-48.88</v>
      </c>
      <c r="K3836" s="95">
        <v>-40.130000000000003</v>
      </c>
      <c r="L3836" s="95">
        <v>8.75</v>
      </c>
      <c r="M3836" s="95">
        <v>-0.5</v>
      </c>
      <c r="N3836" s="95">
        <v>6.17</v>
      </c>
      <c r="O3836" s="95">
        <v>4.6900000000000004</v>
      </c>
      <c r="P3836" s="95">
        <v>-5.89</v>
      </c>
      <c r="Q3836" s="95">
        <v>5.69</v>
      </c>
      <c r="R3836" s="95">
        <v>-3.14</v>
      </c>
      <c r="S3836" s="95">
        <v>-2.62</v>
      </c>
      <c r="T3836" s="95">
        <v>-8.2100000000000009</v>
      </c>
      <c r="U3836" s="95">
        <v>0.84</v>
      </c>
      <c r="V3836" s="95">
        <v>0.16</v>
      </c>
      <c r="W3836" s="95">
        <v>0.38</v>
      </c>
      <c r="X3836" s="95">
        <v>-12.22</v>
      </c>
      <c r="Y3836" s="95"/>
      <c r="Z3836" s="74" t="s">
        <v>1111</v>
      </c>
      <c r="AA3836" s="95">
        <v>15.76</v>
      </c>
      <c r="AB3836" s="95">
        <v>-0.49</v>
      </c>
      <c r="AC3836" s="74" t="s">
        <v>1111</v>
      </c>
      <c r="AD3836" s="95">
        <v>2992010814</v>
      </c>
    </row>
    <row r="3837" spans="1:30" x14ac:dyDescent="0.2">
      <c r="A3837" s="74" t="s">
        <v>4944</v>
      </c>
      <c r="B3837" s="95">
        <v>14.51</v>
      </c>
      <c r="C3837" s="95">
        <v>3.03</v>
      </c>
      <c r="D3837" s="95">
        <v>2.59</v>
      </c>
      <c r="E3837" s="95">
        <v>0.62</v>
      </c>
      <c r="F3837" s="95">
        <v>0.49</v>
      </c>
      <c r="G3837" s="95">
        <v>100</v>
      </c>
      <c r="H3837" s="95">
        <v>422.83</v>
      </c>
      <c r="I3837" s="95">
        <v>416.36</v>
      </c>
      <c r="J3837" s="95">
        <v>2.5499999999999998</v>
      </c>
      <c r="K3837" s="95">
        <v>2.38</v>
      </c>
      <c r="L3837" s="95">
        <v>-0.17</v>
      </c>
      <c r="M3837" s="95">
        <v>-0.04</v>
      </c>
      <c r="N3837" s="95">
        <v>10.77</v>
      </c>
      <c r="O3837" s="95"/>
      <c r="P3837" s="95">
        <v>-0.49</v>
      </c>
      <c r="Q3837" s="95"/>
      <c r="R3837" s="95">
        <v>24.07</v>
      </c>
      <c r="S3837" s="95">
        <v>19.079999999999998</v>
      </c>
      <c r="T3837" s="95">
        <v>20.440000000000001</v>
      </c>
      <c r="U3837" s="95">
        <v>0.79</v>
      </c>
      <c r="V3837" s="95">
        <v>0.21</v>
      </c>
      <c r="W3837" s="95">
        <v>0.05</v>
      </c>
      <c r="X3837" s="95">
        <v>-1</v>
      </c>
      <c r="Y3837" s="95">
        <v>-13.08</v>
      </c>
      <c r="Z3837" s="74" t="s">
        <v>1111</v>
      </c>
      <c r="AA3837" s="95">
        <v>23.31</v>
      </c>
      <c r="AB3837" s="95">
        <v>5.61</v>
      </c>
      <c r="AC3837" s="74" t="s">
        <v>1111</v>
      </c>
      <c r="AD3837" s="95">
        <v>37450310</v>
      </c>
    </row>
    <row r="3838" spans="1:30" x14ac:dyDescent="0.2">
      <c r="A3838" s="74" t="s">
        <v>4945</v>
      </c>
      <c r="B3838" s="95">
        <v>22.65</v>
      </c>
      <c r="C3838" s="95"/>
      <c r="D3838" s="95">
        <v>-10.45</v>
      </c>
      <c r="E3838" s="95">
        <v>3.32</v>
      </c>
      <c r="F3838" s="95">
        <v>3.08</v>
      </c>
      <c r="G3838" s="95">
        <v>100</v>
      </c>
      <c r="H3838" s="95">
        <v>-1463.89</v>
      </c>
      <c r="I3838" s="95">
        <v>-1468.46</v>
      </c>
      <c r="J3838" s="95">
        <v>-10.49</v>
      </c>
      <c r="K3838" s="95">
        <v>-7.18</v>
      </c>
      <c r="L3838" s="95">
        <v>3.3</v>
      </c>
      <c r="M3838" s="95">
        <v>-1.04</v>
      </c>
      <c r="N3838" s="95">
        <v>153.53</v>
      </c>
      <c r="O3838" s="95">
        <v>3.32</v>
      </c>
      <c r="P3838" s="95">
        <v>-225.55</v>
      </c>
      <c r="Q3838" s="95">
        <v>16.899999999999999</v>
      </c>
      <c r="R3838" s="95">
        <v>-31.71</v>
      </c>
      <c r="S3838" s="95">
        <v>-29.44</v>
      </c>
      <c r="T3838" s="95">
        <v>-31.71</v>
      </c>
      <c r="U3838" s="95">
        <v>0.93</v>
      </c>
      <c r="V3838" s="95">
        <v>7.0000000000000007E-2</v>
      </c>
      <c r="W3838" s="95">
        <v>0.02</v>
      </c>
      <c r="X3838" s="95"/>
      <c r="Y3838" s="95"/>
      <c r="Z3838" s="74" t="s">
        <v>1111</v>
      </c>
      <c r="AA3838" s="95">
        <v>6.83</v>
      </c>
      <c r="AB3838" s="95">
        <v>-2.17</v>
      </c>
      <c r="AC3838" s="74" t="s">
        <v>1111</v>
      </c>
      <c r="AD3838" s="95">
        <v>669219165</v>
      </c>
    </row>
    <row r="3839" spans="1:30" x14ac:dyDescent="0.2">
      <c r="A3839" s="74" t="s">
        <v>4946</v>
      </c>
      <c r="B3839" s="95">
        <v>67.959999999999994</v>
      </c>
      <c r="C3839" s="95"/>
      <c r="D3839" s="95">
        <v>-13.03</v>
      </c>
      <c r="E3839" s="95">
        <v>4.96</v>
      </c>
      <c r="F3839" s="95">
        <v>3.12</v>
      </c>
      <c r="G3839" s="95">
        <v>95</v>
      </c>
      <c r="H3839" s="95">
        <v>-89.18</v>
      </c>
      <c r="I3839" s="95">
        <v>-98.89</v>
      </c>
      <c r="J3839" s="95">
        <v>-14.45</v>
      </c>
      <c r="K3839" s="95">
        <v>-12.15</v>
      </c>
      <c r="L3839" s="95">
        <v>2.2999999999999998</v>
      </c>
      <c r="M3839" s="95">
        <v>-0.79</v>
      </c>
      <c r="N3839" s="95">
        <v>12.88</v>
      </c>
      <c r="O3839" s="95">
        <v>6.52</v>
      </c>
      <c r="P3839" s="95">
        <v>-7.26</v>
      </c>
      <c r="Q3839" s="95">
        <v>6.23</v>
      </c>
      <c r="R3839" s="95">
        <v>-38.08</v>
      </c>
      <c r="S3839" s="95">
        <v>-23.95</v>
      </c>
      <c r="T3839" s="95">
        <v>-34.46</v>
      </c>
      <c r="U3839" s="95">
        <v>0.63</v>
      </c>
      <c r="V3839" s="95">
        <v>0.37</v>
      </c>
      <c r="W3839" s="95">
        <v>0.24</v>
      </c>
      <c r="X3839" s="95"/>
      <c r="Y3839" s="95"/>
      <c r="Z3839" s="74" t="s">
        <v>1111</v>
      </c>
      <c r="AA3839" s="95">
        <v>13.7</v>
      </c>
      <c r="AB3839" s="95">
        <v>-5.22</v>
      </c>
      <c r="AC3839" s="74" t="s">
        <v>1111</v>
      </c>
      <c r="AD3839" s="95">
        <v>4632303112</v>
      </c>
    </row>
    <row r="3840" spans="1:30" x14ac:dyDescent="0.2">
      <c r="A3840" s="74" t="s">
        <v>4947</v>
      </c>
      <c r="B3840" s="95">
        <v>0.93</v>
      </c>
      <c r="C3840" s="95"/>
      <c r="D3840" s="95">
        <v>9.68</v>
      </c>
      <c r="E3840" s="95">
        <v>2.76</v>
      </c>
      <c r="F3840" s="95">
        <v>1.33</v>
      </c>
      <c r="G3840" s="95">
        <v>97.99</v>
      </c>
      <c r="H3840" s="95">
        <v>19.41</v>
      </c>
      <c r="I3840" s="95">
        <v>18.71</v>
      </c>
      <c r="J3840" s="95">
        <v>9.33</v>
      </c>
      <c r="K3840" s="95">
        <v>5.89</v>
      </c>
      <c r="L3840" s="95">
        <v>-3.44</v>
      </c>
      <c r="M3840" s="95">
        <v>-1.02</v>
      </c>
      <c r="N3840" s="95">
        <v>1.81</v>
      </c>
      <c r="O3840" s="95">
        <v>3.01</v>
      </c>
      <c r="P3840" s="95">
        <v>-5.37</v>
      </c>
      <c r="Q3840" s="95">
        <v>2.4300000000000002</v>
      </c>
      <c r="R3840" s="95">
        <v>28.53</v>
      </c>
      <c r="S3840" s="95">
        <v>13.75</v>
      </c>
      <c r="T3840" s="95">
        <v>22.75</v>
      </c>
      <c r="U3840" s="95">
        <v>0.48</v>
      </c>
      <c r="V3840" s="95">
        <v>0.52</v>
      </c>
      <c r="W3840" s="95">
        <v>0.73</v>
      </c>
      <c r="X3840" s="95">
        <v>-32.19</v>
      </c>
      <c r="Y3840" s="95"/>
      <c r="Z3840" s="74" t="s">
        <v>1111</v>
      </c>
      <c r="AA3840" s="95">
        <v>0.34</v>
      </c>
      <c r="AB3840" s="95">
        <v>0.1</v>
      </c>
      <c r="AC3840" s="74" t="s">
        <v>1111</v>
      </c>
      <c r="AD3840" s="95">
        <v>16744557</v>
      </c>
    </row>
    <row r="3841" spans="1:30" x14ac:dyDescent="0.2">
      <c r="A3841" s="74" t="s">
        <v>4948</v>
      </c>
      <c r="B3841" s="95">
        <v>58.08</v>
      </c>
      <c r="C3841" s="95"/>
      <c r="D3841" s="95">
        <v>81.86</v>
      </c>
      <c r="E3841" s="95">
        <v>5.92</v>
      </c>
      <c r="F3841" s="95">
        <v>4.7</v>
      </c>
      <c r="G3841" s="95">
        <v>35.020000000000003</v>
      </c>
      <c r="H3841" s="95">
        <v>7.15</v>
      </c>
      <c r="I3841" s="95">
        <v>6.31</v>
      </c>
      <c r="J3841" s="95">
        <v>72.319999999999993</v>
      </c>
      <c r="K3841" s="95">
        <v>71.97</v>
      </c>
      <c r="L3841" s="95">
        <v>-0.35</v>
      </c>
      <c r="M3841" s="95">
        <v>-0.03</v>
      </c>
      <c r="N3841" s="95">
        <v>5.17</v>
      </c>
      <c r="O3841" s="95">
        <v>20.440000000000001</v>
      </c>
      <c r="P3841" s="95">
        <v>-7.55</v>
      </c>
      <c r="Q3841" s="95">
        <v>2.5499999999999998</v>
      </c>
      <c r="R3841" s="95">
        <v>7.23</v>
      </c>
      <c r="S3841" s="95">
        <v>5.74</v>
      </c>
      <c r="T3841" s="95">
        <v>7.17</v>
      </c>
      <c r="U3841" s="95">
        <v>0.79</v>
      </c>
      <c r="V3841" s="95">
        <v>0.21</v>
      </c>
      <c r="W3841" s="95">
        <v>0.91</v>
      </c>
      <c r="X3841" s="95">
        <v>6.17</v>
      </c>
      <c r="Y3841" s="95">
        <v>31.63</v>
      </c>
      <c r="Z3841" s="74" t="s">
        <v>1111</v>
      </c>
      <c r="AA3841" s="95">
        <v>9.81</v>
      </c>
      <c r="AB3841" s="95">
        <v>0.71</v>
      </c>
      <c r="AC3841" s="74" t="s">
        <v>1111</v>
      </c>
      <c r="AD3841" s="95">
        <v>2086094208</v>
      </c>
    </row>
    <row r="3842" spans="1:30" x14ac:dyDescent="0.2">
      <c r="A3842" s="74" t="s">
        <v>4949</v>
      </c>
      <c r="B3842" s="95">
        <v>61.72</v>
      </c>
      <c r="C3842" s="95">
        <v>1.52</v>
      </c>
      <c r="D3842" s="95">
        <v>40.090000000000003</v>
      </c>
      <c r="E3842" s="95">
        <v>6.43</v>
      </c>
      <c r="F3842" s="95">
        <v>2.65</v>
      </c>
      <c r="G3842" s="95">
        <v>56.32</v>
      </c>
      <c r="H3842" s="95">
        <v>18.38</v>
      </c>
      <c r="I3842" s="95">
        <v>11.81</v>
      </c>
      <c r="J3842" s="95">
        <v>25.76</v>
      </c>
      <c r="K3842" s="95">
        <v>28.07</v>
      </c>
      <c r="L3842" s="95">
        <v>2.31</v>
      </c>
      <c r="M3842" s="95">
        <v>0.57999999999999996</v>
      </c>
      <c r="N3842" s="95">
        <v>4.7300000000000004</v>
      </c>
      <c r="O3842" s="95">
        <v>47.64</v>
      </c>
      <c r="P3842" s="95">
        <v>-3.9</v>
      </c>
      <c r="Q3842" s="95">
        <v>1.21</v>
      </c>
      <c r="R3842" s="95">
        <v>16.03</v>
      </c>
      <c r="S3842" s="95">
        <v>6.61</v>
      </c>
      <c r="T3842" s="95">
        <v>9.59</v>
      </c>
      <c r="U3842" s="95">
        <v>0.41</v>
      </c>
      <c r="V3842" s="95">
        <v>0.59</v>
      </c>
      <c r="W3842" s="95">
        <v>0.56000000000000005</v>
      </c>
      <c r="X3842" s="95">
        <v>21.7</v>
      </c>
      <c r="Y3842" s="95">
        <v>4.58</v>
      </c>
      <c r="Z3842" s="74" t="s">
        <v>1111</v>
      </c>
      <c r="AA3842" s="95">
        <v>9.61</v>
      </c>
      <c r="AB3842" s="95">
        <v>1.54</v>
      </c>
      <c r="AC3842" s="74" t="s">
        <v>1111</v>
      </c>
      <c r="AD3842" s="95">
        <v>6823090452</v>
      </c>
    </row>
    <row r="3843" spans="1:30" x14ac:dyDescent="0.2">
      <c r="A3843" s="74" t="s">
        <v>4950</v>
      </c>
      <c r="B3843" s="95">
        <v>9.9</v>
      </c>
      <c r="C3843" s="95"/>
      <c r="D3843" s="95">
        <v>17.28</v>
      </c>
      <c r="E3843" s="95">
        <v>-16.399999999999999</v>
      </c>
      <c r="F3843" s="95">
        <v>1.23</v>
      </c>
      <c r="G3843" s="95"/>
      <c r="H3843" s="95"/>
      <c r="I3843" s="95"/>
      <c r="J3843" s="95">
        <v>17.28</v>
      </c>
      <c r="K3843" s="95">
        <v>17.809999999999999</v>
      </c>
      <c r="L3843" s="95">
        <v>0.53</v>
      </c>
      <c r="M3843" s="95"/>
      <c r="N3843" s="95"/>
      <c r="O3843" s="95">
        <v>-1210.1400000000001</v>
      </c>
      <c r="P3843" s="95">
        <v>-1.24</v>
      </c>
      <c r="Q3843" s="95">
        <v>0.7</v>
      </c>
      <c r="R3843" s="95">
        <v>-94.93</v>
      </c>
      <c r="S3843" s="95">
        <v>7.14</v>
      </c>
      <c r="T3843" s="95">
        <v>-203.32</v>
      </c>
      <c r="U3843" s="95">
        <v>-0.08</v>
      </c>
      <c r="V3843" s="95">
        <v>0.08</v>
      </c>
      <c r="W3843" s="95">
        <v>0</v>
      </c>
      <c r="X3843" s="95"/>
      <c r="Y3843" s="95"/>
      <c r="Z3843" s="74" t="s">
        <v>1111</v>
      </c>
      <c r="AA3843" s="95">
        <v>-0.6</v>
      </c>
      <c r="AB3843" s="95">
        <v>0.56999999999999995</v>
      </c>
      <c r="AC3843" s="74" t="s">
        <v>1111</v>
      </c>
      <c r="AD3843" s="95">
        <v>711562500</v>
      </c>
    </row>
    <row r="3844" spans="1:30" x14ac:dyDescent="0.2">
      <c r="A3844" s="74" t="s">
        <v>4951</v>
      </c>
      <c r="B3844" s="95">
        <v>10.11</v>
      </c>
      <c r="C3844" s="95"/>
      <c r="D3844" s="95">
        <v>17.649999999999999</v>
      </c>
      <c r="E3844" s="95">
        <v>-16.75</v>
      </c>
      <c r="F3844" s="95">
        <v>1.26</v>
      </c>
      <c r="G3844" s="95"/>
      <c r="H3844" s="95"/>
      <c r="I3844" s="95"/>
      <c r="J3844" s="95">
        <v>17.649999999999999</v>
      </c>
      <c r="K3844" s="95">
        <v>17.809999999999999</v>
      </c>
      <c r="L3844" s="95">
        <v>0.53</v>
      </c>
      <c r="M3844" s="95"/>
      <c r="N3844" s="95"/>
      <c r="O3844" s="95">
        <v>-1235.81</v>
      </c>
      <c r="P3844" s="95">
        <v>-1.26</v>
      </c>
      <c r="Q3844" s="95">
        <v>0.7</v>
      </c>
      <c r="R3844" s="95">
        <v>-94.93</v>
      </c>
      <c r="S3844" s="95">
        <v>7.14</v>
      </c>
      <c r="T3844" s="95">
        <v>-203.32</v>
      </c>
      <c r="U3844" s="95">
        <v>-0.08</v>
      </c>
      <c r="V3844" s="95">
        <v>0.08</v>
      </c>
      <c r="W3844" s="95">
        <v>0</v>
      </c>
      <c r="X3844" s="95"/>
      <c r="Y3844" s="95"/>
      <c r="Z3844" s="74" t="s">
        <v>1111</v>
      </c>
      <c r="AA3844" s="95">
        <v>-0.6</v>
      </c>
      <c r="AB3844" s="95">
        <v>0.56999999999999995</v>
      </c>
      <c r="AC3844" s="74" t="s">
        <v>1111</v>
      </c>
      <c r="AD3844" s="95">
        <v>711562500</v>
      </c>
    </row>
    <row r="3845" spans="1:30" x14ac:dyDescent="0.2">
      <c r="A3845" s="74" t="s">
        <v>4952</v>
      </c>
      <c r="B3845" s="95">
        <v>0.83</v>
      </c>
      <c r="C3845" s="95"/>
      <c r="D3845" s="95">
        <v>1.45</v>
      </c>
      <c r="E3845" s="95">
        <v>-1.38</v>
      </c>
      <c r="F3845" s="95">
        <v>0.1</v>
      </c>
      <c r="G3845" s="95"/>
      <c r="H3845" s="95"/>
      <c r="I3845" s="95"/>
      <c r="J3845" s="95">
        <v>1.45</v>
      </c>
      <c r="K3845" s="95">
        <v>17.809999999999999</v>
      </c>
      <c r="L3845" s="95">
        <v>0.53</v>
      </c>
      <c r="M3845" s="95"/>
      <c r="N3845" s="95"/>
      <c r="O3845" s="95">
        <v>-101.46</v>
      </c>
      <c r="P3845" s="95">
        <v>-0.1</v>
      </c>
      <c r="Q3845" s="95">
        <v>0.7</v>
      </c>
      <c r="R3845" s="95">
        <v>-94.93</v>
      </c>
      <c r="S3845" s="95">
        <v>7.14</v>
      </c>
      <c r="T3845" s="95">
        <v>-203.32</v>
      </c>
      <c r="U3845" s="95">
        <v>-0.08</v>
      </c>
      <c r="V3845" s="95">
        <v>0.08</v>
      </c>
      <c r="W3845" s="95">
        <v>0</v>
      </c>
      <c r="X3845" s="95"/>
      <c r="Y3845" s="95"/>
      <c r="Z3845" s="74" t="s">
        <v>1111</v>
      </c>
      <c r="AA3845" s="95">
        <v>-0.6</v>
      </c>
      <c r="AB3845" s="95">
        <v>0.56999999999999995</v>
      </c>
      <c r="AC3845" s="74" t="s">
        <v>1111</v>
      </c>
      <c r="AD3845" s="95">
        <v>711562500</v>
      </c>
    </row>
    <row r="3846" spans="1:30" x14ac:dyDescent="0.2">
      <c r="A3846" s="74" t="s">
        <v>4953</v>
      </c>
      <c r="B3846" s="95">
        <v>27.11</v>
      </c>
      <c r="C3846" s="95">
        <v>1.87</v>
      </c>
      <c r="D3846" s="95">
        <v>10.16</v>
      </c>
      <c r="E3846" s="95">
        <v>1.17</v>
      </c>
      <c r="F3846" s="95">
        <v>0.14000000000000001</v>
      </c>
      <c r="G3846" s="95">
        <v>0</v>
      </c>
      <c r="H3846" s="95">
        <v>51.48</v>
      </c>
      <c r="I3846" s="95">
        <v>31.81</v>
      </c>
      <c r="J3846" s="95">
        <v>6.27</v>
      </c>
      <c r="K3846" s="95">
        <v>-0.73</v>
      </c>
      <c r="L3846" s="95">
        <v>-7.01</v>
      </c>
      <c r="M3846" s="95">
        <v>-1.3</v>
      </c>
      <c r="N3846" s="95">
        <v>3.23</v>
      </c>
      <c r="O3846" s="95"/>
      <c r="P3846" s="95">
        <v>-0.14000000000000001</v>
      </c>
      <c r="Q3846" s="95"/>
      <c r="R3846" s="95">
        <v>11.48</v>
      </c>
      <c r="S3846" s="95">
        <v>1.38</v>
      </c>
      <c r="T3846" s="95">
        <v>10.34</v>
      </c>
      <c r="U3846" s="95">
        <v>0.12</v>
      </c>
      <c r="V3846" s="95">
        <v>0.88</v>
      </c>
      <c r="W3846" s="95">
        <v>0.04</v>
      </c>
      <c r="X3846" s="95">
        <v>24.91</v>
      </c>
      <c r="Y3846" s="95">
        <v>20.48</v>
      </c>
      <c r="Z3846" s="74" t="s">
        <v>1111</v>
      </c>
      <c r="AA3846" s="95">
        <v>23.36</v>
      </c>
      <c r="AB3846" s="95">
        <v>2.68</v>
      </c>
      <c r="AC3846" s="74" t="s">
        <v>1111</v>
      </c>
      <c r="AD3846" s="95">
        <v>531626736</v>
      </c>
    </row>
    <row r="3847" spans="1:30" x14ac:dyDescent="0.2">
      <c r="A3847" s="74" t="s">
        <v>4954</v>
      </c>
      <c r="B3847" s="95">
        <v>4.45</v>
      </c>
      <c r="C3847" s="95"/>
      <c r="D3847" s="95">
        <v>15.42</v>
      </c>
      <c r="E3847" s="95">
        <v>1.08</v>
      </c>
      <c r="F3847" s="95">
        <v>0.48</v>
      </c>
      <c r="G3847" s="95">
        <v>58.66</v>
      </c>
      <c r="H3847" s="95">
        <v>8.01</v>
      </c>
      <c r="I3847" s="95">
        <v>4.99</v>
      </c>
      <c r="J3847" s="95">
        <v>9.61</v>
      </c>
      <c r="K3847" s="95">
        <v>13.55</v>
      </c>
      <c r="L3847" s="95">
        <v>3.94</v>
      </c>
      <c r="M3847" s="95">
        <v>0.44</v>
      </c>
      <c r="N3847" s="95">
        <v>0.77</v>
      </c>
      <c r="O3847" s="95">
        <v>4.9400000000000004</v>
      </c>
      <c r="P3847" s="95">
        <v>-0.68</v>
      </c>
      <c r="Q3847" s="95">
        <v>1.47</v>
      </c>
      <c r="R3847" s="95">
        <v>6.99</v>
      </c>
      <c r="S3847" s="95">
        <v>3.09</v>
      </c>
      <c r="T3847" s="95">
        <v>6.08</v>
      </c>
      <c r="U3847" s="95">
        <v>0.44</v>
      </c>
      <c r="V3847" s="95">
        <v>0.56000000000000005</v>
      </c>
      <c r="W3847" s="95">
        <v>0.62</v>
      </c>
      <c r="X3847" s="95">
        <v>27.64</v>
      </c>
      <c r="Y3847" s="95"/>
      <c r="Z3847" s="74" t="s">
        <v>1111</v>
      </c>
      <c r="AA3847" s="95">
        <v>4.13</v>
      </c>
      <c r="AB3847" s="95">
        <v>0.28999999999999998</v>
      </c>
      <c r="AC3847" s="74" t="s">
        <v>1111</v>
      </c>
      <c r="AD3847" s="95">
        <v>661380805</v>
      </c>
    </row>
    <row r="3848" spans="1:30" x14ac:dyDescent="0.2">
      <c r="A3848" s="74" t="s">
        <v>4955</v>
      </c>
      <c r="B3848" s="95">
        <v>151</v>
      </c>
      <c r="C3848" s="95">
        <v>5.26</v>
      </c>
      <c r="D3848" s="95">
        <v>23.58</v>
      </c>
      <c r="E3848" s="95">
        <v>2.35</v>
      </c>
      <c r="F3848" s="95">
        <v>1.33</v>
      </c>
      <c r="G3848" s="95">
        <v>28.77</v>
      </c>
      <c r="H3848" s="95">
        <v>11.43</v>
      </c>
      <c r="I3848" s="95">
        <v>8.0399999999999991</v>
      </c>
      <c r="J3848" s="95">
        <v>16.600000000000001</v>
      </c>
      <c r="K3848" s="95">
        <v>17.190000000000001</v>
      </c>
      <c r="L3848" s="95">
        <v>0.6</v>
      </c>
      <c r="M3848" s="95">
        <v>0.08</v>
      </c>
      <c r="N3848" s="95">
        <v>1.9</v>
      </c>
      <c r="O3848" s="95">
        <v>5.82</v>
      </c>
      <c r="P3848" s="95">
        <v>-2.2799999999999998</v>
      </c>
      <c r="Q3848" s="95">
        <v>2.21</v>
      </c>
      <c r="R3848" s="95">
        <v>9.9499999999999993</v>
      </c>
      <c r="S3848" s="95">
        <v>5.63</v>
      </c>
      <c r="T3848" s="95">
        <v>8.7100000000000009</v>
      </c>
      <c r="U3848" s="95">
        <v>0.56999999999999995</v>
      </c>
      <c r="V3848" s="95">
        <v>0.43</v>
      </c>
      <c r="W3848" s="95">
        <v>0.7</v>
      </c>
      <c r="X3848" s="95">
        <v>-3.7</v>
      </c>
      <c r="Y3848" s="95">
        <v>5.73</v>
      </c>
      <c r="Z3848" s="74" t="s">
        <v>1111</v>
      </c>
      <c r="AA3848" s="95">
        <v>64.319999999999993</v>
      </c>
      <c r="AB3848" s="95">
        <v>6.4</v>
      </c>
      <c r="AC3848" s="74" t="s">
        <v>1111</v>
      </c>
      <c r="AD3848" s="95">
        <v>6145247000</v>
      </c>
    </row>
    <row r="3849" spans="1:30" x14ac:dyDescent="0.2">
      <c r="A3849" s="74" t="s">
        <v>4956</v>
      </c>
      <c r="B3849" s="95">
        <v>49.89</v>
      </c>
      <c r="C3849" s="95">
        <v>2.4700000000000002</v>
      </c>
      <c r="D3849" s="95">
        <v>11.16</v>
      </c>
      <c r="E3849" s="95">
        <v>1.2</v>
      </c>
      <c r="F3849" s="95">
        <v>0.16</v>
      </c>
      <c r="G3849" s="95">
        <v>0</v>
      </c>
      <c r="H3849" s="95">
        <v>33.67</v>
      </c>
      <c r="I3849" s="95">
        <v>31.66</v>
      </c>
      <c r="J3849" s="95">
        <v>10.49</v>
      </c>
      <c r="K3849" s="95">
        <v>-2.82</v>
      </c>
      <c r="L3849" s="95">
        <v>-13.32</v>
      </c>
      <c r="M3849" s="95">
        <v>-1.53</v>
      </c>
      <c r="N3849" s="95">
        <v>3.53</v>
      </c>
      <c r="O3849" s="95"/>
      <c r="P3849" s="95">
        <v>-0.16</v>
      </c>
      <c r="Q3849" s="95"/>
      <c r="R3849" s="95">
        <v>10.77</v>
      </c>
      <c r="S3849" s="95">
        <v>1.46</v>
      </c>
      <c r="T3849" s="95">
        <v>6.86</v>
      </c>
      <c r="U3849" s="95">
        <v>0.14000000000000001</v>
      </c>
      <c r="V3849" s="95">
        <v>0.86</v>
      </c>
      <c r="W3849" s="95">
        <v>0.05</v>
      </c>
      <c r="X3849" s="95">
        <v>12.25</v>
      </c>
      <c r="Y3849" s="95">
        <v>18.809999999999999</v>
      </c>
      <c r="Z3849" s="74" t="s">
        <v>1111</v>
      </c>
      <c r="AA3849" s="95">
        <v>41.5</v>
      </c>
      <c r="AB3849" s="95">
        <v>4.47</v>
      </c>
      <c r="AC3849" s="74" t="s">
        <v>1111</v>
      </c>
      <c r="AD3849" s="95">
        <v>1008177120</v>
      </c>
    </row>
    <row r="3850" spans="1:30" x14ac:dyDescent="0.2">
      <c r="A3850" s="74" t="s">
        <v>4957</v>
      </c>
      <c r="B3850" s="95">
        <v>8.77</v>
      </c>
      <c r="C3850" s="95"/>
      <c r="D3850" s="95">
        <v>-18.25</v>
      </c>
      <c r="E3850" s="95">
        <v>0.73</v>
      </c>
      <c r="F3850" s="95">
        <v>0.69</v>
      </c>
      <c r="G3850" s="95">
        <v>27.09</v>
      </c>
      <c r="H3850" s="95">
        <v>-28.99</v>
      </c>
      <c r="I3850" s="95">
        <v>-28.62</v>
      </c>
      <c r="J3850" s="95">
        <v>-18.02</v>
      </c>
      <c r="K3850" s="95">
        <v>3.51</v>
      </c>
      <c r="L3850" s="95">
        <v>21.53</v>
      </c>
      <c r="M3850" s="95">
        <v>-0.87</v>
      </c>
      <c r="N3850" s="95">
        <v>5.23</v>
      </c>
      <c r="O3850" s="95">
        <v>0.81</v>
      </c>
      <c r="P3850" s="95">
        <v>-7.66</v>
      </c>
      <c r="Q3850" s="95">
        <v>18.03</v>
      </c>
      <c r="R3850" s="95">
        <v>-4.01</v>
      </c>
      <c r="S3850" s="95">
        <v>-3.81</v>
      </c>
      <c r="T3850" s="95">
        <v>-4.0599999999999996</v>
      </c>
      <c r="U3850" s="95">
        <v>0.95</v>
      </c>
      <c r="V3850" s="95">
        <v>0.05</v>
      </c>
      <c r="W3850" s="95">
        <v>0.13</v>
      </c>
      <c r="X3850" s="95">
        <v>-28.45</v>
      </c>
      <c r="Y3850" s="95"/>
      <c r="Z3850" s="74" t="s">
        <v>1111</v>
      </c>
      <c r="AA3850" s="95">
        <v>11.99</v>
      </c>
      <c r="AB3850" s="95">
        <v>-0.48</v>
      </c>
      <c r="AC3850" s="74" t="s">
        <v>1111</v>
      </c>
      <c r="AD3850" s="95">
        <v>21448789</v>
      </c>
    </row>
    <row r="3851" spans="1:30" x14ac:dyDescent="0.2">
      <c r="A3851" s="74" t="s">
        <v>4958</v>
      </c>
      <c r="B3851" s="95">
        <v>10.56</v>
      </c>
      <c r="C3851" s="95"/>
      <c r="D3851" s="95">
        <v>10.93</v>
      </c>
      <c r="E3851" s="95">
        <v>0.96</v>
      </c>
      <c r="F3851" s="95">
        <v>0.09</v>
      </c>
      <c r="G3851" s="95">
        <v>0</v>
      </c>
      <c r="H3851" s="95">
        <v>27.96</v>
      </c>
      <c r="I3851" s="95">
        <v>20.77</v>
      </c>
      <c r="J3851" s="95">
        <v>8.1199999999999992</v>
      </c>
      <c r="K3851" s="95">
        <v>-14.77</v>
      </c>
      <c r="L3851" s="95">
        <v>-22.88</v>
      </c>
      <c r="M3851" s="95">
        <v>-2.71</v>
      </c>
      <c r="N3851" s="95">
        <v>2.27</v>
      </c>
      <c r="O3851" s="95"/>
      <c r="P3851" s="95">
        <v>-0.09</v>
      </c>
      <c r="Q3851" s="95"/>
      <c r="R3851" s="95">
        <v>8.7899999999999991</v>
      </c>
      <c r="S3851" s="95">
        <v>0.86</v>
      </c>
      <c r="T3851" s="95">
        <v>8.14</v>
      </c>
      <c r="U3851" s="95">
        <v>0.1</v>
      </c>
      <c r="V3851" s="95">
        <v>0.9</v>
      </c>
      <c r="W3851" s="95">
        <v>0.04</v>
      </c>
      <c r="X3851" s="95"/>
      <c r="Y3851" s="95"/>
      <c r="Z3851" s="74" t="s">
        <v>1111</v>
      </c>
      <c r="AA3851" s="95">
        <v>10.99</v>
      </c>
      <c r="AB3851" s="95">
        <v>0.97</v>
      </c>
      <c r="AC3851" s="74" t="s">
        <v>1111</v>
      </c>
      <c r="AD3851" s="95">
        <v>119294208</v>
      </c>
    </row>
    <row r="3852" spans="1:30" x14ac:dyDescent="0.2">
      <c r="A3852" s="74" t="s">
        <v>4959</v>
      </c>
      <c r="B3852" s="95">
        <v>70.739999999999995</v>
      </c>
      <c r="C3852" s="95"/>
      <c r="D3852" s="95">
        <v>-97.43</v>
      </c>
      <c r="E3852" s="95">
        <v>75.540000000000006</v>
      </c>
      <c r="F3852" s="95">
        <v>13.32</v>
      </c>
      <c r="G3852" s="95">
        <v>74.2</v>
      </c>
      <c r="H3852" s="95">
        <v>-35.25</v>
      </c>
      <c r="I3852" s="95">
        <v>-34.93</v>
      </c>
      <c r="J3852" s="95">
        <v>-96.57</v>
      </c>
      <c r="K3852" s="95">
        <v>-92.37</v>
      </c>
      <c r="L3852" s="95">
        <v>4.2</v>
      </c>
      <c r="M3852" s="95">
        <v>-3.28</v>
      </c>
      <c r="N3852" s="95">
        <v>34.04</v>
      </c>
      <c r="O3852" s="95">
        <v>65.8</v>
      </c>
      <c r="P3852" s="95">
        <v>-60.26</v>
      </c>
      <c r="Q3852" s="95">
        <v>1.35</v>
      </c>
      <c r="R3852" s="95">
        <v>-77.53</v>
      </c>
      <c r="S3852" s="95">
        <v>-13.67</v>
      </c>
      <c r="T3852" s="95">
        <v>-78.23</v>
      </c>
      <c r="U3852" s="95">
        <v>0.18</v>
      </c>
      <c r="V3852" s="95">
        <v>0.82</v>
      </c>
      <c r="W3852" s="95">
        <v>0.39</v>
      </c>
      <c r="X3852" s="95"/>
      <c r="Y3852" s="95"/>
      <c r="Z3852" s="74" t="s">
        <v>1111</v>
      </c>
      <c r="AA3852" s="95">
        <v>0.94</v>
      </c>
      <c r="AB3852" s="95">
        <v>-0.73</v>
      </c>
      <c r="AC3852" s="74" t="s">
        <v>1111</v>
      </c>
      <c r="AD3852" s="95">
        <v>40946830344</v>
      </c>
    </row>
    <row r="3853" spans="1:30" x14ac:dyDescent="0.2">
      <c r="A3853" s="74" t="s">
        <v>4960</v>
      </c>
      <c r="B3853" s="95">
        <v>35.5</v>
      </c>
      <c r="C3853" s="95">
        <v>1.35</v>
      </c>
      <c r="D3853" s="95">
        <v>11.6</v>
      </c>
      <c r="E3853" s="95">
        <v>1.65</v>
      </c>
      <c r="F3853" s="95">
        <v>0.2</v>
      </c>
      <c r="G3853" s="95">
        <v>0</v>
      </c>
      <c r="H3853" s="95">
        <v>40.520000000000003</v>
      </c>
      <c r="I3853" s="95">
        <v>29.3</v>
      </c>
      <c r="J3853" s="95">
        <v>8.39</v>
      </c>
      <c r="K3853" s="95">
        <v>3.39</v>
      </c>
      <c r="L3853" s="95">
        <v>-5</v>
      </c>
      <c r="M3853" s="95">
        <v>-0.98</v>
      </c>
      <c r="N3853" s="95">
        <v>3.4</v>
      </c>
      <c r="O3853" s="95"/>
      <c r="P3853" s="95">
        <v>-0.2</v>
      </c>
      <c r="Q3853" s="95"/>
      <c r="R3853" s="95">
        <v>14.23</v>
      </c>
      <c r="S3853" s="95">
        <v>1.68</v>
      </c>
      <c r="T3853" s="95">
        <v>15.99</v>
      </c>
      <c r="U3853" s="95">
        <v>0.12</v>
      </c>
      <c r="V3853" s="95">
        <v>0.88</v>
      </c>
      <c r="W3853" s="95">
        <v>0.06</v>
      </c>
      <c r="X3853" s="95">
        <v>29.14</v>
      </c>
      <c r="Y3853" s="95">
        <v>41.31</v>
      </c>
      <c r="Z3853" s="74" t="s">
        <v>1111</v>
      </c>
      <c r="AA3853" s="95">
        <v>21.49</v>
      </c>
      <c r="AB3853" s="95">
        <v>3.06</v>
      </c>
      <c r="AC3853" s="74" t="s">
        <v>1111</v>
      </c>
      <c r="AD3853" s="95">
        <v>588472850</v>
      </c>
    </row>
    <row r="3854" spans="1:30" x14ac:dyDescent="0.2">
      <c r="A3854" s="74" t="s">
        <v>4961</v>
      </c>
      <c r="B3854" s="95">
        <v>9.4</v>
      </c>
      <c r="C3854" s="95"/>
      <c r="D3854" s="95">
        <v>-10.5</v>
      </c>
      <c r="E3854" s="95">
        <v>2.1</v>
      </c>
      <c r="F3854" s="95">
        <v>1.93</v>
      </c>
      <c r="G3854" s="95">
        <v>80.42</v>
      </c>
      <c r="H3854" s="95">
        <v>-71.319999999999993</v>
      </c>
      <c r="I3854" s="95">
        <v>-71.510000000000005</v>
      </c>
      <c r="J3854" s="95">
        <v>-10.53</v>
      </c>
      <c r="K3854" s="95">
        <v>-6.47</v>
      </c>
      <c r="L3854" s="95">
        <v>4.0599999999999996</v>
      </c>
      <c r="M3854" s="95">
        <v>-0.81</v>
      </c>
      <c r="N3854" s="95">
        <v>7.51</v>
      </c>
      <c r="O3854" s="95">
        <v>2.6</v>
      </c>
      <c r="P3854" s="95">
        <v>-9.74</v>
      </c>
      <c r="Q3854" s="95">
        <v>13.77</v>
      </c>
      <c r="R3854" s="95">
        <v>-20.010000000000002</v>
      </c>
      <c r="S3854" s="95">
        <v>-18.41</v>
      </c>
      <c r="T3854" s="95">
        <v>-19.98</v>
      </c>
      <c r="U3854" s="95">
        <v>0.92</v>
      </c>
      <c r="V3854" s="95">
        <v>0.08</v>
      </c>
      <c r="W3854" s="95">
        <v>0.26</v>
      </c>
      <c r="X3854" s="95">
        <v>109.17</v>
      </c>
      <c r="Y3854" s="95"/>
      <c r="Z3854" s="74" t="s">
        <v>1111</v>
      </c>
      <c r="AA3854" s="95">
        <v>4.47</v>
      </c>
      <c r="AB3854" s="95">
        <v>-0.89</v>
      </c>
      <c r="AC3854" s="74" t="s">
        <v>1111</v>
      </c>
      <c r="AD3854" s="95">
        <v>234295940</v>
      </c>
    </row>
    <row r="3855" spans="1:30" x14ac:dyDescent="0.2">
      <c r="A3855" s="74" t="s">
        <v>4962</v>
      </c>
      <c r="B3855" s="95">
        <v>9.9</v>
      </c>
      <c r="C3855" s="95"/>
      <c r="D3855" s="95">
        <v>14.82</v>
      </c>
      <c r="E3855" s="95">
        <v>-13.81</v>
      </c>
      <c r="F3855" s="95">
        <v>1.22</v>
      </c>
      <c r="G3855" s="95"/>
      <c r="H3855" s="95"/>
      <c r="I3855" s="95"/>
      <c r="J3855" s="95">
        <v>14.82</v>
      </c>
      <c r="K3855" s="95">
        <v>14.77</v>
      </c>
      <c r="L3855" s="95">
        <v>-0.05</v>
      </c>
      <c r="M3855" s="95"/>
      <c r="N3855" s="95"/>
      <c r="O3855" s="95">
        <v>673.9</v>
      </c>
      <c r="P3855" s="95">
        <v>-1.22</v>
      </c>
      <c r="Q3855" s="95">
        <v>1.67</v>
      </c>
      <c r="R3855" s="95">
        <v>-93.18</v>
      </c>
      <c r="S3855" s="95">
        <v>8.23</v>
      </c>
      <c r="T3855" s="95">
        <v>-93.18</v>
      </c>
      <c r="U3855" s="95">
        <v>-0.09</v>
      </c>
      <c r="V3855" s="95">
        <v>0.09</v>
      </c>
      <c r="W3855" s="95">
        <v>0</v>
      </c>
      <c r="X3855" s="95"/>
      <c r="Y3855" s="95"/>
      <c r="Z3855" s="74" t="s">
        <v>1111</v>
      </c>
      <c r="AA3855" s="95">
        <v>-0.72</v>
      </c>
      <c r="AB3855" s="95">
        <v>0.67</v>
      </c>
      <c r="AC3855" s="74" t="s">
        <v>1111</v>
      </c>
      <c r="AD3855" s="95">
        <v>247995000</v>
      </c>
    </row>
    <row r="3856" spans="1:30" x14ac:dyDescent="0.2">
      <c r="A3856" s="74" t="s">
        <v>4963</v>
      </c>
      <c r="B3856" s="95">
        <v>10.08</v>
      </c>
      <c r="C3856" s="95"/>
      <c r="D3856" s="95">
        <v>15.09</v>
      </c>
      <c r="E3856" s="95">
        <v>-14.06</v>
      </c>
      <c r="F3856" s="95">
        <v>1.24</v>
      </c>
      <c r="G3856" s="95"/>
      <c r="H3856" s="95"/>
      <c r="I3856" s="95"/>
      <c r="J3856" s="95">
        <v>15.09</v>
      </c>
      <c r="K3856" s="95">
        <v>14.77</v>
      </c>
      <c r="L3856" s="95">
        <v>-0.05</v>
      </c>
      <c r="M3856" s="95"/>
      <c r="N3856" s="95"/>
      <c r="O3856" s="95">
        <v>686.15</v>
      </c>
      <c r="P3856" s="95">
        <v>-1.25</v>
      </c>
      <c r="Q3856" s="95">
        <v>1.67</v>
      </c>
      <c r="R3856" s="95">
        <v>-93.18</v>
      </c>
      <c r="S3856" s="95">
        <v>8.23</v>
      </c>
      <c r="T3856" s="95">
        <v>-93.18</v>
      </c>
      <c r="U3856" s="95">
        <v>-0.09</v>
      </c>
      <c r="V3856" s="95">
        <v>0.09</v>
      </c>
      <c r="W3856" s="95">
        <v>0</v>
      </c>
      <c r="X3856" s="95"/>
      <c r="Y3856" s="95"/>
      <c r="Z3856" s="74" t="s">
        <v>1111</v>
      </c>
      <c r="AA3856" s="95">
        <v>-0.72</v>
      </c>
      <c r="AB3856" s="95">
        <v>0.67</v>
      </c>
      <c r="AC3856" s="74" t="s">
        <v>1111</v>
      </c>
      <c r="AD3856" s="95">
        <v>247995000</v>
      </c>
    </row>
    <row r="3857" spans="1:30" x14ac:dyDescent="0.2">
      <c r="A3857" s="74" t="s">
        <v>4964</v>
      </c>
      <c r="B3857" s="95">
        <v>0.46</v>
      </c>
      <c r="C3857" s="95"/>
      <c r="D3857" s="95">
        <v>0.69</v>
      </c>
      <c r="E3857" s="95">
        <v>-0.64</v>
      </c>
      <c r="F3857" s="95">
        <v>0.06</v>
      </c>
      <c r="G3857" s="95"/>
      <c r="H3857" s="95"/>
      <c r="I3857" s="95"/>
      <c r="J3857" s="95">
        <v>0.69</v>
      </c>
      <c r="K3857" s="95">
        <v>14.77</v>
      </c>
      <c r="L3857" s="95">
        <v>-0.05</v>
      </c>
      <c r="M3857" s="95"/>
      <c r="N3857" s="95"/>
      <c r="O3857" s="95">
        <v>31.31</v>
      </c>
      <c r="P3857" s="95">
        <v>-0.06</v>
      </c>
      <c r="Q3857" s="95">
        <v>1.67</v>
      </c>
      <c r="R3857" s="95">
        <v>-93.18</v>
      </c>
      <c r="S3857" s="95">
        <v>8.23</v>
      </c>
      <c r="T3857" s="95">
        <v>-93.18</v>
      </c>
      <c r="U3857" s="95">
        <v>-0.09</v>
      </c>
      <c r="V3857" s="95">
        <v>0.09</v>
      </c>
      <c r="W3857" s="95">
        <v>0</v>
      </c>
      <c r="X3857" s="95"/>
      <c r="Y3857" s="95"/>
      <c r="Z3857" s="74" t="s">
        <v>1111</v>
      </c>
      <c r="AA3857" s="95">
        <v>-0.72</v>
      </c>
      <c r="AB3857" s="95">
        <v>0.67</v>
      </c>
      <c r="AC3857" s="74" t="s">
        <v>1111</v>
      </c>
      <c r="AD3857" s="95">
        <v>247995000</v>
      </c>
    </row>
    <row r="3858" spans="1:30" x14ac:dyDescent="0.2">
      <c r="A3858" s="74" t="s">
        <v>4965</v>
      </c>
      <c r="B3858" s="95">
        <v>48.05</v>
      </c>
      <c r="C3858" s="95">
        <v>3.32</v>
      </c>
      <c r="D3858" s="95">
        <v>19.25</v>
      </c>
      <c r="E3858" s="95">
        <v>2.9</v>
      </c>
      <c r="F3858" s="95">
        <v>0.77</v>
      </c>
      <c r="G3858" s="95">
        <v>81.290000000000006</v>
      </c>
      <c r="H3858" s="95">
        <v>21.19</v>
      </c>
      <c r="I3858" s="95">
        <v>11.06</v>
      </c>
      <c r="J3858" s="95">
        <v>10.039999999999999</v>
      </c>
      <c r="K3858" s="95">
        <v>14.53</v>
      </c>
      <c r="L3858" s="95">
        <v>4.4800000000000004</v>
      </c>
      <c r="M3858" s="95">
        <v>1.3</v>
      </c>
      <c r="N3858" s="95">
        <v>2.13</v>
      </c>
      <c r="O3858" s="95">
        <v>-17.399999999999999</v>
      </c>
      <c r="P3858" s="95">
        <v>-0.91</v>
      </c>
      <c r="Q3858" s="95">
        <v>0.78</v>
      </c>
      <c r="R3858" s="95">
        <v>15.08</v>
      </c>
      <c r="S3858" s="95">
        <v>3.99</v>
      </c>
      <c r="T3858" s="95">
        <v>9.5500000000000007</v>
      </c>
      <c r="U3858" s="95">
        <v>0.26</v>
      </c>
      <c r="V3858" s="95">
        <v>0.74</v>
      </c>
      <c r="W3858" s="95">
        <v>0.36</v>
      </c>
      <c r="X3858" s="95">
        <v>0.77</v>
      </c>
      <c r="Y3858" s="95">
        <v>2.93</v>
      </c>
      <c r="Z3858" s="74" t="s">
        <v>1111</v>
      </c>
      <c r="AA3858" s="95">
        <v>16.559999999999999</v>
      </c>
      <c r="AB3858" s="95">
        <v>2.5</v>
      </c>
      <c r="AC3858" s="74" t="s">
        <v>1111</v>
      </c>
      <c r="AD3858" s="95">
        <v>24261660665</v>
      </c>
    </row>
    <row r="3859" spans="1:30" x14ac:dyDescent="0.2">
      <c r="A3859" s="74" t="s">
        <v>4966</v>
      </c>
      <c r="B3859" s="95">
        <v>45.1</v>
      </c>
      <c r="C3859" s="95">
        <v>2.82</v>
      </c>
      <c r="D3859" s="95">
        <v>16.440000000000001</v>
      </c>
      <c r="E3859" s="95">
        <v>3.49</v>
      </c>
      <c r="F3859" s="95">
        <v>0.98</v>
      </c>
      <c r="G3859" s="95">
        <v>50.72</v>
      </c>
      <c r="H3859" s="95">
        <v>6.86</v>
      </c>
      <c r="I3859" s="95">
        <v>4.3899999999999997</v>
      </c>
      <c r="J3859" s="95">
        <v>10.54</v>
      </c>
      <c r="K3859" s="95">
        <v>14.5</v>
      </c>
      <c r="L3859" s="95">
        <v>3.97</v>
      </c>
      <c r="M3859" s="95">
        <v>1.31</v>
      </c>
      <c r="N3859" s="95">
        <v>0.72</v>
      </c>
      <c r="O3859" s="95">
        <v>4.26</v>
      </c>
      <c r="P3859" s="95">
        <v>-2.08</v>
      </c>
      <c r="Q3859" s="95">
        <v>1.76</v>
      </c>
      <c r="R3859" s="95">
        <v>21.24</v>
      </c>
      <c r="S3859" s="95">
        <v>5.94</v>
      </c>
      <c r="T3859" s="95">
        <v>11.1</v>
      </c>
      <c r="U3859" s="95">
        <v>0.28000000000000003</v>
      </c>
      <c r="V3859" s="95">
        <v>0.72</v>
      </c>
      <c r="W3859" s="95">
        <v>1.35</v>
      </c>
      <c r="X3859" s="95">
        <v>-3.01</v>
      </c>
      <c r="Y3859" s="95"/>
      <c r="Z3859" s="74" t="s">
        <v>1111</v>
      </c>
      <c r="AA3859" s="95">
        <v>12.91</v>
      </c>
      <c r="AB3859" s="95">
        <v>2.74</v>
      </c>
      <c r="AC3859" s="74" t="s">
        <v>1111</v>
      </c>
      <c r="AD3859" s="95">
        <v>2982923020</v>
      </c>
    </row>
    <row r="3860" spans="1:30" x14ac:dyDescent="0.2">
      <c r="A3860" s="74" t="s">
        <v>4967</v>
      </c>
      <c r="B3860" s="95">
        <v>16.64</v>
      </c>
      <c r="C3860" s="95"/>
      <c r="D3860" s="95">
        <v>-5.77</v>
      </c>
      <c r="E3860" s="95">
        <v>2.21</v>
      </c>
      <c r="F3860" s="95">
        <v>2.02</v>
      </c>
      <c r="G3860" s="95"/>
      <c r="H3860" s="95"/>
      <c r="I3860" s="95"/>
      <c r="J3860" s="95">
        <v>-5.91</v>
      </c>
      <c r="K3860" s="95">
        <v>-3.7</v>
      </c>
      <c r="L3860" s="95">
        <v>2.21</v>
      </c>
      <c r="M3860" s="95">
        <v>-0.83</v>
      </c>
      <c r="N3860" s="95"/>
      <c r="O3860" s="95">
        <v>2.68</v>
      </c>
      <c r="P3860" s="95">
        <v>-10.199999999999999</v>
      </c>
      <c r="Q3860" s="95">
        <v>17.36</v>
      </c>
      <c r="R3860" s="95">
        <v>-38.24</v>
      </c>
      <c r="S3860" s="95">
        <v>-35.03</v>
      </c>
      <c r="T3860" s="95">
        <v>-35.85</v>
      </c>
      <c r="U3860" s="95">
        <v>0.92</v>
      </c>
      <c r="V3860" s="95">
        <v>0.08</v>
      </c>
      <c r="W3860" s="95">
        <v>0</v>
      </c>
      <c r="X3860" s="95"/>
      <c r="Y3860" s="95"/>
      <c r="Z3860" s="74" t="s">
        <v>1111</v>
      </c>
      <c r="AA3860" s="95">
        <v>7.54</v>
      </c>
      <c r="AB3860" s="95">
        <v>-2.88</v>
      </c>
      <c r="AC3860" s="74" t="s">
        <v>1111</v>
      </c>
      <c r="AD3860" s="95">
        <v>1072324864</v>
      </c>
    </row>
    <row r="3861" spans="1:30" x14ac:dyDescent="0.2">
      <c r="A3861" s="74" t="s">
        <v>4968</v>
      </c>
      <c r="B3861" s="95">
        <v>41.8</v>
      </c>
      <c r="C3861" s="95">
        <v>1.41</v>
      </c>
      <c r="D3861" s="95">
        <v>17.21</v>
      </c>
      <c r="E3861" s="95">
        <v>1.64</v>
      </c>
      <c r="F3861" s="95">
        <v>0.56000000000000005</v>
      </c>
      <c r="G3861" s="95">
        <v>38.71</v>
      </c>
      <c r="H3861" s="95">
        <v>5.37</v>
      </c>
      <c r="I3861" s="95">
        <v>4.0999999999999996</v>
      </c>
      <c r="J3861" s="95">
        <v>13.15</v>
      </c>
      <c r="K3861" s="95">
        <v>22.91</v>
      </c>
      <c r="L3861" s="95">
        <v>9.77</v>
      </c>
      <c r="M3861" s="95">
        <v>1.22</v>
      </c>
      <c r="N3861" s="95">
        <v>0.71</v>
      </c>
      <c r="O3861" s="95">
        <v>1.56</v>
      </c>
      <c r="P3861" s="95">
        <v>-1.29</v>
      </c>
      <c r="Q3861" s="95">
        <v>2.71</v>
      </c>
      <c r="R3861" s="95">
        <v>9.5299999999999994</v>
      </c>
      <c r="S3861" s="95">
        <v>3.24</v>
      </c>
      <c r="T3861" s="95">
        <v>4.17</v>
      </c>
      <c r="U3861" s="95">
        <v>0.34</v>
      </c>
      <c r="V3861" s="95">
        <v>0.66</v>
      </c>
      <c r="W3861" s="95">
        <v>0.79</v>
      </c>
      <c r="X3861" s="95">
        <v>0.59</v>
      </c>
      <c r="Y3861" s="95">
        <v>25.99</v>
      </c>
      <c r="Z3861" s="74" t="s">
        <v>1111</v>
      </c>
      <c r="AA3861" s="95">
        <v>25.48</v>
      </c>
      <c r="AB3861" s="95">
        <v>2.4300000000000002</v>
      </c>
      <c r="AC3861" s="74" t="s">
        <v>1111</v>
      </c>
      <c r="AD3861" s="95">
        <v>305148360</v>
      </c>
    </row>
    <row r="3862" spans="1:30" x14ac:dyDescent="0.2">
      <c r="A3862" s="74" t="s">
        <v>4969</v>
      </c>
      <c r="B3862" s="95">
        <v>78.73</v>
      </c>
      <c r="C3862" s="95"/>
      <c r="D3862" s="95">
        <v>-3.76</v>
      </c>
      <c r="E3862" s="95">
        <v>3.06</v>
      </c>
      <c r="F3862" s="95">
        <v>0.61</v>
      </c>
      <c r="G3862" s="95">
        <v>-206.03</v>
      </c>
      <c r="H3862" s="95">
        <v>-647.12</v>
      </c>
      <c r="I3862" s="95">
        <v>-902.44</v>
      </c>
      <c r="J3862" s="95">
        <v>-5.24</v>
      </c>
      <c r="K3862" s="95">
        <v>-9.8699999999999992</v>
      </c>
      <c r="L3862" s="95">
        <v>-4.63</v>
      </c>
      <c r="M3862" s="95">
        <v>2.7</v>
      </c>
      <c r="N3862" s="95">
        <v>33.92</v>
      </c>
      <c r="O3862" s="95">
        <v>-18.420000000000002</v>
      </c>
      <c r="P3862" s="95">
        <v>-0.7</v>
      </c>
      <c r="Q3862" s="95">
        <v>0.79</v>
      </c>
      <c r="R3862" s="95">
        <v>-81.489999999999995</v>
      </c>
      <c r="S3862" s="95">
        <v>-16.13</v>
      </c>
      <c r="T3862" s="95">
        <v>-13.8</v>
      </c>
      <c r="U3862" s="95">
        <v>0.2</v>
      </c>
      <c r="V3862" s="95">
        <v>0.8</v>
      </c>
      <c r="W3862" s="95">
        <v>0.02</v>
      </c>
      <c r="X3862" s="95">
        <v>-23.26</v>
      </c>
      <c r="Y3862" s="95"/>
      <c r="Z3862" s="74" t="s">
        <v>1111</v>
      </c>
      <c r="AA3862" s="95">
        <v>25.38</v>
      </c>
      <c r="AB3862" s="95">
        <v>-20.69</v>
      </c>
      <c r="AC3862" s="74" t="s">
        <v>1111</v>
      </c>
      <c r="AD3862" s="95">
        <v>19809906950</v>
      </c>
    </row>
    <row r="3863" spans="1:30" x14ac:dyDescent="0.2">
      <c r="A3863" s="74" t="s">
        <v>4970</v>
      </c>
      <c r="B3863" s="95">
        <v>22.36</v>
      </c>
      <c r="C3863" s="95"/>
      <c r="D3863" s="95">
        <v>44.4</v>
      </c>
      <c r="E3863" s="95">
        <v>18.579999999999998</v>
      </c>
      <c r="F3863" s="95">
        <v>4.18</v>
      </c>
      <c r="G3863" s="95">
        <v>20.100000000000001</v>
      </c>
      <c r="H3863" s="95">
        <v>11.62</v>
      </c>
      <c r="I3863" s="95">
        <v>9.9600000000000009</v>
      </c>
      <c r="J3863" s="95">
        <v>38.06</v>
      </c>
      <c r="K3863" s="95">
        <v>41.97</v>
      </c>
      <c r="L3863" s="95">
        <v>3.91</v>
      </c>
      <c r="M3863" s="95">
        <v>1.91</v>
      </c>
      <c r="N3863" s="95">
        <v>4.42</v>
      </c>
      <c r="O3863" s="95">
        <v>57.9</v>
      </c>
      <c r="P3863" s="95">
        <v>-5.55</v>
      </c>
      <c r="Q3863" s="95">
        <v>1.42</v>
      </c>
      <c r="R3863" s="95">
        <v>41.84</v>
      </c>
      <c r="S3863" s="95">
        <v>9.42</v>
      </c>
      <c r="T3863" s="95">
        <v>13.96</v>
      </c>
      <c r="U3863" s="95">
        <v>0.23</v>
      </c>
      <c r="V3863" s="95">
        <v>0.77</v>
      </c>
      <c r="W3863" s="95">
        <v>0.95</v>
      </c>
      <c r="X3863" s="95">
        <v>61.08</v>
      </c>
      <c r="Y3863" s="95"/>
      <c r="Z3863" s="74" t="s">
        <v>1111</v>
      </c>
      <c r="AA3863" s="95">
        <v>1.2</v>
      </c>
      <c r="AB3863" s="95">
        <v>0.5</v>
      </c>
      <c r="AC3863" s="74" t="s">
        <v>1111</v>
      </c>
      <c r="AD3863" s="95">
        <v>6207229912</v>
      </c>
    </row>
    <row r="3864" spans="1:30" x14ac:dyDescent="0.2">
      <c r="A3864" s="74" t="s">
        <v>4971</v>
      </c>
      <c r="B3864" s="95">
        <v>5.87</v>
      </c>
      <c r="C3864" s="95"/>
      <c r="D3864" s="95">
        <v>185.92</v>
      </c>
      <c r="E3864" s="95">
        <v>2.69</v>
      </c>
      <c r="F3864" s="95">
        <v>0.95</v>
      </c>
      <c r="G3864" s="95">
        <v>25.65</v>
      </c>
      <c r="H3864" s="95">
        <v>0.71</v>
      </c>
      <c r="I3864" s="95">
        <v>0.2</v>
      </c>
      <c r="J3864" s="95">
        <v>51.98</v>
      </c>
      <c r="K3864" s="95">
        <v>59.05</v>
      </c>
      <c r="L3864" s="95">
        <v>7.07</v>
      </c>
      <c r="M3864" s="95">
        <v>0.37</v>
      </c>
      <c r="N3864" s="95">
        <v>0.37</v>
      </c>
      <c r="O3864" s="95">
        <v>4.8600000000000003</v>
      </c>
      <c r="P3864" s="95">
        <v>-2.7</v>
      </c>
      <c r="Q3864" s="95">
        <v>1.43</v>
      </c>
      <c r="R3864" s="95">
        <v>1.45</v>
      </c>
      <c r="S3864" s="95">
        <v>0.51</v>
      </c>
      <c r="T3864" s="95">
        <v>2.7</v>
      </c>
      <c r="U3864" s="95">
        <v>0.35</v>
      </c>
      <c r="V3864" s="95">
        <v>0.65</v>
      </c>
      <c r="W3864" s="95">
        <v>2.57</v>
      </c>
      <c r="X3864" s="95">
        <v>-4.13</v>
      </c>
      <c r="Y3864" s="95"/>
      <c r="Z3864" s="74" t="s">
        <v>1111</v>
      </c>
      <c r="AA3864" s="95">
        <v>2.1800000000000002</v>
      </c>
      <c r="AB3864" s="95">
        <v>0.03</v>
      </c>
      <c r="AC3864" s="74" t="s">
        <v>1111</v>
      </c>
      <c r="AD3864" s="95">
        <v>61541080</v>
      </c>
    </row>
    <row r="3865" spans="1:30" x14ac:dyDescent="0.2">
      <c r="A3865" s="74" t="s">
        <v>4972</v>
      </c>
      <c r="B3865" s="95">
        <v>1.03</v>
      </c>
      <c r="C3865" s="95"/>
      <c r="D3865" s="95">
        <v>-4.18</v>
      </c>
      <c r="E3865" s="95">
        <v>1.86</v>
      </c>
      <c r="F3865" s="95">
        <v>1.19</v>
      </c>
      <c r="G3865" s="95">
        <v>4.91</v>
      </c>
      <c r="H3865" s="95">
        <v>-48.31</v>
      </c>
      <c r="I3865" s="95">
        <v>-52.03</v>
      </c>
      <c r="J3865" s="95">
        <v>-4.5</v>
      </c>
      <c r="K3865" s="95">
        <v>-4.4400000000000004</v>
      </c>
      <c r="L3865" s="95">
        <v>0.06</v>
      </c>
      <c r="M3865" s="95">
        <v>-0.02</v>
      </c>
      <c r="N3865" s="95">
        <v>2.17</v>
      </c>
      <c r="O3865" s="95">
        <v>3.77</v>
      </c>
      <c r="P3865" s="95">
        <v>-3.2</v>
      </c>
      <c r="Q3865" s="95">
        <v>2.0099999999999998</v>
      </c>
      <c r="R3865" s="95">
        <v>-44.54</v>
      </c>
      <c r="S3865" s="95">
        <v>-28.49</v>
      </c>
      <c r="T3865" s="95">
        <v>-38.49</v>
      </c>
      <c r="U3865" s="95">
        <v>0.64</v>
      </c>
      <c r="V3865" s="95">
        <v>0.36</v>
      </c>
      <c r="W3865" s="95">
        <v>0.55000000000000004</v>
      </c>
      <c r="X3865" s="95">
        <v>2.9</v>
      </c>
      <c r="Y3865" s="95"/>
      <c r="Z3865" s="74" t="s">
        <v>1111</v>
      </c>
      <c r="AA3865" s="95">
        <v>0.55000000000000004</v>
      </c>
      <c r="AB3865" s="95">
        <v>-0.25</v>
      </c>
      <c r="AC3865" s="74" t="s">
        <v>1111</v>
      </c>
      <c r="AD3865" s="95">
        <v>27807013</v>
      </c>
    </row>
    <row r="3866" spans="1:30" x14ac:dyDescent="0.2">
      <c r="A3866" s="74" t="s">
        <v>4973</v>
      </c>
      <c r="B3866" s="95">
        <v>31.75</v>
      </c>
      <c r="C3866" s="95"/>
      <c r="D3866" s="95">
        <v>-8.01</v>
      </c>
      <c r="E3866" s="95">
        <v>4.1100000000000003</v>
      </c>
      <c r="F3866" s="95">
        <v>2.66</v>
      </c>
      <c r="G3866" s="95">
        <v>100</v>
      </c>
      <c r="H3866" s="95">
        <v>-735.12</v>
      </c>
      <c r="I3866" s="95">
        <v>-735.12</v>
      </c>
      <c r="J3866" s="95">
        <v>-8.01</v>
      </c>
      <c r="K3866" s="95">
        <v>-6.13</v>
      </c>
      <c r="L3866" s="95">
        <v>1.88</v>
      </c>
      <c r="M3866" s="95">
        <v>-0.97</v>
      </c>
      <c r="N3866" s="95">
        <v>58.9</v>
      </c>
      <c r="O3866" s="95">
        <v>5.54</v>
      </c>
      <c r="P3866" s="95">
        <v>-7.59</v>
      </c>
      <c r="Q3866" s="95">
        <v>3.82</v>
      </c>
      <c r="R3866" s="95">
        <v>-51.31</v>
      </c>
      <c r="S3866" s="95">
        <v>-33.17</v>
      </c>
      <c r="T3866" s="95">
        <v>-51.31</v>
      </c>
      <c r="U3866" s="95">
        <v>0.65</v>
      </c>
      <c r="V3866" s="95">
        <v>0.35</v>
      </c>
      <c r="W3866" s="95">
        <v>0.05</v>
      </c>
      <c r="X3866" s="95"/>
      <c r="Y3866" s="95"/>
      <c r="Z3866" s="74" t="s">
        <v>1111</v>
      </c>
      <c r="AA3866" s="95">
        <v>7.72</v>
      </c>
      <c r="AB3866" s="95">
        <v>-3.96</v>
      </c>
      <c r="AC3866" s="74" t="s">
        <v>1111</v>
      </c>
      <c r="AD3866" s="95">
        <v>2230421625</v>
      </c>
    </row>
    <row r="3867" spans="1:30" x14ac:dyDescent="0.2">
      <c r="A3867" s="74" t="s">
        <v>4974</v>
      </c>
      <c r="B3867" s="95">
        <v>12.21</v>
      </c>
      <c r="C3867" s="95"/>
      <c r="D3867" s="95">
        <v>-45.96</v>
      </c>
      <c r="E3867" s="95">
        <v>2.44</v>
      </c>
      <c r="F3867" s="95">
        <v>1.91</v>
      </c>
      <c r="G3867" s="95">
        <v>73.47</v>
      </c>
      <c r="H3867" s="95">
        <v>-11.58</v>
      </c>
      <c r="I3867" s="95">
        <v>-9.61</v>
      </c>
      <c r="J3867" s="95">
        <v>-38.17</v>
      </c>
      <c r="K3867" s="95">
        <v>-23.79</v>
      </c>
      <c r="L3867" s="95">
        <v>14.38</v>
      </c>
      <c r="M3867" s="95">
        <v>-0.92</v>
      </c>
      <c r="N3867" s="95">
        <v>4.42</v>
      </c>
      <c r="O3867" s="95">
        <v>2.5499999999999998</v>
      </c>
      <c r="P3867" s="95">
        <v>-19</v>
      </c>
      <c r="Q3867" s="95">
        <v>6.05</v>
      </c>
      <c r="R3867" s="95">
        <v>-5.3</v>
      </c>
      <c r="S3867" s="95">
        <v>-4.16</v>
      </c>
      <c r="T3867" s="95">
        <v>-6.7</v>
      </c>
      <c r="U3867" s="95">
        <v>0.78</v>
      </c>
      <c r="V3867" s="95">
        <v>0.22</v>
      </c>
      <c r="W3867" s="95">
        <v>0.43</v>
      </c>
      <c r="X3867" s="95">
        <v>15</v>
      </c>
      <c r="Y3867" s="95"/>
      <c r="Z3867" s="74" t="s">
        <v>1111</v>
      </c>
      <c r="AA3867" s="95">
        <v>5.01</v>
      </c>
      <c r="AB3867" s="95">
        <v>-0.27</v>
      </c>
      <c r="AC3867" s="74" t="s">
        <v>1111</v>
      </c>
      <c r="AD3867" s="95">
        <v>172164663</v>
      </c>
    </row>
    <row r="3868" spans="1:30" x14ac:dyDescent="0.2">
      <c r="A3868" s="74" t="s">
        <v>4975</v>
      </c>
      <c r="B3868" s="95">
        <v>29.15</v>
      </c>
      <c r="C3868" s="95"/>
      <c r="D3868" s="95">
        <v>-43.84</v>
      </c>
      <c r="E3868" s="95">
        <v>9.68</v>
      </c>
      <c r="F3868" s="95">
        <v>1.51</v>
      </c>
      <c r="G3868" s="95">
        <v>24.66</v>
      </c>
      <c r="H3868" s="95">
        <v>-3.56</v>
      </c>
      <c r="I3868" s="95">
        <v>-4.6100000000000003</v>
      </c>
      <c r="J3868" s="95">
        <v>-56.73</v>
      </c>
      <c r="K3868" s="95">
        <v>-71.180000000000007</v>
      </c>
      <c r="L3868" s="95">
        <v>-14.44</v>
      </c>
      <c r="M3868" s="95">
        <v>2.4700000000000002</v>
      </c>
      <c r="N3868" s="95">
        <v>2.02</v>
      </c>
      <c r="O3868" s="95">
        <v>3.59</v>
      </c>
      <c r="P3868" s="95">
        <v>-3.95</v>
      </c>
      <c r="Q3868" s="95">
        <v>3.11</v>
      </c>
      <c r="R3868" s="95">
        <v>-22.09</v>
      </c>
      <c r="S3868" s="95">
        <v>-3.44</v>
      </c>
      <c r="T3868" s="95">
        <v>-3.29</v>
      </c>
      <c r="U3868" s="95">
        <v>0.16</v>
      </c>
      <c r="V3868" s="95">
        <v>0.82</v>
      </c>
      <c r="W3868" s="95">
        <v>0.75</v>
      </c>
      <c r="X3868" s="95">
        <v>36.450000000000003</v>
      </c>
      <c r="Y3868" s="95"/>
      <c r="Z3868" s="74" t="s">
        <v>1111</v>
      </c>
      <c r="AA3868" s="95">
        <v>3.01</v>
      </c>
      <c r="AB3868" s="95">
        <v>-0.67</v>
      </c>
      <c r="AC3868" s="74" t="s">
        <v>1111</v>
      </c>
      <c r="AD3868" s="95">
        <v>3077944334</v>
      </c>
    </row>
    <row r="3869" spans="1:30" x14ac:dyDescent="0.2">
      <c r="A3869" s="74" t="s">
        <v>4976</v>
      </c>
      <c r="B3869" s="95">
        <v>2.4</v>
      </c>
      <c r="C3869" s="95"/>
      <c r="D3869" s="95">
        <v>-1.32</v>
      </c>
      <c r="E3869" s="95">
        <v>4.25</v>
      </c>
      <c r="F3869" s="95">
        <v>0.62</v>
      </c>
      <c r="G3869" s="95">
        <v>50.48</v>
      </c>
      <c r="H3869" s="95">
        <v>-91.39</v>
      </c>
      <c r="I3869" s="95">
        <v>-112.4</v>
      </c>
      <c r="J3869" s="95">
        <v>-1.63</v>
      </c>
      <c r="K3869" s="95">
        <v>-1.99</v>
      </c>
      <c r="L3869" s="95">
        <v>-0.36</v>
      </c>
      <c r="M3869" s="95">
        <v>0.94</v>
      </c>
      <c r="N3869" s="95">
        <v>1.49</v>
      </c>
      <c r="O3869" s="95">
        <v>6.51</v>
      </c>
      <c r="P3869" s="95">
        <v>-1.2</v>
      </c>
      <c r="Q3869" s="95">
        <v>1.24</v>
      </c>
      <c r="R3869" s="95">
        <v>-320.99</v>
      </c>
      <c r="S3869" s="95">
        <v>-46.62</v>
      </c>
      <c r="T3869" s="95">
        <v>-68.48</v>
      </c>
      <c r="U3869" s="95">
        <v>0.15</v>
      </c>
      <c r="V3869" s="95">
        <v>0.85</v>
      </c>
      <c r="W3869" s="95">
        <v>0.41</v>
      </c>
      <c r="X3869" s="95">
        <v>635.02</v>
      </c>
      <c r="Y3869" s="95"/>
      <c r="Z3869" s="74" t="s">
        <v>1111</v>
      </c>
      <c r="AA3869" s="95">
        <v>0.56000000000000005</v>
      </c>
      <c r="AB3869" s="95">
        <v>-1.81</v>
      </c>
      <c r="AC3869" s="74" t="s">
        <v>1111</v>
      </c>
      <c r="AD3869" s="95">
        <v>125763840</v>
      </c>
    </row>
    <row r="3870" spans="1:30" x14ac:dyDescent="0.2">
      <c r="A3870" s="74" t="s">
        <v>4977</v>
      </c>
      <c r="B3870" s="95">
        <v>4.3099999999999996</v>
      </c>
      <c r="C3870" s="95"/>
      <c r="D3870" s="95">
        <v>6.63</v>
      </c>
      <c r="E3870" s="95">
        <v>0.92</v>
      </c>
      <c r="F3870" s="95">
        <v>0.14000000000000001</v>
      </c>
      <c r="G3870" s="95">
        <v>2.29</v>
      </c>
      <c r="H3870" s="95">
        <v>41.18</v>
      </c>
      <c r="I3870" s="95">
        <v>13.61</v>
      </c>
      <c r="J3870" s="95">
        <v>2.19</v>
      </c>
      <c r="K3870" s="95">
        <v>5.77</v>
      </c>
      <c r="L3870" s="95">
        <v>3.58</v>
      </c>
      <c r="M3870" s="95">
        <v>1.5</v>
      </c>
      <c r="N3870" s="95">
        <v>0.9</v>
      </c>
      <c r="O3870" s="95">
        <v>19.52</v>
      </c>
      <c r="P3870" s="95">
        <v>-0.16</v>
      </c>
      <c r="Q3870" s="95">
        <v>1.05</v>
      </c>
      <c r="R3870" s="95">
        <v>13.82</v>
      </c>
      <c r="S3870" s="95">
        <v>2.04</v>
      </c>
      <c r="T3870" s="95">
        <v>8.76</v>
      </c>
      <c r="U3870" s="95">
        <v>0.15</v>
      </c>
      <c r="V3870" s="95">
        <v>0.85</v>
      </c>
      <c r="W3870" s="95">
        <v>0.15</v>
      </c>
      <c r="X3870" s="95">
        <v>-21.3</v>
      </c>
      <c r="Y3870" s="95"/>
      <c r="Z3870" s="74" t="s">
        <v>1111</v>
      </c>
      <c r="AA3870" s="95">
        <v>4.7</v>
      </c>
      <c r="AB3870" s="95">
        <v>0.65</v>
      </c>
      <c r="AC3870" s="74" t="s">
        <v>1111</v>
      </c>
      <c r="AD3870" s="95">
        <v>93998514</v>
      </c>
    </row>
    <row r="3871" spans="1:30" x14ac:dyDescent="0.2">
      <c r="A3871" s="74" t="s">
        <v>4978</v>
      </c>
      <c r="B3871" s="95">
        <v>23.15</v>
      </c>
      <c r="C3871" s="95"/>
      <c r="D3871" s="95">
        <v>35.61</v>
      </c>
      <c r="E3871" s="95">
        <v>4.92</v>
      </c>
      <c r="F3871" s="95">
        <v>0.73</v>
      </c>
      <c r="G3871" s="95">
        <v>2.29</v>
      </c>
      <c r="H3871" s="95">
        <v>41.18</v>
      </c>
      <c r="I3871" s="95">
        <v>13.61</v>
      </c>
      <c r="J3871" s="95">
        <v>11.77</v>
      </c>
      <c r="K3871" s="95">
        <v>5.77</v>
      </c>
      <c r="L3871" s="95">
        <v>3.58</v>
      </c>
      <c r="M3871" s="95">
        <v>1.5</v>
      </c>
      <c r="N3871" s="95">
        <v>4.8499999999999996</v>
      </c>
      <c r="O3871" s="95">
        <v>104.86</v>
      </c>
      <c r="P3871" s="95">
        <v>-0.86</v>
      </c>
      <c r="Q3871" s="95">
        <v>1.05</v>
      </c>
      <c r="R3871" s="95">
        <v>13.82</v>
      </c>
      <c r="S3871" s="95">
        <v>2.04</v>
      </c>
      <c r="T3871" s="95">
        <v>8.76</v>
      </c>
      <c r="U3871" s="95">
        <v>0.15</v>
      </c>
      <c r="V3871" s="95">
        <v>0.85</v>
      </c>
      <c r="W3871" s="95">
        <v>0.15</v>
      </c>
      <c r="X3871" s="95">
        <v>-21.3</v>
      </c>
      <c r="Y3871" s="95"/>
      <c r="Z3871" s="74" t="s">
        <v>1111</v>
      </c>
      <c r="AA3871" s="95">
        <v>4.7</v>
      </c>
      <c r="AB3871" s="95">
        <v>0.65</v>
      </c>
      <c r="AC3871" s="74" t="s">
        <v>1111</v>
      </c>
      <c r="AD3871" s="95">
        <v>93998514</v>
      </c>
    </row>
    <row r="3872" spans="1:30" x14ac:dyDescent="0.2">
      <c r="A3872" s="74" t="s">
        <v>4979</v>
      </c>
      <c r="B3872" s="95">
        <v>22.06</v>
      </c>
      <c r="C3872" s="95">
        <v>2.4700000000000002</v>
      </c>
      <c r="D3872" s="95">
        <v>7.12</v>
      </c>
      <c r="E3872" s="95">
        <v>0.93</v>
      </c>
      <c r="F3872" s="95">
        <v>0.49</v>
      </c>
      <c r="G3872" s="95">
        <v>88.77</v>
      </c>
      <c r="H3872" s="95">
        <v>57.43</v>
      </c>
      <c r="I3872" s="95">
        <v>40.78</v>
      </c>
      <c r="J3872" s="95">
        <v>5.0599999999999996</v>
      </c>
      <c r="K3872" s="95">
        <v>6.24</v>
      </c>
      <c r="L3872" s="95">
        <v>1.18</v>
      </c>
      <c r="M3872" s="95">
        <v>0.22</v>
      </c>
      <c r="N3872" s="95">
        <v>2.9</v>
      </c>
      <c r="O3872" s="95"/>
      <c r="P3872" s="95">
        <v>-0.49</v>
      </c>
      <c r="Q3872" s="95"/>
      <c r="R3872" s="95">
        <v>13.04</v>
      </c>
      <c r="S3872" s="95">
        <v>6.9</v>
      </c>
      <c r="T3872" s="95">
        <v>10.74</v>
      </c>
      <c r="U3872" s="95">
        <v>0.53</v>
      </c>
      <c r="V3872" s="95">
        <v>0.47</v>
      </c>
      <c r="W3872" s="95">
        <v>0.17</v>
      </c>
      <c r="X3872" s="95">
        <v>3.81</v>
      </c>
      <c r="Y3872" s="95">
        <v>6.53</v>
      </c>
      <c r="Z3872" s="74" t="s">
        <v>1111</v>
      </c>
      <c r="AA3872" s="95">
        <v>23.74</v>
      </c>
      <c r="AB3872" s="95">
        <v>3.1</v>
      </c>
      <c r="AC3872" s="74" t="s">
        <v>1111</v>
      </c>
      <c r="AD3872" s="95">
        <v>3954294855</v>
      </c>
    </row>
    <row r="3873" spans="1:30" x14ac:dyDescent="0.2">
      <c r="A3873" s="74" t="s">
        <v>4980</v>
      </c>
      <c r="B3873" s="95">
        <v>26.56</v>
      </c>
      <c r="C3873" s="95"/>
      <c r="D3873" s="95">
        <v>41.13</v>
      </c>
      <c r="E3873" s="95">
        <v>6.31</v>
      </c>
      <c r="F3873" s="95">
        <v>0.69</v>
      </c>
      <c r="G3873" s="95">
        <v>15.45</v>
      </c>
      <c r="H3873" s="95">
        <v>9.4</v>
      </c>
      <c r="I3873" s="95">
        <v>2.66</v>
      </c>
      <c r="J3873" s="95">
        <v>11.64</v>
      </c>
      <c r="K3873" s="95">
        <v>16.61</v>
      </c>
      <c r="L3873" s="95">
        <v>4.97</v>
      </c>
      <c r="M3873" s="95">
        <v>2.7</v>
      </c>
      <c r="N3873" s="95">
        <v>1.0900000000000001</v>
      </c>
      <c r="O3873" s="95">
        <v>-45.06</v>
      </c>
      <c r="P3873" s="95">
        <v>-0.83</v>
      </c>
      <c r="Q3873" s="95">
        <v>0.92</v>
      </c>
      <c r="R3873" s="95">
        <v>15.35</v>
      </c>
      <c r="S3873" s="95">
        <v>1.69</v>
      </c>
      <c r="T3873" s="95">
        <v>10.53</v>
      </c>
      <c r="U3873" s="95">
        <v>0.11</v>
      </c>
      <c r="V3873" s="95">
        <v>0.89</v>
      </c>
      <c r="W3873" s="95">
        <v>0.63</v>
      </c>
      <c r="X3873" s="95">
        <v>6.28</v>
      </c>
      <c r="Y3873" s="95"/>
      <c r="Z3873" s="74" t="s">
        <v>1111</v>
      </c>
      <c r="AA3873" s="95">
        <v>4.21</v>
      </c>
      <c r="AB3873" s="95">
        <v>0.65</v>
      </c>
      <c r="AC3873" s="74" t="s">
        <v>1111</v>
      </c>
      <c r="AD3873" s="95">
        <v>1419278752</v>
      </c>
    </row>
    <row r="3874" spans="1:30" x14ac:dyDescent="0.2">
      <c r="A3874" s="74" t="s">
        <v>4981</v>
      </c>
      <c r="B3874" s="95">
        <v>48.06</v>
      </c>
      <c r="C3874" s="95">
        <v>3.41</v>
      </c>
      <c r="D3874" s="95">
        <v>33.130000000000003</v>
      </c>
      <c r="E3874" s="95">
        <v>1.08</v>
      </c>
      <c r="F3874" s="95">
        <v>0.46</v>
      </c>
      <c r="G3874" s="95">
        <v>26.23</v>
      </c>
      <c r="H3874" s="95">
        <v>5.87</v>
      </c>
      <c r="I3874" s="95">
        <v>2.64</v>
      </c>
      <c r="J3874" s="95">
        <v>14.9</v>
      </c>
      <c r="K3874" s="95">
        <v>18.47</v>
      </c>
      <c r="L3874" s="95">
        <v>3.57</v>
      </c>
      <c r="M3874" s="95">
        <v>0.26</v>
      </c>
      <c r="N3874" s="95">
        <v>0.88</v>
      </c>
      <c r="O3874" s="95">
        <v>6.78</v>
      </c>
      <c r="P3874" s="95">
        <v>-0.64</v>
      </c>
      <c r="Q3874" s="95">
        <v>1.32</v>
      </c>
      <c r="R3874" s="95">
        <v>3.25</v>
      </c>
      <c r="S3874" s="95">
        <v>1.4</v>
      </c>
      <c r="T3874" s="95">
        <v>3.72</v>
      </c>
      <c r="U3874" s="95">
        <v>0.43</v>
      </c>
      <c r="V3874" s="95">
        <v>0.56999999999999995</v>
      </c>
      <c r="W3874" s="95">
        <v>0.53</v>
      </c>
      <c r="X3874" s="95">
        <v>-7.88</v>
      </c>
      <c r="Y3874" s="95"/>
      <c r="Z3874" s="74" t="s">
        <v>1111</v>
      </c>
      <c r="AA3874" s="95">
        <v>44.65</v>
      </c>
      <c r="AB3874" s="95">
        <v>1.45</v>
      </c>
      <c r="AC3874" s="74" t="s">
        <v>1111</v>
      </c>
      <c r="AD3874" s="95">
        <v>184317131178</v>
      </c>
    </row>
    <row r="3875" spans="1:30" x14ac:dyDescent="0.2">
      <c r="A3875" s="74" t="s">
        <v>4982</v>
      </c>
      <c r="B3875" s="95">
        <v>7.04</v>
      </c>
      <c r="C3875" s="95"/>
      <c r="D3875" s="95">
        <v>-4.3899999999999997</v>
      </c>
      <c r="E3875" s="95">
        <v>-1.37</v>
      </c>
      <c r="F3875" s="95">
        <v>1.79</v>
      </c>
      <c r="G3875" s="95">
        <v>91.82</v>
      </c>
      <c r="H3875" s="95">
        <v>-24.01</v>
      </c>
      <c r="I3875" s="95">
        <v>-33.369999999999997</v>
      </c>
      <c r="J3875" s="95">
        <v>-6.1</v>
      </c>
      <c r="K3875" s="95">
        <v>-10.27</v>
      </c>
      <c r="L3875" s="95">
        <v>-4.17</v>
      </c>
      <c r="M3875" s="95"/>
      <c r="N3875" s="95">
        <v>1.46</v>
      </c>
      <c r="O3875" s="95">
        <v>3.81</v>
      </c>
      <c r="P3875" s="95">
        <v>-38.28</v>
      </c>
      <c r="Q3875" s="95">
        <v>1.97</v>
      </c>
      <c r="R3875" s="95">
        <v>-31.32</v>
      </c>
      <c r="S3875" s="95">
        <v>-40.81</v>
      </c>
      <c r="T3875" s="95">
        <v>-57.07</v>
      </c>
      <c r="U3875" s="95">
        <v>-1.3</v>
      </c>
      <c r="V3875" s="95">
        <v>2.2999999999999998</v>
      </c>
      <c r="W3875" s="95">
        <v>1.22</v>
      </c>
      <c r="X3875" s="95"/>
      <c r="Y3875" s="95"/>
      <c r="Z3875" s="74" t="s">
        <v>1111</v>
      </c>
      <c r="AA3875" s="95">
        <v>-5.12</v>
      </c>
      <c r="AB3875" s="95">
        <v>-1.6</v>
      </c>
      <c r="AC3875" s="74" t="s">
        <v>1111</v>
      </c>
      <c r="AD3875" s="95">
        <v>333289088</v>
      </c>
    </row>
    <row r="3876" spans="1:30" x14ac:dyDescent="0.2">
      <c r="A3876" s="74" t="s">
        <v>4983</v>
      </c>
      <c r="B3876" s="95">
        <v>27.94</v>
      </c>
      <c r="C3876" s="95"/>
      <c r="D3876" s="95">
        <v>637.34</v>
      </c>
      <c r="E3876" s="95">
        <v>7.3</v>
      </c>
      <c r="F3876" s="95">
        <v>6.68</v>
      </c>
      <c r="G3876" s="95">
        <v>73.73</v>
      </c>
      <c r="H3876" s="95">
        <v>1.35</v>
      </c>
      <c r="I3876" s="95">
        <v>1.35</v>
      </c>
      <c r="J3876" s="95">
        <v>637.34</v>
      </c>
      <c r="K3876" s="95">
        <v>613.59</v>
      </c>
      <c r="L3876" s="95">
        <v>-23.75</v>
      </c>
      <c r="M3876" s="95">
        <v>-0.27</v>
      </c>
      <c r="N3876" s="95">
        <v>8.61</v>
      </c>
      <c r="O3876" s="95">
        <v>24.04</v>
      </c>
      <c r="P3876" s="95">
        <v>-10.06</v>
      </c>
      <c r="Q3876" s="95">
        <v>5.77</v>
      </c>
      <c r="R3876" s="95">
        <v>1.1499999999999999</v>
      </c>
      <c r="S3876" s="95">
        <v>1.05</v>
      </c>
      <c r="T3876" s="95">
        <v>1.1499999999999999</v>
      </c>
      <c r="U3876" s="95">
        <v>0.91</v>
      </c>
      <c r="V3876" s="95">
        <v>0.09</v>
      </c>
      <c r="W3876" s="95">
        <v>0.78</v>
      </c>
      <c r="X3876" s="95"/>
      <c r="Y3876" s="95"/>
      <c r="Z3876" s="74" t="s">
        <v>1111</v>
      </c>
      <c r="AA3876" s="95">
        <v>3.83</v>
      </c>
      <c r="AB3876" s="95">
        <v>0.04</v>
      </c>
      <c r="AC3876" s="74" t="s">
        <v>1111</v>
      </c>
      <c r="AD3876" s="95">
        <v>359462070</v>
      </c>
    </row>
    <row r="3877" spans="1:30" x14ac:dyDescent="0.2">
      <c r="A3877" s="74" t="s">
        <v>4984</v>
      </c>
      <c r="B3877" s="95">
        <v>32.74</v>
      </c>
      <c r="C3877" s="95"/>
      <c r="D3877" s="95">
        <v>101.58</v>
      </c>
      <c r="E3877" s="95">
        <v>4.0199999999999996</v>
      </c>
      <c r="F3877" s="95">
        <v>2.42</v>
      </c>
      <c r="G3877" s="95">
        <v>81.739999999999995</v>
      </c>
      <c r="H3877" s="95">
        <v>4.9800000000000004</v>
      </c>
      <c r="I3877" s="95">
        <v>5.53</v>
      </c>
      <c r="J3877" s="95">
        <v>112.88</v>
      </c>
      <c r="K3877" s="95">
        <v>89.46</v>
      </c>
      <c r="L3877" s="95">
        <v>-23.43</v>
      </c>
      <c r="M3877" s="95">
        <v>-0.83</v>
      </c>
      <c r="N3877" s="95">
        <v>5.62</v>
      </c>
      <c r="O3877" s="95">
        <v>7.48</v>
      </c>
      <c r="P3877" s="95">
        <v>-5.7</v>
      </c>
      <c r="Q3877" s="95">
        <v>2.29</v>
      </c>
      <c r="R3877" s="95">
        <v>3.96</v>
      </c>
      <c r="S3877" s="95">
        <v>2.39</v>
      </c>
      <c r="T3877" s="95">
        <v>2.0499999999999998</v>
      </c>
      <c r="U3877" s="95">
        <v>0.6</v>
      </c>
      <c r="V3877" s="95">
        <v>0.4</v>
      </c>
      <c r="W3877" s="95">
        <v>0.43</v>
      </c>
      <c r="X3877" s="95">
        <v>2.92</v>
      </c>
      <c r="Y3877" s="95">
        <v>-12.3</v>
      </c>
      <c r="Z3877" s="74" t="s">
        <v>1111</v>
      </c>
      <c r="AA3877" s="95">
        <v>8.15</v>
      </c>
      <c r="AB3877" s="95">
        <v>0.32</v>
      </c>
      <c r="AC3877" s="74" t="s">
        <v>1111</v>
      </c>
      <c r="AD3877" s="95">
        <v>1505997438</v>
      </c>
    </row>
    <row r="3878" spans="1:30" x14ac:dyDescent="0.2">
      <c r="A3878" s="74" t="s">
        <v>4985</v>
      </c>
      <c r="B3878" s="95">
        <v>58.98</v>
      </c>
      <c r="C3878" s="95">
        <v>1.43</v>
      </c>
      <c r="D3878" s="95">
        <v>41.46</v>
      </c>
      <c r="E3878" s="95">
        <v>4.08</v>
      </c>
      <c r="F3878" s="95">
        <v>2.61</v>
      </c>
      <c r="G3878" s="95">
        <v>53.43</v>
      </c>
      <c r="H3878" s="95">
        <v>16.14</v>
      </c>
      <c r="I3878" s="95">
        <v>8.84</v>
      </c>
      <c r="J3878" s="95">
        <v>22.7</v>
      </c>
      <c r="K3878" s="95">
        <v>21.98</v>
      </c>
      <c r="L3878" s="95">
        <v>-0.72</v>
      </c>
      <c r="M3878" s="95">
        <v>-0.13</v>
      </c>
      <c r="N3878" s="95">
        <v>3.66</v>
      </c>
      <c r="O3878" s="95">
        <v>10.81</v>
      </c>
      <c r="P3878" s="95">
        <v>-6.09</v>
      </c>
      <c r="Q3878" s="95">
        <v>1.74</v>
      </c>
      <c r="R3878" s="95">
        <v>9.85</v>
      </c>
      <c r="S3878" s="95">
        <v>6.31</v>
      </c>
      <c r="T3878" s="95">
        <v>13.03</v>
      </c>
      <c r="U3878" s="95">
        <v>0.64</v>
      </c>
      <c r="V3878" s="95">
        <v>0.36</v>
      </c>
      <c r="W3878" s="95">
        <v>0.71</v>
      </c>
      <c r="X3878" s="95">
        <v>2.13</v>
      </c>
      <c r="Y3878" s="95">
        <v>-4.8099999999999996</v>
      </c>
      <c r="Z3878" s="74" t="s">
        <v>1111</v>
      </c>
      <c r="AA3878" s="95">
        <v>14.44</v>
      </c>
      <c r="AB3878" s="95">
        <v>1.42</v>
      </c>
      <c r="AC3878" s="74" t="s">
        <v>1111</v>
      </c>
      <c r="AD3878" s="95">
        <v>9783926790</v>
      </c>
    </row>
    <row r="3879" spans="1:30" x14ac:dyDescent="0.2">
      <c r="A3879" s="74" t="s">
        <v>4986</v>
      </c>
      <c r="B3879" s="95">
        <v>284.11</v>
      </c>
      <c r="C3879" s="95">
        <v>2.1800000000000002</v>
      </c>
      <c r="D3879" s="95">
        <v>11.05</v>
      </c>
      <c r="E3879" s="95">
        <v>1.1200000000000001</v>
      </c>
      <c r="F3879" s="95">
        <v>0.31</v>
      </c>
      <c r="G3879" s="95">
        <v>11.17</v>
      </c>
      <c r="H3879" s="95">
        <v>10.66</v>
      </c>
      <c r="I3879" s="95">
        <v>8.7899999999999991</v>
      </c>
      <c r="J3879" s="95">
        <v>9.1199999999999992</v>
      </c>
      <c r="K3879" s="95">
        <v>9.3800000000000008</v>
      </c>
      <c r="L3879" s="95">
        <v>0.26</v>
      </c>
      <c r="M3879" s="95">
        <v>0.03</v>
      </c>
      <c r="N3879" s="95">
        <v>0.97</v>
      </c>
      <c r="O3879" s="95"/>
      <c r="P3879" s="95">
        <v>-0.31</v>
      </c>
      <c r="Q3879" s="95"/>
      <c r="R3879" s="95">
        <v>10.14</v>
      </c>
      <c r="S3879" s="95">
        <v>2.76</v>
      </c>
      <c r="T3879" s="95">
        <v>8.8800000000000008</v>
      </c>
      <c r="U3879" s="95">
        <v>0.27</v>
      </c>
      <c r="V3879" s="95">
        <v>0.73</v>
      </c>
      <c r="W3879" s="95">
        <v>0.31</v>
      </c>
      <c r="X3879" s="95">
        <v>11.08</v>
      </c>
      <c r="Y3879" s="95">
        <v>-12.06</v>
      </c>
      <c r="Z3879" s="74" t="s">
        <v>1111</v>
      </c>
      <c r="AA3879" s="95">
        <v>253.46</v>
      </c>
      <c r="AB3879" s="95">
        <v>25.7</v>
      </c>
      <c r="AC3879" s="74" t="s">
        <v>1111</v>
      </c>
      <c r="AD3879" s="95">
        <v>11185126590</v>
      </c>
    </row>
    <row r="3880" spans="1:30" x14ac:dyDescent="0.2">
      <c r="A3880" s="74" t="s">
        <v>4987</v>
      </c>
      <c r="B3880" s="95">
        <v>9.69</v>
      </c>
      <c r="C3880" s="95"/>
      <c r="D3880" s="95">
        <v>-3.81</v>
      </c>
      <c r="E3880" s="95">
        <v>8.09</v>
      </c>
      <c r="F3880" s="95">
        <v>1.1599999999999999</v>
      </c>
      <c r="G3880" s="95">
        <v>60.09</v>
      </c>
      <c r="H3880" s="95">
        <v>-53.15</v>
      </c>
      <c r="I3880" s="95">
        <v>-57.54</v>
      </c>
      <c r="J3880" s="95">
        <v>-4.12</v>
      </c>
      <c r="K3880" s="95">
        <v>-3.66</v>
      </c>
      <c r="L3880" s="95">
        <v>0.46</v>
      </c>
      <c r="M3880" s="95">
        <v>-0.91</v>
      </c>
      <c r="N3880" s="95">
        <v>2.19</v>
      </c>
      <c r="O3880" s="95">
        <v>2.4300000000000002</v>
      </c>
      <c r="P3880" s="95">
        <v>-3.83</v>
      </c>
      <c r="Q3880" s="95">
        <v>3.19</v>
      </c>
      <c r="R3880" s="95">
        <v>-212.48</v>
      </c>
      <c r="S3880" s="95">
        <v>-30.5</v>
      </c>
      <c r="T3880" s="95">
        <v>-47.79</v>
      </c>
      <c r="U3880" s="95">
        <v>0.14000000000000001</v>
      </c>
      <c r="V3880" s="95">
        <v>0.86</v>
      </c>
      <c r="W3880" s="95">
        <v>0.53</v>
      </c>
      <c r="X3880" s="95"/>
      <c r="Y3880" s="95"/>
      <c r="Z3880" s="74" t="s">
        <v>1111</v>
      </c>
      <c r="AA3880" s="95">
        <v>1.2</v>
      </c>
      <c r="AB3880" s="95">
        <v>-2.5499999999999998</v>
      </c>
      <c r="AC3880" s="74" t="s">
        <v>1111</v>
      </c>
      <c r="AD3880" s="95">
        <v>895237782</v>
      </c>
    </row>
    <row r="3881" spans="1:30" x14ac:dyDescent="0.2">
      <c r="A3881" s="74" t="s">
        <v>4988</v>
      </c>
      <c r="B3881" s="95">
        <v>0.48</v>
      </c>
      <c r="C3881" s="95"/>
      <c r="D3881" s="95">
        <v>-2.89</v>
      </c>
      <c r="E3881" s="95">
        <v>0.37</v>
      </c>
      <c r="F3881" s="95">
        <v>7.0000000000000007E-2</v>
      </c>
      <c r="G3881" s="95">
        <v>43.4</v>
      </c>
      <c r="H3881" s="95">
        <v>-4.6399999999999997</v>
      </c>
      <c r="I3881" s="95">
        <v>-5.48</v>
      </c>
      <c r="J3881" s="95">
        <v>-3.41</v>
      </c>
      <c r="K3881" s="95">
        <v>2.42</v>
      </c>
      <c r="L3881" s="95">
        <v>5.82</v>
      </c>
      <c r="M3881" s="95">
        <v>-0.64</v>
      </c>
      <c r="N3881" s="95">
        <v>0.16</v>
      </c>
      <c r="O3881" s="95">
        <v>-0.69</v>
      </c>
      <c r="P3881" s="95">
        <v>-0.11</v>
      </c>
      <c r="Q3881" s="95">
        <v>0.76</v>
      </c>
      <c r="R3881" s="95">
        <v>-12.9</v>
      </c>
      <c r="S3881" s="95">
        <v>-2.4900000000000002</v>
      </c>
      <c r="T3881" s="95">
        <v>-6.17</v>
      </c>
      <c r="U3881" s="95">
        <v>0.19</v>
      </c>
      <c r="V3881" s="95">
        <v>0.81</v>
      </c>
      <c r="W3881" s="95">
        <v>0.45</v>
      </c>
      <c r="X3881" s="95"/>
      <c r="Y3881" s="95"/>
      <c r="Z3881" s="74" t="s">
        <v>1111</v>
      </c>
      <c r="AA3881" s="95">
        <v>1.29</v>
      </c>
      <c r="AB3881" s="95">
        <v>-0.17</v>
      </c>
      <c r="AC3881" s="74" t="s">
        <v>1111</v>
      </c>
      <c r="AD3881" s="95">
        <v>27111792</v>
      </c>
    </row>
    <row r="3882" spans="1:30" x14ac:dyDescent="0.2">
      <c r="A3882" s="74" t="s">
        <v>4989</v>
      </c>
      <c r="B3882" s="95">
        <v>0.31</v>
      </c>
      <c r="C3882" s="95"/>
      <c r="D3882" s="95">
        <v>-1.96</v>
      </c>
      <c r="E3882" s="95">
        <v>3.55</v>
      </c>
      <c r="F3882" s="95">
        <v>1.05</v>
      </c>
      <c r="G3882" s="95">
        <v>30.56</v>
      </c>
      <c r="H3882" s="95">
        <v>-28.96</v>
      </c>
      <c r="I3882" s="95">
        <v>-31.15</v>
      </c>
      <c r="J3882" s="95">
        <v>-2.11</v>
      </c>
      <c r="K3882" s="95">
        <v>-2.64</v>
      </c>
      <c r="L3882" s="95">
        <v>-0.53</v>
      </c>
      <c r="M3882" s="95">
        <v>0.89</v>
      </c>
      <c r="N3882" s="95">
        <v>0.61</v>
      </c>
      <c r="O3882" s="95">
        <v>4.09</v>
      </c>
      <c r="P3882" s="95">
        <v>-19.22</v>
      </c>
      <c r="Q3882" s="95">
        <v>1.37</v>
      </c>
      <c r="R3882" s="95">
        <v>-180.91</v>
      </c>
      <c r="S3882" s="95">
        <v>-53.34</v>
      </c>
      <c r="T3882" s="95">
        <v>-83.71</v>
      </c>
      <c r="U3882" s="95">
        <v>0.28999999999999998</v>
      </c>
      <c r="V3882" s="95">
        <v>0.71</v>
      </c>
      <c r="W3882" s="95">
        <v>1.71</v>
      </c>
      <c r="X3882" s="95">
        <v>-1.96</v>
      </c>
      <c r="Y3882" s="95"/>
      <c r="Z3882" s="74" t="s">
        <v>1111</v>
      </c>
      <c r="AA3882" s="95">
        <v>0.09</v>
      </c>
      <c r="AB3882" s="95">
        <v>-0.16</v>
      </c>
      <c r="AC3882" s="74" t="s">
        <v>1111</v>
      </c>
      <c r="AD3882" s="95">
        <v>29056083</v>
      </c>
    </row>
    <row r="3883" spans="1:30" x14ac:dyDescent="0.2">
      <c r="A3883" s="74" t="s">
        <v>4990</v>
      </c>
      <c r="B3883" s="95">
        <v>1.41</v>
      </c>
      <c r="C3883" s="95"/>
      <c r="D3883" s="95">
        <v>-22.77</v>
      </c>
      <c r="E3883" s="95">
        <v>10.19</v>
      </c>
      <c r="F3883" s="95">
        <v>8.6300000000000008</v>
      </c>
      <c r="G3883" s="95">
        <v>100</v>
      </c>
      <c r="H3883" s="95">
        <v>-164.78</v>
      </c>
      <c r="I3883" s="95">
        <v>-164.78</v>
      </c>
      <c r="J3883" s="95">
        <v>-22.77</v>
      </c>
      <c r="K3883" s="95">
        <v>-21.24</v>
      </c>
      <c r="L3883" s="95">
        <v>1.53</v>
      </c>
      <c r="M3883" s="95">
        <v>-0.69</v>
      </c>
      <c r="N3883" s="95">
        <v>37.520000000000003</v>
      </c>
      <c r="O3883" s="95">
        <v>10.5</v>
      </c>
      <c r="P3883" s="95">
        <v>-69.13</v>
      </c>
      <c r="Q3883" s="95">
        <v>16.29</v>
      </c>
      <c r="R3883" s="95">
        <v>-44.74</v>
      </c>
      <c r="S3883" s="95">
        <v>-37.880000000000003</v>
      </c>
      <c r="T3883" s="95">
        <v>-44.74</v>
      </c>
      <c r="U3883" s="95">
        <v>0.85</v>
      </c>
      <c r="V3883" s="95">
        <v>0.15</v>
      </c>
      <c r="W3883" s="95">
        <v>0.23</v>
      </c>
      <c r="X3883" s="95">
        <v>-16.239999999999998</v>
      </c>
      <c r="Y3883" s="95"/>
      <c r="Z3883" s="74" t="s">
        <v>1111</v>
      </c>
      <c r="AA3883" s="95">
        <v>0.14000000000000001</v>
      </c>
      <c r="AB3883" s="95">
        <v>-0.06</v>
      </c>
      <c r="AC3883" s="74" t="s">
        <v>1111</v>
      </c>
      <c r="AD3883" s="95">
        <v>44310560</v>
      </c>
    </row>
    <row r="3884" spans="1:30" x14ac:dyDescent="0.2">
      <c r="A3884" s="74" t="s">
        <v>4991</v>
      </c>
      <c r="B3884" s="95">
        <v>41.23</v>
      </c>
      <c r="C3884" s="95"/>
      <c r="D3884" s="95">
        <v>11.66</v>
      </c>
      <c r="E3884" s="95">
        <v>1.24</v>
      </c>
      <c r="F3884" s="95">
        <v>0.85</v>
      </c>
      <c r="G3884" s="95">
        <v>11.89</v>
      </c>
      <c r="H3884" s="95">
        <v>7</v>
      </c>
      <c r="I3884" s="95">
        <v>6.12</v>
      </c>
      <c r="J3884" s="95">
        <v>10.199999999999999</v>
      </c>
      <c r="K3884" s="95">
        <v>8.42</v>
      </c>
      <c r="L3884" s="95">
        <v>-1.78</v>
      </c>
      <c r="M3884" s="95">
        <v>-0.22</v>
      </c>
      <c r="N3884" s="95">
        <v>0.71</v>
      </c>
      <c r="O3884" s="95">
        <v>1.53</v>
      </c>
      <c r="P3884" s="95">
        <v>-2.34</v>
      </c>
      <c r="Q3884" s="95">
        <v>7.76</v>
      </c>
      <c r="R3884" s="95">
        <v>10.61</v>
      </c>
      <c r="S3884" s="95">
        <v>7.27</v>
      </c>
      <c r="T3884" s="95">
        <v>8.89</v>
      </c>
      <c r="U3884" s="95">
        <v>0.69</v>
      </c>
      <c r="V3884" s="95">
        <v>0.31</v>
      </c>
      <c r="W3884" s="95">
        <v>1.19</v>
      </c>
      <c r="X3884" s="95">
        <v>9.0299999999999994</v>
      </c>
      <c r="Y3884" s="95"/>
      <c r="Z3884" s="74" t="s">
        <v>1111</v>
      </c>
      <c r="AA3884" s="95">
        <v>33.33</v>
      </c>
      <c r="AB3884" s="95">
        <v>3.54</v>
      </c>
      <c r="AC3884" s="74" t="s">
        <v>1111</v>
      </c>
      <c r="AD3884" s="95">
        <v>2072652715</v>
      </c>
    </row>
    <row r="3885" spans="1:30" x14ac:dyDescent="0.2">
      <c r="A3885" s="74" t="s">
        <v>4992</v>
      </c>
      <c r="B3885" s="95">
        <v>621.48</v>
      </c>
      <c r="C3885" s="95"/>
      <c r="D3885" s="95">
        <v>6.89</v>
      </c>
      <c r="E3885" s="95">
        <v>3.87</v>
      </c>
      <c r="F3885" s="95">
        <v>2.82</v>
      </c>
      <c r="G3885" s="95">
        <v>65.31</v>
      </c>
      <c r="H3885" s="95">
        <v>38.51</v>
      </c>
      <c r="I3885" s="95">
        <v>31.43</v>
      </c>
      <c r="J3885" s="95">
        <v>5.62</v>
      </c>
      <c r="K3885" s="95">
        <v>5.36</v>
      </c>
      <c r="L3885" s="95">
        <v>-0.26</v>
      </c>
      <c r="M3885" s="95">
        <v>-0.18</v>
      </c>
      <c r="N3885" s="95">
        <v>2.16</v>
      </c>
      <c r="O3885" s="95">
        <v>6.64</v>
      </c>
      <c r="P3885" s="95">
        <v>-6.75</v>
      </c>
      <c r="Q3885" s="95">
        <v>3.71</v>
      </c>
      <c r="R3885" s="95">
        <v>56.21</v>
      </c>
      <c r="S3885" s="95">
        <v>40.98</v>
      </c>
      <c r="T3885" s="95">
        <v>49.71</v>
      </c>
      <c r="U3885" s="95">
        <v>0.73</v>
      </c>
      <c r="V3885" s="95">
        <v>0.27</v>
      </c>
      <c r="W3885" s="95">
        <v>1.3</v>
      </c>
      <c r="X3885" s="95">
        <v>76.83</v>
      </c>
      <c r="Y3885" s="95">
        <v>82.92</v>
      </c>
      <c r="Z3885" s="74" t="s">
        <v>1111</v>
      </c>
      <c r="AA3885" s="95">
        <v>160.47999999999999</v>
      </c>
      <c r="AB3885" s="95">
        <v>90.2</v>
      </c>
      <c r="AC3885" s="74" t="s">
        <v>1111</v>
      </c>
      <c r="AD3885" s="95">
        <v>66810013320</v>
      </c>
    </row>
    <row r="3886" spans="1:30" x14ac:dyDescent="0.2">
      <c r="A3886" s="74" t="s">
        <v>4993</v>
      </c>
      <c r="B3886" s="95">
        <v>4.5599999999999996</v>
      </c>
      <c r="C3886" s="95"/>
      <c r="D3886" s="95">
        <v>-8.76</v>
      </c>
      <c r="E3886" s="95">
        <v>1.88</v>
      </c>
      <c r="F3886" s="95">
        <v>1.51</v>
      </c>
      <c r="G3886" s="95">
        <v>60.6</v>
      </c>
      <c r="H3886" s="95">
        <v>-162.19</v>
      </c>
      <c r="I3886" s="95">
        <v>-164.19</v>
      </c>
      <c r="J3886" s="95">
        <v>-8.8699999999999992</v>
      </c>
      <c r="K3886" s="95">
        <v>-7.36</v>
      </c>
      <c r="L3886" s="95">
        <v>1.51</v>
      </c>
      <c r="M3886" s="95">
        <v>-0.32</v>
      </c>
      <c r="N3886" s="95">
        <v>14.39</v>
      </c>
      <c r="O3886" s="95">
        <v>7.14</v>
      </c>
      <c r="P3886" s="95">
        <v>-2.23</v>
      </c>
      <c r="Q3886" s="95">
        <v>2.89</v>
      </c>
      <c r="R3886" s="95">
        <v>-21.44</v>
      </c>
      <c r="S3886" s="95">
        <v>-17.25</v>
      </c>
      <c r="T3886" s="95">
        <v>-20.81</v>
      </c>
      <c r="U3886" s="95">
        <v>0.8</v>
      </c>
      <c r="V3886" s="95">
        <v>0.2</v>
      </c>
      <c r="W3886" s="95">
        <v>0.11</v>
      </c>
      <c r="X3886" s="95"/>
      <c r="Y3886" s="95"/>
      <c r="Z3886" s="74" t="s">
        <v>1111</v>
      </c>
      <c r="AA3886" s="95">
        <v>2.4300000000000002</v>
      </c>
      <c r="AB3886" s="95">
        <v>-0.52</v>
      </c>
      <c r="AC3886" s="74" t="s">
        <v>1111</v>
      </c>
      <c r="AD3886" s="95">
        <v>200536032</v>
      </c>
    </row>
    <row r="3887" spans="1:30" x14ac:dyDescent="0.2">
      <c r="A3887" s="74" t="s">
        <v>4994</v>
      </c>
      <c r="B3887" s="95">
        <v>13.27</v>
      </c>
      <c r="C3887" s="95">
        <v>1.81</v>
      </c>
      <c r="D3887" s="95">
        <v>20.23</v>
      </c>
      <c r="E3887" s="95">
        <v>1.43</v>
      </c>
      <c r="F3887" s="95">
        <v>1.0900000000000001</v>
      </c>
      <c r="G3887" s="95">
        <v>32.49</v>
      </c>
      <c r="H3887" s="95">
        <v>4.95</v>
      </c>
      <c r="I3887" s="95">
        <v>4.3600000000000003</v>
      </c>
      <c r="J3887" s="95">
        <v>17.829999999999998</v>
      </c>
      <c r="K3887" s="95">
        <v>13.89</v>
      </c>
      <c r="L3887" s="95">
        <v>-3.94</v>
      </c>
      <c r="M3887" s="95">
        <v>-0.32</v>
      </c>
      <c r="N3887" s="95">
        <v>0.88</v>
      </c>
      <c r="O3887" s="95">
        <v>1.7</v>
      </c>
      <c r="P3887" s="95">
        <v>-7.61</v>
      </c>
      <c r="Q3887" s="95">
        <v>3.98</v>
      </c>
      <c r="R3887" s="95">
        <v>7.07</v>
      </c>
      <c r="S3887" s="95">
        <v>5.38</v>
      </c>
      <c r="T3887" s="95">
        <v>7.07</v>
      </c>
      <c r="U3887" s="95">
        <v>0.76</v>
      </c>
      <c r="V3887" s="95">
        <v>0.24</v>
      </c>
      <c r="W3887" s="95">
        <v>1.23</v>
      </c>
      <c r="X3887" s="95">
        <v>4.5</v>
      </c>
      <c r="Y3887" s="95"/>
      <c r="Z3887" s="74" t="s">
        <v>1111</v>
      </c>
      <c r="AA3887" s="95">
        <v>9.2799999999999994</v>
      </c>
      <c r="AB3887" s="95">
        <v>0.66</v>
      </c>
      <c r="AC3887" s="74" t="s">
        <v>1111</v>
      </c>
      <c r="AD3887" s="95">
        <v>179427651</v>
      </c>
    </row>
    <row r="3888" spans="1:30" x14ac:dyDescent="0.2">
      <c r="A3888" s="74" t="s">
        <v>4995</v>
      </c>
      <c r="B3888" s="95">
        <v>4.75</v>
      </c>
      <c r="C3888" s="95"/>
      <c r="D3888" s="95">
        <v>13.76</v>
      </c>
      <c r="E3888" s="95">
        <v>0.88</v>
      </c>
      <c r="F3888" s="95">
        <v>0.49</v>
      </c>
      <c r="G3888" s="95">
        <v>73.27</v>
      </c>
      <c r="H3888" s="95">
        <v>2.68</v>
      </c>
      <c r="I3888" s="95">
        <v>1.83</v>
      </c>
      <c r="J3888" s="95">
        <v>9.41</v>
      </c>
      <c r="K3888" s="95">
        <v>10.64</v>
      </c>
      <c r="L3888" s="95">
        <v>1.23</v>
      </c>
      <c r="M3888" s="95">
        <v>0.12</v>
      </c>
      <c r="N3888" s="95">
        <v>0.25</v>
      </c>
      <c r="O3888" s="95">
        <v>1.6</v>
      </c>
      <c r="P3888" s="95">
        <v>-1.02</v>
      </c>
      <c r="Q3888" s="95">
        <v>2.44</v>
      </c>
      <c r="R3888" s="95">
        <v>6.43</v>
      </c>
      <c r="S3888" s="95">
        <v>3.57</v>
      </c>
      <c r="T3888" s="95">
        <v>5.82</v>
      </c>
      <c r="U3888" s="95">
        <v>0.56000000000000005</v>
      </c>
      <c r="V3888" s="95">
        <v>0.44</v>
      </c>
      <c r="W3888" s="95">
        <v>1.95</v>
      </c>
      <c r="X3888" s="95"/>
      <c r="Y3888" s="95"/>
      <c r="Z3888" s="74" t="s">
        <v>1111</v>
      </c>
      <c r="AA3888" s="95">
        <v>5.37</v>
      </c>
      <c r="AB3888" s="95">
        <v>0.35</v>
      </c>
      <c r="AC3888" s="74" t="s">
        <v>1111</v>
      </c>
      <c r="AD3888" s="95">
        <v>8295400</v>
      </c>
    </row>
    <row r="3889" spans="1:30" x14ac:dyDescent="0.2">
      <c r="A3889" s="74" t="s">
        <v>4996</v>
      </c>
      <c r="B3889" s="95">
        <v>22.01</v>
      </c>
      <c r="C3889" s="95"/>
      <c r="D3889" s="95">
        <v>33.06</v>
      </c>
      <c r="E3889" s="95">
        <v>4.2699999999999996</v>
      </c>
      <c r="F3889" s="95">
        <v>2.4300000000000002</v>
      </c>
      <c r="G3889" s="95">
        <v>4.5199999999999996</v>
      </c>
      <c r="H3889" s="95">
        <v>-18.03</v>
      </c>
      <c r="I3889" s="95">
        <v>3.49</v>
      </c>
      <c r="J3889" s="95">
        <v>-6.4</v>
      </c>
      <c r="K3889" s="95">
        <v>-6.36</v>
      </c>
      <c r="L3889" s="95">
        <v>0.04</v>
      </c>
      <c r="M3889" s="95">
        <v>-0.03</v>
      </c>
      <c r="N3889" s="95">
        <v>1.1499999999999999</v>
      </c>
      <c r="O3889" s="95">
        <v>-16.43</v>
      </c>
      <c r="P3889" s="95">
        <v>-3.32</v>
      </c>
      <c r="Q3889" s="95">
        <v>0.65</v>
      </c>
      <c r="R3889" s="95">
        <v>12.91</v>
      </c>
      <c r="S3889" s="95">
        <v>7.34</v>
      </c>
      <c r="T3889" s="95">
        <v>-73.55</v>
      </c>
      <c r="U3889" s="95">
        <v>0.56999999999999995</v>
      </c>
      <c r="V3889" s="95">
        <v>0.43</v>
      </c>
      <c r="W3889" s="95">
        <v>2.1</v>
      </c>
      <c r="X3889" s="95">
        <v>-15.13</v>
      </c>
      <c r="Y3889" s="95"/>
      <c r="Z3889" s="74" t="s">
        <v>1111</v>
      </c>
      <c r="AA3889" s="95">
        <v>5.16</v>
      </c>
      <c r="AB3889" s="95">
        <v>0.67</v>
      </c>
      <c r="AC3889" s="74" t="s">
        <v>1111</v>
      </c>
      <c r="AD3889" s="95">
        <v>518992322.42000002</v>
      </c>
    </row>
    <row r="3890" spans="1:30" x14ac:dyDescent="0.2">
      <c r="A3890" s="74" t="s">
        <v>4997</v>
      </c>
      <c r="B3890" s="95">
        <v>1.55</v>
      </c>
      <c r="C3890" s="95"/>
      <c r="D3890" s="95">
        <v>-3.49</v>
      </c>
      <c r="E3890" s="95">
        <v>1.62</v>
      </c>
      <c r="F3890" s="95">
        <v>0.46</v>
      </c>
      <c r="G3890" s="95">
        <v>16.89</v>
      </c>
      <c r="H3890" s="95">
        <v>-7.26</v>
      </c>
      <c r="I3890" s="95">
        <v>-32.85</v>
      </c>
      <c r="J3890" s="95">
        <v>-15.81</v>
      </c>
      <c r="K3890" s="95">
        <v>-31.74</v>
      </c>
      <c r="L3890" s="95">
        <v>-15.93</v>
      </c>
      <c r="M3890" s="95">
        <v>1.64</v>
      </c>
      <c r="N3890" s="95">
        <v>1.1499999999999999</v>
      </c>
      <c r="O3890" s="95">
        <v>1.67</v>
      </c>
      <c r="P3890" s="95">
        <v>-0.71</v>
      </c>
      <c r="Q3890" s="95">
        <v>4.3600000000000003</v>
      </c>
      <c r="R3890" s="95">
        <v>-46.5</v>
      </c>
      <c r="S3890" s="95">
        <v>-13.11</v>
      </c>
      <c r="T3890" s="95">
        <v>-3.25</v>
      </c>
      <c r="U3890" s="95">
        <v>0.28000000000000003</v>
      </c>
      <c r="V3890" s="95">
        <v>0.72</v>
      </c>
      <c r="W3890" s="95">
        <v>0.4</v>
      </c>
      <c r="X3890" s="95">
        <v>5.0599999999999996</v>
      </c>
      <c r="Y3890" s="95"/>
      <c r="Z3890" s="74" t="s">
        <v>1111</v>
      </c>
      <c r="AA3890" s="95">
        <v>0.95</v>
      </c>
      <c r="AB3890" s="95">
        <v>-0.44</v>
      </c>
      <c r="AC3890" s="74" t="s">
        <v>1111</v>
      </c>
      <c r="AD3890" s="95">
        <v>72252475</v>
      </c>
    </row>
    <row r="3891" spans="1:30" x14ac:dyDescent="0.2">
      <c r="A3891" s="74" t="s">
        <v>4998</v>
      </c>
      <c r="B3891" s="95">
        <v>21.2</v>
      </c>
      <c r="C3891" s="95"/>
      <c r="D3891" s="95">
        <v>-9.9499999999999993</v>
      </c>
      <c r="E3891" s="95">
        <v>2.17</v>
      </c>
      <c r="F3891" s="95">
        <v>1.97</v>
      </c>
      <c r="G3891" s="95"/>
      <c r="H3891" s="95"/>
      <c r="I3891" s="95"/>
      <c r="J3891" s="95">
        <v>-10.199999999999999</v>
      </c>
      <c r="K3891" s="95">
        <v>-6.01</v>
      </c>
      <c r="L3891" s="95">
        <v>4.1900000000000004</v>
      </c>
      <c r="M3891" s="95">
        <v>-0.89</v>
      </c>
      <c r="N3891" s="95"/>
      <c r="O3891" s="95">
        <v>2.3199999999999998</v>
      </c>
      <c r="P3891" s="95">
        <v>-16.829999999999998</v>
      </c>
      <c r="Q3891" s="95">
        <v>26.71</v>
      </c>
      <c r="R3891" s="95">
        <v>-21.85</v>
      </c>
      <c r="S3891" s="95">
        <v>-19.850000000000001</v>
      </c>
      <c r="T3891" s="95">
        <v>-20.12</v>
      </c>
      <c r="U3891" s="95">
        <v>0.91</v>
      </c>
      <c r="V3891" s="95">
        <v>0.09</v>
      </c>
      <c r="W3891" s="95">
        <v>0</v>
      </c>
      <c r="X3891" s="95"/>
      <c r="Y3891" s="95"/>
      <c r="Z3891" s="74" t="s">
        <v>1111</v>
      </c>
      <c r="AA3891" s="95">
        <v>9.75</v>
      </c>
      <c r="AB3891" s="95">
        <v>-2.13</v>
      </c>
      <c r="AC3891" s="74" t="s">
        <v>1111</v>
      </c>
      <c r="AD3891" s="95">
        <v>994142200</v>
      </c>
    </row>
    <row r="3892" spans="1:30" x14ac:dyDescent="0.2">
      <c r="A3892" s="74" t="s">
        <v>4999</v>
      </c>
      <c r="B3892" s="95">
        <v>5.6</v>
      </c>
      <c r="C3892" s="95"/>
      <c r="D3892" s="95">
        <v>-78.64</v>
      </c>
      <c r="E3892" s="95">
        <v>1.92</v>
      </c>
      <c r="F3892" s="95">
        <v>1.46</v>
      </c>
      <c r="G3892" s="95">
        <v>22.11</v>
      </c>
      <c r="H3892" s="95">
        <v>-3.04</v>
      </c>
      <c r="I3892" s="95">
        <v>-2.06</v>
      </c>
      <c r="J3892" s="95">
        <v>-53.39</v>
      </c>
      <c r="K3892" s="95">
        <v>-50.76</v>
      </c>
      <c r="L3892" s="95">
        <v>2.63</v>
      </c>
      <c r="M3892" s="95">
        <v>-0.09</v>
      </c>
      <c r="N3892" s="95">
        <v>1.62</v>
      </c>
      <c r="O3892" s="95">
        <v>3.58</v>
      </c>
      <c r="P3892" s="95">
        <v>-3.28</v>
      </c>
      <c r="Q3892" s="95">
        <v>3.79</v>
      </c>
      <c r="R3892" s="95">
        <v>-2.44</v>
      </c>
      <c r="S3892" s="95">
        <v>-1.86</v>
      </c>
      <c r="T3892" s="95">
        <v>-4.87</v>
      </c>
      <c r="U3892" s="95">
        <v>0.76</v>
      </c>
      <c r="V3892" s="95">
        <v>0.24</v>
      </c>
      <c r="W3892" s="95">
        <v>0.9</v>
      </c>
      <c r="X3892" s="95">
        <v>-13.89</v>
      </c>
      <c r="Y3892" s="95"/>
      <c r="Z3892" s="74" t="s">
        <v>1111</v>
      </c>
      <c r="AA3892" s="95">
        <v>2.92</v>
      </c>
      <c r="AB3892" s="95">
        <v>-7.0000000000000007E-2</v>
      </c>
      <c r="AC3892" s="74" t="s">
        <v>1111</v>
      </c>
      <c r="AD3892" s="95">
        <v>1208062240</v>
      </c>
    </row>
    <row r="3893" spans="1:30" x14ac:dyDescent="0.2">
      <c r="A3893" s="74" t="s">
        <v>5000</v>
      </c>
      <c r="B3893" s="95">
        <v>1.32</v>
      </c>
      <c r="C3893" s="95"/>
      <c r="D3893" s="95">
        <v>-2.5499999999999998</v>
      </c>
      <c r="E3893" s="95">
        <v>5.39</v>
      </c>
      <c r="F3893" s="95">
        <v>3.22</v>
      </c>
      <c r="G3893" s="95">
        <v>100</v>
      </c>
      <c r="H3893" s="95">
        <v>-1508.16</v>
      </c>
      <c r="I3893" s="95">
        <v>-1508.74</v>
      </c>
      <c r="J3893" s="95">
        <v>-2.5499999999999998</v>
      </c>
      <c r="K3893" s="95">
        <v>-2.11</v>
      </c>
      <c r="L3893" s="95">
        <v>0.45</v>
      </c>
      <c r="M3893" s="95">
        <v>-0.94</v>
      </c>
      <c r="N3893" s="95">
        <v>38.479999999999997</v>
      </c>
      <c r="O3893" s="95">
        <v>6.35</v>
      </c>
      <c r="P3893" s="95">
        <v>-12.6</v>
      </c>
      <c r="Q3893" s="95">
        <v>3.12</v>
      </c>
      <c r="R3893" s="95">
        <v>-211.33</v>
      </c>
      <c r="S3893" s="95">
        <v>-126.06</v>
      </c>
      <c r="T3893" s="95">
        <v>-208.85</v>
      </c>
      <c r="U3893" s="95">
        <v>0.6</v>
      </c>
      <c r="V3893" s="95">
        <v>0.4</v>
      </c>
      <c r="W3893" s="95">
        <v>0.08</v>
      </c>
      <c r="X3893" s="95"/>
      <c r="Y3893" s="95"/>
      <c r="Z3893" s="74" t="s">
        <v>1111</v>
      </c>
      <c r="AA3893" s="95">
        <v>0.24</v>
      </c>
      <c r="AB3893" s="95">
        <v>-0.52</v>
      </c>
      <c r="AC3893" s="74" t="s">
        <v>1111</v>
      </c>
      <c r="AD3893" s="95">
        <v>86737992</v>
      </c>
    </row>
    <row r="3894" spans="1:30" x14ac:dyDescent="0.2">
      <c r="A3894" s="74" t="s">
        <v>5001</v>
      </c>
      <c r="B3894" s="95">
        <v>26.47</v>
      </c>
      <c r="C3894" s="95"/>
      <c r="D3894" s="95">
        <v>-3.47</v>
      </c>
      <c r="E3894" s="95">
        <v>3.76</v>
      </c>
      <c r="F3894" s="95">
        <v>1.32</v>
      </c>
      <c r="G3894" s="95">
        <v>100</v>
      </c>
      <c r="H3894" s="95">
        <v>-2026.31</v>
      </c>
      <c r="I3894" s="95">
        <v>-2020.34</v>
      </c>
      <c r="J3894" s="95">
        <v>-3.46</v>
      </c>
      <c r="K3894" s="95">
        <v>-1.18</v>
      </c>
      <c r="L3894" s="95">
        <v>2.2799999999999998</v>
      </c>
      <c r="M3894" s="95">
        <v>-2.48</v>
      </c>
      <c r="N3894" s="95">
        <v>70.06</v>
      </c>
      <c r="O3894" s="95">
        <v>1.6</v>
      </c>
      <c r="P3894" s="95">
        <v>-94.58</v>
      </c>
      <c r="Q3894" s="95">
        <v>5.95</v>
      </c>
      <c r="R3894" s="95">
        <v>-108.52</v>
      </c>
      <c r="S3894" s="95">
        <v>-37.96</v>
      </c>
      <c r="T3894" s="95">
        <v>-83.47</v>
      </c>
      <c r="U3894" s="95">
        <v>0.35</v>
      </c>
      <c r="V3894" s="95">
        <v>0.65</v>
      </c>
      <c r="W3894" s="95">
        <v>0.02</v>
      </c>
      <c r="X3894" s="95">
        <v>-29.09</v>
      </c>
      <c r="Y3894" s="95"/>
      <c r="Z3894" s="74" t="s">
        <v>1111</v>
      </c>
      <c r="AA3894" s="95">
        <v>7.03</v>
      </c>
      <c r="AB3894" s="95">
        <v>-7.63</v>
      </c>
      <c r="AC3894" s="74" t="s">
        <v>1111</v>
      </c>
      <c r="AD3894" s="95">
        <v>963290946</v>
      </c>
    </row>
    <row r="3895" spans="1:30" x14ac:dyDescent="0.2">
      <c r="A3895" s="74" t="s">
        <v>5002</v>
      </c>
      <c r="B3895" s="95">
        <v>0.78</v>
      </c>
      <c r="C3895" s="95"/>
      <c r="D3895" s="95">
        <v>9.83</v>
      </c>
      <c r="E3895" s="95">
        <v>0.77</v>
      </c>
      <c r="F3895" s="95">
        <v>0.37</v>
      </c>
      <c r="G3895" s="95">
        <v>100</v>
      </c>
      <c r="H3895" s="95">
        <v>100</v>
      </c>
      <c r="I3895" s="95">
        <v>11.43</v>
      </c>
      <c r="J3895" s="95">
        <v>1.1200000000000001</v>
      </c>
      <c r="K3895" s="95">
        <v>1.39</v>
      </c>
      <c r="L3895" s="95">
        <v>0.27</v>
      </c>
      <c r="M3895" s="95">
        <v>0.18</v>
      </c>
      <c r="N3895" s="95">
        <v>1.1200000000000001</v>
      </c>
      <c r="O3895" s="95">
        <v>-2.21</v>
      </c>
      <c r="P3895" s="95">
        <v>-0.48</v>
      </c>
      <c r="Q3895" s="95">
        <v>0.57999999999999996</v>
      </c>
      <c r="R3895" s="95">
        <v>7.82</v>
      </c>
      <c r="S3895" s="95">
        <v>3.77</v>
      </c>
      <c r="T3895" s="95">
        <v>55.9</v>
      </c>
      <c r="U3895" s="95">
        <v>0.48</v>
      </c>
      <c r="V3895" s="95">
        <v>0.52</v>
      </c>
      <c r="W3895" s="95">
        <v>0.33</v>
      </c>
      <c r="X3895" s="95">
        <v>-10.95</v>
      </c>
      <c r="Y3895" s="95"/>
      <c r="Z3895" s="74" t="s">
        <v>1111</v>
      </c>
      <c r="AA3895" s="95">
        <v>1.01</v>
      </c>
      <c r="AB3895" s="95">
        <v>0.08</v>
      </c>
      <c r="AC3895" s="74" t="s">
        <v>1111</v>
      </c>
      <c r="AD3895" s="95">
        <v>21512010</v>
      </c>
    </row>
    <row r="3896" spans="1:30" x14ac:dyDescent="0.2">
      <c r="A3896" s="74" t="s">
        <v>5003</v>
      </c>
      <c r="B3896" s="95">
        <v>9.4600000000000009</v>
      </c>
      <c r="C3896" s="95"/>
      <c r="D3896" s="95">
        <v>-1.1299999999999999</v>
      </c>
      <c r="E3896" s="95">
        <v>-0.25</v>
      </c>
      <c r="F3896" s="95">
        <v>0.21</v>
      </c>
      <c r="G3896" s="95">
        <v>58.45</v>
      </c>
      <c r="H3896" s="95">
        <v>1.26</v>
      </c>
      <c r="I3896" s="95">
        <v>-21.56</v>
      </c>
      <c r="J3896" s="95">
        <v>19.23</v>
      </c>
      <c r="K3896" s="95">
        <v>147.77000000000001</v>
      </c>
      <c r="L3896" s="95">
        <v>128.54</v>
      </c>
      <c r="M3896" s="95"/>
      <c r="N3896" s="95">
        <v>0.24</v>
      </c>
      <c r="O3896" s="95">
        <v>2.04</v>
      </c>
      <c r="P3896" s="95">
        <v>-0.37</v>
      </c>
      <c r="Q3896" s="95">
        <v>1.31</v>
      </c>
      <c r="R3896" s="95">
        <v>-21.81</v>
      </c>
      <c r="S3896" s="95">
        <v>-18.41</v>
      </c>
      <c r="T3896" s="95">
        <v>-14.38</v>
      </c>
      <c r="U3896" s="95">
        <v>-0.84</v>
      </c>
      <c r="V3896" s="95">
        <v>1.84</v>
      </c>
      <c r="W3896" s="95">
        <v>0.85</v>
      </c>
      <c r="X3896" s="95">
        <v>-0.1</v>
      </c>
      <c r="Y3896" s="95"/>
      <c r="Z3896" s="74" t="s">
        <v>1111</v>
      </c>
      <c r="AA3896" s="95">
        <v>-38.51</v>
      </c>
      <c r="AB3896" s="95">
        <v>-8.4</v>
      </c>
      <c r="AC3896" s="74" t="s">
        <v>1111</v>
      </c>
      <c r="AD3896" s="95">
        <v>507621708</v>
      </c>
    </row>
    <row r="3897" spans="1:30" x14ac:dyDescent="0.2">
      <c r="A3897" s="74" t="s">
        <v>5004</v>
      </c>
      <c r="B3897" s="95">
        <v>12.79</v>
      </c>
      <c r="C3897" s="95">
        <v>1.17</v>
      </c>
      <c r="D3897" s="95">
        <v>18.73</v>
      </c>
      <c r="E3897" s="95">
        <v>1.6</v>
      </c>
      <c r="F3897" s="95">
        <v>0.67</v>
      </c>
      <c r="G3897" s="95">
        <v>12.22</v>
      </c>
      <c r="H3897" s="95">
        <v>3.07</v>
      </c>
      <c r="I3897" s="95">
        <v>1.86</v>
      </c>
      <c r="J3897" s="95">
        <v>11.39</v>
      </c>
      <c r="K3897" s="95">
        <v>14.16</v>
      </c>
      <c r="L3897" s="95">
        <v>2.76</v>
      </c>
      <c r="M3897" s="95">
        <v>0.39</v>
      </c>
      <c r="N3897" s="95">
        <v>0.35</v>
      </c>
      <c r="O3897" s="95">
        <v>2.57</v>
      </c>
      <c r="P3897" s="95">
        <v>-1.74</v>
      </c>
      <c r="Q3897" s="95">
        <v>1.74</v>
      </c>
      <c r="R3897" s="95">
        <v>8.56</v>
      </c>
      <c r="S3897" s="95">
        <v>3.59</v>
      </c>
      <c r="T3897" s="95">
        <v>8.41</v>
      </c>
      <c r="U3897" s="95">
        <v>0.42</v>
      </c>
      <c r="V3897" s="95">
        <v>0.57999999999999996</v>
      </c>
      <c r="W3897" s="95">
        <v>1.92</v>
      </c>
      <c r="X3897" s="95">
        <v>4.33</v>
      </c>
      <c r="Y3897" s="95">
        <v>8.01</v>
      </c>
      <c r="Z3897" s="74" t="s">
        <v>1111</v>
      </c>
      <c r="AA3897" s="95">
        <v>7.98</v>
      </c>
      <c r="AB3897" s="95">
        <v>0.68</v>
      </c>
      <c r="AC3897" s="74" t="s">
        <v>1111</v>
      </c>
      <c r="AD3897" s="95">
        <v>831618590</v>
      </c>
    </row>
    <row r="3898" spans="1:30" x14ac:dyDescent="0.2">
      <c r="A3898" s="74" t="s">
        <v>5005</v>
      </c>
      <c r="B3898" s="95">
        <v>98.88</v>
      </c>
      <c r="C3898" s="95"/>
      <c r="D3898" s="95">
        <v>16.98</v>
      </c>
      <c r="E3898" s="95">
        <v>1.43</v>
      </c>
      <c r="F3898" s="95">
        <v>1.1200000000000001</v>
      </c>
      <c r="G3898" s="95">
        <v>8.91</v>
      </c>
      <c r="H3898" s="95">
        <v>5.56</v>
      </c>
      <c r="I3898" s="95">
        <v>5</v>
      </c>
      <c r="J3898" s="95">
        <v>15.28</v>
      </c>
      <c r="K3898" s="95">
        <v>9.52</v>
      </c>
      <c r="L3898" s="95">
        <v>-5.76</v>
      </c>
      <c r="M3898" s="95">
        <v>-0.54</v>
      </c>
      <c r="N3898" s="95">
        <v>0.85</v>
      </c>
      <c r="O3898" s="95">
        <v>2.25</v>
      </c>
      <c r="P3898" s="95">
        <v>-2.7</v>
      </c>
      <c r="Q3898" s="95">
        <v>6.6</v>
      </c>
      <c r="R3898" s="95">
        <v>8.42</v>
      </c>
      <c r="S3898" s="95">
        <v>6.58</v>
      </c>
      <c r="T3898" s="95">
        <v>8.9499999999999993</v>
      </c>
      <c r="U3898" s="95">
        <v>0.78</v>
      </c>
      <c r="V3898" s="95">
        <v>0.11</v>
      </c>
      <c r="W3898" s="95">
        <v>1.31</v>
      </c>
      <c r="X3898" s="95">
        <v>-3.1</v>
      </c>
      <c r="Y3898" s="95">
        <v>-35.53</v>
      </c>
      <c r="Z3898" s="74" t="s">
        <v>1111</v>
      </c>
      <c r="AA3898" s="95">
        <v>69.14</v>
      </c>
      <c r="AB3898" s="95">
        <v>5.82</v>
      </c>
      <c r="AC3898" s="74" t="s">
        <v>1111</v>
      </c>
      <c r="AD3898" s="95">
        <v>585409152</v>
      </c>
    </row>
    <row r="3899" spans="1:30" x14ac:dyDescent="0.2">
      <c r="A3899" s="74" t="s">
        <v>5006</v>
      </c>
      <c r="B3899" s="95">
        <v>30.91</v>
      </c>
      <c r="C3899" s="95">
        <v>2.98</v>
      </c>
      <c r="D3899" s="95">
        <v>19.53</v>
      </c>
      <c r="E3899" s="95">
        <v>3.83</v>
      </c>
      <c r="F3899" s="95">
        <v>1.37</v>
      </c>
      <c r="G3899" s="95">
        <v>24.81</v>
      </c>
      <c r="H3899" s="95">
        <v>14.44</v>
      </c>
      <c r="I3899" s="95">
        <v>9.6999999999999993</v>
      </c>
      <c r="J3899" s="95">
        <v>13.12</v>
      </c>
      <c r="K3899" s="95">
        <v>17.27</v>
      </c>
      <c r="L3899" s="95">
        <v>4.1399999999999997</v>
      </c>
      <c r="M3899" s="95">
        <v>1.21</v>
      </c>
      <c r="N3899" s="95">
        <v>1.89</v>
      </c>
      <c r="O3899" s="95">
        <v>11.32</v>
      </c>
      <c r="P3899" s="95">
        <v>-1.76</v>
      </c>
      <c r="Q3899" s="95">
        <v>2.2200000000000002</v>
      </c>
      <c r="R3899" s="95">
        <v>19.600000000000001</v>
      </c>
      <c r="S3899" s="95">
        <v>7.01</v>
      </c>
      <c r="T3899" s="95">
        <v>10</v>
      </c>
      <c r="U3899" s="95">
        <v>0.36</v>
      </c>
      <c r="V3899" s="95">
        <v>0.64</v>
      </c>
      <c r="W3899" s="95">
        <v>0.72</v>
      </c>
      <c r="X3899" s="95"/>
      <c r="Y3899" s="95"/>
      <c r="Z3899" s="74" t="s">
        <v>1111</v>
      </c>
      <c r="AA3899" s="95">
        <v>8.08</v>
      </c>
      <c r="AB3899" s="95">
        <v>1.58</v>
      </c>
      <c r="AC3899" s="74" t="s">
        <v>1111</v>
      </c>
      <c r="AD3899" s="95">
        <v>6483697055</v>
      </c>
    </row>
    <row r="3900" spans="1:30" x14ac:dyDescent="0.2">
      <c r="A3900" s="74" t="s">
        <v>5007</v>
      </c>
      <c r="B3900" s="95">
        <v>25.06</v>
      </c>
      <c r="C3900" s="95"/>
      <c r="D3900" s="95">
        <v>15.01</v>
      </c>
      <c r="E3900" s="95">
        <v>1.72</v>
      </c>
      <c r="F3900" s="95">
        <v>0.63</v>
      </c>
      <c r="G3900" s="95">
        <v>26.78</v>
      </c>
      <c r="H3900" s="95">
        <v>7.95</v>
      </c>
      <c r="I3900" s="95">
        <v>4.18</v>
      </c>
      <c r="J3900" s="95">
        <v>7.9</v>
      </c>
      <c r="K3900" s="95">
        <v>9.2200000000000006</v>
      </c>
      <c r="L3900" s="95">
        <v>1.32</v>
      </c>
      <c r="M3900" s="95">
        <v>0.28999999999999998</v>
      </c>
      <c r="N3900" s="95">
        <v>0.63</v>
      </c>
      <c r="O3900" s="95">
        <v>4.28</v>
      </c>
      <c r="P3900" s="95">
        <v>-1.08</v>
      </c>
      <c r="Q3900" s="95">
        <v>1.56</v>
      </c>
      <c r="R3900" s="95">
        <v>11.46</v>
      </c>
      <c r="S3900" s="95">
        <v>4.22</v>
      </c>
      <c r="T3900" s="95">
        <v>11.13</v>
      </c>
      <c r="U3900" s="95">
        <v>0.37</v>
      </c>
      <c r="V3900" s="95">
        <v>0.63</v>
      </c>
      <c r="W3900" s="95">
        <v>1.01</v>
      </c>
      <c r="X3900" s="95"/>
      <c r="Y3900" s="95"/>
      <c r="Z3900" s="74" t="s">
        <v>1111</v>
      </c>
      <c r="AA3900" s="95">
        <v>14.57</v>
      </c>
      <c r="AB3900" s="95">
        <v>1.67</v>
      </c>
      <c r="AC3900" s="74" t="s">
        <v>1111</v>
      </c>
      <c r="AD3900" s="95">
        <v>3618315666</v>
      </c>
    </row>
    <row r="3901" spans="1:30" x14ac:dyDescent="0.2">
      <c r="A3901" s="74" t="s">
        <v>5008</v>
      </c>
      <c r="B3901" s="95">
        <v>22.97</v>
      </c>
      <c r="C3901" s="95">
        <v>2.83</v>
      </c>
      <c r="D3901" s="95">
        <v>8.51</v>
      </c>
      <c r="E3901" s="95">
        <v>1.18</v>
      </c>
      <c r="F3901" s="95">
        <v>0.14000000000000001</v>
      </c>
      <c r="G3901" s="95">
        <v>0</v>
      </c>
      <c r="H3901" s="95">
        <v>52.75</v>
      </c>
      <c r="I3901" s="95">
        <v>38.56</v>
      </c>
      <c r="J3901" s="95">
        <v>6.22</v>
      </c>
      <c r="K3901" s="95">
        <v>-10.09</v>
      </c>
      <c r="L3901" s="95">
        <v>-16.309999999999999</v>
      </c>
      <c r="M3901" s="95">
        <v>-3.09</v>
      </c>
      <c r="N3901" s="95">
        <v>3.28</v>
      </c>
      <c r="O3901" s="95"/>
      <c r="P3901" s="95">
        <v>-0.14000000000000001</v>
      </c>
      <c r="Q3901" s="95"/>
      <c r="R3901" s="95">
        <v>13.83</v>
      </c>
      <c r="S3901" s="95">
        <v>1.65</v>
      </c>
      <c r="T3901" s="95">
        <v>15.1</v>
      </c>
      <c r="U3901" s="95">
        <v>0.12</v>
      </c>
      <c r="V3901" s="95">
        <v>0.88</v>
      </c>
      <c r="W3901" s="95">
        <v>0.04</v>
      </c>
      <c r="X3901" s="95">
        <v>3.24</v>
      </c>
      <c r="Y3901" s="95">
        <v>1.85</v>
      </c>
      <c r="Z3901" s="74" t="s">
        <v>1111</v>
      </c>
      <c r="AA3901" s="95">
        <v>19.52</v>
      </c>
      <c r="AB3901" s="95">
        <v>2.7</v>
      </c>
      <c r="AC3901" s="74" t="s">
        <v>1111</v>
      </c>
      <c r="AD3901" s="95">
        <v>21896901322</v>
      </c>
    </row>
    <row r="3902" spans="1:30" x14ac:dyDescent="0.2">
      <c r="A3902" s="74" t="s">
        <v>5009</v>
      </c>
      <c r="B3902" s="95">
        <v>7.09</v>
      </c>
      <c r="C3902" s="95"/>
      <c r="D3902" s="95">
        <v>11.47</v>
      </c>
      <c r="E3902" s="95">
        <v>1.79</v>
      </c>
      <c r="F3902" s="95">
        <v>1.43</v>
      </c>
      <c r="G3902" s="95">
        <v>30.94</v>
      </c>
      <c r="H3902" s="95">
        <v>12.57</v>
      </c>
      <c r="I3902" s="95">
        <v>10.76</v>
      </c>
      <c r="J3902" s="95">
        <v>9.83</v>
      </c>
      <c r="K3902" s="95">
        <v>8.02</v>
      </c>
      <c r="L3902" s="95">
        <v>-1.81</v>
      </c>
      <c r="M3902" s="95">
        <v>-0.33</v>
      </c>
      <c r="N3902" s="95">
        <v>1.23</v>
      </c>
      <c r="O3902" s="95">
        <v>2.27</v>
      </c>
      <c r="P3902" s="95">
        <v>-7.88</v>
      </c>
      <c r="Q3902" s="95">
        <v>4.34</v>
      </c>
      <c r="R3902" s="95">
        <v>15.61</v>
      </c>
      <c r="S3902" s="95">
        <v>12.45</v>
      </c>
      <c r="T3902" s="95">
        <v>15.61</v>
      </c>
      <c r="U3902" s="95">
        <v>0.8</v>
      </c>
      <c r="V3902" s="95">
        <v>0.2</v>
      </c>
      <c r="W3902" s="95">
        <v>1.1599999999999999</v>
      </c>
      <c r="X3902" s="95">
        <v>13.68</v>
      </c>
      <c r="Y3902" s="95"/>
      <c r="Z3902" s="74" t="s">
        <v>1111</v>
      </c>
      <c r="AA3902" s="95">
        <v>3.94</v>
      </c>
      <c r="AB3902" s="95">
        <v>0.61</v>
      </c>
      <c r="AC3902" s="74" t="s">
        <v>1111</v>
      </c>
      <c r="AD3902" s="95">
        <v>70913130</v>
      </c>
    </row>
    <row r="3903" spans="1:30" x14ac:dyDescent="0.2">
      <c r="A3903" s="74" t="s">
        <v>5010</v>
      </c>
      <c r="B3903" s="95">
        <v>4.05</v>
      </c>
      <c r="C3903" s="95"/>
      <c r="D3903" s="95">
        <v>-0.55000000000000004</v>
      </c>
      <c r="E3903" s="95">
        <v>0.85</v>
      </c>
      <c r="F3903" s="95">
        <v>0.64</v>
      </c>
      <c r="G3903" s="95">
        <v>100</v>
      </c>
      <c r="H3903" s="95">
        <v>-3857.02</v>
      </c>
      <c r="I3903" s="95">
        <v>-3864.53</v>
      </c>
      <c r="J3903" s="95">
        <v>-0.55000000000000004</v>
      </c>
      <c r="K3903" s="95">
        <v>-0.14000000000000001</v>
      </c>
      <c r="L3903" s="95">
        <v>0.41</v>
      </c>
      <c r="M3903" s="95">
        <v>-0.64</v>
      </c>
      <c r="N3903" s="95">
        <v>21.26</v>
      </c>
      <c r="O3903" s="95"/>
      <c r="P3903" s="95">
        <v>-0.64</v>
      </c>
      <c r="Q3903" s="95"/>
      <c r="R3903" s="95">
        <v>-154.37</v>
      </c>
      <c r="S3903" s="95">
        <v>-116.88</v>
      </c>
      <c r="T3903" s="95">
        <v>-134.16999999999999</v>
      </c>
      <c r="U3903" s="95">
        <v>0.76</v>
      </c>
      <c r="V3903" s="95">
        <v>0.24</v>
      </c>
      <c r="W3903" s="95">
        <v>0.03</v>
      </c>
      <c r="X3903" s="95">
        <v>-6.61</v>
      </c>
      <c r="Y3903" s="95"/>
      <c r="Z3903" s="74" t="s">
        <v>1111</v>
      </c>
      <c r="AA3903" s="95">
        <v>4.7699999999999996</v>
      </c>
      <c r="AB3903" s="95">
        <v>-7.36</v>
      </c>
      <c r="AC3903" s="74" t="s">
        <v>1111</v>
      </c>
      <c r="AD3903" s="95">
        <v>83835000</v>
      </c>
    </row>
    <row r="3904" spans="1:30" x14ac:dyDescent="0.2">
      <c r="A3904" s="74" t="s">
        <v>5011</v>
      </c>
      <c r="B3904" s="95">
        <v>13.74</v>
      </c>
      <c r="C3904" s="95"/>
      <c r="D3904" s="95">
        <v>2.77</v>
      </c>
      <c r="E3904" s="95">
        <v>0.72</v>
      </c>
      <c r="F3904" s="95">
        <v>0.28000000000000003</v>
      </c>
      <c r="G3904" s="95">
        <v>39.18</v>
      </c>
      <c r="H3904" s="95">
        <v>15.87</v>
      </c>
      <c r="I3904" s="95">
        <v>10.64</v>
      </c>
      <c r="J3904" s="95">
        <v>1.86</v>
      </c>
      <c r="K3904" s="95">
        <v>2.1800000000000002</v>
      </c>
      <c r="L3904" s="95">
        <v>0.32</v>
      </c>
      <c r="M3904" s="95">
        <v>0.13</v>
      </c>
      <c r="N3904" s="95">
        <v>0.28999999999999998</v>
      </c>
      <c r="O3904" s="95">
        <v>1.84</v>
      </c>
      <c r="P3904" s="95">
        <v>-0.39</v>
      </c>
      <c r="Q3904" s="95">
        <v>2.29</v>
      </c>
      <c r="R3904" s="95">
        <v>26.18</v>
      </c>
      <c r="S3904" s="95">
        <v>10.17</v>
      </c>
      <c r="T3904" s="95">
        <v>23.1</v>
      </c>
      <c r="U3904" s="95">
        <v>0.39</v>
      </c>
      <c r="V3904" s="95">
        <v>0.61</v>
      </c>
      <c r="W3904" s="95">
        <v>0.96</v>
      </c>
      <c r="X3904" s="95">
        <v>-5.14</v>
      </c>
      <c r="Y3904" s="95"/>
      <c r="Z3904" s="74" t="s">
        <v>1111</v>
      </c>
      <c r="AA3904" s="95">
        <v>18.84</v>
      </c>
      <c r="AB3904" s="95">
        <v>4.93</v>
      </c>
      <c r="AC3904" s="74" t="s">
        <v>1111</v>
      </c>
      <c r="AD3904" s="95">
        <v>1060099950</v>
      </c>
    </row>
    <row r="3905" spans="1:30" x14ac:dyDescent="0.2">
      <c r="A3905" s="74" t="s">
        <v>5012</v>
      </c>
      <c r="B3905" s="95">
        <v>112.16</v>
      </c>
      <c r="C3905" s="95">
        <v>2.5499999999999998</v>
      </c>
      <c r="D3905" s="95">
        <v>12.79</v>
      </c>
      <c r="E3905" s="95">
        <v>0.59</v>
      </c>
      <c r="F3905" s="95">
        <v>0.08</v>
      </c>
      <c r="G3905" s="95">
        <v>15.86</v>
      </c>
      <c r="H3905" s="95">
        <v>5.94</v>
      </c>
      <c r="I3905" s="95">
        <v>3.61</v>
      </c>
      <c r="J3905" s="95">
        <v>7.77</v>
      </c>
      <c r="K3905" s="95">
        <v>8.7100000000000009</v>
      </c>
      <c r="L3905" s="95">
        <v>0.94</v>
      </c>
      <c r="M3905" s="95">
        <v>7.0000000000000007E-2</v>
      </c>
      <c r="N3905" s="95">
        <v>0.46</v>
      </c>
      <c r="O3905" s="95"/>
      <c r="P3905" s="95">
        <v>-0.08</v>
      </c>
      <c r="Q3905" s="95"/>
      <c r="R3905" s="95">
        <v>4.5999999999999996</v>
      </c>
      <c r="S3905" s="95">
        <v>0.65</v>
      </c>
      <c r="T3905" s="95">
        <v>4.53</v>
      </c>
      <c r="U3905" s="95">
        <v>0.14000000000000001</v>
      </c>
      <c r="V3905" s="95">
        <v>0.86</v>
      </c>
      <c r="W3905" s="95">
        <v>0.18</v>
      </c>
      <c r="X3905" s="95">
        <v>6.98</v>
      </c>
      <c r="Y3905" s="95">
        <v>-3.74</v>
      </c>
      <c r="Z3905" s="74" t="s">
        <v>1111</v>
      </c>
      <c r="AA3905" s="95">
        <v>190.61</v>
      </c>
      <c r="AB3905" s="95">
        <v>8.77</v>
      </c>
      <c r="AC3905" s="74" t="s">
        <v>1111</v>
      </c>
      <c r="AD3905" s="95">
        <v>7582038432</v>
      </c>
    </row>
    <row r="3906" spans="1:30" x14ac:dyDescent="0.2">
      <c r="A3906" s="74" t="s">
        <v>5013</v>
      </c>
      <c r="B3906" s="95">
        <v>22.45</v>
      </c>
      <c r="C3906" s="95">
        <v>3.34</v>
      </c>
      <c r="D3906" s="95">
        <v>18.64</v>
      </c>
      <c r="E3906" s="95">
        <v>1.89</v>
      </c>
      <c r="F3906" s="95">
        <v>0.61</v>
      </c>
      <c r="G3906" s="95">
        <v>53.17</v>
      </c>
      <c r="H3906" s="95">
        <v>23.09</v>
      </c>
      <c r="I3906" s="95">
        <v>13.44</v>
      </c>
      <c r="J3906" s="95">
        <v>10.85</v>
      </c>
      <c r="K3906" s="95">
        <v>18.87</v>
      </c>
      <c r="L3906" s="95">
        <v>8.02</v>
      </c>
      <c r="M3906" s="95">
        <v>1.4</v>
      </c>
      <c r="N3906" s="95">
        <v>2.5</v>
      </c>
      <c r="O3906" s="95">
        <v>-216.4</v>
      </c>
      <c r="P3906" s="95">
        <v>-0.66</v>
      </c>
      <c r="Q3906" s="95">
        <v>0.97</v>
      </c>
      <c r="R3906" s="95">
        <v>10.130000000000001</v>
      </c>
      <c r="S3906" s="95">
        <v>3.26</v>
      </c>
      <c r="T3906" s="95">
        <v>5.88</v>
      </c>
      <c r="U3906" s="95">
        <v>0.32</v>
      </c>
      <c r="V3906" s="95">
        <v>0.68</v>
      </c>
      <c r="W3906" s="95">
        <v>0.24</v>
      </c>
      <c r="X3906" s="95">
        <v>4.9400000000000004</v>
      </c>
      <c r="Y3906" s="95">
        <v>11.71</v>
      </c>
      <c r="Z3906" s="74" t="s">
        <v>1111</v>
      </c>
      <c r="AA3906" s="95">
        <v>11.89</v>
      </c>
      <c r="AB3906" s="95">
        <v>1.2</v>
      </c>
      <c r="AC3906" s="74" t="s">
        <v>1111</v>
      </c>
      <c r="AD3906" s="95">
        <v>188270190</v>
      </c>
    </row>
    <row r="3907" spans="1:30" x14ac:dyDescent="0.2">
      <c r="A3907" s="74" t="s">
        <v>5014</v>
      </c>
      <c r="B3907" s="95">
        <v>189.79</v>
      </c>
      <c r="C3907" s="95"/>
      <c r="D3907" s="95">
        <v>88.27</v>
      </c>
      <c r="E3907" s="95">
        <v>6.12</v>
      </c>
      <c r="F3907" s="95">
        <v>4.68</v>
      </c>
      <c r="G3907" s="95">
        <v>58.59</v>
      </c>
      <c r="H3907" s="95">
        <v>24.64</v>
      </c>
      <c r="I3907" s="95">
        <v>20.059999999999999</v>
      </c>
      <c r="J3907" s="95">
        <v>71.849999999999994</v>
      </c>
      <c r="K3907" s="95">
        <v>69.319999999999993</v>
      </c>
      <c r="L3907" s="95">
        <v>-2.5299999999999998</v>
      </c>
      <c r="M3907" s="95">
        <v>-0.21</v>
      </c>
      <c r="N3907" s="95">
        <v>17.71</v>
      </c>
      <c r="O3907" s="95">
        <v>18.690000000000001</v>
      </c>
      <c r="P3907" s="95">
        <v>-7.89</v>
      </c>
      <c r="Q3907" s="95">
        <v>2.61</v>
      </c>
      <c r="R3907" s="95">
        <v>6.93</v>
      </c>
      <c r="S3907" s="95">
        <v>5.3</v>
      </c>
      <c r="T3907" s="95">
        <v>6.68</v>
      </c>
      <c r="U3907" s="95">
        <v>0.77</v>
      </c>
      <c r="V3907" s="95">
        <v>0.23</v>
      </c>
      <c r="W3907" s="95">
        <v>0.26</v>
      </c>
      <c r="X3907" s="95">
        <v>34.39</v>
      </c>
      <c r="Y3907" s="95">
        <v>45.01</v>
      </c>
      <c r="Z3907" s="74" t="s">
        <v>1111</v>
      </c>
      <c r="AA3907" s="95">
        <v>31.02</v>
      </c>
      <c r="AB3907" s="95">
        <v>2.15</v>
      </c>
      <c r="AC3907" s="74" t="s">
        <v>1111</v>
      </c>
      <c r="AD3907" s="95">
        <v>10493204415</v>
      </c>
    </row>
    <row r="3908" spans="1:30" x14ac:dyDescent="0.2">
      <c r="A3908" s="74" t="s">
        <v>5015</v>
      </c>
      <c r="B3908" s="95">
        <v>102.5</v>
      </c>
      <c r="C3908" s="95">
        <v>1.22</v>
      </c>
      <c r="D3908" s="95">
        <v>25.31</v>
      </c>
      <c r="E3908" s="95">
        <v>2.65</v>
      </c>
      <c r="F3908" s="95">
        <v>2.4</v>
      </c>
      <c r="G3908" s="95">
        <v>84.73</v>
      </c>
      <c r="H3908" s="95">
        <v>51.02</v>
      </c>
      <c r="I3908" s="95">
        <v>41.31</v>
      </c>
      <c r="J3908" s="95">
        <v>20.49</v>
      </c>
      <c r="K3908" s="95">
        <v>20.3</v>
      </c>
      <c r="L3908" s="95">
        <v>-0.2</v>
      </c>
      <c r="M3908" s="95">
        <v>-0.03</v>
      </c>
      <c r="N3908" s="95">
        <v>10.46</v>
      </c>
      <c r="O3908" s="95">
        <v>39.159999999999997</v>
      </c>
      <c r="P3908" s="95">
        <v>-2.61</v>
      </c>
      <c r="Q3908" s="95">
        <v>3.85</v>
      </c>
      <c r="R3908" s="95">
        <v>10.46</v>
      </c>
      <c r="S3908" s="95">
        <v>9.4700000000000006</v>
      </c>
      <c r="T3908" s="95">
        <v>10.35</v>
      </c>
      <c r="U3908" s="95">
        <v>0.91</v>
      </c>
      <c r="V3908" s="95">
        <v>0.09</v>
      </c>
      <c r="W3908" s="95">
        <v>0.23</v>
      </c>
      <c r="X3908" s="95">
        <v>11.35</v>
      </c>
      <c r="Y3908" s="95"/>
      <c r="Z3908" s="74" t="s">
        <v>1111</v>
      </c>
      <c r="AA3908" s="95">
        <v>38.729999999999997</v>
      </c>
      <c r="AB3908" s="95">
        <v>4.05</v>
      </c>
      <c r="AC3908" s="74" t="s">
        <v>1111</v>
      </c>
      <c r="AD3908" s="95">
        <v>6727823250</v>
      </c>
    </row>
    <row r="3909" spans="1:30" x14ac:dyDescent="0.2">
      <c r="A3909" s="74" t="s">
        <v>5016</v>
      </c>
      <c r="B3909" s="95">
        <v>0.19</v>
      </c>
      <c r="C3909" s="95"/>
      <c r="D3909" s="95">
        <v>-0.75</v>
      </c>
      <c r="E3909" s="95">
        <v>0.56999999999999995</v>
      </c>
      <c r="F3909" s="95">
        <v>0.38</v>
      </c>
      <c r="G3909" s="95">
        <v>100</v>
      </c>
      <c r="H3909" s="95">
        <v>-419.12</v>
      </c>
      <c r="I3909" s="95">
        <v>-439.94</v>
      </c>
      <c r="J3909" s="95">
        <v>-0.79</v>
      </c>
      <c r="K3909" s="95">
        <v>0.7</v>
      </c>
      <c r="L3909" s="95">
        <v>1.49</v>
      </c>
      <c r="M3909" s="95">
        <v>-1.08</v>
      </c>
      <c r="N3909" s="95">
        <v>3.31</v>
      </c>
      <c r="O3909" s="95">
        <v>0.57999999999999996</v>
      </c>
      <c r="P3909" s="95">
        <v>-5.41</v>
      </c>
      <c r="Q3909" s="95">
        <v>3.49</v>
      </c>
      <c r="R3909" s="95">
        <v>-75.819999999999993</v>
      </c>
      <c r="S3909" s="95">
        <v>-51.11</v>
      </c>
      <c r="T3909" s="95">
        <v>-62.24</v>
      </c>
      <c r="U3909" s="95">
        <v>0.67</v>
      </c>
      <c r="V3909" s="95">
        <v>0.33</v>
      </c>
      <c r="W3909" s="95">
        <v>0.12</v>
      </c>
      <c r="X3909" s="95">
        <v>-13.58</v>
      </c>
      <c r="Y3909" s="95"/>
      <c r="Z3909" s="74" t="s">
        <v>1111</v>
      </c>
      <c r="AA3909" s="95">
        <v>0.33</v>
      </c>
      <c r="AB3909" s="95">
        <v>-0.25</v>
      </c>
      <c r="AC3909" s="74" t="s">
        <v>1111</v>
      </c>
      <c r="AD3909" s="95">
        <v>16539082</v>
      </c>
    </row>
    <row r="3910" spans="1:30" x14ac:dyDescent="0.2">
      <c r="A3910" s="74" t="s">
        <v>5017</v>
      </c>
      <c r="B3910" s="95">
        <v>26.26</v>
      </c>
      <c r="C3910" s="95"/>
      <c r="D3910" s="95">
        <v>-5.29</v>
      </c>
      <c r="E3910" s="95">
        <v>2.4300000000000002</v>
      </c>
      <c r="F3910" s="95">
        <v>1.4</v>
      </c>
      <c r="G3910" s="95">
        <v>58.09</v>
      </c>
      <c r="H3910" s="95">
        <v>-199.84</v>
      </c>
      <c r="I3910" s="95">
        <v>-228.08</v>
      </c>
      <c r="J3910" s="95">
        <v>-6.03</v>
      </c>
      <c r="K3910" s="95">
        <v>-4.21</v>
      </c>
      <c r="L3910" s="95">
        <v>1.83</v>
      </c>
      <c r="M3910" s="95">
        <v>-0.74</v>
      </c>
      <c r="N3910" s="95">
        <v>12.06</v>
      </c>
      <c r="O3910" s="95">
        <v>3.7</v>
      </c>
      <c r="P3910" s="95">
        <v>-2.88</v>
      </c>
      <c r="Q3910" s="95">
        <v>3.84</v>
      </c>
      <c r="R3910" s="95">
        <v>-46.04</v>
      </c>
      <c r="S3910" s="95">
        <v>-26.54</v>
      </c>
      <c r="T3910" s="95">
        <v>-41.58</v>
      </c>
      <c r="U3910" s="95">
        <v>0.57999999999999996</v>
      </c>
      <c r="V3910" s="95">
        <v>0.42</v>
      </c>
      <c r="W3910" s="95">
        <v>0.12</v>
      </c>
      <c r="X3910" s="95">
        <v>82.72</v>
      </c>
      <c r="Y3910" s="95"/>
      <c r="Z3910" s="74" t="s">
        <v>1111</v>
      </c>
      <c r="AA3910" s="95">
        <v>10.79</v>
      </c>
      <c r="AB3910" s="95">
        <v>-4.97</v>
      </c>
      <c r="AC3910" s="74" t="s">
        <v>1111</v>
      </c>
      <c r="AD3910" s="95">
        <v>1123119192</v>
      </c>
    </row>
    <row r="3911" spans="1:30" x14ac:dyDescent="0.2">
      <c r="A3911" s="74" t="s">
        <v>5018</v>
      </c>
      <c r="B3911" s="95">
        <v>17.77</v>
      </c>
      <c r="C3911" s="95">
        <v>3.15</v>
      </c>
      <c r="D3911" s="95">
        <v>11.3</v>
      </c>
      <c r="E3911" s="95">
        <v>1.63</v>
      </c>
      <c r="F3911" s="95">
        <v>1.07</v>
      </c>
      <c r="G3911" s="95">
        <v>38.68</v>
      </c>
      <c r="H3911" s="95">
        <v>7.9</v>
      </c>
      <c r="I3911" s="95">
        <v>7.18</v>
      </c>
      <c r="J3911" s="95">
        <v>10.28</v>
      </c>
      <c r="K3911" s="95">
        <v>9.8000000000000007</v>
      </c>
      <c r="L3911" s="95">
        <v>-0.47</v>
      </c>
      <c r="M3911" s="95">
        <v>-0.08</v>
      </c>
      <c r="N3911" s="95">
        <v>0.81</v>
      </c>
      <c r="O3911" s="95">
        <v>3.59</v>
      </c>
      <c r="P3911" s="95">
        <v>-2.08</v>
      </c>
      <c r="Q3911" s="95">
        <v>2.62</v>
      </c>
      <c r="R3911" s="95">
        <v>14.47</v>
      </c>
      <c r="S3911" s="95">
        <v>9.51</v>
      </c>
      <c r="T3911" s="95">
        <v>13.14</v>
      </c>
      <c r="U3911" s="95">
        <v>0.66</v>
      </c>
      <c r="V3911" s="95">
        <v>0.34</v>
      </c>
      <c r="W3911" s="95">
        <v>1.32</v>
      </c>
      <c r="X3911" s="95">
        <v>1.01</v>
      </c>
      <c r="Y3911" s="95">
        <v>-3.69</v>
      </c>
      <c r="Z3911" s="74" t="s">
        <v>1111</v>
      </c>
      <c r="AA3911" s="95">
        <v>10.87</v>
      </c>
      <c r="AB3911" s="95">
        <v>1.57</v>
      </c>
      <c r="AC3911" s="74" t="s">
        <v>1111</v>
      </c>
      <c r="AD3911" s="95">
        <v>578008344</v>
      </c>
    </row>
    <row r="3912" spans="1:30" x14ac:dyDescent="0.2">
      <c r="A3912" s="74" t="s">
        <v>5019</v>
      </c>
      <c r="B3912" s="95">
        <v>67.92</v>
      </c>
      <c r="C3912" s="95">
        <v>4.95</v>
      </c>
      <c r="D3912" s="95">
        <v>8.6</v>
      </c>
      <c r="E3912" s="95">
        <v>3.74</v>
      </c>
      <c r="F3912" s="95">
        <v>3</v>
      </c>
      <c r="G3912" s="95">
        <v>38.130000000000003</v>
      </c>
      <c r="H3912" s="95">
        <v>26.75</v>
      </c>
      <c r="I3912" s="95">
        <v>19.88</v>
      </c>
      <c r="J3912" s="95">
        <v>6.39</v>
      </c>
      <c r="K3912" s="95">
        <v>5.46</v>
      </c>
      <c r="L3912" s="95">
        <v>-0.93</v>
      </c>
      <c r="M3912" s="95">
        <v>-0.54</v>
      </c>
      <c r="N3912" s="95">
        <v>1.71</v>
      </c>
      <c r="O3912" s="95">
        <v>5.75</v>
      </c>
      <c r="P3912" s="95">
        <v>-10.55</v>
      </c>
      <c r="Q3912" s="95">
        <v>3.67</v>
      </c>
      <c r="R3912" s="95">
        <v>43.57</v>
      </c>
      <c r="S3912" s="95">
        <v>34.86</v>
      </c>
      <c r="T3912" s="95">
        <v>43.24</v>
      </c>
      <c r="U3912" s="95">
        <v>0.8</v>
      </c>
      <c r="V3912" s="95">
        <v>0.2</v>
      </c>
      <c r="W3912" s="95">
        <v>1.75</v>
      </c>
      <c r="X3912" s="95">
        <v>0.64</v>
      </c>
      <c r="Y3912" s="95">
        <v>7.79</v>
      </c>
      <c r="Z3912" s="74" t="s">
        <v>1111</v>
      </c>
      <c r="AA3912" s="95">
        <v>18.14</v>
      </c>
      <c r="AB3912" s="95">
        <v>7.9</v>
      </c>
      <c r="AC3912" s="74" t="s">
        <v>1111</v>
      </c>
      <c r="AD3912" s="95">
        <v>1195161072</v>
      </c>
    </row>
    <row r="3913" spans="1:30" x14ac:dyDescent="0.2">
      <c r="A3913" s="74" t="s">
        <v>5020</v>
      </c>
      <c r="B3913" s="95">
        <v>1.44</v>
      </c>
      <c r="C3913" s="95"/>
      <c r="D3913" s="95">
        <v>-0.73</v>
      </c>
      <c r="E3913" s="95">
        <v>1.63</v>
      </c>
      <c r="F3913" s="95">
        <v>7.0000000000000007E-2</v>
      </c>
      <c r="G3913" s="95">
        <v>58.12</v>
      </c>
      <c r="H3913" s="95">
        <v>-20.95</v>
      </c>
      <c r="I3913" s="95">
        <v>-23.18</v>
      </c>
      <c r="J3913" s="95">
        <v>-0.81</v>
      </c>
      <c r="K3913" s="95">
        <v>-2.69</v>
      </c>
      <c r="L3913" s="95">
        <v>-1.88</v>
      </c>
      <c r="M3913" s="95">
        <v>3.78</v>
      </c>
      <c r="N3913" s="95">
        <v>0.17</v>
      </c>
      <c r="O3913" s="95">
        <v>-0.79</v>
      </c>
      <c r="P3913" s="95">
        <v>-7.0000000000000007E-2</v>
      </c>
      <c r="Q3913" s="95">
        <v>0.55000000000000004</v>
      </c>
      <c r="R3913" s="95">
        <v>-222.16</v>
      </c>
      <c r="S3913" s="95">
        <v>-9.1300000000000008</v>
      </c>
      <c r="T3913" s="95">
        <v>-35.979999999999997</v>
      </c>
      <c r="U3913" s="95">
        <v>0.04</v>
      </c>
      <c r="V3913" s="95">
        <v>0.96</v>
      </c>
      <c r="W3913" s="95">
        <v>0.39</v>
      </c>
      <c r="X3913" s="95">
        <v>-20.309999999999999</v>
      </c>
      <c r="Y3913" s="95"/>
      <c r="Z3913" s="74" t="s">
        <v>1111</v>
      </c>
      <c r="AA3913" s="95">
        <v>0.88</v>
      </c>
      <c r="AB3913" s="95">
        <v>-1.95</v>
      </c>
      <c r="AC3913" s="74" t="s">
        <v>1111</v>
      </c>
      <c r="AD3913" s="95">
        <v>64879100</v>
      </c>
    </row>
    <row r="3914" spans="1:30" x14ac:dyDescent="0.2">
      <c r="A3914" s="74" t="s">
        <v>5021</v>
      </c>
      <c r="B3914" s="95">
        <v>407.16</v>
      </c>
      <c r="C3914" s="95"/>
      <c r="D3914" s="95">
        <v>13.1</v>
      </c>
      <c r="E3914" s="95">
        <v>8.73</v>
      </c>
      <c r="F3914" s="95">
        <v>1.62</v>
      </c>
      <c r="G3914" s="95">
        <v>48.66</v>
      </c>
      <c r="H3914" s="95">
        <v>23.75</v>
      </c>
      <c r="I3914" s="95">
        <v>18.309999999999999</v>
      </c>
      <c r="J3914" s="95">
        <v>10.1</v>
      </c>
      <c r="K3914" s="95">
        <v>10.86</v>
      </c>
      <c r="L3914" s="95">
        <v>0.76</v>
      </c>
      <c r="M3914" s="95">
        <v>0.66</v>
      </c>
      <c r="N3914" s="95">
        <v>2.4</v>
      </c>
      <c r="O3914" s="95">
        <v>4.59</v>
      </c>
      <c r="P3914" s="95">
        <v>-3.66</v>
      </c>
      <c r="Q3914" s="95">
        <v>2.75</v>
      </c>
      <c r="R3914" s="95">
        <v>66.650000000000006</v>
      </c>
      <c r="S3914" s="95">
        <v>12.39</v>
      </c>
      <c r="T3914" s="95">
        <v>18.97</v>
      </c>
      <c r="U3914" s="95">
        <v>0.19</v>
      </c>
      <c r="V3914" s="95">
        <v>0.81</v>
      </c>
      <c r="W3914" s="95">
        <v>0.68</v>
      </c>
      <c r="X3914" s="95">
        <v>6.2</v>
      </c>
      <c r="Y3914" s="95">
        <v>24.44</v>
      </c>
      <c r="Z3914" s="74" t="s">
        <v>1111</v>
      </c>
      <c r="AA3914" s="95">
        <v>46.94</v>
      </c>
      <c r="AB3914" s="95">
        <v>31.29</v>
      </c>
      <c r="AC3914" s="74" t="s">
        <v>1111</v>
      </c>
      <c r="AD3914" s="95">
        <v>8802167000</v>
      </c>
    </row>
    <row r="3915" spans="1:30" x14ac:dyDescent="0.2">
      <c r="A3915" s="74" t="s">
        <v>5022</v>
      </c>
      <c r="B3915" s="95">
        <v>109.88</v>
      </c>
      <c r="C3915" s="95">
        <v>1.38</v>
      </c>
      <c r="D3915" s="95">
        <v>23.3</v>
      </c>
      <c r="E3915" s="95">
        <v>9.3000000000000007</v>
      </c>
      <c r="F3915" s="95">
        <v>4.17</v>
      </c>
      <c r="G3915" s="95">
        <v>41.13</v>
      </c>
      <c r="H3915" s="95">
        <v>11.86</v>
      </c>
      <c r="I3915" s="95">
        <v>8.76</v>
      </c>
      <c r="J3915" s="95">
        <v>17.2</v>
      </c>
      <c r="K3915" s="95">
        <v>16.309999999999999</v>
      </c>
      <c r="L3915" s="95">
        <v>-0.89</v>
      </c>
      <c r="M3915" s="95">
        <v>-0.48</v>
      </c>
      <c r="N3915" s="95">
        <v>2.04</v>
      </c>
      <c r="O3915" s="95">
        <v>13.71</v>
      </c>
      <c r="P3915" s="95">
        <v>-17.53</v>
      </c>
      <c r="Q3915" s="95">
        <v>1.66</v>
      </c>
      <c r="R3915" s="95">
        <v>39.9</v>
      </c>
      <c r="S3915" s="95">
        <v>17.91</v>
      </c>
      <c r="T3915" s="95">
        <v>39.9</v>
      </c>
      <c r="U3915" s="95">
        <v>0.45</v>
      </c>
      <c r="V3915" s="95">
        <v>0.55000000000000004</v>
      </c>
      <c r="W3915" s="95">
        <v>2.0499999999999998</v>
      </c>
      <c r="X3915" s="95">
        <v>0.06</v>
      </c>
      <c r="Y3915" s="95">
        <v>-3.06</v>
      </c>
      <c r="Z3915" s="74" t="s">
        <v>1111</v>
      </c>
      <c r="AA3915" s="95">
        <v>11.82</v>
      </c>
      <c r="AB3915" s="95">
        <v>4.72</v>
      </c>
      <c r="AC3915" s="74" t="s">
        <v>1111</v>
      </c>
      <c r="AD3915" s="95">
        <v>12232962376</v>
      </c>
    </row>
    <row r="3916" spans="1:30" x14ac:dyDescent="0.2">
      <c r="A3916" s="74" t="s">
        <v>5023</v>
      </c>
      <c r="B3916" s="95">
        <v>0.28000000000000003</v>
      </c>
      <c r="C3916" s="95"/>
      <c r="D3916" s="95">
        <v>-2.59</v>
      </c>
      <c r="E3916" s="95">
        <v>0.6</v>
      </c>
      <c r="F3916" s="95">
        <v>0.41</v>
      </c>
      <c r="G3916" s="95">
        <v>1.68</v>
      </c>
      <c r="H3916" s="95">
        <v>-16.829999999999998</v>
      </c>
      <c r="I3916" s="95">
        <v>-18.46</v>
      </c>
      <c r="J3916" s="95">
        <v>-2.84</v>
      </c>
      <c r="K3916" s="95">
        <v>-2.23</v>
      </c>
      <c r="L3916" s="95">
        <v>0.61</v>
      </c>
      <c r="M3916" s="95">
        <v>-0.13</v>
      </c>
      <c r="N3916" s="95">
        <v>0.48</v>
      </c>
      <c r="O3916" s="95">
        <v>3.52</v>
      </c>
      <c r="P3916" s="95">
        <v>-0.64</v>
      </c>
      <c r="Q3916" s="95">
        <v>1.49</v>
      </c>
      <c r="R3916" s="95">
        <v>-23.37</v>
      </c>
      <c r="S3916" s="95">
        <v>-15.89</v>
      </c>
      <c r="T3916" s="95">
        <v>-18.87</v>
      </c>
      <c r="U3916" s="95">
        <v>0.68</v>
      </c>
      <c r="V3916" s="95">
        <v>0.32</v>
      </c>
      <c r="W3916" s="95">
        <v>0.86</v>
      </c>
      <c r="X3916" s="95">
        <v>-8.07</v>
      </c>
      <c r="Y3916" s="95"/>
      <c r="Z3916" s="74" t="s">
        <v>1111</v>
      </c>
      <c r="AA3916" s="95">
        <v>0.46</v>
      </c>
      <c r="AB3916" s="95">
        <v>-0.11</v>
      </c>
      <c r="AC3916" s="74" t="s">
        <v>1111</v>
      </c>
      <c r="AD3916" s="95">
        <v>14272636</v>
      </c>
    </row>
    <row r="3917" spans="1:30" x14ac:dyDescent="0.2">
      <c r="A3917" s="74" t="s">
        <v>5024</v>
      </c>
      <c r="B3917" s="95">
        <v>18.27</v>
      </c>
      <c r="C3917" s="95"/>
      <c r="D3917" s="95">
        <v>-5.34</v>
      </c>
      <c r="E3917" s="95">
        <v>54.6</v>
      </c>
      <c r="F3917" s="95">
        <v>2.2799999999999998</v>
      </c>
      <c r="G3917" s="95"/>
      <c r="H3917" s="95"/>
      <c r="I3917" s="95"/>
      <c r="J3917" s="95">
        <v>-5.13</v>
      </c>
      <c r="K3917" s="95">
        <v>-6.45</v>
      </c>
      <c r="L3917" s="95">
        <v>-1.32</v>
      </c>
      <c r="M3917" s="95">
        <v>14</v>
      </c>
      <c r="N3917" s="95"/>
      <c r="O3917" s="95">
        <v>-70.87</v>
      </c>
      <c r="P3917" s="95">
        <v>-2.2799999999999998</v>
      </c>
      <c r="Q3917" s="95">
        <v>0.06</v>
      </c>
      <c r="R3917" s="95">
        <v>-1022.82</v>
      </c>
      <c r="S3917" s="95">
        <v>-42.68</v>
      </c>
      <c r="T3917" s="95">
        <v>-70.91</v>
      </c>
      <c r="U3917" s="95">
        <v>0.04</v>
      </c>
      <c r="V3917" s="95">
        <v>0.63</v>
      </c>
      <c r="W3917" s="95">
        <v>0</v>
      </c>
      <c r="X3917" s="95"/>
      <c r="Y3917" s="95"/>
      <c r="Z3917" s="74" t="s">
        <v>1111</v>
      </c>
      <c r="AA3917" s="95">
        <v>0.33</v>
      </c>
      <c r="AB3917" s="95">
        <v>-3.42</v>
      </c>
      <c r="AC3917" s="74" t="s">
        <v>1111</v>
      </c>
      <c r="AD3917" s="95">
        <v>541866276</v>
      </c>
    </row>
    <row r="3918" spans="1:30" x14ac:dyDescent="0.2">
      <c r="A3918" s="74" t="s">
        <v>5025</v>
      </c>
      <c r="B3918" s="95">
        <v>21.54</v>
      </c>
      <c r="C3918" s="95"/>
      <c r="D3918" s="95">
        <v>-6.29</v>
      </c>
      <c r="E3918" s="95">
        <v>64.37</v>
      </c>
      <c r="F3918" s="95">
        <v>2.69</v>
      </c>
      <c r="G3918" s="95"/>
      <c r="H3918" s="95"/>
      <c r="I3918" s="95"/>
      <c r="J3918" s="95">
        <v>-6.05</v>
      </c>
      <c r="K3918" s="95">
        <v>-6.45</v>
      </c>
      <c r="L3918" s="95">
        <v>-1.32</v>
      </c>
      <c r="M3918" s="95">
        <v>14</v>
      </c>
      <c r="N3918" s="95"/>
      <c r="O3918" s="95">
        <v>-83.55</v>
      </c>
      <c r="P3918" s="95">
        <v>-2.69</v>
      </c>
      <c r="Q3918" s="95">
        <v>0.06</v>
      </c>
      <c r="R3918" s="95">
        <v>-1022.82</v>
      </c>
      <c r="S3918" s="95">
        <v>-42.68</v>
      </c>
      <c r="T3918" s="95">
        <v>-70.91</v>
      </c>
      <c r="U3918" s="95">
        <v>0.04</v>
      </c>
      <c r="V3918" s="95">
        <v>0.63</v>
      </c>
      <c r="W3918" s="95">
        <v>0</v>
      </c>
      <c r="X3918" s="95"/>
      <c r="Y3918" s="95"/>
      <c r="Z3918" s="74" t="s">
        <v>1111</v>
      </c>
      <c r="AA3918" s="95">
        <v>0.33</v>
      </c>
      <c r="AB3918" s="95">
        <v>-3.42</v>
      </c>
      <c r="AC3918" s="74" t="s">
        <v>1111</v>
      </c>
      <c r="AD3918" s="95">
        <v>541866276</v>
      </c>
    </row>
    <row r="3919" spans="1:30" x14ac:dyDescent="0.2">
      <c r="A3919" s="74" t="s">
        <v>5026</v>
      </c>
      <c r="B3919" s="95">
        <v>7.15</v>
      </c>
      <c r="C3919" s="95"/>
      <c r="D3919" s="95">
        <v>-2.09</v>
      </c>
      <c r="E3919" s="95">
        <v>21.37</v>
      </c>
      <c r="F3919" s="95">
        <v>0.89</v>
      </c>
      <c r="G3919" s="95"/>
      <c r="H3919" s="95"/>
      <c r="I3919" s="95"/>
      <c r="J3919" s="95">
        <v>-2.0099999999999998</v>
      </c>
      <c r="K3919" s="95">
        <v>-6.45</v>
      </c>
      <c r="L3919" s="95">
        <v>-1.32</v>
      </c>
      <c r="M3919" s="95">
        <v>14</v>
      </c>
      <c r="N3919" s="95"/>
      <c r="O3919" s="95">
        <v>-27.73</v>
      </c>
      <c r="P3919" s="95">
        <v>-0.89</v>
      </c>
      <c r="Q3919" s="95">
        <v>0.06</v>
      </c>
      <c r="R3919" s="95">
        <v>-1022.82</v>
      </c>
      <c r="S3919" s="95">
        <v>-42.68</v>
      </c>
      <c r="T3919" s="95">
        <v>-70.91</v>
      </c>
      <c r="U3919" s="95">
        <v>0.04</v>
      </c>
      <c r="V3919" s="95">
        <v>0.63</v>
      </c>
      <c r="W3919" s="95">
        <v>0</v>
      </c>
      <c r="X3919" s="95"/>
      <c r="Y3919" s="95"/>
      <c r="Z3919" s="74" t="s">
        <v>1111</v>
      </c>
      <c r="AA3919" s="95">
        <v>0.33</v>
      </c>
      <c r="AB3919" s="95">
        <v>-3.42</v>
      </c>
      <c r="AC3919" s="74" t="s">
        <v>1111</v>
      </c>
      <c r="AD3919" s="95">
        <v>541866276</v>
      </c>
    </row>
    <row r="3920" spans="1:30" x14ac:dyDescent="0.2">
      <c r="A3920" s="74" t="s">
        <v>5027</v>
      </c>
      <c r="B3920" s="95">
        <v>72.430000000000007</v>
      </c>
      <c r="C3920" s="95">
        <v>0.22</v>
      </c>
      <c r="D3920" s="95">
        <v>22.68</v>
      </c>
      <c r="E3920" s="95">
        <v>3.83</v>
      </c>
      <c r="F3920" s="95">
        <v>1.89</v>
      </c>
      <c r="G3920" s="95">
        <v>84.61</v>
      </c>
      <c r="H3920" s="95">
        <v>22.6</v>
      </c>
      <c r="I3920" s="95">
        <v>15.54</v>
      </c>
      <c r="J3920" s="95">
        <v>15.59</v>
      </c>
      <c r="K3920" s="95">
        <v>17.62</v>
      </c>
      <c r="L3920" s="95">
        <v>2.0299999999999998</v>
      </c>
      <c r="M3920" s="95">
        <v>0.5</v>
      </c>
      <c r="N3920" s="95">
        <v>3.52</v>
      </c>
      <c r="O3920" s="95">
        <v>22.99</v>
      </c>
      <c r="P3920" s="95">
        <v>-2.21</v>
      </c>
      <c r="Q3920" s="95">
        <v>2.2999999999999998</v>
      </c>
      <c r="R3920" s="95">
        <v>16.87</v>
      </c>
      <c r="S3920" s="95">
        <v>8.32</v>
      </c>
      <c r="T3920" s="95">
        <v>13.16</v>
      </c>
      <c r="U3920" s="95">
        <v>0.49</v>
      </c>
      <c r="V3920" s="95">
        <v>0.51</v>
      </c>
      <c r="W3920" s="95">
        <v>0.54</v>
      </c>
      <c r="X3920" s="95">
        <v>7.68</v>
      </c>
      <c r="Y3920" s="95">
        <v>22.01</v>
      </c>
      <c r="Z3920" s="74" t="s">
        <v>1111</v>
      </c>
      <c r="AA3920" s="95">
        <v>18.93</v>
      </c>
      <c r="AB3920" s="95">
        <v>3.19</v>
      </c>
      <c r="AC3920" s="74" t="s">
        <v>1111</v>
      </c>
      <c r="AD3920" s="95">
        <v>688077757</v>
      </c>
    </row>
    <row r="3921" spans="1:30" x14ac:dyDescent="0.2">
      <c r="A3921" s="74" t="s">
        <v>5028</v>
      </c>
      <c r="B3921" s="95">
        <v>2.6</v>
      </c>
      <c r="C3921" s="95"/>
      <c r="D3921" s="95">
        <v>-1.28</v>
      </c>
      <c r="E3921" s="95">
        <v>0.94</v>
      </c>
      <c r="F3921" s="95">
        <v>0.8</v>
      </c>
      <c r="G3921" s="95"/>
      <c r="H3921" s="95"/>
      <c r="I3921" s="95"/>
      <c r="J3921" s="95">
        <v>-1.28</v>
      </c>
      <c r="K3921" s="95">
        <v>-0.68</v>
      </c>
      <c r="L3921" s="95">
        <v>0.6</v>
      </c>
      <c r="M3921" s="95">
        <v>-0.44</v>
      </c>
      <c r="N3921" s="95"/>
      <c r="O3921" s="95">
        <v>2.96</v>
      </c>
      <c r="P3921" s="95">
        <v>-1.36</v>
      </c>
      <c r="Q3921" s="95">
        <v>2.92</v>
      </c>
      <c r="R3921" s="95">
        <v>-73.42</v>
      </c>
      <c r="S3921" s="95">
        <v>-62.66</v>
      </c>
      <c r="T3921" s="95">
        <v>-73.28</v>
      </c>
      <c r="U3921" s="95">
        <v>0.85</v>
      </c>
      <c r="V3921" s="95">
        <v>0.15</v>
      </c>
      <c r="W3921" s="95">
        <v>0</v>
      </c>
      <c r="X3921" s="95"/>
      <c r="Y3921" s="95"/>
      <c r="Z3921" s="74" t="s">
        <v>1111</v>
      </c>
      <c r="AA3921" s="95">
        <v>2.77</v>
      </c>
      <c r="AB3921" s="95">
        <v>-2.0299999999999998</v>
      </c>
      <c r="AC3921" s="74" t="s">
        <v>1111</v>
      </c>
      <c r="AD3921" s="95">
        <v>499800340</v>
      </c>
    </row>
    <row r="3922" spans="1:30" x14ac:dyDescent="0.2">
      <c r="A3922" s="74" t="s">
        <v>5029</v>
      </c>
      <c r="B3922" s="95">
        <v>3.2</v>
      </c>
      <c r="C3922" s="95"/>
      <c r="D3922" s="95">
        <v>-5.63</v>
      </c>
      <c r="E3922" s="95">
        <v>0.18</v>
      </c>
      <c r="F3922" s="95">
        <v>0.1</v>
      </c>
      <c r="G3922" s="95">
        <v>34.020000000000003</v>
      </c>
      <c r="H3922" s="95">
        <v>4.57</v>
      </c>
      <c r="I3922" s="95">
        <v>-14.06</v>
      </c>
      <c r="J3922" s="95">
        <v>17.32</v>
      </c>
      <c r="K3922" s="95">
        <v>66.25</v>
      </c>
      <c r="L3922" s="95">
        <v>48.93</v>
      </c>
      <c r="M3922" s="95">
        <v>0.52</v>
      </c>
      <c r="N3922" s="95">
        <v>0.79</v>
      </c>
      <c r="O3922" s="95">
        <v>1.69</v>
      </c>
      <c r="P3922" s="95">
        <v>-0.11</v>
      </c>
      <c r="Q3922" s="95">
        <v>1.91</v>
      </c>
      <c r="R3922" s="95">
        <v>-3.28</v>
      </c>
      <c r="S3922" s="95">
        <v>-1.76</v>
      </c>
      <c r="T3922" s="95">
        <v>0.47</v>
      </c>
      <c r="U3922" s="95">
        <v>0.54</v>
      </c>
      <c r="V3922" s="95">
        <v>0.46</v>
      </c>
      <c r="W3922" s="95">
        <v>0.13</v>
      </c>
      <c r="X3922" s="95">
        <v>-15.66</v>
      </c>
      <c r="Y3922" s="95"/>
      <c r="Z3922" s="74" t="s">
        <v>1111</v>
      </c>
      <c r="AA3922" s="95">
        <v>17.18</v>
      </c>
      <c r="AB3922" s="95">
        <v>-0.56000000000000005</v>
      </c>
      <c r="AC3922" s="74" t="s">
        <v>1111</v>
      </c>
      <c r="AD3922" s="95">
        <v>2077950216</v>
      </c>
    </row>
    <row r="3923" spans="1:30" x14ac:dyDescent="0.2">
      <c r="A3923" s="74" t="s">
        <v>5030</v>
      </c>
      <c r="B3923" s="95">
        <v>2.42</v>
      </c>
      <c r="C3923" s="95"/>
      <c r="D3923" s="95">
        <v>-28.52</v>
      </c>
      <c r="E3923" s="95">
        <v>8.33</v>
      </c>
      <c r="F3923" s="95">
        <v>2.2200000000000002</v>
      </c>
      <c r="G3923" s="95">
        <v>99.38</v>
      </c>
      <c r="H3923" s="95">
        <v>-6.69</v>
      </c>
      <c r="I3923" s="95">
        <v>-9.85</v>
      </c>
      <c r="J3923" s="95">
        <v>-41.99</v>
      </c>
      <c r="K3923" s="95">
        <v>-29.49</v>
      </c>
      <c r="L3923" s="95">
        <v>12.51</v>
      </c>
      <c r="M3923" s="95">
        <v>-2.48</v>
      </c>
      <c r="N3923" s="95">
        <v>2.81</v>
      </c>
      <c r="O3923" s="95">
        <v>3.7</v>
      </c>
      <c r="P3923" s="95">
        <v>-26.85</v>
      </c>
      <c r="Q3923" s="95">
        <v>2.89</v>
      </c>
      <c r="R3923" s="95">
        <v>-29.21</v>
      </c>
      <c r="S3923" s="95">
        <v>-7.78</v>
      </c>
      <c r="T3923" s="95">
        <v>-15.12</v>
      </c>
      <c r="U3923" s="95">
        <v>0.27</v>
      </c>
      <c r="V3923" s="95">
        <v>0.73</v>
      </c>
      <c r="W3923" s="95">
        <v>0.79</v>
      </c>
      <c r="X3923" s="95">
        <v>30.32</v>
      </c>
      <c r="Y3923" s="95"/>
      <c r="Z3923" s="74" t="s">
        <v>1111</v>
      </c>
      <c r="AA3923" s="95">
        <v>0.28999999999999998</v>
      </c>
      <c r="AB3923" s="95">
        <v>-0.08</v>
      </c>
      <c r="AC3923" s="74" t="s">
        <v>1111</v>
      </c>
      <c r="AD3923" s="95">
        <v>413834762</v>
      </c>
    </row>
    <row r="3924" spans="1:30" x14ac:dyDescent="0.2">
      <c r="A3924" s="74" t="s">
        <v>5031</v>
      </c>
      <c r="B3924" s="95">
        <v>15.13</v>
      </c>
      <c r="C3924" s="95"/>
      <c r="D3924" s="95">
        <v>113.65</v>
      </c>
      <c r="E3924" s="95">
        <v>2.2799999999999998</v>
      </c>
      <c r="F3924" s="95">
        <v>1.84</v>
      </c>
      <c r="G3924" s="95">
        <v>62.15</v>
      </c>
      <c r="H3924" s="95">
        <v>15.02</v>
      </c>
      <c r="I3924" s="95">
        <v>12.09</v>
      </c>
      <c r="J3924" s="95">
        <v>91.5</v>
      </c>
      <c r="K3924" s="95">
        <v>87.77</v>
      </c>
      <c r="L3924" s="95">
        <v>-3.73</v>
      </c>
      <c r="M3924" s="95">
        <v>-0.09</v>
      </c>
      <c r="N3924" s="95">
        <v>13.74</v>
      </c>
      <c r="O3924" s="95">
        <v>11.43</v>
      </c>
      <c r="P3924" s="95">
        <v>-2.2599999999999998</v>
      </c>
      <c r="Q3924" s="95">
        <v>7</v>
      </c>
      <c r="R3924" s="95">
        <v>2</v>
      </c>
      <c r="S3924" s="95">
        <v>1.62</v>
      </c>
      <c r="T3924" s="95">
        <v>2</v>
      </c>
      <c r="U3924" s="95">
        <v>0.81</v>
      </c>
      <c r="V3924" s="95">
        <v>0.19</v>
      </c>
      <c r="W3924" s="95">
        <v>0.13</v>
      </c>
      <c r="X3924" s="95">
        <v>127.56</v>
      </c>
      <c r="Y3924" s="95"/>
      <c r="Z3924" s="74" t="s">
        <v>1111</v>
      </c>
      <c r="AA3924" s="95">
        <v>6.64</v>
      </c>
      <c r="AB3924" s="95">
        <v>0.13</v>
      </c>
      <c r="AC3924" s="74" t="s">
        <v>1111</v>
      </c>
      <c r="AD3924" s="95">
        <v>1754144966</v>
      </c>
    </row>
    <row r="3925" spans="1:30" x14ac:dyDescent="0.2">
      <c r="A3925" s="74" t="s">
        <v>5032</v>
      </c>
      <c r="B3925" s="95">
        <v>15.47</v>
      </c>
      <c r="C3925" s="95"/>
      <c r="D3925" s="95">
        <v>11.55</v>
      </c>
      <c r="E3925" s="95">
        <v>1.35</v>
      </c>
      <c r="F3925" s="95">
        <v>0.12</v>
      </c>
      <c r="G3925" s="95">
        <v>0</v>
      </c>
      <c r="H3925" s="95">
        <v>31.09</v>
      </c>
      <c r="I3925" s="95">
        <v>21.88</v>
      </c>
      <c r="J3925" s="95">
        <v>8.1300000000000008</v>
      </c>
      <c r="K3925" s="95">
        <v>-9.7100000000000009</v>
      </c>
      <c r="L3925" s="95">
        <v>-17.84</v>
      </c>
      <c r="M3925" s="95">
        <v>-2.95</v>
      </c>
      <c r="N3925" s="95">
        <v>2.5299999999999998</v>
      </c>
      <c r="O3925" s="95"/>
      <c r="P3925" s="95">
        <v>-0.12</v>
      </c>
      <c r="Q3925" s="95"/>
      <c r="R3925" s="95">
        <v>11.66</v>
      </c>
      <c r="S3925" s="95">
        <v>1.01</v>
      </c>
      <c r="T3925" s="95">
        <v>13.92</v>
      </c>
      <c r="U3925" s="95">
        <v>0.09</v>
      </c>
      <c r="V3925" s="95">
        <v>0.91</v>
      </c>
      <c r="W3925" s="95">
        <v>0.05</v>
      </c>
      <c r="X3925" s="95"/>
      <c r="Y3925" s="95"/>
      <c r="Z3925" s="74" t="s">
        <v>1111</v>
      </c>
      <c r="AA3925" s="95">
        <v>11.49</v>
      </c>
      <c r="AB3925" s="95">
        <v>1.34</v>
      </c>
      <c r="AC3925" s="74" t="s">
        <v>1111</v>
      </c>
      <c r="AD3925" s="95">
        <v>144830140</v>
      </c>
    </row>
    <row r="3926" spans="1:30" x14ac:dyDescent="0.2">
      <c r="A3926" s="74" t="s">
        <v>5033</v>
      </c>
      <c r="B3926" s="95">
        <v>97.64</v>
      </c>
      <c r="C3926" s="95">
        <v>1.41</v>
      </c>
      <c r="D3926" s="95">
        <v>14.35</v>
      </c>
      <c r="E3926" s="95">
        <v>2.44</v>
      </c>
      <c r="F3926" s="95">
        <v>0.33</v>
      </c>
      <c r="G3926" s="95">
        <v>100</v>
      </c>
      <c r="H3926" s="95">
        <v>19.89</v>
      </c>
      <c r="I3926" s="95">
        <v>14.38</v>
      </c>
      <c r="J3926" s="95">
        <v>10.37</v>
      </c>
      <c r="K3926" s="95">
        <v>2.29</v>
      </c>
      <c r="L3926" s="95">
        <v>-8.08</v>
      </c>
      <c r="M3926" s="95">
        <v>-1.9</v>
      </c>
      <c r="N3926" s="95">
        <v>2.06</v>
      </c>
      <c r="O3926" s="95"/>
      <c r="P3926" s="95">
        <v>-0.33</v>
      </c>
      <c r="Q3926" s="95"/>
      <c r="R3926" s="95">
        <v>17.02</v>
      </c>
      <c r="S3926" s="95">
        <v>2.27</v>
      </c>
      <c r="T3926" s="95">
        <v>13.4</v>
      </c>
      <c r="U3926" s="95">
        <v>0.13</v>
      </c>
      <c r="V3926" s="95">
        <v>0.87</v>
      </c>
      <c r="W3926" s="95">
        <v>0.16</v>
      </c>
      <c r="X3926" s="95">
        <v>12.07</v>
      </c>
      <c r="Y3926" s="95">
        <v>21.58</v>
      </c>
      <c r="Z3926" s="74" t="s">
        <v>1111</v>
      </c>
      <c r="AA3926" s="95">
        <v>39.99</v>
      </c>
      <c r="AB3926" s="95">
        <v>6.81</v>
      </c>
      <c r="AC3926" s="74" t="s">
        <v>1111</v>
      </c>
      <c r="AD3926" s="95">
        <v>20129628388</v>
      </c>
    </row>
    <row r="3927" spans="1:30" x14ac:dyDescent="0.2">
      <c r="A3927" s="74" t="s">
        <v>5034</v>
      </c>
      <c r="B3927" s="95">
        <v>0.86</v>
      </c>
      <c r="C3927" s="95"/>
      <c r="D3927" s="95">
        <v>5.42</v>
      </c>
      <c r="E3927" s="95">
        <v>0.48</v>
      </c>
      <c r="F3927" s="95">
        <v>0.32</v>
      </c>
      <c r="G3927" s="95">
        <v>43.01</v>
      </c>
      <c r="H3927" s="95">
        <v>16.45</v>
      </c>
      <c r="I3927" s="95">
        <v>29.99</v>
      </c>
      <c r="J3927" s="95">
        <v>9.8800000000000008</v>
      </c>
      <c r="K3927" s="95">
        <v>-8.4600000000000009</v>
      </c>
      <c r="L3927" s="95">
        <v>-18.34</v>
      </c>
      <c r="M3927" s="95">
        <v>-0.89</v>
      </c>
      <c r="N3927" s="95">
        <v>1.63</v>
      </c>
      <c r="O3927" s="95">
        <v>0.51</v>
      </c>
      <c r="P3927" s="95">
        <v>-1.24</v>
      </c>
      <c r="Q3927" s="95">
        <v>6.76</v>
      </c>
      <c r="R3927" s="95">
        <v>8.83</v>
      </c>
      <c r="S3927" s="95">
        <v>5.94</v>
      </c>
      <c r="T3927" s="95">
        <v>4.49</v>
      </c>
      <c r="U3927" s="95">
        <v>0.67</v>
      </c>
      <c r="V3927" s="95">
        <v>0.33</v>
      </c>
      <c r="W3927" s="95">
        <v>0.2</v>
      </c>
      <c r="X3927" s="95">
        <v>8.2100000000000009</v>
      </c>
      <c r="Y3927" s="95"/>
      <c r="Z3927" s="74" t="s">
        <v>1111</v>
      </c>
      <c r="AA3927" s="95">
        <v>1.8</v>
      </c>
      <c r="AB3927" s="95">
        <v>0.16</v>
      </c>
      <c r="AC3927" s="74" t="s">
        <v>1111</v>
      </c>
      <c r="AD3927" s="95">
        <v>19078412</v>
      </c>
    </row>
    <row r="3928" spans="1:30" x14ac:dyDescent="0.2">
      <c r="A3928" s="74" t="s">
        <v>5035</v>
      </c>
      <c r="B3928" s="95">
        <v>8.7200000000000006</v>
      </c>
      <c r="C3928" s="95"/>
      <c r="D3928" s="95">
        <v>-32.5</v>
      </c>
      <c r="E3928" s="95">
        <v>5.81</v>
      </c>
      <c r="F3928" s="95">
        <v>4.0999999999999996</v>
      </c>
      <c r="G3928" s="95">
        <v>-24.68</v>
      </c>
      <c r="H3928" s="95">
        <v>-349.54</v>
      </c>
      <c r="I3928" s="95">
        <v>-346.72</v>
      </c>
      <c r="J3928" s="95">
        <v>-32.24</v>
      </c>
      <c r="K3928" s="95">
        <v>-26.53</v>
      </c>
      <c r="L3928" s="95">
        <v>5.71</v>
      </c>
      <c r="M3928" s="95">
        <v>-1.03</v>
      </c>
      <c r="N3928" s="95">
        <v>112.69</v>
      </c>
      <c r="O3928" s="95">
        <v>5.03</v>
      </c>
      <c r="P3928" s="95">
        <v>-39.03</v>
      </c>
      <c r="Q3928" s="95">
        <v>11.14</v>
      </c>
      <c r="R3928" s="95">
        <v>-17.88</v>
      </c>
      <c r="S3928" s="95">
        <v>-12.61</v>
      </c>
      <c r="T3928" s="95">
        <v>-15.71</v>
      </c>
      <c r="U3928" s="95">
        <v>0.71</v>
      </c>
      <c r="V3928" s="95">
        <v>0.28999999999999998</v>
      </c>
      <c r="W3928" s="95">
        <v>0.04</v>
      </c>
      <c r="X3928" s="95"/>
      <c r="Y3928" s="95"/>
      <c r="Z3928" s="74" t="s">
        <v>1111</v>
      </c>
      <c r="AA3928" s="95">
        <v>1.5</v>
      </c>
      <c r="AB3928" s="95">
        <v>-0.27</v>
      </c>
      <c r="AC3928" s="74" t="s">
        <v>1111</v>
      </c>
      <c r="AD3928" s="95">
        <v>3917064112</v>
      </c>
    </row>
    <row r="3929" spans="1:30" x14ac:dyDescent="0.2">
      <c r="A3929" s="74" t="s">
        <v>5036</v>
      </c>
      <c r="B3929" s="95">
        <v>12.96</v>
      </c>
      <c r="C3929" s="95"/>
      <c r="D3929" s="95">
        <v>4.38</v>
      </c>
      <c r="E3929" s="95">
        <v>2.4900000000000002</v>
      </c>
      <c r="F3929" s="95">
        <v>0.05</v>
      </c>
      <c r="G3929" s="95">
        <v>100</v>
      </c>
      <c r="H3929" s="95">
        <v>59.99</v>
      </c>
      <c r="I3929" s="95">
        <v>2.76</v>
      </c>
      <c r="J3929" s="95">
        <v>0.2</v>
      </c>
      <c r="K3929" s="95">
        <v>0.28000000000000003</v>
      </c>
      <c r="L3929" s="95">
        <v>0.08</v>
      </c>
      <c r="M3929" s="95">
        <v>1</v>
      </c>
      <c r="N3929" s="95">
        <v>0.12</v>
      </c>
      <c r="O3929" s="95"/>
      <c r="P3929" s="95">
        <v>-0.05</v>
      </c>
      <c r="Q3929" s="95"/>
      <c r="R3929" s="95">
        <v>56.8</v>
      </c>
      <c r="S3929" s="95">
        <v>1.1200000000000001</v>
      </c>
      <c r="T3929" s="95">
        <v>225.11</v>
      </c>
      <c r="U3929" s="95">
        <v>0.02</v>
      </c>
      <c r="V3929" s="95">
        <v>0.98</v>
      </c>
      <c r="W3929" s="95">
        <v>0.4</v>
      </c>
      <c r="X3929" s="95"/>
      <c r="Y3929" s="95"/>
      <c r="Z3929" s="74" t="s">
        <v>1111</v>
      </c>
      <c r="AA3929" s="95">
        <v>5.21</v>
      </c>
      <c r="AB3929" s="95">
        <v>2.96</v>
      </c>
      <c r="AC3929" s="74" t="s">
        <v>1111</v>
      </c>
      <c r="AD3929" s="95">
        <v>1751327568</v>
      </c>
    </row>
    <row r="3930" spans="1:30" x14ac:dyDescent="0.2">
      <c r="A3930" s="74" t="s">
        <v>5037</v>
      </c>
      <c r="B3930" s="95">
        <v>110.33</v>
      </c>
      <c r="C3930" s="95">
        <v>1.87</v>
      </c>
      <c r="D3930" s="95">
        <v>20.12</v>
      </c>
      <c r="E3930" s="95">
        <v>2.84</v>
      </c>
      <c r="F3930" s="95">
        <v>0.99</v>
      </c>
      <c r="G3930" s="95">
        <v>66.010000000000005</v>
      </c>
      <c r="H3930" s="95">
        <v>11.21</v>
      </c>
      <c r="I3930" s="95">
        <v>7.21</v>
      </c>
      <c r="J3930" s="95">
        <v>12.94</v>
      </c>
      <c r="K3930" s="95">
        <v>10.67</v>
      </c>
      <c r="L3930" s="95">
        <v>-2.27</v>
      </c>
      <c r="M3930" s="95">
        <v>-0.5</v>
      </c>
      <c r="N3930" s="95">
        <v>1.45</v>
      </c>
      <c r="O3930" s="95">
        <v>3.43</v>
      </c>
      <c r="P3930" s="95">
        <v>-2.29</v>
      </c>
      <c r="Q3930" s="95">
        <v>2.0499999999999998</v>
      </c>
      <c r="R3930" s="95">
        <v>14.1</v>
      </c>
      <c r="S3930" s="95">
        <v>4.9400000000000004</v>
      </c>
      <c r="T3930" s="95">
        <v>10.15</v>
      </c>
      <c r="U3930" s="95">
        <v>0.35</v>
      </c>
      <c r="V3930" s="95">
        <v>0.65</v>
      </c>
      <c r="W3930" s="95">
        <v>0.68</v>
      </c>
      <c r="X3930" s="95">
        <v>-9.8800000000000008</v>
      </c>
      <c r="Y3930" s="95"/>
      <c r="Z3930" s="74" t="s">
        <v>1111</v>
      </c>
      <c r="AA3930" s="95">
        <v>38.89</v>
      </c>
      <c r="AB3930" s="95">
        <v>5.48</v>
      </c>
      <c r="AC3930" s="74" t="s">
        <v>1111</v>
      </c>
      <c r="AD3930" s="95">
        <v>8124372120</v>
      </c>
    </row>
    <row r="3931" spans="1:30" x14ac:dyDescent="0.2">
      <c r="A3931" s="74" t="s">
        <v>5038</v>
      </c>
      <c r="B3931" s="95">
        <v>22.91</v>
      </c>
      <c r="C3931" s="95"/>
      <c r="D3931" s="95">
        <v>-9.48</v>
      </c>
      <c r="E3931" s="95">
        <v>4.33</v>
      </c>
      <c r="F3931" s="95">
        <v>3.69</v>
      </c>
      <c r="G3931" s="95">
        <v>100</v>
      </c>
      <c r="H3931" s="95">
        <v>-306.8</v>
      </c>
      <c r="I3931" s="95">
        <v>-306.8</v>
      </c>
      <c r="J3931" s="95">
        <v>-9.48</v>
      </c>
      <c r="K3931" s="95">
        <v>-7.12</v>
      </c>
      <c r="L3931" s="95">
        <v>2.36</v>
      </c>
      <c r="M3931" s="95">
        <v>-1.08</v>
      </c>
      <c r="N3931" s="95">
        <v>29.08</v>
      </c>
      <c r="O3931" s="95">
        <v>4.05</v>
      </c>
      <c r="P3931" s="95">
        <v>-76.5</v>
      </c>
      <c r="Q3931" s="95">
        <v>22.42</v>
      </c>
      <c r="R3931" s="95">
        <v>-45.73</v>
      </c>
      <c r="S3931" s="95">
        <v>-38.880000000000003</v>
      </c>
      <c r="T3931" s="95">
        <v>-45.73</v>
      </c>
      <c r="U3931" s="95">
        <v>0.85</v>
      </c>
      <c r="V3931" s="95">
        <v>0.15</v>
      </c>
      <c r="W3931" s="95">
        <v>0.13</v>
      </c>
      <c r="X3931" s="95"/>
      <c r="Y3931" s="95"/>
      <c r="Z3931" s="74" t="s">
        <v>1111</v>
      </c>
      <c r="AA3931" s="95">
        <v>5.29</v>
      </c>
      <c r="AB3931" s="95">
        <v>-2.42</v>
      </c>
      <c r="AC3931" s="74" t="s">
        <v>1111</v>
      </c>
      <c r="AD3931" s="95">
        <v>2475290331</v>
      </c>
    </row>
    <row r="3932" spans="1:30" x14ac:dyDescent="0.2">
      <c r="A3932" s="74" t="s">
        <v>5039</v>
      </c>
      <c r="B3932" s="95">
        <v>16.38</v>
      </c>
      <c r="C3932" s="95"/>
      <c r="D3932" s="95">
        <v>6.08</v>
      </c>
      <c r="E3932" s="95">
        <v>0.9</v>
      </c>
      <c r="F3932" s="95">
        <v>0.27</v>
      </c>
      <c r="G3932" s="95">
        <v>20.2</v>
      </c>
      <c r="H3932" s="95">
        <v>5.17</v>
      </c>
      <c r="I3932" s="95">
        <v>3.9</v>
      </c>
      <c r="J3932" s="95">
        <v>4.59</v>
      </c>
      <c r="K3932" s="95">
        <v>9.98</v>
      </c>
      <c r="L3932" s="95">
        <v>5.39</v>
      </c>
      <c r="M3932" s="95">
        <v>1.06</v>
      </c>
      <c r="N3932" s="95">
        <v>0.24</v>
      </c>
      <c r="O3932" s="95">
        <v>12.09</v>
      </c>
      <c r="P3932" s="95">
        <v>-0.32</v>
      </c>
      <c r="Q3932" s="95">
        <v>1.1499999999999999</v>
      </c>
      <c r="R3932" s="95">
        <v>14.79</v>
      </c>
      <c r="S3932" s="95">
        <v>4.37</v>
      </c>
      <c r="T3932" s="95">
        <v>6.47</v>
      </c>
      <c r="U3932" s="95">
        <v>0.3</v>
      </c>
      <c r="V3932" s="95">
        <v>0.7</v>
      </c>
      <c r="W3932" s="95">
        <v>1.1200000000000001</v>
      </c>
      <c r="X3932" s="95">
        <v>1.74</v>
      </c>
      <c r="Y3932" s="95"/>
      <c r="Z3932" s="74" t="s">
        <v>1111</v>
      </c>
      <c r="AA3932" s="95">
        <v>18.21</v>
      </c>
      <c r="AB3932" s="95">
        <v>2.69</v>
      </c>
      <c r="AC3932" s="74" t="s">
        <v>1111</v>
      </c>
      <c r="AD3932" s="95">
        <v>1909714716</v>
      </c>
    </row>
    <row r="3933" spans="1:30" x14ac:dyDescent="0.2">
      <c r="A3933" s="74" t="s">
        <v>5040</v>
      </c>
      <c r="B3933" s="95">
        <v>3.49</v>
      </c>
      <c r="C3933" s="95"/>
      <c r="D3933" s="95">
        <v>-3.82</v>
      </c>
      <c r="E3933" s="95">
        <v>0.69</v>
      </c>
      <c r="F3933" s="95">
        <v>0.57999999999999996</v>
      </c>
      <c r="G3933" s="95">
        <v>64.87</v>
      </c>
      <c r="H3933" s="95">
        <v>-32.22</v>
      </c>
      <c r="I3933" s="95">
        <v>-34.6</v>
      </c>
      <c r="J3933" s="95">
        <v>-4.0999999999999996</v>
      </c>
      <c r="K3933" s="95">
        <v>-2.79</v>
      </c>
      <c r="L3933" s="95">
        <v>1.31</v>
      </c>
      <c r="M3933" s="95">
        <v>-0.22</v>
      </c>
      <c r="N3933" s="95">
        <v>1.32</v>
      </c>
      <c r="O3933" s="95">
        <v>2.75</v>
      </c>
      <c r="P3933" s="95">
        <v>-0.85</v>
      </c>
      <c r="Q3933" s="95">
        <v>2.89</v>
      </c>
      <c r="R3933" s="95">
        <v>-18.16</v>
      </c>
      <c r="S3933" s="95">
        <v>-15.06</v>
      </c>
      <c r="T3933" s="95">
        <v>-16.96</v>
      </c>
      <c r="U3933" s="95">
        <v>0.83</v>
      </c>
      <c r="V3933" s="95">
        <v>0.17</v>
      </c>
      <c r="W3933" s="95">
        <v>0.44</v>
      </c>
      <c r="X3933" s="95">
        <v>-4.7</v>
      </c>
      <c r="Y3933" s="95"/>
      <c r="Z3933" s="74" t="s">
        <v>1111</v>
      </c>
      <c r="AA3933" s="95">
        <v>5.03</v>
      </c>
      <c r="AB3933" s="95">
        <v>-0.91</v>
      </c>
      <c r="AC3933" s="74" t="s">
        <v>1111</v>
      </c>
      <c r="AD3933" s="95">
        <v>88999379.950000003</v>
      </c>
    </row>
    <row r="3934" spans="1:30" x14ac:dyDescent="0.2">
      <c r="A3934" s="74" t="s">
        <v>5041</v>
      </c>
      <c r="B3934" s="95">
        <v>106.95</v>
      </c>
      <c r="C3934" s="95">
        <v>2.8</v>
      </c>
      <c r="D3934" s="95">
        <v>18.059999999999999</v>
      </c>
      <c r="E3934" s="95">
        <v>3.87</v>
      </c>
      <c r="F3934" s="95">
        <v>1.0900000000000001</v>
      </c>
      <c r="G3934" s="95">
        <v>34.130000000000003</v>
      </c>
      <c r="H3934" s="95">
        <v>29.11</v>
      </c>
      <c r="I3934" s="95">
        <v>23.09</v>
      </c>
      <c r="J3934" s="95">
        <v>14.33</v>
      </c>
      <c r="K3934" s="95">
        <v>14.88</v>
      </c>
      <c r="L3934" s="95">
        <v>0.55000000000000004</v>
      </c>
      <c r="M3934" s="95">
        <v>0.15</v>
      </c>
      <c r="N3934" s="95">
        <v>4.17</v>
      </c>
      <c r="O3934" s="95"/>
      <c r="P3934" s="95">
        <v>-1.0900000000000001</v>
      </c>
      <c r="Q3934" s="95"/>
      <c r="R3934" s="95">
        <v>21.43</v>
      </c>
      <c r="S3934" s="95">
        <v>6.04</v>
      </c>
      <c r="T3934" s="95">
        <v>18.04</v>
      </c>
      <c r="U3934" s="95">
        <v>0.28000000000000003</v>
      </c>
      <c r="V3934" s="95">
        <v>0.72</v>
      </c>
      <c r="W3934" s="95">
        <v>0.26</v>
      </c>
      <c r="X3934" s="95">
        <v>4.3600000000000003</v>
      </c>
      <c r="Y3934" s="95">
        <v>2.69</v>
      </c>
      <c r="Z3934" s="74" t="s">
        <v>1111</v>
      </c>
      <c r="AA3934" s="95">
        <v>27.63</v>
      </c>
      <c r="AB3934" s="95">
        <v>5.92</v>
      </c>
      <c r="AC3934" s="74" t="s">
        <v>1111</v>
      </c>
      <c r="AD3934" s="95">
        <v>4838899275</v>
      </c>
    </row>
    <row r="3935" spans="1:30" x14ac:dyDescent="0.2">
      <c r="A3935" s="74" t="s">
        <v>5042</v>
      </c>
      <c r="B3935" s="95">
        <v>18.46</v>
      </c>
      <c r="C3935" s="95"/>
      <c r="D3935" s="95">
        <v>-2.89</v>
      </c>
      <c r="E3935" s="95">
        <v>4.45</v>
      </c>
      <c r="F3935" s="95">
        <v>3.56</v>
      </c>
      <c r="G3935" s="95"/>
      <c r="H3935" s="95"/>
      <c r="I3935" s="95"/>
      <c r="J3935" s="95">
        <v>-2.89</v>
      </c>
      <c r="K3935" s="95">
        <v>-2.1</v>
      </c>
      <c r="L3935" s="95">
        <v>0.79</v>
      </c>
      <c r="M3935" s="95">
        <v>-1.21</v>
      </c>
      <c r="N3935" s="95"/>
      <c r="O3935" s="95">
        <v>4.46</v>
      </c>
      <c r="P3935" s="95">
        <v>-6885.5</v>
      </c>
      <c r="Q3935" s="95">
        <v>4.9800000000000004</v>
      </c>
      <c r="R3935" s="95">
        <v>-154.27000000000001</v>
      </c>
      <c r="S3935" s="95">
        <v>-123.31</v>
      </c>
      <c r="T3935" s="95">
        <v>-154.27000000000001</v>
      </c>
      <c r="U3935" s="95">
        <v>0.8</v>
      </c>
      <c r="V3935" s="95">
        <v>0.2</v>
      </c>
      <c r="W3935" s="95">
        <v>0</v>
      </c>
      <c r="X3935" s="95"/>
      <c r="Y3935" s="95"/>
      <c r="Z3935" s="74" t="s">
        <v>1111</v>
      </c>
      <c r="AA3935" s="95">
        <v>4.1500000000000004</v>
      </c>
      <c r="AB3935" s="95">
        <v>-6.4</v>
      </c>
      <c r="AC3935" s="74" t="s">
        <v>1111</v>
      </c>
      <c r="AD3935" s="95">
        <v>323618568</v>
      </c>
    </row>
    <row r="3936" spans="1:30" x14ac:dyDescent="0.2">
      <c r="A3936" s="74" t="s">
        <v>5043</v>
      </c>
      <c r="B3936" s="95">
        <v>3.49</v>
      </c>
      <c r="C3936" s="95"/>
      <c r="D3936" s="95">
        <v>92.21</v>
      </c>
      <c r="E3936" s="95">
        <v>2.39</v>
      </c>
      <c r="F3936" s="95">
        <v>1.89</v>
      </c>
      <c r="G3936" s="95">
        <v>44.81</v>
      </c>
      <c r="H3936" s="95">
        <v>11.44</v>
      </c>
      <c r="I3936" s="95">
        <v>5.03</v>
      </c>
      <c r="J3936" s="95">
        <v>40.590000000000003</v>
      </c>
      <c r="K3936" s="95">
        <v>24.24</v>
      </c>
      <c r="L3936" s="95">
        <v>-16.36</v>
      </c>
      <c r="M3936" s="95">
        <v>-0.96</v>
      </c>
      <c r="N3936" s="95">
        <v>4.6399999999999997</v>
      </c>
      <c r="O3936" s="95">
        <v>3.04</v>
      </c>
      <c r="P3936" s="95">
        <v>-11.03</v>
      </c>
      <c r="Q3936" s="95">
        <v>4.0599999999999996</v>
      </c>
      <c r="R3936" s="95">
        <v>2.59</v>
      </c>
      <c r="S3936" s="95">
        <v>2.0499999999999998</v>
      </c>
      <c r="T3936" s="95">
        <v>2.04</v>
      </c>
      <c r="U3936" s="95">
        <v>0.79</v>
      </c>
      <c r="V3936" s="95">
        <v>0.21</v>
      </c>
      <c r="W3936" s="95">
        <v>0.41</v>
      </c>
      <c r="X3936" s="95"/>
      <c r="Y3936" s="95"/>
      <c r="Z3936" s="74" t="s">
        <v>1111</v>
      </c>
      <c r="AA3936" s="95">
        <v>1.47</v>
      </c>
      <c r="AB3936" s="95">
        <v>0.04</v>
      </c>
      <c r="AC3936" s="74" t="s">
        <v>1111</v>
      </c>
      <c r="AD3936" s="95">
        <v>4737408896</v>
      </c>
    </row>
    <row r="3937" spans="1:30" x14ac:dyDescent="0.2">
      <c r="A3937" s="74" t="s">
        <v>5044</v>
      </c>
      <c r="B3937" s="95">
        <v>50.98</v>
      </c>
      <c r="C3937" s="95">
        <v>1.86</v>
      </c>
      <c r="D3937" s="95">
        <v>6.14</v>
      </c>
      <c r="E3937" s="95">
        <v>1.82</v>
      </c>
      <c r="F3937" s="95">
        <v>0.38</v>
      </c>
      <c r="G3937" s="95">
        <v>0</v>
      </c>
      <c r="H3937" s="95">
        <v>34.17</v>
      </c>
      <c r="I3937" s="95">
        <v>20.239999999999998</v>
      </c>
      <c r="J3937" s="95">
        <v>3.64</v>
      </c>
      <c r="K3937" s="95">
        <v>3.58</v>
      </c>
      <c r="L3937" s="95">
        <v>-0.06</v>
      </c>
      <c r="M3937" s="95">
        <v>-0.03</v>
      </c>
      <c r="N3937" s="95">
        <v>1.24</v>
      </c>
      <c r="O3937" s="95"/>
      <c r="P3937" s="95">
        <v>-0.38</v>
      </c>
      <c r="Q3937" s="95"/>
      <c r="R3937" s="95">
        <v>29.65</v>
      </c>
      <c r="S3937" s="95">
        <v>6.26</v>
      </c>
      <c r="T3937" s="95">
        <v>41.54</v>
      </c>
      <c r="U3937" s="95">
        <v>0.21</v>
      </c>
      <c r="V3937" s="95">
        <v>0.79</v>
      </c>
      <c r="W3937" s="95">
        <v>0.31</v>
      </c>
      <c r="X3937" s="95">
        <v>11.46</v>
      </c>
      <c r="Y3937" s="95">
        <v>2.73</v>
      </c>
      <c r="Z3937" s="74" t="s">
        <v>1111</v>
      </c>
      <c r="AA3937" s="95">
        <v>27.99</v>
      </c>
      <c r="AB3937" s="95">
        <v>8.3000000000000007</v>
      </c>
      <c r="AC3937" s="74" t="s">
        <v>1111</v>
      </c>
      <c r="AD3937" s="95">
        <v>505303564</v>
      </c>
    </row>
    <row r="3938" spans="1:30" x14ac:dyDescent="0.2">
      <c r="A3938" s="74" t="s">
        <v>5045</v>
      </c>
      <c r="B3938" s="95">
        <v>29.26</v>
      </c>
      <c r="C3938" s="95">
        <v>3.14</v>
      </c>
      <c r="D3938" s="95">
        <v>-31.71</v>
      </c>
      <c r="E3938" s="95">
        <v>1.1000000000000001</v>
      </c>
      <c r="F3938" s="95">
        <v>0.71</v>
      </c>
      <c r="G3938" s="95">
        <v>100</v>
      </c>
      <c r="H3938" s="95">
        <v>-4.6100000000000003</v>
      </c>
      <c r="I3938" s="95">
        <v>-5.57</v>
      </c>
      <c r="J3938" s="95">
        <v>-38.340000000000003</v>
      </c>
      <c r="K3938" s="95">
        <v>-59.74</v>
      </c>
      <c r="L3938" s="95">
        <v>-21.39</v>
      </c>
      <c r="M3938" s="95">
        <v>0.61</v>
      </c>
      <c r="N3938" s="95">
        <v>1.77</v>
      </c>
      <c r="O3938" s="95"/>
      <c r="P3938" s="95">
        <v>-0.71</v>
      </c>
      <c r="Q3938" s="95"/>
      <c r="R3938" s="95">
        <v>-3.46</v>
      </c>
      <c r="S3938" s="95">
        <v>-2.2400000000000002</v>
      </c>
      <c r="T3938" s="95">
        <v>-1.92</v>
      </c>
      <c r="U3938" s="95">
        <v>0.65</v>
      </c>
      <c r="V3938" s="95">
        <v>0.35</v>
      </c>
      <c r="W3938" s="95">
        <v>0.4</v>
      </c>
      <c r="X3938" s="95">
        <v>8.5</v>
      </c>
      <c r="Y3938" s="95">
        <v>-7.75</v>
      </c>
      <c r="Z3938" s="74" t="s">
        <v>1111</v>
      </c>
      <c r="AA3938" s="95">
        <v>26.7</v>
      </c>
      <c r="AB3938" s="95">
        <v>-0.92</v>
      </c>
      <c r="AC3938" s="74" t="s">
        <v>1111</v>
      </c>
      <c r="AD3938" s="95">
        <v>552776994</v>
      </c>
    </row>
    <row r="3939" spans="1:30" x14ac:dyDescent="0.2">
      <c r="A3939" s="74" t="s">
        <v>5046</v>
      </c>
      <c r="B3939" s="95">
        <v>16.239999999999998</v>
      </c>
      <c r="C3939" s="95">
        <v>4.8899999999999997</v>
      </c>
      <c r="D3939" s="95">
        <v>18.09</v>
      </c>
      <c r="E3939" s="95">
        <v>1.1100000000000001</v>
      </c>
      <c r="F3939" s="95">
        <v>0.16</v>
      </c>
      <c r="G3939" s="95">
        <v>0</v>
      </c>
      <c r="H3939" s="95">
        <v>31.78</v>
      </c>
      <c r="I3939" s="95">
        <v>21.41</v>
      </c>
      <c r="J3939" s="95">
        <v>12.19</v>
      </c>
      <c r="K3939" s="95">
        <v>0.19</v>
      </c>
      <c r="L3939" s="95">
        <v>-12</v>
      </c>
      <c r="M3939" s="95">
        <v>-1.0900000000000001</v>
      </c>
      <c r="N3939" s="95">
        <v>3.87</v>
      </c>
      <c r="O3939" s="95"/>
      <c r="P3939" s="95">
        <v>-0.16</v>
      </c>
      <c r="Q3939" s="95"/>
      <c r="R3939" s="95">
        <v>6.13</v>
      </c>
      <c r="S3939" s="95">
        <v>0.89</v>
      </c>
      <c r="T3939" s="95">
        <v>3.62</v>
      </c>
      <c r="U3939" s="95">
        <v>0.15</v>
      </c>
      <c r="V3939" s="95">
        <v>0.85</v>
      </c>
      <c r="W3939" s="95">
        <v>0.04</v>
      </c>
      <c r="X3939" s="95"/>
      <c r="Y3939" s="95"/>
      <c r="Z3939" s="74" t="s">
        <v>1111</v>
      </c>
      <c r="AA3939" s="95">
        <v>14.38</v>
      </c>
      <c r="AB3939" s="95">
        <v>0.88</v>
      </c>
      <c r="AC3939" s="74" t="s">
        <v>1111</v>
      </c>
      <c r="AD3939" s="95">
        <v>198170775</v>
      </c>
    </row>
    <row r="3940" spans="1:30" x14ac:dyDescent="0.2">
      <c r="A3940" s="74" t="s">
        <v>5047</v>
      </c>
      <c r="B3940" s="95">
        <v>33.9</v>
      </c>
      <c r="C3940" s="95"/>
      <c r="D3940" s="95">
        <v>-14.11</v>
      </c>
      <c r="E3940" s="95">
        <v>1.24</v>
      </c>
      <c r="F3940" s="95">
        <v>0.5</v>
      </c>
      <c r="G3940" s="95">
        <v>13.42</v>
      </c>
      <c r="H3940" s="95">
        <v>-6.55</v>
      </c>
      <c r="I3940" s="95">
        <v>-6.36</v>
      </c>
      <c r="J3940" s="95">
        <v>-13.68</v>
      </c>
      <c r="K3940" s="95">
        <v>-23</v>
      </c>
      <c r="L3940" s="95">
        <v>-9.32</v>
      </c>
      <c r="M3940" s="95">
        <v>0.84</v>
      </c>
      <c r="N3940" s="95">
        <v>0.9</v>
      </c>
      <c r="O3940" s="95">
        <v>4.13</v>
      </c>
      <c r="P3940" s="95">
        <v>-0.7</v>
      </c>
      <c r="Q3940" s="95">
        <v>1.73</v>
      </c>
      <c r="R3940" s="95">
        <v>-8.77</v>
      </c>
      <c r="S3940" s="95">
        <v>-3.55</v>
      </c>
      <c r="T3940" s="95">
        <v>-5.78</v>
      </c>
      <c r="U3940" s="95">
        <v>0.4</v>
      </c>
      <c r="V3940" s="95">
        <v>0.6</v>
      </c>
      <c r="W3940" s="95">
        <v>0.56000000000000005</v>
      </c>
      <c r="X3940" s="95"/>
      <c r="Y3940" s="95"/>
      <c r="Z3940" s="74" t="s">
        <v>1111</v>
      </c>
      <c r="AA3940" s="95">
        <v>27.39</v>
      </c>
      <c r="AB3940" s="95">
        <v>-2.4</v>
      </c>
      <c r="AC3940" s="74" t="s">
        <v>1111</v>
      </c>
      <c r="AD3940" s="95">
        <v>506194800</v>
      </c>
    </row>
    <row r="3941" spans="1:30" x14ac:dyDescent="0.2">
      <c r="A3941" s="74" t="s">
        <v>5048</v>
      </c>
      <c r="B3941" s="95">
        <v>24.91</v>
      </c>
      <c r="C3941" s="95"/>
      <c r="D3941" s="95">
        <v>16713.36</v>
      </c>
      <c r="E3941" s="95">
        <v>3.21</v>
      </c>
      <c r="F3941" s="95">
        <v>2.27</v>
      </c>
      <c r="G3941" s="95">
        <v>77.849999999999994</v>
      </c>
      <c r="H3941" s="95">
        <v>5.19</v>
      </c>
      <c r="I3941" s="95">
        <v>0.05</v>
      </c>
      <c r="J3941" s="95">
        <v>176.03</v>
      </c>
      <c r="K3941" s="95">
        <v>159.36000000000001</v>
      </c>
      <c r="L3941" s="95">
        <v>-16.670000000000002</v>
      </c>
      <c r="M3941" s="95">
        <v>-0.3</v>
      </c>
      <c r="N3941" s="95">
        <v>9.1300000000000008</v>
      </c>
      <c r="O3941" s="95">
        <v>5.14</v>
      </c>
      <c r="P3941" s="95">
        <v>-4.71</v>
      </c>
      <c r="Q3941" s="95">
        <v>6.56</v>
      </c>
      <c r="R3941" s="95">
        <v>0.02</v>
      </c>
      <c r="S3941" s="95">
        <v>0.01</v>
      </c>
      <c r="T3941" s="95">
        <v>1.06</v>
      </c>
      <c r="U3941" s="95">
        <v>0.7</v>
      </c>
      <c r="V3941" s="95">
        <v>0.3</v>
      </c>
      <c r="W3941" s="95">
        <v>0.25</v>
      </c>
      <c r="X3941" s="95">
        <v>-3.91</v>
      </c>
      <c r="Y3941" s="95"/>
      <c r="Z3941" s="74" t="s">
        <v>1111</v>
      </c>
      <c r="AA3941" s="95">
        <v>7.75</v>
      </c>
      <c r="AB3941" s="95">
        <v>0</v>
      </c>
      <c r="AC3941" s="74" t="s">
        <v>1111</v>
      </c>
      <c r="AD3941" s="95">
        <v>2724277168</v>
      </c>
    </row>
    <row r="3942" spans="1:30" x14ac:dyDescent="0.2">
      <c r="A3942" s="74" t="s">
        <v>5049</v>
      </c>
      <c r="B3942" s="95">
        <v>7.68</v>
      </c>
      <c r="C3942" s="95"/>
      <c r="D3942" s="95">
        <v>32.020000000000003</v>
      </c>
      <c r="E3942" s="95">
        <v>2.48</v>
      </c>
      <c r="F3942" s="95">
        <v>1.72</v>
      </c>
      <c r="G3942" s="95">
        <v>40.11</v>
      </c>
      <c r="H3942" s="95">
        <v>4.34</v>
      </c>
      <c r="I3942" s="95">
        <v>4.55</v>
      </c>
      <c r="J3942" s="95">
        <v>33.520000000000003</v>
      </c>
      <c r="K3942" s="95">
        <v>29.23</v>
      </c>
      <c r="L3942" s="95">
        <v>-4.3</v>
      </c>
      <c r="M3942" s="95">
        <v>-0.32</v>
      </c>
      <c r="N3942" s="95">
        <v>1.46</v>
      </c>
      <c r="O3942" s="95">
        <v>5.24</v>
      </c>
      <c r="P3942" s="95">
        <v>-3.84</v>
      </c>
      <c r="Q3942" s="95">
        <v>2.46</v>
      </c>
      <c r="R3942" s="95">
        <v>7.76</v>
      </c>
      <c r="S3942" s="95">
        <v>5.37</v>
      </c>
      <c r="T3942" s="95">
        <v>6.94</v>
      </c>
      <c r="U3942" s="95">
        <v>0.69</v>
      </c>
      <c r="V3942" s="95">
        <v>0.31</v>
      </c>
      <c r="W3942" s="95">
        <v>1.18</v>
      </c>
      <c r="X3942" s="95">
        <v>-10.31</v>
      </c>
      <c r="Y3942" s="95"/>
      <c r="Z3942" s="74" t="s">
        <v>1111</v>
      </c>
      <c r="AA3942" s="95">
        <v>3.06</v>
      </c>
      <c r="AB3942" s="95">
        <v>0.24</v>
      </c>
      <c r="AC3942" s="74" t="s">
        <v>1111</v>
      </c>
      <c r="AD3942" s="95">
        <v>46966480</v>
      </c>
    </row>
    <row r="3943" spans="1:30" x14ac:dyDescent="0.2">
      <c r="A3943" s="74" t="s">
        <v>5050</v>
      </c>
      <c r="B3943" s="95">
        <v>238.52</v>
      </c>
      <c r="C3943" s="95">
        <v>0.68</v>
      </c>
      <c r="D3943" s="95">
        <v>69.55</v>
      </c>
      <c r="E3943" s="95">
        <v>11.49</v>
      </c>
      <c r="F3943" s="95">
        <v>7.35</v>
      </c>
      <c r="G3943" s="95">
        <v>56.94</v>
      </c>
      <c r="H3943" s="95">
        <v>28.18</v>
      </c>
      <c r="I3943" s="95">
        <v>14.92</v>
      </c>
      <c r="J3943" s="95">
        <v>36.83</v>
      </c>
      <c r="K3943" s="95">
        <v>37.39</v>
      </c>
      <c r="L3943" s="95">
        <v>0.56000000000000005</v>
      </c>
      <c r="M3943" s="95">
        <v>0.17</v>
      </c>
      <c r="N3943" s="95">
        <v>10.38</v>
      </c>
      <c r="O3943" s="95">
        <v>36.130000000000003</v>
      </c>
      <c r="P3943" s="95">
        <v>-11.06</v>
      </c>
      <c r="Q3943" s="95">
        <v>2.54</v>
      </c>
      <c r="R3943" s="95">
        <v>16.510000000000002</v>
      </c>
      <c r="S3943" s="95">
        <v>10.57</v>
      </c>
      <c r="T3943" s="95">
        <v>13.49</v>
      </c>
      <c r="U3943" s="95">
        <v>0.64</v>
      </c>
      <c r="V3943" s="95">
        <v>0.36</v>
      </c>
      <c r="W3943" s="95">
        <v>0.71</v>
      </c>
      <c r="X3943" s="95">
        <v>11.7</v>
      </c>
      <c r="Y3943" s="95">
        <v>6.13</v>
      </c>
      <c r="Z3943" s="74" t="s">
        <v>1111</v>
      </c>
      <c r="AA3943" s="95">
        <v>20.77</v>
      </c>
      <c r="AB3943" s="95">
        <v>3.43</v>
      </c>
      <c r="AC3943" s="74" t="s">
        <v>1111</v>
      </c>
      <c r="AD3943" s="95">
        <v>34757873812</v>
      </c>
    </row>
    <row r="3944" spans="1:30" x14ac:dyDescent="0.2">
      <c r="A3944" s="74" t="s">
        <v>5051</v>
      </c>
      <c r="B3944" s="95">
        <v>1.03</v>
      </c>
      <c r="C3944" s="95"/>
      <c r="D3944" s="95">
        <v>-0.24</v>
      </c>
      <c r="E3944" s="95">
        <v>0.35</v>
      </c>
      <c r="F3944" s="95">
        <v>0.25</v>
      </c>
      <c r="G3944" s="95">
        <v>-11.58</v>
      </c>
      <c r="H3944" s="95">
        <v>-431.84</v>
      </c>
      <c r="I3944" s="95">
        <v>-427.51</v>
      </c>
      <c r="J3944" s="95">
        <v>-0.24</v>
      </c>
      <c r="K3944" s="95">
        <v>0.41</v>
      </c>
      <c r="L3944" s="95">
        <v>0.65</v>
      </c>
      <c r="M3944" s="95">
        <v>-0.95</v>
      </c>
      <c r="N3944" s="95">
        <v>1.03</v>
      </c>
      <c r="O3944" s="95">
        <v>0.39</v>
      </c>
      <c r="P3944" s="95">
        <v>-1.45</v>
      </c>
      <c r="Q3944" s="95">
        <v>4.63</v>
      </c>
      <c r="R3944" s="95">
        <v>-144.41999999999999</v>
      </c>
      <c r="S3944" s="95">
        <v>-105.31</v>
      </c>
      <c r="T3944" s="95">
        <v>-145.91999999999999</v>
      </c>
      <c r="U3944" s="95">
        <v>0.73</v>
      </c>
      <c r="V3944" s="95">
        <v>0.27</v>
      </c>
      <c r="W3944" s="95">
        <v>0.25</v>
      </c>
      <c r="X3944" s="95"/>
      <c r="Y3944" s="95"/>
      <c r="Z3944" s="74" t="s">
        <v>1111</v>
      </c>
      <c r="AA3944" s="95">
        <v>3.02</v>
      </c>
      <c r="AB3944" s="95">
        <v>-4.37</v>
      </c>
      <c r="AC3944" s="74" t="s">
        <v>1111</v>
      </c>
      <c r="AD3944" s="95">
        <v>7381290</v>
      </c>
    </row>
    <row r="3945" spans="1:30" x14ac:dyDescent="0.2">
      <c r="A3945" s="74" t="s">
        <v>5052</v>
      </c>
      <c r="B3945" s="95">
        <v>5.07</v>
      </c>
      <c r="C3945" s="95"/>
      <c r="D3945" s="95">
        <v>49.97</v>
      </c>
      <c r="E3945" s="95">
        <v>-2.75</v>
      </c>
      <c r="F3945" s="95">
        <v>1.72</v>
      </c>
      <c r="G3945" s="95">
        <v>62.7</v>
      </c>
      <c r="H3945" s="95">
        <v>4.1500000000000004</v>
      </c>
      <c r="I3945" s="95">
        <v>2.4300000000000002</v>
      </c>
      <c r="J3945" s="95">
        <v>29.27</v>
      </c>
      <c r="K3945" s="95">
        <v>27.99</v>
      </c>
      <c r="L3945" s="95">
        <v>-1.28</v>
      </c>
      <c r="M3945" s="95"/>
      <c r="N3945" s="95">
        <v>1.21</v>
      </c>
      <c r="O3945" s="95">
        <v>-6.86</v>
      </c>
      <c r="P3945" s="95">
        <v>-9.8000000000000007</v>
      </c>
      <c r="Q3945" s="95">
        <v>0.77</v>
      </c>
      <c r="R3945" s="95">
        <v>-5.51</v>
      </c>
      <c r="S3945" s="95">
        <v>3.44</v>
      </c>
      <c r="T3945" s="95">
        <v>-12.64</v>
      </c>
      <c r="U3945" s="95">
        <v>-0.62</v>
      </c>
      <c r="V3945" s="95">
        <v>1.62</v>
      </c>
      <c r="W3945" s="95">
        <v>1.41</v>
      </c>
      <c r="X3945" s="95">
        <v>22.56</v>
      </c>
      <c r="Y3945" s="95"/>
      <c r="Z3945" s="74" t="s">
        <v>1111</v>
      </c>
      <c r="AA3945" s="95">
        <v>-1.84</v>
      </c>
      <c r="AB3945" s="95">
        <v>0.1</v>
      </c>
      <c r="AC3945" s="74" t="s">
        <v>1111</v>
      </c>
      <c r="AD3945" s="95">
        <v>440770590</v>
      </c>
    </row>
    <row r="3946" spans="1:30" x14ac:dyDescent="0.2">
      <c r="A3946" s="74" t="s">
        <v>5053</v>
      </c>
      <c r="B3946" s="95">
        <v>2.19</v>
      </c>
      <c r="C3946" s="95"/>
      <c r="D3946" s="95">
        <v>4.6900000000000004</v>
      </c>
      <c r="E3946" s="95">
        <v>0.94</v>
      </c>
      <c r="F3946" s="95">
        <v>0.84</v>
      </c>
      <c r="G3946" s="95">
        <v>-153.13</v>
      </c>
      <c r="H3946" s="95">
        <v>532.59</v>
      </c>
      <c r="I3946" s="95">
        <v>505.38</v>
      </c>
      <c r="J3946" s="95">
        <v>4.45</v>
      </c>
      <c r="K3946" s="95">
        <v>1.8</v>
      </c>
      <c r="L3946" s="95">
        <v>-2.65</v>
      </c>
      <c r="M3946" s="95">
        <v>-0.56000000000000005</v>
      </c>
      <c r="N3946" s="95">
        <v>23.72</v>
      </c>
      <c r="O3946" s="95">
        <v>1.52</v>
      </c>
      <c r="P3946" s="95">
        <v>-2.2799999999999998</v>
      </c>
      <c r="Q3946" s="95">
        <v>7.76</v>
      </c>
      <c r="R3946" s="95">
        <v>19.96</v>
      </c>
      <c r="S3946" s="95">
        <v>17.86</v>
      </c>
      <c r="T3946" s="95">
        <v>20.64</v>
      </c>
      <c r="U3946" s="95">
        <v>0.89</v>
      </c>
      <c r="V3946" s="95">
        <v>0.11</v>
      </c>
      <c r="W3946" s="95">
        <v>0.04</v>
      </c>
      <c r="X3946" s="95"/>
      <c r="Y3946" s="95"/>
      <c r="Z3946" s="74" t="s">
        <v>1111</v>
      </c>
      <c r="AA3946" s="95">
        <v>2.34</v>
      </c>
      <c r="AB3946" s="95">
        <v>0.47</v>
      </c>
      <c r="AC3946" s="74" t="s">
        <v>1111</v>
      </c>
      <c r="AD3946" s="95">
        <v>293762001</v>
      </c>
    </row>
    <row r="3947" spans="1:30" x14ac:dyDescent="0.2">
      <c r="A3947" s="74" t="s">
        <v>5054</v>
      </c>
      <c r="B3947" s="95">
        <v>32.1</v>
      </c>
      <c r="C3947" s="95">
        <v>26.54</v>
      </c>
      <c r="D3947" s="95">
        <v>14.82</v>
      </c>
      <c r="E3947" s="95">
        <v>2.71</v>
      </c>
      <c r="F3947" s="95">
        <v>1.06</v>
      </c>
      <c r="G3947" s="95">
        <v>100</v>
      </c>
      <c r="H3947" s="95">
        <v>15.51</v>
      </c>
      <c r="I3947" s="95">
        <v>5.88</v>
      </c>
      <c r="J3947" s="95">
        <v>5.62</v>
      </c>
      <c r="K3947" s="95">
        <v>3.92</v>
      </c>
      <c r="L3947" s="95">
        <v>-1.7</v>
      </c>
      <c r="M3947" s="95">
        <v>-0.82</v>
      </c>
      <c r="N3947" s="95">
        <v>0.87</v>
      </c>
      <c r="O3947" s="95">
        <v>3.05</v>
      </c>
      <c r="P3947" s="95">
        <v>-2.17</v>
      </c>
      <c r="Q3947" s="95">
        <v>3.14</v>
      </c>
      <c r="R3947" s="95">
        <v>18.29</v>
      </c>
      <c r="S3947" s="95">
        <v>7.17</v>
      </c>
      <c r="T3947" s="95">
        <v>41.52</v>
      </c>
      <c r="U3947" s="95">
        <v>0.39</v>
      </c>
      <c r="V3947" s="95">
        <v>0.61</v>
      </c>
      <c r="W3947" s="95">
        <v>1.22</v>
      </c>
      <c r="X3947" s="95">
        <v>17.87</v>
      </c>
      <c r="Y3947" s="95">
        <v>-0.84</v>
      </c>
      <c r="Z3947" s="74" t="s">
        <v>1111</v>
      </c>
      <c r="AA3947" s="95">
        <v>11.84</v>
      </c>
      <c r="AB3947" s="95">
        <v>2.17</v>
      </c>
      <c r="AC3947" s="74" t="s">
        <v>1111</v>
      </c>
      <c r="AD3947" s="95">
        <v>529168500</v>
      </c>
    </row>
    <row r="3948" spans="1:30" x14ac:dyDescent="0.2">
      <c r="A3948" s="74" t="s">
        <v>5055</v>
      </c>
      <c r="B3948" s="95">
        <v>0.38</v>
      </c>
      <c r="C3948" s="95"/>
      <c r="D3948" s="95">
        <v>-1.1000000000000001</v>
      </c>
      <c r="E3948" s="95">
        <v>3.22</v>
      </c>
      <c r="F3948" s="95">
        <v>0.61</v>
      </c>
      <c r="G3948" s="95">
        <v>0.32</v>
      </c>
      <c r="H3948" s="95">
        <v>-48.63</v>
      </c>
      <c r="I3948" s="95">
        <v>-52.45</v>
      </c>
      <c r="J3948" s="95">
        <v>-1.19</v>
      </c>
      <c r="K3948" s="95">
        <v>-0.83</v>
      </c>
      <c r="L3948" s="95">
        <v>0.36</v>
      </c>
      <c r="M3948" s="95">
        <v>-0.96</v>
      </c>
      <c r="N3948" s="95">
        <v>0.57999999999999996</v>
      </c>
      <c r="O3948" s="95">
        <v>1.47</v>
      </c>
      <c r="P3948" s="95">
        <v>-2.83</v>
      </c>
      <c r="Q3948" s="95">
        <v>2.12</v>
      </c>
      <c r="R3948" s="95">
        <v>-292.01</v>
      </c>
      <c r="S3948" s="95">
        <v>-55.19</v>
      </c>
      <c r="T3948" s="95">
        <v>-89.3</v>
      </c>
      <c r="U3948" s="95">
        <v>0.19</v>
      </c>
      <c r="V3948" s="95">
        <v>0.81</v>
      </c>
      <c r="W3948" s="95">
        <v>1.05</v>
      </c>
      <c r="X3948" s="95">
        <v>2.36</v>
      </c>
      <c r="Y3948" s="95"/>
      <c r="Z3948" s="74" t="s">
        <v>1111</v>
      </c>
      <c r="AA3948" s="95">
        <v>0.12</v>
      </c>
      <c r="AB3948" s="95">
        <v>-0.34</v>
      </c>
      <c r="AC3948" s="74" t="s">
        <v>1111</v>
      </c>
      <c r="AD3948" s="95">
        <v>35707232</v>
      </c>
    </row>
    <row r="3949" spans="1:30" x14ac:dyDescent="0.2">
      <c r="A3949" s="74" t="s">
        <v>5056</v>
      </c>
      <c r="B3949" s="95">
        <v>15.24</v>
      </c>
      <c r="C3949" s="95"/>
      <c r="D3949" s="95">
        <v>-7.46</v>
      </c>
      <c r="E3949" s="95">
        <v>1.81</v>
      </c>
      <c r="F3949" s="95">
        <v>1.68</v>
      </c>
      <c r="G3949" s="95">
        <v>100</v>
      </c>
      <c r="H3949" s="95">
        <v>-995.69</v>
      </c>
      <c r="I3949" s="95">
        <v>-995.69</v>
      </c>
      <c r="J3949" s="95">
        <v>-7.46</v>
      </c>
      <c r="K3949" s="95">
        <v>-3.15</v>
      </c>
      <c r="L3949" s="95">
        <v>4.3099999999999996</v>
      </c>
      <c r="M3949" s="95">
        <v>-1.05</v>
      </c>
      <c r="N3949" s="95">
        <v>74.33</v>
      </c>
      <c r="O3949" s="95">
        <v>1.79</v>
      </c>
      <c r="P3949" s="95">
        <v>-180.53</v>
      </c>
      <c r="Q3949" s="95">
        <v>18.82</v>
      </c>
      <c r="R3949" s="95">
        <v>-24.25</v>
      </c>
      <c r="S3949" s="95">
        <v>-22.48</v>
      </c>
      <c r="T3949" s="95">
        <v>-24.25</v>
      </c>
      <c r="U3949" s="95">
        <v>0.93</v>
      </c>
      <c r="V3949" s="95">
        <v>7.0000000000000007E-2</v>
      </c>
      <c r="W3949" s="95">
        <v>0.02</v>
      </c>
      <c r="X3949" s="95"/>
      <c r="Y3949" s="95"/>
      <c r="Z3949" s="74" t="s">
        <v>1111</v>
      </c>
      <c r="AA3949" s="95">
        <v>8.42</v>
      </c>
      <c r="AB3949" s="95">
        <v>-2.04</v>
      </c>
      <c r="AC3949" s="74" t="s">
        <v>1111</v>
      </c>
      <c r="AD3949" s="95">
        <v>714711804</v>
      </c>
    </row>
    <row r="3950" spans="1:30" x14ac:dyDescent="0.2">
      <c r="A3950" s="74" t="s">
        <v>5057</v>
      </c>
      <c r="B3950" s="95">
        <v>23.41</v>
      </c>
      <c r="C3950" s="95">
        <v>0.64</v>
      </c>
      <c r="D3950" s="95">
        <v>8.4700000000000006</v>
      </c>
      <c r="E3950" s="95">
        <v>1.19</v>
      </c>
      <c r="F3950" s="95">
        <v>0.16</v>
      </c>
      <c r="G3950" s="95">
        <v>0</v>
      </c>
      <c r="H3950" s="95">
        <v>29.79</v>
      </c>
      <c r="I3950" s="95">
        <v>21.1</v>
      </c>
      <c r="J3950" s="95">
        <v>6</v>
      </c>
      <c r="K3950" s="95">
        <v>5.76</v>
      </c>
      <c r="L3950" s="95">
        <v>-0.25</v>
      </c>
      <c r="M3950" s="95">
        <v>-0.05</v>
      </c>
      <c r="N3950" s="95">
        <v>1.79</v>
      </c>
      <c r="O3950" s="95"/>
      <c r="P3950" s="95">
        <v>-0.16</v>
      </c>
      <c r="Q3950" s="95"/>
      <c r="R3950" s="95">
        <v>14.01</v>
      </c>
      <c r="S3950" s="95">
        <v>1.88</v>
      </c>
      <c r="T3950" s="95">
        <v>9.14</v>
      </c>
      <c r="U3950" s="95">
        <v>0.13</v>
      </c>
      <c r="V3950" s="95">
        <v>0.87</v>
      </c>
      <c r="W3950" s="95">
        <v>0.09</v>
      </c>
      <c r="X3950" s="95">
        <v>35.1</v>
      </c>
      <c r="Y3950" s="95"/>
      <c r="Z3950" s="74" t="s">
        <v>1111</v>
      </c>
      <c r="AA3950" s="95">
        <v>19.72</v>
      </c>
      <c r="AB3950" s="95">
        <v>2.76</v>
      </c>
      <c r="AC3950" s="74" t="s">
        <v>1111</v>
      </c>
      <c r="AD3950" s="95">
        <v>119398023</v>
      </c>
    </row>
    <row r="3951" spans="1:30" x14ac:dyDescent="0.2">
      <c r="A3951" s="74" t="s">
        <v>5058</v>
      </c>
      <c r="B3951" s="95">
        <v>9.6</v>
      </c>
      <c r="C3951" s="95"/>
      <c r="D3951" s="95">
        <v>-4.3</v>
      </c>
      <c r="E3951" s="95">
        <v>170.34</v>
      </c>
      <c r="F3951" s="95">
        <v>1.08</v>
      </c>
      <c r="G3951" s="95">
        <v>37.32</v>
      </c>
      <c r="H3951" s="95">
        <v>-16.190000000000001</v>
      </c>
      <c r="I3951" s="95">
        <v>-22.03</v>
      </c>
      <c r="J3951" s="95">
        <v>-5.85</v>
      </c>
      <c r="K3951" s="95">
        <v>-8.2100000000000009</v>
      </c>
      <c r="L3951" s="95">
        <v>-2.36</v>
      </c>
      <c r="M3951" s="95">
        <v>68.599999999999994</v>
      </c>
      <c r="N3951" s="95">
        <v>0.95</v>
      </c>
      <c r="O3951" s="95">
        <v>13.3</v>
      </c>
      <c r="P3951" s="95">
        <v>-2.04</v>
      </c>
      <c r="Q3951" s="95">
        <v>1.21</v>
      </c>
      <c r="R3951" s="95">
        <v>-3959.2</v>
      </c>
      <c r="S3951" s="95">
        <v>-25.06</v>
      </c>
      <c r="T3951" s="95">
        <v>-42.77</v>
      </c>
      <c r="U3951" s="95">
        <v>0.01</v>
      </c>
      <c r="V3951" s="95">
        <v>0.99</v>
      </c>
      <c r="W3951" s="95">
        <v>1.1399999999999999</v>
      </c>
      <c r="X3951" s="95">
        <v>-5.18</v>
      </c>
      <c r="Y3951" s="95"/>
      <c r="Z3951" s="74" t="s">
        <v>1111</v>
      </c>
      <c r="AA3951" s="95">
        <v>0.06</v>
      </c>
      <c r="AB3951" s="95">
        <v>-2.23</v>
      </c>
      <c r="AC3951" s="74" t="s">
        <v>1111</v>
      </c>
      <c r="AD3951" s="95">
        <v>197086358.40000001</v>
      </c>
    </row>
    <row r="3952" spans="1:30" x14ac:dyDescent="0.2">
      <c r="A3952" s="74" t="s">
        <v>5059</v>
      </c>
      <c r="B3952" s="95">
        <v>173.54</v>
      </c>
      <c r="C3952" s="95"/>
      <c r="D3952" s="95">
        <v>-62.44</v>
      </c>
      <c r="E3952" s="95">
        <v>358.28</v>
      </c>
      <c r="F3952" s="95">
        <v>8.25</v>
      </c>
      <c r="G3952" s="95">
        <v>72.75</v>
      </c>
      <c r="H3952" s="95">
        <v>-13.06</v>
      </c>
      <c r="I3952" s="95">
        <v>-17.54</v>
      </c>
      <c r="J3952" s="95">
        <v>-83.82</v>
      </c>
      <c r="K3952" s="95">
        <v>-89.18</v>
      </c>
      <c r="L3952" s="95">
        <v>-5.36</v>
      </c>
      <c r="M3952" s="95">
        <v>22.92</v>
      </c>
      <c r="N3952" s="95">
        <v>10.95</v>
      </c>
      <c r="O3952" s="95">
        <v>74.39</v>
      </c>
      <c r="P3952" s="95">
        <v>-12.75</v>
      </c>
      <c r="Q3952" s="95">
        <v>1.46</v>
      </c>
      <c r="R3952" s="95">
        <v>-573.83000000000004</v>
      </c>
      <c r="S3952" s="95">
        <v>-13.21</v>
      </c>
      <c r="T3952" s="95">
        <v>-13.66</v>
      </c>
      <c r="U3952" s="95">
        <v>0.02</v>
      </c>
      <c r="V3952" s="95">
        <v>0.98</v>
      </c>
      <c r="W3952" s="95">
        <v>0.75</v>
      </c>
      <c r="X3952" s="95">
        <v>31.92</v>
      </c>
      <c r="Y3952" s="95"/>
      <c r="Z3952" s="74" t="s">
        <v>1111</v>
      </c>
      <c r="AA3952" s="95">
        <v>0.48</v>
      </c>
      <c r="AB3952" s="95">
        <v>-2.78</v>
      </c>
      <c r="AC3952" s="74" t="s">
        <v>1111</v>
      </c>
      <c r="AD3952" s="95">
        <v>16216115574</v>
      </c>
    </row>
    <row r="3953" spans="1:30" x14ac:dyDescent="0.2">
      <c r="A3953" s="74" t="s">
        <v>5060</v>
      </c>
      <c r="B3953" s="95">
        <v>10.1</v>
      </c>
      <c r="C3953" s="95"/>
      <c r="D3953" s="95">
        <v>-12.65</v>
      </c>
      <c r="E3953" s="95">
        <v>2.16</v>
      </c>
      <c r="F3953" s="95">
        <v>0.73</v>
      </c>
      <c r="G3953" s="95">
        <v>11.77</v>
      </c>
      <c r="H3953" s="95">
        <v>-14.14</v>
      </c>
      <c r="I3953" s="95">
        <v>-9.2200000000000006</v>
      </c>
      <c r="J3953" s="95">
        <v>-8.25</v>
      </c>
      <c r="K3953" s="95">
        <v>-8.9700000000000006</v>
      </c>
      <c r="L3953" s="95">
        <v>-0.72</v>
      </c>
      <c r="M3953" s="95">
        <v>0.19</v>
      </c>
      <c r="N3953" s="95">
        <v>1.17</v>
      </c>
      <c r="O3953" s="95">
        <v>352.46</v>
      </c>
      <c r="P3953" s="95">
        <v>-1.1599999999999999</v>
      </c>
      <c r="Q3953" s="95">
        <v>1.01</v>
      </c>
      <c r="R3953" s="95">
        <v>-17.05</v>
      </c>
      <c r="S3953" s="95">
        <v>-5.75</v>
      </c>
      <c r="T3953" s="95">
        <v>-16.600000000000001</v>
      </c>
      <c r="U3953" s="95">
        <v>0.34</v>
      </c>
      <c r="V3953" s="95">
        <v>0.66</v>
      </c>
      <c r="W3953" s="95">
        <v>0.62</v>
      </c>
      <c r="X3953" s="95">
        <v>54.69</v>
      </c>
      <c r="Y3953" s="95"/>
      <c r="Z3953" s="74" t="s">
        <v>1111</v>
      </c>
      <c r="AA3953" s="95">
        <v>4.58</v>
      </c>
      <c r="AB3953" s="95">
        <v>-0.78</v>
      </c>
      <c r="AC3953" s="74" t="s">
        <v>1111</v>
      </c>
      <c r="AD3953" s="95">
        <v>246725336</v>
      </c>
    </row>
    <row r="3954" spans="1:30" x14ac:dyDescent="0.2">
      <c r="A3954" s="74" t="s">
        <v>5061</v>
      </c>
      <c r="B3954" s="95">
        <v>13.54</v>
      </c>
      <c r="C3954" s="95"/>
      <c r="D3954" s="95">
        <v>-7.0000000000000007E-2</v>
      </c>
      <c r="E3954" s="95">
        <v>6.12</v>
      </c>
      <c r="F3954" s="95">
        <v>5.74</v>
      </c>
      <c r="G3954" s="95">
        <v>58.19</v>
      </c>
      <c r="H3954" s="95">
        <v>-532093.81999999995</v>
      </c>
      <c r="I3954" s="95">
        <v>-710663.49</v>
      </c>
      <c r="J3954" s="95">
        <v>-0.09</v>
      </c>
      <c r="K3954" s="95">
        <v>-0.08</v>
      </c>
      <c r="L3954" s="95">
        <v>0.01</v>
      </c>
      <c r="M3954" s="95">
        <v>-0.88</v>
      </c>
      <c r="N3954" s="95">
        <v>480.4</v>
      </c>
      <c r="O3954" s="95">
        <v>7.24</v>
      </c>
      <c r="P3954" s="95">
        <v>-39.130000000000003</v>
      </c>
      <c r="Q3954" s="95">
        <v>13.9</v>
      </c>
      <c r="R3954" s="95">
        <v>-9049.14</v>
      </c>
      <c r="S3954" s="95">
        <v>-8484.86</v>
      </c>
      <c r="T3954" s="95">
        <v>-6772.89</v>
      </c>
      <c r="U3954" s="95">
        <v>0.94</v>
      </c>
      <c r="V3954" s="95">
        <v>0.06</v>
      </c>
      <c r="W3954" s="95">
        <v>0.01</v>
      </c>
      <c r="X3954" s="95"/>
      <c r="Y3954" s="95"/>
      <c r="Z3954" s="74" t="s">
        <v>1111</v>
      </c>
      <c r="AA3954" s="95">
        <v>2.21</v>
      </c>
      <c r="AB3954" s="95">
        <v>-200.3</v>
      </c>
      <c r="AC3954" s="74" t="s">
        <v>1111</v>
      </c>
      <c r="AD3954" s="95">
        <v>489531930</v>
      </c>
    </row>
    <row r="3955" spans="1:30" x14ac:dyDescent="0.2">
      <c r="A3955" s="74" t="s">
        <v>5062</v>
      </c>
      <c r="B3955" s="95">
        <v>165.42</v>
      </c>
      <c r="C3955" s="95">
        <v>0.87</v>
      </c>
      <c r="D3955" s="95">
        <v>-98.36</v>
      </c>
      <c r="E3955" s="95">
        <v>1.1299999999999999</v>
      </c>
      <c r="F3955" s="95">
        <v>0.23</v>
      </c>
      <c r="G3955" s="95">
        <v>1.39</v>
      </c>
      <c r="H3955" s="95">
        <v>-3.63</v>
      </c>
      <c r="I3955" s="95">
        <v>-1.47</v>
      </c>
      <c r="J3955" s="95">
        <v>-39.69</v>
      </c>
      <c r="K3955" s="95">
        <v>-34.450000000000003</v>
      </c>
      <c r="L3955" s="95">
        <v>5.25</v>
      </c>
      <c r="M3955" s="95">
        <v>-0.15</v>
      </c>
      <c r="N3955" s="95">
        <v>1.44</v>
      </c>
      <c r="O3955" s="95"/>
      <c r="P3955" s="95">
        <v>-0.23</v>
      </c>
      <c r="Q3955" s="95"/>
      <c r="R3955" s="95">
        <v>-1.1499999999999999</v>
      </c>
      <c r="S3955" s="95">
        <v>-0.23</v>
      </c>
      <c r="T3955" s="95">
        <v>-1.95</v>
      </c>
      <c r="U3955" s="95">
        <v>0.2</v>
      </c>
      <c r="V3955" s="95">
        <v>0.7</v>
      </c>
      <c r="W3955" s="95">
        <v>0.16</v>
      </c>
      <c r="X3955" s="95">
        <v>27.83</v>
      </c>
      <c r="Y3955" s="95">
        <v>13.54</v>
      </c>
      <c r="Z3955" s="74" t="s">
        <v>1111</v>
      </c>
      <c r="AA3955" s="95">
        <v>146.66999999999999</v>
      </c>
      <c r="AB3955" s="95">
        <v>-1.68</v>
      </c>
      <c r="AC3955" s="74" t="s">
        <v>1111</v>
      </c>
      <c r="AD3955" s="95">
        <v>7612611858</v>
      </c>
    </row>
    <row r="3956" spans="1:30" x14ac:dyDescent="0.2">
      <c r="A3956" s="74" t="s">
        <v>5063</v>
      </c>
      <c r="B3956" s="95">
        <v>38.619999999999997</v>
      </c>
      <c r="C3956" s="95">
        <v>2.2799999999999998</v>
      </c>
      <c r="D3956" s="95">
        <v>12.64</v>
      </c>
      <c r="E3956" s="95">
        <v>0.98</v>
      </c>
      <c r="F3956" s="95">
        <v>0.13</v>
      </c>
      <c r="G3956" s="95">
        <v>0</v>
      </c>
      <c r="H3956" s="95">
        <v>31.63</v>
      </c>
      <c r="I3956" s="95">
        <v>23.63</v>
      </c>
      <c r="J3956" s="95">
        <v>9.44</v>
      </c>
      <c r="K3956" s="95">
        <v>-8.14</v>
      </c>
      <c r="L3956" s="95">
        <v>-17.579999999999998</v>
      </c>
      <c r="M3956" s="95">
        <v>-1.82</v>
      </c>
      <c r="N3956" s="95">
        <v>2.99</v>
      </c>
      <c r="O3956" s="95"/>
      <c r="P3956" s="95">
        <v>-0.13</v>
      </c>
      <c r="Q3956" s="95"/>
      <c r="R3956" s="95">
        <v>7.73</v>
      </c>
      <c r="S3956" s="95">
        <v>1.05</v>
      </c>
      <c r="T3956" s="95">
        <v>8.3800000000000008</v>
      </c>
      <c r="U3956" s="95">
        <v>0.14000000000000001</v>
      </c>
      <c r="V3956" s="95">
        <v>0.86</v>
      </c>
      <c r="W3956" s="95">
        <v>0.04</v>
      </c>
      <c r="X3956" s="95">
        <v>14.59</v>
      </c>
      <c r="Y3956" s="95">
        <v>4.2300000000000004</v>
      </c>
      <c r="Z3956" s="74" t="s">
        <v>1111</v>
      </c>
      <c r="AA3956" s="95">
        <v>39.53</v>
      </c>
      <c r="AB3956" s="95">
        <v>3.06</v>
      </c>
      <c r="AC3956" s="74" t="s">
        <v>1111</v>
      </c>
      <c r="AD3956" s="95">
        <v>2152964588</v>
      </c>
    </row>
    <row r="3957" spans="1:30" x14ac:dyDescent="0.2">
      <c r="A3957" s="74" t="s">
        <v>5064</v>
      </c>
      <c r="B3957" s="95">
        <v>0.78</v>
      </c>
      <c r="C3957" s="95"/>
      <c r="D3957" s="95">
        <v>-3.25</v>
      </c>
      <c r="E3957" s="95">
        <v>0.76</v>
      </c>
      <c r="F3957" s="95">
        <v>0.49</v>
      </c>
      <c r="G3957" s="95">
        <v>76.91</v>
      </c>
      <c r="H3957" s="95">
        <v>-22.44</v>
      </c>
      <c r="I3957" s="95">
        <v>-18.149999999999999</v>
      </c>
      <c r="J3957" s="95">
        <v>-2.63</v>
      </c>
      <c r="K3957" s="95">
        <v>-0.36</v>
      </c>
      <c r="L3957" s="95">
        <v>2.27</v>
      </c>
      <c r="M3957" s="95">
        <v>-0.66</v>
      </c>
      <c r="N3957" s="95">
        <v>0.59</v>
      </c>
      <c r="O3957" s="95">
        <v>1.26</v>
      </c>
      <c r="P3957" s="95">
        <v>-1.39</v>
      </c>
      <c r="Q3957" s="95">
        <v>2.5299999999999998</v>
      </c>
      <c r="R3957" s="95">
        <v>-23.44</v>
      </c>
      <c r="S3957" s="95">
        <v>-15.12</v>
      </c>
      <c r="T3957" s="95">
        <v>-29.84</v>
      </c>
      <c r="U3957" s="95">
        <v>0.65</v>
      </c>
      <c r="V3957" s="95">
        <v>0.35</v>
      </c>
      <c r="W3957" s="95">
        <v>0.83</v>
      </c>
      <c r="X3957" s="95">
        <v>-5.94</v>
      </c>
      <c r="Y3957" s="95"/>
      <c r="Z3957" s="74" t="s">
        <v>1111</v>
      </c>
      <c r="AA3957" s="95">
        <v>1.03</v>
      </c>
      <c r="AB3957" s="95">
        <v>-0.24</v>
      </c>
      <c r="AC3957" s="74" t="s">
        <v>1111</v>
      </c>
      <c r="AD3957" s="95">
        <v>36761712</v>
      </c>
    </row>
    <row r="3958" spans="1:30" x14ac:dyDescent="0.2">
      <c r="A3958" s="74" t="s">
        <v>5065</v>
      </c>
      <c r="B3958" s="95">
        <v>24.92</v>
      </c>
      <c r="C3958" s="95"/>
      <c r="D3958" s="95">
        <v>64.680000000000007</v>
      </c>
      <c r="E3958" s="95">
        <v>3.19</v>
      </c>
      <c r="F3958" s="95">
        <v>1.62</v>
      </c>
      <c r="G3958" s="95">
        <v>13.17</v>
      </c>
      <c r="H3958" s="95">
        <v>3.62</v>
      </c>
      <c r="I3958" s="95">
        <v>2.2200000000000002</v>
      </c>
      <c r="J3958" s="95">
        <v>39.590000000000003</v>
      </c>
      <c r="K3958" s="95">
        <v>44.41</v>
      </c>
      <c r="L3958" s="95">
        <v>4.82</v>
      </c>
      <c r="M3958" s="95">
        <v>0.39</v>
      </c>
      <c r="N3958" s="95">
        <v>1.43</v>
      </c>
      <c r="O3958" s="95">
        <v>9.19</v>
      </c>
      <c r="P3958" s="95">
        <v>-2.58</v>
      </c>
      <c r="Q3958" s="95">
        <v>1.9</v>
      </c>
      <c r="R3958" s="95">
        <v>4.93</v>
      </c>
      <c r="S3958" s="95">
        <v>2.5</v>
      </c>
      <c r="T3958" s="95">
        <v>3.94</v>
      </c>
      <c r="U3958" s="95">
        <v>0.51</v>
      </c>
      <c r="V3958" s="95">
        <v>0.49</v>
      </c>
      <c r="W3958" s="95">
        <v>1.1299999999999999</v>
      </c>
      <c r="X3958" s="95">
        <v>10.92</v>
      </c>
      <c r="Y3958" s="95">
        <v>-1.73</v>
      </c>
      <c r="Z3958" s="74" t="s">
        <v>1111</v>
      </c>
      <c r="AA3958" s="95">
        <v>7.81</v>
      </c>
      <c r="AB3958" s="95">
        <v>0.39</v>
      </c>
      <c r="AC3958" s="74" t="s">
        <v>1111</v>
      </c>
      <c r="AD3958" s="95">
        <v>1305067876</v>
      </c>
    </row>
    <row r="3959" spans="1:30" x14ac:dyDescent="0.2">
      <c r="A3959" s="74" t="s">
        <v>5066</v>
      </c>
      <c r="B3959" s="95">
        <v>28.9</v>
      </c>
      <c r="C3959" s="95"/>
      <c r="D3959" s="95">
        <v>-267.2</v>
      </c>
      <c r="E3959" s="95">
        <v>56.81</v>
      </c>
      <c r="F3959" s="95">
        <v>3.7</v>
      </c>
      <c r="G3959" s="95"/>
      <c r="H3959" s="95"/>
      <c r="I3959" s="95"/>
      <c r="J3959" s="95">
        <v>-261.77999999999997</v>
      </c>
      <c r="K3959" s="95">
        <v>-261.58999999999997</v>
      </c>
      <c r="L3959" s="95">
        <v>0.19</v>
      </c>
      <c r="M3959" s="95">
        <v>-0.04</v>
      </c>
      <c r="N3959" s="95"/>
      <c r="O3959" s="95">
        <v>-676.26</v>
      </c>
      <c r="P3959" s="95">
        <v>-3.71</v>
      </c>
      <c r="Q3959" s="95">
        <v>0.42</v>
      </c>
      <c r="R3959" s="95">
        <v>-21.26</v>
      </c>
      <c r="S3959" s="95">
        <v>-1.38</v>
      </c>
      <c r="T3959" s="95">
        <v>-21.7</v>
      </c>
      <c r="U3959" s="95">
        <v>7.0000000000000007E-2</v>
      </c>
      <c r="V3959" s="95">
        <v>0.04</v>
      </c>
      <c r="W3959" s="95">
        <v>0</v>
      </c>
      <c r="X3959" s="95"/>
      <c r="Y3959" s="95"/>
      <c r="Z3959" s="74" t="s">
        <v>1111</v>
      </c>
      <c r="AA3959" s="95">
        <v>0.51</v>
      </c>
      <c r="AB3959" s="95">
        <v>-0.11</v>
      </c>
      <c r="AC3959" s="74" t="s">
        <v>1111</v>
      </c>
      <c r="AD3959" s="95">
        <v>284029200</v>
      </c>
    </row>
    <row r="3960" spans="1:30" x14ac:dyDescent="0.2">
      <c r="A3960" s="74" t="s">
        <v>5067</v>
      </c>
      <c r="B3960" s="95">
        <v>40.14</v>
      </c>
      <c r="C3960" s="95"/>
      <c r="D3960" s="95">
        <v>-371.12</v>
      </c>
      <c r="E3960" s="95">
        <v>78.900000000000006</v>
      </c>
      <c r="F3960" s="95">
        <v>5.13</v>
      </c>
      <c r="G3960" s="95"/>
      <c r="H3960" s="95"/>
      <c r="I3960" s="95"/>
      <c r="J3960" s="95">
        <v>-363.59</v>
      </c>
      <c r="K3960" s="95">
        <v>-261.58999999999997</v>
      </c>
      <c r="L3960" s="95">
        <v>0.19</v>
      </c>
      <c r="M3960" s="95">
        <v>-0.04</v>
      </c>
      <c r="N3960" s="95"/>
      <c r="O3960" s="95">
        <v>-939.28</v>
      </c>
      <c r="P3960" s="95">
        <v>-5.15</v>
      </c>
      <c r="Q3960" s="95">
        <v>0.42</v>
      </c>
      <c r="R3960" s="95">
        <v>-21.26</v>
      </c>
      <c r="S3960" s="95">
        <v>-1.38</v>
      </c>
      <c r="T3960" s="95">
        <v>-21.7</v>
      </c>
      <c r="U3960" s="95">
        <v>7.0000000000000007E-2</v>
      </c>
      <c r="V3960" s="95">
        <v>0.04</v>
      </c>
      <c r="W3960" s="95">
        <v>0</v>
      </c>
      <c r="X3960" s="95"/>
      <c r="Y3960" s="95"/>
      <c r="Z3960" s="74" t="s">
        <v>1111</v>
      </c>
      <c r="AA3960" s="95">
        <v>0.51</v>
      </c>
      <c r="AB3960" s="95">
        <v>-0.11</v>
      </c>
      <c r="AC3960" s="74" t="s">
        <v>1111</v>
      </c>
      <c r="AD3960" s="95">
        <v>284029200</v>
      </c>
    </row>
    <row r="3961" spans="1:30" x14ac:dyDescent="0.2">
      <c r="A3961" s="74" t="s">
        <v>5068</v>
      </c>
      <c r="B3961" s="95">
        <v>13.68</v>
      </c>
      <c r="C3961" s="95"/>
      <c r="D3961" s="95">
        <v>-126.48</v>
      </c>
      <c r="E3961" s="95">
        <v>26.89</v>
      </c>
      <c r="F3961" s="95">
        <v>1.75</v>
      </c>
      <c r="G3961" s="95"/>
      <c r="H3961" s="95"/>
      <c r="I3961" s="95"/>
      <c r="J3961" s="95">
        <v>-123.91</v>
      </c>
      <c r="K3961" s="95">
        <v>-261.58999999999997</v>
      </c>
      <c r="L3961" s="95">
        <v>0.19</v>
      </c>
      <c r="M3961" s="95">
        <v>-0.04</v>
      </c>
      <c r="N3961" s="95"/>
      <c r="O3961" s="95">
        <v>-320.11</v>
      </c>
      <c r="P3961" s="95">
        <v>-1.76</v>
      </c>
      <c r="Q3961" s="95">
        <v>0.42</v>
      </c>
      <c r="R3961" s="95">
        <v>-21.26</v>
      </c>
      <c r="S3961" s="95">
        <v>-1.38</v>
      </c>
      <c r="T3961" s="95">
        <v>-21.7</v>
      </c>
      <c r="U3961" s="95">
        <v>7.0000000000000007E-2</v>
      </c>
      <c r="V3961" s="95">
        <v>0.04</v>
      </c>
      <c r="W3961" s="95">
        <v>0</v>
      </c>
      <c r="X3961" s="95"/>
      <c r="Y3961" s="95"/>
      <c r="Z3961" s="74" t="s">
        <v>1111</v>
      </c>
      <c r="AA3961" s="95">
        <v>0.51</v>
      </c>
      <c r="AB3961" s="95">
        <v>-0.11</v>
      </c>
      <c r="AC3961" s="74" t="s">
        <v>1111</v>
      </c>
      <c r="AD3961" s="95">
        <v>284029200</v>
      </c>
    </row>
    <row r="3962" spans="1:30" x14ac:dyDescent="0.2">
      <c r="A3962" s="74" t="s">
        <v>5069</v>
      </c>
      <c r="B3962" s="95">
        <v>58.18</v>
      </c>
      <c r="C3962" s="95"/>
      <c r="D3962" s="95">
        <v>32.94</v>
      </c>
      <c r="E3962" s="95">
        <v>2.33</v>
      </c>
      <c r="F3962" s="95">
        <v>1.54</v>
      </c>
      <c r="G3962" s="95">
        <v>22.72</v>
      </c>
      <c r="H3962" s="95">
        <v>8.5</v>
      </c>
      <c r="I3962" s="95">
        <v>4.92</v>
      </c>
      <c r="J3962" s="95">
        <v>19.059999999999999</v>
      </c>
      <c r="K3962" s="95">
        <v>19.52</v>
      </c>
      <c r="L3962" s="95">
        <v>0.46</v>
      </c>
      <c r="M3962" s="95">
        <v>0.06</v>
      </c>
      <c r="N3962" s="95">
        <v>1.62</v>
      </c>
      <c r="O3962" s="95">
        <v>11.06</v>
      </c>
      <c r="P3962" s="95">
        <v>-2.44</v>
      </c>
      <c r="Q3962" s="95">
        <v>1.61</v>
      </c>
      <c r="R3962" s="95">
        <v>7.09</v>
      </c>
      <c r="S3962" s="95">
        <v>4.68</v>
      </c>
      <c r="T3962" s="95">
        <v>8.74</v>
      </c>
      <c r="U3962" s="95">
        <v>0.66</v>
      </c>
      <c r="V3962" s="95">
        <v>0.34</v>
      </c>
      <c r="W3962" s="95">
        <v>0.95</v>
      </c>
      <c r="X3962" s="95">
        <v>-0.16</v>
      </c>
      <c r="Y3962" s="95">
        <v>22.46</v>
      </c>
      <c r="Z3962" s="74" t="s">
        <v>1111</v>
      </c>
      <c r="AA3962" s="95">
        <v>24.93</v>
      </c>
      <c r="AB3962" s="95">
        <v>1.77</v>
      </c>
      <c r="AC3962" s="74" t="s">
        <v>1111</v>
      </c>
      <c r="AD3962" s="95">
        <v>1901339854</v>
      </c>
    </row>
    <row r="3963" spans="1:30" x14ac:dyDescent="0.2">
      <c r="A3963" s="74" t="s">
        <v>5070</v>
      </c>
      <c r="B3963" s="95">
        <v>273.64</v>
      </c>
      <c r="C3963" s="95"/>
      <c r="D3963" s="95">
        <v>51.15</v>
      </c>
      <c r="E3963" s="95">
        <v>4.66</v>
      </c>
      <c r="F3963" s="95">
        <v>3.81</v>
      </c>
      <c r="G3963" s="95">
        <v>38.520000000000003</v>
      </c>
      <c r="H3963" s="95">
        <v>15.3</v>
      </c>
      <c r="I3963" s="95">
        <v>10.97</v>
      </c>
      <c r="J3963" s="95">
        <v>36.68</v>
      </c>
      <c r="K3963" s="95">
        <v>35.1</v>
      </c>
      <c r="L3963" s="95">
        <v>-1.58</v>
      </c>
      <c r="M3963" s="95">
        <v>-0.2</v>
      </c>
      <c r="N3963" s="95">
        <v>5.61</v>
      </c>
      <c r="O3963" s="95">
        <v>12.31</v>
      </c>
      <c r="P3963" s="95">
        <v>-6.48</v>
      </c>
      <c r="Q3963" s="95">
        <v>4.01</v>
      </c>
      <c r="R3963" s="95">
        <v>9.1199999999999992</v>
      </c>
      <c r="S3963" s="95">
        <v>7.44</v>
      </c>
      <c r="T3963" s="95">
        <v>9.3000000000000007</v>
      </c>
      <c r="U3963" s="95">
        <v>0.82</v>
      </c>
      <c r="V3963" s="95">
        <v>0.18</v>
      </c>
      <c r="W3963" s="95">
        <v>0.68</v>
      </c>
      <c r="X3963" s="95">
        <v>4.58</v>
      </c>
      <c r="Y3963" s="95">
        <v>1.54</v>
      </c>
      <c r="Z3963" s="74" t="s">
        <v>1111</v>
      </c>
      <c r="AA3963" s="95">
        <v>58.69</v>
      </c>
      <c r="AB3963" s="95">
        <v>5.35</v>
      </c>
      <c r="AC3963" s="74" t="s">
        <v>1111</v>
      </c>
      <c r="AD3963" s="95">
        <v>5125304564</v>
      </c>
    </row>
    <row r="3964" spans="1:30" x14ac:dyDescent="0.2">
      <c r="A3964" s="74" t="s">
        <v>5071</v>
      </c>
      <c r="B3964" s="95">
        <v>311.77999999999997</v>
      </c>
      <c r="C3964" s="95">
        <v>1.39</v>
      </c>
      <c r="D3964" s="95">
        <v>26.63</v>
      </c>
      <c r="E3964" s="95">
        <v>15.13</v>
      </c>
      <c r="F3964" s="95">
        <v>3.38</v>
      </c>
      <c r="G3964" s="95">
        <v>41.41</v>
      </c>
      <c r="H3964" s="95">
        <v>23.16</v>
      </c>
      <c r="I3964" s="95">
        <v>19.41</v>
      </c>
      <c r="J3964" s="95">
        <v>22.31</v>
      </c>
      <c r="K3964" s="95">
        <v>24.35</v>
      </c>
      <c r="L3964" s="95">
        <v>2.04</v>
      </c>
      <c r="M3964" s="95">
        <v>1.39</v>
      </c>
      <c r="N3964" s="95">
        <v>5.17</v>
      </c>
      <c r="O3964" s="95">
        <v>507.88</v>
      </c>
      <c r="P3964" s="95">
        <v>-4.7300000000000004</v>
      </c>
      <c r="Q3964" s="95">
        <v>1.02</v>
      </c>
      <c r="R3964" s="95">
        <v>56.83</v>
      </c>
      <c r="S3964" s="95">
        <v>12.69</v>
      </c>
      <c r="T3964" s="95">
        <v>22.61</v>
      </c>
      <c r="U3964" s="95">
        <v>0.22</v>
      </c>
      <c r="V3964" s="95">
        <v>0.78</v>
      </c>
      <c r="W3964" s="95">
        <v>0.65</v>
      </c>
      <c r="X3964" s="95">
        <v>3.54</v>
      </c>
      <c r="Y3964" s="95">
        <v>13.23</v>
      </c>
      <c r="Z3964" s="74" t="s">
        <v>1111</v>
      </c>
      <c r="AA3964" s="95">
        <v>20.6</v>
      </c>
      <c r="AB3964" s="95">
        <v>11.71</v>
      </c>
      <c r="AC3964" s="74" t="s">
        <v>1111</v>
      </c>
      <c r="AD3964" s="95">
        <v>36160836782</v>
      </c>
    </row>
    <row r="3965" spans="1:30" x14ac:dyDescent="0.2">
      <c r="A3965" s="74" t="s">
        <v>5072</v>
      </c>
      <c r="B3965" s="95">
        <v>157.32</v>
      </c>
      <c r="C3965" s="95"/>
      <c r="D3965" s="95">
        <v>73.91</v>
      </c>
      <c r="E3965" s="95">
        <v>7.88</v>
      </c>
      <c r="F3965" s="95">
        <v>5.4</v>
      </c>
      <c r="G3965" s="95">
        <v>52.35</v>
      </c>
      <c r="H3965" s="95">
        <v>11.12</v>
      </c>
      <c r="I3965" s="95">
        <v>11.22</v>
      </c>
      <c r="J3965" s="95">
        <v>74.540000000000006</v>
      </c>
      <c r="K3965" s="95">
        <v>67.180000000000007</v>
      </c>
      <c r="L3965" s="95">
        <v>-7.37</v>
      </c>
      <c r="M3965" s="95">
        <v>-0.78</v>
      </c>
      <c r="N3965" s="95">
        <v>8.2899999999999991</v>
      </c>
      <c r="O3965" s="95">
        <v>9.2200000000000006</v>
      </c>
      <c r="P3965" s="95">
        <v>-22.24</v>
      </c>
      <c r="Q3965" s="95">
        <v>4.43</v>
      </c>
      <c r="R3965" s="95">
        <v>10.66</v>
      </c>
      <c r="S3965" s="95">
        <v>7.31</v>
      </c>
      <c r="T3965" s="95">
        <v>10.02</v>
      </c>
      <c r="U3965" s="95">
        <v>0.69</v>
      </c>
      <c r="V3965" s="95">
        <v>0.31</v>
      </c>
      <c r="W3965" s="95">
        <v>0.65</v>
      </c>
      <c r="X3965" s="95">
        <v>40.93</v>
      </c>
      <c r="Y3965" s="95"/>
      <c r="Z3965" s="74" t="s">
        <v>1111</v>
      </c>
      <c r="AA3965" s="95">
        <v>19.97</v>
      </c>
      <c r="AB3965" s="95">
        <v>2.13</v>
      </c>
      <c r="AC3965" s="74" t="s">
        <v>1111</v>
      </c>
      <c r="AD3965" s="95">
        <v>21137955696</v>
      </c>
    </row>
    <row r="3966" spans="1:30" x14ac:dyDescent="0.2">
      <c r="A3966" s="74" t="s">
        <v>5073</v>
      </c>
      <c r="B3966" s="95">
        <v>31.9</v>
      </c>
      <c r="C3966" s="95">
        <v>1.32</v>
      </c>
      <c r="D3966" s="95">
        <v>45.11</v>
      </c>
      <c r="E3966" s="95">
        <v>14.25</v>
      </c>
      <c r="F3966" s="95">
        <v>8.24</v>
      </c>
      <c r="G3966" s="95">
        <v>52.07</v>
      </c>
      <c r="H3966" s="95">
        <v>19.68</v>
      </c>
      <c r="I3966" s="95">
        <v>14.74</v>
      </c>
      <c r="J3966" s="95">
        <v>33.78</v>
      </c>
      <c r="K3966" s="95">
        <v>33.68</v>
      </c>
      <c r="L3966" s="95">
        <v>-0.11</v>
      </c>
      <c r="M3966" s="95">
        <v>-0.05</v>
      </c>
      <c r="N3966" s="95">
        <v>6.65</v>
      </c>
      <c r="O3966" s="95">
        <v>-150.87</v>
      </c>
      <c r="P3966" s="95">
        <v>-10.25</v>
      </c>
      <c r="Q3966" s="95">
        <v>0.78</v>
      </c>
      <c r="R3966" s="95">
        <v>31.59</v>
      </c>
      <c r="S3966" s="95">
        <v>18.27</v>
      </c>
      <c r="T3966" s="95">
        <v>29.48</v>
      </c>
      <c r="U3966" s="95">
        <v>0.57999999999999996</v>
      </c>
      <c r="V3966" s="95">
        <v>0.42</v>
      </c>
      <c r="W3966" s="95">
        <v>1.24</v>
      </c>
      <c r="X3966" s="95">
        <v>7.79</v>
      </c>
      <c r="Y3966" s="95">
        <v>11.38</v>
      </c>
      <c r="Z3966" s="74" t="s">
        <v>1111</v>
      </c>
      <c r="AA3966" s="95">
        <v>2.2400000000000002</v>
      </c>
      <c r="AB3966" s="95">
        <v>0.71</v>
      </c>
      <c r="AC3966" s="74" t="s">
        <v>1111</v>
      </c>
      <c r="AD3966" s="95">
        <v>15696353530</v>
      </c>
    </row>
    <row r="3967" spans="1:30" x14ac:dyDescent="0.2">
      <c r="A3967" s="74" t="s">
        <v>5074</v>
      </c>
      <c r="B3967" s="95">
        <v>189.93</v>
      </c>
      <c r="C3967" s="95"/>
      <c r="D3967" s="95">
        <v>59</v>
      </c>
      <c r="E3967" s="95">
        <v>4.3</v>
      </c>
      <c r="F3967" s="95">
        <v>3.68</v>
      </c>
      <c r="G3967" s="95">
        <v>39.17</v>
      </c>
      <c r="H3967" s="95">
        <v>18.600000000000001</v>
      </c>
      <c r="I3967" s="95">
        <v>15.27</v>
      </c>
      <c r="J3967" s="95">
        <v>48.44</v>
      </c>
      <c r="K3967" s="95">
        <v>45.91</v>
      </c>
      <c r="L3967" s="95">
        <v>-2.52</v>
      </c>
      <c r="M3967" s="95">
        <v>-0.22</v>
      </c>
      <c r="N3967" s="95">
        <v>9.01</v>
      </c>
      <c r="O3967" s="95">
        <v>7.94</v>
      </c>
      <c r="P3967" s="95">
        <v>-7.78</v>
      </c>
      <c r="Q3967" s="95">
        <v>8.23</v>
      </c>
      <c r="R3967" s="95">
        <v>7.29</v>
      </c>
      <c r="S3967" s="95">
        <v>6.24</v>
      </c>
      <c r="T3967" s="95">
        <v>7.28</v>
      </c>
      <c r="U3967" s="95">
        <v>0.85</v>
      </c>
      <c r="V3967" s="95">
        <v>0.15</v>
      </c>
      <c r="W3967" s="95">
        <v>0.41</v>
      </c>
      <c r="X3967" s="95">
        <v>0.38</v>
      </c>
      <c r="Y3967" s="95">
        <v>7</v>
      </c>
      <c r="Z3967" s="74" t="s">
        <v>1111</v>
      </c>
      <c r="AA3967" s="95">
        <v>44.14</v>
      </c>
      <c r="AB3967" s="95">
        <v>3.22</v>
      </c>
      <c r="AC3967" s="74" t="s">
        <v>1111</v>
      </c>
      <c r="AD3967" s="95">
        <v>5483317086</v>
      </c>
    </row>
    <row r="3968" spans="1:30" x14ac:dyDescent="0.2">
      <c r="A3968" s="74" t="s">
        <v>5075</v>
      </c>
      <c r="B3968" s="95">
        <v>1.89</v>
      </c>
      <c r="C3968" s="95"/>
      <c r="D3968" s="95">
        <v>-0.88</v>
      </c>
      <c r="E3968" s="95">
        <v>0.75</v>
      </c>
      <c r="F3968" s="95">
        <v>0.31</v>
      </c>
      <c r="G3968" s="95">
        <v>-13.49</v>
      </c>
      <c r="H3968" s="95">
        <v>-158.96</v>
      </c>
      <c r="I3968" s="95">
        <v>-179.64</v>
      </c>
      <c r="J3968" s="95">
        <v>-0.99</v>
      </c>
      <c r="K3968" s="95">
        <v>0.14000000000000001</v>
      </c>
      <c r="L3968" s="95">
        <v>1.1299999999999999</v>
      </c>
      <c r="M3968" s="95">
        <v>-0.86</v>
      </c>
      <c r="N3968" s="95">
        <v>1.57</v>
      </c>
      <c r="O3968" s="95"/>
      <c r="P3968" s="95">
        <v>-0.31</v>
      </c>
      <c r="Q3968" s="95"/>
      <c r="R3968" s="95">
        <v>-85.61</v>
      </c>
      <c r="S3968" s="95">
        <v>-35.72</v>
      </c>
      <c r="T3968" s="95">
        <v>-51.99</v>
      </c>
      <c r="U3968" s="95">
        <v>0.42</v>
      </c>
      <c r="V3968" s="95">
        <v>0.57999999999999996</v>
      </c>
      <c r="W3968" s="95">
        <v>0.2</v>
      </c>
      <c r="X3968" s="95"/>
      <c r="Y3968" s="95"/>
      <c r="Z3968" s="74" t="s">
        <v>1111</v>
      </c>
      <c r="AA3968" s="95">
        <v>2.52</v>
      </c>
      <c r="AB3968" s="95">
        <v>-2.16</v>
      </c>
      <c r="AC3968" s="74" t="s">
        <v>1111</v>
      </c>
      <c r="AD3968" s="95">
        <v>477225000</v>
      </c>
    </row>
    <row r="3969" spans="1:30" x14ac:dyDescent="0.2">
      <c r="A3969" s="74" t="s">
        <v>5076</v>
      </c>
      <c r="B3969" s="95">
        <v>434.45</v>
      </c>
      <c r="C3969" s="95">
        <v>0.53</v>
      </c>
      <c r="D3969" s="95">
        <v>40.9</v>
      </c>
      <c r="E3969" s="95">
        <v>4.04</v>
      </c>
      <c r="F3969" s="95">
        <v>1.93</v>
      </c>
      <c r="G3969" s="95">
        <v>66.989999999999995</v>
      </c>
      <c r="H3969" s="95">
        <v>27.13</v>
      </c>
      <c r="I3969" s="95">
        <v>19.420000000000002</v>
      </c>
      <c r="J3969" s="95">
        <v>29.27</v>
      </c>
      <c r="K3969" s="95">
        <v>34.36</v>
      </c>
      <c r="L3969" s="95">
        <v>5.09</v>
      </c>
      <c r="M3969" s="95">
        <v>0.7</v>
      </c>
      <c r="N3969" s="95">
        <v>7.94</v>
      </c>
      <c r="O3969" s="95">
        <v>-94.32</v>
      </c>
      <c r="P3969" s="95">
        <v>-2.15</v>
      </c>
      <c r="Q3969" s="95">
        <v>0.83</v>
      </c>
      <c r="R3969" s="95">
        <v>9.8800000000000008</v>
      </c>
      <c r="S3969" s="95">
        <v>4.72</v>
      </c>
      <c r="T3969" s="95">
        <v>6.51</v>
      </c>
      <c r="U3969" s="95">
        <v>0.48</v>
      </c>
      <c r="V3969" s="95">
        <v>0.52</v>
      </c>
      <c r="W3969" s="95">
        <v>0.24</v>
      </c>
      <c r="X3969" s="95">
        <v>9.06</v>
      </c>
      <c r="Y3969" s="95">
        <v>6.41</v>
      </c>
      <c r="Z3969" s="74" t="s">
        <v>1111</v>
      </c>
      <c r="AA3969" s="95">
        <v>107.53</v>
      </c>
      <c r="AB3969" s="95">
        <v>10.62</v>
      </c>
      <c r="AC3969" s="74" t="s">
        <v>1111</v>
      </c>
      <c r="AD3969" s="95">
        <v>45827914805</v>
      </c>
    </row>
    <row r="3970" spans="1:30" x14ac:dyDescent="0.2">
      <c r="A3970" s="74" t="s">
        <v>5077</v>
      </c>
      <c r="B3970" s="95">
        <v>98.25</v>
      </c>
      <c r="C3970" s="95">
        <v>1.1599999999999999</v>
      </c>
      <c r="D3970" s="95">
        <v>25.16</v>
      </c>
      <c r="E3970" s="95">
        <v>8.7200000000000006</v>
      </c>
      <c r="F3970" s="95">
        <v>2.4900000000000002</v>
      </c>
      <c r="G3970" s="95">
        <v>27.85</v>
      </c>
      <c r="H3970" s="95">
        <v>12.37</v>
      </c>
      <c r="I3970" s="95">
        <v>7.6</v>
      </c>
      <c r="J3970" s="95">
        <v>15.47</v>
      </c>
      <c r="K3970" s="95">
        <v>14.25</v>
      </c>
      <c r="L3970" s="95">
        <v>-1.22</v>
      </c>
      <c r="M3970" s="95">
        <v>-0.69</v>
      </c>
      <c r="N3970" s="95">
        <v>1.91</v>
      </c>
      <c r="O3970" s="95">
        <v>10.31</v>
      </c>
      <c r="P3970" s="95">
        <v>-5.72</v>
      </c>
      <c r="Q3970" s="95">
        <v>1.75</v>
      </c>
      <c r="R3970" s="95">
        <v>34.630000000000003</v>
      </c>
      <c r="S3970" s="95">
        <v>9.91</v>
      </c>
      <c r="T3970" s="95">
        <v>25.69</v>
      </c>
      <c r="U3970" s="95">
        <v>0.28999999999999998</v>
      </c>
      <c r="V3970" s="95">
        <v>0.71</v>
      </c>
      <c r="W3970" s="95">
        <v>1.3</v>
      </c>
      <c r="X3970" s="95">
        <v>0.97</v>
      </c>
      <c r="Y3970" s="95">
        <v>-39.119999999999997</v>
      </c>
      <c r="Z3970" s="74" t="s">
        <v>1111</v>
      </c>
      <c r="AA3970" s="95">
        <v>11.27</v>
      </c>
      <c r="AB3970" s="95">
        <v>3.9</v>
      </c>
      <c r="AC3970" s="74" t="s">
        <v>1111</v>
      </c>
      <c r="AD3970" s="95">
        <v>34714643025</v>
      </c>
    </row>
    <row r="3971" spans="1:30" x14ac:dyDescent="0.2">
      <c r="A3971" s="74" t="s">
        <v>5078</v>
      </c>
      <c r="B3971" s="95">
        <v>88.72</v>
      </c>
      <c r="C3971" s="95"/>
      <c r="D3971" s="95">
        <v>191.89</v>
      </c>
      <c r="E3971" s="95">
        <v>5.5</v>
      </c>
      <c r="F3971" s="95">
        <v>2.5499999999999998</v>
      </c>
      <c r="G3971" s="95">
        <v>56.73</v>
      </c>
      <c r="H3971" s="95">
        <v>8.8699999999999992</v>
      </c>
      <c r="I3971" s="95">
        <v>4</v>
      </c>
      <c r="J3971" s="95">
        <v>86.48</v>
      </c>
      <c r="K3971" s="95">
        <v>89.98</v>
      </c>
      <c r="L3971" s="95">
        <v>3.5</v>
      </c>
      <c r="M3971" s="95">
        <v>0.22</v>
      </c>
      <c r="N3971" s="95">
        <v>7.67</v>
      </c>
      <c r="O3971" s="95">
        <v>60.5</v>
      </c>
      <c r="P3971" s="95">
        <v>-3.61</v>
      </c>
      <c r="Q3971" s="95">
        <v>1.17</v>
      </c>
      <c r="R3971" s="95">
        <v>2.87</v>
      </c>
      <c r="S3971" s="95">
        <v>1.33</v>
      </c>
      <c r="T3971" s="95">
        <v>3.49</v>
      </c>
      <c r="U3971" s="95">
        <v>0.46</v>
      </c>
      <c r="V3971" s="95">
        <v>0.54</v>
      </c>
      <c r="W3971" s="95">
        <v>0.33</v>
      </c>
      <c r="X3971" s="95">
        <v>19.850000000000001</v>
      </c>
      <c r="Y3971" s="95"/>
      <c r="Z3971" s="74" t="s">
        <v>1111</v>
      </c>
      <c r="AA3971" s="95">
        <v>16.13</v>
      </c>
      <c r="AB3971" s="95">
        <v>0.46</v>
      </c>
      <c r="AC3971" s="74" t="s">
        <v>1111</v>
      </c>
      <c r="AD3971" s="95">
        <v>8886965733.2000008</v>
      </c>
    </row>
    <row r="3972" spans="1:30" x14ac:dyDescent="0.2">
      <c r="A3972" s="74" t="s">
        <v>5079</v>
      </c>
      <c r="B3972" s="95">
        <v>16.37</v>
      </c>
      <c r="C3972" s="95"/>
      <c r="D3972" s="95">
        <v>-34.049999999999997</v>
      </c>
      <c r="E3972" s="95">
        <v>1.68</v>
      </c>
      <c r="F3972" s="95">
        <v>0.9</v>
      </c>
      <c r="G3972" s="95">
        <v>73.83</v>
      </c>
      <c r="H3972" s="95">
        <v>-28.96</v>
      </c>
      <c r="I3972" s="95">
        <v>-21.93</v>
      </c>
      <c r="J3972" s="95">
        <v>-25.79</v>
      </c>
      <c r="K3972" s="95">
        <v>-31.22</v>
      </c>
      <c r="L3972" s="95">
        <v>-5.43</v>
      </c>
      <c r="M3972" s="95">
        <v>0.35</v>
      </c>
      <c r="N3972" s="95">
        <v>7.47</v>
      </c>
      <c r="O3972" s="95">
        <v>15.7</v>
      </c>
      <c r="P3972" s="95">
        <v>-1</v>
      </c>
      <c r="Q3972" s="95">
        <v>2.5099999999999998</v>
      </c>
      <c r="R3972" s="95">
        <v>-4.93</v>
      </c>
      <c r="S3972" s="95">
        <v>-2.65</v>
      </c>
      <c r="T3972" s="95">
        <v>-5.63</v>
      </c>
      <c r="U3972" s="95">
        <v>0.54</v>
      </c>
      <c r="V3972" s="95">
        <v>0.46</v>
      </c>
      <c r="W3972" s="95">
        <v>0.12</v>
      </c>
      <c r="X3972" s="95"/>
      <c r="Y3972" s="95"/>
      <c r="Z3972" s="74" t="s">
        <v>1111</v>
      </c>
      <c r="AA3972" s="95">
        <v>9.74</v>
      </c>
      <c r="AB3972" s="95">
        <v>-0.48</v>
      </c>
      <c r="AC3972" s="74" t="s">
        <v>1111</v>
      </c>
      <c r="AD3972" s="95">
        <v>1482367343</v>
      </c>
    </row>
    <row r="3973" spans="1:30" x14ac:dyDescent="0.2">
      <c r="A3973" s="74" t="s">
        <v>5080</v>
      </c>
      <c r="B3973" s="95">
        <v>94.36</v>
      </c>
      <c r="C3973" s="95"/>
      <c r="D3973" s="95">
        <v>-41.3</v>
      </c>
      <c r="E3973" s="95">
        <v>-51.37</v>
      </c>
      <c r="F3973" s="95">
        <v>4.28</v>
      </c>
      <c r="G3973" s="95">
        <v>69.260000000000005</v>
      </c>
      <c r="H3973" s="95">
        <v>-20.28</v>
      </c>
      <c r="I3973" s="95">
        <v>-26.29</v>
      </c>
      <c r="J3973" s="95">
        <v>-53.52</v>
      </c>
      <c r="K3973" s="95">
        <v>-59</v>
      </c>
      <c r="L3973" s="95">
        <v>-5.47</v>
      </c>
      <c r="M3973" s="95"/>
      <c r="N3973" s="95">
        <v>10.86</v>
      </c>
      <c r="O3973" s="95">
        <v>309.58999999999997</v>
      </c>
      <c r="P3973" s="95">
        <v>-6.69</v>
      </c>
      <c r="Q3973" s="95">
        <v>1.04</v>
      </c>
      <c r="R3973" s="95">
        <v>-124.4</v>
      </c>
      <c r="S3973" s="95">
        <v>-10.36</v>
      </c>
      <c r="T3973" s="95">
        <v>-14.89</v>
      </c>
      <c r="U3973" s="95">
        <v>-0.08</v>
      </c>
      <c r="V3973" s="95">
        <v>1.08</v>
      </c>
      <c r="W3973" s="95">
        <v>0.39</v>
      </c>
      <c r="X3973" s="95">
        <v>30.07</v>
      </c>
      <c r="Y3973" s="95"/>
      <c r="Z3973" s="74" t="s">
        <v>1111</v>
      </c>
      <c r="AA3973" s="95">
        <v>-1.84</v>
      </c>
      <c r="AB3973" s="95">
        <v>-2.29</v>
      </c>
      <c r="AC3973" s="74" t="s">
        <v>1111</v>
      </c>
      <c r="AD3973" s="95">
        <v>5394240376</v>
      </c>
    </row>
    <row r="3974" spans="1:30" x14ac:dyDescent="0.2">
      <c r="A3974" s="74" t="s">
        <v>5081</v>
      </c>
      <c r="B3974" s="95">
        <v>9.48</v>
      </c>
      <c r="C3974" s="95"/>
      <c r="D3974" s="95">
        <v>-0.3</v>
      </c>
      <c r="E3974" s="95">
        <v>7.0000000000000007E-2</v>
      </c>
      <c r="F3974" s="95">
        <v>0</v>
      </c>
      <c r="G3974" s="95"/>
      <c r="H3974" s="95"/>
      <c r="I3974" s="95"/>
      <c r="J3974" s="95">
        <v>-0.3</v>
      </c>
      <c r="K3974" s="95">
        <v>0.45</v>
      </c>
      <c r="L3974" s="95">
        <v>0.75</v>
      </c>
      <c r="M3974" s="95">
        <v>-0.17</v>
      </c>
      <c r="N3974" s="95"/>
      <c r="O3974" s="95">
        <v>-0.41</v>
      </c>
      <c r="P3974" s="95">
        <v>0</v>
      </c>
      <c r="Q3974" s="95">
        <v>0.51</v>
      </c>
      <c r="R3974" s="95">
        <v>-22.6</v>
      </c>
      <c r="S3974" s="95">
        <v>-0.38</v>
      </c>
      <c r="T3974" s="95">
        <v>-22.6</v>
      </c>
      <c r="U3974" s="95">
        <v>0.02</v>
      </c>
      <c r="V3974" s="95">
        <v>0.04</v>
      </c>
      <c r="W3974" s="95">
        <v>0</v>
      </c>
      <c r="X3974" s="95"/>
      <c r="Y3974" s="95"/>
      <c r="Z3974" s="74" t="s">
        <v>1111</v>
      </c>
      <c r="AA3974" s="95">
        <v>139.13</v>
      </c>
      <c r="AB3974" s="95">
        <v>-31.44</v>
      </c>
      <c r="AC3974" s="74" t="s">
        <v>1111</v>
      </c>
      <c r="AD3974" s="95">
        <v>340682.76</v>
      </c>
    </row>
    <row r="3975" spans="1:30" x14ac:dyDescent="0.2">
      <c r="A3975" s="74" t="s">
        <v>5082</v>
      </c>
      <c r="B3975" s="95">
        <v>89.26</v>
      </c>
      <c r="C3975" s="95">
        <v>1.75</v>
      </c>
      <c r="D3975" s="95">
        <v>25.5</v>
      </c>
      <c r="E3975" s="95">
        <v>6.3</v>
      </c>
      <c r="F3975" s="95">
        <v>1.85</v>
      </c>
      <c r="G3975" s="95">
        <v>37.46</v>
      </c>
      <c r="H3975" s="95">
        <v>10.93</v>
      </c>
      <c r="I3975" s="95">
        <v>7.2</v>
      </c>
      <c r="J3975" s="95">
        <v>16.79</v>
      </c>
      <c r="K3975" s="95">
        <v>20.09</v>
      </c>
      <c r="L3975" s="95">
        <v>3.3</v>
      </c>
      <c r="M3975" s="95">
        <v>1.24</v>
      </c>
      <c r="N3975" s="95">
        <v>1.84</v>
      </c>
      <c r="O3975" s="95">
        <v>9.07</v>
      </c>
      <c r="P3975" s="95">
        <v>-3.31</v>
      </c>
      <c r="Q3975" s="95">
        <v>1.86</v>
      </c>
      <c r="R3975" s="95">
        <v>24.72</v>
      </c>
      <c r="S3975" s="95">
        <v>7.26</v>
      </c>
      <c r="T3975" s="95">
        <v>12.53</v>
      </c>
      <c r="U3975" s="95">
        <v>0.28999999999999998</v>
      </c>
      <c r="V3975" s="95">
        <v>0.71</v>
      </c>
      <c r="W3975" s="95">
        <v>1.01</v>
      </c>
      <c r="X3975" s="95">
        <v>4.87</v>
      </c>
      <c r="Y3975" s="95">
        <v>7.57</v>
      </c>
      <c r="Z3975" s="74" t="s">
        <v>1111</v>
      </c>
      <c r="AA3975" s="95">
        <v>14.16</v>
      </c>
      <c r="AB3975" s="95">
        <v>3.5</v>
      </c>
      <c r="AC3975" s="74" t="s">
        <v>1111</v>
      </c>
      <c r="AD3975" s="95">
        <v>11574852982</v>
      </c>
    </row>
    <row r="3976" spans="1:30" x14ac:dyDescent="0.2">
      <c r="A3976" s="74" t="s">
        <v>5083</v>
      </c>
      <c r="B3976" s="95">
        <v>39.47</v>
      </c>
      <c r="C3976" s="95">
        <v>1.72</v>
      </c>
      <c r="D3976" s="95">
        <v>21.53</v>
      </c>
      <c r="E3976" s="95">
        <v>2.91</v>
      </c>
      <c r="F3976" s="95">
        <v>0.95</v>
      </c>
      <c r="G3976" s="95">
        <v>100</v>
      </c>
      <c r="H3976" s="95">
        <v>74.86</v>
      </c>
      <c r="I3976" s="95">
        <v>34.25</v>
      </c>
      <c r="J3976" s="95">
        <v>9.85</v>
      </c>
      <c r="K3976" s="95">
        <v>12.76</v>
      </c>
      <c r="L3976" s="95">
        <v>2.91</v>
      </c>
      <c r="M3976" s="95">
        <v>0.86</v>
      </c>
      <c r="N3976" s="95">
        <v>7.37</v>
      </c>
      <c r="O3976" s="95">
        <v>6.69</v>
      </c>
      <c r="P3976" s="95">
        <v>-1.1299999999999999</v>
      </c>
      <c r="Q3976" s="95">
        <v>10.88</v>
      </c>
      <c r="R3976" s="95">
        <v>13.51</v>
      </c>
      <c r="S3976" s="95">
        <v>4.42</v>
      </c>
      <c r="T3976" s="95">
        <v>13.28</v>
      </c>
      <c r="U3976" s="95">
        <v>0.33</v>
      </c>
      <c r="V3976" s="95">
        <v>0.67</v>
      </c>
      <c r="W3976" s="95">
        <v>0.13</v>
      </c>
      <c r="X3976" s="95"/>
      <c r="Y3976" s="95"/>
      <c r="Z3976" s="74" t="s">
        <v>1111</v>
      </c>
      <c r="AA3976" s="95">
        <v>13.57</v>
      </c>
      <c r="AB3976" s="95">
        <v>1.83</v>
      </c>
      <c r="AC3976" s="74" t="s">
        <v>1111</v>
      </c>
      <c r="AD3976" s="95">
        <v>16853922873</v>
      </c>
    </row>
    <row r="3977" spans="1:30" x14ac:dyDescent="0.2">
      <c r="A3977" s="74" t="s">
        <v>5084</v>
      </c>
      <c r="B3977" s="95">
        <v>14.07</v>
      </c>
      <c r="C3977" s="95"/>
      <c r="D3977" s="95">
        <v>-6.25</v>
      </c>
      <c r="E3977" s="95">
        <v>2.69</v>
      </c>
      <c r="F3977" s="95">
        <v>1.99</v>
      </c>
      <c r="G3977" s="95">
        <v>100</v>
      </c>
      <c r="H3977" s="95">
        <v>-11270.51</v>
      </c>
      <c r="I3977" s="95">
        <v>-10941.84</v>
      </c>
      <c r="J3977" s="95">
        <v>-6.07</v>
      </c>
      <c r="K3977" s="95">
        <v>-3.3</v>
      </c>
      <c r="L3977" s="95">
        <v>2.77</v>
      </c>
      <c r="M3977" s="95">
        <v>-1.23</v>
      </c>
      <c r="N3977" s="95">
        <v>684.4</v>
      </c>
      <c r="O3977" s="95">
        <v>2.29</v>
      </c>
      <c r="P3977" s="95">
        <v>-38.46</v>
      </c>
      <c r="Q3977" s="95">
        <v>11.98</v>
      </c>
      <c r="R3977" s="95">
        <v>-43.01</v>
      </c>
      <c r="S3977" s="95">
        <v>-31.75</v>
      </c>
      <c r="T3977" s="95">
        <v>-45.6</v>
      </c>
      <c r="U3977" s="95">
        <v>0.74</v>
      </c>
      <c r="V3977" s="95">
        <v>0.26</v>
      </c>
      <c r="W3977" s="95">
        <v>0</v>
      </c>
      <c r="X3977" s="95"/>
      <c r="Y3977" s="95"/>
      <c r="Z3977" s="74" t="s">
        <v>1111</v>
      </c>
      <c r="AA3977" s="95">
        <v>5.23</v>
      </c>
      <c r="AB3977" s="95">
        <v>-2.25</v>
      </c>
      <c r="AC3977" s="74" t="s">
        <v>1111</v>
      </c>
      <c r="AD3977" s="95">
        <v>587212857</v>
      </c>
    </row>
    <row r="3978" spans="1:30" x14ac:dyDescent="0.2">
      <c r="A3978" s="74" t="s">
        <v>5085</v>
      </c>
      <c r="B3978" s="95">
        <v>52.82</v>
      </c>
      <c r="C3978" s="95">
        <v>0.53</v>
      </c>
      <c r="D3978" s="95">
        <v>12.12</v>
      </c>
      <c r="E3978" s="95">
        <v>1.29</v>
      </c>
      <c r="F3978" s="95">
        <v>0.13</v>
      </c>
      <c r="G3978" s="95">
        <v>0</v>
      </c>
      <c r="H3978" s="95">
        <v>37.57</v>
      </c>
      <c r="I3978" s="95">
        <v>30.84</v>
      </c>
      <c r="J3978" s="95">
        <v>9.9499999999999993</v>
      </c>
      <c r="K3978" s="95">
        <v>-23.97</v>
      </c>
      <c r="L3978" s="95">
        <v>-33.92</v>
      </c>
      <c r="M3978" s="95">
        <v>-4.3899999999999997</v>
      </c>
      <c r="N3978" s="95">
        <v>3.74</v>
      </c>
      <c r="O3978" s="95"/>
      <c r="P3978" s="95">
        <v>-0.13</v>
      </c>
      <c r="Q3978" s="95"/>
      <c r="R3978" s="95">
        <v>10.61</v>
      </c>
      <c r="S3978" s="95">
        <v>1.05</v>
      </c>
      <c r="T3978" s="95">
        <v>10.61</v>
      </c>
      <c r="U3978" s="95">
        <v>0.1</v>
      </c>
      <c r="V3978" s="95">
        <v>0.9</v>
      </c>
      <c r="W3978" s="95">
        <v>0.03</v>
      </c>
      <c r="X3978" s="95"/>
      <c r="Y3978" s="95"/>
      <c r="Z3978" s="74" t="s">
        <v>1111</v>
      </c>
      <c r="AA3978" s="95">
        <v>41.05</v>
      </c>
      <c r="AB3978" s="95">
        <v>4.3600000000000003</v>
      </c>
      <c r="AC3978" s="74" t="s">
        <v>1111</v>
      </c>
      <c r="AD3978" s="95">
        <v>384339448</v>
      </c>
    </row>
    <row r="3979" spans="1:30" x14ac:dyDescent="0.2">
      <c r="A3979" s="74" t="s">
        <v>5086</v>
      </c>
      <c r="B3979" s="95">
        <v>18.11</v>
      </c>
      <c r="C3979" s="95"/>
      <c r="D3979" s="95">
        <v>-9.23</v>
      </c>
      <c r="E3979" s="95">
        <v>3.98</v>
      </c>
      <c r="F3979" s="95">
        <v>0.75</v>
      </c>
      <c r="G3979" s="95">
        <v>47.08</v>
      </c>
      <c r="H3979" s="95">
        <v>-8.66</v>
      </c>
      <c r="I3979" s="95">
        <v>-17.97</v>
      </c>
      <c r="J3979" s="95">
        <v>-19.149999999999999</v>
      </c>
      <c r="K3979" s="95">
        <v>-33.93</v>
      </c>
      <c r="L3979" s="95">
        <v>-14.79</v>
      </c>
      <c r="M3979" s="95">
        <v>3.08</v>
      </c>
      <c r="N3979" s="95">
        <v>1.66</v>
      </c>
      <c r="O3979" s="95">
        <v>-3.81</v>
      </c>
      <c r="P3979" s="95">
        <v>-0.8</v>
      </c>
      <c r="Q3979" s="95">
        <v>0.25</v>
      </c>
      <c r="R3979" s="95">
        <v>-43.15</v>
      </c>
      <c r="S3979" s="95">
        <v>-8.09</v>
      </c>
      <c r="T3979" s="95">
        <v>-6.03</v>
      </c>
      <c r="U3979" s="95">
        <v>0.19</v>
      </c>
      <c r="V3979" s="95">
        <v>0.81</v>
      </c>
      <c r="W3979" s="95">
        <v>0.45</v>
      </c>
      <c r="X3979" s="95">
        <v>2.19</v>
      </c>
      <c r="Y3979" s="95"/>
      <c r="Z3979" s="74" t="s">
        <v>1111</v>
      </c>
      <c r="AA3979" s="95">
        <v>4.55</v>
      </c>
      <c r="AB3979" s="95">
        <v>-1.96</v>
      </c>
      <c r="AC3979" s="74" t="s">
        <v>1111</v>
      </c>
      <c r="AD3979" s="95">
        <v>4704883828</v>
      </c>
    </row>
    <row r="3980" spans="1:30" x14ac:dyDescent="0.2">
      <c r="A3980" s="74" t="s">
        <v>5087</v>
      </c>
      <c r="B3980" s="95">
        <v>11.07</v>
      </c>
      <c r="C3980" s="95"/>
      <c r="D3980" s="95">
        <v>4.13</v>
      </c>
      <c r="E3980" s="95">
        <v>-3.41</v>
      </c>
      <c r="F3980" s="95">
        <v>0.26</v>
      </c>
      <c r="G3980" s="95">
        <v>19.97</v>
      </c>
      <c r="H3980" s="95">
        <v>1.6</v>
      </c>
      <c r="I3980" s="95">
        <v>3.96</v>
      </c>
      <c r="J3980" s="95">
        <v>10.220000000000001</v>
      </c>
      <c r="K3980" s="95">
        <v>26.54</v>
      </c>
      <c r="L3980" s="95">
        <v>16.32</v>
      </c>
      <c r="M3980" s="95"/>
      <c r="N3980" s="95">
        <v>0.16</v>
      </c>
      <c r="O3980" s="95">
        <v>1.6</v>
      </c>
      <c r="P3980" s="95">
        <v>-0.63</v>
      </c>
      <c r="Q3980" s="95">
        <v>1.38</v>
      </c>
      <c r="R3980" s="95">
        <v>-82.57</v>
      </c>
      <c r="S3980" s="95">
        <v>6.32</v>
      </c>
      <c r="T3980" s="95">
        <v>3.63</v>
      </c>
      <c r="U3980" s="95">
        <v>-0.08</v>
      </c>
      <c r="V3980" s="95">
        <v>1.08</v>
      </c>
      <c r="W3980" s="95">
        <v>1.6</v>
      </c>
      <c r="X3980" s="95">
        <v>-7.08</v>
      </c>
      <c r="Y3980" s="95">
        <v>-8.11</v>
      </c>
      <c r="Z3980" s="74" t="s">
        <v>1111</v>
      </c>
      <c r="AA3980" s="95">
        <v>-3.25</v>
      </c>
      <c r="AB3980" s="95">
        <v>2.68</v>
      </c>
      <c r="AC3980" s="74" t="s">
        <v>1111</v>
      </c>
      <c r="AD3980" s="95">
        <v>807003000</v>
      </c>
    </row>
    <row r="3981" spans="1:30" x14ac:dyDescent="0.2">
      <c r="A3981" s="74" t="s">
        <v>5088</v>
      </c>
      <c r="B3981" s="95">
        <v>14.85</v>
      </c>
      <c r="C3981" s="95"/>
      <c r="D3981" s="95">
        <v>-3.78</v>
      </c>
      <c r="E3981" s="95">
        <v>2.14</v>
      </c>
      <c r="F3981" s="95">
        <v>0.25</v>
      </c>
      <c r="G3981" s="95">
        <v>28.76</v>
      </c>
      <c r="H3981" s="95">
        <v>-4.53</v>
      </c>
      <c r="I3981" s="95">
        <v>-5.46</v>
      </c>
      <c r="J3981" s="95">
        <v>-4.5599999999999996</v>
      </c>
      <c r="K3981" s="95">
        <v>-7.08</v>
      </c>
      <c r="L3981" s="95">
        <v>-2.52</v>
      </c>
      <c r="M3981" s="95">
        <v>1.18</v>
      </c>
      <c r="N3981" s="95">
        <v>0.21</v>
      </c>
      <c r="O3981" s="95">
        <v>-1.87</v>
      </c>
      <c r="P3981" s="95">
        <v>-0.27</v>
      </c>
      <c r="Q3981" s="95">
        <v>0.42</v>
      </c>
      <c r="R3981" s="95">
        <v>-56.57</v>
      </c>
      <c r="S3981" s="95">
        <v>-6.55</v>
      </c>
      <c r="T3981" s="95">
        <v>-20.7</v>
      </c>
      <c r="U3981" s="95">
        <v>0.12</v>
      </c>
      <c r="V3981" s="95">
        <v>0.88</v>
      </c>
      <c r="W3981" s="95">
        <v>1.2</v>
      </c>
      <c r="X3981" s="95">
        <v>-7.13</v>
      </c>
      <c r="Y3981" s="95"/>
      <c r="Z3981" s="74" t="s">
        <v>1111</v>
      </c>
      <c r="AA3981" s="95">
        <v>6.95</v>
      </c>
      <c r="AB3981" s="95">
        <v>-3.93</v>
      </c>
      <c r="AC3981" s="74" t="s">
        <v>1111</v>
      </c>
      <c r="AD3981" s="95">
        <v>233385570</v>
      </c>
    </row>
    <row r="3982" spans="1:30" x14ac:dyDescent="0.2">
      <c r="A3982" s="74" t="s">
        <v>5089</v>
      </c>
      <c r="B3982" s="95">
        <v>45.47</v>
      </c>
      <c r="C3982" s="95">
        <v>6.6</v>
      </c>
      <c r="D3982" s="95">
        <v>22.73</v>
      </c>
      <c r="E3982" s="95">
        <v>8.06</v>
      </c>
      <c r="F3982" s="95">
        <v>0.8</v>
      </c>
      <c r="G3982" s="95">
        <v>66.02</v>
      </c>
      <c r="H3982" s="95">
        <v>20.350000000000001</v>
      </c>
      <c r="I3982" s="95">
        <v>7.99</v>
      </c>
      <c r="J3982" s="95">
        <v>8.92</v>
      </c>
      <c r="K3982" s="95">
        <v>17.16</v>
      </c>
      <c r="L3982" s="95">
        <v>8.24</v>
      </c>
      <c r="M3982" s="95">
        <v>7.45</v>
      </c>
      <c r="N3982" s="95">
        <v>1.81</v>
      </c>
      <c r="O3982" s="95">
        <v>4.49</v>
      </c>
      <c r="P3982" s="95">
        <v>-1.05</v>
      </c>
      <c r="Q3982" s="95">
        <v>3.74</v>
      </c>
      <c r="R3982" s="95">
        <v>35.46</v>
      </c>
      <c r="S3982" s="95">
        <v>3.51</v>
      </c>
      <c r="T3982" s="95">
        <v>10.31</v>
      </c>
      <c r="U3982" s="95">
        <v>0.1</v>
      </c>
      <c r="V3982" s="95">
        <v>0.9</v>
      </c>
      <c r="W3982" s="95">
        <v>0.44</v>
      </c>
      <c r="X3982" s="95">
        <v>-2.65</v>
      </c>
      <c r="Y3982" s="95"/>
      <c r="Z3982" s="74" t="s">
        <v>1111</v>
      </c>
      <c r="AA3982" s="95">
        <v>5.64</v>
      </c>
      <c r="AB3982" s="95">
        <v>2</v>
      </c>
      <c r="AC3982" s="74" t="s">
        <v>1111</v>
      </c>
      <c r="AD3982" s="95">
        <v>2793067502</v>
      </c>
    </row>
    <row r="3983" spans="1:30" x14ac:dyDescent="0.2">
      <c r="A3983" s="74" t="s">
        <v>5090</v>
      </c>
      <c r="B3983" s="95">
        <v>152.21</v>
      </c>
      <c r="C3983" s="95">
        <v>1.81</v>
      </c>
      <c r="D3983" s="95">
        <v>8.51</v>
      </c>
      <c r="E3983" s="95">
        <v>1.63</v>
      </c>
      <c r="F3983" s="95">
        <v>1.03</v>
      </c>
      <c r="G3983" s="95">
        <v>32.28</v>
      </c>
      <c r="H3983" s="95">
        <v>12.78</v>
      </c>
      <c r="I3983" s="95">
        <v>9.16</v>
      </c>
      <c r="J3983" s="95">
        <v>6.1</v>
      </c>
      <c r="K3983" s="95">
        <v>6.74</v>
      </c>
      <c r="L3983" s="95">
        <v>0.64</v>
      </c>
      <c r="M3983" s="95">
        <v>0.17</v>
      </c>
      <c r="N3983" s="95">
        <v>0.78</v>
      </c>
      <c r="O3983" s="95">
        <v>2.91</v>
      </c>
      <c r="P3983" s="95">
        <v>-1.92</v>
      </c>
      <c r="Q3983" s="95">
        <v>4.25</v>
      </c>
      <c r="R3983" s="95">
        <v>19.13</v>
      </c>
      <c r="S3983" s="95">
        <v>12.12</v>
      </c>
      <c r="T3983" s="95">
        <v>15.83</v>
      </c>
      <c r="U3983" s="95">
        <v>0.63</v>
      </c>
      <c r="V3983" s="95">
        <v>0.37</v>
      </c>
      <c r="W3983" s="95">
        <v>1.32</v>
      </c>
      <c r="X3983" s="95">
        <v>-1.18</v>
      </c>
      <c r="Y3983" s="95">
        <v>3.45</v>
      </c>
      <c r="Z3983" s="74" t="s">
        <v>1111</v>
      </c>
      <c r="AA3983" s="95">
        <v>93.54</v>
      </c>
      <c r="AB3983" s="95">
        <v>17.899999999999999</v>
      </c>
      <c r="AC3983" s="74" t="s">
        <v>1111</v>
      </c>
      <c r="AD3983" s="95">
        <v>9536641445</v>
      </c>
    </row>
    <row r="3984" spans="1:30" x14ac:dyDescent="0.2">
      <c r="A3984" s="74" t="s">
        <v>5091</v>
      </c>
      <c r="B3984" s="95">
        <v>127.6</v>
      </c>
      <c r="C3984" s="95">
        <v>1.39</v>
      </c>
      <c r="D3984" s="95">
        <v>33.36</v>
      </c>
      <c r="E3984" s="95">
        <v>4.5599999999999996</v>
      </c>
      <c r="F3984" s="95">
        <v>1.66</v>
      </c>
      <c r="G3984" s="95">
        <v>40.68</v>
      </c>
      <c r="H3984" s="95">
        <v>16.61</v>
      </c>
      <c r="I3984" s="95">
        <v>11.11</v>
      </c>
      <c r="J3984" s="95">
        <v>22.32</v>
      </c>
      <c r="K3984" s="95">
        <v>27.41</v>
      </c>
      <c r="L3984" s="95">
        <v>5.09</v>
      </c>
      <c r="M3984" s="95">
        <v>1.04</v>
      </c>
      <c r="N3984" s="95">
        <v>3.71</v>
      </c>
      <c r="O3984" s="95">
        <v>-52.96</v>
      </c>
      <c r="P3984" s="95">
        <v>-1.77</v>
      </c>
      <c r="Q3984" s="95">
        <v>0.67</v>
      </c>
      <c r="R3984" s="95">
        <v>13.67</v>
      </c>
      <c r="S3984" s="95">
        <v>4.96</v>
      </c>
      <c r="T3984" s="95">
        <v>8.43</v>
      </c>
      <c r="U3984" s="95">
        <v>0.36</v>
      </c>
      <c r="V3984" s="95">
        <v>0.64</v>
      </c>
      <c r="W3984" s="95">
        <v>0.45</v>
      </c>
      <c r="X3984" s="95">
        <v>2.1800000000000002</v>
      </c>
      <c r="Y3984" s="95">
        <v>5.22</v>
      </c>
      <c r="Z3984" s="74" t="s">
        <v>1111</v>
      </c>
      <c r="AA3984" s="95">
        <v>27.98</v>
      </c>
      <c r="AB3984" s="95">
        <v>3.82</v>
      </c>
      <c r="AC3984" s="74" t="s">
        <v>1111</v>
      </c>
      <c r="AD3984" s="95">
        <v>40461296480</v>
      </c>
    </row>
    <row r="3985" spans="1:30" x14ac:dyDescent="0.2">
      <c r="A3985" s="74" t="s">
        <v>5092</v>
      </c>
      <c r="B3985" s="95">
        <v>2.14</v>
      </c>
      <c r="C3985" s="95"/>
      <c r="D3985" s="95">
        <v>-85.17</v>
      </c>
      <c r="E3985" s="95">
        <v>11.07</v>
      </c>
      <c r="F3985" s="95">
        <v>3.56</v>
      </c>
      <c r="G3985" s="95">
        <v>33.06</v>
      </c>
      <c r="H3985" s="95">
        <v>-2.1</v>
      </c>
      <c r="I3985" s="95">
        <v>-2.12</v>
      </c>
      <c r="J3985" s="95">
        <v>-85.93</v>
      </c>
      <c r="K3985" s="95">
        <v>-69.61</v>
      </c>
      <c r="L3985" s="95">
        <v>16.32</v>
      </c>
      <c r="M3985" s="95">
        <v>-2.1</v>
      </c>
      <c r="N3985" s="95">
        <v>1.8</v>
      </c>
      <c r="O3985" s="95">
        <v>11.12</v>
      </c>
      <c r="P3985" s="95">
        <v>-2601.4699999999998</v>
      </c>
      <c r="Q3985" s="95">
        <v>1.47</v>
      </c>
      <c r="R3985" s="95">
        <v>-13</v>
      </c>
      <c r="S3985" s="95">
        <v>-4.18</v>
      </c>
      <c r="T3985" s="95">
        <v>-13.02</v>
      </c>
      <c r="U3985" s="95">
        <v>0.32</v>
      </c>
      <c r="V3985" s="95">
        <v>0.68</v>
      </c>
      <c r="W3985" s="95">
        <v>1.98</v>
      </c>
      <c r="X3985" s="95">
        <v>5.68</v>
      </c>
      <c r="Y3985" s="95"/>
      <c r="Z3985" s="74" t="s">
        <v>1111</v>
      </c>
      <c r="AA3985" s="95">
        <v>0.19</v>
      </c>
      <c r="AB3985" s="95">
        <v>-0.03</v>
      </c>
      <c r="AC3985" s="74" t="s">
        <v>1111</v>
      </c>
      <c r="AD3985" s="95">
        <v>57232374</v>
      </c>
    </row>
    <row r="3986" spans="1:30" x14ac:dyDescent="0.2">
      <c r="A3986" s="74" t="s">
        <v>5093</v>
      </c>
      <c r="B3986" s="95">
        <v>12.14</v>
      </c>
      <c r="C3986" s="95">
        <v>7.41</v>
      </c>
      <c r="D3986" s="95">
        <v>27.41</v>
      </c>
      <c r="E3986" s="95"/>
      <c r="F3986" s="95">
        <v>1.04</v>
      </c>
      <c r="G3986" s="95">
        <v>62.49</v>
      </c>
      <c r="H3986" s="95">
        <v>41.51</v>
      </c>
      <c r="I3986" s="95">
        <v>16.22</v>
      </c>
      <c r="J3986" s="95">
        <v>10.71</v>
      </c>
      <c r="K3986" s="95">
        <v>13.56</v>
      </c>
      <c r="L3986" s="95">
        <v>2.85</v>
      </c>
      <c r="M3986" s="95"/>
      <c r="N3986" s="95">
        <v>4.45</v>
      </c>
      <c r="O3986" s="95">
        <v>14.68</v>
      </c>
      <c r="P3986" s="95">
        <v>-1.1499999999999999</v>
      </c>
      <c r="Q3986" s="95">
        <v>3.93</v>
      </c>
      <c r="R3986" s="95"/>
      <c r="S3986" s="95">
        <v>3.81</v>
      </c>
      <c r="T3986" s="95">
        <v>32.119999999999997</v>
      </c>
      <c r="U3986" s="95">
        <v>0</v>
      </c>
      <c r="V3986" s="95">
        <v>0.79</v>
      </c>
      <c r="W3986" s="95">
        <v>0.23</v>
      </c>
      <c r="X3986" s="95"/>
      <c r="Y3986" s="95"/>
      <c r="Z3986" s="74" t="s">
        <v>1111</v>
      </c>
      <c r="AA3986" s="95">
        <v>0</v>
      </c>
      <c r="AB3986" s="95">
        <v>0.44</v>
      </c>
      <c r="AC3986" s="74" t="s">
        <v>1111</v>
      </c>
      <c r="AD3986" s="95">
        <v>1803902024</v>
      </c>
    </row>
    <row r="3987" spans="1:30" x14ac:dyDescent="0.2">
      <c r="A3987" s="74" t="s">
        <v>5094</v>
      </c>
      <c r="B3987" s="95">
        <v>10.029999999999999</v>
      </c>
      <c r="C3987" s="95"/>
      <c r="D3987" s="95">
        <v>21.41</v>
      </c>
      <c r="E3987" s="95">
        <v>173.02</v>
      </c>
      <c r="F3987" s="95">
        <v>1.25</v>
      </c>
      <c r="G3987" s="95"/>
      <c r="H3987" s="95"/>
      <c r="I3987" s="95"/>
      <c r="J3987" s="95">
        <v>21.41</v>
      </c>
      <c r="K3987" s="95">
        <v>22.83</v>
      </c>
      <c r="L3987" s="95">
        <v>1.42</v>
      </c>
      <c r="M3987" s="95">
        <v>11.45</v>
      </c>
      <c r="N3987" s="95"/>
      <c r="O3987" s="95">
        <v>1203.18</v>
      </c>
      <c r="P3987" s="95">
        <v>-1.25</v>
      </c>
      <c r="Q3987" s="95">
        <v>2.2400000000000002</v>
      </c>
      <c r="R3987" s="95">
        <v>807.98</v>
      </c>
      <c r="S3987" s="95">
        <v>5.84</v>
      </c>
      <c r="T3987" s="95">
        <v>64</v>
      </c>
      <c r="U3987" s="95">
        <v>0.01</v>
      </c>
      <c r="V3987" s="95">
        <v>0.12</v>
      </c>
      <c r="W3987" s="95">
        <v>0</v>
      </c>
      <c r="X3987" s="95"/>
      <c r="Y3987" s="95"/>
      <c r="Z3987" s="74" t="s">
        <v>1111</v>
      </c>
      <c r="AA3987" s="95">
        <v>0.06</v>
      </c>
      <c r="AB3987" s="95">
        <v>0.47</v>
      </c>
      <c r="AC3987" s="74" t="s">
        <v>1111</v>
      </c>
      <c r="AD3987" s="95">
        <v>865087500</v>
      </c>
    </row>
    <row r="3988" spans="1:30" x14ac:dyDescent="0.2">
      <c r="A3988" s="74" t="s">
        <v>5095</v>
      </c>
      <c r="B3988" s="95">
        <v>10.52</v>
      </c>
      <c r="C3988" s="95"/>
      <c r="D3988" s="95">
        <v>22.46</v>
      </c>
      <c r="E3988" s="95">
        <v>181.47</v>
      </c>
      <c r="F3988" s="95">
        <v>1.31</v>
      </c>
      <c r="G3988" s="95"/>
      <c r="H3988" s="95"/>
      <c r="I3988" s="95"/>
      <c r="J3988" s="95">
        <v>22.46</v>
      </c>
      <c r="K3988" s="95">
        <v>22.83</v>
      </c>
      <c r="L3988" s="95">
        <v>1.42</v>
      </c>
      <c r="M3988" s="95">
        <v>11.45</v>
      </c>
      <c r="N3988" s="95"/>
      <c r="O3988" s="95">
        <v>1261.96</v>
      </c>
      <c r="P3988" s="95">
        <v>-1.32</v>
      </c>
      <c r="Q3988" s="95">
        <v>2.2400000000000002</v>
      </c>
      <c r="R3988" s="95">
        <v>807.98</v>
      </c>
      <c r="S3988" s="95">
        <v>5.84</v>
      </c>
      <c r="T3988" s="95">
        <v>64</v>
      </c>
      <c r="U3988" s="95">
        <v>0.01</v>
      </c>
      <c r="V3988" s="95">
        <v>0.12</v>
      </c>
      <c r="W3988" s="95">
        <v>0</v>
      </c>
      <c r="X3988" s="95"/>
      <c r="Y3988" s="95"/>
      <c r="Z3988" s="74" t="s">
        <v>1111</v>
      </c>
      <c r="AA3988" s="95">
        <v>0.06</v>
      </c>
      <c r="AB3988" s="95">
        <v>0.47</v>
      </c>
      <c r="AC3988" s="74" t="s">
        <v>1111</v>
      </c>
      <c r="AD3988" s="95">
        <v>865087500</v>
      </c>
    </row>
    <row r="3989" spans="1:30" x14ac:dyDescent="0.2">
      <c r="A3989" s="74" t="s">
        <v>5096</v>
      </c>
      <c r="B3989" s="95">
        <v>1.81</v>
      </c>
      <c r="C3989" s="95"/>
      <c r="D3989" s="95">
        <v>3.86</v>
      </c>
      <c r="E3989" s="95">
        <v>31.22</v>
      </c>
      <c r="F3989" s="95">
        <v>0.23</v>
      </c>
      <c r="G3989" s="95"/>
      <c r="H3989" s="95"/>
      <c r="I3989" s="95"/>
      <c r="J3989" s="95">
        <v>3.86</v>
      </c>
      <c r="K3989" s="95">
        <v>22.83</v>
      </c>
      <c r="L3989" s="95">
        <v>1.42</v>
      </c>
      <c r="M3989" s="95">
        <v>11.45</v>
      </c>
      <c r="N3989" s="95"/>
      <c r="O3989" s="95">
        <v>217.12</v>
      </c>
      <c r="P3989" s="95">
        <v>-0.23</v>
      </c>
      <c r="Q3989" s="95">
        <v>2.2400000000000002</v>
      </c>
      <c r="R3989" s="95">
        <v>807.98</v>
      </c>
      <c r="S3989" s="95">
        <v>5.84</v>
      </c>
      <c r="T3989" s="95">
        <v>64</v>
      </c>
      <c r="U3989" s="95">
        <v>0.01</v>
      </c>
      <c r="V3989" s="95">
        <v>0.12</v>
      </c>
      <c r="W3989" s="95">
        <v>0</v>
      </c>
      <c r="X3989" s="95"/>
      <c r="Y3989" s="95"/>
      <c r="Z3989" s="74" t="s">
        <v>1111</v>
      </c>
      <c r="AA3989" s="95">
        <v>0.06</v>
      </c>
      <c r="AB3989" s="95">
        <v>0.47</v>
      </c>
      <c r="AC3989" s="74" t="s">
        <v>1111</v>
      </c>
      <c r="AD3989" s="95">
        <v>865087500</v>
      </c>
    </row>
    <row r="3990" spans="1:30" x14ac:dyDescent="0.2">
      <c r="A3990" s="74" t="s">
        <v>5097</v>
      </c>
      <c r="B3990" s="95">
        <v>88.12</v>
      </c>
      <c r="C3990" s="95">
        <v>2.2799999999999998</v>
      </c>
      <c r="D3990" s="95">
        <v>39.81</v>
      </c>
      <c r="E3990" s="95">
        <v>1.85</v>
      </c>
      <c r="F3990" s="95">
        <v>0.83</v>
      </c>
      <c r="G3990" s="95">
        <v>17.59</v>
      </c>
      <c r="H3990" s="95">
        <v>8.6199999999999992</v>
      </c>
      <c r="I3990" s="95">
        <v>5.2</v>
      </c>
      <c r="J3990" s="95">
        <v>24</v>
      </c>
      <c r="K3990" s="95">
        <v>28.32</v>
      </c>
      <c r="L3990" s="95">
        <v>4.33</v>
      </c>
      <c r="M3990" s="95">
        <v>0.33</v>
      </c>
      <c r="N3990" s="95">
        <v>2.0699999999999998</v>
      </c>
      <c r="O3990" s="95">
        <v>16.78</v>
      </c>
      <c r="P3990" s="95">
        <v>-1.1299999999999999</v>
      </c>
      <c r="Q3990" s="95">
        <v>1.23</v>
      </c>
      <c r="R3990" s="95">
        <v>4.6500000000000004</v>
      </c>
      <c r="S3990" s="95">
        <v>2.09</v>
      </c>
      <c r="T3990" s="95">
        <v>4.8600000000000003</v>
      </c>
      <c r="U3990" s="95">
        <v>0.45</v>
      </c>
      <c r="V3990" s="95">
        <v>0.55000000000000004</v>
      </c>
      <c r="W3990" s="95">
        <v>0.4</v>
      </c>
      <c r="X3990" s="95">
        <v>0.17</v>
      </c>
      <c r="Y3990" s="95"/>
      <c r="Z3990" s="74" t="s">
        <v>1111</v>
      </c>
      <c r="AA3990" s="95">
        <v>47.64</v>
      </c>
      <c r="AB3990" s="95">
        <v>2.21</v>
      </c>
      <c r="AC3990" s="74" t="s">
        <v>1111</v>
      </c>
      <c r="AD3990" s="95">
        <v>131896050924</v>
      </c>
    </row>
    <row r="3991" spans="1:30" x14ac:dyDescent="0.2">
      <c r="A3991" s="74" t="s">
        <v>5098</v>
      </c>
      <c r="B3991" s="95">
        <v>7.7</v>
      </c>
      <c r="C3991" s="95"/>
      <c r="D3991" s="95">
        <v>-3.8</v>
      </c>
      <c r="E3991" s="95">
        <v>3.09</v>
      </c>
      <c r="F3991" s="95">
        <v>1.92</v>
      </c>
      <c r="G3991" s="95"/>
      <c r="H3991" s="95"/>
      <c r="I3991" s="95"/>
      <c r="J3991" s="95">
        <v>-3.93</v>
      </c>
      <c r="K3991" s="95">
        <v>-2.86</v>
      </c>
      <c r="L3991" s="95">
        <v>1.07</v>
      </c>
      <c r="M3991" s="95">
        <v>-0.84</v>
      </c>
      <c r="N3991" s="95"/>
      <c r="O3991" s="95">
        <v>2.89</v>
      </c>
      <c r="P3991" s="95">
        <v>-7.64</v>
      </c>
      <c r="Q3991" s="95">
        <v>8.74</v>
      </c>
      <c r="R3991" s="95">
        <v>-81.2</v>
      </c>
      <c r="S3991" s="95">
        <v>-50.42</v>
      </c>
      <c r="T3991" s="95">
        <v>-58.67</v>
      </c>
      <c r="U3991" s="95">
        <v>0.62</v>
      </c>
      <c r="V3991" s="95">
        <v>0.38</v>
      </c>
      <c r="W3991" s="95">
        <v>0</v>
      </c>
      <c r="X3991" s="95"/>
      <c r="Y3991" s="95"/>
      <c r="Z3991" s="74" t="s">
        <v>1111</v>
      </c>
      <c r="AA3991" s="95">
        <v>2.4900000000000002</v>
      </c>
      <c r="AB3991" s="95">
        <v>-2.0299999999999998</v>
      </c>
      <c r="AC3991" s="74" t="s">
        <v>1111</v>
      </c>
      <c r="AD3991" s="95">
        <v>691966660</v>
      </c>
    </row>
    <row r="3992" spans="1:30" x14ac:dyDescent="0.2">
      <c r="A3992" s="74" t="s">
        <v>5099</v>
      </c>
      <c r="B3992" s="95">
        <v>3.4</v>
      </c>
      <c r="C3992" s="95"/>
      <c r="D3992" s="95">
        <v>-19.04</v>
      </c>
      <c r="E3992" s="95">
        <v>1.78</v>
      </c>
      <c r="F3992" s="95">
        <v>1.39</v>
      </c>
      <c r="G3992" s="95">
        <v>37.770000000000003</v>
      </c>
      <c r="H3992" s="95">
        <v>-10.029999999999999</v>
      </c>
      <c r="I3992" s="95">
        <v>-8.41</v>
      </c>
      <c r="J3992" s="95">
        <v>-15.96</v>
      </c>
      <c r="K3992" s="95">
        <v>-9.98</v>
      </c>
      <c r="L3992" s="95">
        <v>5.97</v>
      </c>
      <c r="M3992" s="95">
        <v>-0.67</v>
      </c>
      <c r="N3992" s="95">
        <v>1.6</v>
      </c>
      <c r="O3992" s="95">
        <v>2.52</v>
      </c>
      <c r="P3992" s="95">
        <v>-5.21</v>
      </c>
      <c r="Q3992" s="95">
        <v>4.0599999999999996</v>
      </c>
      <c r="R3992" s="95">
        <v>-9.33</v>
      </c>
      <c r="S3992" s="95">
        <v>-7.31</v>
      </c>
      <c r="T3992" s="95">
        <v>-12.32</v>
      </c>
      <c r="U3992" s="95">
        <v>0.78</v>
      </c>
      <c r="V3992" s="95">
        <v>0.22</v>
      </c>
      <c r="W3992" s="95">
        <v>0.87</v>
      </c>
      <c r="X3992" s="95"/>
      <c r="Y3992" s="95"/>
      <c r="Z3992" s="74" t="s">
        <v>1111</v>
      </c>
      <c r="AA3992" s="95">
        <v>1.91</v>
      </c>
      <c r="AB3992" s="95">
        <v>-0.18</v>
      </c>
      <c r="AC3992" s="74" t="s">
        <v>1111</v>
      </c>
      <c r="AD3992" s="95">
        <v>281027081.60000002</v>
      </c>
    </row>
    <row r="3993" spans="1:30" x14ac:dyDescent="0.2">
      <c r="A3993" s="74" t="s">
        <v>5100</v>
      </c>
      <c r="B3993" s="95">
        <v>27.04</v>
      </c>
      <c r="C3993" s="95"/>
      <c r="D3993" s="95">
        <v>-26.63</v>
      </c>
      <c r="E3993" s="95">
        <v>0.9</v>
      </c>
      <c r="F3993" s="95">
        <v>0.35</v>
      </c>
      <c r="G3993" s="95">
        <v>16.809999999999999</v>
      </c>
      <c r="H3993" s="95">
        <v>-46.07</v>
      </c>
      <c r="I3993" s="95">
        <v>-14.06</v>
      </c>
      <c r="J3993" s="95">
        <v>-8.1300000000000008</v>
      </c>
      <c r="K3993" s="95">
        <v>-16.170000000000002</v>
      </c>
      <c r="L3993" s="95">
        <v>-8.0500000000000007</v>
      </c>
      <c r="M3993" s="95">
        <v>0.89</v>
      </c>
      <c r="N3993" s="95">
        <v>3.74</v>
      </c>
      <c r="O3993" s="95">
        <v>18</v>
      </c>
      <c r="P3993" s="95">
        <v>-0.39</v>
      </c>
      <c r="Q3993" s="95">
        <v>1.24</v>
      </c>
      <c r="R3993" s="95">
        <v>-3.38</v>
      </c>
      <c r="S3993" s="95">
        <v>-1.31</v>
      </c>
      <c r="T3993" s="95">
        <v>-5.81</v>
      </c>
      <c r="U3993" s="95">
        <v>0.39</v>
      </c>
      <c r="V3993" s="95">
        <v>0.57999999999999996</v>
      </c>
      <c r="W3993" s="95">
        <v>0.09</v>
      </c>
      <c r="X3993" s="95">
        <v>24.8</v>
      </c>
      <c r="Y3993" s="95"/>
      <c r="Z3993" s="74" t="s">
        <v>1111</v>
      </c>
      <c r="AA3993" s="95">
        <v>30.06</v>
      </c>
      <c r="AB3993" s="95">
        <v>-1.02</v>
      </c>
      <c r="AC3993" s="74" t="s">
        <v>1111</v>
      </c>
      <c r="AD3993" s="95">
        <v>5597412496</v>
      </c>
    </row>
    <row r="3994" spans="1:30" x14ac:dyDescent="0.2">
      <c r="A3994" s="74" t="s">
        <v>5101</v>
      </c>
      <c r="B3994" s="95">
        <v>55.47</v>
      </c>
      <c r="C3994" s="95">
        <v>1.33</v>
      </c>
      <c r="D3994" s="95">
        <v>14.4</v>
      </c>
      <c r="E3994" s="95">
        <v>2.1800000000000002</v>
      </c>
      <c r="F3994" s="95">
        <v>1.1100000000000001</v>
      </c>
      <c r="G3994" s="95">
        <v>20.350000000000001</v>
      </c>
      <c r="H3994" s="95">
        <v>5.49</v>
      </c>
      <c r="I3994" s="95">
        <v>4.21</v>
      </c>
      <c r="J3994" s="95">
        <v>11.03</v>
      </c>
      <c r="K3994" s="95">
        <v>13.13</v>
      </c>
      <c r="L3994" s="95">
        <v>2.09</v>
      </c>
      <c r="M3994" s="95">
        <v>0.41</v>
      </c>
      <c r="N3994" s="95">
        <v>0.61</v>
      </c>
      <c r="O3994" s="95">
        <v>7.6</v>
      </c>
      <c r="P3994" s="95">
        <v>-1.93</v>
      </c>
      <c r="Q3994" s="95">
        <v>1.52</v>
      </c>
      <c r="R3994" s="95">
        <v>15.13</v>
      </c>
      <c r="S3994" s="95">
        <v>7.7</v>
      </c>
      <c r="T3994" s="95">
        <v>9.57</v>
      </c>
      <c r="U3994" s="95">
        <v>0.51</v>
      </c>
      <c r="V3994" s="95">
        <v>0.49</v>
      </c>
      <c r="W3994" s="95">
        <v>1.83</v>
      </c>
      <c r="X3994" s="95">
        <v>-1</v>
      </c>
      <c r="Y3994" s="95">
        <v>11.71</v>
      </c>
      <c r="Z3994" s="74" t="s">
        <v>1111</v>
      </c>
      <c r="AA3994" s="95">
        <v>25.45</v>
      </c>
      <c r="AB3994" s="95">
        <v>3.85</v>
      </c>
      <c r="AC3994" s="74" t="s">
        <v>1111</v>
      </c>
      <c r="AD3994" s="95">
        <v>3079278375</v>
      </c>
    </row>
    <row r="3995" spans="1:30" x14ac:dyDescent="0.2">
      <c r="A3995" s="74" t="s">
        <v>5102</v>
      </c>
      <c r="B3995" s="95">
        <v>53.25</v>
      </c>
      <c r="C3995" s="95">
        <v>1.39</v>
      </c>
      <c r="D3995" s="95">
        <v>13.83</v>
      </c>
      <c r="E3995" s="95">
        <v>2.09</v>
      </c>
      <c r="F3995" s="95">
        <v>1.06</v>
      </c>
      <c r="G3995" s="95">
        <v>20.350000000000001</v>
      </c>
      <c r="H3995" s="95">
        <v>5.49</v>
      </c>
      <c r="I3995" s="95">
        <v>4.21</v>
      </c>
      <c r="J3995" s="95">
        <v>10.59</v>
      </c>
      <c r="K3995" s="95">
        <v>12.68</v>
      </c>
      <c r="L3995" s="95">
        <v>2.09</v>
      </c>
      <c r="M3995" s="95">
        <v>0.41</v>
      </c>
      <c r="N3995" s="95">
        <v>0.57999999999999996</v>
      </c>
      <c r="O3995" s="95">
        <v>7.29</v>
      </c>
      <c r="P3995" s="95">
        <v>-1.85</v>
      </c>
      <c r="Q3995" s="95">
        <v>1.52</v>
      </c>
      <c r="R3995" s="95">
        <v>15.13</v>
      </c>
      <c r="S3995" s="95">
        <v>7.7</v>
      </c>
      <c r="T3995" s="95">
        <v>9.57</v>
      </c>
      <c r="U3995" s="95">
        <v>0.51</v>
      </c>
      <c r="V3995" s="95">
        <v>0.49</v>
      </c>
      <c r="W3995" s="95">
        <v>1.83</v>
      </c>
      <c r="X3995" s="95">
        <v>-1</v>
      </c>
      <c r="Y3995" s="95">
        <v>11.71</v>
      </c>
      <c r="Z3995" s="74" t="s">
        <v>1111</v>
      </c>
      <c r="AA3995" s="95">
        <v>25.45</v>
      </c>
      <c r="AB3995" s="95">
        <v>3.85</v>
      </c>
      <c r="AC3995" s="74" t="s">
        <v>1111</v>
      </c>
      <c r="AD3995" s="95">
        <v>2956040625</v>
      </c>
    </row>
    <row r="3996" spans="1:30" x14ac:dyDescent="0.2">
      <c r="A3996" s="74" t="s">
        <v>5103</v>
      </c>
      <c r="B3996" s="95">
        <v>19.3</v>
      </c>
      <c r="C3996" s="95"/>
      <c r="D3996" s="95">
        <v>22.15</v>
      </c>
      <c r="E3996" s="95">
        <v>4.9800000000000004</v>
      </c>
      <c r="F3996" s="95">
        <v>1.32</v>
      </c>
      <c r="G3996" s="95">
        <v>28.53</v>
      </c>
      <c r="H3996" s="95">
        <v>11.12</v>
      </c>
      <c r="I3996" s="95">
        <v>7.87</v>
      </c>
      <c r="J3996" s="95">
        <v>15.69</v>
      </c>
      <c r="K3996" s="95">
        <v>15.36</v>
      </c>
      <c r="L3996" s="95">
        <v>-0.33</v>
      </c>
      <c r="M3996" s="95">
        <v>-0.1</v>
      </c>
      <c r="N3996" s="95">
        <v>1.74</v>
      </c>
      <c r="O3996" s="95">
        <v>139.19999999999999</v>
      </c>
      <c r="P3996" s="95">
        <v>-1.7</v>
      </c>
      <c r="Q3996" s="95">
        <v>1.04</v>
      </c>
      <c r="R3996" s="95">
        <v>22.46</v>
      </c>
      <c r="S3996" s="95">
        <v>5.96</v>
      </c>
      <c r="T3996" s="95">
        <v>16.91</v>
      </c>
      <c r="U3996" s="95">
        <v>0.27</v>
      </c>
      <c r="V3996" s="95">
        <v>0.73</v>
      </c>
      <c r="W3996" s="95">
        <v>0.76</v>
      </c>
      <c r="X3996" s="95">
        <v>-5.75</v>
      </c>
      <c r="Y3996" s="95"/>
      <c r="Z3996" s="74" t="s">
        <v>1111</v>
      </c>
      <c r="AA3996" s="95">
        <v>3.88</v>
      </c>
      <c r="AB3996" s="95">
        <v>0.87</v>
      </c>
      <c r="AC3996" s="74" t="s">
        <v>1111</v>
      </c>
      <c r="AD3996" s="95">
        <v>662310380</v>
      </c>
    </row>
    <row r="3997" spans="1:30" x14ac:dyDescent="0.2">
      <c r="A3997" s="74" t="s">
        <v>5104</v>
      </c>
      <c r="B3997" s="95">
        <v>3.14</v>
      </c>
      <c r="C3997" s="95">
        <v>1612.1</v>
      </c>
      <c r="D3997" s="95">
        <v>-0.46</v>
      </c>
      <c r="E3997" s="95">
        <v>0.12</v>
      </c>
      <c r="F3997" s="95">
        <v>7.0000000000000007E-2</v>
      </c>
      <c r="G3997" s="95">
        <v>53.95</v>
      </c>
      <c r="H3997" s="95">
        <v>-76.290000000000006</v>
      </c>
      <c r="I3997" s="95">
        <v>-63.05</v>
      </c>
      <c r="J3997" s="95">
        <v>-0.38</v>
      </c>
      <c r="K3997" s="95">
        <v>-0.84</v>
      </c>
      <c r="L3997" s="95">
        <v>-0.46</v>
      </c>
      <c r="M3997" s="95">
        <v>0.15</v>
      </c>
      <c r="N3997" s="95">
        <v>0.28999999999999998</v>
      </c>
      <c r="O3997" s="95"/>
      <c r="P3997" s="95">
        <v>-7.0000000000000007E-2</v>
      </c>
      <c r="Q3997" s="95"/>
      <c r="R3997" s="95">
        <v>-26.21</v>
      </c>
      <c r="S3997" s="95">
        <v>-14.78</v>
      </c>
      <c r="T3997" s="95">
        <v>-23.26</v>
      </c>
      <c r="U3997" s="95">
        <v>0.56000000000000005</v>
      </c>
      <c r="V3997" s="95">
        <v>0.24</v>
      </c>
      <c r="W3997" s="95">
        <v>0.23</v>
      </c>
      <c r="X3997" s="95">
        <v>-10.66</v>
      </c>
      <c r="Y3997" s="95"/>
      <c r="Z3997" s="74" t="s">
        <v>1111</v>
      </c>
      <c r="AA3997" s="95">
        <v>26.18</v>
      </c>
      <c r="AB3997" s="95">
        <v>-6.86</v>
      </c>
      <c r="AC3997" s="74" t="s">
        <v>1111</v>
      </c>
      <c r="AD3997" s="95">
        <v>66308008</v>
      </c>
    </row>
    <row r="3998" spans="1:30" x14ac:dyDescent="0.2">
      <c r="A3998" s="74" t="s">
        <v>5105</v>
      </c>
      <c r="B3998" s="95">
        <v>45</v>
      </c>
      <c r="C3998" s="95"/>
      <c r="D3998" s="95">
        <v>36.69</v>
      </c>
      <c r="E3998" s="95">
        <v>11.59</v>
      </c>
      <c r="F3998" s="95">
        <v>7.3</v>
      </c>
      <c r="G3998" s="95">
        <v>55.17</v>
      </c>
      <c r="H3998" s="95">
        <v>11.22</v>
      </c>
      <c r="I3998" s="95">
        <v>11.29</v>
      </c>
      <c r="J3998" s="95">
        <v>36.89</v>
      </c>
      <c r="K3998" s="95">
        <v>34.39</v>
      </c>
      <c r="L3998" s="95">
        <v>-2.4900000000000002</v>
      </c>
      <c r="M3998" s="95">
        <v>-0.78</v>
      </c>
      <c r="N3998" s="95">
        <v>4.1399999999999997</v>
      </c>
      <c r="O3998" s="95">
        <v>12.93</v>
      </c>
      <c r="P3998" s="95">
        <v>-111.34</v>
      </c>
      <c r="Q3998" s="95">
        <v>2.5299999999999998</v>
      </c>
      <c r="R3998" s="95">
        <v>31.58</v>
      </c>
      <c r="S3998" s="95">
        <v>19.899999999999999</v>
      </c>
      <c r="T3998" s="95">
        <v>31.24</v>
      </c>
      <c r="U3998" s="95">
        <v>0.63</v>
      </c>
      <c r="V3998" s="95">
        <v>0.37</v>
      </c>
      <c r="W3998" s="95">
        <v>1.76</v>
      </c>
      <c r="X3998" s="95"/>
      <c r="Y3998" s="95"/>
      <c r="Z3998" s="74" t="s">
        <v>1111</v>
      </c>
      <c r="AA3998" s="95">
        <v>3.88</v>
      </c>
      <c r="AB3998" s="95">
        <v>1.23</v>
      </c>
      <c r="AC3998" s="74" t="s">
        <v>1111</v>
      </c>
      <c r="AD3998" s="95">
        <v>3280491000</v>
      </c>
    </row>
    <row r="3999" spans="1:30" x14ac:dyDescent="0.2">
      <c r="A3999" s="74" t="s">
        <v>5106</v>
      </c>
      <c r="B3999" s="95">
        <v>22.31</v>
      </c>
      <c r="C3999" s="95"/>
      <c r="D3999" s="95">
        <v>-9.75</v>
      </c>
      <c r="E3999" s="95">
        <v>2.58</v>
      </c>
      <c r="F3999" s="95">
        <v>2.2400000000000002</v>
      </c>
      <c r="G3999" s="95">
        <v>100</v>
      </c>
      <c r="H3999" s="95">
        <v>-586.55999999999995</v>
      </c>
      <c r="I3999" s="95">
        <v>-587.91</v>
      </c>
      <c r="J3999" s="95">
        <v>-9.77</v>
      </c>
      <c r="K3999" s="95">
        <v>-6.15</v>
      </c>
      <c r="L3999" s="95">
        <v>3.62</v>
      </c>
      <c r="M3999" s="95">
        <v>-0.95</v>
      </c>
      <c r="N3999" s="95">
        <v>57.32</v>
      </c>
      <c r="O3999" s="95">
        <v>2.88</v>
      </c>
      <c r="P3999" s="95">
        <v>-14.75</v>
      </c>
      <c r="Q3999" s="95">
        <v>12.02</v>
      </c>
      <c r="R3999" s="95">
        <v>-26.42</v>
      </c>
      <c r="S3999" s="95">
        <v>-22.94</v>
      </c>
      <c r="T3999" s="95">
        <v>-26.42</v>
      </c>
      <c r="U3999" s="95">
        <v>0.87</v>
      </c>
      <c r="V3999" s="95">
        <v>0.13</v>
      </c>
      <c r="W3999" s="95">
        <v>0.04</v>
      </c>
      <c r="X3999" s="95"/>
      <c r="Y3999" s="95"/>
      <c r="Z3999" s="74" t="s">
        <v>1111</v>
      </c>
      <c r="AA3999" s="95">
        <v>8.66</v>
      </c>
      <c r="AB3999" s="95">
        <v>-2.29</v>
      </c>
      <c r="AC3999" s="74" t="s">
        <v>1111</v>
      </c>
      <c r="AD3999" s="95">
        <v>1643959201</v>
      </c>
    </row>
    <row r="4000" spans="1:30" x14ac:dyDescent="0.2">
      <c r="A4000" s="74" t="s">
        <v>5107</v>
      </c>
      <c r="B4000" s="95">
        <v>13.63</v>
      </c>
      <c r="C4000" s="95"/>
      <c r="D4000" s="95">
        <v>-3.3</v>
      </c>
      <c r="E4000" s="95">
        <v>8.14</v>
      </c>
      <c r="F4000" s="95">
        <v>1.68</v>
      </c>
      <c r="G4000" s="95">
        <v>69.53</v>
      </c>
      <c r="H4000" s="95">
        <v>-460.66</v>
      </c>
      <c r="I4000" s="95">
        <v>-470.81</v>
      </c>
      <c r="J4000" s="95">
        <v>-3.37</v>
      </c>
      <c r="K4000" s="95">
        <v>-3.41</v>
      </c>
      <c r="L4000" s="95">
        <v>-0.03</v>
      </c>
      <c r="M4000" s="95">
        <v>0.08</v>
      </c>
      <c r="N4000" s="95">
        <v>15.54</v>
      </c>
      <c r="O4000" s="95">
        <v>4.29</v>
      </c>
      <c r="P4000" s="95">
        <v>-3.4</v>
      </c>
      <c r="Q4000" s="95">
        <v>4.46</v>
      </c>
      <c r="R4000" s="95">
        <v>-246.77</v>
      </c>
      <c r="S4000" s="95">
        <v>-50.96</v>
      </c>
      <c r="T4000" s="95">
        <v>-72.55</v>
      </c>
      <c r="U4000" s="95">
        <v>0.21</v>
      </c>
      <c r="V4000" s="95">
        <v>0.79</v>
      </c>
      <c r="W4000" s="95">
        <v>0.11</v>
      </c>
      <c r="X4000" s="95">
        <v>119.61</v>
      </c>
      <c r="Y4000" s="95"/>
      <c r="Z4000" s="74" t="s">
        <v>1111</v>
      </c>
      <c r="AA4000" s="95">
        <v>1.67</v>
      </c>
      <c r="AB4000" s="95">
        <v>-4.13</v>
      </c>
      <c r="AC4000" s="74" t="s">
        <v>1111</v>
      </c>
      <c r="AD4000" s="95">
        <v>978564487</v>
      </c>
    </row>
    <row r="4001" spans="1:30" x14ac:dyDescent="0.2">
      <c r="A4001" s="74" t="s">
        <v>5108</v>
      </c>
      <c r="B4001" s="95">
        <v>1.88</v>
      </c>
      <c r="C4001" s="95"/>
      <c r="D4001" s="95">
        <v>-5.07</v>
      </c>
      <c r="E4001" s="95">
        <v>0.81</v>
      </c>
      <c r="F4001" s="95">
        <v>0.78</v>
      </c>
      <c r="G4001" s="95"/>
      <c r="H4001" s="95"/>
      <c r="I4001" s="95"/>
      <c r="J4001" s="95">
        <v>-5.08</v>
      </c>
      <c r="K4001" s="95">
        <v>1.39</v>
      </c>
      <c r="L4001" s="95">
        <v>6.47</v>
      </c>
      <c r="M4001" s="95">
        <v>-1.04</v>
      </c>
      <c r="N4001" s="95"/>
      <c r="O4001" s="95">
        <v>0.8</v>
      </c>
      <c r="P4001" s="95"/>
      <c r="Q4001" s="95">
        <v>34.799999999999997</v>
      </c>
      <c r="R4001" s="95">
        <v>-16.059999999999999</v>
      </c>
      <c r="S4001" s="95">
        <v>-15.29</v>
      </c>
      <c r="T4001" s="95">
        <v>-16.07</v>
      </c>
      <c r="U4001" s="95">
        <v>0.95</v>
      </c>
      <c r="V4001" s="95">
        <v>0.05</v>
      </c>
      <c r="W4001" s="95">
        <v>0</v>
      </c>
      <c r="X4001" s="95"/>
      <c r="Y4001" s="95"/>
      <c r="Z4001" s="74" t="s">
        <v>1111</v>
      </c>
      <c r="AA4001" s="95">
        <v>2.31</v>
      </c>
      <c r="AB4001" s="95">
        <v>-0.37</v>
      </c>
      <c r="AC4001" s="74" t="s">
        <v>1111</v>
      </c>
      <c r="AD4001" s="95">
        <v>26286724</v>
      </c>
    </row>
    <row r="4002" spans="1:30" x14ac:dyDescent="0.2">
      <c r="A4002" s="74" t="s">
        <v>5109</v>
      </c>
      <c r="B4002" s="95">
        <v>0.28000000000000003</v>
      </c>
      <c r="C4002" s="95"/>
      <c r="D4002" s="95">
        <v>-0.76</v>
      </c>
      <c r="E4002" s="95">
        <v>0.12</v>
      </c>
      <c r="F4002" s="95">
        <v>0.12</v>
      </c>
      <c r="G4002" s="95"/>
      <c r="H4002" s="95"/>
      <c r="I4002" s="95"/>
      <c r="J4002" s="95">
        <v>-0.76</v>
      </c>
      <c r="K4002" s="95">
        <v>1.39</v>
      </c>
      <c r="L4002" s="95">
        <v>6.47</v>
      </c>
      <c r="M4002" s="95">
        <v>-1.04</v>
      </c>
      <c r="N4002" s="95"/>
      <c r="O4002" s="95">
        <v>0.12</v>
      </c>
      <c r="P4002" s="95"/>
      <c r="Q4002" s="95">
        <v>34.799999999999997</v>
      </c>
      <c r="R4002" s="95">
        <v>-16.059999999999999</v>
      </c>
      <c r="S4002" s="95">
        <v>-15.29</v>
      </c>
      <c r="T4002" s="95">
        <v>-16.07</v>
      </c>
      <c r="U4002" s="95">
        <v>0.95</v>
      </c>
      <c r="V4002" s="95">
        <v>0.05</v>
      </c>
      <c r="W4002" s="95">
        <v>0</v>
      </c>
      <c r="X4002" s="95"/>
      <c r="Y4002" s="95"/>
      <c r="Z4002" s="74" t="s">
        <v>1111</v>
      </c>
      <c r="AA4002" s="95">
        <v>2.31</v>
      </c>
      <c r="AB4002" s="95">
        <v>-0.37</v>
      </c>
      <c r="AC4002" s="74" t="s">
        <v>1111</v>
      </c>
      <c r="AD4002" s="95">
        <v>26286724</v>
      </c>
    </row>
    <row r="4003" spans="1:30" x14ac:dyDescent="0.2">
      <c r="A4003" s="74" t="s">
        <v>5110</v>
      </c>
      <c r="B4003" s="95">
        <v>7.7</v>
      </c>
      <c r="C4003" s="95">
        <v>2.73</v>
      </c>
      <c r="D4003" s="95">
        <v>8.69</v>
      </c>
      <c r="E4003" s="95">
        <v>1.07</v>
      </c>
      <c r="F4003" s="95">
        <v>0.1</v>
      </c>
      <c r="G4003" s="95">
        <v>0</v>
      </c>
      <c r="H4003" s="95">
        <v>42.58</v>
      </c>
      <c r="I4003" s="95">
        <v>32</v>
      </c>
      <c r="J4003" s="95">
        <v>6.53</v>
      </c>
      <c r="K4003" s="95">
        <v>-21.04</v>
      </c>
      <c r="L4003" s="95">
        <v>-27.58</v>
      </c>
      <c r="M4003" s="95">
        <v>-4.51</v>
      </c>
      <c r="N4003" s="95">
        <v>2.78</v>
      </c>
      <c r="O4003" s="95"/>
      <c r="P4003" s="95">
        <v>-0.1</v>
      </c>
      <c r="Q4003" s="95"/>
      <c r="R4003" s="95">
        <v>12.29</v>
      </c>
      <c r="S4003" s="95">
        <v>1.1399999999999999</v>
      </c>
      <c r="T4003" s="95">
        <v>12.78</v>
      </c>
      <c r="U4003" s="95">
        <v>0.09</v>
      </c>
      <c r="V4003" s="95">
        <v>0.91</v>
      </c>
      <c r="W4003" s="95">
        <v>0.04</v>
      </c>
      <c r="X4003" s="95">
        <v>8.07</v>
      </c>
      <c r="Y4003" s="95">
        <v>10.49</v>
      </c>
      <c r="Z4003" s="74" t="s">
        <v>1111</v>
      </c>
      <c r="AA4003" s="95">
        <v>7.21</v>
      </c>
      <c r="AB4003" s="95">
        <v>0.89</v>
      </c>
      <c r="AC4003" s="74" t="s">
        <v>1111</v>
      </c>
      <c r="AD4003" s="95">
        <v>170668190</v>
      </c>
    </row>
    <row r="4004" spans="1:30" x14ac:dyDescent="0.2">
      <c r="A4004" s="74" t="s">
        <v>5111</v>
      </c>
      <c r="B4004" s="95">
        <v>1.05</v>
      </c>
      <c r="C4004" s="95"/>
      <c r="D4004" s="95">
        <v>-5.55</v>
      </c>
      <c r="E4004" s="95">
        <v>0.71</v>
      </c>
      <c r="F4004" s="95">
        <v>0.66</v>
      </c>
      <c r="G4004" s="95">
        <v>50.08</v>
      </c>
      <c r="H4004" s="95">
        <v>-195.3</v>
      </c>
      <c r="I4004" s="95">
        <v>-198.97</v>
      </c>
      <c r="J4004" s="95">
        <v>-5.65</v>
      </c>
      <c r="K4004" s="95">
        <v>2.21</v>
      </c>
      <c r="L4004" s="95">
        <v>7.86</v>
      </c>
      <c r="M4004" s="95">
        <v>-0.98</v>
      </c>
      <c r="N4004" s="95">
        <v>11.04</v>
      </c>
      <c r="O4004" s="95">
        <v>0.71</v>
      </c>
      <c r="P4004" s="95">
        <v>-27.46</v>
      </c>
      <c r="Q4004" s="95">
        <v>21.99</v>
      </c>
      <c r="R4004" s="95">
        <v>-12.71</v>
      </c>
      <c r="S4004" s="95">
        <v>-11.98</v>
      </c>
      <c r="T4004" s="95">
        <v>-12.49</v>
      </c>
      <c r="U4004" s="95">
        <v>0.94</v>
      </c>
      <c r="V4004" s="95">
        <v>0.06</v>
      </c>
      <c r="W4004" s="95">
        <v>0.06</v>
      </c>
      <c r="X4004" s="95">
        <v>3.24</v>
      </c>
      <c r="Y4004" s="95"/>
      <c r="Z4004" s="74" t="s">
        <v>1111</v>
      </c>
      <c r="AA4004" s="95">
        <v>1.49</v>
      </c>
      <c r="AB4004" s="95">
        <v>-0.19</v>
      </c>
      <c r="AC4004" s="74" t="s">
        <v>1111</v>
      </c>
      <c r="AD4004" s="95">
        <v>65578695</v>
      </c>
    </row>
    <row r="4005" spans="1:30" x14ac:dyDescent="0.2">
      <c r="A4005" s="74" t="s">
        <v>5112</v>
      </c>
      <c r="B4005" s="95">
        <v>64.95</v>
      </c>
      <c r="C4005" s="95">
        <v>0.42</v>
      </c>
      <c r="D4005" s="95">
        <v>38.53</v>
      </c>
      <c r="E4005" s="95">
        <v>4.96</v>
      </c>
      <c r="F4005" s="95">
        <v>2.1800000000000002</v>
      </c>
      <c r="G4005" s="95">
        <v>39.94</v>
      </c>
      <c r="H4005" s="95">
        <v>15.79</v>
      </c>
      <c r="I4005" s="95">
        <v>10.02</v>
      </c>
      <c r="J4005" s="95">
        <v>24.46</v>
      </c>
      <c r="K4005" s="95">
        <v>26.95</v>
      </c>
      <c r="L4005" s="95">
        <v>2.48</v>
      </c>
      <c r="M4005" s="95">
        <v>0.5</v>
      </c>
      <c r="N4005" s="95">
        <v>3.86</v>
      </c>
      <c r="O4005" s="95">
        <v>10.32</v>
      </c>
      <c r="P4005" s="95">
        <v>-3.2</v>
      </c>
      <c r="Q4005" s="95">
        <v>2.99</v>
      </c>
      <c r="R4005" s="95">
        <v>12.86</v>
      </c>
      <c r="S4005" s="95">
        <v>5.67</v>
      </c>
      <c r="T4005" s="95">
        <v>9.02</v>
      </c>
      <c r="U4005" s="95">
        <v>0.44</v>
      </c>
      <c r="V4005" s="95">
        <v>0.56000000000000005</v>
      </c>
      <c r="W4005" s="95">
        <v>0.56999999999999995</v>
      </c>
      <c r="X4005" s="95">
        <v>0.18</v>
      </c>
      <c r="Y4005" s="95">
        <v>14.61</v>
      </c>
      <c r="Z4005" s="74" t="s">
        <v>1111</v>
      </c>
      <c r="AA4005" s="95">
        <v>13.11</v>
      </c>
      <c r="AB4005" s="95">
        <v>1.69</v>
      </c>
      <c r="AC4005" s="74" t="s">
        <v>1111</v>
      </c>
      <c r="AD4005" s="95">
        <v>7867003800</v>
      </c>
    </row>
    <row r="4006" spans="1:30" x14ac:dyDescent="0.2">
      <c r="A4006" s="74" t="s">
        <v>5113</v>
      </c>
      <c r="B4006" s="95">
        <v>12.79</v>
      </c>
      <c r="C4006" s="95"/>
      <c r="D4006" s="95">
        <v>-13.49</v>
      </c>
      <c r="E4006" s="95">
        <v>1.96</v>
      </c>
      <c r="F4006" s="95">
        <v>0.42</v>
      </c>
      <c r="G4006" s="95">
        <v>32.22</v>
      </c>
      <c r="H4006" s="95">
        <v>-1.88</v>
      </c>
      <c r="I4006" s="95">
        <v>-6.76</v>
      </c>
      <c r="J4006" s="95">
        <v>-48.49</v>
      </c>
      <c r="K4006" s="95">
        <v>-111.57</v>
      </c>
      <c r="L4006" s="95">
        <v>-63.08</v>
      </c>
      <c r="M4006" s="95">
        <v>2.5499999999999998</v>
      </c>
      <c r="N4006" s="95">
        <v>0.91</v>
      </c>
      <c r="O4006" s="95">
        <v>25.88</v>
      </c>
      <c r="P4006" s="95">
        <v>-0.49</v>
      </c>
      <c r="Q4006" s="95">
        <v>1.1200000000000001</v>
      </c>
      <c r="R4006" s="95">
        <v>-14.53</v>
      </c>
      <c r="S4006" s="95">
        <v>-3.12</v>
      </c>
      <c r="T4006" s="95">
        <v>-2.4500000000000002</v>
      </c>
      <c r="U4006" s="95">
        <v>0.21</v>
      </c>
      <c r="V4006" s="95">
        <v>0.79</v>
      </c>
      <c r="W4006" s="95">
        <v>0.46</v>
      </c>
      <c r="X4006" s="95"/>
      <c r="Y4006" s="95"/>
      <c r="Z4006" s="74" t="s">
        <v>1111</v>
      </c>
      <c r="AA4006" s="95">
        <v>6.53</v>
      </c>
      <c r="AB4006" s="95">
        <v>-0.95</v>
      </c>
      <c r="AC4006" s="74" t="s">
        <v>1111</v>
      </c>
      <c r="AD4006" s="95">
        <v>2686310559</v>
      </c>
    </row>
    <row r="4007" spans="1:30" x14ac:dyDescent="0.2">
      <c r="A4007" s="74" t="s">
        <v>5114</v>
      </c>
      <c r="B4007" s="95">
        <v>113.4</v>
      </c>
      <c r="C4007" s="95">
        <v>3.02</v>
      </c>
      <c r="D4007" s="95">
        <v>13.52</v>
      </c>
      <c r="E4007" s="95">
        <v>2.06</v>
      </c>
      <c r="F4007" s="95">
        <v>0.12</v>
      </c>
      <c r="G4007" s="95">
        <v>84.91</v>
      </c>
      <c r="H4007" s="95">
        <v>0</v>
      </c>
      <c r="I4007" s="95">
        <v>26.66</v>
      </c>
      <c r="J4007" s="95"/>
      <c r="K4007" s="95"/>
      <c r="L4007" s="95"/>
      <c r="M4007" s="95">
        <v>-6.65</v>
      </c>
      <c r="N4007" s="95">
        <v>3.6</v>
      </c>
      <c r="O4007" s="95">
        <v>-1.39</v>
      </c>
      <c r="P4007" s="95">
        <v>-0.61</v>
      </c>
      <c r="Q4007" s="95">
        <v>0.91</v>
      </c>
      <c r="R4007" s="95">
        <v>15.24</v>
      </c>
      <c r="S4007" s="95">
        <v>0.87</v>
      </c>
      <c r="T4007" s="95"/>
      <c r="U4007" s="95">
        <v>0.06</v>
      </c>
      <c r="V4007" s="95">
        <v>0.94</v>
      </c>
      <c r="W4007" s="95">
        <v>0.03</v>
      </c>
      <c r="X4007" s="95">
        <v>5.95</v>
      </c>
      <c r="Y4007" s="95">
        <v>11.17</v>
      </c>
      <c r="Z4007" s="74" t="s">
        <v>1111</v>
      </c>
      <c r="AA4007" s="95">
        <v>55.03</v>
      </c>
      <c r="AB4007" s="95">
        <v>8.39</v>
      </c>
      <c r="AC4007" s="74" t="s">
        <v>1111</v>
      </c>
      <c r="AD4007" s="95">
        <v>161557509960</v>
      </c>
    </row>
    <row r="4008" spans="1:30" x14ac:dyDescent="0.2">
      <c r="A4008" s="74" t="s">
        <v>5115</v>
      </c>
      <c r="B4008" s="95">
        <v>111.93</v>
      </c>
      <c r="C4008" s="95"/>
      <c r="D4008" s="95">
        <v>-19.36</v>
      </c>
      <c r="E4008" s="95">
        <v>4.71</v>
      </c>
      <c r="F4008" s="95">
        <v>1.57</v>
      </c>
      <c r="G4008" s="95">
        <v>44.43</v>
      </c>
      <c r="H4008" s="95">
        <v>-51.4</v>
      </c>
      <c r="I4008" s="95">
        <v>-59.04</v>
      </c>
      <c r="J4008" s="95">
        <v>-22.24</v>
      </c>
      <c r="K4008" s="95">
        <v>-22.73</v>
      </c>
      <c r="L4008" s="95">
        <v>-0.49</v>
      </c>
      <c r="M4008" s="95">
        <v>0.1</v>
      </c>
      <c r="N4008" s="95">
        <v>11.43</v>
      </c>
      <c r="O4008" s="95">
        <v>24.34</v>
      </c>
      <c r="P4008" s="95">
        <v>-2.37</v>
      </c>
      <c r="Q4008" s="95">
        <v>1.24</v>
      </c>
      <c r="R4008" s="95">
        <v>-24.33</v>
      </c>
      <c r="S4008" s="95">
        <v>-8.1199999999999992</v>
      </c>
      <c r="T4008" s="95">
        <v>-11.65</v>
      </c>
      <c r="U4008" s="95">
        <v>0.33</v>
      </c>
      <c r="V4008" s="95">
        <v>0.67</v>
      </c>
      <c r="W4008" s="95">
        <v>0.14000000000000001</v>
      </c>
      <c r="X4008" s="95">
        <v>-23.25</v>
      </c>
      <c r="Y4008" s="95"/>
      <c r="Z4008" s="74" t="s">
        <v>1111</v>
      </c>
      <c r="AA4008" s="95">
        <v>23.76</v>
      </c>
      <c r="AB4008" s="95">
        <v>-5.78</v>
      </c>
      <c r="AC4008" s="74" t="s">
        <v>1111</v>
      </c>
      <c r="AD4008" s="95">
        <v>25365587793</v>
      </c>
    </row>
    <row r="4009" spans="1:30" x14ac:dyDescent="0.2">
      <c r="A4009" s="74" t="s">
        <v>5116</v>
      </c>
      <c r="B4009" s="95">
        <v>6.32</v>
      </c>
      <c r="C4009" s="95"/>
      <c r="D4009" s="95">
        <v>4.0599999999999996</v>
      </c>
      <c r="E4009" s="95">
        <v>0.51</v>
      </c>
      <c r="F4009" s="95">
        <v>0.16</v>
      </c>
      <c r="G4009" s="95">
        <v>7.73</v>
      </c>
      <c r="H4009" s="95">
        <v>1.83</v>
      </c>
      <c r="I4009" s="95">
        <v>6.43</v>
      </c>
      <c r="J4009" s="95">
        <v>14.26</v>
      </c>
      <c r="K4009" s="95">
        <v>36.67</v>
      </c>
      <c r="L4009" s="95">
        <v>22.41</v>
      </c>
      <c r="M4009" s="95">
        <v>0.81</v>
      </c>
      <c r="N4009" s="95">
        <v>0.26</v>
      </c>
      <c r="O4009" s="95">
        <v>0.82</v>
      </c>
      <c r="P4009" s="95">
        <v>-0.24</v>
      </c>
      <c r="Q4009" s="95">
        <v>2.58</v>
      </c>
      <c r="R4009" s="95">
        <v>12.62</v>
      </c>
      <c r="S4009" s="95">
        <v>4.01</v>
      </c>
      <c r="T4009" s="95">
        <v>0.06</v>
      </c>
      <c r="U4009" s="95">
        <v>0.32</v>
      </c>
      <c r="V4009" s="95">
        <v>0.68</v>
      </c>
      <c r="W4009" s="95">
        <v>0.62</v>
      </c>
      <c r="X4009" s="95">
        <v>13.06</v>
      </c>
      <c r="Y4009" s="95">
        <v>-60.15</v>
      </c>
      <c r="Z4009" s="74" t="s">
        <v>1111</v>
      </c>
      <c r="AA4009" s="95">
        <v>12.32</v>
      </c>
      <c r="AB4009" s="95">
        <v>1.56</v>
      </c>
      <c r="AC4009" s="74" t="s">
        <v>1111</v>
      </c>
      <c r="AD4009" s="95">
        <v>402820368</v>
      </c>
    </row>
    <row r="4010" spans="1:30" x14ac:dyDescent="0.2">
      <c r="A4010" s="74" t="s">
        <v>5117</v>
      </c>
      <c r="B4010" s="95">
        <v>1.79</v>
      </c>
      <c r="C4010" s="95"/>
      <c r="D4010" s="95">
        <v>7.54</v>
      </c>
      <c r="E4010" s="95">
        <v>0.67</v>
      </c>
      <c r="F4010" s="95">
        <v>0.16</v>
      </c>
      <c r="G4010" s="95">
        <v>18.79</v>
      </c>
      <c r="H4010" s="95">
        <v>-2.62</v>
      </c>
      <c r="I4010" s="95">
        <v>3.86</v>
      </c>
      <c r="J4010" s="95">
        <v>-11.12</v>
      </c>
      <c r="K4010" s="95">
        <v>5.28</v>
      </c>
      <c r="L4010" s="95">
        <v>16.399999999999999</v>
      </c>
      <c r="M4010" s="95">
        <v>-0.98</v>
      </c>
      <c r="N4010" s="95">
        <v>0.28999999999999998</v>
      </c>
      <c r="O4010" s="95">
        <v>-1.04</v>
      </c>
      <c r="P4010" s="95">
        <v>-0.23</v>
      </c>
      <c r="Q4010" s="95">
        <v>0.65</v>
      </c>
      <c r="R4010" s="95">
        <v>8.86</v>
      </c>
      <c r="S4010" s="95">
        <v>2.14</v>
      </c>
      <c r="T4010" s="95">
        <v>-8.5500000000000007</v>
      </c>
      <c r="U4010" s="95">
        <v>0.24</v>
      </c>
      <c r="V4010" s="95">
        <v>0.76</v>
      </c>
      <c r="W4010" s="95">
        <v>0.55000000000000004</v>
      </c>
      <c r="X4010" s="95"/>
      <c r="Y4010" s="95"/>
      <c r="Z4010" s="74" t="s">
        <v>1111</v>
      </c>
      <c r="AA4010" s="95">
        <v>2.68</v>
      </c>
      <c r="AB4010" s="95">
        <v>0.24</v>
      </c>
      <c r="AC4010" s="74" t="s">
        <v>1111</v>
      </c>
      <c r="AD4010" s="95">
        <v>49379559.340000004</v>
      </c>
    </row>
    <row r="4011" spans="1:30" x14ac:dyDescent="0.2">
      <c r="A4011" s="74" t="s">
        <v>5118</v>
      </c>
      <c r="B4011" s="95">
        <v>20.18</v>
      </c>
      <c r="C4011" s="95">
        <v>0.82</v>
      </c>
      <c r="D4011" s="95">
        <v>4.53</v>
      </c>
      <c r="E4011" s="95">
        <v>1.84</v>
      </c>
      <c r="F4011" s="95">
        <v>0.32</v>
      </c>
      <c r="G4011" s="95">
        <v>19.489999999999998</v>
      </c>
      <c r="H4011" s="95">
        <v>5.74</v>
      </c>
      <c r="I4011" s="95">
        <v>3.43</v>
      </c>
      <c r="J4011" s="95">
        <v>2.7</v>
      </c>
      <c r="K4011" s="95">
        <v>4.91</v>
      </c>
      <c r="L4011" s="95">
        <v>2.2000000000000002</v>
      </c>
      <c r="M4011" s="95">
        <v>1.5</v>
      </c>
      <c r="N4011" s="95">
        <v>0.16</v>
      </c>
      <c r="O4011" s="95">
        <v>0.97</v>
      </c>
      <c r="P4011" s="95">
        <v>-1.04</v>
      </c>
      <c r="Q4011" s="95">
        <v>1.9</v>
      </c>
      <c r="R4011" s="95">
        <v>40.659999999999997</v>
      </c>
      <c r="S4011" s="95">
        <v>7.02</v>
      </c>
      <c r="T4011" s="95">
        <v>20.88</v>
      </c>
      <c r="U4011" s="95">
        <v>0.17</v>
      </c>
      <c r="V4011" s="95">
        <v>0.83</v>
      </c>
      <c r="W4011" s="95">
        <v>2.0499999999999998</v>
      </c>
      <c r="X4011" s="95">
        <v>1.82</v>
      </c>
      <c r="Y4011" s="95"/>
      <c r="Z4011" s="74" t="s">
        <v>1111</v>
      </c>
      <c r="AA4011" s="95">
        <v>10.97</v>
      </c>
      <c r="AB4011" s="95">
        <v>4.46</v>
      </c>
      <c r="AC4011" s="74" t="s">
        <v>1111</v>
      </c>
      <c r="AD4011" s="95">
        <v>774794956</v>
      </c>
    </row>
    <row r="4012" spans="1:30" x14ac:dyDescent="0.2">
      <c r="A4012" s="74" t="s">
        <v>5119</v>
      </c>
      <c r="B4012" s="95">
        <v>7.81</v>
      </c>
      <c r="C4012" s="95"/>
      <c r="D4012" s="95">
        <v>-6.37</v>
      </c>
      <c r="E4012" s="95">
        <v>1.22</v>
      </c>
      <c r="F4012" s="95">
        <v>1.1000000000000001</v>
      </c>
      <c r="G4012" s="95">
        <v>72.849999999999994</v>
      </c>
      <c r="H4012" s="95">
        <v>-4013.01</v>
      </c>
      <c r="I4012" s="95">
        <v>-4610.55</v>
      </c>
      <c r="J4012" s="95">
        <v>-7.32</v>
      </c>
      <c r="K4012" s="95">
        <v>-1.2</v>
      </c>
      <c r="L4012" s="95">
        <v>6.12</v>
      </c>
      <c r="M4012" s="95">
        <v>-1.02</v>
      </c>
      <c r="N4012" s="95">
        <v>293.64</v>
      </c>
      <c r="O4012" s="95">
        <v>1.26</v>
      </c>
      <c r="P4012" s="95">
        <v>-19.45</v>
      </c>
      <c r="Q4012" s="95">
        <v>14.3</v>
      </c>
      <c r="R4012" s="95">
        <v>-19.13</v>
      </c>
      <c r="S4012" s="95">
        <v>-17.32</v>
      </c>
      <c r="T4012" s="95">
        <v>-19.13</v>
      </c>
      <c r="U4012" s="95">
        <v>0.91</v>
      </c>
      <c r="V4012" s="95">
        <v>0.09</v>
      </c>
      <c r="W4012" s="95">
        <v>0</v>
      </c>
      <c r="X4012" s="95"/>
      <c r="Y4012" s="95"/>
      <c r="Z4012" s="74" t="s">
        <v>1111</v>
      </c>
      <c r="AA4012" s="95">
        <v>6.41</v>
      </c>
      <c r="AB4012" s="95">
        <v>-1.23</v>
      </c>
      <c r="AC4012" s="74" t="s">
        <v>1111</v>
      </c>
      <c r="AD4012" s="95">
        <v>392595423</v>
      </c>
    </row>
    <row r="4013" spans="1:30" x14ac:dyDescent="0.2">
      <c r="A4013" s="74" t="s">
        <v>5120</v>
      </c>
      <c r="B4013" s="95">
        <v>25.83</v>
      </c>
      <c r="C4013" s="95"/>
      <c r="D4013" s="95">
        <v>2.94</v>
      </c>
      <c r="E4013" s="95">
        <v>0.14000000000000001</v>
      </c>
      <c r="F4013" s="95">
        <v>0.02</v>
      </c>
      <c r="G4013" s="95">
        <v>15.86</v>
      </c>
      <c r="H4013" s="95">
        <v>5.94</v>
      </c>
      <c r="I4013" s="95">
        <v>3.61</v>
      </c>
      <c r="J4013" s="95">
        <v>1.79</v>
      </c>
      <c r="K4013" s="95">
        <v>8.7100000000000009</v>
      </c>
      <c r="L4013" s="95">
        <v>0.94</v>
      </c>
      <c r="M4013" s="95">
        <v>7.0000000000000007E-2</v>
      </c>
      <c r="N4013" s="95">
        <v>0.11</v>
      </c>
      <c r="O4013" s="95"/>
      <c r="P4013" s="95">
        <v>-0.02</v>
      </c>
      <c r="Q4013" s="95"/>
      <c r="R4013" s="95">
        <v>4.5999999999999996</v>
      </c>
      <c r="S4013" s="95">
        <v>0.65</v>
      </c>
      <c r="T4013" s="95">
        <v>4.53</v>
      </c>
      <c r="U4013" s="95">
        <v>0.14000000000000001</v>
      </c>
      <c r="V4013" s="95">
        <v>0.86</v>
      </c>
      <c r="W4013" s="95">
        <v>0.18</v>
      </c>
      <c r="X4013" s="95">
        <v>6.98</v>
      </c>
      <c r="Y4013" s="95">
        <v>-3.74</v>
      </c>
      <c r="Z4013" s="74" t="s">
        <v>1111</v>
      </c>
      <c r="AA4013" s="95">
        <v>190.61</v>
      </c>
      <c r="AB4013" s="95">
        <v>8.77</v>
      </c>
      <c r="AC4013" s="74" t="s">
        <v>1111</v>
      </c>
      <c r="AD4013" s="95">
        <v>7582038432</v>
      </c>
    </row>
    <row r="4014" spans="1:30" x14ac:dyDescent="0.2">
      <c r="A4014" s="74" t="s">
        <v>5121</v>
      </c>
      <c r="B4014" s="95">
        <v>29.08</v>
      </c>
      <c r="C4014" s="95"/>
      <c r="D4014" s="95">
        <v>3.32</v>
      </c>
      <c r="E4014" s="95">
        <v>0.15</v>
      </c>
      <c r="F4014" s="95">
        <v>0.02</v>
      </c>
      <c r="G4014" s="95">
        <v>15.86</v>
      </c>
      <c r="H4014" s="95">
        <v>5.94</v>
      </c>
      <c r="I4014" s="95">
        <v>3.61</v>
      </c>
      <c r="J4014" s="95">
        <v>2.0099999999999998</v>
      </c>
      <c r="K4014" s="95">
        <v>8.7100000000000009</v>
      </c>
      <c r="L4014" s="95">
        <v>0.94</v>
      </c>
      <c r="M4014" s="95">
        <v>7.0000000000000007E-2</v>
      </c>
      <c r="N4014" s="95">
        <v>0.12</v>
      </c>
      <c r="O4014" s="95"/>
      <c r="P4014" s="95">
        <v>-0.02</v>
      </c>
      <c r="Q4014" s="95"/>
      <c r="R4014" s="95">
        <v>4.5999999999999996</v>
      </c>
      <c r="S4014" s="95">
        <v>0.65</v>
      </c>
      <c r="T4014" s="95">
        <v>4.53</v>
      </c>
      <c r="U4014" s="95">
        <v>0.14000000000000001</v>
      </c>
      <c r="V4014" s="95">
        <v>0.86</v>
      </c>
      <c r="W4014" s="95">
        <v>0.18</v>
      </c>
      <c r="X4014" s="95">
        <v>6.98</v>
      </c>
      <c r="Y4014" s="95">
        <v>-3.74</v>
      </c>
      <c r="Z4014" s="74" t="s">
        <v>1111</v>
      </c>
      <c r="AA4014" s="95">
        <v>190.61</v>
      </c>
      <c r="AB4014" s="95">
        <v>8.77</v>
      </c>
      <c r="AC4014" s="74" t="s">
        <v>1111</v>
      </c>
      <c r="AD4014" s="95">
        <v>7582038432</v>
      </c>
    </row>
    <row r="4015" spans="1:30" x14ac:dyDescent="0.2">
      <c r="A4015" s="74" t="s">
        <v>5122</v>
      </c>
      <c r="B4015" s="95">
        <v>4.05</v>
      </c>
      <c r="C4015" s="95"/>
      <c r="D4015" s="95">
        <v>-2.4900000000000002</v>
      </c>
      <c r="E4015" s="95">
        <v>2.9</v>
      </c>
      <c r="F4015" s="95">
        <v>1.61</v>
      </c>
      <c r="G4015" s="95"/>
      <c r="H4015" s="95"/>
      <c r="I4015" s="95"/>
      <c r="J4015" s="95">
        <v>-2.5299999999999998</v>
      </c>
      <c r="K4015" s="95">
        <v>-1.6</v>
      </c>
      <c r="L4015" s="95">
        <v>0.92</v>
      </c>
      <c r="M4015" s="95">
        <v>-1.06</v>
      </c>
      <c r="N4015" s="95"/>
      <c r="O4015" s="95">
        <v>1.75</v>
      </c>
      <c r="P4015" s="95">
        <v>-150.68</v>
      </c>
      <c r="Q4015" s="95">
        <v>14.76</v>
      </c>
      <c r="R4015" s="95">
        <v>-116.51</v>
      </c>
      <c r="S4015" s="95">
        <v>-64.8</v>
      </c>
      <c r="T4015" s="95">
        <v>-68.73</v>
      </c>
      <c r="U4015" s="95">
        <v>0.56000000000000005</v>
      </c>
      <c r="V4015" s="95">
        <v>0.44</v>
      </c>
      <c r="W4015" s="95">
        <v>0</v>
      </c>
      <c r="X4015" s="95"/>
      <c r="Y4015" s="95"/>
      <c r="Z4015" s="74" t="s">
        <v>1111</v>
      </c>
      <c r="AA4015" s="95">
        <v>1.4</v>
      </c>
      <c r="AB4015" s="95">
        <v>-1.63</v>
      </c>
      <c r="AC4015" s="74" t="s">
        <v>1111</v>
      </c>
      <c r="AD4015" s="95">
        <v>62532810</v>
      </c>
    </row>
    <row r="4016" spans="1:30" x14ac:dyDescent="0.2">
      <c r="A4016" s="74" t="s">
        <v>5123</v>
      </c>
      <c r="B4016" s="95">
        <v>16.489999999999998</v>
      </c>
      <c r="C4016" s="95"/>
      <c r="D4016" s="95">
        <v>-337.41</v>
      </c>
      <c r="E4016" s="95">
        <v>2.36</v>
      </c>
      <c r="F4016" s="95">
        <v>2.21</v>
      </c>
      <c r="G4016" s="95"/>
      <c r="H4016" s="95"/>
      <c r="I4016" s="95"/>
      <c r="J4016" s="95">
        <v>-117</v>
      </c>
      <c r="K4016" s="95">
        <v>-111.38</v>
      </c>
      <c r="L4016" s="95">
        <v>5.62</v>
      </c>
      <c r="M4016" s="95">
        <v>-0.11</v>
      </c>
      <c r="N4016" s="95"/>
      <c r="O4016" s="95">
        <v>24.78</v>
      </c>
      <c r="P4016" s="95">
        <v>-2.4900000000000002</v>
      </c>
      <c r="Q4016" s="95">
        <v>4.83</v>
      </c>
      <c r="R4016" s="95">
        <v>-0.7</v>
      </c>
      <c r="S4016" s="95">
        <v>-0.66</v>
      </c>
      <c r="T4016" s="95">
        <v>-2.0499999999999998</v>
      </c>
      <c r="U4016" s="95">
        <v>0.94</v>
      </c>
      <c r="V4016" s="95">
        <v>0.06</v>
      </c>
      <c r="W4016" s="95">
        <v>0</v>
      </c>
      <c r="X4016" s="95"/>
      <c r="Y4016" s="95"/>
      <c r="Z4016" s="74" t="s">
        <v>1111</v>
      </c>
      <c r="AA4016" s="95">
        <v>7</v>
      </c>
      <c r="AB4016" s="95">
        <v>-0.05</v>
      </c>
      <c r="AC4016" s="74" t="s">
        <v>1111</v>
      </c>
      <c r="AD4016" s="95">
        <v>1290258401</v>
      </c>
    </row>
    <row r="4017" spans="1:30" x14ac:dyDescent="0.2">
      <c r="A4017" s="74" t="s">
        <v>5124</v>
      </c>
      <c r="B4017" s="95">
        <v>8.64</v>
      </c>
      <c r="C4017" s="95"/>
      <c r="D4017" s="95">
        <v>-2.67</v>
      </c>
      <c r="E4017" s="95">
        <v>-7.68</v>
      </c>
      <c r="F4017" s="95">
        <v>0.51</v>
      </c>
      <c r="G4017" s="95">
        <v>-11.51</v>
      </c>
      <c r="H4017" s="95">
        <v>-51.75</v>
      </c>
      <c r="I4017" s="95">
        <v>-69.739999999999995</v>
      </c>
      <c r="J4017" s="95">
        <v>-3.6</v>
      </c>
      <c r="K4017" s="95">
        <v>-8.3699999999999992</v>
      </c>
      <c r="L4017" s="95">
        <v>-4.78</v>
      </c>
      <c r="M4017" s="95"/>
      <c r="N4017" s="95">
        <v>1.86</v>
      </c>
      <c r="O4017" s="95">
        <v>3.36</v>
      </c>
      <c r="P4017" s="95">
        <v>-0.71</v>
      </c>
      <c r="Q4017" s="95">
        <v>2.2200000000000002</v>
      </c>
      <c r="R4017" s="95">
        <v>-287.95999999999998</v>
      </c>
      <c r="S4017" s="95">
        <v>-19.25</v>
      </c>
      <c r="T4017" s="95">
        <v>-17.89</v>
      </c>
      <c r="U4017" s="95">
        <v>-7.0000000000000007E-2</v>
      </c>
      <c r="V4017" s="95">
        <v>1.07</v>
      </c>
      <c r="W4017" s="95">
        <v>0.28000000000000003</v>
      </c>
      <c r="X4017" s="95">
        <v>-14.74</v>
      </c>
      <c r="Y4017" s="95"/>
      <c r="Z4017" s="74" t="s">
        <v>1111</v>
      </c>
      <c r="AA4017" s="95">
        <v>-1.1200000000000001</v>
      </c>
      <c r="AB4017" s="95">
        <v>-3.24</v>
      </c>
      <c r="AC4017" s="74" t="s">
        <v>1111</v>
      </c>
      <c r="AD4017" s="95">
        <v>2794497408</v>
      </c>
    </row>
    <row r="4018" spans="1:30" x14ac:dyDescent="0.2">
      <c r="A4018" s="74" t="s">
        <v>5125</v>
      </c>
      <c r="B4018" s="95">
        <v>115.48</v>
      </c>
      <c r="C4018" s="95">
        <v>5.63</v>
      </c>
      <c r="D4018" s="95">
        <v>-35.659999999999997</v>
      </c>
      <c r="E4018" s="95">
        <v>-102.68</v>
      </c>
      <c r="F4018" s="95">
        <v>6.86</v>
      </c>
      <c r="G4018" s="95">
        <v>-11.51</v>
      </c>
      <c r="H4018" s="95">
        <v>-51.75</v>
      </c>
      <c r="I4018" s="95">
        <v>-69.739999999999995</v>
      </c>
      <c r="J4018" s="95">
        <v>-48.05</v>
      </c>
      <c r="K4018" s="95">
        <v>-8.3699999999999992</v>
      </c>
      <c r="L4018" s="95">
        <v>-4.78</v>
      </c>
      <c r="M4018" s="95"/>
      <c r="N4018" s="95">
        <v>24.87</v>
      </c>
      <c r="O4018" s="95">
        <v>44.95</v>
      </c>
      <c r="P4018" s="95">
        <v>-9.5</v>
      </c>
      <c r="Q4018" s="95">
        <v>2.2200000000000002</v>
      </c>
      <c r="R4018" s="95">
        <v>-287.95999999999998</v>
      </c>
      <c r="S4018" s="95">
        <v>-19.25</v>
      </c>
      <c r="T4018" s="95">
        <v>-17.89</v>
      </c>
      <c r="U4018" s="95">
        <v>-7.0000000000000007E-2</v>
      </c>
      <c r="V4018" s="95">
        <v>1.07</v>
      </c>
      <c r="W4018" s="95">
        <v>0.28000000000000003</v>
      </c>
      <c r="X4018" s="95">
        <v>-14.74</v>
      </c>
      <c r="Y4018" s="95"/>
      <c r="Z4018" s="74" t="s">
        <v>1111</v>
      </c>
      <c r="AA4018" s="95">
        <v>-1.1200000000000001</v>
      </c>
      <c r="AB4018" s="95">
        <v>-3.24</v>
      </c>
      <c r="AC4018" s="74" t="s">
        <v>1111</v>
      </c>
      <c r="AD4018" s="95">
        <v>2794497408</v>
      </c>
    </row>
    <row r="4019" spans="1:30" x14ac:dyDescent="0.2">
      <c r="A4019" s="74" t="s">
        <v>5126</v>
      </c>
      <c r="B4019" s="95">
        <v>186.96</v>
      </c>
      <c r="C4019" s="95">
        <v>0.94</v>
      </c>
      <c r="D4019" s="95">
        <v>9.17</v>
      </c>
      <c r="E4019" s="95">
        <v>2.2599999999999998</v>
      </c>
      <c r="F4019" s="95">
        <v>1.78</v>
      </c>
      <c r="G4019" s="95">
        <v>18.64</v>
      </c>
      <c r="H4019" s="95">
        <v>12.48</v>
      </c>
      <c r="I4019" s="95">
        <v>9.48</v>
      </c>
      <c r="J4019" s="95">
        <v>6.97</v>
      </c>
      <c r="K4019" s="95">
        <v>6.26</v>
      </c>
      <c r="L4019" s="95">
        <v>-0.71</v>
      </c>
      <c r="M4019" s="95">
        <v>-0.23</v>
      </c>
      <c r="N4019" s="95">
        <v>0.87</v>
      </c>
      <c r="O4019" s="95">
        <v>5.37</v>
      </c>
      <c r="P4019" s="95">
        <v>-3.31</v>
      </c>
      <c r="Q4019" s="95">
        <v>3.51</v>
      </c>
      <c r="R4019" s="95">
        <v>24.6</v>
      </c>
      <c r="S4019" s="95">
        <v>19.41</v>
      </c>
      <c r="T4019" s="95">
        <v>24.56</v>
      </c>
      <c r="U4019" s="95">
        <v>0.79</v>
      </c>
      <c r="V4019" s="95">
        <v>0.21</v>
      </c>
      <c r="W4019" s="95">
        <v>2.0499999999999998</v>
      </c>
      <c r="X4019" s="95">
        <v>11.25</v>
      </c>
      <c r="Y4019" s="95">
        <v>19.59</v>
      </c>
      <c r="Z4019" s="74" t="s">
        <v>1111</v>
      </c>
      <c r="AA4019" s="95">
        <v>82.9</v>
      </c>
      <c r="AB4019" s="95">
        <v>20.39</v>
      </c>
      <c r="AC4019" s="74" t="s">
        <v>1111</v>
      </c>
      <c r="AD4019" s="95">
        <v>4172666760</v>
      </c>
    </row>
    <row r="4020" spans="1:30" x14ac:dyDescent="0.2">
      <c r="A4020" s="74" t="s">
        <v>5127</v>
      </c>
      <c r="B4020" s="95">
        <v>82.59</v>
      </c>
      <c r="C4020" s="95">
        <v>4.3600000000000003</v>
      </c>
      <c r="D4020" s="95">
        <v>8.16</v>
      </c>
      <c r="E4020" s="95">
        <v>1.33</v>
      </c>
      <c r="F4020" s="95">
        <v>0.57999999999999996</v>
      </c>
      <c r="G4020" s="95">
        <v>21.52</v>
      </c>
      <c r="H4020" s="95">
        <v>21.52</v>
      </c>
      <c r="I4020" s="95">
        <v>16.97</v>
      </c>
      <c r="J4020" s="95">
        <v>6.44</v>
      </c>
      <c r="K4020" s="95">
        <v>6.46</v>
      </c>
      <c r="L4020" s="95">
        <v>0.02</v>
      </c>
      <c r="M4020" s="95">
        <v>0</v>
      </c>
      <c r="N4020" s="95">
        <v>1.38</v>
      </c>
      <c r="O4020" s="95"/>
      <c r="P4020" s="95">
        <v>-0.57999999999999996</v>
      </c>
      <c r="Q4020" s="95"/>
      <c r="R4020" s="95">
        <v>16.34</v>
      </c>
      <c r="S4020" s="95">
        <v>7.07</v>
      </c>
      <c r="T4020" s="95">
        <v>15.58</v>
      </c>
      <c r="U4020" s="95">
        <v>0.43</v>
      </c>
      <c r="V4020" s="95">
        <v>0.56999999999999995</v>
      </c>
      <c r="W4020" s="95">
        <v>0.42</v>
      </c>
      <c r="X4020" s="95">
        <v>1.18</v>
      </c>
      <c r="Y4020" s="95"/>
      <c r="Z4020" s="74" t="s">
        <v>1111</v>
      </c>
      <c r="AA4020" s="95">
        <v>61.95</v>
      </c>
      <c r="AB4020" s="95">
        <v>10.119999999999999</v>
      </c>
      <c r="AC4020" s="74" t="s">
        <v>1111</v>
      </c>
      <c r="AD4020" s="95">
        <v>1237379898</v>
      </c>
    </row>
    <row r="4021" spans="1:30" x14ac:dyDescent="0.2">
      <c r="A4021" s="74" t="s">
        <v>5128</v>
      </c>
      <c r="B4021" s="95">
        <v>39.659999999999997</v>
      </c>
      <c r="C4021" s="95"/>
      <c r="D4021" s="95">
        <v>3.64</v>
      </c>
      <c r="E4021" s="95">
        <v>1.27</v>
      </c>
      <c r="F4021" s="95">
        <v>1.21</v>
      </c>
      <c r="G4021" s="95">
        <v>99.95</v>
      </c>
      <c r="H4021" s="95">
        <v>57.61</v>
      </c>
      <c r="I4021" s="95">
        <v>57.61</v>
      </c>
      <c r="J4021" s="95">
        <v>3.64</v>
      </c>
      <c r="K4021" s="95">
        <v>0.77</v>
      </c>
      <c r="L4021" s="95">
        <v>-2.87</v>
      </c>
      <c r="M4021" s="95">
        <v>-1</v>
      </c>
      <c r="N4021" s="95">
        <v>2.1</v>
      </c>
      <c r="O4021" s="95">
        <v>1.28</v>
      </c>
      <c r="P4021" s="95">
        <v>-91.68</v>
      </c>
      <c r="Q4021" s="95">
        <v>24.09</v>
      </c>
      <c r="R4021" s="95">
        <v>34.96</v>
      </c>
      <c r="S4021" s="95">
        <v>33.299999999999997</v>
      </c>
      <c r="T4021" s="95">
        <v>34.96</v>
      </c>
      <c r="U4021" s="95">
        <v>0.95</v>
      </c>
      <c r="V4021" s="95">
        <v>0.05</v>
      </c>
      <c r="W4021" s="95">
        <v>0.57999999999999996</v>
      </c>
      <c r="X4021" s="95"/>
      <c r="Y4021" s="95"/>
      <c r="Z4021" s="74" t="s">
        <v>1111</v>
      </c>
      <c r="AA4021" s="95">
        <v>31.16</v>
      </c>
      <c r="AB4021" s="95">
        <v>10.89</v>
      </c>
      <c r="AC4021" s="74" t="s">
        <v>1111</v>
      </c>
      <c r="AD4021" s="95">
        <v>2336311110</v>
      </c>
    </row>
    <row r="4022" spans="1:30" x14ac:dyDescent="0.2">
      <c r="A4022" s="74" t="s">
        <v>5129</v>
      </c>
      <c r="B4022" s="95">
        <v>49.26</v>
      </c>
      <c r="C4022" s="95">
        <v>0.93</v>
      </c>
      <c r="D4022" s="95">
        <v>6.56</v>
      </c>
      <c r="E4022" s="95">
        <v>2.02</v>
      </c>
      <c r="F4022" s="95">
        <v>0.57999999999999996</v>
      </c>
      <c r="G4022" s="95">
        <v>14.76</v>
      </c>
      <c r="H4022" s="95">
        <v>4.03</v>
      </c>
      <c r="I4022" s="95">
        <v>2.58</v>
      </c>
      <c r="J4022" s="95">
        <v>4.1900000000000004</v>
      </c>
      <c r="K4022" s="95">
        <v>7.21</v>
      </c>
      <c r="L4022" s="95">
        <v>3.02</v>
      </c>
      <c r="M4022" s="95">
        <v>1.45</v>
      </c>
      <c r="N4022" s="95">
        <v>0.17</v>
      </c>
      <c r="O4022" s="95">
        <v>46.65</v>
      </c>
      <c r="P4022" s="95">
        <v>-1</v>
      </c>
      <c r="Q4022" s="95">
        <v>1.03</v>
      </c>
      <c r="R4022" s="95">
        <v>30.81</v>
      </c>
      <c r="S4022" s="95">
        <v>8.84</v>
      </c>
      <c r="T4022" s="95">
        <v>13.7</v>
      </c>
      <c r="U4022" s="95">
        <v>0.28999999999999998</v>
      </c>
      <c r="V4022" s="95">
        <v>0.71</v>
      </c>
      <c r="W4022" s="95">
        <v>3.43</v>
      </c>
      <c r="X4022" s="95">
        <v>0.28999999999999998</v>
      </c>
      <c r="Y4022" s="95"/>
      <c r="Z4022" s="74" t="s">
        <v>1111</v>
      </c>
      <c r="AA4022" s="95">
        <v>24.38</v>
      </c>
      <c r="AB4022" s="95">
        <v>7.51</v>
      </c>
      <c r="AC4022" s="74" t="s">
        <v>1111</v>
      </c>
      <c r="AD4022" s="95">
        <v>2032201596</v>
      </c>
    </row>
    <row r="4023" spans="1:30" x14ac:dyDescent="0.2">
      <c r="A4023" s="74" t="s">
        <v>5130</v>
      </c>
      <c r="B4023" s="95">
        <v>295.83</v>
      </c>
      <c r="C4023" s="95"/>
      <c r="D4023" s="95">
        <v>35.46</v>
      </c>
      <c r="E4023" s="95">
        <v>6.81</v>
      </c>
      <c r="F4023" s="95">
        <v>4.3499999999999996</v>
      </c>
      <c r="G4023" s="95">
        <v>68.05</v>
      </c>
      <c r="H4023" s="95">
        <v>13.48</v>
      </c>
      <c r="I4023" s="95">
        <v>10.23</v>
      </c>
      <c r="J4023" s="95">
        <v>26.91</v>
      </c>
      <c r="K4023" s="95">
        <v>26.68</v>
      </c>
      <c r="L4023" s="95">
        <v>-0.23</v>
      </c>
      <c r="M4023" s="95">
        <v>-0.06</v>
      </c>
      <c r="N4023" s="95">
        <v>3.63</v>
      </c>
      <c r="O4023" s="95">
        <v>69.569999999999993</v>
      </c>
      <c r="P4023" s="95">
        <v>-5.82</v>
      </c>
      <c r="Q4023" s="95">
        <v>1.33</v>
      </c>
      <c r="R4023" s="95">
        <v>19.190000000000001</v>
      </c>
      <c r="S4023" s="95">
        <v>12.28</v>
      </c>
      <c r="T4023" s="95">
        <v>18.600000000000001</v>
      </c>
      <c r="U4023" s="95">
        <v>0.64</v>
      </c>
      <c r="V4023" s="95">
        <v>0.36</v>
      </c>
      <c r="W4023" s="95">
        <v>1.2</v>
      </c>
      <c r="X4023" s="95">
        <v>8.33</v>
      </c>
      <c r="Y4023" s="95">
        <v>20.25</v>
      </c>
      <c r="Z4023" s="74" t="s">
        <v>1111</v>
      </c>
      <c r="AA4023" s="95">
        <v>43.47</v>
      </c>
      <c r="AB4023" s="95">
        <v>8.34</v>
      </c>
      <c r="AC4023" s="74" t="s">
        <v>1111</v>
      </c>
      <c r="AD4023" s="95">
        <v>7791156378</v>
      </c>
    </row>
    <row r="4024" spans="1:30" x14ac:dyDescent="0.2">
      <c r="A4024" s="74" t="s">
        <v>5131</v>
      </c>
      <c r="B4024" s="95">
        <v>85.26</v>
      </c>
      <c r="C4024" s="95">
        <v>1.74</v>
      </c>
      <c r="D4024" s="95">
        <v>16.399999999999999</v>
      </c>
      <c r="E4024" s="95">
        <v>2.97</v>
      </c>
      <c r="F4024" s="95">
        <v>0.82</v>
      </c>
      <c r="G4024" s="95">
        <v>11.76</v>
      </c>
      <c r="H4024" s="95">
        <v>6.62</v>
      </c>
      <c r="I4024" s="95">
        <v>4.04</v>
      </c>
      <c r="J4024" s="95">
        <v>10.01</v>
      </c>
      <c r="K4024" s="95">
        <v>14.97</v>
      </c>
      <c r="L4024" s="95">
        <v>4.96</v>
      </c>
      <c r="M4024" s="95">
        <v>1.47</v>
      </c>
      <c r="N4024" s="95">
        <v>0.66</v>
      </c>
      <c r="O4024" s="95">
        <v>-404.57</v>
      </c>
      <c r="P4024" s="95">
        <v>-1.07</v>
      </c>
      <c r="Q4024" s="95">
        <v>0.99</v>
      </c>
      <c r="R4024" s="95">
        <v>18.100000000000001</v>
      </c>
      <c r="S4024" s="95">
        <v>5</v>
      </c>
      <c r="T4024" s="95">
        <v>9.6</v>
      </c>
      <c r="U4024" s="95">
        <v>0.28000000000000003</v>
      </c>
      <c r="V4024" s="95">
        <v>0.72</v>
      </c>
      <c r="W4024" s="95">
        <v>1.24</v>
      </c>
      <c r="X4024" s="95">
        <v>10.34</v>
      </c>
      <c r="Y4024" s="95">
        <v>12.3</v>
      </c>
      <c r="Z4024" s="74" t="s">
        <v>1111</v>
      </c>
      <c r="AA4024" s="95">
        <v>28.71</v>
      </c>
      <c r="AB4024" s="95">
        <v>5.2</v>
      </c>
      <c r="AC4024" s="74" t="s">
        <v>1111</v>
      </c>
      <c r="AD4024" s="95">
        <v>4854823764</v>
      </c>
    </row>
    <row r="4025" spans="1:30" x14ac:dyDescent="0.2">
      <c r="A4025" s="74" t="s">
        <v>5132</v>
      </c>
      <c r="B4025" s="95">
        <v>8.98</v>
      </c>
      <c r="C4025" s="95"/>
      <c r="D4025" s="95">
        <v>-2.6</v>
      </c>
      <c r="E4025" s="95">
        <v>38.729999999999997</v>
      </c>
      <c r="F4025" s="95">
        <v>1.1200000000000001</v>
      </c>
      <c r="G4025" s="95"/>
      <c r="H4025" s="95"/>
      <c r="I4025" s="95"/>
      <c r="J4025" s="95">
        <v>-2.56</v>
      </c>
      <c r="K4025" s="95">
        <v>-2.56</v>
      </c>
      <c r="L4025" s="95">
        <v>0.01</v>
      </c>
      <c r="M4025" s="95">
        <v>-0.11</v>
      </c>
      <c r="N4025" s="95"/>
      <c r="O4025" s="95">
        <v>380.42</v>
      </c>
      <c r="P4025" s="95">
        <v>-1.1200000000000001</v>
      </c>
      <c r="Q4025" s="95">
        <v>3.11</v>
      </c>
      <c r="R4025" s="95">
        <v>-1491.08</v>
      </c>
      <c r="S4025" s="95">
        <v>-43.03</v>
      </c>
      <c r="T4025" s="95">
        <v>-1511.08</v>
      </c>
      <c r="U4025" s="95">
        <v>0.03</v>
      </c>
      <c r="V4025" s="95">
        <v>0.16</v>
      </c>
      <c r="W4025" s="95">
        <v>0</v>
      </c>
      <c r="X4025" s="95"/>
      <c r="Y4025" s="95"/>
      <c r="Z4025" s="74" t="s">
        <v>1111</v>
      </c>
      <c r="AA4025" s="95">
        <v>0.23</v>
      </c>
      <c r="AB4025" s="95">
        <v>-3.46</v>
      </c>
      <c r="AC4025" s="74" t="s">
        <v>1111</v>
      </c>
      <c r="AD4025" s="95">
        <v>193631250</v>
      </c>
    </row>
    <row r="4026" spans="1:30" x14ac:dyDescent="0.2">
      <c r="A4026" s="74" t="s">
        <v>5133</v>
      </c>
      <c r="B4026" s="95">
        <v>10.16</v>
      </c>
      <c r="C4026" s="95"/>
      <c r="D4026" s="95">
        <v>-2.94</v>
      </c>
      <c r="E4026" s="95">
        <v>43.82</v>
      </c>
      <c r="F4026" s="95">
        <v>1.26</v>
      </c>
      <c r="G4026" s="95"/>
      <c r="H4026" s="95"/>
      <c r="I4026" s="95"/>
      <c r="J4026" s="95">
        <v>-2.9</v>
      </c>
      <c r="K4026" s="95">
        <v>-2.56</v>
      </c>
      <c r="L4026" s="95">
        <v>0.01</v>
      </c>
      <c r="M4026" s="95">
        <v>-0.11</v>
      </c>
      <c r="N4026" s="95"/>
      <c r="O4026" s="95">
        <v>430.4</v>
      </c>
      <c r="P4026" s="95">
        <v>-1.27</v>
      </c>
      <c r="Q4026" s="95">
        <v>3.11</v>
      </c>
      <c r="R4026" s="95">
        <v>-1491.08</v>
      </c>
      <c r="S4026" s="95">
        <v>-43.03</v>
      </c>
      <c r="T4026" s="95">
        <v>-1511.08</v>
      </c>
      <c r="U4026" s="95">
        <v>0.03</v>
      </c>
      <c r="V4026" s="95">
        <v>0.16</v>
      </c>
      <c r="W4026" s="95">
        <v>0</v>
      </c>
      <c r="X4026" s="95"/>
      <c r="Y4026" s="95"/>
      <c r="Z4026" s="74" t="s">
        <v>1111</v>
      </c>
      <c r="AA4026" s="95">
        <v>0.23</v>
      </c>
      <c r="AB4026" s="95">
        <v>-3.46</v>
      </c>
      <c r="AC4026" s="74" t="s">
        <v>1111</v>
      </c>
      <c r="AD4026" s="95">
        <v>193631250</v>
      </c>
    </row>
    <row r="4027" spans="1:30" x14ac:dyDescent="0.2">
      <c r="A4027" s="74" t="s">
        <v>5134</v>
      </c>
      <c r="B4027" s="95">
        <v>1.38</v>
      </c>
      <c r="C4027" s="95"/>
      <c r="D4027" s="95">
        <v>-0.4</v>
      </c>
      <c r="E4027" s="95">
        <v>5.95</v>
      </c>
      <c r="F4027" s="95">
        <v>0.17</v>
      </c>
      <c r="G4027" s="95"/>
      <c r="H4027" s="95"/>
      <c r="I4027" s="95"/>
      <c r="J4027" s="95">
        <v>-0.39</v>
      </c>
      <c r="K4027" s="95">
        <v>-2.56</v>
      </c>
      <c r="L4027" s="95">
        <v>0.01</v>
      </c>
      <c r="M4027" s="95">
        <v>-0.11</v>
      </c>
      <c r="N4027" s="95"/>
      <c r="O4027" s="95">
        <v>58.46</v>
      </c>
      <c r="P4027" s="95">
        <v>-0.17</v>
      </c>
      <c r="Q4027" s="95">
        <v>3.11</v>
      </c>
      <c r="R4027" s="95">
        <v>-1491.08</v>
      </c>
      <c r="S4027" s="95">
        <v>-43.03</v>
      </c>
      <c r="T4027" s="95">
        <v>-1511.08</v>
      </c>
      <c r="U4027" s="95">
        <v>0.03</v>
      </c>
      <c r="V4027" s="95">
        <v>0.16</v>
      </c>
      <c r="W4027" s="95">
        <v>0</v>
      </c>
      <c r="X4027" s="95"/>
      <c r="Y4027" s="95"/>
      <c r="Z4027" s="74" t="s">
        <v>1111</v>
      </c>
      <c r="AA4027" s="95">
        <v>0.23</v>
      </c>
      <c r="AB4027" s="95">
        <v>-3.46</v>
      </c>
      <c r="AC4027" s="74" t="s">
        <v>1111</v>
      </c>
      <c r="AD4027" s="95">
        <v>193631250</v>
      </c>
    </row>
    <row r="4028" spans="1:30" x14ac:dyDescent="0.2">
      <c r="A4028" s="74" t="s">
        <v>5135</v>
      </c>
      <c r="B4028" s="95">
        <v>40.299999999999997</v>
      </c>
      <c r="C4028" s="95"/>
      <c r="D4028" s="95">
        <v>-66.36</v>
      </c>
      <c r="E4028" s="95">
        <v>9.5399999999999991</v>
      </c>
      <c r="F4028" s="95">
        <v>3.47</v>
      </c>
      <c r="G4028" s="95">
        <v>72.709999999999994</v>
      </c>
      <c r="H4028" s="95">
        <v>-13.12</v>
      </c>
      <c r="I4028" s="95">
        <v>-13.93</v>
      </c>
      <c r="J4028" s="95">
        <v>-70.44</v>
      </c>
      <c r="K4028" s="95">
        <v>-69.61</v>
      </c>
      <c r="L4028" s="95">
        <v>0.82</v>
      </c>
      <c r="M4028" s="95">
        <v>-0.11</v>
      </c>
      <c r="N4028" s="95">
        <v>9.24</v>
      </c>
      <c r="O4028" s="95">
        <v>-158.81</v>
      </c>
      <c r="P4028" s="95">
        <v>-7.98</v>
      </c>
      <c r="Q4028" s="95">
        <v>0.96</v>
      </c>
      <c r="R4028" s="95">
        <v>-14.37</v>
      </c>
      <c r="S4028" s="95">
        <v>-5.23</v>
      </c>
      <c r="T4028" s="95">
        <v>-7.32</v>
      </c>
      <c r="U4028" s="95">
        <v>0.36</v>
      </c>
      <c r="V4028" s="95">
        <v>0.64</v>
      </c>
      <c r="W4028" s="95">
        <v>0.38</v>
      </c>
      <c r="X4028" s="95">
        <v>30.81</v>
      </c>
      <c r="Y4028" s="95"/>
      <c r="Z4028" s="74" t="s">
        <v>1111</v>
      </c>
      <c r="AA4028" s="95">
        <v>4.2300000000000004</v>
      </c>
      <c r="AB4028" s="95">
        <v>-0.61</v>
      </c>
      <c r="AC4028" s="74" t="s">
        <v>1111</v>
      </c>
      <c r="AD4028" s="95">
        <v>3758527110</v>
      </c>
    </row>
    <row r="4029" spans="1:30" x14ac:dyDescent="0.2">
      <c r="A4029" s="74" t="s">
        <v>5136</v>
      </c>
      <c r="B4029" s="95">
        <v>52.73</v>
      </c>
      <c r="C4029" s="95">
        <v>2.29</v>
      </c>
      <c r="D4029" s="95">
        <v>10.119999999999999</v>
      </c>
      <c r="E4029" s="95">
        <v>1.1299999999999999</v>
      </c>
      <c r="F4029" s="95">
        <v>0.1</v>
      </c>
      <c r="G4029" s="95">
        <v>0</v>
      </c>
      <c r="H4029" s="95">
        <v>37.22</v>
      </c>
      <c r="I4029" s="95">
        <v>27.31</v>
      </c>
      <c r="J4029" s="95">
        <v>7.42</v>
      </c>
      <c r="K4029" s="95">
        <v>-8.6</v>
      </c>
      <c r="L4029" s="95">
        <v>-16.02</v>
      </c>
      <c r="M4029" s="95">
        <v>-2.44</v>
      </c>
      <c r="N4029" s="95">
        <v>2.76</v>
      </c>
      <c r="O4029" s="95"/>
      <c r="P4029" s="95">
        <v>-0.1</v>
      </c>
      <c r="Q4029" s="95"/>
      <c r="R4029" s="95">
        <v>11.17</v>
      </c>
      <c r="S4029" s="95">
        <v>1.01</v>
      </c>
      <c r="T4029" s="95">
        <v>10.76</v>
      </c>
      <c r="U4029" s="95">
        <v>0.09</v>
      </c>
      <c r="V4029" s="95">
        <v>0.91</v>
      </c>
      <c r="W4029" s="95">
        <v>0.04</v>
      </c>
      <c r="X4029" s="95">
        <v>5.12</v>
      </c>
      <c r="Y4029" s="95">
        <v>7.73</v>
      </c>
      <c r="Z4029" s="74" t="s">
        <v>1111</v>
      </c>
      <c r="AA4029" s="95">
        <v>46.66</v>
      </c>
      <c r="AB4029" s="95">
        <v>5.21</v>
      </c>
      <c r="AC4029" s="74" t="s">
        <v>1111</v>
      </c>
      <c r="AD4029" s="95">
        <v>150897441</v>
      </c>
    </row>
    <row r="4030" spans="1:30" x14ac:dyDescent="0.2">
      <c r="A4030" s="74" t="s">
        <v>5137</v>
      </c>
      <c r="B4030" s="95">
        <v>2.89</v>
      </c>
      <c r="C4030" s="95"/>
      <c r="D4030" s="95">
        <v>2.79</v>
      </c>
      <c r="E4030" s="95">
        <v>0.49</v>
      </c>
      <c r="F4030" s="95">
        <v>0.14000000000000001</v>
      </c>
      <c r="G4030" s="95">
        <v>21.36</v>
      </c>
      <c r="H4030" s="95">
        <v>17.14</v>
      </c>
      <c r="I4030" s="95">
        <v>11.04</v>
      </c>
      <c r="J4030" s="95">
        <v>1.79</v>
      </c>
      <c r="K4030" s="95">
        <v>6.05</v>
      </c>
      <c r="L4030" s="95">
        <v>4.25</v>
      </c>
      <c r="M4030" s="95">
        <v>1.1499999999999999</v>
      </c>
      <c r="N4030" s="95">
        <v>0.31</v>
      </c>
      <c r="O4030" s="95">
        <v>5.04</v>
      </c>
      <c r="P4030" s="95">
        <v>-0.16</v>
      </c>
      <c r="Q4030" s="95">
        <v>1.32</v>
      </c>
      <c r="R4030" s="95">
        <v>17.440000000000001</v>
      </c>
      <c r="S4030" s="95">
        <v>5.2</v>
      </c>
      <c r="T4030" s="95">
        <v>11.65</v>
      </c>
      <c r="U4030" s="95">
        <v>0.3</v>
      </c>
      <c r="V4030" s="95">
        <v>0.7</v>
      </c>
      <c r="W4030" s="95">
        <v>0.47</v>
      </c>
      <c r="X4030" s="95">
        <v>-2.33</v>
      </c>
      <c r="Y4030" s="95"/>
      <c r="Z4030" s="74" t="s">
        <v>1111</v>
      </c>
      <c r="AA4030" s="95">
        <v>5.95</v>
      </c>
      <c r="AB4030" s="95">
        <v>1.04</v>
      </c>
      <c r="AC4030" s="74" t="s">
        <v>1111</v>
      </c>
      <c r="AD4030" s="95">
        <v>77988095</v>
      </c>
    </row>
    <row r="4031" spans="1:30" x14ac:dyDescent="0.2">
      <c r="A4031" s="74" t="s">
        <v>5138</v>
      </c>
      <c r="B4031" s="95">
        <v>451.24</v>
      </c>
      <c r="C4031" s="95"/>
      <c r="D4031" s="95">
        <v>55.89</v>
      </c>
      <c r="E4031" s="95">
        <v>5.38</v>
      </c>
      <c r="F4031" s="95">
        <v>3.79</v>
      </c>
      <c r="G4031" s="95">
        <v>42.12</v>
      </c>
      <c r="H4031" s="95">
        <v>5.65</v>
      </c>
      <c r="I4031" s="95">
        <v>4.57</v>
      </c>
      <c r="J4031" s="95">
        <v>45.19</v>
      </c>
      <c r="K4031" s="95">
        <v>44.48</v>
      </c>
      <c r="L4031" s="95">
        <v>-0.71</v>
      </c>
      <c r="M4031" s="95">
        <v>-0.08</v>
      </c>
      <c r="N4031" s="95">
        <v>2.5499999999999998</v>
      </c>
      <c r="O4031" s="95">
        <v>38.049999999999997</v>
      </c>
      <c r="P4031" s="95">
        <v>-5.37</v>
      </c>
      <c r="Q4031" s="95">
        <v>1.51</v>
      </c>
      <c r="R4031" s="95">
        <v>9.6300000000000008</v>
      </c>
      <c r="S4031" s="95">
        <v>6.78</v>
      </c>
      <c r="T4031" s="95">
        <v>9.6199999999999992</v>
      </c>
      <c r="U4031" s="95">
        <v>0.7</v>
      </c>
      <c r="V4031" s="95">
        <v>0.3</v>
      </c>
      <c r="W4031" s="95">
        <v>1.48</v>
      </c>
      <c r="X4031" s="95">
        <v>12.59</v>
      </c>
      <c r="Y4031" s="95">
        <v>14.3</v>
      </c>
      <c r="Z4031" s="74" t="s">
        <v>1111</v>
      </c>
      <c r="AA4031" s="95">
        <v>83.81</v>
      </c>
      <c r="AB4031" s="95">
        <v>8.07</v>
      </c>
      <c r="AC4031" s="74" t="s">
        <v>1111</v>
      </c>
      <c r="AD4031" s="95">
        <v>5541949184</v>
      </c>
    </row>
    <row r="4032" spans="1:30" x14ac:dyDescent="0.2">
      <c r="A4032" s="74" t="s">
        <v>5139</v>
      </c>
      <c r="B4032" s="95">
        <v>16.21</v>
      </c>
      <c r="C4032" s="95">
        <v>4.07</v>
      </c>
      <c r="D4032" s="95">
        <v>13.62</v>
      </c>
      <c r="E4032" s="95">
        <v>2.0699999999999998</v>
      </c>
      <c r="F4032" s="95">
        <v>0.73</v>
      </c>
      <c r="G4032" s="95">
        <v>100</v>
      </c>
      <c r="H4032" s="95">
        <v>20.47</v>
      </c>
      <c r="I4032" s="95">
        <v>9.1300000000000008</v>
      </c>
      <c r="J4032" s="95">
        <v>6.08</v>
      </c>
      <c r="K4032" s="95">
        <v>3.91</v>
      </c>
      <c r="L4032" s="95">
        <v>-2.17</v>
      </c>
      <c r="M4032" s="95">
        <v>-0.74</v>
      </c>
      <c r="N4032" s="95">
        <v>1.24</v>
      </c>
      <c r="O4032" s="95"/>
      <c r="P4032" s="95">
        <v>-0.73</v>
      </c>
      <c r="Q4032" s="95"/>
      <c r="R4032" s="95">
        <v>15.22</v>
      </c>
      <c r="S4032" s="95">
        <v>5.4</v>
      </c>
      <c r="T4032" s="95">
        <v>23.67</v>
      </c>
      <c r="U4032" s="95">
        <v>0.35</v>
      </c>
      <c r="V4032" s="95">
        <v>0.65</v>
      </c>
      <c r="W4032" s="95">
        <v>0.59</v>
      </c>
      <c r="X4032" s="95">
        <v>7.41</v>
      </c>
      <c r="Y4032" s="95">
        <v>13.35</v>
      </c>
      <c r="Z4032" s="74" t="s">
        <v>1111</v>
      </c>
      <c r="AA4032" s="95">
        <v>7.82</v>
      </c>
      <c r="AB4032" s="95">
        <v>1.19</v>
      </c>
      <c r="AC4032" s="74" t="s">
        <v>1111</v>
      </c>
      <c r="AD4032" s="95">
        <v>156478372</v>
      </c>
    </row>
    <row r="4033" spans="1:30" x14ac:dyDescent="0.2">
      <c r="A4033" s="74" t="s">
        <v>5140</v>
      </c>
      <c r="B4033" s="95">
        <v>3.39</v>
      </c>
      <c r="C4033" s="95">
        <v>2.09</v>
      </c>
      <c r="D4033" s="95">
        <v>8.4499999999999993</v>
      </c>
      <c r="E4033" s="95">
        <v>0.5</v>
      </c>
      <c r="F4033" s="95">
        <v>0.03</v>
      </c>
      <c r="G4033" s="95">
        <v>80</v>
      </c>
      <c r="H4033" s="95">
        <v>0</v>
      </c>
      <c r="I4033" s="95">
        <v>15.94</v>
      </c>
      <c r="J4033" s="95"/>
      <c r="K4033" s="95"/>
      <c r="L4033" s="95"/>
      <c r="M4033" s="95">
        <v>-3.58</v>
      </c>
      <c r="N4033" s="95">
        <v>1.35</v>
      </c>
      <c r="O4033" s="95">
        <v>-0.04</v>
      </c>
      <c r="P4033" s="95">
        <v>-0.04</v>
      </c>
      <c r="Q4033" s="95">
        <v>0.24</v>
      </c>
      <c r="R4033" s="95">
        <v>5.93</v>
      </c>
      <c r="S4033" s="95">
        <v>0.36</v>
      </c>
      <c r="T4033" s="95"/>
      <c r="U4033" s="95">
        <v>0.06</v>
      </c>
      <c r="V4033" s="95">
        <v>0.94</v>
      </c>
      <c r="W4033" s="95">
        <v>0.02</v>
      </c>
      <c r="X4033" s="95">
        <v>-5.53</v>
      </c>
      <c r="Y4033" s="95"/>
      <c r="Z4033" s="74" t="s">
        <v>1111</v>
      </c>
      <c r="AA4033" s="95">
        <v>6.77</v>
      </c>
      <c r="AB4033" s="95">
        <v>0.4</v>
      </c>
      <c r="AC4033" s="74" t="s">
        <v>1111</v>
      </c>
      <c r="AD4033" s="95">
        <v>57786176283</v>
      </c>
    </row>
    <row r="4034" spans="1:30" x14ac:dyDescent="0.2">
      <c r="A4034" s="74" t="s">
        <v>5141</v>
      </c>
      <c r="B4034" s="95">
        <v>6.07</v>
      </c>
      <c r="C4034" s="95">
        <v>0.26</v>
      </c>
      <c r="D4034" s="95">
        <v>37.94</v>
      </c>
      <c r="E4034" s="95">
        <v>1.85</v>
      </c>
      <c r="F4034" s="95">
        <v>1.79</v>
      </c>
      <c r="G4034" s="95">
        <v>53.41</v>
      </c>
      <c r="H4034" s="95">
        <v>38.5</v>
      </c>
      <c r="I4034" s="95">
        <v>27.74</v>
      </c>
      <c r="J4034" s="95">
        <v>27.33</v>
      </c>
      <c r="K4034" s="95">
        <v>26.26</v>
      </c>
      <c r="L4034" s="95">
        <v>-1.08</v>
      </c>
      <c r="M4034" s="95">
        <v>-7.0000000000000007E-2</v>
      </c>
      <c r="N4034" s="95">
        <v>10.52</v>
      </c>
      <c r="O4034" s="95">
        <v>19.940000000000001</v>
      </c>
      <c r="P4034" s="95">
        <v>-1.99</v>
      </c>
      <c r="Q4034" s="95">
        <v>10.95</v>
      </c>
      <c r="R4034" s="95">
        <v>4.87</v>
      </c>
      <c r="S4034" s="95">
        <v>4.72</v>
      </c>
      <c r="T4034" s="95">
        <v>3.9</v>
      </c>
      <c r="U4034" s="95">
        <v>0.97</v>
      </c>
      <c r="V4034" s="95">
        <v>0.03</v>
      </c>
      <c r="W4034" s="95">
        <v>0.17</v>
      </c>
      <c r="X4034" s="95">
        <v>12.05</v>
      </c>
      <c r="Y4034" s="95"/>
      <c r="Z4034" s="74" t="s">
        <v>1111</v>
      </c>
      <c r="AA4034" s="95">
        <v>3.28</v>
      </c>
      <c r="AB4034" s="95">
        <v>0.16</v>
      </c>
      <c r="AC4034" s="74" t="s">
        <v>1111</v>
      </c>
      <c r="AD4034" s="95">
        <v>1161998310</v>
      </c>
    </row>
    <row r="4035" spans="1:30" x14ac:dyDescent="0.2">
      <c r="A4035" s="74" t="s">
        <v>5142</v>
      </c>
      <c r="B4035" s="95">
        <v>37.22</v>
      </c>
      <c r="C4035" s="95"/>
      <c r="D4035" s="95">
        <v>9.07</v>
      </c>
      <c r="E4035" s="95">
        <v>1.3</v>
      </c>
      <c r="F4035" s="95">
        <v>0.6</v>
      </c>
      <c r="G4035" s="95">
        <v>8.1999999999999993</v>
      </c>
      <c r="H4035" s="95">
        <v>4.24</v>
      </c>
      <c r="I4035" s="95">
        <v>3.78</v>
      </c>
      <c r="J4035" s="95">
        <v>8.08</v>
      </c>
      <c r="K4035" s="95">
        <v>7.04</v>
      </c>
      <c r="L4035" s="95">
        <v>-1.04</v>
      </c>
      <c r="M4035" s="95">
        <v>-0.17</v>
      </c>
      <c r="N4035" s="95">
        <v>0.34</v>
      </c>
      <c r="O4035" s="95">
        <v>1.62</v>
      </c>
      <c r="P4035" s="95">
        <v>-2.56</v>
      </c>
      <c r="Q4035" s="95">
        <v>1.93</v>
      </c>
      <c r="R4035" s="95">
        <v>14.36</v>
      </c>
      <c r="S4035" s="95">
        <v>6.6</v>
      </c>
      <c r="T4035" s="95">
        <v>11.4</v>
      </c>
      <c r="U4035" s="95">
        <v>0.46</v>
      </c>
      <c r="V4035" s="95">
        <v>0.54</v>
      </c>
      <c r="W4035" s="95">
        <v>1.75</v>
      </c>
      <c r="X4035" s="95">
        <v>1.77</v>
      </c>
      <c r="Y4035" s="95">
        <v>-18.02</v>
      </c>
      <c r="Z4035" s="74" t="s">
        <v>1111</v>
      </c>
      <c r="AA4035" s="95">
        <v>28.57</v>
      </c>
      <c r="AB4035" s="95">
        <v>4.0999999999999996</v>
      </c>
      <c r="AC4035" s="74" t="s">
        <v>1111</v>
      </c>
      <c r="AD4035" s="95">
        <v>2396104496</v>
      </c>
    </row>
    <row r="4036" spans="1:30" x14ac:dyDescent="0.2">
      <c r="A4036" s="74" t="s">
        <v>5143</v>
      </c>
      <c r="B4036" s="95">
        <v>2.35</v>
      </c>
      <c r="C4036" s="95"/>
      <c r="D4036" s="95">
        <v>-4.95</v>
      </c>
      <c r="E4036" s="95">
        <v>1.34</v>
      </c>
      <c r="F4036" s="95">
        <v>0.6</v>
      </c>
      <c r="G4036" s="95">
        <v>17.52</v>
      </c>
      <c r="H4036" s="95">
        <v>-18.11</v>
      </c>
      <c r="I4036" s="95">
        <v>-21.46</v>
      </c>
      <c r="J4036" s="95">
        <v>-5.86</v>
      </c>
      <c r="K4036" s="95">
        <v>-9.0399999999999991</v>
      </c>
      <c r="L4036" s="95">
        <v>-3.18</v>
      </c>
      <c r="M4036" s="95">
        <v>0.73</v>
      </c>
      <c r="N4036" s="95">
        <v>1.06</v>
      </c>
      <c r="O4036" s="95">
        <v>6.41</v>
      </c>
      <c r="P4036" s="95">
        <v>-1.46</v>
      </c>
      <c r="Q4036" s="95">
        <v>1.19</v>
      </c>
      <c r="R4036" s="95">
        <v>-27.09</v>
      </c>
      <c r="S4036" s="95">
        <v>-12.15</v>
      </c>
      <c r="T4036" s="95">
        <v>-13.19</v>
      </c>
      <c r="U4036" s="95">
        <v>0.45</v>
      </c>
      <c r="V4036" s="95">
        <v>0.55000000000000004</v>
      </c>
      <c r="W4036" s="95">
        <v>0.56999999999999995</v>
      </c>
      <c r="X4036" s="95">
        <v>-2.63</v>
      </c>
      <c r="Y4036" s="95"/>
      <c r="Z4036" s="74" t="s">
        <v>1111</v>
      </c>
      <c r="AA4036" s="95">
        <v>1.75</v>
      </c>
      <c r="AB4036" s="95">
        <v>-0.48</v>
      </c>
      <c r="AC4036" s="74" t="s">
        <v>1111</v>
      </c>
      <c r="AD4036" s="95">
        <v>90980485</v>
      </c>
    </row>
    <row r="4037" spans="1:30" x14ac:dyDescent="0.2">
      <c r="A4037" s="74" t="s">
        <v>5144</v>
      </c>
      <c r="B4037" s="95">
        <v>133.72</v>
      </c>
      <c r="C4037" s="95">
        <v>2.44</v>
      </c>
      <c r="D4037" s="95">
        <v>22.82</v>
      </c>
      <c r="E4037" s="95">
        <v>3.84</v>
      </c>
      <c r="F4037" s="95">
        <v>2.0699999999999998</v>
      </c>
      <c r="G4037" s="95">
        <v>71.790000000000006</v>
      </c>
      <c r="H4037" s="95">
        <v>22.18</v>
      </c>
      <c r="I4037" s="95">
        <v>21.4</v>
      </c>
      <c r="J4037" s="95">
        <v>22.02</v>
      </c>
      <c r="K4037" s="95">
        <v>22.48</v>
      </c>
      <c r="L4037" s="95">
        <v>0.46</v>
      </c>
      <c r="M4037" s="95">
        <v>0.08</v>
      </c>
      <c r="N4037" s="95">
        <v>4.88</v>
      </c>
      <c r="O4037" s="95">
        <v>114.83</v>
      </c>
      <c r="P4037" s="95">
        <v>-2.81</v>
      </c>
      <c r="Q4037" s="95">
        <v>1.07</v>
      </c>
      <c r="R4037" s="95">
        <v>16.809999999999999</v>
      </c>
      <c r="S4037" s="95">
        <v>9.09</v>
      </c>
      <c r="T4037" s="95">
        <v>9.16</v>
      </c>
      <c r="U4037" s="95">
        <v>0.54</v>
      </c>
      <c r="V4037" s="95">
        <v>0.46</v>
      </c>
      <c r="W4037" s="95">
        <v>0.42</v>
      </c>
      <c r="X4037" s="95">
        <v>7.69</v>
      </c>
      <c r="Y4037" s="95">
        <v>13.66</v>
      </c>
      <c r="Z4037" s="74" t="s">
        <v>1111</v>
      </c>
      <c r="AA4037" s="95">
        <v>34.85</v>
      </c>
      <c r="AB4037" s="95">
        <v>5.86</v>
      </c>
      <c r="AC4037" s="74" t="s">
        <v>1111</v>
      </c>
      <c r="AD4037" s="95">
        <v>157733349344.79999</v>
      </c>
    </row>
    <row r="4038" spans="1:30" x14ac:dyDescent="0.2">
      <c r="A4038" s="74" t="s">
        <v>5145</v>
      </c>
      <c r="B4038" s="95">
        <v>48.22</v>
      </c>
      <c r="C4038" s="95">
        <v>2.65</v>
      </c>
      <c r="D4038" s="95">
        <v>8.93</v>
      </c>
      <c r="E4038" s="95">
        <v>1.42</v>
      </c>
      <c r="F4038" s="95">
        <v>0.17</v>
      </c>
      <c r="G4038" s="95">
        <v>0</v>
      </c>
      <c r="H4038" s="95">
        <v>60.45</v>
      </c>
      <c r="I4038" s="95">
        <v>43.7</v>
      </c>
      <c r="J4038" s="95">
        <v>6.46</v>
      </c>
      <c r="K4038" s="95">
        <v>-0.7</v>
      </c>
      <c r="L4038" s="95">
        <v>-7.15</v>
      </c>
      <c r="M4038" s="95">
        <v>-1.58</v>
      </c>
      <c r="N4038" s="95">
        <v>3.9</v>
      </c>
      <c r="O4038" s="95"/>
      <c r="P4038" s="95">
        <v>-0.17</v>
      </c>
      <c r="Q4038" s="95"/>
      <c r="R4038" s="95">
        <v>15.94</v>
      </c>
      <c r="S4038" s="95">
        <v>1.89</v>
      </c>
      <c r="T4038" s="95">
        <v>15.39</v>
      </c>
      <c r="U4038" s="95">
        <v>0.12</v>
      </c>
      <c r="V4038" s="95">
        <v>0.88</v>
      </c>
      <c r="W4038" s="95">
        <v>0.04</v>
      </c>
      <c r="X4038" s="95">
        <v>20.38</v>
      </c>
      <c r="Y4038" s="95">
        <v>16.41</v>
      </c>
      <c r="Z4038" s="74" t="s">
        <v>1111</v>
      </c>
      <c r="AA4038" s="95">
        <v>33.89</v>
      </c>
      <c r="AB4038" s="95">
        <v>5.4</v>
      </c>
      <c r="AC4038" s="74" t="s">
        <v>1111</v>
      </c>
      <c r="AD4038" s="95">
        <v>2199767468</v>
      </c>
    </row>
    <row r="4039" spans="1:30" x14ac:dyDescent="0.2">
      <c r="A4039" s="74" t="s">
        <v>5146</v>
      </c>
      <c r="B4039" s="95">
        <v>24.24</v>
      </c>
      <c r="C4039" s="95"/>
      <c r="D4039" s="95">
        <v>14.06</v>
      </c>
      <c r="E4039" s="95">
        <v>0.61</v>
      </c>
      <c r="F4039" s="95">
        <v>0.34</v>
      </c>
      <c r="G4039" s="95">
        <v>61.12</v>
      </c>
      <c r="H4039" s="95">
        <v>17.02</v>
      </c>
      <c r="I4039" s="95">
        <v>7.56</v>
      </c>
      <c r="J4039" s="95">
        <v>6.24</v>
      </c>
      <c r="K4039" s="95">
        <v>6.06</v>
      </c>
      <c r="L4039" s="95">
        <v>-0.18</v>
      </c>
      <c r="M4039" s="95">
        <v>-0.02</v>
      </c>
      <c r="N4039" s="95">
        <v>1.06</v>
      </c>
      <c r="O4039" s="95">
        <v>1.43</v>
      </c>
      <c r="P4039" s="95">
        <v>-0.5</v>
      </c>
      <c r="Q4039" s="95">
        <v>4.01</v>
      </c>
      <c r="R4039" s="95">
        <v>4.3099999999999996</v>
      </c>
      <c r="S4039" s="95">
        <v>2.42</v>
      </c>
      <c r="T4039" s="95">
        <v>5.15</v>
      </c>
      <c r="U4039" s="95">
        <v>0.56000000000000005</v>
      </c>
      <c r="V4039" s="95">
        <v>0.44</v>
      </c>
      <c r="W4039" s="95">
        <v>0.32</v>
      </c>
      <c r="X4039" s="95">
        <v>0.42</v>
      </c>
      <c r="Y4039" s="95"/>
      <c r="Z4039" s="74" t="s">
        <v>1111</v>
      </c>
      <c r="AA4039" s="95">
        <v>39.97</v>
      </c>
      <c r="AB4039" s="95">
        <v>1.72</v>
      </c>
      <c r="AC4039" s="74" t="s">
        <v>1111</v>
      </c>
      <c r="AD4039" s="95">
        <v>2099869992</v>
      </c>
    </row>
    <row r="4040" spans="1:30" x14ac:dyDescent="0.2">
      <c r="A4040" s="74" t="s">
        <v>5147</v>
      </c>
      <c r="B4040" s="95">
        <v>39.54</v>
      </c>
      <c r="C4040" s="95"/>
      <c r="D4040" s="95">
        <v>-75.959999999999994</v>
      </c>
      <c r="E4040" s="95">
        <v>5.91</v>
      </c>
      <c r="F4040" s="95">
        <v>5.77</v>
      </c>
      <c r="G4040" s="95"/>
      <c r="H4040" s="95"/>
      <c r="I4040" s="95"/>
      <c r="J4040" s="95">
        <v>-75.959999999999994</v>
      </c>
      <c r="K4040" s="95">
        <v>-64.36</v>
      </c>
      <c r="L4040" s="95">
        <v>11.59</v>
      </c>
      <c r="M4040" s="95">
        <v>-0.9</v>
      </c>
      <c r="N4040" s="95"/>
      <c r="O4040" s="95">
        <v>6.44</v>
      </c>
      <c r="P4040" s="95">
        <v>-70.849999999999994</v>
      </c>
      <c r="Q4040" s="95">
        <v>39.82</v>
      </c>
      <c r="R4040" s="95">
        <v>-7.79</v>
      </c>
      <c r="S4040" s="95">
        <v>-7.6</v>
      </c>
      <c r="T4040" s="95">
        <v>-7.79</v>
      </c>
      <c r="U4040" s="95">
        <v>0.98</v>
      </c>
      <c r="V4040" s="95">
        <v>0.02</v>
      </c>
      <c r="W4040" s="95">
        <v>0</v>
      </c>
      <c r="X4040" s="95"/>
      <c r="Y4040" s="95"/>
      <c r="Z4040" s="74" t="s">
        <v>1111</v>
      </c>
      <c r="AA4040" s="95">
        <v>6.69</v>
      </c>
      <c r="AB4040" s="95">
        <v>-0.52</v>
      </c>
      <c r="AC4040" s="74" t="s">
        <v>1111</v>
      </c>
      <c r="AD4040" s="95">
        <v>1582264272</v>
      </c>
    </row>
    <row r="4041" spans="1:30" x14ac:dyDescent="0.2">
      <c r="A4041" s="74" t="s">
        <v>5148</v>
      </c>
      <c r="B4041" s="95">
        <v>21.54</v>
      </c>
      <c r="C4041" s="95"/>
      <c r="D4041" s="95">
        <v>-4.3</v>
      </c>
      <c r="E4041" s="95">
        <v>1.06</v>
      </c>
      <c r="F4041" s="95">
        <v>0.27</v>
      </c>
      <c r="G4041" s="95">
        <v>49.02</v>
      </c>
      <c r="H4041" s="95">
        <v>-17.579999999999998</v>
      </c>
      <c r="I4041" s="95">
        <v>-19.79</v>
      </c>
      <c r="J4041" s="95">
        <v>-4.84</v>
      </c>
      <c r="K4041" s="95">
        <v>-7.93</v>
      </c>
      <c r="L4041" s="95">
        <v>-3.09</v>
      </c>
      <c r="M4041" s="95">
        <v>0.68</v>
      </c>
      <c r="N4041" s="95">
        <v>0.85</v>
      </c>
      <c r="O4041" s="95">
        <v>3.23</v>
      </c>
      <c r="P4041" s="95">
        <v>-0.36</v>
      </c>
      <c r="Q4041" s="95">
        <v>1.55</v>
      </c>
      <c r="R4041" s="95">
        <v>-24.68</v>
      </c>
      <c r="S4041" s="95">
        <v>-6.36</v>
      </c>
      <c r="T4041" s="95">
        <v>-10.63</v>
      </c>
      <c r="U4041" s="95">
        <v>0.26</v>
      </c>
      <c r="V4041" s="95">
        <v>0.74</v>
      </c>
      <c r="W4041" s="95">
        <v>0.32</v>
      </c>
      <c r="X4041" s="95">
        <v>-3.31</v>
      </c>
      <c r="Y4041" s="95"/>
      <c r="Z4041" s="74" t="s">
        <v>1111</v>
      </c>
      <c r="AA4041" s="95">
        <v>20.28</v>
      </c>
      <c r="AB4041" s="95">
        <v>-5.01</v>
      </c>
      <c r="AC4041" s="74" t="s">
        <v>1111</v>
      </c>
      <c r="AD4041" s="95">
        <v>2335048008</v>
      </c>
    </row>
    <row r="4042" spans="1:30" x14ac:dyDescent="0.2">
      <c r="A4042" s="74" t="s">
        <v>5149</v>
      </c>
      <c r="B4042" s="95">
        <v>3.29</v>
      </c>
      <c r="C4042" s="95"/>
      <c r="D4042" s="95">
        <v>7.57</v>
      </c>
      <c r="E4042" s="95">
        <v>0.72</v>
      </c>
      <c r="F4042" s="95">
        <v>0.37</v>
      </c>
      <c r="G4042" s="95">
        <v>64.48</v>
      </c>
      <c r="H4042" s="95">
        <v>35.33</v>
      </c>
      <c r="I4042" s="95">
        <v>21.29</v>
      </c>
      <c r="J4042" s="95">
        <v>4.5599999999999996</v>
      </c>
      <c r="K4042" s="95">
        <v>8.34</v>
      </c>
      <c r="L4042" s="95">
        <v>3.78</v>
      </c>
      <c r="M4042" s="95">
        <v>0.6</v>
      </c>
      <c r="N4042" s="95">
        <v>1.61</v>
      </c>
      <c r="O4042" s="95">
        <v>3.86</v>
      </c>
      <c r="P4042" s="95">
        <v>-0.44</v>
      </c>
      <c r="Q4042" s="95">
        <v>2.5299999999999998</v>
      </c>
      <c r="R4042" s="95">
        <v>9.5399999999999991</v>
      </c>
      <c r="S4042" s="95">
        <v>4.91</v>
      </c>
      <c r="T4042" s="95">
        <v>8.76</v>
      </c>
      <c r="U4042" s="95">
        <v>0.51</v>
      </c>
      <c r="V4042" s="95">
        <v>0.49</v>
      </c>
      <c r="W4042" s="95">
        <v>0.23</v>
      </c>
      <c r="X4042" s="95">
        <v>9.25</v>
      </c>
      <c r="Y4042" s="95"/>
      <c r="Z4042" s="74" t="s">
        <v>1111</v>
      </c>
      <c r="AA4042" s="95">
        <v>4.5599999999999996</v>
      </c>
      <c r="AB4042" s="95">
        <v>0.43</v>
      </c>
      <c r="AC4042" s="74" t="s">
        <v>1111</v>
      </c>
      <c r="AD4042" s="95">
        <v>400198232</v>
      </c>
    </row>
    <row r="4043" spans="1:30" x14ac:dyDescent="0.2">
      <c r="A4043" s="74" t="s">
        <v>5150</v>
      </c>
      <c r="B4043" s="95">
        <v>24.8</v>
      </c>
      <c r="C4043" s="95"/>
      <c r="D4043" s="95">
        <v>-6.84</v>
      </c>
      <c r="E4043" s="95">
        <v>0.74</v>
      </c>
      <c r="F4043" s="95">
        <v>0.28000000000000003</v>
      </c>
      <c r="G4043" s="95">
        <v>42.28</v>
      </c>
      <c r="H4043" s="95">
        <v>-8.85</v>
      </c>
      <c r="I4043" s="95">
        <v>-35.92</v>
      </c>
      <c r="J4043" s="95">
        <v>-27.77</v>
      </c>
      <c r="K4043" s="95">
        <v>-49.73</v>
      </c>
      <c r="L4043" s="95">
        <v>-36.39</v>
      </c>
      <c r="M4043" s="95">
        <v>0.97</v>
      </c>
      <c r="N4043" s="95">
        <v>2.46</v>
      </c>
      <c r="O4043" s="95">
        <v>-10.6</v>
      </c>
      <c r="P4043" s="95">
        <v>-0.3</v>
      </c>
      <c r="Q4043" s="95">
        <v>0.71</v>
      </c>
      <c r="R4043" s="95">
        <v>-10.81</v>
      </c>
      <c r="S4043" s="95">
        <v>-4.1100000000000003</v>
      </c>
      <c r="T4043" s="95">
        <v>-1.26</v>
      </c>
      <c r="U4043" s="95">
        <v>0.38</v>
      </c>
      <c r="V4043" s="95">
        <v>0.62</v>
      </c>
      <c r="W4043" s="95">
        <v>0.11</v>
      </c>
      <c r="X4043" s="95">
        <v>3.92</v>
      </c>
      <c r="Y4043" s="95">
        <v>-15.44</v>
      </c>
      <c r="Z4043" s="74" t="s">
        <v>1111</v>
      </c>
      <c r="AA4043" s="95">
        <v>33.53</v>
      </c>
      <c r="AB4043" s="95">
        <v>-3.63</v>
      </c>
      <c r="AC4043" s="74" t="s">
        <v>1111</v>
      </c>
      <c r="AD4043" s="95">
        <v>695180745</v>
      </c>
    </row>
    <row r="4044" spans="1:30" x14ac:dyDescent="0.2">
      <c r="A4044" s="74" t="s">
        <v>5151</v>
      </c>
      <c r="B4044" s="95">
        <v>2</v>
      </c>
      <c r="C4044" s="95"/>
      <c r="D4044" s="95">
        <v>-3.38</v>
      </c>
      <c r="E4044" s="95">
        <v>3.06</v>
      </c>
      <c r="F4044" s="95">
        <v>1.4</v>
      </c>
      <c r="G4044" s="95">
        <v>95.02</v>
      </c>
      <c r="H4044" s="95">
        <v>-108</v>
      </c>
      <c r="I4044" s="95">
        <v>-115.66</v>
      </c>
      <c r="J4044" s="95">
        <v>-3.62</v>
      </c>
      <c r="K4044" s="95">
        <v>-2.39</v>
      </c>
      <c r="L4044" s="95">
        <v>1.23</v>
      </c>
      <c r="M4044" s="95">
        <v>-1.04</v>
      </c>
      <c r="N4044" s="95">
        <v>3.91</v>
      </c>
      <c r="O4044" s="95">
        <v>2.9</v>
      </c>
      <c r="P4044" s="95">
        <v>-5.08</v>
      </c>
      <c r="Q4044" s="95">
        <v>3</v>
      </c>
      <c r="R4044" s="95">
        <v>-90.47</v>
      </c>
      <c r="S4044" s="95">
        <v>-41.48</v>
      </c>
      <c r="T4044" s="95">
        <v>-60.41</v>
      </c>
      <c r="U4044" s="95">
        <v>0.46</v>
      </c>
      <c r="V4044" s="95">
        <v>0.54</v>
      </c>
      <c r="W4044" s="95">
        <v>0.36</v>
      </c>
      <c r="X4044" s="95"/>
      <c r="Y4044" s="95"/>
      <c r="Z4044" s="74" t="s">
        <v>1111</v>
      </c>
      <c r="AA4044" s="95">
        <v>0.65</v>
      </c>
      <c r="AB4044" s="95">
        <v>-0.59</v>
      </c>
      <c r="AC4044" s="74" t="s">
        <v>1111</v>
      </c>
      <c r="AD4044" s="95">
        <v>135658000</v>
      </c>
    </row>
    <row r="4045" spans="1:30" x14ac:dyDescent="0.2">
      <c r="A4045" s="74" t="s">
        <v>5152</v>
      </c>
      <c r="B4045" s="95">
        <v>37.71</v>
      </c>
      <c r="C4045" s="95">
        <v>1.03</v>
      </c>
      <c r="D4045" s="95">
        <v>18.739999999999998</v>
      </c>
      <c r="E4045" s="95">
        <v>1.71</v>
      </c>
      <c r="F4045" s="95">
        <v>0.22</v>
      </c>
      <c r="G4045" s="95">
        <v>0</v>
      </c>
      <c r="H4045" s="95">
        <v>44.05</v>
      </c>
      <c r="I4045" s="95">
        <v>33.549999999999997</v>
      </c>
      <c r="J4045" s="95">
        <v>14.28</v>
      </c>
      <c r="K4045" s="95">
        <v>-6.46</v>
      </c>
      <c r="L4045" s="95">
        <v>-20.73</v>
      </c>
      <c r="M4045" s="95">
        <v>-2.48</v>
      </c>
      <c r="N4045" s="95">
        <v>6.29</v>
      </c>
      <c r="O4045" s="95"/>
      <c r="P4045" s="95">
        <v>-0.22</v>
      </c>
      <c r="Q4045" s="95"/>
      <c r="R4045" s="95">
        <v>9.1</v>
      </c>
      <c r="S4045" s="95">
        <v>1.19</v>
      </c>
      <c r="T4045" s="95">
        <v>8.5500000000000007</v>
      </c>
      <c r="U4045" s="95">
        <v>0.13</v>
      </c>
      <c r="V4045" s="95">
        <v>0.87</v>
      </c>
      <c r="W4045" s="95">
        <v>0.04</v>
      </c>
      <c r="X4045" s="95">
        <v>18.53</v>
      </c>
      <c r="Y4045" s="95">
        <v>28.56</v>
      </c>
      <c r="Z4045" s="74" t="s">
        <v>1111</v>
      </c>
      <c r="AA4045" s="95">
        <v>22.12</v>
      </c>
      <c r="AB4045" s="95">
        <v>2.0099999999999998</v>
      </c>
      <c r="AC4045" s="74" t="s">
        <v>1111</v>
      </c>
      <c r="AD4045" s="95">
        <v>2200344561</v>
      </c>
    </row>
    <row r="4046" spans="1:30" x14ac:dyDescent="0.2">
      <c r="A4046" s="74" t="s">
        <v>5153</v>
      </c>
      <c r="B4046" s="95">
        <v>30.83</v>
      </c>
      <c r="C4046" s="95"/>
      <c r="D4046" s="95">
        <v>-3782.94</v>
      </c>
      <c r="E4046" s="95">
        <v>193.69</v>
      </c>
      <c r="F4046" s="95">
        <v>3.05</v>
      </c>
      <c r="G4046" s="95"/>
      <c r="H4046" s="95"/>
      <c r="I4046" s="95"/>
      <c r="J4046" s="95">
        <v>-1178.1400000000001</v>
      </c>
      <c r="K4046" s="95">
        <v>-1178.1300000000001</v>
      </c>
      <c r="L4046" s="95">
        <v>0.01</v>
      </c>
      <c r="M4046" s="95">
        <v>0</v>
      </c>
      <c r="N4046" s="95"/>
      <c r="O4046" s="95">
        <v>-939.31</v>
      </c>
      <c r="P4046" s="95">
        <v>-3.06</v>
      </c>
      <c r="Q4046" s="95">
        <v>0.16</v>
      </c>
      <c r="R4046" s="95">
        <v>-5.12</v>
      </c>
      <c r="S4046" s="95">
        <v>-0.08</v>
      </c>
      <c r="T4046" s="95">
        <v>-25.16</v>
      </c>
      <c r="U4046" s="95">
        <v>0.02</v>
      </c>
      <c r="V4046" s="95">
        <v>0.98</v>
      </c>
      <c r="W4046" s="95">
        <v>0</v>
      </c>
      <c r="X4046" s="95"/>
      <c r="Y4046" s="95"/>
      <c r="Z4046" s="74" t="s">
        <v>1111</v>
      </c>
      <c r="AA4046" s="95">
        <v>0.16</v>
      </c>
      <c r="AB4046" s="95">
        <v>-0.01</v>
      </c>
      <c r="AC4046" s="74" t="s">
        <v>1111</v>
      </c>
      <c r="AD4046" s="95">
        <v>968432021.65999997</v>
      </c>
    </row>
    <row r="4047" spans="1:30" x14ac:dyDescent="0.2">
      <c r="A4047" s="74" t="s">
        <v>5154</v>
      </c>
      <c r="B4047" s="95">
        <v>19.68</v>
      </c>
      <c r="C4047" s="95">
        <v>2.2400000000000002</v>
      </c>
      <c r="D4047" s="95">
        <v>6.74</v>
      </c>
      <c r="E4047" s="95">
        <v>0.95</v>
      </c>
      <c r="F4047" s="95">
        <v>0.1</v>
      </c>
      <c r="G4047" s="95">
        <v>0</v>
      </c>
      <c r="H4047" s="95">
        <v>34.46</v>
      </c>
      <c r="I4047" s="95">
        <v>26.89</v>
      </c>
      <c r="J4047" s="95">
        <v>5.26</v>
      </c>
      <c r="K4047" s="95">
        <v>-8.51</v>
      </c>
      <c r="L4047" s="95">
        <v>-13.77</v>
      </c>
      <c r="M4047" s="95">
        <v>-2.48</v>
      </c>
      <c r="N4047" s="95">
        <v>1.81</v>
      </c>
      <c r="O4047" s="95"/>
      <c r="P4047" s="95">
        <v>-0.1</v>
      </c>
      <c r="Q4047" s="95"/>
      <c r="R4047" s="95">
        <v>14.07</v>
      </c>
      <c r="S4047" s="95">
        <v>1.53</v>
      </c>
      <c r="T4047" s="95">
        <v>11.63</v>
      </c>
      <c r="U4047" s="95">
        <v>0.11</v>
      </c>
      <c r="V4047" s="95">
        <v>0.89</v>
      </c>
      <c r="W4047" s="95">
        <v>0.06</v>
      </c>
      <c r="X4047" s="95">
        <v>11.8</v>
      </c>
      <c r="Y4047" s="95">
        <v>17.53</v>
      </c>
      <c r="Z4047" s="74" t="s">
        <v>1111</v>
      </c>
      <c r="AA4047" s="95">
        <v>20.74</v>
      </c>
      <c r="AB4047" s="95">
        <v>2.92</v>
      </c>
      <c r="AC4047" s="74" t="s">
        <v>1111</v>
      </c>
      <c r="AD4047" s="95">
        <v>136899984</v>
      </c>
    </row>
    <row r="4048" spans="1:30" x14ac:dyDescent="0.2">
      <c r="A4048" s="74" t="s">
        <v>5155</v>
      </c>
      <c r="B4048" s="95">
        <v>8.8699999999999992</v>
      </c>
      <c r="C4048" s="95"/>
      <c r="D4048" s="95">
        <v>171.49</v>
      </c>
      <c r="E4048" s="95">
        <v>51</v>
      </c>
      <c r="F4048" s="95">
        <v>1.1000000000000001</v>
      </c>
      <c r="G4048" s="95"/>
      <c r="H4048" s="95"/>
      <c r="I4048" s="95"/>
      <c r="J4048" s="95">
        <v>172.19</v>
      </c>
      <c r="K4048" s="95">
        <v>171.63</v>
      </c>
      <c r="L4048" s="95">
        <v>-0.56000000000000005</v>
      </c>
      <c r="M4048" s="95">
        <v>-0.17</v>
      </c>
      <c r="N4048" s="95"/>
      <c r="O4048" s="95">
        <v>-108.89</v>
      </c>
      <c r="P4048" s="95">
        <v>-1.1100000000000001</v>
      </c>
      <c r="Q4048" s="95">
        <v>0.32</v>
      </c>
      <c r="R4048" s="95">
        <v>29.74</v>
      </c>
      <c r="S4048" s="95">
        <v>0.64</v>
      </c>
      <c r="T4048" s="95">
        <v>29.62</v>
      </c>
      <c r="U4048" s="95">
        <v>0.02</v>
      </c>
      <c r="V4048" s="95">
        <v>0.13</v>
      </c>
      <c r="W4048" s="95">
        <v>0</v>
      </c>
      <c r="X4048" s="95"/>
      <c r="Y4048" s="95"/>
      <c r="Z4048" s="74" t="s">
        <v>1111</v>
      </c>
      <c r="AA4048" s="95">
        <v>0.17</v>
      </c>
      <c r="AB4048" s="95">
        <v>0.05</v>
      </c>
      <c r="AC4048" s="74" t="s">
        <v>1111</v>
      </c>
      <c r="AD4048" s="95">
        <v>255012500</v>
      </c>
    </row>
    <row r="4049" spans="1:30" x14ac:dyDescent="0.2">
      <c r="A4049" s="74" t="s">
        <v>5156</v>
      </c>
      <c r="B4049" s="95">
        <v>27.48</v>
      </c>
      <c r="C4049" s="95">
        <v>2.91</v>
      </c>
      <c r="D4049" s="95">
        <v>14.62</v>
      </c>
      <c r="E4049" s="95">
        <v>-1.29</v>
      </c>
      <c r="F4049" s="95">
        <v>0.16</v>
      </c>
      <c r="G4049" s="95">
        <v>100</v>
      </c>
      <c r="H4049" s="95">
        <v>12.4</v>
      </c>
      <c r="I4049" s="95">
        <v>2.2999999999999998</v>
      </c>
      <c r="J4049" s="95">
        <v>2.71</v>
      </c>
      <c r="K4049" s="95">
        <v>17.89</v>
      </c>
      <c r="L4049" s="95">
        <v>15.18</v>
      </c>
      <c r="M4049" s="95"/>
      <c r="N4049" s="95">
        <v>0.34</v>
      </c>
      <c r="O4049" s="95">
        <v>1.26</v>
      </c>
      <c r="P4049" s="95">
        <v>-0.21</v>
      </c>
      <c r="Q4049" s="95">
        <v>2.4500000000000002</v>
      </c>
      <c r="R4049" s="95">
        <v>-8.8000000000000007</v>
      </c>
      <c r="S4049" s="95">
        <v>1.1100000000000001</v>
      </c>
      <c r="T4049" s="95">
        <v>6.16</v>
      </c>
      <c r="U4049" s="95">
        <v>-0.13</v>
      </c>
      <c r="V4049" s="95">
        <v>1.1100000000000001</v>
      </c>
      <c r="W4049" s="95">
        <v>0.48</v>
      </c>
      <c r="X4049" s="95">
        <v>21.78</v>
      </c>
      <c r="Y4049" s="95"/>
      <c r="Z4049" s="74" t="s">
        <v>1111</v>
      </c>
      <c r="AA4049" s="95">
        <v>-21.35</v>
      </c>
      <c r="AB4049" s="95">
        <v>1.88</v>
      </c>
      <c r="AC4049" s="74" t="s">
        <v>1111</v>
      </c>
      <c r="AD4049" s="95">
        <v>2075792484</v>
      </c>
    </row>
    <row r="4050" spans="1:30" x14ac:dyDescent="0.2">
      <c r="A4050" s="74" t="s">
        <v>5157</v>
      </c>
      <c r="B4050" s="95">
        <v>18.829999999999998</v>
      </c>
      <c r="C4050" s="95"/>
      <c r="D4050" s="95">
        <v>8.8699999999999992</v>
      </c>
      <c r="E4050" s="95">
        <v>7.58</v>
      </c>
      <c r="F4050" s="95">
        <v>0.75</v>
      </c>
      <c r="G4050" s="95">
        <v>50.41</v>
      </c>
      <c r="H4050" s="95">
        <v>10.8</v>
      </c>
      <c r="I4050" s="95">
        <v>6.19</v>
      </c>
      <c r="J4050" s="95">
        <v>5.09</v>
      </c>
      <c r="K4050" s="95">
        <v>7.43</v>
      </c>
      <c r="L4050" s="95">
        <v>2.35</v>
      </c>
      <c r="M4050" s="95">
        <v>3.5</v>
      </c>
      <c r="N4050" s="95">
        <v>0.55000000000000004</v>
      </c>
      <c r="O4050" s="95">
        <v>2.96</v>
      </c>
      <c r="P4050" s="95">
        <v>-1.45</v>
      </c>
      <c r="Q4050" s="95">
        <v>2.08</v>
      </c>
      <c r="R4050" s="95">
        <v>85.44</v>
      </c>
      <c r="S4050" s="95">
        <v>8.42</v>
      </c>
      <c r="T4050" s="95">
        <v>20.04</v>
      </c>
      <c r="U4050" s="95">
        <v>0.1</v>
      </c>
      <c r="V4050" s="95">
        <v>0.9</v>
      </c>
      <c r="W4050" s="95">
        <v>1.36</v>
      </c>
      <c r="X4050" s="95">
        <v>-0.4</v>
      </c>
      <c r="Y4050" s="95">
        <v>1.47</v>
      </c>
      <c r="Z4050" s="74" t="s">
        <v>1111</v>
      </c>
      <c r="AA4050" s="95">
        <v>2.48</v>
      </c>
      <c r="AB4050" s="95">
        <v>2.12</v>
      </c>
      <c r="AC4050" s="74" t="s">
        <v>1111</v>
      </c>
      <c r="AD4050" s="95">
        <v>2128658063</v>
      </c>
    </row>
    <row r="4051" spans="1:30" x14ac:dyDescent="0.2">
      <c r="A4051" s="74" t="s">
        <v>5158</v>
      </c>
      <c r="B4051" s="95">
        <v>20.38</v>
      </c>
      <c r="C4051" s="95">
        <v>14.48</v>
      </c>
      <c r="D4051" s="95">
        <v>48.83</v>
      </c>
      <c r="E4051" s="95">
        <v>1.26</v>
      </c>
      <c r="F4051" s="95">
        <v>0.61</v>
      </c>
      <c r="G4051" s="95">
        <v>43.16</v>
      </c>
      <c r="H4051" s="95">
        <v>14.87</v>
      </c>
      <c r="I4051" s="95">
        <v>5.82</v>
      </c>
      <c r="J4051" s="95">
        <v>19.12</v>
      </c>
      <c r="K4051" s="95">
        <v>26.32</v>
      </c>
      <c r="L4051" s="95">
        <v>7.2</v>
      </c>
      <c r="M4051" s="95">
        <v>0.47</v>
      </c>
      <c r="N4051" s="95">
        <v>2.84</v>
      </c>
      <c r="O4051" s="95">
        <v>69.87</v>
      </c>
      <c r="P4051" s="95">
        <v>-0.68</v>
      </c>
      <c r="Q4051" s="95">
        <v>1.1000000000000001</v>
      </c>
      <c r="R4051" s="95">
        <v>2.58</v>
      </c>
      <c r="S4051" s="95">
        <v>1.26</v>
      </c>
      <c r="T4051" s="95">
        <v>4.12</v>
      </c>
      <c r="U4051" s="95">
        <v>0.49</v>
      </c>
      <c r="V4051" s="95">
        <v>0.51</v>
      </c>
      <c r="W4051" s="95">
        <v>0.22</v>
      </c>
      <c r="X4051" s="95">
        <v>24.23</v>
      </c>
      <c r="Y4051" s="95"/>
      <c r="Z4051" s="74" t="s">
        <v>1111</v>
      </c>
      <c r="AA4051" s="95">
        <v>16.170000000000002</v>
      </c>
      <c r="AB4051" s="95">
        <v>0.42</v>
      </c>
      <c r="AC4051" s="74" t="s">
        <v>1111</v>
      </c>
      <c r="AD4051" s="95">
        <v>2083645086</v>
      </c>
    </row>
    <row r="4052" spans="1:30" x14ac:dyDescent="0.2">
      <c r="A4052" s="74" t="s">
        <v>5159</v>
      </c>
      <c r="B4052" s="95">
        <v>25.39</v>
      </c>
      <c r="C4052" s="95">
        <v>4.09</v>
      </c>
      <c r="D4052" s="95">
        <v>60.84</v>
      </c>
      <c r="E4052" s="95">
        <v>1.57</v>
      </c>
      <c r="F4052" s="95">
        <v>0.76</v>
      </c>
      <c r="G4052" s="95">
        <v>43.16</v>
      </c>
      <c r="H4052" s="95">
        <v>14.87</v>
      </c>
      <c r="I4052" s="95">
        <v>5.82</v>
      </c>
      <c r="J4052" s="95">
        <v>23.82</v>
      </c>
      <c r="K4052" s="95">
        <v>26.32</v>
      </c>
      <c r="L4052" s="95">
        <v>7.2</v>
      </c>
      <c r="M4052" s="95">
        <v>0.47</v>
      </c>
      <c r="N4052" s="95">
        <v>3.54</v>
      </c>
      <c r="O4052" s="95">
        <v>87.05</v>
      </c>
      <c r="P4052" s="95">
        <v>-0.85</v>
      </c>
      <c r="Q4052" s="95">
        <v>1.1000000000000001</v>
      </c>
      <c r="R4052" s="95">
        <v>2.58</v>
      </c>
      <c r="S4052" s="95">
        <v>1.26</v>
      </c>
      <c r="T4052" s="95">
        <v>4.12</v>
      </c>
      <c r="U4052" s="95">
        <v>0.49</v>
      </c>
      <c r="V4052" s="95">
        <v>0.51</v>
      </c>
      <c r="W4052" s="95">
        <v>0.22</v>
      </c>
      <c r="X4052" s="95">
        <v>24.23</v>
      </c>
      <c r="Y4052" s="95"/>
      <c r="Z4052" s="74" t="s">
        <v>1111</v>
      </c>
      <c r="AA4052" s="95">
        <v>16.170000000000002</v>
      </c>
      <c r="AB4052" s="95">
        <v>0.42</v>
      </c>
      <c r="AC4052" s="74" t="s">
        <v>1111</v>
      </c>
      <c r="AD4052" s="95">
        <v>2083645086</v>
      </c>
    </row>
    <row r="4053" spans="1:30" x14ac:dyDescent="0.2">
      <c r="A4053" s="74" t="s">
        <v>5160</v>
      </c>
      <c r="B4053" s="95">
        <v>314.17</v>
      </c>
      <c r="C4053" s="95">
        <v>0.71</v>
      </c>
      <c r="D4053" s="95">
        <v>24.09</v>
      </c>
      <c r="E4053" s="95">
        <v>2.78</v>
      </c>
      <c r="F4053" s="95">
        <v>0.2</v>
      </c>
      <c r="G4053" s="95">
        <v>84.75</v>
      </c>
      <c r="H4053" s="95">
        <v>0</v>
      </c>
      <c r="I4053" s="95">
        <v>36.200000000000003</v>
      </c>
      <c r="J4053" s="95"/>
      <c r="K4053" s="95"/>
      <c r="L4053" s="95"/>
      <c r="M4053" s="95">
        <v>-3.16</v>
      </c>
      <c r="N4053" s="95">
        <v>8.7200000000000006</v>
      </c>
      <c r="O4053" s="95">
        <v>-2.88</v>
      </c>
      <c r="P4053" s="95">
        <v>-1.1200000000000001</v>
      </c>
      <c r="Q4053" s="95">
        <v>0.92</v>
      </c>
      <c r="R4053" s="95">
        <v>11.55</v>
      </c>
      <c r="S4053" s="95">
        <v>0.82</v>
      </c>
      <c r="T4053" s="95"/>
      <c r="U4053" s="95">
        <v>7.0000000000000007E-2</v>
      </c>
      <c r="V4053" s="95">
        <v>0.93</v>
      </c>
      <c r="W4053" s="95">
        <v>0.02</v>
      </c>
      <c r="X4053" s="95">
        <v>11.9</v>
      </c>
      <c r="Y4053" s="95">
        <v>7.21</v>
      </c>
      <c r="Z4053" s="74" t="s">
        <v>1111</v>
      </c>
      <c r="AA4053" s="95">
        <v>112.89</v>
      </c>
      <c r="AB4053" s="95">
        <v>13.04</v>
      </c>
      <c r="AC4053" s="74" t="s">
        <v>1111</v>
      </c>
      <c r="AD4053" s="95">
        <v>19048881108</v>
      </c>
    </row>
    <row r="4054" spans="1:30" x14ac:dyDescent="0.2">
      <c r="A4054" s="74" t="s">
        <v>5161</v>
      </c>
      <c r="B4054" s="95">
        <v>25.09</v>
      </c>
      <c r="C4054" s="95">
        <v>5.17</v>
      </c>
      <c r="D4054" s="95">
        <v>1.92</v>
      </c>
      <c r="E4054" s="95">
        <v>0.22</v>
      </c>
      <c r="F4054" s="95">
        <v>0.02</v>
      </c>
      <c r="G4054" s="95">
        <v>84.75</v>
      </c>
      <c r="H4054" s="95">
        <v>0</v>
      </c>
      <c r="I4054" s="95">
        <v>36.200000000000003</v>
      </c>
      <c r="J4054" s="95"/>
      <c r="K4054" s="95"/>
      <c r="L4054" s="95"/>
      <c r="M4054" s="95">
        <v>-3.16</v>
      </c>
      <c r="N4054" s="95">
        <v>0.7</v>
      </c>
      <c r="O4054" s="95">
        <v>-0.23</v>
      </c>
      <c r="P4054" s="95">
        <v>-0.09</v>
      </c>
      <c r="Q4054" s="95">
        <v>0.92</v>
      </c>
      <c r="R4054" s="95">
        <v>11.55</v>
      </c>
      <c r="S4054" s="95">
        <v>0.82</v>
      </c>
      <c r="T4054" s="95"/>
      <c r="U4054" s="95">
        <v>7.0000000000000007E-2</v>
      </c>
      <c r="V4054" s="95">
        <v>0.93</v>
      </c>
      <c r="W4054" s="95">
        <v>0.02</v>
      </c>
      <c r="X4054" s="95">
        <v>11.9</v>
      </c>
      <c r="Y4054" s="95">
        <v>7.21</v>
      </c>
      <c r="Z4054" s="74" t="s">
        <v>1111</v>
      </c>
      <c r="AA4054" s="95">
        <v>112.89</v>
      </c>
      <c r="AB4054" s="95">
        <v>13.04</v>
      </c>
      <c r="AC4054" s="74" t="s">
        <v>1111</v>
      </c>
      <c r="AD4054" s="95">
        <v>19048881108</v>
      </c>
    </row>
    <row r="4055" spans="1:30" x14ac:dyDescent="0.2">
      <c r="A4055" s="74" t="s">
        <v>5162</v>
      </c>
      <c r="B4055" s="95">
        <v>20.52</v>
      </c>
      <c r="C4055" s="95"/>
      <c r="D4055" s="95">
        <v>-18.309999999999999</v>
      </c>
      <c r="E4055" s="95">
        <v>3.72</v>
      </c>
      <c r="F4055" s="95">
        <v>0.48</v>
      </c>
      <c r="G4055" s="95">
        <v>85.25</v>
      </c>
      <c r="H4055" s="95">
        <v>3.55</v>
      </c>
      <c r="I4055" s="95">
        <v>-5.87</v>
      </c>
      <c r="J4055" s="95">
        <v>30.32</v>
      </c>
      <c r="K4055" s="95">
        <v>74.760000000000005</v>
      </c>
      <c r="L4055" s="95">
        <v>44.44</v>
      </c>
      <c r="M4055" s="95">
        <v>5.46</v>
      </c>
      <c r="N4055" s="95">
        <v>1.08</v>
      </c>
      <c r="O4055" s="95">
        <v>-2.6</v>
      </c>
      <c r="P4055" s="95">
        <v>-0.51</v>
      </c>
      <c r="Q4055" s="95">
        <v>0.28000000000000003</v>
      </c>
      <c r="R4055" s="95">
        <v>-20.34</v>
      </c>
      <c r="S4055" s="95">
        <v>-2.6</v>
      </c>
      <c r="T4055" s="95">
        <v>1.88</v>
      </c>
      <c r="U4055" s="95">
        <v>0.13</v>
      </c>
      <c r="V4055" s="95">
        <v>0.87</v>
      </c>
      <c r="W4055" s="95">
        <v>0.44</v>
      </c>
      <c r="X4055" s="95">
        <v>-6.35</v>
      </c>
      <c r="Y4055" s="95"/>
      <c r="Z4055" s="74" t="s">
        <v>1111</v>
      </c>
      <c r="AA4055" s="95">
        <v>5.51</v>
      </c>
      <c r="AB4055" s="95">
        <v>-1.1200000000000001</v>
      </c>
      <c r="AC4055" s="74" t="s">
        <v>1111</v>
      </c>
      <c r="AD4055" s="95">
        <v>332600472</v>
      </c>
    </row>
    <row r="4056" spans="1:30" x14ac:dyDescent="0.2">
      <c r="A4056" s="74" t="s">
        <v>5163</v>
      </c>
      <c r="B4056" s="95">
        <v>48.33</v>
      </c>
      <c r="C4056" s="95">
        <v>8.1300000000000008</v>
      </c>
      <c r="D4056" s="95">
        <v>17.170000000000002</v>
      </c>
      <c r="E4056" s="95">
        <v>101.21</v>
      </c>
      <c r="F4056" s="95">
        <v>80.44</v>
      </c>
      <c r="G4056" s="95">
        <v>100</v>
      </c>
      <c r="H4056" s="95">
        <v>93.19</v>
      </c>
      <c r="I4056" s="95">
        <v>93.19</v>
      </c>
      <c r="J4056" s="95">
        <v>17.170000000000002</v>
      </c>
      <c r="K4056" s="95">
        <v>16.96</v>
      </c>
      <c r="L4056" s="95">
        <v>-0.21</v>
      </c>
      <c r="M4056" s="95">
        <v>-1.24</v>
      </c>
      <c r="N4056" s="95">
        <v>16</v>
      </c>
      <c r="O4056" s="95">
        <v>103.32</v>
      </c>
      <c r="P4056" s="95">
        <v>-4962.1000000000004</v>
      </c>
      <c r="Q4056" s="95">
        <v>4.79</v>
      </c>
      <c r="R4056" s="95">
        <v>589.51</v>
      </c>
      <c r="S4056" s="95">
        <v>468.52</v>
      </c>
      <c r="T4056" s="95">
        <v>589.51</v>
      </c>
      <c r="U4056" s="95">
        <v>0.79</v>
      </c>
      <c r="V4056" s="95">
        <v>0.21</v>
      </c>
      <c r="W4056" s="95">
        <v>5.03</v>
      </c>
      <c r="X4056" s="95">
        <v>-5.57</v>
      </c>
      <c r="Y4056" s="95">
        <v>-6.24</v>
      </c>
      <c r="Z4056" s="74" t="s">
        <v>1111</v>
      </c>
      <c r="AA4056" s="95">
        <v>0.48</v>
      </c>
      <c r="AB4056" s="95">
        <v>2.82</v>
      </c>
      <c r="AC4056" s="74" t="s">
        <v>1111</v>
      </c>
      <c r="AD4056" s="95">
        <v>704617569</v>
      </c>
    </row>
    <row r="4057" spans="1:30" x14ac:dyDescent="0.2">
      <c r="A4057" s="74" t="s">
        <v>5164</v>
      </c>
      <c r="B4057" s="95">
        <v>6.52</v>
      </c>
      <c r="C4057" s="95">
        <v>3.68</v>
      </c>
      <c r="D4057" s="95">
        <v>8.85</v>
      </c>
      <c r="E4057" s="95">
        <v>0.98</v>
      </c>
      <c r="F4057" s="95">
        <v>0.46</v>
      </c>
      <c r="G4057" s="95">
        <v>35.049999999999997</v>
      </c>
      <c r="H4057" s="95">
        <v>23.12</v>
      </c>
      <c r="I4057" s="95">
        <v>14.66</v>
      </c>
      <c r="J4057" s="95">
        <v>5.61</v>
      </c>
      <c r="K4057" s="95">
        <v>8.0399999999999991</v>
      </c>
      <c r="L4057" s="95">
        <v>2.4300000000000002</v>
      </c>
      <c r="M4057" s="95">
        <v>0.43</v>
      </c>
      <c r="N4057" s="95">
        <v>1.3</v>
      </c>
      <c r="O4057" s="95">
        <v>-87.11</v>
      </c>
      <c r="P4057" s="95">
        <v>-0.52</v>
      </c>
      <c r="Q4057" s="95">
        <v>0.95</v>
      </c>
      <c r="R4057" s="95">
        <v>11.1</v>
      </c>
      <c r="S4057" s="95">
        <v>5.24</v>
      </c>
      <c r="T4057" s="95">
        <v>8</v>
      </c>
      <c r="U4057" s="95">
        <v>0.47</v>
      </c>
      <c r="V4057" s="95">
        <v>0.53</v>
      </c>
      <c r="W4057" s="95">
        <v>0.36</v>
      </c>
      <c r="X4057" s="95">
        <v>-0.85</v>
      </c>
      <c r="Y4057" s="95">
        <v>2.74</v>
      </c>
      <c r="Z4057" s="74" t="s">
        <v>1111</v>
      </c>
      <c r="AA4057" s="95">
        <v>6.64</v>
      </c>
      <c r="AB4057" s="95">
        <v>0.74</v>
      </c>
      <c r="AC4057" s="74" t="s">
        <v>1111</v>
      </c>
      <c r="AD4057" s="95">
        <v>4456484548</v>
      </c>
    </row>
    <row r="4058" spans="1:30" x14ac:dyDescent="0.2">
      <c r="A4058" s="74" t="s">
        <v>5165</v>
      </c>
      <c r="B4058" s="95">
        <v>43.23</v>
      </c>
      <c r="C4058" s="95">
        <v>3.17</v>
      </c>
      <c r="D4058" s="95">
        <v>12.21</v>
      </c>
      <c r="E4058" s="95">
        <v>1.59</v>
      </c>
      <c r="F4058" s="95">
        <v>0.2</v>
      </c>
      <c r="G4058" s="95">
        <v>0</v>
      </c>
      <c r="H4058" s="95">
        <v>56.17</v>
      </c>
      <c r="I4058" s="95">
        <v>42.91</v>
      </c>
      <c r="J4058" s="95">
        <v>9.33</v>
      </c>
      <c r="K4058" s="95">
        <v>-5.99</v>
      </c>
      <c r="L4058" s="95">
        <v>-15.32</v>
      </c>
      <c r="M4058" s="95">
        <v>-2.61</v>
      </c>
      <c r="N4058" s="95">
        <v>5.24</v>
      </c>
      <c r="O4058" s="95"/>
      <c r="P4058" s="95">
        <v>-0.2</v>
      </c>
      <c r="Q4058" s="95"/>
      <c r="R4058" s="95">
        <v>13.02</v>
      </c>
      <c r="S4058" s="95">
        <v>1.6</v>
      </c>
      <c r="T4058" s="95">
        <v>8.52</v>
      </c>
      <c r="U4058" s="95">
        <v>0.12</v>
      </c>
      <c r="V4058" s="95">
        <v>0.88</v>
      </c>
      <c r="W4058" s="95">
        <v>0.04</v>
      </c>
      <c r="X4058" s="95">
        <v>7.91</v>
      </c>
      <c r="Y4058" s="95">
        <v>13.3</v>
      </c>
      <c r="Z4058" s="74" t="s">
        <v>1111</v>
      </c>
      <c r="AA4058" s="95">
        <v>27.2</v>
      </c>
      <c r="AB4058" s="95">
        <v>3.54</v>
      </c>
      <c r="AC4058" s="74" t="s">
        <v>1111</v>
      </c>
      <c r="AD4058" s="95">
        <v>1395295803</v>
      </c>
    </row>
    <row r="4059" spans="1:30" x14ac:dyDescent="0.2">
      <c r="A4059" s="74" t="s">
        <v>5166</v>
      </c>
      <c r="B4059" s="95">
        <v>5.98</v>
      </c>
      <c r="C4059" s="95"/>
      <c r="D4059" s="95">
        <v>82.86</v>
      </c>
      <c r="E4059" s="95">
        <v>0.9</v>
      </c>
      <c r="F4059" s="95">
        <v>0.1</v>
      </c>
      <c r="G4059" s="95">
        <v>0</v>
      </c>
      <c r="H4059" s="95">
        <v>9.6999999999999993</v>
      </c>
      <c r="I4059" s="95">
        <v>2.82</v>
      </c>
      <c r="J4059" s="95">
        <v>24.14</v>
      </c>
      <c r="K4059" s="95">
        <v>-18.34</v>
      </c>
      <c r="L4059" s="95">
        <v>-42.48</v>
      </c>
      <c r="M4059" s="95">
        <v>-1.58</v>
      </c>
      <c r="N4059" s="95">
        <v>2.34</v>
      </c>
      <c r="O4059" s="95"/>
      <c r="P4059" s="95">
        <v>-0.1</v>
      </c>
      <c r="Q4059" s="95"/>
      <c r="R4059" s="95">
        <v>1.08</v>
      </c>
      <c r="S4059" s="95">
        <v>0.12</v>
      </c>
      <c r="T4059" s="95">
        <v>1.76</v>
      </c>
      <c r="U4059" s="95">
        <v>0.11</v>
      </c>
      <c r="V4059" s="95">
        <v>0.89</v>
      </c>
      <c r="W4059" s="95">
        <v>0.04</v>
      </c>
      <c r="X4059" s="95">
        <v>15.94</v>
      </c>
      <c r="Y4059" s="95"/>
      <c r="Z4059" s="74" t="s">
        <v>1111</v>
      </c>
      <c r="AA4059" s="95">
        <v>6.67</v>
      </c>
      <c r="AB4059" s="95">
        <v>7.0000000000000007E-2</v>
      </c>
      <c r="AC4059" s="74" t="s">
        <v>1111</v>
      </c>
      <c r="AD4059" s="95">
        <v>301685618</v>
      </c>
    </row>
    <row r="4060" spans="1:30" x14ac:dyDescent="0.2">
      <c r="A4060" s="74" t="s">
        <v>5167</v>
      </c>
      <c r="B4060" s="95">
        <v>4.6100000000000003</v>
      </c>
      <c r="C4060" s="95"/>
      <c r="D4060" s="95">
        <v>-2.04</v>
      </c>
      <c r="E4060" s="95">
        <v>0.49</v>
      </c>
      <c r="F4060" s="95">
        <v>0.46</v>
      </c>
      <c r="G4060" s="95"/>
      <c r="H4060" s="95"/>
      <c r="I4060" s="95"/>
      <c r="J4060" s="95">
        <v>-2.04</v>
      </c>
      <c r="K4060" s="95">
        <v>1.76</v>
      </c>
      <c r="L4060" s="95">
        <v>3.8</v>
      </c>
      <c r="M4060" s="95">
        <v>-0.91</v>
      </c>
      <c r="N4060" s="95"/>
      <c r="O4060" s="95">
        <v>0.56000000000000005</v>
      </c>
      <c r="P4060" s="95">
        <v>-3.43</v>
      </c>
      <c r="Q4060" s="95">
        <v>19.899999999999999</v>
      </c>
      <c r="R4060" s="95">
        <v>-23.82</v>
      </c>
      <c r="S4060" s="95">
        <v>-22.44</v>
      </c>
      <c r="T4060" s="95">
        <v>-23.82</v>
      </c>
      <c r="U4060" s="95">
        <v>0.94</v>
      </c>
      <c r="V4060" s="95">
        <v>0.06</v>
      </c>
      <c r="W4060" s="95">
        <v>0</v>
      </c>
      <c r="X4060" s="95"/>
      <c r="Y4060" s="95"/>
      <c r="Z4060" s="74" t="s">
        <v>1111</v>
      </c>
      <c r="AA4060" s="95">
        <v>9.4700000000000006</v>
      </c>
      <c r="AB4060" s="95">
        <v>-2.2599999999999998</v>
      </c>
      <c r="AC4060" s="74" t="s">
        <v>1111</v>
      </c>
      <c r="AD4060" s="95">
        <v>161700821</v>
      </c>
    </row>
    <row r="4061" spans="1:30" x14ac:dyDescent="0.2">
      <c r="A4061" s="74" t="s">
        <v>5168</v>
      </c>
      <c r="B4061" s="95">
        <v>98.1</v>
      </c>
      <c r="C4061" s="95">
        <v>1.88</v>
      </c>
      <c r="D4061" s="95">
        <v>40.700000000000003</v>
      </c>
      <c r="E4061" s="95">
        <v>-16.920000000000002</v>
      </c>
      <c r="F4061" s="95">
        <v>3.9</v>
      </c>
      <c r="G4061" s="95">
        <v>69.67</v>
      </c>
      <c r="H4061" s="95">
        <v>14.85</v>
      </c>
      <c r="I4061" s="95">
        <v>10.43</v>
      </c>
      <c r="J4061" s="95">
        <v>28.59</v>
      </c>
      <c r="K4061" s="95">
        <v>31</v>
      </c>
      <c r="L4061" s="95">
        <v>2.41</v>
      </c>
      <c r="M4061" s="95"/>
      <c r="N4061" s="95">
        <v>4.24</v>
      </c>
      <c r="O4061" s="95">
        <v>872.47</v>
      </c>
      <c r="P4061" s="95">
        <v>-5.34</v>
      </c>
      <c r="Q4061" s="95">
        <v>1.02</v>
      </c>
      <c r="R4061" s="95">
        <v>-41.58</v>
      </c>
      <c r="S4061" s="95">
        <v>9.59</v>
      </c>
      <c r="T4061" s="95">
        <v>42.25</v>
      </c>
      <c r="U4061" s="95">
        <v>-0.23</v>
      </c>
      <c r="V4061" s="95">
        <v>1.23</v>
      </c>
      <c r="W4061" s="95">
        <v>0.92</v>
      </c>
      <c r="X4061" s="95">
        <v>4.18</v>
      </c>
      <c r="Y4061" s="95">
        <v>-19.57</v>
      </c>
      <c r="Z4061" s="74" t="s">
        <v>1111</v>
      </c>
      <c r="AA4061" s="95">
        <v>-5.8</v>
      </c>
      <c r="AB4061" s="95">
        <v>2.41</v>
      </c>
      <c r="AC4061" s="74" t="s">
        <v>1111</v>
      </c>
      <c r="AD4061" s="95">
        <v>115079188000</v>
      </c>
    </row>
    <row r="4062" spans="1:30" x14ac:dyDescent="0.2">
      <c r="A4062" s="74" t="s">
        <v>5169</v>
      </c>
      <c r="B4062" s="95">
        <v>41.67</v>
      </c>
      <c r="C4062" s="95">
        <v>2.64</v>
      </c>
      <c r="D4062" s="95">
        <v>4.13</v>
      </c>
      <c r="E4062" s="95">
        <v>1.61</v>
      </c>
      <c r="F4062" s="95">
        <v>0.26</v>
      </c>
      <c r="G4062" s="95">
        <v>0</v>
      </c>
      <c r="H4062" s="95">
        <v>79.55</v>
      </c>
      <c r="I4062" s="95">
        <v>37.770000000000003</v>
      </c>
      <c r="J4062" s="95">
        <v>1.96</v>
      </c>
      <c r="K4062" s="95">
        <v>7.55</v>
      </c>
      <c r="L4062" s="95">
        <v>5.59</v>
      </c>
      <c r="M4062" s="95">
        <v>4.58</v>
      </c>
      <c r="N4062" s="95">
        <v>1.56</v>
      </c>
      <c r="O4062" s="95"/>
      <c r="P4062" s="95">
        <v>-0.26</v>
      </c>
      <c r="Q4062" s="95"/>
      <c r="R4062" s="95">
        <v>38.880000000000003</v>
      </c>
      <c r="S4062" s="95">
        <v>6.29</v>
      </c>
      <c r="T4062" s="95">
        <v>11.99</v>
      </c>
      <c r="U4062" s="95">
        <v>0.16</v>
      </c>
      <c r="V4062" s="95">
        <v>0.84</v>
      </c>
      <c r="W4062" s="95">
        <v>0.17</v>
      </c>
      <c r="X4062" s="95">
        <v>4.1900000000000004</v>
      </c>
      <c r="Y4062" s="95">
        <v>2.02</v>
      </c>
      <c r="Z4062" s="74" t="s">
        <v>1111</v>
      </c>
      <c r="AA4062" s="95">
        <v>25.91</v>
      </c>
      <c r="AB4062" s="95">
        <v>10.08</v>
      </c>
      <c r="AC4062" s="74" t="s">
        <v>1111</v>
      </c>
      <c r="AD4062" s="95">
        <v>12734234240</v>
      </c>
    </row>
    <row r="4063" spans="1:30" x14ac:dyDescent="0.2">
      <c r="A4063" s="74" t="s">
        <v>5170</v>
      </c>
      <c r="B4063" s="95">
        <v>64.819999999999993</v>
      </c>
      <c r="C4063" s="95">
        <v>4.9400000000000004</v>
      </c>
      <c r="D4063" s="95">
        <v>15.89</v>
      </c>
      <c r="E4063" s="95">
        <v>6.19</v>
      </c>
      <c r="F4063" s="95">
        <v>2.77</v>
      </c>
      <c r="G4063" s="95">
        <v>62.67</v>
      </c>
      <c r="H4063" s="95">
        <v>53.51</v>
      </c>
      <c r="I4063" s="95">
        <v>30.15</v>
      </c>
      <c r="J4063" s="95">
        <v>8.9499999999999993</v>
      </c>
      <c r="K4063" s="95">
        <v>9.5500000000000007</v>
      </c>
      <c r="L4063" s="95">
        <v>0.6</v>
      </c>
      <c r="M4063" s="95">
        <v>0.41</v>
      </c>
      <c r="N4063" s="95">
        <v>4.79</v>
      </c>
      <c r="O4063" s="95">
        <v>12.22</v>
      </c>
      <c r="P4063" s="95">
        <v>-4.0999999999999996</v>
      </c>
      <c r="Q4063" s="95">
        <v>3.29</v>
      </c>
      <c r="R4063" s="95">
        <v>38.96</v>
      </c>
      <c r="S4063" s="95">
        <v>17.420000000000002</v>
      </c>
      <c r="T4063" s="95">
        <v>23.93</v>
      </c>
      <c r="U4063" s="95">
        <v>0.45</v>
      </c>
      <c r="V4063" s="95">
        <v>0.55000000000000004</v>
      </c>
      <c r="W4063" s="95">
        <v>0.57999999999999996</v>
      </c>
      <c r="X4063" s="95">
        <v>9.61</v>
      </c>
      <c r="Y4063" s="95">
        <v>16.350000000000001</v>
      </c>
      <c r="Z4063" s="74" t="s">
        <v>1111</v>
      </c>
      <c r="AA4063" s="95">
        <v>10.47</v>
      </c>
      <c r="AB4063" s="95">
        <v>4.08</v>
      </c>
      <c r="AC4063" s="74" t="s">
        <v>1111</v>
      </c>
      <c r="AD4063" s="95">
        <v>50111129866</v>
      </c>
    </row>
    <row r="4064" spans="1:30" x14ac:dyDescent="0.2">
      <c r="A4064" s="74" t="s">
        <v>5171</v>
      </c>
      <c r="B4064" s="95">
        <v>41.73</v>
      </c>
      <c r="C4064" s="95">
        <v>1.44</v>
      </c>
      <c r="D4064" s="95">
        <v>38.15</v>
      </c>
      <c r="E4064" s="95">
        <v>1.19</v>
      </c>
      <c r="F4064" s="95">
        <v>0.73</v>
      </c>
      <c r="G4064" s="95">
        <v>49.89</v>
      </c>
      <c r="H4064" s="95">
        <v>3.28</v>
      </c>
      <c r="I4064" s="95">
        <v>2.58</v>
      </c>
      <c r="J4064" s="95">
        <v>30.04</v>
      </c>
      <c r="K4064" s="95">
        <v>24.08</v>
      </c>
      <c r="L4064" s="95">
        <v>-5.97</v>
      </c>
      <c r="M4064" s="95">
        <v>-0.24</v>
      </c>
      <c r="N4064" s="95">
        <v>0.99</v>
      </c>
      <c r="O4064" s="95">
        <v>4.05</v>
      </c>
      <c r="P4064" s="95">
        <v>-1.51</v>
      </c>
      <c r="Q4064" s="95">
        <v>1.53</v>
      </c>
      <c r="R4064" s="95">
        <v>3.13</v>
      </c>
      <c r="S4064" s="95">
        <v>1.91</v>
      </c>
      <c r="T4064" s="95">
        <v>3.59</v>
      </c>
      <c r="U4064" s="95">
        <v>0.61</v>
      </c>
      <c r="V4064" s="95">
        <v>0.39</v>
      </c>
      <c r="W4064" s="95">
        <v>0.74</v>
      </c>
      <c r="X4064" s="95">
        <v>-4.91</v>
      </c>
      <c r="Y4064" s="95"/>
      <c r="Z4064" s="74" t="s">
        <v>1111</v>
      </c>
      <c r="AA4064" s="95">
        <v>34.979999999999997</v>
      </c>
      <c r="AB4064" s="95">
        <v>1.0900000000000001</v>
      </c>
      <c r="AC4064" s="74" t="s">
        <v>1111</v>
      </c>
      <c r="AD4064" s="95">
        <v>1442051091</v>
      </c>
    </row>
    <row r="4065" spans="1:30" x14ac:dyDescent="0.2">
      <c r="A4065" s="74" t="s">
        <v>5172</v>
      </c>
      <c r="B4065" s="95">
        <v>38.29</v>
      </c>
      <c r="C4065" s="95">
        <v>2.4500000000000002</v>
      </c>
      <c r="D4065" s="95">
        <v>5.4</v>
      </c>
      <c r="E4065" s="95">
        <v>1.22</v>
      </c>
      <c r="F4065" s="95">
        <v>0.62</v>
      </c>
      <c r="G4065" s="95">
        <v>16.190000000000001</v>
      </c>
      <c r="H4065" s="95">
        <v>8.17</v>
      </c>
      <c r="I4065" s="95">
        <v>6.44</v>
      </c>
      <c r="J4065" s="95">
        <v>4.25</v>
      </c>
      <c r="K4065" s="95">
        <v>5.21</v>
      </c>
      <c r="L4065" s="95">
        <v>0.96</v>
      </c>
      <c r="M4065" s="95">
        <v>0.28000000000000003</v>
      </c>
      <c r="N4065" s="95">
        <v>0.35</v>
      </c>
      <c r="O4065" s="95">
        <v>3.29</v>
      </c>
      <c r="P4065" s="95">
        <v>-1.02</v>
      </c>
      <c r="Q4065" s="95">
        <v>1.93</v>
      </c>
      <c r="R4065" s="95">
        <v>22.65</v>
      </c>
      <c r="S4065" s="95">
        <v>11.47</v>
      </c>
      <c r="T4065" s="95">
        <v>18.32</v>
      </c>
      <c r="U4065" s="95">
        <v>0.51</v>
      </c>
      <c r="V4065" s="95">
        <v>0.49</v>
      </c>
      <c r="W4065" s="95">
        <v>1.78</v>
      </c>
      <c r="X4065" s="95">
        <v>15.32</v>
      </c>
      <c r="Y4065" s="95"/>
      <c r="Z4065" s="74" t="s">
        <v>1111</v>
      </c>
      <c r="AA4065" s="95">
        <v>31.29</v>
      </c>
      <c r="AB4065" s="95">
        <v>7.09</v>
      </c>
      <c r="AC4065" s="74" t="s">
        <v>1111</v>
      </c>
      <c r="AD4065" s="95">
        <v>1065369473</v>
      </c>
    </row>
    <row r="4066" spans="1:30" x14ac:dyDescent="0.2">
      <c r="A4066" s="74" t="s">
        <v>5173</v>
      </c>
      <c r="B4066" s="95">
        <v>88.71</v>
      </c>
      <c r="C4066" s="95">
        <v>0.81</v>
      </c>
      <c r="D4066" s="95">
        <v>33.81</v>
      </c>
      <c r="E4066" s="95">
        <v>2.92</v>
      </c>
      <c r="F4066" s="95">
        <v>0.28000000000000003</v>
      </c>
      <c r="G4066" s="95">
        <v>100</v>
      </c>
      <c r="H4066" s="95">
        <v>42.31</v>
      </c>
      <c r="I4066" s="95">
        <v>27.58</v>
      </c>
      <c r="J4066" s="95">
        <v>22.04</v>
      </c>
      <c r="K4066" s="95">
        <v>14.93</v>
      </c>
      <c r="L4066" s="95">
        <v>-7.11</v>
      </c>
      <c r="M4066" s="95">
        <v>-0.94</v>
      </c>
      <c r="N4066" s="95">
        <v>9.32</v>
      </c>
      <c r="O4066" s="95"/>
      <c r="P4066" s="95">
        <v>-0.28000000000000003</v>
      </c>
      <c r="Q4066" s="95"/>
      <c r="R4066" s="95">
        <v>8.64</v>
      </c>
      <c r="S4066" s="95">
        <v>0.82</v>
      </c>
      <c r="T4066" s="95">
        <v>7.32</v>
      </c>
      <c r="U4066" s="95">
        <v>0.09</v>
      </c>
      <c r="V4066" s="95">
        <v>0.91</v>
      </c>
      <c r="W4066" s="95">
        <v>0.03</v>
      </c>
      <c r="X4066" s="95">
        <v>12.88</v>
      </c>
      <c r="Y4066" s="95">
        <v>19.32</v>
      </c>
      <c r="Z4066" s="74" t="s">
        <v>1111</v>
      </c>
      <c r="AA4066" s="95">
        <v>30.38</v>
      </c>
      <c r="AB4066" s="95">
        <v>2.62</v>
      </c>
      <c r="AC4066" s="74" t="s">
        <v>1111</v>
      </c>
      <c r="AD4066" s="95">
        <v>167715126000</v>
      </c>
    </row>
    <row r="4067" spans="1:30" x14ac:dyDescent="0.2">
      <c r="A4067" s="74" t="s">
        <v>5174</v>
      </c>
      <c r="B4067" s="95">
        <v>64.040000000000006</v>
      </c>
      <c r="C4067" s="95">
        <v>1.37</v>
      </c>
      <c r="D4067" s="95">
        <v>13.24</v>
      </c>
      <c r="E4067" s="95">
        <v>5.44</v>
      </c>
      <c r="F4067" s="95">
        <v>0.69</v>
      </c>
      <c r="G4067" s="95">
        <v>31.81</v>
      </c>
      <c r="H4067" s="95">
        <v>29.04</v>
      </c>
      <c r="I4067" s="95">
        <v>19.59</v>
      </c>
      <c r="J4067" s="95">
        <v>8.94</v>
      </c>
      <c r="K4067" s="95">
        <v>11.83</v>
      </c>
      <c r="L4067" s="95">
        <v>2.89</v>
      </c>
      <c r="M4067" s="95">
        <v>1.76</v>
      </c>
      <c r="N4067" s="95">
        <v>2.59</v>
      </c>
      <c r="O4067" s="95">
        <v>-69.3</v>
      </c>
      <c r="P4067" s="95">
        <v>-0.71</v>
      </c>
      <c r="Q4067" s="95">
        <v>0.79</v>
      </c>
      <c r="R4067" s="95">
        <v>41.07</v>
      </c>
      <c r="S4067" s="95">
        <v>5.19</v>
      </c>
      <c r="T4067" s="95">
        <v>16.399999999999999</v>
      </c>
      <c r="U4067" s="95">
        <v>0.13</v>
      </c>
      <c r="V4067" s="95">
        <v>0.87</v>
      </c>
      <c r="W4067" s="95">
        <v>0.26</v>
      </c>
      <c r="X4067" s="95">
        <v>3.3</v>
      </c>
      <c r="Y4067" s="95">
        <v>16.3</v>
      </c>
      <c r="Z4067" s="74" t="s">
        <v>1111</v>
      </c>
      <c r="AA4067" s="95">
        <v>11.78</v>
      </c>
      <c r="AB4067" s="95">
        <v>4.84</v>
      </c>
      <c r="AC4067" s="74" t="s">
        <v>1111</v>
      </c>
      <c r="AD4067" s="95">
        <v>10560958076</v>
      </c>
    </row>
    <row r="4068" spans="1:30" x14ac:dyDescent="0.2">
      <c r="A4068" s="74" t="s">
        <v>5175</v>
      </c>
      <c r="B4068" s="95">
        <v>3.6</v>
      </c>
      <c r="C4068" s="95"/>
      <c r="D4068" s="95">
        <v>5.1100000000000003</v>
      </c>
      <c r="E4068" s="95">
        <v>1.41</v>
      </c>
      <c r="F4068" s="95">
        <v>1.0900000000000001</v>
      </c>
      <c r="G4068" s="95">
        <v>53.94</v>
      </c>
      <c r="H4068" s="95">
        <v>16.54</v>
      </c>
      <c r="I4068" s="95">
        <v>23.26</v>
      </c>
      <c r="J4068" s="95">
        <v>7.19</v>
      </c>
      <c r="K4068" s="95">
        <v>5.95</v>
      </c>
      <c r="L4068" s="95">
        <v>-1.24</v>
      </c>
      <c r="M4068" s="95">
        <v>-0.24</v>
      </c>
      <c r="N4068" s="95">
        <v>1.19</v>
      </c>
      <c r="O4068" s="95">
        <v>3.16</v>
      </c>
      <c r="P4068" s="95">
        <v>-2.4900000000000002</v>
      </c>
      <c r="Q4068" s="95">
        <v>2.61</v>
      </c>
      <c r="R4068" s="95">
        <v>27.67</v>
      </c>
      <c r="S4068" s="95">
        <v>21.41</v>
      </c>
      <c r="T4068" s="95">
        <v>10.119999999999999</v>
      </c>
      <c r="U4068" s="95">
        <v>0.77</v>
      </c>
      <c r="V4068" s="95">
        <v>0.23</v>
      </c>
      <c r="W4068" s="95">
        <v>0.92</v>
      </c>
      <c r="X4068" s="95">
        <v>-3.12</v>
      </c>
      <c r="Y4068" s="95"/>
      <c r="Z4068" s="74" t="s">
        <v>1111</v>
      </c>
      <c r="AA4068" s="95">
        <v>2.5499999999999998</v>
      </c>
      <c r="AB4068" s="95">
        <v>0.7</v>
      </c>
      <c r="AC4068" s="74" t="s">
        <v>1111</v>
      </c>
      <c r="AD4068" s="95">
        <v>25845120</v>
      </c>
    </row>
    <row r="4069" spans="1:30" x14ac:dyDescent="0.2">
      <c r="A4069" s="74" t="s">
        <v>5176</v>
      </c>
      <c r="B4069" s="95">
        <v>115.95</v>
      </c>
      <c r="C4069" s="95">
        <v>1.08</v>
      </c>
      <c r="D4069" s="95">
        <v>17.190000000000001</v>
      </c>
      <c r="E4069" s="95">
        <v>2.46</v>
      </c>
      <c r="F4069" s="95">
        <v>1.33</v>
      </c>
      <c r="G4069" s="95">
        <v>18.89</v>
      </c>
      <c r="H4069" s="95">
        <v>8.73</v>
      </c>
      <c r="I4069" s="95">
        <v>6.78</v>
      </c>
      <c r="J4069" s="95">
        <v>13.35</v>
      </c>
      <c r="K4069" s="95">
        <v>14.25</v>
      </c>
      <c r="L4069" s="95">
        <v>0.9</v>
      </c>
      <c r="M4069" s="95">
        <v>0.17</v>
      </c>
      <c r="N4069" s="95">
        <v>1.17</v>
      </c>
      <c r="O4069" s="95">
        <v>7.47</v>
      </c>
      <c r="P4069" s="95">
        <v>-2.33</v>
      </c>
      <c r="Q4069" s="95">
        <v>1.71</v>
      </c>
      <c r="R4069" s="95">
        <v>14.3</v>
      </c>
      <c r="S4069" s="95">
        <v>7.73</v>
      </c>
      <c r="T4069" s="95">
        <v>11.35</v>
      </c>
      <c r="U4069" s="95">
        <v>0.54</v>
      </c>
      <c r="V4069" s="95">
        <v>0.46</v>
      </c>
      <c r="W4069" s="95">
        <v>1.1399999999999999</v>
      </c>
      <c r="X4069" s="95">
        <v>1.03</v>
      </c>
      <c r="Y4069" s="95">
        <v>10.78</v>
      </c>
      <c r="Z4069" s="74" t="s">
        <v>1111</v>
      </c>
      <c r="AA4069" s="95">
        <v>47.17</v>
      </c>
      <c r="AB4069" s="95">
        <v>6.74</v>
      </c>
      <c r="AC4069" s="74" t="s">
        <v>1111</v>
      </c>
      <c r="AD4069" s="95">
        <v>2599112010</v>
      </c>
    </row>
    <row r="4070" spans="1:30" x14ac:dyDescent="0.2">
      <c r="A4070" s="74" t="s">
        <v>5177</v>
      </c>
      <c r="B4070" s="95">
        <v>3.02</v>
      </c>
      <c r="C4070" s="95"/>
      <c r="D4070" s="95">
        <v>-3.75</v>
      </c>
      <c r="E4070" s="95">
        <v>1.26</v>
      </c>
      <c r="F4070" s="95">
        <v>0.39</v>
      </c>
      <c r="G4070" s="95">
        <v>45.41</v>
      </c>
      <c r="H4070" s="95">
        <v>-12.65</v>
      </c>
      <c r="I4070" s="95">
        <v>-18.350000000000001</v>
      </c>
      <c r="J4070" s="95">
        <v>-5.45</v>
      </c>
      <c r="K4070" s="95">
        <v>-5.43</v>
      </c>
      <c r="L4070" s="95">
        <v>0.02</v>
      </c>
      <c r="M4070" s="95">
        <v>0</v>
      </c>
      <c r="N4070" s="95">
        <v>0.69</v>
      </c>
      <c r="O4070" s="95">
        <v>-4.26</v>
      </c>
      <c r="P4070" s="95">
        <v>-0.47</v>
      </c>
      <c r="Q4070" s="95">
        <v>0.66</v>
      </c>
      <c r="R4070" s="95">
        <v>-33.51</v>
      </c>
      <c r="S4070" s="95">
        <v>-10.39</v>
      </c>
      <c r="T4070" s="95">
        <v>-23.2</v>
      </c>
      <c r="U4070" s="95">
        <v>0.31</v>
      </c>
      <c r="V4070" s="95">
        <v>0.39</v>
      </c>
      <c r="W4070" s="95">
        <v>0.56999999999999995</v>
      </c>
      <c r="X4070" s="95">
        <v>5.63</v>
      </c>
      <c r="Y4070" s="95"/>
      <c r="Z4070" s="74" t="s">
        <v>1111</v>
      </c>
      <c r="AA4070" s="95">
        <v>2.4</v>
      </c>
      <c r="AB4070" s="95">
        <v>-0.8</v>
      </c>
      <c r="AC4070" s="74" t="s">
        <v>1111</v>
      </c>
      <c r="AD4070" s="95">
        <v>248241584</v>
      </c>
    </row>
    <row r="4071" spans="1:30" x14ac:dyDescent="0.2">
      <c r="A4071" s="74" t="s">
        <v>5178</v>
      </c>
      <c r="B4071" s="95">
        <v>15.84</v>
      </c>
      <c r="C4071" s="95"/>
      <c r="D4071" s="95">
        <v>-0.02</v>
      </c>
      <c r="E4071" s="95">
        <v>7.0000000000000007E-2</v>
      </c>
      <c r="F4071" s="95">
        <v>0</v>
      </c>
      <c r="G4071" s="95"/>
      <c r="H4071" s="95"/>
      <c r="I4071" s="95"/>
      <c r="J4071" s="95">
        <v>-0.02</v>
      </c>
      <c r="K4071" s="95">
        <v>-0.02</v>
      </c>
      <c r="L4071" s="95">
        <v>0</v>
      </c>
      <c r="M4071" s="95">
        <v>0</v>
      </c>
      <c r="N4071" s="95"/>
      <c r="O4071" s="95">
        <v>-0.31</v>
      </c>
      <c r="P4071" s="95">
        <v>0</v>
      </c>
      <c r="Q4071" s="95">
        <v>0.1</v>
      </c>
      <c r="R4071" s="95">
        <v>-402.44</v>
      </c>
      <c r="S4071" s="95">
        <v>-11.52</v>
      </c>
      <c r="T4071" s="95">
        <v>-402.44</v>
      </c>
      <c r="U4071" s="95">
        <v>0.03</v>
      </c>
      <c r="V4071" s="95">
        <v>0.23</v>
      </c>
      <c r="W4071" s="95">
        <v>0</v>
      </c>
      <c r="X4071" s="95"/>
      <c r="Y4071" s="95"/>
      <c r="Z4071" s="74" t="s">
        <v>1111</v>
      </c>
      <c r="AA4071" s="95">
        <v>219.18</v>
      </c>
      <c r="AB4071" s="95">
        <v>-882.08</v>
      </c>
      <c r="AC4071" s="74" t="s">
        <v>1111</v>
      </c>
      <c r="AD4071" s="95">
        <v>361342.08</v>
      </c>
    </row>
    <row r="4072" spans="1:30" x14ac:dyDescent="0.2">
      <c r="A4072" s="74" t="s">
        <v>5179</v>
      </c>
      <c r="B4072" s="95">
        <v>4.0599999999999996</v>
      </c>
      <c r="C4072" s="95"/>
      <c r="D4072" s="95">
        <v>-3.9</v>
      </c>
      <c r="E4072" s="95">
        <v>1.76</v>
      </c>
      <c r="F4072" s="95">
        <v>1.27</v>
      </c>
      <c r="G4072" s="95"/>
      <c r="H4072" s="95"/>
      <c r="I4072" s="95"/>
      <c r="J4072" s="95">
        <v>-4.29</v>
      </c>
      <c r="K4072" s="95">
        <v>-1.77</v>
      </c>
      <c r="L4072" s="95">
        <v>2.52</v>
      </c>
      <c r="M4072" s="95">
        <v>-1.03</v>
      </c>
      <c r="N4072" s="95"/>
      <c r="O4072" s="95">
        <v>1.54</v>
      </c>
      <c r="P4072" s="95">
        <v>-104.68</v>
      </c>
      <c r="Q4072" s="95">
        <v>6.09</v>
      </c>
      <c r="R4072" s="95">
        <v>-45.16</v>
      </c>
      <c r="S4072" s="95">
        <v>-32.56</v>
      </c>
      <c r="T4072" s="95">
        <v>-31.32</v>
      </c>
      <c r="U4072" s="95">
        <v>0.72</v>
      </c>
      <c r="V4072" s="95">
        <v>0.28000000000000003</v>
      </c>
      <c r="W4072" s="95">
        <v>0</v>
      </c>
      <c r="X4072" s="95"/>
      <c r="Y4072" s="95"/>
      <c r="Z4072" s="74" t="s">
        <v>1111</v>
      </c>
      <c r="AA4072" s="95">
        <v>2.31</v>
      </c>
      <c r="AB4072" s="95">
        <v>-1.04</v>
      </c>
      <c r="AC4072" s="74" t="s">
        <v>1111</v>
      </c>
      <c r="AD4072" s="95">
        <v>111063330</v>
      </c>
    </row>
    <row r="4073" spans="1:30" x14ac:dyDescent="0.2">
      <c r="A4073" s="74" t="s">
        <v>5180</v>
      </c>
      <c r="B4073" s="95">
        <v>11.59</v>
      </c>
      <c r="C4073" s="95"/>
      <c r="D4073" s="95">
        <v>13.23</v>
      </c>
      <c r="E4073" s="95">
        <v>2.96</v>
      </c>
      <c r="F4073" s="95">
        <v>0.43</v>
      </c>
      <c r="G4073" s="95">
        <v>68.59</v>
      </c>
      <c r="H4073" s="95">
        <v>25.35</v>
      </c>
      <c r="I4073" s="95">
        <v>3.59</v>
      </c>
      <c r="J4073" s="95">
        <v>1.87</v>
      </c>
      <c r="K4073" s="95">
        <v>-0.31</v>
      </c>
      <c r="L4073" s="95">
        <v>-2.1800000000000002</v>
      </c>
      <c r="M4073" s="95">
        <v>-3.44</v>
      </c>
      <c r="N4073" s="95">
        <v>0.47</v>
      </c>
      <c r="O4073" s="95">
        <v>0.87</v>
      </c>
      <c r="P4073" s="95">
        <v>-1.04</v>
      </c>
      <c r="Q4073" s="95">
        <v>6.73</v>
      </c>
      <c r="R4073" s="95">
        <v>22.37</v>
      </c>
      <c r="S4073" s="95">
        <v>3.28</v>
      </c>
      <c r="T4073" s="95">
        <v>149.63999999999999</v>
      </c>
      <c r="U4073" s="95">
        <v>0.15</v>
      </c>
      <c r="V4073" s="95">
        <v>0.85</v>
      </c>
      <c r="W4073" s="95">
        <v>0.91</v>
      </c>
      <c r="X4073" s="95"/>
      <c r="Y4073" s="95"/>
      <c r="Z4073" s="74" t="s">
        <v>1111</v>
      </c>
      <c r="AA4073" s="95">
        <v>3.92</v>
      </c>
      <c r="AB4073" s="95">
        <v>0.88</v>
      </c>
      <c r="AC4073" s="74" t="s">
        <v>1111</v>
      </c>
      <c r="AD4073" s="95">
        <v>284380353</v>
      </c>
    </row>
    <row r="4074" spans="1:30" x14ac:dyDescent="0.2">
      <c r="A4074" s="74" t="s">
        <v>5181</v>
      </c>
      <c r="B4074" s="95">
        <v>1.1200000000000001</v>
      </c>
      <c r="C4074" s="95"/>
      <c r="D4074" s="95">
        <v>-0.94</v>
      </c>
      <c r="E4074" s="95">
        <v>11.3</v>
      </c>
      <c r="F4074" s="95">
        <v>5.03</v>
      </c>
      <c r="G4074" s="95"/>
      <c r="H4074" s="95"/>
      <c r="I4074" s="95"/>
      <c r="J4074" s="95">
        <v>-0.99</v>
      </c>
      <c r="K4074" s="95">
        <v>-0.82</v>
      </c>
      <c r="L4074" s="95">
        <v>0.18</v>
      </c>
      <c r="M4074" s="95">
        <v>-2.02</v>
      </c>
      <c r="N4074" s="95"/>
      <c r="O4074" s="95">
        <v>11.32</v>
      </c>
      <c r="P4074" s="95">
        <v>-5066.3999999999996</v>
      </c>
      <c r="Q4074" s="95">
        <v>1.8</v>
      </c>
      <c r="R4074" s="95">
        <v>-1197.5999999999999</v>
      </c>
      <c r="S4074" s="95">
        <v>-532.86</v>
      </c>
      <c r="T4074" s="95">
        <v>-1135.67</v>
      </c>
      <c r="U4074" s="95">
        <v>0.44</v>
      </c>
      <c r="V4074" s="95">
        <v>0.55000000000000004</v>
      </c>
      <c r="W4074" s="95">
        <v>0</v>
      </c>
      <c r="X4074" s="95"/>
      <c r="Y4074" s="95"/>
      <c r="Z4074" s="74" t="s">
        <v>1111</v>
      </c>
      <c r="AA4074" s="95">
        <v>0.1</v>
      </c>
      <c r="AB4074" s="95">
        <v>-1.19</v>
      </c>
      <c r="AC4074" s="74" t="s">
        <v>1111</v>
      </c>
      <c r="AD4074" s="95">
        <v>20265616</v>
      </c>
    </row>
    <row r="4075" spans="1:30" x14ac:dyDescent="0.2">
      <c r="A4075" s="74" t="s">
        <v>5182</v>
      </c>
      <c r="B4075" s="95">
        <v>12.24</v>
      </c>
      <c r="C4075" s="95">
        <v>4.3899999999999997</v>
      </c>
      <c r="D4075" s="95">
        <v>106.84</v>
      </c>
      <c r="E4075" s="95">
        <v>1.6</v>
      </c>
      <c r="F4075" s="95">
        <v>0.59</v>
      </c>
      <c r="G4075" s="95">
        <v>28.1</v>
      </c>
      <c r="H4075" s="95">
        <v>1.1299999999999999</v>
      </c>
      <c r="I4075" s="95">
        <v>0.47</v>
      </c>
      <c r="J4075" s="95">
        <v>44.99</v>
      </c>
      <c r="K4075" s="95">
        <v>51.82</v>
      </c>
      <c r="L4075" s="95">
        <v>6.83</v>
      </c>
      <c r="M4075" s="95">
        <v>0.24</v>
      </c>
      <c r="N4075" s="95">
        <v>0.51</v>
      </c>
      <c r="O4075" s="95">
        <v>3.32</v>
      </c>
      <c r="P4075" s="95">
        <v>-1.04</v>
      </c>
      <c r="Q4075" s="95">
        <v>1.7</v>
      </c>
      <c r="R4075" s="95">
        <v>1.49</v>
      </c>
      <c r="S4075" s="95">
        <v>0.55000000000000004</v>
      </c>
      <c r="T4075" s="95">
        <v>1.66</v>
      </c>
      <c r="U4075" s="95">
        <v>0.37</v>
      </c>
      <c r="V4075" s="95">
        <v>0.63</v>
      </c>
      <c r="W4075" s="95">
        <v>1.1599999999999999</v>
      </c>
      <c r="X4075" s="95">
        <v>-3.23</v>
      </c>
      <c r="Y4075" s="95">
        <v>-31.28</v>
      </c>
      <c r="Z4075" s="74" t="s">
        <v>1111</v>
      </c>
      <c r="AA4075" s="95">
        <v>7.64</v>
      </c>
      <c r="AB4075" s="95">
        <v>0.11</v>
      </c>
      <c r="AC4075" s="74" t="s">
        <v>1111</v>
      </c>
      <c r="AD4075" s="95">
        <v>1367573640</v>
      </c>
    </row>
    <row r="4076" spans="1:30" x14ac:dyDescent="0.2">
      <c r="A4076" s="74" t="s">
        <v>5183</v>
      </c>
      <c r="B4076" s="95">
        <v>32.229999999999997</v>
      </c>
      <c r="C4076" s="95"/>
      <c r="D4076" s="95">
        <v>18.41</v>
      </c>
      <c r="E4076" s="95">
        <v>1.1000000000000001</v>
      </c>
      <c r="F4076" s="95">
        <v>0.48</v>
      </c>
      <c r="G4076" s="95">
        <v>11.42</v>
      </c>
      <c r="H4076" s="95">
        <v>2.89</v>
      </c>
      <c r="I4076" s="95">
        <v>1.37</v>
      </c>
      <c r="J4076" s="95">
        <v>8.77</v>
      </c>
      <c r="K4076" s="95">
        <v>10.28</v>
      </c>
      <c r="L4076" s="95">
        <v>1.51</v>
      </c>
      <c r="M4076" s="95">
        <v>0.19</v>
      </c>
      <c r="N4076" s="95">
        <v>0.25</v>
      </c>
      <c r="O4076" s="95">
        <v>1.46</v>
      </c>
      <c r="P4076" s="95">
        <v>-1.87</v>
      </c>
      <c r="Q4076" s="95">
        <v>1.81</v>
      </c>
      <c r="R4076" s="95">
        <v>5.99</v>
      </c>
      <c r="S4076" s="95">
        <v>2.63</v>
      </c>
      <c r="T4076" s="95">
        <v>7.87</v>
      </c>
      <c r="U4076" s="95">
        <v>0.44</v>
      </c>
      <c r="V4076" s="95">
        <v>0.56000000000000005</v>
      </c>
      <c r="W4076" s="95">
        <v>1.92</v>
      </c>
      <c r="X4076" s="95">
        <v>-2.2999999999999998</v>
      </c>
      <c r="Y4076" s="95">
        <v>-29.87</v>
      </c>
      <c r="Z4076" s="74" t="s">
        <v>1111</v>
      </c>
      <c r="AA4076" s="95">
        <v>29.22</v>
      </c>
      <c r="AB4076" s="95">
        <v>1.75</v>
      </c>
      <c r="AC4076" s="74" t="s">
        <v>1111</v>
      </c>
      <c r="AD4076" s="95">
        <v>822867353</v>
      </c>
    </row>
    <row r="4077" spans="1:30" x14ac:dyDescent="0.2">
      <c r="A4077" s="74" t="s">
        <v>5184</v>
      </c>
      <c r="B4077" s="95">
        <v>18.86</v>
      </c>
      <c r="C4077" s="95">
        <v>18.399999999999999</v>
      </c>
      <c r="D4077" s="95">
        <v>2.2599999999999998</v>
      </c>
      <c r="E4077" s="95">
        <v>-8.41</v>
      </c>
      <c r="F4077" s="95">
        <v>0.4</v>
      </c>
      <c r="G4077" s="95">
        <v>100</v>
      </c>
      <c r="H4077" s="95">
        <v>38.42</v>
      </c>
      <c r="I4077" s="95">
        <v>22.38</v>
      </c>
      <c r="J4077" s="95">
        <v>1.32</v>
      </c>
      <c r="K4077" s="95">
        <v>-0.01</v>
      </c>
      <c r="L4077" s="95">
        <v>-1.32</v>
      </c>
      <c r="M4077" s="95"/>
      <c r="N4077" s="95">
        <v>0.51</v>
      </c>
      <c r="O4077" s="95"/>
      <c r="P4077" s="95">
        <v>-0.4</v>
      </c>
      <c r="Q4077" s="95"/>
      <c r="R4077" s="95">
        <v>-372.15</v>
      </c>
      <c r="S4077" s="95">
        <v>17.57</v>
      </c>
      <c r="T4077" s="95">
        <v>113.92</v>
      </c>
      <c r="U4077" s="95">
        <v>-0.05</v>
      </c>
      <c r="V4077" s="95">
        <v>1.05</v>
      </c>
      <c r="W4077" s="95">
        <v>0.79</v>
      </c>
      <c r="X4077" s="95">
        <v>-7.92</v>
      </c>
      <c r="Y4077" s="95">
        <v>47.16</v>
      </c>
      <c r="Z4077" s="74" t="s">
        <v>1111</v>
      </c>
      <c r="AA4077" s="95">
        <v>-2.2400000000000002</v>
      </c>
      <c r="AB4077" s="95">
        <v>8.35</v>
      </c>
      <c r="AC4077" s="74" t="s">
        <v>1111</v>
      </c>
      <c r="AD4077" s="95">
        <v>481965414</v>
      </c>
    </row>
    <row r="4078" spans="1:30" x14ac:dyDescent="0.2">
      <c r="A4078" s="74" t="s">
        <v>5185</v>
      </c>
      <c r="B4078" s="95">
        <v>35.18</v>
      </c>
      <c r="C4078" s="95">
        <v>1.19</v>
      </c>
      <c r="D4078" s="95">
        <v>6.99</v>
      </c>
      <c r="E4078" s="95">
        <v>2.29</v>
      </c>
      <c r="F4078" s="95">
        <v>1.26</v>
      </c>
      <c r="G4078" s="95">
        <v>38.409999999999997</v>
      </c>
      <c r="H4078" s="95">
        <v>14.97</v>
      </c>
      <c r="I4078" s="95">
        <v>11.15</v>
      </c>
      <c r="J4078" s="95">
        <v>5.21</v>
      </c>
      <c r="K4078" s="95">
        <v>4.2</v>
      </c>
      <c r="L4078" s="95">
        <v>-1</v>
      </c>
      <c r="M4078" s="95">
        <v>-0.44</v>
      </c>
      <c r="N4078" s="95">
        <v>0.78</v>
      </c>
      <c r="O4078" s="95">
        <v>2.97</v>
      </c>
      <c r="P4078" s="95">
        <v>-3.41</v>
      </c>
      <c r="Q4078" s="95">
        <v>3.06</v>
      </c>
      <c r="R4078" s="95">
        <v>32.770000000000003</v>
      </c>
      <c r="S4078" s="95">
        <v>18.02</v>
      </c>
      <c r="T4078" s="95">
        <v>32.880000000000003</v>
      </c>
      <c r="U4078" s="95">
        <v>0.55000000000000004</v>
      </c>
      <c r="V4078" s="95">
        <v>0.45</v>
      </c>
      <c r="W4078" s="95">
        <v>1.62</v>
      </c>
      <c r="X4078" s="95">
        <v>-59.64</v>
      </c>
      <c r="Y4078" s="95">
        <v>-76.98</v>
      </c>
      <c r="Z4078" s="74" t="s">
        <v>1111</v>
      </c>
      <c r="AA4078" s="95">
        <v>15.36</v>
      </c>
      <c r="AB4078" s="95">
        <v>5.03</v>
      </c>
      <c r="AC4078" s="74" t="s">
        <v>1111</v>
      </c>
      <c r="AD4078" s="95">
        <v>990855254</v>
      </c>
    </row>
    <row r="4079" spans="1:30" x14ac:dyDescent="0.2">
      <c r="A4079" s="74" t="s">
        <v>5186</v>
      </c>
      <c r="B4079" s="95">
        <v>10</v>
      </c>
      <c r="C4079" s="95"/>
      <c r="D4079" s="95">
        <v>30.16</v>
      </c>
      <c r="E4079" s="95">
        <v>-11.45</v>
      </c>
      <c r="F4079" s="95">
        <v>1.24</v>
      </c>
      <c r="G4079" s="95"/>
      <c r="H4079" s="95"/>
      <c r="I4079" s="95"/>
      <c r="J4079" s="95">
        <v>30.16</v>
      </c>
      <c r="K4079" s="95">
        <v>30.12</v>
      </c>
      <c r="L4079" s="95">
        <v>-0.04</v>
      </c>
      <c r="M4079" s="95"/>
      <c r="N4079" s="95"/>
      <c r="O4079" s="95">
        <v>-121.05</v>
      </c>
      <c r="P4079" s="95">
        <v>-1.25</v>
      </c>
      <c r="Q4079" s="95">
        <v>0.15</v>
      </c>
      <c r="R4079" s="95">
        <v>-37.979999999999997</v>
      </c>
      <c r="S4079" s="95">
        <v>4.13</v>
      </c>
      <c r="T4079" s="95">
        <v>-37.979999999999997</v>
      </c>
      <c r="U4079" s="95">
        <v>-0.11</v>
      </c>
      <c r="V4079" s="95">
        <v>0.11</v>
      </c>
      <c r="W4079" s="95">
        <v>0</v>
      </c>
      <c r="X4079" s="95"/>
      <c r="Y4079" s="95"/>
      <c r="Z4079" s="74" t="s">
        <v>1111</v>
      </c>
      <c r="AA4079" s="95">
        <v>-0.87</v>
      </c>
      <c r="AB4079" s="95">
        <v>0.33</v>
      </c>
      <c r="AC4079" s="74" t="s">
        <v>1111</v>
      </c>
      <c r="AD4079" s="95">
        <v>287500000</v>
      </c>
    </row>
    <row r="4080" spans="1:30" x14ac:dyDescent="0.2">
      <c r="A4080" s="74" t="s">
        <v>5187</v>
      </c>
      <c r="B4080" s="95">
        <v>14.42</v>
      </c>
      <c r="C4080" s="95"/>
      <c r="D4080" s="95">
        <v>-29.95</v>
      </c>
      <c r="E4080" s="95">
        <v>1.86</v>
      </c>
      <c r="F4080" s="95">
        <v>1.23</v>
      </c>
      <c r="G4080" s="95">
        <v>58.63</v>
      </c>
      <c r="H4080" s="95">
        <v>-9.7799999999999994</v>
      </c>
      <c r="I4080" s="95">
        <v>-7.41</v>
      </c>
      <c r="J4080" s="95">
        <v>-22.69</v>
      </c>
      <c r="K4080" s="95">
        <v>-18.850000000000001</v>
      </c>
      <c r="L4080" s="95">
        <v>3.83</v>
      </c>
      <c r="M4080" s="95">
        <v>-0.31</v>
      </c>
      <c r="N4080" s="95">
        <v>2.2200000000000002</v>
      </c>
      <c r="O4080" s="95">
        <v>23.03</v>
      </c>
      <c r="P4080" s="95">
        <v>-1.8</v>
      </c>
      <c r="Q4080" s="95">
        <v>1.2</v>
      </c>
      <c r="R4080" s="95">
        <v>-6.22</v>
      </c>
      <c r="S4080" s="95">
        <v>-4.09</v>
      </c>
      <c r="T4080" s="95">
        <v>-10.19</v>
      </c>
      <c r="U4080" s="95">
        <v>0.66</v>
      </c>
      <c r="V4080" s="95">
        <v>0.34</v>
      </c>
      <c r="W4080" s="95">
        <v>0.55000000000000004</v>
      </c>
      <c r="X4080" s="95">
        <v>10.57</v>
      </c>
      <c r="Y4080" s="95"/>
      <c r="Z4080" s="74" t="s">
        <v>1111</v>
      </c>
      <c r="AA4080" s="95">
        <v>7.75</v>
      </c>
      <c r="AB4080" s="95">
        <v>-0.48</v>
      </c>
      <c r="AC4080" s="74" t="s">
        <v>1111</v>
      </c>
      <c r="AD4080" s="95">
        <v>1214195724</v>
      </c>
    </row>
    <row r="4081" spans="1:30" x14ac:dyDescent="0.2">
      <c r="A4081" s="74" t="s">
        <v>5188</v>
      </c>
      <c r="B4081" s="95">
        <v>9.5</v>
      </c>
      <c r="C4081" s="95"/>
      <c r="D4081" s="95">
        <v>4.6900000000000004</v>
      </c>
      <c r="E4081" s="95">
        <v>0.83</v>
      </c>
      <c r="F4081" s="95">
        <v>0.36</v>
      </c>
      <c r="G4081" s="95">
        <v>33.619999999999997</v>
      </c>
      <c r="H4081" s="95">
        <v>8.61</v>
      </c>
      <c r="I4081" s="95">
        <v>6.32</v>
      </c>
      <c r="J4081" s="95">
        <v>3.44</v>
      </c>
      <c r="K4081" s="95">
        <v>4.49</v>
      </c>
      <c r="L4081" s="95">
        <v>1.05</v>
      </c>
      <c r="M4081" s="95">
        <v>0.25</v>
      </c>
      <c r="N4081" s="95">
        <v>0.3</v>
      </c>
      <c r="O4081" s="95">
        <v>1.04</v>
      </c>
      <c r="P4081" s="95">
        <v>-1.02</v>
      </c>
      <c r="Q4081" s="95">
        <v>2.17</v>
      </c>
      <c r="R4081" s="95">
        <v>17.600000000000001</v>
      </c>
      <c r="S4081" s="95">
        <v>7.73</v>
      </c>
      <c r="T4081" s="95">
        <v>13.22</v>
      </c>
      <c r="U4081" s="95">
        <v>0.44</v>
      </c>
      <c r="V4081" s="95">
        <v>0.56000000000000005</v>
      </c>
      <c r="W4081" s="95">
        <v>1.22</v>
      </c>
      <c r="X4081" s="95">
        <v>0.93</v>
      </c>
      <c r="Y4081" s="95"/>
      <c r="Z4081" s="74" t="s">
        <v>1111</v>
      </c>
      <c r="AA4081" s="95">
        <v>11.51</v>
      </c>
      <c r="AB4081" s="95">
        <v>2.0299999999999998</v>
      </c>
      <c r="AC4081" s="74" t="s">
        <v>1111</v>
      </c>
      <c r="AD4081" s="95">
        <v>68720150</v>
      </c>
    </row>
    <row r="4082" spans="1:30" x14ac:dyDescent="0.2">
      <c r="A4082" s="74" t="s">
        <v>5189</v>
      </c>
      <c r="B4082" s="95">
        <v>4.75</v>
      </c>
      <c r="C4082" s="95"/>
      <c r="D4082" s="95">
        <v>-2.46</v>
      </c>
      <c r="E4082" s="95">
        <v>3.02</v>
      </c>
      <c r="F4082" s="95">
        <v>1.04</v>
      </c>
      <c r="G4082" s="95">
        <v>98.85</v>
      </c>
      <c r="H4082" s="95">
        <v>-377.42</v>
      </c>
      <c r="I4082" s="95">
        <v>-368.73</v>
      </c>
      <c r="J4082" s="95">
        <v>-2.4</v>
      </c>
      <c r="K4082" s="95">
        <v>-1.1200000000000001</v>
      </c>
      <c r="L4082" s="95">
        <v>1.28</v>
      </c>
      <c r="M4082" s="95">
        <v>-1.61</v>
      </c>
      <c r="N4082" s="95">
        <v>9.0500000000000007</v>
      </c>
      <c r="O4082" s="95">
        <v>1.25</v>
      </c>
      <c r="P4082" s="95">
        <v>-19.12</v>
      </c>
      <c r="Q4082" s="95">
        <v>7.86</v>
      </c>
      <c r="R4082" s="95">
        <v>-123.18</v>
      </c>
      <c r="S4082" s="95">
        <v>-42.17</v>
      </c>
      <c r="T4082" s="95">
        <v>-65.61</v>
      </c>
      <c r="U4082" s="95">
        <v>0.34</v>
      </c>
      <c r="V4082" s="95">
        <v>0.66</v>
      </c>
      <c r="W4082" s="95">
        <v>0.11</v>
      </c>
      <c r="X4082" s="95"/>
      <c r="Y4082" s="95"/>
      <c r="Z4082" s="74" t="s">
        <v>1111</v>
      </c>
      <c r="AA4082" s="95">
        <v>1.57</v>
      </c>
      <c r="AB4082" s="95">
        <v>-1.93</v>
      </c>
      <c r="AC4082" s="74" t="s">
        <v>1111</v>
      </c>
      <c r="AD4082" s="95">
        <v>113762975</v>
      </c>
    </row>
    <row r="4083" spans="1:30" x14ac:dyDescent="0.2">
      <c r="A4083" s="74" t="s">
        <v>5190</v>
      </c>
      <c r="B4083" s="95">
        <v>9.92</v>
      </c>
      <c r="C4083" s="95"/>
      <c r="D4083" s="95">
        <v>4.5599999999999996</v>
      </c>
      <c r="E4083" s="95">
        <v>1.75</v>
      </c>
      <c r="F4083" s="95">
        <v>1.1599999999999999</v>
      </c>
      <c r="G4083" s="95">
        <v>74.23</v>
      </c>
      <c r="H4083" s="95">
        <v>55.61</v>
      </c>
      <c r="I4083" s="95">
        <v>55.1</v>
      </c>
      <c r="J4083" s="95">
        <v>4.5199999999999996</v>
      </c>
      <c r="K4083" s="95">
        <v>3.34</v>
      </c>
      <c r="L4083" s="95">
        <v>-1.18</v>
      </c>
      <c r="M4083" s="95">
        <v>-0.46</v>
      </c>
      <c r="N4083" s="95">
        <v>2.5099999999999998</v>
      </c>
      <c r="O4083" s="95">
        <v>5.86</v>
      </c>
      <c r="P4083" s="95">
        <v>-1.98</v>
      </c>
      <c r="Q4083" s="95">
        <v>1.92</v>
      </c>
      <c r="R4083" s="95">
        <v>38.31</v>
      </c>
      <c r="S4083" s="95">
        <v>25.41</v>
      </c>
      <c r="T4083" s="95">
        <v>37.909999999999997</v>
      </c>
      <c r="U4083" s="95">
        <v>0.66</v>
      </c>
      <c r="V4083" s="95">
        <v>0.34</v>
      </c>
      <c r="W4083" s="95">
        <v>0.46</v>
      </c>
      <c r="X4083" s="95">
        <v>-31.61</v>
      </c>
      <c r="Y4083" s="95"/>
      <c r="Z4083" s="74" t="s">
        <v>1111</v>
      </c>
      <c r="AA4083" s="95">
        <v>5.67</v>
      </c>
      <c r="AB4083" s="95">
        <v>2.17</v>
      </c>
      <c r="AC4083" s="74" t="s">
        <v>1111</v>
      </c>
      <c r="AD4083" s="95">
        <v>363811040</v>
      </c>
    </row>
    <row r="4084" spans="1:30" x14ac:dyDescent="0.2">
      <c r="A4084" s="74" t="s">
        <v>5191</v>
      </c>
      <c r="B4084" s="95">
        <v>1.99</v>
      </c>
      <c r="C4084" s="95"/>
      <c r="D4084" s="95">
        <v>-10.11</v>
      </c>
      <c r="E4084" s="95">
        <v>4.3099999999999996</v>
      </c>
      <c r="F4084" s="95">
        <v>0.95</v>
      </c>
      <c r="G4084" s="95">
        <v>73.88</v>
      </c>
      <c r="H4084" s="95">
        <v>-33.57</v>
      </c>
      <c r="I4084" s="95">
        <v>-11.91</v>
      </c>
      <c r="J4084" s="95">
        <v>-3.59</v>
      </c>
      <c r="K4084" s="95">
        <v>-5.45</v>
      </c>
      <c r="L4084" s="95">
        <v>-1.86</v>
      </c>
      <c r="M4084" s="95">
        <v>2.2400000000000002</v>
      </c>
      <c r="N4084" s="95">
        <v>1.2</v>
      </c>
      <c r="O4084" s="95">
        <v>2.16</v>
      </c>
      <c r="P4084" s="95">
        <v>-2.59</v>
      </c>
      <c r="Q4084" s="95">
        <v>3.21</v>
      </c>
      <c r="R4084" s="95">
        <v>-42.64</v>
      </c>
      <c r="S4084" s="95">
        <v>-9.36</v>
      </c>
      <c r="T4084" s="95">
        <v>-25.24</v>
      </c>
      <c r="U4084" s="95">
        <v>0.22</v>
      </c>
      <c r="V4084" s="95">
        <v>0.78</v>
      </c>
      <c r="W4084" s="95">
        <v>0.79</v>
      </c>
      <c r="X4084" s="95"/>
      <c r="Y4084" s="95"/>
      <c r="Z4084" s="74" t="s">
        <v>1111</v>
      </c>
      <c r="AA4084" s="95">
        <v>0.5</v>
      </c>
      <c r="AB4084" s="95">
        <v>-0.21</v>
      </c>
      <c r="AC4084" s="74" t="s">
        <v>1111</v>
      </c>
      <c r="AD4084" s="95">
        <v>838324512</v>
      </c>
    </row>
    <row r="4085" spans="1:30" x14ac:dyDescent="0.2">
      <c r="A4085" s="74" t="s">
        <v>5192</v>
      </c>
      <c r="B4085" s="95">
        <v>27.97</v>
      </c>
      <c r="C4085" s="95"/>
      <c r="D4085" s="95">
        <v>-23.99</v>
      </c>
      <c r="E4085" s="95">
        <v>3.42</v>
      </c>
      <c r="F4085" s="95">
        <v>2.6</v>
      </c>
      <c r="G4085" s="95">
        <v>46.68</v>
      </c>
      <c r="H4085" s="95">
        <v>-65.489999999999995</v>
      </c>
      <c r="I4085" s="95">
        <v>-66.23</v>
      </c>
      <c r="J4085" s="95">
        <v>-24.26</v>
      </c>
      <c r="K4085" s="95">
        <v>-16.920000000000002</v>
      </c>
      <c r="L4085" s="95">
        <v>7.34</v>
      </c>
      <c r="M4085" s="95">
        <v>-1.04</v>
      </c>
      <c r="N4085" s="95">
        <v>15.89</v>
      </c>
      <c r="O4085" s="95">
        <v>3.61</v>
      </c>
      <c r="P4085" s="95">
        <v>-14.1</v>
      </c>
      <c r="Q4085" s="95">
        <v>8.5299999999999994</v>
      </c>
      <c r="R4085" s="95">
        <v>-14.25</v>
      </c>
      <c r="S4085" s="95">
        <v>-10.84</v>
      </c>
      <c r="T4085" s="95">
        <v>-14.16</v>
      </c>
      <c r="U4085" s="95">
        <v>0.76</v>
      </c>
      <c r="V4085" s="95">
        <v>0.24</v>
      </c>
      <c r="W4085" s="95">
        <v>0.16</v>
      </c>
      <c r="X4085" s="95"/>
      <c r="Y4085" s="95"/>
      <c r="Z4085" s="74" t="s">
        <v>1111</v>
      </c>
      <c r="AA4085" s="95">
        <v>8.18</v>
      </c>
      <c r="AB4085" s="95">
        <v>-1.17</v>
      </c>
      <c r="AC4085" s="74" t="s">
        <v>1111</v>
      </c>
      <c r="AD4085" s="95">
        <v>1982952729</v>
      </c>
    </row>
    <row r="4086" spans="1:30" x14ac:dyDescent="0.2">
      <c r="A4086" s="74" t="s">
        <v>5193</v>
      </c>
      <c r="B4086" s="95">
        <v>149.32</v>
      </c>
      <c r="C4086" s="95"/>
      <c r="D4086" s="95">
        <v>-46.13</v>
      </c>
      <c r="E4086" s="95">
        <v>23.07</v>
      </c>
      <c r="F4086" s="95">
        <v>7.2</v>
      </c>
      <c r="G4086" s="95">
        <v>36.9</v>
      </c>
      <c r="H4086" s="95">
        <v>-19.72</v>
      </c>
      <c r="I4086" s="95">
        <v>-26.38</v>
      </c>
      <c r="J4086" s="95">
        <v>-61.72</v>
      </c>
      <c r="K4086" s="95">
        <v>-57.51</v>
      </c>
      <c r="L4086" s="95">
        <v>4.2</v>
      </c>
      <c r="M4086" s="95">
        <v>-1.57</v>
      </c>
      <c r="N4086" s="95">
        <v>12.17</v>
      </c>
      <c r="O4086" s="95">
        <v>23.63</v>
      </c>
      <c r="P4086" s="95">
        <v>-39.049999999999997</v>
      </c>
      <c r="Q4086" s="95">
        <v>1.6</v>
      </c>
      <c r="R4086" s="95">
        <v>-50.01</v>
      </c>
      <c r="S4086" s="95">
        <v>-15.62</v>
      </c>
      <c r="T4086" s="95">
        <v>-32</v>
      </c>
      <c r="U4086" s="95">
        <v>0.31</v>
      </c>
      <c r="V4086" s="95">
        <v>0.69</v>
      </c>
      <c r="W4086" s="95">
        <v>0.59</v>
      </c>
      <c r="X4086" s="95">
        <v>71.83</v>
      </c>
      <c r="Y4086" s="95"/>
      <c r="Z4086" s="74" t="s">
        <v>1111</v>
      </c>
      <c r="AA4086" s="95">
        <v>6.49</v>
      </c>
      <c r="AB4086" s="95">
        <v>-3.24</v>
      </c>
      <c r="AC4086" s="74" t="s">
        <v>1111</v>
      </c>
      <c r="AD4086" s="95">
        <v>83021831219</v>
      </c>
    </row>
    <row r="4087" spans="1:30" x14ac:dyDescent="0.2">
      <c r="A4087" s="74" t="s">
        <v>5194</v>
      </c>
      <c r="B4087" s="95">
        <v>1.18</v>
      </c>
      <c r="C4087" s="95"/>
      <c r="D4087" s="95">
        <v>-5.61</v>
      </c>
      <c r="E4087" s="95">
        <v>1.32</v>
      </c>
      <c r="F4087" s="95">
        <v>1.06</v>
      </c>
      <c r="G4087" s="95">
        <v>56.53</v>
      </c>
      <c r="H4087" s="95">
        <v>-42.97</v>
      </c>
      <c r="I4087" s="95">
        <v>-43.21</v>
      </c>
      <c r="J4087" s="95">
        <v>-5.64</v>
      </c>
      <c r="K4087" s="95">
        <v>-3.93</v>
      </c>
      <c r="L4087" s="95">
        <v>1.71</v>
      </c>
      <c r="M4087" s="95">
        <v>-0.4</v>
      </c>
      <c r="N4087" s="95">
        <v>2.42</v>
      </c>
      <c r="O4087" s="95">
        <v>2.15</v>
      </c>
      <c r="P4087" s="95">
        <v>-2.99</v>
      </c>
      <c r="Q4087" s="95">
        <v>4.28</v>
      </c>
      <c r="R4087" s="95">
        <v>-23.51</v>
      </c>
      <c r="S4087" s="95">
        <v>-18.920000000000002</v>
      </c>
      <c r="T4087" s="95">
        <v>-23.51</v>
      </c>
      <c r="U4087" s="95">
        <v>0.8</v>
      </c>
      <c r="V4087" s="95">
        <v>0.2</v>
      </c>
      <c r="W4087" s="95">
        <v>0.44</v>
      </c>
      <c r="X4087" s="95">
        <v>-27.12</v>
      </c>
      <c r="Y4087" s="95"/>
      <c r="Z4087" s="74" t="s">
        <v>1111</v>
      </c>
      <c r="AA4087" s="95">
        <v>0.89</v>
      </c>
      <c r="AB4087" s="95">
        <v>-0.21</v>
      </c>
      <c r="AC4087" s="74" t="s">
        <v>1111</v>
      </c>
      <c r="AD4087" s="95">
        <v>57867554</v>
      </c>
    </row>
    <row r="4088" spans="1:30" x14ac:dyDescent="0.2">
      <c r="A4088" s="74" t="s">
        <v>5195</v>
      </c>
      <c r="B4088" s="95">
        <v>7.93</v>
      </c>
      <c r="C4088" s="95"/>
      <c r="D4088" s="95">
        <v>-445500</v>
      </c>
      <c r="E4088" s="95">
        <v>89.1</v>
      </c>
      <c r="F4088" s="95">
        <v>0.99</v>
      </c>
      <c r="G4088" s="95"/>
      <c r="H4088" s="95"/>
      <c r="I4088" s="95"/>
      <c r="J4088" s="95">
        <v>-445500</v>
      </c>
      <c r="K4088" s="95">
        <v>-445230</v>
      </c>
      <c r="L4088" s="95">
        <v>270</v>
      </c>
      <c r="M4088" s="95">
        <v>-0.05</v>
      </c>
      <c r="N4088" s="95"/>
      <c r="O4088" s="95">
        <v>-127.94</v>
      </c>
      <c r="P4088" s="95">
        <v>-0.99</v>
      </c>
      <c r="Q4088" s="95">
        <v>0.12</v>
      </c>
      <c r="R4088" s="95">
        <v>-0.02</v>
      </c>
      <c r="S4088" s="95">
        <v>0</v>
      </c>
      <c r="T4088" s="95">
        <v>-0.02</v>
      </c>
      <c r="U4088" s="95">
        <v>0.01</v>
      </c>
      <c r="V4088" s="95">
        <v>0.99</v>
      </c>
      <c r="W4088" s="95">
        <v>0</v>
      </c>
      <c r="X4088" s="95"/>
      <c r="Y4088" s="95"/>
      <c r="Z4088" s="74" t="s">
        <v>1111</v>
      </c>
      <c r="AA4088" s="95">
        <v>0.09</v>
      </c>
      <c r="AB4088" s="95">
        <v>0</v>
      </c>
      <c r="AC4088" s="74" t="s">
        <v>1111</v>
      </c>
      <c r="AD4088" s="95">
        <v>445500000</v>
      </c>
    </row>
    <row r="4089" spans="1:30" x14ac:dyDescent="0.2">
      <c r="A4089" s="74" t="s">
        <v>5196</v>
      </c>
      <c r="B4089" s="95">
        <v>8.94</v>
      </c>
      <c r="C4089" s="95"/>
      <c r="D4089" s="95">
        <v>-502875</v>
      </c>
      <c r="E4089" s="95">
        <v>100.58</v>
      </c>
      <c r="F4089" s="95">
        <v>1.1200000000000001</v>
      </c>
      <c r="G4089" s="95"/>
      <c r="H4089" s="95"/>
      <c r="I4089" s="95"/>
      <c r="J4089" s="95">
        <v>-502875</v>
      </c>
      <c r="K4089" s="95">
        <v>-445230</v>
      </c>
      <c r="L4089" s="95">
        <v>270</v>
      </c>
      <c r="M4089" s="95">
        <v>-0.05</v>
      </c>
      <c r="N4089" s="95"/>
      <c r="O4089" s="95">
        <v>-144.41999999999999</v>
      </c>
      <c r="P4089" s="95">
        <v>-1.1200000000000001</v>
      </c>
      <c r="Q4089" s="95">
        <v>0.12</v>
      </c>
      <c r="R4089" s="95">
        <v>-0.02</v>
      </c>
      <c r="S4089" s="95">
        <v>0</v>
      </c>
      <c r="T4089" s="95">
        <v>-0.02</v>
      </c>
      <c r="U4089" s="95">
        <v>0.01</v>
      </c>
      <c r="V4089" s="95">
        <v>0.99</v>
      </c>
      <c r="W4089" s="95">
        <v>0</v>
      </c>
      <c r="X4089" s="95"/>
      <c r="Y4089" s="95"/>
      <c r="Z4089" s="74" t="s">
        <v>1111</v>
      </c>
      <c r="AA4089" s="95">
        <v>0.09</v>
      </c>
      <c r="AB4089" s="95">
        <v>0</v>
      </c>
      <c r="AC4089" s="74" t="s">
        <v>1111</v>
      </c>
      <c r="AD4089" s="95">
        <v>445500000</v>
      </c>
    </row>
    <row r="4090" spans="1:30" x14ac:dyDescent="0.2">
      <c r="A4090" s="74" t="s">
        <v>5197</v>
      </c>
      <c r="B4090" s="95">
        <v>1.61</v>
      </c>
      <c r="C4090" s="95"/>
      <c r="D4090" s="95">
        <v>-90562.5</v>
      </c>
      <c r="E4090" s="95">
        <v>18.11</v>
      </c>
      <c r="F4090" s="95">
        <v>0.2</v>
      </c>
      <c r="G4090" s="95"/>
      <c r="H4090" s="95"/>
      <c r="I4090" s="95"/>
      <c r="J4090" s="95">
        <v>-90562.5</v>
      </c>
      <c r="K4090" s="95">
        <v>-445230</v>
      </c>
      <c r="L4090" s="95">
        <v>270</v>
      </c>
      <c r="M4090" s="95">
        <v>-0.05</v>
      </c>
      <c r="N4090" s="95"/>
      <c r="O4090" s="95">
        <v>-26.01</v>
      </c>
      <c r="P4090" s="95">
        <v>-0.2</v>
      </c>
      <c r="Q4090" s="95">
        <v>0.12</v>
      </c>
      <c r="R4090" s="95">
        <v>-0.02</v>
      </c>
      <c r="S4090" s="95">
        <v>0</v>
      </c>
      <c r="T4090" s="95">
        <v>-0.02</v>
      </c>
      <c r="U4090" s="95">
        <v>0.01</v>
      </c>
      <c r="V4090" s="95">
        <v>0.99</v>
      </c>
      <c r="W4090" s="95">
        <v>0</v>
      </c>
      <c r="X4090" s="95"/>
      <c r="Y4090" s="95"/>
      <c r="Z4090" s="74" t="s">
        <v>1111</v>
      </c>
      <c r="AA4090" s="95">
        <v>0.09</v>
      </c>
      <c r="AB4090" s="95">
        <v>0</v>
      </c>
      <c r="AC4090" s="74" t="s">
        <v>1111</v>
      </c>
      <c r="AD4090" s="95">
        <v>445500000</v>
      </c>
    </row>
    <row r="4091" spans="1:30" x14ac:dyDescent="0.2">
      <c r="A4091" s="74" t="s">
        <v>5198</v>
      </c>
      <c r="B4091" s="95">
        <v>59.61</v>
      </c>
      <c r="C4091" s="95"/>
      <c r="D4091" s="95">
        <v>33.03</v>
      </c>
      <c r="E4091" s="95">
        <v>401.35</v>
      </c>
      <c r="F4091" s="95">
        <v>1.7</v>
      </c>
      <c r="G4091" s="95">
        <v>48.29</v>
      </c>
      <c r="H4091" s="95">
        <v>20.51</v>
      </c>
      <c r="I4091" s="95">
        <v>10.83</v>
      </c>
      <c r="J4091" s="95">
        <v>17.45</v>
      </c>
      <c r="K4091" s="95">
        <v>23.37</v>
      </c>
      <c r="L4091" s="95">
        <v>5.93</v>
      </c>
      <c r="M4091" s="95">
        <v>136.34</v>
      </c>
      <c r="N4091" s="95">
        <v>3.58</v>
      </c>
      <c r="O4091" s="95">
        <v>16.8</v>
      </c>
      <c r="P4091" s="95">
        <v>-2.27</v>
      </c>
      <c r="Q4091" s="95">
        <v>1.67</v>
      </c>
      <c r="R4091" s="95">
        <v>1214.94</v>
      </c>
      <c r="S4091" s="95">
        <v>5.14</v>
      </c>
      <c r="T4091" s="95">
        <v>12.28</v>
      </c>
      <c r="U4091" s="95">
        <v>0</v>
      </c>
      <c r="V4091" s="95">
        <v>1</v>
      </c>
      <c r="W4091" s="95">
        <v>0.47</v>
      </c>
      <c r="X4091" s="95">
        <v>-20.63</v>
      </c>
      <c r="Y4091" s="95"/>
      <c r="Z4091" s="74" t="s">
        <v>1111</v>
      </c>
      <c r="AA4091" s="95">
        <v>0.15</v>
      </c>
      <c r="AB4091" s="95">
        <v>1.8</v>
      </c>
      <c r="AC4091" s="74" t="s">
        <v>1111</v>
      </c>
      <c r="AD4091" s="95">
        <v>4606237569</v>
      </c>
    </row>
    <row r="4092" spans="1:30" x14ac:dyDescent="0.2">
      <c r="A4092" s="74" t="s">
        <v>5199</v>
      </c>
      <c r="B4092" s="95">
        <v>0.37</v>
      </c>
      <c r="C4092" s="95"/>
      <c r="D4092" s="95">
        <v>6.42</v>
      </c>
      <c r="E4092" s="95">
        <v>0.08</v>
      </c>
      <c r="F4092" s="95">
        <v>0.03</v>
      </c>
      <c r="G4092" s="95">
        <v>15.69</v>
      </c>
      <c r="H4092" s="95">
        <v>2</v>
      </c>
      <c r="I4092" s="95">
        <v>0.5</v>
      </c>
      <c r="J4092" s="95">
        <v>1.6</v>
      </c>
      <c r="K4092" s="95">
        <v>-5.56</v>
      </c>
      <c r="L4092" s="95">
        <v>-7.16</v>
      </c>
      <c r="M4092" s="95">
        <v>-0.34</v>
      </c>
      <c r="N4092" s="95">
        <v>0.03</v>
      </c>
      <c r="O4092" s="95">
        <v>0.09</v>
      </c>
      <c r="P4092" s="95">
        <v>-0.41</v>
      </c>
      <c r="Q4092" s="95">
        <v>1.67</v>
      </c>
      <c r="R4092" s="95">
        <v>1.17</v>
      </c>
      <c r="S4092" s="95">
        <v>0.51</v>
      </c>
      <c r="T4092" s="95">
        <v>4.6900000000000004</v>
      </c>
      <c r="U4092" s="95">
        <v>0.43</v>
      </c>
      <c r="V4092" s="95">
        <v>0.56999999999999995</v>
      </c>
      <c r="W4092" s="95">
        <v>1.01</v>
      </c>
      <c r="X4092" s="95"/>
      <c r="Y4092" s="95"/>
      <c r="Z4092" s="74" t="s">
        <v>1111</v>
      </c>
      <c r="AA4092" s="95">
        <v>4.91</v>
      </c>
      <c r="AB4092" s="95">
        <v>0.06</v>
      </c>
      <c r="AC4092" s="74" t="s">
        <v>1111</v>
      </c>
      <c r="AD4092" s="95">
        <v>26141462</v>
      </c>
    </row>
    <row r="4093" spans="1:30" x14ac:dyDescent="0.2">
      <c r="A4093" s="74" t="s">
        <v>5200</v>
      </c>
      <c r="B4093" s="95">
        <v>225.87</v>
      </c>
      <c r="C4093" s="95"/>
      <c r="D4093" s="95">
        <v>81.37</v>
      </c>
      <c r="E4093" s="95">
        <v>9.56</v>
      </c>
      <c r="F4093" s="95">
        <v>4.47</v>
      </c>
      <c r="G4093" s="95">
        <v>32.72</v>
      </c>
      <c r="H4093" s="95">
        <v>10.02</v>
      </c>
      <c r="I4093" s="95">
        <v>8.24</v>
      </c>
      <c r="J4093" s="95">
        <v>66.94</v>
      </c>
      <c r="K4093" s="95">
        <v>66.73</v>
      </c>
      <c r="L4093" s="95">
        <v>-0.21</v>
      </c>
      <c r="M4093" s="95">
        <v>-0.03</v>
      </c>
      <c r="N4093" s="95">
        <v>6.71</v>
      </c>
      <c r="O4093" s="95">
        <v>10.35</v>
      </c>
      <c r="P4093" s="95">
        <v>-10.75</v>
      </c>
      <c r="Q4093" s="95">
        <v>3.83</v>
      </c>
      <c r="R4093" s="95">
        <v>11.74</v>
      </c>
      <c r="S4093" s="95">
        <v>5.49</v>
      </c>
      <c r="T4093" s="95">
        <v>7.72</v>
      </c>
      <c r="U4093" s="95">
        <v>0.47</v>
      </c>
      <c r="V4093" s="95">
        <v>0.53</v>
      </c>
      <c r="W4093" s="95">
        <v>0.67</v>
      </c>
      <c r="X4093" s="95">
        <v>35.03</v>
      </c>
      <c r="Y4093" s="95">
        <v>46.04</v>
      </c>
      <c r="Z4093" s="74" t="s">
        <v>1111</v>
      </c>
      <c r="AA4093" s="95">
        <v>23.65</v>
      </c>
      <c r="AB4093" s="95">
        <v>2.78</v>
      </c>
      <c r="AC4093" s="74" t="s">
        <v>1111</v>
      </c>
      <c r="AD4093" s="95">
        <v>11869407000</v>
      </c>
    </row>
    <row r="4094" spans="1:30" x14ac:dyDescent="0.2">
      <c r="A4094" s="74" t="s">
        <v>5201</v>
      </c>
      <c r="B4094" s="95">
        <v>66.3</v>
      </c>
      <c r="C4094" s="95">
        <v>1.1499999999999999</v>
      </c>
      <c r="D4094" s="95">
        <v>21.01</v>
      </c>
      <c r="E4094" s="95">
        <v>77</v>
      </c>
      <c r="F4094" s="95">
        <v>1.6</v>
      </c>
      <c r="G4094" s="95">
        <v>30.5</v>
      </c>
      <c r="H4094" s="95">
        <v>15.45</v>
      </c>
      <c r="I4094" s="95">
        <v>8.76</v>
      </c>
      <c r="J4094" s="95">
        <v>11.91</v>
      </c>
      <c r="K4094" s="95">
        <v>16.04</v>
      </c>
      <c r="L4094" s="95">
        <v>4.13</v>
      </c>
      <c r="M4094" s="95">
        <v>26.7</v>
      </c>
      <c r="N4094" s="95">
        <v>1.84</v>
      </c>
      <c r="O4094" s="95">
        <v>216.11</v>
      </c>
      <c r="P4094" s="95">
        <v>-2.35</v>
      </c>
      <c r="Q4094" s="95">
        <v>1.02</v>
      </c>
      <c r="R4094" s="95">
        <v>366.56</v>
      </c>
      <c r="S4094" s="95">
        <v>7.6</v>
      </c>
      <c r="T4094" s="95">
        <v>16.05</v>
      </c>
      <c r="U4094" s="95">
        <v>0.02</v>
      </c>
      <c r="V4094" s="95">
        <v>0.98</v>
      </c>
      <c r="W4094" s="95">
        <v>0.87</v>
      </c>
      <c r="X4094" s="95">
        <v>2.14</v>
      </c>
      <c r="Y4094" s="95">
        <v>8.44</v>
      </c>
      <c r="Z4094" s="74" t="s">
        <v>1111</v>
      </c>
      <c r="AA4094" s="95">
        <v>0.86</v>
      </c>
      <c r="AB4094" s="95">
        <v>3.16</v>
      </c>
      <c r="AC4094" s="74" t="s">
        <v>1111</v>
      </c>
      <c r="AD4094" s="95">
        <v>9833160179</v>
      </c>
    </row>
    <row r="4095" spans="1:30" x14ac:dyDescent="0.2">
      <c r="A4095" s="74" t="s">
        <v>5202</v>
      </c>
      <c r="B4095" s="95">
        <v>5.22</v>
      </c>
      <c r="C4095" s="95"/>
      <c r="D4095" s="95">
        <v>-3.38</v>
      </c>
      <c r="E4095" s="95">
        <v>-21.41</v>
      </c>
      <c r="F4095" s="95">
        <v>0.77</v>
      </c>
      <c r="G4095" s="95">
        <v>24.47</v>
      </c>
      <c r="H4095" s="95">
        <v>-18.2</v>
      </c>
      <c r="I4095" s="95">
        <v>-17.89</v>
      </c>
      <c r="J4095" s="95">
        <v>-3.32</v>
      </c>
      <c r="K4095" s="95">
        <v>-3.22</v>
      </c>
      <c r="L4095" s="95">
        <v>0.1</v>
      </c>
      <c r="M4095" s="95"/>
      <c r="N4095" s="95">
        <v>0.6</v>
      </c>
      <c r="O4095" s="95">
        <v>-1.27</v>
      </c>
      <c r="P4095" s="95">
        <v>-1.1299999999999999</v>
      </c>
      <c r="Q4095" s="95">
        <v>0.34</v>
      </c>
      <c r="R4095" s="95">
        <v>-633.96</v>
      </c>
      <c r="S4095" s="95">
        <v>-22.8</v>
      </c>
      <c r="T4095" s="95">
        <v>825.75</v>
      </c>
      <c r="U4095" s="95">
        <v>-0.04</v>
      </c>
      <c r="V4095" s="95">
        <v>1.04</v>
      </c>
      <c r="W4095" s="95">
        <v>1.27</v>
      </c>
      <c r="X4095" s="95">
        <v>-33.47</v>
      </c>
      <c r="Y4095" s="95"/>
      <c r="Z4095" s="74" t="s">
        <v>1111</v>
      </c>
      <c r="AA4095" s="95">
        <v>-0.24</v>
      </c>
      <c r="AB4095" s="95">
        <v>-1.55</v>
      </c>
      <c r="AC4095" s="74" t="s">
        <v>1111</v>
      </c>
      <c r="AD4095" s="95">
        <v>29761308</v>
      </c>
    </row>
    <row r="4096" spans="1:30" x14ac:dyDescent="0.2">
      <c r="A4096" s="74" t="s">
        <v>5203</v>
      </c>
      <c r="B4096" s="95">
        <v>1.2</v>
      </c>
      <c r="C4096" s="95"/>
      <c r="D4096" s="95">
        <v>-2.72</v>
      </c>
      <c r="E4096" s="95">
        <v>1.69</v>
      </c>
      <c r="F4096" s="95">
        <v>1.52</v>
      </c>
      <c r="G4096" s="95"/>
      <c r="H4096" s="95"/>
      <c r="I4096" s="95"/>
      <c r="J4096" s="95">
        <v>-2.82</v>
      </c>
      <c r="K4096" s="95">
        <v>-1.06</v>
      </c>
      <c r="L4096" s="95">
        <v>1.76</v>
      </c>
      <c r="M4096" s="95">
        <v>-1.05</v>
      </c>
      <c r="N4096" s="95"/>
      <c r="O4096" s="95">
        <v>1.69</v>
      </c>
      <c r="P4096" s="95">
        <v>-2409.1799999999998</v>
      </c>
      <c r="Q4096" s="95">
        <v>10.07</v>
      </c>
      <c r="R4096" s="95">
        <v>-62.05</v>
      </c>
      <c r="S4096" s="95">
        <v>-55.89</v>
      </c>
      <c r="T4096" s="95">
        <v>-59.49</v>
      </c>
      <c r="U4096" s="95">
        <v>0.9</v>
      </c>
      <c r="V4096" s="95">
        <v>0.1</v>
      </c>
      <c r="W4096" s="95">
        <v>0</v>
      </c>
      <c r="X4096" s="95"/>
      <c r="Y4096" s="95"/>
      <c r="Z4096" s="74" t="s">
        <v>1111</v>
      </c>
      <c r="AA4096" s="95">
        <v>0.71</v>
      </c>
      <c r="AB4096" s="95">
        <v>-0.44</v>
      </c>
      <c r="AC4096" s="74" t="s">
        <v>1111</v>
      </c>
      <c r="AD4096" s="95">
        <v>122868000</v>
      </c>
    </row>
    <row r="4097" spans="1:30" x14ac:dyDescent="0.2">
      <c r="A4097" s="74" t="s">
        <v>5204</v>
      </c>
      <c r="B4097" s="95">
        <v>15.92</v>
      </c>
      <c r="C4097" s="95"/>
      <c r="D4097" s="95">
        <v>-15.15</v>
      </c>
      <c r="E4097" s="95">
        <v>1.89</v>
      </c>
      <c r="F4097" s="95">
        <v>1.85</v>
      </c>
      <c r="G4097" s="95">
        <v>59.56</v>
      </c>
      <c r="H4097" s="95">
        <v>-1655.93</v>
      </c>
      <c r="I4097" s="95">
        <v>-1655.93</v>
      </c>
      <c r="J4097" s="95">
        <v>-15.15</v>
      </c>
      <c r="K4097" s="95">
        <v>-7.28</v>
      </c>
      <c r="L4097" s="95">
        <v>7.87</v>
      </c>
      <c r="M4097" s="95">
        <v>-0.98</v>
      </c>
      <c r="N4097" s="95">
        <v>250.83</v>
      </c>
      <c r="O4097" s="95">
        <v>1.93</v>
      </c>
      <c r="P4097" s="95">
        <v>-71.84</v>
      </c>
      <c r="Q4097" s="95">
        <v>53.83</v>
      </c>
      <c r="R4097" s="95">
        <v>-12.49</v>
      </c>
      <c r="S4097" s="95">
        <v>-12.19</v>
      </c>
      <c r="T4097" s="95">
        <v>-12.49</v>
      </c>
      <c r="U4097" s="95">
        <v>0.98</v>
      </c>
      <c r="V4097" s="95">
        <v>0.02</v>
      </c>
      <c r="W4097" s="95">
        <v>0.01</v>
      </c>
      <c r="X4097" s="95"/>
      <c r="Y4097" s="95"/>
      <c r="Z4097" s="74" t="s">
        <v>1111</v>
      </c>
      <c r="AA4097" s="95">
        <v>8.35</v>
      </c>
      <c r="AB4097" s="95">
        <v>-1.04</v>
      </c>
      <c r="AC4097" s="74" t="s">
        <v>1111</v>
      </c>
      <c r="AD4097" s="95">
        <v>974994300</v>
      </c>
    </row>
    <row r="4098" spans="1:30" x14ac:dyDescent="0.2">
      <c r="A4098" s="74" t="s">
        <v>5205</v>
      </c>
      <c r="B4098" s="95">
        <v>58.48</v>
      </c>
      <c r="C4098" s="95">
        <v>1.32</v>
      </c>
      <c r="D4098" s="95">
        <v>15.47</v>
      </c>
      <c r="E4098" s="95">
        <v>4.4400000000000004</v>
      </c>
      <c r="F4098" s="95">
        <v>3.72</v>
      </c>
      <c r="G4098" s="95">
        <v>82.28</v>
      </c>
      <c r="H4098" s="95">
        <v>36.17</v>
      </c>
      <c r="I4098" s="95">
        <v>28.34</v>
      </c>
      <c r="J4098" s="95">
        <v>12.12</v>
      </c>
      <c r="K4098" s="95">
        <v>10.89</v>
      </c>
      <c r="L4098" s="95">
        <v>-1.23</v>
      </c>
      <c r="M4098" s="95">
        <v>-0.45</v>
      </c>
      <c r="N4098" s="95">
        <v>4.38</v>
      </c>
      <c r="O4098" s="95">
        <v>7.3</v>
      </c>
      <c r="P4098" s="95">
        <v>-9.93</v>
      </c>
      <c r="Q4098" s="95">
        <v>5.41</v>
      </c>
      <c r="R4098" s="95">
        <v>28.68</v>
      </c>
      <c r="S4098" s="95">
        <v>24.05</v>
      </c>
      <c r="T4098" s="95">
        <v>28.71</v>
      </c>
      <c r="U4098" s="95">
        <v>0.84</v>
      </c>
      <c r="V4098" s="95">
        <v>0.16</v>
      </c>
      <c r="W4098" s="95">
        <v>0.85</v>
      </c>
      <c r="X4098" s="95">
        <v>4.7699999999999996</v>
      </c>
      <c r="Y4098" s="95">
        <v>6.16</v>
      </c>
      <c r="Z4098" s="74" t="s">
        <v>1111</v>
      </c>
      <c r="AA4098" s="95">
        <v>13.18</v>
      </c>
      <c r="AB4098" s="95">
        <v>3.78</v>
      </c>
      <c r="AC4098" s="74" t="s">
        <v>1111</v>
      </c>
      <c r="AD4098" s="95">
        <v>8155182200</v>
      </c>
    </row>
    <row r="4099" spans="1:30" x14ac:dyDescent="0.2">
      <c r="A4099" s="74" t="s">
        <v>5206</v>
      </c>
      <c r="B4099" s="95">
        <v>2.4</v>
      </c>
      <c r="C4099" s="95"/>
      <c r="D4099" s="95">
        <v>-5.25</v>
      </c>
      <c r="E4099" s="95">
        <v>-14.95</v>
      </c>
      <c r="F4099" s="95">
        <v>1.67</v>
      </c>
      <c r="G4099" s="95">
        <v>100</v>
      </c>
      <c r="H4099" s="95">
        <v>-51.72</v>
      </c>
      <c r="I4099" s="95">
        <v>-79.55</v>
      </c>
      <c r="J4099" s="95">
        <v>-8.07</v>
      </c>
      <c r="K4099" s="95">
        <v>-4.8</v>
      </c>
      <c r="L4099" s="95">
        <v>3.26</v>
      </c>
      <c r="M4099" s="95"/>
      <c r="N4099" s="95">
        <v>4.17</v>
      </c>
      <c r="O4099" s="95">
        <v>4.99</v>
      </c>
      <c r="P4099" s="95">
        <v>-18.190000000000001</v>
      </c>
      <c r="Q4099" s="95">
        <v>1.59</v>
      </c>
      <c r="R4099" s="95">
        <v>-284.94</v>
      </c>
      <c r="S4099" s="95">
        <v>-31.93</v>
      </c>
      <c r="T4099" s="95">
        <v>-754.34</v>
      </c>
      <c r="U4099" s="95">
        <v>-0.11</v>
      </c>
      <c r="V4099" s="95">
        <v>1.1100000000000001</v>
      </c>
      <c r="W4099" s="95">
        <v>0.4</v>
      </c>
      <c r="X4099" s="95">
        <v>22.52</v>
      </c>
      <c r="Y4099" s="95"/>
      <c r="Z4099" s="74" t="s">
        <v>1111</v>
      </c>
      <c r="AA4099" s="95">
        <v>-0.16</v>
      </c>
      <c r="AB4099" s="95">
        <v>-0.46</v>
      </c>
      <c r="AC4099" s="74" t="s">
        <v>1111</v>
      </c>
      <c r="AD4099" s="95">
        <v>279957360</v>
      </c>
    </row>
    <row r="4100" spans="1:30" x14ac:dyDescent="0.2">
      <c r="A4100" s="74" t="s">
        <v>5207</v>
      </c>
      <c r="B4100" s="95">
        <v>23.8</v>
      </c>
      <c r="C4100" s="95">
        <v>1.58</v>
      </c>
      <c r="D4100" s="95">
        <v>10.35</v>
      </c>
      <c r="E4100" s="95">
        <v>2.79</v>
      </c>
      <c r="F4100" s="95">
        <v>0.4</v>
      </c>
      <c r="G4100" s="95">
        <v>15.83</v>
      </c>
      <c r="H4100" s="95">
        <v>11.88</v>
      </c>
      <c r="I4100" s="95">
        <v>5.46</v>
      </c>
      <c r="J4100" s="95">
        <v>4.75</v>
      </c>
      <c r="K4100" s="95">
        <v>8.7100000000000009</v>
      </c>
      <c r="L4100" s="95">
        <v>3.95</v>
      </c>
      <c r="M4100" s="95">
        <v>2.3199999999999998</v>
      </c>
      <c r="N4100" s="95">
        <v>0.56000000000000005</v>
      </c>
      <c r="O4100" s="95">
        <v>7.05</v>
      </c>
      <c r="P4100" s="95">
        <v>-0.52</v>
      </c>
      <c r="Q4100" s="95">
        <v>1.34</v>
      </c>
      <c r="R4100" s="95">
        <v>26.93</v>
      </c>
      <c r="S4100" s="95">
        <v>3.91</v>
      </c>
      <c r="T4100" s="95">
        <v>12.12</v>
      </c>
      <c r="U4100" s="95">
        <v>0.15</v>
      </c>
      <c r="V4100" s="95">
        <v>0.78</v>
      </c>
      <c r="W4100" s="95">
        <v>0.72</v>
      </c>
      <c r="X4100" s="95">
        <v>6.31</v>
      </c>
      <c r="Y4100" s="95">
        <v>1.06</v>
      </c>
      <c r="Z4100" s="74" t="s">
        <v>1111</v>
      </c>
      <c r="AA4100" s="95">
        <v>8.5399999999999991</v>
      </c>
      <c r="AB4100" s="95">
        <v>2.2999999999999998</v>
      </c>
      <c r="AC4100" s="74" t="s">
        <v>1111</v>
      </c>
      <c r="AD4100" s="95">
        <v>3192651000</v>
      </c>
    </row>
    <row r="4101" spans="1:30" x14ac:dyDescent="0.2">
      <c r="A4101" s="74" t="s">
        <v>5208</v>
      </c>
      <c r="B4101" s="95">
        <v>46.72</v>
      </c>
      <c r="C4101" s="95"/>
      <c r="D4101" s="95">
        <v>0.89</v>
      </c>
      <c r="E4101" s="95">
        <v>0.69</v>
      </c>
      <c r="F4101" s="95">
        <v>0.42</v>
      </c>
      <c r="G4101" s="95">
        <v>89.09</v>
      </c>
      <c r="H4101" s="95">
        <v>19.79</v>
      </c>
      <c r="I4101" s="95">
        <v>11.01</v>
      </c>
      <c r="J4101" s="95">
        <v>0.5</v>
      </c>
      <c r="K4101" s="95">
        <v>0.56999999999999995</v>
      </c>
      <c r="L4101" s="95">
        <v>7.0000000000000007E-2</v>
      </c>
      <c r="M4101" s="95">
        <v>0.1</v>
      </c>
      <c r="N4101" s="95">
        <v>0.1</v>
      </c>
      <c r="O4101" s="95">
        <v>1.1299999999999999</v>
      </c>
      <c r="P4101" s="95">
        <v>-0.99</v>
      </c>
      <c r="Q4101" s="95">
        <v>2.78</v>
      </c>
      <c r="R4101" s="95">
        <v>77.150000000000006</v>
      </c>
      <c r="S4101" s="95">
        <v>46.8</v>
      </c>
      <c r="T4101" s="95">
        <v>83.89</v>
      </c>
      <c r="U4101" s="95">
        <v>0.61</v>
      </c>
      <c r="V4101" s="95">
        <v>0.39</v>
      </c>
      <c r="W4101" s="95">
        <v>4.25</v>
      </c>
      <c r="X4101" s="95">
        <v>2.78</v>
      </c>
      <c r="Y4101" s="95">
        <v>17.71</v>
      </c>
      <c r="Z4101" s="74" t="s">
        <v>1111</v>
      </c>
      <c r="AA4101" s="95">
        <v>67.709999999999994</v>
      </c>
      <c r="AB4101" s="95">
        <v>52.23</v>
      </c>
      <c r="AC4101" s="74" t="s">
        <v>1111</v>
      </c>
      <c r="AD4101" s="95">
        <v>405333376</v>
      </c>
    </row>
    <row r="4102" spans="1:30" x14ac:dyDescent="0.2">
      <c r="A4102" s="74" t="s">
        <v>5209</v>
      </c>
      <c r="B4102" s="95">
        <v>46.3</v>
      </c>
      <c r="C4102" s="95"/>
      <c r="D4102" s="95">
        <v>0.89</v>
      </c>
      <c r="E4102" s="95">
        <v>0.68</v>
      </c>
      <c r="F4102" s="95">
        <v>0.41</v>
      </c>
      <c r="G4102" s="95">
        <v>89.09</v>
      </c>
      <c r="H4102" s="95">
        <v>19.79</v>
      </c>
      <c r="I4102" s="95">
        <v>11.01</v>
      </c>
      <c r="J4102" s="95">
        <v>0.49</v>
      </c>
      <c r="K4102" s="95">
        <v>0.56999999999999995</v>
      </c>
      <c r="L4102" s="95">
        <v>7.0000000000000007E-2</v>
      </c>
      <c r="M4102" s="95">
        <v>0.1</v>
      </c>
      <c r="N4102" s="95">
        <v>0.1</v>
      </c>
      <c r="O4102" s="95">
        <v>1.1200000000000001</v>
      </c>
      <c r="P4102" s="95">
        <v>-0.98</v>
      </c>
      <c r="Q4102" s="95">
        <v>2.78</v>
      </c>
      <c r="R4102" s="95">
        <v>77.150000000000006</v>
      </c>
      <c r="S4102" s="95">
        <v>46.8</v>
      </c>
      <c r="T4102" s="95">
        <v>83.89</v>
      </c>
      <c r="U4102" s="95">
        <v>0.61</v>
      </c>
      <c r="V4102" s="95">
        <v>0.39</v>
      </c>
      <c r="W4102" s="95">
        <v>4.25</v>
      </c>
      <c r="X4102" s="95">
        <v>2.78</v>
      </c>
      <c r="Y4102" s="95">
        <v>17.71</v>
      </c>
      <c r="Z4102" s="74" t="s">
        <v>1111</v>
      </c>
      <c r="AA4102" s="95">
        <v>67.709999999999994</v>
      </c>
      <c r="AB4102" s="95">
        <v>52.23</v>
      </c>
      <c r="AC4102" s="74" t="s">
        <v>1111</v>
      </c>
      <c r="AD4102" s="95">
        <v>405333376</v>
      </c>
    </row>
    <row r="4103" spans="1:30" x14ac:dyDescent="0.2">
      <c r="A4103" s="74" t="s">
        <v>5210</v>
      </c>
      <c r="B4103" s="95">
        <v>2.38</v>
      </c>
      <c r="C4103" s="95"/>
      <c r="D4103" s="95">
        <v>-2.2000000000000002</v>
      </c>
      <c r="E4103" s="95">
        <v>-4.03</v>
      </c>
      <c r="F4103" s="95">
        <v>4.8899999999999997</v>
      </c>
      <c r="G4103" s="95">
        <v>16.59</v>
      </c>
      <c r="H4103" s="95">
        <v>-3479.89</v>
      </c>
      <c r="I4103" s="95">
        <v>-3604.92</v>
      </c>
      <c r="J4103" s="95">
        <v>-2.2799999999999998</v>
      </c>
      <c r="K4103" s="95">
        <v>-2.97</v>
      </c>
      <c r="L4103" s="95">
        <v>-0.7</v>
      </c>
      <c r="M4103" s="95"/>
      <c r="N4103" s="95">
        <v>79.31</v>
      </c>
      <c r="O4103" s="95">
        <v>7.78</v>
      </c>
      <c r="P4103" s="95">
        <v>-17.46</v>
      </c>
      <c r="Q4103" s="95">
        <v>7.95</v>
      </c>
      <c r="R4103" s="95">
        <v>-183.22</v>
      </c>
      <c r="S4103" s="95">
        <v>-222.44</v>
      </c>
      <c r="T4103" s="95">
        <v>-231.14</v>
      </c>
      <c r="U4103" s="95">
        <v>-1.21</v>
      </c>
      <c r="V4103" s="95">
        <v>2.21</v>
      </c>
      <c r="W4103" s="95">
        <v>0.06</v>
      </c>
      <c r="X4103" s="95">
        <v>164.82</v>
      </c>
      <c r="Y4103" s="95"/>
      <c r="Z4103" s="74" t="s">
        <v>1111</v>
      </c>
      <c r="AA4103" s="95">
        <v>-0.6</v>
      </c>
      <c r="AB4103" s="95">
        <v>-1.1000000000000001</v>
      </c>
      <c r="AC4103" s="74" t="s">
        <v>1111</v>
      </c>
      <c r="AD4103" s="95">
        <v>1074818307</v>
      </c>
    </row>
    <row r="4104" spans="1:30" x14ac:dyDescent="0.2">
      <c r="A4104" s="74" t="s">
        <v>5211</v>
      </c>
      <c r="B4104" s="95">
        <v>0.73</v>
      </c>
      <c r="C4104" s="95"/>
      <c r="D4104" s="95">
        <v>-5.99</v>
      </c>
      <c r="E4104" s="95">
        <v>0.9</v>
      </c>
      <c r="F4104" s="95">
        <v>0.62</v>
      </c>
      <c r="G4104" s="95">
        <v>100</v>
      </c>
      <c r="H4104" s="95">
        <v>-492.8</v>
      </c>
      <c r="I4104" s="95">
        <v>-371.16</v>
      </c>
      <c r="J4104" s="95">
        <v>-4.5199999999999996</v>
      </c>
      <c r="K4104" s="95">
        <v>0.92</v>
      </c>
      <c r="L4104" s="95">
        <v>5.43</v>
      </c>
      <c r="M4104" s="95">
        <v>-1.0900000000000001</v>
      </c>
      <c r="N4104" s="95">
        <v>22.25</v>
      </c>
      <c r="O4104" s="95">
        <v>0.78</v>
      </c>
      <c r="P4104" s="95">
        <v>-4.1399999999999997</v>
      </c>
      <c r="Q4104" s="95">
        <v>15.92</v>
      </c>
      <c r="R4104" s="95">
        <v>-15.09</v>
      </c>
      <c r="S4104" s="95">
        <v>-10.31</v>
      </c>
      <c r="T4104" s="95">
        <v>-24.97</v>
      </c>
      <c r="U4104" s="95">
        <v>0.68</v>
      </c>
      <c r="V4104" s="95">
        <v>0.32</v>
      </c>
      <c r="W4104" s="95">
        <v>0.03</v>
      </c>
      <c r="X4104" s="95">
        <v>62.55</v>
      </c>
      <c r="Y4104" s="95"/>
      <c r="Z4104" s="74" t="s">
        <v>1111</v>
      </c>
      <c r="AA4104" s="95">
        <v>0.81</v>
      </c>
      <c r="AB4104" s="95">
        <v>-0.12</v>
      </c>
      <c r="AC4104" s="74" t="s">
        <v>1111</v>
      </c>
      <c r="AD4104" s="95">
        <v>145608428</v>
      </c>
    </row>
    <row r="4105" spans="1:30" x14ac:dyDescent="0.2">
      <c r="A4105" s="74" t="s">
        <v>5212</v>
      </c>
      <c r="B4105" s="95">
        <v>67.53</v>
      </c>
      <c r="C4105" s="95">
        <v>0.89</v>
      </c>
      <c r="D4105" s="95">
        <v>9.81</v>
      </c>
      <c r="E4105" s="95">
        <v>1.47</v>
      </c>
      <c r="F4105" s="95">
        <v>0.23</v>
      </c>
      <c r="G4105" s="95">
        <v>100</v>
      </c>
      <c r="H4105" s="95">
        <v>23.07</v>
      </c>
      <c r="I4105" s="95">
        <v>15.98</v>
      </c>
      <c r="J4105" s="95">
        <v>6.79</v>
      </c>
      <c r="K4105" s="95">
        <v>5.58</v>
      </c>
      <c r="L4105" s="95">
        <v>-1.21</v>
      </c>
      <c r="M4105" s="95">
        <v>-0.26</v>
      </c>
      <c r="N4105" s="95">
        <v>1.57</v>
      </c>
      <c r="O4105" s="95"/>
      <c r="P4105" s="95">
        <v>-0.23</v>
      </c>
      <c r="Q4105" s="95"/>
      <c r="R4105" s="95">
        <v>14.99</v>
      </c>
      <c r="S4105" s="95">
        <v>2.33</v>
      </c>
      <c r="T4105" s="95">
        <v>12.96</v>
      </c>
      <c r="U4105" s="95">
        <v>0.16</v>
      </c>
      <c r="V4105" s="95">
        <v>0.84</v>
      </c>
      <c r="W4105" s="95">
        <v>0.15</v>
      </c>
      <c r="X4105" s="95">
        <v>9.98</v>
      </c>
      <c r="Y4105" s="95">
        <v>40.39</v>
      </c>
      <c r="Z4105" s="74" t="s">
        <v>1111</v>
      </c>
      <c r="AA4105" s="95">
        <v>45.95</v>
      </c>
      <c r="AB4105" s="95">
        <v>6.89</v>
      </c>
      <c r="AC4105" s="74" t="s">
        <v>1111</v>
      </c>
      <c r="AD4105" s="95">
        <v>7040893896</v>
      </c>
    </row>
    <row r="4106" spans="1:30" x14ac:dyDescent="0.2">
      <c r="A4106" s="74" t="s">
        <v>5213</v>
      </c>
      <c r="B4106" s="95">
        <v>25.62</v>
      </c>
      <c r="C4106" s="95"/>
      <c r="D4106" s="95">
        <v>3.71</v>
      </c>
      <c r="E4106" s="95">
        <v>0.56000000000000005</v>
      </c>
      <c r="F4106" s="95">
        <v>0.09</v>
      </c>
      <c r="G4106" s="95">
        <v>100</v>
      </c>
      <c r="H4106" s="95">
        <v>23.07</v>
      </c>
      <c r="I4106" s="95">
        <v>15.98</v>
      </c>
      <c r="J4106" s="95">
        <v>2.57</v>
      </c>
      <c r="K4106" s="95">
        <v>5.58</v>
      </c>
      <c r="L4106" s="95">
        <v>-1.21</v>
      </c>
      <c r="M4106" s="95">
        <v>-0.26</v>
      </c>
      <c r="N4106" s="95">
        <v>0.59</v>
      </c>
      <c r="O4106" s="95"/>
      <c r="P4106" s="95">
        <v>-0.09</v>
      </c>
      <c r="Q4106" s="95"/>
      <c r="R4106" s="95">
        <v>14.99</v>
      </c>
      <c r="S4106" s="95">
        <v>2.33</v>
      </c>
      <c r="T4106" s="95">
        <v>12.96</v>
      </c>
      <c r="U4106" s="95">
        <v>0.16</v>
      </c>
      <c r="V4106" s="95">
        <v>0.84</v>
      </c>
      <c r="W4106" s="95">
        <v>0.15</v>
      </c>
      <c r="X4106" s="95">
        <v>9.98</v>
      </c>
      <c r="Y4106" s="95">
        <v>40.39</v>
      </c>
      <c r="Z4106" s="74" t="s">
        <v>1111</v>
      </c>
      <c r="AA4106" s="95">
        <v>45.95</v>
      </c>
      <c r="AB4106" s="95">
        <v>6.89</v>
      </c>
      <c r="AC4106" s="74" t="s">
        <v>1111</v>
      </c>
      <c r="AD4106" s="95">
        <v>7040893896</v>
      </c>
    </row>
    <row r="4107" spans="1:30" x14ac:dyDescent="0.2">
      <c r="A4107" s="74" t="s">
        <v>5214</v>
      </c>
      <c r="B4107" s="95">
        <v>42.6</v>
      </c>
      <c r="C4107" s="95">
        <v>1.83</v>
      </c>
      <c r="D4107" s="95">
        <v>10.34</v>
      </c>
      <c r="E4107" s="95">
        <v>1.21</v>
      </c>
      <c r="F4107" s="95">
        <v>0.12</v>
      </c>
      <c r="G4107" s="95">
        <v>0</v>
      </c>
      <c r="H4107" s="95">
        <v>33.020000000000003</v>
      </c>
      <c r="I4107" s="95">
        <v>24.79</v>
      </c>
      <c r="J4107" s="95">
        <v>7.76</v>
      </c>
      <c r="K4107" s="95">
        <v>-7.19</v>
      </c>
      <c r="L4107" s="95">
        <v>-14.95</v>
      </c>
      <c r="M4107" s="95">
        <v>-2.34</v>
      </c>
      <c r="N4107" s="95">
        <v>2.56</v>
      </c>
      <c r="O4107" s="95"/>
      <c r="P4107" s="95">
        <v>-0.12</v>
      </c>
      <c r="Q4107" s="95"/>
      <c r="R4107" s="95">
        <v>11.74</v>
      </c>
      <c r="S4107" s="95">
        <v>1.1599999999999999</v>
      </c>
      <c r="T4107" s="95">
        <v>12.52</v>
      </c>
      <c r="U4107" s="95">
        <v>0.1</v>
      </c>
      <c r="V4107" s="95">
        <v>0.9</v>
      </c>
      <c r="W4107" s="95">
        <v>0.05</v>
      </c>
      <c r="X4107" s="95">
        <v>8.86</v>
      </c>
      <c r="Y4107" s="95">
        <v>13.28</v>
      </c>
      <c r="Z4107" s="74" t="s">
        <v>1111</v>
      </c>
      <c r="AA4107" s="95">
        <v>35.11</v>
      </c>
      <c r="AB4107" s="95">
        <v>4.12</v>
      </c>
      <c r="AC4107" s="74" t="s">
        <v>1111</v>
      </c>
      <c r="AD4107" s="95">
        <v>111501240</v>
      </c>
    </row>
    <row r="4108" spans="1:30" x14ac:dyDescent="0.2">
      <c r="A4108" s="74" t="s">
        <v>5215</v>
      </c>
      <c r="B4108" s="95">
        <v>84.66</v>
      </c>
      <c r="C4108" s="95">
        <v>0.98</v>
      </c>
      <c r="D4108" s="95">
        <v>22.4</v>
      </c>
      <c r="E4108" s="95">
        <v>4.12</v>
      </c>
      <c r="F4108" s="95">
        <v>0.31</v>
      </c>
      <c r="G4108" s="95">
        <v>0</v>
      </c>
      <c r="H4108" s="95">
        <v>59.28</v>
      </c>
      <c r="I4108" s="95">
        <v>46.28</v>
      </c>
      <c r="J4108" s="95">
        <v>17.489999999999998</v>
      </c>
      <c r="K4108" s="95">
        <v>1.95</v>
      </c>
      <c r="L4108" s="95">
        <v>-15.54</v>
      </c>
      <c r="M4108" s="95">
        <v>-3.66</v>
      </c>
      <c r="N4108" s="95">
        <v>10.37</v>
      </c>
      <c r="O4108" s="95"/>
      <c r="P4108" s="95">
        <v>-0.31</v>
      </c>
      <c r="Q4108" s="95"/>
      <c r="R4108" s="95">
        <v>18.399999999999999</v>
      </c>
      <c r="S4108" s="95">
        <v>1.4</v>
      </c>
      <c r="T4108" s="95">
        <v>8.51</v>
      </c>
      <c r="U4108" s="95">
        <v>0.08</v>
      </c>
      <c r="V4108" s="95">
        <v>0.92</v>
      </c>
      <c r="W4108" s="95">
        <v>0.03</v>
      </c>
      <c r="X4108" s="95">
        <v>16.71</v>
      </c>
      <c r="Y4108" s="95">
        <v>21.8</v>
      </c>
      <c r="Z4108" s="74" t="s">
        <v>1111</v>
      </c>
      <c r="AA4108" s="95">
        <v>20.55</v>
      </c>
      <c r="AB4108" s="95">
        <v>3.78</v>
      </c>
      <c r="AC4108" s="74" t="s">
        <v>1111</v>
      </c>
      <c r="AD4108" s="95">
        <v>4589511726</v>
      </c>
    </row>
    <row r="4109" spans="1:30" x14ac:dyDescent="0.2">
      <c r="A4109" s="74" t="s">
        <v>5216</v>
      </c>
      <c r="B4109" s="95">
        <v>6.28</v>
      </c>
      <c r="C4109" s="95"/>
      <c r="D4109" s="95">
        <v>3.66</v>
      </c>
      <c r="E4109" s="95">
        <v>1.06</v>
      </c>
      <c r="F4109" s="95">
        <v>1</v>
      </c>
      <c r="G4109" s="95"/>
      <c r="H4109" s="95"/>
      <c r="I4109" s="95"/>
      <c r="J4109" s="95">
        <v>3.66</v>
      </c>
      <c r="K4109" s="95">
        <v>1.39</v>
      </c>
      <c r="L4109" s="95">
        <v>-2.27</v>
      </c>
      <c r="M4109" s="95">
        <v>-0.66</v>
      </c>
      <c r="N4109" s="95"/>
      <c r="O4109" s="95">
        <v>1.43</v>
      </c>
      <c r="P4109" s="95">
        <v>-3.79</v>
      </c>
      <c r="Q4109" s="95">
        <v>19.59</v>
      </c>
      <c r="R4109" s="95">
        <v>28.86</v>
      </c>
      <c r="S4109" s="95">
        <v>27.27</v>
      </c>
      <c r="T4109" s="95">
        <v>28.86</v>
      </c>
      <c r="U4109" s="95">
        <v>0.94</v>
      </c>
      <c r="V4109" s="95">
        <v>0.06</v>
      </c>
      <c r="W4109" s="95">
        <v>0</v>
      </c>
      <c r="X4109" s="95"/>
      <c r="Y4109" s="95"/>
      <c r="Z4109" s="74" t="s">
        <v>1111</v>
      </c>
      <c r="AA4109" s="95">
        <v>5.94</v>
      </c>
      <c r="AB4109" s="95">
        <v>1.71</v>
      </c>
      <c r="AC4109" s="74" t="s">
        <v>1111</v>
      </c>
      <c r="AD4109" s="95">
        <v>103655168</v>
      </c>
    </row>
    <row r="4110" spans="1:30" x14ac:dyDescent="0.2">
      <c r="A4110" s="74" t="s">
        <v>5217</v>
      </c>
      <c r="B4110" s="95">
        <v>0.59</v>
      </c>
      <c r="C4110" s="95"/>
      <c r="D4110" s="95">
        <v>-1.5</v>
      </c>
      <c r="E4110" s="95">
        <v>0.68</v>
      </c>
      <c r="F4110" s="95">
        <v>0.55000000000000004</v>
      </c>
      <c r="G4110" s="95">
        <v>44.28</v>
      </c>
      <c r="H4110" s="95">
        <v>-203.26</v>
      </c>
      <c r="I4110" s="95">
        <v>-191.11</v>
      </c>
      <c r="J4110" s="95">
        <v>-1.41</v>
      </c>
      <c r="K4110" s="95">
        <v>0.21</v>
      </c>
      <c r="L4110" s="95">
        <v>1.62</v>
      </c>
      <c r="M4110" s="95">
        <v>-0.78</v>
      </c>
      <c r="N4110" s="95">
        <v>2.87</v>
      </c>
      <c r="O4110" s="95">
        <v>1.05</v>
      </c>
      <c r="P4110" s="95">
        <v>-1.66</v>
      </c>
      <c r="Q4110" s="95">
        <v>4.53</v>
      </c>
      <c r="R4110" s="95">
        <v>-45.04</v>
      </c>
      <c r="S4110" s="95">
        <v>-36.58</v>
      </c>
      <c r="T4110" s="95">
        <v>-48.71</v>
      </c>
      <c r="U4110" s="95">
        <v>0.81</v>
      </c>
      <c r="V4110" s="95">
        <v>0.19</v>
      </c>
      <c r="W4110" s="95">
        <v>0.19</v>
      </c>
      <c r="X4110" s="95"/>
      <c r="Y4110" s="95"/>
      <c r="Z4110" s="74" t="s">
        <v>1111</v>
      </c>
      <c r="AA4110" s="95">
        <v>0.83</v>
      </c>
      <c r="AB4110" s="95">
        <v>-0.37</v>
      </c>
      <c r="AC4110" s="74" t="s">
        <v>1111</v>
      </c>
      <c r="AD4110" s="95">
        <v>16774968</v>
      </c>
    </row>
    <row r="4111" spans="1:30" x14ac:dyDescent="0.2">
      <c r="A4111" s="74" t="s">
        <v>5218</v>
      </c>
      <c r="B4111" s="95">
        <v>16.18</v>
      </c>
      <c r="C4111" s="95"/>
      <c r="D4111" s="95">
        <v>-86.96</v>
      </c>
      <c r="E4111" s="95">
        <v>3.68</v>
      </c>
      <c r="F4111" s="95">
        <v>1.89</v>
      </c>
      <c r="G4111" s="95">
        <v>45.67</v>
      </c>
      <c r="H4111" s="95">
        <v>-2.0499999999999998</v>
      </c>
      <c r="I4111" s="95">
        <v>-0.92</v>
      </c>
      <c r="J4111" s="95">
        <v>-39.119999999999997</v>
      </c>
      <c r="K4111" s="95">
        <v>-32.18</v>
      </c>
      <c r="L4111" s="95">
        <v>6.94</v>
      </c>
      <c r="M4111" s="95">
        <v>-0.65</v>
      </c>
      <c r="N4111" s="95">
        <v>0.8</v>
      </c>
      <c r="O4111" s="95">
        <v>6.41</v>
      </c>
      <c r="P4111" s="95">
        <v>-4.9400000000000004</v>
      </c>
      <c r="Q4111" s="95">
        <v>1.92</v>
      </c>
      <c r="R4111" s="95">
        <v>-4.2300000000000004</v>
      </c>
      <c r="S4111" s="95">
        <v>-2.1800000000000002</v>
      </c>
      <c r="T4111" s="95">
        <v>-14.4</v>
      </c>
      <c r="U4111" s="95">
        <v>0.51</v>
      </c>
      <c r="V4111" s="95">
        <v>0.49</v>
      </c>
      <c r="W4111" s="95">
        <v>2.36</v>
      </c>
      <c r="X4111" s="95">
        <v>23.54</v>
      </c>
      <c r="Y4111" s="95"/>
      <c r="Z4111" s="74" t="s">
        <v>1111</v>
      </c>
      <c r="AA4111" s="95">
        <v>4.4000000000000004</v>
      </c>
      <c r="AB4111" s="95">
        <v>-0.19</v>
      </c>
      <c r="AC4111" s="74" t="s">
        <v>1111</v>
      </c>
      <c r="AD4111" s="95">
        <v>1760380764</v>
      </c>
    </row>
    <row r="4112" spans="1:30" x14ac:dyDescent="0.2">
      <c r="A4112" s="74" t="s">
        <v>5219</v>
      </c>
      <c r="B4112" s="95">
        <v>7.99</v>
      </c>
      <c r="C4112" s="95">
        <v>7.88</v>
      </c>
      <c r="D4112" s="95">
        <v>14.04</v>
      </c>
      <c r="E4112" s="95">
        <v>1.23</v>
      </c>
      <c r="F4112" s="95">
        <v>0.35</v>
      </c>
      <c r="G4112" s="95">
        <v>75.45</v>
      </c>
      <c r="H4112" s="95">
        <v>39.29</v>
      </c>
      <c r="I4112" s="95">
        <v>17.14</v>
      </c>
      <c r="J4112" s="95">
        <v>6.12</v>
      </c>
      <c r="K4112" s="95">
        <v>13.92</v>
      </c>
      <c r="L4112" s="95">
        <v>7.8</v>
      </c>
      <c r="M4112" s="95">
        <v>1.56</v>
      </c>
      <c r="N4112" s="95">
        <v>2.41</v>
      </c>
      <c r="O4112" s="95">
        <v>30.3</v>
      </c>
      <c r="P4112" s="95">
        <v>-0.41</v>
      </c>
      <c r="Q4112" s="95">
        <v>1.08</v>
      </c>
      <c r="R4112" s="95">
        <v>8.75</v>
      </c>
      <c r="S4112" s="95">
        <v>2.4700000000000002</v>
      </c>
      <c r="T4112" s="95">
        <v>6.67</v>
      </c>
      <c r="U4112" s="95">
        <v>0.28000000000000003</v>
      </c>
      <c r="V4112" s="95">
        <v>0.72</v>
      </c>
      <c r="W4112" s="95">
        <v>0.14000000000000001</v>
      </c>
      <c r="X4112" s="95">
        <v>2.98</v>
      </c>
      <c r="Y4112" s="95"/>
      <c r="Z4112" s="74" t="s">
        <v>1111</v>
      </c>
      <c r="AA4112" s="95">
        <v>6.51</v>
      </c>
      <c r="AB4112" s="95">
        <v>0.56999999999999995</v>
      </c>
      <c r="AC4112" s="74" t="s">
        <v>1111</v>
      </c>
      <c r="AD4112" s="95">
        <v>1107025686</v>
      </c>
    </row>
    <row r="4113" spans="1:30" x14ac:dyDescent="0.2">
      <c r="A4113" s="74" t="s">
        <v>5220</v>
      </c>
      <c r="B4113" s="95">
        <v>29.27</v>
      </c>
      <c r="C4113" s="95"/>
      <c r="D4113" s="95">
        <v>12.05</v>
      </c>
      <c r="E4113" s="95">
        <v>3.46</v>
      </c>
      <c r="F4113" s="95">
        <v>1.1399999999999999</v>
      </c>
      <c r="G4113" s="95">
        <v>36.79</v>
      </c>
      <c r="H4113" s="95">
        <v>5.87</v>
      </c>
      <c r="I4113" s="95">
        <v>4.34</v>
      </c>
      <c r="J4113" s="95">
        <v>8.92</v>
      </c>
      <c r="K4113" s="95">
        <v>9.0299999999999994</v>
      </c>
      <c r="L4113" s="95">
        <v>0.11</v>
      </c>
      <c r="M4113" s="95">
        <v>0.04</v>
      </c>
      <c r="N4113" s="95">
        <v>0.52</v>
      </c>
      <c r="O4113" s="95">
        <v>48.44</v>
      </c>
      <c r="P4113" s="95">
        <v>-1.41</v>
      </c>
      <c r="Q4113" s="95">
        <v>1.1399999999999999</v>
      </c>
      <c r="R4113" s="95">
        <v>28.73</v>
      </c>
      <c r="S4113" s="95">
        <v>9.4700000000000006</v>
      </c>
      <c r="T4113" s="95">
        <v>23.56</v>
      </c>
      <c r="U4113" s="95">
        <v>0.33</v>
      </c>
      <c r="V4113" s="95">
        <v>0.67</v>
      </c>
      <c r="W4113" s="95">
        <v>2.1800000000000002</v>
      </c>
      <c r="X4113" s="95">
        <v>12.48</v>
      </c>
      <c r="Y4113" s="95">
        <v>17.38</v>
      </c>
      <c r="Z4113" s="74" t="s">
        <v>1111</v>
      </c>
      <c r="AA4113" s="95">
        <v>8.4499999999999993</v>
      </c>
      <c r="AB4113" s="95">
        <v>2.4300000000000002</v>
      </c>
      <c r="AC4113" s="74" t="s">
        <v>1111</v>
      </c>
      <c r="AD4113" s="95">
        <v>3285809222</v>
      </c>
    </row>
    <row r="4114" spans="1:30" x14ac:dyDescent="0.2">
      <c r="A4114" s="74" t="s">
        <v>5221</v>
      </c>
      <c r="B4114" s="95">
        <v>29.7</v>
      </c>
      <c r="C4114" s="95">
        <v>2.42</v>
      </c>
      <c r="D4114" s="95">
        <v>12.36</v>
      </c>
      <c r="E4114" s="95">
        <v>1.1299999999999999</v>
      </c>
      <c r="F4114" s="95">
        <v>0.15</v>
      </c>
      <c r="G4114" s="95">
        <v>0</v>
      </c>
      <c r="H4114" s="95">
        <v>43.23</v>
      </c>
      <c r="I4114" s="95">
        <v>31.75</v>
      </c>
      <c r="J4114" s="95">
        <v>9.08</v>
      </c>
      <c r="K4114" s="95">
        <v>-13.73</v>
      </c>
      <c r="L4114" s="95">
        <v>-22.81</v>
      </c>
      <c r="M4114" s="95">
        <v>-2.83</v>
      </c>
      <c r="N4114" s="95">
        <v>3.93</v>
      </c>
      <c r="O4114" s="95"/>
      <c r="P4114" s="95">
        <v>-0.15</v>
      </c>
      <c r="Q4114" s="95"/>
      <c r="R4114" s="95">
        <v>9.1</v>
      </c>
      <c r="S4114" s="95">
        <v>1.19</v>
      </c>
      <c r="T4114" s="95">
        <v>6.86</v>
      </c>
      <c r="U4114" s="95">
        <v>0.13</v>
      </c>
      <c r="V4114" s="95">
        <v>0.87</v>
      </c>
      <c r="W4114" s="95">
        <v>0.04</v>
      </c>
      <c r="X4114" s="95">
        <v>20.58</v>
      </c>
      <c r="Y4114" s="95">
        <v>28.03</v>
      </c>
      <c r="Z4114" s="74" t="s">
        <v>1111</v>
      </c>
      <c r="AA4114" s="95">
        <v>26.39</v>
      </c>
      <c r="AB4114" s="95">
        <v>2.4</v>
      </c>
      <c r="AC4114" s="74" t="s">
        <v>1111</v>
      </c>
      <c r="AD4114" s="95">
        <v>3410439120</v>
      </c>
    </row>
    <row r="4115" spans="1:30" x14ac:dyDescent="0.2">
      <c r="A4115" s="74" t="s">
        <v>5222</v>
      </c>
      <c r="B4115" s="95">
        <v>59.98</v>
      </c>
      <c r="C4115" s="95"/>
      <c r="D4115" s="95">
        <v>10.96</v>
      </c>
      <c r="E4115" s="95">
        <v>1.79</v>
      </c>
      <c r="F4115" s="95">
        <v>0.17</v>
      </c>
      <c r="G4115" s="95">
        <v>0</v>
      </c>
      <c r="H4115" s="95">
        <v>51.14</v>
      </c>
      <c r="I4115" s="95">
        <v>38.33</v>
      </c>
      <c r="J4115" s="95">
        <v>8.2200000000000006</v>
      </c>
      <c r="K4115" s="95">
        <v>3.97</v>
      </c>
      <c r="L4115" s="95">
        <v>-4.24</v>
      </c>
      <c r="M4115" s="95">
        <v>-0.92</v>
      </c>
      <c r="N4115" s="95">
        <v>4.2</v>
      </c>
      <c r="O4115" s="95"/>
      <c r="P4115" s="95">
        <v>-0.17</v>
      </c>
      <c r="Q4115" s="95"/>
      <c r="R4115" s="95">
        <v>16.3</v>
      </c>
      <c r="S4115" s="95">
        <v>1.56</v>
      </c>
      <c r="T4115" s="95">
        <v>16.88</v>
      </c>
      <c r="U4115" s="95">
        <v>0.1</v>
      </c>
      <c r="V4115" s="95">
        <v>0.9</v>
      </c>
      <c r="W4115" s="95">
        <v>0.04</v>
      </c>
      <c r="X4115" s="95">
        <v>17.54</v>
      </c>
      <c r="Y4115" s="95">
        <v>12.51</v>
      </c>
      <c r="Z4115" s="74" t="s">
        <v>1111</v>
      </c>
      <c r="AA4115" s="95">
        <v>33.57</v>
      </c>
      <c r="AB4115" s="95">
        <v>5.47</v>
      </c>
      <c r="AC4115" s="74" t="s">
        <v>1111</v>
      </c>
      <c r="AD4115" s="95">
        <v>474645732</v>
      </c>
    </row>
    <row r="4116" spans="1:30" x14ac:dyDescent="0.2">
      <c r="A4116" s="74" t="s">
        <v>5223</v>
      </c>
      <c r="B4116" s="95">
        <v>2.16</v>
      </c>
      <c r="C4116" s="95"/>
      <c r="D4116" s="95">
        <v>-1.51</v>
      </c>
      <c r="E4116" s="95">
        <v>1.5</v>
      </c>
      <c r="F4116" s="95">
        <v>0.47</v>
      </c>
      <c r="G4116" s="95">
        <v>7.43</v>
      </c>
      <c r="H4116" s="95">
        <v>-20.74</v>
      </c>
      <c r="I4116" s="95">
        <v>-22.63</v>
      </c>
      <c r="J4116" s="95">
        <v>-1.65</v>
      </c>
      <c r="K4116" s="95">
        <v>-1.22</v>
      </c>
      <c r="L4116" s="95">
        <v>0.43</v>
      </c>
      <c r="M4116" s="95">
        <v>-0.39</v>
      </c>
      <c r="N4116" s="95">
        <v>0.34</v>
      </c>
      <c r="O4116" s="95">
        <v>0.69</v>
      </c>
      <c r="P4116" s="95">
        <v>-9.5399999999999991</v>
      </c>
      <c r="Q4116" s="95">
        <v>3.5</v>
      </c>
      <c r="R4116" s="95">
        <v>-99.55</v>
      </c>
      <c r="S4116" s="95">
        <v>-31.19</v>
      </c>
      <c r="T4116" s="95">
        <v>-33.450000000000003</v>
      </c>
      <c r="U4116" s="95">
        <v>0.31</v>
      </c>
      <c r="V4116" s="95">
        <v>0.69</v>
      </c>
      <c r="W4116" s="95">
        <v>1.38</v>
      </c>
      <c r="X4116" s="95"/>
      <c r="Y4116" s="95"/>
      <c r="Z4116" s="74" t="s">
        <v>1111</v>
      </c>
      <c r="AA4116" s="95">
        <v>1.44</v>
      </c>
      <c r="AB4116" s="95">
        <v>-1.43</v>
      </c>
      <c r="AC4116" s="74" t="s">
        <v>1111</v>
      </c>
      <c r="AD4116" s="95">
        <v>175588560</v>
      </c>
    </row>
    <row r="4117" spans="1:30" x14ac:dyDescent="0.2">
      <c r="A4117" s="74" t="s">
        <v>5224</v>
      </c>
      <c r="B4117" s="95">
        <v>11.41</v>
      </c>
      <c r="C4117" s="95"/>
      <c r="D4117" s="95">
        <v>-14.6</v>
      </c>
      <c r="E4117" s="95">
        <v>-7.15</v>
      </c>
      <c r="F4117" s="95">
        <v>1.42</v>
      </c>
      <c r="G4117" s="95"/>
      <c r="H4117" s="95"/>
      <c r="I4117" s="95"/>
      <c r="J4117" s="95">
        <v>-14.48</v>
      </c>
      <c r="K4117" s="95">
        <v>-14.48</v>
      </c>
      <c r="L4117" s="95">
        <v>0</v>
      </c>
      <c r="M4117" s="95"/>
      <c r="N4117" s="95"/>
      <c r="O4117" s="95">
        <v>-101.82</v>
      </c>
      <c r="P4117" s="95">
        <v>-1.42</v>
      </c>
      <c r="Q4117" s="95">
        <v>0.08</v>
      </c>
      <c r="R4117" s="95">
        <v>-48.97</v>
      </c>
      <c r="S4117" s="95">
        <v>-9.6999999999999993</v>
      </c>
      <c r="T4117" s="95">
        <v>49.76</v>
      </c>
      <c r="U4117" s="95">
        <v>-0.2</v>
      </c>
      <c r="V4117" s="95">
        <v>0.2</v>
      </c>
      <c r="W4117" s="95">
        <v>0</v>
      </c>
      <c r="X4117" s="95"/>
      <c r="Y4117" s="95"/>
      <c r="Z4117" s="74" t="s">
        <v>1111</v>
      </c>
      <c r="AA4117" s="95">
        <v>-1.6</v>
      </c>
      <c r="AB4117" s="95">
        <v>-0.78</v>
      </c>
      <c r="AC4117" s="74" t="s">
        <v>1111</v>
      </c>
      <c r="AD4117" s="95">
        <v>451050992</v>
      </c>
    </row>
    <row r="4118" spans="1:30" x14ac:dyDescent="0.2">
      <c r="A4118" s="74" t="s">
        <v>5225</v>
      </c>
      <c r="B4118" s="95">
        <v>4.1100000000000003</v>
      </c>
      <c r="C4118" s="95"/>
      <c r="D4118" s="95">
        <v>-1.02</v>
      </c>
      <c r="E4118" s="95">
        <v>0.06</v>
      </c>
      <c r="F4118" s="95">
        <v>0.02</v>
      </c>
      <c r="G4118" s="95">
        <v>90.55</v>
      </c>
      <c r="H4118" s="95">
        <v>3.14</v>
      </c>
      <c r="I4118" s="95">
        <v>-17.13</v>
      </c>
      <c r="J4118" s="95">
        <v>5.59</v>
      </c>
      <c r="K4118" s="95">
        <v>-36.020000000000003</v>
      </c>
      <c r="L4118" s="95">
        <v>-41.61</v>
      </c>
      <c r="M4118" s="95">
        <v>-0.45</v>
      </c>
      <c r="N4118" s="95">
        <v>0.18</v>
      </c>
      <c r="O4118" s="95">
        <v>0.3</v>
      </c>
      <c r="P4118" s="95">
        <v>-0.04</v>
      </c>
      <c r="Q4118" s="95">
        <v>1.18</v>
      </c>
      <c r="R4118" s="95">
        <v>-5.85</v>
      </c>
      <c r="S4118" s="95">
        <v>-1.98</v>
      </c>
      <c r="T4118" s="95">
        <v>0.67</v>
      </c>
      <c r="U4118" s="95">
        <v>0.34</v>
      </c>
      <c r="V4118" s="95">
        <v>0.66</v>
      </c>
      <c r="W4118" s="95">
        <v>0.12</v>
      </c>
      <c r="X4118" s="95">
        <v>-24.54</v>
      </c>
      <c r="Y4118" s="95"/>
      <c r="Z4118" s="74" t="s">
        <v>1111</v>
      </c>
      <c r="AA4118" s="95">
        <v>68.7</v>
      </c>
      <c r="AB4118" s="95">
        <v>-4.0199999999999996</v>
      </c>
      <c r="AC4118" s="74" t="s">
        <v>1111</v>
      </c>
      <c r="AD4118" s="95">
        <v>37011441.869999997</v>
      </c>
    </row>
    <row r="4119" spans="1:30" x14ac:dyDescent="0.2">
      <c r="A4119" s="74" t="s">
        <v>5226</v>
      </c>
      <c r="B4119" s="95">
        <v>30.28</v>
      </c>
      <c r="C4119" s="95"/>
      <c r="D4119" s="95">
        <v>-8.25</v>
      </c>
      <c r="E4119" s="95">
        <v>2.17</v>
      </c>
      <c r="F4119" s="95">
        <v>0.48</v>
      </c>
      <c r="G4119" s="95">
        <v>-12.56</v>
      </c>
      <c r="H4119" s="95">
        <v>-21.07</v>
      </c>
      <c r="I4119" s="95">
        <v>-24.09</v>
      </c>
      <c r="J4119" s="95">
        <v>-9.43</v>
      </c>
      <c r="K4119" s="95">
        <v>-8.85</v>
      </c>
      <c r="L4119" s="95">
        <v>0.57999999999999996</v>
      </c>
      <c r="M4119" s="95">
        <v>-0.13</v>
      </c>
      <c r="N4119" s="95">
        <v>1.99</v>
      </c>
      <c r="O4119" s="95"/>
      <c r="P4119" s="95">
        <v>-0.48</v>
      </c>
      <c r="Q4119" s="95"/>
      <c r="R4119" s="95">
        <v>-26.25</v>
      </c>
      <c r="S4119" s="95">
        <v>-5.78</v>
      </c>
      <c r="T4119" s="95">
        <v>-13.61</v>
      </c>
      <c r="U4119" s="95">
        <v>0.22</v>
      </c>
      <c r="V4119" s="95">
        <v>0.75</v>
      </c>
      <c r="W4119" s="95">
        <v>0.24</v>
      </c>
      <c r="X4119" s="95"/>
      <c r="Y4119" s="95"/>
      <c r="Z4119" s="74" t="s">
        <v>1111</v>
      </c>
      <c r="AA4119" s="95">
        <v>13.64</v>
      </c>
      <c r="AB4119" s="95">
        <v>-3.58</v>
      </c>
      <c r="AC4119" s="74" t="s">
        <v>1111</v>
      </c>
      <c r="AD4119" s="95">
        <v>3160762276</v>
      </c>
    </row>
    <row r="4120" spans="1:30" x14ac:dyDescent="0.2">
      <c r="A4120" s="74" t="s">
        <v>5227</v>
      </c>
      <c r="B4120" s="95">
        <v>22.12</v>
      </c>
      <c r="C4120" s="95">
        <v>4.43</v>
      </c>
      <c r="D4120" s="95">
        <v>13.59</v>
      </c>
      <c r="E4120" s="95">
        <v>0.67</v>
      </c>
      <c r="F4120" s="95">
        <v>0.52</v>
      </c>
      <c r="G4120" s="95">
        <v>23.34</v>
      </c>
      <c r="H4120" s="95">
        <v>14.58</v>
      </c>
      <c r="I4120" s="95">
        <v>9.02</v>
      </c>
      <c r="J4120" s="95">
        <v>8.41</v>
      </c>
      <c r="K4120" s="95">
        <v>5.09</v>
      </c>
      <c r="L4120" s="95">
        <v>-3.32</v>
      </c>
      <c r="M4120" s="95">
        <v>-0.26</v>
      </c>
      <c r="N4120" s="95">
        <v>1.23</v>
      </c>
      <c r="O4120" s="95">
        <v>2.37</v>
      </c>
      <c r="P4120" s="95">
        <v>-0.76</v>
      </c>
      <c r="Q4120" s="95">
        <v>3.11</v>
      </c>
      <c r="R4120" s="95">
        <v>4.93</v>
      </c>
      <c r="S4120" s="95">
        <v>3.82</v>
      </c>
      <c r="T4120" s="95">
        <v>4.83</v>
      </c>
      <c r="U4120" s="95">
        <v>0.77</v>
      </c>
      <c r="V4120" s="95">
        <v>0.23</v>
      </c>
      <c r="W4120" s="95">
        <v>0.42</v>
      </c>
      <c r="X4120" s="95">
        <v>-3.04</v>
      </c>
      <c r="Y4120" s="95"/>
      <c r="Z4120" s="74" t="s">
        <v>1111</v>
      </c>
      <c r="AA4120" s="95">
        <v>33</v>
      </c>
      <c r="AB4120" s="95">
        <v>1.63</v>
      </c>
      <c r="AC4120" s="74" t="s">
        <v>1111</v>
      </c>
      <c r="AD4120" s="95">
        <v>132286448</v>
      </c>
    </row>
    <row r="4121" spans="1:30" x14ac:dyDescent="0.2">
      <c r="A4121" s="74" t="s">
        <v>5228</v>
      </c>
      <c r="B4121" s="95">
        <v>9.6199999999999992</v>
      </c>
      <c r="C4121" s="95"/>
      <c r="D4121" s="95">
        <v>132.56</v>
      </c>
      <c r="E4121" s="95">
        <v>34.57</v>
      </c>
      <c r="F4121" s="95">
        <v>1.19</v>
      </c>
      <c r="G4121" s="95"/>
      <c r="H4121" s="95"/>
      <c r="I4121" s="95"/>
      <c r="J4121" s="95">
        <v>132.56</v>
      </c>
      <c r="K4121" s="95">
        <v>132.35</v>
      </c>
      <c r="L4121" s="95">
        <v>-0.21</v>
      </c>
      <c r="M4121" s="95">
        <v>-0.06</v>
      </c>
      <c r="N4121" s="95"/>
      <c r="O4121" s="95">
        <v>960.33</v>
      </c>
      <c r="P4121" s="95">
        <v>-1.19</v>
      </c>
      <c r="Q4121" s="95">
        <v>1.58</v>
      </c>
      <c r="R4121" s="95">
        <v>26.08</v>
      </c>
      <c r="S4121" s="95">
        <v>0.89</v>
      </c>
      <c r="T4121" s="95">
        <v>26.08</v>
      </c>
      <c r="U4121" s="95">
        <v>0.03</v>
      </c>
      <c r="V4121" s="95">
        <v>0.14000000000000001</v>
      </c>
      <c r="W4121" s="95">
        <v>0</v>
      </c>
      <c r="X4121" s="95"/>
      <c r="Y4121" s="95"/>
      <c r="Z4121" s="74" t="s">
        <v>1111</v>
      </c>
      <c r="AA4121" s="95">
        <v>0.28000000000000003</v>
      </c>
      <c r="AB4121" s="95">
        <v>7.0000000000000007E-2</v>
      </c>
      <c r="AC4121" s="74" t="s">
        <v>1111</v>
      </c>
      <c r="AD4121" s="95">
        <v>172859856</v>
      </c>
    </row>
    <row r="4122" spans="1:30" x14ac:dyDescent="0.2">
      <c r="A4122" s="74" t="s">
        <v>5229</v>
      </c>
      <c r="B4122" s="95">
        <v>10.45</v>
      </c>
      <c r="C4122" s="95"/>
      <c r="D4122" s="95">
        <v>144</v>
      </c>
      <c r="E4122" s="95">
        <v>37.549999999999997</v>
      </c>
      <c r="F4122" s="95">
        <v>1.29</v>
      </c>
      <c r="G4122" s="95"/>
      <c r="H4122" s="95"/>
      <c r="I4122" s="95"/>
      <c r="J4122" s="95">
        <v>144</v>
      </c>
      <c r="K4122" s="95">
        <v>132.35</v>
      </c>
      <c r="L4122" s="95">
        <v>-0.21</v>
      </c>
      <c r="M4122" s="95">
        <v>-0.06</v>
      </c>
      <c r="N4122" s="95"/>
      <c r="O4122" s="95">
        <v>1043.19</v>
      </c>
      <c r="P4122" s="95">
        <v>-1.29</v>
      </c>
      <c r="Q4122" s="95">
        <v>1.58</v>
      </c>
      <c r="R4122" s="95">
        <v>26.08</v>
      </c>
      <c r="S4122" s="95">
        <v>0.89</v>
      </c>
      <c r="T4122" s="95">
        <v>26.08</v>
      </c>
      <c r="U4122" s="95">
        <v>0.03</v>
      </c>
      <c r="V4122" s="95">
        <v>0.14000000000000001</v>
      </c>
      <c r="W4122" s="95">
        <v>0</v>
      </c>
      <c r="X4122" s="95"/>
      <c r="Y4122" s="95"/>
      <c r="Z4122" s="74" t="s">
        <v>1111</v>
      </c>
      <c r="AA4122" s="95">
        <v>0.28000000000000003</v>
      </c>
      <c r="AB4122" s="95">
        <v>7.0000000000000007E-2</v>
      </c>
      <c r="AC4122" s="74" t="s">
        <v>1111</v>
      </c>
      <c r="AD4122" s="95">
        <v>172859856</v>
      </c>
    </row>
    <row r="4123" spans="1:30" x14ac:dyDescent="0.2">
      <c r="A4123" s="74" t="s">
        <v>5230</v>
      </c>
      <c r="B4123" s="95">
        <v>1.25</v>
      </c>
      <c r="C4123" s="95"/>
      <c r="D4123" s="95">
        <v>17.22</v>
      </c>
      <c r="E4123" s="95">
        <v>4.49</v>
      </c>
      <c r="F4123" s="95">
        <v>0.15</v>
      </c>
      <c r="G4123" s="95"/>
      <c r="H4123" s="95"/>
      <c r="I4123" s="95"/>
      <c r="J4123" s="95">
        <v>17.22</v>
      </c>
      <c r="K4123" s="95">
        <v>132.35</v>
      </c>
      <c r="L4123" s="95">
        <v>-0.21</v>
      </c>
      <c r="M4123" s="95">
        <v>-0.06</v>
      </c>
      <c r="N4123" s="95"/>
      <c r="O4123" s="95">
        <v>124.78</v>
      </c>
      <c r="P4123" s="95">
        <v>-0.15</v>
      </c>
      <c r="Q4123" s="95">
        <v>1.58</v>
      </c>
      <c r="R4123" s="95">
        <v>26.08</v>
      </c>
      <c r="S4123" s="95">
        <v>0.89</v>
      </c>
      <c r="T4123" s="95">
        <v>26.08</v>
      </c>
      <c r="U4123" s="95">
        <v>0.03</v>
      </c>
      <c r="V4123" s="95">
        <v>0.14000000000000001</v>
      </c>
      <c r="W4123" s="95">
        <v>0</v>
      </c>
      <c r="X4123" s="95"/>
      <c r="Y4123" s="95"/>
      <c r="Z4123" s="74" t="s">
        <v>1111</v>
      </c>
      <c r="AA4123" s="95">
        <v>0.28000000000000003</v>
      </c>
      <c r="AB4123" s="95">
        <v>7.0000000000000007E-2</v>
      </c>
      <c r="AC4123" s="74" t="s">
        <v>1111</v>
      </c>
      <c r="AD4123" s="95">
        <v>172859856</v>
      </c>
    </row>
    <row r="4124" spans="1:30" x14ac:dyDescent="0.2">
      <c r="A4124" s="74" t="s">
        <v>5231</v>
      </c>
      <c r="B4124" s="95">
        <v>1.99</v>
      </c>
      <c r="C4124" s="95"/>
      <c r="D4124" s="95">
        <v>-2.81</v>
      </c>
      <c r="E4124" s="95">
        <v>2.06</v>
      </c>
      <c r="F4124" s="95">
        <v>1.02</v>
      </c>
      <c r="G4124" s="95">
        <v>15.46</v>
      </c>
      <c r="H4124" s="95">
        <v>-13.93</v>
      </c>
      <c r="I4124" s="95">
        <v>-24.26</v>
      </c>
      <c r="J4124" s="95">
        <v>-4.9000000000000004</v>
      </c>
      <c r="K4124" s="95">
        <v>-4.6399999999999997</v>
      </c>
      <c r="L4124" s="95">
        <v>0.26</v>
      </c>
      <c r="M4124" s="95">
        <v>-0.11</v>
      </c>
      <c r="N4124" s="95">
        <v>0.68</v>
      </c>
      <c r="O4124" s="95">
        <v>-13.41</v>
      </c>
      <c r="P4124" s="95">
        <v>-1.59</v>
      </c>
      <c r="Q4124" s="95">
        <v>0.83</v>
      </c>
      <c r="R4124" s="95">
        <v>-73.260000000000005</v>
      </c>
      <c r="S4124" s="95">
        <v>-36.25</v>
      </c>
      <c r="T4124" s="95">
        <v>-36.29</v>
      </c>
      <c r="U4124" s="95">
        <v>0.49</v>
      </c>
      <c r="V4124" s="95">
        <v>0.51</v>
      </c>
      <c r="W4124" s="95">
        <v>1.49</v>
      </c>
      <c r="X4124" s="95">
        <v>29.48</v>
      </c>
      <c r="Y4124" s="95"/>
      <c r="Z4124" s="74" t="s">
        <v>1111</v>
      </c>
      <c r="AA4124" s="95">
        <v>1.03</v>
      </c>
      <c r="AB4124" s="95">
        <v>-0.75</v>
      </c>
      <c r="AC4124" s="74" t="s">
        <v>1111</v>
      </c>
      <c r="AD4124" s="95">
        <v>25412228</v>
      </c>
    </row>
    <row r="4125" spans="1:30" x14ac:dyDescent="0.2">
      <c r="A4125" s="74" t="s">
        <v>5232</v>
      </c>
      <c r="B4125" s="95">
        <v>20.78</v>
      </c>
      <c r="C4125" s="95">
        <v>2.21</v>
      </c>
      <c r="D4125" s="95">
        <v>9.27</v>
      </c>
      <c r="E4125" s="95">
        <v>1.5</v>
      </c>
      <c r="F4125" s="95">
        <v>0.79</v>
      </c>
      <c r="G4125" s="95">
        <v>35.89</v>
      </c>
      <c r="H4125" s="95">
        <v>8.48</v>
      </c>
      <c r="I4125" s="95">
        <v>6.62</v>
      </c>
      <c r="J4125" s="95">
        <v>7.24</v>
      </c>
      <c r="K4125" s="95">
        <v>9.1999999999999993</v>
      </c>
      <c r="L4125" s="95">
        <v>1.96</v>
      </c>
      <c r="M4125" s="95">
        <v>0.41</v>
      </c>
      <c r="N4125" s="95">
        <v>0.61</v>
      </c>
      <c r="O4125" s="95">
        <v>2.02</v>
      </c>
      <c r="P4125" s="95">
        <v>-2.02</v>
      </c>
      <c r="Q4125" s="95">
        <v>2.76</v>
      </c>
      <c r="R4125" s="95">
        <v>16.2</v>
      </c>
      <c r="S4125" s="95">
        <v>8.48</v>
      </c>
      <c r="T4125" s="95">
        <v>11.66</v>
      </c>
      <c r="U4125" s="95">
        <v>0.52</v>
      </c>
      <c r="V4125" s="95">
        <v>0.48</v>
      </c>
      <c r="W4125" s="95">
        <v>1.28</v>
      </c>
      <c r="X4125" s="95">
        <v>20.149999999999999</v>
      </c>
      <c r="Y4125" s="95">
        <v>25.71</v>
      </c>
      <c r="Z4125" s="74" t="s">
        <v>1111</v>
      </c>
      <c r="AA4125" s="95">
        <v>13.83</v>
      </c>
      <c r="AB4125" s="95">
        <v>2.2400000000000002</v>
      </c>
      <c r="AC4125" s="74" t="s">
        <v>1111</v>
      </c>
      <c r="AD4125" s="95">
        <v>331881536</v>
      </c>
    </row>
    <row r="4126" spans="1:30" x14ac:dyDescent="0.2">
      <c r="A4126" s="74" t="s">
        <v>5233</v>
      </c>
      <c r="B4126" s="95">
        <v>129.55000000000001</v>
      </c>
      <c r="C4126" s="95"/>
      <c r="D4126" s="95">
        <v>-71.19</v>
      </c>
      <c r="E4126" s="95">
        <v>7.48</v>
      </c>
      <c r="F4126" s="95">
        <v>5.96</v>
      </c>
      <c r="G4126" s="95">
        <v>83.58</v>
      </c>
      <c r="H4126" s="95">
        <v>-19.07</v>
      </c>
      <c r="I4126" s="95">
        <v>-19.059999999999999</v>
      </c>
      <c r="J4126" s="95">
        <v>-71.17</v>
      </c>
      <c r="K4126" s="95">
        <v>-63.85</v>
      </c>
      <c r="L4126" s="95">
        <v>7.32</v>
      </c>
      <c r="M4126" s="95">
        <v>-0.77</v>
      </c>
      <c r="N4126" s="95">
        <v>13.57</v>
      </c>
      <c r="O4126" s="95">
        <v>9.8000000000000007</v>
      </c>
      <c r="P4126" s="95">
        <v>-27.44</v>
      </c>
      <c r="Q4126" s="95">
        <v>4.46</v>
      </c>
      <c r="R4126" s="95">
        <v>-10.51</v>
      </c>
      <c r="S4126" s="95">
        <v>-8.36</v>
      </c>
      <c r="T4126" s="95">
        <v>-10.52</v>
      </c>
      <c r="U4126" s="95">
        <v>0.8</v>
      </c>
      <c r="V4126" s="95">
        <v>0.2</v>
      </c>
      <c r="W4126" s="95">
        <v>0.44</v>
      </c>
      <c r="X4126" s="95">
        <v>45.22</v>
      </c>
      <c r="Y4126" s="95"/>
      <c r="Z4126" s="74" t="s">
        <v>1111</v>
      </c>
      <c r="AA4126" s="95">
        <v>17.309999999999999</v>
      </c>
      <c r="AB4126" s="95">
        <v>-1.82</v>
      </c>
      <c r="AC4126" s="74" t="s">
        <v>1111</v>
      </c>
      <c r="AD4126" s="95">
        <v>23688968890</v>
      </c>
    </row>
    <row r="4127" spans="1:30" x14ac:dyDescent="0.2">
      <c r="A4127" s="74" t="s">
        <v>5234</v>
      </c>
      <c r="B4127" s="95">
        <v>57.6</v>
      </c>
      <c r="C4127" s="95"/>
      <c r="D4127" s="95">
        <v>36.18</v>
      </c>
      <c r="E4127" s="95">
        <v>4.4000000000000004</v>
      </c>
      <c r="F4127" s="95">
        <v>1.07</v>
      </c>
      <c r="G4127" s="95">
        <v>22.5</v>
      </c>
      <c r="H4127" s="95">
        <v>4.8</v>
      </c>
      <c r="I4127" s="95">
        <v>2.34</v>
      </c>
      <c r="J4127" s="95">
        <v>17.63</v>
      </c>
      <c r="K4127" s="95">
        <v>19.41</v>
      </c>
      <c r="L4127" s="95">
        <v>1.78</v>
      </c>
      <c r="M4127" s="95">
        <v>0.45</v>
      </c>
      <c r="N4127" s="95">
        <v>0.85</v>
      </c>
      <c r="O4127" s="95">
        <v>3.48</v>
      </c>
      <c r="P4127" s="95">
        <v>-3.74</v>
      </c>
      <c r="Q4127" s="95">
        <v>1.76</v>
      </c>
      <c r="R4127" s="95">
        <v>12.17</v>
      </c>
      <c r="S4127" s="95">
        <v>2.97</v>
      </c>
      <c r="T4127" s="95">
        <v>8.68</v>
      </c>
      <c r="U4127" s="95">
        <v>0.24</v>
      </c>
      <c r="V4127" s="95">
        <v>0.76</v>
      </c>
      <c r="W4127" s="95">
        <v>1.27</v>
      </c>
      <c r="X4127" s="95">
        <v>22.94</v>
      </c>
      <c r="Y4127" s="95"/>
      <c r="Z4127" s="74" t="s">
        <v>1111</v>
      </c>
      <c r="AA4127" s="95">
        <v>13.08</v>
      </c>
      <c r="AB4127" s="95">
        <v>1.59</v>
      </c>
      <c r="AC4127" s="74" t="s">
        <v>1111</v>
      </c>
      <c r="AD4127" s="95">
        <v>1422264960</v>
      </c>
    </row>
    <row r="4128" spans="1:30" x14ac:dyDescent="0.2">
      <c r="A4128" s="74" t="s">
        <v>5235</v>
      </c>
      <c r="B4128" s="95">
        <v>1.76</v>
      </c>
      <c r="C4128" s="95"/>
      <c r="D4128" s="95">
        <v>-2.85</v>
      </c>
      <c r="E4128" s="95">
        <v>1.24</v>
      </c>
      <c r="F4128" s="95">
        <v>1.17</v>
      </c>
      <c r="G4128" s="95">
        <v>59.17</v>
      </c>
      <c r="H4128" s="95">
        <v>-439.54</v>
      </c>
      <c r="I4128" s="95">
        <v>-440.01</v>
      </c>
      <c r="J4128" s="95">
        <v>-2.86</v>
      </c>
      <c r="K4128" s="95">
        <v>-0.84</v>
      </c>
      <c r="L4128" s="95">
        <v>2.02</v>
      </c>
      <c r="M4128" s="95">
        <v>-0.88</v>
      </c>
      <c r="N4128" s="95">
        <v>12.55</v>
      </c>
      <c r="O4128" s="95">
        <v>1.32</v>
      </c>
      <c r="P4128" s="95">
        <v>-17.27</v>
      </c>
      <c r="Q4128" s="95">
        <v>19.86</v>
      </c>
      <c r="R4128" s="95">
        <v>-43.42</v>
      </c>
      <c r="S4128" s="95">
        <v>-41.02</v>
      </c>
      <c r="T4128" s="95">
        <v>-43.38</v>
      </c>
      <c r="U4128" s="95">
        <v>0.94</v>
      </c>
      <c r="V4128" s="95">
        <v>0.06</v>
      </c>
      <c r="W4128" s="95">
        <v>0.09</v>
      </c>
      <c r="X4128" s="95">
        <v>-8.16</v>
      </c>
      <c r="Y4128" s="95"/>
      <c r="Z4128" s="74" t="s">
        <v>1111</v>
      </c>
      <c r="AA4128" s="95">
        <v>1.42</v>
      </c>
      <c r="AB4128" s="95">
        <v>-0.62</v>
      </c>
      <c r="AC4128" s="74" t="s">
        <v>1111</v>
      </c>
      <c r="AD4128" s="95">
        <v>18477888</v>
      </c>
    </row>
    <row r="4129" spans="1:30" x14ac:dyDescent="0.2">
      <c r="A4129" s="74" t="s">
        <v>5236</v>
      </c>
      <c r="B4129" s="95">
        <v>0.03</v>
      </c>
      <c r="C4129" s="95"/>
      <c r="D4129" s="95">
        <v>-0.05</v>
      </c>
      <c r="E4129" s="95">
        <v>0.02</v>
      </c>
      <c r="F4129" s="95">
        <v>0.02</v>
      </c>
      <c r="G4129" s="95">
        <v>59.17</v>
      </c>
      <c r="H4129" s="95">
        <v>-439.54</v>
      </c>
      <c r="I4129" s="95">
        <v>-440.01</v>
      </c>
      <c r="J4129" s="95">
        <v>-0.05</v>
      </c>
      <c r="K4129" s="95">
        <v>-0.84</v>
      </c>
      <c r="L4129" s="95">
        <v>2.02</v>
      </c>
      <c r="M4129" s="95">
        <v>-0.88</v>
      </c>
      <c r="N4129" s="95">
        <v>0.21</v>
      </c>
      <c r="O4129" s="95">
        <v>0.02</v>
      </c>
      <c r="P4129" s="95">
        <v>-0.28999999999999998</v>
      </c>
      <c r="Q4129" s="95">
        <v>19.86</v>
      </c>
      <c r="R4129" s="95">
        <v>-43.42</v>
      </c>
      <c r="S4129" s="95">
        <v>-41.02</v>
      </c>
      <c r="T4129" s="95">
        <v>-43.38</v>
      </c>
      <c r="U4129" s="95">
        <v>0.94</v>
      </c>
      <c r="V4129" s="95">
        <v>0.06</v>
      </c>
      <c r="W4129" s="95">
        <v>0.09</v>
      </c>
      <c r="X4129" s="95">
        <v>-8.16</v>
      </c>
      <c r="Y4129" s="95"/>
      <c r="Z4129" s="74" t="s">
        <v>1111</v>
      </c>
      <c r="AA4129" s="95">
        <v>1.42</v>
      </c>
      <c r="AB4129" s="95">
        <v>-0.62</v>
      </c>
      <c r="AC4129" s="74" t="s">
        <v>1111</v>
      </c>
      <c r="AD4129" s="95">
        <v>18477888</v>
      </c>
    </row>
    <row r="4130" spans="1:30" x14ac:dyDescent="0.2">
      <c r="A4130" s="74" t="s">
        <v>5237</v>
      </c>
      <c r="B4130" s="95">
        <v>7.81</v>
      </c>
      <c r="C4130" s="95"/>
      <c r="D4130" s="95">
        <v>2.48</v>
      </c>
      <c r="E4130" s="95">
        <v>0.47</v>
      </c>
      <c r="F4130" s="95">
        <v>0.14000000000000001</v>
      </c>
      <c r="G4130" s="95">
        <v>10.58</v>
      </c>
      <c r="H4130" s="95">
        <v>5.25</v>
      </c>
      <c r="I4130" s="95">
        <v>4.13</v>
      </c>
      <c r="J4130" s="95">
        <v>1.95</v>
      </c>
      <c r="K4130" s="95">
        <v>5.05</v>
      </c>
      <c r="L4130" s="95">
        <v>3.1</v>
      </c>
      <c r="M4130" s="95">
        <v>0.74</v>
      </c>
      <c r="N4130" s="95">
        <v>0.1</v>
      </c>
      <c r="O4130" s="95">
        <v>0.4</v>
      </c>
      <c r="P4130" s="95">
        <v>-0.66</v>
      </c>
      <c r="Q4130" s="95">
        <v>1.75</v>
      </c>
      <c r="R4130" s="95">
        <v>18.829999999999998</v>
      </c>
      <c r="S4130" s="95">
        <v>5.5</v>
      </c>
      <c r="T4130" s="95">
        <v>11.48</v>
      </c>
      <c r="U4130" s="95">
        <v>0.28999999999999998</v>
      </c>
      <c r="V4130" s="95">
        <v>0.71</v>
      </c>
      <c r="W4130" s="95">
        <v>1.33</v>
      </c>
      <c r="X4130" s="95">
        <v>1.81</v>
      </c>
      <c r="Y4130" s="95">
        <v>-5.85</v>
      </c>
      <c r="Z4130" s="74" t="s">
        <v>1111</v>
      </c>
      <c r="AA4130" s="95">
        <v>16.71</v>
      </c>
      <c r="AB4130" s="95">
        <v>3.15</v>
      </c>
      <c r="AC4130" s="74" t="s">
        <v>1111</v>
      </c>
      <c r="AD4130" s="95">
        <v>34162502</v>
      </c>
    </row>
    <row r="4131" spans="1:30" x14ac:dyDescent="0.2">
      <c r="A4131" s="74" t="s">
        <v>5238</v>
      </c>
      <c r="B4131" s="95">
        <v>5.93</v>
      </c>
      <c r="C4131" s="95"/>
      <c r="D4131" s="95">
        <v>-4.76</v>
      </c>
      <c r="E4131" s="95">
        <v>2.13</v>
      </c>
      <c r="F4131" s="95">
        <v>1.1200000000000001</v>
      </c>
      <c r="G4131" s="95">
        <v>100</v>
      </c>
      <c r="H4131" s="95">
        <v>-166.79</v>
      </c>
      <c r="I4131" s="95">
        <v>-167.16</v>
      </c>
      <c r="J4131" s="95">
        <v>-4.7699999999999996</v>
      </c>
      <c r="K4131" s="95">
        <v>-2.4300000000000002</v>
      </c>
      <c r="L4131" s="95">
        <v>2.34</v>
      </c>
      <c r="M4131" s="95">
        <v>-1.04</v>
      </c>
      <c r="N4131" s="95">
        <v>7.96</v>
      </c>
      <c r="O4131" s="95">
        <v>2.74</v>
      </c>
      <c r="P4131" s="95">
        <v>-2.66</v>
      </c>
      <c r="Q4131" s="95">
        <v>3.39</v>
      </c>
      <c r="R4131" s="95">
        <v>-44.68</v>
      </c>
      <c r="S4131" s="95">
        <v>-23.48</v>
      </c>
      <c r="T4131" s="95">
        <v>-44.7</v>
      </c>
      <c r="U4131" s="95">
        <v>0.53</v>
      </c>
      <c r="V4131" s="95">
        <v>0.47</v>
      </c>
      <c r="W4131" s="95">
        <v>0.14000000000000001</v>
      </c>
      <c r="X4131" s="95">
        <v>24.48</v>
      </c>
      <c r="Y4131" s="95"/>
      <c r="Z4131" s="74" t="s">
        <v>1111</v>
      </c>
      <c r="AA4131" s="95">
        <v>2.79</v>
      </c>
      <c r="AB4131" s="95">
        <v>-1.25</v>
      </c>
      <c r="AC4131" s="74" t="s">
        <v>1111</v>
      </c>
      <c r="AD4131" s="95">
        <v>863850378</v>
      </c>
    </row>
    <row r="4132" spans="1:30" x14ac:dyDescent="0.2">
      <c r="A4132" s="74" t="s">
        <v>5239</v>
      </c>
      <c r="B4132" s="95">
        <v>59.31</v>
      </c>
      <c r="C4132" s="95"/>
      <c r="D4132" s="95">
        <v>-50.76</v>
      </c>
      <c r="E4132" s="95">
        <v>-2.29</v>
      </c>
      <c r="F4132" s="95">
        <v>0.74</v>
      </c>
      <c r="G4132" s="95">
        <v>61.62</v>
      </c>
      <c r="H4132" s="95">
        <v>13.46</v>
      </c>
      <c r="I4132" s="95">
        <v>-3.68</v>
      </c>
      <c r="J4132" s="95">
        <v>13.89</v>
      </c>
      <c r="K4132" s="95">
        <v>33.35</v>
      </c>
      <c r="L4132" s="95">
        <v>19.46</v>
      </c>
      <c r="M4132" s="95"/>
      <c r="N4132" s="95">
        <v>1.87</v>
      </c>
      <c r="O4132" s="95">
        <v>4.6399999999999997</v>
      </c>
      <c r="P4132" s="95">
        <v>-1</v>
      </c>
      <c r="Q4132" s="95">
        <v>2.59</v>
      </c>
      <c r="R4132" s="95">
        <v>-4.5</v>
      </c>
      <c r="S4132" s="95">
        <v>-1.46</v>
      </c>
      <c r="T4132" s="95">
        <v>6.21</v>
      </c>
      <c r="U4132" s="95">
        <v>-0.32</v>
      </c>
      <c r="V4132" s="95">
        <v>1.32</v>
      </c>
      <c r="W4132" s="95">
        <v>0.4</v>
      </c>
      <c r="X4132" s="95">
        <v>-0.25</v>
      </c>
      <c r="Y4132" s="95"/>
      <c r="Z4132" s="74" t="s">
        <v>1111</v>
      </c>
      <c r="AA4132" s="95">
        <v>-26</v>
      </c>
      <c r="AB4132" s="95">
        <v>-1.17</v>
      </c>
      <c r="AC4132" s="74" t="s">
        <v>1111</v>
      </c>
      <c r="AD4132" s="95">
        <v>5735731932</v>
      </c>
    </row>
    <row r="4133" spans="1:30" x14ac:dyDescent="0.2">
      <c r="A4133" s="74" t="s">
        <v>5240</v>
      </c>
      <c r="B4133" s="95">
        <v>6.2</v>
      </c>
      <c r="C4133" s="95"/>
      <c r="D4133" s="95">
        <v>58.97</v>
      </c>
      <c r="E4133" s="95">
        <v>8.92</v>
      </c>
      <c r="F4133" s="95">
        <v>6.99</v>
      </c>
      <c r="G4133" s="95">
        <v>11.02</v>
      </c>
      <c r="H4133" s="95">
        <v>8.7200000000000006</v>
      </c>
      <c r="I4133" s="95">
        <v>6.89</v>
      </c>
      <c r="J4133" s="95">
        <v>46.58</v>
      </c>
      <c r="K4133" s="95">
        <v>46.81</v>
      </c>
      <c r="L4133" s="95">
        <v>0.23</v>
      </c>
      <c r="M4133" s="95">
        <v>0.04</v>
      </c>
      <c r="N4133" s="95">
        <v>4.0599999999999996</v>
      </c>
      <c r="O4133" s="95">
        <v>34.6</v>
      </c>
      <c r="P4133" s="95">
        <v>-9.77</v>
      </c>
      <c r="Q4133" s="95">
        <v>3.44</v>
      </c>
      <c r="R4133" s="95">
        <v>15.12</v>
      </c>
      <c r="S4133" s="95">
        <v>11.85</v>
      </c>
      <c r="T4133" s="95">
        <v>16.14</v>
      </c>
      <c r="U4133" s="95">
        <v>0.78</v>
      </c>
      <c r="V4133" s="95">
        <v>0.22</v>
      </c>
      <c r="W4133" s="95">
        <v>1.72</v>
      </c>
      <c r="X4133" s="95">
        <v>17.45</v>
      </c>
      <c r="Y4133" s="95"/>
      <c r="Z4133" s="74" t="s">
        <v>1111</v>
      </c>
      <c r="AA4133" s="95">
        <v>0.7</v>
      </c>
      <c r="AB4133" s="95">
        <v>0.11</v>
      </c>
      <c r="AC4133" s="74" t="s">
        <v>1111</v>
      </c>
      <c r="AD4133" s="95">
        <v>629907600</v>
      </c>
    </row>
    <row r="4134" spans="1:30" x14ac:dyDescent="0.2">
      <c r="A4134" s="74" t="s">
        <v>5241</v>
      </c>
      <c r="B4134" s="95">
        <v>1.05</v>
      </c>
      <c r="C4134" s="95"/>
      <c r="D4134" s="95">
        <v>4.8099999999999996</v>
      </c>
      <c r="E4134" s="95">
        <v>0.92</v>
      </c>
      <c r="F4134" s="95">
        <v>0.23</v>
      </c>
      <c r="G4134" s="95">
        <v>18.97</v>
      </c>
      <c r="H4134" s="95">
        <v>4.0999999999999996</v>
      </c>
      <c r="I4134" s="95">
        <v>1.82</v>
      </c>
      <c r="J4134" s="95">
        <v>2.13</v>
      </c>
      <c r="K4134" s="95">
        <v>2.09</v>
      </c>
      <c r="L4134" s="95">
        <v>-0.05</v>
      </c>
      <c r="M4134" s="95">
        <v>-0.02</v>
      </c>
      <c r="N4134" s="95">
        <v>0.09</v>
      </c>
      <c r="O4134" s="95">
        <v>0.88</v>
      </c>
      <c r="P4134" s="95">
        <v>-1.25</v>
      </c>
      <c r="Q4134" s="95">
        <v>1.47</v>
      </c>
      <c r="R4134" s="95">
        <v>19.04</v>
      </c>
      <c r="S4134" s="95">
        <v>4.75</v>
      </c>
      <c r="T4134" s="95">
        <v>25.39</v>
      </c>
      <c r="U4134" s="95">
        <v>0.25</v>
      </c>
      <c r="V4134" s="95">
        <v>0.75</v>
      </c>
      <c r="W4134" s="95">
        <v>2.61</v>
      </c>
      <c r="X4134" s="95">
        <v>14.08</v>
      </c>
      <c r="Y4134" s="95">
        <v>30.43</v>
      </c>
      <c r="Z4134" s="74" t="s">
        <v>1111</v>
      </c>
      <c r="AA4134" s="95">
        <v>1.1499999999999999</v>
      </c>
      <c r="AB4134" s="95">
        <v>0.22</v>
      </c>
      <c r="AC4134" s="74" t="s">
        <v>1111</v>
      </c>
      <c r="AD4134" s="95">
        <v>22329405</v>
      </c>
    </row>
    <row r="4135" spans="1:30" x14ac:dyDescent="0.2">
      <c r="A4135" s="74" t="s">
        <v>5242</v>
      </c>
      <c r="B4135" s="95">
        <v>44</v>
      </c>
      <c r="C4135" s="95"/>
      <c r="D4135" s="95">
        <v>-60.2</v>
      </c>
      <c r="E4135" s="95">
        <v>5.2</v>
      </c>
      <c r="F4135" s="95">
        <v>0.7</v>
      </c>
      <c r="G4135" s="95">
        <v>22.18</v>
      </c>
      <c r="H4135" s="95">
        <v>13.11</v>
      </c>
      <c r="I4135" s="95">
        <v>-3.02</v>
      </c>
      <c r="J4135" s="95">
        <v>13.86</v>
      </c>
      <c r="K4135" s="95">
        <v>22.75</v>
      </c>
      <c r="L4135" s="95">
        <v>8.89</v>
      </c>
      <c r="M4135" s="95">
        <v>3.34</v>
      </c>
      <c r="N4135" s="95">
        <v>1.82</v>
      </c>
      <c r="O4135" s="95">
        <v>13.05</v>
      </c>
      <c r="P4135" s="95">
        <v>-0.82</v>
      </c>
      <c r="Q4135" s="95">
        <v>1.56</v>
      </c>
      <c r="R4135" s="95">
        <v>-8.6300000000000008</v>
      </c>
      <c r="S4135" s="95">
        <v>-1.1599999999999999</v>
      </c>
      <c r="T4135" s="95">
        <v>7.67</v>
      </c>
      <c r="U4135" s="95">
        <v>0.13</v>
      </c>
      <c r="V4135" s="95">
        <v>0.81</v>
      </c>
      <c r="W4135" s="95">
        <v>0.38</v>
      </c>
      <c r="X4135" s="95">
        <v>14.15</v>
      </c>
      <c r="Y4135" s="95"/>
      <c r="Z4135" s="74" t="s">
        <v>1111</v>
      </c>
      <c r="AA4135" s="95">
        <v>8.4700000000000006</v>
      </c>
      <c r="AB4135" s="95">
        <v>-0.73</v>
      </c>
      <c r="AC4135" s="74" t="s">
        <v>1111</v>
      </c>
      <c r="AD4135" s="95">
        <v>3930814800</v>
      </c>
    </row>
    <row r="4136" spans="1:30" x14ac:dyDescent="0.2">
      <c r="A4136" s="74" t="s">
        <v>5243</v>
      </c>
      <c r="B4136" s="95">
        <v>1.88</v>
      </c>
      <c r="C4136" s="95"/>
      <c r="D4136" s="95">
        <v>-0.81</v>
      </c>
      <c r="E4136" s="95">
        <v>0.65</v>
      </c>
      <c r="F4136" s="95">
        <v>0.37</v>
      </c>
      <c r="G4136" s="95">
        <v>100</v>
      </c>
      <c r="H4136" s="95">
        <v>-640.29</v>
      </c>
      <c r="I4136" s="95">
        <v>-657.77</v>
      </c>
      <c r="J4136" s="95">
        <v>-0.83</v>
      </c>
      <c r="K4136" s="95">
        <v>0.82</v>
      </c>
      <c r="L4136" s="95">
        <v>1.66</v>
      </c>
      <c r="M4136" s="95">
        <v>-1.29</v>
      </c>
      <c r="N4136" s="95">
        <v>5.34</v>
      </c>
      <c r="O4136" s="95">
        <v>0.59</v>
      </c>
      <c r="P4136" s="95">
        <v>-3.07</v>
      </c>
      <c r="Q4136" s="95">
        <v>3.52</v>
      </c>
      <c r="R4136" s="95">
        <v>-80.12</v>
      </c>
      <c r="S4136" s="95">
        <v>-45.64</v>
      </c>
      <c r="T4136" s="95">
        <v>-64.22</v>
      </c>
      <c r="U4136" s="95">
        <v>0.56999999999999995</v>
      </c>
      <c r="V4136" s="95">
        <v>0.43</v>
      </c>
      <c r="W4136" s="95">
        <v>7.0000000000000007E-2</v>
      </c>
      <c r="X4136" s="95"/>
      <c r="Y4136" s="95"/>
      <c r="Z4136" s="74" t="s">
        <v>1111</v>
      </c>
      <c r="AA4136" s="95">
        <v>2.89</v>
      </c>
      <c r="AB4136" s="95">
        <v>-2.31</v>
      </c>
      <c r="AC4136" s="74" t="s">
        <v>1111</v>
      </c>
      <c r="AD4136" s="95">
        <v>60741484</v>
      </c>
    </row>
    <row r="4137" spans="1:30" x14ac:dyDescent="0.2">
      <c r="A4137" s="74" t="s">
        <v>5244</v>
      </c>
      <c r="B4137" s="95">
        <v>10.38</v>
      </c>
      <c r="C4137" s="95">
        <v>5.47</v>
      </c>
      <c r="D4137" s="95">
        <v>4.62</v>
      </c>
      <c r="E4137" s="95"/>
      <c r="F4137" s="95">
        <v>0.47</v>
      </c>
      <c r="G4137" s="95">
        <v>10</v>
      </c>
      <c r="H4137" s="95">
        <v>8.6300000000000008</v>
      </c>
      <c r="I4137" s="95">
        <v>5.8</v>
      </c>
      <c r="J4137" s="95">
        <v>3.1</v>
      </c>
      <c r="K4137" s="95">
        <v>3.98</v>
      </c>
      <c r="L4137" s="95">
        <v>0.88</v>
      </c>
      <c r="M4137" s="95"/>
      <c r="N4137" s="95">
        <v>0.27</v>
      </c>
      <c r="O4137" s="95">
        <v>-3.26</v>
      </c>
      <c r="P4137" s="95">
        <v>-0.63</v>
      </c>
      <c r="Q4137" s="95">
        <v>0.64</v>
      </c>
      <c r="R4137" s="95"/>
      <c r="S4137" s="95">
        <v>10.16</v>
      </c>
      <c r="T4137" s="95">
        <v>80.55</v>
      </c>
      <c r="U4137" s="95">
        <v>0</v>
      </c>
      <c r="V4137" s="95">
        <v>0.67</v>
      </c>
      <c r="W4137" s="95">
        <v>1.75</v>
      </c>
      <c r="X4137" s="95">
        <v>5.21</v>
      </c>
      <c r="Y4137" s="95">
        <v>16.920000000000002</v>
      </c>
      <c r="Z4137" s="74" t="s">
        <v>1111</v>
      </c>
      <c r="AA4137" s="95">
        <v>0</v>
      </c>
      <c r="AB4137" s="95">
        <v>2.25</v>
      </c>
      <c r="AC4137" s="74" t="s">
        <v>1111</v>
      </c>
      <c r="AD4137" s="95">
        <v>400781142</v>
      </c>
    </row>
    <row r="4138" spans="1:30" x14ac:dyDescent="0.2">
      <c r="A4138" s="74" t="s">
        <v>5245</v>
      </c>
      <c r="B4138" s="95">
        <v>65.31</v>
      </c>
      <c r="C4138" s="95"/>
      <c r="D4138" s="95">
        <v>-139.28</v>
      </c>
      <c r="E4138" s="95">
        <v>6.13</v>
      </c>
      <c r="F4138" s="95">
        <v>1.77</v>
      </c>
      <c r="G4138" s="95">
        <v>62.49</v>
      </c>
      <c r="H4138" s="95">
        <v>-3.25</v>
      </c>
      <c r="I4138" s="95">
        <v>-2.64</v>
      </c>
      <c r="J4138" s="95">
        <v>-113.41</v>
      </c>
      <c r="K4138" s="95">
        <v>-106.39</v>
      </c>
      <c r="L4138" s="95">
        <v>7.02</v>
      </c>
      <c r="M4138" s="95">
        <v>-0.38</v>
      </c>
      <c r="N4138" s="95">
        <v>3.68</v>
      </c>
      <c r="O4138" s="95">
        <v>8.49</v>
      </c>
      <c r="P4138" s="95">
        <v>-2.5</v>
      </c>
      <c r="Q4138" s="95">
        <v>3.54</v>
      </c>
      <c r="R4138" s="95">
        <v>-4.4000000000000004</v>
      </c>
      <c r="S4138" s="95">
        <v>-1.27</v>
      </c>
      <c r="T4138" s="95">
        <v>-3.99</v>
      </c>
      <c r="U4138" s="95">
        <v>0.28999999999999998</v>
      </c>
      <c r="V4138" s="95">
        <v>0.71</v>
      </c>
      <c r="W4138" s="95">
        <v>0.48</v>
      </c>
      <c r="X4138" s="95">
        <v>22.37</v>
      </c>
      <c r="Y4138" s="95"/>
      <c r="Z4138" s="74" t="s">
        <v>1111</v>
      </c>
      <c r="AA4138" s="95">
        <v>10.65</v>
      </c>
      <c r="AB4138" s="95">
        <v>-0.47</v>
      </c>
      <c r="AC4138" s="74" t="s">
        <v>1111</v>
      </c>
      <c r="AD4138" s="95">
        <v>2556233400</v>
      </c>
    </row>
    <row r="4139" spans="1:30" x14ac:dyDescent="0.2">
      <c r="A4139" s="74" t="s">
        <v>5246</v>
      </c>
      <c r="B4139" s="95">
        <v>20.21</v>
      </c>
      <c r="C4139" s="95">
        <v>2.38</v>
      </c>
      <c r="D4139" s="95">
        <v>24.21</v>
      </c>
      <c r="E4139" s="95">
        <v>1.99</v>
      </c>
      <c r="F4139" s="95">
        <v>0.18</v>
      </c>
      <c r="G4139" s="95">
        <v>0</v>
      </c>
      <c r="H4139" s="95">
        <v>31.95</v>
      </c>
      <c r="I4139" s="95">
        <v>22.13</v>
      </c>
      <c r="J4139" s="95">
        <v>16.78</v>
      </c>
      <c r="K4139" s="95">
        <v>-11.2</v>
      </c>
      <c r="L4139" s="95">
        <v>-27.98</v>
      </c>
      <c r="M4139" s="95">
        <v>-3.31</v>
      </c>
      <c r="N4139" s="95">
        <v>5.36</v>
      </c>
      <c r="O4139" s="95"/>
      <c r="P4139" s="95">
        <v>-0.18</v>
      </c>
      <c r="Q4139" s="95"/>
      <c r="R4139" s="95">
        <v>8.1999999999999993</v>
      </c>
      <c r="S4139" s="95">
        <v>0.73</v>
      </c>
      <c r="T4139" s="95">
        <v>8.7799999999999994</v>
      </c>
      <c r="U4139" s="95">
        <v>0.09</v>
      </c>
      <c r="V4139" s="95">
        <v>0.91</v>
      </c>
      <c r="W4139" s="95">
        <v>0.03</v>
      </c>
      <c r="X4139" s="95">
        <v>5.34</v>
      </c>
      <c r="Y4139" s="95">
        <v>17.22</v>
      </c>
      <c r="Z4139" s="74" t="s">
        <v>1111</v>
      </c>
      <c r="AA4139" s="95">
        <v>10.18</v>
      </c>
      <c r="AB4139" s="95">
        <v>0.83</v>
      </c>
      <c r="AC4139" s="74" t="s">
        <v>1111</v>
      </c>
      <c r="AD4139" s="95">
        <v>400275218</v>
      </c>
    </row>
    <row r="4140" spans="1:30" x14ac:dyDescent="0.2">
      <c r="A4140" s="74" t="s">
        <v>5247</v>
      </c>
      <c r="B4140" s="95">
        <v>21.12</v>
      </c>
      <c r="C4140" s="95"/>
      <c r="D4140" s="95">
        <v>160.6</v>
      </c>
      <c r="E4140" s="95">
        <v>11.36</v>
      </c>
      <c r="F4140" s="95">
        <v>2.1800000000000002</v>
      </c>
      <c r="G4140" s="95">
        <v>55.71</v>
      </c>
      <c r="H4140" s="95">
        <v>20.79</v>
      </c>
      <c r="I4140" s="95">
        <v>4.0999999999999996</v>
      </c>
      <c r="J4140" s="95">
        <v>31.68</v>
      </c>
      <c r="K4140" s="95">
        <v>40.520000000000003</v>
      </c>
      <c r="L4140" s="95">
        <v>8.84</v>
      </c>
      <c r="M4140" s="95">
        <v>3.17</v>
      </c>
      <c r="N4140" s="95">
        <v>6.59</v>
      </c>
      <c r="O4140" s="95">
        <v>29.33</v>
      </c>
      <c r="P4140" s="95">
        <v>-2.48</v>
      </c>
      <c r="Q4140" s="95">
        <v>2.52</v>
      </c>
      <c r="R4140" s="95">
        <v>7.08</v>
      </c>
      <c r="S4140" s="95">
        <v>1.36</v>
      </c>
      <c r="T4140" s="95">
        <v>6.26</v>
      </c>
      <c r="U4140" s="95">
        <v>0.19</v>
      </c>
      <c r="V4140" s="95">
        <v>0.81</v>
      </c>
      <c r="W4140" s="95">
        <v>0.33</v>
      </c>
      <c r="X4140" s="95"/>
      <c r="Y4140" s="95"/>
      <c r="Z4140" s="74" t="s">
        <v>1111</v>
      </c>
      <c r="AA4140" s="95">
        <v>1.86</v>
      </c>
      <c r="AB4140" s="95">
        <v>0.13</v>
      </c>
      <c r="AC4140" s="74" t="s">
        <v>1111</v>
      </c>
      <c r="AD4140" s="95">
        <v>5975204928</v>
      </c>
    </row>
    <row r="4141" spans="1:30" x14ac:dyDescent="0.2">
      <c r="A4141" s="74" t="s">
        <v>5248</v>
      </c>
      <c r="B4141" s="95">
        <v>23.07</v>
      </c>
      <c r="C4141" s="95">
        <v>81.58</v>
      </c>
      <c r="D4141" s="95">
        <v>1.1000000000000001</v>
      </c>
      <c r="E4141" s="95">
        <v>1.78</v>
      </c>
      <c r="F4141" s="95">
        <v>0.89</v>
      </c>
      <c r="G4141" s="95">
        <v>60.09</v>
      </c>
      <c r="H4141" s="95">
        <v>4.58</v>
      </c>
      <c r="I4141" s="95">
        <v>434.97</v>
      </c>
      <c r="J4141" s="95">
        <v>104.6</v>
      </c>
      <c r="K4141" s="95">
        <v>56.28</v>
      </c>
      <c r="L4141" s="95">
        <v>-48.33</v>
      </c>
      <c r="M4141" s="95">
        <v>-0.82</v>
      </c>
      <c r="N4141" s="95">
        <v>4.79</v>
      </c>
      <c r="O4141" s="95">
        <v>13.01</v>
      </c>
      <c r="P4141" s="95">
        <v>-1.6</v>
      </c>
      <c r="Q4141" s="95">
        <v>1.18</v>
      </c>
      <c r="R4141" s="95">
        <v>161.43</v>
      </c>
      <c r="S4141" s="95">
        <v>80.989999999999995</v>
      </c>
      <c r="T4141" s="95">
        <v>1.36</v>
      </c>
      <c r="U4141" s="95">
        <v>0.5</v>
      </c>
      <c r="V4141" s="95">
        <v>0.5</v>
      </c>
      <c r="W4141" s="95">
        <v>0.19</v>
      </c>
      <c r="X4141" s="95">
        <v>-8.41</v>
      </c>
      <c r="Y4141" s="95">
        <v>25.4</v>
      </c>
      <c r="Z4141" s="74" t="s">
        <v>1111</v>
      </c>
      <c r="AA4141" s="95">
        <v>12.98</v>
      </c>
      <c r="AB4141" s="95">
        <v>20.96</v>
      </c>
      <c r="AC4141" s="74" t="s">
        <v>1111</v>
      </c>
      <c r="AD4141" s="95">
        <v>1152701778</v>
      </c>
    </row>
    <row r="4142" spans="1:30" x14ac:dyDescent="0.2">
      <c r="A4142" s="74" t="s">
        <v>5249</v>
      </c>
      <c r="B4142" s="95">
        <v>32</v>
      </c>
      <c r="C4142" s="95">
        <v>1.1000000000000001</v>
      </c>
      <c r="D4142" s="95">
        <v>4.7699999999999996</v>
      </c>
      <c r="E4142" s="95">
        <v>0.38</v>
      </c>
      <c r="F4142" s="95">
        <v>0.03</v>
      </c>
      <c r="G4142" s="95">
        <v>74.349999999999994</v>
      </c>
      <c r="H4142" s="95">
        <v>0</v>
      </c>
      <c r="I4142" s="95">
        <v>25.77</v>
      </c>
      <c r="J4142" s="95"/>
      <c r="K4142" s="95"/>
      <c r="L4142" s="95"/>
      <c r="M4142" s="95">
        <v>1.05</v>
      </c>
      <c r="N4142" s="95">
        <v>1.23</v>
      </c>
      <c r="O4142" s="95">
        <v>1.1299999999999999</v>
      </c>
      <c r="P4142" s="95">
        <v>-0.08</v>
      </c>
      <c r="Q4142" s="95">
        <v>1.04</v>
      </c>
      <c r="R4142" s="95">
        <v>7.95</v>
      </c>
      <c r="S4142" s="95">
        <v>0.62</v>
      </c>
      <c r="T4142" s="95"/>
      <c r="U4142" s="95">
        <v>0.08</v>
      </c>
      <c r="V4142" s="95">
        <v>0.92</v>
      </c>
      <c r="W4142" s="95">
        <v>0.02</v>
      </c>
      <c r="X4142" s="95">
        <v>8.57</v>
      </c>
      <c r="Y4142" s="95">
        <v>8.9499999999999993</v>
      </c>
      <c r="Z4142" s="74" t="s">
        <v>1111</v>
      </c>
      <c r="AA4142" s="95">
        <v>84.44</v>
      </c>
      <c r="AB4142" s="95">
        <v>6.71</v>
      </c>
      <c r="AC4142" s="74" t="s">
        <v>1111</v>
      </c>
      <c r="AD4142" s="95">
        <v>16530982400</v>
      </c>
    </row>
    <row r="4143" spans="1:30" x14ac:dyDescent="0.2">
      <c r="A4143" s="74" t="s">
        <v>5250</v>
      </c>
      <c r="B4143" s="95">
        <v>23.15</v>
      </c>
      <c r="C4143" s="95">
        <v>5.74</v>
      </c>
      <c r="D4143" s="95">
        <v>10.39</v>
      </c>
      <c r="E4143" s="95">
        <v>0.53</v>
      </c>
      <c r="F4143" s="95">
        <v>0.37</v>
      </c>
      <c r="G4143" s="95">
        <v>20.68</v>
      </c>
      <c r="H4143" s="95">
        <v>2.48</v>
      </c>
      <c r="I4143" s="95">
        <v>2.0299999999999998</v>
      </c>
      <c r="J4143" s="95">
        <v>8.5</v>
      </c>
      <c r="K4143" s="95">
        <v>5.27</v>
      </c>
      <c r="L4143" s="95">
        <v>-3.23</v>
      </c>
      <c r="M4143" s="95">
        <v>-0.2</v>
      </c>
      <c r="N4143" s="95">
        <v>0.21</v>
      </c>
      <c r="O4143" s="95">
        <v>5.01</v>
      </c>
      <c r="P4143" s="95">
        <v>-0.59</v>
      </c>
      <c r="Q4143" s="95">
        <v>1.25</v>
      </c>
      <c r="R4143" s="95">
        <v>5.0999999999999996</v>
      </c>
      <c r="S4143" s="95">
        <v>3.59</v>
      </c>
      <c r="T4143" s="95">
        <v>5.32</v>
      </c>
      <c r="U4143" s="95">
        <v>0.7</v>
      </c>
      <c r="V4143" s="95">
        <v>0.3</v>
      </c>
      <c r="W4143" s="95">
        <v>1.77</v>
      </c>
      <c r="X4143" s="95">
        <v>-2.69</v>
      </c>
      <c r="Y4143" s="95">
        <v>-28.22</v>
      </c>
      <c r="Z4143" s="74" t="s">
        <v>1111</v>
      </c>
      <c r="AA4143" s="95">
        <v>43.55</v>
      </c>
      <c r="AB4143" s="95">
        <v>2.2200000000000002</v>
      </c>
      <c r="AC4143" s="74" t="s">
        <v>1111</v>
      </c>
      <c r="AD4143" s="95">
        <v>2497052967</v>
      </c>
    </row>
    <row r="4144" spans="1:30" x14ac:dyDescent="0.2">
      <c r="A4144" s="74" t="s">
        <v>5251</v>
      </c>
      <c r="B4144" s="95">
        <v>0.87</v>
      </c>
      <c r="C4144" s="95"/>
      <c r="D4144" s="95">
        <v>-36.97</v>
      </c>
      <c r="E4144" s="95">
        <v>0.81</v>
      </c>
      <c r="F4144" s="95">
        <v>0.43</v>
      </c>
      <c r="G4144" s="95">
        <v>43.33</v>
      </c>
      <c r="H4144" s="95">
        <v>12.37</v>
      </c>
      <c r="I4144" s="95">
        <v>-5.0599999999999996</v>
      </c>
      <c r="J4144" s="95">
        <v>15.13</v>
      </c>
      <c r="K4144" s="95">
        <v>23.97</v>
      </c>
      <c r="L4144" s="95">
        <v>8.83</v>
      </c>
      <c r="M4144" s="95">
        <v>0.47</v>
      </c>
      <c r="N4144" s="95">
        <v>1.87</v>
      </c>
      <c r="O4144" s="95">
        <v>2.62</v>
      </c>
      <c r="P4144" s="95">
        <v>-0.52</v>
      </c>
      <c r="Q4144" s="95"/>
      <c r="R4144" s="95">
        <v>-2.19</v>
      </c>
      <c r="S4144" s="95">
        <v>-1.17</v>
      </c>
      <c r="T4144" s="95">
        <v>3</v>
      </c>
      <c r="U4144" s="95">
        <v>0.54</v>
      </c>
      <c r="V4144" s="95">
        <v>0.46</v>
      </c>
      <c r="W4144" s="95">
        <v>0.23</v>
      </c>
      <c r="X4144" s="95">
        <v>41.36</v>
      </c>
      <c r="Y4144" s="95"/>
      <c r="Z4144" s="74" t="s">
        <v>1111</v>
      </c>
      <c r="AA4144" s="95">
        <v>1.08</v>
      </c>
      <c r="AB4144" s="95">
        <v>-0.02</v>
      </c>
      <c r="AC4144" s="74" t="s">
        <v>1111</v>
      </c>
      <c r="AD4144" s="95">
        <v>151978734</v>
      </c>
    </row>
    <row r="4145" spans="1:30" x14ac:dyDescent="0.2">
      <c r="A4145" s="74" t="s">
        <v>5252</v>
      </c>
      <c r="B4145" s="95">
        <v>0.02</v>
      </c>
      <c r="C4145" s="95"/>
      <c r="D4145" s="95">
        <v>-0.85</v>
      </c>
      <c r="E4145" s="95">
        <v>0.02</v>
      </c>
      <c r="F4145" s="95">
        <v>0.01</v>
      </c>
      <c r="G4145" s="95">
        <v>43.33</v>
      </c>
      <c r="H4145" s="95">
        <v>12.37</v>
      </c>
      <c r="I4145" s="95">
        <v>-5.0599999999999996</v>
      </c>
      <c r="J4145" s="95">
        <v>0.35</v>
      </c>
      <c r="K4145" s="95">
        <v>23.97</v>
      </c>
      <c r="L4145" s="95">
        <v>8.83</v>
      </c>
      <c r="M4145" s="95">
        <v>0.47</v>
      </c>
      <c r="N4145" s="95">
        <v>0.04</v>
      </c>
      <c r="O4145" s="95">
        <v>0.06</v>
      </c>
      <c r="P4145" s="95">
        <v>-0.01</v>
      </c>
      <c r="Q4145" s="95"/>
      <c r="R4145" s="95">
        <v>-2.19</v>
      </c>
      <c r="S4145" s="95">
        <v>-1.17</v>
      </c>
      <c r="T4145" s="95">
        <v>3</v>
      </c>
      <c r="U4145" s="95">
        <v>0.54</v>
      </c>
      <c r="V4145" s="95">
        <v>0.46</v>
      </c>
      <c r="W4145" s="95">
        <v>0.23</v>
      </c>
      <c r="X4145" s="95">
        <v>41.36</v>
      </c>
      <c r="Y4145" s="95"/>
      <c r="Z4145" s="74" t="s">
        <v>1111</v>
      </c>
      <c r="AA4145" s="95">
        <v>1.08</v>
      </c>
      <c r="AB4145" s="95">
        <v>-0.02</v>
      </c>
      <c r="AC4145" s="74" t="s">
        <v>1111</v>
      </c>
      <c r="AD4145" s="95">
        <v>151978734</v>
      </c>
    </row>
    <row r="4146" spans="1:30" x14ac:dyDescent="0.2">
      <c r="A4146" s="74" t="s">
        <v>5253</v>
      </c>
      <c r="B4146" s="95">
        <v>0.03</v>
      </c>
      <c r="C4146" s="95"/>
      <c r="D4146" s="95">
        <v>-1.27</v>
      </c>
      <c r="E4146" s="95">
        <v>0.03</v>
      </c>
      <c r="F4146" s="95">
        <v>0.02</v>
      </c>
      <c r="G4146" s="95">
        <v>43.33</v>
      </c>
      <c r="H4146" s="95">
        <v>12.37</v>
      </c>
      <c r="I4146" s="95">
        <v>-5.0599999999999996</v>
      </c>
      <c r="J4146" s="95">
        <v>0.52</v>
      </c>
      <c r="K4146" s="95">
        <v>23.97</v>
      </c>
      <c r="L4146" s="95">
        <v>8.83</v>
      </c>
      <c r="M4146" s="95">
        <v>0.47</v>
      </c>
      <c r="N4146" s="95">
        <v>0.06</v>
      </c>
      <c r="O4146" s="95">
        <v>0.09</v>
      </c>
      <c r="P4146" s="95">
        <v>-0.02</v>
      </c>
      <c r="Q4146" s="95"/>
      <c r="R4146" s="95">
        <v>-2.19</v>
      </c>
      <c r="S4146" s="95">
        <v>-1.17</v>
      </c>
      <c r="T4146" s="95">
        <v>3</v>
      </c>
      <c r="U4146" s="95">
        <v>0.54</v>
      </c>
      <c r="V4146" s="95">
        <v>0.46</v>
      </c>
      <c r="W4146" s="95">
        <v>0.23</v>
      </c>
      <c r="X4146" s="95">
        <v>41.36</v>
      </c>
      <c r="Y4146" s="95"/>
      <c r="Z4146" s="74" t="s">
        <v>1111</v>
      </c>
      <c r="AA4146" s="95">
        <v>1.08</v>
      </c>
      <c r="AB4146" s="95">
        <v>-0.02</v>
      </c>
      <c r="AC4146" s="74" t="s">
        <v>1111</v>
      </c>
      <c r="AD4146" s="95">
        <v>151978734</v>
      </c>
    </row>
    <row r="4147" spans="1:30" x14ac:dyDescent="0.2">
      <c r="A4147" s="74" t="s">
        <v>5254</v>
      </c>
      <c r="B4147" s="95">
        <v>16.2</v>
      </c>
      <c r="C4147" s="95"/>
      <c r="D4147" s="95">
        <v>166.44</v>
      </c>
      <c r="E4147" s="95">
        <v>-77.739999999999995</v>
      </c>
      <c r="F4147" s="95">
        <v>9.86</v>
      </c>
      <c r="G4147" s="95">
        <v>40.090000000000003</v>
      </c>
      <c r="H4147" s="95">
        <v>20.58</v>
      </c>
      <c r="I4147" s="95">
        <v>8.56</v>
      </c>
      <c r="J4147" s="95">
        <v>69.2</v>
      </c>
      <c r="K4147" s="95">
        <v>74.959999999999994</v>
      </c>
      <c r="L4147" s="95">
        <v>5.76</v>
      </c>
      <c r="M4147" s="95"/>
      <c r="N4147" s="95">
        <v>14.24</v>
      </c>
      <c r="O4147" s="95">
        <v>41.99</v>
      </c>
      <c r="P4147" s="95">
        <v>-14.81</v>
      </c>
      <c r="Q4147" s="95">
        <v>3.36</v>
      </c>
      <c r="R4147" s="95">
        <v>-46.71</v>
      </c>
      <c r="S4147" s="95">
        <v>5.92</v>
      </c>
      <c r="T4147" s="95">
        <v>18.309999999999999</v>
      </c>
      <c r="U4147" s="95">
        <v>-0.13</v>
      </c>
      <c r="V4147" s="95">
        <v>1.1299999999999999</v>
      </c>
      <c r="W4147" s="95">
        <v>0.69</v>
      </c>
      <c r="X4147" s="95"/>
      <c r="Y4147" s="95"/>
      <c r="Z4147" s="74" t="s">
        <v>1111</v>
      </c>
      <c r="AA4147" s="95">
        <v>-0.21</v>
      </c>
      <c r="AB4147" s="95">
        <v>0.1</v>
      </c>
      <c r="AC4147" s="74" t="s">
        <v>1111</v>
      </c>
      <c r="AD4147" s="95">
        <v>2699117640</v>
      </c>
    </row>
    <row r="4148" spans="1:30" x14ac:dyDescent="0.2">
      <c r="A4148" s="74" t="s">
        <v>5255</v>
      </c>
      <c r="B4148" s="95">
        <v>12.45</v>
      </c>
      <c r="C4148" s="95">
        <v>12.22</v>
      </c>
      <c r="D4148" s="95">
        <v>9.18</v>
      </c>
      <c r="E4148" s="95"/>
      <c r="F4148" s="95">
        <v>2.1</v>
      </c>
      <c r="G4148" s="95">
        <v>62.94</v>
      </c>
      <c r="H4148" s="95">
        <v>124.95</v>
      </c>
      <c r="I4148" s="95">
        <v>97.8</v>
      </c>
      <c r="J4148" s="95">
        <v>7.18</v>
      </c>
      <c r="K4148" s="95">
        <v>10.63</v>
      </c>
      <c r="L4148" s="95">
        <v>3.45</v>
      </c>
      <c r="M4148" s="95"/>
      <c r="N4148" s="95">
        <v>8.98</v>
      </c>
      <c r="O4148" s="95">
        <v>13.9</v>
      </c>
      <c r="P4148" s="95">
        <v>-2.58</v>
      </c>
      <c r="Q4148" s="95">
        <v>5.51</v>
      </c>
      <c r="R4148" s="95"/>
      <c r="S4148" s="95">
        <v>22.89</v>
      </c>
      <c r="T4148" s="95">
        <v>25.09</v>
      </c>
      <c r="U4148" s="95">
        <v>0</v>
      </c>
      <c r="V4148" s="95">
        <v>1.2</v>
      </c>
      <c r="W4148" s="95">
        <v>0.23</v>
      </c>
      <c r="X4148" s="95">
        <v>-0.19</v>
      </c>
      <c r="Y4148" s="95">
        <v>27.35</v>
      </c>
      <c r="Z4148" s="74" t="s">
        <v>1111</v>
      </c>
      <c r="AA4148" s="95">
        <v>0</v>
      </c>
      <c r="AB4148" s="95">
        <v>1.36</v>
      </c>
      <c r="AC4148" s="74" t="s">
        <v>1111</v>
      </c>
      <c r="AD4148" s="95">
        <v>4892521380</v>
      </c>
    </row>
    <row r="4149" spans="1:30" x14ac:dyDescent="0.2">
      <c r="A4149" s="74" t="s">
        <v>5256</v>
      </c>
      <c r="B4149" s="95">
        <v>11.08</v>
      </c>
      <c r="C4149" s="95"/>
      <c r="D4149" s="95">
        <v>-18.010000000000002</v>
      </c>
      <c r="E4149" s="95">
        <v>1.18</v>
      </c>
      <c r="F4149" s="95">
        <v>0.8</v>
      </c>
      <c r="G4149" s="95">
        <v>50.71</v>
      </c>
      <c r="H4149" s="95">
        <v>-29.73</v>
      </c>
      <c r="I4149" s="95">
        <v>-36.22</v>
      </c>
      <c r="J4149" s="95">
        <v>-21.93</v>
      </c>
      <c r="K4149" s="95">
        <v>-26.78</v>
      </c>
      <c r="L4149" s="95">
        <v>-4.8499999999999996</v>
      </c>
      <c r="M4149" s="95">
        <v>0.26</v>
      </c>
      <c r="N4149" s="95">
        <v>6.52</v>
      </c>
      <c r="O4149" s="95">
        <v>39</v>
      </c>
      <c r="P4149" s="95">
        <v>-0.88</v>
      </c>
      <c r="Q4149" s="95">
        <v>1.28</v>
      </c>
      <c r="R4149" s="95">
        <v>-6.55</v>
      </c>
      <c r="S4149" s="95">
        <v>-4.45</v>
      </c>
      <c r="T4149" s="95">
        <v>-3.93</v>
      </c>
      <c r="U4149" s="95">
        <v>0.68</v>
      </c>
      <c r="V4149" s="95">
        <v>0.32</v>
      </c>
      <c r="W4149" s="95">
        <v>0.12</v>
      </c>
      <c r="X4149" s="95">
        <v>-26.5</v>
      </c>
      <c r="Y4149" s="95"/>
      <c r="Z4149" s="74" t="s">
        <v>1111</v>
      </c>
      <c r="AA4149" s="95">
        <v>9.4</v>
      </c>
      <c r="AB4149" s="95">
        <v>-0.62</v>
      </c>
      <c r="AC4149" s="74" t="s">
        <v>1111</v>
      </c>
      <c r="AD4149" s="95">
        <v>2430218504</v>
      </c>
    </row>
    <row r="4150" spans="1:30" x14ac:dyDescent="0.2">
      <c r="A4150" s="74" t="s">
        <v>5257</v>
      </c>
      <c r="B4150" s="95">
        <v>42.15</v>
      </c>
      <c r="C4150" s="95">
        <v>1.42</v>
      </c>
      <c r="D4150" s="95">
        <v>23.29</v>
      </c>
      <c r="E4150" s="95">
        <v>4.29</v>
      </c>
      <c r="F4150" s="95">
        <v>2.64</v>
      </c>
      <c r="G4150" s="95">
        <v>40.5</v>
      </c>
      <c r="H4150" s="95">
        <v>11.25</v>
      </c>
      <c r="I4150" s="95">
        <v>8.98</v>
      </c>
      <c r="J4150" s="95">
        <v>18.579999999999998</v>
      </c>
      <c r="K4150" s="95">
        <v>17.170000000000002</v>
      </c>
      <c r="L4150" s="95">
        <v>-1.41</v>
      </c>
      <c r="M4150" s="95">
        <v>-0.33</v>
      </c>
      <c r="N4150" s="95">
        <v>2.09</v>
      </c>
      <c r="O4150" s="95">
        <v>6.97</v>
      </c>
      <c r="P4150" s="95">
        <v>-8.19</v>
      </c>
      <c r="Q4150" s="95">
        <v>2.27</v>
      </c>
      <c r="R4150" s="95">
        <v>18.440000000000001</v>
      </c>
      <c r="S4150" s="95">
        <v>11.33</v>
      </c>
      <c r="T4150" s="95">
        <v>18.8</v>
      </c>
      <c r="U4150" s="95">
        <v>0.61</v>
      </c>
      <c r="V4150" s="95">
        <v>0.39</v>
      </c>
      <c r="W4150" s="95">
        <v>1.26</v>
      </c>
      <c r="X4150" s="95">
        <v>-3.08</v>
      </c>
      <c r="Y4150" s="95"/>
      <c r="Z4150" s="74" t="s">
        <v>1111</v>
      </c>
      <c r="AA4150" s="95">
        <v>9.81</v>
      </c>
      <c r="AB4150" s="95">
        <v>1.81</v>
      </c>
      <c r="AC4150" s="74" t="s">
        <v>1111</v>
      </c>
      <c r="AD4150" s="95">
        <v>3430714950</v>
      </c>
    </row>
    <row r="4151" spans="1:30" x14ac:dyDescent="0.2">
      <c r="A4151" s="74" t="s">
        <v>5258</v>
      </c>
      <c r="B4151" s="95">
        <v>938.49</v>
      </c>
      <c r="C4151" s="95"/>
      <c r="D4151" s="95">
        <v>48.06</v>
      </c>
      <c r="E4151" s="95">
        <v>11.65</v>
      </c>
      <c r="F4151" s="95">
        <v>9.86</v>
      </c>
      <c r="G4151" s="95">
        <v>54.22</v>
      </c>
      <c r="H4151" s="95">
        <v>10.94</v>
      </c>
      <c r="I4151" s="95">
        <v>63.65</v>
      </c>
      <c r="J4151" s="95">
        <v>279.69</v>
      </c>
      <c r="K4151" s="95">
        <v>263.81</v>
      </c>
      <c r="L4151" s="95">
        <v>-15.88</v>
      </c>
      <c r="M4151" s="95">
        <v>-0.66</v>
      </c>
      <c r="N4151" s="95">
        <v>30.59</v>
      </c>
      <c r="O4151" s="95">
        <v>14.83</v>
      </c>
      <c r="P4151" s="95">
        <v>-33.72</v>
      </c>
      <c r="Q4151" s="95">
        <v>16.55</v>
      </c>
      <c r="R4151" s="95">
        <v>24.23</v>
      </c>
      <c r="S4151" s="95">
        <v>20.51</v>
      </c>
      <c r="T4151" s="95">
        <v>2.58</v>
      </c>
      <c r="U4151" s="95">
        <v>0.85</v>
      </c>
      <c r="V4151" s="95">
        <v>0.15</v>
      </c>
      <c r="W4151" s="95">
        <v>0.32</v>
      </c>
      <c r="X4151" s="95">
        <v>70.180000000000007</v>
      </c>
      <c r="Y4151" s="95"/>
      <c r="Z4151" s="74" t="s">
        <v>1111</v>
      </c>
      <c r="AA4151" s="95">
        <v>80.58</v>
      </c>
      <c r="AB4151" s="95">
        <v>19.53</v>
      </c>
      <c r="AC4151" s="74" t="s">
        <v>1111</v>
      </c>
      <c r="AD4151" s="95">
        <v>117874625547</v>
      </c>
    </row>
    <row r="4152" spans="1:30" x14ac:dyDescent="0.2">
      <c r="A4152" s="74" t="s">
        <v>5259</v>
      </c>
      <c r="B4152" s="95">
        <v>17.100000000000001</v>
      </c>
      <c r="C4152" s="95"/>
      <c r="D4152" s="95">
        <v>-32.369999999999997</v>
      </c>
      <c r="E4152" s="95">
        <v>5.75</v>
      </c>
      <c r="F4152" s="95">
        <v>4.2</v>
      </c>
      <c r="G4152" s="95">
        <v>75.22</v>
      </c>
      <c r="H4152" s="95">
        <v>-21.89</v>
      </c>
      <c r="I4152" s="95">
        <v>-21.92</v>
      </c>
      <c r="J4152" s="95">
        <v>-32.409999999999997</v>
      </c>
      <c r="K4152" s="95">
        <v>-28.99</v>
      </c>
      <c r="L4152" s="95">
        <v>3.42</v>
      </c>
      <c r="M4152" s="95">
        <v>-0.61</v>
      </c>
      <c r="N4152" s="95">
        <v>7.1</v>
      </c>
      <c r="O4152" s="95">
        <v>10.29</v>
      </c>
      <c r="P4152" s="95">
        <v>-9.07</v>
      </c>
      <c r="Q4152" s="95">
        <v>4.18</v>
      </c>
      <c r="R4152" s="95">
        <v>-17.760000000000002</v>
      </c>
      <c r="S4152" s="95">
        <v>-12.98</v>
      </c>
      <c r="T4152" s="95">
        <v>-16.920000000000002</v>
      </c>
      <c r="U4152" s="95">
        <v>0.73</v>
      </c>
      <c r="V4152" s="95">
        <v>0.27</v>
      </c>
      <c r="W4152" s="95">
        <v>0.59</v>
      </c>
      <c r="X4152" s="95">
        <v>26.1</v>
      </c>
      <c r="Y4152" s="95"/>
      <c r="Z4152" s="74" t="s">
        <v>1111</v>
      </c>
      <c r="AA4152" s="95">
        <v>2.98</v>
      </c>
      <c r="AB4152" s="95">
        <v>-0.53</v>
      </c>
      <c r="AC4152" s="74" t="s">
        <v>1111</v>
      </c>
      <c r="AD4152" s="95">
        <v>220362570</v>
      </c>
    </row>
    <row r="4153" spans="1:30" x14ac:dyDescent="0.2">
      <c r="A4153" s="74" t="s">
        <v>5260</v>
      </c>
      <c r="B4153" s="95">
        <v>298.52</v>
      </c>
      <c r="C4153" s="95">
        <v>1.1100000000000001</v>
      </c>
      <c r="D4153" s="95">
        <v>39.78</v>
      </c>
      <c r="E4153" s="95">
        <v>29.09</v>
      </c>
      <c r="F4153" s="95">
        <v>3.77</v>
      </c>
      <c r="G4153" s="95">
        <v>44.69</v>
      </c>
      <c r="H4153" s="95">
        <v>14.11</v>
      </c>
      <c r="I4153" s="95">
        <v>10</v>
      </c>
      <c r="J4153" s="95">
        <v>28.19</v>
      </c>
      <c r="K4153" s="95">
        <v>31.31</v>
      </c>
      <c r="L4153" s="95">
        <v>3.12</v>
      </c>
      <c r="M4153" s="95">
        <v>3.22</v>
      </c>
      <c r="N4153" s="95">
        <v>3.98</v>
      </c>
      <c r="O4153" s="95">
        <v>-71.150000000000006</v>
      </c>
      <c r="P4153" s="95">
        <v>-5.0999999999999996</v>
      </c>
      <c r="Q4153" s="95">
        <v>0.83</v>
      </c>
      <c r="R4153" s="95">
        <v>73.13</v>
      </c>
      <c r="S4153" s="95">
        <v>9.49</v>
      </c>
      <c r="T4153" s="95">
        <v>19.71</v>
      </c>
      <c r="U4153" s="95">
        <v>0.13</v>
      </c>
      <c r="V4153" s="95">
        <v>0.87</v>
      </c>
      <c r="W4153" s="95">
        <v>0.95</v>
      </c>
      <c r="X4153" s="95">
        <v>10.119999999999999</v>
      </c>
      <c r="Y4153" s="95">
        <v>14.01</v>
      </c>
      <c r="Z4153" s="74" t="s">
        <v>1111</v>
      </c>
      <c r="AA4153" s="95">
        <v>10.26</v>
      </c>
      <c r="AB4153" s="95">
        <v>7.5</v>
      </c>
      <c r="AC4153" s="74" t="s">
        <v>1111</v>
      </c>
      <c r="AD4153" s="95">
        <v>78270809624</v>
      </c>
    </row>
    <row r="4154" spans="1:30" x14ac:dyDescent="0.2">
      <c r="A4154" s="74" t="s">
        <v>5261</v>
      </c>
      <c r="B4154" s="95">
        <v>44.1</v>
      </c>
      <c r="C4154" s="95">
        <v>0.24</v>
      </c>
      <c r="D4154" s="95">
        <v>26.4</v>
      </c>
      <c r="E4154" s="95">
        <v>6.05</v>
      </c>
      <c r="F4154" s="95">
        <v>3.46</v>
      </c>
      <c r="G4154" s="95">
        <v>20.67</v>
      </c>
      <c r="H4154" s="95">
        <v>8.68</v>
      </c>
      <c r="I4154" s="95">
        <v>6.37</v>
      </c>
      <c r="J4154" s="95">
        <v>19.37</v>
      </c>
      <c r="K4154" s="95">
        <v>19.239999999999998</v>
      </c>
      <c r="L4154" s="95">
        <v>-0.13</v>
      </c>
      <c r="M4154" s="95">
        <v>-0.04</v>
      </c>
      <c r="N4154" s="95">
        <v>1.68</v>
      </c>
      <c r="O4154" s="95">
        <v>18.8</v>
      </c>
      <c r="P4154" s="95">
        <v>-7.05</v>
      </c>
      <c r="Q4154" s="95">
        <v>1.57</v>
      </c>
      <c r="R4154" s="95">
        <v>22.92</v>
      </c>
      <c r="S4154" s="95">
        <v>13.11</v>
      </c>
      <c r="T4154" s="95">
        <v>23.17</v>
      </c>
      <c r="U4154" s="95">
        <v>0.56999999999999995</v>
      </c>
      <c r="V4154" s="95">
        <v>0.43</v>
      </c>
      <c r="W4154" s="95">
        <v>2.06</v>
      </c>
      <c r="X4154" s="95">
        <v>4.2</v>
      </c>
      <c r="Y4154" s="95"/>
      <c r="Z4154" s="74" t="s">
        <v>1111</v>
      </c>
      <c r="AA4154" s="95">
        <v>6.97</v>
      </c>
      <c r="AB4154" s="95">
        <v>1.6</v>
      </c>
      <c r="AC4154" s="74" t="s">
        <v>1111</v>
      </c>
      <c r="AD4154" s="95">
        <v>1489791750</v>
      </c>
    </row>
    <row r="4155" spans="1:30" x14ac:dyDescent="0.2">
      <c r="A4155" s="74" t="s">
        <v>5262</v>
      </c>
      <c r="B4155" s="95">
        <v>99.5</v>
      </c>
      <c r="C4155" s="95"/>
      <c r="D4155" s="95">
        <v>45.63</v>
      </c>
      <c r="E4155" s="95">
        <v>2.82</v>
      </c>
      <c r="F4155" s="95">
        <v>0.24</v>
      </c>
      <c r="G4155" s="95">
        <v>0</v>
      </c>
      <c r="H4155" s="95">
        <v>46.86</v>
      </c>
      <c r="I4155" s="95">
        <v>43.26</v>
      </c>
      <c r="J4155" s="95">
        <v>42.12</v>
      </c>
      <c r="K4155" s="95">
        <v>-111.87</v>
      </c>
      <c r="L4155" s="95">
        <v>-154</v>
      </c>
      <c r="M4155" s="95">
        <v>-10.31</v>
      </c>
      <c r="N4155" s="95">
        <v>19.739999999999998</v>
      </c>
      <c r="O4155" s="95"/>
      <c r="P4155" s="95">
        <v>-0.24</v>
      </c>
      <c r="Q4155" s="95"/>
      <c r="R4155" s="95">
        <v>6.18</v>
      </c>
      <c r="S4155" s="95">
        <v>0.52</v>
      </c>
      <c r="T4155" s="95">
        <v>6.27</v>
      </c>
      <c r="U4155" s="95">
        <v>0.08</v>
      </c>
      <c r="V4155" s="95">
        <v>0.92</v>
      </c>
      <c r="W4155" s="95">
        <v>0.01</v>
      </c>
      <c r="X4155" s="95"/>
      <c r="Y4155" s="95"/>
      <c r="Z4155" s="74" t="s">
        <v>1111</v>
      </c>
      <c r="AA4155" s="95">
        <v>35.28</v>
      </c>
      <c r="AB4155" s="95">
        <v>2.1800000000000002</v>
      </c>
      <c r="AC4155" s="74" t="s">
        <v>1111</v>
      </c>
      <c r="AD4155" s="95">
        <v>3023347300</v>
      </c>
    </row>
    <row r="4156" spans="1:30" x14ac:dyDescent="0.2">
      <c r="A4156" s="74" t="s">
        <v>5263</v>
      </c>
      <c r="B4156" s="95">
        <v>20.7</v>
      </c>
      <c r="C4156" s="95"/>
      <c r="D4156" s="95">
        <v>-13.57</v>
      </c>
      <c r="E4156" s="95">
        <v>4.83</v>
      </c>
      <c r="F4156" s="95">
        <v>3.57</v>
      </c>
      <c r="G4156" s="95">
        <v>89.29</v>
      </c>
      <c r="H4156" s="95">
        <v>-51.91</v>
      </c>
      <c r="I4156" s="95">
        <v>-58.66</v>
      </c>
      <c r="J4156" s="95">
        <v>-15.34</v>
      </c>
      <c r="K4156" s="95">
        <v>-12.55</v>
      </c>
      <c r="L4156" s="95">
        <v>2.79</v>
      </c>
      <c r="M4156" s="95">
        <v>-0.88</v>
      </c>
      <c r="N4156" s="95">
        <v>7.96</v>
      </c>
      <c r="O4156" s="95">
        <v>4.05</v>
      </c>
      <c r="P4156" s="95">
        <v>-83.34</v>
      </c>
      <c r="Q4156" s="95">
        <v>12.75</v>
      </c>
      <c r="R4156" s="95">
        <v>-35.56</v>
      </c>
      <c r="S4156" s="95">
        <v>-26.33</v>
      </c>
      <c r="T4156" s="95">
        <v>-25.31</v>
      </c>
      <c r="U4156" s="95">
        <v>0.74</v>
      </c>
      <c r="V4156" s="95">
        <v>0.26</v>
      </c>
      <c r="W4156" s="95">
        <v>0.45</v>
      </c>
      <c r="X4156" s="95"/>
      <c r="Y4156" s="95"/>
      <c r="Z4156" s="74" t="s">
        <v>1111</v>
      </c>
      <c r="AA4156" s="95">
        <v>4.29</v>
      </c>
      <c r="AB4156" s="95">
        <v>-1.53</v>
      </c>
      <c r="AC4156" s="74" t="s">
        <v>1111</v>
      </c>
      <c r="AD4156" s="95">
        <v>693238860</v>
      </c>
    </row>
    <row r="4157" spans="1:30" x14ac:dyDescent="0.2">
      <c r="A4157" s="74" t="s">
        <v>5264</v>
      </c>
      <c r="B4157" s="95">
        <v>14.49</v>
      </c>
      <c r="C4157" s="95"/>
      <c r="D4157" s="95">
        <v>7.01</v>
      </c>
      <c r="E4157" s="95">
        <v>1.76</v>
      </c>
      <c r="F4157" s="95">
        <v>1.42</v>
      </c>
      <c r="G4157" s="95">
        <v>25.57</v>
      </c>
      <c r="H4157" s="95">
        <v>1.53</v>
      </c>
      <c r="I4157" s="95">
        <v>10.74</v>
      </c>
      <c r="J4157" s="95">
        <v>49.19</v>
      </c>
      <c r="K4157" s="95">
        <v>43.94</v>
      </c>
      <c r="L4157" s="95">
        <v>-5.25</v>
      </c>
      <c r="M4157" s="95">
        <v>-0.19</v>
      </c>
      <c r="N4157" s="95">
        <v>0.75</v>
      </c>
      <c r="O4157" s="95">
        <v>3.31</v>
      </c>
      <c r="P4157" s="95">
        <v>-3.64</v>
      </c>
      <c r="Q4157" s="95">
        <v>3.34</v>
      </c>
      <c r="R4157" s="95">
        <v>25.17</v>
      </c>
      <c r="S4157" s="95">
        <v>20.22</v>
      </c>
      <c r="T4157" s="95">
        <v>2.0099999999999998</v>
      </c>
      <c r="U4157" s="95">
        <v>0.8</v>
      </c>
      <c r="V4157" s="95">
        <v>0.2</v>
      </c>
      <c r="W4157" s="95">
        <v>1.88</v>
      </c>
      <c r="X4157" s="95"/>
      <c r="Y4157" s="95"/>
      <c r="Z4157" s="74" t="s">
        <v>1111</v>
      </c>
      <c r="AA4157" s="95">
        <v>8.2100000000000009</v>
      </c>
      <c r="AB4157" s="95">
        <v>2.0699999999999998</v>
      </c>
      <c r="AC4157" s="74" t="s">
        <v>1111</v>
      </c>
      <c r="AD4157" s="95">
        <v>375958989</v>
      </c>
    </row>
    <row r="4158" spans="1:30" x14ac:dyDescent="0.2">
      <c r="A4158" s="74" t="s">
        <v>5265</v>
      </c>
      <c r="B4158" s="95">
        <v>4.68</v>
      </c>
      <c r="C4158" s="95">
        <v>15.32</v>
      </c>
      <c r="D4158" s="95">
        <v>2.5</v>
      </c>
      <c r="E4158" s="95">
        <v>1.33</v>
      </c>
      <c r="F4158" s="95">
        <v>0.42</v>
      </c>
      <c r="G4158" s="95">
        <v>71.45</v>
      </c>
      <c r="H4158" s="95">
        <v>39.53</v>
      </c>
      <c r="I4158" s="95">
        <v>28.95</v>
      </c>
      <c r="J4158" s="95">
        <v>1.83</v>
      </c>
      <c r="K4158" s="95">
        <v>2.12</v>
      </c>
      <c r="L4158" s="95">
        <v>0.28999999999999998</v>
      </c>
      <c r="M4158" s="95">
        <v>0.21</v>
      </c>
      <c r="N4158" s="95">
        <v>0.72</v>
      </c>
      <c r="O4158" s="95">
        <v>1.68</v>
      </c>
      <c r="P4158" s="95">
        <v>-0.82</v>
      </c>
      <c r="Q4158" s="95">
        <v>2.0499999999999998</v>
      </c>
      <c r="R4158" s="95">
        <v>52.92</v>
      </c>
      <c r="S4158" s="95">
        <v>16.72</v>
      </c>
      <c r="T4158" s="95">
        <v>26.08</v>
      </c>
      <c r="U4158" s="95">
        <v>0.32</v>
      </c>
      <c r="V4158" s="95">
        <v>0.68</v>
      </c>
      <c r="W4158" s="95">
        <v>0.57999999999999996</v>
      </c>
      <c r="X4158" s="95">
        <v>3.4</v>
      </c>
      <c r="Y4158" s="95">
        <v>15.78</v>
      </c>
      <c r="Z4158" s="74" t="s">
        <v>1111</v>
      </c>
      <c r="AA4158" s="95">
        <v>3.53</v>
      </c>
      <c r="AB4158" s="95">
        <v>1.87</v>
      </c>
      <c r="AC4158" s="74" t="s">
        <v>1111</v>
      </c>
      <c r="AD4158" s="95">
        <v>6279315120</v>
      </c>
    </row>
    <row r="4159" spans="1:30" x14ac:dyDescent="0.2">
      <c r="A4159" s="74" t="s">
        <v>5266</v>
      </c>
      <c r="B4159" s="95">
        <v>1.97</v>
      </c>
      <c r="C4159" s="95"/>
      <c r="D4159" s="95">
        <v>11.1</v>
      </c>
      <c r="E4159" s="95">
        <v>1.43</v>
      </c>
      <c r="F4159" s="95">
        <v>0.05</v>
      </c>
      <c r="G4159" s="95">
        <v>100</v>
      </c>
      <c r="H4159" s="95">
        <v>11.2</v>
      </c>
      <c r="I4159" s="95">
        <v>8.17</v>
      </c>
      <c r="J4159" s="95">
        <v>8.09</v>
      </c>
      <c r="K4159" s="95">
        <v>-35.54</v>
      </c>
      <c r="L4159" s="95">
        <v>-43.64</v>
      </c>
      <c r="M4159" s="95">
        <v>-7.71</v>
      </c>
      <c r="N4159" s="95">
        <v>0.91</v>
      </c>
      <c r="O4159" s="95"/>
      <c r="P4159" s="95">
        <v>-0.05</v>
      </c>
      <c r="Q4159" s="95"/>
      <c r="R4159" s="95">
        <v>12.89</v>
      </c>
      <c r="S4159" s="95">
        <v>0.44</v>
      </c>
      <c r="T4159" s="95">
        <v>12.89</v>
      </c>
      <c r="U4159" s="95">
        <v>0.03</v>
      </c>
      <c r="V4159" s="95">
        <v>0.97</v>
      </c>
      <c r="W4159" s="95">
        <v>0.05</v>
      </c>
      <c r="X4159" s="95">
        <v>40.119999999999997</v>
      </c>
      <c r="Y4159" s="95"/>
      <c r="Z4159" s="74" t="s">
        <v>1111</v>
      </c>
      <c r="AA4159" s="95">
        <v>1.38</v>
      </c>
      <c r="AB4159" s="95">
        <v>0.18</v>
      </c>
      <c r="AC4159" s="74" t="s">
        <v>1111</v>
      </c>
      <c r="AD4159" s="95">
        <v>60978789</v>
      </c>
    </row>
    <row r="4160" spans="1:30" x14ac:dyDescent="0.2">
      <c r="A4160" s="74" t="s">
        <v>5267</v>
      </c>
      <c r="B4160" s="95">
        <v>2.7</v>
      </c>
      <c r="C4160" s="95"/>
      <c r="D4160" s="95">
        <v>-2.48</v>
      </c>
      <c r="E4160" s="95">
        <v>4.1100000000000003</v>
      </c>
      <c r="F4160" s="95">
        <v>0.9</v>
      </c>
      <c r="G4160" s="95">
        <v>53.95</v>
      </c>
      <c r="H4160" s="95">
        <v>-88.35</v>
      </c>
      <c r="I4160" s="95">
        <v>-73.400000000000006</v>
      </c>
      <c r="J4160" s="95">
        <v>-2.06</v>
      </c>
      <c r="K4160" s="95">
        <v>-2</v>
      </c>
      <c r="L4160" s="95">
        <v>0.06</v>
      </c>
      <c r="M4160" s="95">
        <v>-0.11</v>
      </c>
      <c r="N4160" s="95">
        <v>1.82</v>
      </c>
      <c r="O4160" s="95">
        <v>2.23</v>
      </c>
      <c r="P4160" s="95">
        <v>-4.2</v>
      </c>
      <c r="Q4160" s="95">
        <v>2.0499999999999998</v>
      </c>
      <c r="R4160" s="95">
        <v>-165.97</v>
      </c>
      <c r="S4160" s="95">
        <v>-36.24</v>
      </c>
      <c r="T4160" s="95">
        <v>-79.680000000000007</v>
      </c>
      <c r="U4160" s="95">
        <v>0.22</v>
      </c>
      <c r="V4160" s="95">
        <v>0.78</v>
      </c>
      <c r="W4160" s="95">
        <v>0.49</v>
      </c>
      <c r="X4160" s="95">
        <v>13.33</v>
      </c>
      <c r="Y4160" s="95"/>
      <c r="Z4160" s="74" t="s">
        <v>1111</v>
      </c>
      <c r="AA4160" s="95">
        <v>0.66</v>
      </c>
      <c r="AB4160" s="95">
        <v>-1.0900000000000001</v>
      </c>
      <c r="AC4160" s="74" t="s">
        <v>1111</v>
      </c>
      <c r="AD4160" s="95">
        <v>167543370</v>
      </c>
    </row>
    <row r="4161" spans="1:30" x14ac:dyDescent="0.2">
      <c r="A4161" s="74" t="s">
        <v>5268</v>
      </c>
      <c r="B4161" s="95">
        <v>3</v>
      </c>
      <c r="C4161" s="95"/>
      <c r="D4161" s="95">
        <v>40</v>
      </c>
      <c r="E4161" s="95">
        <v>3.42</v>
      </c>
      <c r="F4161" s="95">
        <v>1.1299999999999999</v>
      </c>
      <c r="G4161" s="95">
        <v>38.96</v>
      </c>
      <c r="H4161" s="95">
        <v>9.8000000000000007</v>
      </c>
      <c r="I4161" s="95">
        <v>4.2300000000000004</v>
      </c>
      <c r="J4161" s="95">
        <v>17.260000000000002</v>
      </c>
      <c r="K4161" s="95">
        <v>16.97</v>
      </c>
      <c r="L4161" s="95">
        <v>-0.28999999999999998</v>
      </c>
      <c r="M4161" s="95">
        <v>-0.06</v>
      </c>
      <c r="N4161" s="95">
        <v>1.69</v>
      </c>
      <c r="O4161" s="95">
        <v>167.34</v>
      </c>
      <c r="P4161" s="95">
        <v>-2.2599999999999998</v>
      </c>
      <c r="Q4161" s="95">
        <v>1.01</v>
      </c>
      <c r="R4161" s="95">
        <v>8.5399999999999991</v>
      </c>
      <c r="S4161" s="95">
        <v>2.83</v>
      </c>
      <c r="T4161" s="95">
        <v>11.89</v>
      </c>
      <c r="U4161" s="95">
        <v>0.33</v>
      </c>
      <c r="V4161" s="95">
        <v>0.67</v>
      </c>
      <c r="W4161" s="95">
        <v>0.67</v>
      </c>
      <c r="X4161" s="95">
        <v>7.97</v>
      </c>
      <c r="Y4161" s="95">
        <v>25.95</v>
      </c>
      <c r="Z4161" s="74" t="s">
        <v>1111</v>
      </c>
      <c r="AA4161" s="95">
        <v>0.88</v>
      </c>
      <c r="AB4161" s="95">
        <v>0.08</v>
      </c>
      <c r="AC4161" s="74" t="s">
        <v>1111</v>
      </c>
      <c r="AD4161" s="95">
        <v>546714300</v>
      </c>
    </row>
    <row r="4162" spans="1:30" x14ac:dyDescent="0.2">
      <c r="A4162" s="74" t="s">
        <v>5269</v>
      </c>
      <c r="B4162" s="95">
        <v>85.87</v>
      </c>
      <c r="C4162" s="95">
        <v>0.42</v>
      </c>
      <c r="D4162" s="95">
        <v>6.68</v>
      </c>
      <c r="E4162" s="95">
        <v>2.94</v>
      </c>
      <c r="F4162" s="95">
        <v>0.71</v>
      </c>
      <c r="G4162" s="95">
        <v>39.450000000000003</v>
      </c>
      <c r="H4162" s="95">
        <v>10.99</v>
      </c>
      <c r="I4162" s="95">
        <v>9.3800000000000008</v>
      </c>
      <c r="J4162" s="95">
        <v>5.7</v>
      </c>
      <c r="K4162" s="95">
        <v>3.97</v>
      </c>
      <c r="L4162" s="95">
        <v>-1.73</v>
      </c>
      <c r="M4162" s="95">
        <v>-0.89</v>
      </c>
      <c r="N4162" s="95">
        <v>0.63</v>
      </c>
      <c r="O4162" s="95">
        <v>2.23</v>
      </c>
      <c r="P4162" s="95">
        <v>-1.89</v>
      </c>
      <c r="Q4162" s="95">
        <v>2.0299999999999998</v>
      </c>
      <c r="R4162" s="95">
        <v>44.01</v>
      </c>
      <c r="S4162" s="95">
        <v>10.57</v>
      </c>
      <c r="T4162" s="95">
        <v>43.32</v>
      </c>
      <c r="U4162" s="95">
        <v>0.24</v>
      </c>
      <c r="V4162" s="95">
        <v>0.66</v>
      </c>
      <c r="W4162" s="95">
        <v>1.1299999999999999</v>
      </c>
      <c r="X4162" s="95">
        <v>-4.41</v>
      </c>
      <c r="Y4162" s="95"/>
      <c r="Z4162" s="74" t="s">
        <v>1111</v>
      </c>
      <c r="AA4162" s="95">
        <v>29.16</v>
      </c>
      <c r="AB4162" s="95">
        <v>12.83</v>
      </c>
      <c r="AC4162" s="74" t="s">
        <v>1111</v>
      </c>
      <c r="AD4162" s="95">
        <v>4513500441</v>
      </c>
    </row>
    <row r="4163" spans="1:30" x14ac:dyDescent="0.2">
      <c r="A4163" s="74" t="s">
        <v>5270</v>
      </c>
      <c r="B4163" s="95">
        <v>6.42</v>
      </c>
      <c r="C4163" s="95"/>
      <c r="D4163" s="95">
        <v>29.01</v>
      </c>
      <c r="E4163" s="95">
        <v>4.47</v>
      </c>
      <c r="F4163" s="95">
        <v>3.51</v>
      </c>
      <c r="G4163" s="95">
        <v>89.9</v>
      </c>
      <c r="H4163" s="95">
        <v>38.700000000000003</v>
      </c>
      <c r="I4163" s="95">
        <v>29.27</v>
      </c>
      <c r="J4163" s="95">
        <v>21.94</v>
      </c>
      <c r="K4163" s="95">
        <v>17.66</v>
      </c>
      <c r="L4163" s="95">
        <v>-4.28</v>
      </c>
      <c r="M4163" s="95">
        <v>-0.87</v>
      </c>
      <c r="N4163" s="95">
        <v>8.49</v>
      </c>
      <c r="O4163" s="95">
        <v>4.33</v>
      </c>
      <c r="P4163" s="95">
        <v>-71.819999999999993</v>
      </c>
      <c r="Q4163" s="95">
        <v>6.81</v>
      </c>
      <c r="R4163" s="95">
        <v>15.4</v>
      </c>
      <c r="S4163" s="95">
        <v>12.1</v>
      </c>
      <c r="T4163" s="95">
        <v>15.4</v>
      </c>
      <c r="U4163" s="95">
        <v>0.79</v>
      </c>
      <c r="V4163" s="95">
        <v>0.21</v>
      </c>
      <c r="W4163" s="95">
        <v>0.41</v>
      </c>
      <c r="X4163" s="95">
        <v>72.52</v>
      </c>
      <c r="Y4163" s="95"/>
      <c r="Z4163" s="74" t="s">
        <v>1111</v>
      </c>
      <c r="AA4163" s="95">
        <v>1.44</v>
      </c>
      <c r="AB4163" s="95">
        <v>0.22</v>
      </c>
      <c r="AC4163" s="74" t="s">
        <v>1111</v>
      </c>
      <c r="AD4163" s="95">
        <v>475826646</v>
      </c>
    </row>
    <row r="4164" spans="1:30" x14ac:dyDescent="0.2">
      <c r="A4164" s="74" t="s">
        <v>5271</v>
      </c>
      <c r="B4164" s="95">
        <v>79.569999999999993</v>
      </c>
      <c r="C4164" s="95">
        <v>1.29</v>
      </c>
      <c r="D4164" s="95">
        <v>11.26</v>
      </c>
      <c r="E4164" s="95">
        <v>1.64</v>
      </c>
      <c r="F4164" s="95">
        <v>0.46</v>
      </c>
      <c r="G4164" s="95">
        <v>81.59</v>
      </c>
      <c r="H4164" s="95">
        <v>17.23</v>
      </c>
      <c r="I4164" s="95">
        <v>12.84</v>
      </c>
      <c r="J4164" s="95">
        <v>8.39</v>
      </c>
      <c r="K4164" s="95">
        <v>8.59</v>
      </c>
      <c r="L4164" s="95">
        <v>0.19</v>
      </c>
      <c r="M4164" s="95">
        <v>0.04</v>
      </c>
      <c r="N4164" s="95">
        <v>1.45</v>
      </c>
      <c r="O4164" s="95"/>
      <c r="P4164" s="95">
        <v>-0.46</v>
      </c>
      <c r="Q4164" s="95"/>
      <c r="R4164" s="95">
        <v>14.54</v>
      </c>
      <c r="S4164" s="95">
        <v>4.07</v>
      </c>
      <c r="T4164" s="95">
        <v>13.48</v>
      </c>
      <c r="U4164" s="95">
        <v>0.28000000000000003</v>
      </c>
      <c r="V4164" s="95">
        <v>0.72</v>
      </c>
      <c r="W4164" s="95">
        <v>0.32</v>
      </c>
      <c r="X4164" s="95">
        <v>6.51</v>
      </c>
      <c r="Y4164" s="95">
        <v>8.23</v>
      </c>
      <c r="Z4164" s="74" t="s">
        <v>1111</v>
      </c>
      <c r="AA4164" s="95">
        <v>48.6</v>
      </c>
      <c r="AB4164" s="95">
        <v>7.07</v>
      </c>
      <c r="AC4164" s="74" t="s">
        <v>1111</v>
      </c>
      <c r="AD4164" s="95">
        <v>4784026895</v>
      </c>
    </row>
    <row r="4165" spans="1:30" x14ac:dyDescent="0.2">
      <c r="A4165" s="74" t="s">
        <v>5272</v>
      </c>
      <c r="B4165" s="95">
        <v>25</v>
      </c>
      <c r="C4165" s="95">
        <v>4.68</v>
      </c>
      <c r="D4165" s="95">
        <v>3.54</v>
      </c>
      <c r="E4165" s="95">
        <v>0.51</v>
      </c>
      <c r="F4165" s="95">
        <v>0.14000000000000001</v>
      </c>
      <c r="G4165" s="95">
        <v>81.59</v>
      </c>
      <c r="H4165" s="95">
        <v>17.23</v>
      </c>
      <c r="I4165" s="95">
        <v>12.84</v>
      </c>
      <c r="J4165" s="95">
        <v>2.64</v>
      </c>
      <c r="K4165" s="95">
        <v>8.59</v>
      </c>
      <c r="L4165" s="95">
        <v>0.19</v>
      </c>
      <c r="M4165" s="95">
        <v>0.04</v>
      </c>
      <c r="N4165" s="95">
        <v>0.45</v>
      </c>
      <c r="O4165" s="95"/>
      <c r="P4165" s="95">
        <v>-0.14000000000000001</v>
      </c>
      <c r="Q4165" s="95"/>
      <c r="R4165" s="95">
        <v>14.54</v>
      </c>
      <c r="S4165" s="95">
        <v>4.07</v>
      </c>
      <c r="T4165" s="95">
        <v>13.48</v>
      </c>
      <c r="U4165" s="95">
        <v>0.28000000000000003</v>
      </c>
      <c r="V4165" s="95">
        <v>0.72</v>
      </c>
      <c r="W4165" s="95">
        <v>0.32</v>
      </c>
      <c r="X4165" s="95">
        <v>6.51</v>
      </c>
      <c r="Y4165" s="95">
        <v>8.23</v>
      </c>
      <c r="Z4165" s="74" t="s">
        <v>1111</v>
      </c>
      <c r="AA4165" s="95">
        <v>48.6</v>
      </c>
      <c r="AB4165" s="95">
        <v>7.07</v>
      </c>
      <c r="AC4165" s="74" t="s">
        <v>1111</v>
      </c>
      <c r="AD4165" s="95">
        <v>4784026895</v>
      </c>
    </row>
    <row r="4166" spans="1:30" x14ac:dyDescent="0.2">
      <c r="A4166" s="74" t="s">
        <v>5273</v>
      </c>
      <c r="B4166" s="95">
        <v>36.67</v>
      </c>
      <c r="C4166" s="95">
        <v>3.41</v>
      </c>
      <c r="D4166" s="95">
        <v>55.9</v>
      </c>
      <c r="E4166" s="95">
        <v>3.07</v>
      </c>
      <c r="F4166" s="95">
        <v>2.5299999999999998</v>
      </c>
      <c r="G4166" s="95">
        <v>100</v>
      </c>
      <c r="H4166" s="95">
        <v>30.27</v>
      </c>
      <c r="I4166" s="95">
        <v>21.45</v>
      </c>
      <c r="J4166" s="95">
        <v>39.61</v>
      </c>
      <c r="K4166" s="95">
        <v>38.049999999999997</v>
      </c>
      <c r="L4166" s="95">
        <v>-1.55</v>
      </c>
      <c r="M4166" s="95">
        <v>-0.12</v>
      </c>
      <c r="N4166" s="95">
        <v>11.99</v>
      </c>
      <c r="O4166" s="95">
        <v>19.190000000000001</v>
      </c>
      <c r="P4166" s="95">
        <v>-3.21</v>
      </c>
      <c r="Q4166" s="95">
        <v>2.61</v>
      </c>
      <c r="R4166" s="95">
        <v>5.49</v>
      </c>
      <c r="S4166" s="95">
        <v>4.5199999999999996</v>
      </c>
      <c r="T4166" s="95">
        <v>5.3</v>
      </c>
      <c r="U4166" s="95">
        <v>0.82</v>
      </c>
      <c r="V4166" s="95">
        <v>0.18</v>
      </c>
      <c r="W4166" s="95">
        <v>0.21</v>
      </c>
      <c r="X4166" s="95"/>
      <c r="Y4166" s="95"/>
      <c r="Z4166" s="74" t="s">
        <v>1111</v>
      </c>
      <c r="AA4166" s="95">
        <v>11.94</v>
      </c>
      <c r="AB4166" s="95">
        <v>0.66</v>
      </c>
      <c r="AC4166" s="74" t="s">
        <v>1111</v>
      </c>
      <c r="AD4166" s="95">
        <v>911964565</v>
      </c>
    </row>
    <row r="4167" spans="1:30" x14ac:dyDescent="0.2">
      <c r="A4167" s="74" t="s">
        <v>5274</v>
      </c>
      <c r="B4167" s="95">
        <v>45.27</v>
      </c>
      <c r="C4167" s="95"/>
      <c r="D4167" s="95">
        <v>41.2</v>
      </c>
      <c r="E4167" s="95">
        <v>1.99</v>
      </c>
      <c r="F4167" s="95">
        <v>1.47</v>
      </c>
      <c r="G4167" s="95">
        <v>32.58</v>
      </c>
      <c r="H4167" s="95">
        <v>7.54</v>
      </c>
      <c r="I4167" s="95">
        <v>6.22</v>
      </c>
      <c r="J4167" s="95">
        <v>33.97</v>
      </c>
      <c r="K4167" s="95">
        <v>28.98</v>
      </c>
      <c r="L4167" s="95">
        <v>-5</v>
      </c>
      <c r="M4167" s="95">
        <v>-0.28999999999999998</v>
      </c>
      <c r="N4167" s="95">
        <v>2.56</v>
      </c>
      <c r="O4167" s="95">
        <v>3.34</v>
      </c>
      <c r="P4167" s="95">
        <v>-4.18</v>
      </c>
      <c r="Q4167" s="95">
        <v>3.09</v>
      </c>
      <c r="R4167" s="95">
        <v>4.82</v>
      </c>
      <c r="S4167" s="95">
        <v>3.56</v>
      </c>
      <c r="T4167" s="95">
        <v>4.62</v>
      </c>
      <c r="U4167" s="95">
        <v>0.74</v>
      </c>
      <c r="V4167" s="95">
        <v>0.26</v>
      </c>
      <c r="W4167" s="95">
        <v>0.56999999999999995</v>
      </c>
      <c r="X4167" s="95">
        <v>5.36</v>
      </c>
      <c r="Y4167" s="95">
        <v>-19.100000000000001</v>
      </c>
      <c r="Z4167" s="74" t="s">
        <v>1111</v>
      </c>
      <c r="AA4167" s="95">
        <v>22.78</v>
      </c>
      <c r="AB4167" s="95">
        <v>1.1000000000000001</v>
      </c>
      <c r="AC4167" s="74" t="s">
        <v>1111</v>
      </c>
      <c r="AD4167" s="95">
        <v>311531344.82999998</v>
      </c>
    </row>
    <row r="4168" spans="1:30" x14ac:dyDescent="0.2">
      <c r="A4168" s="74" t="s">
        <v>5275</v>
      </c>
      <c r="B4168" s="95">
        <v>32.99</v>
      </c>
      <c r="C4168" s="95"/>
      <c r="D4168" s="95">
        <v>-22.19</v>
      </c>
      <c r="E4168" s="95">
        <v>13.06</v>
      </c>
      <c r="F4168" s="95">
        <v>6.95</v>
      </c>
      <c r="G4168" s="95">
        <v>75.17</v>
      </c>
      <c r="H4168" s="95">
        <v>-52.15</v>
      </c>
      <c r="I4168" s="95">
        <v>-54.98</v>
      </c>
      <c r="J4168" s="95">
        <v>-23.4</v>
      </c>
      <c r="K4168" s="95">
        <v>-21.89</v>
      </c>
      <c r="L4168" s="95">
        <v>1.51</v>
      </c>
      <c r="M4168" s="95">
        <v>-0.84</v>
      </c>
      <c r="N4168" s="95">
        <v>12.2</v>
      </c>
      <c r="O4168" s="95">
        <v>8.6199999999999992</v>
      </c>
      <c r="P4168" s="95">
        <v>-103.95</v>
      </c>
      <c r="Q4168" s="95">
        <v>7.38</v>
      </c>
      <c r="R4168" s="95">
        <v>-58.83</v>
      </c>
      <c r="S4168" s="95">
        <v>-31.34</v>
      </c>
      <c r="T4168" s="95">
        <v>-35.96</v>
      </c>
      <c r="U4168" s="95">
        <v>0.53</v>
      </c>
      <c r="V4168" s="95">
        <v>0.47</v>
      </c>
      <c r="W4168" s="95">
        <v>0.56999999999999995</v>
      </c>
      <c r="X4168" s="95"/>
      <c r="Y4168" s="95"/>
      <c r="Z4168" s="74" t="s">
        <v>1111</v>
      </c>
      <c r="AA4168" s="95">
        <v>2.5299999999999998</v>
      </c>
      <c r="AB4168" s="95">
        <v>-1.49</v>
      </c>
      <c r="AC4168" s="74" t="s">
        <v>1111</v>
      </c>
      <c r="AD4168" s="95">
        <v>1151232236</v>
      </c>
    </row>
    <row r="4169" spans="1:30" x14ac:dyDescent="0.2">
      <c r="A4169" s="74" t="s">
        <v>5276</v>
      </c>
      <c r="B4169" s="95">
        <v>87.25</v>
      </c>
      <c r="C4169" s="95">
        <v>2.58</v>
      </c>
      <c r="D4169" s="95">
        <v>27.81</v>
      </c>
      <c r="E4169" s="95">
        <v>4.71</v>
      </c>
      <c r="F4169" s="95">
        <v>3.55</v>
      </c>
      <c r="G4169" s="95">
        <v>49.04</v>
      </c>
      <c r="H4169" s="95">
        <v>19.46</v>
      </c>
      <c r="I4169" s="95">
        <v>16.27</v>
      </c>
      <c r="J4169" s="95">
        <v>23.25</v>
      </c>
      <c r="K4169" s="95">
        <v>20.52</v>
      </c>
      <c r="L4169" s="95">
        <v>-2.72</v>
      </c>
      <c r="M4169" s="95">
        <v>-0.55000000000000004</v>
      </c>
      <c r="N4169" s="95">
        <v>4.5199999999999996</v>
      </c>
      <c r="O4169" s="95">
        <v>5.58</v>
      </c>
      <c r="P4169" s="95">
        <v>-23.36</v>
      </c>
      <c r="Q4169" s="95">
        <v>3.99</v>
      </c>
      <c r="R4169" s="95">
        <v>16.940000000000001</v>
      </c>
      <c r="S4169" s="95">
        <v>12.75</v>
      </c>
      <c r="T4169" s="95">
        <v>16.47</v>
      </c>
      <c r="U4169" s="95">
        <v>0.75</v>
      </c>
      <c r="V4169" s="95">
        <v>0.25</v>
      </c>
      <c r="W4169" s="95">
        <v>0.78</v>
      </c>
      <c r="X4169" s="95">
        <v>8.35</v>
      </c>
      <c r="Y4169" s="95">
        <v>5.77</v>
      </c>
      <c r="Z4169" s="74" t="s">
        <v>1111</v>
      </c>
      <c r="AA4169" s="95">
        <v>18.52</v>
      </c>
      <c r="AB4169" s="95">
        <v>3.14</v>
      </c>
      <c r="AC4169" s="74" t="s">
        <v>1111</v>
      </c>
      <c r="AD4169" s="95">
        <v>3047220471.75</v>
      </c>
    </row>
    <row r="4170" spans="1:30" x14ac:dyDescent="0.2">
      <c r="A4170" s="74" t="s">
        <v>5277</v>
      </c>
      <c r="B4170" s="95">
        <v>43.26</v>
      </c>
      <c r="C4170" s="95"/>
      <c r="D4170" s="95">
        <v>-26.37</v>
      </c>
      <c r="E4170" s="95">
        <v>0.7</v>
      </c>
      <c r="F4170" s="95">
        <v>0.36</v>
      </c>
      <c r="G4170" s="95">
        <v>74.599999999999994</v>
      </c>
      <c r="H4170" s="95">
        <v>12.72</v>
      </c>
      <c r="I4170" s="95">
        <v>-4.67</v>
      </c>
      <c r="J4170" s="95">
        <v>9.68</v>
      </c>
      <c r="K4170" s="95">
        <v>5.88</v>
      </c>
      <c r="L4170" s="95">
        <v>-3.81</v>
      </c>
      <c r="M4170" s="95">
        <v>-0.27</v>
      </c>
      <c r="N4170" s="95">
        <v>1.23</v>
      </c>
      <c r="O4170" s="95">
        <v>0.97</v>
      </c>
      <c r="P4170" s="95">
        <v>-0.88</v>
      </c>
      <c r="Q4170" s="95">
        <v>2.65</v>
      </c>
      <c r="R4170" s="95">
        <v>-2.65</v>
      </c>
      <c r="S4170" s="95">
        <v>-1.36</v>
      </c>
      <c r="T4170" s="95">
        <v>3.12</v>
      </c>
      <c r="U4170" s="95">
        <v>0.51</v>
      </c>
      <c r="V4170" s="95">
        <v>0.49</v>
      </c>
      <c r="W4170" s="95">
        <v>0.28999999999999998</v>
      </c>
      <c r="X4170" s="95">
        <v>23</v>
      </c>
      <c r="Y4170" s="95"/>
      <c r="Z4170" s="74" t="s">
        <v>1111</v>
      </c>
      <c r="AA4170" s="95">
        <v>61.88</v>
      </c>
      <c r="AB4170" s="95">
        <v>-1.64</v>
      </c>
      <c r="AC4170" s="74" t="s">
        <v>1111</v>
      </c>
      <c r="AD4170" s="95">
        <v>2584081073.2800002</v>
      </c>
    </row>
    <row r="4171" spans="1:30" x14ac:dyDescent="0.2">
      <c r="A4171" s="74" t="s">
        <v>5278</v>
      </c>
      <c r="B4171" s="95">
        <v>4.1900000000000004</v>
      </c>
      <c r="C4171" s="95"/>
      <c r="D4171" s="95">
        <v>-7.57</v>
      </c>
      <c r="E4171" s="95">
        <v>1.25</v>
      </c>
      <c r="F4171" s="95">
        <v>1.26</v>
      </c>
      <c r="G4171" s="95">
        <v>5.23</v>
      </c>
      <c r="H4171" s="95">
        <v>-153.91999999999999</v>
      </c>
      <c r="I4171" s="95">
        <v>-153.94</v>
      </c>
      <c r="J4171" s="95">
        <v>-7.57</v>
      </c>
      <c r="K4171" s="95">
        <v>-2.78</v>
      </c>
      <c r="L4171" s="95">
        <v>4.79</v>
      </c>
      <c r="M4171" s="95">
        <v>-0.79</v>
      </c>
      <c r="N4171" s="95">
        <v>11.65</v>
      </c>
      <c r="O4171" s="95">
        <v>1.67</v>
      </c>
      <c r="P4171" s="95">
        <v>-8.61</v>
      </c>
      <c r="Q4171" s="95">
        <v>8.7899999999999991</v>
      </c>
      <c r="R4171" s="95">
        <v>-16.52</v>
      </c>
      <c r="S4171" s="95">
        <v>-16.66</v>
      </c>
      <c r="T4171" s="95">
        <v>-16.47</v>
      </c>
      <c r="U4171" s="95">
        <v>1.01</v>
      </c>
      <c r="V4171" s="95">
        <v>-0.01</v>
      </c>
      <c r="W4171" s="95">
        <v>0.11</v>
      </c>
      <c r="X4171" s="95">
        <v>-6.76</v>
      </c>
      <c r="Y4171" s="95"/>
      <c r="Z4171" s="74" t="s">
        <v>1111</v>
      </c>
      <c r="AA4171" s="95">
        <v>3.35</v>
      </c>
      <c r="AB4171" s="95">
        <v>-0.55000000000000004</v>
      </c>
      <c r="AC4171" s="74" t="s">
        <v>1111</v>
      </c>
      <c r="AD4171" s="95">
        <v>67677299</v>
      </c>
    </row>
    <row r="4172" spans="1:30" x14ac:dyDescent="0.2">
      <c r="A4172" s="74" t="s">
        <v>5279</v>
      </c>
      <c r="B4172" s="95">
        <v>0.45</v>
      </c>
      <c r="C4172" s="95"/>
      <c r="D4172" s="95">
        <v>-1.28</v>
      </c>
      <c r="E4172" s="95">
        <v>0.59</v>
      </c>
      <c r="F4172" s="95">
        <v>0.46</v>
      </c>
      <c r="G4172" s="95">
        <v>25.13</v>
      </c>
      <c r="H4172" s="95">
        <v>-1598.74</v>
      </c>
      <c r="I4172" s="95">
        <v>-1599.1</v>
      </c>
      <c r="J4172" s="95">
        <v>-1.28</v>
      </c>
      <c r="K4172" s="95">
        <v>0.5</v>
      </c>
      <c r="L4172" s="95">
        <v>1.78</v>
      </c>
      <c r="M4172" s="95">
        <v>-0.82</v>
      </c>
      <c r="N4172" s="95">
        <v>20.399999999999999</v>
      </c>
      <c r="O4172" s="95">
        <v>0.76</v>
      </c>
      <c r="P4172" s="95">
        <v>-1.69</v>
      </c>
      <c r="Q4172" s="95">
        <v>5.76</v>
      </c>
      <c r="R4172" s="95">
        <v>-46.29</v>
      </c>
      <c r="S4172" s="95">
        <v>-35.82</v>
      </c>
      <c r="T4172" s="95">
        <v>-43.3</v>
      </c>
      <c r="U4172" s="95">
        <v>0.77</v>
      </c>
      <c r="V4172" s="95">
        <v>0.23</v>
      </c>
      <c r="W4172" s="95">
        <v>0.02</v>
      </c>
      <c r="X4172" s="95">
        <v>-50.23</v>
      </c>
      <c r="Y4172" s="95"/>
      <c r="Z4172" s="74" t="s">
        <v>1111</v>
      </c>
      <c r="AA4172" s="95">
        <v>0.78</v>
      </c>
      <c r="AB4172" s="95">
        <v>-0.36</v>
      </c>
      <c r="AC4172" s="74" t="s">
        <v>1111</v>
      </c>
      <c r="AD4172" s="95">
        <v>11365496</v>
      </c>
    </row>
    <row r="4173" spans="1:30" x14ac:dyDescent="0.2">
      <c r="A4173" s="74" t="s">
        <v>5280</v>
      </c>
      <c r="B4173" s="95">
        <v>1.0900000000000001</v>
      </c>
      <c r="C4173" s="95"/>
      <c r="D4173" s="95">
        <v>-1.71</v>
      </c>
      <c r="E4173" s="95">
        <v>0.81</v>
      </c>
      <c r="F4173" s="95">
        <v>0.72</v>
      </c>
      <c r="G4173" s="95"/>
      <c r="H4173" s="95"/>
      <c r="I4173" s="95"/>
      <c r="J4173" s="95">
        <v>-1.7</v>
      </c>
      <c r="K4173" s="95">
        <v>0.48</v>
      </c>
      <c r="L4173" s="95">
        <v>2.19</v>
      </c>
      <c r="M4173" s="95">
        <v>-1.04</v>
      </c>
      <c r="N4173" s="95"/>
      <c r="O4173" s="95">
        <v>0.81</v>
      </c>
      <c r="P4173" s="95">
        <v>-50.06</v>
      </c>
      <c r="Q4173" s="95">
        <v>10.57</v>
      </c>
      <c r="R4173" s="95">
        <v>-47.26</v>
      </c>
      <c r="S4173" s="95">
        <v>-42.48</v>
      </c>
      <c r="T4173" s="95">
        <v>-47.49</v>
      </c>
      <c r="U4173" s="95">
        <v>0.9</v>
      </c>
      <c r="V4173" s="95">
        <v>0.1</v>
      </c>
      <c r="W4173" s="95">
        <v>0</v>
      </c>
      <c r="X4173" s="95"/>
      <c r="Y4173" s="95"/>
      <c r="Z4173" s="74" t="s">
        <v>1111</v>
      </c>
      <c r="AA4173" s="95">
        <v>1.35</v>
      </c>
      <c r="AB4173" s="95">
        <v>-0.64</v>
      </c>
      <c r="AC4173" s="74" t="s">
        <v>1111</v>
      </c>
      <c r="AD4173" s="95">
        <v>80102683</v>
      </c>
    </row>
    <row r="4174" spans="1:30" x14ac:dyDescent="0.2">
      <c r="A4174" s="74" t="s">
        <v>5281</v>
      </c>
      <c r="B4174" s="95">
        <v>6.05</v>
      </c>
      <c r="C4174" s="95">
        <v>1.57</v>
      </c>
      <c r="D4174" s="95">
        <v>76.09</v>
      </c>
      <c r="E4174" s="95">
        <v>-9.4700000000000006</v>
      </c>
      <c r="F4174" s="95">
        <v>2.4</v>
      </c>
      <c r="G4174" s="95">
        <v>50.74</v>
      </c>
      <c r="H4174" s="95">
        <v>11.13</v>
      </c>
      <c r="I4174" s="95">
        <v>3.7</v>
      </c>
      <c r="J4174" s="95">
        <v>25.26</v>
      </c>
      <c r="K4174" s="95">
        <v>34.299999999999997</v>
      </c>
      <c r="L4174" s="95">
        <v>9.0399999999999991</v>
      </c>
      <c r="M4174" s="95"/>
      <c r="N4174" s="95">
        <v>2.81</v>
      </c>
      <c r="O4174" s="95">
        <v>-13.47</v>
      </c>
      <c r="P4174" s="95">
        <v>-2.67</v>
      </c>
      <c r="Q4174" s="95">
        <v>0.37</v>
      </c>
      <c r="R4174" s="95">
        <v>-12.45</v>
      </c>
      <c r="S4174" s="95">
        <v>3.15</v>
      </c>
      <c r="T4174" s="95">
        <v>11.61</v>
      </c>
      <c r="U4174" s="95">
        <v>-0.25</v>
      </c>
      <c r="V4174" s="95">
        <v>1.25</v>
      </c>
      <c r="W4174" s="95">
        <v>0.85</v>
      </c>
      <c r="X4174" s="95">
        <v>11.96</v>
      </c>
      <c r="Y4174" s="95">
        <v>-23.79</v>
      </c>
      <c r="Z4174" s="74" t="s">
        <v>1111</v>
      </c>
      <c r="AA4174" s="95">
        <v>-0.64</v>
      </c>
      <c r="AB4174" s="95">
        <v>0.08</v>
      </c>
      <c r="AC4174" s="74" t="s">
        <v>1111</v>
      </c>
      <c r="AD4174" s="95">
        <v>24196937490</v>
      </c>
    </row>
    <row r="4175" spans="1:30" x14ac:dyDescent="0.2">
      <c r="A4175" s="74" t="s">
        <v>5282</v>
      </c>
      <c r="B4175" s="95">
        <v>186.24</v>
      </c>
      <c r="C4175" s="95"/>
      <c r="D4175" s="95">
        <v>43.68</v>
      </c>
      <c r="E4175" s="95">
        <v>8.89</v>
      </c>
      <c r="F4175" s="95">
        <v>4.01</v>
      </c>
      <c r="G4175" s="95">
        <v>33.6</v>
      </c>
      <c r="H4175" s="95">
        <v>8.1999999999999993</v>
      </c>
      <c r="I4175" s="95">
        <v>6.03</v>
      </c>
      <c r="J4175" s="95">
        <v>32.119999999999997</v>
      </c>
      <c r="K4175" s="95">
        <v>33.049999999999997</v>
      </c>
      <c r="L4175" s="95">
        <v>0.94</v>
      </c>
      <c r="M4175" s="95">
        <v>0.26</v>
      </c>
      <c r="N4175" s="95">
        <v>2.63</v>
      </c>
      <c r="O4175" s="95">
        <v>13.35</v>
      </c>
      <c r="P4175" s="95">
        <v>-9.27</v>
      </c>
      <c r="Q4175" s="95">
        <v>2.12</v>
      </c>
      <c r="R4175" s="95">
        <v>20.350000000000001</v>
      </c>
      <c r="S4175" s="95">
        <v>9.17</v>
      </c>
      <c r="T4175" s="95">
        <v>16.28</v>
      </c>
      <c r="U4175" s="95">
        <v>0.45</v>
      </c>
      <c r="V4175" s="95">
        <v>0.55000000000000004</v>
      </c>
      <c r="W4175" s="95">
        <v>1.52</v>
      </c>
      <c r="X4175" s="95">
        <v>13.25</v>
      </c>
      <c r="Y4175" s="95"/>
      <c r="Z4175" s="74" t="s">
        <v>1111</v>
      </c>
      <c r="AA4175" s="95">
        <v>20.95</v>
      </c>
      <c r="AB4175" s="95">
        <v>4.26</v>
      </c>
      <c r="AC4175" s="74" t="s">
        <v>1111</v>
      </c>
      <c r="AD4175" s="95">
        <v>8325039744</v>
      </c>
    </row>
    <row r="4176" spans="1:30" x14ac:dyDescent="0.2">
      <c r="A4176" s="74" t="s">
        <v>5283</v>
      </c>
      <c r="B4176" s="95">
        <v>205.93</v>
      </c>
      <c r="C4176" s="95"/>
      <c r="D4176" s="95">
        <v>293.75</v>
      </c>
      <c r="E4176" s="95">
        <v>12.98</v>
      </c>
      <c r="F4176" s="95">
        <v>11.52</v>
      </c>
      <c r="G4176" s="95">
        <v>59.13</v>
      </c>
      <c r="H4176" s="95">
        <v>7.9</v>
      </c>
      <c r="I4176" s="95">
        <v>7.86</v>
      </c>
      <c r="J4176" s="95">
        <v>292.39</v>
      </c>
      <c r="K4176" s="95">
        <v>273.95</v>
      </c>
      <c r="L4176" s="95">
        <v>-18.45</v>
      </c>
      <c r="M4176" s="95">
        <v>-0.82</v>
      </c>
      <c r="N4176" s="95">
        <v>23.09</v>
      </c>
      <c r="O4176" s="95">
        <v>14.61</v>
      </c>
      <c r="P4176" s="95">
        <v>-95.35</v>
      </c>
      <c r="Q4176" s="95">
        <v>9.66</v>
      </c>
      <c r="R4176" s="95">
        <v>4.42</v>
      </c>
      <c r="S4176" s="95">
        <v>3.92</v>
      </c>
      <c r="T4176" s="95">
        <v>4.42</v>
      </c>
      <c r="U4176" s="95">
        <v>0.89</v>
      </c>
      <c r="V4176" s="95">
        <v>0.11</v>
      </c>
      <c r="W4176" s="95">
        <v>0.5</v>
      </c>
      <c r="X4176" s="95"/>
      <c r="Y4176" s="95"/>
      <c r="Z4176" s="74" t="s">
        <v>1111</v>
      </c>
      <c r="AA4176" s="95">
        <v>15.86</v>
      </c>
      <c r="AB4176" s="95">
        <v>0.7</v>
      </c>
      <c r="AC4176" s="74" t="s">
        <v>1111</v>
      </c>
      <c r="AD4176" s="95">
        <v>4232685220</v>
      </c>
    </row>
    <row r="4177" spans="1:30" x14ac:dyDescent="0.2">
      <c r="A4177" s="74" t="s">
        <v>5284</v>
      </c>
      <c r="B4177" s="95">
        <v>570.01</v>
      </c>
      <c r="C4177" s="95"/>
      <c r="D4177" s="95">
        <v>18.57</v>
      </c>
      <c r="E4177" s="95">
        <v>2.3199999999999998</v>
      </c>
      <c r="F4177" s="95">
        <v>0.17</v>
      </c>
      <c r="G4177" s="95">
        <v>0</v>
      </c>
      <c r="H4177" s="95">
        <v>48.97</v>
      </c>
      <c r="I4177" s="95">
        <v>31.24</v>
      </c>
      <c r="J4177" s="95">
        <v>11.85</v>
      </c>
      <c r="K4177" s="95">
        <v>-32.49</v>
      </c>
      <c r="L4177" s="95">
        <v>-44.34</v>
      </c>
      <c r="M4177" s="95">
        <v>-8.68</v>
      </c>
      <c r="N4177" s="95">
        <v>5.8</v>
      </c>
      <c r="O4177" s="95"/>
      <c r="P4177" s="95">
        <v>-0.17</v>
      </c>
      <c r="Q4177" s="95"/>
      <c r="R4177" s="95">
        <v>12.5</v>
      </c>
      <c r="S4177" s="95">
        <v>0.94</v>
      </c>
      <c r="T4177" s="95">
        <v>14.89</v>
      </c>
      <c r="U4177" s="95">
        <v>7.0000000000000007E-2</v>
      </c>
      <c r="V4177" s="95">
        <v>0.93</v>
      </c>
      <c r="W4177" s="95">
        <v>0.03</v>
      </c>
      <c r="X4177" s="95">
        <v>21.85</v>
      </c>
      <c r="Y4177" s="95">
        <v>28.57</v>
      </c>
      <c r="Z4177" s="74" t="s">
        <v>1111</v>
      </c>
      <c r="AA4177" s="95">
        <v>243.66</v>
      </c>
      <c r="AB4177" s="95">
        <v>30.45</v>
      </c>
      <c r="AC4177" s="74" t="s">
        <v>1111</v>
      </c>
      <c r="AD4177" s="95">
        <v>33198288432</v>
      </c>
    </row>
    <row r="4178" spans="1:30" x14ac:dyDescent="0.2">
      <c r="A4178" s="74" t="s">
        <v>5285</v>
      </c>
      <c r="B4178" s="95">
        <v>26.34</v>
      </c>
      <c r="C4178" s="95">
        <v>4.9800000000000004</v>
      </c>
      <c r="D4178" s="95">
        <v>0.86</v>
      </c>
      <c r="E4178" s="95">
        <v>0.11</v>
      </c>
      <c r="F4178" s="95">
        <v>0.01</v>
      </c>
      <c r="G4178" s="95">
        <v>0</v>
      </c>
      <c r="H4178" s="95">
        <v>48.97</v>
      </c>
      <c r="I4178" s="95">
        <v>31.24</v>
      </c>
      <c r="J4178" s="95">
        <v>0.55000000000000004</v>
      </c>
      <c r="K4178" s="95">
        <v>-32.49</v>
      </c>
      <c r="L4178" s="95">
        <v>-44.34</v>
      </c>
      <c r="M4178" s="95">
        <v>-8.68</v>
      </c>
      <c r="N4178" s="95">
        <v>0.27</v>
      </c>
      <c r="O4178" s="95"/>
      <c r="P4178" s="95">
        <v>-0.01</v>
      </c>
      <c r="Q4178" s="95"/>
      <c r="R4178" s="95">
        <v>12.5</v>
      </c>
      <c r="S4178" s="95">
        <v>0.94</v>
      </c>
      <c r="T4178" s="95">
        <v>14.89</v>
      </c>
      <c r="U4178" s="95">
        <v>7.0000000000000007E-2</v>
      </c>
      <c r="V4178" s="95">
        <v>0.93</v>
      </c>
      <c r="W4178" s="95">
        <v>0.03</v>
      </c>
      <c r="X4178" s="95">
        <v>21.85</v>
      </c>
      <c r="Y4178" s="95">
        <v>28.57</v>
      </c>
      <c r="Z4178" s="74" t="s">
        <v>1111</v>
      </c>
      <c r="AA4178" s="95">
        <v>243.66</v>
      </c>
      <c r="AB4178" s="95">
        <v>30.45</v>
      </c>
      <c r="AC4178" s="74" t="s">
        <v>1111</v>
      </c>
      <c r="AD4178" s="95">
        <v>33198288432</v>
      </c>
    </row>
    <row r="4179" spans="1:30" x14ac:dyDescent="0.2">
      <c r="A4179" s="74" t="s">
        <v>5286</v>
      </c>
      <c r="B4179" s="95">
        <v>38.81</v>
      </c>
      <c r="C4179" s="95"/>
      <c r="D4179" s="95">
        <v>-14.68</v>
      </c>
      <c r="E4179" s="95">
        <v>-2.88</v>
      </c>
      <c r="F4179" s="95">
        <v>1.1399999999999999</v>
      </c>
      <c r="G4179" s="95">
        <v>90.92</v>
      </c>
      <c r="H4179" s="95">
        <v>-11.59</v>
      </c>
      <c r="I4179" s="95">
        <v>-29.26</v>
      </c>
      <c r="J4179" s="95">
        <v>-37.07</v>
      </c>
      <c r="K4179" s="95">
        <v>-63.44</v>
      </c>
      <c r="L4179" s="95">
        <v>-26.37</v>
      </c>
      <c r="M4179" s="95"/>
      <c r="N4179" s="95">
        <v>4.3</v>
      </c>
      <c r="O4179" s="95">
        <v>-28.93</v>
      </c>
      <c r="P4179" s="95">
        <v>-1.36</v>
      </c>
      <c r="Q4179" s="95">
        <v>0.81</v>
      </c>
      <c r="R4179" s="95">
        <v>-19.59</v>
      </c>
      <c r="S4179" s="95">
        <v>-7.76</v>
      </c>
      <c r="T4179" s="95">
        <v>-10.63</v>
      </c>
      <c r="U4179" s="95">
        <v>-0.4</v>
      </c>
      <c r="V4179" s="95">
        <v>1.4</v>
      </c>
      <c r="W4179" s="95">
        <v>0.27</v>
      </c>
      <c r="X4179" s="95">
        <v>-22.36</v>
      </c>
      <c r="Y4179" s="95"/>
      <c r="Z4179" s="74" t="s">
        <v>1111</v>
      </c>
      <c r="AA4179" s="95">
        <v>-13.49</v>
      </c>
      <c r="AB4179" s="95">
        <v>-2.64</v>
      </c>
      <c r="AC4179" s="74" t="s">
        <v>1111</v>
      </c>
      <c r="AD4179" s="95">
        <v>3337004111</v>
      </c>
    </row>
    <row r="4180" spans="1:30" x14ac:dyDescent="0.2">
      <c r="A4180" s="74" t="s">
        <v>5287</v>
      </c>
      <c r="B4180" s="95">
        <v>5</v>
      </c>
      <c r="C4180" s="95"/>
      <c r="D4180" s="95">
        <v>4.17</v>
      </c>
      <c r="E4180" s="95">
        <v>1.9</v>
      </c>
      <c r="F4180" s="95">
        <v>1.1599999999999999</v>
      </c>
      <c r="G4180" s="95">
        <v>22.96</v>
      </c>
      <c r="H4180" s="95">
        <v>17.440000000000001</v>
      </c>
      <c r="I4180" s="95">
        <v>27.25</v>
      </c>
      <c r="J4180" s="95">
        <v>6.52</v>
      </c>
      <c r="K4180" s="95">
        <v>4.54</v>
      </c>
      <c r="L4180" s="95">
        <v>-1.98</v>
      </c>
      <c r="M4180" s="95">
        <v>-0.57999999999999996</v>
      </c>
      <c r="N4180" s="95">
        <v>1.1399999999999999</v>
      </c>
      <c r="O4180" s="95">
        <v>3.96</v>
      </c>
      <c r="P4180" s="95">
        <v>-2.87</v>
      </c>
      <c r="Q4180" s="95">
        <v>1.95</v>
      </c>
      <c r="R4180" s="95">
        <v>45.57</v>
      </c>
      <c r="S4180" s="95">
        <v>27.71</v>
      </c>
      <c r="T4180" s="95">
        <v>27.73</v>
      </c>
      <c r="U4180" s="95">
        <v>0.61</v>
      </c>
      <c r="V4180" s="95">
        <v>0.39</v>
      </c>
      <c r="W4180" s="95">
        <v>1.02</v>
      </c>
      <c r="X4180" s="95"/>
      <c r="Y4180" s="95"/>
      <c r="Z4180" s="74" t="s">
        <v>1111</v>
      </c>
      <c r="AA4180" s="95">
        <v>2.63</v>
      </c>
      <c r="AB4180" s="95">
        <v>1.2</v>
      </c>
      <c r="AC4180" s="74" t="s">
        <v>1111</v>
      </c>
      <c r="AD4180" s="95">
        <v>154223000</v>
      </c>
    </row>
    <row r="4181" spans="1:30" x14ac:dyDescent="0.2">
      <c r="A4181" s="74" t="s">
        <v>5288</v>
      </c>
      <c r="B4181" s="95">
        <v>24.46</v>
      </c>
      <c r="C4181" s="95">
        <v>4.9800000000000004</v>
      </c>
      <c r="D4181" s="95">
        <v>36.81</v>
      </c>
      <c r="E4181" s="95">
        <v>1.5</v>
      </c>
      <c r="F4181" s="95">
        <v>0.39</v>
      </c>
      <c r="G4181" s="95">
        <v>27.35</v>
      </c>
      <c r="H4181" s="95">
        <v>17.010000000000002</v>
      </c>
      <c r="I4181" s="95">
        <v>4.07</v>
      </c>
      <c r="J4181" s="95">
        <v>8.8000000000000007</v>
      </c>
      <c r="K4181" s="95">
        <v>19.96</v>
      </c>
      <c r="L4181" s="95">
        <v>11.16</v>
      </c>
      <c r="M4181" s="95">
        <v>1.91</v>
      </c>
      <c r="N4181" s="95">
        <v>1.5</v>
      </c>
      <c r="O4181" s="95">
        <v>-11.13</v>
      </c>
      <c r="P4181" s="95">
        <v>-0.43</v>
      </c>
      <c r="Q4181" s="95">
        <v>0.7</v>
      </c>
      <c r="R4181" s="95">
        <v>4.09</v>
      </c>
      <c r="S4181" s="95">
        <v>1.06</v>
      </c>
      <c r="T4181" s="95">
        <v>5.21</v>
      </c>
      <c r="U4181" s="95">
        <v>0.26</v>
      </c>
      <c r="V4181" s="95">
        <v>0.74</v>
      </c>
      <c r="W4181" s="95">
        <v>0.26</v>
      </c>
      <c r="X4181" s="95">
        <v>9.94</v>
      </c>
      <c r="Y4181" s="95">
        <v>8.3699999999999992</v>
      </c>
      <c r="Z4181" s="74" t="s">
        <v>1111</v>
      </c>
      <c r="AA4181" s="95">
        <v>16.260000000000002</v>
      </c>
      <c r="AB4181" s="95">
        <v>0.66</v>
      </c>
      <c r="AC4181" s="74" t="s">
        <v>1111</v>
      </c>
      <c r="AD4181" s="95">
        <v>2750490310</v>
      </c>
    </row>
    <row r="4182" spans="1:30" x14ac:dyDescent="0.2">
      <c r="A4182" s="74" t="s">
        <v>5289</v>
      </c>
      <c r="B4182" s="95">
        <v>25.44</v>
      </c>
      <c r="C4182" s="95"/>
      <c r="D4182" s="95">
        <v>38.090000000000003</v>
      </c>
      <c r="E4182" s="95">
        <v>1.56</v>
      </c>
      <c r="F4182" s="95">
        <v>0.41</v>
      </c>
      <c r="G4182" s="95">
        <v>27.35</v>
      </c>
      <c r="H4182" s="95">
        <v>17.010000000000002</v>
      </c>
      <c r="I4182" s="95">
        <v>4.07</v>
      </c>
      <c r="J4182" s="95">
        <v>9.11</v>
      </c>
      <c r="K4182" s="95">
        <v>19.96</v>
      </c>
      <c r="L4182" s="95">
        <v>11.16</v>
      </c>
      <c r="M4182" s="95">
        <v>1.91</v>
      </c>
      <c r="N4182" s="95">
        <v>1.55</v>
      </c>
      <c r="O4182" s="95">
        <v>-11.52</v>
      </c>
      <c r="P4182" s="95">
        <v>-0.44</v>
      </c>
      <c r="Q4182" s="95">
        <v>0.7</v>
      </c>
      <c r="R4182" s="95">
        <v>4.09</v>
      </c>
      <c r="S4182" s="95">
        <v>1.06</v>
      </c>
      <c r="T4182" s="95">
        <v>5.21</v>
      </c>
      <c r="U4182" s="95">
        <v>0.26</v>
      </c>
      <c r="V4182" s="95">
        <v>0.74</v>
      </c>
      <c r="W4182" s="95">
        <v>0.26</v>
      </c>
      <c r="X4182" s="95">
        <v>9.94</v>
      </c>
      <c r="Y4182" s="95">
        <v>8.3699999999999992</v>
      </c>
      <c r="Z4182" s="74" t="s">
        <v>1111</v>
      </c>
      <c r="AA4182" s="95">
        <v>16.260000000000002</v>
      </c>
      <c r="AB4182" s="95">
        <v>0.66</v>
      </c>
      <c r="AC4182" s="74" t="s">
        <v>1111</v>
      </c>
      <c r="AD4182" s="95">
        <v>2750490310</v>
      </c>
    </row>
    <row r="4183" spans="1:30" x14ac:dyDescent="0.2">
      <c r="A4183" s="74" t="s">
        <v>5290</v>
      </c>
      <c r="B4183" s="95">
        <v>41.09</v>
      </c>
      <c r="C4183" s="95"/>
      <c r="D4183" s="95">
        <v>61.83</v>
      </c>
      <c r="E4183" s="95">
        <v>2.5299999999999998</v>
      </c>
      <c r="F4183" s="95">
        <v>0.66</v>
      </c>
      <c r="G4183" s="95">
        <v>27.35</v>
      </c>
      <c r="H4183" s="95">
        <v>17.010000000000002</v>
      </c>
      <c r="I4183" s="95">
        <v>4.07</v>
      </c>
      <c r="J4183" s="95">
        <v>14.79</v>
      </c>
      <c r="K4183" s="95">
        <v>19.96</v>
      </c>
      <c r="L4183" s="95">
        <v>11.16</v>
      </c>
      <c r="M4183" s="95">
        <v>1.91</v>
      </c>
      <c r="N4183" s="95">
        <v>2.5099999999999998</v>
      </c>
      <c r="O4183" s="95">
        <v>-18.7</v>
      </c>
      <c r="P4183" s="95">
        <v>-0.72</v>
      </c>
      <c r="Q4183" s="95">
        <v>0.7</v>
      </c>
      <c r="R4183" s="95">
        <v>4.09</v>
      </c>
      <c r="S4183" s="95">
        <v>1.06</v>
      </c>
      <c r="T4183" s="95">
        <v>5.21</v>
      </c>
      <c r="U4183" s="95">
        <v>0.26</v>
      </c>
      <c r="V4183" s="95">
        <v>0.74</v>
      </c>
      <c r="W4183" s="95">
        <v>0.26</v>
      </c>
      <c r="X4183" s="95">
        <v>9.94</v>
      </c>
      <c r="Y4183" s="95">
        <v>8.3699999999999992</v>
      </c>
      <c r="Z4183" s="74" t="s">
        <v>1111</v>
      </c>
      <c r="AA4183" s="95">
        <v>16.260000000000002</v>
      </c>
      <c r="AB4183" s="95">
        <v>0.66</v>
      </c>
      <c r="AC4183" s="74" t="s">
        <v>1111</v>
      </c>
      <c r="AD4183" s="95">
        <v>2750490310</v>
      </c>
    </row>
    <row r="4184" spans="1:30" x14ac:dyDescent="0.2">
      <c r="A4184" s="74" t="s">
        <v>5291</v>
      </c>
      <c r="B4184" s="95">
        <v>142.02000000000001</v>
      </c>
      <c r="C4184" s="95">
        <v>2.66</v>
      </c>
      <c r="D4184" s="95">
        <v>20.03</v>
      </c>
      <c r="E4184" s="95">
        <v>1.86</v>
      </c>
      <c r="F4184" s="95">
        <v>0.95</v>
      </c>
      <c r="G4184" s="95">
        <v>36.64</v>
      </c>
      <c r="H4184" s="95">
        <v>15.16</v>
      </c>
      <c r="I4184" s="95">
        <v>9.7200000000000006</v>
      </c>
      <c r="J4184" s="95">
        <v>12.85</v>
      </c>
      <c r="K4184" s="95">
        <v>16.579999999999998</v>
      </c>
      <c r="L4184" s="95">
        <v>3.73</v>
      </c>
      <c r="M4184" s="95">
        <v>0.54</v>
      </c>
      <c r="N4184" s="95">
        <v>1.95</v>
      </c>
      <c r="O4184" s="95">
        <v>130.09</v>
      </c>
      <c r="P4184" s="95">
        <v>-1.08</v>
      </c>
      <c r="Q4184" s="95">
        <v>1.06</v>
      </c>
      <c r="R4184" s="95">
        <v>9.27</v>
      </c>
      <c r="S4184" s="95">
        <v>4.7300000000000004</v>
      </c>
      <c r="T4184" s="95">
        <v>7.26</v>
      </c>
      <c r="U4184" s="95">
        <v>0.51</v>
      </c>
      <c r="V4184" s="95">
        <v>0.49</v>
      </c>
      <c r="W4184" s="95">
        <v>0.49</v>
      </c>
      <c r="X4184" s="95">
        <v>0.49</v>
      </c>
      <c r="Y4184" s="95">
        <v>5.03</v>
      </c>
      <c r="Z4184" s="74" t="s">
        <v>1111</v>
      </c>
      <c r="AA4184" s="95">
        <v>76.47</v>
      </c>
      <c r="AB4184" s="95">
        <v>7.09</v>
      </c>
      <c r="AC4184" s="74" t="s">
        <v>1111</v>
      </c>
      <c r="AD4184" s="95">
        <v>15389741664</v>
      </c>
    </row>
    <row r="4185" spans="1:30" x14ac:dyDescent="0.2">
      <c r="A4185" s="74" t="s">
        <v>5292</v>
      </c>
      <c r="B4185" s="95">
        <v>29.97</v>
      </c>
      <c r="C4185" s="95">
        <v>3.16</v>
      </c>
      <c r="D4185" s="95">
        <v>20.95</v>
      </c>
      <c r="E4185" s="95">
        <v>3.13</v>
      </c>
      <c r="F4185" s="95">
        <v>1.1599999999999999</v>
      </c>
      <c r="G4185" s="95">
        <v>45.31</v>
      </c>
      <c r="H4185" s="95">
        <v>22.79</v>
      </c>
      <c r="I4185" s="95">
        <v>16.79</v>
      </c>
      <c r="J4185" s="95">
        <v>15.44</v>
      </c>
      <c r="K4185" s="95">
        <v>18.82</v>
      </c>
      <c r="L4185" s="95">
        <v>3.38</v>
      </c>
      <c r="M4185" s="95">
        <v>0.69</v>
      </c>
      <c r="N4185" s="95">
        <v>3.52</v>
      </c>
      <c r="O4185" s="95">
        <v>-52.68</v>
      </c>
      <c r="P4185" s="95">
        <v>-1.27</v>
      </c>
      <c r="Q4185" s="95">
        <v>0.8</v>
      </c>
      <c r="R4185" s="95">
        <v>14.95</v>
      </c>
      <c r="S4185" s="95">
        <v>5.54</v>
      </c>
      <c r="T4185" s="95">
        <v>10.55</v>
      </c>
      <c r="U4185" s="95">
        <v>0.37</v>
      </c>
      <c r="V4185" s="95">
        <v>0.63</v>
      </c>
      <c r="W4185" s="95">
        <v>0.33</v>
      </c>
      <c r="X4185" s="95">
        <v>3.42</v>
      </c>
      <c r="Y4185" s="95">
        <v>-3.05</v>
      </c>
      <c r="Z4185" s="74" t="s">
        <v>1111</v>
      </c>
      <c r="AA4185" s="95">
        <v>9.57</v>
      </c>
      <c r="AB4185" s="95">
        <v>1.43</v>
      </c>
      <c r="AC4185" s="74" t="s">
        <v>1111</v>
      </c>
      <c r="AD4185" s="95">
        <v>14958149877</v>
      </c>
    </row>
    <row r="4186" spans="1:30" x14ac:dyDescent="0.2">
      <c r="A4186" s="74" t="s">
        <v>5293</v>
      </c>
      <c r="B4186" s="95">
        <v>6.32</v>
      </c>
      <c r="C4186" s="95">
        <v>12.25</v>
      </c>
      <c r="D4186" s="95">
        <v>12.9</v>
      </c>
      <c r="E4186" s="95">
        <v>73</v>
      </c>
      <c r="F4186" s="95">
        <v>43.54</v>
      </c>
      <c r="G4186" s="95">
        <v>100</v>
      </c>
      <c r="H4186" s="95">
        <v>92.55</v>
      </c>
      <c r="I4186" s="95">
        <v>92.55</v>
      </c>
      <c r="J4186" s="95">
        <v>12.9</v>
      </c>
      <c r="K4186" s="95">
        <v>12.78</v>
      </c>
      <c r="L4186" s="95">
        <v>-0.12</v>
      </c>
      <c r="M4186" s="95">
        <v>-0.68</v>
      </c>
      <c r="N4186" s="95">
        <v>11.93</v>
      </c>
      <c r="O4186" s="95"/>
      <c r="P4186" s="95">
        <v>-72.98</v>
      </c>
      <c r="Q4186" s="95">
        <v>1</v>
      </c>
      <c r="R4186" s="95">
        <v>566.04999999999995</v>
      </c>
      <c r="S4186" s="95">
        <v>337.67</v>
      </c>
      <c r="T4186" s="95">
        <v>566.04999999999995</v>
      </c>
      <c r="U4186" s="95">
        <v>0.6</v>
      </c>
      <c r="V4186" s="95">
        <v>0.4</v>
      </c>
      <c r="W4186" s="95">
        <v>3.65</v>
      </c>
      <c r="X4186" s="95">
        <v>-14.64</v>
      </c>
      <c r="Y4186" s="95">
        <v>-15.28</v>
      </c>
      <c r="Z4186" s="74" t="s">
        <v>1111</v>
      </c>
      <c r="AA4186" s="95">
        <v>0.09</v>
      </c>
      <c r="AB4186" s="95">
        <v>0.49</v>
      </c>
      <c r="AC4186" s="74" t="s">
        <v>1111</v>
      </c>
      <c r="AD4186" s="95">
        <v>294101528</v>
      </c>
    </row>
    <row r="4187" spans="1:30" x14ac:dyDescent="0.2">
      <c r="A4187" s="74" t="s">
        <v>5294</v>
      </c>
      <c r="B4187" s="95">
        <v>68.09</v>
      </c>
      <c r="C4187" s="95">
        <v>2</v>
      </c>
      <c r="D4187" s="95">
        <v>36.43</v>
      </c>
      <c r="E4187" s="95">
        <v>2.0299999999999998</v>
      </c>
      <c r="F4187" s="95">
        <v>0.59</v>
      </c>
      <c r="G4187" s="95">
        <v>55.01</v>
      </c>
      <c r="H4187" s="95">
        <v>20.25</v>
      </c>
      <c r="I4187" s="95">
        <v>9.7899999999999991</v>
      </c>
      <c r="J4187" s="95">
        <v>17.61</v>
      </c>
      <c r="K4187" s="95">
        <v>32.21</v>
      </c>
      <c r="L4187" s="95">
        <v>14.61</v>
      </c>
      <c r="M4187" s="95">
        <v>1.68</v>
      </c>
      <c r="N4187" s="95">
        <v>3.57</v>
      </c>
      <c r="O4187" s="95">
        <v>-18.170000000000002</v>
      </c>
      <c r="P4187" s="95">
        <v>-0.61</v>
      </c>
      <c r="Q4187" s="95">
        <v>0.57999999999999996</v>
      </c>
      <c r="R4187" s="95">
        <v>5.57</v>
      </c>
      <c r="S4187" s="95">
        <v>1.61</v>
      </c>
      <c r="T4187" s="95">
        <v>4.1100000000000003</v>
      </c>
      <c r="U4187" s="95">
        <v>0.28999999999999998</v>
      </c>
      <c r="V4187" s="95">
        <v>0.71</v>
      </c>
      <c r="W4187" s="95">
        <v>0.16</v>
      </c>
      <c r="X4187" s="95">
        <v>13.1</v>
      </c>
      <c r="Y4187" s="95">
        <v>10.18</v>
      </c>
      <c r="Z4187" s="74" t="s">
        <v>1111</v>
      </c>
      <c r="AA4187" s="95">
        <v>33.549999999999997</v>
      </c>
      <c r="AB4187" s="95">
        <v>1.87</v>
      </c>
      <c r="AC4187" s="74" t="s">
        <v>1111</v>
      </c>
      <c r="AD4187" s="95">
        <v>2030865958</v>
      </c>
    </row>
    <row r="4188" spans="1:30" x14ac:dyDescent="0.2">
      <c r="A4188" s="74" t="s">
        <v>5295</v>
      </c>
      <c r="B4188" s="95">
        <v>4.8</v>
      </c>
      <c r="C4188" s="95"/>
      <c r="D4188" s="95">
        <v>-8.11</v>
      </c>
      <c r="E4188" s="95">
        <v>3.69</v>
      </c>
      <c r="F4188" s="95">
        <v>2.74</v>
      </c>
      <c r="G4188" s="95">
        <v>94.94</v>
      </c>
      <c r="H4188" s="95">
        <v>-57.59</v>
      </c>
      <c r="I4188" s="95">
        <v>-80.78</v>
      </c>
      <c r="J4188" s="95">
        <v>-11.38</v>
      </c>
      <c r="K4188" s="95">
        <v>-7.38</v>
      </c>
      <c r="L4188" s="95">
        <v>4</v>
      </c>
      <c r="M4188" s="95">
        <v>-1.3</v>
      </c>
      <c r="N4188" s="95">
        <v>6.55</v>
      </c>
      <c r="O4188" s="95">
        <v>3.38</v>
      </c>
      <c r="P4188" s="95">
        <v>-165.8</v>
      </c>
      <c r="Q4188" s="95">
        <v>5.67</v>
      </c>
      <c r="R4188" s="95">
        <v>-45.44</v>
      </c>
      <c r="S4188" s="95">
        <v>-33.729999999999997</v>
      </c>
      <c r="T4188" s="95">
        <v>-32.43</v>
      </c>
      <c r="U4188" s="95">
        <v>0.74</v>
      </c>
      <c r="V4188" s="95">
        <v>0.26</v>
      </c>
      <c r="W4188" s="95">
        <v>0.42</v>
      </c>
      <c r="X4188" s="95"/>
      <c r="Y4188" s="95"/>
      <c r="Z4188" s="74" t="s">
        <v>1111</v>
      </c>
      <c r="AA4188" s="95">
        <v>1.31</v>
      </c>
      <c r="AB4188" s="95">
        <v>-0.6</v>
      </c>
      <c r="AC4188" s="74" t="s">
        <v>1111</v>
      </c>
      <c r="AD4188" s="95">
        <v>1970892609</v>
      </c>
    </row>
    <row r="4189" spans="1:30" x14ac:dyDescent="0.2">
      <c r="A4189" s="74" t="s">
        <v>5296</v>
      </c>
      <c r="B4189" s="95">
        <v>25.97</v>
      </c>
      <c r="C4189" s="95">
        <v>1.9</v>
      </c>
      <c r="D4189" s="95">
        <v>5.62</v>
      </c>
      <c r="E4189" s="95">
        <v>0.43</v>
      </c>
      <c r="F4189" s="95">
        <v>0.23</v>
      </c>
      <c r="G4189" s="95">
        <v>86.02</v>
      </c>
      <c r="H4189" s="95">
        <v>6.48</v>
      </c>
      <c r="I4189" s="95">
        <v>11.06</v>
      </c>
      <c r="J4189" s="95">
        <v>9.59</v>
      </c>
      <c r="K4189" s="95">
        <v>15.29</v>
      </c>
      <c r="L4189" s="95">
        <v>5.7</v>
      </c>
      <c r="M4189" s="95">
        <v>0.25</v>
      </c>
      <c r="N4189" s="95">
        <v>0.62</v>
      </c>
      <c r="O4189" s="95">
        <v>8.58</v>
      </c>
      <c r="P4189" s="95">
        <v>-0.28000000000000003</v>
      </c>
      <c r="Q4189" s="95">
        <v>1.17</v>
      </c>
      <c r="R4189" s="95">
        <v>7.62</v>
      </c>
      <c r="S4189" s="95">
        <v>4.0199999999999996</v>
      </c>
      <c r="T4189" s="95">
        <v>1.87</v>
      </c>
      <c r="U4189" s="95">
        <v>0.53</v>
      </c>
      <c r="V4189" s="95">
        <v>0.47</v>
      </c>
      <c r="W4189" s="95">
        <v>0.36</v>
      </c>
      <c r="X4189" s="95">
        <v>2.42</v>
      </c>
      <c r="Y4189" s="95">
        <v>0.52</v>
      </c>
      <c r="Z4189" s="74" t="s">
        <v>1111</v>
      </c>
      <c r="AA4189" s="95">
        <v>60.62</v>
      </c>
      <c r="AB4189" s="95">
        <v>4.62</v>
      </c>
      <c r="AC4189" s="74" t="s">
        <v>1111</v>
      </c>
      <c r="AD4189" s="95">
        <v>10181276203</v>
      </c>
    </row>
    <row r="4190" spans="1:30" x14ac:dyDescent="0.2">
      <c r="A4190" s="74" t="s">
        <v>5297</v>
      </c>
      <c r="B4190" s="95">
        <v>43.24</v>
      </c>
      <c r="C4190" s="95"/>
      <c r="D4190" s="95">
        <v>17.260000000000002</v>
      </c>
      <c r="E4190" s="95">
        <v>2.38</v>
      </c>
      <c r="F4190" s="95">
        <v>1.1499999999999999</v>
      </c>
      <c r="G4190" s="95">
        <v>49.62</v>
      </c>
      <c r="H4190" s="95">
        <v>9.51</v>
      </c>
      <c r="I4190" s="95">
        <v>6.56</v>
      </c>
      <c r="J4190" s="95">
        <v>11.89</v>
      </c>
      <c r="K4190" s="95">
        <v>10.63</v>
      </c>
      <c r="L4190" s="95">
        <v>-1.26</v>
      </c>
      <c r="M4190" s="95">
        <v>-0.25</v>
      </c>
      <c r="N4190" s="95">
        <v>1.1299999999999999</v>
      </c>
      <c r="O4190" s="95">
        <v>3.44</v>
      </c>
      <c r="P4190" s="95">
        <v>-2.61</v>
      </c>
      <c r="Q4190" s="95">
        <v>2.4700000000000002</v>
      </c>
      <c r="R4190" s="95">
        <v>13.81</v>
      </c>
      <c r="S4190" s="95">
        <v>6.65</v>
      </c>
      <c r="T4190" s="95">
        <v>15.37</v>
      </c>
      <c r="U4190" s="95">
        <v>0.48</v>
      </c>
      <c r="V4190" s="95">
        <v>0.52</v>
      </c>
      <c r="W4190" s="95">
        <v>1.01</v>
      </c>
      <c r="X4190" s="95">
        <v>7.95</v>
      </c>
      <c r="Y4190" s="95">
        <v>-15.73</v>
      </c>
      <c r="Z4190" s="74" t="s">
        <v>1111</v>
      </c>
      <c r="AA4190" s="95">
        <v>18.23</v>
      </c>
      <c r="AB4190" s="95">
        <v>2.52</v>
      </c>
      <c r="AC4190" s="74" t="s">
        <v>1111</v>
      </c>
      <c r="AD4190" s="95">
        <v>6771300140</v>
      </c>
    </row>
    <row r="4191" spans="1:30" x14ac:dyDescent="0.2">
      <c r="A4191" s="74" t="s">
        <v>5298</v>
      </c>
      <c r="B4191" s="95">
        <v>63.1</v>
      </c>
      <c r="C4191" s="95"/>
      <c r="D4191" s="95">
        <v>30.94</v>
      </c>
      <c r="E4191" s="95">
        <v>5.85</v>
      </c>
      <c r="F4191" s="95">
        <v>3.63</v>
      </c>
      <c r="G4191" s="95">
        <v>20.82</v>
      </c>
      <c r="H4191" s="95">
        <v>9.24</v>
      </c>
      <c r="I4191" s="95">
        <v>6.99</v>
      </c>
      <c r="J4191" s="95">
        <v>23.39</v>
      </c>
      <c r="K4191" s="95">
        <v>21.77</v>
      </c>
      <c r="L4191" s="95">
        <v>-1.62</v>
      </c>
      <c r="M4191" s="95">
        <v>-0.41</v>
      </c>
      <c r="N4191" s="95">
        <v>2.16</v>
      </c>
      <c r="O4191" s="95">
        <v>13.08</v>
      </c>
      <c r="P4191" s="95">
        <v>-8.4499999999999993</v>
      </c>
      <c r="Q4191" s="95">
        <v>1.95</v>
      </c>
      <c r="R4191" s="95">
        <v>18.91</v>
      </c>
      <c r="S4191" s="95">
        <v>11.74</v>
      </c>
      <c r="T4191" s="95">
        <v>17.989999999999998</v>
      </c>
      <c r="U4191" s="95">
        <v>0.62</v>
      </c>
      <c r="V4191" s="95">
        <v>0.38</v>
      </c>
      <c r="W4191" s="95">
        <v>1.68</v>
      </c>
      <c r="X4191" s="95">
        <v>46.33</v>
      </c>
      <c r="Y4191" s="95">
        <v>119.15</v>
      </c>
      <c r="Z4191" s="74" t="s">
        <v>1111</v>
      </c>
      <c r="AA4191" s="95">
        <v>10.79</v>
      </c>
      <c r="AB4191" s="95">
        <v>2.04</v>
      </c>
      <c r="AC4191" s="74" t="s">
        <v>1111</v>
      </c>
      <c r="AD4191" s="95">
        <v>3584042140</v>
      </c>
    </row>
    <row r="4192" spans="1:30" x14ac:dyDescent="0.2">
      <c r="A4192" s="74" t="s">
        <v>5299</v>
      </c>
      <c r="B4192" s="95">
        <v>38.369999999999997</v>
      </c>
      <c r="C4192" s="95"/>
      <c r="D4192" s="95">
        <v>31.62</v>
      </c>
      <c r="E4192" s="95">
        <v>0.85</v>
      </c>
      <c r="F4192" s="95">
        <v>0.28000000000000003</v>
      </c>
      <c r="G4192" s="95">
        <v>62.45</v>
      </c>
      <c r="H4192" s="95">
        <v>8.41</v>
      </c>
      <c r="I4192" s="95">
        <v>2.42</v>
      </c>
      <c r="J4192" s="95">
        <v>9.1</v>
      </c>
      <c r="K4192" s="95">
        <v>18.77</v>
      </c>
      <c r="L4192" s="95">
        <v>9.66</v>
      </c>
      <c r="M4192" s="95">
        <v>0.91</v>
      </c>
      <c r="N4192" s="95">
        <v>0.77</v>
      </c>
      <c r="O4192" s="95">
        <v>-47.05</v>
      </c>
      <c r="P4192" s="95">
        <v>-0.33</v>
      </c>
      <c r="Q4192" s="95">
        <v>0.96</v>
      </c>
      <c r="R4192" s="95">
        <v>2.7</v>
      </c>
      <c r="S4192" s="95">
        <v>0.88</v>
      </c>
      <c r="T4192" s="95">
        <v>3.58</v>
      </c>
      <c r="U4192" s="95">
        <v>0.33</v>
      </c>
      <c r="V4192" s="95">
        <v>0.67</v>
      </c>
      <c r="W4192" s="95">
        <v>0.36</v>
      </c>
      <c r="X4192" s="95">
        <v>-7.23</v>
      </c>
      <c r="Y4192" s="95"/>
      <c r="Z4192" s="74" t="s">
        <v>1111</v>
      </c>
      <c r="AA4192" s="95">
        <v>44.9</v>
      </c>
      <c r="AB4192" s="95">
        <v>1.21</v>
      </c>
      <c r="AC4192" s="74" t="s">
        <v>1111</v>
      </c>
      <c r="AD4192" s="95">
        <v>1933076763</v>
      </c>
    </row>
    <row r="4193" spans="1:30" x14ac:dyDescent="0.2">
      <c r="A4193" s="74" t="s">
        <v>5300</v>
      </c>
      <c r="B4193" s="95">
        <v>165.3</v>
      </c>
      <c r="C4193" s="95"/>
      <c r="D4193" s="95">
        <v>145.84</v>
      </c>
      <c r="E4193" s="95">
        <v>5.41</v>
      </c>
      <c r="F4193" s="95">
        <v>3.5</v>
      </c>
      <c r="G4193" s="95">
        <v>58.9</v>
      </c>
      <c r="H4193" s="95">
        <v>7.82</v>
      </c>
      <c r="I4193" s="95">
        <v>4.6399999999999997</v>
      </c>
      <c r="J4193" s="95">
        <v>86.51</v>
      </c>
      <c r="K4193" s="95">
        <v>84.2</v>
      </c>
      <c r="L4193" s="95">
        <v>-2.31</v>
      </c>
      <c r="M4193" s="95">
        <v>-0.14000000000000001</v>
      </c>
      <c r="N4193" s="95">
        <v>6.76</v>
      </c>
      <c r="O4193" s="95">
        <v>6.6</v>
      </c>
      <c r="P4193" s="95">
        <v>-9.0399999999999991</v>
      </c>
      <c r="Q4193" s="95">
        <v>7.5</v>
      </c>
      <c r="R4193" s="95">
        <v>3.71</v>
      </c>
      <c r="S4193" s="95">
        <v>2.4</v>
      </c>
      <c r="T4193" s="95">
        <v>4.07</v>
      </c>
      <c r="U4193" s="95">
        <v>0.65</v>
      </c>
      <c r="V4193" s="95">
        <v>0.35</v>
      </c>
      <c r="W4193" s="95">
        <v>0.52</v>
      </c>
      <c r="X4193" s="95">
        <v>6.58</v>
      </c>
      <c r="Y4193" s="95">
        <v>-15.79</v>
      </c>
      <c r="Z4193" s="74" t="s">
        <v>1111</v>
      </c>
      <c r="AA4193" s="95">
        <v>30.55</v>
      </c>
      <c r="AB4193" s="95">
        <v>1.1299999999999999</v>
      </c>
      <c r="AC4193" s="74" t="s">
        <v>1111</v>
      </c>
      <c r="AD4193" s="95">
        <v>6642944160</v>
      </c>
    </row>
    <row r="4194" spans="1:30" x14ac:dyDescent="0.2">
      <c r="A4194" s="74" t="s">
        <v>5301</v>
      </c>
      <c r="B4194" s="95">
        <v>36.6</v>
      </c>
      <c r="C4194" s="95">
        <v>1.36</v>
      </c>
      <c r="D4194" s="95">
        <v>31.15</v>
      </c>
      <c r="E4194" s="95">
        <v>3.86</v>
      </c>
      <c r="F4194" s="95">
        <v>1.26</v>
      </c>
      <c r="G4194" s="95">
        <v>14.72</v>
      </c>
      <c r="H4194" s="95">
        <v>11.85</v>
      </c>
      <c r="I4194" s="95">
        <v>7.44</v>
      </c>
      <c r="J4194" s="95">
        <v>19.55</v>
      </c>
      <c r="K4194" s="95">
        <v>24.28</v>
      </c>
      <c r="L4194" s="95">
        <v>4.7300000000000004</v>
      </c>
      <c r="M4194" s="95">
        <v>0.93</v>
      </c>
      <c r="N4194" s="95">
        <v>2.3199999999999998</v>
      </c>
      <c r="O4194" s="95">
        <v>19.43</v>
      </c>
      <c r="P4194" s="95">
        <v>-1.8</v>
      </c>
      <c r="Q4194" s="95">
        <v>1.27</v>
      </c>
      <c r="R4194" s="95">
        <v>12.38</v>
      </c>
      <c r="S4194" s="95">
        <v>4.03</v>
      </c>
      <c r="T4194" s="95">
        <v>7.81</v>
      </c>
      <c r="U4194" s="95">
        <v>0.33</v>
      </c>
      <c r="V4194" s="95">
        <v>0.67</v>
      </c>
      <c r="W4194" s="95">
        <v>0.54</v>
      </c>
      <c r="X4194" s="95">
        <v>-7.83</v>
      </c>
      <c r="Y4194" s="95"/>
      <c r="Z4194" s="74" t="s">
        <v>1111</v>
      </c>
      <c r="AA4194" s="95">
        <v>9.5299999999999994</v>
      </c>
      <c r="AB4194" s="95">
        <v>1.18</v>
      </c>
      <c r="AC4194" s="74" t="s">
        <v>1111</v>
      </c>
      <c r="AD4194" s="95">
        <v>51518695398</v>
      </c>
    </row>
    <row r="4195" spans="1:30" x14ac:dyDescent="0.2">
      <c r="A4195" s="74" t="s">
        <v>5302</v>
      </c>
      <c r="B4195" s="95">
        <v>9.6999999999999993</v>
      </c>
      <c r="C4195" s="95"/>
      <c r="D4195" s="95">
        <v>-71.069999999999993</v>
      </c>
      <c r="E4195" s="95">
        <v>1.17</v>
      </c>
      <c r="F4195" s="95">
        <v>0.32</v>
      </c>
      <c r="G4195" s="95">
        <v>31.3</v>
      </c>
      <c r="H4195" s="95">
        <v>6.08</v>
      </c>
      <c r="I4195" s="95">
        <v>-0.97</v>
      </c>
      <c r="J4195" s="95">
        <v>11.37</v>
      </c>
      <c r="K4195" s="95">
        <v>26.54</v>
      </c>
      <c r="L4195" s="95">
        <v>15.17</v>
      </c>
      <c r="M4195" s="95">
        <v>1.56</v>
      </c>
      <c r="N4195" s="95">
        <v>0.69</v>
      </c>
      <c r="O4195" s="95">
        <v>1.94</v>
      </c>
      <c r="P4195" s="95">
        <v>-0.43</v>
      </c>
      <c r="Q4195" s="95">
        <v>2.86</v>
      </c>
      <c r="R4195" s="95">
        <v>-1.65</v>
      </c>
      <c r="S4195" s="95">
        <v>-0.45</v>
      </c>
      <c r="T4195" s="95">
        <v>3.2</v>
      </c>
      <c r="U4195" s="95">
        <v>0.28000000000000003</v>
      </c>
      <c r="V4195" s="95">
        <v>0.72</v>
      </c>
      <c r="W4195" s="95">
        <v>0.47</v>
      </c>
      <c r="X4195" s="95">
        <v>5.64</v>
      </c>
      <c r="Y4195" s="95"/>
      <c r="Z4195" s="74" t="s">
        <v>1111</v>
      </c>
      <c r="AA4195" s="95">
        <v>8.2799999999999994</v>
      </c>
      <c r="AB4195" s="95">
        <v>-0.14000000000000001</v>
      </c>
      <c r="AC4195" s="74" t="s">
        <v>1111</v>
      </c>
      <c r="AD4195" s="95">
        <v>723340640</v>
      </c>
    </row>
    <row r="4196" spans="1:30" x14ac:dyDescent="0.2">
      <c r="A4196" s="74" t="s">
        <v>5303</v>
      </c>
      <c r="B4196" s="95">
        <v>18.88</v>
      </c>
      <c r="C4196" s="95"/>
      <c r="D4196" s="95">
        <v>17.75</v>
      </c>
      <c r="E4196" s="95">
        <v>1.47</v>
      </c>
      <c r="F4196" s="95">
        <v>0.17</v>
      </c>
      <c r="G4196" s="95">
        <v>0</v>
      </c>
      <c r="H4196" s="95">
        <v>32</v>
      </c>
      <c r="I4196" s="95">
        <v>23.78</v>
      </c>
      <c r="J4196" s="95">
        <v>13.19</v>
      </c>
      <c r="K4196" s="95">
        <v>-4.0999999999999996</v>
      </c>
      <c r="L4196" s="95">
        <v>-17.29</v>
      </c>
      <c r="M4196" s="95">
        <v>-1.93</v>
      </c>
      <c r="N4196" s="95">
        <v>4.22</v>
      </c>
      <c r="O4196" s="95"/>
      <c r="P4196" s="95">
        <v>-0.17</v>
      </c>
      <c r="Q4196" s="95"/>
      <c r="R4196" s="95">
        <v>8.2799999999999994</v>
      </c>
      <c r="S4196" s="95">
        <v>0.98</v>
      </c>
      <c r="T4196" s="95">
        <v>8.7100000000000009</v>
      </c>
      <c r="U4196" s="95">
        <v>0.12</v>
      </c>
      <c r="V4196" s="95">
        <v>0.88</v>
      </c>
      <c r="W4196" s="95">
        <v>0.04</v>
      </c>
      <c r="X4196" s="95">
        <v>13.61</v>
      </c>
      <c r="Y4196" s="95">
        <v>4.74</v>
      </c>
      <c r="Z4196" s="74" t="s">
        <v>1111</v>
      </c>
      <c r="AA4196" s="95">
        <v>12.85</v>
      </c>
      <c r="AB4196" s="95">
        <v>1.06</v>
      </c>
      <c r="AC4196" s="74" t="s">
        <v>1111</v>
      </c>
      <c r="AD4196" s="95">
        <v>325292960</v>
      </c>
    </row>
    <row r="4197" spans="1:30" x14ac:dyDescent="0.2">
      <c r="A4197" s="74" t="s">
        <v>5304</v>
      </c>
      <c r="B4197" s="95">
        <v>1.36</v>
      </c>
      <c r="C4197" s="95"/>
      <c r="D4197" s="95">
        <v>-2</v>
      </c>
      <c r="E4197" s="95">
        <v>0.67</v>
      </c>
      <c r="F4197" s="95">
        <v>0.6</v>
      </c>
      <c r="G4197" s="95">
        <v>100</v>
      </c>
      <c r="H4197" s="95">
        <v>-716.04</v>
      </c>
      <c r="I4197" s="95">
        <v>-716.04</v>
      </c>
      <c r="J4197" s="95">
        <v>-2</v>
      </c>
      <c r="K4197" s="95">
        <v>1.06</v>
      </c>
      <c r="L4197" s="95">
        <v>3.06</v>
      </c>
      <c r="M4197" s="95">
        <v>-1.03</v>
      </c>
      <c r="N4197" s="95">
        <v>14.33</v>
      </c>
      <c r="O4197" s="95">
        <v>0.69</v>
      </c>
      <c r="P4197" s="95">
        <v>-14.74</v>
      </c>
      <c r="Q4197" s="95">
        <v>10.59</v>
      </c>
      <c r="R4197" s="95">
        <v>-33.549999999999997</v>
      </c>
      <c r="S4197" s="95">
        <v>-30.1</v>
      </c>
      <c r="T4197" s="95">
        <v>-33.46</v>
      </c>
      <c r="U4197" s="95">
        <v>0.9</v>
      </c>
      <c r="V4197" s="95">
        <v>0.1</v>
      </c>
      <c r="W4197" s="95">
        <v>0.04</v>
      </c>
      <c r="X4197" s="95"/>
      <c r="Y4197" s="95"/>
      <c r="Z4197" s="74" t="s">
        <v>1111</v>
      </c>
      <c r="AA4197" s="95">
        <v>2.0299999999999998</v>
      </c>
      <c r="AB4197" s="95">
        <v>-0.68</v>
      </c>
      <c r="AC4197" s="74" t="s">
        <v>1111</v>
      </c>
      <c r="AD4197" s="95">
        <v>150002016</v>
      </c>
    </row>
    <row r="4198" spans="1:30" x14ac:dyDescent="0.2">
      <c r="A4198" s="74" t="s">
        <v>5305</v>
      </c>
      <c r="B4198" s="95">
        <v>55.18</v>
      </c>
      <c r="C4198" s="95">
        <v>3.38</v>
      </c>
      <c r="D4198" s="95">
        <v>12.43</v>
      </c>
      <c r="E4198" s="95">
        <v>1.45</v>
      </c>
      <c r="F4198" s="95">
        <v>0.12</v>
      </c>
      <c r="G4198" s="95">
        <v>55.65</v>
      </c>
      <c r="H4198" s="95">
        <v>13.38</v>
      </c>
      <c r="I4198" s="95">
        <v>9.26</v>
      </c>
      <c r="J4198" s="95">
        <v>8.6</v>
      </c>
      <c r="K4198" s="95">
        <v>6.98</v>
      </c>
      <c r="L4198" s="95">
        <v>-1.63</v>
      </c>
      <c r="M4198" s="95">
        <v>-0.27</v>
      </c>
      <c r="N4198" s="95">
        <v>1.1499999999999999</v>
      </c>
      <c r="O4198" s="95">
        <v>3.19</v>
      </c>
      <c r="P4198" s="95">
        <v>-0.13</v>
      </c>
      <c r="Q4198" s="95"/>
      <c r="R4198" s="95">
        <v>11.7</v>
      </c>
      <c r="S4198" s="95">
        <v>0.97</v>
      </c>
      <c r="T4198" s="95">
        <v>12.33</v>
      </c>
      <c r="U4198" s="95">
        <v>0.08</v>
      </c>
      <c r="V4198" s="95">
        <v>0.92</v>
      </c>
      <c r="W4198" s="95">
        <v>0.1</v>
      </c>
      <c r="X4198" s="95">
        <v>17.649999999999999</v>
      </c>
      <c r="Y4198" s="95">
        <v>4.99</v>
      </c>
      <c r="Z4198" s="74" t="s">
        <v>1111</v>
      </c>
      <c r="AA4198" s="95">
        <v>37.94</v>
      </c>
      <c r="AB4198" s="95">
        <v>4.4400000000000004</v>
      </c>
      <c r="AC4198" s="74" t="s">
        <v>1111</v>
      </c>
      <c r="AD4198" s="95">
        <v>32337229206</v>
      </c>
    </row>
    <row r="4199" spans="1:30" x14ac:dyDescent="0.2">
      <c r="A4199" s="74" t="s">
        <v>5306</v>
      </c>
      <c r="B4199" s="95">
        <v>1.97</v>
      </c>
      <c r="C4199" s="95"/>
      <c r="D4199" s="95">
        <v>-3.92</v>
      </c>
      <c r="E4199" s="95">
        <v>0.76</v>
      </c>
      <c r="F4199" s="95">
        <v>0.73</v>
      </c>
      <c r="G4199" s="95">
        <v>45.33</v>
      </c>
      <c r="H4199" s="95">
        <v>-342.42</v>
      </c>
      <c r="I4199" s="95">
        <v>-293.35000000000002</v>
      </c>
      <c r="J4199" s="95">
        <v>-3.36</v>
      </c>
      <c r="K4199" s="95">
        <v>-2.21</v>
      </c>
      <c r="L4199" s="95">
        <v>1.1399999999999999</v>
      </c>
      <c r="M4199" s="95">
        <v>-0.26</v>
      </c>
      <c r="N4199" s="95">
        <v>11.49</v>
      </c>
      <c r="O4199" s="95">
        <v>2.87</v>
      </c>
      <c r="P4199" s="95">
        <v>-1.03</v>
      </c>
      <c r="Q4199" s="95">
        <v>6.89</v>
      </c>
      <c r="R4199" s="95">
        <v>-19.510000000000002</v>
      </c>
      <c r="S4199" s="95">
        <v>-18.57</v>
      </c>
      <c r="T4199" s="95">
        <v>-26.05</v>
      </c>
      <c r="U4199" s="95">
        <v>0.95</v>
      </c>
      <c r="V4199" s="95">
        <v>0.05</v>
      </c>
      <c r="W4199" s="95">
        <v>0.06</v>
      </c>
      <c r="X4199" s="95"/>
      <c r="Y4199" s="95"/>
      <c r="Z4199" s="74" t="s">
        <v>1111</v>
      </c>
      <c r="AA4199" s="95">
        <v>2.63</v>
      </c>
      <c r="AB4199" s="95">
        <v>-0.51</v>
      </c>
      <c r="AC4199" s="74" t="s">
        <v>1111</v>
      </c>
      <c r="AD4199" s="95">
        <v>71914383</v>
      </c>
    </row>
    <row r="4200" spans="1:30" x14ac:dyDescent="0.2">
      <c r="A4200" s="74" t="s">
        <v>5307</v>
      </c>
      <c r="B4200" s="95">
        <v>6.85</v>
      </c>
      <c r="C4200" s="95"/>
      <c r="D4200" s="95">
        <v>-5.82</v>
      </c>
      <c r="E4200" s="95">
        <v>4.04</v>
      </c>
      <c r="F4200" s="95">
        <v>3.41</v>
      </c>
      <c r="G4200" s="95">
        <v>100</v>
      </c>
      <c r="H4200" s="95">
        <v>-477.8</v>
      </c>
      <c r="I4200" s="95">
        <v>-468.91</v>
      </c>
      <c r="J4200" s="95">
        <v>-5.71</v>
      </c>
      <c r="K4200" s="95">
        <v>-5.0599999999999996</v>
      </c>
      <c r="L4200" s="95">
        <v>0.65</v>
      </c>
      <c r="M4200" s="95">
        <v>-0.46</v>
      </c>
      <c r="N4200" s="95">
        <v>27.3</v>
      </c>
      <c r="O4200" s="95">
        <v>4.37</v>
      </c>
      <c r="P4200" s="95">
        <v>-31.6</v>
      </c>
      <c r="Q4200" s="95">
        <v>8.0299999999999994</v>
      </c>
      <c r="R4200" s="95">
        <v>-69.319999999999993</v>
      </c>
      <c r="S4200" s="95">
        <v>-58.63</v>
      </c>
      <c r="T4200" s="95">
        <v>-70.63</v>
      </c>
      <c r="U4200" s="95">
        <v>0.85</v>
      </c>
      <c r="V4200" s="95">
        <v>0.15</v>
      </c>
      <c r="W4200" s="95">
        <v>0.13</v>
      </c>
      <c r="X4200" s="95"/>
      <c r="Y4200" s="95"/>
      <c r="Z4200" s="74" t="s">
        <v>1111</v>
      </c>
      <c r="AA4200" s="95">
        <v>1.7</v>
      </c>
      <c r="AB4200" s="95">
        <v>-1.18</v>
      </c>
      <c r="AC4200" s="74" t="s">
        <v>1111</v>
      </c>
      <c r="AD4200" s="95">
        <v>158365835</v>
      </c>
    </row>
    <row r="4201" spans="1:30" x14ac:dyDescent="0.2">
      <c r="A4201" s="74" t="s">
        <v>5308</v>
      </c>
      <c r="B4201" s="95">
        <v>41.31</v>
      </c>
      <c r="C4201" s="95">
        <v>1.36</v>
      </c>
      <c r="D4201" s="95">
        <v>13.65</v>
      </c>
      <c r="E4201" s="95">
        <v>3.13</v>
      </c>
      <c r="F4201" s="95">
        <v>0.6</v>
      </c>
      <c r="G4201" s="95">
        <v>16.55</v>
      </c>
      <c r="H4201" s="95">
        <v>10.11</v>
      </c>
      <c r="I4201" s="95">
        <v>6.11</v>
      </c>
      <c r="J4201" s="95">
        <v>8.26</v>
      </c>
      <c r="K4201" s="95">
        <v>15.24</v>
      </c>
      <c r="L4201" s="95">
        <v>6.98</v>
      </c>
      <c r="M4201" s="95">
        <v>2.65</v>
      </c>
      <c r="N4201" s="95">
        <v>0.83</v>
      </c>
      <c r="O4201" s="95">
        <v>32.51</v>
      </c>
      <c r="P4201" s="95">
        <v>-0.85</v>
      </c>
      <c r="Q4201" s="95">
        <v>1.07</v>
      </c>
      <c r="R4201" s="95">
        <v>22.94</v>
      </c>
      <c r="S4201" s="95">
        <v>4.43</v>
      </c>
      <c r="T4201" s="95">
        <v>7.91</v>
      </c>
      <c r="U4201" s="95">
        <v>0.19</v>
      </c>
      <c r="V4201" s="95">
        <v>0.81</v>
      </c>
      <c r="W4201" s="95">
        <v>0.72</v>
      </c>
      <c r="X4201" s="95">
        <v>5.51</v>
      </c>
      <c r="Y4201" s="95">
        <v>12.36</v>
      </c>
      <c r="Z4201" s="74" t="s">
        <v>1111</v>
      </c>
      <c r="AA4201" s="95">
        <v>13.19</v>
      </c>
      <c r="AB4201" s="95">
        <v>3.03</v>
      </c>
      <c r="AC4201" s="74" t="s">
        <v>1111</v>
      </c>
      <c r="AD4201" s="95">
        <v>4561045362</v>
      </c>
    </row>
    <row r="4202" spans="1:30" x14ac:dyDescent="0.2">
      <c r="A4202" s="74" t="s">
        <v>5309</v>
      </c>
      <c r="B4202" s="95">
        <v>17.34</v>
      </c>
      <c r="C4202" s="95">
        <v>1.1499999999999999</v>
      </c>
      <c r="D4202" s="95">
        <v>3.97</v>
      </c>
      <c r="E4202" s="95">
        <v>2.39</v>
      </c>
      <c r="F4202" s="95">
        <v>0.18</v>
      </c>
      <c r="G4202" s="95">
        <v>0</v>
      </c>
      <c r="H4202" s="95">
        <v>80.95</v>
      </c>
      <c r="I4202" s="95">
        <v>56.25</v>
      </c>
      <c r="J4202" s="95">
        <v>2.76</v>
      </c>
      <c r="K4202" s="95">
        <v>0.01</v>
      </c>
      <c r="L4202" s="95">
        <v>-2.74</v>
      </c>
      <c r="M4202" s="95">
        <v>-2.37</v>
      </c>
      <c r="N4202" s="95">
        <v>2.23</v>
      </c>
      <c r="O4202" s="95"/>
      <c r="P4202" s="95">
        <v>-0.18</v>
      </c>
      <c r="Q4202" s="95"/>
      <c r="R4202" s="95">
        <v>60.14</v>
      </c>
      <c r="S4202" s="95">
        <v>4.45</v>
      </c>
      <c r="T4202" s="95">
        <v>61.83</v>
      </c>
      <c r="U4202" s="95">
        <v>7.0000000000000007E-2</v>
      </c>
      <c r="V4202" s="95">
        <v>0.93</v>
      </c>
      <c r="W4202" s="95">
        <v>0.08</v>
      </c>
      <c r="X4202" s="95">
        <v>18.34</v>
      </c>
      <c r="Y4202" s="95">
        <v>28.16</v>
      </c>
      <c r="Z4202" s="74" t="s">
        <v>1111</v>
      </c>
      <c r="AA4202" s="95">
        <v>7.27</v>
      </c>
      <c r="AB4202" s="95">
        <v>4.37</v>
      </c>
      <c r="AC4202" s="74" t="s">
        <v>1111</v>
      </c>
      <c r="AD4202" s="95">
        <v>5083696116</v>
      </c>
    </row>
    <row r="4203" spans="1:30" x14ac:dyDescent="0.2">
      <c r="A4203" s="74" t="s">
        <v>5310</v>
      </c>
      <c r="B4203" s="95">
        <v>58.68</v>
      </c>
      <c r="C4203" s="95">
        <v>3.22</v>
      </c>
      <c r="D4203" s="95">
        <v>13.42</v>
      </c>
      <c r="E4203" s="95">
        <v>8.07</v>
      </c>
      <c r="F4203" s="95">
        <v>0.6</v>
      </c>
      <c r="G4203" s="95">
        <v>0</v>
      </c>
      <c r="H4203" s="95">
        <v>80.95</v>
      </c>
      <c r="I4203" s="95">
        <v>56.25</v>
      </c>
      <c r="J4203" s="95">
        <v>9.33</v>
      </c>
      <c r="K4203" s="95">
        <v>0.01</v>
      </c>
      <c r="L4203" s="95">
        <v>-2.74</v>
      </c>
      <c r="M4203" s="95">
        <v>-2.37</v>
      </c>
      <c r="N4203" s="95">
        <v>7.55</v>
      </c>
      <c r="O4203" s="95"/>
      <c r="P4203" s="95">
        <v>-0.6</v>
      </c>
      <c r="Q4203" s="95"/>
      <c r="R4203" s="95">
        <v>60.14</v>
      </c>
      <c r="S4203" s="95">
        <v>4.45</v>
      </c>
      <c r="T4203" s="95">
        <v>61.83</v>
      </c>
      <c r="U4203" s="95">
        <v>7.0000000000000007E-2</v>
      </c>
      <c r="V4203" s="95">
        <v>0.93</v>
      </c>
      <c r="W4203" s="95">
        <v>0.08</v>
      </c>
      <c r="X4203" s="95">
        <v>18.34</v>
      </c>
      <c r="Y4203" s="95">
        <v>28.16</v>
      </c>
      <c r="Z4203" s="74" t="s">
        <v>1111</v>
      </c>
      <c r="AA4203" s="95">
        <v>7.27</v>
      </c>
      <c r="AB4203" s="95">
        <v>4.37</v>
      </c>
      <c r="AC4203" s="74" t="s">
        <v>1111</v>
      </c>
      <c r="AD4203" s="95">
        <v>5083696116</v>
      </c>
    </row>
    <row r="4204" spans="1:30" x14ac:dyDescent="0.2">
      <c r="A4204" s="74" t="s">
        <v>5311</v>
      </c>
      <c r="B4204" s="95">
        <v>0.3</v>
      </c>
      <c r="C4204" s="95"/>
      <c r="D4204" s="95">
        <v>-0.77</v>
      </c>
      <c r="E4204" s="95">
        <v>1.19</v>
      </c>
      <c r="F4204" s="95">
        <v>0.56000000000000005</v>
      </c>
      <c r="G4204" s="95"/>
      <c r="H4204" s="95"/>
      <c r="I4204" s="95"/>
      <c r="J4204" s="95">
        <v>-0.77</v>
      </c>
      <c r="K4204" s="95">
        <v>0.14000000000000001</v>
      </c>
      <c r="L4204" s="95">
        <v>0.91</v>
      </c>
      <c r="M4204" s="95">
        <v>-1.4</v>
      </c>
      <c r="N4204" s="95"/>
      <c r="O4204" s="95">
        <v>1.21</v>
      </c>
      <c r="P4204" s="95">
        <v>-1.75</v>
      </c>
      <c r="Q4204" s="95">
        <v>3.19</v>
      </c>
      <c r="R4204" s="95">
        <v>-153.12</v>
      </c>
      <c r="S4204" s="95">
        <v>-72.67</v>
      </c>
      <c r="T4204" s="95">
        <v>-153.12</v>
      </c>
      <c r="U4204" s="95">
        <v>0.47</v>
      </c>
      <c r="V4204" s="95">
        <v>0.53</v>
      </c>
      <c r="W4204" s="95">
        <v>0</v>
      </c>
      <c r="X4204" s="95"/>
      <c r="Y4204" s="95"/>
      <c r="Z4204" s="74" t="s">
        <v>1111</v>
      </c>
      <c r="AA4204" s="95">
        <v>0.25</v>
      </c>
      <c r="AB4204" s="95">
        <v>-0.39</v>
      </c>
      <c r="AC4204" s="74" t="s">
        <v>1111</v>
      </c>
      <c r="AD4204" s="95">
        <v>23941950</v>
      </c>
    </row>
    <row r="4205" spans="1:30" x14ac:dyDescent="0.2">
      <c r="A4205" s="74" t="s">
        <v>5312</v>
      </c>
      <c r="B4205" s="95">
        <v>43.05</v>
      </c>
      <c r="C4205" s="95">
        <v>0.42</v>
      </c>
      <c r="D4205" s="95">
        <v>84.09</v>
      </c>
      <c r="E4205" s="95">
        <v>5.16</v>
      </c>
      <c r="F4205" s="95">
        <v>4.8</v>
      </c>
      <c r="G4205" s="95">
        <v>77.33</v>
      </c>
      <c r="H4205" s="95">
        <v>24.84</v>
      </c>
      <c r="I4205" s="95">
        <v>21.44</v>
      </c>
      <c r="J4205" s="95">
        <v>72.58</v>
      </c>
      <c r="K4205" s="95">
        <v>62.58</v>
      </c>
      <c r="L4205" s="95">
        <v>-10</v>
      </c>
      <c r="M4205" s="95">
        <v>-0.71</v>
      </c>
      <c r="N4205" s="95">
        <v>18.03</v>
      </c>
      <c r="O4205" s="95">
        <v>6.67</v>
      </c>
      <c r="P4205" s="95">
        <v>-21.14</v>
      </c>
      <c r="Q4205" s="95">
        <v>14.55</v>
      </c>
      <c r="R4205" s="95">
        <v>6.13</v>
      </c>
      <c r="S4205" s="95">
        <v>5.71</v>
      </c>
      <c r="T4205" s="95">
        <v>5.98</v>
      </c>
      <c r="U4205" s="95">
        <v>0.93</v>
      </c>
      <c r="V4205" s="95">
        <v>7.0000000000000007E-2</v>
      </c>
      <c r="W4205" s="95">
        <v>0.27</v>
      </c>
      <c r="X4205" s="95">
        <v>18.399999999999999</v>
      </c>
      <c r="Y4205" s="95">
        <v>14.59</v>
      </c>
      <c r="Z4205" s="74" t="s">
        <v>1111</v>
      </c>
      <c r="AA4205" s="95">
        <v>8.35</v>
      </c>
      <c r="AB4205" s="95">
        <v>0.51</v>
      </c>
      <c r="AC4205" s="74" t="s">
        <v>1111</v>
      </c>
      <c r="AD4205" s="95">
        <v>868550970</v>
      </c>
    </row>
    <row r="4206" spans="1:30" x14ac:dyDescent="0.2">
      <c r="A4206" s="74" t="s">
        <v>5313</v>
      </c>
      <c r="B4206" s="95">
        <v>7.77</v>
      </c>
      <c r="C4206" s="95"/>
      <c r="D4206" s="95">
        <v>15.02</v>
      </c>
      <c r="E4206" s="95">
        <v>2.0099999999999998</v>
      </c>
      <c r="F4206" s="95">
        <v>0.92</v>
      </c>
      <c r="G4206" s="95">
        <v>67.97</v>
      </c>
      <c r="H4206" s="95">
        <v>14.01</v>
      </c>
      <c r="I4206" s="95">
        <v>8.7100000000000009</v>
      </c>
      <c r="J4206" s="95">
        <v>9.34</v>
      </c>
      <c r="K4206" s="95">
        <v>11.38</v>
      </c>
      <c r="L4206" s="95">
        <v>2.04</v>
      </c>
      <c r="M4206" s="95">
        <v>0.44</v>
      </c>
      <c r="N4206" s="95">
        <v>1.31</v>
      </c>
      <c r="O4206" s="95">
        <v>4.04</v>
      </c>
      <c r="P4206" s="95">
        <v>-1.35</v>
      </c>
      <c r="Q4206" s="95">
        <v>3.45</v>
      </c>
      <c r="R4206" s="95">
        <v>13.39</v>
      </c>
      <c r="S4206" s="95">
        <v>6.11</v>
      </c>
      <c r="T4206" s="95">
        <v>10.58</v>
      </c>
      <c r="U4206" s="95">
        <v>0.46</v>
      </c>
      <c r="V4206" s="95">
        <v>0.54</v>
      </c>
      <c r="W4206" s="95">
        <v>0.7</v>
      </c>
      <c r="X4206" s="95"/>
      <c r="Y4206" s="95"/>
      <c r="Z4206" s="74" t="s">
        <v>1111</v>
      </c>
      <c r="AA4206" s="95">
        <v>3.87</v>
      </c>
      <c r="AB4206" s="95">
        <v>0.52</v>
      </c>
      <c r="AC4206" s="74" t="s">
        <v>1111</v>
      </c>
      <c r="AD4206" s="95">
        <v>1273956768</v>
      </c>
    </row>
    <row r="4207" spans="1:30" x14ac:dyDescent="0.2">
      <c r="A4207" s="74" t="s">
        <v>5314</v>
      </c>
      <c r="B4207" s="95">
        <v>18.309999999999999</v>
      </c>
      <c r="C4207" s="95">
        <v>8.9600000000000009</v>
      </c>
      <c r="D4207" s="95">
        <v>10.79</v>
      </c>
      <c r="E4207" s="95">
        <v>0.91</v>
      </c>
      <c r="F4207" s="95">
        <v>0.37</v>
      </c>
      <c r="G4207" s="95">
        <v>100</v>
      </c>
      <c r="H4207" s="95">
        <v>94.07</v>
      </c>
      <c r="I4207" s="95">
        <v>67.33</v>
      </c>
      <c r="J4207" s="95">
        <v>7.72</v>
      </c>
      <c r="K4207" s="95">
        <v>10.25</v>
      </c>
      <c r="L4207" s="95">
        <v>2.5299999999999998</v>
      </c>
      <c r="M4207" s="95">
        <v>0.3</v>
      </c>
      <c r="N4207" s="95">
        <v>7.27</v>
      </c>
      <c r="O4207" s="95"/>
      <c r="P4207" s="95">
        <v>-0.37</v>
      </c>
      <c r="Q4207" s="95"/>
      <c r="R4207" s="95">
        <v>8.4</v>
      </c>
      <c r="S4207" s="95">
        <v>3.41</v>
      </c>
      <c r="T4207" s="95">
        <v>6.39</v>
      </c>
      <c r="U4207" s="95">
        <v>0.41</v>
      </c>
      <c r="V4207" s="95">
        <v>0.59</v>
      </c>
      <c r="W4207" s="95">
        <v>0.05</v>
      </c>
      <c r="X4207" s="95">
        <v>-3.93</v>
      </c>
      <c r="Y4207" s="95">
        <v>1.88</v>
      </c>
      <c r="Z4207" s="74" t="s">
        <v>1111</v>
      </c>
      <c r="AA4207" s="95">
        <v>20.2</v>
      </c>
      <c r="AB4207" s="95">
        <v>1.7</v>
      </c>
      <c r="AC4207" s="74" t="s">
        <v>1111</v>
      </c>
      <c r="AD4207" s="95">
        <v>773795248</v>
      </c>
    </row>
    <row r="4208" spans="1:30" x14ac:dyDescent="0.2">
      <c r="A4208" s="74" t="s">
        <v>5315</v>
      </c>
      <c r="B4208" s="95">
        <v>0.46</v>
      </c>
      <c r="C4208" s="95"/>
      <c r="D4208" s="95">
        <v>-1.99</v>
      </c>
      <c r="E4208" s="95">
        <v>0.49</v>
      </c>
      <c r="F4208" s="95">
        <v>0.47</v>
      </c>
      <c r="G4208" s="95">
        <v>100</v>
      </c>
      <c r="H4208" s="95">
        <v>-314.27999999999997</v>
      </c>
      <c r="I4208" s="95">
        <v>-314.27999999999997</v>
      </c>
      <c r="J4208" s="95">
        <v>-1.99</v>
      </c>
      <c r="K4208" s="95">
        <v>1.07</v>
      </c>
      <c r="L4208" s="95">
        <v>3.06</v>
      </c>
      <c r="M4208" s="95">
        <v>-0.75</v>
      </c>
      <c r="N4208" s="95">
        <v>6.27</v>
      </c>
      <c r="O4208" s="95">
        <v>0.62</v>
      </c>
      <c r="P4208" s="95">
        <v>-2.29</v>
      </c>
      <c r="Q4208" s="95">
        <v>21.83</v>
      </c>
      <c r="R4208" s="95">
        <v>-24.46</v>
      </c>
      <c r="S4208" s="95">
        <v>-23.57</v>
      </c>
      <c r="T4208" s="95">
        <v>-24.46</v>
      </c>
      <c r="U4208" s="95">
        <v>0.96</v>
      </c>
      <c r="V4208" s="95">
        <v>0.04</v>
      </c>
      <c r="W4208" s="95">
        <v>7.0000000000000007E-2</v>
      </c>
      <c r="X4208" s="95"/>
      <c r="Y4208" s="95"/>
      <c r="Z4208" s="74" t="s">
        <v>1111</v>
      </c>
      <c r="AA4208" s="95">
        <v>0.94</v>
      </c>
      <c r="AB4208" s="95">
        <v>-0.23</v>
      </c>
      <c r="AC4208" s="74" t="s">
        <v>1111</v>
      </c>
      <c r="AD4208" s="95">
        <v>20794806</v>
      </c>
    </row>
    <row r="4209" spans="1:30" x14ac:dyDescent="0.2">
      <c r="A4209" s="74" t="s">
        <v>5316</v>
      </c>
      <c r="B4209" s="95">
        <v>4.8</v>
      </c>
      <c r="C4209" s="95"/>
      <c r="D4209" s="95">
        <v>-4.28</v>
      </c>
      <c r="E4209" s="95">
        <v>2.87</v>
      </c>
      <c r="F4209" s="95">
        <v>2.0099999999999998</v>
      </c>
      <c r="G4209" s="95">
        <v>97.89</v>
      </c>
      <c r="H4209" s="95">
        <v>-187.73</v>
      </c>
      <c r="I4209" s="95">
        <v>-187.55</v>
      </c>
      <c r="J4209" s="95">
        <v>-4.28</v>
      </c>
      <c r="K4209" s="95">
        <v>-2.8</v>
      </c>
      <c r="L4209" s="95">
        <v>1.48</v>
      </c>
      <c r="M4209" s="95">
        <v>-0.99</v>
      </c>
      <c r="N4209" s="95">
        <v>8.0299999999999994</v>
      </c>
      <c r="O4209" s="95">
        <v>3.22</v>
      </c>
      <c r="P4209" s="95">
        <v>-8.49</v>
      </c>
      <c r="Q4209" s="95">
        <v>5.45</v>
      </c>
      <c r="R4209" s="95">
        <v>-66.959999999999994</v>
      </c>
      <c r="S4209" s="95">
        <v>-46.95</v>
      </c>
      <c r="T4209" s="95">
        <v>-67.09</v>
      </c>
      <c r="U4209" s="95">
        <v>0.7</v>
      </c>
      <c r="V4209" s="95">
        <v>0.3</v>
      </c>
      <c r="W4209" s="95">
        <v>0.25</v>
      </c>
      <c r="X4209" s="95"/>
      <c r="Y4209" s="95"/>
      <c r="Z4209" s="74" t="s">
        <v>1111</v>
      </c>
      <c r="AA4209" s="95">
        <v>1.67</v>
      </c>
      <c r="AB4209" s="95">
        <v>-1.1200000000000001</v>
      </c>
      <c r="AC4209" s="74" t="s">
        <v>1111</v>
      </c>
      <c r="AD4209" s="95">
        <v>76250400</v>
      </c>
    </row>
    <row r="4210" spans="1:30" x14ac:dyDescent="0.2">
      <c r="A4210" s="74" t="s">
        <v>5317</v>
      </c>
      <c r="B4210" s="95">
        <v>32.590000000000003</v>
      </c>
      <c r="C4210" s="95">
        <v>0.06</v>
      </c>
      <c r="D4210" s="95">
        <v>-7.15</v>
      </c>
      <c r="E4210" s="95">
        <v>2.42</v>
      </c>
      <c r="F4210" s="95">
        <v>0.78</v>
      </c>
      <c r="G4210" s="95">
        <v>78.06</v>
      </c>
      <c r="H4210" s="95">
        <v>-20.43</v>
      </c>
      <c r="I4210" s="95">
        <v>-26.52</v>
      </c>
      <c r="J4210" s="95">
        <v>-9.2799999999999994</v>
      </c>
      <c r="K4210" s="95">
        <v>-15.37</v>
      </c>
      <c r="L4210" s="95">
        <v>-6.09</v>
      </c>
      <c r="M4210" s="95">
        <v>1.59</v>
      </c>
      <c r="N4210" s="95">
        <v>1.9</v>
      </c>
      <c r="O4210" s="95">
        <v>-5.16</v>
      </c>
      <c r="P4210" s="95">
        <v>-0.84</v>
      </c>
      <c r="Q4210" s="95">
        <v>0.3</v>
      </c>
      <c r="R4210" s="95">
        <v>-33.840000000000003</v>
      </c>
      <c r="S4210" s="95">
        <v>-10.94</v>
      </c>
      <c r="T4210" s="95">
        <v>-10.78</v>
      </c>
      <c r="U4210" s="95">
        <v>0.32</v>
      </c>
      <c r="V4210" s="95">
        <v>0.68</v>
      </c>
      <c r="W4210" s="95">
        <v>0.41</v>
      </c>
      <c r="X4210" s="95">
        <v>-6.27</v>
      </c>
      <c r="Y4210" s="95"/>
      <c r="Z4210" s="74" t="s">
        <v>1111</v>
      </c>
      <c r="AA4210" s="95">
        <v>13.48</v>
      </c>
      <c r="AB4210" s="95">
        <v>-4.5599999999999996</v>
      </c>
      <c r="AC4210" s="74" t="s">
        <v>1111</v>
      </c>
      <c r="AD4210" s="95">
        <v>3958831142</v>
      </c>
    </row>
    <row r="4211" spans="1:30" x14ac:dyDescent="0.2">
      <c r="A4211" s="74" t="s">
        <v>5318</v>
      </c>
      <c r="B4211" s="95">
        <v>59.11</v>
      </c>
      <c r="C4211" s="95"/>
      <c r="D4211" s="95">
        <v>-51.1</v>
      </c>
      <c r="E4211" s="95">
        <v>14.64</v>
      </c>
      <c r="F4211" s="95">
        <v>8</v>
      </c>
      <c r="G4211" s="95">
        <v>78.58</v>
      </c>
      <c r="H4211" s="95">
        <v>-29.08</v>
      </c>
      <c r="I4211" s="95">
        <v>-29.13</v>
      </c>
      <c r="J4211" s="95">
        <v>-51.19</v>
      </c>
      <c r="K4211" s="95">
        <v>-48.18</v>
      </c>
      <c r="L4211" s="95">
        <v>3.01</v>
      </c>
      <c r="M4211" s="95">
        <v>-0.86</v>
      </c>
      <c r="N4211" s="95">
        <v>14.89</v>
      </c>
      <c r="O4211" s="95">
        <v>34.72</v>
      </c>
      <c r="P4211" s="95">
        <v>-20.64</v>
      </c>
      <c r="Q4211" s="95">
        <v>1.6</v>
      </c>
      <c r="R4211" s="95">
        <v>-28.65</v>
      </c>
      <c r="S4211" s="95">
        <v>-15.66</v>
      </c>
      <c r="T4211" s="95">
        <v>-28.65</v>
      </c>
      <c r="U4211" s="95">
        <v>0.55000000000000004</v>
      </c>
      <c r="V4211" s="95">
        <v>0.45</v>
      </c>
      <c r="W4211" s="95">
        <v>0.54</v>
      </c>
      <c r="X4211" s="95">
        <v>56.74</v>
      </c>
      <c r="Y4211" s="95"/>
      <c r="Z4211" s="74" t="s">
        <v>1111</v>
      </c>
      <c r="AA4211" s="95">
        <v>4.04</v>
      </c>
      <c r="AB4211" s="95">
        <v>-1.1599999999999999</v>
      </c>
      <c r="AC4211" s="74" t="s">
        <v>1111</v>
      </c>
      <c r="AD4211" s="95">
        <v>7492328453</v>
      </c>
    </row>
    <row r="4212" spans="1:30" x14ac:dyDescent="0.2">
      <c r="A4212" s="74" t="s">
        <v>5319</v>
      </c>
      <c r="B4212" s="95">
        <v>53.85</v>
      </c>
      <c r="C4212" s="95">
        <v>1.34</v>
      </c>
      <c r="D4212" s="95">
        <v>9.58</v>
      </c>
      <c r="E4212" s="95">
        <v>1.63</v>
      </c>
      <c r="F4212" s="95">
        <v>0.17</v>
      </c>
      <c r="G4212" s="95">
        <v>0</v>
      </c>
      <c r="H4212" s="95">
        <v>49.62</v>
      </c>
      <c r="I4212" s="95">
        <v>38.130000000000003</v>
      </c>
      <c r="J4212" s="95">
        <v>7.36</v>
      </c>
      <c r="K4212" s="95">
        <v>2.97</v>
      </c>
      <c r="L4212" s="95">
        <v>-4.4000000000000004</v>
      </c>
      <c r="M4212" s="95">
        <v>-0.97</v>
      </c>
      <c r="N4212" s="95">
        <v>3.65</v>
      </c>
      <c r="O4212" s="95"/>
      <c r="P4212" s="95">
        <v>-0.17</v>
      </c>
      <c r="Q4212" s="95"/>
      <c r="R4212" s="95">
        <v>17.03</v>
      </c>
      <c r="S4212" s="95">
        <v>1.82</v>
      </c>
      <c r="T4212" s="95">
        <v>15.22</v>
      </c>
      <c r="U4212" s="95">
        <v>0.11</v>
      </c>
      <c r="V4212" s="95">
        <v>0.89</v>
      </c>
      <c r="W4212" s="95">
        <v>0.05</v>
      </c>
      <c r="X4212" s="95">
        <v>14.41</v>
      </c>
      <c r="Y4212" s="95">
        <v>26.16</v>
      </c>
      <c r="Z4212" s="74" t="s">
        <v>1111</v>
      </c>
      <c r="AA4212" s="95">
        <v>32.99</v>
      </c>
      <c r="AB4212" s="95">
        <v>5.62</v>
      </c>
      <c r="AC4212" s="74" t="s">
        <v>1111</v>
      </c>
      <c r="AD4212" s="95">
        <v>478624185</v>
      </c>
    </row>
    <row r="4213" spans="1:30" x14ac:dyDescent="0.2">
      <c r="A4213" s="74" t="s">
        <v>5320</v>
      </c>
      <c r="B4213" s="95">
        <v>28.14</v>
      </c>
      <c r="C4213" s="95">
        <v>0.86</v>
      </c>
      <c r="D4213" s="95">
        <v>12.62</v>
      </c>
      <c r="E4213" s="95">
        <v>1.1000000000000001</v>
      </c>
      <c r="F4213" s="95">
        <v>0.11</v>
      </c>
      <c r="G4213" s="95">
        <v>0</v>
      </c>
      <c r="H4213" s="95">
        <v>34.86</v>
      </c>
      <c r="I4213" s="95">
        <v>25.74</v>
      </c>
      <c r="J4213" s="95">
        <v>9.32</v>
      </c>
      <c r="K4213" s="95">
        <v>-17.63</v>
      </c>
      <c r="L4213" s="95">
        <v>-26.95</v>
      </c>
      <c r="M4213" s="95">
        <v>-3.19</v>
      </c>
      <c r="N4213" s="95">
        <v>3.25</v>
      </c>
      <c r="O4213" s="95"/>
      <c r="P4213" s="95">
        <v>-0.11</v>
      </c>
      <c r="Q4213" s="95"/>
      <c r="R4213" s="95">
        <v>8.75</v>
      </c>
      <c r="S4213" s="95">
        <v>0.85</v>
      </c>
      <c r="T4213" s="95">
        <v>7.8</v>
      </c>
      <c r="U4213" s="95">
        <v>0.1</v>
      </c>
      <c r="V4213" s="95">
        <v>0.9</v>
      </c>
      <c r="W4213" s="95">
        <v>0.03</v>
      </c>
      <c r="X4213" s="95">
        <v>34.700000000000003</v>
      </c>
      <c r="Y4213" s="95">
        <v>77.27</v>
      </c>
      <c r="Z4213" s="74" t="s">
        <v>1111</v>
      </c>
      <c r="AA4213" s="95">
        <v>25.28</v>
      </c>
      <c r="AB4213" s="95">
        <v>2.21</v>
      </c>
      <c r="AC4213" s="74" t="s">
        <v>1111</v>
      </c>
      <c r="AD4213" s="95">
        <v>469114632</v>
      </c>
    </row>
    <row r="4214" spans="1:30" x14ac:dyDescent="0.2">
      <c r="A4214" s="74" t="s">
        <v>5321</v>
      </c>
      <c r="B4214" s="95">
        <v>40.94</v>
      </c>
      <c r="C4214" s="95"/>
      <c r="D4214" s="95">
        <v>18.89</v>
      </c>
      <c r="E4214" s="95">
        <v>1.85</v>
      </c>
      <c r="F4214" s="95">
        <v>0.86</v>
      </c>
      <c r="G4214" s="95">
        <v>14.18</v>
      </c>
      <c r="H4214" s="95">
        <v>3.15</v>
      </c>
      <c r="I4214" s="95">
        <v>2.89</v>
      </c>
      <c r="J4214" s="95">
        <v>17.329999999999998</v>
      </c>
      <c r="K4214" s="95">
        <v>17.399999999999999</v>
      </c>
      <c r="L4214" s="95">
        <v>7.0000000000000007E-2</v>
      </c>
      <c r="M4214" s="95">
        <v>0.01</v>
      </c>
      <c r="N4214" s="95">
        <v>0.55000000000000004</v>
      </c>
      <c r="O4214" s="95">
        <v>2.2400000000000002</v>
      </c>
      <c r="P4214" s="95">
        <v>-5.37</v>
      </c>
      <c r="Q4214" s="95">
        <v>1.85</v>
      </c>
      <c r="R4214" s="95">
        <v>9.77</v>
      </c>
      <c r="S4214" s="95">
        <v>4.5599999999999996</v>
      </c>
      <c r="T4214" s="95">
        <v>8.08</v>
      </c>
      <c r="U4214" s="95">
        <v>0.47</v>
      </c>
      <c r="V4214" s="95">
        <v>0.53</v>
      </c>
      <c r="W4214" s="95">
        <v>1.58</v>
      </c>
      <c r="X4214" s="95">
        <v>9.84</v>
      </c>
      <c r="Y4214" s="95">
        <v>9.19</v>
      </c>
      <c r="Z4214" s="74" t="s">
        <v>1111</v>
      </c>
      <c r="AA4214" s="95">
        <v>22.18</v>
      </c>
      <c r="AB4214" s="95">
        <v>2.17</v>
      </c>
      <c r="AC4214" s="74" t="s">
        <v>1111</v>
      </c>
      <c r="AD4214" s="95">
        <v>2091043252</v>
      </c>
    </row>
    <row r="4215" spans="1:30" x14ac:dyDescent="0.2">
      <c r="A4215" s="74" t="s">
        <v>5322</v>
      </c>
      <c r="B4215" s="95">
        <v>6.8</v>
      </c>
      <c r="C4215" s="95"/>
      <c r="D4215" s="95">
        <v>10.57</v>
      </c>
      <c r="E4215" s="95">
        <v>2.08</v>
      </c>
      <c r="F4215" s="95">
        <v>1.46</v>
      </c>
      <c r="G4215" s="95">
        <v>37.19</v>
      </c>
      <c r="H4215" s="95">
        <v>18.02</v>
      </c>
      <c r="I4215" s="95">
        <v>16.03</v>
      </c>
      <c r="J4215" s="95">
        <v>9.4</v>
      </c>
      <c r="K4215" s="95">
        <v>6.79</v>
      </c>
      <c r="L4215" s="95">
        <v>-2.61</v>
      </c>
      <c r="M4215" s="95">
        <v>-0.57999999999999996</v>
      </c>
      <c r="N4215" s="95">
        <v>1.69</v>
      </c>
      <c r="O4215" s="95">
        <v>2.95</v>
      </c>
      <c r="P4215" s="95">
        <v>-4.4000000000000004</v>
      </c>
      <c r="Q4215" s="95">
        <v>3.82</v>
      </c>
      <c r="R4215" s="95">
        <v>19.68</v>
      </c>
      <c r="S4215" s="95">
        <v>13.78</v>
      </c>
      <c r="T4215" s="95">
        <v>18.61</v>
      </c>
      <c r="U4215" s="95">
        <v>0.7</v>
      </c>
      <c r="V4215" s="95">
        <v>0.3</v>
      </c>
      <c r="W4215" s="95">
        <v>0.86</v>
      </c>
      <c r="X4215" s="95">
        <v>18.02</v>
      </c>
      <c r="Y4215" s="95">
        <v>297.3</v>
      </c>
      <c r="Z4215" s="74" t="s">
        <v>1111</v>
      </c>
      <c r="AA4215" s="95">
        <v>3.27</v>
      </c>
      <c r="AB4215" s="95">
        <v>0.64</v>
      </c>
      <c r="AC4215" s="74" t="s">
        <v>1111</v>
      </c>
      <c r="AD4215" s="95">
        <v>130758560</v>
      </c>
    </row>
    <row r="4216" spans="1:30" x14ac:dyDescent="0.2">
      <c r="A4216" s="74" t="s">
        <v>5323</v>
      </c>
      <c r="B4216" s="95">
        <v>7.21</v>
      </c>
      <c r="C4216" s="95">
        <v>1.97</v>
      </c>
      <c r="D4216" s="95">
        <v>7.37</v>
      </c>
      <c r="E4216" s="95">
        <v>0.45</v>
      </c>
      <c r="F4216" s="95">
        <v>0.02</v>
      </c>
      <c r="G4216" s="95">
        <v>81.290000000000006</v>
      </c>
      <c r="H4216" s="95">
        <v>0</v>
      </c>
      <c r="I4216" s="95">
        <v>16.34</v>
      </c>
      <c r="J4216" s="95"/>
      <c r="K4216" s="95"/>
      <c r="L4216" s="95"/>
      <c r="M4216" s="95">
        <v>-4.9400000000000004</v>
      </c>
      <c r="N4216" s="95">
        <v>1.2</v>
      </c>
      <c r="O4216" s="95">
        <v>0.84</v>
      </c>
      <c r="P4216" s="95">
        <v>-0.1</v>
      </c>
      <c r="Q4216" s="95">
        <v>1.04</v>
      </c>
      <c r="R4216" s="95">
        <v>6.13</v>
      </c>
      <c r="S4216" s="95">
        <v>0.31</v>
      </c>
      <c r="T4216" s="95"/>
      <c r="U4216" s="95">
        <v>0.05</v>
      </c>
      <c r="V4216" s="95">
        <v>0.95</v>
      </c>
      <c r="W4216" s="95">
        <v>0.02</v>
      </c>
      <c r="X4216" s="95">
        <v>-3.5</v>
      </c>
      <c r="Y4216" s="95">
        <v>3.52</v>
      </c>
      <c r="Z4216" s="74" t="s">
        <v>1111</v>
      </c>
      <c r="AA4216" s="95">
        <v>15.96</v>
      </c>
      <c r="AB4216" s="95">
        <v>0.98</v>
      </c>
      <c r="AC4216" s="74" t="s">
        <v>1111</v>
      </c>
      <c r="AD4216" s="95">
        <v>49417828838</v>
      </c>
    </row>
    <row r="4217" spans="1:30" x14ac:dyDescent="0.2">
      <c r="A4217" s="74" t="s">
        <v>5324</v>
      </c>
      <c r="B4217" s="95">
        <v>153.08000000000001</v>
      </c>
      <c r="C4217" s="95">
        <v>1.67</v>
      </c>
      <c r="D4217" s="95">
        <v>16.48</v>
      </c>
      <c r="E4217" s="95">
        <v>8.33</v>
      </c>
      <c r="F4217" s="95">
        <v>1.76</v>
      </c>
      <c r="G4217" s="95">
        <v>29.83</v>
      </c>
      <c r="H4217" s="95">
        <v>14.59</v>
      </c>
      <c r="I4217" s="95">
        <v>10.4</v>
      </c>
      <c r="J4217" s="95">
        <v>11.75</v>
      </c>
      <c r="K4217" s="95">
        <v>14.6</v>
      </c>
      <c r="L4217" s="95">
        <v>2.85</v>
      </c>
      <c r="M4217" s="95">
        <v>2.02</v>
      </c>
      <c r="N4217" s="95">
        <v>1.71</v>
      </c>
      <c r="O4217" s="95">
        <v>9.56</v>
      </c>
      <c r="P4217" s="95">
        <v>-3.04</v>
      </c>
      <c r="Q4217" s="95">
        <v>1.77</v>
      </c>
      <c r="R4217" s="95">
        <v>50.57</v>
      </c>
      <c r="S4217" s="95">
        <v>10.68</v>
      </c>
      <c r="T4217" s="95">
        <v>16.899999999999999</v>
      </c>
      <c r="U4217" s="95">
        <v>0.21</v>
      </c>
      <c r="V4217" s="95">
        <v>0.79</v>
      </c>
      <c r="W4217" s="95">
        <v>1.03</v>
      </c>
      <c r="X4217" s="95">
        <v>14.47</v>
      </c>
      <c r="Y4217" s="95">
        <v>10.199999999999999</v>
      </c>
      <c r="Z4217" s="74" t="s">
        <v>1111</v>
      </c>
      <c r="AA4217" s="95">
        <v>18.37</v>
      </c>
      <c r="AB4217" s="95">
        <v>9.2899999999999991</v>
      </c>
      <c r="AC4217" s="74" t="s">
        <v>1111</v>
      </c>
      <c r="AD4217" s="95">
        <v>8444245810</v>
      </c>
    </row>
    <row r="4218" spans="1:30" x14ac:dyDescent="0.2">
      <c r="A4218" s="74" t="s">
        <v>5325</v>
      </c>
      <c r="B4218" s="95">
        <v>3.92</v>
      </c>
      <c r="C4218" s="95"/>
      <c r="D4218" s="95">
        <v>9.3800000000000008</v>
      </c>
      <c r="E4218" s="95">
        <v>0.21</v>
      </c>
      <c r="F4218" s="95">
        <v>0.11</v>
      </c>
      <c r="G4218" s="95">
        <v>25.83</v>
      </c>
      <c r="H4218" s="95">
        <v>19.27</v>
      </c>
      <c r="I4218" s="95">
        <v>6.39</v>
      </c>
      <c r="J4218" s="95">
        <v>3.11</v>
      </c>
      <c r="K4218" s="95">
        <v>13.12</v>
      </c>
      <c r="L4218" s="95">
        <v>10.01</v>
      </c>
      <c r="M4218" s="95">
        <v>0.67</v>
      </c>
      <c r="N4218" s="95">
        <v>0.6</v>
      </c>
      <c r="O4218" s="95">
        <v>2.4</v>
      </c>
      <c r="P4218" s="95">
        <v>-0.12</v>
      </c>
      <c r="Q4218" s="95">
        <v>1.53</v>
      </c>
      <c r="R4218" s="95">
        <v>2.2400000000000002</v>
      </c>
      <c r="S4218" s="95">
        <v>1.1299999999999999</v>
      </c>
      <c r="T4218" s="95">
        <v>2.02</v>
      </c>
      <c r="U4218" s="95">
        <v>0.5</v>
      </c>
      <c r="V4218" s="95">
        <v>0.5</v>
      </c>
      <c r="W4218" s="95">
        <v>0.18</v>
      </c>
      <c r="X4218" s="95">
        <v>-17.399999999999999</v>
      </c>
      <c r="Y4218" s="95"/>
      <c r="Z4218" s="74" t="s">
        <v>1111</v>
      </c>
      <c r="AA4218" s="95">
        <v>18.64</v>
      </c>
      <c r="AB4218" s="95">
        <v>0.42</v>
      </c>
      <c r="AC4218" s="74" t="s">
        <v>1111</v>
      </c>
      <c r="AD4218" s="95">
        <v>95308596</v>
      </c>
    </row>
    <row r="4219" spans="1:30" x14ac:dyDescent="0.2">
      <c r="A4219" s="74" t="s">
        <v>5326</v>
      </c>
      <c r="B4219" s="95">
        <v>24.97</v>
      </c>
      <c r="C4219" s="95"/>
      <c r="D4219" s="95">
        <v>15.75</v>
      </c>
      <c r="E4219" s="95">
        <v>4.1399999999999997</v>
      </c>
      <c r="F4219" s="95">
        <v>2.36</v>
      </c>
      <c r="G4219" s="95">
        <v>29.91</v>
      </c>
      <c r="H4219" s="95">
        <v>20.71</v>
      </c>
      <c r="I4219" s="95">
        <v>15.98</v>
      </c>
      <c r="J4219" s="95">
        <v>12.15</v>
      </c>
      <c r="K4219" s="95">
        <v>11.05</v>
      </c>
      <c r="L4219" s="95">
        <v>-1.1100000000000001</v>
      </c>
      <c r="M4219" s="95">
        <v>-0.38</v>
      </c>
      <c r="N4219" s="95">
        <v>2.52</v>
      </c>
      <c r="O4219" s="95">
        <v>6.48</v>
      </c>
      <c r="P4219" s="95">
        <v>-5.88</v>
      </c>
      <c r="Q4219" s="95">
        <v>2.54</v>
      </c>
      <c r="R4219" s="95">
        <v>26.26</v>
      </c>
      <c r="S4219" s="95">
        <v>14.95</v>
      </c>
      <c r="T4219" s="95">
        <v>23.6</v>
      </c>
      <c r="U4219" s="95">
        <v>0.56999999999999995</v>
      </c>
      <c r="V4219" s="95">
        <v>0.43</v>
      </c>
      <c r="W4219" s="95">
        <v>0.94</v>
      </c>
      <c r="X4219" s="95">
        <v>8.4700000000000006</v>
      </c>
      <c r="Y4219" s="95">
        <v>20.61</v>
      </c>
      <c r="Z4219" s="74" t="s">
        <v>1111</v>
      </c>
      <c r="AA4219" s="95">
        <v>6.04</v>
      </c>
      <c r="AB4219" s="95">
        <v>1.58</v>
      </c>
      <c r="AC4219" s="74" t="s">
        <v>1111</v>
      </c>
      <c r="AD4219" s="95">
        <v>130118670</v>
      </c>
    </row>
    <row r="4220" spans="1:30" x14ac:dyDescent="0.2">
      <c r="A4220" s="74" t="s">
        <v>5327</v>
      </c>
      <c r="B4220" s="95">
        <v>4.75</v>
      </c>
      <c r="C4220" s="95"/>
      <c r="D4220" s="95">
        <v>-3.82</v>
      </c>
      <c r="E4220" s="95">
        <v>3.63</v>
      </c>
      <c r="F4220" s="95">
        <v>0.78</v>
      </c>
      <c r="G4220" s="95">
        <v>51.73</v>
      </c>
      <c r="H4220" s="95">
        <v>-42.35</v>
      </c>
      <c r="I4220" s="95">
        <v>-42.82</v>
      </c>
      <c r="J4220" s="95">
        <v>-3.87</v>
      </c>
      <c r="K4220" s="95">
        <v>-3.63</v>
      </c>
      <c r="L4220" s="95">
        <v>0.24</v>
      </c>
      <c r="M4220" s="95">
        <v>-0.22</v>
      </c>
      <c r="N4220" s="95">
        <v>1.64</v>
      </c>
      <c r="O4220" s="95">
        <v>5.07</v>
      </c>
      <c r="P4220" s="95">
        <v>-1.18</v>
      </c>
      <c r="Q4220" s="95">
        <v>1.82</v>
      </c>
      <c r="R4220" s="95">
        <v>-94.96</v>
      </c>
      <c r="S4220" s="95">
        <v>-20.309999999999999</v>
      </c>
      <c r="T4220" s="95">
        <v>-55.42</v>
      </c>
      <c r="U4220" s="95">
        <v>0.21</v>
      </c>
      <c r="V4220" s="95">
        <v>0.79</v>
      </c>
      <c r="W4220" s="95">
        <v>0.47</v>
      </c>
      <c r="X4220" s="95">
        <v>-7.61</v>
      </c>
      <c r="Y4220" s="95"/>
      <c r="Z4220" s="74" t="s">
        <v>1111</v>
      </c>
      <c r="AA4220" s="95">
        <v>1.31</v>
      </c>
      <c r="AB4220" s="95">
        <v>-1.24</v>
      </c>
      <c r="AC4220" s="74" t="s">
        <v>1111</v>
      </c>
      <c r="AD4220" s="95">
        <v>18088475</v>
      </c>
    </row>
    <row r="4221" spans="1:30" x14ac:dyDescent="0.2">
      <c r="A4221" s="74" t="s">
        <v>5328</v>
      </c>
      <c r="B4221" s="95">
        <v>22.74</v>
      </c>
      <c r="C4221" s="95"/>
      <c r="D4221" s="95">
        <v>1.19</v>
      </c>
      <c r="E4221" s="95">
        <v>0.98</v>
      </c>
      <c r="F4221" s="95">
        <v>7.0000000000000007E-2</v>
      </c>
      <c r="G4221" s="95">
        <v>62.88</v>
      </c>
      <c r="H4221" s="95">
        <v>36.97</v>
      </c>
      <c r="I4221" s="95">
        <v>34.46</v>
      </c>
      <c r="J4221" s="95">
        <v>1.1100000000000001</v>
      </c>
      <c r="K4221" s="95">
        <v>10.029999999999999</v>
      </c>
      <c r="L4221" s="95">
        <v>8.92</v>
      </c>
      <c r="M4221" s="95">
        <v>7.91</v>
      </c>
      <c r="N4221" s="95">
        <v>0.41</v>
      </c>
      <c r="O4221" s="95">
        <v>12</v>
      </c>
      <c r="P4221" s="95">
        <v>-7.0000000000000007E-2</v>
      </c>
      <c r="Q4221" s="95">
        <v>1.19</v>
      </c>
      <c r="R4221" s="95">
        <v>82.66</v>
      </c>
      <c r="S4221" s="95">
        <v>5.48</v>
      </c>
      <c r="T4221" s="95">
        <v>9.8800000000000008</v>
      </c>
      <c r="U4221" s="95">
        <v>7.0000000000000007E-2</v>
      </c>
      <c r="V4221" s="95">
        <v>0.59</v>
      </c>
      <c r="W4221" s="95">
        <v>0.16</v>
      </c>
      <c r="X4221" s="95">
        <v>-0.87</v>
      </c>
      <c r="Y4221" s="95"/>
      <c r="Z4221" s="74" t="s">
        <v>1111</v>
      </c>
      <c r="AA4221" s="95">
        <v>23.13</v>
      </c>
      <c r="AB4221" s="95">
        <v>19.12</v>
      </c>
      <c r="AC4221" s="74" t="s">
        <v>1111</v>
      </c>
      <c r="AD4221" s="95">
        <v>162969554</v>
      </c>
    </row>
    <row r="4222" spans="1:30" x14ac:dyDescent="0.2">
      <c r="A4222" s="74" t="s">
        <v>5329</v>
      </c>
      <c r="B4222" s="95">
        <v>27.75</v>
      </c>
      <c r="C4222" s="95">
        <v>2.52</v>
      </c>
      <c r="D4222" s="95">
        <v>8.3800000000000008</v>
      </c>
      <c r="E4222" s="95">
        <v>1.1200000000000001</v>
      </c>
      <c r="F4222" s="95">
        <v>0.1</v>
      </c>
      <c r="G4222" s="95">
        <v>0</v>
      </c>
      <c r="H4222" s="95">
        <v>41.52</v>
      </c>
      <c r="I4222" s="95">
        <v>30.57</v>
      </c>
      <c r="J4222" s="95">
        <v>6.17</v>
      </c>
      <c r="K4222" s="95">
        <v>-4.17</v>
      </c>
      <c r="L4222" s="95">
        <v>-10.35</v>
      </c>
      <c r="M4222" s="95">
        <v>-1.87</v>
      </c>
      <c r="N4222" s="95">
        <v>2.56</v>
      </c>
      <c r="O4222" s="95"/>
      <c r="P4222" s="95">
        <v>-0.1</v>
      </c>
      <c r="Q4222" s="95"/>
      <c r="R4222" s="95">
        <v>13.31</v>
      </c>
      <c r="S4222" s="95">
        <v>1.23</v>
      </c>
      <c r="T4222" s="95">
        <v>10.24</v>
      </c>
      <c r="U4222" s="95">
        <v>0.09</v>
      </c>
      <c r="V4222" s="95">
        <v>0.91</v>
      </c>
      <c r="W4222" s="95">
        <v>0.04</v>
      </c>
      <c r="X4222" s="95">
        <v>13.81</v>
      </c>
      <c r="Y4222" s="95">
        <v>14.24</v>
      </c>
      <c r="Z4222" s="74" t="s">
        <v>1111</v>
      </c>
      <c r="AA4222" s="95">
        <v>24.86</v>
      </c>
      <c r="AB4222" s="95">
        <v>3.31</v>
      </c>
      <c r="AC4222" s="74" t="s">
        <v>1111</v>
      </c>
      <c r="AD4222" s="95">
        <v>360836025</v>
      </c>
    </row>
    <row r="4223" spans="1:30" x14ac:dyDescent="0.2">
      <c r="A4223" s="74" t="s">
        <v>5330</v>
      </c>
      <c r="B4223" s="95">
        <v>2.09</v>
      </c>
      <c r="C4223" s="95"/>
      <c r="D4223" s="95">
        <v>-2.72</v>
      </c>
      <c r="E4223" s="95">
        <v>2</v>
      </c>
      <c r="F4223" s="95">
        <v>1.59</v>
      </c>
      <c r="G4223" s="95">
        <v>100</v>
      </c>
      <c r="H4223" s="95">
        <v>-4306.66</v>
      </c>
      <c r="I4223" s="95">
        <v>-4305.45</v>
      </c>
      <c r="J4223" s="95">
        <v>-2.72</v>
      </c>
      <c r="K4223" s="95">
        <v>-1.65</v>
      </c>
      <c r="L4223" s="95">
        <v>1.07</v>
      </c>
      <c r="M4223" s="95">
        <v>-0.78</v>
      </c>
      <c r="N4223" s="95">
        <v>117.17</v>
      </c>
      <c r="O4223" s="95">
        <v>2.57</v>
      </c>
      <c r="P4223" s="95">
        <v>-7.72</v>
      </c>
      <c r="Q4223" s="95">
        <v>4.49</v>
      </c>
      <c r="R4223" s="95">
        <v>-73.36</v>
      </c>
      <c r="S4223" s="95">
        <v>-58.32</v>
      </c>
      <c r="T4223" s="95">
        <v>-73.400000000000006</v>
      </c>
      <c r="U4223" s="95">
        <v>0.8</v>
      </c>
      <c r="V4223" s="95">
        <v>0.2</v>
      </c>
      <c r="W4223" s="95">
        <v>0.01</v>
      </c>
      <c r="X4223" s="95"/>
      <c r="Y4223" s="95"/>
      <c r="Z4223" s="74" t="s">
        <v>1111</v>
      </c>
      <c r="AA4223" s="95">
        <v>1.05</v>
      </c>
      <c r="AB4223" s="95">
        <v>-0.77</v>
      </c>
      <c r="AC4223" s="74" t="s">
        <v>1111</v>
      </c>
      <c r="AD4223" s="95">
        <v>204223096</v>
      </c>
    </row>
    <row r="4224" spans="1:30" x14ac:dyDescent="0.2">
      <c r="A4224" s="74" t="s">
        <v>5331</v>
      </c>
      <c r="B4224" s="95">
        <v>48.75</v>
      </c>
      <c r="C4224" s="95">
        <v>2.0499999999999998</v>
      </c>
      <c r="D4224" s="95">
        <v>13.18</v>
      </c>
      <c r="E4224" s="95">
        <v>1.83</v>
      </c>
      <c r="F4224" s="95">
        <v>0.9</v>
      </c>
      <c r="G4224" s="95">
        <v>30.07</v>
      </c>
      <c r="H4224" s="95">
        <v>10.84</v>
      </c>
      <c r="I4224" s="95">
        <v>6.4</v>
      </c>
      <c r="J4224" s="95">
        <v>7.78</v>
      </c>
      <c r="K4224" s="95">
        <v>8.5</v>
      </c>
      <c r="L4224" s="95">
        <v>0.72</v>
      </c>
      <c r="M4224" s="95">
        <v>0.17</v>
      </c>
      <c r="N4224" s="95">
        <v>0.84</v>
      </c>
      <c r="O4224" s="95">
        <v>4.6100000000000003</v>
      </c>
      <c r="P4224" s="95">
        <v>-2.21</v>
      </c>
      <c r="Q4224" s="95">
        <v>1.49</v>
      </c>
      <c r="R4224" s="95">
        <v>13.86</v>
      </c>
      <c r="S4224" s="95">
        <v>6.8</v>
      </c>
      <c r="T4224" s="95">
        <v>14.42</v>
      </c>
      <c r="U4224" s="95">
        <v>0.49</v>
      </c>
      <c r="V4224" s="95">
        <v>0.51</v>
      </c>
      <c r="W4224" s="95">
        <v>1.06</v>
      </c>
      <c r="X4224" s="95">
        <v>3.03</v>
      </c>
      <c r="Y4224" s="95">
        <v>4.5199999999999996</v>
      </c>
      <c r="Z4224" s="74" t="s">
        <v>1111</v>
      </c>
      <c r="AA4224" s="95">
        <v>26.68</v>
      </c>
      <c r="AB4224" s="95">
        <v>3.7</v>
      </c>
      <c r="AC4224" s="74" t="s">
        <v>1111</v>
      </c>
      <c r="AD4224" s="95">
        <v>1072451250</v>
      </c>
    </row>
    <row r="4225" spans="1:30" x14ac:dyDescent="0.2">
      <c r="A4225" s="74" t="s">
        <v>5332</v>
      </c>
      <c r="B4225" s="95">
        <v>35.94</v>
      </c>
      <c r="C4225" s="95"/>
      <c r="D4225" s="95">
        <v>190.19</v>
      </c>
      <c r="E4225" s="95">
        <v>3</v>
      </c>
      <c r="F4225" s="95">
        <v>1.78</v>
      </c>
      <c r="G4225" s="95">
        <v>40.950000000000003</v>
      </c>
      <c r="H4225" s="95">
        <v>8.82</v>
      </c>
      <c r="I4225" s="95">
        <v>1.81</v>
      </c>
      <c r="J4225" s="95">
        <v>38.99</v>
      </c>
      <c r="K4225" s="95">
        <v>43.2</v>
      </c>
      <c r="L4225" s="95">
        <v>4.21</v>
      </c>
      <c r="M4225" s="95">
        <v>0.32</v>
      </c>
      <c r="N4225" s="95">
        <v>3.44</v>
      </c>
      <c r="O4225" s="95">
        <v>17.54</v>
      </c>
      <c r="P4225" s="95">
        <v>-2.0699999999999998</v>
      </c>
      <c r="Q4225" s="95">
        <v>3.56</v>
      </c>
      <c r="R4225" s="95">
        <v>1.58</v>
      </c>
      <c r="S4225" s="95">
        <v>0.93</v>
      </c>
      <c r="T4225" s="95">
        <v>2.97</v>
      </c>
      <c r="U4225" s="95">
        <v>0.59</v>
      </c>
      <c r="V4225" s="95">
        <v>0.41</v>
      </c>
      <c r="W4225" s="95">
        <v>0.52</v>
      </c>
      <c r="X4225" s="95">
        <v>18.64</v>
      </c>
      <c r="Y4225" s="95">
        <v>32.44</v>
      </c>
      <c r="Z4225" s="74" t="s">
        <v>1111</v>
      </c>
      <c r="AA4225" s="95">
        <v>11.98</v>
      </c>
      <c r="AB4225" s="95">
        <v>0.19</v>
      </c>
      <c r="AC4225" s="74" t="s">
        <v>1111</v>
      </c>
      <c r="AD4225" s="95">
        <v>3628638972</v>
      </c>
    </row>
    <row r="4226" spans="1:30" x14ac:dyDescent="0.2">
      <c r="A4226" s="74" t="s">
        <v>5333</v>
      </c>
      <c r="B4226" s="95">
        <v>3.99</v>
      </c>
      <c r="C4226" s="95"/>
      <c r="D4226" s="95">
        <v>-8.23</v>
      </c>
      <c r="E4226" s="95">
        <v>2.1</v>
      </c>
      <c r="F4226" s="95">
        <v>1.62</v>
      </c>
      <c r="G4226" s="95">
        <v>82.16</v>
      </c>
      <c r="H4226" s="95">
        <v>-46.62</v>
      </c>
      <c r="I4226" s="95">
        <v>-47.11</v>
      </c>
      <c r="J4226" s="95">
        <v>-8.32</v>
      </c>
      <c r="K4226" s="95">
        <v>-7.08</v>
      </c>
      <c r="L4226" s="95">
        <v>1.24</v>
      </c>
      <c r="M4226" s="95">
        <v>-0.31</v>
      </c>
      <c r="N4226" s="95">
        <v>3.88</v>
      </c>
      <c r="O4226" s="95">
        <v>9.94</v>
      </c>
      <c r="P4226" s="95">
        <v>-2.48</v>
      </c>
      <c r="Q4226" s="95">
        <v>1.88</v>
      </c>
      <c r="R4226" s="95">
        <v>-25.48</v>
      </c>
      <c r="S4226" s="95">
        <v>-19.64</v>
      </c>
      <c r="T4226" s="95">
        <v>-25.48</v>
      </c>
      <c r="U4226" s="95">
        <v>0.77</v>
      </c>
      <c r="V4226" s="95">
        <v>0.23</v>
      </c>
      <c r="W4226" s="95">
        <v>0.42</v>
      </c>
      <c r="X4226" s="95">
        <v>5.36</v>
      </c>
      <c r="Y4226" s="95"/>
      <c r="Z4226" s="74" t="s">
        <v>1111</v>
      </c>
      <c r="AA4226" s="95">
        <v>1.9</v>
      </c>
      <c r="AB4226" s="95">
        <v>-0.48</v>
      </c>
      <c r="AC4226" s="74" t="s">
        <v>1111</v>
      </c>
      <c r="AD4226" s="95">
        <v>217715946</v>
      </c>
    </row>
    <row r="4227" spans="1:30" x14ac:dyDescent="0.2">
      <c r="A4227" s="74" t="s">
        <v>5334</v>
      </c>
      <c r="B4227" s="95">
        <v>75.14</v>
      </c>
      <c r="C4227" s="95"/>
      <c r="D4227" s="95">
        <v>45.46</v>
      </c>
      <c r="E4227" s="95">
        <v>6.74</v>
      </c>
      <c r="F4227" s="95">
        <v>4.32</v>
      </c>
      <c r="G4227" s="95">
        <v>62.16</v>
      </c>
      <c r="H4227" s="95">
        <v>16.739999999999998</v>
      </c>
      <c r="I4227" s="95">
        <v>14.9</v>
      </c>
      <c r="J4227" s="95">
        <v>40.450000000000003</v>
      </c>
      <c r="K4227" s="95">
        <v>39.61</v>
      </c>
      <c r="L4227" s="95">
        <v>-0.84</v>
      </c>
      <c r="M4227" s="95">
        <v>-0.14000000000000001</v>
      </c>
      <c r="N4227" s="95">
        <v>6.77</v>
      </c>
      <c r="O4227" s="95">
        <v>13</v>
      </c>
      <c r="P4227" s="95">
        <v>-7.75</v>
      </c>
      <c r="Q4227" s="95">
        <v>4.01</v>
      </c>
      <c r="R4227" s="95">
        <v>14.83</v>
      </c>
      <c r="S4227" s="95">
        <v>9.5</v>
      </c>
      <c r="T4227" s="95">
        <v>12.26</v>
      </c>
      <c r="U4227" s="95">
        <v>0.64</v>
      </c>
      <c r="V4227" s="95">
        <v>0.36</v>
      </c>
      <c r="W4227" s="95">
        <v>0.64</v>
      </c>
      <c r="X4227" s="95">
        <v>3.95</v>
      </c>
      <c r="Y4227" s="95">
        <v>39.11</v>
      </c>
      <c r="Z4227" s="74" t="s">
        <v>1111</v>
      </c>
      <c r="AA4227" s="95">
        <v>11.15</v>
      </c>
      <c r="AB4227" s="95">
        <v>1.65</v>
      </c>
      <c r="AC4227" s="74" t="s">
        <v>1111</v>
      </c>
      <c r="AD4227" s="95">
        <v>4841781152</v>
      </c>
    </row>
    <row r="4228" spans="1:30" x14ac:dyDescent="0.2">
      <c r="A4228" s="74" t="s">
        <v>5335</v>
      </c>
      <c r="B4228" s="95">
        <v>23.82</v>
      </c>
      <c r="C4228" s="95"/>
      <c r="D4228" s="95">
        <v>-39.36</v>
      </c>
      <c r="E4228" s="95">
        <v>5.36</v>
      </c>
      <c r="F4228" s="95">
        <v>4.79</v>
      </c>
      <c r="G4228" s="95">
        <v>90.78</v>
      </c>
      <c r="H4228" s="95">
        <v>-19.32</v>
      </c>
      <c r="I4228" s="95">
        <v>-21.09</v>
      </c>
      <c r="J4228" s="95">
        <v>-42.98</v>
      </c>
      <c r="K4228" s="95">
        <v>-37.69</v>
      </c>
      <c r="L4228" s="95">
        <v>5.29</v>
      </c>
      <c r="M4228" s="95">
        <v>-0.66</v>
      </c>
      <c r="N4228" s="95">
        <v>8.3000000000000007</v>
      </c>
      <c r="O4228" s="95">
        <v>7.88</v>
      </c>
      <c r="P4228" s="95">
        <v>-16.989999999999998</v>
      </c>
      <c r="Q4228" s="95">
        <v>6.55</v>
      </c>
      <c r="R4228" s="95">
        <v>-13.62</v>
      </c>
      <c r="S4228" s="95">
        <v>-12.18</v>
      </c>
      <c r="T4228" s="95">
        <v>-12.48</v>
      </c>
      <c r="U4228" s="95">
        <v>0.89</v>
      </c>
      <c r="V4228" s="95">
        <v>0.11</v>
      </c>
      <c r="W4228" s="95">
        <v>0.57999999999999996</v>
      </c>
      <c r="X4228" s="95">
        <v>35.82</v>
      </c>
      <c r="Y4228" s="95"/>
      <c r="Z4228" s="74" t="s">
        <v>1111</v>
      </c>
      <c r="AA4228" s="95">
        <v>4.4400000000000004</v>
      </c>
      <c r="AB4228" s="95">
        <v>-0.61</v>
      </c>
      <c r="AC4228" s="74" t="s">
        <v>1111</v>
      </c>
      <c r="AD4228" s="95">
        <v>181794240</v>
      </c>
    </row>
    <row r="4229" spans="1:30" x14ac:dyDescent="0.2">
      <c r="A4229" s="74" t="s">
        <v>5336</v>
      </c>
      <c r="B4229" s="95">
        <v>6.04</v>
      </c>
      <c r="C4229" s="95"/>
      <c r="D4229" s="95">
        <v>43.24</v>
      </c>
      <c r="E4229" s="95">
        <v>3.85</v>
      </c>
      <c r="F4229" s="95">
        <v>0.73</v>
      </c>
      <c r="G4229" s="95">
        <v>11.17</v>
      </c>
      <c r="H4229" s="95">
        <v>3.53</v>
      </c>
      <c r="I4229" s="95">
        <v>1.06</v>
      </c>
      <c r="J4229" s="95">
        <v>12.96</v>
      </c>
      <c r="K4229" s="95">
        <v>18.850000000000001</v>
      </c>
      <c r="L4229" s="95">
        <v>5.89</v>
      </c>
      <c r="M4229" s="95">
        <v>1.75</v>
      </c>
      <c r="N4229" s="95">
        <v>0.46</v>
      </c>
      <c r="O4229" s="95">
        <v>5.36</v>
      </c>
      <c r="P4229" s="95">
        <v>-2.92</v>
      </c>
      <c r="Q4229" s="95">
        <v>1.22</v>
      </c>
      <c r="R4229" s="95">
        <v>8.91</v>
      </c>
      <c r="S4229" s="95">
        <v>1.7</v>
      </c>
      <c r="T4229" s="95">
        <v>9.83</v>
      </c>
      <c r="U4229" s="95">
        <v>0.19</v>
      </c>
      <c r="V4229" s="95">
        <v>0.81</v>
      </c>
      <c r="W4229" s="95">
        <v>1.6</v>
      </c>
      <c r="X4229" s="95">
        <v>10.26</v>
      </c>
      <c r="Y4229" s="95"/>
      <c r="Z4229" s="74" t="s">
        <v>1111</v>
      </c>
      <c r="AA4229" s="95">
        <v>1.57</v>
      </c>
      <c r="AB4229" s="95">
        <v>0.14000000000000001</v>
      </c>
      <c r="AC4229" s="74" t="s">
        <v>1111</v>
      </c>
      <c r="AD4229" s="95">
        <v>171622003.56</v>
      </c>
    </row>
    <row r="4230" spans="1:30" x14ac:dyDescent="0.2">
      <c r="A4230" s="74" t="s">
        <v>5337</v>
      </c>
      <c r="B4230" s="95">
        <v>14.03</v>
      </c>
      <c r="C4230" s="95"/>
      <c r="D4230" s="95">
        <v>-27.87</v>
      </c>
      <c r="E4230" s="95">
        <v>8.7799999999999994</v>
      </c>
      <c r="F4230" s="95">
        <v>4.6399999999999997</v>
      </c>
      <c r="G4230" s="95">
        <v>77.319999999999993</v>
      </c>
      <c r="H4230" s="95">
        <v>-33.83</v>
      </c>
      <c r="I4230" s="95">
        <v>-35.93</v>
      </c>
      <c r="J4230" s="95">
        <v>-29.61</v>
      </c>
      <c r="K4230" s="95">
        <v>-24.54</v>
      </c>
      <c r="L4230" s="95">
        <v>5.07</v>
      </c>
      <c r="M4230" s="95">
        <v>-1.5</v>
      </c>
      <c r="N4230" s="95">
        <v>10.02</v>
      </c>
      <c r="O4230" s="95">
        <v>9.99</v>
      </c>
      <c r="P4230" s="95">
        <v>-58.85</v>
      </c>
      <c r="Q4230" s="95">
        <v>2.02</v>
      </c>
      <c r="R4230" s="95">
        <v>-31.51</v>
      </c>
      <c r="S4230" s="95">
        <v>-16.64</v>
      </c>
      <c r="T4230" s="95">
        <v>-30.21</v>
      </c>
      <c r="U4230" s="95">
        <v>0.53</v>
      </c>
      <c r="V4230" s="95">
        <v>0.47</v>
      </c>
      <c r="W4230" s="95">
        <v>0.46</v>
      </c>
      <c r="X4230" s="95"/>
      <c r="Y4230" s="95"/>
      <c r="Z4230" s="74" t="s">
        <v>1111</v>
      </c>
      <c r="AA4230" s="95">
        <v>1.6</v>
      </c>
      <c r="AB4230" s="95">
        <v>-0.5</v>
      </c>
      <c r="AC4230" s="74" t="s">
        <v>1111</v>
      </c>
      <c r="AD4230" s="95">
        <v>1045703602</v>
      </c>
    </row>
    <row r="4231" spans="1:30" x14ac:dyDescent="0.2">
      <c r="A4231" s="74" t="s">
        <v>5338</v>
      </c>
      <c r="B4231" s="95">
        <v>210.78</v>
      </c>
      <c r="C4231" s="95">
        <v>2.42</v>
      </c>
      <c r="D4231" s="95">
        <v>14.35</v>
      </c>
      <c r="E4231" s="95">
        <v>2.78</v>
      </c>
      <c r="F4231" s="95">
        <v>1.72</v>
      </c>
      <c r="G4231" s="95">
        <v>50.1</v>
      </c>
      <c r="H4231" s="95">
        <v>25.93</v>
      </c>
      <c r="I4231" s="95">
        <v>18.760000000000002</v>
      </c>
      <c r="J4231" s="95">
        <v>10.38</v>
      </c>
      <c r="K4231" s="95">
        <v>10.79</v>
      </c>
      <c r="L4231" s="95">
        <v>0.41</v>
      </c>
      <c r="M4231" s="95">
        <v>0.11</v>
      </c>
      <c r="N4231" s="95">
        <v>2.69</v>
      </c>
      <c r="O4231" s="95">
        <v>5.68</v>
      </c>
      <c r="P4231" s="95">
        <v>-3.14</v>
      </c>
      <c r="Q4231" s="95">
        <v>3.04</v>
      </c>
      <c r="R4231" s="95">
        <v>19.39</v>
      </c>
      <c r="S4231" s="95">
        <v>11.99</v>
      </c>
      <c r="T4231" s="95">
        <v>16.29</v>
      </c>
      <c r="U4231" s="95">
        <v>0.62</v>
      </c>
      <c r="V4231" s="95">
        <v>0.38</v>
      </c>
      <c r="W4231" s="95">
        <v>0.64</v>
      </c>
      <c r="X4231" s="95">
        <v>1.39</v>
      </c>
      <c r="Y4231" s="95">
        <v>5.55</v>
      </c>
      <c r="Z4231" s="74" t="s">
        <v>1111</v>
      </c>
      <c r="AA4231" s="95">
        <v>75.739999999999995</v>
      </c>
      <c r="AB4231" s="95">
        <v>14.69</v>
      </c>
      <c r="AC4231" s="74" t="s">
        <v>1111</v>
      </c>
      <c r="AD4231" s="95">
        <v>11324239812</v>
      </c>
    </row>
    <row r="4232" spans="1:30" x14ac:dyDescent="0.2">
      <c r="A4232" s="74" t="s">
        <v>5339</v>
      </c>
      <c r="B4232" s="95">
        <v>31.8</v>
      </c>
      <c r="C4232" s="95"/>
      <c r="D4232" s="95">
        <v>-82.01</v>
      </c>
      <c r="E4232" s="95">
        <v>14.87</v>
      </c>
      <c r="F4232" s="95">
        <v>7.19</v>
      </c>
      <c r="G4232" s="95">
        <v>54.79</v>
      </c>
      <c r="H4232" s="95">
        <v>-15.07</v>
      </c>
      <c r="I4232" s="95">
        <v>-16.72</v>
      </c>
      <c r="J4232" s="95">
        <v>-90.98</v>
      </c>
      <c r="K4232" s="95">
        <v>-88.79</v>
      </c>
      <c r="L4232" s="95">
        <v>2.19</v>
      </c>
      <c r="M4232" s="95">
        <v>-0.36</v>
      </c>
      <c r="N4232" s="95">
        <v>13.71</v>
      </c>
      <c r="O4232" s="95">
        <v>13.96</v>
      </c>
      <c r="P4232" s="95">
        <v>-19.38</v>
      </c>
      <c r="Q4232" s="95">
        <v>5.53</v>
      </c>
      <c r="R4232" s="95">
        <v>-18.13</v>
      </c>
      <c r="S4232" s="95">
        <v>-8.77</v>
      </c>
      <c r="T4232" s="95">
        <v>-10.199999999999999</v>
      </c>
      <c r="U4232" s="95">
        <v>0.48</v>
      </c>
      <c r="V4232" s="95">
        <v>0.52</v>
      </c>
      <c r="W4232" s="95">
        <v>0.52</v>
      </c>
      <c r="X4232" s="95">
        <v>111.91</v>
      </c>
      <c r="Y4232" s="95"/>
      <c r="Z4232" s="74" t="s">
        <v>1111</v>
      </c>
      <c r="AA4232" s="95">
        <v>2.14</v>
      </c>
      <c r="AB4232" s="95">
        <v>-0.39</v>
      </c>
      <c r="AC4232" s="74" t="s">
        <v>1111</v>
      </c>
      <c r="AD4232" s="95">
        <v>51143266575</v>
      </c>
    </row>
    <row r="4233" spans="1:30" x14ac:dyDescent="0.2">
      <c r="A4233" s="74" t="s">
        <v>5340</v>
      </c>
      <c r="B4233" s="95">
        <v>76.52</v>
      </c>
      <c r="C4233" s="95"/>
      <c r="D4233" s="95">
        <v>8.6</v>
      </c>
      <c r="E4233" s="95">
        <v>-4.29</v>
      </c>
      <c r="F4233" s="95">
        <v>2.0299999999999998</v>
      </c>
      <c r="G4233" s="95">
        <v>62.26</v>
      </c>
      <c r="H4233" s="95">
        <v>11.64</v>
      </c>
      <c r="I4233" s="95">
        <v>9.3699999999999992</v>
      </c>
      <c r="J4233" s="95">
        <v>6.92</v>
      </c>
      <c r="K4233" s="95">
        <v>6.91</v>
      </c>
      <c r="L4233" s="95">
        <v>-0.01</v>
      </c>
      <c r="M4233" s="95"/>
      <c r="N4233" s="95">
        <v>0.81</v>
      </c>
      <c r="O4233" s="95">
        <v>-2.63</v>
      </c>
      <c r="P4233" s="95">
        <v>-2.6</v>
      </c>
      <c r="Q4233" s="95">
        <v>0.22</v>
      </c>
      <c r="R4233" s="95">
        <v>-49.93</v>
      </c>
      <c r="S4233" s="95">
        <v>23.59</v>
      </c>
      <c r="T4233" s="95">
        <v>-51.23</v>
      </c>
      <c r="U4233" s="95">
        <v>-0.47</v>
      </c>
      <c r="V4233" s="95">
        <v>1.47</v>
      </c>
      <c r="W4233" s="95">
        <v>2.52</v>
      </c>
      <c r="X4233" s="95">
        <v>8.8699999999999992</v>
      </c>
      <c r="Y4233" s="95">
        <v>22.47</v>
      </c>
      <c r="Z4233" s="74" t="s">
        <v>1111</v>
      </c>
      <c r="AA4233" s="95">
        <v>-17.82</v>
      </c>
      <c r="AB4233" s="95">
        <v>8.9</v>
      </c>
      <c r="AC4233" s="74" t="s">
        <v>1111</v>
      </c>
      <c r="AD4233" s="95">
        <v>1732948440</v>
      </c>
    </row>
    <row r="4234" spans="1:30" x14ac:dyDescent="0.2">
      <c r="A4234" s="74" t="s">
        <v>5341</v>
      </c>
      <c r="B4234" s="95">
        <v>1.66</v>
      </c>
      <c r="C4234" s="95"/>
      <c r="D4234" s="95">
        <v>-1.77</v>
      </c>
      <c r="E4234" s="95">
        <v>2.94</v>
      </c>
      <c r="F4234" s="95">
        <v>2.2000000000000002</v>
      </c>
      <c r="G4234" s="95">
        <v>100</v>
      </c>
      <c r="H4234" s="95">
        <v>-108353.33</v>
      </c>
      <c r="I4234" s="95">
        <v>-108446.67</v>
      </c>
      <c r="J4234" s="95">
        <v>-1.77</v>
      </c>
      <c r="K4234" s="95">
        <v>-1.1200000000000001</v>
      </c>
      <c r="L4234" s="95">
        <v>0.65</v>
      </c>
      <c r="M4234" s="95">
        <v>-1.08</v>
      </c>
      <c r="N4234" s="95">
        <v>1914.06</v>
      </c>
      <c r="O4234" s="95">
        <v>2.97</v>
      </c>
      <c r="P4234" s="95">
        <v>-170.9</v>
      </c>
      <c r="Q4234" s="95">
        <v>4.0199999999999996</v>
      </c>
      <c r="R4234" s="95">
        <v>-166.53</v>
      </c>
      <c r="S4234" s="95">
        <v>-124.66</v>
      </c>
      <c r="T4234" s="95">
        <v>-166.39</v>
      </c>
      <c r="U4234" s="95">
        <v>0.75</v>
      </c>
      <c r="V4234" s="95">
        <v>0.25</v>
      </c>
      <c r="W4234" s="95">
        <v>0</v>
      </c>
      <c r="X4234" s="95">
        <v>6.96</v>
      </c>
      <c r="Y4234" s="95"/>
      <c r="Z4234" s="74" t="s">
        <v>1111</v>
      </c>
      <c r="AA4234" s="95">
        <v>0.56000000000000005</v>
      </c>
      <c r="AB4234" s="95">
        <v>-0.94</v>
      </c>
      <c r="AC4234" s="74" t="s">
        <v>1111</v>
      </c>
      <c r="AD4234" s="95">
        <v>28710866.98</v>
      </c>
    </row>
    <row r="4235" spans="1:30" x14ac:dyDescent="0.2">
      <c r="A4235" s="74" t="s">
        <v>5342</v>
      </c>
      <c r="B4235" s="95">
        <v>2.0699999999999998</v>
      </c>
      <c r="C4235" s="95"/>
      <c r="D4235" s="95">
        <v>-7.93</v>
      </c>
      <c r="E4235" s="95">
        <v>1.96</v>
      </c>
      <c r="F4235" s="95">
        <v>0.41</v>
      </c>
      <c r="G4235" s="95">
        <v>59.65</v>
      </c>
      <c r="H4235" s="95">
        <v>-9.2899999999999991</v>
      </c>
      <c r="I4235" s="95">
        <v>-8.35</v>
      </c>
      <c r="J4235" s="95">
        <v>-7.13</v>
      </c>
      <c r="K4235" s="95">
        <v>-10.77</v>
      </c>
      <c r="L4235" s="95">
        <v>-3.64</v>
      </c>
      <c r="M4235" s="95">
        <v>1</v>
      </c>
      <c r="N4235" s="95">
        <v>0.66</v>
      </c>
      <c r="O4235" s="95">
        <v>96.4</v>
      </c>
      <c r="P4235" s="95">
        <v>-0.54</v>
      </c>
      <c r="Q4235" s="95">
        <v>1.02</v>
      </c>
      <c r="R4235" s="95">
        <v>-24.77</v>
      </c>
      <c r="S4235" s="95">
        <v>-5.14</v>
      </c>
      <c r="T4235" s="95">
        <v>-14.7</v>
      </c>
      <c r="U4235" s="95">
        <v>0.21</v>
      </c>
      <c r="V4235" s="95">
        <v>0.63</v>
      </c>
      <c r="W4235" s="95">
        <v>0.62</v>
      </c>
      <c r="X4235" s="95">
        <v>-4.78</v>
      </c>
      <c r="Y4235" s="95"/>
      <c r="Z4235" s="74" t="s">
        <v>1111</v>
      </c>
      <c r="AA4235" s="95">
        <v>1.05</v>
      </c>
      <c r="AB4235" s="95">
        <v>-0.26</v>
      </c>
      <c r="AC4235" s="74" t="s">
        <v>1111</v>
      </c>
      <c r="AD4235" s="95">
        <v>182865663</v>
      </c>
    </row>
    <row r="4236" spans="1:30" x14ac:dyDescent="0.2">
      <c r="A4236" s="74" t="s">
        <v>5343</v>
      </c>
      <c r="B4236" s="95">
        <v>1.9</v>
      </c>
      <c r="C4236" s="95"/>
      <c r="D4236" s="95">
        <v>-2.08</v>
      </c>
      <c r="E4236" s="95">
        <v>0.34</v>
      </c>
      <c r="F4236" s="95">
        <v>0.22</v>
      </c>
      <c r="G4236" s="95">
        <v>-14.58</v>
      </c>
      <c r="H4236" s="95">
        <v>-54.71</v>
      </c>
      <c r="I4236" s="95">
        <v>-35.35</v>
      </c>
      <c r="J4236" s="95">
        <v>-1.34</v>
      </c>
      <c r="K4236" s="95">
        <v>-1.1499999999999999</v>
      </c>
      <c r="L4236" s="95">
        <v>0.19</v>
      </c>
      <c r="M4236" s="95">
        <v>-0.05</v>
      </c>
      <c r="N4236" s="95">
        <v>0.74</v>
      </c>
      <c r="O4236" s="95">
        <v>2.02</v>
      </c>
      <c r="P4236" s="95">
        <v>-0.28999999999999998</v>
      </c>
      <c r="Q4236" s="95">
        <v>2.0699999999999998</v>
      </c>
      <c r="R4236" s="95">
        <v>-16.38</v>
      </c>
      <c r="S4236" s="95">
        <v>-10.78</v>
      </c>
      <c r="T4236" s="95">
        <v>-32.06</v>
      </c>
      <c r="U4236" s="95">
        <v>0.66</v>
      </c>
      <c r="V4236" s="95">
        <v>0.34</v>
      </c>
      <c r="W4236" s="95">
        <v>0.3</v>
      </c>
      <c r="X4236" s="95">
        <v>20.73</v>
      </c>
      <c r="Y4236" s="95">
        <v>50.05</v>
      </c>
      <c r="Z4236" s="74" t="s">
        <v>1111</v>
      </c>
      <c r="AA4236" s="95">
        <v>5.57</v>
      </c>
      <c r="AB4236" s="95">
        <v>-0.91</v>
      </c>
      <c r="AC4236" s="74" t="s">
        <v>1111</v>
      </c>
      <c r="AD4236" s="95">
        <v>86004640</v>
      </c>
    </row>
    <row r="4237" spans="1:30" x14ac:dyDescent="0.2">
      <c r="A4237" s="74" t="s">
        <v>5344</v>
      </c>
      <c r="B4237" s="95">
        <v>1.52</v>
      </c>
      <c r="C4237" s="95"/>
      <c r="D4237" s="95">
        <v>-0.03</v>
      </c>
      <c r="E4237" s="95">
        <v>0.49</v>
      </c>
      <c r="F4237" s="95">
        <v>0.02</v>
      </c>
      <c r="G4237" s="95">
        <v>58.69</v>
      </c>
      <c r="H4237" s="95">
        <v>-34.69</v>
      </c>
      <c r="I4237" s="95">
        <v>-291.44</v>
      </c>
      <c r="J4237" s="95">
        <v>-0.25</v>
      </c>
      <c r="K4237" s="95">
        <v>0.49</v>
      </c>
      <c r="L4237" s="95">
        <v>0.74</v>
      </c>
      <c r="M4237" s="95">
        <v>-1.44</v>
      </c>
      <c r="N4237" s="95">
        <v>0.09</v>
      </c>
      <c r="O4237" s="95">
        <v>-0.03</v>
      </c>
      <c r="P4237" s="95">
        <v>-0.03</v>
      </c>
      <c r="Q4237" s="95">
        <v>0.13</v>
      </c>
      <c r="R4237" s="95">
        <v>-1628.06</v>
      </c>
      <c r="S4237" s="95">
        <v>-77.81</v>
      </c>
      <c r="T4237" s="95">
        <v>-235.76</v>
      </c>
      <c r="U4237" s="95">
        <v>0.05</v>
      </c>
      <c r="V4237" s="95">
        <v>0.95</v>
      </c>
      <c r="W4237" s="95">
        <v>0.27</v>
      </c>
      <c r="X4237" s="95"/>
      <c r="Y4237" s="95"/>
      <c r="Z4237" s="74" t="s">
        <v>1111</v>
      </c>
      <c r="AA4237" s="95">
        <v>3.13</v>
      </c>
      <c r="AB4237" s="95">
        <v>-50.97</v>
      </c>
      <c r="AC4237" s="74" t="s">
        <v>1111</v>
      </c>
      <c r="AD4237" s="95">
        <v>10451021.439999999</v>
      </c>
    </row>
    <row r="4238" spans="1:30" x14ac:dyDescent="0.2">
      <c r="A4238" s="74" t="s">
        <v>5345</v>
      </c>
      <c r="B4238" s="95">
        <v>0.46</v>
      </c>
      <c r="C4238" s="95"/>
      <c r="D4238" s="95">
        <v>-3.77</v>
      </c>
      <c r="E4238" s="95">
        <v>0.87</v>
      </c>
      <c r="F4238" s="95">
        <v>0.82</v>
      </c>
      <c r="G4238" s="95">
        <v>-20.420000000000002</v>
      </c>
      <c r="H4238" s="95">
        <v>-114.72</v>
      </c>
      <c r="I4238" s="95">
        <v>-867.15</v>
      </c>
      <c r="J4238" s="95">
        <v>-28.49</v>
      </c>
      <c r="K4238" s="95">
        <v>-3.09</v>
      </c>
      <c r="L4238" s="95">
        <v>25.4</v>
      </c>
      <c r="M4238" s="95">
        <v>-0.78</v>
      </c>
      <c r="N4238" s="95">
        <v>32.69</v>
      </c>
      <c r="O4238" s="95">
        <v>1.1499999999999999</v>
      </c>
      <c r="P4238" s="95">
        <v>-3.63</v>
      </c>
      <c r="Q4238" s="95">
        <v>13.81</v>
      </c>
      <c r="R4238" s="95">
        <v>-23.19</v>
      </c>
      <c r="S4238" s="95">
        <v>-21.88</v>
      </c>
      <c r="T4238" s="95">
        <v>-3.07</v>
      </c>
      <c r="U4238" s="95">
        <v>0.94</v>
      </c>
      <c r="V4238" s="95">
        <v>0.06</v>
      </c>
      <c r="W4238" s="95">
        <v>0.03</v>
      </c>
      <c r="X4238" s="95"/>
      <c r="Y4238" s="95"/>
      <c r="Z4238" s="74" t="s">
        <v>1111</v>
      </c>
      <c r="AA4238" s="95">
        <v>0.53</v>
      </c>
      <c r="AB4238" s="95">
        <v>-0.12</v>
      </c>
      <c r="AC4238" s="74" t="s">
        <v>1111</v>
      </c>
      <c r="AD4238" s="95">
        <v>947600000</v>
      </c>
    </row>
    <row r="4239" spans="1:30" x14ac:dyDescent="0.2">
      <c r="A4239" s="74" t="s">
        <v>5346</v>
      </c>
      <c r="B4239" s="95">
        <v>26.42</v>
      </c>
      <c r="C4239" s="95">
        <v>1.06</v>
      </c>
      <c r="D4239" s="95">
        <v>13.48</v>
      </c>
      <c r="E4239" s="95">
        <v>2.04</v>
      </c>
      <c r="F4239" s="95">
        <v>1.21</v>
      </c>
      <c r="G4239" s="95">
        <v>48.36</v>
      </c>
      <c r="H4239" s="95">
        <v>9.01</v>
      </c>
      <c r="I4239" s="95">
        <v>6.57</v>
      </c>
      <c r="J4239" s="95">
        <v>9.84</v>
      </c>
      <c r="K4239" s="95">
        <v>9.33</v>
      </c>
      <c r="L4239" s="95">
        <v>-0.51</v>
      </c>
      <c r="M4239" s="95">
        <v>-0.11</v>
      </c>
      <c r="N4239" s="95">
        <v>0.89</v>
      </c>
      <c r="O4239" s="95">
        <v>6.35</v>
      </c>
      <c r="P4239" s="95">
        <v>-1.94</v>
      </c>
      <c r="Q4239" s="95">
        <v>2.0299999999999998</v>
      </c>
      <c r="R4239" s="95">
        <v>15.15</v>
      </c>
      <c r="S4239" s="95">
        <v>9</v>
      </c>
      <c r="T4239" s="95">
        <v>13.85</v>
      </c>
      <c r="U4239" s="95">
        <v>0.59</v>
      </c>
      <c r="V4239" s="95">
        <v>0.41</v>
      </c>
      <c r="W4239" s="95">
        <v>1.37</v>
      </c>
      <c r="X4239" s="95">
        <v>2.83</v>
      </c>
      <c r="Y4239" s="95">
        <v>8.48</v>
      </c>
      <c r="Z4239" s="74" t="s">
        <v>1111</v>
      </c>
      <c r="AA4239" s="95">
        <v>12.94</v>
      </c>
      <c r="AB4239" s="95">
        <v>1.96</v>
      </c>
      <c r="AC4239" s="74" t="s">
        <v>1111</v>
      </c>
      <c r="AD4239" s="95">
        <v>4693676804</v>
      </c>
    </row>
    <row r="4240" spans="1:30" x14ac:dyDescent="0.2">
      <c r="A4240" s="74" t="s">
        <v>5347</v>
      </c>
      <c r="B4240" s="95">
        <v>16.78</v>
      </c>
      <c r="C4240" s="95"/>
      <c r="D4240" s="95">
        <v>-9.99</v>
      </c>
      <c r="E4240" s="95">
        <v>4.6100000000000003</v>
      </c>
      <c r="F4240" s="95">
        <v>3.83</v>
      </c>
      <c r="G4240" s="95">
        <v>100</v>
      </c>
      <c r="H4240" s="95">
        <v>-659.81</v>
      </c>
      <c r="I4240" s="95">
        <v>-678.62</v>
      </c>
      <c r="J4240" s="95">
        <v>-10.28</v>
      </c>
      <c r="K4240" s="95">
        <v>-7.93</v>
      </c>
      <c r="L4240" s="95">
        <v>2.35</v>
      </c>
      <c r="M4240" s="95">
        <v>-1.05</v>
      </c>
      <c r="N4240" s="95">
        <v>67.83</v>
      </c>
      <c r="O4240" s="95">
        <v>4.37</v>
      </c>
      <c r="P4240" s="95">
        <v>-732.58</v>
      </c>
      <c r="Q4240" s="95">
        <v>8.3000000000000007</v>
      </c>
      <c r="R4240" s="95">
        <v>-46.08</v>
      </c>
      <c r="S4240" s="95">
        <v>-38.29</v>
      </c>
      <c r="T4240" s="95">
        <v>-40.619999999999997</v>
      </c>
      <c r="U4240" s="95">
        <v>0.83</v>
      </c>
      <c r="V4240" s="95">
        <v>0.17</v>
      </c>
      <c r="W4240" s="95">
        <v>0.06</v>
      </c>
      <c r="X4240" s="95">
        <v>19.329999999999998</v>
      </c>
      <c r="Y4240" s="95"/>
      <c r="Z4240" s="74" t="s">
        <v>1111</v>
      </c>
      <c r="AA4240" s="95">
        <v>3.64</v>
      </c>
      <c r="AB4240" s="95">
        <v>-1.68</v>
      </c>
      <c r="AC4240" s="74" t="s">
        <v>1111</v>
      </c>
      <c r="AD4240" s="95">
        <v>916453124</v>
      </c>
    </row>
    <row r="4241" spans="1:30" x14ac:dyDescent="0.2">
      <c r="A4241" s="74" t="s">
        <v>5348</v>
      </c>
      <c r="B4241" s="95">
        <v>0.86</v>
      </c>
      <c r="C4241" s="95"/>
      <c r="D4241" s="95">
        <v>-1.34</v>
      </c>
      <c r="E4241" s="95">
        <v>0.85</v>
      </c>
      <c r="F4241" s="95">
        <v>0.77</v>
      </c>
      <c r="G4241" s="95">
        <v>14.77</v>
      </c>
      <c r="H4241" s="95">
        <v>-1482.95</v>
      </c>
      <c r="I4241" s="95">
        <v>-1485.98</v>
      </c>
      <c r="J4241" s="95">
        <v>-1.34</v>
      </c>
      <c r="K4241" s="95">
        <v>7.0000000000000007E-2</v>
      </c>
      <c r="L4241" s="95">
        <v>1.41</v>
      </c>
      <c r="M4241" s="95">
        <v>-0.9</v>
      </c>
      <c r="N4241" s="95">
        <v>19.88</v>
      </c>
      <c r="O4241" s="95">
        <v>0.88</v>
      </c>
      <c r="P4241" s="95">
        <v>-11.07</v>
      </c>
      <c r="Q4241" s="95">
        <v>14.75</v>
      </c>
      <c r="R4241" s="95">
        <v>-63.83</v>
      </c>
      <c r="S4241" s="95">
        <v>-57.19</v>
      </c>
      <c r="T4241" s="95">
        <v>-63.45</v>
      </c>
      <c r="U4241" s="95">
        <v>0.9</v>
      </c>
      <c r="V4241" s="95">
        <v>0.1</v>
      </c>
      <c r="W4241" s="95">
        <v>0.04</v>
      </c>
      <c r="X4241" s="95">
        <v>3.19</v>
      </c>
      <c r="Y4241" s="95"/>
      <c r="Z4241" s="74" t="s">
        <v>1111</v>
      </c>
      <c r="AA4241" s="95">
        <v>1.01</v>
      </c>
      <c r="AB4241" s="95">
        <v>-0.64</v>
      </c>
      <c r="AC4241" s="74" t="s">
        <v>1111</v>
      </c>
      <c r="AD4241" s="95">
        <v>10498278</v>
      </c>
    </row>
    <row r="4242" spans="1:30" x14ac:dyDescent="0.2">
      <c r="A4242" s="74" t="s">
        <v>5349</v>
      </c>
      <c r="B4242" s="95">
        <v>63.42</v>
      </c>
      <c r="C4242" s="95"/>
      <c r="D4242" s="95">
        <v>10.88</v>
      </c>
      <c r="E4242" s="95">
        <v>1.4</v>
      </c>
      <c r="F4242" s="95">
        <v>7.0000000000000007E-2</v>
      </c>
      <c r="G4242" s="95">
        <v>3.73</v>
      </c>
      <c r="H4242" s="95">
        <v>0.57999999999999996</v>
      </c>
      <c r="I4242" s="95">
        <v>0.27</v>
      </c>
      <c r="J4242" s="95">
        <v>5.16</v>
      </c>
      <c r="K4242" s="95">
        <v>2</v>
      </c>
      <c r="L4242" s="95">
        <v>-3.17</v>
      </c>
      <c r="M4242" s="95">
        <v>-0.86</v>
      </c>
      <c r="N4242" s="95">
        <v>0.03</v>
      </c>
      <c r="O4242" s="95"/>
      <c r="P4242" s="95">
        <v>-7.0000000000000007E-2</v>
      </c>
      <c r="Q4242" s="95"/>
      <c r="R4242" s="95">
        <v>12.87</v>
      </c>
      <c r="S4242" s="95">
        <v>0.62</v>
      </c>
      <c r="T4242" s="95">
        <v>3.6</v>
      </c>
      <c r="U4242" s="95">
        <v>0.05</v>
      </c>
      <c r="V4242" s="95">
        <v>0.95</v>
      </c>
      <c r="W4242" s="95">
        <v>2.25</v>
      </c>
      <c r="X4242" s="95">
        <v>23.53</v>
      </c>
      <c r="Y4242" s="95">
        <v>16.71</v>
      </c>
      <c r="Z4242" s="74" t="s">
        <v>1111</v>
      </c>
      <c r="AA4242" s="95">
        <v>45.32</v>
      </c>
      <c r="AB4242" s="95">
        <v>5.83</v>
      </c>
      <c r="AC4242" s="74" t="s">
        <v>1111</v>
      </c>
      <c r="AD4242" s="95">
        <v>1265083134</v>
      </c>
    </row>
    <row r="4243" spans="1:30" x14ac:dyDescent="0.2">
      <c r="A4243" s="74" t="s">
        <v>5350</v>
      </c>
      <c r="B4243" s="95">
        <v>9.4600000000000009</v>
      </c>
      <c r="C4243" s="95"/>
      <c r="D4243" s="95">
        <v>5.03</v>
      </c>
      <c r="E4243" s="95">
        <v>0.65</v>
      </c>
      <c r="F4243" s="95">
        <v>0.12</v>
      </c>
      <c r="G4243" s="95">
        <v>62.94</v>
      </c>
      <c r="H4243" s="95">
        <v>11.54</v>
      </c>
      <c r="I4243" s="95">
        <v>7.76</v>
      </c>
      <c r="J4243" s="95">
        <v>3.39</v>
      </c>
      <c r="K4243" s="95">
        <v>10.64</v>
      </c>
      <c r="L4243" s="95">
        <v>7.25</v>
      </c>
      <c r="M4243" s="95">
        <v>1.4</v>
      </c>
      <c r="N4243" s="95">
        <v>0.39</v>
      </c>
      <c r="O4243" s="95"/>
      <c r="P4243" s="95">
        <v>-0.12</v>
      </c>
      <c r="Q4243" s="95"/>
      <c r="R4243" s="95">
        <v>12.97</v>
      </c>
      <c r="S4243" s="95">
        <v>2.4700000000000002</v>
      </c>
      <c r="T4243" s="95">
        <v>5.63</v>
      </c>
      <c r="U4243" s="95">
        <v>0.19</v>
      </c>
      <c r="V4243" s="95">
        <v>0.81</v>
      </c>
      <c r="W4243" s="95">
        <v>0.32</v>
      </c>
      <c r="X4243" s="95">
        <v>11.42</v>
      </c>
      <c r="Y4243" s="95">
        <v>33.020000000000003</v>
      </c>
      <c r="Z4243" s="74" t="s">
        <v>1111</v>
      </c>
      <c r="AA4243" s="95">
        <v>14.68</v>
      </c>
      <c r="AB4243" s="95">
        <v>1.9</v>
      </c>
      <c r="AC4243" s="74" t="s">
        <v>1111</v>
      </c>
      <c r="AD4243" s="95">
        <v>193698978</v>
      </c>
    </row>
    <row r="4244" spans="1:30" x14ac:dyDescent="0.2">
      <c r="A4244" s="74" t="s">
        <v>5351</v>
      </c>
      <c r="B4244" s="95">
        <v>0.61</v>
      </c>
      <c r="C4244" s="95"/>
      <c r="D4244" s="95">
        <v>-1.95</v>
      </c>
      <c r="E4244" s="95">
        <v>1.74</v>
      </c>
      <c r="F4244" s="95">
        <v>0.88</v>
      </c>
      <c r="G4244" s="95">
        <v>15.52</v>
      </c>
      <c r="H4244" s="95">
        <v>-1638.16</v>
      </c>
      <c r="I4244" s="95">
        <v>-1538.74</v>
      </c>
      <c r="J4244" s="95">
        <v>-1.84</v>
      </c>
      <c r="K4244" s="95">
        <v>-0.5</v>
      </c>
      <c r="L4244" s="95">
        <v>1.33</v>
      </c>
      <c r="M4244" s="95">
        <v>-1.26</v>
      </c>
      <c r="N4244" s="95">
        <v>30.06</v>
      </c>
      <c r="O4244" s="95">
        <v>1.06</v>
      </c>
      <c r="P4244" s="95">
        <v>-95.8</v>
      </c>
      <c r="Q4244" s="95">
        <v>6.14</v>
      </c>
      <c r="R4244" s="95">
        <v>-88.92</v>
      </c>
      <c r="S4244" s="95">
        <v>-45.05</v>
      </c>
      <c r="T4244" s="95">
        <v>-60.71</v>
      </c>
      <c r="U4244" s="95">
        <v>0.51</v>
      </c>
      <c r="V4244" s="95">
        <v>0.49</v>
      </c>
      <c r="W4244" s="95">
        <v>0.03</v>
      </c>
      <c r="X4244" s="95">
        <v>-23.09</v>
      </c>
      <c r="Y4244" s="95"/>
      <c r="Z4244" s="74" t="s">
        <v>1111</v>
      </c>
      <c r="AA4244" s="95">
        <v>0.35</v>
      </c>
      <c r="AB4244" s="95">
        <v>-0.31</v>
      </c>
      <c r="AC4244" s="74" t="s">
        <v>1111</v>
      </c>
      <c r="AD4244" s="95">
        <v>26152774</v>
      </c>
    </row>
    <row r="4245" spans="1:30" x14ac:dyDescent="0.2">
      <c r="A4245" s="74" t="s">
        <v>5352</v>
      </c>
      <c r="B4245" s="95">
        <v>33.36</v>
      </c>
      <c r="C4245" s="95">
        <v>2.19</v>
      </c>
      <c r="D4245" s="95">
        <v>55.98</v>
      </c>
      <c r="E4245" s="95">
        <v>2.78</v>
      </c>
      <c r="F4245" s="95">
        <v>1.33</v>
      </c>
      <c r="G4245" s="95">
        <v>74.72</v>
      </c>
      <c r="H4245" s="95">
        <v>16.100000000000001</v>
      </c>
      <c r="I4245" s="95">
        <v>10.93</v>
      </c>
      <c r="J4245" s="95">
        <v>38</v>
      </c>
      <c r="K4245" s="95">
        <v>42.12</v>
      </c>
      <c r="L4245" s="95">
        <v>4.12</v>
      </c>
      <c r="M4245" s="95">
        <v>0.3</v>
      </c>
      <c r="N4245" s="95">
        <v>6.12</v>
      </c>
      <c r="O4245" s="95">
        <v>4.93</v>
      </c>
      <c r="P4245" s="95">
        <v>-2.31</v>
      </c>
      <c r="Q4245" s="95">
        <v>2.76</v>
      </c>
      <c r="R4245" s="95">
        <v>4.96</v>
      </c>
      <c r="S4245" s="95">
        <v>2.38</v>
      </c>
      <c r="T4245" s="95">
        <v>3.28</v>
      </c>
      <c r="U4245" s="95">
        <v>0.48</v>
      </c>
      <c r="V4245" s="95">
        <v>0.52</v>
      </c>
      <c r="W4245" s="95">
        <v>0.22</v>
      </c>
      <c r="X4245" s="95">
        <v>-0.32</v>
      </c>
      <c r="Y4245" s="95">
        <v>1.79</v>
      </c>
      <c r="Z4245" s="74" t="s">
        <v>1111</v>
      </c>
      <c r="AA4245" s="95">
        <v>12.01</v>
      </c>
      <c r="AB4245" s="95">
        <v>0.6</v>
      </c>
      <c r="AC4245" s="74" t="s">
        <v>1111</v>
      </c>
      <c r="AD4245" s="95">
        <v>14666600568</v>
      </c>
    </row>
    <row r="4246" spans="1:30" x14ac:dyDescent="0.2">
      <c r="A4246" s="74" t="s">
        <v>5353</v>
      </c>
      <c r="B4246" s="95">
        <v>3.78</v>
      </c>
      <c r="C4246" s="95"/>
      <c r="D4246" s="95">
        <v>-2.12</v>
      </c>
      <c r="E4246" s="95">
        <v>1.02</v>
      </c>
      <c r="F4246" s="95">
        <v>0.59</v>
      </c>
      <c r="G4246" s="95">
        <v>30.96</v>
      </c>
      <c r="H4246" s="95">
        <v>-31.21</v>
      </c>
      <c r="I4246" s="95">
        <v>-37.93</v>
      </c>
      <c r="J4246" s="95">
        <v>-2.58</v>
      </c>
      <c r="K4246" s="95">
        <v>-0.9</v>
      </c>
      <c r="L4246" s="95">
        <v>1.68</v>
      </c>
      <c r="M4246" s="95">
        <v>-0.66</v>
      </c>
      <c r="N4246" s="95">
        <v>0.8</v>
      </c>
      <c r="O4246" s="95">
        <v>0.84</v>
      </c>
      <c r="P4246" s="95">
        <v>-6.46</v>
      </c>
      <c r="Q4246" s="95">
        <v>4.42</v>
      </c>
      <c r="R4246" s="95">
        <v>-48.06</v>
      </c>
      <c r="S4246" s="95">
        <v>-27.78</v>
      </c>
      <c r="T4246" s="95">
        <v>-42.83</v>
      </c>
      <c r="U4246" s="95">
        <v>0.57999999999999996</v>
      </c>
      <c r="V4246" s="95">
        <v>0.42</v>
      </c>
      <c r="W4246" s="95">
        <v>0.73</v>
      </c>
      <c r="X4246" s="95">
        <v>14.74</v>
      </c>
      <c r="Y4246" s="95"/>
      <c r="Z4246" s="74" t="s">
        <v>1111</v>
      </c>
      <c r="AA4246" s="95">
        <v>3.7</v>
      </c>
      <c r="AB4246" s="95">
        <v>-1.78</v>
      </c>
      <c r="AC4246" s="74" t="s">
        <v>1111</v>
      </c>
      <c r="AD4246" s="95">
        <v>11678329</v>
      </c>
    </row>
    <row r="4247" spans="1:30" x14ac:dyDescent="0.2">
      <c r="A4247" s="74" t="s">
        <v>5354</v>
      </c>
      <c r="B4247" s="95">
        <v>277.5</v>
      </c>
      <c r="C4247" s="95"/>
      <c r="D4247" s="95">
        <v>-113.83</v>
      </c>
      <c r="E4247" s="95">
        <v>16.98</v>
      </c>
      <c r="F4247" s="95">
        <v>13.79</v>
      </c>
      <c r="G4247" s="95">
        <v>60.32</v>
      </c>
      <c r="H4247" s="95">
        <v>-72.510000000000005</v>
      </c>
      <c r="I4247" s="95">
        <v>-72.78</v>
      </c>
      <c r="J4247" s="95">
        <v>-114.25</v>
      </c>
      <c r="K4247" s="95">
        <v>-109.02</v>
      </c>
      <c r="L4247" s="95">
        <v>5.23</v>
      </c>
      <c r="M4247" s="95">
        <v>-0.78</v>
      </c>
      <c r="N4247" s="95">
        <v>82.84</v>
      </c>
      <c r="O4247" s="95">
        <v>25.38</v>
      </c>
      <c r="P4247" s="95">
        <v>-45.82</v>
      </c>
      <c r="Q4247" s="95">
        <v>4.49</v>
      </c>
      <c r="R4247" s="95">
        <v>-14.91</v>
      </c>
      <c r="S4247" s="95">
        <v>-12.12</v>
      </c>
      <c r="T4247" s="95">
        <v>-14.91</v>
      </c>
      <c r="U4247" s="95">
        <v>0.81</v>
      </c>
      <c r="V4247" s="95">
        <v>0.19</v>
      </c>
      <c r="W4247" s="95">
        <v>0.17</v>
      </c>
      <c r="X4247" s="95"/>
      <c r="Y4247" s="95"/>
      <c r="Z4247" s="74" t="s">
        <v>1111</v>
      </c>
      <c r="AA4247" s="95">
        <v>16.350000000000001</v>
      </c>
      <c r="AB4247" s="95">
        <v>-2.44</v>
      </c>
      <c r="AC4247" s="74" t="s">
        <v>1111</v>
      </c>
      <c r="AD4247" s="95">
        <v>84998250000</v>
      </c>
    </row>
    <row r="4248" spans="1:30" x14ac:dyDescent="0.2">
      <c r="A4248" s="74" t="s">
        <v>5355</v>
      </c>
      <c r="B4248" s="95">
        <v>51.83</v>
      </c>
      <c r="C4248" s="95">
        <v>7.73</v>
      </c>
      <c r="D4248" s="95">
        <v>7.34</v>
      </c>
      <c r="E4248" s="95">
        <v>0.45</v>
      </c>
      <c r="F4248" s="95">
        <v>0.23</v>
      </c>
      <c r="G4248" s="95">
        <v>20.92</v>
      </c>
      <c r="H4248" s="95">
        <v>2.2000000000000002</v>
      </c>
      <c r="I4248" s="95">
        <v>2.4500000000000002</v>
      </c>
      <c r="J4248" s="95">
        <v>8.18</v>
      </c>
      <c r="K4248" s="95">
        <v>5.18</v>
      </c>
      <c r="L4248" s="95">
        <v>-3</v>
      </c>
      <c r="M4248" s="95">
        <v>-0.16</v>
      </c>
      <c r="N4248" s="95">
        <v>0.18</v>
      </c>
      <c r="O4248" s="95">
        <v>-10.220000000000001</v>
      </c>
      <c r="P4248" s="95">
        <v>-0.32</v>
      </c>
      <c r="Q4248" s="95">
        <v>0.93</v>
      </c>
      <c r="R4248" s="95">
        <v>6.08</v>
      </c>
      <c r="S4248" s="95">
        <v>3.07</v>
      </c>
      <c r="T4248" s="95">
        <v>3.53</v>
      </c>
      <c r="U4248" s="95">
        <v>0.5</v>
      </c>
      <c r="V4248" s="95">
        <v>0.5</v>
      </c>
      <c r="W4248" s="95">
        <v>1.25</v>
      </c>
      <c r="X4248" s="95">
        <v>-0.17</v>
      </c>
      <c r="Y4248" s="95">
        <v>4.2</v>
      </c>
      <c r="Z4248" s="74" t="s">
        <v>1111</v>
      </c>
      <c r="AA4248" s="95">
        <v>115.94</v>
      </c>
      <c r="AB4248" s="95">
        <v>7.05</v>
      </c>
      <c r="AC4248" s="74" t="s">
        <v>1111</v>
      </c>
      <c r="AD4248" s="95">
        <v>62714886780</v>
      </c>
    </row>
    <row r="4249" spans="1:30" x14ac:dyDescent="0.2">
      <c r="A4249" s="74" t="s">
        <v>5356</v>
      </c>
      <c r="B4249" s="95">
        <v>9.3000000000000007</v>
      </c>
      <c r="C4249" s="95"/>
      <c r="D4249" s="95">
        <v>49.86</v>
      </c>
      <c r="E4249" s="95">
        <v>80.209999999999994</v>
      </c>
      <c r="F4249" s="95">
        <v>1.1599999999999999</v>
      </c>
      <c r="G4249" s="95"/>
      <c r="H4249" s="95"/>
      <c r="I4249" s="95"/>
      <c r="J4249" s="95">
        <v>49.86</v>
      </c>
      <c r="K4249" s="95">
        <v>53.77</v>
      </c>
      <c r="L4249" s="95">
        <v>3.9</v>
      </c>
      <c r="M4249" s="95">
        <v>6.28</v>
      </c>
      <c r="N4249" s="95"/>
      <c r="O4249" s="95">
        <v>-94.19</v>
      </c>
      <c r="P4249" s="95">
        <v>-1.1599999999999999</v>
      </c>
      <c r="Q4249" s="95">
        <v>0.12</v>
      </c>
      <c r="R4249" s="95">
        <v>160.86000000000001</v>
      </c>
      <c r="S4249" s="95">
        <v>2.33</v>
      </c>
      <c r="T4249" s="95">
        <v>21.98</v>
      </c>
      <c r="U4249" s="95">
        <v>0.01</v>
      </c>
      <c r="V4249" s="95">
        <v>0.14000000000000001</v>
      </c>
      <c r="W4249" s="95">
        <v>0</v>
      </c>
      <c r="X4249" s="95"/>
      <c r="Y4249" s="95"/>
      <c r="Z4249" s="74" t="s">
        <v>1111</v>
      </c>
      <c r="AA4249" s="95">
        <v>0.12</v>
      </c>
      <c r="AB4249" s="95">
        <v>0.19</v>
      </c>
      <c r="AC4249" s="74" t="s">
        <v>1111</v>
      </c>
      <c r="AD4249" s="95">
        <v>401062500</v>
      </c>
    </row>
    <row r="4250" spans="1:30" x14ac:dyDescent="0.2">
      <c r="A4250" s="74" t="s">
        <v>5357</v>
      </c>
      <c r="B4250" s="95">
        <v>10</v>
      </c>
      <c r="C4250" s="95"/>
      <c r="D4250" s="95">
        <v>53.62</v>
      </c>
      <c r="E4250" s="95">
        <v>86.25</v>
      </c>
      <c r="F4250" s="95">
        <v>1.25</v>
      </c>
      <c r="G4250" s="95"/>
      <c r="H4250" s="95"/>
      <c r="I4250" s="95"/>
      <c r="J4250" s="95">
        <v>53.62</v>
      </c>
      <c r="K4250" s="95">
        <v>53.77</v>
      </c>
      <c r="L4250" s="95">
        <v>3.9</v>
      </c>
      <c r="M4250" s="95">
        <v>6.28</v>
      </c>
      <c r="N4250" s="95"/>
      <c r="O4250" s="95">
        <v>-101.28</v>
      </c>
      <c r="P4250" s="95">
        <v>-1.25</v>
      </c>
      <c r="Q4250" s="95">
        <v>0.12</v>
      </c>
      <c r="R4250" s="95">
        <v>160.86000000000001</v>
      </c>
      <c r="S4250" s="95">
        <v>2.33</v>
      </c>
      <c r="T4250" s="95">
        <v>21.98</v>
      </c>
      <c r="U4250" s="95">
        <v>0.01</v>
      </c>
      <c r="V4250" s="95">
        <v>0.14000000000000001</v>
      </c>
      <c r="W4250" s="95">
        <v>0</v>
      </c>
      <c r="X4250" s="95"/>
      <c r="Y4250" s="95"/>
      <c r="Z4250" s="74" t="s">
        <v>1111</v>
      </c>
      <c r="AA4250" s="95">
        <v>0.12</v>
      </c>
      <c r="AB4250" s="95">
        <v>0.19</v>
      </c>
      <c r="AC4250" s="74" t="s">
        <v>1111</v>
      </c>
      <c r="AD4250" s="95">
        <v>401062500</v>
      </c>
    </row>
    <row r="4251" spans="1:30" x14ac:dyDescent="0.2">
      <c r="A4251" s="74" t="s">
        <v>5358</v>
      </c>
      <c r="B4251" s="95">
        <v>1.85</v>
      </c>
      <c r="C4251" s="95"/>
      <c r="D4251" s="95">
        <v>9.92</v>
      </c>
      <c r="E4251" s="95">
        <v>15.96</v>
      </c>
      <c r="F4251" s="95">
        <v>0.23</v>
      </c>
      <c r="G4251" s="95"/>
      <c r="H4251" s="95"/>
      <c r="I4251" s="95"/>
      <c r="J4251" s="95">
        <v>9.92</v>
      </c>
      <c r="K4251" s="95">
        <v>53.77</v>
      </c>
      <c r="L4251" s="95">
        <v>3.9</v>
      </c>
      <c r="M4251" s="95">
        <v>6.28</v>
      </c>
      <c r="N4251" s="95"/>
      <c r="O4251" s="95">
        <v>-18.739999999999998</v>
      </c>
      <c r="P4251" s="95">
        <v>-0.23</v>
      </c>
      <c r="Q4251" s="95">
        <v>0.12</v>
      </c>
      <c r="R4251" s="95">
        <v>160.86000000000001</v>
      </c>
      <c r="S4251" s="95">
        <v>2.33</v>
      </c>
      <c r="T4251" s="95">
        <v>21.98</v>
      </c>
      <c r="U4251" s="95">
        <v>0.01</v>
      </c>
      <c r="V4251" s="95">
        <v>0.14000000000000001</v>
      </c>
      <c r="W4251" s="95">
        <v>0</v>
      </c>
      <c r="X4251" s="95"/>
      <c r="Y4251" s="95"/>
      <c r="Z4251" s="74" t="s">
        <v>1111</v>
      </c>
      <c r="AA4251" s="95">
        <v>0.12</v>
      </c>
      <c r="AB4251" s="95">
        <v>0.19</v>
      </c>
      <c r="AC4251" s="74" t="s">
        <v>1111</v>
      </c>
      <c r="AD4251" s="95">
        <v>401062500</v>
      </c>
    </row>
    <row r="4252" spans="1:30" x14ac:dyDescent="0.2">
      <c r="A4252" s="74" t="s">
        <v>5359</v>
      </c>
      <c r="B4252" s="95">
        <v>308.33999999999997</v>
      </c>
      <c r="C4252" s="95"/>
      <c r="D4252" s="95">
        <v>62.46</v>
      </c>
      <c r="E4252" s="95">
        <v>8.93</v>
      </c>
      <c r="F4252" s="95">
        <v>5.41</v>
      </c>
      <c r="G4252" s="95">
        <v>79.5</v>
      </c>
      <c r="H4252" s="95">
        <v>19.16</v>
      </c>
      <c r="I4252" s="95">
        <v>18.02</v>
      </c>
      <c r="J4252" s="95">
        <v>58.73</v>
      </c>
      <c r="K4252" s="95">
        <v>56.9</v>
      </c>
      <c r="L4252" s="95">
        <v>-1.84</v>
      </c>
      <c r="M4252" s="95">
        <v>-0.28000000000000003</v>
      </c>
      <c r="N4252" s="95">
        <v>11.25</v>
      </c>
      <c r="O4252" s="95">
        <v>119.82</v>
      </c>
      <c r="P4252" s="95">
        <v>-7.96</v>
      </c>
      <c r="Q4252" s="95">
        <v>1.1599999999999999</v>
      </c>
      <c r="R4252" s="95">
        <v>14.31</v>
      </c>
      <c r="S4252" s="95">
        <v>8.66</v>
      </c>
      <c r="T4252" s="95">
        <v>14.02</v>
      </c>
      <c r="U4252" s="95">
        <v>0.61</v>
      </c>
      <c r="V4252" s="95">
        <v>0.39</v>
      </c>
      <c r="W4252" s="95">
        <v>0.48</v>
      </c>
      <c r="X4252" s="95">
        <v>11.66</v>
      </c>
      <c r="Y4252" s="95">
        <v>23.21</v>
      </c>
      <c r="Z4252" s="74" t="s">
        <v>1111</v>
      </c>
      <c r="AA4252" s="95">
        <v>34.51</v>
      </c>
      <c r="AB4252" s="95">
        <v>4.9400000000000004</v>
      </c>
      <c r="AC4252" s="74" t="s">
        <v>1111</v>
      </c>
      <c r="AD4252" s="95">
        <v>47311165422</v>
      </c>
    </row>
    <row r="4253" spans="1:30" x14ac:dyDescent="0.2">
      <c r="A4253" s="74" t="s">
        <v>5360</v>
      </c>
      <c r="B4253" s="95">
        <v>5.32</v>
      </c>
      <c r="C4253" s="95"/>
      <c r="D4253" s="95">
        <v>-4.3600000000000003</v>
      </c>
      <c r="E4253" s="95">
        <v>3.94</v>
      </c>
      <c r="F4253" s="95">
        <v>3.44</v>
      </c>
      <c r="G4253" s="95">
        <v>100</v>
      </c>
      <c r="H4253" s="95">
        <v>-990.29</v>
      </c>
      <c r="I4253" s="95">
        <v>-1007.3</v>
      </c>
      <c r="J4253" s="95">
        <v>-4.4400000000000004</v>
      </c>
      <c r="K4253" s="95">
        <v>-3.24</v>
      </c>
      <c r="L4253" s="95">
        <v>1.2</v>
      </c>
      <c r="M4253" s="95">
        <v>-1.06</v>
      </c>
      <c r="N4253" s="95">
        <v>43.93</v>
      </c>
      <c r="O4253" s="95">
        <v>4</v>
      </c>
      <c r="P4253" s="95">
        <v>-235.54</v>
      </c>
      <c r="Q4253" s="95">
        <v>7.74</v>
      </c>
      <c r="R4253" s="95">
        <v>-90.29</v>
      </c>
      <c r="S4253" s="95">
        <v>-78.8</v>
      </c>
      <c r="T4253" s="95">
        <v>-88.76</v>
      </c>
      <c r="U4253" s="95">
        <v>0.87</v>
      </c>
      <c r="V4253" s="95">
        <v>0.13</v>
      </c>
      <c r="W4253" s="95">
        <v>0.08</v>
      </c>
      <c r="X4253" s="95">
        <v>-18.41</v>
      </c>
      <c r="Y4253" s="95"/>
      <c r="Z4253" s="74" t="s">
        <v>1111</v>
      </c>
      <c r="AA4253" s="95">
        <v>1.35</v>
      </c>
      <c r="AB4253" s="95">
        <v>-1.22</v>
      </c>
      <c r="AC4253" s="74" t="s">
        <v>1111</v>
      </c>
      <c r="AD4253" s="95">
        <v>96336193.239999995</v>
      </c>
    </row>
    <row r="4254" spans="1:30" x14ac:dyDescent="0.2">
      <c r="A4254" s="74" t="s">
        <v>5361</v>
      </c>
      <c r="B4254" s="95">
        <v>49.46</v>
      </c>
      <c r="C4254" s="95">
        <v>2.67</v>
      </c>
      <c r="D4254" s="95">
        <v>10.63</v>
      </c>
      <c r="E4254" s="95">
        <v>1.37</v>
      </c>
      <c r="F4254" s="95">
        <v>0.13</v>
      </c>
      <c r="G4254" s="95">
        <v>0</v>
      </c>
      <c r="H4254" s="95">
        <v>45.2</v>
      </c>
      <c r="I4254" s="95">
        <v>32</v>
      </c>
      <c r="J4254" s="95">
        <v>7.52</v>
      </c>
      <c r="K4254" s="95">
        <v>-5.97</v>
      </c>
      <c r="L4254" s="95">
        <v>-13.49</v>
      </c>
      <c r="M4254" s="95">
        <v>-2.46</v>
      </c>
      <c r="N4254" s="95">
        <v>3.4</v>
      </c>
      <c r="O4254" s="95"/>
      <c r="P4254" s="95">
        <v>-0.13</v>
      </c>
      <c r="Q4254" s="95"/>
      <c r="R4254" s="95">
        <v>12.89</v>
      </c>
      <c r="S4254" s="95">
        <v>1.22</v>
      </c>
      <c r="T4254" s="95">
        <v>13.78</v>
      </c>
      <c r="U4254" s="95">
        <v>0.09</v>
      </c>
      <c r="V4254" s="95">
        <v>0.91</v>
      </c>
      <c r="W4254" s="95">
        <v>0.04</v>
      </c>
      <c r="X4254" s="95">
        <v>13.74</v>
      </c>
      <c r="Y4254" s="95">
        <v>11.6</v>
      </c>
      <c r="Z4254" s="74" t="s">
        <v>1111</v>
      </c>
      <c r="AA4254" s="95">
        <v>36.1</v>
      </c>
      <c r="AB4254" s="95">
        <v>4.6500000000000004</v>
      </c>
      <c r="AC4254" s="74" t="s">
        <v>1111</v>
      </c>
      <c r="AD4254" s="95">
        <v>7196969114</v>
      </c>
    </row>
    <row r="4255" spans="1:30" x14ac:dyDescent="0.2">
      <c r="A4255" s="74" t="s">
        <v>5362</v>
      </c>
      <c r="B4255" s="95">
        <v>104.61</v>
      </c>
      <c r="C4255" s="95">
        <v>0.86</v>
      </c>
      <c r="D4255" s="95">
        <v>20.37</v>
      </c>
      <c r="E4255" s="95">
        <v>4.28</v>
      </c>
      <c r="F4255" s="95">
        <v>0.95</v>
      </c>
      <c r="G4255" s="95">
        <v>7.56</v>
      </c>
      <c r="H4255" s="95">
        <v>3.24</v>
      </c>
      <c r="I4255" s="95">
        <v>2.1</v>
      </c>
      <c r="J4255" s="95">
        <v>13.17</v>
      </c>
      <c r="K4255" s="95">
        <v>13.14</v>
      </c>
      <c r="L4255" s="95">
        <v>-0.03</v>
      </c>
      <c r="M4255" s="95">
        <v>-0.01</v>
      </c>
      <c r="N4255" s="95">
        <v>0.43</v>
      </c>
      <c r="O4255" s="95">
        <v>1.79</v>
      </c>
      <c r="P4255" s="95">
        <v>-11.06</v>
      </c>
      <c r="Q4255" s="95">
        <v>2.4</v>
      </c>
      <c r="R4255" s="95">
        <v>20.99</v>
      </c>
      <c r="S4255" s="95">
        <v>4.67</v>
      </c>
      <c r="T4255" s="95">
        <v>9.2799999999999994</v>
      </c>
      <c r="U4255" s="95">
        <v>0.22</v>
      </c>
      <c r="V4255" s="95">
        <v>0.78</v>
      </c>
      <c r="W4255" s="95">
        <v>2.23</v>
      </c>
      <c r="X4255" s="95">
        <v>13.09</v>
      </c>
      <c r="Y4255" s="95">
        <v>20.47</v>
      </c>
      <c r="Z4255" s="74" t="s">
        <v>1111</v>
      </c>
      <c r="AA4255" s="95">
        <v>24.47</v>
      </c>
      <c r="AB4255" s="95">
        <v>5.14</v>
      </c>
      <c r="AC4255" s="74" t="s">
        <v>1111</v>
      </c>
      <c r="AD4255" s="95">
        <v>9997682310</v>
      </c>
    </row>
    <row r="4256" spans="1:30" x14ac:dyDescent="0.2">
      <c r="A4256" s="74" t="s">
        <v>5363</v>
      </c>
      <c r="B4256" s="95">
        <v>50.84</v>
      </c>
      <c r="C4256" s="95">
        <v>7.5</v>
      </c>
      <c r="D4256" s="95">
        <v>15.97</v>
      </c>
      <c r="E4256" s="95">
        <v>1.83</v>
      </c>
      <c r="F4256" s="95">
        <v>1</v>
      </c>
      <c r="G4256" s="95">
        <v>68.8</v>
      </c>
      <c r="H4256" s="95">
        <v>23.66</v>
      </c>
      <c r="I4256" s="95">
        <v>18.34</v>
      </c>
      <c r="J4256" s="95">
        <v>12.38</v>
      </c>
      <c r="K4256" s="95">
        <v>12.86</v>
      </c>
      <c r="L4256" s="95">
        <v>0.47</v>
      </c>
      <c r="M4256" s="95">
        <v>7.0000000000000007E-2</v>
      </c>
      <c r="N4256" s="95">
        <v>2.93</v>
      </c>
      <c r="O4256" s="95">
        <v>7.25</v>
      </c>
      <c r="P4256" s="95">
        <v>-1.43</v>
      </c>
      <c r="Q4256" s="95">
        <v>1.85</v>
      </c>
      <c r="R4256" s="95">
        <v>11.43</v>
      </c>
      <c r="S4256" s="95">
        <v>6.27</v>
      </c>
      <c r="T4256" s="95">
        <v>9.17</v>
      </c>
      <c r="U4256" s="95">
        <v>0.55000000000000004</v>
      </c>
      <c r="V4256" s="95">
        <v>0.45</v>
      </c>
      <c r="W4256" s="95">
        <v>0.34</v>
      </c>
      <c r="X4256" s="95">
        <v>3.39</v>
      </c>
      <c r="Y4256" s="95">
        <v>25.92</v>
      </c>
      <c r="Z4256" s="74" t="s">
        <v>1111</v>
      </c>
      <c r="AA4256" s="95">
        <v>27.85</v>
      </c>
      <c r="AB4256" s="95">
        <v>3.18</v>
      </c>
      <c r="AC4256" s="74" t="s">
        <v>1111</v>
      </c>
      <c r="AD4256" s="95">
        <v>127630652668</v>
      </c>
    </row>
    <row r="4257" spans="1:30" x14ac:dyDescent="0.2">
      <c r="A4257" s="74" t="s">
        <v>5364</v>
      </c>
      <c r="B4257" s="95">
        <v>67.37</v>
      </c>
      <c r="C4257" s="95">
        <v>3.89</v>
      </c>
      <c r="D4257" s="95">
        <v>23.83</v>
      </c>
      <c r="E4257" s="95">
        <v>2.15</v>
      </c>
      <c r="F4257" s="95">
        <v>0.56000000000000005</v>
      </c>
      <c r="G4257" s="95">
        <v>45.98</v>
      </c>
      <c r="H4257" s="95">
        <v>23.5</v>
      </c>
      <c r="I4257" s="95">
        <v>13.33</v>
      </c>
      <c r="J4257" s="95">
        <v>13.52</v>
      </c>
      <c r="K4257" s="95">
        <v>23.13</v>
      </c>
      <c r="L4257" s="95">
        <v>9.6199999999999992</v>
      </c>
      <c r="M4257" s="95">
        <v>1.53</v>
      </c>
      <c r="N4257" s="95">
        <v>3.18</v>
      </c>
      <c r="O4257" s="95">
        <v>-45.03</v>
      </c>
      <c r="P4257" s="95">
        <v>-0.6</v>
      </c>
      <c r="Q4257" s="95">
        <v>0.86</v>
      </c>
      <c r="R4257" s="95">
        <v>9.02</v>
      </c>
      <c r="S4257" s="95">
        <v>2.34</v>
      </c>
      <c r="T4257" s="95">
        <v>5.55</v>
      </c>
      <c r="U4257" s="95">
        <v>0.26</v>
      </c>
      <c r="V4257" s="95">
        <v>0.74</v>
      </c>
      <c r="W4257" s="95">
        <v>0.18</v>
      </c>
      <c r="X4257" s="95">
        <v>3.1</v>
      </c>
      <c r="Y4257" s="95">
        <v>6.79</v>
      </c>
      <c r="Z4257" s="74" t="s">
        <v>1111</v>
      </c>
      <c r="AA4257" s="95">
        <v>31.34</v>
      </c>
      <c r="AB4257" s="95">
        <v>2.83</v>
      </c>
      <c r="AC4257" s="74" t="s">
        <v>1111</v>
      </c>
      <c r="AD4257" s="95">
        <v>71367194626</v>
      </c>
    </row>
    <row r="4258" spans="1:30" x14ac:dyDescent="0.2">
      <c r="A4258" s="74" t="s">
        <v>5365</v>
      </c>
      <c r="B4258" s="95">
        <v>10.62</v>
      </c>
      <c r="C4258" s="95"/>
      <c r="D4258" s="95">
        <v>-18.52</v>
      </c>
      <c r="E4258" s="95">
        <v>-7.5</v>
      </c>
      <c r="F4258" s="95">
        <v>1.33</v>
      </c>
      <c r="G4258" s="95"/>
      <c r="H4258" s="95"/>
      <c r="I4258" s="95"/>
      <c r="J4258" s="95">
        <v>-18.5</v>
      </c>
      <c r="K4258" s="95">
        <v>-18.489999999999998</v>
      </c>
      <c r="L4258" s="95">
        <v>0.01</v>
      </c>
      <c r="M4258" s="95"/>
      <c r="N4258" s="95"/>
      <c r="O4258" s="95">
        <v>-58.04</v>
      </c>
      <c r="P4258" s="95">
        <v>-1.33</v>
      </c>
      <c r="Q4258" s="95">
        <v>0.06</v>
      </c>
      <c r="R4258" s="95">
        <v>-40.479999999999997</v>
      </c>
      <c r="S4258" s="95">
        <v>-7.16</v>
      </c>
      <c r="T4258" s="95">
        <v>40.53</v>
      </c>
      <c r="U4258" s="95">
        <v>-0.18</v>
      </c>
      <c r="V4258" s="95">
        <v>0.18</v>
      </c>
      <c r="W4258" s="95">
        <v>0</v>
      </c>
      <c r="X4258" s="95"/>
      <c r="Y4258" s="95"/>
      <c r="Z4258" s="74" t="s">
        <v>1111</v>
      </c>
      <c r="AA4258" s="95">
        <v>-1.42</v>
      </c>
      <c r="AB4258" s="95">
        <v>-0.56999999999999995</v>
      </c>
      <c r="AC4258" s="74" t="s">
        <v>1111</v>
      </c>
      <c r="AD4258" s="95">
        <v>398250000</v>
      </c>
    </row>
    <row r="4259" spans="1:30" x14ac:dyDescent="0.2">
      <c r="A4259" s="74" t="s">
        <v>5366</v>
      </c>
      <c r="B4259" s="95">
        <v>13.3</v>
      </c>
      <c r="C4259" s="95"/>
      <c r="D4259" s="95">
        <v>-45.15</v>
      </c>
      <c r="E4259" s="95">
        <v>2.5499999999999998</v>
      </c>
      <c r="F4259" s="95">
        <v>1.4</v>
      </c>
      <c r="G4259" s="95">
        <v>80.3</v>
      </c>
      <c r="H4259" s="95">
        <v>0</v>
      </c>
      <c r="I4259" s="95">
        <v>-65.66</v>
      </c>
      <c r="J4259" s="95"/>
      <c r="K4259" s="95"/>
      <c r="L4259" s="95"/>
      <c r="M4259" s="95">
        <v>0.37</v>
      </c>
      <c r="N4259" s="95">
        <v>29.65</v>
      </c>
      <c r="O4259" s="95">
        <v>2.08</v>
      </c>
      <c r="P4259" s="95">
        <v>-4.9800000000000004</v>
      </c>
      <c r="Q4259" s="95">
        <v>17.29</v>
      </c>
      <c r="R4259" s="95">
        <v>-5.66</v>
      </c>
      <c r="S4259" s="95">
        <v>-3.11</v>
      </c>
      <c r="T4259" s="95"/>
      <c r="U4259" s="95">
        <v>0.55000000000000004</v>
      </c>
      <c r="V4259" s="95">
        <v>0.45</v>
      </c>
      <c r="W4259" s="95">
        <v>0.05</v>
      </c>
      <c r="X4259" s="95"/>
      <c r="Y4259" s="95"/>
      <c r="Z4259" s="74" t="s">
        <v>1111</v>
      </c>
      <c r="AA4259" s="95">
        <v>5.21</v>
      </c>
      <c r="AB4259" s="95">
        <v>-0.28999999999999998</v>
      </c>
      <c r="AC4259" s="74" t="s">
        <v>1111</v>
      </c>
      <c r="AD4259" s="95">
        <v>10748129112</v>
      </c>
    </row>
    <row r="4260" spans="1:30" x14ac:dyDescent="0.2">
      <c r="A4260" s="74" t="s">
        <v>5367</v>
      </c>
      <c r="B4260" s="95">
        <v>8.9499999999999993</v>
      </c>
      <c r="C4260" s="95"/>
      <c r="D4260" s="95">
        <v>-83.94</v>
      </c>
      <c r="E4260" s="95">
        <v>3.43</v>
      </c>
      <c r="F4260" s="95">
        <v>2.54</v>
      </c>
      <c r="G4260" s="95">
        <v>22.33</v>
      </c>
      <c r="H4260" s="95">
        <v>-18.23</v>
      </c>
      <c r="I4260" s="95">
        <v>-5.14</v>
      </c>
      <c r="J4260" s="95">
        <v>-23.66</v>
      </c>
      <c r="K4260" s="95">
        <v>-16.62</v>
      </c>
      <c r="L4260" s="95">
        <v>7.04</v>
      </c>
      <c r="M4260" s="95">
        <v>-1.02</v>
      </c>
      <c r="N4260" s="95">
        <v>4.3099999999999996</v>
      </c>
      <c r="O4260" s="95">
        <v>4.6399999999999997</v>
      </c>
      <c r="P4260" s="95">
        <v>-12.74</v>
      </c>
      <c r="Q4260" s="95">
        <v>3.17</v>
      </c>
      <c r="R4260" s="95">
        <v>-4.08</v>
      </c>
      <c r="S4260" s="95">
        <v>-3.03</v>
      </c>
      <c r="T4260" s="95">
        <v>-14.87</v>
      </c>
      <c r="U4260" s="95">
        <v>0.74</v>
      </c>
      <c r="V4260" s="95">
        <v>0.26</v>
      </c>
      <c r="W4260" s="95">
        <v>0.59</v>
      </c>
      <c r="X4260" s="95">
        <v>9.34</v>
      </c>
      <c r="Y4260" s="95"/>
      <c r="Z4260" s="74" t="s">
        <v>1111</v>
      </c>
      <c r="AA4260" s="95">
        <v>2.61</v>
      </c>
      <c r="AB4260" s="95">
        <v>-0.11</v>
      </c>
      <c r="AC4260" s="74" t="s">
        <v>1111</v>
      </c>
      <c r="AD4260" s="95">
        <v>3471145240.1500001</v>
      </c>
    </row>
    <row r="4261" spans="1:30" x14ac:dyDescent="0.2">
      <c r="A4261" s="74" t="s">
        <v>5368</v>
      </c>
      <c r="B4261" s="95">
        <v>17.53</v>
      </c>
      <c r="C4261" s="95"/>
      <c r="D4261" s="95">
        <v>6.63</v>
      </c>
      <c r="E4261" s="95">
        <v>0.56999999999999995</v>
      </c>
      <c r="F4261" s="95">
        <v>0.22</v>
      </c>
      <c r="G4261" s="95">
        <v>75.790000000000006</v>
      </c>
      <c r="H4261" s="95">
        <v>15.73</v>
      </c>
      <c r="I4261" s="95">
        <v>12.4</v>
      </c>
      <c r="J4261" s="95">
        <v>5.23</v>
      </c>
      <c r="K4261" s="95">
        <v>-0.76</v>
      </c>
      <c r="L4261" s="95">
        <v>-5.99</v>
      </c>
      <c r="M4261" s="95">
        <v>-0.65</v>
      </c>
      <c r="N4261" s="95">
        <v>0.82</v>
      </c>
      <c r="O4261" s="95">
        <v>0.59</v>
      </c>
      <c r="P4261" s="95">
        <v>-1.22</v>
      </c>
      <c r="Q4261" s="95">
        <v>1.87</v>
      </c>
      <c r="R4261" s="95">
        <v>8.59</v>
      </c>
      <c r="S4261" s="95">
        <v>3.39</v>
      </c>
      <c r="T4261" s="95">
        <v>5.04</v>
      </c>
      <c r="U4261" s="95">
        <v>0.39</v>
      </c>
      <c r="V4261" s="95">
        <v>0.61</v>
      </c>
      <c r="W4261" s="95">
        <v>0.27</v>
      </c>
      <c r="X4261" s="95">
        <v>-17.29</v>
      </c>
      <c r="Y4261" s="95"/>
      <c r="Z4261" s="74" t="s">
        <v>1111</v>
      </c>
      <c r="AA4261" s="95">
        <v>30.77</v>
      </c>
      <c r="AB4261" s="95">
        <v>2.64</v>
      </c>
      <c r="AC4261" s="74" t="s">
        <v>1111</v>
      </c>
      <c r="AD4261" s="95">
        <v>689039842.19000006</v>
      </c>
    </row>
    <row r="4262" spans="1:30" x14ac:dyDescent="0.2">
      <c r="A4262" s="74" t="s">
        <v>5369</v>
      </c>
      <c r="B4262" s="95">
        <v>7.65</v>
      </c>
      <c r="C4262" s="95">
        <v>5.5</v>
      </c>
      <c r="D4262" s="95">
        <v>-82.99</v>
      </c>
      <c r="E4262" s="95">
        <v>1.19</v>
      </c>
      <c r="F4262" s="95">
        <v>0.59</v>
      </c>
      <c r="G4262" s="95">
        <v>27.7</v>
      </c>
      <c r="H4262" s="95">
        <v>-4.1399999999999997</v>
      </c>
      <c r="I4262" s="95">
        <v>-2.12</v>
      </c>
      <c r="J4262" s="95">
        <v>-42.53</v>
      </c>
      <c r="K4262" s="95">
        <v>-47.89</v>
      </c>
      <c r="L4262" s="95">
        <v>-5.36</v>
      </c>
      <c r="M4262" s="95">
        <v>0.15</v>
      </c>
      <c r="N4262" s="95">
        <v>1.76</v>
      </c>
      <c r="O4262" s="95">
        <v>4.51</v>
      </c>
      <c r="P4262" s="95">
        <v>-0.75</v>
      </c>
      <c r="Q4262" s="95">
        <v>2.61</v>
      </c>
      <c r="R4262" s="95">
        <v>-1.44</v>
      </c>
      <c r="S4262" s="95">
        <v>-0.71</v>
      </c>
      <c r="T4262" s="95">
        <v>-2.31</v>
      </c>
      <c r="U4262" s="95">
        <v>0.49</v>
      </c>
      <c r="V4262" s="95">
        <v>0.51</v>
      </c>
      <c r="W4262" s="95">
        <v>0.33</v>
      </c>
      <c r="X4262" s="95">
        <v>48.61</v>
      </c>
      <c r="Y4262" s="95"/>
      <c r="Z4262" s="74" t="s">
        <v>1111</v>
      </c>
      <c r="AA4262" s="95">
        <v>6.41</v>
      </c>
      <c r="AB4262" s="95">
        <v>-0.09</v>
      </c>
      <c r="AC4262" s="74" t="s">
        <v>1111</v>
      </c>
      <c r="AD4262" s="95">
        <v>244151480</v>
      </c>
    </row>
    <row r="4263" spans="1:30" x14ac:dyDescent="0.2">
      <c r="A4263" s="74" t="s">
        <v>5370</v>
      </c>
      <c r="B4263" s="95">
        <v>25.04</v>
      </c>
      <c r="C4263" s="95"/>
      <c r="D4263" s="95">
        <v>8.86</v>
      </c>
      <c r="E4263" s="95">
        <v>0.8</v>
      </c>
      <c r="F4263" s="95">
        <v>0.21</v>
      </c>
      <c r="G4263" s="95">
        <v>45.98</v>
      </c>
      <c r="H4263" s="95">
        <v>23.5</v>
      </c>
      <c r="I4263" s="95">
        <v>13.33</v>
      </c>
      <c r="J4263" s="95">
        <v>5.03</v>
      </c>
      <c r="K4263" s="95">
        <v>23.13</v>
      </c>
      <c r="L4263" s="95">
        <v>9.6199999999999992</v>
      </c>
      <c r="M4263" s="95">
        <v>1.53</v>
      </c>
      <c r="N4263" s="95">
        <v>1.18</v>
      </c>
      <c r="O4263" s="95">
        <v>-16.739999999999998</v>
      </c>
      <c r="P4263" s="95">
        <v>-0.22</v>
      </c>
      <c r="Q4263" s="95">
        <v>0.86</v>
      </c>
      <c r="R4263" s="95">
        <v>9.02</v>
      </c>
      <c r="S4263" s="95">
        <v>2.34</v>
      </c>
      <c r="T4263" s="95">
        <v>5.55</v>
      </c>
      <c r="U4263" s="95">
        <v>0.26</v>
      </c>
      <c r="V4263" s="95">
        <v>0.74</v>
      </c>
      <c r="W4263" s="95">
        <v>0.18</v>
      </c>
      <c r="X4263" s="95">
        <v>3.1</v>
      </c>
      <c r="Y4263" s="95">
        <v>6.79</v>
      </c>
      <c r="Z4263" s="74" t="s">
        <v>1111</v>
      </c>
      <c r="AA4263" s="95">
        <v>31.34</v>
      </c>
      <c r="AB4263" s="95">
        <v>2.83</v>
      </c>
      <c r="AC4263" s="74" t="s">
        <v>1111</v>
      </c>
      <c r="AD4263" s="95">
        <v>71367194626</v>
      </c>
    </row>
    <row r="4264" spans="1:30" x14ac:dyDescent="0.2">
      <c r="A4264" s="74" t="s">
        <v>5371</v>
      </c>
      <c r="B4264" s="95">
        <v>25.8</v>
      </c>
      <c r="C4264" s="95"/>
      <c r="D4264" s="95">
        <v>9.16</v>
      </c>
      <c r="E4264" s="95">
        <v>0.83</v>
      </c>
      <c r="F4264" s="95">
        <v>0.21</v>
      </c>
      <c r="G4264" s="95">
        <v>45.98</v>
      </c>
      <c r="H4264" s="95">
        <v>23.5</v>
      </c>
      <c r="I4264" s="95">
        <v>13.33</v>
      </c>
      <c r="J4264" s="95">
        <v>5.2</v>
      </c>
      <c r="K4264" s="95">
        <v>23.13</v>
      </c>
      <c r="L4264" s="95">
        <v>9.6199999999999992</v>
      </c>
      <c r="M4264" s="95">
        <v>1.53</v>
      </c>
      <c r="N4264" s="95">
        <v>1.22</v>
      </c>
      <c r="O4264" s="95">
        <v>-17.3</v>
      </c>
      <c r="P4264" s="95">
        <v>-0.23</v>
      </c>
      <c r="Q4264" s="95">
        <v>0.86</v>
      </c>
      <c r="R4264" s="95">
        <v>9.02</v>
      </c>
      <c r="S4264" s="95">
        <v>2.34</v>
      </c>
      <c r="T4264" s="95">
        <v>5.55</v>
      </c>
      <c r="U4264" s="95">
        <v>0.26</v>
      </c>
      <c r="V4264" s="95">
        <v>0.74</v>
      </c>
      <c r="W4264" s="95">
        <v>0.18</v>
      </c>
      <c r="X4264" s="95">
        <v>3.1</v>
      </c>
      <c r="Y4264" s="95">
        <v>6.79</v>
      </c>
      <c r="Z4264" s="74" t="s">
        <v>1111</v>
      </c>
      <c r="AA4264" s="95">
        <v>31.34</v>
      </c>
      <c r="AB4264" s="95">
        <v>2.83</v>
      </c>
      <c r="AC4264" s="74" t="s">
        <v>1111</v>
      </c>
      <c r="AD4264" s="95">
        <v>71367194626</v>
      </c>
    </row>
    <row r="4265" spans="1:30" x14ac:dyDescent="0.2">
      <c r="A4265" s="74" t="s">
        <v>5372</v>
      </c>
      <c r="B4265" s="95">
        <v>26.06</v>
      </c>
      <c r="C4265" s="95"/>
      <c r="D4265" s="95">
        <v>9.2200000000000006</v>
      </c>
      <c r="E4265" s="95">
        <v>0.83</v>
      </c>
      <c r="F4265" s="95">
        <v>0.22</v>
      </c>
      <c r="G4265" s="95">
        <v>45.98</v>
      </c>
      <c r="H4265" s="95">
        <v>23.5</v>
      </c>
      <c r="I4265" s="95">
        <v>13.33</v>
      </c>
      <c r="J4265" s="95">
        <v>5.23</v>
      </c>
      <c r="K4265" s="95">
        <v>23.13</v>
      </c>
      <c r="L4265" s="95">
        <v>9.6199999999999992</v>
      </c>
      <c r="M4265" s="95">
        <v>1.53</v>
      </c>
      <c r="N4265" s="95">
        <v>1.23</v>
      </c>
      <c r="O4265" s="95">
        <v>-17.420000000000002</v>
      </c>
      <c r="P4265" s="95">
        <v>-0.23</v>
      </c>
      <c r="Q4265" s="95">
        <v>0.86</v>
      </c>
      <c r="R4265" s="95">
        <v>9.02</v>
      </c>
      <c r="S4265" s="95">
        <v>2.34</v>
      </c>
      <c r="T4265" s="95">
        <v>5.55</v>
      </c>
      <c r="U4265" s="95">
        <v>0.26</v>
      </c>
      <c r="V4265" s="95">
        <v>0.74</v>
      </c>
      <c r="W4265" s="95">
        <v>0.18</v>
      </c>
      <c r="X4265" s="95">
        <v>3.1</v>
      </c>
      <c r="Y4265" s="95">
        <v>6.79</v>
      </c>
      <c r="Z4265" s="74" t="s">
        <v>1111</v>
      </c>
      <c r="AA4265" s="95">
        <v>31.34</v>
      </c>
      <c r="AB4265" s="95">
        <v>2.83</v>
      </c>
      <c r="AC4265" s="74" t="s">
        <v>1111</v>
      </c>
      <c r="AD4265" s="95">
        <v>71367194626</v>
      </c>
    </row>
    <row r="4266" spans="1:30" x14ac:dyDescent="0.2">
      <c r="A4266" s="74" t="s">
        <v>5373</v>
      </c>
      <c r="B4266" s="95">
        <v>24.78</v>
      </c>
      <c r="C4266" s="95"/>
      <c r="D4266" s="95">
        <v>8.77</v>
      </c>
      <c r="E4266" s="95">
        <v>0.79</v>
      </c>
      <c r="F4266" s="95">
        <v>0.21</v>
      </c>
      <c r="G4266" s="95">
        <v>45.98</v>
      </c>
      <c r="H4266" s="95">
        <v>23.5</v>
      </c>
      <c r="I4266" s="95">
        <v>13.33</v>
      </c>
      <c r="J4266" s="95">
        <v>4.97</v>
      </c>
      <c r="K4266" s="95">
        <v>23.13</v>
      </c>
      <c r="L4266" s="95">
        <v>9.6199999999999992</v>
      </c>
      <c r="M4266" s="95">
        <v>1.53</v>
      </c>
      <c r="N4266" s="95">
        <v>1.17</v>
      </c>
      <c r="O4266" s="95">
        <v>-16.57</v>
      </c>
      <c r="P4266" s="95">
        <v>-0.22</v>
      </c>
      <c r="Q4266" s="95">
        <v>0.86</v>
      </c>
      <c r="R4266" s="95">
        <v>9.02</v>
      </c>
      <c r="S4266" s="95">
        <v>2.34</v>
      </c>
      <c r="T4266" s="95">
        <v>5.55</v>
      </c>
      <c r="U4266" s="95">
        <v>0.26</v>
      </c>
      <c r="V4266" s="95">
        <v>0.74</v>
      </c>
      <c r="W4266" s="95">
        <v>0.18</v>
      </c>
      <c r="X4266" s="95">
        <v>3.1</v>
      </c>
      <c r="Y4266" s="95">
        <v>6.79</v>
      </c>
      <c r="Z4266" s="74" t="s">
        <v>1111</v>
      </c>
      <c r="AA4266" s="95">
        <v>31.34</v>
      </c>
      <c r="AB4266" s="95">
        <v>2.83</v>
      </c>
      <c r="AC4266" s="74" t="s">
        <v>1111</v>
      </c>
      <c r="AD4266" s="95">
        <v>71367194626</v>
      </c>
    </row>
    <row r="4267" spans="1:30" x14ac:dyDescent="0.2">
      <c r="A4267" s="74" t="s">
        <v>5374</v>
      </c>
      <c r="B4267" s="95">
        <v>5.45</v>
      </c>
      <c r="C4267" s="95"/>
      <c r="D4267" s="95">
        <v>32.119999999999997</v>
      </c>
      <c r="E4267" s="95">
        <v>0.81</v>
      </c>
      <c r="F4267" s="95">
        <v>0.68</v>
      </c>
      <c r="G4267" s="95">
        <v>38.520000000000003</v>
      </c>
      <c r="H4267" s="95">
        <v>21.84</v>
      </c>
      <c r="I4267" s="95">
        <v>17.510000000000002</v>
      </c>
      <c r="J4267" s="95">
        <v>25.76</v>
      </c>
      <c r="K4267" s="95">
        <v>8.7899999999999991</v>
      </c>
      <c r="L4267" s="95">
        <v>-16.97</v>
      </c>
      <c r="M4267" s="95">
        <v>-0.54</v>
      </c>
      <c r="N4267" s="95">
        <v>5.62</v>
      </c>
      <c r="O4267" s="95">
        <v>1.18</v>
      </c>
      <c r="P4267" s="95">
        <v>-1.88</v>
      </c>
      <c r="Q4267" s="95">
        <v>9.8000000000000007</v>
      </c>
      <c r="R4267" s="95">
        <v>2.5299999999999998</v>
      </c>
      <c r="S4267" s="95">
        <v>2.11</v>
      </c>
      <c r="T4267" s="95">
        <v>2.86</v>
      </c>
      <c r="U4267" s="95">
        <v>0.84</v>
      </c>
      <c r="V4267" s="95">
        <v>0.16</v>
      </c>
      <c r="W4267" s="95">
        <v>0.12</v>
      </c>
      <c r="X4267" s="95">
        <v>-43.55</v>
      </c>
      <c r="Y4267" s="95"/>
      <c r="Z4267" s="74" t="s">
        <v>1111</v>
      </c>
      <c r="AA4267" s="95">
        <v>6.7</v>
      </c>
      <c r="AB4267" s="95">
        <v>0.17</v>
      </c>
      <c r="AC4267" s="74" t="s">
        <v>1111</v>
      </c>
      <c r="AD4267" s="95">
        <v>379431334.07999998</v>
      </c>
    </row>
    <row r="4268" spans="1:30" x14ac:dyDescent="0.2">
      <c r="A4268" s="74" t="s">
        <v>5375</v>
      </c>
      <c r="B4268" s="95">
        <v>52.88</v>
      </c>
      <c r="C4268" s="95"/>
      <c r="D4268" s="95">
        <v>18.7</v>
      </c>
      <c r="E4268" s="95">
        <v>1.69</v>
      </c>
      <c r="F4268" s="95">
        <v>0.44</v>
      </c>
      <c r="G4268" s="95">
        <v>45.98</v>
      </c>
      <c r="H4268" s="95">
        <v>23.5</v>
      </c>
      <c r="I4268" s="95">
        <v>13.33</v>
      </c>
      <c r="J4268" s="95">
        <v>10.61</v>
      </c>
      <c r="K4268" s="95">
        <v>23.13</v>
      </c>
      <c r="L4268" s="95">
        <v>9.6199999999999992</v>
      </c>
      <c r="M4268" s="95">
        <v>1.53</v>
      </c>
      <c r="N4268" s="95">
        <v>2.4900000000000002</v>
      </c>
      <c r="O4268" s="95">
        <v>-35.340000000000003</v>
      </c>
      <c r="P4268" s="95">
        <v>-0.47</v>
      </c>
      <c r="Q4268" s="95">
        <v>0.86</v>
      </c>
      <c r="R4268" s="95">
        <v>9.02</v>
      </c>
      <c r="S4268" s="95">
        <v>2.34</v>
      </c>
      <c r="T4268" s="95">
        <v>5.55</v>
      </c>
      <c r="U4268" s="95">
        <v>0.26</v>
      </c>
      <c r="V4268" s="95">
        <v>0.74</v>
      </c>
      <c r="W4268" s="95">
        <v>0.18</v>
      </c>
      <c r="X4268" s="95">
        <v>3.1</v>
      </c>
      <c r="Y4268" s="95">
        <v>6.79</v>
      </c>
      <c r="Z4268" s="74" t="s">
        <v>1111</v>
      </c>
      <c r="AA4268" s="95">
        <v>31.34</v>
      </c>
      <c r="AB4268" s="95">
        <v>2.83</v>
      </c>
      <c r="AC4268" s="74" t="s">
        <v>1111</v>
      </c>
      <c r="AD4268" s="95">
        <v>71367194626</v>
      </c>
    </row>
    <row r="4269" spans="1:30" x14ac:dyDescent="0.2">
      <c r="A4269" s="74" t="s">
        <v>5376</v>
      </c>
      <c r="B4269" s="95">
        <v>1.94</v>
      </c>
      <c r="C4269" s="95"/>
      <c r="D4269" s="95">
        <v>-3.49</v>
      </c>
      <c r="E4269" s="95">
        <v>0.86</v>
      </c>
      <c r="F4269" s="95">
        <v>0.81</v>
      </c>
      <c r="G4269" s="95">
        <v>-6.72</v>
      </c>
      <c r="H4269" s="95">
        <v>-4397.38</v>
      </c>
      <c r="I4269" s="95">
        <v>-6707.03</v>
      </c>
      <c r="J4269" s="95">
        <v>-5.32</v>
      </c>
      <c r="K4269" s="95">
        <v>0.65</v>
      </c>
      <c r="L4269" s="95">
        <v>5.97</v>
      </c>
      <c r="M4269" s="95">
        <v>-0.96</v>
      </c>
      <c r="N4269" s="95">
        <v>233.99</v>
      </c>
      <c r="O4269" s="95">
        <v>0.87</v>
      </c>
      <c r="P4269" s="95">
        <v>-18.52</v>
      </c>
      <c r="Q4269" s="95">
        <v>45.53</v>
      </c>
      <c r="R4269" s="95">
        <v>-24.6</v>
      </c>
      <c r="S4269" s="95">
        <v>-23.22</v>
      </c>
      <c r="T4269" s="95">
        <v>-16.13</v>
      </c>
      <c r="U4269" s="95">
        <v>0.94</v>
      </c>
      <c r="V4269" s="95">
        <v>0.06</v>
      </c>
      <c r="W4269" s="95">
        <v>0</v>
      </c>
      <c r="X4269" s="95"/>
      <c r="Y4269" s="95"/>
      <c r="Z4269" s="74" t="s">
        <v>1111</v>
      </c>
      <c r="AA4269" s="95">
        <v>2.2599999999999998</v>
      </c>
      <c r="AB4269" s="95">
        <v>-0.56000000000000005</v>
      </c>
      <c r="AC4269" s="74" t="s">
        <v>1111</v>
      </c>
      <c r="AD4269" s="95">
        <v>222992718</v>
      </c>
    </row>
    <row r="4270" spans="1:30" x14ac:dyDescent="0.2">
      <c r="A4270" s="74" t="s">
        <v>5377</v>
      </c>
      <c r="B4270" s="95">
        <v>0.48</v>
      </c>
      <c r="C4270" s="95"/>
      <c r="D4270" s="95">
        <v>-0.86</v>
      </c>
      <c r="E4270" s="95">
        <v>0.21</v>
      </c>
      <c r="F4270" s="95">
        <v>0.2</v>
      </c>
      <c r="G4270" s="95">
        <v>-6.72</v>
      </c>
      <c r="H4270" s="95">
        <v>-4397.38</v>
      </c>
      <c r="I4270" s="95">
        <v>-6707.03</v>
      </c>
      <c r="J4270" s="95">
        <v>-1.32</v>
      </c>
      <c r="K4270" s="95">
        <v>0.65</v>
      </c>
      <c r="L4270" s="95">
        <v>5.97</v>
      </c>
      <c r="M4270" s="95">
        <v>-0.96</v>
      </c>
      <c r="N4270" s="95">
        <v>57.89</v>
      </c>
      <c r="O4270" s="95">
        <v>0.21</v>
      </c>
      <c r="P4270" s="95">
        <v>-4.58</v>
      </c>
      <c r="Q4270" s="95">
        <v>45.53</v>
      </c>
      <c r="R4270" s="95">
        <v>-24.6</v>
      </c>
      <c r="S4270" s="95">
        <v>-23.22</v>
      </c>
      <c r="T4270" s="95">
        <v>-16.13</v>
      </c>
      <c r="U4270" s="95">
        <v>0.94</v>
      </c>
      <c r="V4270" s="95">
        <v>0.06</v>
      </c>
      <c r="W4270" s="95">
        <v>0</v>
      </c>
      <c r="X4270" s="95"/>
      <c r="Y4270" s="95"/>
      <c r="Z4270" s="74" t="s">
        <v>1111</v>
      </c>
      <c r="AA4270" s="95">
        <v>2.2599999999999998</v>
      </c>
      <c r="AB4270" s="95">
        <v>-0.56000000000000005</v>
      </c>
      <c r="AC4270" s="74" t="s">
        <v>1111</v>
      </c>
      <c r="AD4270" s="95">
        <v>222992718</v>
      </c>
    </row>
    <row r="4271" spans="1:30" x14ac:dyDescent="0.2">
      <c r="A4271" s="74" t="s">
        <v>5378</v>
      </c>
      <c r="B4271" s="95">
        <v>22.58</v>
      </c>
      <c r="C4271" s="95"/>
      <c r="D4271" s="95">
        <v>-27.28</v>
      </c>
      <c r="E4271" s="95">
        <v>22.82</v>
      </c>
      <c r="F4271" s="95">
        <v>19.07</v>
      </c>
      <c r="G4271" s="95">
        <v>7.03</v>
      </c>
      <c r="H4271" s="95">
        <v>-4831.8900000000003</v>
      </c>
      <c r="I4271" s="95">
        <v>-4831.8900000000003</v>
      </c>
      <c r="J4271" s="95">
        <v>-27.28</v>
      </c>
      <c r="K4271" s="95">
        <v>-26.05</v>
      </c>
      <c r="L4271" s="95">
        <v>1.23</v>
      </c>
      <c r="M4271" s="95">
        <v>-1.03</v>
      </c>
      <c r="N4271" s="95">
        <v>1317.97</v>
      </c>
      <c r="O4271" s="95">
        <v>25.95</v>
      </c>
      <c r="P4271" s="95">
        <v>-189.3</v>
      </c>
      <c r="Q4271" s="95">
        <v>5.47</v>
      </c>
      <c r="R4271" s="95">
        <v>-83.67</v>
      </c>
      <c r="S4271" s="95">
        <v>-69.92</v>
      </c>
      <c r="T4271" s="95">
        <v>-83.67</v>
      </c>
      <c r="U4271" s="95">
        <v>0.84</v>
      </c>
      <c r="V4271" s="95">
        <v>0.16</v>
      </c>
      <c r="W4271" s="95">
        <v>0.01</v>
      </c>
      <c r="X4271" s="95"/>
      <c r="Y4271" s="95"/>
      <c r="Z4271" s="74" t="s">
        <v>1111</v>
      </c>
      <c r="AA4271" s="95">
        <v>0.99</v>
      </c>
      <c r="AB4271" s="95">
        <v>-0.83</v>
      </c>
      <c r="AC4271" s="74" t="s">
        <v>1111</v>
      </c>
      <c r="AD4271" s="95">
        <v>487648970</v>
      </c>
    </row>
    <row r="4272" spans="1:30" x14ac:dyDescent="0.2">
      <c r="A4272" s="74" t="s">
        <v>5379</v>
      </c>
      <c r="B4272" s="95">
        <v>57.58</v>
      </c>
      <c r="C4272" s="95">
        <v>3.13</v>
      </c>
      <c r="D4272" s="95">
        <v>-34.89</v>
      </c>
      <c r="E4272" s="95">
        <v>3.11</v>
      </c>
      <c r="F4272" s="95">
        <v>1.1299999999999999</v>
      </c>
      <c r="G4272" s="95">
        <v>19.41</v>
      </c>
      <c r="H4272" s="95">
        <v>7.1</v>
      </c>
      <c r="I4272" s="95">
        <v>-2.94</v>
      </c>
      <c r="J4272" s="95">
        <v>14.42</v>
      </c>
      <c r="K4272" s="95">
        <v>16.79</v>
      </c>
      <c r="L4272" s="95">
        <v>2.37</v>
      </c>
      <c r="M4272" s="95">
        <v>0.51</v>
      </c>
      <c r="N4272" s="95">
        <v>1.02</v>
      </c>
      <c r="O4272" s="95">
        <v>23.4</v>
      </c>
      <c r="P4272" s="95">
        <v>-1.69</v>
      </c>
      <c r="Q4272" s="95">
        <v>1.17</v>
      </c>
      <c r="R4272" s="95">
        <v>-8.9</v>
      </c>
      <c r="S4272" s="95">
        <v>-3.25</v>
      </c>
      <c r="T4272" s="95">
        <v>10.1</v>
      </c>
      <c r="U4272" s="95">
        <v>0.36</v>
      </c>
      <c r="V4272" s="95">
        <v>0.64</v>
      </c>
      <c r="W4272" s="95">
        <v>1.1100000000000001</v>
      </c>
      <c r="X4272" s="95">
        <v>1.08</v>
      </c>
      <c r="Y4272" s="95">
        <v>-3.67</v>
      </c>
      <c r="Z4272" s="74" t="s">
        <v>1111</v>
      </c>
      <c r="AA4272" s="95">
        <v>18.53</v>
      </c>
      <c r="AB4272" s="95">
        <v>-1.65</v>
      </c>
      <c r="AC4272" s="74" t="s">
        <v>1111</v>
      </c>
      <c r="AD4272" s="95">
        <v>5661628354</v>
      </c>
    </row>
    <row r="4273" spans="1:30" x14ac:dyDescent="0.2">
      <c r="A4273" s="74" t="s">
        <v>5380</v>
      </c>
      <c r="B4273" s="95">
        <v>15.09</v>
      </c>
      <c r="C4273" s="95">
        <v>0.66</v>
      </c>
      <c r="D4273" s="95">
        <v>15.79</v>
      </c>
      <c r="E4273" s="95">
        <v>0.94</v>
      </c>
      <c r="F4273" s="95">
        <v>0.12</v>
      </c>
      <c r="G4273" s="95">
        <v>0</v>
      </c>
      <c r="H4273" s="95">
        <v>24.93</v>
      </c>
      <c r="I4273" s="95">
        <v>16.260000000000002</v>
      </c>
      <c r="J4273" s="95">
        <v>10.3</v>
      </c>
      <c r="K4273" s="95">
        <v>2.15</v>
      </c>
      <c r="L4273" s="95">
        <v>-8.15</v>
      </c>
      <c r="M4273" s="95">
        <v>-0.75</v>
      </c>
      <c r="N4273" s="95">
        <v>2.57</v>
      </c>
      <c r="O4273" s="95"/>
      <c r="P4273" s="95">
        <v>-0.12</v>
      </c>
      <c r="Q4273" s="95"/>
      <c r="R4273" s="95">
        <v>5.96</v>
      </c>
      <c r="S4273" s="95">
        <v>0.75</v>
      </c>
      <c r="T4273" s="95">
        <v>5.74</v>
      </c>
      <c r="U4273" s="95">
        <v>0.13</v>
      </c>
      <c r="V4273" s="95">
        <v>0.87</v>
      </c>
      <c r="W4273" s="95">
        <v>0.05</v>
      </c>
      <c r="X4273" s="95">
        <v>24.71</v>
      </c>
      <c r="Y4273" s="95">
        <v>20.18</v>
      </c>
      <c r="Z4273" s="74" t="s">
        <v>1111</v>
      </c>
      <c r="AA4273" s="95">
        <v>16.03</v>
      </c>
      <c r="AB4273" s="95">
        <v>0.96</v>
      </c>
      <c r="AC4273" s="74" t="s">
        <v>1111</v>
      </c>
      <c r="AD4273" s="95">
        <v>367722324.89999998</v>
      </c>
    </row>
    <row r="4274" spans="1:30" x14ac:dyDescent="0.2">
      <c r="A4274" s="74" t="s">
        <v>5381</v>
      </c>
      <c r="B4274" s="95">
        <v>0.62</v>
      </c>
      <c r="C4274" s="95"/>
      <c r="D4274" s="95">
        <v>-0.3</v>
      </c>
      <c r="E4274" s="95">
        <v>0.79</v>
      </c>
      <c r="F4274" s="95">
        <v>0.26</v>
      </c>
      <c r="G4274" s="95">
        <v>19.510000000000002</v>
      </c>
      <c r="H4274" s="95">
        <v>-62.72</v>
      </c>
      <c r="I4274" s="95">
        <v>-61.15</v>
      </c>
      <c r="J4274" s="95">
        <v>-0.28999999999999998</v>
      </c>
      <c r="K4274" s="95">
        <v>0</v>
      </c>
      <c r="L4274" s="95">
        <v>0.28999999999999998</v>
      </c>
      <c r="M4274" s="95">
        <v>-0.79</v>
      </c>
      <c r="N4274" s="95">
        <v>0.18</v>
      </c>
      <c r="O4274" s="95">
        <v>1.18</v>
      </c>
      <c r="P4274" s="95">
        <v>-1.78</v>
      </c>
      <c r="Q4274" s="95">
        <v>1.35</v>
      </c>
      <c r="R4274" s="95">
        <v>-263.45</v>
      </c>
      <c r="S4274" s="95">
        <v>-87.23</v>
      </c>
      <c r="T4274" s="95">
        <v>-271.18</v>
      </c>
      <c r="U4274" s="95">
        <v>0.33</v>
      </c>
      <c r="V4274" s="95">
        <v>0.67</v>
      </c>
      <c r="W4274" s="95">
        <v>1.43</v>
      </c>
      <c r="X4274" s="95"/>
      <c r="Y4274" s="95"/>
      <c r="Z4274" s="74" t="s">
        <v>1111</v>
      </c>
      <c r="AA4274" s="95">
        <v>0.79</v>
      </c>
      <c r="AB4274" s="95">
        <v>-2.0699999999999998</v>
      </c>
      <c r="AC4274" s="74" t="s">
        <v>1111</v>
      </c>
      <c r="AD4274" s="95">
        <v>9961168</v>
      </c>
    </row>
    <row r="4275" spans="1:30" x14ac:dyDescent="0.2">
      <c r="A4275" s="74" t="s">
        <v>5382</v>
      </c>
      <c r="B4275" s="95">
        <v>0.31</v>
      </c>
      <c r="C4275" s="95"/>
      <c r="D4275" s="95">
        <v>-0.75</v>
      </c>
      <c r="E4275" s="95">
        <v>0.84</v>
      </c>
      <c r="F4275" s="95">
        <v>0.64</v>
      </c>
      <c r="G4275" s="95">
        <v>100</v>
      </c>
      <c r="H4275" s="95">
        <v>-5161.9799999999996</v>
      </c>
      <c r="I4275" s="95">
        <v>-5161.9799999999996</v>
      </c>
      <c r="J4275" s="95">
        <v>-0.75</v>
      </c>
      <c r="K4275" s="95">
        <v>0.36</v>
      </c>
      <c r="L4275" s="95">
        <v>1.1100000000000001</v>
      </c>
      <c r="M4275" s="95">
        <v>-1.24</v>
      </c>
      <c r="N4275" s="95">
        <v>38.590000000000003</v>
      </c>
      <c r="O4275" s="95">
        <v>0.84</v>
      </c>
      <c r="P4275" s="95">
        <v>-102.62</v>
      </c>
      <c r="Q4275" s="95">
        <v>4.3</v>
      </c>
      <c r="R4275" s="95">
        <v>-112.24</v>
      </c>
      <c r="S4275" s="95">
        <v>-86.17</v>
      </c>
      <c r="T4275" s="95">
        <v>-112.24</v>
      </c>
      <c r="U4275" s="95">
        <v>0.77</v>
      </c>
      <c r="V4275" s="95">
        <v>0.23</v>
      </c>
      <c r="W4275" s="95">
        <v>0.02</v>
      </c>
      <c r="X4275" s="95">
        <v>-58.99</v>
      </c>
      <c r="Y4275" s="95"/>
      <c r="Z4275" s="74" t="s">
        <v>1111</v>
      </c>
      <c r="AA4275" s="95">
        <v>0.37</v>
      </c>
      <c r="AB4275" s="95">
        <v>-0.41</v>
      </c>
      <c r="AC4275" s="74" t="s">
        <v>1111</v>
      </c>
      <c r="AD4275" s="95">
        <v>18677686</v>
      </c>
    </row>
    <row r="4276" spans="1:30" x14ac:dyDescent="0.2">
      <c r="A4276" s="74" t="s">
        <v>5383</v>
      </c>
      <c r="B4276" s="95">
        <v>23.43</v>
      </c>
      <c r="C4276" s="95"/>
      <c r="D4276" s="95">
        <v>16.21</v>
      </c>
      <c r="E4276" s="95">
        <v>5.13</v>
      </c>
      <c r="F4276" s="95">
        <v>2.78</v>
      </c>
      <c r="G4276" s="95">
        <v>47.41</v>
      </c>
      <c r="H4276" s="95">
        <v>10.72</v>
      </c>
      <c r="I4276" s="95">
        <v>10.95</v>
      </c>
      <c r="J4276" s="95">
        <v>16.55</v>
      </c>
      <c r="K4276" s="95">
        <v>12.86</v>
      </c>
      <c r="L4276" s="95">
        <v>-3.69</v>
      </c>
      <c r="M4276" s="95">
        <v>-1.1399999999999999</v>
      </c>
      <c r="N4276" s="95">
        <v>1.77</v>
      </c>
      <c r="O4276" s="95">
        <v>5.89</v>
      </c>
      <c r="P4276" s="95">
        <v>-17.46</v>
      </c>
      <c r="Q4276" s="95">
        <v>2.27</v>
      </c>
      <c r="R4276" s="95">
        <v>31.64</v>
      </c>
      <c r="S4276" s="95">
        <v>17.13</v>
      </c>
      <c r="T4276" s="95">
        <v>30.4</v>
      </c>
      <c r="U4276" s="95">
        <v>0.54</v>
      </c>
      <c r="V4276" s="95">
        <v>0.46</v>
      </c>
      <c r="W4276" s="95">
        <v>1.57</v>
      </c>
      <c r="X4276" s="95">
        <v>9.4700000000000006</v>
      </c>
      <c r="Y4276" s="95"/>
      <c r="Z4276" s="74" t="s">
        <v>1111</v>
      </c>
      <c r="AA4276" s="95">
        <v>4.62</v>
      </c>
      <c r="AB4276" s="95">
        <v>1.46</v>
      </c>
      <c r="AC4276" s="74" t="s">
        <v>1111</v>
      </c>
      <c r="AD4276" s="95">
        <v>3010405248</v>
      </c>
    </row>
    <row r="4277" spans="1:30" x14ac:dyDescent="0.2">
      <c r="A4277" s="74" t="s">
        <v>5384</v>
      </c>
      <c r="B4277" s="95">
        <v>110.54</v>
      </c>
      <c r="C4277" s="95">
        <v>0.37</v>
      </c>
      <c r="D4277" s="95">
        <v>12.69</v>
      </c>
      <c r="E4277" s="95">
        <v>2.16</v>
      </c>
      <c r="F4277" s="95">
        <v>0.53</v>
      </c>
      <c r="G4277" s="95">
        <v>43.27</v>
      </c>
      <c r="H4277" s="95">
        <v>11.01</v>
      </c>
      <c r="I4277" s="95">
        <v>12.41</v>
      </c>
      <c r="J4277" s="95">
        <v>14.3</v>
      </c>
      <c r="K4277" s="95">
        <v>13.28</v>
      </c>
      <c r="L4277" s="95">
        <v>-1.02</v>
      </c>
      <c r="M4277" s="95">
        <v>-0.15</v>
      </c>
      <c r="N4277" s="95">
        <v>1.57</v>
      </c>
      <c r="O4277" s="95">
        <v>-5.46</v>
      </c>
      <c r="P4277" s="95">
        <v>-0.64</v>
      </c>
      <c r="Q4277" s="95">
        <v>0.64</v>
      </c>
      <c r="R4277" s="95">
        <v>17.04</v>
      </c>
      <c r="S4277" s="95">
        <v>4.1900000000000004</v>
      </c>
      <c r="T4277" s="95">
        <v>13.1</v>
      </c>
      <c r="U4277" s="95">
        <v>0.25</v>
      </c>
      <c r="V4277" s="95">
        <v>0.75</v>
      </c>
      <c r="W4277" s="95">
        <v>0.34</v>
      </c>
      <c r="X4277" s="95">
        <v>3.9</v>
      </c>
      <c r="Y4277" s="95">
        <v>53.94</v>
      </c>
      <c r="Z4277" s="74" t="s">
        <v>1111</v>
      </c>
      <c r="AA4277" s="95">
        <v>50.99</v>
      </c>
      <c r="AB4277" s="95">
        <v>8.69</v>
      </c>
      <c r="AC4277" s="74" t="s">
        <v>1111</v>
      </c>
      <c r="AD4277" s="95">
        <v>136677092800</v>
      </c>
    </row>
    <row r="4278" spans="1:30" x14ac:dyDescent="0.2">
      <c r="A4278" s="74" t="s">
        <v>5385</v>
      </c>
      <c r="B4278" s="95">
        <v>0.67</v>
      </c>
      <c r="C4278" s="95"/>
      <c r="D4278" s="95">
        <v>-2.4900000000000002</v>
      </c>
      <c r="E4278" s="95">
        <v>85.68</v>
      </c>
      <c r="F4278" s="95">
        <v>2.2799999999999998</v>
      </c>
      <c r="G4278" s="95">
        <v>86.19</v>
      </c>
      <c r="H4278" s="95">
        <v>-89.81</v>
      </c>
      <c r="I4278" s="95">
        <v>-88.82</v>
      </c>
      <c r="J4278" s="95">
        <v>-2.46</v>
      </c>
      <c r="K4278" s="95">
        <v>-2.46</v>
      </c>
      <c r="L4278" s="95">
        <v>0.01</v>
      </c>
      <c r="M4278" s="95">
        <v>-0.32</v>
      </c>
      <c r="N4278" s="95">
        <v>2.21</v>
      </c>
      <c r="O4278" s="95">
        <v>-90.4</v>
      </c>
      <c r="P4278" s="95">
        <v>-3.07</v>
      </c>
      <c r="Q4278" s="95">
        <v>0.91</v>
      </c>
      <c r="R4278" s="95">
        <v>-3438.19</v>
      </c>
      <c r="S4278" s="95">
        <v>-91.5</v>
      </c>
      <c r="T4278" s="95">
        <v>-3531.63</v>
      </c>
      <c r="U4278" s="95">
        <v>0.03</v>
      </c>
      <c r="V4278" s="95">
        <v>0.97</v>
      </c>
      <c r="W4278" s="95">
        <v>1.03</v>
      </c>
      <c r="X4278" s="95">
        <v>-4.55</v>
      </c>
      <c r="Y4278" s="95"/>
      <c r="Z4278" s="74" t="s">
        <v>1111</v>
      </c>
      <c r="AA4278" s="95">
        <v>0.01</v>
      </c>
      <c r="AB4278" s="95">
        <v>-0.27</v>
      </c>
      <c r="AC4278" s="74" t="s">
        <v>1111</v>
      </c>
      <c r="AD4278" s="95">
        <v>165796580</v>
      </c>
    </row>
    <row r="4279" spans="1:30" x14ac:dyDescent="0.2">
      <c r="A4279" s="74" t="s">
        <v>5386</v>
      </c>
      <c r="B4279" s="95">
        <v>28.58</v>
      </c>
      <c r="C4279" s="95"/>
      <c r="D4279" s="95">
        <v>28.49</v>
      </c>
      <c r="E4279" s="95">
        <v>3.14</v>
      </c>
      <c r="F4279" s="95">
        <v>0.6</v>
      </c>
      <c r="G4279" s="95">
        <v>15.09</v>
      </c>
      <c r="H4279" s="95">
        <v>4.78</v>
      </c>
      <c r="I4279" s="95">
        <v>2.16</v>
      </c>
      <c r="J4279" s="95">
        <v>12.86</v>
      </c>
      <c r="K4279" s="95">
        <v>19.23</v>
      </c>
      <c r="L4279" s="95">
        <v>6.37</v>
      </c>
      <c r="M4279" s="95">
        <v>1.55</v>
      </c>
      <c r="N4279" s="95">
        <v>0.62</v>
      </c>
      <c r="O4279" s="95">
        <v>-4.97</v>
      </c>
      <c r="P4279" s="95">
        <v>-0.72</v>
      </c>
      <c r="Q4279" s="95">
        <v>0.56999999999999995</v>
      </c>
      <c r="R4279" s="95">
        <v>11.01</v>
      </c>
      <c r="S4279" s="95">
        <v>2.12</v>
      </c>
      <c r="T4279" s="95">
        <v>8.76</v>
      </c>
      <c r="U4279" s="95">
        <v>0.19</v>
      </c>
      <c r="V4279" s="95">
        <v>0.81</v>
      </c>
      <c r="W4279" s="95">
        <v>0.98</v>
      </c>
      <c r="X4279" s="95">
        <v>-7.11</v>
      </c>
      <c r="Y4279" s="95"/>
      <c r="Z4279" s="74" t="s">
        <v>1111</v>
      </c>
      <c r="AA4279" s="95">
        <v>9.11</v>
      </c>
      <c r="AB4279" s="95">
        <v>1</v>
      </c>
      <c r="AC4279" s="74" t="s">
        <v>1111</v>
      </c>
      <c r="AD4279" s="95">
        <v>663710482</v>
      </c>
    </row>
    <row r="4280" spans="1:30" x14ac:dyDescent="0.2">
      <c r="A4280" s="74" t="s">
        <v>5387</v>
      </c>
      <c r="B4280" s="95">
        <v>89</v>
      </c>
      <c r="C4280" s="95">
        <v>1.89</v>
      </c>
      <c r="D4280" s="95">
        <v>19.829999999999998</v>
      </c>
      <c r="E4280" s="95">
        <v>2.4300000000000002</v>
      </c>
      <c r="F4280" s="95">
        <v>0.68</v>
      </c>
      <c r="G4280" s="95">
        <v>35.799999999999997</v>
      </c>
      <c r="H4280" s="95">
        <v>10.050000000000001</v>
      </c>
      <c r="I4280" s="95">
        <v>4</v>
      </c>
      <c r="J4280" s="95">
        <v>7.88</v>
      </c>
      <c r="K4280" s="95">
        <v>13.3</v>
      </c>
      <c r="L4280" s="95">
        <v>5.42</v>
      </c>
      <c r="M4280" s="95">
        <v>1.67</v>
      </c>
      <c r="N4280" s="95">
        <v>0.79</v>
      </c>
      <c r="O4280" s="95">
        <v>4.9400000000000004</v>
      </c>
      <c r="P4280" s="95">
        <v>-0.98</v>
      </c>
      <c r="Q4280" s="95">
        <v>1.8</v>
      </c>
      <c r="R4280" s="95">
        <v>12.26</v>
      </c>
      <c r="S4280" s="95">
        <v>3.41</v>
      </c>
      <c r="T4280" s="95">
        <v>8.81</v>
      </c>
      <c r="U4280" s="95">
        <v>0.28000000000000003</v>
      </c>
      <c r="V4280" s="95">
        <v>0.72</v>
      </c>
      <c r="W4280" s="95">
        <v>0.85</v>
      </c>
      <c r="X4280" s="95">
        <v>-0.27</v>
      </c>
      <c r="Y4280" s="95"/>
      <c r="Z4280" s="74" t="s">
        <v>1111</v>
      </c>
      <c r="AA4280" s="95">
        <v>36.619999999999997</v>
      </c>
      <c r="AB4280" s="95">
        <v>4.49</v>
      </c>
      <c r="AC4280" s="74" t="s">
        <v>1111</v>
      </c>
      <c r="AD4280" s="95">
        <v>3665945600</v>
      </c>
    </row>
    <row r="4281" spans="1:30" x14ac:dyDescent="0.2">
      <c r="A4281" s="74" t="s">
        <v>5388</v>
      </c>
      <c r="B4281" s="95">
        <v>0.49</v>
      </c>
      <c r="C4281" s="95"/>
      <c r="D4281" s="95">
        <v>-0.85</v>
      </c>
      <c r="E4281" s="95">
        <v>1.63</v>
      </c>
      <c r="F4281" s="95">
        <v>0.32</v>
      </c>
      <c r="G4281" s="95">
        <v>36.590000000000003</v>
      </c>
      <c r="H4281" s="95">
        <v>-41.59</v>
      </c>
      <c r="I4281" s="95">
        <v>-74.56</v>
      </c>
      <c r="J4281" s="95">
        <v>-1.52</v>
      </c>
      <c r="K4281" s="95">
        <v>-3.01</v>
      </c>
      <c r="L4281" s="95">
        <v>-1.48</v>
      </c>
      <c r="M4281" s="95">
        <v>1.59</v>
      </c>
      <c r="N4281" s="95">
        <v>0.63</v>
      </c>
      <c r="O4281" s="95">
        <v>1.43</v>
      </c>
      <c r="P4281" s="95">
        <v>-0.82</v>
      </c>
      <c r="Q4281" s="95">
        <v>1.59</v>
      </c>
      <c r="R4281" s="95">
        <v>-192.43</v>
      </c>
      <c r="S4281" s="95">
        <v>-37.979999999999997</v>
      </c>
      <c r="T4281" s="95">
        <v>-64</v>
      </c>
      <c r="U4281" s="95">
        <v>0.2</v>
      </c>
      <c r="V4281" s="95">
        <v>0.8</v>
      </c>
      <c r="W4281" s="95">
        <v>0.51</v>
      </c>
      <c r="X4281" s="95">
        <v>-16.12</v>
      </c>
      <c r="Y4281" s="95"/>
      <c r="Z4281" s="74" t="s">
        <v>1111</v>
      </c>
      <c r="AA4281" s="95">
        <v>0.28999999999999998</v>
      </c>
      <c r="AB4281" s="95">
        <v>-0.56999999999999995</v>
      </c>
      <c r="AC4281" s="74" t="s">
        <v>1111</v>
      </c>
      <c r="AD4281" s="95">
        <v>12997872</v>
      </c>
    </row>
    <row r="4282" spans="1:30" x14ac:dyDescent="0.2">
      <c r="A4282" s="74" t="s">
        <v>5389</v>
      </c>
      <c r="B4282" s="95">
        <v>8.6</v>
      </c>
      <c r="C4282" s="95"/>
      <c r="D4282" s="95">
        <v>-6.47</v>
      </c>
      <c r="E4282" s="95">
        <v>2.31</v>
      </c>
      <c r="F4282" s="95">
        <v>2</v>
      </c>
      <c r="G4282" s="95">
        <v>91.43</v>
      </c>
      <c r="H4282" s="95">
        <v>-10970.58</v>
      </c>
      <c r="I4282" s="95">
        <v>-10972.36</v>
      </c>
      <c r="J4282" s="95">
        <v>-6.47</v>
      </c>
      <c r="K4282" s="95">
        <v>-4.3</v>
      </c>
      <c r="L4282" s="95">
        <v>2.17</v>
      </c>
      <c r="M4282" s="95">
        <v>-0.77</v>
      </c>
      <c r="N4282" s="95">
        <v>709.92</v>
      </c>
      <c r="O4282" s="95">
        <v>3.34</v>
      </c>
      <c r="P4282" s="95">
        <v>-6.79</v>
      </c>
      <c r="Q4282" s="95">
        <v>6.65</v>
      </c>
      <c r="R4282" s="95">
        <v>-35.65</v>
      </c>
      <c r="S4282" s="95">
        <v>-30.94</v>
      </c>
      <c r="T4282" s="95">
        <v>-35.64</v>
      </c>
      <c r="U4282" s="95">
        <v>0.87</v>
      </c>
      <c r="V4282" s="95">
        <v>0.13</v>
      </c>
      <c r="W4282" s="95">
        <v>0</v>
      </c>
      <c r="X4282" s="95"/>
      <c r="Y4282" s="95"/>
      <c r="Z4282" s="74" t="s">
        <v>1111</v>
      </c>
      <c r="AA4282" s="95">
        <v>3.76</v>
      </c>
      <c r="AB4282" s="95">
        <v>-1.34</v>
      </c>
      <c r="AC4282" s="74" t="s">
        <v>1111</v>
      </c>
      <c r="AD4282" s="95">
        <v>2236957104</v>
      </c>
    </row>
    <row r="4283" spans="1:30" x14ac:dyDescent="0.2">
      <c r="A4283" s="74" t="s">
        <v>5390</v>
      </c>
      <c r="B4283" s="95">
        <v>29.29</v>
      </c>
      <c r="C4283" s="95">
        <v>1.02</v>
      </c>
      <c r="D4283" s="95">
        <v>8.6999999999999993</v>
      </c>
      <c r="E4283" s="95">
        <v>1.31</v>
      </c>
      <c r="F4283" s="95">
        <v>0.14000000000000001</v>
      </c>
      <c r="G4283" s="95">
        <v>0</v>
      </c>
      <c r="H4283" s="95">
        <v>33.94</v>
      </c>
      <c r="I4283" s="95">
        <v>25.49</v>
      </c>
      <c r="J4283" s="95">
        <v>6.53</v>
      </c>
      <c r="K4283" s="95">
        <v>-7.01</v>
      </c>
      <c r="L4283" s="95">
        <v>-13.54</v>
      </c>
      <c r="M4283" s="95">
        <v>-2.71</v>
      </c>
      <c r="N4283" s="95">
        <v>2.2200000000000002</v>
      </c>
      <c r="O4283" s="95"/>
      <c r="P4283" s="95">
        <v>-0.14000000000000001</v>
      </c>
      <c r="Q4283" s="95"/>
      <c r="R4283" s="95">
        <v>15.05</v>
      </c>
      <c r="S4283" s="95">
        <v>1.59</v>
      </c>
      <c r="T4283" s="95">
        <v>16.309999999999999</v>
      </c>
      <c r="U4283" s="95">
        <v>0.11</v>
      </c>
      <c r="V4283" s="95">
        <v>0.89</v>
      </c>
      <c r="W4283" s="95">
        <v>0.06</v>
      </c>
      <c r="X4283" s="95"/>
      <c r="Y4283" s="95"/>
      <c r="Z4283" s="74" t="s">
        <v>1111</v>
      </c>
      <c r="AA4283" s="95">
        <v>22.39</v>
      </c>
      <c r="AB4283" s="95">
        <v>3.37</v>
      </c>
      <c r="AC4283" s="74" t="s">
        <v>1111</v>
      </c>
      <c r="AD4283" s="95">
        <v>521045668</v>
      </c>
    </row>
    <row r="4284" spans="1:30" x14ac:dyDescent="0.2">
      <c r="A4284" s="74" t="s">
        <v>5391</v>
      </c>
      <c r="B4284" s="95">
        <v>417.95</v>
      </c>
      <c r="C4284" s="95">
        <v>0.74</v>
      </c>
      <c r="D4284" s="95">
        <v>35.94</v>
      </c>
      <c r="E4284" s="95">
        <v>54.59</v>
      </c>
      <c r="F4284" s="95">
        <v>7.14</v>
      </c>
      <c r="G4284" s="95">
        <v>100</v>
      </c>
      <c r="H4284" s="95">
        <v>50.02</v>
      </c>
      <c r="I4284" s="95">
        <v>34.71</v>
      </c>
      <c r="J4284" s="95">
        <v>24.93</v>
      </c>
      <c r="K4284" s="95">
        <v>24.49</v>
      </c>
      <c r="L4284" s="95">
        <v>-0.44</v>
      </c>
      <c r="M4284" s="95">
        <v>-0.97</v>
      </c>
      <c r="N4284" s="95">
        <v>12.47</v>
      </c>
      <c r="O4284" s="95">
        <v>23.69</v>
      </c>
      <c r="P4284" s="95">
        <v>-15.56</v>
      </c>
      <c r="Q4284" s="95">
        <v>2.2599999999999998</v>
      </c>
      <c r="R4284" s="95">
        <v>151.91999999999999</v>
      </c>
      <c r="S4284" s="95">
        <v>19.86</v>
      </c>
      <c r="T4284" s="95">
        <v>53</v>
      </c>
      <c r="U4284" s="95">
        <v>0.13</v>
      </c>
      <c r="V4284" s="95">
        <v>0.64</v>
      </c>
      <c r="W4284" s="95">
        <v>0.56999999999999995</v>
      </c>
      <c r="X4284" s="95">
        <v>6.97</v>
      </c>
      <c r="Y4284" s="95">
        <v>15.14</v>
      </c>
      <c r="Z4284" s="74" t="s">
        <v>1111</v>
      </c>
      <c r="AA4284" s="95">
        <v>7.66</v>
      </c>
      <c r="AB4284" s="95">
        <v>11.63</v>
      </c>
      <c r="AC4284" s="74" t="s">
        <v>1111</v>
      </c>
      <c r="AD4284" s="95">
        <v>100725950000</v>
      </c>
    </row>
    <row r="4285" spans="1:30" x14ac:dyDescent="0.2">
      <c r="A4285" s="74" t="s">
        <v>5392</v>
      </c>
      <c r="B4285" s="95">
        <v>14.95</v>
      </c>
      <c r="C4285" s="95">
        <v>8.39</v>
      </c>
      <c r="D4285" s="95">
        <v>7.64</v>
      </c>
      <c r="E4285" s="95"/>
      <c r="F4285" s="95">
        <v>0.46</v>
      </c>
      <c r="G4285" s="95">
        <v>30.41</v>
      </c>
      <c r="H4285" s="95">
        <v>14.9</v>
      </c>
      <c r="I4285" s="95">
        <v>9.5299999999999994</v>
      </c>
      <c r="J4285" s="95">
        <v>4.8899999999999997</v>
      </c>
      <c r="K4285" s="95">
        <v>10.68</v>
      </c>
      <c r="L4285" s="95">
        <v>5.79</v>
      </c>
      <c r="M4285" s="95"/>
      <c r="N4285" s="95">
        <v>0.73</v>
      </c>
      <c r="O4285" s="95">
        <v>-8.76</v>
      </c>
      <c r="P4285" s="95">
        <v>-0.5</v>
      </c>
      <c r="Q4285" s="95">
        <v>0.63</v>
      </c>
      <c r="R4285" s="95"/>
      <c r="S4285" s="95">
        <v>5.98</v>
      </c>
      <c r="T4285" s="95">
        <v>17.079999999999998</v>
      </c>
      <c r="U4285" s="95">
        <v>0</v>
      </c>
      <c r="V4285" s="95">
        <v>0.79</v>
      </c>
      <c r="W4285" s="95">
        <v>0.63</v>
      </c>
      <c r="X4285" s="95">
        <v>4.26</v>
      </c>
      <c r="Y4285" s="95">
        <v>53.43</v>
      </c>
      <c r="Z4285" s="74" t="s">
        <v>1111</v>
      </c>
      <c r="AA4285" s="95">
        <v>0</v>
      </c>
      <c r="AB4285" s="95">
        <v>1.95</v>
      </c>
      <c r="AC4285" s="74" t="s">
        <v>1111</v>
      </c>
      <c r="AD4285" s="95">
        <v>938159130</v>
      </c>
    </row>
    <row r="4286" spans="1:30" x14ac:dyDescent="0.2">
      <c r="A4286" s="74" t="s">
        <v>5393</v>
      </c>
      <c r="B4286" s="95">
        <v>2.94</v>
      </c>
      <c r="C4286" s="95"/>
      <c r="D4286" s="95">
        <v>-0.38</v>
      </c>
      <c r="E4286" s="95">
        <v>1.45</v>
      </c>
      <c r="F4286" s="95">
        <v>0.32</v>
      </c>
      <c r="G4286" s="95">
        <v>4.26</v>
      </c>
      <c r="H4286" s="95">
        <v>-91.93</v>
      </c>
      <c r="I4286" s="95">
        <v>-97</v>
      </c>
      <c r="J4286" s="95">
        <v>-0.4</v>
      </c>
      <c r="K4286" s="95">
        <v>-0.21</v>
      </c>
      <c r="L4286" s="95">
        <v>0.19</v>
      </c>
      <c r="M4286" s="95">
        <v>-0.69</v>
      </c>
      <c r="N4286" s="95">
        <v>0.37</v>
      </c>
      <c r="O4286" s="95">
        <v>-0.97</v>
      </c>
      <c r="P4286" s="95">
        <v>-0.51</v>
      </c>
      <c r="Q4286" s="95">
        <v>0.52</v>
      </c>
      <c r="R4286" s="95">
        <v>-381.92</v>
      </c>
      <c r="S4286" s="95">
        <v>-85.15</v>
      </c>
      <c r="T4286" s="95">
        <v>-321.16000000000003</v>
      </c>
      <c r="U4286" s="95">
        <v>0.22</v>
      </c>
      <c r="V4286" s="95">
        <v>0.78</v>
      </c>
      <c r="W4286" s="95">
        <v>0.88</v>
      </c>
      <c r="X4286" s="95">
        <v>-6.16</v>
      </c>
      <c r="Y4286" s="95"/>
      <c r="Z4286" s="74" t="s">
        <v>1111</v>
      </c>
      <c r="AA4286" s="95">
        <v>2.0299999999999998</v>
      </c>
      <c r="AB4286" s="95">
        <v>-7.74</v>
      </c>
      <c r="AC4286" s="74" t="s">
        <v>1111</v>
      </c>
      <c r="AD4286" s="95">
        <v>70157514</v>
      </c>
    </row>
    <row r="4287" spans="1:30" x14ac:dyDescent="0.2">
      <c r="A4287" s="74" t="s">
        <v>5394</v>
      </c>
      <c r="B4287" s="95">
        <v>11.37</v>
      </c>
      <c r="C4287" s="95">
        <v>6.37</v>
      </c>
      <c r="D4287" s="95">
        <v>35.99</v>
      </c>
      <c r="E4287" s="95">
        <v>7.64</v>
      </c>
      <c r="F4287" s="95">
        <v>1.1100000000000001</v>
      </c>
      <c r="G4287" s="95">
        <v>30.58</v>
      </c>
      <c r="H4287" s="95">
        <v>9.5500000000000007</v>
      </c>
      <c r="I4287" s="95">
        <v>2.2400000000000002</v>
      </c>
      <c r="J4287" s="95">
        <v>8.4499999999999993</v>
      </c>
      <c r="K4287" s="95">
        <v>9.56</v>
      </c>
      <c r="L4287" s="95">
        <v>1.1200000000000001</v>
      </c>
      <c r="M4287" s="95">
        <v>1.01</v>
      </c>
      <c r="N4287" s="95">
        <v>0.81</v>
      </c>
      <c r="O4287" s="95">
        <v>3.41</v>
      </c>
      <c r="P4287" s="95">
        <v>-2.4700000000000002</v>
      </c>
      <c r="Q4287" s="95">
        <v>2.46</v>
      </c>
      <c r="R4287" s="95">
        <v>21.22</v>
      </c>
      <c r="S4287" s="95">
        <v>3.08</v>
      </c>
      <c r="T4287" s="95">
        <v>18.61</v>
      </c>
      <c r="U4287" s="95">
        <v>0.15</v>
      </c>
      <c r="V4287" s="95">
        <v>0.62</v>
      </c>
      <c r="W4287" s="95">
        <v>1.38</v>
      </c>
      <c r="X4287" s="95">
        <v>9.15</v>
      </c>
      <c r="Y4287" s="95">
        <v>49.94</v>
      </c>
      <c r="Z4287" s="74" t="s">
        <v>1111</v>
      </c>
      <c r="AA4287" s="95">
        <v>1.49</v>
      </c>
      <c r="AB4287" s="95">
        <v>0.32</v>
      </c>
      <c r="AC4287" s="74" t="s">
        <v>1111</v>
      </c>
      <c r="AD4287" s="95">
        <v>404458188</v>
      </c>
    </row>
    <row r="4288" spans="1:30" x14ac:dyDescent="0.2">
      <c r="A4288" s="74" t="s">
        <v>5395</v>
      </c>
      <c r="B4288" s="95">
        <v>25.94</v>
      </c>
      <c r="C4288" s="95">
        <v>6.32</v>
      </c>
      <c r="D4288" s="95">
        <v>82.1</v>
      </c>
      <c r="E4288" s="95">
        <v>17.43</v>
      </c>
      <c r="F4288" s="95">
        <v>2.5299999999999998</v>
      </c>
      <c r="G4288" s="95">
        <v>30.58</v>
      </c>
      <c r="H4288" s="95">
        <v>9.5500000000000007</v>
      </c>
      <c r="I4288" s="95">
        <v>2.2400000000000002</v>
      </c>
      <c r="J4288" s="95">
        <v>19.27</v>
      </c>
      <c r="K4288" s="95">
        <v>9.56</v>
      </c>
      <c r="L4288" s="95">
        <v>1.1200000000000001</v>
      </c>
      <c r="M4288" s="95">
        <v>1.01</v>
      </c>
      <c r="N4288" s="95">
        <v>1.84</v>
      </c>
      <c r="O4288" s="95">
        <v>7.77</v>
      </c>
      <c r="P4288" s="95">
        <v>-5.63</v>
      </c>
      <c r="Q4288" s="95">
        <v>2.46</v>
      </c>
      <c r="R4288" s="95">
        <v>21.22</v>
      </c>
      <c r="S4288" s="95">
        <v>3.08</v>
      </c>
      <c r="T4288" s="95">
        <v>18.61</v>
      </c>
      <c r="U4288" s="95">
        <v>0.15</v>
      </c>
      <c r="V4288" s="95">
        <v>0.62</v>
      </c>
      <c r="W4288" s="95">
        <v>1.38</v>
      </c>
      <c r="X4288" s="95">
        <v>9.15</v>
      </c>
      <c r="Y4288" s="95">
        <v>49.94</v>
      </c>
      <c r="Z4288" s="74" t="s">
        <v>1111</v>
      </c>
      <c r="AA4288" s="95">
        <v>1.49</v>
      </c>
      <c r="AB4288" s="95">
        <v>0.32</v>
      </c>
      <c r="AC4288" s="74" t="s">
        <v>1111</v>
      </c>
      <c r="AD4288" s="95">
        <v>404458188</v>
      </c>
    </row>
    <row r="4289" spans="1:30" x14ac:dyDescent="0.2">
      <c r="A4289" s="74" t="s">
        <v>5396</v>
      </c>
      <c r="B4289" s="95">
        <v>121.29</v>
      </c>
      <c r="C4289" s="95"/>
      <c r="D4289" s="95">
        <v>-14.17</v>
      </c>
      <c r="E4289" s="95">
        <v>106.71</v>
      </c>
      <c r="F4289" s="95">
        <v>3.73</v>
      </c>
      <c r="G4289" s="95">
        <v>72.45</v>
      </c>
      <c r="H4289" s="95">
        <v>-46.37</v>
      </c>
      <c r="I4289" s="95">
        <v>-53.14</v>
      </c>
      <c r="J4289" s="95">
        <v>-16.239999999999998</v>
      </c>
      <c r="K4289" s="95">
        <v>-17.52</v>
      </c>
      <c r="L4289" s="95">
        <v>-1.27</v>
      </c>
      <c r="M4289" s="95">
        <v>8.36</v>
      </c>
      <c r="N4289" s="95">
        <v>7.53</v>
      </c>
      <c r="O4289" s="95">
        <v>15.89</v>
      </c>
      <c r="P4289" s="95">
        <v>-8</v>
      </c>
      <c r="Q4289" s="95">
        <v>1.78</v>
      </c>
      <c r="R4289" s="95">
        <v>-752.82</v>
      </c>
      <c r="S4289" s="95">
        <v>-26.29</v>
      </c>
      <c r="T4289" s="95">
        <v>-36.049999999999997</v>
      </c>
      <c r="U4289" s="95">
        <v>0.03</v>
      </c>
      <c r="V4289" s="95">
        <v>0.97</v>
      </c>
      <c r="W4289" s="95">
        <v>0.49</v>
      </c>
      <c r="X4289" s="95">
        <v>27.24</v>
      </c>
      <c r="Y4289" s="95"/>
      <c r="Z4289" s="74" t="s">
        <v>1111</v>
      </c>
      <c r="AA4289" s="95">
        <v>1.1200000000000001</v>
      </c>
      <c r="AB4289" s="95">
        <v>-8.43</v>
      </c>
      <c r="AC4289" s="74" t="s">
        <v>1111</v>
      </c>
      <c r="AD4289" s="95">
        <v>18962367424</v>
      </c>
    </row>
    <row r="4290" spans="1:30" x14ac:dyDescent="0.2">
      <c r="A4290" s="74" t="s">
        <v>5397</v>
      </c>
      <c r="B4290" s="95">
        <v>34.56</v>
      </c>
      <c r="C4290" s="95"/>
      <c r="D4290" s="95">
        <v>3.69</v>
      </c>
      <c r="E4290" s="95"/>
      <c r="F4290" s="95">
        <v>0.28000000000000003</v>
      </c>
      <c r="G4290" s="95">
        <v>35.49</v>
      </c>
      <c r="H4290" s="95">
        <v>17.88</v>
      </c>
      <c r="I4290" s="95">
        <v>14.1</v>
      </c>
      <c r="J4290" s="95">
        <v>2.91</v>
      </c>
      <c r="K4290" s="95">
        <v>6.03</v>
      </c>
      <c r="L4290" s="95">
        <v>3.12</v>
      </c>
      <c r="M4290" s="95"/>
      <c r="N4290" s="95">
        <v>0.52</v>
      </c>
      <c r="O4290" s="95">
        <v>1.5</v>
      </c>
      <c r="P4290" s="95">
        <v>-0.47</v>
      </c>
      <c r="Q4290" s="95">
        <v>1.88</v>
      </c>
      <c r="R4290" s="95"/>
      <c r="S4290" s="95">
        <v>7.67</v>
      </c>
      <c r="T4290" s="95">
        <v>18.29</v>
      </c>
      <c r="U4290" s="95">
        <v>0</v>
      </c>
      <c r="V4290" s="95">
        <v>0.77</v>
      </c>
      <c r="W4290" s="95">
        <v>0.54</v>
      </c>
      <c r="X4290" s="95">
        <v>6.31</v>
      </c>
      <c r="Y4290" s="95">
        <v>-11.73</v>
      </c>
      <c r="Z4290" s="74" t="s">
        <v>1111</v>
      </c>
      <c r="AA4290" s="95">
        <v>0</v>
      </c>
      <c r="AB4290" s="95">
        <v>9.5500000000000007</v>
      </c>
      <c r="AC4290" s="74" t="s">
        <v>1111</v>
      </c>
      <c r="AD4290" s="95">
        <v>744734016</v>
      </c>
    </row>
    <row r="4291" spans="1:30" x14ac:dyDescent="0.2">
      <c r="A4291" s="74" t="s">
        <v>5398</v>
      </c>
      <c r="B4291" s="95">
        <v>12.24</v>
      </c>
      <c r="C4291" s="95"/>
      <c r="D4291" s="95">
        <v>-9.7200000000000006</v>
      </c>
      <c r="E4291" s="95">
        <v>1.36</v>
      </c>
      <c r="F4291" s="95">
        <v>1.1399999999999999</v>
      </c>
      <c r="G4291" s="95">
        <v>62.46</v>
      </c>
      <c r="H4291" s="95">
        <v>-25.51</v>
      </c>
      <c r="I4291" s="95">
        <v>-25.18</v>
      </c>
      <c r="J4291" s="95">
        <v>-9.59</v>
      </c>
      <c r="K4291" s="95">
        <v>-7.39</v>
      </c>
      <c r="L4291" s="95">
        <v>2.2000000000000002</v>
      </c>
      <c r="M4291" s="95">
        <v>-0.31</v>
      </c>
      <c r="N4291" s="95">
        <v>2.4500000000000002</v>
      </c>
      <c r="O4291" s="95">
        <v>2.8</v>
      </c>
      <c r="P4291" s="95">
        <v>-2.44</v>
      </c>
      <c r="Q4291" s="95">
        <v>4.34</v>
      </c>
      <c r="R4291" s="95">
        <v>-14.04</v>
      </c>
      <c r="S4291" s="95">
        <v>-11.77</v>
      </c>
      <c r="T4291" s="95">
        <v>-14.41</v>
      </c>
      <c r="U4291" s="95">
        <v>0.84</v>
      </c>
      <c r="V4291" s="95">
        <v>0.16</v>
      </c>
      <c r="W4291" s="95">
        <v>0.47</v>
      </c>
      <c r="X4291" s="95">
        <v>2.99</v>
      </c>
      <c r="Y4291" s="95"/>
      <c r="Z4291" s="74" t="s">
        <v>1111</v>
      </c>
      <c r="AA4291" s="95">
        <v>8.9700000000000006</v>
      </c>
      <c r="AB4291" s="95">
        <v>-1.26</v>
      </c>
      <c r="AC4291" s="74" t="s">
        <v>1111</v>
      </c>
      <c r="AD4291" s="95">
        <v>446047632</v>
      </c>
    </row>
    <row r="4292" spans="1:30" x14ac:dyDescent="0.2">
      <c r="A4292" s="74" t="s">
        <v>5399</v>
      </c>
      <c r="B4292" s="95">
        <v>31.29</v>
      </c>
      <c r="C4292" s="95">
        <v>2.37</v>
      </c>
      <c r="D4292" s="95">
        <v>45.26</v>
      </c>
      <c r="E4292" s="95">
        <v>4.5</v>
      </c>
      <c r="F4292" s="95">
        <v>2.4700000000000002</v>
      </c>
      <c r="G4292" s="95">
        <v>40.71</v>
      </c>
      <c r="H4292" s="95">
        <v>11.31</v>
      </c>
      <c r="I4292" s="95">
        <v>8.9499999999999993</v>
      </c>
      <c r="J4292" s="95">
        <v>35.83</v>
      </c>
      <c r="K4292" s="95">
        <v>33.81</v>
      </c>
      <c r="L4292" s="95">
        <v>-2.02</v>
      </c>
      <c r="M4292" s="95">
        <v>-0.25</v>
      </c>
      <c r="N4292" s="95">
        <v>4.05</v>
      </c>
      <c r="O4292" s="95">
        <v>15.89</v>
      </c>
      <c r="P4292" s="95">
        <v>-3.96</v>
      </c>
      <c r="Q4292" s="95">
        <v>1.7</v>
      </c>
      <c r="R4292" s="95">
        <v>9.94</v>
      </c>
      <c r="S4292" s="95">
        <v>5.46</v>
      </c>
      <c r="T4292" s="95">
        <v>8.93</v>
      </c>
      <c r="U4292" s="95">
        <v>0.55000000000000004</v>
      </c>
      <c r="V4292" s="95">
        <v>0.45</v>
      </c>
      <c r="W4292" s="95">
        <v>0.61</v>
      </c>
      <c r="X4292" s="95">
        <v>15.58</v>
      </c>
      <c r="Y4292" s="95">
        <v>11.03</v>
      </c>
      <c r="Z4292" s="74" t="s">
        <v>1111</v>
      </c>
      <c r="AA4292" s="95">
        <v>6.95</v>
      </c>
      <c r="AB4292" s="95">
        <v>0.69</v>
      </c>
      <c r="AC4292" s="74" t="s">
        <v>1111</v>
      </c>
      <c r="AD4292" s="95">
        <v>1715036190</v>
      </c>
    </row>
    <row r="4293" spans="1:30" x14ac:dyDescent="0.2">
      <c r="A4293" s="74" t="s">
        <v>5400</v>
      </c>
      <c r="B4293" s="95">
        <v>8.8000000000000007</v>
      </c>
      <c r="C4293" s="95"/>
      <c r="D4293" s="95">
        <v>40.950000000000003</v>
      </c>
      <c r="E4293" s="95">
        <v>88.55</v>
      </c>
      <c r="F4293" s="95">
        <v>1.1000000000000001</v>
      </c>
      <c r="G4293" s="95"/>
      <c r="H4293" s="95"/>
      <c r="I4293" s="95"/>
      <c r="J4293" s="95">
        <v>40.950000000000003</v>
      </c>
      <c r="K4293" s="95">
        <v>44</v>
      </c>
      <c r="L4293" s="95">
        <v>3.05</v>
      </c>
      <c r="M4293" s="95">
        <v>6.6</v>
      </c>
      <c r="N4293" s="95"/>
      <c r="O4293" s="95">
        <v>-97.52</v>
      </c>
      <c r="P4293" s="95">
        <v>-1.1000000000000001</v>
      </c>
      <c r="Q4293" s="95">
        <v>0.11</v>
      </c>
      <c r="R4293" s="95">
        <v>216.24</v>
      </c>
      <c r="S4293" s="95">
        <v>2.68</v>
      </c>
      <c r="T4293" s="95">
        <v>28.25</v>
      </c>
      <c r="U4293" s="95">
        <v>0.01</v>
      </c>
      <c r="V4293" s="95">
        <v>0.13</v>
      </c>
      <c r="W4293" s="95">
        <v>0</v>
      </c>
      <c r="X4293" s="95"/>
      <c r="Y4293" s="95"/>
      <c r="Z4293" s="74" t="s">
        <v>1111</v>
      </c>
      <c r="AA4293" s="95">
        <v>0.1</v>
      </c>
      <c r="AB4293" s="95">
        <v>0.21</v>
      </c>
      <c r="AC4293" s="74" t="s">
        <v>1111</v>
      </c>
      <c r="AD4293" s="95">
        <v>442750000</v>
      </c>
    </row>
    <row r="4294" spans="1:30" x14ac:dyDescent="0.2">
      <c r="A4294" s="74" t="s">
        <v>5401</v>
      </c>
      <c r="B4294" s="95">
        <v>9.06</v>
      </c>
      <c r="C4294" s="95"/>
      <c r="D4294" s="95">
        <v>42.16</v>
      </c>
      <c r="E4294" s="95">
        <v>91.17</v>
      </c>
      <c r="F4294" s="95">
        <v>1.1299999999999999</v>
      </c>
      <c r="G4294" s="95"/>
      <c r="H4294" s="95"/>
      <c r="I4294" s="95"/>
      <c r="J4294" s="95">
        <v>42.16</v>
      </c>
      <c r="K4294" s="95">
        <v>44</v>
      </c>
      <c r="L4294" s="95">
        <v>3.05</v>
      </c>
      <c r="M4294" s="95">
        <v>6.6</v>
      </c>
      <c r="N4294" s="95"/>
      <c r="O4294" s="95">
        <v>-100.4</v>
      </c>
      <c r="P4294" s="95">
        <v>-1.1299999999999999</v>
      </c>
      <c r="Q4294" s="95">
        <v>0.11</v>
      </c>
      <c r="R4294" s="95">
        <v>216.24</v>
      </c>
      <c r="S4294" s="95">
        <v>2.68</v>
      </c>
      <c r="T4294" s="95">
        <v>28.25</v>
      </c>
      <c r="U4294" s="95">
        <v>0.01</v>
      </c>
      <c r="V4294" s="95">
        <v>0.13</v>
      </c>
      <c r="W4294" s="95">
        <v>0</v>
      </c>
      <c r="X4294" s="95"/>
      <c r="Y4294" s="95"/>
      <c r="Z4294" s="74" t="s">
        <v>1111</v>
      </c>
      <c r="AA4294" s="95">
        <v>0.1</v>
      </c>
      <c r="AB4294" s="95">
        <v>0.21</v>
      </c>
      <c r="AC4294" s="74" t="s">
        <v>1111</v>
      </c>
      <c r="AD4294" s="95">
        <v>442750000</v>
      </c>
    </row>
    <row r="4295" spans="1:30" x14ac:dyDescent="0.2">
      <c r="A4295" s="74" t="s">
        <v>5402</v>
      </c>
      <c r="B4295" s="95">
        <v>1.2</v>
      </c>
      <c r="C4295" s="95"/>
      <c r="D4295" s="95">
        <v>5.58</v>
      </c>
      <c r="E4295" s="95">
        <v>12.08</v>
      </c>
      <c r="F4295" s="95">
        <v>0.15</v>
      </c>
      <c r="G4295" s="95"/>
      <c r="H4295" s="95"/>
      <c r="I4295" s="95"/>
      <c r="J4295" s="95">
        <v>5.58</v>
      </c>
      <c r="K4295" s="95">
        <v>44</v>
      </c>
      <c r="L4295" s="95">
        <v>3.05</v>
      </c>
      <c r="M4295" s="95">
        <v>6.6</v>
      </c>
      <c r="N4295" s="95"/>
      <c r="O4295" s="95">
        <v>-13.3</v>
      </c>
      <c r="P4295" s="95">
        <v>-0.15</v>
      </c>
      <c r="Q4295" s="95">
        <v>0.11</v>
      </c>
      <c r="R4295" s="95">
        <v>216.24</v>
      </c>
      <c r="S4295" s="95">
        <v>2.68</v>
      </c>
      <c r="T4295" s="95">
        <v>28.25</v>
      </c>
      <c r="U4295" s="95">
        <v>0.01</v>
      </c>
      <c r="V4295" s="95">
        <v>0.13</v>
      </c>
      <c r="W4295" s="95">
        <v>0</v>
      </c>
      <c r="X4295" s="95"/>
      <c r="Y4295" s="95"/>
      <c r="Z4295" s="74" t="s">
        <v>1111</v>
      </c>
      <c r="AA4295" s="95">
        <v>0.1</v>
      </c>
      <c r="AB4295" s="95">
        <v>0.21</v>
      </c>
      <c r="AC4295" s="74" t="s">
        <v>1111</v>
      </c>
      <c r="AD4295" s="95">
        <v>442750000</v>
      </c>
    </row>
    <row r="4296" spans="1:30" x14ac:dyDescent="0.2">
      <c r="A4296" s="74" t="s">
        <v>5403</v>
      </c>
      <c r="B4296" s="95">
        <v>9.5399999999999991</v>
      </c>
      <c r="C4296" s="95">
        <v>5.24</v>
      </c>
      <c r="D4296" s="95">
        <v>-3.57</v>
      </c>
      <c r="E4296" s="95">
        <v>0.97</v>
      </c>
      <c r="F4296" s="95">
        <v>0.69</v>
      </c>
      <c r="G4296" s="95">
        <v>79.62</v>
      </c>
      <c r="H4296" s="95">
        <v>-21.32</v>
      </c>
      <c r="I4296" s="95">
        <v>-35.92</v>
      </c>
      <c r="J4296" s="95">
        <v>-6.01</v>
      </c>
      <c r="K4296" s="95">
        <v>-3.83</v>
      </c>
      <c r="L4296" s="95">
        <v>2.1800000000000002</v>
      </c>
      <c r="M4296" s="95">
        <v>-0.35</v>
      </c>
      <c r="N4296" s="95">
        <v>1.28</v>
      </c>
      <c r="O4296" s="95">
        <v>3.94</v>
      </c>
      <c r="P4296" s="95">
        <v>-1.1200000000000001</v>
      </c>
      <c r="Q4296" s="95">
        <v>1.82</v>
      </c>
      <c r="R4296" s="95">
        <v>-27.2</v>
      </c>
      <c r="S4296" s="95">
        <v>-19.32</v>
      </c>
      <c r="T4296" s="95">
        <v>-27.2</v>
      </c>
      <c r="U4296" s="95">
        <v>0.71</v>
      </c>
      <c r="V4296" s="95">
        <v>0.28999999999999998</v>
      </c>
      <c r="W4296" s="95">
        <v>0.54</v>
      </c>
      <c r="X4296" s="95">
        <v>-4.8099999999999996</v>
      </c>
      <c r="Y4296" s="95"/>
      <c r="Z4296" s="74" t="s">
        <v>1111</v>
      </c>
      <c r="AA4296" s="95">
        <v>9.84</v>
      </c>
      <c r="AB4296" s="95">
        <v>-2.68</v>
      </c>
      <c r="AC4296" s="74" t="s">
        <v>1111</v>
      </c>
      <c r="AD4296" s="95">
        <v>185852556</v>
      </c>
    </row>
    <row r="4297" spans="1:30" x14ac:dyDescent="0.2">
      <c r="A4297" s="74" t="s">
        <v>5404</v>
      </c>
      <c r="B4297" s="95">
        <v>193.56</v>
      </c>
      <c r="C4297" s="95"/>
      <c r="D4297" s="95">
        <v>-137.75</v>
      </c>
      <c r="E4297" s="95">
        <v>11.4</v>
      </c>
      <c r="F4297" s="95">
        <v>4.1100000000000003</v>
      </c>
      <c r="G4297" s="95">
        <v>26.39</v>
      </c>
      <c r="H4297" s="95">
        <v>-0.98</v>
      </c>
      <c r="I4297" s="95">
        <v>-2.62</v>
      </c>
      <c r="J4297" s="95">
        <v>-368.13</v>
      </c>
      <c r="K4297" s="95">
        <v>-345.96</v>
      </c>
      <c r="L4297" s="95">
        <v>22.17</v>
      </c>
      <c r="M4297" s="95">
        <v>-0.69</v>
      </c>
      <c r="N4297" s="95">
        <v>3.61</v>
      </c>
      <c r="O4297" s="95">
        <v>39.35</v>
      </c>
      <c r="P4297" s="95">
        <v>-8.25</v>
      </c>
      <c r="Q4297" s="95">
        <v>1.26</v>
      </c>
      <c r="R4297" s="95">
        <v>-8.2799999999999994</v>
      </c>
      <c r="S4297" s="95">
        <v>-2.99</v>
      </c>
      <c r="T4297" s="95">
        <v>-2.77</v>
      </c>
      <c r="U4297" s="95">
        <v>0.36</v>
      </c>
      <c r="V4297" s="95">
        <v>0.64</v>
      </c>
      <c r="W4297" s="95">
        <v>1.1399999999999999</v>
      </c>
      <c r="X4297" s="95"/>
      <c r="Y4297" s="95"/>
      <c r="Z4297" s="74" t="s">
        <v>1111</v>
      </c>
      <c r="AA4297" s="95">
        <v>16.98</v>
      </c>
      <c r="AB4297" s="95">
        <v>-1.41</v>
      </c>
      <c r="AC4297" s="74" t="s">
        <v>1111</v>
      </c>
      <c r="AD4297" s="95">
        <v>37077269664</v>
      </c>
    </row>
    <row r="4298" spans="1:30" x14ac:dyDescent="0.2">
      <c r="A4298" s="74" t="s">
        <v>5405</v>
      </c>
      <c r="B4298" s="95">
        <v>0.97</v>
      </c>
      <c r="C4298" s="95"/>
      <c r="D4298" s="95">
        <v>-1</v>
      </c>
      <c r="E4298" s="95">
        <v>2</v>
      </c>
      <c r="F4298" s="95">
        <v>1.08</v>
      </c>
      <c r="G4298" s="95"/>
      <c r="H4298" s="95"/>
      <c r="I4298" s="95"/>
      <c r="J4298" s="95">
        <v>-0.94</v>
      </c>
      <c r="K4298" s="95">
        <v>-0.15</v>
      </c>
      <c r="L4298" s="95">
        <v>0.79</v>
      </c>
      <c r="M4298" s="95">
        <v>-1.68</v>
      </c>
      <c r="N4298" s="95"/>
      <c r="O4298" s="95">
        <v>1.92</v>
      </c>
      <c r="P4298" s="95">
        <v>-20.38</v>
      </c>
      <c r="Q4298" s="95">
        <v>2.44</v>
      </c>
      <c r="R4298" s="95">
        <v>-199.68</v>
      </c>
      <c r="S4298" s="95">
        <v>-107.36</v>
      </c>
      <c r="T4298" s="95">
        <v>-212.33</v>
      </c>
      <c r="U4298" s="95">
        <v>0.54</v>
      </c>
      <c r="V4298" s="95">
        <v>0.46</v>
      </c>
      <c r="W4298" s="95">
        <v>0</v>
      </c>
      <c r="X4298" s="95"/>
      <c r="Y4298" s="95"/>
      <c r="Z4298" s="74" t="s">
        <v>1111</v>
      </c>
      <c r="AA4298" s="95">
        <v>0.48</v>
      </c>
      <c r="AB4298" s="95">
        <v>-0.97</v>
      </c>
      <c r="AC4298" s="74" t="s">
        <v>1111</v>
      </c>
      <c r="AD4298" s="95">
        <v>159037611</v>
      </c>
    </row>
    <row r="4299" spans="1:30" x14ac:dyDescent="0.2">
      <c r="A4299" s="74" t="s">
        <v>5406</v>
      </c>
      <c r="B4299" s="95">
        <v>44.7</v>
      </c>
      <c r="C4299" s="95">
        <v>0.09</v>
      </c>
      <c r="D4299" s="95">
        <v>-6.55</v>
      </c>
      <c r="E4299" s="95">
        <v>11.07</v>
      </c>
      <c r="F4299" s="95">
        <v>0.61</v>
      </c>
      <c r="G4299" s="95">
        <v>-4.1100000000000003</v>
      </c>
      <c r="H4299" s="95">
        <v>-10.62</v>
      </c>
      <c r="I4299" s="95">
        <v>-19.059999999999999</v>
      </c>
      <c r="J4299" s="95">
        <v>-11.76</v>
      </c>
      <c r="K4299" s="95">
        <v>-19.13</v>
      </c>
      <c r="L4299" s="95">
        <v>-7.36</v>
      </c>
      <c r="M4299" s="95">
        <v>6.93</v>
      </c>
      <c r="N4299" s="95">
        <v>1.25</v>
      </c>
      <c r="O4299" s="95">
        <v>2.39</v>
      </c>
      <c r="P4299" s="95">
        <v>-1.2</v>
      </c>
      <c r="Q4299" s="95">
        <v>2.06</v>
      </c>
      <c r="R4299" s="95">
        <v>-168.84</v>
      </c>
      <c r="S4299" s="95">
        <v>-9.25</v>
      </c>
      <c r="T4299" s="95">
        <v>-10.81</v>
      </c>
      <c r="U4299" s="95">
        <v>0.05</v>
      </c>
      <c r="V4299" s="95">
        <v>0.95</v>
      </c>
      <c r="W4299" s="95">
        <v>0.49</v>
      </c>
      <c r="X4299" s="95">
        <v>-12.51</v>
      </c>
      <c r="Y4299" s="95"/>
      <c r="Z4299" s="74" t="s">
        <v>1111</v>
      </c>
      <c r="AA4299" s="95">
        <v>4.04</v>
      </c>
      <c r="AB4299" s="95">
        <v>-6.82</v>
      </c>
      <c r="AC4299" s="74" t="s">
        <v>1111</v>
      </c>
      <c r="AD4299" s="95">
        <v>4695614310</v>
      </c>
    </row>
    <row r="4300" spans="1:30" x14ac:dyDescent="0.2">
      <c r="A4300" s="74" t="s">
        <v>5407</v>
      </c>
      <c r="B4300" s="95">
        <v>2.57</v>
      </c>
      <c r="C4300" s="95"/>
      <c r="D4300" s="95">
        <v>-1.45</v>
      </c>
      <c r="E4300" s="95">
        <v>0.5</v>
      </c>
      <c r="F4300" s="95">
        <v>0.45</v>
      </c>
      <c r="G4300" s="95"/>
      <c r="H4300" s="95"/>
      <c r="I4300" s="95"/>
      <c r="J4300" s="95">
        <v>-1.47</v>
      </c>
      <c r="K4300" s="95">
        <v>0.66</v>
      </c>
      <c r="L4300" s="95">
        <v>2.13</v>
      </c>
      <c r="M4300" s="95">
        <v>-0.73</v>
      </c>
      <c r="N4300" s="95"/>
      <c r="O4300" s="95">
        <v>0.71</v>
      </c>
      <c r="P4300" s="95">
        <v>-1.46</v>
      </c>
      <c r="Q4300" s="95">
        <v>10.37</v>
      </c>
      <c r="R4300" s="95">
        <v>-34.619999999999997</v>
      </c>
      <c r="S4300" s="95">
        <v>-30.68</v>
      </c>
      <c r="T4300" s="95">
        <v>-33</v>
      </c>
      <c r="U4300" s="95">
        <v>0.89</v>
      </c>
      <c r="V4300" s="95">
        <v>0.11</v>
      </c>
      <c r="W4300" s="95">
        <v>0</v>
      </c>
      <c r="X4300" s="95"/>
      <c r="Y4300" s="95"/>
      <c r="Z4300" s="74" t="s">
        <v>1111</v>
      </c>
      <c r="AA4300" s="95">
        <v>5.0999999999999996</v>
      </c>
      <c r="AB4300" s="95">
        <v>-1.77</v>
      </c>
      <c r="AC4300" s="74" t="s">
        <v>1111</v>
      </c>
      <c r="AD4300" s="95">
        <v>60300167</v>
      </c>
    </row>
    <row r="4301" spans="1:30" x14ac:dyDescent="0.2">
      <c r="A4301" s="74" t="s">
        <v>5408</v>
      </c>
      <c r="B4301" s="95">
        <v>11.67</v>
      </c>
      <c r="C4301" s="95"/>
      <c r="D4301" s="95">
        <v>-4.7699999999999996</v>
      </c>
      <c r="E4301" s="95">
        <v>3.37</v>
      </c>
      <c r="F4301" s="95">
        <v>2.61</v>
      </c>
      <c r="G4301" s="95">
        <v>100</v>
      </c>
      <c r="H4301" s="95">
        <v>-454.11</v>
      </c>
      <c r="I4301" s="95">
        <v>-454.11</v>
      </c>
      <c r="J4301" s="95">
        <v>-4.7699999999999996</v>
      </c>
      <c r="K4301" s="95">
        <v>-3.21</v>
      </c>
      <c r="L4301" s="95">
        <v>1.56</v>
      </c>
      <c r="M4301" s="95">
        <v>-1.1000000000000001</v>
      </c>
      <c r="N4301" s="95">
        <v>21.66</v>
      </c>
      <c r="O4301" s="95">
        <v>3.29</v>
      </c>
      <c r="P4301" s="95">
        <v>-29.19</v>
      </c>
      <c r="Q4301" s="95">
        <v>7.64</v>
      </c>
      <c r="R4301" s="95">
        <v>-70.69</v>
      </c>
      <c r="S4301" s="95">
        <v>-54.67</v>
      </c>
      <c r="T4301" s="95">
        <v>-70.69</v>
      </c>
      <c r="U4301" s="95">
        <v>0.77</v>
      </c>
      <c r="V4301" s="95">
        <v>0.23</v>
      </c>
      <c r="W4301" s="95">
        <v>0.12</v>
      </c>
      <c r="X4301" s="95"/>
      <c r="Y4301" s="95"/>
      <c r="Z4301" s="74" t="s">
        <v>1111</v>
      </c>
      <c r="AA4301" s="95">
        <v>3.46</v>
      </c>
      <c r="AB4301" s="95">
        <v>-2.4500000000000002</v>
      </c>
      <c r="AC4301" s="74" t="s">
        <v>1111</v>
      </c>
      <c r="AD4301" s="95">
        <v>377216412</v>
      </c>
    </row>
    <row r="4302" spans="1:30" x14ac:dyDescent="0.2">
      <c r="A4302" s="74" t="s">
        <v>5409</v>
      </c>
      <c r="B4302" s="95">
        <v>11.8</v>
      </c>
      <c r="C4302" s="95"/>
      <c r="D4302" s="95">
        <v>-85.94</v>
      </c>
      <c r="E4302" s="95">
        <v>7.11</v>
      </c>
      <c r="F4302" s="95">
        <v>6.22</v>
      </c>
      <c r="G4302" s="95">
        <v>34.340000000000003</v>
      </c>
      <c r="H4302" s="95">
        <v>-8.59</v>
      </c>
      <c r="I4302" s="95">
        <v>-8.5299999999999994</v>
      </c>
      <c r="J4302" s="95">
        <v>-85.35</v>
      </c>
      <c r="K4302" s="95">
        <v>-73.86</v>
      </c>
      <c r="L4302" s="95">
        <v>11.49</v>
      </c>
      <c r="M4302" s="95">
        <v>-0.96</v>
      </c>
      <c r="N4302" s="95">
        <v>7.33</v>
      </c>
      <c r="O4302" s="95">
        <v>7.2</v>
      </c>
      <c r="P4302" s="95">
        <v>-198.89</v>
      </c>
      <c r="Q4302" s="95">
        <v>9.19</v>
      </c>
      <c r="R4302" s="95">
        <v>-8.27</v>
      </c>
      <c r="S4302" s="95">
        <v>-7.23</v>
      </c>
      <c r="T4302" s="95">
        <v>-8.49</v>
      </c>
      <c r="U4302" s="95">
        <v>0.87</v>
      </c>
      <c r="V4302" s="95">
        <v>0.13</v>
      </c>
      <c r="W4302" s="95">
        <v>0.85</v>
      </c>
      <c r="X4302" s="95">
        <v>-10.72</v>
      </c>
      <c r="Y4302" s="95"/>
      <c r="Z4302" s="74" t="s">
        <v>1111</v>
      </c>
      <c r="AA4302" s="95">
        <v>1.66</v>
      </c>
      <c r="AB4302" s="95">
        <v>-0.14000000000000001</v>
      </c>
      <c r="AC4302" s="74" t="s">
        <v>1111</v>
      </c>
      <c r="AD4302" s="95">
        <v>286007220</v>
      </c>
    </row>
    <row r="4303" spans="1:30" x14ac:dyDescent="0.2">
      <c r="A4303" s="74" t="s">
        <v>5410</v>
      </c>
      <c r="B4303" s="95">
        <v>123.17</v>
      </c>
      <c r="C4303" s="95"/>
      <c r="D4303" s="95">
        <v>97.78</v>
      </c>
      <c r="E4303" s="95">
        <v>9.41</v>
      </c>
      <c r="F4303" s="95">
        <v>7.49</v>
      </c>
      <c r="G4303" s="95">
        <v>66.39</v>
      </c>
      <c r="H4303" s="95">
        <v>14.53</v>
      </c>
      <c r="I4303" s="95">
        <v>12.38</v>
      </c>
      <c r="J4303" s="95">
        <v>83.35</v>
      </c>
      <c r="K4303" s="95">
        <v>78.599999999999994</v>
      </c>
      <c r="L4303" s="95">
        <v>-4.74</v>
      </c>
      <c r="M4303" s="95">
        <v>-0.54</v>
      </c>
      <c r="N4303" s="95">
        <v>12.11</v>
      </c>
      <c r="O4303" s="95">
        <v>17.84</v>
      </c>
      <c r="P4303" s="95">
        <v>-17.86</v>
      </c>
      <c r="Q4303" s="95">
        <v>3.62</v>
      </c>
      <c r="R4303" s="95">
        <v>9.6300000000000008</v>
      </c>
      <c r="S4303" s="95">
        <v>7.66</v>
      </c>
      <c r="T4303" s="95">
        <v>9.6300000000000008</v>
      </c>
      <c r="U4303" s="95">
        <v>0.8</v>
      </c>
      <c r="V4303" s="95">
        <v>0.2</v>
      </c>
      <c r="W4303" s="95">
        <v>0.62</v>
      </c>
      <c r="X4303" s="95">
        <v>14.55</v>
      </c>
      <c r="Y4303" s="95">
        <v>57.94</v>
      </c>
      <c r="Z4303" s="74" t="s">
        <v>1111</v>
      </c>
      <c r="AA4303" s="95">
        <v>13.08</v>
      </c>
      <c r="AB4303" s="95">
        <v>1.26</v>
      </c>
      <c r="AC4303" s="74" t="s">
        <v>1111</v>
      </c>
      <c r="AD4303" s="95">
        <v>4429710514</v>
      </c>
    </row>
    <row r="4304" spans="1:30" x14ac:dyDescent="0.2">
      <c r="A4304" s="74" t="s">
        <v>5411</v>
      </c>
      <c r="B4304" s="95">
        <v>64.16</v>
      </c>
      <c r="C4304" s="95"/>
      <c r="D4304" s="95">
        <v>-140.41</v>
      </c>
      <c r="E4304" s="95">
        <v>23.42</v>
      </c>
      <c r="F4304" s="95">
        <v>13.82</v>
      </c>
      <c r="G4304" s="95">
        <v>74.930000000000007</v>
      </c>
      <c r="H4304" s="95">
        <v>-14.06</v>
      </c>
      <c r="I4304" s="95">
        <v>-14.35</v>
      </c>
      <c r="J4304" s="95">
        <v>-143.31</v>
      </c>
      <c r="K4304" s="95">
        <v>-136.07</v>
      </c>
      <c r="L4304" s="95">
        <v>7.24</v>
      </c>
      <c r="M4304" s="95">
        <v>-1.18</v>
      </c>
      <c r="N4304" s="95">
        <v>20.149999999999999</v>
      </c>
      <c r="O4304" s="95">
        <v>26.84</v>
      </c>
      <c r="P4304" s="95">
        <v>-85.36</v>
      </c>
      <c r="Q4304" s="95">
        <v>2.6</v>
      </c>
      <c r="R4304" s="95">
        <v>-16.68</v>
      </c>
      <c r="S4304" s="95">
        <v>-9.85</v>
      </c>
      <c r="T4304" s="95">
        <v>-16.47</v>
      </c>
      <c r="U4304" s="95">
        <v>0.59</v>
      </c>
      <c r="V4304" s="95">
        <v>0.41</v>
      </c>
      <c r="W4304" s="95">
        <v>0.69</v>
      </c>
      <c r="X4304" s="95"/>
      <c r="Y4304" s="95"/>
      <c r="Z4304" s="74" t="s">
        <v>1111</v>
      </c>
      <c r="AA4304" s="95">
        <v>2.74</v>
      </c>
      <c r="AB4304" s="95">
        <v>-0.46</v>
      </c>
      <c r="AC4304" s="74" t="s">
        <v>1111</v>
      </c>
      <c r="AD4304" s="95">
        <v>3465005712</v>
      </c>
    </row>
    <row r="4305" spans="1:30" x14ac:dyDescent="0.2">
      <c r="A4305" s="74" t="s">
        <v>5412</v>
      </c>
      <c r="B4305" s="95">
        <v>24.7</v>
      </c>
      <c r="C4305" s="95">
        <v>3.24</v>
      </c>
      <c r="D4305" s="95">
        <v>12.94</v>
      </c>
      <c r="E4305" s="95">
        <v>1.17</v>
      </c>
      <c r="F4305" s="95">
        <v>0.4</v>
      </c>
      <c r="G4305" s="95">
        <v>15.59</v>
      </c>
      <c r="H4305" s="95">
        <v>1.08</v>
      </c>
      <c r="I4305" s="95">
        <v>0.71</v>
      </c>
      <c r="J4305" s="95">
        <v>8.5399999999999991</v>
      </c>
      <c r="K4305" s="95">
        <v>12.64</v>
      </c>
      <c r="L4305" s="95">
        <v>4.1100000000000003</v>
      </c>
      <c r="M4305" s="95">
        <v>0.56000000000000005</v>
      </c>
      <c r="N4305" s="95">
        <v>0.09</v>
      </c>
      <c r="O4305" s="95">
        <v>2.58</v>
      </c>
      <c r="P4305" s="95">
        <v>-0.73</v>
      </c>
      <c r="Q4305" s="95">
        <v>1.53</v>
      </c>
      <c r="R4305" s="95">
        <v>9.07</v>
      </c>
      <c r="S4305" s="95">
        <v>3.11</v>
      </c>
      <c r="T4305" s="95">
        <v>6.91</v>
      </c>
      <c r="U4305" s="95">
        <v>0.34</v>
      </c>
      <c r="V4305" s="95">
        <v>0.66</v>
      </c>
      <c r="W4305" s="95">
        <v>4.38</v>
      </c>
      <c r="X4305" s="95">
        <v>4.09</v>
      </c>
      <c r="Y4305" s="95">
        <v>3.9</v>
      </c>
      <c r="Z4305" s="74" t="s">
        <v>1111</v>
      </c>
      <c r="AA4305" s="95">
        <v>21.04</v>
      </c>
      <c r="AB4305" s="95">
        <v>1.91</v>
      </c>
      <c r="AC4305" s="74" t="s">
        <v>1111</v>
      </c>
      <c r="AD4305" s="95">
        <v>887826680</v>
      </c>
    </row>
    <row r="4306" spans="1:30" x14ac:dyDescent="0.2">
      <c r="A4306" s="74" t="s">
        <v>5413</v>
      </c>
      <c r="B4306" s="95">
        <v>11.03</v>
      </c>
      <c r="C4306" s="95"/>
      <c r="D4306" s="95">
        <v>6.04</v>
      </c>
      <c r="E4306" s="95">
        <v>1.89</v>
      </c>
      <c r="F4306" s="95">
        <v>0.59</v>
      </c>
      <c r="G4306" s="95">
        <v>32.44</v>
      </c>
      <c r="H4306" s="95">
        <v>6.99</v>
      </c>
      <c r="I4306" s="95">
        <v>5.21</v>
      </c>
      <c r="J4306" s="95">
        <v>4.5</v>
      </c>
      <c r="K4306" s="95">
        <v>5.01</v>
      </c>
      <c r="L4306" s="95">
        <v>0.51</v>
      </c>
      <c r="M4306" s="95">
        <v>0.22</v>
      </c>
      <c r="N4306" s="95">
        <v>0.31</v>
      </c>
      <c r="O4306" s="95">
        <v>4.05</v>
      </c>
      <c r="P4306" s="95">
        <v>-1.31</v>
      </c>
      <c r="Q4306" s="95">
        <v>1.36</v>
      </c>
      <c r="R4306" s="95">
        <v>31.27</v>
      </c>
      <c r="S4306" s="95">
        <v>9.77</v>
      </c>
      <c r="T4306" s="95">
        <v>25.93</v>
      </c>
      <c r="U4306" s="95">
        <v>0.31</v>
      </c>
      <c r="V4306" s="95">
        <v>0.69</v>
      </c>
      <c r="W4306" s="95">
        <v>1.88</v>
      </c>
      <c r="X4306" s="95">
        <v>15.48</v>
      </c>
      <c r="Y4306" s="95">
        <v>26.9</v>
      </c>
      <c r="Z4306" s="74" t="s">
        <v>1111</v>
      </c>
      <c r="AA4306" s="95">
        <v>5.8</v>
      </c>
      <c r="AB4306" s="95">
        <v>1.81</v>
      </c>
      <c r="AC4306" s="74" t="s">
        <v>1111</v>
      </c>
      <c r="AD4306" s="95">
        <v>480486000</v>
      </c>
    </row>
    <row r="4307" spans="1:30" x14ac:dyDescent="0.2">
      <c r="A4307" s="74" t="s">
        <v>5414</v>
      </c>
      <c r="B4307" s="95">
        <v>16.71</v>
      </c>
      <c r="C4307" s="95"/>
      <c r="D4307" s="95">
        <v>5.97</v>
      </c>
      <c r="E4307" s="95">
        <v>6.51</v>
      </c>
      <c r="F4307" s="95">
        <v>1.87</v>
      </c>
      <c r="G4307" s="95">
        <v>18.12</v>
      </c>
      <c r="H4307" s="95">
        <v>1.57</v>
      </c>
      <c r="I4307" s="95">
        <v>39.28</v>
      </c>
      <c r="J4307" s="95">
        <v>149.83000000000001</v>
      </c>
      <c r="K4307" s="95">
        <v>147.87</v>
      </c>
      <c r="L4307" s="95">
        <v>-1.96</v>
      </c>
      <c r="M4307" s="95">
        <v>-0.09</v>
      </c>
      <c r="N4307" s="95">
        <v>2.35</v>
      </c>
      <c r="O4307" s="95">
        <v>4.42</v>
      </c>
      <c r="P4307" s="95">
        <v>-5.95</v>
      </c>
      <c r="Q4307" s="95">
        <v>2.6</v>
      </c>
      <c r="R4307" s="95">
        <v>108.99</v>
      </c>
      <c r="S4307" s="95">
        <v>31.29</v>
      </c>
      <c r="T4307" s="95">
        <v>-3.62</v>
      </c>
      <c r="U4307" s="95">
        <v>0.28999999999999998</v>
      </c>
      <c r="V4307" s="95">
        <v>0.71</v>
      </c>
      <c r="W4307" s="95">
        <v>0.8</v>
      </c>
      <c r="X4307" s="95">
        <v>-6.53</v>
      </c>
      <c r="Y4307" s="95"/>
      <c r="Z4307" s="74" t="s">
        <v>1111</v>
      </c>
      <c r="AA4307" s="95">
        <v>2.57</v>
      </c>
      <c r="AB4307" s="95">
        <v>2.8</v>
      </c>
      <c r="AC4307" s="74" t="s">
        <v>1111</v>
      </c>
      <c r="AD4307" s="95">
        <v>2888902940</v>
      </c>
    </row>
    <row r="4308" spans="1:30" x14ac:dyDescent="0.2">
      <c r="A4308" s="74" t="s">
        <v>5415</v>
      </c>
      <c r="B4308" s="95">
        <v>53.16</v>
      </c>
      <c r="C4308" s="95"/>
      <c r="D4308" s="95">
        <v>17.79</v>
      </c>
      <c r="E4308" s="95">
        <v>3.32</v>
      </c>
      <c r="F4308" s="95">
        <v>1</v>
      </c>
      <c r="G4308" s="95">
        <v>31.61</v>
      </c>
      <c r="H4308" s="95">
        <v>7</v>
      </c>
      <c r="I4308" s="95">
        <v>8.9700000000000006</v>
      </c>
      <c r="J4308" s="95">
        <v>22.82</v>
      </c>
      <c r="K4308" s="95">
        <v>24.41</v>
      </c>
      <c r="L4308" s="95">
        <v>1.6</v>
      </c>
      <c r="M4308" s="95">
        <v>0.23</v>
      </c>
      <c r="N4308" s="95">
        <v>1.6</v>
      </c>
      <c r="O4308" s="95">
        <v>12.46</v>
      </c>
      <c r="P4308" s="95">
        <v>-1.6</v>
      </c>
      <c r="Q4308" s="95">
        <v>1.27</v>
      </c>
      <c r="R4308" s="95">
        <v>18.63</v>
      </c>
      <c r="S4308" s="95">
        <v>5.63</v>
      </c>
      <c r="T4308" s="95">
        <v>9.74</v>
      </c>
      <c r="U4308" s="95">
        <v>0.3</v>
      </c>
      <c r="V4308" s="95">
        <v>0.7</v>
      </c>
      <c r="W4308" s="95">
        <v>0.63</v>
      </c>
      <c r="X4308" s="95">
        <v>0.01</v>
      </c>
      <c r="Y4308" s="95"/>
      <c r="Z4308" s="74" t="s">
        <v>1111</v>
      </c>
      <c r="AA4308" s="95">
        <v>16.03</v>
      </c>
      <c r="AB4308" s="95">
        <v>2.99</v>
      </c>
      <c r="AC4308" s="74" t="s">
        <v>1111</v>
      </c>
      <c r="AD4308" s="95">
        <v>2414176344</v>
      </c>
    </row>
    <row r="4309" spans="1:30" x14ac:dyDescent="0.2">
      <c r="A4309" s="74" t="s">
        <v>5416</v>
      </c>
      <c r="B4309" s="95">
        <v>117.3</v>
      </c>
      <c r="C4309" s="95"/>
      <c r="D4309" s="95">
        <v>100.45</v>
      </c>
      <c r="E4309" s="95">
        <v>18.23</v>
      </c>
      <c r="F4309" s="95">
        <v>3.88</v>
      </c>
      <c r="G4309" s="95">
        <v>24.14</v>
      </c>
      <c r="H4309" s="95">
        <v>3.39</v>
      </c>
      <c r="I4309" s="95">
        <v>3.21</v>
      </c>
      <c r="J4309" s="95">
        <v>94.92</v>
      </c>
      <c r="K4309" s="95">
        <v>99.77</v>
      </c>
      <c r="L4309" s="95">
        <v>4.8499999999999996</v>
      </c>
      <c r="M4309" s="95">
        <v>0.93</v>
      </c>
      <c r="N4309" s="95">
        <v>3.22</v>
      </c>
      <c r="O4309" s="95">
        <v>10.76</v>
      </c>
      <c r="P4309" s="95">
        <v>-16.12</v>
      </c>
      <c r="Q4309" s="95">
        <v>1.9</v>
      </c>
      <c r="R4309" s="95">
        <v>18.149999999999999</v>
      </c>
      <c r="S4309" s="95">
        <v>3.86</v>
      </c>
      <c r="T4309" s="95">
        <v>4.78</v>
      </c>
      <c r="U4309" s="95">
        <v>0.21</v>
      </c>
      <c r="V4309" s="95">
        <v>0.79</v>
      </c>
      <c r="W4309" s="95">
        <v>1.2</v>
      </c>
      <c r="X4309" s="95">
        <v>49.61</v>
      </c>
      <c r="Y4309" s="95"/>
      <c r="Z4309" s="74" t="s">
        <v>1111</v>
      </c>
      <c r="AA4309" s="95">
        <v>6.42</v>
      </c>
      <c r="AB4309" s="95">
        <v>1.1599999999999999</v>
      </c>
      <c r="AC4309" s="74" t="s">
        <v>1111</v>
      </c>
      <c r="AD4309" s="95">
        <v>53950794176</v>
      </c>
    </row>
    <row r="4310" spans="1:30" x14ac:dyDescent="0.2">
      <c r="A4310" s="74" t="s">
        <v>5417</v>
      </c>
      <c r="B4310" s="95">
        <v>6.24</v>
      </c>
      <c r="C4310" s="95"/>
      <c r="D4310" s="95">
        <v>-0.12</v>
      </c>
      <c r="E4310" s="95">
        <v>0.39</v>
      </c>
      <c r="F4310" s="95">
        <v>0.02</v>
      </c>
      <c r="G4310" s="95">
        <v>100</v>
      </c>
      <c r="H4310" s="95">
        <v>-52.84</v>
      </c>
      <c r="I4310" s="95">
        <v>-99.56</v>
      </c>
      <c r="J4310" s="95">
        <v>-0.22</v>
      </c>
      <c r="K4310" s="95">
        <v>-9.42</v>
      </c>
      <c r="L4310" s="95">
        <v>-9.1999999999999993</v>
      </c>
      <c r="M4310" s="95">
        <v>16.510000000000002</v>
      </c>
      <c r="N4310" s="95">
        <v>0.12</v>
      </c>
      <c r="O4310" s="95">
        <v>-0.03</v>
      </c>
      <c r="P4310" s="95">
        <v>-0.02</v>
      </c>
      <c r="Q4310" s="95">
        <v>0.14000000000000001</v>
      </c>
      <c r="R4310" s="95">
        <v>-338.12</v>
      </c>
      <c r="S4310" s="95">
        <v>-15.8</v>
      </c>
      <c r="T4310" s="95">
        <v>-10.55</v>
      </c>
      <c r="U4310" s="95">
        <v>0.05</v>
      </c>
      <c r="V4310" s="95">
        <v>0.95</v>
      </c>
      <c r="W4310" s="95">
        <v>0.16</v>
      </c>
      <c r="X4310" s="95">
        <v>0.35</v>
      </c>
      <c r="Y4310" s="95"/>
      <c r="Z4310" s="74" t="s">
        <v>1111</v>
      </c>
      <c r="AA4310" s="95">
        <v>15.97</v>
      </c>
      <c r="AB4310" s="95">
        <v>-53.99</v>
      </c>
      <c r="AC4310" s="74" t="s">
        <v>1111</v>
      </c>
      <c r="AD4310" s="95">
        <v>10335312</v>
      </c>
    </row>
    <row r="4311" spans="1:30" x14ac:dyDescent="0.2">
      <c r="A4311" s="74" t="s">
        <v>5418</v>
      </c>
      <c r="B4311" s="95">
        <v>53.29</v>
      </c>
      <c r="C4311" s="95">
        <v>2.41</v>
      </c>
      <c r="D4311" s="95">
        <v>67.209999999999994</v>
      </c>
      <c r="E4311" s="95">
        <v>4.7</v>
      </c>
      <c r="F4311" s="95">
        <v>2.5299999999999998</v>
      </c>
      <c r="G4311" s="95">
        <v>27.35</v>
      </c>
      <c r="H4311" s="95">
        <v>18.66</v>
      </c>
      <c r="I4311" s="95">
        <v>10.87</v>
      </c>
      <c r="J4311" s="95">
        <v>39.159999999999997</v>
      </c>
      <c r="K4311" s="95">
        <v>35.96</v>
      </c>
      <c r="L4311" s="95">
        <v>-3.2</v>
      </c>
      <c r="M4311" s="95">
        <v>-0.38</v>
      </c>
      <c r="N4311" s="95">
        <v>7.31</v>
      </c>
      <c r="O4311" s="95">
        <v>4.79</v>
      </c>
      <c r="P4311" s="95">
        <v>-6.74</v>
      </c>
      <c r="Q4311" s="95">
        <v>6.47</v>
      </c>
      <c r="R4311" s="95">
        <v>6.99</v>
      </c>
      <c r="S4311" s="95">
        <v>3.76</v>
      </c>
      <c r="T4311" s="95">
        <v>9.34</v>
      </c>
      <c r="U4311" s="95">
        <v>0.54</v>
      </c>
      <c r="V4311" s="95">
        <v>0.46</v>
      </c>
      <c r="W4311" s="95">
        <v>0.35</v>
      </c>
      <c r="X4311" s="95">
        <v>1.01</v>
      </c>
      <c r="Y4311" s="95">
        <v>-5.24</v>
      </c>
      <c r="Z4311" s="74" t="s">
        <v>1111</v>
      </c>
      <c r="AA4311" s="95">
        <v>11.34</v>
      </c>
      <c r="AB4311" s="95">
        <v>0.79</v>
      </c>
      <c r="AC4311" s="74" t="s">
        <v>1111</v>
      </c>
      <c r="AD4311" s="95">
        <v>15221675665</v>
      </c>
    </row>
    <row r="4312" spans="1:30" x14ac:dyDescent="0.2">
      <c r="A4312" s="74" t="s">
        <v>5419</v>
      </c>
      <c r="B4312" s="95">
        <v>4.1900000000000004</v>
      </c>
      <c r="C4312" s="95"/>
      <c r="D4312" s="95">
        <v>-4.76</v>
      </c>
      <c r="E4312" s="95">
        <v>-7.86</v>
      </c>
      <c r="F4312" s="95">
        <v>1.52</v>
      </c>
      <c r="G4312" s="95">
        <v>48.09</v>
      </c>
      <c r="H4312" s="95">
        <v>-37.299999999999997</v>
      </c>
      <c r="I4312" s="95">
        <v>-59.88</v>
      </c>
      <c r="J4312" s="95">
        <v>-7.64</v>
      </c>
      <c r="K4312" s="95">
        <v>-8.76</v>
      </c>
      <c r="L4312" s="95">
        <v>-1.1200000000000001</v>
      </c>
      <c r="M4312" s="95"/>
      <c r="N4312" s="95">
        <v>2.85</v>
      </c>
      <c r="O4312" s="95">
        <v>33.06</v>
      </c>
      <c r="P4312" s="95">
        <v>-3.62</v>
      </c>
      <c r="Q4312" s="95">
        <v>1.0900000000000001</v>
      </c>
      <c r="R4312" s="95">
        <v>-165.2</v>
      </c>
      <c r="S4312" s="95">
        <v>-31.97</v>
      </c>
      <c r="T4312" s="95">
        <v>-63.77</v>
      </c>
      <c r="U4312" s="95">
        <v>-0.19</v>
      </c>
      <c r="V4312" s="95">
        <v>1.19</v>
      </c>
      <c r="W4312" s="95">
        <v>0.53</v>
      </c>
      <c r="X4312" s="95">
        <v>9.3699999999999992</v>
      </c>
      <c r="Y4312" s="95"/>
      <c r="Z4312" s="74" t="s">
        <v>1111</v>
      </c>
      <c r="AA4312" s="95">
        <v>-0.53</v>
      </c>
      <c r="AB4312" s="95">
        <v>-0.88</v>
      </c>
      <c r="AC4312" s="74" t="s">
        <v>1111</v>
      </c>
      <c r="AD4312" s="95">
        <v>156993434</v>
      </c>
    </row>
    <row r="4313" spans="1:30" x14ac:dyDescent="0.2">
      <c r="A4313" s="74" t="s">
        <v>5420</v>
      </c>
      <c r="B4313" s="95">
        <v>31.79</v>
      </c>
      <c r="C4313" s="95"/>
      <c r="D4313" s="95">
        <v>-19.13</v>
      </c>
      <c r="E4313" s="95">
        <v>-115.69</v>
      </c>
      <c r="F4313" s="95">
        <v>5.09</v>
      </c>
      <c r="G4313" s="95">
        <v>83.7</v>
      </c>
      <c r="H4313" s="95">
        <v>-61.98</v>
      </c>
      <c r="I4313" s="95">
        <v>-66.75</v>
      </c>
      <c r="J4313" s="95">
        <v>-20.6</v>
      </c>
      <c r="K4313" s="95">
        <v>-21.98</v>
      </c>
      <c r="L4313" s="95">
        <v>-1.38</v>
      </c>
      <c r="M4313" s="95"/>
      <c r="N4313" s="95">
        <v>12.77</v>
      </c>
      <c r="O4313" s="95">
        <v>-57.11</v>
      </c>
      <c r="P4313" s="95">
        <v>-7.56</v>
      </c>
      <c r="Q4313" s="95">
        <v>0.79</v>
      </c>
      <c r="R4313" s="95">
        <v>-604.78</v>
      </c>
      <c r="S4313" s="95">
        <v>-26.6</v>
      </c>
      <c r="T4313" s="95">
        <v>-45.77</v>
      </c>
      <c r="U4313" s="95">
        <v>-0.04</v>
      </c>
      <c r="V4313" s="95">
        <v>1.04</v>
      </c>
      <c r="W4313" s="95">
        <v>0.4</v>
      </c>
      <c r="X4313" s="95"/>
      <c r="Y4313" s="95"/>
      <c r="Z4313" s="74" t="s">
        <v>1111</v>
      </c>
      <c r="AA4313" s="95">
        <v>-0.27</v>
      </c>
      <c r="AB4313" s="95">
        <v>-1.66</v>
      </c>
      <c r="AC4313" s="74" t="s">
        <v>1111</v>
      </c>
      <c r="AD4313" s="95">
        <v>4413539218</v>
      </c>
    </row>
    <row r="4314" spans="1:30" x14ac:dyDescent="0.2">
      <c r="A4314" s="74" t="s">
        <v>5421</v>
      </c>
      <c r="B4314" s="95">
        <v>7.63</v>
      </c>
      <c r="C4314" s="95"/>
      <c r="D4314" s="95">
        <v>-2.87</v>
      </c>
      <c r="E4314" s="95">
        <v>1.61</v>
      </c>
      <c r="F4314" s="95">
        <v>0.88</v>
      </c>
      <c r="G4314" s="95">
        <v>100</v>
      </c>
      <c r="H4314" s="95">
        <v>-432.38</v>
      </c>
      <c r="I4314" s="95">
        <v>-432.38</v>
      </c>
      <c r="J4314" s="95">
        <v>-2.87</v>
      </c>
      <c r="K4314" s="95">
        <v>-0.67</v>
      </c>
      <c r="L4314" s="95">
        <v>2.2000000000000002</v>
      </c>
      <c r="M4314" s="95">
        <v>-1.23</v>
      </c>
      <c r="N4314" s="95">
        <v>12.43</v>
      </c>
      <c r="O4314" s="95">
        <v>1.69</v>
      </c>
      <c r="P4314" s="95">
        <v>-2.75</v>
      </c>
      <c r="Q4314" s="95">
        <v>4.25</v>
      </c>
      <c r="R4314" s="95">
        <v>-55.94</v>
      </c>
      <c r="S4314" s="95">
        <v>-30.53</v>
      </c>
      <c r="T4314" s="95">
        <v>-55.94</v>
      </c>
      <c r="U4314" s="95">
        <v>0.55000000000000004</v>
      </c>
      <c r="V4314" s="95">
        <v>0.45</v>
      </c>
      <c r="W4314" s="95">
        <v>7.0000000000000007E-2</v>
      </c>
      <c r="X4314" s="95"/>
      <c r="Y4314" s="95"/>
      <c r="Z4314" s="74" t="s">
        <v>1111</v>
      </c>
      <c r="AA4314" s="95">
        <v>4.75</v>
      </c>
      <c r="AB4314" s="95">
        <v>-2.66</v>
      </c>
      <c r="AC4314" s="74" t="s">
        <v>1111</v>
      </c>
      <c r="AD4314" s="95">
        <v>214149684</v>
      </c>
    </row>
    <row r="4315" spans="1:30" x14ac:dyDescent="0.2">
      <c r="A4315" s="74" t="s">
        <v>5422</v>
      </c>
      <c r="B4315" s="95">
        <v>63.27</v>
      </c>
      <c r="C4315" s="95">
        <v>4.16</v>
      </c>
      <c r="D4315" s="95">
        <v>12.57</v>
      </c>
      <c r="E4315" s="95">
        <v>1.23</v>
      </c>
      <c r="F4315" s="95">
        <v>0.35</v>
      </c>
      <c r="G4315" s="95">
        <v>36.83</v>
      </c>
      <c r="H4315" s="95">
        <v>19.989999999999998</v>
      </c>
      <c r="I4315" s="95">
        <v>11.63</v>
      </c>
      <c r="J4315" s="95">
        <v>7.32</v>
      </c>
      <c r="K4315" s="95">
        <v>15.52</v>
      </c>
      <c r="L4315" s="95">
        <v>8.1999999999999993</v>
      </c>
      <c r="M4315" s="95">
        <v>1.38</v>
      </c>
      <c r="N4315" s="95">
        <v>1.46</v>
      </c>
      <c r="O4315" s="95">
        <v>-11.21</v>
      </c>
      <c r="P4315" s="95">
        <v>-0.41</v>
      </c>
      <c r="Q4315" s="95">
        <v>0.82</v>
      </c>
      <c r="R4315" s="95">
        <v>9.7799999999999994</v>
      </c>
      <c r="S4315" s="95">
        <v>2.78</v>
      </c>
      <c r="T4315" s="95">
        <v>5.98</v>
      </c>
      <c r="U4315" s="95">
        <v>0.28000000000000003</v>
      </c>
      <c r="V4315" s="95">
        <v>0.71</v>
      </c>
      <c r="W4315" s="95">
        <v>0.24</v>
      </c>
      <c r="X4315" s="95">
        <v>7.78</v>
      </c>
      <c r="Y4315" s="95">
        <v>13.59</v>
      </c>
      <c r="Z4315" s="74" t="s">
        <v>1111</v>
      </c>
      <c r="AA4315" s="95">
        <v>51.43</v>
      </c>
      <c r="AB4315" s="95">
        <v>5.03</v>
      </c>
      <c r="AC4315" s="74" t="s">
        <v>1111</v>
      </c>
      <c r="AD4315" s="95">
        <v>3270388338</v>
      </c>
    </row>
    <row r="4316" spans="1:30" x14ac:dyDescent="0.2">
      <c r="A4316" s="74" t="s">
        <v>5423</v>
      </c>
      <c r="B4316" s="95">
        <v>10.97</v>
      </c>
      <c r="C4316" s="95"/>
      <c r="D4316" s="95">
        <v>-6.46</v>
      </c>
      <c r="E4316" s="95">
        <v>48.46</v>
      </c>
      <c r="F4316" s="95">
        <v>1.39</v>
      </c>
      <c r="G4316" s="95"/>
      <c r="H4316" s="95"/>
      <c r="I4316" s="95"/>
      <c r="J4316" s="95">
        <v>-6.39</v>
      </c>
      <c r="K4316" s="95">
        <v>-6.39</v>
      </c>
      <c r="L4316" s="95">
        <v>0.01</v>
      </c>
      <c r="M4316" s="95">
        <v>-0.04</v>
      </c>
      <c r="N4316" s="95"/>
      <c r="O4316" s="95">
        <v>-51.25</v>
      </c>
      <c r="P4316" s="95">
        <v>-1.4</v>
      </c>
      <c r="Q4316" s="95">
        <v>0.13</v>
      </c>
      <c r="R4316" s="95">
        <v>-749.6</v>
      </c>
      <c r="S4316" s="95">
        <v>-21.57</v>
      </c>
      <c r="T4316" s="95">
        <v>-757.86</v>
      </c>
      <c r="U4316" s="95">
        <v>0.03</v>
      </c>
      <c r="V4316" s="95">
        <v>0.3</v>
      </c>
      <c r="W4316" s="95">
        <v>0</v>
      </c>
      <c r="X4316" s="95"/>
      <c r="Y4316" s="95"/>
      <c r="Z4316" s="74" t="s">
        <v>1111</v>
      </c>
      <c r="AA4316" s="95">
        <v>0.23</v>
      </c>
      <c r="AB4316" s="95">
        <v>-1.7</v>
      </c>
      <c r="AC4316" s="74" t="s">
        <v>1111</v>
      </c>
      <c r="AD4316" s="95">
        <v>242303166</v>
      </c>
    </row>
    <row r="4317" spans="1:30" x14ac:dyDescent="0.2">
      <c r="A4317" s="74" t="s">
        <v>5424</v>
      </c>
      <c r="B4317" s="95">
        <v>12.2</v>
      </c>
      <c r="C4317" s="95"/>
      <c r="D4317" s="95">
        <v>-7.19</v>
      </c>
      <c r="E4317" s="95">
        <v>53.89</v>
      </c>
      <c r="F4317" s="95">
        <v>1.55</v>
      </c>
      <c r="G4317" s="95"/>
      <c r="H4317" s="95"/>
      <c r="I4317" s="95"/>
      <c r="J4317" s="95">
        <v>-7.11</v>
      </c>
      <c r="K4317" s="95">
        <v>-6.39</v>
      </c>
      <c r="L4317" s="95">
        <v>0.01</v>
      </c>
      <c r="M4317" s="95">
        <v>-0.04</v>
      </c>
      <c r="N4317" s="95"/>
      <c r="O4317" s="95">
        <v>-56.99</v>
      </c>
      <c r="P4317" s="95">
        <v>-1.56</v>
      </c>
      <c r="Q4317" s="95">
        <v>0.13</v>
      </c>
      <c r="R4317" s="95">
        <v>-749.6</v>
      </c>
      <c r="S4317" s="95">
        <v>-21.57</v>
      </c>
      <c r="T4317" s="95">
        <v>-757.86</v>
      </c>
      <c r="U4317" s="95">
        <v>0.03</v>
      </c>
      <c r="V4317" s="95">
        <v>0.3</v>
      </c>
      <c r="W4317" s="95">
        <v>0</v>
      </c>
      <c r="X4317" s="95"/>
      <c r="Y4317" s="95"/>
      <c r="Z4317" s="74" t="s">
        <v>1111</v>
      </c>
      <c r="AA4317" s="95">
        <v>0.23</v>
      </c>
      <c r="AB4317" s="95">
        <v>-1.7</v>
      </c>
      <c r="AC4317" s="74" t="s">
        <v>1111</v>
      </c>
      <c r="AD4317" s="95">
        <v>242303166</v>
      </c>
    </row>
    <row r="4318" spans="1:30" x14ac:dyDescent="0.2">
      <c r="A4318" s="74" t="s">
        <v>5425</v>
      </c>
      <c r="B4318" s="95">
        <v>2.34</v>
      </c>
      <c r="C4318" s="95"/>
      <c r="D4318" s="95">
        <v>-1.38</v>
      </c>
      <c r="E4318" s="95">
        <v>10.34</v>
      </c>
      <c r="F4318" s="95">
        <v>0.3</v>
      </c>
      <c r="G4318" s="95"/>
      <c r="H4318" s="95"/>
      <c r="I4318" s="95"/>
      <c r="J4318" s="95">
        <v>-1.36</v>
      </c>
      <c r="K4318" s="95">
        <v>-6.39</v>
      </c>
      <c r="L4318" s="95">
        <v>0.01</v>
      </c>
      <c r="M4318" s="95">
        <v>-0.04</v>
      </c>
      <c r="N4318" s="95"/>
      <c r="O4318" s="95">
        <v>-10.93</v>
      </c>
      <c r="P4318" s="95">
        <v>-0.3</v>
      </c>
      <c r="Q4318" s="95">
        <v>0.13</v>
      </c>
      <c r="R4318" s="95">
        <v>-749.6</v>
      </c>
      <c r="S4318" s="95">
        <v>-21.57</v>
      </c>
      <c r="T4318" s="95">
        <v>-757.86</v>
      </c>
      <c r="U4318" s="95">
        <v>0.03</v>
      </c>
      <c r="V4318" s="95">
        <v>0.3</v>
      </c>
      <c r="W4318" s="95">
        <v>0</v>
      </c>
      <c r="X4318" s="95"/>
      <c r="Y4318" s="95"/>
      <c r="Z4318" s="74" t="s">
        <v>1111</v>
      </c>
      <c r="AA4318" s="95">
        <v>0.23</v>
      </c>
      <c r="AB4318" s="95">
        <v>-1.7</v>
      </c>
      <c r="AC4318" s="74" t="s">
        <v>1111</v>
      </c>
      <c r="AD4318" s="95">
        <v>242303166</v>
      </c>
    </row>
    <row r="4319" spans="1:30" x14ac:dyDescent="0.2">
      <c r="A4319" s="74" t="s">
        <v>5426</v>
      </c>
      <c r="B4319" s="95">
        <v>4.6900000000000004</v>
      </c>
      <c r="C4319" s="95"/>
      <c r="D4319" s="95">
        <v>-5.99</v>
      </c>
      <c r="E4319" s="95">
        <v>5.36</v>
      </c>
      <c r="F4319" s="95">
        <v>2.0299999999999998</v>
      </c>
      <c r="G4319" s="95">
        <v>76.47</v>
      </c>
      <c r="H4319" s="95">
        <v>1.64</v>
      </c>
      <c r="I4319" s="95">
        <v>-78.87</v>
      </c>
      <c r="J4319" s="95">
        <v>288.56</v>
      </c>
      <c r="K4319" s="95">
        <v>232.14</v>
      </c>
      <c r="L4319" s="95">
        <v>-56.42</v>
      </c>
      <c r="M4319" s="95">
        <v>-1.05</v>
      </c>
      <c r="N4319" s="95">
        <v>4.7300000000000004</v>
      </c>
      <c r="O4319" s="95">
        <v>17.2</v>
      </c>
      <c r="P4319" s="95">
        <v>-4.5999999999999996</v>
      </c>
      <c r="Q4319" s="95">
        <v>1.27</v>
      </c>
      <c r="R4319" s="95">
        <v>-89.45</v>
      </c>
      <c r="S4319" s="95">
        <v>-33.94</v>
      </c>
      <c r="T4319" s="95">
        <v>1.67</v>
      </c>
      <c r="U4319" s="95">
        <v>0.38</v>
      </c>
      <c r="V4319" s="95">
        <v>0.62</v>
      </c>
      <c r="W4319" s="95">
        <v>0.43</v>
      </c>
      <c r="X4319" s="95">
        <v>-22.18</v>
      </c>
      <c r="Y4319" s="95"/>
      <c r="Z4319" s="74" t="s">
        <v>1111</v>
      </c>
      <c r="AA4319" s="95">
        <v>0.88</v>
      </c>
      <c r="AB4319" s="95">
        <v>-0.78</v>
      </c>
      <c r="AC4319" s="74" t="s">
        <v>1111</v>
      </c>
      <c r="AD4319" s="95">
        <v>122638810</v>
      </c>
    </row>
    <row r="4320" spans="1:30" x14ac:dyDescent="0.2">
      <c r="A4320" s="74" t="s">
        <v>5427</v>
      </c>
      <c r="B4320" s="95">
        <v>51.13</v>
      </c>
      <c r="C4320" s="95">
        <v>2.37</v>
      </c>
      <c r="D4320" s="95">
        <v>10.81</v>
      </c>
      <c r="E4320" s="95">
        <v>1.39</v>
      </c>
      <c r="F4320" s="95">
        <v>0.16</v>
      </c>
      <c r="G4320" s="95">
        <v>0</v>
      </c>
      <c r="H4320" s="95">
        <v>43.97</v>
      </c>
      <c r="I4320" s="95">
        <v>32.43</v>
      </c>
      <c r="J4320" s="95">
        <v>7.97</v>
      </c>
      <c r="K4320" s="95">
        <v>-4.63</v>
      </c>
      <c r="L4320" s="95">
        <v>-12.61</v>
      </c>
      <c r="M4320" s="95">
        <v>-2.2000000000000002</v>
      </c>
      <c r="N4320" s="95">
        <v>3.51</v>
      </c>
      <c r="O4320" s="95"/>
      <c r="P4320" s="95">
        <v>-0.16</v>
      </c>
      <c r="Q4320" s="95"/>
      <c r="R4320" s="95">
        <v>12.87</v>
      </c>
      <c r="S4320" s="95">
        <v>1.47</v>
      </c>
      <c r="T4320" s="95">
        <v>10.96</v>
      </c>
      <c r="U4320" s="95">
        <v>0.11</v>
      </c>
      <c r="V4320" s="95">
        <v>0.89</v>
      </c>
      <c r="W4320" s="95">
        <v>0.05</v>
      </c>
      <c r="X4320" s="95">
        <v>6.48</v>
      </c>
      <c r="Y4320" s="95">
        <v>7.21</v>
      </c>
      <c r="Z4320" s="74" t="s">
        <v>1111</v>
      </c>
      <c r="AA4320" s="95">
        <v>36.75</v>
      </c>
      <c r="AB4320" s="95">
        <v>4.7300000000000004</v>
      </c>
      <c r="AC4320" s="74" t="s">
        <v>1111</v>
      </c>
      <c r="AD4320" s="95">
        <v>1267896175</v>
      </c>
    </row>
    <row r="4321" spans="1:30" x14ac:dyDescent="0.2">
      <c r="A4321" s="74" t="s">
        <v>5428</v>
      </c>
      <c r="B4321" s="95">
        <v>58.34</v>
      </c>
      <c r="C4321" s="95"/>
      <c r="D4321" s="95">
        <v>141.41</v>
      </c>
      <c r="E4321" s="95">
        <v>2.2200000000000002</v>
      </c>
      <c r="F4321" s="95">
        <v>0.98</v>
      </c>
      <c r="G4321" s="95">
        <v>39.299999999999997</v>
      </c>
      <c r="H4321" s="95">
        <v>5.92</v>
      </c>
      <c r="I4321" s="95">
        <v>1.43</v>
      </c>
      <c r="J4321" s="95">
        <v>34.22</v>
      </c>
      <c r="K4321" s="95">
        <v>44.45</v>
      </c>
      <c r="L4321" s="95">
        <v>10.23</v>
      </c>
      <c r="M4321" s="95">
        <v>0.66</v>
      </c>
      <c r="N4321" s="95">
        <v>2.0299999999999998</v>
      </c>
      <c r="O4321" s="95">
        <v>-45.81</v>
      </c>
      <c r="P4321" s="95">
        <v>-1.0900000000000001</v>
      </c>
      <c r="Q4321" s="95">
        <v>0.83</v>
      </c>
      <c r="R4321" s="95">
        <v>1.57</v>
      </c>
      <c r="S4321" s="95">
        <v>0.69</v>
      </c>
      <c r="T4321" s="95">
        <v>2.8</v>
      </c>
      <c r="U4321" s="95">
        <v>0.44</v>
      </c>
      <c r="V4321" s="95">
        <v>0.56000000000000005</v>
      </c>
      <c r="W4321" s="95">
        <v>0.48</v>
      </c>
      <c r="X4321" s="95">
        <v>-2.17</v>
      </c>
      <c r="Y4321" s="95"/>
      <c r="Z4321" s="74" t="s">
        <v>1111</v>
      </c>
      <c r="AA4321" s="95">
        <v>26.33</v>
      </c>
      <c r="AB4321" s="95">
        <v>0.41</v>
      </c>
      <c r="AC4321" s="74" t="s">
        <v>1111</v>
      </c>
      <c r="AD4321" s="95">
        <v>5359287420</v>
      </c>
    </row>
    <row r="4322" spans="1:30" x14ac:dyDescent="0.2">
      <c r="A4322" s="74" t="s">
        <v>5429</v>
      </c>
      <c r="B4322" s="95">
        <v>44.39</v>
      </c>
      <c r="C4322" s="95"/>
      <c r="D4322" s="95">
        <v>145.68</v>
      </c>
      <c r="E4322" s="95">
        <v>4.41</v>
      </c>
      <c r="F4322" s="95">
        <v>3.17</v>
      </c>
      <c r="G4322" s="95">
        <v>83.66</v>
      </c>
      <c r="H4322" s="95">
        <v>6.33</v>
      </c>
      <c r="I4322" s="95">
        <v>4.03</v>
      </c>
      <c r="J4322" s="95">
        <v>92.73</v>
      </c>
      <c r="K4322" s="95">
        <v>88.4</v>
      </c>
      <c r="L4322" s="95">
        <v>-4.34</v>
      </c>
      <c r="M4322" s="95">
        <v>-0.21</v>
      </c>
      <c r="N4322" s="95">
        <v>5.87</v>
      </c>
      <c r="O4322" s="95">
        <v>15.26</v>
      </c>
      <c r="P4322" s="95">
        <v>-4.96</v>
      </c>
      <c r="Q4322" s="95">
        <v>2.36</v>
      </c>
      <c r="R4322" s="95">
        <v>3.02</v>
      </c>
      <c r="S4322" s="95">
        <v>2.1800000000000002</v>
      </c>
      <c r="T4322" s="95">
        <v>3.03</v>
      </c>
      <c r="U4322" s="95">
        <v>0.72</v>
      </c>
      <c r="V4322" s="95">
        <v>0.28000000000000003</v>
      </c>
      <c r="W4322" s="95">
        <v>0.54</v>
      </c>
      <c r="X4322" s="95">
        <v>8.06</v>
      </c>
      <c r="Y4322" s="95">
        <v>-15.76</v>
      </c>
      <c r="Z4322" s="74" t="s">
        <v>1111</v>
      </c>
      <c r="AA4322" s="95">
        <v>10.07</v>
      </c>
      <c r="AB4322" s="95">
        <v>0.3</v>
      </c>
      <c r="AC4322" s="74" t="s">
        <v>1111</v>
      </c>
      <c r="AD4322" s="95">
        <v>617242950</v>
      </c>
    </row>
    <row r="4323" spans="1:30" x14ac:dyDescent="0.2">
      <c r="A4323" s="74" t="s">
        <v>5430</v>
      </c>
      <c r="B4323" s="95">
        <v>131.65</v>
      </c>
      <c r="C4323" s="95">
        <v>3.34</v>
      </c>
      <c r="D4323" s="95">
        <v>38.93</v>
      </c>
      <c r="E4323" s="95">
        <v>1.71</v>
      </c>
      <c r="F4323" s="95">
        <v>0.6</v>
      </c>
      <c r="G4323" s="95">
        <v>42.54</v>
      </c>
      <c r="H4323" s="95">
        <v>9.4499999999999993</v>
      </c>
      <c r="I4323" s="95">
        <v>8.86</v>
      </c>
      <c r="J4323" s="95">
        <v>36.53</v>
      </c>
      <c r="K4323" s="95">
        <v>58.42</v>
      </c>
      <c r="L4323" s="95">
        <v>21.89</v>
      </c>
      <c r="M4323" s="95">
        <v>1.03</v>
      </c>
      <c r="N4323" s="95">
        <v>3.45</v>
      </c>
      <c r="O4323" s="95">
        <v>-5.03</v>
      </c>
      <c r="P4323" s="95">
        <v>-0.64</v>
      </c>
      <c r="Q4323" s="95">
        <v>0.35</v>
      </c>
      <c r="R4323" s="95">
        <v>4.4000000000000004</v>
      </c>
      <c r="S4323" s="95">
        <v>1.53</v>
      </c>
      <c r="T4323" s="95">
        <v>1.99</v>
      </c>
      <c r="U4323" s="95">
        <v>0.35</v>
      </c>
      <c r="V4323" s="95">
        <v>0.65</v>
      </c>
      <c r="W4323" s="95">
        <v>0.17</v>
      </c>
      <c r="X4323" s="95">
        <v>2.13</v>
      </c>
      <c r="Y4323" s="95">
        <v>24.93</v>
      </c>
      <c r="Z4323" s="74" t="s">
        <v>1111</v>
      </c>
      <c r="AA4323" s="95">
        <v>76.89</v>
      </c>
      <c r="AB4323" s="95">
        <v>3.38</v>
      </c>
      <c r="AC4323" s="74" t="s">
        <v>1111</v>
      </c>
      <c r="AD4323" s="95">
        <v>42040781875</v>
      </c>
    </row>
    <row r="4324" spans="1:30" x14ac:dyDescent="0.2">
      <c r="A4324" s="74" t="s">
        <v>5431</v>
      </c>
      <c r="B4324" s="95">
        <v>26.79</v>
      </c>
      <c r="C4324" s="95"/>
      <c r="D4324" s="95">
        <v>7.91</v>
      </c>
      <c r="E4324" s="95">
        <v>0.35</v>
      </c>
      <c r="F4324" s="95">
        <v>0.12</v>
      </c>
      <c r="G4324" s="95">
        <v>42.54</v>
      </c>
      <c r="H4324" s="95">
        <v>9.4499999999999993</v>
      </c>
      <c r="I4324" s="95">
        <v>8.86</v>
      </c>
      <c r="J4324" s="95">
        <v>7.42</v>
      </c>
      <c r="K4324" s="95">
        <v>58.42</v>
      </c>
      <c r="L4324" s="95">
        <v>21.89</v>
      </c>
      <c r="M4324" s="95">
        <v>1.03</v>
      </c>
      <c r="N4324" s="95">
        <v>0.7</v>
      </c>
      <c r="O4324" s="95">
        <v>-1.02</v>
      </c>
      <c r="P4324" s="95">
        <v>-0.13</v>
      </c>
      <c r="Q4324" s="95">
        <v>0.35</v>
      </c>
      <c r="R4324" s="95">
        <v>4.4000000000000004</v>
      </c>
      <c r="S4324" s="95">
        <v>1.53</v>
      </c>
      <c r="T4324" s="95">
        <v>1.99</v>
      </c>
      <c r="U4324" s="95">
        <v>0.35</v>
      </c>
      <c r="V4324" s="95">
        <v>0.65</v>
      </c>
      <c r="W4324" s="95">
        <v>0.17</v>
      </c>
      <c r="X4324" s="95">
        <v>2.13</v>
      </c>
      <c r="Y4324" s="95">
        <v>24.93</v>
      </c>
      <c r="Z4324" s="74" t="s">
        <v>1111</v>
      </c>
      <c r="AA4324" s="95">
        <v>76.89</v>
      </c>
      <c r="AB4324" s="95">
        <v>3.38</v>
      </c>
      <c r="AC4324" s="74" t="s">
        <v>1111</v>
      </c>
      <c r="AD4324" s="95">
        <v>42040781875</v>
      </c>
    </row>
    <row r="4325" spans="1:30" x14ac:dyDescent="0.2">
      <c r="A4325" s="74" t="s">
        <v>5432</v>
      </c>
      <c r="B4325" s="95">
        <v>1</v>
      </c>
      <c r="C4325" s="95"/>
      <c r="D4325" s="95">
        <v>-5.22</v>
      </c>
      <c r="E4325" s="95">
        <v>1.58</v>
      </c>
      <c r="F4325" s="95">
        <v>0.76</v>
      </c>
      <c r="G4325" s="95">
        <v>27.67</v>
      </c>
      <c r="H4325" s="95">
        <v>-8.39</v>
      </c>
      <c r="I4325" s="95">
        <v>-9.94</v>
      </c>
      <c r="J4325" s="95">
        <v>-6.19</v>
      </c>
      <c r="K4325" s="95">
        <v>-4.93</v>
      </c>
      <c r="L4325" s="95">
        <v>1.26</v>
      </c>
      <c r="M4325" s="95">
        <v>-0.32</v>
      </c>
      <c r="N4325" s="95">
        <v>0.52</v>
      </c>
      <c r="O4325" s="95">
        <v>3.49</v>
      </c>
      <c r="P4325" s="95">
        <v>-1.79</v>
      </c>
      <c r="Q4325" s="95">
        <v>1.62</v>
      </c>
      <c r="R4325" s="95">
        <v>-30.19</v>
      </c>
      <c r="S4325" s="95">
        <v>-14.65</v>
      </c>
      <c r="T4325" s="95">
        <v>-23.27</v>
      </c>
      <c r="U4325" s="95">
        <v>0.49</v>
      </c>
      <c r="V4325" s="95">
        <v>0.51</v>
      </c>
      <c r="W4325" s="95">
        <v>1.47</v>
      </c>
      <c r="X4325" s="95">
        <v>-5.05</v>
      </c>
      <c r="Y4325" s="95"/>
      <c r="Z4325" s="74" t="s">
        <v>1111</v>
      </c>
      <c r="AA4325" s="95">
        <v>0.63</v>
      </c>
      <c r="AB4325" s="95">
        <v>-0.19</v>
      </c>
      <c r="AC4325" s="74" t="s">
        <v>1111</v>
      </c>
      <c r="AD4325" s="95">
        <v>99067500</v>
      </c>
    </row>
    <row r="4326" spans="1:30" x14ac:dyDescent="0.2">
      <c r="A4326" s="74" t="s">
        <v>5433</v>
      </c>
      <c r="B4326" s="95">
        <v>10.47</v>
      </c>
      <c r="C4326" s="95"/>
      <c r="D4326" s="95">
        <v>-3.37</v>
      </c>
      <c r="E4326" s="95">
        <v>0.74</v>
      </c>
      <c r="F4326" s="95">
        <v>0.18</v>
      </c>
      <c r="G4326" s="95">
        <v>30.1</v>
      </c>
      <c r="H4326" s="95">
        <v>-65</v>
      </c>
      <c r="I4326" s="95">
        <v>-116.98</v>
      </c>
      <c r="J4326" s="95">
        <v>-6.07</v>
      </c>
      <c r="K4326" s="95">
        <v>-25.45</v>
      </c>
      <c r="L4326" s="95">
        <v>-19.39</v>
      </c>
      <c r="M4326" s="95">
        <v>2.37</v>
      </c>
      <c r="N4326" s="95">
        <v>3.94</v>
      </c>
      <c r="O4326" s="95"/>
      <c r="P4326" s="95">
        <v>-0.18</v>
      </c>
      <c r="Q4326" s="95"/>
      <c r="R4326" s="95">
        <v>-22.02</v>
      </c>
      <c r="S4326" s="95">
        <v>-5.43</v>
      </c>
      <c r="T4326" s="95">
        <v>-3.38</v>
      </c>
      <c r="U4326" s="95">
        <v>0.25</v>
      </c>
      <c r="V4326" s="95">
        <v>0.75</v>
      </c>
      <c r="W4326" s="95">
        <v>0.05</v>
      </c>
      <c r="X4326" s="95">
        <v>0.51</v>
      </c>
      <c r="Y4326" s="95"/>
      <c r="Z4326" s="74" t="s">
        <v>1111</v>
      </c>
      <c r="AA4326" s="95">
        <v>14.1</v>
      </c>
      <c r="AB4326" s="95">
        <v>-3.1</v>
      </c>
      <c r="AC4326" s="74" t="s">
        <v>1111</v>
      </c>
      <c r="AD4326" s="95">
        <v>456819711</v>
      </c>
    </row>
    <row r="4327" spans="1:30" x14ac:dyDescent="0.2">
      <c r="A4327" s="74" t="s">
        <v>5434</v>
      </c>
      <c r="B4327" s="95">
        <v>0.65</v>
      </c>
      <c r="C4327" s="95"/>
      <c r="D4327" s="95">
        <v>-0.65</v>
      </c>
      <c r="E4327" s="95">
        <v>1.92</v>
      </c>
      <c r="F4327" s="95">
        <v>0.57999999999999996</v>
      </c>
      <c r="G4327" s="95">
        <v>64.48</v>
      </c>
      <c r="H4327" s="95">
        <v>-161.68</v>
      </c>
      <c r="I4327" s="95">
        <v>-146.88</v>
      </c>
      <c r="J4327" s="95">
        <v>-0.59</v>
      </c>
      <c r="K4327" s="95">
        <v>-0.14000000000000001</v>
      </c>
      <c r="L4327" s="95">
        <v>0.45</v>
      </c>
      <c r="M4327" s="95">
        <v>-1.45</v>
      </c>
      <c r="N4327" s="95">
        <v>0.95</v>
      </c>
      <c r="O4327" s="95">
        <v>1.1200000000000001</v>
      </c>
      <c r="P4327" s="95">
        <v>-4.38</v>
      </c>
      <c r="Q4327" s="95">
        <v>2.46</v>
      </c>
      <c r="R4327" s="95">
        <v>-295.75</v>
      </c>
      <c r="S4327" s="95">
        <v>-88.89</v>
      </c>
      <c r="T4327" s="95">
        <v>-327.64999999999998</v>
      </c>
      <c r="U4327" s="95">
        <v>0.3</v>
      </c>
      <c r="V4327" s="95">
        <v>0.7</v>
      </c>
      <c r="W4327" s="95">
        <v>0.61</v>
      </c>
      <c r="X4327" s="95">
        <v>-18.46</v>
      </c>
      <c r="Y4327" s="95"/>
      <c r="Z4327" s="74" t="s">
        <v>1111</v>
      </c>
      <c r="AA4327" s="95">
        <v>0.34</v>
      </c>
      <c r="AB4327" s="95">
        <v>-1</v>
      </c>
      <c r="AC4327" s="74" t="s">
        <v>1111</v>
      </c>
      <c r="AD4327" s="95">
        <v>90480585</v>
      </c>
    </row>
    <row r="4328" spans="1:30" x14ac:dyDescent="0.2">
      <c r="A4328" s="74" t="s">
        <v>5435</v>
      </c>
      <c r="B4328" s="95">
        <v>19.29</v>
      </c>
      <c r="C4328" s="95"/>
      <c r="D4328" s="95">
        <v>39.869999999999997</v>
      </c>
      <c r="E4328" s="95">
        <v>1.76</v>
      </c>
      <c r="F4328" s="95">
        <v>0.84</v>
      </c>
      <c r="G4328" s="95">
        <v>23.06</v>
      </c>
      <c r="H4328" s="95">
        <v>3.66</v>
      </c>
      <c r="I4328" s="95">
        <v>1.74</v>
      </c>
      <c r="J4328" s="95">
        <v>18.940000000000001</v>
      </c>
      <c r="K4328" s="95">
        <v>21.89</v>
      </c>
      <c r="L4328" s="95">
        <v>2.95</v>
      </c>
      <c r="M4328" s="95">
        <v>0.27</v>
      </c>
      <c r="N4328" s="95">
        <v>0.69</v>
      </c>
      <c r="O4328" s="95">
        <v>2.75</v>
      </c>
      <c r="P4328" s="95">
        <v>-1.95</v>
      </c>
      <c r="Q4328" s="95">
        <v>2.14</v>
      </c>
      <c r="R4328" s="95">
        <v>4.42</v>
      </c>
      <c r="S4328" s="95">
        <v>2.1</v>
      </c>
      <c r="T4328" s="95">
        <v>4.66</v>
      </c>
      <c r="U4328" s="95">
        <v>0.47</v>
      </c>
      <c r="V4328" s="95">
        <v>0.53</v>
      </c>
      <c r="W4328" s="95">
        <v>1.21</v>
      </c>
      <c r="X4328" s="95">
        <v>0.1</v>
      </c>
      <c r="Y4328" s="95"/>
      <c r="Z4328" s="74" t="s">
        <v>1111</v>
      </c>
      <c r="AA4328" s="95">
        <v>10.95</v>
      </c>
      <c r="AB4328" s="95">
        <v>0.48</v>
      </c>
      <c r="AC4328" s="74" t="s">
        <v>1111</v>
      </c>
      <c r="AD4328" s="95">
        <v>524273265</v>
      </c>
    </row>
    <row r="4329" spans="1:30" x14ac:dyDescent="0.2">
      <c r="A4329" s="74" t="s">
        <v>5436</v>
      </c>
      <c r="B4329" s="95">
        <v>8.01</v>
      </c>
      <c r="C4329" s="95"/>
      <c r="D4329" s="95">
        <v>-3.21</v>
      </c>
      <c r="E4329" s="95">
        <v>0.45</v>
      </c>
      <c r="F4329" s="95">
        <v>0.32</v>
      </c>
      <c r="G4329" s="95">
        <v>3.81</v>
      </c>
      <c r="H4329" s="95">
        <v>-10.57</v>
      </c>
      <c r="I4329" s="95">
        <v>-17.46</v>
      </c>
      <c r="J4329" s="95">
        <v>-5.3</v>
      </c>
      <c r="K4329" s="95">
        <v>-3.69</v>
      </c>
      <c r="L4329" s="95">
        <v>1.61</v>
      </c>
      <c r="M4329" s="95">
        <v>-0.14000000000000001</v>
      </c>
      <c r="N4329" s="95">
        <v>0.56000000000000005</v>
      </c>
      <c r="O4329" s="95">
        <v>1.62</v>
      </c>
      <c r="P4329" s="95">
        <v>-0.42</v>
      </c>
      <c r="Q4329" s="95">
        <v>5.19</v>
      </c>
      <c r="R4329" s="95">
        <v>-13.95</v>
      </c>
      <c r="S4329" s="95">
        <v>-10</v>
      </c>
      <c r="T4329" s="95">
        <v>-9.82</v>
      </c>
      <c r="U4329" s="95">
        <v>0.72</v>
      </c>
      <c r="V4329" s="95">
        <v>0.28000000000000003</v>
      </c>
      <c r="W4329" s="95">
        <v>0.56999999999999995</v>
      </c>
      <c r="X4329" s="95">
        <v>-48.08</v>
      </c>
      <c r="Y4329" s="95"/>
      <c r="Z4329" s="74" t="s">
        <v>1111</v>
      </c>
      <c r="AA4329" s="95">
        <v>17.91</v>
      </c>
      <c r="AB4329" s="95">
        <v>-2.5</v>
      </c>
      <c r="AC4329" s="74" t="s">
        <v>1111</v>
      </c>
      <c r="AD4329" s="95">
        <v>118379790</v>
      </c>
    </row>
    <row r="4330" spans="1:30" x14ac:dyDescent="0.2">
      <c r="A4330" s="74" t="s">
        <v>5437</v>
      </c>
      <c r="B4330" s="95">
        <v>16.829999999999998</v>
      </c>
      <c r="C4330" s="95">
        <v>14.43</v>
      </c>
      <c r="D4330" s="95">
        <v>-3.95</v>
      </c>
      <c r="E4330" s="95"/>
      <c r="F4330" s="95">
        <v>0.36</v>
      </c>
      <c r="G4330" s="95">
        <v>3.44</v>
      </c>
      <c r="H4330" s="95">
        <v>-2.4900000000000002</v>
      </c>
      <c r="I4330" s="95">
        <v>-3.75</v>
      </c>
      <c r="J4330" s="95">
        <v>-5.95</v>
      </c>
      <c r="K4330" s="95">
        <v>-12.73</v>
      </c>
      <c r="L4330" s="95">
        <v>-6.77</v>
      </c>
      <c r="M4330" s="95"/>
      <c r="N4330" s="95">
        <v>0.15</v>
      </c>
      <c r="O4330" s="95">
        <v>-3.19</v>
      </c>
      <c r="P4330" s="95">
        <v>-0.82</v>
      </c>
      <c r="Q4330" s="95">
        <v>0.83</v>
      </c>
      <c r="R4330" s="95"/>
      <c r="S4330" s="95">
        <v>-9.1</v>
      </c>
      <c r="T4330" s="95">
        <v>-7.55</v>
      </c>
      <c r="U4330" s="95">
        <v>0</v>
      </c>
      <c r="V4330" s="95">
        <v>1.08</v>
      </c>
      <c r="W4330" s="95">
        <v>2.4300000000000002</v>
      </c>
      <c r="X4330" s="95">
        <v>-7.67</v>
      </c>
      <c r="Y4330" s="95">
        <v>-15.4</v>
      </c>
      <c r="Z4330" s="74" t="s">
        <v>1111</v>
      </c>
      <c r="AA4330" s="95">
        <v>0</v>
      </c>
      <c r="AB4330" s="95">
        <v>-4.2699999999999996</v>
      </c>
      <c r="AC4330" s="74" t="s">
        <v>1111</v>
      </c>
      <c r="AD4330" s="95">
        <v>443100705</v>
      </c>
    </row>
    <row r="4331" spans="1:30" x14ac:dyDescent="0.2">
      <c r="A4331" s="74" t="s">
        <v>5438</v>
      </c>
      <c r="B4331" s="95">
        <v>3.53</v>
      </c>
      <c r="C4331" s="95"/>
      <c r="D4331" s="95">
        <v>-3.03</v>
      </c>
      <c r="E4331" s="95">
        <v>8.18</v>
      </c>
      <c r="F4331" s="95">
        <v>1.43</v>
      </c>
      <c r="G4331" s="95">
        <v>75.7</v>
      </c>
      <c r="H4331" s="95">
        <v>-677.44</v>
      </c>
      <c r="I4331" s="95">
        <v>-692.36</v>
      </c>
      <c r="J4331" s="95">
        <v>-3.09</v>
      </c>
      <c r="K4331" s="95">
        <v>-3.04</v>
      </c>
      <c r="L4331" s="95">
        <v>0.05</v>
      </c>
      <c r="M4331" s="95">
        <v>-0.12</v>
      </c>
      <c r="N4331" s="95">
        <v>20.95</v>
      </c>
      <c r="O4331" s="95">
        <v>42.11</v>
      </c>
      <c r="P4331" s="95">
        <v>-1.95</v>
      </c>
      <c r="Q4331" s="95">
        <v>1.1499999999999999</v>
      </c>
      <c r="R4331" s="95">
        <v>-270.27</v>
      </c>
      <c r="S4331" s="95">
        <v>-47.21</v>
      </c>
      <c r="T4331" s="95">
        <v>-125.34</v>
      </c>
      <c r="U4331" s="95">
        <v>0.17</v>
      </c>
      <c r="V4331" s="95">
        <v>0.83</v>
      </c>
      <c r="W4331" s="95">
        <v>7.0000000000000007E-2</v>
      </c>
      <c r="X4331" s="95">
        <v>54.18</v>
      </c>
      <c r="Y4331" s="95"/>
      <c r="Z4331" s="74" t="s">
        <v>1111</v>
      </c>
      <c r="AA4331" s="95">
        <v>0.43</v>
      </c>
      <c r="AB4331" s="95">
        <v>-1.1599999999999999</v>
      </c>
      <c r="AC4331" s="74" t="s">
        <v>1111</v>
      </c>
      <c r="AD4331" s="95">
        <v>1075238658</v>
      </c>
    </row>
    <row r="4332" spans="1:30" x14ac:dyDescent="0.2">
      <c r="A4332" s="74" t="s">
        <v>5439</v>
      </c>
      <c r="B4332" s="95">
        <v>67.3</v>
      </c>
      <c r="C4332" s="95"/>
      <c r="D4332" s="95">
        <v>-12.06</v>
      </c>
      <c r="E4332" s="95">
        <v>12.48</v>
      </c>
      <c r="F4332" s="95">
        <v>2.2000000000000002</v>
      </c>
      <c r="G4332" s="95">
        <v>86.41</v>
      </c>
      <c r="H4332" s="95">
        <v>-75.209999999999994</v>
      </c>
      <c r="I4332" s="95">
        <v>-75.3</v>
      </c>
      <c r="J4332" s="95">
        <v>-12.07</v>
      </c>
      <c r="K4332" s="95">
        <v>-11.03</v>
      </c>
      <c r="L4332" s="95">
        <v>1.04</v>
      </c>
      <c r="M4332" s="95">
        <v>-1.07</v>
      </c>
      <c r="N4332" s="95">
        <v>9.08</v>
      </c>
      <c r="O4332" s="95">
        <v>3.23</v>
      </c>
      <c r="P4332" s="95">
        <v>-12.29</v>
      </c>
      <c r="Q4332" s="95">
        <v>5.85</v>
      </c>
      <c r="R4332" s="95">
        <v>-103.53</v>
      </c>
      <c r="S4332" s="95">
        <v>-18.260000000000002</v>
      </c>
      <c r="T4332" s="95">
        <v>-31.07</v>
      </c>
      <c r="U4332" s="95">
        <v>0.18</v>
      </c>
      <c r="V4332" s="95">
        <v>0.82</v>
      </c>
      <c r="W4332" s="95">
        <v>0.24</v>
      </c>
      <c r="X4332" s="95">
        <v>236.44</v>
      </c>
      <c r="Y4332" s="95"/>
      <c r="Z4332" s="74" t="s">
        <v>1111</v>
      </c>
      <c r="AA4332" s="95">
        <v>5.39</v>
      </c>
      <c r="AB4332" s="95">
        <v>-5.58</v>
      </c>
      <c r="AC4332" s="74" t="s">
        <v>1111</v>
      </c>
      <c r="AD4332" s="95">
        <v>5860275370</v>
      </c>
    </row>
    <row r="4333" spans="1:30" x14ac:dyDescent="0.2">
      <c r="A4333" s="74" t="s">
        <v>5440</v>
      </c>
      <c r="B4333" s="95">
        <v>15.51</v>
      </c>
      <c r="C4333" s="95"/>
      <c r="D4333" s="95">
        <v>-2.68</v>
      </c>
      <c r="E4333" s="95">
        <v>2.46</v>
      </c>
      <c r="F4333" s="95">
        <v>2.2400000000000002</v>
      </c>
      <c r="G4333" s="95">
        <v>100</v>
      </c>
      <c r="H4333" s="95">
        <v>-43527.5</v>
      </c>
      <c r="I4333" s="95">
        <v>-43607.5</v>
      </c>
      <c r="J4333" s="95">
        <v>-2.68</v>
      </c>
      <c r="K4333" s="95">
        <v>-1.57</v>
      </c>
      <c r="L4333" s="95">
        <v>1.1200000000000001</v>
      </c>
      <c r="M4333" s="95">
        <v>-1.02</v>
      </c>
      <c r="N4333" s="95">
        <v>1167.52</v>
      </c>
      <c r="O4333" s="95">
        <v>2.48</v>
      </c>
      <c r="P4333" s="95">
        <v>-154.43</v>
      </c>
      <c r="Q4333" s="95">
        <v>11.91</v>
      </c>
      <c r="R4333" s="95">
        <v>-91.75</v>
      </c>
      <c r="S4333" s="95">
        <v>-83.68</v>
      </c>
      <c r="T4333" s="95">
        <v>-91.75</v>
      </c>
      <c r="U4333" s="95">
        <v>0.91</v>
      </c>
      <c r="V4333" s="95">
        <v>0.09</v>
      </c>
      <c r="W4333" s="95">
        <v>0</v>
      </c>
      <c r="X4333" s="95"/>
      <c r="Y4333" s="95"/>
      <c r="Z4333" s="74" t="s">
        <v>1111</v>
      </c>
      <c r="AA4333" s="95">
        <v>6.31</v>
      </c>
      <c r="AB4333" s="95">
        <v>-5.79</v>
      </c>
      <c r="AC4333" s="74" t="s">
        <v>1111</v>
      </c>
      <c r="AD4333" s="95">
        <v>233503050</v>
      </c>
    </row>
    <row r="4334" spans="1:30" x14ac:dyDescent="0.2">
      <c r="A4334" s="74" t="s">
        <v>5441</v>
      </c>
      <c r="B4334" s="95">
        <v>18.54</v>
      </c>
      <c r="C4334" s="95"/>
      <c r="D4334" s="95">
        <v>-5.32</v>
      </c>
      <c r="E4334" s="95">
        <v>3.48</v>
      </c>
      <c r="F4334" s="95">
        <v>2.1800000000000002</v>
      </c>
      <c r="G4334" s="95">
        <v>100</v>
      </c>
      <c r="H4334" s="95">
        <v>-672.72</v>
      </c>
      <c r="I4334" s="95">
        <v>-672.72</v>
      </c>
      <c r="J4334" s="95">
        <v>-5.32</v>
      </c>
      <c r="K4334" s="95">
        <v>-3.51</v>
      </c>
      <c r="L4334" s="95">
        <v>1.81</v>
      </c>
      <c r="M4334" s="95">
        <v>-1.18</v>
      </c>
      <c r="N4334" s="95">
        <v>35.76</v>
      </c>
      <c r="O4334" s="95">
        <v>3.36</v>
      </c>
      <c r="P4334" s="95">
        <v>-16.18</v>
      </c>
      <c r="Q4334" s="95">
        <v>4</v>
      </c>
      <c r="R4334" s="95">
        <v>-65.39</v>
      </c>
      <c r="S4334" s="95">
        <v>-41.04</v>
      </c>
      <c r="T4334" s="95">
        <v>-57.71</v>
      </c>
      <c r="U4334" s="95">
        <v>0.63</v>
      </c>
      <c r="V4334" s="95">
        <v>0.37</v>
      </c>
      <c r="W4334" s="95">
        <v>0.06</v>
      </c>
      <c r="X4334" s="95"/>
      <c r="Y4334" s="95"/>
      <c r="Z4334" s="74" t="s">
        <v>1111</v>
      </c>
      <c r="AA4334" s="95">
        <v>5.33</v>
      </c>
      <c r="AB4334" s="95">
        <v>-3.49</v>
      </c>
      <c r="AC4334" s="74" t="s">
        <v>1111</v>
      </c>
      <c r="AD4334" s="95">
        <v>650904174</v>
      </c>
    </row>
    <row r="4335" spans="1:30" x14ac:dyDescent="0.2">
      <c r="A4335" s="74" t="s">
        <v>5442</v>
      </c>
      <c r="B4335" s="95">
        <v>9.81</v>
      </c>
      <c r="C4335" s="95"/>
      <c r="D4335" s="95">
        <v>-61312.5</v>
      </c>
      <c r="E4335" s="95">
        <v>49.05</v>
      </c>
      <c r="F4335" s="95">
        <v>1.22</v>
      </c>
      <c r="G4335" s="95"/>
      <c r="H4335" s="95"/>
      <c r="I4335" s="95"/>
      <c r="J4335" s="95">
        <v>-61312.5</v>
      </c>
      <c r="K4335" s="95">
        <v>-61074</v>
      </c>
      <c r="L4335" s="95">
        <v>238.5</v>
      </c>
      <c r="M4335" s="95">
        <v>-0.19</v>
      </c>
      <c r="N4335" s="95"/>
      <c r="O4335" s="95">
        <v>227.93</v>
      </c>
      <c r="P4335" s="95">
        <v>-1.23</v>
      </c>
      <c r="Q4335" s="95">
        <v>23.42</v>
      </c>
      <c r="R4335" s="95">
        <v>-0.08</v>
      </c>
      <c r="S4335" s="95">
        <v>0</v>
      </c>
      <c r="T4335" s="95">
        <v>-0.08</v>
      </c>
      <c r="U4335" s="95">
        <v>0.02</v>
      </c>
      <c r="V4335" s="95">
        <v>0.98</v>
      </c>
      <c r="W4335" s="95">
        <v>0</v>
      </c>
      <c r="X4335" s="95"/>
      <c r="Y4335" s="95"/>
      <c r="Z4335" s="74" t="s">
        <v>1111</v>
      </c>
      <c r="AA4335" s="95">
        <v>0.2</v>
      </c>
      <c r="AB4335" s="95">
        <v>0</v>
      </c>
      <c r="AC4335" s="74" t="s">
        <v>1111</v>
      </c>
      <c r="AD4335" s="95">
        <v>245250000</v>
      </c>
    </row>
    <row r="4336" spans="1:30" x14ac:dyDescent="0.2">
      <c r="A4336" s="74" t="s">
        <v>5443</v>
      </c>
      <c r="B4336" s="95">
        <v>9.92</v>
      </c>
      <c r="C4336" s="95"/>
      <c r="D4336" s="95">
        <v>-62000</v>
      </c>
      <c r="E4336" s="95">
        <v>49.6</v>
      </c>
      <c r="F4336" s="95">
        <v>1.23</v>
      </c>
      <c r="G4336" s="95"/>
      <c r="H4336" s="95"/>
      <c r="I4336" s="95"/>
      <c r="J4336" s="95">
        <v>-62000</v>
      </c>
      <c r="K4336" s="95">
        <v>-61074</v>
      </c>
      <c r="L4336" s="95">
        <v>238.5</v>
      </c>
      <c r="M4336" s="95">
        <v>-0.19</v>
      </c>
      <c r="N4336" s="95"/>
      <c r="O4336" s="95">
        <v>230.48</v>
      </c>
      <c r="P4336" s="95">
        <v>-1.24</v>
      </c>
      <c r="Q4336" s="95">
        <v>23.42</v>
      </c>
      <c r="R4336" s="95">
        <v>-0.08</v>
      </c>
      <c r="S4336" s="95">
        <v>0</v>
      </c>
      <c r="T4336" s="95">
        <v>-0.08</v>
      </c>
      <c r="U4336" s="95">
        <v>0.02</v>
      </c>
      <c r="V4336" s="95">
        <v>0.98</v>
      </c>
      <c r="W4336" s="95">
        <v>0</v>
      </c>
      <c r="X4336" s="95"/>
      <c r="Y4336" s="95"/>
      <c r="Z4336" s="74" t="s">
        <v>1111</v>
      </c>
      <c r="AA4336" s="95">
        <v>0.2</v>
      </c>
      <c r="AB4336" s="95">
        <v>0</v>
      </c>
      <c r="AC4336" s="74" t="s">
        <v>1111</v>
      </c>
      <c r="AD4336" s="95">
        <v>245250000</v>
      </c>
    </row>
    <row r="4337" spans="1:30" x14ac:dyDescent="0.2">
      <c r="A4337" s="74" t="s">
        <v>5444</v>
      </c>
      <c r="B4337" s="95">
        <v>0.5</v>
      </c>
      <c r="C4337" s="95"/>
      <c r="D4337" s="95">
        <v>-3125</v>
      </c>
      <c r="E4337" s="95">
        <v>2.5</v>
      </c>
      <c r="F4337" s="95">
        <v>0.06</v>
      </c>
      <c r="G4337" s="95"/>
      <c r="H4337" s="95"/>
      <c r="I4337" s="95"/>
      <c r="J4337" s="95">
        <v>-3125</v>
      </c>
      <c r="K4337" s="95">
        <v>-61074</v>
      </c>
      <c r="L4337" s="95">
        <v>238.5</v>
      </c>
      <c r="M4337" s="95">
        <v>-0.19</v>
      </c>
      <c r="N4337" s="95"/>
      <c r="O4337" s="95">
        <v>11.62</v>
      </c>
      <c r="P4337" s="95">
        <v>-0.06</v>
      </c>
      <c r="Q4337" s="95">
        <v>23.42</v>
      </c>
      <c r="R4337" s="95">
        <v>-0.08</v>
      </c>
      <c r="S4337" s="95">
        <v>0</v>
      </c>
      <c r="T4337" s="95">
        <v>-0.08</v>
      </c>
      <c r="U4337" s="95">
        <v>0.02</v>
      </c>
      <c r="V4337" s="95">
        <v>0.98</v>
      </c>
      <c r="W4337" s="95">
        <v>0</v>
      </c>
      <c r="X4337" s="95"/>
      <c r="Y4337" s="95"/>
      <c r="Z4337" s="74" t="s">
        <v>1111</v>
      </c>
      <c r="AA4337" s="95">
        <v>0.2</v>
      </c>
      <c r="AB4337" s="95">
        <v>0</v>
      </c>
      <c r="AC4337" s="74" t="s">
        <v>1111</v>
      </c>
      <c r="AD4337" s="95">
        <v>245250000</v>
      </c>
    </row>
    <row r="4338" spans="1:30" x14ac:dyDescent="0.2">
      <c r="A4338" s="74" t="s">
        <v>5445</v>
      </c>
      <c r="B4338" s="95">
        <v>5.13</v>
      </c>
      <c r="C4338" s="95"/>
      <c r="D4338" s="95">
        <v>-16.39</v>
      </c>
      <c r="E4338" s="95">
        <v>1.0900000000000001</v>
      </c>
      <c r="F4338" s="95">
        <v>0.34</v>
      </c>
      <c r="G4338" s="95">
        <v>14.78</v>
      </c>
      <c r="H4338" s="95">
        <v>4.25</v>
      </c>
      <c r="I4338" s="95">
        <v>-1.83</v>
      </c>
      <c r="J4338" s="95">
        <v>7.05</v>
      </c>
      <c r="K4338" s="95">
        <v>10.65</v>
      </c>
      <c r="L4338" s="95">
        <v>3.6</v>
      </c>
      <c r="M4338" s="95">
        <v>0.56000000000000005</v>
      </c>
      <c r="N4338" s="95">
        <v>0.3</v>
      </c>
      <c r="O4338" s="95">
        <v>2.73</v>
      </c>
      <c r="P4338" s="95">
        <v>-0.51</v>
      </c>
      <c r="Q4338" s="95">
        <v>1.58</v>
      </c>
      <c r="R4338" s="95">
        <v>-6.68</v>
      </c>
      <c r="S4338" s="95">
        <v>-2.06</v>
      </c>
      <c r="T4338" s="95">
        <v>5.07</v>
      </c>
      <c r="U4338" s="95">
        <v>0.31</v>
      </c>
      <c r="V4338" s="95">
        <v>0.69</v>
      </c>
      <c r="W4338" s="95">
        <v>1.1299999999999999</v>
      </c>
      <c r="X4338" s="95">
        <v>17.809999999999999</v>
      </c>
      <c r="Y4338" s="95"/>
      <c r="Z4338" s="74" t="s">
        <v>1111</v>
      </c>
      <c r="AA4338" s="95">
        <v>4.6900000000000004</v>
      </c>
      <c r="AB4338" s="95">
        <v>-0.31</v>
      </c>
      <c r="AC4338" s="74" t="s">
        <v>1111</v>
      </c>
      <c r="AD4338" s="95">
        <v>209326572</v>
      </c>
    </row>
    <row r="4339" spans="1:30" x14ac:dyDescent="0.2">
      <c r="A4339" s="74" t="s">
        <v>5446</v>
      </c>
      <c r="B4339" s="95">
        <v>7.09</v>
      </c>
      <c r="C4339" s="95"/>
      <c r="D4339" s="95">
        <v>-650.91999999999996</v>
      </c>
      <c r="E4339" s="95">
        <v>5.72</v>
      </c>
      <c r="F4339" s="95">
        <v>4.5999999999999996</v>
      </c>
      <c r="G4339" s="95">
        <v>59.44</v>
      </c>
      <c r="H4339" s="95">
        <v>-0.95</v>
      </c>
      <c r="I4339" s="95">
        <v>-0.95</v>
      </c>
      <c r="J4339" s="95">
        <v>-647.34</v>
      </c>
      <c r="K4339" s="95">
        <v>-557.86</v>
      </c>
      <c r="L4339" s="95">
        <v>89.48</v>
      </c>
      <c r="M4339" s="95">
        <v>-0.79</v>
      </c>
      <c r="N4339" s="95">
        <v>6.16</v>
      </c>
      <c r="O4339" s="95">
        <v>5.98</v>
      </c>
      <c r="P4339" s="95">
        <v>-101.83</v>
      </c>
      <c r="Q4339" s="95">
        <v>5.13</v>
      </c>
      <c r="R4339" s="95">
        <v>-0.88</v>
      </c>
      <c r="S4339" s="95">
        <v>-0.71</v>
      </c>
      <c r="T4339" s="95">
        <v>-0.88</v>
      </c>
      <c r="U4339" s="95">
        <v>0.8</v>
      </c>
      <c r="V4339" s="95">
        <v>0.2</v>
      </c>
      <c r="W4339" s="95">
        <v>0.75</v>
      </c>
      <c r="X4339" s="95">
        <v>-1.39</v>
      </c>
      <c r="Y4339" s="95"/>
      <c r="Z4339" s="74" t="s">
        <v>1111</v>
      </c>
      <c r="AA4339" s="95">
        <v>1.24</v>
      </c>
      <c r="AB4339" s="95">
        <v>-0.01</v>
      </c>
      <c r="AC4339" s="74" t="s">
        <v>1111</v>
      </c>
      <c r="AD4339" s="95">
        <v>117816657</v>
      </c>
    </row>
    <row r="4340" spans="1:30" x14ac:dyDescent="0.2">
      <c r="A4340" s="74" t="s">
        <v>5447</v>
      </c>
      <c r="B4340" s="95">
        <v>84.03</v>
      </c>
      <c r="C4340" s="95">
        <v>2.2799999999999998</v>
      </c>
      <c r="D4340" s="95">
        <v>12.9</v>
      </c>
      <c r="E4340" s="95">
        <v>1.22</v>
      </c>
      <c r="F4340" s="95">
        <v>0.14000000000000001</v>
      </c>
      <c r="G4340" s="95">
        <v>0</v>
      </c>
      <c r="H4340" s="95">
        <v>38.11</v>
      </c>
      <c r="I4340" s="95">
        <v>31.07</v>
      </c>
      <c r="J4340" s="95">
        <v>10.52</v>
      </c>
      <c r="K4340" s="95">
        <v>-9.7200000000000006</v>
      </c>
      <c r="L4340" s="95">
        <v>-20.23</v>
      </c>
      <c r="M4340" s="95">
        <v>-2.36</v>
      </c>
      <c r="N4340" s="95">
        <v>4.01</v>
      </c>
      <c r="O4340" s="95"/>
      <c r="P4340" s="95">
        <v>-0.14000000000000001</v>
      </c>
      <c r="Q4340" s="95"/>
      <c r="R4340" s="95">
        <v>9.49</v>
      </c>
      <c r="S4340" s="95">
        <v>1.1100000000000001</v>
      </c>
      <c r="T4340" s="95">
        <v>7.77</v>
      </c>
      <c r="U4340" s="95">
        <v>0.12</v>
      </c>
      <c r="V4340" s="95">
        <v>0.88</v>
      </c>
      <c r="W4340" s="95">
        <v>0.04</v>
      </c>
      <c r="X4340" s="95">
        <v>21.9</v>
      </c>
      <c r="Y4340" s="95">
        <v>3.93</v>
      </c>
      <c r="Z4340" s="74" t="s">
        <v>1111</v>
      </c>
      <c r="AA4340" s="95">
        <v>68.650000000000006</v>
      </c>
      <c r="AB4340" s="95">
        <v>6.52</v>
      </c>
      <c r="AC4340" s="74" t="s">
        <v>1111</v>
      </c>
      <c r="AD4340" s="95">
        <v>5866974600</v>
      </c>
    </row>
    <row r="4341" spans="1:30" x14ac:dyDescent="0.2">
      <c r="A4341" s="74" t="s">
        <v>5448</v>
      </c>
      <c r="B4341" s="95">
        <v>119.22</v>
      </c>
      <c r="C4341" s="95">
        <v>0.82</v>
      </c>
      <c r="D4341" s="95">
        <v>22.92</v>
      </c>
      <c r="E4341" s="95">
        <v>4.62</v>
      </c>
      <c r="F4341" s="95">
        <v>3.65</v>
      </c>
      <c r="G4341" s="95">
        <v>46.97</v>
      </c>
      <c r="H4341" s="95">
        <v>21.36</v>
      </c>
      <c r="I4341" s="95">
        <v>15.62</v>
      </c>
      <c r="J4341" s="95">
        <v>16.77</v>
      </c>
      <c r="K4341" s="95">
        <v>15.81</v>
      </c>
      <c r="L4341" s="95">
        <v>-0.95</v>
      </c>
      <c r="M4341" s="95">
        <v>-0.26</v>
      </c>
      <c r="N4341" s="95">
        <v>3.58</v>
      </c>
      <c r="O4341" s="95">
        <v>7.37</v>
      </c>
      <c r="P4341" s="95">
        <v>-10.98</v>
      </c>
      <c r="Q4341" s="95">
        <v>3.87</v>
      </c>
      <c r="R4341" s="95">
        <v>20.149999999999999</v>
      </c>
      <c r="S4341" s="95">
        <v>15.91</v>
      </c>
      <c r="T4341" s="95">
        <v>20.51</v>
      </c>
      <c r="U4341" s="95">
        <v>0.79</v>
      </c>
      <c r="V4341" s="95">
        <v>0.21</v>
      </c>
      <c r="W4341" s="95">
        <v>1.02</v>
      </c>
      <c r="X4341" s="95">
        <v>9.81</v>
      </c>
      <c r="Y4341" s="95">
        <v>22.46</v>
      </c>
      <c r="Z4341" s="74" t="s">
        <v>1111</v>
      </c>
      <c r="AA4341" s="95">
        <v>25.85</v>
      </c>
      <c r="AB4341" s="95">
        <v>5.21</v>
      </c>
      <c r="AC4341" s="74" t="s">
        <v>1111</v>
      </c>
      <c r="AD4341" s="95">
        <v>5187134577</v>
      </c>
    </row>
    <row r="4342" spans="1:30" x14ac:dyDescent="0.2">
      <c r="A4342" s="74" t="s">
        <v>5449</v>
      </c>
      <c r="B4342" s="95">
        <v>1.39</v>
      </c>
      <c r="C4342" s="95"/>
      <c r="D4342" s="95">
        <v>-20.77</v>
      </c>
      <c r="E4342" s="95">
        <v>1.82</v>
      </c>
      <c r="F4342" s="95">
        <v>1.02</v>
      </c>
      <c r="G4342" s="95">
        <v>66.540000000000006</v>
      </c>
      <c r="H4342" s="95">
        <v>-7.61</v>
      </c>
      <c r="I4342" s="95">
        <v>-8.32</v>
      </c>
      <c r="J4342" s="95">
        <v>-22.7</v>
      </c>
      <c r="K4342" s="95">
        <v>-19.96</v>
      </c>
      <c r="L4342" s="95">
        <v>2.74</v>
      </c>
      <c r="M4342" s="95">
        <v>-0.22</v>
      </c>
      <c r="N4342" s="95">
        <v>1.73</v>
      </c>
      <c r="O4342" s="95">
        <v>6.05</v>
      </c>
      <c r="P4342" s="95">
        <v>-1.79</v>
      </c>
      <c r="Q4342" s="95">
        <v>1.65</v>
      </c>
      <c r="R4342" s="95">
        <v>-8.7799999999999994</v>
      </c>
      <c r="S4342" s="95">
        <v>-4.92</v>
      </c>
      <c r="T4342" s="95">
        <v>-6.53</v>
      </c>
      <c r="U4342" s="95">
        <v>0.56000000000000005</v>
      </c>
      <c r="V4342" s="95">
        <v>0.44</v>
      </c>
      <c r="W4342" s="95">
        <v>0.59</v>
      </c>
      <c r="X4342" s="95">
        <v>4.54</v>
      </c>
      <c r="Y4342" s="95"/>
      <c r="Z4342" s="74" t="s">
        <v>1111</v>
      </c>
      <c r="AA4342" s="95">
        <v>0.76</v>
      </c>
      <c r="AB4342" s="95">
        <v>-7.0000000000000007E-2</v>
      </c>
      <c r="AC4342" s="74" t="s">
        <v>1111</v>
      </c>
      <c r="AD4342" s="95">
        <v>47766933</v>
      </c>
    </row>
    <row r="4343" spans="1:30" x14ac:dyDescent="0.2">
      <c r="A4343" s="74" t="s">
        <v>5450</v>
      </c>
      <c r="B4343" s="95">
        <v>78.91</v>
      </c>
      <c r="C4343" s="95">
        <v>0.86</v>
      </c>
      <c r="D4343" s="95">
        <v>26.98</v>
      </c>
      <c r="E4343" s="95">
        <v>3.44</v>
      </c>
      <c r="F4343" s="95">
        <v>1.19</v>
      </c>
      <c r="G4343" s="95">
        <v>46.95</v>
      </c>
      <c r="H4343" s="95">
        <v>24.04</v>
      </c>
      <c r="I4343" s="95">
        <v>15.04</v>
      </c>
      <c r="J4343" s="95">
        <v>16.89</v>
      </c>
      <c r="K4343" s="95">
        <v>21.74</v>
      </c>
      <c r="L4343" s="95">
        <v>4.8499999999999996</v>
      </c>
      <c r="M4343" s="95">
        <v>0.99</v>
      </c>
      <c r="N4343" s="95">
        <v>4.0599999999999996</v>
      </c>
      <c r="O4343" s="95">
        <v>98.44</v>
      </c>
      <c r="P4343" s="95">
        <v>-1.53</v>
      </c>
      <c r="Q4343" s="95">
        <v>1.06</v>
      </c>
      <c r="R4343" s="95">
        <v>12.74</v>
      </c>
      <c r="S4343" s="95">
        <v>4.41</v>
      </c>
      <c r="T4343" s="95">
        <v>7.97</v>
      </c>
      <c r="U4343" s="95">
        <v>0.35</v>
      </c>
      <c r="V4343" s="95">
        <v>0.65</v>
      </c>
      <c r="W4343" s="95">
        <v>0.28999999999999998</v>
      </c>
      <c r="X4343" s="95">
        <v>36.08</v>
      </c>
      <c r="Y4343" s="95">
        <v>70.92</v>
      </c>
      <c r="Z4343" s="74" t="s">
        <v>1111</v>
      </c>
      <c r="AA4343" s="95">
        <v>23.04</v>
      </c>
      <c r="AB4343" s="95">
        <v>2.93</v>
      </c>
      <c r="AC4343" s="74" t="s">
        <v>1111</v>
      </c>
      <c r="AD4343" s="95">
        <v>20130508398</v>
      </c>
    </row>
    <row r="4344" spans="1:30" x14ac:dyDescent="0.2">
      <c r="A4344" s="74" t="s">
        <v>5451</v>
      </c>
      <c r="B4344" s="95">
        <v>3.65</v>
      </c>
      <c r="C4344" s="95">
        <v>16.440000000000001</v>
      </c>
      <c r="D4344" s="95">
        <v>30.04</v>
      </c>
      <c r="E4344" s="95">
        <v>2</v>
      </c>
      <c r="F4344" s="95">
        <v>1.0900000000000001</v>
      </c>
      <c r="G4344" s="95">
        <v>41.6</v>
      </c>
      <c r="H4344" s="95">
        <v>2.09</v>
      </c>
      <c r="I4344" s="95">
        <v>1.47</v>
      </c>
      <c r="J4344" s="95">
        <v>21.14</v>
      </c>
      <c r="K4344" s="95">
        <v>14.54</v>
      </c>
      <c r="L4344" s="95">
        <v>-6.6</v>
      </c>
      <c r="M4344" s="95">
        <v>-0.62</v>
      </c>
      <c r="N4344" s="95">
        <v>0.44</v>
      </c>
      <c r="O4344" s="95">
        <v>5.56</v>
      </c>
      <c r="P4344" s="95">
        <v>-2.52</v>
      </c>
      <c r="Q4344" s="95">
        <v>1.52</v>
      </c>
      <c r="R4344" s="95">
        <v>6.64</v>
      </c>
      <c r="S4344" s="95">
        <v>3.62</v>
      </c>
      <c r="T4344" s="95">
        <v>6.18</v>
      </c>
      <c r="U4344" s="95">
        <v>0.54</v>
      </c>
      <c r="V4344" s="95">
        <v>0.46</v>
      </c>
      <c r="W4344" s="95">
        <v>2.4700000000000002</v>
      </c>
      <c r="X4344" s="95">
        <v>8.32</v>
      </c>
      <c r="Y4344" s="95">
        <v>-13.99</v>
      </c>
      <c r="Z4344" s="74" t="s">
        <v>1111</v>
      </c>
      <c r="AA4344" s="95">
        <v>1.83</v>
      </c>
      <c r="AB4344" s="95">
        <v>0.12</v>
      </c>
      <c r="AC4344" s="74" t="s">
        <v>1111</v>
      </c>
      <c r="AD4344" s="95">
        <v>18747130</v>
      </c>
    </row>
    <row r="4345" spans="1:30" x14ac:dyDescent="0.2">
      <c r="A4345" s="74" t="s">
        <v>5452</v>
      </c>
      <c r="B4345" s="95">
        <v>20.329999999999998</v>
      </c>
      <c r="C4345" s="95"/>
      <c r="D4345" s="95">
        <v>5.56</v>
      </c>
      <c r="E4345" s="95">
        <v>0.88</v>
      </c>
      <c r="F4345" s="95">
        <v>0.26</v>
      </c>
      <c r="G4345" s="95">
        <v>57.61</v>
      </c>
      <c r="H4345" s="95">
        <v>18.36</v>
      </c>
      <c r="I4345" s="95">
        <v>13.41</v>
      </c>
      <c r="J4345" s="95">
        <v>4.0599999999999996</v>
      </c>
      <c r="K4345" s="95">
        <v>11.57</v>
      </c>
      <c r="L4345" s="95">
        <v>7.51</v>
      </c>
      <c r="M4345" s="95">
        <v>1.63</v>
      </c>
      <c r="N4345" s="95">
        <v>0.74</v>
      </c>
      <c r="O4345" s="95">
        <v>8.3699999999999992</v>
      </c>
      <c r="P4345" s="95">
        <v>-0.28000000000000003</v>
      </c>
      <c r="Q4345" s="95">
        <v>1.44</v>
      </c>
      <c r="R4345" s="95">
        <v>15.87</v>
      </c>
      <c r="S4345" s="95">
        <v>4.59</v>
      </c>
      <c r="T4345" s="95">
        <v>6.4</v>
      </c>
      <c r="U4345" s="95">
        <v>0.28999999999999998</v>
      </c>
      <c r="V4345" s="95">
        <v>0.71</v>
      </c>
      <c r="W4345" s="95">
        <v>0.34</v>
      </c>
      <c r="X4345" s="95">
        <v>23.21</v>
      </c>
      <c r="Y4345" s="95"/>
      <c r="Z4345" s="74" t="s">
        <v>1111</v>
      </c>
      <c r="AA4345" s="95">
        <v>23.06</v>
      </c>
      <c r="AB4345" s="95">
        <v>3.66</v>
      </c>
      <c r="AC4345" s="74" t="s">
        <v>1111</v>
      </c>
      <c r="AD4345" s="95">
        <v>1677719019</v>
      </c>
    </row>
    <row r="4346" spans="1:30" x14ac:dyDescent="0.2">
      <c r="A4346" s="74" t="s">
        <v>5453</v>
      </c>
      <c r="B4346" s="95">
        <v>18.84</v>
      </c>
      <c r="C4346" s="95"/>
      <c r="D4346" s="95">
        <v>-4.4400000000000004</v>
      </c>
      <c r="E4346" s="95">
        <v>117.74</v>
      </c>
      <c r="F4346" s="95">
        <v>2.31</v>
      </c>
      <c r="G4346" s="95"/>
      <c r="H4346" s="95"/>
      <c r="I4346" s="95"/>
      <c r="J4346" s="95">
        <v>-4.4400000000000004</v>
      </c>
      <c r="K4346" s="95">
        <v>-4.4400000000000004</v>
      </c>
      <c r="L4346" s="95">
        <v>0</v>
      </c>
      <c r="M4346" s="95">
        <v>-0.02</v>
      </c>
      <c r="N4346" s="95"/>
      <c r="O4346" s="95">
        <v>-165.93</v>
      </c>
      <c r="P4346" s="95">
        <v>-2.3199999999999998</v>
      </c>
      <c r="Q4346" s="95">
        <v>0.05</v>
      </c>
      <c r="R4346" s="95">
        <v>-2651.54</v>
      </c>
      <c r="S4346" s="95">
        <v>-52.11</v>
      </c>
      <c r="T4346" s="95">
        <v>-2651.54</v>
      </c>
      <c r="U4346" s="95">
        <v>0.02</v>
      </c>
      <c r="V4346" s="95">
        <v>0.61</v>
      </c>
      <c r="W4346" s="95">
        <v>0</v>
      </c>
      <c r="X4346" s="95"/>
      <c r="Y4346" s="95"/>
      <c r="Z4346" s="74" t="s">
        <v>1111</v>
      </c>
      <c r="AA4346" s="95">
        <v>0.16</v>
      </c>
      <c r="AB4346" s="95">
        <v>-4.24</v>
      </c>
      <c r="AC4346" s="74" t="s">
        <v>1111</v>
      </c>
      <c r="AD4346" s="95">
        <v>588723624</v>
      </c>
    </row>
    <row r="4347" spans="1:30" x14ac:dyDescent="0.2">
      <c r="A4347" s="74" t="s">
        <v>5454</v>
      </c>
      <c r="B4347" s="95">
        <v>21.38</v>
      </c>
      <c r="C4347" s="95"/>
      <c r="D4347" s="95">
        <v>-5.04</v>
      </c>
      <c r="E4347" s="95">
        <v>133.62</v>
      </c>
      <c r="F4347" s="95">
        <v>2.63</v>
      </c>
      <c r="G4347" s="95"/>
      <c r="H4347" s="95"/>
      <c r="I4347" s="95"/>
      <c r="J4347" s="95">
        <v>-5.04</v>
      </c>
      <c r="K4347" s="95">
        <v>-4.4400000000000004</v>
      </c>
      <c r="L4347" s="95">
        <v>0</v>
      </c>
      <c r="M4347" s="95">
        <v>-0.02</v>
      </c>
      <c r="N4347" s="95"/>
      <c r="O4347" s="95">
        <v>-188.3</v>
      </c>
      <c r="P4347" s="95">
        <v>-2.63</v>
      </c>
      <c r="Q4347" s="95">
        <v>0.05</v>
      </c>
      <c r="R4347" s="95">
        <v>-2651.54</v>
      </c>
      <c r="S4347" s="95">
        <v>-52.11</v>
      </c>
      <c r="T4347" s="95">
        <v>-2651.54</v>
      </c>
      <c r="U4347" s="95">
        <v>0.02</v>
      </c>
      <c r="V4347" s="95">
        <v>0.61</v>
      </c>
      <c r="W4347" s="95">
        <v>0</v>
      </c>
      <c r="X4347" s="95"/>
      <c r="Y4347" s="95"/>
      <c r="Z4347" s="74" t="s">
        <v>1111</v>
      </c>
      <c r="AA4347" s="95">
        <v>0.16</v>
      </c>
      <c r="AB4347" s="95">
        <v>-4.24</v>
      </c>
      <c r="AC4347" s="74" t="s">
        <v>1111</v>
      </c>
      <c r="AD4347" s="95">
        <v>588723624</v>
      </c>
    </row>
    <row r="4348" spans="1:30" x14ac:dyDescent="0.2">
      <c r="A4348" s="74" t="s">
        <v>5455</v>
      </c>
      <c r="B4348" s="95">
        <v>6.36</v>
      </c>
      <c r="C4348" s="95"/>
      <c r="D4348" s="95">
        <v>-1.5</v>
      </c>
      <c r="E4348" s="95">
        <v>39.75</v>
      </c>
      <c r="F4348" s="95">
        <v>0.78</v>
      </c>
      <c r="G4348" s="95"/>
      <c r="H4348" s="95"/>
      <c r="I4348" s="95"/>
      <c r="J4348" s="95">
        <v>-1.5</v>
      </c>
      <c r="K4348" s="95">
        <v>-4.4400000000000004</v>
      </c>
      <c r="L4348" s="95">
        <v>0</v>
      </c>
      <c r="M4348" s="95">
        <v>-0.02</v>
      </c>
      <c r="N4348" s="95"/>
      <c r="O4348" s="95">
        <v>-56.02</v>
      </c>
      <c r="P4348" s="95">
        <v>-0.78</v>
      </c>
      <c r="Q4348" s="95">
        <v>0.05</v>
      </c>
      <c r="R4348" s="95">
        <v>-2651.54</v>
      </c>
      <c r="S4348" s="95">
        <v>-52.11</v>
      </c>
      <c r="T4348" s="95">
        <v>-2651.54</v>
      </c>
      <c r="U4348" s="95">
        <v>0.02</v>
      </c>
      <c r="V4348" s="95">
        <v>0.61</v>
      </c>
      <c r="W4348" s="95">
        <v>0</v>
      </c>
      <c r="X4348" s="95"/>
      <c r="Y4348" s="95"/>
      <c r="Z4348" s="74" t="s">
        <v>1111</v>
      </c>
      <c r="AA4348" s="95">
        <v>0.16</v>
      </c>
      <c r="AB4348" s="95">
        <v>-4.24</v>
      </c>
      <c r="AC4348" s="74" t="s">
        <v>1111</v>
      </c>
      <c r="AD4348" s="95">
        <v>588723624</v>
      </c>
    </row>
    <row r="4349" spans="1:30" x14ac:dyDescent="0.2">
      <c r="A4349" s="74" t="s">
        <v>5456</v>
      </c>
      <c r="B4349" s="95">
        <v>16.75</v>
      </c>
      <c r="C4349" s="95">
        <v>1.19</v>
      </c>
      <c r="D4349" s="95">
        <v>15.92</v>
      </c>
      <c r="E4349" s="95">
        <v>0.9</v>
      </c>
      <c r="F4349" s="95">
        <v>0.68</v>
      </c>
      <c r="G4349" s="95">
        <v>55.45</v>
      </c>
      <c r="H4349" s="95">
        <v>30.42</v>
      </c>
      <c r="I4349" s="95">
        <v>16.63</v>
      </c>
      <c r="J4349" s="95">
        <v>8.7100000000000009</v>
      </c>
      <c r="K4349" s="95">
        <v>7.22</v>
      </c>
      <c r="L4349" s="95">
        <v>-1.48</v>
      </c>
      <c r="M4349" s="95">
        <v>-0.15</v>
      </c>
      <c r="N4349" s="95">
        <v>2.65</v>
      </c>
      <c r="O4349" s="95">
        <v>2.91</v>
      </c>
      <c r="P4349" s="95">
        <v>-0.94</v>
      </c>
      <c r="Q4349" s="95">
        <v>6.34</v>
      </c>
      <c r="R4349" s="95">
        <v>5.66</v>
      </c>
      <c r="S4349" s="95">
        <v>4.26</v>
      </c>
      <c r="T4349" s="95">
        <v>6.29</v>
      </c>
      <c r="U4349" s="95">
        <v>0.75</v>
      </c>
      <c r="V4349" s="95">
        <v>0.25</v>
      </c>
      <c r="W4349" s="95">
        <v>0.26</v>
      </c>
      <c r="X4349" s="95">
        <v>17.850000000000001</v>
      </c>
      <c r="Y4349" s="95"/>
      <c r="Z4349" s="74" t="s">
        <v>1111</v>
      </c>
      <c r="AA4349" s="95">
        <v>18.59</v>
      </c>
      <c r="AB4349" s="95">
        <v>1.05</v>
      </c>
      <c r="AC4349" s="74" t="s">
        <v>1111</v>
      </c>
      <c r="AD4349" s="95">
        <v>3547840950</v>
      </c>
    </row>
    <row r="4350" spans="1:30" x14ac:dyDescent="0.2">
      <c r="A4350" s="74" t="s">
        <v>5457</v>
      </c>
      <c r="B4350" s="95">
        <v>11.6</v>
      </c>
      <c r="C4350" s="95">
        <v>68.97</v>
      </c>
      <c r="D4350" s="95">
        <v>1.53</v>
      </c>
      <c r="E4350" s="95">
        <v>0.78</v>
      </c>
      <c r="F4350" s="95">
        <v>0.78</v>
      </c>
      <c r="G4350" s="95">
        <v>100</v>
      </c>
      <c r="H4350" s="95">
        <v>7389.41</v>
      </c>
      <c r="I4350" s="95">
        <v>14893.1</v>
      </c>
      <c r="J4350" s="95">
        <v>3.09</v>
      </c>
      <c r="K4350" s="95">
        <v>2.09</v>
      </c>
      <c r="L4350" s="95">
        <v>-1</v>
      </c>
      <c r="M4350" s="95">
        <v>-0.25</v>
      </c>
      <c r="N4350" s="95">
        <v>228.2</v>
      </c>
      <c r="O4350" s="95"/>
      <c r="P4350" s="95">
        <v>-0.78</v>
      </c>
      <c r="Q4350" s="95"/>
      <c r="R4350" s="95">
        <v>51.18</v>
      </c>
      <c r="S4350" s="95">
        <v>50.85</v>
      </c>
      <c r="T4350" s="95">
        <v>25.39</v>
      </c>
      <c r="U4350" s="95">
        <v>0.99</v>
      </c>
      <c r="V4350" s="95">
        <v>0.01</v>
      </c>
      <c r="W4350" s="95">
        <v>0</v>
      </c>
      <c r="X4350" s="95"/>
      <c r="Y4350" s="95">
        <v>54.83</v>
      </c>
      <c r="Z4350" s="74" t="s">
        <v>1111</v>
      </c>
      <c r="AA4350" s="95">
        <v>14.79</v>
      </c>
      <c r="AB4350" s="95">
        <v>7.57</v>
      </c>
      <c r="AC4350" s="74" t="s">
        <v>1111</v>
      </c>
      <c r="AD4350" s="95">
        <v>333859600</v>
      </c>
    </row>
    <row r="4351" spans="1:30" x14ac:dyDescent="0.2">
      <c r="A4351" s="74" t="s">
        <v>5458</v>
      </c>
      <c r="B4351" s="95">
        <v>26.31</v>
      </c>
      <c r="C4351" s="95"/>
      <c r="D4351" s="95">
        <v>-229.86</v>
      </c>
      <c r="E4351" s="95">
        <v>8.73</v>
      </c>
      <c r="F4351" s="95">
        <v>4.75</v>
      </c>
      <c r="G4351" s="95">
        <v>57.21</v>
      </c>
      <c r="H4351" s="95">
        <v>-2.4300000000000002</v>
      </c>
      <c r="I4351" s="95">
        <v>-2.36</v>
      </c>
      <c r="J4351" s="95">
        <v>-223.2</v>
      </c>
      <c r="K4351" s="95">
        <v>-213.69</v>
      </c>
      <c r="L4351" s="95">
        <v>9.5</v>
      </c>
      <c r="M4351" s="95">
        <v>-0.37</v>
      </c>
      <c r="N4351" s="95">
        <v>5.42</v>
      </c>
      <c r="O4351" s="95">
        <v>367.55</v>
      </c>
      <c r="P4351" s="95">
        <v>-8.67</v>
      </c>
      <c r="Q4351" s="95">
        <v>1.03</v>
      </c>
      <c r="R4351" s="95">
        <v>-3.8</v>
      </c>
      <c r="S4351" s="95">
        <v>-2.06</v>
      </c>
      <c r="T4351" s="95">
        <v>-4.03</v>
      </c>
      <c r="U4351" s="95">
        <v>0.54</v>
      </c>
      <c r="V4351" s="95">
        <v>0.46</v>
      </c>
      <c r="W4351" s="95">
        <v>0.88</v>
      </c>
      <c r="X4351" s="95">
        <v>31.14</v>
      </c>
      <c r="Y4351" s="95"/>
      <c r="Z4351" s="74" t="s">
        <v>1111</v>
      </c>
      <c r="AA4351" s="95">
        <v>3.02</v>
      </c>
      <c r="AB4351" s="95">
        <v>-0.11</v>
      </c>
      <c r="AC4351" s="74" t="s">
        <v>1111</v>
      </c>
      <c r="AD4351" s="95">
        <v>308010242</v>
      </c>
    </row>
    <row r="4352" spans="1:30" x14ac:dyDescent="0.2">
      <c r="A4352" s="74" t="s">
        <v>5459</v>
      </c>
      <c r="B4352" s="95">
        <v>94.44</v>
      </c>
      <c r="C4352" s="95">
        <v>0.89</v>
      </c>
      <c r="D4352" s="95">
        <v>34.22</v>
      </c>
      <c r="E4352" s="95">
        <v>7.27</v>
      </c>
      <c r="F4352" s="95">
        <v>4.0999999999999996</v>
      </c>
      <c r="G4352" s="95">
        <v>64.53</v>
      </c>
      <c r="H4352" s="95">
        <v>16.43</v>
      </c>
      <c r="I4352" s="95">
        <v>13.48</v>
      </c>
      <c r="J4352" s="95">
        <v>28.07</v>
      </c>
      <c r="K4352" s="95">
        <v>25.86</v>
      </c>
      <c r="L4352" s="95">
        <v>-2.2000000000000002</v>
      </c>
      <c r="M4352" s="95">
        <v>-0.56999999999999995</v>
      </c>
      <c r="N4352" s="95">
        <v>4.6100000000000003</v>
      </c>
      <c r="O4352" s="95">
        <v>57.32</v>
      </c>
      <c r="P4352" s="95">
        <v>-7.42</v>
      </c>
      <c r="Q4352" s="95">
        <v>1.19</v>
      </c>
      <c r="R4352" s="95">
        <v>21.24</v>
      </c>
      <c r="S4352" s="95">
        <v>11.99</v>
      </c>
      <c r="T4352" s="95">
        <v>20</v>
      </c>
      <c r="U4352" s="95">
        <v>0.56000000000000005</v>
      </c>
      <c r="V4352" s="95">
        <v>0.44</v>
      </c>
      <c r="W4352" s="95">
        <v>0.89</v>
      </c>
      <c r="X4352" s="95">
        <v>9.41</v>
      </c>
      <c r="Y4352" s="95">
        <v>29.7</v>
      </c>
      <c r="Z4352" s="74" t="s">
        <v>1111</v>
      </c>
      <c r="AA4352" s="95">
        <v>12.99</v>
      </c>
      <c r="AB4352" s="95">
        <v>2.76</v>
      </c>
      <c r="AC4352" s="74" t="s">
        <v>1111</v>
      </c>
      <c r="AD4352" s="95">
        <v>3451706448</v>
      </c>
    </row>
    <row r="4353" spans="1:30" x14ac:dyDescent="0.2">
      <c r="A4353" s="74" t="s">
        <v>5460</v>
      </c>
      <c r="B4353" s="95">
        <v>22.05</v>
      </c>
      <c r="C4353" s="95"/>
      <c r="D4353" s="95">
        <v>-3.33</v>
      </c>
      <c r="E4353" s="95">
        <v>1.5</v>
      </c>
      <c r="F4353" s="95">
        <v>1.18</v>
      </c>
      <c r="G4353" s="95">
        <v>42.55</v>
      </c>
      <c r="H4353" s="95">
        <v>-11.2</v>
      </c>
      <c r="I4353" s="95">
        <v>-78.53</v>
      </c>
      <c r="J4353" s="95">
        <v>-23.38</v>
      </c>
      <c r="K4353" s="95">
        <v>-14.91</v>
      </c>
      <c r="L4353" s="95">
        <v>8.4700000000000006</v>
      </c>
      <c r="M4353" s="95">
        <v>-0.54</v>
      </c>
      <c r="N4353" s="95">
        <v>2.62</v>
      </c>
      <c r="O4353" s="95">
        <v>2.2999999999999998</v>
      </c>
      <c r="P4353" s="95">
        <v>-3.3</v>
      </c>
      <c r="Q4353" s="95">
        <v>4.95</v>
      </c>
      <c r="R4353" s="95">
        <v>-45.05</v>
      </c>
      <c r="S4353" s="95">
        <v>-35.409999999999997</v>
      </c>
      <c r="T4353" s="95">
        <v>-8.48</v>
      </c>
      <c r="U4353" s="95">
        <v>0.79</v>
      </c>
      <c r="V4353" s="95">
        <v>0.21</v>
      </c>
      <c r="W4353" s="95">
        <v>0.45</v>
      </c>
      <c r="X4353" s="95">
        <v>-5.63</v>
      </c>
      <c r="Y4353" s="95"/>
      <c r="Z4353" s="74" t="s">
        <v>1111</v>
      </c>
      <c r="AA4353" s="95">
        <v>14.68</v>
      </c>
      <c r="AB4353" s="95">
        <v>-6.62</v>
      </c>
      <c r="AC4353" s="74" t="s">
        <v>1111</v>
      </c>
      <c r="AD4353" s="95">
        <v>1443547350</v>
      </c>
    </row>
    <row r="4354" spans="1:30" x14ac:dyDescent="0.2">
      <c r="A4354" s="74" t="s">
        <v>5461</v>
      </c>
      <c r="B4354" s="95">
        <v>58.97</v>
      </c>
      <c r="C4354" s="95"/>
      <c r="D4354" s="95">
        <v>25.04</v>
      </c>
      <c r="E4354" s="95">
        <v>3.11</v>
      </c>
      <c r="F4354" s="95">
        <v>1.1000000000000001</v>
      </c>
      <c r="G4354" s="95">
        <v>33.229999999999997</v>
      </c>
      <c r="H4354" s="95">
        <v>15.59</v>
      </c>
      <c r="I4354" s="95">
        <v>9.84</v>
      </c>
      <c r="J4354" s="95">
        <v>15.81</v>
      </c>
      <c r="K4354" s="95">
        <v>19.68</v>
      </c>
      <c r="L4354" s="95">
        <v>3.87</v>
      </c>
      <c r="M4354" s="95">
        <v>0.76</v>
      </c>
      <c r="N4354" s="95">
        <v>2.46</v>
      </c>
      <c r="O4354" s="95">
        <v>3.78</v>
      </c>
      <c r="P4354" s="95">
        <v>-1.8</v>
      </c>
      <c r="Q4354" s="95">
        <v>3.98</v>
      </c>
      <c r="R4354" s="95">
        <v>12.4</v>
      </c>
      <c r="S4354" s="95">
        <v>4.3899999999999997</v>
      </c>
      <c r="T4354" s="95">
        <v>7.65</v>
      </c>
      <c r="U4354" s="95">
        <v>0.35</v>
      </c>
      <c r="V4354" s="95">
        <v>0.65</v>
      </c>
      <c r="W4354" s="95">
        <v>0.45</v>
      </c>
      <c r="X4354" s="95">
        <v>0.47</v>
      </c>
      <c r="Y4354" s="95">
        <v>-13.92</v>
      </c>
      <c r="Z4354" s="74" t="s">
        <v>1111</v>
      </c>
      <c r="AA4354" s="95">
        <v>18.989999999999998</v>
      </c>
      <c r="AB4354" s="95">
        <v>2.36</v>
      </c>
      <c r="AC4354" s="74" t="s">
        <v>1111</v>
      </c>
      <c r="AD4354" s="95">
        <v>9345146913</v>
      </c>
    </row>
    <row r="4355" spans="1:30" x14ac:dyDescent="0.2">
      <c r="A4355" s="74" t="s">
        <v>5462</v>
      </c>
      <c r="B4355" s="95">
        <v>74.75</v>
      </c>
      <c r="C4355" s="95"/>
      <c r="D4355" s="95">
        <v>171.24</v>
      </c>
      <c r="E4355" s="95">
        <v>15.17</v>
      </c>
      <c r="F4355" s="95">
        <v>12.08</v>
      </c>
      <c r="G4355" s="95">
        <v>76.39</v>
      </c>
      <c r="H4355" s="95">
        <v>13.13</v>
      </c>
      <c r="I4355" s="95">
        <v>10.08</v>
      </c>
      <c r="J4355" s="95">
        <v>131.4</v>
      </c>
      <c r="K4355" s="95">
        <v>125.01</v>
      </c>
      <c r="L4355" s="95">
        <v>-6.39</v>
      </c>
      <c r="M4355" s="95">
        <v>-0.74</v>
      </c>
      <c r="N4355" s="95">
        <v>17.260000000000002</v>
      </c>
      <c r="O4355" s="95">
        <v>17.25</v>
      </c>
      <c r="P4355" s="95">
        <v>-76.81</v>
      </c>
      <c r="Q4355" s="95">
        <v>5.94</v>
      </c>
      <c r="R4355" s="95">
        <v>8.86</v>
      </c>
      <c r="S4355" s="95">
        <v>7.06</v>
      </c>
      <c r="T4355" s="95">
        <v>8.83</v>
      </c>
      <c r="U4355" s="95">
        <v>0.8</v>
      </c>
      <c r="V4355" s="95">
        <v>0.2</v>
      </c>
      <c r="W4355" s="95">
        <v>0.7</v>
      </c>
      <c r="X4355" s="95">
        <v>16.21</v>
      </c>
      <c r="Y4355" s="95"/>
      <c r="Z4355" s="74" t="s">
        <v>1111</v>
      </c>
      <c r="AA4355" s="95">
        <v>4.93</v>
      </c>
      <c r="AB4355" s="95">
        <v>0.44</v>
      </c>
      <c r="AC4355" s="74" t="s">
        <v>1111</v>
      </c>
      <c r="AD4355" s="95">
        <v>3558122425</v>
      </c>
    </row>
    <row r="4356" spans="1:30" x14ac:dyDescent="0.2">
      <c r="A4356" s="74" t="s">
        <v>5463</v>
      </c>
      <c r="B4356" s="95">
        <v>0.81</v>
      </c>
      <c r="C4356" s="95"/>
      <c r="D4356" s="95">
        <v>-1.8</v>
      </c>
      <c r="E4356" s="95">
        <v>2.0299999999999998</v>
      </c>
      <c r="F4356" s="95">
        <v>0.18</v>
      </c>
      <c r="G4356" s="95">
        <v>16.66</v>
      </c>
      <c r="H4356" s="95">
        <v>-2.0699999999999998</v>
      </c>
      <c r="I4356" s="95">
        <v>-3.84</v>
      </c>
      <c r="J4356" s="95">
        <v>-3.35</v>
      </c>
      <c r="K4356" s="95">
        <v>-6.53</v>
      </c>
      <c r="L4356" s="95">
        <v>-3.19</v>
      </c>
      <c r="M4356" s="95">
        <v>1.93</v>
      </c>
      <c r="N4356" s="95">
        <v>7.0000000000000007E-2</v>
      </c>
      <c r="O4356" s="95">
        <v>-0.68</v>
      </c>
      <c r="P4356" s="95">
        <v>-0.28000000000000003</v>
      </c>
      <c r="Q4356" s="95">
        <v>0.57999999999999996</v>
      </c>
      <c r="R4356" s="95">
        <v>-112.55</v>
      </c>
      <c r="S4356" s="95">
        <v>-9.99</v>
      </c>
      <c r="T4356" s="95">
        <v>-18.059999999999999</v>
      </c>
      <c r="U4356" s="95">
        <v>0.09</v>
      </c>
      <c r="V4356" s="95">
        <v>0.91</v>
      </c>
      <c r="W4356" s="95">
        <v>2.6</v>
      </c>
      <c r="X4356" s="95">
        <v>9.69</v>
      </c>
      <c r="Y4356" s="95"/>
      <c r="Z4356" s="74" t="s">
        <v>1111</v>
      </c>
      <c r="AA4356" s="95">
        <v>0.4</v>
      </c>
      <c r="AB4356" s="95">
        <v>-0.45</v>
      </c>
      <c r="AC4356" s="74" t="s">
        <v>1111</v>
      </c>
      <c r="AD4356" s="95">
        <v>13971852</v>
      </c>
    </row>
    <row r="4357" spans="1:30" x14ac:dyDescent="0.2">
      <c r="A4357" s="74" t="s">
        <v>5464</v>
      </c>
      <c r="B4357" s="95">
        <v>20.46</v>
      </c>
      <c r="C4357" s="95">
        <v>8.99</v>
      </c>
      <c r="D4357" s="95">
        <v>176.23</v>
      </c>
      <c r="E4357" s="95">
        <v>5.31</v>
      </c>
      <c r="F4357" s="95">
        <v>0.9</v>
      </c>
      <c r="G4357" s="95">
        <v>44.21</v>
      </c>
      <c r="H4357" s="95">
        <v>19.78</v>
      </c>
      <c r="I4357" s="95">
        <v>1.99</v>
      </c>
      <c r="J4357" s="95">
        <v>17.75</v>
      </c>
      <c r="K4357" s="95">
        <v>28.87</v>
      </c>
      <c r="L4357" s="95">
        <v>11.11</v>
      </c>
      <c r="M4357" s="95">
        <v>3.32</v>
      </c>
      <c r="N4357" s="95">
        <v>3.51</v>
      </c>
      <c r="O4357" s="95">
        <v>-1.45</v>
      </c>
      <c r="P4357" s="95">
        <v>-1</v>
      </c>
      <c r="Q4357" s="95">
        <v>0.13</v>
      </c>
      <c r="R4357" s="95">
        <v>3.01</v>
      </c>
      <c r="S4357" s="95">
        <v>0.51</v>
      </c>
      <c r="T4357" s="95">
        <v>5.4</v>
      </c>
      <c r="U4357" s="95">
        <v>0.17</v>
      </c>
      <c r="V4357" s="95">
        <v>0.83</v>
      </c>
      <c r="W4357" s="95">
        <v>0.26</v>
      </c>
      <c r="X4357" s="95">
        <v>-4.0999999999999996</v>
      </c>
      <c r="Y4357" s="95">
        <v>-27.1</v>
      </c>
      <c r="Z4357" s="74" t="s">
        <v>1111</v>
      </c>
      <c r="AA4357" s="95">
        <v>3.85</v>
      </c>
      <c r="AB4357" s="95">
        <v>0.12</v>
      </c>
      <c r="AC4357" s="74" t="s">
        <v>1111</v>
      </c>
      <c r="AD4357" s="95">
        <v>3636372168</v>
      </c>
    </row>
    <row r="4358" spans="1:30" x14ac:dyDescent="0.2">
      <c r="A4358" s="74" t="s">
        <v>5465</v>
      </c>
      <c r="B4358" s="95">
        <v>32.74</v>
      </c>
      <c r="C4358" s="95">
        <v>3.45</v>
      </c>
      <c r="D4358" s="95">
        <v>11.5</v>
      </c>
      <c r="E4358" s="95">
        <v>1.07</v>
      </c>
      <c r="F4358" s="95">
        <v>0.14000000000000001</v>
      </c>
      <c r="G4358" s="95">
        <v>0</v>
      </c>
      <c r="H4358" s="95">
        <v>39.42</v>
      </c>
      <c r="I4358" s="95">
        <v>31.31</v>
      </c>
      <c r="J4358" s="95">
        <v>9.14</v>
      </c>
      <c r="K4358" s="95">
        <v>-3.22</v>
      </c>
      <c r="L4358" s="95">
        <v>-12.35</v>
      </c>
      <c r="M4358" s="95">
        <v>-1.45</v>
      </c>
      <c r="N4358" s="95">
        <v>3.6</v>
      </c>
      <c r="O4358" s="95"/>
      <c r="P4358" s="95">
        <v>-0.14000000000000001</v>
      </c>
      <c r="Q4358" s="95"/>
      <c r="R4358" s="95">
        <v>9.32</v>
      </c>
      <c r="S4358" s="95">
        <v>1.19</v>
      </c>
      <c r="T4358" s="95">
        <v>9.01</v>
      </c>
      <c r="U4358" s="95">
        <v>0.13</v>
      </c>
      <c r="V4358" s="95">
        <v>0.87</v>
      </c>
      <c r="W4358" s="95">
        <v>0.04</v>
      </c>
      <c r="X4358" s="95">
        <v>8.35</v>
      </c>
      <c r="Y4358" s="95">
        <v>-20.63</v>
      </c>
      <c r="Z4358" s="74" t="s">
        <v>1111</v>
      </c>
      <c r="AA4358" s="95">
        <v>30.54</v>
      </c>
      <c r="AB4358" s="95">
        <v>2.85</v>
      </c>
      <c r="AC4358" s="74" t="s">
        <v>1111</v>
      </c>
      <c r="AD4358" s="95">
        <v>1288332096</v>
      </c>
    </row>
    <row r="4359" spans="1:30" x14ac:dyDescent="0.2">
      <c r="A4359" s="74" t="s">
        <v>5466</v>
      </c>
      <c r="B4359" s="95">
        <v>69.349999999999994</v>
      </c>
      <c r="C4359" s="95">
        <v>1.97</v>
      </c>
      <c r="D4359" s="95">
        <v>6.27</v>
      </c>
      <c r="E4359" s="95">
        <v>1.54</v>
      </c>
      <c r="F4359" s="95">
        <v>0.79</v>
      </c>
      <c r="G4359" s="95">
        <v>55.84</v>
      </c>
      <c r="H4359" s="95">
        <v>13.19</v>
      </c>
      <c r="I4359" s="95">
        <v>9.65</v>
      </c>
      <c r="J4359" s="95">
        <v>4.59</v>
      </c>
      <c r="K4359" s="95">
        <v>3.73</v>
      </c>
      <c r="L4359" s="95">
        <v>-0.86</v>
      </c>
      <c r="M4359" s="95">
        <v>-0.28999999999999998</v>
      </c>
      <c r="N4359" s="95">
        <v>0.61</v>
      </c>
      <c r="O4359" s="95"/>
      <c r="P4359" s="95">
        <v>-0.79</v>
      </c>
      <c r="Q4359" s="95"/>
      <c r="R4359" s="95">
        <v>24.62</v>
      </c>
      <c r="S4359" s="95">
        <v>12.52</v>
      </c>
      <c r="T4359" s="95">
        <v>21.32</v>
      </c>
      <c r="U4359" s="95">
        <v>0.51</v>
      </c>
      <c r="V4359" s="95">
        <v>0.49</v>
      </c>
      <c r="W4359" s="95">
        <v>1.3</v>
      </c>
      <c r="X4359" s="95">
        <v>2.39</v>
      </c>
      <c r="Y4359" s="95"/>
      <c r="Z4359" s="74" t="s">
        <v>1111</v>
      </c>
      <c r="AA4359" s="95">
        <v>44.92</v>
      </c>
      <c r="AB4359" s="95">
        <v>11.06</v>
      </c>
      <c r="AC4359" s="74" t="s">
        <v>1111</v>
      </c>
      <c r="AD4359" s="95">
        <v>1864876980</v>
      </c>
    </row>
    <row r="4360" spans="1:30" x14ac:dyDescent="0.2">
      <c r="A4360" s="74" t="s">
        <v>5467</v>
      </c>
      <c r="B4360" s="95">
        <v>1.27</v>
      </c>
      <c r="C4360" s="95"/>
      <c r="D4360" s="95">
        <v>-1.27</v>
      </c>
      <c r="E4360" s="95">
        <v>-5.71</v>
      </c>
      <c r="F4360" s="95">
        <v>0.12</v>
      </c>
      <c r="G4360" s="95">
        <v>18.34</v>
      </c>
      <c r="H4360" s="95">
        <v>-4.9400000000000004</v>
      </c>
      <c r="I4360" s="95">
        <v>-10.6</v>
      </c>
      <c r="J4360" s="95">
        <v>-2.73</v>
      </c>
      <c r="K4360" s="95">
        <v>-14.44</v>
      </c>
      <c r="L4360" s="95">
        <v>-11.71</v>
      </c>
      <c r="M4360" s="95"/>
      <c r="N4360" s="95">
        <v>0.13</v>
      </c>
      <c r="O4360" s="95">
        <v>-4.59</v>
      </c>
      <c r="P4360" s="95">
        <v>-0.17</v>
      </c>
      <c r="Q4360" s="95">
        <v>0.92</v>
      </c>
      <c r="R4360" s="95">
        <v>-449.21</v>
      </c>
      <c r="S4360" s="95">
        <v>-9.24</v>
      </c>
      <c r="T4360" s="95">
        <v>-7.36</v>
      </c>
      <c r="U4360" s="95">
        <v>-0.02</v>
      </c>
      <c r="V4360" s="95">
        <v>0.97</v>
      </c>
      <c r="W4360" s="95">
        <v>0.87</v>
      </c>
      <c r="X4360" s="95">
        <v>5.98</v>
      </c>
      <c r="Y4360" s="95"/>
      <c r="Z4360" s="74" t="s">
        <v>1111</v>
      </c>
      <c r="AA4360" s="95">
        <v>-0.22</v>
      </c>
      <c r="AB4360" s="95">
        <v>-1</v>
      </c>
      <c r="AC4360" s="74" t="s">
        <v>1111</v>
      </c>
      <c r="AD4360" s="95">
        <v>76755879</v>
      </c>
    </row>
    <row r="4361" spans="1:30" x14ac:dyDescent="0.2">
      <c r="A4361" s="74" t="s">
        <v>5468</v>
      </c>
      <c r="B4361" s="95">
        <v>224.29</v>
      </c>
      <c r="C4361" s="95">
        <v>0.74</v>
      </c>
      <c r="D4361" s="95">
        <v>89.75</v>
      </c>
      <c r="E4361" s="95">
        <v>3.43</v>
      </c>
      <c r="F4361" s="95">
        <v>1.91</v>
      </c>
      <c r="G4361" s="95">
        <v>42.42</v>
      </c>
      <c r="H4361" s="95">
        <v>10.39</v>
      </c>
      <c r="I4361" s="95">
        <v>6.5</v>
      </c>
      <c r="J4361" s="95">
        <v>56.14</v>
      </c>
      <c r="K4361" s="95">
        <v>63.79</v>
      </c>
      <c r="L4361" s="95">
        <v>7.66</v>
      </c>
      <c r="M4361" s="95">
        <v>0.47</v>
      </c>
      <c r="N4361" s="95">
        <v>5.83</v>
      </c>
      <c r="O4361" s="95">
        <v>20.05</v>
      </c>
      <c r="P4361" s="95">
        <v>-2.2799999999999998</v>
      </c>
      <c r="Q4361" s="95">
        <v>2.42</v>
      </c>
      <c r="R4361" s="95">
        <v>3.82</v>
      </c>
      <c r="S4361" s="95">
        <v>2.13</v>
      </c>
      <c r="T4361" s="95">
        <v>3.14</v>
      </c>
      <c r="U4361" s="95">
        <v>0.56000000000000005</v>
      </c>
      <c r="V4361" s="95">
        <v>0.44</v>
      </c>
      <c r="W4361" s="95">
        <v>0.33</v>
      </c>
      <c r="X4361" s="95">
        <v>6.78</v>
      </c>
      <c r="Y4361" s="95">
        <v>29.11</v>
      </c>
      <c r="Z4361" s="74" t="s">
        <v>1111</v>
      </c>
      <c r="AA4361" s="95">
        <v>65.34</v>
      </c>
      <c r="AB4361" s="95">
        <v>2.5</v>
      </c>
      <c r="AC4361" s="74" t="s">
        <v>1111</v>
      </c>
      <c r="AD4361" s="95">
        <v>22434158670</v>
      </c>
    </row>
    <row r="4362" spans="1:30" x14ac:dyDescent="0.2">
      <c r="A4362" s="74" t="s">
        <v>5469</v>
      </c>
      <c r="B4362" s="95">
        <v>12.48</v>
      </c>
      <c r="C4362" s="95"/>
      <c r="D4362" s="95">
        <v>-10.07</v>
      </c>
      <c r="E4362" s="95">
        <v>2.86</v>
      </c>
      <c r="F4362" s="95">
        <v>2.19</v>
      </c>
      <c r="G4362" s="95">
        <v>3.88</v>
      </c>
      <c r="H4362" s="95">
        <v>-223.32</v>
      </c>
      <c r="I4362" s="95">
        <v>-240.53</v>
      </c>
      <c r="J4362" s="95">
        <v>-10.84</v>
      </c>
      <c r="K4362" s="95">
        <v>-7.39</v>
      </c>
      <c r="L4362" s="95">
        <v>3.45</v>
      </c>
      <c r="M4362" s="95">
        <v>-0.91</v>
      </c>
      <c r="N4362" s="95">
        <v>24.21</v>
      </c>
      <c r="O4362" s="95">
        <v>3.15</v>
      </c>
      <c r="P4362" s="95">
        <v>-10.42</v>
      </c>
      <c r="Q4362" s="95">
        <v>8.31</v>
      </c>
      <c r="R4362" s="95">
        <v>-28.44</v>
      </c>
      <c r="S4362" s="95">
        <v>-21.75</v>
      </c>
      <c r="T4362" s="95">
        <v>-26.33</v>
      </c>
      <c r="U4362" s="95">
        <v>0.76</v>
      </c>
      <c r="V4362" s="95">
        <v>0.24</v>
      </c>
      <c r="W4362" s="95">
        <v>0.09</v>
      </c>
      <c r="X4362" s="95"/>
      <c r="Y4362" s="95"/>
      <c r="Z4362" s="74" t="s">
        <v>1111</v>
      </c>
      <c r="AA4362" s="95">
        <v>4.37</v>
      </c>
      <c r="AB4362" s="95">
        <v>-1.24</v>
      </c>
      <c r="AC4362" s="74" t="s">
        <v>1111</v>
      </c>
      <c r="AD4362" s="95">
        <v>1806115000</v>
      </c>
    </row>
    <row r="4363" spans="1:30" x14ac:dyDescent="0.2">
      <c r="A4363" s="74" t="s">
        <v>5470</v>
      </c>
      <c r="B4363" s="95">
        <v>33.200000000000003</v>
      </c>
      <c r="C4363" s="95">
        <v>1.08</v>
      </c>
      <c r="D4363" s="95">
        <v>11.89</v>
      </c>
      <c r="E4363" s="95">
        <v>2.91</v>
      </c>
      <c r="F4363" s="95">
        <v>0.52</v>
      </c>
      <c r="G4363" s="95">
        <v>100</v>
      </c>
      <c r="H4363" s="95">
        <v>44.68</v>
      </c>
      <c r="I4363" s="95">
        <v>13.97</v>
      </c>
      <c r="J4363" s="95">
        <v>3.72</v>
      </c>
      <c r="K4363" s="95">
        <v>3.6</v>
      </c>
      <c r="L4363" s="95">
        <v>-0.12</v>
      </c>
      <c r="M4363" s="95">
        <v>-0.09</v>
      </c>
      <c r="N4363" s="95">
        <v>1.66</v>
      </c>
      <c r="O4363" s="95"/>
      <c r="P4363" s="95">
        <v>-0.52</v>
      </c>
      <c r="Q4363" s="95"/>
      <c r="R4363" s="95">
        <v>24.45</v>
      </c>
      <c r="S4363" s="95">
        <v>4.3600000000000003</v>
      </c>
      <c r="T4363" s="95">
        <v>64.44</v>
      </c>
      <c r="U4363" s="95">
        <v>0.18</v>
      </c>
      <c r="V4363" s="95">
        <v>0.82</v>
      </c>
      <c r="W4363" s="95">
        <v>0.31</v>
      </c>
      <c r="X4363" s="95"/>
      <c r="Y4363" s="95"/>
      <c r="Z4363" s="74" t="s">
        <v>1111</v>
      </c>
      <c r="AA4363" s="95">
        <v>11.42</v>
      </c>
      <c r="AB4363" s="95">
        <v>2.79</v>
      </c>
      <c r="AC4363" s="74" t="s">
        <v>1111</v>
      </c>
      <c r="AD4363" s="95">
        <v>1986937000</v>
      </c>
    </row>
    <row r="4364" spans="1:30" x14ac:dyDescent="0.2">
      <c r="A4364" s="74" t="s">
        <v>5471</v>
      </c>
      <c r="B4364" s="95">
        <v>51.75</v>
      </c>
      <c r="C4364" s="95">
        <v>0.77</v>
      </c>
      <c r="D4364" s="95">
        <v>32.130000000000003</v>
      </c>
      <c r="E4364" s="95">
        <v>2.41</v>
      </c>
      <c r="F4364" s="95">
        <v>0.75</v>
      </c>
      <c r="G4364" s="95">
        <v>6.86</v>
      </c>
      <c r="H4364" s="95">
        <v>5.45</v>
      </c>
      <c r="I4364" s="95">
        <v>4.32</v>
      </c>
      <c r="J4364" s="95">
        <v>25.45</v>
      </c>
      <c r="K4364" s="95">
        <v>26.29</v>
      </c>
      <c r="L4364" s="95">
        <v>0.84</v>
      </c>
      <c r="M4364" s="95">
        <v>0.08</v>
      </c>
      <c r="N4364" s="95">
        <v>1.39</v>
      </c>
      <c r="O4364" s="95"/>
      <c r="P4364" s="95">
        <v>-0.75</v>
      </c>
      <c r="Q4364" s="95"/>
      <c r="R4364" s="95">
        <v>7.51</v>
      </c>
      <c r="S4364" s="95">
        <v>2.3199999999999998</v>
      </c>
      <c r="T4364" s="95">
        <v>7.07</v>
      </c>
      <c r="U4364" s="95">
        <v>0.31</v>
      </c>
      <c r="V4364" s="95">
        <v>0.69</v>
      </c>
      <c r="W4364" s="95">
        <v>0.54</v>
      </c>
      <c r="X4364" s="95">
        <v>1.61</v>
      </c>
      <c r="Y4364" s="95">
        <v>-23.86</v>
      </c>
      <c r="Z4364" s="74" t="s">
        <v>1111</v>
      </c>
      <c r="AA4364" s="95">
        <v>21.45</v>
      </c>
      <c r="AB4364" s="95">
        <v>1.61</v>
      </c>
      <c r="AC4364" s="74" t="s">
        <v>1111</v>
      </c>
      <c r="AD4364" s="95">
        <v>2303506350</v>
      </c>
    </row>
    <row r="4365" spans="1:30" x14ac:dyDescent="0.2">
      <c r="A4365" s="74" t="s">
        <v>5472</v>
      </c>
      <c r="B4365" s="95">
        <v>5.92</v>
      </c>
      <c r="C4365" s="95"/>
      <c r="D4365" s="95">
        <v>-1.84</v>
      </c>
      <c r="E4365" s="95">
        <v>-0.41</v>
      </c>
      <c r="F4365" s="95">
        <v>0.19</v>
      </c>
      <c r="G4365" s="95">
        <v>83.83</v>
      </c>
      <c r="H4365" s="95">
        <v>-19.2</v>
      </c>
      <c r="I4365" s="95">
        <v>-11.16</v>
      </c>
      <c r="J4365" s="95">
        <v>-1.07</v>
      </c>
      <c r="K4365" s="95">
        <v>0.47</v>
      </c>
      <c r="L4365" s="95">
        <v>1.54</v>
      </c>
      <c r="M4365" s="95"/>
      <c r="N4365" s="95">
        <v>0.2</v>
      </c>
      <c r="O4365" s="95">
        <v>-0.55000000000000004</v>
      </c>
      <c r="P4365" s="95">
        <v>-0.32</v>
      </c>
      <c r="Q4365" s="95">
        <v>0.55000000000000004</v>
      </c>
      <c r="R4365" s="95">
        <v>-22.43</v>
      </c>
      <c r="S4365" s="95">
        <v>-10.16</v>
      </c>
      <c r="T4365" s="95">
        <v>43.71</v>
      </c>
      <c r="U4365" s="95">
        <v>-0.45</v>
      </c>
      <c r="V4365" s="95">
        <v>1.45</v>
      </c>
      <c r="W4365" s="95">
        <v>0.91</v>
      </c>
      <c r="X4365" s="95"/>
      <c r="Y4365" s="95"/>
      <c r="Z4365" s="74" t="s">
        <v>1111</v>
      </c>
      <c r="AA4365" s="95">
        <v>-14.38</v>
      </c>
      <c r="AB4365" s="95">
        <v>-3.23</v>
      </c>
      <c r="AC4365" s="74" t="s">
        <v>1111</v>
      </c>
      <c r="AD4365" s="95">
        <v>79673728</v>
      </c>
    </row>
    <row r="4366" spans="1:30" x14ac:dyDescent="0.2">
      <c r="A4366" s="74" t="s">
        <v>5473</v>
      </c>
      <c r="B4366" s="95">
        <v>3.55</v>
      </c>
      <c r="C4366" s="95"/>
      <c r="D4366" s="95">
        <v>-3.44</v>
      </c>
      <c r="E4366" s="95">
        <v>1.03</v>
      </c>
      <c r="F4366" s="95">
        <v>0.65</v>
      </c>
      <c r="G4366" s="95">
        <v>78.739999999999995</v>
      </c>
      <c r="H4366" s="95">
        <v>-41.61</v>
      </c>
      <c r="I4366" s="95">
        <v>-48.71</v>
      </c>
      <c r="J4366" s="95">
        <v>-4.03</v>
      </c>
      <c r="K4366" s="95">
        <v>-1.17</v>
      </c>
      <c r="L4366" s="95">
        <v>2.86</v>
      </c>
      <c r="M4366" s="95">
        <v>-0.73</v>
      </c>
      <c r="N4366" s="95">
        <v>1.68</v>
      </c>
      <c r="O4366" s="95">
        <v>1.31</v>
      </c>
      <c r="P4366" s="95">
        <v>-3.96</v>
      </c>
      <c r="Q4366" s="95">
        <v>2.5</v>
      </c>
      <c r="R4366" s="95">
        <v>-29.88</v>
      </c>
      <c r="S4366" s="95">
        <v>-19.02</v>
      </c>
      <c r="T4366" s="95">
        <v>-18.420000000000002</v>
      </c>
      <c r="U4366" s="95">
        <v>0.64</v>
      </c>
      <c r="V4366" s="95">
        <v>0.36</v>
      </c>
      <c r="W4366" s="95">
        <v>0.39</v>
      </c>
      <c r="X4366" s="95"/>
      <c r="Y4366" s="95"/>
      <c r="Z4366" s="74" t="s">
        <v>1111</v>
      </c>
      <c r="AA4366" s="95">
        <v>3.45</v>
      </c>
      <c r="AB4366" s="95">
        <v>-1.03</v>
      </c>
      <c r="AC4366" s="74" t="s">
        <v>1111</v>
      </c>
      <c r="AD4366" s="95">
        <v>93606400</v>
      </c>
    </row>
    <row r="4367" spans="1:30" x14ac:dyDescent="0.2">
      <c r="A4367" s="74" t="s">
        <v>5474</v>
      </c>
      <c r="B4367" s="95">
        <v>5.15</v>
      </c>
      <c r="C4367" s="95"/>
      <c r="D4367" s="95">
        <v>8.44</v>
      </c>
      <c r="E4367" s="95">
        <v>1.63</v>
      </c>
      <c r="F4367" s="95">
        <v>0.74</v>
      </c>
      <c r="G4367" s="95">
        <v>13.97</v>
      </c>
      <c r="H4367" s="95">
        <v>-0.84</v>
      </c>
      <c r="I4367" s="95">
        <v>7.04</v>
      </c>
      <c r="J4367" s="95">
        <v>-70.650000000000006</v>
      </c>
      <c r="K4367" s="95">
        <v>-95.98</v>
      </c>
      <c r="L4367" s="95">
        <v>-25.32</v>
      </c>
      <c r="M4367" s="95">
        <v>0.57999999999999996</v>
      </c>
      <c r="N4367" s="95">
        <v>0.59</v>
      </c>
      <c r="O4367" s="95">
        <v>2.78</v>
      </c>
      <c r="P4367" s="95">
        <v>-1.36</v>
      </c>
      <c r="Q4367" s="95">
        <v>2.44</v>
      </c>
      <c r="R4367" s="95">
        <v>19.27</v>
      </c>
      <c r="S4367" s="95">
        <v>8.83</v>
      </c>
      <c r="T4367" s="95">
        <v>-1.54</v>
      </c>
      <c r="U4367" s="95">
        <v>0.46</v>
      </c>
      <c r="V4367" s="95">
        <v>0.54</v>
      </c>
      <c r="W4367" s="95">
        <v>1.25</v>
      </c>
      <c r="X4367" s="95">
        <v>-7.17</v>
      </c>
      <c r="Y4367" s="95"/>
      <c r="Z4367" s="74" t="s">
        <v>1111</v>
      </c>
      <c r="AA4367" s="95">
        <v>3.17</v>
      </c>
      <c r="AB4367" s="95">
        <v>0.61</v>
      </c>
      <c r="AC4367" s="74" t="s">
        <v>1111</v>
      </c>
      <c r="AD4367" s="95">
        <v>552795850</v>
      </c>
    </row>
    <row r="4368" spans="1:30" x14ac:dyDescent="0.2">
      <c r="A4368" s="74" t="s">
        <v>5475</v>
      </c>
      <c r="B4368" s="95">
        <v>12.14</v>
      </c>
      <c r="C4368" s="95"/>
      <c r="D4368" s="95">
        <v>18.48</v>
      </c>
      <c r="E4368" s="95">
        <v>7.13</v>
      </c>
      <c r="F4368" s="95">
        <v>1.8</v>
      </c>
      <c r="G4368" s="95">
        <v>22.09</v>
      </c>
      <c r="H4368" s="95">
        <v>9.48</v>
      </c>
      <c r="I4368" s="95">
        <v>8.86</v>
      </c>
      <c r="J4368" s="95">
        <v>17.260000000000002</v>
      </c>
      <c r="K4368" s="95">
        <v>17.47</v>
      </c>
      <c r="L4368" s="95">
        <v>0.2</v>
      </c>
      <c r="M4368" s="95">
        <v>0.08</v>
      </c>
      <c r="N4368" s="95">
        <v>1.64</v>
      </c>
      <c r="O4368" s="95">
        <v>-89.48</v>
      </c>
      <c r="P4368" s="95">
        <v>-2.12</v>
      </c>
      <c r="Q4368" s="95">
        <v>0.88</v>
      </c>
      <c r="R4368" s="95">
        <v>38.6</v>
      </c>
      <c r="S4368" s="95">
        <v>9.7200000000000006</v>
      </c>
      <c r="T4368" s="95">
        <v>27.52</v>
      </c>
      <c r="U4368" s="95">
        <v>0.25</v>
      </c>
      <c r="V4368" s="95">
        <v>0.75</v>
      </c>
      <c r="W4368" s="95">
        <v>1.1000000000000001</v>
      </c>
      <c r="X4368" s="95">
        <v>18.579999999999998</v>
      </c>
      <c r="Y4368" s="95"/>
      <c r="Z4368" s="74" t="s">
        <v>1111</v>
      </c>
      <c r="AA4368" s="95">
        <v>1.7</v>
      </c>
      <c r="AB4368" s="95">
        <v>0.66</v>
      </c>
      <c r="AC4368" s="74" t="s">
        <v>1111</v>
      </c>
      <c r="AD4368" s="95">
        <v>389786264</v>
      </c>
    </row>
    <row r="4369" spans="1:30" x14ac:dyDescent="0.2">
      <c r="A4369" s="74" t="s">
        <v>5476</v>
      </c>
      <c r="B4369" s="95">
        <v>27.53</v>
      </c>
      <c r="C4369" s="95">
        <v>1.27</v>
      </c>
      <c r="D4369" s="95">
        <v>14.67</v>
      </c>
      <c r="E4369" s="95">
        <v>1.1100000000000001</v>
      </c>
      <c r="F4369" s="95">
        <v>0.18</v>
      </c>
      <c r="G4369" s="95">
        <v>0</v>
      </c>
      <c r="H4369" s="95">
        <v>45.79</v>
      </c>
      <c r="I4369" s="95">
        <v>34.1</v>
      </c>
      <c r="J4369" s="95">
        <v>10.92</v>
      </c>
      <c r="K4369" s="95">
        <v>-0.06</v>
      </c>
      <c r="L4369" s="95">
        <v>-10.98</v>
      </c>
      <c r="M4369" s="95">
        <v>-1.1100000000000001</v>
      </c>
      <c r="N4369" s="95">
        <v>5</v>
      </c>
      <c r="O4369" s="95"/>
      <c r="P4369" s="95">
        <v>-0.18</v>
      </c>
      <c r="Q4369" s="95"/>
      <c r="R4369" s="95">
        <v>7.54</v>
      </c>
      <c r="S4369" s="95">
        <v>1.2</v>
      </c>
      <c r="T4369" s="95">
        <v>8.16</v>
      </c>
      <c r="U4369" s="95">
        <v>0.16</v>
      </c>
      <c r="V4369" s="95">
        <v>0.84</v>
      </c>
      <c r="W4369" s="95">
        <v>0.04</v>
      </c>
      <c r="X4369" s="95">
        <v>22.85</v>
      </c>
      <c r="Y4369" s="95">
        <v>27.84</v>
      </c>
      <c r="Z4369" s="74" t="s">
        <v>1111</v>
      </c>
      <c r="AA4369" s="95">
        <v>24.9</v>
      </c>
      <c r="AB4369" s="95">
        <v>1.88</v>
      </c>
      <c r="AC4369" s="74" t="s">
        <v>1111</v>
      </c>
      <c r="AD4369" s="95">
        <v>5305053024</v>
      </c>
    </row>
    <row r="4370" spans="1:30" x14ac:dyDescent="0.2">
      <c r="A4370" s="74" t="s">
        <v>5477</v>
      </c>
      <c r="B4370" s="95">
        <v>54.7</v>
      </c>
      <c r="C4370" s="95">
        <v>1.9</v>
      </c>
      <c r="D4370" s="95">
        <v>4.7</v>
      </c>
      <c r="E4370" s="95">
        <v>1.94</v>
      </c>
      <c r="F4370" s="95">
        <v>0.94</v>
      </c>
      <c r="G4370" s="95">
        <v>25.75</v>
      </c>
      <c r="H4370" s="95">
        <v>19.66</v>
      </c>
      <c r="I4370" s="95">
        <v>14.72</v>
      </c>
      <c r="J4370" s="95">
        <v>3.52</v>
      </c>
      <c r="K4370" s="95">
        <v>4.16</v>
      </c>
      <c r="L4370" s="95">
        <v>0.64</v>
      </c>
      <c r="M4370" s="95">
        <v>0.35</v>
      </c>
      <c r="N4370" s="95">
        <v>0.69</v>
      </c>
      <c r="O4370" s="95">
        <v>2.76</v>
      </c>
      <c r="P4370" s="95">
        <v>-1.96</v>
      </c>
      <c r="Q4370" s="95">
        <v>2.91</v>
      </c>
      <c r="R4370" s="95">
        <v>41.22</v>
      </c>
      <c r="S4370" s="95">
        <v>20.04</v>
      </c>
      <c r="T4370" s="95">
        <v>27.79</v>
      </c>
      <c r="U4370" s="95">
        <v>0.49</v>
      </c>
      <c r="V4370" s="95">
        <v>0.5</v>
      </c>
      <c r="W4370" s="95">
        <v>1.36</v>
      </c>
      <c r="X4370" s="95">
        <v>4.8</v>
      </c>
      <c r="Y4370" s="95"/>
      <c r="Z4370" s="74" t="s">
        <v>1111</v>
      </c>
      <c r="AA4370" s="95">
        <v>28.26</v>
      </c>
      <c r="AB4370" s="95">
        <v>11.65</v>
      </c>
      <c r="AC4370" s="74" t="s">
        <v>1111</v>
      </c>
      <c r="AD4370" s="95">
        <v>10855280640</v>
      </c>
    </row>
    <row r="4371" spans="1:30" x14ac:dyDescent="0.2">
      <c r="A4371" s="74" t="s">
        <v>5478</v>
      </c>
      <c r="B4371" s="95">
        <v>45.68</v>
      </c>
      <c r="C4371" s="95">
        <v>0.55000000000000004</v>
      </c>
      <c r="D4371" s="95">
        <v>25.88</v>
      </c>
      <c r="E4371" s="95">
        <v>4.75</v>
      </c>
      <c r="F4371" s="95">
        <v>2.67</v>
      </c>
      <c r="G4371" s="95">
        <v>38.630000000000003</v>
      </c>
      <c r="H4371" s="95">
        <v>16.079999999999998</v>
      </c>
      <c r="I4371" s="95">
        <v>13.44</v>
      </c>
      <c r="J4371" s="95">
        <v>21.63</v>
      </c>
      <c r="K4371" s="95">
        <v>20.61</v>
      </c>
      <c r="L4371" s="95">
        <v>-1.02</v>
      </c>
      <c r="M4371" s="95">
        <v>-0.22</v>
      </c>
      <c r="N4371" s="95">
        <v>3.48</v>
      </c>
      <c r="O4371" s="95">
        <v>8.34</v>
      </c>
      <c r="P4371" s="95">
        <v>-5.85</v>
      </c>
      <c r="Q4371" s="95">
        <v>2.4300000000000002</v>
      </c>
      <c r="R4371" s="95">
        <v>18.36</v>
      </c>
      <c r="S4371" s="95">
        <v>10.31</v>
      </c>
      <c r="T4371" s="95">
        <v>15.18</v>
      </c>
      <c r="U4371" s="95">
        <v>0.56000000000000005</v>
      </c>
      <c r="V4371" s="95">
        <v>0.44</v>
      </c>
      <c r="W4371" s="95">
        <v>0.77</v>
      </c>
      <c r="X4371" s="95">
        <v>8.18</v>
      </c>
      <c r="Y4371" s="95">
        <v>60.45</v>
      </c>
      <c r="Z4371" s="74" t="s">
        <v>1111</v>
      </c>
      <c r="AA4371" s="95">
        <v>9.61</v>
      </c>
      <c r="AB4371" s="95">
        <v>1.76</v>
      </c>
      <c r="AC4371" s="74" t="s">
        <v>1111</v>
      </c>
      <c r="AD4371" s="95">
        <v>41413661584</v>
      </c>
    </row>
    <row r="4372" spans="1:30" x14ac:dyDescent="0.2">
      <c r="A4372" s="74" t="s">
        <v>5479</v>
      </c>
      <c r="B4372" s="95">
        <v>329.61</v>
      </c>
      <c r="C4372" s="95"/>
      <c r="D4372" s="95">
        <v>51.48</v>
      </c>
      <c r="E4372" s="95">
        <v>6.38</v>
      </c>
      <c r="F4372" s="95">
        <v>4.3899999999999997</v>
      </c>
      <c r="G4372" s="95">
        <v>77.37</v>
      </c>
      <c r="H4372" s="95">
        <v>15.77</v>
      </c>
      <c r="I4372" s="95">
        <v>15.25</v>
      </c>
      <c r="J4372" s="95">
        <v>49.79</v>
      </c>
      <c r="K4372" s="95">
        <v>45.3</v>
      </c>
      <c r="L4372" s="95">
        <v>-4.49</v>
      </c>
      <c r="M4372" s="95">
        <v>-0.57999999999999996</v>
      </c>
      <c r="N4372" s="95">
        <v>7.85</v>
      </c>
      <c r="O4372" s="95">
        <v>14.96</v>
      </c>
      <c r="P4372" s="95">
        <v>-9.4600000000000009</v>
      </c>
      <c r="Q4372" s="95">
        <v>2.21</v>
      </c>
      <c r="R4372" s="95">
        <v>12.4</v>
      </c>
      <c r="S4372" s="95">
        <v>8.5299999999999994</v>
      </c>
      <c r="T4372" s="95">
        <v>12.44</v>
      </c>
      <c r="U4372" s="95">
        <v>0.69</v>
      </c>
      <c r="V4372" s="95">
        <v>0.31</v>
      </c>
      <c r="W4372" s="95">
        <v>0.56000000000000005</v>
      </c>
      <c r="X4372" s="95">
        <v>28.79</v>
      </c>
      <c r="Y4372" s="95"/>
      <c r="Z4372" s="74" t="s">
        <v>1111</v>
      </c>
      <c r="AA4372" s="95">
        <v>51.64</v>
      </c>
      <c r="AB4372" s="95">
        <v>6.4</v>
      </c>
      <c r="AC4372" s="74" t="s">
        <v>1111</v>
      </c>
      <c r="AD4372" s="95">
        <v>6122736477</v>
      </c>
    </row>
    <row r="4373" spans="1:30" x14ac:dyDescent="0.2">
      <c r="A4373" s="74" t="s">
        <v>5480</v>
      </c>
      <c r="B4373" s="95">
        <v>52.43</v>
      </c>
      <c r="C4373" s="95">
        <v>1</v>
      </c>
      <c r="D4373" s="95">
        <v>38.39</v>
      </c>
      <c r="E4373" s="95">
        <v>3.74</v>
      </c>
      <c r="F4373" s="95">
        <v>1.64</v>
      </c>
      <c r="G4373" s="95">
        <v>39.43</v>
      </c>
      <c r="H4373" s="95">
        <v>7.13</v>
      </c>
      <c r="I4373" s="95">
        <v>4.07</v>
      </c>
      <c r="J4373" s="95">
        <v>21.91</v>
      </c>
      <c r="K4373" s="95">
        <v>22.83</v>
      </c>
      <c r="L4373" s="95">
        <v>0.91</v>
      </c>
      <c r="M4373" s="95">
        <v>0.16</v>
      </c>
      <c r="N4373" s="95">
        <v>1.56</v>
      </c>
      <c r="O4373" s="95">
        <v>19.21</v>
      </c>
      <c r="P4373" s="95">
        <v>-2.5099999999999998</v>
      </c>
      <c r="Q4373" s="95">
        <v>1.32</v>
      </c>
      <c r="R4373" s="95">
        <v>9.74</v>
      </c>
      <c r="S4373" s="95">
        <v>4.2699999999999996</v>
      </c>
      <c r="T4373" s="95">
        <v>11.16</v>
      </c>
      <c r="U4373" s="95">
        <v>0.44</v>
      </c>
      <c r="V4373" s="95">
        <v>0.56000000000000005</v>
      </c>
      <c r="W4373" s="95">
        <v>1.05</v>
      </c>
      <c r="X4373" s="95">
        <v>5.1100000000000003</v>
      </c>
      <c r="Y4373" s="95">
        <v>1.85</v>
      </c>
      <c r="Z4373" s="74" t="s">
        <v>1111</v>
      </c>
      <c r="AA4373" s="95">
        <v>14.01</v>
      </c>
      <c r="AB4373" s="95">
        <v>1.37</v>
      </c>
      <c r="AC4373" s="74" t="s">
        <v>1111</v>
      </c>
      <c r="AD4373" s="95">
        <v>5829497709</v>
      </c>
    </row>
    <row r="4374" spans="1:30" x14ac:dyDescent="0.2">
      <c r="A4374" s="74" t="s">
        <v>5481</v>
      </c>
      <c r="B4374" s="95">
        <v>33</v>
      </c>
      <c r="C4374" s="95">
        <v>1.34</v>
      </c>
      <c r="D4374" s="95">
        <v>19.829999999999998</v>
      </c>
      <c r="E4374" s="95">
        <v>1.0900000000000001</v>
      </c>
      <c r="F4374" s="95">
        <v>0.15</v>
      </c>
      <c r="G4374" s="95">
        <v>0</v>
      </c>
      <c r="H4374" s="95">
        <v>27.29</v>
      </c>
      <c r="I4374" s="95">
        <v>19.329999999999998</v>
      </c>
      <c r="J4374" s="95">
        <v>14.04</v>
      </c>
      <c r="K4374" s="95">
        <v>-10.95</v>
      </c>
      <c r="L4374" s="95">
        <v>-25</v>
      </c>
      <c r="M4374" s="95">
        <v>-1.93</v>
      </c>
      <c r="N4374" s="95">
        <v>3.83</v>
      </c>
      <c r="O4374" s="95"/>
      <c r="P4374" s="95">
        <v>-0.15</v>
      </c>
      <c r="Q4374" s="95"/>
      <c r="R4374" s="95">
        <v>5.48</v>
      </c>
      <c r="S4374" s="95">
        <v>0.75</v>
      </c>
      <c r="T4374" s="95">
        <v>6.68</v>
      </c>
      <c r="U4374" s="95">
        <v>0.14000000000000001</v>
      </c>
      <c r="V4374" s="95">
        <v>0.86</v>
      </c>
      <c r="W4374" s="95">
        <v>0.04</v>
      </c>
      <c r="X4374" s="95"/>
      <c r="Y4374" s="95"/>
      <c r="Z4374" s="74" t="s">
        <v>1111</v>
      </c>
      <c r="AA4374" s="95">
        <v>30.38</v>
      </c>
      <c r="AB4374" s="95">
        <v>1.66</v>
      </c>
      <c r="AC4374" s="74" t="s">
        <v>1111</v>
      </c>
      <c r="AD4374" s="95">
        <v>157541835</v>
      </c>
    </row>
    <row r="4375" spans="1:30" x14ac:dyDescent="0.2">
      <c r="A4375" s="74" t="s">
        <v>5482</v>
      </c>
      <c r="B4375" s="95">
        <v>14.68</v>
      </c>
      <c r="C4375" s="95"/>
      <c r="D4375" s="95">
        <v>19.25</v>
      </c>
      <c r="E4375" s="95">
        <v>1.59</v>
      </c>
      <c r="F4375" s="95">
        <v>0.65</v>
      </c>
      <c r="G4375" s="95">
        <v>71.63</v>
      </c>
      <c r="H4375" s="95">
        <v>56.19</v>
      </c>
      <c r="I4375" s="95">
        <v>37.270000000000003</v>
      </c>
      <c r="J4375" s="95">
        <v>12.77</v>
      </c>
      <c r="K4375" s="95">
        <v>8.1199999999999992</v>
      </c>
      <c r="L4375" s="95">
        <v>-4.6500000000000004</v>
      </c>
      <c r="M4375" s="95">
        <v>-0.57999999999999996</v>
      </c>
      <c r="N4375" s="95">
        <v>7.17</v>
      </c>
      <c r="O4375" s="95">
        <v>1.62</v>
      </c>
      <c r="P4375" s="95">
        <v>-3.84</v>
      </c>
      <c r="Q4375" s="95">
        <v>1.95</v>
      </c>
      <c r="R4375" s="95">
        <v>8.24</v>
      </c>
      <c r="S4375" s="95">
        <v>3.39</v>
      </c>
      <c r="T4375" s="95">
        <v>8.7799999999999994</v>
      </c>
      <c r="U4375" s="95">
        <v>0.41</v>
      </c>
      <c r="V4375" s="95">
        <v>0.59</v>
      </c>
      <c r="W4375" s="95">
        <v>0.09</v>
      </c>
      <c r="X4375" s="95"/>
      <c r="Y4375" s="95"/>
      <c r="Z4375" s="74" t="s">
        <v>1111</v>
      </c>
      <c r="AA4375" s="95">
        <v>9.26</v>
      </c>
      <c r="AB4375" s="95">
        <v>0.76</v>
      </c>
      <c r="AC4375" s="74" t="s">
        <v>1111</v>
      </c>
      <c r="AD4375" s="95">
        <v>4535112952</v>
      </c>
    </row>
    <row r="4376" spans="1:30" x14ac:dyDescent="0.2">
      <c r="A4376" s="74" t="s">
        <v>5483</v>
      </c>
      <c r="B4376" s="95">
        <v>11.91</v>
      </c>
      <c r="C4376" s="95">
        <v>3.36</v>
      </c>
      <c r="D4376" s="95">
        <v>-3.29</v>
      </c>
      <c r="E4376" s="95">
        <v>0.36</v>
      </c>
      <c r="F4376" s="95">
        <v>0.13</v>
      </c>
      <c r="G4376" s="95">
        <v>42.28</v>
      </c>
      <c r="H4376" s="95">
        <v>-8.85</v>
      </c>
      <c r="I4376" s="95">
        <v>-35.92</v>
      </c>
      <c r="J4376" s="95">
        <v>-13.34</v>
      </c>
      <c r="K4376" s="95">
        <v>-49.73</v>
      </c>
      <c r="L4376" s="95">
        <v>-36.39</v>
      </c>
      <c r="M4376" s="95">
        <v>0.97</v>
      </c>
      <c r="N4376" s="95">
        <v>1.18</v>
      </c>
      <c r="O4376" s="95">
        <v>-5.09</v>
      </c>
      <c r="P4376" s="95">
        <v>-0.14000000000000001</v>
      </c>
      <c r="Q4376" s="95">
        <v>0.71</v>
      </c>
      <c r="R4376" s="95">
        <v>-10.81</v>
      </c>
      <c r="S4376" s="95">
        <v>-4.1100000000000003</v>
      </c>
      <c r="T4376" s="95">
        <v>-1.26</v>
      </c>
      <c r="U4376" s="95">
        <v>0.38</v>
      </c>
      <c r="V4376" s="95">
        <v>0.62</v>
      </c>
      <c r="W4376" s="95">
        <v>0.11</v>
      </c>
      <c r="X4376" s="95">
        <v>3.92</v>
      </c>
      <c r="Y4376" s="95">
        <v>-15.44</v>
      </c>
      <c r="Z4376" s="74" t="s">
        <v>1111</v>
      </c>
      <c r="AA4376" s="95">
        <v>33.53</v>
      </c>
      <c r="AB4376" s="95">
        <v>-3.63</v>
      </c>
      <c r="AC4376" s="74" t="s">
        <v>1111</v>
      </c>
      <c r="AD4376" s="95">
        <v>695180745</v>
      </c>
    </row>
    <row r="4377" spans="1:30" x14ac:dyDescent="0.2">
      <c r="A4377" s="74" t="s">
        <v>5484</v>
      </c>
      <c r="B4377" s="95">
        <v>19.22</v>
      </c>
      <c r="C4377" s="95"/>
      <c r="D4377" s="95">
        <v>-9.31</v>
      </c>
      <c r="E4377" s="95">
        <v>2.98</v>
      </c>
      <c r="F4377" s="95">
        <v>2.79</v>
      </c>
      <c r="G4377" s="95"/>
      <c r="H4377" s="95"/>
      <c r="I4377" s="95"/>
      <c r="J4377" s="95">
        <v>-9.31</v>
      </c>
      <c r="K4377" s="95">
        <v>-6.2</v>
      </c>
      <c r="L4377" s="95">
        <v>3.11</v>
      </c>
      <c r="M4377" s="95">
        <v>-0.99</v>
      </c>
      <c r="N4377" s="95"/>
      <c r="O4377" s="95">
        <v>3.03</v>
      </c>
      <c r="P4377" s="95">
        <v>-80.010000000000005</v>
      </c>
      <c r="Q4377" s="95">
        <v>20.61</v>
      </c>
      <c r="R4377" s="95">
        <v>-31.96</v>
      </c>
      <c r="S4377" s="95">
        <v>-29.92</v>
      </c>
      <c r="T4377" s="95">
        <v>-31.96</v>
      </c>
      <c r="U4377" s="95">
        <v>0.94</v>
      </c>
      <c r="V4377" s="95">
        <v>0.06</v>
      </c>
      <c r="W4377" s="95">
        <v>0</v>
      </c>
      <c r="X4377" s="95"/>
      <c r="Y4377" s="95"/>
      <c r="Z4377" s="74" t="s">
        <v>1111</v>
      </c>
      <c r="AA4377" s="95">
        <v>6.46</v>
      </c>
      <c r="AB4377" s="95">
        <v>-2.06</v>
      </c>
      <c r="AC4377" s="74" t="s">
        <v>1111</v>
      </c>
      <c r="AD4377" s="95">
        <v>707123020</v>
      </c>
    </row>
    <row r="4378" spans="1:30" x14ac:dyDescent="0.2">
      <c r="A4378" s="74" t="s">
        <v>5485</v>
      </c>
      <c r="B4378" s="95">
        <v>2.34</v>
      </c>
      <c r="C4378" s="95"/>
      <c r="D4378" s="95">
        <v>-5.17</v>
      </c>
      <c r="E4378" s="95">
        <v>-2.1</v>
      </c>
      <c r="F4378" s="95">
        <v>0.16</v>
      </c>
      <c r="G4378" s="95">
        <v>85.43</v>
      </c>
      <c r="H4378" s="95">
        <v>4.4000000000000004</v>
      </c>
      <c r="I4378" s="95">
        <v>-17.29</v>
      </c>
      <c r="J4378" s="95">
        <v>20.3</v>
      </c>
      <c r="K4378" s="95">
        <v>41.06</v>
      </c>
      <c r="L4378" s="95">
        <v>20.76</v>
      </c>
      <c r="M4378" s="95"/>
      <c r="N4378" s="95">
        <v>0.89</v>
      </c>
      <c r="O4378" s="95">
        <v>2.04</v>
      </c>
      <c r="P4378" s="95">
        <v>-0.18</v>
      </c>
      <c r="Q4378" s="95">
        <v>3.57</v>
      </c>
      <c r="R4378" s="95">
        <v>-40.68</v>
      </c>
      <c r="S4378" s="95">
        <v>-3.12</v>
      </c>
      <c r="T4378" s="95">
        <v>-0.17</v>
      </c>
      <c r="U4378" s="95">
        <v>-0.08</v>
      </c>
      <c r="V4378" s="95">
        <v>1.08</v>
      </c>
      <c r="W4378" s="95">
        <v>0.18</v>
      </c>
      <c r="X4378" s="95">
        <v>-2.69</v>
      </c>
      <c r="Y4378" s="95"/>
      <c r="Z4378" s="74" t="s">
        <v>1111</v>
      </c>
      <c r="AA4378" s="95">
        <v>-1.1100000000000001</v>
      </c>
      <c r="AB4378" s="95">
        <v>-0.45</v>
      </c>
      <c r="AC4378" s="74" t="s">
        <v>1111</v>
      </c>
      <c r="AD4378" s="95">
        <v>276257124</v>
      </c>
    </row>
    <row r="4379" spans="1:30" x14ac:dyDescent="0.2">
      <c r="A4379" s="74" t="s">
        <v>5486</v>
      </c>
      <c r="B4379" s="95">
        <v>26.61</v>
      </c>
      <c r="C4379" s="95"/>
      <c r="D4379" s="95">
        <v>-3.4</v>
      </c>
      <c r="E4379" s="95">
        <v>0</v>
      </c>
      <c r="F4379" s="95">
        <v>0</v>
      </c>
      <c r="G4379" s="95"/>
      <c r="H4379" s="95"/>
      <c r="I4379" s="95"/>
      <c r="J4379" s="95">
        <v>-3.24</v>
      </c>
      <c r="K4379" s="95">
        <v>1.43</v>
      </c>
      <c r="L4379" s="95">
        <v>4.67</v>
      </c>
      <c r="M4379" s="95">
        <v>0</v>
      </c>
      <c r="N4379" s="95"/>
      <c r="O4379" s="95">
        <v>0.69</v>
      </c>
      <c r="P4379" s="95">
        <v>0</v>
      </c>
      <c r="Q4379" s="95">
        <v>3.6</v>
      </c>
      <c r="R4379" s="95">
        <v>-0.1</v>
      </c>
      <c r="S4379" s="95">
        <v>-0.1</v>
      </c>
      <c r="T4379" s="95">
        <v>-0.11</v>
      </c>
      <c r="U4379" s="95">
        <v>0.96</v>
      </c>
      <c r="V4379" s="95">
        <v>0.04</v>
      </c>
      <c r="W4379" s="95">
        <v>0</v>
      </c>
      <c r="X4379" s="95"/>
      <c r="Y4379" s="95"/>
      <c r="Z4379" s="74" t="s">
        <v>1111</v>
      </c>
      <c r="AA4379" s="95">
        <v>7754.94</v>
      </c>
      <c r="AB4379" s="95">
        <v>-7.82</v>
      </c>
      <c r="AC4379" s="74" t="s">
        <v>1111</v>
      </c>
      <c r="AD4379" s="95">
        <v>1275896.28</v>
      </c>
    </row>
    <row r="4380" spans="1:30" x14ac:dyDescent="0.2">
      <c r="A4380" s="74" t="s">
        <v>5487</v>
      </c>
      <c r="B4380" s="95">
        <v>30.65</v>
      </c>
      <c r="C4380" s="95"/>
      <c r="D4380" s="95">
        <v>-3.92</v>
      </c>
      <c r="E4380" s="95">
        <v>0</v>
      </c>
      <c r="F4380" s="95">
        <v>0</v>
      </c>
      <c r="G4380" s="95"/>
      <c r="H4380" s="95"/>
      <c r="I4380" s="95"/>
      <c r="J4380" s="95">
        <v>-3.73</v>
      </c>
      <c r="K4380" s="95">
        <v>1.43</v>
      </c>
      <c r="L4380" s="95">
        <v>4.67</v>
      </c>
      <c r="M4380" s="95">
        <v>0</v>
      </c>
      <c r="N4380" s="95"/>
      <c r="O4380" s="95">
        <v>0.79</v>
      </c>
      <c r="P4380" s="95">
        <v>0</v>
      </c>
      <c r="Q4380" s="95">
        <v>3.6</v>
      </c>
      <c r="R4380" s="95">
        <v>-0.1</v>
      </c>
      <c r="S4380" s="95">
        <v>-0.1</v>
      </c>
      <c r="T4380" s="95">
        <v>-0.11</v>
      </c>
      <c r="U4380" s="95">
        <v>0.96</v>
      </c>
      <c r="V4380" s="95">
        <v>0.04</v>
      </c>
      <c r="W4380" s="95">
        <v>0</v>
      </c>
      <c r="X4380" s="95"/>
      <c r="Y4380" s="95"/>
      <c r="Z4380" s="74" t="s">
        <v>1111</v>
      </c>
      <c r="AA4380" s="95">
        <v>7754.94</v>
      </c>
      <c r="AB4380" s="95">
        <v>-7.82</v>
      </c>
      <c r="AC4380" s="74" t="s">
        <v>1111</v>
      </c>
      <c r="AD4380" s="95">
        <v>1275896.28</v>
      </c>
    </row>
    <row r="4381" spans="1:30" x14ac:dyDescent="0.2">
      <c r="A4381" s="74" t="s">
        <v>5488</v>
      </c>
      <c r="B4381" s="95">
        <v>14.3</v>
      </c>
      <c r="C4381" s="95"/>
      <c r="D4381" s="95">
        <v>-1.83</v>
      </c>
      <c r="E4381" s="95">
        <v>0</v>
      </c>
      <c r="F4381" s="95">
        <v>0</v>
      </c>
      <c r="G4381" s="95"/>
      <c r="H4381" s="95"/>
      <c r="I4381" s="95"/>
      <c r="J4381" s="95">
        <v>-1.74</v>
      </c>
      <c r="K4381" s="95">
        <v>1.43</v>
      </c>
      <c r="L4381" s="95">
        <v>4.67</v>
      </c>
      <c r="M4381" s="95">
        <v>0</v>
      </c>
      <c r="N4381" s="95"/>
      <c r="O4381" s="95">
        <v>0.37</v>
      </c>
      <c r="P4381" s="95">
        <v>0</v>
      </c>
      <c r="Q4381" s="95">
        <v>3.6</v>
      </c>
      <c r="R4381" s="95">
        <v>-0.1</v>
      </c>
      <c r="S4381" s="95">
        <v>-0.1</v>
      </c>
      <c r="T4381" s="95">
        <v>-0.11</v>
      </c>
      <c r="U4381" s="95">
        <v>0.96</v>
      </c>
      <c r="V4381" s="95">
        <v>0.04</v>
      </c>
      <c r="W4381" s="95">
        <v>0</v>
      </c>
      <c r="X4381" s="95"/>
      <c r="Y4381" s="95"/>
      <c r="Z4381" s="74" t="s">
        <v>1111</v>
      </c>
      <c r="AA4381" s="95">
        <v>7754.94</v>
      </c>
      <c r="AB4381" s="95">
        <v>-7.82</v>
      </c>
      <c r="AC4381" s="74" t="s">
        <v>1111</v>
      </c>
      <c r="AD4381" s="95">
        <v>1275896.28</v>
      </c>
    </row>
    <row r="4382" spans="1:30" x14ac:dyDescent="0.2">
      <c r="A4382" s="74" t="s">
        <v>5489</v>
      </c>
      <c r="B4382" s="95">
        <v>56.68</v>
      </c>
      <c r="C4382" s="95">
        <v>4.2300000000000004</v>
      </c>
      <c r="D4382" s="95">
        <v>35.46</v>
      </c>
      <c r="E4382" s="95">
        <v>0.82</v>
      </c>
      <c r="F4382" s="95">
        <v>0.6</v>
      </c>
      <c r="G4382" s="95">
        <v>46.2</v>
      </c>
      <c r="H4382" s="95">
        <v>4.49</v>
      </c>
      <c r="I4382" s="95">
        <v>3.49</v>
      </c>
      <c r="J4382" s="95">
        <v>27.54</v>
      </c>
      <c r="K4382" s="95">
        <v>24.86</v>
      </c>
      <c r="L4382" s="95">
        <v>-2.68</v>
      </c>
      <c r="M4382" s="95">
        <v>-0.08</v>
      </c>
      <c r="N4382" s="95">
        <v>1.24</v>
      </c>
      <c r="O4382" s="95">
        <v>9.24</v>
      </c>
      <c r="P4382" s="95">
        <v>-0.73</v>
      </c>
      <c r="Q4382" s="95">
        <v>1.59</v>
      </c>
      <c r="R4382" s="95">
        <v>2.3199999999999998</v>
      </c>
      <c r="S4382" s="95">
        <v>1.7</v>
      </c>
      <c r="T4382" s="95">
        <v>2.14</v>
      </c>
      <c r="U4382" s="95">
        <v>0.73</v>
      </c>
      <c r="V4382" s="95">
        <v>0.27</v>
      </c>
      <c r="W4382" s="95">
        <v>0.49</v>
      </c>
      <c r="X4382" s="95">
        <v>18.79</v>
      </c>
      <c r="Y4382" s="95">
        <v>16.600000000000001</v>
      </c>
      <c r="Z4382" s="74" t="s">
        <v>1111</v>
      </c>
      <c r="AA4382" s="95">
        <v>68.900000000000006</v>
      </c>
      <c r="AB4382" s="95">
        <v>1.6</v>
      </c>
      <c r="AC4382" s="74" t="s">
        <v>1111</v>
      </c>
      <c r="AD4382" s="95">
        <v>1394356340</v>
      </c>
    </row>
    <row r="4383" spans="1:30" x14ac:dyDescent="0.2">
      <c r="A4383" s="74" t="s">
        <v>5490</v>
      </c>
      <c r="B4383" s="95">
        <v>27</v>
      </c>
      <c r="C4383" s="95"/>
      <c r="D4383" s="95">
        <v>13.51</v>
      </c>
      <c r="E4383" s="95">
        <v>2.42</v>
      </c>
      <c r="F4383" s="95">
        <v>0.73</v>
      </c>
      <c r="G4383" s="95">
        <v>13.46</v>
      </c>
      <c r="H4383" s="95">
        <v>7.21</v>
      </c>
      <c r="I4383" s="95">
        <v>3.77</v>
      </c>
      <c r="J4383" s="95">
        <v>7.05</v>
      </c>
      <c r="K4383" s="95">
        <v>8.9</v>
      </c>
      <c r="L4383" s="95">
        <v>1.85</v>
      </c>
      <c r="M4383" s="95">
        <v>0.63</v>
      </c>
      <c r="N4383" s="95">
        <v>0.51</v>
      </c>
      <c r="O4383" s="95">
        <v>7.18</v>
      </c>
      <c r="P4383" s="95">
        <v>-1.3</v>
      </c>
      <c r="Q4383" s="95">
        <v>1.3</v>
      </c>
      <c r="R4383" s="95">
        <v>17.89</v>
      </c>
      <c r="S4383" s="95">
        <v>5.41</v>
      </c>
      <c r="T4383" s="95">
        <v>12.78</v>
      </c>
      <c r="U4383" s="95">
        <v>0.3</v>
      </c>
      <c r="V4383" s="95">
        <v>0.7</v>
      </c>
      <c r="W4383" s="95">
        <v>1.44</v>
      </c>
      <c r="X4383" s="95">
        <v>18.010000000000002</v>
      </c>
      <c r="Y4383" s="95"/>
      <c r="Z4383" s="74" t="s">
        <v>1111</v>
      </c>
      <c r="AA4383" s="95">
        <v>11.17</v>
      </c>
      <c r="AB4383" s="95">
        <v>2</v>
      </c>
      <c r="AC4383" s="74" t="s">
        <v>1111</v>
      </c>
      <c r="AD4383" s="95">
        <v>777451500</v>
      </c>
    </row>
    <row r="4384" spans="1:30" x14ac:dyDescent="0.2">
      <c r="A4384" s="74" t="s">
        <v>5491</v>
      </c>
      <c r="B4384" s="95">
        <v>1.29</v>
      </c>
      <c r="C4384" s="95"/>
      <c r="D4384" s="95">
        <v>-7.98</v>
      </c>
      <c r="E4384" s="95">
        <v>1.83</v>
      </c>
      <c r="F4384" s="95">
        <v>0.98</v>
      </c>
      <c r="G4384" s="95">
        <v>50.48</v>
      </c>
      <c r="H4384" s="95">
        <v>-56.61</v>
      </c>
      <c r="I4384" s="95">
        <v>-53.81</v>
      </c>
      <c r="J4384" s="95">
        <v>-7.58</v>
      </c>
      <c r="K4384" s="95">
        <v>-7.52</v>
      </c>
      <c r="L4384" s="95">
        <v>0.06</v>
      </c>
      <c r="M4384" s="95">
        <v>-0.02</v>
      </c>
      <c r="N4384" s="95">
        <v>4.29</v>
      </c>
      <c r="O4384" s="95">
        <v>7.96</v>
      </c>
      <c r="P4384" s="95">
        <v>-1.3</v>
      </c>
      <c r="Q4384" s="95">
        <v>2.04</v>
      </c>
      <c r="R4384" s="95">
        <v>-22.91</v>
      </c>
      <c r="S4384" s="95">
        <v>-12.34</v>
      </c>
      <c r="T4384" s="95">
        <v>-19.28</v>
      </c>
      <c r="U4384" s="95">
        <v>0.54</v>
      </c>
      <c r="V4384" s="95">
        <v>0.46</v>
      </c>
      <c r="W4384" s="95">
        <v>0.23</v>
      </c>
      <c r="X4384" s="95">
        <v>-16.72</v>
      </c>
      <c r="Y4384" s="95"/>
      <c r="Z4384" s="74" t="s">
        <v>1111</v>
      </c>
      <c r="AA4384" s="95">
        <v>0.71</v>
      </c>
      <c r="AB4384" s="95">
        <v>-0.16</v>
      </c>
      <c r="AC4384" s="74" t="s">
        <v>1111</v>
      </c>
      <c r="AD4384" s="95">
        <v>61404774</v>
      </c>
    </row>
    <row r="4385" spans="1:30" x14ac:dyDescent="0.2">
      <c r="A4385" s="74" t="s">
        <v>5492</v>
      </c>
      <c r="B4385" s="95">
        <v>10.41</v>
      </c>
      <c r="C4385" s="95"/>
      <c r="D4385" s="95">
        <v>-3.79</v>
      </c>
      <c r="E4385" s="95">
        <v>1.7</v>
      </c>
      <c r="F4385" s="95">
        <v>1.3</v>
      </c>
      <c r="G4385" s="95">
        <v>100</v>
      </c>
      <c r="H4385" s="95">
        <v>-147.32</v>
      </c>
      <c r="I4385" s="95">
        <v>-213.36</v>
      </c>
      <c r="J4385" s="95">
        <v>-5.49</v>
      </c>
      <c r="K4385" s="95">
        <v>-3.16</v>
      </c>
      <c r="L4385" s="95">
        <v>2.34</v>
      </c>
      <c r="M4385" s="95">
        <v>-0.72</v>
      </c>
      <c r="N4385" s="95">
        <v>8.09</v>
      </c>
      <c r="O4385" s="95">
        <v>2.2400000000000002</v>
      </c>
      <c r="P4385" s="95">
        <v>-3.99</v>
      </c>
      <c r="Q4385" s="95">
        <v>7.07</v>
      </c>
      <c r="R4385" s="95">
        <v>-44.77</v>
      </c>
      <c r="S4385" s="95">
        <v>-34.18</v>
      </c>
      <c r="T4385" s="95">
        <v>-28.41</v>
      </c>
      <c r="U4385" s="95">
        <v>0.76</v>
      </c>
      <c r="V4385" s="95">
        <v>0.24</v>
      </c>
      <c r="W4385" s="95">
        <v>0.16</v>
      </c>
      <c r="X4385" s="95"/>
      <c r="Y4385" s="95"/>
      <c r="Z4385" s="74" t="s">
        <v>1111</v>
      </c>
      <c r="AA4385" s="95">
        <v>6.13</v>
      </c>
      <c r="AB4385" s="95">
        <v>-2.74</v>
      </c>
      <c r="AC4385" s="74" t="s">
        <v>1111</v>
      </c>
      <c r="AD4385" s="95">
        <v>481673823</v>
      </c>
    </row>
    <row r="4386" spans="1:30" x14ac:dyDescent="0.2">
      <c r="A4386" s="74" t="s">
        <v>5493</v>
      </c>
      <c r="B4386" s="95">
        <v>33.35</v>
      </c>
      <c r="C4386" s="95"/>
      <c r="D4386" s="95">
        <v>-6.36</v>
      </c>
      <c r="E4386" s="95">
        <v>2.88</v>
      </c>
      <c r="F4386" s="95">
        <v>0.49</v>
      </c>
      <c r="G4386" s="95">
        <v>-4.9000000000000004</v>
      </c>
      <c r="H4386" s="95">
        <v>38.369999999999997</v>
      </c>
      <c r="I4386" s="95">
        <v>-81.96</v>
      </c>
      <c r="J4386" s="95">
        <v>13.59</v>
      </c>
      <c r="K4386" s="95">
        <v>25.25</v>
      </c>
      <c r="L4386" s="95">
        <v>11.66</v>
      </c>
      <c r="M4386" s="95">
        <v>2.4700000000000002</v>
      </c>
      <c r="N4386" s="95">
        <v>5.22</v>
      </c>
      <c r="O4386" s="95"/>
      <c r="P4386" s="95">
        <v>-0.49</v>
      </c>
      <c r="Q4386" s="95"/>
      <c r="R4386" s="95">
        <v>-45.22</v>
      </c>
      <c r="S4386" s="95">
        <v>-7.73</v>
      </c>
      <c r="T4386" s="95">
        <v>4.66</v>
      </c>
      <c r="U4386" s="95">
        <v>0.17</v>
      </c>
      <c r="V4386" s="95">
        <v>0.83</v>
      </c>
      <c r="W4386" s="95">
        <v>0.09</v>
      </c>
      <c r="X4386" s="95">
        <v>-5.48</v>
      </c>
      <c r="Y4386" s="95"/>
      <c r="Z4386" s="74" t="s">
        <v>1111</v>
      </c>
      <c r="AA4386" s="95">
        <v>11.59</v>
      </c>
      <c r="AB4386" s="95">
        <v>-5.24</v>
      </c>
      <c r="AC4386" s="74" t="s">
        <v>1111</v>
      </c>
      <c r="AD4386" s="95">
        <v>274977420</v>
      </c>
    </row>
    <row r="4387" spans="1:30" x14ac:dyDescent="0.2">
      <c r="A4387" s="74" t="s">
        <v>5494</v>
      </c>
      <c r="B4387" s="95">
        <v>42.83</v>
      </c>
      <c r="C4387" s="95"/>
      <c r="D4387" s="95">
        <v>11.58</v>
      </c>
      <c r="E4387" s="95">
        <v>0.93</v>
      </c>
      <c r="F4387" s="95">
        <v>0.55000000000000004</v>
      </c>
      <c r="G4387" s="95">
        <v>14.95</v>
      </c>
      <c r="H4387" s="95">
        <v>4.87</v>
      </c>
      <c r="I4387" s="95">
        <v>3.18</v>
      </c>
      <c r="J4387" s="95">
        <v>7.57</v>
      </c>
      <c r="K4387" s="95">
        <v>8.02</v>
      </c>
      <c r="L4387" s="95">
        <v>0.45</v>
      </c>
      <c r="M4387" s="95">
        <v>0.05</v>
      </c>
      <c r="N4387" s="95">
        <v>0.37</v>
      </c>
      <c r="O4387" s="95">
        <v>1.61</v>
      </c>
      <c r="P4387" s="95">
        <v>-1.28</v>
      </c>
      <c r="Q4387" s="95">
        <v>2.4900000000000002</v>
      </c>
      <c r="R4387" s="95">
        <v>8.02</v>
      </c>
      <c r="S4387" s="95">
        <v>4.74</v>
      </c>
      <c r="T4387" s="95">
        <v>9.43</v>
      </c>
      <c r="U4387" s="95">
        <v>0.59</v>
      </c>
      <c r="V4387" s="95">
        <v>0.41</v>
      </c>
      <c r="W4387" s="95">
        <v>1.49</v>
      </c>
      <c r="X4387" s="95">
        <v>3.87</v>
      </c>
      <c r="Y4387" s="95">
        <v>19.75</v>
      </c>
      <c r="Z4387" s="74" t="s">
        <v>1111</v>
      </c>
      <c r="AA4387" s="95">
        <v>46.11</v>
      </c>
      <c r="AB4387" s="95">
        <v>3.7</v>
      </c>
      <c r="AC4387" s="74" t="s">
        <v>1111</v>
      </c>
      <c r="AD4387" s="95">
        <v>169332688</v>
      </c>
    </row>
    <row r="4388" spans="1:30" x14ac:dyDescent="0.2">
      <c r="A4388" s="74" t="s">
        <v>5495</v>
      </c>
      <c r="B4388" s="95">
        <v>4.66</v>
      </c>
      <c r="C4388" s="95"/>
      <c r="D4388" s="95">
        <v>-3.05</v>
      </c>
      <c r="E4388" s="95">
        <v>1.27</v>
      </c>
      <c r="F4388" s="95">
        <v>1.2</v>
      </c>
      <c r="G4388" s="95"/>
      <c r="H4388" s="95"/>
      <c r="I4388" s="95"/>
      <c r="J4388" s="95">
        <v>-3.07</v>
      </c>
      <c r="K4388" s="95">
        <v>-0.86</v>
      </c>
      <c r="L4388" s="95">
        <v>2.21</v>
      </c>
      <c r="M4388" s="95">
        <v>-0.92</v>
      </c>
      <c r="N4388" s="95"/>
      <c r="O4388" s="95">
        <v>1.42</v>
      </c>
      <c r="P4388" s="95">
        <v>-11.91</v>
      </c>
      <c r="Q4388" s="95">
        <v>16.600000000000001</v>
      </c>
      <c r="R4388" s="95">
        <v>-41.58</v>
      </c>
      <c r="S4388" s="95">
        <v>-39.33</v>
      </c>
      <c r="T4388" s="95">
        <v>-40.85</v>
      </c>
      <c r="U4388" s="95">
        <v>0.95</v>
      </c>
      <c r="V4388" s="95">
        <v>0.05</v>
      </c>
      <c r="W4388" s="95">
        <v>0</v>
      </c>
      <c r="X4388" s="95"/>
      <c r="Y4388" s="95"/>
      <c r="Z4388" s="74" t="s">
        <v>1111</v>
      </c>
      <c r="AA4388" s="95">
        <v>3.67</v>
      </c>
      <c r="AB4388" s="95">
        <v>-1.53</v>
      </c>
      <c r="AC4388" s="74" t="s">
        <v>1111</v>
      </c>
      <c r="AD4388" s="95">
        <v>146927004</v>
      </c>
    </row>
    <row r="4389" spans="1:30" x14ac:dyDescent="0.2">
      <c r="A4389" s="74" t="s">
        <v>5496</v>
      </c>
      <c r="B4389" s="95">
        <v>93.8</v>
      </c>
      <c r="C4389" s="95">
        <v>2.3199999999999998</v>
      </c>
      <c r="D4389" s="95">
        <v>14.24</v>
      </c>
      <c r="E4389" s="95">
        <v>1.26</v>
      </c>
      <c r="F4389" s="95">
        <v>0.11</v>
      </c>
      <c r="G4389" s="95">
        <v>0</v>
      </c>
      <c r="H4389" s="95">
        <v>26.03</v>
      </c>
      <c r="I4389" s="95">
        <v>20.22</v>
      </c>
      <c r="J4389" s="95">
        <v>11.06</v>
      </c>
      <c r="K4389" s="95">
        <v>-62.54</v>
      </c>
      <c r="L4389" s="95">
        <v>-73.599999999999994</v>
      </c>
      <c r="M4389" s="95">
        <v>-8.35</v>
      </c>
      <c r="N4389" s="95">
        <v>2.88</v>
      </c>
      <c r="O4389" s="95"/>
      <c r="P4389" s="95">
        <v>-0.11</v>
      </c>
      <c r="Q4389" s="95"/>
      <c r="R4389" s="95">
        <v>8.82</v>
      </c>
      <c r="S4389" s="95">
        <v>0.75</v>
      </c>
      <c r="T4389" s="95">
        <v>8.9499999999999993</v>
      </c>
      <c r="U4389" s="95">
        <v>0.08</v>
      </c>
      <c r="V4389" s="95">
        <v>0.92</v>
      </c>
      <c r="W4389" s="95">
        <v>0.04</v>
      </c>
      <c r="X4389" s="95">
        <v>2.34</v>
      </c>
      <c r="Y4389" s="95">
        <v>5.54</v>
      </c>
      <c r="Z4389" s="74" t="s">
        <v>1111</v>
      </c>
      <c r="AA4389" s="95">
        <v>74.7</v>
      </c>
      <c r="AB4389" s="95">
        <v>6.59</v>
      </c>
      <c r="AC4389" s="74" t="s">
        <v>1111</v>
      </c>
      <c r="AD4389" s="95">
        <v>34296018960</v>
      </c>
    </row>
    <row r="4390" spans="1:30" x14ac:dyDescent="0.2">
      <c r="A4390" s="74" t="s">
        <v>5497</v>
      </c>
      <c r="B4390" s="95">
        <v>7</v>
      </c>
      <c r="C4390" s="95"/>
      <c r="D4390" s="95">
        <v>-4.5599999999999996</v>
      </c>
      <c r="E4390" s="95">
        <v>1.1299999999999999</v>
      </c>
      <c r="F4390" s="95">
        <v>0.95</v>
      </c>
      <c r="G4390" s="95">
        <v>100</v>
      </c>
      <c r="H4390" s="95">
        <v>-5132.47</v>
      </c>
      <c r="I4390" s="95">
        <v>-5061.12</v>
      </c>
      <c r="J4390" s="95">
        <v>-4.5</v>
      </c>
      <c r="K4390" s="95">
        <v>-0.08</v>
      </c>
      <c r="L4390" s="95">
        <v>4.41</v>
      </c>
      <c r="M4390" s="95">
        <v>-1.1100000000000001</v>
      </c>
      <c r="N4390" s="95">
        <v>230.86</v>
      </c>
      <c r="O4390" s="95">
        <v>1.05</v>
      </c>
      <c r="P4390" s="95">
        <v>-33.14</v>
      </c>
      <c r="Q4390" s="95">
        <v>15.21</v>
      </c>
      <c r="R4390" s="95">
        <v>-24.82</v>
      </c>
      <c r="S4390" s="95">
        <v>-20.88</v>
      </c>
      <c r="T4390" s="95">
        <v>-25.17</v>
      </c>
      <c r="U4390" s="95">
        <v>0.84</v>
      </c>
      <c r="V4390" s="95">
        <v>0.16</v>
      </c>
      <c r="W4390" s="95">
        <v>0</v>
      </c>
      <c r="X4390" s="95"/>
      <c r="Y4390" s="95"/>
      <c r="Z4390" s="74" t="s">
        <v>1111</v>
      </c>
      <c r="AA4390" s="95">
        <v>6.18</v>
      </c>
      <c r="AB4390" s="95">
        <v>-1.53</v>
      </c>
      <c r="AC4390" s="74" t="s">
        <v>1111</v>
      </c>
      <c r="AD4390" s="95">
        <v>295725500</v>
      </c>
    </row>
    <row r="4391" spans="1:30" x14ac:dyDescent="0.2">
      <c r="A4391" s="74" t="s">
        <v>5498</v>
      </c>
      <c r="B4391" s="95">
        <v>8.2100000000000009</v>
      </c>
      <c r="C4391" s="95"/>
      <c r="D4391" s="95">
        <v>106.37</v>
      </c>
      <c r="E4391" s="95">
        <v>51.31</v>
      </c>
      <c r="F4391" s="95">
        <v>1.03</v>
      </c>
      <c r="G4391" s="95"/>
      <c r="H4391" s="95"/>
      <c r="I4391" s="95"/>
      <c r="J4391" s="95">
        <v>106.37</v>
      </c>
      <c r="K4391" s="95">
        <v>113.81</v>
      </c>
      <c r="L4391" s="95">
        <v>7.44</v>
      </c>
      <c r="M4391" s="95">
        <v>3.59</v>
      </c>
      <c r="N4391" s="95"/>
      <c r="O4391" s="95">
        <v>-916.29</v>
      </c>
      <c r="P4391" s="95">
        <v>-1.03</v>
      </c>
      <c r="Q4391" s="95">
        <v>0.47</v>
      </c>
      <c r="R4391" s="95">
        <v>48.24</v>
      </c>
      <c r="S4391" s="95">
        <v>0.96</v>
      </c>
      <c r="T4391" s="95">
        <v>10.49</v>
      </c>
      <c r="U4391" s="95">
        <v>0.02</v>
      </c>
      <c r="V4391" s="95">
        <v>0.11</v>
      </c>
      <c r="W4391" s="95">
        <v>0</v>
      </c>
      <c r="X4391" s="95"/>
      <c r="Y4391" s="95"/>
      <c r="Z4391" s="74" t="s">
        <v>1111</v>
      </c>
      <c r="AA4391" s="95">
        <v>0.16</v>
      </c>
      <c r="AB4391" s="95">
        <v>0.08</v>
      </c>
      <c r="AC4391" s="74" t="s">
        <v>1111</v>
      </c>
      <c r="AD4391" s="95">
        <v>256562500</v>
      </c>
    </row>
    <row r="4392" spans="1:30" x14ac:dyDescent="0.2">
      <c r="A4392" s="74" t="s">
        <v>5499</v>
      </c>
      <c r="B4392" s="95">
        <v>8.48</v>
      </c>
      <c r="C4392" s="95"/>
      <c r="D4392" s="95">
        <v>109.87</v>
      </c>
      <c r="E4392" s="95">
        <v>53</v>
      </c>
      <c r="F4392" s="95">
        <v>1.06</v>
      </c>
      <c r="G4392" s="95"/>
      <c r="H4392" s="95"/>
      <c r="I4392" s="95"/>
      <c r="J4392" s="95">
        <v>109.87</v>
      </c>
      <c r="K4392" s="95">
        <v>113.81</v>
      </c>
      <c r="L4392" s="95">
        <v>7.44</v>
      </c>
      <c r="M4392" s="95">
        <v>3.59</v>
      </c>
      <c r="N4392" s="95"/>
      <c r="O4392" s="95">
        <v>-946.43</v>
      </c>
      <c r="P4392" s="95">
        <v>-1.06</v>
      </c>
      <c r="Q4392" s="95">
        <v>0.47</v>
      </c>
      <c r="R4392" s="95">
        <v>48.24</v>
      </c>
      <c r="S4392" s="95">
        <v>0.96</v>
      </c>
      <c r="T4392" s="95">
        <v>10.49</v>
      </c>
      <c r="U4392" s="95">
        <v>0.02</v>
      </c>
      <c r="V4392" s="95">
        <v>0.11</v>
      </c>
      <c r="W4392" s="95">
        <v>0</v>
      </c>
      <c r="X4392" s="95"/>
      <c r="Y4392" s="95"/>
      <c r="Z4392" s="74" t="s">
        <v>1111</v>
      </c>
      <c r="AA4392" s="95">
        <v>0.16</v>
      </c>
      <c r="AB4392" s="95">
        <v>0.08</v>
      </c>
      <c r="AC4392" s="74" t="s">
        <v>1111</v>
      </c>
      <c r="AD4392" s="95">
        <v>256562500</v>
      </c>
    </row>
    <row r="4393" spans="1:30" x14ac:dyDescent="0.2">
      <c r="A4393" s="74" t="s">
        <v>5500</v>
      </c>
      <c r="B4393" s="95">
        <v>1</v>
      </c>
      <c r="C4393" s="95"/>
      <c r="D4393" s="95">
        <v>12.96</v>
      </c>
      <c r="E4393" s="95">
        <v>6.25</v>
      </c>
      <c r="F4393" s="95">
        <v>0.12</v>
      </c>
      <c r="G4393" s="95"/>
      <c r="H4393" s="95"/>
      <c r="I4393" s="95"/>
      <c r="J4393" s="95">
        <v>12.96</v>
      </c>
      <c r="K4393" s="95">
        <v>113.81</v>
      </c>
      <c r="L4393" s="95">
        <v>7.44</v>
      </c>
      <c r="M4393" s="95">
        <v>3.59</v>
      </c>
      <c r="N4393" s="95"/>
      <c r="O4393" s="95">
        <v>-111.61</v>
      </c>
      <c r="P4393" s="95">
        <v>-0.13</v>
      </c>
      <c r="Q4393" s="95">
        <v>0.47</v>
      </c>
      <c r="R4393" s="95">
        <v>48.24</v>
      </c>
      <c r="S4393" s="95">
        <v>0.96</v>
      </c>
      <c r="T4393" s="95">
        <v>10.49</v>
      </c>
      <c r="U4393" s="95">
        <v>0.02</v>
      </c>
      <c r="V4393" s="95">
        <v>0.11</v>
      </c>
      <c r="W4393" s="95">
        <v>0</v>
      </c>
      <c r="X4393" s="95"/>
      <c r="Y4393" s="95"/>
      <c r="Z4393" s="74" t="s">
        <v>1111</v>
      </c>
      <c r="AA4393" s="95">
        <v>0.16</v>
      </c>
      <c r="AB4393" s="95">
        <v>0.08</v>
      </c>
      <c r="AC4393" s="74" t="s">
        <v>1111</v>
      </c>
      <c r="AD4393" s="95">
        <v>256562500</v>
      </c>
    </row>
    <row r="4394" spans="1:30" x14ac:dyDescent="0.2">
      <c r="A4394" s="74" t="s">
        <v>5501</v>
      </c>
      <c r="B4394" s="95">
        <v>97.16</v>
      </c>
      <c r="C4394" s="95">
        <v>2.79</v>
      </c>
      <c r="D4394" s="95">
        <v>13.38</v>
      </c>
      <c r="E4394" s="95">
        <v>34.28</v>
      </c>
      <c r="F4394" s="95">
        <v>2.4900000000000002</v>
      </c>
      <c r="G4394" s="95">
        <v>28.54</v>
      </c>
      <c r="H4394" s="95">
        <v>15.91</v>
      </c>
      <c r="I4394" s="95">
        <v>14.08</v>
      </c>
      <c r="J4394" s="95">
        <v>11.84</v>
      </c>
      <c r="K4394" s="95">
        <v>13.86</v>
      </c>
      <c r="L4394" s="95">
        <v>2.02</v>
      </c>
      <c r="M4394" s="95">
        <v>5.84</v>
      </c>
      <c r="N4394" s="95">
        <v>1.88</v>
      </c>
      <c r="O4394" s="95">
        <v>25.21</v>
      </c>
      <c r="P4394" s="95">
        <v>-4.42</v>
      </c>
      <c r="Q4394" s="95">
        <v>1.29</v>
      </c>
      <c r="R4394" s="95">
        <v>256.26</v>
      </c>
      <c r="S4394" s="95">
        <v>18.64</v>
      </c>
      <c r="T4394" s="95">
        <v>32.29</v>
      </c>
      <c r="U4394" s="95">
        <v>7.0000000000000007E-2</v>
      </c>
      <c r="V4394" s="95">
        <v>0.93</v>
      </c>
      <c r="W4394" s="95">
        <v>1.32</v>
      </c>
      <c r="X4394" s="95">
        <v>-0.87</v>
      </c>
      <c r="Y4394" s="95">
        <v>39.58</v>
      </c>
      <c r="Z4394" s="74" t="s">
        <v>1111</v>
      </c>
      <c r="AA4394" s="95">
        <v>2.83</v>
      </c>
      <c r="AB4394" s="95">
        <v>7.26</v>
      </c>
      <c r="AC4394" s="74" t="s">
        <v>1111</v>
      </c>
      <c r="AD4394" s="95">
        <v>21631304044</v>
      </c>
    </row>
    <row r="4395" spans="1:30" x14ac:dyDescent="0.2">
      <c r="A4395" s="74" t="s">
        <v>5502</v>
      </c>
      <c r="B4395" s="95">
        <v>29.1</v>
      </c>
      <c r="C4395" s="95">
        <v>1.44</v>
      </c>
      <c r="D4395" s="95">
        <v>11.06</v>
      </c>
      <c r="E4395" s="95">
        <v>1.3</v>
      </c>
      <c r="F4395" s="95">
        <v>0.16</v>
      </c>
      <c r="G4395" s="95">
        <v>0</v>
      </c>
      <c r="H4395" s="95">
        <v>41.49</v>
      </c>
      <c r="I4395" s="95">
        <v>30.91</v>
      </c>
      <c r="J4395" s="95">
        <v>8.24</v>
      </c>
      <c r="K4395" s="95">
        <v>-3.02</v>
      </c>
      <c r="L4395" s="95">
        <v>-11.26</v>
      </c>
      <c r="M4395" s="95">
        <v>-1.77</v>
      </c>
      <c r="N4395" s="95">
        <v>3.42</v>
      </c>
      <c r="O4395" s="95"/>
      <c r="P4395" s="95">
        <v>-0.16</v>
      </c>
      <c r="Q4395" s="95"/>
      <c r="R4395" s="95">
        <v>11.71</v>
      </c>
      <c r="S4395" s="95">
        <v>1.44</v>
      </c>
      <c r="T4395" s="95">
        <v>12.72</v>
      </c>
      <c r="U4395" s="95">
        <v>0.12</v>
      </c>
      <c r="V4395" s="95">
        <v>0.88</v>
      </c>
      <c r="W4395" s="95">
        <v>0.05</v>
      </c>
      <c r="X4395" s="95"/>
      <c r="Y4395" s="95"/>
      <c r="Z4395" s="74" t="s">
        <v>1111</v>
      </c>
      <c r="AA4395" s="95">
        <v>22.47</v>
      </c>
      <c r="AB4395" s="95">
        <v>2.63</v>
      </c>
      <c r="AC4395" s="74" t="s">
        <v>1111</v>
      </c>
      <c r="AD4395" s="95">
        <v>502324200</v>
      </c>
    </row>
    <row r="4396" spans="1:30" x14ac:dyDescent="0.2">
      <c r="A4396" s="74" t="s">
        <v>5503</v>
      </c>
      <c r="B4396" s="95">
        <v>240.06</v>
      </c>
      <c r="C4396" s="95">
        <v>1.26</v>
      </c>
      <c r="D4396" s="95">
        <v>-851.09</v>
      </c>
      <c r="E4396" s="95">
        <v>4.01</v>
      </c>
      <c r="F4396" s="95">
        <v>1.76</v>
      </c>
      <c r="G4396" s="95">
        <v>52.68</v>
      </c>
      <c r="H4396" s="95">
        <v>7.59</v>
      </c>
      <c r="I4396" s="95">
        <v>-0.61</v>
      </c>
      <c r="J4396" s="95">
        <v>68.41</v>
      </c>
      <c r="K4396" s="95">
        <v>83.56</v>
      </c>
      <c r="L4396" s="95">
        <v>15.15</v>
      </c>
      <c r="M4396" s="95">
        <v>0.89</v>
      </c>
      <c r="N4396" s="95">
        <v>5.19</v>
      </c>
      <c r="O4396" s="95">
        <v>39.909999999999997</v>
      </c>
      <c r="P4396" s="95">
        <v>-2.0299999999999998</v>
      </c>
      <c r="Q4396" s="95">
        <v>1.5</v>
      </c>
      <c r="R4396" s="95">
        <v>-0.47</v>
      </c>
      <c r="S4396" s="95">
        <v>-0.21</v>
      </c>
      <c r="T4396" s="95">
        <v>1.61</v>
      </c>
      <c r="U4396" s="95">
        <v>0.44</v>
      </c>
      <c r="V4396" s="95">
        <v>0.56000000000000005</v>
      </c>
      <c r="W4396" s="95">
        <v>0.34</v>
      </c>
      <c r="X4396" s="95">
        <v>5.64</v>
      </c>
      <c r="Y4396" s="95">
        <v>13.63</v>
      </c>
      <c r="Z4396" s="74" t="s">
        <v>1111</v>
      </c>
      <c r="AA4396" s="95">
        <v>59.92</v>
      </c>
      <c r="AB4396" s="95">
        <v>-0.28000000000000003</v>
      </c>
      <c r="AC4396" s="74" t="s">
        <v>1111</v>
      </c>
      <c r="AD4396" s="95">
        <v>45022700862</v>
      </c>
    </row>
    <row r="4397" spans="1:30" x14ac:dyDescent="0.2">
      <c r="A4397" s="74" t="s">
        <v>5504</v>
      </c>
      <c r="B4397" s="95">
        <v>26.24</v>
      </c>
      <c r="C4397" s="95">
        <v>3.18</v>
      </c>
      <c r="D4397" s="95">
        <v>31.79</v>
      </c>
      <c r="E4397" s="95">
        <v>1.3</v>
      </c>
      <c r="F4397" s="95">
        <v>0.56000000000000005</v>
      </c>
      <c r="G4397" s="95">
        <v>61.6</v>
      </c>
      <c r="H4397" s="95">
        <v>4.5199999999999996</v>
      </c>
      <c r="I4397" s="95">
        <v>4.99</v>
      </c>
      <c r="J4397" s="95">
        <v>35.159999999999997</v>
      </c>
      <c r="K4397" s="95">
        <v>44.66</v>
      </c>
      <c r="L4397" s="95">
        <v>9.49</v>
      </c>
      <c r="M4397" s="95">
        <v>0.35</v>
      </c>
      <c r="N4397" s="95">
        <v>1.59</v>
      </c>
      <c r="O4397" s="95">
        <v>106.48</v>
      </c>
      <c r="P4397" s="95">
        <v>-0.64</v>
      </c>
      <c r="Q4397" s="95">
        <v>1.04</v>
      </c>
      <c r="R4397" s="95">
        <v>4.08</v>
      </c>
      <c r="S4397" s="95">
        <v>1.76</v>
      </c>
      <c r="T4397" s="95">
        <v>2.56</v>
      </c>
      <c r="U4397" s="95">
        <v>0.43</v>
      </c>
      <c r="V4397" s="95">
        <v>0.56999999999999995</v>
      </c>
      <c r="W4397" s="95">
        <v>0.35</v>
      </c>
      <c r="X4397" s="95">
        <v>-3.3</v>
      </c>
      <c r="Y4397" s="95"/>
      <c r="Z4397" s="74" t="s">
        <v>1111</v>
      </c>
      <c r="AA4397" s="95">
        <v>20.23</v>
      </c>
      <c r="AB4397" s="95">
        <v>0.83</v>
      </c>
      <c r="AC4397" s="74" t="s">
        <v>1111</v>
      </c>
      <c r="AD4397" s="95">
        <v>38233115328</v>
      </c>
    </row>
    <row r="4398" spans="1:30" x14ac:dyDescent="0.2">
      <c r="A4398" s="74" t="s">
        <v>5505</v>
      </c>
      <c r="B4398" s="95">
        <v>34.950000000000003</v>
      </c>
      <c r="C4398" s="95"/>
      <c r="D4398" s="95">
        <v>25.9</v>
      </c>
      <c r="E4398" s="95">
        <v>2.44</v>
      </c>
      <c r="F4398" s="95">
        <v>0.93</v>
      </c>
      <c r="G4398" s="95">
        <v>32.450000000000003</v>
      </c>
      <c r="H4398" s="95">
        <v>9.66</v>
      </c>
      <c r="I4398" s="95">
        <v>6.59</v>
      </c>
      <c r="J4398" s="95">
        <v>17.64</v>
      </c>
      <c r="K4398" s="95">
        <v>23.7</v>
      </c>
      <c r="L4398" s="95">
        <v>6.05</v>
      </c>
      <c r="M4398" s="95">
        <v>0.84</v>
      </c>
      <c r="N4398" s="95">
        <v>1.71</v>
      </c>
      <c r="O4398" s="95">
        <v>6.04</v>
      </c>
      <c r="P4398" s="95">
        <v>-1.21</v>
      </c>
      <c r="Q4398" s="95">
        <v>3.01</v>
      </c>
      <c r="R4398" s="95">
        <v>9.44</v>
      </c>
      <c r="S4398" s="95">
        <v>3.59</v>
      </c>
      <c r="T4398" s="95">
        <v>6.37</v>
      </c>
      <c r="U4398" s="95">
        <v>0.38</v>
      </c>
      <c r="V4398" s="95">
        <v>0.62</v>
      </c>
      <c r="W4398" s="95">
        <v>0.55000000000000004</v>
      </c>
      <c r="X4398" s="95">
        <v>10.24</v>
      </c>
      <c r="Y4398" s="95">
        <v>37.85</v>
      </c>
      <c r="Z4398" s="74" t="s">
        <v>1111</v>
      </c>
      <c r="AA4398" s="95">
        <v>14.3</v>
      </c>
      <c r="AB4398" s="95">
        <v>1.35</v>
      </c>
      <c r="AC4398" s="74" t="s">
        <v>1111</v>
      </c>
      <c r="AD4398" s="95">
        <v>4143916650</v>
      </c>
    </row>
    <row r="4399" spans="1:30" x14ac:dyDescent="0.2">
      <c r="A4399" s="74" t="s">
        <v>5506</v>
      </c>
      <c r="B4399" s="95">
        <v>11.87</v>
      </c>
      <c r="C4399" s="95"/>
      <c r="D4399" s="95">
        <v>-12.04</v>
      </c>
      <c r="E4399" s="95">
        <v>3.08</v>
      </c>
      <c r="F4399" s="95">
        <v>2.2000000000000002</v>
      </c>
      <c r="G4399" s="95">
        <v>69.5</v>
      </c>
      <c r="H4399" s="95">
        <v>-48.23</v>
      </c>
      <c r="I4399" s="95">
        <v>-48.16</v>
      </c>
      <c r="J4399" s="95">
        <v>-12.02</v>
      </c>
      <c r="K4399" s="95">
        <v>-9.41</v>
      </c>
      <c r="L4399" s="95">
        <v>2.61</v>
      </c>
      <c r="M4399" s="95">
        <v>-0.67</v>
      </c>
      <c r="N4399" s="95">
        <v>5.8</v>
      </c>
      <c r="O4399" s="95">
        <v>6.55</v>
      </c>
      <c r="P4399" s="95">
        <v>-5.48</v>
      </c>
      <c r="Q4399" s="95">
        <v>2.2799999999999998</v>
      </c>
      <c r="R4399" s="95">
        <v>-25.57</v>
      </c>
      <c r="S4399" s="95">
        <v>-18.27</v>
      </c>
      <c r="T4399" s="95">
        <v>-25.69</v>
      </c>
      <c r="U4399" s="95">
        <v>0.71</v>
      </c>
      <c r="V4399" s="95">
        <v>0.28999999999999998</v>
      </c>
      <c r="W4399" s="95">
        <v>0.38</v>
      </c>
      <c r="X4399" s="95"/>
      <c r="Y4399" s="95"/>
      <c r="Z4399" s="74" t="s">
        <v>1111</v>
      </c>
      <c r="AA4399" s="95">
        <v>3.85</v>
      </c>
      <c r="AB4399" s="95">
        <v>-0.99</v>
      </c>
      <c r="AC4399" s="74" t="s">
        <v>1111</v>
      </c>
      <c r="AD4399" s="95">
        <v>1329487480</v>
      </c>
    </row>
    <row r="4400" spans="1:30" x14ac:dyDescent="0.2">
      <c r="A4400" s="74" t="s">
        <v>5507</v>
      </c>
      <c r="B4400" s="95">
        <v>9.6</v>
      </c>
      <c r="C4400" s="95"/>
      <c r="D4400" s="95">
        <v>47.66</v>
      </c>
      <c r="E4400" s="95">
        <v>2.94</v>
      </c>
      <c r="F4400" s="95">
        <v>0.27</v>
      </c>
      <c r="G4400" s="95">
        <v>31.09</v>
      </c>
      <c r="H4400" s="95">
        <v>1.89</v>
      </c>
      <c r="I4400" s="95">
        <v>0.3</v>
      </c>
      <c r="J4400" s="95">
        <v>7.67</v>
      </c>
      <c r="K4400" s="95">
        <v>16.54</v>
      </c>
      <c r="L4400" s="95">
        <v>8.8800000000000008</v>
      </c>
      <c r="M4400" s="95">
        <v>3.4</v>
      </c>
      <c r="N4400" s="95">
        <v>0.14000000000000001</v>
      </c>
      <c r="O4400" s="95">
        <v>1.64</v>
      </c>
      <c r="P4400" s="95">
        <v>-0.64</v>
      </c>
      <c r="Q4400" s="95">
        <v>1.41</v>
      </c>
      <c r="R4400" s="95">
        <v>6.16</v>
      </c>
      <c r="S4400" s="95">
        <v>0.56999999999999995</v>
      </c>
      <c r="T4400" s="95">
        <v>7.83</v>
      </c>
      <c r="U4400" s="95">
        <v>0.09</v>
      </c>
      <c r="V4400" s="95">
        <v>0.91</v>
      </c>
      <c r="W4400" s="95">
        <v>1.88</v>
      </c>
      <c r="X4400" s="95">
        <v>-5.48</v>
      </c>
      <c r="Y4400" s="95"/>
      <c r="Z4400" s="74" t="s">
        <v>1111</v>
      </c>
      <c r="AA4400" s="95">
        <v>3.27</v>
      </c>
      <c r="AB4400" s="95">
        <v>0.2</v>
      </c>
      <c r="AC4400" s="74" t="s">
        <v>1111</v>
      </c>
      <c r="AD4400" s="95">
        <v>20781120</v>
      </c>
    </row>
    <row r="4401" spans="1:30" x14ac:dyDescent="0.2">
      <c r="A4401" s="74" t="s">
        <v>5508</v>
      </c>
      <c r="B4401" s="95">
        <v>42.02</v>
      </c>
      <c r="C4401" s="95">
        <v>7.86</v>
      </c>
      <c r="D4401" s="95">
        <v>6.91</v>
      </c>
      <c r="E4401" s="95"/>
      <c r="F4401" s="95">
        <v>0.63</v>
      </c>
      <c r="G4401" s="95">
        <v>8.51</v>
      </c>
      <c r="H4401" s="95">
        <v>4.63</v>
      </c>
      <c r="I4401" s="95">
        <v>3.34</v>
      </c>
      <c r="J4401" s="95">
        <v>4.9800000000000004</v>
      </c>
      <c r="K4401" s="95">
        <v>9.01</v>
      </c>
      <c r="L4401" s="95">
        <v>4.03</v>
      </c>
      <c r="M4401" s="95"/>
      <c r="N4401" s="95">
        <v>0.23</v>
      </c>
      <c r="O4401" s="95">
        <v>13.95</v>
      </c>
      <c r="P4401" s="95">
        <v>-0.81</v>
      </c>
      <c r="Q4401" s="95">
        <v>1.25</v>
      </c>
      <c r="R4401" s="95"/>
      <c r="S4401" s="95">
        <v>9.08</v>
      </c>
      <c r="T4401" s="95">
        <v>23.05</v>
      </c>
      <c r="U4401" s="95">
        <v>0</v>
      </c>
      <c r="V4401" s="95">
        <v>0.86</v>
      </c>
      <c r="W4401" s="95">
        <v>2.72</v>
      </c>
      <c r="X4401" s="95">
        <v>-2.93</v>
      </c>
      <c r="Y4401" s="95">
        <v>19.5</v>
      </c>
      <c r="Z4401" s="74" t="s">
        <v>1111</v>
      </c>
      <c r="AA4401" s="95">
        <v>0</v>
      </c>
      <c r="AB4401" s="95">
        <v>6.08</v>
      </c>
      <c r="AC4401" s="74" t="s">
        <v>1111</v>
      </c>
      <c r="AD4401" s="95">
        <v>3502455242</v>
      </c>
    </row>
    <row r="4402" spans="1:30" x14ac:dyDescent="0.2">
      <c r="A4402" s="74" t="s">
        <v>5509</v>
      </c>
      <c r="B4402" s="95">
        <v>13.76</v>
      </c>
      <c r="C4402" s="95">
        <v>8.7200000000000006</v>
      </c>
      <c r="D4402" s="95">
        <v>12.06</v>
      </c>
      <c r="E4402" s="95">
        <v>0.87</v>
      </c>
      <c r="F4402" s="95">
        <v>0.36</v>
      </c>
      <c r="G4402" s="95">
        <v>100</v>
      </c>
      <c r="H4402" s="95">
        <v>117.3</v>
      </c>
      <c r="I4402" s="95">
        <v>84.37</v>
      </c>
      <c r="J4402" s="95">
        <v>8.68</v>
      </c>
      <c r="K4402" s="95">
        <v>6.17</v>
      </c>
      <c r="L4402" s="95">
        <v>-2.5099999999999998</v>
      </c>
      <c r="M4402" s="95">
        <v>-0.25</v>
      </c>
      <c r="N4402" s="95">
        <v>10.18</v>
      </c>
      <c r="O4402" s="95"/>
      <c r="P4402" s="95">
        <v>-0.36</v>
      </c>
      <c r="Q4402" s="95"/>
      <c r="R4402" s="95">
        <v>7.25</v>
      </c>
      <c r="S4402" s="95">
        <v>2.99</v>
      </c>
      <c r="T4402" s="95">
        <v>6.23</v>
      </c>
      <c r="U4402" s="95">
        <v>0.41</v>
      </c>
      <c r="V4402" s="95">
        <v>0.59</v>
      </c>
      <c r="W4402" s="95">
        <v>0.04</v>
      </c>
      <c r="X4402" s="95">
        <v>-1.24</v>
      </c>
      <c r="Y4402" s="95">
        <v>67.790000000000006</v>
      </c>
      <c r="Z4402" s="74" t="s">
        <v>1111</v>
      </c>
      <c r="AA4402" s="95">
        <v>15.73</v>
      </c>
      <c r="AB4402" s="95">
        <v>1.1399999999999999</v>
      </c>
      <c r="AC4402" s="74" t="s">
        <v>1111</v>
      </c>
      <c r="AD4402" s="95">
        <v>220834240</v>
      </c>
    </row>
    <row r="4403" spans="1:30" x14ac:dyDescent="0.2">
      <c r="A4403" s="74" t="s">
        <v>5510</v>
      </c>
      <c r="B4403" s="95">
        <v>2.21</v>
      </c>
      <c r="C4403" s="95"/>
      <c r="D4403" s="95">
        <v>-3.57</v>
      </c>
      <c r="E4403" s="95">
        <v>0.89</v>
      </c>
      <c r="F4403" s="95">
        <v>0.65</v>
      </c>
      <c r="G4403" s="95">
        <v>37.21</v>
      </c>
      <c r="H4403" s="95">
        <v>-22.83</v>
      </c>
      <c r="I4403" s="95">
        <v>-23.09</v>
      </c>
      <c r="J4403" s="95">
        <v>-3.61</v>
      </c>
      <c r="K4403" s="95">
        <v>-3.01</v>
      </c>
      <c r="L4403" s="95">
        <v>0.6</v>
      </c>
      <c r="M4403" s="95">
        <v>-0.15</v>
      </c>
      <c r="N4403" s="95">
        <v>0.82</v>
      </c>
      <c r="O4403" s="95">
        <v>3.03</v>
      </c>
      <c r="P4403" s="95">
        <v>-1.19</v>
      </c>
      <c r="Q4403" s="95">
        <v>1.93</v>
      </c>
      <c r="R4403" s="95">
        <v>-24.94</v>
      </c>
      <c r="S4403" s="95">
        <v>-18.329999999999998</v>
      </c>
      <c r="T4403" s="95">
        <v>-24.37</v>
      </c>
      <c r="U4403" s="95">
        <v>0.74</v>
      </c>
      <c r="V4403" s="95">
        <v>0.26</v>
      </c>
      <c r="W4403" s="95">
        <v>0.79</v>
      </c>
      <c r="X4403" s="95">
        <v>-6.73</v>
      </c>
      <c r="Y4403" s="95"/>
      <c r="Z4403" s="74" t="s">
        <v>1111</v>
      </c>
      <c r="AA4403" s="95">
        <v>2.48</v>
      </c>
      <c r="AB4403" s="95">
        <v>-0.62</v>
      </c>
      <c r="AC4403" s="74" t="s">
        <v>1111</v>
      </c>
      <c r="AD4403" s="95">
        <v>64274756</v>
      </c>
    </row>
    <row r="4404" spans="1:30" x14ac:dyDescent="0.2">
      <c r="A4404" s="74" t="s">
        <v>5511</v>
      </c>
      <c r="B4404" s="95">
        <v>4.3099999999999996</v>
      </c>
      <c r="C4404" s="95"/>
      <c r="D4404" s="95">
        <v>-8.19</v>
      </c>
      <c r="E4404" s="95">
        <v>-2.2599999999999998</v>
      </c>
      <c r="F4404" s="95">
        <v>0.1</v>
      </c>
      <c r="G4404" s="95">
        <v>9.39</v>
      </c>
      <c r="H4404" s="95">
        <v>4.29</v>
      </c>
      <c r="I4404" s="95">
        <v>-1.02</v>
      </c>
      <c r="J4404" s="95">
        <v>1.94</v>
      </c>
      <c r="K4404" s="95">
        <v>11.22</v>
      </c>
      <c r="L4404" s="95">
        <v>9.2799999999999994</v>
      </c>
      <c r="M4404" s="95"/>
      <c r="N4404" s="95">
        <v>0.08</v>
      </c>
      <c r="O4404" s="95">
        <v>0.64</v>
      </c>
      <c r="P4404" s="95">
        <v>-0.17</v>
      </c>
      <c r="Q4404" s="95">
        <v>1.71</v>
      </c>
      <c r="R4404" s="95">
        <v>-27.59</v>
      </c>
      <c r="S4404" s="95">
        <v>-1.26</v>
      </c>
      <c r="T4404" s="95">
        <v>5.05</v>
      </c>
      <c r="U4404" s="95">
        <v>-0.05</v>
      </c>
      <c r="V4404" s="95">
        <v>0.87</v>
      </c>
      <c r="W4404" s="95">
        <v>1.24</v>
      </c>
      <c r="X4404" s="95">
        <v>8.6199999999999992</v>
      </c>
      <c r="Y4404" s="95"/>
      <c r="Z4404" s="74" t="s">
        <v>1111</v>
      </c>
      <c r="AA4404" s="95">
        <v>-1.91</v>
      </c>
      <c r="AB4404" s="95">
        <v>-0.53</v>
      </c>
      <c r="AC4404" s="74" t="s">
        <v>1111</v>
      </c>
      <c r="AD4404" s="95">
        <v>112762961</v>
      </c>
    </row>
    <row r="4405" spans="1:30" x14ac:dyDescent="0.2">
      <c r="A4405" s="74" t="s">
        <v>5512</v>
      </c>
      <c r="B4405" s="95">
        <v>29.14</v>
      </c>
      <c r="C4405" s="95"/>
      <c r="D4405" s="95">
        <v>18.96</v>
      </c>
      <c r="E4405" s="95">
        <v>1.91</v>
      </c>
      <c r="F4405" s="95">
        <v>1</v>
      </c>
      <c r="G4405" s="95">
        <v>86.43</v>
      </c>
      <c r="H4405" s="95">
        <v>23.82</v>
      </c>
      <c r="I4405" s="95">
        <v>14.49</v>
      </c>
      <c r="J4405" s="95">
        <v>11.53</v>
      </c>
      <c r="K4405" s="95">
        <v>11.02</v>
      </c>
      <c r="L4405" s="95">
        <v>-0.51</v>
      </c>
      <c r="M4405" s="95">
        <v>-0.09</v>
      </c>
      <c r="N4405" s="95">
        <v>2.75</v>
      </c>
      <c r="O4405" s="95">
        <v>3.57</v>
      </c>
      <c r="P4405" s="95">
        <v>-1.75</v>
      </c>
      <c r="Q4405" s="95">
        <v>2.85</v>
      </c>
      <c r="R4405" s="95">
        <v>10.09</v>
      </c>
      <c r="S4405" s="95">
        <v>5.26</v>
      </c>
      <c r="T4405" s="95">
        <v>8.89</v>
      </c>
      <c r="U4405" s="95">
        <v>0.52</v>
      </c>
      <c r="V4405" s="95">
        <v>0.48</v>
      </c>
      <c r="W4405" s="95">
        <v>0.36</v>
      </c>
      <c r="X4405" s="95">
        <v>28.69</v>
      </c>
      <c r="Y4405" s="95">
        <v>55.54</v>
      </c>
      <c r="Z4405" s="74" t="s">
        <v>1111</v>
      </c>
      <c r="AA4405" s="95">
        <v>15.24</v>
      </c>
      <c r="AB4405" s="95">
        <v>1.54</v>
      </c>
      <c r="AC4405" s="74" t="s">
        <v>1111</v>
      </c>
      <c r="AD4405" s="95">
        <v>1549688512</v>
      </c>
    </row>
    <row r="4406" spans="1:30" x14ac:dyDescent="0.2">
      <c r="A4406" s="74" t="s">
        <v>5513</v>
      </c>
      <c r="B4406" s="95">
        <v>1.76</v>
      </c>
      <c r="C4406" s="95">
        <v>0.74</v>
      </c>
      <c r="D4406" s="95">
        <v>6.2</v>
      </c>
      <c r="E4406" s="95">
        <v>0.34</v>
      </c>
      <c r="F4406" s="95">
        <v>0.05</v>
      </c>
      <c r="G4406" s="95">
        <v>58.63</v>
      </c>
      <c r="H4406" s="95">
        <v>0</v>
      </c>
      <c r="I4406" s="95">
        <v>2.19</v>
      </c>
      <c r="J4406" s="95"/>
      <c r="K4406" s="95"/>
      <c r="L4406" s="95"/>
      <c r="M4406" s="95">
        <v>-0.52</v>
      </c>
      <c r="N4406" s="95">
        <v>0.14000000000000001</v>
      </c>
      <c r="O4406" s="95">
        <v>-0.16</v>
      </c>
      <c r="P4406" s="95">
        <v>-0.09</v>
      </c>
      <c r="Q4406" s="95">
        <v>0.62</v>
      </c>
      <c r="R4406" s="95">
        <v>5.48</v>
      </c>
      <c r="S4406" s="95">
        <v>0.76</v>
      </c>
      <c r="T4406" s="95"/>
      <c r="U4406" s="95">
        <v>0.14000000000000001</v>
      </c>
      <c r="V4406" s="95">
        <v>0.86</v>
      </c>
      <c r="W4406" s="95">
        <v>0.35</v>
      </c>
      <c r="X4406" s="95">
        <v>-39.14</v>
      </c>
      <c r="Y4406" s="95">
        <v>-89.2</v>
      </c>
      <c r="Z4406" s="74" t="s">
        <v>1111</v>
      </c>
      <c r="AA4406" s="95">
        <v>5.19</v>
      </c>
      <c r="AB4406" s="95">
        <v>0.28000000000000003</v>
      </c>
      <c r="AC4406" s="74" t="s">
        <v>1111</v>
      </c>
      <c r="AD4406" s="95">
        <v>160766320</v>
      </c>
    </row>
    <row r="4407" spans="1:30" x14ac:dyDescent="0.2">
      <c r="A4407" s="74" t="s">
        <v>5514</v>
      </c>
      <c r="B4407" s="95">
        <v>3.99</v>
      </c>
      <c r="C4407" s="95"/>
      <c r="D4407" s="95">
        <v>14.26</v>
      </c>
      <c r="E4407" s="95">
        <v>1.4</v>
      </c>
      <c r="F4407" s="95">
        <v>0.98</v>
      </c>
      <c r="G4407" s="95">
        <v>100</v>
      </c>
      <c r="H4407" s="95">
        <v>13.91</v>
      </c>
      <c r="I4407" s="95">
        <v>14.33</v>
      </c>
      <c r="J4407" s="95">
        <v>14.68</v>
      </c>
      <c r="K4407" s="95">
        <v>3.87</v>
      </c>
      <c r="L4407" s="95">
        <v>-10.81</v>
      </c>
      <c r="M4407" s="95">
        <v>-1.03</v>
      </c>
      <c r="N4407" s="95">
        <v>2.04</v>
      </c>
      <c r="O4407" s="95">
        <v>1.32</v>
      </c>
      <c r="P4407" s="95">
        <v>-5.44</v>
      </c>
      <c r="Q4407" s="95">
        <v>9.7899999999999991</v>
      </c>
      <c r="R4407" s="95">
        <v>9.84</v>
      </c>
      <c r="S4407" s="95">
        <v>6.85</v>
      </c>
      <c r="T4407" s="95">
        <v>8.6199999999999992</v>
      </c>
      <c r="U4407" s="95">
        <v>0.7</v>
      </c>
      <c r="V4407" s="95">
        <v>0.3</v>
      </c>
      <c r="W4407" s="95">
        <v>0.48</v>
      </c>
      <c r="X4407" s="95">
        <v>80.239999999999995</v>
      </c>
      <c r="Y4407" s="95"/>
      <c r="Z4407" s="74" t="s">
        <v>1111</v>
      </c>
      <c r="AA4407" s="95">
        <v>2.84</v>
      </c>
      <c r="AB4407" s="95">
        <v>0.28000000000000003</v>
      </c>
      <c r="AC4407" s="74" t="s">
        <v>1111</v>
      </c>
      <c r="AD4407" s="95">
        <v>184079448</v>
      </c>
    </row>
    <row r="4408" spans="1:30" x14ac:dyDescent="0.2">
      <c r="A4408" s="74" t="s">
        <v>5515</v>
      </c>
      <c r="B4408" s="95">
        <v>10.58</v>
      </c>
      <c r="C4408" s="95">
        <v>1.0900000000000001</v>
      </c>
      <c r="D4408" s="95">
        <v>5.24</v>
      </c>
      <c r="E4408" s="95">
        <v>5.18</v>
      </c>
      <c r="F4408" s="95">
        <v>0.73</v>
      </c>
      <c r="G4408" s="95">
        <v>44.9</v>
      </c>
      <c r="H4408" s="95">
        <v>39.630000000000003</v>
      </c>
      <c r="I4408" s="95">
        <v>43.08</v>
      </c>
      <c r="J4408" s="95">
        <v>5.69</v>
      </c>
      <c r="K4408" s="95">
        <v>9.7799999999999994</v>
      </c>
      <c r="L4408" s="95">
        <v>4.09</v>
      </c>
      <c r="M4408" s="95">
        <v>3.72</v>
      </c>
      <c r="N4408" s="95">
        <v>2.2599999999999998</v>
      </c>
      <c r="O4408" s="95">
        <v>5.24</v>
      </c>
      <c r="P4408" s="95">
        <v>-0.93</v>
      </c>
      <c r="Q4408" s="95">
        <v>2.95</v>
      </c>
      <c r="R4408" s="95">
        <v>98.95</v>
      </c>
      <c r="S4408" s="95">
        <v>13.97</v>
      </c>
      <c r="T4408" s="95">
        <v>9.19</v>
      </c>
      <c r="U4408" s="95">
        <v>0.14000000000000001</v>
      </c>
      <c r="V4408" s="95">
        <v>0.86</v>
      </c>
      <c r="W4408" s="95">
        <v>0.32</v>
      </c>
      <c r="X4408" s="95"/>
      <c r="Y4408" s="95"/>
      <c r="Z4408" s="74" t="s">
        <v>1111</v>
      </c>
      <c r="AA4408" s="95">
        <v>2.04</v>
      </c>
      <c r="AB4408" s="95">
        <v>2.02</v>
      </c>
      <c r="AC4408" s="74" t="s">
        <v>1111</v>
      </c>
      <c r="AD4408" s="95">
        <v>14274764528</v>
      </c>
    </row>
    <row r="4409" spans="1:30" x14ac:dyDescent="0.2">
      <c r="A4409" s="74" t="s">
        <v>5516</v>
      </c>
      <c r="B4409" s="95">
        <v>6.47</v>
      </c>
      <c r="C4409" s="95"/>
      <c r="D4409" s="95">
        <v>6.16</v>
      </c>
      <c r="E4409" s="95">
        <v>0.56999999999999995</v>
      </c>
      <c r="F4409" s="95">
        <v>0.34</v>
      </c>
      <c r="G4409" s="95">
        <v>86.84</v>
      </c>
      <c r="H4409" s="95">
        <v>42.23</v>
      </c>
      <c r="I4409" s="95">
        <v>20.440000000000001</v>
      </c>
      <c r="J4409" s="95">
        <v>2.98</v>
      </c>
      <c r="K4409" s="95">
        <v>-2.48</v>
      </c>
      <c r="L4409" s="95">
        <v>-5.46</v>
      </c>
      <c r="M4409" s="95">
        <v>-1.05</v>
      </c>
      <c r="N4409" s="95">
        <v>1.26</v>
      </c>
      <c r="O4409" s="95">
        <v>0.73</v>
      </c>
      <c r="P4409" s="95">
        <v>-1.88</v>
      </c>
      <c r="Q4409" s="95">
        <v>2.2999999999999998</v>
      </c>
      <c r="R4409" s="95">
        <v>9.32</v>
      </c>
      <c r="S4409" s="95">
        <v>5.49</v>
      </c>
      <c r="T4409" s="95">
        <v>16.32</v>
      </c>
      <c r="U4409" s="95">
        <v>0.59</v>
      </c>
      <c r="V4409" s="95">
        <v>0.41</v>
      </c>
      <c r="W4409" s="95">
        <v>0.27</v>
      </c>
      <c r="X4409" s="95">
        <v>49.92</v>
      </c>
      <c r="Y4409" s="95"/>
      <c r="Z4409" s="74" t="s">
        <v>1111</v>
      </c>
      <c r="AA4409" s="95">
        <v>11.28</v>
      </c>
      <c r="AB4409" s="95">
        <v>1.05</v>
      </c>
      <c r="AC4409" s="74" t="s">
        <v>1111</v>
      </c>
      <c r="AD4409" s="95">
        <v>642436987.21000004</v>
      </c>
    </row>
    <row r="4410" spans="1:30" x14ac:dyDescent="0.2">
      <c r="A4410" s="74" t="s">
        <v>5517</v>
      </c>
      <c r="B4410" s="95">
        <v>9.5500000000000007</v>
      </c>
      <c r="C4410" s="95"/>
      <c r="D4410" s="95">
        <v>-32.03</v>
      </c>
      <c r="E4410" s="95">
        <v>96.51</v>
      </c>
      <c r="F4410" s="95">
        <v>1.19</v>
      </c>
      <c r="G4410" s="95"/>
      <c r="H4410" s="95"/>
      <c r="I4410" s="95"/>
      <c r="J4410" s="95">
        <v>-31.97</v>
      </c>
      <c r="K4410" s="95">
        <v>-34.11</v>
      </c>
      <c r="L4410" s="95">
        <v>-2.14</v>
      </c>
      <c r="M4410" s="95">
        <v>6.47</v>
      </c>
      <c r="N4410" s="95"/>
      <c r="O4410" s="95">
        <v>342.48</v>
      </c>
      <c r="P4410" s="95">
        <v>-1.19</v>
      </c>
      <c r="Q4410" s="95">
        <v>2.95</v>
      </c>
      <c r="R4410" s="95">
        <v>-301.36</v>
      </c>
      <c r="S4410" s="95">
        <v>-3.71</v>
      </c>
      <c r="T4410" s="95">
        <v>-38.44</v>
      </c>
      <c r="U4410" s="95">
        <v>0.01</v>
      </c>
      <c r="V4410" s="95">
        <v>0.13</v>
      </c>
      <c r="W4410" s="95">
        <v>0</v>
      </c>
      <c r="X4410" s="95"/>
      <c r="Y4410" s="95"/>
      <c r="Z4410" s="74" t="s">
        <v>1111</v>
      </c>
      <c r="AA4410" s="95">
        <v>0.1</v>
      </c>
      <c r="AB4410" s="95">
        <v>-0.3</v>
      </c>
      <c r="AC4410" s="74" t="s">
        <v>1111</v>
      </c>
      <c r="AD4410" s="95">
        <v>482554815</v>
      </c>
    </row>
    <row r="4411" spans="1:30" x14ac:dyDescent="0.2">
      <c r="A4411" s="74" t="s">
        <v>5518</v>
      </c>
      <c r="B4411" s="95">
        <v>9.89</v>
      </c>
      <c r="C4411" s="95"/>
      <c r="D4411" s="95">
        <v>-33.17</v>
      </c>
      <c r="E4411" s="95">
        <v>99.95</v>
      </c>
      <c r="F4411" s="95">
        <v>1.23</v>
      </c>
      <c r="G4411" s="95"/>
      <c r="H4411" s="95"/>
      <c r="I4411" s="95"/>
      <c r="J4411" s="95">
        <v>-33.11</v>
      </c>
      <c r="K4411" s="95">
        <v>-34.11</v>
      </c>
      <c r="L4411" s="95">
        <v>-2.14</v>
      </c>
      <c r="M4411" s="95">
        <v>6.47</v>
      </c>
      <c r="N4411" s="95"/>
      <c r="O4411" s="95">
        <v>354.67</v>
      </c>
      <c r="P4411" s="95">
        <v>-1.24</v>
      </c>
      <c r="Q4411" s="95">
        <v>2.95</v>
      </c>
      <c r="R4411" s="95">
        <v>-301.36</v>
      </c>
      <c r="S4411" s="95">
        <v>-3.71</v>
      </c>
      <c r="T4411" s="95">
        <v>-38.44</v>
      </c>
      <c r="U4411" s="95">
        <v>0.01</v>
      </c>
      <c r="V4411" s="95">
        <v>0.13</v>
      </c>
      <c r="W4411" s="95">
        <v>0</v>
      </c>
      <c r="X4411" s="95"/>
      <c r="Y4411" s="95"/>
      <c r="Z4411" s="74" t="s">
        <v>1111</v>
      </c>
      <c r="AA4411" s="95">
        <v>0.1</v>
      </c>
      <c r="AB4411" s="95">
        <v>-0.3</v>
      </c>
      <c r="AC4411" s="74" t="s">
        <v>1111</v>
      </c>
      <c r="AD4411" s="95">
        <v>482554815</v>
      </c>
    </row>
    <row r="4412" spans="1:30" x14ac:dyDescent="0.2">
      <c r="A4412" s="74" t="s">
        <v>5519</v>
      </c>
      <c r="B4412" s="95">
        <v>1.96</v>
      </c>
      <c r="C4412" s="95"/>
      <c r="D4412" s="95">
        <v>-6.57</v>
      </c>
      <c r="E4412" s="95">
        <v>19.809999999999999</v>
      </c>
      <c r="F4412" s="95">
        <v>0.24</v>
      </c>
      <c r="G4412" s="95"/>
      <c r="H4412" s="95"/>
      <c r="I4412" s="95"/>
      <c r="J4412" s="95">
        <v>-6.56</v>
      </c>
      <c r="K4412" s="95">
        <v>-34.11</v>
      </c>
      <c r="L4412" s="95">
        <v>-2.14</v>
      </c>
      <c r="M4412" s="95">
        <v>6.47</v>
      </c>
      <c r="N4412" s="95"/>
      <c r="O4412" s="95">
        <v>70.290000000000006</v>
      </c>
      <c r="P4412" s="95">
        <v>-0.24</v>
      </c>
      <c r="Q4412" s="95">
        <v>2.95</v>
      </c>
      <c r="R4412" s="95">
        <v>-301.36</v>
      </c>
      <c r="S4412" s="95">
        <v>-3.71</v>
      </c>
      <c r="T4412" s="95">
        <v>-38.44</v>
      </c>
      <c r="U4412" s="95">
        <v>0.01</v>
      </c>
      <c r="V4412" s="95">
        <v>0.13</v>
      </c>
      <c r="W4412" s="95">
        <v>0</v>
      </c>
      <c r="X4412" s="95"/>
      <c r="Y4412" s="95"/>
      <c r="Z4412" s="74" t="s">
        <v>1111</v>
      </c>
      <c r="AA4412" s="95">
        <v>0.1</v>
      </c>
      <c r="AB4412" s="95">
        <v>-0.3</v>
      </c>
      <c r="AC4412" s="74" t="s">
        <v>1111</v>
      </c>
      <c r="AD4412" s="95">
        <v>482554815</v>
      </c>
    </row>
    <row r="4413" spans="1:30" x14ac:dyDescent="0.2">
      <c r="A4413" s="74" t="s">
        <v>5520</v>
      </c>
      <c r="B4413" s="95">
        <v>13.63</v>
      </c>
      <c r="C4413" s="95">
        <v>1.1000000000000001</v>
      </c>
      <c r="D4413" s="95">
        <v>17.47</v>
      </c>
      <c r="E4413" s="95">
        <v>1.56</v>
      </c>
      <c r="F4413" s="95">
        <v>0.15</v>
      </c>
      <c r="G4413" s="95">
        <v>0</v>
      </c>
      <c r="H4413" s="95">
        <v>28.29</v>
      </c>
      <c r="I4413" s="95">
        <v>19.23</v>
      </c>
      <c r="J4413" s="95">
        <v>11.88</v>
      </c>
      <c r="K4413" s="95">
        <v>-19.72</v>
      </c>
      <c r="L4413" s="95">
        <v>-31.6</v>
      </c>
      <c r="M4413" s="95">
        <v>-4.1399999999999997</v>
      </c>
      <c r="N4413" s="95">
        <v>3.36</v>
      </c>
      <c r="O4413" s="95"/>
      <c r="P4413" s="95">
        <v>-0.15</v>
      </c>
      <c r="Q4413" s="95"/>
      <c r="R4413" s="95">
        <v>8.91</v>
      </c>
      <c r="S4413" s="95">
        <v>0.88</v>
      </c>
      <c r="T4413" s="95">
        <v>9.6</v>
      </c>
      <c r="U4413" s="95">
        <v>0.1</v>
      </c>
      <c r="V4413" s="95">
        <v>0.9</v>
      </c>
      <c r="W4413" s="95">
        <v>0.05</v>
      </c>
      <c r="X4413" s="95">
        <v>5.47</v>
      </c>
      <c r="Y4413" s="95">
        <v>25.44</v>
      </c>
      <c r="Z4413" s="74" t="s">
        <v>1111</v>
      </c>
      <c r="AA4413" s="95">
        <v>8.76</v>
      </c>
      <c r="AB4413" s="95">
        <v>0.78</v>
      </c>
      <c r="AC4413" s="74" t="s">
        <v>1111</v>
      </c>
      <c r="AD4413" s="95">
        <v>175340409</v>
      </c>
    </row>
    <row r="4414" spans="1:30" x14ac:dyDescent="0.2">
      <c r="A4414" s="74" t="s">
        <v>5521</v>
      </c>
      <c r="B4414" s="95">
        <v>21.55</v>
      </c>
      <c r="C4414" s="95"/>
      <c r="D4414" s="95">
        <v>-32.36</v>
      </c>
      <c r="E4414" s="95">
        <v>9.0299999999999994</v>
      </c>
      <c r="F4414" s="95">
        <v>3.5</v>
      </c>
      <c r="G4414" s="95">
        <v>78.25</v>
      </c>
      <c r="H4414" s="95">
        <v>-22.14</v>
      </c>
      <c r="I4414" s="95">
        <v>-24.89</v>
      </c>
      <c r="J4414" s="95">
        <v>-36.39</v>
      </c>
      <c r="K4414" s="95">
        <v>-35.99</v>
      </c>
      <c r="L4414" s="95">
        <v>0.4</v>
      </c>
      <c r="M4414" s="95">
        <v>-0.1</v>
      </c>
      <c r="N4414" s="95">
        <v>8.06</v>
      </c>
      <c r="O4414" s="95">
        <v>76.44</v>
      </c>
      <c r="P4414" s="95">
        <v>-5.18</v>
      </c>
      <c r="Q4414" s="95">
        <v>1.17</v>
      </c>
      <c r="R4414" s="95">
        <v>-27.91</v>
      </c>
      <c r="S4414" s="95">
        <v>-10.83</v>
      </c>
      <c r="T4414" s="95">
        <v>-15.61</v>
      </c>
      <c r="U4414" s="95">
        <v>0.39</v>
      </c>
      <c r="V4414" s="95">
        <v>0.61</v>
      </c>
      <c r="W4414" s="95">
        <v>0.44</v>
      </c>
      <c r="X4414" s="95"/>
      <c r="Y4414" s="95"/>
      <c r="Z4414" s="74" t="s">
        <v>1111</v>
      </c>
      <c r="AA4414" s="95">
        <v>2.39</v>
      </c>
      <c r="AB4414" s="95">
        <v>-0.67</v>
      </c>
      <c r="AC4414" s="74" t="s">
        <v>1111</v>
      </c>
      <c r="AD4414" s="95">
        <v>3138573053.5500002</v>
      </c>
    </row>
    <row r="4415" spans="1:30" x14ac:dyDescent="0.2">
      <c r="A4415" s="74" t="s">
        <v>5522</v>
      </c>
      <c r="B4415" s="95">
        <v>1.1499999999999999</v>
      </c>
      <c r="C4415" s="95"/>
      <c r="D4415" s="95">
        <v>-2.88</v>
      </c>
      <c r="E4415" s="95">
        <v>0.84</v>
      </c>
      <c r="F4415" s="95">
        <v>0.7</v>
      </c>
      <c r="G4415" s="95">
        <v>100</v>
      </c>
      <c r="H4415" s="95">
        <v>-4319800</v>
      </c>
      <c r="I4415" s="95">
        <v>-4544500</v>
      </c>
      <c r="J4415" s="95">
        <v>-3.03</v>
      </c>
      <c r="K4415" s="95">
        <v>0.33</v>
      </c>
      <c r="L4415" s="95">
        <v>3.36</v>
      </c>
      <c r="M4415" s="95">
        <v>-0.94</v>
      </c>
      <c r="N4415" s="95">
        <v>130949.12</v>
      </c>
      <c r="O4415" s="95">
        <v>0.8</v>
      </c>
      <c r="P4415" s="95">
        <v>-10.32</v>
      </c>
      <c r="Q4415" s="95">
        <v>16.38</v>
      </c>
      <c r="R4415" s="95">
        <v>-29.28</v>
      </c>
      <c r="S4415" s="95">
        <v>-24.27</v>
      </c>
      <c r="T4415" s="95">
        <v>-23.9</v>
      </c>
      <c r="U4415" s="95">
        <v>0.83</v>
      </c>
      <c r="V4415" s="95">
        <v>0.17</v>
      </c>
      <c r="W4415" s="95">
        <v>0</v>
      </c>
      <c r="X4415" s="95">
        <v>36.619999999999997</v>
      </c>
      <c r="Y4415" s="95"/>
      <c r="Z4415" s="74" t="s">
        <v>1111</v>
      </c>
      <c r="AA4415" s="95">
        <v>1.36</v>
      </c>
      <c r="AB4415" s="95">
        <v>-0.4</v>
      </c>
      <c r="AC4415" s="74" t="s">
        <v>1111</v>
      </c>
      <c r="AD4415" s="95">
        <v>130949120</v>
      </c>
    </row>
    <row r="4416" spans="1:30" x14ac:dyDescent="0.2">
      <c r="A4416" s="74" t="s">
        <v>5523</v>
      </c>
      <c r="B4416" s="95">
        <v>3.95</v>
      </c>
      <c r="C4416" s="95"/>
      <c r="D4416" s="95">
        <v>7.65</v>
      </c>
      <c r="E4416" s="95">
        <v>0.28000000000000003</v>
      </c>
      <c r="F4416" s="95">
        <v>0.26</v>
      </c>
      <c r="G4416" s="95">
        <v>100</v>
      </c>
      <c r="H4416" s="95">
        <v>69.430000000000007</v>
      </c>
      <c r="I4416" s="95">
        <v>69.430000000000007</v>
      </c>
      <c r="J4416" s="95">
        <v>7.65</v>
      </c>
      <c r="K4416" s="95">
        <v>7.65</v>
      </c>
      <c r="L4416" s="95">
        <v>0</v>
      </c>
      <c r="M4416" s="95">
        <v>0</v>
      </c>
      <c r="N4416" s="95">
        <v>5.31</v>
      </c>
      <c r="O4416" s="95"/>
      <c r="P4416" s="95">
        <v>-0.26</v>
      </c>
      <c r="Q4416" s="95"/>
      <c r="R4416" s="95">
        <v>3.61</v>
      </c>
      <c r="S4416" s="95">
        <v>3.35</v>
      </c>
      <c r="T4416" s="95">
        <v>3.61</v>
      </c>
      <c r="U4416" s="95">
        <v>0.93</v>
      </c>
      <c r="V4416" s="95">
        <v>7.0000000000000007E-2</v>
      </c>
      <c r="W4416" s="95">
        <v>0.05</v>
      </c>
      <c r="X4416" s="95">
        <v>11.69</v>
      </c>
      <c r="Y4416" s="95"/>
      <c r="Z4416" s="74" t="s">
        <v>1111</v>
      </c>
      <c r="AA4416" s="95">
        <v>14.33</v>
      </c>
      <c r="AB4416" s="95">
        <v>0.52</v>
      </c>
      <c r="AC4416" s="74" t="s">
        <v>1111</v>
      </c>
      <c r="AD4416" s="95">
        <v>27227745</v>
      </c>
    </row>
    <row r="4417" spans="1:30" x14ac:dyDescent="0.2">
      <c r="A4417" s="74" t="s">
        <v>5524</v>
      </c>
      <c r="B4417" s="95">
        <v>143.16999999999999</v>
      </c>
      <c r="C4417" s="95"/>
      <c r="D4417" s="95">
        <v>-133.18</v>
      </c>
      <c r="E4417" s="95">
        <v>22.94</v>
      </c>
      <c r="F4417" s="95">
        <v>16.91</v>
      </c>
      <c r="G4417" s="95">
        <v>79.94</v>
      </c>
      <c r="H4417" s="95">
        <v>-20.86</v>
      </c>
      <c r="I4417" s="95">
        <v>-21.6</v>
      </c>
      <c r="J4417" s="95">
        <v>-137.94999999999999</v>
      </c>
      <c r="K4417" s="95">
        <v>-133.41999999999999</v>
      </c>
      <c r="L4417" s="95">
        <v>4.53</v>
      </c>
      <c r="M4417" s="95">
        <v>-0.75</v>
      </c>
      <c r="N4417" s="95">
        <v>28.77</v>
      </c>
      <c r="O4417" s="95">
        <v>23.43</v>
      </c>
      <c r="P4417" s="95">
        <v>-117.64</v>
      </c>
      <c r="Q4417" s="95">
        <v>6.36</v>
      </c>
      <c r="R4417" s="95">
        <v>-17.23</v>
      </c>
      <c r="S4417" s="95">
        <v>-12.69</v>
      </c>
      <c r="T4417" s="95">
        <v>-15.53</v>
      </c>
      <c r="U4417" s="95">
        <v>0.74</v>
      </c>
      <c r="V4417" s="95">
        <v>0.26</v>
      </c>
      <c r="W4417" s="95">
        <v>0.59</v>
      </c>
      <c r="X4417" s="95"/>
      <c r="Y4417" s="95"/>
      <c r="Z4417" s="74" t="s">
        <v>1111</v>
      </c>
      <c r="AA4417" s="95">
        <v>6.24</v>
      </c>
      <c r="AB4417" s="95">
        <v>-1.07</v>
      </c>
      <c r="AC4417" s="74" t="s">
        <v>1111</v>
      </c>
      <c r="AD4417" s="95">
        <v>5054545265</v>
      </c>
    </row>
    <row r="4418" spans="1:30" x14ac:dyDescent="0.2">
      <c r="A4418" s="74" t="s">
        <v>5525</v>
      </c>
      <c r="B4418" s="95">
        <v>17.23</v>
      </c>
      <c r="C4418" s="95">
        <v>1.68</v>
      </c>
      <c r="D4418" s="95">
        <v>2.98</v>
      </c>
      <c r="E4418" s="95">
        <v>2.39</v>
      </c>
      <c r="F4418" s="95">
        <v>1.65</v>
      </c>
      <c r="G4418" s="95">
        <v>44.9</v>
      </c>
      <c r="H4418" s="95">
        <v>33.6</v>
      </c>
      <c r="I4418" s="95">
        <v>25.72</v>
      </c>
      <c r="J4418" s="95">
        <v>2.2799999999999998</v>
      </c>
      <c r="K4418" s="95">
        <v>1.95</v>
      </c>
      <c r="L4418" s="95">
        <v>-0.33</v>
      </c>
      <c r="M4418" s="95">
        <v>-0.35</v>
      </c>
      <c r="N4418" s="95">
        <v>0.77</v>
      </c>
      <c r="O4418" s="95">
        <v>3.61</v>
      </c>
      <c r="P4418" s="95">
        <v>-4.8600000000000003</v>
      </c>
      <c r="Q4418" s="95">
        <v>3.22</v>
      </c>
      <c r="R4418" s="95">
        <v>80.17</v>
      </c>
      <c r="S4418" s="95">
        <v>55.28</v>
      </c>
      <c r="T4418" s="95">
        <v>72.72</v>
      </c>
      <c r="U4418" s="95">
        <v>0.69</v>
      </c>
      <c r="V4418" s="95">
        <v>0.31</v>
      </c>
      <c r="W4418" s="95">
        <v>2.15</v>
      </c>
      <c r="X4418" s="95">
        <v>7.94</v>
      </c>
      <c r="Y4418" s="95">
        <v>21.82</v>
      </c>
      <c r="Z4418" s="74" t="s">
        <v>1111</v>
      </c>
      <c r="AA4418" s="95">
        <v>7.21</v>
      </c>
      <c r="AB4418" s="95">
        <v>5.78</v>
      </c>
      <c r="AC4418" s="74" t="s">
        <v>1111</v>
      </c>
      <c r="AD4418" s="95">
        <v>832117681</v>
      </c>
    </row>
    <row r="4419" spans="1:30" x14ac:dyDescent="0.2">
      <c r="A4419" s="74" t="s">
        <v>5526</v>
      </c>
      <c r="B4419" s="95">
        <v>25.15</v>
      </c>
      <c r="C4419" s="95">
        <v>0.81</v>
      </c>
      <c r="D4419" s="95">
        <v>164.07</v>
      </c>
      <c r="E4419" s="95">
        <v>11.72</v>
      </c>
      <c r="F4419" s="95">
        <v>1.3</v>
      </c>
      <c r="G4419" s="95">
        <v>43.41</v>
      </c>
      <c r="H4419" s="95">
        <v>17.53</v>
      </c>
      <c r="I4419" s="95">
        <v>3.95</v>
      </c>
      <c r="J4419" s="95">
        <v>37.01</v>
      </c>
      <c r="K4419" s="95">
        <v>52.88</v>
      </c>
      <c r="L4419" s="95">
        <v>15.87</v>
      </c>
      <c r="M4419" s="95">
        <v>5.03</v>
      </c>
      <c r="N4419" s="95">
        <v>6.49</v>
      </c>
      <c r="O4419" s="95">
        <v>-47.15</v>
      </c>
      <c r="P4419" s="95">
        <v>-1.34</v>
      </c>
      <c r="Q4419" s="95">
        <v>0.52</v>
      </c>
      <c r="R4419" s="95">
        <v>7.14</v>
      </c>
      <c r="S4419" s="95">
        <v>0.79</v>
      </c>
      <c r="T4419" s="95">
        <v>4.82</v>
      </c>
      <c r="U4419" s="95">
        <v>0.11</v>
      </c>
      <c r="V4419" s="95">
        <v>0.89</v>
      </c>
      <c r="W4419" s="95">
        <v>0.2</v>
      </c>
      <c r="X4419" s="95">
        <v>13.98</v>
      </c>
      <c r="Y4419" s="95">
        <v>-26.71</v>
      </c>
      <c r="Z4419" s="74" t="s">
        <v>1111</v>
      </c>
      <c r="AA4419" s="95">
        <v>2.15</v>
      </c>
      <c r="AB4419" s="95">
        <v>0.15</v>
      </c>
      <c r="AC4419" s="74" t="s">
        <v>1111</v>
      </c>
      <c r="AD4419" s="95">
        <v>3623418345</v>
      </c>
    </row>
    <row r="4420" spans="1:30" x14ac:dyDescent="0.2">
      <c r="A4420" s="74" t="s">
        <v>5527</v>
      </c>
      <c r="B4420" s="95">
        <v>13.73</v>
      </c>
      <c r="C4420" s="95">
        <v>43.7</v>
      </c>
      <c r="D4420" s="95">
        <v>20.97</v>
      </c>
      <c r="E4420" s="95">
        <v>0.94</v>
      </c>
      <c r="F4420" s="95">
        <v>0.45</v>
      </c>
      <c r="G4420" s="95">
        <v>69.680000000000007</v>
      </c>
      <c r="H4420" s="95">
        <v>-1.43</v>
      </c>
      <c r="I4420" s="95">
        <v>13.06</v>
      </c>
      <c r="J4420" s="95">
        <v>-191.12</v>
      </c>
      <c r="K4420" s="95">
        <v>-294.76</v>
      </c>
      <c r="L4420" s="95">
        <v>-103.64</v>
      </c>
      <c r="M4420" s="95">
        <v>0.51</v>
      </c>
      <c r="N4420" s="95">
        <v>2.74</v>
      </c>
      <c r="O4420" s="95">
        <v>5.28</v>
      </c>
      <c r="P4420" s="95">
        <v>-0.54</v>
      </c>
      <c r="Q4420" s="95">
        <v>2.02</v>
      </c>
      <c r="R4420" s="95">
        <v>4.4800000000000004</v>
      </c>
      <c r="S4420" s="95">
        <v>2.15</v>
      </c>
      <c r="T4420" s="95">
        <v>-4.22</v>
      </c>
      <c r="U4420" s="95">
        <v>0.48</v>
      </c>
      <c r="V4420" s="95">
        <v>0.52</v>
      </c>
      <c r="W4420" s="95">
        <v>0.16</v>
      </c>
      <c r="X4420" s="95"/>
      <c r="Y4420" s="95"/>
      <c r="Z4420" s="74" t="s">
        <v>1111</v>
      </c>
      <c r="AA4420" s="95">
        <v>14.6</v>
      </c>
      <c r="AB4420" s="95">
        <v>0.65</v>
      </c>
      <c r="AC4420" s="74" t="s">
        <v>1111</v>
      </c>
      <c r="AD4420" s="95">
        <v>2184308446</v>
      </c>
    </row>
    <row r="4421" spans="1:30" x14ac:dyDescent="0.2">
      <c r="A4421" s="74" t="s">
        <v>5528</v>
      </c>
      <c r="B4421" s="95">
        <v>14.54</v>
      </c>
      <c r="C4421" s="95"/>
      <c r="D4421" s="95">
        <v>-10.76</v>
      </c>
      <c r="E4421" s="95">
        <v>1.7</v>
      </c>
      <c r="F4421" s="95">
        <v>0.96</v>
      </c>
      <c r="G4421" s="95">
        <v>35.130000000000003</v>
      </c>
      <c r="H4421" s="95">
        <v>-15.28</v>
      </c>
      <c r="I4421" s="95">
        <v>-10.72</v>
      </c>
      <c r="J4421" s="95">
        <v>-7.55</v>
      </c>
      <c r="K4421" s="95">
        <v>-6.52</v>
      </c>
      <c r="L4421" s="95">
        <v>1.03</v>
      </c>
      <c r="M4421" s="95">
        <v>-0.23</v>
      </c>
      <c r="N4421" s="95">
        <v>1.1499999999999999</v>
      </c>
      <c r="O4421" s="95">
        <v>6.19</v>
      </c>
      <c r="P4421" s="95">
        <v>-1.8</v>
      </c>
      <c r="Q4421" s="95">
        <v>1.5</v>
      </c>
      <c r="R4421" s="95">
        <v>-15.79</v>
      </c>
      <c r="S4421" s="95">
        <v>-8.94</v>
      </c>
      <c r="T4421" s="95">
        <v>-21.86</v>
      </c>
      <c r="U4421" s="95">
        <v>0.56999999999999995</v>
      </c>
      <c r="V4421" s="95">
        <v>0.43</v>
      </c>
      <c r="W4421" s="95">
        <v>0.83</v>
      </c>
      <c r="X4421" s="95">
        <v>-5.89</v>
      </c>
      <c r="Y4421" s="95"/>
      <c r="Z4421" s="74" t="s">
        <v>1111</v>
      </c>
      <c r="AA4421" s="95">
        <v>8.56</v>
      </c>
      <c r="AB4421" s="95">
        <v>-1.35</v>
      </c>
      <c r="AC4421" s="74" t="s">
        <v>1111</v>
      </c>
      <c r="AD4421" s="95">
        <v>547496430</v>
      </c>
    </row>
    <row r="4422" spans="1:30" x14ac:dyDescent="0.2">
      <c r="A4422" s="74" t="s">
        <v>5529</v>
      </c>
      <c r="B4422" s="95">
        <v>178.63</v>
      </c>
      <c r="C4422" s="95">
        <v>1.67</v>
      </c>
      <c r="D4422" s="95">
        <v>16.399999999999999</v>
      </c>
      <c r="E4422" s="95">
        <v>2.63</v>
      </c>
      <c r="F4422" s="95">
        <v>1.22</v>
      </c>
      <c r="G4422" s="95">
        <v>36.049999999999997</v>
      </c>
      <c r="H4422" s="95">
        <v>14.2</v>
      </c>
      <c r="I4422" s="95">
        <v>10.6</v>
      </c>
      <c r="J4422" s="95">
        <v>12.24</v>
      </c>
      <c r="K4422" s="95">
        <v>13.84</v>
      </c>
      <c r="L4422" s="95">
        <v>1.6</v>
      </c>
      <c r="M4422" s="95">
        <v>0.34</v>
      </c>
      <c r="N4422" s="95">
        <v>1.74</v>
      </c>
      <c r="O4422" s="95">
        <v>25.25</v>
      </c>
      <c r="P4422" s="95">
        <v>-1.67</v>
      </c>
      <c r="Q4422" s="95">
        <v>1.21</v>
      </c>
      <c r="R4422" s="95">
        <v>16.02</v>
      </c>
      <c r="S4422" s="95">
        <v>7.41</v>
      </c>
      <c r="T4422" s="95">
        <v>13.31</v>
      </c>
      <c r="U4422" s="95">
        <v>0.46</v>
      </c>
      <c r="V4422" s="95">
        <v>0.54</v>
      </c>
      <c r="W4422" s="95">
        <v>0.7</v>
      </c>
      <c r="X4422" s="95">
        <v>5.4</v>
      </c>
      <c r="Y4422" s="95">
        <v>6.02</v>
      </c>
      <c r="Z4422" s="74" t="s">
        <v>1111</v>
      </c>
      <c r="AA4422" s="95">
        <v>68</v>
      </c>
      <c r="AB4422" s="95">
        <v>10.89</v>
      </c>
      <c r="AC4422" s="74" t="s">
        <v>1111</v>
      </c>
      <c r="AD4422" s="95">
        <v>29122620516</v>
      </c>
    </row>
    <row r="4423" spans="1:30" x14ac:dyDescent="0.2">
      <c r="A4423" s="74" t="s">
        <v>5530</v>
      </c>
      <c r="B4423" s="95">
        <v>19.190000000000001</v>
      </c>
      <c r="C4423" s="95"/>
      <c r="D4423" s="95">
        <v>10.14</v>
      </c>
      <c r="E4423" s="95">
        <v>0.94</v>
      </c>
      <c r="F4423" s="95">
        <v>0.89</v>
      </c>
      <c r="G4423" s="95">
        <v>100</v>
      </c>
      <c r="H4423" s="95">
        <v>54.27</v>
      </c>
      <c r="I4423" s="95">
        <v>46.55</v>
      </c>
      <c r="J4423" s="95">
        <v>8.6999999999999993</v>
      </c>
      <c r="K4423" s="95">
        <v>8.32</v>
      </c>
      <c r="L4423" s="95">
        <v>-0.38</v>
      </c>
      <c r="M4423" s="95">
        <v>-0.04</v>
      </c>
      <c r="N4423" s="95">
        <v>4.72</v>
      </c>
      <c r="O4423" s="95">
        <v>12.13</v>
      </c>
      <c r="P4423" s="95">
        <v>-0.98</v>
      </c>
      <c r="Q4423" s="95">
        <v>5.5</v>
      </c>
      <c r="R4423" s="95">
        <v>9.3000000000000007</v>
      </c>
      <c r="S4423" s="95">
        <v>8.77</v>
      </c>
      <c r="T4423" s="95">
        <v>9.08</v>
      </c>
      <c r="U4423" s="95">
        <v>0.94</v>
      </c>
      <c r="V4423" s="95">
        <v>0.06</v>
      </c>
      <c r="W4423" s="95">
        <v>0.19</v>
      </c>
      <c r="X4423" s="95">
        <v>9.3699999999999992</v>
      </c>
      <c r="Y4423" s="95"/>
      <c r="Z4423" s="74" t="s">
        <v>1111</v>
      </c>
      <c r="AA4423" s="95">
        <v>20.350000000000001</v>
      </c>
      <c r="AB4423" s="95">
        <v>1.89</v>
      </c>
      <c r="AC4423" s="74" t="s">
        <v>1111</v>
      </c>
      <c r="AD4423" s="95">
        <v>245812386</v>
      </c>
    </row>
    <row r="4424" spans="1:30" x14ac:dyDescent="0.2">
      <c r="A4424" s="74" t="s">
        <v>5531</v>
      </c>
      <c r="B4424" s="95">
        <v>143.84</v>
      </c>
      <c r="C4424" s="95">
        <v>1.47</v>
      </c>
      <c r="D4424" s="95">
        <v>16.760000000000002</v>
      </c>
      <c r="E4424" s="95">
        <v>4.76</v>
      </c>
      <c r="F4424" s="95">
        <v>3.18</v>
      </c>
      <c r="G4424" s="95">
        <v>49.58</v>
      </c>
      <c r="H4424" s="95">
        <v>32.65</v>
      </c>
      <c r="I4424" s="95">
        <v>29.84</v>
      </c>
      <c r="J4424" s="95">
        <v>15.32</v>
      </c>
      <c r="K4424" s="95">
        <v>14.36</v>
      </c>
      <c r="L4424" s="95">
        <v>-0.96</v>
      </c>
      <c r="M4424" s="95">
        <v>-0.3</v>
      </c>
      <c r="N4424" s="95">
        <v>5</v>
      </c>
      <c r="O4424" s="95">
        <v>6.03</v>
      </c>
      <c r="P4424" s="95">
        <v>-8.0299999999999994</v>
      </c>
      <c r="Q4424" s="95">
        <v>7.82</v>
      </c>
      <c r="R4424" s="95">
        <v>28.36</v>
      </c>
      <c r="S4424" s="95">
        <v>18.95</v>
      </c>
      <c r="T4424" s="95">
        <v>21.93</v>
      </c>
      <c r="U4424" s="95">
        <v>0.67</v>
      </c>
      <c r="V4424" s="95">
        <v>0.33</v>
      </c>
      <c r="W4424" s="95">
        <v>0.64</v>
      </c>
      <c r="X4424" s="95">
        <v>0.59</v>
      </c>
      <c r="Y4424" s="95">
        <v>0.41</v>
      </c>
      <c r="Z4424" s="74" t="s">
        <v>1111</v>
      </c>
      <c r="AA4424" s="95">
        <v>30.25</v>
      </c>
      <c r="AB4424" s="95">
        <v>8.58</v>
      </c>
      <c r="AC4424" s="74" t="s">
        <v>1111</v>
      </c>
      <c r="AD4424" s="95">
        <v>23789309232</v>
      </c>
    </row>
    <row r="4425" spans="1:30" x14ac:dyDescent="0.2">
      <c r="A4425" s="74" t="s">
        <v>5532</v>
      </c>
      <c r="B4425" s="95">
        <v>30.37</v>
      </c>
      <c r="C4425" s="95">
        <v>5.8</v>
      </c>
      <c r="D4425" s="95">
        <v>18.77</v>
      </c>
      <c r="E4425" s="95">
        <v>1.5</v>
      </c>
      <c r="F4425" s="95">
        <v>0.39</v>
      </c>
      <c r="G4425" s="95">
        <v>25.1</v>
      </c>
      <c r="H4425" s="95">
        <v>7.24</v>
      </c>
      <c r="I4425" s="95">
        <v>3.83</v>
      </c>
      <c r="J4425" s="95">
        <v>9.93</v>
      </c>
      <c r="K4425" s="95">
        <v>22.74</v>
      </c>
      <c r="L4425" s="95">
        <v>12.81</v>
      </c>
      <c r="M4425" s="95">
        <v>1.94</v>
      </c>
      <c r="N4425" s="95">
        <v>0.72</v>
      </c>
      <c r="O4425" s="95">
        <v>2.63</v>
      </c>
      <c r="P4425" s="95">
        <v>-0.53</v>
      </c>
      <c r="Q4425" s="95">
        <v>2.4700000000000002</v>
      </c>
      <c r="R4425" s="95">
        <v>8.01</v>
      </c>
      <c r="S4425" s="95">
        <v>2.1</v>
      </c>
      <c r="T4425" s="95">
        <v>4.17</v>
      </c>
      <c r="U4425" s="95">
        <v>0.26</v>
      </c>
      <c r="V4425" s="95">
        <v>0.74</v>
      </c>
      <c r="W4425" s="95">
        <v>0.55000000000000004</v>
      </c>
      <c r="X4425" s="95">
        <v>7.05</v>
      </c>
      <c r="Y4425" s="95">
        <v>-1.24</v>
      </c>
      <c r="Z4425" s="74" t="s">
        <v>1111</v>
      </c>
      <c r="AA4425" s="95">
        <v>20.21</v>
      </c>
      <c r="AB4425" s="95">
        <v>1.62</v>
      </c>
      <c r="AC4425" s="74" t="s">
        <v>1111</v>
      </c>
      <c r="AD4425" s="95">
        <v>955388571</v>
      </c>
    </row>
    <row r="4426" spans="1:30" x14ac:dyDescent="0.2">
      <c r="A4426" s="74" t="s">
        <v>5533</v>
      </c>
      <c r="B4426" s="95">
        <v>4.16</v>
      </c>
      <c r="C4426" s="95"/>
      <c r="D4426" s="95">
        <v>-1.7</v>
      </c>
      <c r="E4426" s="95">
        <v>-14.76</v>
      </c>
      <c r="F4426" s="95">
        <v>0.46</v>
      </c>
      <c r="G4426" s="95">
        <v>76.86</v>
      </c>
      <c r="H4426" s="95">
        <v>-52.26</v>
      </c>
      <c r="I4426" s="95">
        <v>-55.08</v>
      </c>
      <c r="J4426" s="95">
        <v>-1.8</v>
      </c>
      <c r="K4426" s="95">
        <v>-4.7699999999999996</v>
      </c>
      <c r="L4426" s="95">
        <v>-2.97</v>
      </c>
      <c r="M4426" s="95"/>
      <c r="N4426" s="95">
        <v>0.94</v>
      </c>
      <c r="O4426" s="95">
        <v>-1.3</v>
      </c>
      <c r="P4426" s="95">
        <v>-0.51</v>
      </c>
      <c r="Q4426" s="95">
        <v>0.22</v>
      </c>
      <c r="R4426" s="95">
        <v>-866.43</v>
      </c>
      <c r="S4426" s="95">
        <v>-26.82</v>
      </c>
      <c r="T4426" s="95">
        <v>-35</v>
      </c>
      <c r="U4426" s="95">
        <v>-0.03</v>
      </c>
      <c r="V4426" s="95">
        <v>1.03</v>
      </c>
      <c r="W4426" s="95">
        <v>0.49</v>
      </c>
      <c r="X4426" s="95">
        <v>-5.93</v>
      </c>
      <c r="Y4426" s="95"/>
      <c r="Z4426" s="74" t="s">
        <v>1111</v>
      </c>
      <c r="AA4426" s="95">
        <v>-0.28000000000000003</v>
      </c>
      <c r="AB4426" s="95">
        <v>-2.44</v>
      </c>
      <c r="AC4426" s="74" t="s">
        <v>1111</v>
      </c>
      <c r="AD4426" s="95">
        <v>4222309312</v>
      </c>
    </row>
    <row r="4427" spans="1:30" x14ac:dyDescent="0.2">
      <c r="A4427" s="74" t="s">
        <v>5534</v>
      </c>
      <c r="B4427" s="95">
        <v>104.95</v>
      </c>
      <c r="C4427" s="95"/>
      <c r="D4427" s="95">
        <v>9.3699999999999992</v>
      </c>
      <c r="E4427" s="95">
        <v>1.5</v>
      </c>
      <c r="F4427" s="95">
        <v>0.69</v>
      </c>
      <c r="G4427" s="95">
        <v>36.049999999999997</v>
      </c>
      <c r="H4427" s="95">
        <v>14.2</v>
      </c>
      <c r="I4427" s="95">
        <v>10.6</v>
      </c>
      <c r="J4427" s="95">
        <v>6.99</v>
      </c>
      <c r="K4427" s="95">
        <v>13.84</v>
      </c>
      <c r="L4427" s="95">
        <v>1.6</v>
      </c>
      <c r="M4427" s="95">
        <v>0.34</v>
      </c>
      <c r="N4427" s="95">
        <v>0.99</v>
      </c>
      <c r="O4427" s="95">
        <v>14.43</v>
      </c>
      <c r="P4427" s="95">
        <v>-0.96</v>
      </c>
      <c r="Q4427" s="95">
        <v>1.21</v>
      </c>
      <c r="R4427" s="95">
        <v>16.02</v>
      </c>
      <c r="S4427" s="95">
        <v>7.41</v>
      </c>
      <c r="T4427" s="95">
        <v>13.31</v>
      </c>
      <c r="U4427" s="95">
        <v>0.46</v>
      </c>
      <c r="V4427" s="95">
        <v>0.54</v>
      </c>
      <c r="W4427" s="95">
        <v>0.7</v>
      </c>
      <c r="X4427" s="95">
        <v>5.4</v>
      </c>
      <c r="Y4427" s="95">
        <v>6.02</v>
      </c>
      <c r="Z4427" s="74" t="s">
        <v>1111</v>
      </c>
      <c r="AA4427" s="95">
        <v>68</v>
      </c>
      <c r="AB4427" s="95">
        <v>10.89</v>
      </c>
      <c r="AC4427" s="74" t="s">
        <v>1111</v>
      </c>
      <c r="AD4427" s="95">
        <v>29122620516</v>
      </c>
    </row>
    <row r="4428" spans="1:30" x14ac:dyDescent="0.2">
      <c r="A4428" s="74" t="s">
        <v>5535</v>
      </c>
      <c r="B4428" s="95">
        <v>55.67</v>
      </c>
      <c r="C4428" s="95"/>
      <c r="D4428" s="95">
        <v>-25.73</v>
      </c>
      <c r="E4428" s="95">
        <v>5.87</v>
      </c>
      <c r="F4428" s="95">
        <v>5.54</v>
      </c>
      <c r="G4428" s="95">
        <v>100</v>
      </c>
      <c r="H4428" s="95">
        <v>-302.08999999999997</v>
      </c>
      <c r="I4428" s="95">
        <v>-304.47000000000003</v>
      </c>
      <c r="J4428" s="95">
        <v>-25.93</v>
      </c>
      <c r="K4428" s="95">
        <v>-21.88</v>
      </c>
      <c r="L4428" s="95">
        <v>4.05</v>
      </c>
      <c r="M4428" s="95">
        <v>-0.92</v>
      </c>
      <c r="N4428" s="95">
        <v>78.33</v>
      </c>
      <c r="O4428" s="95">
        <v>6.77</v>
      </c>
      <c r="P4428" s="95">
        <v>-44.03</v>
      </c>
      <c r="Q4428" s="95">
        <v>15.41</v>
      </c>
      <c r="R4428" s="95">
        <v>-22.84</v>
      </c>
      <c r="S4428" s="95">
        <v>-21.52</v>
      </c>
      <c r="T4428" s="95">
        <v>-22.66</v>
      </c>
      <c r="U4428" s="95">
        <v>0.94</v>
      </c>
      <c r="V4428" s="95">
        <v>0.06</v>
      </c>
      <c r="W4428" s="95">
        <v>7.0000000000000007E-2</v>
      </c>
      <c r="X4428" s="95"/>
      <c r="Y4428" s="95"/>
      <c r="Z4428" s="74" t="s">
        <v>1111</v>
      </c>
      <c r="AA4428" s="95">
        <v>9.48</v>
      </c>
      <c r="AB4428" s="95">
        <v>-2.16</v>
      </c>
      <c r="AC4428" s="74" t="s">
        <v>1111</v>
      </c>
      <c r="AD4428" s="95">
        <v>2741702964</v>
      </c>
    </row>
    <row r="4429" spans="1:30" x14ac:dyDescent="0.2">
      <c r="A4429" s="74" t="s">
        <v>5536</v>
      </c>
      <c r="B4429" s="95">
        <v>64.91</v>
      </c>
      <c r="C4429" s="95">
        <v>3.63</v>
      </c>
      <c r="D4429" s="95">
        <v>16.72</v>
      </c>
      <c r="E4429" s="95">
        <v>1.35</v>
      </c>
      <c r="F4429" s="95">
        <v>0.38</v>
      </c>
      <c r="G4429" s="95">
        <v>76.87</v>
      </c>
      <c r="H4429" s="95">
        <v>11.65</v>
      </c>
      <c r="I4429" s="95">
        <v>6.68</v>
      </c>
      <c r="J4429" s="95">
        <v>9.58</v>
      </c>
      <c r="K4429" s="95">
        <v>19.25</v>
      </c>
      <c r="L4429" s="95">
        <v>9.67</v>
      </c>
      <c r="M4429" s="95">
        <v>1.36</v>
      </c>
      <c r="N4429" s="95">
        <v>1.1200000000000001</v>
      </c>
      <c r="O4429" s="95">
        <v>104.88</v>
      </c>
      <c r="P4429" s="95">
        <v>-0.44</v>
      </c>
      <c r="Q4429" s="95">
        <v>1.03</v>
      </c>
      <c r="R4429" s="95">
        <v>8.0500000000000007</v>
      </c>
      <c r="S4429" s="95">
        <v>2.2599999999999998</v>
      </c>
      <c r="T4429" s="95">
        <v>4.97</v>
      </c>
      <c r="U4429" s="95">
        <v>0.28000000000000003</v>
      </c>
      <c r="V4429" s="95">
        <v>0.7</v>
      </c>
      <c r="W4429" s="95">
        <v>0.34</v>
      </c>
      <c r="X4429" s="95">
        <v>6.01</v>
      </c>
      <c r="Y4429" s="95">
        <v>10.93</v>
      </c>
      <c r="Z4429" s="74" t="s">
        <v>1111</v>
      </c>
      <c r="AA4429" s="95">
        <v>48.19</v>
      </c>
      <c r="AB4429" s="95">
        <v>3.88</v>
      </c>
      <c r="AC4429" s="74" t="s">
        <v>1111</v>
      </c>
      <c r="AD4429" s="95">
        <v>3919596841</v>
      </c>
    </row>
    <row r="4430" spans="1:30" x14ac:dyDescent="0.2">
      <c r="A4430" s="74" t="s">
        <v>5537</v>
      </c>
      <c r="B4430" s="95">
        <v>6.82</v>
      </c>
      <c r="C4430" s="95">
        <v>3.52</v>
      </c>
      <c r="D4430" s="95">
        <v>22.05</v>
      </c>
      <c r="E4430" s="95">
        <v>1.1599999999999999</v>
      </c>
      <c r="F4430" s="95">
        <v>0.36</v>
      </c>
      <c r="G4430" s="95">
        <v>23.41</v>
      </c>
      <c r="H4430" s="95">
        <v>6.33</v>
      </c>
      <c r="I4430" s="95">
        <v>1.83</v>
      </c>
      <c r="J4430" s="95">
        <v>6.39</v>
      </c>
      <c r="K4430" s="95">
        <v>12.55</v>
      </c>
      <c r="L4430" s="95">
        <v>6.16</v>
      </c>
      <c r="M4430" s="95">
        <v>1.1200000000000001</v>
      </c>
      <c r="N4430" s="95">
        <v>0.4</v>
      </c>
      <c r="O4430" s="95">
        <v>8.32</v>
      </c>
      <c r="P4430" s="95">
        <v>-0.42</v>
      </c>
      <c r="Q4430" s="95">
        <v>1.37</v>
      </c>
      <c r="R4430" s="95">
        <v>5.27</v>
      </c>
      <c r="S4430" s="95">
        <v>1.61</v>
      </c>
      <c r="T4430" s="95">
        <v>7.28</v>
      </c>
      <c r="U4430" s="95">
        <v>0.31</v>
      </c>
      <c r="V4430" s="95">
        <v>0.69</v>
      </c>
      <c r="W4430" s="95">
        <v>0.88</v>
      </c>
      <c r="X4430" s="95">
        <v>-0.44</v>
      </c>
      <c r="Y4430" s="95"/>
      <c r="Z4430" s="74" t="s">
        <v>1111</v>
      </c>
      <c r="AA4430" s="95">
        <v>5.87</v>
      </c>
      <c r="AB4430" s="95">
        <v>0.31</v>
      </c>
      <c r="AC4430" s="74" t="s">
        <v>1111</v>
      </c>
      <c r="AD4430" s="95">
        <v>566613784</v>
      </c>
    </row>
    <row r="4431" spans="1:30" x14ac:dyDescent="0.2">
      <c r="A4431" s="74" t="s">
        <v>5538</v>
      </c>
      <c r="B4431" s="95">
        <v>103.24</v>
      </c>
      <c r="C4431" s="95">
        <v>0.95</v>
      </c>
      <c r="D4431" s="95">
        <v>29.61</v>
      </c>
      <c r="E4431" s="95">
        <v>2.46</v>
      </c>
      <c r="F4431" s="95">
        <v>1.31</v>
      </c>
      <c r="G4431" s="95">
        <v>37.14</v>
      </c>
      <c r="H4431" s="95">
        <v>9.84</v>
      </c>
      <c r="I4431" s="95">
        <v>6.26</v>
      </c>
      <c r="J4431" s="95">
        <v>18.82</v>
      </c>
      <c r="K4431" s="95">
        <v>19.850000000000001</v>
      </c>
      <c r="L4431" s="95">
        <v>1.03</v>
      </c>
      <c r="M4431" s="95">
        <v>0.13</v>
      </c>
      <c r="N4431" s="95">
        <v>1.85</v>
      </c>
      <c r="O4431" s="95">
        <v>5.23</v>
      </c>
      <c r="P4431" s="95">
        <v>-2.16</v>
      </c>
      <c r="Q4431" s="95">
        <v>2.78</v>
      </c>
      <c r="R4431" s="95">
        <v>8.3000000000000007</v>
      </c>
      <c r="S4431" s="95">
        <v>4.43</v>
      </c>
      <c r="T4431" s="95">
        <v>7.05</v>
      </c>
      <c r="U4431" s="95">
        <v>0.53</v>
      </c>
      <c r="V4431" s="95">
        <v>0.47</v>
      </c>
      <c r="W4431" s="95">
        <v>0.71</v>
      </c>
      <c r="X4431" s="95">
        <v>-2.68</v>
      </c>
      <c r="Y4431" s="95">
        <v>-6.87</v>
      </c>
      <c r="Z4431" s="74" t="s">
        <v>1111</v>
      </c>
      <c r="AA4431" s="95">
        <v>41.99</v>
      </c>
      <c r="AB4431" s="95">
        <v>3.49</v>
      </c>
      <c r="AC4431" s="74" t="s">
        <v>1111</v>
      </c>
      <c r="AD4431" s="95">
        <v>1260601696</v>
      </c>
    </row>
    <row r="4432" spans="1:30" x14ac:dyDescent="0.2">
      <c r="A4432" s="74" t="s">
        <v>5539</v>
      </c>
      <c r="B4432" s="95">
        <v>88.59</v>
      </c>
      <c r="C4432" s="95">
        <v>1.78</v>
      </c>
      <c r="D4432" s="95">
        <v>31.91</v>
      </c>
      <c r="E4432" s="95">
        <v>3.96</v>
      </c>
      <c r="F4432" s="95">
        <v>2.15</v>
      </c>
      <c r="G4432" s="95">
        <v>32.47</v>
      </c>
      <c r="H4432" s="95">
        <v>11.96</v>
      </c>
      <c r="I4432" s="95">
        <v>8.49</v>
      </c>
      <c r="J4432" s="95">
        <v>22.64</v>
      </c>
      <c r="K4432" s="95">
        <v>25.49</v>
      </c>
      <c r="L4432" s="95">
        <v>2.85</v>
      </c>
      <c r="M4432" s="95">
        <v>0.5</v>
      </c>
      <c r="N4432" s="95">
        <v>2.71</v>
      </c>
      <c r="O4432" s="95">
        <v>7.24</v>
      </c>
      <c r="P4432" s="95">
        <v>-3.76</v>
      </c>
      <c r="Q4432" s="95">
        <v>3.29</v>
      </c>
      <c r="R4432" s="95">
        <v>12.42</v>
      </c>
      <c r="S4432" s="95">
        <v>6.75</v>
      </c>
      <c r="T4432" s="95">
        <v>9.01</v>
      </c>
      <c r="U4432" s="95">
        <v>0.54</v>
      </c>
      <c r="V4432" s="95">
        <v>0.46</v>
      </c>
      <c r="W4432" s="95">
        <v>0.8</v>
      </c>
      <c r="X4432" s="95">
        <v>-0.65</v>
      </c>
      <c r="Y4432" s="95">
        <v>0.5</v>
      </c>
      <c r="Z4432" s="74" t="s">
        <v>1111</v>
      </c>
      <c r="AA4432" s="95">
        <v>22.35</v>
      </c>
      <c r="AB4432" s="95">
        <v>2.78</v>
      </c>
      <c r="AC4432" s="74" t="s">
        <v>1111</v>
      </c>
      <c r="AD4432" s="95">
        <v>3723109917</v>
      </c>
    </row>
    <row r="4433" spans="1:30" x14ac:dyDescent="0.2">
      <c r="A4433" s="74" t="s">
        <v>5540</v>
      </c>
      <c r="B4433" s="95">
        <v>0.17</v>
      </c>
      <c r="C4433" s="95"/>
      <c r="D4433" s="95">
        <v>8.85</v>
      </c>
      <c r="E4433" s="95">
        <v>0.18</v>
      </c>
      <c r="F4433" s="95">
        <v>0.08</v>
      </c>
      <c r="G4433" s="95">
        <v>31.17</v>
      </c>
      <c r="H4433" s="95">
        <v>10.23</v>
      </c>
      <c r="I4433" s="95">
        <v>6.29</v>
      </c>
      <c r="J4433" s="95">
        <v>5.44</v>
      </c>
      <c r="K4433" s="95">
        <v>-19.899999999999999</v>
      </c>
      <c r="L4433" s="95">
        <v>-25.34</v>
      </c>
      <c r="M4433" s="95">
        <v>-0.84</v>
      </c>
      <c r="N4433" s="95">
        <v>0.56000000000000005</v>
      </c>
      <c r="O4433" s="95">
        <v>0.62</v>
      </c>
      <c r="P4433" s="95">
        <v>-0.25</v>
      </c>
      <c r="Q4433" s="95">
        <v>1.25</v>
      </c>
      <c r="R4433" s="95">
        <v>2.0299999999999998</v>
      </c>
      <c r="S4433" s="95">
        <v>0.94</v>
      </c>
      <c r="T4433" s="95">
        <v>2.35</v>
      </c>
      <c r="U4433" s="95">
        <v>0.46</v>
      </c>
      <c r="V4433" s="95">
        <v>0.54</v>
      </c>
      <c r="W4433" s="95">
        <v>0.15</v>
      </c>
      <c r="X4433" s="95"/>
      <c r="Y4433" s="95"/>
      <c r="Z4433" s="74" t="s">
        <v>1111</v>
      </c>
      <c r="AA4433" s="95">
        <v>0.95</v>
      </c>
      <c r="AB4433" s="95">
        <v>0.02</v>
      </c>
      <c r="AC4433" s="74" t="s">
        <v>1111</v>
      </c>
      <c r="AD4433" s="95">
        <v>2867934</v>
      </c>
    </row>
    <row r="4434" spans="1:30" x14ac:dyDescent="0.2">
      <c r="A4434" s="74" t="s">
        <v>5541</v>
      </c>
      <c r="B4434" s="95">
        <v>2.64</v>
      </c>
      <c r="C4434" s="95"/>
      <c r="D4434" s="95">
        <v>35.93</v>
      </c>
      <c r="E4434" s="95">
        <v>0.74</v>
      </c>
      <c r="F4434" s="95">
        <v>0.56999999999999995</v>
      </c>
      <c r="G4434" s="95">
        <v>85.52</v>
      </c>
      <c r="H4434" s="95">
        <v>-0.39</v>
      </c>
      <c r="I4434" s="95">
        <v>3.07</v>
      </c>
      <c r="J4434" s="95">
        <v>-286.27</v>
      </c>
      <c r="K4434" s="95">
        <v>76.11</v>
      </c>
      <c r="L4434" s="95">
        <v>362.38</v>
      </c>
      <c r="M4434" s="95">
        <v>-0.94</v>
      </c>
      <c r="N4434" s="95">
        <v>1.1000000000000001</v>
      </c>
      <c r="O4434" s="95">
        <v>0.96</v>
      </c>
      <c r="P4434" s="95">
        <v>-2.72</v>
      </c>
      <c r="Q4434" s="95">
        <v>4.12</v>
      </c>
      <c r="R4434" s="95">
        <v>2.0699999999999998</v>
      </c>
      <c r="S4434" s="95">
        <v>1.6</v>
      </c>
      <c r="T4434" s="95">
        <v>-0.4</v>
      </c>
      <c r="U4434" s="95">
        <v>0.77</v>
      </c>
      <c r="V4434" s="95">
        <v>0.23</v>
      </c>
      <c r="W4434" s="95">
        <v>0.52</v>
      </c>
      <c r="X4434" s="95"/>
      <c r="Y4434" s="95"/>
      <c r="Z4434" s="74" t="s">
        <v>1111</v>
      </c>
      <c r="AA4434" s="95">
        <v>3.56</v>
      </c>
      <c r="AB4434" s="95">
        <v>7.0000000000000007E-2</v>
      </c>
      <c r="AC4434" s="74" t="s">
        <v>1111</v>
      </c>
      <c r="AD4434" s="95">
        <v>276820104</v>
      </c>
    </row>
    <row r="4435" spans="1:30" x14ac:dyDescent="0.2">
      <c r="A4435" s="74" t="s">
        <v>5542</v>
      </c>
      <c r="B4435" s="95">
        <v>62.5</v>
      </c>
      <c r="C4435" s="95">
        <v>1.76</v>
      </c>
      <c r="D4435" s="95">
        <v>24.51</v>
      </c>
      <c r="E4435" s="95">
        <v>2.5</v>
      </c>
      <c r="F4435" s="95">
        <v>0.27</v>
      </c>
      <c r="G4435" s="95">
        <v>0</v>
      </c>
      <c r="H4435" s="95">
        <v>36.840000000000003</v>
      </c>
      <c r="I4435" s="95">
        <v>29.62</v>
      </c>
      <c r="J4435" s="95">
        <v>19.71</v>
      </c>
      <c r="K4435" s="95">
        <v>1.1000000000000001</v>
      </c>
      <c r="L4435" s="95">
        <v>-18.61</v>
      </c>
      <c r="M4435" s="95">
        <v>-2.36</v>
      </c>
      <c r="N4435" s="95">
        <v>7.26</v>
      </c>
      <c r="O4435" s="95"/>
      <c r="P4435" s="95">
        <v>-0.27</v>
      </c>
      <c r="Q4435" s="95"/>
      <c r="R4435" s="95">
        <v>10.220000000000001</v>
      </c>
      <c r="S4435" s="95">
        <v>1.1000000000000001</v>
      </c>
      <c r="T4435" s="95">
        <v>9.01</v>
      </c>
      <c r="U4435" s="95">
        <v>0.11</v>
      </c>
      <c r="V4435" s="95">
        <v>0.89</v>
      </c>
      <c r="W4435" s="95">
        <v>0.04</v>
      </c>
      <c r="X4435" s="95">
        <v>8.4600000000000009</v>
      </c>
      <c r="Y4435" s="95">
        <v>9.6199999999999992</v>
      </c>
      <c r="Z4435" s="74" t="s">
        <v>1111</v>
      </c>
      <c r="AA4435" s="95">
        <v>24.96</v>
      </c>
      <c r="AB4435" s="95">
        <v>2.5499999999999998</v>
      </c>
      <c r="AC4435" s="74" t="s">
        <v>1111</v>
      </c>
      <c r="AD4435" s="95">
        <v>1661512500</v>
      </c>
    </row>
    <row r="4436" spans="1:30" x14ac:dyDescent="0.2">
      <c r="A4436" s="74" t="s">
        <v>5543</v>
      </c>
      <c r="B4436" s="95">
        <v>1.63</v>
      </c>
      <c r="C4436" s="95"/>
      <c r="D4436" s="95">
        <v>-1.89</v>
      </c>
      <c r="E4436" s="95">
        <v>0.7</v>
      </c>
      <c r="F4436" s="95">
        <v>0.6</v>
      </c>
      <c r="G4436" s="95">
        <v>100</v>
      </c>
      <c r="H4436" s="95">
        <v>-5168.5</v>
      </c>
      <c r="I4436" s="95">
        <v>-5168.67</v>
      </c>
      <c r="J4436" s="95">
        <v>-1.89</v>
      </c>
      <c r="K4436" s="95">
        <v>0.61</v>
      </c>
      <c r="L4436" s="95">
        <v>2.5</v>
      </c>
      <c r="M4436" s="95">
        <v>-0.93</v>
      </c>
      <c r="N4436" s="95">
        <v>97.78</v>
      </c>
      <c r="O4436" s="95">
        <v>0.78</v>
      </c>
      <c r="P4436" s="95">
        <v>-3.35</v>
      </c>
      <c r="Q4436" s="95">
        <v>14.79</v>
      </c>
      <c r="R4436" s="95">
        <v>-37.17</v>
      </c>
      <c r="S4436" s="95">
        <v>-31.52</v>
      </c>
      <c r="T4436" s="95">
        <v>-37.159999999999997</v>
      </c>
      <c r="U4436" s="95">
        <v>0.85</v>
      </c>
      <c r="V4436" s="95">
        <v>0.15</v>
      </c>
      <c r="W4436" s="95">
        <v>0.01</v>
      </c>
      <c r="X4436" s="95"/>
      <c r="Y4436" s="95"/>
      <c r="Z4436" s="74" t="s">
        <v>1111</v>
      </c>
      <c r="AA4436" s="95">
        <v>2.3199999999999998</v>
      </c>
      <c r="AB4436" s="95">
        <v>-0.86</v>
      </c>
      <c r="AC4436" s="74" t="s">
        <v>1111</v>
      </c>
      <c r="AD4436" s="95">
        <v>113625996</v>
      </c>
    </row>
    <row r="4437" spans="1:30" x14ac:dyDescent="0.2">
      <c r="A4437" s="74" t="s">
        <v>5544</v>
      </c>
      <c r="B4437" s="95">
        <v>44.93</v>
      </c>
      <c r="C4437" s="95">
        <v>1.96</v>
      </c>
      <c r="D4437" s="95">
        <v>5.99</v>
      </c>
      <c r="E4437" s="95">
        <v>1.76</v>
      </c>
      <c r="F4437" s="95">
        <v>0.27</v>
      </c>
      <c r="G4437" s="95">
        <v>0</v>
      </c>
      <c r="H4437" s="95">
        <v>37.78</v>
      </c>
      <c r="I4437" s="95">
        <v>26.3</v>
      </c>
      <c r="J4437" s="95">
        <v>4.17</v>
      </c>
      <c r="K4437" s="95">
        <v>2.65</v>
      </c>
      <c r="L4437" s="95">
        <v>-1.52</v>
      </c>
      <c r="M4437" s="95">
        <v>-0.64</v>
      </c>
      <c r="N4437" s="95">
        <v>1.58</v>
      </c>
      <c r="O4437" s="95"/>
      <c r="P4437" s="95">
        <v>-0.27</v>
      </c>
      <c r="Q4437" s="95"/>
      <c r="R4437" s="95">
        <v>29.45</v>
      </c>
      <c r="S4437" s="95">
        <v>4.46</v>
      </c>
      <c r="T4437" s="95">
        <v>22.95</v>
      </c>
      <c r="U4437" s="95">
        <v>0.15</v>
      </c>
      <c r="V4437" s="95">
        <v>0.85</v>
      </c>
      <c r="W4437" s="95">
        <v>0.17</v>
      </c>
      <c r="X4437" s="95">
        <v>3.88</v>
      </c>
      <c r="Y4437" s="95">
        <v>-8.9600000000000009</v>
      </c>
      <c r="Z4437" s="74" t="s">
        <v>1111</v>
      </c>
      <c r="AA4437" s="95">
        <v>25.47</v>
      </c>
      <c r="AB4437" s="95">
        <v>7.5</v>
      </c>
      <c r="AC4437" s="74" t="s">
        <v>1111</v>
      </c>
      <c r="AD4437" s="95">
        <v>24588355856</v>
      </c>
    </row>
    <row r="4438" spans="1:30" x14ac:dyDescent="0.2">
      <c r="A4438" s="74" t="s">
        <v>5545</v>
      </c>
      <c r="B4438" s="95">
        <v>251.92</v>
      </c>
      <c r="C4438" s="95">
        <v>1.03</v>
      </c>
      <c r="D4438" s="95">
        <v>50.04</v>
      </c>
      <c r="E4438" s="95">
        <v>6.71</v>
      </c>
      <c r="F4438" s="95">
        <v>2.78</v>
      </c>
      <c r="G4438" s="95">
        <v>63.83</v>
      </c>
      <c r="H4438" s="95">
        <v>13.17</v>
      </c>
      <c r="I4438" s="95">
        <v>11.4</v>
      </c>
      <c r="J4438" s="95">
        <v>43.31</v>
      </c>
      <c r="K4438" s="95">
        <v>47.87</v>
      </c>
      <c r="L4438" s="95">
        <v>4.5599999999999996</v>
      </c>
      <c r="M4438" s="95">
        <v>0.71</v>
      </c>
      <c r="N4438" s="95">
        <v>5.7</v>
      </c>
      <c r="O4438" s="95">
        <v>18.97</v>
      </c>
      <c r="P4438" s="95">
        <v>-3.85</v>
      </c>
      <c r="Q4438" s="95">
        <v>2.13</v>
      </c>
      <c r="R4438" s="95">
        <v>13.4</v>
      </c>
      <c r="S4438" s="95">
        <v>5.56</v>
      </c>
      <c r="T4438" s="95">
        <v>7.08</v>
      </c>
      <c r="U4438" s="95">
        <v>0.42</v>
      </c>
      <c r="V4438" s="95">
        <v>0.57999999999999996</v>
      </c>
      <c r="W4438" s="95">
        <v>0.49</v>
      </c>
      <c r="X4438" s="95">
        <v>7.61</v>
      </c>
      <c r="Y4438" s="95">
        <v>2.13</v>
      </c>
      <c r="Z4438" s="74" t="s">
        <v>1111</v>
      </c>
      <c r="AA4438" s="95">
        <v>37.58</v>
      </c>
      <c r="AB4438" s="95">
        <v>5.04</v>
      </c>
      <c r="AC4438" s="74" t="s">
        <v>1111</v>
      </c>
      <c r="AD4438" s="95">
        <v>95068252400</v>
      </c>
    </row>
    <row r="4439" spans="1:30" x14ac:dyDescent="0.2">
      <c r="A4439" s="74" t="s">
        <v>5546</v>
      </c>
      <c r="B4439" s="95">
        <v>54</v>
      </c>
      <c r="C4439" s="95"/>
      <c r="D4439" s="95">
        <v>31.4</v>
      </c>
      <c r="E4439" s="95">
        <v>2.27</v>
      </c>
      <c r="F4439" s="95">
        <v>1.53</v>
      </c>
      <c r="G4439" s="95">
        <v>35.4</v>
      </c>
      <c r="H4439" s="95">
        <v>5.29</v>
      </c>
      <c r="I4439" s="95">
        <v>3.83</v>
      </c>
      <c r="J4439" s="95">
        <v>22.7</v>
      </c>
      <c r="K4439" s="95">
        <v>21.85</v>
      </c>
      <c r="L4439" s="95">
        <v>-0.85</v>
      </c>
      <c r="M4439" s="95">
        <v>-0.08</v>
      </c>
      <c r="N4439" s="95">
        <v>1.2</v>
      </c>
      <c r="O4439" s="95">
        <v>7.49</v>
      </c>
      <c r="P4439" s="95">
        <v>-2.56</v>
      </c>
      <c r="Q4439" s="95">
        <v>2.0299999999999998</v>
      </c>
      <c r="R4439" s="95">
        <v>7.25</v>
      </c>
      <c r="S4439" s="95">
        <v>4.87</v>
      </c>
      <c r="T4439" s="95">
        <v>7.22</v>
      </c>
      <c r="U4439" s="95">
        <v>0.67</v>
      </c>
      <c r="V4439" s="95">
        <v>0.33</v>
      </c>
      <c r="W4439" s="95">
        <v>1.27</v>
      </c>
      <c r="X4439" s="95">
        <v>5.86</v>
      </c>
      <c r="Y4439" s="95">
        <v>-3.83</v>
      </c>
      <c r="Z4439" s="74" t="s">
        <v>1111</v>
      </c>
      <c r="AA4439" s="95">
        <v>23.74</v>
      </c>
      <c r="AB4439" s="95">
        <v>1.72</v>
      </c>
      <c r="AC4439" s="74" t="s">
        <v>1111</v>
      </c>
      <c r="AD4439" s="95">
        <v>2148984000</v>
      </c>
    </row>
    <row r="4440" spans="1:30" x14ac:dyDescent="0.2">
      <c r="A4440" s="74" t="s">
        <v>5547</v>
      </c>
      <c r="B4440" s="95">
        <v>202.12</v>
      </c>
      <c r="C4440" s="95"/>
      <c r="D4440" s="95">
        <v>64.739999999999995</v>
      </c>
      <c r="E4440" s="95">
        <v>7.93</v>
      </c>
      <c r="F4440" s="95">
        <v>4.45</v>
      </c>
      <c r="G4440" s="95">
        <v>48.76</v>
      </c>
      <c r="H4440" s="95">
        <v>16.64</v>
      </c>
      <c r="I4440" s="95">
        <v>8.86</v>
      </c>
      <c r="J4440" s="95">
        <v>34.47</v>
      </c>
      <c r="K4440" s="95">
        <v>34.67</v>
      </c>
      <c r="L4440" s="95">
        <v>0.2</v>
      </c>
      <c r="M4440" s="95">
        <v>0.05</v>
      </c>
      <c r="N4440" s="95">
        <v>5.74</v>
      </c>
      <c r="O4440" s="95">
        <v>17.8</v>
      </c>
      <c r="P4440" s="95">
        <v>-7.69</v>
      </c>
      <c r="Q4440" s="95">
        <v>2.4700000000000002</v>
      </c>
      <c r="R4440" s="95">
        <v>12.24</v>
      </c>
      <c r="S4440" s="95">
        <v>6.88</v>
      </c>
      <c r="T4440" s="95">
        <v>14.08</v>
      </c>
      <c r="U4440" s="95">
        <v>0.56000000000000005</v>
      </c>
      <c r="V4440" s="95">
        <v>0.44</v>
      </c>
      <c r="W4440" s="95">
        <v>0.78</v>
      </c>
      <c r="X4440" s="95">
        <v>-4.28</v>
      </c>
      <c r="Y4440" s="95">
        <v>1.97</v>
      </c>
      <c r="Z4440" s="74" t="s">
        <v>1111</v>
      </c>
      <c r="AA4440" s="95">
        <v>25.5</v>
      </c>
      <c r="AB4440" s="95">
        <v>3.12</v>
      </c>
      <c r="AC4440" s="74" t="s">
        <v>1111</v>
      </c>
      <c r="AD4440" s="95">
        <v>7937535368</v>
      </c>
    </row>
    <row r="4441" spans="1:30" x14ac:dyDescent="0.2">
      <c r="A4441" s="74" t="s">
        <v>5548</v>
      </c>
      <c r="B4441" s="95">
        <v>2.19</v>
      </c>
      <c r="C4441" s="95"/>
      <c r="D4441" s="95">
        <v>-7.51</v>
      </c>
      <c r="E4441" s="95">
        <v>2.59</v>
      </c>
      <c r="F4441" s="95">
        <v>1.37</v>
      </c>
      <c r="G4441" s="95">
        <v>48.09</v>
      </c>
      <c r="H4441" s="95">
        <v>-12.8</v>
      </c>
      <c r="I4441" s="95">
        <v>-14.21</v>
      </c>
      <c r="J4441" s="95">
        <v>-8.34</v>
      </c>
      <c r="K4441" s="95">
        <v>-7.98</v>
      </c>
      <c r="L4441" s="95">
        <v>0.35</v>
      </c>
      <c r="M4441" s="95">
        <v>-0.11</v>
      </c>
      <c r="N4441" s="95">
        <v>1.07</v>
      </c>
      <c r="O4441" s="95">
        <v>47.55</v>
      </c>
      <c r="P4441" s="95">
        <v>-2.35</v>
      </c>
      <c r="Q4441" s="95">
        <v>1.07</v>
      </c>
      <c r="R4441" s="95">
        <v>-34.54</v>
      </c>
      <c r="S4441" s="95">
        <v>-18.28</v>
      </c>
      <c r="T4441" s="95">
        <v>-31.99</v>
      </c>
      <c r="U4441" s="95">
        <v>0.53</v>
      </c>
      <c r="V4441" s="95">
        <v>0.47</v>
      </c>
      <c r="W4441" s="95">
        <v>1.29</v>
      </c>
      <c r="X4441" s="95">
        <v>-5.9</v>
      </c>
      <c r="Y4441" s="95"/>
      <c r="Z4441" s="74" t="s">
        <v>1111</v>
      </c>
      <c r="AA4441" s="95">
        <v>0.84</v>
      </c>
      <c r="AB4441" s="95">
        <v>-0.28999999999999998</v>
      </c>
      <c r="AC4441" s="74" t="s">
        <v>1111</v>
      </c>
      <c r="AD4441" s="95">
        <v>86821159.349999994</v>
      </c>
    </row>
    <row r="4442" spans="1:30" x14ac:dyDescent="0.2">
      <c r="A4442" s="74" t="s">
        <v>5549</v>
      </c>
      <c r="B4442" s="95">
        <v>87.87</v>
      </c>
      <c r="C4442" s="95"/>
      <c r="D4442" s="95">
        <v>36.340000000000003</v>
      </c>
      <c r="E4442" s="95">
        <v>2.74</v>
      </c>
      <c r="F4442" s="95">
        <v>1.1100000000000001</v>
      </c>
      <c r="G4442" s="95">
        <v>23.33</v>
      </c>
      <c r="H4442" s="95">
        <v>7.45</v>
      </c>
      <c r="I4442" s="95">
        <v>5.04</v>
      </c>
      <c r="J4442" s="95">
        <v>24.56</v>
      </c>
      <c r="K4442" s="95">
        <v>32.159999999999997</v>
      </c>
      <c r="L4442" s="95">
        <v>7.6</v>
      </c>
      <c r="M4442" s="95">
        <v>0.85</v>
      </c>
      <c r="N4442" s="95">
        <v>1.83</v>
      </c>
      <c r="O4442" s="95">
        <v>120</v>
      </c>
      <c r="P4442" s="95">
        <v>-1.41</v>
      </c>
      <c r="Q4442" s="95">
        <v>1.04</v>
      </c>
      <c r="R4442" s="95">
        <v>7.55</v>
      </c>
      <c r="S4442" s="95">
        <v>3.05</v>
      </c>
      <c r="T4442" s="95">
        <v>5.37</v>
      </c>
      <c r="U4442" s="95">
        <v>0.4</v>
      </c>
      <c r="V4442" s="95">
        <v>0.6</v>
      </c>
      <c r="W4442" s="95">
        <v>0.61</v>
      </c>
      <c r="X4442" s="95">
        <v>25.84</v>
      </c>
      <c r="Y4442" s="95">
        <v>10.5</v>
      </c>
      <c r="Z4442" s="74" t="s">
        <v>1111</v>
      </c>
      <c r="AA4442" s="95">
        <v>32.020000000000003</v>
      </c>
      <c r="AB4442" s="95">
        <v>2.42</v>
      </c>
      <c r="AC4442" s="74" t="s">
        <v>1111</v>
      </c>
      <c r="AD4442" s="95">
        <v>9111424827</v>
      </c>
    </row>
    <row r="4443" spans="1:30" x14ac:dyDescent="0.2">
      <c r="A4443" s="74" t="s">
        <v>5550</v>
      </c>
      <c r="B4443" s="95">
        <v>15.87</v>
      </c>
      <c r="C4443" s="95"/>
      <c r="D4443" s="95">
        <v>41.48</v>
      </c>
      <c r="E4443" s="95">
        <v>1.6</v>
      </c>
      <c r="F4443" s="95">
        <v>0.66</v>
      </c>
      <c r="G4443" s="95">
        <v>15.93</v>
      </c>
      <c r="H4443" s="95">
        <v>3.26</v>
      </c>
      <c r="I4443" s="95">
        <v>1.22</v>
      </c>
      <c r="J4443" s="95">
        <v>15.47</v>
      </c>
      <c r="K4443" s="95">
        <v>20.45</v>
      </c>
      <c r="L4443" s="95">
        <v>4.9800000000000004</v>
      </c>
      <c r="M4443" s="95">
        <v>0.51</v>
      </c>
      <c r="N4443" s="95">
        <v>0.5</v>
      </c>
      <c r="O4443" s="95">
        <v>1.45</v>
      </c>
      <c r="P4443" s="95">
        <v>-2.0699999999999998</v>
      </c>
      <c r="Q4443" s="95">
        <v>3.05</v>
      </c>
      <c r="R4443" s="95">
        <v>3.85</v>
      </c>
      <c r="S4443" s="95">
        <v>1.6</v>
      </c>
      <c r="T4443" s="95">
        <v>3.56</v>
      </c>
      <c r="U4443" s="95">
        <v>0.42</v>
      </c>
      <c r="V4443" s="95">
        <v>0.57999999999999996</v>
      </c>
      <c r="W4443" s="95">
        <v>1.32</v>
      </c>
      <c r="X4443" s="95">
        <v>7.85</v>
      </c>
      <c r="Y4443" s="95"/>
      <c r="Z4443" s="74" t="s">
        <v>1111</v>
      </c>
      <c r="AA4443" s="95">
        <v>9.9499999999999993</v>
      </c>
      <c r="AB4443" s="95">
        <v>0.38</v>
      </c>
      <c r="AC4443" s="74" t="s">
        <v>1111</v>
      </c>
      <c r="AD4443" s="95">
        <v>148738401</v>
      </c>
    </row>
    <row r="4444" spans="1:30" x14ac:dyDescent="0.2">
      <c r="A4444" s="74" t="s">
        <v>5551</v>
      </c>
      <c r="B4444" s="95">
        <v>2.0699999999999998</v>
      </c>
      <c r="C4444" s="95"/>
      <c r="D4444" s="95">
        <v>10.050000000000001</v>
      </c>
      <c r="E4444" s="95">
        <v>2.71</v>
      </c>
      <c r="F4444" s="95">
        <v>0.56999999999999995</v>
      </c>
      <c r="G4444" s="95">
        <v>13.22</v>
      </c>
      <c r="H4444" s="95">
        <v>-0.18</v>
      </c>
      <c r="I4444" s="95">
        <v>5.07</v>
      </c>
      <c r="J4444" s="95">
        <v>-286.26</v>
      </c>
      <c r="K4444" s="95">
        <v>-207.87</v>
      </c>
      <c r="L4444" s="95">
        <v>78.39</v>
      </c>
      <c r="M4444" s="95">
        <v>-0.74</v>
      </c>
      <c r="N4444" s="95">
        <v>0.51</v>
      </c>
      <c r="O4444" s="95">
        <v>2.0499999999999998</v>
      </c>
      <c r="P4444" s="95">
        <v>-2.1</v>
      </c>
      <c r="Q4444" s="95">
        <v>1.63</v>
      </c>
      <c r="R4444" s="95">
        <v>26.94</v>
      </c>
      <c r="S4444" s="95">
        <v>5.72</v>
      </c>
      <c r="T4444" s="95">
        <v>-12.53</v>
      </c>
      <c r="U4444" s="95">
        <v>0.21</v>
      </c>
      <c r="V4444" s="95">
        <v>0.79</v>
      </c>
      <c r="W4444" s="95">
        <v>1.1299999999999999</v>
      </c>
      <c r="X4444" s="95">
        <v>-10.74</v>
      </c>
      <c r="Y4444" s="95"/>
      <c r="Z4444" s="74" t="s">
        <v>1111</v>
      </c>
      <c r="AA4444" s="95">
        <v>0.76</v>
      </c>
      <c r="AB4444" s="95">
        <v>0.21</v>
      </c>
      <c r="AC4444" s="74" t="s">
        <v>1111</v>
      </c>
      <c r="AD4444" s="95">
        <v>45228879</v>
      </c>
    </row>
    <row r="4445" spans="1:30" x14ac:dyDescent="0.2">
      <c r="A4445" s="74" t="s">
        <v>5552</v>
      </c>
      <c r="B4445" s="95">
        <v>2.33</v>
      </c>
      <c r="C4445" s="95"/>
      <c r="D4445" s="95">
        <v>-1.55</v>
      </c>
      <c r="E4445" s="95">
        <v>1.36</v>
      </c>
      <c r="F4445" s="95">
        <v>0.69</v>
      </c>
      <c r="G4445" s="95">
        <v>100</v>
      </c>
      <c r="H4445" s="95">
        <v>-418.11</v>
      </c>
      <c r="I4445" s="95">
        <v>-434.3</v>
      </c>
      <c r="J4445" s="95">
        <v>-1.61</v>
      </c>
      <c r="K4445" s="95">
        <v>-0.44</v>
      </c>
      <c r="L4445" s="95">
        <v>1.18</v>
      </c>
      <c r="M4445" s="95">
        <v>-0.99</v>
      </c>
      <c r="N4445" s="95">
        <v>6.75</v>
      </c>
      <c r="O4445" s="95">
        <v>1.17</v>
      </c>
      <c r="P4445" s="95">
        <v>-2.64</v>
      </c>
      <c r="Q4445" s="95">
        <v>5.13</v>
      </c>
      <c r="R4445" s="95">
        <v>-87.57</v>
      </c>
      <c r="S4445" s="95">
        <v>-44.64</v>
      </c>
      <c r="T4445" s="95">
        <v>-61.01</v>
      </c>
      <c r="U4445" s="95">
        <v>0.51</v>
      </c>
      <c r="V4445" s="95">
        <v>0.49</v>
      </c>
      <c r="W4445" s="95">
        <v>0.1</v>
      </c>
      <c r="X4445" s="95">
        <v>116.54</v>
      </c>
      <c r="Y4445" s="95"/>
      <c r="Z4445" s="74" t="s">
        <v>1111</v>
      </c>
      <c r="AA4445" s="95">
        <v>1.71</v>
      </c>
      <c r="AB4445" s="95">
        <v>-1.5</v>
      </c>
      <c r="AC4445" s="74" t="s">
        <v>1111</v>
      </c>
      <c r="AD4445" s="95">
        <v>144336976</v>
      </c>
    </row>
    <row r="4446" spans="1:30" x14ac:dyDescent="0.2">
      <c r="A4446" s="74" t="s">
        <v>5553</v>
      </c>
      <c r="B4446" s="95">
        <v>1.29</v>
      </c>
      <c r="C4446" s="95"/>
      <c r="D4446" s="95">
        <v>-0.28000000000000003</v>
      </c>
      <c r="E4446" s="95">
        <v>0.69</v>
      </c>
      <c r="F4446" s="95">
        <v>0.36</v>
      </c>
      <c r="G4446" s="95">
        <v>23.65</v>
      </c>
      <c r="H4446" s="95">
        <v>-345.28</v>
      </c>
      <c r="I4446" s="95">
        <v>-415.29</v>
      </c>
      <c r="J4446" s="95">
        <v>-0.34</v>
      </c>
      <c r="K4446" s="95">
        <v>-0.06</v>
      </c>
      <c r="L4446" s="95">
        <v>0.27</v>
      </c>
      <c r="M4446" s="95">
        <v>-0.56000000000000005</v>
      </c>
      <c r="N4446" s="95">
        <v>1.1599999999999999</v>
      </c>
      <c r="O4446" s="95">
        <v>1.29</v>
      </c>
      <c r="P4446" s="95">
        <v>-1.38</v>
      </c>
      <c r="Q4446" s="95">
        <v>1.61</v>
      </c>
      <c r="R4446" s="95">
        <v>-246.41</v>
      </c>
      <c r="S4446" s="95">
        <v>-129.69</v>
      </c>
      <c r="T4446" s="95">
        <v>-201.72</v>
      </c>
      <c r="U4446" s="95">
        <v>0.53</v>
      </c>
      <c r="V4446" s="95">
        <v>0.47</v>
      </c>
      <c r="W4446" s="95">
        <v>0.31</v>
      </c>
      <c r="X4446" s="95"/>
      <c r="Y4446" s="95"/>
      <c r="Z4446" s="74" t="s">
        <v>1111</v>
      </c>
      <c r="AA4446" s="95">
        <v>1.88</v>
      </c>
      <c r="AB4446" s="95">
        <v>-4.63</v>
      </c>
      <c r="AC4446" s="74" t="s">
        <v>1111</v>
      </c>
      <c r="AD4446" s="95">
        <v>6903693</v>
      </c>
    </row>
    <row r="4447" spans="1:30" x14ac:dyDescent="0.2">
      <c r="A4447" s="74" t="s">
        <v>5554</v>
      </c>
      <c r="B4447" s="95">
        <v>0.35</v>
      </c>
      <c r="C4447" s="95"/>
      <c r="D4447" s="95">
        <v>-0.08</v>
      </c>
      <c r="E4447" s="95">
        <v>0.19</v>
      </c>
      <c r="F4447" s="95">
        <v>0.1</v>
      </c>
      <c r="G4447" s="95">
        <v>23.65</v>
      </c>
      <c r="H4447" s="95">
        <v>-345.28</v>
      </c>
      <c r="I4447" s="95">
        <v>-415.29</v>
      </c>
      <c r="J4447" s="95">
        <v>-0.09</v>
      </c>
      <c r="K4447" s="95">
        <v>-0.06</v>
      </c>
      <c r="L4447" s="95">
        <v>0.27</v>
      </c>
      <c r="M4447" s="95">
        <v>-0.56000000000000005</v>
      </c>
      <c r="N4447" s="95">
        <v>0.31</v>
      </c>
      <c r="O4447" s="95">
        <v>0.35</v>
      </c>
      <c r="P4447" s="95">
        <v>-0.37</v>
      </c>
      <c r="Q4447" s="95">
        <v>1.61</v>
      </c>
      <c r="R4447" s="95">
        <v>-246.41</v>
      </c>
      <c r="S4447" s="95">
        <v>-129.69</v>
      </c>
      <c r="T4447" s="95">
        <v>-201.72</v>
      </c>
      <c r="U4447" s="95">
        <v>0.53</v>
      </c>
      <c r="V4447" s="95">
        <v>0.47</v>
      </c>
      <c r="W4447" s="95">
        <v>0.31</v>
      </c>
      <c r="X4447" s="95"/>
      <c r="Y4447" s="95"/>
      <c r="Z4447" s="74" t="s">
        <v>1111</v>
      </c>
      <c r="AA4447" s="95">
        <v>1.88</v>
      </c>
      <c r="AB4447" s="95">
        <v>-4.63</v>
      </c>
      <c r="AC4447" s="74" t="s">
        <v>1111</v>
      </c>
      <c r="AD4447" s="95">
        <v>6903693</v>
      </c>
    </row>
    <row r="4448" spans="1:30" x14ac:dyDescent="0.2">
      <c r="A4448" s="74" t="s">
        <v>5555</v>
      </c>
      <c r="B4448" s="95">
        <v>35.159999999999997</v>
      </c>
      <c r="C4448" s="95">
        <v>0.91</v>
      </c>
      <c r="D4448" s="95">
        <v>20.28</v>
      </c>
      <c r="E4448" s="95">
        <v>12.42</v>
      </c>
      <c r="F4448" s="95">
        <v>3.54</v>
      </c>
      <c r="G4448" s="95">
        <v>34.68</v>
      </c>
      <c r="H4448" s="95">
        <v>8.17</v>
      </c>
      <c r="I4448" s="95">
        <v>6.36</v>
      </c>
      <c r="J4448" s="95">
        <v>15.77</v>
      </c>
      <c r="K4448" s="95">
        <v>15.5</v>
      </c>
      <c r="L4448" s="95">
        <v>-0.27</v>
      </c>
      <c r="M4448" s="95">
        <v>-0.21</v>
      </c>
      <c r="N4448" s="95">
        <v>1.29</v>
      </c>
      <c r="O4448" s="95">
        <v>17.13</v>
      </c>
      <c r="P4448" s="95">
        <v>-11.94</v>
      </c>
      <c r="Q4448" s="95">
        <v>1.42</v>
      </c>
      <c r="R4448" s="95">
        <v>61.24</v>
      </c>
      <c r="S4448" s="95">
        <v>17.440000000000001</v>
      </c>
      <c r="T4448" s="95">
        <v>60.11</v>
      </c>
      <c r="U4448" s="95">
        <v>0.28000000000000003</v>
      </c>
      <c r="V4448" s="95">
        <v>0.72</v>
      </c>
      <c r="W4448" s="95">
        <v>2.74</v>
      </c>
      <c r="X4448" s="95">
        <v>-14.76</v>
      </c>
      <c r="Y4448" s="95"/>
      <c r="Z4448" s="74" t="s">
        <v>1111</v>
      </c>
      <c r="AA4448" s="95">
        <v>2.83</v>
      </c>
      <c r="AB4448" s="95">
        <v>1.73</v>
      </c>
      <c r="AC4448" s="74" t="s">
        <v>1111</v>
      </c>
      <c r="AD4448" s="95">
        <v>1326203520.8399999</v>
      </c>
    </row>
    <row r="4449" spans="1:30" x14ac:dyDescent="0.2">
      <c r="A4449" s="74" t="s">
        <v>5556</v>
      </c>
      <c r="B4449" s="95">
        <v>77.17</v>
      </c>
      <c r="C4449" s="95">
        <v>2.41</v>
      </c>
      <c r="D4449" s="95">
        <v>75.47</v>
      </c>
      <c r="E4449" s="95">
        <v>25.48</v>
      </c>
      <c r="F4449" s="95">
        <v>1.85</v>
      </c>
      <c r="G4449" s="95">
        <v>18.239999999999998</v>
      </c>
      <c r="H4449" s="95">
        <v>2.83</v>
      </c>
      <c r="I4449" s="95">
        <v>1.02</v>
      </c>
      <c r="J4449" s="95">
        <v>27.26</v>
      </c>
      <c r="K4449" s="95">
        <v>32.479999999999997</v>
      </c>
      <c r="L4449" s="95">
        <v>5.22</v>
      </c>
      <c r="M4449" s="95">
        <v>4.88</v>
      </c>
      <c r="N4449" s="95">
        <v>0.77</v>
      </c>
      <c r="O4449" s="95">
        <v>11.59</v>
      </c>
      <c r="P4449" s="95">
        <v>-3.7</v>
      </c>
      <c r="Q4449" s="95">
        <v>1.47</v>
      </c>
      <c r="R4449" s="95">
        <v>33.76</v>
      </c>
      <c r="S4449" s="95">
        <v>2.4500000000000002</v>
      </c>
      <c r="T4449" s="95">
        <v>11.46</v>
      </c>
      <c r="U4449" s="95">
        <v>7.0000000000000007E-2</v>
      </c>
      <c r="V4449" s="95">
        <v>0.93</v>
      </c>
      <c r="W4449" s="95">
        <v>2.4</v>
      </c>
      <c r="X4449" s="95">
        <v>0.37</v>
      </c>
      <c r="Y4449" s="95">
        <v>-11.2</v>
      </c>
      <c r="Z4449" s="74" t="s">
        <v>1111</v>
      </c>
      <c r="AA4449" s="95">
        <v>3.03</v>
      </c>
      <c r="AB4449" s="95">
        <v>1.02</v>
      </c>
      <c r="AC4449" s="74" t="s">
        <v>1111</v>
      </c>
      <c r="AD4449" s="95">
        <v>39561686671</v>
      </c>
    </row>
    <row r="4450" spans="1:30" x14ac:dyDescent="0.2">
      <c r="A4450" s="74" t="s">
        <v>5557</v>
      </c>
      <c r="B4450" s="95">
        <v>26.34</v>
      </c>
      <c r="C4450" s="95">
        <v>7.89</v>
      </c>
      <c r="D4450" s="95">
        <v>188.35</v>
      </c>
      <c r="E4450" s="95">
        <v>1.1499999999999999</v>
      </c>
      <c r="F4450" s="95">
        <v>0.34</v>
      </c>
      <c r="G4450" s="95">
        <v>52.23</v>
      </c>
      <c r="H4450" s="95">
        <v>6.95</v>
      </c>
      <c r="I4450" s="95">
        <v>0.57999999999999996</v>
      </c>
      <c r="J4450" s="95">
        <v>15.6</v>
      </c>
      <c r="K4450" s="95">
        <v>28.69</v>
      </c>
      <c r="L4450" s="95">
        <v>13.09</v>
      </c>
      <c r="M4450" s="95">
        <v>0.96</v>
      </c>
      <c r="N4450" s="95">
        <v>1.08</v>
      </c>
      <c r="O4450" s="95">
        <v>-7.72</v>
      </c>
      <c r="P4450" s="95">
        <v>-0.38</v>
      </c>
      <c r="Q4450" s="95">
        <v>0.7</v>
      </c>
      <c r="R4450" s="95">
        <v>0.61</v>
      </c>
      <c r="S4450" s="95">
        <v>0.18</v>
      </c>
      <c r="T4450" s="95">
        <v>2.83</v>
      </c>
      <c r="U4450" s="95">
        <v>0.3</v>
      </c>
      <c r="V4450" s="95">
        <v>0.7</v>
      </c>
      <c r="W4450" s="95">
        <v>0.32</v>
      </c>
      <c r="X4450" s="95">
        <v>3.19</v>
      </c>
      <c r="Y4450" s="95"/>
      <c r="Z4450" s="74" t="s">
        <v>1111</v>
      </c>
      <c r="AA4450" s="95">
        <v>22.93</v>
      </c>
      <c r="AB4450" s="95">
        <v>0.14000000000000001</v>
      </c>
      <c r="AC4450" s="74" t="s">
        <v>1111</v>
      </c>
      <c r="AD4450" s="95">
        <v>188165350000</v>
      </c>
    </row>
    <row r="4451" spans="1:30" x14ac:dyDescent="0.2">
      <c r="A4451" s="74" t="s">
        <v>5558</v>
      </c>
      <c r="B4451" s="95">
        <v>44.66</v>
      </c>
      <c r="C4451" s="95"/>
      <c r="D4451" s="95">
        <v>16.41</v>
      </c>
      <c r="E4451" s="95">
        <v>0.95</v>
      </c>
      <c r="F4451" s="95">
        <v>0.18</v>
      </c>
      <c r="G4451" s="95">
        <v>23.25</v>
      </c>
      <c r="H4451" s="95">
        <v>1.42</v>
      </c>
      <c r="I4451" s="95">
        <v>0.6</v>
      </c>
      <c r="J4451" s="95">
        <v>6.97</v>
      </c>
      <c r="K4451" s="95">
        <v>5.94</v>
      </c>
      <c r="L4451" s="95">
        <v>-1.03</v>
      </c>
      <c r="M4451" s="95">
        <v>-0.14000000000000001</v>
      </c>
      <c r="N4451" s="95">
        <v>0.1</v>
      </c>
      <c r="O4451" s="95">
        <v>1.67</v>
      </c>
      <c r="P4451" s="95">
        <v>-0.25</v>
      </c>
      <c r="Q4451" s="95">
        <v>1.68</v>
      </c>
      <c r="R4451" s="95">
        <v>5.76</v>
      </c>
      <c r="S4451" s="95">
        <v>1.1100000000000001</v>
      </c>
      <c r="T4451" s="95">
        <v>6.73</v>
      </c>
      <c r="U4451" s="95">
        <v>0.19</v>
      </c>
      <c r="V4451" s="95">
        <v>0.81</v>
      </c>
      <c r="W4451" s="95">
        <v>1.84</v>
      </c>
      <c r="X4451" s="95">
        <v>-3.56</v>
      </c>
      <c r="Y4451" s="95"/>
      <c r="Z4451" s="74" t="s">
        <v>1111</v>
      </c>
      <c r="AA4451" s="95">
        <v>47.21</v>
      </c>
      <c r="AB4451" s="95">
        <v>2.72</v>
      </c>
      <c r="AC4451" s="74" t="s">
        <v>1111</v>
      </c>
      <c r="AD4451" s="95">
        <v>651124936</v>
      </c>
    </row>
    <row r="4452" spans="1:30" x14ac:dyDescent="0.2">
      <c r="A4452" s="74" t="s">
        <v>5559</v>
      </c>
      <c r="B4452" s="95">
        <v>10.55</v>
      </c>
      <c r="C4452" s="95">
        <v>1.4</v>
      </c>
      <c r="D4452" s="95">
        <v>-10.95</v>
      </c>
      <c r="E4452" s="95">
        <v>1.0900000000000001</v>
      </c>
      <c r="F4452" s="95">
        <v>0.37</v>
      </c>
      <c r="G4452" s="95">
        <v>51.75</v>
      </c>
      <c r="H4452" s="95">
        <v>-2.08</v>
      </c>
      <c r="I4452" s="95">
        <v>-14.41</v>
      </c>
      <c r="J4452" s="95">
        <v>-75.78</v>
      </c>
      <c r="K4452" s="95">
        <v>-124.98</v>
      </c>
      <c r="L4452" s="95">
        <v>-49.2</v>
      </c>
      <c r="M4452" s="95">
        <v>0.71</v>
      </c>
      <c r="N4452" s="95">
        <v>1.58</v>
      </c>
      <c r="O4452" s="95">
        <v>4.2699999999999996</v>
      </c>
      <c r="P4452" s="95">
        <v>-0.47</v>
      </c>
      <c r="Q4452" s="95">
        <v>1.77</v>
      </c>
      <c r="R4452" s="95">
        <v>-9.92</v>
      </c>
      <c r="S4452" s="95">
        <v>-3.42</v>
      </c>
      <c r="T4452" s="95">
        <v>-1.24</v>
      </c>
      <c r="U4452" s="95">
        <v>0.35</v>
      </c>
      <c r="V4452" s="95">
        <v>0.65</v>
      </c>
      <c r="W4452" s="95">
        <v>0.24</v>
      </c>
      <c r="X4452" s="95">
        <v>-1.48</v>
      </c>
      <c r="Y4452" s="95"/>
      <c r="Z4452" s="74" t="s">
        <v>1111</v>
      </c>
      <c r="AA4452" s="95">
        <v>9.7100000000000009</v>
      </c>
      <c r="AB4452" s="95">
        <v>-0.96</v>
      </c>
      <c r="AC4452" s="74" t="s">
        <v>1111</v>
      </c>
      <c r="AD4452" s="95">
        <v>2859050000</v>
      </c>
    </row>
    <row r="4453" spans="1:30" x14ac:dyDescent="0.2">
      <c r="A4453" s="74" t="s">
        <v>5560</v>
      </c>
      <c r="B4453" s="95">
        <v>12.47</v>
      </c>
      <c r="C4453" s="95">
        <v>1.28</v>
      </c>
      <c r="D4453" s="95">
        <v>22.71</v>
      </c>
      <c r="E4453" s="95">
        <v>2.1</v>
      </c>
      <c r="F4453" s="95">
        <v>0.61</v>
      </c>
      <c r="G4453" s="95">
        <v>58.85</v>
      </c>
      <c r="H4453" s="95">
        <v>5.42</v>
      </c>
      <c r="I4453" s="95">
        <v>3.83</v>
      </c>
      <c r="J4453" s="95">
        <v>16.059999999999999</v>
      </c>
      <c r="K4453" s="95">
        <v>19.670000000000002</v>
      </c>
      <c r="L4453" s="95">
        <v>3.62</v>
      </c>
      <c r="M4453" s="95">
        <v>0.47</v>
      </c>
      <c r="N4453" s="95">
        <v>0.87</v>
      </c>
      <c r="O4453" s="95">
        <v>-6.34</v>
      </c>
      <c r="P4453" s="95">
        <v>-0.63</v>
      </c>
      <c r="Q4453" s="95">
        <v>0.19</v>
      </c>
      <c r="R4453" s="95">
        <v>9.26</v>
      </c>
      <c r="S4453" s="95">
        <v>2.7</v>
      </c>
      <c r="T4453" s="95">
        <v>7.2</v>
      </c>
      <c r="U4453" s="95">
        <v>0.28999999999999998</v>
      </c>
      <c r="V4453" s="95">
        <v>0.71</v>
      </c>
      <c r="W4453" s="95">
        <v>0.71</v>
      </c>
      <c r="X4453" s="95">
        <v>3.01</v>
      </c>
      <c r="Y4453" s="95"/>
      <c r="Z4453" s="74" t="s">
        <v>1111</v>
      </c>
      <c r="AA4453" s="95">
        <v>5.93</v>
      </c>
      <c r="AB4453" s="95">
        <v>0.55000000000000004</v>
      </c>
      <c r="AC4453" s="74" t="s">
        <v>1111</v>
      </c>
      <c r="AD4453" s="95">
        <v>453813228</v>
      </c>
    </row>
    <row r="4454" spans="1:30" x14ac:dyDescent="0.2">
      <c r="A4454" s="74" t="s">
        <v>5561</v>
      </c>
      <c r="B4454" s="95">
        <v>8.65</v>
      </c>
      <c r="C4454" s="95"/>
      <c r="D4454" s="95">
        <v>-15.8</v>
      </c>
      <c r="E4454" s="95">
        <v>2.14</v>
      </c>
      <c r="F4454" s="95">
        <v>1.74</v>
      </c>
      <c r="G4454" s="95">
        <v>36.65</v>
      </c>
      <c r="H4454" s="95">
        <v>-20.87</v>
      </c>
      <c r="I4454" s="95">
        <v>-14.79</v>
      </c>
      <c r="J4454" s="95">
        <v>-11.2</v>
      </c>
      <c r="K4454" s="95">
        <v>-8.7200000000000006</v>
      </c>
      <c r="L4454" s="95">
        <v>2.48</v>
      </c>
      <c r="M4454" s="95">
        <v>-0.48</v>
      </c>
      <c r="N4454" s="95">
        <v>2.34</v>
      </c>
      <c r="O4454" s="95">
        <v>2.96</v>
      </c>
      <c r="P4454" s="95">
        <v>-6.42</v>
      </c>
      <c r="Q4454" s="95">
        <v>5.2</v>
      </c>
      <c r="R4454" s="95">
        <v>-13.56</v>
      </c>
      <c r="S4454" s="95">
        <v>-11.02</v>
      </c>
      <c r="T4454" s="95">
        <v>-25.05</v>
      </c>
      <c r="U4454" s="95">
        <v>0.81</v>
      </c>
      <c r="V4454" s="95">
        <v>0.19</v>
      </c>
      <c r="W4454" s="95">
        <v>0.75</v>
      </c>
      <c r="X4454" s="95">
        <v>-12.51</v>
      </c>
      <c r="Y4454" s="95"/>
      <c r="Z4454" s="74" t="s">
        <v>1111</v>
      </c>
      <c r="AA4454" s="95">
        <v>3.99</v>
      </c>
      <c r="AB4454" s="95">
        <v>-0.54</v>
      </c>
      <c r="AC4454" s="74" t="s">
        <v>1111</v>
      </c>
      <c r="AD4454" s="95">
        <v>84191024</v>
      </c>
    </row>
    <row r="4455" spans="1:30" x14ac:dyDescent="0.2">
      <c r="A4455" s="74" t="s">
        <v>5562</v>
      </c>
      <c r="B4455" s="95">
        <v>3.38</v>
      </c>
      <c r="C4455" s="95">
        <v>4.88</v>
      </c>
      <c r="D4455" s="95">
        <v>8.58</v>
      </c>
      <c r="E4455" s="95">
        <v>1.4</v>
      </c>
      <c r="F4455" s="95">
        <v>1.26</v>
      </c>
      <c r="G4455" s="95">
        <v>48.09</v>
      </c>
      <c r="H4455" s="95">
        <v>27.89</v>
      </c>
      <c r="I4455" s="95">
        <v>27.84</v>
      </c>
      <c r="J4455" s="95">
        <v>8.56</v>
      </c>
      <c r="K4455" s="95">
        <v>5.37</v>
      </c>
      <c r="L4455" s="95">
        <v>-3.19</v>
      </c>
      <c r="M4455" s="95">
        <v>-0.52</v>
      </c>
      <c r="N4455" s="95">
        <v>2.39</v>
      </c>
      <c r="O4455" s="95">
        <v>1.82</v>
      </c>
      <c r="P4455" s="95">
        <v>-6.02</v>
      </c>
      <c r="Q4455" s="95">
        <v>8.02</v>
      </c>
      <c r="R4455" s="95">
        <v>16.28</v>
      </c>
      <c r="S4455" s="95">
        <v>14.68</v>
      </c>
      <c r="T4455" s="95">
        <v>16.28</v>
      </c>
      <c r="U4455" s="95">
        <v>0.9</v>
      </c>
      <c r="V4455" s="95">
        <v>0.1</v>
      </c>
      <c r="W4455" s="95">
        <v>0.53</v>
      </c>
      <c r="X4455" s="95">
        <v>3.37</v>
      </c>
      <c r="Y4455" s="95"/>
      <c r="Z4455" s="74" t="s">
        <v>1111</v>
      </c>
      <c r="AA4455" s="95">
        <v>2.42</v>
      </c>
      <c r="AB4455" s="95">
        <v>0.39</v>
      </c>
      <c r="AC4455" s="74" t="s">
        <v>1111</v>
      </c>
      <c r="AD4455" s="95">
        <v>19827756</v>
      </c>
    </row>
    <row r="4456" spans="1:30" x14ac:dyDescent="0.2">
      <c r="A4456" s="74" t="s">
        <v>5563</v>
      </c>
      <c r="B4456" s="95">
        <v>14.48</v>
      </c>
      <c r="C4456" s="95">
        <v>4.7</v>
      </c>
      <c r="D4456" s="95">
        <v>9.8000000000000007</v>
      </c>
      <c r="E4456" s="95">
        <v>0.93</v>
      </c>
      <c r="F4456" s="95">
        <v>0.39</v>
      </c>
      <c r="G4456" s="95">
        <v>129.97</v>
      </c>
      <c r="H4456" s="95">
        <v>77.41</v>
      </c>
      <c r="I4456" s="95">
        <v>14.69</v>
      </c>
      <c r="J4456" s="95">
        <v>1.86</v>
      </c>
      <c r="K4456" s="95">
        <v>3.25</v>
      </c>
      <c r="L4456" s="95">
        <v>1.39</v>
      </c>
      <c r="M4456" s="95">
        <v>0.7</v>
      </c>
      <c r="N4456" s="95">
        <v>1.44</v>
      </c>
      <c r="O4456" s="95">
        <v>5.94</v>
      </c>
      <c r="P4456" s="95">
        <v>-0.49</v>
      </c>
      <c r="Q4456" s="95">
        <v>1.51</v>
      </c>
      <c r="R4456" s="95">
        <v>9.52</v>
      </c>
      <c r="S4456" s="95">
        <v>3.99</v>
      </c>
      <c r="T4456" s="95">
        <v>27.07</v>
      </c>
      <c r="U4456" s="95">
        <v>0.42</v>
      </c>
      <c r="V4456" s="95">
        <v>0.57999999999999996</v>
      </c>
      <c r="W4456" s="95">
        <v>0.27</v>
      </c>
      <c r="X4456" s="95">
        <v>14.04</v>
      </c>
      <c r="Y4456" s="95">
        <v>38.61</v>
      </c>
      <c r="Z4456" s="74" t="s">
        <v>1111</v>
      </c>
      <c r="AA4456" s="95">
        <v>15.33</v>
      </c>
      <c r="AB4456" s="95">
        <v>1.46</v>
      </c>
      <c r="AC4456" s="74" t="s">
        <v>1111</v>
      </c>
      <c r="AD4456" s="95">
        <v>44982933710</v>
      </c>
    </row>
    <row r="4457" spans="1:30" x14ac:dyDescent="0.2">
      <c r="A4457" s="74" t="s">
        <v>5564</v>
      </c>
      <c r="B4457" s="95">
        <v>3.18</v>
      </c>
      <c r="C4457" s="95"/>
      <c r="D4457" s="95">
        <v>-17.68</v>
      </c>
      <c r="E4457" s="95">
        <v>0.39</v>
      </c>
      <c r="F4457" s="95">
        <v>0.17</v>
      </c>
      <c r="G4457" s="95">
        <v>54.43</v>
      </c>
      <c r="H4457" s="95">
        <v>-9.75</v>
      </c>
      <c r="I4457" s="95">
        <v>-2.58</v>
      </c>
      <c r="J4457" s="95">
        <v>-4.68</v>
      </c>
      <c r="K4457" s="95">
        <v>7.64</v>
      </c>
      <c r="L4457" s="95">
        <v>12.31</v>
      </c>
      <c r="M4457" s="95">
        <v>-1.04</v>
      </c>
      <c r="N4457" s="95">
        <v>0.46</v>
      </c>
      <c r="O4457" s="95">
        <v>0.43</v>
      </c>
      <c r="P4457" s="95">
        <v>-0.52</v>
      </c>
      <c r="Q4457" s="95">
        <v>2.42</v>
      </c>
      <c r="R4457" s="95">
        <v>-2.23</v>
      </c>
      <c r="S4457" s="95">
        <v>-0.96</v>
      </c>
      <c r="T4457" s="95">
        <v>-6.77</v>
      </c>
      <c r="U4457" s="95">
        <v>0.43</v>
      </c>
      <c r="V4457" s="95">
        <v>0.56999999999999995</v>
      </c>
      <c r="W4457" s="95">
        <v>0.37</v>
      </c>
      <c r="X4457" s="95">
        <v>48.62</v>
      </c>
      <c r="Y4457" s="95"/>
      <c r="Z4457" s="74" t="s">
        <v>1111</v>
      </c>
      <c r="AA4457" s="95">
        <v>8.07</v>
      </c>
      <c r="AB4457" s="95">
        <v>-0.18</v>
      </c>
      <c r="AC4457" s="74" t="s">
        <v>1111</v>
      </c>
      <c r="AD4457" s="95">
        <v>2050536904.6800001</v>
      </c>
    </row>
    <row r="4458" spans="1:30" x14ac:dyDescent="0.2">
      <c r="A4458" s="74" t="s">
        <v>5565</v>
      </c>
      <c r="B4458" s="95">
        <v>10.130000000000001</v>
      </c>
      <c r="C4458" s="95"/>
      <c r="D4458" s="95">
        <v>-1.19</v>
      </c>
      <c r="E4458" s="95">
        <v>1.23</v>
      </c>
      <c r="F4458" s="95">
        <v>0.3</v>
      </c>
      <c r="G4458" s="95">
        <v>73.61</v>
      </c>
      <c r="H4458" s="95">
        <v>-49.38</v>
      </c>
      <c r="I4458" s="95">
        <v>-66.91</v>
      </c>
      <c r="J4458" s="95">
        <v>-1.62</v>
      </c>
      <c r="K4458" s="95">
        <v>-3.91</v>
      </c>
      <c r="L4458" s="95">
        <v>-2.29</v>
      </c>
      <c r="M4458" s="95">
        <v>1.74</v>
      </c>
      <c r="N4458" s="95">
        <v>0.8</v>
      </c>
      <c r="O4458" s="95">
        <v>-2.17</v>
      </c>
      <c r="P4458" s="95">
        <v>-0.33</v>
      </c>
      <c r="Q4458" s="95">
        <v>0.4</v>
      </c>
      <c r="R4458" s="95">
        <v>-102.98</v>
      </c>
      <c r="S4458" s="95">
        <v>-24.93</v>
      </c>
      <c r="T4458" s="95">
        <v>-29.95</v>
      </c>
      <c r="U4458" s="95">
        <v>0.24</v>
      </c>
      <c r="V4458" s="95">
        <v>0.76</v>
      </c>
      <c r="W4458" s="95">
        <v>0.37</v>
      </c>
      <c r="X4458" s="95">
        <v>1.53</v>
      </c>
      <c r="Y4458" s="95"/>
      <c r="Z4458" s="74" t="s">
        <v>1111</v>
      </c>
      <c r="AA4458" s="95">
        <v>8.24</v>
      </c>
      <c r="AB4458" s="95">
        <v>-8.48</v>
      </c>
      <c r="AC4458" s="74" t="s">
        <v>1111</v>
      </c>
      <c r="AD4458" s="95">
        <v>829459595</v>
      </c>
    </row>
    <row r="4459" spans="1:30" x14ac:dyDescent="0.2">
      <c r="A4459" s="74" t="s">
        <v>5566</v>
      </c>
      <c r="B4459" s="95">
        <v>0.3</v>
      </c>
      <c r="C4459" s="95"/>
      <c r="D4459" s="95">
        <v>1.94</v>
      </c>
      <c r="E4459" s="95">
        <v>0.19</v>
      </c>
      <c r="F4459" s="95">
        <v>0.17</v>
      </c>
      <c r="G4459" s="95">
        <v>27.72</v>
      </c>
      <c r="H4459" s="95">
        <v>24.76</v>
      </c>
      <c r="I4459" s="95">
        <v>19.579999999999998</v>
      </c>
      <c r="J4459" s="95">
        <v>1.53</v>
      </c>
      <c r="K4459" s="95">
        <v>-1.45</v>
      </c>
      <c r="L4459" s="95">
        <v>-2.99</v>
      </c>
      <c r="M4459" s="95">
        <v>-0.38</v>
      </c>
      <c r="N4459" s="95">
        <v>0.38</v>
      </c>
      <c r="O4459" s="95">
        <v>0.28999999999999998</v>
      </c>
      <c r="P4459" s="95">
        <v>-0.56000000000000005</v>
      </c>
      <c r="Q4459" s="95">
        <v>4.87</v>
      </c>
      <c r="R4459" s="95">
        <v>9.94</v>
      </c>
      <c r="S4459" s="95">
        <v>8.51</v>
      </c>
      <c r="T4459" s="95">
        <v>10.67</v>
      </c>
      <c r="U4459" s="95">
        <v>0.86</v>
      </c>
      <c r="V4459" s="95">
        <v>0.14000000000000001</v>
      </c>
      <c r="W4459" s="95">
        <v>0.43</v>
      </c>
      <c r="X4459" s="95">
        <v>-6.39</v>
      </c>
      <c r="Y4459" s="95"/>
      <c r="Z4459" s="74" t="s">
        <v>1111</v>
      </c>
      <c r="AA4459" s="95">
        <v>1.55</v>
      </c>
      <c r="AB4459" s="95">
        <v>0.15</v>
      </c>
      <c r="AC4459" s="74" t="s">
        <v>1111</v>
      </c>
      <c r="AD4459" s="95">
        <v>19198380</v>
      </c>
    </row>
    <row r="4460" spans="1:30" x14ac:dyDescent="0.2">
      <c r="A4460" s="74" t="s">
        <v>5567</v>
      </c>
      <c r="B4460" s="95">
        <v>26.2</v>
      </c>
      <c r="C4460" s="95">
        <v>7.87</v>
      </c>
      <c r="D4460" s="95">
        <v>9.6300000000000008</v>
      </c>
      <c r="E4460" s="95">
        <v>0.56000000000000005</v>
      </c>
      <c r="F4460" s="95">
        <v>0.11</v>
      </c>
      <c r="G4460" s="95">
        <v>23.25</v>
      </c>
      <c r="H4460" s="95">
        <v>1.42</v>
      </c>
      <c r="I4460" s="95">
        <v>0.6</v>
      </c>
      <c r="J4460" s="95">
        <v>4.09</v>
      </c>
      <c r="K4460" s="95">
        <v>5.94</v>
      </c>
      <c r="L4460" s="95">
        <v>-1.03</v>
      </c>
      <c r="M4460" s="95">
        <v>-0.14000000000000001</v>
      </c>
      <c r="N4460" s="95">
        <v>0.06</v>
      </c>
      <c r="O4460" s="95">
        <v>0.98</v>
      </c>
      <c r="P4460" s="95">
        <v>-0.15</v>
      </c>
      <c r="Q4460" s="95">
        <v>1.68</v>
      </c>
      <c r="R4460" s="95">
        <v>5.76</v>
      </c>
      <c r="S4460" s="95">
        <v>1.1100000000000001</v>
      </c>
      <c r="T4460" s="95">
        <v>6.73</v>
      </c>
      <c r="U4460" s="95">
        <v>0.19</v>
      </c>
      <c r="V4460" s="95">
        <v>0.81</v>
      </c>
      <c r="W4460" s="95">
        <v>1.84</v>
      </c>
      <c r="X4460" s="95">
        <v>-3.56</v>
      </c>
      <c r="Y4460" s="95"/>
      <c r="Z4460" s="74" t="s">
        <v>1111</v>
      </c>
      <c r="AA4460" s="95">
        <v>47.21</v>
      </c>
      <c r="AB4460" s="95">
        <v>2.72</v>
      </c>
      <c r="AC4460" s="74" t="s">
        <v>1111</v>
      </c>
      <c r="AD4460" s="95">
        <v>651124936</v>
      </c>
    </row>
    <row r="4461" spans="1:30" x14ac:dyDescent="0.2">
      <c r="A4461" s="74" t="s">
        <v>5568</v>
      </c>
      <c r="B4461" s="95">
        <v>25.91</v>
      </c>
      <c r="C4461" s="95">
        <v>7.72</v>
      </c>
      <c r="D4461" s="95">
        <v>9.52</v>
      </c>
      <c r="E4461" s="95">
        <v>0.55000000000000004</v>
      </c>
      <c r="F4461" s="95">
        <v>0.11</v>
      </c>
      <c r="G4461" s="95">
        <v>23.25</v>
      </c>
      <c r="H4461" s="95">
        <v>1.42</v>
      </c>
      <c r="I4461" s="95">
        <v>0.6</v>
      </c>
      <c r="J4461" s="95">
        <v>4.04</v>
      </c>
      <c r="K4461" s="95">
        <v>5.94</v>
      </c>
      <c r="L4461" s="95">
        <v>-1.03</v>
      </c>
      <c r="M4461" s="95">
        <v>-0.14000000000000001</v>
      </c>
      <c r="N4461" s="95">
        <v>0.06</v>
      </c>
      <c r="O4461" s="95">
        <v>0.97</v>
      </c>
      <c r="P4461" s="95">
        <v>-0.14000000000000001</v>
      </c>
      <c r="Q4461" s="95">
        <v>1.68</v>
      </c>
      <c r="R4461" s="95">
        <v>5.76</v>
      </c>
      <c r="S4461" s="95">
        <v>1.1100000000000001</v>
      </c>
      <c r="T4461" s="95">
        <v>6.73</v>
      </c>
      <c r="U4461" s="95">
        <v>0.19</v>
      </c>
      <c r="V4461" s="95">
        <v>0.81</v>
      </c>
      <c r="W4461" s="95">
        <v>1.84</v>
      </c>
      <c r="X4461" s="95">
        <v>-3.56</v>
      </c>
      <c r="Y4461" s="95"/>
      <c r="Z4461" s="74" t="s">
        <v>1111</v>
      </c>
      <c r="AA4461" s="95">
        <v>47.21</v>
      </c>
      <c r="AB4461" s="95">
        <v>2.72</v>
      </c>
      <c r="AC4461" s="74" t="s">
        <v>1111</v>
      </c>
      <c r="AD4461" s="95">
        <v>651124936</v>
      </c>
    </row>
    <row r="4462" spans="1:30" x14ac:dyDescent="0.2">
      <c r="A4462" s="74" t="s">
        <v>5569</v>
      </c>
      <c r="B4462" s="95">
        <v>25.71</v>
      </c>
      <c r="C4462" s="95">
        <v>7.78</v>
      </c>
      <c r="D4462" s="95">
        <v>9.4499999999999993</v>
      </c>
      <c r="E4462" s="95">
        <v>0.54</v>
      </c>
      <c r="F4462" s="95">
        <v>0.1</v>
      </c>
      <c r="G4462" s="95">
        <v>23.25</v>
      </c>
      <c r="H4462" s="95">
        <v>1.42</v>
      </c>
      <c r="I4462" s="95">
        <v>0.6</v>
      </c>
      <c r="J4462" s="95">
        <v>4.01</v>
      </c>
      <c r="K4462" s="95">
        <v>5.94</v>
      </c>
      <c r="L4462" s="95">
        <v>-1.03</v>
      </c>
      <c r="M4462" s="95">
        <v>-0.14000000000000001</v>
      </c>
      <c r="N4462" s="95">
        <v>0.06</v>
      </c>
      <c r="O4462" s="95">
        <v>0.96</v>
      </c>
      <c r="P4462" s="95">
        <v>-0.14000000000000001</v>
      </c>
      <c r="Q4462" s="95">
        <v>1.68</v>
      </c>
      <c r="R4462" s="95">
        <v>5.76</v>
      </c>
      <c r="S4462" s="95">
        <v>1.1100000000000001</v>
      </c>
      <c r="T4462" s="95">
        <v>6.73</v>
      </c>
      <c r="U4462" s="95">
        <v>0.19</v>
      </c>
      <c r="V4462" s="95">
        <v>0.81</v>
      </c>
      <c r="W4462" s="95">
        <v>1.84</v>
      </c>
      <c r="X4462" s="95">
        <v>-3.56</v>
      </c>
      <c r="Y4462" s="95"/>
      <c r="Z4462" s="74" t="s">
        <v>1111</v>
      </c>
      <c r="AA4462" s="95">
        <v>47.21</v>
      </c>
      <c r="AB4462" s="95">
        <v>2.72</v>
      </c>
      <c r="AC4462" s="74" t="s">
        <v>1111</v>
      </c>
      <c r="AD4462" s="95">
        <v>651124936</v>
      </c>
    </row>
    <row r="4463" spans="1:30" x14ac:dyDescent="0.2">
      <c r="A4463" s="74" t="s">
        <v>5570</v>
      </c>
      <c r="B4463" s="95">
        <v>1.57</v>
      </c>
      <c r="C4463" s="95"/>
      <c r="D4463" s="95">
        <v>-0.34</v>
      </c>
      <c r="E4463" s="95">
        <v>3.19</v>
      </c>
      <c r="F4463" s="95">
        <v>0.75</v>
      </c>
      <c r="G4463" s="95">
        <v>22.34</v>
      </c>
      <c r="H4463" s="95">
        <v>-109.99</v>
      </c>
      <c r="I4463" s="95">
        <v>-116.75</v>
      </c>
      <c r="J4463" s="95">
        <v>-0.36</v>
      </c>
      <c r="K4463" s="95">
        <v>-0.35</v>
      </c>
      <c r="L4463" s="95">
        <v>0.01</v>
      </c>
      <c r="M4463" s="95">
        <v>-0.06</v>
      </c>
      <c r="N4463" s="95">
        <v>0.4</v>
      </c>
      <c r="O4463" s="95">
        <v>-2.41</v>
      </c>
      <c r="P4463" s="95">
        <v>-1.37</v>
      </c>
      <c r="Q4463" s="95">
        <v>0.59</v>
      </c>
      <c r="R4463" s="95">
        <v>-938.75</v>
      </c>
      <c r="S4463" s="95">
        <v>-221.33</v>
      </c>
      <c r="T4463" s="95">
        <v>-902.55</v>
      </c>
      <c r="U4463" s="95">
        <v>0.24</v>
      </c>
      <c r="V4463" s="95">
        <v>0.76</v>
      </c>
      <c r="W4463" s="95">
        <v>1.9</v>
      </c>
      <c r="X4463" s="95">
        <v>1.47</v>
      </c>
      <c r="Y4463" s="95"/>
      <c r="Z4463" s="74" t="s">
        <v>1111</v>
      </c>
      <c r="AA4463" s="95">
        <v>0.49</v>
      </c>
      <c r="AB4463" s="95">
        <v>-4.62</v>
      </c>
      <c r="AC4463" s="74" t="s">
        <v>1111</v>
      </c>
      <c r="AD4463" s="95">
        <v>24270002</v>
      </c>
    </row>
    <row r="4464" spans="1:30" x14ac:dyDescent="0.2">
      <c r="A4464" s="74" t="s">
        <v>5571</v>
      </c>
      <c r="B4464" s="95">
        <v>49.86</v>
      </c>
      <c r="C4464" s="95">
        <v>1.36</v>
      </c>
      <c r="D4464" s="95">
        <v>-24.36</v>
      </c>
      <c r="E4464" s="95">
        <v>0.81</v>
      </c>
      <c r="F4464" s="95">
        <v>0.39</v>
      </c>
      <c r="G4464" s="95">
        <v>41.1</v>
      </c>
      <c r="H4464" s="95">
        <v>0.67</v>
      </c>
      <c r="I4464" s="95">
        <v>-4.46</v>
      </c>
      <c r="J4464" s="95">
        <v>161.94999999999999</v>
      </c>
      <c r="K4464" s="95">
        <v>260.82</v>
      </c>
      <c r="L4464" s="95">
        <v>98.87</v>
      </c>
      <c r="M4464" s="95">
        <v>0.5</v>
      </c>
      <c r="N4464" s="95">
        <v>1.0900000000000001</v>
      </c>
      <c r="O4464" s="95">
        <v>-12.58</v>
      </c>
      <c r="P4464" s="95">
        <v>-0.44</v>
      </c>
      <c r="Q4464" s="95">
        <v>0.77</v>
      </c>
      <c r="R4464" s="95">
        <v>-3.35</v>
      </c>
      <c r="S4464" s="95">
        <v>-1.61</v>
      </c>
      <c r="T4464" s="95">
        <v>-0.85</v>
      </c>
      <c r="U4464" s="95">
        <v>0.48</v>
      </c>
      <c r="V4464" s="95">
        <v>0.52</v>
      </c>
      <c r="W4464" s="95">
        <v>0.36</v>
      </c>
      <c r="X4464" s="95">
        <v>22.03</v>
      </c>
      <c r="Y4464" s="95"/>
      <c r="Z4464" s="74" t="s">
        <v>1111</v>
      </c>
      <c r="AA4464" s="95">
        <v>61.19</v>
      </c>
      <c r="AB4464" s="95">
        <v>-2.0499999999999998</v>
      </c>
      <c r="AC4464" s="74" t="s">
        <v>1111</v>
      </c>
      <c r="AD4464" s="95">
        <v>10818114228</v>
      </c>
    </row>
    <row r="4465" spans="1:30" x14ac:dyDescent="0.2">
      <c r="A4465" s="74" t="s">
        <v>5572</v>
      </c>
      <c r="B4465" s="95">
        <v>5.22</v>
      </c>
      <c r="C4465" s="95"/>
      <c r="D4465" s="95">
        <v>-1.28</v>
      </c>
      <c r="E4465" s="95">
        <v>0.34</v>
      </c>
      <c r="F4465" s="95">
        <v>0.32</v>
      </c>
      <c r="G4465" s="95"/>
      <c r="H4465" s="95"/>
      <c r="I4465" s="95"/>
      <c r="J4465" s="95">
        <v>-1.28</v>
      </c>
      <c r="K4465" s="95">
        <v>0.77</v>
      </c>
      <c r="L4465" s="95">
        <v>2.0499999999999998</v>
      </c>
      <c r="M4465" s="95">
        <v>-0.55000000000000004</v>
      </c>
      <c r="N4465" s="95"/>
      <c r="O4465" s="95">
        <v>0.64</v>
      </c>
      <c r="P4465" s="95">
        <v>-0.69</v>
      </c>
      <c r="Q4465" s="95">
        <v>25.95</v>
      </c>
      <c r="R4465" s="95">
        <v>-26.9</v>
      </c>
      <c r="S4465" s="95">
        <v>-25.36</v>
      </c>
      <c r="T4465" s="95">
        <v>-26.9</v>
      </c>
      <c r="U4465" s="95">
        <v>0.94</v>
      </c>
      <c r="V4465" s="95">
        <v>0.06</v>
      </c>
      <c r="W4465" s="95">
        <v>0</v>
      </c>
      <c r="X4465" s="95"/>
      <c r="Y4465" s="95"/>
      <c r="Z4465" s="74" t="s">
        <v>1111</v>
      </c>
      <c r="AA4465" s="95">
        <v>15.17</v>
      </c>
      <c r="AB4465" s="95">
        <v>-4.08</v>
      </c>
      <c r="AC4465" s="74" t="s">
        <v>1111</v>
      </c>
      <c r="AD4465" s="95">
        <v>58650354</v>
      </c>
    </row>
    <row r="4466" spans="1:30" x14ac:dyDescent="0.2">
      <c r="A4466" s="74" t="s">
        <v>5573</v>
      </c>
      <c r="B4466" s="95">
        <v>46.06</v>
      </c>
      <c r="C4466" s="95"/>
      <c r="D4466" s="95">
        <v>58.69</v>
      </c>
      <c r="E4466" s="95">
        <v>1.04</v>
      </c>
      <c r="F4466" s="95">
        <v>0.72</v>
      </c>
      <c r="G4466" s="95">
        <v>53.49</v>
      </c>
      <c r="H4466" s="95">
        <v>2.79</v>
      </c>
      <c r="I4466" s="95">
        <v>5.0999999999999996</v>
      </c>
      <c r="J4466" s="95">
        <v>107.17</v>
      </c>
      <c r="K4466" s="95">
        <v>43.69</v>
      </c>
      <c r="L4466" s="95">
        <v>-63.49</v>
      </c>
      <c r="M4466" s="95">
        <v>-0.62</v>
      </c>
      <c r="N4466" s="95">
        <v>2.99</v>
      </c>
      <c r="O4466" s="95">
        <v>2.2999999999999998</v>
      </c>
      <c r="P4466" s="95">
        <v>-1.86</v>
      </c>
      <c r="Q4466" s="95">
        <v>2.0299999999999998</v>
      </c>
      <c r="R4466" s="95">
        <v>1.78</v>
      </c>
      <c r="S4466" s="95">
        <v>1.22</v>
      </c>
      <c r="T4466" s="95">
        <v>0.76</v>
      </c>
      <c r="U4466" s="95">
        <v>0.69</v>
      </c>
      <c r="V4466" s="95">
        <v>0.31</v>
      </c>
      <c r="W4466" s="95">
        <v>0.24</v>
      </c>
      <c r="X4466" s="95">
        <v>-10.4</v>
      </c>
      <c r="Y4466" s="95"/>
      <c r="Z4466" s="74" t="s">
        <v>1111</v>
      </c>
      <c r="AA4466" s="95">
        <v>44.11</v>
      </c>
      <c r="AB4466" s="95">
        <v>0.78</v>
      </c>
      <c r="AC4466" s="74" t="s">
        <v>1111</v>
      </c>
      <c r="AD4466" s="95">
        <v>1731160494</v>
      </c>
    </row>
    <row r="4467" spans="1:30" x14ac:dyDescent="0.2">
      <c r="A4467" s="74" t="s">
        <v>5574</v>
      </c>
      <c r="B4467" s="95">
        <v>19.829999999999998</v>
      </c>
      <c r="C4467" s="95"/>
      <c r="D4467" s="95">
        <v>-39.26</v>
      </c>
      <c r="E4467" s="95">
        <v>2.29</v>
      </c>
      <c r="F4467" s="95">
        <v>2.15</v>
      </c>
      <c r="G4467" s="95">
        <v>96.3</v>
      </c>
      <c r="H4467" s="95">
        <v>-18.420000000000002</v>
      </c>
      <c r="I4467" s="95">
        <v>-18.420000000000002</v>
      </c>
      <c r="J4467" s="95">
        <v>-39.270000000000003</v>
      </c>
      <c r="K4467" s="95">
        <v>-21.66</v>
      </c>
      <c r="L4467" s="95">
        <v>17.600000000000001</v>
      </c>
      <c r="M4467" s="95">
        <v>-1.03</v>
      </c>
      <c r="N4467" s="95">
        <v>7.23</v>
      </c>
      <c r="O4467" s="95">
        <v>2.3199999999999998</v>
      </c>
      <c r="P4467" s="95">
        <v>-123.35</v>
      </c>
      <c r="Q4467" s="95">
        <v>18.05</v>
      </c>
      <c r="R4467" s="95">
        <v>-5.83</v>
      </c>
      <c r="S4467" s="95">
        <v>-5.48</v>
      </c>
      <c r="T4467" s="95">
        <v>-5.83</v>
      </c>
      <c r="U4467" s="95">
        <v>0.94</v>
      </c>
      <c r="V4467" s="95">
        <v>0.06</v>
      </c>
      <c r="W4467" s="95">
        <v>0.3</v>
      </c>
      <c r="X4467" s="95"/>
      <c r="Y4467" s="95"/>
      <c r="Z4467" s="74" t="s">
        <v>1111</v>
      </c>
      <c r="AA4467" s="95">
        <v>8.66</v>
      </c>
      <c r="AB4467" s="95">
        <v>-0.51</v>
      </c>
      <c r="AC4467" s="74" t="s">
        <v>1111</v>
      </c>
      <c r="AD4467" s="95">
        <v>410024910</v>
      </c>
    </row>
    <row r="4468" spans="1:30" x14ac:dyDescent="0.2">
      <c r="A4468" s="74" t="s">
        <v>5575</v>
      </c>
      <c r="B4468" s="95">
        <v>2.69</v>
      </c>
      <c r="C4468" s="95">
        <v>15.24</v>
      </c>
      <c r="D4468" s="95">
        <v>-4.53</v>
      </c>
      <c r="E4468" s="95">
        <v>0.53</v>
      </c>
      <c r="F4468" s="95">
        <v>0.08</v>
      </c>
      <c r="G4468" s="95">
        <v>34.35</v>
      </c>
      <c r="H4468" s="95">
        <v>0.89</v>
      </c>
      <c r="I4468" s="95">
        <v>-1.86</v>
      </c>
      <c r="J4468" s="95">
        <v>9.42</v>
      </c>
      <c r="K4468" s="95">
        <v>40.32</v>
      </c>
      <c r="L4468" s="95">
        <v>30.9</v>
      </c>
      <c r="M4468" s="95">
        <v>1.74</v>
      </c>
      <c r="N4468" s="95">
        <v>0.08</v>
      </c>
      <c r="O4468" s="95">
        <v>-3.03</v>
      </c>
      <c r="P4468" s="95">
        <v>-0.08</v>
      </c>
      <c r="Q4468" s="95">
        <v>0.71</v>
      </c>
      <c r="R4468" s="95">
        <v>-11.7</v>
      </c>
      <c r="S4468" s="95">
        <v>-1.72</v>
      </c>
      <c r="T4468" s="95">
        <v>0.54</v>
      </c>
      <c r="U4468" s="95">
        <v>0.15</v>
      </c>
      <c r="V4468" s="95">
        <v>0.85</v>
      </c>
      <c r="W4468" s="95">
        <v>0.93</v>
      </c>
      <c r="X4468" s="95">
        <v>12.49</v>
      </c>
      <c r="Y4468" s="95"/>
      <c r="Z4468" s="74" t="s">
        <v>1111</v>
      </c>
      <c r="AA4468" s="95">
        <v>5.08</v>
      </c>
      <c r="AB4468" s="95">
        <v>-0.59</v>
      </c>
      <c r="AC4468" s="74" t="s">
        <v>1111</v>
      </c>
      <c r="AD4468" s="95">
        <v>137925715</v>
      </c>
    </row>
    <row r="4469" spans="1:30" x14ac:dyDescent="0.2">
      <c r="A4469" s="74" t="s">
        <v>5576</v>
      </c>
      <c r="B4469" s="95">
        <v>5.85</v>
      </c>
      <c r="C4469" s="95"/>
      <c r="D4469" s="95">
        <v>-9.56</v>
      </c>
      <c r="E4469" s="95">
        <v>0.66</v>
      </c>
      <c r="F4469" s="95">
        <v>0.46</v>
      </c>
      <c r="G4469" s="95">
        <v>12.14</v>
      </c>
      <c r="H4469" s="95">
        <v>-9.56</v>
      </c>
      <c r="I4469" s="95">
        <v>-7.41</v>
      </c>
      <c r="J4469" s="95">
        <v>-7.41</v>
      </c>
      <c r="K4469" s="95">
        <v>-5.52</v>
      </c>
      <c r="L4469" s="95">
        <v>1.89</v>
      </c>
      <c r="M4469" s="95">
        <v>-0.17</v>
      </c>
      <c r="N4469" s="95">
        <v>0.71</v>
      </c>
      <c r="O4469" s="95">
        <v>0.96</v>
      </c>
      <c r="P4469" s="95">
        <v>-1.43</v>
      </c>
      <c r="Q4469" s="95">
        <v>3.29</v>
      </c>
      <c r="R4469" s="95">
        <v>-6.93</v>
      </c>
      <c r="S4469" s="95">
        <v>-4.7699999999999996</v>
      </c>
      <c r="T4469" s="95">
        <v>-10.67</v>
      </c>
      <c r="U4469" s="95">
        <v>0.69</v>
      </c>
      <c r="V4469" s="95">
        <v>0.31</v>
      </c>
      <c r="W4469" s="95">
        <v>0.64</v>
      </c>
      <c r="X4469" s="95">
        <v>-2.52</v>
      </c>
      <c r="Y4469" s="95"/>
      <c r="Z4469" s="74" t="s">
        <v>1111</v>
      </c>
      <c r="AA4469" s="95">
        <v>8.82</v>
      </c>
      <c r="AB4469" s="95">
        <v>-0.61</v>
      </c>
      <c r="AC4469" s="74" t="s">
        <v>1111</v>
      </c>
      <c r="AD4469" s="95">
        <v>51916995</v>
      </c>
    </row>
    <row r="4470" spans="1:30" x14ac:dyDescent="0.2">
      <c r="A4470" s="74" t="s">
        <v>5577</v>
      </c>
      <c r="B4470" s="95">
        <v>10.74</v>
      </c>
      <c r="C4470" s="95"/>
      <c r="D4470" s="95">
        <v>34.68</v>
      </c>
      <c r="E4470" s="95">
        <v>0.9</v>
      </c>
      <c r="F4470" s="95">
        <v>0.82</v>
      </c>
      <c r="G4470" s="95">
        <v>18.54</v>
      </c>
      <c r="H4470" s="95">
        <v>2.4</v>
      </c>
      <c r="I4470" s="95">
        <v>4</v>
      </c>
      <c r="J4470" s="95">
        <v>57.78</v>
      </c>
      <c r="K4470" s="95">
        <v>27.4</v>
      </c>
      <c r="L4470" s="95">
        <v>-30.38</v>
      </c>
      <c r="M4470" s="95">
        <v>-0.47</v>
      </c>
      <c r="N4470" s="95">
        <v>1.39</v>
      </c>
      <c r="O4470" s="95">
        <v>1.25</v>
      </c>
      <c r="P4470" s="95">
        <v>-3.21</v>
      </c>
      <c r="Q4470" s="95">
        <v>8.02</v>
      </c>
      <c r="R4470" s="95">
        <v>2.59</v>
      </c>
      <c r="S4470" s="95">
        <v>2.35</v>
      </c>
      <c r="T4470" s="95">
        <v>0.52</v>
      </c>
      <c r="U4470" s="95">
        <v>0.91</v>
      </c>
      <c r="V4470" s="95">
        <v>0.09</v>
      </c>
      <c r="W4470" s="95">
        <v>0.59</v>
      </c>
      <c r="X4470" s="95">
        <v>-8.8000000000000007</v>
      </c>
      <c r="Y4470" s="95">
        <v>-24.06</v>
      </c>
      <c r="Z4470" s="74" t="s">
        <v>1111</v>
      </c>
      <c r="AA4470" s="95">
        <v>11.95</v>
      </c>
      <c r="AB4470" s="95">
        <v>0.31</v>
      </c>
      <c r="AC4470" s="74" t="s">
        <v>1111</v>
      </c>
      <c r="AD4470" s="95">
        <v>37558854</v>
      </c>
    </row>
    <row r="4471" spans="1:30" x14ac:dyDescent="0.2">
      <c r="A4471" s="74" t="s">
        <v>5578</v>
      </c>
      <c r="B4471" s="95">
        <v>25.45</v>
      </c>
      <c r="C4471" s="95"/>
      <c r="D4471" s="95">
        <v>181.92</v>
      </c>
      <c r="E4471" s="95">
        <v>1.1100000000000001</v>
      </c>
      <c r="F4471" s="95">
        <v>0.33</v>
      </c>
      <c r="G4471" s="95">
        <v>52.23</v>
      </c>
      <c r="H4471" s="95">
        <v>6.95</v>
      </c>
      <c r="I4471" s="95">
        <v>0.57999999999999996</v>
      </c>
      <c r="J4471" s="95">
        <v>15.07</v>
      </c>
      <c r="K4471" s="95">
        <v>28.69</v>
      </c>
      <c r="L4471" s="95">
        <v>13.09</v>
      </c>
      <c r="M4471" s="95">
        <v>0.96</v>
      </c>
      <c r="N4471" s="95">
        <v>1.05</v>
      </c>
      <c r="O4471" s="95">
        <v>-7.46</v>
      </c>
      <c r="P4471" s="95">
        <v>-0.37</v>
      </c>
      <c r="Q4471" s="95">
        <v>0.7</v>
      </c>
      <c r="R4471" s="95">
        <v>0.61</v>
      </c>
      <c r="S4471" s="95">
        <v>0.18</v>
      </c>
      <c r="T4471" s="95">
        <v>2.83</v>
      </c>
      <c r="U4471" s="95">
        <v>0.3</v>
      </c>
      <c r="V4471" s="95">
        <v>0.7</v>
      </c>
      <c r="W4471" s="95">
        <v>0.32</v>
      </c>
      <c r="X4471" s="95">
        <v>3.19</v>
      </c>
      <c r="Y4471" s="95"/>
      <c r="Z4471" s="74" t="s">
        <v>1111</v>
      </c>
      <c r="AA4471" s="95">
        <v>22.93</v>
      </c>
      <c r="AB4471" s="95">
        <v>0.14000000000000001</v>
      </c>
      <c r="AC4471" s="74" t="s">
        <v>1111</v>
      </c>
      <c r="AD4471" s="95">
        <v>188165350000</v>
      </c>
    </row>
    <row r="4472" spans="1:30" x14ac:dyDescent="0.2">
      <c r="A4472" s="74" t="s">
        <v>5579</v>
      </c>
      <c r="B4472" s="95">
        <v>29.25</v>
      </c>
      <c r="C4472" s="95"/>
      <c r="D4472" s="95">
        <v>15.46</v>
      </c>
      <c r="E4472" s="95">
        <v>2.61</v>
      </c>
      <c r="F4472" s="95">
        <v>0.27</v>
      </c>
      <c r="G4472" s="95">
        <v>0</v>
      </c>
      <c r="H4472" s="95">
        <v>45.59</v>
      </c>
      <c r="I4472" s="95">
        <v>33.47</v>
      </c>
      <c r="J4472" s="95">
        <v>11.35</v>
      </c>
      <c r="K4472" s="95">
        <v>4.04</v>
      </c>
      <c r="L4472" s="95">
        <v>-7.31</v>
      </c>
      <c r="M4472" s="95">
        <v>-1.68</v>
      </c>
      <c r="N4472" s="95">
        <v>5.17</v>
      </c>
      <c r="O4472" s="95"/>
      <c r="P4472" s="95">
        <v>-0.27</v>
      </c>
      <c r="Q4472" s="95"/>
      <c r="R4472" s="95">
        <v>16.899999999999999</v>
      </c>
      <c r="S4472" s="95">
        <v>1.72</v>
      </c>
      <c r="T4472" s="95">
        <v>12.05</v>
      </c>
      <c r="U4472" s="95">
        <v>0.1</v>
      </c>
      <c r="V4472" s="95">
        <v>0.9</v>
      </c>
      <c r="W4472" s="95">
        <v>0.05</v>
      </c>
      <c r="X4472" s="95">
        <v>6.4</v>
      </c>
      <c r="Y4472" s="95">
        <v>42.92</v>
      </c>
      <c r="Z4472" s="74" t="s">
        <v>1111</v>
      </c>
      <c r="AA4472" s="95">
        <v>11.2</v>
      </c>
      <c r="AB4472" s="95">
        <v>1.89</v>
      </c>
      <c r="AC4472" s="74" t="s">
        <v>1111</v>
      </c>
      <c r="AD4472" s="95">
        <v>1666676700</v>
      </c>
    </row>
    <row r="4473" spans="1:30" x14ac:dyDescent="0.2">
      <c r="A4473" s="74" t="s">
        <v>5580</v>
      </c>
      <c r="B4473" s="95">
        <v>25.99</v>
      </c>
      <c r="C4473" s="95"/>
      <c r="D4473" s="95">
        <v>185.78</v>
      </c>
      <c r="E4473" s="95">
        <v>1.1299999999999999</v>
      </c>
      <c r="F4473" s="95">
        <v>0.34</v>
      </c>
      <c r="G4473" s="95">
        <v>52.23</v>
      </c>
      <c r="H4473" s="95">
        <v>6.95</v>
      </c>
      <c r="I4473" s="95">
        <v>0.57999999999999996</v>
      </c>
      <c r="J4473" s="95">
        <v>15.39</v>
      </c>
      <c r="K4473" s="95">
        <v>28.69</v>
      </c>
      <c r="L4473" s="95">
        <v>13.09</v>
      </c>
      <c r="M4473" s="95">
        <v>0.96</v>
      </c>
      <c r="N4473" s="95">
        <v>1.07</v>
      </c>
      <c r="O4473" s="95">
        <v>-7.62</v>
      </c>
      <c r="P4473" s="95">
        <v>-0.38</v>
      </c>
      <c r="Q4473" s="95">
        <v>0.7</v>
      </c>
      <c r="R4473" s="95">
        <v>0.61</v>
      </c>
      <c r="S4473" s="95">
        <v>0.18</v>
      </c>
      <c r="T4473" s="95">
        <v>2.83</v>
      </c>
      <c r="U4473" s="95">
        <v>0.3</v>
      </c>
      <c r="V4473" s="95">
        <v>0.7</v>
      </c>
      <c r="W4473" s="95">
        <v>0.32</v>
      </c>
      <c r="X4473" s="95">
        <v>3.19</v>
      </c>
      <c r="Y4473" s="95"/>
      <c r="Z4473" s="74" t="s">
        <v>1111</v>
      </c>
      <c r="AA4473" s="95">
        <v>22.93</v>
      </c>
      <c r="AB4473" s="95">
        <v>0.14000000000000001</v>
      </c>
      <c r="AC4473" s="74" t="s">
        <v>1111</v>
      </c>
      <c r="AD4473" s="95">
        <v>188165350000</v>
      </c>
    </row>
    <row r="4474" spans="1:30" x14ac:dyDescent="0.2">
      <c r="A4474" s="74" t="s">
        <v>5581</v>
      </c>
      <c r="B4474" s="95">
        <v>27.56</v>
      </c>
      <c r="C4474" s="95"/>
      <c r="D4474" s="95">
        <v>19.77</v>
      </c>
      <c r="E4474" s="95">
        <v>2.0099999999999998</v>
      </c>
      <c r="F4474" s="95">
        <v>0.97</v>
      </c>
      <c r="G4474" s="95">
        <v>24.84</v>
      </c>
      <c r="H4474" s="95">
        <v>2.72</v>
      </c>
      <c r="I4474" s="95">
        <v>2.39</v>
      </c>
      <c r="J4474" s="95">
        <v>17.36</v>
      </c>
      <c r="K4474" s="95">
        <v>16.48</v>
      </c>
      <c r="L4474" s="95">
        <v>-0.87</v>
      </c>
      <c r="M4474" s="95">
        <v>-0.1</v>
      </c>
      <c r="N4474" s="95">
        <v>0.47</v>
      </c>
      <c r="O4474" s="95">
        <v>5.47</v>
      </c>
      <c r="P4474" s="95">
        <v>-1.65</v>
      </c>
      <c r="Q4474" s="95">
        <v>1.75</v>
      </c>
      <c r="R4474" s="95">
        <v>10.18</v>
      </c>
      <c r="S4474" s="95">
        <v>4.9000000000000004</v>
      </c>
      <c r="T4474" s="95">
        <v>9.5399999999999991</v>
      </c>
      <c r="U4474" s="95">
        <v>0.48</v>
      </c>
      <c r="V4474" s="95">
        <v>0.52</v>
      </c>
      <c r="W4474" s="95">
        <v>2.0499999999999998</v>
      </c>
      <c r="X4474" s="95">
        <v>-7.29</v>
      </c>
      <c r="Y4474" s="95"/>
      <c r="Z4474" s="74" t="s">
        <v>1111</v>
      </c>
      <c r="AA4474" s="95">
        <v>13.69</v>
      </c>
      <c r="AB4474" s="95">
        <v>1.39</v>
      </c>
      <c r="AC4474" s="74" t="s">
        <v>1111</v>
      </c>
      <c r="AD4474" s="95">
        <v>977845336</v>
      </c>
    </row>
    <row r="4475" spans="1:30" x14ac:dyDescent="0.2">
      <c r="A4475" s="74" t="s">
        <v>5582</v>
      </c>
      <c r="B4475" s="95">
        <v>37.979999999999997</v>
      </c>
      <c r="C4475" s="95"/>
      <c r="D4475" s="95">
        <v>70.97</v>
      </c>
      <c r="E4475" s="95">
        <v>6.96</v>
      </c>
      <c r="F4475" s="95">
        <v>3.17</v>
      </c>
      <c r="G4475" s="95">
        <v>100</v>
      </c>
      <c r="H4475" s="95">
        <v>17.649999999999999</v>
      </c>
      <c r="I4475" s="95">
        <v>17.97</v>
      </c>
      <c r="J4475" s="95">
        <v>72.27</v>
      </c>
      <c r="K4475" s="95">
        <v>55.35</v>
      </c>
      <c r="L4475" s="95">
        <v>-16.920000000000002</v>
      </c>
      <c r="M4475" s="95">
        <v>-1.63</v>
      </c>
      <c r="N4475" s="95">
        <v>12.75</v>
      </c>
      <c r="O4475" s="95">
        <v>4.5199999999999996</v>
      </c>
      <c r="P4475" s="95">
        <v>-15.28</v>
      </c>
      <c r="Q4475" s="95">
        <v>8.8000000000000007</v>
      </c>
      <c r="R4475" s="95">
        <v>9.8000000000000007</v>
      </c>
      <c r="S4475" s="95">
        <v>4.47</v>
      </c>
      <c r="T4475" s="95">
        <v>9.4499999999999993</v>
      </c>
      <c r="U4475" s="95">
        <v>0.46</v>
      </c>
      <c r="V4475" s="95">
        <v>0.54</v>
      </c>
      <c r="W4475" s="95">
        <v>0.25</v>
      </c>
      <c r="X4475" s="95"/>
      <c r="Y4475" s="95"/>
      <c r="Z4475" s="74" t="s">
        <v>1111</v>
      </c>
      <c r="AA4475" s="95">
        <v>5.46</v>
      </c>
      <c r="AB4475" s="95">
        <v>0.54</v>
      </c>
      <c r="AC4475" s="74" t="s">
        <v>1111</v>
      </c>
      <c r="AD4475" s="95">
        <v>2870782866</v>
      </c>
    </row>
    <row r="4476" spans="1:30" x14ac:dyDescent="0.2">
      <c r="A4476" s="74" t="s">
        <v>5583</v>
      </c>
      <c r="B4476" s="95">
        <v>90.5</v>
      </c>
      <c r="C4476" s="95"/>
      <c r="D4476" s="95">
        <v>19.73</v>
      </c>
      <c r="E4476" s="95">
        <v>2.77</v>
      </c>
      <c r="F4476" s="95">
        <v>0.38</v>
      </c>
      <c r="G4476" s="95">
        <v>0</v>
      </c>
      <c r="H4476" s="95">
        <v>37.61</v>
      </c>
      <c r="I4476" s="95">
        <v>26.66</v>
      </c>
      <c r="J4476" s="95">
        <v>13.98</v>
      </c>
      <c r="K4476" s="95">
        <v>9.85</v>
      </c>
      <c r="L4476" s="95">
        <v>-4.13</v>
      </c>
      <c r="M4476" s="95">
        <v>-0.82</v>
      </c>
      <c r="N4476" s="95">
        <v>5.26</v>
      </c>
      <c r="O4476" s="95"/>
      <c r="P4476" s="95">
        <v>-0.38</v>
      </c>
      <c r="Q4476" s="95"/>
      <c r="R4476" s="95">
        <v>14.04</v>
      </c>
      <c r="S4476" s="95">
        <v>1.91</v>
      </c>
      <c r="T4476" s="95">
        <v>14.77</v>
      </c>
      <c r="U4476" s="95">
        <v>0.14000000000000001</v>
      </c>
      <c r="V4476" s="95">
        <v>0.86</v>
      </c>
      <c r="W4476" s="95">
        <v>7.0000000000000007E-2</v>
      </c>
      <c r="X4476" s="95">
        <v>23.7</v>
      </c>
      <c r="Y4476" s="95">
        <v>17.690000000000001</v>
      </c>
      <c r="Z4476" s="74" t="s">
        <v>1111</v>
      </c>
      <c r="AA4476" s="95">
        <v>32.659999999999997</v>
      </c>
      <c r="AB4476" s="95">
        <v>4.59</v>
      </c>
      <c r="AC4476" s="74" t="s">
        <v>1111</v>
      </c>
      <c r="AD4476" s="95">
        <v>2273722000</v>
      </c>
    </row>
    <row r="4477" spans="1:30" x14ac:dyDescent="0.2">
      <c r="A4477" s="74" t="s">
        <v>5584</v>
      </c>
      <c r="B4477" s="95">
        <v>26.84</v>
      </c>
      <c r="C4477" s="95">
        <v>6.64</v>
      </c>
      <c r="D4477" s="95">
        <v>5.85</v>
      </c>
      <c r="E4477" s="95">
        <v>0.82</v>
      </c>
      <c r="F4477" s="95">
        <v>0.11</v>
      </c>
      <c r="G4477" s="95">
        <v>0</v>
      </c>
      <c r="H4477" s="95">
        <v>37.61</v>
      </c>
      <c r="I4477" s="95">
        <v>26.66</v>
      </c>
      <c r="J4477" s="95">
        <v>4.1500000000000004</v>
      </c>
      <c r="K4477" s="95">
        <v>9.85</v>
      </c>
      <c r="L4477" s="95">
        <v>-4.13</v>
      </c>
      <c r="M4477" s="95">
        <v>-0.82</v>
      </c>
      <c r="N4477" s="95">
        <v>1.56</v>
      </c>
      <c r="O4477" s="95"/>
      <c r="P4477" s="95">
        <v>-0.11</v>
      </c>
      <c r="Q4477" s="95"/>
      <c r="R4477" s="95">
        <v>14.04</v>
      </c>
      <c r="S4477" s="95">
        <v>1.91</v>
      </c>
      <c r="T4477" s="95">
        <v>14.77</v>
      </c>
      <c r="U4477" s="95">
        <v>0.14000000000000001</v>
      </c>
      <c r="V4477" s="95">
        <v>0.86</v>
      </c>
      <c r="W4477" s="95">
        <v>7.0000000000000007E-2</v>
      </c>
      <c r="X4477" s="95">
        <v>23.7</v>
      </c>
      <c r="Y4477" s="95">
        <v>17.690000000000001</v>
      </c>
      <c r="Z4477" s="74" t="s">
        <v>1111</v>
      </c>
      <c r="AA4477" s="95">
        <v>32.659999999999997</v>
      </c>
      <c r="AB4477" s="95">
        <v>4.59</v>
      </c>
      <c r="AC4477" s="74" t="s">
        <v>1111</v>
      </c>
      <c r="AD4477" s="95">
        <v>2273722000</v>
      </c>
    </row>
    <row r="4478" spans="1:30" x14ac:dyDescent="0.2">
      <c r="A4478" s="74" t="s">
        <v>5585</v>
      </c>
      <c r="B4478" s="95">
        <v>0.24</v>
      </c>
      <c r="C4478" s="95"/>
      <c r="D4478" s="95">
        <v>-0.92</v>
      </c>
      <c r="E4478" s="95">
        <v>0.43</v>
      </c>
      <c r="F4478" s="95">
        <v>0.34</v>
      </c>
      <c r="G4478" s="95">
        <v>25.7</v>
      </c>
      <c r="H4478" s="95">
        <v>-57.79</v>
      </c>
      <c r="I4478" s="95">
        <v>-58.86</v>
      </c>
      <c r="J4478" s="95">
        <v>-0.94</v>
      </c>
      <c r="K4478" s="95">
        <v>0</v>
      </c>
      <c r="L4478" s="95">
        <v>0.94</v>
      </c>
      <c r="M4478" s="95">
        <v>-0.43</v>
      </c>
      <c r="N4478" s="95">
        <v>0.54</v>
      </c>
      <c r="O4478" s="95">
        <v>0.5</v>
      </c>
      <c r="P4478" s="95">
        <v>-2.99</v>
      </c>
      <c r="Q4478" s="95">
        <v>4.4400000000000004</v>
      </c>
      <c r="R4478" s="95">
        <v>-46.36</v>
      </c>
      <c r="S4478" s="95">
        <v>-37.11</v>
      </c>
      <c r="T4478" s="95">
        <v>-45.52</v>
      </c>
      <c r="U4478" s="95">
        <v>0.8</v>
      </c>
      <c r="V4478" s="95">
        <v>0.2</v>
      </c>
      <c r="W4478" s="95">
        <v>0.63</v>
      </c>
      <c r="X4478" s="95"/>
      <c r="Y4478" s="95"/>
      <c r="Z4478" s="74" t="s">
        <v>1111</v>
      </c>
      <c r="AA4478" s="95">
        <v>0.56000000000000005</v>
      </c>
      <c r="AB4478" s="95">
        <v>-0.26</v>
      </c>
      <c r="AC4478" s="74" t="s">
        <v>1111</v>
      </c>
      <c r="AD4478" s="95">
        <v>31031904</v>
      </c>
    </row>
    <row r="4479" spans="1:30" x14ac:dyDescent="0.2">
      <c r="A4479" s="74" t="s">
        <v>5586</v>
      </c>
      <c r="B4479" s="95">
        <v>0.1</v>
      </c>
      <c r="C4479" s="95"/>
      <c r="D4479" s="95">
        <v>-0.38</v>
      </c>
      <c r="E4479" s="95">
        <v>0.18</v>
      </c>
      <c r="F4479" s="95">
        <v>0.14000000000000001</v>
      </c>
      <c r="G4479" s="95">
        <v>25.7</v>
      </c>
      <c r="H4479" s="95">
        <v>-57.79</v>
      </c>
      <c r="I4479" s="95">
        <v>-58.86</v>
      </c>
      <c r="J4479" s="95">
        <v>-0.39</v>
      </c>
      <c r="K4479" s="95">
        <v>0</v>
      </c>
      <c r="L4479" s="95">
        <v>0.94</v>
      </c>
      <c r="M4479" s="95">
        <v>-0.43</v>
      </c>
      <c r="N4479" s="95">
        <v>0.23</v>
      </c>
      <c r="O4479" s="95">
        <v>0.21</v>
      </c>
      <c r="P4479" s="95">
        <v>-1.24</v>
      </c>
      <c r="Q4479" s="95">
        <v>4.4400000000000004</v>
      </c>
      <c r="R4479" s="95">
        <v>-46.36</v>
      </c>
      <c r="S4479" s="95">
        <v>-37.11</v>
      </c>
      <c r="T4479" s="95">
        <v>-45.52</v>
      </c>
      <c r="U4479" s="95">
        <v>0.8</v>
      </c>
      <c r="V4479" s="95">
        <v>0.2</v>
      </c>
      <c r="W4479" s="95">
        <v>0.63</v>
      </c>
      <c r="X4479" s="95"/>
      <c r="Y4479" s="95"/>
      <c r="Z4479" s="74" t="s">
        <v>1111</v>
      </c>
      <c r="AA4479" s="95">
        <v>0.56000000000000005</v>
      </c>
      <c r="AB4479" s="95">
        <v>-0.26</v>
      </c>
      <c r="AC4479" s="74" t="s">
        <v>1111</v>
      </c>
      <c r="AD4479" s="95">
        <v>31031904</v>
      </c>
    </row>
    <row r="4480" spans="1:30" x14ac:dyDescent="0.2">
      <c r="A4480" s="74" t="s">
        <v>5587</v>
      </c>
      <c r="B4480" s="95">
        <v>24.85</v>
      </c>
      <c r="C4480" s="95">
        <v>4.0999999999999996</v>
      </c>
      <c r="D4480" s="95">
        <v>12.35</v>
      </c>
      <c r="E4480" s="95">
        <v>0.92</v>
      </c>
      <c r="F4480" s="95">
        <v>0.11</v>
      </c>
      <c r="G4480" s="95">
        <v>0</v>
      </c>
      <c r="H4480" s="95">
        <v>40.42</v>
      </c>
      <c r="I4480" s="95">
        <v>27.25</v>
      </c>
      <c r="J4480" s="95">
        <v>8.33</v>
      </c>
      <c r="K4480" s="95">
        <v>-12.63</v>
      </c>
      <c r="L4480" s="95">
        <v>-20.96</v>
      </c>
      <c r="M4480" s="95">
        <v>-2.3199999999999998</v>
      </c>
      <c r="N4480" s="95">
        <v>3.37</v>
      </c>
      <c r="O4480" s="95"/>
      <c r="P4480" s="95">
        <v>-0.11</v>
      </c>
      <c r="Q4480" s="95"/>
      <c r="R4480" s="95">
        <v>7.45</v>
      </c>
      <c r="S4480" s="95">
        <v>0.89</v>
      </c>
      <c r="T4480" s="95">
        <v>5.24</v>
      </c>
      <c r="U4480" s="95">
        <v>0.12</v>
      </c>
      <c r="V4480" s="95">
        <v>0.88</v>
      </c>
      <c r="W4480" s="95">
        <v>0.03</v>
      </c>
      <c r="X4480" s="95">
        <v>2.4</v>
      </c>
      <c r="Y4480" s="95">
        <v>5.18</v>
      </c>
      <c r="Z4480" s="74" t="s">
        <v>1111</v>
      </c>
      <c r="AA4480" s="95">
        <v>26.99</v>
      </c>
      <c r="AB4480" s="95">
        <v>2.0099999999999998</v>
      </c>
      <c r="AC4480" s="74" t="s">
        <v>1111</v>
      </c>
      <c r="AD4480" s="95">
        <v>231703885</v>
      </c>
    </row>
    <row r="4481" spans="1:30" x14ac:dyDescent="0.2">
      <c r="A4481" s="74" t="s">
        <v>5588</v>
      </c>
      <c r="B4481" s="95">
        <v>8.33</v>
      </c>
      <c r="C4481" s="95"/>
      <c r="D4481" s="95">
        <v>-2.72</v>
      </c>
      <c r="E4481" s="95">
        <v>-1.9</v>
      </c>
      <c r="F4481" s="95">
        <v>1.52</v>
      </c>
      <c r="G4481" s="95">
        <v>100</v>
      </c>
      <c r="H4481" s="95">
        <v>-317.64999999999998</v>
      </c>
      <c r="I4481" s="95">
        <v>-382.14</v>
      </c>
      <c r="J4481" s="95">
        <v>-3.27</v>
      </c>
      <c r="K4481" s="95">
        <v>-5.4</v>
      </c>
      <c r="L4481" s="95">
        <v>-2.13</v>
      </c>
      <c r="M4481" s="95"/>
      <c r="N4481" s="95">
        <v>10.39</v>
      </c>
      <c r="O4481" s="95">
        <v>2.66</v>
      </c>
      <c r="P4481" s="95">
        <v>-5.8</v>
      </c>
      <c r="Q4481" s="95">
        <v>4.5</v>
      </c>
      <c r="R4481" s="95">
        <v>-69.790000000000006</v>
      </c>
      <c r="S4481" s="95">
        <v>-56.02</v>
      </c>
      <c r="T4481" s="95">
        <v>-67.239999999999995</v>
      </c>
      <c r="U4481" s="95">
        <v>-0.8</v>
      </c>
      <c r="V4481" s="95">
        <v>1.8</v>
      </c>
      <c r="W4481" s="95">
        <v>0.15</v>
      </c>
      <c r="X4481" s="95">
        <v>11.27</v>
      </c>
      <c r="Y4481" s="95"/>
      <c r="Z4481" s="74" t="s">
        <v>1111</v>
      </c>
      <c r="AA4481" s="95">
        <v>-4.3899999999999997</v>
      </c>
      <c r="AB4481" s="95">
        <v>-3.06</v>
      </c>
      <c r="AC4481" s="74" t="s">
        <v>1111</v>
      </c>
      <c r="AD4481" s="95">
        <v>613907672</v>
      </c>
    </row>
    <row r="4482" spans="1:30" x14ac:dyDescent="0.2">
      <c r="A4482" s="74" t="s">
        <v>5589</v>
      </c>
      <c r="B4482" s="95">
        <v>2.02</v>
      </c>
      <c r="C4482" s="95"/>
      <c r="D4482" s="95">
        <v>-2.76</v>
      </c>
      <c r="E4482" s="95">
        <v>0.98</v>
      </c>
      <c r="F4482" s="95">
        <v>0.62</v>
      </c>
      <c r="G4482" s="95">
        <v>74.03</v>
      </c>
      <c r="H4482" s="95">
        <v>-21.78</v>
      </c>
      <c r="I4482" s="95">
        <v>-19.920000000000002</v>
      </c>
      <c r="J4482" s="95">
        <v>-2.52</v>
      </c>
      <c r="K4482" s="95">
        <v>-1.1000000000000001</v>
      </c>
      <c r="L4482" s="95">
        <v>1.42</v>
      </c>
      <c r="M4482" s="95">
        <v>-0.55000000000000004</v>
      </c>
      <c r="N4482" s="95">
        <v>0.55000000000000004</v>
      </c>
      <c r="O4482" s="95">
        <v>2.11</v>
      </c>
      <c r="P4482" s="95">
        <v>-1.73</v>
      </c>
      <c r="Q4482" s="95">
        <v>1.84</v>
      </c>
      <c r="R4482" s="95">
        <v>-35.68</v>
      </c>
      <c r="S4482" s="95">
        <v>-22.41</v>
      </c>
      <c r="T4482" s="95">
        <v>-39.4</v>
      </c>
      <c r="U4482" s="95">
        <v>0.63</v>
      </c>
      <c r="V4482" s="95">
        <v>0.37</v>
      </c>
      <c r="W4482" s="95">
        <v>1.1200000000000001</v>
      </c>
      <c r="X4482" s="95"/>
      <c r="Y4482" s="95"/>
      <c r="Z4482" s="74" t="s">
        <v>1111</v>
      </c>
      <c r="AA4482" s="95">
        <v>2.0499999999999998</v>
      </c>
      <c r="AB4482" s="95">
        <v>-0.73</v>
      </c>
      <c r="AC4482" s="74" t="s">
        <v>1111</v>
      </c>
      <c r="AD4482" s="95">
        <v>40837330</v>
      </c>
    </row>
    <row r="4483" spans="1:30" x14ac:dyDescent="0.2">
      <c r="A4483" s="74" t="s">
        <v>5590</v>
      </c>
      <c r="B4483" s="95">
        <v>64.14</v>
      </c>
      <c r="C4483" s="95"/>
      <c r="D4483" s="95">
        <v>13.98</v>
      </c>
      <c r="E4483" s="95">
        <v>1.03</v>
      </c>
      <c r="F4483" s="95">
        <v>0.09</v>
      </c>
      <c r="G4483" s="95">
        <v>0</v>
      </c>
      <c r="H4483" s="95">
        <v>34.99</v>
      </c>
      <c r="I4483" s="95">
        <v>21.87</v>
      </c>
      <c r="J4483" s="95">
        <v>8.74</v>
      </c>
      <c r="K4483" s="95">
        <v>-18.170000000000002</v>
      </c>
      <c r="L4483" s="95">
        <v>-26.91</v>
      </c>
      <c r="M4483" s="95">
        <v>-3.18</v>
      </c>
      <c r="N4483" s="95">
        <v>3.06</v>
      </c>
      <c r="O4483" s="95"/>
      <c r="P4483" s="95">
        <v>-0.09</v>
      </c>
      <c r="Q4483" s="95"/>
      <c r="R4483" s="95">
        <v>7.37</v>
      </c>
      <c r="S4483" s="95">
        <v>0.64</v>
      </c>
      <c r="T4483" s="95">
        <v>5.39</v>
      </c>
      <c r="U4483" s="95">
        <v>0.09</v>
      </c>
      <c r="V4483" s="95">
        <v>0.91</v>
      </c>
      <c r="W4483" s="95">
        <v>0.03</v>
      </c>
      <c r="X4483" s="95">
        <v>13.81</v>
      </c>
      <c r="Y4483" s="95">
        <v>-13.27</v>
      </c>
      <c r="Z4483" s="74" t="s">
        <v>1111</v>
      </c>
      <c r="AA4483" s="95">
        <v>62.2</v>
      </c>
      <c r="AB4483" s="95">
        <v>4.59</v>
      </c>
      <c r="AC4483" s="74" t="s">
        <v>1111</v>
      </c>
      <c r="AD4483" s="95">
        <v>3245965050</v>
      </c>
    </row>
    <row r="4484" spans="1:30" x14ac:dyDescent="0.2">
      <c r="A4484" s="74" t="s">
        <v>5591</v>
      </c>
      <c r="B4484" s="95">
        <v>25.02</v>
      </c>
      <c r="C4484" s="95">
        <v>3.25</v>
      </c>
      <c r="D4484" s="95">
        <v>5.45</v>
      </c>
      <c r="E4484" s="95">
        <v>0.4</v>
      </c>
      <c r="F4484" s="95">
        <v>0.03</v>
      </c>
      <c r="G4484" s="95">
        <v>0</v>
      </c>
      <c r="H4484" s="95">
        <v>34.99</v>
      </c>
      <c r="I4484" s="95">
        <v>21.87</v>
      </c>
      <c r="J4484" s="95">
        <v>3.41</v>
      </c>
      <c r="K4484" s="95">
        <v>-18.170000000000002</v>
      </c>
      <c r="L4484" s="95">
        <v>-26.91</v>
      </c>
      <c r="M4484" s="95">
        <v>-3.18</v>
      </c>
      <c r="N4484" s="95">
        <v>1.19</v>
      </c>
      <c r="O4484" s="95"/>
      <c r="P4484" s="95">
        <v>-0.03</v>
      </c>
      <c r="Q4484" s="95"/>
      <c r="R4484" s="95">
        <v>7.37</v>
      </c>
      <c r="S4484" s="95">
        <v>0.64</v>
      </c>
      <c r="T4484" s="95">
        <v>5.39</v>
      </c>
      <c r="U4484" s="95">
        <v>0.09</v>
      </c>
      <c r="V4484" s="95">
        <v>0.91</v>
      </c>
      <c r="W4484" s="95">
        <v>0.03</v>
      </c>
      <c r="X4484" s="95">
        <v>13.81</v>
      </c>
      <c r="Y4484" s="95">
        <v>-13.27</v>
      </c>
      <c r="Z4484" s="74" t="s">
        <v>1111</v>
      </c>
      <c r="AA4484" s="95">
        <v>62.2</v>
      </c>
      <c r="AB4484" s="95">
        <v>4.59</v>
      </c>
      <c r="AC4484" s="74" t="s">
        <v>1111</v>
      </c>
      <c r="AD4484" s="95">
        <v>3245965050</v>
      </c>
    </row>
    <row r="4485" spans="1:30" x14ac:dyDescent="0.2">
      <c r="A4485" s="74" t="s">
        <v>5592</v>
      </c>
      <c r="B4485" s="95">
        <v>24.99</v>
      </c>
      <c r="C4485" s="95">
        <v>3.25</v>
      </c>
      <c r="D4485" s="95">
        <v>5.45</v>
      </c>
      <c r="E4485" s="95">
        <v>0.4</v>
      </c>
      <c r="F4485" s="95">
        <v>0.03</v>
      </c>
      <c r="G4485" s="95">
        <v>0</v>
      </c>
      <c r="H4485" s="95">
        <v>34.99</v>
      </c>
      <c r="I4485" s="95">
        <v>21.87</v>
      </c>
      <c r="J4485" s="95">
        <v>3.4</v>
      </c>
      <c r="K4485" s="95">
        <v>-18.170000000000002</v>
      </c>
      <c r="L4485" s="95">
        <v>-26.91</v>
      </c>
      <c r="M4485" s="95">
        <v>-3.18</v>
      </c>
      <c r="N4485" s="95">
        <v>1.19</v>
      </c>
      <c r="O4485" s="95"/>
      <c r="P4485" s="95">
        <v>-0.03</v>
      </c>
      <c r="Q4485" s="95"/>
      <c r="R4485" s="95">
        <v>7.37</v>
      </c>
      <c r="S4485" s="95">
        <v>0.64</v>
      </c>
      <c r="T4485" s="95">
        <v>5.39</v>
      </c>
      <c r="U4485" s="95">
        <v>0.09</v>
      </c>
      <c r="V4485" s="95">
        <v>0.91</v>
      </c>
      <c r="W4485" s="95">
        <v>0.03</v>
      </c>
      <c r="X4485" s="95">
        <v>13.81</v>
      </c>
      <c r="Y4485" s="95">
        <v>-13.27</v>
      </c>
      <c r="Z4485" s="74" t="s">
        <v>1111</v>
      </c>
      <c r="AA4485" s="95">
        <v>62.2</v>
      </c>
      <c r="AB4485" s="95">
        <v>4.59</v>
      </c>
      <c r="AC4485" s="74" t="s">
        <v>1111</v>
      </c>
      <c r="AD4485" s="95">
        <v>3245965050</v>
      </c>
    </row>
    <row r="4486" spans="1:30" x14ac:dyDescent="0.2">
      <c r="A4486" s="74" t="s">
        <v>5593</v>
      </c>
      <c r="B4486" s="95">
        <v>44.24</v>
      </c>
      <c r="C4486" s="95">
        <v>2.2599999999999998</v>
      </c>
      <c r="D4486" s="95">
        <v>11.62</v>
      </c>
      <c r="E4486" s="95">
        <v>1.34</v>
      </c>
      <c r="F4486" s="95">
        <v>0.16</v>
      </c>
      <c r="G4486" s="95">
        <v>0</v>
      </c>
      <c r="H4486" s="95">
        <v>47.26</v>
      </c>
      <c r="I4486" s="95">
        <v>33.47</v>
      </c>
      <c r="J4486" s="95">
        <v>8.23</v>
      </c>
      <c r="K4486" s="95">
        <v>-10.73</v>
      </c>
      <c r="L4486" s="95">
        <v>-18.96</v>
      </c>
      <c r="M4486" s="95">
        <v>-3.08</v>
      </c>
      <c r="N4486" s="95">
        <v>3.89</v>
      </c>
      <c r="O4486" s="95"/>
      <c r="P4486" s="95">
        <v>-0.16</v>
      </c>
      <c r="Q4486" s="95"/>
      <c r="R4486" s="95">
        <v>11.52</v>
      </c>
      <c r="S4486" s="95">
        <v>1.34</v>
      </c>
      <c r="T4486" s="95">
        <v>11.22</v>
      </c>
      <c r="U4486" s="95">
        <v>0.12</v>
      </c>
      <c r="V4486" s="95">
        <v>0.88</v>
      </c>
      <c r="W4486" s="95">
        <v>0.04</v>
      </c>
      <c r="X4486" s="95">
        <v>9.2899999999999991</v>
      </c>
      <c r="Y4486" s="95">
        <v>8.14</v>
      </c>
      <c r="Z4486" s="74" t="s">
        <v>1111</v>
      </c>
      <c r="AA4486" s="95">
        <v>33.049999999999997</v>
      </c>
      <c r="AB4486" s="95">
        <v>3.81</v>
      </c>
      <c r="AC4486" s="74" t="s">
        <v>1111</v>
      </c>
      <c r="AD4486" s="95">
        <v>1314573904</v>
      </c>
    </row>
    <row r="4487" spans="1:30" x14ac:dyDescent="0.2">
      <c r="A4487" s="74" t="s">
        <v>5594</v>
      </c>
      <c r="B4487" s="95">
        <v>1.35</v>
      </c>
      <c r="C4487" s="95"/>
      <c r="D4487" s="95">
        <v>-2.2999999999999998</v>
      </c>
      <c r="E4487" s="95">
        <v>7.28</v>
      </c>
      <c r="F4487" s="95">
        <v>1.08</v>
      </c>
      <c r="G4487" s="95">
        <v>29.78</v>
      </c>
      <c r="H4487" s="95">
        <v>-57.26</v>
      </c>
      <c r="I4487" s="95">
        <v>-58.33</v>
      </c>
      <c r="J4487" s="95">
        <v>-2.34</v>
      </c>
      <c r="K4487" s="95">
        <v>-3.15</v>
      </c>
      <c r="L4487" s="95">
        <v>-0.81</v>
      </c>
      <c r="M4487" s="95">
        <v>2.5299999999999998</v>
      </c>
      <c r="N4487" s="95">
        <v>1.34</v>
      </c>
      <c r="O4487" s="95">
        <v>7.54</v>
      </c>
      <c r="P4487" s="95">
        <v>-6.09</v>
      </c>
      <c r="Q4487" s="95">
        <v>1.21</v>
      </c>
      <c r="R4487" s="95">
        <v>-316.57</v>
      </c>
      <c r="S4487" s="95">
        <v>-47</v>
      </c>
      <c r="T4487" s="95">
        <v>-70.75</v>
      </c>
      <c r="U4487" s="95">
        <v>0.15</v>
      </c>
      <c r="V4487" s="95">
        <v>0.85</v>
      </c>
      <c r="W4487" s="95">
        <v>0.81</v>
      </c>
      <c r="X4487" s="95">
        <v>-5.85</v>
      </c>
      <c r="Y4487" s="95"/>
      <c r="Z4487" s="74" t="s">
        <v>1111</v>
      </c>
      <c r="AA4487" s="95">
        <v>0.19</v>
      </c>
      <c r="AB4487" s="95">
        <v>-0.59</v>
      </c>
      <c r="AC4487" s="74" t="s">
        <v>1111</v>
      </c>
      <c r="AD4487" s="95">
        <v>2503440</v>
      </c>
    </row>
    <row r="4488" spans="1:30" x14ac:dyDescent="0.2">
      <c r="A4488" s="74" t="s">
        <v>5595</v>
      </c>
      <c r="B4488" s="95">
        <v>9.42</v>
      </c>
      <c r="C4488" s="95"/>
      <c r="D4488" s="95">
        <v>-2.86</v>
      </c>
      <c r="E4488" s="95">
        <v>272.95999999999998</v>
      </c>
      <c r="F4488" s="95">
        <v>3.15</v>
      </c>
      <c r="G4488" s="95"/>
      <c r="H4488" s="95"/>
      <c r="I4488" s="95"/>
      <c r="J4488" s="95">
        <v>-3.22</v>
      </c>
      <c r="K4488" s="95">
        <v>-3.08</v>
      </c>
      <c r="L4488" s="95">
        <v>0.13</v>
      </c>
      <c r="M4488" s="95">
        <v>-11.34</v>
      </c>
      <c r="N4488" s="95"/>
      <c r="O4488" s="95">
        <v>4.1399999999999997</v>
      </c>
      <c r="P4488" s="95">
        <v>-38.71</v>
      </c>
      <c r="Q4488" s="95">
        <v>5.88</v>
      </c>
      <c r="R4488" s="95">
        <v>-9539.01</v>
      </c>
      <c r="S4488" s="95">
        <v>-110.24</v>
      </c>
      <c r="T4488" s="95">
        <v>-127.1</v>
      </c>
      <c r="U4488" s="95">
        <v>0.01</v>
      </c>
      <c r="V4488" s="95">
        <v>0.99</v>
      </c>
      <c r="W4488" s="95">
        <v>0</v>
      </c>
      <c r="X4488" s="95"/>
      <c r="Y4488" s="95"/>
      <c r="Z4488" s="74" t="s">
        <v>1111</v>
      </c>
      <c r="AA4488" s="95">
        <v>0.03</v>
      </c>
      <c r="AB4488" s="95">
        <v>-3.29</v>
      </c>
      <c r="AC4488" s="74" t="s">
        <v>1111</v>
      </c>
      <c r="AD4488" s="95">
        <v>519175764</v>
      </c>
    </row>
    <row r="4489" spans="1:30" x14ac:dyDescent="0.2">
      <c r="A4489" s="74" t="s">
        <v>5596</v>
      </c>
      <c r="B4489" s="95">
        <v>45.18</v>
      </c>
      <c r="C4489" s="95">
        <v>0.77</v>
      </c>
      <c r="D4489" s="95">
        <v>32.409999999999997</v>
      </c>
      <c r="E4489" s="95">
        <v>1.21</v>
      </c>
      <c r="F4489" s="95">
        <v>0.14000000000000001</v>
      </c>
      <c r="G4489" s="95">
        <v>90.04</v>
      </c>
      <c r="H4489" s="95">
        <v>0</v>
      </c>
      <c r="I4489" s="95">
        <v>9.33</v>
      </c>
      <c r="J4489" s="95"/>
      <c r="K4489" s="95"/>
      <c r="L4489" s="95"/>
      <c r="M4489" s="95">
        <v>-0.04</v>
      </c>
      <c r="N4489" s="95">
        <v>3.02</v>
      </c>
      <c r="O4489" s="95">
        <v>-1.85</v>
      </c>
      <c r="P4489" s="95">
        <v>-0.56999999999999995</v>
      </c>
      <c r="Q4489" s="95">
        <v>0.91</v>
      </c>
      <c r="R4489" s="95">
        <v>3.74</v>
      </c>
      <c r="S4489" s="95">
        <v>0.45</v>
      </c>
      <c r="T4489" s="95"/>
      <c r="U4489" s="95">
        <v>0.12</v>
      </c>
      <c r="V4489" s="95">
        <v>0.88</v>
      </c>
      <c r="W4489" s="95">
        <v>0.05</v>
      </c>
      <c r="X4489" s="95">
        <v>11.33</v>
      </c>
      <c r="Y4489" s="95">
        <v>1.54</v>
      </c>
      <c r="Z4489" s="74" t="s">
        <v>1111</v>
      </c>
      <c r="AA4489" s="95">
        <v>37.270000000000003</v>
      </c>
      <c r="AB4489" s="95">
        <v>1.39</v>
      </c>
      <c r="AC4489" s="74" t="s">
        <v>1111</v>
      </c>
      <c r="AD4489" s="95">
        <v>6896663883.54</v>
      </c>
    </row>
    <row r="4490" spans="1:30" x14ac:dyDescent="0.2">
      <c r="A4490" s="74" t="s">
        <v>5597</v>
      </c>
      <c r="B4490" s="95">
        <v>38.68</v>
      </c>
      <c r="C4490" s="95">
        <v>1.62</v>
      </c>
      <c r="D4490" s="95">
        <v>8.76</v>
      </c>
      <c r="E4490" s="95">
        <v>1.08</v>
      </c>
      <c r="F4490" s="95">
        <v>0.1</v>
      </c>
      <c r="G4490" s="95">
        <v>0</v>
      </c>
      <c r="H4490" s="95">
        <v>45.56</v>
      </c>
      <c r="I4490" s="95">
        <v>32.119999999999997</v>
      </c>
      <c r="J4490" s="95">
        <v>6.18</v>
      </c>
      <c r="K4490" s="95">
        <v>-10.84</v>
      </c>
      <c r="L4490" s="95">
        <v>-17.02</v>
      </c>
      <c r="M4490" s="95">
        <v>-2.99</v>
      </c>
      <c r="N4490" s="95">
        <v>2.81</v>
      </c>
      <c r="O4490" s="95"/>
      <c r="P4490" s="95">
        <v>-0.1</v>
      </c>
      <c r="Q4490" s="95"/>
      <c r="R4490" s="95">
        <v>12.38</v>
      </c>
      <c r="S4490" s="95">
        <v>1.1100000000000001</v>
      </c>
      <c r="T4490" s="95">
        <v>13.35</v>
      </c>
      <c r="U4490" s="95">
        <v>0.09</v>
      </c>
      <c r="V4490" s="95">
        <v>0.91</v>
      </c>
      <c r="W4490" s="95">
        <v>0.03</v>
      </c>
      <c r="X4490" s="95">
        <v>11</v>
      </c>
      <c r="Y4490" s="95">
        <v>20.62</v>
      </c>
      <c r="Z4490" s="74" t="s">
        <v>1111</v>
      </c>
      <c r="AA4490" s="95">
        <v>35.65</v>
      </c>
      <c r="AB4490" s="95">
        <v>4.41</v>
      </c>
      <c r="AC4490" s="74" t="s">
        <v>1111</v>
      </c>
      <c r="AD4490" s="95">
        <v>221450736</v>
      </c>
    </row>
    <row r="4491" spans="1:30" x14ac:dyDescent="0.2">
      <c r="A4491" s="74" t="s">
        <v>5598</v>
      </c>
      <c r="B4491" s="95">
        <v>26.44</v>
      </c>
      <c r="C4491" s="95">
        <v>2.69</v>
      </c>
      <c r="D4491" s="95">
        <v>18.97</v>
      </c>
      <c r="E4491" s="95">
        <v>0.71</v>
      </c>
      <c r="F4491" s="95">
        <v>0.08</v>
      </c>
      <c r="G4491" s="95">
        <v>90.04</v>
      </c>
      <c r="H4491" s="95">
        <v>0</v>
      </c>
      <c r="I4491" s="95">
        <v>9.33</v>
      </c>
      <c r="J4491" s="95"/>
      <c r="K4491" s="95"/>
      <c r="L4491" s="95"/>
      <c r="M4491" s="95">
        <v>-0.04</v>
      </c>
      <c r="N4491" s="95">
        <v>1.77</v>
      </c>
      <c r="O4491" s="95">
        <v>-1.08</v>
      </c>
      <c r="P4491" s="95">
        <v>-0.33</v>
      </c>
      <c r="Q4491" s="95">
        <v>0.91</v>
      </c>
      <c r="R4491" s="95">
        <v>3.74</v>
      </c>
      <c r="S4491" s="95">
        <v>0.45</v>
      </c>
      <c r="T4491" s="95"/>
      <c r="U4491" s="95">
        <v>0.12</v>
      </c>
      <c r="V4491" s="95">
        <v>0.88</v>
      </c>
      <c r="W4491" s="95">
        <v>0.05</v>
      </c>
      <c r="X4491" s="95">
        <v>11.33</v>
      </c>
      <c r="Y4491" s="95">
        <v>1.54</v>
      </c>
      <c r="Z4491" s="74" t="s">
        <v>1111</v>
      </c>
      <c r="AA4491" s="95">
        <v>37.270000000000003</v>
      </c>
      <c r="AB4491" s="95">
        <v>1.39</v>
      </c>
      <c r="AC4491" s="74" t="s">
        <v>1111</v>
      </c>
      <c r="AD4491" s="95">
        <v>6896663883.54</v>
      </c>
    </row>
    <row r="4492" spans="1:30" x14ac:dyDescent="0.2">
      <c r="A4492" s="74" t="s">
        <v>5599</v>
      </c>
      <c r="B4492" s="95">
        <v>16.05</v>
      </c>
      <c r="C4492" s="95"/>
      <c r="D4492" s="95">
        <v>40.81</v>
      </c>
      <c r="E4492" s="95">
        <v>2.41</v>
      </c>
      <c r="F4492" s="95">
        <v>1.28</v>
      </c>
      <c r="G4492" s="95">
        <v>70.66</v>
      </c>
      <c r="H4492" s="95">
        <v>1.21</v>
      </c>
      <c r="I4492" s="95">
        <v>3.79</v>
      </c>
      <c r="J4492" s="95">
        <v>127.42</v>
      </c>
      <c r="K4492" s="95">
        <v>135.4</v>
      </c>
      <c r="L4492" s="95">
        <v>7.99</v>
      </c>
      <c r="M4492" s="95">
        <v>0.15</v>
      </c>
      <c r="N4492" s="95">
        <v>1.55</v>
      </c>
      <c r="O4492" s="95">
        <v>4.2300000000000004</v>
      </c>
      <c r="P4492" s="95">
        <v>-2.23</v>
      </c>
      <c r="Q4492" s="95">
        <v>3.4</v>
      </c>
      <c r="R4492" s="95">
        <v>5.9</v>
      </c>
      <c r="S4492" s="95">
        <v>3.13</v>
      </c>
      <c r="T4492" s="95">
        <v>-1.5</v>
      </c>
      <c r="U4492" s="95">
        <v>0.53</v>
      </c>
      <c r="V4492" s="95">
        <v>0.47</v>
      </c>
      <c r="W4492" s="95">
        <v>0.82</v>
      </c>
      <c r="X4492" s="95">
        <v>24.38</v>
      </c>
      <c r="Y4492" s="95"/>
      <c r="Z4492" s="74" t="s">
        <v>1111</v>
      </c>
      <c r="AA4492" s="95">
        <v>6.66</v>
      </c>
      <c r="AB4492" s="95">
        <v>0.39</v>
      </c>
      <c r="AC4492" s="74" t="s">
        <v>1111</v>
      </c>
      <c r="AD4492" s="95">
        <v>318159150</v>
      </c>
    </row>
    <row r="4493" spans="1:30" x14ac:dyDescent="0.2">
      <c r="A4493" s="74" t="s">
        <v>5600</v>
      </c>
      <c r="B4493" s="95">
        <v>25.79</v>
      </c>
      <c r="C4493" s="95"/>
      <c r="D4493" s="95">
        <v>31.02</v>
      </c>
      <c r="E4493" s="95">
        <v>1.04</v>
      </c>
      <c r="F4493" s="95">
        <v>0.55000000000000004</v>
      </c>
      <c r="G4493" s="95">
        <v>78.16</v>
      </c>
      <c r="H4493" s="95">
        <v>-4.5599999999999996</v>
      </c>
      <c r="I4493" s="95">
        <v>19.16</v>
      </c>
      <c r="J4493" s="95">
        <v>-130.47999999999999</v>
      </c>
      <c r="K4493" s="95">
        <v>-93.67</v>
      </c>
      <c r="L4493" s="95">
        <v>36.81</v>
      </c>
      <c r="M4493" s="95">
        <v>-0.28999999999999998</v>
      </c>
      <c r="N4493" s="95">
        <v>5.94</v>
      </c>
      <c r="O4493" s="95">
        <v>48.07</v>
      </c>
      <c r="P4493" s="95">
        <v>-0.83</v>
      </c>
      <c r="Q4493" s="95">
        <v>1.03</v>
      </c>
      <c r="R4493" s="95">
        <v>3.35</v>
      </c>
      <c r="S4493" s="95">
        <v>1.76</v>
      </c>
      <c r="T4493" s="95">
        <v>-1.1399999999999999</v>
      </c>
      <c r="U4493" s="95">
        <v>0.53</v>
      </c>
      <c r="V4493" s="95">
        <v>0.47</v>
      </c>
      <c r="W4493" s="95">
        <v>0.09</v>
      </c>
      <c r="X4493" s="95">
        <v>10.73</v>
      </c>
      <c r="Y4493" s="95"/>
      <c r="Z4493" s="74" t="s">
        <v>1111</v>
      </c>
      <c r="AA4493" s="95">
        <v>24.85</v>
      </c>
      <c r="AB4493" s="95">
        <v>0.83</v>
      </c>
      <c r="AC4493" s="74" t="s">
        <v>1111</v>
      </c>
      <c r="AD4493" s="95">
        <v>16440000865.48</v>
      </c>
    </row>
    <row r="4494" spans="1:30" x14ac:dyDescent="0.2">
      <c r="A4494" s="74" t="s">
        <v>5601</v>
      </c>
      <c r="B4494" s="95">
        <v>2.27</v>
      </c>
      <c r="C4494" s="95"/>
      <c r="D4494" s="95">
        <v>-1.75</v>
      </c>
      <c r="E4494" s="95">
        <v>2.34</v>
      </c>
      <c r="F4494" s="95">
        <v>1.35</v>
      </c>
      <c r="G4494" s="95">
        <v>100</v>
      </c>
      <c r="H4494" s="95">
        <v>-7186.13</v>
      </c>
      <c r="I4494" s="95">
        <v>-7302.31</v>
      </c>
      <c r="J4494" s="95">
        <v>-1.78</v>
      </c>
      <c r="K4494" s="95">
        <v>-0.66</v>
      </c>
      <c r="L4494" s="95">
        <v>1.1200000000000001</v>
      </c>
      <c r="M4494" s="95">
        <v>-1.47</v>
      </c>
      <c r="N4494" s="95">
        <v>127.58</v>
      </c>
      <c r="O4494" s="95">
        <v>2.4</v>
      </c>
      <c r="P4494" s="95">
        <v>-26.5</v>
      </c>
      <c r="Q4494" s="95">
        <v>2.4500000000000002</v>
      </c>
      <c r="R4494" s="95">
        <v>-133.94</v>
      </c>
      <c r="S4494" s="95">
        <v>-77.010000000000005</v>
      </c>
      <c r="T4494" s="95">
        <v>-118.73</v>
      </c>
      <c r="U4494" s="95">
        <v>0.56999999999999995</v>
      </c>
      <c r="V4494" s="95">
        <v>0.43</v>
      </c>
      <c r="W4494" s="95">
        <v>0.01</v>
      </c>
      <c r="X4494" s="95"/>
      <c r="Y4494" s="95"/>
      <c r="Z4494" s="74" t="s">
        <v>1111</v>
      </c>
      <c r="AA4494" s="95">
        <v>0.97</v>
      </c>
      <c r="AB4494" s="95">
        <v>-1.3</v>
      </c>
      <c r="AC4494" s="74" t="s">
        <v>1111</v>
      </c>
      <c r="AD4494" s="95">
        <v>44142193</v>
      </c>
    </row>
    <row r="4495" spans="1:30" x14ac:dyDescent="0.2">
      <c r="A4495" s="74" t="s">
        <v>5602</v>
      </c>
      <c r="B4495" s="95">
        <v>30.21</v>
      </c>
      <c r="C4495" s="95">
        <v>2.15</v>
      </c>
      <c r="D4495" s="95">
        <v>7.53</v>
      </c>
      <c r="E4495" s="95"/>
      <c r="F4495" s="95">
        <v>0.69</v>
      </c>
      <c r="G4495" s="95">
        <v>82.96</v>
      </c>
      <c r="H4495" s="95">
        <v>94.74</v>
      </c>
      <c r="I4495" s="95">
        <v>71.680000000000007</v>
      </c>
      <c r="J4495" s="95">
        <v>5.7</v>
      </c>
      <c r="K4495" s="95">
        <v>10.69</v>
      </c>
      <c r="L4495" s="95">
        <v>4.99</v>
      </c>
      <c r="M4495" s="95"/>
      <c r="N4495" s="95">
        <v>5.4</v>
      </c>
      <c r="O4495" s="95">
        <v>-10.83</v>
      </c>
      <c r="P4495" s="95">
        <v>-0.76</v>
      </c>
      <c r="Q4495" s="95">
        <v>0.6</v>
      </c>
      <c r="R4495" s="95"/>
      <c r="S4495" s="95">
        <v>9.15</v>
      </c>
      <c r="T4495" s="95">
        <v>17.62</v>
      </c>
      <c r="U4495" s="95">
        <v>0</v>
      </c>
      <c r="V4495" s="95">
        <v>0.77</v>
      </c>
      <c r="W4495" s="95">
        <v>0.13</v>
      </c>
      <c r="X4495" s="95">
        <v>3.7</v>
      </c>
      <c r="Y4495" s="95">
        <v>10.76</v>
      </c>
      <c r="Z4495" s="74" t="s">
        <v>1111</v>
      </c>
      <c r="AA4495" s="95">
        <v>0</v>
      </c>
      <c r="AB4495" s="95">
        <v>4.01</v>
      </c>
      <c r="AC4495" s="74" t="s">
        <v>1111</v>
      </c>
      <c r="AD4495" s="95">
        <v>2154166162.7399998</v>
      </c>
    </row>
    <row r="4496" spans="1:30" x14ac:dyDescent="0.2">
      <c r="A4496" s="74" t="s">
        <v>5603</v>
      </c>
      <c r="B4496" s="95">
        <v>13.1</v>
      </c>
      <c r="C4496" s="95">
        <v>9.16</v>
      </c>
      <c r="D4496" s="95">
        <v>5.07</v>
      </c>
      <c r="E4496" s="95">
        <v>0.93</v>
      </c>
      <c r="F4496" s="95">
        <v>0.41</v>
      </c>
      <c r="G4496" s="95">
        <v>100</v>
      </c>
      <c r="H4496" s="95">
        <v>149.75</v>
      </c>
      <c r="I4496" s="95">
        <v>117.32</v>
      </c>
      <c r="J4496" s="95">
        <v>3.97</v>
      </c>
      <c r="K4496" s="95">
        <v>8.92</v>
      </c>
      <c r="L4496" s="95">
        <v>4.9400000000000004</v>
      </c>
      <c r="M4496" s="95">
        <v>1.1599999999999999</v>
      </c>
      <c r="N4496" s="95">
        <v>5.95</v>
      </c>
      <c r="O4496" s="95"/>
      <c r="P4496" s="95">
        <v>-0.41</v>
      </c>
      <c r="Q4496" s="95"/>
      <c r="R4496" s="95">
        <v>18.32</v>
      </c>
      <c r="S4496" s="95">
        <v>8.14</v>
      </c>
      <c r="T4496" s="95">
        <v>10.63</v>
      </c>
      <c r="U4496" s="95">
        <v>0.44</v>
      </c>
      <c r="V4496" s="95">
        <v>0.56000000000000005</v>
      </c>
      <c r="W4496" s="95">
        <v>7.0000000000000007E-2</v>
      </c>
      <c r="X4496" s="95">
        <v>-2.2799999999999998</v>
      </c>
      <c r="Y4496" s="95">
        <v>3.86</v>
      </c>
      <c r="Z4496" s="74" t="s">
        <v>1111</v>
      </c>
      <c r="AA4496" s="95">
        <v>14.09</v>
      </c>
      <c r="AB4496" s="95">
        <v>2.58</v>
      </c>
      <c r="AC4496" s="74" t="s">
        <v>1111</v>
      </c>
      <c r="AD4496" s="95">
        <v>756751630</v>
      </c>
    </row>
    <row r="4497" spans="1:30" x14ac:dyDescent="0.2">
      <c r="A4497" s="74" t="s">
        <v>5604</v>
      </c>
      <c r="B4497" s="95">
        <v>3.56</v>
      </c>
      <c r="C4497" s="95"/>
      <c r="D4497" s="95">
        <v>-1.5</v>
      </c>
      <c r="E4497" s="95">
        <v>0.44</v>
      </c>
      <c r="F4497" s="95">
        <v>0.39</v>
      </c>
      <c r="G4497" s="95"/>
      <c r="H4497" s="95"/>
      <c r="I4497" s="95"/>
      <c r="J4497" s="95">
        <v>-1.51</v>
      </c>
      <c r="K4497" s="95">
        <v>1.77</v>
      </c>
      <c r="L4497" s="95">
        <v>3.27</v>
      </c>
      <c r="M4497" s="95">
        <v>-0.97</v>
      </c>
      <c r="N4497" s="95"/>
      <c r="O4497" s="95">
        <v>0.47</v>
      </c>
      <c r="P4497" s="95">
        <v>-3.13</v>
      </c>
      <c r="Q4497" s="95">
        <v>18.350000000000001</v>
      </c>
      <c r="R4497" s="95">
        <v>-29.56</v>
      </c>
      <c r="S4497" s="95">
        <v>-26.11</v>
      </c>
      <c r="T4497" s="95">
        <v>-29.56</v>
      </c>
      <c r="U4497" s="95">
        <v>0.88</v>
      </c>
      <c r="V4497" s="95">
        <v>0.12</v>
      </c>
      <c r="W4497" s="95">
        <v>0</v>
      </c>
      <c r="X4497" s="95"/>
      <c r="Y4497" s="95"/>
      <c r="Z4497" s="74" t="s">
        <v>1111</v>
      </c>
      <c r="AA4497" s="95">
        <v>8.01</v>
      </c>
      <c r="AB4497" s="95">
        <v>-2.37</v>
      </c>
      <c r="AC4497" s="74" t="s">
        <v>1111</v>
      </c>
      <c r="AD4497" s="95">
        <v>136064624</v>
      </c>
    </row>
    <row r="4498" spans="1:30" x14ac:dyDescent="0.2">
      <c r="A4498" s="74" t="s">
        <v>5605</v>
      </c>
      <c r="B4498" s="95">
        <v>10.43</v>
      </c>
      <c r="C4498" s="95"/>
      <c r="D4498" s="95">
        <v>5.7</v>
      </c>
      <c r="E4498" s="95">
        <v>1.43</v>
      </c>
      <c r="F4498" s="95">
        <v>0.49</v>
      </c>
      <c r="G4498" s="95">
        <v>58.92</v>
      </c>
      <c r="H4498" s="95">
        <v>13.22</v>
      </c>
      <c r="I4498" s="95">
        <v>8.5500000000000007</v>
      </c>
      <c r="J4498" s="95">
        <v>3.69</v>
      </c>
      <c r="K4498" s="95">
        <v>4.76</v>
      </c>
      <c r="L4498" s="95">
        <v>1.07</v>
      </c>
      <c r="M4498" s="95">
        <v>0.41</v>
      </c>
      <c r="N4498" s="95">
        <v>0.49</v>
      </c>
      <c r="O4498" s="95">
        <v>98.98</v>
      </c>
      <c r="P4498" s="95">
        <v>-0.61</v>
      </c>
      <c r="Q4498" s="95">
        <v>1.03</v>
      </c>
      <c r="R4498" s="95">
        <v>25.06</v>
      </c>
      <c r="S4498" s="95">
        <v>8.5399999999999991</v>
      </c>
      <c r="T4498" s="95">
        <v>20.28</v>
      </c>
      <c r="U4498" s="95">
        <v>0.34</v>
      </c>
      <c r="V4498" s="95">
        <v>0.66</v>
      </c>
      <c r="W4498" s="95">
        <v>1</v>
      </c>
      <c r="X4498" s="95">
        <v>4.5</v>
      </c>
      <c r="Y4498" s="95">
        <v>62.51</v>
      </c>
      <c r="Z4498" s="74" t="s">
        <v>1111</v>
      </c>
      <c r="AA4498" s="95">
        <v>7.3</v>
      </c>
      <c r="AB4498" s="95">
        <v>1.83</v>
      </c>
      <c r="AC4498" s="74" t="s">
        <v>1111</v>
      </c>
      <c r="AD4498" s="95">
        <v>528238823</v>
      </c>
    </row>
    <row r="4499" spans="1:30" x14ac:dyDescent="0.2">
      <c r="A4499" s="74" t="s">
        <v>5606</v>
      </c>
      <c r="B4499" s="95">
        <v>79.22</v>
      </c>
      <c r="C4499" s="95"/>
      <c r="D4499" s="95">
        <v>114.56</v>
      </c>
      <c r="E4499" s="95">
        <v>7.49</v>
      </c>
      <c r="F4499" s="95">
        <v>1.72</v>
      </c>
      <c r="G4499" s="95">
        <v>24.31</v>
      </c>
      <c r="H4499" s="95">
        <v>5</v>
      </c>
      <c r="I4499" s="95">
        <v>2.5299999999999998</v>
      </c>
      <c r="J4499" s="95">
        <v>57.97</v>
      </c>
      <c r="K4499" s="95">
        <v>67.95</v>
      </c>
      <c r="L4499" s="95">
        <v>9.98</v>
      </c>
      <c r="M4499" s="95">
        <v>1.29</v>
      </c>
      <c r="N4499" s="95">
        <v>2.9</v>
      </c>
      <c r="O4499" s="95">
        <v>-34.53</v>
      </c>
      <c r="P4499" s="95">
        <v>-2.4300000000000002</v>
      </c>
      <c r="Q4499" s="95">
        <v>0.85</v>
      </c>
      <c r="R4499" s="95">
        <v>6.54</v>
      </c>
      <c r="S4499" s="95">
        <v>1.5</v>
      </c>
      <c r="T4499" s="95">
        <v>4.29</v>
      </c>
      <c r="U4499" s="95">
        <v>0.23</v>
      </c>
      <c r="V4499" s="95">
        <v>0.77</v>
      </c>
      <c r="W4499" s="95">
        <v>0.59</v>
      </c>
      <c r="X4499" s="95">
        <v>12.63</v>
      </c>
      <c r="Y4499" s="95">
        <v>-12.68</v>
      </c>
      <c r="Z4499" s="74" t="s">
        <v>1111</v>
      </c>
      <c r="AA4499" s="95">
        <v>10.58</v>
      </c>
      <c r="AB4499" s="95">
        <v>0.69</v>
      </c>
      <c r="AC4499" s="74" t="s">
        <v>1111</v>
      </c>
      <c r="AD4499" s="95">
        <v>847622312</v>
      </c>
    </row>
    <row r="4500" spans="1:30" x14ac:dyDescent="0.2">
      <c r="A4500" s="74" t="s">
        <v>5607</v>
      </c>
      <c r="B4500" s="95">
        <v>78.42</v>
      </c>
      <c r="C4500" s="95">
        <v>3.31</v>
      </c>
      <c r="D4500" s="95">
        <v>11.92</v>
      </c>
      <c r="E4500" s="95">
        <v>1.76</v>
      </c>
      <c r="F4500" s="95">
        <v>0.1</v>
      </c>
      <c r="G4500" s="95">
        <v>88.52</v>
      </c>
      <c r="H4500" s="95">
        <v>0</v>
      </c>
      <c r="I4500" s="95">
        <v>31.07</v>
      </c>
      <c r="J4500" s="95"/>
      <c r="K4500" s="95"/>
      <c r="L4500" s="95"/>
      <c r="M4500" s="95">
        <v>-5.24</v>
      </c>
      <c r="N4500" s="95">
        <v>3.7</v>
      </c>
      <c r="O4500" s="95">
        <v>-2.0099999999999998</v>
      </c>
      <c r="P4500" s="95">
        <v>-0.43</v>
      </c>
      <c r="Q4500" s="95">
        <v>0.94</v>
      </c>
      <c r="R4500" s="95">
        <v>14.76</v>
      </c>
      <c r="S4500" s="95">
        <v>0.87</v>
      </c>
      <c r="T4500" s="95"/>
      <c r="U4500" s="95">
        <v>0.06</v>
      </c>
      <c r="V4500" s="95">
        <v>0.94</v>
      </c>
      <c r="W4500" s="95">
        <v>0.03</v>
      </c>
      <c r="X4500" s="95">
        <v>4.6900000000000004</v>
      </c>
      <c r="Y4500" s="95">
        <v>11.99</v>
      </c>
      <c r="Z4500" s="74" t="s">
        <v>1111</v>
      </c>
      <c r="AA4500" s="95">
        <v>44.57</v>
      </c>
      <c r="AB4500" s="95">
        <v>6.58</v>
      </c>
      <c r="AC4500" s="74" t="s">
        <v>1111</v>
      </c>
      <c r="AD4500" s="95">
        <v>143090825292</v>
      </c>
    </row>
    <row r="4501" spans="1:30" x14ac:dyDescent="0.2">
      <c r="A4501" s="74" t="s">
        <v>5608</v>
      </c>
      <c r="B4501" s="95">
        <v>25.18</v>
      </c>
      <c r="C4501" s="95"/>
      <c r="D4501" s="95">
        <v>24.27</v>
      </c>
      <c r="E4501" s="95">
        <v>0.49</v>
      </c>
      <c r="F4501" s="95">
        <v>0.21</v>
      </c>
      <c r="G4501" s="95">
        <v>53.65</v>
      </c>
      <c r="H4501" s="95">
        <v>8.42</v>
      </c>
      <c r="I4501" s="95">
        <v>2.23</v>
      </c>
      <c r="J4501" s="95">
        <v>6.43</v>
      </c>
      <c r="K4501" s="95">
        <v>10.119999999999999</v>
      </c>
      <c r="L4501" s="95">
        <v>5.0599999999999996</v>
      </c>
      <c r="M4501" s="95">
        <v>0.38</v>
      </c>
      <c r="N4501" s="95">
        <v>0.54</v>
      </c>
      <c r="O4501" s="95">
        <v>2.86</v>
      </c>
      <c r="P4501" s="95">
        <v>-0.26</v>
      </c>
      <c r="Q4501" s="95">
        <v>1.78</v>
      </c>
      <c r="R4501" s="95">
        <v>2.0099999999999998</v>
      </c>
      <c r="S4501" s="95">
        <v>0.89</v>
      </c>
      <c r="T4501" s="95">
        <v>4.59</v>
      </c>
      <c r="U4501" s="95">
        <v>0.44</v>
      </c>
      <c r="V4501" s="95">
        <v>0.56000000000000005</v>
      </c>
      <c r="W4501" s="95">
        <v>0.4</v>
      </c>
      <c r="X4501" s="95">
        <v>0.06</v>
      </c>
      <c r="Y4501" s="95">
        <v>0.63</v>
      </c>
      <c r="Z4501" s="74" t="s">
        <v>1111</v>
      </c>
      <c r="AA4501" s="95">
        <v>51.53</v>
      </c>
      <c r="AB4501" s="95">
        <v>1.04</v>
      </c>
      <c r="AC4501" s="74" t="s">
        <v>1111</v>
      </c>
      <c r="AD4501" s="95">
        <v>2272201057</v>
      </c>
    </row>
    <row r="4502" spans="1:30" x14ac:dyDescent="0.2">
      <c r="A4502" s="74" t="s">
        <v>5609</v>
      </c>
      <c r="B4502" s="95">
        <v>15.14</v>
      </c>
      <c r="C4502" s="95"/>
      <c r="D4502" s="95">
        <v>-33.4</v>
      </c>
      <c r="E4502" s="95">
        <v>36.24</v>
      </c>
      <c r="F4502" s="95">
        <v>2.84</v>
      </c>
      <c r="G4502" s="95"/>
      <c r="H4502" s="95"/>
      <c r="I4502" s="95"/>
      <c r="J4502" s="95">
        <v>-31.4</v>
      </c>
      <c r="K4502" s="95">
        <v>-32.75</v>
      </c>
      <c r="L4502" s="95">
        <v>-1.35</v>
      </c>
      <c r="M4502" s="95">
        <v>1.56</v>
      </c>
      <c r="N4502" s="95"/>
      <c r="O4502" s="95">
        <v>-31.89</v>
      </c>
      <c r="P4502" s="95">
        <v>-2.85</v>
      </c>
      <c r="Q4502" s="95">
        <v>0.04</v>
      </c>
      <c r="R4502" s="95">
        <v>-108.5</v>
      </c>
      <c r="S4502" s="95">
        <v>-8.5</v>
      </c>
      <c r="T4502" s="95">
        <v>-47.33</v>
      </c>
      <c r="U4502" s="95">
        <v>0.08</v>
      </c>
      <c r="V4502" s="95">
        <v>0.3</v>
      </c>
      <c r="W4502" s="95">
        <v>0</v>
      </c>
      <c r="X4502" s="95"/>
      <c r="Y4502" s="95"/>
      <c r="Z4502" s="74" t="s">
        <v>1111</v>
      </c>
      <c r="AA4502" s="95">
        <v>0.42</v>
      </c>
      <c r="AB4502" s="95">
        <v>-0.45</v>
      </c>
      <c r="AC4502" s="74" t="s">
        <v>1111</v>
      </c>
      <c r="AD4502" s="95">
        <v>181189464</v>
      </c>
    </row>
    <row r="4503" spans="1:30" x14ac:dyDescent="0.2">
      <c r="A4503" s="74" t="s">
        <v>5610</v>
      </c>
      <c r="B4503" s="95">
        <v>18.440000000000001</v>
      </c>
      <c r="C4503" s="95"/>
      <c r="D4503" s="95">
        <v>-40.68</v>
      </c>
      <c r="E4503" s="95">
        <v>44.14</v>
      </c>
      <c r="F4503" s="95">
        <v>3.46</v>
      </c>
      <c r="G4503" s="95"/>
      <c r="H4503" s="95"/>
      <c r="I4503" s="95"/>
      <c r="J4503" s="95">
        <v>-38.25</v>
      </c>
      <c r="K4503" s="95">
        <v>-32.75</v>
      </c>
      <c r="L4503" s="95">
        <v>-1.35</v>
      </c>
      <c r="M4503" s="95">
        <v>1.56</v>
      </c>
      <c r="N4503" s="95"/>
      <c r="O4503" s="95">
        <v>-38.840000000000003</v>
      </c>
      <c r="P4503" s="95">
        <v>-3.47</v>
      </c>
      <c r="Q4503" s="95">
        <v>0.04</v>
      </c>
      <c r="R4503" s="95">
        <v>-108.5</v>
      </c>
      <c r="S4503" s="95">
        <v>-8.5</v>
      </c>
      <c r="T4503" s="95">
        <v>-47.33</v>
      </c>
      <c r="U4503" s="95">
        <v>0.08</v>
      </c>
      <c r="V4503" s="95">
        <v>0.3</v>
      </c>
      <c r="W4503" s="95">
        <v>0</v>
      </c>
      <c r="X4503" s="95"/>
      <c r="Y4503" s="95"/>
      <c r="Z4503" s="74" t="s">
        <v>1111</v>
      </c>
      <c r="AA4503" s="95">
        <v>0.42</v>
      </c>
      <c r="AB4503" s="95">
        <v>-0.45</v>
      </c>
      <c r="AC4503" s="74" t="s">
        <v>1111</v>
      </c>
      <c r="AD4503" s="95">
        <v>181189464</v>
      </c>
    </row>
    <row r="4504" spans="1:30" x14ac:dyDescent="0.2">
      <c r="A4504" s="74" t="s">
        <v>5611</v>
      </c>
      <c r="B4504" s="95">
        <v>3.59</v>
      </c>
      <c r="C4504" s="95"/>
      <c r="D4504" s="95">
        <v>-7.92</v>
      </c>
      <c r="E4504" s="95">
        <v>8.59</v>
      </c>
      <c r="F4504" s="95">
        <v>0.67</v>
      </c>
      <c r="G4504" s="95"/>
      <c r="H4504" s="95"/>
      <c r="I4504" s="95"/>
      <c r="J4504" s="95">
        <v>-7.45</v>
      </c>
      <c r="K4504" s="95">
        <v>-32.75</v>
      </c>
      <c r="L4504" s="95">
        <v>-1.35</v>
      </c>
      <c r="M4504" s="95">
        <v>1.56</v>
      </c>
      <c r="N4504" s="95"/>
      <c r="O4504" s="95">
        <v>-7.56</v>
      </c>
      <c r="P4504" s="95">
        <v>-0.68</v>
      </c>
      <c r="Q4504" s="95">
        <v>0.04</v>
      </c>
      <c r="R4504" s="95">
        <v>-108.5</v>
      </c>
      <c r="S4504" s="95">
        <v>-8.5</v>
      </c>
      <c r="T4504" s="95">
        <v>-47.33</v>
      </c>
      <c r="U4504" s="95">
        <v>0.08</v>
      </c>
      <c r="V4504" s="95">
        <v>0.3</v>
      </c>
      <c r="W4504" s="95">
        <v>0</v>
      </c>
      <c r="X4504" s="95"/>
      <c r="Y4504" s="95"/>
      <c r="Z4504" s="74" t="s">
        <v>1111</v>
      </c>
      <c r="AA4504" s="95">
        <v>0.42</v>
      </c>
      <c r="AB4504" s="95">
        <v>-0.45</v>
      </c>
      <c r="AC4504" s="74" t="s">
        <v>1111</v>
      </c>
      <c r="AD4504" s="95">
        <v>181189464</v>
      </c>
    </row>
    <row r="4505" spans="1:30" x14ac:dyDescent="0.2">
      <c r="A4505" s="74" t="s">
        <v>5612</v>
      </c>
      <c r="B4505" s="95">
        <v>40.56</v>
      </c>
      <c r="C4505" s="95"/>
      <c r="D4505" s="95">
        <v>36.979999999999997</v>
      </c>
      <c r="E4505" s="95">
        <v>9.6300000000000008</v>
      </c>
      <c r="F4505" s="95">
        <v>2.06</v>
      </c>
      <c r="G4505" s="95">
        <v>60.84</v>
      </c>
      <c r="H4505" s="95">
        <v>9.26</v>
      </c>
      <c r="I4505" s="95">
        <v>6.16</v>
      </c>
      <c r="J4505" s="95">
        <v>24.59</v>
      </c>
      <c r="K4505" s="95">
        <v>24.31</v>
      </c>
      <c r="L4505" s="95">
        <v>-0.28000000000000003</v>
      </c>
      <c r="M4505" s="95">
        <v>-0.11</v>
      </c>
      <c r="N4505" s="95">
        <v>2.2799999999999998</v>
      </c>
      <c r="O4505" s="95">
        <v>40.369999999999997</v>
      </c>
      <c r="P4505" s="95">
        <v>-4.1100000000000003</v>
      </c>
      <c r="Q4505" s="95">
        <v>1.1100000000000001</v>
      </c>
      <c r="R4505" s="95">
        <v>26.04</v>
      </c>
      <c r="S4505" s="95">
        <v>5.58</v>
      </c>
      <c r="T4505" s="95">
        <v>14.22</v>
      </c>
      <c r="U4505" s="95">
        <v>0.21</v>
      </c>
      <c r="V4505" s="95">
        <v>0.79</v>
      </c>
      <c r="W4505" s="95">
        <v>0.91</v>
      </c>
      <c r="X4505" s="95">
        <v>-6.21</v>
      </c>
      <c r="Y4505" s="95"/>
      <c r="Z4505" s="74" t="s">
        <v>1111</v>
      </c>
      <c r="AA4505" s="95">
        <v>4.21</v>
      </c>
      <c r="AB4505" s="95">
        <v>1.1000000000000001</v>
      </c>
      <c r="AC4505" s="74" t="s">
        <v>1111</v>
      </c>
      <c r="AD4505" s="95">
        <v>4400760000</v>
      </c>
    </row>
    <row r="4506" spans="1:30" x14ac:dyDescent="0.2">
      <c r="A4506" s="74" t="s">
        <v>5613</v>
      </c>
      <c r="B4506" s="95">
        <v>25.38</v>
      </c>
      <c r="C4506" s="95"/>
      <c r="D4506" s="95">
        <v>24.46</v>
      </c>
      <c r="E4506" s="95">
        <v>0.49</v>
      </c>
      <c r="F4506" s="95">
        <v>0.22</v>
      </c>
      <c r="G4506" s="95">
        <v>53.65</v>
      </c>
      <c r="H4506" s="95">
        <v>8.42</v>
      </c>
      <c r="I4506" s="95">
        <v>2.23</v>
      </c>
      <c r="J4506" s="95">
        <v>6.48</v>
      </c>
      <c r="K4506" s="95">
        <v>10.119999999999999</v>
      </c>
      <c r="L4506" s="95">
        <v>5.0599999999999996</v>
      </c>
      <c r="M4506" s="95">
        <v>0.38</v>
      </c>
      <c r="N4506" s="95">
        <v>0.55000000000000004</v>
      </c>
      <c r="O4506" s="95">
        <v>2.89</v>
      </c>
      <c r="P4506" s="95">
        <v>-0.26</v>
      </c>
      <c r="Q4506" s="95">
        <v>1.78</v>
      </c>
      <c r="R4506" s="95">
        <v>2.0099999999999998</v>
      </c>
      <c r="S4506" s="95">
        <v>0.89</v>
      </c>
      <c r="T4506" s="95">
        <v>4.59</v>
      </c>
      <c r="U4506" s="95">
        <v>0.44</v>
      </c>
      <c r="V4506" s="95">
        <v>0.56000000000000005</v>
      </c>
      <c r="W4506" s="95">
        <v>0.4</v>
      </c>
      <c r="X4506" s="95">
        <v>0.06</v>
      </c>
      <c r="Y4506" s="95">
        <v>0.63</v>
      </c>
      <c r="Z4506" s="74" t="s">
        <v>1111</v>
      </c>
      <c r="AA4506" s="95">
        <v>51.53</v>
      </c>
      <c r="AB4506" s="95">
        <v>1.04</v>
      </c>
      <c r="AC4506" s="74" t="s">
        <v>1111</v>
      </c>
      <c r="AD4506" s="95">
        <v>2272201057</v>
      </c>
    </row>
    <row r="4507" spans="1:30" x14ac:dyDescent="0.2">
      <c r="A4507" s="74" t="s">
        <v>5614</v>
      </c>
      <c r="B4507" s="95">
        <v>621.27</v>
      </c>
      <c r="C4507" s="95"/>
      <c r="D4507" s="95">
        <v>56.55</v>
      </c>
      <c r="E4507" s="95">
        <v>-11.77</v>
      </c>
      <c r="F4507" s="95">
        <v>1.78</v>
      </c>
      <c r="G4507" s="95">
        <v>52.37</v>
      </c>
      <c r="H4507" s="95">
        <v>35.51</v>
      </c>
      <c r="I4507" s="95">
        <v>12.65</v>
      </c>
      <c r="J4507" s="95">
        <v>20.14</v>
      </c>
      <c r="K4507" s="95">
        <v>29.07</v>
      </c>
      <c r="L4507" s="95">
        <v>8.93</v>
      </c>
      <c r="M4507" s="95"/>
      <c r="N4507" s="95">
        <v>7.15</v>
      </c>
      <c r="O4507" s="95">
        <v>6.4</v>
      </c>
      <c r="P4507" s="95">
        <v>-2.79</v>
      </c>
      <c r="Q4507" s="95">
        <v>4.2300000000000004</v>
      </c>
      <c r="R4507" s="95">
        <v>-20.82</v>
      </c>
      <c r="S4507" s="95">
        <v>3.14</v>
      </c>
      <c r="T4507" s="95">
        <v>9.7799999999999994</v>
      </c>
      <c r="U4507" s="95">
        <v>-0.15</v>
      </c>
      <c r="V4507" s="95">
        <v>1.1499999999999999</v>
      </c>
      <c r="W4507" s="95">
        <v>0.25</v>
      </c>
      <c r="X4507" s="95">
        <v>8.6300000000000008</v>
      </c>
      <c r="Y4507" s="95">
        <v>3.11</v>
      </c>
      <c r="Z4507" s="74" t="s">
        <v>1111</v>
      </c>
      <c r="AA4507" s="95">
        <v>-52.78</v>
      </c>
      <c r="AB4507" s="95">
        <v>10.99</v>
      </c>
      <c r="AC4507" s="74" t="s">
        <v>1111</v>
      </c>
      <c r="AD4507" s="95">
        <v>34324484103</v>
      </c>
    </row>
    <row r="4508" spans="1:30" x14ac:dyDescent="0.2">
      <c r="A4508" s="74" t="s">
        <v>5615</v>
      </c>
      <c r="B4508" s="95">
        <v>25.27</v>
      </c>
      <c r="C4508" s="95"/>
      <c r="D4508" s="95">
        <v>24.36</v>
      </c>
      <c r="E4508" s="95">
        <v>0.49</v>
      </c>
      <c r="F4508" s="95">
        <v>0.22</v>
      </c>
      <c r="G4508" s="95">
        <v>53.65</v>
      </c>
      <c r="H4508" s="95">
        <v>8.42</v>
      </c>
      <c r="I4508" s="95">
        <v>2.23</v>
      </c>
      <c r="J4508" s="95">
        <v>6.46</v>
      </c>
      <c r="K4508" s="95">
        <v>10.119999999999999</v>
      </c>
      <c r="L4508" s="95">
        <v>5.0599999999999996</v>
      </c>
      <c r="M4508" s="95">
        <v>0.38</v>
      </c>
      <c r="N4508" s="95">
        <v>0.54</v>
      </c>
      <c r="O4508" s="95">
        <v>2.87</v>
      </c>
      <c r="P4508" s="95">
        <v>-0.26</v>
      </c>
      <c r="Q4508" s="95">
        <v>1.78</v>
      </c>
      <c r="R4508" s="95">
        <v>2.0099999999999998</v>
      </c>
      <c r="S4508" s="95">
        <v>0.89</v>
      </c>
      <c r="T4508" s="95">
        <v>4.59</v>
      </c>
      <c r="U4508" s="95">
        <v>0.44</v>
      </c>
      <c r="V4508" s="95">
        <v>0.56000000000000005</v>
      </c>
      <c r="W4508" s="95">
        <v>0.4</v>
      </c>
      <c r="X4508" s="95">
        <v>0.06</v>
      </c>
      <c r="Y4508" s="95">
        <v>0.63</v>
      </c>
      <c r="Z4508" s="74" t="s">
        <v>1111</v>
      </c>
      <c r="AA4508" s="95">
        <v>51.53</v>
      </c>
      <c r="AB4508" s="95">
        <v>1.04</v>
      </c>
      <c r="AC4508" s="74" t="s">
        <v>1111</v>
      </c>
      <c r="AD4508" s="95">
        <v>2272201057</v>
      </c>
    </row>
    <row r="4509" spans="1:30" x14ac:dyDescent="0.2">
      <c r="A4509" s="74" t="s">
        <v>5616</v>
      </c>
      <c r="B4509" s="95">
        <v>25.25</v>
      </c>
      <c r="C4509" s="95"/>
      <c r="D4509" s="95">
        <v>24.34</v>
      </c>
      <c r="E4509" s="95">
        <v>0.49</v>
      </c>
      <c r="F4509" s="95">
        <v>0.22</v>
      </c>
      <c r="G4509" s="95">
        <v>53.65</v>
      </c>
      <c r="H4509" s="95">
        <v>8.42</v>
      </c>
      <c r="I4509" s="95">
        <v>2.23</v>
      </c>
      <c r="J4509" s="95">
        <v>6.45</v>
      </c>
      <c r="K4509" s="95">
        <v>10.119999999999999</v>
      </c>
      <c r="L4509" s="95">
        <v>5.0599999999999996</v>
      </c>
      <c r="M4509" s="95">
        <v>0.38</v>
      </c>
      <c r="N4509" s="95">
        <v>0.54</v>
      </c>
      <c r="O4509" s="95">
        <v>2.87</v>
      </c>
      <c r="P4509" s="95">
        <v>-0.26</v>
      </c>
      <c r="Q4509" s="95">
        <v>1.78</v>
      </c>
      <c r="R4509" s="95">
        <v>2.0099999999999998</v>
      </c>
      <c r="S4509" s="95">
        <v>0.89</v>
      </c>
      <c r="T4509" s="95">
        <v>4.59</v>
      </c>
      <c r="U4509" s="95">
        <v>0.44</v>
      </c>
      <c r="V4509" s="95">
        <v>0.56000000000000005</v>
      </c>
      <c r="W4509" s="95">
        <v>0.4</v>
      </c>
      <c r="X4509" s="95">
        <v>0.06</v>
      </c>
      <c r="Y4509" s="95">
        <v>0.63</v>
      </c>
      <c r="Z4509" s="74" t="s">
        <v>1111</v>
      </c>
      <c r="AA4509" s="95">
        <v>51.53</v>
      </c>
      <c r="AB4509" s="95">
        <v>1.04</v>
      </c>
      <c r="AC4509" s="74" t="s">
        <v>1111</v>
      </c>
      <c r="AD4509" s="95">
        <v>2272201057</v>
      </c>
    </row>
    <row r="4510" spans="1:30" x14ac:dyDescent="0.2">
      <c r="A4510" s="74" t="s">
        <v>5617</v>
      </c>
      <c r="B4510" s="95">
        <v>75.16</v>
      </c>
      <c r="C4510" s="95"/>
      <c r="D4510" s="95">
        <v>-14.82</v>
      </c>
      <c r="E4510" s="95">
        <v>0.75</v>
      </c>
      <c r="F4510" s="95">
        <v>0.68</v>
      </c>
      <c r="G4510" s="95">
        <v>67.87</v>
      </c>
      <c r="H4510" s="95">
        <v>-38.729999999999997</v>
      </c>
      <c r="I4510" s="95">
        <v>-43.6</v>
      </c>
      <c r="J4510" s="95">
        <v>-16.690000000000001</v>
      </c>
      <c r="K4510" s="95">
        <v>-17.22</v>
      </c>
      <c r="L4510" s="95">
        <v>-0.53</v>
      </c>
      <c r="M4510" s="95">
        <v>0.02</v>
      </c>
      <c r="N4510" s="95">
        <v>6.46</v>
      </c>
      <c r="O4510" s="95">
        <v>14.07</v>
      </c>
      <c r="P4510" s="95">
        <v>-0.73</v>
      </c>
      <c r="Q4510" s="95">
        <v>3.83</v>
      </c>
      <c r="R4510" s="95">
        <v>-5.08</v>
      </c>
      <c r="S4510" s="95">
        <v>-4.5999999999999996</v>
      </c>
      <c r="T4510" s="95">
        <v>-4.24</v>
      </c>
      <c r="U4510" s="95">
        <v>0.91</v>
      </c>
      <c r="V4510" s="95">
        <v>0.09</v>
      </c>
      <c r="W4510" s="95">
        <v>0.11</v>
      </c>
      <c r="X4510" s="95">
        <v>69.849999999999994</v>
      </c>
      <c r="Y4510" s="95"/>
      <c r="Z4510" s="74" t="s">
        <v>1111</v>
      </c>
      <c r="AA4510" s="95">
        <v>99.87</v>
      </c>
      <c r="AB4510" s="95">
        <v>-5.07</v>
      </c>
      <c r="AC4510" s="74" t="s">
        <v>1111</v>
      </c>
      <c r="AD4510" s="95">
        <v>12032116372</v>
      </c>
    </row>
    <row r="4511" spans="1:30" x14ac:dyDescent="0.2">
      <c r="A4511" s="74" t="s">
        <v>5618</v>
      </c>
      <c r="B4511" s="95">
        <v>19.809999999999999</v>
      </c>
      <c r="C4511" s="95">
        <v>3.53</v>
      </c>
      <c r="D4511" s="95">
        <v>19.09</v>
      </c>
      <c r="E4511" s="95">
        <v>0.38</v>
      </c>
      <c r="F4511" s="95">
        <v>0.17</v>
      </c>
      <c r="G4511" s="95">
        <v>53.65</v>
      </c>
      <c r="H4511" s="95">
        <v>8.42</v>
      </c>
      <c r="I4511" s="95">
        <v>2.23</v>
      </c>
      <c r="J4511" s="95">
        <v>5.0599999999999996</v>
      </c>
      <c r="K4511" s="95">
        <v>10.119999999999999</v>
      </c>
      <c r="L4511" s="95">
        <v>5.0599999999999996</v>
      </c>
      <c r="M4511" s="95">
        <v>0.38</v>
      </c>
      <c r="N4511" s="95">
        <v>0.43</v>
      </c>
      <c r="O4511" s="95">
        <v>2.25</v>
      </c>
      <c r="P4511" s="95">
        <v>-0.2</v>
      </c>
      <c r="Q4511" s="95">
        <v>1.78</v>
      </c>
      <c r="R4511" s="95">
        <v>2.0099999999999998</v>
      </c>
      <c r="S4511" s="95">
        <v>0.89</v>
      </c>
      <c r="T4511" s="95">
        <v>4.59</v>
      </c>
      <c r="U4511" s="95">
        <v>0.44</v>
      </c>
      <c r="V4511" s="95">
        <v>0.56000000000000005</v>
      </c>
      <c r="W4511" s="95">
        <v>0.4</v>
      </c>
      <c r="X4511" s="95">
        <v>0.06</v>
      </c>
      <c r="Y4511" s="95">
        <v>0.63</v>
      </c>
      <c r="Z4511" s="74" t="s">
        <v>1111</v>
      </c>
      <c r="AA4511" s="95">
        <v>51.53</v>
      </c>
      <c r="AB4511" s="95">
        <v>1.04</v>
      </c>
      <c r="AC4511" s="74" t="s">
        <v>1111</v>
      </c>
      <c r="AD4511" s="95">
        <v>2272201057</v>
      </c>
    </row>
    <row r="4512" spans="1:30" x14ac:dyDescent="0.2">
      <c r="A4512" s="74" t="s">
        <v>5619</v>
      </c>
      <c r="B4512" s="95">
        <v>13.46</v>
      </c>
      <c r="C4512" s="95"/>
      <c r="D4512" s="95">
        <v>-4.62</v>
      </c>
      <c r="E4512" s="95">
        <v>0.76</v>
      </c>
      <c r="F4512" s="95">
        <v>0.49</v>
      </c>
      <c r="G4512" s="95">
        <v>28.33</v>
      </c>
      <c r="H4512" s="95">
        <v>-27.51</v>
      </c>
      <c r="I4512" s="95">
        <v>-33.619999999999997</v>
      </c>
      <c r="J4512" s="95">
        <v>-5.65</v>
      </c>
      <c r="K4512" s="95">
        <v>-5.68</v>
      </c>
      <c r="L4512" s="95">
        <v>-0.04</v>
      </c>
      <c r="M4512" s="95">
        <v>0</v>
      </c>
      <c r="N4512" s="95">
        <v>1.55</v>
      </c>
      <c r="O4512" s="95">
        <v>11.07</v>
      </c>
      <c r="P4512" s="95">
        <v>-0.72</v>
      </c>
      <c r="Q4512" s="95">
        <v>1.17</v>
      </c>
      <c r="R4512" s="95">
        <v>-16.39</v>
      </c>
      <c r="S4512" s="95">
        <v>-10.71</v>
      </c>
      <c r="T4512" s="95">
        <v>-11.57</v>
      </c>
      <c r="U4512" s="95">
        <v>0.65</v>
      </c>
      <c r="V4512" s="95">
        <v>0.35</v>
      </c>
      <c r="W4512" s="95">
        <v>0.32</v>
      </c>
      <c r="X4512" s="95">
        <v>-23.3</v>
      </c>
      <c r="Y4512" s="95"/>
      <c r="Z4512" s="74" t="s">
        <v>1111</v>
      </c>
      <c r="AA4512" s="95">
        <v>17.78</v>
      </c>
      <c r="AB4512" s="95">
        <v>-2.91</v>
      </c>
      <c r="AC4512" s="74" t="s">
        <v>1111</v>
      </c>
      <c r="AD4512" s="95">
        <v>555619378</v>
      </c>
    </row>
    <row r="4513" spans="1:30" x14ac:dyDescent="0.2">
      <c r="A4513" s="74" t="s">
        <v>5620</v>
      </c>
      <c r="B4513" s="95">
        <v>0.36</v>
      </c>
      <c r="C4513" s="95"/>
      <c r="D4513" s="95">
        <v>-0.12</v>
      </c>
      <c r="E4513" s="95">
        <v>0.02</v>
      </c>
      <c r="F4513" s="95">
        <v>0.01</v>
      </c>
      <c r="G4513" s="95">
        <v>28.33</v>
      </c>
      <c r="H4513" s="95">
        <v>-27.51</v>
      </c>
      <c r="I4513" s="95">
        <v>-33.619999999999997</v>
      </c>
      <c r="J4513" s="95">
        <v>-0.15</v>
      </c>
      <c r="K4513" s="95">
        <v>-5.68</v>
      </c>
      <c r="L4513" s="95">
        <v>-0.04</v>
      </c>
      <c r="M4513" s="95">
        <v>0</v>
      </c>
      <c r="N4513" s="95">
        <v>0.04</v>
      </c>
      <c r="O4513" s="95">
        <v>0.3</v>
      </c>
      <c r="P4513" s="95">
        <v>-0.02</v>
      </c>
      <c r="Q4513" s="95">
        <v>1.17</v>
      </c>
      <c r="R4513" s="95">
        <v>-16.39</v>
      </c>
      <c r="S4513" s="95">
        <v>-10.71</v>
      </c>
      <c r="T4513" s="95">
        <v>-11.57</v>
      </c>
      <c r="U4513" s="95">
        <v>0.65</v>
      </c>
      <c r="V4513" s="95">
        <v>0.35</v>
      </c>
      <c r="W4513" s="95">
        <v>0.32</v>
      </c>
      <c r="X4513" s="95">
        <v>-23.3</v>
      </c>
      <c r="Y4513" s="95"/>
      <c r="Z4513" s="74" t="s">
        <v>1111</v>
      </c>
      <c r="AA4513" s="95">
        <v>17.78</v>
      </c>
      <c r="AB4513" s="95">
        <v>-2.91</v>
      </c>
      <c r="AC4513" s="74" t="s">
        <v>1111</v>
      </c>
      <c r="AD4513" s="95">
        <v>555619378</v>
      </c>
    </row>
    <row r="4514" spans="1:30" x14ac:dyDescent="0.2">
      <c r="A4514" s="74" t="s">
        <v>5621</v>
      </c>
      <c r="B4514" s="95">
        <v>417.01</v>
      </c>
      <c r="C4514" s="95"/>
      <c r="D4514" s="95">
        <v>51.83</v>
      </c>
      <c r="E4514" s="95">
        <v>2.66</v>
      </c>
      <c r="F4514" s="95">
        <v>1.37</v>
      </c>
      <c r="G4514" s="95">
        <v>39.520000000000003</v>
      </c>
      <c r="H4514" s="95">
        <v>14.55</v>
      </c>
      <c r="I4514" s="95">
        <v>10.77</v>
      </c>
      <c r="J4514" s="95">
        <v>38.36</v>
      </c>
      <c r="K4514" s="95">
        <v>46.34</v>
      </c>
      <c r="L4514" s="95">
        <v>7.98</v>
      </c>
      <c r="M4514" s="95">
        <v>0.55000000000000004</v>
      </c>
      <c r="N4514" s="95">
        <v>5.58</v>
      </c>
      <c r="O4514" s="95">
        <v>12.18</v>
      </c>
      <c r="P4514" s="95">
        <v>-1.68</v>
      </c>
      <c r="Q4514" s="95">
        <v>2.52</v>
      </c>
      <c r="R4514" s="95">
        <v>5.13</v>
      </c>
      <c r="S4514" s="95">
        <v>2.64</v>
      </c>
      <c r="T4514" s="95">
        <v>3.55</v>
      </c>
      <c r="U4514" s="95">
        <v>0.51</v>
      </c>
      <c r="V4514" s="95">
        <v>0.49</v>
      </c>
      <c r="W4514" s="95">
        <v>0.25</v>
      </c>
      <c r="X4514" s="95">
        <v>6.07</v>
      </c>
      <c r="Y4514" s="95">
        <v>15.47</v>
      </c>
      <c r="Z4514" s="74" t="s">
        <v>1111</v>
      </c>
      <c r="AA4514" s="95">
        <v>156.72999999999999</v>
      </c>
      <c r="AB4514" s="95">
        <v>8.0500000000000007</v>
      </c>
      <c r="AC4514" s="74" t="s">
        <v>1111</v>
      </c>
      <c r="AD4514" s="95">
        <v>19455684952</v>
      </c>
    </row>
    <row r="4515" spans="1:30" x14ac:dyDescent="0.2">
      <c r="A4515" s="74" t="s">
        <v>5622</v>
      </c>
      <c r="B4515" s="95">
        <v>300.27</v>
      </c>
      <c r="C4515" s="95"/>
      <c r="D4515" s="95">
        <v>-108.99</v>
      </c>
      <c r="E4515" s="95">
        <v>257.33999999999997</v>
      </c>
      <c r="F4515" s="95">
        <v>25.77</v>
      </c>
      <c r="G4515" s="95">
        <v>83.92</v>
      </c>
      <c r="H4515" s="95">
        <v>4.8600000000000003</v>
      </c>
      <c r="I4515" s="95">
        <v>-33.33</v>
      </c>
      <c r="J4515" s="95">
        <v>746.74</v>
      </c>
      <c r="K4515" s="95">
        <v>733.36</v>
      </c>
      <c r="L4515" s="95">
        <v>-13.38</v>
      </c>
      <c r="M4515" s="95">
        <v>-4.6100000000000003</v>
      </c>
      <c r="N4515" s="95">
        <v>36.33</v>
      </c>
      <c r="O4515" s="95">
        <v>-111.2</v>
      </c>
      <c r="P4515" s="95">
        <v>-57.59</v>
      </c>
      <c r="Q4515" s="95">
        <v>0.7</v>
      </c>
      <c r="R4515" s="95">
        <v>-236.11</v>
      </c>
      <c r="S4515" s="95">
        <v>-23.64</v>
      </c>
      <c r="T4515" s="95">
        <v>13.56</v>
      </c>
      <c r="U4515" s="95">
        <v>0.1</v>
      </c>
      <c r="V4515" s="95">
        <v>0.9</v>
      </c>
      <c r="W4515" s="95">
        <v>0.71</v>
      </c>
      <c r="X4515" s="95">
        <v>35.520000000000003</v>
      </c>
      <c r="Y4515" s="95"/>
      <c r="Z4515" s="74" t="s">
        <v>1111</v>
      </c>
      <c r="AA4515" s="95">
        <v>1.17</v>
      </c>
      <c r="AB4515" s="95">
        <v>-2.75</v>
      </c>
      <c r="AC4515" s="74" t="s">
        <v>1111</v>
      </c>
      <c r="AD4515" s="95">
        <v>75893782986</v>
      </c>
    </row>
    <row r="4516" spans="1:30" x14ac:dyDescent="0.2">
      <c r="A4516" s="74" t="s">
        <v>5623</v>
      </c>
      <c r="B4516" s="95">
        <v>381.89</v>
      </c>
      <c r="C4516" s="95">
        <v>0.34</v>
      </c>
      <c r="D4516" s="95">
        <v>84.96</v>
      </c>
      <c r="E4516" s="95">
        <v>9.15</v>
      </c>
      <c r="F4516" s="95">
        <v>6.61</v>
      </c>
      <c r="G4516" s="95">
        <v>67.66</v>
      </c>
      <c r="H4516" s="95">
        <v>19.32</v>
      </c>
      <c r="I4516" s="95">
        <v>17.940000000000001</v>
      </c>
      <c r="J4516" s="95">
        <v>78.91</v>
      </c>
      <c r="K4516" s="95">
        <v>79.28</v>
      </c>
      <c r="L4516" s="95">
        <v>0.37</v>
      </c>
      <c r="M4516" s="95">
        <v>0.04</v>
      </c>
      <c r="N4516" s="95">
        <v>15.24</v>
      </c>
      <c r="O4516" s="95">
        <v>36.619999999999997</v>
      </c>
      <c r="P4516" s="95">
        <v>-8.69</v>
      </c>
      <c r="Q4516" s="95">
        <v>4.0599999999999996</v>
      </c>
      <c r="R4516" s="95">
        <v>10.77</v>
      </c>
      <c r="S4516" s="95">
        <v>7.78</v>
      </c>
      <c r="T4516" s="95">
        <v>9.73</v>
      </c>
      <c r="U4516" s="95">
        <v>0.72</v>
      </c>
      <c r="V4516" s="95">
        <v>0.28000000000000003</v>
      </c>
      <c r="W4516" s="95">
        <v>0.43</v>
      </c>
      <c r="X4516" s="95">
        <v>13.28</v>
      </c>
      <c r="Y4516" s="95">
        <v>6.09</v>
      </c>
      <c r="Z4516" s="74" t="s">
        <v>1111</v>
      </c>
      <c r="AA4516" s="95">
        <v>41.72</v>
      </c>
      <c r="AB4516" s="95">
        <v>4.49</v>
      </c>
      <c r="AC4516" s="74" t="s">
        <v>1111</v>
      </c>
      <c r="AD4516" s="95">
        <v>15006482117</v>
      </c>
    </row>
    <row r="4517" spans="1:30" x14ac:dyDescent="0.2">
      <c r="A4517" s="74" t="s">
        <v>5624</v>
      </c>
      <c r="B4517" s="95">
        <v>32.07</v>
      </c>
      <c r="C4517" s="95">
        <v>0.5</v>
      </c>
      <c r="D4517" s="95">
        <v>115.72</v>
      </c>
      <c r="E4517" s="95">
        <v>0.99</v>
      </c>
      <c r="F4517" s="95">
        <v>0.49</v>
      </c>
      <c r="G4517" s="95">
        <v>21.59</v>
      </c>
      <c r="H4517" s="95">
        <v>13.76</v>
      </c>
      <c r="I4517" s="95">
        <v>1.9</v>
      </c>
      <c r="J4517" s="95">
        <v>16.010000000000002</v>
      </c>
      <c r="K4517" s="95">
        <v>21.05</v>
      </c>
      <c r="L4517" s="95">
        <v>5.03</v>
      </c>
      <c r="M4517" s="95">
        <v>0.31</v>
      </c>
      <c r="N4517" s="95">
        <v>2.2000000000000002</v>
      </c>
      <c r="O4517" s="95">
        <v>24.94</v>
      </c>
      <c r="P4517" s="95">
        <v>-0.54</v>
      </c>
      <c r="Q4517" s="95">
        <v>1.26</v>
      </c>
      <c r="R4517" s="95">
        <v>0.86</v>
      </c>
      <c r="S4517" s="95">
        <v>0.42</v>
      </c>
      <c r="T4517" s="95">
        <v>3.39</v>
      </c>
      <c r="U4517" s="95">
        <v>0.5</v>
      </c>
      <c r="V4517" s="95">
        <v>0.5</v>
      </c>
      <c r="W4517" s="95">
        <v>0.22</v>
      </c>
      <c r="X4517" s="95">
        <v>1.65</v>
      </c>
      <c r="Y4517" s="95"/>
      <c r="Z4517" s="74" t="s">
        <v>1111</v>
      </c>
      <c r="AA4517" s="95">
        <v>32.4</v>
      </c>
      <c r="AB4517" s="95">
        <v>0.28000000000000003</v>
      </c>
      <c r="AC4517" s="74" t="s">
        <v>1111</v>
      </c>
      <c r="AD4517" s="95">
        <v>17099724000</v>
      </c>
    </row>
    <row r="4518" spans="1:30" x14ac:dyDescent="0.2">
      <c r="A4518" s="74" t="s">
        <v>5625</v>
      </c>
      <c r="B4518" s="95">
        <v>1.87</v>
      </c>
      <c r="C4518" s="95"/>
      <c r="D4518" s="95">
        <v>-0.34</v>
      </c>
      <c r="E4518" s="95">
        <v>-0.1</v>
      </c>
      <c r="F4518" s="95">
        <v>7.0000000000000007E-2</v>
      </c>
      <c r="G4518" s="95">
        <v>48.67</v>
      </c>
      <c r="H4518" s="95">
        <v>-21.06</v>
      </c>
      <c r="I4518" s="95">
        <v>-18.850000000000001</v>
      </c>
      <c r="J4518" s="95">
        <v>-0.31</v>
      </c>
      <c r="K4518" s="95">
        <v>0.36</v>
      </c>
      <c r="L4518" s="95">
        <v>0.66</v>
      </c>
      <c r="M4518" s="95"/>
      <c r="N4518" s="95">
        <v>0.06</v>
      </c>
      <c r="O4518" s="95">
        <v>-0.06</v>
      </c>
      <c r="P4518" s="95">
        <v>-0.11</v>
      </c>
      <c r="Q4518" s="95">
        <v>0.21</v>
      </c>
      <c r="R4518" s="95">
        <v>-30.12</v>
      </c>
      <c r="S4518" s="95">
        <v>-21.36</v>
      </c>
      <c r="T4518" s="95">
        <v>38.61</v>
      </c>
      <c r="U4518" s="95">
        <v>-0.71</v>
      </c>
      <c r="V4518" s="95">
        <v>1.71</v>
      </c>
      <c r="W4518" s="95">
        <v>1.1299999999999999</v>
      </c>
      <c r="X4518" s="95">
        <v>8.93</v>
      </c>
      <c r="Y4518" s="95"/>
      <c r="Z4518" s="74" t="s">
        <v>1111</v>
      </c>
      <c r="AA4518" s="95">
        <v>-18.11</v>
      </c>
      <c r="AB4518" s="95">
        <v>-5.45</v>
      </c>
      <c r="AC4518" s="74" t="s">
        <v>1111</v>
      </c>
      <c r="AD4518" s="95">
        <v>21162790</v>
      </c>
    </row>
    <row r="4519" spans="1:30" x14ac:dyDescent="0.2">
      <c r="A4519" s="74" t="s">
        <v>5626</v>
      </c>
      <c r="B4519" s="95">
        <v>4.53</v>
      </c>
      <c r="C4519" s="95">
        <v>9.76</v>
      </c>
      <c r="D4519" s="95">
        <v>10.64</v>
      </c>
      <c r="E4519" s="95">
        <v>1.1200000000000001</v>
      </c>
      <c r="F4519" s="95">
        <v>0.21</v>
      </c>
      <c r="G4519" s="95">
        <v>69.64</v>
      </c>
      <c r="H4519" s="95">
        <v>10.68</v>
      </c>
      <c r="I4519" s="95">
        <v>4.9800000000000004</v>
      </c>
      <c r="J4519" s="95">
        <v>4.97</v>
      </c>
      <c r="K4519" s="95">
        <v>12.85</v>
      </c>
      <c r="L4519" s="95">
        <v>7.88</v>
      </c>
      <c r="M4519" s="95">
        <v>1.78</v>
      </c>
      <c r="N4519" s="95">
        <v>0.53</v>
      </c>
      <c r="O4519" s="95">
        <v>3.46</v>
      </c>
      <c r="P4519" s="95">
        <v>-0.31</v>
      </c>
      <c r="Q4519" s="95">
        <v>1.23</v>
      </c>
      <c r="R4519" s="95">
        <v>10.51</v>
      </c>
      <c r="S4519" s="95">
        <v>1.95</v>
      </c>
      <c r="T4519" s="95">
        <v>6.2</v>
      </c>
      <c r="U4519" s="95">
        <v>0.19</v>
      </c>
      <c r="V4519" s="95">
        <v>0.81</v>
      </c>
      <c r="W4519" s="95">
        <v>0.39</v>
      </c>
      <c r="X4519" s="95">
        <v>0.1</v>
      </c>
      <c r="Y4519" s="95">
        <v>-8.68</v>
      </c>
      <c r="Z4519" s="74" t="s">
        <v>1111</v>
      </c>
      <c r="AA4519" s="95">
        <v>4.05</v>
      </c>
      <c r="AB4519" s="95">
        <v>0.43</v>
      </c>
      <c r="AC4519" s="74" t="s">
        <v>1111</v>
      </c>
      <c r="AD4519" s="95">
        <v>25827728862</v>
      </c>
    </row>
    <row r="4520" spans="1:30" x14ac:dyDescent="0.2">
      <c r="A4520" s="74" t="s">
        <v>5627</v>
      </c>
      <c r="B4520" s="95">
        <v>152.51</v>
      </c>
      <c r="C4520" s="95">
        <v>1.3</v>
      </c>
      <c r="D4520" s="95">
        <v>22.03</v>
      </c>
      <c r="E4520" s="95">
        <v>4.68</v>
      </c>
      <c r="F4520" s="95">
        <v>2.3199999999999998</v>
      </c>
      <c r="G4520" s="95">
        <v>32.75</v>
      </c>
      <c r="H4520" s="95">
        <v>16.309999999999999</v>
      </c>
      <c r="I4520" s="95">
        <v>15.15</v>
      </c>
      <c r="J4520" s="95">
        <v>20.46</v>
      </c>
      <c r="K4520" s="95">
        <v>21.65</v>
      </c>
      <c r="L4520" s="95">
        <v>1.19</v>
      </c>
      <c r="M4520" s="95">
        <v>0.27</v>
      </c>
      <c r="N4520" s="95">
        <v>3.34</v>
      </c>
      <c r="O4520" s="95">
        <v>19.100000000000001</v>
      </c>
      <c r="P4520" s="95">
        <v>-3.51</v>
      </c>
      <c r="Q4520" s="95">
        <v>1.56</v>
      </c>
      <c r="R4520" s="95">
        <v>21.26</v>
      </c>
      <c r="S4520" s="95">
        <v>10.53</v>
      </c>
      <c r="T4520" s="95">
        <v>15.69</v>
      </c>
      <c r="U4520" s="95">
        <v>0.5</v>
      </c>
      <c r="V4520" s="95">
        <v>0.5</v>
      </c>
      <c r="W4520" s="95">
        <v>0.7</v>
      </c>
      <c r="X4520" s="95">
        <v>5.62</v>
      </c>
      <c r="Y4520" s="95">
        <v>2.39</v>
      </c>
      <c r="Z4520" s="74" t="s">
        <v>1111</v>
      </c>
      <c r="AA4520" s="95">
        <v>32.590000000000003</v>
      </c>
      <c r="AB4520" s="95">
        <v>6.93</v>
      </c>
      <c r="AC4520" s="74" t="s">
        <v>1111</v>
      </c>
      <c r="AD4520" s="95">
        <v>49798687974</v>
      </c>
    </row>
    <row r="4521" spans="1:30" x14ac:dyDescent="0.2">
      <c r="A4521" s="74" t="s">
        <v>5628</v>
      </c>
      <c r="B4521" s="95">
        <v>11.58</v>
      </c>
      <c r="C4521" s="95"/>
      <c r="D4521" s="95">
        <v>-5.18</v>
      </c>
      <c r="E4521" s="95">
        <v>6.06</v>
      </c>
      <c r="F4521" s="95">
        <v>2.44</v>
      </c>
      <c r="G4521" s="95">
        <v>62.85</v>
      </c>
      <c r="H4521" s="95">
        <v>-107.9</v>
      </c>
      <c r="I4521" s="95">
        <v>-121.27</v>
      </c>
      <c r="J4521" s="95">
        <v>-5.82</v>
      </c>
      <c r="K4521" s="95">
        <v>-5.04</v>
      </c>
      <c r="L4521" s="95">
        <v>0.77</v>
      </c>
      <c r="M4521" s="95">
        <v>-0.8</v>
      </c>
      <c r="N4521" s="95">
        <v>6.28</v>
      </c>
      <c r="O4521" s="95">
        <v>2.99</v>
      </c>
      <c r="P4521" s="95">
        <v>-51.36</v>
      </c>
      <c r="Q4521" s="95">
        <v>6.99</v>
      </c>
      <c r="R4521" s="95">
        <v>-117.01</v>
      </c>
      <c r="S4521" s="95">
        <v>-47.16</v>
      </c>
      <c r="T4521" s="95">
        <v>-48.89</v>
      </c>
      <c r="U4521" s="95">
        <v>0.4</v>
      </c>
      <c r="V4521" s="95">
        <v>0.6</v>
      </c>
      <c r="W4521" s="95">
        <v>0.39</v>
      </c>
      <c r="X4521" s="95"/>
      <c r="Y4521" s="95"/>
      <c r="Z4521" s="74" t="s">
        <v>1111</v>
      </c>
      <c r="AA4521" s="95">
        <v>1.91</v>
      </c>
      <c r="AB4521" s="95">
        <v>-2.2400000000000002</v>
      </c>
      <c r="AC4521" s="74" t="s">
        <v>1111</v>
      </c>
      <c r="AD4521" s="95">
        <v>167951688</v>
      </c>
    </row>
    <row r="4522" spans="1:30" x14ac:dyDescent="0.2">
      <c r="A4522" s="74" t="s">
        <v>5629</v>
      </c>
      <c r="B4522" s="95">
        <v>2.7</v>
      </c>
      <c r="C4522" s="95"/>
      <c r="D4522" s="95">
        <v>-15.24</v>
      </c>
      <c r="E4522" s="95">
        <v>3.61</v>
      </c>
      <c r="F4522" s="95">
        <v>2.68</v>
      </c>
      <c r="G4522" s="95">
        <v>42.5</v>
      </c>
      <c r="H4522" s="95">
        <v>-190.39</v>
      </c>
      <c r="I4522" s="95">
        <v>-146.03</v>
      </c>
      <c r="J4522" s="95">
        <v>-11.69</v>
      </c>
      <c r="K4522" s="95">
        <v>-9.7899999999999991</v>
      </c>
      <c r="L4522" s="95">
        <v>1.9</v>
      </c>
      <c r="M4522" s="95">
        <v>-0.59</v>
      </c>
      <c r="N4522" s="95">
        <v>22.26</v>
      </c>
      <c r="O4522" s="95">
        <v>8.0500000000000007</v>
      </c>
      <c r="P4522" s="95">
        <v>-5</v>
      </c>
      <c r="Q4522" s="95">
        <v>3.56</v>
      </c>
      <c r="R4522" s="95">
        <v>-23.71</v>
      </c>
      <c r="S4522" s="95">
        <v>-17.600000000000001</v>
      </c>
      <c r="T4522" s="95">
        <v>-30.91</v>
      </c>
      <c r="U4522" s="95">
        <v>0.74</v>
      </c>
      <c r="V4522" s="95">
        <v>0.26</v>
      </c>
      <c r="W4522" s="95">
        <v>0.12</v>
      </c>
      <c r="X4522" s="95"/>
      <c r="Y4522" s="95"/>
      <c r="Z4522" s="74" t="s">
        <v>1111</v>
      </c>
      <c r="AA4522" s="95">
        <v>0.75</v>
      </c>
      <c r="AB4522" s="95">
        <v>-0.18</v>
      </c>
      <c r="AC4522" s="74" t="s">
        <v>1111</v>
      </c>
      <c r="AD4522" s="95">
        <v>1298103821</v>
      </c>
    </row>
    <row r="4523" spans="1:30" x14ac:dyDescent="0.2">
      <c r="A4523" s="74" t="s">
        <v>5630</v>
      </c>
      <c r="B4523" s="95">
        <v>10.81</v>
      </c>
      <c r="C4523" s="95"/>
      <c r="D4523" s="95">
        <v>3.75</v>
      </c>
      <c r="E4523" s="95">
        <v>-9.86</v>
      </c>
      <c r="F4523" s="95">
        <v>0.08</v>
      </c>
      <c r="G4523" s="95">
        <v>13.83</v>
      </c>
      <c r="H4523" s="95">
        <v>3.91</v>
      </c>
      <c r="I4523" s="95">
        <v>1.3</v>
      </c>
      <c r="J4523" s="95">
        <v>1.24</v>
      </c>
      <c r="K4523" s="95">
        <v>7.57</v>
      </c>
      <c r="L4523" s="95">
        <v>6.33</v>
      </c>
      <c r="M4523" s="95"/>
      <c r="N4523" s="95">
        <v>0.05</v>
      </c>
      <c r="O4523" s="95">
        <v>0.74</v>
      </c>
      <c r="P4523" s="95">
        <v>-0.15</v>
      </c>
      <c r="Q4523" s="95">
        <v>1.26</v>
      </c>
      <c r="R4523" s="95">
        <v>-263.33</v>
      </c>
      <c r="S4523" s="95">
        <v>2.04</v>
      </c>
      <c r="T4523" s="95">
        <v>11.67</v>
      </c>
      <c r="U4523" s="95">
        <v>-0.01</v>
      </c>
      <c r="V4523" s="95">
        <v>1</v>
      </c>
      <c r="W4523" s="95">
        <v>1.58</v>
      </c>
      <c r="X4523" s="95">
        <v>13.46</v>
      </c>
      <c r="Y4523" s="95"/>
      <c r="Z4523" s="74" t="s">
        <v>1111</v>
      </c>
      <c r="AA4523" s="95">
        <v>-1.1000000000000001</v>
      </c>
      <c r="AB4523" s="95">
        <v>2.89</v>
      </c>
      <c r="AC4523" s="74" t="s">
        <v>1111</v>
      </c>
      <c r="AD4523" s="95">
        <v>887642611</v>
      </c>
    </row>
    <row r="4524" spans="1:30" x14ac:dyDescent="0.2">
      <c r="A4524" s="74" t="s">
        <v>5631</v>
      </c>
      <c r="B4524" s="95">
        <v>49.48</v>
      </c>
      <c r="C4524" s="95"/>
      <c r="D4524" s="95">
        <v>-141.51</v>
      </c>
      <c r="E4524" s="95">
        <v>26.84</v>
      </c>
      <c r="F4524" s="95">
        <v>4.59</v>
      </c>
      <c r="G4524" s="95">
        <v>81.209999999999994</v>
      </c>
      <c r="H4524" s="95">
        <v>-6.77</v>
      </c>
      <c r="I4524" s="95">
        <v>-7.36</v>
      </c>
      <c r="J4524" s="95">
        <v>-153.91999999999999</v>
      </c>
      <c r="K4524" s="95">
        <v>-145.62</v>
      </c>
      <c r="L4524" s="95">
        <v>8.2899999999999991</v>
      </c>
      <c r="M4524" s="95">
        <v>-1.45</v>
      </c>
      <c r="N4524" s="95">
        <v>10.42</v>
      </c>
      <c r="O4524" s="95">
        <v>12.47</v>
      </c>
      <c r="P4524" s="95">
        <v>-17.05</v>
      </c>
      <c r="Q4524" s="95">
        <v>2.0099999999999998</v>
      </c>
      <c r="R4524" s="95">
        <v>-18.97</v>
      </c>
      <c r="S4524" s="95">
        <v>-3.24</v>
      </c>
      <c r="T4524" s="95">
        <v>-6.67</v>
      </c>
      <c r="U4524" s="95">
        <v>0.17</v>
      </c>
      <c r="V4524" s="95">
        <v>0.83</v>
      </c>
      <c r="W4524" s="95">
        <v>0.44</v>
      </c>
      <c r="X4524" s="95"/>
      <c r="Y4524" s="95"/>
      <c r="Z4524" s="74" t="s">
        <v>1111</v>
      </c>
      <c r="AA4524" s="95">
        <v>1.84</v>
      </c>
      <c r="AB4524" s="95">
        <v>-0.35</v>
      </c>
      <c r="AC4524" s="74" t="s">
        <v>1111</v>
      </c>
      <c r="AD4524" s="95">
        <v>5316368704</v>
      </c>
    </row>
    <row r="4525" spans="1:30" x14ac:dyDescent="0.2">
      <c r="A4525" s="74" t="s">
        <v>5632</v>
      </c>
      <c r="B4525" s="95">
        <v>0.67</v>
      </c>
      <c r="C4525" s="95"/>
      <c r="D4525" s="95">
        <v>-0.53</v>
      </c>
      <c r="E4525" s="95">
        <v>2.33</v>
      </c>
      <c r="F4525" s="95">
        <v>1.9</v>
      </c>
      <c r="G4525" s="95"/>
      <c r="H4525" s="95"/>
      <c r="I4525" s="95"/>
      <c r="J4525" s="95">
        <v>-0.53</v>
      </c>
      <c r="K4525" s="95">
        <v>-0.27</v>
      </c>
      <c r="L4525" s="95">
        <v>0.26</v>
      </c>
      <c r="M4525" s="95">
        <v>-1.1499999999999999</v>
      </c>
      <c r="N4525" s="95"/>
      <c r="O4525" s="95">
        <v>2.37</v>
      </c>
      <c r="P4525" s="95">
        <v>-51.33</v>
      </c>
      <c r="Q4525" s="95">
        <v>5.87</v>
      </c>
      <c r="R4525" s="95">
        <v>-443.35</v>
      </c>
      <c r="S4525" s="95">
        <v>-360.12</v>
      </c>
      <c r="T4525" s="95">
        <v>-443.33</v>
      </c>
      <c r="U4525" s="95">
        <v>0.81</v>
      </c>
      <c r="V4525" s="95">
        <v>0.19</v>
      </c>
      <c r="W4525" s="95">
        <v>0</v>
      </c>
      <c r="X4525" s="95"/>
      <c r="Y4525" s="95"/>
      <c r="Z4525" s="74" t="s">
        <v>1111</v>
      </c>
      <c r="AA4525" s="95">
        <v>0.28999999999999998</v>
      </c>
      <c r="AB4525" s="95">
        <v>-1.27</v>
      </c>
      <c r="AC4525" s="74" t="s">
        <v>1111</v>
      </c>
      <c r="AD4525" s="95">
        <v>16888623</v>
      </c>
    </row>
    <row r="4526" spans="1:30" x14ac:dyDescent="0.2">
      <c r="A4526" s="74" t="s">
        <v>5633</v>
      </c>
      <c r="B4526" s="95">
        <v>4.91</v>
      </c>
      <c r="C4526" s="95">
        <v>8.2100000000000009</v>
      </c>
      <c r="D4526" s="95">
        <v>5.3</v>
      </c>
      <c r="E4526" s="95">
        <v>0.41</v>
      </c>
      <c r="F4526" s="95">
        <v>0.21</v>
      </c>
      <c r="G4526" s="95">
        <v>98.24</v>
      </c>
      <c r="H4526" s="95">
        <v>15.35</v>
      </c>
      <c r="I4526" s="95">
        <v>7.32</v>
      </c>
      <c r="J4526" s="95">
        <v>2.5299999999999998</v>
      </c>
      <c r="K4526" s="95">
        <v>4.26</v>
      </c>
      <c r="L4526" s="95">
        <v>1.73</v>
      </c>
      <c r="M4526" s="95">
        <v>0.28000000000000003</v>
      </c>
      <c r="N4526" s="95">
        <v>0.39</v>
      </c>
      <c r="O4526" s="95">
        <v>-4.53</v>
      </c>
      <c r="P4526" s="95">
        <v>-0.23</v>
      </c>
      <c r="Q4526" s="95">
        <v>0.65</v>
      </c>
      <c r="R4526" s="95">
        <v>7.79</v>
      </c>
      <c r="S4526" s="95">
        <v>4.01</v>
      </c>
      <c r="T4526" s="95">
        <v>4.92</v>
      </c>
      <c r="U4526" s="95">
        <v>0.51</v>
      </c>
      <c r="V4526" s="95">
        <v>0.49</v>
      </c>
      <c r="W4526" s="95">
        <v>0.55000000000000004</v>
      </c>
      <c r="X4526" s="95">
        <v>4.6399999999999997</v>
      </c>
      <c r="Y4526" s="95">
        <v>16.63</v>
      </c>
      <c r="Z4526" s="74" t="s">
        <v>1111</v>
      </c>
      <c r="AA4526" s="95">
        <v>11.88</v>
      </c>
      <c r="AB4526" s="95">
        <v>0.93</v>
      </c>
      <c r="AC4526" s="74" t="s">
        <v>1111</v>
      </c>
      <c r="AD4526" s="95">
        <v>2114921616</v>
      </c>
    </row>
    <row r="4527" spans="1:30" x14ac:dyDescent="0.2">
      <c r="A4527" s="74" t="s">
        <v>5634</v>
      </c>
      <c r="B4527" s="95">
        <v>147.44</v>
      </c>
      <c r="C4527" s="95">
        <v>0.27</v>
      </c>
      <c r="D4527" s="95">
        <v>25.22</v>
      </c>
      <c r="E4527" s="95">
        <v>9.64</v>
      </c>
      <c r="F4527" s="95">
        <v>6.01</v>
      </c>
      <c r="G4527" s="95">
        <v>58.54</v>
      </c>
      <c r="H4527" s="95">
        <v>32.53</v>
      </c>
      <c r="I4527" s="95">
        <v>27.65</v>
      </c>
      <c r="J4527" s="95">
        <v>21.44</v>
      </c>
      <c r="K4527" s="95">
        <v>20.47</v>
      </c>
      <c r="L4527" s="95">
        <v>-0.98</v>
      </c>
      <c r="M4527" s="95">
        <v>-0.44</v>
      </c>
      <c r="N4527" s="95">
        <v>6.97</v>
      </c>
      <c r="O4527" s="95">
        <v>14.02</v>
      </c>
      <c r="P4527" s="95">
        <v>-18.47</v>
      </c>
      <c r="Q4527" s="95">
        <v>2.74</v>
      </c>
      <c r="R4527" s="95">
        <v>38.22</v>
      </c>
      <c r="S4527" s="95">
        <v>23.82</v>
      </c>
      <c r="T4527" s="95">
        <v>37.130000000000003</v>
      </c>
      <c r="U4527" s="95">
        <v>0.62</v>
      </c>
      <c r="V4527" s="95">
        <v>0.38</v>
      </c>
      <c r="W4527" s="95">
        <v>0.86</v>
      </c>
      <c r="X4527" s="95">
        <v>13.74</v>
      </c>
      <c r="Y4527" s="95">
        <v>30.59</v>
      </c>
      <c r="Z4527" s="74" t="s">
        <v>1111</v>
      </c>
      <c r="AA4527" s="95">
        <v>15.3</v>
      </c>
      <c r="AB4527" s="95">
        <v>5.85</v>
      </c>
      <c r="AC4527" s="74" t="s">
        <v>1111</v>
      </c>
      <c r="AD4527" s="95">
        <v>24033353992</v>
      </c>
    </row>
    <row r="4528" spans="1:30" x14ac:dyDescent="0.2">
      <c r="A4528" s="74" t="s">
        <v>5635</v>
      </c>
      <c r="B4528" s="95">
        <v>5.8</v>
      </c>
      <c r="C4528" s="95"/>
      <c r="D4528" s="95">
        <v>-8.14</v>
      </c>
      <c r="E4528" s="95">
        <v>0.69</v>
      </c>
      <c r="F4528" s="95">
        <v>0.26</v>
      </c>
      <c r="G4528" s="95">
        <v>18.91</v>
      </c>
      <c r="H4528" s="95">
        <v>-4.58</v>
      </c>
      <c r="I4528" s="95">
        <v>-1.84</v>
      </c>
      <c r="J4528" s="95">
        <v>-3.27</v>
      </c>
      <c r="K4528" s="95">
        <v>-6.02</v>
      </c>
      <c r="L4528" s="95">
        <v>-2.74</v>
      </c>
      <c r="M4528" s="95">
        <v>0.57999999999999996</v>
      </c>
      <c r="N4528" s="95">
        <v>0.15</v>
      </c>
      <c r="O4528" s="95">
        <v>0.69</v>
      </c>
      <c r="P4528" s="95">
        <v>-0.97</v>
      </c>
      <c r="Q4528" s="95">
        <v>2.0499999999999998</v>
      </c>
      <c r="R4528" s="95">
        <v>-8.52</v>
      </c>
      <c r="S4528" s="95">
        <v>-3.17</v>
      </c>
      <c r="T4528" s="95">
        <v>-16.09</v>
      </c>
      <c r="U4528" s="95">
        <v>0.37</v>
      </c>
      <c r="V4528" s="95">
        <v>0.63</v>
      </c>
      <c r="W4528" s="95">
        <v>1.73</v>
      </c>
      <c r="X4528" s="95">
        <v>-6.79</v>
      </c>
      <c r="Y4528" s="95"/>
      <c r="Z4528" s="74" t="s">
        <v>1111</v>
      </c>
      <c r="AA4528" s="95">
        <v>8.36</v>
      </c>
      <c r="AB4528" s="95">
        <v>-0.71</v>
      </c>
      <c r="AC4528" s="74" t="s">
        <v>1111</v>
      </c>
      <c r="AD4528" s="95">
        <v>52007440</v>
      </c>
    </row>
    <row r="4529" spans="1:30" x14ac:dyDescent="0.2">
      <c r="A4529" s="74" t="s">
        <v>5636</v>
      </c>
      <c r="B4529" s="95">
        <v>8.4600000000000009</v>
      </c>
      <c r="C4529" s="95"/>
      <c r="D4529" s="95">
        <v>12.85</v>
      </c>
      <c r="E4529" s="95">
        <v>0.89</v>
      </c>
      <c r="F4529" s="95">
        <v>0.2</v>
      </c>
      <c r="G4529" s="95">
        <v>46.77</v>
      </c>
      <c r="H4529" s="95">
        <v>12.59</v>
      </c>
      <c r="I4529" s="95">
        <v>4.47</v>
      </c>
      <c r="J4529" s="95">
        <v>4.57</v>
      </c>
      <c r="K4529" s="95">
        <v>15.18</v>
      </c>
      <c r="L4529" s="95">
        <v>10.62</v>
      </c>
      <c r="M4529" s="95">
        <v>2.0699999999999998</v>
      </c>
      <c r="N4529" s="95">
        <v>0.56999999999999995</v>
      </c>
      <c r="O4529" s="95">
        <v>28.36</v>
      </c>
      <c r="P4529" s="95">
        <v>-0.26</v>
      </c>
      <c r="Q4529" s="95">
        <v>1.03</v>
      </c>
      <c r="R4529" s="95">
        <v>6.94</v>
      </c>
      <c r="S4529" s="95">
        <v>1.52</v>
      </c>
      <c r="T4529" s="95">
        <v>5.35</v>
      </c>
      <c r="U4529" s="95">
        <v>0.22</v>
      </c>
      <c r="V4529" s="95">
        <v>0.78</v>
      </c>
      <c r="W4529" s="95">
        <v>0.34</v>
      </c>
      <c r="X4529" s="95">
        <v>-3.25</v>
      </c>
      <c r="Y4529" s="95"/>
      <c r="Z4529" s="74" t="s">
        <v>1111</v>
      </c>
      <c r="AA4529" s="95">
        <v>9.49</v>
      </c>
      <c r="AB4529" s="95">
        <v>0.66</v>
      </c>
      <c r="AC4529" s="74" t="s">
        <v>1111</v>
      </c>
      <c r="AD4529" s="95">
        <v>9331440912</v>
      </c>
    </row>
    <row r="4530" spans="1:30" x14ac:dyDescent="0.2">
      <c r="A4530" s="74" t="s">
        <v>5637</v>
      </c>
      <c r="B4530" s="95">
        <v>41.98</v>
      </c>
      <c r="C4530" s="95">
        <v>1.1399999999999999</v>
      </c>
      <c r="D4530" s="95">
        <v>16.3</v>
      </c>
      <c r="E4530" s="95">
        <v>2.79</v>
      </c>
      <c r="F4530" s="95">
        <v>0.96</v>
      </c>
      <c r="G4530" s="95">
        <v>19.95</v>
      </c>
      <c r="H4530" s="95">
        <v>7.43</v>
      </c>
      <c r="I4530" s="95">
        <v>4.88</v>
      </c>
      <c r="J4530" s="95">
        <v>10.7</v>
      </c>
      <c r="K4530" s="95">
        <v>11.94</v>
      </c>
      <c r="L4530" s="95">
        <v>1.24</v>
      </c>
      <c r="M4530" s="95">
        <v>0.32</v>
      </c>
      <c r="N4530" s="95">
        <v>0.8</v>
      </c>
      <c r="O4530" s="95">
        <v>2.75</v>
      </c>
      <c r="P4530" s="95">
        <v>-2.76</v>
      </c>
      <c r="Q4530" s="95">
        <v>2.13</v>
      </c>
      <c r="R4530" s="95">
        <v>17.11</v>
      </c>
      <c r="S4530" s="95">
        <v>5.86</v>
      </c>
      <c r="T4530" s="95">
        <v>11.88</v>
      </c>
      <c r="U4530" s="95">
        <v>0.34</v>
      </c>
      <c r="V4530" s="95">
        <v>0.66</v>
      </c>
      <c r="W4530" s="95">
        <v>1.2</v>
      </c>
      <c r="X4530" s="95">
        <v>-9.34</v>
      </c>
      <c r="Y4530" s="95"/>
      <c r="Z4530" s="74" t="s">
        <v>1111</v>
      </c>
      <c r="AA4530" s="95">
        <v>15.05</v>
      </c>
      <c r="AB4530" s="95">
        <v>2.58</v>
      </c>
      <c r="AC4530" s="74" t="s">
        <v>1111</v>
      </c>
      <c r="AD4530" s="95">
        <v>2930204000</v>
      </c>
    </row>
    <row r="4531" spans="1:30" x14ac:dyDescent="0.2">
      <c r="A4531" s="74" t="s">
        <v>5638</v>
      </c>
      <c r="B4531" s="95">
        <v>62.3</v>
      </c>
      <c r="C4531" s="95">
        <v>2.99</v>
      </c>
      <c r="D4531" s="95">
        <v>14.5</v>
      </c>
      <c r="E4531" s="95">
        <v>1.21</v>
      </c>
      <c r="F4531" s="95">
        <v>0.16</v>
      </c>
      <c r="G4531" s="95">
        <v>0</v>
      </c>
      <c r="H4531" s="95">
        <v>35.85</v>
      </c>
      <c r="I4531" s="95">
        <v>24.7</v>
      </c>
      <c r="J4531" s="95">
        <v>9.99</v>
      </c>
      <c r="K4531" s="95">
        <v>-10.74</v>
      </c>
      <c r="L4531" s="95">
        <v>-20.73</v>
      </c>
      <c r="M4531" s="95">
        <v>-2.5099999999999998</v>
      </c>
      <c r="N4531" s="95">
        <v>3.58</v>
      </c>
      <c r="O4531" s="95"/>
      <c r="P4531" s="95">
        <v>-0.16</v>
      </c>
      <c r="Q4531" s="95"/>
      <c r="R4531" s="95">
        <v>8.33</v>
      </c>
      <c r="S4531" s="95">
        <v>1.08</v>
      </c>
      <c r="T4531" s="95">
        <v>9.2100000000000009</v>
      </c>
      <c r="U4531" s="95">
        <v>0.13</v>
      </c>
      <c r="V4531" s="95">
        <v>0.87</v>
      </c>
      <c r="W4531" s="95">
        <v>0.04</v>
      </c>
      <c r="X4531" s="95">
        <v>18.75</v>
      </c>
      <c r="Y4531" s="95">
        <v>18.28</v>
      </c>
      <c r="Z4531" s="74" t="s">
        <v>1111</v>
      </c>
      <c r="AA4531" s="95">
        <v>51.61</v>
      </c>
      <c r="AB4531" s="95">
        <v>4.3</v>
      </c>
      <c r="AC4531" s="74" t="s">
        <v>1111</v>
      </c>
      <c r="AD4531" s="95">
        <v>83163740450</v>
      </c>
    </row>
    <row r="4532" spans="1:30" x14ac:dyDescent="0.2">
      <c r="A4532" s="74" t="s">
        <v>5639</v>
      </c>
      <c r="B4532" s="95">
        <v>6.03</v>
      </c>
      <c r="C4532" s="95"/>
      <c r="D4532" s="95">
        <v>-5.69</v>
      </c>
      <c r="E4532" s="95">
        <v>3.2</v>
      </c>
      <c r="F4532" s="95">
        <v>3.1</v>
      </c>
      <c r="G4532" s="95">
        <v>100</v>
      </c>
      <c r="H4532" s="95">
        <v>-35375</v>
      </c>
      <c r="I4532" s="95">
        <v>-35375</v>
      </c>
      <c r="J4532" s="95">
        <v>-5.69</v>
      </c>
      <c r="K4532" s="95">
        <v>-4.03</v>
      </c>
      <c r="L4532" s="95">
        <v>1.66</v>
      </c>
      <c r="M4532" s="95">
        <v>-0.94</v>
      </c>
      <c r="N4532" s="95">
        <v>2013.05</v>
      </c>
      <c r="O4532" s="95">
        <v>3.33</v>
      </c>
      <c r="P4532" s="95">
        <v>-84.53</v>
      </c>
      <c r="Q4532" s="95">
        <v>30.48</v>
      </c>
      <c r="R4532" s="95">
        <v>-56.31</v>
      </c>
      <c r="S4532" s="95">
        <v>-54.53</v>
      </c>
      <c r="T4532" s="95">
        <v>-56.31</v>
      </c>
      <c r="U4532" s="95">
        <v>0.97</v>
      </c>
      <c r="V4532" s="95">
        <v>0.03</v>
      </c>
      <c r="W4532" s="95">
        <v>0</v>
      </c>
      <c r="X4532" s="95"/>
      <c r="Y4532" s="95"/>
      <c r="Z4532" s="74" t="s">
        <v>1111</v>
      </c>
      <c r="AA4532" s="95">
        <v>1.88</v>
      </c>
      <c r="AB4532" s="95">
        <v>-1.06</v>
      </c>
      <c r="AC4532" s="74" t="s">
        <v>1111</v>
      </c>
      <c r="AD4532" s="95">
        <v>152991954</v>
      </c>
    </row>
    <row r="4533" spans="1:30" x14ac:dyDescent="0.2">
      <c r="A4533" s="74" t="s">
        <v>5640</v>
      </c>
      <c r="B4533" s="95">
        <v>96.63</v>
      </c>
      <c r="C4533" s="95">
        <v>2.2000000000000002</v>
      </c>
      <c r="D4533" s="95">
        <v>18.45</v>
      </c>
      <c r="E4533" s="95">
        <v>4.45</v>
      </c>
      <c r="F4533" s="95">
        <v>1.63</v>
      </c>
      <c r="G4533" s="95">
        <v>45.25</v>
      </c>
      <c r="H4533" s="95">
        <v>12.81</v>
      </c>
      <c r="I4533" s="95">
        <v>9.66</v>
      </c>
      <c r="J4533" s="95">
        <v>13.91</v>
      </c>
      <c r="K4533" s="95">
        <v>15.73</v>
      </c>
      <c r="L4533" s="95">
        <v>1.81</v>
      </c>
      <c r="M4533" s="95">
        <v>0.57999999999999996</v>
      </c>
      <c r="N4533" s="95">
        <v>1.78</v>
      </c>
      <c r="O4533" s="95">
        <v>-50.27</v>
      </c>
      <c r="P4533" s="95">
        <v>-2.06</v>
      </c>
      <c r="Q4533" s="95">
        <v>0.87</v>
      </c>
      <c r="R4533" s="95">
        <v>24.12</v>
      </c>
      <c r="S4533" s="95">
        <v>8.83</v>
      </c>
      <c r="T4533" s="95">
        <v>16.5</v>
      </c>
      <c r="U4533" s="95">
        <v>0.37</v>
      </c>
      <c r="V4533" s="95">
        <v>0.63</v>
      </c>
      <c r="W4533" s="95">
        <v>0.91</v>
      </c>
      <c r="X4533" s="95"/>
      <c r="Y4533" s="95"/>
      <c r="Z4533" s="74" t="s">
        <v>1111</v>
      </c>
      <c r="AA4533" s="95">
        <v>21.72</v>
      </c>
      <c r="AB4533" s="95">
        <v>5.24</v>
      </c>
      <c r="AC4533" s="74" t="s">
        <v>1111</v>
      </c>
      <c r="AD4533" s="95">
        <v>8991121947</v>
      </c>
    </row>
    <row r="4534" spans="1:30" x14ac:dyDescent="0.2">
      <c r="A4534" s="74" t="s">
        <v>5641</v>
      </c>
      <c r="B4534" s="95">
        <v>17.68</v>
      </c>
      <c r="C4534" s="95">
        <v>6.36</v>
      </c>
      <c r="D4534" s="95">
        <v>61.3</v>
      </c>
      <c r="E4534" s="95">
        <v>2.87</v>
      </c>
      <c r="F4534" s="95">
        <v>0.35</v>
      </c>
      <c r="G4534" s="95">
        <v>0</v>
      </c>
      <c r="H4534" s="95">
        <v>36.090000000000003</v>
      </c>
      <c r="I4534" s="95">
        <v>18.22</v>
      </c>
      <c r="J4534" s="95">
        <v>30.94</v>
      </c>
      <c r="K4534" s="95">
        <v>43.52</v>
      </c>
      <c r="L4534" s="95">
        <v>12.58</v>
      </c>
      <c r="M4534" s="95">
        <v>1.17</v>
      </c>
      <c r="N4534" s="95">
        <v>11.17</v>
      </c>
      <c r="O4534" s="95"/>
      <c r="P4534" s="95">
        <v>-0.35</v>
      </c>
      <c r="Q4534" s="95"/>
      <c r="R4534" s="95">
        <v>4.68</v>
      </c>
      <c r="S4534" s="95">
        <v>0.57999999999999996</v>
      </c>
      <c r="T4534" s="95">
        <v>2.93</v>
      </c>
      <c r="U4534" s="95">
        <v>0.12</v>
      </c>
      <c r="V4534" s="95">
        <v>0.88</v>
      </c>
      <c r="W4534" s="95">
        <v>0.03</v>
      </c>
      <c r="X4534" s="95">
        <v>1.47</v>
      </c>
      <c r="Y4534" s="95">
        <v>0.3</v>
      </c>
      <c r="Z4534" s="74" t="s">
        <v>1111</v>
      </c>
      <c r="AA4534" s="95">
        <v>6.17</v>
      </c>
      <c r="AB4534" s="95">
        <v>0.28999999999999998</v>
      </c>
      <c r="AC4534" s="74" t="s">
        <v>1111</v>
      </c>
      <c r="AD4534" s="95">
        <v>4965703808</v>
      </c>
    </row>
    <row r="4535" spans="1:30" x14ac:dyDescent="0.2">
      <c r="A4535" s="74" t="s">
        <v>5642</v>
      </c>
      <c r="B4535" s="95">
        <v>317.29000000000002</v>
      </c>
      <c r="C4535" s="95">
        <v>0.43</v>
      </c>
      <c r="D4535" s="95">
        <v>34.29</v>
      </c>
      <c r="E4535" s="95">
        <v>4.0599999999999996</v>
      </c>
      <c r="F4535" s="95">
        <v>2.11</v>
      </c>
      <c r="G4535" s="95">
        <v>54.86</v>
      </c>
      <c r="H4535" s="95">
        <v>20.59</v>
      </c>
      <c r="I4535" s="95">
        <v>15.71</v>
      </c>
      <c r="J4535" s="95">
        <v>26.16</v>
      </c>
      <c r="K4535" s="95">
        <v>28.92</v>
      </c>
      <c r="L4535" s="95">
        <v>2.76</v>
      </c>
      <c r="M4535" s="95">
        <v>0.43</v>
      </c>
      <c r="N4535" s="95">
        <v>5.39</v>
      </c>
      <c r="O4535" s="95">
        <v>15.17</v>
      </c>
      <c r="P4535" s="95">
        <v>-2.7</v>
      </c>
      <c r="Q4535" s="95">
        <v>2.74</v>
      </c>
      <c r="R4535" s="95">
        <v>11.85</v>
      </c>
      <c r="S4535" s="95">
        <v>6.16</v>
      </c>
      <c r="T4535" s="95">
        <v>8.93</v>
      </c>
      <c r="U4535" s="95">
        <v>0.52</v>
      </c>
      <c r="V4535" s="95">
        <v>0.48</v>
      </c>
      <c r="W4535" s="95">
        <v>0.39</v>
      </c>
      <c r="X4535" s="95">
        <v>6.99</v>
      </c>
      <c r="Y4535" s="95">
        <v>6.49</v>
      </c>
      <c r="Z4535" s="74" t="s">
        <v>1111</v>
      </c>
      <c r="AA4535" s="95">
        <v>78.08</v>
      </c>
      <c r="AB4535" s="95">
        <v>9.25</v>
      </c>
      <c r="AC4535" s="74" t="s">
        <v>1111</v>
      </c>
      <c r="AD4535" s="95">
        <v>14863450050</v>
      </c>
    </row>
    <row r="4536" spans="1:30" x14ac:dyDescent="0.2">
      <c r="A4536" s="74" t="s">
        <v>5643</v>
      </c>
      <c r="B4536" s="95">
        <v>11.84</v>
      </c>
      <c r="C4536" s="95">
        <v>4.05</v>
      </c>
      <c r="D4536" s="95">
        <v>10.69</v>
      </c>
      <c r="E4536" s="95">
        <v>2.73</v>
      </c>
      <c r="F4536" s="95">
        <v>0.73</v>
      </c>
      <c r="G4536" s="95">
        <v>19.61</v>
      </c>
      <c r="H4536" s="95">
        <v>7.2</v>
      </c>
      <c r="I4536" s="95">
        <v>4.68</v>
      </c>
      <c r="J4536" s="95">
        <v>6.96</v>
      </c>
      <c r="K4536" s="95">
        <v>8.64</v>
      </c>
      <c r="L4536" s="95">
        <v>1.68</v>
      </c>
      <c r="M4536" s="95">
        <v>0.66</v>
      </c>
      <c r="N4536" s="95">
        <v>0.5</v>
      </c>
      <c r="O4536" s="95">
        <v>5.07</v>
      </c>
      <c r="P4536" s="95">
        <v>-1.26</v>
      </c>
      <c r="Q4536" s="95">
        <v>1.52</v>
      </c>
      <c r="R4536" s="95">
        <v>25.55</v>
      </c>
      <c r="S4536" s="95">
        <v>6.85</v>
      </c>
      <c r="T4536" s="95">
        <v>17.05</v>
      </c>
      <c r="U4536" s="95">
        <v>0.27</v>
      </c>
      <c r="V4536" s="95">
        <v>0.73</v>
      </c>
      <c r="W4536" s="95">
        <v>1.46</v>
      </c>
      <c r="X4536" s="95">
        <v>-2.92</v>
      </c>
      <c r="Y4536" s="95"/>
      <c r="Z4536" s="74" t="s">
        <v>1111</v>
      </c>
      <c r="AA4536" s="95">
        <v>4.34</v>
      </c>
      <c r="AB4536" s="95">
        <v>1.1100000000000001</v>
      </c>
      <c r="AC4536" s="74" t="s">
        <v>1111</v>
      </c>
      <c r="AD4536" s="95">
        <v>399508832</v>
      </c>
    </row>
    <row r="4537" spans="1:30" x14ac:dyDescent="0.2">
      <c r="A4537" s="74" t="s">
        <v>5644</v>
      </c>
      <c r="B4537" s="95">
        <v>2.76</v>
      </c>
      <c r="C4537" s="95"/>
      <c r="D4537" s="95">
        <v>-16.53</v>
      </c>
      <c r="E4537" s="95">
        <v>1.47</v>
      </c>
      <c r="F4537" s="95">
        <v>0.96</v>
      </c>
      <c r="G4537" s="95">
        <v>49.68</v>
      </c>
      <c r="H4537" s="95">
        <v>13.99</v>
      </c>
      <c r="I4537" s="95">
        <v>-10.17</v>
      </c>
      <c r="J4537" s="95">
        <v>12.01</v>
      </c>
      <c r="K4537" s="95">
        <v>9.81</v>
      </c>
      <c r="L4537" s="95">
        <v>-2.2000000000000002</v>
      </c>
      <c r="M4537" s="95">
        <v>-0.27</v>
      </c>
      <c r="N4537" s="95">
        <v>1.68</v>
      </c>
      <c r="O4537" s="95">
        <v>11.68</v>
      </c>
      <c r="P4537" s="95">
        <v>-1.38</v>
      </c>
      <c r="Q4537" s="95">
        <v>1.37</v>
      </c>
      <c r="R4537" s="95">
        <v>-8.8800000000000008</v>
      </c>
      <c r="S4537" s="95">
        <v>-5.81</v>
      </c>
      <c r="T4537" s="95">
        <v>-0.06</v>
      </c>
      <c r="U4537" s="95">
        <v>0.65</v>
      </c>
      <c r="V4537" s="95">
        <v>0.35</v>
      </c>
      <c r="W4537" s="95">
        <v>0.56999999999999995</v>
      </c>
      <c r="X4537" s="95">
        <v>4.4400000000000004</v>
      </c>
      <c r="Y4537" s="95"/>
      <c r="Z4537" s="74" t="s">
        <v>1111</v>
      </c>
      <c r="AA4537" s="95">
        <v>1.88</v>
      </c>
      <c r="AB4537" s="95">
        <v>-0.17</v>
      </c>
      <c r="AC4537" s="74" t="s">
        <v>1111</v>
      </c>
      <c r="AD4537" s="95">
        <v>200216196</v>
      </c>
    </row>
    <row r="4538" spans="1:30" x14ac:dyDescent="0.2">
      <c r="A4538" s="74" t="s">
        <v>5645</v>
      </c>
      <c r="B4538" s="95">
        <v>36.83</v>
      </c>
      <c r="C4538" s="95">
        <v>0.68</v>
      </c>
      <c r="D4538" s="95">
        <v>9.2100000000000009</v>
      </c>
      <c r="E4538" s="95">
        <v>1.19</v>
      </c>
      <c r="F4538" s="95">
        <v>0.27</v>
      </c>
      <c r="G4538" s="95">
        <v>91.69</v>
      </c>
      <c r="H4538" s="95">
        <v>58.57</v>
      </c>
      <c r="I4538" s="95">
        <v>26.47</v>
      </c>
      <c r="J4538" s="95">
        <v>4.16</v>
      </c>
      <c r="K4538" s="95">
        <v>13.58</v>
      </c>
      <c r="L4538" s="95">
        <v>9.42</v>
      </c>
      <c r="M4538" s="95">
        <v>2.69</v>
      </c>
      <c r="N4538" s="95">
        <v>2.44</v>
      </c>
      <c r="O4538" s="95">
        <v>-22.51</v>
      </c>
      <c r="P4538" s="95">
        <v>-0.28999999999999998</v>
      </c>
      <c r="Q4538" s="95">
        <v>0.88</v>
      </c>
      <c r="R4538" s="95">
        <v>12.9</v>
      </c>
      <c r="S4538" s="95">
        <v>2.89</v>
      </c>
      <c r="T4538" s="95">
        <v>7.18</v>
      </c>
      <c r="U4538" s="95">
        <v>0.22</v>
      </c>
      <c r="V4538" s="95">
        <v>0.78</v>
      </c>
      <c r="W4538" s="95">
        <v>0.11</v>
      </c>
      <c r="X4538" s="95">
        <v>4.0999999999999996</v>
      </c>
      <c r="Y4538" s="95">
        <v>-7.65</v>
      </c>
      <c r="Z4538" s="74" t="s">
        <v>1111</v>
      </c>
      <c r="AA4538" s="95">
        <v>31.01</v>
      </c>
      <c r="AB4538" s="95">
        <v>4</v>
      </c>
      <c r="AC4538" s="74" t="s">
        <v>1111</v>
      </c>
      <c r="AD4538" s="95">
        <v>1813969575</v>
      </c>
    </row>
    <row r="4539" spans="1:30" x14ac:dyDescent="0.2">
      <c r="A4539" s="74" t="s">
        <v>5646</v>
      </c>
      <c r="B4539" s="95">
        <v>19.39</v>
      </c>
      <c r="C4539" s="95"/>
      <c r="D4539" s="95">
        <v>-6.92</v>
      </c>
      <c r="E4539" s="95">
        <v>-1.51</v>
      </c>
      <c r="F4539" s="95">
        <v>0.7</v>
      </c>
      <c r="G4539" s="95">
        <v>23.71</v>
      </c>
      <c r="H4539" s="95">
        <v>-1.23</v>
      </c>
      <c r="I4539" s="95">
        <v>-10.99</v>
      </c>
      <c r="J4539" s="95">
        <v>-62.07</v>
      </c>
      <c r="K4539" s="95">
        <v>-132.19999999999999</v>
      </c>
      <c r="L4539" s="95">
        <v>-70.13</v>
      </c>
      <c r="M4539" s="95"/>
      <c r="N4539" s="95">
        <v>0.76</v>
      </c>
      <c r="O4539" s="95">
        <v>2.99</v>
      </c>
      <c r="P4539" s="95">
        <v>-1.51</v>
      </c>
      <c r="Q4539" s="95">
        <v>1.76</v>
      </c>
      <c r="R4539" s="95">
        <v>-21.84</v>
      </c>
      <c r="S4539" s="95">
        <v>-10.050000000000001</v>
      </c>
      <c r="T4539" s="95">
        <v>-3.12</v>
      </c>
      <c r="U4539" s="95">
        <v>-0.46</v>
      </c>
      <c r="V4539" s="95">
        <v>1.46</v>
      </c>
      <c r="W4539" s="95">
        <v>0.91</v>
      </c>
      <c r="X4539" s="95">
        <v>-13.61</v>
      </c>
      <c r="Y4539" s="95"/>
      <c r="Z4539" s="74" t="s">
        <v>1111</v>
      </c>
      <c r="AA4539" s="95">
        <v>-12.83</v>
      </c>
      <c r="AB4539" s="95">
        <v>-2.8</v>
      </c>
      <c r="AC4539" s="74" t="s">
        <v>1111</v>
      </c>
      <c r="AD4539" s="95">
        <v>1252813107</v>
      </c>
    </row>
    <row r="4540" spans="1:30" x14ac:dyDescent="0.2">
      <c r="A4540" s="74" t="s">
        <v>5647</v>
      </c>
      <c r="B4540" s="95">
        <v>20.3</v>
      </c>
      <c r="C4540" s="95">
        <v>0.86</v>
      </c>
      <c r="D4540" s="95">
        <v>14.49</v>
      </c>
      <c r="E4540" s="95">
        <v>4.0999999999999996</v>
      </c>
      <c r="F4540" s="95">
        <v>1.69</v>
      </c>
      <c r="G4540" s="95">
        <v>39.18</v>
      </c>
      <c r="H4540" s="95">
        <v>23.35</v>
      </c>
      <c r="I4540" s="95">
        <v>14.35</v>
      </c>
      <c r="J4540" s="95">
        <v>8.91</v>
      </c>
      <c r="K4540" s="95">
        <v>9.9600000000000009</v>
      </c>
      <c r="L4540" s="95">
        <v>1.05</v>
      </c>
      <c r="M4540" s="95">
        <v>0.48</v>
      </c>
      <c r="N4540" s="95">
        <v>2.08</v>
      </c>
      <c r="O4540" s="95">
        <v>5.68</v>
      </c>
      <c r="P4540" s="95">
        <v>-3.77</v>
      </c>
      <c r="Q4540" s="95">
        <v>2.16</v>
      </c>
      <c r="R4540" s="95">
        <v>28.32</v>
      </c>
      <c r="S4540" s="95">
        <v>11.63</v>
      </c>
      <c r="T4540" s="95">
        <v>18.16</v>
      </c>
      <c r="U4540" s="95">
        <v>0.41</v>
      </c>
      <c r="V4540" s="95">
        <v>0.59</v>
      </c>
      <c r="W4540" s="95">
        <v>0.81</v>
      </c>
      <c r="X4540" s="95">
        <v>9.1300000000000008</v>
      </c>
      <c r="Y4540" s="95"/>
      <c r="Z4540" s="74" t="s">
        <v>1111</v>
      </c>
      <c r="AA4540" s="95">
        <v>4.95</v>
      </c>
      <c r="AB4540" s="95">
        <v>1.4</v>
      </c>
      <c r="AC4540" s="74" t="s">
        <v>1111</v>
      </c>
      <c r="AD4540" s="95">
        <v>967798440</v>
      </c>
    </row>
    <row r="4541" spans="1:30" x14ac:dyDescent="0.2">
      <c r="A4541" s="74" t="s">
        <v>5648</v>
      </c>
      <c r="B4541" s="95">
        <v>19.600000000000001</v>
      </c>
      <c r="C4541" s="95">
        <v>1.81</v>
      </c>
      <c r="D4541" s="95">
        <v>7.33</v>
      </c>
      <c r="E4541" s="95">
        <v>1.79</v>
      </c>
      <c r="F4541" s="95">
        <v>0.63</v>
      </c>
      <c r="G4541" s="95">
        <v>49.56</v>
      </c>
      <c r="H4541" s="95">
        <v>30.76</v>
      </c>
      <c r="I4541" s="95">
        <v>18.760000000000002</v>
      </c>
      <c r="J4541" s="95">
        <v>4.47</v>
      </c>
      <c r="K4541" s="95">
        <v>7.86</v>
      </c>
      <c r="L4541" s="95">
        <v>3.39</v>
      </c>
      <c r="M4541" s="95">
        <v>1.36</v>
      </c>
      <c r="N4541" s="95">
        <v>1.38</v>
      </c>
      <c r="O4541" s="95">
        <v>10.67</v>
      </c>
      <c r="P4541" s="95">
        <v>-0.7</v>
      </c>
      <c r="Q4541" s="95">
        <v>2.16</v>
      </c>
      <c r="R4541" s="95">
        <v>24.46</v>
      </c>
      <c r="S4541" s="95">
        <v>8.5399999999999991</v>
      </c>
      <c r="T4541" s="95">
        <v>13.59</v>
      </c>
      <c r="U4541" s="95">
        <v>0.35</v>
      </c>
      <c r="V4541" s="95">
        <v>0.65</v>
      </c>
      <c r="W4541" s="95">
        <v>0.46</v>
      </c>
      <c r="X4541" s="95">
        <v>10.73</v>
      </c>
      <c r="Y4541" s="95">
        <v>0.99</v>
      </c>
      <c r="Z4541" s="74" t="s">
        <v>1111</v>
      </c>
      <c r="AA4541" s="95">
        <v>10.93</v>
      </c>
      <c r="AB4541" s="95">
        <v>2.67</v>
      </c>
      <c r="AC4541" s="74" t="s">
        <v>1111</v>
      </c>
      <c r="AD4541" s="95">
        <v>4337115440</v>
      </c>
    </row>
    <row r="4542" spans="1:30" x14ac:dyDescent="0.2">
      <c r="A4542" s="74" t="s">
        <v>5649</v>
      </c>
      <c r="B4542" s="95">
        <v>16.98</v>
      </c>
      <c r="C4542" s="95">
        <v>9.86</v>
      </c>
      <c r="D4542" s="95">
        <v>7.89</v>
      </c>
      <c r="E4542" s="95">
        <v>0.79</v>
      </c>
      <c r="F4542" s="95">
        <v>0.31</v>
      </c>
      <c r="G4542" s="95">
        <v>71.58</v>
      </c>
      <c r="H4542" s="95">
        <v>44.68</v>
      </c>
      <c r="I4542" s="95">
        <v>30.97</v>
      </c>
      <c r="J4542" s="95">
        <v>5.47</v>
      </c>
      <c r="K4542" s="95">
        <v>13.4</v>
      </c>
      <c r="L4542" s="95">
        <v>7.93</v>
      </c>
      <c r="M4542" s="95">
        <v>1.1499999999999999</v>
      </c>
      <c r="N4542" s="95">
        <v>2.44</v>
      </c>
      <c r="O4542" s="95">
        <v>-4.1900000000000004</v>
      </c>
      <c r="P4542" s="95">
        <v>-0.32</v>
      </c>
      <c r="Q4542" s="95">
        <v>0.37</v>
      </c>
      <c r="R4542" s="95">
        <v>10.039999999999999</v>
      </c>
      <c r="S4542" s="95">
        <v>3.9</v>
      </c>
      <c r="T4542" s="95">
        <v>6.4</v>
      </c>
      <c r="U4542" s="95">
        <v>0.39</v>
      </c>
      <c r="V4542" s="95">
        <v>0.61</v>
      </c>
      <c r="W4542" s="95">
        <v>0.13</v>
      </c>
      <c r="X4542" s="95">
        <v>8.23</v>
      </c>
      <c r="Y4542" s="95">
        <v>-1.78</v>
      </c>
      <c r="Z4542" s="74" t="s">
        <v>1111</v>
      </c>
      <c r="AA4542" s="95">
        <v>21.43</v>
      </c>
      <c r="AB4542" s="95">
        <v>2.15</v>
      </c>
      <c r="AC4542" s="74" t="s">
        <v>1111</v>
      </c>
      <c r="AD4542" s="95">
        <v>1477356786</v>
      </c>
    </row>
    <row r="4543" spans="1:30" x14ac:dyDescent="0.2">
      <c r="A4543" s="74" t="s">
        <v>5650</v>
      </c>
      <c r="B4543" s="95">
        <v>4.4000000000000004</v>
      </c>
      <c r="C4543" s="95"/>
      <c r="D4543" s="95">
        <v>1.31</v>
      </c>
      <c r="E4543" s="95">
        <v>0.69</v>
      </c>
      <c r="F4543" s="95">
        <v>0.38</v>
      </c>
      <c r="G4543" s="95">
        <v>96.25</v>
      </c>
      <c r="H4543" s="95">
        <v>23.9</v>
      </c>
      <c r="I4543" s="95">
        <v>12.75</v>
      </c>
      <c r="J4543" s="95">
        <v>0.7</v>
      </c>
      <c r="K4543" s="95">
        <v>1.1599999999999999</v>
      </c>
      <c r="L4543" s="95">
        <v>0.45</v>
      </c>
      <c r="M4543" s="95">
        <v>0.45</v>
      </c>
      <c r="N4543" s="95">
        <v>0.17</v>
      </c>
      <c r="O4543" s="95">
        <v>9.09</v>
      </c>
      <c r="P4543" s="95">
        <v>-0.43</v>
      </c>
      <c r="Q4543" s="95">
        <v>1.53</v>
      </c>
      <c r="R4543" s="95">
        <v>52.62</v>
      </c>
      <c r="S4543" s="95">
        <v>28.63</v>
      </c>
      <c r="T4543" s="95">
        <v>44.78</v>
      </c>
      <c r="U4543" s="95">
        <v>0.54</v>
      </c>
      <c r="V4543" s="95">
        <v>0.46</v>
      </c>
      <c r="W4543" s="95">
        <v>2.25</v>
      </c>
      <c r="X4543" s="95">
        <v>64.45</v>
      </c>
      <c r="Y4543" s="95"/>
      <c r="Z4543" s="74" t="s">
        <v>1111</v>
      </c>
      <c r="AA4543" s="95">
        <v>6.37</v>
      </c>
      <c r="AB4543" s="95">
        <v>3.35</v>
      </c>
      <c r="AC4543" s="74" t="s">
        <v>1111</v>
      </c>
      <c r="AD4543" s="95">
        <v>662429680</v>
      </c>
    </row>
    <row r="4544" spans="1:30" x14ac:dyDescent="0.2">
      <c r="A4544" s="74" t="s">
        <v>5651</v>
      </c>
      <c r="B4544" s="95">
        <v>220.58</v>
      </c>
      <c r="C4544" s="95">
        <v>1.43</v>
      </c>
      <c r="D4544" s="95">
        <v>15.58</v>
      </c>
      <c r="E4544" s="95">
        <v>7.66</v>
      </c>
      <c r="F4544" s="95">
        <v>1.94</v>
      </c>
      <c r="G4544" s="95">
        <v>29.67</v>
      </c>
      <c r="H4544" s="95">
        <v>8.42</v>
      </c>
      <c r="I4544" s="95">
        <v>6.56</v>
      </c>
      <c r="J4544" s="95">
        <v>12.15</v>
      </c>
      <c r="K4544" s="95">
        <v>12.95</v>
      </c>
      <c r="L4544" s="95">
        <v>0.81</v>
      </c>
      <c r="M4544" s="95">
        <v>0.51</v>
      </c>
      <c r="N4544" s="95">
        <v>1.02</v>
      </c>
      <c r="O4544" s="95">
        <v>-136.37</v>
      </c>
      <c r="P4544" s="95">
        <v>-3.32</v>
      </c>
      <c r="Q4544" s="95">
        <v>0.97</v>
      </c>
      <c r="R4544" s="95">
        <v>49.13</v>
      </c>
      <c r="S4544" s="95">
        <v>12.46</v>
      </c>
      <c r="T4544" s="95">
        <v>25.83</v>
      </c>
      <c r="U4544" s="95">
        <v>0.25</v>
      </c>
      <c r="V4544" s="95">
        <v>0.75</v>
      </c>
      <c r="W4544" s="95">
        <v>1.9</v>
      </c>
      <c r="X4544" s="95">
        <v>4.8600000000000003</v>
      </c>
      <c r="Y4544" s="95">
        <v>5.37</v>
      </c>
      <c r="Z4544" s="74" t="s">
        <v>1111</v>
      </c>
      <c r="AA4544" s="95">
        <v>28.81</v>
      </c>
      <c r="AB4544" s="95">
        <v>14.16</v>
      </c>
      <c r="AC4544" s="74" t="s">
        <v>1111</v>
      </c>
      <c r="AD4544" s="95">
        <v>105685149862</v>
      </c>
    </row>
    <row r="4545" spans="1:30" x14ac:dyDescent="0.2">
      <c r="A4545" s="74" t="s">
        <v>5652</v>
      </c>
      <c r="B4545" s="95">
        <v>14.46</v>
      </c>
      <c r="C4545" s="95"/>
      <c r="D4545" s="95">
        <v>-6.03</v>
      </c>
      <c r="E4545" s="95">
        <v>6.64</v>
      </c>
      <c r="F4545" s="95">
        <v>5.05</v>
      </c>
      <c r="G4545" s="95">
        <v>86.84</v>
      </c>
      <c r="H4545" s="95">
        <v>-7651.63</v>
      </c>
      <c r="I4545" s="95">
        <v>-7784.41</v>
      </c>
      <c r="J4545" s="95">
        <v>-6.13</v>
      </c>
      <c r="K4545" s="95">
        <v>-5.12</v>
      </c>
      <c r="L4545" s="95">
        <v>1.01</v>
      </c>
      <c r="M4545" s="95">
        <v>-1.0900000000000001</v>
      </c>
      <c r="N4545" s="95">
        <v>469.12</v>
      </c>
      <c r="O4545" s="95">
        <v>7.27</v>
      </c>
      <c r="P4545" s="95">
        <v>-54.53</v>
      </c>
      <c r="Q4545" s="95">
        <v>4.24</v>
      </c>
      <c r="R4545" s="95">
        <v>-110.1</v>
      </c>
      <c r="S4545" s="95">
        <v>-83.72</v>
      </c>
      <c r="T4545" s="95">
        <v>-102.94</v>
      </c>
      <c r="U4545" s="95">
        <v>0.76</v>
      </c>
      <c r="V4545" s="95">
        <v>0.24</v>
      </c>
      <c r="W4545" s="95">
        <v>0.01</v>
      </c>
      <c r="X4545" s="95">
        <v>0</v>
      </c>
      <c r="Y4545" s="95"/>
      <c r="Z4545" s="74" t="s">
        <v>1111</v>
      </c>
      <c r="AA4545" s="95">
        <v>2.1800000000000002</v>
      </c>
      <c r="AB4545" s="95">
        <v>-2.4</v>
      </c>
      <c r="AC4545" s="74" t="s">
        <v>1111</v>
      </c>
      <c r="AD4545" s="95">
        <v>2066957226</v>
      </c>
    </row>
    <row r="4546" spans="1:30" x14ac:dyDescent="0.2">
      <c r="A4546" s="74" t="s">
        <v>5653</v>
      </c>
      <c r="B4546" s="95">
        <v>3.16</v>
      </c>
      <c r="C4546" s="95"/>
      <c r="D4546" s="95">
        <v>-19.28</v>
      </c>
      <c r="E4546" s="95">
        <v>3.44</v>
      </c>
      <c r="F4546" s="95">
        <v>0.61</v>
      </c>
      <c r="G4546" s="95">
        <v>31.48</v>
      </c>
      <c r="H4546" s="95">
        <v>7.33</v>
      </c>
      <c r="I4546" s="95">
        <v>-6.39</v>
      </c>
      <c r="J4546" s="95">
        <v>16.8</v>
      </c>
      <c r="K4546" s="95">
        <v>32.39</v>
      </c>
      <c r="L4546" s="95">
        <v>15.59</v>
      </c>
      <c r="M4546" s="95">
        <v>3.2</v>
      </c>
      <c r="N4546" s="95">
        <v>1.23</v>
      </c>
      <c r="O4546" s="95">
        <v>-12.93</v>
      </c>
      <c r="P4546" s="95">
        <v>-0.7</v>
      </c>
      <c r="Q4546" s="95">
        <v>0.74</v>
      </c>
      <c r="R4546" s="95">
        <v>-17.86</v>
      </c>
      <c r="S4546" s="95">
        <v>-3.15</v>
      </c>
      <c r="T4546" s="95">
        <v>3.79</v>
      </c>
      <c r="U4546" s="95">
        <v>0.18</v>
      </c>
      <c r="V4546" s="95">
        <v>0.82</v>
      </c>
      <c r="W4546" s="95">
        <v>0.49</v>
      </c>
      <c r="X4546" s="95"/>
      <c r="Y4546" s="95"/>
      <c r="Z4546" s="74" t="s">
        <v>1111</v>
      </c>
      <c r="AA4546" s="95">
        <v>0.92</v>
      </c>
      <c r="AB4546" s="95">
        <v>-0.16</v>
      </c>
      <c r="AC4546" s="74" t="s">
        <v>1111</v>
      </c>
      <c r="AD4546" s="95">
        <v>321805868</v>
      </c>
    </row>
    <row r="4547" spans="1:30" x14ac:dyDescent="0.2">
      <c r="A4547" s="74" t="s">
        <v>5654</v>
      </c>
      <c r="B4547" s="95">
        <v>10.87</v>
      </c>
      <c r="C4547" s="95"/>
      <c r="D4547" s="95">
        <v>10.07</v>
      </c>
      <c r="E4547" s="95">
        <v>-5.25</v>
      </c>
      <c r="F4547" s="95">
        <v>1.07</v>
      </c>
      <c r="G4547" s="95"/>
      <c r="H4547" s="95"/>
      <c r="I4547" s="95"/>
      <c r="J4547" s="95">
        <v>10.1</v>
      </c>
      <c r="K4547" s="95">
        <v>10.1</v>
      </c>
      <c r="L4547" s="95">
        <v>0</v>
      </c>
      <c r="M4547" s="95"/>
      <c r="N4547" s="95"/>
      <c r="O4547" s="95">
        <v>-6.31</v>
      </c>
      <c r="P4547" s="95">
        <v>-1.07</v>
      </c>
      <c r="Q4547" s="95">
        <v>0</v>
      </c>
      <c r="R4547" s="95">
        <v>-52.08</v>
      </c>
      <c r="S4547" s="95">
        <v>10.64</v>
      </c>
      <c r="T4547" s="95">
        <v>-51.94</v>
      </c>
      <c r="U4547" s="95">
        <v>-0.2</v>
      </c>
      <c r="V4547" s="95">
        <v>0.2</v>
      </c>
      <c r="W4547" s="95">
        <v>0</v>
      </c>
      <c r="X4547" s="95"/>
      <c r="Y4547" s="95"/>
      <c r="Z4547" s="74" t="s">
        <v>1111</v>
      </c>
      <c r="AA4547" s="95">
        <v>-2.0699999999999998</v>
      </c>
      <c r="AB4547" s="95">
        <v>1.08</v>
      </c>
      <c r="AC4547" s="74" t="s">
        <v>1111</v>
      </c>
      <c r="AD4547" s="95">
        <v>375015010.87</v>
      </c>
    </row>
    <row r="4548" spans="1:30" x14ac:dyDescent="0.2">
      <c r="A4548" s="74" t="s">
        <v>5655</v>
      </c>
      <c r="B4548" s="95">
        <v>11.75</v>
      </c>
      <c r="C4548" s="95"/>
      <c r="D4548" s="95">
        <v>10.89</v>
      </c>
      <c r="E4548" s="95">
        <v>-5.67</v>
      </c>
      <c r="F4548" s="95">
        <v>1.1599999999999999</v>
      </c>
      <c r="G4548" s="95"/>
      <c r="H4548" s="95"/>
      <c r="I4548" s="95"/>
      <c r="J4548" s="95">
        <v>10.92</v>
      </c>
      <c r="K4548" s="95">
        <v>10.1</v>
      </c>
      <c r="L4548" s="95">
        <v>0</v>
      </c>
      <c r="M4548" s="95"/>
      <c r="N4548" s="95"/>
      <c r="O4548" s="95">
        <v>-6.82</v>
      </c>
      <c r="P4548" s="95">
        <v>-1.1599999999999999</v>
      </c>
      <c r="Q4548" s="95">
        <v>0</v>
      </c>
      <c r="R4548" s="95">
        <v>-52.08</v>
      </c>
      <c r="S4548" s="95">
        <v>10.64</v>
      </c>
      <c r="T4548" s="95">
        <v>-51.94</v>
      </c>
      <c r="U4548" s="95">
        <v>-0.2</v>
      </c>
      <c r="V4548" s="95">
        <v>0.2</v>
      </c>
      <c r="W4548" s="95">
        <v>0</v>
      </c>
      <c r="X4548" s="95"/>
      <c r="Y4548" s="95"/>
      <c r="Z4548" s="74" t="s">
        <v>1111</v>
      </c>
      <c r="AA4548" s="95">
        <v>-2.0699999999999998</v>
      </c>
      <c r="AB4548" s="95">
        <v>1.08</v>
      </c>
      <c r="AC4548" s="74" t="s">
        <v>1111</v>
      </c>
      <c r="AD4548" s="95">
        <v>375015010.87</v>
      </c>
    </row>
    <row r="4549" spans="1:30" x14ac:dyDescent="0.2">
      <c r="A4549" s="74" t="s">
        <v>5656</v>
      </c>
      <c r="B4549" s="95">
        <v>2.46</v>
      </c>
      <c r="C4549" s="95"/>
      <c r="D4549" s="95">
        <v>2.2799999999999998</v>
      </c>
      <c r="E4549" s="95">
        <v>-1.19</v>
      </c>
      <c r="F4549" s="95">
        <v>0.24</v>
      </c>
      <c r="G4549" s="95"/>
      <c r="H4549" s="95"/>
      <c r="I4549" s="95"/>
      <c r="J4549" s="95">
        <v>2.29</v>
      </c>
      <c r="K4549" s="95">
        <v>10.1</v>
      </c>
      <c r="L4549" s="95">
        <v>0</v>
      </c>
      <c r="M4549" s="95"/>
      <c r="N4549" s="95"/>
      <c r="O4549" s="95">
        <v>-1.43</v>
      </c>
      <c r="P4549" s="95">
        <v>-0.24</v>
      </c>
      <c r="Q4549" s="95">
        <v>0</v>
      </c>
      <c r="R4549" s="95">
        <v>-52.08</v>
      </c>
      <c r="S4549" s="95">
        <v>10.64</v>
      </c>
      <c r="T4549" s="95">
        <v>-51.94</v>
      </c>
      <c r="U4549" s="95">
        <v>-0.2</v>
      </c>
      <c r="V4549" s="95">
        <v>0.2</v>
      </c>
      <c r="W4549" s="95">
        <v>0</v>
      </c>
      <c r="X4549" s="95"/>
      <c r="Y4549" s="95"/>
      <c r="Z4549" s="74" t="s">
        <v>1111</v>
      </c>
      <c r="AA4549" s="95">
        <v>-2.0699999999999998</v>
      </c>
      <c r="AB4549" s="95">
        <v>1.08</v>
      </c>
      <c r="AC4549" s="74" t="s">
        <v>1111</v>
      </c>
      <c r="AD4549" s="95">
        <v>375015010.87</v>
      </c>
    </row>
    <row r="4550" spans="1:30" x14ac:dyDescent="0.2">
      <c r="A4550" s="74" t="s">
        <v>5657</v>
      </c>
      <c r="B4550" s="95">
        <v>78.209999999999994</v>
      </c>
      <c r="C4550" s="95"/>
      <c r="D4550" s="95">
        <v>7.76</v>
      </c>
      <c r="E4550" s="95">
        <v>11.6</v>
      </c>
      <c r="F4550" s="95">
        <v>0.32</v>
      </c>
      <c r="G4550" s="95">
        <v>83.04</v>
      </c>
      <c r="H4550" s="95">
        <v>15.25</v>
      </c>
      <c r="I4550" s="95">
        <v>5.52</v>
      </c>
      <c r="J4550" s="95">
        <v>2.81</v>
      </c>
      <c r="K4550" s="95">
        <v>6.79</v>
      </c>
      <c r="L4550" s="95">
        <v>3.97</v>
      </c>
      <c r="M4550" s="95">
        <v>16.399999999999999</v>
      </c>
      <c r="N4550" s="95">
        <v>0.43</v>
      </c>
      <c r="O4550" s="95">
        <v>5.49</v>
      </c>
      <c r="P4550" s="95">
        <v>-0.44</v>
      </c>
      <c r="Q4550" s="95">
        <v>1.28</v>
      </c>
      <c r="R4550" s="95">
        <v>149.44999999999999</v>
      </c>
      <c r="S4550" s="95">
        <v>4.16</v>
      </c>
      <c r="T4550" s="95">
        <v>17.14</v>
      </c>
      <c r="U4550" s="95">
        <v>0.03</v>
      </c>
      <c r="V4550" s="95">
        <v>0.89</v>
      </c>
      <c r="W4550" s="95">
        <v>0.75</v>
      </c>
      <c r="X4550" s="95">
        <v>-1.0900000000000001</v>
      </c>
      <c r="Y4550" s="95"/>
      <c r="Z4550" s="74" t="s">
        <v>1111</v>
      </c>
      <c r="AA4550" s="95">
        <v>6.74</v>
      </c>
      <c r="AB4550" s="95">
        <v>10.07</v>
      </c>
      <c r="AC4550" s="74" t="s">
        <v>1111</v>
      </c>
      <c r="AD4550" s="95">
        <v>8378316639</v>
      </c>
    </row>
    <row r="4551" spans="1:30" x14ac:dyDescent="0.2">
      <c r="A4551" s="74" t="s">
        <v>5658</v>
      </c>
      <c r="B4551" s="95">
        <v>10.23</v>
      </c>
      <c r="C4551" s="95"/>
      <c r="D4551" s="95">
        <v>237.65</v>
      </c>
      <c r="E4551" s="95">
        <v>-65.64</v>
      </c>
      <c r="F4551" s="95">
        <v>1.17</v>
      </c>
      <c r="G4551" s="95"/>
      <c r="H4551" s="95"/>
      <c r="I4551" s="95"/>
      <c r="J4551" s="95">
        <v>243.59</v>
      </c>
      <c r="K4551" s="95">
        <v>243.02</v>
      </c>
      <c r="L4551" s="95">
        <v>-0.56999999999999995</v>
      </c>
      <c r="M4551" s="95"/>
      <c r="N4551" s="95"/>
      <c r="O4551" s="95">
        <v>-7.23</v>
      </c>
      <c r="P4551" s="95">
        <v>-1.17</v>
      </c>
      <c r="Q4551" s="95">
        <v>0.02</v>
      </c>
      <c r="R4551" s="95">
        <v>-27.62</v>
      </c>
      <c r="S4551" s="95">
        <v>0.49</v>
      </c>
      <c r="T4551" s="95">
        <v>-26.27</v>
      </c>
      <c r="U4551" s="95">
        <v>-0.02</v>
      </c>
      <c r="V4551" s="95">
        <v>0.18</v>
      </c>
      <c r="W4551" s="95">
        <v>0</v>
      </c>
      <c r="X4551" s="95"/>
      <c r="Y4551" s="95"/>
      <c r="Z4551" s="74" t="s">
        <v>1111</v>
      </c>
      <c r="AA4551" s="95">
        <v>-0.16</v>
      </c>
      <c r="AB4551" s="95">
        <v>0.04</v>
      </c>
      <c r="AC4551" s="74" t="s">
        <v>1111</v>
      </c>
      <c r="AD4551" s="95">
        <v>175388235</v>
      </c>
    </row>
    <row r="4552" spans="1:30" x14ac:dyDescent="0.2">
      <c r="A4552" s="74" t="s">
        <v>5659</v>
      </c>
      <c r="B4552" s="95">
        <v>10.25</v>
      </c>
      <c r="C4552" s="95"/>
      <c r="D4552" s="95">
        <v>238.12</v>
      </c>
      <c r="E4552" s="95">
        <v>-65.77</v>
      </c>
      <c r="F4552" s="95">
        <v>1.17</v>
      </c>
      <c r="G4552" s="95"/>
      <c r="H4552" s="95"/>
      <c r="I4552" s="95"/>
      <c r="J4552" s="95">
        <v>244.07</v>
      </c>
      <c r="K4552" s="95">
        <v>243.02</v>
      </c>
      <c r="L4552" s="95">
        <v>-0.56999999999999995</v>
      </c>
      <c r="M4552" s="95"/>
      <c r="N4552" s="95"/>
      <c r="O4552" s="95">
        <v>-7.25</v>
      </c>
      <c r="P4552" s="95">
        <v>-1.18</v>
      </c>
      <c r="Q4552" s="95">
        <v>0.02</v>
      </c>
      <c r="R4552" s="95">
        <v>-27.62</v>
      </c>
      <c r="S4552" s="95">
        <v>0.49</v>
      </c>
      <c r="T4552" s="95">
        <v>-26.27</v>
      </c>
      <c r="U4552" s="95">
        <v>-0.02</v>
      </c>
      <c r="V4552" s="95">
        <v>0.18</v>
      </c>
      <c r="W4552" s="95">
        <v>0</v>
      </c>
      <c r="X4552" s="95"/>
      <c r="Y4552" s="95"/>
      <c r="Z4552" s="74" t="s">
        <v>1111</v>
      </c>
      <c r="AA4552" s="95">
        <v>-0.16</v>
      </c>
      <c r="AB4552" s="95">
        <v>0.04</v>
      </c>
      <c r="AC4552" s="74" t="s">
        <v>1111</v>
      </c>
      <c r="AD4552" s="95">
        <v>175388235</v>
      </c>
    </row>
    <row r="4553" spans="1:30" x14ac:dyDescent="0.2">
      <c r="A4553" s="74" t="s">
        <v>5660</v>
      </c>
      <c r="B4553" s="95">
        <v>0.3</v>
      </c>
      <c r="C4553" s="95"/>
      <c r="D4553" s="95">
        <v>6.97</v>
      </c>
      <c r="E4553" s="95">
        <v>-1.92</v>
      </c>
      <c r="F4553" s="95">
        <v>0.03</v>
      </c>
      <c r="G4553" s="95"/>
      <c r="H4553" s="95"/>
      <c r="I4553" s="95"/>
      <c r="J4553" s="95">
        <v>7.14</v>
      </c>
      <c r="K4553" s="95">
        <v>243.02</v>
      </c>
      <c r="L4553" s="95">
        <v>-0.56999999999999995</v>
      </c>
      <c r="M4553" s="95"/>
      <c r="N4553" s="95"/>
      <c r="O4553" s="95">
        <v>-0.21</v>
      </c>
      <c r="P4553" s="95">
        <v>-0.03</v>
      </c>
      <c r="Q4553" s="95">
        <v>0.02</v>
      </c>
      <c r="R4553" s="95">
        <v>-27.62</v>
      </c>
      <c r="S4553" s="95">
        <v>0.49</v>
      </c>
      <c r="T4553" s="95">
        <v>-26.27</v>
      </c>
      <c r="U4553" s="95">
        <v>-0.02</v>
      </c>
      <c r="V4553" s="95">
        <v>0.18</v>
      </c>
      <c r="W4553" s="95">
        <v>0</v>
      </c>
      <c r="X4553" s="95"/>
      <c r="Y4553" s="95"/>
      <c r="Z4553" s="74" t="s">
        <v>1111</v>
      </c>
      <c r="AA4553" s="95">
        <v>-0.16</v>
      </c>
      <c r="AB4553" s="95">
        <v>0.04</v>
      </c>
      <c r="AC4553" s="74" t="s">
        <v>1111</v>
      </c>
      <c r="AD4553" s="95">
        <v>175388235</v>
      </c>
    </row>
    <row r="4554" spans="1:30" x14ac:dyDescent="0.2">
      <c r="A4554" s="74" t="s">
        <v>5661</v>
      </c>
      <c r="B4554" s="95">
        <v>10</v>
      </c>
      <c r="C4554" s="95"/>
      <c r="D4554" s="95">
        <v>-83.7</v>
      </c>
      <c r="E4554" s="95">
        <v>-79.33</v>
      </c>
      <c r="F4554" s="95">
        <v>1.26</v>
      </c>
      <c r="G4554" s="95"/>
      <c r="H4554" s="95"/>
      <c r="I4554" s="95"/>
      <c r="J4554" s="95">
        <v>-81.28</v>
      </c>
      <c r="K4554" s="95">
        <v>-81.27</v>
      </c>
      <c r="L4554" s="95">
        <v>0.01</v>
      </c>
      <c r="M4554" s="95"/>
      <c r="N4554" s="95"/>
      <c r="O4554" s="95">
        <v>-403.99</v>
      </c>
      <c r="P4554" s="95">
        <v>-1.26</v>
      </c>
      <c r="Q4554" s="95">
        <v>7.0000000000000007E-2</v>
      </c>
      <c r="R4554" s="95">
        <v>-94.79</v>
      </c>
      <c r="S4554" s="95">
        <v>-1.5</v>
      </c>
      <c r="T4554" s="95">
        <v>100.4</v>
      </c>
      <c r="U4554" s="95">
        <v>-0.02</v>
      </c>
      <c r="V4554" s="95">
        <v>0.02</v>
      </c>
      <c r="W4554" s="95">
        <v>0</v>
      </c>
      <c r="X4554" s="95"/>
      <c r="Y4554" s="95"/>
      <c r="Z4554" s="74" t="s">
        <v>1111</v>
      </c>
      <c r="AA4554" s="95">
        <v>-0.13</v>
      </c>
      <c r="AB4554" s="95">
        <v>-0.12</v>
      </c>
      <c r="AC4554" s="74" t="s">
        <v>1111</v>
      </c>
      <c r="AD4554" s="95">
        <v>354705000</v>
      </c>
    </row>
    <row r="4555" spans="1:30" x14ac:dyDescent="0.2">
      <c r="A4555" s="74" t="s">
        <v>5662</v>
      </c>
      <c r="B4555" s="95">
        <v>12.53</v>
      </c>
      <c r="C4555" s="95"/>
      <c r="D4555" s="95">
        <v>-104.87</v>
      </c>
      <c r="E4555" s="95">
        <v>-99.41</v>
      </c>
      <c r="F4555" s="95">
        <v>1.57</v>
      </c>
      <c r="G4555" s="95"/>
      <c r="H4555" s="95"/>
      <c r="I4555" s="95"/>
      <c r="J4555" s="95">
        <v>-101.84</v>
      </c>
      <c r="K4555" s="95">
        <v>-81.27</v>
      </c>
      <c r="L4555" s="95">
        <v>0.01</v>
      </c>
      <c r="M4555" s="95"/>
      <c r="N4555" s="95"/>
      <c r="O4555" s="95">
        <v>-506.2</v>
      </c>
      <c r="P4555" s="95">
        <v>-1.57</v>
      </c>
      <c r="Q4555" s="95">
        <v>7.0000000000000007E-2</v>
      </c>
      <c r="R4555" s="95">
        <v>-94.79</v>
      </c>
      <c r="S4555" s="95">
        <v>-1.5</v>
      </c>
      <c r="T4555" s="95">
        <v>100.4</v>
      </c>
      <c r="U4555" s="95">
        <v>-0.02</v>
      </c>
      <c r="V4555" s="95">
        <v>0.02</v>
      </c>
      <c r="W4555" s="95">
        <v>0</v>
      </c>
      <c r="X4555" s="95"/>
      <c r="Y4555" s="95"/>
      <c r="Z4555" s="74" t="s">
        <v>1111</v>
      </c>
      <c r="AA4555" s="95">
        <v>-0.13</v>
      </c>
      <c r="AB4555" s="95">
        <v>-0.12</v>
      </c>
      <c r="AC4555" s="74" t="s">
        <v>1111</v>
      </c>
      <c r="AD4555" s="95">
        <v>354705000</v>
      </c>
    </row>
    <row r="4556" spans="1:30" x14ac:dyDescent="0.2">
      <c r="A4556" s="74" t="s">
        <v>5663</v>
      </c>
      <c r="B4556" s="95">
        <v>3.03</v>
      </c>
      <c r="C4556" s="95"/>
      <c r="D4556" s="95">
        <v>-25.36</v>
      </c>
      <c r="E4556" s="95">
        <v>-24.04</v>
      </c>
      <c r="F4556" s="95">
        <v>0.38</v>
      </c>
      <c r="G4556" s="95"/>
      <c r="H4556" s="95"/>
      <c r="I4556" s="95"/>
      <c r="J4556" s="95">
        <v>-24.63</v>
      </c>
      <c r="K4556" s="95">
        <v>-81.27</v>
      </c>
      <c r="L4556" s="95">
        <v>0.01</v>
      </c>
      <c r="M4556" s="95"/>
      <c r="N4556" s="95"/>
      <c r="O4556" s="95">
        <v>-122.41</v>
      </c>
      <c r="P4556" s="95">
        <v>-0.38</v>
      </c>
      <c r="Q4556" s="95">
        <v>7.0000000000000007E-2</v>
      </c>
      <c r="R4556" s="95">
        <v>-94.79</v>
      </c>
      <c r="S4556" s="95">
        <v>-1.5</v>
      </c>
      <c r="T4556" s="95">
        <v>100.4</v>
      </c>
      <c r="U4556" s="95">
        <v>-0.02</v>
      </c>
      <c r="V4556" s="95">
        <v>0.02</v>
      </c>
      <c r="W4556" s="95">
        <v>0</v>
      </c>
      <c r="X4556" s="95"/>
      <c r="Y4556" s="95"/>
      <c r="Z4556" s="74" t="s">
        <v>1111</v>
      </c>
      <c r="AA4556" s="95">
        <v>-0.13</v>
      </c>
      <c r="AB4556" s="95">
        <v>-0.12</v>
      </c>
      <c r="AC4556" s="74" t="s">
        <v>1111</v>
      </c>
      <c r="AD4556" s="95">
        <v>354705000</v>
      </c>
    </row>
    <row r="4557" spans="1:30" x14ac:dyDescent="0.2">
      <c r="A4557" s="74" t="s">
        <v>5664</v>
      </c>
      <c r="B4557" s="95">
        <v>45.28</v>
      </c>
      <c r="C4557" s="95">
        <v>2.56</v>
      </c>
      <c r="D4557" s="95">
        <v>9.5</v>
      </c>
      <c r="E4557" s="95">
        <v>0.98</v>
      </c>
      <c r="F4557" s="95">
        <v>0.12</v>
      </c>
      <c r="G4557" s="95">
        <v>0</v>
      </c>
      <c r="H4557" s="95">
        <v>38.64</v>
      </c>
      <c r="I4557" s="95">
        <v>31</v>
      </c>
      <c r="J4557" s="95">
        <v>7.62</v>
      </c>
      <c r="K4557" s="95">
        <v>-17.79</v>
      </c>
      <c r="L4557" s="95">
        <v>-25.41</v>
      </c>
      <c r="M4557" s="95">
        <v>-3.27</v>
      </c>
      <c r="N4557" s="95">
        <v>2.95</v>
      </c>
      <c r="O4557" s="95"/>
      <c r="P4557" s="95">
        <v>-0.12</v>
      </c>
      <c r="Q4557" s="95"/>
      <c r="R4557" s="95">
        <v>10.31</v>
      </c>
      <c r="S4557" s="95">
        <v>1.28</v>
      </c>
      <c r="T4557" s="95">
        <v>8.83</v>
      </c>
      <c r="U4557" s="95">
        <v>0.12</v>
      </c>
      <c r="V4557" s="95">
        <v>0.88</v>
      </c>
      <c r="W4557" s="95">
        <v>0.04</v>
      </c>
      <c r="X4557" s="95">
        <v>6.54</v>
      </c>
      <c r="Y4557" s="95">
        <v>12.26</v>
      </c>
      <c r="Z4557" s="74" t="s">
        <v>1111</v>
      </c>
      <c r="AA4557" s="95">
        <v>46.22</v>
      </c>
      <c r="AB4557" s="95">
        <v>4.76</v>
      </c>
      <c r="AC4557" s="74" t="s">
        <v>1111</v>
      </c>
      <c r="AD4557" s="95">
        <v>582839632</v>
      </c>
    </row>
    <row r="4558" spans="1:30" x14ac:dyDescent="0.2">
      <c r="A4558" s="74" t="s">
        <v>5665</v>
      </c>
      <c r="B4558" s="95">
        <v>135.74</v>
      </c>
      <c r="C4558" s="95">
        <v>2.1</v>
      </c>
      <c r="D4558" s="95">
        <v>11.49</v>
      </c>
      <c r="E4558" s="95">
        <v>1.55</v>
      </c>
      <c r="F4558" s="95">
        <v>0.34</v>
      </c>
      <c r="G4558" s="95">
        <v>40.47</v>
      </c>
      <c r="H4558" s="95">
        <v>10.83</v>
      </c>
      <c r="I4558" s="95">
        <v>8.15</v>
      </c>
      <c r="J4558" s="95">
        <v>8.65</v>
      </c>
      <c r="K4558" s="95">
        <v>9.8699999999999992</v>
      </c>
      <c r="L4558" s="95">
        <v>1.22</v>
      </c>
      <c r="M4558" s="95">
        <v>0.22</v>
      </c>
      <c r="N4558" s="95">
        <v>0.94</v>
      </c>
      <c r="O4558" s="95"/>
      <c r="P4558" s="95">
        <v>-0.34</v>
      </c>
      <c r="Q4558" s="95"/>
      <c r="R4558" s="95">
        <v>13.53</v>
      </c>
      <c r="S4558" s="95">
        <v>2.98</v>
      </c>
      <c r="T4558" s="95">
        <v>11.57</v>
      </c>
      <c r="U4558" s="95">
        <v>0.22</v>
      </c>
      <c r="V4558" s="95">
        <v>0.78</v>
      </c>
      <c r="W4558" s="95">
        <v>0.37</v>
      </c>
      <c r="X4558" s="95">
        <v>-0.84</v>
      </c>
      <c r="Y4558" s="95">
        <v>1.59</v>
      </c>
      <c r="Z4558" s="74" t="s">
        <v>1111</v>
      </c>
      <c r="AA4558" s="95">
        <v>87.33</v>
      </c>
      <c r="AB4558" s="95">
        <v>11.82</v>
      </c>
      <c r="AC4558" s="74" t="s">
        <v>1111</v>
      </c>
      <c r="AD4558" s="95">
        <v>4822163500</v>
      </c>
    </row>
    <row r="4559" spans="1:30" x14ac:dyDescent="0.2">
      <c r="A4559" s="74" t="s">
        <v>5666</v>
      </c>
      <c r="B4559" s="95">
        <v>0.9</v>
      </c>
      <c r="C4559" s="95"/>
      <c r="D4559" s="95">
        <v>-0.93</v>
      </c>
      <c r="E4559" s="95">
        <v>1.68</v>
      </c>
      <c r="F4559" s="95">
        <v>0.47</v>
      </c>
      <c r="G4559" s="95">
        <v>41.9</v>
      </c>
      <c r="H4559" s="95">
        <v>-66.180000000000007</v>
      </c>
      <c r="I4559" s="95">
        <v>-131.33000000000001</v>
      </c>
      <c r="J4559" s="95">
        <v>-1.84</v>
      </c>
      <c r="K4559" s="95">
        <v>-0.65</v>
      </c>
      <c r="L4559" s="95">
        <v>1.18</v>
      </c>
      <c r="M4559" s="95">
        <v>-1.08</v>
      </c>
      <c r="N4559" s="95">
        <v>1.22</v>
      </c>
      <c r="O4559" s="95">
        <v>5</v>
      </c>
      <c r="P4559" s="95">
        <v>-1.82</v>
      </c>
      <c r="Q4559" s="95">
        <v>1.1499999999999999</v>
      </c>
      <c r="R4559" s="95">
        <v>-181.99</v>
      </c>
      <c r="S4559" s="95">
        <v>-50.88</v>
      </c>
      <c r="T4559" s="95">
        <v>-82.24</v>
      </c>
      <c r="U4559" s="95">
        <v>0.28000000000000003</v>
      </c>
      <c r="V4559" s="95">
        <v>0.72</v>
      </c>
      <c r="W4559" s="95">
        <v>0.39</v>
      </c>
      <c r="X4559" s="95">
        <v>-9.49</v>
      </c>
      <c r="Y4559" s="95"/>
      <c r="Z4559" s="74" t="s">
        <v>1111</v>
      </c>
      <c r="AA4559" s="95">
        <v>0.53</v>
      </c>
      <c r="AB4559" s="95">
        <v>-0.97</v>
      </c>
      <c r="AC4559" s="74" t="s">
        <v>1111</v>
      </c>
      <c r="AD4559" s="95">
        <v>10720620</v>
      </c>
    </row>
    <row r="4560" spans="1:30" x14ac:dyDescent="0.2">
      <c r="A4560" s="74" t="s">
        <v>5667</v>
      </c>
      <c r="B4560" s="95">
        <v>94.67</v>
      </c>
      <c r="C4560" s="95">
        <v>1.77</v>
      </c>
      <c r="D4560" s="95">
        <v>6.68</v>
      </c>
      <c r="E4560" s="95">
        <v>1.7</v>
      </c>
      <c r="F4560" s="95">
        <v>0.68</v>
      </c>
      <c r="G4560" s="95">
        <v>15.81</v>
      </c>
      <c r="H4560" s="95">
        <v>8.02</v>
      </c>
      <c r="I4560" s="95">
        <v>5.74</v>
      </c>
      <c r="J4560" s="95">
        <v>4.78</v>
      </c>
      <c r="K4560" s="95">
        <v>6.52</v>
      </c>
      <c r="L4560" s="95">
        <v>1.75</v>
      </c>
      <c r="M4560" s="95">
        <v>0.62</v>
      </c>
      <c r="N4560" s="95">
        <v>0.38</v>
      </c>
      <c r="O4560" s="95">
        <v>4.47</v>
      </c>
      <c r="P4560" s="95">
        <v>-1.1599999999999999</v>
      </c>
      <c r="Q4560" s="95">
        <v>1.58</v>
      </c>
      <c r="R4560" s="95">
        <v>25.41</v>
      </c>
      <c r="S4560" s="95">
        <v>10.15</v>
      </c>
      <c r="T4560" s="95">
        <v>16.420000000000002</v>
      </c>
      <c r="U4560" s="95">
        <v>0.4</v>
      </c>
      <c r="V4560" s="95">
        <v>0.6</v>
      </c>
      <c r="W4560" s="95">
        <v>1.77</v>
      </c>
      <c r="X4560" s="95">
        <v>21.87</v>
      </c>
      <c r="Y4560" s="95">
        <v>20.8</v>
      </c>
      <c r="Z4560" s="74" t="s">
        <v>1111</v>
      </c>
      <c r="AA4560" s="95">
        <v>55.79</v>
      </c>
      <c r="AB4560" s="95">
        <v>14.17</v>
      </c>
      <c r="AC4560" s="74" t="s">
        <v>1111</v>
      </c>
      <c r="AD4560" s="95">
        <v>5265403395</v>
      </c>
    </row>
    <row r="4561" spans="1:30" x14ac:dyDescent="0.2">
      <c r="A4561" s="74" t="s">
        <v>5668</v>
      </c>
      <c r="B4561" s="95">
        <v>17.47</v>
      </c>
      <c r="C4561" s="95"/>
      <c r="D4561" s="95">
        <v>104.97</v>
      </c>
      <c r="E4561" s="95">
        <v>1.54</v>
      </c>
      <c r="F4561" s="95">
        <v>0.94</v>
      </c>
      <c r="G4561" s="95">
        <v>40.1</v>
      </c>
      <c r="H4561" s="95">
        <v>6.11</v>
      </c>
      <c r="I4561" s="95">
        <v>1.82</v>
      </c>
      <c r="J4561" s="95">
        <v>31.22</v>
      </c>
      <c r="K4561" s="95">
        <v>36.619999999999997</v>
      </c>
      <c r="L4561" s="95">
        <v>5.4</v>
      </c>
      <c r="M4561" s="95">
        <v>0.27</v>
      </c>
      <c r="N4561" s="95">
        <v>1.91</v>
      </c>
      <c r="O4561" s="95">
        <v>3.79</v>
      </c>
      <c r="P4561" s="95">
        <v>-1.47</v>
      </c>
      <c r="Q4561" s="95">
        <v>3.27</v>
      </c>
      <c r="R4561" s="95">
        <v>1.47</v>
      </c>
      <c r="S4561" s="95">
        <v>0.9</v>
      </c>
      <c r="T4561" s="95">
        <v>2.9</v>
      </c>
      <c r="U4561" s="95">
        <v>0.61</v>
      </c>
      <c r="V4561" s="95">
        <v>0.39</v>
      </c>
      <c r="W4561" s="95">
        <v>0.49</v>
      </c>
      <c r="X4561" s="95">
        <v>-0.41</v>
      </c>
      <c r="Y4561" s="95">
        <v>-44.93</v>
      </c>
      <c r="Z4561" s="74" t="s">
        <v>1111</v>
      </c>
      <c r="AA4561" s="95">
        <v>11.32</v>
      </c>
      <c r="AB4561" s="95">
        <v>0.17</v>
      </c>
      <c r="AC4561" s="74" t="s">
        <v>1111</v>
      </c>
      <c r="AD4561" s="95">
        <v>582481246</v>
      </c>
    </row>
    <row r="4562" spans="1:30" x14ac:dyDescent="0.2">
      <c r="A4562" s="74" t="s">
        <v>5669</v>
      </c>
      <c r="B4562" s="95">
        <v>94.92</v>
      </c>
      <c r="C4562" s="95"/>
      <c r="D4562" s="95">
        <v>29.37</v>
      </c>
      <c r="E4562" s="95">
        <v>4.8099999999999996</v>
      </c>
      <c r="F4562" s="95">
        <v>3.34</v>
      </c>
      <c r="G4562" s="95">
        <v>30.27</v>
      </c>
      <c r="H4562" s="95">
        <v>12.46</v>
      </c>
      <c r="I4562" s="95">
        <v>9.8800000000000008</v>
      </c>
      <c r="J4562" s="95">
        <v>23.3</v>
      </c>
      <c r="K4562" s="95">
        <v>22.15</v>
      </c>
      <c r="L4562" s="95">
        <v>-1.1499999999999999</v>
      </c>
      <c r="M4562" s="95">
        <v>-0.24</v>
      </c>
      <c r="N4562" s="95">
        <v>2.9</v>
      </c>
      <c r="O4562" s="95">
        <v>8.8000000000000007</v>
      </c>
      <c r="P4562" s="95">
        <v>-8.52</v>
      </c>
      <c r="Q4562" s="95">
        <v>2.66</v>
      </c>
      <c r="R4562" s="95">
        <v>16.38</v>
      </c>
      <c r="S4562" s="95">
        <v>11.38</v>
      </c>
      <c r="T4562" s="95">
        <v>15.92</v>
      </c>
      <c r="U4562" s="95">
        <v>0.69</v>
      </c>
      <c r="V4562" s="95">
        <v>0.31</v>
      </c>
      <c r="W4562" s="95">
        <v>1.1499999999999999</v>
      </c>
      <c r="X4562" s="95">
        <v>1.29</v>
      </c>
      <c r="Y4562" s="95">
        <v>-8.9499999999999993</v>
      </c>
      <c r="Z4562" s="74" t="s">
        <v>1111</v>
      </c>
      <c r="AA4562" s="95">
        <v>19.73</v>
      </c>
      <c r="AB4562" s="95">
        <v>3.23</v>
      </c>
      <c r="AC4562" s="74" t="s">
        <v>1111</v>
      </c>
      <c r="AD4562" s="95">
        <v>3154058712</v>
      </c>
    </row>
    <row r="4563" spans="1:30" x14ac:dyDescent="0.2">
      <c r="A4563" s="74" t="s">
        <v>5670</v>
      </c>
      <c r="B4563" s="95">
        <v>32.17</v>
      </c>
      <c r="C4563" s="95"/>
      <c r="D4563" s="95">
        <v>5.3</v>
      </c>
      <c r="E4563" s="95">
        <v>3.59</v>
      </c>
      <c r="F4563" s="95">
        <v>0.79</v>
      </c>
      <c r="G4563" s="95">
        <v>68.849999999999994</v>
      </c>
      <c r="H4563" s="95">
        <v>16.86</v>
      </c>
      <c r="I4563" s="95">
        <v>18.489999999999998</v>
      </c>
      <c r="J4563" s="95">
        <v>5.81</v>
      </c>
      <c r="K4563" s="95">
        <v>9.01</v>
      </c>
      <c r="L4563" s="95">
        <v>3.2</v>
      </c>
      <c r="M4563" s="95">
        <v>1.98</v>
      </c>
      <c r="N4563" s="95">
        <v>0.98</v>
      </c>
      <c r="O4563" s="95">
        <v>15.45</v>
      </c>
      <c r="P4563" s="95">
        <v>-1.1100000000000001</v>
      </c>
      <c r="Q4563" s="95">
        <v>1.22</v>
      </c>
      <c r="R4563" s="95">
        <v>67.760000000000005</v>
      </c>
      <c r="S4563" s="95">
        <v>14.98</v>
      </c>
      <c r="T4563" s="95">
        <v>11.29</v>
      </c>
      <c r="U4563" s="95">
        <v>0.22</v>
      </c>
      <c r="V4563" s="95">
        <v>0.78</v>
      </c>
      <c r="W4563" s="95">
        <v>0.81</v>
      </c>
      <c r="X4563" s="95"/>
      <c r="Y4563" s="95"/>
      <c r="Z4563" s="74" t="s">
        <v>1111</v>
      </c>
      <c r="AA4563" s="95">
        <v>8.9600000000000009</v>
      </c>
      <c r="AB4563" s="95">
        <v>6.07</v>
      </c>
      <c r="AC4563" s="74" t="s">
        <v>1111</v>
      </c>
      <c r="AD4563" s="95">
        <v>1092702305</v>
      </c>
    </row>
    <row r="4564" spans="1:30" x14ac:dyDescent="0.2">
      <c r="A4564" s="74" t="s">
        <v>5671</v>
      </c>
      <c r="B4564" s="95">
        <v>40.950000000000003</v>
      </c>
      <c r="C4564" s="95"/>
      <c r="D4564" s="95">
        <v>44.79</v>
      </c>
      <c r="E4564" s="95">
        <v>1.23</v>
      </c>
      <c r="F4564" s="95">
        <v>0.45</v>
      </c>
      <c r="G4564" s="95">
        <v>17.399999999999999</v>
      </c>
      <c r="H4564" s="95">
        <v>3.4</v>
      </c>
      <c r="I4564" s="95">
        <v>1.18</v>
      </c>
      <c r="J4564" s="95">
        <v>15.48</v>
      </c>
      <c r="K4564" s="95">
        <v>27.96</v>
      </c>
      <c r="L4564" s="95">
        <v>12.48</v>
      </c>
      <c r="M4564" s="95">
        <v>0.99</v>
      </c>
      <c r="N4564" s="95">
        <v>0.53</v>
      </c>
      <c r="O4564" s="95">
        <v>11.82</v>
      </c>
      <c r="P4564" s="95">
        <v>-0.57999999999999996</v>
      </c>
      <c r="Q4564" s="95">
        <v>1.21</v>
      </c>
      <c r="R4564" s="95">
        <v>2.75</v>
      </c>
      <c r="S4564" s="95">
        <v>1</v>
      </c>
      <c r="T4564" s="95">
        <v>3.47</v>
      </c>
      <c r="U4564" s="95">
        <v>0.37</v>
      </c>
      <c r="V4564" s="95">
        <v>0.63</v>
      </c>
      <c r="W4564" s="95">
        <v>0.85</v>
      </c>
      <c r="X4564" s="95">
        <v>6.29</v>
      </c>
      <c r="Y4564" s="95">
        <v>-34.549999999999997</v>
      </c>
      <c r="Z4564" s="74" t="s">
        <v>1111</v>
      </c>
      <c r="AA4564" s="95">
        <v>33.299999999999997</v>
      </c>
      <c r="AB4564" s="95">
        <v>0.91</v>
      </c>
      <c r="AC4564" s="74" t="s">
        <v>1111</v>
      </c>
      <c r="AD4564" s="95">
        <v>2284358895</v>
      </c>
    </row>
    <row r="4565" spans="1:30" x14ac:dyDescent="0.2">
      <c r="A4565" s="74" t="s">
        <v>5672</v>
      </c>
      <c r="B4565" s="95">
        <v>2.96</v>
      </c>
      <c r="C4565" s="95"/>
      <c r="D4565" s="95">
        <v>-10.29</v>
      </c>
      <c r="E4565" s="95">
        <v>10.48</v>
      </c>
      <c r="F4565" s="95">
        <v>2.2200000000000002</v>
      </c>
      <c r="G4565" s="95">
        <v>66.52</v>
      </c>
      <c r="H4565" s="95">
        <v>-30.32</v>
      </c>
      <c r="I4565" s="95">
        <v>-39</v>
      </c>
      <c r="J4565" s="95">
        <v>-13.23</v>
      </c>
      <c r="K4565" s="95">
        <v>-13.33</v>
      </c>
      <c r="L4565" s="95">
        <v>-0.1</v>
      </c>
      <c r="M4565" s="95">
        <v>0.08</v>
      </c>
      <c r="N4565" s="95">
        <v>4.01</v>
      </c>
      <c r="O4565" s="95">
        <v>5.24</v>
      </c>
      <c r="P4565" s="95">
        <v>-9.6300000000000008</v>
      </c>
      <c r="Q4565" s="95">
        <v>2.2200000000000002</v>
      </c>
      <c r="R4565" s="95">
        <v>-101.86</v>
      </c>
      <c r="S4565" s="95">
        <v>-21.55</v>
      </c>
      <c r="T4565" s="95">
        <v>-26.43</v>
      </c>
      <c r="U4565" s="95">
        <v>0.21</v>
      </c>
      <c r="V4565" s="95">
        <v>0.79</v>
      </c>
      <c r="W4565" s="95">
        <v>0.55000000000000004</v>
      </c>
      <c r="X4565" s="95">
        <v>22.56</v>
      </c>
      <c r="Y4565" s="95"/>
      <c r="Z4565" s="74" t="s">
        <v>1111</v>
      </c>
      <c r="AA4565" s="95">
        <v>0.28000000000000003</v>
      </c>
      <c r="AB4565" s="95">
        <v>-0.28999999999999998</v>
      </c>
      <c r="AC4565" s="74" t="s">
        <v>1111</v>
      </c>
      <c r="AD4565" s="95">
        <v>281559936</v>
      </c>
    </row>
    <row r="4566" spans="1:30" x14ac:dyDescent="0.2">
      <c r="A4566" s="74" t="s">
        <v>5673</v>
      </c>
      <c r="B4566" s="95">
        <v>0.21</v>
      </c>
      <c r="C4566" s="95"/>
      <c r="D4566" s="95">
        <v>-1.28</v>
      </c>
      <c r="E4566" s="95">
        <v>0.23</v>
      </c>
      <c r="F4566" s="95">
        <v>0.04</v>
      </c>
      <c r="G4566" s="95">
        <v>31.48</v>
      </c>
      <c r="H4566" s="95">
        <v>7.33</v>
      </c>
      <c r="I4566" s="95">
        <v>-6.39</v>
      </c>
      <c r="J4566" s="95">
        <v>1.1200000000000001</v>
      </c>
      <c r="K4566" s="95">
        <v>32.39</v>
      </c>
      <c r="L4566" s="95">
        <v>15.59</v>
      </c>
      <c r="M4566" s="95">
        <v>3.2</v>
      </c>
      <c r="N4566" s="95">
        <v>0.08</v>
      </c>
      <c r="O4566" s="95">
        <v>-0.86</v>
      </c>
      <c r="P4566" s="95">
        <v>-0.05</v>
      </c>
      <c r="Q4566" s="95">
        <v>0.74</v>
      </c>
      <c r="R4566" s="95">
        <v>-17.86</v>
      </c>
      <c r="S4566" s="95">
        <v>-3.15</v>
      </c>
      <c r="T4566" s="95">
        <v>3.79</v>
      </c>
      <c r="U4566" s="95">
        <v>0.18</v>
      </c>
      <c r="V4566" s="95">
        <v>0.82</v>
      </c>
      <c r="W4566" s="95">
        <v>0.49</v>
      </c>
      <c r="X4566" s="95"/>
      <c r="Y4566" s="95"/>
      <c r="Z4566" s="74" t="s">
        <v>1111</v>
      </c>
      <c r="AA4566" s="95">
        <v>0.92</v>
      </c>
      <c r="AB4566" s="95">
        <v>-0.16</v>
      </c>
      <c r="AC4566" s="74" t="s">
        <v>1111</v>
      </c>
      <c r="AD4566" s="95">
        <v>321805868</v>
      </c>
    </row>
    <row r="4567" spans="1:30" x14ac:dyDescent="0.2">
      <c r="A4567" s="74" t="s">
        <v>5674</v>
      </c>
      <c r="B4567" s="95">
        <v>8.02</v>
      </c>
      <c r="C4567" s="95"/>
      <c r="D4567" s="95">
        <v>14.34</v>
      </c>
      <c r="E4567" s="95">
        <v>0.97</v>
      </c>
      <c r="F4567" s="95">
        <v>0.28000000000000003</v>
      </c>
      <c r="G4567" s="95">
        <v>49.86</v>
      </c>
      <c r="H4567" s="95">
        <v>19.79</v>
      </c>
      <c r="I4567" s="95">
        <v>14.82</v>
      </c>
      <c r="J4567" s="95">
        <v>10.74</v>
      </c>
      <c r="K4567" s="95">
        <v>13.84</v>
      </c>
      <c r="L4567" s="95">
        <v>3.1</v>
      </c>
      <c r="M4567" s="95">
        <v>0.28000000000000003</v>
      </c>
      <c r="N4567" s="95">
        <v>2.13</v>
      </c>
      <c r="O4567" s="95"/>
      <c r="P4567" s="95">
        <v>-0.28000000000000003</v>
      </c>
      <c r="Q4567" s="95"/>
      <c r="R4567" s="95">
        <v>6.78</v>
      </c>
      <c r="S4567" s="95">
        <v>1.97</v>
      </c>
      <c r="T4567" s="95">
        <v>4.46</v>
      </c>
      <c r="U4567" s="95">
        <v>0.28999999999999998</v>
      </c>
      <c r="V4567" s="95">
        <v>0.71</v>
      </c>
      <c r="W4567" s="95">
        <v>0.13</v>
      </c>
      <c r="X4567" s="95"/>
      <c r="Y4567" s="95"/>
      <c r="Z4567" s="74" t="s">
        <v>1111</v>
      </c>
      <c r="AA4567" s="95">
        <v>8.25</v>
      </c>
      <c r="AB4567" s="95">
        <v>0.56000000000000005</v>
      </c>
      <c r="AC4567" s="74" t="s">
        <v>1111</v>
      </c>
      <c r="AD4567" s="95">
        <v>410422698</v>
      </c>
    </row>
    <row r="4568" spans="1:30" x14ac:dyDescent="0.2">
      <c r="A4568" s="74" t="s">
        <v>5675</v>
      </c>
      <c r="B4568" s="95">
        <v>26.18</v>
      </c>
      <c r="C4568" s="95"/>
      <c r="D4568" s="95">
        <v>-15.9</v>
      </c>
      <c r="E4568" s="95">
        <v>1.21</v>
      </c>
      <c r="F4568" s="95">
        <v>0.23</v>
      </c>
      <c r="G4568" s="95">
        <v>72.38</v>
      </c>
      <c r="H4568" s="95">
        <v>10.89</v>
      </c>
      <c r="I4568" s="95">
        <v>-3.85</v>
      </c>
      <c r="J4568" s="95">
        <v>5.62</v>
      </c>
      <c r="K4568" s="95">
        <v>14.82</v>
      </c>
      <c r="L4568" s="95">
        <v>9.2100000000000009</v>
      </c>
      <c r="M4568" s="95">
        <v>1.98</v>
      </c>
      <c r="N4568" s="95">
        <v>0.61</v>
      </c>
      <c r="O4568" s="95">
        <v>-7.97</v>
      </c>
      <c r="P4568" s="95">
        <v>-0.27</v>
      </c>
      <c r="Q4568" s="95">
        <v>0.86</v>
      </c>
      <c r="R4568" s="95">
        <v>-7.61</v>
      </c>
      <c r="S4568" s="95">
        <v>-1.43</v>
      </c>
      <c r="T4568" s="95">
        <v>4.99</v>
      </c>
      <c r="U4568" s="95">
        <v>0.19</v>
      </c>
      <c r="V4568" s="95">
        <v>0.81</v>
      </c>
      <c r="W4568" s="95">
        <v>0.37</v>
      </c>
      <c r="X4568" s="95">
        <v>-8.69</v>
      </c>
      <c r="Y4568" s="95"/>
      <c r="Z4568" s="74" t="s">
        <v>1111</v>
      </c>
      <c r="AA4568" s="95">
        <v>21.64</v>
      </c>
      <c r="AB4568" s="95">
        <v>-1.65</v>
      </c>
      <c r="AC4568" s="74" t="s">
        <v>1111</v>
      </c>
      <c r="AD4568" s="95">
        <v>2623086774</v>
      </c>
    </row>
    <row r="4569" spans="1:30" x14ac:dyDescent="0.2">
      <c r="A4569" s="74" t="s">
        <v>5676</v>
      </c>
      <c r="B4569" s="95">
        <v>4.3600000000000003</v>
      </c>
      <c r="C4569" s="95"/>
      <c r="D4569" s="95">
        <v>51.46</v>
      </c>
      <c r="E4569" s="95">
        <v>1.58</v>
      </c>
      <c r="F4569" s="95">
        <v>0.14000000000000001</v>
      </c>
      <c r="G4569" s="95">
        <v>89.94</v>
      </c>
      <c r="H4569" s="95">
        <v>23.6</v>
      </c>
      <c r="I4569" s="95">
        <v>5.65</v>
      </c>
      <c r="J4569" s="95">
        <v>12.32</v>
      </c>
      <c r="K4569" s="95">
        <v>-28.69</v>
      </c>
      <c r="L4569" s="95">
        <v>-41.01</v>
      </c>
      <c r="M4569" s="95">
        <v>-5.27</v>
      </c>
      <c r="N4569" s="95">
        <v>2.91</v>
      </c>
      <c r="O4569" s="95">
        <v>1.21</v>
      </c>
      <c r="P4569" s="95">
        <v>-15.1</v>
      </c>
      <c r="Q4569" s="95">
        <v>1.1299999999999999</v>
      </c>
      <c r="R4569" s="95">
        <v>3.08</v>
      </c>
      <c r="S4569" s="95">
        <v>0.26</v>
      </c>
      <c r="T4569" s="95">
        <v>8.16</v>
      </c>
      <c r="U4569" s="95">
        <v>0.09</v>
      </c>
      <c r="V4569" s="95">
        <v>0.91</v>
      </c>
      <c r="W4569" s="95">
        <v>0.05</v>
      </c>
      <c r="X4569" s="95"/>
      <c r="Y4569" s="95"/>
      <c r="Z4569" s="74" t="s">
        <v>1111</v>
      </c>
      <c r="AA4569" s="95">
        <v>2.75</v>
      </c>
      <c r="AB4569" s="95">
        <v>0.08</v>
      </c>
      <c r="AC4569" s="74" t="s">
        <v>1111</v>
      </c>
      <c r="AD4569" s="95">
        <v>659600856</v>
      </c>
    </row>
    <row r="4570" spans="1:30" x14ac:dyDescent="0.2">
      <c r="A4570" s="74" t="s">
        <v>5677</v>
      </c>
      <c r="B4570" s="95">
        <v>13.69</v>
      </c>
      <c r="C4570" s="95">
        <v>0.28999999999999998</v>
      </c>
      <c r="D4570" s="95">
        <v>16.850000000000001</v>
      </c>
      <c r="E4570" s="95">
        <v>2.41</v>
      </c>
      <c r="F4570" s="95">
        <v>0.61</v>
      </c>
      <c r="G4570" s="95">
        <v>36.61</v>
      </c>
      <c r="H4570" s="95">
        <v>7.51</v>
      </c>
      <c r="I4570" s="95">
        <v>4.3499999999999996</v>
      </c>
      <c r="J4570" s="95">
        <v>9.75</v>
      </c>
      <c r="K4570" s="95">
        <v>15.04</v>
      </c>
      <c r="L4570" s="95">
        <v>5.29</v>
      </c>
      <c r="M4570" s="95">
        <v>1.31</v>
      </c>
      <c r="N4570" s="95">
        <v>0.73</v>
      </c>
      <c r="O4570" s="95">
        <v>2.5499999999999998</v>
      </c>
      <c r="P4570" s="95">
        <v>-1.04</v>
      </c>
      <c r="Q4570" s="95">
        <v>2.38</v>
      </c>
      <c r="R4570" s="95">
        <v>14.3</v>
      </c>
      <c r="S4570" s="95">
        <v>3.63</v>
      </c>
      <c r="T4570" s="95">
        <v>9.02</v>
      </c>
      <c r="U4570" s="95">
        <v>0.25</v>
      </c>
      <c r="V4570" s="95">
        <v>0.75</v>
      </c>
      <c r="W4570" s="95">
        <v>0.83</v>
      </c>
      <c r="X4570" s="95">
        <v>1.95</v>
      </c>
      <c r="Y4570" s="95"/>
      <c r="Z4570" s="74" t="s">
        <v>1111</v>
      </c>
      <c r="AA4570" s="95">
        <v>5.68</v>
      </c>
      <c r="AB4570" s="95">
        <v>0.81</v>
      </c>
      <c r="AC4570" s="74" t="s">
        <v>1111</v>
      </c>
      <c r="AD4570" s="95">
        <v>808461581</v>
      </c>
    </row>
    <row r="4571" spans="1:30" x14ac:dyDescent="0.2">
      <c r="A4571" s="74" t="s">
        <v>5678</v>
      </c>
      <c r="B4571" s="95">
        <v>11.59</v>
      </c>
      <c r="C4571" s="95">
        <v>4.2300000000000004</v>
      </c>
      <c r="D4571" s="95">
        <v>14.54</v>
      </c>
      <c r="E4571" s="95">
        <v>1.3</v>
      </c>
      <c r="F4571" s="95">
        <v>0.76</v>
      </c>
      <c r="G4571" s="95">
        <v>56.65</v>
      </c>
      <c r="H4571" s="95">
        <v>18.48</v>
      </c>
      <c r="I4571" s="95">
        <v>10.66</v>
      </c>
      <c r="J4571" s="95">
        <v>8.3800000000000008</v>
      </c>
      <c r="K4571" s="95">
        <v>9.4</v>
      </c>
      <c r="L4571" s="95">
        <v>1.02</v>
      </c>
      <c r="M4571" s="95">
        <v>0.16</v>
      </c>
      <c r="N4571" s="95">
        <v>1.55</v>
      </c>
      <c r="O4571" s="95">
        <v>10.29</v>
      </c>
      <c r="P4571" s="95">
        <v>-1</v>
      </c>
      <c r="Q4571" s="95">
        <v>1.44</v>
      </c>
      <c r="R4571" s="95">
        <v>8.92</v>
      </c>
      <c r="S4571" s="95">
        <v>5.21</v>
      </c>
      <c r="T4571" s="95">
        <v>10.38</v>
      </c>
      <c r="U4571" s="95">
        <v>0.57999999999999996</v>
      </c>
      <c r="V4571" s="95">
        <v>0.42</v>
      </c>
      <c r="W4571" s="95">
        <v>0.49</v>
      </c>
      <c r="X4571" s="95">
        <v>-8.67</v>
      </c>
      <c r="Y4571" s="95">
        <v>-11.06</v>
      </c>
      <c r="Z4571" s="74" t="s">
        <v>1111</v>
      </c>
      <c r="AA4571" s="95">
        <v>8.94</v>
      </c>
      <c r="AB4571" s="95">
        <v>0.8</v>
      </c>
      <c r="AC4571" s="74" t="s">
        <v>1111</v>
      </c>
      <c r="AD4571" s="95">
        <v>5610501108</v>
      </c>
    </row>
    <row r="4572" spans="1:30" x14ac:dyDescent="0.2">
      <c r="A4572" s="74" t="s">
        <v>5679</v>
      </c>
      <c r="B4572" s="95">
        <v>13.14</v>
      </c>
      <c r="C4572" s="95">
        <v>1.22</v>
      </c>
      <c r="D4572" s="95">
        <v>8.43</v>
      </c>
      <c r="E4572" s="95">
        <v>1.1599999999999999</v>
      </c>
      <c r="F4572" s="95">
        <v>0.13</v>
      </c>
      <c r="G4572" s="95">
        <v>100</v>
      </c>
      <c r="H4572" s="95">
        <v>11.95</v>
      </c>
      <c r="I4572" s="95">
        <v>5.49</v>
      </c>
      <c r="J4572" s="95">
        <v>3.87</v>
      </c>
      <c r="K4572" s="95">
        <v>4.43</v>
      </c>
      <c r="L4572" s="95">
        <v>0.55000000000000004</v>
      </c>
      <c r="M4572" s="95">
        <v>0.16</v>
      </c>
      <c r="N4572" s="95">
        <v>0.46</v>
      </c>
      <c r="O4572" s="95"/>
      <c r="P4572" s="95">
        <v>-0.13</v>
      </c>
      <c r="Q4572" s="95"/>
      <c r="R4572" s="95">
        <v>13.71</v>
      </c>
      <c r="S4572" s="95">
        <v>1.56</v>
      </c>
      <c r="T4572" s="95">
        <v>12.52</v>
      </c>
      <c r="U4572" s="95">
        <v>0.11</v>
      </c>
      <c r="V4572" s="95">
        <v>0.89</v>
      </c>
      <c r="W4572" s="95">
        <v>0.28000000000000003</v>
      </c>
      <c r="X4572" s="95">
        <v>13.77</v>
      </c>
      <c r="Y4572" s="95"/>
      <c r="Z4572" s="74" t="s">
        <v>1111</v>
      </c>
      <c r="AA4572" s="95">
        <v>11.36</v>
      </c>
      <c r="AB4572" s="95">
        <v>1.56</v>
      </c>
      <c r="AC4572" s="74" t="s">
        <v>1111</v>
      </c>
      <c r="AD4572" s="95">
        <v>445449942</v>
      </c>
    </row>
    <row r="4573" spans="1:30" x14ac:dyDescent="0.2">
      <c r="A4573" s="74" t="s">
        <v>5680</v>
      </c>
      <c r="B4573" s="95">
        <v>0.69</v>
      </c>
      <c r="C4573" s="95"/>
      <c r="D4573" s="95">
        <v>-0.14000000000000001</v>
      </c>
      <c r="E4573" s="95">
        <v>0.28000000000000003</v>
      </c>
      <c r="F4573" s="95">
        <v>0.03</v>
      </c>
      <c r="G4573" s="95">
        <v>25.63</v>
      </c>
      <c r="H4573" s="95">
        <v>-12.86</v>
      </c>
      <c r="I4573" s="95">
        <v>-18.39</v>
      </c>
      <c r="J4573" s="95">
        <v>-0.19</v>
      </c>
      <c r="K4573" s="95">
        <v>-3.33</v>
      </c>
      <c r="L4573" s="95">
        <v>-3.14</v>
      </c>
      <c r="M4573" s="95">
        <v>4.5999999999999996</v>
      </c>
      <c r="N4573" s="95">
        <v>0.02</v>
      </c>
      <c r="O4573" s="95">
        <v>0.15</v>
      </c>
      <c r="P4573" s="95">
        <v>-0.06</v>
      </c>
      <c r="Q4573" s="95">
        <v>1.77</v>
      </c>
      <c r="R4573" s="95">
        <v>-209.24</v>
      </c>
      <c r="S4573" s="95">
        <v>-23.03</v>
      </c>
      <c r="T4573" s="95">
        <v>-27.54</v>
      </c>
      <c r="U4573" s="95">
        <v>0.11</v>
      </c>
      <c r="V4573" s="95">
        <v>0.89</v>
      </c>
      <c r="W4573" s="95">
        <v>1.25</v>
      </c>
      <c r="X4573" s="95">
        <v>0.25</v>
      </c>
      <c r="Y4573" s="95"/>
      <c r="Z4573" s="74" t="s">
        <v>1111</v>
      </c>
      <c r="AA4573" s="95">
        <v>2.44</v>
      </c>
      <c r="AB4573" s="95">
        <v>-5.09</v>
      </c>
      <c r="AC4573" s="74" t="s">
        <v>1111</v>
      </c>
      <c r="AD4573" s="95">
        <v>21376200</v>
      </c>
    </row>
    <row r="4574" spans="1:30" x14ac:dyDescent="0.2">
      <c r="A4574" s="74" t="s">
        <v>5681</v>
      </c>
      <c r="B4574" s="95">
        <v>30.62</v>
      </c>
      <c r="C4574" s="95"/>
      <c r="D4574" s="95">
        <v>15.58</v>
      </c>
      <c r="E4574" s="95">
        <v>1.67</v>
      </c>
      <c r="F4574" s="95">
        <v>0.81</v>
      </c>
      <c r="G4574" s="95">
        <v>18.66</v>
      </c>
      <c r="H4574" s="95">
        <v>4.2300000000000004</v>
      </c>
      <c r="I4574" s="95">
        <v>2.71</v>
      </c>
      <c r="J4574" s="95">
        <v>9.9600000000000009</v>
      </c>
      <c r="K4574" s="95">
        <v>12.27</v>
      </c>
      <c r="L4574" s="95">
        <v>2.31</v>
      </c>
      <c r="M4574" s="95">
        <v>0.39</v>
      </c>
      <c r="N4574" s="95">
        <v>0.42</v>
      </c>
      <c r="O4574" s="95">
        <v>2.3199999999999998</v>
      </c>
      <c r="P4574" s="95">
        <v>-2.76</v>
      </c>
      <c r="Q4574" s="95">
        <v>1.98</v>
      </c>
      <c r="R4574" s="95">
        <v>10.73</v>
      </c>
      <c r="S4574" s="95">
        <v>5.19</v>
      </c>
      <c r="T4574" s="95">
        <v>7.56</v>
      </c>
      <c r="U4574" s="95">
        <v>0.48</v>
      </c>
      <c r="V4574" s="95">
        <v>0.52</v>
      </c>
      <c r="W4574" s="95">
        <v>1.92</v>
      </c>
      <c r="X4574" s="95">
        <v>0.63</v>
      </c>
      <c r="Y4574" s="95"/>
      <c r="Z4574" s="74" t="s">
        <v>1111</v>
      </c>
      <c r="AA4574" s="95">
        <v>18.309999999999999</v>
      </c>
      <c r="AB4574" s="95">
        <v>1.97</v>
      </c>
      <c r="AC4574" s="74" t="s">
        <v>1111</v>
      </c>
      <c r="AD4574" s="95">
        <v>691733358</v>
      </c>
    </row>
    <row r="4575" spans="1:30" x14ac:dyDescent="0.2">
      <c r="A4575" s="74" t="s">
        <v>5682</v>
      </c>
      <c r="B4575" s="95">
        <v>69.06</v>
      </c>
      <c r="C4575" s="95">
        <v>1.51</v>
      </c>
      <c r="D4575" s="95">
        <v>30.88</v>
      </c>
      <c r="E4575" s="95">
        <v>12.78</v>
      </c>
      <c r="F4575" s="95">
        <v>2.74</v>
      </c>
      <c r="G4575" s="95">
        <v>28.78</v>
      </c>
      <c r="H4575" s="95">
        <v>8.34</v>
      </c>
      <c r="I4575" s="95">
        <v>5.85</v>
      </c>
      <c r="J4575" s="95">
        <v>21.66</v>
      </c>
      <c r="K4575" s="95">
        <v>20.75</v>
      </c>
      <c r="L4575" s="95">
        <v>-0.9</v>
      </c>
      <c r="M4575" s="95">
        <v>-0.53</v>
      </c>
      <c r="N4575" s="95">
        <v>1.81</v>
      </c>
      <c r="O4575" s="95">
        <v>25.37</v>
      </c>
      <c r="P4575" s="95">
        <v>-5.32</v>
      </c>
      <c r="Q4575" s="95">
        <v>1.29</v>
      </c>
      <c r="R4575" s="95">
        <v>41.4</v>
      </c>
      <c r="S4575" s="95">
        <v>8.8699999999999992</v>
      </c>
      <c r="T4575" s="95">
        <v>28.67</v>
      </c>
      <c r="U4575" s="95">
        <v>0.21</v>
      </c>
      <c r="V4575" s="95">
        <v>0.79</v>
      </c>
      <c r="W4575" s="95">
        <v>1.52</v>
      </c>
      <c r="X4575" s="95">
        <v>153.09</v>
      </c>
      <c r="Y4575" s="95">
        <v>31.77</v>
      </c>
      <c r="Z4575" s="74" t="s">
        <v>1111</v>
      </c>
      <c r="AA4575" s="95">
        <v>5.4</v>
      </c>
      <c r="AB4575" s="95">
        <v>2.2400000000000002</v>
      </c>
      <c r="AC4575" s="74" t="s">
        <v>1111</v>
      </c>
      <c r="AD4575" s="95">
        <v>82380182304</v>
      </c>
    </row>
    <row r="4576" spans="1:30" x14ac:dyDescent="0.2">
      <c r="A4576" s="74" t="s">
        <v>5683</v>
      </c>
      <c r="B4576" s="95">
        <v>3.21</v>
      </c>
      <c r="C4576" s="95">
        <v>8.9600000000000009</v>
      </c>
      <c r="D4576" s="95">
        <v>-12.19</v>
      </c>
      <c r="E4576" s="95">
        <v>0.13</v>
      </c>
      <c r="F4576" s="95">
        <v>0.05</v>
      </c>
      <c r="G4576" s="95">
        <v>38.14</v>
      </c>
      <c r="H4576" s="95">
        <v>4.95</v>
      </c>
      <c r="I4576" s="95">
        <v>-1.85</v>
      </c>
      <c r="J4576" s="95">
        <v>4.57</v>
      </c>
      <c r="K4576" s="95">
        <v>43.71</v>
      </c>
      <c r="L4576" s="95">
        <v>39.14</v>
      </c>
      <c r="M4576" s="95">
        <v>1.1299999999999999</v>
      </c>
      <c r="N4576" s="95">
        <v>0.23</v>
      </c>
      <c r="O4576" s="95">
        <v>-0.86</v>
      </c>
      <c r="P4576" s="95">
        <v>-0.05</v>
      </c>
      <c r="Q4576" s="95">
        <v>0.59</v>
      </c>
      <c r="R4576" s="95">
        <v>-1.0900000000000001</v>
      </c>
      <c r="S4576" s="95">
        <v>-0.4</v>
      </c>
      <c r="T4576" s="95">
        <v>0.91</v>
      </c>
      <c r="U4576" s="95">
        <v>0.37</v>
      </c>
      <c r="V4576" s="95">
        <v>0.63</v>
      </c>
      <c r="W4576" s="95">
        <v>0.22</v>
      </c>
      <c r="X4576" s="95">
        <v>-5.82</v>
      </c>
      <c r="Y4576" s="95"/>
      <c r="Z4576" s="74" t="s">
        <v>1111</v>
      </c>
      <c r="AA4576" s="95">
        <v>24.24</v>
      </c>
      <c r="AB4576" s="95">
        <v>-0.26</v>
      </c>
      <c r="AC4576" s="74" t="s">
        <v>1111</v>
      </c>
      <c r="AD4576" s="95">
        <v>326045478</v>
      </c>
    </row>
    <row r="4577" spans="1:30" x14ac:dyDescent="0.2">
      <c r="A4577" s="74" t="s">
        <v>5684</v>
      </c>
      <c r="B4577" s="95">
        <v>3.38</v>
      </c>
      <c r="C4577" s="95">
        <v>11.39</v>
      </c>
      <c r="D4577" s="95">
        <v>11.82</v>
      </c>
      <c r="E4577" s="95">
        <v>3.05</v>
      </c>
      <c r="F4577" s="95">
        <v>1.1100000000000001</v>
      </c>
      <c r="G4577" s="95">
        <v>29.39</v>
      </c>
      <c r="H4577" s="95">
        <v>19.45</v>
      </c>
      <c r="I4577" s="95">
        <v>15</v>
      </c>
      <c r="J4577" s="95">
        <v>9.1199999999999992</v>
      </c>
      <c r="K4577" s="95">
        <v>9.76</v>
      </c>
      <c r="L4577" s="95">
        <v>0.64</v>
      </c>
      <c r="M4577" s="95">
        <v>0.22</v>
      </c>
      <c r="N4577" s="95">
        <v>1.77</v>
      </c>
      <c r="O4577" s="95">
        <v>7.25</v>
      </c>
      <c r="P4577" s="95">
        <v>-1.85</v>
      </c>
      <c r="Q4577" s="95">
        <v>1.61</v>
      </c>
      <c r="R4577" s="95">
        <v>25.82</v>
      </c>
      <c r="S4577" s="95">
        <v>9.36</v>
      </c>
      <c r="T4577" s="95">
        <v>17.440000000000001</v>
      </c>
      <c r="U4577" s="95">
        <v>0.36</v>
      </c>
      <c r="V4577" s="95">
        <v>0.64</v>
      </c>
      <c r="W4577" s="95">
        <v>0.62</v>
      </c>
      <c r="X4577" s="95">
        <v>43.91</v>
      </c>
      <c r="Y4577" s="95">
        <v>40.9</v>
      </c>
      <c r="Z4577" s="74" t="s">
        <v>1111</v>
      </c>
      <c r="AA4577" s="95">
        <v>1.1100000000000001</v>
      </c>
      <c r="AB4577" s="95">
        <v>0.28999999999999998</v>
      </c>
      <c r="AC4577" s="74" t="s">
        <v>1111</v>
      </c>
      <c r="AD4577" s="95">
        <v>7374403457.9799995</v>
      </c>
    </row>
    <row r="4578" spans="1:30" x14ac:dyDescent="0.2">
      <c r="A4578" s="74" t="s">
        <v>5685</v>
      </c>
      <c r="B4578" s="95">
        <v>69.48</v>
      </c>
      <c r="C4578" s="95">
        <v>1.71</v>
      </c>
      <c r="D4578" s="95">
        <v>10.91</v>
      </c>
      <c r="E4578" s="95">
        <v>2.29</v>
      </c>
      <c r="F4578" s="95">
        <v>1.02</v>
      </c>
      <c r="G4578" s="95">
        <v>48.72</v>
      </c>
      <c r="H4578" s="95">
        <v>10.59</v>
      </c>
      <c r="I4578" s="95">
        <v>7.65</v>
      </c>
      <c r="J4578" s="95">
        <v>7.88</v>
      </c>
      <c r="K4578" s="95">
        <v>9.66</v>
      </c>
      <c r="L4578" s="95">
        <v>1.78</v>
      </c>
      <c r="M4578" s="95">
        <v>0.52</v>
      </c>
      <c r="N4578" s="95">
        <v>0.83</v>
      </c>
      <c r="O4578" s="95">
        <v>3.91</v>
      </c>
      <c r="P4578" s="95">
        <v>-1.79</v>
      </c>
      <c r="Q4578" s="95">
        <v>2.6</v>
      </c>
      <c r="R4578" s="95">
        <v>21.04</v>
      </c>
      <c r="S4578" s="95">
        <v>9.39</v>
      </c>
      <c r="T4578" s="95">
        <v>15.48</v>
      </c>
      <c r="U4578" s="95">
        <v>0.45</v>
      </c>
      <c r="V4578" s="95">
        <v>0.54</v>
      </c>
      <c r="W4578" s="95">
        <v>1.23</v>
      </c>
      <c r="X4578" s="95">
        <v>33.01</v>
      </c>
      <c r="Y4578" s="95">
        <v>52.07</v>
      </c>
      <c r="Z4578" s="74" t="s">
        <v>1111</v>
      </c>
      <c r="AA4578" s="95">
        <v>30.28</v>
      </c>
      <c r="AB4578" s="95">
        <v>6.37</v>
      </c>
      <c r="AC4578" s="74" t="s">
        <v>1111</v>
      </c>
      <c r="AD4578" s="95">
        <v>5270718060</v>
      </c>
    </row>
    <row r="4579" spans="1:30" x14ac:dyDescent="0.2">
      <c r="A4579" s="74" t="s">
        <v>5686</v>
      </c>
      <c r="B4579" s="95">
        <v>7.09</v>
      </c>
      <c r="C4579" s="95"/>
      <c r="D4579" s="95">
        <v>-10.31</v>
      </c>
      <c r="E4579" s="95">
        <v>14.99</v>
      </c>
      <c r="F4579" s="95">
        <v>6.26</v>
      </c>
      <c r="G4579" s="95">
        <v>100</v>
      </c>
      <c r="H4579" s="95">
        <v>-306.58</v>
      </c>
      <c r="I4579" s="95">
        <v>-291.86</v>
      </c>
      <c r="J4579" s="95">
        <v>-9.82</v>
      </c>
      <c r="K4579" s="95">
        <v>-9.44</v>
      </c>
      <c r="L4579" s="95">
        <v>0.38</v>
      </c>
      <c r="M4579" s="95">
        <v>-0.57999999999999996</v>
      </c>
      <c r="N4579" s="95">
        <v>30.1</v>
      </c>
      <c r="O4579" s="95">
        <v>12.64</v>
      </c>
      <c r="P4579" s="95">
        <v>-24.22</v>
      </c>
      <c r="Q4579" s="95">
        <v>3.01</v>
      </c>
      <c r="R4579" s="95">
        <v>-145.38</v>
      </c>
      <c r="S4579" s="95">
        <v>-60.71</v>
      </c>
      <c r="T4579" s="95">
        <v>-91.51</v>
      </c>
      <c r="U4579" s="95">
        <v>0.42</v>
      </c>
      <c r="V4579" s="95">
        <v>0.57999999999999996</v>
      </c>
      <c r="W4579" s="95">
        <v>0.21</v>
      </c>
      <c r="X4579" s="95"/>
      <c r="Y4579" s="95"/>
      <c r="Z4579" s="74" t="s">
        <v>1111</v>
      </c>
      <c r="AA4579" s="95">
        <v>0.47</v>
      </c>
      <c r="AB4579" s="95">
        <v>-0.69</v>
      </c>
      <c r="AC4579" s="74" t="s">
        <v>1111</v>
      </c>
      <c r="AD4579" s="95">
        <v>298329475</v>
      </c>
    </row>
    <row r="4580" spans="1:30" x14ac:dyDescent="0.2">
      <c r="A4580" s="74" t="s">
        <v>5687</v>
      </c>
      <c r="B4580" s="95">
        <v>0.17</v>
      </c>
      <c r="C4580" s="95"/>
      <c r="D4580" s="95">
        <v>-0.17</v>
      </c>
      <c r="E4580" s="95">
        <v>-0.36</v>
      </c>
      <c r="F4580" s="95">
        <v>0.17</v>
      </c>
      <c r="G4580" s="95">
        <v>-19.39</v>
      </c>
      <c r="H4580" s="95">
        <v>-260.91000000000003</v>
      </c>
      <c r="I4580" s="95">
        <v>-197.78</v>
      </c>
      <c r="J4580" s="95">
        <v>-0.13</v>
      </c>
      <c r="K4580" s="95">
        <v>-0.91</v>
      </c>
      <c r="L4580" s="95">
        <v>-0.78</v>
      </c>
      <c r="M4580" s="95"/>
      <c r="N4580" s="95">
        <v>0.34</v>
      </c>
      <c r="O4580" s="95">
        <v>0.41</v>
      </c>
      <c r="P4580" s="95">
        <v>-0.41</v>
      </c>
      <c r="Q4580" s="95">
        <v>4.0999999999999996</v>
      </c>
      <c r="R4580" s="95">
        <v>-210.44</v>
      </c>
      <c r="S4580" s="95">
        <v>-101.27</v>
      </c>
      <c r="T4580" s="95">
        <v>-168.14</v>
      </c>
      <c r="U4580" s="95">
        <v>-0.48</v>
      </c>
      <c r="V4580" s="95">
        <v>1.48</v>
      </c>
      <c r="W4580" s="95">
        <v>0.51</v>
      </c>
      <c r="X4580" s="95">
        <v>0.47</v>
      </c>
      <c r="Y4580" s="95"/>
      <c r="Z4580" s="74" t="s">
        <v>1111</v>
      </c>
      <c r="AA4580" s="95">
        <v>-0.47</v>
      </c>
      <c r="AB4580" s="95">
        <v>-0.99</v>
      </c>
      <c r="AC4580" s="74" t="s">
        <v>1111</v>
      </c>
      <c r="AD4580" s="95">
        <v>15778975</v>
      </c>
    </row>
    <row r="4581" spans="1:30" x14ac:dyDescent="0.2">
      <c r="A4581" s="74" t="s">
        <v>5688</v>
      </c>
      <c r="B4581" s="95">
        <v>29.37</v>
      </c>
      <c r="C4581" s="95">
        <v>9.02</v>
      </c>
      <c r="D4581" s="95">
        <v>15.81</v>
      </c>
      <c r="E4581" s="95">
        <v>3.25</v>
      </c>
      <c r="F4581" s="95">
        <v>1.61</v>
      </c>
      <c r="G4581" s="95">
        <v>100</v>
      </c>
      <c r="H4581" s="95">
        <v>34.32</v>
      </c>
      <c r="I4581" s="95">
        <v>17.62</v>
      </c>
      <c r="J4581" s="95">
        <v>8.1199999999999992</v>
      </c>
      <c r="K4581" s="95">
        <v>8.1300000000000008</v>
      </c>
      <c r="L4581" s="95">
        <v>0.01</v>
      </c>
      <c r="M4581" s="95">
        <v>0</v>
      </c>
      <c r="N4581" s="95">
        <v>2.79</v>
      </c>
      <c r="O4581" s="95">
        <v>-28.68</v>
      </c>
      <c r="P4581" s="95">
        <v>-2.08</v>
      </c>
      <c r="Q4581" s="95">
        <v>0.8</v>
      </c>
      <c r="R4581" s="95">
        <v>20.56</v>
      </c>
      <c r="S4581" s="95">
        <v>10.199999999999999</v>
      </c>
      <c r="T4581" s="95">
        <v>24.59</v>
      </c>
      <c r="U4581" s="95">
        <v>0.5</v>
      </c>
      <c r="V4581" s="95">
        <v>0.5</v>
      </c>
      <c r="W4581" s="95">
        <v>0.57999999999999996</v>
      </c>
      <c r="X4581" s="95">
        <v>-0.49</v>
      </c>
      <c r="Y4581" s="95">
        <v>5.24</v>
      </c>
      <c r="Z4581" s="74" t="s">
        <v>1111</v>
      </c>
      <c r="AA4581" s="95">
        <v>9.0399999999999991</v>
      </c>
      <c r="AB4581" s="95">
        <v>1.86</v>
      </c>
      <c r="AC4581" s="74" t="s">
        <v>1111</v>
      </c>
      <c r="AD4581" s="95">
        <v>29094574014</v>
      </c>
    </row>
    <row r="4582" spans="1:30" x14ac:dyDescent="0.2">
      <c r="A4582" s="74" t="s">
        <v>5689</v>
      </c>
      <c r="B4582" s="95">
        <v>0.61</v>
      </c>
      <c r="C4582" s="95"/>
      <c r="D4582" s="95">
        <v>-0.98</v>
      </c>
      <c r="E4582" s="95">
        <v>0.35</v>
      </c>
      <c r="F4582" s="95">
        <v>0.22</v>
      </c>
      <c r="G4582" s="95">
        <v>32.65</v>
      </c>
      <c r="H4582" s="95">
        <v>-64</v>
      </c>
      <c r="I4582" s="95">
        <v>-77.16</v>
      </c>
      <c r="J4582" s="95">
        <v>-1.19</v>
      </c>
      <c r="K4582" s="95">
        <v>-1.89</v>
      </c>
      <c r="L4582" s="95">
        <v>-0.7</v>
      </c>
      <c r="M4582" s="95">
        <v>0.2</v>
      </c>
      <c r="N4582" s="95">
        <v>0.76</v>
      </c>
      <c r="O4582" s="95">
        <v>1.52</v>
      </c>
      <c r="P4582" s="95">
        <v>-0.28999999999999998</v>
      </c>
      <c r="Q4582" s="95">
        <v>3.33</v>
      </c>
      <c r="R4582" s="95">
        <v>-35.06</v>
      </c>
      <c r="S4582" s="95">
        <v>-22.83</v>
      </c>
      <c r="T4582" s="95">
        <v>-20.61</v>
      </c>
      <c r="U4582" s="95">
        <v>0.65</v>
      </c>
      <c r="V4582" s="95">
        <v>0.35</v>
      </c>
      <c r="W4582" s="95">
        <v>0.3</v>
      </c>
      <c r="X4582" s="95"/>
      <c r="Y4582" s="95"/>
      <c r="Z4582" s="74" t="s">
        <v>1111</v>
      </c>
      <c r="AA4582" s="95">
        <v>1.77</v>
      </c>
      <c r="AB4582" s="95">
        <v>-0.62</v>
      </c>
      <c r="AC4582" s="74" t="s">
        <v>1111</v>
      </c>
      <c r="AD4582" s="95">
        <v>61512339</v>
      </c>
    </row>
    <row r="4583" spans="1:30" x14ac:dyDescent="0.2">
      <c r="A4583" s="74" t="s">
        <v>5690</v>
      </c>
      <c r="B4583" s="95">
        <v>7.0000000000000007E-2</v>
      </c>
      <c r="C4583" s="95"/>
      <c r="D4583" s="95">
        <v>-0.11</v>
      </c>
      <c r="E4583" s="95">
        <v>0.04</v>
      </c>
      <c r="F4583" s="95">
        <v>0.03</v>
      </c>
      <c r="G4583" s="95">
        <v>32.65</v>
      </c>
      <c r="H4583" s="95">
        <v>-64</v>
      </c>
      <c r="I4583" s="95">
        <v>-77.16</v>
      </c>
      <c r="J4583" s="95">
        <v>-0.14000000000000001</v>
      </c>
      <c r="K4583" s="95">
        <v>-1.89</v>
      </c>
      <c r="L4583" s="95">
        <v>-0.7</v>
      </c>
      <c r="M4583" s="95">
        <v>0.2</v>
      </c>
      <c r="N4583" s="95">
        <v>0.09</v>
      </c>
      <c r="O4583" s="95">
        <v>0.17</v>
      </c>
      <c r="P4583" s="95">
        <v>-0.03</v>
      </c>
      <c r="Q4583" s="95">
        <v>3.33</v>
      </c>
      <c r="R4583" s="95">
        <v>-35.06</v>
      </c>
      <c r="S4583" s="95">
        <v>-22.83</v>
      </c>
      <c r="T4583" s="95">
        <v>-20.61</v>
      </c>
      <c r="U4583" s="95">
        <v>0.65</v>
      </c>
      <c r="V4583" s="95">
        <v>0.35</v>
      </c>
      <c r="W4583" s="95">
        <v>0.3</v>
      </c>
      <c r="X4583" s="95"/>
      <c r="Y4583" s="95"/>
      <c r="Z4583" s="74" t="s">
        <v>1111</v>
      </c>
      <c r="AA4583" s="95">
        <v>1.77</v>
      </c>
      <c r="AB4583" s="95">
        <v>-0.62</v>
      </c>
      <c r="AC4583" s="74" t="s">
        <v>1111</v>
      </c>
      <c r="AD4583" s="95">
        <v>61512339</v>
      </c>
    </row>
    <row r="4584" spans="1:30" x14ac:dyDescent="0.2">
      <c r="A4584" s="74" t="s">
        <v>5691</v>
      </c>
      <c r="B4584" s="95">
        <v>65.97</v>
      </c>
      <c r="C4584" s="95"/>
      <c r="D4584" s="95">
        <v>-25.64</v>
      </c>
      <c r="E4584" s="95">
        <v>339.7</v>
      </c>
      <c r="F4584" s="95">
        <v>5.57</v>
      </c>
      <c r="G4584" s="95">
        <v>77.81</v>
      </c>
      <c r="H4584" s="95">
        <v>-28.07</v>
      </c>
      <c r="I4584" s="95">
        <v>-28.29</v>
      </c>
      <c r="J4584" s="95">
        <v>-25.84</v>
      </c>
      <c r="K4584" s="95">
        <v>-25.48</v>
      </c>
      <c r="L4584" s="95">
        <v>0.36</v>
      </c>
      <c r="M4584" s="95">
        <v>-4.71</v>
      </c>
      <c r="N4584" s="95">
        <v>7.25</v>
      </c>
      <c r="O4584" s="95">
        <v>35.39</v>
      </c>
      <c r="P4584" s="95">
        <v>-16.41</v>
      </c>
      <c r="Q4584" s="95">
        <v>1.31</v>
      </c>
      <c r="R4584" s="95">
        <v>-1324.77</v>
      </c>
      <c r="S4584" s="95">
        <v>-21.71</v>
      </c>
      <c r="T4584" s="95">
        <v>-56.72</v>
      </c>
      <c r="U4584" s="95">
        <v>0.02</v>
      </c>
      <c r="V4584" s="95">
        <v>0.98</v>
      </c>
      <c r="W4584" s="95">
        <v>0.77</v>
      </c>
      <c r="X4584" s="95">
        <v>30.5</v>
      </c>
      <c r="Y4584" s="95"/>
      <c r="Z4584" s="74" t="s">
        <v>1111</v>
      </c>
      <c r="AA4584" s="95">
        <v>0.19</v>
      </c>
      <c r="AB4584" s="95">
        <v>-2.57</v>
      </c>
      <c r="AC4584" s="74" t="s">
        <v>1111</v>
      </c>
      <c r="AD4584" s="95">
        <v>2171046312</v>
      </c>
    </row>
    <row r="4585" spans="1:30" x14ac:dyDescent="0.2">
      <c r="A4585" s="74" t="s">
        <v>5692</v>
      </c>
      <c r="B4585" s="95">
        <v>5.84</v>
      </c>
      <c r="C4585" s="95"/>
      <c r="D4585" s="95">
        <v>-29.06</v>
      </c>
      <c r="E4585" s="95">
        <v>0.61</v>
      </c>
      <c r="F4585" s="95">
        <v>0.47</v>
      </c>
      <c r="G4585" s="95">
        <v>29.12</v>
      </c>
      <c r="H4585" s="95">
        <v>-18.72</v>
      </c>
      <c r="I4585" s="95">
        <v>-14.98</v>
      </c>
      <c r="J4585" s="95">
        <v>-23.26</v>
      </c>
      <c r="K4585" s="95">
        <v>-26.8</v>
      </c>
      <c r="L4585" s="95">
        <v>-3.54</v>
      </c>
      <c r="M4585" s="95">
        <v>0.09</v>
      </c>
      <c r="N4585" s="95">
        <v>4.3499999999999996</v>
      </c>
      <c r="O4585" s="95">
        <v>6.93</v>
      </c>
      <c r="P4585" s="95">
        <v>-0.54</v>
      </c>
      <c r="Q4585" s="95">
        <v>2.25</v>
      </c>
      <c r="R4585" s="95">
        <v>-2.11</v>
      </c>
      <c r="S4585" s="95">
        <v>-1.63</v>
      </c>
      <c r="T4585" s="95">
        <v>-2.34</v>
      </c>
      <c r="U4585" s="95">
        <v>0.77</v>
      </c>
      <c r="V4585" s="95">
        <v>0.23</v>
      </c>
      <c r="W4585" s="95">
        <v>0.11</v>
      </c>
      <c r="X4585" s="95">
        <v>109.73</v>
      </c>
      <c r="Y4585" s="95"/>
      <c r="Z4585" s="74" t="s">
        <v>1111</v>
      </c>
      <c r="AA4585" s="95">
        <v>9.51</v>
      </c>
      <c r="AB4585" s="95">
        <v>-0.2</v>
      </c>
      <c r="AC4585" s="74" t="s">
        <v>1111</v>
      </c>
      <c r="AD4585" s="95">
        <v>2724491984</v>
      </c>
    </row>
    <row r="4586" spans="1:30" x14ac:dyDescent="0.2">
      <c r="A4586" s="74" t="s">
        <v>5693</v>
      </c>
      <c r="B4586" s="95">
        <v>12.22</v>
      </c>
      <c r="C4586" s="95"/>
      <c r="D4586" s="95">
        <v>-23.29</v>
      </c>
      <c r="E4586" s="95">
        <v>4.76</v>
      </c>
      <c r="F4586" s="95">
        <v>3.36</v>
      </c>
      <c r="G4586" s="95">
        <v>34.5</v>
      </c>
      <c r="H4586" s="95">
        <v>-15.34</v>
      </c>
      <c r="I4586" s="95">
        <v>-15.69</v>
      </c>
      <c r="J4586" s="95">
        <v>-23.82</v>
      </c>
      <c r="K4586" s="95">
        <v>-20.329999999999998</v>
      </c>
      <c r="L4586" s="95">
        <v>3.49</v>
      </c>
      <c r="M4586" s="95">
        <v>-0.7</v>
      </c>
      <c r="N4586" s="95">
        <v>3.65</v>
      </c>
      <c r="O4586" s="95">
        <v>5.92</v>
      </c>
      <c r="P4586" s="95">
        <v>-16.2</v>
      </c>
      <c r="Q4586" s="95">
        <v>3.53</v>
      </c>
      <c r="R4586" s="95">
        <v>-20.43</v>
      </c>
      <c r="S4586" s="95">
        <v>-14.44</v>
      </c>
      <c r="T4586" s="95">
        <v>-18.45</v>
      </c>
      <c r="U4586" s="95">
        <v>0.71</v>
      </c>
      <c r="V4586" s="95">
        <v>0.28999999999999998</v>
      </c>
      <c r="W4586" s="95">
        <v>0.92</v>
      </c>
      <c r="X4586" s="95"/>
      <c r="Y4586" s="95"/>
      <c r="Z4586" s="74" t="s">
        <v>1111</v>
      </c>
      <c r="AA4586" s="95">
        <v>2.57</v>
      </c>
      <c r="AB4586" s="95">
        <v>-0.52</v>
      </c>
      <c r="AC4586" s="74" t="s">
        <v>1111</v>
      </c>
      <c r="AD4586" s="95">
        <v>815748544</v>
      </c>
    </row>
    <row r="4587" spans="1:30" x14ac:dyDescent="0.2">
      <c r="A4587" s="74" t="s">
        <v>5694</v>
      </c>
      <c r="B4587" s="95">
        <v>13.05</v>
      </c>
      <c r="C4587" s="95"/>
      <c r="D4587" s="95">
        <v>6.62</v>
      </c>
      <c r="E4587" s="95">
        <v>2.1</v>
      </c>
      <c r="F4587" s="95">
        <v>0.73</v>
      </c>
      <c r="G4587" s="95">
        <v>35.32</v>
      </c>
      <c r="H4587" s="95">
        <v>11.24</v>
      </c>
      <c r="I4587" s="95">
        <v>8.15</v>
      </c>
      <c r="J4587" s="95">
        <v>4.8</v>
      </c>
      <c r="K4587" s="95">
        <v>2.95</v>
      </c>
      <c r="L4587" s="95">
        <v>-1.85</v>
      </c>
      <c r="M4587" s="95">
        <v>-0.81</v>
      </c>
      <c r="N4587" s="95">
        <v>0.54</v>
      </c>
      <c r="O4587" s="95">
        <v>3.71</v>
      </c>
      <c r="P4587" s="95">
        <v>-1.4</v>
      </c>
      <c r="Q4587" s="95">
        <v>1.72</v>
      </c>
      <c r="R4587" s="95">
        <v>31.7</v>
      </c>
      <c r="S4587" s="95">
        <v>11.1</v>
      </c>
      <c r="T4587" s="95">
        <v>31.76</v>
      </c>
      <c r="U4587" s="95">
        <v>0.35</v>
      </c>
      <c r="V4587" s="95">
        <v>0.65</v>
      </c>
      <c r="W4587" s="95">
        <v>1.36</v>
      </c>
      <c r="X4587" s="95">
        <v>-0.72</v>
      </c>
      <c r="Y4587" s="95"/>
      <c r="Z4587" s="74" t="s">
        <v>1111</v>
      </c>
      <c r="AA4587" s="95">
        <v>6.22</v>
      </c>
      <c r="AB4587" s="95">
        <v>1.97</v>
      </c>
      <c r="AC4587" s="74" t="s">
        <v>1111</v>
      </c>
      <c r="AD4587" s="95">
        <v>404101080</v>
      </c>
    </row>
    <row r="4588" spans="1:30" x14ac:dyDescent="0.2">
      <c r="A4588" s="74" t="s">
        <v>5695</v>
      </c>
      <c r="B4588" s="95">
        <v>197.7</v>
      </c>
      <c r="C4588" s="95">
        <v>2.0499999999999998</v>
      </c>
      <c r="D4588" s="95">
        <v>9.85</v>
      </c>
      <c r="E4588" s="95">
        <v>1.2</v>
      </c>
      <c r="F4588" s="95">
        <v>0.49</v>
      </c>
      <c r="G4588" s="95">
        <v>19.399999999999999</v>
      </c>
      <c r="H4588" s="95">
        <v>10.38</v>
      </c>
      <c r="I4588" s="95">
        <v>9.75</v>
      </c>
      <c r="J4588" s="95">
        <v>9.25</v>
      </c>
      <c r="K4588" s="95">
        <v>11.12</v>
      </c>
      <c r="L4588" s="95">
        <v>1.86</v>
      </c>
      <c r="M4588" s="95">
        <v>0.24</v>
      </c>
      <c r="N4588" s="95">
        <v>0.96</v>
      </c>
      <c r="O4588" s="95">
        <v>16.77</v>
      </c>
      <c r="P4588" s="95">
        <v>-0.75</v>
      </c>
      <c r="Q4588" s="95">
        <v>1.0900000000000001</v>
      </c>
      <c r="R4588" s="95">
        <v>12.21</v>
      </c>
      <c r="S4588" s="95">
        <v>4.95</v>
      </c>
      <c r="T4588" s="95">
        <v>5.7</v>
      </c>
      <c r="U4588" s="95">
        <v>0.41</v>
      </c>
      <c r="V4588" s="95">
        <v>0.59</v>
      </c>
      <c r="W4588" s="95">
        <v>0.51</v>
      </c>
      <c r="X4588" s="95">
        <v>0.88</v>
      </c>
      <c r="Y4588" s="95">
        <v>1.48</v>
      </c>
      <c r="Z4588" s="74" t="s">
        <v>1111</v>
      </c>
      <c r="AA4588" s="95">
        <v>164.29</v>
      </c>
      <c r="AB4588" s="95">
        <v>20.059999999999999</v>
      </c>
      <c r="AC4588" s="74" t="s">
        <v>1111</v>
      </c>
      <c r="AD4588" s="95">
        <v>273947196240</v>
      </c>
    </row>
    <row r="4589" spans="1:30" x14ac:dyDescent="0.2">
      <c r="A4589" s="74" t="s">
        <v>5696</v>
      </c>
      <c r="B4589" s="95">
        <v>0.56999999999999995</v>
      </c>
      <c r="C4589" s="95"/>
      <c r="D4589" s="95">
        <v>-0.04</v>
      </c>
      <c r="E4589" s="95">
        <v>1.96</v>
      </c>
      <c r="F4589" s="95">
        <v>1.05</v>
      </c>
      <c r="G4589" s="95">
        <v>100</v>
      </c>
      <c r="H4589" s="95">
        <v>-19626.150000000001</v>
      </c>
      <c r="I4589" s="95">
        <v>-8348.02</v>
      </c>
      <c r="J4589" s="95">
        <v>-0.02</v>
      </c>
      <c r="K4589" s="95">
        <v>0</v>
      </c>
      <c r="L4589" s="95">
        <v>0.01</v>
      </c>
      <c r="M4589" s="95">
        <v>-1.71</v>
      </c>
      <c r="N4589" s="95">
        <v>3.15</v>
      </c>
      <c r="O4589" s="95">
        <v>2.12</v>
      </c>
      <c r="P4589" s="95">
        <v>-18.329999999999998</v>
      </c>
      <c r="Q4589" s="95">
        <v>2.1</v>
      </c>
      <c r="R4589" s="95">
        <v>-5205.33</v>
      </c>
      <c r="S4589" s="95">
        <v>-2778.94</v>
      </c>
      <c r="T4589" s="95">
        <v>-12237.72</v>
      </c>
      <c r="U4589" s="95">
        <v>0.53</v>
      </c>
      <c r="V4589" s="95">
        <v>0.47</v>
      </c>
      <c r="W4589" s="95">
        <v>0.33</v>
      </c>
      <c r="X4589" s="95"/>
      <c r="Y4589" s="95"/>
      <c r="Z4589" s="74" t="s">
        <v>1111</v>
      </c>
      <c r="AA4589" s="95">
        <v>0.28999999999999998</v>
      </c>
      <c r="AB4589" s="95">
        <v>-15.12</v>
      </c>
      <c r="AC4589" s="74" t="s">
        <v>1111</v>
      </c>
      <c r="AD4589" s="95">
        <v>63228789</v>
      </c>
    </row>
    <row r="4590" spans="1:30" x14ac:dyDescent="0.2">
      <c r="A4590" s="74" t="s">
        <v>5697</v>
      </c>
      <c r="B4590" s="95">
        <v>15.36</v>
      </c>
      <c r="C4590" s="95"/>
      <c r="D4590" s="95">
        <v>-11.27</v>
      </c>
      <c r="E4590" s="95">
        <v>5.43</v>
      </c>
      <c r="F4590" s="95">
        <v>3.25</v>
      </c>
      <c r="G4590" s="95">
        <v>67.33</v>
      </c>
      <c r="H4590" s="95">
        <v>-120.34</v>
      </c>
      <c r="I4590" s="95">
        <v>-134.15</v>
      </c>
      <c r="J4590" s="95">
        <v>-12.56</v>
      </c>
      <c r="K4590" s="95">
        <v>-10.56</v>
      </c>
      <c r="L4590" s="95">
        <v>2</v>
      </c>
      <c r="M4590" s="95">
        <v>-0.86</v>
      </c>
      <c r="N4590" s="95">
        <v>15.11</v>
      </c>
      <c r="O4590" s="95">
        <v>3.89</v>
      </c>
      <c r="P4590" s="95">
        <v>-76.59</v>
      </c>
      <c r="Q4590" s="95">
        <v>7.89</v>
      </c>
      <c r="R4590" s="95">
        <v>-48.2</v>
      </c>
      <c r="S4590" s="95">
        <v>-28.87</v>
      </c>
      <c r="T4590" s="95">
        <v>-29.92</v>
      </c>
      <c r="U4590" s="95">
        <v>0.6</v>
      </c>
      <c r="V4590" s="95">
        <v>0.4</v>
      </c>
      <c r="W4590" s="95">
        <v>0.22</v>
      </c>
      <c r="X4590" s="95"/>
      <c r="Y4590" s="95"/>
      <c r="Z4590" s="74" t="s">
        <v>1111</v>
      </c>
      <c r="AA4590" s="95">
        <v>2.83</v>
      </c>
      <c r="AB4590" s="95">
        <v>-1.36</v>
      </c>
      <c r="AC4590" s="74" t="s">
        <v>1111</v>
      </c>
      <c r="AD4590" s="95">
        <v>426521088</v>
      </c>
    </row>
    <row r="4591" spans="1:30" x14ac:dyDescent="0.2">
      <c r="A4591" s="74" t="s">
        <v>5698</v>
      </c>
      <c r="B4591" s="95">
        <v>6.19</v>
      </c>
      <c r="C4591" s="95"/>
      <c r="D4591" s="95">
        <v>17.059999999999999</v>
      </c>
      <c r="E4591" s="95">
        <v>1.29</v>
      </c>
      <c r="F4591" s="95">
        <v>0.99</v>
      </c>
      <c r="G4591" s="95">
        <v>31.65</v>
      </c>
      <c r="H4591" s="95">
        <v>11.64</v>
      </c>
      <c r="I4591" s="95">
        <v>12.83</v>
      </c>
      <c r="J4591" s="95">
        <v>18.809999999999999</v>
      </c>
      <c r="K4591" s="95">
        <v>14.02</v>
      </c>
      <c r="L4591" s="95">
        <v>-4.79</v>
      </c>
      <c r="M4591" s="95">
        <v>-0.33</v>
      </c>
      <c r="N4591" s="95">
        <v>2.19</v>
      </c>
      <c r="O4591" s="95">
        <v>3.66</v>
      </c>
      <c r="P4591" s="95">
        <v>-1.7</v>
      </c>
      <c r="Q4591" s="95">
        <v>2.88</v>
      </c>
      <c r="R4591" s="95">
        <v>7.57</v>
      </c>
      <c r="S4591" s="95">
        <v>5.83</v>
      </c>
      <c r="T4591" s="95">
        <v>5.52</v>
      </c>
      <c r="U4591" s="95">
        <v>0.77</v>
      </c>
      <c r="V4591" s="95">
        <v>0.23</v>
      </c>
      <c r="W4591" s="95">
        <v>0.45</v>
      </c>
      <c r="X4591" s="95"/>
      <c r="Y4591" s="95"/>
      <c r="Z4591" s="74" t="s">
        <v>1111</v>
      </c>
      <c r="AA4591" s="95">
        <v>4.79</v>
      </c>
      <c r="AB4591" s="95">
        <v>0.36</v>
      </c>
      <c r="AC4591" s="74" t="s">
        <v>1111</v>
      </c>
      <c r="AD4591" s="95">
        <v>10477019869.110001</v>
      </c>
    </row>
    <row r="4592" spans="1:30" x14ac:dyDescent="0.2">
      <c r="A4592" s="74" t="s">
        <v>5699</v>
      </c>
      <c r="B4592" s="95">
        <v>30.5</v>
      </c>
      <c r="C4592" s="95"/>
      <c r="D4592" s="95">
        <v>7.73</v>
      </c>
      <c r="E4592" s="95">
        <v>1</v>
      </c>
      <c r="F4592" s="95">
        <v>0.45</v>
      </c>
      <c r="G4592" s="95">
        <v>19.66</v>
      </c>
      <c r="H4592" s="95">
        <v>9.76</v>
      </c>
      <c r="I4592" s="95">
        <v>7.4</v>
      </c>
      <c r="J4592" s="95">
        <v>5.86</v>
      </c>
      <c r="K4592" s="95">
        <v>10.31</v>
      </c>
      <c r="L4592" s="95">
        <v>4.45</v>
      </c>
      <c r="M4592" s="95">
        <v>0.76</v>
      </c>
      <c r="N4592" s="95">
        <v>0.56999999999999995</v>
      </c>
      <c r="O4592" s="95"/>
      <c r="P4592" s="95">
        <v>-0.45</v>
      </c>
      <c r="Q4592" s="95"/>
      <c r="R4592" s="95">
        <v>12.94</v>
      </c>
      <c r="S4592" s="95">
        <v>5.77</v>
      </c>
      <c r="T4592" s="95">
        <v>7.12</v>
      </c>
      <c r="U4592" s="95">
        <v>0.45</v>
      </c>
      <c r="V4592" s="95">
        <v>0.55000000000000004</v>
      </c>
      <c r="W4592" s="95">
        <v>0.78</v>
      </c>
      <c r="X4592" s="95">
        <v>15.54</v>
      </c>
      <c r="Y4592" s="95">
        <v>31.87</v>
      </c>
      <c r="Z4592" s="74" t="s">
        <v>1111</v>
      </c>
      <c r="AA4592" s="95">
        <v>30.48</v>
      </c>
      <c r="AB4592" s="95">
        <v>3.94</v>
      </c>
      <c r="AC4592" s="74" t="s">
        <v>1111</v>
      </c>
      <c r="AD4592" s="95">
        <v>3748169400</v>
      </c>
    </row>
    <row r="4593" spans="1:30" x14ac:dyDescent="0.2">
      <c r="A4593" s="74" t="s">
        <v>5700</v>
      </c>
      <c r="B4593" s="95">
        <v>575.79999999999995</v>
      </c>
      <c r="C4593" s="95">
        <v>0.18</v>
      </c>
      <c r="D4593" s="95">
        <v>26.4</v>
      </c>
      <c r="E4593" s="95">
        <v>6.16</v>
      </c>
      <c r="F4593" s="95">
        <v>3.35</v>
      </c>
      <c r="G4593" s="95">
        <v>51.29</v>
      </c>
      <c r="H4593" s="95">
        <v>27.83</v>
      </c>
      <c r="I4593" s="95">
        <v>22.47</v>
      </c>
      <c r="J4593" s="95">
        <v>21.31</v>
      </c>
      <c r="K4593" s="95">
        <v>22.42</v>
      </c>
      <c r="L4593" s="95">
        <v>1.1000000000000001</v>
      </c>
      <c r="M4593" s="95">
        <v>0.32</v>
      </c>
      <c r="N4593" s="95">
        <v>5.93</v>
      </c>
      <c r="O4593" s="95">
        <v>18.39</v>
      </c>
      <c r="P4593" s="95">
        <v>-4.68</v>
      </c>
      <c r="Q4593" s="95">
        <v>2.78</v>
      </c>
      <c r="R4593" s="95">
        <v>23.32</v>
      </c>
      <c r="S4593" s="95">
        <v>12.7</v>
      </c>
      <c r="T4593" s="95">
        <v>16.71</v>
      </c>
      <c r="U4593" s="95">
        <v>0.54</v>
      </c>
      <c r="V4593" s="95">
        <v>0.46</v>
      </c>
      <c r="W4593" s="95">
        <v>0.56999999999999995</v>
      </c>
      <c r="X4593" s="95">
        <v>13.69</v>
      </c>
      <c r="Y4593" s="95">
        <v>26.41</v>
      </c>
      <c r="Z4593" s="74" t="s">
        <v>1111</v>
      </c>
      <c r="AA4593" s="95">
        <v>93.53</v>
      </c>
      <c r="AB4593" s="95">
        <v>21.81</v>
      </c>
      <c r="AC4593" s="74" t="s">
        <v>1111</v>
      </c>
      <c r="AD4593" s="95">
        <v>226892895980</v>
      </c>
    </row>
    <row r="4594" spans="1:30" x14ac:dyDescent="0.2">
      <c r="A4594" s="74" t="s">
        <v>5701</v>
      </c>
      <c r="B4594" s="95">
        <v>14.04</v>
      </c>
      <c r="C4594" s="95"/>
      <c r="D4594" s="95">
        <v>6.42</v>
      </c>
      <c r="E4594" s="95">
        <v>1.05</v>
      </c>
      <c r="F4594" s="95">
        <v>0.57999999999999996</v>
      </c>
      <c r="G4594" s="95">
        <v>15.47</v>
      </c>
      <c r="H4594" s="95">
        <v>9.65</v>
      </c>
      <c r="I4594" s="95">
        <v>8.75</v>
      </c>
      <c r="J4594" s="95">
        <v>5.82</v>
      </c>
      <c r="K4594" s="95">
        <v>4.68</v>
      </c>
      <c r="L4594" s="95">
        <v>-1.1399999999999999</v>
      </c>
      <c r="M4594" s="95">
        <v>-0.2</v>
      </c>
      <c r="N4594" s="95">
        <v>0.56000000000000005</v>
      </c>
      <c r="O4594" s="95">
        <v>2.2599999999999998</v>
      </c>
      <c r="P4594" s="95">
        <v>-1.1100000000000001</v>
      </c>
      <c r="Q4594" s="95">
        <v>2.1800000000000002</v>
      </c>
      <c r="R4594" s="95">
        <v>16.29</v>
      </c>
      <c r="S4594" s="95">
        <v>9.06</v>
      </c>
      <c r="T4594" s="95">
        <v>16.350000000000001</v>
      </c>
      <c r="U4594" s="95">
        <v>0.56000000000000005</v>
      </c>
      <c r="V4594" s="95">
        <v>0.44</v>
      </c>
      <c r="W4594" s="95">
        <v>1.04</v>
      </c>
      <c r="X4594" s="95">
        <v>-5.57</v>
      </c>
      <c r="Y4594" s="95"/>
      <c r="Z4594" s="74" t="s">
        <v>1111</v>
      </c>
      <c r="AA4594" s="95">
        <v>13.43</v>
      </c>
      <c r="AB4594" s="95">
        <v>2.19</v>
      </c>
      <c r="AC4594" s="74" t="s">
        <v>1111</v>
      </c>
      <c r="AD4594" s="95">
        <v>648767340</v>
      </c>
    </row>
    <row r="4595" spans="1:30" x14ac:dyDescent="0.2">
      <c r="A4595" s="74" t="s">
        <v>5702</v>
      </c>
      <c r="B4595" s="95">
        <v>106.65</v>
      </c>
      <c r="C4595" s="95"/>
      <c r="D4595" s="95">
        <v>39.74</v>
      </c>
      <c r="E4595" s="95">
        <v>1.95</v>
      </c>
      <c r="F4595" s="95">
        <v>0.66</v>
      </c>
      <c r="G4595" s="95">
        <v>55.06</v>
      </c>
      <c r="H4595" s="95">
        <v>9.1199999999999992</v>
      </c>
      <c r="I4595" s="95">
        <v>4.21</v>
      </c>
      <c r="J4595" s="95">
        <v>18.329999999999998</v>
      </c>
      <c r="K4595" s="95">
        <v>27.6</v>
      </c>
      <c r="L4595" s="95">
        <v>9.2799999999999994</v>
      </c>
      <c r="M4595" s="95">
        <v>0.99</v>
      </c>
      <c r="N4595" s="95">
        <v>1.67</v>
      </c>
      <c r="O4595" s="95">
        <v>-53.82</v>
      </c>
      <c r="P4595" s="95">
        <v>-0.72</v>
      </c>
      <c r="Q4595" s="95">
        <v>0.87</v>
      </c>
      <c r="R4595" s="95">
        <v>4.9000000000000004</v>
      </c>
      <c r="S4595" s="95">
        <v>1.66</v>
      </c>
      <c r="T4595" s="95">
        <v>4.7699999999999996</v>
      </c>
      <c r="U4595" s="95">
        <v>0.34</v>
      </c>
      <c r="V4595" s="95">
        <v>0.66</v>
      </c>
      <c r="W4595" s="95">
        <v>0.39</v>
      </c>
      <c r="X4595" s="95">
        <v>16.07</v>
      </c>
      <c r="Y4595" s="95">
        <v>35.21</v>
      </c>
      <c r="Z4595" s="74" t="s">
        <v>1111</v>
      </c>
      <c r="AA4595" s="95">
        <v>54.78</v>
      </c>
      <c r="AB4595" s="95">
        <v>2.68</v>
      </c>
      <c r="AC4595" s="74" t="s">
        <v>1111</v>
      </c>
      <c r="AD4595" s="95">
        <v>133211555775</v>
      </c>
    </row>
    <row r="4596" spans="1:30" x14ac:dyDescent="0.2">
      <c r="A4596" s="74" t="s">
        <v>5703</v>
      </c>
      <c r="B4596" s="95">
        <v>42.9</v>
      </c>
      <c r="C4596" s="95"/>
      <c r="D4596" s="95">
        <v>8.5299999999999994</v>
      </c>
      <c r="E4596" s="95">
        <v>2.19</v>
      </c>
      <c r="F4596" s="95">
        <v>1.17</v>
      </c>
      <c r="G4596" s="95">
        <v>41.81</v>
      </c>
      <c r="H4596" s="95">
        <v>10.039999999999999</v>
      </c>
      <c r="I4596" s="95">
        <v>30.13</v>
      </c>
      <c r="J4596" s="95">
        <v>25.6</v>
      </c>
      <c r="K4596" s="95">
        <v>29.25</v>
      </c>
      <c r="L4596" s="95">
        <v>3.65</v>
      </c>
      <c r="M4596" s="95">
        <v>0.31</v>
      </c>
      <c r="N4596" s="95">
        <v>2.57</v>
      </c>
      <c r="O4596" s="95">
        <v>305.72000000000003</v>
      </c>
      <c r="P4596" s="95">
        <v>-1.34</v>
      </c>
      <c r="Q4596" s="95">
        <v>1.03</v>
      </c>
      <c r="R4596" s="95">
        <v>25.61</v>
      </c>
      <c r="S4596" s="95">
        <v>13.7</v>
      </c>
      <c r="T4596" s="95">
        <v>5.04</v>
      </c>
      <c r="U4596" s="95">
        <v>0.53</v>
      </c>
      <c r="V4596" s="95">
        <v>0.46</v>
      </c>
      <c r="W4596" s="95">
        <v>0.45</v>
      </c>
      <c r="X4596" s="95">
        <v>-5.44</v>
      </c>
      <c r="Y4596" s="95">
        <v>28.06</v>
      </c>
      <c r="Z4596" s="74" t="s">
        <v>1111</v>
      </c>
      <c r="AA4596" s="95">
        <v>19.63</v>
      </c>
      <c r="AB4596" s="95">
        <v>5.03</v>
      </c>
      <c r="AC4596" s="74" t="s">
        <v>1111</v>
      </c>
      <c r="AD4596" s="95">
        <v>5197287810</v>
      </c>
    </row>
    <row r="4597" spans="1:30" x14ac:dyDescent="0.2">
      <c r="A4597" s="74" t="s">
        <v>5704</v>
      </c>
      <c r="B4597" s="95">
        <v>4.79</v>
      </c>
      <c r="C4597" s="95"/>
      <c r="D4597" s="95">
        <v>36.159999999999997</v>
      </c>
      <c r="E4597" s="95">
        <v>2.2400000000000002</v>
      </c>
      <c r="F4597" s="95">
        <v>0.78</v>
      </c>
      <c r="G4597" s="95">
        <v>46.71</v>
      </c>
      <c r="H4597" s="95">
        <v>2.41</v>
      </c>
      <c r="I4597" s="95">
        <v>2.61</v>
      </c>
      <c r="J4597" s="95">
        <v>39.22</v>
      </c>
      <c r="K4597" s="95">
        <v>22.01</v>
      </c>
      <c r="L4597" s="95">
        <v>-17.21</v>
      </c>
      <c r="M4597" s="95">
        <v>-0.98</v>
      </c>
      <c r="N4597" s="95">
        <v>0.94</v>
      </c>
      <c r="O4597" s="95">
        <v>2.66</v>
      </c>
      <c r="P4597" s="95">
        <v>-1.97</v>
      </c>
      <c r="Q4597" s="95">
        <v>1.94</v>
      </c>
      <c r="R4597" s="95">
        <v>6.2</v>
      </c>
      <c r="S4597" s="95">
        <v>2.15</v>
      </c>
      <c r="T4597" s="95">
        <v>4.8</v>
      </c>
      <c r="U4597" s="95">
        <v>0.35</v>
      </c>
      <c r="V4597" s="95">
        <v>0.65</v>
      </c>
      <c r="W4597" s="95">
        <v>0.82</v>
      </c>
      <c r="X4597" s="95">
        <v>5.52</v>
      </c>
      <c r="Y4597" s="95"/>
      <c r="Z4597" s="74" t="s">
        <v>1111</v>
      </c>
      <c r="AA4597" s="95">
        <v>2.14</v>
      </c>
      <c r="AB4597" s="95">
        <v>0.13</v>
      </c>
      <c r="AC4597" s="74" t="s">
        <v>1111</v>
      </c>
      <c r="AD4597" s="95">
        <v>229920000</v>
      </c>
    </row>
    <row r="4598" spans="1:30" x14ac:dyDescent="0.2">
      <c r="A4598" s="74" t="s">
        <v>5705</v>
      </c>
      <c r="B4598" s="95">
        <v>78.48</v>
      </c>
      <c r="C4598" s="95">
        <v>1.2</v>
      </c>
      <c r="D4598" s="95">
        <v>24.45</v>
      </c>
      <c r="E4598" s="95">
        <v>3.29</v>
      </c>
      <c r="F4598" s="95">
        <v>1.36</v>
      </c>
      <c r="G4598" s="95">
        <v>40.99</v>
      </c>
      <c r="H4598" s="95">
        <v>7.16</v>
      </c>
      <c r="I4598" s="95">
        <v>5.47</v>
      </c>
      <c r="J4598" s="95">
        <v>18.670000000000002</v>
      </c>
      <c r="K4598" s="95">
        <v>20.309999999999999</v>
      </c>
      <c r="L4598" s="95">
        <v>1.64</v>
      </c>
      <c r="M4598" s="95">
        <v>0.28999999999999998</v>
      </c>
      <c r="N4598" s="95">
        <v>1.34</v>
      </c>
      <c r="O4598" s="95">
        <v>5.82</v>
      </c>
      <c r="P4598" s="95">
        <v>-2.69</v>
      </c>
      <c r="Q4598" s="95">
        <v>1.91</v>
      </c>
      <c r="R4598" s="95">
        <v>13.47</v>
      </c>
      <c r="S4598" s="95">
        <v>5.58</v>
      </c>
      <c r="T4598" s="95">
        <v>9.98</v>
      </c>
      <c r="U4598" s="95">
        <v>0.41</v>
      </c>
      <c r="V4598" s="95">
        <v>0.59</v>
      </c>
      <c r="W4598" s="95">
        <v>1.02</v>
      </c>
      <c r="X4598" s="95">
        <v>4.28</v>
      </c>
      <c r="Y4598" s="95">
        <v>0.99</v>
      </c>
      <c r="Z4598" s="74" t="s">
        <v>1111</v>
      </c>
      <c r="AA4598" s="95">
        <v>23.83</v>
      </c>
      <c r="AB4598" s="95">
        <v>3.21</v>
      </c>
      <c r="AC4598" s="74" t="s">
        <v>1111</v>
      </c>
      <c r="AD4598" s="95">
        <v>1454720976</v>
      </c>
    </row>
    <row r="4599" spans="1:30" x14ac:dyDescent="0.2">
      <c r="A4599" s="74" t="s">
        <v>5706</v>
      </c>
      <c r="B4599" s="95">
        <v>125.23</v>
      </c>
      <c r="C4599" s="95"/>
      <c r="D4599" s="95">
        <v>365.67</v>
      </c>
      <c r="E4599" s="95">
        <v>20.420000000000002</v>
      </c>
      <c r="F4599" s="95">
        <v>9.36</v>
      </c>
      <c r="G4599" s="95">
        <v>53.42</v>
      </c>
      <c r="H4599" s="95">
        <v>4.71</v>
      </c>
      <c r="I4599" s="95">
        <v>3.29</v>
      </c>
      <c r="J4599" s="95">
        <v>255.87</v>
      </c>
      <c r="K4599" s="95">
        <v>245.77</v>
      </c>
      <c r="L4599" s="95">
        <v>-10.1</v>
      </c>
      <c r="M4599" s="95">
        <v>-0.81</v>
      </c>
      <c r="N4599" s="95">
        <v>12.04</v>
      </c>
      <c r="O4599" s="95">
        <v>12.52</v>
      </c>
      <c r="P4599" s="95">
        <v>-83.46</v>
      </c>
      <c r="Q4599" s="95">
        <v>6.31</v>
      </c>
      <c r="R4599" s="95">
        <v>5.58</v>
      </c>
      <c r="S4599" s="95">
        <v>2.56</v>
      </c>
      <c r="T4599" s="95">
        <v>4.63</v>
      </c>
      <c r="U4599" s="95">
        <v>0.46</v>
      </c>
      <c r="V4599" s="95">
        <v>0.54</v>
      </c>
      <c r="W4599" s="95">
        <v>0.78</v>
      </c>
      <c r="X4599" s="95">
        <v>46.93</v>
      </c>
      <c r="Y4599" s="95"/>
      <c r="Z4599" s="74" t="s">
        <v>1111</v>
      </c>
      <c r="AA4599" s="95">
        <v>6.13</v>
      </c>
      <c r="AB4599" s="95">
        <v>0.34</v>
      </c>
      <c r="AC4599" s="74" t="s">
        <v>1111</v>
      </c>
      <c r="AD4599" s="95">
        <v>7956200021</v>
      </c>
    </row>
    <row r="4600" spans="1:30" x14ac:dyDescent="0.2">
      <c r="A4600" s="74" t="s">
        <v>5707</v>
      </c>
      <c r="B4600" s="95">
        <v>85.66</v>
      </c>
      <c r="C4600" s="95"/>
      <c r="D4600" s="95">
        <v>19.350000000000001</v>
      </c>
      <c r="E4600" s="95">
        <v>6.96</v>
      </c>
      <c r="F4600" s="95">
        <v>1.84</v>
      </c>
      <c r="G4600" s="95">
        <v>19.86</v>
      </c>
      <c r="H4600" s="95">
        <v>9.11</v>
      </c>
      <c r="I4600" s="95">
        <v>6.66</v>
      </c>
      <c r="J4600" s="95">
        <v>14.15</v>
      </c>
      <c r="K4600" s="95">
        <v>11.07</v>
      </c>
      <c r="L4600" s="95">
        <v>-3.08</v>
      </c>
      <c r="M4600" s="95">
        <v>-1.51</v>
      </c>
      <c r="N4600" s="95">
        <v>1.29</v>
      </c>
      <c r="O4600" s="95">
        <v>8.73</v>
      </c>
      <c r="P4600" s="95">
        <v>-6.49</v>
      </c>
      <c r="Q4600" s="95">
        <v>1.41</v>
      </c>
      <c r="R4600" s="95">
        <v>35.97</v>
      </c>
      <c r="S4600" s="95">
        <v>9.48</v>
      </c>
      <c r="T4600" s="95">
        <v>23.62</v>
      </c>
      <c r="U4600" s="95">
        <v>0.26</v>
      </c>
      <c r="V4600" s="95">
        <v>0.74</v>
      </c>
      <c r="W4600" s="95">
        <v>1.42</v>
      </c>
      <c r="X4600" s="95">
        <v>8.69</v>
      </c>
      <c r="Y4600" s="95">
        <v>53.42</v>
      </c>
      <c r="Z4600" s="74" t="s">
        <v>1111</v>
      </c>
      <c r="AA4600" s="95">
        <v>12.3</v>
      </c>
      <c r="AB4600" s="95">
        <v>4.43</v>
      </c>
      <c r="AC4600" s="74" t="s">
        <v>1111</v>
      </c>
      <c r="AD4600" s="95">
        <v>5632119302</v>
      </c>
    </row>
    <row r="4601" spans="1:30" x14ac:dyDescent="0.2">
      <c r="A4601" s="74" t="s">
        <v>5708</v>
      </c>
      <c r="B4601" s="95">
        <v>10.55</v>
      </c>
      <c r="C4601" s="95"/>
      <c r="D4601" s="95">
        <v>-1.33</v>
      </c>
      <c r="E4601" s="95">
        <v>0.38</v>
      </c>
      <c r="F4601" s="95">
        <v>0.22</v>
      </c>
      <c r="G4601" s="95">
        <v>19.579999999999998</v>
      </c>
      <c r="H4601" s="95">
        <v>-35.950000000000003</v>
      </c>
      <c r="I4601" s="95">
        <v>-47.54</v>
      </c>
      <c r="J4601" s="95">
        <v>-1.76</v>
      </c>
      <c r="K4601" s="95">
        <v>-3.59</v>
      </c>
      <c r="L4601" s="95">
        <v>-1.84</v>
      </c>
      <c r="M4601" s="95">
        <v>0.4</v>
      </c>
      <c r="N4601" s="95">
        <v>0.63</v>
      </c>
      <c r="O4601" s="95">
        <v>-7.49</v>
      </c>
      <c r="P4601" s="95">
        <v>-0.24</v>
      </c>
      <c r="Q4601" s="95">
        <v>0.8</v>
      </c>
      <c r="R4601" s="95">
        <v>-28.86</v>
      </c>
      <c r="S4601" s="95">
        <v>-16.21</v>
      </c>
      <c r="T4601" s="95">
        <v>-16.3</v>
      </c>
      <c r="U4601" s="95">
        <v>0.56000000000000005</v>
      </c>
      <c r="V4601" s="95">
        <v>0.44</v>
      </c>
      <c r="W4601" s="95">
        <v>0.34</v>
      </c>
      <c r="X4601" s="95">
        <v>11.51</v>
      </c>
      <c r="Y4601" s="95">
        <v>-13.17</v>
      </c>
      <c r="Z4601" s="74" t="s">
        <v>1111</v>
      </c>
      <c r="AA4601" s="95">
        <v>27.5</v>
      </c>
      <c r="AB4601" s="95">
        <v>-7.94</v>
      </c>
      <c r="AC4601" s="74" t="s">
        <v>1111</v>
      </c>
      <c r="AD4601" s="95">
        <v>356590000</v>
      </c>
    </row>
    <row r="4602" spans="1:30" x14ac:dyDescent="0.2">
      <c r="A4602" s="74" t="s">
        <v>5709</v>
      </c>
      <c r="B4602" s="95">
        <v>7.55</v>
      </c>
      <c r="C4602" s="95">
        <v>1.32</v>
      </c>
      <c r="D4602" s="95">
        <v>-5.36</v>
      </c>
      <c r="E4602" s="95">
        <v>0.12</v>
      </c>
      <c r="F4602" s="95">
        <v>0.06</v>
      </c>
      <c r="G4602" s="95">
        <v>39.83</v>
      </c>
      <c r="H4602" s="95">
        <v>10.65</v>
      </c>
      <c r="I4602" s="95">
        <v>-5.32</v>
      </c>
      <c r="J4602" s="95">
        <v>2.68</v>
      </c>
      <c r="K4602" s="95">
        <v>18.41</v>
      </c>
      <c r="L4602" s="95">
        <v>15.73</v>
      </c>
      <c r="M4602" s="95">
        <v>0.69</v>
      </c>
      <c r="N4602" s="95">
        <v>0.28999999999999998</v>
      </c>
      <c r="O4602" s="95">
        <v>2.66</v>
      </c>
      <c r="P4602" s="95">
        <v>-0.06</v>
      </c>
      <c r="Q4602" s="95">
        <v>1.21</v>
      </c>
      <c r="R4602" s="95">
        <v>-2.19</v>
      </c>
      <c r="S4602" s="95">
        <v>-1.03</v>
      </c>
      <c r="T4602" s="95">
        <v>2.35</v>
      </c>
      <c r="U4602" s="95">
        <v>0.47</v>
      </c>
      <c r="V4602" s="95">
        <v>0.53</v>
      </c>
      <c r="W4602" s="95">
        <v>0.19</v>
      </c>
      <c r="X4602" s="95">
        <v>1.85</v>
      </c>
      <c r="Y4602" s="95">
        <v>-30.19</v>
      </c>
      <c r="Z4602" s="74" t="s">
        <v>1111</v>
      </c>
      <c r="AA4602" s="95">
        <v>64.33</v>
      </c>
      <c r="AB4602" s="95">
        <v>-1.41</v>
      </c>
      <c r="AC4602" s="74" t="s">
        <v>1111</v>
      </c>
      <c r="AD4602" s="95">
        <v>173625840</v>
      </c>
    </row>
    <row r="4603" spans="1:30" x14ac:dyDescent="0.2">
      <c r="A4603" s="74" t="s">
        <v>5710</v>
      </c>
      <c r="B4603" s="95">
        <v>0.23</v>
      </c>
      <c r="C4603" s="95"/>
      <c r="D4603" s="95">
        <v>-1.27</v>
      </c>
      <c r="E4603" s="95">
        <v>0.5</v>
      </c>
      <c r="F4603" s="95">
        <v>0.47</v>
      </c>
      <c r="G4603" s="95"/>
      <c r="H4603" s="95"/>
      <c r="I4603" s="95"/>
      <c r="J4603" s="95">
        <v>-1.27</v>
      </c>
      <c r="K4603" s="95">
        <v>1.03</v>
      </c>
      <c r="L4603" s="95">
        <v>2.29</v>
      </c>
      <c r="M4603" s="95">
        <v>-0.9</v>
      </c>
      <c r="N4603" s="95"/>
      <c r="O4603" s="95">
        <v>0.55000000000000004</v>
      </c>
      <c r="P4603" s="95">
        <v>-5.13</v>
      </c>
      <c r="Q4603" s="95">
        <v>16.22</v>
      </c>
      <c r="R4603" s="95">
        <v>-39.44</v>
      </c>
      <c r="S4603" s="95">
        <v>-37.130000000000003</v>
      </c>
      <c r="T4603" s="95">
        <v>-39.44</v>
      </c>
      <c r="U4603" s="95">
        <v>0.94</v>
      </c>
      <c r="V4603" s="95">
        <v>0.06</v>
      </c>
      <c r="W4603" s="95">
        <v>0</v>
      </c>
      <c r="X4603" s="95"/>
      <c r="Y4603" s="95"/>
      <c r="Z4603" s="74" t="s">
        <v>1111</v>
      </c>
      <c r="AA4603" s="95">
        <v>0.46</v>
      </c>
      <c r="AB4603" s="95">
        <v>-0.18</v>
      </c>
      <c r="AC4603" s="74" t="s">
        <v>1111</v>
      </c>
      <c r="AD4603" s="95">
        <v>101105769</v>
      </c>
    </row>
    <row r="4604" spans="1:30" x14ac:dyDescent="0.2">
      <c r="A4604" s="74" t="s">
        <v>5711</v>
      </c>
      <c r="B4604" s="95">
        <v>59.29</v>
      </c>
      <c r="C4604" s="95">
        <v>1.1499999999999999</v>
      </c>
      <c r="D4604" s="95">
        <v>8.56</v>
      </c>
      <c r="E4604" s="95">
        <v>1.35</v>
      </c>
      <c r="F4604" s="95">
        <v>0.62</v>
      </c>
      <c r="G4604" s="95">
        <v>22.1</v>
      </c>
      <c r="H4604" s="95">
        <v>12.52</v>
      </c>
      <c r="I4604" s="95">
        <v>9.48</v>
      </c>
      <c r="J4604" s="95">
        <v>6.49</v>
      </c>
      <c r="K4604" s="95">
        <v>8.15</v>
      </c>
      <c r="L4604" s="95">
        <v>1.67</v>
      </c>
      <c r="M4604" s="95">
        <v>0.35</v>
      </c>
      <c r="N4604" s="95">
        <v>0.81</v>
      </c>
      <c r="O4604" s="95"/>
      <c r="P4604" s="95">
        <v>-0.62</v>
      </c>
      <c r="Q4604" s="95"/>
      <c r="R4604" s="95">
        <v>15.74</v>
      </c>
      <c r="S4604" s="95">
        <v>7.23</v>
      </c>
      <c r="T4604" s="95">
        <v>9.41</v>
      </c>
      <c r="U4604" s="95">
        <v>0.46</v>
      </c>
      <c r="V4604" s="95">
        <v>0.54</v>
      </c>
      <c r="W4604" s="95">
        <v>0.76</v>
      </c>
      <c r="X4604" s="95">
        <v>11.2</v>
      </c>
      <c r="Y4604" s="95">
        <v>16.89</v>
      </c>
      <c r="Z4604" s="74" t="s">
        <v>1111</v>
      </c>
      <c r="AA4604" s="95">
        <v>43.99</v>
      </c>
      <c r="AB4604" s="95">
        <v>6.93</v>
      </c>
      <c r="AC4604" s="74" t="s">
        <v>1111</v>
      </c>
      <c r="AD4604" s="95">
        <v>7136144400</v>
      </c>
    </row>
    <row r="4605" spans="1:30" x14ac:dyDescent="0.2">
      <c r="A4605" s="74" t="s">
        <v>5712</v>
      </c>
      <c r="B4605" s="95">
        <v>1.02</v>
      </c>
      <c r="C4605" s="95"/>
      <c r="D4605" s="95">
        <v>-3.53</v>
      </c>
      <c r="E4605" s="95">
        <v>1.32</v>
      </c>
      <c r="F4605" s="95">
        <v>1.1100000000000001</v>
      </c>
      <c r="G4605" s="95">
        <v>60.07</v>
      </c>
      <c r="H4605" s="95">
        <v>-60.42</v>
      </c>
      <c r="I4605" s="95">
        <v>-60.44</v>
      </c>
      <c r="J4605" s="95">
        <v>-3.54</v>
      </c>
      <c r="K4605" s="95">
        <v>-2.54</v>
      </c>
      <c r="L4605" s="95">
        <v>1</v>
      </c>
      <c r="M4605" s="95">
        <v>-0.37</v>
      </c>
      <c r="N4605" s="95">
        <v>2.14</v>
      </c>
      <c r="O4605" s="95">
        <v>1.56</v>
      </c>
      <c r="P4605" s="95">
        <v>-6.21</v>
      </c>
      <c r="Q4605" s="95">
        <v>7.61</v>
      </c>
      <c r="R4605" s="95">
        <v>-37.28</v>
      </c>
      <c r="S4605" s="95">
        <v>-31.43</v>
      </c>
      <c r="T4605" s="95">
        <v>-37.270000000000003</v>
      </c>
      <c r="U4605" s="95">
        <v>0.84</v>
      </c>
      <c r="V4605" s="95">
        <v>0.16</v>
      </c>
      <c r="W4605" s="95">
        <v>0.52</v>
      </c>
      <c r="X4605" s="95">
        <v>42.96</v>
      </c>
      <c r="Y4605" s="95"/>
      <c r="Z4605" s="74" t="s">
        <v>1111</v>
      </c>
      <c r="AA4605" s="95">
        <v>0.77</v>
      </c>
      <c r="AB4605" s="95">
        <v>-0.28999999999999998</v>
      </c>
      <c r="AC4605" s="74" t="s">
        <v>1111</v>
      </c>
      <c r="AD4605" s="95">
        <v>20074620</v>
      </c>
    </row>
    <row r="4606" spans="1:30" x14ac:dyDescent="0.2">
      <c r="A4606" s="74" t="s">
        <v>5713</v>
      </c>
      <c r="B4606" s="95">
        <v>0.73</v>
      </c>
      <c r="C4606" s="95"/>
      <c r="D4606" s="95">
        <v>10.039999999999999</v>
      </c>
      <c r="E4606" s="95">
        <v>0.23</v>
      </c>
      <c r="F4606" s="95">
        <v>7.0000000000000007E-2</v>
      </c>
      <c r="G4606" s="95">
        <v>65.13</v>
      </c>
      <c r="H4606" s="95">
        <v>-16.32</v>
      </c>
      <c r="I4606" s="95">
        <v>80.400000000000006</v>
      </c>
      <c r="J4606" s="95">
        <v>-49.45</v>
      </c>
      <c r="K4606" s="95">
        <v>-485.16</v>
      </c>
      <c r="L4606" s="95">
        <v>-435.71</v>
      </c>
      <c r="M4606" s="95">
        <v>2.02</v>
      </c>
      <c r="N4606" s="95">
        <v>8.07</v>
      </c>
      <c r="O4606" s="95">
        <v>-1.41</v>
      </c>
      <c r="P4606" s="95">
        <v>-7.0000000000000007E-2</v>
      </c>
      <c r="Q4606" s="95">
        <v>0.28000000000000003</v>
      </c>
      <c r="R4606" s="95">
        <v>2.29</v>
      </c>
      <c r="S4606" s="95">
        <v>0.67</v>
      </c>
      <c r="T4606" s="95">
        <v>-0.15</v>
      </c>
      <c r="U4606" s="95">
        <v>0.28999999999999998</v>
      </c>
      <c r="V4606" s="95">
        <v>0.71</v>
      </c>
      <c r="W4606" s="95">
        <v>0.01</v>
      </c>
      <c r="X4606" s="95">
        <v>35.729999999999997</v>
      </c>
      <c r="Y4606" s="95"/>
      <c r="Z4606" s="74" t="s">
        <v>1111</v>
      </c>
      <c r="AA4606" s="95">
        <v>3.18</v>
      </c>
      <c r="AB4606" s="95">
        <v>7.0000000000000007E-2</v>
      </c>
      <c r="AC4606" s="74" t="s">
        <v>1111</v>
      </c>
      <c r="AD4606" s="95">
        <v>29077360</v>
      </c>
    </row>
    <row r="4607" spans="1:30" x14ac:dyDescent="0.2">
      <c r="A4607" s="74" t="s">
        <v>5714</v>
      </c>
      <c r="B4607" s="95">
        <v>48.3</v>
      </c>
      <c r="C4607" s="95">
        <v>2.37</v>
      </c>
      <c r="D4607" s="95">
        <v>-32.299999999999997</v>
      </c>
      <c r="E4607" s="95">
        <v>1.1399999999999999</v>
      </c>
      <c r="F4607" s="95">
        <v>0.47</v>
      </c>
      <c r="G4607" s="95">
        <v>39.200000000000003</v>
      </c>
      <c r="H4607" s="95">
        <v>-0.81</v>
      </c>
      <c r="I4607" s="95">
        <v>-3.28</v>
      </c>
      <c r="J4607" s="95">
        <v>-130.66999999999999</v>
      </c>
      <c r="K4607" s="95">
        <v>-148.83000000000001</v>
      </c>
      <c r="L4607" s="95">
        <v>-18.16</v>
      </c>
      <c r="M4607" s="95">
        <v>0.16</v>
      </c>
      <c r="N4607" s="95">
        <v>1.06</v>
      </c>
      <c r="O4607" s="95">
        <v>9.5500000000000007</v>
      </c>
      <c r="P4607" s="95">
        <v>-0.68</v>
      </c>
      <c r="Q4607" s="95">
        <v>1.19</v>
      </c>
      <c r="R4607" s="95">
        <v>-3.52</v>
      </c>
      <c r="S4607" s="95">
        <v>-1.46</v>
      </c>
      <c r="T4607" s="95">
        <v>-1.81</v>
      </c>
      <c r="U4607" s="95">
        <v>0.41</v>
      </c>
      <c r="V4607" s="95">
        <v>0.59</v>
      </c>
      <c r="W4607" s="95">
        <v>0.44</v>
      </c>
      <c r="X4607" s="95">
        <v>-3.55</v>
      </c>
      <c r="Y4607" s="95"/>
      <c r="Z4607" s="74" t="s">
        <v>1111</v>
      </c>
      <c r="AA4607" s="95">
        <v>42.47</v>
      </c>
      <c r="AB4607" s="95">
        <v>-1.5</v>
      </c>
      <c r="AC4607" s="74" t="s">
        <v>1111</v>
      </c>
      <c r="AD4607" s="95">
        <v>127012828725.3</v>
      </c>
    </row>
    <row r="4608" spans="1:30" x14ac:dyDescent="0.2">
      <c r="A4608" s="74" t="s">
        <v>5715</v>
      </c>
      <c r="B4608" s="95">
        <v>1.19</v>
      </c>
      <c r="C4608" s="95"/>
      <c r="D4608" s="95">
        <v>-0.92</v>
      </c>
      <c r="E4608" s="95">
        <v>0.73</v>
      </c>
      <c r="F4608" s="95">
        <v>0.35</v>
      </c>
      <c r="G4608" s="95">
        <v>43.97</v>
      </c>
      <c r="H4608" s="95">
        <v>-217.66</v>
      </c>
      <c r="I4608" s="95">
        <v>-208.42</v>
      </c>
      <c r="J4608" s="95">
        <v>-0.88</v>
      </c>
      <c r="K4608" s="95">
        <v>0.15</v>
      </c>
      <c r="L4608" s="95">
        <v>1.04</v>
      </c>
      <c r="M4608" s="95">
        <v>-0.86</v>
      </c>
      <c r="N4608" s="95">
        <v>1.93</v>
      </c>
      <c r="O4608" s="95">
        <v>1.83</v>
      </c>
      <c r="P4608" s="95">
        <v>-1.07</v>
      </c>
      <c r="Q4608" s="95">
        <v>1.39</v>
      </c>
      <c r="R4608" s="95">
        <v>-79.180000000000007</v>
      </c>
      <c r="S4608" s="95">
        <v>-37.619999999999997</v>
      </c>
      <c r="T4608" s="95">
        <v>-82.02</v>
      </c>
      <c r="U4608" s="95">
        <v>0.48</v>
      </c>
      <c r="V4608" s="95">
        <v>0.52</v>
      </c>
      <c r="W4608" s="95">
        <v>0.18</v>
      </c>
      <c r="X4608" s="95">
        <v>-43.35</v>
      </c>
      <c r="Y4608" s="95"/>
      <c r="Z4608" s="74" t="s">
        <v>1111</v>
      </c>
      <c r="AA4608" s="95">
        <v>1.63</v>
      </c>
      <c r="AB4608" s="95">
        <v>-1.29</v>
      </c>
      <c r="AC4608" s="74" t="s">
        <v>1111</v>
      </c>
      <c r="AD4608" s="95">
        <v>146983207</v>
      </c>
    </row>
    <row r="4609" spans="1:30" x14ac:dyDescent="0.2">
      <c r="A4609" s="74" t="s">
        <v>5716</v>
      </c>
      <c r="B4609" s="95">
        <v>32.6</v>
      </c>
      <c r="C4609" s="95">
        <v>2.39</v>
      </c>
      <c r="D4609" s="95">
        <v>14.37</v>
      </c>
      <c r="E4609" s="95">
        <v>1.3</v>
      </c>
      <c r="F4609" s="95">
        <v>0.16</v>
      </c>
      <c r="G4609" s="95">
        <v>88.81</v>
      </c>
      <c r="H4609" s="95">
        <v>0</v>
      </c>
      <c r="I4609" s="95">
        <v>22.46</v>
      </c>
      <c r="J4609" s="95"/>
      <c r="K4609" s="95"/>
      <c r="L4609" s="95"/>
      <c r="M4609" s="95">
        <v>-1.02</v>
      </c>
      <c r="N4609" s="95">
        <v>3.23</v>
      </c>
      <c r="O4609" s="95">
        <v>-7.16</v>
      </c>
      <c r="P4609" s="95">
        <v>-0.86</v>
      </c>
      <c r="Q4609" s="95">
        <v>0.97</v>
      </c>
      <c r="R4609" s="95">
        <v>9.08</v>
      </c>
      <c r="S4609" s="95">
        <v>1.0900000000000001</v>
      </c>
      <c r="T4609" s="95"/>
      <c r="U4609" s="95">
        <v>0.12</v>
      </c>
      <c r="V4609" s="95">
        <v>0.88</v>
      </c>
      <c r="W4609" s="95">
        <v>0.05</v>
      </c>
      <c r="X4609" s="95">
        <v>17.66</v>
      </c>
      <c r="Y4609" s="95">
        <v>18.47</v>
      </c>
      <c r="Z4609" s="74" t="s">
        <v>1111</v>
      </c>
      <c r="AA4609" s="95">
        <v>24.99</v>
      </c>
      <c r="AB4609" s="95">
        <v>2.27</v>
      </c>
      <c r="AC4609" s="74" t="s">
        <v>1111</v>
      </c>
      <c r="AD4609" s="95">
        <v>2369462540</v>
      </c>
    </row>
    <row r="4610" spans="1:30" x14ac:dyDescent="0.2">
      <c r="A4610" s="74" t="s">
        <v>5717</v>
      </c>
      <c r="B4610" s="95">
        <v>35.229999999999997</v>
      </c>
      <c r="C4610" s="95">
        <v>0.62</v>
      </c>
      <c r="D4610" s="95">
        <v>12.46</v>
      </c>
      <c r="E4610" s="95">
        <v>4.83</v>
      </c>
      <c r="F4610" s="95">
        <v>1.07</v>
      </c>
      <c r="G4610" s="95">
        <v>49.23</v>
      </c>
      <c r="H4610" s="95">
        <v>19.829999999999998</v>
      </c>
      <c r="I4610" s="95">
        <v>11.98</v>
      </c>
      <c r="J4610" s="95">
        <v>7.53</v>
      </c>
      <c r="K4610" s="95">
        <v>10.82</v>
      </c>
      <c r="L4610" s="95">
        <v>3.29</v>
      </c>
      <c r="M4610" s="95">
        <v>2.11</v>
      </c>
      <c r="N4610" s="95">
        <v>1.49</v>
      </c>
      <c r="O4610" s="95">
        <v>3.16</v>
      </c>
      <c r="P4610" s="95">
        <v>-1.85</v>
      </c>
      <c r="Q4610" s="95">
        <v>4.9000000000000004</v>
      </c>
      <c r="R4610" s="95">
        <v>38.74</v>
      </c>
      <c r="S4610" s="95">
        <v>8.5500000000000007</v>
      </c>
      <c r="T4610" s="95">
        <v>13.1</v>
      </c>
      <c r="U4610" s="95">
        <v>0.22</v>
      </c>
      <c r="V4610" s="95">
        <v>0.78</v>
      </c>
      <c r="W4610" s="95">
        <v>0.71</v>
      </c>
      <c r="X4610" s="95">
        <v>15.48</v>
      </c>
      <c r="Y4610" s="95">
        <v>29.28</v>
      </c>
      <c r="Z4610" s="74" t="s">
        <v>1111</v>
      </c>
      <c r="AA4610" s="95">
        <v>7.3</v>
      </c>
      <c r="AB4610" s="95">
        <v>2.83</v>
      </c>
      <c r="AC4610" s="74" t="s">
        <v>1111</v>
      </c>
      <c r="AD4610" s="95">
        <v>664902836</v>
      </c>
    </row>
    <row r="4611" spans="1:30" x14ac:dyDescent="0.2">
      <c r="A4611" s="74" t="s">
        <v>5718</v>
      </c>
      <c r="B4611" s="95">
        <v>12.08</v>
      </c>
      <c r="C4611" s="95"/>
      <c r="D4611" s="95">
        <v>6.29</v>
      </c>
      <c r="E4611" s="95">
        <v>0.38</v>
      </c>
      <c r="F4611" s="95">
        <v>0.13</v>
      </c>
      <c r="G4611" s="95">
        <v>9.7799999999999994</v>
      </c>
      <c r="H4611" s="95">
        <v>4.9000000000000004</v>
      </c>
      <c r="I4611" s="95">
        <v>1.98</v>
      </c>
      <c r="J4611" s="95">
        <v>2.54</v>
      </c>
      <c r="K4611" s="95">
        <v>6.55</v>
      </c>
      <c r="L4611" s="95">
        <v>4.01</v>
      </c>
      <c r="M4611" s="95">
        <v>0.6</v>
      </c>
      <c r="N4611" s="95">
        <v>0.12</v>
      </c>
      <c r="O4611" s="95">
        <v>0.31</v>
      </c>
      <c r="P4611" s="95">
        <v>-0.69</v>
      </c>
      <c r="Q4611" s="95">
        <v>2.04</v>
      </c>
      <c r="R4611" s="95">
        <v>6.05</v>
      </c>
      <c r="S4611" s="95">
        <v>2.0299999999999998</v>
      </c>
      <c r="T4611" s="95">
        <v>7.27</v>
      </c>
      <c r="U4611" s="95">
        <v>0.34</v>
      </c>
      <c r="V4611" s="95">
        <v>0.66</v>
      </c>
      <c r="W4611" s="95">
        <v>1.03</v>
      </c>
      <c r="X4611" s="95">
        <v>1.57</v>
      </c>
      <c r="Y4611" s="95">
        <v>19.07</v>
      </c>
      <c r="Z4611" s="74" t="s">
        <v>1111</v>
      </c>
      <c r="AA4611" s="95">
        <v>31.74</v>
      </c>
      <c r="AB4611" s="95">
        <v>1.92</v>
      </c>
      <c r="AC4611" s="74" t="s">
        <v>1111</v>
      </c>
      <c r="AD4611" s="95">
        <v>616954592</v>
      </c>
    </row>
    <row r="4612" spans="1:30" x14ac:dyDescent="0.2">
      <c r="A4612" s="74" t="s">
        <v>5719</v>
      </c>
      <c r="B4612" s="95">
        <v>17.260000000000002</v>
      </c>
      <c r="C4612" s="95"/>
      <c r="D4612" s="95">
        <v>17.27</v>
      </c>
      <c r="E4612" s="95">
        <v>2.15</v>
      </c>
      <c r="F4612" s="95">
        <v>1.19</v>
      </c>
      <c r="G4612" s="95">
        <v>100</v>
      </c>
      <c r="H4612" s="95">
        <v>0.54</v>
      </c>
      <c r="I4612" s="95">
        <v>5.24</v>
      </c>
      <c r="J4612" s="95">
        <v>167.93</v>
      </c>
      <c r="K4612" s="95">
        <v>109.25</v>
      </c>
      <c r="L4612" s="95">
        <v>-58.68</v>
      </c>
      <c r="M4612" s="95">
        <v>-0.75</v>
      </c>
      <c r="N4612" s="95">
        <v>0.9</v>
      </c>
      <c r="O4612" s="95">
        <v>4.1399999999999997</v>
      </c>
      <c r="P4612" s="95">
        <v>-2.76</v>
      </c>
      <c r="Q4612" s="95">
        <v>2.0299999999999998</v>
      </c>
      <c r="R4612" s="95">
        <v>12.47</v>
      </c>
      <c r="S4612" s="95">
        <v>6.9</v>
      </c>
      <c r="T4612" s="95">
        <v>1.17</v>
      </c>
      <c r="U4612" s="95">
        <v>0.55000000000000004</v>
      </c>
      <c r="V4612" s="95">
        <v>0.45</v>
      </c>
      <c r="W4612" s="95">
        <v>1.32</v>
      </c>
      <c r="X4612" s="95">
        <v>-14.91</v>
      </c>
      <c r="Y4612" s="95"/>
      <c r="Z4612" s="74" t="s">
        <v>1111</v>
      </c>
      <c r="AA4612" s="95">
        <v>8.02</v>
      </c>
      <c r="AB4612" s="95">
        <v>1</v>
      </c>
      <c r="AC4612" s="74" t="s">
        <v>1111</v>
      </c>
      <c r="AD4612" s="95">
        <v>636450418</v>
      </c>
    </row>
    <row r="4613" spans="1:30" x14ac:dyDescent="0.2">
      <c r="A4613" s="74" t="s">
        <v>5720</v>
      </c>
      <c r="B4613" s="95">
        <v>9.84</v>
      </c>
      <c r="C4613" s="95"/>
      <c r="D4613" s="95">
        <v>-16.350000000000001</v>
      </c>
      <c r="E4613" s="95">
        <v>-7.62</v>
      </c>
      <c r="F4613" s="95">
        <v>1.23</v>
      </c>
      <c r="G4613" s="95"/>
      <c r="H4613" s="95"/>
      <c r="I4613" s="95"/>
      <c r="J4613" s="95">
        <v>-16.350000000000001</v>
      </c>
      <c r="K4613" s="95">
        <v>-17.649999999999999</v>
      </c>
      <c r="L4613" s="95">
        <v>-1.31</v>
      </c>
      <c r="M4613" s="95"/>
      <c r="N4613" s="95"/>
      <c r="O4613" s="95">
        <v>-9.73</v>
      </c>
      <c r="P4613" s="95">
        <v>-1.23</v>
      </c>
      <c r="Q4613" s="95">
        <v>0.01</v>
      </c>
      <c r="R4613" s="95">
        <v>-46.62</v>
      </c>
      <c r="S4613" s="95">
        <v>-7.51</v>
      </c>
      <c r="T4613" s="95">
        <v>120.44</v>
      </c>
      <c r="U4613" s="95">
        <v>-0.16</v>
      </c>
      <c r="V4613" s="95">
        <v>0.16</v>
      </c>
      <c r="W4613" s="95">
        <v>0</v>
      </c>
      <c r="X4613" s="95"/>
      <c r="Y4613" s="95"/>
      <c r="Z4613" s="74" t="s">
        <v>1111</v>
      </c>
      <c r="AA4613" s="95">
        <v>-1.29</v>
      </c>
      <c r="AB4613" s="95">
        <v>-0.6</v>
      </c>
      <c r="AC4613" s="74" t="s">
        <v>1111</v>
      </c>
      <c r="AD4613" s="95">
        <v>430500000</v>
      </c>
    </row>
    <row r="4614" spans="1:30" x14ac:dyDescent="0.2">
      <c r="A4614" s="74" t="s">
        <v>5721</v>
      </c>
      <c r="B4614" s="95">
        <v>9.99</v>
      </c>
      <c r="C4614" s="95"/>
      <c r="D4614" s="95">
        <v>-16.600000000000001</v>
      </c>
      <c r="E4614" s="95">
        <v>-7.74</v>
      </c>
      <c r="F4614" s="95">
        <v>1.25</v>
      </c>
      <c r="G4614" s="95"/>
      <c r="H4614" s="95"/>
      <c r="I4614" s="95"/>
      <c r="J4614" s="95">
        <v>-16.600000000000001</v>
      </c>
      <c r="K4614" s="95">
        <v>-17.649999999999999</v>
      </c>
      <c r="L4614" s="95">
        <v>-1.31</v>
      </c>
      <c r="M4614" s="95"/>
      <c r="N4614" s="95"/>
      <c r="O4614" s="95">
        <v>-9.8800000000000008</v>
      </c>
      <c r="P4614" s="95">
        <v>-1.25</v>
      </c>
      <c r="Q4614" s="95">
        <v>0.01</v>
      </c>
      <c r="R4614" s="95">
        <v>-46.62</v>
      </c>
      <c r="S4614" s="95">
        <v>-7.51</v>
      </c>
      <c r="T4614" s="95">
        <v>120.44</v>
      </c>
      <c r="U4614" s="95">
        <v>-0.16</v>
      </c>
      <c r="V4614" s="95">
        <v>0.16</v>
      </c>
      <c r="W4614" s="95">
        <v>0</v>
      </c>
      <c r="X4614" s="95"/>
      <c r="Y4614" s="95"/>
      <c r="Z4614" s="74" t="s">
        <v>1111</v>
      </c>
      <c r="AA4614" s="95">
        <v>-1.29</v>
      </c>
      <c r="AB4614" s="95">
        <v>-0.6</v>
      </c>
      <c r="AC4614" s="74" t="s">
        <v>1111</v>
      </c>
      <c r="AD4614" s="95">
        <v>430500000</v>
      </c>
    </row>
    <row r="4615" spans="1:30" x14ac:dyDescent="0.2">
      <c r="A4615" s="74" t="s">
        <v>5722</v>
      </c>
      <c r="B4615" s="95">
        <v>0.71</v>
      </c>
      <c r="C4615" s="95"/>
      <c r="D4615" s="95">
        <v>-1.18</v>
      </c>
      <c r="E4615" s="95">
        <v>-0.55000000000000004</v>
      </c>
      <c r="F4615" s="95">
        <v>0.09</v>
      </c>
      <c r="G4615" s="95"/>
      <c r="H4615" s="95"/>
      <c r="I4615" s="95"/>
      <c r="J4615" s="95">
        <v>-1.18</v>
      </c>
      <c r="K4615" s="95">
        <v>-17.649999999999999</v>
      </c>
      <c r="L4615" s="95">
        <v>-1.31</v>
      </c>
      <c r="M4615" s="95"/>
      <c r="N4615" s="95"/>
      <c r="O4615" s="95">
        <v>-0.7</v>
      </c>
      <c r="P4615" s="95">
        <v>-0.09</v>
      </c>
      <c r="Q4615" s="95">
        <v>0.01</v>
      </c>
      <c r="R4615" s="95">
        <v>-46.62</v>
      </c>
      <c r="S4615" s="95">
        <v>-7.51</v>
      </c>
      <c r="T4615" s="95">
        <v>120.44</v>
      </c>
      <c r="U4615" s="95">
        <v>-0.16</v>
      </c>
      <c r="V4615" s="95">
        <v>0.16</v>
      </c>
      <c r="W4615" s="95">
        <v>0</v>
      </c>
      <c r="X4615" s="95"/>
      <c r="Y4615" s="95"/>
      <c r="Z4615" s="74" t="s">
        <v>1111</v>
      </c>
      <c r="AA4615" s="95">
        <v>-1.29</v>
      </c>
      <c r="AB4615" s="95">
        <v>-0.6</v>
      </c>
      <c r="AC4615" s="74" t="s">
        <v>1111</v>
      </c>
      <c r="AD4615" s="95">
        <v>430500000</v>
      </c>
    </row>
    <row r="4616" spans="1:30" x14ac:dyDescent="0.2">
      <c r="A4616" s="74" t="s">
        <v>5723</v>
      </c>
      <c r="B4616" s="95">
        <v>25.23</v>
      </c>
      <c r="C4616" s="95"/>
      <c r="D4616" s="95">
        <v>6.42</v>
      </c>
      <c r="E4616" s="95">
        <v>1.19</v>
      </c>
      <c r="F4616" s="95">
        <v>0.66</v>
      </c>
      <c r="G4616" s="95">
        <v>24.74</v>
      </c>
      <c r="H4616" s="95">
        <v>15.21</v>
      </c>
      <c r="I4616" s="95">
        <v>11.4</v>
      </c>
      <c r="J4616" s="95">
        <v>4.8099999999999996</v>
      </c>
      <c r="K4616" s="95">
        <v>6.11</v>
      </c>
      <c r="L4616" s="95">
        <v>1.3</v>
      </c>
      <c r="M4616" s="95">
        <v>0.32</v>
      </c>
      <c r="N4616" s="95">
        <v>0.73</v>
      </c>
      <c r="O4616" s="95"/>
      <c r="P4616" s="95">
        <v>-0.66</v>
      </c>
      <c r="Q4616" s="95"/>
      <c r="R4616" s="95">
        <v>18.559999999999999</v>
      </c>
      <c r="S4616" s="95">
        <v>10.32</v>
      </c>
      <c r="T4616" s="95">
        <v>11.82</v>
      </c>
      <c r="U4616" s="95">
        <v>0.56000000000000005</v>
      </c>
      <c r="V4616" s="95">
        <v>0.44</v>
      </c>
      <c r="W4616" s="95">
        <v>0.91</v>
      </c>
      <c r="X4616" s="95">
        <v>6.31</v>
      </c>
      <c r="Y4616" s="95">
        <v>7.43</v>
      </c>
      <c r="Z4616" s="74" t="s">
        <v>1111</v>
      </c>
      <c r="AA4616" s="95">
        <v>21.18</v>
      </c>
      <c r="AB4616" s="95">
        <v>3.93</v>
      </c>
      <c r="AC4616" s="74" t="s">
        <v>1111</v>
      </c>
      <c r="AD4616" s="95">
        <v>2804019309</v>
      </c>
    </row>
    <row r="4617" spans="1:30" x14ac:dyDescent="0.2">
      <c r="A4617" s="74" t="s">
        <v>5724</v>
      </c>
      <c r="B4617" s="95">
        <v>12.63</v>
      </c>
      <c r="C4617" s="95"/>
      <c r="D4617" s="95">
        <v>-6.98</v>
      </c>
      <c r="E4617" s="95">
        <v>3.57</v>
      </c>
      <c r="F4617" s="95">
        <v>0.49</v>
      </c>
      <c r="G4617" s="95">
        <v>2.25</v>
      </c>
      <c r="H4617" s="95">
        <v>-0.92</v>
      </c>
      <c r="I4617" s="95">
        <v>-3.71</v>
      </c>
      <c r="J4617" s="95">
        <v>-28.17</v>
      </c>
      <c r="K4617" s="95">
        <v>-36.78</v>
      </c>
      <c r="L4617" s="95">
        <v>-8.6</v>
      </c>
      <c r="M4617" s="95">
        <v>1.0900000000000001</v>
      </c>
      <c r="N4617" s="95">
        <v>0.26</v>
      </c>
      <c r="O4617" s="95">
        <v>-7.27</v>
      </c>
      <c r="P4617" s="95">
        <v>-1.29</v>
      </c>
      <c r="Q4617" s="95">
        <v>0.9</v>
      </c>
      <c r="R4617" s="95">
        <v>-51.19</v>
      </c>
      <c r="S4617" s="95">
        <v>-6.97</v>
      </c>
      <c r="T4617" s="95">
        <v>-14.24</v>
      </c>
      <c r="U4617" s="95">
        <v>0.14000000000000001</v>
      </c>
      <c r="V4617" s="95">
        <v>0.86</v>
      </c>
      <c r="W4617" s="95">
        <v>1.88</v>
      </c>
      <c r="X4617" s="95">
        <v>23.31</v>
      </c>
      <c r="Y4617" s="95"/>
      <c r="Z4617" s="74" t="s">
        <v>1111</v>
      </c>
      <c r="AA4617" s="95">
        <v>3.54</v>
      </c>
      <c r="AB4617" s="95">
        <v>-1.81</v>
      </c>
      <c r="AC4617" s="74" t="s">
        <v>1111</v>
      </c>
      <c r="AD4617" s="95">
        <v>468202941</v>
      </c>
    </row>
    <row r="4618" spans="1:30" x14ac:dyDescent="0.2">
      <c r="A4618" s="74" t="s">
        <v>5725</v>
      </c>
      <c r="B4618" s="95">
        <v>1039.27</v>
      </c>
      <c r="C4618" s="95">
        <v>1.06</v>
      </c>
      <c r="D4618" s="95">
        <v>33.94</v>
      </c>
      <c r="E4618" s="95">
        <v>13.34</v>
      </c>
      <c r="F4618" s="95">
        <v>11.57</v>
      </c>
      <c r="G4618" s="95">
        <v>99.41</v>
      </c>
      <c r="H4618" s="95">
        <v>77.58</v>
      </c>
      <c r="I4618" s="95">
        <v>62.28</v>
      </c>
      <c r="J4618" s="95">
        <v>27.24</v>
      </c>
      <c r="K4618" s="95">
        <v>25.98</v>
      </c>
      <c r="L4618" s="95">
        <v>-1.26</v>
      </c>
      <c r="M4618" s="95">
        <v>-0.62</v>
      </c>
      <c r="N4618" s="95">
        <v>21.14</v>
      </c>
      <c r="O4618" s="95"/>
      <c r="P4618" s="95">
        <v>-11.57</v>
      </c>
      <c r="Q4618" s="95"/>
      <c r="R4618" s="95">
        <v>39.299999999999997</v>
      </c>
      <c r="S4618" s="95">
        <v>34.1</v>
      </c>
      <c r="T4618" s="95">
        <v>39.299999999999997</v>
      </c>
      <c r="U4618" s="95">
        <v>0.87</v>
      </c>
      <c r="V4618" s="95">
        <v>0.14000000000000001</v>
      </c>
      <c r="W4618" s="95">
        <v>0.55000000000000004</v>
      </c>
      <c r="X4618" s="95">
        <v>30.67</v>
      </c>
      <c r="Y4618" s="95">
        <v>28.61</v>
      </c>
      <c r="Z4618" s="74" t="s">
        <v>1111</v>
      </c>
      <c r="AA4618" s="95">
        <v>77.930000000000007</v>
      </c>
      <c r="AB4618" s="95">
        <v>30.62</v>
      </c>
      <c r="AC4618" s="74" t="s">
        <v>1111</v>
      </c>
      <c r="AD4618" s="95">
        <v>8050289347</v>
      </c>
    </row>
    <row r="4619" spans="1:30" x14ac:dyDescent="0.2">
      <c r="A4619" s="74" t="s">
        <v>5726</v>
      </c>
      <c r="B4619" s="95">
        <v>38.19</v>
      </c>
      <c r="C4619" s="95">
        <v>1.31</v>
      </c>
      <c r="D4619" s="95">
        <v>12.6</v>
      </c>
      <c r="E4619" s="95">
        <v>3.22</v>
      </c>
      <c r="F4619" s="95">
        <v>1.25</v>
      </c>
      <c r="G4619" s="95">
        <v>71.040000000000006</v>
      </c>
      <c r="H4619" s="95">
        <v>16.88</v>
      </c>
      <c r="I4619" s="95">
        <v>14.52</v>
      </c>
      <c r="J4619" s="95">
        <v>10.83</v>
      </c>
      <c r="K4619" s="95">
        <v>10.4</v>
      </c>
      <c r="L4619" s="95">
        <v>-0.43</v>
      </c>
      <c r="M4619" s="95">
        <v>-0.13</v>
      </c>
      <c r="N4619" s="95">
        <v>1.83</v>
      </c>
      <c r="O4619" s="95">
        <v>5.39</v>
      </c>
      <c r="P4619" s="95">
        <v>-2.1</v>
      </c>
      <c r="Q4619" s="95">
        <v>2.37</v>
      </c>
      <c r="R4619" s="95">
        <v>25.59</v>
      </c>
      <c r="S4619" s="95">
        <v>9.9499999999999993</v>
      </c>
      <c r="T4619" s="95">
        <v>18.690000000000001</v>
      </c>
      <c r="U4619" s="95">
        <v>0.39</v>
      </c>
      <c r="V4619" s="95">
        <v>0.61</v>
      </c>
      <c r="W4619" s="95">
        <v>0.69</v>
      </c>
      <c r="X4619" s="95">
        <v>5.05</v>
      </c>
      <c r="Y4619" s="95">
        <v>12.62</v>
      </c>
      <c r="Z4619" s="74" t="s">
        <v>1111</v>
      </c>
      <c r="AA4619" s="95">
        <v>11.85</v>
      </c>
      <c r="AB4619" s="95">
        <v>3.03</v>
      </c>
      <c r="AC4619" s="74" t="s">
        <v>1111</v>
      </c>
      <c r="AD4619" s="95">
        <v>10507699713</v>
      </c>
    </row>
    <row r="4620" spans="1:30" x14ac:dyDescent="0.2">
      <c r="A4620" s="74" t="s">
        <v>5727</v>
      </c>
      <c r="B4620" s="95">
        <v>10.210000000000001</v>
      </c>
      <c r="C4620" s="95"/>
      <c r="D4620" s="95">
        <v>25.1</v>
      </c>
      <c r="E4620" s="95">
        <v>0.68</v>
      </c>
      <c r="F4620" s="95">
        <v>0.28000000000000003</v>
      </c>
      <c r="G4620" s="95">
        <v>16.46</v>
      </c>
      <c r="H4620" s="95">
        <v>6.03</v>
      </c>
      <c r="I4620" s="95">
        <v>5.09</v>
      </c>
      <c r="J4620" s="95">
        <v>21.21</v>
      </c>
      <c r="K4620" s="95">
        <v>-5.09</v>
      </c>
      <c r="L4620" s="95">
        <v>-26.3</v>
      </c>
      <c r="M4620" s="95">
        <v>-0.85</v>
      </c>
      <c r="N4620" s="95">
        <v>1.28</v>
      </c>
      <c r="O4620" s="95"/>
      <c r="P4620" s="95">
        <v>-0.28000000000000003</v>
      </c>
      <c r="Q4620" s="95"/>
      <c r="R4620" s="95">
        <v>2.72</v>
      </c>
      <c r="S4620" s="95">
        <v>1.1000000000000001</v>
      </c>
      <c r="T4620" s="95">
        <v>2.31</v>
      </c>
      <c r="U4620" s="95">
        <v>0.4</v>
      </c>
      <c r="V4620" s="95">
        <v>0.6</v>
      </c>
      <c r="W4620" s="95">
        <v>0.22</v>
      </c>
      <c r="X4620" s="95">
        <v>13.14</v>
      </c>
      <c r="Y4620" s="95">
        <v>31.82</v>
      </c>
      <c r="Z4620" s="74" t="s">
        <v>1111</v>
      </c>
      <c r="AA4620" s="95">
        <v>14.94</v>
      </c>
      <c r="AB4620" s="95">
        <v>0.41</v>
      </c>
      <c r="AC4620" s="74" t="s">
        <v>1111</v>
      </c>
      <c r="AD4620" s="95">
        <v>975356082.69000006</v>
      </c>
    </row>
    <row r="4621" spans="1:30" x14ac:dyDescent="0.2">
      <c r="A4621" s="74" t="s">
        <v>5728</v>
      </c>
      <c r="B4621" s="95">
        <v>39.44</v>
      </c>
      <c r="C4621" s="95"/>
      <c r="D4621" s="95">
        <v>-9.5</v>
      </c>
      <c r="E4621" s="95">
        <v>1.92</v>
      </c>
      <c r="F4621" s="95">
        <v>1.84</v>
      </c>
      <c r="G4621" s="95">
        <v>100</v>
      </c>
      <c r="H4621" s="95">
        <v>-666.51</v>
      </c>
      <c r="I4621" s="95">
        <v>-666.51</v>
      </c>
      <c r="J4621" s="95">
        <v>-9.5</v>
      </c>
      <c r="K4621" s="95">
        <v>-4.46</v>
      </c>
      <c r="L4621" s="95">
        <v>5.04</v>
      </c>
      <c r="M4621" s="95">
        <v>-1.02</v>
      </c>
      <c r="N4621" s="95">
        <v>63.3</v>
      </c>
      <c r="O4621" s="95">
        <v>1.94</v>
      </c>
      <c r="P4621" s="95">
        <v>-164.76</v>
      </c>
      <c r="Q4621" s="95">
        <v>27.02</v>
      </c>
      <c r="R4621" s="95">
        <v>-20.2</v>
      </c>
      <c r="S4621" s="95">
        <v>-19.399999999999999</v>
      </c>
      <c r="T4621" s="95">
        <v>-20.2</v>
      </c>
      <c r="U4621" s="95">
        <v>0.96</v>
      </c>
      <c r="V4621" s="95">
        <v>0.04</v>
      </c>
      <c r="W4621" s="95">
        <v>0.03</v>
      </c>
      <c r="X4621" s="95"/>
      <c r="Y4621" s="95"/>
      <c r="Z4621" s="74" t="s">
        <v>1111</v>
      </c>
      <c r="AA4621" s="95">
        <v>20.56</v>
      </c>
      <c r="AB4621" s="95">
        <v>-4.1500000000000004</v>
      </c>
      <c r="AC4621" s="74" t="s">
        <v>1111</v>
      </c>
      <c r="AD4621" s="95">
        <v>1951471480</v>
      </c>
    </row>
    <row r="4622" spans="1:30" x14ac:dyDescent="0.2">
      <c r="A4622" s="74" t="s">
        <v>5729</v>
      </c>
      <c r="B4622" s="95">
        <v>15.8</v>
      </c>
      <c r="C4622" s="95">
        <v>9.11</v>
      </c>
      <c r="D4622" s="95">
        <v>7.26</v>
      </c>
      <c r="E4622" s="95">
        <v>1.1299999999999999</v>
      </c>
      <c r="F4622" s="95">
        <v>0.62</v>
      </c>
      <c r="G4622" s="95">
        <v>100</v>
      </c>
      <c r="H4622" s="95">
        <v>121.38</v>
      </c>
      <c r="I4622" s="95">
        <v>97.99</v>
      </c>
      <c r="J4622" s="95">
        <v>5.86</v>
      </c>
      <c r="K4622" s="95">
        <v>9.8000000000000007</v>
      </c>
      <c r="L4622" s="95">
        <v>3.94</v>
      </c>
      <c r="M4622" s="95">
        <v>0.76</v>
      </c>
      <c r="N4622" s="95">
        <v>7.11</v>
      </c>
      <c r="O4622" s="95"/>
      <c r="P4622" s="95">
        <v>-0.62</v>
      </c>
      <c r="Q4622" s="95"/>
      <c r="R4622" s="95">
        <v>15.64</v>
      </c>
      <c r="S4622" s="95">
        <v>8.48</v>
      </c>
      <c r="T4622" s="95">
        <v>10.66</v>
      </c>
      <c r="U4622" s="95">
        <v>0.54</v>
      </c>
      <c r="V4622" s="95">
        <v>0.46</v>
      </c>
      <c r="W4622" s="95">
        <v>0.09</v>
      </c>
      <c r="X4622" s="95">
        <v>12.46</v>
      </c>
      <c r="Y4622" s="95">
        <v>17.87</v>
      </c>
      <c r="Z4622" s="74" t="s">
        <v>1111</v>
      </c>
      <c r="AA4622" s="95">
        <v>13.92</v>
      </c>
      <c r="AB4622" s="95">
        <v>2.1800000000000002</v>
      </c>
      <c r="AC4622" s="74" t="s">
        <v>1111</v>
      </c>
      <c r="AD4622" s="95">
        <v>489548780</v>
      </c>
    </row>
    <row r="4623" spans="1:30" x14ac:dyDescent="0.2">
      <c r="A4623" s="74" t="s">
        <v>5730</v>
      </c>
      <c r="B4623" s="95">
        <v>25.3</v>
      </c>
      <c r="C4623" s="95"/>
      <c r="D4623" s="95">
        <v>11.62</v>
      </c>
      <c r="E4623" s="95">
        <v>1.82</v>
      </c>
      <c r="F4623" s="95">
        <v>0.99</v>
      </c>
      <c r="G4623" s="95">
        <v>100</v>
      </c>
      <c r="H4623" s="95">
        <v>121.38</v>
      </c>
      <c r="I4623" s="95">
        <v>97.99</v>
      </c>
      <c r="J4623" s="95">
        <v>9.3800000000000008</v>
      </c>
      <c r="K4623" s="95">
        <v>9.8000000000000007</v>
      </c>
      <c r="L4623" s="95">
        <v>3.94</v>
      </c>
      <c r="M4623" s="95">
        <v>0.76</v>
      </c>
      <c r="N4623" s="95">
        <v>11.39</v>
      </c>
      <c r="O4623" s="95"/>
      <c r="P4623" s="95">
        <v>-0.99</v>
      </c>
      <c r="Q4623" s="95"/>
      <c r="R4623" s="95">
        <v>15.64</v>
      </c>
      <c r="S4623" s="95">
        <v>8.48</v>
      </c>
      <c r="T4623" s="95">
        <v>10.66</v>
      </c>
      <c r="U4623" s="95">
        <v>0.54</v>
      </c>
      <c r="V4623" s="95">
        <v>0.46</v>
      </c>
      <c r="W4623" s="95">
        <v>0.09</v>
      </c>
      <c r="X4623" s="95">
        <v>12.46</v>
      </c>
      <c r="Y4623" s="95">
        <v>17.87</v>
      </c>
      <c r="Z4623" s="74" t="s">
        <v>1111</v>
      </c>
      <c r="AA4623" s="95">
        <v>13.92</v>
      </c>
      <c r="AB4623" s="95">
        <v>2.1800000000000002</v>
      </c>
      <c r="AC4623" s="74" t="s">
        <v>1111</v>
      </c>
      <c r="AD4623" s="95">
        <v>489548780</v>
      </c>
    </row>
    <row r="4624" spans="1:30" x14ac:dyDescent="0.2">
      <c r="A4624" s="74" t="s">
        <v>5731</v>
      </c>
      <c r="B4624" s="95">
        <v>39.94</v>
      </c>
      <c r="C4624" s="95">
        <v>0.8</v>
      </c>
      <c r="D4624" s="95">
        <v>12.96</v>
      </c>
      <c r="E4624" s="95">
        <v>21.21</v>
      </c>
      <c r="F4624" s="95">
        <v>1.72</v>
      </c>
      <c r="G4624" s="95">
        <v>44.06</v>
      </c>
      <c r="H4624" s="95">
        <v>17.940000000000001</v>
      </c>
      <c r="I4624" s="95">
        <v>12.82</v>
      </c>
      <c r="J4624" s="95">
        <v>9.26</v>
      </c>
      <c r="K4624" s="95">
        <v>11.47</v>
      </c>
      <c r="L4624" s="95">
        <v>2.21</v>
      </c>
      <c r="M4624" s="95">
        <v>5.0599999999999996</v>
      </c>
      <c r="N4624" s="95">
        <v>1.66</v>
      </c>
      <c r="O4624" s="95">
        <v>23.78</v>
      </c>
      <c r="P4624" s="95">
        <v>-2.58</v>
      </c>
      <c r="Q4624" s="95">
        <v>1.28</v>
      </c>
      <c r="R4624" s="95">
        <v>163.69999999999999</v>
      </c>
      <c r="S4624" s="95">
        <v>13.28</v>
      </c>
      <c r="T4624" s="95">
        <v>24.33</v>
      </c>
      <c r="U4624" s="95">
        <v>0.08</v>
      </c>
      <c r="V4624" s="95">
        <v>0.92</v>
      </c>
      <c r="W4624" s="95">
        <v>1.04</v>
      </c>
      <c r="X4624" s="95">
        <v>3.11</v>
      </c>
      <c r="Y4624" s="95">
        <v>40.15</v>
      </c>
      <c r="Z4624" s="74" t="s">
        <v>1111</v>
      </c>
      <c r="AA4624" s="95">
        <v>1.88</v>
      </c>
      <c r="AB4624" s="95">
        <v>3.08</v>
      </c>
      <c r="AC4624" s="74" t="s">
        <v>1111</v>
      </c>
      <c r="AD4624" s="95">
        <v>7688853394</v>
      </c>
    </row>
    <row r="4625" spans="1:30" x14ac:dyDescent="0.2">
      <c r="A4625" s="74" t="s">
        <v>5732</v>
      </c>
      <c r="B4625" s="95">
        <v>34.11</v>
      </c>
      <c r="C4625" s="95">
        <v>1.06</v>
      </c>
      <c r="D4625" s="95">
        <v>37.96</v>
      </c>
      <c r="E4625" s="95">
        <v>3.02</v>
      </c>
      <c r="F4625" s="95">
        <v>2.25</v>
      </c>
      <c r="G4625" s="95">
        <v>35.130000000000003</v>
      </c>
      <c r="H4625" s="95">
        <v>14.7</v>
      </c>
      <c r="I4625" s="95">
        <v>11.33</v>
      </c>
      <c r="J4625" s="95">
        <v>29.25</v>
      </c>
      <c r="K4625" s="95">
        <v>27.78</v>
      </c>
      <c r="L4625" s="95">
        <v>-1.47</v>
      </c>
      <c r="M4625" s="95">
        <v>-0.15</v>
      </c>
      <c r="N4625" s="95">
        <v>4.3</v>
      </c>
      <c r="O4625" s="95">
        <v>12.48</v>
      </c>
      <c r="P4625" s="95">
        <v>-3.1</v>
      </c>
      <c r="Q4625" s="95">
        <v>2.94</v>
      </c>
      <c r="R4625" s="95">
        <v>7.96</v>
      </c>
      <c r="S4625" s="95">
        <v>5.93</v>
      </c>
      <c r="T4625" s="95">
        <v>7.95</v>
      </c>
      <c r="U4625" s="95">
        <v>0.75</v>
      </c>
      <c r="V4625" s="95">
        <v>0.25</v>
      </c>
      <c r="W4625" s="95">
        <v>0.52</v>
      </c>
      <c r="X4625" s="95">
        <v>-2.7</v>
      </c>
      <c r="Y4625" s="95">
        <v>-2.25</v>
      </c>
      <c r="Z4625" s="74" t="s">
        <v>1111</v>
      </c>
      <c r="AA4625" s="95">
        <v>11.29</v>
      </c>
      <c r="AB4625" s="95">
        <v>0.9</v>
      </c>
      <c r="AC4625" s="74" t="s">
        <v>1111</v>
      </c>
      <c r="AD4625" s="95">
        <v>2286761688</v>
      </c>
    </row>
    <row r="4626" spans="1:30" x14ac:dyDescent="0.2">
      <c r="A4626" s="74" t="s">
        <v>5733</v>
      </c>
      <c r="B4626" s="95">
        <v>16.940000000000001</v>
      </c>
      <c r="C4626" s="95"/>
      <c r="D4626" s="95">
        <v>166.68</v>
      </c>
      <c r="E4626" s="95">
        <v>1.02</v>
      </c>
      <c r="F4626" s="95">
        <v>0.82</v>
      </c>
      <c r="G4626" s="95">
        <v>77.42</v>
      </c>
      <c r="H4626" s="95">
        <v>5.44</v>
      </c>
      <c r="I4626" s="95">
        <v>5.16</v>
      </c>
      <c r="J4626" s="95">
        <v>158.29</v>
      </c>
      <c r="K4626" s="95">
        <v>163.98</v>
      </c>
      <c r="L4626" s="95">
        <v>5.69</v>
      </c>
      <c r="M4626" s="95">
        <v>0.04</v>
      </c>
      <c r="N4626" s="95">
        <v>8.61</v>
      </c>
      <c r="O4626" s="95"/>
      <c r="P4626" s="95">
        <v>-0.82</v>
      </c>
      <c r="Q4626" s="95"/>
      <c r="R4626" s="95">
        <v>0.61</v>
      </c>
      <c r="S4626" s="95">
        <v>0.49</v>
      </c>
      <c r="T4626" s="95">
        <v>0.38</v>
      </c>
      <c r="U4626" s="95">
        <v>0.8</v>
      </c>
      <c r="V4626" s="95">
        <v>0.2</v>
      </c>
      <c r="W4626" s="95">
        <v>0.1</v>
      </c>
      <c r="X4626" s="95">
        <v>-5.85</v>
      </c>
      <c r="Y4626" s="95">
        <v>4.99</v>
      </c>
      <c r="Z4626" s="74" t="s">
        <v>1111</v>
      </c>
      <c r="AA4626" s="95">
        <v>16.54</v>
      </c>
      <c r="AB4626" s="95">
        <v>0.1</v>
      </c>
      <c r="AC4626" s="74" t="s">
        <v>1111</v>
      </c>
      <c r="AD4626" s="95">
        <v>446531624</v>
      </c>
    </row>
    <row r="4627" spans="1:30" x14ac:dyDescent="0.2">
      <c r="A4627" s="74" t="s">
        <v>5734</v>
      </c>
      <c r="B4627" s="95">
        <v>4.95</v>
      </c>
      <c r="C4627" s="95"/>
      <c r="D4627" s="95">
        <v>-64.66</v>
      </c>
      <c r="E4627" s="95">
        <v>13.03</v>
      </c>
      <c r="F4627" s="95">
        <v>12.86</v>
      </c>
      <c r="G4627" s="95">
        <v>-21.62</v>
      </c>
      <c r="H4627" s="95">
        <v>-8813.51</v>
      </c>
      <c r="I4627" s="95">
        <v>-10039.64</v>
      </c>
      <c r="J4627" s="95">
        <v>-73.650000000000006</v>
      </c>
      <c r="K4627" s="95">
        <v>-72.31</v>
      </c>
      <c r="L4627" s="95">
        <v>1.34</v>
      </c>
      <c r="M4627" s="95">
        <v>-0.24</v>
      </c>
      <c r="N4627" s="95">
        <v>6491.35</v>
      </c>
      <c r="O4627" s="95">
        <v>31.54</v>
      </c>
      <c r="P4627" s="95">
        <v>-22.18</v>
      </c>
      <c r="Q4627" s="95">
        <v>34.11</v>
      </c>
      <c r="R4627" s="95">
        <v>-20.149999999999999</v>
      </c>
      <c r="S4627" s="95">
        <v>-19.89</v>
      </c>
      <c r="T4627" s="95">
        <v>-17.690000000000001</v>
      </c>
      <c r="U4627" s="95">
        <v>0.99</v>
      </c>
      <c r="V4627" s="95">
        <v>0.01</v>
      </c>
      <c r="W4627" s="95">
        <v>0</v>
      </c>
      <c r="X4627" s="95">
        <v>-34.770000000000003</v>
      </c>
      <c r="Y4627" s="95"/>
      <c r="Z4627" s="74" t="s">
        <v>1111</v>
      </c>
      <c r="AA4627" s="95">
        <v>0.38</v>
      </c>
      <c r="AB4627" s="95">
        <v>-0.08</v>
      </c>
      <c r="AC4627" s="74" t="s">
        <v>1111</v>
      </c>
      <c r="AD4627" s="95">
        <v>720540315</v>
      </c>
    </row>
    <row r="4628" spans="1:30" x14ac:dyDescent="0.2">
      <c r="A4628" s="74" t="s">
        <v>5735</v>
      </c>
      <c r="B4628" s="95">
        <v>9.23</v>
      </c>
      <c r="C4628" s="95"/>
      <c r="D4628" s="95">
        <v>-2912.52</v>
      </c>
      <c r="E4628" s="95">
        <v>-9.41</v>
      </c>
      <c r="F4628" s="95">
        <v>1.1499999999999999</v>
      </c>
      <c r="G4628" s="95"/>
      <c r="H4628" s="95"/>
      <c r="I4628" s="95"/>
      <c r="J4628" s="95">
        <v>-2912.52</v>
      </c>
      <c r="K4628" s="95">
        <v>-2912.02</v>
      </c>
      <c r="L4628" s="95">
        <v>0.5</v>
      </c>
      <c r="M4628" s="95"/>
      <c r="N4628" s="95"/>
      <c r="O4628" s="95">
        <v>-391.26</v>
      </c>
      <c r="P4628" s="95">
        <v>-1.1499999999999999</v>
      </c>
      <c r="Q4628" s="95">
        <v>0.15</v>
      </c>
      <c r="R4628" s="95">
        <v>-0.32</v>
      </c>
      <c r="S4628" s="95">
        <v>-0.04</v>
      </c>
      <c r="T4628" s="95">
        <v>0.32</v>
      </c>
      <c r="U4628" s="95">
        <v>-0.12</v>
      </c>
      <c r="V4628" s="95">
        <v>1.1200000000000001</v>
      </c>
      <c r="W4628" s="95">
        <v>0</v>
      </c>
      <c r="X4628" s="95"/>
      <c r="Y4628" s="95"/>
      <c r="Z4628" s="74" t="s">
        <v>1111</v>
      </c>
      <c r="AA4628" s="95">
        <v>-0.98</v>
      </c>
      <c r="AB4628" s="95">
        <v>0</v>
      </c>
      <c r="AC4628" s="74" t="s">
        <v>1111</v>
      </c>
      <c r="AD4628" s="95">
        <v>597065625</v>
      </c>
    </row>
    <row r="4629" spans="1:30" x14ac:dyDescent="0.2">
      <c r="A4629" s="74" t="s">
        <v>5736</v>
      </c>
      <c r="B4629" s="95">
        <v>9.4</v>
      </c>
      <c r="C4629" s="95"/>
      <c r="D4629" s="95">
        <v>-2966.16</v>
      </c>
      <c r="E4629" s="95">
        <v>-9.58</v>
      </c>
      <c r="F4629" s="95">
        <v>1.17</v>
      </c>
      <c r="G4629" s="95"/>
      <c r="H4629" s="95"/>
      <c r="I4629" s="95"/>
      <c r="J4629" s="95">
        <v>-2966.16</v>
      </c>
      <c r="K4629" s="95">
        <v>-2912.02</v>
      </c>
      <c r="L4629" s="95">
        <v>0.5</v>
      </c>
      <c r="M4629" s="95"/>
      <c r="N4629" s="95"/>
      <c r="O4629" s="95">
        <v>-398.47</v>
      </c>
      <c r="P4629" s="95">
        <v>-1.18</v>
      </c>
      <c r="Q4629" s="95">
        <v>0.15</v>
      </c>
      <c r="R4629" s="95">
        <v>-0.32</v>
      </c>
      <c r="S4629" s="95">
        <v>-0.04</v>
      </c>
      <c r="T4629" s="95">
        <v>0.32</v>
      </c>
      <c r="U4629" s="95">
        <v>-0.12</v>
      </c>
      <c r="V4629" s="95">
        <v>1.1200000000000001</v>
      </c>
      <c r="W4629" s="95">
        <v>0</v>
      </c>
      <c r="X4629" s="95"/>
      <c r="Y4629" s="95"/>
      <c r="Z4629" s="74" t="s">
        <v>1111</v>
      </c>
      <c r="AA4629" s="95">
        <v>-0.98</v>
      </c>
      <c r="AB4629" s="95">
        <v>0</v>
      </c>
      <c r="AC4629" s="74" t="s">
        <v>1111</v>
      </c>
      <c r="AD4629" s="95">
        <v>597065625</v>
      </c>
    </row>
    <row r="4630" spans="1:30" x14ac:dyDescent="0.2">
      <c r="A4630" s="74" t="s">
        <v>5737</v>
      </c>
      <c r="B4630" s="95">
        <v>0.81</v>
      </c>
      <c r="C4630" s="95"/>
      <c r="D4630" s="95">
        <v>-255.59</v>
      </c>
      <c r="E4630" s="95">
        <v>-0.83</v>
      </c>
      <c r="F4630" s="95">
        <v>0.1</v>
      </c>
      <c r="G4630" s="95"/>
      <c r="H4630" s="95"/>
      <c r="I4630" s="95"/>
      <c r="J4630" s="95">
        <v>-255.59</v>
      </c>
      <c r="K4630" s="95">
        <v>-2912.02</v>
      </c>
      <c r="L4630" s="95">
        <v>0.5</v>
      </c>
      <c r="M4630" s="95"/>
      <c r="N4630" s="95"/>
      <c r="O4630" s="95">
        <v>-34.340000000000003</v>
      </c>
      <c r="P4630" s="95">
        <v>-0.1</v>
      </c>
      <c r="Q4630" s="95">
        <v>0.15</v>
      </c>
      <c r="R4630" s="95">
        <v>-0.32</v>
      </c>
      <c r="S4630" s="95">
        <v>-0.04</v>
      </c>
      <c r="T4630" s="95">
        <v>0.32</v>
      </c>
      <c r="U4630" s="95">
        <v>-0.12</v>
      </c>
      <c r="V4630" s="95">
        <v>1.1200000000000001</v>
      </c>
      <c r="W4630" s="95">
        <v>0</v>
      </c>
      <c r="X4630" s="95"/>
      <c r="Y4630" s="95"/>
      <c r="Z4630" s="74" t="s">
        <v>1111</v>
      </c>
      <c r="AA4630" s="95">
        <v>-0.98</v>
      </c>
      <c r="AB4630" s="95">
        <v>0</v>
      </c>
      <c r="AC4630" s="74" t="s">
        <v>1111</v>
      </c>
      <c r="AD4630" s="95">
        <v>597065625</v>
      </c>
    </row>
    <row r="4631" spans="1:30" x14ac:dyDescent="0.2">
      <c r="A4631" s="74" t="s">
        <v>5738</v>
      </c>
      <c r="B4631" s="95">
        <v>7.92</v>
      </c>
      <c r="C4631" s="95"/>
      <c r="D4631" s="95">
        <v>-505.93</v>
      </c>
      <c r="E4631" s="95">
        <v>0.97</v>
      </c>
      <c r="F4631" s="95">
        <v>0.63</v>
      </c>
      <c r="G4631" s="95">
        <v>11.05</v>
      </c>
      <c r="H4631" s="95">
        <v>0.12</v>
      </c>
      <c r="I4631" s="95">
        <v>-0.15</v>
      </c>
      <c r="J4631" s="95">
        <v>627.49</v>
      </c>
      <c r="K4631" s="95">
        <v>635.54999999999995</v>
      </c>
      <c r="L4631" s="95">
        <v>8.06</v>
      </c>
      <c r="M4631" s="95">
        <v>0.01</v>
      </c>
      <c r="N4631" s="95">
        <v>0.75</v>
      </c>
      <c r="O4631" s="95">
        <v>3.03</v>
      </c>
      <c r="P4631" s="95">
        <v>-0.93</v>
      </c>
      <c r="Q4631" s="95">
        <v>2.79</v>
      </c>
      <c r="R4631" s="95">
        <v>-0.19</v>
      </c>
      <c r="S4631" s="95">
        <v>-0.12</v>
      </c>
      <c r="T4631" s="95">
        <v>-0.09</v>
      </c>
      <c r="U4631" s="95">
        <v>0.65</v>
      </c>
      <c r="V4631" s="95">
        <v>0.35</v>
      </c>
      <c r="W4631" s="95">
        <v>0.83</v>
      </c>
      <c r="X4631" s="95">
        <v>-2.92</v>
      </c>
      <c r="Y4631" s="95">
        <v>10.88</v>
      </c>
      <c r="Z4631" s="74" t="s">
        <v>1111</v>
      </c>
      <c r="AA4631" s="95">
        <v>8.2100000000000009</v>
      </c>
      <c r="AB4631" s="95">
        <v>-0.02</v>
      </c>
      <c r="AC4631" s="74" t="s">
        <v>1111</v>
      </c>
      <c r="AD4631" s="95">
        <v>193267008</v>
      </c>
    </row>
    <row r="4632" spans="1:30" x14ac:dyDescent="0.2">
      <c r="A4632" s="74" t="s">
        <v>5739</v>
      </c>
      <c r="B4632" s="95">
        <v>129.25</v>
      </c>
      <c r="C4632" s="95"/>
      <c r="D4632" s="95">
        <v>133.26</v>
      </c>
      <c r="E4632" s="95">
        <v>4</v>
      </c>
      <c r="F4632" s="95">
        <v>1.34</v>
      </c>
      <c r="G4632" s="95">
        <v>94.69</v>
      </c>
      <c r="H4632" s="95">
        <v>4.97</v>
      </c>
      <c r="I4632" s="95">
        <v>1.22</v>
      </c>
      <c r="J4632" s="95">
        <v>32.64</v>
      </c>
      <c r="K4632" s="95">
        <v>40.6</v>
      </c>
      <c r="L4632" s="95">
        <v>7.96</v>
      </c>
      <c r="M4632" s="95">
        <v>0.98</v>
      </c>
      <c r="N4632" s="95">
        <v>1.62</v>
      </c>
      <c r="O4632" s="95">
        <v>19.21</v>
      </c>
      <c r="P4632" s="95">
        <v>-1.89</v>
      </c>
      <c r="Q4632" s="95">
        <v>1.32</v>
      </c>
      <c r="R4632" s="95">
        <v>3</v>
      </c>
      <c r="S4632" s="95">
        <v>1.01</v>
      </c>
      <c r="T4632" s="95">
        <v>4.43</v>
      </c>
      <c r="U4632" s="95">
        <v>0.34</v>
      </c>
      <c r="V4632" s="95">
        <v>0.66</v>
      </c>
      <c r="W4632" s="95">
        <v>0.83</v>
      </c>
      <c r="X4632" s="95">
        <v>29.05</v>
      </c>
      <c r="Y4632" s="95"/>
      <c r="Z4632" s="74" t="s">
        <v>1111</v>
      </c>
      <c r="AA4632" s="95">
        <v>32.33</v>
      </c>
      <c r="AB4632" s="95">
        <v>0.97</v>
      </c>
      <c r="AC4632" s="74" t="s">
        <v>1111</v>
      </c>
      <c r="AD4632" s="95">
        <v>1723613375</v>
      </c>
    </row>
    <row r="4633" spans="1:30" x14ac:dyDescent="0.2">
      <c r="A4633" s="74" t="s">
        <v>5740</v>
      </c>
      <c r="B4633" s="95">
        <v>95.23</v>
      </c>
      <c r="C4633" s="95"/>
      <c r="D4633" s="95">
        <v>48.29</v>
      </c>
      <c r="E4633" s="95">
        <v>15.21</v>
      </c>
      <c r="F4633" s="95">
        <v>11.5</v>
      </c>
      <c r="G4633" s="95">
        <v>38.770000000000003</v>
      </c>
      <c r="H4633" s="95">
        <v>27.05</v>
      </c>
      <c r="I4633" s="95">
        <v>20.25</v>
      </c>
      <c r="J4633" s="95">
        <v>36.14</v>
      </c>
      <c r="K4633" s="95">
        <v>35.97</v>
      </c>
      <c r="L4633" s="95">
        <v>-0.18</v>
      </c>
      <c r="M4633" s="95">
        <v>-7.0000000000000007E-2</v>
      </c>
      <c r="N4633" s="95">
        <v>9.7799999999999994</v>
      </c>
      <c r="O4633" s="95">
        <v>42.65</v>
      </c>
      <c r="P4633" s="95">
        <v>-20.28</v>
      </c>
      <c r="Q4633" s="95">
        <v>2.65</v>
      </c>
      <c r="R4633" s="95">
        <v>31.49</v>
      </c>
      <c r="S4633" s="95">
        <v>23.81</v>
      </c>
      <c r="T4633" s="95">
        <v>31.49</v>
      </c>
      <c r="U4633" s="95">
        <v>0.76</v>
      </c>
      <c r="V4633" s="95">
        <v>0.24</v>
      </c>
      <c r="W4633" s="95">
        <v>1.18</v>
      </c>
      <c r="X4633" s="95">
        <v>14.85</v>
      </c>
      <c r="Y4633" s="95">
        <v>29.57</v>
      </c>
      <c r="Z4633" s="74" t="s">
        <v>1111</v>
      </c>
      <c r="AA4633" s="95">
        <v>6.26</v>
      </c>
      <c r="AB4633" s="95">
        <v>1.97</v>
      </c>
      <c r="AC4633" s="74" t="s">
        <v>1111</v>
      </c>
      <c r="AD4633" s="95">
        <v>10962601433</v>
      </c>
    </row>
    <row r="4634" spans="1:30" x14ac:dyDescent="0.2">
      <c r="A4634" s="74" t="s">
        <v>5741</v>
      </c>
      <c r="B4634" s="95">
        <v>55.56</v>
      </c>
      <c r="C4634" s="95">
        <v>0.72</v>
      </c>
      <c r="D4634" s="95">
        <v>36.049999999999997</v>
      </c>
      <c r="E4634" s="95">
        <v>5.82</v>
      </c>
      <c r="F4634" s="95">
        <v>0.8</v>
      </c>
      <c r="G4634" s="95">
        <v>17.059999999999999</v>
      </c>
      <c r="H4634" s="95">
        <v>8.9700000000000006</v>
      </c>
      <c r="I4634" s="95">
        <v>2.5099999999999998</v>
      </c>
      <c r="J4634" s="95">
        <v>10.08</v>
      </c>
      <c r="K4634" s="95">
        <v>15.65</v>
      </c>
      <c r="L4634" s="95">
        <v>5.57</v>
      </c>
      <c r="M4634" s="95">
        <v>3.22</v>
      </c>
      <c r="N4634" s="95">
        <v>0.9</v>
      </c>
      <c r="O4634" s="95">
        <v>-14.54</v>
      </c>
      <c r="P4634" s="95">
        <v>-0.91</v>
      </c>
      <c r="Q4634" s="95">
        <v>0.69</v>
      </c>
      <c r="R4634" s="95">
        <v>16.149999999999999</v>
      </c>
      <c r="S4634" s="95">
        <v>2.21</v>
      </c>
      <c r="T4634" s="95">
        <v>12.71</v>
      </c>
      <c r="U4634" s="95">
        <v>0.14000000000000001</v>
      </c>
      <c r="V4634" s="95">
        <v>0.82</v>
      </c>
      <c r="W4634" s="95">
        <v>0.88</v>
      </c>
      <c r="X4634" s="95">
        <v>4.41</v>
      </c>
      <c r="Y4634" s="95"/>
      <c r="Z4634" s="74" t="s">
        <v>1111</v>
      </c>
      <c r="AA4634" s="95">
        <v>9.5399999999999991</v>
      </c>
      <c r="AB4634" s="95">
        <v>1.54</v>
      </c>
      <c r="AC4634" s="74" t="s">
        <v>1111</v>
      </c>
      <c r="AD4634" s="95">
        <v>12721667652</v>
      </c>
    </row>
    <row r="4635" spans="1:30" x14ac:dyDescent="0.2">
      <c r="A4635" s="74" t="s">
        <v>5742</v>
      </c>
      <c r="B4635" s="95">
        <v>13.19</v>
      </c>
      <c r="C4635" s="95"/>
      <c r="D4635" s="95">
        <v>-3.82</v>
      </c>
      <c r="E4635" s="95">
        <v>5.01</v>
      </c>
      <c r="F4635" s="95">
        <v>0.67</v>
      </c>
      <c r="G4635" s="95">
        <v>29.25</v>
      </c>
      <c r="H4635" s="95">
        <v>-22.82</v>
      </c>
      <c r="I4635" s="95">
        <v>-27.37</v>
      </c>
      <c r="J4635" s="95">
        <v>-4.58</v>
      </c>
      <c r="K4635" s="95">
        <v>-9.24</v>
      </c>
      <c r="L4635" s="95">
        <v>-4.66</v>
      </c>
      <c r="M4635" s="95">
        <v>5.0999999999999996</v>
      </c>
      <c r="N4635" s="95">
        <v>1.04</v>
      </c>
      <c r="O4635" s="95">
        <v>14.69</v>
      </c>
      <c r="P4635" s="95">
        <v>-0.82</v>
      </c>
      <c r="Q4635" s="95">
        <v>1.35</v>
      </c>
      <c r="R4635" s="95">
        <v>-131.33000000000001</v>
      </c>
      <c r="S4635" s="95">
        <v>-17.63</v>
      </c>
      <c r="T4635" s="95">
        <v>-17.52</v>
      </c>
      <c r="U4635" s="95">
        <v>0.13</v>
      </c>
      <c r="V4635" s="95">
        <v>0.87</v>
      </c>
      <c r="W4635" s="95">
        <v>0.64</v>
      </c>
      <c r="X4635" s="95">
        <v>33.520000000000003</v>
      </c>
      <c r="Y4635" s="95"/>
      <c r="Z4635" s="74" t="s">
        <v>1111</v>
      </c>
      <c r="AA4635" s="95">
        <v>2.61</v>
      </c>
      <c r="AB4635" s="95">
        <v>-3.43</v>
      </c>
      <c r="AC4635" s="74" t="s">
        <v>1111</v>
      </c>
      <c r="AD4635" s="95">
        <v>336914970</v>
      </c>
    </row>
    <row r="4636" spans="1:30" x14ac:dyDescent="0.2">
      <c r="A4636" s="74" t="s">
        <v>5743</v>
      </c>
      <c r="B4636" s="95">
        <v>106.33</v>
      </c>
      <c r="C4636" s="95">
        <v>2.29</v>
      </c>
      <c r="D4636" s="95">
        <v>7.5</v>
      </c>
      <c r="E4636" s="95">
        <v>3.28</v>
      </c>
      <c r="F4636" s="95">
        <v>2.11</v>
      </c>
      <c r="G4636" s="95">
        <v>33.450000000000003</v>
      </c>
      <c r="H4636" s="95">
        <v>32.04</v>
      </c>
      <c r="I4636" s="95">
        <v>111.93</v>
      </c>
      <c r="J4636" s="95">
        <v>26.19</v>
      </c>
      <c r="K4636" s="95">
        <v>26.93</v>
      </c>
      <c r="L4636" s="95">
        <v>0.74</v>
      </c>
      <c r="M4636" s="95">
        <v>0.09</v>
      </c>
      <c r="N4636" s="95">
        <v>8.39</v>
      </c>
      <c r="O4636" s="95">
        <v>46.31</v>
      </c>
      <c r="P4636" s="95">
        <v>-2.5</v>
      </c>
      <c r="Q4636" s="95">
        <v>1.4</v>
      </c>
      <c r="R4636" s="95">
        <v>43.78</v>
      </c>
      <c r="S4636" s="95">
        <v>28.12</v>
      </c>
      <c r="T4636" s="95">
        <v>0.44</v>
      </c>
      <c r="U4636" s="95">
        <v>0.64</v>
      </c>
      <c r="V4636" s="95">
        <v>0.36</v>
      </c>
      <c r="W4636" s="95">
        <v>0.25</v>
      </c>
      <c r="X4636" s="95">
        <v>-11.87</v>
      </c>
      <c r="Y4636" s="95">
        <v>-2.1800000000000002</v>
      </c>
      <c r="Z4636" s="74" t="s">
        <v>1111</v>
      </c>
      <c r="AA4636" s="95">
        <v>32.4</v>
      </c>
      <c r="AB4636" s="95">
        <v>14.19</v>
      </c>
      <c r="AC4636" s="74" t="s">
        <v>1111</v>
      </c>
      <c r="AD4636" s="95">
        <v>51771960037</v>
      </c>
    </row>
    <row r="4637" spans="1:30" x14ac:dyDescent="0.2">
      <c r="A4637" s="74" t="s">
        <v>5744</v>
      </c>
      <c r="B4637" s="95">
        <v>1.1499999999999999</v>
      </c>
      <c r="C4637" s="95"/>
      <c r="D4637" s="95">
        <v>-12.79</v>
      </c>
      <c r="E4637" s="95">
        <v>-48.46</v>
      </c>
      <c r="F4637" s="95">
        <v>0.19</v>
      </c>
      <c r="G4637" s="95">
        <v>46.79</v>
      </c>
      <c r="H4637" s="95">
        <v>6.24</v>
      </c>
      <c r="I4637" s="95">
        <v>-1.62</v>
      </c>
      <c r="J4637" s="95">
        <v>3.31</v>
      </c>
      <c r="K4637" s="95">
        <v>-0.63</v>
      </c>
      <c r="L4637" s="95">
        <v>-3.95</v>
      </c>
      <c r="M4637" s="95"/>
      <c r="N4637" s="95">
        <v>0.21</v>
      </c>
      <c r="O4637" s="95">
        <v>-1</v>
      </c>
      <c r="P4637" s="95">
        <v>-0.56000000000000005</v>
      </c>
      <c r="Q4637" s="95">
        <v>0.77</v>
      </c>
      <c r="R4637" s="95">
        <v>-379.03</v>
      </c>
      <c r="S4637" s="95">
        <v>-1.51</v>
      </c>
      <c r="T4637" s="95">
        <v>-1457.86</v>
      </c>
      <c r="U4637" s="95">
        <v>0</v>
      </c>
      <c r="V4637" s="95">
        <v>1</v>
      </c>
      <c r="W4637" s="95">
        <v>0.93</v>
      </c>
      <c r="X4637" s="95">
        <v>0.35</v>
      </c>
      <c r="Y4637" s="95"/>
      <c r="Z4637" s="74" t="s">
        <v>1111</v>
      </c>
      <c r="AA4637" s="95">
        <v>-0.02</v>
      </c>
      <c r="AB4637" s="95">
        <v>-0.09</v>
      </c>
      <c r="AC4637" s="74" t="s">
        <v>1111</v>
      </c>
      <c r="AD4637" s="95">
        <v>24036957.300000001</v>
      </c>
    </row>
    <row r="4638" spans="1:30" x14ac:dyDescent="0.2">
      <c r="A4638" s="74" t="s">
        <v>5745</v>
      </c>
      <c r="B4638" s="95">
        <v>18.440000000000001</v>
      </c>
      <c r="C4638" s="95"/>
      <c r="D4638" s="95">
        <v>-108.27</v>
      </c>
      <c r="E4638" s="95">
        <v>7.96</v>
      </c>
      <c r="F4638" s="95">
        <v>7.3</v>
      </c>
      <c r="G4638" s="95">
        <v>100</v>
      </c>
      <c r="H4638" s="95">
        <v>-146760.47</v>
      </c>
      <c r="I4638" s="95">
        <v>-41586.050000000003</v>
      </c>
      <c r="J4638" s="95">
        <v>-30.68</v>
      </c>
      <c r="K4638" s="95">
        <v>-26.71</v>
      </c>
      <c r="L4638" s="95">
        <v>3.97</v>
      </c>
      <c r="M4638" s="95">
        <v>-1.03</v>
      </c>
      <c r="N4638" s="95">
        <v>45025.81</v>
      </c>
      <c r="O4638" s="95">
        <v>8.0299999999999994</v>
      </c>
      <c r="P4638" s="95">
        <v>-846.2</v>
      </c>
      <c r="Q4638" s="95">
        <v>12.04</v>
      </c>
      <c r="R4638" s="95">
        <v>-7.35</v>
      </c>
      <c r="S4638" s="95">
        <v>-6.74</v>
      </c>
      <c r="T4638" s="95">
        <v>-26.05</v>
      </c>
      <c r="U4638" s="95">
        <v>0.92</v>
      </c>
      <c r="V4638" s="95">
        <v>0.08</v>
      </c>
      <c r="W4638" s="95">
        <v>0</v>
      </c>
      <c r="X4638" s="95"/>
      <c r="Y4638" s="95"/>
      <c r="Z4638" s="74" t="s">
        <v>1111</v>
      </c>
      <c r="AA4638" s="95">
        <v>2.3199999999999998</v>
      </c>
      <c r="AB4638" s="95">
        <v>-0.17</v>
      </c>
      <c r="AC4638" s="74" t="s">
        <v>1111</v>
      </c>
      <c r="AD4638" s="95">
        <v>1936109644</v>
      </c>
    </row>
    <row r="4639" spans="1:30" x14ac:dyDescent="0.2">
      <c r="A4639" s="74" t="s">
        <v>5746</v>
      </c>
      <c r="B4639" s="95">
        <v>26.68</v>
      </c>
      <c r="C4639" s="95"/>
      <c r="D4639" s="95">
        <v>-19.3</v>
      </c>
      <c r="E4639" s="95">
        <v>4.6399999999999997</v>
      </c>
      <c r="F4639" s="95">
        <v>1.59</v>
      </c>
      <c r="G4639" s="95">
        <v>91.38</v>
      </c>
      <c r="H4639" s="95">
        <v>-25.1</v>
      </c>
      <c r="I4639" s="95">
        <v>-24.58</v>
      </c>
      <c r="J4639" s="95">
        <v>-18.91</v>
      </c>
      <c r="K4639" s="95">
        <v>-20.010000000000002</v>
      </c>
      <c r="L4639" s="95">
        <v>-1.1100000000000001</v>
      </c>
      <c r="M4639" s="95">
        <v>0.27</v>
      </c>
      <c r="N4639" s="95">
        <v>4.74</v>
      </c>
      <c r="O4639" s="95">
        <v>6.18</v>
      </c>
      <c r="P4639" s="95">
        <v>-2.73</v>
      </c>
      <c r="Q4639" s="95">
        <v>2.64</v>
      </c>
      <c r="R4639" s="95">
        <v>-24.06</v>
      </c>
      <c r="S4639" s="95">
        <v>-8.26</v>
      </c>
      <c r="T4639" s="95">
        <v>-14.54</v>
      </c>
      <c r="U4639" s="95">
        <v>0.34</v>
      </c>
      <c r="V4639" s="95">
        <v>0.66</v>
      </c>
      <c r="W4639" s="95">
        <v>0.34</v>
      </c>
      <c r="X4639" s="95">
        <v>-16.54</v>
      </c>
      <c r="Y4639" s="95"/>
      <c r="Z4639" s="74" t="s">
        <v>1111</v>
      </c>
      <c r="AA4639" s="95">
        <v>5.75</v>
      </c>
      <c r="AB4639" s="95">
        <v>-1.38</v>
      </c>
      <c r="AC4639" s="74" t="s">
        <v>1111</v>
      </c>
      <c r="AD4639" s="95">
        <v>3686669080</v>
      </c>
    </row>
    <row r="4640" spans="1:30" x14ac:dyDescent="0.2">
      <c r="A4640" s="74" t="s">
        <v>5747</v>
      </c>
      <c r="B4640" s="95">
        <v>1.73</v>
      </c>
      <c r="C4640" s="95"/>
      <c r="D4640" s="95">
        <v>103.32</v>
      </c>
      <c r="E4640" s="95">
        <v>28.79</v>
      </c>
      <c r="F4640" s="95">
        <v>0.56000000000000005</v>
      </c>
      <c r="G4640" s="95"/>
      <c r="H4640" s="95"/>
      <c r="I4640" s="95"/>
      <c r="J4640" s="95">
        <v>103.32</v>
      </c>
      <c r="K4640" s="95">
        <v>103.32</v>
      </c>
      <c r="L4640" s="95">
        <v>-0.01</v>
      </c>
      <c r="M4640" s="95">
        <v>0</v>
      </c>
      <c r="N4640" s="95"/>
      <c r="O4640" s="95">
        <v>-136.68</v>
      </c>
      <c r="P4640" s="95">
        <v>-0.56000000000000005</v>
      </c>
      <c r="Q4640" s="95">
        <v>0.04</v>
      </c>
      <c r="R4640" s="95">
        <v>27.86</v>
      </c>
      <c r="S4640" s="95">
        <v>0.54</v>
      </c>
      <c r="T4640" s="95">
        <v>27.86</v>
      </c>
      <c r="U4640" s="95">
        <v>0.02</v>
      </c>
      <c r="V4640" s="95">
        <v>0.04</v>
      </c>
      <c r="W4640" s="95">
        <v>0</v>
      </c>
      <c r="X4640" s="95"/>
      <c r="Y4640" s="95"/>
      <c r="Z4640" s="74" t="s">
        <v>1111</v>
      </c>
      <c r="AA4640" s="95">
        <v>0.06</v>
      </c>
      <c r="AB4640" s="95">
        <v>0.02</v>
      </c>
      <c r="AC4640" s="74" t="s">
        <v>1111</v>
      </c>
      <c r="AD4640" s="95">
        <v>143928856.83000001</v>
      </c>
    </row>
    <row r="4641" spans="1:30" x14ac:dyDescent="0.2">
      <c r="A4641" s="74" t="s">
        <v>5748</v>
      </c>
      <c r="B4641" s="95">
        <v>0.26</v>
      </c>
      <c r="C4641" s="95"/>
      <c r="D4641" s="95">
        <v>15.53</v>
      </c>
      <c r="E4641" s="95">
        <v>4.33</v>
      </c>
      <c r="F4641" s="95">
        <v>0.08</v>
      </c>
      <c r="G4641" s="95"/>
      <c r="H4641" s="95"/>
      <c r="I4641" s="95"/>
      <c r="J4641" s="95">
        <v>15.53</v>
      </c>
      <c r="K4641" s="95">
        <v>103.32</v>
      </c>
      <c r="L4641" s="95">
        <v>-0.01</v>
      </c>
      <c r="M4641" s="95">
        <v>0</v>
      </c>
      <c r="N4641" s="95"/>
      <c r="O4641" s="95">
        <v>-20.54</v>
      </c>
      <c r="P4641" s="95">
        <v>-0.08</v>
      </c>
      <c r="Q4641" s="95">
        <v>0.04</v>
      </c>
      <c r="R4641" s="95">
        <v>27.86</v>
      </c>
      <c r="S4641" s="95">
        <v>0.54</v>
      </c>
      <c r="T4641" s="95">
        <v>27.86</v>
      </c>
      <c r="U4641" s="95">
        <v>0.02</v>
      </c>
      <c r="V4641" s="95">
        <v>0.04</v>
      </c>
      <c r="W4641" s="95">
        <v>0</v>
      </c>
      <c r="X4641" s="95"/>
      <c r="Y4641" s="95"/>
      <c r="Z4641" s="74" t="s">
        <v>1111</v>
      </c>
      <c r="AA4641" s="95">
        <v>0.06</v>
      </c>
      <c r="AB4641" s="95">
        <v>0.02</v>
      </c>
      <c r="AC4641" s="74" t="s">
        <v>1111</v>
      </c>
      <c r="AD4641" s="95">
        <v>143928856.83000001</v>
      </c>
    </row>
    <row r="4642" spans="1:30" x14ac:dyDescent="0.2">
      <c r="A4642" s="74" t="s">
        <v>5749</v>
      </c>
      <c r="B4642" s="95">
        <v>72.52</v>
      </c>
      <c r="C4642" s="95"/>
      <c r="D4642" s="95">
        <v>35.11</v>
      </c>
      <c r="E4642" s="95">
        <v>4.74</v>
      </c>
      <c r="F4642" s="95">
        <v>2.61</v>
      </c>
      <c r="G4642" s="95">
        <v>55.8</v>
      </c>
      <c r="H4642" s="95">
        <v>14.76</v>
      </c>
      <c r="I4642" s="95">
        <v>15.01</v>
      </c>
      <c r="J4642" s="95">
        <v>35.72</v>
      </c>
      <c r="K4642" s="95">
        <v>37.31</v>
      </c>
      <c r="L4642" s="95">
        <v>1.59</v>
      </c>
      <c r="M4642" s="95">
        <v>0.21</v>
      </c>
      <c r="N4642" s="95">
        <v>5.27</v>
      </c>
      <c r="O4642" s="95">
        <v>55.84</v>
      </c>
      <c r="P4642" s="95">
        <v>-3.33</v>
      </c>
      <c r="Q4642" s="95">
        <v>1.28</v>
      </c>
      <c r="R4642" s="95">
        <v>13.5</v>
      </c>
      <c r="S4642" s="95">
        <v>7.45</v>
      </c>
      <c r="T4642" s="95">
        <v>9.82</v>
      </c>
      <c r="U4642" s="95">
        <v>0.55000000000000004</v>
      </c>
      <c r="V4642" s="95">
        <v>0.45</v>
      </c>
      <c r="W4642" s="95">
        <v>0.5</v>
      </c>
      <c r="X4642" s="95">
        <v>6.57</v>
      </c>
      <c r="Y4642" s="95">
        <v>26.35</v>
      </c>
      <c r="Z4642" s="74" t="s">
        <v>1111</v>
      </c>
      <c r="AA4642" s="95">
        <v>15.29</v>
      </c>
      <c r="AB4642" s="95">
        <v>2.0699999999999998</v>
      </c>
      <c r="AC4642" s="74" t="s">
        <v>1111</v>
      </c>
      <c r="AD4642" s="95">
        <v>18203129168</v>
      </c>
    </row>
    <row r="4643" spans="1:30" x14ac:dyDescent="0.2">
      <c r="A4643" s="74" t="s">
        <v>5750</v>
      </c>
      <c r="B4643" s="95">
        <v>6.65</v>
      </c>
      <c r="C4643" s="95"/>
      <c r="D4643" s="95">
        <v>-9.16</v>
      </c>
      <c r="E4643" s="95">
        <v>0.51</v>
      </c>
      <c r="F4643" s="95">
        <v>0.25</v>
      </c>
      <c r="G4643" s="95">
        <v>67.06</v>
      </c>
      <c r="H4643" s="95">
        <v>-1.38</v>
      </c>
      <c r="I4643" s="95">
        <v>-10.62</v>
      </c>
      <c r="J4643" s="95">
        <v>-70.41</v>
      </c>
      <c r="K4643" s="95">
        <v>-163.85</v>
      </c>
      <c r="L4643" s="95">
        <v>-93.44</v>
      </c>
      <c r="M4643" s="95">
        <v>0.68</v>
      </c>
      <c r="N4643" s="95">
        <v>0.97</v>
      </c>
      <c r="O4643" s="95">
        <v>-36.770000000000003</v>
      </c>
      <c r="P4643" s="95">
        <v>-0.28000000000000003</v>
      </c>
      <c r="Q4643" s="95">
        <v>0.95</v>
      </c>
      <c r="R4643" s="95">
        <v>-5.59</v>
      </c>
      <c r="S4643" s="95">
        <v>-2.68</v>
      </c>
      <c r="T4643" s="95">
        <v>-0.47</v>
      </c>
      <c r="U4643" s="95">
        <v>0.48</v>
      </c>
      <c r="V4643" s="95">
        <v>0.52</v>
      </c>
      <c r="W4643" s="95">
        <v>0.25</v>
      </c>
      <c r="X4643" s="95">
        <v>6.7</v>
      </c>
      <c r="Y4643" s="95">
        <v>-6.9</v>
      </c>
      <c r="Z4643" s="74" t="s">
        <v>1111</v>
      </c>
      <c r="AA4643" s="95">
        <v>12.98</v>
      </c>
      <c r="AB4643" s="95">
        <v>-0.73</v>
      </c>
      <c r="AC4643" s="74" t="s">
        <v>1111</v>
      </c>
      <c r="AD4643" s="95">
        <v>536790660</v>
      </c>
    </row>
    <row r="4644" spans="1:30" x14ac:dyDescent="0.2">
      <c r="A4644" s="74" t="s">
        <v>5751</v>
      </c>
      <c r="B4644" s="95">
        <v>33.700000000000003</v>
      </c>
      <c r="C4644" s="95">
        <v>2.73</v>
      </c>
      <c r="D4644" s="95">
        <v>12.21</v>
      </c>
      <c r="E4644" s="95">
        <v>1.19</v>
      </c>
      <c r="F4644" s="95">
        <v>0.12</v>
      </c>
      <c r="G4644" s="95">
        <v>0</v>
      </c>
      <c r="H4644" s="95">
        <v>30.79</v>
      </c>
      <c r="I4644" s="95">
        <v>24.79</v>
      </c>
      <c r="J4644" s="95">
        <v>9.83</v>
      </c>
      <c r="K4644" s="95">
        <v>-15.33</v>
      </c>
      <c r="L4644" s="95">
        <v>-25.16</v>
      </c>
      <c r="M4644" s="95">
        <v>-3.04</v>
      </c>
      <c r="N4644" s="95">
        <v>3.03</v>
      </c>
      <c r="O4644" s="95"/>
      <c r="P4644" s="95">
        <v>-0.12</v>
      </c>
      <c r="Q4644" s="95"/>
      <c r="R4644" s="95">
        <v>9.74</v>
      </c>
      <c r="S4644" s="95">
        <v>0.99</v>
      </c>
      <c r="T4644" s="95">
        <v>8.91</v>
      </c>
      <c r="U4644" s="95">
        <v>0.1</v>
      </c>
      <c r="V4644" s="95">
        <v>0.9</v>
      </c>
      <c r="W4644" s="95">
        <v>0.04</v>
      </c>
      <c r="X4644" s="95">
        <v>4.88</v>
      </c>
      <c r="Y4644" s="95">
        <v>6.64</v>
      </c>
      <c r="Z4644" s="74" t="s">
        <v>1111</v>
      </c>
      <c r="AA4644" s="95">
        <v>28.33</v>
      </c>
      <c r="AB4644" s="95">
        <v>2.76</v>
      </c>
      <c r="AC4644" s="74" t="s">
        <v>1111</v>
      </c>
      <c r="AD4644" s="95">
        <v>2104578480</v>
      </c>
    </row>
    <row r="4645" spans="1:30" x14ac:dyDescent="0.2">
      <c r="A4645" s="74" t="s">
        <v>5752</v>
      </c>
      <c r="B4645" s="95">
        <v>28.31</v>
      </c>
      <c r="C4645" s="95">
        <v>3.04</v>
      </c>
      <c r="D4645" s="95">
        <v>-34.81</v>
      </c>
      <c r="E4645" s="95">
        <v>2.0699999999999998</v>
      </c>
      <c r="F4645" s="95">
        <v>0.32</v>
      </c>
      <c r="G4645" s="95">
        <v>26.06</v>
      </c>
      <c r="H4645" s="95">
        <v>5.35</v>
      </c>
      <c r="I4645" s="95">
        <v>-4.6900000000000004</v>
      </c>
      <c r="J4645" s="95">
        <v>30.49</v>
      </c>
      <c r="K4645" s="95">
        <v>85.3</v>
      </c>
      <c r="L4645" s="95">
        <v>54.81</v>
      </c>
      <c r="M4645" s="95">
        <v>3.72</v>
      </c>
      <c r="N4645" s="95">
        <v>1.63</v>
      </c>
      <c r="O4645" s="95">
        <v>4.9400000000000004</v>
      </c>
      <c r="P4645" s="95">
        <v>-0.37</v>
      </c>
      <c r="Q4645" s="95">
        <v>2.11</v>
      </c>
      <c r="R4645" s="95">
        <v>-5.95</v>
      </c>
      <c r="S4645" s="95">
        <v>-0.93</v>
      </c>
      <c r="T4645" s="95">
        <v>0.99</v>
      </c>
      <c r="U4645" s="95">
        <v>0.16</v>
      </c>
      <c r="V4645" s="95">
        <v>0.84</v>
      </c>
      <c r="W4645" s="95">
        <v>0.2</v>
      </c>
      <c r="X4645" s="95">
        <v>-20.74</v>
      </c>
      <c r="Y4645" s="95"/>
      <c r="Z4645" s="74" t="s">
        <v>1111</v>
      </c>
      <c r="AA4645" s="95">
        <v>13.67</v>
      </c>
      <c r="AB4645" s="95">
        <v>-0.81</v>
      </c>
      <c r="AC4645" s="74" t="s">
        <v>1111</v>
      </c>
      <c r="AD4645" s="95">
        <v>2756604151</v>
      </c>
    </row>
    <row r="4646" spans="1:30" x14ac:dyDescent="0.2">
      <c r="A4646" s="74" t="s">
        <v>5753</v>
      </c>
      <c r="B4646" s="95">
        <v>89.45</v>
      </c>
      <c r="C4646" s="95"/>
      <c r="D4646" s="95">
        <v>57.62</v>
      </c>
      <c r="E4646" s="95">
        <v>8.33</v>
      </c>
      <c r="F4646" s="95">
        <v>4.25</v>
      </c>
      <c r="G4646" s="95">
        <v>27.93</v>
      </c>
      <c r="H4646" s="95">
        <v>7.49</v>
      </c>
      <c r="I4646" s="95">
        <v>6.11</v>
      </c>
      <c r="J4646" s="95">
        <v>47.04</v>
      </c>
      <c r="K4646" s="95">
        <v>49.87</v>
      </c>
      <c r="L4646" s="95">
        <v>2.83</v>
      </c>
      <c r="M4646" s="95">
        <v>0.5</v>
      </c>
      <c r="N4646" s="95">
        <v>3.52</v>
      </c>
      <c r="O4646" s="95">
        <v>20.89</v>
      </c>
      <c r="P4646" s="95">
        <v>-6.43</v>
      </c>
      <c r="Q4646" s="95">
        <v>2.4900000000000002</v>
      </c>
      <c r="R4646" s="95">
        <v>14.46</v>
      </c>
      <c r="S4646" s="95">
        <v>7.37</v>
      </c>
      <c r="T4646" s="95">
        <v>10.220000000000001</v>
      </c>
      <c r="U4646" s="95">
        <v>0.51</v>
      </c>
      <c r="V4646" s="95">
        <v>0.49</v>
      </c>
      <c r="W4646" s="95">
        <v>1.21</v>
      </c>
      <c r="X4646" s="95">
        <v>7.25</v>
      </c>
      <c r="Y4646" s="95">
        <v>13.57</v>
      </c>
      <c r="Z4646" s="74" t="s">
        <v>1111</v>
      </c>
      <c r="AA4646" s="95">
        <v>10.74</v>
      </c>
      <c r="AB4646" s="95">
        <v>1.55</v>
      </c>
      <c r="AC4646" s="74" t="s">
        <v>1111</v>
      </c>
      <c r="AD4646" s="95">
        <v>672556660</v>
      </c>
    </row>
    <row r="4647" spans="1:30" x14ac:dyDescent="0.2">
      <c r="A4647" s="74" t="s">
        <v>5754</v>
      </c>
      <c r="B4647" s="95">
        <v>159.32</v>
      </c>
      <c r="C4647" s="95">
        <v>4.59</v>
      </c>
      <c r="D4647" s="95">
        <v>11.46</v>
      </c>
      <c r="E4647" s="95">
        <v>4.33</v>
      </c>
      <c r="F4647" s="95">
        <v>3.13</v>
      </c>
      <c r="G4647" s="95">
        <v>100</v>
      </c>
      <c r="H4647" s="95">
        <v>56.8</v>
      </c>
      <c r="I4647" s="95">
        <v>41.99</v>
      </c>
      <c r="J4647" s="95">
        <v>8.4700000000000006</v>
      </c>
      <c r="K4647" s="95">
        <v>6.87</v>
      </c>
      <c r="L4647" s="95">
        <v>-1.6</v>
      </c>
      <c r="M4647" s="95">
        <v>-0.82</v>
      </c>
      <c r="N4647" s="95">
        <v>4.8099999999999996</v>
      </c>
      <c r="O4647" s="95"/>
      <c r="P4647" s="95">
        <v>-3.13</v>
      </c>
      <c r="Q4647" s="95"/>
      <c r="R4647" s="95">
        <v>37.83</v>
      </c>
      <c r="S4647" s="95">
        <v>27.3</v>
      </c>
      <c r="T4647" s="95">
        <v>39.869999999999997</v>
      </c>
      <c r="U4647" s="95">
        <v>0.72</v>
      </c>
      <c r="V4647" s="95">
        <v>0.18</v>
      </c>
      <c r="W4647" s="95">
        <v>0.65</v>
      </c>
      <c r="X4647" s="95">
        <v>8.1199999999999992</v>
      </c>
      <c r="Y4647" s="95">
        <v>14.48</v>
      </c>
      <c r="Z4647" s="74" t="s">
        <v>1111</v>
      </c>
      <c r="AA4647" s="95">
        <v>36.76</v>
      </c>
      <c r="AB4647" s="95">
        <v>13.91</v>
      </c>
      <c r="AC4647" s="74" t="s">
        <v>1111</v>
      </c>
      <c r="AD4647" s="95">
        <v>35807377116</v>
      </c>
    </row>
    <row r="4648" spans="1:30" x14ac:dyDescent="0.2">
      <c r="A4648" s="74" t="s">
        <v>5755</v>
      </c>
      <c r="B4648" s="95">
        <v>22.62</v>
      </c>
      <c r="C4648" s="95">
        <v>1.59</v>
      </c>
      <c r="D4648" s="95">
        <v>14.03</v>
      </c>
      <c r="E4648" s="95">
        <v>1.78</v>
      </c>
      <c r="F4648" s="95">
        <v>0.57999999999999996</v>
      </c>
      <c r="G4648" s="95">
        <v>24.63</v>
      </c>
      <c r="H4648" s="95">
        <v>14.23</v>
      </c>
      <c r="I4648" s="95">
        <v>7.14</v>
      </c>
      <c r="J4648" s="95">
        <v>7.05</v>
      </c>
      <c r="K4648" s="95">
        <v>11.84</v>
      </c>
      <c r="L4648" s="95">
        <v>4.8</v>
      </c>
      <c r="M4648" s="95">
        <v>1.21</v>
      </c>
      <c r="N4648" s="95">
        <v>1</v>
      </c>
      <c r="O4648" s="95">
        <v>2.63</v>
      </c>
      <c r="P4648" s="95">
        <v>-0.88</v>
      </c>
      <c r="Q4648" s="95">
        <v>2.7</v>
      </c>
      <c r="R4648" s="95">
        <v>12.72</v>
      </c>
      <c r="S4648" s="95">
        <v>4.0999999999999996</v>
      </c>
      <c r="T4648" s="95">
        <v>9.61</v>
      </c>
      <c r="U4648" s="95">
        <v>0.32</v>
      </c>
      <c r="V4648" s="95">
        <v>0.68</v>
      </c>
      <c r="W4648" s="95">
        <v>0.56999999999999995</v>
      </c>
      <c r="X4648" s="95">
        <v>12.8</v>
      </c>
      <c r="Y4648" s="95"/>
      <c r="Z4648" s="74" t="s">
        <v>1111</v>
      </c>
      <c r="AA4648" s="95">
        <v>12.67</v>
      </c>
      <c r="AB4648" s="95">
        <v>1.61</v>
      </c>
      <c r="AC4648" s="74" t="s">
        <v>1111</v>
      </c>
      <c r="AD4648" s="95">
        <v>3480473802</v>
      </c>
    </row>
    <row r="4649" spans="1:30" x14ac:dyDescent="0.2">
      <c r="A4649" s="74" t="s">
        <v>5756</v>
      </c>
      <c r="B4649" s="95">
        <v>49.37</v>
      </c>
      <c r="C4649" s="95">
        <v>7.01</v>
      </c>
      <c r="D4649" s="95">
        <v>32.04</v>
      </c>
      <c r="E4649" s="95">
        <v>1.85</v>
      </c>
      <c r="F4649" s="95">
        <v>0.59</v>
      </c>
      <c r="G4649" s="95">
        <v>70.39</v>
      </c>
      <c r="H4649" s="95">
        <v>28.01</v>
      </c>
      <c r="I4649" s="95">
        <v>14.84</v>
      </c>
      <c r="J4649" s="95">
        <v>16.97</v>
      </c>
      <c r="K4649" s="95">
        <v>28.87</v>
      </c>
      <c r="L4649" s="95">
        <v>11.9</v>
      </c>
      <c r="M4649" s="95">
        <v>1.3</v>
      </c>
      <c r="N4649" s="95">
        <v>4.75</v>
      </c>
      <c r="O4649" s="95">
        <v>-11.06</v>
      </c>
      <c r="P4649" s="95">
        <v>-0.64</v>
      </c>
      <c r="Q4649" s="95">
        <v>0.61</v>
      </c>
      <c r="R4649" s="95">
        <v>5.78</v>
      </c>
      <c r="S4649" s="95">
        <v>1.83</v>
      </c>
      <c r="T4649" s="95">
        <v>4.57</v>
      </c>
      <c r="U4649" s="95">
        <v>0.32</v>
      </c>
      <c r="V4649" s="95">
        <v>0.68</v>
      </c>
      <c r="W4649" s="95">
        <v>0.12</v>
      </c>
      <c r="X4649" s="95">
        <v>2.88</v>
      </c>
      <c r="Y4649" s="95"/>
      <c r="Z4649" s="74" t="s">
        <v>1111</v>
      </c>
      <c r="AA4649" s="95">
        <v>26.67</v>
      </c>
      <c r="AB4649" s="95">
        <v>1.54</v>
      </c>
      <c r="AC4649" s="74" t="s">
        <v>1111</v>
      </c>
      <c r="AD4649" s="95">
        <v>48431970000</v>
      </c>
    </row>
    <row r="4650" spans="1:30" x14ac:dyDescent="0.2">
      <c r="A4650" s="74" t="s">
        <v>5757</v>
      </c>
      <c r="B4650" s="95">
        <v>15.1</v>
      </c>
      <c r="C4650" s="95"/>
      <c r="D4650" s="95">
        <v>4.88</v>
      </c>
      <c r="E4650" s="95">
        <v>0.34</v>
      </c>
      <c r="F4650" s="95">
        <v>0.22</v>
      </c>
      <c r="G4650" s="95">
        <v>61.71</v>
      </c>
      <c r="H4650" s="95">
        <v>41.63</v>
      </c>
      <c r="I4650" s="95">
        <v>41.09</v>
      </c>
      <c r="J4650" s="95">
        <v>4.82</v>
      </c>
      <c r="K4650" s="95">
        <v>10.31</v>
      </c>
      <c r="L4650" s="95">
        <v>5.49</v>
      </c>
      <c r="M4650" s="95">
        <v>0.39</v>
      </c>
      <c r="N4650" s="95">
        <v>2.0099999999999998</v>
      </c>
      <c r="O4650" s="95">
        <v>5.88</v>
      </c>
      <c r="P4650" s="95">
        <v>-0.24</v>
      </c>
      <c r="Q4650" s="95">
        <v>1.89</v>
      </c>
      <c r="R4650" s="95">
        <v>7</v>
      </c>
      <c r="S4650" s="95">
        <v>4.4800000000000004</v>
      </c>
      <c r="T4650" s="95">
        <v>3.11</v>
      </c>
      <c r="U4650" s="95">
        <v>0.64</v>
      </c>
      <c r="V4650" s="95">
        <v>0.36</v>
      </c>
      <c r="W4650" s="95">
        <v>0.11</v>
      </c>
      <c r="X4650" s="95">
        <v>-7.99</v>
      </c>
      <c r="Y4650" s="95">
        <v>9.56</v>
      </c>
      <c r="Z4650" s="74" t="s">
        <v>1111</v>
      </c>
      <c r="AA4650" s="95">
        <v>44.15</v>
      </c>
      <c r="AB4650" s="95">
        <v>3.09</v>
      </c>
      <c r="AC4650" s="74" t="s">
        <v>1111</v>
      </c>
      <c r="AD4650" s="95">
        <v>3038595650</v>
      </c>
    </row>
    <row r="4651" spans="1:30" x14ac:dyDescent="0.2">
      <c r="A4651" s="74" t="s">
        <v>5758</v>
      </c>
      <c r="B4651" s="95">
        <v>34.72</v>
      </c>
      <c r="C4651" s="95">
        <v>0.12</v>
      </c>
      <c r="D4651" s="95">
        <v>21.82</v>
      </c>
      <c r="E4651" s="95">
        <v>2.42</v>
      </c>
      <c r="F4651" s="95">
        <v>1.18</v>
      </c>
      <c r="G4651" s="95">
        <v>25.63</v>
      </c>
      <c r="H4651" s="95">
        <v>10.15</v>
      </c>
      <c r="I4651" s="95">
        <v>8.15</v>
      </c>
      <c r="J4651" s="95">
        <v>17.52</v>
      </c>
      <c r="K4651" s="95">
        <v>20.54</v>
      </c>
      <c r="L4651" s="95">
        <v>3.02</v>
      </c>
      <c r="M4651" s="95">
        <v>0.42</v>
      </c>
      <c r="N4651" s="95">
        <v>1.78</v>
      </c>
      <c r="O4651" s="95">
        <v>4.88</v>
      </c>
      <c r="P4651" s="95">
        <v>-1.83</v>
      </c>
      <c r="Q4651" s="95">
        <v>3.2</v>
      </c>
      <c r="R4651" s="95">
        <v>11.1</v>
      </c>
      <c r="S4651" s="95">
        <v>5.42</v>
      </c>
      <c r="T4651" s="95">
        <v>8.1999999999999993</v>
      </c>
      <c r="U4651" s="95">
        <v>0.49</v>
      </c>
      <c r="V4651" s="95">
        <v>0.51</v>
      </c>
      <c r="W4651" s="95">
        <v>0.66</v>
      </c>
      <c r="X4651" s="95">
        <v>-2.2799999999999998</v>
      </c>
      <c r="Y4651" s="95"/>
      <c r="Z4651" s="74" t="s">
        <v>1111</v>
      </c>
      <c r="AA4651" s="95">
        <v>14.33</v>
      </c>
      <c r="AB4651" s="95">
        <v>1.59</v>
      </c>
      <c r="AC4651" s="74" t="s">
        <v>1111</v>
      </c>
      <c r="AD4651" s="95">
        <v>1487991568</v>
      </c>
    </row>
    <row r="4652" spans="1:30" x14ac:dyDescent="0.2">
      <c r="A4652" s="74" t="s">
        <v>5759</v>
      </c>
      <c r="B4652" s="95">
        <v>33.96</v>
      </c>
      <c r="C4652" s="95">
        <v>3.24</v>
      </c>
      <c r="D4652" s="95">
        <v>11.04</v>
      </c>
      <c r="E4652" s="95">
        <v>1.1100000000000001</v>
      </c>
      <c r="F4652" s="95">
        <v>0.11</v>
      </c>
      <c r="G4652" s="95">
        <v>0</v>
      </c>
      <c r="H4652" s="95">
        <v>42.42</v>
      </c>
      <c r="I4652" s="95">
        <v>31.63</v>
      </c>
      <c r="J4652" s="95">
        <v>8.24</v>
      </c>
      <c r="K4652" s="95">
        <v>-9.6</v>
      </c>
      <c r="L4652" s="95">
        <v>-17.84</v>
      </c>
      <c r="M4652" s="95">
        <v>-2.41</v>
      </c>
      <c r="N4652" s="95">
        <v>3.49</v>
      </c>
      <c r="O4652" s="95"/>
      <c r="P4652" s="95">
        <v>-0.11</v>
      </c>
      <c r="Q4652" s="95"/>
      <c r="R4652" s="95">
        <v>10.07</v>
      </c>
      <c r="S4652" s="95">
        <v>0.96</v>
      </c>
      <c r="T4652" s="95">
        <v>7.34</v>
      </c>
      <c r="U4652" s="95">
        <v>0.1</v>
      </c>
      <c r="V4652" s="95">
        <v>0.9</v>
      </c>
      <c r="W4652" s="95">
        <v>0.03</v>
      </c>
      <c r="X4652" s="95">
        <v>1.98</v>
      </c>
      <c r="Y4652" s="95">
        <v>4.43</v>
      </c>
      <c r="Z4652" s="74" t="s">
        <v>1111</v>
      </c>
      <c r="AA4652" s="95">
        <v>30.53</v>
      </c>
      <c r="AB4652" s="95">
        <v>3.07</v>
      </c>
      <c r="AC4652" s="74" t="s">
        <v>1111</v>
      </c>
      <c r="AD4652" s="95">
        <v>652660260</v>
      </c>
    </row>
    <row r="4653" spans="1:30" x14ac:dyDescent="0.2">
      <c r="A4653" s="74" t="s">
        <v>5760</v>
      </c>
      <c r="B4653" s="95">
        <v>60.94</v>
      </c>
      <c r="C4653" s="95">
        <v>3.87</v>
      </c>
      <c r="D4653" s="95">
        <v>9.64</v>
      </c>
      <c r="E4653" s="95">
        <v>1.37</v>
      </c>
      <c r="F4653" s="95">
        <v>0.33</v>
      </c>
      <c r="G4653" s="95">
        <v>93.95</v>
      </c>
      <c r="H4653" s="95">
        <v>46.54</v>
      </c>
      <c r="I4653" s="95">
        <v>26.64</v>
      </c>
      <c r="J4653" s="95">
        <v>5.52</v>
      </c>
      <c r="K4653" s="95">
        <v>15.67</v>
      </c>
      <c r="L4653" s="95">
        <v>10.15</v>
      </c>
      <c r="M4653" s="95">
        <v>2.5099999999999998</v>
      </c>
      <c r="N4653" s="95">
        <v>2.57</v>
      </c>
      <c r="O4653" s="95">
        <v>6.17</v>
      </c>
      <c r="P4653" s="95">
        <v>-0.39</v>
      </c>
      <c r="Q4653" s="95">
        <v>1.67</v>
      </c>
      <c r="R4653" s="95">
        <v>14.18</v>
      </c>
      <c r="S4653" s="95">
        <v>3.46</v>
      </c>
      <c r="T4653" s="95">
        <v>5.89</v>
      </c>
      <c r="U4653" s="95">
        <v>0.24</v>
      </c>
      <c r="V4653" s="95">
        <v>0.76</v>
      </c>
      <c r="W4653" s="95">
        <v>0.13</v>
      </c>
      <c r="X4653" s="95">
        <v>14.51</v>
      </c>
      <c r="Y4653" s="95">
        <v>24.31</v>
      </c>
      <c r="Z4653" s="74" t="s">
        <v>1111</v>
      </c>
      <c r="AA4653" s="95">
        <v>44.61</v>
      </c>
      <c r="AB4653" s="95">
        <v>6.32</v>
      </c>
      <c r="AC4653" s="74" t="s">
        <v>1111</v>
      </c>
      <c r="AD4653" s="95">
        <v>4069055210</v>
      </c>
    </row>
    <row r="4654" spans="1:30" x14ac:dyDescent="0.2">
      <c r="A4654" s="74" t="s">
        <v>5761</v>
      </c>
      <c r="B4654" s="95">
        <v>102.68</v>
      </c>
      <c r="C4654" s="95">
        <v>0.35</v>
      </c>
      <c r="D4654" s="95">
        <v>41.73</v>
      </c>
      <c r="E4654" s="95">
        <v>6.83</v>
      </c>
      <c r="F4654" s="95">
        <v>2.62</v>
      </c>
      <c r="G4654" s="95">
        <v>66.55</v>
      </c>
      <c r="H4654" s="95">
        <v>24.68</v>
      </c>
      <c r="I4654" s="95">
        <v>15.66</v>
      </c>
      <c r="J4654" s="95">
        <v>26.48</v>
      </c>
      <c r="K4654" s="95">
        <v>30.01</v>
      </c>
      <c r="L4654" s="95">
        <v>3.53</v>
      </c>
      <c r="M4654" s="95">
        <v>0.91</v>
      </c>
      <c r="N4654" s="95">
        <v>6.54</v>
      </c>
      <c r="O4654" s="95">
        <v>25.53</v>
      </c>
      <c r="P4654" s="95">
        <v>-3.25</v>
      </c>
      <c r="Q4654" s="95">
        <v>2.13</v>
      </c>
      <c r="R4654" s="95">
        <v>16.36</v>
      </c>
      <c r="S4654" s="95">
        <v>6.28</v>
      </c>
      <c r="T4654" s="95">
        <v>9.51</v>
      </c>
      <c r="U4654" s="95">
        <v>0.38</v>
      </c>
      <c r="V4654" s="95">
        <v>0.62</v>
      </c>
      <c r="W4654" s="95">
        <v>0.4</v>
      </c>
      <c r="X4654" s="95">
        <v>12.51</v>
      </c>
      <c r="Y4654" s="95">
        <v>125.39</v>
      </c>
      <c r="Z4654" s="74" t="s">
        <v>1111</v>
      </c>
      <c r="AA4654" s="95">
        <v>15.04</v>
      </c>
      <c r="AB4654" s="95">
        <v>2.46</v>
      </c>
      <c r="AC4654" s="74" t="s">
        <v>1111</v>
      </c>
      <c r="AD4654" s="95">
        <v>19673488000</v>
      </c>
    </row>
    <row r="4655" spans="1:30" x14ac:dyDescent="0.2">
      <c r="A4655" s="74" t="s">
        <v>5762</v>
      </c>
      <c r="B4655" s="95">
        <v>3.47</v>
      </c>
      <c r="C4655" s="95"/>
      <c r="D4655" s="95">
        <v>5.17</v>
      </c>
      <c r="E4655" s="95">
        <v>0.97</v>
      </c>
      <c r="F4655" s="95">
        <v>0.82</v>
      </c>
      <c r="G4655" s="95">
        <v>91.17</v>
      </c>
      <c r="H4655" s="95">
        <v>-11.98</v>
      </c>
      <c r="I4655" s="95">
        <v>25.75</v>
      </c>
      <c r="J4655" s="95">
        <v>-11.12</v>
      </c>
      <c r="K4655" s="95">
        <v>-2.75</v>
      </c>
      <c r="L4655" s="95">
        <v>8.3800000000000008</v>
      </c>
      <c r="M4655" s="95">
        <v>-0.73</v>
      </c>
      <c r="N4655" s="95">
        <v>1.33</v>
      </c>
      <c r="O4655" s="95">
        <v>1.35</v>
      </c>
      <c r="P4655" s="95">
        <v>-2.69</v>
      </c>
      <c r="Q4655" s="95">
        <v>8.0500000000000007</v>
      </c>
      <c r="R4655" s="95">
        <v>18.809999999999999</v>
      </c>
      <c r="S4655" s="95">
        <v>15.9</v>
      </c>
      <c r="T4655" s="95">
        <v>-8.84</v>
      </c>
      <c r="U4655" s="95">
        <v>0.84</v>
      </c>
      <c r="V4655" s="95">
        <v>0.16</v>
      </c>
      <c r="W4655" s="95">
        <v>0.62</v>
      </c>
      <c r="X4655" s="95">
        <v>1.41</v>
      </c>
      <c r="Y4655" s="95"/>
      <c r="Z4655" s="74" t="s">
        <v>1111</v>
      </c>
      <c r="AA4655" s="95">
        <v>3.56</v>
      </c>
      <c r="AB4655" s="95">
        <v>0.67</v>
      </c>
      <c r="AC4655" s="74" t="s">
        <v>1111</v>
      </c>
      <c r="AD4655" s="95">
        <v>332849687</v>
      </c>
    </row>
    <row r="4656" spans="1:30" x14ac:dyDescent="0.2">
      <c r="A4656" s="74" t="s">
        <v>5763</v>
      </c>
      <c r="B4656" s="95">
        <v>93.56</v>
      </c>
      <c r="C4656" s="95"/>
      <c r="D4656" s="95">
        <v>-118.06</v>
      </c>
      <c r="E4656" s="95">
        <v>11.38</v>
      </c>
      <c r="F4656" s="95">
        <v>6.86</v>
      </c>
      <c r="G4656" s="95">
        <v>15.05</v>
      </c>
      <c r="H4656" s="95">
        <v>-4.99</v>
      </c>
      <c r="I4656" s="95">
        <v>-4.9400000000000004</v>
      </c>
      <c r="J4656" s="95">
        <v>-116.81</v>
      </c>
      <c r="K4656" s="95">
        <v>-109.96</v>
      </c>
      <c r="L4656" s="95">
        <v>6.85</v>
      </c>
      <c r="M4656" s="95">
        <v>-0.67</v>
      </c>
      <c r="N4656" s="95">
        <v>5.83</v>
      </c>
      <c r="O4656" s="95">
        <v>21.06</v>
      </c>
      <c r="P4656" s="95">
        <v>-23.58</v>
      </c>
      <c r="Q4656" s="95">
        <v>1.85</v>
      </c>
      <c r="R4656" s="95">
        <v>-9.64</v>
      </c>
      <c r="S4656" s="95">
        <v>-5.81</v>
      </c>
      <c r="T4656" s="95">
        <v>-9.94</v>
      </c>
      <c r="U4656" s="95">
        <v>0.6</v>
      </c>
      <c r="V4656" s="95">
        <v>0.4</v>
      </c>
      <c r="W4656" s="95">
        <v>1.18</v>
      </c>
      <c r="X4656" s="95">
        <v>27.85</v>
      </c>
      <c r="Y4656" s="95"/>
      <c r="Z4656" s="74" t="s">
        <v>1111</v>
      </c>
      <c r="AA4656" s="95">
        <v>8.2200000000000006</v>
      </c>
      <c r="AB4656" s="95">
        <v>-0.79</v>
      </c>
      <c r="AC4656" s="74" t="s">
        <v>1111</v>
      </c>
      <c r="AD4656" s="95">
        <v>3776839436</v>
      </c>
    </row>
    <row r="4657" spans="1:30" x14ac:dyDescent="0.2">
      <c r="A4657" s="74" t="s">
        <v>5764</v>
      </c>
      <c r="B4657" s="95">
        <v>168.83</v>
      </c>
      <c r="C4657" s="95">
        <v>2.0699999999999998</v>
      </c>
      <c r="D4657" s="95">
        <v>11.41</v>
      </c>
      <c r="E4657" s="95">
        <v>1.46</v>
      </c>
      <c r="F4657" s="95">
        <v>0.34</v>
      </c>
      <c r="G4657" s="95">
        <v>42.05</v>
      </c>
      <c r="H4657" s="95">
        <v>13.91</v>
      </c>
      <c r="I4657" s="95">
        <v>10.64</v>
      </c>
      <c r="J4657" s="95">
        <v>8.73</v>
      </c>
      <c r="K4657" s="95">
        <v>9.2200000000000006</v>
      </c>
      <c r="L4657" s="95">
        <v>0.49</v>
      </c>
      <c r="M4657" s="95">
        <v>0.08</v>
      </c>
      <c r="N4657" s="95">
        <v>1.21</v>
      </c>
      <c r="O4657" s="95"/>
      <c r="P4657" s="95">
        <v>-0.34</v>
      </c>
      <c r="Q4657" s="95"/>
      <c r="R4657" s="95">
        <v>12.78</v>
      </c>
      <c r="S4657" s="95">
        <v>3.01</v>
      </c>
      <c r="T4657" s="95">
        <v>10.92</v>
      </c>
      <c r="U4657" s="95">
        <v>0.24</v>
      </c>
      <c r="V4657" s="95">
        <v>0.76</v>
      </c>
      <c r="W4657" s="95">
        <v>0.28000000000000003</v>
      </c>
      <c r="X4657" s="95">
        <v>3.59</v>
      </c>
      <c r="Y4657" s="95">
        <v>-4.6100000000000003</v>
      </c>
      <c r="Z4657" s="74" t="s">
        <v>1111</v>
      </c>
      <c r="AA4657" s="95">
        <v>115.74</v>
      </c>
      <c r="AB4657" s="95">
        <v>14.79</v>
      </c>
      <c r="AC4657" s="74" t="s">
        <v>1111</v>
      </c>
      <c r="AD4657" s="95">
        <v>41533648821</v>
      </c>
    </row>
    <row r="4658" spans="1:30" x14ac:dyDescent="0.2">
      <c r="A4658" s="74" t="s">
        <v>5765</v>
      </c>
      <c r="B4658" s="95">
        <v>2.14</v>
      </c>
      <c r="C4658" s="95"/>
      <c r="D4658" s="95">
        <v>-22.68</v>
      </c>
      <c r="E4658" s="95">
        <v>0.96</v>
      </c>
      <c r="F4658" s="95">
        <v>0.78</v>
      </c>
      <c r="G4658" s="95">
        <v>95.53</v>
      </c>
      <c r="H4658" s="95">
        <v>-13.11</v>
      </c>
      <c r="I4658" s="95">
        <v>-12.36</v>
      </c>
      <c r="J4658" s="95">
        <v>-21.39</v>
      </c>
      <c r="K4658" s="95">
        <v>-14.56</v>
      </c>
      <c r="L4658" s="95">
        <v>6.83</v>
      </c>
      <c r="M4658" s="95">
        <v>-0.31</v>
      </c>
      <c r="N4658" s="95">
        <v>2.8</v>
      </c>
      <c r="O4658" s="95">
        <v>2.82</v>
      </c>
      <c r="P4658" s="95">
        <v>-1.2</v>
      </c>
      <c r="Q4658" s="95">
        <v>5.03</v>
      </c>
      <c r="R4658" s="95">
        <v>-4.2300000000000004</v>
      </c>
      <c r="S4658" s="95">
        <v>-3.46</v>
      </c>
      <c r="T4658" s="95">
        <v>-4.78</v>
      </c>
      <c r="U4658" s="95">
        <v>0.82</v>
      </c>
      <c r="V4658" s="95">
        <v>0.18</v>
      </c>
      <c r="W4658" s="95">
        <v>0.28000000000000003</v>
      </c>
      <c r="X4658" s="95"/>
      <c r="Y4658" s="95"/>
      <c r="Z4658" s="74" t="s">
        <v>1111</v>
      </c>
      <c r="AA4658" s="95">
        <v>2.23</v>
      </c>
      <c r="AB4658" s="95">
        <v>-0.09</v>
      </c>
      <c r="AC4658" s="74" t="s">
        <v>1111</v>
      </c>
      <c r="AD4658" s="95">
        <v>766659494</v>
      </c>
    </row>
    <row r="4659" spans="1:30" x14ac:dyDescent="0.2">
      <c r="A4659" s="74" t="s">
        <v>5766</v>
      </c>
      <c r="B4659" s="95">
        <v>0.64</v>
      </c>
      <c r="C4659" s="95"/>
      <c r="D4659" s="95">
        <v>-0.47</v>
      </c>
      <c r="E4659" s="95">
        <v>1.45</v>
      </c>
      <c r="F4659" s="95">
        <v>0.52</v>
      </c>
      <c r="G4659" s="95"/>
      <c r="H4659" s="95"/>
      <c r="I4659" s="95"/>
      <c r="J4659" s="95">
        <v>-0.49</v>
      </c>
      <c r="K4659" s="95">
        <v>-0.05</v>
      </c>
      <c r="L4659" s="95">
        <v>0.44</v>
      </c>
      <c r="M4659" s="95">
        <v>-1.32</v>
      </c>
      <c r="N4659" s="95"/>
      <c r="O4659" s="95">
        <v>0.8</v>
      </c>
      <c r="P4659" s="95">
        <v>-18.61</v>
      </c>
      <c r="Q4659" s="95">
        <v>3.1</v>
      </c>
      <c r="R4659" s="95">
        <v>-307.06</v>
      </c>
      <c r="S4659" s="95">
        <v>-110.59</v>
      </c>
      <c r="T4659" s="95">
        <v>-131.25</v>
      </c>
      <c r="U4659" s="95">
        <v>0.36</v>
      </c>
      <c r="V4659" s="95">
        <v>0.64</v>
      </c>
      <c r="W4659" s="95">
        <v>0</v>
      </c>
      <c r="X4659" s="95"/>
      <c r="Y4659" s="95"/>
      <c r="Z4659" s="74" t="s">
        <v>1111</v>
      </c>
      <c r="AA4659" s="95">
        <v>0.44</v>
      </c>
      <c r="AB4659" s="95">
        <v>-1.35</v>
      </c>
      <c r="AC4659" s="74" t="s">
        <v>1111</v>
      </c>
      <c r="AD4659" s="95">
        <v>16541824</v>
      </c>
    </row>
    <row r="4660" spans="1:30" x14ac:dyDescent="0.2">
      <c r="A4660" s="74" t="s">
        <v>5767</v>
      </c>
      <c r="B4660" s="95">
        <v>0.52</v>
      </c>
      <c r="C4660" s="95"/>
      <c r="D4660" s="95">
        <v>-1.76</v>
      </c>
      <c r="E4660" s="95">
        <v>1.1200000000000001</v>
      </c>
      <c r="F4660" s="95">
        <v>0.95</v>
      </c>
      <c r="G4660" s="95">
        <v>-25.9</v>
      </c>
      <c r="H4660" s="95">
        <v>-7771.74</v>
      </c>
      <c r="I4660" s="95">
        <v>-7771.74</v>
      </c>
      <c r="J4660" s="95">
        <v>-1.76</v>
      </c>
      <c r="K4660" s="95">
        <v>-0.17</v>
      </c>
      <c r="L4660" s="95">
        <v>1.59</v>
      </c>
      <c r="M4660" s="95">
        <v>-1.01</v>
      </c>
      <c r="N4660" s="95">
        <v>136.88</v>
      </c>
      <c r="O4660" s="95">
        <v>1.1599999999999999</v>
      </c>
      <c r="P4660" s="95">
        <v>-9.43</v>
      </c>
      <c r="Q4660" s="95">
        <v>11.11</v>
      </c>
      <c r="R4660" s="95">
        <v>-63.7</v>
      </c>
      <c r="S4660" s="95">
        <v>-54.02</v>
      </c>
      <c r="T4660" s="95">
        <v>-63.7</v>
      </c>
      <c r="U4660" s="95">
        <v>0.85</v>
      </c>
      <c r="V4660" s="95">
        <v>0.15</v>
      </c>
      <c r="W4660" s="95">
        <v>0.01</v>
      </c>
      <c r="X4660" s="95">
        <v>-13.26</v>
      </c>
      <c r="Y4660" s="95"/>
      <c r="Z4660" s="74" t="s">
        <v>1111</v>
      </c>
      <c r="AA4660" s="95">
        <v>0.47</v>
      </c>
      <c r="AB4660" s="95">
        <v>-0.3</v>
      </c>
      <c r="AC4660" s="74" t="s">
        <v>1111</v>
      </c>
      <c r="AD4660" s="95">
        <v>87194646</v>
      </c>
    </row>
    <row r="4661" spans="1:30" x14ac:dyDescent="0.2">
      <c r="A4661" s="74" t="s">
        <v>5768</v>
      </c>
      <c r="B4661" s="95">
        <v>22.9</v>
      </c>
      <c r="C4661" s="95">
        <v>2.36</v>
      </c>
      <c r="D4661" s="95">
        <v>28.52</v>
      </c>
      <c r="E4661" s="95">
        <v>1.1599999999999999</v>
      </c>
      <c r="F4661" s="95">
        <v>0.95</v>
      </c>
      <c r="G4661" s="95">
        <v>22.78</v>
      </c>
      <c r="H4661" s="95">
        <v>2.89</v>
      </c>
      <c r="I4661" s="95">
        <v>9.76</v>
      </c>
      <c r="J4661" s="95">
        <v>96.31</v>
      </c>
      <c r="K4661" s="95">
        <v>90.05</v>
      </c>
      <c r="L4661" s="95">
        <v>-6.26</v>
      </c>
      <c r="M4661" s="95">
        <v>-0.08</v>
      </c>
      <c r="N4661" s="95">
        <v>2.78</v>
      </c>
      <c r="O4661" s="95">
        <v>4.21</v>
      </c>
      <c r="P4661" s="95">
        <v>-1.42</v>
      </c>
      <c r="Q4661" s="95">
        <v>3.2</v>
      </c>
      <c r="R4661" s="95">
        <v>4.0599999999999996</v>
      </c>
      <c r="S4661" s="95">
        <v>3.33</v>
      </c>
      <c r="T4661" s="95">
        <v>1.1399999999999999</v>
      </c>
      <c r="U4661" s="95">
        <v>0.82</v>
      </c>
      <c r="V4661" s="95">
        <v>0.18</v>
      </c>
      <c r="W4661" s="95">
        <v>0.34</v>
      </c>
      <c r="X4661" s="95">
        <v>-5.7</v>
      </c>
      <c r="Y4661" s="95"/>
      <c r="Z4661" s="74" t="s">
        <v>1111</v>
      </c>
      <c r="AA4661" s="95">
        <v>19.760000000000002</v>
      </c>
      <c r="AB4661" s="95">
        <v>0.8</v>
      </c>
      <c r="AC4661" s="74" t="s">
        <v>1111</v>
      </c>
      <c r="AD4661" s="95">
        <v>13517146360</v>
      </c>
    </row>
    <row r="4662" spans="1:30" x14ac:dyDescent="0.2">
      <c r="A4662" s="74" t="s">
        <v>5769</v>
      </c>
      <c r="B4662" s="95">
        <v>28.81</v>
      </c>
      <c r="C4662" s="95">
        <v>3.61</v>
      </c>
      <c r="D4662" s="95">
        <v>8.73</v>
      </c>
      <c r="E4662" s="95">
        <v>1.1599999999999999</v>
      </c>
      <c r="F4662" s="95">
        <v>0.13</v>
      </c>
      <c r="G4662" s="95">
        <v>0</v>
      </c>
      <c r="H4662" s="95">
        <v>47.86</v>
      </c>
      <c r="I4662" s="95">
        <v>38.24</v>
      </c>
      <c r="J4662" s="95">
        <v>6.97</v>
      </c>
      <c r="K4662" s="95">
        <v>-14.44</v>
      </c>
      <c r="L4662" s="95">
        <v>-21.41</v>
      </c>
      <c r="M4662" s="95">
        <v>-3.57</v>
      </c>
      <c r="N4662" s="95">
        <v>3.34</v>
      </c>
      <c r="O4662" s="95"/>
      <c r="P4662" s="95">
        <v>-0.13</v>
      </c>
      <c r="Q4662" s="95"/>
      <c r="R4662" s="95">
        <v>13.33</v>
      </c>
      <c r="S4662" s="95">
        <v>1.54</v>
      </c>
      <c r="T4662" s="95">
        <v>13.06</v>
      </c>
      <c r="U4662" s="95">
        <v>0.12</v>
      </c>
      <c r="V4662" s="95">
        <v>0.88</v>
      </c>
      <c r="W4662" s="95">
        <v>0.04</v>
      </c>
      <c r="X4662" s="95">
        <v>9.52</v>
      </c>
      <c r="Y4662" s="95">
        <v>22.12</v>
      </c>
      <c r="Z4662" s="74" t="s">
        <v>1111</v>
      </c>
      <c r="AA4662" s="95">
        <v>24.76</v>
      </c>
      <c r="AB4662" s="95">
        <v>3.3</v>
      </c>
      <c r="AC4662" s="74" t="s">
        <v>1111</v>
      </c>
      <c r="AD4662" s="95">
        <v>240698907</v>
      </c>
    </row>
    <row r="4663" spans="1:30" x14ac:dyDescent="0.2">
      <c r="A4663" s="74" t="s">
        <v>5770</v>
      </c>
      <c r="B4663" s="95">
        <v>29.71</v>
      </c>
      <c r="C4663" s="95"/>
      <c r="D4663" s="95">
        <v>17.47</v>
      </c>
      <c r="E4663" s="95">
        <v>1.21</v>
      </c>
      <c r="F4663" s="95">
        <v>0.08</v>
      </c>
      <c r="G4663" s="95">
        <v>0</v>
      </c>
      <c r="H4663" s="95">
        <v>32.770000000000003</v>
      </c>
      <c r="I4663" s="95">
        <v>20.5</v>
      </c>
      <c r="J4663" s="95">
        <v>10.93</v>
      </c>
      <c r="K4663" s="95">
        <v>-6.2</v>
      </c>
      <c r="L4663" s="95">
        <v>-17.13</v>
      </c>
      <c r="M4663" s="95">
        <v>-1.9</v>
      </c>
      <c r="N4663" s="95">
        <v>3.58</v>
      </c>
      <c r="O4663" s="95"/>
      <c r="P4663" s="95">
        <v>-0.08</v>
      </c>
      <c r="Q4663" s="95"/>
      <c r="R4663" s="95">
        <v>6.93</v>
      </c>
      <c r="S4663" s="95">
        <v>0.46</v>
      </c>
      <c r="T4663" s="95">
        <v>6.68</v>
      </c>
      <c r="U4663" s="95">
        <v>7.0000000000000007E-2</v>
      </c>
      <c r="V4663" s="95">
        <v>0.93</v>
      </c>
      <c r="W4663" s="95">
        <v>0.02</v>
      </c>
      <c r="X4663" s="95">
        <v>18.16</v>
      </c>
      <c r="Y4663" s="95">
        <v>15</v>
      </c>
      <c r="Z4663" s="74" t="s">
        <v>1111</v>
      </c>
      <c r="AA4663" s="95">
        <v>24.55</v>
      </c>
      <c r="AB4663" s="95">
        <v>1.7</v>
      </c>
      <c r="AC4663" s="74" t="s">
        <v>1111</v>
      </c>
      <c r="AD4663" s="95">
        <v>985014253</v>
      </c>
    </row>
    <row r="4664" spans="1:30" x14ac:dyDescent="0.2">
      <c r="A4664" s="74" t="s">
        <v>5771</v>
      </c>
      <c r="B4664" s="95">
        <v>25.96</v>
      </c>
      <c r="C4664" s="95">
        <v>6.5</v>
      </c>
      <c r="D4664" s="95">
        <v>15.26</v>
      </c>
      <c r="E4664" s="95">
        <v>1.06</v>
      </c>
      <c r="F4664" s="95">
        <v>7.0000000000000007E-2</v>
      </c>
      <c r="G4664" s="95">
        <v>0</v>
      </c>
      <c r="H4664" s="95">
        <v>32.770000000000003</v>
      </c>
      <c r="I4664" s="95">
        <v>20.5</v>
      </c>
      <c r="J4664" s="95">
        <v>9.5500000000000007</v>
      </c>
      <c r="K4664" s="95">
        <v>-6.2</v>
      </c>
      <c r="L4664" s="95">
        <v>-17.13</v>
      </c>
      <c r="M4664" s="95">
        <v>-1.9</v>
      </c>
      <c r="N4664" s="95">
        <v>3.13</v>
      </c>
      <c r="O4664" s="95"/>
      <c r="P4664" s="95">
        <v>-7.0000000000000007E-2</v>
      </c>
      <c r="Q4664" s="95"/>
      <c r="R4664" s="95">
        <v>6.93</v>
      </c>
      <c r="S4664" s="95">
        <v>0.46</v>
      </c>
      <c r="T4664" s="95">
        <v>6.68</v>
      </c>
      <c r="U4664" s="95">
        <v>7.0000000000000007E-2</v>
      </c>
      <c r="V4664" s="95">
        <v>0.93</v>
      </c>
      <c r="W4664" s="95">
        <v>0.02</v>
      </c>
      <c r="X4664" s="95">
        <v>18.16</v>
      </c>
      <c r="Y4664" s="95">
        <v>15</v>
      </c>
      <c r="Z4664" s="74" t="s">
        <v>1111</v>
      </c>
      <c r="AA4664" s="95">
        <v>24.55</v>
      </c>
      <c r="AB4664" s="95">
        <v>1.7</v>
      </c>
      <c r="AC4664" s="74" t="s">
        <v>1111</v>
      </c>
      <c r="AD4664" s="95">
        <v>985014253</v>
      </c>
    </row>
    <row r="4665" spans="1:30" x14ac:dyDescent="0.2">
      <c r="A4665" s="74" t="s">
        <v>5772</v>
      </c>
      <c r="B4665" s="95">
        <v>25.9</v>
      </c>
      <c r="C4665" s="95">
        <v>6.15</v>
      </c>
      <c r="D4665" s="95">
        <v>15.23</v>
      </c>
      <c r="E4665" s="95">
        <v>1.05</v>
      </c>
      <c r="F4665" s="95">
        <v>7.0000000000000007E-2</v>
      </c>
      <c r="G4665" s="95">
        <v>0</v>
      </c>
      <c r="H4665" s="95">
        <v>32.770000000000003</v>
      </c>
      <c r="I4665" s="95">
        <v>20.5</v>
      </c>
      <c r="J4665" s="95">
        <v>9.5299999999999994</v>
      </c>
      <c r="K4665" s="95">
        <v>-6.2</v>
      </c>
      <c r="L4665" s="95">
        <v>-17.13</v>
      </c>
      <c r="M4665" s="95">
        <v>-1.9</v>
      </c>
      <c r="N4665" s="95">
        <v>3.12</v>
      </c>
      <c r="O4665" s="95"/>
      <c r="P4665" s="95">
        <v>-7.0000000000000007E-2</v>
      </c>
      <c r="Q4665" s="95"/>
      <c r="R4665" s="95">
        <v>6.93</v>
      </c>
      <c r="S4665" s="95">
        <v>0.46</v>
      </c>
      <c r="T4665" s="95">
        <v>6.68</v>
      </c>
      <c r="U4665" s="95">
        <v>7.0000000000000007E-2</v>
      </c>
      <c r="V4665" s="95">
        <v>0.93</v>
      </c>
      <c r="W4665" s="95">
        <v>0.02</v>
      </c>
      <c r="X4665" s="95">
        <v>18.16</v>
      </c>
      <c r="Y4665" s="95">
        <v>15</v>
      </c>
      <c r="Z4665" s="74" t="s">
        <v>1111</v>
      </c>
      <c r="AA4665" s="95">
        <v>24.55</v>
      </c>
      <c r="AB4665" s="95">
        <v>1.7</v>
      </c>
      <c r="AC4665" s="74" t="s">
        <v>1111</v>
      </c>
      <c r="AD4665" s="95">
        <v>985014253</v>
      </c>
    </row>
    <row r="4666" spans="1:30" x14ac:dyDescent="0.2">
      <c r="A4666" s="74" t="s">
        <v>5773</v>
      </c>
      <c r="B4666" s="95">
        <v>217.17</v>
      </c>
      <c r="C4666" s="95">
        <v>0.96</v>
      </c>
      <c r="D4666" s="95">
        <v>27.11</v>
      </c>
      <c r="E4666" s="95">
        <v>12.23</v>
      </c>
      <c r="F4666" s="95">
        <v>3.19</v>
      </c>
      <c r="G4666" s="95">
        <v>35.409999999999997</v>
      </c>
      <c r="H4666" s="95">
        <v>9.75</v>
      </c>
      <c r="I4666" s="95">
        <v>7.42</v>
      </c>
      <c r="J4666" s="95">
        <v>20.63</v>
      </c>
      <c r="K4666" s="95">
        <v>20.55</v>
      </c>
      <c r="L4666" s="95">
        <v>-0.08</v>
      </c>
      <c r="M4666" s="95">
        <v>-0.05</v>
      </c>
      <c r="N4666" s="95">
        <v>2.0099999999999998</v>
      </c>
      <c r="O4666" s="95">
        <v>17.38</v>
      </c>
      <c r="P4666" s="95">
        <v>-5.78</v>
      </c>
      <c r="Q4666" s="95">
        <v>1.69</v>
      </c>
      <c r="R4666" s="95">
        <v>45.12</v>
      </c>
      <c r="S4666" s="95">
        <v>11.77</v>
      </c>
      <c r="T4666" s="95">
        <v>30.91</v>
      </c>
      <c r="U4666" s="95">
        <v>0.26</v>
      </c>
      <c r="V4666" s="95">
        <v>0.74</v>
      </c>
      <c r="W4666" s="95">
        <v>1.59</v>
      </c>
      <c r="X4666" s="95">
        <v>11.27</v>
      </c>
      <c r="Y4666" s="95">
        <v>12.78</v>
      </c>
      <c r="Z4666" s="74" t="s">
        <v>1111</v>
      </c>
      <c r="AA4666" s="95">
        <v>17.75</v>
      </c>
      <c r="AB4666" s="95">
        <v>8.01</v>
      </c>
      <c r="AC4666" s="74" t="s">
        <v>1111</v>
      </c>
      <c r="AD4666" s="95">
        <v>24717181833</v>
      </c>
    </row>
    <row r="4667" spans="1:30" x14ac:dyDescent="0.2">
      <c r="A4667" s="74" t="s">
        <v>5774</v>
      </c>
      <c r="B4667" s="95">
        <v>53.89</v>
      </c>
      <c r="C4667" s="95">
        <v>1.48</v>
      </c>
      <c r="D4667" s="95">
        <v>5.47</v>
      </c>
      <c r="E4667" s="95">
        <v>2.27</v>
      </c>
      <c r="F4667" s="95">
        <v>0.44</v>
      </c>
      <c r="G4667" s="95">
        <v>16.559999999999999</v>
      </c>
      <c r="H4667" s="95">
        <v>11.31</v>
      </c>
      <c r="I4667" s="95">
        <v>8.7200000000000006</v>
      </c>
      <c r="J4667" s="95">
        <v>4.22</v>
      </c>
      <c r="K4667" s="95">
        <v>8.75</v>
      </c>
      <c r="L4667" s="95">
        <v>4.53</v>
      </c>
      <c r="M4667" s="95">
        <v>2.44</v>
      </c>
      <c r="N4667" s="95">
        <v>0.48</v>
      </c>
      <c r="O4667" s="95">
        <v>2.09</v>
      </c>
      <c r="P4667" s="95">
        <v>-0.76</v>
      </c>
      <c r="Q4667" s="95">
        <v>2</v>
      </c>
      <c r="R4667" s="95">
        <v>41.53</v>
      </c>
      <c r="S4667" s="95">
        <v>8.0399999999999991</v>
      </c>
      <c r="T4667" s="95">
        <v>12.23</v>
      </c>
      <c r="U4667" s="95">
        <v>0.19</v>
      </c>
      <c r="V4667" s="95">
        <v>0.81</v>
      </c>
      <c r="W4667" s="95">
        <v>0.92</v>
      </c>
      <c r="X4667" s="95">
        <v>-5.24</v>
      </c>
      <c r="Y4667" s="95">
        <v>-43.2</v>
      </c>
      <c r="Z4667" s="74" t="s">
        <v>1111</v>
      </c>
      <c r="AA4667" s="95">
        <v>23.74</v>
      </c>
      <c r="AB4667" s="95">
        <v>9.86</v>
      </c>
      <c r="AC4667" s="74" t="s">
        <v>1111</v>
      </c>
      <c r="AD4667" s="95">
        <v>2092931319</v>
      </c>
    </row>
    <row r="4668" spans="1:30" x14ac:dyDescent="0.2">
      <c r="A4668" s="74" t="s">
        <v>5775</v>
      </c>
      <c r="B4668" s="95">
        <v>35.82</v>
      </c>
      <c r="C4668" s="95"/>
      <c r="D4668" s="95">
        <v>41.59</v>
      </c>
      <c r="E4668" s="95">
        <v>2.56</v>
      </c>
      <c r="F4668" s="95">
        <v>1.82</v>
      </c>
      <c r="G4668" s="95">
        <v>19.16</v>
      </c>
      <c r="H4668" s="95">
        <v>8.1</v>
      </c>
      <c r="I4668" s="95">
        <v>7.03</v>
      </c>
      <c r="J4668" s="95">
        <v>36.08</v>
      </c>
      <c r="K4668" s="95">
        <v>31.49</v>
      </c>
      <c r="L4668" s="95">
        <v>-4.59</v>
      </c>
      <c r="M4668" s="95">
        <v>-0.33</v>
      </c>
      <c r="N4668" s="95">
        <v>2.92</v>
      </c>
      <c r="O4668" s="95">
        <v>4.74</v>
      </c>
      <c r="P4668" s="95">
        <v>-3.85</v>
      </c>
      <c r="Q4668" s="95">
        <v>3.71</v>
      </c>
      <c r="R4668" s="95">
        <v>6.16</v>
      </c>
      <c r="S4668" s="95">
        <v>4.38</v>
      </c>
      <c r="T4668" s="95">
        <v>6.06</v>
      </c>
      <c r="U4668" s="95">
        <v>0.71</v>
      </c>
      <c r="V4668" s="95">
        <v>0.28999999999999998</v>
      </c>
      <c r="W4668" s="95">
        <v>0.62</v>
      </c>
      <c r="X4668" s="95">
        <v>5.67</v>
      </c>
      <c r="Y4668" s="95"/>
      <c r="Z4668" s="74" t="s">
        <v>1111</v>
      </c>
      <c r="AA4668" s="95">
        <v>13.99</v>
      </c>
      <c r="AB4668" s="95">
        <v>0.86</v>
      </c>
      <c r="AC4668" s="74" t="s">
        <v>1111</v>
      </c>
      <c r="AD4668" s="95">
        <v>3886079562</v>
      </c>
    </row>
    <row r="4669" spans="1:30" x14ac:dyDescent="0.2">
      <c r="A4669" s="74" t="s">
        <v>5776</v>
      </c>
      <c r="B4669" s="95">
        <v>8.35</v>
      </c>
      <c r="C4669" s="95"/>
      <c r="D4669" s="95">
        <v>-2.2599999999999998</v>
      </c>
      <c r="E4669" s="95">
        <v>2.29</v>
      </c>
      <c r="F4669" s="95">
        <v>1.33</v>
      </c>
      <c r="G4669" s="95"/>
      <c r="H4669" s="95"/>
      <c r="I4669" s="95"/>
      <c r="J4669" s="95">
        <v>-2.27</v>
      </c>
      <c r="K4669" s="95">
        <v>-1.1299999999999999</v>
      </c>
      <c r="L4669" s="95">
        <v>1.1399999999999999</v>
      </c>
      <c r="M4669" s="95">
        <v>-1.1499999999999999</v>
      </c>
      <c r="N4669" s="95"/>
      <c r="O4669" s="95">
        <v>2.09</v>
      </c>
      <c r="P4669" s="95">
        <v>-7.32</v>
      </c>
      <c r="Q4669" s="95">
        <v>4.5599999999999996</v>
      </c>
      <c r="R4669" s="95">
        <v>-101.47</v>
      </c>
      <c r="S4669" s="95">
        <v>-59.1</v>
      </c>
      <c r="T4669" s="95">
        <v>-84.25</v>
      </c>
      <c r="U4669" s="95">
        <v>0.57999999999999996</v>
      </c>
      <c r="V4669" s="95">
        <v>0.42</v>
      </c>
      <c r="W4669" s="95">
        <v>0</v>
      </c>
      <c r="X4669" s="95"/>
      <c r="Y4669" s="95"/>
      <c r="Z4669" s="74" t="s">
        <v>1111</v>
      </c>
      <c r="AA4669" s="95">
        <v>3.65</v>
      </c>
      <c r="AB4669" s="95">
        <v>-3.7</v>
      </c>
      <c r="AC4669" s="74" t="s">
        <v>1111</v>
      </c>
      <c r="AD4669" s="95">
        <v>321257065</v>
      </c>
    </row>
    <row r="4670" spans="1:30" x14ac:dyDescent="0.2">
      <c r="A4670" s="74" t="s">
        <v>5777</v>
      </c>
      <c r="B4670" s="95">
        <v>930</v>
      </c>
      <c r="C4670" s="95"/>
      <c r="D4670" s="95">
        <v>268.57</v>
      </c>
      <c r="E4670" s="95">
        <v>34.43</v>
      </c>
      <c r="F4670" s="95">
        <v>16.100000000000001</v>
      </c>
      <c r="G4670" s="95">
        <v>23.11</v>
      </c>
      <c r="H4670" s="95">
        <v>9.89</v>
      </c>
      <c r="I4670" s="95">
        <v>7.4</v>
      </c>
      <c r="J4670" s="95">
        <v>201.04</v>
      </c>
      <c r="K4670" s="95">
        <v>199.32</v>
      </c>
      <c r="L4670" s="95">
        <v>-1.71</v>
      </c>
      <c r="M4670" s="95">
        <v>-0.28999999999999998</v>
      </c>
      <c r="N4670" s="95">
        <v>19.88</v>
      </c>
      <c r="O4670" s="95">
        <v>134</v>
      </c>
      <c r="P4670" s="95">
        <v>-28.37</v>
      </c>
      <c r="Q4670" s="95">
        <v>1.39</v>
      </c>
      <c r="R4670" s="95">
        <v>12.82</v>
      </c>
      <c r="S4670" s="95">
        <v>6</v>
      </c>
      <c r="T4670" s="95">
        <v>11.77</v>
      </c>
      <c r="U4670" s="95">
        <v>0.47</v>
      </c>
      <c r="V4670" s="95">
        <v>0.52</v>
      </c>
      <c r="W4670" s="95">
        <v>0.81</v>
      </c>
      <c r="X4670" s="95">
        <v>50.78</v>
      </c>
      <c r="Y4670" s="95"/>
      <c r="Z4670" s="74" t="s">
        <v>1111</v>
      </c>
      <c r="AA4670" s="95">
        <v>26.94</v>
      </c>
      <c r="AB4670" s="95">
        <v>3.45</v>
      </c>
      <c r="AC4670" s="74" t="s">
        <v>1111</v>
      </c>
      <c r="AD4670" s="95">
        <v>931405481505</v>
      </c>
    </row>
    <row r="4671" spans="1:30" x14ac:dyDescent="0.2">
      <c r="A4671" s="74" t="s">
        <v>5778</v>
      </c>
      <c r="B4671" s="95">
        <v>23.02</v>
      </c>
      <c r="C4671" s="95">
        <v>15.6</v>
      </c>
      <c r="D4671" s="95">
        <v>7.53</v>
      </c>
      <c r="E4671" s="95">
        <v>1.34</v>
      </c>
      <c r="F4671" s="95">
        <v>0.69</v>
      </c>
      <c r="G4671" s="95">
        <v>100</v>
      </c>
      <c r="H4671" s="95">
        <v>116.83</v>
      </c>
      <c r="I4671" s="95">
        <v>99.2</v>
      </c>
      <c r="J4671" s="95">
        <v>6.39</v>
      </c>
      <c r="K4671" s="95">
        <v>6.33</v>
      </c>
      <c r="L4671" s="95">
        <v>-7.0000000000000007E-2</v>
      </c>
      <c r="M4671" s="95">
        <v>-0.01</v>
      </c>
      <c r="N4671" s="95">
        <v>7.47</v>
      </c>
      <c r="O4671" s="95"/>
      <c r="P4671" s="95">
        <v>-0.69</v>
      </c>
      <c r="Q4671" s="95"/>
      <c r="R4671" s="95">
        <v>17.850000000000001</v>
      </c>
      <c r="S4671" s="95">
        <v>9.16</v>
      </c>
      <c r="T4671" s="95">
        <v>20.82</v>
      </c>
      <c r="U4671" s="95">
        <v>0.51</v>
      </c>
      <c r="V4671" s="95">
        <v>0.49</v>
      </c>
      <c r="W4671" s="95">
        <v>0.09</v>
      </c>
      <c r="X4671" s="95">
        <v>5.87</v>
      </c>
      <c r="Y4671" s="95">
        <v>22.88</v>
      </c>
      <c r="Z4671" s="74" t="s">
        <v>1111</v>
      </c>
      <c r="AA4671" s="95">
        <v>17.12</v>
      </c>
      <c r="AB4671" s="95">
        <v>3.06</v>
      </c>
      <c r="AC4671" s="74" t="s">
        <v>1111</v>
      </c>
      <c r="AD4671" s="95">
        <v>1682847174</v>
      </c>
    </row>
    <row r="4672" spans="1:30" x14ac:dyDescent="0.2">
      <c r="A4672" s="74" t="s">
        <v>5779</v>
      </c>
      <c r="B4672" s="95">
        <v>125.96</v>
      </c>
      <c r="C4672" s="95">
        <v>1.46</v>
      </c>
      <c r="D4672" s="95">
        <v>32.479999999999997</v>
      </c>
      <c r="E4672" s="95">
        <v>9.1199999999999992</v>
      </c>
      <c r="F4672" s="95">
        <v>5.88</v>
      </c>
      <c r="G4672" s="95">
        <v>52.44</v>
      </c>
      <c r="H4672" s="95">
        <v>41.54</v>
      </c>
      <c r="I4672" s="95">
        <v>37.67</v>
      </c>
      <c r="J4672" s="95">
        <v>29.45</v>
      </c>
      <c r="K4672" s="95">
        <v>28.72</v>
      </c>
      <c r="L4672" s="95">
        <v>-0.73</v>
      </c>
      <c r="M4672" s="95">
        <v>-0.22</v>
      </c>
      <c r="N4672" s="95">
        <v>12.23</v>
      </c>
      <c r="O4672" s="95">
        <v>30.64</v>
      </c>
      <c r="P4672" s="95">
        <v>-9.82</v>
      </c>
      <c r="Q4672" s="95">
        <v>1.92</v>
      </c>
      <c r="R4672" s="95">
        <v>28.07</v>
      </c>
      <c r="S4672" s="95">
        <v>18.100000000000001</v>
      </c>
      <c r="T4672" s="95">
        <v>22.33</v>
      </c>
      <c r="U4672" s="95">
        <v>0.64</v>
      </c>
      <c r="V4672" s="95">
        <v>0.36</v>
      </c>
      <c r="W4672" s="95">
        <v>0.48</v>
      </c>
      <c r="X4672" s="95">
        <v>12.4</v>
      </c>
      <c r="Y4672" s="95">
        <v>13.5</v>
      </c>
      <c r="Z4672" s="74" t="s">
        <v>1111</v>
      </c>
      <c r="AA4672" s="95">
        <v>13.76</v>
      </c>
      <c r="AB4672" s="95">
        <v>3.86</v>
      </c>
      <c r="AC4672" s="74" t="s">
        <v>1111</v>
      </c>
      <c r="AD4672" s="95">
        <v>650852538000</v>
      </c>
    </row>
    <row r="4673" spans="1:30" x14ac:dyDescent="0.2">
      <c r="A4673" s="74" t="s">
        <v>5780</v>
      </c>
      <c r="B4673" s="95">
        <v>90.65</v>
      </c>
      <c r="C4673" s="95">
        <v>1.98</v>
      </c>
      <c r="D4673" s="95">
        <v>14.03</v>
      </c>
      <c r="E4673" s="95">
        <v>1.98</v>
      </c>
      <c r="F4673" s="95">
        <v>0.93</v>
      </c>
      <c r="G4673" s="95">
        <v>12.39</v>
      </c>
      <c r="H4673" s="95">
        <v>7.57</v>
      </c>
      <c r="I4673" s="95">
        <v>5.16</v>
      </c>
      <c r="J4673" s="95">
        <v>9.5500000000000007</v>
      </c>
      <c r="K4673" s="95">
        <v>11.63</v>
      </c>
      <c r="L4673" s="95">
        <v>2.0699999999999998</v>
      </c>
      <c r="M4673" s="95">
        <v>0.43</v>
      </c>
      <c r="N4673" s="95">
        <v>0.72</v>
      </c>
      <c r="O4673" s="95">
        <v>10.94</v>
      </c>
      <c r="P4673" s="95">
        <v>-1.25</v>
      </c>
      <c r="Q4673" s="95">
        <v>1.49</v>
      </c>
      <c r="R4673" s="95">
        <v>14.12</v>
      </c>
      <c r="S4673" s="95">
        <v>6.61</v>
      </c>
      <c r="T4673" s="95">
        <v>10.9</v>
      </c>
      <c r="U4673" s="95">
        <v>0.47</v>
      </c>
      <c r="V4673" s="95">
        <v>0.53</v>
      </c>
      <c r="W4673" s="95">
        <v>1.28</v>
      </c>
      <c r="X4673" s="95">
        <v>0.86</v>
      </c>
      <c r="Y4673" s="95">
        <v>11.06</v>
      </c>
      <c r="Z4673" s="74" t="s">
        <v>1111</v>
      </c>
      <c r="AA4673" s="95">
        <v>45.76</v>
      </c>
      <c r="AB4673" s="95">
        <v>6.46</v>
      </c>
      <c r="AC4673" s="74" t="s">
        <v>1111</v>
      </c>
      <c r="AD4673" s="95">
        <v>33067415780</v>
      </c>
    </row>
    <row r="4674" spans="1:30" x14ac:dyDescent="0.2">
      <c r="A4674" s="74" t="s">
        <v>5781</v>
      </c>
      <c r="B4674" s="95">
        <v>12.24</v>
      </c>
      <c r="C4674" s="95"/>
      <c r="D4674" s="95">
        <v>9.58</v>
      </c>
      <c r="E4674" s="95">
        <v>4.7699999999999996</v>
      </c>
      <c r="F4674" s="95">
        <v>0.28999999999999998</v>
      </c>
      <c r="G4674" s="95">
        <v>30.96</v>
      </c>
      <c r="H4674" s="95">
        <v>17.91</v>
      </c>
      <c r="I4674" s="95">
        <v>5.14</v>
      </c>
      <c r="J4674" s="95">
        <v>2.75</v>
      </c>
      <c r="K4674" s="95">
        <v>9.59</v>
      </c>
      <c r="L4674" s="95">
        <v>6.84</v>
      </c>
      <c r="M4674" s="95">
        <v>11.86</v>
      </c>
      <c r="N4674" s="95">
        <v>0.49</v>
      </c>
      <c r="O4674" s="95">
        <v>5.84</v>
      </c>
      <c r="P4674" s="95">
        <v>-0.33</v>
      </c>
      <c r="Q4674" s="95">
        <v>1.54</v>
      </c>
      <c r="R4674" s="95">
        <v>49.8</v>
      </c>
      <c r="S4674" s="95">
        <v>3.01</v>
      </c>
      <c r="T4674" s="95">
        <v>10.08</v>
      </c>
      <c r="U4674" s="95">
        <v>0.06</v>
      </c>
      <c r="V4674" s="95">
        <v>0.94</v>
      </c>
      <c r="W4674" s="95">
        <v>0.57999999999999996</v>
      </c>
      <c r="X4674" s="95">
        <v>-3.39</v>
      </c>
      <c r="Y4674" s="95"/>
      <c r="Z4674" s="74" t="s">
        <v>1111</v>
      </c>
      <c r="AA4674" s="95">
        <v>2.57</v>
      </c>
      <c r="AB4674" s="95">
        <v>1.28</v>
      </c>
      <c r="AC4674" s="74" t="s">
        <v>1111</v>
      </c>
      <c r="AD4674" s="95">
        <v>204900048</v>
      </c>
    </row>
    <row r="4675" spans="1:30" x14ac:dyDescent="0.2">
      <c r="A4675" s="74" t="s">
        <v>5782</v>
      </c>
      <c r="B4675" s="95">
        <v>11.05</v>
      </c>
      <c r="C4675" s="95"/>
      <c r="D4675" s="95">
        <v>3.44</v>
      </c>
      <c r="E4675" s="95">
        <v>1.75</v>
      </c>
      <c r="F4675" s="95">
        <v>1</v>
      </c>
      <c r="G4675" s="95">
        <v>16.489999999999998</v>
      </c>
      <c r="H4675" s="95">
        <v>7.63</v>
      </c>
      <c r="I4675" s="95">
        <v>7.41</v>
      </c>
      <c r="J4675" s="95">
        <v>3.34</v>
      </c>
      <c r="K4675" s="95">
        <v>2.4700000000000002</v>
      </c>
      <c r="L4675" s="95">
        <v>-0.88</v>
      </c>
      <c r="M4675" s="95">
        <v>-0.46</v>
      </c>
      <c r="N4675" s="95">
        <v>0.26</v>
      </c>
      <c r="O4675" s="95">
        <v>2.4900000000000002</v>
      </c>
      <c r="P4675" s="95">
        <v>-4.9800000000000004</v>
      </c>
      <c r="Q4675" s="95">
        <v>2</v>
      </c>
      <c r="R4675" s="95">
        <v>50.77</v>
      </c>
      <c r="S4675" s="95">
        <v>28.9</v>
      </c>
      <c r="T4675" s="95">
        <v>49.34</v>
      </c>
      <c r="U4675" s="95">
        <v>0.56999999999999995</v>
      </c>
      <c r="V4675" s="95">
        <v>0.43</v>
      </c>
      <c r="W4675" s="95">
        <v>3.9</v>
      </c>
      <c r="X4675" s="95">
        <v>2.44</v>
      </c>
      <c r="Y4675" s="95"/>
      <c r="Z4675" s="74" t="s">
        <v>1111</v>
      </c>
      <c r="AA4675" s="95">
        <v>6.32</v>
      </c>
      <c r="AB4675" s="95">
        <v>3.21</v>
      </c>
      <c r="AC4675" s="74" t="s">
        <v>1111</v>
      </c>
      <c r="AD4675" s="95">
        <v>21681205</v>
      </c>
    </row>
    <row r="4676" spans="1:30" x14ac:dyDescent="0.2">
      <c r="A4676" s="74" t="s">
        <v>5783</v>
      </c>
      <c r="B4676" s="95">
        <v>176.25</v>
      </c>
      <c r="C4676" s="95">
        <v>1.34</v>
      </c>
      <c r="D4676" s="95">
        <v>31</v>
      </c>
      <c r="E4676" s="95">
        <v>6.46</v>
      </c>
      <c r="F4676" s="95">
        <v>2.2999999999999998</v>
      </c>
      <c r="G4676" s="95">
        <v>31.83</v>
      </c>
      <c r="H4676" s="95">
        <v>14.25</v>
      </c>
      <c r="I4676" s="95">
        <v>9.82</v>
      </c>
      <c r="J4676" s="95">
        <v>21.37</v>
      </c>
      <c r="K4676" s="95">
        <v>22.45</v>
      </c>
      <c r="L4676" s="95">
        <v>1.07</v>
      </c>
      <c r="M4676" s="95">
        <v>0.32</v>
      </c>
      <c r="N4676" s="95">
        <v>3.05</v>
      </c>
      <c r="O4676" s="95">
        <v>15.63</v>
      </c>
      <c r="P4676" s="95">
        <v>-3.73</v>
      </c>
      <c r="Q4676" s="95">
        <v>1.62</v>
      </c>
      <c r="R4676" s="95">
        <v>20.85</v>
      </c>
      <c r="S4676" s="95">
        <v>7.42</v>
      </c>
      <c r="T4676" s="95">
        <v>14.3</v>
      </c>
      <c r="U4676" s="95">
        <v>0.36</v>
      </c>
      <c r="V4676" s="95">
        <v>0.64</v>
      </c>
      <c r="W4676" s="95">
        <v>0.76</v>
      </c>
      <c r="X4676" s="95">
        <v>-1.31</v>
      </c>
      <c r="Y4676" s="95">
        <v>5.16</v>
      </c>
      <c r="Z4676" s="74" t="s">
        <v>1111</v>
      </c>
      <c r="AA4676" s="95">
        <v>27.26</v>
      </c>
      <c r="AB4676" s="95">
        <v>5.68</v>
      </c>
      <c r="AC4676" s="74" t="s">
        <v>1111</v>
      </c>
      <c r="AD4676" s="95">
        <v>41856958642</v>
      </c>
    </row>
    <row r="4677" spans="1:30" x14ac:dyDescent="0.2">
      <c r="A4677" s="74" t="s">
        <v>5784</v>
      </c>
      <c r="B4677" s="95">
        <v>93.56</v>
      </c>
      <c r="C4677" s="95">
        <v>1.1599999999999999</v>
      </c>
      <c r="D4677" s="95">
        <v>23.85</v>
      </c>
      <c r="E4677" s="95">
        <v>8.49</v>
      </c>
      <c r="F4677" s="95">
        <v>3.33</v>
      </c>
      <c r="G4677" s="95">
        <v>33.799999999999997</v>
      </c>
      <c r="H4677" s="95">
        <v>13.3</v>
      </c>
      <c r="I4677" s="95">
        <v>10.35</v>
      </c>
      <c r="J4677" s="95">
        <v>18.559999999999999</v>
      </c>
      <c r="K4677" s="95">
        <v>19.11</v>
      </c>
      <c r="L4677" s="95">
        <v>0.54</v>
      </c>
      <c r="M4677" s="95">
        <v>0.25</v>
      </c>
      <c r="N4677" s="95">
        <v>2.4700000000000002</v>
      </c>
      <c r="O4677" s="95">
        <v>17.7</v>
      </c>
      <c r="P4677" s="95">
        <v>-6.76</v>
      </c>
      <c r="Q4677" s="95">
        <v>1.59</v>
      </c>
      <c r="R4677" s="95">
        <v>35.61</v>
      </c>
      <c r="S4677" s="95">
        <v>13.96</v>
      </c>
      <c r="T4677" s="95">
        <v>23.7</v>
      </c>
      <c r="U4677" s="95">
        <v>0.39</v>
      </c>
      <c r="V4677" s="95">
        <v>0.61</v>
      </c>
      <c r="W4677" s="95">
        <v>1.35</v>
      </c>
      <c r="X4677" s="95">
        <v>10.6</v>
      </c>
      <c r="Y4677" s="95">
        <v>12.15</v>
      </c>
      <c r="Z4677" s="74" t="s">
        <v>1111</v>
      </c>
      <c r="AA4677" s="95">
        <v>11.02</v>
      </c>
      <c r="AB4677" s="95">
        <v>3.92</v>
      </c>
      <c r="AC4677" s="74" t="s">
        <v>1111</v>
      </c>
      <c r="AD4677" s="95">
        <v>9775710160</v>
      </c>
    </row>
    <row r="4678" spans="1:30" x14ac:dyDescent="0.2">
      <c r="A4678" s="74" t="s">
        <v>5785</v>
      </c>
      <c r="B4678" s="95">
        <v>12.09</v>
      </c>
      <c r="C4678" s="95"/>
      <c r="D4678" s="95">
        <v>-192.09</v>
      </c>
      <c r="E4678" s="95">
        <v>4.3899999999999997</v>
      </c>
      <c r="F4678" s="95">
        <v>3.69</v>
      </c>
      <c r="G4678" s="95">
        <v>13.91</v>
      </c>
      <c r="H4678" s="95">
        <v>-1.1399999999999999</v>
      </c>
      <c r="I4678" s="95">
        <v>-2.56</v>
      </c>
      <c r="J4678" s="95">
        <v>-429.63</v>
      </c>
      <c r="K4678" s="95">
        <v>-378.28</v>
      </c>
      <c r="L4678" s="95">
        <v>51.36</v>
      </c>
      <c r="M4678" s="95">
        <v>-0.52</v>
      </c>
      <c r="N4678" s="95">
        <v>4.92</v>
      </c>
      <c r="O4678" s="95">
        <v>5.86</v>
      </c>
      <c r="P4678" s="95">
        <v>-16.27</v>
      </c>
      <c r="Q4678" s="95">
        <v>5.4</v>
      </c>
      <c r="R4678" s="95">
        <v>-2.2799999999999998</v>
      </c>
      <c r="S4678" s="95">
        <v>-1.92</v>
      </c>
      <c r="T4678" s="95">
        <v>-1.9</v>
      </c>
      <c r="U4678" s="95">
        <v>0.84</v>
      </c>
      <c r="V4678" s="95">
        <v>0.16</v>
      </c>
      <c r="W4678" s="95">
        <v>0.75</v>
      </c>
      <c r="X4678" s="95"/>
      <c r="Y4678" s="95"/>
      <c r="Z4678" s="74" t="s">
        <v>1111</v>
      </c>
      <c r="AA4678" s="95">
        <v>2.76</v>
      </c>
      <c r="AB4678" s="95">
        <v>-0.06</v>
      </c>
      <c r="AC4678" s="74" t="s">
        <v>1111</v>
      </c>
      <c r="AD4678" s="95">
        <v>991167216</v>
      </c>
    </row>
    <row r="4679" spans="1:30" x14ac:dyDescent="0.2">
      <c r="A4679" s="74" t="s">
        <v>5786</v>
      </c>
      <c r="B4679" s="95">
        <v>12.57</v>
      </c>
      <c r="C4679" s="95"/>
      <c r="D4679" s="95">
        <v>-199.71</v>
      </c>
      <c r="E4679" s="95">
        <v>4.5599999999999996</v>
      </c>
      <c r="F4679" s="95">
        <v>3.84</v>
      </c>
      <c r="G4679" s="95">
        <v>13.91</v>
      </c>
      <c r="H4679" s="95">
        <v>-1.1399999999999999</v>
      </c>
      <c r="I4679" s="95">
        <v>-2.56</v>
      </c>
      <c r="J4679" s="95">
        <v>-446.69</v>
      </c>
      <c r="K4679" s="95">
        <v>-378.28</v>
      </c>
      <c r="L4679" s="95">
        <v>51.36</v>
      </c>
      <c r="M4679" s="95">
        <v>-0.52</v>
      </c>
      <c r="N4679" s="95">
        <v>5.1100000000000003</v>
      </c>
      <c r="O4679" s="95">
        <v>6.1</v>
      </c>
      <c r="P4679" s="95">
        <v>-16.91</v>
      </c>
      <c r="Q4679" s="95">
        <v>5.4</v>
      </c>
      <c r="R4679" s="95">
        <v>-2.2799999999999998</v>
      </c>
      <c r="S4679" s="95">
        <v>-1.92</v>
      </c>
      <c r="T4679" s="95">
        <v>-1.9</v>
      </c>
      <c r="U4679" s="95">
        <v>0.84</v>
      </c>
      <c r="V4679" s="95">
        <v>0.16</v>
      </c>
      <c r="W4679" s="95">
        <v>0.75</v>
      </c>
      <c r="X4679" s="95"/>
      <c r="Y4679" s="95"/>
      <c r="Z4679" s="74" t="s">
        <v>1111</v>
      </c>
      <c r="AA4679" s="95">
        <v>2.76</v>
      </c>
      <c r="AB4679" s="95">
        <v>-0.06</v>
      </c>
      <c r="AC4679" s="74" t="s">
        <v>1111</v>
      </c>
      <c r="AD4679" s="95">
        <v>991167216</v>
      </c>
    </row>
    <row r="4680" spans="1:30" x14ac:dyDescent="0.2">
      <c r="A4680" s="74" t="s">
        <v>5787</v>
      </c>
      <c r="B4680" s="95">
        <v>65.33</v>
      </c>
      <c r="C4680" s="95"/>
      <c r="D4680" s="95">
        <v>112.21</v>
      </c>
      <c r="E4680" s="95">
        <v>24.26</v>
      </c>
      <c r="F4680" s="95">
        <v>10.57</v>
      </c>
      <c r="G4680" s="95">
        <v>100</v>
      </c>
      <c r="H4680" s="95">
        <v>22.8</v>
      </c>
      <c r="I4680" s="95">
        <v>25.13</v>
      </c>
      <c r="J4680" s="95">
        <v>123.65</v>
      </c>
      <c r="K4680" s="95">
        <v>120.52</v>
      </c>
      <c r="L4680" s="95">
        <v>-3.12</v>
      </c>
      <c r="M4680" s="95">
        <v>-0.61</v>
      </c>
      <c r="N4680" s="95">
        <v>28.2</v>
      </c>
      <c r="O4680" s="95">
        <v>29.05</v>
      </c>
      <c r="P4680" s="95">
        <v>-66.83</v>
      </c>
      <c r="Q4680" s="95">
        <v>1.76</v>
      </c>
      <c r="R4680" s="95">
        <v>21.62</v>
      </c>
      <c r="S4680" s="95">
        <v>9.42</v>
      </c>
      <c r="T4680" s="95">
        <v>17.62</v>
      </c>
      <c r="U4680" s="95">
        <v>0.44</v>
      </c>
      <c r="V4680" s="95">
        <v>0.56000000000000005</v>
      </c>
      <c r="W4680" s="95">
        <v>0.37</v>
      </c>
      <c r="X4680" s="95">
        <v>49</v>
      </c>
      <c r="Y4680" s="95">
        <v>94.24</v>
      </c>
      <c r="Z4680" s="74" t="s">
        <v>1111</v>
      </c>
      <c r="AA4680" s="95">
        <v>2.71</v>
      </c>
      <c r="AB4680" s="95">
        <v>0.59</v>
      </c>
      <c r="AC4680" s="74" t="s">
        <v>1111</v>
      </c>
      <c r="AD4680" s="95">
        <v>31601646050</v>
      </c>
    </row>
    <row r="4681" spans="1:30" x14ac:dyDescent="0.2">
      <c r="A4681" s="74" t="s">
        <v>5788</v>
      </c>
      <c r="B4681" s="95">
        <v>55.41</v>
      </c>
      <c r="C4681" s="95">
        <v>4.41</v>
      </c>
      <c r="D4681" s="95">
        <v>21.72</v>
      </c>
      <c r="E4681" s="95">
        <v>1.3</v>
      </c>
      <c r="F4681" s="95">
        <v>0.53</v>
      </c>
      <c r="G4681" s="95">
        <v>37.42</v>
      </c>
      <c r="H4681" s="95">
        <v>8.68</v>
      </c>
      <c r="I4681" s="95">
        <v>4.75</v>
      </c>
      <c r="J4681" s="95">
        <v>11.88</v>
      </c>
      <c r="K4681" s="95">
        <v>13.47</v>
      </c>
      <c r="L4681" s="95">
        <v>1.59</v>
      </c>
      <c r="M4681" s="95">
        <v>0.17</v>
      </c>
      <c r="N4681" s="95">
        <v>1.03</v>
      </c>
      <c r="O4681" s="95">
        <v>11.77</v>
      </c>
      <c r="P4681" s="95">
        <v>-0.78</v>
      </c>
      <c r="Q4681" s="95">
        <v>1.1599999999999999</v>
      </c>
      <c r="R4681" s="95">
        <v>6.01</v>
      </c>
      <c r="S4681" s="95">
        <v>2.44</v>
      </c>
      <c r="T4681" s="95">
        <v>4.95</v>
      </c>
      <c r="U4681" s="95">
        <v>0.41</v>
      </c>
      <c r="V4681" s="95">
        <v>0.59</v>
      </c>
      <c r="W4681" s="95">
        <v>0.51</v>
      </c>
      <c r="X4681" s="95">
        <v>-3.55</v>
      </c>
      <c r="Y4681" s="95"/>
      <c r="Z4681" s="74" t="s">
        <v>1111</v>
      </c>
      <c r="AA4681" s="95">
        <v>42.47</v>
      </c>
      <c r="AB4681" s="95">
        <v>2.5499999999999998</v>
      </c>
      <c r="AC4681" s="74" t="s">
        <v>1111</v>
      </c>
      <c r="AD4681" s="95">
        <v>144253801113</v>
      </c>
    </row>
    <row r="4682" spans="1:30" x14ac:dyDescent="0.2">
      <c r="A4682" s="74" t="s">
        <v>5789</v>
      </c>
      <c r="B4682" s="95">
        <v>79.489999999999995</v>
      </c>
      <c r="C4682" s="95">
        <v>1.1299999999999999</v>
      </c>
      <c r="D4682" s="95">
        <v>23.85</v>
      </c>
      <c r="E4682" s="95">
        <v>7.64</v>
      </c>
      <c r="F4682" s="95">
        <v>1.83</v>
      </c>
      <c r="G4682" s="95">
        <v>25.52</v>
      </c>
      <c r="H4682" s="95">
        <v>10.29</v>
      </c>
      <c r="I4682" s="95">
        <v>7.02</v>
      </c>
      <c r="J4682" s="95">
        <v>16.27</v>
      </c>
      <c r="K4682" s="95">
        <v>19.13</v>
      </c>
      <c r="L4682" s="95">
        <v>2.86</v>
      </c>
      <c r="M4682" s="95">
        <v>1.34</v>
      </c>
      <c r="N4682" s="95">
        <v>1.67</v>
      </c>
      <c r="O4682" s="95">
        <v>14.96</v>
      </c>
      <c r="P4682" s="95">
        <v>-2.85</v>
      </c>
      <c r="Q4682" s="95">
        <v>1.52</v>
      </c>
      <c r="R4682" s="95">
        <v>32.03</v>
      </c>
      <c r="S4682" s="95">
        <v>7.66</v>
      </c>
      <c r="T4682" s="95">
        <v>14.15</v>
      </c>
      <c r="U4682" s="95">
        <v>0.24</v>
      </c>
      <c r="V4682" s="95">
        <v>0.73</v>
      </c>
      <c r="W4682" s="95">
        <v>1.0900000000000001</v>
      </c>
      <c r="X4682" s="95">
        <v>8.66</v>
      </c>
      <c r="Y4682" s="95">
        <v>13.98</v>
      </c>
      <c r="Z4682" s="74" t="s">
        <v>1111</v>
      </c>
      <c r="AA4682" s="95">
        <v>10.41</v>
      </c>
      <c r="AB4682" s="95">
        <v>3.33</v>
      </c>
      <c r="AC4682" s="74" t="s">
        <v>1111</v>
      </c>
      <c r="AD4682" s="95">
        <v>3736581184</v>
      </c>
    </row>
    <row r="4683" spans="1:30" x14ac:dyDescent="0.2">
      <c r="A4683" s="74" t="s">
        <v>5790</v>
      </c>
      <c r="B4683" s="95">
        <v>143.11000000000001</v>
      </c>
      <c r="C4683" s="95">
        <v>0.54</v>
      </c>
      <c r="D4683" s="95">
        <v>39.65</v>
      </c>
      <c r="E4683" s="95">
        <v>6.47</v>
      </c>
      <c r="F4683" s="95">
        <v>3.07</v>
      </c>
      <c r="G4683" s="95">
        <v>15.61</v>
      </c>
      <c r="H4683" s="95">
        <v>8.57</v>
      </c>
      <c r="I4683" s="95">
        <v>6.33</v>
      </c>
      <c r="J4683" s="95">
        <v>29.25</v>
      </c>
      <c r="K4683" s="95">
        <v>29.32</v>
      </c>
      <c r="L4683" s="95">
        <v>0.06</v>
      </c>
      <c r="M4683" s="95">
        <v>0.01</v>
      </c>
      <c r="N4683" s="95">
        <v>2.5099999999999998</v>
      </c>
      <c r="O4683" s="95">
        <v>26.13</v>
      </c>
      <c r="P4683" s="95">
        <v>-5.49</v>
      </c>
      <c r="Q4683" s="95">
        <v>1.36</v>
      </c>
      <c r="R4683" s="95">
        <v>16.309999999999999</v>
      </c>
      <c r="S4683" s="95">
        <v>7.75</v>
      </c>
      <c r="T4683" s="95">
        <v>14.27</v>
      </c>
      <c r="U4683" s="95">
        <v>0.47</v>
      </c>
      <c r="V4683" s="95">
        <v>0.53</v>
      </c>
      <c r="W4683" s="95">
        <v>1.22</v>
      </c>
      <c r="X4683" s="95">
        <v>5.43</v>
      </c>
      <c r="Y4683" s="95">
        <v>34.79</v>
      </c>
      <c r="Z4683" s="74" t="s">
        <v>1111</v>
      </c>
      <c r="AA4683" s="95">
        <v>22.13</v>
      </c>
      <c r="AB4683" s="95">
        <v>3.61</v>
      </c>
      <c r="AC4683" s="74" t="s">
        <v>1111</v>
      </c>
      <c r="AD4683" s="95">
        <v>7711553905</v>
      </c>
    </row>
    <row r="4684" spans="1:30" x14ac:dyDescent="0.2">
      <c r="A4684" s="74" t="s">
        <v>5791</v>
      </c>
      <c r="B4684" s="95">
        <v>82.86</v>
      </c>
      <c r="C4684" s="95"/>
      <c r="D4684" s="95">
        <v>118.1</v>
      </c>
      <c r="E4684" s="95">
        <v>11.45</v>
      </c>
      <c r="F4684" s="95">
        <v>4.6900000000000004</v>
      </c>
      <c r="G4684" s="95">
        <v>73.06</v>
      </c>
      <c r="H4684" s="95">
        <v>11.56</v>
      </c>
      <c r="I4684" s="95">
        <v>8.6999999999999993</v>
      </c>
      <c r="J4684" s="95">
        <v>88.89</v>
      </c>
      <c r="K4684" s="95">
        <v>92.28</v>
      </c>
      <c r="L4684" s="95">
        <v>3.39</v>
      </c>
      <c r="M4684" s="95">
        <v>0.44</v>
      </c>
      <c r="N4684" s="95">
        <v>10.28</v>
      </c>
      <c r="O4684" s="95">
        <v>24.86</v>
      </c>
      <c r="P4684" s="95">
        <v>-6.82</v>
      </c>
      <c r="Q4684" s="95">
        <v>2.52</v>
      </c>
      <c r="R4684" s="95">
        <v>9.6999999999999993</v>
      </c>
      <c r="S4684" s="95">
        <v>3.97</v>
      </c>
      <c r="T4684" s="95">
        <v>5</v>
      </c>
      <c r="U4684" s="95">
        <v>0.41</v>
      </c>
      <c r="V4684" s="95">
        <v>0.59</v>
      </c>
      <c r="W4684" s="95">
        <v>0.46</v>
      </c>
      <c r="X4684" s="95">
        <v>5.82</v>
      </c>
      <c r="Y4684" s="95">
        <v>18.89</v>
      </c>
      <c r="Z4684" s="74" t="s">
        <v>1111</v>
      </c>
      <c r="AA4684" s="95">
        <v>7.24</v>
      </c>
      <c r="AB4684" s="95">
        <v>0.7</v>
      </c>
      <c r="AC4684" s="74" t="s">
        <v>1111</v>
      </c>
      <c r="AD4684" s="95">
        <v>2388000342</v>
      </c>
    </row>
    <row r="4685" spans="1:30" x14ac:dyDescent="0.2">
      <c r="A4685" s="74" t="s">
        <v>5792</v>
      </c>
      <c r="B4685" s="95">
        <v>2.94</v>
      </c>
      <c r="C4685" s="95"/>
      <c r="D4685" s="95">
        <v>4.17</v>
      </c>
      <c r="E4685" s="95">
        <v>3.69</v>
      </c>
      <c r="F4685" s="95">
        <v>0.91</v>
      </c>
      <c r="G4685" s="95">
        <v>14.98</v>
      </c>
      <c r="H4685" s="95">
        <v>-1.17</v>
      </c>
      <c r="I4685" s="95">
        <v>25.51</v>
      </c>
      <c r="J4685" s="95">
        <v>-90.69</v>
      </c>
      <c r="K4685" s="95">
        <v>-120.43</v>
      </c>
      <c r="L4685" s="95">
        <v>-29.74</v>
      </c>
      <c r="M4685" s="95">
        <v>1.21</v>
      </c>
      <c r="N4685" s="95">
        <v>1.06</v>
      </c>
      <c r="O4685" s="95">
        <v>3.2</v>
      </c>
      <c r="P4685" s="95">
        <v>-1.85</v>
      </c>
      <c r="Q4685" s="95">
        <v>2.2599999999999998</v>
      </c>
      <c r="R4685" s="95">
        <v>88.39</v>
      </c>
      <c r="S4685" s="95">
        <v>21.75</v>
      </c>
      <c r="T4685" s="95">
        <v>-2.31</v>
      </c>
      <c r="U4685" s="95">
        <v>0.25</v>
      </c>
      <c r="V4685" s="95">
        <v>0.76</v>
      </c>
      <c r="W4685" s="95">
        <v>0.85</v>
      </c>
      <c r="X4685" s="95">
        <v>-19.68</v>
      </c>
      <c r="Y4685" s="95"/>
      <c r="Z4685" s="74" t="s">
        <v>1111</v>
      </c>
      <c r="AA4685" s="95">
        <v>0.8</v>
      </c>
      <c r="AB4685" s="95">
        <v>0.7</v>
      </c>
      <c r="AC4685" s="74" t="s">
        <v>1111</v>
      </c>
      <c r="AD4685" s="95">
        <v>373204776</v>
      </c>
    </row>
    <row r="4686" spans="1:30" x14ac:dyDescent="0.2">
      <c r="A4686" s="74" t="s">
        <v>5793</v>
      </c>
      <c r="B4686" s="95">
        <v>31.51</v>
      </c>
      <c r="C4686" s="95"/>
      <c r="D4686" s="95">
        <v>-16.82</v>
      </c>
      <c r="E4686" s="95">
        <v>3.4</v>
      </c>
      <c r="F4686" s="95">
        <v>0.53</v>
      </c>
      <c r="G4686" s="95">
        <v>36.07</v>
      </c>
      <c r="H4686" s="95">
        <v>-1.34</v>
      </c>
      <c r="I4686" s="95">
        <v>-3.71</v>
      </c>
      <c r="J4686" s="95">
        <v>-46.45</v>
      </c>
      <c r="K4686" s="95">
        <v>-51.78</v>
      </c>
      <c r="L4686" s="95">
        <v>-5.33</v>
      </c>
      <c r="M4686" s="95">
        <v>0.39</v>
      </c>
      <c r="N4686" s="95">
        <v>0.62</v>
      </c>
      <c r="O4686" s="95">
        <v>-17.41</v>
      </c>
      <c r="P4686" s="95">
        <v>-0.94</v>
      </c>
      <c r="Q4686" s="95">
        <v>0.94</v>
      </c>
      <c r="R4686" s="95">
        <v>-20.21</v>
      </c>
      <c r="S4686" s="95">
        <v>-3.14</v>
      </c>
      <c r="T4686" s="95">
        <v>-4.09</v>
      </c>
      <c r="U4686" s="95">
        <v>0.16</v>
      </c>
      <c r="V4686" s="95">
        <v>0.84</v>
      </c>
      <c r="W4686" s="95">
        <v>0.85</v>
      </c>
      <c r="X4686" s="95">
        <v>-3.57</v>
      </c>
      <c r="Y4686" s="95"/>
      <c r="Z4686" s="74" t="s">
        <v>1111</v>
      </c>
      <c r="AA4686" s="95">
        <v>9.27</v>
      </c>
      <c r="AB4686" s="95">
        <v>-1.87</v>
      </c>
      <c r="AC4686" s="74" t="s">
        <v>1111</v>
      </c>
      <c r="AD4686" s="95">
        <v>24129163771</v>
      </c>
    </row>
    <row r="4687" spans="1:30" x14ac:dyDescent="0.2">
      <c r="A4687" s="74" t="s">
        <v>5794</v>
      </c>
      <c r="B4687" s="95">
        <v>14.17</v>
      </c>
      <c r="C4687" s="95"/>
      <c r="D4687" s="95">
        <v>17.399999999999999</v>
      </c>
      <c r="E4687" s="95">
        <v>1.01</v>
      </c>
      <c r="F4687" s="95">
        <v>0.49</v>
      </c>
      <c r="G4687" s="95">
        <v>16.68</v>
      </c>
      <c r="H4687" s="95">
        <v>5.08</v>
      </c>
      <c r="I4687" s="95">
        <v>3.91</v>
      </c>
      <c r="J4687" s="95">
        <v>13.4</v>
      </c>
      <c r="K4687" s="95">
        <v>17</v>
      </c>
      <c r="L4687" s="95">
        <v>3.6</v>
      </c>
      <c r="M4687" s="95">
        <v>0.27</v>
      </c>
      <c r="N4687" s="95">
        <v>0.68</v>
      </c>
      <c r="O4687" s="95">
        <v>1.73</v>
      </c>
      <c r="P4687" s="95">
        <v>-0.91</v>
      </c>
      <c r="Q4687" s="95">
        <v>2.5099999999999998</v>
      </c>
      <c r="R4687" s="95">
        <v>5.79</v>
      </c>
      <c r="S4687" s="95">
        <v>2.79</v>
      </c>
      <c r="T4687" s="95">
        <v>3.66</v>
      </c>
      <c r="U4687" s="95">
        <v>0.48</v>
      </c>
      <c r="V4687" s="95">
        <v>0.52</v>
      </c>
      <c r="W4687" s="95">
        <v>0.71</v>
      </c>
      <c r="X4687" s="95">
        <v>0.09</v>
      </c>
      <c r="Y4687" s="95"/>
      <c r="Z4687" s="74" t="s">
        <v>1111</v>
      </c>
      <c r="AA4687" s="95">
        <v>14.05</v>
      </c>
      <c r="AB4687" s="95">
        <v>0.81</v>
      </c>
      <c r="AC4687" s="74" t="s">
        <v>1111</v>
      </c>
      <c r="AD4687" s="95">
        <v>1478761362</v>
      </c>
    </row>
    <row r="4688" spans="1:30" x14ac:dyDescent="0.2">
      <c r="A4688" s="74" t="s">
        <v>5795</v>
      </c>
      <c r="B4688" s="95">
        <v>0.94</v>
      </c>
      <c r="C4688" s="95"/>
      <c r="D4688" s="95">
        <v>-1</v>
      </c>
      <c r="E4688" s="95">
        <v>1.24</v>
      </c>
      <c r="F4688" s="95">
        <v>0.97</v>
      </c>
      <c r="G4688" s="95">
        <v>76.34</v>
      </c>
      <c r="H4688" s="95">
        <v>-236.74</v>
      </c>
      <c r="I4688" s="95">
        <v>-328.67</v>
      </c>
      <c r="J4688" s="95">
        <v>-1.39</v>
      </c>
      <c r="K4688" s="95">
        <v>-0.28000000000000003</v>
      </c>
      <c r="L4688" s="95">
        <v>1.1000000000000001</v>
      </c>
      <c r="M4688" s="95">
        <v>-0.99</v>
      </c>
      <c r="N4688" s="95">
        <v>3.29</v>
      </c>
      <c r="O4688" s="95">
        <v>1.35</v>
      </c>
      <c r="P4688" s="95">
        <v>-11.77</v>
      </c>
      <c r="Q4688" s="95">
        <v>4.59</v>
      </c>
      <c r="R4688" s="95">
        <v>-124.35</v>
      </c>
      <c r="S4688" s="95">
        <v>-96.72</v>
      </c>
      <c r="T4688" s="95">
        <v>-89.57</v>
      </c>
      <c r="U4688" s="95">
        <v>0.78</v>
      </c>
      <c r="V4688" s="95">
        <v>0.22</v>
      </c>
      <c r="W4688" s="95">
        <v>0.28999999999999998</v>
      </c>
      <c r="X4688" s="95">
        <v>23.69</v>
      </c>
      <c r="Y4688" s="95"/>
      <c r="Z4688" s="74" t="s">
        <v>1111</v>
      </c>
      <c r="AA4688" s="95">
        <v>0.76</v>
      </c>
      <c r="AB4688" s="95">
        <v>-0.94</v>
      </c>
      <c r="AC4688" s="74" t="s">
        <v>1111</v>
      </c>
      <c r="AD4688" s="95">
        <v>9319348</v>
      </c>
    </row>
    <row r="4689" spans="1:30" x14ac:dyDescent="0.2">
      <c r="A4689" s="74" t="s">
        <v>5796</v>
      </c>
      <c r="B4689" s="95">
        <v>0.38</v>
      </c>
      <c r="C4689" s="95"/>
      <c r="D4689" s="95">
        <v>-1.34</v>
      </c>
      <c r="E4689" s="95">
        <v>-25.61</v>
      </c>
      <c r="F4689" s="95">
        <v>0.9</v>
      </c>
      <c r="G4689" s="95">
        <v>20.96</v>
      </c>
      <c r="H4689" s="95">
        <v>-141.22</v>
      </c>
      <c r="I4689" s="95">
        <v>-162.84</v>
      </c>
      <c r="J4689" s="95">
        <v>-1.55</v>
      </c>
      <c r="K4689" s="95">
        <v>-1.67</v>
      </c>
      <c r="L4689" s="95">
        <v>-0.12</v>
      </c>
      <c r="M4689" s="95"/>
      <c r="N4689" s="95">
        <v>2.1800000000000002</v>
      </c>
      <c r="O4689" s="95">
        <v>1.46</v>
      </c>
      <c r="P4689" s="95">
        <v>-4.05</v>
      </c>
      <c r="Q4689" s="95">
        <v>4.78</v>
      </c>
      <c r="R4689" s="95">
        <v>-1908.49</v>
      </c>
      <c r="S4689" s="95">
        <v>-67.12</v>
      </c>
      <c r="T4689" s="95">
        <v>-91.26</v>
      </c>
      <c r="U4689" s="95">
        <v>-0.04</v>
      </c>
      <c r="V4689" s="95">
        <v>1.04</v>
      </c>
      <c r="W4689" s="95">
        <v>0.41</v>
      </c>
      <c r="X4689" s="95">
        <v>45.16</v>
      </c>
      <c r="Y4689" s="95"/>
      <c r="Z4689" s="74" t="s">
        <v>1111</v>
      </c>
      <c r="AA4689" s="95">
        <v>-0.01</v>
      </c>
      <c r="AB4689" s="95">
        <v>-0.28000000000000003</v>
      </c>
      <c r="AC4689" s="74" t="s">
        <v>1111</v>
      </c>
      <c r="AD4689" s="95">
        <v>63067802</v>
      </c>
    </row>
    <row r="4690" spans="1:30" x14ac:dyDescent="0.2">
      <c r="A4690" s="74" t="s">
        <v>5797</v>
      </c>
      <c r="B4690" s="95">
        <v>164.99</v>
      </c>
      <c r="C4690" s="95"/>
      <c r="D4690" s="95">
        <v>33.79</v>
      </c>
      <c r="E4690" s="95">
        <v>5.49</v>
      </c>
      <c r="F4690" s="95">
        <v>2.88</v>
      </c>
      <c r="G4690" s="95">
        <v>58.12</v>
      </c>
      <c r="H4690" s="95">
        <v>19.62</v>
      </c>
      <c r="I4690" s="95">
        <v>16.72</v>
      </c>
      <c r="J4690" s="95">
        <v>28.79</v>
      </c>
      <c r="K4690" s="95">
        <v>24.17</v>
      </c>
      <c r="L4690" s="95">
        <v>-4.6100000000000003</v>
      </c>
      <c r="M4690" s="95">
        <v>-0.88</v>
      </c>
      <c r="N4690" s="95">
        <v>5.65</v>
      </c>
      <c r="O4690" s="95">
        <v>11.36</v>
      </c>
      <c r="P4690" s="95">
        <v>-8.02</v>
      </c>
      <c r="Q4690" s="95">
        <v>1.65</v>
      </c>
      <c r="R4690" s="95">
        <v>16.239999999999998</v>
      </c>
      <c r="S4690" s="95">
        <v>8.52</v>
      </c>
      <c r="T4690" s="95">
        <v>16.239999999999998</v>
      </c>
      <c r="U4690" s="95">
        <v>0.52</v>
      </c>
      <c r="V4690" s="95">
        <v>0.48</v>
      </c>
      <c r="W4690" s="95">
        <v>0.51</v>
      </c>
      <c r="X4690" s="95">
        <v>18.989999999999998</v>
      </c>
      <c r="Y4690" s="95"/>
      <c r="Z4690" s="74" t="s">
        <v>1111</v>
      </c>
      <c r="AA4690" s="95">
        <v>30.06</v>
      </c>
      <c r="AB4690" s="95">
        <v>4.88</v>
      </c>
      <c r="AC4690" s="74" t="s">
        <v>1111</v>
      </c>
      <c r="AD4690" s="95">
        <v>19042436343</v>
      </c>
    </row>
    <row r="4691" spans="1:30" x14ac:dyDescent="0.2">
      <c r="A4691" s="74" t="s">
        <v>5798</v>
      </c>
      <c r="B4691" s="95">
        <v>23.14</v>
      </c>
      <c r="C4691" s="95">
        <v>4.38</v>
      </c>
      <c r="D4691" s="95">
        <v>32.64</v>
      </c>
      <c r="E4691" s="95">
        <v>2.4700000000000002</v>
      </c>
      <c r="F4691" s="95">
        <v>0.84</v>
      </c>
      <c r="G4691" s="95">
        <v>59.49</v>
      </c>
      <c r="H4691" s="95">
        <v>15.48</v>
      </c>
      <c r="I4691" s="95">
        <v>7.66</v>
      </c>
      <c r="J4691" s="95">
        <v>16.14</v>
      </c>
      <c r="K4691" s="95">
        <v>22.74</v>
      </c>
      <c r="L4691" s="95">
        <v>6.61</v>
      </c>
      <c r="M4691" s="95">
        <v>1.01</v>
      </c>
      <c r="N4691" s="95">
        <v>2.5</v>
      </c>
      <c r="O4691" s="95">
        <v>-93.66</v>
      </c>
      <c r="P4691" s="95">
        <v>-0.97</v>
      </c>
      <c r="Q4691" s="95">
        <v>0.94</v>
      </c>
      <c r="R4691" s="95">
        <v>7.57</v>
      </c>
      <c r="S4691" s="95">
        <v>2.58</v>
      </c>
      <c r="T4691" s="95">
        <v>5.87</v>
      </c>
      <c r="U4691" s="95">
        <v>0.34</v>
      </c>
      <c r="V4691" s="95">
        <v>0.66</v>
      </c>
      <c r="W4691" s="95">
        <v>0.34</v>
      </c>
      <c r="X4691" s="95">
        <v>4.5</v>
      </c>
      <c r="Y4691" s="95">
        <v>-1.8</v>
      </c>
      <c r="Z4691" s="74" t="s">
        <v>1111</v>
      </c>
      <c r="AA4691" s="95">
        <v>9.36</v>
      </c>
      <c r="AB4691" s="95">
        <v>0.71</v>
      </c>
      <c r="AC4691" s="74" t="s">
        <v>1111</v>
      </c>
      <c r="AD4691" s="95">
        <v>31493540000</v>
      </c>
    </row>
    <row r="4692" spans="1:30" x14ac:dyDescent="0.2">
      <c r="A4692" s="74" t="s">
        <v>5799</v>
      </c>
      <c r="B4692" s="95">
        <v>8.75</v>
      </c>
      <c r="C4692" s="95"/>
      <c r="D4692" s="95">
        <v>-10.01</v>
      </c>
      <c r="E4692" s="95">
        <v>5.47</v>
      </c>
      <c r="F4692" s="95">
        <v>2.17</v>
      </c>
      <c r="G4692" s="95">
        <v>79.63</v>
      </c>
      <c r="H4692" s="95">
        <v>-31.59</v>
      </c>
      <c r="I4692" s="95">
        <v>-31.84</v>
      </c>
      <c r="J4692" s="95">
        <v>-10.09</v>
      </c>
      <c r="K4692" s="95">
        <v>-7.58</v>
      </c>
      <c r="L4692" s="95">
        <v>2.5099999999999998</v>
      </c>
      <c r="M4692" s="95">
        <v>-1.36</v>
      </c>
      <c r="N4692" s="95">
        <v>3.19</v>
      </c>
      <c r="O4692" s="95">
        <v>7.25</v>
      </c>
      <c r="P4692" s="95">
        <v>-6.43</v>
      </c>
      <c r="Q4692" s="95">
        <v>1.82</v>
      </c>
      <c r="R4692" s="95">
        <v>-54.66</v>
      </c>
      <c r="S4692" s="95">
        <v>-21.66</v>
      </c>
      <c r="T4692" s="95">
        <v>-54.74</v>
      </c>
      <c r="U4692" s="95">
        <v>0.4</v>
      </c>
      <c r="V4692" s="95">
        <v>0.6</v>
      </c>
      <c r="W4692" s="95">
        <v>0.68</v>
      </c>
      <c r="X4692" s="95"/>
      <c r="Y4692" s="95"/>
      <c r="Z4692" s="74" t="s">
        <v>1111</v>
      </c>
      <c r="AA4692" s="95">
        <v>1.6</v>
      </c>
      <c r="AB4692" s="95">
        <v>-0.87</v>
      </c>
      <c r="AC4692" s="74" t="s">
        <v>1111</v>
      </c>
      <c r="AD4692" s="95">
        <v>330349250</v>
      </c>
    </row>
    <row r="4693" spans="1:30" x14ac:dyDescent="0.2">
      <c r="A4693" s="74" t="s">
        <v>5800</v>
      </c>
      <c r="B4693" s="95">
        <v>15.3</v>
      </c>
      <c r="C4693" s="95"/>
      <c r="D4693" s="95">
        <v>45.05</v>
      </c>
      <c r="E4693" s="95">
        <v>-3.35</v>
      </c>
      <c r="F4693" s="95">
        <v>0.62</v>
      </c>
      <c r="G4693" s="95">
        <v>67.97</v>
      </c>
      <c r="H4693" s="95">
        <v>16.149999999999999</v>
      </c>
      <c r="I4693" s="95">
        <v>0.9</v>
      </c>
      <c r="J4693" s="95">
        <v>2.52</v>
      </c>
      <c r="K4693" s="95">
        <v>4.3899999999999997</v>
      </c>
      <c r="L4693" s="95">
        <v>1.87</v>
      </c>
      <c r="M4693" s="95"/>
      <c r="N4693" s="95">
        <v>0.41</v>
      </c>
      <c r="O4693" s="95">
        <v>-1.62</v>
      </c>
      <c r="P4693" s="95">
        <v>-1.1499999999999999</v>
      </c>
      <c r="Q4693" s="95">
        <v>0.55000000000000004</v>
      </c>
      <c r="R4693" s="95">
        <v>-7.43</v>
      </c>
      <c r="S4693" s="95">
        <v>1.37</v>
      </c>
      <c r="T4693" s="95">
        <v>44.65</v>
      </c>
      <c r="U4693" s="95">
        <v>-0.18</v>
      </c>
      <c r="V4693" s="95">
        <v>1.18</v>
      </c>
      <c r="W4693" s="95">
        <v>1.52</v>
      </c>
      <c r="X4693" s="95">
        <v>-5.29</v>
      </c>
      <c r="Y4693" s="95">
        <v>-9.6</v>
      </c>
      <c r="Z4693" s="74" t="s">
        <v>1111</v>
      </c>
      <c r="AA4693" s="95">
        <v>-4.57</v>
      </c>
      <c r="AB4693" s="95">
        <v>0.34</v>
      </c>
      <c r="AC4693" s="74" t="s">
        <v>1111</v>
      </c>
      <c r="AD4693" s="95">
        <v>747867060</v>
      </c>
    </row>
    <row r="4694" spans="1:30" x14ac:dyDescent="0.2">
      <c r="A4694" s="74" t="s">
        <v>5801</v>
      </c>
      <c r="B4694" s="95">
        <v>7.07</v>
      </c>
      <c r="C4694" s="95"/>
      <c r="D4694" s="95">
        <v>-4.5</v>
      </c>
      <c r="E4694" s="95">
        <v>1.02</v>
      </c>
      <c r="F4694" s="95">
        <v>0.99</v>
      </c>
      <c r="G4694" s="95">
        <v>100</v>
      </c>
      <c r="H4694" s="95">
        <v>-1700.33</v>
      </c>
      <c r="I4694" s="95">
        <v>-1808.51</v>
      </c>
      <c r="J4694" s="95">
        <v>-4.79</v>
      </c>
      <c r="K4694" s="95">
        <v>-3.78</v>
      </c>
      <c r="L4694" s="95">
        <v>1</v>
      </c>
      <c r="M4694" s="95">
        <v>-0.21</v>
      </c>
      <c r="N4694" s="95">
        <v>81.39</v>
      </c>
      <c r="O4694" s="95"/>
      <c r="P4694" s="95">
        <v>-0.99</v>
      </c>
      <c r="Q4694" s="95"/>
      <c r="R4694" s="95">
        <v>-22.65</v>
      </c>
      <c r="S4694" s="95">
        <v>-21.93</v>
      </c>
      <c r="T4694" s="95">
        <v>-21.3</v>
      </c>
      <c r="U4694" s="95">
        <v>0.97</v>
      </c>
      <c r="V4694" s="95">
        <v>0.03</v>
      </c>
      <c r="W4694" s="95">
        <v>0.01</v>
      </c>
      <c r="X4694" s="95">
        <v>5.18</v>
      </c>
      <c r="Y4694" s="95"/>
      <c r="Z4694" s="74" t="s">
        <v>1111</v>
      </c>
      <c r="AA4694" s="95">
        <v>6.97</v>
      </c>
      <c r="AB4694" s="95">
        <v>-1.58</v>
      </c>
      <c r="AC4694" s="74" t="s">
        <v>1111</v>
      </c>
      <c r="AD4694" s="95">
        <v>73653980</v>
      </c>
    </row>
    <row r="4695" spans="1:30" x14ac:dyDescent="0.2">
      <c r="A4695" s="74" t="s">
        <v>5802</v>
      </c>
      <c r="B4695" s="95">
        <v>1.74</v>
      </c>
      <c r="C4695" s="95"/>
      <c r="D4695" s="95">
        <v>-0.81</v>
      </c>
      <c r="E4695" s="95">
        <v>0.17</v>
      </c>
      <c r="F4695" s="95">
        <v>0.11</v>
      </c>
      <c r="G4695" s="95">
        <v>19.2</v>
      </c>
      <c r="H4695" s="95">
        <v>-48.48</v>
      </c>
      <c r="I4695" s="95">
        <v>-38.94</v>
      </c>
      <c r="J4695" s="95">
        <v>-0.65</v>
      </c>
      <c r="K4695" s="95">
        <v>-1.22</v>
      </c>
      <c r="L4695" s="95">
        <v>-0.56999999999999995</v>
      </c>
      <c r="M4695" s="95">
        <v>0.15</v>
      </c>
      <c r="N4695" s="95">
        <v>0.32</v>
      </c>
      <c r="O4695" s="95">
        <v>0.28999999999999998</v>
      </c>
      <c r="P4695" s="95">
        <v>-0.27</v>
      </c>
      <c r="Q4695" s="95">
        <v>2.92</v>
      </c>
      <c r="R4695" s="95">
        <v>-21</v>
      </c>
      <c r="S4695" s="95">
        <v>-13.73</v>
      </c>
      <c r="T4695" s="95">
        <v>-27.66</v>
      </c>
      <c r="U4695" s="95">
        <v>0.65</v>
      </c>
      <c r="V4695" s="95">
        <v>0.35</v>
      </c>
      <c r="W4695" s="95">
        <v>0.35</v>
      </c>
      <c r="X4695" s="95">
        <v>-3.18</v>
      </c>
      <c r="Y4695" s="95"/>
      <c r="Z4695" s="74" t="s">
        <v>1111</v>
      </c>
      <c r="AA4695" s="95">
        <v>10.199999999999999</v>
      </c>
      <c r="AB4695" s="95">
        <v>-2.14</v>
      </c>
      <c r="AC4695" s="74" t="s">
        <v>1111</v>
      </c>
      <c r="AD4695" s="95">
        <v>81230334</v>
      </c>
    </row>
    <row r="4696" spans="1:30" x14ac:dyDescent="0.2">
      <c r="A4696" s="74" t="s">
        <v>5803</v>
      </c>
      <c r="B4696" s="95">
        <v>9.6</v>
      </c>
      <c r="C4696" s="95">
        <v>0.81</v>
      </c>
      <c r="D4696" s="95">
        <v>-21.01</v>
      </c>
      <c r="E4696" s="95">
        <v>1.19</v>
      </c>
      <c r="F4696" s="95">
        <v>0.38</v>
      </c>
      <c r="G4696" s="95">
        <v>41.46</v>
      </c>
      <c r="H4696" s="95">
        <v>17.11</v>
      </c>
      <c r="I4696" s="95">
        <v>-5.47</v>
      </c>
      <c r="J4696" s="95">
        <v>6.72</v>
      </c>
      <c r="K4696" s="95">
        <v>5.54</v>
      </c>
      <c r="L4696" s="95">
        <v>-1.18</v>
      </c>
      <c r="M4696" s="95">
        <v>-0.21</v>
      </c>
      <c r="N4696" s="95">
        <v>1.1499999999999999</v>
      </c>
      <c r="O4696" s="95">
        <v>5.14</v>
      </c>
      <c r="P4696" s="95">
        <v>-0.52</v>
      </c>
      <c r="Q4696" s="95">
        <v>1.36</v>
      </c>
      <c r="R4696" s="95">
        <v>-5.64</v>
      </c>
      <c r="S4696" s="95">
        <v>-1.79</v>
      </c>
      <c r="T4696" s="95">
        <v>14.38</v>
      </c>
      <c r="U4696" s="95">
        <v>0.32</v>
      </c>
      <c r="V4696" s="95">
        <v>0.68</v>
      </c>
      <c r="W4696" s="95">
        <v>0.33</v>
      </c>
      <c r="X4696" s="95">
        <v>-2.57</v>
      </c>
      <c r="Y4696" s="95">
        <v>-53.36</v>
      </c>
      <c r="Z4696" s="74" t="s">
        <v>1111</v>
      </c>
      <c r="AA4696" s="95">
        <v>8.08</v>
      </c>
      <c r="AB4696" s="95">
        <v>-0.46</v>
      </c>
      <c r="AC4696" s="74" t="s">
        <v>1111</v>
      </c>
      <c r="AD4696" s="95">
        <v>5365208108</v>
      </c>
    </row>
    <row r="4697" spans="1:30" x14ac:dyDescent="0.2">
      <c r="A4697" s="74" t="s">
        <v>5804</v>
      </c>
      <c r="B4697" s="95">
        <v>25.93</v>
      </c>
      <c r="C4697" s="95"/>
      <c r="D4697" s="95">
        <v>-6.35</v>
      </c>
      <c r="E4697" s="95">
        <v>5.17</v>
      </c>
      <c r="F4697" s="95">
        <v>2.0499999999999998</v>
      </c>
      <c r="G4697" s="95">
        <v>96.85</v>
      </c>
      <c r="H4697" s="95">
        <v>-104.13</v>
      </c>
      <c r="I4697" s="95">
        <v>-113.07</v>
      </c>
      <c r="J4697" s="95">
        <v>-6.89</v>
      </c>
      <c r="K4697" s="95">
        <v>-5.47</v>
      </c>
      <c r="L4697" s="95">
        <v>1.42</v>
      </c>
      <c r="M4697" s="95">
        <v>-1.07</v>
      </c>
      <c r="N4697" s="95">
        <v>7.18</v>
      </c>
      <c r="O4697" s="95">
        <v>3.41</v>
      </c>
      <c r="P4697" s="95">
        <v>-8.1</v>
      </c>
      <c r="Q4697" s="95">
        <v>5.12</v>
      </c>
      <c r="R4697" s="95">
        <v>-81.38</v>
      </c>
      <c r="S4697" s="95">
        <v>-32.270000000000003</v>
      </c>
      <c r="T4697" s="95">
        <v>-43.39</v>
      </c>
      <c r="U4697" s="95">
        <v>0.4</v>
      </c>
      <c r="V4697" s="95">
        <v>0.6</v>
      </c>
      <c r="W4697" s="95">
        <v>0.28999999999999998</v>
      </c>
      <c r="X4697" s="95">
        <v>14.7</v>
      </c>
      <c r="Y4697" s="95"/>
      <c r="Z4697" s="74" t="s">
        <v>1111</v>
      </c>
      <c r="AA4697" s="95">
        <v>5.0199999999999996</v>
      </c>
      <c r="AB4697" s="95">
        <v>-4.09</v>
      </c>
      <c r="AC4697" s="74" t="s">
        <v>1111</v>
      </c>
      <c r="AD4697" s="95">
        <v>1587600552</v>
      </c>
    </row>
    <row r="4698" spans="1:30" x14ac:dyDescent="0.2">
      <c r="A4698" s="74" t="s">
        <v>5805</v>
      </c>
      <c r="B4698" s="95">
        <v>24.97</v>
      </c>
      <c r="C4698" s="95"/>
      <c r="D4698" s="95">
        <v>10.47</v>
      </c>
      <c r="E4698" s="95">
        <v>8.83</v>
      </c>
      <c r="F4698" s="95">
        <v>1.97</v>
      </c>
      <c r="G4698" s="95">
        <v>44.13</v>
      </c>
      <c r="H4698" s="95">
        <v>44.64</v>
      </c>
      <c r="I4698" s="95">
        <v>26.07</v>
      </c>
      <c r="J4698" s="95">
        <v>6.12</v>
      </c>
      <c r="K4698" s="95">
        <v>7.31</v>
      </c>
      <c r="L4698" s="95">
        <v>1.19</v>
      </c>
      <c r="M4698" s="95">
        <v>1.72</v>
      </c>
      <c r="N4698" s="95">
        <v>2.73</v>
      </c>
      <c r="O4698" s="95">
        <v>9.1</v>
      </c>
      <c r="P4698" s="95">
        <v>-3.09</v>
      </c>
      <c r="Q4698" s="95">
        <v>2.4700000000000002</v>
      </c>
      <c r="R4698" s="95">
        <v>84.34</v>
      </c>
      <c r="S4698" s="95">
        <v>18.79</v>
      </c>
      <c r="T4698" s="95">
        <v>35.24</v>
      </c>
      <c r="U4698" s="95">
        <v>0.22</v>
      </c>
      <c r="V4698" s="95">
        <v>0.78</v>
      </c>
      <c r="W4698" s="95">
        <v>0.72</v>
      </c>
      <c r="X4698" s="95">
        <v>-0.64</v>
      </c>
      <c r="Y4698" s="95"/>
      <c r="Z4698" s="74" t="s">
        <v>1111</v>
      </c>
      <c r="AA4698" s="95">
        <v>2.83</v>
      </c>
      <c r="AB4698" s="95">
        <v>2.38</v>
      </c>
      <c r="AC4698" s="74" t="s">
        <v>1111</v>
      </c>
      <c r="AD4698" s="95">
        <v>1242289961</v>
      </c>
    </row>
    <row r="4699" spans="1:30" x14ac:dyDescent="0.2">
      <c r="A4699" s="74" t="s">
        <v>5806</v>
      </c>
      <c r="B4699" s="95">
        <v>89.58</v>
      </c>
      <c r="C4699" s="95">
        <v>0.36</v>
      </c>
      <c r="D4699" s="95">
        <v>77.69</v>
      </c>
      <c r="E4699" s="95">
        <v>3.94</v>
      </c>
      <c r="F4699" s="95">
        <v>3.05</v>
      </c>
      <c r="G4699" s="95">
        <v>100</v>
      </c>
      <c r="H4699" s="95">
        <v>33.81</v>
      </c>
      <c r="I4699" s="95">
        <v>22.56</v>
      </c>
      <c r="J4699" s="95">
        <v>51.85</v>
      </c>
      <c r="K4699" s="95">
        <v>49.49</v>
      </c>
      <c r="L4699" s="95">
        <v>-2.36</v>
      </c>
      <c r="M4699" s="95">
        <v>-0.18</v>
      </c>
      <c r="N4699" s="95">
        <v>17.53</v>
      </c>
      <c r="O4699" s="95"/>
      <c r="P4699" s="95">
        <v>-3.05</v>
      </c>
      <c r="Q4699" s="95"/>
      <c r="R4699" s="95">
        <v>5.08</v>
      </c>
      <c r="S4699" s="95">
        <v>3.92</v>
      </c>
      <c r="T4699" s="95">
        <v>6.09</v>
      </c>
      <c r="U4699" s="95">
        <v>0.77</v>
      </c>
      <c r="V4699" s="95">
        <v>0.23</v>
      </c>
      <c r="W4699" s="95">
        <v>0.17</v>
      </c>
      <c r="X4699" s="95"/>
      <c r="Y4699" s="95"/>
      <c r="Z4699" s="74" t="s">
        <v>1111</v>
      </c>
      <c r="AA4699" s="95">
        <v>22.72</v>
      </c>
      <c r="AB4699" s="95">
        <v>1.1499999999999999</v>
      </c>
      <c r="AC4699" s="74" t="s">
        <v>1111</v>
      </c>
      <c r="AD4699" s="95">
        <v>18100794582</v>
      </c>
    </row>
    <row r="4700" spans="1:30" x14ac:dyDescent="0.2">
      <c r="A4700" s="74" t="s">
        <v>5807</v>
      </c>
      <c r="B4700" s="95">
        <v>10.06</v>
      </c>
      <c r="C4700" s="95"/>
      <c r="D4700" s="95">
        <v>46.56</v>
      </c>
      <c r="E4700" s="95">
        <v>150.9</v>
      </c>
      <c r="F4700" s="95">
        <v>1.25</v>
      </c>
      <c r="G4700" s="95">
        <v>34.94</v>
      </c>
      <c r="H4700" s="95">
        <v>13.08</v>
      </c>
      <c r="I4700" s="95">
        <v>6.21</v>
      </c>
      <c r="J4700" s="95">
        <v>22.11</v>
      </c>
      <c r="K4700" s="95">
        <v>23.64</v>
      </c>
      <c r="L4700" s="95">
        <v>1.52</v>
      </c>
      <c r="M4700" s="95">
        <v>10.39</v>
      </c>
      <c r="N4700" s="95">
        <v>2.89</v>
      </c>
      <c r="O4700" s="95">
        <v>-791.71</v>
      </c>
      <c r="P4700" s="95">
        <v>-1.26</v>
      </c>
      <c r="Q4700" s="95">
        <v>0.56000000000000005</v>
      </c>
      <c r="R4700" s="95">
        <v>324.10000000000002</v>
      </c>
      <c r="S4700" s="95">
        <v>2.69</v>
      </c>
      <c r="T4700" s="95">
        <v>48.15</v>
      </c>
      <c r="U4700" s="95">
        <v>0.01</v>
      </c>
      <c r="V4700" s="95">
        <v>0.13</v>
      </c>
      <c r="W4700" s="95">
        <v>0.43</v>
      </c>
      <c r="X4700" s="95"/>
      <c r="Y4700" s="95"/>
      <c r="Z4700" s="74" t="s">
        <v>1111</v>
      </c>
      <c r="AA4700" s="95">
        <v>7.0000000000000007E-2</v>
      </c>
      <c r="AB4700" s="95">
        <v>0.22</v>
      </c>
      <c r="AC4700" s="74" t="s">
        <v>1111</v>
      </c>
      <c r="AD4700" s="95">
        <v>754500000</v>
      </c>
    </row>
    <row r="4701" spans="1:30" x14ac:dyDescent="0.2">
      <c r="A4701" s="74" t="s">
        <v>5808</v>
      </c>
      <c r="B4701" s="95">
        <v>9.61</v>
      </c>
      <c r="C4701" s="95"/>
      <c r="D4701" s="95">
        <v>44.48</v>
      </c>
      <c r="E4701" s="95">
        <v>144.15</v>
      </c>
      <c r="F4701" s="95">
        <v>1.2</v>
      </c>
      <c r="G4701" s="95">
        <v>34.94</v>
      </c>
      <c r="H4701" s="95">
        <v>13.08</v>
      </c>
      <c r="I4701" s="95">
        <v>6.21</v>
      </c>
      <c r="J4701" s="95">
        <v>21.12</v>
      </c>
      <c r="K4701" s="95">
        <v>23.64</v>
      </c>
      <c r="L4701" s="95">
        <v>1.52</v>
      </c>
      <c r="M4701" s="95">
        <v>10.39</v>
      </c>
      <c r="N4701" s="95">
        <v>2.76</v>
      </c>
      <c r="O4701" s="95">
        <v>-756.3</v>
      </c>
      <c r="P4701" s="95">
        <v>-1.2</v>
      </c>
      <c r="Q4701" s="95">
        <v>0.56000000000000005</v>
      </c>
      <c r="R4701" s="95">
        <v>324.10000000000002</v>
      </c>
      <c r="S4701" s="95">
        <v>2.69</v>
      </c>
      <c r="T4701" s="95">
        <v>48.15</v>
      </c>
      <c r="U4701" s="95">
        <v>0.01</v>
      </c>
      <c r="V4701" s="95">
        <v>0.13</v>
      </c>
      <c r="W4701" s="95">
        <v>0.43</v>
      </c>
      <c r="X4701" s="95"/>
      <c r="Y4701" s="95"/>
      <c r="Z4701" s="74" t="s">
        <v>1111</v>
      </c>
      <c r="AA4701" s="95">
        <v>7.0000000000000007E-2</v>
      </c>
      <c r="AB4701" s="95">
        <v>0.22</v>
      </c>
      <c r="AC4701" s="74" t="s">
        <v>1111</v>
      </c>
      <c r="AD4701" s="95">
        <v>754500000</v>
      </c>
    </row>
    <row r="4702" spans="1:30" x14ac:dyDescent="0.2">
      <c r="A4702" s="74" t="s">
        <v>5809</v>
      </c>
      <c r="B4702" s="95">
        <v>1.72</v>
      </c>
      <c r="C4702" s="95"/>
      <c r="D4702" s="95">
        <v>7.96</v>
      </c>
      <c r="E4702" s="95">
        <v>25.8</v>
      </c>
      <c r="F4702" s="95">
        <v>0.21</v>
      </c>
      <c r="G4702" s="95">
        <v>34.94</v>
      </c>
      <c r="H4702" s="95">
        <v>13.08</v>
      </c>
      <c r="I4702" s="95">
        <v>6.21</v>
      </c>
      <c r="J4702" s="95">
        <v>3.78</v>
      </c>
      <c r="K4702" s="95">
        <v>23.64</v>
      </c>
      <c r="L4702" s="95">
        <v>1.52</v>
      </c>
      <c r="M4702" s="95">
        <v>10.39</v>
      </c>
      <c r="N4702" s="95">
        <v>0.49</v>
      </c>
      <c r="O4702" s="95">
        <v>-135.36000000000001</v>
      </c>
      <c r="P4702" s="95">
        <v>-0.22</v>
      </c>
      <c r="Q4702" s="95">
        <v>0.56000000000000005</v>
      </c>
      <c r="R4702" s="95">
        <v>324.10000000000002</v>
      </c>
      <c r="S4702" s="95">
        <v>2.69</v>
      </c>
      <c r="T4702" s="95">
        <v>48.15</v>
      </c>
      <c r="U4702" s="95">
        <v>0.01</v>
      </c>
      <c r="V4702" s="95">
        <v>0.13</v>
      </c>
      <c r="W4702" s="95">
        <v>0.43</v>
      </c>
      <c r="X4702" s="95"/>
      <c r="Y4702" s="95"/>
      <c r="Z4702" s="74" t="s">
        <v>1111</v>
      </c>
      <c r="AA4702" s="95">
        <v>7.0000000000000007E-2</v>
      </c>
      <c r="AB4702" s="95">
        <v>0.22</v>
      </c>
      <c r="AC4702" s="74" t="s">
        <v>1111</v>
      </c>
      <c r="AD4702" s="95">
        <v>754500000</v>
      </c>
    </row>
    <row r="4703" spans="1:30" x14ac:dyDescent="0.2">
      <c r="A4703" s="74" t="s">
        <v>5810</v>
      </c>
      <c r="B4703" s="95">
        <v>9.85</v>
      </c>
      <c r="C4703" s="95"/>
      <c r="D4703" s="95">
        <v>128.18</v>
      </c>
      <c r="E4703" s="95">
        <v>3.44</v>
      </c>
      <c r="F4703" s="95">
        <v>0.53</v>
      </c>
      <c r="G4703" s="95">
        <v>12.41</v>
      </c>
      <c r="H4703" s="95">
        <v>2.97</v>
      </c>
      <c r="I4703" s="95">
        <v>0.28999999999999998</v>
      </c>
      <c r="J4703" s="95">
        <v>12.74</v>
      </c>
      <c r="K4703" s="95">
        <v>20.8</v>
      </c>
      <c r="L4703" s="95">
        <v>8.06</v>
      </c>
      <c r="M4703" s="95">
        <v>2.1800000000000002</v>
      </c>
      <c r="N4703" s="95">
        <v>0.38</v>
      </c>
      <c r="O4703" s="95">
        <v>1.7</v>
      </c>
      <c r="P4703" s="95">
        <v>-1.76</v>
      </c>
      <c r="Q4703" s="95">
        <v>1.82</v>
      </c>
      <c r="R4703" s="95">
        <v>2.68</v>
      </c>
      <c r="S4703" s="95">
        <v>0.42</v>
      </c>
      <c r="T4703" s="95">
        <v>5.08</v>
      </c>
      <c r="U4703" s="95">
        <v>0.16</v>
      </c>
      <c r="V4703" s="95">
        <v>0.82</v>
      </c>
      <c r="W4703" s="95">
        <v>1.42</v>
      </c>
      <c r="X4703" s="95">
        <v>-2.02</v>
      </c>
      <c r="Y4703" s="95"/>
      <c r="Z4703" s="74" t="s">
        <v>1111</v>
      </c>
      <c r="AA4703" s="95">
        <v>2.85</v>
      </c>
      <c r="AB4703" s="95">
        <v>0.08</v>
      </c>
      <c r="AC4703" s="74" t="s">
        <v>1111</v>
      </c>
      <c r="AD4703" s="95">
        <v>611942895</v>
      </c>
    </row>
    <row r="4704" spans="1:30" x14ac:dyDescent="0.2">
      <c r="A4704" s="74" t="s">
        <v>5811</v>
      </c>
      <c r="B4704" s="95">
        <v>10.65</v>
      </c>
      <c r="C4704" s="95"/>
      <c r="D4704" s="95">
        <v>-6.08</v>
      </c>
      <c r="E4704" s="95">
        <v>1.1100000000000001</v>
      </c>
      <c r="F4704" s="95">
        <v>0.52</v>
      </c>
      <c r="G4704" s="95">
        <v>24.54</v>
      </c>
      <c r="H4704" s="95">
        <v>-0.13</v>
      </c>
      <c r="I4704" s="95">
        <v>-10.82</v>
      </c>
      <c r="J4704" s="95">
        <v>-489.29</v>
      </c>
      <c r="K4704" s="95">
        <v>-564.16999999999996</v>
      </c>
      <c r="L4704" s="95">
        <v>-74.88</v>
      </c>
      <c r="M4704" s="95">
        <v>0.17</v>
      </c>
      <c r="N4704" s="95">
        <v>0.66</v>
      </c>
      <c r="O4704" s="95">
        <v>1.27</v>
      </c>
      <c r="P4704" s="95">
        <v>-1.78</v>
      </c>
      <c r="Q4704" s="95">
        <v>2.42</v>
      </c>
      <c r="R4704" s="95">
        <v>-18.18</v>
      </c>
      <c r="S4704" s="95">
        <v>-8.6199999999999992</v>
      </c>
      <c r="T4704" s="95">
        <v>-12.14</v>
      </c>
      <c r="U4704" s="95">
        <v>0.47</v>
      </c>
      <c r="V4704" s="95">
        <v>0.53</v>
      </c>
      <c r="W4704" s="95">
        <v>0.8</v>
      </c>
      <c r="X4704" s="95">
        <v>5.62</v>
      </c>
      <c r="Y4704" s="95"/>
      <c r="Z4704" s="74" t="s">
        <v>1111</v>
      </c>
      <c r="AA4704" s="95">
        <v>9.64</v>
      </c>
      <c r="AB4704" s="95">
        <v>-1.75</v>
      </c>
      <c r="AC4704" s="74" t="s">
        <v>1111</v>
      </c>
      <c r="AD4704" s="95">
        <v>144829350</v>
      </c>
    </row>
    <row r="4705" spans="1:30" x14ac:dyDescent="0.2">
      <c r="A4705" s="74" t="s">
        <v>5812</v>
      </c>
      <c r="B4705" s="95">
        <v>21.28</v>
      </c>
      <c r="C4705" s="95"/>
      <c r="D4705" s="95">
        <v>-304.47000000000003</v>
      </c>
      <c r="E4705" s="95">
        <v>20.59</v>
      </c>
      <c r="F4705" s="95">
        <v>5</v>
      </c>
      <c r="G4705" s="95">
        <v>41.25</v>
      </c>
      <c r="H4705" s="95">
        <v>13.31</v>
      </c>
      <c r="I4705" s="95">
        <v>-4.78</v>
      </c>
      <c r="J4705" s="95">
        <v>109.36</v>
      </c>
      <c r="K4705" s="95">
        <v>117.48</v>
      </c>
      <c r="L4705" s="95">
        <v>8.1300000000000008</v>
      </c>
      <c r="M4705" s="95">
        <v>1.53</v>
      </c>
      <c r="N4705" s="95">
        <v>14.56</v>
      </c>
      <c r="O4705" s="95">
        <v>20.21</v>
      </c>
      <c r="P4705" s="95">
        <v>-8.0500000000000007</v>
      </c>
      <c r="Q4705" s="95">
        <v>2.88</v>
      </c>
      <c r="R4705" s="95">
        <v>-6.76</v>
      </c>
      <c r="S4705" s="95">
        <v>-1.64</v>
      </c>
      <c r="T4705" s="95">
        <v>4.6500000000000004</v>
      </c>
      <c r="U4705" s="95">
        <v>0.24</v>
      </c>
      <c r="V4705" s="95">
        <v>0.76</v>
      </c>
      <c r="W4705" s="95">
        <v>0.34</v>
      </c>
      <c r="X4705" s="95"/>
      <c r="Y4705" s="95"/>
      <c r="Z4705" s="74" t="s">
        <v>1111</v>
      </c>
      <c r="AA4705" s="95">
        <v>1.03</v>
      </c>
      <c r="AB4705" s="95">
        <v>-7.0000000000000007E-2</v>
      </c>
      <c r="AC4705" s="74" t="s">
        <v>1111</v>
      </c>
      <c r="AD4705" s="95">
        <v>6492889760</v>
      </c>
    </row>
    <row r="4706" spans="1:30" x14ac:dyDescent="0.2">
      <c r="A4706" s="74" t="s">
        <v>5813</v>
      </c>
      <c r="B4706" s="95">
        <v>197.5</v>
      </c>
      <c r="C4706" s="95"/>
      <c r="D4706" s="95">
        <v>-42.04</v>
      </c>
      <c r="E4706" s="95">
        <v>3.18</v>
      </c>
      <c r="F4706" s="95">
        <v>2.71</v>
      </c>
      <c r="G4706" s="95">
        <v>50.11</v>
      </c>
      <c r="H4706" s="95">
        <v>-33.99</v>
      </c>
      <c r="I4706" s="95">
        <v>-32.89</v>
      </c>
      <c r="J4706" s="95">
        <v>-40.67</v>
      </c>
      <c r="K4706" s="95">
        <v>-35.61</v>
      </c>
      <c r="L4706" s="95">
        <v>5.07</v>
      </c>
      <c r="M4706" s="95">
        <v>-0.4</v>
      </c>
      <c r="N4706" s="95">
        <v>13.83</v>
      </c>
      <c r="O4706" s="95">
        <v>6.66</v>
      </c>
      <c r="P4706" s="95">
        <v>-4.9800000000000004</v>
      </c>
      <c r="Q4706" s="95">
        <v>9.57</v>
      </c>
      <c r="R4706" s="95">
        <v>-7.56</v>
      </c>
      <c r="S4706" s="95">
        <v>-6.46</v>
      </c>
      <c r="T4706" s="95">
        <v>-7.4</v>
      </c>
      <c r="U4706" s="95">
        <v>0.85</v>
      </c>
      <c r="V4706" s="95">
        <v>0.15</v>
      </c>
      <c r="W4706" s="95">
        <v>0.2</v>
      </c>
      <c r="X4706" s="95">
        <v>60.21</v>
      </c>
      <c r="Y4706" s="95"/>
      <c r="Z4706" s="74" t="s">
        <v>1111</v>
      </c>
      <c r="AA4706" s="95">
        <v>62.14</v>
      </c>
      <c r="AB4706" s="95">
        <v>-4.7</v>
      </c>
      <c r="AC4706" s="74" t="s">
        <v>1111</v>
      </c>
      <c r="AD4706" s="95">
        <v>35219938000</v>
      </c>
    </row>
    <row r="4707" spans="1:30" x14ac:dyDescent="0.2">
      <c r="A4707" s="74" t="s">
        <v>5814</v>
      </c>
      <c r="B4707" s="95">
        <v>33.86</v>
      </c>
      <c r="C4707" s="95">
        <v>8.6300000000000008</v>
      </c>
      <c r="D4707" s="95">
        <v>30.74</v>
      </c>
      <c r="E4707" s="95">
        <v>1.18</v>
      </c>
      <c r="F4707" s="95">
        <v>1.17</v>
      </c>
      <c r="G4707" s="95">
        <v>100</v>
      </c>
      <c r="H4707" s="95">
        <v>0</v>
      </c>
      <c r="I4707" s="95">
        <v>1642.12</v>
      </c>
      <c r="J4707" s="95"/>
      <c r="K4707" s="95"/>
      <c r="L4707" s="95"/>
      <c r="M4707" s="95">
        <v>-7.0000000000000007E-2</v>
      </c>
      <c r="N4707" s="95">
        <v>504.78</v>
      </c>
      <c r="O4707" s="95">
        <v>19.149999999999999</v>
      </c>
      <c r="P4707" s="95">
        <v>-1.25</v>
      </c>
      <c r="Q4707" s="95">
        <v>10.11</v>
      </c>
      <c r="R4707" s="95">
        <v>3.83</v>
      </c>
      <c r="S4707" s="95">
        <v>3.8</v>
      </c>
      <c r="T4707" s="95"/>
      <c r="U4707" s="95">
        <v>0.99</v>
      </c>
      <c r="V4707" s="95">
        <v>0.01</v>
      </c>
      <c r="W4707" s="95">
        <v>0</v>
      </c>
      <c r="X4707" s="95"/>
      <c r="Y4707" s="95"/>
      <c r="Z4707" s="74" t="s">
        <v>1111</v>
      </c>
      <c r="AA4707" s="95">
        <v>28.78</v>
      </c>
      <c r="AB4707" s="95">
        <v>1.1000000000000001</v>
      </c>
      <c r="AC4707" s="74" t="s">
        <v>1111</v>
      </c>
      <c r="AD4707" s="95">
        <v>252895802.75999999</v>
      </c>
    </row>
    <row r="4708" spans="1:30" x14ac:dyDescent="0.2">
      <c r="A4708" s="74" t="s">
        <v>5815</v>
      </c>
      <c r="B4708" s="95">
        <v>9.83</v>
      </c>
      <c r="C4708" s="95"/>
      <c r="D4708" s="95">
        <v>24.14</v>
      </c>
      <c r="E4708" s="95">
        <v>-14.03</v>
      </c>
      <c r="F4708" s="95">
        <v>1.23</v>
      </c>
      <c r="G4708" s="95"/>
      <c r="H4708" s="95"/>
      <c r="I4708" s="95"/>
      <c r="J4708" s="95">
        <v>24.14</v>
      </c>
      <c r="K4708" s="95">
        <v>25</v>
      </c>
      <c r="L4708" s="95">
        <v>0.86</v>
      </c>
      <c r="M4708" s="95"/>
      <c r="N4708" s="95"/>
      <c r="O4708" s="95">
        <v>-164.14</v>
      </c>
      <c r="P4708" s="95">
        <v>-1.23</v>
      </c>
      <c r="Q4708" s="95">
        <v>0.26</v>
      </c>
      <c r="R4708" s="95">
        <v>-58.1</v>
      </c>
      <c r="S4708" s="95">
        <v>5.08</v>
      </c>
      <c r="T4708" s="95">
        <v>-121.6</v>
      </c>
      <c r="U4708" s="95">
        <v>-0.09</v>
      </c>
      <c r="V4708" s="95">
        <v>0.09</v>
      </c>
      <c r="W4708" s="95">
        <v>0</v>
      </c>
      <c r="X4708" s="95"/>
      <c r="Y4708" s="95"/>
      <c r="Z4708" s="74" t="s">
        <v>1111</v>
      </c>
      <c r="AA4708" s="95">
        <v>-0.7</v>
      </c>
      <c r="AB4708" s="95">
        <v>0.41</v>
      </c>
      <c r="AC4708" s="74" t="s">
        <v>1111</v>
      </c>
      <c r="AD4708" s="95">
        <v>411503450</v>
      </c>
    </row>
    <row r="4709" spans="1:30" x14ac:dyDescent="0.2">
      <c r="A4709" s="74" t="s">
        <v>5816</v>
      </c>
      <c r="B4709" s="95">
        <v>19.510000000000002</v>
      </c>
      <c r="C4709" s="95"/>
      <c r="D4709" s="95">
        <v>25.35</v>
      </c>
      <c r="E4709" s="95">
        <v>1.61</v>
      </c>
      <c r="F4709" s="95">
        <v>0.79</v>
      </c>
      <c r="G4709" s="95">
        <v>35.909999999999997</v>
      </c>
      <c r="H4709" s="95">
        <v>17.010000000000002</v>
      </c>
      <c r="I4709" s="95">
        <v>9.66</v>
      </c>
      <c r="J4709" s="95">
        <v>14.4</v>
      </c>
      <c r="K4709" s="95">
        <v>19.149999999999999</v>
      </c>
      <c r="L4709" s="95">
        <v>4.75</v>
      </c>
      <c r="M4709" s="95">
        <v>0.53</v>
      </c>
      <c r="N4709" s="95">
        <v>2.4500000000000002</v>
      </c>
      <c r="O4709" s="95">
        <v>11.08</v>
      </c>
      <c r="P4709" s="95">
        <v>-0.9</v>
      </c>
      <c r="Q4709" s="95">
        <v>2.23</v>
      </c>
      <c r="R4709" s="95">
        <v>6.34</v>
      </c>
      <c r="S4709" s="95">
        <v>3.1</v>
      </c>
      <c r="T4709" s="95">
        <v>5.27</v>
      </c>
      <c r="U4709" s="95">
        <v>0.49</v>
      </c>
      <c r="V4709" s="95">
        <v>0.51</v>
      </c>
      <c r="W4709" s="95">
        <v>0.32</v>
      </c>
      <c r="X4709" s="95">
        <v>10.37</v>
      </c>
      <c r="Y4709" s="95">
        <v>-5.13</v>
      </c>
      <c r="Z4709" s="74" t="s">
        <v>1111</v>
      </c>
      <c r="AA4709" s="95">
        <v>12.13</v>
      </c>
      <c r="AB4709" s="95">
        <v>0.77</v>
      </c>
      <c r="AC4709" s="74" t="s">
        <v>1111</v>
      </c>
      <c r="AD4709" s="95">
        <v>2696971628</v>
      </c>
    </row>
    <row r="4710" spans="1:30" x14ac:dyDescent="0.2">
      <c r="A4710" s="74" t="s">
        <v>5817</v>
      </c>
      <c r="B4710" s="95">
        <v>3.2</v>
      </c>
      <c r="C4710" s="95"/>
      <c r="D4710" s="95">
        <v>14.81</v>
      </c>
      <c r="E4710" s="95">
        <v>48</v>
      </c>
      <c r="F4710" s="95">
        <v>0.4</v>
      </c>
      <c r="G4710" s="95">
        <v>34.94</v>
      </c>
      <c r="H4710" s="95">
        <v>13.08</v>
      </c>
      <c r="I4710" s="95">
        <v>6.21</v>
      </c>
      <c r="J4710" s="95">
        <v>7.03</v>
      </c>
      <c r="K4710" s="95">
        <v>23.64</v>
      </c>
      <c r="L4710" s="95">
        <v>1.52</v>
      </c>
      <c r="M4710" s="95">
        <v>10.39</v>
      </c>
      <c r="N4710" s="95">
        <v>0.92</v>
      </c>
      <c r="O4710" s="95">
        <v>-251.84</v>
      </c>
      <c r="P4710" s="95">
        <v>-0.4</v>
      </c>
      <c r="Q4710" s="95">
        <v>0.56000000000000005</v>
      </c>
      <c r="R4710" s="95">
        <v>324.10000000000002</v>
      </c>
      <c r="S4710" s="95">
        <v>2.69</v>
      </c>
      <c r="T4710" s="95">
        <v>48.15</v>
      </c>
      <c r="U4710" s="95">
        <v>0.01</v>
      </c>
      <c r="V4710" s="95">
        <v>0.13</v>
      </c>
      <c r="W4710" s="95">
        <v>0.43</v>
      </c>
      <c r="X4710" s="95"/>
      <c r="Y4710" s="95"/>
      <c r="Z4710" s="74" t="s">
        <v>1111</v>
      </c>
      <c r="AA4710" s="95">
        <v>7.0000000000000007E-2</v>
      </c>
      <c r="AB4710" s="95">
        <v>0.22</v>
      </c>
      <c r="AC4710" s="74" t="s">
        <v>1111</v>
      </c>
      <c r="AD4710" s="95">
        <v>754500000</v>
      </c>
    </row>
    <row r="4711" spans="1:30" x14ac:dyDescent="0.2">
      <c r="A4711" s="74" t="s">
        <v>5818</v>
      </c>
      <c r="B4711" s="95">
        <v>15.28</v>
      </c>
      <c r="C4711" s="95"/>
      <c r="D4711" s="95">
        <v>-6.97</v>
      </c>
      <c r="E4711" s="95">
        <v>1.31</v>
      </c>
      <c r="F4711" s="95">
        <v>0.56999999999999995</v>
      </c>
      <c r="G4711" s="95">
        <v>71.19</v>
      </c>
      <c r="H4711" s="95">
        <v>-13.6</v>
      </c>
      <c r="I4711" s="95">
        <v>-18</v>
      </c>
      <c r="J4711" s="95">
        <v>-9.23</v>
      </c>
      <c r="K4711" s="95">
        <v>-7.56</v>
      </c>
      <c r="L4711" s="95">
        <v>1.67</v>
      </c>
      <c r="M4711" s="95">
        <v>-0.24</v>
      </c>
      <c r="N4711" s="95">
        <v>1.26</v>
      </c>
      <c r="O4711" s="95">
        <v>1.41</v>
      </c>
      <c r="P4711" s="95">
        <v>-1.25</v>
      </c>
      <c r="Q4711" s="95">
        <v>3.71</v>
      </c>
      <c r="R4711" s="95">
        <v>-18.78</v>
      </c>
      <c r="S4711" s="95">
        <v>-8.1199999999999992</v>
      </c>
      <c r="T4711" s="95">
        <v>-7.72</v>
      </c>
      <c r="U4711" s="95">
        <v>0.43</v>
      </c>
      <c r="V4711" s="95">
        <v>0.56999999999999995</v>
      </c>
      <c r="W4711" s="95">
        <v>0.45</v>
      </c>
      <c r="X4711" s="95">
        <v>38.83</v>
      </c>
      <c r="Y4711" s="95"/>
      <c r="Z4711" s="74" t="s">
        <v>1111</v>
      </c>
      <c r="AA4711" s="95">
        <v>11.67</v>
      </c>
      <c r="AB4711" s="95">
        <v>-2.19</v>
      </c>
      <c r="AC4711" s="74" t="s">
        <v>1111</v>
      </c>
      <c r="AD4711" s="95">
        <v>1151685688</v>
      </c>
    </row>
    <row r="4712" spans="1:30" x14ac:dyDescent="0.2">
      <c r="A4712" s="74" t="s">
        <v>5819</v>
      </c>
      <c r="B4712" s="95">
        <v>55.87</v>
      </c>
      <c r="C4712" s="95"/>
      <c r="D4712" s="95">
        <v>-18.64</v>
      </c>
      <c r="E4712" s="95">
        <v>4.88</v>
      </c>
      <c r="F4712" s="95">
        <v>4.04</v>
      </c>
      <c r="G4712" s="95">
        <v>39.08</v>
      </c>
      <c r="H4712" s="95">
        <v>-116.12</v>
      </c>
      <c r="I4712" s="95">
        <v>-114.94</v>
      </c>
      <c r="J4712" s="95">
        <v>-18.45</v>
      </c>
      <c r="K4712" s="95">
        <v>-15.35</v>
      </c>
      <c r="L4712" s="95">
        <v>3.1</v>
      </c>
      <c r="M4712" s="95">
        <v>-0.82</v>
      </c>
      <c r="N4712" s="95">
        <v>21.42</v>
      </c>
      <c r="O4712" s="95">
        <v>5.86</v>
      </c>
      <c r="P4712" s="95">
        <v>-18.22</v>
      </c>
      <c r="Q4712" s="95">
        <v>8.67</v>
      </c>
      <c r="R4712" s="95">
        <v>-26.19</v>
      </c>
      <c r="S4712" s="95">
        <v>-21.66</v>
      </c>
      <c r="T4712" s="95">
        <v>-26.72</v>
      </c>
      <c r="U4712" s="95">
        <v>0.83</v>
      </c>
      <c r="V4712" s="95">
        <v>0.17</v>
      </c>
      <c r="W4712" s="95">
        <v>0.19</v>
      </c>
      <c r="X4712" s="95">
        <v>125.51</v>
      </c>
      <c r="Y4712" s="95"/>
      <c r="Z4712" s="74" t="s">
        <v>1111</v>
      </c>
      <c r="AA4712" s="95">
        <v>11.45</v>
      </c>
      <c r="AB4712" s="95">
        <v>-3</v>
      </c>
      <c r="AC4712" s="74" t="s">
        <v>1111</v>
      </c>
      <c r="AD4712" s="95">
        <v>2834536515</v>
      </c>
    </row>
    <row r="4713" spans="1:30" x14ac:dyDescent="0.2">
      <c r="A4713" s="74" t="s">
        <v>5820</v>
      </c>
      <c r="B4713" s="95">
        <v>35.06</v>
      </c>
      <c r="C4713" s="95"/>
      <c r="D4713" s="95">
        <v>-155.07</v>
      </c>
      <c r="E4713" s="95">
        <v>3.91</v>
      </c>
      <c r="F4713" s="95">
        <v>1.92</v>
      </c>
      <c r="G4713" s="95">
        <v>64.260000000000005</v>
      </c>
      <c r="H4713" s="95">
        <v>-6.07</v>
      </c>
      <c r="I4713" s="95">
        <v>-3.77</v>
      </c>
      <c r="J4713" s="95">
        <v>-96.37</v>
      </c>
      <c r="K4713" s="95">
        <v>-85.52</v>
      </c>
      <c r="L4713" s="95">
        <v>10.85</v>
      </c>
      <c r="M4713" s="95">
        <v>-0.44</v>
      </c>
      <c r="N4713" s="95">
        <v>5.85</v>
      </c>
      <c r="O4713" s="95">
        <v>4.3</v>
      </c>
      <c r="P4713" s="95">
        <v>-4.72</v>
      </c>
      <c r="Q4713" s="95">
        <v>4.09</v>
      </c>
      <c r="R4713" s="95">
        <v>-2.52</v>
      </c>
      <c r="S4713" s="95">
        <v>-1.24</v>
      </c>
      <c r="T4713" s="95">
        <v>-4.22</v>
      </c>
      <c r="U4713" s="95">
        <v>0.49</v>
      </c>
      <c r="V4713" s="95">
        <v>0.51</v>
      </c>
      <c r="W4713" s="95">
        <v>0.33</v>
      </c>
      <c r="X4713" s="95">
        <v>10.87</v>
      </c>
      <c r="Y4713" s="95"/>
      <c r="Z4713" s="74" t="s">
        <v>1111</v>
      </c>
      <c r="AA4713" s="95">
        <v>8.9700000000000006</v>
      </c>
      <c r="AB4713" s="95">
        <v>-0.23</v>
      </c>
      <c r="AC4713" s="74" t="s">
        <v>1111</v>
      </c>
      <c r="AD4713" s="95">
        <v>28066307490</v>
      </c>
    </row>
    <row r="4714" spans="1:30" x14ac:dyDescent="0.2">
      <c r="A4714" s="74" t="s">
        <v>5821</v>
      </c>
      <c r="B4714" s="95">
        <v>41.32</v>
      </c>
      <c r="C4714" s="95">
        <v>12.65</v>
      </c>
      <c r="D4714" s="95">
        <v>3.41</v>
      </c>
      <c r="E4714" s="95">
        <v>0.81</v>
      </c>
      <c r="F4714" s="95">
        <v>0.54</v>
      </c>
      <c r="G4714" s="95">
        <v>30.81</v>
      </c>
      <c r="H4714" s="95">
        <v>25.7</v>
      </c>
      <c r="I4714" s="95">
        <v>19.95</v>
      </c>
      <c r="J4714" s="95">
        <v>2.65</v>
      </c>
      <c r="K4714" s="95">
        <v>2.59</v>
      </c>
      <c r="L4714" s="95">
        <v>-0.06</v>
      </c>
      <c r="M4714" s="95">
        <v>-0.02</v>
      </c>
      <c r="N4714" s="95">
        <v>0.68</v>
      </c>
      <c r="O4714" s="95">
        <v>2.27</v>
      </c>
      <c r="P4714" s="95">
        <v>-0.96</v>
      </c>
      <c r="Q4714" s="95">
        <v>2.25</v>
      </c>
      <c r="R4714" s="95">
        <v>23.83</v>
      </c>
      <c r="S4714" s="95">
        <v>15.97</v>
      </c>
      <c r="T4714" s="95">
        <v>21.96</v>
      </c>
      <c r="U4714" s="95">
        <v>0.67</v>
      </c>
      <c r="V4714" s="95">
        <v>0.33</v>
      </c>
      <c r="W4714" s="95">
        <v>0.8</v>
      </c>
      <c r="X4714" s="95">
        <v>2.09</v>
      </c>
      <c r="Y4714" s="95">
        <v>154.51</v>
      </c>
      <c r="Z4714" s="74" t="s">
        <v>1111</v>
      </c>
      <c r="AA4714" s="95">
        <v>50.67</v>
      </c>
      <c r="AB4714" s="95">
        <v>12.08</v>
      </c>
      <c r="AC4714" s="74" t="s">
        <v>1111</v>
      </c>
      <c r="AD4714" s="95">
        <v>8085914163</v>
      </c>
    </row>
    <row r="4715" spans="1:30" x14ac:dyDescent="0.2">
      <c r="A4715" s="74" t="s">
        <v>5822</v>
      </c>
      <c r="B4715" s="95">
        <v>94.66</v>
      </c>
      <c r="C4715" s="95"/>
      <c r="D4715" s="95">
        <v>-23.21</v>
      </c>
      <c r="E4715" s="95">
        <v>13.21</v>
      </c>
      <c r="F4715" s="95">
        <v>10.67</v>
      </c>
      <c r="G4715" s="95">
        <v>85.76</v>
      </c>
      <c r="H4715" s="95">
        <v>-96.99</v>
      </c>
      <c r="I4715" s="95">
        <v>-99.17</v>
      </c>
      <c r="J4715" s="95">
        <v>-23.73</v>
      </c>
      <c r="K4715" s="95">
        <v>-22.38</v>
      </c>
      <c r="L4715" s="95">
        <v>1.35</v>
      </c>
      <c r="M4715" s="95">
        <v>-0.75</v>
      </c>
      <c r="N4715" s="95">
        <v>23.02</v>
      </c>
      <c r="O4715" s="95">
        <v>16.420000000000002</v>
      </c>
      <c r="P4715" s="95">
        <v>-42.88</v>
      </c>
      <c r="Q4715" s="95">
        <v>7.41</v>
      </c>
      <c r="R4715" s="95">
        <v>-56.9</v>
      </c>
      <c r="S4715" s="95">
        <v>-45.97</v>
      </c>
      <c r="T4715" s="95">
        <v>-56.78</v>
      </c>
      <c r="U4715" s="95">
        <v>0.81</v>
      </c>
      <c r="V4715" s="95">
        <v>0.19</v>
      </c>
      <c r="W4715" s="95">
        <v>0.46</v>
      </c>
      <c r="X4715" s="95"/>
      <c r="Y4715" s="95"/>
      <c r="Z4715" s="74" t="s">
        <v>1111</v>
      </c>
      <c r="AA4715" s="95">
        <v>7.16</v>
      </c>
      <c r="AB4715" s="95">
        <v>-4.08</v>
      </c>
      <c r="AC4715" s="74" t="s">
        <v>1111</v>
      </c>
      <c r="AD4715" s="95">
        <v>10568646575</v>
      </c>
    </row>
    <row r="4716" spans="1:30" x14ac:dyDescent="0.2">
      <c r="A4716" s="74" t="s">
        <v>5823</v>
      </c>
      <c r="B4716" s="95">
        <v>0.3</v>
      </c>
      <c r="C4716" s="95"/>
      <c r="D4716" s="95">
        <v>-0.77</v>
      </c>
      <c r="E4716" s="95">
        <v>-2.2999999999999998</v>
      </c>
      <c r="F4716" s="95">
        <v>0.63</v>
      </c>
      <c r="G4716" s="95">
        <v>78.34</v>
      </c>
      <c r="H4716" s="95">
        <v>-152.55000000000001</v>
      </c>
      <c r="I4716" s="95">
        <v>-188.82</v>
      </c>
      <c r="J4716" s="95">
        <v>-0.95</v>
      </c>
      <c r="K4716" s="95">
        <v>-1.54</v>
      </c>
      <c r="L4716" s="95">
        <v>-0.59</v>
      </c>
      <c r="M4716" s="95"/>
      <c r="N4716" s="95">
        <v>1.45</v>
      </c>
      <c r="O4716" s="95">
        <v>1.79</v>
      </c>
      <c r="P4716" s="95">
        <v>-2.65</v>
      </c>
      <c r="Q4716" s="95">
        <v>1.85</v>
      </c>
      <c r="R4716" s="95">
        <v>-299.06</v>
      </c>
      <c r="S4716" s="95">
        <v>-81.83</v>
      </c>
      <c r="T4716" s="95">
        <v>-107.12</v>
      </c>
      <c r="U4716" s="95">
        <v>-0.27</v>
      </c>
      <c r="V4716" s="95">
        <v>1.27</v>
      </c>
      <c r="W4716" s="95">
        <v>0.43</v>
      </c>
      <c r="X4716" s="95">
        <v>26.35</v>
      </c>
      <c r="Y4716" s="95"/>
      <c r="Z4716" s="74" t="s">
        <v>1111</v>
      </c>
      <c r="AA4716" s="95">
        <v>-0.13</v>
      </c>
      <c r="AB4716" s="95">
        <v>-0.4</v>
      </c>
      <c r="AC4716" s="74" t="s">
        <v>1111</v>
      </c>
      <c r="AD4716" s="95">
        <v>131727897</v>
      </c>
    </row>
    <row r="4717" spans="1:30" x14ac:dyDescent="0.2">
      <c r="A4717" s="74" t="s">
        <v>5824</v>
      </c>
      <c r="B4717" s="95">
        <v>178.34</v>
      </c>
      <c r="C4717" s="95">
        <v>2.36</v>
      </c>
      <c r="D4717" s="95">
        <v>22.5</v>
      </c>
      <c r="E4717" s="95">
        <v>13.55</v>
      </c>
      <c r="F4717" s="95">
        <v>7.08</v>
      </c>
      <c r="G4717" s="95">
        <v>66.36</v>
      </c>
      <c r="H4717" s="95">
        <v>48.7</v>
      </c>
      <c r="I4717" s="95">
        <v>41.61</v>
      </c>
      <c r="J4717" s="95">
        <v>19.23</v>
      </c>
      <c r="K4717" s="95">
        <v>18.989999999999998</v>
      </c>
      <c r="L4717" s="95">
        <v>-0.24</v>
      </c>
      <c r="M4717" s="95">
        <v>-0.17</v>
      </c>
      <c r="N4717" s="95">
        <v>9.36</v>
      </c>
      <c r="O4717" s="95">
        <v>14.74</v>
      </c>
      <c r="P4717" s="95">
        <v>-17</v>
      </c>
      <c r="Q4717" s="95">
        <v>5.63</v>
      </c>
      <c r="R4717" s="95">
        <v>60.23</v>
      </c>
      <c r="S4717" s="95">
        <v>31.45</v>
      </c>
      <c r="T4717" s="95">
        <v>37.72</v>
      </c>
      <c r="U4717" s="95">
        <v>0.52</v>
      </c>
      <c r="V4717" s="95">
        <v>0.48</v>
      </c>
      <c r="W4717" s="95">
        <v>0.76</v>
      </c>
      <c r="X4717" s="95">
        <v>2.15</v>
      </c>
      <c r="Y4717" s="95">
        <v>13.38</v>
      </c>
      <c r="Z4717" s="74" t="s">
        <v>1111</v>
      </c>
      <c r="AA4717" s="95">
        <v>13.16</v>
      </c>
      <c r="AB4717" s="95">
        <v>7.93</v>
      </c>
      <c r="AC4717" s="74" t="s">
        <v>1111</v>
      </c>
      <c r="AD4717" s="95">
        <v>164701626840</v>
      </c>
    </row>
    <row r="4718" spans="1:30" x14ac:dyDescent="0.2">
      <c r="A4718" s="74" t="s">
        <v>5825</v>
      </c>
      <c r="B4718" s="95">
        <v>83.36</v>
      </c>
      <c r="C4718" s="95">
        <v>1.44</v>
      </c>
      <c r="D4718" s="95">
        <v>27.41</v>
      </c>
      <c r="E4718" s="95">
        <v>5.45</v>
      </c>
      <c r="F4718" s="95">
        <v>2.38</v>
      </c>
      <c r="G4718" s="95">
        <v>67.239999999999995</v>
      </c>
      <c r="H4718" s="95">
        <v>7.85</v>
      </c>
      <c r="I4718" s="95">
        <v>6.61</v>
      </c>
      <c r="J4718" s="95">
        <v>23.07</v>
      </c>
      <c r="K4718" s="95">
        <v>22.09</v>
      </c>
      <c r="L4718" s="95">
        <v>-0.98</v>
      </c>
      <c r="M4718" s="95">
        <v>-0.23</v>
      </c>
      <c r="N4718" s="95">
        <v>1.81</v>
      </c>
      <c r="O4718" s="95">
        <v>61.72</v>
      </c>
      <c r="P4718" s="95">
        <v>-3.05</v>
      </c>
      <c r="Q4718" s="95">
        <v>1.21</v>
      </c>
      <c r="R4718" s="95">
        <v>19.88</v>
      </c>
      <c r="S4718" s="95">
        <v>8.67</v>
      </c>
      <c r="T4718" s="95">
        <v>17.71</v>
      </c>
      <c r="U4718" s="95">
        <v>0.44</v>
      </c>
      <c r="V4718" s="95">
        <v>0.56000000000000005</v>
      </c>
      <c r="W4718" s="95">
        <v>1.31</v>
      </c>
      <c r="X4718" s="95">
        <v>5.82</v>
      </c>
      <c r="Y4718" s="95">
        <v>-20.25</v>
      </c>
      <c r="Z4718" s="74" t="s">
        <v>1111</v>
      </c>
      <c r="AA4718" s="95">
        <v>15.29</v>
      </c>
      <c r="AB4718" s="95">
        <v>3.04</v>
      </c>
      <c r="AC4718" s="74" t="s">
        <v>1111</v>
      </c>
      <c r="AD4718" s="95">
        <v>5805607200</v>
      </c>
    </row>
    <row r="4719" spans="1:30" x14ac:dyDescent="0.2">
      <c r="A4719" s="74" t="s">
        <v>5826</v>
      </c>
      <c r="B4719" s="95">
        <v>71.89</v>
      </c>
      <c r="C4719" s="95">
        <v>0.11</v>
      </c>
      <c r="D4719" s="95">
        <v>22.48</v>
      </c>
      <c r="E4719" s="95">
        <v>2.6</v>
      </c>
      <c r="F4719" s="95">
        <v>1.03</v>
      </c>
      <c r="G4719" s="95">
        <v>15.68</v>
      </c>
      <c r="H4719" s="95">
        <v>6.42</v>
      </c>
      <c r="I4719" s="95">
        <v>5.65</v>
      </c>
      <c r="J4719" s="95">
        <v>19.78</v>
      </c>
      <c r="K4719" s="95">
        <v>21.83</v>
      </c>
      <c r="L4719" s="95">
        <v>2.04</v>
      </c>
      <c r="M4719" s="95">
        <v>0.27</v>
      </c>
      <c r="N4719" s="95">
        <v>1.27</v>
      </c>
      <c r="O4719" s="95">
        <v>3.05</v>
      </c>
      <c r="P4719" s="95">
        <v>-2.21</v>
      </c>
      <c r="Q4719" s="95">
        <v>2.73</v>
      </c>
      <c r="R4719" s="95">
        <v>11.56</v>
      </c>
      <c r="S4719" s="95">
        <v>4.58</v>
      </c>
      <c r="T4719" s="95">
        <v>7.74</v>
      </c>
      <c r="U4719" s="95">
        <v>0.4</v>
      </c>
      <c r="V4719" s="95">
        <v>0.6</v>
      </c>
      <c r="W4719" s="95">
        <v>0.81</v>
      </c>
      <c r="X4719" s="95">
        <v>-2.79</v>
      </c>
      <c r="Y4719" s="95">
        <v>-15.01</v>
      </c>
      <c r="Z4719" s="74" t="s">
        <v>1111</v>
      </c>
      <c r="AA4719" s="95">
        <v>27.68</v>
      </c>
      <c r="AB4719" s="95">
        <v>3.2</v>
      </c>
      <c r="AC4719" s="74" t="s">
        <v>1111</v>
      </c>
      <c r="AD4719" s="95">
        <v>15846367628</v>
      </c>
    </row>
    <row r="4720" spans="1:30" x14ac:dyDescent="0.2">
      <c r="A4720" s="74" t="s">
        <v>5827</v>
      </c>
      <c r="B4720" s="95">
        <v>11.09</v>
      </c>
      <c r="C4720" s="95"/>
      <c r="D4720" s="95">
        <v>-3.09</v>
      </c>
      <c r="E4720" s="95">
        <v>2.14</v>
      </c>
      <c r="F4720" s="95">
        <v>1.59</v>
      </c>
      <c r="G4720" s="95">
        <v>-140.13999999999999</v>
      </c>
      <c r="H4720" s="95">
        <v>-901.16</v>
      </c>
      <c r="I4720" s="95">
        <v>-1040.57</v>
      </c>
      <c r="J4720" s="95">
        <v>-3.57</v>
      </c>
      <c r="K4720" s="95">
        <v>-2.97</v>
      </c>
      <c r="L4720" s="95">
        <v>0.6</v>
      </c>
      <c r="M4720" s="95">
        <v>-0.36</v>
      </c>
      <c r="N4720" s="95">
        <v>32.18</v>
      </c>
      <c r="O4720" s="95">
        <v>2.82</v>
      </c>
      <c r="P4720" s="95">
        <v>-8.08</v>
      </c>
      <c r="Q4720" s="95">
        <v>3.33</v>
      </c>
      <c r="R4720" s="95">
        <v>-69.3</v>
      </c>
      <c r="S4720" s="95">
        <v>-51.28</v>
      </c>
      <c r="T4720" s="95">
        <v>-60.01</v>
      </c>
      <c r="U4720" s="95">
        <v>0.74</v>
      </c>
      <c r="V4720" s="95">
        <v>0.26</v>
      </c>
      <c r="W4720" s="95">
        <v>0.05</v>
      </c>
      <c r="X4720" s="95">
        <v>-38.799999999999997</v>
      </c>
      <c r="Y4720" s="95"/>
      <c r="Z4720" s="74" t="s">
        <v>1111</v>
      </c>
      <c r="AA4720" s="95">
        <v>5.18</v>
      </c>
      <c r="AB4720" s="95">
        <v>-3.59</v>
      </c>
      <c r="AC4720" s="74" t="s">
        <v>1111</v>
      </c>
      <c r="AD4720" s="95">
        <v>97238229</v>
      </c>
    </row>
    <row r="4721" spans="1:30" x14ac:dyDescent="0.2">
      <c r="A4721" s="74" t="s">
        <v>5828</v>
      </c>
      <c r="B4721" s="95">
        <v>466.82</v>
      </c>
      <c r="C4721" s="95"/>
      <c r="D4721" s="95">
        <v>118.98</v>
      </c>
      <c r="E4721" s="95">
        <v>8.69</v>
      </c>
      <c r="F4721" s="95">
        <v>4.08</v>
      </c>
      <c r="G4721" s="95">
        <v>45.85</v>
      </c>
      <c r="H4721" s="95">
        <v>12.64</v>
      </c>
      <c r="I4721" s="95">
        <v>11.15</v>
      </c>
      <c r="J4721" s="95">
        <v>104.9</v>
      </c>
      <c r="K4721" s="95">
        <v>111.18</v>
      </c>
      <c r="L4721" s="95">
        <v>6.28</v>
      </c>
      <c r="M4721" s="95">
        <v>0.52</v>
      </c>
      <c r="N4721" s="95">
        <v>13.27</v>
      </c>
      <c r="O4721" s="95">
        <v>308.37</v>
      </c>
      <c r="P4721" s="95">
        <v>-5.03</v>
      </c>
      <c r="Q4721" s="95">
        <v>1.08</v>
      </c>
      <c r="R4721" s="95">
        <v>7.31</v>
      </c>
      <c r="S4721" s="95">
        <v>3.43</v>
      </c>
      <c r="T4721" s="95">
        <v>4.9400000000000004</v>
      </c>
      <c r="U4721" s="95">
        <v>0.47</v>
      </c>
      <c r="V4721" s="95">
        <v>0.53</v>
      </c>
      <c r="W4721" s="95">
        <v>0.31</v>
      </c>
      <c r="X4721" s="95">
        <v>13.57</v>
      </c>
      <c r="Y4721" s="95">
        <v>24.6</v>
      </c>
      <c r="Z4721" s="74" t="s">
        <v>1111</v>
      </c>
      <c r="AA4721" s="95">
        <v>53.71</v>
      </c>
      <c r="AB4721" s="95">
        <v>3.92</v>
      </c>
      <c r="AC4721" s="74" t="s">
        <v>1111</v>
      </c>
      <c r="AD4721" s="95">
        <v>19128556366</v>
      </c>
    </row>
    <row r="4722" spans="1:30" x14ac:dyDescent="0.2">
      <c r="A4722" s="74" t="s">
        <v>5829</v>
      </c>
      <c r="B4722" s="95">
        <v>0.53</v>
      </c>
      <c r="C4722" s="95"/>
      <c r="D4722" s="95">
        <v>-3.68</v>
      </c>
      <c r="E4722" s="95">
        <v>1</v>
      </c>
      <c r="F4722" s="95">
        <v>0.93</v>
      </c>
      <c r="G4722" s="95"/>
      <c r="H4722" s="95"/>
      <c r="I4722" s="95"/>
      <c r="J4722" s="95">
        <v>-3.69</v>
      </c>
      <c r="K4722" s="95">
        <v>-0.64</v>
      </c>
      <c r="L4722" s="95">
        <v>3.06</v>
      </c>
      <c r="M4722" s="95">
        <v>-0.83</v>
      </c>
      <c r="N4722" s="95"/>
      <c r="O4722" s="95">
        <v>1.26</v>
      </c>
      <c r="P4722" s="95">
        <v>-4.47</v>
      </c>
      <c r="Q4722" s="95">
        <v>16.21</v>
      </c>
      <c r="R4722" s="95">
        <v>-27.1</v>
      </c>
      <c r="S4722" s="95">
        <v>-25.35</v>
      </c>
      <c r="T4722" s="95">
        <v>-27.01</v>
      </c>
      <c r="U4722" s="95">
        <v>0.94</v>
      </c>
      <c r="V4722" s="95">
        <v>0.06</v>
      </c>
      <c r="W4722" s="95">
        <v>0</v>
      </c>
      <c r="X4722" s="95"/>
      <c r="Y4722" s="95"/>
      <c r="Z4722" s="74" t="s">
        <v>1111</v>
      </c>
      <c r="AA4722" s="95">
        <v>0.53</v>
      </c>
      <c r="AB4722" s="95">
        <v>-0.14000000000000001</v>
      </c>
      <c r="AC4722" s="74" t="s">
        <v>1111</v>
      </c>
      <c r="AD4722" s="95">
        <v>91269657</v>
      </c>
    </row>
    <row r="4723" spans="1:30" x14ac:dyDescent="0.2">
      <c r="A4723" s="74" t="s">
        <v>5830</v>
      </c>
      <c r="B4723" s="95">
        <v>9.11</v>
      </c>
      <c r="C4723" s="95"/>
      <c r="D4723" s="95">
        <v>22.69</v>
      </c>
      <c r="E4723" s="95">
        <v>59.69</v>
      </c>
      <c r="F4723" s="95">
        <v>0.96</v>
      </c>
      <c r="G4723" s="95">
        <v>81.59</v>
      </c>
      <c r="H4723" s="95">
        <v>9.9</v>
      </c>
      <c r="I4723" s="95">
        <v>8</v>
      </c>
      <c r="J4723" s="95">
        <v>18.34</v>
      </c>
      <c r="K4723" s="95">
        <v>19.649999999999999</v>
      </c>
      <c r="L4723" s="95">
        <v>1.31</v>
      </c>
      <c r="M4723" s="95">
        <v>4.26</v>
      </c>
      <c r="N4723" s="95">
        <v>1.81</v>
      </c>
      <c r="O4723" s="95">
        <v>-6.2</v>
      </c>
      <c r="P4723" s="95">
        <v>-3.06</v>
      </c>
      <c r="Q4723" s="95">
        <v>0.82</v>
      </c>
      <c r="R4723" s="95">
        <v>263.07</v>
      </c>
      <c r="S4723" s="95">
        <v>4.21</v>
      </c>
      <c r="T4723" s="95">
        <v>5.79</v>
      </c>
      <c r="U4723" s="95">
        <v>0.02</v>
      </c>
      <c r="V4723" s="95">
        <v>0.94</v>
      </c>
      <c r="W4723" s="95">
        <v>0.53</v>
      </c>
      <c r="X4723" s="95">
        <v>-15.44</v>
      </c>
      <c r="Y4723" s="95"/>
      <c r="Z4723" s="74" t="s">
        <v>1111</v>
      </c>
      <c r="AA4723" s="95">
        <v>0.15</v>
      </c>
      <c r="AB4723" s="95">
        <v>0.4</v>
      </c>
      <c r="AC4723" s="74" t="s">
        <v>1111</v>
      </c>
      <c r="AD4723" s="95">
        <v>111675846</v>
      </c>
    </row>
    <row r="4724" spans="1:30" x14ac:dyDescent="0.2">
      <c r="A4724" s="74" t="s">
        <v>5831</v>
      </c>
      <c r="B4724" s="95">
        <v>110.92</v>
      </c>
      <c r="C4724" s="95"/>
      <c r="D4724" s="95">
        <v>-69.81</v>
      </c>
      <c r="E4724" s="95">
        <v>16.13</v>
      </c>
      <c r="F4724" s="95">
        <v>11.85</v>
      </c>
      <c r="G4724" s="95">
        <v>77.099999999999994</v>
      </c>
      <c r="H4724" s="95">
        <v>-46.22</v>
      </c>
      <c r="I4724" s="95">
        <v>-44.77</v>
      </c>
      <c r="J4724" s="95">
        <v>-67.62</v>
      </c>
      <c r="K4724" s="95">
        <v>-65.31</v>
      </c>
      <c r="L4724" s="95">
        <v>2.31</v>
      </c>
      <c r="M4724" s="95">
        <v>-0.55000000000000004</v>
      </c>
      <c r="N4724" s="95">
        <v>31.26</v>
      </c>
      <c r="O4724" s="95">
        <v>29.98</v>
      </c>
      <c r="P4724" s="95">
        <v>-30.47</v>
      </c>
      <c r="Q4724" s="95">
        <v>2.83</v>
      </c>
      <c r="R4724" s="95">
        <v>-23.1</v>
      </c>
      <c r="S4724" s="95">
        <v>-16.97</v>
      </c>
      <c r="T4724" s="95">
        <v>-22.38</v>
      </c>
      <c r="U4724" s="95">
        <v>0.73</v>
      </c>
      <c r="V4724" s="95">
        <v>0.27</v>
      </c>
      <c r="W4724" s="95">
        <v>0.38</v>
      </c>
      <c r="X4724" s="95"/>
      <c r="Y4724" s="95"/>
      <c r="Z4724" s="74" t="s">
        <v>1111</v>
      </c>
      <c r="AA4724" s="95">
        <v>6.88</v>
      </c>
      <c r="AB4724" s="95">
        <v>-1.59</v>
      </c>
      <c r="AC4724" s="74" t="s">
        <v>1111</v>
      </c>
      <c r="AD4724" s="95">
        <v>31724295752</v>
      </c>
    </row>
    <row r="4725" spans="1:30" x14ac:dyDescent="0.2">
      <c r="A4725" s="74" t="s">
        <v>5832</v>
      </c>
      <c r="B4725" s="95">
        <v>16.5</v>
      </c>
      <c r="C4725" s="95"/>
      <c r="D4725" s="95">
        <v>18.07</v>
      </c>
      <c r="E4725" s="95">
        <v>3.97</v>
      </c>
      <c r="F4725" s="95">
        <v>1.63</v>
      </c>
      <c r="G4725" s="95">
        <v>50</v>
      </c>
      <c r="H4725" s="95">
        <v>9.41</v>
      </c>
      <c r="I4725" s="95">
        <v>7.82</v>
      </c>
      <c r="J4725" s="95">
        <v>15.03</v>
      </c>
      <c r="K4725" s="95">
        <v>13.9</v>
      </c>
      <c r="L4725" s="95">
        <v>-1.1299999999999999</v>
      </c>
      <c r="M4725" s="95">
        <v>-0.3</v>
      </c>
      <c r="N4725" s="95">
        <v>1.41</v>
      </c>
      <c r="O4725" s="95">
        <v>4.43</v>
      </c>
      <c r="P4725" s="95">
        <v>-4.6399999999999997</v>
      </c>
      <c r="Q4725" s="95">
        <v>2.31</v>
      </c>
      <c r="R4725" s="95">
        <v>21.99</v>
      </c>
      <c r="S4725" s="95">
        <v>9.02</v>
      </c>
      <c r="T4725" s="95">
        <v>17.010000000000002</v>
      </c>
      <c r="U4725" s="95">
        <v>0.41</v>
      </c>
      <c r="V4725" s="95">
        <v>0.59</v>
      </c>
      <c r="W4725" s="95">
        <v>1.1499999999999999</v>
      </c>
      <c r="X4725" s="95">
        <v>2.46</v>
      </c>
      <c r="Y4725" s="95"/>
      <c r="Z4725" s="74" t="s">
        <v>1111</v>
      </c>
      <c r="AA4725" s="95">
        <v>4.1500000000000004</v>
      </c>
      <c r="AB4725" s="95">
        <v>0.91</v>
      </c>
      <c r="AC4725" s="74" t="s">
        <v>1111</v>
      </c>
      <c r="AD4725" s="95">
        <v>7855884300</v>
      </c>
    </row>
    <row r="4726" spans="1:30" x14ac:dyDescent="0.2">
      <c r="A4726" s="74" t="s">
        <v>5833</v>
      </c>
      <c r="B4726" s="95">
        <v>19.329999999999998</v>
      </c>
      <c r="C4726" s="95"/>
      <c r="D4726" s="95">
        <v>20.88</v>
      </c>
      <c r="E4726" s="95">
        <v>4.59</v>
      </c>
      <c r="F4726" s="95">
        <v>1.88</v>
      </c>
      <c r="G4726" s="95">
        <v>50</v>
      </c>
      <c r="H4726" s="95">
        <v>9.41</v>
      </c>
      <c r="I4726" s="95">
        <v>7.82</v>
      </c>
      <c r="J4726" s="95">
        <v>17.37</v>
      </c>
      <c r="K4726" s="95">
        <v>13.9</v>
      </c>
      <c r="L4726" s="95">
        <v>-1.1299999999999999</v>
      </c>
      <c r="M4726" s="95">
        <v>-0.3</v>
      </c>
      <c r="N4726" s="95">
        <v>1.63</v>
      </c>
      <c r="O4726" s="95">
        <v>5.12</v>
      </c>
      <c r="P4726" s="95">
        <v>-5.36</v>
      </c>
      <c r="Q4726" s="95">
        <v>2.31</v>
      </c>
      <c r="R4726" s="95">
        <v>21.99</v>
      </c>
      <c r="S4726" s="95">
        <v>9.02</v>
      </c>
      <c r="T4726" s="95">
        <v>17.010000000000002</v>
      </c>
      <c r="U4726" s="95">
        <v>0.41</v>
      </c>
      <c r="V4726" s="95">
        <v>0.59</v>
      </c>
      <c r="W4726" s="95">
        <v>1.1499999999999999</v>
      </c>
      <c r="X4726" s="95">
        <v>2.46</v>
      </c>
      <c r="Y4726" s="95"/>
      <c r="Z4726" s="74" t="s">
        <v>1111</v>
      </c>
      <c r="AA4726" s="95">
        <v>4.1500000000000004</v>
      </c>
      <c r="AB4726" s="95">
        <v>0.91</v>
      </c>
      <c r="AC4726" s="74" t="s">
        <v>1111</v>
      </c>
      <c r="AD4726" s="95">
        <v>7855884300</v>
      </c>
    </row>
    <row r="4727" spans="1:30" x14ac:dyDescent="0.2">
      <c r="A4727" s="74" t="s">
        <v>5834</v>
      </c>
      <c r="B4727" s="95">
        <v>41.39</v>
      </c>
      <c r="C4727" s="95"/>
      <c r="D4727" s="95">
        <v>-4.13</v>
      </c>
      <c r="E4727" s="95">
        <v>2.4500000000000002</v>
      </c>
      <c r="F4727" s="95">
        <v>0.19</v>
      </c>
      <c r="G4727" s="95">
        <v>59.13</v>
      </c>
      <c r="H4727" s="95">
        <v>-12.99</v>
      </c>
      <c r="I4727" s="95">
        <v>-16.190000000000001</v>
      </c>
      <c r="J4727" s="95">
        <v>-5.15</v>
      </c>
      <c r="K4727" s="95">
        <v>-10.76</v>
      </c>
      <c r="L4727" s="95">
        <v>-5.61</v>
      </c>
      <c r="M4727" s="95">
        <v>2.67</v>
      </c>
      <c r="N4727" s="95">
        <v>0.67</v>
      </c>
      <c r="O4727" s="95">
        <v>2.17</v>
      </c>
      <c r="P4727" s="95">
        <v>-0.28999999999999998</v>
      </c>
      <c r="Q4727" s="95">
        <v>1.36</v>
      </c>
      <c r="R4727" s="95">
        <v>-59.2</v>
      </c>
      <c r="S4727" s="95">
        <v>-4.6399999999999997</v>
      </c>
      <c r="T4727" s="95">
        <v>-8.7200000000000006</v>
      </c>
      <c r="U4727" s="95">
        <v>0.08</v>
      </c>
      <c r="V4727" s="95">
        <v>0.92</v>
      </c>
      <c r="W4727" s="95">
        <v>0.28999999999999998</v>
      </c>
      <c r="X4727" s="95">
        <v>-16.52</v>
      </c>
      <c r="Y4727" s="95"/>
      <c r="Z4727" s="74" t="s">
        <v>1111</v>
      </c>
      <c r="AA4727" s="95">
        <v>16.77</v>
      </c>
      <c r="AB4727" s="95">
        <v>-9.93</v>
      </c>
      <c r="AC4727" s="74" t="s">
        <v>1111</v>
      </c>
      <c r="AD4727" s="95">
        <v>13285780695</v>
      </c>
    </row>
    <row r="4728" spans="1:30" x14ac:dyDescent="0.2">
      <c r="A4728" s="74" t="s">
        <v>5835</v>
      </c>
      <c r="B4728" s="95">
        <v>95.73</v>
      </c>
      <c r="C4728" s="95">
        <v>4.8899999999999997</v>
      </c>
      <c r="D4728" s="95">
        <v>-4676.1499999999996</v>
      </c>
      <c r="E4728" s="95"/>
      <c r="F4728" s="95">
        <v>0.95</v>
      </c>
      <c r="G4728" s="95">
        <v>19.809999999999999</v>
      </c>
      <c r="H4728" s="95">
        <v>15.26</v>
      </c>
      <c r="I4728" s="95">
        <v>-0.05</v>
      </c>
      <c r="J4728" s="95">
        <v>15.32</v>
      </c>
      <c r="K4728" s="95">
        <v>23.24</v>
      </c>
      <c r="L4728" s="95">
        <v>7.92</v>
      </c>
      <c r="M4728" s="95"/>
      <c r="N4728" s="95">
        <v>2.34</v>
      </c>
      <c r="O4728" s="95">
        <v>12.6</v>
      </c>
      <c r="P4728" s="95">
        <v>-1.1599999999999999</v>
      </c>
      <c r="Q4728" s="95">
        <v>1.7</v>
      </c>
      <c r="R4728" s="95"/>
      <c r="S4728" s="95">
        <v>-0.02</v>
      </c>
      <c r="T4728" s="95">
        <v>10.59</v>
      </c>
      <c r="U4728" s="95">
        <v>0</v>
      </c>
      <c r="V4728" s="95">
        <v>0.71</v>
      </c>
      <c r="W4728" s="95">
        <v>0.41</v>
      </c>
      <c r="X4728" s="95">
        <v>3.89</v>
      </c>
      <c r="Y4728" s="95"/>
      <c r="Z4728" s="74" t="s">
        <v>1111</v>
      </c>
      <c r="AA4728" s="95">
        <v>0</v>
      </c>
      <c r="AB4728" s="95">
        <v>-0.02</v>
      </c>
      <c r="AC4728" s="74" t="s">
        <v>1111</v>
      </c>
      <c r="AD4728" s="95">
        <v>1014723500</v>
      </c>
    </row>
    <row r="4729" spans="1:30" x14ac:dyDescent="0.2">
      <c r="A4729" s="74" t="s">
        <v>5836</v>
      </c>
      <c r="B4729" s="95">
        <v>17.05</v>
      </c>
      <c r="C4729" s="95">
        <v>4.0199999999999996</v>
      </c>
      <c r="D4729" s="95">
        <v>10.58</v>
      </c>
      <c r="E4729" s="95">
        <v>1.45</v>
      </c>
      <c r="F4729" s="95">
        <v>0.14000000000000001</v>
      </c>
      <c r="G4729" s="95">
        <v>0</v>
      </c>
      <c r="H4729" s="95">
        <v>38.53</v>
      </c>
      <c r="I4729" s="95">
        <v>31.13</v>
      </c>
      <c r="J4729" s="95">
        <v>8.5399999999999991</v>
      </c>
      <c r="K4729" s="95">
        <v>-9.26</v>
      </c>
      <c r="L4729" s="95">
        <v>-17.809999999999999</v>
      </c>
      <c r="M4729" s="95">
        <v>-3.03</v>
      </c>
      <c r="N4729" s="95">
        <v>3.29</v>
      </c>
      <c r="O4729" s="95"/>
      <c r="P4729" s="95">
        <v>-0.14000000000000001</v>
      </c>
      <c r="Q4729" s="95"/>
      <c r="R4729" s="95">
        <v>13.75</v>
      </c>
      <c r="S4729" s="95">
        <v>1.32</v>
      </c>
      <c r="T4729" s="95">
        <v>12.33</v>
      </c>
      <c r="U4729" s="95">
        <v>0.1</v>
      </c>
      <c r="V4729" s="95">
        <v>0.9</v>
      </c>
      <c r="W4729" s="95">
        <v>0.04</v>
      </c>
      <c r="X4729" s="95">
        <v>11.68</v>
      </c>
      <c r="Y4729" s="95">
        <v>20.3</v>
      </c>
      <c r="Z4729" s="74" t="s">
        <v>1111</v>
      </c>
      <c r="AA4729" s="95">
        <v>11.72</v>
      </c>
      <c r="AB4729" s="95">
        <v>1.61</v>
      </c>
      <c r="AC4729" s="74" t="s">
        <v>1111</v>
      </c>
      <c r="AD4729" s="95">
        <v>101897620</v>
      </c>
    </row>
    <row r="4730" spans="1:30" x14ac:dyDescent="0.2">
      <c r="A4730" s="74" t="s">
        <v>5837</v>
      </c>
      <c r="B4730" s="95">
        <v>36.28</v>
      </c>
      <c r="C4730" s="95"/>
      <c r="D4730" s="95">
        <v>-29.86</v>
      </c>
      <c r="E4730" s="95">
        <v>5.05</v>
      </c>
      <c r="F4730" s="95">
        <v>1.91</v>
      </c>
      <c r="G4730" s="95">
        <v>39.24</v>
      </c>
      <c r="H4730" s="95">
        <v>-16.38</v>
      </c>
      <c r="I4730" s="95">
        <v>-16.95</v>
      </c>
      <c r="J4730" s="95">
        <v>-30.91</v>
      </c>
      <c r="K4730" s="95">
        <v>-31.96</v>
      </c>
      <c r="L4730" s="95">
        <v>-1.05</v>
      </c>
      <c r="M4730" s="95">
        <v>0.17</v>
      </c>
      <c r="N4730" s="95">
        <v>5.0599999999999996</v>
      </c>
      <c r="O4730" s="95">
        <v>45.18</v>
      </c>
      <c r="P4730" s="95">
        <v>-2.59</v>
      </c>
      <c r="Q4730" s="95">
        <v>1.19</v>
      </c>
      <c r="R4730" s="95">
        <v>-16.920000000000002</v>
      </c>
      <c r="S4730" s="95">
        <v>-6.39</v>
      </c>
      <c r="T4730" s="95">
        <v>-11.41</v>
      </c>
      <c r="U4730" s="95">
        <v>0.38</v>
      </c>
      <c r="V4730" s="95">
        <v>0.62</v>
      </c>
      <c r="W4730" s="95">
        <v>0.38</v>
      </c>
      <c r="X4730" s="95"/>
      <c r="Y4730" s="95"/>
      <c r="Z4730" s="74" t="s">
        <v>1111</v>
      </c>
      <c r="AA4730" s="95">
        <v>7.18</v>
      </c>
      <c r="AB4730" s="95">
        <v>-1.21</v>
      </c>
      <c r="AC4730" s="74" t="s">
        <v>1111</v>
      </c>
      <c r="AD4730" s="95">
        <v>70387488296</v>
      </c>
    </row>
    <row r="4731" spans="1:30" x14ac:dyDescent="0.2">
      <c r="A4731" s="74" t="s">
        <v>5838</v>
      </c>
      <c r="B4731" s="95">
        <v>8.1</v>
      </c>
      <c r="C4731" s="95">
        <v>5.43</v>
      </c>
      <c r="D4731" s="95">
        <v>15.93</v>
      </c>
      <c r="E4731" s="95">
        <v>1.1599999999999999</v>
      </c>
      <c r="F4731" s="95">
        <v>0.11</v>
      </c>
      <c r="G4731" s="95">
        <v>0</v>
      </c>
      <c r="H4731" s="95">
        <v>31.13</v>
      </c>
      <c r="I4731" s="95">
        <v>22.19</v>
      </c>
      <c r="J4731" s="95">
        <v>11.35</v>
      </c>
      <c r="K4731" s="95">
        <v>-23.66</v>
      </c>
      <c r="L4731" s="95">
        <v>-35.01</v>
      </c>
      <c r="M4731" s="95">
        <v>-3.57</v>
      </c>
      <c r="N4731" s="95">
        <v>3.53</v>
      </c>
      <c r="O4731" s="95"/>
      <c r="P4731" s="95">
        <v>-0.11</v>
      </c>
      <c r="Q4731" s="95"/>
      <c r="R4731" s="95">
        <v>7.26</v>
      </c>
      <c r="S4731" s="95">
        <v>0.67</v>
      </c>
      <c r="T4731" s="95">
        <v>7.41</v>
      </c>
      <c r="U4731" s="95">
        <v>0.09</v>
      </c>
      <c r="V4731" s="95">
        <v>0.91</v>
      </c>
      <c r="W4731" s="95">
        <v>0.03</v>
      </c>
      <c r="X4731" s="95">
        <v>4.28</v>
      </c>
      <c r="Y4731" s="95">
        <v>5.64</v>
      </c>
      <c r="Z4731" s="74" t="s">
        <v>1111</v>
      </c>
      <c r="AA4731" s="95">
        <v>7</v>
      </c>
      <c r="AB4731" s="95">
        <v>0.51</v>
      </c>
      <c r="AC4731" s="74" t="s">
        <v>1111</v>
      </c>
      <c r="AD4731" s="95">
        <v>137783430</v>
      </c>
    </row>
    <row r="4732" spans="1:30" x14ac:dyDescent="0.2">
      <c r="A4732" s="74" t="s">
        <v>5839</v>
      </c>
      <c r="B4732" s="95">
        <v>31.23</v>
      </c>
      <c r="C4732" s="95">
        <v>2.39</v>
      </c>
      <c r="D4732" s="95">
        <v>7.92</v>
      </c>
      <c r="E4732" s="95">
        <v>0.86</v>
      </c>
      <c r="F4732" s="95">
        <v>0.09</v>
      </c>
      <c r="G4732" s="95">
        <v>0</v>
      </c>
      <c r="H4732" s="95">
        <v>28.16</v>
      </c>
      <c r="I4732" s="95">
        <v>21.33</v>
      </c>
      <c r="J4732" s="95">
        <v>6</v>
      </c>
      <c r="K4732" s="95">
        <v>-17.39</v>
      </c>
      <c r="L4732" s="95">
        <v>-23.39</v>
      </c>
      <c r="M4732" s="95">
        <v>-3.35</v>
      </c>
      <c r="N4732" s="95">
        <v>1.69</v>
      </c>
      <c r="O4732" s="95"/>
      <c r="P4732" s="95">
        <v>-0.09</v>
      </c>
      <c r="Q4732" s="95"/>
      <c r="R4732" s="95">
        <v>10.86</v>
      </c>
      <c r="S4732" s="95">
        <v>1.18</v>
      </c>
      <c r="T4732" s="95">
        <v>11.52</v>
      </c>
      <c r="U4732" s="95">
        <v>0.11</v>
      </c>
      <c r="V4732" s="95">
        <v>0.89</v>
      </c>
      <c r="W4732" s="95">
        <v>0.06</v>
      </c>
      <c r="X4732" s="95">
        <v>19.53</v>
      </c>
      <c r="Y4732" s="95">
        <v>18.38</v>
      </c>
      <c r="Z4732" s="74" t="s">
        <v>1111</v>
      </c>
      <c r="AA4732" s="95">
        <v>35.46</v>
      </c>
      <c r="AB4732" s="95">
        <v>3.85</v>
      </c>
      <c r="AC4732" s="74" t="s">
        <v>1111</v>
      </c>
      <c r="AD4732" s="95">
        <v>99899700</v>
      </c>
    </row>
    <row r="4733" spans="1:30" x14ac:dyDescent="0.2">
      <c r="A4733" s="74" t="s">
        <v>5840</v>
      </c>
      <c r="B4733" s="95">
        <v>18.47</v>
      </c>
      <c r="C4733" s="95">
        <v>0.65</v>
      </c>
      <c r="D4733" s="95">
        <v>8.42</v>
      </c>
      <c r="E4733" s="95">
        <v>1.08</v>
      </c>
      <c r="F4733" s="95">
        <v>0.06</v>
      </c>
      <c r="G4733" s="95">
        <v>94.2</v>
      </c>
      <c r="H4733" s="95">
        <v>0</v>
      </c>
      <c r="I4733" s="95">
        <v>20.48</v>
      </c>
      <c r="J4733" s="95"/>
      <c r="K4733" s="95"/>
      <c r="L4733" s="95"/>
      <c r="M4733" s="95">
        <v>0.42</v>
      </c>
      <c r="N4733" s="95">
        <v>1.72</v>
      </c>
      <c r="O4733" s="95">
        <v>1</v>
      </c>
      <c r="P4733" s="95">
        <v>-0.17</v>
      </c>
      <c r="Q4733" s="95">
        <v>1.1000000000000001</v>
      </c>
      <c r="R4733" s="95">
        <v>12.8</v>
      </c>
      <c r="S4733" s="95">
        <v>0.7</v>
      </c>
      <c r="T4733" s="95"/>
      <c r="U4733" s="95">
        <v>0.05</v>
      </c>
      <c r="V4733" s="95">
        <v>0.95</v>
      </c>
      <c r="W4733" s="95">
        <v>0.03</v>
      </c>
      <c r="X4733" s="95">
        <v>0.22</v>
      </c>
      <c r="Y4733" s="95">
        <v>0.31</v>
      </c>
      <c r="Z4733" s="74" t="s">
        <v>1111</v>
      </c>
      <c r="AA4733" s="95">
        <v>17.14</v>
      </c>
      <c r="AB4733" s="95">
        <v>2.19</v>
      </c>
      <c r="AC4733" s="74" t="s">
        <v>1111</v>
      </c>
      <c r="AD4733" s="95">
        <v>63639666818</v>
      </c>
    </row>
    <row r="4734" spans="1:30" x14ac:dyDescent="0.2">
      <c r="A4734" s="74" t="s">
        <v>5841</v>
      </c>
      <c r="B4734" s="95">
        <v>37.31</v>
      </c>
      <c r="C4734" s="95">
        <v>3.78</v>
      </c>
      <c r="D4734" s="95">
        <v>12.48</v>
      </c>
      <c r="E4734" s="95">
        <v>1.0900000000000001</v>
      </c>
      <c r="F4734" s="95">
        <v>0.18</v>
      </c>
      <c r="G4734" s="95">
        <v>0</v>
      </c>
      <c r="H4734" s="95">
        <v>43.8</v>
      </c>
      <c r="I4734" s="95">
        <v>34.270000000000003</v>
      </c>
      <c r="J4734" s="95">
        <v>9.77</v>
      </c>
      <c r="K4734" s="95">
        <v>-4.46</v>
      </c>
      <c r="L4734" s="95">
        <v>-14.23</v>
      </c>
      <c r="M4734" s="95">
        <v>-1.59</v>
      </c>
      <c r="N4734" s="95">
        <v>4.28</v>
      </c>
      <c r="O4734" s="95"/>
      <c r="P4734" s="95">
        <v>-0.18</v>
      </c>
      <c r="Q4734" s="95"/>
      <c r="R4734" s="95">
        <v>8.7200000000000006</v>
      </c>
      <c r="S4734" s="95">
        <v>1.4</v>
      </c>
      <c r="T4734" s="95">
        <v>7.81</v>
      </c>
      <c r="U4734" s="95">
        <v>0.16</v>
      </c>
      <c r="V4734" s="95">
        <v>0.84</v>
      </c>
      <c r="W4734" s="95">
        <v>0.04</v>
      </c>
      <c r="X4734" s="95">
        <v>18.32</v>
      </c>
      <c r="Y4734" s="95">
        <v>15.94</v>
      </c>
      <c r="Z4734" s="74" t="s">
        <v>1111</v>
      </c>
      <c r="AA4734" s="95">
        <v>34.29</v>
      </c>
      <c r="AB4734" s="95">
        <v>2.99</v>
      </c>
      <c r="AC4734" s="74" t="s">
        <v>1111</v>
      </c>
      <c r="AD4734" s="95">
        <v>4820571392</v>
      </c>
    </row>
    <row r="4735" spans="1:30" x14ac:dyDescent="0.2">
      <c r="A4735" s="74" t="s">
        <v>5842</v>
      </c>
      <c r="B4735" s="95">
        <v>1.1599999999999999</v>
      </c>
      <c r="C4735" s="95"/>
      <c r="D4735" s="95">
        <v>-0.96</v>
      </c>
      <c r="E4735" s="95">
        <v>1.1599999999999999</v>
      </c>
      <c r="F4735" s="95">
        <v>0.53</v>
      </c>
      <c r="G4735" s="95"/>
      <c r="H4735" s="95"/>
      <c r="I4735" s="95"/>
      <c r="J4735" s="95">
        <v>-1.01</v>
      </c>
      <c r="K4735" s="95">
        <v>-0.16</v>
      </c>
      <c r="L4735" s="95">
        <v>0.85</v>
      </c>
      <c r="M4735" s="95">
        <v>-0.98</v>
      </c>
      <c r="N4735" s="95"/>
      <c r="O4735" s="95">
        <v>0.93</v>
      </c>
      <c r="P4735" s="95">
        <v>-1.63</v>
      </c>
      <c r="Q4735" s="95">
        <v>6.53</v>
      </c>
      <c r="R4735" s="95">
        <v>-120.58</v>
      </c>
      <c r="S4735" s="95">
        <v>-55.39</v>
      </c>
      <c r="T4735" s="95">
        <v>-80.260000000000005</v>
      </c>
      <c r="U4735" s="95">
        <v>0.46</v>
      </c>
      <c r="V4735" s="95">
        <v>0.54</v>
      </c>
      <c r="W4735" s="95">
        <v>0</v>
      </c>
      <c r="X4735" s="95"/>
      <c r="Y4735" s="95"/>
      <c r="Z4735" s="74" t="s">
        <v>1111</v>
      </c>
      <c r="AA4735" s="95">
        <v>1</v>
      </c>
      <c r="AB4735" s="95">
        <v>-1.21</v>
      </c>
      <c r="AC4735" s="74" t="s">
        <v>1111</v>
      </c>
      <c r="AD4735" s="95">
        <v>66960072</v>
      </c>
    </row>
    <row r="4736" spans="1:30" x14ac:dyDescent="0.2">
      <c r="A4736" s="74" t="s">
        <v>5843</v>
      </c>
      <c r="B4736" s="95">
        <v>35.69</v>
      </c>
      <c r="C4736" s="95">
        <v>2.19</v>
      </c>
      <c r="D4736" s="95">
        <v>11.87</v>
      </c>
      <c r="E4736" s="95">
        <v>1.5</v>
      </c>
      <c r="F4736" s="95">
        <v>0.16</v>
      </c>
      <c r="G4736" s="95">
        <v>0</v>
      </c>
      <c r="H4736" s="95">
        <v>49.76</v>
      </c>
      <c r="I4736" s="95">
        <v>35.659999999999997</v>
      </c>
      <c r="J4736" s="95">
        <v>8.5</v>
      </c>
      <c r="K4736" s="95">
        <v>-10.51</v>
      </c>
      <c r="L4736" s="95">
        <v>-19.02</v>
      </c>
      <c r="M4736" s="95">
        <v>-3.36</v>
      </c>
      <c r="N4736" s="95">
        <v>4.2300000000000004</v>
      </c>
      <c r="O4736" s="95"/>
      <c r="P4736" s="95">
        <v>-0.16</v>
      </c>
      <c r="Q4736" s="95"/>
      <c r="R4736" s="95">
        <v>12.65</v>
      </c>
      <c r="S4736" s="95">
        <v>1.38</v>
      </c>
      <c r="T4736" s="95">
        <v>13.64</v>
      </c>
      <c r="U4736" s="95">
        <v>0.11</v>
      </c>
      <c r="V4736" s="95">
        <v>0.89</v>
      </c>
      <c r="W4736" s="95">
        <v>0.04</v>
      </c>
      <c r="X4736" s="95">
        <v>15.26</v>
      </c>
      <c r="Y4736" s="95">
        <v>18.07</v>
      </c>
      <c r="Z4736" s="74" t="s">
        <v>1111</v>
      </c>
      <c r="AA4736" s="95">
        <v>23.77</v>
      </c>
      <c r="AB4736" s="95">
        <v>3.01</v>
      </c>
      <c r="AC4736" s="74" t="s">
        <v>1111</v>
      </c>
      <c r="AD4736" s="95">
        <v>3186867170</v>
      </c>
    </row>
    <row r="4737" spans="1:30" x14ac:dyDescent="0.2">
      <c r="A4737" s="74" t="s">
        <v>5844</v>
      </c>
      <c r="B4737" s="95">
        <v>27.18</v>
      </c>
      <c r="C4737" s="95">
        <v>6.32</v>
      </c>
      <c r="D4737" s="95">
        <v>9.0399999999999991</v>
      </c>
      <c r="E4737" s="95">
        <v>1.1399999999999999</v>
      </c>
      <c r="F4737" s="95">
        <v>0.12</v>
      </c>
      <c r="G4737" s="95">
        <v>0</v>
      </c>
      <c r="H4737" s="95">
        <v>49.76</v>
      </c>
      <c r="I4737" s="95">
        <v>35.659999999999997</v>
      </c>
      <c r="J4737" s="95">
        <v>6.48</v>
      </c>
      <c r="K4737" s="95">
        <v>-10.51</v>
      </c>
      <c r="L4737" s="95">
        <v>-19.02</v>
      </c>
      <c r="M4737" s="95">
        <v>-3.36</v>
      </c>
      <c r="N4737" s="95">
        <v>3.22</v>
      </c>
      <c r="O4737" s="95"/>
      <c r="P4737" s="95">
        <v>-0.12</v>
      </c>
      <c r="Q4737" s="95"/>
      <c r="R4737" s="95">
        <v>12.65</v>
      </c>
      <c r="S4737" s="95">
        <v>1.38</v>
      </c>
      <c r="T4737" s="95">
        <v>13.64</v>
      </c>
      <c r="U4737" s="95">
        <v>0.11</v>
      </c>
      <c r="V4737" s="95">
        <v>0.89</v>
      </c>
      <c r="W4737" s="95">
        <v>0.04</v>
      </c>
      <c r="X4737" s="95">
        <v>15.26</v>
      </c>
      <c r="Y4737" s="95">
        <v>18.07</v>
      </c>
      <c r="Z4737" s="74" t="s">
        <v>1111</v>
      </c>
      <c r="AA4737" s="95">
        <v>23.77</v>
      </c>
      <c r="AB4737" s="95">
        <v>3.01</v>
      </c>
      <c r="AC4737" s="74" t="s">
        <v>1111</v>
      </c>
      <c r="AD4737" s="95">
        <v>3186867170</v>
      </c>
    </row>
    <row r="4738" spans="1:30" x14ac:dyDescent="0.2">
      <c r="A4738" s="74" t="s">
        <v>5845</v>
      </c>
      <c r="B4738" s="95">
        <v>1.85</v>
      </c>
      <c r="C4738" s="95"/>
      <c r="D4738" s="95">
        <v>-1.1499999999999999</v>
      </c>
      <c r="E4738" s="95">
        <v>1.29</v>
      </c>
      <c r="F4738" s="95">
        <v>0.61</v>
      </c>
      <c r="G4738" s="95">
        <v>30.45</v>
      </c>
      <c r="H4738" s="95">
        <v>-63.09</v>
      </c>
      <c r="I4738" s="95">
        <v>-63.39</v>
      </c>
      <c r="J4738" s="95">
        <v>-1.1599999999999999</v>
      </c>
      <c r="K4738" s="95">
        <v>-0.42</v>
      </c>
      <c r="L4738" s="95">
        <v>0.74</v>
      </c>
      <c r="M4738" s="95">
        <v>-0.82</v>
      </c>
      <c r="N4738" s="95">
        <v>0.73</v>
      </c>
      <c r="O4738" s="95">
        <v>3.28</v>
      </c>
      <c r="P4738" s="95">
        <v>-2.09</v>
      </c>
      <c r="Q4738" s="95">
        <v>1.36</v>
      </c>
      <c r="R4738" s="95">
        <v>-111.63</v>
      </c>
      <c r="S4738" s="95">
        <v>-53.1</v>
      </c>
      <c r="T4738" s="95">
        <v>-111.45</v>
      </c>
      <c r="U4738" s="95">
        <v>0.48</v>
      </c>
      <c r="V4738" s="95">
        <v>0.52</v>
      </c>
      <c r="W4738" s="95">
        <v>0.84</v>
      </c>
      <c r="X4738" s="95"/>
      <c r="Y4738" s="95"/>
      <c r="Z4738" s="74" t="s">
        <v>1111</v>
      </c>
      <c r="AA4738" s="95">
        <v>1.44</v>
      </c>
      <c r="AB4738" s="95">
        <v>-1.61</v>
      </c>
      <c r="AC4738" s="74" t="s">
        <v>1111</v>
      </c>
      <c r="AD4738" s="95">
        <v>52514840</v>
      </c>
    </row>
    <row r="4739" spans="1:30" x14ac:dyDescent="0.2">
      <c r="A4739" s="74" t="s">
        <v>5846</v>
      </c>
      <c r="B4739" s="95">
        <v>50.47</v>
      </c>
      <c r="C4739" s="95"/>
      <c r="D4739" s="95">
        <v>23.48</v>
      </c>
      <c r="E4739" s="95">
        <v>2.83</v>
      </c>
      <c r="F4739" s="95">
        <v>1.18</v>
      </c>
      <c r="G4739" s="95">
        <v>20.39</v>
      </c>
      <c r="H4739" s="95">
        <v>7.95</v>
      </c>
      <c r="I4739" s="95">
        <v>5.2</v>
      </c>
      <c r="J4739" s="95">
        <v>15.35</v>
      </c>
      <c r="K4739" s="95">
        <v>16.11</v>
      </c>
      <c r="L4739" s="95">
        <v>0.75</v>
      </c>
      <c r="M4739" s="95">
        <v>0.14000000000000001</v>
      </c>
      <c r="N4739" s="95">
        <v>1.22</v>
      </c>
      <c r="O4739" s="95">
        <v>3.53</v>
      </c>
      <c r="P4739" s="95">
        <v>-2.6</v>
      </c>
      <c r="Q4739" s="95">
        <v>2.56</v>
      </c>
      <c r="R4739" s="95">
        <v>12.06</v>
      </c>
      <c r="S4739" s="95">
        <v>5.0199999999999996</v>
      </c>
      <c r="T4739" s="95">
        <v>8.89</v>
      </c>
      <c r="U4739" s="95">
        <v>0.42</v>
      </c>
      <c r="V4739" s="95">
        <v>0.57999999999999996</v>
      </c>
      <c r="W4739" s="95">
        <v>0.96</v>
      </c>
      <c r="X4739" s="95">
        <v>24.42</v>
      </c>
      <c r="Y4739" s="95"/>
      <c r="Z4739" s="74" t="s">
        <v>1111</v>
      </c>
      <c r="AA4739" s="95">
        <v>17.82</v>
      </c>
      <c r="AB4739" s="95">
        <v>2.15</v>
      </c>
      <c r="AC4739" s="74" t="s">
        <v>1111</v>
      </c>
      <c r="AD4739" s="95">
        <v>2266103000</v>
      </c>
    </row>
    <row r="4740" spans="1:30" x14ac:dyDescent="0.2">
      <c r="A4740" s="74" t="s">
        <v>5847</v>
      </c>
      <c r="B4740" s="95">
        <v>18.29</v>
      </c>
      <c r="C4740" s="95">
        <v>3.28</v>
      </c>
      <c r="D4740" s="95">
        <v>27.05</v>
      </c>
      <c r="E4740" s="95">
        <v>2.2200000000000002</v>
      </c>
      <c r="F4740" s="95">
        <v>0.74</v>
      </c>
      <c r="G4740" s="95">
        <v>65.81</v>
      </c>
      <c r="H4740" s="95">
        <v>31.24</v>
      </c>
      <c r="I4740" s="95">
        <v>20.63</v>
      </c>
      <c r="J4740" s="95">
        <v>17.87</v>
      </c>
      <c r="K4740" s="95">
        <v>28.31</v>
      </c>
      <c r="L4740" s="95">
        <v>10.43</v>
      </c>
      <c r="M4740" s="95">
        <v>1.29</v>
      </c>
      <c r="N4740" s="95">
        <v>5.58</v>
      </c>
      <c r="O4740" s="95"/>
      <c r="P4740" s="95">
        <v>-0.74</v>
      </c>
      <c r="Q4740" s="95"/>
      <c r="R4740" s="95">
        <v>8.1999999999999993</v>
      </c>
      <c r="S4740" s="95">
        <v>2.75</v>
      </c>
      <c r="T4740" s="95">
        <v>3.74</v>
      </c>
      <c r="U4740" s="95">
        <v>0.34</v>
      </c>
      <c r="V4740" s="95">
        <v>0.66</v>
      </c>
      <c r="W4740" s="95">
        <v>0.13</v>
      </c>
      <c r="X4740" s="95">
        <v>0.44</v>
      </c>
      <c r="Y4740" s="95">
        <v>19.28</v>
      </c>
      <c r="Z4740" s="74" t="s">
        <v>1111</v>
      </c>
      <c r="AA4740" s="95">
        <v>8.25</v>
      </c>
      <c r="AB4740" s="95">
        <v>0.68</v>
      </c>
      <c r="AC4740" s="74" t="s">
        <v>1111</v>
      </c>
      <c r="AD4740" s="95">
        <v>2142450362</v>
      </c>
    </row>
    <row r="4741" spans="1:30" x14ac:dyDescent="0.2">
      <c r="A4741" s="74" t="s">
        <v>5848</v>
      </c>
      <c r="B4741" s="95">
        <v>2.81</v>
      </c>
      <c r="C4741" s="95"/>
      <c r="D4741" s="95">
        <v>-58.45</v>
      </c>
      <c r="E4741" s="95">
        <v>3.24</v>
      </c>
      <c r="F4741" s="95">
        <v>2.99</v>
      </c>
      <c r="G4741" s="95"/>
      <c r="H4741" s="95"/>
      <c r="I4741" s="95"/>
      <c r="J4741" s="95">
        <v>-74.08</v>
      </c>
      <c r="K4741" s="95">
        <v>-64.959999999999994</v>
      </c>
      <c r="L4741" s="95">
        <v>9.11</v>
      </c>
      <c r="M4741" s="95">
        <v>-0.4</v>
      </c>
      <c r="N4741" s="95"/>
      <c r="O4741" s="95">
        <v>5.74</v>
      </c>
      <c r="P4741" s="95">
        <v>-7.09</v>
      </c>
      <c r="Q4741" s="95">
        <v>10.33</v>
      </c>
      <c r="R4741" s="95">
        <v>-5.55</v>
      </c>
      <c r="S4741" s="95">
        <v>-5.12</v>
      </c>
      <c r="T4741" s="95">
        <v>-4.18</v>
      </c>
      <c r="U4741" s="95">
        <v>0.92</v>
      </c>
      <c r="V4741" s="95">
        <v>0.08</v>
      </c>
      <c r="W4741" s="95">
        <v>0</v>
      </c>
      <c r="X4741" s="95"/>
      <c r="Y4741" s="95"/>
      <c r="Z4741" s="74" t="s">
        <v>1111</v>
      </c>
      <c r="AA4741" s="95">
        <v>0.77</v>
      </c>
      <c r="AB4741" s="95">
        <v>-0.04</v>
      </c>
      <c r="AC4741" s="74" t="s">
        <v>1111</v>
      </c>
      <c r="AD4741" s="95">
        <v>696912795</v>
      </c>
    </row>
    <row r="4742" spans="1:30" x14ac:dyDescent="0.2">
      <c r="A4742" s="74" t="s">
        <v>5849</v>
      </c>
      <c r="B4742" s="95">
        <v>36.14</v>
      </c>
      <c r="C4742" s="95"/>
      <c r="D4742" s="95">
        <v>19.899999999999999</v>
      </c>
      <c r="E4742" s="95">
        <v>1.6</v>
      </c>
      <c r="F4742" s="95">
        <v>0.92</v>
      </c>
      <c r="G4742" s="95">
        <v>30.67</v>
      </c>
      <c r="H4742" s="95">
        <v>5.24</v>
      </c>
      <c r="I4742" s="95">
        <v>3.88</v>
      </c>
      <c r="J4742" s="95">
        <v>14.75</v>
      </c>
      <c r="K4742" s="95">
        <v>14.56</v>
      </c>
      <c r="L4742" s="95">
        <v>-0.18</v>
      </c>
      <c r="M4742" s="95">
        <v>-0.02</v>
      </c>
      <c r="N4742" s="95">
        <v>0.77</v>
      </c>
      <c r="O4742" s="95">
        <v>3.48</v>
      </c>
      <c r="P4742" s="95">
        <v>-2.74</v>
      </c>
      <c r="Q4742" s="95">
        <v>1.66</v>
      </c>
      <c r="R4742" s="95">
        <v>8.06</v>
      </c>
      <c r="S4742" s="95">
        <v>4.63</v>
      </c>
      <c r="T4742" s="95">
        <v>6.83</v>
      </c>
      <c r="U4742" s="95">
        <v>0.56999999999999995</v>
      </c>
      <c r="V4742" s="95">
        <v>0.43</v>
      </c>
      <c r="W4742" s="95">
        <v>1.19</v>
      </c>
      <c r="X4742" s="95">
        <v>0.39</v>
      </c>
      <c r="Y4742" s="95">
        <v>5.74</v>
      </c>
      <c r="Z4742" s="74" t="s">
        <v>1111</v>
      </c>
      <c r="AA4742" s="95">
        <v>22.53</v>
      </c>
      <c r="AB4742" s="95">
        <v>1.82</v>
      </c>
      <c r="AC4742" s="74" t="s">
        <v>1111</v>
      </c>
      <c r="AD4742" s="95">
        <v>473495438</v>
      </c>
    </row>
    <row r="4743" spans="1:30" x14ac:dyDescent="0.2">
      <c r="A4743" s="74" t="s">
        <v>5850</v>
      </c>
      <c r="B4743" s="95">
        <v>4.8099999999999996</v>
      </c>
      <c r="C4743" s="95"/>
      <c r="D4743" s="95">
        <v>-12.41</v>
      </c>
      <c r="E4743" s="95">
        <v>1.07</v>
      </c>
      <c r="F4743" s="95">
        <v>0.62</v>
      </c>
      <c r="G4743" s="95">
        <v>28.21</v>
      </c>
      <c r="H4743" s="95">
        <v>-2.58</v>
      </c>
      <c r="I4743" s="95">
        <v>-17.239999999999998</v>
      </c>
      <c r="J4743" s="95">
        <v>-82.85</v>
      </c>
      <c r="K4743" s="95">
        <v>-31.27</v>
      </c>
      <c r="L4743" s="95">
        <v>51.58</v>
      </c>
      <c r="M4743" s="95">
        <v>-0.66</v>
      </c>
      <c r="N4743" s="95">
        <v>2.14</v>
      </c>
      <c r="O4743" s="95">
        <v>1.19</v>
      </c>
      <c r="P4743" s="95">
        <v>-2.19</v>
      </c>
      <c r="Q4743" s="95">
        <v>3.63</v>
      </c>
      <c r="R4743" s="95">
        <v>-8.6</v>
      </c>
      <c r="S4743" s="95">
        <v>-4.9800000000000004</v>
      </c>
      <c r="T4743" s="95">
        <v>-3.61</v>
      </c>
      <c r="U4743" s="95">
        <v>0.57999999999999996</v>
      </c>
      <c r="V4743" s="95">
        <v>0.23</v>
      </c>
      <c r="W4743" s="95">
        <v>0.28999999999999998</v>
      </c>
      <c r="X4743" s="95">
        <v>-26.03</v>
      </c>
      <c r="Y4743" s="95"/>
      <c r="Z4743" s="74" t="s">
        <v>1111</v>
      </c>
      <c r="AA4743" s="95">
        <v>4.5</v>
      </c>
      <c r="AB4743" s="95">
        <v>-0.39</v>
      </c>
      <c r="AC4743" s="74" t="s">
        <v>1111</v>
      </c>
      <c r="AD4743" s="95">
        <v>274151722</v>
      </c>
    </row>
    <row r="4744" spans="1:30" x14ac:dyDescent="0.2">
      <c r="A4744" s="74" t="s">
        <v>5851</v>
      </c>
      <c r="B4744" s="95">
        <v>24.82</v>
      </c>
      <c r="C4744" s="95">
        <v>2.42</v>
      </c>
      <c r="D4744" s="95">
        <v>44.57</v>
      </c>
      <c r="E4744" s="95">
        <v>0.76</v>
      </c>
      <c r="F4744" s="95">
        <v>0.21</v>
      </c>
      <c r="G4744" s="95">
        <v>19.53</v>
      </c>
      <c r="H4744" s="95">
        <v>1.21</v>
      </c>
      <c r="I4744" s="95">
        <v>1.26</v>
      </c>
      <c r="J4744" s="95">
        <v>46.4</v>
      </c>
      <c r="K4744" s="95">
        <v>40.22</v>
      </c>
      <c r="L4744" s="95">
        <v>-6.18</v>
      </c>
      <c r="M4744" s="95">
        <v>-0.1</v>
      </c>
      <c r="N4744" s="95">
        <v>0.56000000000000005</v>
      </c>
      <c r="O4744" s="95"/>
      <c r="P4744" s="95">
        <v>-0.21</v>
      </c>
      <c r="Q4744" s="95"/>
      <c r="R4744" s="95">
        <v>1.71</v>
      </c>
      <c r="S4744" s="95">
        <v>0.46</v>
      </c>
      <c r="T4744" s="95">
        <v>1.21</v>
      </c>
      <c r="U4744" s="95">
        <v>0.27</v>
      </c>
      <c r="V4744" s="95">
        <v>0.73</v>
      </c>
      <c r="W4744" s="95">
        <v>0.37</v>
      </c>
      <c r="X4744" s="95">
        <v>3.51</v>
      </c>
      <c r="Y4744" s="95"/>
      <c r="Z4744" s="74" t="s">
        <v>1111</v>
      </c>
      <c r="AA4744" s="95">
        <v>32.479999999999997</v>
      </c>
      <c r="AB4744" s="95">
        <v>0.56000000000000005</v>
      </c>
      <c r="AC4744" s="74" t="s">
        <v>1111</v>
      </c>
      <c r="AD4744" s="95">
        <v>622507938</v>
      </c>
    </row>
    <row r="4745" spans="1:30" x14ac:dyDescent="0.2">
      <c r="A4745" s="74" t="s">
        <v>5852</v>
      </c>
      <c r="B4745" s="95">
        <v>22.03</v>
      </c>
      <c r="C4745" s="95"/>
      <c r="D4745" s="95">
        <v>11.89</v>
      </c>
      <c r="E4745" s="95">
        <v>1.1299999999999999</v>
      </c>
      <c r="F4745" s="95">
        <v>0.74</v>
      </c>
      <c r="G4745" s="95">
        <v>14.55</v>
      </c>
      <c r="H4745" s="95">
        <v>8.36</v>
      </c>
      <c r="I4745" s="95">
        <v>4.75</v>
      </c>
      <c r="J4745" s="95">
        <v>6.77</v>
      </c>
      <c r="K4745" s="95">
        <v>7.33</v>
      </c>
      <c r="L4745" s="95">
        <v>0.56999999999999995</v>
      </c>
      <c r="M4745" s="95">
        <v>0.1</v>
      </c>
      <c r="N4745" s="95">
        <v>0.56999999999999995</v>
      </c>
      <c r="O4745" s="95">
        <v>1.86</v>
      </c>
      <c r="P4745" s="95">
        <v>-1.78</v>
      </c>
      <c r="Q4745" s="95">
        <v>3.21</v>
      </c>
      <c r="R4745" s="95">
        <v>9.51</v>
      </c>
      <c r="S4745" s="95">
        <v>6.25</v>
      </c>
      <c r="T4745" s="95">
        <v>8.42</v>
      </c>
      <c r="U4745" s="95">
        <v>0.66</v>
      </c>
      <c r="V4745" s="95">
        <v>0.34</v>
      </c>
      <c r="W4745" s="95">
        <v>1.32</v>
      </c>
      <c r="X4745" s="95">
        <v>0.73</v>
      </c>
      <c r="Y4745" s="95">
        <v>-3.32</v>
      </c>
      <c r="Z4745" s="74" t="s">
        <v>1111</v>
      </c>
      <c r="AA4745" s="95">
        <v>19.48</v>
      </c>
      <c r="AB4745" s="95">
        <v>1.85</v>
      </c>
      <c r="AC4745" s="74" t="s">
        <v>1111</v>
      </c>
      <c r="AD4745" s="95">
        <v>408193870</v>
      </c>
    </row>
    <row r="4746" spans="1:30" x14ac:dyDescent="0.2">
      <c r="A4746" s="74" t="s">
        <v>5853</v>
      </c>
      <c r="B4746" s="95">
        <v>82.88</v>
      </c>
      <c r="C4746" s="95">
        <v>0.78</v>
      </c>
      <c r="D4746" s="95">
        <v>11.13</v>
      </c>
      <c r="E4746" s="95">
        <v>2.77</v>
      </c>
      <c r="F4746" s="95">
        <v>1.7</v>
      </c>
      <c r="G4746" s="95">
        <v>15.26</v>
      </c>
      <c r="H4746" s="95">
        <v>7.92</v>
      </c>
      <c r="I4746" s="95">
        <v>5.75</v>
      </c>
      <c r="J4746" s="95">
        <v>8.08</v>
      </c>
      <c r="K4746" s="95">
        <v>8.27</v>
      </c>
      <c r="L4746" s="95">
        <v>0.19</v>
      </c>
      <c r="M4746" s="95">
        <v>0.06</v>
      </c>
      <c r="N4746" s="95">
        <v>0.64</v>
      </c>
      <c r="O4746" s="95">
        <v>4.08</v>
      </c>
      <c r="P4746" s="95">
        <v>-4.7</v>
      </c>
      <c r="Q4746" s="95">
        <v>2.89</v>
      </c>
      <c r="R4746" s="95">
        <v>24.89</v>
      </c>
      <c r="S4746" s="95">
        <v>15.28</v>
      </c>
      <c r="T4746" s="95">
        <v>22.38</v>
      </c>
      <c r="U4746" s="95">
        <v>0.61</v>
      </c>
      <c r="V4746" s="95">
        <v>0.39</v>
      </c>
      <c r="W4746" s="95">
        <v>2.66</v>
      </c>
      <c r="X4746" s="95">
        <v>12.29</v>
      </c>
      <c r="Y4746" s="95">
        <v>25.41</v>
      </c>
      <c r="Z4746" s="74" t="s">
        <v>1111</v>
      </c>
      <c r="AA4746" s="95">
        <v>29.91</v>
      </c>
      <c r="AB4746" s="95">
        <v>7.44</v>
      </c>
      <c r="AC4746" s="74" t="s">
        <v>1111</v>
      </c>
      <c r="AD4746" s="95">
        <v>5129260864</v>
      </c>
    </row>
    <row r="4747" spans="1:30" x14ac:dyDescent="0.2">
      <c r="A4747" s="74" t="s">
        <v>5854</v>
      </c>
      <c r="B4747" s="95">
        <v>68.58</v>
      </c>
      <c r="C4747" s="95"/>
      <c r="D4747" s="95">
        <v>30.7</v>
      </c>
      <c r="E4747" s="95">
        <v>2.71</v>
      </c>
      <c r="F4747" s="95">
        <v>2.34</v>
      </c>
      <c r="G4747" s="95">
        <v>25.33</v>
      </c>
      <c r="H4747" s="95">
        <v>11.06</v>
      </c>
      <c r="I4747" s="95">
        <v>8.6300000000000008</v>
      </c>
      <c r="J4747" s="95">
        <v>23.96</v>
      </c>
      <c r="K4747" s="95">
        <v>22.43</v>
      </c>
      <c r="L4747" s="95">
        <v>-1.53</v>
      </c>
      <c r="M4747" s="95">
        <v>-0.17</v>
      </c>
      <c r="N4747" s="95">
        <v>2.65</v>
      </c>
      <c r="O4747" s="95">
        <v>7.14</v>
      </c>
      <c r="P4747" s="95">
        <v>-3.99</v>
      </c>
      <c r="Q4747" s="95">
        <v>4.8600000000000003</v>
      </c>
      <c r="R4747" s="95">
        <v>8.83</v>
      </c>
      <c r="S4747" s="95">
        <v>7.63</v>
      </c>
      <c r="T4747" s="95">
        <v>8.8699999999999992</v>
      </c>
      <c r="U4747" s="95">
        <v>0.86</v>
      </c>
      <c r="V4747" s="95">
        <v>0.14000000000000001</v>
      </c>
      <c r="W4747" s="95">
        <v>0.88</v>
      </c>
      <c r="X4747" s="95">
        <v>5.25</v>
      </c>
      <c r="Y4747" s="95">
        <v>11.98</v>
      </c>
      <c r="Z4747" s="74" t="s">
        <v>1111</v>
      </c>
      <c r="AA4747" s="95">
        <v>25.33</v>
      </c>
      <c r="AB4747" s="95">
        <v>2.2400000000000002</v>
      </c>
      <c r="AC4747" s="74" t="s">
        <v>1111</v>
      </c>
      <c r="AD4747" s="95">
        <v>516879982</v>
      </c>
    </row>
    <row r="4748" spans="1:30" x14ac:dyDescent="0.2">
      <c r="A4748" s="74" t="s">
        <v>5855</v>
      </c>
      <c r="B4748" s="95">
        <v>55.49</v>
      </c>
      <c r="C4748" s="95"/>
      <c r="D4748" s="95">
        <v>121.55</v>
      </c>
      <c r="E4748" s="95">
        <v>1.26</v>
      </c>
      <c r="F4748" s="95">
        <v>0.71</v>
      </c>
      <c r="G4748" s="95">
        <v>16.41</v>
      </c>
      <c r="H4748" s="95">
        <v>3.57</v>
      </c>
      <c r="I4748" s="95">
        <v>0.71</v>
      </c>
      <c r="J4748" s="95">
        <v>24.31</v>
      </c>
      <c r="K4748" s="95">
        <v>25.7</v>
      </c>
      <c r="L4748" s="95">
        <v>1.39</v>
      </c>
      <c r="M4748" s="95">
        <v>7.0000000000000007E-2</v>
      </c>
      <c r="N4748" s="95">
        <v>0.87</v>
      </c>
      <c r="O4748" s="95">
        <v>2.66</v>
      </c>
      <c r="P4748" s="95">
        <v>-1.21</v>
      </c>
      <c r="Q4748" s="95">
        <v>2.78</v>
      </c>
      <c r="R4748" s="95">
        <v>1.04</v>
      </c>
      <c r="S4748" s="95">
        <v>0.57999999999999996</v>
      </c>
      <c r="T4748" s="95">
        <v>3.16</v>
      </c>
      <c r="U4748" s="95">
        <v>0.56000000000000005</v>
      </c>
      <c r="V4748" s="95">
        <v>0.44</v>
      </c>
      <c r="W4748" s="95">
        <v>0.82</v>
      </c>
      <c r="X4748" s="95">
        <v>-7.05</v>
      </c>
      <c r="Y4748" s="95"/>
      <c r="Z4748" s="74" t="s">
        <v>1111</v>
      </c>
      <c r="AA4748" s="95">
        <v>43.97</v>
      </c>
      <c r="AB4748" s="95">
        <v>0.46</v>
      </c>
      <c r="AC4748" s="74" t="s">
        <v>1111</v>
      </c>
      <c r="AD4748" s="95">
        <v>2795536259</v>
      </c>
    </row>
    <row r="4749" spans="1:30" x14ac:dyDescent="0.2">
      <c r="A4749" s="74" t="s">
        <v>5856</v>
      </c>
      <c r="B4749" s="95">
        <v>15.75</v>
      </c>
      <c r="C4749" s="95">
        <v>7.2</v>
      </c>
      <c r="D4749" s="95">
        <v>17.350000000000001</v>
      </c>
      <c r="E4749" s="95">
        <v>6.17</v>
      </c>
      <c r="F4749" s="95">
        <v>5.29</v>
      </c>
      <c r="G4749" s="95">
        <v>57.13</v>
      </c>
      <c r="H4749" s="95">
        <v>41.4</v>
      </c>
      <c r="I4749" s="95">
        <v>32.86</v>
      </c>
      <c r="J4749" s="95">
        <v>13.78</v>
      </c>
      <c r="K4749" s="95">
        <v>11.94</v>
      </c>
      <c r="L4749" s="95">
        <v>-1.83</v>
      </c>
      <c r="M4749" s="95">
        <v>-0.82</v>
      </c>
      <c r="N4749" s="95">
        <v>5.7</v>
      </c>
      <c r="O4749" s="95">
        <v>6.4</v>
      </c>
      <c r="P4749" s="95">
        <v>-108.56</v>
      </c>
      <c r="Q4749" s="95">
        <v>7.59</v>
      </c>
      <c r="R4749" s="95">
        <v>35.53</v>
      </c>
      <c r="S4749" s="95">
        <v>30.49</v>
      </c>
      <c r="T4749" s="95">
        <v>35.53</v>
      </c>
      <c r="U4749" s="95">
        <v>0.86</v>
      </c>
      <c r="V4749" s="95">
        <v>0.14000000000000001</v>
      </c>
      <c r="W4749" s="95">
        <v>0.93</v>
      </c>
      <c r="X4749" s="95">
        <v>-4.74</v>
      </c>
      <c r="Y4749" s="95">
        <v>-6.43</v>
      </c>
      <c r="Z4749" s="74" t="s">
        <v>1111</v>
      </c>
      <c r="AA4749" s="95">
        <v>2.54</v>
      </c>
      <c r="AB4749" s="95">
        <v>0.9</v>
      </c>
      <c r="AC4749" s="74" t="s">
        <v>1111</v>
      </c>
      <c r="AD4749" s="95">
        <v>72084567</v>
      </c>
    </row>
    <row r="4750" spans="1:30" x14ac:dyDescent="0.2">
      <c r="A4750" s="74" t="s">
        <v>5857</v>
      </c>
      <c r="B4750" s="95">
        <v>44.41</v>
      </c>
      <c r="C4750" s="95">
        <v>3.07</v>
      </c>
      <c r="D4750" s="95">
        <v>6.33</v>
      </c>
      <c r="E4750" s="95">
        <v>1.68</v>
      </c>
      <c r="F4750" s="95">
        <v>0.56000000000000005</v>
      </c>
      <c r="G4750" s="95">
        <v>64.900000000000006</v>
      </c>
      <c r="H4750" s="95">
        <v>30.87</v>
      </c>
      <c r="I4750" s="95">
        <v>19.7</v>
      </c>
      <c r="J4750" s="95">
        <v>4.04</v>
      </c>
      <c r="K4750" s="95">
        <v>6.65</v>
      </c>
      <c r="L4750" s="95">
        <v>2.61</v>
      </c>
      <c r="M4750" s="95">
        <v>1.0900000000000001</v>
      </c>
      <c r="N4750" s="95">
        <v>1.25</v>
      </c>
      <c r="O4750" s="95">
        <v>9.5500000000000007</v>
      </c>
      <c r="P4750" s="95">
        <v>-0.69</v>
      </c>
      <c r="Q4750" s="95">
        <v>1.42</v>
      </c>
      <c r="R4750" s="95">
        <v>26.57</v>
      </c>
      <c r="S4750" s="95">
        <v>8.77</v>
      </c>
      <c r="T4750" s="95">
        <v>14.33</v>
      </c>
      <c r="U4750" s="95">
        <v>0.33</v>
      </c>
      <c r="V4750" s="95">
        <v>0.67</v>
      </c>
      <c r="W4750" s="95">
        <v>0.45</v>
      </c>
      <c r="X4750" s="95">
        <v>5.55</v>
      </c>
      <c r="Y4750" s="95">
        <v>32.1</v>
      </c>
      <c r="Z4750" s="74" t="s">
        <v>1111</v>
      </c>
      <c r="AA4750" s="95">
        <v>26.39</v>
      </c>
      <c r="AB4750" s="95">
        <v>7.01</v>
      </c>
      <c r="AC4750" s="74" t="s">
        <v>1111</v>
      </c>
      <c r="AD4750" s="95">
        <v>9291970915</v>
      </c>
    </row>
    <row r="4751" spans="1:30" x14ac:dyDescent="0.2">
      <c r="A4751" s="74" t="s">
        <v>5858</v>
      </c>
      <c r="B4751" s="95">
        <v>2.4700000000000002</v>
      </c>
      <c r="C4751" s="95">
        <v>7.18</v>
      </c>
      <c r="D4751" s="95">
        <v>18.28</v>
      </c>
      <c r="E4751" s="95">
        <v>1.42</v>
      </c>
      <c r="F4751" s="95">
        <v>0.4</v>
      </c>
      <c r="G4751" s="95">
        <v>6.6</v>
      </c>
      <c r="H4751" s="95">
        <v>1.8</v>
      </c>
      <c r="I4751" s="95">
        <v>0.83</v>
      </c>
      <c r="J4751" s="95">
        <v>8.4700000000000006</v>
      </c>
      <c r="K4751" s="95">
        <v>13.43</v>
      </c>
      <c r="L4751" s="95">
        <v>4.96</v>
      </c>
      <c r="M4751" s="95">
        <v>0.83</v>
      </c>
      <c r="N4751" s="95">
        <v>0.15</v>
      </c>
      <c r="O4751" s="95">
        <v>1.87</v>
      </c>
      <c r="P4751" s="95">
        <v>-0.78</v>
      </c>
      <c r="Q4751" s="95">
        <v>1.76</v>
      </c>
      <c r="R4751" s="95">
        <v>7.78</v>
      </c>
      <c r="S4751" s="95">
        <v>2.17</v>
      </c>
      <c r="T4751" s="95">
        <v>4.74</v>
      </c>
      <c r="U4751" s="95">
        <v>0.28000000000000003</v>
      </c>
      <c r="V4751" s="95">
        <v>0.72</v>
      </c>
      <c r="W4751" s="95">
        <v>2.61</v>
      </c>
      <c r="X4751" s="95">
        <v>-7.5</v>
      </c>
      <c r="Y4751" s="95">
        <v>-17.2</v>
      </c>
      <c r="Z4751" s="74" t="s">
        <v>1111</v>
      </c>
      <c r="AA4751" s="95">
        <v>1.74</v>
      </c>
      <c r="AB4751" s="95">
        <v>0.14000000000000001</v>
      </c>
      <c r="AC4751" s="74" t="s">
        <v>1111</v>
      </c>
      <c r="AD4751" s="95">
        <v>2698649200</v>
      </c>
    </row>
    <row r="4752" spans="1:30" x14ac:dyDescent="0.2">
      <c r="A4752" s="74" t="s">
        <v>5859</v>
      </c>
      <c r="B4752" s="95">
        <v>623</v>
      </c>
      <c r="C4752" s="95">
        <v>0.24</v>
      </c>
      <c r="D4752" s="95">
        <v>12.07</v>
      </c>
      <c r="E4752" s="95">
        <v>2.2000000000000002</v>
      </c>
      <c r="F4752" s="95">
        <v>0.75</v>
      </c>
      <c r="G4752" s="95">
        <v>95.59</v>
      </c>
      <c r="H4752" s="95">
        <v>27.71</v>
      </c>
      <c r="I4752" s="95">
        <v>18.850000000000001</v>
      </c>
      <c r="J4752" s="95">
        <v>8.2100000000000009</v>
      </c>
      <c r="K4752" s="95">
        <v>8.5500000000000007</v>
      </c>
      <c r="L4752" s="95">
        <v>0.34</v>
      </c>
      <c r="M4752" s="95">
        <v>0.09</v>
      </c>
      <c r="N4752" s="95">
        <v>2.2799999999999998</v>
      </c>
      <c r="O4752" s="95">
        <v>38.770000000000003</v>
      </c>
      <c r="P4752" s="95">
        <v>-1.37</v>
      </c>
      <c r="Q4752" s="95">
        <v>1.04</v>
      </c>
      <c r="R4752" s="95">
        <v>18.22</v>
      </c>
      <c r="S4752" s="95">
        <v>6.19</v>
      </c>
      <c r="T4752" s="95">
        <v>9.86</v>
      </c>
      <c r="U4752" s="95">
        <v>0.34</v>
      </c>
      <c r="V4752" s="95">
        <v>0.66</v>
      </c>
      <c r="W4752" s="95">
        <v>0.33</v>
      </c>
      <c r="X4752" s="95">
        <v>6.76</v>
      </c>
      <c r="Y4752" s="95">
        <v>4.55</v>
      </c>
      <c r="Z4752" s="74" t="s">
        <v>1111</v>
      </c>
      <c r="AA4752" s="95">
        <v>283.29000000000002</v>
      </c>
      <c r="AB4752" s="95">
        <v>51.6</v>
      </c>
      <c r="AC4752" s="74" t="s">
        <v>1111</v>
      </c>
      <c r="AD4752" s="95">
        <v>12215659400</v>
      </c>
    </row>
    <row r="4753" spans="1:30" x14ac:dyDescent="0.2">
      <c r="A4753" s="74" t="s">
        <v>5860</v>
      </c>
      <c r="B4753" s="95">
        <v>130.74</v>
      </c>
      <c r="C4753" s="95">
        <v>0.61</v>
      </c>
      <c r="D4753" s="95">
        <v>9.9</v>
      </c>
      <c r="E4753" s="95">
        <v>1.67</v>
      </c>
      <c r="F4753" s="95">
        <v>0.82</v>
      </c>
      <c r="G4753" s="95">
        <v>100</v>
      </c>
      <c r="H4753" s="95">
        <v>10.98</v>
      </c>
      <c r="I4753" s="95">
        <v>8.52</v>
      </c>
      <c r="J4753" s="95">
        <v>7.69</v>
      </c>
      <c r="K4753" s="95">
        <v>10.29</v>
      </c>
      <c r="L4753" s="95">
        <v>2.61</v>
      </c>
      <c r="M4753" s="95">
        <v>0.56999999999999995</v>
      </c>
      <c r="N4753" s="95">
        <v>0.84</v>
      </c>
      <c r="O4753" s="95">
        <v>28.06</v>
      </c>
      <c r="P4753" s="95">
        <v>-1</v>
      </c>
      <c r="Q4753" s="95">
        <v>1.19</v>
      </c>
      <c r="R4753" s="95">
        <v>16.91</v>
      </c>
      <c r="S4753" s="95">
        <v>8.26</v>
      </c>
      <c r="T4753" s="95">
        <v>10.37</v>
      </c>
      <c r="U4753" s="95">
        <v>0.49</v>
      </c>
      <c r="V4753" s="95">
        <v>0.51</v>
      </c>
      <c r="W4753" s="95">
        <v>0.97</v>
      </c>
      <c r="X4753" s="95">
        <v>5.03</v>
      </c>
      <c r="Y4753" s="95">
        <v>6.77</v>
      </c>
      <c r="Z4753" s="74" t="s">
        <v>1111</v>
      </c>
      <c r="AA4753" s="95">
        <v>78.06</v>
      </c>
      <c r="AB4753" s="95">
        <v>13.2</v>
      </c>
      <c r="AC4753" s="74" t="s">
        <v>1111</v>
      </c>
      <c r="AD4753" s="95">
        <v>10508475906</v>
      </c>
    </row>
    <row r="4754" spans="1:30" x14ac:dyDescent="0.2">
      <c r="A4754" s="74" t="s">
        <v>5861</v>
      </c>
      <c r="B4754" s="95">
        <v>287.5</v>
      </c>
      <c r="C4754" s="95">
        <v>0.7</v>
      </c>
      <c r="D4754" s="95">
        <v>30.31</v>
      </c>
      <c r="E4754" s="95">
        <v>309.61</v>
      </c>
      <c r="F4754" s="95">
        <v>17.97</v>
      </c>
      <c r="G4754" s="95">
        <v>47.45</v>
      </c>
      <c r="H4754" s="95">
        <v>37.93</v>
      </c>
      <c r="I4754" s="95">
        <v>31.44</v>
      </c>
      <c r="J4754" s="95">
        <v>25.13</v>
      </c>
      <c r="K4754" s="95">
        <v>25.43</v>
      </c>
      <c r="L4754" s="95">
        <v>0.3</v>
      </c>
      <c r="M4754" s="95">
        <v>3.76</v>
      </c>
      <c r="N4754" s="95">
        <v>9.5299999999999994</v>
      </c>
      <c r="O4754" s="95">
        <v>39.24</v>
      </c>
      <c r="P4754" s="95">
        <v>-82.21</v>
      </c>
      <c r="Q4754" s="95">
        <v>2.42</v>
      </c>
      <c r="R4754" s="95">
        <v>1021.57</v>
      </c>
      <c r="S4754" s="95">
        <v>59.3</v>
      </c>
      <c r="T4754" s="95">
        <v>111.85</v>
      </c>
      <c r="U4754" s="95">
        <v>0.06</v>
      </c>
      <c r="V4754" s="95">
        <v>0.94</v>
      </c>
      <c r="W4754" s="95">
        <v>1.89</v>
      </c>
      <c r="X4754" s="95">
        <v>23.29</v>
      </c>
      <c r="Y4754" s="95">
        <v>23.62</v>
      </c>
      <c r="Z4754" s="74" t="s">
        <v>1111</v>
      </c>
      <c r="AA4754" s="95">
        <v>0.93</v>
      </c>
      <c r="AB4754" s="95">
        <v>9.49</v>
      </c>
      <c r="AC4754" s="74" t="s">
        <v>1111</v>
      </c>
      <c r="AD4754" s="95">
        <v>17948912500</v>
      </c>
    </row>
    <row r="4755" spans="1:30" x14ac:dyDescent="0.2">
      <c r="A4755" s="74" t="s">
        <v>5862</v>
      </c>
      <c r="B4755" s="95">
        <v>4.07</v>
      </c>
      <c r="C4755" s="95">
        <v>5.9</v>
      </c>
      <c r="D4755" s="95">
        <v>-1.96</v>
      </c>
      <c r="E4755" s="95">
        <v>0.55000000000000004</v>
      </c>
      <c r="F4755" s="95">
        <v>0.05</v>
      </c>
      <c r="G4755" s="95">
        <v>0.63</v>
      </c>
      <c r="H4755" s="95">
        <v>-15.74</v>
      </c>
      <c r="I4755" s="95">
        <v>-12.41</v>
      </c>
      <c r="J4755" s="95">
        <v>-1.55</v>
      </c>
      <c r="K4755" s="95">
        <v>-3.95</v>
      </c>
      <c r="L4755" s="95">
        <v>-2.4</v>
      </c>
      <c r="M4755" s="95">
        <v>0.85</v>
      </c>
      <c r="N4755" s="95">
        <v>0.24</v>
      </c>
      <c r="O4755" s="95"/>
      <c r="P4755" s="95">
        <v>-0.05</v>
      </c>
      <c r="Q4755" s="95"/>
      <c r="R4755" s="95">
        <v>-27.94</v>
      </c>
      <c r="S4755" s="95">
        <v>-2.69</v>
      </c>
      <c r="T4755" s="95">
        <v>-17.920000000000002</v>
      </c>
      <c r="U4755" s="95">
        <v>0.1</v>
      </c>
      <c r="V4755" s="95">
        <v>0.9</v>
      </c>
      <c r="W4755" s="95">
        <v>0.22</v>
      </c>
      <c r="X4755" s="95">
        <v>18.809999999999999</v>
      </c>
      <c r="Y4755" s="95"/>
      <c r="Z4755" s="74" t="s">
        <v>1111</v>
      </c>
      <c r="AA4755" s="95">
        <v>7.42</v>
      </c>
      <c r="AB4755" s="95">
        <v>-2.0699999999999998</v>
      </c>
      <c r="AC4755" s="74" t="s">
        <v>1111</v>
      </c>
      <c r="AD4755" s="95">
        <v>175847606</v>
      </c>
    </row>
    <row r="4756" spans="1:30" x14ac:dyDescent="0.2">
      <c r="A4756" s="74" t="s">
        <v>5863</v>
      </c>
      <c r="B4756" s="95">
        <v>18.38</v>
      </c>
      <c r="C4756" s="95"/>
      <c r="D4756" s="95">
        <v>-2.52</v>
      </c>
      <c r="E4756" s="95">
        <v>-4.1900000000000004</v>
      </c>
      <c r="F4756" s="95">
        <v>0.53</v>
      </c>
      <c r="G4756" s="95">
        <v>27.89</v>
      </c>
      <c r="H4756" s="95">
        <v>-22.6</v>
      </c>
      <c r="I4756" s="95">
        <v>-23.44</v>
      </c>
      <c r="J4756" s="95">
        <v>-2.61</v>
      </c>
      <c r="K4756" s="95">
        <v>-2.44</v>
      </c>
      <c r="L4756" s="95">
        <v>0.17</v>
      </c>
      <c r="M4756" s="95"/>
      <c r="N4756" s="95">
        <v>0.59</v>
      </c>
      <c r="O4756" s="95">
        <v>2.66</v>
      </c>
      <c r="P4756" s="95">
        <v>-1.03</v>
      </c>
      <c r="Q4756" s="95">
        <v>1.7</v>
      </c>
      <c r="R4756" s="95">
        <v>-166.63</v>
      </c>
      <c r="S4756" s="95">
        <v>-21.13</v>
      </c>
      <c r="T4756" s="95">
        <v>-204.4</v>
      </c>
      <c r="U4756" s="95">
        <v>-0.13</v>
      </c>
      <c r="V4756" s="95">
        <v>1.1299999999999999</v>
      </c>
      <c r="W4756" s="95">
        <v>0.9</v>
      </c>
      <c r="X4756" s="95">
        <v>-7.64</v>
      </c>
      <c r="Y4756" s="95"/>
      <c r="Z4756" s="74" t="s">
        <v>1111</v>
      </c>
      <c r="AA4756" s="95">
        <v>-4.38</v>
      </c>
      <c r="AB4756" s="95">
        <v>-7.3</v>
      </c>
      <c r="AC4756" s="74" t="s">
        <v>1111</v>
      </c>
      <c r="AD4756" s="95">
        <v>1234257436</v>
      </c>
    </row>
    <row r="4757" spans="1:30" x14ac:dyDescent="0.2">
      <c r="A4757" s="74" t="s">
        <v>5864</v>
      </c>
      <c r="B4757" s="95">
        <v>0.64</v>
      </c>
      <c r="C4757" s="95"/>
      <c r="D4757" s="95">
        <v>-0.82</v>
      </c>
      <c r="E4757" s="95">
        <v>0.17</v>
      </c>
      <c r="F4757" s="95">
        <v>0.09</v>
      </c>
      <c r="G4757" s="95">
        <v>-4.55</v>
      </c>
      <c r="H4757" s="95">
        <v>-75.03</v>
      </c>
      <c r="I4757" s="95">
        <v>-57.28</v>
      </c>
      <c r="J4757" s="95">
        <v>-0.62</v>
      </c>
      <c r="K4757" s="95">
        <v>0.04</v>
      </c>
      <c r="L4757" s="95">
        <v>0.67</v>
      </c>
      <c r="M4757" s="95">
        <v>-0.18</v>
      </c>
      <c r="N4757" s="95">
        <v>0.47</v>
      </c>
      <c r="O4757" s="95">
        <v>-0.98</v>
      </c>
      <c r="P4757" s="95">
        <v>-0.12</v>
      </c>
      <c r="Q4757" s="95">
        <v>0.67</v>
      </c>
      <c r="R4757" s="95">
        <v>-20.48</v>
      </c>
      <c r="S4757" s="95">
        <v>-11.37</v>
      </c>
      <c r="T4757" s="95">
        <v>-26.71</v>
      </c>
      <c r="U4757" s="95">
        <v>0.55000000000000004</v>
      </c>
      <c r="V4757" s="95">
        <v>0.45</v>
      </c>
      <c r="W4757" s="95">
        <v>0.2</v>
      </c>
      <c r="X4757" s="95"/>
      <c r="Y4757" s="95"/>
      <c r="Z4757" s="74" t="s">
        <v>1111</v>
      </c>
      <c r="AA4757" s="95">
        <v>3.83</v>
      </c>
      <c r="AB4757" s="95">
        <v>-0.78</v>
      </c>
      <c r="AC4757" s="74" t="s">
        <v>1111</v>
      </c>
      <c r="AD4757" s="95">
        <v>55929664</v>
      </c>
    </row>
    <row r="4758" spans="1:30" x14ac:dyDescent="0.2">
      <c r="A4758" s="74" t="s">
        <v>5865</v>
      </c>
      <c r="B4758" s="95">
        <v>0.08</v>
      </c>
      <c r="C4758" s="95"/>
      <c r="D4758" s="95">
        <v>-0.1</v>
      </c>
      <c r="E4758" s="95">
        <v>0.02</v>
      </c>
      <c r="F4758" s="95">
        <v>0.01</v>
      </c>
      <c r="G4758" s="95">
        <v>-4.55</v>
      </c>
      <c r="H4758" s="95">
        <v>-75.03</v>
      </c>
      <c r="I4758" s="95">
        <v>-57.28</v>
      </c>
      <c r="J4758" s="95">
        <v>-0.08</v>
      </c>
      <c r="K4758" s="95">
        <v>0.04</v>
      </c>
      <c r="L4758" s="95">
        <v>0.67</v>
      </c>
      <c r="M4758" s="95">
        <v>-0.18</v>
      </c>
      <c r="N4758" s="95">
        <v>0.06</v>
      </c>
      <c r="O4758" s="95">
        <v>-0.12</v>
      </c>
      <c r="P4758" s="95">
        <v>-0.01</v>
      </c>
      <c r="Q4758" s="95">
        <v>0.67</v>
      </c>
      <c r="R4758" s="95">
        <v>-20.48</v>
      </c>
      <c r="S4758" s="95">
        <v>-11.37</v>
      </c>
      <c r="T4758" s="95">
        <v>-26.71</v>
      </c>
      <c r="U4758" s="95">
        <v>0.55000000000000004</v>
      </c>
      <c r="V4758" s="95">
        <v>0.45</v>
      </c>
      <c r="W4758" s="95">
        <v>0.2</v>
      </c>
      <c r="X4758" s="95"/>
      <c r="Y4758" s="95"/>
      <c r="Z4758" s="74" t="s">
        <v>1111</v>
      </c>
      <c r="AA4758" s="95">
        <v>3.83</v>
      </c>
      <c r="AB4758" s="95">
        <v>-0.78</v>
      </c>
      <c r="AC4758" s="74" t="s">
        <v>1111</v>
      </c>
      <c r="AD4758" s="95">
        <v>55929664</v>
      </c>
    </row>
    <row r="4759" spans="1:30" x14ac:dyDescent="0.2">
      <c r="A4759" s="74" t="s">
        <v>5866</v>
      </c>
      <c r="B4759" s="95">
        <v>5.19</v>
      </c>
      <c r="C4759" s="95"/>
      <c r="D4759" s="95">
        <v>27.77</v>
      </c>
      <c r="E4759" s="95">
        <v>0.7</v>
      </c>
      <c r="F4759" s="95">
        <v>0.61</v>
      </c>
      <c r="G4759" s="95">
        <v>25.81</v>
      </c>
      <c r="H4759" s="95">
        <v>4.07</v>
      </c>
      <c r="I4759" s="95">
        <v>2.9</v>
      </c>
      <c r="J4759" s="95">
        <v>19.8</v>
      </c>
      <c r="K4759" s="95">
        <v>16.100000000000001</v>
      </c>
      <c r="L4759" s="95">
        <v>-3.7</v>
      </c>
      <c r="M4759" s="95">
        <v>-0.13</v>
      </c>
      <c r="N4759" s="95">
        <v>0.81</v>
      </c>
      <c r="O4759" s="95">
        <v>1.74</v>
      </c>
      <c r="P4759" s="95">
        <v>-1.1499999999999999</v>
      </c>
      <c r="Q4759" s="95">
        <v>3.87</v>
      </c>
      <c r="R4759" s="95">
        <v>2.54</v>
      </c>
      <c r="S4759" s="95">
        <v>2.2000000000000002</v>
      </c>
      <c r="T4759" s="95">
        <v>2.73</v>
      </c>
      <c r="U4759" s="95">
        <v>0.87</v>
      </c>
      <c r="V4759" s="95">
        <v>0.13</v>
      </c>
      <c r="W4759" s="95">
        <v>0.76</v>
      </c>
      <c r="X4759" s="95">
        <v>7.1</v>
      </c>
      <c r="Y4759" s="95">
        <v>12.77</v>
      </c>
      <c r="Z4759" s="74" t="s">
        <v>1111</v>
      </c>
      <c r="AA4759" s="95">
        <v>7.36</v>
      </c>
      <c r="AB4759" s="95">
        <v>0.19</v>
      </c>
      <c r="AC4759" s="74" t="s">
        <v>1111</v>
      </c>
      <c r="AD4759" s="95">
        <v>83458833</v>
      </c>
    </row>
    <row r="4760" spans="1:30" x14ac:dyDescent="0.2">
      <c r="A4760" s="74" t="s">
        <v>5867</v>
      </c>
      <c r="B4760" s="95">
        <v>17.2</v>
      </c>
      <c r="C4760" s="95">
        <v>2.44</v>
      </c>
      <c r="D4760" s="95">
        <v>6.01</v>
      </c>
      <c r="E4760" s="95">
        <v>1.64</v>
      </c>
      <c r="F4760" s="95">
        <v>0.43</v>
      </c>
      <c r="G4760" s="95">
        <v>25.2</v>
      </c>
      <c r="H4760" s="95">
        <v>6.89</v>
      </c>
      <c r="I4760" s="95">
        <v>4.8499999999999996</v>
      </c>
      <c r="J4760" s="95">
        <v>4.2300000000000004</v>
      </c>
      <c r="K4760" s="95">
        <v>7.43</v>
      </c>
      <c r="L4760" s="95">
        <v>3.21</v>
      </c>
      <c r="M4760" s="95">
        <v>1.25</v>
      </c>
      <c r="N4760" s="95">
        <v>0.28999999999999998</v>
      </c>
      <c r="O4760" s="95">
        <v>5.52</v>
      </c>
      <c r="P4760" s="95">
        <v>-0.64</v>
      </c>
      <c r="Q4760" s="95">
        <v>1.31</v>
      </c>
      <c r="R4760" s="95">
        <v>27.34</v>
      </c>
      <c r="S4760" s="95">
        <v>7.12</v>
      </c>
      <c r="T4760" s="95">
        <v>12.77</v>
      </c>
      <c r="U4760" s="95">
        <v>0.26</v>
      </c>
      <c r="V4760" s="95">
        <v>0.74</v>
      </c>
      <c r="W4760" s="95">
        <v>1.47</v>
      </c>
      <c r="X4760" s="95">
        <v>4.2699999999999996</v>
      </c>
      <c r="Y4760" s="95">
        <v>3.77</v>
      </c>
      <c r="Z4760" s="74" t="s">
        <v>1111</v>
      </c>
      <c r="AA4760" s="95">
        <v>10.47</v>
      </c>
      <c r="AB4760" s="95">
        <v>2.86</v>
      </c>
      <c r="AC4760" s="74" t="s">
        <v>1111</v>
      </c>
      <c r="AD4760" s="95">
        <v>463015400</v>
      </c>
    </row>
    <row r="4761" spans="1:30" x14ac:dyDescent="0.2">
      <c r="A4761" s="74" t="s">
        <v>5868</v>
      </c>
      <c r="B4761" s="95">
        <v>364.84</v>
      </c>
      <c r="C4761" s="95"/>
      <c r="D4761" s="95">
        <v>22.49</v>
      </c>
      <c r="E4761" s="95">
        <v>9.83</v>
      </c>
      <c r="F4761" s="95">
        <v>3.69</v>
      </c>
      <c r="G4761" s="95">
        <v>38.42</v>
      </c>
      <c r="H4761" s="95">
        <v>14.08</v>
      </c>
      <c r="I4761" s="95">
        <v>10.72</v>
      </c>
      <c r="J4761" s="95">
        <v>17.12</v>
      </c>
      <c r="K4761" s="95">
        <v>16.59</v>
      </c>
      <c r="L4761" s="95">
        <v>-0.53</v>
      </c>
      <c r="M4761" s="95">
        <v>-0.3</v>
      </c>
      <c r="N4761" s="95">
        <v>2.41</v>
      </c>
      <c r="O4761" s="95">
        <v>16.14</v>
      </c>
      <c r="P4761" s="95">
        <v>-7.95</v>
      </c>
      <c r="Q4761" s="95">
        <v>1.74</v>
      </c>
      <c r="R4761" s="95">
        <v>43.69</v>
      </c>
      <c r="S4761" s="95">
        <v>16.41</v>
      </c>
      <c r="T4761" s="95">
        <v>43.48</v>
      </c>
      <c r="U4761" s="95">
        <v>0.38</v>
      </c>
      <c r="V4761" s="95">
        <v>0.62</v>
      </c>
      <c r="W4761" s="95">
        <v>1.53</v>
      </c>
      <c r="X4761" s="95">
        <v>9.41</v>
      </c>
      <c r="Y4761" s="95">
        <v>-11.29</v>
      </c>
      <c r="Z4761" s="74" t="s">
        <v>1111</v>
      </c>
      <c r="AA4761" s="95">
        <v>36.71</v>
      </c>
      <c r="AB4761" s="95">
        <v>16.04</v>
      </c>
      <c r="AC4761" s="74" t="s">
        <v>1111</v>
      </c>
      <c r="AD4761" s="95">
        <v>19521156140</v>
      </c>
    </row>
    <row r="4762" spans="1:30" x14ac:dyDescent="0.2">
      <c r="A4762" s="74" t="s">
        <v>5869</v>
      </c>
      <c r="B4762" s="95">
        <v>103.24</v>
      </c>
      <c r="C4762" s="95">
        <v>1.34</v>
      </c>
      <c r="D4762" s="95">
        <v>11.59</v>
      </c>
      <c r="E4762" s="95">
        <v>1.6</v>
      </c>
      <c r="F4762" s="95">
        <v>0.13</v>
      </c>
      <c r="G4762" s="95">
        <v>0</v>
      </c>
      <c r="H4762" s="95">
        <v>38.020000000000003</v>
      </c>
      <c r="I4762" s="95">
        <v>30.26</v>
      </c>
      <c r="J4762" s="95">
        <v>9.2200000000000006</v>
      </c>
      <c r="K4762" s="95">
        <v>-22.83</v>
      </c>
      <c r="L4762" s="95">
        <v>-32.049999999999997</v>
      </c>
      <c r="M4762" s="95">
        <v>-5.57</v>
      </c>
      <c r="N4762" s="95">
        <v>3.51</v>
      </c>
      <c r="O4762" s="95"/>
      <c r="P4762" s="95">
        <v>-0.13</v>
      </c>
      <c r="Q4762" s="95"/>
      <c r="R4762" s="95">
        <v>13.84</v>
      </c>
      <c r="S4762" s="95">
        <v>1.1499999999999999</v>
      </c>
      <c r="T4762" s="95">
        <v>8.02</v>
      </c>
      <c r="U4762" s="95">
        <v>0.08</v>
      </c>
      <c r="V4762" s="95">
        <v>0.92</v>
      </c>
      <c r="W4762" s="95">
        <v>0.04</v>
      </c>
      <c r="X4762" s="95">
        <v>11.3</v>
      </c>
      <c r="Y4762" s="95">
        <v>19.809999999999999</v>
      </c>
      <c r="Z4762" s="74" t="s">
        <v>1111</v>
      </c>
      <c r="AA4762" s="95">
        <v>64.37</v>
      </c>
      <c r="AB4762" s="95">
        <v>8.91</v>
      </c>
      <c r="AC4762" s="74" t="s">
        <v>1111</v>
      </c>
      <c r="AD4762" s="95">
        <v>4992562512</v>
      </c>
    </row>
    <row r="4763" spans="1:30" x14ac:dyDescent="0.2">
      <c r="A4763" s="74" t="s">
        <v>5870</v>
      </c>
      <c r="B4763" s="95">
        <v>10.91</v>
      </c>
      <c r="C4763" s="95">
        <v>3.96</v>
      </c>
      <c r="D4763" s="95">
        <v>20.55</v>
      </c>
      <c r="E4763" s="95">
        <v>3.14</v>
      </c>
      <c r="F4763" s="95">
        <v>1.79</v>
      </c>
      <c r="G4763" s="95">
        <v>25.92</v>
      </c>
      <c r="H4763" s="95">
        <v>16.63</v>
      </c>
      <c r="I4763" s="95">
        <v>19.05</v>
      </c>
      <c r="J4763" s="95">
        <v>23.55</v>
      </c>
      <c r="K4763" s="95">
        <v>21.24</v>
      </c>
      <c r="L4763" s="95">
        <v>-2.31</v>
      </c>
      <c r="M4763" s="95">
        <v>-0.31</v>
      </c>
      <c r="N4763" s="95">
        <v>3.92</v>
      </c>
      <c r="O4763" s="95">
        <v>6.15</v>
      </c>
      <c r="P4763" s="95">
        <v>-3.53</v>
      </c>
      <c r="Q4763" s="95">
        <v>2.44</v>
      </c>
      <c r="R4763" s="95">
        <v>15.3</v>
      </c>
      <c r="S4763" s="95">
        <v>8.7200000000000006</v>
      </c>
      <c r="T4763" s="95">
        <v>9.67</v>
      </c>
      <c r="U4763" s="95">
        <v>0.56999999999999995</v>
      </c>
      <c r="V4763" s="95">
        <v>0.43</v>
      </c>
      <c r="W4763" s="95">
        <v>0.46</v>
      </c>
      <c r="X4763" s="95">
        <v>7.34</v>
      </c>
      <c r="Y4763" s="95">
        <v>12.92</v>
      </c>
      <c r="Z4763" s="74" t="s">
        <v>1111</v>
      </c>
      <c r="AA4763" s="95">
        <v>3.47</v>
      </c>
      <c r="AB4763" s="95">
        <v>0.53</v>
      </c>
      <c r="AC4763" s="74" t="s">
        <v>1111</v>
      </c>
      <c r="AD4763" s="95">
        <v>27036560460</v>
      </c>
    </row>
    <row r="4764" spans="1:30" x14ac:dyDescent="0.2">
      <c r="A4764" s="74" t="s">
        <v>5871</v>
      </c>
      <c r="B4764" s="95">
        <v>20.420000000000002</v>
      </c>
      <c r="C4764" s="95">
        <v>4.1100000000000003</v>
      </c>
      <c r="D4764" s="95">
        <v>9.16</v>
      </c>
      <c r="E4764" s="95">
        <v>1.62</v>
      </c>
      <c r="F4764" s="95">
        <v>0.14000000000000001</v>
      </c>
      <c r="G4764" s="95">
        <v>0</v>
      </c>
      <c r="H4764" s="95">
        <v>44.15</v>
      </c>
      <c r="I4764" s="95">
        <v>35.119999999999997</v>
      </c>
      <c r="J4764" s="95">
        <v>7.29</v>
      </c>
      <c r="K4764" s="95">
        <v>-4.3899999999999997</v>
      </c>
      <c r="L4764" s="95">
        <v>-11.68</v>
      </c>
      <c r="M4764" s="95">
        <v>-2.6</v>
      </c>
      <c r="N4764" s="95">
        <v>3.22</v>
      </c>
      <c r="O4764" s="95"/>
      <c r="P4764" s="95">
        <v>-0.14000000000000001</v>
      </c>
      <c r="Q4764" s="95"/>
      <c r="R4764" s="95">
        <v>17.73</v>
      </c>
      <c r="S4764" s="95">
        <v>1.56</v>
      </c>
      <c r="T4764" s="95">
        <v>15.67</v>
      </c>
      <c r="U4764" s="95">
        <v>0.09</v>
      </c>
      <c r="V4764" s="95">
        <v>0.91</v>
      </c>
      <c r="W4764" s="95">
        <v>0.04</v>
      </c>
      <c r="X4764" s="95">
        <v>3.4</v>
      </c>
      <c r="Y4764" s="95"/>
      <c r="Z4764" s="74" t="s">
        <v>1111</v>
      </c>
      <c r="AA4764" s="95">
        <v>12.57</v>
      </c>
      <c r="AB4764" s="95">
        <v>2.23</v>
      </c>
      <c r="AC4764" s="74" t="s">
        <v>1111</v>
      </c>
      <c r="AD4764" s="95">
        <v>4423417156</v>
      </c>
    </row>
    <row r="4765" spans="1:30" x14ac:dyDescent="0.2">
      <c r="A4765" s="74" t="s">
        <v>5872</v>
      </c>
      <c r="B4765" s="95">
        <v>2.9</v>
      </c>
      <c r="C4765" s="95"/>
      <c r="D4765" s="95">
        <v>-0.8</v>
      </c>
      <c r="E4765" s="95">
        <v>0.44</v>
      </c>
      <c r="F4765" s="95">
        <v>0.12</v>
      </c>
      <c r="G4765" s="95">
        <v>-11.35</v>
      </c>
      <c r="H4765" s="95">
        <v>-42.29</v>
      </c>
      <c r="I4765" s="95">
        <v>-52.93</v>
      </c>
      <c r="J4765" s="95">
        <v>-1.01</v>
      </c>
      <c r="K4765" s="95">
        <v>-0.46</v>
      </c>
      <c r="L4765" s="95">
        <v>0.55000000000000004</v>
      </c>
      <c r="M4765" s="95">
        <v>-0.24</v>
      </c>
      <c r="N4765" s="95">
        <v>0.43</v>
      </c>
      <c r="O4765" s="95"/>
      <c r="P4765" s="95">
        <v>-0.12</v>
      </c>
      <c r="Q4765" s="95"/>
      <c r="R4765" s="95">
        <v>-54.8</v>
      </c>
      <c r="S4765" s="95">
        <v>-14.45</v>
      </c>
      <c r="T4765" s="95">
        <v>-54.8</v>
      </c>
      <c r="U4765" s="95">
        <v>0.26</v>
      </c>
      <c r="V4765" s="95">
        <v>0.74</v>
      </c>
      <c r="W4765" s="95">
        <v>0.27</v>
      </c>
      <c r="X4765" s="95">
        <v>-0.43</v>
      </c>
      <c r="Y4765" s="95"/>
      <c r="Z4765" s="74" t="s">
        <v>1111</v>
      </c>
      <c r="AA4765" s="95">
        <v>6.59</v>
      </c>
      <c r="AB4765" s="95">
        <v>-3.61</v>
      </c>
      <c r="AC4765" s="74" t="s">
        <v>1111</v>
      </c>
      <c r="AD4765" s="95">
        <v>15384210</v>
      </c>
    </row>
    <row r="4766" spans="1:30" x14ac:dyDescent="0.2">
      <c r="A4766" s="74" t="s">
        <v>5873</v>
      </c>
      <c r="B4766" s="95">
        <v>31.13</v>
      </c>
      <c r="C4766" s="95">
        <v>4.2699999999999996</v>
      </c>
      <c r="D4766" s="95">
        <v>10.210000000000001</v>
      </c>
      <c r="E4766" s="95">
        <v>1.66</v>
      </c>
      <c r="F4766" s="95">
        <v>0.12</v>
      </c>
      <c r="G4766" s="95">
        <v>0</v>
      </c>
      <c r="H4766" s="95">
        <v>31.22</v>
      </c>
      <c r="I4766" s="95">
        <v>25.39</v>
      </c>
      <c r="J4766" s="95">
        <v>8.31</v>
      </c>
      <c r="K4766" s="95">
        <v>-10.29</v>
      </c>
      <c r="L4766" s="95">
        <v>-18.600000000000001</v>
      </c>
      <c r="M4766" s="95">
        <v>-3.71</v>
      </c>
      <c r="N4766" s="95">
        <v>2.59</v>
      </c>
      <c r="O4766" s="95"/>
      <c r="P4766" s="95">
        <v>-0.12</v>
      </c>
      <c r="Q4766" s="95"/>
      <c r="R4766" s="95">
        <v>16.22</v>
      </c>
      <c r="S4766" s="95">
        <v>1.17</v>
      </c>
      <c r="T4766" s="95">
        <v>15.28</v>
      </c>
      <c r="U4766" s="95">
        <v>7.0000000000000007E-2</v>
      </c>
      <c r="V4766" s="95">
        <v>0.93</v>
      </c>
      <c r="W4766" s="95">
        <v>0.05</v>
      </c>
      <c r="X4766" s="95">
        <v>8.59</v>
      </c>
      <c r="Y4766" s="95">
        <v>10.199999999999999</v>
      </c>
      <c r="Z4766" s="74" t="s">
        <v>1111</v>
      </c>
      <c r="AA4766" s="95">
        <v>18.670000000000002</v>
      </c>
      <c r="AB4766" s="95">
        <v>3.03</v>
      </c>
      <c r="AC4766" s="74" t="s">
        <v>1111</v>
      </c>
      <c r="AD4766" s="95">
        <v>138772088</v>
      </c>
    </row>
    <row r="4767" spans="1:30" x14ac:dyDescent="0.2">
      <c r="A4767" s="74" t="s">
        <v>5874</v>
      </c>
      <c r="B4767" s="95">
        <v>192.54</v>
      </c>
      <c r="C4767" s="95">
        <v>0.55000000000000004</v>
      </c>
      <c r="D4767" s="95">
        <v>25.4</v>
      </c>
      <c r="E4767" s="95">
        <v>1.92</v>
      </c>
      <c r="F4767" s="95">
        <v>1.51</v>
      </c>
      <c r="G4767" s="95">
        <v>36.979999999999997</v>
      </c>
      <c r="H4767" s="95">
        <v>9.9499999999999993</v>
      </c>
      <c r="I4767" s="95">
        <v>7.66</v>
      </c>
      <c r="J4767" s="95">
        <v>19.54</v>
      </c>
      <c r="K4767" s="95">
        <v>16.97</v>
      </c>
      <c r="L4767" s="95">
        <v>-2.57</v>
      </c>
      <c r="M4767" s="95">
        <v>-0.25</v>
      </c>
      <c r="N4767" s="95">
        <v>1.95</v>
      </c>
      <c r="O4767" s="95">
        <v>4.1900000000000004</v>
      </c>
      <c r="P4767" s="95">
        <v>-2.82</v>
      </c>
      <c r="Q4767" s="95">
        <v>4.5199999999999996</v>
      </c>
      <c r="R4767" s="95">
        <v>7.54</v>
      </c>
      <c r="S4767" s="95">
        <v>5.96</v>
      </c>
      <c r="T4767" s="95">
        <v>7.54</v>
      </c>
      <c r="U4767" s="95">
        <v>0.79</v>
      </c>
      <c r="V4767" s="95">
        <v>0.21</v>
      </c>
      <c r="W4767" s="95">
        <v>0.78</v>
      </c>
      <c r="X4767" s="95">
        <v>4.46</v>
      </c>
      <c r="Y4767" s="95">
        <v>3.86</v>
      </c>
      <c r="Z4767" s="74" t="s">
        <v>1111</v>
      </c>
      <c r="AA4767" s="95">
        <v>100.52</v>
      </c>
      <c r="AB4767" s="95">
        <v>7.58</v>
      </c>
      <c r="AC4767" s="74" t="s">
        <v>1111</v>
      </c>
      <c r="AD4767" s="95">
        <v>3629571540</v>
      </c>
    </row>
    <row r="4768" spans="1:30" x14ac:dyDescent="0.2">
      <c r="A4768" s="74" t="s">
        <v>5875</v>
      </c>
      <c r="B4768" s="95">
        <v>36.909999999999997</v>
      </c>
      <c r="C4768" s="95"/>
      <c r="D4768" s="95">
        <v>9.49</v>
      </c>
      <c r="E4768" s="95">
        <v>1.35</v>
      </c>
      <c r="F4768" s="95">
        <v>0.27</v>
      </c>
      <c r="G4768" s="95">
        <v>14.71</v>
      </c>
      <c r="H4768" s="95">
        <v>1.53</v>
      </c>
      <c r="I4768" s="95">
        <v>0.83</v>
      </c>
      <c r="J4768" s="95">
        <v>5.14</v>
      </c>
      <c r="K4768" s="95">
        <v>11.1</v>
      </c>
      <c r="L4768" s="95">
        <v>5.96</v>
      </c>
      <c r="M4768" s="95">
        <v>1.56</v>
      </c>
      <c r="N4768" s="95">
        <v>0.08</v>
      </c>
      <c r="O4768" s="95">
        <v>1.61</v>
      </c>
      <c r="P4768" s="95">
        <v>-0.54</v>
      </c>
      <c r="Q4768" s="95">
        <v>1.49</v>
      </c>
      <c r="R4768" s="95">
        <v>14.22</v>
      </c>
      <c r="S4768" s="95">
        <v>2.83</v>
      </c>
      <c r="T4768" s="95">
        <v>9.3000000000000007</v>
      </c>
      <c r="U4768" s="95">
        <v>0.2</v>
      </c>
      <c r="V4768" s="95">
        <v>0.8</v>
      </c>
      <c r="W4768" s="95">
        <v>3.41</v>
      </c>
      <c r="X4768" s="95">
        <v>26.05</v>
      </c>
      <c r="Y4768" s="95">
        <v>3.45</v>
      </c>
      <c r="Z4768" s="74" t="s">
        <v>1111</v>
      </c>
      <c r="AA4768" s="95">
        <v>27.36</v>
      </c>
      <c r="AB4768" s="95">
        <v>3.89</v>
      </c>
      <c r="AC4768" s="74" t="s">
        <v>1111</v>
      </c>
      <c r="AD4768" s="95">
        <v>2143917350</v>
      </c>
    </row>
    <row r="4769" spans="1:30" x14ac:dyDescent="0.2">
      <c r="A4769" s="74" t="s">
        <v>5876</v>
      </c>
      <c r="B4769" s="95">
        <v>462.27</v>
      </c>
      <c r="C4769" s="95">
        <v>1.23</v>
      </c>
      <c r="D4769" s="95">
        <v>27.88</v>
      </c>
      <c r="E4769" s="95">
        <v>6.12</v>
      </c>
      <c r="F4769" s="95">
        <v>2.02</v>
      </c>
      <c r="G4769" s="95">
        <v>35.26</v>
      </c>
      <c r="H4769" s="95">
        <v>7.86</v>
      </c>
      <c r="I4769" s="95">
        <v>5.52</v>
      </c>
      <c r="J4769" s="95">
        <v>19.600000000000001</v>
      </c>
      <c r="K4769" s="95">
        <v>20.82</v>
      </c>
      <c r="L4769" s="95">
        <v>1.22</v>
      </c>
      <c r="M4769" s="95">
        <v>0.38</v>
      </c>
      <c r="N4769" s="95">
        <v>1.54</v>
      </c>
      <c r="O4769" s="95"/>
      <c r="P4769" s="95">
        <v>-2.02</v>
      </c>
      <c r="Q4769" s="95"/>
      <c r="R4769" s="95">
        <v>21.95</v>
      </c>
      <c r="S4769" s="95">
        <v>7.24</v>
      </c>
      <c r="T4769" s="95">
        <v>14.5</v>
      </c>
      <c r="U4769" s="95">
        <v>0.33</v>
      </c>
      <c r="V4769" s="95">
        <v>0.66</v>
      </c>
      <c r="W4769" s="95">
        <v>1.31</v>
      </c>
      <c r="X4769" s="95">
        <v>10.36</v>
      </c>
      <c r="Y4769" s="95">
        <v>21.52</v>
      </c>
      <c r="Z4769" s="74" t="s">
        <v>1111</v>
      </c>
      <c r="AA4769" s="95">
        <v>74.62</v>
      </c>
      <c r="AB4769" s="95">
        <v>16.38</v>
      </c>
      <c r="AC4769" s="74" t="s">
        <v>1111</v>
      </c>
      <c r="AD4769" s="95">
        <v>430134024528</v>
      </c>
    </row>
    <row r="4770" spans="1:30" x14ac:dyDescent="0.2">
      <c r="A4770" s="74" t="s">
        <v>5877</v>
      </c>
      <c r="B4770" s="95">
        <v>25.65</v>
      </c>
      <c r="C4770" s="95">
        <v>4.55</v>
      </c>
      <c r="D4770" s="95">
        <v>6.57</v>
      </c>
      <c r="E4770" s="95">
        <v>0.47</v>
      </c>
      <c r="F4770" s="95">
        <v>7.0000000000000007E-2</v>
      </c>
      <c r="G4770" s="95">
        <v>28.52</v>
      </c>
      <c r="H4770" s="95">
        <v>8.84</v>
      </c>
      <c r="I4770" s="95">
        <v>6.01</v>
      </c>
      <c r="J4770" s="95">
        <v>4.47</v>
      </c>
      <c r="K4770" s="95">
        <v>6.04</v>
      </c>
      <c r="L4770" s="95">
        <v>1.57</v>
      </c>
      <c r="M4770" s="95">
        <v>0.17</v>
      </c>
      <c r="N4770" s="95">
        <v>0.39</v>
      </c>
      <c r="O4770" s="95"/>
      <c r="P4770" s="95">
        <v>-7.0000000000000007E-2</v>
      </c>
      <c r="Q4770" s="95"/>
      <c r="R4770" s="95">
        <v>7.19</v>
      </c>
      <c r="S4770" s="95">
        <v>1.1299999999999999</v>
      </c>
      <c r="T4770" s="95">
        <v>6.73</v>
      </c>
      <c r="U4770" s="95">
        <v>0.16</v>
      </c>
      <c r="V4770" s="95">
        <v>0.84</v>
      </c>
      <c r="W4770" s="95">
        <v>0.19</v>
      </c>
      <c r="X4770" s="95">
        <v>4.17</v>
      </c>
      <c r="Y4770" s="95">
        <v>-1.77</v>
      </c>
      <c r="Z4770" s="74" t="s">
        <v>1111</v>
      </c>
      <c r="AA4770" s="95">
        <v>54.38</v>
      </c>
      <c r="AB4770" s="95">
        <v>3.91</v>
      </c>
      <c r="AC4770" s="74" t="s">
        <v>1111</v>
      </c>
      <c r="AD4770" s="95">
        <v>5254449810</v>
      </c>
    </row>
    <row r="4771" spans="1:30" x14ac:dyDescent="0.2">
      <c r="A4771" s="74" t="s">
        <v>5878</v>
      </c>
      <c r="B4771" s="95">
        <v>26.1</v>
      </c>
      <c r="C4771" s="95"/>
      <c r="D4771" s="95">
        <v>6.66</v>
      </c>
      <c r="E4771" s="95">
        <v>0.48</v>
      </c>
      <c r="F4771" s="95">
        <v>0.08</v>
      </c>
      <c r="G4771" s="95">
        <v>28.52</v>
      </c>
      <c r="H4771" s="95">
        <v>8.84</v>
      </c>
      <c r="I4771" s="95">
        <v>6.01</v>
      </c>
      <c r="J4771" s="95">
        <v>4.53</v>
      </c>
      <c r="K4771" s="95">
        <v>6.04</v>
      </c>
      <c r="L4771" s="95">
        <v>1.57</v>
      </c>
      <c r="M4771" s="95">
        <v>0.17</v>
      </c>
      <c r="N4771" s="95">
        <v>0.4</v>
      </c>
      <c r="O4771" s="95"/>
      <c r="P4771" s="95">
        <v>-0.08</v>
      </c>
      <c r="Q4771" s="95"/>
      <c r="R4771" s="95">
        <v>7.19</v>
      </c>
      <c r="S4771" s="95">
        <v>1.1299999999999999</v>
      </c>
      <c r="T4771" s="95">
        <v>6.73</v>
      </c>
      <c r="U4771" s="95">
        <v>0.16</v>
      </c>
      <c r="V4771" s="95">
        <v>0.84</v>
      </c>
      <c r="W4771" s="95">
        <v>0.19</v>
      </c>
      <c r="X4771" s="95">
        <v>4.17</v>
      </c>
      <c r="Y4771" s="95">
        <v>-1.77</v>
      </c>
      <c r="Z4771" s="74" t="s">
        <v>1111</v>
      </c>
      <c r="AA4771" s="95">
        <v>54.38</v>
      </c>
      <c r="AB4771" s="95">
        <v>3.91</v>
      </c>
      <c r="AC4771" s="74" t="s">
        <v>1111</v>
      </c>
      <c r="AD4771" s="95">
        <v>5254449810</v>
      </c>
    </row>
    <row r="4772" spans="1:30" x14ac:dyDescent="0.2">
      <c r="A4772" s="74" t="s">
        <v>5879</v>
      </c>
      <c r="B4772" s="95">
        <v>245.1</v>
      </c>
      <c r="C4772" s="95">
        <v>1.75</v>
      </c>
      <c r="D4772" s="95">
        <v>25.45</v>
      </c>
      <c r="E4772" s="95">
        <v>11.32</v>
      </c>
      <c r="F4772" s="95">
        <v>2.5299999999999998</v>
      </c>
      <c r="G4772" s="95">
        <v>77.489999999999995</v>
      </c>
      <c r="H4772" s="95">
        <v>42.99</v>
      </c>
      <c r="I4772" s="95">
        <v>29.19</v>
      </c>
      <c r="J4772" s="95">
        <v>17.28</v>
      </c>
      <c r="K4772" s="95">
        <v>20.37</v>
      </c>
      <c r="L4772" s="95">
        <v>3.09</v>
      </c>
      <c r="M4772" s="95">
        <v>2.02</v>
      </c>
      <c r="N4772" s="95">
        <v>7.43</v>
      </c>
      <c r="O4772" s="95">
        <v>-121.11</v>
      </c>
      <c r="P4772" s="95">
        <v>-2.69</v>
      </c>
      <c r="Q4772" s="95">
        <v>0.75</v>
      </c>
      <c r="R4772" s="95">
        <v>44.49</v>
      </c>
      <c r="S4772" s="95">
        <v>9.93</v>
      </c>
      <c r="T4772" s="95">
        <v>16.78</v>
      </c>
      <c r="U4772" s="95">
        <v>0.22</v>
      </c>
      <c r="V4772" s="95">
        <v>0.78</v>
      </c>
      <c r="W4772" s="95">
        <v>0.34</v>
      </c>
      <c r="X4772" s="95">
        <v>-2.1800000000000002</v>
      </c>
      <c r="Y4772" s="95">
        <v>2.31</v>
      </c>
      <c r="Z4772" s="74" t="s">
        <v>1111</v>
      </c>
      <c r="AA4772" s="95">
        <v>21.65</v>
      </c>
      <c r="AB4772" s="95">
        <v>9.6300000000000008</v>
      </c>
      <c r="AC4772" s="74" t="s">
        <v>1111</v>
      </c>
      <c r="AD4772" s="95">
        <v>157568834070</v>
      </c>
    </row>
    <row r="4773" spans="1:30" x14ac:dyDescent="0.2">
      <c r="A4773" s="74" t="s">
        <v>5880</v>
      </c>
      <c r="B4773" s="95">
        <v>28.99</v>
      </c>
      <c r="C4773" s="95">
        <v>1.25</v>
      </c>
      <c r="D4773" s="95">
        <v>8.8699999999999992</v>
      </c>
      <c r="E4773" s="95">
        <v>1.52</v>
      </c>
      <c r="F4773" s="95">
        <v>0.15</v>
      </c>
      <c r="G4773" s="95">
        <v>0</v>
      </c>
      <c r="H4773" s="95">
        <v>47.91</v>
      </c>
      <c r="I4773" s="95">
        <v>34.950000000000003</v>
      </c>
      <c r="J4773" s="95">
        <v>6.47</v>
      </c>
      <c r="K4773" s="95">
        <v>1.92</v>
      </c>
      <c r="L4773" s="95">
        <v>-4.5599999999999996</v>
      </c>
      <c r="M4773" s="95">
        <v>-1.07</v>
      </c>
      <c r="N4773" s="95">
        <v>3.1</v>
      </c>
      <c r="O4773" s="95"/>
      <c r="P4773" s="95">
        <v>-0.15</v>
      </c>
      <c r="Q4773" s="95"/>
      <c r="R4773" s="95">
        <v>17.18</v>
      </c>
      <c r="S4773" s="95">
        <v>1.69</v>
      </c>
      <c r="T4773" s="95">
        <v>13.69</v>
      </c>
      <c r="U4773" s="95">
        <v>0.1</v>
      </c>
      <c r="V4773" s="95">
        <v>0.9</v>
      </c>
      <c r="W4773" s="95">
        <v>0.05</v>
      </c>
      <c r="X4773" s="95">
        <v>13.22</v>
      </c>
      <c r="Y4773" s="95">
        <v>19.86</v>
      </c>
      <c r="Z4773" s="74" t="s">
        <v>1111</v>
      </c>
      <c r="AA4773" s="95">
        <v>18.920000000000002</v>
      </c>
      <c r="AB4773" s="95">
        <v>3.25</v>
      </c>
      <c r="AC4773" s="74" t="s">
        <v>1111</v>
      </c>
      <c r="AD4773" s="95">
        <v>299191928</v>
      </c>
    </row>
    <row r="4774" spans="1:30" x14ac:dyDescent="0.2">
      <c r="A4774" s="74" t="s">
        <v>5881</v>
      </c>
      <c r="B4774" s="95">
        <v>27.18</v>
      </c>
      <c r="C4774" s="95"/>
      <c r="D4774" s="95">
        <v>17.2</v>
      </c>
      <c r="E4774" s="95">
        <v>2.15</v>
      </c>
      <c r="F4774" s="95">
        <v>0.71</v>
      </c>
      <c r="G4774" s="95">
        <v>24.75</v>
      </c>
      <c r="H4774" s="95">
        <v>4.95</v>
      </c>
      <c r="I4774" s="95">
        <v>2.98</v>
      </c>
      <c r="J4774" s="95">
        <v>10.36</v>
      </c>
      <c r="K4774" s="95">
        <v>14.94</v>
      </c>
      <c r="L4774" s="95">
        <v>4.59</v>
      </c>
      <c r="M4774" s="95">
        <v>0.95</v>
      </c>
      <c r="N4774" s="95">
        <v>0.51</v>
      </c>
      <c r="O4774" s="95">
        <v>3.77</v>
      </c>
      <c r="P4774" s="95">
        <v>-1.22</v>
      </c>
      <c r="Q4774" s="95">
        <v>1.79</v>
      </c>
      <c r="R4774" s="95">
        <v>12.48</v>
      </c>
      <c r="S4774" s="95">
        <v>4.0999999999999996</v>
      </c>
      <c r="T4774" s="95">
        <v>8.42</v>
      </c>
      <c r="U4774" s="95">
        <v>0.33</v>
      </c>
      <c r="V4774" s="95">
        <v>0.67</v>
      </c>
      <c r="W4774" s="95">
        <v>1.38</v>
      </c>
      <c r="X4774" s="95">
        <v>-1.65</v>
      </c>
      <c r="Y4774" s="95">
        <v>26.24</v>
      </c>
      <c r="Z4774" s="74" t="s">
        <v>1111</v>
      </c>
      <c r="AA4774" s="95">
        <v>12.66</v>
      </c>
      <c r="AB4774" s="95">
        <v>1.58</v>
      </c>
      <c r="AC4774" s="74" t="s">
        <v>1111</v>
      </c>
      <c r="AD4774" s="95">
        <v>4646633004</v>
      </c>
    </row>
    <row r="4775" spans="1:30" x14ac:dyDescent="0.2">
      <c r="A4775" s="74" t="s">
        <v>5882</v>
      </c>
      <c r="B4775" s="95">
        <v>4.1900000000000004</v>
      </c>
      <c r="C4775" s="95"/>
      <c r="D4775" s="95">
        <v>3.7</v>
      </c>
      <c r="E4775" s="95">
        <v>0.87</v>
      </c>
      <c r="F4775" s="95">
        <v>0.17</v>
      </c>
      <c r="G4775" s="95">
        <v>74.3</v>
      </c>
      <c r="H4775" s="95">
        <v>30.29</v>
      </c>
      <c r="I4775" s="95">
        <v>13.72</v>
      </c>
      <c r="J4775" s="95">
        <v>1.67</v>
      </c>
      <c r="K4775" s="95">
        <v>7.34</v>
      </c>
      <c r="L4775" s="95">
        <v>5.67</v>
      </c>
      <c r="M4775" s="95">
        <v>2.93</v>
      </c>
      <c r="N4775" s="95">
        <v>0.51</v>
      </c>
      <c r="O4775" s="95">
        <v>1.17</v>
      </c>
      <c r="P4775" s="95">
        <v>-0.22</v>
      </c>
      <c r="Q4775" s="95">
        <v>3.09</v>
      </c>
      <c r="R4775" s="95">
        <v>23.44</v>
      </c>
      <c r="S4775" s="95">
        <v>4.7</v>
      </c>
      <c r="T4775" s="95">
        <v>11.75</v>
      </c>
      <c r="U4775" s="95">
        <v>0.2</v>
      </c>
      <c r="V4775" s="95">
        <v>0.79</v>
      </c>
      <c r="W4775" s="95">
        <v>0.34</v>
      </c>
      <c r="X4775" s="95">
        <v>-3.55</v>
      </c>
      <c r="Y4775" s="95"/>
      <c r="Z4775" s="74" t="s">
        <v>1111</v>
      </c>
      <c r="AA4775" s="95">
        <v>4.83</v>
      </c>
      <c r="AB4775" s="95">
        <v>1.1299999999999999</v>
      </c>
      <c r="AC4775" s="74" t="s">
        <v>1111</v>
      </c>
      <c r="AD4775" s="95">
        <v>215068510</v>
      </c>
    </row>
    <row r="4776" spans="1:30" x14ac:dyDescent="0.2">
      <c r="A4776" s="74" t="s">
        <v>5883</v>
      </c>
      <c r="B4776" s="95">
        <v>3.48</v>
      </c>
      <c r="C4776" s="95"/>
      <c r="D4776" s="95">
        <v>3.07</v>
      </c>
      <c r="E4776" s="95">
        <v>0.72</v>
      </c>
      <c r="F4776" s="95">
        <v>0.14000000000000001</v>
      </c>
      <c r="G4776" s="95">
        <v>74.3</v>
      </c>
      <c r="H4776" s="95">
        <v>30.29</v>
      </c>
      <c r="I4776" s="95">
        <v>13.72</v>
      </c>
      <c r="J4776" s="95">
        <v>1.39</v>
      </c>
      <c r="K4776" s="95">
        <v>7.06</v>
      </c>
      <c r="L4776" s="95">
        <v>5.67</v>
      </c>
      <c r="M4776" s="95">
        <v>2.93</v>
      </c>
      <c r="N4776" s="95">
        <v>0.42</v>
      </c>
      <c r="O4776" s="95">
        <v>0.97</v>
      </c>
      <c r="P4776" s="95">
        <v>-0.18</v>
      </c>
      <c r="Q4776" s="95">
        <v>3.09</v>
      </c>
      <c r="R4776" s="95">
        <v>23.44</v>
      </c>
      <c r="S4776" s="95">
        <v>4.7</v>
      </c>
      <c r="T4776" s="95">
        <v>11.75</v>
      </c>
      <c r="U4776" s="95">
        <v>0.2</v>
      </c>
      <c r="V4776" s="95">
        <v>0.79</v>
      </c>
      <c r="W4776" s="95">
        <v>0.34</v>
      </c>
      <c r="X4776" s="95">
        <v>-3.55</v>
      </c>
      <c r="Y4776" s="95"/>
      <c r="Z4776" s="74" t="s">
        <v>1111</v>
      </c>
      <c r="AA4776" s="95">
        <v>4.83</v>
      </c>
      <c r="AB4776" s="95">
        <v>1.1299999999999999</v>
      </c>
      <c r="AC4776" s="74" t="s">
        <v>1111</v>
      </c>
      <c r="AD4776" s="95">
        <v>178624920</v>
      </c>
    </row>
    <row r="4777" spans="1:30" x14ac:dyDescent="0.2">
      <c r="A4777" s="74" t="s">
        <v>5884</v>
      </c>
      <c r="B4777" s="95">
        <v>20.190000000000001</v>
      </c>
      <c r="C4777" s="95"/>
      <c r="D4777" s="95">
        <v>-10.93</v>
      </c>
      <c r="E4777" s="95">
        <v>2.0099999999999998</v>
      </c>
      <c r="F4777" s="95">
        <v>0.6</v>
      </c>
      <c r="G4777" s="95">
        <v>66.75</v>
      </c>
      <c r="H4777" s="95">
        <v>-10.31</v>
      </c>
      <c r="I4777" s="95">
        <v>-18.52</v>
      </c>
      <c r="J4777" s="95">
        <v>-19.63</v>
      </c>
      <c r="K4777" s="95">
        <v>-30.94</v>
      </c>
      <c r="L4777" s="95">
        <v>-11.31</v>
      </c>
      <c r="M4777" s="95">
        <v>1.1599999999999999</v>
      </c>
      <c r="N4777" s="95">
        <v>2.02</v>
      </c>
      <c r="O4777" s="95">
        <v>6.5</v>
      </c>
      <c r="P4777" s="95">
        <v>-0.79</v>
      </c>
      <c r="Q4777" s="95">
        <v>1.65</v>
      </c>
      <c r="R4777" s="95">
        <v>-18.37</v>
      </c>
      <c r="S4777" s="95">
        <v>-5.52</v>
      </c>
      <c r="T4777" s="95">
        <v>-4.5199999999999996</v>
      </c>
      <c r="U4777" s="95">
        <v>0.3</v>
      </c>
      <c r="V4777" s="95">
        <v>0.7</v>
      </c>
      <c r="W4777" s="95">
        <v>0.3</v>
      </c>
      <c r="X4777" s="95">
        <v>33.08</v>
      </c>
      <c r="Y4777" s="95"/>
      <c r="Z4777" s="74" t="s">
        <v>1111</v>
      </c>
      <c r="AA4777" s="95">
        <v>10.06</v>
      </c>
      <c r="AB4777" s="95">
        <v>-1.85</v>
      </c>
      <c r="AC4777" s="74" t="s">
        <v>1111</v>
      </c>
      <c r="AD4777" s="95">
        <v>616332054</v>
      </c>
    </row>
    <row r="4778" spans="1:30" x14ac:dyDescent="0.2">
      <c r="A4778" s="74" t="s">
        <v>5885</v>
      </c>
      <c r="B4778" s="95">
        <v>204.13</v>
      </c>
      <c r="C4778" s="95">
        <v>2</v>
      </c>
      <c r="D4778" s="95">
        <v>27.51</v>
      </c>
      <c r="E4778" s="95">
        <v>14.73</v>
      </c>
      <c r="F4778" s="95">
        <v>2.7</v>
      </c>
      <c r="G4778" s="95">
        <v>72.53</v>
      </c>
      <c r="H4778" s="95">
        <v>9.58</v>
      </c>
      <c r="I4778" s="95">
        <v>6.83</v>
      </c>
      <c r="J4778" s="95">
        <v>19.62</v>
      </c>
      <c r="K4778" s="95">
        <v>20.9</v>
      </c>
      <c r="L4778" s="95">
        <v>1.28</v>
      </c>
      <c r="M4778" s="95">
        <v>0.96</v>
      </c>
      <c r="N4778" s="95">
        <v>1.88</v>
      </c>
      <c r="O4778" s="95">
        <v>24.07</v>
      </c>
      <c r="P4778" s="95">
        <v>-4.1399999999999997</v>
      </c>
      <c r="Q4778" s="95">
        <v>1.48</v>
      </c>
      <c r="R4778" s="95">
        <v>53.57</v>
      </c>
      <c r="S4778" s="95">
        <v>9.81</v>
      </c>
      <c r="T4778" s="95">
        <v>20.93</v>
      </c>
      <c r="U4778" s="95">
        <v>0.18</v>
      </c>
      <c r="V4778" s="95">
        <v>0.82</v>
      </c>
      <c r="W4778" s="95">
        <v>1.44</v>
      </c>
      <c r="X4778" s="95">
        <v>7.71</v>
      </c>
      <c r="Y4778" s="95">
        <v>-22.63</v>
      </c>
      <c r="Z4778" s="74" t="s">
        <v>1111</v>
      </c>
      <c r="AA4778" s="95">
        <v>13.85</v>
      </c>
      <c r="AB4778" s="95">
        <v>7.42</v>
      </c>
      <c r="AC4778" s="74" t="s">
        <v>1111</v>
      </c>
      <c r="AD4778" s="95">
        <v>177417997286</v>
      </c>
    </row>
    <row r="4779" spans="1:30" x14ac:dyDescent="0.2">
      <c r="A4779" s="74" t="s">
        <v>5886</v>
      </c>
      <c r="B4779" s="95">
        <v>91.36</v>
      </c>
      <c r="C4779" s="95"/>
      <c r="D4779" s="95">
        <v>96.46</v>
      </c>
      <c r="E4779" s="95">
        <v>10.4</v>
      </c>
      <c r="F4779" s="95">
        <v>4.66</v>
      </c>
      <c r="G4779" s="95">
        <v>100</v>
      </c>
      <c r="H4779" s="95">
        <v>12.03</v>
      </c>
      <c r="I4779" s="95">
        <v>12.3</v>
      </c>
      <c r="J4779" s="95">
        <v>98.57</v>
      </c>
      <c r="K4779" s="95">
        <v>91.68</v>
      </c>
      <c r="L4779" s="95">
        <v>-6.89</v>
      </c>
      <c r="M4779" s="95">
        <v>-0.73</v>
      </c>
      <c r="N4779" s="95">
        <v>11.86</v>
      </c>
      <c r="O4779" s="95">
        <v>15.05</v>
      </c>
      <c r="P4779" s="95">
        <v>-25.41</v>
      </c>
      <c r="Q4779" s="95">
        <v>1.61</v>
      </c>
      <c r="R4779" s="95">
        <v>10.78</v>
      </c>
      <c r="S4779" s="95">
        <v>4.83</v>
      </c>
      <c r="T4779" s="95">
        <v>5.42</v>
      </c>
      <c r="U4779" s="95">
        <v>0.45</v>
      </c>
      <c r="V4779" s="95">
        <v>0.55000000000000004</v>
      </c>
      <c r="W4779" s="95">
        <v>0.39</v>
      </c>
      <c r="X4779" s="95"/>
      <c r="Y4779" s="95"/>
      <c r="Z4779" s="74" t="s">
        <v>1111</v>
      </c>
      <c r="AA4779" s="95">
        <v>8.77</v>
      </c>
      <c r="AB4779" s="95">
        <v>0.95</v>
      </c>
      <c r="AC4779" s="74" t="s">
        <v>1111</v>
      </c>
      <c r="AD4779" s="95">
        <v>7477793176</v>
      </c>
    </row>
    <row r="4780" spans="1:30" x14ac:dyDescent="0.2">
      <c r="A4780" s="74" t="s">
        <v>5887</v>
      </c>
      <c r="B4780" s="95">
        <v>25.96</v>
      </c>
      <c r="C4780" s="95"/>
      <c r="D4780" s="95">
        <v>-101.62</v>
      </c>
      <c r="E4780" s="95">
        <v>12.57</v>
      </c>
      <c r="F4780" s="95">
        <v>3.04</v>
      </c>
      <c r="G4780" s="95">
        <v>73.05</v>
      </c>
      <c r="H4780" s="95">
        <v>-6.65</v>
      </c>
      <c r="I4780" s="95">
        <v>-6.94</v>
      </c>
      <c r="J4780" s="95">
        <v>-105.97</v>
      </c>
      <c r="K4780" s="95">
        <v>-101.63</v>
      </c>
      <c r="L4780" s="95">
        <v>4.34</v>
      </c>
      <c r="M4780" s="95">
        <v>-0.51</v>
      </c>
      <c r="N4780" s="95">
        <v>7.05</v>
      </c>
      <c r="O4780" s="95">
        <v>4.7699999999999996</v>
      </c>
      <c r="P4780" s="95">
        <v>-21.54</v>
      </c>
      <c r="Q4780" s="95">
        <v>3.89</v>
      </c>
      <c r="R4780" s="95">
        <v>-12.37</v>
      </c>
      <c r="S4780" s="95">
        <v>-2.99</v>
      </c>
      <c r="T4780" s="95">
        <v>-3.16</v>
      </c>
      <c r="U4780" s="95">
        <v>0.24</v>
      </c>
      <c r="V4780" s="95">
        <v>0.76</v>
      </c>
      <c r="W4780" s="95">
        <v>0.43</v>
      </c>
      <c r="X4780" s="95"/>
      <c r="Y4780" s="95"/>
      <c r="Z4780" s="74" t="s">
        <v>1111</v>
      </c>
      <c r="AA4780" s="95">
        <v>2.0699999999999998</v>
      </c>
      <c r="AB4780" s="95">
        <v>-0.26</v>
      </c>
      <c r="AC4780" s="74" t="s">
        <v>1111</v>
      </c>
      <c r="AD4780" s="95">
        <v>3328941660</v>
      </c>
    </row>
    <row r="4781" spans="1:30" x14ac:dyDescent="0.2">
      <c r="A4781" s="74" t="s">
        <v>5888</v>
      </c>
      <c r="B4781" s="95">
        <v>28.97</v>
      </c>
      <c r="C4781" s="95"/>
      <c r="D4781" s="95">
        <v>0.1</v>
      </c>
      <c r="E4781" s="95">
        <v>1.62</v>
      </c>
      <c r="F4781" s="95">
        <v>0.73</v>
      </c>
      <c r="G4781" s="95">
        <v>26.59</v>
      </c>
      <c r="H4781" s="95">
        <v>0.35</v>
      </c>
      <c r="I4781" s="95">
        <v>2.64</v>
      </c>
      <c r="J4781" s="95">
        <v>0.74</v>
      </c>
      <c r="K4781" s="95">
        <v>0.63</v>
      </c>
      <c r="L4781" s="95">
        <v>-0.11</v>
      </c>
      <c r="M4781" s="95">
        <v>-0.24</v>
      </c>
      <c r="N4781" s="95">
        <v>0</v>
      </c>
      <c r="O4781" s="95">
        <v>8.85</v>
      </c>
      <c r="P4781" s="95">
        <v>-1.1200000000000001</v>
      </c>
      <c r="Q4781" s="95">
        <v>1.31</v>
      </c>
      <c r="R4781" s="95">
        <v>1651.29</v>
      </c>
      <c r="S4781" s="95">
        <v>741.37</v>
      </c>
      <c r="T4781" s="95">
        <v>-186.65</v>
      </c>
      <c r="U4781" s="95">
        <v>0.45</v>
      </c>
      <c r="V4781" s="95">
        <v>0.55000000000000004</v>
      </c>
      <c r="W4781" s="95">
        <v>280.58</v>
      </c>
      <c r="X4781" s="95">
        <v>0.03</v>
      </c>
      <c r="Y4781" s="95">
        <v>-64.67</v>
      </c>
      <c r="Z4781" s="74" t="s">
        <v>1111</v>
      </c>
      <c r="AA4781" s="95">
        <v>17.84</v>
      </c>
      <c r="AB4781" s="95">
        <v>294.67</v>
      </c>
      <c r="AC4781" s="74" t="s">
        <v>1111</v>
      </c>
      <c r="AD4781" s="95">
        <v>2835696583</v>
      </c>
    </row>
    <row r="4782" spans="1:30" x14ac:dyDescent="0.2">
      <c r="A4782" s="74" t="s">
        <v>5889</v>
      </c>
      <c r="B4782" s="95">
        <v>8.02</v>
      </c>
      <c r="C4782" s="95"/>
      <c r="D4782" s="95">
        <v>-1.6</v>
      </c>
      <c r="E4782" s="95">
        <v>5.72</v>
      </c>
      <c r="F4782" s="95">
        <v>1.34</v>
      </c>
      <c r="G4782" s="95">
        <v>89.41</v>
      </c>
      <c r="H4782" s="95">
        <v>-274.16000000000003</v>
      </c>
      <c r="I4782" s="95">
        <v>-283.41000000000003</v>
      </c>
      <c r="J4782" s="95">
        <v>-1.65</v>
      </c>
      <c r="K4782" s="95">
        <v>-1.4</v>
      </c>
      <c r="L4782" s="95">
        <v>0.25</v>
      </c>
      <c r="M4782" s="95">
        <v>-0.87</v>
      </c>
      <c r="N4782" s="95">
        <v>4.53</v>
      </c>
      <c r="O4782" s="95">
        <v>1.71</v>
      </c>
      <c r="P4782" s="95">
        <v>-19.05</v>
      </c>
      <c r="Q4782" s="95">
        <v>6.32</v>
      </c>
      <c r="R4782" s="95">
        <v>-357.97</v>
      </c>
      <c r="S4782" s="95">
        <v>-83.87</v>
      </c>
      <c r="T4782" s="95">
        <v>-101.28</v>
      </c>
      <c r="U4782" s="95">
        <v>0.23</v>
      </c>
      <c r="V4782" s="95">
        <v>0.77</v>
      </c>
      <c r="W4782" s="95">
        <v>0.3</v>
      </c>
      <c r="X4782" s="95"/>
      <c r="Y4782" s="95"/>
      <c r="Z4782" s="74" t="s">
        <v>1111</v>
      </c>
      <c r="AA4782" s="95">
        <v>1.41</v>
      </c>
      <c r="AB4782" s="95">
        <v>-5.04</v>
      </c>
      <c r="AC4782" s="74" t="s">
        <v>1111</v>
      </c>
      <c r="AD4782" s="95">
        <v>180259212</v>
      </c>
    </row>
    <row r="4783" spans="1:30" x14ac:dyDescent="0.2">
      <c r="A4783" s="74" t="s">
        <v>5890</v>
      </c>
      <c r="B4783" s="95">
        <v>312.19</v>
      </c>
      <c r="C4783" s="95"/>
      <c r="D4783" s="95">
        <v>18.8</v>
      </c>
      <c r="E4783" s="95">
        <v>4.12</v>
      </c>
      <c r="F4783" s="95">
        <v>1.1100000000000001</v>
      </c>
      <c r="G4783" s="95">
        <v>38.630000000000003</v>
      </c>
      <c r="H4783" s="95">
        <v>22.18</v>
      </c>
      <c r="I4783" s="95">
        <v>13.04</v>
      </c>
      <c r="J4783" s="95">
        <v>11.05</v>
      </c>
      <c r="K4783" s="95">
        <v>15.84</v>
      </c>
      <c r="L4783" s="95">
        <v>4.78</v>
      </c>
      <c r="M4783" s="95">
        <v>1.78</v>
      </c>
      <c r="N4783" s="95">
        <v>2.4500000000000002</v>
      </c>
      <c r="O4783" s="95">
        <v>-40.94</v>
      </c>
      <c r="P4783" s="95">
        <v>-1.25</v>
      </c>
      <c r="Q4783" s="95">
        <v>0.8</v>
      </c>
      <c r="R4783" s="95">
        <v>21.92</v>
      </c>
      <c r="S4783" s="95">
        <v>5.92</v>
      </c>
      <c r="T4783" s="95">
        <v>10.64</v>
      </c>
      <c r="U4783" s="95">
        <v>0.27</v>
      </c>
      <c r="V4783" s="95">
        <v>0.73</v>
      </c>
      <c r="W4783" s="95">
        <v>0.45</v>
      </c>
      <c r="X4783" s="95">
        <v>7.96</v>
      </c>
      <c r="Y4783" s="95">
        <v>8.75</v>
      </c>
      <c r="Z4783" s="74" t="s">
        <v>1111</v>
      </c>
      <c r="AA4783" s="95">
        <v>75.739999999999995</v>
      </c>
      <c r="AB4783" s="95">
        <v>16.600000000000001</v>
      </c>
      <c r="AC4783" s="74" t="s">
        <v>1111</v>
      </c>
      <c r="AD4783" s="95">
        <v>22600807736</v>
      </c>
    </row>
    <row r="4784" spans="1:30" x14ac:dyDescent="0.2">
      <c r="A4784" s="74" t="s">
        <v>5891</v>
      </c>
      <c r="B4784" s="95">
        <v>16.239999999999998</v>
      </c>
      <c r="C4784" s="95"/>
      <c r="D4784" s="95">
        <v>0</v>
      </c>
      <c r="E4784" s="95">
        <v>0</v>
      </c>
      <c r="F4784" s="95">
        <v>0</v>
      </c>
      <c r="G4784" s="95"/>
      <c r="H4784" s="95"/>
      <c r="I4784" s="95"/>
      <c r="J4784" s="95">
        <v>0</v>
      </c>
      <c r="K4784" s="95">
        <v>-0.87</v>
      </c>
      <c r="L4784" s="95">
        <v>-0.87</v>
      </c>
      <c r="M4784" s="95"/>
      <c r="N4784" s="95"/>
      <c r="O4784" s="95">
        <v>0.01</v>
      </c>
      <c r="P4784" s="95">
        <v>-0.02</v>
      </c>
      <c r="Q4784" s="95">
        <v>2.13</v>
      </c>
      <c r="R4784" s="95">
        <v>-112.42</v>
      </c>
      <c r="S4784" s="95">
        <v>-150.35</v>
      </c>
      <c r="T4784" s="95">
        <v>-248.85</v>
      </c>
      <c r="U4784" s="95">
        <v>-1.34</v>
      </c>
      <c r="V4784" s="95">
        <v>2.34</v>
      </c>
      <c r="W4784" s="95">
        <v>0</v>
      </c>
      <c r="X4784" s="95"/>
      <c r="Y4784" s="95"/>
      <c r="Z4784" s="74" t="s">
        <v>1111</v>
      </c>
      <c r="AA4784" s="95">
        <v>-4447.2700000000004</v>
      </c>
      <c r="AB4784" s="95">
        <v>-4999.76</v>
      </c>
      <c r="AC4784" s="74" t="s">
        <v>1111</v>
      </c>
      <c r="AD4784" s="95">
        <v>531746.31999999995</v>
      </c>
    </row>
    <row r="4785" spans="1:30" x14ac:dyDescent="0.2">
      <c r="A4785" s="74" t="s">
        <v>5892</v>
      </c>
      <c r="B4785" s="95">
        <v>15.74</v>
      </c>
      <c r="C4785" s="95">
        <v>13.34</v>
      </c>
      <c r="D4785" s="95">
        <v>268.12</v>
      </c>
      <c r="E4785" s="95"/>
      <c r="F4785" s="95">
        <v>0.55000000000000004</v>
      </c>
      <c r="G4785" s="95">
        <v>69.34</v>
      </c>
      <c r="H4785" s="95">
        <v>21.52</v>
      </c>
      <c r="I4785" s="95">
        <v>0.9</v>
      </c>
      <c r="J4785" s="95">
        <v>11.25</v>
      </c>
      <c r="K4785" s="95">
        <v>25.69</v>
      </c>
      <c r="L4785" s="95">
        <v>14.44</v>
      </c>
      <c r="M4785" s="95"/>
      <c r="N4785" s="95">
        <v>2.42</v>
      </c>
      <c r="O4785" s="95">
        <v>48.55</v>
      </c>
      <c r="P4785" s="95">
        <v>-0.59</v>
      </c>
      <c r="Q4785" s="95">
        <v>1.19</v>
      </c>
      <c r="R4785" s="95"/>
      <c r="S4785" s="95">
        <v>0.2</v>
      </c>
      <c r="T4785" s="95">
        <v>6.88</v>
      </c>
      <c r="U4785" s="95">
        <v>0</v>
      </c>
      <c r="V4785" s="95">
        <v>0.77</v>
      </c>
      <c r="W4785" s="95">
        <v>0.23</v>
      </c>
      <c r="X4785" s="95">
        <v>19.8</v>
      </c>
      <c r="Y4785" s="95"/>
      <c r="Z4785" s="74" t="s">
        <v>1111</v>
      </c>
      <c r="AA4785" s="95">
        <v>0</v>
      </c>
      <c r="AB4785" s="95">
        <v>0.06</v>
      </c>
      <c r="AC4785" s="74" t="s">
        <v>1111</v>
      </c>
      <c r="AD4785" s="95">
        <v>1528292614</v>
      </c>
    </row>
    <row r="4786" spans="1:30" x14ac:dyDescent="0.2">
      <c r="A4786" s="74" t="s">
        <v>5893</v>
      </c>
      <c r="B4786" s="95">
        <v>18.46</v>
      </c>
      <c r="C4786" s="95"/>
      <c r="D4786" s="95">
        <v>8.85</v>
      </c>
      <c r="E4786" s="95">
        <v>1.66</v>
      </c>
      <c r="F4786" s="95">
        <v>0.48</v>
      </c>
      <c r="G4786" s="95">
        <v>36.58</v>
      </c>
      <c r="H4786" s="95">
        <v>4.5199999999999996</v>
      </c>
      <c r="I4786" s="95">
        <v>2.77</v>
      </c>
      <c r="J4786" s="95">
        <v>5.43</v>
      </c>
      <c r="K4786" s="95">
        <v>9.69</v>
      </c>
      <c r="L4786" s="95">
        <v>4.26</v>
      </c>
      <c r="M4786" s="95">
        <v>1.31</v>
      </c>
      <c r="N4786" s="95">
        <v>0.25</v>
      </c>
      <c r="O4786" s="95">
        <v>12.17</v>
      </c>
      <c r="P4786" s="95">
        <v>-0.66</v>
      </c>
      <c r="Q4786" s="95">
        <v>1.1599999999999999</v>
      </c>
      <c r="R4786" s="95">
        <v>18.8</v>
      </c>
      <c r="S4786" s="95">
        <v>5.38</v>
      </c>
      <c r="T4786" s="95">
        <v>10.029999999999999</v>
      </c>
      <c r="U4786" s="95">
        <v>0.28999999999999998</v>
      </c>
      <c r="V4786" s="95">
        <v>0.71</v>
      </c>
      <c r="W4786" s="95">
        <v>1.94</v>
      </c>
      <c r="X4786" s="95">
        <v>1.65</v>
      </c>
      <c r="Y4786" s="95">
        <v>-15.58</v>
      </c>
      <c r="Z4786" s="74" t="s">
        <v>1111</v>
      </c>
      <c r="AA4786" s="95">
        <v>11.09</v>
      </c>
      <c r="AB4786" s="95">
        <v>2.09</v>
      </c>
      <c r="AC4786" s="74" t="s">
        <v>1111</v>
      </c>
      <c r="AD4786" s="95">
        <v>164059558</v>
      </c>
    </row>
    <row r="4787" spans="1:30" x14ac:dyDescent="0.2">
      <c r="A4787" s="74" t="s">
        <v>5894</v>
      </c>
      <c r="B4787" s="95">
        <v>8.36</v>
      </c>
      <c r="C4787" s="95"/>
      <c r="D4787" s="95">
        <v>-11.6</v>
      </c>
      <c r="E4787" s="95">
        <v>0.33</v>
      </c>
      <c r="F4787" s="95">
        <v>0.23</v>
      </c>
      <c r="G4787" s="95">
        <v>-0.59</v>
      </c>
      <c r="H4787" s="95">
        <v>-6.77</v>
      </c>
      <c r="I4787" s="95">
        <v>-4.47</v>
      </c>
      <c r="J4787" s="95">
        <v>-7.66</v>
      </c>
      <c r="K4787" s="95">
        <v>-12.93</v>
      </c>
      <c r="L4787" s="95">
        <v>-5.28</v>
      </c>
      <c r="M4787" s="95">
        <v>0.23</v>
      </c>
      <c r="N4787" s="95">
        <v>0.52</v>
      </c>
      <c r="O4787" s="95">
        <v>0.61</v>
      </c>
      <c r="P4787" s="95">
        <v>-0.47</v>
      </c>
      <c r="Q4787" s="95">
        <v>4.22</v>
      </c>
      <c r="R4787" s="95">
        <v>-2.83</v>
      </c>
      <c r="S4787" s="95">
        <v>-2.0099999999999998</v>
      </c>
      <c r="T4787" s="95">
        <v>-5.46</v>
      </c>
      <c r="U4787" s="95">
        <v>0.71</v>
      </c>
      <c r="V4787" s="95">
        <v>0.28999999999999998</v>
      </c>
      <c r="W4787" s="95">
        <v>0.45</v>
      </c>
      <c r="X4787" s="95">
        <v>-0.1</v>
      </c>
      <c r="Y4787" s="95"/>
      <c r="Z4787" s="74" t="s">
        <v>1111</v>
      </c>
      <c r="AA4787" s="95">
        <v>25.48</v>
      </c>
      <c r="AB4787" s="95">
        <v>-0.72</v>
      </c>
      <c r="AC4787" s="74" t="s">
        <v>1111</v>
      </c>
      <c r="AD4787" s="95">
        <v>74643096</v>
      </c>
    </row>
    <row r="4788" spans="1:30" x14ac:dyDescent="0.2">
      <c r="A4788" s="74" t="s">
        <v>5895</v>
      </c>
      <c r="B4788" s="95">
        <v>12.16</v>
      </c>
      <c r="C4788" s="95"/>
      <c r="D4788" s="95">
        <v>-28.6</v>
      </c>
      <c r="E4788" s="95">
        <v>9.3699999999999992</v>
      </c>
      <c r="F4788" s="95">
        <v>4.92</v>
      </c>
      <c r="G4788" s="95">
        <v>32.229999999999997</v>
      </c>
      <c r="H4788" s="95">
        <v>-16.62</v>
      </c>
      <c r="I4788" s="95">
        <v>-20.03</v>
      </c>
      <c r="J4788" s="95">
        <v>-34.46</v>
      </c>
      <c r="K4788" s="95">
        <v>-34.04</v>
      </c>
      <c r="L4788" s="95">
        <v>0.42</v>
      </c>
      <c r="M4788" s="95">
        <v>-0.11</v>
      </c>
      <c r="N4788" s="95">
        <v>5.73</v>
      </c>
      <c r="O4788" s="95">
        <v>226.68</v>
      </c>
      <c r="P4788" s="95">
        <v>-7.87</v>
      </c>
      <c r="Q4788" s="95">
        <v>1.06</v>
      </c>
      <c r="R4788" s="95">
        <v>-32.770000000000003</v>
      </c>
      <c r="S4788" s="95">
        <v>-17.22</v>
      </c>
      <c r="T4788" s="95">
        <v>-22.85</v>
      </c>
      <c r="U4788" s="95">
        <v>0.53</v>
      </c>
      <c r="V4788" s="95">
        <v>0.46</v>
      </c>
      <c r="W4788" s="95">
        <v>0.86</v>
      </c>
      <c r="X4788" s="95">
        <v>22.95</v>
      </c>
      <c r="Y4788" s="95"/>
      <c r="Z4788" s="74" t="s">
        <v>1111</v>
      </c>
      <c r="AA4788" s="95">
        <v>1.3</v>
      </c>
      <c r="AB4788" s="95">
        <v>-0.43</v>
      </c>
      <c r="AC4788" s="74" t="s">
        <v>1111</v>
      </c>
      <c r="AD4788" s="95">
        <v>864315265.27999997</v>
      </c>
    </row>
    <row r="4789" spans="1:30" x14ac:dyDescent="0.2">
      <c r="A4789" s="74" t="s">
        <v>5896</v>
      </c>
      <c r="B4789" s="95">
        <v>6.93</v>
      </c>
      <c r="C4789" s="95"/>
      <c r="D4789" s="95">
        <v>-3.41</v>
      </c>
      <c r="E4789" s="95">
        <v>2.1</v>
      </c>
      <c r="F4789" s="95">
        <v>1.94</v>
      </c>
      <c r="G4789" s="95"/>
      <c r="H4789" s="95"/>
      <c r="I4789" s="95"/>
      <c r="J4789" s="95">
        <v>-3.41</v>
      </c>
      <c r="K4789" s="95">
        <v>-2.91</v>
      </c>
      <c r="L4789" s="95">
        <v>0.49</v>
      </c>
      <c r="M4789" s="95">
        <v>-0.31</v>
      </c>
      <c r="N4789" s="95"/>
      <c r="O4789" s="95">
        <v>7.93</v>
      </c>
      <c r="P4789" s="95">
        <v>-2.81</v>
      </c>
      <c r="Q4789" s="95">
        <v>4.68</v>
      </c>
      <c r="R4789" s="95">
        <v>-61.7</v>
      </c>
      <c r="S4789" s="95">
        <v>-56.91</v>
      </c>
      <c r="T4789" s="95">
        <v>-61.7</v>
      </c>
      <c r="U4789" s="95">
        <v>0.92</v>
      </c>
      <c r="V4789" s="95">
        <v>0.08</v>
      </c>
      <c r="W4789" s="95">
        <v>0</v>
      </c>
      <c r="X4789" s="95"/>
      <c r="Y4789" s="95"/>
      <c r="Z4789" s="74" t="s">
        <v>1111</v>
      </c>
      <c r="AA4789" s="95">
        <v>3.3</v>
      </c>
      <c r="AB4789" s="95">
        <v>-2.0299999999999998</v>
      </c>
      <c r="AC4789" s="74" t="s">
        <v>1111</v>
      </c>
      <c r="AD4789" s="95">
        <v>49180131</v>
      </c>
    </row>
    <row r="4790" spans="1:30" x14ac:dyDescent="0.2">
      <c r="A4790" s="74" t="s">
        <v>5897</v>
      </c>
      <c r="B4790" s="95">
        <v>56.81</v>
      </c>
      <c r="C4790" s="95">
        <v>3.1</v>
      </c>
      <c r="D4790" s="95">
        <v>11.31</v>
      </c>
      <c r="E4790" s="95">
        <v>1.57</v>
      </c>
      <c r="F4790" s="95">
        <v>0.15</v>
      </c>
      <c r="G4790" s="95">
        <v>0</v>
      </c>
      <c r="H4790" s="95">
        <v>44.72</v>
      </c>
      <c r="I4790" s="95">
        <v>31.22</v>
      </c>
      <c r="J4790" s="95">
        <v>7.9</v>
      </c>
      <c r="K4790" s="95">
        <v>-10.59</v>
      </c>
      <c r="L4790" s="95">
        <v>-18.48</v>
      </c>
      <c r="M4790" s="95">
        <v>-3.67</v>
      </c>
      <c r="N4790" s="95">
        <v>3.53</v>
      </c>
      <c r="O4790" s="95"/>
      <c r="P4790" s="95">
        <v>-0.15</v>
      </c>
      <c r="Q4790" s="95"/>
      <c r="R4790" s="95">
        <v>13.86</v>
      </c>
      <c r="S4790" s="95">
        <v>1.31</v>
      </c>
      <c r="T4790" s="95">
        <v>12.25</v>
      </c>
      <c r="U4790" s="95">
        <v>0.09</v>
      </c>
      <c r="V4790" s="95">
        <v>0.91</v>
      </c>
      <c r="W4790" s="95">
        <v>0.04</v>
      </c>
      <c r="X4790" s="95">
        <v>3.27</v>
      </c>
      <c r="Y4790" s="95">
        <v>-2.4300000000000002</v>
      </c>
      <c r="Z4790" s="74" t="s">
        <v>1111</v>
      </c>
      <c r="AA4790" s="95">
        <v>36.24</v>
      </c>
      <c r="AB4790" s="95">
        <v>5.0199999999999996</v>
      </c>
      <c r="AC4790" s="74" t="s">
        <v>1111</v>
      </c>
      <c r="AD4790" s="95">
        <v>84237737337</v>
      </c>
    </row>
    <row r="4791" spans="1:30" x14ac:dyDescent="0.2">
      <c r="A4791" s="74" t="s">
        <v>5898</v>
      </c>
      <c r="B4791" s="95">
        <v>73.989999999999995</v>
      </c>
      <c r="C4791" s="95"/>
      <c r="D4791" s="95">
        <v>-409.1</v>
      </c>
      <c r="E4791" s="95">
        <v>3.55</v>
      </c>
      <c r="F4791" s="95">
        <v>0.83</v>
      </c>
      <c r="G4791" s="95">
        <v>21.38</v>
      </c>
      <c r="H4791" s="95">
        <v>2.23</v>
      </c>
      <c r="I4791" s="95">
        <v>-0.23</v>
      </c>
      <c r="J4791" s="95">
        <v>42.99</v>
      </c>
      <c r="K4791" s="95">
        <v>69.03</v>
      </c>
      <c r="L4791" s="95">
        <v>26.04</v>
      </c>
      <c r="M4791" s="95">
        <v>2.15</v>
      </c>
      <c r="N4791" s="95">
        <v>0.96</v>
      </c>
      <c r="O4791" s="95">
        <v>12.63</v>
      </c>
      <c r="P4791" s="95">
        <v>-1.06</v>
      </c>
      <c r="Q4791" s="95">
        <v>1.45</v>
      </c>
      <c r="R4791" s="95">
        <v>-0.87</v>
      </c>
      <c r="S4791" s="95">
        <v>-0.2</v>
      </c>
      <c r="T4791" s="95">
        <v>1.72</v>
      </c>
      <c r="U4791" s="95">
        <v>0.23</v>
      </c>
      <c r="V4791" s="95">
        <v>0.77</v>
      </c>
      <c r="W4791" s="95">
        <v>0.87</v>
      </c>
      <c r="X4791" s="95">
        <v>6.98</v>
      </c>
      <c r="Y4791" s="95"/>
      <c r="Z4791" s="74" t="s">
        <v>1111</v>
      </c>
      <c r="AA4791" s="95">
        <v>20.85</v>
      </c>
      <c r="AB4791" s="95">
        <v>-0.18</v>
      </c>
      <c r="AC4791" s="74" t="s">
        <v>1111</v>
      </c>
      <c r="AD4791" s="95">
        <v>1268195999</v>
      </c>
    </row>
    <row r="4792" spans="1:30" x14ac:dyDescent="0.2">
      <c r="A4792" s="74" t="s">
        <v>5899</v>
      </c>
      <c r="B4792" s="95">
        <v>5.59</v>
      </c>
      <c r="C4792" s="95">
        <v>8.2899999999999991</v>
      </c>
      <c r="D4792" s="95">
        <v>6.29</v>
      </c>
      <c r="E4792" s="95"/>
      <c r="F4792" s="95">
        <v>0.68</v>
      </c>
      <c r="G4792" s="95">
        <v>54.55</v>
      </c>
      <c r="H4792" s="95">
        <v>25.71</v>
      </c>
      <c r="I4792" s="95">
        <v>19.2</v>
      </c>
      <c r="J4792" s="95">
        <v>4.7</v>
      </c>
      <c r="K4792" s="95">
        <v>9.6999999999999993</v>
      </c>
      <c r="L4792" s="95">
        <v>5</v>
      </c>
      <c r="M4792" s="95"/>
      <c r="N4792" s="95">
        <v>1.21</v>
      </c>
      <c r="O4792" s="95">
        <v>129.91</v>
      </c>
      <c r="P4792" s="95">
        <v>-0.75</v>
      </c>
      <c r="Q4792" s="95">
        <v>1.06</v>
      </c>
      <c r="R4792" s="95"/>
      <c r="S4792" s="95">
        <v>10.77</v>
      </c>
      <c r="T4792" s="95">
        <v>17.96</v>
      </c>
      <c r="U4792" s="95">
        <v>0</v>
      </c>
      <c r="V4792" s="95">
        <v>0.92</v>
      </c>
      <c r="W4792" s="95">
        <v>0.56000000000000005</v>
      </c>
      <c r="X4792" s="95">
        <v>7.98</v>
      </c>
      <c r="Y4792" s="95"/>
      <c r="Z4792" s="74" t="s">
        <v>1111</v>
      </c>
      <c r="AA4792" s="95">
        <v>0</v>
      </c>
      <c r="AB4792" s="95">
        <v>0.88</v>
      </c>
      <c r="AC4792" s="74" t="s">
        <v>1111</v>
      </c>
      <c r="AD4792" s="95">
        <v>150827054</v>
      </c>
    </row>
    <row r="4793" spans="1:30" x14ac:dyDescent="0.2">
      <c r="A4793" s="74" t="s">
        <v>5900</v>
      </c>
      <c r="B4793" s="95">
        <v>3.19</v>
      </c>
      <c r="C4793" s="95"/>
      <c r="D4793" s="95">
        <v>-14.11</v>
      </c>
      <c r="E4793" s="95">
        <v>1.02</v>
      </c>
      <c r="F4793" s="95">
        <v>0.85</v>
      </c>
      <c r="G4793" s="95">
        <v>60.97</v>
      </c>
      <c r="H4793" s="95">
        <v>-19.84</v>
      </c>
      <c r="I4793" s="95">
        <v>-19.329999999999998</v>
      </c>
      <c r="J4793" s="95">
        <v>-13.75</v>
      </c>
      <c r="K4793" s="95">
        <v>-7.31</v>
      </c>
      <c r="L4793" s="95">
        <v>6.44</v>
      </c>
      <c r="M4793" s="95">
        <v>-0.48</v>
      </c>
      <c r="N4793" s="95">
        <v>2.73</v>
      </c>
      <c r="O4793" s="95">
        <v>2.02</v>
      </c>
      <c r="P4793" s="95">
        <v>-1.7</v>
      </c>
      <c r="Q4793" s="95">
        <v>6.2</v>
      </c>
      <c r="R4793" s="95">
        <v>-7.2</v>
      </c>
      <c r="S4793" s="95">
        <v>-6.01</v>
      </c>
      <c r="T4793" s="95">
        <v>-7.28</v>
      </c>
      <c r="U4793" s="95">
        <v>0.83</v>
      </c>
      <c r="V4793" s="95">
        <v>0.17</v>
      </c>
      <c r="W4793" s="95">
        <v>0.31</v>
      </c>
      <c r="X4793" s="95">
        <v>-25.71</v>
      </c>
      <c r="Y4793" s="95"/>
      <c r="Z4793" s="74" t="s">
        <v>1111</v>
      </c>
      <c r="AA4793" s="95">
        <v>3.14</v>
      </c>
      <c r="AB4793" s="95">
        <v>-0.23</v>
      </c>
      <c r="AC4793" s="74" t="s">
        <v>1111</v>
      </c>
      <c r="AD4793" s="95">
        <v>14917397</v>
      </c>
    </row>
    <row r="4794" spans="1:30" x14ac:dyDescent="0.2">
      <c r="A4794" s="74" t="s">
        <v>5901</v>
      </c>
      <c r="B4794" s="95">
        <v>35.229999999999997</v>
      </c>
      <c r="C4794" s="95"/>
      <c r="D4794" s="95">
        <v>-981.11</v>
      </c>
      <c r="E4794" s="95">
        <v>1.91</v>
      </c>
      <c r="F4794" s="95">
        <v>0.6</v>
      </c>
      <c r="G4794" s="95">
        <v>16.010000000000002</v>
      </c>
      <c r="H4794" s="95">
        <v>1.03</v>
      </c>
      <c r="I4794" s="95">
        <v>-0.03</v>
      </c>
      <c r="J4794" s="95">
        <v>29.51</v>
      </c>
      <c r="K4794" s="95">
        <v>47.17</v>
      </c>
      <c r="L4794" s="95">
        <v>17.670000000000002</v>
      </c>
      <c r="M4794" s="95">
        <v>1.1399999999999999</v>
      </c>
      <c r="N4794" s="95">
        <v>0.3</v>
      </c>
      <c r="O4794" s="95">
        <v>5.61</v>
      </c>
      <c r="P4794" s="95">
        <v>-0.88</v>
      </c>
      <c r="Q4794" s="95">
        <v>1.51</v>
      </c>
      <c r="R4794" s="95">
        <v>-0.19</v>
      </c>
      <c r="S4794" s="95">
        <v>-0.06</v>
      </c>
      <c r="T4794" s="95">
        <v>2.79</v>
      </c>
      <c r="U4794" s="95">
        <v>0.31</v>
      </c>
      <c r="V4794" s="95">
        <v>0.69</v>
      </c>
      <c r="W4794" s="95">
        <v>1.99</v>
      </c>
      <c r="X4794" s="95">
        <v>-0.21</v>
      </c>
      <c r="Y4794" s="95"/>
      <c r="Z4794" s="74" t="s">
        <v>1111</v>
      </c>
      <c r="AA4794" s="95">
        <v>18.43</v>
      </c>
      <c r="AB4794" s="95">
        <v>-0.04</v>
      </c>
      <c r="AC4794" s="74" t="s">
        <v>1111</v>
      </c>
      <c r="AD4794" s="95">
        <v>7848912838</v>
      </c>
    </row>
    <row r="4795" spans="1:30" x14ac:dyDescent="0.2">
      <c r="A4795" s="74" t="s">
        <v>5902</v>
      </c>
      <c r="B4795" s="95">
        <v>2.85</v>
      </c>
      <c r="C4795" s="95"/>
      <c r="D4795" s="95">
        <v>-351.79</v>
      </c>
      <c r="E4795" s="95">
        <v>4.26</v>
      </c>
      <c r="F4795" s="95">
        <v>0.87</v>
      </c>
      <c r="G4795" s="95">
        <v>25.06</v>
      </c>
      <c r="H4795" s="95">
        <v>0.05</v>
      </c>
      <c r="I4795" s="95">
        <v>-0.39</v>
      </c>
      <c r="J4795" s="95">
        <v>2926.93</v>
      </c>
      <c r="K4795" s="95">
        <v>2694.89</v>
      </c>
      <c r="L4795" s="95">
        <v>-232.04</v>
      </c>
      <c r="M4795" s="95">
        <v>-0.34</v>
      </c>
      <c r="N4795" s="95">
        <v>1.36</v>
      </c>
      <c r="O4795" s="95">
        <v>10.55</v>
      </c>
      <c r="P4795" s="95">
        <v>-5.66</v>
      </c>
      <c r="Q4795" s="95">
        <v>1.1100000000000001</v>
      </c>
      <c r="R4795" s="95">
        <v>-1.21</v>
      </c>
      <c r="S4795" s="95">
        <v>-0.25</v>
      </c>
      <c r="T4795" s="95">
        <v>-1.2</v>
      </c>
      <c r="U4795" s="95">
        <v>0.2</v>
      </c>
      <c r="V4795" s="95">
        <v>0.8</v>
      </c>
      <c r="W4795" s="95">
        <v>0.64</v>
      </c>
      <c r="X4795" s="95">
        <v>17.53</v>
      </c>
      <c r="Y4795" s="95"/>
      <c r="Z4795" s="74" t="s">
        <v>1111</v>
      </c>
      <c r="AA4795" s="95">
        <v>0.69</v>
      </c>
      <c r="AB4795" s="95">
        <v>-0.01</v>
      </c>
      <c r="AC4795" s="74" t="s">
        <v>1111</v>
      </c>
      <c r="AD4795" s="95">
        <v>73173234</v>
      </c>
    </row>
    <row r="4796" spans="1:30" x14ac:dyDescent="0.2">
      <c r="A4796" s="74" t="s">
        <v>5903</v>
      </c>
      <c r="B4796" s="95">
        <v>127.51</v>
      </c>
      <c r="C4796" s="95">
        <v>0.51</v>
      </c>
      <c r="D4796" s="95">
        <v>19.399999999999999</v>
      </c>
      <c r="E4796" s="95">
        <v>2.62</v>
      </c>
      <c r="F4796" s="95">
        <v>2.29</v>
      </c>
      <c r="G4796" s="95">
        <v>32.1</v>
      </c>
      <c r="H4796" s="95">
        <v>24.74</v>
      </c>
      <c r="I4796" s="95">
        <v>19.920000000000002</v>
      </c>
      <c r="J4796" s="95">
        <v>15.62</v>
      </c>
      <c r="K4796" s="95">
        <v>13.4</v>
      </c>
      <c r="L4796" s="95">
        <v>-2.23</v>
      </c>
      <c r="M4796" s="95">
        <v>-0.37</v>
      </c>
      <c r="N4796" s="95">
        <v>3.86</v>
      </c>
      <c r="O4796" s="95">
        <v>5.27</v>
      </c>
      <c r="P4796" s="95">
        <v>-4.34</v>
      </c>
      <c r="Q4796" s="95">
        <v>12.38</v>
      </c>
      <c r="R4796" s="95">
        <v>13.51</v>
      </c>
      <c r="S4796" s="95">
        <v>11.8</v>
      </c>
      <c r="T4796" s="95">
        <v>13.6</v>
      </c>
      <c r="U4796" s="95">
        <v>0.87</v>
      </c>
      <c r="V4796" s="95">
        <v>0.13</v>
      </c>
      <c r="W4796" s="95">
        <v>0.59</v>
      </c>
      <c r="X4796" s="95">
        <v>4.2</v>
      </c>
      <c r="Y4796" s="95">
        <v>16.98</v>
      </c>
      <c r="Z4796" s="74" t="s">
        <v>1111</v>
      </c>
      <c r="AA4796" s="95">
        <v>47.99</v>
      </c>
      <c r="AB4796" s="95">
        <v>6.48</v>
      </c>
      <c r="AC4796" s="74" t="s">
        <v>1111</v>
      </c>
      <c r="AD4796" s="95">
        <v>711669545</v>
      </c>
    </row>
    <row r="4797" spans="1:30" x14ac:dyDescent="0.2">
      <c r="A4797" s="74" t="s">
        <v>5904</v>
      </c>
      <c r="B4797" s="95">
        <v>30.63</v>
      </c>
      <c r="C4797" s="95"/>
      <c r="D4797" s="95">
        <v>19.809999999999999</v>
      </c>
      <c r="E4797" s="95">
        <v>0.57999999999999996</v>
      </c>
      <c r="F4797" s="95">
        <v>0.26</v>
      </c>
      <c r="G4797" s="95">
        <v>73.22</v>
      </c>
      <c r="H4797" s="95">
        <v>8.6</v>
      </c>
      <c r="I4797" s="95">
        <v>3.22</v>
      </c>
      <c r="J4797" s="95">
        <v>7.42</v>
      </c>
      <c r="K4797" s="95">
        <v>14.12</v>
      </c>
      <c r="L4797" s="95">
        <v>6.69</v>
      </c>
      <c r="M4797" s="95">
        <v>0.53</v>
      </c>
      <c r="N4797" s="95">
        <v>0.64</v>
      </c>
      <c r="O4797" s="95">
        <v>3.69</v>
      </c>
      <c r="P4797" s="95">
        <v>-0.31</v>
      </c>
      <c r="Q4797" s="95">
        <v>1.84</v>
      </c>
      <c r="R4797" s="95">
        <v>2.94</v>
      </c>
      <c r="S4797" s="95">
        <v>1.31</v>
      </c>
      <c r="T4797" s="95">
        <v>4.46</v>
      </c>
      <c r="U4797" s="95">
        <v>0.45</v>
      </c>
      <c r="V4797" s="95">
        <v>0.55000000000000004</v>
      </c>
      <c r="W4797" s="95">
        <v>0.41</v>
      </c>
      <c r="X4797" s="95">
        <v>0.03</v>
      </c>
      <c r="Y4797" s="95">
        <v>-1.02</v>
      </c>
      <c r="Z4797" s="74" t="s">
        <v>1111</v>
      </c>
      <c r="AA4797" s="95">
        <v>52.47</v>
      </c>
      <c r="AB4797" s="95">
        <v>1.54</v>
      </c>
      <c r="AC4797" s="74" t="s">
        <v>1111</v>
      </c>
      <c r="AD4797" s="95">
        <v>2635075917</v>
      </c>
    </row>
    <row r="4798" spans="1:30" x14ac:dyDescent="0.2">
      <c r="A4798" s="74" t="s">
        <v>5905</v>
      </c>
      <c r="B4798" s="95">
        <v>99.19</v>
      </c>
      <c r="C4798" s="95"/>
      <c r="D4798" s="95">
        <v>13.89</v>
      </c>
      <c r="E4798" s="95">
        <v>4.6100000000000003</v>
      </c>
      <c r="F4798" s="95">
        <v>3.26</v>
      </c>
      <c r="G4798" s="95">
        <v>81.650000000000006</v>
      </c>
      <c r="H4798" s="95">
        <v>15.64</v>
      </c>
      <c r="I4798" s="95">
        <v>11.09</v>
      </c>
      <c r="J4798" s="95">
        <v>9.84</v>
      </c>
      <c r="K4798" s="95">
        <v>8.49</v>
      </c>
      <c r="L4798" s="95">
        <v>-1.35</v>
      </c>
      <c r="M4798" s="95">
        <v>-0.63</v>
      </c>
      <c r="N4798" s="95">
        <v>1.54</v>
      </c>
      <c r="O4798" s="95">
        <v>8.4499999999999993</v>
      </c>
      <c r="P4798" s="95">
        <v>-9.1999999999999993</v>
      </c>
      <c r="Q4798" s="95">
        <v>2.4900000000000002</v>
      </c>
      <c r="R4798" s="95">
        <v>33.200000000000003</v>
      </c>
      <c r="S4798" s="95">
        <v>23.5</v>
      </c>
      <c r="T4798" s="95">
        <v>32.880000000000003</v>
      </c>
      <c r="U4798" s="95">
        <v>0.71</v>
      </c>
      <c r="V4798" s="95">
        <v>0.28999999999999998</v>
      </c>
      <c r="W4798" s="95">
        <v>2.12</v>
      </c>
      <c r="X4798" s="95">
        <v>4.32</v>
      </c>
      <c r="Y4798" s="95">
        <v>5.66</v>
      </c>
      <c r="Z4798" s="74" t="s">
        <v>1111</v>
      </c>
      <c r="AA4798" s="95">
        <v>21.51</v>
      </c>
      <c r="AB4798" s="95">
        <v>7.14</v>
      </c>
      <c r="AC4798" s="74" t="s">
        <v>1111</v>
      </c>
      <c r="AD4798" s="95">
        <v>1930425861</v>
      </c>
    </row>
    <row r="4799" spans="1:30" x14ac:dyDescent="0.2">
      <c r="A4799" s="74" t="s">
        <v>5906</v>
      </c>
      <c r="B4799" s="95">
        <v>94.94</v>
      </c>
      <c r="C4799" s="95">
        <v>1.54</v>
      </c>
      <c r="D4799" s="95">
        <v>28.08</v>
      </c>
      <c r="E4799" s="95">
        <v>4.2300000000000004</v>
      </c>
      <c r="F4799" s="95">
        <v>1.95</v>
      </c>
      <c r="G4799" s="95">
        <v>24.68</v>
      </c>
      <c r="H4799" s="95">
        <v>16.36</v>
      </c>
      <c r="I4799" s="95">
        <v>9.0399999999999991</v>
      </c>
      <c r="J4799" s="95">
        <v>15.53</v>
      </c>
      <c r="K4799" s="95">
        <v>15.74</v>
      </c>
      <c r="L4799" s="95">
        <v>0.21</v>
      </c>
      <c r="M4799" s="95">
        <v>0.06</v>
      </c>
      <c r="N4799" s="95">
        <v>2.54</v>
      </c>
      <c r="O4799" s="95">
        <v>-546.27</v>
      </c>
      <c r="P4799" s="95">
        <v>-2.23</v>
      </c>
      <c r="Q4799" s="95">
        <v>0.97</v>
      </c>
      <c r="R4799" s="95">
        <v>15.06</v>
      </c>
      <c r="S4799" s="95">
        <v>6.93</v>
      </c>
      <c r="T4799" s="95">
        <v>19.36</v>
      </c>
      <c r="U4799" s="95">
        <v>0.46</v>
      </c>
      <c r="V4799" s="95">
        <v>0.32</v>
      </c>
      <c r="W4799" s="95">
        <v>0.77</v>
      </c>
      <c r="X4799" s="95">
        <v>5.01</v>
      </c>
      <c r="Y4799" s="95">
        <v>11.29</v>
      </c>
      <c r="Z4799" s="74" t="s">
        <v>1111</v>
      </c>
      <c r="AA4799" s="95">
        <v>22.44</v>
      </c>
      <c r="AB4799" s="95">
        <v>3.38</v>
      </c>
      <c r="AC4799" s="74" t="s">
        <v>1111</v>
      </c>
      <c r="AD4799" s="95">
        <v>1225827304</v>
      </c>
    </row>
    <row r="4800" spans="1:30" x14ac:dyDescent="0.2">
      <c r="A4800" s="74" t="s">
        <v>5907</v>
      </c>
      <c r="B4800" s="95">
        <v>0.98</v>
      </c>
      <c r="C4800" s="95"/>
      <c r="D4800" s="95">
        <v>-0.66</v>
      </c>
      <c r="E4800" s="95">
        <v>-0.47</v>
      </c>
      <c r="F4800" s="95">
        <v>0.15</v>
      </c>
      <c r="G4800" s="95">
        <v>14.31</v>
      </c>
      <c r="H4800" s="95">
        <v>-18.440000000000001</v>
      </c>
      <c r="I4800" s="95">
        <v>-29.94</v>
      </c>
      <c r="J4800" s="95">
        <v>-1.07</v>
      </c>
      <c r="K4800" s="95">
        <v>-8.0399999999999991</v>
      </c>
      <c r="L4800" s="95">
        <v>-6.97</v>
      </c>
      <c r="M4800" s="95"/>
      <c r="N4800" s="95">
        <v>0.2</v>
      </c>
      <c r="O4800" s="95">
        <v>1.2</v>
      </c>
      <c r="P4800" s="95">
        <v>-0.22</v>
      </c>
      <c r="Q4800" s="95">
        <v>1.73</v>
      </c>
      <c r="R4800" s="95">
        <v>-71.66</v>
      </c>
      <c r="S4800" s="95">
        <v>-22.97</v>
      </c>
      <c r="T4800" s="95">
        <v>-18.739999999999998</v>
      </c>
      <c r="U4800" s="95">
        <v>-0.32</v>
      </c>
      <c r="V4800" s="95">
        <v>1.25</v>
      </c>
      <c r="W4800" s="95">
        <v>0.77</v>
      </c>
      <c r="X4800" s="95"/>
      <c r="Y4800" s="95"/>
      <c r="Z4800" s="74" t="s">
        <v>1111</v>
      </c>
      <c r="AA4800" s="95">
        <v>-2.0699999999999998</v>
      </c>
      <c r="AB4800" s="95">
        <v>-1.48</v>
      </c>
      <c r="AC4800" s="74" t="s">
        <v>1111</v>
      </c>
      <c r="AD4800" s="95">
        <v>51304764</v>
      </c>
    </row>
    <row r="4801" spans="1:30" x14ac:dyDescent="0.2">
      <c r="A4801" s="74" t="s">
        <v>5908</v>
      </c>
      <c r="B4801" s="95">
        <v>0.09</v>
      </c>
      <c r="C4801" s="95"/>
      <c r="D4801" s="95">
        <v>-0.06</v>
      </c>
      <c r="E4801" s="95">
        <v>-0.04</v>
      </c>
      <c r="F4801" s="95">
        <v>0.01</v>
      </c>
      <c r="G4801" s="95">
        <v>14.31</v>
      </c>
      <c r="H4801" s="95">
        <v>-18.440000000000001</v>
      </c>
      <c r="I4801" s="95">
        <v>-29.94</v>
      </c>
      <c r="J4801" s="95">
        <v>-0.1</v>
      </c>
      <c r="K4801" s="95">
        <v>-8.0399999999999991</v>
      </c>
      <c r="L4801" s="95">
        <v>-6.97</v>
      </c>
      <c r="M4801" s="95"/>
      <c r="N4801" s="95">
        <v>0.02</v>
      </c>
      <c r="O4801" s="95">
        <v>0.11</v>
      </c>
      <c r="P4801" s="95">
        <v>-0.02</v>
      </c>
      <c r="Q4801" s="95">
        <v>1.73</v>
      </c>
      <c r="R4801" s="95">
        <v>-71.66</v>
      </c>
      <c r="S4801" s="95">
        <v>-22.97</v>
      </c>
      <c r="T4801" s="95">
        <v>-18.739999999999998</v>
      </c>
      <c r="U4801" s="95">
        <v>-0.32</v>
      </c>
      <c r="V4801" s="95">
        <v>1.25</v>
      </c>
      <c r="W4801" s="95">
        <v>0.77</v>
      </c>
      <c r="X4801" s="95"/>
      <c r="Y4801" s="95"/>
      <c r="Z4801" s="74" t="s">
        <v>1111</v>
      </c>
      <c r="AA4801" s="95">
        <v>-2.0699999999999998</v>
      </c>
      <c r="AB4801" s="95">
        <v>-1.48</v>
      </c>
      <c r="AC4801" s="74" t="s">
        <v>1111</v>
      </c>
      <c r="AD4801" s="95">
        <v>51304764</v>
      </c>
    </row>
    <row r="4802" spans="1:30" x14ac:dyDescent="0.2">
      <c r="A4802" s="74" t="s">
        <v>5909</v>
      </c>
      <c r="B4802" s="95">
        <v>4.66</v>
      </c>
      <c r="C4802" s="95"/>
      <c r="D4802" s="95">
        <v>9.91</v>
      </c>
      <c r="E4802" s="95">
        <v>0.84</v>
      </c>
      <c r="F4802" s="95">
        <v>0.19</v>
      </c>
      <c r="G4802" s="95">
        <v>41.41</v>
      </c>
      <c r="H4802" s="95">
        <v>2.4900000000000002</v>
      </c>
      <c r="I4802" s="95">
        <v>1.27</v>
      </c>
      <c r="J4802" s="95">
        <v>5.04</v>
      </c>
      <c r="K4802" s="95">
        <v>12.66</v>
      </c>
      <c r="L4802" s="95">
        <v>7.63</v>
      </c>
      <c r="M4802" s="95">
        <v>1.27</v>
      </c>
      <c r="N4802" s="95">
        <v>0.13</v>
      </c>
      <c r="O4802" s="95">
        <v>-3.54</v>
      </c>
      <c r="P4802" s="95">
        <v>-0.26</v>
      </c>
      <c r="Q4802" s="95">
        <v>0.83</v>
      </c>
      <c r="R4802" s="95">
        <v>8.4499999999999993</v>
      </c>
      <c r="S4802" s="95">
        <v>1.91</v>
      </c>
      <c r="T4802" s="95">
        <v>6.03</v>
      </c>
      <c r="U4802" s="95">
        <v>0.23</v>
      </c>
      <c r="V4802" s="95">
        <v>0.77</v>
      </c>
      <c r="W4802" s="95">
        <v>1.5</v>
      </c>
      <c r="X4802" s="95">
        <v>2.48</v>
      </c>
      <c r="Y4802" s="95">
        <v>35.229999999999997</v>
      </c>
      <c r="Z4802" s="74" t="s">
        <v>1111</v>
      </c>
      <c r="AA4802" s="95">
        <v>5.56</v>
      </c>
      <c r="AB4802" s="95">
        <v>0.47</v>
      </c>
      <c r="AC4802" s="74" t="s">
        <v>1111</v>
      </c>
      <c r="AD4802" s="95">
        <v>235264760</v>
      </c>
    </row>
    <row r="4803" spans="1:30" x14ac:dyDescent="0.2">
      <c r="A4803" s="74" t="s">
        <v>5910</v>
      </c>
      <c r="B4803" s="95">
        <v>202.15</v>
      </c>
      <c r="C4803" s="95"/>
      <c r="D4803" s="95">
        <v>19.690000000000001</v>
      </c>
      <c r="E4803" s="95">
        <v>2.38</v>
      </c>
      <c r="F4803" s="95">
        <v>1.8</v>
      </c>
      <c r="G4803" s="95">
        <v>92.59</v>
      </c>
      <c r="H4803" s="95">
        <v>35.43</v>
      </c>
      <c r="I4803" s="95">
        <v>27.94</v>
      </c>
      <c r="J4803" s="95">
        <v>15.52</v>
      </c>
      <c r="K4803" s="95">
        <v>13.48</v>
      </c>
      <c r="L4803" s="95">
        <v>-2.0499999999999998</v>
      </c>
      <c r="M4803" s="95">
        <v>-0.31</v>
      </c>
      <c r="N4803" s="95">
        <v>5.5</v>
      </c>
      <c r="O4803" s="95">
        <v>4.41</v>
      </c>
      <c r="P4803" s="95">
        <v>-3.42</v>
      </c>
      <c r="Q4803" s="95">
        <v>7.46</v>
      </c>
      <c r="R4803" s="95">
        <v>12.07</v>
      </c>
      <c r="S4803" s="95">
        <v>9.16</v>
      </c>
      <c r="T4803" s="95">
        <v>10.39</v>
      </c>
      <c r="U4803" s="95">
        <v>0.76</v>
      </c>
      <c r="V4803" s="95">
        <v>0.24</v>
      </c>
      <c r="W4803" s="95">
        <v>0.33</v>
      </c>
      <c r="X4803" s="95">
        <v>0.24</v>
      </c>
      <c r="Y4803" s="95">
        <v>-4.5999999999999996</v>
      </c>
      <c r="Z4803" s="74" t="s">
        <v>1111</v>
      </c>
      <c r="AA4803" s="95">
        <v>85.04</v>
      </c>
      <c r="AB4803" s="95">
        <v>10.27</v>
      </c>
      <c r="AC4803" s="74" t="s">
        <v>1111</v>
      </c>
      <c r="AD4803" s="95">
        <v>9104128475</v>
      </c>
    </row>
    <row r="4804" spans="1:30" x14ac:dyDescent="0.2">
      <c r="A4804" s="74" t="s">
        <v>5911</v>
      </c>
      <c r="B4804" s="95">
        <v>7.3</v>
      </c>
      <c r="C4804" s="95"/>
      <c r="D4804" s="95">
        <v>20.05</v>
      </c>
      <c r="E4804" s="95">
        <v>1.27</v>
      </c>
      <c r="F4804" s="95">
        <v>0.47</v>
      </c>
      <c r="G4804" s="95">
        <v>100</v>
      </c>
      <c r="H4804" s="95">
        <v>4.6399999999999997</v>
      </c>
      <c r="I4804" s="95">
        <v>3.57</v>
      </c>
      <c r="J4804" s="95">
        <v>15.42</v>
      </c>
      <c r="K4804" s="95">
        <v>8</v>
      </c>
      <c r="L4804" s="95">
        <v>-7.41</v>
      </c>
      <c r="M4804" s="95">
        <v>-0.61</v>
      </c>
      <c r="N4804" s="95">
        <v>0.72</v>
      </c>
      <c r="O4804" s="95">
        <v>4.7300000000000004</v>
      </c>
      <c r="P4804" s="95">
        <v>-0.73</v>
      </c>
      <c r="Q4804" s="95">
        <v>1.38</v>
      </c>
      <c r="R4804" s="95">
        <v>6.34</v>
      </c>
      <c r="S4804" s="95">
        <v>2.33</v>
      </c>
      <c r="T4804" s="95">
        <v>6.82</v>
      </c>
      <c r="U4804" s="95">
        <v>0.37</v>
      </c>
      <c r="V4804" s="95">
        <v>0.63</v>
      </c>
      <c r="W4804" s="95">
        <v>0.65</v>
      </c>
      <c r="X4804" s="95">
        <v>-0.7</v>
      </c>
      <c r="Y4804" s="95"/>
      <c r="Z4804" s="74" t="s">
        <v>1111</v>
      </c>
      <c r="AA4804" s="95">
        <v>5.74</v>
      </c>
      <c r="AB4804" s="95">
        <v>0.36</v>
      </c>
      <c r="AC4804" s="74" t="s">
        <v>1111</v>
      </c>
      <c r="AD4804" s="95">
        <v>239677980</v>
      </c>
    </row>
    <row r="4805" spans="1:30" x14ac:dyDescent="0.2">
      <c r="A4805" s="74" t="s">
        <v>5912</v>
      </c>
      <c r="B4805" s="95">
        <v>45.03</v>
      </c>
      <c r="C4805" s="95">
        <v>3.38</v>
      </c>
      <c r="D4805" s="95">
        <v>20.43</v>
      </c>
      <c r="E4805" s="95">
        <v>1.64</v>
      </c>
      <c r="F4805" s="95">
        <v>0.48</v>
      </c>
      <c r="G4805" s="95">
        <v>35.409999999999997</v>
      </c>
      <c r="H4805" s="95">
        <v>16.010000000000002</v>
      </c>
      <c r="I4805" s="95">
        <v>7.82</v>
      </c>
      <c r="J4805" s="95">
        <v>9.98</v>
      </c>
      <c r="K4805" s="95">
        <v>17.37</v>
      </c>
      <c r="L4805" s="95">
        <v>7.39</v>
      </c>
      <c r="M4805" s="95">
        <v>1.21</v>
      </c>
      <c r="N4805" s="95">
        <v>1.6</v>
      </c>
      <c r="O4805" s="95">
        <v>-128.44</v>
      </c>
      <c r="P4805" s="95">
        <v>-0.52</v>
      </c>
      <c r="Q4805" s="95">
        <v>0.96</v>
      </c>
      <c r="R4805" s="95">
        <v>8.01</v>
      </c>
      <c r="S4805" s="95">
        <v>2.33</v>
      </c>
      <c r="T4805" s="95">
        <v>6.19</v>
      </c>
      <c r="U4805" s="95">
        <v>0.28999999999999998</v>
      </c>
      <c r="V4805" s="95">
        <v>0.71</v>
      </c>
      <c r="W4805" s="95">
        <v>0.3</v>
      </c>
      <c r="X4805" s="95">
        <v>-0.39</v>
      </c>
      <c r="Y4805" s="95">
        <v>4.13</v>
      </c>
      <c r="Z4805" s="74" t="s">
        <v>1111</v>
      </c>
      <c r="AA4805" s="95">
        <v>27.52</v>
      </c>
      <c r="AB4805" s="95">
        <v>2.2000000000000002</v>
      </c>
      <c r="AC4805" s="74" t="s">
        <v>1111</v>
      </c>
      <c r="AD4805" s="95">
        <v>719264190</v>
      </c>
    </row>
    <row r="4806" spans="1:30" x14ac:dyDescent="0.2">
      <c r="A4806" s="74" t="s">
        <v>5913</v>
      </c>
      <c r="B4806" s="95">
        <v>96.79</v>
      </c>
      <c r="C4806" s="95">
        <v>2.95</v>
      </c>
      <c r="D4806" s="95">
        <v>25.12</v>
      </c>
      <c r="E4806" s="95">
        <v>3.21</v>
      </c>
      <c r="F4806" s="95">
        <v>2.95</v>
      </c>
      <c r="G4806" s="95">
        <v>62.45</v>
      </c>
      <c r="H4806" s="95">
        <v>37.729999999999997</v>
      </c>
      <c r="I4806" s="95">
        <v>29.22</v>
      </c>
      <c r="J4806" s="95">
        <v>19.45</v>
      </c>
      <c r="K4806" s="95">
        <v>15.91</v>
      </c>
      <c r="L4806" s="95">
        <v>-3.54</v>
      </c>
      <c r="M4806" s="95">
        <v>-0.57999999999999996</v>
      </c>
      <c r="N4806" s="95">
        <v>7.34</v>
      </c>
      <c r="O4806" s="95">
        <v>4.99</v>
      </c>
      <c r="P4806" s="95">
        <v>-8.0500000000000007</v>
      </c>
      <c r="Q4806" s="95">
        <v>15.12</v>
      </c>
      <c r="R4806" s="95">
        <v>12.79</v>
      </c>
      <c r="S4806" s="95">
        <v>11.75</v>
      </c>
      <c r="T4806" s="95">
        <v>12.79</v>
      </c>
      <c r="U4806" s="95">
        <v>0.92</v>
      </c>
      <c r="V4806" s="95">
        <v>0.08</v>
      </c>
      <c r="W4806" s="95">
        <v>0.4</v>
      </c>
      <c r="X4806" s="95">
        <v>0.99</v>
      </c>
      <c r="Y4806" s="95">
        <v>-1.83</v>
      </c>
      <c r="Z4806" s="74" t="s">
        <v>1111</v>
      </c>
      <c r="AA4806" s="95">
        <v>30.12</v>
      </c>
      <c r="AB4806" s="95">
        <v>3.85</v>
      </c>
      <c r="AC4806" s="74" t="s">
        <v>1111</v>
      </c>
      <c r="AD4806" s="95">
        <v>353370611</v>
      </c>
    </row>
    <row r="4807" spans="1:30" x14ac:dyDescent="0.2">
      <c r="A4807" s="74" t="s">
        <v>5914</v>
      </c>
      <c r="B4807" s="95">
        <v>0.85</v>
      </c>
      <c r="C4807" s="95"/>
      <c r="D4807" s="95">
        <v>-7.8</v>
      </c>
      <c r="E4807" s="95">
        <v>0.35</v>
      </c>
      <c r="F4807" s="95">
        <v>0.23</v>
      </c>
      <c r="G4807" s="95">
        <v>36.81</v>
      </c>
      <c r="H4807" s="95">
        <v>-9.35</v>
      </c>
      <c r="I4807" s="95">
        <v>-5.96</v>
      </c>
      <c r="J4807" s="95">
        <v>-4.9800000000000004</v>
      </c>
      <c r="K4807" s="95">
        <v>2.2400000000000002</v>
      </c>
      <c r="L4807" s="95">
        <v>7.21</v>
      </c>
      <c r="M4807" s="95">
        <v>-0.51</v>
      </c>
      <c r="N4807" s="95">
        <v>0.47</v>
      </c>
      <c r="O4807" s="95">
        <v>0.41</v>
      </c>
      <c r="P4807" s="95">
        <v>-2.23</v>
      </c>
      <c r="Q4807" s="95">
        <v>2.66</v>
      </c>
      <c r="R4807" s="95">
        <v>-4.53</v>
      </c>
      <c r="S4807" s="95">
        <v>-2.93</v>
      </c>
      <c r="T4807" s="95">
        <v>-7.13</v>
      </c>
      <c r="U4807" s="95">
        <v>0.65</v>
      </c>
      <c r="V4807" s="95">
        <v>0.35</v>
      </c>
      <c r="W4807" s="95">
        <v>0.49</v>
      </c>
      <c r="X4807" s="95">
        <v>-26.98</v>
      </c>
      <c r="Y4807" s="95"/>
      <c r="Z4807" s="74" t="s">
        <v>1111</v>
      </c>
      <c r="AA4807" s="95">
        <v>2.41</v>
      </c>
      <c r="AB4807" s="95">
        <v>-0.11</v>
      </c>
      <c r="AC4807" s="74" t="s">
        <v>1111</v>
      </c>
      <c r="AD4807" s="95">
        <v>30536847.550000001</v>
      </c>
    </row>
    <row r="4808" spans="1:30" x14ac:dyDescent="0.2">
      <c r="A4808" s="74" t="s">
        <v>5915</v>
      </c>
      <c r="B4808" s="95">
        <v>16.399999999999999</v>
      </c>
      <c r="C4808" s="95">
        <v>1.24</v>
      </c>
      <c r="D4808" s="95">
        <v>-20.47</v>
      </c>
      <c r="E4808" s="95">
        <v>1.52</v>
      </c>
      <c r="F4808" s="95">
        <v>0.85</v>
      </c>
      <c r="G4808" s="95">
        <v>33.79</v>
      </c>
      <c r="H4808" s="95">
        <v>1.49</v>
      </c>
      <c r="I4808" s="95">
        <v>-10.34</v>
      </c>
      <c r="J4808" s="95">
        <v>141.88</v>
      </c>
      <c r="K4808" s="95">
        <v>191.56</v>
      </c>
      <c r="L4808" s="95">
        <v>49.68</v>
      </c>
      <c r="M4808" s="95">
        <v>0.53</v>
      </c>
      <c r="N4808" s="95">
        <v>2.12</v>
      </c>
      <c r="O4808" s="95">
        <v>20.49</v>
      </c>
      <c r="P4808" s="95">
        <v>-0.94</v>
      </c>
      <c r="Q4808" s="95">
        <v>1.71</v>
      </c>
      <c r="R4808" s="95">
        <v>-7.42</v>
      </c>
      <c r="S4808" s="95">
        <v>-4.1500000000000004</v>
      </c>
      <c r="T4808" s="95">
        <v>0.57999999999999996</v>
      </c>
      <c r="U4808" s="95">
        <v>0.56000000000000005</v>
      </c>
      <c r="V4808" s="95">
        <v>0.44</v>
      </c>
      <c r="W4808" s="95">
        <v>0.4</v>
      </c>
      <c r="X4808" s="95"/>
      <c r="Y4808" s="95"/>
      <c r="Z4808" s="74" t="s">
        <v>1111</v>
      </c>
      <c r="AA4808" s="95">
        <v>10.8</v>
      </c>
      <c r="AB4808" s="95">
        <v>-0.8</v>
      </c>
      <c r="AC4808" s="74" t="s">
        <v>1111</v>
      </c>
      <c r="AD4808" s="95">
        <v>2245478160</v>
      </c>
    </row>
    <row r="4809" spans="1:30" x14ac:dyDescent="0.2">
      <c r="A4809" s="74" t="s">
        <v>5916</v>
      </c>
      <c r="B4809" s="95">
        <v>2.7</v>
      </c>
      <c r="C4809" s="95"/>
      <c r="D4809" s="95">
        <v>-23.85</v>
      </c>
      <c r="E4809" s="95">
        <v>1.26</v>
      </c>
      <c r="F4809" s="95">
        <v>0.63</v>
      </c>
      <c r="G4809" s="95">
        <v>29.3</v>
      </c>
      <c r="H4809" s="95">
        <v>-1.1299999999999999</v>
      </c>
      <c r="I4809" s="95">
        <v>-1.42</v>
      </c>
      <c r="J4809" s="95">
        <v>-29.93</v>
      </c>
      <c r="K4809" s="95">
        <v>-41.45</v>
      </c>
      <c r="L4809" s="95">
        <v>-11.52</v>
      </c>
      <c r="M4809" s="95">
        <v>0.49</v>
      </c>
      <c r="N4809" s="95">
        <v>0.34</v>
      </c>
      <c r="O4809" s="95">
        <v>1.3</v>
      </c>
      <c r="P4809" s="95">
        <v>-42.4</v>
      </c>
      <c r="Q4809" s="95">
        <v>1.97</v>
      </c>
      <c r="R4809" s="95">
        <v>-5.29</v>
      </c>
      <c r="S4809" s="95">
        <v>-2.64</v>
      </c>
      <c r="T4809" s="95">
        <v>-2.77</v>
      </c>
      <c r="U4809" s="95">
        <v>0.5</v>
      </c>
      <c r="V4809" s="95">
        <v>0.5</v>
      </c>
      <c r="W4809" s="95">
        <v>1.86</v>
      </c>
      <c r="X4809" s="95">
        <v>4.9800000000000004</v>
      </c>
      <c r="Y4809" s="95"/>
      <c r="Z4809" s="74" t="s">
        <v>1111</v>
      </c>
      <c r="AA4809" s="95">
        <v>2.09</v>
      </c>
      <c r="AB4809" s="95">
        <v>-0.11</v>
      </c>
      <c r="AC4809" s="74" t="s">
        <v>1111</v>
      </c>
      <c r="AD4809" s="95">
        <v>6106056</v>
      </c>
    </row>
    <row r="4810" spans="1:30" x14ac:dyDescent="0.2">
      <c r="A4810" s="74" t="s">
        <v>5917</v>
      </c>
      <c r="B4810" s="95">
        <v>6.28</v>
      </c>
      <c r="C4810" s="95"/>
      <c r="D4810" s="95">
        <v>-28.25</v>
      </c>
      <c r="E4810" s="95">
        <v>3.99</v>
      </c>
      <c r="F4810" s="95">
        <v>3.67</v>
      </c>
      <c r="G4810" s="95">
        <v>61.84</v>
      </c>
      <c r="H4810" s="95">
        <v>-1816.35</v>
      </c>
      <c r="I4810" s="95">
        <v>-1820.65</v>
      </c>
      <c r="J4810" s="95">
        <v>-28.32</v>
      </c>
      <c r="K4810" s="95">
        <v>-25.41</v>
      </c>
      <c r="L4810" s="95">
        <v>2.91</v>
      </c>
      <c r="M4810" s="95">
        <v>-0.41</v>
      </c>
      <c r="N4810" s="95">
        <v>514.32000000000005</v>
      </c>
      <c r="O4810" s="95">
        <v>7.39</v>
      </c>
      <c r="P4810" s="95">
        <v>-7.5</v>
      </c>
      <c r="Q4810" s="95">
        <v>38.14</v>
      </c>
      <c r="R4810" s="95">
        <v>-14.12</v>
      </c>
      <c r="S4810" s="95">
        <v>-13</v>
      </c>
      <c r="T4810" s="95">
        <v>-14.09</v>
      </c>
      <c r="U4810" s="95">
        <v>0.92</v>
      </c>
      <c r="V4810" s="95">
        <v>0.08</v>
      </c>
      <c r="W4810" s="95">
        <v>0.01</v>
      </c>
      <c r="X4810" s="95">
        <v>-51.43</v>
      </c>
      <c r="Y4810" s="95"/>
      <c r="Z4810" s="74" t="s">
        <v>1111</v>
      </c>
      <c r="AA4810" s="95">
        <v>1.57</v>
      </c>
      <c r="AB4810" s="95">
        <v>-0.22</v>
      </c>
      <c r="AC4810" s="74" t="s">
        <v>1111</v>
      </c>
      <c r="AD4810" s="95">
        <v>981326616</v>
      </c>
    </row>
    <row r="4811" spans="1:30" x14ac:dyDescent="0.2">
      <c r="A4811" s="74" t="s">
        <v>5918</v>
      </c>
      <c r="B4811" s="95">
        <v>17.93</v>
      </c>
      <c r="C4811" s="95">
        <v>4.29</v>
      </c>
      <c r="D4811" s="95">
        <v>10.99</v>
      </c>
      <c r="E4811" s="95">
        <v>1.1299999999999999</v>
      </c>
      <c r="F4811" s="95">
        <v>0.26</v>
      </c>
      <c r="G4811" s="95">
        <v>33.53</v>
      </c>
      <c r="H4811" s="95">
        <v>5.98</v>
      </c>
      <c r="I4811" s="95">
        <v>4.6100000000000003</v>
      </c>
      <c r="J4811" s="95">
        <v>8.48</v>
      </c>
      <c r="K4811" s="95">
        <v>11.01</v>
      </c>
      <c r="L4811" s="95">
        <v>2.5299999999999998</v>
      </c>
      <c r="M4811" s="95">
        <v>0.34</v>
      </c>
      <c r="N4811" s="95">
        <v>0.51</v>
      </c>
      <c r="O4811" s="95"/>
      <c r="P4811" s="95">
        <v>-0.26</v>
      </c>
      <c r="Q4811" s="95"/>
      <c r="R4811" s="95">
        <v>10.29</v>
      </c>
      <c r="S4811" s="95">
        <v>2.37</v>
      </c>
      <c r="T4811" s="95">
        <v>5.64</v>
      </c>
      <c r="U4811" s="95">
        <v>0.23</v>
      </c>
      <c r="V4811" s="95">
        <v>0.77</v>
      </c>
      <c r="W4811" s="95">
        <v>0.51</v>
      </c>
      <c r="X4811" s="95">
        <v>14.44</v>
      </c>
      <c r="Y4811" s="95">
        <v>-29.08</v>
      </c>
      <c r="Z4811" s="74" t="s">
        <v>1111</v>
      </c>
      <c r="AA4811" s="95">
        <v>15.86</v>
      </c>
      <c r="AB4811" s="95">
        <v>1.63</v>
      </c>
      <c r="AC4811" s="74" t="s">
        <v>1111</v>
      </c>
      <c r="AD4811" s="95">
        <v>558835068</v>
      </c>
    </row>
    <row r="4812" spans="1:30" x14ac:dyDescent="0.2">
      <c r="A4812" s="74" t="s">
        <v>5919</v>
      </c>
      <c r="B4812" s="95">
        <v>30.74</v>
      </c>
      <c r="C4812" s="95">
        <v>2.6</v>
      </c>
      <c r="D4812" s="95">
        <v>9.0299999999999994</v>
      </c>
      <c r="E4812" s="95">
        <v>1.2</v>
      </c>
      <c r="F4812" s="95">
        <v>0.13</v>
      </c>
      <c r="G4812" s="95">
        <v>0</v>
      </c>
      <c r="H4812" s="95">
        <v>49.03</v>
      </c>
      <c r="I4812" s="95">
        <v>34.22</v>
      </c>
      <c r="J4812" s="95">
        <v>6.3</v>
      </c>
      <c r="K4812" s="95">
        <v>-2.82</v>
      </c>
      <c r="L4812" s="95">
        <v>-9.1199999999999992</v>
      </c>
      <c r="M4812" s="95">
        <v>-1.73</v>
      </c>
      <c r="N4812" s="95">
        <v>3.09</v>
      </c>
      <c r="O4812" s="95"/>
      <c r="P4812" s="95">
        <v>-0.13</v>
      </c>
      <c r="Q4812" s="95"/>
      <c r="R4812" s="95">
        <v>13.26</v>
      </c>
      <c r="S4812" s="95">
        <v>1.44</v>
      </c>
      <c r="T4812" s="95">
        <v>15.57</v>
      </c>
      <c r="U4812" s="95">
        <v>0.11</v>
      </c>
      <c r="V4812" s="95">
        <v>0.89</v>
      </c>
      <c r="W4812" s="95">
        <v>0.04</v>
      </c>
      <c r="X4812" s="95">
        <v>12.82</v>
      </c>
      <c r="Y4812" s="95">
        <v>11.63</v>
      </c>
      <c r="Z4812" s="74" t="s">
        <v>1111</v>
      </c>
      <c r="AA4812" s="95">
        <v>25.67</v>
      </c>
      <c r="AB4812" s="95">
        <v>3.4</v>
      </c>
      <c r="AC4812" s="74" t="s">
        <v>1111</v>
      </c>
      <c r="AD4812" s="95">
        <v>905262260</v>
      </c>
    </row>
    <row r="4813" spans="1:30" x14ac:dyDescent="0.2">
      <c r="A4813" s="74" t="s">
        <v>5920</v>
      </c>
      <c r="B4813" s="95">
        <v>56.2</v>
      </c>
      <c r="C4813" s="95">
        <v>6.92</v>
      </c>
      <c r="D4813" s="95">
        <v>14.04</v>
      </c>
      <c r="E4813" s="95">
        <v>1.07</v>
      </c>
      <c r="F4813" s="95">
        <v>0.56999999999999995</v>
      </c>
      <c r="G4813" s="95">
        <v>19.989999999999998</v>
      </c>
      <c r="H4813" s="95">
        <v>8.07</v>
      </c>
      <c r="I4813" s="95">
        <v>4.7</v>
      </c>
      <c r="J4813" s="95">
        <v>8.18</v>
      </c>
      <c r="K4813" s="95">
        <v>11.74</v>
      </c>
      <c r="L4813" s="95">
        <v>3.56</v>
      </c>
      <c r="M4813" s="95">
        <v>0.46</v>
      </c>
      <c r="N4813" s="95">
        <v>0.66</v>
      </c>
      <c r="O4813" s="95">
        <v>1.1000000000000001</v>
      </c>
      <c r="P4813" s="95">
        <v>-1.8</v>
      </c>
      <c r="Q4813" s="95">
        <v>4.1500000000000004</v>
      </c>
      <c r="R4813" s="95">
        <v>7.59</v>
      </c>
      <c r="S4813" s="95">
        <v>4.0599999999999996</v>
      </c>
      <c r="T4813" s="95">
        <v>6.63</v>
      </c>
      <c r="U4813" s="95">
        <v>0.53</v>
      </c>
      <c r="V4813" s="95">
        <v>0.47</v>
      </c>
      <c r="W4813" s="95">
        <v>0.86</v>
      </c>
      <c r="X4813" s="95">
        <v>-1.33</v>
      </c>
      <c r="Y4813" s="95">
        <v>-1.5</v>
      </c>
      <c r="Z4813" s="74" t="s">
        <v>1111</v>
      </c>
      <c r="AA4813" s="95">
        <v>52.72</v>
      </c>
      <c r="AB4813" s="95">
        <v>4</v>
      </c>
      <c r="AC4813" s="74" t="s">
        <v>1111</v>
      </c>
      <c r="AD4813" s="95">
        <v>1382935880</v>
      </c>
    </row>
    <row r="4814" spans="1:30" x14ac:dyDescent="0.2">
      <c r="A4814" s="74" t="s">
        <v>5921</v>
      </c>
      <c r="B4814" s="95">
        <v>1.07</v>
      </c>
      <c r="C4814" s="95"/>
      <c r="D4814" s="95">
        <v>-4.46</v>
      </c>
      <c r="E4814" s="95">
        <v>-1.36</v>
      </c>
      <c r="F4814" s="95">
        <v>2.4</v>
      </c>
      <c r="G4814" s="95">
        <v>1.29</v>
      </c>
      <c r="H4814" s="95">
        <v>-55.02</v>
      </c>
      <c r="I4814" s="95">
        <v>-70.819999999999993</v>
      </c>
      <c r="J4814" s="95">
        <v>-5.74</v>
      </c>
      <c r="K4814" s="95">
        <v>-5.88</v>
      </c>
      <c r="L4814" s="95">
        <v>-0.14000000000000001</v>
      </c>
      <c r="M4814" s="95"/>
      <c r="N4814" s="95">
        <v>3.16</v>
      </c>
      <c r="O4814" s="95">
        <v>-1.46</v>
      </c>
      <c r="P4814" s="95">
        <v>-6.98</v>
      </c>
      <c r="Q4814" s="95">
        <v>0.28999999999999998</v>
      </c>
      <c r="R4814" s="95">
        <v>-30.44</v>
      </c>
      <c r="S4814" s="95">
        <v>-53.75</v>
      </c>
      <c r="T4814" s="95">
        <v>26.73</v>
      </c>
      <c r="U4814" s="95">
        <v>-1.77</v>
      </c>
      <c r="V4814" s="95">
        <v>2.77</v>
      </c>
      <c r="W4814" s="95">
        <v>0.76</v>
      </c>
      <c r="X4814" s="95"/>
      <c r="Y4814" s="95"/>
      <c r="Z4814" s="74" t="s">
        <v>1111</v>
      </c>
      <c r="AA4814" s="95">
        <v>-0.79</v>
      </c>
      <c r="AB4814" s="95">
        <v>-0.24</v>
      </c>
      <c r="AC4814" s="74" t="s">
        <v>1111</v>
      </c>
      <c r="AD4814" s="95">
        <v>425197884</v>
      </c>
    </row>
    <row r="4815" spans="1:30" x14ac:dyDescent="0.2">
      <c r="A4815" s="74" t="s">
        <v>5922</v>
      </c>
      <c r="B4815" s="95">
        <v>25.35</v>
      </c>
      <c r="C4815" s="95"/>
      <c r="D4815" s="95">
        <v>16.43</v>
      </c>
      <c r="E4815" s="95">
        <v>0.48</v>
      </c>
      <c r="F4815" s="95">
        <v>0.22</v>
      </c>
      <c r="G4815" s="95">
        <v>73.22</v>
      </c>
      <c r="H4815" s="95">
        <v>8.6</v>
      </c>
      <c r="I4815" s="95">
        <v>3.22</v>
      </c>
      <c r="J4815" s="95">
        <v>6.16</v>
      </c>
      <c r="K4815" s="95">
        <v>14.12</v>
      </c>
      <c r="L4815" s="95">
        <v>6.69</v>
      </c>
      <c r="M4815" s="95">
        <v>0.53</v>
      </c>
      <c r="N4815" s="95">
        <v>0.53</v>
      </c>
      <c r="O4815" s="95">
        <v>3.06</v>
      </c>
      <c r="P4815" s="95">
        <v>-0.25</v>
      </c>
      <c r="Q4815" s="95">
        <v>1.84</v>
      </c>
      <c r="R4815" s="95">
        <v>2.94</v>
      </c>
      <c r="S4815" s="95">
        <v>1.31</v>
      </c>
      <c r="T4815" s="95">
        <v>4.46</v>
      </c>
      <c r="U4815" s="95">
        <v>0.45</v>
      </c>
      <c r="V4815" s="95">
        <v>0.55000000000000004</v>
      </c>
      <c r="W4815" s="95">
        <v>0.41</v>
      </c>
      <c r="X4815" s="95">
        <v>0.03</v>
      </c>
      <c r="Y4815" s="95">
        <v>-1.02</v>
      </c>
      <c r="Z4815" s="74" t="s">
        <v>1111</v>
      </c>
      <c r="AA4815" s="95">
        <v>52.47</v>
      </c>
      <c r="AB4815" s="95">
        <v>1.54</v>
      </c>
      <c r="AC4815" s="74" t="s">
        <v>1111</v>
      </c>
      <c r="AD4815" s="95">
        <v>2635075917</v>
      </c>
    </row>
    <row r="4816" spans="1:30" x14ac:dyDescent="0.2">
      <c r="A4816" s="74" t="s">
        <v>5923</v>
      </c>
      <c r="B4816" s="95">
        <v>25.34</v>
      </c>
      <c r="C4816" s="95"/>
      <c r="D4816" s="95">
        <v>16.420000000000002</v>
      </c>
      <c r="E4816" s="95">
        <v>0.48</v>
      </c>
      <c r="F4816" s="95">
        <v>0.22</v>
      </c>
      <c r="G4816" s="95">
        <v>73.22</v>
      </c>
      <c r="H4816" s="95">
        <v>8.6</v>
      </c>
      <c r="I4816" s="95">
        <v>3.22</v>
      </c>
      <c r="J4816" s="95">
        <v>6.15</v>
      </c>
      <c r="K4816" s="95">
        <v>14.12</v>
      </c>
      <c r="L4816" s="95">
        <v>6.69</v>
      </c>
      <c r="M4816" s="95">
        <v>0.53</v>
      </c>
      <c r="N4816" s="95">
        <v>0.53</v>
      </c>
      <c r="O4816" s="95">
        <v>3.05</v>
      </c>
      <c r="P4816" s="95">
        <v>-0.25</v>
      </c>
      <c r="Q4816" s="95">
        <v>1.84</v>
      </c>
      <c r="R4816" s="95">
        <v>2.94</v>
      </c>
      <c r="S4816" s="95">
        <v>1.31</v>
      </c>
      <c r="T4816" s="95">
        <v>4.46</v>
      </c>
      <c r="U4816" s="95">
        <v>0.45</v>
      </c>
      <c r="V4816" s="95">
        <v>0.55000000000000004</v>
      </c>
      <c r="W4816" s="95">
        <v>0.41</v>
      </c>
      <c r="X4816" s="95">
        <v>0.03</v>
      </c>
      <c r="Y4816" s="95">
        <v>-1.02</v>
      </c>
      <c r="Z4816" s="74" t="s">
        <v>1111</v>
      </c>
      <c r="AA4816" s="95">
        <v>52.47</v>
      </c>
      <c r="AB4816" s="95">
        <v>1.54</v>
      </c>
      <c r="AC4816" s="74" t="s">
        <v>1111</v>
      </c>
      <c r="AD4816" s="95">
        <v>2635075917</v>
      </c>
    </row>
    <row r="4817" spans="1:30" x14ac:dyDescent="0.2">
      <c r="A4817" s="74" t="s">
        <v>5924</v>
      </c>
      <c r="B4817" s="95">
        <v>25.06</v>
      </c>
      <c r="C4817" s="95"/>
      <c r="D4817" s="95">
        <v>16.239999999999998</v>
      </c>
      <c r="E4817" s="95">
        <v>0.48</v>
      </c>
      <c r="F4817" s="95">
        <v>0.21</v>
      </c>
      <c r="G4817" s="95">
        <v>73.22</v>
      </c>
      <c r="H4817" s="95">
        <v>8.6</v>
      </c>
      <c r="I4817" s="95">
        <v>3.22</v>
      </c>
      <c r="J4817" s="95">
        <v>6.08</v>
      </c>
      <c r="K4817" s="95">
        <v>14.12</v>
      </c>
      <c r="L4817" s="95">
        <v>6.69</v>
      </c>
      <c r="M4817" s="95">
        <v>0.53</v>
      </c>
      <c r="N4817" s="95">
        <v>0.52</v>
      </c>
      <c r="O4817" s="95">
        <v>3.02</v>
      </c>
      <c r="P4817" s="95">
        <v>-0.25</v>
      </c>
      <c r="Q4817" s="95">
        <v>1.84</v>
      </c>
      <c r="R4817" s="95">
        <v>2.94</v>
      </c>
      <c r="S4817" s="95">
        <v>1.31</v>
      </c>
      <c r="T4817" s="95">
        <v>4.46</v>
      </c>
      <c r="U4817" s="95">
        <v>0.45</v>
      </c>
      <c r="V4817" s="95">
        <v>0.55000000000000004</v>
      </c>
      <c r="W4817" s="95">
        <v>0.41</v>
      </c>
      <c r="X4817" s="95">
        <v>0.03</v>
      </c>
      <c r="Y4817" s="95">
        <v>-1.02</v>
      </c>
      <c r="Z4817" s="74" t="s">
        <v>1111</v>
      </c>
      <c r="AA4817" s="95">
        <v>52.47</v>
      </c>
      <c r="AB4817" s="95">
        <v>1.54</v>
      </c>
      <c r="AC4817" s="74" t="s">
        <v>1111</v>
      </c>
      <c r="AD4817" s="95">
        <v>2635075917</v>
      </c>
    </row>
    <row r="4818" spans="1:30" x14ac:dyDescent="0.2">
      <c r="A4818" s="74" t="s">
        <v>5925</v>
      </c>
      <c r="B4818" s="95">
        <v>26.68</v>
      </c>
      <c r="C4818" s="95"/>
      <c r="D4818" s="95">
        <v>17.190000000000001</v>
      </c>
      <c r="E4818" s="95">
        <v>0.51</v>
      </c>
      <c r="F4818" s="95">
        <v>0.23</v>
      </c>
      <c r="G4818" s="95">
        <v>73.22</v>
      </c>
      <c r="H4818" s="95">
        <v>8.6</v>
      </c>
      <c r="I4818" s="95">
        <v>3.22</v>
      </c>
      <c r="J4818" s="95">
        <v>6.44</v>
      </c>
      <c r="K4818" s="95">
        <v>14.12</v>
      </c>
      <c r="L4818" s="95">
        <v>6.69</v>
      </c>
      <c r="M4818" s="95">
        <v>0.53</v>
      </c>
      <c r="N4818" s="95">
        <v>0.55000000000000004</v>
      </c>
      <c r="O4818" s="95">
        <v>3.2</v>
      </c>
      <c r="P4818" s="95">
        <v>-0.27</v>
      </c>
      <c r="Q4818" s="95">
        <v>1.84</v>
      </c>
      <c r="R4818" s="95">
        <v>2.94</v>
      </c>
      <c r="S4818" s="95">
        <v>1.31</v>
      </c>
      <c r="T4818" s="95">
        <v>4.46</v>
      </c>
      <c r="U4818" s="95">
        <v>0.45</v>
      </c>
      <c r="V4818" s="95">
        <v>0.55000000000000004</v>
      </c>
      <c r="W4818" s="95">
        <v>0.41</v>
      </c>
      <c r="X4818" s="95">
        <v>0.03</v>
      </c>
      <c r="Y4818" s="95">
        <v>-1.02</v>
      </c>
      <c r="Z4818" s="74" t="s">
        <v>1111</v>
      </c>
      <c r="AA4818" s="95">
        <v>52.47</v>
      </c>
      <c r="AB4818" s="95">
        <v>1.54</v>
      </c>
      <c r="AC4818" s="74" t="s">
        <v>1111</v>
      </c>
      <c r="AD4818" s="95">
        <v>2635075917</v>
      </c>
    </row>
    <row r="4819" spans="1:30" x14ac:dyDescent="0.2">
      <c r="A4819" s="74" t="s">
        <v>5926</v>
      </c>
      <c r="B4819" s="95">
        <v>25.54</v>
      </c>
      <c r="C4819" s="95"/>
      <c r="D4819" s="95">
        <v>16.55</v>
      </c>
      <c r="E4819" s="95">
        <v>0.49</v>
      </c>
      <c r="F4819" s="95">
        <v>0.22</v>
      </c>
      <c r="G4819" s="95">
        <v>73.22</v>
      </c>
      <c r="H4819" s="95">
        <v>8.6</v>
      </c>
      <c r="I4819" s="95">
        <v>3.22</v>
      </c>
      <c r="J4819" s="95">
        <v>6.2</v>
      </c>
      <c r="K4819" s="95">
        <v>14.12</v>
      </c>
      <c r="L4819" s="95">
        <v>6.69</v>
      </c>
      <c r="M4819" s="95">
        <v>0.53</v>
      </c>
      <c r="N4819" s="95">
        <v>0.53</v>
      </c>
      <c r="O4819" s="95">
        <v>3.08</v>
      </c>
      <c r="P4819" s="95">
        <v>-0.26</v>
      </c>
      <c r="Q4819" s="95">
        <v>1.84</v>
      </c>
      <c r="R4819" s="95">
        <v>2.94</v>
      </c>
      <c r="S4819" s="95">
        <v>1.31</v>
      </c>
      <c r="T4819" s="95">
        <v>4.46</v>
      </c>
      <c r="U4819" s="95">
        <v>0.45</v>
      </c>
      <c r="V4819" s="95">
        <v>0.55000000000000004</v>
      </c>
      <c r="W4819" s="95">
        <v>0.41</v>
      </c>
      <c r="X4819" s="95">
        <v>0.03</v>
      </c>
      <c r="Y4819" s="95">
        <v>-1.02</v>
      </c>
      <c r="Z4819" s="74" t="s">
        <v>1111</v>
      </c>
      <c r="AA4819" s="95">
        <v>52.47</v>
      </c>
      <c r="AB4819" s="95">
        <v>1.54</v>
      </c>
      <c r="AC4819" s="74" t="s">
        <v>1111</v>
      </c>
      <c r="AD4819" s="95">
        <v>2635075917</v>
      </c>
    </row>
    <row r="4820" spans="1:30" x14ac:dyDescent="0.2">
      <c r="A4820" s="74" t="s">
        <v>5927</v>
      </c>
      <c r="B4820" s="95">
        <v>201.85</v>
      </c>
      <c r="C4820" s="95">
        <v>0.67</v>
      </c>
      <c r="D4820" s="95">
        <v>34.340000000000003</v>
      </c>
      <c r="E4820" s="95">
        <v>11.25</v>
      </c>
      <c r="F4820" s="95">
        <v>5.0999999999999996</v>
      </c>
      <c r="G4820" s="95">
        <v>82.41</v>
      </c>
      <c r="H4820" s="95">
        <v>68.77</v>
      </c>
      <c r="I4820" s="95">
        <v>51.07</v>
      </c>
      <c r="J4820" s="95">
        <v>25.5</v>
      </c>
      <c r="K4820" s="95">
        <v>25.75</v>
      </c>
      <c r="L4820" s="95">
        <v>0.24</v>
      </c>
      <c r="M4820" s="95">
        <v>0.11</v>
      </c>
      <c r="N4820" s="95">
        <v>17.54</v>
      </c>
      <c r="O4820" s="95">
        <v>35.619999999999997</v>
      </c>
      <c r="P4820" s="95">
        <v>-7.65</v>
      </c>
      <c r="Q4820" s="95">
        <v>1.75</v>
      </c>
      <c r="R4820" s="95">
        <v>32.75</v>
      </c>
      <c r="S4820" s="95">
        <v>14.85</v>
      </c>
      <c r="T4820" s="95">
        <v>21.02</v>
      </c>
      <c r="U4820" s="95">
        <v>0.45</v>
      </c>
      <c r="V4820" s="95">
        <v>0.55000000000000004</v>
      </c>
      <c r="W4820" s="95">
        <v>0.28999999999999998</v>
      </c>
      <c r="X4820" s="95">
        <v>9.83</v>
      </c>
      <c r="Y4820" s="95">
        <v>15.49</v>
      </c>
      <c r="Z4820" s="74" t="s">
        <v>1111</v>
      </c>
      <c r="AA4820" s="95">
        <v>17.829999999999998</v>
      </c>
      <c r="AB4820" s="95">
        <v>5.84</v>
      </c>
      <c r="AC4820" s="74" t="s">
        <v>1111</v>
      </c>
      <c r="AD4820" s="95">
        <v>422743089255</v>
      </c>
    </row>
    <row r="4821" spans="1:30" x14ac:dyDescent="0.2">
      <c r="A4821" s="74" t="s">
        <v>5928</v>
      </c>
      <c r="B4821" s="95">
        <v>162.65</v>
      </c>
      <c r="C4821" s="95">
        <v>0.66</v>
      </c>
      <c r="D4821" s="95">
        <v>-141.38999999999999</v>
      </c>
      <c r="E4821" s="95">
        <v>2.33</v>
      </c>
      <c r="F4821" s="95">
        <v>0.73</v>
      </c>
      <c r="G4821" s="95">
        <v>36.81</v>
      </c>
      <c r="H4821" s="95">
        <v>5.63</v>
      </c>
      <c r="I4821" s="95">
        <v>-1.39</v>
      </c>
      <c r="J4821" s="95">
        <v>34.81</v>
      </c>
      <c r="K4821" s="95">
        <v>44.43</v>
      </c>
      <c r="L4821" s="95">
        <v>9.61</v>
      </c>
      <c r="M4821" s="95">
        <v>0.64</v>
      </c>
      <c r="N4821" s="95">
        <v>1.96</v>
      </c>
      <c r="O4821" s="95">
        <v>3.06</v>
      </c>
      <c r="P4821" s="95">
        <v>-1.22</v>
      </c>
      <c r="Q4821" s="95">
        <v>2.41</v>
      </c>
      <c r="R4821" s="95">
        <v>-1.65</v>
      </c>
      <c r="S4821" s="95">
        <v>-0.51</v>
      </c>
      <c r="T4821" s="95">
        <v>2.2400000000000002</v>
      </c>
      <c r="U4821" s="95">
        <v>0.31</v>
      </c>
      <c r="V4821" s="95">
        <v>0.69</v>
      </c>
      <c r="W4821" s="95">
        <v>0.37</v>
      </c>
      <c r="X4821" s="95">
        <v>9.77</v>
      </c>
      <c r="Y4821" s="95"/>
      <c r="Z4821" s="74" t="s">
        <v>1111</v>
      </c>
      <c r="AA4821" s="95">
        <v>69.8</v>
      </c>
      <c r="AB4821" s="95">
        <v>-1.1499999999999999</v>
      </c>
      <c r="AC4821" s="74" t="s">
        <v>1111</v>
      </c>
      <c r="AD4821" s="95">
        <v>6928093015</v>
      </c>
    </row>
    <row r="4822" spans="1:30" x14ac:dyDescent="0.2">
      <c r="A4822" s="74" t="s">
        <v>5929</v>
      </c>
      <c r="B4822" s="95">
        <v>11.57</v>
      </c>
      <c r="C4822" s="95"/>
      <c r="D4822" s="95">
        <v>-18.78</v>
      </c>
      <c r="E4822" s="95">
        <v>-7.8</v>
      </c>
      <c r="F4822" s="95">
        <v>1.44</v>
      </c>
      <c r="G4822" s="95"/>
      <c r="H4822" s="95"/>
      <c r="I4822" s="95"/>
      <c r="J4822" s="95">
        <v>-18.78</v>
      </c>
      <c r="K4822" s="95">
        <v>-18.78</v>
      </c>
      <c r="L4822" s="95">
        <v>0</v>
      </c>
      <c r="M4822" s="95"/>
      <c r="N4822" s="95"/>
      <c r="O4822" s="95">
        <v>-224.55</v>
      </c>
      <c r="P4822" s="95">
        <v>-1.45</v>
      </c>
      <c r="Q4822" s="95">
        <v>0.14000000000000001</v>
      </c>
      <c r="R4822" s="95">
        <v>-41.51</v>
      </c>
      <c r="S4822" s="95">
        <v>-7.69</v>
      </c>
      <c r="T4822" s="95">
        <v>41.51</v>
      </c>
      <c r="U4822" s="95">
        <v>-0.19</v>
      </c>
      <c r="V4822" s="95">
        <v>0.19</v>
      </c>
      <c r="W4822" s="95">
        <v>0</v>
      </c>
      <c r="X4822" s="95"/>
      <c r="Y4822" s="95"/>
      <c r="Z4822" s="74" t="s">
        <v>1111</v>
      </c>
      <c r="AA4822" s="95">
        <v>-1.48</v>
      </c>
      <c r="AB4822" s="95">
        <v>-0.62</v>
      </c>
      <c r="AC4822" s="74" t="s">
        <v>1111</v>
      </c>
      <c r="AD4822" s="95">
        <v>462800000</v>
      </c>
    </row>
    <row r="4823" spans="1:30" x14ac:dyDescent="0.2">
      <c r="A4823" s="74" t="s">
        <v>5930</v>
      </c>
      <c r="B4823" s="95">
        <v>12.65</v>
      </c>
      <c r="C4823" s="95"/>
      <c r="D4823" s="95">
        <v>-20.54</v>
      </c>
      <c r="E4823" s="95">
        <v>-8.52</v>
      </c>
      <c r="F4823" s="95">
        <v>1.58</v>
      </c>
      <c r="G4823" s="95"/>
      <c r="H4823" s="95"/>
      <c r="I4823" s="95"/>
      <c r="J4823" s="95">
        <v>-20.54</v>
      </c>
      <c r="K4823" s="95">
        <v>-18.78</v>
      </c>
      <c r="L4823" s="95">
        <v>0</v>
      </c>
      <c r="M4823" s="95"/>
      <c r="N4823" s="95"/>
      <c r="O4823" s="95">
        <v>-245.51</v>
      </c>
      <c r="P4823" s="95">
        <v>-1.58</v>
      </c>
      <c r="Q4823" s="95">
        <v>0.14000000000000001</v>
      </c>
      <c r="R4823" s="95">
        <v>-41.51</v>
      </c>
      <c r="S4823" s="95">
        <v>-7.69</v>
      </c>
      <c r="T4823" s="95">
        <v>41.51</v>
      </c>
      <c r="U4823" s="95">
        <v>-0.19</v>
      </c>
      <c r="V4823" s="95">
        <v>0.19</v>
      </c>
      <c r="W4823" s="95">
        <v>0</v>
      </c>
      <c r="X4823" s="95"/>
      <c r="Y4823" s="95"/>
      <c r="Z4823" s="74" t="s">
        <v>1111</v>
      </c>
      <c r="AA4823" s="95">
        <v>-1.48</v>
      </c>
      <c r="AB4823" s="95">
        <v>-0.62</v>
      </c>
      <c r="AC4823" s="74" t="s">
        <v>1111</v>
      </c>
      <c r="AD4823" s="95">
        <v>462800000</v>
      </c>
    </row>
    <row r="4824" spans="1:30" x14ac:dyDescent="0.2">
      <c r="A4824" s="74" t="s">
        <v>5931</v>
      </c>
      <c r="B4824" s="95">
        <v>3.2</v>
      </c>
      <c r="C4824" s="95"/>
      <c r="D4824" s="95">
        <v>-5.19</v>
      </c>
      <c r="E4824" s="95">
        <v>-2.16</v>
      </c>
      <c r="F4824" s="95">
        <v>0.4</v>
      </c>
      <c r="G4824" s="95"/>
      <c r="H4824" s="95"/>
      <c r="I4824" s="95"/>
      <c r="J4824" s="95">
        <v>-5.19</v>
      </c>
      <c r="K4824" s="95">
        <v>-18.78</v>
      </c>
      <c r="L4824" s="95">
        <v>0</v>
      </c>
      <c r="M4824" s="95"/>
      <c r="N4824" s="95"/>
      <c r="O4824" s="95">
        <v>-62.11</v>
      </c>
      <c r="P4824" s="95">
        <v>-0.4</v>
      </c>
      <c r="Q4824" s="95">
        <v>0.14000000000000001</v>
      </c>
      <c r="R4824" s="95">
        <v>-41.51</v>
      </c>
      <c r="S4824" s="95">
        <v>-7.69</v>
      </c>
      <c r="T4824" s="95">
        <v>41.51</v>
      </c>
      <c r="U4824" s="95">
        <v>-0.19</v>
      </c>
      <c r="V4824" s="95">
        <v>0.19</v>
      </c>
      <c r="W4824" s="95">
        <v>0</v>
      </c>
      <c r="X4824" s="95"/>
      <c r="Y4824" s="95"/>
      <c r="Z4824" s="74" t="s">
        <v>1111</v>
      </c>
      <c r="AA4824" s="95">
        <v>-1.48</v>
      </c>
      <c r="AB4824" s="95">
        <v>-0.62</v>
      </c>
      <c r="AC4824" s="74" t="s">
        <v>1111</v>
      </c>
      <c r="AD4824" s="95">
        <v>462800000</v>
      </c>
    </row>
    <row r="4825" spans="1:30" x14ac:dyDescent="0.2">
      <c r="A4825" s="74" t="s">
        <v>5932</v>
      </c>
      <c r="B4825" s="95">
        <v>15.31</v>
      </c>
      <c r="C4825" s="95">
        <v>29.28</v>
      </c>
      <c r="D4825" s="95">
        <v>4.55</v>
      </c>
      <c r="E4825" s="95">
        <v>1.8</v>
      </c>
      <c r="F4825" s="95">
        <v>0.79</v>
      </c>
      <c r="G4825" s="95">
        <v>61.75</v>
      </c>
      <c r="H4825" s="95">
        <v>43.55</v>
      </c>
      <c r="I4825" s="95">
        <v>30.59</v>
      </c>
      <c r="J4825" s="95">
        <v>3.2</v>
      </c>
      <c r="K4825" s="95">
        <v>3.32</v>
      </c>
      <c r="L4825" s="95">
        <v>0.12</v>
      </c>
      <c r="M4825" s="95">
        <v>7.0000000000000007E-2</v>
      </c>
      <c r="N4825" s="95">
        <v>1.39</v>
      </c>
      <c r="O4825" s="95">
        <v>6.9</v>
      </c>
      <c r="P4825" s="95">
        <v>-1.07</v>
      </c>
      <c r="Q4825" s="95">
        <v>1.77</v>
      </c>
      <c r="R4825" s="95">
        <v>39.61</v>
      </c>
      <c r="S4825" s="95">
        <v>17.350000000000001</v>
      </c>
      <c r="T4825" s="95">
        <v>31.82</v>
      </c>
      <c r="U4825" s="95">
        <v>0.44</v>
      </c>
      <c r="V4825" s="95">
        <v>0.56000000000000005</v>
      </c>
      <c r="W4825" s="95">
        <v>0.56999999999999995</v>
      </c>
      <c r="X4825" s="95">
        <v>11.34</v>
      </c>
      <c r="Y4825" s="95"/>
      <c r="Z4825" s="74" t="s">
        <v>1111</v>
      </c>
      <c r="AA4825" s="95">
        <v>8.49</v>
      </c>
      <c r="AB4825" s="95">
        <v>3.36</v>
      </c>
      <c r="AC4825" s="74" t="s">
        <v>1111</v>
      </c>
      <c r="AD4825" s="95">
        <v>76374281430</v>
      </c>
    </row>
    <row r="4826" spans="1:30" x14ac:dyDescent="0.2">
      <c r="A4826" s="74" t="s">
        <v>5933</v>
      </c>
      <c r="B4826" s="95">
        <v>55.65</v>
      </c>
      <c r="C4826" s="95">
        <v>1.56</v>
      </c>
      <c r="D4826" s="95">
        <v>19.309999999999999</v>
      </c>
      <c r="E4826" s="95">
        <v>6.92</v>
      </c>
      <c r="F4826" s="95">
        <v>4.26</v>
      </c>
      <c r="G4826" s="95">
        <v>100</v>
      </c>
      <c r="H4826" s="95">
        <v>86.24</v>
      </c>
      <c r="I4826" s="95">
        <v>68.73</v>
      </c>
      <c r="J4826" s="95">
        <v>15.39</v>
      </c>
      <c r="K4826" s="95">
        <v>14.67</v>
      </c>
      <c r="L4826" s="95">
        <v>-0.72</v>
      </c>
      <c r="M4826" s="95">
        <v>-0.33</v>
      </c>
      <c r="N4826" s="95">
        <v>13.27</v>
      </c>
      <c r="O4826" s="95"/>
      <c r="P4826" s="95">
        <v>-4.26</v>
      </c>
      <c r="Q4826" s="95"/>
      <c r="R4826" s="95">
        <v>35.840000000000003</v>
      </c>
      <c r="S4826" s="95">
        <v>22.05</v>
      </c>
      <c r="T4826" s="95">
        <v>35.840000000000003</v>
      </c>
      <c r="U4826" s="95">
        <v>0.62</v>
      </c>
      <c r="V4826" s="95">
        <v>0.38</v>
      </c>
      <c r="W4826" s="95">
        <v>0.32</v>
      </c>
      <c r="X4826" s="95">
        <v>3.18</v>
      </c>
      <c r="Y4826" s="95">
        <v>26.14</v>
      </c>
      <c r="Z4826" s="74" t="s">
        <v>1111</v>
      </c>
      <c r="AA4826" s="95">
        <v>8.0399999999999991</v>
      </c>
      <c r="AB4826" s="95">
        <v>2.88</v>
      </c>
      <c r="AC4826" s="74" t="s">
        <v>1111</v>
      </c>
      <c r="AD4826" s="95">
        <v>530767440</v>
      </c>
    </row>
    <row r="4827" spans="1:30" x14ac:dyDescent="0.2">
      <c r="A4827" s="74" t="s">
        <v>5934</v>
      </c>
      <c r="B4827" s="95">
        <v>15.73</v>
      </c>
      <c r="C4827" s="95"/>
      <c r="D4827" s="95">
        <v>-7.02</v>
      </c>
      <c r="E4827" s="95">
        <v>4.99</v>
      </c>
      <c r="F4827" s="95">
        <v>2.4</v>
      </c>
      <c r="G4827" s="95">
        <v>50.1</v>
      </c>
      <c r="H4827" s="95">
        <v>-42.17</v>
      </c>
      <c r="I4827" s="95">
        <v>-44.28</v>
      </c>
      <c r="J4827" s="95">
        <v>-7.37</v>
      </c>
      <c r="K4827" s="95">
        <v>-6.85</v>
      </c>
      <c r="L4827" s="95">
        <v>0.52</v>
      </c>
      <c r="M4827" s="95">
        <v>-0.35</v>
      </c>
      <c r="N4827" s="95">
        <v>3.11</v>
      </c>
      <c r="O4827" s="95">
        <v>4.7300000000000004</v>
      </c>
      <c r="P4827" s="95">
        <v>-8.3699999999999992</v>
      </c>
      <c r="Q4827" s="95">
        <v>3.46</v>
      </c>
      <c r="R4827" s="95">
        <v>-71.05</v>
      </c>
      <c r="S4827" s="95">
        <v>-34.200000000000003</v>
      </c>
      <c r="T4827" s="95">
        <v>-45</v>
      </c>
      <c r="U4827" s="95">
        <v>0.48</v>
      </c>
      <c r="V4827" s="95">
        <v>0.52</v>
      </c>
      <c r="W4827" s="95">
        <v>0.77</v>
      </c>
      <c r="X4827" s="95"/>
      <c r="Y4827" s="95"/>
      <c r="Z4827" s="74" t="s">
        <v>1111</v>
      </c>
      <c r="AA4827" s="95">
        <v>3.15</v>
      </c>
      <c r="AB4827" s="95">
        <v>-2.2400000000000002</v>
      </c>
      <c r="AC4827" s="74" t="s">
        <v>1111</v>
      </c>
      <c r="AD4827" s="95">
        <v>410121998</v>
      </c>
    </row>
    <row r="4828" spans="1:30" x14ac:dyDescent="0.2">
      <c r="A4828" s="74" t="s">
        <v>5935</v>
      </c>
      <c r="B4828" s="95">
        <v>177.07</v>
      </c>
      <c r="C4828" s="95"/>
      <c r="D4828" s="95">
        <v>58.6</v>
      </c>
      <c r="E4828" s="95">
        <v>7.23</v>
      </c>
      <c r="F4828" s="95">
        <v>3.59</v>
      </c>
      <c r="G4828" s="95">
        <v>43.92</v>
      </c>
      <c r="H4828" s="95">
        <v>10.6</v>
      </c>
      <c r="I4828" s="95">
        <v>8.9</v>
      </c>
      <c r="J4828" s="95">
        <v>49.22</v>
      </c>
      <c r="K4828" s="95">
        <v>46.88</v>
      </c>
      <c r="L4828" s="95">
        <v>-2.34</v>
      </c>
      <c r="M4828" s="95">
        <v>-0.34</v>
      </c>
      <c r="N4828" s="95">
        <v>5.22</v>
      </c>
      <c r="O4828" s="95">
        <v>18.14</v>
      </c>
      <c r="P4828" s="95">
        <v>-8.6300000000000008</v>
      </c>
      <c r="Q4828" s="95">
        <v>1.51</v>
      </c>
      <c r="R4828" s="95">
        <v>12.35</v>
      </c>
      <c r="S4828" s="95">
        <v>6.13</v>
      </c>
      <c r="T4828" s="95">
        <v>10.57</v>
      </c>
      <c r="U4828" s="95">
        <v>0.5</v>
      </c>
      <c r="V4828" s="95">
        <v>0.5</v>
      </c>
      <c r="W4828" s="95">
        <v>0.69</v>
      </c>
      <c r="X4828" s="95">
        <v>4.93</v>
      </c>
      <c r="Y4828" s="95">
        <v>-8.14</v>
      </c>
      <c r="Z4828" s="74" t="s">
        <v>1111</v>
      </c>
      <c r="AA4828" s="95">
        <v>24.48</v>
      </c>
      <c r="AB4828" s="95">
        <v>3.02</v>
      </c>
      <c r="AC4828" s="74" t="s">
        <v>1111</v>
      </c>
      <c r="AD4828" s="95">
        <v>16261898617.91</v>
      </c>
    </row>
    <row r="4829" spans="1:30" x14ac:dyDescent="0.2">
      <c r="A4829" s="74" t="s">
        <v>5936</v>
      </c>
      <c r="B4829" s="95">
        <v>18.73</v>
      </c>
      <c r="C4829" s="95">
        <v>3.51</v>
      </c>
      <c r="D4829" s="95">
        <v>0.01</v>
      </c>
      <c r="E4829" s="95">
        <v>0</v>
      </c>
      <c r="F4829" s="95">
        <v>0</v>
      </c>
      <c r="G4829" s="95">
        <v>100</v>
      </c>
      <c r="H4829" s="95">
        <v>52.38</v>
      </c>
      <c r="I4829" s="95">
        <v>30.42</v>
      </c>
      <c r="J4829" s="95">
        <v>0.01</v>
      </c>
      <c r="K4829" s="95">
        <v>2.2999999999999998</v>
      </c>
      <c r="L4829" s="95">
        <v>2.29</v>
      </c>
      <c r="M4829" s="95">
        <v>0.42</v>
      </c>
      <c r="N4829" s="95">
        <v>0</v>
      </c>
      <c r="O4829" s="95"/>
      <c r="P4829" s="95">
        <v>0</v>
      </c>
      <c r="Q4829" s="95"/>
      <c r="R4829" s="95">
        <v>10.56</v>
      </c>
      <c r="S4829" s="95">
        <v>0.92</v>
      </c>
      <c r="T4829" s="95">
        <v>3.51</v>
      </c>
      <c r="U4829" s="95">
        <v>0.09</v>
      </c>
      <c r="V4829" s="95">
        <v>0.91</v>
      </c>
      <c r="W4829" s="95">
        <v>0.03</v>
      </c>
      <c r="X4829" s="95">
        <v>427.74</v>
      </c>
      <c r="Y4829" s="95">
        <v>322.82</v>
      </c>
      <c r="Z4829" s="74" t="s">
        <v>1111</v>
      </c>
      <c r="AA4829" s="95">
        <v>17754.060000000001</v>
      </c>
      <c r="AB4829" s="95">
        <v>1874.48</v>
      </c>
      <c r="AC4829" s="74" t="s">
        <v>1111</v>
      </c>
      <c r="AD4829" s="95">
        <v>213954815.28</v>
      </c>
    </row>
    <row r="4830" spans="1:30" x14ac:dyDescent="0.2">
      <c r="A4830" s="74" t="s">
        <v>5937</v>
      </c>
      <c r="B4830" s="95">
        <v>55.4</v>
      </c>
      <c r="C4830" s="95">
        <v>0.25</v>
      </c>
      <c r="D4830" s="95">
        <v>6.21</v>
      </c>
      <c r="E4830" s="95">
        <v>1.32</v>
      </c>
      <c r="F4830" s="95">
        <v>0.11</v>
      </c>
      <c r="G4830" s="95">
        <v>0</v>
      </c>
      <c r="H4830" s="95">
        <v>41.68</v>
      </c>
      <c r="I4830" s="95">
        <v>31.21</v>
      </c>
      <c r="J4830" s="95">
        <v>4.6500000000000004</v>
      </c>
      <c r="K4830" s="95">
        <v>-4.0999999999999996</v>
      </c>
      <c r="L4830" s="95">
        <v>-8.75</v>
      </c>
      <c r="M4830" s="95">
        <v>-2.4900000000000002</v>
      </c>
      <c r="N4830" s="95">
        <v>1.94</v>
      </c>
      <c r="O4830" s="95"/>
      <c r="P4830" s="95">
        <v>-0.11</v>
      </c>
      <c r="Q4830" s="95"/>
      <c r="R4830" s="95">
        <v>21.29</v>
      </c>
      <c r="S4830" s="95">
        <v>1.8</v>
      </c>
      <c r="T4830" s="95">
        <v>22.45</v>
      </c>
      <c r="U4830" s="95">
        <v>0.08</v>
      </c>
      <c r="V4830" s="95">
        <v>0.92</v>
      </c>
      <c r="W4830" s="95">
        <v>0.06</v>
      </c>
      <c r="X4830" s="95">
        <v>8.2899999999999991</v>
      </c>
      <c r="Y4830" s="95">
        <v>5.35</v>
      </c>
      <c r="Z4830" s="74" t="s">
        <v>1111</v>
      </c>
      <c r="AA4830" s="95">
        <v>41.89</v>
      </c>
      <c r="AB4830" s="95">
        <v>8.92</v>
      </c>
      <c r="AC4830" s="74" t="s">
        <v>1111</v>
      </c>
      <c r="AD4830" s="95">
        <v>81631900</v>
      </c>
    </row>
    <row r="4831" spans="1:30" x14ac:dyDescent="0.2">
      <c r="A4831" s="74" t="s">
        <v>5938</v>
      </c>
      <c r="B4831" s="95">
        <v>1.74</v>
      </c>
      <c r="C4831" s="95"/>
      <c r="D4831" s="95">
        <v>-6.75</v>
      </c>
      <c r="E4831" s="95">
        <v>2.8</v>
      </c>
      <c r="F4831" s="95">
        <v>2</v>
      </c>
      <c r="G4831" s="95">
        <v>-1291.04</v>
      </c>
      <c r="H4831" s="95">
        <v>-9290.2000000000007</v>
      </c>
      <c r="I4831" s="95">
        <v>-9290.2000000000007</v>
      </c>
      <c r="J4831" s="95">
        <v>-6.75</v>
      </c>
      <c r="K4831" s="95">
        <v>-5.0999999999999996</v>
      </c>
      <c r="L4831" s="95">
        <v>1.65</v>
      </c>
      <c r="M4831" s="95">
        <v>-0.68</v>
      </c>
      <c r="N4831" s="95">
        <v>627.04999999999995</v>
      </c>
      <c r="O4831" s="95">
        <v>3.9</v>
      </c>
      <c r="P4831" s="95">
        <v>-5.86</v>
      </c>
      <c r="Q4831" s="95">
        <v>4.49</v>
      </c>
      <c r="R4831" s="95">
        <v>-41.42</v>
      </c>
      <c r="S4831" s="95">
        <v>-29.58</v>
      </c>
      <c r="T4831" s="95">
        <v>-35.270000000000003</v>
      </c>
      <c r="U4831" s="95">
        <v>0.71</v>
      </c>
      <c r="V4831" s="95">
        <v>0.28999999999999998</v>
      </c>
      <c r="W4831" s="95">
        <v>0</v>
      </c>
      <c r="X4831" s="95">
        <v>2.13</v>
      </c>
      <c r="Y4831" s="95"/>
      <c r="Z4831" s="74" t="s">
        <v>1111</v>
      </c>
      <c r="AA4831" s="95">
        <v>0.62</v>
      </c>
      <c r="AB4831" s="95">
        <v>-0.26</v>
      </c>
      <c r="AC4831" s="74" t="s">
        <v>1111</v>
      </c>
      <c r="AD4831" s="95">
        <v>447710352</v>
      </c>
    </row>
    <row r="4832" spans="1:30" x14ac:dyDescent="0.2">
      <c r="A4832" s="74" t="s">
        <v>5939</v>
      </c>
      <c r="B4832" s="95">
        <v>1.31</v>
      </c>
      <c r="C4832" s="95"/>
      <c r="D4832" s="95">
        <v>-3.32</v>
      </c>
      <c r="E4832" s="95">
        <v>1.67</v>
      </c>
      <c r="F4832" s="95">
        <v>1.35</v>
      </c>
      <c r="G4832" s="95">
        <v>47.21</v>
      </c>
      <c r="H4832" s="95">
        <v>-3548.9</v>
      </c>
      <c r="I4832" s="95">
        <v>-3547.73</v>
      </c>
      <c r="J4832" s="95">
        <v>-3.32</v>
      </c>
      <c r="K4832" s="95">
        <v>-1.24</v>
      </c>
      <c r="L4832" s="95">
        <v>2.08</v>
      </c>
      <c r="M4832" s="95">
        <v>-1.05</v>
      </c>
      <c r="N4832" s="95">
        <v>117.74</v>
      </c>
      <c r="O4832" s="95">
        <v>1.84</v>
      </c>
      <c r="P4832" s="95">
        <v>-9.52</v>
      </c>
      <c r="Q4832" s="95">
        <v>6.74</v>
      </c>
      <c r="R4832" s="95">
        <v>-50.41</v>
      </c>
      <c r="S4832" s="95">
        <v>-40.619999999999997</v>
      </c>
      <c r="T4832" s="95">
        <v>-50.43</v>
      </c>
      <c r="U4832" s="95">
        <v>0.81</v>
      </c>
      <c r="V4832" s="95">
        <v>0.19</v>
      </c>
      <c r="W4832" s="95">
        <v>0.01</v>
      </c>
      <c r="X4832" s="95"/>
      <c r="Y4832" s="95"/>
      <c r="Z4832" s="74" t="s">
        <v>1111</v>
      </c>
      <c r="AA4832" s="95">
        <v>0.78</v>
      </c>
      <c r="AB4832" s="95">
        <v>-0.39</v>
      </c>
      <c r="AC4832" s="74" t="s">
        <v>1111</v>
      </c>
      <c r="AD4832" s="95">
        <v>90781166</v>
      </c>
    </row>
    <row r="4833" spans="1:30" x14ac:dyDescent="0.2">
      <c r="A4833" s="74" t="s">
        <v>5940</v>
      </c>
      <c r="B4833" s="95">
        <v>40.79</v>
      </c>
      <c r="C4833" s="95">
        <v>1.81</v>
      </c>
      <c r="D4833" s="95">
        <v>16.63</v>
      </c>
      <c r="E4833" s="95">
        <v>1.57</v>
      </c>
      <c r="F4833" s="95">
        <v>0.21</v>
      </c>
      <c r="G4833" s="95">
        <v>0</v>
      </c>
      <c r="H4833" s="95">
        <v>47.6</v>
      </c>
      <c r="I4833" s="95">
        <v>33.49</v>
      </c>
      <c r="J4833" s="95">
        <v>11.7</v>
      </c>
      <c r="K4833" s="95">
        <v>7.37</v>
      </c>
      <c r="L4833" s="95">
        <v>-4.33</v>
      </c>
      <c r="M4833" s="95">
        <v>-0.57999999999999996</v>
      </c>
      <c r="N4833" s="95">
        <v>5.57</v>
      </c>
      <c r="O4833" s="95"/>
      <c r="P4833" s="95">
        <v>-0.21</v>
      </c>
      <c r="Q4833" s="95"/>
      <c r="R4833" s="95">
        <v>9.41</v>
      </c>
      <c r="S4833" s="95">
        <v>1.26</v>
      </c>
      <c r="T4833" s="95">
        <v>6.83</v>
      </c>
      <c r="U4833" s="95">
        <v>0.13</v>
      </c>
      <c r="V4833" s="95">
        <v>0.87</v>
      </c>
      <c r="W4833" s="95">
        <v>0.04</v>
      </c>
      <c r="X4833" s="95">
        <v>57.07</v>
      </c>
      <c r="Y4833" s="95">
        <v>53.42</v>
      </c>
      <c r="Z4833" s="74" t="s">
        <v>1111</v>
      </c>
      <c r="AA4833" s="95">
        <v>26.05</v>
      </c>
      <c r="AB4833" s="95">
        <v>2.4500000000000002</v>
      </c>
      <c r="AC4833" s="74" t="s">
        <v>1111</v>
      </c>
      <c r="AD4833" s="95">
        <v>2010800156</v>
      </c>
    </row>
    <row r="4834" spans="1:30" x14ac:dyDescent="0.2">
      <c r="A4834" s="74" t="s">
        <v>5941</v>
      </c>
      <c r="B4834" s="95">
        <v>106.48</v>
      </c>
      <c r="C4834" s="95"/>
      <c r="D4834" s="95">
        <v>106.47</v>
      </c>
      <c r="E4834" s="95">
        <v>7.47</v>
      </c>
      <c r="F4834" s="95">
        <v>1.45</v>
      </c>
      <c r="G4834" s="95">
        <v>8.8000000000000007</v>
      </c>
      <c r="H4834" s="95">
        <v>2.67</v>
      </c>
      <c r="I4834" s="95">
        <v>1.01</v>
      </c>
      <c r="J4834" s="95">
        <v>40.28</v>
      </c>
      <c r="K4834" s="95">
        <v>39.65</v>
      </c>
      <c r="L4834" s="95">
        <v>-0.64</v>
      </c>
      <c r="M4834" s="95">
        <v>-0.12</v>
      </c>
      <c r="N4834" s="95">
        <v>1.07</v>
      </c>
      <c r="O4834" s="95">
        <v>5.71</v>
      </c>
      <c r="P4834" s="95">
        <v>-3.6</v>
      </c>
      <c r="Q4834" s="95">
        <v>1.73</v>
      </c>
      <c r="R4834" s="95">
        <v>7.02</v>
      </c>
      <c r="S4834" s="95">
        <v>1.36</v>
      </c>
      <c r="T4834" s="95">
        <v>5.98</v>
      </c>
      <c r="U4834" s="95">
        <v>0.19</v>
      </c>
      <c r="V4834" s="95">
        <v>0.81</v>
      </c>
      <c r="W4834" s="95">
        <v>1.35</v>
      </c>
      <c r="X4834" s="95">
        <v>-4.72</v>
      </c>
      <c r="Y4834" s="95"/>
      <c r="Z4834" s="74" t="s">
        <v>1111</v>
      </c>
      <c r="AA4834" s="95">
        <v>14.25</v>
      </c>
      <c r="AB4834" s="95">
        <v>1</v>
      </c>
      <c r="AC4834" s="74" t="s">
        <v>1111</v>
      </c>
      <c r="AD4834" s="95">
        <v>2981077968</v>
      </c>
    </row>
    <row r="4835" spans="1:30" x14ac:dyDescent="0.2">
      <c r="A4835" s="74" t="s">
        <v>5942</v>
      </c>
      <c r="B4835" s="95">
        <v>33.93</v>
      </c>
      <c r="C4835" s="95"/>
      <c r="D4835" s="95">
        <v>7422.63</v>
      </c>
      <c r="E4835" s="95">
        <v>10.130000000000001</v>
      </c>
      <c r="F4835" s="95">
        <v>7.09</v>
      </c>
      <c r="G4835" s="95">
        <v>68.680000000000007</v>
      </c>
      <c r="H4835" s="95">
        <v>0.4</v>
      </c>
      <c r="I4835" s="95">
        <v>0.14000000000000001</v>
      </c>
      <c r="J4835" s="95">
        <v>2587.04</v>
      </c>
      <c r="K4835" s="95">
        <v>2426.96</v>
      </c>
      <c r="L4835" s="95">
        <v>-160.08000000000001</v>
      </c>
      <c r="M4835" s="95">
        <v>-0.63</v>
      </c>
      <c r="N4835" s="95">
        <v>10.33</v>
      </c>
      <c r="O4835" s="95">
        <v>12.59</v>
      </c>
      <c r="P4835" s="95">
        <v>-20.059999999999999</v>
      </c>
      <c r="Q4835" s="95">
        <v>7.7</v>
      </c>
      <c r="R4835" s="95">
        <v>0.14000000000000001</v>
      </c>
      <c r="S4835" s="95">
        <v>0.1</v>
      </c>
      <c r="T4835" s="95">
        <v>0.14000000000000001</v>
      </c>
      <c r="U4835" s="95">
        <v>0.7</v>
      </c>
      <c r="V4835" s="95">
        <v>0.3</v>
      </c>
      <c r="W4835" s="95">
        <v>0.69</v>
      </c>
      <c r="X4835" s="95">
        <v>19.399999999999999</v>
      </c>
      <c r="Y4835" s="95"/>
      <c r="Z4835" s="74" t="s">
        <v>1111</v>
      </c>
      <c r="AA4835" s="95">
        <v>3.35</v>
      </c>
      <c r="AB4835" s="95">
        <v>0</v>
      </c>
      <c r="AC4835" s="74" t="s">
        <v>1111</v>
      </c>
      <c r="AD4835" s="95">
        <v>1588443129</v>
      </c>
    </row>
    <row r="4836" spans="1:30" x14ac:dyDescent="0.2">
      <c r="A4836" s="74" t="s">
        <v>5943</v>
      </c>
      <c r="B4836" s="95">
        <v>1.01</v>
      </c>
      <c r="C4836" s="95"/>
      <c r="D4836" s="95">
        <v>-1.29</v>
      </c>
      <c r="E4836" s="95">
        <v>2.62</v>
      </c>
      <c r="F4836" s="95">
        <v>2.0499999999999998</v>
      </c>
      <c r="G4836" s="95">
        <v>100</v>
      </c>
      <c r="H4836" s="95">
        <v>-2558.89</v>
      </c>
      <c r="I4836" s="95">
        <v>-2688.22</v>
      </c>
      <c r="J4836" s="95">
        <v>-1.35</v>
      </c>
      <c r="K4836" s="95">
        <v>-0.8</v>
      </c>
      <c r="L4836" s="95">
        <v>0.55000000000000004</v>
      </c>
      <c r="M4836" s="95">
        <v>-1.06</v>
      </c>
      <c r="N4836" s="95">
        <v>34.57</v>
      </c>
      <c r="O4836" s="95">
        <v>2.4500000000000002</v>
      </c>
      <c r="P4836" s="95">
        <v>-95.13</v>
      </c>
      <c r="Q4836" s="95">
        <v>6.86</v>
      </c>
      <c r="R4836" s="95">
        <v>-203.48</v>
      </c>
      <c r="S4836" s="95">
        <v>-159.29</v>
      </c>
      <c r="T4836" s="95">
        <v>-176.83</v>
      </c>
      <c r="U4836" s="95">
        <v>0.78</v>
      </c>
      <c r="V4836" s="95">
        <v>0.22</v>
      </c>
      <c r="W4836" s="95">
        <v>0.06</v>
      </c>
      <c r="X4836" s="95"/>
      <c r="Y4836" s="95"/>
      <c r="Z4836" s="74" t="s">
        <v>1111</v>
      </c>
      <c r="AA4836" s="95">
        <v>0.39</v>
      </c>
      <c r="AB4836" s="95">
        <v>-0.79</v>
      </c>
      <c r="AC4836" s="74" t="s">
        <v>1111</v>
      </c>
      <c r="AD4836" s="95">
        <v>31109111</v>
      </c>
    </row>
    <row r="4837" spans="1:30" x14ac:dyDescent="0.2">
      <c r="A4837" s="74" t="s">
        <v>5944</v>
      </c>
      <c r="B4837" s="95">
        <v>78.84</v>
      </c>
      <c r="C4837" s="95"/>
      <c r="D4837" s="95">
        <v>-355.49</v>
      </c>
      <c r="E4837" s="95">
        <v>18.010000000000002</v>
      </c>
      <c r="F4837" s="95">
        <v>5.31</v>
      </c>
      <c r="G4837" s="95">
        <v>66.08</v>
      </c>
      <c r="H4837" s="95">
        <v>-0.95</v>
      </c>
      <c r="I4837" s="95">
        <v>-3.43</v>
      </c>
      <c r="J4837" s="95">
        <v>-1280.1300000000001</v>
      </c>
      <c r="K4837" s="95">
        <v>-1258.71</v>
      </c>
      <c r="L4837" s="95">
        <v>21.42</v>
      </c>
      <c r="M4837" s="95">
        <v>-0.3</v>
      </c>
      <c r="N4837" s="95">
        <v>12.19</v>
      </c>
      <c r="O4837" s="95">
        <v>11.37</v>
      </c>
      <c r="P4837" s="95">
        <v>-18.68</v>
      </c>
      <c r="Q4837" s="95">
        <v>2.88</v>
      </c>
      <c r="R4837" s="95">
        <v>-5.07</v>
      </c>
      <c r="S4837" s="95">
        <v>-1.49</v>
      </c>
      <c r="T4837" s="95">
        <v>-0.71</v>
      </c>
      <c r="U4837" s="95">
        <v>0.28999999999999998</v>
      </c>
      <c r="V4837" s="95">
        <v>0.71</v>
      </c>
      <c r="W4837" s="95">
        <v>0.44</v>
      </c>
      <c r="X4837" s="95">
        <v>13.77</v>
      </c>
      <c r="Y4837" s="95"/>
      <c r="Z4837" s="74" t="s">
        <v>1111</v>
      </c>
      <c r="AA4837" s="95">
        <v>4.38</v>
      </c>
      <c r="AB4837" s="95">
        <v>-0.22</v>
      </c>
      <c r="AC4837" s="74" t="s">
        <v>1111</v>
      </c>
      <c r="AD4837" s="95">
        <v>2743324524</v>
      </c>
    </row>
    <row r="4838" spans="1:30" x14ac:dyDescent="0.2">
      <c r="A4838" s="74" t="s">
        <v>5945</v>
      </c>
      <c r="B4838" s="95">
        <v>31.01</v>
      </c>
      <c r="C4838" s="95">
        <v>1.71</v>
      </c>
      <c r="D4838" s="95">
        <v>8.01</v>
      </c>
      <c r="E4838" s="95">
        <v>2.4300000000000002</v>
      </c>
      <c r="F4838" s="95">
        <v>1.18</v>
      </c>
      <c r="G4838" s="95">
        <v>100</v>
      </c>
      <c r="H4838" s="95">
        <v>43.62</v>
      </c>
      <c r="I4838" s="95">
        <v>31.56</v>
      </c>
      <c r="J4838" s="95">
        <v>5.8</v>
      </c>
      <c r="K4838" s="95">
        <v>7.36</v>
      </c>
      <c r="L4838" s="95">
        <v>1.56</v>
      </c>
      <c r="M4838" s="95">
        <v>0.66</v>
      </c>
      <c r="N4838" s="95">
        <v>2.5299999999999998</v>
      </c>
      <c r="O4838" s="95"/>
      <c r="P4838" s="95">
        <v>-1.18</v>
      </c>
      <c r="Q4838" s="95"/>
      <c r="R4838" s="95">
        <v>30.37</v>
      </c>
      <c r="S4838" s="95">
        <v>14.71</v>
      </c>
      <c r="T4838" s="95">
        <v>19.32</v>
      </c>
      <c r="U4838" s="95">
        <v>0.48</v>
      </c>
      <c r="V4838" s="95">
        <v>0.52</v>
      </c>
      <c r="W4838" s="95">
        <v>0.47</v>
      </c>
      <c r="X4838" s="95">
        <v>25.12</v>
      </c>
      <c r="Y4838" s="95">
        <v>123.63</v>
      </c>
      <c r="Z4838" s="74" t="s">
        <v>1111</v>
      </c>
      <c r="AA4838" s="95">
        <v>12.74</v>
      </c>
      <c r="AB4838" s="95">
        <v>3.87</v>
      </c>
      <c r="AC4838" s="74" t="s">
        <v>1111</v>
      </c>
      <c r="AD4838" s="95">
        <v>2111843020</v>
      </c>
    </row>
    <row r="4839" spans="1:30" x14ac:dyDescent="0.2">
      <c r="A4839" s="74" t="s">
        <v>5946</v>
      </c>
      <c r="B4839" s="95">
        <v>28.92</v>
      </c>
      <c r="C4839" s="95"/>
      <c r="D4839" s="95">
        <v>-28.11</v>
      </c>
      <c r="E4839" s="95">
        <v>1.86</v>
      </c>
      <c r="F4839" s="95">
        <v>1.73</v>
      </c>
      <c r="G4839" s="95">
        <v>66.42</v>
      </c>
      <c r="H4839" s="95">
        <v>-41.95</v>
      </c>
      <c r="I4839" s="95">
        <v>-39.14</v>
      </c>
      <c r="J4839" s="95">
        <v>-26.23</v>
      </c>
      <c r="K4839" s="95">
        <v>-24.15</v>
      </c>
      <c r="L4839" s="95">
        <v>2.08</v>
      </c>
      <c r="M4839" s="95">
        <v>-0.15</v>
      </c>
      <c r="N4839" s="95">
        <v>11</v>
      </c>
      <c r="O4839" s="95">
        <v>11.46</v>
      </c>
      <c r="P4839" s="95">
        <v>-2.15</v>
      </c>
      <c r="Q4839" s="95">
        <v>4.58</v>
      </c>
      <c r="R4839" s="95">
        <v>-6.6</v>
      </c>
      <c r="S4839" s="95">
        <v>-6.16</v>
      </c>
      <c r="T4839" s="95">
        <v>-7.55</v>
      </c>
      <c r="U4839" s="95">
        <v>0.93</v>
      </c>
      <c r="V4839" s="95">
        <v>7.0000000000000007E-2</v>
      </c>
      <c r="W4839" s="95">
        <v>0.16</v>
      </c>
      <c r="X4839" s="95">
        <v>18.87</v>
      </c>
      <c r="Y4839" s="95"/>
      <c r="Z4839" s="74" t="s">
        <v>1111</v>
      </c>
      <c r="AA4839" s="95">
        <v>15.58</v>
      </c>
      <c r="AB4839" s="95">
        <v>-1.03</v>
      </c>
      <c r="AC4839" s="74" t="s">
        <v>1111</v>
      </c>
      <c r="AD4839" s="95">
        <v>2054566452</v>
      </c>
    </row>
    <row r="4840" spans="1:30" x14ac:dyDescent="0.2">
      <c r="A4840" s="74" t="s">
        <v>5947</v>
      </c>
      <c r="B4840" s="95">
        <v>47.36</v>
      </c>
      <c r="C4840" s="95"/>
      <c r="D4840" s="95">
        <v>10.07</v>
      </c>
      <c r="E4840" s="95">
        <v>1.67</v>
      </c>
      <c r="F4840" s="95">
        <v>0.62</v>
      </c>
      <c r="G4840" s="95">
        <v>9.6999999999999993</v>
      </c>
      <c r="H4840" s="95">
        <v>4.2</v>
      </c>
      <c r="I4840" s="95">
        <v>3.42</v>
      </c>
      <c r="J4840" s="95">
        <v>8.2100000000000009</v>
      </c>
      <c r="K4840" s="95">
        <v>9.6</v>
      </c>
      <c r="L4840" s="95">
        <v>1.39</v>
      </c>
      <c r="M4840" s="95">
        <v>0.28000000000000003</v>
      </c>
      <c r="N4840" s="95">
        <v>0.34</v>
      </c>
      <c r="O4840" s="95">
        <v>4.13</v>
      </c>
      <c r="P4840" s="95">
        <v>-1.25</v>
      </c>
      <c r="Q4840" s="95">
        <v>1.42</v>
      </c>
      <c r="R4840" s="95">
        <v>16.57</v>
      </c>
      <c r="S4840" s="95">
        <v>6.15</v>
      </c>
      <c r="T4840" s="95">
        <v>12.29</v>
      </c>
      <c r="U4840" s="95">
        <v>0.37</v>
      </c>
      <c r="V4840" s="95">
        <v>0.63</v>
      </c>
      <c r="W4840" s="95">
        <v>1.8</v>
      </c>
      <c r="X4840" s="95">
        <v>3.4</v>
      </c>
      <c r="Y4840" s="95">
        <v>3.59</v>
      </c>
      <c r="Z4840" s="74" t="s">
        <v>1111</v>
      </c>
      <c r="AA4840" s="95">
        <v>28.38</v>
      </c>
      <c r="AB4840" s="95">
        <v>4.7</v>
      </c>
      <c r="AC4840" s="74" t="s">
        <v>1111</v>
      </c>
      <c r="AD4840" s="95">
        <v>555442816</v>
      </c>
    </row>
    <row r="4841" spans="1:30" x14ac:dyDescent="0.2">
      <c r="A4841" s="74" t="s">
        <v>5948</v>
      </c>
      <c r="B4841" s="95">
        <v>28.03</v>
      </c>
      <c r="C4841" s="95"/>
      <c r="D4841" s="95">
        <v>79.83</v>
      </c>
      <c r="E4841" s="95">
        <v>3.25</v>
      </c>
      <c r="F4841" s="95">
        <v>1.42</v>
      </c>
      <c r="G4841" s="95">
        <v>41.3</v>
      </c>
      <c r="H4841" s="95">
        <v>7.98</v>
      </c>
      <c r="I4841" s="95">
        <v>3.12</v>
      </c>
      <c r="J4841" s="95">
        <v>31.14</v>
      </c>
      <c r="K4841" s="95">
        <v>31.05</v>
      </c>
      <c r="L4841" s="95">
        <v>-0.1</v>
      </c>
      <c r="M4841" s="95">
        <v>-0.01</v>
      </c>
      <c r="N4841" s="95">
        <v>2.4900000000000002</v>
      </c>
      <c r="O4841" s="95">
        <v>3.04</v>
      </c>
      <c r="P4841" s="95">
        <v>-4.1100000000000003</v>
      </c>
      <c r="Q4841" s="95">
        <v>3.49</v>
      </c>
      <c r="R4841" s="95">
        <v>4.07</v>
      </c>
      <c r="S4841" s="95">
        <v>1.78</v>
      </c>
      <c r="T4841" s="95">
        <v>5.87</v>
      </c>
      <c r="U4841" s="95">
        <v>0.44</v>
      </c>
      <c r="V4841" s="95">
        <v>0.56000000000000005</v>
      </c>
      <c r="W4841" s="95">
        <v>0.56999999999999995</v>
      </c>
      <c r="X4841" s="95">
        <v>-0.98</v>
      </c>
      <c r="Y4841" s="95"/>
      <c r="Z4841" s="74" t="s">
        <v>1111</v>
      </c>
      <c r="AA4841" s="95">
        <v>8.6199999999999992</v>
      </c>
      <c r="AB4841" s="95">
        <v>0.35</v>
      </c>
      <c r="AC4841" s="74" t="s">
        <v>1111</v>
      </c>
      <c r="AD4841" s="95">
        <v>1415627120</v>
      </c>
    </row>
    <row r="4842" spans="1:30" x14ac:dyDescent="0.2">
      <c r="A4842" s="74" t="s">
        <v>5949</v>
      </c>
      <c r="B4842" s="95">
        <v>16.5</v>
      </c>
      <c r="C4842" s="95">
        <v>10.61</v>
      </c>
      <c r="D4842" s="95">
        <v>7.21</v>
      </c>
      <c r="E4842" s="95">
        <v>1.53</v>
      </c>
      <c r="F4842" s="95">
        <v>0.63</v>
      </c>
      <c r="G4842" s="95">
        <v>30.61</v>
      </c>
      <c r="H4842" s="95">
        <v>26.47</v>
      </c>
      <c r="I4842" s="95">
        <v>15.64</v>
      </c>
      <c r="J4842" s="95">
        <v>4.26</v>
      </c>
      <c r="K4842" s="95">
        <v>4.4400000000000004</v>
      </c>
      <c r="L4842" s="95">
        <v>0.18</v>
      </c>
      <c r="M4842" s="95">
        <v>7.0000000000000007E-2</v>
      </c>
      <c r="N4842" s="95">
        <v>1.1299999999999999</v>
      </c>
      <c r="O4842" s="95">
        <v>-41.78</v>
      </c>
      <c r="P4842" s="95">
        <v>-0.93</v>
      </c>
      <c r="Q4842" s="95">
        <v>0.95</v>
      </c>
      <c r="R4842" s="95">
        <v>21.19</v>
      </c>
      <c r="S4842" s="95">
        <v>8.7799999999999994</v>
      </c>
      <c r="T4842" s="95">
        <v>20.66</v>
      </c>
      <c r="U4842" s="95">
        <v>0.41</v>
      </c>
      <c r="V4842" s="95">
        <v>0.59</v>
      </c>
      <c r="W4842" s="95">
        <v>0.56000000000000005</v>
      </c>
      <c r="X4842" s="95">
        <v>4.24</v>
      </c>
      <c r="Y4842" s="95"/>
      <c r="Z4842" s="74" t="s">
        <v>1111</v>
      </c>
      <c r="AA4842" s="95">
        <v>10.8</v>
      </c>
      <c r="AB4842" s="95">
        <v>2.29</v>
      </c>
      <c r="AC4842" s="74" t="s">
        <v>1111</v>
      </c>
      <c r="AD4842" s="95">
        <v>15333436800</v>
      </c>
    </row>
    <row r="4843" spans="1:30" x14ac:dyDescent="0.2">
      <c r="A4843" s="74" t="s">
        <v>5950</v>
      </c>
      <c r="B4843" s="95">
        <v>227.36</v>
      </c>
      <c r="C4843" s="95"/>
      <c r="D4843" s="95">
        <v>80.7</v>
      </c>
      <c r="E4843" s="95">
        <v>12.62</v>
      </c>
      <c r="F4843" s="95">
        <v>10.38</v>
      </c>
      <c r="G4843" s="95">
        <v>72.67</v>
      </c>
      <c r="H4843" s="95">
        <v>28.27</v>
      </c>
      <c r="I4843" s="95">
        <v>24.59</v>
      </c>
      <c r="J4843" s="95">
        <v>70.180000000000007</v>
      </c>
      <c r="K4843" s="95">
        <v>65.459999999999994</v>
      </c>
      <c r="L4843" s="95">
        <v>-4.72</v>
      </c>
      <c r="M4843" s="95">
        <v>-0.85</v>
      </c>
      <c r="N4843" s="95">
        <v>19.84</v>
      </c>
      <c r="O4843" s="95">
        <v>16.47</v>
      </c>
      <c r="P4843" s="95">
        <v>-49.4</v>
      </c>
      <c r="Q4843" s="95">
        <v>4.95</v>
      </c>
      <c r="R4843" s="95">
        <v>15.64</v>
      </c>
      <c r="S4843" s="95">
        <v>12.86</v>
      </c>
      <c r="T4843" s="95">
        <v>15.64</v>
      </c>
      <c r="U4843" s="95">
        <v>0.82</v>
      </c>
      <c r="V4843" s="95">
        <v>0.18</v>
      </c>
      <c r="W4843" s="95">
        <v>0.52</v>
      </c>
      <c r="X4843" s="95">
        <v>29.06</v>
      </c>
      <c r="Y4843" s="95">
        <v>47.51</v>
      </c>
      <c r="Z4843" s="74" t="s">
        <v>1111</v>
      </c>
      <c r="AA4843" s="95">
        <v>18.010000000000002</v>
      </c>
      <c r="AB4843" s="95">
        <v>2.82</v>
      </c>
      <c r="AC4843" s="74" t="s">
        <v>1111</v>
      </c>
      <c r="AD4843" s="95">
        <v>34959828512</v>
      </c>
    </row>
    <row r="4844" spans="1:30" x14ac:dyDescent="0.2">
      <c r="A4844" s="74" t="s">
        <v>5951</v>
      </c>
      <c r="B4844" s="95">
        <v>12.9</v>
      </c>
      <c r="C4844" s="95"/>
      <c r="D4844" s="95">
        <v>18.46</v>
      </c>
      <c r="E4844" s="95">
        <v>1.72</v>
      </c>
      <c r="F4844" s="95">
        <v>0.17</v>
      </c>
      <c r="G4844" s="95">
        <v>0</v>
      </c>
      <c r="H4844" s="95">
        <v>76.66</v>
      </c>
      <c r="I4844" s="95">
        <v>12.23</v>
      </c>
      <c r="J4844" s="95">
        <v>2.95</v>
      </c>
      <c r="K4844" s="95">
        <v>4.5199999999999996</v>
      </c>
      <c r="L4844" s="95">
        <v>1.58</v>
      </c>
      <c r="M4844" s="95">
        <v>0.92</v>
      </c>
      <c r="N4844" s="95">
        <v>2.2599999999999998</v>
      </c>
      <c r="O4844" s="95"/>
      <c r="P4844" s="95">
        <v>-0.17</v>
      </c>
      <c r="Q4844" s="95"/>
      <c r="R4844" s="95">
        <v>9.32</v>
      </c>
      <c r="S4844" s="95">
        <v>0.92</v>
      </c>
      <c r="T4844" s="95">
        <v>26.3</v>
      </c>
      <c r="U4844" s="95">
        <v>0.1</v>
      </c>
      <c r="V4844" s="95">
        <v>0.86</v>
      </c>
      <c r="W4844" s="95">
        <v>0.08</v>
      </c>
      <c r="X4844" s="95"/>
      <c r="Y4844" s="95"/>
      <c r="Z4844" s="74" t="s">
        <v>1111</v>
      </c>
      <c r="AA4844" s="95">
        <v>7.5</v>
      </c>
      <c r="AB4844" s="95">
        <v>0.7</v>
      </c>
      <c r="AC4844" s="74" t="s">
        <v>1111</v>
      </c>
      <c r="AD4844" s="95">
        <v>416579700</v>
      </c>
    </row>
    <row r="4845" spans="1:30" x14ac:dyDescent="0.2">
      <c r="A4845" s="74" t="s">
        <v>5952</v>
      </c>
      <c r="B4845" s="95">
        <v>1.35</v>
      </c>
      <c r="C4845" s="95"/>
      <c r="D4845" s="95">
        <v>-6.17</v>
      </c>
      <c r="E4845" s="95">
        <v>1.93</v>
      </c>
      <c r="F4845" s="95">
        <v>0.16</v>
      </c>
      <c r="G4845" s="95">
        <v>75.67</v>
      </c>
      <c r="H4845" s="95">
        <v>8.1199999999999992</v>
      </c>
      <c r="I4845" s="95">
        <v>-4.76</v>
      </c>
      <c r="J4845" s="95">
        <v>3.62</v>
      </c>
      <c r="K4845" s="95">
        <v>15.04</v>
      </c>
      <c r="L4845" s="95">
        <v>11.42</v>
      </c>
      <c r="M4845" s="95">
        <v>6.08</v>
      </c>
      <c r="N4845" s="95">
        <v>0.28999999999999998</v>
      </c>
      <c r="O4845" s="95">
        <v>-1.19</v>
      </c>
      <c r="P4845" s="95">
        <v>-0.19</v>
      </c>
      <c r="Q4845" s="95">
        <v>0.56000000000000005</v>
      </c>
      <c r="R4845" s="95">
        <v>-31.24</v>
      </c>
      <c r="S4845" s="95">
        <v>-2.6</v>
      </c>
      <c r="T4845" s="95">
        <v>2.76</v>
      </c>
      <c r="U4845" s="95">
        <v>0.08</v>
      </c>
      <c r="V4845" s="95">
        <v>0.92</v>
      </c>
      <c r="W4845" s="95">
        <v>0.55000000000000004</v>
      </c>
      <c r="X4845" s="95">
        <v>-3.64</v>
      </c>
      <c r="Y4845" s="95"/>
      <c r="Z4845" s="74" t="s">
        <v>1111</v>
      </c>
      <c r="AA4845" s="95">
        <v>0.7</v>
      </c>
      <c r="AB4845" s="95">
        <v>-0.22</v>
      </c>
      <c r="AC4845" s="74" t="s">
        <v>1111</v>
      </c>
      <c r="AD4845" s="95">
        <v>2361321990</v>
      </c>
    </row>
    <row r="4846" spans="1:30" x14ac:dyDescent="0.2">
      <c r="A4846" s="74" t="s">
        <v>5953</v>
      </c>
      <c r="B4846" s="95">
        <v>1.1299999999999999</v>
      </c>
      <c r="C4846" s="95"/>
      <c r="D4846" s="95">
        <v>-2.02</v>
      </c>
      <c r="E4846" s="95">
        <v>5.77</v>
      </c>
      <c r="F4846" s="95">
        <v>2.3199999999999998</v>
      </c>
      <c r="G4846" s="95">
        <v>52.43</v>
      </c>
      <c r="H4846" s="95">
        <v>-397.8</v>
      </c>
      <c r="I4846" s="95">
        <v>-415.73</v>
      </c>
      <c r="J4846" s="95">
        <v>-2.11</v>
      </c>
      <c r="K4846" s="95">
        <v>-2.17</v>
      </c>
      <c r="L4846" s="95">
        <v>-0.06</v>
      </c>
      <c r="M4846" s="95">
        <v>0.16</v>
      </c>
      <c r="N4846" s="95">
        <v>8.39</v>
      </c>
      <c r="O4846" s="95">
        <v>-6.88</v>
      </c>
      <c r="P4846" s="95">
        <v>-2.79</v>
      </c>
      <c r="Q4846" s="95">
        <v>0.33</v>
      </c>
      <c r="R4846" s="95">
        <v>-286.11</v>
      </c>
      <c r="S4846" s="95">
        <v>-114.88</v>
      </c>
      <c r="T4846" s="95">
        <v>-193.4</v>
      </c>
      <c r="U4846" s="95">
        <v>0.4</v>
      </c>
      <c r="V4846" s="95">
        <v>0.6</v>
      </c>
      <c r="W4846" s="95">
        <v>0.28000000000000003</v>
      </c>
      <c r="X4846" s="95"/>
      <c r="Y4846" s="95"/>
      <c r="Z4846" s="74" t="s">
        <v>1111</v>
      </c>
      <c r="AA4846" s="95">
        <v>0.2</v>
      </c>
      <c r="AB4846" s="95">
        <v>-0.59</v>
      </c>
      <c r="AC4846" s="74" t="s">
        <v>1111</v>
      </c>
      <c r="AD4846" s="95">
        <v>83155072</v>
      </c>
    </row>
    <row r="4847" spans="1:30" x14ac:dyDescent="0.2">
      <c r="A4847" s="74" t="s">
        <v>5954</v>
      </c>
      <c r="B4847" s="95">
        <v>0.56000000000000005</v>
      </c>
      <c r="C4847" s="95"/>
      <c r="D4847" s="95">
        <v>-0.97</v>
      </c>
      <c r="E4847" s="95">
        <v>2.79</v>
      </c>
      <c r="F4847" s="95">
        <v>1.1200000000000001</v>
      </c>
      <c r="G4847" s="95">
        <v>52.43</v>
      </c>
      <c r="H4847" s="95">
        <v>-397.8</v>
      </c>
      <c r="I4847" s="95">
        <v>-415.73</v>
      </c>
      <c r="J4847" s="95">
        <v>-1.02</v>
      </c>
      <c r="K4847" s="95">
        <v>-2.17</v>
      </c>
      <c r="L4847" s="95">
        <v>-0.06</v>
      </c>
      <c r="M4847" s="95">
        <v>0.16</v>
      </c>
      <c r="N4847" s="95">
        <v>4.05</v>
      </c>
      <c r="O4847" s="95">
        <v>-3.32</v>
      </c>
      <c r="P4847" s="95">
        <v>-1.35</v>
      </c>
      <c r="Q4847" s="95">
        <v>0.33</v>
      </c>
      <c r="R4847" s="95">
        <v>-286.11</v>
      </c>
      <c r="S4847" s="95">
        <v>-114.88</v>
      </c>
      <c r="T4847" s="95">
        <v>-193.4</v>
      </c>
      <c r="U4847" s="95">
        <v>0.4</v>
      </c>
      <c r="V4847" s="95">
        <v>0.6</v>
      </c>
      <c r="W4847" s="95">
        <v>0.28000000000000003</v>
      </c>
      <c r="X4847" s="95"/>
      <c r="Y4847" s="95"/>
      <c r="Z4847" s="74" t="s">
        <v>1111</v>
      </c>
      <c r="AA4847" s="95">
        <v>0.2</v>
      </c>
      <c r="AB4847" s="95">
        <v>-0.59</v>
      </c>
      <c r="AC4847" s="74" t="s">
        <v>1111</v>
      </c>
      <c r="AD4847" s="95">
        <v>83155072</v>
      </c>
    </row>
    <row r="4848" spans="1:30" x14ac:dyDescent="0.2">
      <c r="A4848" s="74" t="s">
        <v>5955</v>
      </c>
      <c r="B4848" s="95">
        <v>15.82</v>
      </c>
      <c r="C4848" s="95"/>
      <c r="D4848" s="95">
        <v>-8.1300000000000008</v>
      </c>
      <c r="E4848" s="95">
        <v>5.07</v>
      </c>
      <c r="F4848" s="95">
        <v>1.87</v>
      </c>
      <c r="G4848" s="95">
        <v>74.069999999999993</v>
      </c>
      <c r="H4848" s="95">
        <v>-86.53</v>
      </c>
      <c r="I4848" s="95">
        <v>-87.19</v>
      </c>
      <c r="J4848" s="95">
        <v>-8.19</v>
      </c>
      <c r="K4848" s="95">
        <v>-7.1</v>
      </c>
      <c r="L4848" s="95">
        <v>1.0900000000000001</v>
      </c>
      <c r="M4848" s="95">
        <v>-0.67</v>
      </c>
      <c r="N4848" s="95">
        <v>7.09</v>
      </c>
      <c r="O4848" s="95">
        <v>-82.13</v>
      </c>
      <c r="P4848" s="95">
        <v>-4.38</v>
      </c>
      <c r="Q4848" s="95">
        <v>0.96</v>
      </c>
      <c r="R4848" s="95">
        <v>-62.33</v>
      </c>
      <c r="S4848" s="95">
        <v>-23.05</v>
      </c>
      <c r="T4848" s="95">
        <v>-62.33</v>
      </c>
      <c r="U4848" s="95">
        <v>0.37</v>
      </c>
      <c r="V4848" s="95">
        <v>0.63</v>
      </c>
      <c r="W4848" s="95">
        <v>0.26</v>
      </c>
      <c r="X4848" s="95">
        <v>32.880000000000003</v>
      </c>
      <c r="Y4848" s="95"/>
      <c r="Z4848" s="74" t="s">
        <v>1111</v>
      </c>
      <c r="AA4848" s="95">
        <v>3.09</v>
      </c>
      <c r="AB4848" s="95">
        <v>-1.92</v>
      </c>
      <c r="AC4848" s="74" t="s">
        <v>1111</v>
      </c>
      <c r="AD4848" s="95">
        <v>545818790</v>
      </c>
    </row>
    <row r="4849" spans="1:30" x14ac:dyDescent="0.2">
      <c r="A4849" s="74" t="s">
        <v>5956</v>
      </c>
      <c r="B4849" s="95">
        <v>1.52</v>
      </c>
      <c r="C4849" s="95"/>
      <c r="D4849" s="95">
        <v>-2.91</v>
      </c>
      <c r="E4849" s="95">
        <v>3.47</v>
      </c>
      <c r="F4849" s="95">
        <v>0.7</v>
      </c>
      <c r="G4849" s="95">
        <v>68.78</v>
      </c>
      <c r="H4849" s="95">
        <v>-24.68</v>
      </c>
      <c r="I4849" s="95">
        <v>-33.76</v>
      </c>
      <c r="J4849" s="95">
        <v>-3.99</v>
      </c>
      <c r="K4849" s="95">
        <v>-6.49</v>
      </c>
      <c r="L4849" s="95">
        <v>-2.5</v>
      </c>
      <c r="M4849" s="95">
        <v>2.17</v>
      </c>
      <c r="N4849" s="95">
        <v>0.98</v>
      </c>
      <c r="O4849" s="95">
        <v>1.49</v>
      </c>
      <c r="P4849" s="95">
        <v>-2.23</v>
      </c>
      <c r="Q4849" s="95">
        <v>3.24</v>
      </c>
      <c r="R4849" s="95">
        <v>-118.96</v>
      </c>
      <c r="S4849" s="95">
        <v>-24.15</v>
      </c>
      <c r="T4849" s="95">
        <v>-25.92</v>
      </c>
      <c r="U4849" s="95">
        <v>0.2</v>
      </c>
      <c r="V4849" s="95">
        <v>0.8</v>
      </c>
      <c r="W4849" s="95">
        <v>0.72</v>
      </c>
      <c r="X4849" s="95">
        <v>35.26</v>
      </c>
      <c r="Y4849" s="95"/>
      <c r="Z4849" s="74" t="s">
        <v>1111</v>
      </c>
      <c r="AA4849" s="95">
        <v>0.44</v>
      </c>
      <c r="AB4849" s="95">
        <v>-0.52</v>
      </c>
      <c r="AC4849" s="74" t="s">
        <v>1111</v>
      </c>
      <c r="AD4849" s="95">
        <v>97253552</v>
      </c>
    </row>
    <row r="4850" spans="1:30" x14ac:dyDescent="0.2">
      <c r="A4850" s="74" t="s">
        <v>5957</v>
      </c>
      <c r="B4850" s="95">
        <v>4.9400000000000004</v>
      </c>
      <c r="C4850" s="95"/>
      <c r="D4850" s="95">
        <v>53.46</v>
      </c>
      <c r="E4850" s="95">
        <v>2.6</v>
      </c>
      <c r="F4850" s="95">
        <v>2.2200000000000002</v>
      </c>
      <c r="G4850" s="95">
        <v>78.239999999999995</v>
      </c>
      <c r="H4850" s="95">
        <v>14.94</v>
      </c>
      <c r="I4850" s="95">
        <v>12.07</v>
      </c>
      <c r="J4850" s="95">
        <v>43.2</v>
      </c>
      <c r="K4850" s="95">
        <v>29.83</v>
      </c>
      <c r="L4850" s="95">
        <v>-13.37</v>
      </c>
      <c r="M4850" s="95">
        <v>-0.8</v>
      </c>
      <c r="N4850" s="95">
        <v>6.45</v>
      </c>
      <c r="O4850" s="95">
        <v>2.91</v>
      </c>
      <c r="P4850" s="95">
        <v>-14.98</v>
      </c>
      <c r="Q4850" s="95">
        <v>9.6199999999999992</v>
      </c>
      <c r="R4850" s="95">
        <v>4.8600000000000003</v>
      </c>
      <c r="S4850" s="95">
        <v>4.1500000000000004</v>
      </c>
      <c r="T4850" s="95">
        <v>3.95</v>
      </c>
      <c r="U4850" s="95">
        <v>0.85</v>
      </c>
      <c r="V4850" s="95">
        <v>0.15</v>
      </c>
      <c r="W4850" s="95">
        <v>0.34</v>
      </c>
      <c r="X4850" s="95">
        <v>22.59</v>
      </c>
      <c r="Y4850" s="95">
        <v>84.59</v>
      </c>
      <c r="Z4850" s="74" t="s">
        <v>1111</v>
      </c>
      <c r="AA4850" s="95">
        <v>1.9</v>
      </c>
      <c r="AB4850" s="95">
        <v>0.09</v>
      </c>
      <c r="AC4850" s="74" t="s">
        <v>1111</v>
      </c>
      <c r="AD4850" s="95">
        <v>395346718</v>
      </c>
    </row>
    <row r="4851" spans="1:30" x14ac:dyDescent="0.2">
      <c r="A4851" s="74" t="s">
        <v>5958</v>
      </c>
      <c r="B4851" s="95">
        <v>14.25</v>
      </c>
      <c r="C4851" s="95"/>
      <c r="D4851" s="95">
        <v>-3408.77</v>
      </c>
      <c r="E4851" s="95">
        <v>9.4600000000000009</v>
      </c>
      <c r="F4851" s="95">
        <v>3.28</v>
      </c>
      <c r="G4851" s="95">
        <v>62.64</v>
      </c>
      <c r="H4851" s="95">
        <v>-0.11</v>
      </c>
      <c r="I4851" s="95">
        <v>-0.15</v>
      </c>
      <c r="J4851" s="95">
        <v>-4874.1499999999996</v>
      </c>
      <c r="K4851" s="95">
        <v>-4702.3500000000004</v>
      </c>
      <c r="L4851" s="95">
        <v>171.8</v>
      </c>
      <c r="M4851" s="95">
        <v>-0.33</v>
      </c>
      <c r="N4851" s="95">
        <v>5.13</v>
      </c>
      <c r="O4851" s="95">
        <v>-11.85</v>
      </c>
      <c r="P4851" s="95">
        <v>-4.43</v>
      </c>
      <c r="Q4851" s="95">
        <v>0.48</v>
      </c>
      <c r="R4851" s="95">
        <v>-0.28000000000000003</v>
      </c>
      <c r="S4851" s="95">
        <v>-0.1</v>
      </c>
      <c r="T4851" s="95">
        <v>-0.27</v>
      </c>
      <c r="U4851" s="95">
        <v>0.35</v>
      </c>
      <c r="V4851" s="95">
        <v>0.65</v>
      </c>
      <c r="W4851" s="95">
        <v>0.64</v>
      </c>
      <c r="X4851" s="95"/>
      <c r="Y4851" s="95"/>
      <c r="Z4851" s="74" t="s">
        <v>1111</v>
      </c>
      <c r="AA4851" s="95">
        <v>1.51</v>
      </c>
      <c r="AB4851" s="95">
        <v>0</v>
      </c>
      <c r="AC4851" s="74" t="s">
        <v>1111</v>
      </c>
      <c r="AD4851" s="95">
        <v>2120253225</v>
      </c>
    </row>
    <row r="4852" spans="1:30" x14ac:dyDescent="0.2">
      <c r="A4852" s="74" t="s">
        <v>5959</v>
      </c>
      <c r="B4852" s="95">
        <v>5.52</v>
      </c>
      <c r="C4852" s="95"/>
      <c r="D4852" s="95">
        <v>-4.2699999999999996</v>
      </c>
      <c r="E4852" s="95">
        <v>0.46</v>
      </c>
      <c r="F4852" s="95">
        <v>0.1</v>
      </c>
      <c r="G4852" s="95">
        <v>52.9</v>
      </c>
      <c r="H4852" s="95">
        <v>-12.32</v>
      </c>
      <c r="I4852" s="95">
        <v>-11.56</v>
      </c>
      <c r="J4852" s="95">
        <v>-4</v>
      </c>
      <c r="K4852" s="95">
        <v>-4.91</v>
      </c>
      <c r="L4852" s="95">
        <v>-0.9</v>
      </c>
      <c r="M4852" s="95">
        <v>0.1</v>
      </c>
      <c r="N4852" s="95">
        <v>0.49</v>
      </c>
      <c r="O4852" s="95"/>
      <c r="P4852" s="95">
        <v>-0.1</v>
      </c>
      <c r="Q4852" s="95"/>
      <c r="R4852" s="95">
        <v>-10.82</v>
      </c>
      <c r="S4852" s="95">
        <v>-2.44</v>
      </c>
      <c r="T4852" s="95">
        <v>-10.029999999999999</v>
      </c>
      <c r="U4852" s="95">
        <v>0.23</v>
      </c>
      <c r="V4852" s="95">
        <v>0.77</v>
      </c>
      <c r="W4852" s="95">
        <v>0.21</v>
      </c>
      <c r="X4852" s="95"/>
      <c r="Y4852" s="95"/>
      <c r="Z4852" s="74" t="s">
        <v>1111</v>
      </c>
      <c r="AA4852" s="95">
        <v>11.95</v>
      </c>
      <c r="AB4852" s="95">
        <v>-1.29</v>
      </c>
      <c r="AC4852" s="74" t="s">
        <v>1111</v>
      </c>
      <c r="AD4852" s="95">
        <v>82110000</v>
      </c>
    </row>
    <row r="4853" spans="1:30" x14ac:dyDescent="0.2">
      <c r="A4853" s="74" t="s">
        <v>5960</v>
      </c>
      <c r="B4853" s="95">
        <v>14.58</v>
      </c>
      <c r="C4853" s="95"/>
      <c r="D4853" s="95">
        <v>3.56</v>
      </c>
      <c r="E4853" s="95">
        <v>1.56</v>
      </c>
      <c r="F4853" s="95">
        <v>0.54</v>
      </c>
      <c r="G4853" s="95">
        <v>56.48</v>
      </c>
      <c r="H4853" s="95">
        <v>7.45</v>
      </c>
      <c r="I4853" s="95">
        <v>62.21</v>
      </c>
      <c r="J4853" s="95">
        <v>29.74</v>
      </c>
      <c r="K4853" s="95">
        <v>48.58</v>
      </c>
      <c r="L4853" s="95">
        <v>18.84</v>
      </c>
      <c r="M4853" s="95">
        <v>0.99</v>
      </c>
      <c r="N4853" s="95">
        <v>2.2200000000000002</v>
      </c>
      <c r="O4853" s="95">
        <v>-12.35</v>
      </c>
      <c r="P4853" s="95">
        <v>-0.56999999999999995</v>
      </c>
      <c r="Q4853" s="95">
        <v>0.55000000000000004</v>
      </c>
      <c r="R4853" s="95">
        <v>43.82</v>
      </c>
      <c r="S4853" s="95">
        <v>15.09</v>
      </c>
      <c r="T4853" s="95">
        <v>-1.98</v>
      </c>
      <c r="U4853" s="95">
        <v>0.34</v>
      </c>
      <c r="V4853" s="95">
        <v>0.66</v>
      </c>
      <c r="W4853" s="95">
        <v>0.24</v>
      </c>
      <c r="X4853" s="95">
        <v>5.52</v>
      </c>
      <c r="Y4853" s="95"/>
      <c r="Z4853" s="74" t="s">
        <v>1111</v>
      </c>
      <c r="AA4853" s="95">
        <v>9.34</v>
      </c>
      <c r="AB4853" s="95">
        <v>4.09</v>
      </c>
      <c r="AC4853" s="74" t="s">
        <v>1111</v>
      </c>
      <c r="AD4853" s="95">
        <v>2366334000</v>
      </c>
    </row>
    <row r="4854" spans="1:30" x14ac:dyDescent="0.2">
      <c r="A4854" s="74" t="s">
        <v>5961</v>
      </c>
      <c r="B4854" s="95">
        <v>68</v>
      </c>
      <c r="C4854" s="95">
        <v>2.9</v>
      </c>
      <c r="D4854" s="95">
        <v>21.8</v>
      </c>
      <c r="E4854" s="95">
        <v>8.16</v>
      </c>
      <c r="F4854" s="95">
        <v>1.97</v>
      </c>
      <c r="G4854" s="95">
        <v>54.18</v>
      </c>
      <c r="H4854" s="95">
        <v>11.92</v>
      </c>
      <c r="I4854" s="95">
        <v>11.19</v>
      </c>
      <c r="J4854" s="95">
        <v>20.47</v>
      </c>
      <c r="K4854" s="95">
        <v>22.65</v>
      </c>
      <c r="L4854" s="95">
        <v>2.19</v>
      </c>
      <c r="M4854" s="95">
        <v>0.87</v>
      </c>
      <c r="N4854" s="95">
        <v>2.44</v>
      </c>
      <c r="O4854" s="95">
        <v>17.89</v>
      </c>
      <c r="P4854" s="95">
        <v>-2.97</v>
      </c>
      <c r="Q4854" s="95">
        <v>1.49</v>
      </c>
      <c r="R4854" s="95">
        <v>37.42</v>
      </c>
      <c r="S4854" s="95">
        <v>9.0399999999999991</v>
      </c>
      <c r="T4854" s="95">
        <v>14.07</v>
      </c>
      <c r="U4854" s="95">
        <v>0.24</v>
      </c>
      <c r="V4854" s="95">
        <v>0.76</v>
      </c>
      <c r="W4854" s="95">
        <v>0.81</v>
      </c>
      <c r="X4854" s="95">
        <v>-3.48</v>
      </c>
      <c r="Y4854" s="95">
        <v>-17.61</v>
      </c>
      <c r="Z4854" s="74" t="s">
        <v>1111</v>
      </c>
      <c r="AA4854" s="95">
        <v>8.34</v>
      </c>
      <c r="AB4854" s="95">
        <v>3.12</v>
      </c>
      <c r="AC4854" s="74" t="s">
        <v>1111</v>
      </c>
      <c r="AD4854" s="95">
        <v>26709196400</v>
      </c>
    </row>
    <row r="4855" spans="1:30" x14ac:dyDescent="0.2">
      <c r="A4855" s="74" t="s">
        <v>5962</v>
      </c>
      <c r="B4855" s="95">
        <v>5.29</v>
      </c>
      <c r="C4855" s="95"/>
      <c r="D4855" s="95">
        <v>-112.68</v>
      </c>
      <c r="E4855" s="95">
        <v>1.22</v>
      </c>
      <c r="F4855" s="95">
        <v>0.89</v>
      </c>
      <c r="G4855" s="95">
        <v>10.87</v>
      </c>
      <c r="H4855" s="95">
        <v>-0.85</v>
      </c>
      <c r="I4855" s="95">
        <v>-1.71</v>
      </c>
      <c r="J4855" s="95">
        <v>-225.62</v>
      </c>
      <c r="K4855" s="95">
        <v>-215.27</v>
      </c>
      <c r="L4855" s="95">
        <v>10.35</v>
      </c>
      <c r="M4855" s="95">
        <v>-0.06</v>
      </c>
      <c r="N4855" s="95">
        <v>1.92</v>
      </c>
      <c r="O4855" s="95">
        <v>3.75</v>
      </c>
      <c r="P4855" s="95">
        <v>-1.37</v>
      </c>
      <c r="Q4855" s="95">
        <v>3.1</v>
      </c>
      <c r="R4855" s="95">
        <v>-1.08</v>
      </c>
      <c r="S4855" s="95">
        <v>-0.79</v>
      </c>
      <c r="T4855" s="95">
        <v>-1.52</v>
      </c>
      <c r="U4855" s="95">
        <v>0.73</v>
      </c>
      <c r="V4855" s="95">
        <v>0.27</v>
      </c>
      <c r="W4855" s="95">
        <v>0.46</v>
      </c>
      <c r="X4855" s="95"/>
      <c r="Y4855" s="95"/>
      <c r="Z4855" s="74" t="s">
        <v>1111</v>
      </c>
      <c r="AA4855" s="95">
        <v>4.3499999999999996</v>
      </c>
      <c r="AB4855" s="95">
        <v>-0.05</v>
      </c>
      <c r="AC4855" s="74" t="s">
        <v>1111</v>
      </c>
      <c r="AD4855" s="95">
        <v>466138401</v>
      </c>
    </row>
    <row r="4856" spans="1:30" x14ac:dyDescent="0.2">
      <c r="A4856" s="74" t="s">
        <v>5963</v>
      </c>
      <c r="B4856" s="95">
        <v>20.81</v>
      </c>
      <c r="C4856" s="95"/>
      <c r="D4856" s="95">
        <v>-322.11</v>
      </c>
      <c r="E4856" s="95">
        <v>8.48</v>
      </c>
      <c r="F4856" s="95">
        <v>3.74</v>
      </c>
      <c r="G4856" s="95">
        <v>52.15</v>
      </c>
      <c r="H4856" s="95">
        <v>2.2400000000000002</v>
      </c>
      <c r="I4856" s="95">
        <v>-1.19</v>
      </c>
      <c r="J4856" s="95">
        <v>171.41</v>
      </c>
      <c r="K4856" s="95">
        <v>184.59</v>
      </c>
      <c r="L4856" s="95">
        <v>13.18</v>
      </c>
      <c r="M4856" s="95">
        <v>0.65</v>
      </c>
      <c r="N4856" s="95">
        <v>3.85</v>
      </c>
      <c r="O4856" s="95">
        <v>-114.06</v>
      </c>
      <c r="P4856" s="95">
        <v>-4.55</v>
      </c>
      <c r="Q4856" s="95">
        <v>0.84</v>
      </c>
      <c r="R4856" s="95">
        <v>-2.63</v>
      </c>
      <c r="S4856" s="95">
        <v>-1.1599999999999999</v>
      </c>
      <c r="T4856" s="95">
        <v>1.17</v>
      </c>
      <c r="U4856" s="95">
        <v>0.44</v>
      </c>
      <c r="V4856" s="95">
        <v>0.56000000000000005</v>
      </c>
      <c r="W4856" s="95">
        <v>0.97</v>
      </c>
      <c r="X4856" s="95">
        <v>6.87</v>
      </c>
      <c r="Y4856" s="95"/>
      <c r="Z4856" s="74" t="s">
        <v>1111</v>
      </c>
      <c r="AA4856" s="95">
        <v>2.4500000000000002</v>
      </c>
      <c r="AB4856" s="95">
        <v>-0.06</v>
      </c>
      <c r="AC4856" s="74" t="s">
        <v>1111</v>
      </c>
      <c r="AD4856" s="95">
        <v>5253979778</v>
      </c>
    </row>
    <row r="4857" spans="1:30" x14ac:dyDescent="0.2">
      <c r="A4857" s="74" t="s">
        <v>5964</v>
      </c>
      <c r="B4857" s="95">
        <v>11.6</v>
      </c>
      <c r="C4857" s="95">
        <v>6.9</v>
      </c>
      <c r="D4857" s="95">
        <v>8.65</v>
      </c>
      <c r="E4857" s="95">
        <v>-3.11</v>
      </c>
      <c r="F4857" s="95">
        <v>1.1599999999999999</v>
      </c>
      <c r="G4857" s="95">
        <v>31.95</v>
      </c>
      <c r="H4857" s="95">
        <v>16.510000000000002</v>
      </c>
      <c r="I4857" s="95">
        <v>8.32</v>
      </c>
      <c r="J4857" s="95">
        <v>4.3600000000000003</v>
      </c>
      <c r="K4857" s="95">
        <v>6.16</v>
      </c>
      <c r="L4857" s="95">
        <v>1.79</v>
      </c>
      <c r="M4857" s="95"/>
      <c r="N4857" s="95">
        <v>0.72</v>
      </c>
      <c r="O4857" s="95">
        <v>3.8</v>
      </c>
      <c r="P4857" s="95">
        <v>-2.63</v>
      </c>
      <c r="Q4857" s="95">
        <v>2.21</v>
      </c>
      <c r="R4857" s="95">
        <v>-35.9</v>
      </c>
      <c r="S4857" s="95">
        <v>13.44</v>
      </c>
      <c r="T4857" s="95">
        <v>38.15</v>
      </c>
      <c r="U4857" s="95">
        <v>-0.37</v>
      </c>
      <c r="V4857" s="95">
        <v>1.37</v>
      </c>
      <c r="W4857" s="95">
        <v>1.61</v>
      </c>
      <c r="X4857" s="95">
        <v>3.86</v>
      </c>
      <c r="Y4857" s="95">
        <v>10.1</v>
      </c>
      <c r="Z4857" s="74" t="s">
        <v>1111</v>
      </c>
      <c r="AA4857" s="95">
        <v>-3.73</v>
      </c>
      <c r="AB4857" s="95">
        <v>1.34</v>
      </c>
      <c r="AC4857" s="74" t="s">
        <v>1111</v>
      </c>
      <c r="AD4857" s="95">
        <v>1785929040</v>
      </c>
    </row>
    <row r="4858" spans="1:30" x14ac:dyDescent="0.2">
      <c r="A4858" s="74" t="s">
        <v>5965</v>
      </c>
      <c r="B4858" s="95">
        <v>2.2400000000000002</v>
      </c>
      <c r="C4858" s="95"/>
      <c r="D4858" s="95">
        <v>-3.92</v>
      </c>
      <c r="E4858" s="95">
        <v>0.82</v>
      </c>
      <c r="F4858" s="95">
        <v>0.82</v>
      </c>
      <c r="G4858" s="95">
        <v>100</v>
      </c>
      <c r="H4858" s="95">
        <v>-128645</v>
      </c>
      <c r="I4858" s="95">
        <v>-101870</v>
      </c>
      <c r="J4858" s="95">
        <v>-3.1</v>
      </c>
      <c r="K4858" s="95">
        <v>0.25</v>
      </c>
      <c r="L4858" s="95">
        <v>3.35</v>
      </c>
      <c r="M4858" s="95">
        <v>-0.89</v>
      </c>
      <c r="N4858" s="95">
        <v>3989.04</v>
      </c>
      <c r="O4858" s="95">
        <v>0.91</v>
      </c>
      <c r="P4858" s="95">
        <v>-8.49</v>
      </c>
      <c r="Q4858" s="95">
        <v>308.31</v>
      </c>
      <c r="R4858" s="95">
        <v>-21.01</v>
      </c>
      <c r="S4858" s="95">
        <v>-20.95</v>
      </c>
      <c r="T4858" s="95">
        <v>-32.049999999999997</v>
      </c>
      <c r="U4858" s="95">
        <v>1</v>
      </c>
      <c r="V4858" s="95">
        <v>0</v>
      </c>
      <c r="W4858" s="95">
        <v>0</v>
      </c>
      <c r="X4858" s="95">
        <v>186.97</v>
      </c>
      <c r="Y4858" s="95"/>
      <c r="Z4858" s="74" t="s">
        <v>1111</v>
      </c>
      <c r="AA4858" s="95">
        <v>2.72</v>
      </c>
      <c r="AB4858" s="95">
        <v>-0.56999999999999995</v>
      </c>
      <c r="AC4858" s="74" t="s">
        <v>1111</v>
      </c>
      <c r="AD4858" s="95">
        <v>159561696</v>
      </c>
    </row>
    <row r="4859" spans="1:30" x14ac:dyDescent="0.2">
      <c r="A4859" s="74" t="s">
        <v>5966</v>
      </c>
      <c r="B4859" s="95">
        <v>26.46</v>
      </c>
      <c r="C4859" s="95">
        <v>1.2</v>
      </c>
      <c r="D4859" s="95">
        <v>7.54</v>
      </c>
      <c r="E4859" s="95">
        <v>0.99</v>
      </c>
      <c r="F4859" s="95">
        <v>0.26</v>
      </c>
      <c r="G4859" s="95">
        <v>24.52</v>
      </c>
      <c r="H4859" s="95">
        <v>7.94</v>
      </c>
      <c r="I4859" s="95">
        <v>4.63</v>
      </c>
      <c r="J4859" s="95">
        <v>4.4000000000000004</v>
      </c>
      <c r="K4859" s="95">
        <v>5.08</v>
      </c>
      <c r="L4859" s="95">
        <v>0.68</v>
      </c>
      <c r="M4859" s="95">
        <v>0.15</v>
      </c>
      <c r="N4859" s="95">
        <v>0.35</v>
      </c>
      <c r="O4859" s="95">
        <v>0.64</v>
      </c>
      <c r="P4859" s="95">
        <v>-0.55000000000000004</v>
      </c>
      <c r="Q4859" s="95">
        <v>4.51</v>
      </c>
      <c r="R4859" s="95">
        <v>13.18</v>
      </c>
      <c r="S4859" s="95">
        <v>3.46</v>
      </c>
      <c r="T4859" s="95">
        <v>9.6999999999999993</v>
      </c>
      <c r="U4859" s="95">
        <v>0.26</v>
      </c>
      <c r="V4859" s="95">
        <v>0.63</v>
      </c>
      <c r="W4859" s="95">
        <v>0.75</v>
      </c>
      <c r="X4859" s="95">
        <v>4.32</v>
      </c>
      <c r="Y4859" s="95"/>
      <c r="Z4859" s="74" t="s">
        <v>1111</v>
      </c>
      <c r="AA4859" s="95">
        <v>26.75</v>
      </c>
      <c r="AB4859" s="95">
        <v>3.53</v>
      </c>
      <c r="AC4859" s="74" t="s">
        <v>1111</v>
      </c>
      <c r="AD4859" s="95">
        <v>752170860</v>
      </c>
    </row>
    <row r="4860" spans="1:30" x14ac:dyDescent="0.2">
      <c r="A4860" s="74" t="s">
        <v>5967</v>
      </c>
      <c r="B4860" s="95">
        <v>32.549999999999997</v>
      </c>
      <c r="C4860" s="95">
        <v>2.95</v>
      </c>
      <c r="D4860" s="95">
        <v>6.4</v>
      </c>
      <c r="E4860" s="95">
        <v>1.03</v>
      </c>
      <c r="F4860" s="95">
        <v>0.38</v>
      </c>
      <c r="G4860" s="95">
        <v>100</v>
      </c>
      <c r="H4860" s="95">
        <v>18.7</v>
      </c>
      <c r="I4860" s="95">
        <v>12.29</v>
      </c>
      <c r="J4860" s="95">
        <v>4.21</v>
      </c>
      <c r="K4860" s="95">
        <v>7.44</v>
      </c>
      <c r="L4860" s="95">
        <v>3.23</v>
      </c>
      <c r="M4860" s="95">
        <v>0.79</v>
      </c>
      <c r="N4860" s="95">
        <v>0.79</v>
      </c>
      <c r="O4860" s="95">
        <v>3.59</v>
      </c>
      <c r="P4860" s="95">
        <v>-0.51</v>
      </c>
      <c r="Q4860" s="95">
        <v>1.66</v>
      </c>
      <c r="R4860" s="95">
        <v>16.03</v>
      </c>
      <c r="S4860" s="95">
        <v>5.89</v>
      </c>
      <c r="T4860" s="95">
        <v>10.92</v>
      </c>
      <c r="U4860" s="95">
        <v>0.37</v>
      </c>
      <c r="V4860" s="95">
        <v>0.63</v>
      </c>
      <c r="W4860" s="95">
        <v>0.48</v>
      </c>
      <c r="X4860" s="95">
        <v>14.82</v>
      </c>
      <c r="Y4860" s="95">
        <v>11.38</v>
      </c>
      <c r="Z4860" s="74" t="s">
        <v>1111</v>
      </c>
      <c r="AA4860" s="95">
        <v>31.76</v>
      </c>
      <c r="AB4860" s="95">
        <v>5.09</v>
      </c>
      <c r="AC4860" s="74" t="s">
        <v>1111</v>
      </c>
      <c r="AD4860" s="95">
        <v>21099215742</v>
      </c>
    </row>
    <row r="4861" spans="1:30" x14ac:dyDescent="0.2">
      <c r="A4861" s="74" t="s">
        <v>5968</v>
      </c>
      <c r="B4861" s="95">
        <v>35.54</v>
      </c>
      <c r="C4861" s="95">
        <v>2.7</v>
      </c>
      <c r="D4861" s="95">
        <v>6.98</v>
      </c>
      <c r="E4861" s="95">
        <v>1.1200000000000001</v>
      </c>
      <c r="F4861" s="95">
        <v>0.41</v>
      </c>
      <c r="G4861" s="95">
        <v>100</v>
      </c>
      <c r="H4861" s="95">
        <v>18.7</v>
      </c>
      <c r="I4861" s="95">
        <v>12.29</v>
      </c>
      <c r="J4861" s="95">
        <v>4.59</v>
      </c>
      <c r="K4861" s="95">
        <v>7.44</v>
      </c>
      <c r="L4861" s="95">
        <v>3.23</v>
      </c>
      <c r="M4861" s="95">
        <v>0.79</v>
      </c>
      <c r="N4861" s="95">
        <v>0.86</v>
      </c>
      <c r="O4861" s="95">
        <v>3.91</v>
      </c>
      <c r="P4861" s="95">
        <v>-0.56000000000000005</v>
      </c>
      <c r="Q4861" s="95">
        <v>1.66</v>
      </c>
      <c r="R4861" s="95">
        <v>16.03</v>
      </c>
      <c r="S4861" s="95">
        <v>5.89</v>
      </c>
      <c r="T4861" s="95">
        <v>10.92</v>
      </c>
      <c r="U4861" s="95">
        <v>0.37</v>
      </c>
      <c r="V4861" s="95">
        <v>0.63</v>
      </c>
      <c r="W4861" s="95">
        <v>0.48</v>
      </c>
      <c r="X4861" s="95">
        <v>14.82</v>
      </c>
      <c r="Y4861" s="95">
        <v>11.38</v>
      </c>
      <c r="Z4861" s="74" t="s">
        <v>1111</v>
      </c>
      <c r="AA4861" s="95">
        <v>31.76</v>
      </c>
      <c r="AB4861" s="95">
        <v>5.09</v>
      </c>
      <c r="AC4861" s="74" t="s">
        <v>1111</v>
      </c>
      <c r="AD4861" s="95">
        <v>21099215742</v>
      </c>
    </row>
    <row r="4862" spans="1:30" x14ac:dyDescent="0.2">
      <c r="A4862" s="74" t="s">
        <v>5969</v>
      </c>
      <c r="B4862" s="95">
        <v>8.4499999999999993</v>
      </c>
      <c r="C4862" s="95"/>
      <c r="D4862" s="95">
        <v>-47.17</v>
      </c>
      <c r="E4862" s="95">
        <v>2.15</v>
      </c>
      <c r="F4862" s="95">
        <v>1.05</v>
      </c>
      <c r="G4862" s="95">
        <v>13.37</v>
      </c>
      <c r="H4862" s="95">
        <v>-0.64</v>
      </c>
      <c r="I4862" s="95">
        <v>-2.06</v>
      </c>
      <c r="J4862" s="95">
        <v>-150.78</v>
      </c>
      <c r="K4862" s="95">
        <v>-104.02</v>
      </c>
      <c r="L4862" s="95">
        <v>46.77</v>
      </c>
      <c r="M4862" s="95">
        <v>-0.67</v>
      </c>
      <c r="N4862" s="95">
        <v>0.97</v>
      </c>
      <c r="O4862" s="95">
        <v>2.75</v>
      </c>
      <c r="P4862" s="95">
        <v>-5.95</v>
      </c>
      <c r="Q4862" s="95">
        <v>1.85</v>
      </c>
      <c r="R4862" s="95">
        <v>-4.55</v>
      </c>
      <c r="S4862" s="95">
        <v>-2.2200000000000002</v>
      </c>
      <c r="T4862" s="95">
        <v>-2.41</v>
      </c>
      <c r="U4862" s="95">
        <v>0.49</v>
      </c>
      <c r="V4862" s="95">
        <v>0.51</v>
      </c>
      <c r="W4862" s="95">
        <v>1.08</v>
      </c>
      <c r="X4862" s="95"/>
      <c r="Y4862" s="95"/>
      <c r="Z4862" s="74" t="s">
        <v>1111</v>
      </c>
      <c r="AA4862" s="95">
        <v>3.92</v>
      </c>
      <c r="AB4862" s="95">
        <v>-0.18</v>
      </c>
      <c r="AC4862" s="74" t="s">
        <v>1111</v>
      </c>
      <c r="AD4862" s="95">
        <v>190742512.09999999</v>
      </c>
    </row>
    <row r="4863" spans="1:30" x14ac:dyDescent="0.2">
      <c r="A4863" s="74" t="s">
        <v>5970</v>
      </c>
      <c r="B4863" s="95">
        <v>16.57</v>
      </c>
      <c r="C4863" s="95"/>
      <c r="D4863" s="95">
        <v>85.43</v>
      </c>
      <c r="E4863" s="95">
        <v>5.08</v>
      </c>
      <c r="F4863" s="95">
        <v>2.0099999999999998</v>
      </c>
      <c r="G4863" s="95">
        <v>59.59</v>
      </c>
      <c r="H4863" s="95">
        <v>11.86</v>
      </c>
      <c r="I4863" s="95">
        <v>3.85</v>
      </c>
      <c r="J4863" s="95">
        <v>27.7</v>
      </c>
      <c r="K4863" s="95">
        <v>24.55</v>
      </c>
      <c r="L4863" s="95">
        <v>-3.15</v>
      </c>
      <c r="M4863" s="95">
        <v>-0.57999999999999996</v>
      </c>
      <c r="N4863" s="95">
        <v>3.29</v>
      </c>
      <c r="O4863" s="95">
        <v>9.67</v>
      </c>
      <c r="P4863" s="95">
        <v>-4.6399999999999997</v>
      </c>
      <c r="Q4863" s="95">
        <v>1.58</v>
      </c>
      <c r="R4863" s="95">
        <v>5.95</v>
      </c>
      <c r="S4863" s="95">
        <v>2.35</v>
      </c>
      <c r="T4863" s="95">
        <v>7.66</v>
      </c>
      <c r="U4863" s="95">
        <v>0.4</v>
      </c>
      <c r="V4863" s="95">
        <v>0.6</v>
      </c>
      <c r="W4863" s="95">
        <v>0.61</v>
      </c>
      <c r="X4863" s="95">
        <v>5.76</v>
      </c>
      <c r="Y4863" s="95"/>
      <c r="Z4863" s="74" t="s">
        <v>1111</v>
      </c>
      <c r="AA4863" s="95">
        <v>3.26</v>
      </c>
      <c r="AB4863" s="95">
        <v>0.19</v>
      </c>
      <c r="AC4863" s="74" t="s">
        <v>1111</v>
      </c>
      <c r="AD4863" s="95">
        <v>3938461991</v>
      </c>
    </row>
    <row r="4864" spans="1:30" x14ac:dyDescent="0.2">
      <c r="A4864" s="74" t="s">
        <v>5971</v>
      </c>
      <c r="B4864" s="95">
        <v>92.77</v>
      </c>
      <c r="C4864" s="95"/>
      <c r="D4864" s="95">
        <v>68.89</v>
      </c>
      <c r="E4864" s="95">
        <v>9.8699999999999992</v>
      </c>
      <c r="F4864" s="95">
        <v>8.85</v>
      </c>
      <c r="G4864" s="95">
        <v>50.32</v>
      </c>
      <c r="H4864" s="95">
        <v>16.89</v>
      </c>
      <c r="I4864" s="95">
        <v>16.68</v>
      </c>
      <c r="J4864" s="95">
        <v>68.03</v>
      </c>
      <c r="K4864" s="95">
        <v>64.2</v>
      </c>
      <c r="L4864" s="95">
        <v>-3.83</v>
      </c>
      <c r="M4864" s="95">
        <v>-0.56000000000000005</v>
      </c>
      <c r="N4864" s="95">
        <v>11.49</v>
      </c>
      <c r="O4864" s="95">
        <v>13.21</v>
      </c>
      <c r="P4864" s="95">
        <v>-37.31</v>
      </c>
      <c r="Q4864" s="95">
        <v>8.2100000000000009</v>
      </c>
      <c r="R4864" s="95">
        <v>14.33</v>
      </c>
      <c r="S4864" s="95">
        <v>12.85</v>
      </c>
      <c r="T4864" s="95">
        <v>14.32</v>
      </c>
      <c r="U4864" s="95">
        <v>0.9</v>
      </c>
      <c r="V4864" s="95">
        <v>0.1</v>
      </c>
      <c r="W4864" s="95">
        <v>0.77</v>
      </c>
      <c r="X4864" s="95">
        <v>6.14</v>
      </c>
      <c r="Y4864" s="95">
        <v>29.45</v>
      </c>
      <c r="Z4864" s="74" t="s">
        <v>1111</v>
      </c>
      <c r="AA4864" s="95">
        <v>9.4</v>
      </c>
      <c r="AB4864" s="95">
        <v>1.35</v>
      </c>
      <c r="AC4864" s="74" t="s">
        <v>1111</v>
      </c>
      <c r="AD4864" s="95">
        <v>4060403745</v>
      </c>
    </row>
    <row r="4865" spans="1:30" x14ac:dyDescent="0.2">
      <c r="A4865" s="74" t="s">
        <v>5972</v>
      </c>
      <c r="B4865" s="95">
        <v>53.01</v>
      </c>
      <c r="C4865" s="95"/>
      <c r="D4865" s="95">
        <v>-19.329999999999998</v>
      </c>
      <c r="E4865" s="95">
        <v>7.75</v>
      </c>
      <c r="F4865" s="95">
        <v>6.88</v>
      </c>
      <c r="G4865" s="95">
        <v>82.49</v>
      </c>
      <c r="H4865" s="95">
        <v>-1293.07</v>
      </c>
      <c r="I4865" s="95">
        <v>-1293.07</v>
      </c>
      <c r="J4865" s="95">
        <v>-19.329999999999998</v>
      </c>
      <c r="K4865" s="95">
        <v>-16.89</v>
      </c>
      <c r="L4865" s="95">
        <v>2.44</v>
      </c>
      <c r="M4865" s="95">
        <v>-0.98</v>
      </c>
      <c r="N4865" s="95">
        <v>249.99</v>
      </c>
      <c r="O4865" s="95">
        <v>8.49</v>
      </c>
      <c r="P4865" s="95">
        <v>-85.78</v>
      </c>
      <c r="Q4865" s="95">
        <v>8.4499999999999993</v>
      </c>
      <c r="R4865" s="95">
        <v>-40.090000000000003</v>
      </c>
      <c r="S4865" s="95">
        <v>-35.6</v>
      </c>
      <c r="T4865" s="95">
        <v>-40.090000000000003</v>
      </c>
      <c r="U4865" s="95">
        <v>0.89</v>
      </c>
      <c r="V4865" s="95">
        <v>0.11</v>
      </c>
      <c r="W4865" s="95">
        <v>0.03</v>
      </c>
      <c r="X4865" s="95"/>
      <c r="Y4865" s="95"/>
      <c r="Z4865" s="74" t="s">
        <v>1111</v>
      </c>
      <c r="AA4865" s="95">
        <v>6.84</v>
      </c>
      <c r="AB4865" s="95">
        <v>-2.74</v>
      </c>
      <c r="AC4865" s="74" t="s">
        <v>1111</v>
      </c>
      <c r="AD4865" s="95">
        <v>2912907398.4899998</v>
      </c>
    </row>
    <row r="4866" spans="1:30" x14ac:dyDescent="0.2">
      <c r="A4866" s="74" t="s">
        <v>5973</v>
      </c>
      <c r="B4866" s="95">
        <v>9.7200000000000006</v>
      </c>
      <c r="C4866" s="95"/>
      <c r="D4866" s="95">
        <v>21.97</v>
      </c>
      <c r="E4866" s="95">
        <v>-14.67</v>
      </c>
      <c r="F4866" s="95">
        <v>1.21</v>
      </c>
      <c r="G4866" s="95"/>
      <c r="H4866" s="95"/>
      <c r="I4866" s="95"/>
      <c r="J4866" s="95">
        <v>21.97</v>
      </c>
      <c r="K4866" s="95">
        <v>22.77</v>
      </c>
      <c r="L4866" s="95">
        <v>0.8</v>
      </c>
      <c r="M4866" s="95"/>
      <c r="N4866" s="95"/>
      <c r="O4866" s="95">
        <v>4299.2299999999996</v>
      </c>
      <c r="P4866" s="95">
        <v>-1.21</v>
      </c>
      <c r="Q4866" s="95">
        <v>1.06</v>
      </c>
      <c r="R4866" s="95">
        <v>-66.790000000000006</v>
      </c>
      <c r="S4866" s="95">
        <v>5.5</v>
      </c>
      <c r="T4866" s="95">
        <v>-159.66</v>
      </c>
      <c r="U4866" s="95">
        <v>-0.08</v>
      </c>
      <c r="V4866" s="95">
        <v>0.09</v>
      </c>
      <c r="W4866" s="95">
        <v>0</v>
      </c>
      <c r="X4866" s="95"/>
      <c r="Y4866" s="95"/>
      <c r="Z4866" s="74" t="s">
        <v>1111</v>
      </c>
      <c r="AA4866" s="95">
        <v>-0.66</v>
      </c>
      <c r="AB4866" s="95">
        <v>0.44</v>
      </c>
      <c r="AC4866" s="74" t="s">
        <v>1111</v>
      </c>
      <c r="AD4866" s="95">
        <v>279450000</v>
      </c>
    </row>
    <row r="4867" spans="1:30" x14ac:dyDescent="0.2">
      <c r="A4867" s="74" t="s">
        <v>5974</v>
      </c>
      <c r="B4867" s="95">
        <v>12.74</v>
      </c>
      <c r="C4867" s="95">
        <v>3.61</v>
      </c>
      <c r="D4867" s="95">
        <v>61.2</v>
      </c>
      <c r="E4867" s="95">
        <v>195.9</v>
      </c>
      <c r="F4867" s="95">
        <v>11.46</v>
      </c>
      <c r="G4867" s="95">
        <v>100</v>
      </c>
      <c r="H4867" s="95">
        <v>66</v>
      </c>
      <c r="I4867" s="95">
        <v>49.98</v>
      </c>
      <c r="J4867" s="95">
        <v>46.35</v>
      </c>
      <c r="K4867" s="95">
        <v>44.26</v>
      </c>
      <c r="L4867" s="95">
        <v>-2.1</v>
      </c>
      <c r="M4867" s="95">
        <v>-8.86</v>
      </c>
      <c r="N4867" s="95">
        <v>30.59</v>
      </c>
      <c r="O4867" s="95">
        <v>-69.61</v>
      </c>
      <c r="P4867" s="95">
        <v>-21.85</v>
      </c>
      <c r="Q4867" s="95">
        <v>0.74</v>
      </c>
      <c r="R4867" s="95">
        <v>320.08</v>
      </c>
      <c r="S4867" s="95">
        <v>18.72</v>
      </c>
      <c r="T4867" s="95">
        <v>341.55</v>
      </c>
      <c r="U4867" s="95">
        <v>0.06</v>
      </c>
      <c r="V4867" s="95">
        <v>0.94</v>
      </c>
      <c r="W4867" s="95">
        <v>0.37</v>
      </c>
      <c r="X4867" s="95"/>
      <c r="Y4867" s="95"/>
      <c r="Z4867" s="74" t="s">
        <v>1111</v>
      </c>
      <c r="AA4867" s="95">
        <v>7.0000000000000007E-2</v>
      </c>
      <c r="AB4867" s="95">
        <v>0.21</v>
      </c>
      <c r="AC4867" s="74" t="s">
        <v>1111</v>
      </c>
      <c r="AD4867" s="95">
        <v>724824464</v>
      </c>
    </row>
    <row r="4868" spans="1:30" x14ac:dyDescent="0.2">
      <c r="A4868" s="74" t="s">
        <v>5975</v>
      </c>
      <c r="B4868" s="95">
        <v>2</v>
      </c>
      <c r="C4868" s="95"/>
      <c r="D4868" s="95">
        <v>3.72</v>
      </c>
      <c r="E4868" s="95">
        <v>0.54</v>
      </c>
      <c r="F4868" s="95">
        <v>0.28000000000000003</v>
      </c>
      <c r="G4868" s="95">
        <v>20.75</v>
      </c>
      <c r="H4868" s="95">
        <v>3.99</v>
      </c>
      <c r="I4868" s="95">
        <v>3.75</v>
      </c>
      <c r="J4868" s="95">
        <v>3.49</v>
      </c>
      <c r="K4868" s="95">
        <v>-1</v>
      </c>
      <c r="L4868" s="95">
        <v>-4.49</v>
      </c>
      <c r="M4868" s="95">
        <v>-0.69</v>
      </c>
      <c r="N4868" s="95">
        <v>0.14000000000000001</v>
      </c>
      <c r="O4868" s="95">
        <v>0.62</v>
      </c>
      <c r="P4868" s="95">
        <v>-3.85</v>
      </c>
      <c r="Q4868" s="95">
        <v>1.93</v>
      </c>
      <c r="R4868" s="95">
        <v>14.51</v>
      </c>
      <c r="S4868" s="95">
        <v>7.45</v>
      </c>
      <c r="T4868" s="95">
        <v>12.37</v>
      </c>
      <c r="U4868" s="95">
        <v>0.51</v>
      </c>
      <c r="V4868" s="95">
        <v>0.49</v>
      </c>
      <c r="W4868" s="95">
        <v>1.99</v>
      </c>
      <c r="X4868" s="95"/>
      <c r="Y4868" s="95"/>
      <c r="Z4868" s="74" t="s">
        <v>1111</v>
      </c>
      <c r="AA4868" s="95">
        <v>3.71</v>
      </c>
      <c r="AB4868" s="95">
        <v>0.54</v>
      </c>
      <c r="AC4868" s="74" t="s">
        <v>1111</v>
      </c>
      <c r="AD4868" s="95">
        <v>138478800</v>
      </c>
    </row>
    <row r="4869" spans="1:30" x14ac:dyDescent="0.2">
      <c r="A4869" s="74" t="s">
        <v>5976</v>
      </c>
      <c r="B4869" s="95">
        <v>8.76</v>
      </c>
      <c r="C4869" s="95"/>
      <c r="D4869" s="95">
        <v>5.96</v>
      </c>
      <c r="E4869" s="95">
        <v>1.23</v>
      </c>
      <c r="F4869" s="95">
        <v>0.67</v>
      </c>
      <c r="G4869" s="95">
        <v>20.74</v>
      </c>
      <c r="H4869" s="95">
        <v>5.8</v>
      </c>
      <c r="I4869" s="95">
        <v>5.39</v>
      </c>
      <c r="J4869" s="95">
        <v>5.54</v>
      </c>
      <c r="K4869" s="95">
        <v>2.64</v>
      </c>
      <c r="L4869" s="95">
        <v>-2.91</v>
      </c>
      <c r="M4869" s="95">
        <v>-0.65</v>
      </c>
      <c r="N4869" s="95">
        <v>0.32</v>
      </c>
      <c r="O4869" s="95">
        <v>7.17</v>
      </c>
      <c r="P4869" s="95">
        <v>-1.34</v>
      </c>
      <c r="Q4869" s="95">
        <v>1.23</v>
      </c>
      <c r="R4869" s="95">
        <v>20.72</v>
      </c>
      <c r="S4869" s="95">
        <v>11.18</v>
      </c>
      <c r="T4869" s="95">
        <v>18.149999999999999</v>
      </c>
      <c r="U4869" s="95">
        <v>0.54</v>
      </c>
      <c r="V4869" s="95">
        <v>0.46</v>
      </c>
      <c r="W4869" s="95">
        <v>2.0699999999999998</v>
      </c>
      <c r="X4869" s="95">
        <v>20.2</v>
      </c>
      <c r="Y4869" s="95">
        <v>29.77</v>
      </c>
      <c r="Z4869" s="74" t="s">
        <v>1111</v>
      </c>
      <c r="AA4869" s="95">
        <v>7.09</v>
      </c>
      <c r="AB4869" s="95">
        <v>1.47</v>
      </c>
      <c r="AC4869" s="74" t="s">
        <v>1111</v>
      </c>
      <c r="AD4869" s="95">
        <v>5935412460</v>
      </c>
    </row>
    <row r="4870" spans="1:30" x14ac:dyDescent="0.2">
      <c r="A4870" s="74" t="s">
        <v>5977</v>
      </c>
      <c r="B4870" s="95">
        <v>32.880000000000003</v>
      </c>
      <c r="C4870" s="95"/>
      <c r="D4870" s="95">
        <v>-42.07</v>
      </c>
      <c r="E4870" s="95">
        <v>4.91</v>
      </c>
      <c r="F4870" s="95">
        <v>3.56</v>
      </c>
      <c r="G4870" s="95">
        <v>96.84</v>
      </c>
      <c r="H4870" s="95">
        <v>-35.78</v>
      </c>
      <c r="I4870" s="95">
        <v>-35.979999999999997</v>
      </c>
      <c r="J4870" s="95">
        <v>-42.3</v>
      </c>
      <c r="K4870" s="95">
        <v>-33.01</v>
      </c>
      <c r="L4870" s="95">
        <v>9.2899999999999991</v>
      </c>
      <c r="M4870" s="95">
        <v>-1.08</v>
      </c>
      <c r="N4870" s="95">
        <v>15.14</v>
      </c>
      <c r="O4870" s="95">
        <v>5.17</v>
      </c>
      <c r="P4870" s="95">
        <v>-29.92</v>
      </c>
      <c r="Q4870" s="95">
        <v>4.5599999999999996</v>
      </c>
      <c r="R4870" s="95">
        <v>-11.68</v>
      </c>
      <c r="S4870" s="95">
        <v>-8.4499999999999993</v>
      </c>
      <c r="T4870" s="95">
        <v>-11.68</v>
      </c>
      <c r="U4870" s="95">
        <v>0.72</v>
      </c>
      <c r="V4870" s="95">
        <v>0.28000000000000003</v>
      </c>
      <c r="W4870" s="95">
        <v>0.24</v>
      </c>
      <c r="X4870" s="95"/>
      <c r="Y4870" s="95"/>
      <c r="Z4870" s="74" t="s">
        <v>1111</v>
      </c>
      <c r="AA4870" s="95">
        <v>6.7</v>
      </c>
      <c r="AB4870" s="95">
        <v>-0.78</v>
      </c>
      <c r="AC4870" s="74" t="s">
        <v>1111</v>
      </c>
      <c r="AD4870" s="95">
        <v>4304649778</v>
      </c>
    </row>
    <row r="4871" spans="1:30" x14ac:dyDescent="0.2">
      <c r="A4871" s="74" t="s">
        <v>5978</v>
      </c>
      <c r="B4871" s="95">
        <v>3.07</v>
      </c>
      <c r="C4871" s="95"/>
      <c r="D4871" s="95">
        <v>-11.26</v>
      </c>
      <c r="E4871" s="95">
        <v>0.84</v>
      </c>
      <c r="F4871" s="95">
        <v>0.36</v>
      </c>
      <c r="G4871" s="95">
        <v>33.65</v>
      </c>
      <c r="H4871" s="95">
        <v>-2.35</v>
      </c>
      <c r="I4871" s="95">
        <v>-2.69</v>
      </c>
      <c r="J4871" s="95">
        <v>-12.89</v>
      </c>
      <c r="K4871" s="95">
        <v>-15.84</v>
      </c>
      <c r="L4871" s="95">
        <v>-2.95</v>
      </c>
      <c r="M4871" s="95">
        <v>0.19</v>
      </c>
      <c r="N4871" s="95">
        <v>0.3</v>
      </c>
      <c r="O4871" s="95">
        <v>1.39</v>
      </c>
      <c r="P4871" s="95">
        <v>-0.72</v>
      </c>
      <c r="Q4871" s="95">
        <v>2.06</v>
      </c>
      <c r="R4871" s="95">
        <v>-7.43</v>
      </c>
      <c r="S4871" s="95">
        <v>-3.18</v>
      </c>
      <c r="T4871" s="95">
        <v>-6.21</v>
      </c>
      <c r="U4871" s="95">
        <v>0.43</v>
      </c>
      <c r="V4871" s="95">
        <v>0.56999999999999995</v>
      </c>
      <c r="W4871" s="95">
        <v>1.18</v>
      </c>
      <c r="X4871" s="95">
        <v>-1.95</v>
      </c>
      <c r="Y4871" s="95"/>
      <c r="Z4871" s="74" t="s">
        <v>1111</v>
      </c>
      <c r="AA4871" s="95">
        <v>3.67</v>
      </c>
      <c r="AB4871" s="95">
        <v>-0.27</v>
      </c>
      <c r="AC4871" s="74" t="s">
        <v>1111</v>
      </c>
      <c r="AD4871" s="95">
        <v>49433140</v>
      </c>
    </row>
    <row r="4872" spans="1:30" x14ac:dyDescent="0.2">
      <c r="A4872" s="74" t="s">
        <v>5979</v>
      </c>
      <c r="B4872" s="95">
        <v>6.05</v>
      </c>
      <c r="C4872" s="95"/>
      <c r="D4872" s="95">
        <v>-2.81</v>
      </c>
      <c r="E4872" s="95">
        <v>2.67</v>
      </c>
      <c r="F4872" s="95">
        <v>2.5099999999999998</v>
      </c>
      <c r="G4872" s="95"/>
      <c r="H4872" s="95"/>
      <c r="I4872" s="95"/>
      <c r="J4872" s="95">
        <v>-2.87</v>
      </c>
      <c r="K4872" s="95">
        <v>-1.78</v>
      </c>
      <c r="L4872" s="95">
        <v>1.0900000000000001</v>
      </c>
      <c r="M4872" s="95">
        <v>-1.02</v>
      </c>
      <c r="N4872" s="95"/>
      <c r="O4872" s="95">
        <v>2.67</v>
      </c>
      <c r="P4872" s="95"/>
      <c r="Q4872" s="95">
        <v>16.39</v>
      </c>
      <c r="R4872" s="95">
        <v>-95.07</v>
      </c>
      <c r="S4872" s="95">
        <v>-89.27</v>
      </c>
      <c r="T4872" s="95">
        <v>-93.04</v>
      </c>
      <c r="U4872" s="95">
        <v>0.94</v>
      </c>
      <c r="V4872" s="95">
        <v>0.06</v>
      </c>
      <c r="W4872" s="95">
        <v>0</v>
      </c>
      <c r="X4872" s="95"/>
      <c r="Y4872" s="95"/>
      <c r="Z4872" s="74" t="s">
        <v>1111</v>
      </c>
      <c r="AA4872" s="95">
        <v>2.27</v>
      </c>
      <c r="AB4872" s="95">
        <v>-2.15</v>
      </c>
      <c r="AC4872" s="74" t="s">
        <v>1111</v>
      </c>
      <c r="AD4872" s="95">
        <v>50398920</v>
      </c>
    </row>
    <row r="4873" spans="1:30" x14ac:dyDescent="0.2">
      <c r="A4873" s="74" t="s">
        <v>5980</v>
      </c>
      <c r="B4873" s="95">
        <v>28.76</v>
      </c>
      <c r="C4873" s="95">
        <v>3.34</v>
      </c>
      <c r="D4873" s="95">
        <v>6.66</v>
      </c>
      <c r="E4873" s="95">
        <v>2.1800000000000002</v>
      </c>
      <c r="F4873" s="95">
        <v>0.31</v>
      </c>
      <c r="G4873" s="95">
        <v>100</v>
      </c>
      <c r="H4873" s="95">
        <v>46.66</v>
      </c>
      <c r="I4873" s="95">
        <v>18.66</v>
      </c>
      <c r="J4873" s="95">
        <v>2.66</v>
      </c>
      <c r="K4873" s="95">
        <v>3.96</v>
      </c>
      <c r="L4873" s="95">
        <v>1.3</v>
      </c>
      <c r="M4873" s="95">
        <v>1.06</v>
      </c>
      <c r="N4873" s="95">
        <v>1.24</v>
      </c>
      <c r="O4873" s="95"/>
      <c r="P4873" s="95">
        <v>-0.31</v>
      </c>
      <c r="Q4873" s="95"/>
      <c r="R4873" s="95">
        <v>32.659999999999997</v>
      </c>
      <c r="S4873" s="95">
        <v>4.6500000000000004</v>
      </c>
      <c r="T4873" s="95">
        <v>25.65</v>
      </c>
      <c r="U4873" s="95">
        <v>0.14000000000000001</v>
      </c>
      <c r="V4873" s="95">
        <v>0.86</v>
      </c>
      <c r="W4873" s="95">
        <v>0.25</v>
      </c>
      <c r="X4873" s="95">
        <v>30.61</v>
      </c>
      <c r="Y4873" s="95">
        <v>98.84</v>
      </c>
      <c r="Z4873" s="74" t="s">
        <v>1111</v>
      </c>
      <c r="AA4873" s="95">
        <v>13.22</v>
      </c>
      <c r="AB4873" s="95">
        <v>4.32</v>
      </c>
      <c r="AC4873" s="74" t="s">
        <v>1111</v>
      </c>
      <c r="AD4873" s="95">
        <v>3230872516</v>
      </c>
    </row>
    <row r="4874" spans="1:30" x14ac:dyDescent="0.2">
      <c r="A4874" s="74" t="s">
        <v>5981</v>
      </c>
      <c r="B4874" s="95">
        <v>0.93</v>
      </c>
      <c r="C4874" s="95"/>
      <c r="D4874" s="95">
        <v>-3.44</v>
      </c>
      <c r="E4874" s="95">
        <v>0.64</v>
      </c>
      <c r="F4874" s="95">
        <v>0.56000000000000005</v>
      </c>
      <c r="G4874" s="95">
        <v>48.09</v>
      </c>
      <c r="H4874" s="95">
        <v>-41.75</v>
      </c>
      <c r="I4874" s="95">
        <v>-41.91</v>
      </c>
      <c r="J4874" s="95">
        <v>-3.45</v>
      </c>
      <c r="K4874" s="95">
        <v>-0.4</v>
      </c>
      <c r="L4874" s="95">
        <v>3.05</v>
      </c>
      <c r="M4874" s="95">
        <v>-0.56999999999999995</v>
      </c>
      <c r="N4874" s="95">
        <v>1.44</v>
      </c>
      <c r="O4874" s="95">
        <v>0.86</v>
      </c>
      <c r="P4874" s="95">
        <v>-2.38</v>
      </c>
      <c r="Q4874" s="95">
        <v>6.68</v>
      </c>
      <c r="R4874" s="95">
        <v>-18.649999999999999</v>
      </c>
      <c r="S4874" s="95">
        <v>-16.23</v>
      </c>
      <c r="T4874" s="95">
        <v>-18.47</v>
      </c>
      <c r="U4874" s="95">
        <v>0.87</v>
      </c>
      <c r="V4874" s="95">
        <v>0.13</v>
      </c>
      <c r="W4874" s="95">
        <v>0.39</v>
      </c>
      <c r="X4874" s="95">
        <v>89.68</v>
      </c>
      <c r="Y4874" s="95"/>
      <c r="Z4874" s="74" t="s">
        <v>1111</v>
      </c>
      <c r="AA4874" s="95">
        <v>1.45</v>
      </c>
      <c r="AB4874" s="95">
        <v>-0.27</v>
      </c>
      <c r="AC4874" s="74" t="s">
        <v>1111</v>
      </c>
      <c r="AD4874" s="95">
        <v>42617343</v>
      </c>
    </row>
    <row r="4875" spans="1:30" x14ac:dyDescent="0.2">
      <c r="A4875" s="74" t="s">
        <v>5982</v>
      </c>
      <c r="B4875" s="95">
        <v>5.36</v>
      </c>
      <c r="C4875" s="95"/>
      <c r="D4875" s="95">
        <v>-14.88</v>
      </c>
      <c r="E4875" s="95">
        <v>0.91</v>
      </c>
      <c r="F4875" s="95">
        <v>0.33</v>
      </c>
      <c r="G4875" s="95">
        <v>23.78</v>
      </c>
      <c r="H4875" s="95">
        <v>5.93</v>
      </c>
      <c r="I4875" s="95">
        <v>-7.4</v>
      </c>
      <c r="J4875" s="95">
        <v>18.57</v>
      </c>
      <c r="K4875" s="95">
        <v>25.97</v>
      </c>
      <c r="L4875" s="95">
        <v>7.41</v>
      </c>
      <c r="M4875" s="95">
        <v>0.36</v>
      </c>
      <c r="N4875" s="95">
        <v>1.1000000000000001</v>
      </c>
      <c r="O4875" s="95">
        <v>48.46</v>
      </c>
      <c r="P4875" s="95">
        <v>-0.42</v>
      </c>
      <c r="Q4875" s="95">
        <v>1.03</v>
      </c>
      <c r="R4875" s="95">
        <v>-6.1</v>
      </c>
      <c r="S4875" s="95">
        <v>-2.1800000000000002</v>
      </c>
      <c r="T4875" s="95">
        <v>1.88</v>
      </c>
      <c r="U4875" s="95">
        <v>0.36</v>
      </c>
      <c r="V4875" s="95">
        <v>0.64</v>
      </c>
      <c r="W4875" s="95">
        <v>0.3</v>
      </c>
      <c r="X4875" s="95"/>
      <c r="Y4875" s="95"/>
      <c r="Z4875" s="74" t="s">
        <v>1111</v>
      </c>
      <c r="AA4875" s="95">
        <v>5.9</v>
      </c>
      <c r="AB4875" s="95">
        <v>-0.36</v>
      </c>
      <c r="AC4875" s="74" t="s">
        <v>1111</v>
      </c>
      <c r="AD4875" s="95">
        <v>473982656</v>
      </c>
    </row>
    <row r="4876" spans="1:30" x14ac:dyDescent="0.2">
      <c r="A4876" s="74" t="s">
        <v>5983</v>
      </c>
      <c r="B4876" s="95">
        <v>16.77</v>
      </c>
      <c r="C4876" s="95"/>
      <c r="D4876" s="95">
        <v>127.55</v>
      </c>
      <c r="E4876" s="95">
        <v>4.4000000000000004</v>
      </c>
      <c r="F4876" s="95">
        <v>3.61</v>
      </c>
      <c r="G4876" s="95">
        <v>33.99</v>
      </c>
      <c r="H4876" s="95">
        <v>1.07</v>
      </c>
      <c r="I4876" s="95">
        <v>2.23</v>
      </c>
      <c r="J4876" s="95">
        <v>265.79000000000002</v>
      </c>
      <c r="K4876" s="95">
        <v>227.35</v>
      </c>
      <c r="L4876" s="95">
        <v>-38.44</v>
      </c>
      <c r="M4876" s="95">
        <v>-0.64</v>
      </c>
      <c r="N4876" s="95">
        <v>2.84</v>
      </c>
      <c r="O4876" s="95">
        <v>6.23</v>
      </c>
      <c r="P4876" s="95">
        <v>-14.59</v>
      </c>
      <c r="Q4876" s="95">
        <v>4.3499999999999996</v>
      </c>
      <c r="R4876" s="95">
        <v>3.45</v>
      </c>
      <c r="S4876" s="95">
        <v>2.83</v>
      </c>
      <c r="T4876" s="95">
        <v>-0.31</v>
      </c>
      <c r="U4876" s="95">
        <v>0.82</v>
      </c>
      <c r="V4876" s="95">
        <v>0.18</v>
      </c>
      <c r="W4876" s="95">
        <v>1.27</v>
      </c>
      <c r="X4876" s="95"/>
      <c r="Y4876" s="95"/>
      <c r="Z4876" s="74" t="s">
        <v>1111</v>
      </c>
      <c r="AA4876" s="95">
        <v>3.8</v>
      </c>
      <c r="AB4876" s="95">
        <v>0.13</v>
      </c>
      <c r="AC4876" s="74" t="s">
        <v>1111</v>
      </c>
      <c r="AD4876" s="95">
        <v>675112100</v>
      </c>
    </row>
    <row r="4877" spans="1:30" x14ac:dyDescent="0.2">
      <c r="A4877" s="74" t="s">
        <v>5984</v>
      </c>
      <c r="B4877" s="95">
        <v>8.77</v>
      </c>
      <c r="C4877" s="95">
        <v>4.1500000000000004</v>
      </c>
      <c r="D4877" s="95">
        <v>13.9</v>
      </c>
      <c r="E4877" s="95">
        <v>1.35</v>
      </c>
      <c r="F4877" s="95">
        <v>0.64</v>
      </c>
      <c r="G4877" s="95">
        <v>95.35</v>
      </c>
      <c r="H4877" s="95">
        <v>22.84</v>
      </c>
      <c r="I4877" s="95">
        <v>13.86</v>
      </c>
      <c r="J4877" s="95">
        <v>8.43</v>
      </c>
      <c r="K4877" s="95">
        <v>8.82</v>
      </c>
      <c r="L4877" s="95">
        <v>0.39</v>
      </c>
      <c r="M4877" s="95">
        <v>0.06</v>
      </c>
      <c r="N4877" s="95">
        <v>1.93</v>
      </c>
      <c r="O4877" s="95"/>
      <c r="P4877" s="95">
        <v>-0.64</v>
      </c>
      <c r="Q4877" s="95"/>
      <c r="R4877" s="95">
        <v>9.75</v>
      </c>
      <c r="S4877" s="95">
        <v>4.58</v>
      </c>
      <c r="T4877" s="95">
        <v>7.71</v>
      </c>
      <c r="U4877" s="95">
        <v>0.47</v>
      </c>
      <c r="V4877" s="95">
        <v>0.48</v>
      </c>
      <c r="W4877" s="95">
        <v>0.33</v>
      </c>
      <c r="X4877" s="95">
        <v>-14.77</v>
      </c>
      <c r="Y4877" s="95">
        <v>-5.21</v>
      </c>
      <c r="Z4877" s="74" t="s">
        <v>1111</v>
      </c>
      <c r="AA4877" s="95">
        <v>6.48</v>
      </c>
      <c r="AB4877" s="95">
        <v>0.63</v>
      </c>
      <c r="AC4877" s="74" t="s">
        <v>1111</v>
      </c>
      <c r="AD4877" s="95">
        <v>14730364918</v>
      </c>
    </row>
    <row r="4878" spans="1:30" x14ac:dyDescent="0.2">
      <c r="A4878" s="74" t="s">
        <v>5985</v>
      </c>
      <c r="B4878" s="95">
        <v>0.94</v>
      </c>
      <c r="C4878" s="95"/>
      <c r="D4878" s="95">
        <v>-0.49</v>
      </c>
      <c r="E4878" s="95">
        <v>0.49</v>
      </c>
      <c r="F4878" s="95">
        <v>0.33</v>
      </c>
      <c r="G4878" s="95">
        <v>13.62</v>
      </c>
      <c r="H4878" s="95">
        <v>-288.44</v>
      </c>
      <c r="I4878" s="95">
        <v>-306.79000000000002</v>
      </c>
      <c r="J4878" s="95">
        <v>-0.52</v>
      </c>
      <c r="K4878" s="95">
        <v>0.4</v>
      </c>
      <c r="L4878" s="95">
        <v>0.92</v>
      </c>
      <c r="M4878" s="95">
        <v>-0.87</v>
      </c>
      <c r="N4878" s="95">
        <v>1.49</v>
      </c>
      <c r="O4878" s="95">
        <v>0.42</v>
      </c>
      <c r="P4878" s="95">
        <v>-3.35</v>
      </c>
      <c r="Q4878" s="95">
        <v>7.12</v>
      </c>
      <c r="R4878" s="95">
        <v>-100.44</v>
      </c>
      <c r="S4878" s="95">
        <v>-67.319999999999993</v>
      </c>
      <c r="T4878" s="95">
        <v>-75.92</v>
      </c>
      <c r="U4878" s="95">
        <v>0.67</v>
      </c>
      <c r="V4878" s="95">
        <v>0.33</v>
      </c>
      <c r="W4878" s="95">
        <v>0.22</v>
      </c>
      <c r="X4878" s="95">
        <v>30.51</v>
      </c>
      <c r="Y4878" s="95"/>
      <c r="Z4878" s="74" t="s">
        <v>1111</v>
      </c>
      <c r="AA4878" s="95">
        <v>1.92</v>
      </c>
      <c r="AB4878" s="95">
        <v>-1.93</v>
      </c>
      <c r="AC4878" s="74" t="s">
        <v>1111</v>
      </c>
      <c r="AD4878" s="95">
        <v>9966444</v>
      </c>
    </row>
    <row r="4879" spans="1:30" x14ac:dyDescent="0.2">
      <c r="A4879" s="74" t="s">
        <v>5986</v>
      </c>
      <c r="B4879" s="95">
        <v>20.99</v>
      </c>
      <c r="C4879" s="95"/>
      <c r="D4879" s="95">
        <v>12.75</v>
      </c>
      <c r="E4879" s="95">
        <v>2.77</v>
      </c>
      <c r="F4879" s="95">
        <v>2.02</v>
      </c>
      <c r="G4879" s="95">
        <v>63.27</v>
      </c>
      <c r="H4879" s="95">
        <v>29.04</v>
      </c>
      <c r="I4879" s="95">
        <v>22.46</v>
      </c>
      <c r="J4879" s="95">
        <v>9.86</v>
      </c>
      <c r="K4879" s="95">
        <v>9.99</v>
      </c>
      <c r="L4879" s="95">
        <v>0.12</v>
      </c>
      <c r="M4879" s="95">
        <v>0.03</v>
      </c>
      <c r="N4879" s="95">
        <v>2.86</v>
      </c>
      <c r="O4879" s="95">
        <v>6.25</v>
      </c>
      <c r="P4879" s="95">
        <v>-3.54</v>
      </c>
      <c r="Q4879" s="95">
        <v>4.09</v>
      </c>
      <c r="R4879" s="95">
        <v>21.75</v>
      </c>
      <c r="S4879" s="95">
        <v>15.88</v>
      </c>
      <c r="T4879" s="95">
        <v>18.809999999999999</v>
      </c>
      <c r="U4879" s="95">
        <v>0.73</v>
      </c>
      <c r="V4879" s="95">
        <v>0.27</v>
      </c>
      <c r="W4879" s="95">
        <v>0.71</v>
      </c>
      <c r="X4879" s="95">
        <v>10.15</v>
      </c>
      <c r="Y4879" s="95">
        <v>17.25</v>
      </c>
      <c r="Z4879" s="74" t="s">
        <v>1111</v>
      </c>
      <c r="AA4879" s="95">
        <v>7.57</v>
      </c>
      <c r="AB4879" s="95">
        <v>1.65</v>
      </c>
      <c r="AC4879" s="74" t="s">
        <v>1111</v>
      </c>
      <c r="AD4879" s="95">
        <v>910652400</v>
      </c>
    </row>
    <row r="4880" spans="1:30" x14ac:dyDescent="0.2">
      <c r="A4880" s="74" t="s">
        <v>5987</v>
      </c>
      <c r="B4880" s="95">
        <v>5.58</v>
      </c>
      <c r="C4880" s="95"/>
      <c r="D4880" s="95">
        <v>-1.84</v>
      </c>
      <c r="E4880" s="95">
        <v>1.25</v>
      </c>
      <c r="F4880" s="95">
        <v>0.49</v>
      </c>
      <c r="G4880" s="95">
        <v>29.26</v>
      </c>
      <c r="H4880" s="95">
        <v>-73.38</v>
      </c>
      <c r="I4880" s="95">
        <v>-97.59</v>
      </c>
      <c r="J4880" s="95">
        <v>-2.4500000000000002</v>
      </c>
      <c r="K4880" s="95">
        <v>-3.2</v>
      </c>
      <c r="L4880" s="95">
        <v>-0.76</v>
      </c>
      <c r="M4880" s="95">
        <v>0.39</v>
      </c>
      <c r="N4880" s="95">
        <v>1.79</v>
      </c>
      <c r="O4880" s="95">
        <v>1.1599999999999999</v>
      </c>
      <c r="P4880" s="95">
        <v>-1.19</v>
      </c>
      <c r="Q4880" s="95">
        <v>3.64</v>
      </c>
      <c r="R4880" s="95">
        <v>-68.010000000000005</v>
      </c>
      <c r="S4880" s="95">
        <v>-26.78</v>
      </c>
      <c r="T4880" s="95">
        <v>-24.18</v>
      </c>
      <c r="U4880" s="95">
        <v>0.39</v>
      </c>
      <c r="V4880" s="95">
        <v>0.61</v>
      </c>
      <c r="W4880" s="95">
        <v>0.27</v>
      </c>
      <c r="X4880" s="95">
        <v>-0.25</v>
      </c>
      <c r="Y4880" s="95"/>
      <c r="Z4880" s="74" t="s">
        <v>1111</v>
      </c>
      <c r="AA4880" s="95">
        <v>4.26</v>
      </c>
      <c r="AB4880" s="95">
        <v>-2.9</v>
      </c>
      <c r="AC4880" s="74" t="s">
        <v>1111</v>
      </c>
      <c r="AD4880" s="95">
        <v>37452311</v>
      </c>
    </row>
    <row r="4881" spans="1:30" x14ac:dyDescent="0.2">
      <c r="A4881" s="74" t="s">
        <v>5988</v>
      </c>
      <c r="B4881" s="95">
        <v>3.56</v>
      </c>
      <c r="C4881" s="95"/>
      <c r="D4881" s="95">
        <v>-5.37</v>
      </c>
      <c r="E4881" s="95">
        <v>1.35</v>
      </c>
      <c r="F4881" s="95">
        <v>1.28</v>
      </c>
      <c r="G4881" s="95"/>
      <c r="H4881" s="95"/>
      <c r="I4881" s="95"/>
      <c r="J4881" s="95">
        <v>-5.37</v>
      </c>
      <c r="K4881" s="95">
        <v>-1.34</v>
      </c>
      <c r="L4881" s="95">
        <v>4.03</v>
      </c>
      <c r="M4881" s="95">
        <v>-1.01</v>
      </c>
      <c r="N4881" s="95"/>
      <c r="O4881" s="95">
        <v>1.35</v>
      </c>
      <c r="P4881" s="95">
        <v>-1523.3</v>
      </c>
      <c r="Q4881" s="95">
        <v>19.760000000000002</v>
      </c>
      <c r="R4881" s="95">
        <v>-25.14</v>
      </c>
      <c r="S4881" s="95">
        <v>-23.87</v>
      </c>
      <c r="T4881" s="95">
        <v>-25.14</v>
      </c>
      <c r="U4881" s="95">
        <v>0.95</v>
      </c>
      <c r="V4881" s="95">
        <v>0.05</v>
      </c>
      <c r="W4881" s="95">
        <v>0</v>
      </c>
      <c r="X4881" s="95"/>
      <c r="Y4881" s="95"/>
      <c r="Z4881" s="74" t="s">
        <v>1111</v>
      </c>
      <c r="AA4881" s="95">
        <v>2.72</v>
      </c>
      <c r="AB4881" s="95">
        <v>-0.68</v>
      </c>
      <c r="AC4881" s="74" t="s">
        <v>1111</v>
      </c>
      <c r="AD4881" s="95">
        <v>287904432</v>
      </c>
    </row>
    <row r="4882" spans="1:30" x14ac:dyDescent="0.2">
      <c r="A4882" s="74" t="s">
        <v>5989</v>
      </c>
      <c r="B4882" s="95">
        <v>4.5999999999999996</v>
      </c>
      <c r="C4882" s="95"/>
      <c r="D4882" s="95">
        <v>-6.72</v>
      </c>
      <c r="E4882" s="95">
        <v>1.69</v>
      </c>
      <c r="F4882" s="95">
        <v>1.6</v>
      </c>
      <c r="G4882" s="95"/>
      <c r="H4882" s="95"/>
      <c r="I4882" s="95"/>
      <c r="J4882" s="95">
        <v>-6.72</v>
      </c>
      <c r="K4882" s="95">
        <v>-1.34</v>
      </c>
      <c r="L4882" s="95">
        <v>4.03</v>
      </c>
      <c r="M4882" s="95">
        <v>-1.01</v>
      </c>
      <c r="N4882" s="95"/>
      <c r="O4882" s="95">
        <v>1.69</v>
      </c>
      <c r="P4882" s="95">
        <v>-1904.13</v>
      </c>
      <c r="Q4882" s="95">
        <v>19.760000000000002</v>
      </c>
      <c r="R4882" s="95">
        <v>-25.14</v>
      </c>
      <c r="S4882" s="95">
        <v>-23.87</v>
      </c>
      <c r="T4882" s="95">
        <v>-25.14</v>
      </c>
      <c r="U4882" s="95">
        <v>0.95</v>
      </c>
      <c r="V4882" s="95">
        <v>0.05</v>
      </c>
      <c r="W4882" s="95">
        <v>0</v>
      </c>
      <c r="X4882" s="95"/>
      <c r="Y4882" s="95"/>
      <c r="Z4882" s="74" t="s">
        <v>1111</v>
      </c>
      <c r="AA4882" s="95">
        <v>2.72</v>
      </c>
      <c r="AB4882" s="95">
        <v>-0.68</v>
      </c>
      <c r="AC4882" s="74" t="s">
        <v>1111</v>
      </c>
      <c r="AD4882" s="95">
        <v>287904432</v>
      </c>
    </row>
    <row r="4883" spans="1:30" x14ac:dyDescent="0.2">
      <c r="A4883" s="74" t="s">
        <v>5990</v>
      </c>
      <c r="B4883" s="95">
        <v>3.56</v>
      </c>
      <c r="C4883" s="95"/>
      <c r="D4883" s="95">
        <v>-2.44</v>
      </c>
      <c r="E4883" s="95">
        <v>2.13</v>
      </c>
      <c r="F4883" s="95">
        <v>1.74</v>
      </c>
      <c r="G4883" s="95">
        <v>-22.41</v>
      </c>
      <c r="H4883" s="95">
        <v>-458.7</v>
      </c>
      <c r="I4883" s="95">
        <v>-459.96</v>
      </c>
      <c r="J4883" s="95">
        <v>-2.4500000000000002</v>
      </c>
      <c r="K4883" s="95">
        <v>-1.31</v>
      </c>
      <c r="L4883" s="95">
        <v>1.1399999999999999</v>
      </c>
      <c r="M4883" s="95">
        <v>-0.99</v>
      </c>
      <c r="N4883" s="95">
        <v>11.24</v>
      </c>
      <c r="O4883" s="95">
        <v>2.2400000000000002</v>
      </c>
      <c r="P4883" s="95">
        <v>-15.53</v>
      </c>
      <c r="Q4883" s="95">
        <v>7.98</v>
      </c>
      <c r="R4883" s="95">
        <v>-87.36</v>
      </c>
      <c r="S4883" s="95">
        <v>-71.22</v>
      </c>
      <c r="T4883" s="95">
        <v>-87.32</v>
      </c>
      <c r="U4883" s="95">
        <v>0.82</v>
      </c>
      <c r="V4883" s="95">
        <v>0.18</v>
      </c>
      <c r="W4883" s="95">
        <v>0.15</v>
      </c>
      <c r="X4883" s="95"/>
      <c r="Y4883" s="95"/>
      <c r="Z4883" s="74" t="s">
        <v>1111</v>
      </c>
      <c r="AA4883" s="95">
        <v>1.67</v>
      </c>
      <c r="AB4883" s="95">
        <v>-1.46</v>
      </c>
      <c r="AC4883" s="74" t="s">
        <v>1111</v>
      </c>
      <c r="AD4883" s="95">
        <v>699351676</v>
      </c>
    </row>
    <row r="4884" spans="1:30" x14ac:dyDescent="0.2">
      <c r="A4884" s="74" t="s">
        <v>5991</v>
      </c>
      <c r="B4884" s="95">
        <v>0.65</v>
      </c>
      <c r="C4884" s="95"/>
      <c r="D4884" s="95">
        <v>-0.45</v>
      </c>
      <c r="E4884" s="95">
        <v>0.39</v>
      </c>
      <c r="F4884" s="95">
        <v>0.32</v>
      </c>
      <c r="G4884" s="95">
        <v>-22.41</v>
      </c>
      <c r="H4884" s="95">
        <v>-458.7</v>
      </c>
      <c r="I4884" s="95">
        <v>-459.96</v>
      </c>
      <c r="J4884" s="95">
        <v>-0.45</v>
      </c>
      <c r="K4884" s="95">
        <v>-1.31</v>
      </c>
      <c r="L4884" s="95">
        <v>1.1399999999999999</v>
      </c>
      <c r="M4884" s="95">
        <v>-0.99</v>
      </c>
      <c r="N4884" s="95">
        <v>2.0499999999999998</v>
      </c>
      <c r="O4884" s="95">
        <v>0.41</v>
      </c>
      <c r="P4884" s="95">
        <v>-2.84</v>
      </c>
      <c r="Q4884" s="95">
        <v>7.98</v>
      </c>
      <c r="R4884" s="95">
        <v>-87.36</v>
      </c>
      <c r="S4884" s="95">
        <v>-71.22</v>
      </c>
      <c r="T4884" s="95">
        <v>-87.32</v>
      </c>
      <c r="U4884" s="95">
        <v>0.82</v>
      </c>
      <c r="V4884" s="95">
        <v>0.18</v>
      </c>
      <c r="W4884" s="95">
        <v>0.15</v>
      </c>
      <c r="X4884" s="95"/>
      <c r="Y4884" s="95"/>
      <c r="Z4884" s="74" t="s">
        <v>1111</v>
      </c>
      <c r="AA4884" s="95">
        <v>1.67</v>
      </c>
      <c r="AB4884" s="95">
        <v>-1.46</v>
      </c>
      <c r="AC4884" s="74" t="s">
        <v>1111</v>
      </c>
      <c r="AD4884" s="95">
        <v>699351676</v>
      </c>
    </row>
    <row r="4885" spans="1:30" x14ac:dyDescent="0.2">
      <c r="A4885" s="74" t="s">
        <v>5992</v>
      </c>
      <c r="B4885" s="95">
        <v>22.26</v>
      </c>
      <c r="C4885" s="95">
        <v>4.49</v>
      </c>
      <c r="D4885" s="95">
        <v>13.52</v>
      </c>
      <c r="E4885" s="95">
        <v>0.93</v>
      </c>
      <c r="F4885" s="95">
        <v>0.36</v>
      </c>
      <c r="G4885" s="95">
        <v>27.88</v>
      </c>
      <c r="H4885" s="95">
        <v>1.9</v>
      </c>
      <c r="I4885" s="95">
        <v>1.18</v>
      </c>
      <c r="J4885" s="95">
        <v>8.4</v>
      </c>
      <c r="K4885" s="95">
        <v>8.1300000000000008</v>
      </c>
      <c r="L4885" s="95">
        <v>-0.27</v>
      </c>
      <c r="M4885" s="95">
        <v>-0.03</v>
      </c>
      <c r="N4885" s="95">
        <v>0.16</v>
      </c>
      <c r="O4885" s="95">
        <v>4.74</v>
      </c>
      <c r="P4885" s="95">
        <v>-0.49</v>
      </c>
      <c r="Q4885" s="95">
        <v>1.44</v>
      </c>
      <c r="R4885" s="95">
        <v>6.91</v>
      </c>
      <c r="S4885" s="95">
        <v>2.7</v>
      </c>
      <c r="T4885" s="95">
        <v>6.31</v>
      </c>
      <c r="U4885" s="95">
        <v>0.39</v>
      </c>
      <c r="V4885" s="95">
        <v>0.61</v>
      </c>
      <c r="W4885" s="95">
        <v>2.29</v>
      </c>
      <c r="X4885" s="95">
        <v>4.43</v>
      </c>
      <c r="Y4885" s="95">
        <v>-4.4000000000000004</v>
      </c>
      <c r="Z4885" s="74" t="s">
        <v>1111</v>
      </c>
      <c r="AA4885" s="95">
        <v>23.85</v>
      </c>
      <c r="AB4885" s="95">
        <v>1.65</v>
      </c>
      <c r="AC4885" s="74" t="s">
        <v>1111</v>
      </c>
      <c r="AD4885" s="95">
        <v>323898582</v>
      </c>
    </row>
    <row r="4886" spans="1:30" x14ac:dyDescent="0.2">
      <c r="A4886" s="74" t="s">
        <v>5993</v>
      </c>
      <c r="B4886" s="95">
        <v>78.59</v>
      </c>
      <c r="C4886" s="95">
        <v>4.99</v>
      </c>
      <c r="D4886" s="95">
        <v>-73.319999999999993</v>
      </c>
      <c r="E4886" s="95">
        <v>1.84</v>
      </c>
      <c r="F4886" s="95">
        <v>0.59</v>
      </c>
      <c r="G4886" s="95">
        <v>1.04</v>
      </c>
      <c r="H4886" s="95">
        <v>0.28999999999999998</v>
      </c>
      <c r="I4886" s="95">
        <v>-0.46</v>
      </c>
      <c r="J4886" s="95">
        <v>118.94</v>
      </c>
      <c r="K4886" s="95">
        <v>158.69999999999999</v>
      </c>
      <c r="L4886" s="95">
        <v>39.76</v>
      </c>
      <c r="M4886" s="95">
        <v>0.61</v>
      </c>
      <c r="N4886" s="95">
        <v>0.34</v>
      </c>
      <c r="O4886" s="95">
        <v>7.17</v>
      </c>
      <c r="P4886" s="95">
        <v>-0.89</v>
      </c>
      <c r="Q4886" s="95">
        <v>1.31</v>
      </c>
      <c r="R4886" s="95">
        <v>-2.5099999999999998</v>
      </c>
      <c r="S4886" s="95">
        <v>-0.8</v>
      </c>
      <c r="T4886" s="95">
        <v>0.21</v>
      </c>
      <c r="U4886" s="95">
        <v>0.32</v>
      </c>
      <c r="V4886" s="95">
        <v>0.68</v>
      </c>
      <c r="W4886" s="95">
        <v>1.73</v>
      </c>
      <c r="X4886" s="95">
        <v>-5.86</v>
      </c>
      <c r="Y4886" s="95"/>
      <c r="Z4886" s="74" t="s">
        <v>1111</v>
      </c>
      <c r="AA4886" s="95">
        <v>42.75</v>
      </c>
      <c r="AB4886" s="95">
        <v>-1.07</v>
      </c>
      <c r="AC4886" s="74" t="s">
        <v>1111</v>
      </c>
      <c r="AD4886" s="95">
        <v>32114036380</v>
      </c>
    </row>
    <row r="4887" spans="1:30" x14ac:dyDescent="0.2">
      <c r="A4887" s="74" t="s">
        <v>5994</v>
      </c>
      <c r="B4887" s="95">
        <v>17.149999999999999</v>
      </c>
      <c r="C4887" s="95"/>
      <c r="D4887" s="95">
        <v>-72.52</v>
      </c>
      <c r="E4887" s="95">
        <v>14.14</v>
      </c>
      <c r="F4887" s="95">
        <v>0.57999999999999996</v>
      </c>
      <c r="G4887" s="95">
        <v>84.44</v>
      </c>
      <c r="H4887" s="95">
        <v>1.36</v>
      </c>
      <c r="I4887" s="95">
        <v>-1.77</v>
      </c>
      <c r="J4887" s="95">
        <v>94.18</v>
      </c>
      <c r="K4887" s="95">
        <v>76.430000000000007</v>
      </c>
      <c r="L4887" s="95">
        <v>-17.75</v>
      </c>
      <c r="M4887" s="95">
        <v>-2.66</v>
      </c>
      <c r="N4887" s="95">
        <v>1.28</v>
      </c>
      <c r="O4887" s="95">
        <v>-6.02</v>
      </c>
      <c r="P4887" s="95">
        <v>-0.73</v>
      </c>
      <c r="Q4887" s="95">
        <v>0.69</v>
      </c>
      <c r="R4887" s="95">
        <v>-19.489999999999998</v>
      </c>
      <c r="S4887" s="95">
        <v>-0.8</v>
      </c>
      <c r="T4887" s="95">
        <v>3.33</v>
      </c>
      <c r="U4887" s="95">
        <v>0.04</v>
      </c>
      <c r="V4887" s="95">
        <v>0.96</v>
      </c>
      <c r="W4887" s="95">
        <v>0.45</v>
      </c>
      <c r="X4887" s="95">
        <v>1.03</v>
      </c>
      <c r="Y4887" s="95"/>
      <c r="Z4887" s="74" t="s">
        <v>1111</v>
      </c>
      <c r="AA4887" s="95">
        <v>1.21</v>
      </c>
      <c r="AB4887" s="95">
        <v>-0.24</v>
      </c>
      <c r="AC4887" s="74" t="s">
        <v>1111</v>
      </c>
      <c r="AD4887" s="95">
        <v>1981354935</v>
      </c>
    </row>
    <row r="4888" spans="1:30" x14ac:dyDescent="0.2">
      <c r="A4888" s="74" t="s">
        <v>5995</v>
      </c>
      <c r="B4888" s="95">
        <v>14.45</v>
      </c>
      <c r="C4888" s="95">
        <v>3.05</v>
      </c>
      <c r="D4888" s="95">
        <v>13.03</v>
      </c>
      <c r="E4888" s="95">
        <v>1.22</v>
      </c>
      <c r="F4888" s="95">
        <v>0.14000000000000001</v>
      </c>
      <c r="G4888" s="95">
        <v>0</v>
      </c>
      <c r="H4888" s="95">
        <v>46.35</v>
      </c>
      <c r="I4888" s="95">
        <v>30.25</v>
      </c>
      <c r="J4888" s="95">
        <v>8.5</v>
      </c>
      <c r="K4888" s="95">
        <v>1.92</v>
      </c>
      <c r="L4888" s="95">
        <v>-6.58</v>
      </c>
      <c r="M4888" s="95">
        <v>-0.94</v>
      </c>
      <c r="N4888" s="95">
        <v>3.94</v>
      </c>
      <c r="O4888" s="95"/>
      <c r="P4888" s="95">
        <v>-0.14000000000000001</v>
      </c>
      <c r="Q4888" s="95"/>
      <c r="R4888" s="95">
        <v>9.36</v>
      </c>
      <c r="S4888" s="95">
        <v>1.0900000000000001</v>
      </c>
      <c r="T4888" s="95">
        <v>9.44</v>
      </c>
      <c r="U4888" s="95">
        <v>0.12</v>
      </c>
      <c r="V4888" s="95">
        <v>0.88</v>
      </c>
      <c r="W4888" s="95">
        <v>0.04</v>
      </c>
      <c r="X4888" s="95">
        <v>14.65</v>
      </c>
      <c r="Y4888" s="95">
        <v>31.55</v>
      </c>
      <c r="Z4888" s="74" t="s">
        <v>1111</v>
      </c>
      <c r="AA4888" s="95">
        <v>11.85</v>
      </c>
      <c r="AB4888" s="95">
        <v>1.1100000000000001</v>
      </c>
      <c r="AC4888" s="74" t="s">
        <v>1111</v>
      </c>
      <c r="AD4888" s="95">
        <v>5880479520</v>
      </c>
    </row>
    <row r="4889" spans="1:30" x14ac:dyDescent="0.2">
      <c r="A4889" s="74" t="s">
        <v>5996</v>
      </c>
      <c r="B4889" s="95">
        <v>25.38</v>
      </c>
      <c r="C4889" s="95">
        <v>5.42</v>
      </c>
      <c r="D4889" s="95">
        <v>22.88</v>
      </c>
      <c r="E4889" s="95">
        <v>2.14</v>
      </c>
      <c r="F4889" s="95">
        <v>0.25</v>
      </c>
      <c r="G4889" s="95">
        <v>0</v>
      </c>
      <c r="H4889" s="95">
        <v>46.35</v>
      </c>
      <c r="I4889" s="95">
        <v>30.25</v>
      </c>
      <c r="J4889" s="95">
        <v>14.93</v>
      </c>
      <c r="K4889" s="95">
        <v>1.92</v>
      </c>
      <c r="L4889" s="95">
        <v>-6.58</v>
      </c>
      <c r="M4889" s="95">
        <v>-0.94</v>
      </c>
      <c r="N4889" s="95">
        <v>6.92</v>
      </c>
      <c r="O4889" s="95"/>
      <c r="P4889" s="95">
        <v>-0.25</v>
      </c>
      <c r="Q4889" s="95"/>
      <c r="R4889" s="95">
        <v>9.36</v>
      </c>
      <c r="S4889" s="95">
        <v>1.0900000000000001</v>
      </c>
      <c r="T4889" s="95">
        <v>9.44</v>
      </c>
      <c r="U4889" s="95">
        <v>0.12</v>
      </c>
      <c r="V4889" s="95">
        <v>0.88</v>
      </c>
      <c r="W4889" s="95">
        <v>0.04</v>
      </c>
      <c r="X4889" s="95">
        <v>14.65</v>
      </c>
      <c r="Y4889" s="95">
        <v>31.55</v>
      </c>
      <c r="Z4889" s="74" t="s">
        <v>1111</v>
      </c>
      <c r="AA4889" s="95">
        <v>11.85</v>
      </c>
      <c r="AB4889" s="95">
        <v>1.1100000000000001</v>
      </c>
      <c r="AC4889" s="74" t="s">
        <v>1111</v>
      </c>
      <c r="AD4889" s="95">
        <v>5880479520</v>
      </c>
    </row>
    <row r="4890" spans="1:30" x14ac:dyDescent="0.2">
      <c r="A4890" s="74" t="s">
        <v>5997</v>
      </c>
      <c r="B4890" s="95">
        <v>27.53</v>
      </c>
      <c r="C4890" s="95">
        <v>5.68</v>
      </c>
      <c r="D4890" s="95">
        <v>24.82</v>
      </c>
      <c r="E4890" s="95">
        <v>2.3199999999999998</v>
      </c>
      <c r="F4890" s="95">
        <v>0.27</v>
      </c>
      <c r="G4890" s="95">
        <v>0</v>
      </c>
      <c r="H4890" s="95">
        <v>46.35</v>
      </c>
      <c r="I4890" s="95">
        <v>30.25</v>
      </c>
      <c r="J4890" s="95">
        <v>16.190000000000001</v>
      </c>
      <c r="K4890" s="95">
        <v>1.92</v>
      </c>
      <c r="L4890" s="95">
        <v>-6.58</v>
      </c>
      <c r="M4890" s="95">
        <v>-0.94</v>
      </c>
      <c r="N4890" s="95">
        <v>7.51</v>
      </c>
      <c r="O4890" s="95"/>
      <c r="P4890" s="95">
        <v>-0.27</v>
      </c>
      <c r="Q4890" s="95"/>
      <c r="R4890" s="95">
        <v>9.36</v>
      </c>
      <c r="S4890" s="95">
        <v>1.0900000000000001</v>
      </c>
      <c r="T4890" s="95">
        <v>9.44</v>
      </c>
      <c r="U4890" s="95">
        <v>0.12</v>
      </c>
      <c r="V4890" s="95">
        <v>0.88</v>
      </c>
      <c r="W4890" s="95">
        <v>0.04</v>
      </c>
      <c r="X4890" s="95">
        <v>14.65</v>
      </c>
      <c r="Y4890" s="95">
        <v>31.55</v>
      </c>
      <c r="Z4890" s="74" t="s">
        <v>1111</v>
      </c>
      <c r="AA4890" s="95">
        <v>11.85</v>
      </c>
      <c r="AB4890" s="95">
        <v>1.1100000000000001</v>
      </c>
      <c r="AC4890" s="74" t="s">
        <v>1111</v>
      </c>
      <c r="AD4890" s="95">
        <v>5880479520</v>
      </c>
    </row>
    <row r="4891" spans="1:30" x14ac:dyDescent="0.2">
      <c r="A4891" s="74" t="s">
        <v>5998</v>
      </c>
      <c r="B4891" s="95">
        <v>10.89</v>
      </c>
      <c r="C4891" s="95"/>
      <c r="D4891" s="95">
        <v>-21.6</v>
      </c>
      <c r="E4891" s="95">
        <v>-16.649999999999999</v>
      </c>
      <c r="F4891" s="95">
        <v>1.35</v>
      </c>
      <c r="G4891" s="95"/>
      <c r="H4891" s="95"/>
      <c r="I4891" s="95"/>
      <c r="J4891" s="95">
        <v>-21.6</v>
      </c>
      <c r="K4891" s="95">
        <v>-23.05</v>
      </c>
      <c r="L4891" s="95">
        <v>-1.45</v>
      </c>
      <c r="M4891" s="95"/>
      <c r="N4891" s="95"/>
      <c r="O4891" s="95">
        <v>-124.38</v>
      </c>
      <c r="P4891" s="95">
        <v>-1.35</v>
      </c>
      <c r="Q4891" s="95">
        <v>0.03</v>
      </c>
      <c r="R4891" s="95">
        <v>-77.06</v>
      </c>
      <c r="S4891" s="95">
        <v>-6.25</v>
      </c>
      <c r="T4891" s="95">
        <v>-647.13</v>
      </c>
      <c r="U4891" s="95">
        <v>-0.08</v>
      </c>
      <c r="V4891" s="95">
        <v>0.09</v>
      </c>
      <c r="W4891" s="95">
        <v>0</v>
      </c>
      <c r="X4891" s="95"/>
      <c r="Y4891" s="95"/>
      <c r="Z4891" s="74" t="s">
        <v>1111</v>
      </c>
      <c r="AA4891" s="95">
        <v>-0.66</v>
      </c>
      <c r="AB4891" s="95">
        <v>-0.51</v>
      </c>
      <c r="AC4891" s="74" t="s">
        <v>1111</v>
      </c>
      <c r="AD4891" s="95">
        <v>136439940</v>
      </c>
    </row>
    <row r="4892" spans="1:30" x14ac:dyDescent="0.2">
      <c r="A4892" s="74" t="s">
        <v>5999</v>
      </c>
      <c r="B4892" s="95">
        <v>10.5</v>
      </c>
      <c r="C4892" s="95"/>
      <c r="D4892" s="95">
        <v>-20.77</v>
      </c>
      <c r="E4892" s="95">
        <v>-16.010000000000002</v>
      </c>
      <c r="F4892" s="95">
        <v>1.3</v>
      </c>
      <c r="G4892" s="95"/>
      <c r="H4892" s="95"/>
      <c r="I4892" s="95"/>
      <c r="J4892" s="95">
        <v>-20.77</v>
      </c>
      <c r="K4892" s="95">
        <v>-23.05</v>
      </c>
      <c r="L4892" s="95">
        <v>-1.45</v>
      </c>
      <c r="M4892" s="95"/>
      <c r="N4892" s="95"/>
      <c r="O4892" s="95">
        <v>-119.59</v>
      </c>
      <c r="P4892" s="95">
        <v>-1.3</v>
      </c>
      <c r="Q4892" s="95">
        <v>0.03</v>
      </c>
      <c r="R4892" s="95">
        <v>-77.06</v>
      </c>
      <c r="S4892" s="95">
        <v>-6.25</v>
      </c>
      <c r="T4892" s="95">
        <v>-647.13</v>
      </c>
      <c r="U4892" s="95">
        <v>-0.08</v>
      </c>
      <c r="V4892" s="95">
        <v>0.09</v>
      </c>
      <c r="W4892" s="95">
        <v>0</v>
      </c>
      <c r="X4892" s="95"/>
      <c r="Y4892" s="95"/>
      <c r="Z4892" s="74" t="s">
        <v>1111</v>
      </c>
      <c r="AA4892" s="95">
        <v>-0.66</v>
      </c>
      <c r="AB4892" s="95">
        <v>-0.51</v>
      </c>
      <c r="AC4892" s="74" t="s">
        <v>1111</v>
      </c>
      <c r="AD4892" s="95">
        <v>136439940</v>
      </c>
    </row>
    <row r="4893" spans="1:30" x14ac:dyDescent="0.2">
      <c r="A4893" s="74" t="s">
        <v>6000</v>
      </c>
      <c r="B4893" s="95">
        <v>0.42</v>
      </c>
      <c r="C4893" s="95"/>
      <c r="D4893" s="95">
        <v>-0.83</v>
      </c>
      <c r="E4893" s="95">
        <v>-0.64</v>
      </c>
      <c r="F4893" s="95">
        <v>0.05</v>
      </c>
      <c r="G4893" s="95"/>
      <c r="H4893" s="95"/>
      <c r="I4893" s="95"/>
      <c r="J4893" s="95">
        <v>-0.83</v>
      </c>
      <c r="K4893" s="95">
        <v>-23.05</v>
      </c>
      <c r="L4893" s="95">
        <v>-1.45</v>
      </c>
      <c r="M4893" s="95"/>
      <c r="N4893" s="95"/>
      <c r="O4893" s="95">
        <v>-4.78</v>
      </c>
      <c r="P4893" s="95">
        <v>-0.05</v>
      </c>
      <c r="Q4893" s="95">
        <v>0.03</v>
      </c>
      <c r="R4893" s="95">
        <v>-77.06</v>
      </c>
      <c r="S4893" s="95">
        <v>-6.25</v>
      </c>
      <c r="T4893" s="95">
        <v>-647.13</v>
      </c>
      <c r="U4893" s="95">
        <v>-0.08</v>
      </c>
      <c r="V4893" s="95">
        <v>0.09</v>
      </c>
      <c r="W4893" s="95">
        <v>0</v>
      </c>
      <c r="X4893" s="95"/>
      <c r="Y4893" s="95"/>
      <c r="Z4893" s="74" t="s">
        <v>1111</v>
      </c>
      <c r="AA4893" s="95">
        <v>-0.66</v>
      </c>
      <c r="AB4893" s="95">
        <v>-0.51</v>
      </c>
      <c r="AC4893" s="74" t="s">
        <v>1111</v>
      </c>
      <c r="AD4893" s="95">
        <v>136439940</v>
      </c>
    </row>
    <row r="4894" spans="1:30" x14ac:dyDescent="0.2">
      <c r="A4894" s="74" t="s">
        <v>6001</v>
      </c>
      <c r="B4894" s="95">
        <v>4.1900000000000004</v>
      </c>
      <c r="C4894" s="95"/>
      <c r="D4894" s="95">
        <v>-4.6399999999999997</v>
      </c>
      <c r="E4894" s="95">
        <v>1.38</v>
      </c>
      <c r="F4894" s="95">
        <v>1.28</v>
      </c>
      <c r="G4894" s="95">
        <v>32.11</v>
      </c>
      <c r="H4894" s="95">
        <v>-613.55999999999995</v>
      </c>
      <c r="I4894" s="95">
        <v>-708.57</v>
      </c>
      <c r="J4894" s="95">
        <v>-5.35</v>
      </c>
      <c r="K4894" s="95">
        <v>-2.5099999999999998</v>
      </c>
      <c r="L4894" s="95">
        <v>2.85</v>
      </c>
      <c r="M4894" s="95">
        <v>-0.73</v>
      </c>
      <c r="N4894" s="95">
        <v>32.840000000000003</v>
      </c>
      <c r="O4894" s="95">
        <v>1.64</v>
      </c>
      <c r="P4894" s="95">
        <v>-6.82</v>
      </c>
      <c r="Q4894" s="95">
        <v>24.16</v>
      </c>
      <c r="R4894" s="95">
        <v>-29.79</v>
      </c>
      <c r="S4894" s="95">
        <v>-27.53</v>
      </c>
      <c r="T4894" s="95">
        <v>-25.1</v>
      </c>
      <c r="U4894" s="95">
        <v>0.92</v>
      </c>
      <c r="V4894" s="95">
        <v>0.08</v>
      </c>
      <c r="W4894" s="95">
        <v>0.04</v>
      </c>
      <c r="X4894" s="95"/>
      <c r="Y4894" s="95"/>
      <c r="Z4894" s="74" t="s">
        <v>1111</v>
      </c>
      <c r="AA4894" s="95">
        <v>3.03</v>
      </c>
      <c r="AB4894" s="95">
        <v>-0.9</v>
      </c>
      <c r="AC4894" s="74" t="s">
        <v>1111</v>
      </c>
      <c r="AD4894" s="95">
        <v>34881331</v>
      </c>
    </row>
    <row r="4895" spans="1:30" x14ac:dyDescent="0.2">
      <c r="A4895" s="74" t="s">
        <v>6002</v>
      </c>
      <c r="B4895" s="95">
        <v>188.79</v>
      </c>
      <c r="C4895" s="95">
        <v>0.78</v>
      </c>
      <c r="D4895" s="95">
        <v>38.700000000000003</v>
      </c>
      <c r="E4895" s="95">
        <v>3.9</v>
      </c>
      <c r="F4895" s="95">
        <v>1.83</v>
      </c>
      <c r="G4895" s="95">
        <v>25.86</v>
      </c>
      <c r="H4895" s="95">
        <v>19.399999999999999</v>
      </c>
      <c r="I4895" s="95">
        <v>12.64</v>
      </c>
      <c r="J4895" s="95">
        <v>25.22</v>
      </c>
      <c r="K4895" s="95">
        <v>29</v>
      </c>
      <c r="L4895" s="95">
        <v>3.78</v>
      </c>
      <c r="M4895" s="95">
        <v>0.57999999999999996</v>
      </c>
      <c r="N4895" s="95">
        <v>4.8899999999999997</v>
      </c>
      <c r="O4895" s="95">
        <v>29.76</v>
      </c>
      <c r="P4895" s="95">
        <v>-2.09</v>
      </c>
      <c r="Q4895" s="95">
        <v>1.96</v>
      </c>
      <c r="R4895" s="95">
        <v>10.07</v>
      </c>
      <c r="S4895" s="95">
        <v>4.7300000000000004</v>
      </c>
      <c r="T4895" s="95">
        <v>7.74</v>
      </c>
      <c r="U4895" s="95">
        <v>0.47</v>
      </c>
      <c r="V4895" s="95">
        <v>0.53</v>
      </c>
      <c r="W4895" s="95">
        <v>0.37</v>
      </c>
      <c r="X4895" s="95">
        <v>7.25</v>
      </c>
      <c r="Y4895" s="95">
        <v>21.45</v>
      </c>
      <c r="Z4895" s="74" t="s">
        <v>1111</v>
      </c>
      <c r="AA4895" s="95">
        <v>48.42</v>
      </c>
      <c r="AB4895" s="95">
        <v>4.88</v>
      </c>
      <c r="AC4895" s="74" t="s">
        <v>1111</v>
      </c>
      <c r="AD4895" s="95">
        <v>25053376950</v>
      </c>
    </row>
    <row r="4896" spans="1:30" x14ac:dyDescent="0.2">
      <c r="A4896" s="74" t="s">
        <v>6003</v>
      </c>
      <c r="B4896" s="95">
        <v>4.7</v>
      </c>
      <c r="C4896" s="95"/>
      <c r="D4896" s="95">
        <v>18.420000000000002</v>
      </c>
      <c r="E4896" s="95">
        <v>2.08</v>
      </c>
      <c r="F4896" s="95">
        <v>1.61</v>
      </c>
      <c r="G4896" s="95">
        <v>62.7</v>
      </c>
      <c r="H4896" s="95">
        <v>11.19</v>
      </c>
      <c r="I4896" s="95">
        <v>8.69</v>
      </c>
      <c r="J4896" s="95">
        <v>14.31</v>
      </c>
      <c r="K4896" s="95">
        <v>12.72</v>
      </c>
      <c r="L4896" s="95">
        <v>-1.58</v>
      </c>
      <c r="M4896" s="95">
        <v>-0.23</v>
      </c>
      <c r="N4896" s="95">
        <v>1.6</v>
      </c>
      <c r="O4896" s="95">
        <v>6.86</v>
      </c>
      <c r="P4896" s="95">
        <v>-2.73</v>
      </c>
      <c r="Q4896" s="95">
        <v>2.34</v>
      </c>
      <c r="R4896" s="95">
        <v>11.31</v>
      </c>
      <c r="S4896" s="95">
        <v>8.75</v>
      </c>
      <c r="T4896" s="95">
        <v>10.94</v>
      </c>
      <c r="U4896" s="95">
        <v>0.77</v>
      </c>
      <c r="V4896" s="95">
        <v>0.23</v>
      </c>
      <c r="W4896" s="95">
        <v>1.01</v>
      </c>
      <c r="X4896" s="95"/>
      <c r="Y4896" s="95"/>
      <c r="Z4896" s="74" t="s">
        <v>1111</v>
      </c>
      <c r="AA4896" s="95">
        <v>2.2599999999999998</v>
      </c>
      <c r="AB4896" s="95">
        <v>0.26</v>
      </c>
      <c r="AC4896" s="74" t="s">
        <v>1111</v>
      </c>
      <c r="AD4896" s="95">
        <v>186262880</v>
      </c>
    </row>
    <row r="4897" spans="1:30" x14ac:dyDescent="0.2">
      <c r="A4897" s="74" t="s">
        <v>6004</v>
      </c>
      <c r="B4897" s="95">
        <v>13.69</v>
      </c>
      <c r="C4897" s="95"/>
      <c r="D4897" s="95">
        <v>-43.42</v>
      </c>
      <c r="E4897" s="95">
        <v>5.97</v>
      </c>
      <c r="F4897" s="95">
        <v>3.69</v>
      </c>
      <c r="G4897" s="95">
        <v>70.31</v>
      </c>
      <c r="H4897" s="95">
        <v>-17.899999999999999</v>
      </c>
      <c r="I4897" s="95">
        <v>-16.82</v>
      </c>
      <c r="J4897" s="95">
        <v>-40.81</v>
      </c>
      <c r="K4897" s="95">
        <v>-34.840000000000003</v>
      </c>
      <c r="L4897" s="95">
        <v>5.97</v>
      </c>
      <c r="M4897" s="95">
        <v>-0.87</v>
      </c>
      <c r="N4897" s="95">
        <v>7.31</v>
      </c>
      <c r="O4897" s="95">
        <v>16.350000000000001</v>
      </c>
      <c r="P4897" s="95">
        <v>-9.07</v>
      </c>
      <c r="Q4897" s="95">
        <v>1.62</v>
      </c>
      <c r="R4897" s="95">
        <v>-13.75</v>
      </c>
      <c r="S4897" s="95">
        <v>-8.5</v>
      </c>
      <c r="T4897" s="95">
        <v>-14.87</v>
      </c>
      <c r="U4897" s="95">
        <v>0.62</v>
      </c>
      <c r="V4897" s="95">
        <v>0.38</v>
      </c>
      <c r="W4897" s="95">
        <v>0.51</v>
      </c>
      <c r="X4897" s="95"/>
      <c r="Y4897" s="95"/>
      <c r="Z4897" s="74" t="s">
        <v>1111</v>
      </c>
      <c r="AA4897" s="95">
        <v>2.29</v>
      </c>
      <c r="AB4897" s="95">
        <v>-0.32</v>
      </c>
      <c r="AC4897" s="74" t="s">
        <v>1111</v>
      </c>
      <c r="AD4897" s="95">
        <v>2262866646</v>
      </c>
    </row>
    <row r="4898" spans="1:30" x14ac:dyDescent="0.2">
      <c r="A4898" s="74" t="s">
        <v>6005</v>
      </c>
      <c r="B4898" s="95">
        <v>228.99</v>
      </c>
      <c r="C4898" s="95">
        <v>0.87</v>
      </c>
      <c r="D4898" s="95">
        <v>23.76</v>
      </c>
      <c r="E4898" s="95">
        <v>3.69</v>
      </c>
      <c r="F4898" s="95">
        <v>1.42</v>
      </c>
      <c r="G4898" s="95">
        <v>25.96</v>
      </c>
      <c r="H4898" s="95">
        <v>9.18</v>
      </c>
      <c r="I4898" s="95">
        <v>6.13</v>
      </c>
      <c r="J4898" s="95">
        <v>15.86</v>
      </c>
      <c r="K4898" s="95">
        <v>18.3</v>
      </c>
      <c r="L4898" s="95">
        <v>2.44</v>
      </c>
      <c r="M4898" s="95">
        <v>0.56999999999999995</v>
      </c>
      <c r="N4898" s="95">
        <v>1.46</v>
      </c>
      <c r="O4898" s="95">
        <v>5.63</v>
      </c>
      <c r="P4898" s="95">
        <v>-2.71</v>
      </c>
      <c r="Q4898" s="95">
        <v>2.15</v>
      </c>
      <c r="R4898" s="95">
        <v>15.52</v>
      </c>
      <c r="S4898" s="95">
        <v>6</v>
      </c>
      <c r="T4898" s="95">
        <v>11.17</v>
      </c>
      <c r="U4898" s="95">
        <v>0.39</v>
      </c>
      <c r="V4898" s="95">
        <v>0.61</v>
      </c>
      <c r="W4898" s="95">
        <v>0.98</v>
      </c>
      <c r="X4898" s="95">
        <v>2.0299999999999998</v>
      </c>
      <c r="Y4898" s="95">
        <v>28.53</v>
      </c>
      <c r="Z4898" s="74" t="s">
        <v>1111</v>
      </c>
      <c r="AA4898" s="95">
        <v>62.11</v>
      </c>
      <c r="AB4898" s="95">
        <v>9.64</v>
      </c>
      <c r="AC4898" s="74" t="s">
        <v>1111</v>
      </c>
      <c r="AD4898" s="95">
        <v>4860129558</v>
      </c>
    </row>
    <row r="4899" spans="1:30" x14ac:dyDescent="0.2">
      <c r="A4899" s="74" t="s">
        <v>6006</v>
      </c>
      <c r="B4899" s="95">
        <v>125.19</v>
      </c>
      <c r="C4899" s="95"/>
      <c r="D4899" s="95">
        <v>25.99</v>
      </c>
      <c r="E4899" s="95">
        <v>5.15</v>
      </c>
      <c r="F4899" s="95">
        <v>1.47</v>
      </c>
      <c r="G4899" s="95">
        <v>82.41</v>
      </c>
      <c r="H4899" s="95">
        <v>20.69</v>
      </c>
      <c r="I4899" s="95">
        <v>16.05</v>
      </c>
      <c r="J4899" s="95">
        <v>20.16</v>
      </c>
      <c r="K4899" s="95">
        <v>19.45</v>
      </c>
      <c r="L4899" s="95">
        <v>-0.71</v>
      </c>
      <c r="M4899" s="95">
        <v>-0.18</v>
      </c>
      <c r="N4899" s="95">
        <v>4.17</v>
      </c>
      <c r="O4899" s="95">
        <v>9.34</v>
      </c>
      <c r="P4899" s="95">
        <v>-2.6</v>
      </c>
      <c r="Q4899" s="95">
        <v>1.57</v>
      </c>
      <c r="R4899" s="95">
        <v>19.8</v>
      </c>
      <c r="S4899" s="95">
        <v>5.67</v>
      </c>
      <c r="T4899" s="95">
        <v>10.75</v>
      </c>
      <c r="U4899" s="95">
        <v>0.28999999999999998</v>
      </c>
      <c r="V4899" s="95">
        <v>0.71</v>
      </c>
      <c r="W4899" s="95">
        <v>0.35</v>
      </c>
      <c r="X4899" s="95">
        <v>12.36</v>
      </c>
      <c r="Y4899" s="95">
        <v>15.6</v>
      </c>
      <c r="Z4899" s="74" t="s">
        <v>1111</v>
      </c>
      <c r="AA4899" s="95">
        <v>24.32</v>
      </c>
      <c r="AB4899" s="95">
        <v>4.82</v>
      </c>
      <c r="AC4899" s="74" t="s">
        <v>1111</v>
      </c>
      <c r="AD4899" s="95">
        <v>52625569464</v>
      </c>
    </row>
    <row r="4900" spans="1:30" x14ac:dyDescent="0.2">
      <c r="A4900" s="74" t="s">
        <v>6007</v>
      </c>
      <c r="B4900" s="95">
        <v>9.19</v>
      </c>
      <c r="C4900" s="95"/>
      <c r="D4900" s="95">
        <v>-6.33</v>
      </c>
      <c r="E4900" s="95">
        <v>1.9</v>
      </c>
      <c r="F4900" s="95">
        <v>0.32</v>
      </c>
      <c r="G4900" s="95">
        <v>43.76</v>
      </c>
      <c r="H4900" s="95">
        <v>-1.76</v>
      </c>
      <c r="I4900" s="95">
        <v>-5.82</v>
      </c>
      <c r="J4900" s="95">
        <v>-20.93</v>
      </c>
      <c r="K4900" s="95">
        <v>-38.65</v>
      </c>
      <c r="L4900" s="95">
        <v>-17.72</v>
      </c>
      <c r="M4900" s="95">
        <v>1.61</v>
      </c>
      <c r="N4900" s="95">
        <v>0.37</v>
      </c>
      <c r="O4900" s="95">
        <v>4.17</v>
      </c>
      <c r="P4900" s="95">
        <v>-0.48</v>
      </c>
      <c r="Q4900" s="95">
        <v>1.28</v>
      </c>
      <c r="R4900" s="95">
        <v>-30.1</v>
      </c>
      <c r="S4900" s="95">
        <v>-4.9800000000000004</v>
      </c>
      <c r="T4900" s="95">
        <v>-5.79</v>
      </c>
      <c r="U4900" s="95">
        <v>0.17</v>
      </c>
      <c r="V4900" s="95">
        <v>0.83</v>
      </c>
      <c r="W4900" s="95">
        <v>0.86</v>
      </c>
      <c r="X4900" s="95">
        <v>-6.18</v>
      </c>
      <c r="Y4900" s="95"/>
      <c r="Z4900" s="74" t="s">
        <v>1111</v>
      </c>
      <c r="AA4900" s="95">
        <v>4.83</v>
      </c>
      <c r="AB4900" s="95">
        <v>-1.45</v>
      </c>
      <c r="AC4900" s="74" t="s">
        <v>1111</v>
      </c>
      <c r="AD4900" s="95">
        <v>109902291</v>
      </c>
    </row>
    <row r="4901" spans="1:30" x14ac:dyDescent="0.2">
      <c r="A4901" s="74" t="s">
        <v>6008</v>
      </c>
      <c r="B4901" s="95">
        <v>14.74</v>
      </c>
      <c r="C4901" s="95"/>
      <c r="D4901" s="95">
        <v>23.97</v>
      </c>
      <c r="E4901" s="95">
        <v>1.66</v>
      </c>
      <c r="F4901" s="95">
        <v>1.42</v>
      </c>
      <c r="G4901" s="95">
        <v>90.38</v>
      </c>
      <c r="H4901" s="95">
        <v>16.649999999999999</v>
      </c>
      <c r="I4901" s="95">
        <v>12.77</v>
      </c>
      <c r="J4901" s="95">
        <v>18.38</v>
      </c>
      <c r="K4901" s="95">
        <v>9.2899999999999991</v>
      </c>
      <c r="L4901" s="95">
        <v>-9.09</v>
      </c>
      <c r="M4901" s="95">
        <v>-0.82</v>
      </c>
      <c r="N4901" s="95">
        <v>3.06</v>
      </c>
      <c r="O4901" s="95">
        <v>2.11</v>
      </c>
      <c r="P4901" s="95">
        <v>-6.96</v>
      </c>
      <c r="Q4901" s="95">
        <v>6.41</v>
      </c>
      <c r="R4901" s="95">
        <v>6.95</v>
      </c>
      <c r="S4901" s="95">
        <v>5.91</v>
      </c>
      <c r="T4901" s="95">
        <v>6.95</v>
      </c>
      <c r="U4901" s="95">
        <v>0.85</v>
      </c>
      <c r="V4901" s="95">
        <v>0.15</v>
      </c>
      <c r="W4901" s="95">
        <v>0.46</v>
      </c>
      <c r="X4901" s="95">
        <v>17.690000000000001</v>
      </c>
      <c r="Y4901" s="95"/>
      <c r="Z4901" s="74" t="s">
        <v>1111</v>
      </c>
      <c r="AA4901" s="95">
        <v>8.85</v>
      </c>
      <c r="AB4901" s="95">
        <v>0.62</v>
      </c>
      <c r="AC4901" s="74" t="s">
        <v>1111</v>
      </c>
      <c r="AD4901" s="95">
        <v>821197828</v>
      </c>
    </row>
    <row r="4902" spans="1:30" x14ac:dyDescent="0.2">
      <c r="A4902" s="74" t="s">
        <v>6009</v>
      </c>
      <c r="B4902" s="95">
        <v>35</v>
      </c>
      <c r="C4902" s="95"/>
      <c r="D4902" s="95">
        <v>-10.08</v>
      </c>
      <c r="E4902" s="95">
        <v>4.2</v>
      </c>
      <c r="F4902" s="95">
        <v>2.1800000000000002</v>
      </c>
      <c r="G4902" s="95">
        <v>15.33</v>
      </c>
      <c r="H4902" s="95">
        <v>-21.05</v>
      </c>
      <c r="I4902" s="95">
        <v>-23.39</v>
      </c>
      <c r="J4902" s="95">
        <v>-11.2</v>
      </c>
      <c r="K4902" s="95">
        <v>-10.64</v>
      </c>
      <c r="L4902" s="95">
        <v>0.56999999999999995</v>
      </c>
      <c r="M4902" s="95">
        <v>-0.21</v>
      </c>
      <c r="N4902" s="95">
        <v>2.36</v>
      </c>
      <c r="O4902" s="95">
        <v>9.31</v>
      </c>
      <c r="P4902" s="95">
        <v>-4.5999999999999996</v>
      </c>
      <c r="Q4902" s="95">
        <v>1.81</v>
      </c>
      <c r="R4902" s="95">
        <v>-41.65</v>
      </c>
      <c r="S4902" s="95">
        <v>-21.66</v>
      </c>
      <c r="T4902" s="95">
        <v>-31.83</v>
      </c>
      <c r="U4902" s="95">
        <v>0.52</v>
      </c>
      <c r="V4902" s="95">
        <v>0.48</v>
      </c>
      <c r="W4902" s="95">
        <v>0.93</v>
      </c>
      <c r="X4902" s="95"/>
      <c r="Y4902" s="95"/>
      <c r="Z4902" s="74" t="s">
        <v>1111</v>
      </c>
      <c r="AA4902" s="95">
        <v>8.34</v>
      </c>
      <c r="AB4902" s="95">
        <v>-3.47</v>
      </c>
      <c r="AC4902" s="74" t="s">
        <v>1111</v>
      </c>
      <c r="AD4902" s="95">
        <v>3921046479</v>
      </c>
    </row>
    <row r="4903" spans="1:30" x14ac:dyDescent="0.2">
      <c r="A4903" s="74" t="s">
        <v>6010</v>
      </c>
      <c r="B4903" s="95">
        <v>8.3699999999999992</v>
      </c>
      <c r="C4903" s="95"/>
      <c r="D4903" s="95">
        <v>-67.86</v>
      </c>
      <c r="E4903" s="95">
        <v>1.07</v>
      </c>
      <c r="F4903" s="95">
        <v>0.36</v>
      </c>
      <c r="G4903" s="95">
        <v>23.16</v>
      </c>
      <c r="H4903" s="95">
        <v>3.31</v>
      </c>
      <c r="I4903" s="95">
        <v>-2.5</v>
      </c>
      <c r="J4903" s="95">
        <v>51.25</v>
      </c>
      <c r="K4903" s="95">
        <v>67.63</v>
      </c>
      <c r="L4903" s="95">
        <v>16.38</v>
      </c>
      <c r="M4903" s="95">
        <v>0.34</v>
      </c>
      <c r="N4903" s="95">
        <v>1.7</v>
      </c>
      <c r="O4903" s="95">
        <v>3.63</v>
      </c>
      <c r="P4903" s="95">
        <v>-0.56000000000000005</v>
      </c>
      <c r="Q4903" s="95">
        <v>1.37</v>
      </c>
      <c r="R4903" s="95">
        <v>-1.58</v>
      </c>
      <c r="S4903" s="95">
        <v>-0.53</v>
      </c>
      <c r="T4903" s="95">
        <v>0.26</v>
      </c>
      <c r="U4903" s="95">
        <v>0.33</v>
      </c>
      <c r="V4903" s="95">
        <v>0.67</v>
      </c>
      <c r="W4903" s="95">
        <v>0.21</v>
      </c>
      <c r="X4903" s="95">
        <v>5.65</v>
      </c>
      <c r="Y4903" s="95"/>
      <c r="Z4903" s="74" t="s">
        <v>1111</v>
      </c>
      <c r="AA4903" s="95">
        <v>7.74</v>
      </c>
      <c r="AB4903" s="95">
        <v>-0.12</v>
      </c>
      <c r="AC4903" s="74" t="s">
        <v>1111</v>
      </c>
      <c r="AD4903" s="95">
        <v>1209080090</v>
      </c>
    </row>
    <row r="4904" spans="1:30" x14ac:dyDescent="0.2">
      <c r="A4904" s="74" t="s">
        <v>6011</v>
      </c>
      <c r="B4904" s="95">
        <v>25.66</v>
      </c>
      <c r="C4904" s="95">
        <v>4.29</v>
      </c>
      <c r="D4904" s="95">
        <v>-221.92</v>
      </c>
      <c r="E4904" s="95"/>
      <c r="F4904" s="95">
        <v>0.82</v>
      </c>
      <c r="G4904" s="95">
        <v>93.03</v>
      </c>
      <c r="H4904" s="95">
        <v>28.94</v>
      </c>
      <c r="I4904" s="95">
        <v>-2.2000000000000002</v>
      </c>
      <c r="J4904" s="95">
        <v>16.88</v>
      </c>
      <c r="K4904" s="95">
        <v>21.52</v>
      </c>
      <c r="L4904" s="95">
        <v>4.6399999999999997</v>
      </c>
      <c r="M4904" s="95"/>
      <c r="N4904" s="95">
        <v>4.88</v>
      </c>
      <c r="O4904" s="95">
        <v>40.79</v>
      </c>
      <c r="P4904" s="95">
        <v>-0.86</v>
      </c>
      <c r="Q4904" s="95">
        <v>1.81</v>
      </c>
      <c r="R4904" s="95"/>
      <c r="S4904" s="95">
        <v>-0.37</v>
      </c>
      <c r="T4904" s="95">
        <v>19.89</v>
      </c>
      <c r="U4904" s="95">
        <v>0</v>
      </c>
      <c r="V4904" s="95">
        <v>0.77</v>
      </c>
      <c r="W4904" s="95">
        <v>0.17</v>
      </c>
      <c r="X4904" s="95">
        <v>27.34</v>
      </c>
      <c r="Y4904" s="95"/>
      <c r="Z4904" s="74" t="s">
        <v>1111</v>
      </c>
      <c r="AA4904" s="95">
        <v>0</v>
      </c>
      <c r="AB4904" s="95">
        <v>-0.12</v>
      </c>
      <c r="AC4904" s="74" t="s">
        <v>1111</v>
      </c>
      <c r="AD4904" s="95">
        <v>2029443390</v>
      </c>
    </row>
    <row r="4905" spans="1:30" x14ac:dyDescent="0.2">
      <c r="A4905" s="74" t="s">
        <v>6012</v>
      </c>
      <c r="B4905" s="95">
        <v>28.67</v>
      </c>
      <c r="C4905" s="95">
        <v>0.26</v>
      </c>
      <c r="D4905" s="95">
        <v>10.74</v>
      </c>
      <c r="E4905" s="95">
        <v>13.88</v>
      </c>
      <c r="F4905" s="95">
        <v>1.45</v>
      </c>
      <c r="G4905" s="95">
        <v>44.24</v>
      </c>
      <c r="H4905" s="95">
        <v>20.14</v>
      </c>
      <c r="I4905" s="95">
        <v>15.07</v>
      </c>
      <c r="J4905" s="95">
        <v>8.0399999999999991</v>
      </c>
      <c r="K4905" s="95">
        <v>10.16</v>
      </c>
      <c r="L4905" s="95">
        <v>2.12</v>
      </c>
      <c r="M4905" s="95">
        <v>3.66</v>
      </c>
      <c r="N4905" s="95">
        <v>1.62</v>
      </c>
      <c r="O4905" s="95">
        <v>7.01</v>
      </c>
      <c r="P4905" s="95">
        <v>-2.59</v>
      </c>
      <c r="Q4905" s="95">
        <v>1.89</v>
      </c>
      <c r="R4905" s="95">
        <v>129.13999999999999</v>
      </c>
      <c r="S4905" s="95">
        <v>13.51</v>
      </c>
      <c r="T4905" s="95">
        <v>20.43</v>
      </c>
      <c r="U4905" s="95">
        <v>0.1</v>
      </c>
      <c r="V4905" s="95">
        <v>0.9</v>
      </c>
      <c r="W4905" s="95">
        <v>0.9</v>
      </c>
      <c r="X4905" s="95"/>
      <c r="Y4905" s="95"/>
      <c r="Z4905" s="74" t="s">
        <v>1111</v>
      </c>
      <c r="AA4905" s="95">
        <v>2.0699999999999998</v>
      </c>
      <c r="AB4905" s="95">
        <v>2.67</v>
      </c>
      <c r="AC4905" s="74" t="s">
        <v>1111</v>
      </c>
      <c r="AD4905" s="95">
        <v>4846938732</v>
      </c>
    </row>
    <row r="4906" spans="1:30" x14ac:dyDescent="0.2">
      <c r="A4906" s="74" t="s">
        <v>6013</v>
      </c>
      <c r="B4906" s="95">
        <v>2.4900000000000002</v>
      </c>
      <c r="C4906" s="95"/>
      <c r="D4906" s="95">
        <v>-1.85</v>
      </c>
      <c r="E4906" s="95">
        <v>0.45</v>
      </c>
      <c r="F4906" s="95">
        <v>0.11</v>
      </c>
      <c r="G4906" s="95">
        <v>7.54</v>
      </c>
      <c r="H4906" s="95">
        <v>-2.42</v>
      </c>
      <c r="I4906" s="95">
        <v>-6.96</v>
      </c>
      <c r="J4906" s="95">
        <v>-5.33</v>
      </c>
      <c r="K4906" s="95">
        <v>-20.67</v>
      </c>
      <c r="L4906" s="95">
        <v>-15.34</v>
      </c>
      <c r="M4906" s="95">
        <v>1.3</v>
      </c>
      <c r="N4906" s="95">
        <v>0.13</v>
      </c>
      <c r="O4906" s="95">
        <v>0.42</v>
      </c>
      <c r="P4906" s="95">
        <v>-0.21</v>
      </c>
      <c r="Q4906" s="95">
        <v>2.4500000000000002</v>
      </c>
      <c r="R4906" s="95">
        <v>-24.49</v>
      </c>
      <c r="S4906" s="95">
        <v>-6.17</v>
      </c>
      <c r="T4906" s="95">
        <v>-4.68</v>
      </c>
      <c r="U4906" s="95">
        <v>0.25</v>
      </c>
      <c r="V4906" s="95">
        <v>0.75</v>
      </c>
      <c r="W4906" s="95">
        <v>0.89</v>
      </c>
      <c r="X4906" s="95">
        <v>-2.16</v>
      </c>
      <c r="Y4906" s="95"/>
      <c r="Z4906" s="74" t="s">
        <v>1111</v>
      </c>
      <c r="AA4906" s="95">
        <v>5.5</v>
      </c>
      <c r="AB4906" s="95">
        <v>-1.35</v>
      </c>
      <c r="AC4906" s="74" t="s">
        <v>1111</v>
      </c>
      <c r="AD4906" s="95">
        <v>266430000</v>
      </c>
    </row>
    <row r="4907" spans="1:30" x14ac:dyDescent="0.2">
      <c r="A4907" s="74" t="s">
        <v>6014</v>
      </c>
      <c r="B4907" s="95">
        <v>5.48</v>
      </c>
      <c r="C4907" s="95">
        <v>9.31</v>
      </c>
      <c r="D4907" s="95">
        <v>13.87</v>
      </c>
      <c r="E4907" s="95">
        <v>5.62</v>
      </c>
      <c r="F4907" s="95">
        <v>5.62</v>
      </c>
      <c r="G4907" s="95"/>
      <c r="H4907" s="95"/>
      <c r="I4907" s="95"/>
      <c r="J4907" s="95">
        <v>13.87</v>
      </c>
      <c r="K4907" s="95">
        <v>13.82</v>
      </c>
      <c r="L4907" s="95">
        <v>-0.05</v>
      </c>
      <c r="M4907" s="95">
        <v>-0.02</v>
      </c>
      <c r="N4907" s="95"/>
      <c r="O4907" s="95">
        <v>283.16000000000003</v>
      </c>
      <c r="P4907" s="95">
        <v>-5.74</v>
      </c>
      <c r="Q4907" s="95"/>
      <c r="R4907" s="95">
        <v>40.53</v>
      </c>
      <c r="S4907" s="95">
        <v>40.53</v>
      </c>
      <c r="T4907" s="95">
        <v>40.53</v>
      </c>
      <c r="U4907" s="95">
        <v>1</v>
      </c>
      <c r="V4907" s="95">
        <v>0</v>
      </c>
      <c r="W4907" s="95">
        <v>0</v>
      </c>
      <c r="X4907" s="95"/>
      <c r="Y4907" s="95">
        <v>-13.7</v>
      </c>
      <c r="Z4907" s="74" t="s">
        <v>1111</v>
      </c>
      <c r="AA4907" s="95">
        <v>0.97</v>
      </c>
      <c r="AB4907" s="95">
        <v>0.4</v>
      </c>
      <c r="AC4907" s="74" t="s">
        <v>1111</v>
      </c>
      <c r="AD4907" s="95">
        <v>93160000</v>
      </c>
    </row>
    <row r="4908" spans="1:30" x14ac:dyDescent="0.2">
      <c r="A4908" s="74" t="s">
        <v>6015</v>
      </c>
      <c r="B4908" s="95">
        <v>10.49</v>
      </c>
      <c r="C4908" s="95"/>
      <c r="D4908" s="95">
        <v>-16.010000000000002</v>
      </c>
      <c r="E4908" s="95">
        <v>0.66</v>
      </c>
      <c r="F4908" s="95">
        <v>0.42</v>
      </c>
      <c r="G4908" s="95">
        <v>26.47</v>
      </c>
      <c r="H4908" s="95">
        <v>-3.21</v>
      </c>
      <c r="I4908" s="95">
        <v>-2.4700000000000002</v>
      </c>
      <c r="J4908" s="95">
        <v>-12.29</v>
      </c>
      <c r="K4908" s="95">
        <v>-13.78</v>
      </c>
      <c r="L4908" s="95">
        <v>-1.49</v>
      </c>
      <c r="M4908" s="95">
        <v>0.08</v>
      </c>
      <c r="N4908" s="95">
        <v>0.39</v>
      </c>
      <c r="O4908" s="95">
        <v>2.02</v>
      </c>
      <c r="P4908" s="95">
        <v>-0.97</v>
      </c>
      <c r="Q4908" s="95">
        <v>1.56</v>
      </c>
      <c r="R4908" s="95">
        <v>-4.13</v>
      </c>
      <c r="S4908" s="95">
        <v>-2.59</v>
      </c>
      <c r="T4908" s="95">
        <v>-5.4</v>
      </c>
      <c r="U4908" s="95">
        <v>0.63</v>
      </c>
      <c r="V4908" s="95">
        <v>0.36</v>
      </c>
      <c r="W4908" s="95">
        <v>1.05</v>
      </c>
      <c r="X4908" s="95">
        <v>1.23</v>
      </c>
      <c r="Y4908" s="95"/>
      <c r="Z4908" s="74" t="s">
        <v>1111</v>
      </c>
      <c r="AA4908" s="95">
        <v>15.85</v>
      </c>
      <c r="AB4908" s="95">
        <v>-0.66</v>
      </c>
      <c r="AC4908" s="74" t="s">
        <v>1111</v>
      </c>
      <c r="AD4908" s="95">
        <v>250455044</v>
      </c>
    </row>
    <row r="4909" spans="1:30" x14ac:dyDescent="0.2">
      <c r="A4909" s="74" t="s">
        <v>6016</v>
      </c>
      <c r="B4909" s="95">
        <v>68.94</v>
      </c>
      <c r="C4909" s="95">
        <v>1.01</v>
      </c>
      <c r="D4909" s="95">
        <v>3.93</v>
      </c>
      <c r="E4909" s="95">
        <v>0.91</v>
      </c>
      <c r="F4909" s="95">
        <v>0.05</v>
      </c>
      <c r="G4909" s="95">
        <v>155.16999999999999</v>
      </c>
      <c r="H4909" s="95">
        <v>66.48</v>
      </c>
      <c r="I4909" s="95">
        <v>40.69</v>
      </c>
      <c r="J4909" s="95">
        <v>2.41</v>
      </c>
      <c r="K4909" s="95">
        <v>2.6</v>
      </c>
      <c r="L4909" s="95">
        <v>0.19</v>
      </c>
      <c r="M4909" s="95">
        <v>7.0000000000000007E-2</v>
      </c>
      <c r="N4909" s="95">
        <v>1.6</v>
      </c>
      <c r="O4909" s="95"/>
      <c r="P4909" s="95">
        <v>-0.05</v>
      </c>
      <c r="Q4909" s="95"/>
      <c r="R4909" s="95">
        <v>23.21</v>
      </c>
      <c r="S4909" s="95">
        <v>1.1599999999999999</v>
      </c>
      <c r="T4909" s="95">
        <v>24.95</v>
      </c>
      <c r="U4909" s="95">
        <v>0.05</v>
      </c>
      <c r="V4909" s="95">
        <v>0.95</v>
      </c>
      <c r="W4909" s="95">
        <v>0.03</v>
      </c>
      <c r="X4909" s="95">
        <v>-2.58</v>
      </c>
      <c r="Y4909" s="95"/>
      <c r="Z4909" s="74" t="s">
        <v>1111</v>
      </c>
      <c r="AA4909" s="95">
        <v>75.58</v>
      </c>
      <c r="AB4909" s="95">
        <v>17.54</v>
      </c>
      <c r="AC4909" s="74" t="s">
        <v>1111</v>
      </c>
      <c r="AD4909" s="95">
        <v>7651974618</v>
      </c>
    </row>
    <row r="4910" spans="1:30" x14ac:dyDescent="0.2">
      <c r="A4910" s="74" t="s">
        <v>6017</v>
      </c>
      <c r="B4910" s="95">
        <v>33.47</v>
      </c>
      <c r="C4910" s="95"/>
      <c r="D4910" s="95">
        <v>31.24</v>
      </c>
      <c r="E4910" s="95">
        <v>1.72</v>
      </c>
      <c r="F4910" s="95">
        <v>1.04</v>
      </c>
      <c r="G4910" s="95">
        <v>39.64</v>
      </c>
      <c r="H4910" s="95">
        <v>7.97</v>
      </c>
      <c r="I4910" s="95">
        <v>5.05</v>
      </c>
      <c r="J4910" s="95">
        <v>19.82</v>
      </c>
      <c r="K4910" s="95">
        <v>19.260000000000002</v>
      </c>
      <c r="L4910" s="95">
        <v>-0.56000000000000005</v>
      </c>
      <c r="M4910" s="95">
        <v>-0.05</v>
      </c>
      <c r="N4910" s="95">
        <v>1.58</v>
      </c>
      <c r="O4910" s="95">
        <v>2.73</v>
      </c>
      <c r="P4910" s="95">
        <v>-2.06</v>
      </c>
      <c r="Q4910" s="95">
        <v>4.25</v>
      </c>
      <c r="R4910" s="95">
        <v>5.49</v>
      </c>
      <c r="S4910" s="95">
        <v>3.32</v>
      </c>
      <c r="T4910" s="95">
        <v>4.82</v>
      </c>
      <c r="U4910" s="95">
        <v>0.6</v>
      </c>
      <c r="V4910" s="95">
        <v>0.4</v>
      </c>
      <c r="W4910" s="95">
        <v>0.66</v>
      </c>
      <c r="X4910" s="95">
        <v>3.05</v>
      </c>
      <c r="Y4910" s="95"/>
      <c r="Z4910" s="74" t="s">
        <v>1111</v>
      </c>
      <c r="AA4910" s="95">
        <v>19.52</v>
      </c>
      <c r="AB4910" s="95">
        <v>1.07</v>
      </c>
      <c r="AC4910" s="74" t="s">
        <v>1111</v>
      </c>
      <c r="AD4910" s="95">
        <v>456065567</v>
      </c>
    </row>
    <row r="4911" spans="1:30" x14ac:dyDescent="0.2">
      <c r="A4911" s="74" t="s">
        <v>6018</v>
      </c>
      <c r="B4911" s="95">
        <v>8.19</v>
      </c>
      <c r="C4911" s="95"/>
      <c r="D4911" s="95">
        <v>13.4</v>
      </c>
      <c r="E4911" s="95">
        <v>0.84</v>
      </c>
      <c r="F4911" s="95">
        <v>0.53</v>
      </c>
      <c r="G4911" s="95">
        <v>54.32</v>
      </c>
      <c r="H4911" s="95">
        <v>4.95</v>
      </c>
      <c r="I4911" s="95">
        <v>3.87</v>
      </c>
      <c r="J4911" s="95">
        <v>10.46</v>
      </c>
      <c r="K4911" s="95">
        <v>7.61</v>
      </c>
      <c r="L4911" s="95">
        <v>-2.85</v>
      </c>
      <c r="M4911" s="95">
        <v>-0.23</v>
      </c>
      <c r="N4911" s="95">
        <v>0.52</v>
      </c>
      <c r="O4911" s="95">
        <v>1.39</v>
      </c>
      <c r="P4911" s="95">
        <v>-1.1299999999999999</v>
      </c>
      <c r="Q4911" s="95">
        <v>3.53</v>
      </c>
      <c r="R4911" s="95">
        <v>6.29</v>
      </c>
      <c r="S4911" s="95">
        <v>3.96</v>
      </c>
      <c r="T4911" s="95">
        <v>6.98</v>
      </c>
      <c r="U4911" s="95">
        <v>0.63</v>
      </c>
      <c r="V4911" s="95">
        <v>0.31</v>
      </c>
      <c r="W4911" s="95">
        <v>1.02</v>
      </c>
      <c r="X4911" s="95">
        <v>-1.4</v>
      </c>
      <c r="Y4911" s="95">
        <v>-20.63</v>
      </c>
      <c r="Z4911" s="74" t="s">
        <v>1111</v>
      </c>
      <c r="AA4911" s="95">
        <v>9.7100000000000009</v>
      </c>
      <c r="AB4911" s="95">
        <v>0.61</v>
      </c>
      <c r="AC4911" s="74" t="s">
        <v>1111</v>
      </c>
      <c r="AD4911" s="95">
        <v>276250338</v>
      </c>
    </row>
    <row r="4912" spans="1:30" x14ac:dyDescent="0.2">
      <c r="A4912" s="74" t="s">
        <v>6019</v>
      </c>
      <c r="B4912" s="95">
        <v>4.46</v>
      </c>
      <c r="C4912" s="95"/>
      <c r="D4912" s="95">
        <v>-7.25</v>
      </c>
      <c r="E4912" s="95">
        <v>6.71</v>
      </c>
      <c r="F4912" s="95">
        <v>3.04</v>
      </c>
      <c r="G4912" s="95">
        <v>1.02</v>
      </c>
      <c r="H4912" s="95">
        <v>-155.12</v>
      </c>
      <c r="I4912" s="95">
        <v>-159.97</v>
      </c>
      <c r="J4912" s="95">
        <v>-7.47</v>
      </c>
      <c r="K4912" s="95">
        <v>-6.6</v>
      </c>
      <c r="L4912" s="95">
        <v>0.88</v>
      </c>
      <c r="M4912" s="95">
        <v>-0.79</v>
      </c>
      <c r="N4912" s="95">
        <v>11.59</v>
      </c>
      <c r="O4912" s="95">
        <v>4.91</v>
      </c>
      <c r="P4912" s="95">
        <v>-19.79</v>
      </c>
      <c r="Q4912" s="95">
        <v>3.72</v>
      </c>
      <c r="R4912" s="95">
        <v>-92.64</v>
      </c>
      <c r="S4912" s="95">
        <v>-41.94</v>
      </c>
      <c r="T4912" s="95">
        <v>-60.47</v>
      </c>
      <c r="U4912" s="95">
        <v>0.45</v>
      </c>
      <c r="V4912" s="95">
        <v>0.55000000000000004</v>
      </c>
      <c r="W4912" s="95">
        <v>0.26</v>
      </c>
      <c r="X4912" s="95">
        <v>40.57</v>
      </c>
      <c r="Y4912" s="95"/>
      <c r="Z4912" s="74" t="s">
        <v>1111</v>
      </c>
      <c r="AA4912" s="95">
        <v>0.66</v>
      </c>
      <c r="AB4912" s="95">
        <v>-0.62</v>
      </c>
      <c r="AC4912" s="74" t="s">
        <v>1111</v>
      </c>
      <c r="AD4912" s="95">
        <v>790497536</v>
      </c>
    </row>
    <row r="4913" spans="1:30" x14ac:dyDescent="0.2">
      <c r="A4913" s="74" t="s">
        <v>6020</v>
      </c>
      <c r="B4913" s="95">
        <v>7.61</v>
      </c>
      <c r="C4913" s="95"/>
      <c r="D4913" s="95">
        <v>-5.44</v>
      </c>
      <c r="E4913" s="95">
        <v>5.13</v>
      </c>
      <c r="F4913" s="95">
        <v>2.36</v>
      </c>
      <c r="G4913" s="95">
        <v>100</v>
      </c>
      <c r="H4913" s="95">
        <v>-286.07</v>
      </c>
      <c r="I4913" s="95">
        <v>-320.98</v>
      </c>
      <c r="J4913" s="95">
        <v>-6.1</v>
      </c>
      <c r="K4913" s="95">
        <v>-4.99</v>
      </c>
      <c r="L4913" s="95">
        <v>1.1100000000000001</v>
      </c>
      <c r="M4913" s="95">
        <v>-0.93</v>
      </c>
      <c r="N4913" s="95">
        <v>17.45</v>
      </c>
      <c r="O4913" s="95">
        <v>5.69</v>
      </c>
      <c r="P4913" s="95">
        <v>-37.409999999999997</v>
      </c>
      <c r="Q4913" s="95">
        <v>1.79</v>
      </c>
      <c r="R4913" s="95">
        <v>-94.28</v>
      </c>
      <c r="S4913" s="95">
        <v>-43.4</v>
      </c>
      <c r="T4913" s="95">
        <v>-41.75</v>
      </c>
      <c r="U4913" s="95">
        <v>0.46</v>
      </c>
      <c r="V4913" s="95">
        <v>0.54</v>
      </c>
      <c r="W4913" s="95">
        <v>0.14000000000000001</v>
      </c>
      <c r="X4913" s="95"/>
      <c r="Y4913" s="95"/>
      <c r="Z4913" s="74" t="s">
        <v>1111</v>
      </c>
      <c r="AA4913" s="95">
        <v>1.48</v>
      </c>
      <c r="AB4913" s="95">
        <v>-1.4</v>
      </c>
      <c r="AC4913" s="74" t="s">
        <v>1111</v>
      </c>
      <c r="AD4913" s="95">
        <v>209420351</v>
      </c>
    </row>
    <row r="4914" spans="1:30" x14ac:dyDescent="0.2">
      <c r="A4914" s="74" t="s">
        <v>6021</v>
      </c>
      <c r="B4914" s="95">
        <v>27.96</v>
      </c>
      <c r="C4914" s="95"/>
      <c r="D4914" s="95">
        <v>-62.51</v>
      </c>
      <c r="E4914" s="95">
        <v>2.2799999999999998</v>
      </c>
      <c r="F4914" s="95">
        <v>0.95</v>
      </c>
      <c r="G4914" s="95">
        <v>31.65</v>
      </c>
      <c r="H4914" s="95">
        <v>4.5599999999999996</v>
      </c>
      <c r="I4914" s="95">
        <v>-2.3199999999999998</v>
      </c>
      <c r="J4914" s="95">
        <v>31.89</v>
      </c>
      <c r="K4914" s="95">
        <v>40.58</v>
      </c>
      <c r="L4914" s="95">
        <v>8.69</v>
      </c>
      <c r="M4914" s="95">
        <v>0.62</v>
      </c>
      <c r="N4914" s="95">
        <v>1.45</v>
      </c>
      <c r="O4914" s="95">
        <v>2.96</v>
      </c>
      <c r="P4914" s="95">
        <v>-1.84</v>
      </c>
      <c r="Q4914" s="95">
        <v>3.01</v>
      </c>
      <c r="R4914" s="95">
        <v>-3.65</v>
      </c>
      <c r="S4914" s="95">
        <v>-1.52</v>
      </c>
      <c r="T4914" s="95">
        <v>3.75</v>
      </c>
      <c r="U4914" s="95">
        <v>0.42</v>
      </c>
      <c r="V4914" s="95">
        <v>0.57999999999999996</v>
      </c>
      <c r="W4914" s="95">
        <v>0.66</v>
      </c>
      <c r="X4914" s="95">
        <v>3.15</v>
      </c>
      <c r="Y4914" s="95"/>
      <c r="Z4914" s="74" t="s">
        <v>1111</v>
      </c>
      <c r="AA4914" s="95">
        <v>12.25</v>
      </c>
      <c r="AB4914" s="95">
        <v>-0.45</v>
      </c>
      <c r="AC4914" s="74" t="s">
        <v>1111</v>
      </c>
      <c r="AD4914" s="95">
        <v>1106503020</v>
      </c>
    </row>
    <row r="4915" spans="1:30" x14ac:dyDescent="0.2">
      <c r="A4915" s="74" t="s">
        <v>6022</v>
      </c>
      <c r="B4915" s="95">
        <v>7.99</v>
      </c>
      <c r="C4915" s="95"/>
      <c r="D4915" s="95">
        <v>-3.62</v>
      </c>
      <c r="E4915" s="95">
        <v>1.05</v>
      </c>
      <c r="F4915" s="95">
        <v>0.45</v>
      </c>
      <c r="G4915" s="95">
        <v>6.68</v>
      </c>
      <c r="H4915" s="95">
        <v>-10.67</v>
      </c>
      <c r="I4915" s="95">
        <v>-11.36</v>
      </c>
      <c r="J4915" s="95">
        <v>-3.86</v>
      </c>
      <c r="K4915" s="95">
        <v>-1.0900000000000001</v>
      </c>
      <c r="L4915" s="95">
        <v>2.77</v>
      </c>
      <c r="M4915" s="95">
        <v>-0.76</v>
      </c>
      <c r="N4915" s="95">
        <v>0.41</v>
      </c>
      <c r="O4915" s="95">
        <v>0.78</v>
      </c>
      <c r="P4915" s="95">
        <v>-4.22</v>
      </c>
      <c r="Q4915" s="95">
        <v>2.89</v>
      </c>
      <c r="R4915" s="95">
        <v>-29</v>
      </c>
      <c r="S4915" s="95">
        <v>-12.52</v>
      </c>
      <c r="T4915" s="95">
        <v>-17.190000000000001</v>
      </c>
      <c r="U4915" s="95">
        <v>0.43</v>
      </c>
      <c r="V4915" s="95">
        <v>0.56999999999999995</v>
      </c>
      <c r="W4915" s="95">
        <v>1.1000000000000001</v>
      </c>
      <c r="X4915" s="95"/>
      <c r="Y4915" s="95"/>
      <c r="Z4915" s="74" t="s">
        <v>1111</v>
      </c>
      <c r="AA4915" s="95">
        <v>7.6</v>
      </c>
      <c r="AB4915" s="95">
        <v>-2.2000000000000002</v>
      </c>
      <c r="AC4915" s="74" t="s">
        <v>1111</v>
      </c>
      <c r="AD4915" s="95">
        <v>1093893322</v>
      </c>
    </row>
    <row r="4916" spans="1:30" x14ac:dyDescent="0.2">
      <c r="A4916" s="74" t="s">
        <v>6023</v>
      </c>
      <c r="B4916" s="95">
        <v>2.95</v>
      </c>
      <c r="C4916" s="95"/>
      <c r="D4916" s="95">
        <v>6.19</v>
      </c>
      <c r="E4916" s="95">
        <v>0.96</v>
      </c>
      <c r="F4916" s="95">
        <v>0.94</v>
      </c>
      <c r="G4916" s="95">
        <v>71.47</v>
      </c>
      <c r="H4916" s="95">
        <v>-395.63</v>
      </c>
      <c r="I4916" s="95">
        <v>501.02</v>
      </c>
      <c r="J4916" s="95">
        <v>-7.84</v>
      </c>
      <c r="K4916" s="95">
        <v>-3.93</v>
      </c>
      <c r="L4916" s="95">
        <v>3.91</v>
      </c>
      <c r="M4916" s="95">
        <v>-0.48</v>
      </c>
      <c r="N4916" s="95">
        <v>31.02</v>
      </c>
      <c r="O4916" s="95">
        <v>2</v>
      </c>
      <c r="P4916" s="95">
        <v>-1.85</v>
      </c>
      <c r="Q4916" s="95">
        <v>25.59</v>
      </c>
      <c r="R4916" s="95">
        <v>15.53</v>
      </c>
      <c r="S4916" s="95">
        <v>15.23</v>
      </c>
      <c r="T4916" s="95">
        <v>-12.27</v>
      </c>
      <c r="U4916" s="95">
        <v>0.98</v>
      </c>
      <c r="V4916" s="95">
        <v>0.02</v>
      </c>
      <c r="W4916" s="95">
        <v>0.03</v>
      </c>
      <c r="X4916" s="95"/>
      <c r="Y4916" s="95"/>
      <c r="Z4916" s="74" t="s">
        <v>1111</v>
      </c>
      <c r="AA4916" s="95">
        <v>3.04</v>
      </c>
      <c r="AB4916" s="95">
        <v>0.47</v>
      </c>
      <c r="AC4916" s="74" t="s">
        <v>1111</v>
      </c>
      <c r="AD4916" s="95">
        <v>21308116</v>
      </c>
    </row>
    <row r="4917" spans="1:30" x14ac:dyDescent="0.2">
      <c r="A4917" s="74" t="s">
        <v>6024</v>
      </c>
      <c r="B4917" s="95">
        <v>0.98</v>
      </c>
      <c r="C4917" s="95"/>
      <c r="D4917" s="95">
        <v>2.08</v>
      </c>
      <c r="E4917" s="95">
        <v>0.32</v>
      </c>
      <c r="F4917" s="95">
        <v>0.32</v>
      </c>
      <c r="G4917" s="95">
        <v>71.47</v>
      </c>
      <c r="H4917" s="95">
        <v>-395.63</v>
      </c>
      <c r="I4917" s="95">
        <v>501.02</v>
      </c>
      <c r="J4917" s="95">
        <v>-2.63</v>
      </c>
      <c r="K4917" s="95">
        <v>-3.93</v>
      </c>
      <c r="L4917" s="95">
        <v>3.91</v>
      </c>
      <c r="M4917" s="95">
        <v>-0.48</v>
      </c>
      <c r="N4917" s="95">
        <v>10.41</v>
      </c>
      <c r="O4917" s="95">
        <v>0.67</v>
      </c>
      <c r="P4917" s="95">
        <v>-0.62</v>
      </c>
      <c r="Q4917" s="95">
        <v>25.59</v>
      </c>
      <c r="R4917" s="95">
        <v>15.53</v>
      </c>
      <c r="S4917" s="95">
        <v>15.23</v>
      </c>
      <c r="T4917" s="95">
        <v>-12.27</v>
      </c>
      <c r="U4917" s="95">
        <v>0.98</v>
      </c>
      <c r="V4917" s="95">
        <v>0.02</v>
      </c>
      <c r="W4917" s="95">
        <v>0.03</v>
      </c>
      <c r="X4917" s="95"/>
      <c r="Y4917" s="95"/>
      <c r="Z4917" s="74" t="s">
        <v>1111</v>
      </c>
      <c r="AA4917" s="95">
        <v>3.04</v>
      </c>
      <c r="AB4917" s="95">
        <v>0.47</v>
      </c>
      <c r="AC4917" s="74" t="s">
        <v>1111</v>
      </c>
      <c r="AD4917" s="95">
        <v>21308116</v>
      </c>
    </row>
    <row r="4918" spans="1:30" x14ac:dyDescent="0.2">
      <c r="A4918" s="74" t="s">
        <v>6025</v>
      </c>
      <c r="B4918" s="95">
        <v>6.12</v>
      </c>
      <c r="C4918" s="95"/>
      <c r="D4918" s="95">
        <v>-7.04</v>
      </c>
      <c r="E4918" s="95">
        <v>2.1800000000000002</v>
      </c>
      <c r="F4918" s="95">
        <v>1.82</v>
      </c>
      <c r="G4918" s="95">
        <v>100</v>
      </c>
      <c r="H4918" s="95">
        <v>-132.44999999999999</v>
      </c>
      <c r="I4918" s="95">
        <v>-130.44</v>
      </c>
      <c r="J4918" s="95">
        <v>-6.93</v>
      </c>
      <c r="K4918" s="95">
        <v>-3.88</v>
      </c>
      <c r="L4918" s="95">
        <v>3.05</v>
      </c>
      <c r="M4918" s="95">
        <v>-0.96</v>
      </c>
      <c r="N4918" s="95">
        <v>9.18</v>
      </c>
      <c r="O4918" s="95">
        <v>2.34</v>
      </c>
      <c r="P4918" s="95">
        <v>-21.52</v>
      </c>
      <c r="Q4918" s="95">
        <v>6.65</v>
      </c>
      <c r="R4918" s="95">
        <v>-31.02</v>
      </c>
      <c r="S4918" s="95">
        <v>-25.89</v>
      </c>
      <c r="T4918" s="95">
        <v>-31.81</v>
      </c>
      <c r="U4918" s="95">
        <v>0.83</v>
      </c>
      <c r="V4918" s="95">
        <v>0.17</v>
      </c>
      <c r="W4918" s="95">
        <v>0.2</v>
      </c>
      <c r="X4918" s="95"/>
      <c r="Y4918" s="95"/>
      <c r="Z4918" s="74" t="s">
        <v>1111</v>
      </c>
      <c r="AA4918" s="95">
        <v>2.8</v>
      </c>
      <c r="AB4918" s="95">
        <v>-0.87</v>
      </c>
      <c r="AC4918" s="74" t="s">
        <v>1111</v>
      </c>
      <c r="AD4918" s="95">
        <v>367263648</v>
      </c>
    </row>
    <row r="4919" spans="1:30" x14ac:dyDescent="0.2">
      <c r="A4919" s="74" t="s">
        <v>6026</v>
      </c>
      <c r="B4919" s="95">
        <v>36.65</v>
      </c>
      <c r="C4919" s="95"/>
      <c r="D4919" s="95">
        <v>-35.450000000000003</v>
      </c>
      <c r="E4919" s="95">
        <v>6.82</v>
      </c>
      <c r="F4919" s="95">
        <v>3.72</v>
      </c>
      <c r="G4919" s="95">
        <v>84.81</v>
      </c>
      <c r="H4919" s="95">
        <v>-26.63</v>
      </c>
      <c r="I4919" s="95">
        <v>-30.93</v>
      </c>
      <c r="J4919" s="95">
        <v>-41.17</v>
      </c>
      <c r="K4919" s="95">
        <v>-35.020000000000003</v>
      </c>
      <c r="L4919" s="95">
        <v>6.15</v>
      </c>
      <c r="M4919" s="95">
        <v>-1.02</v>
      </c>
      <c r="N4919" s="95">
        <v>10.96</v>
      </c>
      <c r="O4919" s="95">
        <v>5.39</v>
      </c>
      <c r="P4919" s="95">
        <v>-26.77</v>
      </c>
      <c r="Q4919" s="95">
        <v>5.0199999999999996</v>
      </c>
      <c r="R4919" s="95">
        <v>-19.23</v>
      </c>
      <c r="S4919" s="95">
        <v>-10.48</v>
      </c>
      <c r="T4919" s="95">
        <v>-13.22</v>
      </c>
      <c r="U4919" s="95">
        <v>0.55000000000000004</v>
      </c>
      <c r="V4919" s="95">
        <v>0.45</v>
      </c>
      <c r="W4919" s="95">
        <v>0.34</v>
      </c>
      <c r="X4919" s="95">
        <v>18.13</v>
      </c>
      <c r="Y4919" s="95"/>
      <c r="Z4919" s="74" t="s">
        <v>1111</v>
      </c>
      <c r="AA4919" s="95">
        <v>5.38</v>
      </c>
      <c r="AB4919" s="95">
        <v>-1.03</v>
      </c>
      <c r="AC4919" s="74" t="s">
        <v>1111</v>
      </c>
      <c r="AD4919" s="95">
        <v>3933413605</v>
      </c>
    </row>
    <row r="4920" spans="1:30" x14ac:dyDescent="0.2">
      <c r="A4920" s="74" t="s">
        <v>6027</v>
      </c>
      <c r="B4920" s="95">
        <v>52.82</v>
      </c>
      <c r="C4920" s="95"/>
      <c r="D4920" s="95">
        <v>-570.24</v>
      </c>
      <c r="E4920" s="95">
        <v>3.61</v>
      </c>
      <c r="F4920" s="95">
        <v>1.51</v>
      </c>
      <c r="G4920" s="95">
        <v>67.84</v>
      </c>
      <c r="H4920" s="95">
        <v>6.41</v>
      </c>
      <c r="I4920" s="95">
        <v>-0.46</v>
      </c>
      <c r="J4920" s="95">
        <v>41.37</v>
      </c>
      <c r="K4920" s="95">
        <v>42.54</v>
      </c>
      <c r="L4920" s="95">
        <v>1.17</v>
      </c>
      <c r="M4920" s="95">
        <v>0.1</v>
      </c>
      <c r="N4920" s="95">
        <v>2.65</v>
      </c>
      <c r="O4920" s="95">
        <v>20.67</v>
      </c>
      <c r="P4920" s="95">
        <v>-2</v>
      </c>
      <c r="Q4920" s="95">
        <v>1.43</v>
      </c>
      <c r="R4920" s="95">
        <v>-0.63</v>
      </c>
      <c r="S4920" s="95">
        <v>-0.26</v>
      </c>
      <c r="T4920" s="95">
        <v>4.67</v>
      </c>
      <c r="U4920" s="95">
        <v>0.42</v>
      </c>
      <c r="V4920" s="95">
        <v>0.39</v>
      </c>
      <c r="W4920" s="95">
        <v>0.56999999999999995</v>
      </c>
      <c r="X4920" s="95">
        <v>2.42</v>
      </c>
      <c r="Y4920" s="95"/>
      <c r="Z4920" s="74" t="s">
        <v>1111</v>
      </c>
      <c r="AA4920" s="95">
        <v>14.64</v>
      </c>
      <c r="AB4920" s="95">
        <v>-0.09</v>
      </c>
      <c r="AC4920" s="74" t="s">
        <v>1111</v>
      </c>
      <c r="AD4920" s="95">
        <v>3470474716</v>
      </c>
    </row>
    <row r="4921" spans="1:30" x14ac:dyDescent="0.2">
      <c r="A4921" s="74" t="s">
        <v>6028</v>
      </c>
      <c r="B4921" s="95">
        <v>14.86</v>
      </c>
      <c r="C4921" s="95"/>
      <c r="D4921" s="95">
        <v>110.61</v>
      </c>
      <c r="E4921" s="95">
        <v>9.52</v>
      </c>
      <c r="F4921" s="95">
        <v>1.56</v>
      </c>
      <c r="G4921" s="95">
        <v>94.85</v>
      </c>
      <c r="H4921" s="95">
        <v>17.16</v>
      </c>
      <c r="I4921" s="95">
        <v>4.3600000000000003</v>
      </c>
      <c r="J4921" s="95">
        <v>28.11</v>
      </c>
      <c r="K4921" s="95">
        <v>38.33</v>
      </c>
      <c r="L4921" s="95">
        <v>10.220000000000001</v>
      </c>
      <c r="M4921" s="95">
        <v>3.46</v>
      </c>
      <c r="N4921" s="95">
        <v>4.82</v>
      </c>
      <c r="O4921" s="95">
        <v>9.09</v>
      </c>
      <c r="P4921" s="95">
        <v>-2.09</v>
      </c>
      <c r="Q4921" s="95">
        <v>3.18</v>
      </c>
      <c r="R4921" s="95">
        <v>8.6</v>
      </c>
      <c r="S4921" s="95">
        <v>1.41</v>
      </c>
      <c r="T4921" s="95">
        <v>5.15</v>
      </c>
      <c r="U4921" s="95">
        <v>0.16</v>
      </c>
      <c r="V4921" s="95">
        <v>0.84</v>
      </c>
      <c r="W4921" s="95">
        <v>0.32</v>
      </c>
      <c r="X4921" s="95"/>
      <c r="Y4921" s="95"/>
      <c r="Z4921" s="74" t="s">
        <v>1111</v>
      </c>
      <c r="AA4921" s="95">
        <v>1.56</v>
      </c>
      <c r="AB4921" s="95">
        <v>0.13</v>
      </c>
      <c r="AC4921" s="74" t="s">
        <v>1111</v>
      </c>
      <c r="AD4921" s="95">
        <v>2319079834</v>
      </c>
    </row>
    <row r="4922" spans="1:30" x14ac:dyDescent="0.2">
      <c r="A4922" s="74" t="s">
        <v>6029</v>
      </c>
      <c r="B4922" s="95">
        <v>26.55</v>
      </c>
      <c r="C4922" s="95">
        <v>1.51</v>
      </c>
      <c r="D4922" s="95">
        <v>-7.28</v>
      </c>
      <c r="E4922" s="95">
        <v>1.32</v>
      </c>
      <c r="F4922" s="95">
        <v>0.68</v>
      </c>
      <c r="G4922" s="95">
        <v>10.050000000000001</v>
      </c>
      <c r="H4922" s="95">
        <v>-12.42</v>
      </c>
      <c r="I4922" s="95">
        <v>-8.39</v>
      </c>
      <c r="J4922" s="95">
        <v>-4.91</v>
      </c>
      <c r="K4922" s="95">
        <v>-3.89</v>
      </c>
      <c r="L4922" s="95">
        <v>1.03</v>
      </c>
      <c r="M4922" s="95">
        <v>-0.28000000000000003</v>
      </c>
      <c r="N4922" s="95">
        <v>0.61</v>
      </c>
      <c r="O4922" s="95">
        <v>3.33</v>
      </c>
      <c r="P4922" s="95">
        <v>-1.1000000000000001</v>
      </c>
      <c r="Q4922" s="95">
        <v>2.15</v>
      </c>
      <c r="R4922" s="95">
        <v>-18.18</v>
      </c>
      <c r="S4922" s="95">
        <v>-9.35</v>
      </c>
      <c r="T4922" s="95">
        <v>-35.54</v>
      </c>
      <c r="U4922" s="95">
        <v>0.51</v>
      </c>
      <c r="V4922" s="95">
        <v>0.49</v>
      </c>
      <c r="W4922" s="95">
        <v>1.1100000000000001</v>
      </c>
      <c r="X4922" s="95">
        <v>-15.32</v>
      </c>
      <c r="Y4922" s="95"/>
      <c r="Z4922" s="74" t="s">
        <v>1111</v>
      </c>
      <c r="AA4922" s="95">
        <v>20.059999999999999</v>
      </c>
      <c r="AB4922" s="95">
        <v>-3.65</v>
      </c>
      <c r="AC4922" s="74" t="s">
        <v>1111</v>
      </c>
      <c r="AD4922" s="95">
        <v>771604065</v>
      </c>
    </row>
    <row r="4923" spans="1:30" x14ac:dyDescent="0.2">
      <c r="A4923" s="74" t="s">
        <v>6030</v>
      </c>
      <c r="B4923" s="95">
        <v>197.38</v>
      </c>
      <c r="C4923" s="95">
        <v>0.59</v>
      </c>
      <c r="D4923" s="95">
        <v>45.41</v>
      </c>
      <c r="E4923" s="95">
        <v>11.72</v>
      </c>
      <c r="F4923" s="95">
        <v>4.1500000000000004</v>
      </c>
      <c r="G4923" s="95">
        <v>64.25</v>
      </c>
      <c r="H4923" s="95">
        <v>35.96</v>
      </c>
      <c r="I4923" s="95">
        <v>23.78</v>
      </c>
      <c r="J4923" s="95">
        <v>30.03</v>
      </c>
      <c r="K4923" s="95">
        <v>32.68</v>
      </c>
      <c r="L4923" s="95">
        <v>2.65</v>
      </c>
      <c r="M4923" s="95">
        <v>1.03</v>
      </c>
      <c r="N4923" s="95">
        <v>10.8</v>
      </c>
      <c r="O4923" s="95">
        <v>-34.99</v>
      </c>
      <c r="P4923" s="95">
        <v>-4.7300000000000004</v>
      </c>
      <c r="Q4923" s="95">
        <v>0.51</v>
      </c>
      <c r="R4923" s="95">
        <v>25.81</v>
      </c>
      <c r="S4923" s="95">
        <v>9.14</v>
      </c>
      <c r="T4923" s="95">
        <v>14.3</v>
      </c>
      <c r="U4923" s="95">
        <v>0.35</v>
      </c>
      <c r="V4923" s="95">
        <v>0.65</v>
      </c>
      <c r="W4923" s="95">
        <v>0.38</v>
      </c>
      <c r="X4923" s="95">
        <v>9.6</v>
      </c>
      <c r="Y4923" s="95">
        <v>7.02</v>
      </c>
      <c r="Z4923" s="74" t="s">
        <v>1111</v>
      </c>
      <c r="AA4923" s="95">
        <v>16.84</v>
      </c>
      <c r="AB4923" s="95">
        <v>4.3499999999999996</v>
      </c>
      <c r="AC4923" s="74" t="s">
        <v>1111</v>
      </c>
      <c r="AD4923" s="95">
        <v>31810037132</v>
      </c>
    </row>
    <row r="4924" spans="1:30" x14ac:dyDescent="0.2">
      <c r="A4924" s="74" t="s">
        <v>6031</v>
      </c>
      <c r="B4924" s="95">
        <v>220.1</v>
      </c>
      <c r="C4924" s="95"/>
      <c r="D4924" s="95">
        <v>39.94</v>
      </c>
      <c r="E4924" s="95">
        <v>-17.25</v>
      </c>
      <c r="F4924" s="95">
        <v>13.47</v>
      </c>
      <c r="G4924" s="95">
        <v>85.58</v>
      </c>
      <c r="H4924" s="95">
        <v>64.91</v>
      </c>
      <c r="I4924" s="95">
        <v>46.81</v>
      </c>
      <c r="J4924" s="95">
        <v>28.81</v>
      </c>
      <c r="K4924" s="95">
        <v>29.5</v>
      </c>
      <c r="L4924" s="95">
        <v>0.69</v>
      </c>
      <c r="M4924" s="95"/>
      <c r="N4924" s="95">
        <v>18.7</v>
      </c>
      <c r="O4924" s="95">
        <v>113.06</v>
      </c>
      <c r="P4924" s="95">
        <v>-44.43</v>
      </c>
      <c r="Q4924" s="95">
        <v>1.21</v>
      </c>
      <c r="R4924" s="95">
        <v>-43.18</v>
      </c>
      <c r="S4924" s="95">
        <v>33.729999999999997</v>
      </c>
      <c r="T4924" s="95">
        <v>190.17</v>
      </c>
      <c r="U4924" s="95">
        <v>-0.78</v>
      </c>
      <c r="V4924" s="95">
        <v>1.78</v>
      </c>
      <c r="W4924" s="95">
        <v>0.72</v>
      </c>
      <c r="X4924" s="95">
        <v>3.61</v>
      </c>
      <c r="Y4924" s="95">
        <v>16.78</v>
      </c>
      <c r="Z4924" s="74" t="s">
        <v>1111</v>
      </c>
      <c r="AA4924" s="95">
        <v>-12.76</v>
      </c>
      <c r="AB4924" s="95">
        <v>5.51</v>
      </c>
      <c r="AC4924" s="74" t="s">
        <v>1111</v>
      </c>
      <c r="AD4924" s="95">
        <v>24448355840</v>
      </c>
    </row>
    <row r="4925" spans="1:30" x14ac:dyDescent="0.2">
      <c r="A4925" s="74" t="s">
        <v>6032</v>
      </c>
      <c r="B4925" s="95">
        <v>21.92</v>
      </c>
      <c r="C4925" s="95">
        <v>0.05</v>
      </c>
      <c r="D4925" s="95">
        <v>47.76</v>
      </c>
      <c r="E4925" s="95">
        <v>10.49</v>
      </c>
      <c r="F4925" s="95">
        <v>1.57</v>
      </c>
      <c r="G4925" s="95">
        <v>32.22</v>
      </c>
      <c r="H4925" s="95">
        <v>6.77</v>
      </c>
      <c r="I4925" s="95">
        <v>3.53</v>
      </c>
      <c r="J4925" s="95">
        <v>24.87</v>
      </c>
      <c r="K4925" s="95">
        <v>29.09</v>
      </c>
      <c r="L4925" s="95">
        <v>4.22</v>
      </c>
      <c r="M4925" s="95">
        <v>1.78</v>
      </c>
      <c r="N4925" s="95">
        <v>1.68</v>
      </c>
      <c r="O4925" s="95">
        <v>6.78</v>
      </c>
      <c r="P4925" s="95">
        <v>-3.43</v>
      </c>
      <c r="Q4925" s="95">
        <v>1.74</v>
      </c>
      <c r="R4925" s="95">
        <v>21.95</v>
      </c>
      <c r="S4925" s="95">
        <v>3.28</v>
      </c>
      <c r="T4925" s="95">
        <v>9.02</v>
      </c>
      <c r="U4925" s="95">
        <v>0.15</v>
      </c>
      <c r="V4925" s="95">
        <v>0.85</v>
      </c>
      <c r="W4925" s="95">
        <v>0.93</v>
      </c>
      <c r="X4925" s="95"/>
      <c r="Y4925" s="95"/>
      <c r="Z4925" s="74" t="s">
        <v>1111</v>
      </c>
      <c r="AA4925" s="95">
        <v>2.09</v>
      </c>
      <c r="AB4925" s="95">
        <v>0.46</v>
      </c>
      <c r="AC4925" s="74" t="s">
        <v>1111</v>
      </c>
      <c r="AD4925" s="95">
        <v>8238519855</v>
      </c>
    </row>
    <row r="4926" spans="1:30" x14ac:dyDescent="0.2">
      <c r="A4926" s="74" t="s">
        <v>6033</v>
      </c>
      <c r="B4926" s="95">
        <v>262.42</v>
      </c>
      <c r="C4926" s="95">
        <v>1.51</v>
      </c>
      <c r="D4926" s="95">
        <v>9.8800000000000008</v>
      </c>
      <c r="E4926" s="95">
        <v>2.4500000000000002</v>
      </c>
      <c r="F4926" s="95">
        <v>0.53</v>
      </c>
      <c r="G4926" s="95">
        <v>100</v>
      </c>
      <c r="H4926" s="95">
        <v>49.82</v>
      </c>
      <c r="I4926" s="95">
        <v>24.66</v>
      </c>
      <c r="J4926" s="95">
        <v>4.8899999999999997</v>
      </c>
      <c r="K4926" s="95">
        <v>8.2899999999999991</v>
      </c>
      <c r="L4926" s="95">
        <v>3.4</v>
      </c>
      <c r="M4926" s="95">
        <v>1.7</v>
      </c>
      <c r="N4926" s="95">
        <v>2.44</v>
      </c>
      <c r="O4926" s="95"/>
      <c r="P4926" s="95">
        <v>-0.53</v>
      </c>
      <c r="Q4926" s="95"/>
      <c r="R4926" s="95">
        <v>24.82</v>
      </c>
      <c r="S4926" s="95">
        <v>5.34</v>
      </c>
      <c r="T4926" s="95">
        <v>11.39</v>
      </c>
      <c r="U4926" s="95">
        <v>0.22</v>
      </c>
      <c r="V4926" s="95">
        <v>0.75</v>
      </c>
      <c r="W4926" s="95">
        <v>0.22</v>
      </c>
      <c r="X4926" s="95">
        <v>5.81</v>
      </c>
      <c r="Y4926" s="95">
        <v>17.89</v>
      </c>
      <c r="Z4926" s="74" t="s">
        <v>1111</v>
      </c>
      <c r="AA4926" s="95">
        <v>107.05</v>
      </c>
      <c r="AB4926" s="95">
        <v>26.57</v>
      </c>
      <c r="AC4926" s="74" t="s">
        <v>1111</v>
      </c>
      <c r="AD4926" s="95">
        <v>1991190476</v>
      </c>
    </row>
    <row r="4927" spans="1:30" x14ac:dyDescent="0.2">
      <c r="A4927" s="74" t="s">
        <v>6034</v>
      </c>
      <c r="B4927" s="95">
        <v>51.32</v>
      </c>
      <c r="C4927" s="95"/>
      <c r="D4927" s="95">
        <v>37.6</v>
      </c>
      <c r="E4927" s="95">
        <v>3.68</v>
      </c>
      <c r="F4927" s="95">
        <v>1.24</v>
      </c>
      <c r="G4927" s="95">
        <v>25.84</v>
      </c>
      <c r="H4927" s="95">
        <v>4.68</v>
      </c>
      <c r="I4927" s="95">
        <v>3.22</v>
      </c>
      <c r="J4927" s="95">
        <v>25.92</v>
      </c>
      <c r="K4927" s="95">
        <v>27.59</v>
      </c>
      <c r="L4927" s="95">
        <v>1.68</v>
      </c>
      <c r="M4927" s="95">
        <v>0.24</v>
      </c>
      <c r="N4927" s="95">
        <v>1.21</v>
      </c>
      <c r="O4927" s="95">
        <v>4.22</v>
      </c>
      <c r="P4927" s="95">
        <v>-2.5</v>
      </c>
      <c r="Q4927" s="95">
        <v>2.4</v>
      </c>
      <c r="R4927" s="95">
        <v>9.7799999999999994</v>
      </c>
      <c r="S4927" s="95">
        <v>3.3</v>
      </c>
      <c r="T4927" s="95">
        <v>6.63</v>
      </c>
      <c r="U4927" s="95">
        <v>0.34</v>
      </c>
      <c r="V4927" s="95">
        <v>0.57999999999999996</v>
      </c>
      <c r="W4927" s="95">
        <v>1.02</v>
      </c>
      <c r="X4927" s="95"/>
      <c r="Y4927" s="95"/>
      <c r="Z4927" s="74" t="s">
        <v>1111</v>
      </c>
      <c r="AA4927" s="95">
        <v>13.96</v>
      </c>
      <c r="AB4927" s="95">
        <v>1.36</v>
      </c>
      <c r="AC4927" s="74" t="s">
        <v>1111</v>
      </c>
      <c r="AD4927" s="95">
        <v>1555484053.2</v>
      </c>
    </row>
    <row r="4928" spans="1:30" x14ac:dyDescent="0.2">
      <c r="A4928" s="74" t="s">
        <v>6035</v>
      </c>
      <c r="B4928" s="95">
        <v>95.45</v>
      </c>
      <c r="C4928" s="95"/>
      <c r="D4928" s="95">
        <v>11.64</v>
      </c>
      <c r="E4928" s="95">
        <v>2.46</v>
      </c>
      <c r="F4928" s="95">
        <v>0.59</v>
      </c>
      <c r="G4928" s="95">
        <v>20.48</v>
      </c>
      <c r="H4928" s="95">
        <v>2.71</v>
      </c>
      <c r="I4928" s="95">
        <v>1.81</v>
      </c>
      <c r="J4928" s="95">
        <v>7.75</v>
      </c>
      <c r="K4928" s="95">
        <v>10.56</v>
      </c>
      <c r="L4928" s="95">
        <v>2.81</v>
      </c>
      <c r="M4928" s="95">
        <v>0.89</v>
      </c>
      <c r="N4928" s="95">
        <v>0.21</v>
      </c>
      <c r="O4928" s="95">
        <v>1.81</v>
      </c>
      <c r="P4928" s="95">
        <v>-1.88</v>
      </c>
      <c r="Q4928" s="95">
        <v>1.91</v>
      </c>
      <c r="R4928" s="95">
        <v>21.11</v>
      </c>
      <c r="S4928" s="95">
        <v>5.09</v>
      </c>
      <c r="T4928" s="95">
        <v>12.41</v>
      </c>
      <c r="U4928" s="95">
        <v>0.24</v>
      </c>
      <c r="V4928" s="95">
        <v>0.76</v>
      </c>
      <c r="W4928" s="95">
        <v>2.82</v>
      </c>
      <c r="X4928" s="95">
        <v>-6.15</v>
      </c>
      <c r="Y4928" s="95">
        <v>5.08</v>
      </c>
      <c r="Z4928" s="74" t="s">
        <v>1111</v>
      </c>
      <c r="AA4928" s="95">
        <v>38.85</v>
      </c>
      <c r="AB4928" s="95">
        <v>8.1999999999999993</v>
      </c>
      <c r="AC4928" s="74" t="s">
        <v>1111</v>
      </c>
      <c r="AD4928" s="95">
        <v>1392892305</v>
      </c>
    </row>
    <row r="4929" spans="1:30" x14ac:dyDescent="0.2">
      <c r="A4929" s="74" t="s">
        <v>6036</v>
      </c>
      <c r="B4929" s="95">
        <v>229.68</v>
      </c>
      <c r="C4929" s="95"/>
      <c r="D4929" s="95">
        <v>26.83</v>
      </c>
      <c r="E4929" s="95">
        <v>6.13</v>
      </c>
      <c r="F4929" s="95">
        <v>4.63</v>
      </c>
      <c r="G4929" s="95">
        <v>87.94</v>
      </c>
      <c r="H4929" s="95">
        <v>39.42</v>
      </c>
      <c r="I4929" s="95">
        <v>30.52</v>
      </c>
      <c r="J4929" s="95">
        <v>20.78</v>
      </c>
      <c r="K4929" s="95">
        <v>18.48</v>
      </c>
      <c r="L4929" s="95">
        <v>-2.29</v>
      </c>
      <c r="M4929" s="95">
        <v>-0.68</v>
      </c>
      <c r="N4929" s="95">
        <v>8.19</v>
      </c>
      <c r="O4929" s="95">
        <v>8.42</v>
      </c>
      <c r="P4929" s="95">
        <v>-15.51</v>
      </c>
      <c r="Q4929" s="95">
        <v>4.62</v>
      </c>
      <c r="R4929" s="95">
        <v>22.83</v>
      </c>
      <c r="S4929" s="95">
        <v>17.25</v>
      </c>
      <c r="T4929" s="95">
        <v>22.29</v>
      </c>
      <c r="U4929" s="95">
        <v>0.76</v>
      </c>
      <c r="V4929" s="95">
        <v>0.24</v>
      </c>
      <c r="W4929" s="95">
        <v>0.56999999999999995</v>
      </c>
      <c r="X4929" s="95">
        <v>43.15</v>
      </c>
      <c r="Y4929" s="95"/>
      <c r="Z4929" s="74" t="s">
        <v>1111</v>
      </c>
      <c r="AA4929" s="95">
        <v>37.49</v>
      </c>
      <c r="AB4929" s="95">
        <v>8.56</v>
      </c>
      <c r="AC4929" s="74" t="s">
        <v>1111</v>
      </c>
      <c r="AD4929" s="95">
        <v>58396576392</v>
      </c>
    </row>
    <row r="4930" spans="1:30" x14ac:dyDescent="0.2">
      <c r="A4930" s="74" t="s">
        <v>6037</v>
      </c>
      <c r="B4930" s="95">
        <v>45.32</v>
      </c>
      <c r="C4930" s="95"/>
      <c r="D4930" s="95">
        <v>96.83</v>
      </c>
      <c r="E4930" s="95">
        <v>1.26</v>
      </c>
      <c r="F4930" s="95">
        <v>0.56000000000000005</v>
      </c>
      <c r="G4930" s="95">
        <v>31.67</v>
      </c>
      <c r="H4930" s="95">
        <v>3.14</v>
      </c>
      <c r="I4930" s="95">
        <v>1.35</v>
      </c>
      <c r="J4930" s="95">
        <v>41.72</v>
      </c>
      <c r="K4930" s="95">
        <v>65.819999999999993</v>
      </c>
      <c r="L4930" s="95">
        <v>24.1</v>
      </c>
      <c r="M4930" s="95">
        <v>0.73</v>
      </c>
      <c r="N4930" s="95">
        <v>1.31</v>
      </c>
      <c r="O4930" s="95">
        <v>10.02</v>
      </c>
      <c r="P4930" s="95">
        <v>-0.68</v>
      </c>
      <c r="Q4930" s="95">
        <v>1.45</v>
      </c>
      <c r="R4930" s="95">
        <v>1.3</v>
      </c>
      <c r="S4930" s="95">
        <v>0.56999999999999995</v>
      </c>
      <c r="T4930" s="95">
        <v>1.48</v>
      </c>
      <c r="U4930" s="95">
        <v>0.44</v>
      </c>
      <c r="V4930" s="95">
        <v>0.56000000000000005</v>
      </c>
      <c r="W4930" s="95">
        <v>0.42</v>
      </c>
      <c r="X4930" s="95">
        <v>9.74</v>
      </c>
      <c r="Y4930" s="95">
        <v>-29.86</v>
      </c>
      <c r="Z4930" s="74" t="s">
        <v>1111</v>
      </c>
      <c r="AA4930" s="95">
        <v>35.880000000000003</v>
      </c>
      <c r="AB4930" s="95">
        <v>0.47</v>
      </c>
      <c r="AC4930" s="74" t="s">
        <v>1111</v>
      </c>
      <c r="AD4930" s="95">
        <v>3328473016</v>
      </c>
    </row>
    <row r="4931" spans="1:30" x14ac:dyDescent="0.2">
      <c r="A4931" s="74" t="s">
        <v>6038</v>
      </c>
      <c r="B4931" s="95">
        <v>54.25</v>
      </c>
      <c r="C4931" s="95">
        <v>0.66</v>
      </c>
      <c r="D4931" s="95">
        <v>88.65</v>
      </c>
      <c r="E4931" s="95">
        <v>1.68</v>
      </c>
      <c r="F4931" s="95">
        <v>0.76</v>
      </c>
      <c r="G4931" s="95">
        <v>6.26</v>
      </c>
      <c r="H4931" s="95">
        <v>3.29</v>
      </c>
      <c r="I4931" s="95">
        <v>1.1299999999999999</v>
      </c>
      <c r="J4931" s="95">
        <v>30.39</v>
      </c>
      <c r="K4931" s="95">
        <v>43.33</v>
      </c>
      <c r="L4931" s="95">
        <v>12.95</v>
      </c>
      <c r="M4931" s="95">
        <v>0.71</v>
      </c>
      <c r="N4931" s="95">
        <v>1</v>
      </c>
      <c r="O4931" s="95">
        <v>2.35</v>
      </c>
      <c r="P4931" s="95">
        <v>-1.52</v>
      </c>
      <c r="Q4931" s="95">
        <v>2.76</v>
      </c>
      <c r="R4931" s="95">
        <v>1.89</v>
      </c>
      <c r="S4931" s="95">
        <v>0.85</v>
      </c>
      <c r="T4931" s="95">
        <v>2.79</v>
      </c>
      <c r="U4931" s="95">
        <v>0.45</v>
      </c>
      <c r="V4931" s="95">
        <v>0.55000000000000004</v>
      </c>
      <c r="W4931" s="95">
        <v>0.76</v>
      </c>
      <c r="X4931" s="95">
        <v>4.38</v>
      </c>
      <c r="Y4931" s="95"/>
      <c r="Z4931" s="74" t="s">
        <v>1111</v>
      </c>
      <c r="AA4931" s="95">
        <v>32.33</v>
      </c>
      <c r="AB4931" s="95">
        <v>0.61</v>
      </c>
      <c r="AC4931" s="74" t="s">
        <v>1111</v>
      </c>
      <c r="AD4931" s="95">
        <v>689620575</v>
      </c>
    </row>
    <row r="4932" spans="1:30" x14ac:dyDescent="0.2">
      <c r="A4932" s="74" t="s">
        <v>6039</v>
      </c>
      <c r="B4932" s="95">
        <v>20.69</v>
      </c>
      <c r="C4932" s="95">
        <v>1.86</v>
      </c>
      <c r="D4932" s="95">
        <v>12.71</v>
      </c>
      <c r="E4932" s="95">
        <v>1.81</v>
      </c>
      <c r="F4932" s="95">
        <v>0.89</v>
      </c>
      <c r="G4932" s="95">
        <v>25.46</v>
      </c>
      <c r="H4932" s="95">
        <v>11.69</v>
      </c>
      <c r="I4932" s="95">
        <v>8.15</v>
      </c>
      <c r="J4932" s="95">
        <v>8.86</v>
      </c>
      <c r="K4932" s="95">
        <v>7.68</v>
      </c>
      <c r="L4932" s="95">
        <v>-1.19</v>
      </c>
      <c r="M4932" s="95">
        <v>-0.24</v>
      </c>
      <c r="N4932" s="95">
        <v>1.04</v>
      </c>
      <c r="O4932" s="95">
        <v>2.35</v>
      </c>
      <c r="P4932" s="95">
        <v>-2.08</v>
      </c>
      <c r="Q4932" s="95">
        <v>2.99</v>
      </c>
      <c r="R4932" s="95">
        <v>14.2</v>
      </c>
      <c r="S4932" s="95">
        <v>7.03</v>
      </c>
      <c r="T4932" s="95">
        <v>13.14</v>
      </c>
      <c r="U4932" s="95">
        <v>0.5</v>
      </c>
      <c r="V4932" s="95">
        <v>0.5</v>
      </c>
      <c r="W4932" s="95">
        <v>0.86</v>
      </c>
      <c r="X4932" s="95">
        <v>1.69</v>
      </c>
      <c r="Y4932" s="95"/>
      <c r="Z4932" s="74" t="s">
        <v>1111</v>
      </c>
      <c r="AA4932" s="95">
        <v>11.46</v>
      </c>
      <c r="AB4932" s="95">
        <v>1.63</v>
      </c>
      <c r="AC4932" s="74" t="s">
        <v>1111</v>
      </c>
      <c r="AD4932" s="95">
        <v>2996075451</v>
      </c>
    </row>
    <row r="4933" spans="1:30" x14ac:dyDescent="0.2">
      <c r="A4933" s="74" t="s">
        <v>6040</v>
      </c>
      <c r="B4933" s="95">
        <v>12.49</v>
      </c>
      <c r="C4933" s="95"/>
      <c r="D4933" s="95">
        <v>-287269.99</v>
      </c>
      <c r="E4933" s="95">
        <v>23939.17</v>
      </c>
      <c r="F4933" s="95">
        <v>1311.74</v>
      </c>
      <c r="G4933" s="95"/>
      <c r="H4933" s="95"/>
      <c r="I4933" s="95"/>
      <c r="J4933" s="95">
        <v>-287269.99</v>
      </c>
      <c r="K4933" s="95">
        <v>-287257.49</v>
      </c>
      <c r="L4933" s="95">
        <v>12.5</v>
      </c>
      <c r="M4933" s="95">
        <v>-1.04</v>
      </c>
      <c r="N4933" s="95"/>
      <c r="O4933" s="95">
        <v>-1476.97</v>
      </c>
      <c r="P4933" s="95">
        <v>-1391.14</v>
      </c>
      <c r="Q4933" s="95">
        <v>0.06</v>
      </c>
      <c r="R4933" s="95">
        <v>-8.33</v>
      </c>
      <c r="S4933" s="95">
        <v>-0.46</v>
      </c>
      <c r="T4933" s="95">
        <v>-8.33</v>
      </c>
      <c r="U4933" s="95">
        <v>0.05</v>
      </c>
      <c r="V4933" s="95">
        <v>0.95</v>
      </c>
      <c r="W4933" s="95">
        <v>0</v>
      </c>
      <c r="X4933" s="95"/>
      <c r="Y4933" s="95"/>
      <c r="Z4933" s="74" t="s">
        <v>1111</v>
      </c>
      <c r="AA4933" s="95">
        <v>0</v>
      </c>
      <c r="AB4933" s="95">
        <v>0</v>
      </c>
      <c r="AC4933" s="74" t="s">
        <v>1111</v>
      </c>
      <c r="AD4933" s="95">
        <v>574539975.01999998</v>
      </c>
    </row>
    <row r="4934" spans="1:30" x14ac:dyDescent="0.2">
      <c r="A4934" s="74" t="s">
        <v>6041</v>
      </c>
      <c r="B4934" s="95">
        <v>14</v>
      </c>
      <c r="C4934" s="95"/>
      <c r="D4934" s="95">
        <v>-321999.99</v>
      </c>
      <c r="E4934" s="95">
        <v>26833.33</v>
      </c>
      <c r="F4934" s="95">
        <v>1470.32</v>
      </c>
      <c r="G4934" s="95"/>
      <c r="H4934" s="95"/>
      <c r="I4934" s="95"/>
      <c r="J4934" s="95">
        <v>-321999.99</v>
      </c>
      <c r="K4934" s="95">
        <v>-287257.49</v>
      </c>
      <c r="L4934" s="95">
        <v>12.5</v>
      </c>
      <c r="M4934" s="95">
        <v>-1.04</v>
      </c>
      <c r="N4934" s="95"/>
      <c r="O4934" s="95">
        <v>-1655.53</v>
      </c>
      <c r="P4934" s="95">
        <v>-1559.32</v>
      </c>
      <c r="Q4934" s="95">
        <v>0.06</v>
      </c>
      <c r="R4934" s="95">
        <v>-8.33</v>
      </c>
      <c r="S4934" s="95">
        <v>-0.46</v>
      </c>
      <c r="T4934" s="95">
        <v>-8.33</v>
      </c>
      <c r="U4934" s="95">
        <v>0.05</v>
      </c>
      <c r="V4934" s="95">
        <v>0.95</v>
      </c>
      <c r="W4934" s="95">
        <v>0</v>
      </c>
      <c r="X4934" s="95"/>
      <c r="Y4934" s="95"/>
      <c r="Z4934" s="74" t="s">
        <v>1111</v>
      </c>
      <c r="AA4934" s="95">
        <v>0</v>
      </c>
      <c r="AB4934" s="95">
        <v>0</v>
      </c>
      <c r="AC4934" s="74" t="s">
        <v>1111</v>
      </c>
      <c r="AD4934" s="95">
        <v>574539975.01999998</v>
      </c>
    </row>
    <row r="4935" spans="1:30" x14ac:dyDescent="0.2">
      <c r="A4935" s="74" t="s">
        <v>6042</v>
      </c>
      <c r="B4935" s="95">
        <v>3.4</v>
      </c>
      <c r="C4935" s="95"/>
      <c r="D4935" s="95">
        <v>-78200</v>
      </c>
      <c r="E4935" s="95">
        <v>6516.67</v>
      </c>
      <c r="F4935" s="95">
        <v>357.08</v>
      </c>
      <c r="G4935" s="95"/>
      <c r="H4935" s="95"/>
      <c r="I4935" s="95"/>
      <c r="J4935" s="95">
        <v>-78200</v>
      </c>
      <c r="K4935" s="95">
        <v>-287257.49</v>
      </c>
      <c r="L4935" s="95">
        <v>12.5</v>
      </c>
      <c r="M4935" s="95">
        <v>-1.04</v>
      </c>
      <c r="N4935" s="95"/>
      <c r="O4935" s="95">
        <v>-402.06</v>
      </c>
      <c r="P4935" s="95">
        <v>-378.69</v>
      </c>
      <c r="Q4935" s="95">
        <v>0.06</v>
      </c>
      <c r="R4935" s="95">
        <v>-8.33</v>
      </c>
      <c r="S4935" s="95">
        <v>-0.46</v>
      </c>
      <c r="T4935" s="95">
        <v>-8.33</v>
      </c>
      <c r="U4935" s="95">
        <v>0.05</v>
      </c>
      <c r="V4935" s="95">
        <v>0.95</v>
      </c>
      <c r="W4935" s="95">
        <v>0</v>
      </c>
      <c r="X4935" s="95"/>
      <c r="Y4935" s="95"/>
      <c r="Z4935" s="74" t="s">
        <v>1111</v>
      </c>
      <c r="AA4935" s="95">
        <v>0</v>
      </c>
      <c r="AB4935" s="95">
        <v>0</v>
      </c>
      <c r="AC4935" s="74" t="s">
        <v>1111</v>
      </c>
      <c r="AD4935" s="95">
        <v>574539975.01999998</v>
      </c>
    </row>
    <row r="4936" spans="1:30" x14ac:dyDescent="0.2">
      <c r="A4936" s="74" t="s">
        <v>6043</v>
      </c>
      <c r="B4936" s="95">
        <v>21.96</v>
      </c>
      <c r="C4936" s="95">
        <v>2.73</v>
      </c>
      <c r="D4936" s="95">
        <v>-5.23</v>
      </c>
      <c r="E4936" s="95">
        <v>1.76</v>
      </c>
      <c r="F4936" s="95">
        <v>0.35</v>
      </c>
      <c r="G4936" s="95">
        <v>5.07</v>
      </c>
      <c r="H4936" s="95">
        <v>-19.760000000000002</v>
      </c>
      <c r="I4936" s="95">
        <v>-17.98</v>
      </c>
      <c r="J4936" s="95">
        <v>-4.75</v>
      </c>
      <c r="K4936" s="95">
        <v>-8.33</v>
      </c>
      <c r="L4936" s="95">
        <v>-3.57</v>
      </c>
      <c r="M4936" s="95">
        <v>1.32</v>
      </c>
      <c r="N4936" s="95">
        <v>0.94</v>
      </c>
      <c r="O4936" s="95">
        <v>-139.52000000000001</v>
      </c>
      <c r="P4936" s="95">
        <v>-0.48</v>
      </c>
      <c r="Q4936" s="95">
        <v>0.99</v>
      </c>
      <c r="R4936" s="95">
        <v>-33.61</v>
      </c>
      <c r="S4936" s="95">
        <v>-6.78</v>
      </c>
      <c r="T4936" s="95">
        <v>-12.38</v>
      </c>
      <c r="U4936" s="95">
        <v>0.2</v>
      </c>
      <c r="V4936" s="95">
        <v>0.8</v>
      </c>
      <c r="W4936" s="95">
        <v>0.38</v>
      </c>
      <c r="X4936" s="95">
        <v>16.34</v>
      </c>
      <c r="Y4936" s="95"/>
      <c r="Z4936" s="74" t="s">
        <v>1111</v>
      </c>
      <c r="AA4936" s="95">
        <v>12.51</v>
      </c>
      <c r="AB4936" s="95">
        <v>-4.2</v>
      </c>
      <c r="AC4936" s="74" t="s">
        <v>1111</v>
      </c>
      <c r="AD4936" s="95">
        <v>10603326175</v>
      </c>
    </row>
    <row r="4937" spans="1:30" x14ac:dyDescent="0.2">
      <c r="A4937" s="74" t="s">
        <v>6044</v>
      </c>
      <c r="B4937" s="95">
        <v>4.1500000000000004</v>
      </c>
      <c r="C4937" s="95"/>
      <c r="D4937" s="95">
        <v>-23.09</v>
      </c>
      <c r="E4937" s="95">
        <v>0.39</v>
      </c>
      <c r="F4937" s="95">
        <v>0.28000000000000003</v>
      </c>
      <c r="G4937" s="95">
        <v>63.41</v>
      </c>
      <c r="H4937" s="95">
        <v>15.78</v>
      </c>
      <c r="I4937" s="95">
        <v>-8.32</v>
      </c>
      <c r="J4937" s="95">
        <v>12.18</v>
      </c>
      <c r="K4937" s="95">
        <v>11.45</v>
      </c>
      <c r="L4937" s="95">
        <v>-0.73</v>
      </c>
      <c r="M4937" s="95">
        <v>-0.02</v>
      </c>
      <c r="N4937" s="95">
        <v>1.92</v>
      </c>
      <c r="O4937" s="95">
        <v>4.13</v>
      </c>
      <c r="P4937" s="95">
        <v>-0.34</v>
      </c>
      <c r="Q4937" s="95">
        <v>1.76</v>
      </c>
      <c r="R4937" s="95">
        <v>-1.68</v>
      </c>
      <c r="S4937" s="95">
        <v>-1.23</v>
      </c>
      <c r="T4937" s="95">
        <v>2.61</v>
      </c>
      <c r="U4937" s="95">
        <v>0.73</v>
      </c>
      <c r="V4937" s="95">
        <v>0.27</v>
      </c>
      <c r="W4937" s="95">
        <v>0.15</v>
      </c>
      <c r="X4937" s="95"/>
      <c r="Y4937" s="95"/>
      <c r="Z4937" s="74" t="s">
        <v>1111</v>
      </c>
      <c r="AA4937" s="95">
        <v>10.71</v>
      </c>
      <c r="AB4937" s="95">
        <v>-0.18</v>
      </c>
      <c r="AC4937" s="74" t="s">
        <v>1111</v>
      </c>
      <c r="AD4937" s="95">
        <v>345897105</v>
      </c>
    </row>
    <row r="4938" spans="1:30" x14ac:dyDescent="0.2">
      <c r="A4938" s="74" t="s">
        <v>6045</v>
      </c>
      <c r="B4938" s="95">
        <v>1.54</v>
      </c>
      <c r="C4938" s="95"/>
      <c r="D4938" s="95">
        <v>-3.76</v>
      </c>
      <c r="E4938" s="95">
        <v>2.93</v>
      </c>
      <c r="F4938" s="95">
        <v>2.5099999999999998</v>
      </c>
      <c r="G4938" s="95">
        <v>99.4</v>
      </c>
      <c r="H4938" s="95">
        <v>-3131.73</v>
      </c>
      <c r="I4938" s="95">
        <v>-3703.23</v>
      </c>
      <c r="J4938" s="95">
        <v>-4.45</v>
      </c>
      <c r="K4938" s="95">
        <v>-2.81</v>
      </c>
      <c r="L4938" s="95">
        <v>1.64</v>
      </c>
      <c r="M4938" s="95">
        <v>-1.08</v>
      </c>
      <c r="N4938" s="95">
        <v>139.31</v>
      </c>
      <c r="O4938" s="95">
        <v>2.95</v>
      </c>
      <c r="P4938" s="95">
        <v>-89.93</v>
      </c>
      <c r="Q4938" s="95">
        <v>8.0299999999999994</v>
      </c>
      <c r="R4938" s="95">
        <v>-77.97</v>
      </c>
      <c r="S4938" s="95">
        <v>-66.67</v>
      </c>
      <c r="T4938" s="95">
        <v>-65.97</v>
      </c>
      <c r="U4938" s="95">
        <v>0.86</v>
      </c>
      <c r="V4938" s="95">
        <v>0.14000000000000001</v>
      </c>
      <c r="W4938" s="95">
        <v>0.02</v>
      </c>
      <c r="X4938" s="95"/>
      <c r="Y4938" s="95"/>
      <c r="Z4938" s="74" t="s">
        <v>1111</v>
      </c>
      <c r="AA4938" s="95">
        <v>0.53</v>
      </c>
      <c r="AB4938" s="95">
        <v>-0.41</v>
      </c>
      <c r="AC4938" s="74" t="s">
        <v>1111</v>
      </c>
      <c r="AD4938" s="95">
        <v>280566440</v>
      </c>
    </row>
    <row r="4939" spans="1:30" x14ac:dyDescent="0.2">
      <c r="A4939" s="74" t="s">
        <v>6046</v>
      </c>
      <c r="B4939" s="95">
        <v>39.33</v>
      </c>
      <c r="C4939" s="95"/>
      <c r="D4939" s="95">
        <v>5.81</v>
      </c>
      <c r="E4939" s="95">
        <v>2.41</v>
      </c>
      <c r="F4939" s="95">
        <v>1.1200000000000001</v>
      </c>
      <c r="G4939" s="95">
        <v>33.909999999999997</v>
      </c>
      <c r="H4939" s="95">
        <v>18.989999999999998</v>
      </c>
      <c r="I4939" s="95">
        <v>14.86</v>
      </c>
      <c r="J4939" s="95">
        <v>4.54</v>
      </c>
      <c r="K4939" s="95">
        <v>5.01</v>
      </c>
      <c r="L4939" s="95">
        <v>0.46</v>
      </c>
      <c r="M4939" s="95">
        <v>0.25</v>
      </c>
      <c r="N4939" s="95">
        <v>0.86</v>
      </c>
      <c r="O4939" s="95">
        <v>2.5099999999999998</v>
      </c>
      <c r="P4939" s="95">
        <v>-3.11</v>
      </c>
      <c r="Q4939" s="95">
        <v>3.27</v>
      </c>
      <c r="R4939" s="95">
        <v>41.51</v>
      </c>
      <c r="S4939" s="95">
        <v>19.239999999999998</v>
      </c>
      <c r="T4939" s="95">
        <v>28.88</v>
      </c>
      <c r="U4939" s="95">
        <v>0.46</v>
      </c>
      <c r="V4939" s="95">
        <v>0.54</v>
      </c>
      <c r="W4939" s="95">
        <v>1.29</v>
      </c>
      <c r="X4939" s="95">
        <v>-0.4</v>
      </c>
      <c r="Y4939" s="95">
        <v>12.59</v>
      </c>
      <c r="Z4939" s="74" t="s">
        <v>1111</v>
      </c>
      <c r="AA4939" s="95">
        <v>16.32</v>
      </c>
      <c r="AB4939" s="95">
        <v>6.77</v>
      </c>
      <c r="AC4939" s="74" t="s">
        <v>1111</v>
      </c>
      <c r="AD4939" s="95">
        <v>2253455613</v>
      </c>
    </row>
    <row r="4940" spans="1:30" x14ac:dyDescent="0.2">
      <c r="A4940" s="74" t="s">
        <v>6047</v>
      </c>
      <c r="B4940" s="95">
        <v>7.2</v>
      </c>
      <c r="C4940" s="95"/>
      <c r="D4940" s="95">
        <v>-49.77</v>
      </c>
      <c r="E4940" s="95">
        <v>24.86</v>
      </c>
      <c r="F4940" s="95">
        <v>9.8699999999999992</v>
      </c>
      <c r="G4940" s="95">
        <v>62.25</v>
      </c>
      <c r="H4940" s="95">
        <v>-25.67</v>
      </c>
      <c r="I4940" s="95">
        <v>-27.87</v>
      </c>
      <c r="J4940" s="95">
        <v>-54.03</v>
      </c>
      <c r="K4940" s="95">
        <v>-52.84</v>
      </c>
      <c r="L4940" s="95">
        <v>1.19</v>
      </c>
      <c r="M4940" s="95">
        <v>-0.55000000000000004</v>
      </c>
      <c r="N4940" s="95">
        <v>13.87</v>
      </c>
      <c r="O4940" s="95">
        <v>68.790000000000006</v>
      </c>
      <c r="P4940" s="95">
        <v>-23.54</v>
      </c>
      <c r="Q4940" s="95">
        <v>1.33</v>
      </c>
      <c r="R4940" s="95">
        <v>-49.95</v>
      </c>
      <c r="S4940" s="95">
        <v>-19.82</v>
      </c>
      <c r="T4940" s="95">
        <v>-42.47</v>
      </c>
      <c r="U4940" s="95">
        <v>0.4</v>
      </c>
      <c r="V4940" s="95">
        <v>0.6</v>
      </c>
      <c r="W4940" s="95">
        <v>0.71</v>
      </c>
      <c r="X4940" s="95"/>
      <c r="Y4940" s="95"/>
      <c r="Z4940" s="74" t="s">
        <v>1111</v>
      </c>
      <c r="AA4940" s="95">
        <v>0.28999999999999998</v>
      </c>
      <c r="AB4940" s="95">
        <v>-0.14000000000000001</v>
      </c>
      <c r="AC4940" s="74" t="s">
        <v>1111</v>
      </c>
      <c r="AD4940" s="95">
        <v>1369130400</v>
      </c>
    </row>
    <row r="4941" spans="1:30" x14ac:dyDescent="0.2">
      <c r="A4941" s="74" t="s">
        <v>6048</v>
      </c>
      <c r="B4941" s="95">
        <v>1.59</v>
      </c>
      <c r="C4941" s="95"/>
      <c r="D4941" s="95">
        <v>-9.91</v>
      </c>
      <c r="E4941" s="95">
        <v>3.94</v>
      </c>
      <c r="F4941" s="95">
        <v>3.16</v>
      </c>
      <c r="G4941" s="95">
        <v>100</v>
      </c>
      <c r="H4941" s="95">
        <v>-2182.9</v>
      </c>
      <c r="I4941" s="95">
        <v>-2183.17</v>
      </c>
      <c r="J4941" s="95">
        <v>-9.91</v>
      </c>
      <c r="K4941" s="95">
        <v>-6.99</v>
      </c>
      <c r="L4941" s="95">
        <v>2.92</v>
      </c>
      <c r="M4941" s="95">
        <v>-1.1599999999999999</v>
      </c>
      <c r="N4941" s="95">
        <v>216.3</v>
      </c>
      <c r="O4941" s="95">
        <v>3.59</v>
      </c>
      <c r="P4941" s="95">
        <v>-78.150000000000006</v>
      </c>
      <c r="Q4941" s="95">
        <v>12.19</v>
      </c>
      <c r="R4941" s="95">
        <v>-39.729999999999997</v>
      </c>
      <c r="S4941" s="95">
        <v>-31.89</v>
      </c>
      <c r="T4941" s="95">
        <v>-39.729999999999997</v>
      </c>
      <c r="U4941" s="95">
        <v>0.8</v>
      </c>
      <c r="V4941" s="95">
        <v>0.2</v>
      </c>
      <c r="W4941" s="95">
        <v>0.01</v>
      </c>
      <c r="X4941" s="95"/>
      <c r="Y4941" s="95"/>
      <c r="Z4941" s="74" t="s">
        <v>1111</v>
      </c>
      <c r="AA4941" s="95">
        <v>0.4</v>
      </c>
      <c r="AB4941" s="95">
        <v>-0.16</v>
      </c>
      <c r="AC4941" s="74" t="s">
        <v>1111</v>
      </c>
      <c r="AD4941" s="95">
        <v>317526657</v>
      </c>
    </row>
    <row r="4942" spans="1:30" x14ac:dyDescent="0.2">
      <c r="A4942" s="74" t="s">
        <v>6049</v>
      </c>
      <c r="B4942" s="95">
        <v>4.22</v>
      </c>
      <c r="C4942" s="95"/>
      <c r="D4942" s="95">
        <v>0.88</v>
      </c>
      <c r="E4942" s="95">
        <v>16.239999999999998</v>
      </c>
      <c r="F4942" s="95">
        <v>1.98</v>
      </c>
      <c r="G4942" s="95">
        <v>7</v>
      </c>
      <c r="H4942" s="95">
        <v>2.92</v>
      </c>
      <c r="I4942" s="95">
        <v>2.36</v>
      </c>
      <c r="J4942" s="95">
        <v>0.71</v>
      </c>
      <c r="K4942" s="95">
        <v>0.75</v>
      </c>
      <c r="L4942" s="95">
        <v>0.04</v>
      </c>
      <c r="M4942" s="95">
        <v>0.84</v>
      </c>
      <c r="N4942" s="95">
        <v>0.02</v>
      </c>
      <c r="O4942" s="95">
        <v>20.84</v>
      </c>
      <c r="P4942" s="95">
        <v>-2.93</v>
      </c>
      <c r="Q4942" s="95">
        <v>1.41</v>
      </c>
      <c r="R4942" s="95">
        <v>1839.21</v>
      </c>
      <c r="S4942" s="95">
        <v>223.85</v>
      </c>
      <c r="T4942" s="95">
        <v>681.11</v>
      </c>
      <c r="U4942" s="95">
        <v>0.12</v>
      </c>
      <c r="V4942" s="95">
        <v>0.6</v>
      </c>
      <c r="W4942" s="95">
        <v>94.95</v>
      </c>
      <c r="X4942" s="95">
        <v>200.73</v>
      </c>
      <c r="Y4942" s="95"/>
      <c r="Z4942" s="74" t="s">
        <v>1111</v>
      </c>
      <c r="AA4942" s="95">
        <v>0.26</v>
      </c>
      <c r="AB4942" s="95">
        <v>4.78</v>
      </c>
      <c r="AC4942" s="74" t="s">
        <v>1111</v>
      </c>
      <c r="AD4942" s="95">
        <v>267059324</v>
      </c>
    </row>
    <row r="4943" spans="1:30" x14ac:dyDescent="0.2">
      <c r="A4943" s="74" t="s">
        <v>6050</v>
      </c>
      <c r="B4943" s="95">
        <v>33.4</v>
      </c>
      <c r="C4943" s="95"/>
      <c r="D4943" s="95">
        <v>-8.49</v>
      </c>
      <c r="E4943" s="95">
        <v>1.1200000000000001</v>
      </c>
      <c r="F4943" s="95">
        <v>0.51</v>
      </c>
      <c r="G4943" s="95">
        <v>23.42</v>
      </c>
      <c r="H4943" s="95">
        <v>-5.05</v>
      </c>
      <c r="I4943" s="95">
        <v>-9.2200000000000006</v>
      </c>
      <c r="J4943" s="95">
        <v>-15.52</v>
      </c>
      <c r="K4943" s="95">
        <v>-20.32</v>
      </c>
      <c r="L4943" s="95">
        <v>-4.8099999999999996</v>
      </c>
      <c r="M4943" s="95">
        <v>0.35</v>
      </c>
      <c r="N4943" s="95">
        <v>0.78</v>
      </c>
      <c r="O4943" s="95">
        <v>3.37</v>
      </c>
      <c r="P4943" s="95">
        <v>-0.73</v>
      </c>
      <c r="Q4943" s="95">
        <v>2</v>
      </c>
      <c r="R4943" s="95">
        <v>-13.24</v>
      </c>
      <c r="S4943" s="95">
        <v>-5.97</v>
      </c>
      <c r="T4943" s="95">
        <v>-4.7300000000000004</v>
      </c>
      <c r="U4943" s="95">
        <v>0.45</v>
      </c>
      <c r="V4943" s="95">
        <v>0.55000000000000004</v>
      </c>
      <c r="W4943" s="95">
        <v>0.65</v>
      </c>
      <c r="X4943" s="95">
        <v>36.65</v>
      </c>
      <c r="Y4943" s="95"/>
      <c r="Z4943" s="74" t="s">
        <v>1111</v>
      </c>
      <c r="AA4943" s="95">
        <v>29.71</v>
      </c>
      <c r="AB4943" s="95">
        <v>-3.93</v>
      </c>
      <c r="AC4943" s="74" t="s">
        <v>1111</v>
      </c>
      <c r="AD4943" s="95">
        <v>944044320</v>
      </c>
    </row>
    <row r="4944" spans="1:30" x14ac:dyDescent="0.2">
      <c r="A4944" s="74" t="s">
        <v>6051</v>
      </c>
      <c r="B4944" s="95">
        <v>14.36</v>
      </c>
      <c r="C4944" s="95">
        <v>2.2999999999999998</v>
      </c>
      <c r="D4944" s="95">
        <v>-9.0399999999999991</v>
      </c>
      <c r="E4944" s="95">
        <v>0.82</v>
      </c>
      <c r="F4944" s="95">
        <v>0.31</v>
      </c>
      <c r="G4944" s="95">
        <v>27.58</v>
      </c>
      <c r="H4944" s="95">
        <v>-4.9000000000000004</v>
      </c>
      <c r="I4944" s="95">
        <v>-11.19</v>
      </c>
      <c r="J4944" s="95">
        <v>-20.64</v>
      </c>
      <c r="K4944" s="95">
        <v>-47.62</v>
      </c>
      <c r="L4944" s="95">
        <v>-26.99</v>
      </c>
      <c r="M4944" s="95">
        <v>1.07</v>
      </c>
      <c r="N4944" s="95">
        <v>1.01</v>
      </c>
      <c r="O4944" s="95">
        <v>14.42</v>
      </c>
      <c r="P4944" s="95">
        <v>-0.39</v>
      </c>
      <c r="Q4944" s="95">
        <v>1.1200000000000001</v>
      </c>
      <c r="R4944" s="95">
        <v>-9.09</v>
      </c>
      <c r="S4944" s="95">
        <v>-3.43</v>
      </c>
      <c r="T4944" s="95">
        <v>-2.89</v>
      </c>
      <c r="U4944" s="95">
        <v>0.38</v>
      </c>
      <c r="V4944" s="95">
        <v>0.62</v>
      </c>
      <c r="W4944" s="95">
        <v>0.31</v>
      </c>
      <c r="X4944" s="95">
        <v>4.8499999999999996</v>
      </c>
      <c r="Y4944" s="95"/>
      <c r="Z4944" s="74" t="s">
        <v>1111</v>
      </c>
      <c r="AA4944" s="95">
        <v>17.48</v>
      </c>
      <c r="AB4944" s="95">
        <v>-1.59</v>
      </c>
      <c r="AC4944" s="74" t="s">
        <v>1111</v>
      </c>
      <c r="AD4944" s="95">
        <v>17366889224</v>
      </c>
    </row>
    <row r="4945" spans="1:30" x14ac:dyDescent="0.2">
      <c r="A4945" s="74" t="s">
        <v>6052</v>
      </c>
      <c r="B4945" s="95">
        <v>13.6</v>
      </c>
      <c r="C4945" s="95"/>
      <c r="D4945" s="95">
        <v>49.11</v>
      </c>
      <c r="E4945" s="95">
        <v>1.67</v>
      </c>
      <c r="F4945" s="95">
        <v>0.96</v>
      </c>
      <c r="G4945" s="95">
        <v>75.16</v>
      </c>
      <c r="H4945" s="95">
        <v>40.4</v>
      </c>
      <c r="I4945" s="95">
        <v>7.73</v>
      </c>
      <c r="J4945" s="95">
        <v>9.4</v>
      </c>
      <c r="K4945" s="95">
        <v>6.65</v>
      </c>
      <c r="L4945" s="95">
        <v>-2.75</v>
      </c>
      <c r="M4945" s="95">
        <v>-0.49</v>
      </c>
      <c r="N4945" s="95">
        <v>3.8</v>
      </c>
      <c r="O4945" s="95">
        <v>4.63</v>
      </c>
      <c r="P4945" s="95">
        <v>-1.72</v>
      </c>
      <c r="Q4945" s="95">
        <v>1.89</v>
      </c>
      <c r="R4945" s="95">
        <v>3.39</v>
      </c>
      <c r="S4945" s="95">
        <v>1.96</v>
      </c>
      <c r="T4945" s="95">
        <v>15.36</v>
      </c>
      <c r="U4945" s="95">
        <v>0.57999999999999996</v>
      </c>
      <c r="V4945" s="95">
        <v>0.42</v>
      </c>
      <c r="W4945" s="95">
        <v>0.25</v>
      </c>
      <c r="X4945" s="95"/>
      <c r="Y4945" s="95"/>
      <c r="Z4945" s="74" t="s">
        <v>1111</v>
      </c>
      <c r="AA4945" s="95">
        <v>8.17</v>
      </c>
      <c r="AB4945" s="95">
        <v>0.28000000000000003</v>
      </c>
      <c r="AC4945" s="74" t="s">
        <v>1111</v>
      </c>
      <c r="AD4945" s="95">
        <v>320123600</v>
      </c>
    </row>
    <row r="4946" spans="1:30" x14ac:dyDescent="0.2">
      <c r="A4946" s="74" t="s">
        <v>6053</v>
      </c>
      <c r="B4946" s="95">
        <v>6.3</v>
      </c>
      <c r="C4946" s="95"/>
      <c r="D4946" s="95">
        <v>16.489999999999998</v>
      </c>
      <c r="E4946" s="95">
        <v>2.1800000000000002</v>
      </c>
      <c r="F4946" s="95">
        <v>1.27</v>
      </c>
      <c r="G4946" s="95">
        <v>59.67</v>
      </c>
      <c r="H4946" s="95">
        <v>19.41</v>
      </c>
      <c r="I4946" s="95">
        <v>18.46</v>
      </c>
      <c r="J4946" s="95">
        <v>15.69</v>
      </c>
      <c r="K4946" s="95">
        <v>12.7</v>
      </c>
      <c r="L4946" s="95">
        <v>-2.99</v>
      </c>
      <c r="M4946" s="95">
        <v>-0.42</v>
      </c>
      <c r="N4946" s="95">
        <v>3.05</v>
      </c>
      <c r="O4946" s="95">
        <v>2.63</v>
      </c>
      <c r="P4946" s="95">
        <v>-4.2</v>
      </c>
      <c r="Q4946" s="95">
        <v>3.25</v>
      </c>
      <c r="R4946" s="95">
        <v>13.25</v>
      </c>
      <c r="S4946" s="95">
        <v>7.71</v>
      </c>
      <c r="T4946" s="95">
        <v>10.39</v>
      </c>
      <c r="U4946" s="95">
        <v>0.57999999999999996</v>
      </c>
      <c r="V4946" s="95">
        <v>0.42</v>
      </c>
      <c r="W4946" s="95">
        <v>0.42</v>
      </c>
      <c r="X4946" s="95">
        <v>7.43</v>
      </c>
      <c r="Y4946" s="95">
        <v>-0.78</v>
      </c>
      <c r="Z4946" s="74" t="s">
        <v>1111</v>
      </c>
      <c r="AA4946" s="95">
        <v>2.88</v>
      </c>
      <c r="AB4946" s="95">
        <v>0.38</v>
      </c>
      <c r="AC4946" s="74" t="s">
        <v>1111</v>
      </c>
      <c r="AD4946" s="95">
        <v>68084730</v>
      </c>
    </row>
    <row r="4947" spans="1:30" x14ac:dyDescent="0.2">
      <c r="A4947" s="74" t="s">
        <v>6054</v>
      </c>
      <c r="B4947" s="95">
        <v>0.74</v>
      </c>
      <c r="C4947" s="95"/>
      <c r="D4947" s="95">
        <v>-10.3</v>
      </c>
      <c r="E4947" s="95">
        <v>-2.2999999999999998</v>
      </c>
      <c r="F4947" s="95">
        <v>1.58</v>
      </c>
      <c r="G4947" s="95">
        <v>100</v>
      </c>
      <c r="H4947" s="95">
        <v>-62.08</v>
      </c>
      <c r="I4947" s="95">
        <v>-46.27</v>
      </c>
      <c r="J4947" s="95">
        <v>-7.68</v>
      </c>
      <c r="K4947" s="95">
        <v>-4.74</v>
      </c>
      <c r="L4947" s="95">
        <v>2.93</v>
      </c>
      <c r="M4947" s="95"/>
      <c r="N4947" s="95">
        <v>4.7699999999999996</v>
      </c>
      <c r="O4947" s="95">
        <v>2.97</v>
      </c>
      <c r="P4947" s="95">
        <v>-5.35</v>
      </c>
      <c r="Q4947" s="95">
        <v>4.0199999999999996</v>
      </c>
      <c r="R4947" s="95">
        <v>-22.33</v>
      </c>
      <c r="S4947" s="95">
        <v>-15.3</v>
      </c>
      <c r="T4947" s="95">
        <v>31.41</v>
      </c>
      <c r="U4947" s="95">
        <v>-0.69</v>
      </c>
      <c r="V4947" s="95">
        <v>0.27</v>
      </c>
      <c r="W4947" s="95">
        <v>0.33</v>
      </c>
      <c r="X4947" s="95">
        <v>65.349999999999994</v>
      </c>
      <c r="Y4947" s="95"/>
      <c r="Z4947" s="74" t="s">
        <v>1111</v>
      </c>
      <c r="AA4947" s="95">
        <v>-0.32</v>
      </c>
      <c r="AB4947" s="95">
        <v>-7.0000000000000007E-2</v>
      </c>
      <c r="AC4947" s="74" t="s">
        <v>1111</v>
      </c>
      <c r="AD4947" s="95">
        <v>49537672</v>
      </c>
    </row>
    <row r="4948" spans="1:30" x14ac:dyDescent="0.2">
      <c r="A4948" s="74" t="s">
        <v>6055</v>
      </c>
      <c r="B4948" s="95">
        <v>6.5</v>
      </c>
      <c r="C4948" s="95"/>
      <c r="D4948" s="95">
        <v>-15.46</v>
      </c>
      <c r="E4948" s="95">
        <v>2.76</v>
      </c>
      <c r="F4948" s="95">
        <v>2.68</v>
      </c>
      <c r="G4948" s="95">
        <v>20.91</v>
      </c>
      <c r="H4948" s="95">
        <v>-191.37</v>
      </c>
      <c r="I4948" s="95">
        <v>-191.37</v>
      </c>
      <c r="J4948" s="95">
        <v>-15.46</v>
      </c>
      <c r="K4948" s="95">
        <v>-10.69</v>
      </c>
      <c r="L4948" s="95">
        <v>4.78</v>
      </c>
      <c r="M4948" s="95">
        <v>-0.85</v>
      </c>
      <c r="N4948" s="95">
        <v>29.59</v>
      </c>
      <c r="O4948" s="95">
        <v>2.97</v>
      </c>
      <c r="P4948" s="95">
        <v>-36.31</v>
      </c>
      <c r="Q4948" s="95">
        <v>39.450000000000003</v>
      </c>
      <c r="R4948" s="95">
        <v>-17.84</v>
      </c>
      <c r="S4948" s="95">
        <v>-17.34</v>
      </c>
      <c r="T4948" s="95">
        <v>-17.84</v>
      </c>
      <c r="U4948" s="95">
        <v>0.97</v>
      </c>
      <c r="V4948" s="95">
        <v>0.03</v>
      </c>
      <c r="W4948" s="95">
        <v>0.09</v>
      </c>
      <c r="X4948" s="95">
        <v>33.32</v>
      </c>
      <c r="Y4948" s="95"/>
      <c r="Z4948" s="74" t="s">
        <v>1111</v>
      </c>
      <c r="AA4948" s="95">
        <v>2.38</v>
      </c>
      <c r="AB4948" s="95">
        <v>-0.42</v>
      </c>
      <c r="AC4948" s="74" t="s">
        <v>1111</v>
      </c>
      <c r="AD4948" s="95">
        <v>416787635</v>
      </c>
    </row>
    <row r="4949" spans="1:30" x14ac:dyDescent="0.2">
      <c r="A4949" s="74" t="s">
        <v>6056</v>
      </c>
      <c r="B4949" s="95">
        <v>37.82</v>
      </c>
      <c r="C4949" s="95"/>
      <c r="D4949" s="95">
        <v>-6.44</v>
      </c>
      <c r="E4949" s="95">
        <v>30.32</v>
      </c>
      <c r="F4949" s="95">
        <v>0.73</v>
      </c>
      <c r="G4949" s="95">
        <v>-23.86</v>
      </c>
      <c r="H4949" s="95">
        <v>-29.44</v>
      </c>
      <c r="I4949" s="95">
        <v>-34.520000000000003</v>
      </c>
      <c r="J4949" s="95">
        <v>-7.55</v>
      </c>
      <c r="K4949" s="95">
        <v>-10.89</v>
      </c>
      <c r="L4949" s="95">
        <v>-3.34</v>
      </c>
      <c r="M4949" s="95">
        <v>13.42</v>
      </c>
      <c r="N4949" s="95">
        <v>2.2200000000000002</v>
      </c>
      <c r="O4949" s="95">
        <v>14.56</v>
      </c>
      <c r="P4949" s="95">
        <v>-0.94</v>
      </c>
      <c r="Q4949" s="95">
        <v>1.3</v>
      </c>
      <c r="R4949" s="95">
        <v>-470.88</v>
      </c>
      <c r="S4949" s="95">
        <v>-11.4</v>
      </c>
      <c r="T4949" s="95">
        <v>-22.69</v>
      </c>
      <c r="U4949" s="95">
        <v>0.02</v>
      </c>
      <c r="V4949" s="95">
        <v>0.85</v>
      </c>
      <c r="W4949" s="95">
        <v>0.33</v>
      </c>
      <c r="X4949" s="95">
        <v>-17.53</v>
      </c>
      <c r="Y4949" s="95"/>
      <c r="Z4949" s="74" t="s">
        <v>1111</v>
      </c>
      <c r="AA4949" s="95">
        <v>1.25</v>
      </c>
      <c r="AB4949" s="95">
        <v>-5.87</v>
      </c>
      <c r="AC4949" s="74" t="s">
        <v>1111</v>
      </c>
      <c r="AD4949" s="95">
        <v>776455946</v>
      </c>
    </row>
    <row r="4950" spans="1:30" x14ac:dyDescent="0.2">
      <c r="A4950" s="74" t="s">
        <v>6057</v>
      </c>
      <c r="B4950" s="95">
        <v>6.66</v>
      </c>
      <c r="C4950" s="95"/>
      <c r="D4950" s="95">
        <v>-3.45</v>
      </c>
      <c r="E4950" s="95">
        <v>-0.81</v>
      </c>
      <c r="F4950" s="95">
        <v>0.48</v>
      </c>
      <c r="G4950" s="95">
        <v>100</v>
      </c>
      <c r="H4950" s="95">
        <v>-14.43</v>
      </c>
      <c r="I4950" s="95">
        <v>-28.48</v>
      </c>
      <c r="J4950" s="95">
        <v>-6.8</v>
      </c>
      <c r="K4950" s="95">
        <v>-17</v>
      </c>
      <c r="L4950" s="95">
        <v>-10.199999999999999</v>
      </c>
      <c r="M4950" s="95"/>
      <c r="N4950" s="95">
        <v>0.98</v>
      </c>
      <c r="O4950" s="95">
        <v>-2.73</v>
      </c>
      <c r="P4950" s="95">
        <v>-0.56000000000000005</v>
      </c>
      <c r="Q4950" s="95">
        <v>0.46</v>
      </c>
      <c r="R4950" s="95">
        <v>-23.59</v>
      </c>
      <c r="S4950" s="95">
        <v>-13.83</v>
      </c>
      <c r="T4950" s="95">
        <v>-31.44</v>
      </c>
      <c r="U4950" s="95">
        <v>-0.59</v>
      </c>
      <c r="V4950" s="95">
        <v>1.59</v>
      </c>
      <c r="W4950" s="95">
        <v>0.49</v>
      </c>
      <c r="X4950" s="95"/>
      <c r="Y4950" s="95"/>
      <c r="Z4950" s="74" t="s">
        <v>1111</v>
      </c>
      <c r="AA4950" s="95">
        <v>-8.19</v>
      </c>
      <c r="AB4950" s="95">
        <v>-1.93</v>
      </c>
      <c r="AC4950" s="74" t="s">
        <v>1111</v>
      </c>
      <c r="AD4950" s="95">
        <v>1390131144</v>
      </c>
    </row>
    <row r="4951" spans="1:30" x14ac:dyDescent="0.2">
      <c r="A4951" s="74" t="s">
        <v>6058</v>
      </c>
      <c r="B4951" s="95">
        <v>2.4300000000000002</v>
      </c>
      <c r="C4951" s="95"/>
      <c r="D4951" s="95">
        <v>-2.92</v>
      </c>
      <c r="E4951" s="95">
        <v>1.72</v>
      </c>
      <c r="F4951" s="95">
        <v>1.36</v>
      </c>
      <c r="G4951" s="95">
        <v>77.13</v>
      </c>
      <c r="H4951" s="95">
        <v>-121.01</v>
      </c>
      <c r="I4951" s="95">
        <v>-121.18</v>
      </c>
      <c r="J4951" s="95">
        <v>-2.93</v>
      </c>
      <c r="K4951" s="95">
        <v>-1.5</v>
      </c>
      <c r="L4951" s="95">
        <v>1.43</v>
      </c>
      <c r="M4951" s="95">
        <v>-0.84</v>
      </c>
      <c r="N4951" s="95">
        <v>3.54</v>
      </c>
      <c r="O4951" s="95">
        <v>2.16</v>
      </c>
      <c r="P4951" s="95">
        <v>-8</v>
      </c>
      <c r="Q4951" s="95">
        <v>4.1500000000000004</v>
      </c>
      <c r="R4951" s="95">
        <v>-58.96</v>
      </c>
      <c r="S4951" s="95">
        <v>-46.67</v>
      </c>
      <c r="T4951" s="95">
        <v>-56.67</v>
      </c>
      <c r="U4951" s="95">
        <v>0.79</v>
      </c>
      <c r="V4951" s="95">
        <v>0.21</v>
      </c>
      <c r="W4951" s="95">
        <v>0.39</v>
      </c>
      <c r="X4951" s="95"/>
      <c r="Y4951" s="95"/>
      <c r="Z4951" s="74" t="s">
        <v>1111</v>
      </c>
      <c r="AA4951" s="95">
        <v>1.41</v>
      </c>
      <c r="AB4951" s="95">
        <v>-0.83</v>
      </c>
      <c r="AC4951" s="74" t="s">
        <v>1111</v>
      </c>
      <c r="AD4951" s="95">
        <v>55919403</v>
      </c>
    </row>
    <row r="4952" spans="1:30" x14ac:dyDescent="0.2">
      <c r="A4952" s="74" t="s">
        <v>6059</v>
      </c>
      <c r="B4952" s="95">
        <v>33.770000000000003</v>
      </c>
      <c r="C4952" s="95">
        <v>1.48</v>
      </c>
      <c r="D4952" s="95">
        <v>14.47</v>
      </c>
      <c r="E4952" s="95">
        <v>45.02</v>
      </c>
      <c r="F4952" s="95">
        <v>1.9</v>
      </c>
      <c r="G4952" s="95">
        <v>32.869999999999997</v>
      </c>
      <c r="H4952" s="95">
        <v>21.94</v>
      </c>
      <c r="I4952" s="95">
        <v>14.09</v>
      </c>
      <c r="J4952" s="95">
        <v>9.2899999999999991</v>
      </c>
      <c r="K4952" s="95">
        <v>11.53</v>
      </c>
      <c r="L4952" s="95">
        <v>2.2400000000000002</v>
      </c>
      <c r="M4952" s="95">
        <v>10.84</v>
      </c>
      <c r="N4952" s="95">
        <v>2.04</v>
      </c>
      <c r="O4952" s="95">
        <v>12.99</v>
      </c>
      <c r="P4952" s="95">
        <v>-2.82</v>
      </c>
      <c r="Q4952" s="95">
        <v>1.82</v>
      </c>
      <c r="R4952" s="95">
        <v>311.11</v>
      </c>
      <c r="S4952" s="95">
        <v>13.16</v>
      </c>
      <c r="T4952" s="95">
        <v>29.03</v>
      </c>
      <c r="U4952" s="95">
        <v>0.04</v>
      </c>
      <c r="V4952" s="95">
        <v>0.96</v>
      </c>
      <c r="W4952" s="95">
        <v>0.93</v>
      </c>
      <c r="X4952" s="95">
        <v>9.1</v>
      </c>
      <c r="Y4952" s="95">
        <v>9</v>
      </c>
      <c r="Z4952" s="74" t="s">
        <v>1111</v>
      </c>
      <c r="AA4952" s="95">
        <v>0.75</v>
      </c>
      <c r="AB4952" s="95">
        <v>2.33</v>
      </c>
      <c r="AC4952" s="74" t="s">
        <v>1111</v>
      </c>
      <c r="AD4952" s="95">
        <v>6077931354</v>
      </c>
    </row>
    <row r="4953" spans="1:30" x14ac:dyDescent="0.2">
      <c r="A4953" s="74" t="s">
        <v>6060</v>
      </c>
      <c r="B4953" s="95">
        <v>4.62</v>
      </c>
      <c r="C4953" s="95"/>
      <c r="D4953" s="95">
        <v>-9.1199999999999992</v>
      </c>
      <c r="E4953" s="95">
        <v>2.83</v>
      </c>
      <c r="F4953" s="95">
        <v>2.4</v>
      </c>
      <c r="G4953" s="95">
        <v>100</v>
      </c>
      <c r="H4953" s="95">
        <v>-5267.04</v>
      </c>
      <c r="I4953" s="95">
        <v>-5414.57</v>
      </c>
      <c r="J4953" s="95">
        <v>-9.3800000000000008</v>
      </c>
      <c r="K4953" s="95">
        <v>-6.34</v>
      </c>
      <c r="L4953" s="95">
        <v>3.03</v>
      </c>
      <c r="M4953" s="95">
        <v>-0.92</v>
      </c>
      <c r="N4953" s="95">
        <v>493.86</v>
      </c>
      <c r="O4953" s="95">
        <v>3.23</v>
      </c>
      <c r="P4953" s="95">
        <v>-11.87</v>
      </c>
      <c r="Q4953" s="95">
        <v>15.27</v>
      </c>
      <c r="R4953" s="95">
        <v>-31.02</v>
      </c>
      <c r="S4953" s="95">
        <v>-26.36</v>
      </c>
      <c r="T4953" s="95">
        <v>-30.23</v>
      </c>
      <c r="U4953" s="95">
        <v>0.85</v>
      </c>
      <c r="V4953" s="95">
        <v>0.15</v>
      </c>
      <c r="W4953" s="95">
        <v>0</v>
      </c>
      <c r="X4953" s="95">
        <v>-30.3</v>
      </c>
      <c r="Y4953" s="95"/>
      <c r="Z4953" s="74" t="s">
        <v>1111</v>
      </c>
      <c r="AA4953" s="95">
        <v>1.63</v>
      </c>
      <c r="AB4953" s="95">
        <v>-0.51</v>
      </c>
      <c r="AC4953" s="74" t="s">
        <v>1111</v>
      </c>
      <c r="AD4953" s="95">
        <v>579791982</v>
      </c>
    </row>
    <row r="4954" spans="1:30" x14ac:dyDescent="0.2">
      <c r="A4954" s="74" t="s">
        <v>6061</v>
      </c>
      <c r="B4954" s="95">
        <v>2.85</v>
      </c>
      <c r="C4954" s="95"/>
      <c r="D4954" s="95">
        <v>-1.17</v>
      </c>
      <c r="E4954" s="95">
        <v>1.24</v>
      </c>
      <c r="F4954" s="95">
        <v>0.59</v>
      </c>
      <c r="G4954" s="95">
        <v>100</v>
      </c>
      <c r="H4954" s="95">
        <v>-584.62</v>
      </c>
      <c r="I4954" s="95">
        <v>-584.62</v>
      </c>
      <c r="J4954" s="95">
        <v>-1.17</v>
      </c>
      <c r="K4954" s="95">
        <v>0.14000000000000001</v>
      </c>
      <c r="L4954" s="95">
        <v>1.31</v>
      </c>
      <c r="M4954" s="95">
        <v>-1.39</v>
      </c>
      <c r="N4954" s="95">
        <v>6.81</v>
      </c>
      <c r="O4954" s="95">
        <v>1.0900000000000001</v>
      </c>
      <c r="P4954" s="95">
        <v>-1.85</v>
      </c>
      <c r="Q4954" s="95">
        <v>4.7300000000000004</v>
      </c>
      <c r="R4954" s="95">
        <v>-106.19</v>
      </c>
      <c r="S4954" s="95">
        <v>-50.24</v>
      </c>
      <c r="T4954" s="95">
        <v>-106.19</v>
      </c>
      <c r="U4954" s="95">
        <v>0.47</v>
      </c>
      <c r="V4954" s="95">
        <v>0.53</v>
      </c>
      <c r="W4954" s="95">
        <v>0.09</v>
      </c>
      <c r="X4954" s="95">
        <v>58.08</v>
      </c>
      <c r="Y4954" s="95"/>
      <c r="Z4954" s="74" t="s">
        <v>1111</v>
      </c>
      <c r="AA4954" s="95">
        <v>2.2999999999999998</v>
      </c>
      <c r="AB4954" s="95">
        <v>-2.4500000000000002</v>
      </c>
      <c r="AC4954" s="74" t="s">
        <v>1111</v>
      </c>
      <c r="AD4954" s="95">
        <v>108178590</v>
      </c>
    </row>
    <row r="4955" spans="1:30" x14ac:dyDescent="0.2">
      <c r="A4955" s="74" t="s">
        <v>6062</v>
      </c>
      <c r="B4955" s="95">
        <v>0.63</v>
      </c>
      <c r="C4955" s="95"/>
      <c r="D4955" s="95">
        <v>-0.4</v>
      </c>
      <c r="E4955" s="95">
        <v>0.56999999999999995</v>
      </c>
      <c r="F4955" s="95">
        <v>0.41</v>
      </c>
      <c r="G4955" s="95">
        <v>82.21</v>
      </c>
      <c r="H4955" s="95">
        <v>-466.71</v>
      </c>
      <c r="I4955" s="95">
        <v>-507.13</v>
      </c>
      <c r="J4955" s="95">
        <v>-0.43</v>
      </c>
      <c r="K4955" s="95">
        <v>0.25</v>
      </c>
      <c r="L4955" s="95">
        <v>0.68</v>
      </c>
      <c r="M4955" s="95">
        <v>-0.9</v>
      </c>
      <c r="N4955" s="95">
        <v>2.0099999999999998</v>
      </c>
      <c r="O4955" s="95">
        <v>0.61</v>
      </c>
      <c r="P4955" s="95">
        <v>-6.5</v>
      </c>
      <c r="Q4955" s="95">
        <v>3.63</v>
      </c>
      <c r="R4955" s="95">
        <v>-144.24</v>
      </c>
      <c r="S4955" s="95">
        <v>-104.46</v>
      </c>
      <c r="T4955" s="95">
        <v>-132.75</v>
      </c>
      <c r="U4955" s="95">
        <v>0.72</v>
      </c>
      <c r="V4955" s="95">
        <v>0.28000000000000003</v>
      </c>
      <c r="W4955" s="95">
        <v>0.21</v>
      </c>
      <c r="X4955" s="95"/>
      <c r="Y4955" s="95"/>
      <c r="Z4955" s="74" t="s">
        <v>1111</v>
      </c>
      <c r="AA4955" s="95">
        <v>1.1000000000000001</v>
      </c>
      <c r="AB4955" s="95">
        <v>-1.59</v>
      </c>
      <c r="AC4955" s="74" t="s">
        <v>1111</v>
      </c>
      <c r="AD4955" s="95">
        <v>33716277</v>
      </c>
    </row>
    <row r="4956" spans="1:30" x14ac:dyDescent="0.2">
      <c r="A4956" s="74" t="s">
        <v>6063</v>
      </c>
      <c r="B4956" s="95">
        <v>52.96</v>
      </c>
      <c r="C4956" s="95">
        <v>4.79</v>
      </c>
      <c r="D4956" s="95">
        <v>9.94</v>
      </c>
      <c r="E4956" s="95">
        <v>2.84</v>
      </c>
      <c r="F4956" s="95">
        <v>0.62</v>
      </c>
      <c r="G4956" s="95">
        <v>58.19</v>
      </c>
      <c r="H4956" s="95">
        <v>24.85</v>
      </c>
      <c r="I4956" s="95">
        <v>16.420000000000002</v>
      </c>
      <c r="J4956" s="95">
        <v>6.57</v>
      </c>
      <c r="K4956" s="95">
        <v>10.8</v>
      </c>
      <c r="L4956" s="95">
        <v>4.2300000000000004</v>
      </c>
      <c r="M4956" s="95">
        <v>1.83</v>
      </c>
      <c r="N4956" s="95">
        <v>1.63</v>
      </c>
      <c r="O4956" s="95">
        <v>-202.64</v>
      </c>
      <c r="P4956" s="95">
        <v>-0.7</v>
      </c>
      <c r="Q4956" s="95">
        <v>0.97</v>
      </c>
      <c r="R4956" s="95">
        <v>28.61</v>
      </c>
      <c r="S4956" s="95">
        <v>6.24</v>
      </c>
      <c r="T4956" s="95">
        <v>11.59</v>
      </c>
      <c r="U4956" s="95">
        <v>0.22</v>
      </c>
      <c r="V4956" s="95">
        <v>0.78</v>
      </c>
      <c r="W4956" s="95">
        <v>0.38</v>
      </c>
      <c r="X4956" s="95">
        <v>-0.51</v>
      </c>
      <c r="Y4956" s="95">
        <v>-0.09</v>
      </c>
      <c r="Z4956" s="74" t="s">
        <v>1111</v>
      </c>
      <c r="AA4956" s="95">
        <v>18.61</v>
      </c>
      <c r="AB4956" s="95">
        <v>5.32</v>
      </c>
      <c r="AC4956" s="74" t="s">
        <v>1111</v>
      </c>
      <c r="AD4956" s="95">
        <v>219056071949</v>
      </c>
    </row>
    <row r="4957" spans="1:30" x14ac:dyDescent="0.2">
      <c r="A4957" s="74" t="s">
        <v>6064</v>
      </c>
      <c r="B4957" s="95">
        <v>152.78</v>
      </c>
      <c r="C4957" s="95"/>
      <c r="D4957" s="95">
        <v>169.09</v>
      </c>
      <c r="E4957" s="95">
        <v>-10.44</v>
      </c>
      <c r="F4957" s="95">
        <v>3.58</v>
      </c>
      <c r="G4957" s="95">
        <v>28.87</v>
      </c>
      <c r="H4957" s="95">
        <v>1.44</v>
      </c>
      <c r="I4957" s="95">
        <v>0.67</v>
      </c>
      <c r="J4957" s="95">
        <v>78.78</v>
      </c>
      <c r="K4957" s="95">
        <v>82.02</v>
      </c>
      <c r="L4957" s="95">
        <v>3.24</v>
      </c>
      <c r="M4957" s="95"/>
      <c r="N4957" s="95">
        <v>1.1299999999999999</v>
      </c>
      <c r="O4957" s="95">
        <v>17.27</v>
      </c>
      <c r="P4957" s="95">
        <v>-10.57</v>
      </c>
      <c r="Q4957" s="95">
        <v>1.46</v>
      </c>
      <c r="R4957" s="95">
        <v>-6.17</v>
      </c>
      <c r="S4957" s="95">
        <v>2.11</v>
      </c>
      <c r="T4957" s="95">
        <v>11.65</v>
      </c>
      <c r="U4957" s="95">
        <v>-0.34</v>
      </c>
      <c r="V4957" s="95">
        <v>1.34</v>
      </c>
      <c r="W4957" s="95">
        <v>3.16</v>
      </c>
      <c r="X4957" s="95">
        <v>44.44</v>
      </c>
      <c r="Y4957" s="95"/>
      <c r="Z4957" s="74" t="s">
        <v>1111</v>
      </c>
      <c r="AA4957" s="95">
        <v>-14.64</v>
      </c>
      <c r="AB4957" s="95">
        <v>0.9</v>
      </c>
      <c r="AC4957" s="74" t="s">
        <v>1111</v>
      </c>
      <c r="AD4957" s="95">
        <v>15972308710</v>
      </c>
    </row>
    <row r="4958" spans="1:30" x14ac:dyDescent="0.2">
      <c r="A4958" s="74" t="s">
        <v>6065</v>
      </c>
      <c r="B4958" s="95">
        <v>90.51</v>
      </c>
      <c r="C4958" s="95">
        <v>0.53</v>
      </c>
      <c r="D4958" s="95">
        <v>37.11</v>
      </c>
      <c r="E4958" s="95">
        <v>1.66</v>
      </c>
      <c r="F4958" s="95">
        <v>0.92</v>
      </c>
      <c r="G4958" s="95">
        <v>28.59</v>
      </c>
      <c r="H4958" s="95">
        <v>10.34</v>
      </c>
      <c r="I4958" s="95">
        <v>5.86</v>
      </c>
      <c r="J4958" s="95">
        <v>21.04</v>
      </c>
      <c r="K4958" s="95">
        <v>25.53</v>
      </c>
      <c r="L4958" s="95">
        <v>4.5</v>
      </c>
      <c r="M4958" s="95">
        <v>0.36</v>
      </c>
      <c r="N4958" s="95">
        <v>2.1800000000000002</v>
      </c>
      <c r="O4958" s="95">
        <v>17.829999999999998</v>
      </c>
      <c r="P4958" s="95">
        <v>-1.1599999999999999</v>
      </c>
      <c r="Q4958" s="95">
        <v>1.34</v>
      </c>
      <c r="R4958" s="95">
        <v>4.49</v>
      </c>
      <c r="S4958" s="95">
        <v>2.48</v>
      </c>
      <c r="T4958" s="95">
        <v>4.51</v>
      </c>
      <c r="U4958" s="95">
        <v>0.55000000000000004</v>
      </c>
      <c r="V4958" s="95">
        <v>0.45</v>
      </c>
      <c r="W4958" s="95">
        <v>0.42</v>
      </c>
      <c r="X4958" s="95">
        <v>17.96</v>
      </c>
      <c r="Y4958" s="95">
        <v>0.78</v>
      </c>
      <c r="Z4958" s="74" t="s">
        <v>1111</v>
      </c>
      <c r="AA4958" s="95">
        <v>54.37</v>
      </c>
      <c r="AB4958" s="95">
        <v>2.44</v>
      </c>
      <c r="AC4958" s="74" t="s">
        <v>1111</v>
      </c>
      <c r="AD4958" s="95">
        <v>16909168710</v>
      </c>
    </row>
    <row r="4959" spans="1:30" x14ac:dyDescent="0.2">
      <c r="A4959" s="74" t="s">
        <v>6066</v>
      </c>
      <c r="B4959" s="95">
        <v>59.45</v>
      </c>
      <c r="C4959" s="95">
        <v>2.78</v>
      </c>
      <c r="D4959" s="95">
        <v>18.02</v>
      </c>
      <c r="E4959" s="95">
        <v>1.91</v>
      </c>
      <c r="F4959" s="95">
        <v>0.22</v>
      </c>
      <c r="G4959" s="95">
        <v>0</v>
      </c>
      <c r="H4959" s="95">
        <v>54.37</v>
      </c>
      <c r="I4959" s="95">
        <v>40.32</v>
      </c>
      <c r="J4959" s="95">
        <v>13.36</v>
      </c>
      <c r="K4959" s="95">
        <v>-35.590000000000003</v>
      </c>
      <c r="L4959" s="95">
        <v>-48.95</v>
      </c>
      <c r="M4959" s="95">
        <v>-6.98</v>
      </c>
      <c r="N4959" s="95">
        <v>7.27</v>
      </c>
      <c r="O4959" s="95"/>
      <c r="P4959" s="95">
        <v>-0.22</v>
      </c>
      <c r="Q4959" s="95"/>
      <c r="R4959" s="95">
        <v>10.58</v>
      </c>
      <c r="S4959" s="95">
        <v>1.2</v>
      </c>
      <c r="T4959" s="95">
        <v>9.27</v>
      </c>
      <c r="U4959" s="95">
        <v>0.11</v>
      </c>
      <c r="V4959" s="95">
        <v>0.89</v>
      </c>
      <c r="W4959" s="95">
        <v>0.03</v>
      </c>
      <c r="X4959" s="95">
        <v>2.78</v>
      </c>
      <c r="Y4959" s="95">
        <v>6.48</v>
      </c>
      <c r="Z4959" s="74" t="s">
        <v>1111</v>
      </c>
      <c r="AA4959" s="95">
        <v>31.19</v>
      </c>
      <c r="AB4959" s="95">
        <v>3.3</v>
      </c>
      <c r="AC4959" s="74" t="s">
        <v>1111</v>
      </c>
      <c r="AD4959" s="95">
        <v>1597189645</v>
      </c>
    </row>
    <row r="4960" spans="1:30" x14ac:dyDescent="0.2">
      <c r="A4960" s="74" t="s">
        <v>6067</v>
      </c>
      <c r="B4960" s="95">
        <v>35.520000000000003</v>
      </c>
      <c r="C4960" s="95">
        <v>2.59</v>
      </c>
      <c r="D4960" s="95">
        <v>13.36</v>
      </c>
      <c r="E4960" s="95">
        <v>1.0900000000000001</v>
      </c>
      <c r="F4960" s="95">
        <v>0.12</v>
      </c>
      <c r="G4960" s="95">
        <v>0</v>
      </c>
      <c r="H4960" s="95">
        <v>42.52</v>
      </c>
      <c r="I4960" s="95">
        <v>26.62</v>
      </c>
      <c r="J4960" s="95">
        <v>8.36</v>
      </c>
      <c r="K4960" s="95">
        <v>-2.38</v>
      </c>
      <c r="L4960" s="95">
        <v>-10.74</v>
      </c>
      <c r="M4960" s="95">
        <v>-1.4</v>
      </c>
      <c r="N4960" s="95">
        <v>3.55</v>
      </c>
      <c r="O4960" s="95"/>
      <c r="P4960" s="95">
        <v>-0.12</v>
      </c>
      <c r="Q4960" s="95"/>
      <c r="R4960" s="95">
        <v>8.16</v>
      </c>
      <c r="S4960" s="95">
        <v>0.88</v>
      </c>
      <c r="T4960" s="95">
        <v>5.92</v>
      </c>
      <c r="U4960" s="95">
        <v>0.11</v>
      </c>
      <c r="V4960" s="95">
        <v>0.89</v>
      </c>
      <c r="W4960" s="95">
        <v>0.03</v>
      </c>
      <c r="X4960" s="95">
        <v>2.2400000000000002</v>
      </c>
      <c r="Y4960" s="95">
        <v>2.2799999999999998</v>
      </c>
      <c r="Z4960" s="74" t="s">
        <v>1111</v>
      </c>
      <c r="AA4960" s="95">
        <v>32.58</v>
      </c>
      <c r="AB4960" s="95">
        <v>2.66</v>
      </c>
      <c r="AC4960" s="74" t="s">
        <v>1111</v>
      </c>
      <c r="AD4960" s="95">
        <v>2318166624</v>
      </c>
    </row>
    <row r="4961" spans="1:30" x14ac:dyDescent="0.2">
      <c r="A4961" s="74" t="s">
        <v>6068</v>
      </c>
      <c r="B4961" s="95">
        <v>2.78</v>
      </c>
      <c r="C4961" s="95"/>
      <c r="D4961" s="95">
        <v>5.51</v>
      </c>
      <c r="E4961" s="95">
        <v>1.1399999999999999</v>
      </c>
      <c r="F4961" s="95">
        <v>0.73</v>
      </c>
      <c r="G4961" s="95">
        <v>63.78</v>
      </c>
      <c r="H4961" s="95">
        <v>37.85</v>
      </c>
      <c r="I4961" s="95">
        <v>31.79</v>
      </c>
      <c r="J4961" s="95">
        <v>4.63</v>
      </c>
      <c r="K4961" s="95">
        <v>-0.13</v>
      </c>
      <c r="L4961" s="95">
        <v>-4.76</v>
      </c>
      <c r="M4961" s="95">
        <v>-1.17</v>
      </c>
      <c r="N4961" s="95">
        <v>1.75</v>
      </c>
      <c r="O4961" s="95">
        <v>1.38</v>
      </c>
      <c r="P4961" s="95">
        <v>-6.36</v>
      </c>
      <c r="Q4961" s="95">
        <v>2.48</v>
      </c>
      <c r="R4961" s="95">
        <v>20.72</v>
      </c>
      <c r="S4961" s="95">
        <v>13.19</v>
      </c>
      <c r="T4961" s="95">
        <v>20.65</v>
      </c>
      <c r="U4961" s="95">
        <v>0.64</v>
      </c>
      <c r="V4961" s="95">
        <v>0.36</v>
      </c>
      <c r="W4961" s="95">
        <v>0.41</v>
      </c>
      <c r="X4961" s="95"/>
      <c r="Y4961" s="95"/>
      <c r="Z4961" s="74" t="s">
        <v>1111</v>
      </c>
      <c r="AA4961" s="95">
        <v>2.4300000000000002</v>
      </c>
      <c r="AB4961" s="95">
        <v>0.5</v>
      </c>
      <c r="AC4961" s="74" t="s">
        <v>1111</v>
      </c>
      <c r="AD4961" s="95">
        <v>12343478</v>
      </c>
    </row>
    <row r="4962" spans="1:30" x14ac:dyDescent="0.2">
      <c r="A4962" s="74" t="s">
        <v>6069</v>
      </c>
      <c r="B4962" s="95">
        <v>110.98</v>
      </c>
      <c r="C4962" s="95">
        <v>1.08</v>
      </c>
      <c r="D4962" s="95">
        <v>13.66</v>
      </c>
      <c r="E4962" s="95">
        <v>2.56</v>
      </c>
      <c r="F4962" s="95">
        <v>0.22</v>
      </c>
      <c r="G4962" s="95">
        <v>0</v>
      </c>
      <c r="H4962" s="95">
        <v>60.41</v>
      </c>
      <c r="I4962" s="95">
        <v>46.41</v>
      </c>
      <c r="J4962" s="95">
        <v>10.49</v>
      </c>
      <c r="K4962" s="95">
        <v>3.21</v>
      </c>
      <c r="L4962" s="95">
        <v>-7.28</v>
      </c>
      <c r="M4962" s="95">
        <v>-1.78</v>
      </c>
      <c r="N4962" s="95">
        <v>6.34</v>
      </c>
      <c r="O4962" s="95"/>
      <c r="P4962" s="95">
        <v>-0.22</v>
      </c>
      <c r="Q4962" s="95"/>
      <c r="R4962" s="95">
        <v>18.760000000000002</v>
      </c>
      <c r="S4962" s="95">
        <v>1.6</v>
      </c>
      <c r="T4962" s="95">
        <v>16.23</v>
      </c>
      <c r="U4962" s="95">
        <v>0.09</v>
      </c>
      <c r="V4962" s="95">
        <v>0.91</v>
      </c>
      <c r="W4962" s="95">
        <v>0.03</v>
      </c>
      <c r="X4962" s="95">
        <v>19.149999999999999</v>
      </c>
      <c r="Y4962" s="95">
        <v>21.23</v>
      </c>
      <c r="Z4962" s="74" t="s">
        <v>1111</v>
      </c>
      <c r="AA4962" s="95">
        <v>43.32</v>
      </c>
      <c r="AB4962" s="95">
        <v>8.1300000000000008</v>
      </c>
      <c r="AC4962" s="74" t="s">
        <v>1111</v>
      </c>
      <c r="AD4962" s="95">
        <v>11564304666</v>
      </c>
    </row>
    <row r="4963" spans="1:30" x14ac:dyDescent="0.2">
      <c r="A4963" s="74" t="s">
        <v>6070</v>
      </c>
      <c r="B4963" s="95">
        <v>25.37</v>
      </c>
      <c r="C4963" s="95"/>
      <c r="D4963" s="95">
        <v>3.12</v>
      </c>
      <c r="E4963" s="95">
        <v>0.59</v>
      </c>
      <c r="F4963" s="95">
        <v>0.05</v>
      </c>
      <c r="G4963" s="95">
        <v>0</v>
      </c>
      <c r="H4963" s="95">
        <v>60.41</v>
      </c>
      <c r="I4963" s="95">
        <v>46.41</v>
      </c>
      <c r="J4963" s="95">
        <v>2.4</v>
      </c>
      <c r="K4963" s="95">
        <v>3.21</v>
      </c>
      <c r="L4963" s="95">
        <v>-7.28</v>
      </c>
      <c r="M4963" s="95">
        <v>-1.78</v>
      </c>
      <c r="N4963" s="95">
        <v>1.45</v>
      </c>
      <c r="O4963" s="95"/>
      <c r="P4963" s="95">
        <v>-0.05</v>
      </c>
      <c r="Q4963" s="95"/>
      <c r="R4963" s="95">
        <v>18.760000000000002</v>
      </c>
      <c r="S4963" s="95">
        <v>1.6</v>
      </c>
      <c r="T4963" s="95">
        <v>16.23</v>
      </c>
      <c r="U4963" s="95">
        <v>0.09</v>
      </c>
      <c r="V4963" s="95">
        <v>0.91</v>
      </c>
      <c r="W4963" s="95">
        <v>0.03</v>
      </c>
      <c r="X4963" s="95">
        <v>19.149999999999999</v>
      </c>
      <c r="Y4963" s="95">
        <v>21.23</v>
      </c>
      <c r="Z4963" s="74" t="s">
        <v>1111</v>
      </c>
      <c r="AA4963" s="95">
        <v>43.32</v>
      </c>
      <c r="AB4963" s="95">
        <v>8.1300000000000008</v>
      </c>
      <c r="AC4963" s="74" t="s">
        <v>1111</v>
      </c>
      <c r="AD4963" s="95">
        <v>11564304666</v>
      </c>
    </row>
    <row r="4964" spans="1:30" x14ac:dyDescent="0.2">
      <c r="A4964" s="74" t="s">
        <v>6071</v>
      </c>
      <c r="B4964" s="95">
        <v>59.25</v>
      </c>
      <c r="C4964" s="95">
        <v>3.54</v>
      </c>
      <c r="D4964" s="95">
        <v>13.68</v>
      </c>
      <c r="E4964" s="95">
        <v>1.85</v>
      </c>
      <c r="F4964" s="95">
        <v>0.17</v>
      </c>
      <c r="G4964" s="95">
        <v>0</v>
      </c>
      <c r="H4964" s="95">
        <v>40.92</v>
      </c>
      <c r="I4964" s="95">
        <v>29.92</v>
      </c>
      <c r="J4964" s="95">
        <v>10</v>
      </c>
      <c r="K4964" s="95">
        <v>-1.0900000000000001</v>
      </c>
      <c r="L4964" s="95">
        <v>-11.09</v>
      </c>
      <c r="M4964" s="95">
        <v>-2.0499999999999998</v>
      </c>
      <c r="N4964" s="95">
        <v>4.09</v>
      </c>
      <c r="O4964" s="95"/>
      <c r="P4964" s="95">
        <v>-0.17</v>
      </c>
      <c r="Q4964" s="95"/>
      <c r="R4964" s="95">
        <v>13.51</v>
      </c>
      <c r="S4964" s="95">
        <v>1.25</v>
      </c>
      <c r="T4964" s="95">
        <v>10.45</v>
      </c>
      <c r="U4964" s="95">
        <v>0.09</v>
      </c>
      <c r="V4964" s="95">
        <v>0.91</v>
      </c>
      <c r="W4964" s="95">
        <v>0.04</v>
      </c>
      <c r="X4964" s="95">
        <v>7.91</v>
      </c>
      <c r="Y4964" s="95">
        <v>10.01</v>
      </c>
      <c r="Z4964" s="74" t="s">
        <v>1111</v>
      </c>
      <c r="AA4964" s="95">
        <v>32.049999999999997</v>
      </c>
      <c r="AB4964" s="95">
        <v>4.33</v>
      </c>
      <c r="AC4964" s="74" t="s">
        <v>1111</v>
      </c>
      <c r="AD4964" s="95">
        <v>1026660300</v>
      </c>
    </row>
    <row r="4965" spans="1:30" x14ac:dyDescent="0.2">
      <c r="A4965" s="74" t="s">
        <v>6072</v>
      </c>
      <c r="B4965" s="95">
        <v>322.88</v>
      </c>
      <c r="C4965" s="95"/>
      <c r="D4965" s="95">
        <v>29.84</v>
      </c>
      <c r="E4965" s="95">
        <v>73.47</v>
      </c>
      <c r="F4965" s="95">
        <v>6.35</v>
      </c>
      <c r="G4965" s="95">
        <v>58.16</v>
      </c>
      <c r="H4965" s="95">
        <v>29.75</v>
      </c>
      <c r="I4965" s="95">
        <v>24.73</v>
      </c>
      <c r="J4965" s="95">
        <v>24.81</v>
      </c>
      <c r="K4965" s="95">
        <v>26</v>
      </c>
      <c r="L4965" s="95">
        <v>1.18</v>
      </c>
      <c r="M4965" s="95">
        <v>3.5</v>
      </c>
      <c r="N4965" s="95">
        <v>7.38</v>
      </c>
      <c r="O4965" s="95">
        <v>20.59</v>
      </c>
      <c r="P4965" s="95">
        <v>-13.45</v>
      </c>
      <c r="Q4965" s="95">
        <v>2.41</v>
      </c>
      <c r="R4965" s="95">
        <v>246.2</v>
      </c>
      <c r="S4965" s="95">
        <v>21.28</v>
      </c>
      <c r="T4965" s="95">
        <v>36.119999999999997</v>
      </c>
      <c r="U4965" s="95">
        <v>0.09</v>
      </c>
      <c r="V4965" s="95">
        <v>0.91</v>
      </c>
      <c r="W4965" s="95">
        <v>0.86</v>
      </c>
      <c r="X4965" s="95">
        <v>2.98</v>
      </c>
      <c r="Y4965" s="95">
        <v>2.15</v>
      </c>
      <c r="Z4965" s="74" t="s">
        <v>1111</v>
      </c>
      <c r="AA4965" s="95">
        <v>4.4000000000000004</v>
      </c>
      <c r="AB4965" s="95">
        <v>10.82</v>
      </c>
      <c r="AC4965" s="74" t="s">
        <v>1111</v>
      </c>
      <c r="AD4965" s="95">
        <v>19711062722</v>
      </c>
    </row>
    <row r="4966" spans="1:30" x14ac:dyDescent="0.2">
      <c r="A4966" s="74" t="s">
        <v>6073</v>
      </c>
      <c r="B4966" s="95">
        <v>1.05</v>
      </c>
      <c r="C4966" s="95"/>
      <c r="D4966" s="95">
        <v>-2.0099999999999998</v>
      </c>
      <c r="E4966" s="95">
        <v>3.05</v>
      </c>
      <c r="F4966" s="95">
        <v>2.6</v>
      </c>
      <c r="G4966" s="95">
        <v>100</v>
      </c>
      <c r="H4966" s="95">
        <v>-6357.49</v>
      </c>
      <c r="I4966" s="95">
        <v>-6357.49</v>
      </c>
      <c r="J4966" s="95">
        <v>-2.0099999999999998</v>
      </c>
      <c r="K4966" s="95">
        <v>-1.29</v>
      </c>
      <c r="L4966" s="95">
        <v>0.72</v>
      </c>
      <c r="M4966" s="95">
        <v>-1.0900000000000001</v>
      </c>
      <c r="N4966" s="95">
        <v>127.5</v>
      </c>
      <c r="O4966" s="95">
        <v>3.2</v>
      </c>
      <c r="P4966" s="95">
        <v>-64.430000000000007</v>
      </c>
      <c r="Q4966" s="95">
        <v>6.63</v>
      </c>
      <c r="R4966" s="95">
        <v>-151.85</v>
      </c>
      <c r="S4966" s="95">
        <v>-129.88</v>
      </c>
      <c r="T4966" s="95">
        <v>-151.85</v>
      </c>
      <c r="U4966" s="95">
        <v>0.86</v>
      </c>
      <c r="V4966" s="95">
        <v>0.14000000000000001</v>
      </c>
      <c r="W4966" s="95">
        <v>0.02</v>
      </c>
      <c r="X4966" s="95">
        <v>-33.42</v>
      </c>
      <c r="Y4966" s="95"/>
      <c r="Z4966" s="74" t="s">
        <v>1111</v>
      </c>
      <c r="AA4966" s="95">
        <v>0.34</v>
      </c>
      <c r="AB4966" s="95">
        <v>-0.52</v>
      </c>
      <c r="AC4966" s="74" t="s">
        <v>1111</v>
      </c>
      <c r="AD4966" s="95">
        <v>79179870</v>
      </c>
    </row>
    <row r="4967" spans="1:30" x14ac:dyDescent="0.2">
      <c r="A4967" s="74" t="s">
        <v>6074</v>
      </c>
      <c r="B4967" s="95">
        <v>33.020000000000003</v>
      </c>
      <c r="C4967" s="95"/>
      <c r="D4967" s="95">
        <v>39.06</v>
      </c>
      <c r="E4967" s="95">
        <v>2.4900000000000002</v>
      </c>
      <c r="F4967" s="95">
        <v>1.1299999999999999</v>
      </c>
      <c r="G4967" s="95">
        <v>83.26</v>
      </c>
      <c r="H4967" s="95">
        <v>32.020000000000003</v>
      </c>
      <c r="I4967" s="95">
        <v>9.6199999999999992</v>
      </c>
      <c r="J4967" s="95">
        <v>11.74</v>
      </c>
      <c r="K4967" s="95">
        <v>10.96</v>
      </c>
      <c r="L4967" s="95">
        <v>-0.78</v>
      </c>
      <c r="M4967" s="95">
        <v>-0.17</v>
      </c>
      <c r="N4967" s="95">
        <v>3.76</v>
      </c>
      <c r="O4967" s="95">
        <v>2.12</v>
      </c>
      <c r="P4967" s="95">
        <v>-3.69</v>
      </c>
      <c r="Q4967" s="95">
        <v>4.26</v>
      </c>
      <c r="R4967" s="95">
        <v>6.37</v>
      </c>
      <c r="S4967" s="95">
        <v>2.89</v>
      </c>
      <c r="T4967" s="95">
        <v>10.56</v>
      </c>
      <c r="U4967" s="95">
        <v>0.45</v>
      </c>
      <c r="V4967" s="95">
        <v>0.55000000000000004</v>
      </c>
      <c r="W4967" s="95">
        <v>0.3</v>
      </c>
      <c r="X4967" s="95">
        <v>28.74</v>
      </c>
      <c r="Y4967" s="95">
        <v>55.25</v>
      </c>
      <c r="Z4967" s="74" t="s">
        <v>1111</v>
      </c>
      <c r="AA4967" s="95">
        <v>13.26</v>
      </c>
      <c r="AB4967" s="95">
        <v>0.85</v>
      </c>
      <c r="AC4967" s="74" t="s">
        <v>1111</v>
      </c>
      <c r="AD4967" s="95">
        <v>7564617840</v>
      </c>
    </row>
    <row r="4968" spans="1:30" x14ac:dyDescent="0.2">
      <c r="A4968" s="74" t="s">
        <v>6075</v>
      </c>
      <c r="B4968" s="95">
        <v>52.38</v>
      </c>
      <c r="C4968" s="95">
        <v>3.61</v>
      </c>
      <c r="D4968" s="95">
        <v>7.03</v>
      </c>
      <c r="E4968" s="95">
        <v>1.72</v>
      </c>
      <c r="F4968" s="95">
        <v>0.47</v>
      </c>
      <c r="G4968" s="95">
        <v>21.49</v>
      </c>
      <c r="H4968" s="95">
        <v>5.39</v>
      </c>
      <c r="I4968" s="95">
        <v>4.76</v>
      </c>
      <c r="J4968" s="95">
        <v>6.22</v>
      </c>
      <c r="K4968" s="95">
        <v>7.55</v>
      </c>
      <c r="L4968" s="95">
        <v>1.34</v>
      </c>
      <c r="M4968" s="95">
        <v>0.37</v>
      </c>
      <c r="N4968" s="95">
        <v>0.34</v>
      </c>
      <c r="O4968" s="95">
        <v>-10.94</v>
      </c>
      <c r="P4968" s="95">
        <v>-0.59</v>
      </c>
      <c r="Q4968" s="95">
        <v>0.83</v>
      </c>
      <c r="R4968" s="95">
        <v>24.48</v>
      </c>
      <c r="S4968" s="95">
        <v>6.66</v>
      </c>
      <c r="T4968" s="95">
        <v>16.77</v>
      </c>
      <c r="U4968" s="95">
        <v>0.27</v>
      </c>
      <c r="V4968" s="95">
        <v>0.7</v>
      </c>
      <c r="W4968" s="95">
        <v>1.4</v>
      </c>
      <c r="X4968" s="95">
        <v>2.46</v>
      </c>
      <c r="Y4968" s="95">
        <v>-9.44</v>
      </c>
      <c r="Z4968" s="74" t="s">
        <v>1111</v>
      </c>
      <c r="AA4968" s="95">
        <v>30.42</v>
      </c>
      <c r="AB4968" s="95">
        <v>7.45</v>
      </c>
      <c r="AC4968" s="74" t="s">
        <v>1111</v>
      </c>
      <c r="AD4968" s="95">
        <v>45218187360</v>
      </c>
    </row>
    <row r="4969" spans="1:30" x14ac:dyDescent="0.2">
      <c r="A4969" s="74" t="s">
        <v>6076</v>
      </c>
      <c r="B4969" s="95">
        <v>14.2</v>
      </c>
      <c r="C4969" s="95"/>
      <c r="D4969" s="95">
        <v>-12.24</v>
      </c>
      <c r="E4969" s="95">
        <v>13.38</v>
      </c>
      <c r="F4969" s="95">
        <v>11.64</v>
      </c>
      <c r="G4969" s="95">
        <v>-28.28</v>
      </c>
      <c r="H4969" s="95">
        <v>-2620</v>
      </c>
      <c r="I4969" s="95">
        <v>-2872.13</v>
      </c>
      <c r="J4969" s="95">
        <v>-13.42</v>
      </c>
      <c r="K4969" s="95">
        <v>-12.66</v>
      </c>
      <c r="L4969" s="95">
        <v>0.76</v>
      </c>
      <c r="M4969" s="95">
        <v>-0.76</v>
      </c>
      <c r="N4969" s="95">
        <v>351.68</v>
      </c>
      <c r="O4969" s="95">
        <v>19.850000000000001</v>
      </c>
      <c r="P4969" s="95">
        <v>-40.06</v>
      </c>
      <c r="Q4969" s="95">
        <v>5.77</v>
      </c>
      <c r="R4969" s="95">
        <v>-109.29</v>
      </c>
      <c r="S4969" s="95">
        <v>-95.07</v>
      </c>
      <c r="T4969" s="95">
        <v>-102.06</v>
      </c>
      <c r="U4969" s="95">
        <v>0.87</v>
      </c>
      <c r="V4969" s="95">
        <v>0.13</v>
      </c>
      <c r="W4969" s="95">
        <v>0.03</v>
      </c>
      <c r="X4969" s="95">
        <v>-26.32</v>
      </c>
      <c r="Y4969" s="95"/>
      <c r="Z4969" s="74" t="s">
        <v>1111</v>
      </c>
      <c r="AA4969" s="95">
        <v>1.06</v>
      </c>
      <c r="AB4969" s="95">
        <v>-1.1599999999999999</v>
      </c>
      <c r="AC4969" s="74" t="s">
        <v>1111</v>
      </c>
      <c r="AD4969" s="95">
        <v>858088363.60000002</v>
      </c>
    </row>
    <row r="4970" spans="1:30" x14ac:dyDescent="0.2">
      <c r="A4970" s="74" t="s">
        <v>6077</v>
      </c>
      <c r="B4970" s="95">
        <v>59.95</v>
      </c>
      <c r="C4970" s="95">
        <v>2.67</v>
      </c>
      <c r="D4970" s="95">
        <v>15.61</v>
      </c>
      <c r="E4970" s="95">
        <v>1.6</v>
      </c>
      <c r="F4970" s="95">
        <v>0.15</v>
      </c>
      <c r="G4970" s="95">
        <v>0</v>
      </c>
      <c r="H4970" s="95">
        <v>39.42</v>
      </c>
      <c r="I4970" s="95">
        <v>27.77</v>
      </c>
      <c r="J4970" s="95">
        <v>11</v>
      </c>
      <c r="K4970" s="95">
        <v>-11.9</v>
      </c>
      <c r="L4970" s="95">
        <v>-22.9</v>
      </c>
      <c r="M4970" s="95">
        <v>-3.34</v>
      </c>
      <c r="N4970" s="95">
        <v>4.33</v>
      </c>
      <c r="O4970" s="95"/>
      <c r="P4970" s="95">
        <v>-0.15</v>
      </c>
      <c r="Q4970" s="95"/>
      <c r="R4970" s="95">
        <v>10.28</v>
      </c>
      <c r="S4970" s="95">
        <v>0.98</v>
      </c>
      <c r="T4970" s="95">
        <v>9.26</v>
      </c>
      <c r="U4970" s="95">
        <v>0.1</v>
      </c>
      <c r="V4970" s="95">
        <v>0.9</v>
      </c>
      <c r="W4970" s="95">
        <v>0.04</v>
      </c>
      <c r="X4970" s="95">
        <v>5.23</v>
      </c>
      <c r="Y4970" s="95">
        <v>2.46</v>
      </c>
      <c r="Z4970" s="74" t="s">
        <v>1111</v>
      </c>
      <c r="AA4970" s="95">
        <v>37.380000000000003</v>
      </c>
      <c r="AB4970" s="95">
        <v>3.84</v>
      </c>
      <c r="AC4970" s="74" t="s">
        <v>1111</v>
      </c>
      <c r="AD4970" s="95">
        <v>5430792565</v>
      </c>
    </row>
    <row r="4971" spans="1:30" x14ac:dyDescent="0.2">
      <c r="A4971" s="74" t="s">
        <v>6078</v>
      </c>
      <c r="B4971" s="95">
        <v>23.6</v>
      </c>
      <c r="C4971" s="95"/>
      <c r="D4971" s="95">
        <v>43.78</v>
      </c>
      <c r="E4971" s="95">
        <v>9.91</v>
      </c>
      <c r="F4971" s="95">
        <v>1.5</v>
      </c>
      <c r="G4971" s="95">
        <v>36.82</v>
      </c>
      <c r="H4971" s="95">
        <v>12.05</v>
      </c>
      <c r="I4971" s="95">
        <v>5.31</v>
      </c>
      <c r="J4971" s="95">
        <v>19.3</v>
      </c>
      <c r="K4971" s="95">
        <v>26.56</v>
      </c>
      <c r="L4971" s="95">
        <v>7.26</v>
      </c>
      <c r="M4971" s="95">
        <v>3.73</v>
      </c>
      <c r="N4971" s="95">
        <v>2.33</v>
      </c>
      <c r="O4971" s="95">
        <v>11.09</v>
      </c>
      <c r="P4971" s="95">
        <v>-2.13</v>
      </c>
      <c r="Q4971" s="95">
        <v>1.85</v>
      </c>
      <c r="R4971" s="95">
        <v>22.65</v>
      </c>
      <c r="S4971" s="95">
        <v>3.42</v>
      </c>
      <c r="T4971" s="95">
        <v>9.1</v>
      </c>
      <c r="U4971" s="95">
        <v>0.15</v>
      </c>
      <c r="V4971" s="95">
        <v>0.85</v>
      </c>
      <c r="W4971" s="95">
        <v>0.64</v>
      </c>
      <c r="X4971" s="95">
        <v>-5.98</v>
      </c>
      <c r="Y4971" s="95"/>
      <c r="Z4971" s="74" t="s">
        <v>1111</v>
      </c>
      <c r="AA4971" s="95">
        <v>2.38</v>
      </c>
      <c r="AB4971" s="95">
        <v>0.54</v>
      </c>
      <c r="AC4971" s="74" t="s">
        <v>1111</v>
      </c>
      <c r="AD4971" s="95">
        <v>3358152560</v>
      </c>
    </row>
    <row r="4972" spans="1:30" x14ac:dyDescent="0.2">
      <c r="A4972" s="74" t="s">
        <v>6079</v>
      </c>
      <c r="B4972" s="95">
        <v>124.58</v>
      </c>
      <c r="C4972" s="95"/>
      <c r="D4972" s="95">
        <v>24.1</v>
      </c>
      <c r="E4972" s="95">
        <v>1.75</v>
      </c>
      <c r="F4972" s="95">
        <v>0.5</v>
      </c>
      <c r="G4972" s="95">
        <v>20.329999999999998</v>
      </c>
      <c r="H4972" s="95">
        <v>3.91</v>
      </c>
      <c r="I4972" s="95">
        <v>1.49</v>
      </c>
      <c r="J4972" s="95">
        <v>9.18</v>
      </c>
      <c r="K4972" s="95">
        <v>15.51</v>
      </c>
      <c r="L4972" s="95">
        <v>6.33</v>
      </c>
      <c r="M4972" s="95">
        <v>1.21</v>
      </c>
      <c r="N4972" s="95">
        <v>0.36</v>
      </c>
      <c r="O4972" s="95">
        <v>2.04</v>
      </c>
      <c r="P4972" s="95">
        <v>-1</v>
      </c>
      <c r="Q4972" s="95">
        <v>1.98</v>
      </c>
      <c r="R4972" s="95">
        <v>7.26</v>
      </c>
      <c r="S4972" s="95">
        <v>2.09</v>
      </c>
      <c r="T4972" s="95">
        <v>7.35</v>
      </c>
      <c r="U4972" s="95">
        <v>0.28999999999999998</v>
      </c>
      <c r="V4972" s="95">
        <v>0.71</v>
      </c>
      <c r="W4972" s="95">
        <v>1.4</v>
      </c>
      <c r="X4972" s="95">
        <v>10.39</v>
      </c>
      <c r="Y4972" s="95">
        <v>-13.75</v>
      </c>
      <c r="Z4972" s="74" t="s">
        <v>1111</v>
      </c>
      <c r="AA4972" s="95">
        <v>71.19</v>
      </c>
      <c r="AB4972" s="95">
        <v>5.17</v>
      </c>
      <c r="AC4972" s="74" t="s">
        <v>1111</v>
      </c>
      <c r="AD4972" s="95">
        <v>6280065342</v>
      </c>
    </row>
    <row r="4973" spans="1:30" x14ac:dyDescent="0.2">
      <c r="A4973" s="74" t="s">
        <v>6080</v>
      </c>
      <c r="B4973" s="95">
        <v>123.3</v>
      </c>
      <c r="C4973" s="95">
        <v>0.69</v>
      </c>
      <c r="D4973" s="95">
        <v>55.16</v>
      </c>
      <c r="E4973" s="95">
        <v>4.67</v>
      </c>
      <c r="F4973" s="95">
        <v>2.25</v>
      </c>
      <c r="G4973" s="95">
        <v>40.590000000000003</v>
      </c>
      <c r="H4973" s="95">
        <v>14.89</v>
      </c>
      <c r="I4973" s="95">
        <v>9.83</v>
      </c>
      <c r="J4973" s="95">
        <v>36.4</v>
      </c>
      <c r="K4973" s="95">
        <v>41.54</v>
      </c>
      <c r="L4973" s="95">
        <v>5.14</v>
      </c>
      <c r="M4973" s="95">
        <v>0.66</v>
      </c>
      <c r="N4973" s="95">
        <v>5.42</v>
      </c>
      <c r="O4973" s="95">
        <v>2142.96</v>
      </c>
      <c r="P4973" s="95">
        <v>-2.4500000000000002</v>
      </c>
      <c r="Q4973" s="95">
        <v>1.01</v>
      </c>
      <c r="R4973" s="95">
        <v>8.4700000000000006</v>
      </c>
      <c r="S4973" s="95">
        <v>4.08</v>
      </c>
      <c r="T4973" s="95">
        <v>6.38</v>
      </c>
      <c r="U4973" s="95">
        <v>0.48</v>
      </c>
      <c r="V4973" s="95">
        <v>0.52</v>
      </c>
      <c r="W4973" s="95">
        <v>0.42</v>
      </c>
      <c r="X4973" s="95">
        <v>20.8</v>
      </c>
      <c r="Y4973" s="95"/>
      <c r="Z4973" s="74" t="s">
        <v>1111</v>
      </c>
      <c r="AA4973" s="95">
        <v>26.4</v>
      </c>
      <c r="AB4973" s="95">
        <v>2.2400000000000002</v>
      </c>
      <c r="AC4973" s="74" t="s">
        <v>1111</v>
      </c>
      <c r="AD4973" s="95">
        <v>32122966770</v>
      </c>
    </row>
    <row r="4974" spans="1:30" x14ac:dyDescent="0.2">
      <c r="A4974" s="74" t="s">
        <v>6081</v>
      </c>
      <c r="B4974" s="95">
        <v>131.25</v>
      </c>
      <c r="C4974" s="95">
        <v>1.52</v>
      </c>
      <c r="D4974" s="95">
        <v>15.64</v>
      </c>
      <c r="E4974" s="95">
        <v>3.08</v>
      </c>
      <c r="F4974" s="95">
        <v>0.82</v>
      </c>
      <c r="G4974" s="95">
        <v>0</v>
      </c>
      <c r="H4974" s="95">
        <v>30.51</v>
      </c>
      <c r="I4974" s="95">
        <v>22.38</v>
      </c>
      <c r="J4974" s="95">
        <v>11.47</v>
      </c>
      <c r="K4974" s="95">
        <v>10.23</v>
      </c>
      <c r="L4974" s="95">
        <v>-1.24</v>
      </c>
      <c r="M4974" s="95">
        <v>-0.33</v>
      </c>
      <c r="N4974" s="95">
        <v>3.5</v>
      </c>
      <c r="O4974" s="95"/>
      <c r="P4974" s="95">
        <v>-0.82</v>
      </c>
      <c r="Q4974" s="95"/>
      <c r="R4974" s="95">
        <v>19.7</v>
      </c>
      <c r="S4974" s="95">
        <v>5.26</v>
      </c>
      <c r="T4974" s="95">
        <v>20.03</v>
      </c>
      <c r="U4974" s="95">
        <v>0.27</v>
      </c>
      <c r="V4974" s="95">
        <v>0.73</v>
      </c>
      <c r="W4974" s="95">
        <v>0.23</v>
      </c>
      <c r="X4974" s="95">
        <v>18.28</v>
      </c>
      <c r="Y4974" s="95">
        <v>24.55</v>
      </c>
      <c r="Z4974" s="74" t="s">
        <v>1111</v>
      </c>
      <c r="AA4974" s="95">
        <v>42.61</v>
      </c>
      <c r="AB4974" s="95">
        <v>8.39</v>
      </c>
      <c r="AC4974" s="74" t="s">
        <v>1111</v>
      </c>
      <c r="AD4974" s="95">
        <v>4205013750</v>
      </c>
    </row>
    <row r="4975" spans="1:30" x14ac:dyDescent="0.2">
      <c r="A4975" s="74" t="s">
        <v>6082</v>
      </c>
      <c r="B4975" s="95">
        <v>247.63</v>
      </c>
      <c r="C4975" s="95"/>
      <c r="D4975" s="95">
        <v>2002.25</v>
      </c>
      <c r="E4975" s="95">
        <v>14.68</v>
      </c>
      <c r="F4975" s="95">
        <v>6.56</v>
      </c>
      <c r="G4975" s="95">
        <v>72.39</v>
      </c>
      <c r="H4975" s="95">
        <v>0.64</v>
      </c>
      <c r="I4975" s="95">
        <v>0.63</v>
      </c>
      <c r="J4975" s="95">
        <v>1969.76</v>
      </c>
      <c r="K4975" s="95">
        <v>1915.45</v>
      </c>
      <c r="L4975" s="95">
        <v>-54.31</v>
      </c>
      <c r="M4975" s="95">
        <v>-0.4</v>
      </c>
      <c r="N4975" s="95">
        <v>12.65</v>
      </c>
      <c r="O4975" s="95">
        <v>147.87</v>
      </c>
      <c r="P4975" s="95">
        <v>-13.04</v>
      </c>
      <c r="Q4975" s="95">
        <v>1.1000000000000001</v>
      </c>
      <c r="R4975" s="95">
        <v>0.73</v>
      </c>
      <c r="S4975" s="95">
        <v>0.33</v>
      </c>
      <c r="T4975" s="95">
        <v>0.51</v>
      </c>
      <c r="U4975" s="95">
        <v>0.45</v>
      </c>
      <c r="V4975" s="95">
        <v>0.55000000000000004</v>
      </c>
      <c r="W4975" s="95">
        <v>0.52</v>
      </c>
      <c r="X4975" s="95">
        <v>30.14</v>
      </c>
      <c r="Y4975" s="95"/>
      <c r="Z4975" s="74" t="s">
        <v>1111</v>
      </c>
      <c r="AA4975" s="95">
        <v>16.86</v>
      </c>
      <c r="AB4975" s="95">
        <v>0.12</v>
      </c>
      <c r="AC4975" s="74" t="s">
        <v>1111</v>
      </c>
      <c r="AD4975" s="95">
        <v>61907500000</v>
      </c>
    </row>
    <row r="4976" spans="1:30" x14ac:dyDescent="0.2">
      <c r="A4976" s="74" t="s">
        <v>6083</v>
      </c>
      <c r="B4976" s="95">
        <v>57.02</v>
      </c>
      <c r="C4976" s="95"/>
      <c r="D4976" s="95">
        <v>21.64</v>
      </c>
      <c r="E4976" s="95">
        <v>1.66</v>
      </c>
      <c r="F4976" s="95">
        <v>0.68</v>
      </c>
      <c r="G4976" s="95">
        <v>26.72</v>
      </c>
      <c r="H4976" s="95">
        <v>7.21</v>
      </c>
      <c r="I4976" s="95">
        <v>4.8499999999999996</v>
      </c>
      <c r="J4976" s="95">
        <v>14.56</v>
      </c>
      <c r="K4976" s="95">
        <v>18.75</v>
      </c>
      <c r="L4976" s="95">
        <v>4.18</v>
      </c>
      <c r="M4976" s="95">
        <v>0.48</v>
      </c>
      <c r="N4976" s="95">
        <v>1.05</v>
      </c>
      <c r="O4976" s="95">
        <v>3.64</v>
      </c>
      <c r="P4976" s="95">
        <v>-1.0900000000000001</v>
      </c>
      <c r="Q4976" s="95">
        <v>2</v>
      </c>
      <c r="R4976" s="95">
        <v>7.66</v>
      </c>
      <c r="S4976" s="95">
        <v>3.14</v>
      </c>
      <c r="T4976" s="95">
        <v>5.8</v>
      </c>
      <c r="U4976" s="95">
        <v>0.41</v>
      </c>
      <c r="V4976" s="95">
        <v>0.59</v>
      </c>
      <c r="W4976" s="95">
        <v>0.65</v>
      </c>
      <c r="X4976" s="95">
        <v>5.42</v>
      </c>
      <c r="Y4976" s="95">
        <v>27.67</v>
      </c>
      <c r="Z4976" s="74" t="s">
        <v>1111</v>
      </c>
      <c r="AA4976" s="95">
        <v>34.4</v>
      </c>
      <c r="AB4976" s="95">
        <v>2.63</v>
      </c>
      <c r="AC4976" s="74" t="s">
        <v>1111</v>
      </c>
      <c r="AD4976" s="95">
        <v>17768737758</v>
      </c>
    </row>
    <row r="4977" spans="1:30" x14ac:dyDescent="0.2">
      <c r="A4977" s="74" t="s">
        <v>6084</v>
      </c>
      <c r="B4977" s="95">
        <v>234.6</v>
      </c>
      <c r="C4977" s="95">
        <v>1.25</v>
      </c>
      <c r="D4977" s="95">
        <v>49.28</v>
      </c>
      <c r="E4977" s="95">
        <v>16.190000000000001</v>
      </c>
      <c r="F4977" s="95">
        <v>7.62</v>
      </c>
      <c r="G4977" s="95">
        <v>52.57</v>
      </c>
      <c r="H4977" s="95">
        <v>16.87</v>
      </c>
      <c r="I4977" s="95">
        <v>13.08</v>
      </c>
      <c r="J4977" s="95">
        <v>38.200000000000003</v>
      </c>
      <c r="K4977" s="95">
        <v>38.840000000000003</v>
      </c>
      <c r="L4977" s="95">
        <v>0.64</v>
      </c>
      <c r="M4977" s="95">
        <v>0.27</v>
      </c>
      <c r="N4977" s="95">
        <v>6.44</v>
      </c>
      <c r="O4977" s="95">
        <v>21.09</v>
      </c>
      <c r="P4977" s="95">
        <v>-17.07</v>
      </c>
      <c r="Q4977" s="95">
        <v>2.88</v>
      </c>
      <c r="R4977" s="95">
        <v>32.840000000000003</v>
      </c>
      <c r="S4977" s="95">
        <v>15.46</v>
      </c>
      <c r="T4977" s="95">
        <v>21.67</v>
      </c>
      <c r="U4977" s="95">
        <v>0.47</v>
      </c>
      <c r="V4977" s="95">
        <v>0.53</v>
      </c>
      <c r="W4977" s="95">
        <v>1.18</v>
      </c>
      <c r="X4977" s="95">
        <v>5.0999999999999996</v>
      </c>
      <c r="Y4977" s="95">
        <v>6.07</v>
      </c>
      <c r="Z4977" s="74" t="s">
        <v>1111</v>
      </c>
      <c r="AA4977" s="95">
        <v>14.49</v>
      </c>
      <c r="AB4977" s="95">
        <v>4.76</v>
      </c>
      <c r="AC4977" s="74" t="s">
        <v>1111</v>
      </c>
      <c r="AD4977" s="95">
        <v>3211064040</v>
      </c>
    </row>
    <row r="4978" spans="1:30" x14ac:dyDescent="0.2">
      <c r="A4978" s="74" t="s">
        <v>6085</v>
      </c>
      <c r="B4978" s="95">
        <v>24.98</v>
      </c>
      <c r="C4978" s="95">
        <v>1</v>
      </c>
      <c r="D4978" s="95">
        <v>22.04</v>
      </c>
      <c r="E4978" s="95">
        <v>2.13</v>
      </c>
      <c r="F4978" s="95">
        <v>1.35</v>
      </c>
      <c r="G4978" s="95">
        <v>53.07</v>
      </c>
      <c r="H4978" s="95">
        <v>9.0299999999999994</v>
      </c>
      <c r="I4978" s="95">
        <v>6.71</v>
      </c>
      <c r="J4978" s="95">
        <v>16.39</v>
      </c>
      <c r="K4978" s="95">
        <v>12.83</v>
      </c>
      <c r="L4978" s="95">
        <v>-3.56</v>
      </c>
      <c r="M4978" s="95">
        <v>-0.46</v>
      </c>
      <c r="N4978" s="95">
        <v>1.48</v>
      </c>
      <c r="O4978" s="95">
        <v>2.84</v>
      </c>
      <c r="P4978" s="95">
        <v>-7.39</v>
      </c>
      <c r="Q4978" s="95">
        <v>2.38</v>
      </c>
      <c r="R4978" s="95">
        <v>9.68</v>
      </c>
      <c r="S4978" s="95">
        <v>6.11</v>
      </c>
      <c r="T4978" s="95">
        <v>8.8800000000000008</v>
      </c>
      <c r="U4978" s="95">
        <v>0.63</v>
      </c>
      <c r="V4978" s="95">
        <v>0.37</v>
      </c>
      <c r="W4978" s="95">
        <v>0.91</v>
      </c>
      <c r="X4978" s="95">
        <v>-7.1</v>
      </c>
      <c r="Y4978" s="95">
        <v>-21.58</v>
      </c>
      <c r="Z4978" s="74" t="s">
        <v>1111</v>
      </c>
      <c r="AA4978" s="95">
        <v>11.7</v>
      </c>
      <c r="AB4978" s="95">
        <v>1.1299999999999999</v>
      </c>
      <c r="AC4978" s="74" t="s">
        <v>1111</v>
      </c>
      <c r="AD4978" s="95">
        <v>1553212535.1199999</v>
      </c>
    </row>
    <row r="4979" spans="1:30" x14ac:dyDescent="0.2">
      <c r="A4979" s="74" t="s">
        <v>6086</v>
      </c>
      <c r="B4979" s="95">
        <v>95.13</v>
      </c>
      <c r="C4979" s="95">
        <v>2.85</v>
      </c>
      <c r="D4979" s="95">
        <v>22.82</v>
      </c>
      <c r="E4979" s="95">
        <v>2.74</v>
      </c>
      <c r="F4979" s="95">
        <v>0.78</v>
      </c>
      <c r="G4979" s="95">
        <v>37.47</v>
      </c>
      <c r="H4979" s="95">
        <v>24.94</v>
      </c>
      <c r="I4979" s="95">
        <v>16.34</v>
      </c>
      <c r="J4979" s="95">
        <v>14.95</v>
      </c>
      <c r="K4979" s="95">
        <v>22.26</v>
      </c>
      <c r="L4979" s="95">
        <v>7.3</v>
      </c>
      <c r="M4979" s="95">
        <v>1.34</v>
      </c>
      <c r="N4979" s="95">
        <v>3.73</v>
      </c>
      <c r="O4979" s="95">
        <v>-23.38</v>
      </c>
      <c r="P4979" s="95">
        <v>-0.83</v>
      </c>
      <c r="Q4979" s="95">
        <v>0.65</v>
      </c>
      <c r="R4979" s="95">
        <v>12.02</v>
      </c>
      <c r="S4979" s="95">
        <v>3.42</v>
      </c>
      <c r="T4979" s="95">
        <v>6.98</v>
      </c>
      <c r="U4979" s="95">
        <v>0.28000000000000003</v>
      </c>
      <c r="V4979" s="95">
        <v>0.71</v>
      </c>
      <c r="W4979" s="95">
        <v>0.21</v>
      </c>
      <c r="X4979" s="95">
        <v>4.09</v>
      </c>
      <c r="Y4979" s="95">
        <v>16.61</v>
      </c>
      <c r="Z4979" s="74" t="s">
        <v>1111</v>
      </c>
      <c r="AA4979" s="95">
        <v>34.68</v>
      </c>
      <c r="AB4979" s="95">
        <v>4.17</v>
      </c>
      <c r="AC4979" s="74" t="s">
        <v>1111</v>
      </c>
      <c r="AD4979" s="95">
        <v>30007283985</v>
      </c>
    </row>
    <row r="4980" spans="1:30" x14ac:dyDescent="0.2">
      <c r="A4980" s="74" t="s">
        <v>6087</v>
      </c>
      <c r="B4980" s="95">
        <v>0.5</v>
      </c>
      <c r="C4980" s="95"/>
      <c r="D4980" s="95">
        <v>0.97</v>
      </c>
      <c r="E4980" s="95">
        <v>0.14000000000000001</v>
      </c>
      <c r="F4980" s="95">
        <v>0.06</v>
      </c>
      <c r="G4980" s="95">
        <v>100</v>
      </c>
      <c r="H4980" s="95">
        <v>6.2</v>
      </c>
      <c r="I4980" s="95">
        <v>7.55</v>
      </c>
      <c r="J4980" s="95">
        <v>1.18</v>
      </c>
      <c r="K4980" s="95">
        <v>-5.69</v>
      </c>
      <c r="L4980" s="95">
        <v>-6.87</v>
      </c>
      <c r="M4980" s="95">
        <v>-0.81</v>
      </c>
      <c r="N4980" s="95">
        <v>7.0000000000000007E-2</v>
      </c>
      <c r="O4980" s="95">
        <v>0.21</v>
      </c>
      <c r="P4980" s="95">
        <v>-0.36</v>
      </c>
      <c r="Q4980" s="95">
        <v>1.62</v>
      </c>
      <c r="R4980" s="95">
        <v>14.4</v>
      </c>
      <c r="S4980" s="95">
        <v>6.7</v>
      </c>
      <c r="T4980" s="95">
        <v>5.84</v>
      </c>
      <c r="U4980" s="95">
        <v>0.46</v>
      </c>
      <c r="V4980" s="95">
        <v>0.54</v>
      </c>
      <c r="W4980" s="95">
        <v>0.89</v>
      </c>
      <c r="X4980" s="95"/>
      <c r="Y4980" s="95"/>
      <c r="Z4980" s="74" t="s">
        <v>1111</v>
      </c>
      <c r="AA4980" s="95">
        <v>3.59</v>
      </c>
      <c r="AB4980" s="95">
        <v>0.52</v>
      </c>
      <c r="AC4980" s="74" t="s">
        <v>1111</v>
      </c>
      <c r="AD4980" s="95">
        <v>35230750</v>
      </c>
    </row>
    <row r="4981" spans="1:30" x14ac:dyDescent="0.2">
      <c r="A4981" s="74" t="s">
        <v>6088</v>
      </c>
      <c r="B4981" s="95">
        <v>22.41</v>
      </c>
      <c r="C4981" s="95">
        <v>1.92</v>
      </c>
      <c r="D4981" s="95">
        <v>26.64</v>
      </c>
      <c r="E4981" s="95">
        <v>8.67</v>
      </c>
      <c r="F4981" s="95">
        <v>0.96</v>
      </c>
      <c r="G4981" s="95">
        <v>59.74</v>
      </c>
      <c r="H4981" s="95">
        <v>19.68</v>
      </c>
      <c r="I4981" s="95">
        <v>9.8699999999999992</v>
      </c>
      <c r="J4981" s="95">
        <v>13.36</v>
      </c>
      <c r="K4981" s="95">
        <v>19.55</v>
      </c>
      <c r="L4981" s="95">
        <v>6.19</v>
      </c>
      <c r="M4981" s="95">
        <v>4.01</v>
      </c>
      <c r="N4981" s="95">
        <v>2.63</v>
      </c>
      <c r="O4981" s="95">
        <v>10.59</v>
      </c>
      <c r="P4981" s="95">
        <v>-1.1399999999999999</v>
      </c>
      <c r="Q4981" s="95">
        <v>2.25</v>
      </c>
      <c r="R4981" s="95">
        <v>32.54</v>
      </c>
      <c r="S4981" s="95">
        <v>3.59</v>
      </c>
      <c r="T4981" s="95">
        <v>9.24</v>
      </c>
      <c r="U4981" s="95">
        <v>0.11</v>
      </c>
      <c r="V4981" s="95">
        <v>0.89</v>
      </c>
      <c r="W4981" s="95">
        <v>0.36</v>
      </c>
      <c r="X4981" s="95">
        <v>-1.5</v>
      </c>
      <c r="Y4981" s="95">
        <v>-6.07</v>
      </c>
      <c r="Z4981" s="74" t="s">
        <v>1111</v>
      </c>
      <c r="AA4981" s="95">
        <v>2.59</v>
      </c>
      <c r="AB4981" s="95">
        <v>0.84</v>
      </c>
      <c r="AC4981" s="74" t="s">
        <v>1111</v>
      </c>
      <c r="AD4981" s="95">
        <v>4944416904</v>
      </c>
    </row>
    <row r="4982" spans="1:30" x14ac:dyDescent="0.2">
      <c r="A4982" s="74" t="s">
        <v>6089</v>
      </c>
      <c r="B4982" s="95">
        <v>46.05</v>
      </c>
      <c r="C4982" s="95">
        <v>1</v>
      </c>
      <c r="D4982" s="95">
        <v>12.68</v>
      </c>
      <c r="E4982" s="95">
        <v>2.36</v>
      </c>
      <c r="F4982" s="95">
        <v>1.24</v>
      </c>
      <c r="G4982" s="95">
        <v>76.290000000000006</v>
      </c>
      <c r="H4982" s="95">
        <v>12.72</v>
      </c>
      <c r="I4982" s="95">
        <v>9.3800000000000008</v>
      </c>
      <c r="J4982" s="95">
        <v>9.35</v>
      </c>
      <c r="K4982" s="95">
        <v>10.27</v>
      </c>
      <c r="L4982" s="95">
        <v>0.92</v>
      </c>
      <c r="M4982" s="95">
        <v>0.23</v>
      </c>
      <c r="N4982" s="95">
        <v>1.19</v>
      </c>
      <c r="O4982" s="95">
        <v>9.98</v>
      </c>
      <c r="P4982" s="95">
        <v>-1.61</v>
      </c>
      <c r="Q4982" s="95">
        <v>2.1800000000000002</v>
      </c>
      <c r="R4982" s="95">
        <v>18.59</v>
      </c>
      <c r="S4982" s="95">
        <v>9.8000000000000007</v>
      </c>
      <c r="T4982" s="95">
        <v>14.94</v>
      </c>
      <c r="U4982" s="95">
        <v>0.53</v>
      </c>
      <c r="V4982" s="95">
        <v>0.46</v>
      </c>
      <c r="W4982" s="95">
        <v>1.04</v>
      </c>
      <c r="X4982" s="95">
        <v>2.5299999999999998</v>
      </c>
      <c r="Y4982" s="95">
        <v>6.45</v>
      </c>
      <c r="Z4982" s="74" t="s">
        <v>1111</v>
      </c>
      <c r="AA4982" s="95">
        <v>19.53</v>
      </c>
      <c r="AB4982" s="95">
        <v>3.63</v>
      </c>
      <c r="AC4982" s="74" t="s">
        <v>1111</v>
      </c>
      <c r="AD4982" s="95">
        <v>3080022015</v>
      </c>
    </row>
    <row r="4983" spans="1:30" x14ac:dyDescent="0.2">
      <c r="A4983" s="74" t="s">
        <v>6090</v>
      </c>
      <c r="B4983" s="95">
        <v>22.9</v>
      </c>
      <c r="C4983" s="95">
        <v>5.54</v>
      </c>
      <c r="D4983" s="95">
        <v>9.75</v>
      </c>
      <c r="E4983" s="95"/>
      <c r="F4983" s="95">
        <v>0.82</v>
      </c>
      <c r="G4983" s="95">
        <v>69.23</v>
      </c>
      <c r="H4983" s="95">
        <v>48.54</v>
      </c>
      <c r="I4983" s="95">
        <v>34.18</v>
      </c>
      <c r="J4983" s="95">
        <v>6.86</v>
      </c>
      <c r="K4983" s="95">
        <v>12.03</v>
      </c>
      <c r="L4983" s="95">
        <v>5.16</v>
      </c>
      <c r="M4983" s="95"/>
      <c r="N4983" s="95">
        <v>3.33</v>
      </c>
      <c r="O4983" s="95">
        <v>-16.82</v>
      </c>
      <c r="P4983" s="95">
        <v>-0.88</v>
      </c>
      <c r="Q4983" s="95">
        <v>0.56999999999999995</v>
      </c>
      <c r="R4983" s="95"/>
      <c r="S4983" s="95">
        <v>8.4</v>
      </c>
      <c r="T4983" s="95">
        <v>19.02</v>
      </c>
      <c r="U4983" s="95">
        <v>0</v>
      </c>
      <c r="V4983" s="95">
        <v>0.73</v>
      </c>
      <c r="W4983" s="95">
        <v>0.25</v>
      </c>
      <c r="X4983" s="95">
        <v>9.61</v>
      </c>
      <c r="Y4983" s="95">
        <v>44.44</v>
      </c>
      <c r="Z4983" s="74" t="s">
        <v>1111</v>
      </c>
      <c r="AA4983" s="95">
        <v>0</v>
      </c>
      <c r="AB4983" s="95">
        <v>2.35</v>
      </c>
      <c r="AC4983" s="74" t="s">
        <v>1111</v>
      </c>
      <c r="AD4983" s="95">
        <v>9348053967</v>
      </c>
    </row>
    <row r="4984" spans="1:30" x14ac:dyDescent="0.2">
      <c r="A4984" s="74" t="s">
        <v>6091</v>
      </c>
      <c r="B4984" s="95">
        <v>5.74</v>
      </c>
      <c r="C4984" s="95">
        <v>2.09</v>
      </c>
      <c r="D4984" s="95">
        <v>33.17</v>
      </c>
      <c r="E4984" s="95">
        <v>3.19</v>
      </c>
      <c r="F4984" s="95">
        <v>0.82</v>
      </c>
      <c r="G4984" s="95">
        <v>100</v>
      </c>
      <c r="H4984" s="95">
        <v>14.61</v>
      </c>
      <c r="I4984" s="95">
        <v>8.86</v>
      </c>
      <c r="J4984" s="95">
        <v>20.13</v>
      </c>
      <c r="K4984" s="95">
        <v>24.72</v>
      </c>
      <c r="L4984" s="95">
        <v>4.59</v>
      </c>
      <c r="M4984" s="95">
        <v>0.73</v>
      </c>
      <c r="N4984" s="95">
        <v>2.94</v>
      </c>
      <c r="O4984" s="95"/>
      <c r="P4984" s="95">
        <v>-0.82</v>
      </c>
      <c r="Q4984" s="95"/>
      <c r="R4984" s="95">
        <v>9.6300000000000008</v>
      </c>
      <c r="S4984" s="95">
        <v>2.4700000000000002</v>
      </c>
      <c r="T4984" s="95">
        <v>6.29</v>
      </c>
      <c r="U4984" s="95">
        <v>0.26</v>
      </c>
      <c r="V4984" s="95">
        <v>0.61</v>
      </c>
      <c r="W4984" s="95">
        <v>0.28000000000000003</v>
      </c>
      <c r="X4984" s="95">
        <v>-3.98</v>
      </c>
      <c r="Y4984" s="95"/>
      <c r="Z4984" s="74" t="s">
        <v>1111</v>
      </c>
      <c r="AA4984" s="95">
        <v>1.8</v>
      </c>
      <c r="AB4984" s="95">
        <v>0.17</v>
      </c>
      <c r="AC4984" s="74" t="s">
        <v>1111</v>
      </c>
      <c r="AD4984" s="95">
        <v>833063994</v>
      </c>
    </row>
    <row r="4985" spans="1:30" x14ac:dyDescent="0.2">
      <c r="A4985" s="74" t="s">
        <v>6092</v>
      </c>
      <c r="B4985" s="95">
        <v>149.32</v>
      </c>
      <c r="C4985" s="95"/>
      <c r="D4985" s="95">
        <v>-30.1</v>
      </c>
      <c r="E4985" s="95">
        <v>3.63</v>
      </c>
      <c r="F4985" s="95">
        <v>0.7</v>
      </c>
      <c r="G4985" s="95">
        <v>61.3</v>
      </c>
      <c r="H4985" s="95">
        <v>0.86</v>
      </c>
      <c r="I4985" s="95">
        <v>-12.69</v>
      </c>
      <c r="J4985" s="95">
        <v>443.67</v>
      </c>
      <c r="K4985" s="95">
        <v>606.13</v>
      </c>
      <c r="L4985" s="95">
        <v>162.46</v>
      </c>
      <c r="M4985" s="95">
        <v>1.33</v>
      </c>
      <c r="N4985" s="95">
        <v>3.82</v>
      </c>
      <c r="O4985" s="95">
        <v>8.0500000000000007</v>
      </c>
      <c r="P4985" s="95">
        <v>-1.32</v>
      </c>
      <c r="Q4985" s="95">
        <v>1.23</v>
      </c>
      <c r="R4985" s="95">
        <v>-12.05</v>
      </c>
      <c r="S4985" s="95">
        <v>-2.34</v>
      </c>
      <c r="T4985" s="95">
        <v>0.27</v>
      </c>
      <c r="U4985" s="95">
        <v>0.19</v>
      </c>
      <c r="V4985" s="95">
        <v>0.79</v>
      </c>
      <c r="W4985" s="95">
        <v>0.18</v>
      </c>
      <c r="X4985" s="95">
        <v>12.79</v>
      </c>
      <c r="Y4985" s="95"/>
      <c r="Z4985" s="74" t="s">
        <v>1111</v>
      </c>
      <c r="AA4985" s="95">
        <v>41.15</v>
      </c>
      <c r="AB4985" s="95">
        <v>-4.96</v>
      </c>
      <c r="AC4985" s="74" t="s">
        <v>1111</v>
      </c>
      <c r="AD4985" s="95">
        <v>6692298420</v>
      </c>
    </row>
    <row r="4986" spans="1:30" x14ac:dyDescent="0.2">
      <c r="A4986" s="74" t="s">
        <v>6093</v>
      </c>
      <c r="B4986" s="95">
        <v>23.9</v>
      </c>
      <c r="C4986" s="95">
        <v>4.0199999999999996</v>
      </c>
      <c r="D4986" s="95">
        <v>15.21</v>
      </c>
      <c r="E4986" s="95">
        <v>1.22</v>
      </c>
      <c r="F4986" s="95">
        <v>0.91</v>
      </c>
      <c r="G4986" s="95">
        <v>41.31</v>
      </c>
      <c r="H4986" s="95">
        <v>9.56</v>
      </c>
      <c r="I4986" s="95">
        <v>6.71</v>
      </c>
      <c r="J4986" s="95">
        <v>10.68</v>
      </c>
      <c r="K4986" s="95">
        <v>9.09</v>
      </c>
      <c r="L4986" s="95">
        <v>-1.59</v>
      </c>
      <c r="M4986" s="95">
        <v>-0.18</v>
      </c>
      <c r="N4986" s="95">
        <v>1.02</v>
      </c>
      <c r="O4986" s="95">
        <v>2.0299999999999998</v>
      </c>
      <c r="P4986" s="95">
        <v>-1.94</v>
      </c>
      <c r="Q4986" s="95">
        <v>6.33</v>
      </c>
      <c r="R4986" s="95">
        <v>8.0299999999999994</v>
      </c>
      <c r="S4986" s="95">
        <v>5.97</v>
      </c>
      <c r="T4986" s="95">
        <v>8.08</v>
      </c>
      <c r="U4986" s="95">
        <v>0.74</v>
      </c>
      <c r="V4986" s="95">
        <v>0.26</v>
      </c>
      <c r="W4986" s="95">
        <v>0.89</v>
      </c>
      <c r="X4986" s="95">
        <v>-9.43</v>
      </c>
      <c r="Y4986" s="95"/>
      <c r="Z4986" s="74" t="s">
        <v>1111</v>
      </c>
      <c r="AA4986" s="95">
        <v>19.57</v>
      </c>
      <c r="AB4986" s="95">
        <v>1.57</v>
      </c>
      <c r="AC4986" s="74" t="s">
        <v>1111</v>
      </c>
      <c r="AD4986" s="95">
        <v>233034560</v>
      </c>
    </row>
    <row r="4987" spans="1:30" x14ac:dyDescent="0.2">
      <c r="A4987" s="74" t="s">
        <v>6094</v>
      </c>
      <c r="B4987" s="95">
        <v>35.93</v>
      </c>
      <c r="C4987" s="95">
        <v>0.84</v>
      </c>
      <c r="D4987" s="95">
        <v>4.46</v>
      </c>
      <c r="E4987" s="95">
        <v>0.34</v>
      </c>
      <c r="F4987" s="95">
        <v>0.02</v>
      </c>
      <c r="G4987" s="95">
        <v>72.75</v>
      </c>
      <c r="H4987" s="95">
        <v>0</v>
      </c>
      <c r="I4987" s="95">
        <v>18.28</v>
      </c>
      <c r="J4987" s="95"/>
      <c r="K4987" s="95"/>
      <c r="L4987" s="95"/>
      <c r="M4987" s="95">
        <v>0</v>
      </c>
      <c r="N4987" s="95">
        <v>0.82</v>
      </c>
      <c r="O4987" s="95">
        <v>0.48</v>
      </c>
      <c r="P4987" s="95">
        <v>-0.18</v>
      </c>
      <c r="Q4987" s="95">
        <v>1.06</v>
      </c>
      <c r="R4987" s="95">
        <v>7.71</v>
      </c>
      <c r="S4987" s="95">
        <v>0.52</v>
      </c>
      <c r="T4987" s="95"/>
      <c r="U4987" s="95">
        <v>7.0000000000000007E-2</v>
      </c>
      <c r="V4987" s="95">
        <v>0.93</v>
      </c>
      <c r="W4987" s="95">
        <v>0.03</v>
      </c>
      <c r="X4987" s="95">
        <v>4.63</v>
      </c>
      <c r="Y4987" s="95">
        <v>13.24</v>
      </c>
      <c r="Z4987" s="74" t="s">
        <v>1111</v>
      </c>
      <c r="AA4987" s="95">
        <v>104.43</v>
      </c>
      <c r="AB4987" s="95">
        <v>8.06</v>
      </c>
      <c r="AC4987" s="74" t="s">
        <v>1111</v>
      </c>
      <c r="AD4987" s="95">
        <v>8719711573</v>
      </c>
    </row>
    <row r="4988" spans="1:30" x14ac:dyDescent="0.2">
      <c r="A4988" s="74" t="s">
        <v>6095</v>
      </c>
      <c r="B4988" s="95">
        <v>53.32</v>
      </c>
      <c r="C4988" s="95">
        <v>1.1299999999999999</v>
      </c>
      <c r="D4988" s="95">
        <v>12.16</v>
      </c>
      <c r="E4988" s="95">
        <v>1.1200000000000001</v>
      </c>
      <c r="F4988" s="95">
        <v>0.11</v>
      </c>
      <c r="G4988" s="95">
        <v>0</v>
      </c>
      <c r="H4988" s="95">
        <v>34.82</v>
      </c>
      <c r="I4988" s="95">
        <v>21.84</v>
      </c>
      <c r="J4988" s="95">
        <v>7.63</v>
      </c>
      <c r="K4988" s="95">
        <v>-24.36</v>
      </c>
      <c r="L4988" s="95">
        <v>-31.99</v>
      </c>
      <c r="M4988" s="95">
        <v>-4.7</v>
      </c>
      <c r="N4988" s="95">
        <v>2.66</v>
      </c>
      <c r="O4988" s="95"/>
      <c r="P4988" s="95">
        <v>-0.11</v>
      </c>
      <c r="Q4988" s="95"/>
      <c r="R4988" s="95">
        <v>9.2200000000000006</v>
      </c>
      <c r="S4988" s="95">
        <v>0.89</v>
      </c>
      <c r="T4988" s="95">
        <v>9.76</v>
      </c>
      <c r="U4988" s="95">
        <v>0.1</v>
      </c>
      <c r="V4988" s="95">
        <v>0.9</v>
      </c>
      <c r="W4988" s="95">
        <v>0.04</v>
      </c>
      <c r="X4988" s="95">
        <v>-2.2599999999999998</v>
      </c>
      <c r="Y4988" s="95">
        <v>-31.24</v>
      </c>
      <c r="Z4988" s="74" t="s">
        <v>1111</v>
      </c>
      <c r="AA4988" s="95">
        <v>47.41</v>
      </c>
      <c r="AB4988" s="95">
        <v>4.37</v>
      </c>
      <c r="AC4988" s="74" t="s">
        <v>1111</v>
      </c>
      <c r="AD4988" s="95">
        <v>211921412690</v>
      </c>
    </row>
    <row r="4989" spans="1:30" x14ac:dyDescent="0.2">
      <c r="A4989" s="74" t="s">
        <v>6096</v>
      </c>
      <c r="B4989" s="95">
        <v>65.42</v>
      </c>
      <c r="C4989" s="95">
        <v>0.92</v>
      </c>
      <c r="D4989" s="95">
        <v>6.73</v>
      </c>
      <c r="E4989" s="95">
        <v>1.88</v>
      </c>
      <c r="F4989" s="95">
        <v>0.99</v>
      </c>
      <c r="G4989" s="95">
        <v>18.600000000000001</v>
      </c>
      <c r="H4989" s="95">
        <v>11.59</v>
      </c>
      <c r="I4989" s="95">
        <v>8.1199999999999992</v>
      </c>
      <c r="J4989" s="95">
        <v>4.71</v>
      </c>
      <c r="K4989" s="95">
        <v>5.41</v>
      </c>
      <c r="L4989" s="95">
        <v>0.69</v>
      </c>
      <c r="M4989" s="95">
        <v>0.28000000000000003</v>
      </c>
      <c r="N4989" s="95">
        <v>0.55000000000000004</v>
      </c>
      <c r="O4989" s="95">
        <v>4.34</v>
      </c>
      <c r="P4989" s="95">
        <v>-1.71</v>
      </c>
      <c r="Q4989" s="95">
        <v>2.1800000000000002</v>
      </c>
      <c r="R4989" s="95">
        <v>27.96</v>
      </c>
      <c r="S4989" s="95">
        <v>14.69</v>
      </c>
      <c r="T4989" s="95">
        <v>21.56</v>
      </c>
      <c r="U4989" s="95">
        <v>0.53</v>
      </c>
      <c r="V4989" s="95">
        <v>0.47</v>
      </c>
      <c r="W4989" s="95">
        <v>1.81</v>
      </c>
      <c r="X4989" s="95">
        <v>30.06</v>
      </c>
      <c r="Y4989" s="95">
        <v>44.02</v>
      </c>
      <c r="Z4989" s="74" t="s">
        <v>1111</v>
      </c>
      <c r="AA4989" s="95">
        <v>34.770000000000003</v>
      </c>
      <c r="AB4989" s="95">
        <v>9.7200000000000006</v>
      </c>
      <c r="AC4989" s="74" t="s">
        <v>1111</v>
      </c>
      <c r="AD4989" s="95">
        <v>2181410274</v>
      </c>
    </row>
    <row r="4990" spans="1:30" x14ac:dyDescent="0.2">
      <c r="A4990" s="74" t="s">
        <v>6097</v>
      </c>
      <c r="B4990" s="95">
        <v>81.319999999999993</v>
      </c>
      <c r="C4990" s="95">
        <v>1.08</v>
      </c>
      <c r="D4990" s="95">
        <v>40.299999999999997</v>
      </c>
      <c r="E4990" s="95">
        <v>6.75</v>
      </c>
      <c r="F4990" s="95">
        <v>1.76</v>
      </c>
      <c r="G4990" s="95">
        <v>78.349999999999994</v>
      </c>
      <c r="H4990" s="95">
        <v>24.57</v>
      </c>
      <c r="I4990" s="95">
        <v>12.8</v>
      </c>
      <c r="J4990" s="95">
        <v>20.99</v>
      </c>
      <c r="K4990" s="95">
        <v>26.24</v>
      </c>
      <c r="L4990" s="95">
        <v>5.25</v>
      </c>
      <c r="M4990" s="95">
        <v>1.69</v>
      </c>
      <c r="N4990" s="95">
        <v>5.16</v>
      </c>
      <c r="O4990" s="95">
        <v>34.130000000000003</v>
      </c>
      <c r="P4990" s="95">
        <v>-2.04</v>
      </c>
      <c r="Q4990" s="95">
        <v>1.6</v>
      </c>
      <c r="R4990" s="95">
        <v>16.739999999999998</v>
      </c>
      <c r="S4990" s="95">
        <v>4.3600000000000003</v>
      </c>
      <c r="T4990" s="95">
        <v>9.0299999999999994</v>
      </c>
      <c r="U4990" s="95">
        <v>0.26</v>
      </c>
      <c r="V4990" s="95">
        <v>0.74</v>
      </c>
      <c r="W4990" s="95">
        <v>0.34</v>
      </c>
      <c r="X4990" s="95">
        <v>-0.02</v>
      </c>
      <c r="Y4990" s="95"/>
      <c r="Z4990" s="74" t="s">
        <v>1111</v>
      </c>
      <c r="AA4990" s="95">
        <v>12.05</v>
      </c>
      <c r="AB4990" s="95">
        <v>2.02</v>
      </c>
      <c r="AC4990" s="74" t="s">
        <v>1111</v>
      </c>
      <c r="AD4990" s="95">
        <v>7577226828</v>
      </c>
    </row>
    <row r="4991" spans="1:30" x14ac:dyDescent="0.2">
      <c r="A4991" s="74" t="s">
        <v>6098</v>
      </c>
      <c r="B4991" s="95">
        <v>46.09</v>
      </c>
      <c r="C4991" s="95">
        <v>0.82</v>
      </c>
      <c r="D4991" s="95">
        <v>71.989999999999995</v>
      </c>
      <c r="E4991" s="95">
        <v>5.95</v>
      </c>
      <c r="F4991" s="95">
        <v>2.82</v>
      </c>
      <c r="G4991" s="95">
        <v>26.61</v>
      </c>
      <c r="H4991" s="95">
        <v>14.85</v>
      </c>
      <c r="I4991" s="95">
        <v>10.029999999999999</v>
      </c>
      <c r="J4991" s="95">
        <v>48.61</v>
      </c>
      <c r="K4991" s="95">
        <v>43.39</v>
      </c>
      <c r="L4991" s="95">
        <v>-5.21</v>
      </c>
      <c r="M4991" s="95">
        <v>-0.64</v>
      </c>
      <c r="N4991" s="95">
        <v>7.22</v>
      </c>
      <c r="O4991" s="95">
        <v>6.73</v>
      </c>
      <c r="P4991" s="95">
        <v>-5.76</v>
      </c>
      <c r="Q4991" s="95">
        <v>5.59</v>
      </c>
      <c r="R4991" s="95">
        <v>8.27</v>
      </c>
      <c r="S4991" s="95">
        <v>3.92</v>
      </c>
      <c r="T4991" s="95">
        <v>11.39</v>
      </c>
      <c r="U4991" s="95">
        <v>0.47</v>
      </c>
      <c r="V4991" s="95">
        <v>0.53</v>
      </c>
      <c r="W4991" s="95">
        <v>0.39</v>
      </c>
      <c r="X4991" s="95">
        <v>9.5</v>
      </c>
      <c r="Y4991" s="95">
        <v>25.19</v>
      </c>
      <c r="Z4991" s="74" t="s">
        <v>1111</v>
      </c>
      <c r="AA4991" s="95">
        <v>7.74</v>
      </c>
      <c r="AB4991" s="95">
        <v>0.64</v>
      </c>
      <c r="AC4991" s="74" t="s">
        <v>1111</v>
      </c>
      <c r="AD4991" s="95">
        <v>2719310000</v>
      </c>
    </row>
    <row r="4992" spans="1:30" x14ac:dyDescent="0.2">
      <c r="A4992" s="74" t="s">
        <v>6099</v>
      </c>
      <c r="B4992" s="95">
        <v>14.91</v>
      </c>
      <c r="C4992" s="95">
        <v>10.43</v>
      </c>
      <c r="D4992" s="95">
        <v>9.82</v>
      </c>
      <c r="E4992" s="95">
        <v>1.07</v>
      </c>
      <c r="F4992" s="95">
        <v>0.47</v>
      </c>
      <c r="G4992" s="95">
        <v>100</v>
      </c>
      <c r="H4992" s="95">
        <v>90.02</v>
      </c>
      <c r="I4992" s="95">
        <v>63.19</v>
      </c>
      <c r="J4992" s="95">
        <v>6.89</v>
      </c>
      <c r="K4992" s="95">
        <v>14.15</v>
      </c>
      <c r="L4992" s="95">
        <v>7.25</v>
      </c>
      <c r="M4992" s="95">
        <v>1.1200000000000001</v>
      </c>
      <c r="N4992" s="95">
        <v>6.21</v>
      </c>
      <c r="O4992" s="95"/>
      <c r="P4992" s="95">
        <v>-0.47</v>
      </c>
      <c r="Q4992" s="95"/>
      <c r="R4992" s="95">
        <v>10.86</v>
      </c>
      <c r="S4992" s="95">
        <v>4.82</v>
      </c>
      <c r="T4992" s="95">
        <v>7.12</v>
      </c>
      <c r="U4992" s="95">
        <v>0.44</v>
      </c>
      <c r="V4992" s="95">
        <v>0.56000000000000005</v>
      </c>
      <c r="W4992" s="95">
        <v>0.08</v>
      </c>
      <c r="X4992" s="95">
        <v>0.63</v>
      </c>
      <c r="Y4992" s="95"/>
      <c r="Z4992" s="74" t="s">
        <v>1111</v>
      </c>
      <c r="AA4992" s="95">
        <v>13.98</v>
      </c>
      <c r="AB4992" s="95">
        <v>1.52</v>
      </c>
      <c r="AC4992" s="74" t="s">
        <v>1111</v>
      </c>
      <c r="AD4992" s="95">
        <v>345145626</v>
      </c>
    </row>
    <row r="4993" spans="1:30" x14ac:dyDescent="0.2">
      <c r="A4993" s="74" t="s">
        <v>6100</v>
      </c>
      <c r="B4993" s="95">
        <v>25.06</v>
      </c>
      <c r="C4993" s="95">
        <v>6.48</v>
      </c>
      <c r="D4993" s="95">
        <v>16.510000000000002</v>
      </c>
      <c r="E4993" s="95">
        <v>1.79</v>
      </c>
      <c r="F4993" s="95">
        <v>0.8</v>
      </c>
      <c r="G4993" s="95">
        <v>100</v>
      </c>
      <c r="H4993" s="95">
        <v>90.02</v>
      </c>
      <c r="I4993" s="95">
        <v>63.19</v>
      </c>
      <c r="J4993" s="95">
        <v>11.59</v>
      </c>
      <c r="K4993" s="95">
        <v>14.15</v>
      </c>
      <c r="L4993" s="95">
        <v>7.25</v>
      </c>
      <c r="M4993" s="95">
        <v>1.1200000000000001</v>
      </c>
      <c r="N4993" s="95">
        <v>10.43</v>
      </c>
      <c r="O4993" s="95"/>
      <c r="P4993" s="95">
        <v>-0.8</v>
      </c>
      <c r="Q4993" s="95"/>
      <c r="R4993" s="95">
        <v>10.86</v>
      </c>
      <c r="S4993" s="95">
        <v>4.82</v>
      </c>
      <c r="T4993" s="95">
        <v>7.12</v>
      </c>
      <c r="U4993" s="95">
        <v>0.44</v>
      </c>
      <c r="V4993" s="95">
        <v>0.56000000000000005</v>
      </c>
      <c r="W4993" s="95">
        <v>0.08</v>
      </c>
      <c r="X4993" s="95">
        <v>0.63</v>
      </c>
      <c r="Y4993" s="95"/>
      <c r="Z4993" s="74" t="s">
        <v>1111</v>
      </c>
      <c r="AA4993" s="95">
        <v>13.98</v>
      </c>
      <c r="AB4993" s="95">
        <v>1.52</v>
      </c>
      <c r="AC4993" s="74" t="s">
        <v>1111</v>
      </c>
      <c r="AD4993" s="95">
        <v>345145626</v>
      </c>
    </row>
    <row r="4994" spans="1:30" x14ac:dyDescent="0.2">
      <c r="A4994" s="74" t="s">
        <v>6101</v>
      </c>
      <c r="B4994" s="95">
        <v>19.47</v>
      </c>
      <c r="C4994" s="95">
        <v>15.15</v>
      </c>
      <c r="D4994" s="95">
        <v>16.559999999999999</v>
      </c>
      <c r="E4994" s="95">
        <v>1.4</v>
      </c>
      <c r="F4994" s="95">
        <v>1.2</v>
      </c>
      <c r="G4994" s="95">
        <v>100</v>
      </c>
      <c r="H4994" s="95">
        <v>18.850000000000001</v>
      </c>
      <c r="I4994" s="95">
        <v>13.8</v>
      </c>
      <c r="J4994" s="95">
        <v>12.12</v>
      </c>
      <c r="K4994" s="95">
        <v>6.38</v>
      </c>
      <c r="L4994" s="95">
        <v>-5.74</v>
      </c>
      <c r="M4994" s="95">
        <v>-0.66</v>
      </c>
      <c r="N4994" s="95">
        <v>2.2799999999999998</v>
      </c>
      <c r="O4994" s="95">
        <v>2.14</v>
      </c>
      <c r="P4994" s="95">
        <v>-3.49</v>
      </c>
      <c r="Q4994" s="95">
        <v>6.68</v>
      </c>
      <c r="R4994" s="95">
        <v>8.44</v>
      </c>
      <c r="S4994" s="95">
        <v>7.22</v>
      </c>
      <c r="T4994" s="95">
        <v>8.44</v>
      </c>
      <c r="U4994" s="95">
        <v>0.86</v>
      </c>
      <c r="V4994" s="95">
        <v>0.14000000000000001</v>
      </c>
      <c r="W4994" s="95">
        <v>0.52</v>
      </c>
      <c r="X4994" s="95">
        <v>-13.04</v>
      </c>
      <c r="Y4994" s="95"/>
      <c r="Z4994" s="74" t="s">
        <v>1111</v>
      </c>
      <c r="AA4994" s="95">
        <v>13.93</v>
      </c>
      <c r="AB4994" s="95">
        <v>1.18</v>
      </c>
      <c r="AC4994" s="74" t="s">
        <v>1111</v>
      </c>
      <c r="AD4994" s="95">
        <v>161698350</v>
      </c>
    </row>
    <row r="4995" spans="1:30" x14ac:dyDescent="0.2">
      <c r="A4995" s="74" t="s">
        <v>6102</v>
      </c>
      <c r="B4995" s="95">
        <v>4.24</v>
      </c>
      <c r="C4995" s="95"/>
      <c r="D4995" s="95">
        <v>4.47</v>
      </c>
      <c r="E4995" s="95">
        <v>1.05</v>
      </c>
      <c r="F4995" s="95">
        <v>0.61</v>
      </c>
      <c r="G4995" s="95">
        <v>28.84</v>
      </c>
      <c r="H4995" s="95">
        <v>10.99</v>
      </c>
      <c r="I4995" s="95">
        <v>9.1300000000000008</v>
      </c>
      <c r="J4995" s="95">
        <v>3.72</v>
      </c>
      <c r="K4995" s="95">
        <v>2.4700000000000002</v>
      </c>
      <c r="L4995" s="95">
        <v>-1.24</v>
      </c>
      <c r="M4995" s="95">
        <v>-0.35</v>
      </c>
      <c r="N4995" s="95">
        <v>0.41</v>
      </c>
      <c r="O4995" s="95">
        <v>3.61</v>
      </c>
      <c r="P4995" s="95">
        <v>-1.19</v>
      </c>
      <c r="Q4995" s="95">
        <v>1.52</v>
      </c>
      <c r="R4995" s="95">
        <v>23.39</v>
      </c>
      <c r="S4995" s="95">
        <v>13.58</v>
      </c>
      <c r="T4995" s="95">
        <v>23.51</v>
      </c>
      <c r="U4995" s="95">
        <v>0.57999999999999996</v>
      </c>
      <c r="V4995" s="95">
        <v>0.42</v>
      </c>
      <c r="W4995" s="95">
        <v>1.49</v>
      </c>
      <c r="X4995" s="95">
        <v>-13.07</v>
      </c>
      <c r="Y4995" s="95"/>
      <c r="Z4995" s="74" t="s">
        <v>1111</v>
      </c>
      <c r="AA4995" s="95">
        <v>4.0599999999999996</v>
      </c>
      <c r="AB4995" s="95">
        <v>0.95</v>
      </c>
      <c r="AC4995" s="74" t="s">
        <v>1111</v>
      </c>
      <c r="AD4995" s="95">
        <v>21866952</v>
      </c>
    </row>
    <row r="4996" spans="1:30" x14ac:dyDescent="0.2">
      <c r="A4996" s="74" t="s">
        <v>6103</v>
      </c>
      <c r="B4996" s="95">
        <v>207.2</v>
      </c>
      <c r="C4996" s="95">
        <v>2.63</v>
      </c>
      <c r="D4996" s="95">
        <v>6.35</v>
      </c>
      <c r="E4996" s="95">
        <v>2.54</v>
      </c>
      <c r="F4996" s="95">
        <v>0.62</v>
      </c>
      <c r="G4996" s="95">
        <v>21.44</v>
      </c>
      <c r="H4996" s="95">
        <v>12.25</v>
      </c>
      <c r="I4996" s="95">
        <v>9.02</v>
      </c>
      <c r="J4996" s="95">
        <v>4.68</v>
      </c>
      <c r="K4996" s="95">
        <v>5.87</v>
      </c>
      <c r="L4996" s="95">
        <v>1.19</v>
      </c>
      <c r="M4996" s="95">
        <v>0.65</v>
      </c>
      <c r="N4996" s="95">
        <v>0.56999999999999995</v>
      </c>
      <c r="O4996" s="95">
        <v>8.77</v>
      </c>
      <c r="P4996" s="95">
        <v>-1.18</v>
      </c>
      <c r="Q4996" s="95">
        <v>1.17</v>
      </c>
      <c r="R4996" s="95">
        <v>39.93</v>
      </c>
      <c r="S4996" s="95">
        <v>9.7200000000000006</v>
      </c>
      <c r="T4996" s="95">
        <v>19.8</v>
      </c>
      <c r="U4996" s="95">
        <v>0.24</v>
      </c>
      <c r="V4996" s="95">
        <v>0.75</v>
      </c>
      <c r="W4996" s="95">
        <v>1.08</v>
      </c>
      <c r="X4996" s="95">
        <v>-1.41</v>
      </c>
      <c r="Y4996" s="95">
        <v>6.66</v>
      </c>
      <c r="Z4996" s="74" t="s">
        <v>1111</v>
      </c>
      <c r="AA4996" s="95">
        <v>81.72</v>
      </c>
      <c r="AB4996" s="95">
        <v>32.630000000000003</v>
      </c>
      <c r="AC4996" s="74" t="s">
        <v>1111</v>
      </c>
      <c r="AD4996" s="95">
        <v>12585970320</v>
      </c>
    </row>
    <row r="4997" spans="1:30" x14ac:dyDescent="0.2">
      <c r="A4997" s="74" t="s">
        <v>6104</v>
      </c>
      <c r="B4997" s="95">
        <v>13.99</v>
      </c>
      <c r="C4997" s="95"/>
      <c r="D4997" s="95">
        <v>-33.119999999999997</v>
      </c>
      <c r="E4997" s="95">
        <v>14.49</v>
      </c>
      <c r="F4997" s="95">
        <v>1.07</v>
      </c>
      <c r="G4997" s="95">
        <v>56.86</v>
      </c>
      <c r="H4997" s="95">
        <v>-5.0999999999999996</v>
      </c>
      <c r="I4997" s="95">
        <v>-7.96</v>
      </c>
      <c r="J4997" s="95">
        <v>-51.71</v>
      </c>
      <c r="K4997" s="95">
        <v>-65.23</v>
      </c>
      <c r="L4997" s="95">
        <v>-13.52</v>
      </c>
      <c r="M4997" s="95">
        <v>3.79</v>
      </c>
      <c r="N4997" s="95">
        <v>2.64</v>
      </c>
      <c r="O4997" s="95">
        <v>-9.3699999999999992</v>
      </c>
      <c r="P4997" s="95">
        <v>-1.26</v>
      </c>
      <c r="Q4997" s="95">
        <v>0.57999999999999996</v>
      </c>
      <c r="R4997" s="95">
        <v>-43.74</v>
      </c>
      <c r="S4997" s="95">
        <v>-3.22</v>
      </c>
      <c r="T4997" s="95">
        <v>-5.07</v>
      </c>
      <c r="U4997" s="95">
        <v>7.0000000000000007E-2</v>
      </c>
      <c r="V4997" s="95">
        <v>0.93</v>
      </c>
      <c r="W4997" s="95">
        <v>0.4</v>
      </c>
      <c r="X4997" s="95">
        <v>11.2</v>
      </c>
      <c r="Y4997" s="95"/>
      <c r="Z4997" s="74" t="s">
        <v>1111</v>
      </c>
      <c r="AA4997" s="95">
        <v>0.97</v>
      </c>
      <c r="AB4997" s="95">
        <v>-0.42</v>
      </c>
      <c r="AC4997" s="74" t="s">
        <v>1111</v>
      </c>
      <c r="AD4997" s="95">
        <v>626066629.89999998</v>
      </c>
    </row>
    <row r="4998" spans="1:30" x14ac:dyDescent="0.2">
      <c r="A4998" s="74" t="s">
        <v>6105</v>
      </c>
      <c r="B4998" s="95">
        <v>18.510000000000002</v>
      </c>
      <c r="C4998" s="95">
        <v>7.29</v>
      </c>
      <c r="D4998" s="95">
        <v>11.27</v>
      </c>
      <c r="E4998" s="95">
        <v>1.34</v>
      </c>
      <c r="F4998" s="95">
        <v>1.25</v>
      </c>
      <c r="G4998" s="95">
        <v>30.58</v>
      </c>
      <c r="H4998" s="95">
        <v>11.27</v>
      </c>
      <c r="I4998" s="95">
        <v>15.94</v>
      </c>
      <c r="J4998" s="95">
        <v>15.93</v>
      </c>
      <c r="K4998" s="95">
        <v>11.07</v>
      </c>
      <c r="L4998" s="95">
        <v>-4.87</v>
      </c>
      <c r="M4998" s="95">
        <v>-0.41</v>
      </c>
      <c r="N4998" s="95">
        <v>1.8</v>
      </c>
      <c r="O4998" s="95">
        <v>1.47</v>
      </c>
      <c r="P4998" s="95">
        <v>-13.65</v>
      </c>
      <c r="Q4998" s="95">
        <v>16.809999999999999</v>
      </c>
      <c r="R4998" s="95">
        <v>11.93</v>
      </c>
      <c r="S4998" s="95">
        <v>11.12</v>
      </c>
      <c r="T4998" s="95">
        <v>5.01</v>
      </c>
      <c r="U4998" s="95">
        <v>0.93</v>
      </c>
      <c r="V4998" s="95">
        <v>7.0000000000000007E-2</v>
      </c>
      <c r="W4998" s="95">
        <v>0.7</v>
      </c>
      <c r="X4998" s="95">
        <v>12.04</v>
      </c>
      <c r="Y4998" s="95">
        <v>56.11</v>
      </c>
      <c r="Z4998" s="74" t="s">
        <v>1111</v>
      </c>
      <c r="AA4998" s="95">
        <v>13.78</v>
      </c>
      <c r="AB4998" s="95">
        <v>1.64</v>
      </c>
      <c r="AC4998" s="74" t="s">
        <v>1111</v>
      </c>
      <c r="AD4998" s="95">
        <v>256678170</v>
      </c>
    </row>
    <row r="4999" spans="1:30" x14ac:dyDescent="0.2">
      <c r="A4999" s="74" t="s">
        <v>6106</v>
      </c>
      <c r="B4999" s="95">
        <v>2.87</v>
      </c>
      <c r="C4999" s="95"/>
      <c r="D4999" s="95">
        <v>23.05</v>
      </c>
      <c r="E4999" s="95">
        <v>1.72</v>
      </c>
      <c r="F4999" s="95">
        <v>1.48</v>
      </c>
      <c r="G4999" s="95">
        <v>68.17</v>
      </c>
      <c r="H4999" s="95">
        <v>54.59</v>
      </c>
      <c r="I4999" s="95">
        <v>50.02</v>
      </c>
      <c r="J4999" s="95">
        <v>21.12</v>
      </c>
      <c r="K4999" s="95">
        <v>16.52</v>
      </c>
      <c r="L4999" s="95">
        <v>-4.5999999999999996</v>
      </c>
      <c r="M4999" s="95">
        <v>-0.37</v>
      </c>
      <c r="N4999" s="95">
        <v>11.53</v>
      </c>
      <c r="O4999" s="95">
        <v>3.58</v>
      </c>
      <c r="P4999" s="95">
        <v>-3.12</v>
      </c>
      <c r="Q4999" s="95">
        <v>4.66</v>
      </c>
      <c r="R4999" s="95">
        <v>7.46</v>
      </c>
      <c r="S4999" s="95">
        <v>6.42</v>
      </c>
      <c r="T4999" s="95">
        <v>7.53</v>
      </c>
      <c r="U4999" s="95">
        <v>0.86</v>
      </c>
      <c r="V4999" s="95">
        <v>0.14000000000000001</v>
      </c>
      <c r="W4999" s="95">
        <v>0.13</v>
      </c>
      <c r="X4999" s="95"/>
      <c r="Y4999" s="95"/>
      <c r="Z4999" s="74" t="s">
        <v>1111</v>
      </c>
      <c r="AA4999" s="95">
        <v>1.66</v>
      </c>
      <c r="AB4999" s="95">
        <v>0.12</v>
      </c>
      <c r="AC4999" s="74" t="s">
        <v>1111</v>
      </c>
      <c r="AD4999" s="95">
        <v>266046360</v>
      </c>
    </row>
    <row r="5000" spans="1:30" x14ac:dyDescent="0.2">
      <c r="A5000" s="74" t="s">
        <v>6107</v>
      </c>
      <c r="B5000" s="95">
        <v>224.48</v>
      </c>
      <c r="C5000" s="95">
        <v>4.05</v>
      </c>
      <c r="D5000" s="95">
        <v>21.89</v>
      </c>
      <c r="E5000" s="95">
        <v>-62.27</v>
      </c>
      <c r="F5000" s="95">
        <v>14.5</v>
      </c>
      <c r="G5000" s="95">
        <v>94.75</v>
      </c>
      <c r="H5000" s="95">
        <v>66.14</v>
      </c>
      <c r="I5000" s="95">
        <v>48.8</v>
      </c>
      <c r="J5000" s="95">
        <v>16.149999999999999</v>
      </c>
      <c r="K5000" s="95">
        <v>16.29</v>
      </c>
      <c r="L5000" s="95">
        <v>0.15</v>
      </c>
      <c r="M5000" s="95"/>
      <c r="N5000" s="95">
        <v>10.68</v>
      </c>
      <c r="O5000" s="95">
        <v>23.7</v>
      </c>
      <c r="P5000" s="95">
        <v>-75.540000000000006</v>
      </c>
      <c r="Q5000" s="95">
        <v>4.12</v>
      </c>
      <c r="R5000" s="95">
        <v>-284.51</v>
      </c>
      <c r="S5000" s="95">
        <v>66.260000000000005</v>
      </c>
      <c r="T5000" s="95">
        <v>105.1</v>
      </c>
      <c r="U5000" s="95">
        <v>-0.23</v>
      </c>
      <c r="V5000" s="95">
        <v>1.23</v>
      </c>
      <c r="W5000" s="95">
        <v>1.36</v>
      </c>
      <c r="X5000" s="95">
        <v>-0.99</v>
      </c>
      <c r="Y5000" s="95">
        <v>6.47</v>
      </c>
      <c r="Z5000" s="74" t="s">
        <v>1111</v>
      </c>
      <c r="AA5000" s="95">
        <v>-3.6</v>
      </c>
      <c r="AB5000" s="95">
        <v>10.26</v>
      </c>
      <c r="AC5000" s="74" t="s">
        <v>1111</v>
      </c>
      <c r="AD5000" s="95">
        <v>797218272</v>
      </c>
    </row>
    <row r="5001" spans="1:30" x14ac:dyDescent="0.2">
      <c r="A5001" s="74" t="s">
        <v>6108</v>
      </c>
      <c r="B5001" s="95">
        <v>146.77000000000001</v>
      </c>
      <c r="C5001" s="95">
        <v>0.42</v>
      </c>
      <c r="D5001" s="95">
        <v>149.13999999999999</v>
      </c>
      <c r="E5001" s="95">
        <v>-13.94</v>
      </c>
      <c r="F5001" s="95">
        <v>16.809999999999999</v>
      </c>
      <c r="G5001" s="95">
        <v>79.94</v>
      </c>
      <c r="H5001" s="95">
        <v>20.45</v>
      </c>
      <c r="I5001" s="95">
        <v>10.72</v>
      </c>
      <c r="J5001" s="95">
        <v>78.2</v>
      </c>
      <c r="K5001" s="95">
        <v>85.63</v>
      </c>
      <c r="L5001" s="95">
        <v>7.42</v>
      </c>
      <c r="M5001" s="95"/>
      <c r="N5001" s="95">
        <v>15.99</v>
      </c>
      <c r="O5001" s="95">
        <v>148.43</v>
      </c>
      <c r="P5001" s="95">
        <v>-25.51</v>
      </c>
      <c r="Q5001" s="95">
        <v>1.5</v>
      </c>
      <c r="R5001" s="95">
        <v>-9.34</v>
      </c>
      <c r="S5001" s="95">
        <v>11.27</v>
      </c>
      <c r="T5001" s="95">
        <v>28.78</v>
      </c>
      <c r="U5001" s="95">
        <v>-1.21</v>
      </c>
      <c r="V5001" s="95">
        <v>2.21</v>
      </c>
      <c r="W5001" s="95">
        <v>1.05</v>
      </c>
      <c r="X5001" s="95">
        <v>26.12</v>
      </c>
      <c r="Y5001" s="95">
        <v>18.190000000000001</v>
      </c>
      <c r="Z5001" s="74" t="s">
        <v>1111</v>
      </c>
      <c r="AA5001" s="95">
        <v>-10.53</v>
      </c>
      <c r="AB5001" s="95">
        <v>0.98</v>
      </c>
      <c r="AC5001" s="74" t="s">
        <v>1111</v>
      </c>
      <c r="AD5001" s="95">
        <v>4377532666</v>
      </c>
    </row>
    <row r="5002" spans="1:30" x14ac:dyDescent="0.2">
      <c r="A5002" s="74" t="s">
        <v>6109</v>
      </c>
      <c r="B5002" s="95">
        <v>1.1499999999999999</v>
      </c>
      <c r="C5002" s="95"/>
      <c r="D5002" s="95">
        <v>-0.52</v>
      </c>
      <c r="E5002" s="95">
        <v>0.65</v>
      </c>
      <c r="F5002" s="95">
        <v>0.38</v>
      </c>
      <c r="G5002" s="95"/>
      <c r="H5002" s="95"/>
      <c r="I5002" s="95"/>
      <c r="J5002" s="95">
        <v>-0.46</v>
      </c>
      <c r="K5002" s="95">
        <v>-0.12</v>
      </c>
      <c r="L5002" s="95">
        <v>0.34</v>
      </c>
      <c r="M5002" s="95">
        <v>-0.47</v>
      </c>
      <c r="N5002" s="95"/>
      <c r="O5002" s="95">
        <v>1.53</v>
      </c>
      <c r="P5002" s="95">
        <v>-0.56000000000000005</v>
      </c>
      <c r="Q5002" s="95">
        <v>5.13</v>
      </c>
      <c r="R5002" s="95">
        <v>-123.59</v>
      </c>
      <c r="S5002" s="95">
        <v>-73.11</v>
      </c>
      <c r="T5002" s="95">
        <v>-154.33000000000001</v>
      </c>
      <c r="U5002" s="95">
        <v>0.59</v>
      </c>
      <c r="V5002" s="95">
        <v>0.41</v>
      </c>
      <c r="W5002" s="95">
        <v>0</v>
      </c>
      <c r="X5002" s="95"/>
      <c r="Y5002" s="95"/>
      <c r="Z5002" s="74" t="s">
        <v>1111</v>
      </c>
      <c r="AA5002" s="95">
        <v>1.78</v>
      </c>
      <c r="AB5002" s="95">
        <v>-2.19</v>
      </c>
      <c r="AC5002" s="74" t="s">
        <v>1111</v>
      </c>
      <c r="AD5002" s="95">
        <v>32509235</v>
      </c>
    </row>
    <row r="5003" spans="1:30" x14ac:dyDescent="0.2">
      <c r="A5003" s="74" t="s">
        <v>6110</v>
      </c>
      <c r="B5003" s="95">
        <v>114.25</v>
      </c>
      <c r="C5003" s="95">
        <v>7.0000000000000007E-2</v>
      </c>
      <c r="D5003" s="95">
        <v>5.46</v>
      </c>
      <c r="E5003" s="95">
        <v>1.92</v>
      </c>
      <c r="F5003" s="95">
        <v>1.66</v>
      </c>
      <c r="G5003" s="95">
        <v>30.25</v>
      </c>
      <c r="H5003" s="95">
        <v>23.97</v>
      </c>
      <c r="I5003" s="95">
        <v>18.54</v>
      </c>
      <c r="J5003" s="95">
        <v>4.22</v>
      </c>
      <c r="K5003" s="95">
        <v>3.69</v>
      </c>
      <c r="L5003" s="95">
        <v>-0.54</v>
      </c>
      <c r="M5003" s="95">
        <v>-0.24</v>
      </c>
      <c r="N5003" s="95">
        <v>1.01</v>
      </c>
      <c r="O5003" s="95">
        <v>2.99</v>
      </c>
      <c r="P5003" s="95">
        <v>-4.95</v>
      </c>
      <c r="Q5003" s="95">
        <v>6.09</v>
      </c>
      <c r="R5003" s="95">
        <v>35.119999999999997</v>
      </c>
      <c r="S5003" s="95">
        <v>30.42</v>
      </c>
      <c r="T5003" s="95">
        <v>35.119999999999997</v>
      </c>
      <c r="U5003" s="95">
        <v>0.87</v>
      </c>
      <c r="V5003" s="95">
        <v>0.13</v>
      </c>
      <c r="W5003" s="95">
        <v>1.64</v>
      </c>
      <c r="X5003" s="95">
        <v>4.6399999999999997</v>
      </c>
      <c r="Y5003" s="95">
        <v>9.83</v>
      </c>
      <c r="Z5003" s="74" t="s">
        <v>1111</v>
      </c>
      <c r="AA5003" s="95">
        <v>59.58</v>
      </c>
      <c r="AB5003" s="95">
        <v>20.93</v>
      </c>
      <c r="AC5003" s="74" t="s">
        <v>1111</v>
      </c>
      <c r="AD5003" s="95">
        <v>2314248000</v>
      </c>
    </row>
    <row r="5004" spans="1:30" x14ac:dyDescent="0.2">
      <c r="A5004" s="74" t="s">
        <v>6111</v>
      </c>
      <c r="B5004" s="95">
        <v>1.07</v>
      </c>
      <c r="C5004" s="95"/>
      <c r="D5004" s="95">
        <v>-1.37</v>
      </c>
      <c r="E5004" s="95">
        <v>0.89</v>
      </c>
      <c r="F5004" s="95">
        <v>0.77</v>
      </c>
      <c r="G5004" s="95">
        <v>27.03</v>
      </c>
      <c r="H5004" s="95">
        <v>-221.8</v>
      </c>
      <c r="I5004" s="95">
        <v>-222.05</v>
      </c>
      <c r="J5004" s="95">
        <v>-1.37</v>
      </c>
      <c r="K5004" s="95">
        <v>-7.0000000000000007E-2</v>
      </c>
      <c r="L5004" s="95">
        <v>1.3</v>
      </c>
      <c r="M5004" s="95">
        <v>-0.85</v>
      </c>
      <c r="N5004" s="95">
        <v>3.03</v>
      </c>
      <c r="O5004" s="95">
        <v>0.9</v>
      </c>
      <c r="P5004" s="95">
        <v>-80.52</v>
      </c>
      <c r="Q5004" s="95">
        <v>7.58</v>
      </c>
      <c r="R5004" s="95">
        <v>-65.209999999999994</v>
      </c>
      <c r="S5004" s="95">
        <v>-56.52</v>
      </c>
      <c r="T5004" s="95">
        <v>-65.150000000000006</v>
      </c>
      <c r="U5004" s="95">
        <v>0.87</v>
      </c>
      <c r="V5004" s="95">
        <v>0.13</v>
      </c>
      <c r="W5004" s="95">
        <v>0.25</v>
      </c>
      <c r="X5004" s="95"/>
      <c r="Y5004" s="95"/>
      <c r="Z5004" s="74" t="s">
        <v>1111</v>
      </c>
      <c r="AA5004" s="95">
        <v>1.2</v>
      </c>
      <c r="AB5004" s="95">
        <v>-0.78</v>
      </c>
      <c r="AC5004" s="74" t="s">
        <v>1111</v>
      </c>
      <c r="AD5004" s="95">
        <v>16910173</v>
      </c>
    </row>
    <row r="5005" spans="1:30" x14ac:dyDescent="0.2">
      <c r="A5005" s="74" t="s">
        <v>6112</v>
      </c>
      <c r="B5005" s="95">
        <v>2.38</v>
      </c>
      <c r="C5005" s="95"/>
      <c r="D5005" s="95">
        <v>-1.73</v>
      </c>
      <c r="E5005" s="95">
        <v>1.82</v>
      </c>
      <c r="F5005" s="95">
        <v>1.1000000000000001</v>
      </c>
      <c r="G5005" s="95">
        <v>55.6</v>
      </c>
      <c r="H5005" s="95">
        <v>-33.200000000000003</v>
      </c>
      <c r="I5005" s="95">
        <v>-33.67</v>
      </c>
      <c r="J5005" s="95">
        <v>-1.75</v>
      </c>
      <c r="K5005" s="95">
        <v>-0.59</v>
      </c>
      <c r="L5005" s="95">
        <v>1.1599999999999999</v>
      </c>
      <c r="M5005" s="95">
        <v>-1.21</v>
      </c>
      <c r="N5005" s="95">
        <v>0.57999999999999996</v>
      </c>
      <c r="O5005" s="95">
        <v>1.89</v>
      </c>
      <c r="P5005" s="95">
        <v>-30.09</v>
      </c>
      <c r="Q5005" s="95">
        <v>2.54</v>
      </c>
      <c r="R5005" s="95">
        <v>-105.19</v>
      </c>
      <c r="S5005" s="95">
        <v>-63.88</v>
      </c>
      <c r="T5005" s="95">
        <v>-83.44</v>
      </c>
      <c r="U5005" s="95">
        <v>0.61</v>
      </c>
      <c r="V5005" s="95">
        <v>0.39</v>
      </c>
      <c r="W5005" s="95">
        <v>1.9</v>
      </c>
      <c r="X5005" s="95"/>
      <c r="Y5005" s="95"/>
      <c r="Z5005" s="74" t="s">
        <v>1111</v>
      </c>
      <c r="AA5005" s="95">
        <v>1.29</v>
      </c>
      <c r="AB5005" s="95">
        <v>-1.36</v>
      </c>
      <c r="AC5005" s="74" t="s">
        <v>1111</v>
      </c>
      <c r="AD5005" s="95">
        <v>1504620000</v>
      </c>
    </row>
    <row r="5006" spans="1:30" x14ac:dyDescent="0.2">
      <c r="A5006" s="74" t="s">
        <v>6113</v>
      </c>
      <c r="B5006" s="95">
        <v>7.62</v>
      </c>
      <c r="C5006" s="95">
        <v>0.16</v>
      </c>
      <c r="D5006" s="95">
        <v>25.16</v>
      </c>
      <c r="E5006" s="95">
        <v>4.96</v>
      </c>
      <c r="F5006" s="95">
        <v>3.21</v>
      </c>
      <c r="G5006" s="95">
        <v>31.39</v>
      </c>
      <c r="H5006" s="95">
        <v>19.72</v>
      </c>
      <c r="I5006" s="95">
        <v>17.329999999999998</v>
      </c>
      <c r="J5006" s="95">
        <v>22.11</v>
      </c>
      <c r="K5006" s="95">
        <v>20.239999999999998</v>
      </c>
      <c r="L5006" s="95">
        <v>-1.88</v>
      </c>
      <c r="M5006" s="95">
        <v>-0.42</v>
      </c>
      <c r="N5006" s="95">
        <v>4.3600000000000003</v>
      </c>
      <c r="O5006" s="95">
        <v>10.26</v>
      </c>
      <c r="P5006" s="95">
        <v>-7.18</v>
      </c>
      <c r="Q5006" s="95">
        <v>2.2999999999999998</v>
      </c>
      <c r="R5006" s="95">
        <v>19.71</v>
      </c>
      <c r="S5006" s="95">
        <v>12.76</v>
      </c>
      <c r="T5006" s="95">
        <v>15.99</v>
      </c>
      <c r="U5006" s="95">
        <v>0.65</v>
      </c>
      <c r="V5006" s="95">
        <v>0.35</v>
      </c>
      <c r="W5006" s="95">
        <v>0.74</v>
      </c>
      <c r="X5006" s="95">
        <v>1.84</v>
      </c>
      <c r="Y5006" s="95">
        <v>2.04</v>
      </c>
      <c r="Z5006" s="74" t="s">
        <v>1111</v>
      </c>
      <c r="AA5006" s="95">
        <v>1.54</v>
      </c>
      <c r="AB5006" s="95">
        <v>0.3</v>
      </c>
      <c r="AC5006" s="74" t="s">
        <v>1111</v>
      </c>
      <c r="AD5006" s="95">
        <v>41634637584</v>
      </c>
    </row>
    <row r="5007" spans="1:30" x14ac:dyDescent="0.2">
      <c r="A5007" s="74" t="s">
        <v>6114</v>
      </c>
      <c r="B5007" s="95">
        <v>129.38</v>
      </c>
      <c r="C5007" s="95"/>
      <c r="D5007" s="95">
        <v>-48.46</v>
      </c>
      <c r="E5007" s="95">
        <v>24.17</v>
      </c>
      <c r="F5007" s="95">
        <v>3.48</v>
      </c>
      <c r="G5007" s="95">
        <v>63.67</v>
      </c>
      <c r="H5007" s="95">
        <v>-22.68</v>
      </c>
      <c r="I5007" s="95">
        <v>-13.14</v>
      </c>
      <c r="J5007" s="95">
        <v>-28.07</v>
      </c>
      <c r="K5007" s="95">
        <v>-26.68</v>
      </c>
      <c r="L5007" s="95">
        <v>1.39</v>
      </c>
      <c r="M5007" s="95">
        <v>-1.2</v>
      </c>
      <c r="N5007" s="95">
        <v>6.37</v>
      </c>
      <c r="O5007" s="95">
        <v>11.49</v>
      </c>
      <c r="P5007" s="95">
        <v>-9.65</v>
      </c>
      <c r="Q5007" s="95">
        <v>1.9</v>
      </c>
      <c r="R5007" s="95">
        <v>-49.88</v>
      </c>
      <c r="S5007" s="95">
        <v>-7.18</v>
      </c>
      <c r="T5007" s="95">
        <v>-25.91</v>
      </c>
      <c r="U5007" s="95">
        <v>0.14000000000000001</v>
      </c>
      <c r="V5007" s="95">
        <v>0.86</v>
      </c>
      <c r="W5007" s="95">
        <v>0.55000000000000004</v>
      </c>
      <c r="X5007" s="95">
        <v>37.18</v>
      </c>
      <c r="Y5007" s="95"/>
      <c r="Z5007" s="74" t="s">
        <v>1111</v>
      </c>
      <c r="AA5007" s="95">
        <v>5.35</v>
      </c>
      <c r="AB5007" s="95">
        <v>-2.67</v>
      </c>
      <c r="AC5007" s="74" t="s">
        <v>1111</v>
      </c>
      <c r="AD5007" s="95">
        <v>7368786148</v>
      </c>
    </row>
    <row r="5008" spans="1:30" x14ac:dyDescent="0.2">
      <c r="A5008" s="74" t="s">
        <v>6115</v>
      </c>
      <c r="B5008" s="95">
        <v>114</v>
      </c>
      <c r="C5008" s="95"/>
      <c r="D5008" s="95">
        <v>-187.29</v>
      </c>
      <c r="E5008" s="95">
        <v>82.62</v>
      </c>
      <c r="F5008" s="95">
        <v>7.73</v>
      </c>
      <c r="G5008" s="95">
        <v>76.38</v>
      </c>
      <c r="H5008" s="95">
        <v>-4.49</v>
      </c>
      <c r="I5008" s="95">
        <v>-7.44</v>
      </c>
      <c r="J5008" s="95">
        <v>-310.45</v>
      </c>
      <c r="K5008" s="95">
        <v>-299.26</v>
      </c>
      <c r="L5008" s="95">
        <v>11.19</v>
      </c>
      <c r="M5008" s="95">
        <v>-2.98</v>
      </c>
      <c r="N5008" s="95">
        <v>13.93</v>
      </c>
      <c r="O5008" s="95">
        <v>407.55</v>
      </c>
      <c r="P5008" s="95">
        <v>-48.6</v>
      </c>
      <c r="Q5008" s="95">
        <v>1.02</v>
      </c>
      <c r="R5008" s="95">
        <v>-44.11</v>
      </c>
      <c r="S5008" s="95">
        <v>-4.13</v>
      </c>
      <c r="T5008" s="95">
        <v>-5.26</v>
      </c>
      <c r="U5008" s="95">
        <v>0.09</v>
      </c>
      <c r="V5008" s="95">
        <v>0.91</v>
      </c>
      <c r="W5008" s="95">
        <v>0.55000000000000004</v>
      </c>
      <c r="X5008" s="95">
        <v>19.34</v>
      </c>
      <c r="Y5008" s="95"/>
      <c r="Z5008" s="74" t="s">
        <v>1111</v>
      </c>
      <c r="AA5008" s="95">
        <v>1.38</v>
      </c>
      <c r="AB5008" s="95">
        <v>-0.61</v>
      </c>
      <c r="AC5008" s="74" t="s">
        <v>1111</v>
      </c>
      <c r="AD5008" s="95">
        <v>5798211000</v>
      </c>
    </row>
    <row r="5009" spans="1:30" x14ac:dyDescent="0.2">
      <c r="A5009" s="74" t="s">
        <v>6116</v>
      </c>
      <c r="B5009" s="95">
        <v>3.44</v>
      </c>
      <c r="C5009" s="95"/>
      <c r="D5009" s="95">
        <v>-8.48</v>
      </c>
      <c r="E5009" s="95">
        <v>4.76</v>
      </c>
      <c r="F5009" s="95">
        <v>1.3</v>
      </c>
      <c r="G5009" s="95">
        <v>44.64</v>
      </c>
      <c r="H5009" s="95">
        <v>-51.93</v>
      </c>
      <c r="I5009" s="95">
        <v>-14.21</v>
      </c>
      <c r="J5009" s="95">
        <v>-2.3199999999999998</v>
      </c>
      <c r="K5009" s="95">
        <v>-1.42</v>
      </c>
      <c r="L5009" s="95">
        <v>0.9</v>
      </c>
      <c r="M5009" s="95">
        <v>-1.84</v>
      </c>
      <c r="N5009" s="95">
        <v>1.21</v>
      </c>
      <c r="O5009" s="95">
        <v>5.01</v>
      </c>
      <c r="P5009" s="95">
        <v>-4.83</v>
      </c>
      <c r="Q5009" s="95">
        <v>1.55</v>
      </c>
      <c r="R5009" s="95">
        <v>-56.09</v>
      </c>
      <c r="S5009" s="95">
        <v>-15.3</v>
      </c>
      <c r="T5009" s="95">
        <v>-157.19999999999999</v>
      </c>
      <c r="U5009" s="95">
        <v>0.27</v>
      </c>
      <c r="V5009" s="95">
        <v>0.73</v>
      </c>
      <c r="W5009" s="95">
        <v>1.08</v>
      </c>
      <c r="X5009" s="95"/>
      <c r="Y5009" s="95"/>
      <c r="Z5009" s="74" t="s">
        <v>1111</v>
      </c>
      <c r="AA5009" s="95">
        <v>0.72</v>
      </c>
      <c r="AB5009" s="95">
        <v>-0.41</v>
      </c>
      <c r="AC5009" s="74" t="s">
        <v>1111</v>
      </c>
      <c r="AD5009" s="95">
        <v>68632128</v>
      </c>
    </row>
    <row r="5010" spans="1:30" x14ac:dyDescent="0.2">
      <c r="A5010" s="74" t="s">
        <v>6117</v>
      </c>
      <c r="B5010" s="95">
        <v>3.12</v>
      </c>
      <c r="C5010" s="95"/>
      <c r="D5010" s="95">
        <v>15.1</v>
      </c>
      <c r="E5010" s="95">
        <v>2.1800000000000002</v>
      </c>
      <c r="F5010" s="95">
        <v>1.1000000000000001</v>
      </c>
      <c r="G5010" s="95">
        <v>-948.28</v>
      </c>
      <c r="H5010" s="95">
        <v>3887.9</v>
      </c>
      <c r="I5010" s="95">
        <v>1095.72</v>
      </c>
      <c r="J5010" s="95">
        <v>4.26</v>
      </c>
      <c r="K5010" s="95">
        <v>3.05</v>
      </c>
      <c r="L5010" s="95">
        <v>-1.21</v>
      </c>
      <c r="M5010" s="95">
        <v>-0.62</v>
      </c>
      <c r="N5010" s="95">
        <v>165.48</v>
      </c>
      <c r="O5010" s="95">
        <v>1.18</v>
      </c>
      <c r="P5010" s="95">
        <v>-35.04</v>
      </c>
      <c r="Q5010" s="95">
        <v>24.46</v>
      </c>
      <c r="R5010" s="95">
        <v>14.46</v>
      </c>
      <c r="S5010" s="95">
        <v>7.25</v>
      </c>
      <c r="T5010" s="95">
        <v>26.3</v>
      </c>
      <c r="U5010" s="95">
        <v>0.5</v>
      </c>
      <c r="V5010" s="95">
        <v>0.5</v>
      </c>
      <c r="W5010" s="95">
        <v>0.01</v>
      </c>
      <c r="X5010" s="95">
        <v>58.33</v>
      </c>
      <c r="Y5010" s="95"/>
      <c r="Z5010" s="74" t="s">
        <v>1111</v>
      </c>
      <c r="AA5010" s="95">
        <v>1.43</v>
      </c>
      <c r="AB5010" s="95">
        <v>0.21</v>
      </c>
      <c r="AC5010" s="74" t="s">
        <v>1111</v>
      </c>
      <c r="AD5010" s="95">
        <v>486676632</v>
      </c>
    </row>
    <row r="5011" spans="1:30" x14ac:dyDescent="0.2">
      <c r="A5011" s="74" t="s">
        <v>6118</v>
      </c>
      <c r="B5011" s="95">
        <v>31.94</v>
      </c>
      <c r="C5011" s="95"/>
      <c r="D5011" s="95">
        <v>-42.02</v>
      </c>
      <c r="E5011" s="95">
        <v>2.39</v>
      </c>
      <c r="F5011" s="95">
        <v>1.07</v>
      </c>
      <c r="G5011" s="95">
        <v>36.25</v>
      </c>
      <c r="H5011" s="95">
        <v>-4.22</v>
      </c>
      <c r="I5011" s="95">
        <v>-2.67</v>
      </c>
      <c r="J5011" s="95">
        <v>-26.57</v>
      </c>
      <c r="K5011" s="95">
        <v>-31.96</v>
      </c>
      <c r="L5011" s="95">
        <v>-5.39</v>
      </c>
      <c r="M5011" s="95">
        <v>0.49</v>
      </c>
      <c r="N5011" s="95">
        <v>1.1200000000000001</v>
      </c>
      <c r="O5011" s="95">
        <v>10.42</v>
      </c>
      <c r="P5011" s="95">
        <v>-1.72</v>
      </c>
      <c r="Q5011" s="95">
        <v>1.38</v>
      </c>
      <c r="R5011" s="95">
        <v>-5.69</v>
      </c>
      <c r="S5011" s="95">
        <v>-2.56</v>
      </c>
      <c r="T5011" s="95">
        <v>-9.11</v>
      </c>
      <c r="U5011" s="95">
        <v>0.45</v>
      </c>
      <c r="V5011" s="95">
        <v>0.55000000000000004</v>
      </c>
      <c r="W5011" s="95">
        <v>0.96</v>
      </c>
      <c r="X5011" s="95">
        <v>23.68</v>
      </c>
      <c r="Y5011" s="95"/>
      <c r="Z5011" s="74" t="s">
        <v>1111</v>
      </c>
      <c r="AA5011" s="95">
        <v>13.35</v>
      </c>
      <c r="AB5011" s="95">
        <v>-0.76</v>
      </c>
      <c r="AC5011" s="74" t="s">
        <v>1111</v>
      </c>
      <c r="AD5011" s="95">
        <v>408570092</v>
      </c>
    </row>
    <row r="5012" spans="1:30" x14ac:dyDescent="0.2">
      <c r="A5012" s="74" t="s">
        <v>6119</v>
      </c>
      <c r="B5012" s="95">
        <v>34.950000000000003</v>
      </c>
      <c r="C5012" s="95"/>
      <c r="D5012" s="95">
        <v>-98.99</v>
      </c>
      <c r="E5012" s="95">
        <v>0.56999999999999995</v>
      </c>
      <c r="F5012" s="95">
        <v>0.08</v>
      </c>
      <c r="G5012" s="95">
        <v>94.49</v>
      </c>
      <c r="H5012" s="95">
        <v>23.78</v>
      </c>
      <c r="I5012" s="95">
        <v>-0.82</v>
      </c>
      <c r="J5012" s="95">
        <v>3.4</v>
      </c>
      <c r="K5012" s="95">
        <v>30.74</v>
      </c>
      <c r="L5012" s="95">
        <v>27.34</v>
      </c>
      <c r="M5012" s="95">
        <v>4.5599999999999996</v>
      </c>
      <c r="N5012" s="95">
        <v>0.81</v>
      </c>
      <c r="O5012" s="95">
        <v>1.45</v>
      </c>
      <c r="P5012" s="95">
        <v>-0.76</v>
      </c>
      <c r="Q5012" s="95">
        <v>1.07</v>
      </c>
      <c r="R5012" s="95">
        <v>-0.56999999999999995</v>
      </c>
      <c r="S5012" s="95">
        <v>-0.08</v>
      </c>
      <c r="T5012" s="95">
        <v>2.69</v>
      </c>
      <c r="U5012" s="95">
        <v>0.15</v>
      </c>
      <c r="V5012" s="95">
        <v>0.83</v>
      </c>
      <c r="W5012" s="95">
        <v>0.1</v>
      </c>
      <c r="X5012" s="95">
        <v>7.83</v>
      </c>
      <c r="Y5012" s="95">
        <v>8.58</v>
      </c>
      <c r="Z5012" s="74" t="s">
        <v>1111</v>
      </c>
      <c r="AA5012" s="95">
        <v>61.64</v>
      </c>
      <c r="AB5012" s="95">
        <v>-0.35</v>
      </c>
      <c r="AC5012" s="74" t="s">
        <v>1111</v>
      </c>
      <c r="AD5012" s="95">
        <v>210262695</v>
      </c>
    </row>
    <row r="5013" spans="1:30" x14ac:dyDescent="0.2">
      <c r="A5013" s="74" t="s">
        <v>6120</v>
      </c>
      <c r="B5013" s="95">
        <v>98.52</v>
      </c>
      <c r="C5013" s="95">
        <v>1.1499999999999999</v>
      </c>
      <c r="D5013" s="95">
        <v>8.49</v>
      </c>
      <c r="E5013" s="95">
        <v>1.73</v>
      </c>
      <c r="F5013" s="95">
        <v>0.74</v>
      </c>
      <c r="G5013" s="95">
        <v>26.59</v>
      </c>
      <c r="H5013" s="95">
        <v>21.02</v>
      </c>
      <c r="I5013" s="95">
        <v>14.5</v>
      </c>
      <c r="J5013" s="95">
        <v>5.85</v>
      </c>
      <c r="K5013" s="95">
        <v>6.61</v>
      </c>
      <c r="L5013" s="95">
        <v>0.76</v>
      </c>
      <c r="M5013" s="95">
        <v>0.22</v>
      </c>
      <c r="N5013" s="95">
        <v>1.23</v>
      </c>
      <c r="O5013" s="95">
        <v>2.78</v>
      </c>
      <c r="P5013" s="95">
        <v>-1.18</v>
      </c>
      <c r="Q5013" s="95">
        <v>3.39</v>
      </c>
      <c r="R5013" s="95">
        <v>20.329999999999998</v>
      </c>
      <c r="S5013" s="95">
        <v>8.67</v>
      </c>
      <c r="T5013" s="95">
        <v>13.57</v>
      </c>
      <c r="U5013" s="95">
        <v>0.43</v>
      </c>
      <c r="V5013" s="95">
        <v>0.56999999999999995</v>
      </c>
      <c r="W5013" s="95">
        <v>0.6</v>
      </c>
      <c r="X5013" s="95">
        <v>10.95</v>
      </c>
      <c r="Y5013" s="95">
        <v>-12.49</v>
      </c>
      <c r="Z5013" s="74" t="s">
        <v>1111</v>
      </c>
      <c r="AA5013" s="95">
        <v>57.1</v>
      </c>
      <c r="AB5013" s="95">
        <v>11.61</v>
      </c>
      <c r="AC5013" s="74" t="s">
        <v>1111</v>
      </c>
      <c r="AD5013" s="95">
        <v>12593023440</v>
      </c>
    </row>
    <row r="5014" spans="1:30" x14ac:dyDescent="0.2">
      <c r="A5014" s="74" t="s">
        <v>6121</v>
      </c>
      <c r="B5014" s="95">
        <v>26.14</v>
      </c>
      <c r="C5014" s="95">
        <v>7.21</v>
      </c>
      <c r="D5014" s="95">
        <v>13.52</v>
      </c>
      <c r="E5014" s="95"/>
      <c r="F5014" s="95">
        <v>0.68</v>
      </c>
      <c r="G5014" s="95">
        <v>33.590000000000003</v>
      </c>
      <c r="H5014" s="95">
        <v>30.76</v>
      </c>
      <c r="I5014" s="95">
        <v>6.02</v>
      </c>
      <c r="J5014" s="95">
        <v>2.65</v>
      </c>
      <c r="K5014" s="95">
        <v>3.74</v>
      </c>
      <c r="L5014" s="95">
        <v>1.1000000000000001</v>
      </c>
      <c r="M5014" s="95"/>
      <c r="N5014" s="95">
        <v>0.81</v>
      </c>
      <c r="O5014" s="95">
        <v>3.89</v>
      </c>
      <c r="P5014" s="95">
        <v>-0.86</v>
      </c>
      <c r="Q5014" s="95">
        <v>5.34</v>
      </c>
      <c r="R5014" s="95"/>
      <c r="S5014" s="95">
        <v>5</v>
      </c>
      <c r="T5014" s="95">
        <v>86.85</v>
      </c>
      <c r="U5014" s="95">
        <v>0</v>
      </c>
      <c r="V5014" s="95">
        <v>0.79</v>
      </c>
      <c r="W5014" s="95">
        <v>0.83</v>
      </c>
      <c r="X5014" s="95">
        <v>-0.82</v>
      </c>
      <c r="Y5014" s="95">
        <v>10.68</v>
      </c>
      <c r="Z5014" s="74" t="s">
        <v>1111</v>
      </c>
      <c r="AA5014" s="95">
        <v>0</v>
      </c>
      <c r="AB5014" s="95">
        <v>1.93</v>
      </c>
      <c r="AC5014" s="74" t="s">
        <v>1111</v>
      </c>
      <c r="AD5014" s="95">
        <v>920504416</v>
      </c>
    </row>
    <row r="5015" spans="1:30" x14ac:dyDescent="0.2">
      <c r="A5015" s="74" t="s">
        <v>6122</v>
      </c>
      <c r="B5015" s="95">
        <v>73.209999999999994</v>
      </c>
      <c r="C5015" s="95"/>
      <c r="D5015" s="95">
        <v>21.3</v>
      </c>
      <c r="E5015" s="95">
        <v>2.09</v>
      </c>
      <c r="F5015" s="95">
        <v>1.25</v>
      </c>
      <c r="G5015" s="95">
        <v>78.510000000000005</v>
      </c>
      <c r="H5015" s="95">
        <v>12.07</v>
      </c>
      <c r="I5015" s="95">
        <v>10.57</v>
      </c>
      <c r="J5015" s="95">
        <v>18.649999999999999</v>
      </c>
      <c r="K5015" s="95">
        <v>20.99</v>
      </c>
      <c r="L5015" s="95">
        <v>2.34</v>
      </c>
      <c r="M5015" s="95">
        <v>0.26</v>
      </c>
      <c r="N5015" s="95">
        <v>2.25</v>
      </c>
      <c r="O5015" s="95">
        <v>-6.84</v>
      </c>
      <c r="P5015" s="95">
        <v>-1.4</v>
      </c>
      <c r="Q5015" s="95">
        <v>0.37</v>
      </c>
      <c r="R5015" s="95">
        <v>9.83</v>
      </c>
      <c r="S5015" s="95">
        <v>5.87</v>
      </c>
      <c r="T5015" s="95">
        <v>8.81</v>
      </c>
      <c r="U5015" s="95">
        <v>0.6</v>
      </c>
      <c r="V5015" s="95">
        <v>0.4</v>
      </c>
      <c r="W5015" s="95">
        <v>0.56000000000000005</v>
      </c>
      <c r="X5015" s="95">
        <v>-18.940000000000001</v>
      </c>
      <c r="Y5015" s="95"/>
      <c r="Z5015" s="74" t="s">
        <v>1111</v>
      </c>
      <c r="AA5015" s="95">
        <v>34.99</v>
      </c>
      <c r="AB5015" s="95">
        <v>3.44</v>
      </c>
      <c r="AC5015" s="74" t="s">
        <v>1111</v>
      </c>
      <c r="AD5015" s="95">
        <v>2864970856</v>
      </c>
    </row>
    <row r="5016" spans="1:30" x14ac:dyDescent="0.2">
      <c r="A5016" s="74" t="s">
        <v>6123</v>
      </c>
      <c r="B5016" s="95">
        <v>231.56</v>
      </c>
      <c r="C5016" s="95">
        <v>1.3</v>
      </c>
      <c r="D5016" s="95">
        <v>12.57</v>
      </c>
      <c r="E5016" s="95">
        <v>2.5299999999999998</v>
      </c>
      <c r="F5016" s="95">
        <v>0.77</v>
      </c>
      <c r="G5016" s="95">
        <v>100</v>
      </c>
      <c r="H5016" s="95">
        <v>30.82</v>
      </c>
      <c r="I5016" s="95">
        <v>25.35</v>
      </c>
      <c r="J5016" s="95">
        <v>10.34</v>
      </c>
      <c r="K5016" s="95">
        <v>11.46</v>
      </c>
      <c r="L5016" s="95">
        <v>1.1200000000000001</v>
      </c>
      <c r="M5016" s="95">
        <v>0.27</v>
      </c>
      <c r="N5016" s="95">
        <v>3.19</v>
      </c>
      <c r="O5016" s="95"/>
      <c r="P5016" s="95">
        <v>-0.77</v>
      </c>
      <c r="Q5016" s="95"/>
      <c r="R5016" s="95">
        <v>20.149999999999999</v>
      </c>
      <c r="S5016" s="95">
        <v>6.16</v>
      </c>
      <c r="T5016" s="95">
        <v>13.71</v>
      </c>
      <c r="U5016" s="95">
        <v>0.31</v>
      </c>
      <c r="V5016" s="95">
        <v>0.69</v>
      </c>
      <c r="W5016" s="95">
        <v>0.24</v>
      </c>
      <c r="X5016" s="95">
        <v>19.55</v>
      </c>
      <c r="Y5016" s="95">
        <v>21.71</v>
      </c>
      <c r="Z5016" s="74" t="s">
        <v>1111</v>
      </c>
      <c r="AA5016" s="95">
        <v>91.43</v>
      </c>
      <c r="AB5016" s="95">
        <v>18.43</v>
      </c>
      <c r="AC5016" s="74" t="s">
        <v>1111</v>
      </c>
      <c r="AD5016" s="95">
        <v>28853788516</v>
      </c>
    </row>
    <row r="5017" spans="1:30" x14ac:dyDescent="0.2">
      <c r="A5017" s="74" t="s">
        <v>6124</v>
      </c>
      <c r="B5017" s="95">
        <v>149.79</v>
      </c>
      <c r="C5017" s="95">
        <v>1.54</v>
      </c>
      <c r="D5017" s="95">
        <v>35.85</v>
      </c>
      <c r="E5017" s="95">
        <v>8.74</v>
      </c>
      <c r="F5017" s="95">
        <v>2.17</v>
      </c>
      <c r="G5017" s="95">
        <v>38.479999999999997</v>
      </c>
      <c r="H5017" s="95">
        <v>15.2</v>
      </c>
      <c r="I5017" s="95">
        <v>10.09</v>
      </c>
      <c r="J5017" s="95">
        <v>23.8</v>
      </c>
      <c r="K5017" s="95">
        <v>28.71</v>
      </c>
      <c r="L5017" s="95">
        <v>4.91</v>
      </c>
      <c r="M5017" s="95">
        <v>1.8</v>
      </c>
      <c r="N5017" s="95">
        <v>3.62</v>
      </c>
      <c r="O5017" s="95">
        <v>-68.260000000000005</v>
      </c>
      <c r="P5017" s="95">
        <v>-2.44</v>
      </c>
      <c r="Q5017" s="95">
        <v>0.78</v>
      </c>
      <c r="R5017" s="95">
        <v>24.37</v>
      </c>
      <c r="S5017" s="95">
        <v>6.06</v>
      </c>
      <c r="T5017" s="95">
        <v>10.52</v>
      </c>
      <c r="U5017" s="95">
        <v>0.25</v>
      </c>
      <c r="V5017" s="95">
        <v>0.75</v>
      </c>
      <c r="W5017" s="95">
        <v>0.6</v>
      </c>
      <c r="X5017" s="95">
        <v>3.26</v>
      </c>
      <c r="Y5017" s="95">
        <v>14.72</v>
      </c>
      <c r="Z5017" s="74" t="s">
        <v>1111</v>
      </c>
      <c r="AA5017" s="95">
        <v>17.14</v>
      </c>
      <c r="AB5017" s="95">
        <v>4.18</v>
      </c>
      <c r="AC5017" s="74" t="s">
        <v>1111</v>
      </c>
      <c r="AD5017" s="95">
        <v>62659613556</v>
      </c>
    </row>
    <row r="5018" spans="1:30" x14ac:dyDescent="0.2">
      <c r="A5018" s="74" t="s">
        <v>6125</v>
      </c>
      <c r="B5018" s="95">
        <v>28.27</v>
      </c>
      <c r="C5018" s="95">
        <v>5.8</v>
      </c>
      <c r="D5018" s="95">
        <v>34.08</v>
      </c>
      <c r="E5018" s="95">
        <v>3.07</v>
      </c>
      <c r="F5018" s="95">
        <v>0.75</v>
      </c>
      <c r="G5018" s="95">
        <v>49.94</v>
      </c>
      <c r="H5018" s="95">
        <v>27.5</v>
      </c>
      <c r="I5018" s="95">
        <v>10.65</v>
      </c>
      <c r="J5018" s="95">
        <v>13.2</v>
      </c>
      <c r="K5018" s="95">
        <v>21.71</v>
      </c>
      <c r="L5018" s="95">
        <v>8.51</v>
      </c>
      <c r="M5018" s="95">
        <v>1.98</v>
      </c>
      <c r="N5018" s="95">
        <v>3.63</v>
      </c>
      <c r="O5018" s="95">
        <v>-16.71</v>
      </c>
      <c r="P5018" s="95">
        <v>-0.8</v>
      </c>
      <c r="Q5018" s="95">
        <v>0.57999999999999996</v>
      </c>
      <c r="R5018" s="95">
        <v>9</v>
      </c>
      <c r="S5018" s="95">
        <v>2.19</v>
      </c>
      <c r="T5018" s="95">
        <v>6.66</v>
      </c>
      <c r="U5018" s="95">
        <v>0.24</v>
      </c>
      <c r="V5018" s="95">
        <v>0.76</v>
      </c>
      <c r="W5018" s="95">
        <v>0.21</v>
      </c>
      <c r="X5018" s="95">
        <v>0.96</v>
      </c>
      <c r="Y5018" s="95"/>
      <c r="Z5018" s="74" t="s">
        <v>1111</v>
      </c>
      <c r="AA5018" s="95">
        <v>9.2200000000000006</v>
      </c>
      <c r="AB5018" s="95">
        <v>0.83</v>
      </c>
      <c r="AC5018" s="74" t="s">
        <v>1111</v>
      </c>
      <c r="AD5018" s="95">
        <v>34348892446</v>
      </c>
    </row>
    <row r="5019" spans="1:30" x14ac:dyDescent="0.2">
      <c r="A5019" s="74" t="s">
        <v>6126</v>
      </c>
      <c r="B5019" s="95">
        <v>38.07</v>
      </c>
      <c r="C5019" s="95">
        <v>1.42</v>
      </c>
      <c r="D5019" s="95">
        <v>64.44</v>
      </c>
      <c r="E5019" s="95">
        <v>631.88</v>
      </c>
      <c r="F5019" s="95">
        <v>2.72</v>
      </c>
      <c r="G5019" s="95">
        <v>48.27</v>
      </c>
      <c r="H5019" s="95">
        <v>10.9</v>
      </c>
      <c r="I5019" s="95">
        <v>5.73</v>
      </c>
      <c r="J5019" s="95">
        <v>33.89</v>
      </c>
      <c r="K5019" s="95">
        <v>38.82</v>
      </c>
      <c r="L5019" s="95">
        <v>4.93</v>
      </c>
      <c r="M5019" s="95">
        <v>91.84</v>
      </c>
      <c r="N5019" s="95">
        <v>3.7</v>
      </c>
      <c r="O5019" s="95">
        <v>-15.62</v>
      </c>
      <c r="P5019" s="95">
        <v>-3.69</v>
      </c>
      <c r="Q5019" s="95">
        <v>0.6</v>
      </c>
      <c r="R5019" s="95">
        <v>980.65</v>
      </c>
      <c r="S5019" s="95">
        <v>4.22</v>
      </c>
      <c r="T5019" s="95">
        <v>12.7</v>
      </c>
      <c r="U5019" s="95">
        <v>0</v>
      </c>
      <c r="V5019" s="95">
        <v>1</v>
      </c>
      <c r="W5019" s="95">
        <v>0.74</v>
      </c>
      <c r="X5019" s="95">
        <v>10.31</v>
      </c>
      <c r="Y5019" s="95">
        <v>64.81</v>
      </c>
      <c r="Z5019" s="74" t="s">
        <v>1111</v>
      </c>
      <c r="AA5019" s="95">
        <v>0.06</v>
      </c>
      <c r="AB5019" s="95">
        <v>0.59</v>
      </c>
      <c r="AC5019" s="74" t="s">
        <v>1111</v>
      </c>
      <c r="AD5019" s="95">
        <v>19588377906</v>
      </c>
    </row>
    <row r="5020" spans="1:30" x14ac:dyDescent="0.2">
      <c r="A5020" s="74" t="s">
        <v>6127</v>
      </c>
      <c r="B5020" s="95">
        <v>64.39</v>
      </c>
      <c r="C5020" s="95">
        <v>1.94</v>
      </c>
      <c r="D5020" s="95">
        <v>16.39</v>
      </c>
      <c r="E5020" s="95">
        <v>1.44</v>
      </c>
      <c r="F5020" s="95">
        <v>0.93</v>
      </c>
      <c r="G5020" s="95">
        <v>26.57</v>
      </c>
      <c r="H5020" s="95">
        <v>3.51</v>
      </c>
      <c r="I5020" s="95">
        <v>2.5499999999999998</v>
      </c>
      <c r="J5020" s="95">
        <v>11.91</v>
      </c>
      <c r="K5020" s="95">
        <v>9.74</v>
      </c>
      <c r="L5020" s="95">
        <v>-2.1800000000000002</v>
      </c>
      <c r="M5020" s="95">
        <v>-0.26</v>
      </c>
      <c r="N5020" s="95">
        <v>0.42</v>
      </c>
      <c r="O5020" s="95">
        <v>5.38</v>
      </c>
      <c r="P5020" s="95">
        <v>-1.42</v>
      </c>
      <c r="Q5020" s="95">
        <v>1.98</v>
      </c>
      <c r="R5020" s="95">
        <v>8.76</v>
      </c>
      <c r="S5020" s="95">
        <v>5.64</v>
      </c>
      <c r="T5020" s="95">
        <v>8.76</v>
      </c>
      <c r="U5020" s="95">
        <v>0.64</v>
      </c>
      <c r="V5020" s="95">
        <v>0.36</v>
      </c>
      <c r="W5020" s="95">
        <v>2.21</v>
      </c>
      <c r="X5020" s="95">
        <v>7.41</v>
      </c>
      <c r="Y5020" s="95">
        <v>14.92</v>
      </c>
      <c r="Z5020" s="74" t="s">
        <v>1111</v>
      </c>
      <c r="AA5020" s="95">
        <v>44.86</v>
      </c>
      <c r="AB5020" s="95">
        <v>3.93</v>
      </c>
      <c r="AC5020" s="74" t="s">
        <v>1111</v>
      </c>
      <c r="AD5020" s="95">
        <v>1731987976</v>
      </c>
    </row>
    <row r="5021" spans="1:30" x14ac:dyDescent="0.2">
      <c r="A5021" s="74" t="s">
        <v>6128</v>
      </c>
      <c r="B5021" s="95">
        <v>113.87</v>
      </c>
      <c r="C5021" s="95">
        <v>0.37</v>
      </c>
      <c r="D5021" s="95">
        <v>36.07</v>
      </c>
      <c r="E5021" s="95">
        <v>11.67</v>
      </c>
      <c r="F5021" s="95">
        <v>3.24</v>
      </c>
      <c r="G5021" s="95">
        <v>30.22</v>
      </c>
      <c r="H5021" s="95">
        <v>14.8</v>
      </c>
      <c r="I5021" s="95">
        <v>9.75</v>
      </c>
      <c r="J5021" s="95">
        <v>23.78</v>
      </c>
      <c r="K5021" s="95">
        <v>26.55</v>
      </c>
      <c r="L5021" s="95">
        <v>2.78</v>
      </c>
      <c r="M5021" s="95">
        <v>1.36</v>
      </c>
      <c r="N5021" s="95">
        <v>3.52</v>
      </c>
      <c r="O5021" s="95">
        <v>20.09</v>
      </c>
      <c r="P5021" s="95">
        <v>-4.8</v>
      </c>
      <c r="Q5021" s="95">
        <v>1.98</v>
      </c>
      <c r="R5021" s="95">
        <v>32.35</v>
      </c>
      <c r="S5021" s="95">
        <v>8.9700000000000006</v>
      </c>
      <c r="T5021" s="95">
        <v>15.73</v>
      </c>
      <c r="U5021" s="95">
        <v>0.28000000000000003</v>
      </c>
      <c r="V5021" s="95">
        <v>0.63</v>
      </c>
      <c r="W5021" s="95">
        <v>0.92</v>
      </c>
      <c r="X5021" s="95">
        <v>8.9700000000000006</v>
      </c>
      <c r="Y5021" s="95">
        <v>59.97</v>
      </c>
      <c r="Z5021" s="74" t="s">
        <v>1111</v>
      </c>
      <c r="AA5021" s="95">
        <v>9.76</v>
      </c>
      <c r="AB5021" s="95">
        <v>3.16</v>
      </c>
      <c r="AC5021" s="74" t="s">
        <v>1111</v>
      </c>
      <c r="AD5021" s="95">
        <v>8112292379</v>
      </c>
    </row>
    <row r="5022" spans="1:30" x14ac:dyDescent="0.2">
      <c r="A5022" s="74" t="s">
        <v>6129</v>
      </c>
      <c r="B5022" s="95">
        <v>140.19999999999999</v>
      </c>
      <c r="C5022" s="95">
        <v>1.58</v>
      </c>
      <c r="D5022" s="95">
        <v>48.25</v>
      </c>
      <c r="E5022" s="95">
        <v>4.7</v>
      </c>
      <c r="F5022" s="95">
        <v>1.58</v>
      </c>
      <c r="G5022" s="95">
        <v>25.04</v>
      </c>
      <c r="H5022" s="95">
        <v>2.69</v>
      </c>
      <c r="I5022" s="95">
        <v>1.4</v>
      </c>
      <c r="J5022" s="95">
        <v>25.11</v>
      </c>
      <c r="K5022" s="95">
        <v>26.85</v>
      </c>
      <c r="L5022" s="95">
        <v>1.75</v>
      </c>
      <c r="M5022" s="95">
        <v>0.33</v>
      </c>
      <c r="N5022" s="95">
        <v>0.68</v>
      </c>
      <c r="O5022" s="95">
        <v>-83.11</v>
      </c>
      <c r="P5022" s="95">
        <v>-2.39</v>
      </c>
      <c r="Q5022" s="95">
        <v>0.95</v>
      </c>
      <c r="R5022" s="95">
        <v>9.75</v>
      </c>
      <c r="S5022" s="95">
        <v>3.28</v>
      </c>
      <c r="T5022" s="95">
        <v>8.2899999999999991</v>
      </c>
      <c r="U5022" s="95">
        <v>0.34</v>
      </c>
      <c r="V5022" s="95">
        <v>0.66</v>
      </c>
      <c r="W5022" s="95">
        <v>2.34</v>
      </c>
      <c r="X5022" s="95">
        <v>-74.13</v>
      </c>
      <c r="Y5022" s="95">
        <v>-75.3</v>
      </c>
      <c r="Z5022" s="74" t="s">
        <v>1111</v>
      </c>
      <c r="AA5022" s="95">
        <v>29.66</v>
      </c>
      <c r="AB5022" s="95">
        <v>2.89</v>
      </c>
      <c r="AC5022" s="74" t="s">
        <v>1111</v>
      </c>
      <c r="AD5022" s="95">
        <v>386956050750</v>
      </c>
    </row>
    <row r="5023" spans="1:30" x14ac:dyDescent="0.2">
      <c r="A5023" s="74" t="s">
        <v>6130</v>
      </c>
      <c r="B5023" s="95">
        <v>20.309999999999999</v>
      </c>
      <c r="C5023" s="95">
        <v>1.58</v>
      </c>
      <c r="D5023" s="95">
        <v>31.43</v>
      </c>
      <c r="E5023" s="95">
        <v>2.6</v>
      </c>
      <c r="F5023" s="95">
        <v>0.86</v>
      </c>
      <c r="G5023" s="95">
        <v>11.53</v>
      </c>
      <c r="H5023" s="95">
        <v>3.6</v>
      </c>
      <c r="I5023" s="95">
        <v>1.85</v>
      </c>
      <c r="J5023" s="95">
        <v>16.14</v>
      </c>
      <c r="K5023" s="95">
        <v>22.09</v>
      </c>
      <c r="L5023" s="95">
        <v>5.94</v>
      </c>
      <c r="M5023" s="95">
        <v>0.96</v>
      </c>
      <c r="N5023" s="95">
        <v>0.57999999999999996</v>
      </c>
      <c r="O5023" s="95">
        <v>3.42</v>
      </c>
      <c r="P5023" s="95">
        <v>-1.71</v>
      </c>
      <c r="Q5023" s="95">
        <v>2.02</v>
      </c>
      <c r="R5023" s="95">
        <v>8.2799999999999994</v>
      </c>
      <c r="S5023" s="95">
        <v>2.73</v>
      </c>
      <c r="T5023" s="95">
        <v>6.99</v>
      </c>
      <c r="U5023" s="95">
        <v>0.33</v>
      </c>
      <c r="V5023" s="95">
        <v>0.67</v>
      </c>
      <c r="W5023" s="95">
        <v>1.48</v>
      </c>
      <c r="X5023" s="95">
        <v>-6.08</v>
      </c>
      <c r="Y5023" s="95"/>
      <c r="Z5023" s="74" t="s">
        <v>1111</v>
      </c>
      <c r="AA5023" s="95">
        <v>7.81</v>
      </c>
      <c r="AB5023" s="95">
        <v>0.65</v>
      </c>
      <c r="AC5023" s="74" t="s">
        <v>1111</v>
      </c>
      <c r="AD5023" s="95">
        <v>1004877870</v>
      </c>
    </row>
    <row r="5024" spans="1:30" x14ac:dyDescent="0.2">
      <c r="A5024" s="74" t="s">
        <v>6131</v>
      </c>
      <c r="B5024" s="95">
        <v>8.65</v>
      </c>
      <c r="C5024" s="95">
        <v>2.31</v>
      </c>
      <c r="D5024" s="95">
        <v>8.73</v>
      </c>
      <c r="E5024" s="95">
        <v>0.9</v>
      </c>
      <c r="F5024" s="95">
        <v>0.08</v>
      </c>
      <c r="G5024" s="95">
        <v>0</v>
      </c>
      <c r="H5024" s="95">
        <v>33.94</v>
      </c>
      <c r="I5024" s="95">
        <v>24.24</v>
      </c>
      <c r="J5024" s="95">
        <v>6.23</v>
      </c>
      <c r="K5024" s="95">
        <v>-10.46</v>
      </c>
      <c r="L5024" s="95">
        <v>-16.690000000000001</v>
      </c>
      <c r="M5024" s="95">
        <v>-2.41</v>
      </c>
      <c r="N5024" s="95">
        <v>2.12</v>
      </c>
      <c r="O5024" s="95"/>
      <c r="P5024" s="95">
        <v>-0.08</v>
      </c>
      <c r="Q5024" s="95"/>
      <c r="R5024" s="95">
        <v>10.3</v>
      </c>
      <c r="S5024" s="95">
        <v>0.9</v>
      </c>
      <c r="T5024" s="95">
        <v>11.02</v>
      </c>
      <c r="U5024" s="95">
        <v>0.09</v>
      </c>
      <c r="V5024" s="95">
        <v>0.91</v>
      </c>
      <c r="W5024" s="95">
        <v>0.04</v>
      </c>
      <c r="X5024" s="95">
        <v>14.24</v>
      </c>
      <c r="Y5024" s="95">
        <v>14.43</v>
      </c>
      <c r="Z5024" s="74" t="s">
        <v>1111</v>
      </c>
      <c r="AA5024" s="95">
        <v>9.6199999999999992</v>
      </c>
      <c r="AB5024" s="95">
        <v>0.99</v>
      </c>
      <c r="AC5024" s="74" t="s">
        <v>1111</v>
      </c>
      <c r="AD5024" s="95">
        <v>196298775</v>
      </c>
    </row>
    <row r="5025" spans="1:30" x14ac:dyDescent="0.2">
      <c r="A5025" s="74" t="s">
        <v>6132</v>
      </c>
      <c r="B5025" s="95">
        <v>85.23</v>
      </c>
      <c r="C5025" s="95"/>
      <c r="D5025" s="95">
        <v>36.340000000000003</v>
      </c>
      <c r="E5025" s="95">
        <v>6.56</v>
      </c>
      <c r="F5025" s="95">
        <v>4.0599999999999996</v>
      </c>
      <c r="G5025" s="95">
        <v>35.61</v>
      </c>
      <c r="H5025" s="95">
        <v>15.48</v>
      </c>
      <c r="I5025" s="95">
        <v>11.96</v>
      </c>
      <c r="J5025" s="95">
        <v>28.08</v>
      </c>
      <c r="K5025" s="95">
        <v>26.61</v>
      </c>
      <c r="L5025" s="95">
        <v>-1.47</v>
      </c>
      <c r="M5025" s="95">
        <v>-0.34</v>
      </c>
      <c r="N5025" s="95">
        <v>4.3499999999999996</v>
      </c>
      <c r="O5025" s="95">
        <v>16.96</v>
      </c>
      <c r="P5025" s="95">
        <v>-7.03</v>
      </c>
      <c r="Q5025" s="95">
        <v>2.31</v>
      </c>
      <c r="R5025" s="95">
        <v>18.04</v>
      </c>
      <c r="S5025" s="95">
        <v>11.17</v>
      </c>
      <c r="T5025" s="95">
        <v>18.260000000000002</v>
      </c>
      <c r="U5025" s="95">
        <v>0.62</v>
      </c>
      <c r="V5025" s="95">
        <v>0.38</v>
      </c>
      <c r="W5025" s="95">
        <v>0.93</v>
      </c>
      <c r="X5025" s="95">
        <v>10.18</v>
      </c>
      <c r="Y5025" s="95">
        <v>11.37</v>
      </c>
      <c r="Z5025" s="74" t="s">
        <v>1111</v>
      </c>
      <c r="AA5025" s="95">
        <v>13.03</v>
      </c>
      <c r="AB5025" s="95">
        <v>2.35</v>
      </c>
      <c r="AC5025" s="74" t="s">
        <v>1111</v>
      </c>
      <c r="AD5025" s="95">
        <v>4163395180</v>
      </c>
    </row>
    <row r="5026" spans="1:30" x14ac:dyDescent="0.2">
      <c r="A5026" s="74" t="s">
        <v>6133</v>
      </c>
      <c r="B5026" s="95">
        <v>18.11</v>
      </c>
      <c r="C5026" s="95"/>
      <c r="D5026" s="95">
        <v>42.32</v>
      </c>
      <c r="E5026" s="95">
        <v>2.4500000000000002</v>
      </c>
      <c r="F5026" s="95">
        <v>0.85</v>
      </c>
      <c r="G5026" s="95">
        <v>41.92</v>
      </c>
      <c r="H5026" s="95">
        <v>5.29</v>
      </c>
      <c r="I5026" s="95">
        <v>2.2999999999999998</v>
      </c>
      <c r="J5026" s="95">
        <v>18.37</v>
      </c>
      <c r="K5026" s="95">
        <v>23.21</v>
      </c>
      <c r="L5026" s="95">
        <v>4.84</v>
      </c>
      <c r="M5026" s="95">
        <v>0.64</v>
      </c>
      <c r="N5026" s="95">
        <v>0.97</v>
      </c>
      <c r="O5026" s="95">
        <v>-131.30000000000001</v>
      </c>
      <c r="P5026" s="95">
        <v>-1</v>
      </c>
      <c r="Q5026" s="95">
        <v>0.96</v>
      </c>
      <c r="R5026" s="95">
        <v>5.78</v>
      </c>
      <c r="S5026" s="95">
        <v>2</v>
      </c>
      <c r="T5026" s="95">
        <v>6.25</v>
      </c>
      <c r="U5026" s="95">
        <v>0.35</v>
      </c>
      <c r="V5026" s="95">
        <v>0.65</v>
      </c>
      <c r="W5026" s="95">
        <v>0.87</v>
      </c>
      <c r="X5026" s="95"/>
      <c r="Y5026" s="95"/>
      <c r="Z5026" s="74" t="s">
        <v>1111</v>
      </c>
      <c r="AA5026" s="95">
        <v>7.41</v>
      </c>
      <c r="AB5026" s="95">
        <v>0.43</v>
      </c>
      <c r="AC5026" s="74" t="s">
        <v>1111</v>
      </c>
      <c r="AD5026" s="95">
        <v>5470551085</v>
      </c>
    </row>
    <row r="5027" spans="1:30" x14ac:dyDescent="0.2">
      <c r="A5027" s="74" t="s">
        <v>6134</v>
      </c>
      <c r="B5027" s="95">
        <v>52.69</v>
      </c>
      <c r="C5027" s="95">
        <v>2.0699999999999998</v>
      </c>
      <c r="D5027" s="95">
        <v>6.33</v>
      </c>
      <c r="E5027" s="95">
        <v>1.81</v>
      </c>
      <c r="F5027" s="95">
        <v>0.76</v>
      </c>
      <c r="G5027" s="95">
        <v>19.46</v>
      </c>
      <c r="H5027" s="95">
        <v>14.2</v>
      </c>
      <c r="I5027" s="95">
        <v>10.39</v>
      </c>
      <c r="J5027" s="95">
        <v>4.63</v>
      </c>
      <c r="K5027" s="95">
        <v>5.45</v>
      </c>
      <c r="L5027" s="95">
        <v>0.82</v>
      </c>
      <c r="M5027" s="95">
        <v>0.32</v>
      </c>
      <c r="N5027" s="95">
        <v>0.66</v>
      </c>
      <c r="O5027" s="95">
        <v>2.46</v>
      </c>
      <c r="P5027" s="95">
        <v>-1.67</v>
      </c>
      <c r="Q5027" s="95">
        <v>2.33</v>
      </c>
      <c r="R5027" s="95">
        <v>28.65</v>
      </c>
      <c r="S5027" s="95">
        <v>12.05</v>
      </c>
      <c r="T5027" s="95">
        <v>21.82</v>
      </c>
      <c r="U5027" s="95">
        <v>0.42</v>
      </c>
      <c r="V5027" s="95">
        <v>0.57999999999999996</v>
      </c>
      <c r="W5027" s="95">
        <v>1.1599999999999999</v>
      </c>
      <c r="X5027" s="95">
        <v>2.38</v>
      </c>
      <c r="Y5027" s="95">
        <v>38.17</v>
      </c>
      <c r="Z5027" s="74" t="s">
        <v>1111</v>
      </c>
      <c r="AA5027" s="95">
        <v>29.05</v>
      </c>
      <c r="AB5027" s="95">
        <v>8.32</v>
      </c>
      <c r="AC5027" s="74" t="s">
        <v>1111</v>
      </c>
      <c r="AD5027" s="95">
        <v>2683733536</v>
      </c>
    </row>
    <row r="5028" spans="1:30" x14ac:dyDescent="0.2">
      <c r="A5028" s="74" t="s">
        <v>6135</v>
      </c>
      <c r="B5028" s="95">
        <v>45.2</v>
      </c>
      <c r="C5028" s="95"/>
      <c r="D5028" s="95">
        <v>-104.76</v>
      </c>
      <c r="E5028" s="95">
        <v>29.84</v>
      </c>
      <c r="F5028" s="95">
        <v>10.95</v>
      </c>
      <c r="G5028" s="95">
        <v>86.11</v>
      </c>
      <c r="H5028" s="95">
        <v>-20.329999999999998</v>
      </c>
      <c r="I5028" s="95">
        <v>-25.98</v>
      </c>
      <c r="J5028" s="95">
        <v>-133.87</v>
      </c>
      <c r="K5028" s="95">
        <v>-128.91999999999999</v>
      </c>
      <c r="L5028" s="95">
        <v>4.9400000000000004</v>
      </c>
      <c r="M5028" s="95">
        <v>-1.1000000000000001</v>
      </c>
      <c r="N5028" s="95">
        <v>27.22</v>
      </c>
      <c r="O5028" s="95">
        <v>22.25</v>
      </c>
      <c r="P5028" s="95">
        <v>-45.63</v>
      </c>
      <c r="Q5028" s="95">
        <v>2.84</v>
      </c>
      <c r="R5028" s="95">
        <v>-28.48</v>
      </c>
      <c r="S5028" s="95">
        <v>-10.45</v>
      </c>
      <c r="T5028" s="95">
        <v>-12.81</v>
      </c>
      <c r="U5028" s="95">
        <v>0.37</v>
      </c>
      <c r="V5028" s="95">
        <v>0.63</v>
      </c>
      <c r="W5028" s="95">
        <v>0.4</v>
      </c>
      <c r="X5028" s="95"/>
      <c r="Y5028" s="95"/>
      <c r="Z5028" s="74" t="s">
        <v>1111</v>
      </c>
      <c r="AA5028" s="95">
        <v>1.51</v>
      </c>
      <c r="AB5028" s="95">
        <v>-0.43</v>
      </c>
      <c r="AC5028" s="74" t="s">
        <v>1111</v>
      </c>
      <c r="AD5028" s="95">
        <v>26519518000</v>
      </c>
    </row>
    <row r="5029" spans="1:30" x14ac:dyDescent="0.2">
      <c r="A5029" s="74" t="s">
        <v>6136</v>
      </c>
      <c r="B5029" s="95">
        <v>1.1399999999999999</v>
      </c>
      <c r="C5029" s="95"/>
      <c r="D5029" s="95">
        <v>-4.7300000000000004</v>
      </c>
      <c r="E5029" s="95">
        <v>2.21</v>
      </c>
      <c r="F5029" s="95">
        <v>1.34</v>
      </c>
      <c r="G5029" s="95">
        <v>39.69</v>
      </c>
      <c r="H5029" s="95">
        <v>-55.86</v>
      </c>
      <c r="I5029" s="95">
        <v>-55.86</v>
      </c>
      <c r="J5029" s="95">
        <v>-4.7300000000000004</v>
      </c>
      <c r="K5029" s="95">
        <v>-4.74</v>
      </c>
      <c r="L5029" s="95">
        <v>-0.01</v>
      </c>
      <c r="M5029" s="95">
        <v>0.01</v>
      </c>
      <c r="N5029" s="95">
        <v>2.64</v>
      </c>
      <c r="O5029" s="95">
        <v>-6.02</v>
      </c>
      <c r="P5029" s="95">
        <v>-1.53</v>
      </c>
      <c r="Q5029" s="95">
        <v>0.36</v>
      </c>
      <c r="R5029" s="95">
        <v>-46.7</v>
      </c>
      <c r="S5029" s="95">
        <v>-28.37</v>
      </c>
      <c r="T5029" s="95">
        <v>-43.45</v>
      </c>
      <c r="U5029" s="95">
        <v>0.61</v>
      </c>
      <c r="V5029" s="95">
        <v>0.39</v>
      </c>
      <c r="W5029" s="95">
        <v>0.51</v>
      </c>
      <c r="X5029" s="95"/>
      <c r="Y5029" s="95"/>
      <c r="Z5029" s="74" t="s">
        <v>1111</v>
      </c>
      <c r="AA5029" s="95">
        <v>0.52</v>
      </c>
      <c r="AB5029" s="95">
        <v>-0.24</v>
      </c>
      <c r="AC5029" s="74" t="s">
        <v>1111</v>
      </c>
      <c r="AD5029" s="95">
        <v>12814512</v>
      </c>
    </row>
    <row r="5030" spans="1:30" x14ac:dyDescent="0.2">
      <c r="A5030" s="74" t="s">
        <v>6137</v>
      </c>
      <c r="B5030" s="95">
        <v>18.87</v>
      </c>
      <c r="C5030" s="95"/>
      <c r="D5030" s="95">
        <v>3.03</v>
      </c>
      <c r="E5030" s="95">
        <v>4.88</v>
      </c>
      <c r="F5030" s="95">
        <v>0.78</v>
      </c>
      <c r="G5030" s="95">
        <v>49.98</v>
      </c>
      <c r="H5030" s="95">
        <v>4.93</v>
      </c>
      <c r="I5030" s="95">
        <v>64.599999999999994</v>
      </c>
      <c r="J5030" s="95">
        <v>39.729999999999997</v>
      </c>
      <c r="K5030" s="95">
        <v>65.92</v>
      </c>
      <c r="L5030" s="95">
        <v>26.19</v>
      </c>
      <c r="M5030" s="95">
        <v>3.22</v>
      </c>
      <c r="N5030" s="95">
        <v>1.96</v>
      </c>
      <c r="O5030" s="95">
        <v>-9.65</v>
      </c>
      <c r="P5030" s="95">
        <v>-0.84</v>
      </c>
      <c r="Q5030" s="95">
        <v>0.47</v>
      </c>
      <c r="R5030" s="95">
        <v>161.03</v>
      </c>
      <c r="S5030" s="95">
        <v>25.65</v>
      </c>
      <c r="T5030" s="95">
        <v>2.09</v>
      </c>
      <c r="U5030" s="95">
        <v>0.16</v>
      </c>
      <c r="V5030" s="95">
        <v>0.84</v>
      </c>
      <c r="W5030" s="95">
        <v>0.4</v>
      </c>
      <c r="X5030" s="95">
        <v>-1.1599999999999999</v>
      </c>
      <c r="Y5030" s="95"/>
      <c r="Z5030" s="74" t="s">
        <v>1111</v>
      </c>
      <c r="AA5030" s="95">
        <v>3.87</v>
      </c>
      <c r="AB5030" s="95">
        <v>6.23</v>
      </c>
      <c r="AC5030" s="74" t="s">
        <v>1111</v>
      </c>
      <c r="AD5030" s="95">
        <v>1644746940</v>
      </c>
    </row>
    <row r="5031" spans="1:30" x14ac:dyDescent="0.2">
      <c r="A5031" s="74" t="s">
        <v>6138</v>
      </c>
      <c r="B5031" s="95">
        <v>9.75</v>
      </c>
      <c r="C5031" s="95"/>
      <c r="D5031" s="95">
        <v>-34.700000000000003</v>
      </c>
      <c r="E5031" s="95">
        <v>252.28</v>
      </c>
      <c r="F5031" s="95">
        <v>1.22</v>
      </c>
      <c r="G5031" s="95"/>
      <c r="H5031" s="95"/>
      <c r="I5031" s="95"/>
      <c r="J5031" s="95">
        <v>-34.85</v>
      </c>
      <c r="K5031" s="95">
        <v>-34.840000000000003</v>
      </c>
      <c r="L5031" s="95">
        <v>0.01</v>
      </c>
      <c r="M5031" s="95">
        <v>-0.05</v>
      </c>
      <c r="N5031" s="95"/>
      <c r="O5031" s="95">
        <v>-222</v>
      </c>
      <c r="P5031" s="95">
        <v>-1.22</v>
      </c>
      <c r="Q5031" s="95">
        <v>7.0000000000000007E-2</v>
      </c>
      <c r="R5031" s="95">
        <v>-726.98</v>
      </c>
      <c r="S5031" s="95">
        <v>-3.51</v>
      </c>
      <c r="T5031" s="95">
        <v>-726.98</v>
      </c>
      <c r="U5031" s="95">
        <v>0</v>
      </c>
      <c r="V5031" s="95">
        <v>0.14000000000000001</v>
      </c>
      <c r="W5031" s="95">
        <v>0</v>
      </c>
      <c r="X5031" s="95"/>
      <c r="Y5031" s="95"/>
      <c r="Z5031" s="74" t="s">
        <v>1111</v>
      </c>
      <c r="AA5031" s="95">
        <v>0.04</v>
      </c>
      <c r="AB5031" s="95">
        <v>-0.28000000000000003</v>
      </c>
      <c r="AC5031" s="74" t="s">
        <v>1111</v>
      </c>
      <c r="AD5031" s="95">
        <v>1261406250</v>
      </c>
    </row>
    <row r="5032" spans="1:30" x14ac:dyDescent="0.2">
      <c r="A5032" s="74" t="s">
        <v>6139</v>
      </c>
      <c r="B5032" s="95">
        <v>10.46</v>
      </c>
      <c r="C5032" s="95"/>
      <c r="D5032" s="95">
        <v>-37.229999999999997</v>
      </c>
      <c r="E5032" s="95">
        <v>270.64999999999998</v>
      </c>
      <c r="F5032" s="95">
        <v>1.31</v>
      </c>
      <c r="G5032" s="95"/>
      <c r="H5032" s="95"/>
      <c r="I5032" s="95"/>
      <c r="J5032" s="95">
        <v>-37.380000000000003</v>
      </c>
      <c r="K5032" s="95">
        <v>-34.840000000000003</v>
      </c>
      <c r="L5032" s="95">
        <v>0.01</v>
      </c>
      <c r="M5032" s="95">
        <v>-0.05</v>
      </c>
      <c r="N5032" s="95"/>
      <c r="O5032" s="95">
        <v>-238.17</v>
      </c>
      <c r="P5032" s="95">
        <v>-1.31</v>
      </c>
      <c r="Q5032" s="95">
        <v>7.0000000000000007E-2</v>
      </c>
      <c r="R5032" s="95">
        <v>-726.98</v>
      </c>
      <c r="S5032" s="95">
        <v>-3.51</v>
      </c>
      <c r="T5032" s="95">
        <v>-726.98</v>
      </c>
      <c r="U5032" s="95">
        <v>0</v>
      </c>
      <c r="V5032" s="95">
        <v>0.14000000000000001</v>
      </c>
      <c r="W5032" s="95">
        <v>0</v>
      </c>
      <c r="X5032" s="95"/>
      <c r="Y5032" s="95"/>
      <c r="Z5032" s="74" t="s">
        <v>1111</v>
      </c>
      <c r="AA5032" s="95">
        <v>0.04</v>
      </c>
      <c r="AB5032" s="95">
        <v>-0.28000000000000003</v>
      </c>
      <c r="AC5032" s="74" t="s">
        <v>1111</v>
      </c>
      <c r="AD5032" s="95">
        <v>1261406250</v>
      </c>
    </row>
    <row r="5033" spans="1:30" x14ac:dyDescent="0.2">
      <c r="A5033" s="74" t="s">
        <v>6140</v>
      </c>
      <c r="B5033" s="95">
        <v>2.11</v>
      </c>
      <c r="C5033" s="95"/>
      <c r="D5033" s="95">
        <v>-7.51</v>
      </c>
      <c r="E5033" s="95">
        <v>54.6</v>
      </c>
      <c r="F5033" s="95">
        <v>0.26</v>
      </c>
      <c r="G5033" s="95"/>
      <c r="H5033" s="95"/>
      <c r="I5033" s="95"/>
      <c r="J5033" s="95">
        <v>-7.54</v>
      </c>
      <c r="K5033" s="95">
        <v>-34.840000000000003</v>
      </c>
      <c r="L5033" s="95">
        <v>0.01</v>
      </c>
      <c r="M5033" s="95">
        <v>-0.05</v>
      </c>
      <c r="N5033" s="95"/>
      <c r="O5033" s="95">
        <v>-48.04</v>
      </c>
      <c r="P5033" s="95">
        <v>-0.26</v>
      </c>
      <c r="Q5033" s="95">
        <v>7.0000000000000007E-2</v>
      </c>
      <c r="R5033" s="95">
        <v>-726.98</v>
      </c>
      <c r="S5033" s="95">
        <v>-3.51</v>
      </c>
      <c r="T5033" s="95">
        <v>-726.98</v>
      </c>
      <c r="U5033" s="95">
        <v>0</v>
      </c>
      <c r="V5033" s="95">
        <v>0.14000000000000001</v>
      </c>
      <c r="W5033" s="95">
        <v>0</v>
      </c>
      <c r="X5033" s="95"/>
      <c r="Y5033" s="95"/>
      <c r="Z5033" s="74" t="s">
        <v>1111</v>
      </c>
      <c r="AA5033" s="95">
        <v>0.04</v>
      </c>
      <c r="AB5033" s="95">
        <v>-0.28000000000000003</v>
      </c>
      <c r="AC5033" s="74" t="s">
        <v>1111</v>
      </c>
      <c r="AD5033" s="95">
        <v>1261406250</v>
      </c>
    </row>
    <row r="5034" spans="1:30" x14ac:dyDescent="0.2">
      <c r="A5034" s="74" t="s">
        <v>6141</v>
      </c>
      <c r="B5034" s="95">
        <v>40.21</v>
      </c>
      <c r="C5034" s="95">
        <v>1.42</v>
      </c>
      <c r="D5034" s="95">
        <v>28.52</v>
      </c>
      <c r="E5034" s="95">
        <v>3.05</v>
      </c>
      <c r="F5034" s="95">
        <v>3.03</v>
      </c>
      <c r="G5034" s="95">
        <v>55.71</v>
      </c>
      <c r="H5034" s="95">
        <v>50.81</v>
      </c>
      <c r="I5034" s="95">
        <v>50.9</v>
      </c>
      <c r="J5034" s="95">
        <v>28.57</v>
      </c>
      <c r="K5034" s="95">
        <v>28.2</v>
      </c>
      <c r="L5034" s="95">
        <v>-0.37</v>
      </c>
      <c r="M5034" s="95">
        <v>-0.04</v>
      </c>
      <c r="N5034" s="95">
        <v>14.52</v>
      </c>
      <c r="O5034" s="95">
        <v>79.569999999999993</v>
      </c>
      <c r="P5034" s="95">
        <v>-3.16</v>
      </c>
      <c r="Q5034" s="95">
        <v>9.49</v>
      </c>
      <c r="R5034" s="95">
        <v>10.69</v>
      </c>
      <c r="S5034" s="95">
        <v>10.62</v>
      </c>
      <c r="T5034" s="95">
        <v>10.54</v>
      </c>
      <c r="U5034" s="95">
        <v>0.99</v>
      </c>
      <c r="V5034" s="95">
        <v>0.01</v>
      </c>
      <c r="W5034" s="95">
        <v>0.21</v>
      </c>
      <c r="X5034" s="95">
        <v>11.06</v>
      </c>
      <c r="Y5034" s="95"/>
      <c r="Z5034" s="74" t="s">
        <v>1111</v>
      </c>
      <c r="AA5034" s="95">
        <v>13.19</v>
      </c>
      <c r="AB5034" s="95">
        <v>1.41</v>
      </c>
      <c r="AC5034" s="74" t="s">
        <v>1111</v>
      </c>
      <c r="AD5034" s="95">
        <v>18114898533</v>
      </c>
    </row>
    <row r="5035" spans="1:30" x14ac:dyDescent="0.2">
      <c r="A5035" s="74" t="s">
        <v>6142</v>
      </c>
      <c r="B5035" s="95">
        <v>1.89</v>
      </c>
      <c r="C5035" s="95"/>
      <c r="D5035" s="95">
        <v>16.96</v>
      </c>
      <c r="E5035" s="95">
        <v>1.36</v>
      </c>
      <c r="F5035" s="95">
        <v>0.68</v>
      </c>
      <c r="G5035" s="95">
        <v>16.7</v>
      </c>
      <c r="H5035" s="95">
        <v>-7.9</v>
      </c>
      <c r="I5035" s="95">
        <v>6.13</v>
      </c>
      <c r="J5035" s="95">
        <v>-13.16</v>
      </c>
      <c r="K5035" s="95">
        <v>-7.77</v>
      </c>
      <c r="L5035" s="95">
        <v>5.39</v>
      </c>
      <c r="M5035" s="95">
        <v>-0.55000000000000004</v>
      </c>
      <c r="N5035" s="95">
        <v>1.04</v>
      </c>
      <c r="O5035" s="95">
        <v>1.67</v>
      </c>
      <c r="P5035" s="95">
        <v>-2.44</v>
      </c>
      <c r="Q5035" s="95">
        <v>2.31</v>
      </c>
      <c r="R5035" s="95">
        <v>7.99</v>
      </c>
      <c r="S5035" s="95">
        <v>4.01</v>
      </c>
      <c r="T5035" s="95">
        <v>-11.43</v>
      </c>
      <c r="U5035" s="95">
        <v>0.5</v>
      </c>
      <c r="V5035" s="95">
        <v>0.5</v>
      </c>
      <c r="W5035" s="95">
        <v>0.65</v>
      </c>
      <c r="X5035" s="95">
        <v>19.57</v>
      </c>
      <c r="Y5035" s="95"/>
      <c r="Z5035" s="74" t="s">
        <v>1111</v>
      </c>
      <c r="AA5035" s="95">
        <v>1.39</v>
      </c>
      <c r="AB5035" s="95">
        <v>0.11</v>
      </c>
      <c r="AC5035" s="74" t="s">
        <v>1111</v>
      </c>
      <c r="AD5035" s="95">
        <v>322799904</v>
      </c>
    </row>
    <row r="5036" spans="1:30" x14ac:dyDescent="0.2">
      <c r="A5036" s="74" t="s">
        <v>6143</v>
      </c>
      <c r="B5036" s="95">
        <v>2.38</v>
      </c>
      <c r="C5036" s="95"/>
      <c r="D5036" s="95">
        <v>-4.26</v>
      </c>
      <c r="E5036" s="95">
        <v>2.13</v>
      </c>
      <c r="F5036" s="95">
        <v>1.99</v>
      </c>
      <c r="G5036" s="95">
        <v>25.84</v>
      </c>
      <c r="H5036" s="95">
        <v>-340.19</v>
      </c>
      <c r="I5036" s="95">
        <v>-340.19</v>
      </c>
      <c r="J5036" s="95">
        <v>-4.26</v>
      </c>
      <c r="K5036" s="95">
        <v>-2.5099999999999998</v>
      </c>
      <c r="L5036" s="95">
        <v>1.75</v>
      </c>
      <c r="M5036" s="95">
        <v>-0.88</v>
      </c>
      <c r="N5036" s="95">
        <v>14.49</v>
      </c>
      <c r="O5036" s="95">
        <v>2.2599999999999998</v>
      </c>
      <c r="P5036" s="95">
        <v>-35.4</v>
      </c>
      <c r="Q5036" s="95">
        <v>15</v>
      </c>
      <c r="R5036" s="95">
        <v>-50.1</v>
      </c>
      <c r="S5036" s="95">
        <v>-46.79</v>
      </c>
      <c r="T5036" s="95">
        <v>-50.1</v>
      </c>
      <c r="U5036" s="95">
        <v>0.93</v>
      </c>
      <c r="V5036" s="95">
        <v>7.0000000000000007E-2</v>
      </c>
      <c r="W5036" s="95">
        <v>0.14000000000000001</v>
      </c>
      <c r="X5036" s="95"/>
      <c r="Y5036" s="95"/>
      <c r="Z5036" s="74" t="s">
        <v>1111</v>
      </c>
      <c r="AA5036" s="95">
        <v>1.1200000000000001</v>
      </c>
      <c r="AB5036" s="95">
        <v>-0.56000000000000005</v>
      </c>
      <c r="AC5036" s="74" t="s">
        <v>1111</v>
      </c>
      <c r="AD5036" s="95">
        <v>97036646</v>
      </c>
    </row>
    <row r="5037" spans="1:30" x14ac:dyDescent="0.2">
      <c r="A5037" s="74" t="s">
        <v>6144</v>
      </c>
      <c r="B5037" s="95">
        <v>83.36</v>
      </c>
      <c r="C5037" s="95">
        <v>2.41</v>
      </c>
      <c r="D5037" s="95">
        <v>14.16</v>
      </c>
      <c r="E5037" s="95">
        <v>2.21</v>
      </c>
      <c r="F5037" s="95">
        <v>0.47</v>
      </c>
      <c r="G5037" s="95">
        <v>48.47</v>
      </c>
      <c r="H5037" s="95">
        <v>16.03</v>
      </c>
      <c r="I5037" s="95">
        <v>11.32</v>
      </c>
      <c r="J5037" s="95">
        <v>10</v>
      </c>
      <c r="K5037" s="95">
        <v>10.5</v>
      </c>
      <c r="L5037" s="95">
        <v>0.51</v>
      </c>
      <c r="M5037" s="95">
        <v>0.11</v>
      </c>
      <c r="N5037" s="95">
        <v>1.6</v>
      </c>
      <c r="O5037" s="95"/>
      <c r="P5037" s="95">
        <v>-0.47</v>
      </c>
      <c r="Q5037" s="95"/>
      <c r="R5037" s="95">
        <v>15.65</v>
      </c>
      <c r="S5037" s="95">
        <v>3.3</v>
      </c>
      <c r="T5037" s="95">
        <v>12.62</v>
      </c>
      <c r="U5037" s="95">
        <v>0.21</v>
      </c>
      <c r="V5037" s="95">
        <v>0.79</v>
      </c>
      <c r="W5037" s="95">
        <v>0.28999999999999998</v>
      </c>
      <c r="X5037" s="95">
        <v>2.36</v>
      </c>
      <c r="Y5037" s="95">
        <v>1.05</v>
      </c>
      <c r="Z5037" s="74" t="s">
        <v>1111</v>
      </c>
      <c r="AA5037" s="95">
        <v>37.64</v>
      </c>
      <c r="AB5037" s="95">
        <v>5.89</v>
      </c>
      <c r="AC5037" s="74" t="s">
        <v>1111</v>
      </c>
      <c r="AD5037" s="95">
        <v>14724743744</v>
      </c>
    </row>
    <row r="5038" spans="1:30" x14ac:dyDescent="0.2">
      <c r="A5038" s="74" t="s">
        <v>6145</v>
      </c>
      <c r="B5038" s="95">
        <v>24.93</v>
      </c>
      <c r="C5038" s="95">
        <v>3.77</v>
      </c>
      <c r="D5038" s="95">
        <v>173.76</v>
      </c>
      <c r="E5038" s="95">
        <v>1.63</v>
      </c>
      <c r="F5038" s="95">
        <v>1.1399999999999999</v>
      </c>
      <c r="G5038" s="95">
        <v>59.95</v>
      </c>
      <c r="H5038" s="95">
        <v>-10.220000000000001</v>
      </c>
      <c r="I5038" s="95">
        <v>6.21</v>
      </c>
      <c r="J5038" s="95">
        <v>-105.52</v>
      </c>
      <c r="K5038" s="95">
        <v>-115.25</v>
      </c>
      <c r="L5038" s="95">
        <v>-9.73</v>
      </c>
      <c r="M5038" s="95">
        <v>0.15</v>
      </c>
      <c r="N5038" s="95">
        <v>10.79</v>
      </c>
      <c r="O5038" s="95"/>
      <c r="P5038" s="95">
        <v>-1.1399999999999999</v>
      </c>
      <c r="Q5038" s="95"/>
      <c r="R5038" s="95">
        <v>0.94</v>
      </c>
      <c r="S5038" s="95">
        <v>0.66</v>
      </c>
      <c r="T5038" s="95">
        <v>-1.1100000000000001</v>
      </c>
      <c r="U5038" s="95">
        <v>0.7</v>
      </c>
      <c r="V5038" s="95">
        <v>0.3</v>
      </c>
      <c r="W5038" s="95">
        <v>0.11</v>
      </c>
      <c r="X5038" s="95">
        <v>-0.82</v>
      </c>
      <c r="Y5038" s="95"/>
      <c r="Z5038" s="74" t="s">
        <v>1111</v>
      </c>
      <c r="AA5038" s="95">
        <v>15.31</v>
      </c>
      <c r="AB5038" s="95">
        <v>0.14000000000000001</v>
      </c>
      <c r="AC5038" s="74" t="s">
        <v>1111</v>
      </c>
      <c r="AD5038" s="95">
        <v>2109982959</v>
      </c>
    </row>
    <row r="5039" spans="1:30" x14ac:dyDescent="0.2">
      <c r="A5039" s="74" t="s">
        <v>6146</v>
      </c>
      <c r="B5039" s="95">
        <v>44.99</v>
      </c>
      <c r="C5039" s="95">
        <v>2.0699999999999998</v>
      </c>
      <c r="D5039" s="95">
        <v>14.22</v>
      </c>
      <c r="E5039" s="95">
        <v>1.02</v>
      </c>
      <c r="F5039" s="95">
        <v>0.41</v>
      </c>
      <c r="G5039" s="95">
        <v>18.3</v>
      </c>
      <c r="H5039" s="95">
        <v>7.78</v>
      </c>
      <c r="I5039" s="95">
        <v>4.47</v>
      </c>
      <c r="J5039" s="95">
        <v>8.18</v>
      </c>
      <c r="K5039" s="95">
        <v>13.6</v>
      </c>
      <c r="L5039" s="95">
        <v>5.42</v>
      </c>
      <c r="M5039" s="95">
        <v>0.68</v>
      </c>
      <c r="N5039" s="95">
        <v>0.64</v>
      </c>
      <c r="O5039" s="95">
        <v>5.92</v>
      </c>
      <c r="P5039" s="95">
        <v>-0.51</v>
      </c>
      <c r="Q5039" s="95">
        <v>1.55</v>
      </c>
      <c r="R5039" s="95">
        <v>7.18</v>
      </c>
      <c r="S5039" s="95">
        <v>2.87</v>
      </c>
      <c r="T5039" s="95">
        <v>6.12</v>
      </c>
      <c r="U5039" s="95">
        <v>0.4</v>
      </c>
      <c r="V5039" s="95">
        <v>0.6</v>
      </c>
      <c r="W5039" s="95">
        <v>0.64</v>
      </c>
      <c r="X5039" s="95">
        <v>5.75</v>
      </c>
      <c r="Y5039" s="95"/>
      <c r="Z5039" s="74" t="s">
        <v>1111</v>
      </c>
      <c r="AA5039" s="95">
        <v>44.04</v>
      </c>
      <c r="AB5039" s="95">
        <v>3.16</v>
      </c>
      <c r="AC5039" s="74" t="s">
        <v>1111</v>
      </c>
      <c r="AD5039" s="95">
        <v>11922417485</v>
      </c>
    </row>
    <row r="5040" spans="1:30" x14ac:dyDescent="0.2">
      <c r="A5040" s="74" t="s">
        <v>6147</v>
      </c>
      <c r="B5040" s="95">
        <v>214.82</v>
      </c>
      <c r="C5040" s="95"/>
      <c r="D5040" s="95">
        <v>16.43</v>
      </c>
      <c r="E5040" s="95">
        <v>3.43</v>
      </c>
      <c r="F5040" s="95">
        <v>1.26</v>
      </c>
      <c r="G5040" s="95">
        <v>0</v>
      </c>
      <c r="H5040" s="95">
        <v>24.65</v>
      </c>
      <c r="I5040" s="95">
        <v>16.079999999999998</v>
      </c>
      <c r="J5040" s="95">
        <v>10.72</v>
      </c>
      <c r="K5040" s="95">
        <v>10.59</v>
      </c>
      <c r="L5040" s="95">
        <v>-0.13</v>
      </c>
      <c r="M5040" s="95">
        <v>-0.04</v>
      </c>
      <c r="N5040" s="95">
        <v>2.64</v>
      </c>
      <c r="O5040" s="95"/>
      <c r="P5040" s="95">
        <v>-1.26</v>
      </c>
      <c r="Q5040" s="95"/>
      <c r="R5040" s="95">
        <v>20.9</v>
      </c>
      <c r="S5040" s="95">
        <v>7.68</v>
      </c>
      <c r="T5040" s="95">
        <v>27.22</v>
      </c>
      <c r="U5040" s="95">
        <v>0.37</v>
      </c>
      <c r="V5040" s="95">
        <v>0.63</v>
      </c>
      <c r="W5040" s="95">
        <v>0.48</v>
      </c>
      <c r="X5040" s="95">
        <v>-1.17</v>
      </c>
      <c r="Y5040" s="95">
        <v>0.2</v>
      </c>
      <c r="Z5040" s="74" t="s">
        <v>1111</v>
      </c>
      <c r="AA5040" s="95">
        <v>62.54</v>
      </c>
      <c r="AB5040" s="95">
        <v>13.07</v>
      </c>
      <c r="AC5040" s="74" t="s">
        <v>1111</v>
      </c>
      <c r="AD5040" s="95">
        <v>1439165108</v>
      </c>
    </row>
    <row r="5041" spans="1:30" x14ac:dyDescent="0.2">
      <c r="A5041" s="74" t="s">
        <v>6148</v>
      </c>
      <c r="B5041" s="95">
        <v>36.67</v>
      </c>
      <c r="C5041" s="95">
        <v>3.6</v>
      </c>
      <c r="D5041" s="95">
        <v>10.050000000000001</v>
      </c>
      <c r="E5041" s="95">
        <v>0.85</v>
      </c>
      <c r="F5041" s="95">
        <v>0.14000000000000001</v>
      </c>
      <c r="G5041" s="95">
        <v>0</v>
      </c>
      <c r="H5041" s="95">
        <v>49.91</v>
      </c>
      <c r="I5041" s="95">
        <v>36.33</v>
      </c>
      <c r="J5041" s="95">
        <v>7.32</v>
      </c>
      <c r="K5041" s="95">
        <v>-7.56</v>
      </c>
      <c r="L5041" s="95">
        <v>-14.87</v>
      </c>
      <c r="M5041" s="95">
        <v>-1.73</v>
      </c>
      <c r="N5041" s="95">
        <v>3.65</v>
      </c>
      <c r="O5041" s="95"/>
      <c r="P5041" s="95">
        <v>-0.14000000000000001</v>
      </c>
      <c r="Q5041" s="95"/>
      <c r="R5041" s="95">
        <v>8.4700000000000006</v>
      </c>
      <c r="S5041" s="95">
        <v>1.37</v>
      </c>
      <c r="T5041" s="95">
        <v>8.36</v>
      </c>
      <c r="U5041" s="95">
        <v>0.16</v>
      </c>
      <c r="V5041" s="95">
        <v>0.84</v>
      </c>
      <c r="W5041" s="95">
        <v>0.04</v>
      </c>
      <c r="X5041" s="95">
        <v>14.77</v>
      </c>
      <c r="Y5041" s="95">
        <v>8.61</v>
      </c>
      <c r="Z5041" s="74" t="s">
        <v>1111</v>
      </c>
      <c r="AA5041" s="95">
        <v>43.08</v>
      </c>
      <c r="AB5041" s="95">
        <v>3.65</v>
      </c>
      <c r="AC5041" s="74" t="s">
        <v>1111</v>
      </c>
      <c r="AD5041" s="95">
        <v>2318662435</v>
      </c>
    </row>
    <row r="5042" spans="1:30" x14ac:dyDescent="0.2">
      <c r="A5042" s="74" t="s">
        <v>6149</v>
      </c>
      <c r="B5042" s="95">
        <v>27.65</v>
      </c>
      <c r="C5042" s="95">
        <v>6.1</v>
      </c>
      <c r="D5042" s="95">
        <v>7.58</v>
      </c>
      <c r="E5042" s="95">
        <v>0.64</v>
      </c>
      <c r="F5042" s="95">
        <v>0.1</v>
      </c>
      <c r="G5042" s="95">
        <v>0</v>
      </c>
      <c r="H5042" s="95">
        <v>49.91</v>
      </c>
      <c r="I5042" s="95">
        <v>36.33</v>
      </c>
      <c r="J5042" s="95">
        <v>5.52</v>
      </c>
      <c r="K5042" s="95">
        <v>-7.56</v>
      </c>
      <c r="L5042" s="95">
        <v>-14.87</v>
      </c>
      <c r="M5042" s="95">
        <v>-1.73</v>
      </c>
      <c r="N5042" s="95">
        <v>2.75</v>
      </c>
      <c r="O5042" s="95"/>
      <c r="P5042" s="95">
        <v>-0.1</v>
      </c>
      <c r="Q5042" s="95"/>
      <c r="R5042" s="95">
        <v>8.4700000000000006</v>
      </c>
      <c r="S5042" s="95">
        <v>1.37</v>
      </c>
      <c r="T5042" s="95">
        <v>8.36</v>
      </c>
      <c r="U5042" s="95">
        <v>0.16</v>
      </c>
      <c r="V5042" s="95">
        <v>0.84</v>
      </c>
      <c r="W5042" s="95">
        <v>0.04</v>
      </c>
      <c r="X5042" s="95">
        <v>14.77</v>
      </c>
      <c r="Y5042" s="95">
        <v>8.61</v>
      </c>
      <c r="Z5042" s="74" t="s">
        <v>1111</v>
      </c>
      <c r="AA5042" s="95">
        <v>43.08</v>
      </c>
      <c r="AB5042" s="95">
        <v>3.65</v>
      </c>
      <c r="AC5042" s="74" t="s">
        <v>1111</v>
      </c>
      <c r="AD5042" s="95">
        <v>2318662435</v>
      </c>
    </row>
    <row r="5043" spans="1:30" x14ac:dyDescent="0.2">
      <c r="A5043" s="74" t="s">
        <v>6150</v>
      </c>
      <c r="B5043" s="95">
        <v>21.01</v>
      </c>
      <c r="C5043" s="95">
        <v>8.57</v>
      </c>
      <c r="D5043" s="95">
        <v>6.08</v>
      </c>
      <c r="E5043" s="95">
        <v>1.18</v>
      </c>
      <c r="F5043" s="95">
        <v>0.23</v>
      </c>
      <c r="G5043" s="95">
        <v>0</v>
      </c>
      <c r="H5043" s="95">
        <v>40.64</v>
      </c>
      <c r="I5043" s="95">
        <v>28.31</v>
      </c>
      <c r="J5043" s="95">
        <v>4.24</v>
      </c>
      <c r="K5043" s="95">
        <v>-0.28000000000000003</v>
      </c>
      <c r="L5043" s="95">
        <v>-4.5199999999999996</v>
      </c>
      <c r="M5043" s="95">
        <v>-1.26</v>
      </c>
      <c r="N5043" s="95">
        <v>1.72</v>
      </c>
      <c r="O5043" s="95"/>
      <c r="P5043" s="95">
        <v>-0.23</v>
      </c>
      <c r="Q5043" s="95"/>
      <c r="R5043" s="95">
        <v>19.45</v>
      </c>
      <c r="S5043" s="95">
        <v>3.85</v>
      </c>
      <c r="T5043" s="95">
        <v>21.74</v>
      </c>
      <c r="U5043" s="95">
        <v>0.2</v>
      </c>
      <c r="V5043" s="95">
        <v>0.8</v>
      </c>
      <c r="W5043" s="95">
        <v>0.14000000000000001</v>
      </c>
      <c r="X5043" s="95">
        <v>14.14</v>
      </c>
      <c r="Y5043" s="95">
        <v>37.4</v>
      </c>
      <c r="Z5043" s="74" t="s">
        <v>1111</v>
      </c>
      <c r="AA5043" s="95">
        <v>17.760000000000002</v>
      </c>
      <c r="AB5043" s="95">
        <v>3.45</v>
      </c>
      <c r="AC5043" s="74" t="s">
        <v>1111</v>
      </c>
      <c r="AD5043" s="95">
        <v>523697361</v>
      </c>
    </row>
    <row r="5044" spans="1:30" x14ac:dyDescent="0.2">
      <c r="A5044" s="74" t="s">
        <v>6151</v>
      </c>
      <c r="B5044" s="95">
        <v>36.979999999999997</v>
      </c>
      <c r="C5044" s="95"/>
      <c r="D5044" s="95">
        <v>62.33</v>
      </c>
      <c r="E5044" s="95">
        <v>4.22</v>
      </c>
      <c r="F5044" s="95">
        <v>1.46</v>
      </c>
      <c r="G5044" s="95">
        <v>50.92</v>
      </c>
      <c r="H5044" s="95">
        <v>16.62</v>
      </c>
      <c r="I5044" s="95">
        <v>7.3</v>
      </c>
      <c r="J5044" s="95">
        <v>27.37</v>
      </c>
      <c r="K5044" s="95">
        <v>36.01</v>
      </c>
      <c r="L5044" s="95">
        <v>8.64</v>
      </c>
      <c r="M5044" s="95">
        <v>1.33</v>
      </c>
      <c r="N5044" s="95">
        <v>4.55</v>
      </c>
      <c r="O5044" s="95">
        <v>-128.28</v>
      </c>
      <c r="P5044" s="95">
        <v>-1.6</v>
      </c>
      <c r="Q5044" s="95">
        <v>0.88</v>
      </c>
      <c r="R5044" s="95">
        <v>6.77</v>
      </c>
      <c r="S5044" s="95">
        <v>2.35</v>
      </c>
      <c r="T5044" s="95">
        <v>5.48</v>
      </c>
      <c r="U5044" s="95">
        <v>0.35</v>
      </c>
      <c r="V5044" s="95">
        <v>0.65</v>
      </c>
      <c r="W5044" s="95">
        <v>0.32</v>
      </c>
      <c r="X5044" s="95">
        <v>24.71</v>
      </c>
      <c r="Y5044" s="95"/>
      <c r="Z5044" s="74" t="s">
        <v>1111</v>
      </c>
      <c r="AA5044" s="95">
        <v>8.77</v>
      </c>
      <c r="AB5044" s="95">
        <v>0.59</v>
      </c>
      <c r="AC5044" s="74" t="s">
        <v>1111</v>
      </c>
      <c r="AD5044" s="95">
        <v>8252223826</v>
      </c>
    </row>
    <row r="5045" spans="1:30" x14ac:dyDescent="0.2">
      <c r="A5045" s="74" t="s">
        <v>6152</v>
      </c>
      <c r="B5045" s="95">
        <v>52.33</v>
      </c>
      <c r="C5045" s="95">
        <v>0.97</v>
      </c>
      <c r="D5045" s="95">
        <v>12.46</v>
      </c>
      <c r="E5045" s="95">
        <v>1.8</v>
      </c>
      <c r="F5045" s="95">
        <v>0.22</v>
      </c>
      <c r="G5045" s="95">
        <v>0</v>
      </c>
      <c r="H5045" s="95">
        <v>56.16</v>
      </c>
      <c r="I5045" s="95">
        <v>41.6</v>
      </c>
      <c r="J5045" s="95">
        <v>9.23</v>
      </c>
      <c r="K5045" s="95">
        <v>-7.66</v>
      </c>
      <c r="L5045" s="95">
        <v>-16.89</v>
      </c>
      <c r="M5045" s="95">
        <v>-3.28</v>
      </c>
      <c r="N5045" s="95">
        <v>5.18</v>
      </c>
      <c r="O5045" s="95"/>
      <c r="P5045" s="95">
        <v>-0.22</v>
      </c>
      <c r="Q5045" s="95"/>
      <c r="R5045" s="95">
        <v>14.4</v>
      </c>
      <c r="S5045" s="95">
        <v>1.79</v>
      </c>
      <c r="T5045" s="95">
        <v>14.18</v>
      </c>
      <c r="U5045" s="95">
        <v>0.12</v>
      </c>
      <c r="V5045" s="95">
        <v>0.88</v>
      </c>
      <c r="W5045" s="95">
        <v>0.04</v>
      </c>
      <c r="X5045" s="95">
        <v>21.26</v>
      </c>
      <c r="Y5045" s="95">
        <v>16.48</v>
      </c>
      <c r="Z5045" s="74" t="s">
        <v>1111</v>
      </c>
      <c r="AA5045" s="95">
        <v>29.15</v>
      </c>
      <c r="AB5045" s="95">
        <v>4.2</v>
      </c>
      <c r="AC5045" s="74" t="s">
        <v>1111</v>
      </c>
      <c r="AD5045" s="95">
        <v>3426495138</v>
      </c>
    </row>
    <row r="5046" spans="1:30" x14ac:dyDescent="0.2">
      <c r="A5046" s="74" t="s">
        <v>6153</v>
      </c>
      <c r="B5046" s="95">
        <v>154.93</v>
      </c>
      <c r="C5046" s="95">
        <v>1.68</v>
      </c>
      <c r="D5046" s="95">
        <v>10.95</v>
      </c>
      <c r="E5046" s="95">
        <v>7.32</v>
      </c>
      <c r="F5046" s="95">
        <v>2.52</v>
      </c>
      <c r="G5046" s="95">
        <v>43.2</v>
      </c>
      <c r="H5046" s="95">
        <v>16.579999999999998</v>
      </c>
      <c r="I5046" s="95">
        <v>12.84</v>
      </c>
      <c r="J5046" s="95">
        <v>8.48</v>
      </c>
      <c r="K5046" s="95">
        <v>7.99</v>
      </c>
      <c r="L5046" s="95">
        <v>-0.49</v>
      </c>
      <c r="M5046" s="95">
        <v>-0.43</v>
      </c>
      <c r="N5046" s="95">
        <v>1.41</v>
      </c>
      <c r="O5046" s="95">
        <v>23.3</v>
      </c>
      <c r="P5046" s="95">
        <v>-4.91</v>
      </c>
      <c r="Q5046" s="95">
        <v>1.29</v>
      </c>
      <c r="R5046" s="95">
        <v>66.89</v>
      </c>
      <c r="S5046" s="95">
        <v>23.06</v>
      </c>
      <c r="T5046" s="95">
        <v>67.28</v>
      </c>
      <c r="U5046" s="95">
        <v>0.34</v>
      </c>
      <c r="V5046" s="95">
        <v>0.66</v>
      </c>
      <c r="W5046" s="95">
        <v>1.8</v>
      </c>
      <c r="X5046" s="95">
        <v>6.39</v>
      </c>
      <c r="Y5046" s="95">
        <v>17.03</v>
      </c>
      <c r="Z5046" s="74" t="s">
        <v>1111</v>
      </c>
      <c r="AA5046" s="95">
        <v>21.16</v>
      </c>
      <c r="AB5046" s="95">
        <v>14.15</v>
      </c>
      <c r="AC5046" s="74" t="s">
        <v>1111</v>
      </c>
      <c r="AD5046" s="95">
        <v>11302840685</v>
      </c>
    </row>
    <row r="5047" spans="1:30" x14ac:dyDescent="0.2">
      <c r="A5047" s="74" t="s">
        <v>6154</v>
      </c>
      <c r="B5047" s="95">
        <v>287.45999999999998</v>
      </c>
      <c r="C5047" s="95">
        <v>2.71</v>
      </c>
      <c r="D5047" s="95">
        <v>28.87</v>
      </c>
      <c r="E5047" s="95">
        <v>6.78</v>
      </c>
      <c r="F5047" s="95">
        <v>3.61</v>
      </c>
      <c r="G5047" s="95">
        <v>25.96</v>
      </c>
      <c r="H5047" s="95">
        <v>9.7100000000000009</v>
      </c>
      <c r="I5047" s="95">
        <v>6.52</v>
      </c>
      <c r="J5047" s="95">
        <v>19.38</v>
      </c>
      <c r="K5047" s="95">
        <v>19.3</v>
      </c>
      <c r="L5047" s="95">
        <v>-0.08</v>
      </c>
      <c r="M5047" s="95">
        <v>-0.03</v>
      </c>
      <c r="N5047" s="95">
        <v>1.88</v>
      </c>
      <c r="O5047" s="95">
        <v>9.41</v>
      </c>
      <c r="P5047" s="95">
        <v>-10.039999999999999</v>
      </c>
      <c r="Q5047" s="95">
        <v>2.4900000000000002</v>
      </c>
      <c r="R5047" s="95">
        <v>23.48</v>
      </c>
      <c r="S5047" s="95">
        <v>12.49</v>
      </c>
      <c r="T5047" s="95">
        <v>26.53</v>
      </c>
      <c r="U5047" s="95">
        <v>0.53</v>
      </c>
      <c r="V5047" s="95">
        <v>0.47</v>
      </c>
      <c r="W5047" s="95">
        <v>1.92</v>
      </c>
      <c r="X5047" s="95">
        <v>4.21</v>
      </c>
      <c r="Y5047" s="95">
        <v>11.1</v>
      </c>
      <c r="Z5047" s="74" t="s">
        <v>1111</v>
      </c>
      <c r="AA5047" s="95">
        <v>42.42</v>
      </c>
      <c r="AB5047" s="95">
        <v>9.9600000000000009</v>
      </c>
      <c r="AC5047" s="74" t="s">
        <v>1111</v>
      </c>
      <c r="AD5047" s="95">
        <v>11145686580</v>
      </c>
    </row>
    <row r="5048" spans="1:30" x14ac:dyDescent="0.2">
      <c r="A5048" s="74" t="s">
        <v>6155</v>
      </c>
      <c r="B5048" s="95">
        <v>293.68</v>
      </c>
      <c r="C5048" s="95">
        <v>2.66</v>
      </c>
      <c r="D5048" s="95">
        <v>29.49</v>
      </c>
      <c r="E5048" s="95">
        <v>6.92</v>
      </c>
      <c r="F5048" s="95">
        <v>3.68</v>
      </c>
      <c r="G5048" s="95">
        <v>25.96</v>
      </c>
      <c r="H5048" s="95">
        <v>9.7100000000000009</v>
      </c>
      <c r="I5048" s="95">
        <v>6.52</v>
      </c>
      <c r="J5048" s="95">
        <v>19.8</v>
      </c>
      <c r="K5048" s="95">
        <v>19.3</v>
      </c>
      <c r="L5048" s="95">
        <v>-0.08</v>
      </c>
      <c r="M5048" s="95">
        <v>-0.03</v>
      </c>
      <c r="N5048" s="95">
        <v>1.92</v>
      </c>
      <c r="O5048" s="95">
        <v>9.6199999999999992</v>
      </c>
      <c r="P5048" s="95">
        <v>-10.26</v>
      </c>
      <c r="Q5048" s="95">
        <v>2.4900000000000002</v>
      </c>
      <c r="R5048" s="95">
        <v>23.48</v>
      </c>
      <c r="S5048" s="95">
        <v>12.49</v>
      </c>
      <c r="T5048" s="95">
        <v>26.53</v>
      </c>
      <c r="U5048" s="95">
        <v>0.53</v>
      </c>
      <c r="V5048" s="95">
        <v>0.47</v>
      </c>
      <c r="W5048" s="95">
        <v>1.92</v>
      </c>
      <c r="X5048" s="95">
        <v>4.21</v>
      </c>
      <c r="Y5048" s="95">
        <v>11.1</v>
      </c>
      <c r="Z5048" s="74" t="s">
        <v>1111</v>
      </c>
      <c r="AA5048" s="95">
        <v>42.42</v>
      </c>
      <c r="AB5048" s="95">
        <v>9.9600000000000009</v>
      </c>
      <c r="AC5048" s="74" t="s">
        <v>1111</v>
      </c>
      <c r="AD5048" s="95">
        <v>11145686580</v>
      </c>
    </row>
    <row r="5049" spans="1:30" x14ac:dyDescent="0.2">
      <c r="A5049" s="74" t="s">
        <v>6156</v>
      </c>
      <c r="B5049" s="95">
        <v>383.52</v>
      </c>
      <c r="C5049" s="95">
        <v>0.18</v>
      </c>
      <c r="D5049" s="95">
        <v>46.39</v>
      </c>
      <c r="E5049" s="95">
        <v>12.9</v>
      </c>
      <c r="F5049" s="95">
        <v>9.0399999999999991</v>
      </c>
      <c r="G5049" s="95">
        <v>40.520000000000003</v>
      </c>
      <c r="H5049" s="95">
        <v>25.73</v>
      </c>
      <c r="I5049" s="95">
        <v>22.85</v>
      </c>
      <c r="J5049" s="95">
        <v>41.19</v>
      </c>
      <c r="K5049" s="95">
        <v>40.56</v>
      </c>
      <c r="L5049" s="95">
        <v>-0.63</v>
      </c>
      <c r="M5049" s="95">
        <v>-0.2</v>
      </c>
      <c r="N5049" s="95">
        <v>10.6</v>
      </c>
      <c r="O5049" s="95">
        <v>27.33</v>
      </c>
      <c r="P5049" s="95">
        <v>-18.399999999999999</v>
      </c>
      <c r="Q5049" s="95">
        <v>2.86</v>
      </c>
      <c r="R5049" s="95">
        <v>27.81</v>
      </c>
      <c r="S5049" s="95">
        <v>19.489999999999998</v>
      </c>
      <c r="T5049" s="95">
        <v>24.28</v>
      </c>
      <c r="U5049" s="95">
        <v>0.7</v>
      </c>
      <c r="V5049" s="95">
        <v>0.3</v>
      </c>
      <c r="W5049" s="95">
        <v>0.85</v>
      </c>
      <c r="X5049" s="95">
        <v>8.93</v>
      </c>
      <c r="Y5049" s="95">
        <v>29.35</v>
      </c>
      <c r="Z5049" s="74" t="s">
        <v>1111</v>
      </c>
      <c r="AA5049" s="95">
        <v>29.73</v>
      </c>
      <c r="AB5049" s="95">
        <v>8.27</v>
      </c>
      <c r="AC5049" s="74" t="s">
        <v>1111</v>
      </c>
      <c r="AD5049" s="95">
        <v>28411046544</v>
      </c>
    </row>
    <row r="5050" spans="1:30" x14ac:dyDescent="0.2">
      <c r="A5050" s="74" t="s">
        <v>6157</v>
      </c>
      <c r="B5050" s="95">
        <v>29.2</v>
      </c>
      <c r="C5050" s="95">
        <v>2.33</v>
      </c>
      <c r="D5050" s="95">
        <v>15.47</v>
      </c>
      <c r="E5050" s="95">
        <v>2.59</v>
      </c>
      <c r="F5050" s="95">
        <v>0.75</v>
      </c>
      <c r="G5050" s="95">
        <v>15.68</v>
      </c>
      <c r="H5050" s="95">
        <v>4.0599999999999996</v>
      </c>
      <c r="I5050" s="95">
        <v>2.97</v>
      </c>
      <c r="J5050" s="95">
        <v>11.34</v>
      </c>
      <c r="K5050" s="95">
        <v>8.69</v>
      </c>
      <c r="L5050" s="95">
        <v>-2.65</v>
      </c>
      <c r="M5050" s="95">
        <v>-0.61</v>
      </c>
      <c r="N5050" s="95">
        <v>0.46</v>
      </c>
      <c r="O5050" s="95">
        <v>5.97</v>
      </c>
      <c r="P5050" s="95">
        <v>-4.0599999999999996</v>
      </c>
      <c r="Q5050" s="95">
        <v>1.18</v>
      </c>
      <c r="R5050" s="95">
        <v>16.73</v>
      </c>
      <c r="S5050" s="95">
        <v>4.82</v>
      </c>
      <c r="T5050" s="95">
        <v>16.73</v>
      </c>
      <c r="U5050" s="95">
        <v>0.28999999999999998</v>
      </c>
      <c r="V5050" s="95">
        <v>0.71</v>
      </c>
      <c r="W5050" s="95">
        <v>1.62</v>
      </c>
      <c r="X5050" s="95">
        <v>-8.02</v>
      </c>
      <c r="Y5050" s="95">
        <v>-4.63</v>
      </c>
      <c r="Z5050" s="74" t="s">
        <v>1111</v>
      </c>
      <c r="AA5050" s="95">
        <v>11.28</v>
      </c>
      <c r="AB5050" s="95">
        <v>1.89</v>
      </c>
      <c r="AC5050" s="74" t="s">
        <v>1111</v>
      </c>
      <c r="AD5050" s="95">
        <v>128065360</v>
      </c>
    </row>
    <row r="5051" spans="1:30" x14ac:dyDescent="0.2">
      <c r="A5051" s="74" t="s">
        <v>6158</v>
      </c>
      <c r="B5051" s="95">
        <v>30.86</v>
      </c>
      <c r="C5051" s="95">
        <v>3.05</v>
      </c>
      <c r="D5051" s="95">
        <v>11.05</v>
      </c>
      <c r="E5051" s="95">
        <v>2.02</v>
      </c>
      <c r="F5051" s="95">
        <v>0.16</v>
      </c>
      <c r="G5051" s="95">
        <v>0</v>
      </c>
      <c r="H5051" s="95">
        <v>54.96</v>
      </c>
      <c r="I5051" s="95">
        <v>40.270000000000003</v>
      </c>
      <c r="J5051" s="95">
        <v>8.09</v>
      </c>
      <c r="K5051" s="95">
        <v>-2.09</v>
      </c>
      <c r="L5051" s="95">
        <v>-10.19</v>
      </c>
      <c r="M5051" s="95">
        <v>-2.5499999999999998</v>
      </c>
      <c r="N5051" s="95">
        <v>4.45</v>
      </c>
      <c r="O5051" s="95"/>
      <c r="P5051" s="95">
        <v>-0.16</v>
      </c>
      <c r="Q5051" s="95"/>
      <c r="R5051" s="95">
        <v>18.329999999999998</v>
      </c>
      <c r="S5051" s="95">
        <v>1.42</v>
      </c>
      <c r="T5051" s="95">
        <v>12.2</v>
      </c>
      <c r="U5051" s="95">
        <v>0.08</v>
      </c>
      <c r="V5051" s="95">
        <v>0.92</v>
      </c>
      <c r="W5051" s="95">
        <v>0.04</v>
      </c>
      <c r="X5051" s="95">
        <v>9.9499999999999993</v>
      </c>
      <c r="Y5051" s="95">
        <v>8.51</v>
      </c>
      <c r="Z5051" s="74" t="s">
        <v>1111</v>
      </c>
      <c r="AA5051" s="95">
        <v>15.24</v>
      </c>
      <c r="AB5051" s="95">
        <v>2.79</v>
      </c>
      <c r="AC5051" s="74" t="s">
        <v>1111</v>
      </c>
      <c r="AD5051" s="95">
        <v>510881128</v>
      </c>
    </row>
    <row r="5052" spans="1:30" x14ac:dyDescent="0.2">
      <c r="A5052" s="74" t="s">
        <v>6159</v>
      </c>
      <c r="B5052" s="95">
        <v>1.07</v>
      </c>
      <c r="C5052" s="95"/>
      <c r="D5052" s="95">
        <v>-4.28</v>
      </c>
      <c r="E5052" s="95">
        <v>7.79</v>
      </c>
      <c r="F5052" s="95">
        <v>3.61</v>
      </c>
      <c r="G5052" s="95">
        <v>31.97</v>
      </c>
      <c r="H5052" s="95">
        <v>-52.11</v>
      </c>
      <c r="I5052" s="95">
        <v>-53.17</v>
      </c>
      <c r="J5052" s="95">
        <v>-4.3600000000000003</v>
      </c>
      <c r="K5052" s="95">
        <v>-4.25</v>
      </c>
      <c r="L5052" s="95">
        <v>0.12</v>
      </c>
      <c r="M5052" s="95">
        <v>-0.21</v>
      </c>
      <c r="N5052" s="95">
        <v>2.27</v>
      </c>
      <c r="O5052" s="95">
        <v>8.36</v>
      </c>
      <c r="P5052" s="95">
        <v>-95.77</v>
      </c>
      <c r="Q5052" s="95">
        <v>1.81</v>
      </c>
      <c r="R5052" s="95">
        <v>-182.25</v>
      </c>
      <c r="S5052" s="95">
        <v>-84.31</v>
      </c>
      <c r="T5052" s="95">
        <v>-119.27</v>
      </c>
      <c r="U5052" s="95">
        <v>0.46</v>
      </c>
      <c r="V5052" s="95">
        <v>0.54</v>
      </c>
      <c r="W5052" s="95">
        <v>1.59</v>
      </c>
      <c r="X5052" s="95">
        <v>45.4</v>
      </c>
      <c r="Y5052" s="95"/>
      <c r="Z5052" s="74" t="s">
        <v>1111</v>
      </c>
      <c r="AA5052" s="95">
        <v>0.14000000000000001</v>
      </c>
      <c r="AB5052" s="95">
        <v>-0.25</v>
      </c>
      <c r="AC5052" s="74" t="s">
        <v>1111</v>
      </c>
      <c r="AD5052" s="95">
        <v>114732997</v>
      </c>
    </row>
    <row r="5053" spans="1:30" x14ac:dyDescent="0.2">
      <c r="A5053" s="74" t="s">
        <v>6160</v>
      </c>
      <c r="B5053" s="95">
        <v>98.44</v>
      </c>
      <c r="C5053" s="95">
        <v>1.26</v>
      </c>
      <c r="D5053" s="95">
        <v>12.74</v>
      </c>
      <c r="E5053" s="95">
        <v>1.27</v>
      </c>
      <c r="F5053" s="95">
        <v>0.12</v>
      </c>
      <c r="G5053" s="95">
        <v>0</v>
      </c>
      <c r="H5053" s="95">
        <v>37.42</v>
      </c>
      <c r="I5053" s="95">
        <v>23.61</v>
      </c>
      <c r="J5053" s="95">
        <v>8.0399999999999991</v>
      </c>
      <c r="K5053" s="95">
        <v>-5.26</v>
      </c>
      <c r="L5053" s="95">
        <v>-13.29</v>
      </c>
      <c r="M5053" s="95">
        <v>-2.1</v>
      </c>
      <c r="N5053" s="95">
        <v>3.01</v>
      </c>
      <c r="O5053" s="95"/>
      <c r="P5053" s="95">
        <v>-0.12</v>
      </c>
      <c r="Q5053" s="95"/>
      <c r="R5053" s="95">
        <v>9.99</v>
      </c>
      <c r="S5053" s="95">
        <v>0.92</v>
      </c>
      <c r="T5053" s="95">
        <v>8.6300000000000008</v>
      </c>
      <c r="U5053" s="95">
        <v>0.09</v>
      </c>
      <c r="V5053" s="95">
        <v>0.91</v>
      </c>
      <c r="W5053" s="95">
        <v>0.04</v>
      </c>
      <c r="X5053" s="95">
        <v>13.89</v>
      </c>
      <c r="Y5053" s="95">
        <v>14.97</v>
      </c>
      <c r="Z5053" s="74" t="s">
        <v>1111</v>
      </c>
      <c r="AA5053" s="95">
        <v>77.36</v>
      </c>
      <c r="AB5053" s="95">
        <v>7.73</v>
      </c>
      <c r="AC5053" s="74" t="s">
        <v>1111</v>
      </c>
      <c r="AD5053" s="95">
        <v>5611798612</v>
      </c>
    </row>
    <row r="5054" spans="1:30" x14ac:dyDescent="0.2">
      <c r="A5054" s="74" t="s">
        <v>6161</v>
      </c>
      <c r="B5054" s="95">
        <v>27.27</v>
      </c>
      <c r="C5054" s="95">
        <v>6.01</v>
      </c>
      <c r="D5054" s="95">
        <v>3.53</v>
      </c>
      <c r="E5054" s="95">
        <v>0.35</v>
      </c>
      <c r="F5054" s="95">
        <v>0.03</v>
      </c>
      <c r="G5054" s="95">
        <v>0</v>
      </c>
      <c r="H5054" s="95">
        <v>37.42</v>
      </c>
      <c r="I5054" s="95">
        <v>23.61</v>
      </c>
      <c r="J5054" s="95">
        <v>2.23</v>
      </c>
      <c r="K5054" s="95">
        <v>-5.26</v>
      </c>
      <c r="L5054" s="95">
        <v>-13.29</v>
      </c>
      <c r="M5054" s="95">
        <v>-2.1</v>
      </c>
      <c r="N5054" s="95">
        <v>0.83</v>
      </c>
      <c r="O5054" s="95"/>
      <c r="P5054" s="95">
        <v>-0.03</v>
      </c>
      <c r="Q5054" s="95"/>
      <c r="R5054" s="95">
        <v>9.99</v>
      </c>
      <c r="S5054" s="95">
        <v>0.92</v>
      </c>
      <c r="T5054" s="95">
        <v>8.6300000000000008</v>
      </c>
      <c r="U5054" s="95">
        <v>0.09</v>
      </c>
      <c r="V5054" s="95">
        <v>0.91</v>
      </c>
      <c r="W5054" s="95">
        <v>0.04</v>
      </c>
      <c r="X5054" s="95">
        <v>13.89</v>
      </c>
      <c r="Y5054" s="95">
        <v>14.97</v>
      </c>
      <c r="Z5054" s="74" t="s">
        <v>1111</v>
      </c>
      <c r="AA5054" s="95">
        <v>77.36</v>
      </c>
      <c r="AB5054" s="95">
        <v>7.73</v>
      </c>
      <c r="AC5054" s="74" t="s">
        <v>1111</v>
      </c>
      <c r="AD5054" s="95">
        <v>5611798612</v>
      </c>
    </row>
    <row r="5055" spans="1:30" x14ac:dyDescent="0.2">
      <c r="A5055" s="74" t="s">
        <v>6162</v>
      </c>
      <c r="B5055" s="95">
        <v>27.33</v>
      </c>
      <c r="C5055" s="95">
        <v>6.29</v>
      </c>
      <c r="D5055" s="95">
        <v>3.54</v>
      </c>
      <c r="E5055" s="95">
        <v>0.35</v>
      </c>
      <c r="F5055" s="95">
        <v>0.03</v>
      </c>
      <c r="G5055" s="95">
        <v>0</v>
      </c>
      <c r="H5055" s="95">
        <v>37.42</v>
      </c>
      <c r="I5055" s="95">
        <v>23.61</v>
      </c>
      <c r="J5055" s="95">
        <v>2.23</v>
      </c>
      <c r="K5055" s="95">
        <v>-5.26</v>
      </c>
      <c r="L5055" s="95">
        <v>-13.29</v>
      </c>
      <c r="M5055" s="95">
        <v>-2.1</v>
      </c>
      <c r="N5055" s="95">
        <v>0.83</v>
      </c>
      <c r="O5055" s="95"/>
      <c r="P5055" s="95">
        <v>-0.03</v>
      </c>
      <c r="Q5055" s="95"/>
      <c r="R5055" s="95">
        <v>9.99</v>
      </c>
      <c r="S5055" s="95">
        <v>0.92</v>
      </c>
      <c r="T5055" s="95">
        <v>8.6300000000000008</v>
      </c>
      <c r="U5055" s="95">
        <v>0.09</v>
      </c>
      <c r="V5055" s="95">
        <v>0.91</v>
      </c>
      <c r="W5055" s="95">
        <v>0.04</v>
      </c>
      <c r="X5055" s="95">
        <v>13.89</v>
      </c>
      <c r="Y5055" s="95">
        <v>14.97</v>
      </c>
      <c r="Z5055" s="74" t="s">
        <v>1111</v>
      </c>
      <c r="AA5055" s="95">
        <v>77.36</v>
      </c>
      <c r="AB5055" s="95">
        <v>7.73</v>
      </c>
      <c r="AC5055" s="74" t="s">
        <v>1111</v>
      </c>
      <c r="AD5055" s="95">
        <v>5611798612</v>
      </c>
    </row>
    <row r="5056" spans="1:30" x14ac:dyDescent="0.2">
      <c r="A5056" s="74" t="s">
        <v>6163</v>
      </c>
      <c r="B5056" s="95">
        <v>4.0199999999999996</v>
      </c>
      <c r="C5056" s="95"/>
      <c r="D5056" s="95">
        <v>-5.76</v>
      </c>
      <c r="E5056" s="95">
        <v>-1.93</v>
      </c>
      <c r="F5056" s="95">
        <v>0.46</v>
      </c>
      <c r="G5056" s="95">
        <v>61.08</v>
      </c>
      <c r="H5056" s="95">
        <v>-12.14</v>
      </c>
      <c r="I5056" s="95">
        <v>-20.39</v>
      </c>
      <c r="J5056" s="95">
        <v>-9.67</v>
      </c>
      <c r="K5056" s="95">
        <v>-17.87</v>
      </c>
      <c r="L5056" s="95">
        <v>-8.19</v>
      </c>
      <c r="M5056" s="95"/>
      <c r="N5056" s="95">
        <v>1.17</v>
      </c>
      <c r="O5056" s="95">
        <v>203.6</v>
      </c>
      <c r="P5056" s="95">
        <v>-0.66</v>
      </c>
      <c r="Q5056" s="95">
        <v>1.01</v>
      </c>
      <c r="R5056" s="95">
        <v>-33.46</v>
      </c>
      <c r="S5056" s="95">
        <v>-7.99</v>
      </c>
      <c r="T5056" s="95">
        <v>-19.05</v>
      </c>
      <c r="U5056" s="95">
        <v>-0.24</v>
      </c>
      <c r="V5056" s="95">
        <v>1.24</v>
      </c>
      <c r="W5056" s="95">
        <v>0.39</v>
      </c>
      <c r="X5056" s="95">
        <v>-7.33</v>
      </c>
      <c r="Y5056" s="95"/>
      <c r="Z5056" s="74" t="s">
        <v>1111</v>
      </c>
      <c r="AA5056" s="95">
        <v>-2.09</v>
      </c>
      <c r="AB5056" s="95">
        <v>-0.7</v>
      </c>
      <c r="AC5056" s="74" t="s">
        <v>1111</v>
      </c>
      <c r="AD5056" s="95">
        <v>572316546</v>
      </c>
    </row>
    <row r="5057" spans="1:30" x14ac:dyDescent="0.2">
      <c r="A5057" s="74" t="s">
        <v>6164</v>
      </c>
      <c r="B5057" s="95">
        <v>1006.37</v>
      </c>
      <c r="C5057" s="95">
        <v>0.1</v>
      </c>
      <c r="D5057" s="95">
        <v>3.87</v>
      </c>
      <c r="E5057" s="95">
        <v>0.76</v>
      </c>
      <c r="F5057" s="95">
        <v>0.42</v>
      </c>
      <c r="G5057" s="95">
        <v>80.89</v>
      </c>
      <c r="H5057" s="95">
        <v>46.71</v>
      </c>
      <c r="I5057" s="95">
        <v>49.54</v>
      </c>
      <c r="J5057" s="95">
        <v>4.0999999999999996</v>
      </c>
      <c r="K5057" s="95">
        <v>4.4000000000000004</v>
      </c>
      <c r="L5057" s="95">
        <v>0.3</v>
      </c>
      <c r="M5057" s="95">
        <v>0.06</v>
      </c>
      <c r="N5057" s="95">
        <v>1.92</v>
      </c>
      <c r="O5057" s="95"/>
      <c r="P5057" s="95">
        <v>-0.42</v>
      </c>
      <c r="Q5057" s="95"/>
      <c r="R5057" s="95">
        <v>19.739999999999998</v>
      </c>
      <c r="S5057" s="95">
        <v>10.79</v>
      </c>
      <c r="T5057" s="95">
        <v>14.62</v>
      </c>
      <c r="U5057" s="95">
        <v>0.55000000000000004</v>
      </c>
      <c r="V5057" s="95">
        <v>0.45</v>
      </c>
      <c r="W5057" s="95">
        <v>0.22</v>
      </c>
      <c r="X5057" s="95">
        <v>21.83</v>
      </c>
      <c r="Y5057" s="95">
        <v>19.14</v>
      </c>
      <c r="Z5057" s="74" t="s">
        <v>1111</v>
      </c>
      <c r="AA5057" s="95">
        <v>1318.25</v>
      </c>
      <c r="AB5057" s="95">
        <v>260.22000000000003</v>
      </c>
      <c r="AC5057" s="74" t="s">
        <v>1111</v>
      </c>
      <c r="AD5057" s="95">
        <v>3037023386</v>
      </c>
    </row>
    <row r="5058" spans="1:30" x14ac:dyDescent="0.2">
      <c r="A5058" s="74" t="s">
        <v>6165</v>
      </c>
      <c r="B5058" s="95">
        <v>47.83</v>
      </c>
      <c r="C5058" s="95">
        <v>2.17</v>
      </c>
      <c r="D5058" s="95">
        <v>28.93</v>
      </c>
      <c r="E5058" s="95">
        <v>2.36</v>
      </c>
      <c r="F5058" s="95">
        <v>0.85</v>
      </c>
      <c r="G5058" s="95">
        <v>53.51</v>
      </c>
      <c r="H5058" s="95">
        <v>34</v>
      </c>
      <c r="I5058" s="95">
        <v>23</v>
      </c>
      <c r="J5058" s="95">
        <v>19.57</v>
      </c>
      <c r="K5058" s="95">
        <v>28.98</v>
      </c>
      <c r="L5058" s="95">
        <v>9.41</v>
      </c>
      <c r="M5058" s="95">
        <v>1.1299999999999999</v>
      </c>
      <c r="N5058" s="95">
        <v>6.66</v>
      </c>
      <c r="O5058" s="95">
        <v>-73.930000000000007</v>
      </c>
      <c r="P5058" s="95">
        <v>-0.87</v>
      </c>
      <c r="Q5058" s="95">
        <v>0.68</v>
      </c>
      <c r="R5058" s="95">
        <v>8.15</v>
      </c>
      <c r="S5058" s="95">
        <v>2.93</v>
      </c>
      <c r="T5058" s="95">
        <v>5.58</v>
      </c>
      <c r="U5058" s="95">
        <v>0.36</v>
      </c>
      <c r="V5058" s="95">
        <v>0.64</v>
      </c>
      <c r="W5058" s="95">
        <v>0.13</v>
      </c>
      <c r="X5058" s="95">
        <v>12.43</v>
      </c>
      <c r="Y5058" s="95">
        <v>7.14</v>
      </c>
      <c r="Z5058" s="74" t="s">
        <v>1111</v>
      </c>
      <c r="AA5058" s="95">
        <v>20.29</v>
      </c>
      <c r="AB5058" s="95">
        <v>1.65</v>
      </c>
      <c r="AC5058" s="74" t="s">
        <v>1111</v>
      </c>
      <c r="AD5058" s="95">
        <v>12088692907</v>
      </c>
    </row>
    <row r="5059" spans="1:30" x14ac:dyDescent="0.2">
      <c r="A5059" s="74" t="s">
        <v>6166</v>
      </c>
      <c r="B5059" s="95">
        <v>0.59</v>
      </c>
      <c r="C5059" s="95"/>
      <c r="D5059" s="95">
        <v>15.38</v>
      </c>
      <c r="E5059" s="95">
        <v>0.72</v>
      </c>
      <c r="F5059" s="95">
        <v>0.35</v>
      </c>
      <c r="G5059" s="95">
        <v>41.4</v>
      </c>
      <c r="H5059" s="95">
        <v>6.81</v>
      </c>
      <c r="I5059" s="95">
        <v>2.91</v>
      </c>
      <c r="J5059" s="95">
        <v>6.57</v>
      </c>
      <c r="K5059" s="95">
        <v>9.6999999999999993</v>
      </c>
      <c r="L5059" s="95">
        <v>3.13</v>
      </c>
      <c r="M5059" s="95">
        <v>0.34</v>
      </c>
      <c r="N5059" s="95">
        <v>0.45</v>
      </c>
      <c r="O5059" s="95">
        <v>4.04</v>
      </c>
      <c r="P5059" s="95">
        <v>-0.46</v>
      </c>
      <c r="Q5059" s="95">
        <v>1.61</v>
      </c>
      <c r="R5059" s="95">
        <v>4.7</v>
      </c>
      <c r="S5059" s="95">
        <v>2.31</v>
      </c>
      <c r="T5059" s="95">
        <v>6.35</v>
      </c>
      <c r="U5059" s="95">
        <v>0.49</v>
      </c>
      <c r="V5059" s="95">
        <v>0.51</v>
      </c>
      <c r="W5059" s="95">
        <v>0.79</v>
      </c>
      <c r="X5059" s="95"/>
      <c r="Y5059" s="95"/>
      <c r="Z5059" s="74" t="s">
        <v>1111</v>
      </c>
      <c r="AA5059" s="95">
        <v>0.82</v>
      </c>
      <c r="AB5059" s="95">
        <v>0.04</v>
      </c>
      <c r="AC5059" s="74" t="s">
        <v>1111</v>
      </c>
      <c r="AD5059" s="95">
        <v>85147620</v>
      </c>
    </row>
    <row r="5060" spans="1:30" x14ac:dyDescent="0.2">
      <c r="A5060" s="74" t="s">
        <v>6167</v>
      </c>
      <c r="B5060" s="95">
        <v>57.41</v>
      </c>
      <c r="C5060" s="95"/>
      <c r="D5060" s="95">
        <v>34.729999999999997</v>
      </c>
      <c r="E5060" s="95">
        <v>2.83</v>
      </c>
      <c r="F5060" s="95">
        <v>1.02</v>
      </c>
      <c r="G5060" s="95">
        <v>53.51</v>
      </c>
      <c r="H5060" s="95">
        <v>34</v>
      </c>
      <c r="I5060" s="95">
        <v>23</v>
      </c>
      <c r="J5060" s="95">
        <v>23.49</v>
      </c>
      <c r="K5060" s="95">
        <v>28.98</v>
      </c>
      <c r="L5060" s="95">
        <v>9.41</v>
      </c>
      <c r="M5060" s="95">
        <v>1.1299999999999999</v>
      </c>
      <c r="N5060" s="95">
        <v>7.99</v>
      </c>
      <c r="O5060" s="95">
        <v>-88.73</v>
      </c>
      <c r="P5060" s="95">
        <v>-1.05</v>
      </c>
      <c r="Q5060" s="95">
        <v>0.68</v>
      </c>
      <c r="R5060" s="95">
        <v>8.15</v>
      </c>
      <c r="S5060" s="95">
        <v>2.93</v>
      </c>
      <c r="T5060" s="95">
        <v>5.58</v>
      </c>
      <c r="U5060" s="95">
        <v>0.36</v>
      </c>
      <c r="V5060" s="95">
        <v>0.64</v>
      </c>
      <c r="W5060" s="95">
        <v>0.13</v>
      </c>
      <c r="X5060" s="95">
        <v>12.43</v>
      </c>
      <c r="Y5060" s="95">
        <v>7.14</v>
      </c>
      <c r="Z5060" s="74" t="s">
        <v>1111</v>
      </c>
      <c r="AA5060" s="95">
        <v>20.29</v>
      </c>
      <c r="AB5060" s="95">
        <v>1.65</v>
      </c>
      <c r="AC5060" s="74" t="s">
        <v>1111</v>
      </c>
      <c r="AD5060" s="95">
        <v>12088692907</v>
      </c>
    </row>
    <row r="5061" spans="1:30" x14ac:dyDescent="0.2">
      <c r="A5061" s="74" t="s">
        <v>6168</v>
      </c>
      <c r="B5061" s="95">
        <v>181.65</v>
      </c>
      <c r="C5061" s="95">
        <v>0.56000000000000005</v>
      </c>
      <c r="D5061" s="95">
        <v>39.450000000000003</v>
      </c>
      <c r="E5061" s="95">
        <v>5.31</v>
      </c>
      <c r="F5061" s="95">
        <v>3.28</v>
      </c>
      <c r="G5061" s="95">
        <v>42.39</v>
      </c>
      <c r="H5061" s="95">
        <v>13.37</v>
      </c>
      <c r="I5061" s="95">
        <v>8.9</v>
      </c>
      <c r="J5061" s="95">
        <v>26.28</v>
      </c>
      <c r="K5061" s="95">
        <v>25.91</v>
      </c>
      <c r="L5061" s="95">
        <v>-0.37</v>
      </c>
      <c r="M5061" s="95">
        <v>-0.08</v>
      </c>
      <c r="N5061" s="95">
        <v>3.51</v>
      </c>
      <c r="O5061" s="95">
        <v>13.72</v>
      </c>
      <c r="P5061" s="95">
        <v>-6.11</v>
      </c>
      <c r="Q5061" s="95">
        <v>2.0699999999999998</v>
      </c>
      <c r="R5061" s="95">
        <v>13.46</v>
      </c>
      <c r="S5061" s="95">
        <v>8.31</v>
      </c>
      <c r="T5061" s="95">
        <v>12.52</v>
      </c>
      <c r="U5061" s="95">
        <v>0.62</v>
      </c>
      <c r="V5061" s="95">
        <v>0.38</v>
      </c>
      <c r="W5061" s="95">
        <v>0.93</v>
      </c>
      <c r="X5061" s="95">
        <v>0.55000000000000004</v>
      </c>
      <c r="Y5061" s="95"/>
      <c r="Z5061" s="74" t="s">
        <v>1111</v>
      </c>
      <c r="AA5061" s="95">
        <v>34.21</v>
      </c>
      <c r="AB5061" s="95">
        <v>4.5999999999999996</v>
      </c>
      <c r="AC5061" s="74" t="s">
        <v>1111</v>
      </c>
      <c r="AD5061" s="95">
        <v>6107508960</v>
      </c>
    </row>
    <row r="5062" spans="1:30" x14ac:dyDescent="0.2">
      <c r="A5062" s="74" t="s">
        <v>6169</v>
      </c>
      <c r="B5062" s="95">
        <v>6.73</v>
      </c>
      <c r="C5062" s="95"/>
      <c r="D5062" s="95">
        <v>-10.66</v>
      </c>
      <c r="E5062" s="95">
        <v>1.31</v>
      </c>
      <c r="F5062" s="95">
        <v>0.86</v>
      </c>
      <c r="G5062" s="95">
        <v>-0.15</v>
      </c>
      <c r="H5062" s="95">
        <v>-12.72</v>
      </c>
      <c r="I5062" s="95">
        <v>-10.84</v>
      </c>
      <c r="J5062" s="95">
        <v>-9.09</v>
      </c>
      <c r="K5062" s="95">
        <v>-7.78</v>
      </c>
      <c r="L5062" s="95">
        <v>1.31</v>
      </c>
      <c r="M5062" s="95">
        <v>-0.19</v>
      </c>
      <c r="N5062" s="95">
        <v>1.1599999999999999</v>
      </c>
      <c r="O5062" s="95">
        <v>3.04</v>
      </c>
      <c r="P5062" s="95">
        <v>-1.45</v>
      </c>
      <c r="Q5062" s="95">
        <v>3.17</v>
      </c>
      <c r="R5062" s="95">
        <v>-12.27</v>
      </c>
      <c r="S5062" s="95">
        <v>-8.0299999999999994</v>
      </c>
      <c r="T5062" s="95">
        <v>-14.6</v>
      </c>
      <c r="U5062" s="95">
        <v>0.65</v>
      </c>
      <c r="V5062" s="95">
        <v>0.35</v>
      </c>
      <c r="W5062" s="95">
        <v>0.74</v>
      </c>
      <c r="X5062" s="95">
        <v>2.4700000000000002</v>
      </c>
      <c r="Y5062" s="95"/>
      <c r="Z5062" s="74" t="s">
        <v>1111</v>
      </c>
      <c r="AA5062" s="95">
        <v>5.14</v>
      </c>
      <c r="AB5062" s="95">
        <v>-0.63</v>
      </c>
      <c r="AC5062" s="74" t="s">
        <v>1111</v>
      </c>
      <c r="AD5062" s="95">
        <v>742951620</v>
      </c>
    </row>
    <row r="5063" spans="1:30" x14ac:dyDescent="0.2">
      <c r="A5063" s="74" t="s">
        <v>6170</v>
      </c>
      <c r="B5063" s="95">
        <v>17.86</v>
      </c>
      <c r="C5063" s="95">
        <v>5.27</v>
      </c>
      <c r="D5063" s="95">
        <v>8.81</v>
      </c>
      <c r="E5063" s="95">
        <v>19.47</v>
      </c>
      <c r="F5063" s="95">
        <v>0.81</v>
      </c>
      <c r="G5063" s="95">
        <v>41.87</v>
      </c>
      <c r="H5063" s="95">
        <v>20.98</v>
      </c>
      <c r="I5063" s="95">
        <v>16.100000000000001</v>
      </c>
      <c r="J5063" s="95">
        <v>6.76</v>
      </c>
      <c r="K5063" s="95">
        <v>8.5</v>
      </c>
      <c r="L5063" s="95">
        <v>1.74</v>
      </c>
      <c r="M5063" s="95">
        <v>5.0199999999999996</v>
      </c>
      <c r="N5063" s="95">
        <v>1.42</v>
      </c>
      <c r="O5063" s="95">
        <v>-1.6</v>
      </c>
      <c r="P5063" s="95">
        <v>-1.48</v>
      </c>
      <c r="Q5063" s="95">
        <v>0.47</v>
      </c>
      <c r="R5063" s="95">
        <v>220.86</v>
      </c>
      <c r="S5063" s="95">
        <v>9.18</v>
      </c>
      <c r="T5063" s="95">
        <v>28.62</v>
      </c>
      <c r="U5063" s="95">
        <v>0.04</v>
      </c>
      <c r="V5063" s="95">
        <v>0.96</v>
      </c>
      <c r="W5063" s="95">
        <v>0.56999999999999995</v>
      </c>
      <c r="X5063" s="95">
        <v>-2.4900000000000002</v>
      </c>
      <c r="Y5063" s="95">
        <v>-2.34</v>
      </c>
      <c r="Z5063" s="74" t="s">
        <v>1111</v>
      </c>
      <c r="AA5063" s="95">
        <v>0.92</v>
      </c>
      <c r="AB5063" s="95">
        <v>2.0299999999999998</v>
      </c>
      <c r="AC5063" s="74" t="s">
        <v>1111</v>
      </c>
      <c r="AD5063" s="95">
        <v>7175817810</v>
      </c>
    </row>
    <row r="5064" spans="1:30" x14ac:dyDescent="0.2">
      <c r="A5064" s="74" t="s">
        <v>6171</v>
      </c>
      <c r="B5064" s="95">
        <v>2.19</v>
      </c>
      <c r="C5064" s="95"/>
      <c r="D5064" s="95">
        <v>-1.1100000000000001</v>
      </c>
      <c r="E5064" s="95">
        <v>4.3099999999999996</v>
      </c>
      <c r="F5064" s="95">
        <v>0.64</v>
      </c>
      <c r="G5064" s="95">
        <v>100</v>
      </c>
      <c r="H5064" s="95">
        <v>-240.74</v>
      </c>
      <c r="I5064" s="95">
        <v>-239.01</v>
      </c>
      <c r="J5064" s="95">
        <v>-1.1000000000000001</v>
      </c>
      <c r="K5064" s="95">
        <v>-0.04</v>
      </c>
      <c r="L5064" s="95">
        <v>1.06</v>
      </c>
      <c r="M5064" s="95">
        <v>-4.1399999999999997</v>
      </c>
      <c r="N5064" s="95">
        <v>2.65</v>
      </c>
      <c r="O5064" s="95">
        <v>1.02</v>
      </c>
      <c r="P5064" s="95">
        <v>-3.03</v>
      </c>
      <c r="Q5064" s="95">
        <v>4.99</v>
      </c>
      <c r="R5064" s="95">
        <v>-388.78</v>
      </c>
      <c r="S5064" s="95">
        <v>-57.98</v>
      </c>
      <c r="T5064" s="95">
        <v>-394.4</v>
      </c>
      <c r="U5064" s="95">
        <v>0.15</v>
      </c>
      <c r="V5064" s="95">
        <v>0.81</v>
      </c>
      <c r="W5064" s="95">
        <v>0.24</v>
      </c>
      <c r="X5064" s="95">
        <v>165.57</v>
      </c>
      <c r="Y5064" s="95"/>
      <c r="Z5064" s="74" t="s">
        <v>1111</v>
      </c>
      <c r="AA5064" s="95">
        <v>0.51</v>
      </c>
      <c r="AB5064" s="95">
        <v>-1.98</v>
      </c>
      <c r="AC5064" s="74" t="s">
        <v>1111</v>
      </c>
      <c r="AD5064" s="95">
        <v>128843175</v>
      </c>
    </row>
    <row r="5065" spans="1:30" x14ac:dyDescent="0.2">
      <c r="A5065" s="74" t="s">
        <v>6172</v>
      </c>
      <c r="B5065" s="95">
        <v>15.63</v>
      </c>
      <c r="C5065" s="95">
        <v>2.56</v>
      </c>
      <c r="D5065" s="95">
        <v>25.67</v>
      </c>
      <c r="E5065" s="95">
        <v>0.77</v>
      </c>
      <c r="F5065" s="95">
        <v>0.08</v>
      </c>
      <c r="G5065" s="95">
        <v>0</v>
      </c>
      <c r="H5065" s="95">
        <v>34.619999999999997</v>
      </c>
      <c r="I5065" s="95">
        <v>19.41</v>
      </c>
      <c r="J5065" s="95">
        <v>14.39</v>
      </c>
      <c r="K5065" s="95">
        <v>-40.5</v>
      </c>
      <c r="L5065" s="95">
        <v>-54.89</v>
      </c>
      <c r="M5065" s="95">
        <v>-2.92</v>
      </c>
      <c r="N5065" s="95">
        <v>4.9800000000000004</v>
      </c>
      <c r="O5065" s="95"/>
      <c r="P5065" s="95">
        <v>-0.08</v>
      </c>
      <c r="Q5065" s="95"/>
      <c r="R5065" s="95">
        <v>2.99</v>
      </c>
      <c r="S5065" s="95">
        <v>0.33</v>
      </c>
      <c r="T5065" s="95">
        <v>0.88</v>
      </c>
      <c r="U5065" s="95">
        <v>0.11</v>
      </c>
      <c r="V5065" s="95">
        <v>0.89</v>
      </c>
      <c r="W5065" s="95">
        <v>0.02</v>
      </c>
      <c r="X5065" s="95">
        <v>-3.34</v>
      </c>
      <c r="Y5065" s="95">
        <v>-0.44</v>
      </c>
      <c r="Z5065" s="74" t="s">
        <v>1111</v>
      </c>
      <c r="AA5065" s="95">
        <v>20.39</v>
      </c>
      <c r="AB5065" s="95">
        <v>0.61</v>
      </c>
      <c r="AC5065" s="74" t="s">
        <v>1111</v>
      </c>
      <c r="AD5065" s="95">
        <v>29448483</v>
      </c>
    </row>
    <row r="5066" spans="1:30" x14ac:dyDescent="0.2">
      <c r="A5066" s="74" t="s">
        <v>6173</v>
      </c>
      <c r="B5066" s="95">
        <v>8.7100000000000009</v>
      </c>
      <c r="C5066" s="95"/>
      <c r="D5066" s="95">
        <v>25.78</v>
      </c>
      <c r="E5066" s="95">
        <v>0.7</v>
      </c>
      <c r="F5066" s="95">
        <v>0.51</v>
      </c>
      <c r="G5066" s="95">
        <v>59.33</v>
      </c>
      <c r="H5066" s="95">
        <v>13.95</v>
      </c>
      <c r="I5066" s="95">
        <v>5.47</v>
      </c>
      <c r="J5066" s="95">
        <v>10.11</v>
      </c>
      <c r="K5066" s="95">
        <v>8.84</v>
      </c>
      <c r="L5066" s="95">
        <v>-1.27</v>
      </c>
      <c r="M5066" s="95">
        <v>-0.09</v>
      </c>
      <c r="N5066" s="95">
        <v>1.41</v>
      </c>
      <c r="O5066" s="95">
        <v>1.81</v>
      </c>
      <c r="P5066" s="95">
        <v>-0.86</v>
      </c>
      <c r="Q5066" s="95">
        <v>3.25</v>
      </c>
      <c r="R5066" s="95">
        <v>2.73</v>
      </c>
      <c r="S5066" s="95">
        <v>1.98</v>
      </c>
      <c r="T5066" s="95">
        <v>4.49</v>
      </c>
      <c r="U5066" s="95">
        <v>0.73</v>
      </c>
      <c r="V5066" s="95">
        <v>0.27</v>
      </c>
      <c r="W5066" s="95">
        <v>0.36</v>
      </c>
      <c r="X5066" s="95">
        <v>8.77</v>
      </c>
      <c r="Y5066" s="95">
        <v>12.98</v>
      </c>
      <c r="Z5066" s="74" t="s">
        <v>1111</v>
      </c>
      <c r="AA5066" s="95">
        <v>12.39</v>
      </c>
      <c r="AB5066" s="95">
        <v>0.34</v>
      </c>
      <c r="AC5066" s="74" t="s">
        <v>1111</v>
      </c>
      <c r="AD5066" s="95">
        <v>43240795</v>
      </c>
    </row>
    <row r="5067" spans="1:30" x14ac:dyDescent="0.2">
      <c r="A5067" s="74" t="s">
        <v>6174</v>
      </c>
      <c r="B5067" s="95">
        <v>5.85</v>
      </c>
      <c r="C5067" s="95">
        <v>3.76</v>
      </c>
      <c r="D5067" s="95">
        <v>17.32</v>
      </c>
      <c r="E5067" s="95">
        <v>0.47</v>
      </c>
      <c r="F5067" s="95">
        <v>0.34</v>
      </c>
      <c r="G5067" s="95">
        <v>59.33</v>
      </c>
      <c r="H5067" s="95">
        <v>13.95</v>
      </c>
      <c r="I5067" s="95">
        <v>5.47</v>
      </c>
      <c r="J5067" s="95">
        <v>6.79</v>
      </c>
      <c r="K5067" s="95">
        <v>8.84</v>
      </c>
      <c r="L5067" s="95">
        <v>-1.27</v>
      </c>
      <c r="M5067" s="95">
        <v>-0.09</v>
      </c>
      <c r="N5067" s="95">
        <v>0.95</v>
      </c>
      <c r="O5067" s="95">
        <v>1.21</v>
      </c>
      <c r="P5067" s="95">
        <v>-0.57999999999999996</v>
      </c>
      <c r="Q5067" s="95">
        <v>3.25</v>
      </c>
      <c r="R5067" s="95">
        <v>2.73</v>
      </c>
      <c r="S5067" s="95">
        <v>1.98</v>
      </c>
      <c r="T5067" s="95">
        <v>4.49</v>
      </c>
      <c r="U5067" s="95">
        <v>0.73</v>
      </c>
      <c r="V5067" s="95">
        <v>0.27</v>
      </c>
      <c r="W5067" s="95">
        <v>0.36</v>
      </c>
      <c r="X5067" s="95">
        <v>8.77</v>
      </c>
      <c r="Y5067" s="95">
        <v>12.98</v>
      </c>
      <c r="Z5067" s="74" t="s">
        <v>1111</v>
      </c>
      <c r="AA5067" s="95">
        <v>12.39</v>
      </c>
      <c r="AB5067" s="95">
        <v>0.34</v>
      </c>
      <c r="AC5067" s="74" t="s">
        <v>1111</v>
      </c>
      <c r="AD5067" s="95">
        <v>43240795</v>
      </c>
    </row>
    <row r="5068" spans="1:30" x14ac:dyDescent="0.2">
      <c r="A5068" s="74" t="s">
        <v>6175</v>
      </c>
      <c r="B5068" s="95">
        <v>13.12</v>
      </c>
      <c r="C5068" s="95"/>
      <c r="D5068" s="95">
        <v>15.9</v>
      </c>
      <c r="E5068" s="95">
        <v>-1.71</v>
      </c>
      <c r="F5068" s="95">
        <v>0.64</v>
      </c>
      <c r="G5068" s="95">
        <v>58.39</v>
      </c>
      <c r="H5068" s="95">
        <v>15.77</v>
      </c>
      <c r="I5068" s="95">
        <v>4.49</v>
      </c>
      <c r="J5068" s="95">
        <v>4.53</v>
      </c>
      <c r="K5068" s="95">
        <v>11.1</v>
      </c>
      <c r="L5068" s="95">
        <v>6.57</v>
      </c>
      <c r="M5068" s="95"/>
      <c r="N5068" s="95">
        <v>0.71</v>
      </c>
      <c r="O5068" s="95">
        <v>72.14</v>
      </c>
      <c r="P5068" s="95">
        <v>-0.78</v>
      </c>
      <c r="Q5068" s="95">
        <v>1.05</v>
      </c>
      <c r="R5068" s="95">
        <v>-10.74</v>
      </c>
      <c r="S5068" s="95">
        <v>4.0199999999999996</v>
      </c>
      <c r="T5068" s="95">
        <v>21.41</v>
      </c>
      <c r="U5068" s="95">
        <v>-0.37</v>
      </c>
      <c r="V5068" s="95">
        <v>1.37</v>
      </c>
      <c r="W5068" s="95">
        <v>0.9</v>
      </c>
      <c r="X5068" s="95">
        <v>3.43</v>
      </c>
      <c r="Y5068" s="95">
        <v>17.91</v>
      </c>
      <c r="Z5068" s="74" t="s">
        <v>1111</v>
      </c>
      <c r="AA5068" s="95">
        <v>-7.68</v>
      </c>
      <c r="AB5068" s="95">
        <v>0.83</v>
      </c>
      <c r="AC5068" s="74" t="s">
        <v>1111</v>
      </c>
      <c r="AD5068" s="95">
        <v>918675520</v>
      </c>
    </row>
    <row r="5069" spans="1:30" x14ac:dyDescent="0.2">
      <c r="A5069" s="74" t="s">
        <v>6176</v>
      </c>
      <c r="B5069" s="95">
        <v>112.26</v>
      </c>
      <c r="C5069" s="95">
        <v>0.87</v>
      </c>
      <c r="D5069" s="95">
        <v>33.93</v>
      </c>
      <c r="E5069" s="95">
        <v>3.2</v>
      </c>
      <c r="F5069" s="95">
        <v>1.73</v>
      </c>
      <c r="G5069" s="95">
        <v>24.54</v>
      </c>
      <c r="H5069" s="95">
        <v>12.47</v>
      </c>
      <c r="I5069" s="95">
        <v>9.2899999999999991</v>
      </c>
      <c r="J5069" s="95">
        <v>25.28</v>
      </c>
      <c r="K5069" s="95">
        <v>26.3</v>
      </c>
      <c r="L5069" s="95">
        <v>1.02</v>
      </c>
      <c r="M5069" s="95">
        <v>0.13</v>
      </c>
      <c r="N5069" s="95">
        <v>3.15</v>
      </c>
      <c r="O5069" s="95">
        <v>6.45</v>
      </c>
      <c r="P5069" s="95">
        <v>-2.7</v>
      </c>
      <c r="Q5069" s="95">
        <v>4</v>
      </c>
      <c r="R5069" s="95">
        <v>9.42</v>
      </c>
      <c r="S5069" s="95">
        <v>5.0999999999999996</v>
      </c>
      <c r="T5069" s="95">
        <v>8.24</v>
      </c>
      <c r="U5069" s="95">
        <v>0.54</v>
      </c>
      <c r="V5069" s="95">
        <v>0.46</v>
      </c>
      <c r="W5069" s="95">
        <v>0.55000000000000004</v>
      </c>
      <c r="X5069" s="95">
        <v>2.11</v>
      </c>
      <c r="Y5069" s="95">
        <v>2.9</v>
      </c>
      <c r="Z5069" s="74" t="s">
        <v>1111</v>
      </c>
      <c r="AA5069" s="95">
        <v>35.119999999999997</v>
      </c>
      <c r="AB5069" s="95">
        <v>3.31</v>
      </c>
      <c r="AC5069" s="74" t="s">
        <v>1111</v>
      </c>
      <c r="AD5069" s="95">
        <v>7080226974</v>
      </c>
    </row>
    <row r="5070" spans="1:30" x14ac:dyDescent="0.2">
      <c r="A5070" s="74" t="s">
        <v>6177</v>
      </c>
      <c r="B5070" s="95">
        <v>50</v>
      </c>
      <c r="C5070" s="95">
        <v>0.96</v>
      </c>
      <c r="D5070" s="95">
        <v>29.15</v>
      </c>
      <c r="E5070" s="95">
        <v>10.17</v>
      </c>
      <c r="F5070" s="95">
        <v>3.25</v>
      </c>
      <c r="G5070" s="95">
        <v>100</v>
      </c>
      <c r="H5070" s="95">
        <v>20.07</v>
      </c>
      <c r="I5070" s="95">
        <v>12.71</v>
      </c>
      <c r="J5070" s="95">
        <v>18.46</v>
      </c>
      <c r="K5070" s="95">
        <v>19.21</v>
      </c>
      <c r="L5070" s="95">
        <v>0.75</v>
      </c>
      <c r="M5070" s="95">
        <v>0.41</v>
      </c>
      <c r="N5070" s="95">
        <v>3.71</v>
      </c>
      <c r="O5070" s="95">
        <v>17.010000000000002</v>
      </c>
      <c r="P5070" s="95">
        <v>-6.81</v>
      </c>
      <c r="Q5070" s="95">
        <v>1.58</v>
      </c>
      <c r="R5070" s="95">
        <v>34.89</v>
      </c>
      <c r="S5070" s="95">
        <v>11.15</v>
      </c>
      <c r="T5070" s="95">
        <v>16.88</v>
      </c>
      <c r="U5070" s="95">
        <v>0.32</v>
      </c>
      <c r="V5070" s="95">
        <v>0.68</v>
      </c>
      <c r="W5070" s="95">
        <v>0.88</v>
      </c>
      <c r="X5070" s="95">
        <v>8.14</v>
      </c>
      <c r="Y5070" s="95">
        <v>40.409999999999997</v>
      </c>
      <c r="Z5070" s="74" t="s">
        <v>1111</v>
      </c>
      <c r="AA5070" s="95">
        <v>4.92</v>
      </c>
      <c r="AB5070" s="95">
        <v>1.72</v>
      </c>
      <c r="AC5070" s="74" t="s">
        <v>1111</v>
      </c>
      <c r="AD5070" s="95">
        <v>3790855000</v>
      </c>
    </row>
    <row r="5071" spans="1:30" x14ac:dyDescent="0.2">
      <c r="A5071" s="74" t="s">
        <v>6178</v>
      </c>
      <c r="B5071" s="95">
        <v>2.02</v>
      </c>
      <c r="C5071" s="95"/>
      <c r="D5071" s="95">
        <v>-3.31</v>
      </c>
      <c r="E5071" s="95">
        <v>0.56000000000000005</v>
      </c>
      <c r="F5071" s="95">
        <v>0.53</v>
      </c>
      <c r="G5071" s="95"/>
      <c r="H5071" s="95"/>
      <c r="I5071" s="95"/>
      <c r="J5071" s="95">
        <v>-3.49</v>
      </c>
      <c r="K5071" s="95">
        <v>2.5099999999999998</v>
      </c>
      <c r="L5071" s="95">
        <v>6</v>
      </c>
      <c r="M5071" s="95">
        <v>-0.97</v>
      </c>
      <c r="N5071" s="95"/>
      <c r="O5071" s="95">
        <v>0.61</v>
      </c>
      <c r="P5071" s="95">
        <v>-6.49</v>
      </c>
      <c r="Q5071" s="95">
        <v>20.65</v>
      </c>
      <c r="R5071" s="95">
        <v>-17.02</v>
      </c>
      <c r="S5071" s="95">
        <v>-16.079999999999998</v>
      </c>
      <c r="T5071" s="95">
        <v>-16.16</v>
      </c>
      <c r="U5071" s="95">
        <v>0.94</v>
      </c>
      <c r="V5071" s="95">
        <v>0.06</v>
      </c>
      <c r="W5071" s="95">
        <v>0</v>
      </c>
      <c r="X5071" s="95"/>
      <c r="Y5071" s="95"/>
      <c r="Z5071" s="74" t="s">
        <v>1111</v>
      </c>
      <c r="AA5071" s="95">
        <v>3.58</v>
      </c>
      <c r="AB5071" s="95">
        <v>-0.61</v>
      </c>
      <c r="AC5071" s="74" t="s">
        <v>1111</v>
      </c>
      <c r="AD5071" s="95">
        <v>71252066</v>
      </c>
    </row>
    <row r="5072" spans="1:30" x14ac:dyDescent="0.2">
      <c r="A5072" s="74" t="s">
        <v>6179</v>
      </c>
      <c r="B5072" s="95">
        <v>26.7</v>
      </c>
      <c r="C5072" s="95">
        <v>1.5</v>
      </c>
      <c r="D5072" s="95">
        <v>-33.78</v>
      </c>
      <c r="E5072" s="95">
        <v>3.39</v>
      </c>
      <c r="F5072" s="95">
        <v>0.95</v>
      </c>
      <c r="G5072" s="95">
        <v>41.92</v>
      </c>
      <c r="H5072" s="95">
        <v>-1.82</v>
      </c>
      <c r="I5072" s="95">
        <v>-3.03</v>
      </c>
      <c r="J5072" s="95">
        <v>-56.39</v>
      </c>
      <c r="K5072" s="95">
        <v>-65.69</v>
      </c>
      <c r="L5072" s="95">
        <v>-9.3000000000000007</v>
      </c>
      <c r="M5072" s="95">
        <v>0.56000000000000005</v>
      </c>
      <c r="N5072" s="95">
        <v>1.03</v>
      </c>
      <c r="O5072" s="95">
        <v>3.9</v>
      </c>
      <c r="P5072" s="95">
        <v>-1.81</v>
      </c>
      <c r="Q5072" s="95">
        <v>2.08</v>
      </c>
      <c r="R5072" s="95">
        <v>-10.029999999999999</v>
      </c>
      <c r="S5072" s="95">
        <v>-2.83</v>
      </c>
      <c r="T5072" s="95">
        <v>-4.78</v>
      </c>
      <c r="U5072" s="95">
        <v>0.28000000000000003</v>
      </c>
      <c r="V5072" s="95">
        <v>0.72</v>
      </c>
      <c r="W5072" s="95">
        <v>0.93</v>
      </c>
      <c r="X5072" s="95">
        <v>-7.82</v>
      </c>
      <c r="Y5072" s="95"/>
      <c r="Z5072" s="74" t="s">
        <v>1111</v>
      </c>
      <c r="AA5072" s="95">
        <v>7.88</v>
      </c>
      <c r="AB5072" s="95">
        <v>-0.79</v>
      </c>
      <c r="AC5072" s="74" t="s">
        <v>1111</v>
      </c>
      <c r="AD5072" s="95">
        <v>2199260310</v>
      </c>
    </row>
    <row r="5073" spans="1:30" x14ac:dyDescent="0.2">
      <c r="A5073" s="74" t="s">
        <v>6180</v>
      </c>
      <c r="B5073" s="95">
        <v>51.75</v>
      </c>
      <c r="C5073" s="95"/>
      <c r="D5073" s="95">
        <v>-49.37</v>
      </c>
      <c r="E5073" s="95">
        <v>-4.4400000000000004</v>
      </c>
      <c r="F5073" s="95">
        <v>0.56999999999999995</v>
      </c>
      <c r="G5073" s="95">
        <v>45.39</v>
      </c>
      <c r="H5073" s="95">
        <v>3.69</v>
      </c>
      <c r="I5073" s="95">
        <v>-3.61</v>
      </c>
      <c r="J5073" s="95">
        <v>48.3</v>
      </c>
      <c r="K5073" s="95">
        <v>105.29</v>
      </c>
      <c r="L5073" s="95">
        <v>56.99</v>
      </c>
      <c r="M5073" s="95"/>
      <c r="N5073" s="95">
        <v>1.78</v>
      </c>
      <c r="O5073" s="95">
        <v>2.73</v>
      </c>
      <c r="P5073" s="95">
        <v>-1.98</v>
      </c>
      <c r="Q5073" s="95">
        <v>1.41</v>
      </c>
      <c r="R5073" s="95">
        <v>-9</v>
      </c>
      <c r="S5073" s="95">
        <v>-1.1499999999999999</v>
      </c>
      <c r="T5073" s="95">
        <v>1.33</v>
      </c>
      <c r="U5073" s="95">
        <v>-0.13</v>
      </c>
      <c r="V5073" s="95">
        <v>1.1299999999999999</v>
      </c>
      <c r="W5073" s="95">
        <v>0.32</v>
      </c>
      <c r="X5073" s="95">
        <v>-5.2</v>
      </c>
      <c r="Y5073" s="95">
        <v>-0.85</v>
      </c>
      <c r="Z5073" s="74" t="s">
        <v>1111</v>
      </c>
      <c r="AA5073" s="95">
        <v>-11.65</v>
      </c>
      <c r="AB5073" s="95">
        <v>-1.05</v>
      </c>
      <c r="AC5073" s="74" t="s">
        <v>1111</v>
      </c>
      <c r="AD5073" s="95">
        <v>4443322533.75</v>
      </c>
    </row>
    <row r="5074" spans="1:30" x14ac:dyDescent="0.2">
      <c r="A5074" s="74" t="s">
        <v>6181</v>
      </c>
      <c r="B5074" s="95">
        <v>84.8</v>
      </c>
      <c r="C5074" s="95"/>
      <c r="D5074" s="95">
        <v>-11.56</v>
      </c>
      <c r="E5074" s="95">
        <v>-184.23</v>
      </c>
      <c r="F5074" s="95">
        <v>0.78</v>
      </c>
      <c r="G5074" s="95">
        <v>31.64</v>
      </c>
      <c r="H5074" s="95">
        <v>-13.5</v>
      </c>
      <c r="I5074" s="95">
        <v>-24.89</v>
      </c>
      <c r="J5074" s="95">
        <v>-21.32</v>
      </c>
      <c r="K5074" s="95">
        <v>-41.46</v>
      </c>
      <c r="L5074" s="95">
        <v>-20.14</v>
      </c>
      <c r="M5074" s="95"/>
      <c r="N5074" s="95">
        <v>2.88</v>
      </c>
      <c r="O5074" s="95">
        <v>6.25</v>
      </c>
      <c r="P5074" s="95">
        <v>-1.01</v>
      </c>
      <c r="Q5074" s="95">
        <v>2.2200000000000002</v>
      </c>
      <c r="R5074" s="95">
        <v>-1593.03</v>
      </c>
      <c r="S5074" s="95">
        <v>-6.73</v>
      </c>
      <c r="T5074" s="95">
        <v>-3.96</v>
      </c>
      <c r="U5074" s="95">
        <v>0</v>
      </c>
      <c r="V5074" s="95">
        <v>1</v>
      </c>
      <c r="W5074" s="95">
        <v>0.27</v>
      </c>
      <c r="X5074" s="95">
        <v>-12.46</v>
      </c>
      <c r="Y5074" s="95"/>
      <c r="Z5074" s="74" t="s">
        <v>1111</v>
      </c>
      <c r="AA5074" s="95">
        <v>-0.46</v>
      </c>
      <c r="AB5074" s="95">
        <v>-7.33</v>
      </c>
      <c r="AC5074" s="74" t="s">
        <v>1111</v>
      </c>
      <c r="AD5074" s="95">
        <v>9807789920</v>
      </c>
    </row>
    <row r="5075" spans="1:30" x14ac:dyDescent="0.2">
      <c r="A5075" s="74" t="s">
        <v>6182</v>
      </c>
      <c r="B5075" s="95">
        <v>19.420000000000002</v>
      </c>
      <c r="C5075" s="95">
        <v>0.41</v>
      </c>
      <c r="D5075" s="95">
        <v>1.66</v>
      </c>
      <c r="E5075" s="95">
        <v>0.66</v>
      </c>
      <c r="F5075" s="95">
        <v>0.3</v>
      </c>
      <c r="G5075" s="95">
        <v>24.39</v>
      </c>
      <c r="H5075" s="95">
        <v>22.33</v>
      </c>
      <c r="I5075" s="95">
        <v>18.32</v>
      </c>
      <c r="J5075" s="95">
        <v>1.37</v>
      </c>
      <c r="K5075" s="95">
        <v>1.96</v>
      </c>
      <c r="L5075" s="95">
        <v>0.6</v>
      </c>
      <c r="M5075" s="95">
        <v>0.28999999999999998</v>
      </c>
      <c r="N5075" s="95">
        <v>0.3</v>
      </c>
      <c r="O5075" s="95">
        <v>1.9</v>
      </c>
      <c r="P5075" s="95">
        <v>-0.5</v>
      </c>
      <c r="Q5075" s="95">
        <v>1.69</v>
      </c>
      <c r="R5075" s="95">
        <v>39.840000000000003</v>
      </c>
      <c r="S5075" s="95">
        <v>18.2</v>
      </c>
      <c r="T5075" s="95">
        <v>30.32</v>
      </c>
      <c r="U5075" s="95">
        <v>0.46</v>
      </c>
      <c r="V5075" s="95">
        <v>0.54</v>
      </c>
      <c r="W5075" s="95">
        <v>0.99</v>
      </c>
      <c r="X5075" s="95">
        <v>-3.39</v>
      </c>
      <c r="Y5075" s="95"/>
      <c r="Z5075" s="74" t="s">
        <v>1111</v>
      </c>
      <c r="AA5075" s="95">
        <v>29.29</v>
      </c>
      <c r="AB5075" s="95">
        <v>11.67</v>
      </c>
      <c r="AC5075" s="74" t="s">
        <v>1111</v>
      </c>
      <c r="AD5075" s="95">
        <v>5247920976</v>
      </c>
    </row>
    <row r="5076" spans="1:30" x14ac:dyDescent="0.2">
      <c r="A5076" s="74" t="s">
        <v>6183</v>
      </c>
      <c r="B5076" s="95">
        <v>6.66</v>
      </c>
      <c r="C5076" s="95"/>
      <c r="D5076" s="95">
        <v>-6.71</v>
      </c>
      <c r="E5076" s="95">
        <v>4.34</v>
      </c>
      <c r="F5076" s="95">
        <v>3.28</v>
      </c>
      <c r="G5076" s="95">
        <v>100</v>
      </c>
      <c r="H5076" s="95">
        <v>-8743.73</v>
      </c>
      <c r="I5076" s="95">
        <v>-8961.36</v>
      </c>
      <c r="J5076" s="95">
        <v>-6.88</v>
      </c>
      <c r="K5076" s="95">
        <v>-5.17</v>
      </c>
      <c r="L5076" s="95">
        <v>1.71</v>
      </c>
      <c r="M5076" s="95">
        <v>-1.08</v>
      </c>
      <c r="N5076" s="95">
        <v>601.42999999999995</v>
      </c>
      <c r="O5076" s="95">
        <v>4.09</v>
      </c>
      <c r="P5076" s="95">
        <v>-47.17</v>
      </c>
      <c r="Q5076" s="95">
        <v>7.28</v>
      </c>
      <c r="R5076" s="95">
        <v>-64.599999999999994</v>
      </c>
      <c r="S5076" s="95">
        <v>-48.9</v>
      </c>
      <c r="T5076" s="95">
        <v>-56.57</v>
      </c>
      <c r="U5076" s="95">
        <v>0.76</v>
      </c>
      <c r="V5076" s="95">
        <v>0.24</v>
      </c>
      <c r="W5076" s="95">
        <v>0.01</v>
      </c>
      <c r="X5076" s="95"/>
      <c r="Y5076" s="95"/>
      <c r="Z5076" s="74" t="s">
        <v>1111</v>
      </c>
      <c r="AA5076" s="95">
        <v>1.54</v>
      </c>
      <c r="AB5076" s="95">
        <v>-0.99</v>
      </c>
      <c r="AC5076" s="74" t="s">
        <v>1111</v>
      </c>
      <c r="AD5076" s="95">
        <v>177422400</v>
      </c>
    </row>
    <row r="5077" spans="1:30" x14ac:dyDescent="0.2">
      <c r="A5077" s="74" t="s">
        <v>6184</v>
      </c>
      <c r="B5077" s="95">
        <v>1.03</v>
      </c>
      <c r="C5077" s="95"/>
      <c r="D5077" s="95">
        <v>-2.76</v>
      </c>
      <c r="E5077" s="95">
        <v>0.68</v>
      </c>
      <c r="F5077" s="95">
        <v>0.65</v>
      </c>
      <c r="G5077" s="95">
        <v>100</v>
      </c>
      <c r="H5077" s="95">
        <v>-511.13</v>
      </c>
      <c r="I5077" s="95">
        <v>-511.13</v>
      </c>
      <c r="J5077" s="95">
        <v>-2.76</v>
      </c>
      <c r="K5077" s="95">
        <v>1.18</v>
      </c>
      <c r="L5077" s="95">
        <v>3.94</v>
      </c>
      <c r="M5077" s="95">
        <v>-0.98</v>
      </c>
      <c r="N5077" s="95">
        <v>14.09</v>
      </c>
      <c r="O5077" s="95">
        <v>0.71</v>
      </c>
      <c r="P5077" s="95">
        <v>-19.59</v>
      </c>
      <c r="Q5077" s="95">
        <v>18.36</v>
      </c>
      <c r="R5077" s="95">
        <v>-24.82</v>
      </c>
      <c r="S5077" s="95">
        <v>-23.51</v>
      </c>
      <c r="T5077" s="95">
        <v>-24.82</v>
      </c>
      <c r="U5077" s="95">
        <v>0.95</v>
      </c>
      <c r="V5077" s="95">
        <v>0.05</v>
      </c>
      <c r="W5077" s="95">
        <v>0.05</v>
      </c>
      <c r="X5077" s="95"/>
      <c r="Y5077" s="95"/>
      <c r="Z5077" s="74" t="s">
        <v>1111</v>
      </c>
      <c r="AA5077" s="95">
        <v>1.51</v>
      </c>
      <c r="AB5077" s="95">
        <v>-0.37</v>
      </c>
      <c r="AC5077" s="74" t="s">
        <v>1111</v>
      </c>
      <c r="AD5077" s="95">
        <v>13789640</v>
      </c>
    </row>
    <row r="5078" spans="1:30" x14ac:dyDescent="0.2">
      <c r="A5078" s="74" t="s">
        <v>6185</v>
      </c>
      <c r="B5078" s="95">
        <v>1.3</v>
      </c>
      <c r="C5078" s="95"/>
      <c r="D5078" s="95">
        <v>-3.48</v>
      </c>
      <c r="E5078" s="95">
        <v>0.86</v>
      </c>
      <c r="F5078" s="95">
        <v>0.82</v>
      </c>
      <c r="G5078" s="95">
        <v>100</v>
      </c>
      <c r="H5078" s="95">
        <v>-511.13</v>
      </c>
      <c r="I5078" s="95">
        <v>-511.13</v>
      </c>
      <c r="J5078" s="95">
        <v>-3.48</v>
      </c>
      <c r="K5078" s="95">
        <v>1.18</v>
      </c>
      <c r="L5078" s="95">
        <v>3.94</v>
      </c>
      <c r="M5078" s="95">
        <v>-0.98</v>
      </c>
      <c r="N5078" s="95">
        <v>17.78</v>
      </c>
      <c r="O5078" s="95">
        <v>0.89</v>
      </c>
      <c r="P5078" s="95">
        <v>-24.72</v>
      </c>
      <c r="Q5078" s="95">
        <v>18.36</v>
      </c>
      <c r="R5078" s="95">
        <v>-24.82</v>
      </c>
      <c r="S5078" s="95">
        <v>-23.51</v>
      </c>
      <c r="T5078" s="95">
        <v>-24.82</v>
      </c>
      <c r="U5078" s="95">
        <v>0.95</v>
      </c>
      <c r="V5078" s="95">
        <v>0.05</v>
      </c>
      <c r="W5078" s="95">
        <v>0.05</v>
      </c>
      <c r="X5078" s="95"/>
      <c r="Y5078" s="95"/>
      <c r="Z5078" s="74" t="s">
        <v>1111</v>
      </c>
      <c r="AA5078" s="95">
        <v>1.51</v>
      </c>
      <c r="AB5078" s="95">
        <v>-0.37</v>
      </c>
      <c r="AC5078" s="74" t="s">
        <v>1111</v>
      </c>
      <c r="AD5078" s="95">
        <v>13789640</v>
      </c>
    </row>
    <row r="5079" spans="1:30" x14ac:dyDescent="0.2">
      <c r="A5079" s="74" t="s">
        <v>6186</v>
      </c>
      <c r="B5079" s="95">
        <v>10.41</v>
      </c>
      <c r="C5079" s="95">
        <v>24.02</v>
      </c>
      <c r="D5079" s="95">
        <v>-24.75</v>
      </c>
      <c r="E5079" s="95">
        <v>1.1499999999999999</v>
      </c>
      <c r="F5079" s="95">
        <v>1.1299999999999999</v>
      </c>
      <c r="G5079" s="95">
        <v>63.36</v>
      </c>
      <c r="H5079" s="95">
        <v>-103.75</v>
      </c>
      <c r="I5079" s="95">
        <v>-66.72</v>
      </c>
      <c r="J5079" s="95">
        <v>-15.92</v>
      </c>
      <c r="K5079" s="95">
        <v>-3.9</v>
      </c>
      <c r="L5079" s="95">
        <v>12.01</v>
      </c>
      <c r="M5079" s="95">
        <v>-0.87</v>
      </c>
      <c r="N5079" s="95">
        <v>16.510000000000002</v>
      </c>
      <c r="O5079" s="95">
        <v>1.28</v>
      </c>
      <c r="P5079" s="95">
        <v>-10.81</v>
      </c>
      <c r="Q5079" s="95">
        <v>64.81</v>
      </c>
      <c r="R5079" s="95">
        <v>-4.66</v>
      </c>
      <c r="S5079" s="95">
        <v>-4.57</v>
      </c>
      <c r="T5079" s="95">
        <v>-9.84</v>
      </c>
      <c r="U5079" s="95">
        <v>0.98</v>
      </c>
      <c r="V5079" s="95">
        <v>0.02</v>
      </c>
      <c r="W5079" s="95">
        <v>7.0000000000000007E-2</v>
      </c>
      <c r="X5079" s="95"/>
      <c r="Y5079" s="95"/>
      <c r="Z5079" s="74" t="s">
        <v>1111</v>
      </c>
      <c r="AA5079" s="95">
        <v>9.02</v>
      </c>
      <c r="AB5079" s="95">
        <v>-0.42</v>
      </c>
      <c r="AC5079" s="74" t="s">
        <v>1111</v>
      </c>
      <c r="AD5079" s="95">
        <v>316456713</v>
      </c>
    </row>
    <row r="5080" spans="1:30" x14ac:dyDescent="0.2">
      <c r="A5080" s="74" t="s">
        <v>6187</v>
      </c>
      <c r="B5080" s="95">
        <v>0.15</v>
      </c>
      <c r="C5080" s="95"/>
      <c r="D5080" s="95">
        <v>-0.34</v>
      </c>
      <c r="E5080" s="95">
        <v>0.45</v>
      </c>
      <c r="F5080" s="95">
        <v>0.22</v>
      </c>
      <c r="G5080" s="95">
        <v>100</v>
      </c>
      <c r="H5080" s="95">
        <v>-1283.1099999999999</v>
      </c>
      <c r="I5080" s="95">
        <v>-1318.75</v>
      </c>
      <c r="J5080" s="95">
        <v>-0.35</v>
      </c>
      <c r="K5080" s="95">
        <v>0.49</v>
      </c>
      <c r="L5080" s="95">
        <v>0.84</v>
      </c>
      <c r="M5080" s="95">
        <v>-1.07</v>
      </c>
      <c r="N5080" s="95">
        <v>4.46</v>
      </c>
      <c r="O5080" s="95">
        <v>0.34</v>
      </c>
      <c r="P5080" s="95">
        <v>-1.18</v>
      </c>
      <c r="Q5080" s="95">
        <v>4.76</v>
      </c>
      <c r="R5080" s="95">
        <v>-131.69</v>
      </c>
      <c r="S5080" s="95">
        <v>-64.8</v>
      </c>
      <c r="T5080" s="95">
        <v>-87.97</v>
      </c>
      <c r="U5080" s="95">
        <v>0.49</v>
      </c>
      <c r="V5080" s="95">
        <v>0.51</v>
      </c>
      <c r="W5080" s="95">
        <v>0.05</v>
      </c>
      <c r="X5080" s="95"/>
      <c r="Y5080" s="95"/>
      <c r="Z5080" s="74" t="s">
        <v>1111</v>
      </c>
      <c r="AA5080" s="95">
        <v>0.34</v>
      </c>
      <c r="AB5080" s="95">
        <v>-0.44</v>
      </c>
      <c r="AC5080" s="74" t="s">
        <v>1111</v>
      </c>
      <c r="AD5080" s="95">
        <v>16317465</v>
      </c>
    </row>
    <row r="5081" spans="1:30" x14ac:dyDescent="0.2">
      <c r="A5081" s="74" t="s">
        <v>6188</v>
      </c>
      <c r="B5081" s="95">
        <v>87.2</v>
      </c>
      <c r="C5081" s="95">
        <v>0.87</v>
      </c>
      <c r="D5081" s="95">
        <v>80</v>
      </c>
      <c r="E5081" s="95">
        <v>5.1100000000000003</v>
      </c>
      <c r="F5081" s="95">
        <v>1.72</v>
      </c>
      <c r="G5081" s="95">
        <v>64.45</v>
      </c>
      <c r="H5081" s="95">
        <v>9.34</v>
      </c>
      <c r="I5081" s="95">
        <v>6.07</v>
      </c>
      <c r="J5081" s="95">
        <v>51.98</v>
      </c>
      <c r="K5081" s="95">
        <v>61</v>
      </c>
      <c r="L5081" s="95">
        <v>9.02</v>
      </c>
      <c r="M5081" s="95">
        <v>0.89</v>
      </c>
      <c r="N5081" s="95">
        <v>4.8600000000000003</v>
      </c>
      <c r="O5081" s="95">
        <v>36.869999999999997</v>
      </c>
      <c r="P5081" s="95">
        <v>-2.2999999999999998</v>
      </c>
      <c r="Q5081" s="95">
        <v>1.23</v>
      </c>
      <c r="R5081" s="95">
        <v>6.38</v>
      </c>
      <c r="S5081" s="95">
        <v>2.15</v>
      </c>
      <c r="T5081" s="95">
        <v>3.37</v>
      </c>
      <c r="U5081" s="95">
        <v>0.34</v>
      </c>
      <c r="V5081" s="95">
        <v>0.66</v>
      </c>
      <c r="W5081" s="95">
        <v>0.35</v>
      </c>
      <c r="X5081" s="95">
        <v>4.08</v>
      </c>
      <c r="Y5081" s="95"/>
      <c r="Z5081" s="74" t="s">
        <v>1111</v>
      </c>
      <c r="AA5081" s="95">
        <v>17.079999999999998</v>
      </c>
      <c r="AB5081" s="95">
        <v>1.0900000000000001</v>
      </c>
      <c r="AC5081" s="74" t="s">
        <v>1111</v>
      </c>
      <c r="AD5081" s="95">
        <v>8965991200</v>
      </c>
    </row>
    <row r="5082" spans="1:30" x14ac:dyDescent="0.2">
      <c r="A5082" s="74" t="s">
        <v>6189</v>
      </c>
      <c r="B5082" s="95">
        <v>67.430000000000007</v>
      </c>
      <c r="C5082" s="95">
        <v>2.71</v>
      </c>
      <c r="D5082" s="95">
        <v>23.14</v>
      </c>
      <c r="E5082" s="95">
        <v>2.39</v>
      </c>
      <c r="F5082" s="95">
        <v>0.63</v>
      </c>
      <c r="G5082" s="95">
        <v>39.979999999999997</v>
      </c>
      <c r="H5082" s="95">
        <v>18.14</v>
      </c>
      <c r="I5082" s="95">
        <v>12.06</v>
      </c>
      <c r="J5082" s="95">
        <v>15.37</v>
      </c>
      <c r="K5082" s="95">
        <v>25.02</v>
      </c>
      <c r="L5082" s="95">
        <v>9.65</v>
      </c>
      <c r="M5082" s="95">
        <v>1.5</v>
      </c>
      <c r="N5082" s="95">
        <v>2.79</v>
      </c>
      <c r="O5082" s="95">
        <v>-28.44</v>
      </c>
      <c r="P5082" s="95">
        <v>-0.68</v>
      </c>
      <c r="Q5082" s="95">
        <v>0.78</v>
      </c>
      <c r="R5082" s="95">
        <v>10.35</v>
      </c>
      <c r="S5082" s="95">
        <v>2.73</v>
      </c>
      <c r="T5082" s="95">
        <v>6</v>
      </c>
      <c r="U5082" s="95">
        <v>0.26</v>
      </c>
      <c r="V5082" s="95">
        <v>0.74</v>
      </c>
      <c r="W5082" s="95">
        <v>0.23</v>
      </c>
      <c r="X5082" s="95">
        <v>0.89</v>
      </c>
      <c r="Y5082" s="95">
        <v>8.4</v>
      </c>
      <c r="Z5082" s="74" t="s">
        <v>1111</v>
      </c>
      <c r="AA5082" s="95">
        <v>28.16</v>
      </c>
      <c r="AB5082" s="95">
        <v>2.91</v>
      </c>
      <c r="AC5082" s="74" t="s">
        <v>1111</v>
      </c>
      <c r="AD5082" s="95">
        <v>36322895708</v>
      </c>
    </row>
    <row r="5083" spans="1:30" x14ac:dyDescent="0.2">
      <c r="A5083" s="74" t="s">
        <v>6190</v>
      </c>
      <c r="B5083" s="95">
        <v>0.41</v>
      </c>
      <c r="C5083" s="95"/>
      <c r="D5083" s="95">
        <v>-0.47</v>
      </c>
      <c r="E5083" s="95">
        <v>-0.1</v>
      </c>
      <c r="F5083" s="95">
        <v>0.06</v>
      </c>
      <c r="G5083" s="95">
        <v>23.43</v>
      </c>
      <c r="H5083" s="95">
        <v>2.1</v>
      </c>
      <c r="I5083" s="95">
        <v>-13.54</v>
      </c>
      <c r="J5083" s="95">
        <v>3.04</v>
      </c>
      <c r="K5083" s="95">
        <v>54.75</v>
      </c>
      <c r="L5083" s="95">
        <v>51.71</v>
      </c>
      <c r="M5083" s="95"/>
      <c r="N5083" s="95">
        <v>0.06</v>
      </c>
      <c r="O5083" s="95">
        <v>-1.05</v>
      </c>
      <c r="P5083" s="95">
        <v>-0.1</v>
      </c>
      <c r="Q5083" s="95">
        <v>0.85</v>
      </c>
      <c r="R5083" s="95">
        <v>-21.92</v>
      </c>
      <c r="S5083" s="95">
        <v>-13.6</v>
      </c>
      <c r="T5083" s="95">
        <v>1.56</v>
      </c>
      <c r="U5083" s="95">
        <v>-0.62</v>
      </c>
      <c r="V5083" s="95">
        <v>1.62</v>
      </c>
      <c r="W5083" s="95">
        <v>1</v>
      </c>
      <c r="X5083" s="95">
        <v>9.93</v>
      </c>
      <c r="Y5083" s="95"/>
      <c r="Z5083" s="74" t="s">
        <v>1111</v>
      </c>
      <c r="AA5083" s="95">
        <v>-3.96</v>
      </c>
      <c r="AB5083" s="95">
        <v>-0.87</v>
      </c>
      <c r="AC5083" s="74" t="s">
        <v>1111</v>
      </c>
      <c r="AD5083" s="95">
        <v>75779972</v>
      </c>
    </row>
    <row r="5084" spans="1:30" x14ac:dyDescent="0.2">
      <c r="A5084" s="74" t="s">
        <v>6191</v>
      </c>
      <c r="B5084" s="95">
        <v>1.0900000000000001</v>
      </c>
      <c r="C5084" s="95"/>
      <c r="D5084" s="95">
        <v>-1.36</v>
      </c>
      <c r="E5084" s="95">
        <v>0.26</v>
      </c>
      <c r="F5084" s="95">
        <v>0.16</v>
      </c>
      <c r="G5084" s="95">
        <v>75.09</v>
      </c>
      <c r="H5084" s="95">
        <v>-55.98</v>
      </c>
      <c r="I5084" s="95">
        <v>-41.91</v>
      </c>
      <c r="J5084" s="95">
        <v>-1.02</v>
      </c>
      <c r="K5084" s="95">
        <v>-2.04</v>
      </c>
      <c r="L5084" s="95">
        <v>-1.02</v>
      </c>
      <c r="M5084" s="95">
        <v>0.26</v>
      </c>
      <c r="N5084" s="95">
        <v>0.56999999999999995</v>
      </c>
      <c r="O5084" s="95">
        <v>2.79</v>
      </c>
      <c r="P5084" s="95">
        <v>-0.19</v>
      </c>
      <c r="Q5084" s="95">
        <v>1.61</v>
      </c>
      <c r="R5084" s="95">
        <v>-19.28</v>
      </c>
      <c r="S5084" s="95">
        <v>-11.92</v>
      </c>
      <c r="T5084" s="95">
        <v>-25.54</v>
      </c>
      <c r="U5084" s="95">
        <v>0.62</v>
      </c>
      <c r="V5084" s="95">
        <v>0.38</v>
      </c>
      <c r="W5084" s="95">
        <v>0.28000000000000003</v>
      </c>
      <c r="X5084" s="95">
        <v>1.22</v>
      </c>
      <c r="Y5084" s="95"/>
      <c r="Z5084" s="74" t="s">
        <v>1111</v>
      </c>
      <c r="AA5084" s="95">
        <v>4.1500000000000004</v>
      </c>
      <c r="AB5084" s="95">
        <v>-0.8</v>
      </c>
      <c r="AC5084" s="74" t="s">
        <v>1111</v>
      </c>
      <c r="AD5084" s="95">
        <v>21319092</v>
      </c>
    </row>
    <row r="5085" spans="1:30" x14ac:dyDescent="0.2">
      <c r="A5085" s="74" t="s">
        <v>6192</v>
      </c>
      <c r="B5085" s="95">
        <v>27.1</v>
      </c>
      <c r="C5085" s="95"/>
      <c r="D5085" s="95">
        <v>-21.3</v>
      </c>
      <c r="E5085" s="95">
        <v>5.62</v>
      </c>
      <c r="F5085" s="95">
        <v>5.29</v>
      </c>
      <c r="G5085" s="95">
        <v>100</v>
      </c>
      <c r="H5085" s="95">
        <v>-333.22</v>
      </c>
      <c r="I5085" s="95">
        <v>-330.69</v>
      </c>
      <c r="J5085" s="95">
        <v>-21.14</v>
      </c>
      <c r="K5085" s="95">
        <v>-17.36</v>
      </c>
      <c r="L5085" s="95">
        <v>3.77</v>
      </c>
      <c r="M5085" s="95">
        <v>-1</v>
      </c>
      <c r="N5085" s="95">
        <v>70.430000000000007</v>
      </c>
      <c r="O5085" s="95">
        <v>5.74</v>
      </c>
      <c r="P5085" s="95">
        <v>-173.91</v>
      </c>
      <c r="Q5085" s="95">
        <v>19.940000000000001</v>
      </c>
      <c r="R5085" s="95">
        <v>-26.37</v>
      </c>
      <c r="S5085" s="95">
        <v>-24.83</v>
      </c>
      <c r="T5085" s="95">
        <v>-26.77</v>
      </c>
      <c r="U5085" s="95">
        <v>0.94</v>
      </c>
      <c r="V5085" s="95">
        <v>0.06</v>
      </c>
      <c r="W5085" s="95">
        <v>0.08</v>
      </c>
      <c r="X5085" s="95">
        <v>15.61</v>
      </c>
      <c r="Y5085" s="95"/>
      <c r="Z5085" s="74" t="s">
        <v>1111</v>
      </c>
      <c r="AA5085" s="95">
        <v>4.83</v>
      </c>
      <c r="AB5085" s="95">
        <v>-1.27</v>
      </c>
      <c r="AC5085" s="74" t="s">
        <v>1111</v>
      </c>
      <c r="AD5085" s="95">
        <v>1398070030</v>
      </c>
    </row>
    <row r="5086" spans="1:30" x14ac:dyDescent="0.2">
      <c r="A5086" s="74" t="s">
        <v>6193</v>
      </c>
      <c r="B5086" s="95">
        <v>27.2</v>
      </c>
      <c r="C5086" s="95"/>
      <c r="D5086" s="95">
        <v>-10.26</v>
      </c>
      <c r="E5086" s="95">
        <v>56.13</v>
      </c>
      <c r="F5086" s="95">
        <v>3.99</v>
      </c>
      <c r="G5086" s="95">
        <v>70.69</v>
      </c>
      <c r="H5086" s="95">
        <v>-80.989999999999995</v>
      </c>
      <c r="I5086" s="95">
        <v>-85.02</v>
      </c>
      <c r="J5086" s="95">
        <v>-10.77</v>
      </c>
      <c r="K5086" s="95">
        <v>-11.14</v>
      </c>
      <c r="L5086" s="95">
        <v>-0.36</v>
      </c>
      <c r="M5086" s="95">
        <v>1.89</v>
      </c>
      <c r="N5086" s="95">
        <v>8.73</v>
      </c>
      <c r="O5086" s="95">
        <v>13.18</v>
      </c>
      <c r="P5086" s="95">
        <v>-8.42</v>
      </c>
      <c r="Q5086" s="95">
        <v>2.36</v>
      </c>
      <c r="R5086" s="95">
        <v>-546.91999999999996</v>
      </c>
      <c r="S5086" s="95">
        <v>-38.9</v>
      </c>
      <c r="T5086" s="95">
        <v>-67.41</v>
      </c>
      <c r="U5086" s="95">
        <v>7.0000000000000007E-2</v>
      </c>
      <c r="V5086" s="95">
        <v>0.93</v>
      </c>
      <c r="W5086" s="95">
        <v>0.46</v>
      </c>
      <c r="X5086" s="95">
        <v>5.51</v>
      </c>
      <c r="Y5086" s="95"/>
      <c r="Z5086" s="74" t="s">
        <v>1111</v>
      </c>
      <c r="AA5086" s="95">
        <v>0.48</v>
      </c>
      <c r="AB5086" s="95">
        <v>-2.65</v>
      </c>
      <c r="AC5086" s="74" t="s">
        <v>1111</v>
      </c>
      <c r="AD5086" s="95">
        <v>910158240</v>
      </c>
    </row>
    <row r="5087" spans="1:30" x14ac:dyDescent="0.2">
      <c r="A5087" s="74" t="s">
        <v>6194</v>
      </c>
      <c r="B5087" s="95">
        <v>2.12</v>
      </c>
      <c r="C5087" s="95"/>
      <c r="D5087" s="95">
        <v>-3.16</v>
      </c>
      <c r="E5087" s="95">
        <v>13.29</v>
      </c>
      <c r="F5087" s="95">
        <v>1.75</v>
      </c>
      <c r="G5087" s="95">
        <v>66.05</v>
      </c>
      <c r="H5087" s="95">
        <v>-224.02</v>
      </c>
      <c r="I5087" s="95">
        <v>-248.46</v>
      </c>
      <c r="J5087" s="95">
        <v>-3.5</v>
      </c>
      <c r="K5087" s="95">
        <v>-3.12</v>
      </c>
      <c r="L5087" s="95">
        <v>0.38</v>
      </c>
      <c r="M5087" s="95">
        <v>-1.43</v>
      </c>
      <c r="N5087" s="95">
        <v>7.84</v>
      </c>
      <c r="O5087" s="95">
        <v>2.42</v>
      </c>
      <c r="P5087" s="95">
        <v>-38.270000000000003</v>
      </c>
      <c r="Q5087" s="95">
        <v>4.08</v>
      </c>
      <c r="R5087" s="95">
        <v>-421.27</v>
      </c>
      <c r="S5087" s="95">
        <v>-55.3</v>
      </c>
      <c r="T5087" s="95">
        <v>-70.36</v>
      </c>
      <c r="U5087" s="95">
        <v>0.13</v>
      </c>
      <c r="V5087" s="95">
        <v>0.87</v>
      </c>
      <c r="W5087" s="95">
        <v>0.22</v>
      </c>
      <c r="X5087" s="95"/>
      <c r="Y5087" s="95"/>
      <c r="Z5087" s="74" t="s">
        <v>1111</v>
      </c>
      <c r="AA5087" s="95">
        <v>0.16</v>
      </c>
      <c r="AB5087" s="95">
        <v>-0.67</v>
      </c>
      <c r="AC5087" s="74" t="s">
        <v>1111</v>
      </c>
      <c r="AD5087" s="95">
        <v>264382868</v>
      </c>
    </row>
    <row r="5088" spans="1:30" x14ac:dyDescent="0.2">
      <c r="A5088" s="74" t="s">
        <v>6195</v>
      </c>
      <c r="B5088" s="95">
        <v>1.89</v>
      </c>
      <c r="C5088" s="95"/>
      <c r="D5088" s="95">
        <v>-0.73</v>
      </c>
      <c r="E5088" s="95">
        <v>0.82</v>
      </c>
      <c r="F5088" s="95">
        <v>0.47</v>
      </c>
      <c r="G5088" s="95"/>
      <c r="H5088" s="95"/>
      <c r="I5088" s="95"/>
      <c r="J5088" s="95">
        <v>-0.77</v>
      </c>
      <c r="K5088" s="95">
        <v>-0.18</v>
      </c>
      <c r="L5088" s="95">
        <v>0.57999999999999996</v>
      </c>
      <c r="M5088" s="95">
        <v>-0.62</v>
      </c>
      <c r="N5088" s="95"/>
      <c r="O5088" s="95">
        <v>0.83</v>
      </c>
      <c r="P5088" s="95">
        <v>-1.41</v>
      </c>
      <c r="Q5088" s="95">
        <v>6.1</v>
      </c>
      <c r="R5088" s="95">
        <v>-111.95</v>
      </c>
      <c r="S5088" s="95">
        <v>-63.8</v>
      </c>
      <c r="T5088" s="95">
        <v>-71.72</v>
      </c>
      <c r="U5088" s="95">
        <v>0.56999999999999995</v>
      </c>
      <c r="V5088" s="95">
        <v>0.43</v>
      </c>
      <c r="W5088" s="95">
        <v>0</v>
      </c>
      <c r="X5088" s="95"/>
      <c r="Y5088" s="95"/>
      <c r="Z5088" s="74" t="s">
        <v>1111</v>
      </c>
      <c r="AA5088" s="95">
        <v>2.31</v>
      </c>
      <c r="AB5088" s="95">
        <v>-2.59</v>
      </c>
      <c r="AC5088" s="74" t="s">
        <v>1111</v>
      </c>
      <c r="AD5088" s="95">
        <v>56209734</v>
      </c>
    </row>
    <row r="5089" spans="1:30" x14ac:dyDescent="0.2">
      <c r="A5089" s="74" t="s">
        <v>6196</v>
      </c>
      <c r="B5089" s="95">
        <v>8.84</v>
      </c>
      <c r="C5089" s="95"/>
      <c r="D5089" s="95">
        <v>-6.15</v>
      </c>
      <c r="E5089" s="95">
        <v>1.57</v>
      </c>
      <c r="F5089" s="95">
        <v>1.1200000000000001</v>
      </c>
      <c r="G5089" s="95">
        <v>58.61</v>
      </c>
      <c r="H5089" s="95">
        <v>-42.62</v>
      </c>
      <c r="I5089" s="95">
        <v>-48.16</v>
      </c>
      <c r="J5089" s="95">
        <v>-6.95</v>
      </c>
      <c r="K5089" s="95">
        <v>-3.08</v>
      </c>
      <c r="L5089" s="95">
        <v>3.86</v>
      </c>
      <c r="M5089" s="95">
        <v>-0.88</v>
      </c>
      <c r="N5089" s="95">
        <v>2.96</v>
      </c>
      <c r="O5089" s="95">
        <v>1.3</v>
      </c>
      <c r="P5089" s="95">
        <v>-15.22</v>
      </c>
      <c r="Q5089" s="95">
        <v>14.62</v>
      </c>
      <c r="R5089" s="95">
        <v>-25.61</v>
      </c>
      <c r="S5089" s="95">
        <v>-18.2</v>
      </c>
      <c r="T5089" s="95">
        <v>-17.46</v>
      </c>
      <c r="U5089" s="95">
        <v>0.71</v>
      </c>
      <c r="V5089" s="95">
        <v>0.28999999999999998</v>
      </c>
      <c r="W5089" s="95">
        <v>0.38</v>
      </c>
      <c r="X5089" s="95"/>
      <c r="Y5089" s="95"/>
      <c r="Z5089" s="74" t="s">
        <v>1111</v>
      </c>
      <c r="AA5089" s="95">
        <v>5.62</v>
      </c>
      <c r="AB5089" s="95">
        <v>-1.44</v>
      </c>
      <c r="AC5089" s="74" t="s">
        <v>1111</v>
      </c>
      <c r="AD5089" s="95">
        <v>142891528</v>
      </c>
    </row>
    <row r="5090" spans="1:30" x14ac:dyDescent="0.2">
      <c r="A5090" s="74" t="s">
        <v>6197</v>
      </c>
      <c r="B5090" s="95">
        <v>0.6</v>
      </c>
      <c r="C5090" s="95"/>
      <c r="D5090" s="95">
        <v>-4.6500000000000004</v>
      </c>
      <c r="E5090" s="95">
        <v>0.05</v>
      </c>
      <c r="F5090" s="95">
        <v>0.01</v>
      </c>
      <c r="G5090" s="95">
        <v>15.17</v>
      </c>
      <c r="H5090" s="95">
        <v>7.85</v>
      </c>
      <c r="I5090" s="95">
        <v>-0.43</v>
      </c>
      <c r="J5090" s="95">
        <v>0.25</v>
      </c>
      <c r="K5090" s="95">
        <v>14.89</v>
      </c>
      <c r="L5090" s="95">
        <v>14.63</v>
      </c>
      <c r="M5090" s="95">
        <v>2.9</v>
      </c>
      <c r="N5090" s="95">
        <v>0.02</v>
      </c>
      <c r="O5090" s="95">
        <v>0.06</v>
      </c>
      <c r="P5090" s="95">
        <v>-0.01</v>
      </c>
      <c r="Q5090" s="95">
        <v>1.74</v>
      </c>
      <c r="R5090" s="95">
        <v>-1.08</v>
      </c>
      <c r="S5090" s="95">
        <v>-0.12</v>
      </c>
      <c r="T5090" s="95">
        <v>1.59</v>
      </c>
      <c r="U5090" s="95">
        <v>0.11</v>
      </c>
      <c r="V5090" s="95">
        <v>0.89</v>
      </c>
      <c r="W5090" s="95">
        <v>0.27</v>
      </c>
      <c r="X5090" s="95">
        <v>21.97</v>
      </c>
      <c r="Y5090" s="95">
        <v>7.09</v>
      </c>
      <c r="Z5090" s="74" t="s">
        <v>1111</v>
      </c>
      <c r="AA5090" s="95">
        <v>11.92</v>
      </c>
      <c r="AB5090" s="95">
        <v>-0.13</v>
      </c>
      <c r="AC5090" s="74" t="s">
        <v>1111</v>
      </c>
      <c r="AD5090" s="95">
        <v>39361612.200000003</v>
      </c>
    </row>
    <row r="5091" spans="1:30" x14ac:dyDescent="0.2">
      <c r="A5091" s="74" t="s">
        <v>6198</v>
      </c>
      <c r="B5091" s="95">
        <v>2.11</v>
      </c>
      <c r="C5091" s="95"/>
      <c r="D5091" s="95">
        <v>53.12</v>
      </c>
      <c r="E5091" s="95">
        <v>0.79</v>
      </c>
      <c r="F5091" s="95">
        <v>0.72</v>
      </c>
      <c r="G5091" s="95">
        <v>15.84</v>
      </c>
      <c r="H5091" s="95">
        <v>41.51</v>
      </c>
      <c r="I5091" s="95">
        <v>30.04</v>
      </c>
      <c r="J5091" s="95">
        <v>38.44</v>
      </c>
      <c r="K5091" s="95">
        <v>-9.49</v>
      </c>
      <c r="L5091" s="95">
        <v>-47.93</v>
      </c>
      <c r="M5091" s="95">
        <v>-0.99</v>
      </c>
      <c r="N5091" s="95">
        <v>15.96</v>
      </c>
      <c r="O5091" s="95">
        <v>0.79</v>
      </c>
      <c r="P5091" s="95">
        <v>-13.77</v>
      </c>
      <c r="Q5091" s="95">
        <v>22.73</v>
      </c>
      <c r="R5091" s="95">
        <v>1.5</v>
      </c>
      <c r="S5091" s="95">
        <v>1.35</v>
      </c>
      <c r="T5091" s="95">
        <v>2.0699999999999998</v>
      </c>
      <c r="U5091" s="95">
        <v>0.9</v>
      </c>
      <c r="V5091" s="95">
        <v>0.1</v>
      </c>
      <c r="W5091" s="95">
        <v>0.04</v>
      </c>
      <c r="X5091" s="95"/>
      <c r="Y5091" s="95"/>
      <c r="Z5091" s="74" t="s">
        <v>1111</v>
      </c>
      <c r="AA5091" s="95">
        <v>2.65</v>
      </c>
      <c r="AB5091" s="95">
        <v>0.04</v>
      </c>
      <c r="AC5091" s="74" t="s">
        <v>1111</v>
      </c>
      <c r="AD5091" s="95">
        <v>294173668</v>
      </c>
    </row>
    <row r="5092" spans="1:30" x14ac:dyDescent="0.2">
      <c r="A5092" s="74" t="s">
        <v>6199</v>
      </c>
      <c r="B5092" s="95">
        <v>185.51</v>
      </c>
      <c r="C5092" s="95">
        <v>0.2</v>
      </c>
      <c r="D5092" s="95">
        <v>60.58</v>
      </c>
      <c r="E5092" s="95">
        <v>14.74</v>
      </c>
      <c r="F5092" s="95">
        <v>7.86</v>
      </c>
      <c r="G5092" s="95">
        <v>68.05</v>
      </c>
      <c r="H5092" s="95">
        <v>23.88</v>
      </c>
      <c r="I5092" s="95">
        <v>23</v>
      </c>
      <c r="J5092" s="95">
        <v>58.36</v>
      </c>
      <c r="K5092" s="95">
        <v>55.95</v>
      </c>
      <c r="L5092" s="95">
        <v>-2.41</v>
      </c>
      <c r="M5092" s="95">
        <v>-0.61</v>
      </c>
      <c r="N5092" s="95">
        <v>13.94</v>
      </c>
      <c r="O5092" s="95">
        <v>14.06</v>
      </c>
      <c r="P5092" s="95">
        <v>-24.65</v>
      </c>
      <c r="Q5092" s="95">
        <v>5.58</v>
      </c>
      <c r="R5092" s="95">
        <v>24.33</v>
      </c>
      <c r="S5092" s="95">
        <v>12.97</v>
      </c>
      <c r="T5092" s="95">
        <v>16.68</v>
      </c>
      <c r="U5092" s="95">
        <v>0.53</v>
      </c>
      <c r="V5092" s="95">
        <v>0.47</v>
      </c>
      <c r="W5092" s="95">
        <v>0.56000000000000005</v>
      </c>
      <c r="X5092" s="95">
        <v>7.29</v>
      </c>
      <c r="Y5092" s="95">
        <v>3.25</v>
      </c>
      <c r="Z5092" s="74" t="s">
        <v>1111</v>
      </c>
      <c r="AA5092" s="95">
        <v>12.59</v>
      </c>
      <c r="AB5092" s="95">
        <v>3.06</v>
      </c>
      <c r="AC5092" s="74" t="s">
        <v>1111</v>
      </c>
      <c r="AD5092" s="95">
        <v>45984293004</v>
      </c>
    </row>
    <row r="5093" spans="1:30" x14ac:dyDescent="0.2">
      <c r="A5093" s="74" t="s">
        <v>6200</v>
      </c>
      <c r="B5093" s="95">
        <v>178.75</v>
      </c>
      <c r="C5093" s="95"/>
      <c r="D5093" s="95">
        <v>-42.89</v>
      </c>
      <c r="E5093" s="95">
        <v>15.22</v>
      </c>
      <c r="F5093" s="95">
        <v>13.88</v>
      </c>
      <c r="G5093" s="95">
        <v>100</v>
      </c>
      <c r="H5093" s="95">
        <v>-225.99</v>
      </c>
      <c r="I5093" s="95">
        <v>-226</v>
      </c>
      <c r="J5093" s="95">
        <v>-42.9</v>
      </c>
      <c r="K5093" s="95">
        <v>-40.58</v>
      </c>
      <c r="L5093" s="95">
        <v>2.3199999999999998</v>
      </c>
      <c r="M5093" s="95">
        <v>-0.82</v>
      </c>
      <c r="N5093" s="95">
        <v>96.94</v>
      </c>
      <c r="O5093" s="95">
        <v>17.100000000000001</v>
      </c>
      <c r="P5093" s="95">
        <v>-119.81</v>
      </c>
      <c r="Q5093" s="95">
        <v>12.14</v>
      </c>
      <c r="R5093" s="95">
        <v>-35.49</v>
      </c>
      <c r="S5093" s="95">
        <v>-32.35</v>
      </c>
      <c r="T5093" s="95">
        <v>-35.49</v>
      </c>
      <c r="U5093" s="95">
        <v>0.91</v>
      </c>
      <c r="V5093" s="95">
        <v>0.09</v>
      </c>
      <c r="W5093" s="95">
        <v>0.14000000000000001</v>
      </c>
      <c r="X5093" s="95">
        <v>38.590000000000003</v>
      </c>
      <c r="Y5093" s="95"/>
      <c r="Z5093" s="74" t="s">
        <v>1111</v>
      </c>
      <c r="AA5093" s="95">
        <v>11.74</v>
      </c>
      <c r="AB5093" s="95">
        <v>-4.17</v>
      </c>
      <c r="AC5093" s="74" t="s">
        <v>1111</v>
      </c>
      <c r="AD5093" s="95">
        <v>10931599250</v>
      </c>
    </row>
    <row r="5094" spans="1:30" x14ac:dyDescent="0.2">
      <c r="A5094" s="74" t="s">
        <v>6201</v>
      </c>
      <c r="B5094" s="95">
        <v>25.96</v>
      </c>
      <c r="C5094" s="95"/>
      <c r="D5094" s="95">
        <v>-18.39</v>
      </c>
      <c r="E5094" s="95">
        <v>742.3</v>
      </c>
      <c r="F5094" s="95">
        <v>9.74</v>
      </c>
      <c r="G5094" s="95">
        <v>74.84</v>
      </c>
      <c r="H5094" s="95">
        <v>-78.64</v>
      </c>
      <c r="I5094" s="95">
        <v>-78.489999999999995</v>
      </c>
      <c r="J5094" s="95">
        <v>-18.36</v>
      </c>
      <c r="K5094" s="95">
        <v>-18.25</v>
      </c>
      <c r="L5094" s="95">
        <v>0.11</v>
      </c>
      <c r="M5094" s="95">
        <v>-4.51</v>
      </c>
      <c r="N5094" s="95">
        <v>14.44</v>
      </c>
      <c r="O5094" s="95">
        <v>51.18</v>
      </c>
      <c r="P5094" s="95">
        <v>-28.57</v>
      </c>
      <c r="Q5094" s="95">
        <v>1.41</v>
      </c>
      <c r="R5094" s="95">
        <v>-4035.55</v>
      </c>
      <c r="S5094" s="95">
        <v>-52.95</v>
      </c>
      <c r="T5094" s="95">
        <v>-146.46</v>
      </c>
      <c r="U5094" s="95">
        <v>0.01</v>
      </c>
      <c r="V5094" s="95">
        <v>0.99</v>
      </c>
      <c r="W5094" s="95">
        <v>0.67</v>
      </c>
      <c r="X5094" s="95"/>
      <c r="Y5094" s="95"/>
      <c r="Z5094" s="74" t="s">
        <v>1111</v>
      </c>
      <c r="AA5094" s="95">
        <v>0.03</v>
      </c>
      <c r="AB5094" s="95">
        <v>-1.41</v>
      </c>
      <c r="AC5094" s="74" t="s">
        <v>1111</v>
      </c>
      <c r="AD5094" s="95">
        <v>14050281476</v>
      </c>
    </row>
    <row r="5095" spans="1:30" x14ac:dyDescent="0.2">
      <c r="A5095" s="74" t="s">
        <v>6202</v>
      </c>
      <c r="B5095" s="95">
        <v>35.200000000000003</v>
      </c>
      <c r="C5095" s="95"/>
      <c r="D5095" s="95">
        <v>-499.53</v>
      </c>
      <c r="E5095" s="95">
        <v>3.33</v>
      </c>
      <c r="F5095" s="95">
        <v>2.95</v>
      </c>
      <c r="G5095" s="95">
        <v>100</v>
      </c>
      <c r="H5095" s="95">
        <v>-2.5299999999999998</v>
      </c>
      <c r="I5095" s="95">
        <v>-2.5299999999999998</v>
      </c>
      <c r="J5095" s="95">
        <v>-499.53</v>
      </c>
      <c r="K5095" s="95">
        <v>-429.59</v>
      </c>
      <c r="L5095" s="95">
        <v>69.930000000000007</v>
      </c>
      <c r="M5095" s="95">
        <v>-0.47</v>
      </c>
      <c r="N5095" s="95">
        <v>12.63</v>
      </c>
      <c r="O5095" s="95">
        <v>7.22</v>
      </c>
      <c r="P5095" s="95">
        <v>-5.6</v>
      </c>
      <c r="Q5095" s="95">
        <v>7.44</v>
      </c>
      <c r="R5095" s="95">
        <v>-0.67</v>
      </c>
      <c r="S5095" s="95">
        <v>-0.59</v>
      </c>
      <c r="T5095" s="95">
        <v>-0.67</v>
      </c>
      <c r="U5095" s="95">
        <v>0.89</v>
      </c>
      <c r="V5095" s="95">
        <v>0.11</v>
      </c>
      <c r="W5095" s="95">
        <v>0.23</v>
      </c>
      <c r="X5095" s="95">
        <v>34.61</v>
      </c>
      <c r="Y5095" s="95"/>
      <c r="Z5095" s="74" t="s">
        <v>1111</v>
      </c>
      <c r="AA5095" s="95">
        <v>10.58</v>
      </c>
      <c r="AB5095" s="95">
        <v>-7.0000000000000007E-2</v>
      </c>
      <c r="AC5095" s="74" t="s">
        <v>1111</v>
      </c>
      <c r="AD5095" s="95">
        <v>2058552320</v>
      </c>
    </row>
    <row r="5096" spans="1:30" x14ac:dyDescent="0.2">
      <c r="A5096" s="74" t="s">
        <v>6203</v>
      </c>
      <c r="B5096" s="95">
        <v>1.77</v>
      </c>
      <c r="C5096" s="95"/>
      <c r="D5096" s="95">
        <v>11.91</v>
      </c>
      <c r="E5096" s="95">
        <v>0.39</v>
      </c>
      <c r="F5096" s="95">
        <v>0.28000000000000003</v>
      </c>
      <c r="G5096" s="95">
        <v>53.02</v>
      </c>
      <c r="H5096" s="95">
        <v>3.05</v>
      </c>
      <c r="I5096" s="95">
        <v>4.93</v>
      </c>
      <c r="J5096" s="95">
        <v>19.27</v>
      </c>
      <c r="K5096" s="95">
        <v>-17.670000000000002</v>
      </c>
      <c r="L5096" s="95">
        <v>-36.94</v>
      </c>
      <c r="M5096" s="95">
        <v>-0.76</v>
      </c>
      <c r="N5096" s="95">
        <v>0.59</v>
      </c>
      <c r="O5096" s="95">
        <v>0.59</v>
      </c>
      <c r="P5096" s="95">
        <v>-1</v>
      </c>
      <c r="Q5096" s="95">
        <v>3.02</v>
      </c>
      <c r="R5096" s="95">
        <v>3.31</v>
      </c>
      <c r="S5096" s="95">
        <v>2.37</v>
      </c>
      <c r="T5096" s="95">
        <v>1.93</v>
      </c>
      <c r="U5096" s="95">
        <v>0.72</v>
      </c>
      <c r="V5096" s="95">
        <v>0.28000000000000003</v>
      </c>
      <c r="W5096" s="95">
        <v>0.48</v>
      </c>
      <c r="X5096" s="95">
        <v>7.53</v>
      </c>
      <c r="Y5096" s="95"/>
      <c r="Z5096" s="74" t="s">
        <v>1111</v>
      </c>
      <c r="AA5096" s="95">
        <v>4.49</v>
      </c>
      <c r="AB5096" s="95">
        <v>0.15</v>
      </c>
      <c r="AC5096" s="74" t="s">
        <v>1111</v>
      </c>
      <c r="AD5096" s="95">
        <v>118575132</v>
      </c>
    </row>
    <row r="5097" spans="1:30" x14ac:dyDescent="0.2">
      <c r="A5097" s="74" t="s">
        <v>6204</v>
      </c>
      <c r="B5097" s="95">
        <v>72.790000000000006</v>
      </c>
      <c r="C5097" s="95">
        <v>4.79</v>
      </c>
      <c r="D5097" s="95">
        <v>-52.27</v>
      </c>
      <c r="E5097" s="95">
        <v>1.92</v>
      </c>
      <c r="F5097" s="95">
        <v>0.92</v>
      </c>
      <c r="G5097" s="95">
        <v>30.75</v>
      </c>
      <c r="H5097" s="95">
        <v>-2.52</v>
      </c>
      <c r="I5097" s="95">
        <v>-2.4500000000000002</v>
      </c>
      <c r="J5097" s="95">
        <v>-50.82</v>
      </c>
      <c r="K5097" s="95">
        <v>-59.86</v>
      </c>
      <c r="L5097" s="95">
        <v>-9.0500000000000007</v>
      </c>
      <c r="M5097" s="95">
        <v>0.34</v>
      </c>
      <c r="N5097" s="95">
        <v>1.28</v>
      </c>
      <c r="O5097" s="95">
        <v>-48.95</v>
      </c>
      <c r="P5097" s="95">
        <v>-1.1000000000000001</v>
      </c>
      <c r="Q5097" s="95">
        <v>0.9</v>
      </c>
      <c r="R5097" s="95">
        <v>-3.67</v>
      </c>
      <c r="S5097" s="95">
        <v>-1.75</v>
      </c>
      <c r="T5097" s="95">
        <v>-3.22</v>
      </c>
      <c r="U5097" s="95">
        <v>0.48</v>
      </c>
      <c r="V5097" s="95">
        <v>0.52</v>
      </c>
      <c r="W5097" s="95">
        <v>0.72</v>
      </c>
      <c r="X5097" s="95">
        <v>-6.45</v>
      </c>
      <c r="Y5097" s="95"/>
      <c r="Z5097" s="74" t="s">
        <v>1111</v>
      </c>
      <c r="AA5097" s="95">
        <v>37.93</v>
      </c>
      <c r="AB5097" s="95">
        <v>-1.39</v>
      </c>
      <c r="AC5097" s="74" t="s">
        <v>1111</v>
      </c>
      <c r="AD5097" s="95">
        <v>308415341380</v>
      </c>
    </row>
    <row r="5098" spans="1:30" x14ac:dyDescent="0.2">
      <c r="A5098" s="74" t="s">
        <v>6205</v>
      </c>
      <c r="B5098" s="95">
        <v>20.69</v>
      </c>
      <c r="C5098" s="95"/>
      <c r="D5098" s="95">
        <v>27.15</v>
      </c>
      <c r="E5098" s="95">
        <v>2.1</v>
      </c>
      <c r="F5098" s="95">
        <v>1.79</v>
      </c>
      <c r="G5098" s="95">
        <v>100</v>
      </c>
      <c r="H5098" s="95">
        <v>31.77</v>
      </c>
      <c r="I5098" s="95">
        <v>28.93</v>
      </c>
      <c r="J5098" s="95">
        <v>24.72</v>
      </c>
      <c r="K5098" s="95">
        <v>16.97</v>
      </c>
      <c r="L5098" s="95">
        <v>-7.75</v>
      </c>
      <c r="M5098" s="95">
        <v>-0.66</v>
      </c>
      <c r="N5098" s="95">
        <v>7.85</v>
      </c>
      <c r="O5098" s="95">
        <v>3.42</v>
      </c>
      <c r="P5098" s="95">
        <v>-4.21</v>
      </c>
      <c r="Q5098" s="95">
        <v>11.5</v>
      </c>
      <c r="R5098" s="95">
        <v>7.73</v>
      </c>
      <c r="S5098" s="95">
        <v>6.61</v>
      </c>
      <c r="T5098" s="95">
        <v>8.4600000000000009</v>
      </c>
      <c r="U5098" s="95">
        <v>0.86</v>
      </c>
      <c r="V5098" s="95">
        <v>0.14000000000000001</v>
      </c>
      <c r="W5098" s="95">
        <v>0.23</v>
      </c>
      <c r="X5098" s="95">
        <v>-11.93</v>
      </c>
      <c r="Y5098" s="95"/>
      <c r="Z5098" s="74" t="s">
        <v>1111</v>
      </c>
      <c r="AA5098" s="95">
        <v>9.86</v>
      </c>
      <c r="AB5098" s="95">
        <v>0.76</v>
      </c>
      <c r="AC5098" s="74" t="s">
        <v>1111</v>
      </c>
      <c r="AD5098" s="95">
        <v>234028728</v>
      </c>
    </row>
    <row r="5099" spans="1:30" x14ac:dyDescent="0.2">
      <c r="A5099" s="74" t="s">
        <v>6206</v>
      </c>
      <c r="B5099" s="95">
        <v>26.3</v>
      </c>
      <c r="C5099" s="95">
        <v>8.8800000000000008</v>
      </c>
      <c r="D5099" s="95">
        <v>34.51</v>
      </c>
      <c r="E5099" s="95">
        <v>2.67</v>
      </c>
      <c r="F5099" s="95">
        <v>2.2799999999999998</v>
      </c>
      <c r="G5099" s="95">
        <v>100</v>
      </c>
      <c r="H5099" s="95">
        <v>31.77</v>
      </c>
      <c r="I5099" s="95">
        <v>28.93</v>
      </c>
      <c r="J5099" s="95">
        <v>31.43</v>
      </c>
      <c r="K5099" s="95">
        <v>16.97</v>
      </c>
      <c r="L5099" s="95">
        <v>-7.75</v>
      </c>
      <c r="M5099" s="95">
        <v>-0.66</v>
      </c>
      <c r="N5099" s="95">
        <v>9.98</v>
      </c>
      <c r="O5099" s="95">
        <v>4.3499999999999996</v>
      </c>
      <c r="P5099" s="95">
        <v>-5.35</v>
      </c>
      <c r="Q5099" s="95">
        <v>11.5</v>
      </c>
      <c r="R5099" s="95">
        <v>7.73</v>
      </c>
      <c r="S5099" s="95">
        <v>6.61</v>
      </c>
      <c r="T5099" s="95">
        <v>8.4600000000000009</v>
      </c>
      <c r="U5099" s="95">
        <v>0.86</v>
      </c>
      <c r="V5099" s="95">
        <v>0.14000000000000001</v>
      </c>
      <c r="W5099" s="95">
        <v>0.23</v>
      </c>
      <c r="X5099" s="95">
        <v>-11.93</v>
      </c>
      <c r="Y5099" s="95"/>
      <c r="Z5099" s="74" t="s">
        <v>1111</v>
      </c>
      <c r="AA5099" s="95">
        <v>9.86</v>
      </c>
      <c r="AB5099" s="95">
        <v>0.76</v>
      </c>
      <c r="AC5099" s="74" t="s">
        <v>1111</v>
      </c>
      <c r="AD5099" s="95">
        <v>234028728</v>
      </c>
    </row>
    <row r="5100" spans="1:30" x14ac:dyDescent="0.2">
      <c r="A5100" s="74" t="s">
        <v>6207</v>
      </c>
      <c r="B5100" s="95">
        <v>26.7</v>
      </c>
      <c r="C5100" s="95"/>
      <c r="D5100" s="95">
        <v>-31.28</v>
      </c>
      <c r="E5100" s="95">
        <v>3.68</v>
      </c>
      <c r="F5100" s="95">
        <v>3.07</v>
      </c>
      <c r="G5100" s="95">
        <v>21.99</v>
      </c>
      <c r="H5100" s="95">
        <v>-28.72</v>
      </c>
      <c r="I5100" s="95">
        <v>-28.49</v>
      </c>
      <c r="J5100" s="95">
        <v>-31.02</v>
      </c>
      <c r="K5100" s="95">
        <v>-24.35</v>
      </c>
      <c r="L5100" s="95">
        <v>6.67</v>
      </c>
      <c r="M5100" s="95">
        <v>-0.79</v>
      </c>
      <c r="N5100" s="95">
        <v>8.91</v>
      </c>
      <c r="O5100" s="95">
        <v>4.3899999999999997</v>
      </c>
      <c r="P5100" s="95">
        <v>-21.5</v>
      </c>
      <c r="Q5100" s="95">
        <v>5.4</v>
      </c>
      <c r="R5100" s="95">
        <v>-11.76</v>
      </c>
      <c r="S5100" s="95">
        <v>-9.8000000000000007</v>
      </c>
      <c r="T5100" s="95">
        <v>-11.97</v>
      </c>
      <c r="U5100" s="95">
        <v>0.83</v>
      </c>
      <c r="V5100" s="95">
        <v>0.17</v>
      </c>
      <c r="W5100" s="95">
        <v>0.34</v>
      </c>
      <c r="X5100" s="95">
        <v>7.99</v>
      </c>
      <c r="Y5100" s="95"/>
      <c r="Z5100" s="74" t="s">
        <v>1111</v>
      </c>
      <c r="AA5100" s="95">
        <v>7.26</v>
      </c>
      <c r="AB5100" s="95">
        <v>-0.85</v>
      </c>
      <c r="AC5100" s="74" t="s">
        <v>1111</v>
      </c>
      <c r="AD5100" s="95">
        <v>593223270</v>
      </c>
    </row>
    <row r="5101" spans="1:30" x14ac:dyDescent="0.2">
      <c r="A5101" s="74" t="s">
        <v>6208</v>
      </c>
      <c r="B5101" s="95">
        <v>29.91</v>
      </c>
      <c r="C5101" s="95"/>
      <c r="D5101" s="95">
        <v>31.99</v>
      </c>
      <c r="E5101" s="95">
        <v>7.03</v>
      </c>
      <c r="F5101" s="95">
        <v>0.77</v>
      </c>
      <c r="G5101" s="95">
        <v>100</v>
      </c>
      <c r="H5101" s="95">
        <v>31.99</v>
      </c>
      <c r="I5101" s="95">
        <v>27.78</v>
      </c>
      <c r="J5101" s="95">
        <v>27.77</v>
      </c>
      <c r="K5101" s="95">
        <v>28.06</v>
      </c>
      <c r="L5101" s="95">
        <v>0.28999999999999998</v>
      </c>
      <c r="M5101" s="95">
        <v>7.0000000000000007E-2</v>
      </c>
      <c r="N5101" s="95">
        <v>8.8800000000000008</v>
      </c>
      <c r="O5101" s="95">
        <v>41.8</v>
      </c>
      <c r="P5101" s="95">
        <v>-0.81</v>
      </c>
      <c r="Q5101" s="95">
        <v>1.84</v>
      </c>
      <c r="R5101" s="95">
        <v>21.99</v>
      </c>
      <c r="S5101" s="95">
        <v>2.42</v>
      </c>
      <c r="T5101" s="95">
        <v>19.86</v>
      </c>
      <c r="U5101" s="95">
        <v>0.11</v>
      </c>
      <c r="V5101" s="95">
        <v>0.89</v>
      </c>
      <c r="W5101" s="95">
        <v>0.09</v>
      </c>
      <c r="X5101" s="95"/>
      <c r="Y5101" s="95"/>
      <c r="Z5101" s="74" t="s">
        <v>1111</v>
      </c>
      <c r="AA5101" s="95">
        <v>4.25</v>
      </c>
      <c r="AB5101" s="95">
        <v>0.94</v>
      </c>
      <c r="AC5101" s="74" t="s">
        <v>1111</v>
      </c>
      <c r="AD5101" s="95">
        <v>16721454690</v>
      </c>
    </row>
    <row r="5102" spans="1:30" x14ac:dyDescent="0.2">
      <c r="A5102" s="74" t="s">
        <v>6209</v>
      </c>
      <c r="B5102" s="95">
        <v>58.21</v>
      </c>
      <c r="C5102" s="95"/>
      <c r="D5102" s="95">
        <v>51.1</v>
      </c>
      <c r="E5102" s="95">
        <v>20.5</v>
      </c>
      <c r="F5102" s="95">
        <v>12.92</v>
      </c>
      <c r="G5102" s="95">
        <v>35.31</v>
      </c>
      <c r="H5102" s="95">
        <v>16.36</v>
      </c>
      <c r="I5102" s="95">
        <v>13.23</v>
      </c>
      <c r="J5102" s="95">
        <v>41.32</v>
      </c>
      <c r="K5102" s="95">
        <v>41.13</v>
      </c>
      <c r="L5102" s="95">
        <v>-0.19</v>
      </c>
      <c r="M5102" s="95">
        <v>-0.09</v>
      </c>
      <c r="N5102" s="95">
        <v>6.76</v>
      </c>
      <c r="O5102" s="95">
        <v>51.84</v>
      </c>
      <c r="P5102" s="95">
        <v>-27.52</v>
      </c>
      <c r="Q5102" s="95">
        <v>1.89</v>
      </c>
      <c r="R5102" s="95">
        <v>40.11</v>
      </c>
      <c r="S5102" s="95">
        <v>25.28</v>
      </c>
      <c r="T5102" s="95">
        <v>40.090000000000003</v>
      </c>
      <c r="U5102" s="95">
        <v>0.63</v>
      </c>
      <c r="V5102" s="95">
        <v>0.37</v>
      </c>
      <c r="W5102" s="95">
        <v>1.91</v>
      </c>
      <c r="X5102" s="95"/>
      <c r="Y5102" s="95"/>
      <c r="Z5102" s="74" t="s">
        <v>1111</v>
      </c>
      <c r="AA5102" s="95">
        <v>2.84</v>
      </c>
      <c r="AB5102" s="95">
        <v>1.1399999999999999</v>
      </c>
      <c r="AC5102" s="74" t="s">
        <v>1111</v>
      </c>
      <c r="AD5102" s="95">
        <v>1607329446</v>
      </c>
    </row>
    <row r="5103" spans="1:30" x14ac:dyDescent="0.2">
      <c r="A5103" s="74" t="s">
        <v>6210</v>
      </c>
      <c r="B5103" s="95">
        <v>17.350000000000001</v>
      </c>
      <c r="C5103" s="95">
        <v>1.1499999999999999</v>
      </c>
      <c r="D5103" s="95">
        <v>13.06</v>
      </c>
      <c r="E5103" s="95">
        <v>1.31</v>
      </c>
      <c r="F5103" s="95">
        <v>0.72</v>
      </c>
      <c r="G5103" s="95">
        <v>89.01</v>
      </c>
      <c r="H5103" s="95">
        <v>19.440000000000001</v>
      </c>
      <c r="I5103" s="95">
        <v>12.66</v>
      </c>
      <c r="J5103" s="95">
        <v>8.5</v>
      </c>
      <c r="K5103" s="95">
        <v>11.02</v>
      </c>
      <c r="L5103" s="95">
        <v>2.52</v>
      </c>
      <c r="M5103" s="95">
        <v>0.39</v>
      </c>
      <c r="N5103" s="95">
        <v>1.65</v>
      </c>
      <c r="O5103" s="95">
        <v>5.85</v>
      </c>
      <c r="P5103" s="95">
        <v>-0.9</v>
      </c>
      <c r="Q5103" s="95">
        <v>2.4900000000000002</v>
      </c>
      <c r="R5103" s="95">
        <v>10.07</v>
      </c>
      <c r="S5103" s="95">
        <v>5.5</v>
      </c>
      <c r="T5103" s="95">
        <v>8.2899999999999991</v>
      </c>
      <c r="U5103" s="95">
        <v>0.55000000000000004</v>
      </c>
      <c r="V5103" s="95">
        <v>0.45</v>
      </c>
      <c r="W5103" s="95">
        <v>0.43</v>
      </c>
      <c r="X5103" s="95">
        <v>26.69</v>
      </c>
      <c r="Y5103" s="95">
        <v>4.63</v>
      </c>
      <c r="Z5103" s="74" t="s">
        <v>1111</v>
      </c>
      <c r="AA5103" s="95">
        <v>13.2</v>
      </c>
      <c r="AB5103" s="95">
        <v>1.33</v>
      </c>
      <c r="AC5103" s="74" t="s">
        <v>1111</v>
      </c>
      <c r="AD5103" s="95">
        <v>1813600705</v>
      </c>
    </row>
    <row r="5104" spans="1:30" x14ac:dyDescent="0.2">
      <c r="A5104" s="74" t="s">
        <v>6211</v>
      </c>
      <c r="B5104" s="95">
        <v>39.99</v>
      </c>
      <c r="C5104" s="95"/>
      <c r="D5104" s="95">
        <v>-80.44</v>
      </c>
      <c r="E5104" s="95">
        <v>6.84</v>
      </c>
      <c r="F5104" s="95">
        <v>4.78</v>
      </c>
      <c r="G5104" s="95">
        <v>37.880000000000003</v>
      </c>
      <c r="H5104" s="95">
        <v>5.14</v>
      </c>
      <c r="I5104" s="95">
        <v>-28.96</v>
      </c>
      <c r="J5104" s="95">
        <v>453.57</v>
      </c>
      <c r="K5104" s="95">
        <v>422.15</v>
      </c>
      <c r="L5104" s="95">
        <v>-31.43</v>
      </c>
      <c r="M5104" s="95">
        <v>-0.47</v>
      </c>
      <c r="N5104" s="95">
        <v>23.3</v>
      </c>
      <c r="O5104" s="95">
        <v>8.1</v>
      </c>
      <c r="P5104" s="95">
        <v>-23.28</v>
      </c>
      <c r="Q5104" s="95">
        <v>3.87</v>
      </c>
      <c r="R5104" s="95">
        <v>-8.51</v>
      </c>
      <c r="S5104" s="95">
        <v>-5.94</v>
      </c>
      <c r="T5104" s="95">
        <v>1.41</v>
      </c>
      <c r="U5104" s="95">
        <v>0.7</v>
      </c>
      <c r="V5104" s="95">
        <v>0.3</v>
      </c>
      <c r="W5104" s="95">
        <v>0.21</v>
      </c>
      <c r="X5104" s="95"/>
      <c r="Y5104" s="95"/>
      <c r="Z5104" s="74" t="s">
        <v>1111</v>
      </c>
      <c r="AA5104" s="95">
        <v>5.84</v>
      </c>
      <c r="AB5104" s="95">
        <v>-0.5</v>
      </c>
      <c r="AC5104" s="74" t="s">
        <v>1111</v>
      </c>
      <c r="AD5104" s="95">
        <v>34246584213</v>
      </c>
    </row>
    <row r="5105" spans="1:30" x14ac:dyDescent="0.2">
      <c r="A5105" s="74" t="s">
        <v>6212</v>
      </c>
      <c r="B5105" s="95">
        <v>67.790000000000006</v>
      </c>
      <c r="C5105" s="95"/>
      <c r="D5105" s="95">
        <v>16.899999999999999</v>
      </c>
      <c r="E5105" s="95">
        <v>2.66</v>
      </c>
      <c r="F5105" s="95">
        <v>0.5</v>
      </c>
      <c r="G5105" s="95">
        <v>16.559999999999999</v>
      </c>
      <c r="H5105" s="95">
        <v>5.23</v>
      </c>
      <c r="I5105" s="95">
        <v>2.46</v>
      </c>
      <c r="J5105" s="95">
        <v>7.95</v>
      </c>
      <c r="K5105" s="95">
        <v>12.52</v>
      </c>
      <c r="L5105" s="95">
        <v>4.57</v>
      </c>
      <c r="M5105" s="95">
        <v>1.53</v>
      </c>
      <c r="N5105" s="95">
        <v>0.42</v>
      </c>
      <c r="O5105" s="95">
        <v>89.38</v>
      </c>
      <c r="P5105" s="95">
        <v>-0.7</v>
      </c>
      <c r="Q5105" s="95">
        <v>1.02</v>
      </c>
      <c r="R5105" s="95">
        <v>15.72</v>
      </c>
      <c r="S5105" s="95">
        <v>2.96</v>
      </c>
      <c r="T5105" s="95">
        <v>9.82</v>
      </c>
      <c r="U5105" s="95">
        <v>0.19</v>
      </c>
      <c r="V5105" s="95">
        <v>0.81</v>
      </c>
      <c r="W5105" s="95">
        <v>1.2</v>
      </c>
      <c r="X5105" s="95">
        <v>16.350000000000001</v>
      </c>
      <c r="Y5105" s="95"/>
      <c r="Z5105" s="74" t="s">
        <v>1111</v>
      </c>
      <c r="AA5105" s="95">
        <v>25.52</v>
      </c>
      <c r="AB5105" s="95">
        <v>4.01</v>
      </c>
      <c r="AC5105" s="74" t="s">
        <v>1111</v>
      </c>
      <c r="AD5105" s="95">
        <v>7776251911</v>
      </c>
    </row>
    <row r="5106" spans="1:30" x14ac:dyDescent="0.2">
      <c r="A5106" s="74" t="s">
        <v>6213</v>
      </c>
      <c r="B5106" s="95">
        <v>9.8000000000000007</v>
      </c>
      <c r="C5106" s="95"/>
      <c r="D5106" s="95">
        <v>-133.69</v>
      </c>
      <c r="E5106" s="95">
        <v>-15.79</v>
      </c>
      <c r="F5106" s="95">
        <v>1.22</v>
      </c>
      <c r="G5106" s="95"/>
      <c r="H5106" s="95"/>
      <c r="I5106" s="95"/>
      <c r="J5106" s="95">
        <v>-133.69</v>
      </c>
      <c r="K5106" s="95">
        <v>-133.59</v>
      </c>
      <c r="L5106" s="95">
        <v>0.09</v>
      </c>
      <c r="M5106" s="95"/>
      <c r="N5106" s="95"/>
      <c r="O5106" s="95">
        <v>-207.98</v>
      </c>
      <c r="P5106" s="95">
        <v>-1.22</v>
      </c>
      <c r="Q5106" s="95">
        <v>0.22</v>
      </c>
      <c r="R5106" s="95">
        <v>-11.81</v>
      </c>
      <c r="S5106" s="95">
        <v>-0.91</v>
      </c>
      <c r="T5106" s="95">
        <v>11.81</v>
      </c>
      <c r="U5106" s="95">
        <v>-0.08</v>
      </c>
      <c r="V5106" s="95">
        <v>0.08</v>
      </c>
      <c r="W5106" s="95">
        <v>0</v>
      </c>
      <c r="X5106" s="95"/>
      <c r="Y5106" s="95"/>
      <c r="Z5106" s="74" t="s">
        <v>1111</v>
      </c>
      <c r="AA5106" s="95">
        <v>-0.62</v>
      </c>
      <c r="AB5106" s="95">
        <v>-7.0000000000000007E-2</v>
      </c>
      <c r="AC5106" s="74" t="s">
        <v>1111</v>
      </c>
      <c r="AD5106" s="95">
        <v>367500000</v>
      </c>
    </row>
    <row r="5107" spans="1:30" x14ac:dyDescent="0.2">
      <c r="A5107" s="74" t="s">
        <v>6214</v>
      </c>
      <c r="B5107" s="95">
        <v>9.9499999999999993</v>
      </c>
      <c r="C5107" s="95"/>
      <c r="D5107" s="95">
        <v>-135.72999999999999</v>
      </c>
      <c r="E5107" s="95">
        <v>-16.03</v>
      </c>
      <c r="F5107" s="95">
        <v>1.24</v>
      </c>
      <c r="G5107" s="95"/>
      <c r="H5107" s="95"/>
      <c r="I5107" s="95"/>
      <c r="J5107" s="95">
        <v>-135.72999999999999</v>
      </c>
      <c r="K5107" s="95">
        <v>-133.59</v>
      </c>
      <c r="L5107" s="95">
        <v>0.09</v>
      </c>
      <c r="M5107" s="95"/>
      <c r="N5107" s="95"/>
      <c r="O5107" s="95">
        <v>-211.16</v>
      </c>
      <c r="P5107" s="95">
        <v>-1.24</v>
      </c>
      <c r="Q5107" s="95">
        <v>0.22</v>
      </c>
      <c r="R5107" s="95">
        <v>-11.81</v>
      </c>
      <c r="S5107" s="95">
        <v>-0.91</v>
      </c>
      <c r="T5107" s="95">
        <v>11.81</v>
      </c>
      <c r="U5107" s="95">
        <v>-0.08</v>
      </c>
      <c r="V5107" s="95">
        <v>0.08</v>
      </c>
      <c r="W5107" s="95">
        <v>0</v>
      </c>
      <c r="X5107" s="95"/>
      <c r="Y5107" s="95"/>
      <c r="Z5107" s="74" t="s">
        <v>1111</v>
      </c>
      <c r="AA5107" s="95">
        <v>-0.62</v>
      </c>
      <c r="AB5107" s="95">
        <v>-7.0000000000000007E-2</v>
      </c>
      <c r="AC5107" s="74" t="s">
        <v>1111</v>
      </c>
      <c r="AD5107" s="95">
        <v>367500000</v>
      </c>
    </row>
    <row r="5108" spans="1:30" x14ac:dyDescent="0.2">
      <c r="A5108" s="74" t="s">
        <v>6215</v>
      </c>
      <c r="B5108" s="95">
        <v>0.43</v>
      </c>
      <c r="C5108" s="95"/>
      <c r="D5108" s="95">
        <v>-5.87</v>
      </c>
      <c r="E5108" s="95">
        <v>-0.69</v>
      </c>
      <c r="F5108" s="95">
        <v>0.05</v>
      </c>
      <c r="G5108" s="95"/>
      <c r="H5108" s="95"/>
      <c r="I5108" s="95"/>
      <c r="J5108" s="95">
        <v>-5.87</v>
      </c>
      <c r="K5108" s="95">
        <v>-133.59</v>
      </c>
      <c r="L5108" s="95">
        <v>0.09</v>
      </c>
      <c r="M5108" s="95"/>
      <c r="N5108" s="95"/>
      <c r="O5108" s="95">
        <v>-9.1300000000000008</v>
      </c>
      <c r="P5108" s="95">
        <v>-0.05</v>
      </c>
      <c r="Q5108" s="95">
        <v>0.22</v>
      </c>
      <c r="R5108" s="95">
        <v>-11.81</v>
      </c>
      <c r="S5108" s="95">
        <v>-0.91</v>
      </c>
      <c r="T5108" s="95">
        <v>11.81</v>
      </c>
      <c r="U5108" s="95">
        <v>-0.08</v>
      </c>
      <c r="V5108" s="95">
        <v>0.08</v>
      </c>
      <c r="W5108" s="95">
        <v>0</v>
      </c>
      <c r="X5108" s="95"/>
      <c r="Y5108" s="95"/>
      <c r="Z5108" s="74" t="s">
        <v>1111</v>
      </c>
      <c r="AA5108" s="95">
        <v>-0.62</v>
      </c>
      <c r="AB5108" s="95">
        <v>-7.0000000000000007E-2</v>
      </c>
      <c r="AC5108" s="74" t="s">
        <v>1111</v>
      </c>
      <c r="AD5108" s="95">
        <v>367500000</v>
      </c>
    </row>
    <row r="5109" spans="1:30" x14ac:dyDescent="0.2">
      <c r="A5109" s="74" t="s">
        <v>6216</v>
      </c>
      <c r="B5109" s="95">
        <v>53.88</v>
      </c>
      <c r="C5109" s="95">
        <v>0.8</v>
      </c>
      <c r="D5109" s="95">
        <v>28.21</v>
      </c>
      <c r="E5109" s="95">
        <v>2.2999999999999998</v>
      </c>
      <c r="F5109" s="95">
        <v>1.27</v>
      </c>
      <c r="G5109" s="95">
        <v>55.09</v>
      </c>
      <c r="H5109" s="95">
        <v>14.17</v>
      </c>
      <c r="I5109" s="95">
        <v>9.83</v>
      </c>
      <c r="J5109" s="95">
        <v>19.59</v>
      </c>
      <c r="K5109" s="95">
        <v>22.57</v>
      </c>
      <c r="L5109" s="95">
        <v>2.98</v>
      </c>
      <c r="M5109" s="95">
        <v>0.35</v>
      </c>
      <c r="N5109" s="95">
        <v>2.77</v>
      </c>
      <c r="O5109" s="95">
        <v>17.37</v>
      </c>
      <c r="P5109" s="95">
        <v>-1.57</v>
      </c>
      <c r="Q5109" s="95">
        <v>1.6</v>
      </c>
      <c r="R5109" s="95">
        <v>8.15</v>
      </c>
      <c r="S5109" s="95">
        <v>4.5</v>
      </c>
      <c r="T5109" s="95">
        <v>6.6</v>
      </c>
      <c r="U5109" s="95">
        <v>0.55000000000000004</v>
      </c>
      <c r="V5109" s="95">
        <v>0.45</v>
      </c>
      <c r="W5109" s="95">
        <v>0.46</v>
      </c>
      <c r="X5109" s="95">
        <v>4.5599999999999996</v>
      </c>
      <c r="Y5109" s="95"/>
      <c r="Z5109" s="74" t="s">
        <v>1111</v>
      </c>
      <c r="AA5109" s="95">
        <v>23.43</v>
      </c>
      <c r="AB5109" s="95">
        <v>1.91</v>
      </c>
      <c r="AC5109" s="74" t="s">
        <v>1111</v>
      </c>
      <c r="AD5109" s="95">
        <v>11778545160</v>
      </c>
    </row>
    <row r="5110" spans="1:30" x14ac:dyDescent="0.2">
      <c r="A5110" s="74" t="s">
        <v>6217</v>
      </c>
      <c r="B5110" s="95">
        <v>20.98</v>
      </c>
      <c r="C5110" s="95">
        <v>4.7699999999999996</v>
      </c>
      <c r="D5110" s="95">
        <v>12.61</v>
      </c>
      <c r="E5110" s="95">
        <v>0.72</v>
      </c>
      <c r="F5110" s="95">
        <v>0.27</v>
      </c>
      <c r="G5110" s="95">
        <v>35.020000000000003</v>
      </c>
      <c r="H5110" s="95">
        <v>4.71</v>
      </c>
      <c r="I5110" s="95">
        <v>4.13</v>
      </c>
      <c r="J5110" s="95">
        <v>11.05</v>
      </c>
      <c r="K5110" s="95">
        <v>17.27</v>
      </c>
      <c r="L5110" s="95">
        <v>6.22</v>
      </c>
      <c r="M5110" s="95">
        <v>0.41</v>
      </c>
      <c r="N5110" s="95">
        <v>0.52</v>
      </c>
      <c r="O5110" s="95">
        <v>1.53</v>
      </c>
      <c r="P5110" s="95">
        <v>-0.42</v>
      </c>
      <c r="Q5110" s="95">
        <v>1.88</v>
      </c>
      <c r="R5110" s="95">
        <v>5.72</v>
      </c>
      <c r="S5110" s="95">
        <v>2.11</v>
      </c>
      <c r="T5110" s="95">
        <v>3.07</v>
      </c>
      <c r="U5110" s="95">
        <v>0.37</v>
      </c>
      <c r="V5110" s="95">
        <v>0.62</v>
      </c>
      <c r="W5110" s="95">
        <v>0.51</v>
      </c>
      <c r="X5110" s="95">
        <v>-9.34</v>
      </c>
      <c r="Y5110" s="95">
        <v>-15.59</v>
      </c>
      <c r="Z5110" s="74" t="s">
        <v>1111</v>
      </c>
      <c r="AA5110" s="95">
        <v>29.06</v>
      </c>
      <c r="AB5110" s="95">
        <v>1.66</v>
      </c>
      <c r="AC5110" s="74" t="s">
        <v>1111</v>
      </c>
      <c r="AD5110" s="95">
        <v>3745183858</v>
      </c>
    </row>
    <row r="5111" spans="1:30" x14ac:dyDescent="0.2">
      <c r="A5111" s="74" t="s">
        <v>6218</v>
      </c>
      <c r="B5111" s="95">
        <v>1.36</v>
      </c>
      <c r="C5111" s="95"/>
      <c r="D5111" s="95">
        <v>-9.2100000000000009</v>
      </c>
      <c r="E5111" s="95">
        <v>1.5</v>
      </c>
      <c r="F5111" s="95">
        <v>1.1100000000000001</v>
      </c>
      <c r="G5111" s="95">
        <v>37.450000000000003</v>
      </c>
      <c r="H5111" s="95">
        <v>-30.07</v>
      </c>
      <c r="I5111" s="95">
        <v>-34.92</v>
      </c>
      <c r="J5111" s="95">
        <v>-10.69</v>
      </c>
      <c r="K5111" s="95">
        <v>-2.99</v>
      </c>
      <c r="L5111" s="95">
        <v>7.7</v>
      </c>
      <c r="M5111" s="95">
        <v>-1.08</v>
      </c>
      <c r="N5111" s="95">
        <v>3.22</v>
      </c>
      <c r="O5111" s="95">
        <v>1.5</v>
      </c>
      <c r="P5111" s="95">
        <v>-8.8800000000000008</v>
      </c>
      <c r="Q5111" s="95">
        <v>6.58</v>
      </c>
      <c r="R5111" s="95">
        <v>-16.25</v>
      </c>
      <c r="S5111" s="95">
        <v>-12.07</v>
      </c>
      <c r="T5111" s="95">
        <v>-13.28</v>
      </c>
      <c r="U5111" s="95">
        <v>0.74</v>
      </c>
      <c r="V5111" s="95">
        <v>0.26</v>
      </c>
      <c r="W5111" s="95">
        <v>0.35</v>
      </c>
      <c r="X5111" s="95">
        <v>-18.05</v>
      </c>
      <c r="Y5111" s="95"/>
      <c r="Z5111" s="74" t="s">
        <v>1111</v>
      </c>
      <c r="AA5111" s="95">
        <v>0.91</v>
      </c>
      <c r="AB5111" s="95">
        <v>-0.15</v>
      </c>
      <c r="AC5111" s="74" t="s">
        <v>1111</v>
      </c>
      <c r="AD5111" s="95">
        <v>143700864</v>
      </c>
    </row>
    <row r="5112" spans="1:30" x14ac:dyDescent="0.2">
      <c r="A5112" s="74" t="s">
        <v>6219</v>
      </c>
      <c r="B5112" s="95">
        <v>2.38</v>
      </c>
      <c r="C5112" s="95"/>
      <c r="D5112" s="95">
        <v>3.39</v>
      </c>
      <c r="E5112" s="95">
        <v>3.93</v>
      </c>
      <c r="F5112" s="95">
        <v>1.85</v>
      </c>
      <c r="G5112" s="95"/>
      <c r="H5112" s="95"/>
      <c r="I5112" s="95"/>
      <c r="J5112" s="95">
        <v>-13.14</v>
      </c>
      <c r="K5112" s="95">
        <v>-6.72</v>
      </c>
      <c r="L5112" s="95">
        <v>6.42</v>
      </c>
      <c r="M5112" s="95">
        <v>-1.92</v>
      </c>
      <c r="N5112" s="95"/>
      <c r="O5112" s="95">
        <v>2.04</v>
      </c>
      <c r="P5112" s="95">
        <v>-33.729999999999997</v>
      </c>
      <c r="Q5112" s="95">
        <v>25.47</v>
      </c>
      <c r="R5112" s="95">
        <v>115.75</v>
      </c>
      <c r="S5112" s="95">
        <v>54.64</v>
      </c>
      <c r="T5112" s="95">
        <v>-29.89</v>
      </c>
      <c r="U5112" s="95">
        <v>0.47</v>
      </c>
      <c r="V5112" s="95">
        <v>0.53</v>
      </c>
      <c r="W5112" s="95">
        <v>0</v>
      </c>
      <c r="X5112" s="95"/>
      <c r="Y5112" s="95"/>
      <c r="Z5112" s="74" t="s">
        <v>1111</v>
      </c>
      <c r="AA5112" s="95">
        <v>0.61</v>
      </c>
      <c r="AB5112" s="95">
        <v>0.7</v>
      </c>
      <c r="AC5112" s="74" t="s">
        <v>1111</v>
      </c>
      <c r="AD5112" s="95">
        <v>12885558</v>
      </c>
    </row>
    <row r="5113" spans="1:30" x14ac:dyDescent="0.2">
      <c r="A5113" s="74" t="s">
        <v>6220</v>
      </c>
      <c r="B5113" s="95">
        <v>2.83</v>
      </c>
      <c r="C5113" s="95"/>
      <c r="D5113" s="95">
        <v>-2.5099999999999998</v>
      </c>
      <c r="E5113" s="95">
        <v>0.28000000000000003</v>
      </c>
      <c r="F5113" s="95">
        <v>0.14000000000000001</v>
      </c>
      <c r="G5113" s="95">
        <v>27.39</v>
      </c>
      <c r="H5113" s="95">
        <v>-12.65</v>
      </c>
      <c r="I5113" s="95">
        <v>-12.31</v>
      </c>
      <c r="J5113" s="95">
        <v>-2.4500000000000002</v>
      </c>
      <c r="K5113" s="95">
        <v>2.17</v>
      </c>
      <c r="L5113" s="95">
        <v>4.62</v>
      </c>
      <c r="M5113" s="95">
        <v>-0.52</v>
      </c>
      <c r="N5113" s="95">
        <v>0.31</v>
      </c>
      <c r="O5113" s="95">
        <v>0.32</v>
      </c>
      <c r="P5113" s="95">
        <v>-2.1</v>
      </c>
      <c r="Q5113" s="95">
        <v>1.85</v>
      </c>
      <c r="R5113" s="95">
        <v>-11.03</v>
      </c>
      <c r="S5113" s="95">
        <v>-5.42</v>
      </c>
      <c r="T5113" s="95">
        <v>-15.14</v>
      </c>
      <c r="U5113" s="95">
        <v>0.49</v>
      </c>
      <c r="V5113" s="95">
        <v>0.51</v>
      </c>
      <c r="W5113" s="95">
        <v>0.44</v>
      </c>
      <c r="X5113" s="95"/>
      <c r="Y5113" s="95"/>
      <c r="Z5113" s="74" t="s">
        <v>1111</v>
      </c>
      <c r="AA5113" s="95">
        <v>10.210000000000001</v>
      </c>
      <c r="AB5113" s="95">
        <v>-1.1299999999999999</v>
      </c>
      <c r="AC5113" s="74" t="s">
        <v>1111</v>
      </c>
      <c r="AD5113" s="95">
        <v>151413461.69999999</v>
      </c>
    </row>
    <row r="5114" spans="1:30" x14ac:dyDescent="0.2">
      <c r="A5114" s="74" t="s">
        <v>6221</v>
      </c>
      <c r="B5114" s="95">
        <v>107.59</v>
      </c>
      <c r="C5114" s="95">
        <v>1.04</v>
      </c>
      <c r="D5114" s="95">
        <v>41.99</v>
      </c>
      <c r="E5114" s="95">
        <v>6.27</v>
      </c>
      <c r="F5114" s="95">
        <v>2.38</v>
      </c>
      <c r="G5114" s="95">
        <v>38.28</v>
      </c>
      <c r="H5114" s="95">
        <v>11.95</v>
      </c>
      <c r="I5114" s="95">
        <v>8.81</v>
      </c>
      <c r="J5114" s="95">
        <v>30.94</v>
      </c>
      <c r="K5114" s="95">
        <v>32.86</v>
      </c>
      <c r="L5114" s="95">
        <v>1.91</v>
      </c>
      <c r="M5114" s="95">
        <v>0.39</v>
      </c>
      <c r="N5114" s="95">
        <v>3.7</v>
      </c>
      <c r="O5114" s="95">
        <v>11.13</v>
      </c>
      <c r="P5114" s="95">
        <v>-3.81</v>
      </c>
      <c r="Q5114" s="95">
        <v>2.33</v>
      </c>
      <c r="R5114" s="95">
        <v>14.94</v>
      </c>
      <c r="S5114" s="95">
        <v>5.67</v>
      </c>
      <c r="T5114" s="95">
        <v>9.84</v>
      </c>
      <c r="U5114" s="95">
        <v>0.38</v>
      </c>
      <c r="V5114" s="95">
        <v>0.62</v>
      </c>
      <c r="W5114" s="95">
        <v>0.64</v>
      </c>
      <c r="X5114" s="95">
        <v>5.95</v>
      </c>
      <c r="Y5114" s="95">
        <v>-5.67</v>
      </c>
      <c r="Z5114" s="74" t="s">
        <v>1111</v>
      </c>
      <c r="AA5114" s="95">
        <v>17.149999999999999</v>
      </c>
      <c r="AB5114" s="95">
        <v>2.56</v>
      </c>
      <c r="AC5114" s="74" t="s">
        <v>1111</v>
      </c>
      <c r="AD5114" s="95">
        <v>19401199027</v>
      </c>
    </row>
    <row r="5115" spans="1:30" x14ac:dyDescent="0.2">
      <c r="A5115" s="74" t="s">
        <v>6222</v>
      </c>
      <c r="B5115" s="95">
        <v>657</v>
      </c>
      <c r="C5115" s="95"/>
      <c r="D5115" s="95">
        <v>13.28</v>
      </c>
      <c r="E5115" s="95">
        <v>1.02</v>
      </c>
      <c r="F5115" s="95">
        <v>0.28000000000000003</v>
      </c>
      <c r="G5115" s="95">
        <v>38.54</v>
      </c>
      <c r="H5115" s="95">
        <v>9.27</v>
      </c>
      <c r="I5115" s="95">
        <v>6.1</v>
      </c>
      <c r="J5115" s="95">
        <v>8.73</v>
      </c>
      <c r="K5115" s="95">
        <v>9.5399999999999991</v>
      </c>
      <c r="L5115" s="95">
        <v>0.8</v>
      </c>
      <c r="M5115" s="95">
        <v>0.09</v>
      </c>
      <c r="N5115" s="95">
        <v>0.81</v>
      </c>
      <c r="O5115" s="95"/>
      <c r="P5115" s="95">
        <v>-0.28000000000000003</v>
      </c>
      <c r="Q5115" s="95"/>
      <c r="R5115" s="95">
        <v>7.65</v>
      </c>
      <c r="S5115" s="95">
        <v>2.13</v>
      </c>
      <c r="T5115" s="95">
        <v>7.2</v>
      </c>
      <c r="U5115" s="95">
        <v>0.28000000000000003</v>
      </c>
      <c r="V5115" s="95">
        <v>0.71</v>
      </c>
      <c r="W5115" s="95">
        <v>0.35</v>
      </c>
      <c r="X5115" s="95">
        <v>12.22</v>
      </c>
      <c r="Y5115" s="95">
        <v>-28.91</v>
      </c>
      <c r="Z5115" s="74" t="s">
        <v>1111</v>
      </c>
      <c r="AA5115" s="95">
        <v>646.72</v>
      </c>
      <c r="AB5115" s="95">
        <v>49.48</v>
      </c>
      <c r="AC5115" s="74" t="s">
        <v>1111</v>
      </c>
      <c r="AD5115" s="95">
        <v>9000308700</v>
      </c>
    </row>
    <row r="5116" spans="1:30" x14ac:dyDescent="0.2">
      <c r="A5116" s="74" t="s">
        <v>6223</v>
      </c>
      <c r="B5116" s="95">
        <v>9.93</v>
      </c>
      <c r="C5116" s="95"/>
      <c r="D5116" s="95">
        <v>122.53</v>
      </c>
      <c r="E5116" s="95">
        <v>-12.12</v>
      </c>
      <c r="F5116" s="95">
        <v>1.24</v>
      </c>
      <c r="G5116" s="95"/>
      <c r="H5116" s="95"/>
      <c r="I5116" s="95"/>
      <c r="J5116" s="95">
        <v>122.53</v>
      </c>
      <c r="K5116" s="95">
        <v>128.07</v>
      </c>
      <c r="L5116" s="95">
        <v>5.55</v>
      </c>
      <c r="M5116" s="95"/>
      <c r="N5116" s="95"/>
      <c r="O5116" s="95">
        <v>-110.17</v>
      </c>
      <c r="P5116" s="95">
        <v>-1.24</v>
      </c>
      <c r="Q5116" s="95">
        <v>0.04</v>
      </c>
      <c r="R5116" s="95">
        <v>-9.89</v>
      </c>
      <c r="S5116" s="95">
        <v>1.01</v>
      </c>
      <c r="T5116" s="95">
        <v>-21.95</v>
      </c>
      <c r="U5116" s="95">
        <v>-0.1</v>
      </c>
      <c r="V5116" s="95">
        <v>0.1</v>
      </c>
      <c r="W5116" s="95">
        <v>0</v>
      </c>
      <c r="X5116" s="95"/>
      <c r="Y5116" s="95"/>
      <c r="Z5116" s="74" t="s">
        <v>1111</v>
      </c>
      <c r="AA5116" s="95">
        <v>-0.82</v>
      </c>
      <c r="AB5116" s="95">
        <v>0.08</v>
      </c>
      <c r="AC5116" s="74" t="s">
        <v>1111</v>
      </c>
      <c r="AD5116" s="95">
        <v>428231250</v>
      </c>
    </row>
    <row r="5117" spans="1:30" x14ac:dyDescent="0.2">
      <c r="A5117" s="74" t="s">
        <v>6224</v>
      </c>
      <c r="B5117" s="95">
        <v>10.06</v>
      </c>
      <c r="C5117" s="95"/>
      <c r="D5117" s="95">
        <v>124.13</v>
      </c>
      <c r="E5117" s="95">
        <v>-12.28</v>
      </c>
      <c r="F5117" s="95">
        <v>1.26</v>
      </c>
      <c r="G5117" s="95"/>
      <c r="H5117" s="95"/>
      <c r="I5117" s="95"/>
      <c r="J5117" s="95">
        <v>124.13</v>
      </c>
      <c r="K5117" s="95">
        <v>128.07</v>
      </c>
      <c r="L5117" s="95">
        <v>5.55</v>
      </c>
      <c r="M5117" s="95"/>
      <c r="N5117" s="95"/>
      <c r="O5117" s="95">
        <v>-111.61</v>
      </c>
      <c r="P5117" s="95">
        <v>-1.26</v>
      </c>
      <c r="Q5117" s="95">
        <v>0.04</v>
      </c>
      <c r="R5117" s="95">
        <v>-9.89</v>
      </c>
      <c r="S5117" s="95">
        <v>1.01</v>
      </c>
      <c r="T5117" s="95">
        <v>-21.95</v>
      </c>
      <c r="U5117" s="95">
        <v>-0.1</v>
      </c>
      <c r="V5117" s="95">
        <v>0.1</v>
      </c>
      <c r="W5117" s="95">
        <v>0</v>
      </c>
      <c r="X5117" s="95"/>
      <c r="Y5117" s="95"/>
      <c r="Z5117" s="74" t="s">
        <v>1111</v>
      </c>
      <c r="AA5117" s="95">
        <v>-0.82</v>
      </c>
      <c r="AB5117" s="95">
        <v>0.08</v>
      </c>
      <c r="AC5117" s="74" t="s">
        <v>1111</v>
      </c>
      <c r="AD5117" s="95">
        <v>428231250</v>
      </c>
    </row>
    <row r="5118" spans="1:30" x14ac:dyDescent="0.2">
      <c r="A5118" s="74" t="s">
        <v>6225</v>
      </c>
      <c r="B5118" s="95">
        <v>1.1499999999999999</v>
      </c>
      <c r="C5118" s="95"/>
      <c r="D5118" s="95">
        <v>14.19</v>
      </c>
      <c r="E5118" s="95">
        <v>-1.4</v>
      </c>
      <c r="F5118" s="95">
        <v>0.14000000000000001</v>
      </c>
      <c r="G5118" s="95"/>
      <c r="H5118" s="95"/>
      <c r="I5118" s="95"/>
      <c r="J5118" s="95">
        <v>14.19</v>
      </c>
      <c r="K5118" s="95">
        <v>128.07</v>
      </c>
      <c r="L5118" s="95">
        <v>5.55</v>
      </c>
      <c r="M5118" s="95"/>
      <c r="N5118" s="95"/>
      <c r="O5118" s="95">
        <v>-12.76</v>
      </c>
      <c r="P5118" s="95">
        <v>-0.14000000000000001</v>
      </c>
      <c r="Q5118" s="95">
        <v>0.04</v>
      </c>
      <c r="R5118" s="95">
        <v>-9.89</v>
      </c>
      <c r="S5118" s="95">
        <v>1.01</v>
      </c>
      <c r="T5118" s="95">
        <v>-21.95</v>
      </c>
      <c r="U5118" s="95">
        <v>-0.1</v>
      </c>
      <c r="V5118" s="95">
        <v>0.1</v>
      </c>
      <c r="W5118" s="95">
        <v>0</v>
      </c>
      <c r="X5118" s="95"/>
      <c r="Y5118" s="95"/>
      <c r="Z5118" s="74" t="s">
        <v>1111</v>
      </c>
      <c r="AA5118" s="95">
        <v>-0.82</v>
      </c>
      <c r="AB5118" s="95">
        <v>0.08</v>
      </c>
      <c r="AC5118" s="74" t="s">
        <v>1111</v>
      </c>
      <c r="AD5118" s="95">
        <v>428231250</v>
      </c>
    </row>
    <row r="5119" spans="1:30" x14ac:dyDescent="0.2">
      <c r="A5119" s="74" t="s">
        <v>6226</v>
      </c>
      <c r="B5119" s="95">
        <v>6.34</v>
      </c>
      <c r="C5119" s="95"/>
      <c r="D5119" s="95">
        <v>19.329999999999998</v>
      </c>
      <c r="E5119" s="95">
        <v>3.13</v>
      </c>
      <c r="F5119" s="95">
        <v>2.81</v>
      </c>
      <c r="G5119" s="95">
        <v>73.819999999999993</v>
      </c>
      <c r="H5119" s="95">
        <v>47.85</v>
      </c>
      <c r="I5119" s="95">
        <v>25.85</v>
      </c>
      <c r="J5119" s="95">
        <v>10.44</v>
      </c>
      <c r="K5119" s="95">
        <v>7.05</v>
      </c>
      <c r="L5119" s="95">
        <v>-3.39</v>
      </c>
      <c r="M5119" s="95">
        <v>-1.02</v>
      </c>
      <c r="N5119" s="95">
        <v>5</v>
      </c>
      <c r="O5119" s="95">
        <v>3.15</v>
      </c>
      <c r="P5119" s="95">
        <v>-505.27</v>
      </c>
      <c r="Q5119" s="95">
        <v>9.86</v>
      </c>
      <c r="R5119" s="95">
        <v>16.190000000000001</v>
      </c>
      <c r="S5119" s="95">
        <v>14.56</v>
      </c>
      <c r="T5119" s="95">
        <v>29.69</v>
      </c>
      <c r="U5119" s="95">
        <v>0.9</v>
      </c>
      <c r="V5119" s="95">
        <v>0.1</v>
      </c>
      <c r="W5119" s="95">
        <v>0.56000000000000005</v>
      </c>
      <c r="X5119" s="95"/>
      <c r="Y5119" s="95"/>
      <c r="Z5119" s="74" t="s">
        <v>1111</v>
      </c>
      <c r="AA5119" s="95">
        <v>2.0299999999999998</v>
      </c>
      <c r="AB5119" s="95">
        <v>0.33</v>
      </c>
      <c r="AC5119" s="74" t="s">
        <v>1111</v>
      </c>
      <c r="AD5119" s="95">
        <v>912517024.20000005</v>
      </c>
    </row>
    <row r="5120" spans="1:30" x14ac:dyDescent="0.2">
      <c r="A5120" s="74" t="s">
        <v>6227</v>
      </c>
      <c r="B5120" s="95">
        <v>10.68</v>
      </c>
      <c r="C5120" s="95"/>
      <c r="D5120" s="95">
        <v>-6.59</v>
      </c>
      <c r="E5120" s="95">
        <v>-1.79</v>
      </c>
      <c r="F5120" s="95">
        <v>0.22</v>
      </c>
      <c r="G5120" s="95">
        <v>67.459999999999994</v>
      </c>
      <c r="H5120" s="95">
        <v>1.28</v>
      </c>
      <c r="I5120" s="95">
        <v>-1.67</v>
      </c>
      <c r="J5120" s="95">
        <v>8.6300000000000008</v>
      </c>
      <c r="K5120" s="95">
        <v>27.21</v>
      </c>
      <c r="L5120" s="95">
        <v>18.59</v>
      </c>
      <c r="M5120" s="95"/>
      <c r="N5120" s="95">
        <v>0.11</v>
      </c>
      <c r="O5120" s="95">
        <v>1.77</v>
      </c>
      <c r="P5120" s="95">
        <v>-0.39</v>
      </c>
      <c r="Q5120" s="95">
        <v>1.41</v>
      </c>
      <c r="R5120" s="95">
        <v>-27.14</v>
      </c>
      <c r="S5120" s="95">
        <v>-3.37</v>
      </c>
      <c r="T5120" s="95">
        <v>5.08</v>
      </c>
      <c r="U5120" s="95">
        <v>-0.12</v>
      </c>
      <c r="V5120" s="95">
        <v>1.1200000000000001</v>
      </c>
      <c r="W5120" s="95">
        <v>2.02</v>
      </c>
      <c r="X5120" s="95">
        <v>-1.36</v>
      </c>
      <c r="Y5120" s="95"/>
      <c r="Z5120" s="74" t="s">
        <v>1111</v>
      </c>
      <c r="AA5120" s="95">
        <v>-5.97</v>
      </c>
      <c r="AB5120" s="95">
        <v>-1.62</v>
      </c>
      <c r="AC5120" s="74" t="s">
        <v>1111</v>
      </c>
      <c r="AD5120" s="95">
        <v>547731276</v>
      </c>
    </row>
    <row r="5121" spans="1:30" x14ac:dyDescent="0.2">
      <c r="A5121" s="74" t="s">
        <v>6228</v>
      </c>
      <c r="B5121" s="95">
        <v>33.590000000000003</v>
      </c>
      <c r="C5121" s="95"/>
      <c r="D5121" s="95">
        <v>65.28</v>
      </c>
      <c r="E5121" s="95">
        <v>3.14</v>
      </c>
      <c r="F5121" s="95">
        <v>2.27</v>
      </c>
      <c r="G5121" s="95">
        <v>93</v>
      </c>
      <c r="H5121" s="95">
        <v>2.86</v>
      </c>
      <c r="I5121" s="95">
        <v>3.79</v>
      </c>
      <c r="J5121" s="95">
        <v>86.45</v>
      </c>
      <c r="K5121" s="95">
        <v>67.709999999999994</v>
      </c>
      <c r="L5121" s="95">
        <v>-18.739999999999998</v>
      </c>
      <c r="M5121" s="95">
        <v>-0.68</v>
      </c>
      <c r="N5121" s="95">
        <v>2.4700000000000002</v>
      </c>
      <c r="O5121" s="95">
        <v>4.75</v>
      </c>
      <c r="P5121" s="95">
        <v>-5.95</v>
      </c>
      <c r="Q5121" s="95">
        <v>4.43</v>
      </c>
      <c r="R5121" s="95">
        <v>4.8099999999999996</v>
      </c>
      <c r="S5121" s="95">
        <v>3.48</v>
      </c>
      <c r="T5121" s="95">
        <v>2.4500000000000002</v>
      </c>
      <c r="U5121" s="95">
        <v>0.72</v>
      </c>
      <c r="V5121" s="95">
        <v>0.28000000000000003</v>
      </c>
      <c r="W5121" s="95">
        <v>0.92</v>
      </c>
      <c r="X5121" s="95">
        <v>9.69</v>
      </c>
      <c r="Y5121" s="95"/>
      <c r="Z5121" s="74" t="s">
        <v>1111</v>
      </c>
      <c r="AA5121" s="95">
        <v>10.71</v>
      </c>
      <c r="AB5121" s="95">
        <v>0.51</v>
      </c>
      <c r="AC5121" s="74" t="s">
        <v>1111</v>
      </c>
      <c r="AD5121" s="95">
        <v>2452607440</v>
      </c>
    </row>
    <row r="5122" spans="1:30" x14ac:dyDescent="0.2">
      <c r="A5122" s="74" t="s">
        <v>6229</v>
      </c>
      <c r="B5122" s="95">
        <v>69</v>
      </c>
      <c r="C5122" s="95"/>
      <c r="D5122" s="95">
        <v>30.13</v>
      </c>
      <c r="E5122" s="95">
        <v>15.73</v>
      </c>
      <c r="F5122" s="95">
        <v>6.99</v>
      </c>
      <c r="G5122" s="95">
        <v>59.04</v>
      </c>
      <c r="H5122" s="95">
        <v>20.69</v>
      </c>
      <c r="I5122" s="95">
        <v>15.73</v>
      </c>
      <c r="J5122" s="95">
        <v>22.9</v>
      </c>
      <c r="K5122" s="95">
        <v>22.42</v>
      </c>
      <c r="L5122" s="95">
        <v>-0.48</v>
      </c>
      <c r="M5122" s="95">
        <v>-0.33</v>
      </c>
      <c r="N5122" s="95">
        <v>4.74</v>
      </c>
      <c r="O5122" s="95">
        <v>23.5</v>
      </c>
      <c r="P5122" s="95">
        <v>-19.96</v>
      </c>
      <c r="Q5122" s="95">
        <v>1.85</v>
      </c>
      <c r="R5122" s="95">
        <v>52.22</v>
      </c>
      <c r="S5122" s="95">
        <v>23.22</v>
      </c>
      <c r="T5122" s="95">
        <v>41.84</v>
      </c>
      <c r="U5122" s="95">
        <v>0.44</v>
      </c>
      <c r="V5122" s="95">
        <v>0.56000000000000005</v>
      </c>
      <c r="W5122" s="95">
        <v>1.48</v>
      </c>
      <c r="X5122" s="95">
        <v>18.41</v>
      </c>
      <c r="Y5122" s="95">
        <v>15.99</v>
      </c>
      <c r="Z5122" s="74" t="s">
        <v>1111</v>
      </c>
      <c r="AA5122" s="95">
        <v>4.38</v>
      </c>
      <c r="AB5122" s="95">
        <v>2.29</v>
      </c>
      <c r="AC5122" s="74" t="s">
        <v>1111</v>
      </c>
      <c r="AD5122" s="95">
        <v>6042909005</v>
      </c>
    </row>
    <row r="5123" spans="1:30" x14ac:dyDescent="0.2">
      <c r="A5123" s="74" t="s">
        <v>6230</v>
      </c>
      <c r="B5123" s="95">
        <v>7.94</v>
      </c>
      <c r="C5123" s="95"/>
      <c r="D5123" s="95">
        <v>-11.64</v>
      </c>
      <c r="E5123" s="95">
        <v>4.79</v>
      </c>
      <c r="F5123" s="95">
        <v>1.85</v>
      </c>
      <c r="G5123" s="95">
        <v>75.040000000000006</v>
      </c>
      <c r="H5123" s="95">
        <v>-22.99</v>
      </c>
      <c r="I5123" s="95">
        <v>-23.17</v>
      </c>
      <c r="J5123" s="95">
        <v>-11.73</v>
      </c>
      <c r="K5123" s="95">
        <v>-9.1199999999999992</v>
      </c>
      <c r="L5123" s="95">
        <v>2.62</v>
      </c>
      <c r="M5123" s="95">
        <v>-1.07</v>
      </c>
      <c r="N5123" s="95">
        <v>2.7</v>
      </c>
      <c r="O5123" s="95">
        <v>8.41</v>
      </c>
      <c r="P5123" s="95">
        <v>-4.84</v>
      </c>
      <c r="Q5123" s="95">
        <v>1.55</v>
      </c>
      <c r="R5123" s="95">
        <v>-41.14</v>
      </c>
      <c r="S5123" s="95">
        <v>-15.9</v>
      </c>
      <c r="T5123" s="95">
        <v>-40.89</v>
      </c>
      <c r="U5123" s="95">
        <v>0.39</v>
      </c>
      <c r="V5123" s="95">
        <v>0.61</v>
      </c>
      <c r="W5123" s="95">
        <v>0.69</v>
      </c>
      <c r="X5123" s="95">
        <v>31.64</v>
      </c>
      <c r="Y5123" s="95"/>
      <c r="Z5123" s="74" t="s">
        <v>1111</v>
      </c>
      <c r="AA5123" s="95">
        <v>1.66</v>
      </c>
      <c r="AB5123" s="95">
        <v>-0.68</v>
      </c>
      <c r="AC5123" s="74" t="s">
        <v>1111</v>
      </c>
      <c r="AD5123" s="95">
        <v>1029842614</v>
      </c>
    </row>
    <row r="5124" spans="1:30" x14ac:dyDescent="0.2">
      <c r="A5124" s="74" t="s">
        <v>6231</v>
      </c>
      <c r="B5124" s="95">
        <v>1.41</v>
      </c>
      <c r="C5124" s="95"/>
      <c r="D5124" s="95">
        <v>12.12</v>
      </c>
      <c r="E5124" s="95">
        <v>2.2400000000000002</v>
      </c>
      <c r="F5124" s="95">
        <v>1.1000000000000001</v>
      </c>
      <c r="G5124" s="95">
        <v>17.34</v>
      </c>
      <c r="H5124" s="95">
        <v>11.15</v>
      </c>
      <c r="I5124" s="95">
        <v>6.33</v>
      </c>
      <c r="J5124" s="95">
        <v>6.89</v>
      </c>
      <c r="K5124" s="95">
        <v>8.61</v>
      </c>
      <c r="L5124" s="95">
        <v>1.72</v>
      </c>
      <c r="M5124" s="95">
        <v>0.56000000000000005</v>
      </c>
      <c r="N5124" s="95">
        <v>0.77</v>
      </c>
      <c r="O5124" s="95">
        <v>4.03</v>
      </c>
      <c r="P5124" s="95">
        <v>-4.53</v>
      </c>
      <c r="Q5124" s="95">
        <v>1.57</v>
      </c>
      <c r="R5124" s="95">
        <v>18.5</v>
      </c>
      <c r="S5124" s="95">
        <v>9.1</v>
      </c>
      <c r="T5124" s="95">
        <v>14.21</v>
      </c>
      <c r="U5124" s="95">
        <v>0.49</v>
      </c>
      <c r="V5124" s="95">
        <v>0.51</v>
      </c>
      <c r="W5124" s="95">
        <v>1.44</v>
      </c>
      <c r="X5124" s="95"/>
      <c r="Y5124" s="95"/>
      <c r="Z5124" s="74" t="s">
        <v>1111</v>
      </c>
      <c r="AA5124" s="95">
        <v>0.63</v>
      </c>
      <c r="AB5124" s="95">
        <v>0.12</v>
      </c>
      <c r="AC5124" s="74" t="s">
        <v>1111</v>
      </c>
      <c r="AD5124" s="95">
        <v>22482873</v>
      </c>
    </row>
    <row r="5125" spans="1:30" x14ac:dyDescent="0.2">
      <c r="A5125" s="74" t="s">
        <v>6232</v>
      </c>
      <c r="B5125" s="95">
        <v>3.05</v>
      </c>
      <c r="C5125" s="95"/>
      <c r="D5125" s="95">
        <v>-2.93</v>
      </c>
      <c r="E5125" s="95">
        <v>9.94</v>
      </c>
      <c r="F5125" s="95">
        <v>0.49</v>
      </c>
      <c r="G5125" s="95">
        <v>4.21</v>
      </c>
      <c r="H5125" s="95">
        <v>-5.93</v>
      </c>
      <c r="I5125" s="95">
        <v>-5.17</v>
      </c>
      <c r="J5125" s="95">
        <v>-2.5499999999999998</v>
      </c>
      <c r="K5125" s="95">
        <v>-0.67</v>
      </c>
      <c r="L5125" s="95">
        <v>1.89</v>
      </c>
      <c r="M5125" s="95">
        <v>-7.35</v>
      </c>
      <c r="N5125" s="95">
        <v>0.15</v>
      </c>
      <c r="O5125" s="95">
        <v>1.85</v>
      </c>
      <c r="P5125" s="95">
        <v>-4.78</v>
      </c>
      <c r="Q5125" s="95">
        <v>1.43</v>
      </c>
      <c r="R5125" s="95">
        <v>-339.29</v>
      </c>
      <c r="S5125" s="95">
        <v>-16.87</v>
      </c>
      <c r="T5125" s="95">
        <v>-389.67</v>
      </c>
      <c r="U5125" s="95">
        <v>0.05</v>
      </c>
      <c r="V5125" s="95">
        <v>0.95</v>
      </c>
      <c r="W5125" s="95">
        <v>3.27</v>
      </c>
      <c r="X5125" s="95"/>
      <c r="Y5125" s="95"/>
      <c r="Z5125" s="74" t="s">
        <v>1111</v>
      </c>
      <c r="AA5125" s="95">
        <v>0.31</v>
      </c>
      <c r="AB5125" s="95">
        <v>-1.04</v>
      </c>
      <c r="AC5125" s="74" t="s">
        <v>1111</v>
      </c>
      <c r="AD5125" s="95">
        <v>252763870</v>
      </c>
    </row>
    <row r="5126" spans="1:30" x14ac:dyDescent="0.2">
      <c r="A5126" s="74" t="s">
        <v>6233</v>
      </c>
      <c r="B5126" s="95">
        <v>0.59</v>
      </c>
      <c r="C5126" s="95"/>
      <c r="D5126" s="95">
        <v>-7.48</v>
      </c>
      <c r="E5126" s="95">
        <v>0.6</v>
      </c>
      <c r="F5126" s="95">
        <v>0.35</v>
      </c>
      <c r="G5126" s="95">
        <v>29.99</v>
      </c>
      <c r="H5126" s="95">
        <v>-1.38</v>
      </c>
      <c r="I5126" s="95">
        <v>-2.83</v>
      </c>
      <c r="J5126" s="95">
        <v>-15.3</v>
      </c>
      <c r="K5126" s="95">
        <v>5.26</v>
      </c>
      <c r="L5126" s="95">
        <v>20.57</v>
      </c>
      <c r="M5126" s="95">
        <v>-0.81</v>
      </c>
      <c r="N5126" s="95">
        <v>0.21</v>
      </c>
      <c r="O5126" s="95">
        <v>0.91</v>
      </c>
      <c r="P5126" s="95">
        <v>-1.75</v>
      </c>
      <c r="Q5126" s="95">
        <v>1.92</v>
      </c>
      <c r="R5126" s="95">
        <v>-8.09</v>
      </c>
      <c r="S5126" s="95">
        <v>-4.68</v>
      </c>
      <c r="T5126" s="95">
        <v>-7.67</v>
      </c>
      <c r="U5126" s="95">
        <v>0.57999999999999996</v>
      </c>
      <c r="V5126" s="95">
        <v>0.42</v>
      </c>
      <c r="W5126" s="95">
        <v>1.66</v>
      </c>
      <c r="X5126" s="95"/>
      <c r="Y5126" s="95"/>
      <c r="Z5126" s="74" t="s">
        <v>1111</v>
      </c>
      <c r="AA5126" s="95">
        <v>0.98</v>
      </c>
      <c r="AB5126" s="95">
        <v>-0.08</v>
      </c>
      <c r="AC5126" s="74" t="s">
        <v>1111</v>
      </c>
      <c r="AD5126" s="95">
        <v>125865762</v>
      </c>
    </row>
    <row r="5127" spans="1:30" x14ac:dyDescent="0.2">
      <c r="A5127" s="74" t="s">
        <v>6234</v>
      </c>
      <c r="B5127" s="95">
        <v>10.99</v>
      </c>
      <c r="C5127" s="95"/>
      <c r="D5127" s="95">
        <v>-12.52</v>
      </c>
      <c r="E5127" s="95">
        <v>2.27</v>
      </c>
      <c r="F5127" s="95">
        <v>2</v>
      </c>
      <c r="G5127" s="95">
        <v>97.71</v>
      </c>
      <c r="H5127" s="95">
        <v>-83.2</v>
      </c>
      <c r="I5127" s="95">
        <v>-83.2</v>
      </c>
      <c r="J5127" s="95">
        <v>-12.52</v>
      </c>
      <c r="K5127" s="95">
        <v>-6.89</v>
      </c>
      <c r="L5127" s="95">
        <v>5.63</v>
      </c>
      <c r="M5127" s="95">
        <v>-1.02</v>
      </c>
      <c r="N5127" s="95">
        <v>10.42</v>
      </c>
      <c r="O5127" s="95">
        <v>2.34</v>
      </c>
      <c r="P5127" s="95">
        <v>-51.03</v>
      </c>
      <c r="Q5127" s="95">
        <v>9.09</v>
      </c>
      <c r="R5127" s="95">
        <v>-18.170000000000002</v>
      </c>
      <c r="S5127" s="95">
        <v>-15.97</v>
      </c>
      <c r="T5127" s="95">
        <v>-18.170000000000002</v>
      </c>
      <c r="U5127" s="95">
        <v>0.88</v>
      </c>
      <c r="V5127" s="95">
        <v>0.12</v>
      </c>
      <c r="W5127" s="95">
        <v>0.19</v>
      </c>
      <c r="X5127" s="95"/>
      <c r="Y5127" s="95"/>
      <c r="Z5127" s="74" t="s">
        <v>1111</v>
      </c>
      <c r="AA5127" s="95">
        <v>4.83</v>
      </c>
      <c r="AB5127" s="95">
        <v>-0.88</v>
      </c>
      <c r="AC5127" s="74" t="s">
        <v>1111</v>
      </c>
      <c r="AD5127" s="95">
        <v>479646461</v>
      </c>
    </row>
    <row r="5128" spans="1:30" x14ac:dyDescent="0.2">
      <c r="A5128" s="74" t="s">
        <v>6235</v>
      </c>
      <c r="B5128" s="95">
        <v>1.79</v>
      </c>
      <c r="C5128" s="95"/>
      <c r="D5128" s="95">
        <v>-0.28000000000000003</v>
      </c>
      <c r="E5128" s="95">
        <v>0.56999999999999995</v>
      </c>
      <c r="F5128" s="95">
        <v>0.26</v>
      </c>
      <c r="G5128" s="95">
        <v>100</v>
      </c>
      <c r="H5128" s="95">
        <v>-587.49</v>
      </c>
      <c r="I5128" s="95">
        <v>-604.94000000000005</v>
      </c>
      <c r="J5128" s="95">
        <v>-0.28999999999999998</v>
      </c>
      <c r="K5128" s="95">
        <v>0.21</v>
      </c>
      <c r="L5128" s="95">
        <v>0.5</v>
      </c>
      <c r="M5128" s="95">
        <v>-0.98</v>
      </c>
      <c r="N5128" s="95">
        <v>1.7</v>
      </c>
      <c r="O5128" s="95">
        <v>0.61</v>
      </c>
      <c r="P5128" s="95">
        <v>-0.85</v>
      </c>
      <c r="Q5128" s="95">
        <v>2.7</v>
      </c>
      <c r="R5128" s="95">
        <v>-202.52</v>
      </c>
      <c r="S5128" s="95">
        <v>-94.18</v>
      </c>
      <c r="T5128" s="95">
        <v>-135.97999999999999</v>
      </c>
      <c r="U5128" s="95">
        <v>0.47</v>
      </c>
      <c r="V5128" s="95">
        <v>0.53</v>
      </c>
      <c r="W5128" s="95">
        <v>0.16</v>
      </c>
      <c r="X5128" s="95">
        <v>9.85</v>
      </c>
      <c r="Y5128" s="95"/>
      <c r="Z5128" s="74" t="s">
        <v>1111</v>
      </c>
      <c r="AA5128" s="95">
        <v>3.15</v>
      </c>
      <c r="AB5128" s="95">
        <v>-6.38</v>
      </c>
      <c r="AC5128" s="74" t="s">
        <v>1111</v>
      </c>
      <c r="AD5128" s="95">
        <v>18452036</v>
      </c>
    </row>
    <row r="5129" spans="1:30" x14ac:dyDescent="0.2">
      <c r="A5129" s="74" t="s">
        <v>6236</v>
      </c>
      <c r="B5129" s="95">
        <v>42.5</v>
      </c>
      <c r="C5129" s="95"/>
      <c r="D5129" s="95">
        <v>72.36</v>
      </c>
      <c r="E5129" s="95">
        <v>3.17</v>
      </c>
      <c r="F5129" s="95">
        <v>1.98</v>
      </c>
      <c r="G5129" s="95">
        <v>54.52</v>
      </c>
      <c r="H5129" s="95">
        <v>1.81</v>
      </c>
      <c r="I5129" s="95">
        <v>5.47</v>
      </c>
      <c r="J5129" s="95">
        <v>218.63</v>
      </c>
      <c r="K5129" s="95">
        <v>192.65</v>
      </c>
      <c r="L5129" s="95">
        <v>-25.99</v>
      </c>
      <c r="M5129" s="95">
        <v>-0.38</v>
      </c>
      <c r="N5129" s="95">
        <v>3.96</v>
      </c>
      <c r="O5129" s="95">
        <v>5.59</v>
      </c>
      <c r="P5129" s="95">
        <v>-4.0199999999999996</v>
      </c>
      <c r="Q5129" s="95">
        <v>3.3</v>
      </c>
      <c r="R5129" s="95">
        <v>4.38</v>
      </c>
      <c r="S5129" s="95">
        <v>2.73</v>
      </c>
      <c r="T5129" s="95">
        <v>-1.5</v>
      </c>
      <c r="U5129" s="95">
        <v>0.62</v>
      </c>
      <c r="V5129" s="95">
        <v>0.38</v>
      </c>
      <c r="W5129" s="95">
        <v>0.5</v>
      </c>
      <c r="X5129" s="95">
        <v>29.19</v>
      </c>
      <c r="Y5129" s="95">
        <v>21.03</v>
      </c>
      <c r="Z5129" s="74" t="s">
        <v>1111</v>
      </c>
      <c r="AA5129" s="95">
        <v>13.42</v>
      </c>
      <c r="AB5129" s="95">
        <v>0.59</v>
      </c>
      <c r="AC5129" s="74" t="s">
        <v>1111</v>
      </c>
      <c r="AD5129" s="95">
        <v>15238757500</v>
      </c>
    </row>
    <row r="5130" spans="1:30" x14ac:dyDescent="0.2">
      <c r="A5130" s="74" t="s">
        <v>6237</v>
      </c>
      <c r="B5130" s="95">
        <v>45.58</v>
      </c>
      <c r="C5130" s="95">
        <v>2.0699999999999998</v>
      </c>
      <c r="D5130" s="95">
        <v>35.78</v>
      </c>
      <c r="E5130" s="95">
        <v>3.96</v>
      </c>
      <c r="F5130" s="95">
        <v>1.39</v>
      </c>
      <c r="G5130" s="95">
        <v>78.84</v>
      </c>
      <c r="H5130" s="95">
        <v>41.24</v>
      </c>
      <c r="I5130" s="95">
        <v>30.47</v>
      </c>
      <c r="J5130" s="95">
        <v>26.44</v>
      </c>
      <c r="K5130" s="95">
        <v>32.29</v>
      </c>
      <c r="L5130" s="95">
        <v>5.85</v>
      </c>
      <c r="M5130" s="95">
        <v>0.88</v>
      </c>
      <c r="N5130" s="95">
        <v>10.9</v>
      </c>
      <c r="O5130" s="95">
        <v>-196.61</v>
      </c>
      <c r="P5130" s="95">
        <v>-1.42</v>
      </c>
      <c r="Q5130" s="95">
        <v>0.77</v>
      </c>
      <c r="R5130" s="95">
        <v>11.08</v>
      </c>
      <c r="S5130" s="95">
        <v>3.88</v>
      </c>
      <c r="T5130" s="95">
        <v>7.63</v>
      </c>
      <c r="U5130" s="95">
        <v>0.35</v>
      </c>
      <c r="V5130" s="95">
        <v>0.65</v>
      </c>
      <c r="W5130" s="95">
        <v>0.13</v>
      </c>
      <c r="X5130" s="95">
        <v>2.72</v>
      </c>
      <c r="Y5130" s="95">
        <v>5.85</v>
      </c>
      <c r="Z5130" s="74" t="s">
        <v>1111</v>
      </c>
      <c r="AA5130" s="95">
        <v>11.5</v>
      </c>
      <c r="AB5130" s="95">
        <v>1.27</v>
      </c>
      <c r="AC5130" s="74" t="s">
        <v>1111</v>
      </c>
      <c r="AD5130" s="95">
        <v>597307668</v>
      </c>
    </row>
    <row r="5131" spans="1:30" x14ac:dyDescent="0.2">
      <c r="A5131" s="74" t="s">
        <v>6238</v>
      </c>
      <c r="B5131" s="95">
        <v>3.77</v>
      </c>
      <c r="C5131" s="95"/>
      <c r="D5131" s="95">
        <v>-19.059999999999999</v>
      </c>
      <c r="E5131" s="95">
        <v>0.19</v>
      </c>
      <c r="F5131" s="95">
        <v>7.0000000000000007E-2</v>
      </c>
      <c r="G5131" s="95">
        <v>49.06</v>
      </c>
      <c r="H5131" s="95">
        <v>12.2</v>
      </c>
      <c r="I5131" s="95">
        <v>-0.81</v>
      </c>
      <c r="J5131" s="95">
        <v>1.27</v>
      </c>
      <c r="K5131" s="95">
        <v>5.98</v>
      </c>
      <c r="L5131" s="95">
        <v>4.71</v>
      </c>
      <c r="M5131" s="95">
        <v>0.72</v>
      </c>
      <c r="N5131" s="95">
        <v>0.15</v>
      </c>
      <c r="O5131" s="95">
        <v>10.37</v>
      </c>
      <c r="P5131" s="95">
        <v>-0.08</v>
      </c>
      <c r="Q5131" s="95">
        <v>1.04</v>
      </c>
      <c r="R5131" s="95">
        <v>-1.01</v>
      </c>
      <c r="S5131" s="95">
        <v>-0.34</v>
      </c>
      <c r="T5131" s="95">
        <v>0.99</v>
      </c>
      <c r="U5131" s="95">
        <v>0.34</v>
      </c>
      <c r="V5131" s="95">
        <v>0.66</v>
      </c>
      <c r="W5131" s="95">
        <v>0.42</v>
      </c>
      <c r="X5131" s="95">
        <v>-20.100000000000001</v>
      </c>
      <c r="Y5131" s="95">
        <v>9.91</v>
      </c>
      <c r="Z5131" s="74" t="s">
        <v>1111</v>
      </c>
      <c r="AA5131" s="95">
        <v>19.559999999999999</v>
      </c>
      <c r="AB5131" s="95">
        <v>-0.2</v>
      </c>
      <c r="AC5131" s="74" t="s">
        <v>1111</v>
      </c>
      <c r="AD5131" s="95">
        <v>1482789256</v>
      </c>
    </row>
    <row r="5132" spans="1:30" x14ac:dyDescent="0.2">
      <c r="A5132" s="74" t="s">
        <v>6239</v>
      </c>
      <c r="B5132" s="95">
        <v>0.94</v>
      </c>
      <c r="C5132" s="95"/>
      <c r="D5132" s="95">
        <v>-2.15</v>
      </c>
      <c r="E5132" s="95">
        <v>0.97</v>
      </c>
      <c r="F5132" s="95">
        <v>0.43</v>
      </c>
      <c r="G5132" s="95">
        <v>62.62</v>
      </c>
      <c r="H5132" s="95">
        <v>-80.89</v>
      </c>
      <c r="I5132" s="95">
        <v>-33.74</v>
      </c>
      <c r="J5132" s="95">
        <v>-0.9</v>
      </c>
      <c r="K5132" s="95">
        <v>0.72</v>
      </c>
      <c r="L5132" s="95">
        <v>1.62</v>
      </c>
      <c r="M5132" s="95">
        <v>-1.75</v>
      </c>
      <c r="N5132" s="95">
        <v>0.73</v>
      </c>
      <c r="O5132" s="95">
        <v>1.25</v>
      </c>
      <c r="P5132" s="95">
        <v>-2.57</v>
      </c>
      <c r="Q5132" s="95">
        <v>1.69</v>
      </c>
      <c r="R5132" s="95">
        <v>-45.02</v>
      </c>
      <c r="S5132" s="95">
        <v>-19.809999999999999</v>
      </c>
      <c r="T5132" s="95">
        <v>-107.93</v>
      </c>
      <c r="U5132" s="95">
        <v>0.44</v>
      </c>
      <c r="V5132" s="95">
        <v>0.56000000000000005</v>
      </c>
      <c r="W5132" s="95">
        <v>0.59</v>
      </c>
      <c r="X5132" s="95"/>
      <c r="Y5132" s="95"/>
      <c r="Z5132" s="74" t="s">
        <v>1111</v>
      </c>
      <c r="AA5132" s="95">
        <v>0.97</v>
      </c>
      <c r="AB5132" s="95">
        <v>-0.44</v>
      </c>
      <c r="AC5132" s="74" t="s">
        <v>1111</v>
      </c>
      <c r="AD5132" s="95">
        <v>185424024</v>
      </c>
    </row>
    <row r="5133" spans="1:30" x14ac:dyDescent="0.2">
      <c r="A5133" s="74" t="s">
        <v>6240</v>
      </c>
      <c r="B5133" s="95">
        <v>5.1100000000000003</v>
      </c>
      <c r="C5133" s="95"/>
      <c r="D5133" s="95">
        <v>-5.43</v>
      </c>
      <c r="E5133" s="95">
        <v>-0.84</v>
      </c>
      <c r="F5133" s="95">
        <v>0.13</v>
      </c>
      <c r="G5133" s="95">
        <v>70.27</v>
      </c>
      <c r="H5133" s="95">
        <v>1.28</v>
      </c>
      <c r="I5133" s="95">
        <v>-1.1100000000000001</v>
      </c>
      <c r="J5133" s="95">
        <v>4.7</v>
      </c>
      <c r="K5133" s="95">
        <v>16.18</v>
      </c>
      <c r="L5133" s="95">
        <v>11.48</v>
      </c>
      <c r="M5133" s="95"/>
      <c r="N5133" s="95">
        <v>0.06</v>
      </c>
      <c r="O5133" s="95">
        <v>0.85</v>
      </c>
      <c r="P5133" s="95">
        <v>-0.25</v>
      </c>
      <c r="Q5133" s="95">
        <v>1.45</v>
      </c>
      <c r="R5133" s="95">
        <v>-15.51</v>
      </c>
      <c r="S5133" s="95">
        <v>-2.38</v>
      </c>
      <c r="T5133" s="95">
        <v>4.5999999999999996</v>
      </c>
      <c r="U5133" s="95">
        <v>-0.15</v>
      </c>
      <c r="V5133" s="95">
        <v>1.1499999999999999</v>
      </c>
      <c r="W5133" s="95">
        <v>2.14</v>
      </c>
      <c r="X5133" s="95"/>
      <c r="Y5133" s="95"/>
      <c r="Z5133" s="74" t="s">
        <v>1111</v>
      </c>
      <c r="AA5133" s="95">
        <v>-6.06</v>
      </c>
      <c r="AB5133" s="95">
        <v>-0.94</v>
      </c>
      <c r="AC5133" s="74" t="s">
        <v>1111</v>
      </c>
      <c r="AD5133" s="95">
        <v>272265184.38</v>
      </c>
    </row>
    <row r="5134" spans="1:30" x14ac:dyDescent="0.2">
      <c r="A5134" s="74" t="s">
        <v>6241</v>
      </c>
      <c r="B5134" s="95">
        <v>2.64</v>
      </c>
      <c r="C5134" s="95"/>
      <c r="D5134" s="95">
        <v>-12.77</v>
      </c>
      <c r="E5134" s="95">
        <v>0.34</v>
      </c>
      <c r="F5134" s="95">
        <v>0.2</v>
      </c>
      <c r="G5134" s="95">
        <v>73.31</v>
      </c>
      <c r="H5134" s="95">
        <v>15.99</v>
      </c>
      <c r="I5134" s="95">
        <v>-2.4900000000000002</v>
      </c>
      <c r="J5134" s="95">
        <v>1.99</v>
      </c>
      <c r="K5134" s="95">
        <v>0.17</v>
      </c>
      <c r="L5134" s="95">
        <v>-1.82</v>
      </c>
      <c r="M5134" s="95">
        <v>-0.32</v>
      </c>
      <c r="N5134" s="95">
        <v>0.32</v>
      </c>
      <c r="O5134" s="95">
        <v>0.28999999999999998</v>
      </c>
      <c r="P5134" s="95">
        <v>-3.16</v>
      </c>
      <c r="Q5134" s="95">
        <v>3.64</v>
      </c>
      <c r="R5134" s="95">
        <v>-2.69</v>
      </c>
      <c r="S5134" s="95">
        <v>-1.56</v>
      </c>
      <c r="T5134" s="95">
        <v>12.89</v>
      </c>
      <c r="U5134" s="95">
        <v>0.57999999999999996</v>
      </c>
      <c r="V5134" s="95">
        <v>0.42</v>
      </c>
      <c r="W5134" s="95">
        <v>0.63</v>
      </c>
      <c r="X5134" s="95">
        <v>23.71</v>
      </c>
      <c r="Y5134" s="95"/>
      <c r="Z5134" s="74" t="s">
        <v>1111</v>
      </c>
      <c r="AA5134" s="95">
        <v>7.68</v>
      </c>
      <c r="AB5134" s="95">
        <v>-0.21</v>
      </c>
      <c r="AC5134" s="74" t="s">
        <v>1111</v>
      </c>
      <c r="AD5134" s="95">
        <v>221717826</v>
      </c>
    </row>
    <row r="5135" spans="1:30" x14ac:dyDescent="0.2">
      <c r="A5135" s="74" t="s">
        <v>6242</v>
      </c>
      <c r="B5135" s="95">
        <v>1.45</v>
      </c>
      <c r="C5135" s="95"/>
      <c r="D5135" s="95">
        <v>-2.62</v>
      </c>
      <c r="E5135" s="95">
        <v>0.93</v>
      </c>
      <c r="F5135" s="95">
        <v>0.74</v>
      </c>
      <c r="G5135" s="95">
        <v>66.72</v>
      </c>
      <c r="H5135" s="95">
        <v>-46.01</v>
      </c>
      <c r="I5135" s="95">
        <v>-45.06</v>
      </c>
      <c r="J5135" s="95">
        <v>-2.56</v>
      </c>
      <c r="K5135" s="95">
        <v>-0.78</v>
      </c>
      <c r="L5135" s="95">
        <v>1.78</v>
      </c>
      <c r="M5135" s="95">
        <v>-0.65</v>
      </c>
      <c r="N5135" s="95">
        <v>1.18</v>
      </c>
      <c r="O5135" s="95">
        <v>1.3</v>
      </c>
      <c r="P5135" s="95">
        <v>-2.4</v>
      </c>
      <c r="Q5135" s="95">
        <v>5.47</v>
      </c>
      <c r="R5135" s="95">
        <v>-35.51</v>
      </c>
      <c r="S5135" s="95">
        <v>-28.2</v>
      </c>
      <c r="T5135" s="95">
        <v>-36.28</v>
      </c>
      <c r="U5135" s="95">
        <v>0.79</v>
      </c>
      <c r="V5135" s="95">
        <v>0.21</v>
      </c>
      <c r="W5135" s="95">
        <v>0.63</v>
      </c>
      <c r="X5135" s="95"/>
      <c r="Y5135" s="95"/>
      <c r="Z5135" s="74" t="s">
        <v>1111</v>
      </c>
      <c r="AA5135" s="95">
        <v>1.56</v>
      </c>
      <c r="AB5135" s="95">
        <v>-0.55000000000000004</v>
      </c>
      <c r="AC5135" s="74" t="s">
        <v>1111</v>
      </c>
      <c r="AD5135" s="95">
        <v>915839430</v>
      </c>
    </row>
    <row r="5136" spans="1:30" x14ac:dyDescent="0.2">
      <c r="A5136" s="74" t="s">
        <v>6243</v>
      </c>
      <c r="B5136" s="95">
        <v>3.49</v>
      </c>
      <c r="C5136" s="95"/>
      <c r="D5136" s="95">
        <v>-1.59</v>
      </c>
      <c r="E5136" s="95">
        <v>0.92</v>
      </c>
      <c r="F5136" s="95">
        <v>0.74</v>
      </c>
      <c r="G5136" s="95">
        <v>100</v>
      </c>
      <c r="H5136" s="95">
        <v>-1619.18</v>
      </c>
      <c r="I5136" s="95">
        <v>-1627.55</v>
      </c>
      <c r="J5136" s="95">
        <v>-1.6</v>
      </c>
      <c r="K5136" s="95">
        <v>0.14000000000000001</v>
      </c>
      <c r="L5136" s="95">
        <v>1.74</v>
      </c>
      <c r="M5136" s="95">
        <v>-1</v>
      </c>
      <c r="N5136" s="95">
        <v>25.93</v>
      </c>
      <c r="O5136" s="95">
        <v>0.98</v>
      </c>
      <c r="P5136" s="95">
        <v>-4.38</v>
      </c>
      <c r="Q5136" s="95">
        <v>11.44</v>
      </c>
      <c r="R5136" s="95">
        <v>-57.84</v>
      </c>
      <c r="S5136" s="95">
        <v>-46.6</v>
      </c>
      <c r="T5136" s="95">
        <v>-57.84</v>
      </c>
      <c r="U5136" s="95">
        <v>0.81</v>
      </c>
      <c r="V5136" s="95">
        <v>0.19</v>
      </c>
      <c r="W5136" s="95">
        <v>0.03</v>
      </c>
      <c r="X5136" s="95">
        <v>-9.9600000000000009</v>
      </c>
      <c r="Y5136" s="95"/>
      <c r="Z5136" s="74" t="s">
        <v>1111</v>
      </c>
      <c r="AA5136" s="95">
        <v>3.79</v>
      </c>
      <c r="AB5136" s="95">
        <v>-2.19</v>
      </c>
      <c r="AC5136" s="74" t="s">
        <v>1111</v>
      </c>
      <c r="AD5136" s="95">
        <v>17037831</v>
      </c>
    </row>
    <row r="5137" spans="1:30" x14ac:dyDescent="0.2">
      <c r="A5137" s="74" t="s">
        <v>6244</v>
      </c>
      <c r="B5137" s="95">
        <v>1.72</v>
      </c>
      <c r="C5137" s="95"/>
      <c r="D5137" s="95">
        <v>-6.64</v>
      </c>
      <c r="E5137" s="95">
        <v>7.05</v>
      </c>
      <c r="F5137" s="95">
        <v>1.58</v>
      </c>
      <c r="G5137" s="95">
        <v>100</v>
      </c>
      <c r="H5137" s="95">
        <v>-79.39</v>
      </c>
      <c r="I5137" s="95">
        <v>-85.22</v>
      </c>
      <c r="J5137" s="95">
        <v>-7.12</v>
      </c>
      <c r="K5137" s="95">
        <v>-5.27</v>
      </c>
      <c r="L5137" s="95">
        <v>1.85</v>
      </c>
      <c r="M5137" s="95">
        <v>-1.83</v>
      </c>
      <c r="N5137" s="95">
        <v>5.65</v>
      </c>
      <c r="O5137" s="95">
        <v>13.36</v>
      </c>
      <c r="P5137" s="95">
        <v>-5.59</v>
      </c>
      <c r="Q5137" s="95">
        <v>1.2</v>
      </c>
      <c r="R5137" s="95">
        <v>-106.2</v>
      </c>
      <c r="S5137" s="95">
        <v>-23.8</v>
      </c>
      <c r="T5137" s="95">
        <v>-84.68</v>
      </c>
      <c r="U5137" s="95">
        <v>0.22</v>
      </c>
      <c r="V5137" s="95">
        <v>0.78</v>
      </c>
      <c r="W5137" s="95">
        <v>0.28000000000000003</v>
      </c>
      <c r="X5137" s="95">
        <v>-32.68</v>
      </c>
      <c r="Y5137" s="95"/>
      <c r="Z5137" s="74" t="s">
        <v>1111</v>
      </c>
      <c r="AA5137" s="95">
        <v>0.24</v>
      </c>
      <c r="AB5137" s="95">
        <v>-0.26</v>
      </c>
      <c r="AC5137" s="74" t="s">
        <v>1111</v>
      </c>
      <c r="AD5137" s="95">
        <v>107259544</v>
      </c>
    </row>
    <row r="5138" spans="1:30" x14ac:dyDescent="0.2">
      <c r="A5138" s="74" t="s">
        <v>6245</v>
      </c>
      <c r="B5138" s="95">
        <v>126.34</v>
      </c>
      <c r="C5138" s="95">
        <v>1.58</v>
      </c>
      <c r="D5138" s="95">
        <v>23.48</v>
      </c>
      <c r="E5138" s="95">
        <v>-4.71</v>
      </c>
      <c r="F5138" s="95">
        <v>5.77</v>
      </c>
      <c r="G5138" s="95">
        <v>74.58</v>
      </c>
      <c r="H5138" s="95">
        <v>33.659999999999997</v>
      </c>
      <c r="I5138" s="95">
        <v>24.5</v>
      </c>
      <c r="J5138" s="95">
        <v>17.09</v>
      </c>
      <c r="K5138" s="95">
        <v>21.82</v>
      </c>
      <c r="L5138" s="95">
        <v>4.7300000000000004</v>
      </c>
      <c r="M5138" s="95"/>
      <c r="N5138" s="95">
        <v>5.75</v>
      </c>
      <c r="O5138" s="95">
        <v>52.38</v>
      </c>
      <c r="P5138" s="95">
        <v>-8.5</v>
      </c>
      <c r="Q5138" s="95">
        <v>1.52</v>
      </c>
      <c r="R5138" s="95">
        <v>-20.079999999999998</v>
      </c>
      <c r="S5138" s="95">
        <v>24.57</v>
      </c>
      <c r="T5138" s="95">
        <v>62.54</v>
      </c>
      <c r="U5138" s="95">
        <v>-1.22</v>
      </c>
      <c r="V5138" s="95">
        <v>2.2200000000000002</v>
      </c>
      <c r="W5138" s="95">
        <v>1</v>
      </c>
      <c r="X5138" s="95">
        <v>-2.5099999999999998</v>
      </c>
      <c r="Y5138" s="95">
        <v>-6.76</v>
      </c>
      <c r="Z5138" s="74" t="s">
        <v>1111</v>
      </c>
      <c r="AA5138" s="95">
        <v>-26.8</v>
      </c>
      <c r="AB5138" s="95">
        <v>5.38</v>
      </c>
      <c r="AC5138" s="74" t="s">
        <v>1111</v>
      </c>
      <c r="AD5138" s="95">
        <v>37034435854</v>
      </c>
    </row>
    <row r="5139" spans="1:30" x14ac:dyDescent="0.2">
      <c r="A5139" s="74" t="s">
        <v>6246</v>
      </c>
      <c r="B5139" s="95">
        <v>45.97</v>
      </c>
      <c r="C5139" s="95">
        <v>1.04</v>
      </c>
      <c r="D5139" s="95">
        <v>29.55</v>
      </c>
      <c r="E5139" s="95">
        <v>2.98</v>
      </c>
      <c r="F5139" s="95">
        <v>1.71</v>
      </c>
      <c r="G5139" s="95">
        <v>23.3</v>
      </c>
      <c r="H5139" s="95">
        <v>9.99</v>
      </c>
      <c r="I5139" s="95">
        <v>6.78</v>
      </c>
      <c r="J5139" s="95">
        <v>20.059999999999999</v>
      </c>
      <c r="K5139" s="95">
        <v>15.64</v>
      </c>
      <c r="L5139" s="95">
        <v>-4.43</v>
      </c>
      <c r="M5139" s="95">
        <v>-0.66</v>
      </c>
      <c r="N5139" s="95">
        <v>2</v>
      </c>
      <c r="O5139" s="95">
        <v>6.81</v>
      </c>
      <c r="P5139" s="95">
        <v>-3.06</v>
      </c>
      <c r="Q5139" s="95">
        <v>2.3199999999999998</v>
      </c>
      <c r="R5139" s="95">
        <v>10.08</v>
      </c>
      <c r="S5139" s="95">
        <v>5.79</v>
      </c>
      <c r="T5139" s="95">
        <v>10.66</v>
      </c>
      <c r="U5139" s="95">
        <v>0.56999999999999995</v>
      </c>
      <c r="V5139" s="95">
        <v>0.42</v>
      </c>
      <c r="W5139" s="95">
        <v>0.85</v>
      </c>
      <c r="X5139" s="95">
        <v>3.64</v>
      </c>
      <c r="Y5139" s="95">
        <v>19.41</v>
      </c>
      <c r="Z5139" s="74" t="s">
        <v>1111</v>
      </c>
      <c r="AA5139" s="95">
        <v>15.43</v>
      </c>
      <c r="AB5139" s="95">
        <v>1.56</v>
      </c>
      <c r="AC5139" s="74" t="s">
        <v>1111</v>
      </c>
      <c r="AD5139" s="95">
        <v>19680993593</v>
      </c>
    </row>
    <row r="5140" spans="1:30" x14ac:dyDescent="0.2">
      <c r="A5140" s="74" t="s">
        <v>6247</v>
      </c>
      <c r="B5140" s="95">
        <v>0.74</v>
      </c>
      <c r="C5140" s="95"/>
      <c r="D5140" s="95">
        <v>-2.37</v>
      </c>
      <c r="E5140" s="95">
        <v>0.83</v>
      </c>
      <c r="F5140" s="95">
        <v>0.77</v>
      </c>
      <c r="G5140" s="95">
        <v>311.48</v>
      </c>
      <c r="H5140" s="95">
        <v>3655.74</v>
      </c>
      <c r="I5140" s="95">
        <v>2696.72</v>
      </c>
      <c r="J5140" s="95">
        <v>-1.75</v>
      </c>
      <c r="K5140" s="95">
        <v>-0.9</v>
      </c>
      <c r="L5140" s="95">
        <v>0.85</v>
      </c>
      <c r="M5140" s="95">
        <v>-0.41</v>
      </c>
      <c r="N5140" s="95"/>
      <c r="O5140" s="95">
        <v>2.12</v>
      </c>
      <c r="P5140" s="95">
        <v>-1.37</v>
      </c>
      <c r="Q5140" s="95">
        <v>5.86</v>
      </c>
      <c r="R5140" s="95">
        <v>-35.1</v>
      </c>
      <c r="S5140" s="95">
        <v>-32.409999999999997</v>
      </c>
      <c r="T5140" s="95">
        <v>-47.49</v>
      </c>
      <c r="U5140" s="95">
        <v>0.92</v>
      </c>
      <c r="V5140" s="95">
        <v>0.08</v>
      </c>
      <c r="W5140" s="95">
        <v>-0.01</v>
      </c>
      <c r="X5140" s="95">
        <v>-66.25</v>
      </c>
      <c r="Y5140" s="95"/>
      <c r="Z5140" s="74" t="s">
        <v>1111</v>
      </c>
      <c r="AA5140" s="95">
        <v>0.89</v>
      </c>
      <c r="AB5140" s="95">
        <v>-0.31</v>
      </c>
      <c r="AC5140" s="74" t="s">
        <v>1111</v>
      </c>
      <c r="AD5140" s="95">
        <v>11708798</v>
      </c>
    </row>
    <row r="5141" spans="1:30" x14ac:dyDescent="0.2">
      <c r="A5141" s="74" t="s">
        <v>6248</v>
      </c>
      <c r="B5141" s="95">
        <v>45.79</v>
      </c>
      <c r="C5141" s="95">
        <v>4.46</v>
      </c>
      <c r="D5141" s="95">
        <v>13.25</v>
      </c>
      <c r="E5141" s="95">
        <v>0.62</v>
      </c>
      <c r="F5141" s="95">
        <v>0.38</v>
      </c>
      <c r="G5141" s="95">
        <v>30.04</v>
      </c>
      <c r="H5141" s="95">
        <v>-14.81</v>
      </c>
      <c r="I5141" s="95">
        <v>10.7</v>
      </c>
      <c r="J5141" s="95">
        <v>-9.58</v>
      </c>
      <c r="K5141" s="95">
        <v>0.95</v>
      </c>
      <c r="L5141" s="95">
        <v>10.53</v>
      </c>
      <c r="M5141" s="95">
        <v>-0.68</v>
      </c>
      <c r="N5141" s="95">
        <v>1.42</v>
      </c>
      <c r="O5141" s="95">
        <v>1.3</v>
      </c>
      <c r="P5141" s="95">
        <v>-0.87</v>
      </c>
      <c r="Q5141" s="95">
        <v>2.1</v>
      </c>
      <c r="R5141" s="95">
        <v>4.6900000000000004</v>
      </c>
      <c r="S5141" s="95">
        <v>2.88</v>
      </c>
      <c r="T5141" s="95">
        <v>-6.01</v>
      </c>
      <c r="U5141" s="95">
        <v>0.61</v>
      </c>
      <c r="V5141" s="95">
        <v>0.39</v>
      </c>
      <c r="W5141" s="95">
        <v>0.27</v>
      </c>
      <c r="X5141" s="95">
        <v>17.32</v>
      </c>
      <c r="Y5141" s="95">
        <v>56.12</v>
      </c>
      <c r="Z5141" s="74" t="s">
        <v>1111</v>
      </c>
      <c r="AA5141" s="95">
        <v>73.59</v>
      </c>
      <c r="AB5141" s="95">
        <v>3.45</v>
      </c>
      <c r="AC5141" s="74" t="s">
        <v>1111</v>
      </c>
      <c r="AD5141" s="95">
        <v>3569692241</v>
      </c>
    </row>
    <row r="5142" spans="1:30" x14ac:dyDescent="0.2">
      <c r="A5142" s="74" t="s">
        <v>6249</v>
      </c>
      <c r="B5142" s="95">
        <v>53.29</v>
      </c>
      <c r="C5142" s="95"/>
      <c r="D5142" s="95">
        <v>-61.57</v>
      </c>
      <c r="E5142" s="95">
        <v>2.35</v>
      </c>
      <c r="F5142" s="95">
        <v>1.25</v>
      </c>
      <c r="G5142" s="95">
        <v>34.78</v>
      </c>
      <c r="H5142" s="95">
        <v>-1.1100000000000001</v>
      </c>
      <c r="I5142" s="95">
        <v>-4.3600000000000003</v>
      </c>
      <c r="J5142" s="95">
        <v>-241.5</v>
      </c>
      <c r="K5142" s="95">
        <v>-248.84</v>
      </c>
      <c r="L5142" s="95">
        <v>-11.96</v>
      </c>
      <c r="M5142" s="95">
        <v>0.12</v>
      </c>
      <c r="N5142" s="95">
        <v>2.69</v>
      </c>
      <c r="O5142" s="95">
        <v>2.88</v>
      </c>
      <c r="P5142" s="95">
        <v>-4.5199999999999996</v>
      </c>
      <c r="Q5142" s="95">
        <v>2.52</v>
      </c>
      <c r="R5142" s="95">
        <v>-3.82</v>
      </c>
      <c r="S5142" s="95">
        <v>-2.0299999999999998</v>
      </c>
      <c r="T5142" s="95">
        <v>-0.55000000000000004</v>
      </c>
      <c r="U5142" s="95">
        <v>0.53</v>
      </c>
      <c r="V5142" s="95">
        <v>0.47</v>
      </c>
      <c r="W5142" s="95">
        <v>0.47</v>
      </c>
      <c r="X5142" s="95">
        <v>38.96</v>
      </c>
      <c r="Y5142" s="95"/>
      <c r="Z5142" s="74" t="s">
        <v>1111</v>
      </c>
      <c r="AA5142" s="95">
        <v>22.65</v>
      </c>
      <c r="AB5142" s="95">
        <v>-0.87</v>
      </c>
      <c r="AC5142" s="74" t="s">
        <v>1111</v>
      </c>
      <c r="AD5142" s="95">
        <v>13318584172</v>
      </c>
    </row>
    <row r="5143" spans="1:30" x14ac:dyDescent="0.2">
      <c r="A5143" s="74" t="s">
        <v>6250</v>
      </c>
      <c r="B5143" s="95">
        <v>4.29</v>
      </c>
      <c r="C5143" s="95"/>
      <c r="D5143" s="95">
        <v>-2.74</v>
      </c>
      <c r="E5143" s="95">
        <v>1.06</v>
      </c>
      <c r="F5143" s="95">
        <v>0.4</v>
      </c>
      <c r="G5143" s="95">
        <v>23.29</v>
      </c>
      <c r="H5143" s="95">
        <v>-12.09</v>
      </c>
      <c r="I5143" s="95">
        <v>-10.07</v>
      </c>
      <c r="J5143" s="95">
        <v>-2.2799999999999998</v>
      </c>
      <c r="K5143" s="95">
        <v>-3.53</v>
      </c>
      <c r="L5143" s="95">
        <v>-1.25</v>
      </c>
      <c r="M5143" s="95">
        <v>0.57999999999999996</v>
      </c>
      <c r="N5143" s="95">
        <v>0.28000000000000003</v>
      </c>
      <c r="O5143" s="95">
        <v>1.27</v>
      </c>
      <c r="P5143" s="95">
        <v>-1.04</v>
      </c>
      <c r="Q5143" s="95">
        <v>2.02</v>
      </c>
      <c r="R5143" s="95">
        <v>-38.83</v>
      </c>
      <c r="S5143" s="95">
        <v>-14.44</v>
      </c>
      <c r="T5143" s="95">
        <v>-34.090000000000003</v>
      </c>
      <c r="U5143" s="95">
        <v>0.37</v>
      </c>
      <c r="V5143" s="95">
        <v>0.63</v>
      </c>
      <c r="W5143" s="95">
        <v>1.43</v>
      </c>
      <c r="X5143" s="95">
        <v>14.81</v>
      </c>
      <c r="Y5143" s="95">
        <v>5.88</v>
      </c>
      <c r="Z5143" s="74" t="s">
        <v>1111</v>
      </c>
      <c r="AA5143" s="95">
        <v>4.03</v>
      </c>
      <c r="AB5143" s="95">
        <v>-1.57</v>
      </c>
      <c r="AC5143" s="74" t="s">
        <v>1111</v>
      </c>
      <c r="AD5143" s="95">
        <v>130621928.58</v>
      </c>
    </row>
    <row r="5144" spans="1:30" x14ac:dyDescent="0.2">
      <c r="A5144" s="74" t="s">
        <v>6251</v>
      </c>
      <c r="B5144" s="95">
        <v>123.65</v>
      </c>
      <c r="C5144" s="95">
        <v>0.78</v>
      </c>
      <c r="D5144" s="95">
        <v>31.53</v>
      </c>
      <c r="E5144" s="95">
        <v>2.0299999999999998</v>
      </c>
      <c r="F5144" s="95">
        <v>1.08</v>
      </c>
      <c r="G5144" s="95">
        <v>70.489999999999995</v>
      </c>
      <c r="H5144" s="95">
        <v>12.25</v>
      </c>
      <c r="I5144" s="95">
        <v>10.39</v>
      </c>
      <c r="J5144" s="95">
        <v>26.76</v>
      </c>
      <c r="K5144" s="95">
        <v>33.58</v>
      </c>
      <c r="L5144" s="95">
        <v>6.82</v>
      </c>
      <c r="M5144" s="95">
        <v>0.52</v>
      </c>
      <c r="N5144" s="95">
        <v>3.28</v>
      </c>
      <c r="O5144" s="95">
        <v>10.88</v>
      </c>
      <c r="P5144" s="95">
        <v>-1.38</v>
      </c>
      <c r="Q5144" s="95">
        <v>1.81</v>
      </c>
      <c r="R5144" s="95">
        <v>6.45</v>
      </c>
      <c r="S5144" s="95">
        <v>3.41</v>
      </c>
      <c r="T5144" s="95">
        <v>4.4400000000000004</v>
      </c>
      <c r="U5144" s="95">
        <v>0.53</v>
      </c>
      <c r="V5144" s="95">
        <v>0.47</v>
      </c>
      <c r="W5144" s="95">
        <v>0.33</v>
      </c>
      <c r="X5144" s="95">
        <v>3.21</v>
      </c>
      <c r="Y5144" s="95"/>
      <c r="Z5144" s="74" t="s">
        <v>1111</v>
      </c>
      <c r="AA5144" s="95">
        <v>60.83</v>
      </c>
      <c r="AB5144" s="95">
        <v>3.92</v>
      </c>
      <c r="AC5144" s="74" t="s">
        <v>1111</v>
      </c>
      <c r="AD5144" s="95">
        <v>25831474200</v>
      </c>
    </row>
    <row r="5145" spans="1:30" x14ac:dyDescent="0.2">
      <c r="A5145" s="74" t="s">
        <v>6252</v>
      </c>
      <c r="B5145" s="95">
        <v>490.56</v>
      </c>
      <c r="C5145" s="95"/>
      <c r="D5145" s="95">
        <v>34.4</v>
      </c>
      <c r="E5145" s="95">
        <v>10.130000000000001</v>
      </c>
      <c r="F5145" s="95">
        <v>4.6900000000000004</v>
      </c>
      <c r="G5145" s="95">
        <v>46.94</v>
      </c>
      <c r="H5145" s="95">
        <v>17.27</v>
      </c>
      <c r="I5145" s="95">
        <v>14.76</v>
      </c>
      <c r="J5145" s="95">
        <v>29.39</v>
      </c>
      <c r="K5145" s="95">
        <v>30.09</v>
      </c>
      <c r="L5145" s="95">
        <v>0.7</v>
      </c>
      <c r="M5145" s="95">
        <v>0.24</v>
      </c>
      <c r="N5145" s="95">
        <v>5.08</v>
      </c>
      <c r="O5145" s="95">
        <v>-1092.3399999999999</v>
      </c>
      <c r="P5145" s="95">
        <v>-6.45</v>
      </c>
      <c r="Q5145" s="95">
        <v>0.98</v>
      </c>
      <c r="R5145" s="95">
        <v>29.43</v>
      </c>
      <c r="S5145" s="95">
        <v>13.62</v>
      </c>
      <c r="T5145" s="95">
        <v>22.25</v>
      </c>
      <c r="U5145" s="95">
        <v>0.46</v>
      </c>
      <c r="V5145" s="95">
        <v>0.54</v>
      </c>
      <c r="W5145" s="95">
        <v>0.92</v>
      </c>
      <c r="X5145" s="95">
        <v>4.03</v>
      </c>
      <c r="Y5145" s="95"/>
      <c r="Z5145" s="74" t="s">
        <v>1111</v>
      </c>
      <c r="AA5145" s="95">
        <v>48.45</v>
      </c>
      <c r="AB5145" s="95">
        <v>14.26</v>
      </c>
      <c r="AC5145" s="74" t="s">
        <v>1111</v>
      </c>
      <c r="AD5145" s="95">
        <v>26216262240</v>
      </c>
    </row>
    <row r="5146" spans="1:30" x14ac:dyDescent="0.2">
      <c r="A5146" s="74" t="s">
        <v>6253</v>
      </c>
      <c r="B5146" s="95">
        <v>19.13</v>
      </c>
      <c r="C5146" s="95"/>
      <c r="D5146" s="95">
        <v>-4.54</v>
      </c>
      <c r="E5146" s="95">
        <v>3.68</v>
      </c>
      <c r="F5146" s="95">
        <v>2.65</v>
      </c>
      <c r="G5146" s="95">
        <v>54.49</v>
      </c>
      <c r="H5146" s="95">
        <v>-429.92</v>
      </c>
      <c r="I5146" s="95">
        <v>-443.09</v>
      </c>
      <c r="J5146" s="95">
        <v>-4.68</v>
      </c>
      <c r="K5146" s="95">
        <v>-3.5</v>
      </c>
      <c r="L5146" s="95">
        <v>1.18</v>
      </c>
      <c r="M5146" s="95">
        <v>-0.93</v>
      </c>
      <c r="N5146" s="95">
        <v>20.13</v>
      </c>
      <c r="O5146" s="95">
        <v>4.25</v>
      </c>
      <c r="P5146" s="95">
        <v>-14.62</v>
      </c>
      <c r="Q5146" s="95">
        <v>4.1900000000000004</v>
      </c>
      <c r="R5146" s="95">
        <v>-80.959999999999994</v>
      </c>
      <c r="S5146" s="95">
        <v>-58.35</v>
      </c>
      <c r="T5146" s="95">
        <v>-78.72</v>
      </c>
      <c r="U5146" s="95">
        <v>0.72</v>
      </c>
      <c r="V5146" s="95">
        <v>0.28000000000000003</v>
      </c>
      <c r="W5146" s="95">
        <v>0.13</v>
      </c>
      <c r="X5146" s="95"/>
      <c r="Y5146" s="95"/>
      <c r="Z5146" s="74" t="s">
        <v>1111</v>
      </c>
      <c r="AA5146" s="95">
        <v>5.2</v>
      </c>
      <c r="AB5146" s="95">
        <v>-4.21</v>
      </c>
      <c r="AC5146" s="74" t="s">
        <v>1111</v>
      </c>
      <c r="AD5146" s="95">
        <v>826613039</v>
      </c>
    </row>
    <row r="5147" spans="1:30" x14ac:dyDescent="0.2">
      <c r="A5147" s="74" t="s">
        <v>6254</v>
      </c>
      <c r="B5147" s="95">
        <v>95.77</v>
      </c>
      <c r="C5147" s="95"/>
      <c r="D5147" s="95">
        <v>-50.14</v>
      </c>
      <c r="E5147" s="95">
        <v>24.82</v>
      </c>
      <c r="F5147" s="95">
        <v>5.01</v>
      </c>
      <c r="G5147" s="95">
        <v>78.739999999999995</v>
      </c>
      <c r="H5147" s="95">
        <v>-13.23</v>
      </c>
      <c r="I5147" s="95">
        <v>-18.59</v>
      </c>
      <c r="J5147" s="95">
        <v>-70.459999999999994</v>
      </c>
      <c r="K5147" s="95">
        <v>-71.39</v>
      </c>
      <c r="L5147" s="95">
        <v>-0.92</v>
      </c>
      <c r="M5147" s="95">
        <v>0.33</v>
      </c>
      <c r="N5147" s="95">
        <v>9.32</v>
      </c>
      <c r="O5147" s="95">
        <v>25.29</v>
      </c>
      <c r="P5147" s="95">
        <v>-11.05</v>
      </c>
      <c r="Q5147" s="95">
        <v>1.57</v>
      </c>
      <c r="R5147" s="95">
        <v>-49.51</v>
      </c>
      <c r="S5147" s="95">
        <v>-9.99</v>
      </c>
      <c r="T5147" s="95">
        <v>-11.04</v>
      </c>
      <c r="U5147" s="95">
        <v>0.2</v>
      </c>
      <c r="V5147" s="95">
        <v>0.8</v>
      </c>
      <c r="W5147" s="95">
        <v>0.54</v>
      </c>
      <c r="X5147" s="95">
        <v>37.590000000000003</v>
      </c>
      <c r="Y5147" s="95"/>
      <c r="Z5147" s="74" t="s">
        <v>1111</v>
      </c>
      <c r="AA5147" s="95">
        <v>3.86</v>
      </c>
      <c r="AB5147" s="95">
        <v>-1.91</v>
      </c>
      <c r="AC5147" s="74" t="s">
        <v>1111</v>
      </c>
      <c r="AD5147" s="95">
        <v>11624332752</v>
      </c>
    </row>
    <row r="5148" spans="1:30" x14ac:dyDescent="0.2">
      <c r="A5148" s="74" t="s">
        <v>6255</v>
      </c>
      <c r="B5148" s="95">
        <v>5.17</v>
      </c>
      <c r="C5148" s="95"/>
      <c r="D5148" s="95">
        <v>-40.64</v>
      </c>
      <c r="E5148" s="95">
        <v>11.95</v>
      </c>
      <c r="F5148" s="95">
        <v>2.13</v>
      </c>
      <c r="G5148" s="95">
        <v>27.82</v>
      </c>
      <c r="H5148" s="95">
        <v>-10.73</v>
      </c>
      <c r="I5148" s="95">
        <v>-10.4</v>
      </c>
      <c r="J5148" s="95">
        <v>-39.380000000000003</v>
      </c>
      <c r="K5148" s="95">
        <v>-41.23</v>
      </c>
      <c r="L5148" s="95">
        <v>-1.84</v>
      </c>
      <c r="M5148" s="95">
        <v>0.56000000000000005</v>
      </c>
      <c r="N5148" s="95">
        <v>4.2300000000000004</v>
      </c>
      <c r="O5148" s="95">
        <v>-41.9</v>
      </c>
      <c r="P5148" s="95">
        <v>-3.75</v>
      </c>
      <c r="Q5148" s="95">
        <v>0.89</v>
      </c>
      <c r="R5148" s="95">
        <v>-29.4</v>
      </c>
      <c r="S5148" s="95">
        <v>-5.25</v>
      </c>
      <c r="T5148" s="95">
        <v>-16.61</v>
      </c>
      <c r="U5148" s="95">
        <v>0.18</v>
      </c>
      <c r="V5148" s="95">
        <v>0.82</v>
      </c>
      <c r="W5148" s="95">
        <v>0.51</v>
      </c>
      <c r="X5148" s="95"/>
      <c r="Y5148" s="95"/>
      <c r="Z5148" s="74" t="s">
        <v>1111</v>
      </c>
      <c r="AA5148" s="95">
        <v>0.43</v>
      </c>
      <c r="AB5148" s="95">
        <v>-0.13</v>
      </c>
      <c r="AC5148" s="74" t="s">
        <v>1111</v>
      </c>
      <c r="AD5148" s="95">
        <v>203142742</v>
      </c>
    </row>
    <row r="5149" spans="1:30" x14ac:dyDescent="0.2">
      <c r="A5149" s="74" t="s">
        <v>6256</v>
      </c>
      <c r="B5149" s="95">
        <v>5.14</v>
      </c>
      <c r="C5149" s="95"/>
      <c r="D5149" s="95">
        <v>8.3699999999999992</v>
      </c>
      <c r="E5149" s="95">
        <v>0.78</v>
      </c>
      <c r="F5149" s="95">
        <v>0.38</v>
      </c>
      <c r="G5149" s="95">
        <v>20.84</v>
      </c>
      <c r="H5149" s="95">
        <v>2.29</v>
      </c>
      <c r="I5149" s="95">
        <v>3.42</v>
      </c>
      <c r="J5149" s="95">
        <v>12.49</v>
      </c>
      <c r="K5149" s="95">
        <v>7.1</v>
      </c>
      <c r="L5149" s="95">
        <v>-5.39</v>
      </c>
      <c r="M5149" s="95">
        <v>-0.34</v>
      </c>
      <c r="N5149" s="95">
        <v>0.28999999999999998</v>
      </c>
      <c r="O5149" s="95">
        <v>1.88</v>
      </c>
      <c r="P5149" s="95">
        <v>-0.99</v>
      </c>
      <c r="Q5149" s="95">
        <v>1.47</v>
      </c>
      <c r="R5149" s="95">
        <v>9.31</v>
      </c>
      <c r="S5149" s="95">
        <v>4.49</v>
      </c>
      <c r="T5149" s="95">
        <v>4.74</v>
      </c>
      <c r="U5149" s="95">
        <v>0.48</v>
      </c>
      <c r="V5149" s="95">
        <v>0.52</v>
      </c>
      <c r="W5149" s="95">
        <v>1.31</v>
      </c>
      <c r="X5149" s="95"/>
      <c r="Y5149" s="95"/>
      <c r="Z5149" s="74" t="s">
        <v>1111</v>
      </c>
      <c r="AA5149" s="95">
        <v>6.59</v>
      </c>
      <c r="AB5149" s="95">
        <v>0.61</v>
      </c>
      <c r="AC5149" s="74" t="s">
        <v>1111</v>
      </c>
      <c r="AD5149" s="95">
        <v>323581504</v>
      </c>
    </row>
    <row r="5150" spans="1:30" x14ac:dyDescent="0.2">
      <c r="A5150" s="74" t="s">
        <v>6257</v>
      </c>
      <c r="B5150" s="95">
        <v>21.09</v>
      </c>
      <c r="C5150" s="95">
        <v>0.38</v>
      </c>
      <c r="D5150" s="95">
        <v>2.38</v>
      </c>
      <c r="E5150" s="95">
        <v>0.59</v>
      </c>
      <c r="F5150" s="95">
        <v>0.24</v>
      </c>
      <c r="G5150" s="95">
        <v>21.96</v>
      </c>
      <c r="H5150" s="95">
        <v>7.01</v>
      </c>
      <c r="I5150" s="95">
        <v>4.8499999999999996</v>
      </c>
      <c r="J5150" s="95">
        <v>1.65</v>
      </c>
      <c r="K5150" s="95">
        <v>3.65</v>
      </c>
      <c r="L5150" s="95">
        <v>2</v>
      </c>
      <c r="M5150" s="95">
        <v>0.71</v>
      </c>
      <c r="N5150" s="95">
        <v>0.12</v>
      </c>
      <c r="O5150" s="95">
        <v>0.45</v>
      </c>
      <c r="P5150" s="95">
        <v>-1.05</v>
      </c>
      <c r="Q5150" s="95">
        <v>3.26</v>
      </c>
      <c r="R5150" s="95">
        <v>24.57</v>
      </c>
      <c r="S5150" s="95">
        <v>10.09</v>
      </c>
      <c r="T5150" s="95">
        <v>15.1</v>
      </c>
      <c r="U5150" s="95">
        <v>0.41</v>
      </c>
      <c r="V5150" s="95">
        <v>0.59</v>
      </c>
      <c r="W5150" s="95">
        <v>2.08</v>
      </c>
      <c r="X5150" s="95">
        <v>0.98</v>
      </c>
      <c r="Y5150" s="95"/>
      <c r="Z5150" s="74" t="s">
        <v>1111</v>
      </c>
      <c r="AA5150" s="95">
        <v>35.99</v>
      </c>
      <c r="AB5150" s="95">
        <v>8.84</v>
      </c>
      <c r="AC5150" s="74" t="s">
        <v>1111</v>
      </c>
      <c r="AD5150" s="95">
        <v>233620257</v>
      </c>
    </row>
    <row r="5151" spans="1:30" x14ac:dyDescent="0.2">
      <c r="A5151" s="74" t="s">
        <v>6258</v>
      </c>
      <c r="B5151" s="95">
        <v>52.27</v>
      </c>
      <c r="C5151" s="95"/>
      <c r="D5151" s="95">
        <v>-60.39</v>
      </c>
      <c r="E5151" s="95">
        <v>2.31</v>
      </c>
      <c r="F5151" s="95">
        <v>1.23</v>
      </c>
      <c r="G5151" s="95">
        <v>34.78</v>
      </c>
      <c r="H5151" s="95">
        <v>-1.1100000000000001</v>
      </c>
      <c r="I5151" s="95">
        <v>-4.3600000000000003</v>
      </c>
      <c r="J5151" s="95">
        <v>-236.88</v>
      </c>
      <c r="K5151" s="95">
        <v>-248.84</v>
      </c>
      <c r="L5151" s="95">
        <v>-11.96</v>
      </c>
      <c r="M5151" s="95">
        <v>0.12</v>
      </c>
      <c r="N5151" s="95">
        <v>2.64</v>
      </c>
      <c r="O5151" s="95">
        <v>2.82</v>
      </c>
      <c r="P5151" s="95">
        <v>-4.43</v>
      </c>
      <c r="Q5151" s="95">
        <v>2.52</v>
      </c>
      <c r="R5151" s="95">
        <v>-3.82</v>
      </c>
      <c r="S5151" s="95">
        <v>-2.0299999999999998</v>
      </c>
      <c r="T5151" s="95">
        <v>-0.55000000000000004</v>
      </c>
      <c r="U5151" s="95">
        <v>0.53</v>
      </c>
      <c r="V5151" s="95">
        <v>0.47</v>
      </c>
      <c r="W5151" s="95">
        <v>0.47</v>
      </c>
      <c r="X5151" s="95">
        <v>38.96</v>
      </c>
      <c r="Y5151" s="95"/>
      <c r="Z5151" s="74" t="s">
        <v>1111</v>
      </c>
      <c r="AA5151" s="95">
        <v>22.65</v>
      </c>
      <c r="AB5151" s="95">
        <v>-0.87</v>
      </c>
      <c r="AC5151" s="74" t="s">
        <v>1111</v>
      </c>
      <c r="AD5151" s="95">
        <v>13318584172</v>
      </c>
    </row>
    <row r="5152" spans="1:30" x14ac:dyDescent="0.2">
      <c r="A5152" s="74" t="s">
        <v>6259</v>
      </c>
      <c r="B5152" s="95">
        <v>25.93</v>
      </c>
      <c r="C5152" s="95"/>
      <c r="D5152" s="95">
        <v>-5.98</v>
      </c>
      <c r="E5152" s="95">
        <v>6.47</v>
      </c>
      <c r="F5152" s="95">
        <v>2.92</v>
      </c>
      <c r="G5152" s="95">
        <v>94.35</v>
      </c>
      <c r="H5152" s="95">
        <v>-357.9</v>
      </c>
      <c r="I5152" s="95">
        <v>-381.7</v>
      </c>
      <c r="J5152" s="95">
        <v>-6.38</v>
      </c>
      <c r="K5152" s="95">
        <v>-5.56</v>
      </c>
      <c r="L5152" s="95">
        <v>0.82</v>
      </c>
      <c r="M5152" s="95">
        <v>-0.83</v>
      </c>
      <c r="N5152" s="95">
        <v>22.83</v>
      </c>
      <c r="O5152" s="95">
        <v>4.8899999999999997</v>
      </c>
      <c r="P5152" s="95">
        <v>-11.95</v>
      </c>
      <c r="Q5152" s="95">
        <v>4.79</v>
      </c>
      <c r="R5152" s="95">
        <v>-108.2</v>
      </c>
      <c r="S5152" s="95">
        <v>-48.83</v>
      </c>
      <c r="T5152" s="95">
        <v>-59.86</v>
      </c>
      <c r="U5152" s="95">
        <v>0.45</v>
      </c>
      <c r="V5152" s="95">
        <v>0.55000000000000004</v>
      </c>
      <c r="W5152" s="95">
        <v>0.13</v>
      </c>
      <c r="X5152" s="95">
        <v>-12.88</v>
      </c>
      <c r="Y5152" s="95"/>
      <c r="Z5152" s="74" t="s">
        <v>1111</v>
      </c>
      <c r="AA5152" s="95">
        <v>4.01</v>
      </c>
      <c r="AB5152" s="95">
        <v>-4.33</v>
      </c>
      <c r="AC5152" s="74" t="s">
        <v>1111</v>
      </c>
      <c r="AD5152" s="95">
        <v>1451875153</v>
      </c>
    </row>
    <row r="5153" spans="1:30" x14ac:dyDescent="0.2">
      <c r="A5153" s="74" t="s">
        <v>6260</v>
      </c>
      <c r="B5153" s="95">
        <v>10.28</v>
      </c>
      <c r="C5153" s="95"/>
      <c r="D5153" s="95">
        <v>-44.74</v>
      </c>
      <c r="E5153" s="95">
        <v>-14.44</v>
      </c>
      <c r="F5153" s="95">
        <v>1.31</v>
      </c>
      <c r="G5153" s="95"/>
      <c r="H5153" s="95"/>
      <c r="I5153" s="95"/>
      <c r="J5153" s="95">
        <v>-44.74</v>
      </c>
      <c r="K5153" s="95">
        <v>-44.74</v>
      </c>
      <c r="L5153" s="95">
        <v>0</v>
      </c>
      <c r="M5153" s="95"/>
      <c r="N5153" s="95"/>
      <c r="O5153" s="95">
        <v>-45.61</v>
      </c>
      <c r="P5153" s="95">
        <v>-1.31</v>
      </c>
      <c r="Q5153" s="95">
        <v>0.01</v>
      </c>
      <c r="R5153" s="95">
        <v>-32.28</v>
      </c>
      <c r="S5153" s="95">
        <v>-2.92</v>
      </c>
      <c r="T5153" s="95">
        <v>32.28</v>
      </c>
      <c r="U5153" s="95">
        <v>-0.09</v>
      </c>
      <c r="V5153" s="95">
        <v>0.09</v>
      </c>
      <c r="W5153" s="95">
        <v>0</v>
      </c>
      <c r="X5153" s="95"/>
      <c r="Y5153" s="95"/>
      <c r="Z5153" s="74" t="s">
        <v>1111</v>
      </c>
      <c r="AA5153" s="95">
        <v>-0.71</v>
      </c>
      <c r="AB5153" s="95">
        <v>-0.23</v>
      </c>
      <c r="AC5153" s="74" t="s">
        <v>1111</v>
      </c>
      <c r="AD5153" s="95">
        <v>91949460</v>
      </c>
    </row>
    <row r="5154" spans="1:30" x14ac:dyDescent="0.2">
      <c r="A5154" s="74" t="s">
        <v>6261</v>
      </c>
      <c r="B5154" s="95">
        <v>0.4</v>
      </c>
      <c r="C5154" s="95"/>
      <c r="D5154" s="95">
        <v>-1.74</v>
      </c>
      <c r="E5154" s="95">
        <v>-0.56000000000000005</v>
      </c>
      <c r="F5154" s="95">
        <v>0.05</v>
      </c>
      <c r="G5154" s="95"/>
      <c r="H5154" s="95"/>
      <c r="I5154" s="95"/>
      <c r="J5154" s="95">
        <v>-1.74</v>
      </c>
      <c r="K5154" s="95">
        <v>-44.74</v>
      </c>
      <c r="L5154" s="95">
        <v>0</v>
      </c>
      <c r="M5154" s="95"/>
      <c r="N5154" s="95"/>
      <c r="O5154" s="95">
        <v>-1.77</v>
      </c>
      <c r="P5154" s="95">
        <v>-0.05</v>
      </c>
      <c r="Q5154" s="95">
        <v>0.01</v>
      </c>
      <c r="R5154" s="95">
        <v>-32.28</v>
      </c>
      <c r="S5154" s="95">
        <v>-2.92</v>
      </c>
      <c r="T5154" s="95">
        <v>32.28</v>
      </c>
      <c r="U5154" s="95">
        <v>-0.09</v>
      </c>
      <c r="V5154" s="95">
        <v>0.09</v>
      </c>
      <c r="W5154" s="95">
        <v>0</v>
      </c>
      <c r="X5154" s="95"/>
      <c r="Y5154" s="95"/>
      <c r="Z5154" s="74" t="s">
        <v>1111</v>
      </c>
      <c r="AA5154" s="95">
        <v>-0.71</v>
      </c>
      <c r="AB5154" s="95">
        <v>-0.23</v>
      </c>
      <c r="AC5154" s="74" t="s">
        <v>1111</v>
      </c>
      <c r="AD5154" s="95">
        <v>91949460</v>
      </c>
    </row>
    <row r="5155" spans="1:30" x14ac:dyDescent="0.2">
      <c r="A5155" s="74" t="s">
        <v>6262</v>
      </c>
      <c r="B5155" s="95">
        <v>10.71</v>
      </c>
      <c r="C5155" s="95"/>
      <c r="D5155" s="95">
        <v>-46.62</v>
      </c>
      <c r="E5155" s="95">
        <v>-15.05</v>
      </c>
      <c r="F5155" s="95">
        <v>1.36</v>
      </c>
      <c r="G5155" s="95"/>
      <c r="H5155" s="95"/>
      <c r="I5155" s="95"/>
      <c r="J5155" s="95">
        <v>-46.62</v>
      </c>
      <c r="K5155" s="95">
        <v>-44.74</v>
      </c>
      <c r="L5155" s="95">
        <v>0</v>
      </c>
      <c r="M5155" s="95"/>
      <c r="N5155" s="95"/>
      <c r="O5155" s="95">
        <v>-47.52</v>
      </c>
      <c r="P5155" s="95">
        <v>-1.36</v>
      </c>
      <c r="Q5155" s="95">
        <v>0.01</v>
      </c>
      <c r="R5155" s="95">
        <v>-32.28</v>
      </c>
      <c r="S5155" s="95">
        <v>-2.92</v>
      </c>
      <c r="T5155" s="95">
        <v>32.28</v>
      </c>
      <c r="U5155" s="95">
        <v>-0.09</v>
      </c>
      <c r="V5155" s="95">
        <v>0.09</v>
      </c>
      <c r="W5155" s="95">
        <v>0</v>
      </c>
      <c r="X5155" s="95"/>
      <c r="Y5155" s="95"/>
      <c r="Z5155" s="74" t="s">
        <v>1111</v>
      </c>
      <c r="AA5155" s="95">
        <v>-0.71</v>
      </c>
      <c r="AB5155" s="95">
        <v>-0.23</v>
      </c>
      <c r="AC5155" s="74" t="s">
        <v>1111</v>
      </c>
      <c r="AD5155" s="95">
        <v>91949460</v>
      </c>
    </row>
    <row r="5156" spans="1:30" x14ac:dyDescent="0.2">
      <c r="A5156" s="74" t="s">
        <v>6263</v>
      </c>
      <c r="B5156" s="95">
        <v>0.62</v>
      </c>
      <c r="C5156" s="95"/>
      <c r="D5156" s="95">
        <v>-2.7</v>
      </c>
      <c r="E5156" s="95">
        <v>-0.87</v>
      </c>
      <c r="F5156" s="95">
        <v>0.08</v>
      </c>
      <c r="G5156" s="95"/>
      <c r="H5156" s="95"/>
      <c r="I5156" s="95"/>
      <c r="J5156" s="95">
        <v>-2.7</v>
      </c>
      <c r="K5156" s="95">
        <v>-44.74</v>
      </c>
      <c r="L5156" s="95">
        <v>0</v>
      </c>
      <c r="M5156" s="95"/>
      <c r="N5156" s="95"/>
      <c r="O5156" s="95">
        <v>-2.75</v>
      </c>
      <c r="P5156" s="95">
        <v>-0.08</v>
      </c>
      <c r="Q5156" s="95">
        <v>0.01</v>
      </c>
      <c r="R5156" s="95">
        <v>-32.28</v>
      </c>
      <c r="S5156" s="95">
        <v>-2.92</v>
      </c>
      <c r="T5156" s="95">
        <v>32.28</v>
      </c>
      <c r="U5156" s="95">
        <v>-0.09</v>
      </c>
      <c r="V5156" s="95">
        <v>0.09</v>
      </c>
      <c r="W5156" s="95">
        <v>0</v>
      </c>
      <c r="X5156" s="95"/>
      <c r="Y5156" s="95"/>
      <c r="Z5156" s="74" t="s">
        <v>1111</v>
      </c>
      <c r="AA5156" s="95">
        <v>-0.71</v>
      </c>
      <c r="AB5156" s="95">
        <v>-0.23</v>
      </c>
      <c r="AC5156" s="74" t="s">
        <v>1111</v>
      </c>
      <c r="AD5156" s="95">
        <v>91949460</v>
      </c>
    </row>
    <row r="5157" spans="1:30" x14ac:dyDescent="0.2">
      <c r="A5157" s="74" t="s">
        <v>6264</v>
      </c>
      <c r="B5157" s="95">
        <v>49.48</v>
      </c>
      <c r="C5157" s="95"/>
      <c r="D5157" s="95">
        <v>-7454.91</v>
      </c>
      <c r="E5157" s="95">
        <v>10.86</v>
      </c>
      <c r="F5157" s="95">
        <v>2.93</v>
      </c>
      <c r="G5157" s="95">
        <v>81.510000000000005</v>
      </c>
      <c r="H5157" s="95">
        <v>18.48</v>
      </c>
      <c r="I5157" s="95">
        <v>-0.39</v>
      </c>
      <c r="J5157" s="95">
        <v>157.84</v>
      </c>
      <c r="K5157" s="95">
        <v>165.97</v>
      </c>
      <c r="L5157" s="95">
        <v>8.1300000000000008</v>
      </c>
      <c r="M5157" s="95">
        <v>0.56000000000000005</v>
      </c>
      <c r="N5157" s="95">
        <v>29.16</v>
      </c>
      <c r="O5157" s="95">
        <v>24228.46</v>
      </c>
      <c r="P5157" s="95">
        <v>-3.13</v>
      </c>
      <c r="Q5157" s="95">
        <v>1</v>
      </c>
      <c r="R5157" s="95">
        <v>-0.15</v>
      </c>
      <c r="S5157" s="95">
        <v>-0.04</v>
      </c>
      <c r="T5157" s="95">
        <v>0.88</v>
      </c>
      <c r="U5157" s="95">
        <v>0.27</v>
      </c>
      <c r="V5157" s="95">
        <v>0.73</v>
      </c>
      <c r="W5157" s="95">
        <v>0.1</v>
      </c>
      <c r="X5157" s="95"/>
      <c r="Y5157" s="95"/>
      <c r="Z5157" s="74" t="s">
        <v>1111</v>
      </c>
      <c r="AA5157" s="95">
        <v>4.5599999999999996</v>
      </c>
      <c r="AB5157" s="95">
        <v>-0.01</v>
      </c>
      <c r="AC5157" s="74" t="s">
        <v>1111</v>
      </c>
      <c r="AD5157" s="95">
        <v>19382765764</v>
      </c>
    </row>
    <row r="5158" spans="1:30" x14ac:dyDescent="0.2">
      <c r="A5158" s="74" t="s">
        <v>6265</v>
      </c>
      <c r="B5158" s="95">
        <v>62.77</v>
      </c>
      <c r="C5158" s="95">
        <v>2.29</v>
      </c>
      <c r="D5158" s="95">
        <v>8.41</v>
      </c>
      <c r="E5158" s="95">
        <v>1.26</v>
      </c>
      <c r="F5158" s="95">
        <v>0.11</v>
      </c>
      <c r="G5158" s="95">
        <v>0</v>
      </c>
      <c r="H5158" s="95">
        <v>53.07</v>
      </c>
      <c r="I5158" s="95">
        <v>39.58</v>
      </c>
      <c r="J5158" s="95">
        <v>6.27</v>
      </c>
      <c r="K5158" s="95">
        <v>-14.51</v>
      </c>
      <c r="L5158" s="95">
        <v>-20.78</v>
      </c>
      <c r="M5158" s="95">
        <v>-4.1900000000000004</v>
      </c>
      <c r="N5158" s="95">
        <v>3.33</v>
      </c>
      <c r="O5158" s="95"/>
      <c r="P5158" s="95">
        <v>-0.11</v>
      </c>
      <c r="Q5158" s="95"/>
      <c r="R5158" s="95">
        <v>15.02</v>
      </c>
      <c r="S5158" s="95">
        <v>1.32</v>
      </c>
      <c r="T5158" s="95">
        <v>14.73</v>
      </c>
      <c r="U5158" s="95">
        <v>0.09</v>
      </c>
      <c r="V5158" s="95">
        <v>0.91</v>
      </c>
      <c r="W5158" s="95">
        <v>0.03</v>
      </c>
      <c r="X5158" s="95">
        <v>6.08</v>
      </c>
      <c r="Y5158" s="95">
        <v>16.89</v>
      </c>
      <c r="Z5158" s="74" t="s">
        <v>1111</v>
      </c>
      <c r="AA5158" s="95">
        <v>49.69</v>
      </c>
      <c r="AB5158" s="95">
        <v>7.46</v>
      </c>
      <c r="AC5158" s="74" t="s">
        <v>1111</v>
      </c>
      <c r="AD5158" s="95">
        <v>9821213895</v>
      </c>
    </row>
    <row r="5159" spans="1:30" x14ac:dyDescent="0.2">
      <c r="A5159" s="74" t="s">
        <v>6266</v>
      </c>
      <c r="B5159" s="95">
        <v>26.86</v>
      </c>
      <c r="C5159" s="95">
        <v>6.47</v>
      </c>
      <c r="D5159" s="95">
        <v>3.6</v>
      </c>
      <c r="E5159" s="95">
        <v>0.54</v>
      </c>
      <c r="F5159" s="95">
        <v>0.05</v>
      </c>
      <c r="G5159" s="95">
        <v>0</v>
      </c>
      <c r="H5159" s="95">
        <v>53.07</v>
      </c>
      <c r="I5159" s="95">
        <v>39.58</v>
      </c>
      <c r="J5159" s="95">
        <v>2.68</v>
      </c>
      <c r="K5159" s="95">
        <v>-14.51</v>
      </c>
      <c r="L5159" s="95">
        <v>-20.78</v>
      </c>
      <c r="M5159" s="95">
        <v>-4.1900000000000004</v>
      </c>
      <c r="N5159" s="95">
        <v>1.42</v>
      </c>
      <c r="O5159" s="95"/>
      <c r="P5159" s="95">
        <v>-0.05</v>
      </c>
      <c r="Q5159" s="95"/>
      <c r="R5159" s="95">
        <v>15.02</v>
      </c>
      <c r="S5159" s="95">
        <v>1.32</v>
      </c>
      <c r="T5159" s="95">
        <v>14.73</v>
      </c>
      <c r="U5159" s="95">
        <v>0.09</v>
      </c>
      <c r="V5159" s="95">
        <v>0.91</v>
      </c>
      <c r="W5159" s="95">
        <v>0.03</v>
      </c>
      <c r="X5159" s="95">
        <v>6.08</v>
      </c>
      <c r="Y5159" s="95">
        <v>16.89</v>
      </c>
      <c r="Z5159" s="74" t="s">
        <v>1111</v>
      </c>
      <c r="AA5159" s="95">
        <v>49.69</v>
      </c>
      <c r="AB5159" s="95">
        <v>7.46</v>
      </c>
      <c r="AC5159" s="74" t="s">
        <v>1111</v>
      </c>
      <c r="AD5159" s="95">
        <v>9821213895</v>
      </c>
    </row>
    <row r="5160" spans="1:30" x14ac:dyDescent="0.2">
      <c r="A5160" s="74" t="s">
        <v>6267</v>
      </c>
      <c r="B5160" s="95">
        <v>25</v>
      </c>
      <c r="C5160" s="95">
        <v>2.88</v>
      </c>
      <c r="D5160" s="95">
        <v>3.35</v>
      </c>
      <c r="E5160" s="95">
        <v>0.5</v>
      </c>
      <c r="F5160" s="95">
        <v>0.04</v>
      </c>
      <c r="G5160" s="95">
        <v>0</v>
      </c>
      <c r="H5160" s="95">
        <v>53.07</v>
      </c>
      <c r="I5160" s="95">
        <v>39.58</v>
      </c>
      <c r="J5160" s="95">
        <v>2.5</v>
      </c>
      <c r="K5160" s="95">
        <v>-14.51</v>
      </c>
      <c r="L5160" s="95">
        <v>-20.78</v>
      </c>
      <c r="M5160" s="95">
        <v>-4.1900000000000004</v>
      </c>
      <c r="N5160" s="95">
        <v>1.33</v>
      </c>
      <c r="O5160" s="95"/>
      <c r="P5160" s="95">
        <v>-0.04</v>
      </c>
      <c r="Q5160" s="95"/>
      <c r="R5160" s="95">
        <v>15.02</v>
      </c>
      <c r="S5160" s="95">
        <v>1.32</v>
      </c>
      <c r="T5160" s="95">
        <v>14.73</v>
      </c>
      <c r="U5160" s="95">
        <v>0.09</v>
      </c>
      <c r="V5160" s="95">
        <v>0.91</v>
      </c>
      <c r="W5160" s="95">
        <v>0.03</v>
      </c>
      <c r="X5160" s="95">
        <v>6.08</v>
      </c>
      <c r="Y5160" s="95">
        <v>16.89</v>
      </c>
      <c r="Z5160" s="74" t="s">
        <v>1111</v>
      </c>
      <c r="AA5160" s="95">
        <v>49.69</v>
      </c>
      <c r="AB5160" s="95">
        <v>7.46</v>
      </c>
      <c r="AC5160" s="74" t="s">
        <v>1111</v>
      </c>
      <c r="AD5160" s="95">
        <v>9821213895</v>
      </c>
    </row>
    <row r="5161" spans="1:30" x14ac:dyDescent="0.2">
      <c r="A5161" s="74" t="s">
        <v>6268</v>
      </c>
      <c r="B5161" s="95">
        <v>26.35</v>
      </c>
      <c r="C5161" s="95">
        <v>5.98</v>
      </c>
      <c r="D5161" s="95">
        <v>3.53</v>
      </c>
      <c r="E5161" s="95">
        <v>0.53</v>
      </c>
      <c r="F5161" s="95">
        <v>0.05</v>
      </c>
      <c r="G5161" s="95">
        <v>0</v>
      </c>
      <c r="H5161" s="95">
        <v>53.07</v>
      </c>
      <c r="I5161" s="95">
        <v>39.58</v>
      </c>
      <c r="J5161" s="95">
        <v>2.63</v>
      </c>
      <c r="K5161" s="95">
        <v>-14.51</v>
      </c>
      <c r="L5161" s="95">
        <v>-20.78</v>
      </c>
      <c r="M5161" s="95">
        <v>-4.1900000000000004</v>
      </c>
      <c r="N5161" s="95">
        <v>1.4</v>
      </c>
      <c r="O5161" s="95"/>
      <c r="P5161" s="95">
        <v>-0.05</v>
      </c>
      <c r="Q5161" s="95"/>
      <c r="R5161" s="95">
        <v>15.02</v>
      </c>
      <c r="S5161" s="95">
        <v>1.32</v>
      </c>
      <c r="T5161" s="95">
        <v>14.73</v>
      </c>
      <c r="U5161" s="95">
        <v>0.09</v>
      </c>
      <c r="V5161" s="95">
        <v>0.91</v>
      </c>
      <c r="W5161" s="95">
        <v>0.03</v>
      </c>
      <c r="X5161" s="95">
        <v>6.08</v>
      </c>
      <c r="Y5161" s="95">
        <v>16.89</v>
      </c>
      <c r="Z5161" s="74" t="s">
        <v>1111</v>
      </c>
      <c r="AA5161" s="95">
        <v>49.69</v>
      </c>
      <c r="AB5161" s="95">
        <v>7.46</v>
      </c>
      <c r="AC5161" s="74" t="s">
        <v>1111</v>
      </c>
      <c r="AD5161" s="95">
        <v>9821213895</v>
      </c>
    </row>
    <row r="5162" spans="1:30" x14ac:dyDescent="0.2">
      <c r="A5162" s="74" t="s">
        <v>6269</v>
      </c>
      <c r="B5162" s="95">
        <v>24.58</v>
      </c>
      <c r="C5162" s="95">
        <v>5.16</v>
      </c>
      <c r="D5162" s="95">
        <v>3.29</v>
      </c>
      <c r="E5162" s="95">
        <v>0.49</v>
      </c>
      <c r="F5162" s="95">
        <v>0.04</v>
      </c>
      <c r="G5162" s="95">
        <v>0</v>
      </c>
      <c r="H5162" s="95">
        <v>53.07</v>
      </c>
      <c r="I5162" s="95">
        <v>39.58</v>
      </c>
      <c r="J5162" s="95">
        <v>2.46</v>
      </c>
      <c r="K5162" s="95">
        <v>-14.51</v>
      </c>
      <c r="L5162" s="95">
        <v>-20.78</v>
      </c>
      <c r="M5162" s="95">
        <v>-4.1900000000000004</v>
      </c>
      <c r="N5162" s="95">
        <v>1.3</v>
      </c>
      <c r="O5162" s="95"/>
      <c r="P5162" s="95">
        <v>-0.04</v>
      </c>
      <c r="Q5162" s="95"/>
      <c r="R5162" s="95">
        <v>15.02</v>
      </c>
      <c r="S5162" s="95">
        <v>1.32</v>
      </c>
      <c r="T5162" s="95">
        <v>14.73</v>
      </c>
      <c r="U5162" s="95">
        <v>0.09</v>
      </c>
      <c r="V5162" s="95">
        <v>0.91</v>
      </c>
      <c r="W5162" s="95">
        <v>0.03</v>
      </c>
      <c r="X5162" s="95">
        <v>6.08</v>
      </c>
      <c r="Y5162" s="95">
        <v>16.89</v>
      </c>
      <c r="Z5162" s="74" t="s">
        <v>1111</v>
      </c>
      <c r="AA5162" s="95">
        <v>49.69</v>
      </c>
      <c r="AB5162" s="95">
        <v>7.46</v>
      </c>
      <c r="AC5162" s="74" t="s">
        <v>1111</v>
      </c>
      <c r="AD5162" s="95">
        <v>9821213895</v>
      </c>
    </row>
    <row r="5163" spans="1:30" x14ac:dyDescent="0.2">
      <c r="A5163" s="74" t="s">
        <v>6270</v>
      </c>
      <c r="B5163" s="95">
        <v>0.91</v>
      </c>
      <c r="C5163" s="95"/>
      <c r="D5163" s="95">
        <v>-2.19</v>
      </c>
      <c r="E5163" s="95">
        <v>2.86</v>
      </c>
      <c r="F5163" s="95">
        <v>1.73</v>
      </c>
      <c r="G5163" s="95">
        <v>100</v>
      </c>
      <c r="H5163" s="95">
        <v>-22544.97</v>
      </c>
      <c r="I5163" s="95">
        <v>-22544.97</v>
      </c>
      <c r="J5163" s="95">
        <v>-2.19</v>
      </c>
      <c r="K5163" s="95">
        <v>-1.44</v>
      </c>
      <c r="L5163" s="95">
        <v>0.75</v>
      </c>
      <c r="M5163" s="95">
        <v>-0.98</v>
      </c>
      <c r="N5163" s="95">
        <v>494.2</v>
      </c>
      <c r="O5163" s="95">
        <v>2.88</v>
      </c>
      <c r="P5163" s="95">
        <v>-11.43</v>
      </c>
      <c r="Q5163" s="95">
        <v>3.43</v>
      </c>
      <c r="R5163" s="95">
        <v>-130.6</v>
      </c>
      <c r="S5163" s="95">
        <v>-78.87</v>
      </c>
      <c r="T5163" s="95">
        <v>-96.57</v>
      </c>
      <c r="U5163" s="95">
        <v>0.6</v>
      </c>
      <c r="V5163" s="95">
        <v>0.4</v>
      </c>
      <c r="W5163" s="95">
        <v>0</v>
      </c>
      <c r="X5163" s="95"/>
      <c r="Y5163" s="95"/>
      <c r="Z5163" s="74" t="s">
        <v>1111</v>
      </c>
      <c r="AA5163" s="95">
        <v>0.32</v>
      </c>
      <c r="AB5163" s="95">
        <v>-0.42</v>
      </c>
      <c r="AC5163" s="74" t="s">
        <v>1111</v>
      </c>
      <c r="AD5163" s="95">
        <v>196692678</v>
      </c>
    </row>
    <row r="5164" spans="1:30" x14ac:dyDescent="0.2">
      <c r="A5164" s="74" t="s">
        <v>6271</v>
      </c>
      <c r="B5164" s="95">
        <v>8.49</v>
      </c>
      <c r="C5164" s="95"/>
      <c r="D5164" s="95">
        <v>-44.88</v>
      </c>
      <c r="E5164" s="95">
        <v>16.39</v>
      </c>
      <c r="F5164" s="95">
        <v>1.07</v>
      </c>
      <c r="G5164" s="95">
        <v>45.24</v>
      </c>
      <c r="H5164" s="95">
        <v>-0.28000000000000003</v>
      </c>
      <c r="I5164" s="95">
        <v>-4.37</v>
      </c>
      <c r="J5164" s="95">
        <v>-711.14</v>
      </c>
      <c r="K5164" s="95">
        <v>-965.35</v>
      </c>
      <c r="L5164" s="95">
        <v>-254.22</v>
      </c>
      <c r="M5164" s="95">
        <v>5.86</v>
      </c>
      <c r="N5164" s="95">
        <v>1.96</v>
      </c>
      <c r="O5164" s="95">
        <v>-23.79</v>
      </c>
      <c r="P5164" s="95">
        <v>-1.24</v>
      </c>
      <c r="Q5164" s="95">
        <v>0.76</v>
      </c>
      <c r="R5164" s="95">
        <v>-36.520000000000003</v>
      </c>
      <c r="S5164" s="95">
        <v>-2.38</v>
      </c>
      <c r="T5164" s="95">
        <v>-0.87</v>
      </c>
      <c r="U5164" s="95">
        <v>7.0000000000000007E-2</v>
      </c>
      <c r="V5164" s="95">
        <v>0.66</v>
      </c>
      <c r="W5164" s="95">
        <v>0.54</v>
      </c>
      <c r="X5164" s="95">
        <v>31.91</v>
      </c>
      <c r="Y5164" s="95"/>
      <c r="Z5164" s="74" t="s">
        <v>1111</v>
      </c>
      <c r="AA5164" s="95">
        <v>0.52</v>
      </c>
      <c r="AB5164" s="95">
        <v>-0.19</v>
      </c>
      <c r="AC5164" s="74" t="s">
        <v>1111</v>
      </c>
      <c r="AD5164" s="95">
        <v>482151345</v>
      </c>
    </row>
    <row r="5165" spans="1:30" x14ac:dyDescent="0.2">
      <c r="A5165" s="74" t="s">
        <v>6272</v>
      </c>
      <c r="B5165" s="95">
        <v>49.86</v>
      </c>
      <c r="C5165" s="95"/>
      <c r="D5165" s="95">
        <v>-8.89</v>
      </c>
      <c r="E5165" s="95">
        <v>3.03</v>
      </c>
      <c r="F5165" s="95">
        <v>2.78</v>
      </c>
      <c r="G5165" s="95">
        <v>69.900000000000006</v>
      </c>
      <c r="H5165" s="95">
        <v>-496.89</v>
      </c>
      <c r="I5165" s="95">
        <v>-498.93</v>
      </c>
      <c r="J5165" s="95">
        <v>-8.93</v>
      </c>
      <c r="K5165" s="95">
        <v>-6.01</v>
      </c>
      <c r="L5165" s="95">
        <v>2.91</v>
      </c>
      <c r="M5165" s="95">
        <v>-0.99</v>
      </c>
      <c r="N5165" s="95">
        <v>44.36</v>
      </c>
      <c r="O5165" s="95">
        <v>3.19</v>
      </c>
      <c r="P5165" s="95">
        <v>-44.1</v>
      </c>
      <c r="Q5165" s="95">
        <v>14.45</v>
      </c>
      <c r="R5165" s="95">
        <v>-34.049999999999997</v>
      </c>
      <c r="S5165" s="95">
        <v>-31.29</v>
      </c>
      <c r="T5165" s="95">
        <v>-33.909999999999997</v>
      </c>
      <c r="U5165" s="95">
        <v>0.92</v>
      </c>
      <c r="V5165" s="95">
        <v>0.08</v>
      </c>
      <c r="W5165" s="95">
        <v>0.06</v>
      </c>
      <c r="X5165" s="95"/>
      <c r="Y5165" s="95"/>
      <c r="Z5165" s="74" t="s">
        <v>1111</v>
      </c>
      <c r="AA5165" s="95">
        <v>16.47</v>
      </c>
      <c r="AB5165" s="95">
        <v>-5.61</v>
      </c>
      <c r="AC5165" s="74" t="s">
        <v>1111</v>
      </c>
      <c r="AD5165" s="95">
        <v>4806937782</v>
      </c>
    </row>
    <row r="5166" spans="1:30" x14ac:dyDescent="0.2">
      <c r="A5166" s="74" t="s">
        <v>6273</v>
      </c>
      <c r="B5166" s="95">
        <v>152.94999999999999</v>
      </c>
      <c r="C5166" s="95"/>
      <c r="D5166" s="95">
        <v>39.81</v>
      </c>
      <c r="E5166" s="95">
        <v>8.91</v>
      </c>
      <c r="F5166" s="95">
        <v>6.53</v>
      </c>
      <c r="G5166" s="95">
        <v>72.78</v>
      </c>
      <c r="H5166" s="95">
        <v>31.39</v>
      </c>
      <c r="I5166" s="95">
        <v>29.27</v>
      </c>
      <c r="J5166" s="95">
        <v>37.119999999999997</v>
      </c>
      <c r="K5166" s="95">
        <v>32.71</v>
      </c>
      <c r="L5166" s="95">
        <v>-4.41</v>
      </c>
      <c r="M5166" s="95">
        <v>-1.06</v>
      </c>
      <c r="N5166" s="95">
        <v>11.65</v>
      </c>
      <c r="O5166" s="95">
        <v>10.31</v>
      </c>
      <c r="P5166" s="95">
        <v>-52.62</v>
      </c>
      <c r="Q5166" s="95">
        <v>3.61</v>
      </c>
      <c r="R5166" s="95">
        <v>22.39</v>
      </c>
      <c r="S5166" s="95">
        <v>16.41</v>
      </c>
      <c r="T5166" s="95">
        <v>22.4</v>
      </c>
      <c r="U5166" s="95">
        <v>0.73</v>
      </c>
      <c r="V5166" s="95">
        <v>0.27</v>
      </c>
      <c r="W5166" s="95">
        <v>0.56000000000000005</v>
      </c>
      <c r="X5166" s="95"/>
      <c r="Y5166" s="95"/>
      <c r="Z5166" s="74" t="s">
        <v>1111</v>
      </c>
      <c r="AA5166" s="95">
        <v>17.16</v>
      </c>
      <c r="AB5166" s="95">
        <v>3.84</v>
      </c>
      <c r="AC5166" s="74" t="s">
        <v>1111</v>
      </c>
      <c r="AD5166" s="95">
        <v>45578274070</v>
      </c>
    </row>
    <row r="5167" spans="1:30" x14ac:dyDescent="0.2">
      <c r="A5167" s="74" t="s">
        <v>6274</v>
      </c>
      <c r="B5167" s="95">
        <v>8.93</v>
      </c>
      <c r="C5167" s="95"/>
      <c r="D5167" s="95">
        <v>-111.31</v>
      </c>
      <c r="E5167" s="95">
        <v>3.33</v>
      </c>
      <c r="F5167" s="95">
        <v>1.65</v>
      </c>
      <c r="G5167" s="95">
        <v>63.06</v>
      </c>
      <c r="H5167" s="95">
        <v>0.86</v>
      </c>
      <c r="I5167" s="95">
        <v>-3.3</v>
      </c>
      <c r="J5167" s="95">
        <v>428.11</v>
      </c>
      <c r="K5167" s="95">
        <v>421.88</v>
      </c>
      <c r="L5167" s="95">
        <v>-6.23</v>
      </c>
      <c r="M5167" s="95">
        <v>-0.05</v>
      </c>
      <c r="N5167" s="95">
        <v>3.68</v>
      </c>
      <c r="O5167" s="95">
        <v>27.81</v>
      </c>
      <c r="P5167" s="95">
        <v>-2.33</v>
      </c>
      <c r="Q5167" s="95">
        <v>1.25</v>
      </c>
      <c r="R5167" s="95">
        <v>-2.99</v>
      </c>
      <c r="S5167" s="95">
        <v>-1.48</v>
      </c>
      <c r="T5167" s="95">
        <v>-0.84</v>
      </c>
      <c r="U5167" s="95">
        <v>0.5</v>
      </c>
      <c r="V5167" s="95">
        <v>0.5</v>
      </c>
      <c r="W5167" s="95">
        <v>0.45</v>
      </c>
      <c r="X5167" s="95">
        <v>20.89</v>
      </c>
      <c r="Y5167" s="95"/>
      <c r="Z5167" s="74" t="s">
        <v>1111</v>
      </c>
      <c r="AA5167" s="95">
        <v>2.68</v>
      </c>
      <c r="AB5167" s="95">
        <v>-0.08</v>
      </c>
      <c r="AC5167" s="74" t="s">
        <v>1111</v>
      </c>
      <c r="AD5167" s="95">
        <v>10003220795</v>
      </c>
    </row>
    <row r="5168" spans="1:30" x14ac:dyDescent="0.2">
      <c r="A5168" s="74" t="s">
        <v>6275</v>
      </c>
      <c r="B5168" s="95">
        <v>32</v>
      </c>
      <c r="C5168" s="95"/>
      <c r="D5168" s="95">
        <v>-11.68</v>
      </c>
      <c r="E5168" s="95">
        <v>0.86</v>
      </c>
      <c r="F5168" s="95">
        <v>0.22</v>
      </c>
      <c r="G5168" s="95">
        <v>4.71</v>
      </c>
      <c r="H5168" s="95">
        <v>-8</v>
      </c>
      <c r="I5168" s="95">
        <v>-5.68</v>
      </c>
      <c r="J5168" s="95">
        <v>-8.2799999999999994</v>
      </c>
      <c r="K5168" s="95">
        <v>-21.52</v>
      </c>
      <c r="L5168" s="95">
        <v>-13.23</v>
      </c>
      <c r="M5168" s="95">
        <v>1.38</v>
      </c>
      <c r="N5168" s="95">
        <v>0.66</v>
      </c>
      <c r="O5168" s="95">
        <v>-1.17</v>
      </c>
      <c r="P5168" s="95">
        <v>-0.25</v>
      </c>
      <c r="Q5168" s="95">
        <v>0.4</v>
      </c>
      <c r="R5168" s="95">
        <v>-7.39</v>
      </c>
      <c r="S5168" s="95">
        <v>-1.85</v>
      </c>
      <c r="T5168" s="95">
        <v>-4.6500000000000004</v>
      </c>
      <c r="U5168" s="95">
        <v>0.25</v>
      </c>
      <c r="V5168" s="95">
        <v>0.75</v>
      </c>
      <c r="W5168" s="95">
        <v>0.33</v>
      </c>
      <c r="X5168" s="95">
        <v>-4.66</v>
      </c>
      <c r="Y5168" s="95"/>
      <c r="Z5168" s="74" t="s">
        <v>1111</v>
      </c>
      <c r="AA5168" s="95">
        <v>37.1</v>
      </c>
      <c r="AB5168" s="95">
        <v>-2.74</v>
      </c>
      <c r="AC5168" s="74" t="s">
        <v>1111</v>
      </c>
      <c r="AD5168" s="95">
        <v>10846988800</v>
      </c>
    </row>
    <row r="5169" spans="1:30" x14ac:dyDescent="0.2">
      <c r="A5169" s="74" t="s">
        <v>6276</v>
      </c>
      <c r="B5169" s="95">
        <v>57.28</v>
      </c>
      <c r="C5169" s="95"/>
      <c r="D5169" s="95">
        <v>-17.420000000000002</v>
      </c>
      <c r="E5169" s="95">
        <v>6.6</v>
      </c>
      <c r="F5169" s="95">
        <v>5.96</v>
      </c>
      <c r="G5169" s="95"/>
      <c r="H5169" s="95"/>
      <c r="I5169" s="95"/>
      <c r="J5169" s="95">
        <v>-16.59</v>
      </c>
      <c r="K5169" s="95">
        <v>-14.25</v>
      </c>
      <c r="L5169" s="95">
        <v>2.35</v>
      </c>
      <c r="M5169" s="95">
        <v>-0.93</v>
      </c>
      <c r="N5169" s="95"/>
      <c r="O5169" s="95">
        <v>7.67</v>
      </c>
      <c r="P5169" s="95">
        <v>-45.12</v>
      </c>
      <c r="Q5169" s="95">
        <v>9.58</v>
      </c>
      <c r="R5169" s="95">
        <v>-37.86</v>
      </c>
      <c r="S5169" s="95">
        <v>-34.24</v>
      </c>
      <c r="T5169" s="95">
        <v>-39.76</v>
      </c>
      <c r="U5169" s="95">
        <v>0.9</v>
      </c>
      <c r="V5169" s="95">
        <v>0.1</v>
      </c>
      <c r="W5169" s="95">
        <v>0</v>
      </c>
      <c r="X5169" s="95"/>
      <c r="Y5169" s="95"/>
      <c r="Z5169" s="74" t="s">
        <v>1111</v>
      </c>
      <c r="AA5169" s="95">
        <v>8.68</v>
      </c>
      <c r="AB5169" s="95">
        <v>-3.29</v>
      </c>
      <c r="AC5169" s="74" t="s">
        <v>1111</v>
      </c>
      <c r="AD5169" s="95">
        <v>2595099040</v>
      </c>
    </row>
    <row r="5170" spans="1:30" x14ac:dyDescent="0.2">
      <c r="A5170" s="74" t="s">
        <v>6277</v>
      </c>
      <c r="B5170" s="95">
        <v>0.3</v>
      </c>
      <c r="C5170" s="95"/>
      <c r="D5170" s="95">
        <v>-15.26</v>
      </c>
      <c r="E5170" s="95">
        <v>1.08</v>
      </c>
      <c r="F5170" s="95">
        <v>1.06</v>
      </c>
      <c r="G5170" s="95">
        <v>-13.21</v>
      </c>
      <c r="H5170" s="95">
        <v>-36341.51</v>
      </c>
      <c r="I5170" s="95">
        <v>-36352.83</v>
      </c>
      <c r="J5170" s="95">
        <v>-15.26</v>
      </c>
      <c r="K5170" s="95">
        <v>-1.17</v>
      </c>
      <c r="L5170" s="95">
        <v>14.09</v>
      </c>
      <c r="M5170" s="95">
        <v>-1</v>
      </c>
      <c r="N5170" s="95">
        <v>5546.57</v>
      </c>
      <c r="O5170" s="95">
        <v>1.0900000000000001</v>
      </c>
      <c r="P5170" s="95">
        <v>-106.2</v>
      </c>
      <c r="Q5170" s="95">
        <v>56.39</v>
      </c>
      <c r="R5170" s="95">
        <v>-7.09</v>
      </c>
      <c r="S5170" s="95">
        <v>-6.94</v>
      </c>
      <c r="T5170" s="95">
        <v>-7.09</v>
      </c>
      <c r="U5170" s="95">
        <v>0.98</v>
      </c>
      <c r="V5170" s="95">
        <v>0.02</v>
      </c>
      <c r="W5170" s="95">
        <v>0</v>
      </c>
      <c r="X5170" s="95"/>
      <c r="Y5170" s="95"/>
      <c r="Z5170" s="74" t="s">
        <v>1111</v>
      </c>
      <c r="AA5170" s="95">
        <v>0.28000000000000003</v>
      </c>
      <c r="AB5170" s="95">
        <v>-0.02</v>
      </c>
      <c r="AC5170" s="74" t="s">
        <v>1111</v>
      </c>
      <c r="AD5170" s="95">
        <v>293968410</v>
      </c>
    </row>
    <row r="5171" spans="1:30" x14ac:dyDescent="0.2">
      <c r="A5171" s="74" t="s">
        <v>6278</v>
      </c>
      <c r="B5171" s="95">
        <v>243.2</v>
      </c>
      <c r="C5171" s="95"/>
      <c r="D5171" s="95">
        <v>-114.39</v>
      </c>
      <c r="E5171" s="95">
        <v>64.25</v>
      </c>
      <c r="F5171" s="95">
        <v>15</v>
      </c>
      <c r="G5171" s="95">
        <v>77.56</v>
      </c>
      <c r="H5171" s="95">
        <v>-31.12</v>
      </c>
      <c r="I5171" s="95">
        <v>-39.130000000000003</v>
      </c>
      <c r="J5171" s="95">
        <v>-143.84</v>
      </c>
      <c r="K5171" s="95">
        <v>-141.07</v>
      </c>
      <c r="L5171" s="95">
        <v>2.78</v>
      </c>
      <c r="M5171" s="95">
        <v>-1.24</v>
      </c>
      <c r="N5171" s="95">
        <v>44.76</v>
      </c>
      <c r="O5171" s="95">
        <v>29.88</v>
      </c>
      <c r="P5171" s="95">
        <v>-81.96</v>
      </c>
      <c r="Q5171" s="95">
        <v>2.59</v>
      </c>
      <c r="R5171" s="95">
        <v>-56.17</v>
      </c>
      <c r="S5171" s="95">
        <v>-13.11</v>
      </c>
      <c r="T5171" s="95">
        <v>-16.72</v>
      </c>
      <c r="U5171" s="95">
        <v>0.23</v>
      </c>
      <c r="V5171" s="95">
        <v>0.77</v>
      </c>
      <c r="W5171" s="95">
        <v>0.34</v>
      </c>
      <c r="X5171" s="95">
        <v>52.98</v>
      </c>
      <c r="Y5171" s="95"/>
      <c r="Z5171" s="74" t="s">
        <v>1111</v>
      </c>
      <c r="AA5171" s="95">
        <v>3.78</v>
      </c>
      <c r="AB5171" s="95">
        <v>-2.13</v>
      </c>
      <c r="AC5171" s="74" t="s">
        <v>1111</v>
      </c>
      <c r="AD5171" s="95">
        <v>34067869440</v>
      </c>
    </row>
    <row r="5172" spans="1:30" x14ac:dyDescent="0.2">
      <c r="A5172" s="74" t="s">
        <v>6279</v>
      </c>
      <c r="B5172" s="95">
        <v>0.47</v>
      </c>
      <c r="C5172" s="95"/>
      <c r="D5172" s="95">
        <v>-1.79</v>
      </c>
      <c r="E5172" s="95">
        <v>1.46</v>
      </c>
      <c r="F5172" s="95">
        <v>1.01</v>
      </c>
      <c r="G5172" s="95">
        <v>5.0999999999999996</v>
      </c>
      <c r="H5172" s="95">
        <v>-3336.01</v>
      </c>
      <c r="I5172" s="95">
        <v>-3367.9</v>
      </c>
      <c r="J5172" s="95">
        <v>-1.81</v>
      </c>
      <c r="K5172" s="95">
        <v>-1.44</v>
      </c>
      <c r="L5172" s="95">
        <v>0.36</v>
      </c>
      <c r="M5172" s="95">
        <v>-0.28999999999999998</v>
      </c>
      <c r="N5172" s="95">
        <v>60.33</v>
      </c>
      <c r="O5172" s="95">
        <v>8.57</v>
      </c>
      <c r="P5172" s="95">
        <v>-1.51</v>
      </c>
      <c r="Q5172" s="95">
        <v>1.56</v>
      </c>
      <c r="R5172" s="95">
        <v>-81.28</v>
      </c>
      <c r="S5172" s="95">
        <v>-56.46</v>
      </c>
      <c r="T5172" s="95">
        <v>-69.66</v>
      </c>
      <c r="U5172" s="95">
        <v>0.69</v>
      </c>
      <c r="V5172" s="95">
        <v>0.31</v>
      </c>
      <c r="W5172" s="95">
        <v>0.02</v>
      </c>
      <c r="X5172" s="95">
        <v>-6.47</v>
      </c>
      <c r="Y5172" s="95"/>
      <c r="Z5172" s="74" t="s">
        <v>1111</v>
      </c>
      <c r="AA5172" s="95">
        <v>0.32</v>
      </c>
      <c r="AB5172" s="95">
        <v>-0.26</v>
      </c>
      <c r="AC5172" s="74" t="s">
        <v>1111</v>
      </c>
      <c r="AD5172" s="95">
        <v>55623090</v>
      </c>
    </row>
    <row r="5173" spans="1:30" x14ac:dyDescent="0.2">
      <c r="A5173" s="74" t="s">
        <v>6280</v>
      </c>
      <c r="B5173" s="95">
        <v>28.7</v>
      </c>
      <c r="C5173" s="95"/>
      <c r="D5173" s="95">
        <v>33.9</v>
      </c>
      <c r="E5173" s="95">
        <v>3.05</v>
      </c>
      <c r="F5173" s="95">
        <v>2.4500000000000002</v>
      </c>
      <c r="G5173" s="95">
        <v>21.1</v>
      </c>
      <c r="H5173" s="95">
        <v>16.899999999999999</v>
      </c>
      <c r="I5173" s="95">
        <v>15.12</v>
      </c>
      <c r="J5173" s="95">
        <v>30.33</v>
      </c>
      <c r="K5173" s="95">
        <v>27.23</v>
      </c>
      <c r="L5173" s="95">
        <v>-3.1</v>
      </c>
      <c r="M5173" s="95">
        <v>-0.31</v>
      </c>
      <c r="N5173" s="95">
        <v>5.12</v>
      </c>
      <c r="O5173" s="95">
        <v>16.11</v>
      </c>
      <c r="P5173" s="95">
        <v>-3.68</v>
      </c>
      <c r="Q5173" s="95">
        <v>1.82</v>
      </c>
      <c r="R5173" s="95">
        <v>8.99</v>
      </c>
      <c r="S5173" s="95">
        <v>7.21</v>
      </c>
      <c r="T5173" s="95">
        <v>8.64</v>
      </c>
      <c r="U5173" s="95">
        <v>0.8</v>
      </c>
      <c r="V5173" s="95">
        <v>0.2</v>
      </c>
      <c r="W5173" s="95">
        <v>0.48</v>
      </c>
      <c r="X5173" s="95">
        <v>33.31</v>
      </c>
      <c r="Y5173" s="95">
        <v>27.45</v>
      </c>
      <c r="Z5173" s="74" t="s">
        <v>1111</v>
      </c>
      <c r="AA5173" s="95">
        <v>9.42</v>
      </c>
      <c r="AB5173" s="95">
        <v>0.85</v>
      </c>
      <c r="AC5173" s="74" t="s">
        <v>1111</v>
      </c>
      <c r="AD5173" s="95">
        <v>23202466210</v>
      </c>
    </row>
    <row r="5174" spans="1:30" x14ac:dyDescent="0.2">
      <c r="A5174" s="74" t="s">
        <v>6281</v>
      </c>
      <c r="B5174" s="95">
        <v>200.07</v>
      </c>
      <c r="C5174" s="95">
        <v>0.54</v>
      </c>
      <c r="D5174" s="95">
        <v>47.76</v>
      </c>
      <c r="E5174" s="95">
        <v>20.23</v>
      </c>
      <c r="F5174" s="95">
        <v>6.91</v>
      </c>
      <c r="G5174" s="95">
        <v>69.75</v>
      </c>
      <c r="H5174" s="95">
        <v>34.53</v>
      </c>
      <c r="I5174" s="95">
        <v>26.02</v>
      </c>
      <c r="J5174" s="95">
        <v>35.99</v>
      </c>
      <c r="K5174" s="95">
        <v>37.35</v>
      </c>
      <c r="L5174" s="95">
        <v>1.36</v>
      </c>
      <c r="M5174" s="95">
        <v>0.76</v>
      </c>
      <c r="N5174" s="95">
        <v>12.43</v>
      </c>
      <c r="O5174" s="95">
        <v>18.170000000000002</v>
      </c>
      <c r="P5174" s="95">
        <v>-13.48</v>
      </c>
      <c r="Q5174" s="95">
        <v>4.54</v>
      </c>
      <c r="R5174" s="95">
        <v>42.36</v>
      </c>
      <c r="S5174" s="95">
        <v>14.46</v>
      </c>
      <c r="T5174" s="95">
        <v>19.14</v>
      </c>
      <c r="U5174" s="95">
        <v>0.34</v>
      </c>
      <c r="V5174" s="95">
        <v>0.66</v>
      </c>
      <c r="W5174" s="95">
        <v>0.56000000000000005</v>
      </c>
      <c r="X5174" s="95">
        <v>6.97</v>
      </c>
      <c r="Y5174" s="95">
        <v>37.03</v>
      </c>
      <c r="Z5174" s="74" t="s">
        <v>1111</v>
      </c>
      <c r="AA5174" s="95">
        <v>9.89</v>
      </c>
      <c r="AB5174" s="95">
        <v>4.1900000000000004</v>
      </c>
      <c r="AC5174" s="74" t="s">
        <v>1111</v>
      </c>
      <c r="AD5174" s="95">
        <v>94658278806</v>
      </c>
    </row>
    <row r="5175" spans="1:30" x14ac:dyDescent="0.2">
      <c r="A5175" s="74" t="s">
        <v>6282</v>
      </c>
      <c r="B5175" s="95">
        <v>44.46</v>
      </c>
      <c r="C5175" s="95"/>
      <c r="D5175" s="95">
        <v>8.23</v>
      </c>
      <c r="E5175" s="95">
        <v>1.92</v>
      </c>
      <c r="F5175" s="95">
        <v>1.04</v>
      </c>
      <c r="G5175" s="95">
        <v>38.71</v>
      </c>
      <c r="H5175" s="95">
        <v>14.06</v>
      </c>
      <c r="I5175" s="95">
        <v>10.6</v>
      </c>
      <c r="J5175" s="95">
        <v>6.2</v>
      </c>
      <c r="K5175" s="95">
        <v>4.1399999999999997</v>
      </c>
      <c r="L5175" s="95">
        <v>-2.06</v>
      </c>
      <c r="M5175" s="95">
        <v>-0.64</v>
      </c>
      <c r="N5175" s="95">
        <v>0.87</v>
      </c>
      <c r="O5175" s="95">
        <v>3.09</v>
      </c>
      <c r="P5175" s="95">
        <v>-2.36</v>
      </c>
      <c r="Q5175" s="95">
        <v>2.5099999999999998</v>
      </c>
      <c r="R5175" s="95">
        <v>23.3</v>
      </c>
      <c r="S5175" s="95">
        <v>12.66</v>
      </c>
      <c r="T5175" s="95">
        <v>23.07</v>
      </c>
      <c r="U5175" s="95">
        <v>0.54</v>
      </c>
      <c r="V5175" s="95">
        <v>0.46</v>
      </c>
      <c r="W5175" s="95">
        <v>1.19</v>
      </c>
      <c r="X5175" s="95">
        <v>4.26</v>
      </c>
      <c r="Y5175" s="95">
        <v>21.5</v>
      </c>
      <c r="Z5175" s="74" t="s">
        <v>1111</v>
      </c>
      <c r="AA5175" s="95">
        <v>23.2</v>
      </c>
      <c r="AB5175" s="95">
        <v>5.41</v>
      </c>
      <c r="AC5175" s="74" t="s">
        <v>1111</v>
      </c>
      <c r="AD5175" s="95">
        <v>1018978740</v>
      </c>
    </row>
    <row r="5176" spans="1:30" x14ac:dyDescent="0.2">
      <c r="A5176" s="74" t="s">
        <v>6283</v>
      </c>
      <c r="B5176" s="95">
        <v>16.5</v>
      </c>
      <c r="C5176" s="95"/>
      <c r="D5176" s="95">
        <v>-25.14</v>
      </c>
      <c r="E5176" s="95">
        <v>11.61</v>
      </c>
      <c r="F5176" s="95">
        <v>4.8600000000000003</v>
      </c>
      <c r="G5176" s="95">
        <v>59.28</v>
      </c>
      <c r="H5176" s="95">
        <v>-24.18</v>
      </c>
      <c r="I5176" s="95">
        <v>-24.76</v>
      </c>
      <c r="J5176" s="95">
        <v>-25.75</v>
      </c>
      <c r="K5176" s="95">
        <v>-23.27</v>
      </c>
      <c r="L5176" s="95">
        <v>2.4700000000000002</v>
      </c>
      <c r="M5176" s="95">
        <v>-1.1200000000000001</v>
      </c>
      <c r="N5176" s="95">
        <v>6.22</v>
      </c>
      <c r="O5176" s="95">
        <v>18.95</v>
      </c>
      <c r="P5176" s="95">
        <v>-16.850000000000001</v>
      </c>
      <c r="Q5176" s="95">
        <v>1.56</v>
      </c>
      <c r="R5176" s="95">
        <v>-46.2</v>
      </c>
      <c r="S5176" s="95">
        <v>-19.350000000000001</v>
      </c>
      <c r="T5176" s="95">
        <v>-45.51</v>
      </c>
      <c r="U5176" s="95">
        <v>0.42</v>
      </c>
      <c r="V5176" s="95">
        <v>0.57999999999999996</v>
      </c>
      <c r="W5176" s="95">
        <v>0.78</v>
      </c>
      <c r="X5176" s="95">
        <v>27.07</v>
      </c>
      <c r="Y5176" s="95"/>
      <c r="Z5176" s="74" t="s">
        <v>1111</v>
      </c>
      <c r="AA5176" s="95">
        <v>1.42</v>
      </c>
      <c r="AB5176" s="95">
        <v>-0.66</v>
      </c>
      <c r="AC5176" s="74" t="s">
        <v>1111</v>
      </c>
      <c r="AD5176" s="95">
        <v>2087250000</v>
      </c>
    </row>
    <row r="5177" spans="1:30" x14ac:dyDescent="0.2">
      <c r="A5177" s="74" t="s">
        <v>6284</v>
      </c>
      <c r="B5177" s="95">
        <v>1.23</v>
      </c>
      <c r="C5177" s="95"/>
      <c r="D5177" s="95">
        <v>-0.54</v>
      </c>
      <c r="E5177" s="95">
        <v>0.96</v>
      </c>
      <c r="F5177" s="95">
        <v>0.26</v>
      </c>
      <c r="G5177" s="95">
        <v>47.63</v>
      </c>
      <c r="H5177" s="95">
        <v>-25.29</v>
      </c>
      <c r="I5177" s="95">
        <v>-25.21</v>
      </c>
      <c r="J5177" s="95">
        <v>-0.54</v>
      </c>
      <c r="K5177" s="95">
        <v>0.02</v>
      </c>
      <c r="L5177" s="95">
        <v>0.56000000000000005</v>
      </c>
      <c r="M5177" s="95">
        <v>-1</v>
      </c>
      <c r="N5177" s="95">
        <v>0.14000000000000001</v>
      </c>
      <c r="O5177" s="95">
        <v>-9.99</v>
      </c>
      <c r="P5177" s="95">
        <v>-0.45</v>
      </c>
      <c r="Q5177" s="95">
        <v>0.94</v>
      </c>
      <c r="R5177" s="95">
        <v>-177.27</v>
      </c>
      <c r="S5177" s="95">
        <v>-48.16</v>
      </c>
      <c r="T5177" s="95">
        <v>-178.41</v>
      </c>
      <c r="U5177" s="95">
        <v>0.27</v>
      </c>
      <c r="V5177" s="95">
        <v>0.73</v>
      </c>
      <c r="W5177" s="95">
        <v>1.91</v>
      </c>
      <c r="X5177" s="95">
        <v>-6.7</v>
      </c>
      <c r="Y5177" s="95"/>
      <c r="Z5177" s="74" t="s">
        <v>1111</v>
      </c>
      <c r="AA5177" s="95">
        <v>1.28</v>
      </c>
      <c r="AB5177" s="95">
        <v>-2.27</v>
      </c>
      <c r="AC5177" s="74" t="s">
        <v>1111</v>
      </c>
      <c r="AD5177" s="95">
        <v>41155431</v>
      </c>
    </row>
    <row r="5178" spans="1:30" x14ac:dyDescent="0.2">
      <c r="A5178" s="74" t="s">
        <v>6285</v>
      </c>
      <c r="B5178" s="95">
        <v>10</v>
      </c>
      <c r="C5178" s="95"/>
      <c r="D5178" s="95">
        <v>-2.21</v>
      </c>
      <c r="E5178" s="95">
        <v>1.67</v>
      </c>
      <c r="F5178" s="95">
        <v>1.1100000000000001</v>
      </c>
      <c r="G5178" s="95">
        <v>100</v>
      </c>
      <c r="H5178" s="95">
        <v>-931.83</v>
      </c>
      <c r="I5178" s="95">
        <v>-936.35</v>
      </c>
      <c r="J5178" s="95">
        <v>-2.2200000000000002</v>
      </c>
      <c r="K5178" s="95">
        <v>-0.75</v>
      </c>
      <c r="L5178" s="95">
        <v>1.47</v>
      </c>
      <c r="M5178" s="95">
        <v>-1.1000000000000001</v>
      </c>
      <c r="N5178" s="95">
        <v>20.7</v>
      </c>
      <c r="O5178" s="95">
        <v>1.78</v>
      </c>
      <c r="P5178" s="95">
        <v>-5.57</v>
      </c>
      <c r="Q5178" s="95">
        <v>4.46</v>
      </c>
      <c r="R5178" s="95">
        <v>-75.5</v>
      </c>
      <c r="S5178" s="95">
        <v>-50.1</v>
      </c>
      <c r="T5178" s="95">
        <v>-75.5</v>
      </c>
      <c r="U5178" s="95">
        <v>0.66</v>
      </c>
      <c r="V5178" s="95">
        <v>0.34</v>
      </c>
      <c r="W5178" s="95">
        <v>0.05</v>
      </c>
      <c r="X5178" s="95">
        <v>32.159999999999997</v>
      </c>
      <c r="Y5178" s="95"/>
      <c r="Z5178" s="74" t="s">
        <v>1111</v>
      </c>
      <c r="AA5178" s="95">
        <v>5.99</v>
      </c>
      <c r="AB5178" s="95">
        <v>-4.5199999999999996</v>
      </c>
      <c r="AC5178" s="74" t="s">
        <v>1111</v>
      </c>
      <c r="AD5178" s="95">
        <v>465540000</v>
      </c>
    </row>
    <row r="5179" spans="1:30" x14ac:dyDescent="0.2">
      <c r="A5179" s="74" t="s">
        <v>6286</v>
      </c>
      <c r="B5179" s="95">
        <v>2.5</v>
      </c>
      <c r="C5179" s="95"/>
      <c r="D5179" s="95">
        <v>-2.7</v>
      </c>
      <c r="E5179" s="95">
        <v>1.31</v>
      </c>
      <c r="F5179" s="95">
        <v>1.1499999999999999</v>
      </c>
      <c r="G5179" s="95"/>
      <c r="H5179" s="95"/>
      <c r="I5179" s="95"/>
      <c r="J5179" s="95">
        <v>-2.7</v>
      </c>
      <c r="K5179" s="95">
        <v>-0.72</v>
      </c>
      <c r="L5179" s="95">
        <v>1.98</v>
      </c>
      <c r="M5179" s="95">
        <v>-0.96</v>
      </c>
      <c r="N5179" s="95"/>
      <c r="O5179" s="95">
        <v>1.34</v>
      </c>
      <c r="P5179" s="95">
        <v>-53.17</v>
      </c>
      <c r="Q5179" s="95">
        <v>8.08</v>
      </c>
      <c r="R5179" s="95">
        <v>-48.43</v>
      </c>
      <c r="S5179" s="95">
        <v>-42.35</v>
      </c>
      <c r="T5179" s="95">
        <v>-48.43</v>
      </c>
      <c r="U5179" s="95">
        <v>0.87</v>
      </c>
      <c r="V5179" s="95">
        <v>0.13</v>
      </c>
      <c r="W5179" s="95">
        <v>0</v>
      </c>
      <c r="X5179" s="95"/>
      <c r="Y5179" s="95"/>
      <c r="Z5179" s="74" t="s">
        <v>1111</v>
      </c>
      <c r="AA5179" s="95">
        <v>1.91</v>
      </c>
      <c r="AB5179" s="95">
        <v>-0.92</v>
      </c>
      <c r="AC5179" s="74" t="s">
        <v>1111</v>
      </c>
      <c r="AD5179" s="95">
        <v>103043750</v>
      </c>
    </row>
    <row r="5180" spans="1:30" x14ac:dyDescent="0.2">
      <c r="A5180" s="74" t="s">
        <v>6287</v>
      </c>
      <c r="B5180" s="95">
        <v>8.1199999999999992</v>
      </c>
      <c r="C5180" s="95"/>
      <c r="D5180" s="95">
        <v>32.57</v>
      </c>
      <c r="E5180" s="95">
        <v>5.14</v>
      </c>
      <c r="F5180" s="95">
        <v>3.59</v>
      </c>
      <c r="G5180" s="95">
        <v>77.8</v>
      </c>
      <c r="H5180" s="95">
        <v>11.26</v>
      </c>
      <c r="I5180" s="95">
        <v>8.65</v>
      </c>
      <c r="J5180" s="95">
        <v>25.02</v>
      </c>
      <c r="K5180" s="95">
        <v>22.34</v>
      </c>
      <c r="L5180" s="95">
        <v>-2.68</v>
      </c>
      <c r="M5180" s="95">
        <v>-0.55000000000000004</v>
      </c>
      <c r="N5180" s="95">
        <v>2.82</v>
      </c>
      <c r="O5180" s="95">
        <v>5.47</v>
      </c>
      <c r="P5180" s="95">
        <v>-15.61</v>
      </c>
      <c r="Q5180" s="95">
        <v>6.79</v>
      </c>
      <c r="R5180" s="95">
        <v>15.77</v>
      </c>
      <c r="S5180" s="95">
        <v>11.02</v>
      </c>
      <c r="T5180" s="95">
        <v>15.8</v>
      </c>
      <c r="U5180" s="95">
        <v>0.7</v>
      </c>
      <c r="V5180" s="95">
        <v>0.3</v>
      </c>
      <c r="W5180" s="95">
        <v>1.27</v>
      </c>
      <c r="X5180" s="95">
        <v>47.08</v>
      </c>
      <c r="Y5180" s="95"/>
      <c r="Z5180" s="74" t="s">
        <v>1111</v>
      </c>
      <c r="AA5180" s="95">
        <v>1.58</v>
      </c>
      <c r="AB5180" s="95">
        <v>0.25</v>
      </c>
      <c r="AC5180" s="74" t="s">
        <v>1111</v>
      </c>
      <c r="AD5180" s="95">
        <v>325603068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2.625" defaultRowHeight="15" customHeight="1" x14ac:dyDescent="0.2"/>
  <cols>
    <col min="1" max="1" width="7.625" customWidth="1"/>
    <col min="2" max="2" width="12.5" customWidth="1"/>
    <col min="3" max="3" width="15.625" customWidth="1"/>
    <col min="4" max="26" width="7.625" customWidth="1"/>
  </cols>
  <sheetData>
    <row r="1" spans="1:26" x14ac:dyDescent="0.2">
      <c r="A1" s="70" t="s">
        <v>630</v>
      </c>
      <c r="B1" s="70" t="s">
        <v>1</v>
      </c>
      <c r="C1" s="71" t="s">
        <v>631</v>
      </c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x14ac:dyDescent="0.25">
      <c r="A2" s="70" t="s">
        <v>532</v>
      </c>
      <c r="B2" s="69" t="s">
        <v>632</v>
      </c>
      <c r="C2" s="72" t="s">
        <v>633</v>
      </c>
    </row>
    <row r="3" spans="1:26" x14ac:dyDescent="0.25">
      <c r="A3" s="70" t="s">
        <v>599</v>
      </c>
      <c r="B3" s="69" t="s">
        <v>634</v>
      </c>
      <c r="C3" s="72" t="s">
        <v>635</v>
      </c>
    </row>
    <row r="4" spans="1:26" x14ac:dyDescent="0.25">
      <c r="A4" s="70" t="s">
        <v>510</v>
      </c>
      <c r="B4" s="69" t="s">
        <v>636</v>
      </c>
      <c r="C4" s="72" t="s">
        <v>637</v>
      </c>
    </row>
    <row r="5" spans="1:26" x14ac:dyDescent="0.25">
      <c r="A5" s="70" t="s">
        <v>86</v>
      </c>
      <c r="B5" s="69" t="s">
        <v>638</v>
      </c>
      <c r="C5" s="72" t="s">
        <v>639</v>
      </c>
    </row>
    <row r="6" spans="1:26" x14ac:dyDescent="0.25">
      <c r="A6" s="70" t="s">
        <v>285</v>
      </c>
      <c r="B6" s="69" t="s">
        <v>640</v>
      </c>
      <c r="C6" s="72" t="s">
        <v>641</v>
      </c>
    </row>
    <row r="7" spans="1:26" x14ac:dyDescent="0.25">
      <c r="A7" s="70" t="s">
        <v>286</v>
      </c>
      <c r="B7" s="69" t="s">
        <v>640</v>
      </c>
      <c r="C7" s="72" t="s">
        <v>641</v>
      </c>
    </row>
    <row r="8" spans="1:26" x14ac:dyDescent="0.25">
      <c r="A8" s="70" t="s">
        <v>88</v>
      </c>
      <c r="B8" s="69" t="s">
        <v>642</v>
      </c>
      <c r="C8" s="72" t="s">
        <v>643</v>
      </c>
    </row>
    <row r="9" spans="1:26" x14ac:dyDescent="0.25">
      <c r="A9" s="70" t="s">
        <v>89</v>
      </c>
      <c r="B9" s="69" t="s">
        <v>644</v>
      </c>
      <c r="C9" s="72" t="s">
        <v>637</v>
      </c>
    </row>
    <row r="10" spans="1:26" x14ac:dyDescent="0.25">
      <c r="A10" s="70" t="s">
        <v>90</v>
      </c>
      <c r="B10" s="69" t="s">
        <v>645</v>
      </c>
      <c r="C10" s="72" t="s">
        <v>637</v>
      </c>
    </row>
    <row r="11" spans="1:26" x14ac:dyDescent="0.25">
      <c r="A11" s="70" t="s">
        <v>354</v>
      </c>
      <c r="B11" s="69" t="s">
        <v>646</v>
      </c>
      <c r="C11" s="72" t="s">
        <v>635</v>
      </c>
    </row>
    <row r="12" spans="1:26" x14ac:dyDescent="0.25">
      <c r="A12" s="70" t="s">
        <v>92</v>
      </c>
      <c r="B12" s="69" t="s">
        <v>647</v>
      </c>
      <c r="C12" s="72" t="s">
        <v>635</v>
      </c>
    </row>
    <row r="13" spans="1:26" x14ac:dyDescent="0.25">
      <c r="A13" s="70" t="s">
        <v>170</v>
      </c>
      <c r="B13" s="69" t="s">
        <v>648</v>
      </c>
      <c r="C13" s="72" t="s">
        <v>649</v>
      </c>
    </row>
    <row r="14" spans="1:26" x14ac:dyDescent="0.25">
      <c r="A14" s="70" t="s">
        <v>171</v>
      </c>
      <c r="B14" s="69" t="s">
        <v>648</v>
      </c>
      <c r="C14" s="72" t="s">
        <v>649</v>
      </c>
    </row>
    <row r="15" spans="1:26" x14ac:dyDescent="0.25">
      <c r="A15" s="70" t="s">
        <v>172</v>
      </c>
      <c r="B15" s="69" t="s">
        <v>648</v>
      </c>
      <c r="C15" s="72" t="s">
        <v>649</v>
      </c>
    </row>
    <row r="16" spans="1:26" x14ac:dyDescent="0.25">
      <c r="A16" s="70" t="s">
        <v>173</v>
      </c>
      <c r="B16" s="69" t="s">
        <v>648</v>
      </c>
      <c r="C16" s="72" t="s">
        <v>649</v>
      </c>
    </row>
    <row r="17" spans="1:3" x14ac:dyDescent="0.25">
      <c r="A17" s="70" t="s">
        <v>174</v>
      </c>
      <c r="B17" s="69" t="s">
        <v>648</v>
      </c>
      <c r="C17" s="72" t="s">
        <v>649</v>
      </c>
    </row>
    <row r="18" spans="1:3" x14ac:dyDescent="0.25">
      <c r="A18" s="70" t="s">
        <v>168</v>
      </c>
      <c r="B18" s="69" t="s">
        <v>648</v>
      </c>
      <c r="C18" s="72" t="s">
        <v>649</v>
      </c>
    </row>
    <row r="19" spans="1:3" x14ac:dyDescent="0.25">
      <c r="A19" s="70" t="s">
        <v>169</v>
      </c>
      <c r="B19" s="69" t="s">
        <v>648</v>
      </c>
      <c r="C19" s="72" t="s">
        <v>649</v>
      </c>
    </row>
    <row r="20" spans="1:3" x14ac:dyDescent="0.25">
      <c r="A20" s="70" t="s">
        <v>247</v>
      </c>
      <c r="B20" s="69" t="s">
        <v>650</v>
      </c>
      <c r="C20" s="72" t="s">
        <v>639</v>
      </c>
    </row>
    <row r="21" spans="1:3" ht="15.75" customHeight="1" x14ac:dyDescent="0.25">
      <c r="A21" s="70" t="s">
        <v>248</v>
      </c>
      <c r="B21" s="69" t="s">
        <v>650</v>
      </c>
      <c r="C21" s="72" t="s">
        <v>639</v>
      </c>
    </row>
    <row r="22" spans="1:3" ht="15.75" customHeight="1" x14ac:dyDescent="0.25">
      <c r="A22" s="70" t="s">
        <v>528</v>
      </c>
      <c r="B22" s="69" t="s">
        <v>651</v>
      </c>
      <c r="C22" s="72" t="s">
        <v>649</v>
      </c>
    </row>
    <row r="23" spans="1:3" ht="15.75" customHeight="1" x14ac:dyDescent="0.25">
      <c r="A23" s="70" t="s">
        <v>529</v>
      </c>
      <c r="B23" s="69" t="s">
        <v>651</v>
      </c>
      <c r="C23" s="72" t="s">
        <v>649</v>
      </c>
    </row>
    <row r="24" spans="1:3" ht="15.75" customHeight="1" x14ac:dyDescent="0.25">
      <c r="A24" s="70" t="s">
        <v>530</v>
      </c>
      <c r="B24" s="69" t="s">
        <v>651</v>
      </c>
      <c r="C24" s="72" t="s">
        <v>649</v>
      </c>
    </row>
    <row r="25" spans="1:3" ht="15.75" customHeight="1" x14ac:dyDescent="0.25">
      <c r="A25" s="70" t="s">
        <v>176</v>
      </c>
      <c r="B25" s="69" t="s">
        <v>652</v>
      </c>
      <c r="C25" s="72" t="s">
        <v>639</v>
      </c>
    </row>
    <row r="26" spans="1:3" ht="15.75" customHeight="1" x14ac:dyDescent="0.25">
      <c r="A26" s="70" t="s">
        <v>177</v>
      </c>
      <c r="B26" s="69" t="s">
        <v>652</v>
      </c>
      <c r="C26" s="72" t="s">
        <v>639</v>
      </c>
    </row>
    <row r="27" spans="1:3" ht="15.75" customHeight="1" x14ac:dyDescent="0.25">
      <c r="A27" s="70" t="s">
        <v>100</v>
      </c>
      <c r="B27" s="69" t="s">
        <v>653</v>
      </c>
      <c r="C27" s="72" t="s">
        <v>649</v>
      </c>
    </row>
    <row r="28" spans="1:3" ht="15.75" customHeight="1" x14ac:dyDescent="0.25">
      <c r="A28" s="70" t="s">
        <v>109</v>
      </c>
      <c r="B28" s="69" t="s">
        <v>654</v>
      </c>
      <c r="C28" s="72" t="s">
        <v>641</v>
      </c>
    </row>
    <row r="29" spans="1:3" ht="15.75" customHeight="1" x14ac:dyDescent="0.25">
      <c r="A29" s="70" t="s">
        <v>110</v>
      </c>
      <c r="B29" s="69" t="s">
        <v>654</v>
      </c>
      <c r="C29" s="72" t="s">
        <v>641</v>
      </c>
    </row>
    <row r="30" spans="1:3" ht="15.75" customHeight="1" x14ac:dyDescent="0.25">
      <c r="A30" s="70" t="s">
        <v>655</v>
      </c>
      <c r="B30" s="69" t="s">
        <v>656</v>
      </c>
      <c r="C30" s="72" t="s">
        <v>657</v>
      </c>
    </row>
    <row r="31" spans="1:3" ht="15.75" customHeight="1" x14ac:dyDescent="0.25">
      <c r="A31" s="70" t="s">
        <v>658</v>
      </c>
      <c r="B31" s="69" t="s">
        <v>656</v>
      </c>
      <c r="C31" s="72" t="s">
        <v>657</v>
      </c>
    </row>
    <row r="32" spans="1:3" ht="15.75" customHeight="1" x14ac:dyDescent="0.25">
      <c r="A32" s="70" t="s">
        <v>659</v>
      </c>
      <c r="B32" s="69" t="s">
        <v>656</v>
      </c>
      <c r="C32" s="72" t="s">
        <v>657</v>
      </c>
    </row>
    <row r="33" spans="1:3" ht="15.75" customHeight="1" x14ac:dyDescent="0.25">
      <c r="A33" s="70" t="s">
        <v>85</v>
      </c>
      <c r="B33" s="69" t="s">
        <v>660</v>
      </c>
      <c r="C33" s="72" t="s">
        <v>649</v>
      </c>
    </row>
    <row r="34" spans="1:3" ht="15.75" customHeight="1" x14ac:dyDescent="0.25">
      <c r="A34" s="70" t="s">
        <v>96</v>
      </c>
      <c r="B34" s="69" t="s">
        <v>661</v>
      </c>
      <c r="C34" s="72" t="s">
        <v>662</v>
      </c>
    </row>
    <row r="35" spans="1:3" ht="15.75" customHeight="1" x14ac:dyDescent="0.25">
      <c r="A35" s="70" t="s">
        <v>97</v>
      </c>
      <c r="B35" s="69" t="s">
        <v>663</v>
      </c>
      <c r="C35" s="72" t="s">
        <v>664</v>
      </c>
    </row>
    <row r="36" spans="1:3" ht="15.75" customHeight="1" x14ac:dyDescent="0.25">
      <c r="A36" s="70" t="s">
        <v>98</v>
      </c>
      <c r="B36" s="69" t="s">
        <v>663</v>
      </c>
      <c r="C36" s="72" t="s">
        <v>664</v>
      </c>
    </row>
    <row r="37" spans="1:3" ht="15.75" customHeight="1" x14ac:dyDescent="0.25">
      <c r="A37" s="70" t="s">
        <v>108</v>
      </c>
      <c r="B37" s="69" t="s">
        <v>665</v>
      </c>
      <c r="C37" s="72" t="s">
        <v>639</v>
      </c>
    </row>
    <row r="38" spans="1:3" ht="15.75" customHeight="1" x14ac:dyDescent="0.25">
      <c r="A38" s="70" t="s">
        <v>117</v>
      </c>
      <c r="B38" s="69" t="s">
        <v>666</v>
      </c>
      <c r="C38" s="72" t="s">
        <v>667</v>
      </c>
    </row>
    <row r="39" spans="1:3" ht="15.75" customHeight="1" x14ac:dyDescent="0.25">
      <c r="A39" s="70" t="s">
        <v>102</v>
      </c>
      <c r="B39" s="69" t="s">
        <v>668</v>
      </c>
      <c r="C39" s="72" t="s">
        <v>637</v>
      </c>
    </row>
    <row r="40" spans="1:3" ht="15.75" customHeight="1" x14ac:dyDescent="0.25">
      <c r="A40" s="70" t="s">
        <v>103</v>
      </c>
      <c r="B40" s="69" t="s">
        <v>668</v>
      </c>
      <c r="C40" s="72" t="s">
        <v>637</v>
      </c>
    </row>
    <row r="41" spans="1:3" ht="15.75" customHeight="1" x14ac:dyDescent="0.25">
      <c r="A41" s="70" t="s">
        <v>101</v>
      </c>
      <c r="B41" s="69" t="s">
        <v>668</v>
      </c>
      <c r="C41" s="72" t="s">
        <v>637</v>
      </c>
    </row>
    <row r="42" spans="1:3" ht="15.75" customHeight="1" x14ac:dyDescent="0.25">
      <c r="A42" s="70" t="s">
        <v>126</v>
      </c>
      <c r="B42" s="69" t="s">
        <v>669</v>
      </c>
      <c r="C42" s="72" t="s">
        <v>639</v>
      </c>
    </row>
    <row r="43" spans="1:3" ht="15.75" customHeight="1" x14ac:dyDescent="0.25">
      <c r="A43" s="70" t="s">
        <v>87</v>
      </c>
      <c r="B43" s="69" t="s">
        <v>670</v>
      </c>
      <c r="C43" s="72" t="s">
        <v>671</v>
      </c>
    </row>
    <row r="44" spans="1:3" ht="15.75" customHeight="1" x14ac:dyDescent="0.25">
      <c r="A44" s="70" t="s">
        <v>105</v>
      </c>
      <c r="B44" s="69" t="s">
        <v>672</v>
      </c>
      <c r="C44" s="72" t="s">
        <v>649</v>
      </c>
    </row>
    <row r="45" spans="1:3" ht="15.75" customHeight="1" x14ac:dyDescent="0.25">
      <c r="A45" s="70" t="s">
        <v>106</v>
      </c>
      <c r="B45" s="69" t="s">
        <v>673</v>
      </c>
      <c r="C45" s="72" t="s">
        <v>662</v>
      </c>
    </row>
    <row r="46" spans="1:3" ht="15.75" customHeight="1" x14ac:dyDescent="0.25">
      <c r="A46" s="70" t="s">
        <v>200</v>
      </c>
      <c r="B46" s="69" t="s">
        <v>674</v>
      </c>
      <c r="C46" s="72" t="s">
        <v>637</v>
      </c>
    </row>
    <row r="47" spans="1:3" ht="15.75" customHeight="1" x14ac:dyDescent="0.25">
      <c r="A47" s="70" t="s">
        <v>107</v>
      </c>
      <c r="B47" s="69" t="s">
        <v>675</v>
      </c>
      <c r="C47" s="72" t="s">
        <v>649</v>
      </c>
    </row>
    <row r="48" spans="1:3" ht="15.75" customHeight="1" x14ac:dyDescent="0.25">
      <c r="A48" s="70" t="s">
        <v>112</v>
      </c>
      <c r="B48" s="69" t="s">
        <v>676</v>
      </c>
      <c r="C48" s="72" t="s">
        <v>664</v>
      </c>
    </row>
    <row r="49" spans="1:3" ht="15.75" customHeight="1" x14ac:dyDescent="0.25">
      <c r="A49" s="70" t="s">
        <v>111</v>
      </c>
      <c r="B49" s="69" t="s">
        <v>677</v>
      </c>
      <c r="C49" s="72" t="s">
        <v>649</v>
      </c>
    </row>
    <row r="50" spans="1:3" ht="15.75" customHeight="1" x14ac:dyDescent="0.25">
      <c r="A50" s="70" t="s">
        <v>113</v>
      </c>
      <c r="B50" s="69" t="s">
        <v>678</v>
      </c>
      <c r="C50" s="72" t="s">
        <v>662</v>
      </c>
    </row>
    <row r="51" spans="1:3" ht="15.75" customHeight="1" x14ac:dyDescent="0.25">
      <c r="A51" s="70" t="s">
        <v>114</v>
      </c>
      <c r="B51" s="69" t="s">
        <v>679</v>
      </c>
      <c r="C51" s="72" t="s">
        <v>649</v>
      </c>
    </row>
    <row r="52" spans="1:3" ht="15.75" customHeight="1" x14ac:dyDescent="0.25">
      <c r="A52" s="70" t="s">
        <v>115</v>
      </c>
      <c r="B52" s="69" t="s">
        <v>680</v>
      </c>
      <c r="C52" s="72" t="s">
        <v>681</v>
      </c>
    </row>
    <row r="53" spans="1:3" ht="15.75" customHeight="1" x14ac:dyDescent="0.25">
      <c r="A53" s="70" t="s">
        <v>116</v>
      </c>
      <c r="B53" s="69" t="s">
        <v>682</v>
      </c>
      <c r="C53" s="72" t="s">
        <v>683</v>
      </c>
    </row>
    <row r="54" spans="1:3" ht="15.75" customHeight="1" x14ac:dyDescent="0.25">
      <c r="A54" s="70" t="s">
        <v>118</v>
      </c>
      <c r="B54" s="69" t="s">
        <v>684</v>
      </c>
      <c r="C54" s="72" t="s">
        <v>667</v>
      </c>
    </row>
    <row r="55" spans="1:3" ht="15.75" customHeight="1" x14ac:dyDescent="0.25">
      <c r="A55" s="70" t="s">
        <v>119</v>
      </c>
      <c r="B55" s="69" t="s">
        <v>684</v>
      </c>
      <c r="C55" s="72" t="s">
        <v>667</v>
      </c>
    </row>
    <row r="56" spans="1:3" ht="15.75" customHeight="1" x14ac:dyDescent="0.25">
      <c r="A56" s="70" t="s">
        <v>120</v>
      </c>
      <c r="B56" s="69" t="s">
        <v>685</v>
      </c>
      <c r="C56" s="72" t="s">
        <v>657</v>
      </c>
    </row>
    <row r="57" spans="1:3" ht="15.75" customHeight="1" x14ac:dyDescent="0.25">
      <c r="A57" s="70" t="s">
        <v>146</v>
      </c>
      <c r="B57" s="69" t="s">
        <v>686</v>
      </c>
      <c r="C57" s="72" t="s">
        <v>671</v>
      </c>
    </row>
    <row r="58" spans="1:3" ht="15.75" customHeight="1" x14ac:dyDescent="0.25">
      <c r="A58" s="70" t="s">
        <v>147</v>
      </c>
      <c r="B58" s="69" t="s">
        <v>686</v>
      </c>
      <c r="C58" s="72" t="s">
        <v>671</v>
      </c>
    </row>
    <row r="59" spans="1:3" ht="15.75" customHeight="1" x14ac:dyDescent="0.25">
      <c r="A59" s="70" t="s">
        <v>121</v>
      </c>
      <c r="B59" s="69" t="s">
        <v>687</v>
      </c>
      <c r="C59" s="72" t="s">
        <v>639</v>
      </c>
    </row>
    <row r="60" spans="1:3" ht="15.75" customHeight="1" x14ac:dyDescent="0.25">
      <c r="A60" s="70" t="s">
        <v>122</v>
      </c>
      <c r="B60" s="69" t="s">
        <v>688</v>
      </c>
      <c r="C60" s="72" t="s">
        <v>649</v>
      </c>
    </row>
    <row r="61" spans="1:3" ht="15.75" customHeight="1" x14ac:dyDescent="0.25">
      <c r="A61" s="70" t="s">
        <v>150</v>
      </c>
      <c r="B61" s="69" t="s">
        <v>689</v>
      </c>
      <c r="C61" s="72" t="s">
        <v>639</v>
      </c>
    </row>
    <row r="62" spans="1:3" ht="15.75" customHeight="1" x14ac:dyDescent="0.25">
      <c r="A62" s="70" t="s">
        <v>141</v>
      </c>
      <c r="B62" s="69" t="s">
        <v>690</v>
      </c>
      <c r="C62" s="72" t="s">
        <v>639</v>
      </c>
    </row>
    <row r="63" spans="1:3" ht="15.75" customHeight="1" x14ac:dyDescent="0.25">
      <c r="A63" s="70" t="s">
        <v>142</v>
      </c>
      <c r="B63" s="69" t="s">
        <v>690</v>
      </c>
      <c r="C63" s="72" t="s">
        <v>639</v>
      </c>
    </row>
    <row r="64" spans="1:3" ht="15.75" customHeight="1" x14ac:dyDescent="0.25">
      <c r="A64" s="70" t="s">
        <v>140</v>
      </c>
      <c r="B64" s="69" t="s">
        <v>690</v>
      </c>
      <c r="C64" s="72" t="s">
        <v>639</v>
      </c>
    </row>
    <row r="65" spans="1:3" ht="15.75" customHeight="1" x14ac:dyDescent="0.25">
      <c r="A65" s="70" t="s">
        <v>162</v>
      </c>
      <c r="B65" s="69" t="s">
        <v>691</v>
      </c>
      <c r="C65" s="72" t="s">
        <v>639</v>
      </c>
    </row>
    <row r="66" spans="1:3" ht="15.75" customHeight="1" x14ac:dyDescent="0.25">
      <c r="A66" s="70" t="s">
        <v>138</v>
      </c>
      <c r="B66" s="69" t="s">
        <v>692</v>
      </c>
      <c r="C66" s="72" t="s">
        <v>639</v>
      </c>
    </row>
    <row r="67" spans="1:3" ht="15.75" customHeight="1" x14ac:dyDescent="0.25">
      <c r="A67" s="70" t="s">
        <v>139</v>
      </c>
      <c r="B67" s="69" t="s">
        <v>692</v>
      </c>
      <c r="C67" s="72" t="s">
        <v>639</v>
      </c>
    </row>
    <row r="68" spans="1:3" ht="15.75" customHeight="1" x14ac:dyDescent="0.25">
      <c r="A68" s="70" t="s">
        <v>136</v>
      </c>
      <c r="B68" s="69" t="s">
        <v>693</v>
      </c>
      <c r="C68" s="72" t="s">
        <v>639</v>
      </c>
    </row>
    <row r="69" spans="1:3" ht="15.75" customHeight="1" x14ac:dyDescent="0.25">
      <c r="A69" s="70" t="s">
        <v>137</v>
      </c>
      <c r="B69" s="69" t="s">
        <v>693</v>
      </c>
      <c r="C69" s="72" t="s">
        <v>639</v>
      </c>
    </row>
    <row r="70" spans="1:3" ht="15.75" customHeight="1" x14ac:dyDescent="0.25">
      <c r="A70" s="70" t="s">
        <v>163</v>
      </c>
      <c r="B70" s="69" t="s">
        <v>694</v>
      </c>
      <c r="C70" s="72" t="s">
        <v>639</v>
      </c>
    </row>
    <row r="71" spans="1:3" ht="15.75" customHeight="1" x14ac:dyDescent="0.25">
      <c r="A71" s="70" t="s">
        <v>184</v>
      </c>
      <c r="B71" s="69" t="s">
        <v>695</v>
      </c>
      <c r="C71" s="72" t="s">
        <v>639</v>
      </c>
    </row>
    <row r="72" spans="1:3" ht="15.75" customHeight="1" x14ac:dyDescent="0.25">
      <c r="A72" s="70" t="s">
        <v>185</v>
      </c>
      <c r="B72" s="69" t="s">
        <v>695</v>
      </c>
      <c r="C72" s="72" t="s">
        <v>639</v>
      </c>
    </row>
    <row r="73" spans="1:3" ht="15.75" customHeight="1" x14ac:dyDescent="0.25">
      <c r="A73" s="70" t="s">
        <v>186</v>
      </c>
      <c r="B73" s="69" t="s">
        <v>695</v>
      </c>
      <c r="C73" s="72" t="s">
        <v>639</v>
      </c>
    </row>
    <row r="74" spans="1:3" ht="15.75" customHeight="1" x14ac:dyDescent="0.25">
      <c r="A74" s="70" t="s">
        <v>133</v>
      </c>
      <c r="B74" s="69" t="s">
        <v>696</v>
      </c>
      <c r="C74" s="72" t="s">
        <v>643</v>
      </c>
    </row>
    <row r="75" spans="1:3" ht="15.75" customHeight="1" x14ac:dyDescent="0.25">
      <c r="A75" s="70" t="s">
        <v>134</v>
      </c>
      <c r="B75" s="69" t="s">
        <v>696</v>
      </c>
      <c r="C75" s="72" t="s">
        <v>643</v>
      </c>
    </row>
    <row r="76" spans="1:3" ht="15.75" customHeight="1" x14ac:dyDescent="0.25">
      <c r="A76" s="70" t="s">
        <v>123</v>
      </c>
      <c r="B76" s="69" t="s">
        <v>697</v>
      </c>
      <c r="C76" s="72" t="s">
        <v>649</v>
      </c>
    </row>
    <row r="77" spans="1:3" ht="15.75" customHeight="1" x14ac:dyDescent="0.25">
      <c r="A77" s="70" t="s">
        <v>124</v>
      </c>
      <c r="B77" s="69" t="s">
        <v>697</v>
      </c>
      <c r="C77" s="72" t="s">
        <v>649</v>
      </c>
    </row>
    <row r="78" spans="1:3" ht="15.75" customHeight="1" x14ac:dyDescent="0.25">
      <c r="A78" s="70" t="s">
        <v>130</v>
      </c>
      <c r="B78" s="69" t="s">
        <v>698</v>
      </c>
      <c r="C78" s="72" t="s">
        <v>657</v>
      </c>
    </row>
    <row r="79" spans="1:3" ht="15.75" customHeight="1" x14ac:dyDescent="0.25">
      <c r="A79" s="70" t="s">
        <v>132</v>
      </c>
      <c r="B79" s="69" t="s">
        <v>699</v>
      </c>
      <c r="C79" s="72" t="s">
        <v>639</v>
      </c>
    </row>
    <row r="80" spans="1:3" ht="15.75" customHeight="1" x14ac:dyDescent="0.25">
      <c r="A80" s="70" t="s">
        <v>154</v>
      </c>
      <c r="B80" s="69" t="s">
        <v>700</v>
      </c>
      <c r="C80" s="72" t="s">
        <v>701</v>
      </c>
    </row>
    <row r="81" spans="1:3" ht="15.75" customHeight="1" x14ac:dyDescent="0.25">
      <c r="A81" s="70" t="s">
        <v>702</v>
      </c>
      <c r="B81" s="69" t="s">
        <v>703</v>
      </c>
      <c r="C81" s="72" t="s">
        <v>639</v>
      </c>
    </row>
    <row r="82" spans="1:3" ht="15.75" customHeight="1" x14ac:dyDescent="0.25">
      <c r="A82" s="70" t="s">
        <v>153</v>
      </c>
      <c r="B82" s="69" t="s">
        <v>704</v>
      </c>
      <c r="C82" s="72" t="s">
        <v>705</v>
      </c>
    </row>
    <row r="83" spans="1:3" ht="15.75" customHeight="1" x14ac:dyDescent="0.25">
      <c r="A83" s="70" t="s">
        <v>143</v>
      </c>
      <c r="B83" s="69" t="s">
        <v>706</v>
      </c>
      <c r="C83" s="72" t="s">
        <v>649</v>
      </c>
    </row>
    <row r="84" spans="1:3" ht="15.75" customHeight="1" x14ac:dyDescent="0.25">
      <c r="A84" s="70" t="s">
        <v>144</v>
      </c>
      <c r="B84" s="69" t="s">
        <v>707</v>
      </c>
      <c r="C84" s="72" t="s">
        <v>649</v>
      </c>
    </row>
    <row r="85" spans="1:3" ht="15.75" customHeight="1" x14ac:dyDescent="0.25">
      <c r="A85" s="70" t="s">
        <v>145</v>
      </c>
      <c r="B85" s="69" t="s">
        <v>708</v>
      </c>
      <c r="C85" s="72" t="s">
        <v>709</v>
      </c>
    </row>
    <row r="86" spans="1:3" ht="15.75" customHeight="1" x14ac:dyDescent="0.25">
      <c r="A86" s="70" t="s">
        <v>560</v>
      </c>
      <c r="B86" s="69" t="s">
        <v>710</v>
      </c>
      <c r="C86" s="72" t="s">
        <v>635</v>
      </c>
    </row>
    <row r="87" spans="1:3" ht="15.75" customHeight="1" x14ac:dyDescent="0.25">
      <c r="A87" s="70" t="s">
        <v>156</v>
      </c>
      <c r="B87" s="69" t="s">
        <v>711</v>
      </c>
      <c r="C87" s="72" t="s">
        <v>701</v>
      </c>
    </row>
    <row r="88" spans="1:3" ht="15.75" customHeight="1" x14ac:dyDescent="0.25">
      <c r="A88" s="70" t="s">
        <v>157</v>
      </c>
      <c r="B88" s="69" t="s">
        <v>712</v>
      </c>
      <c r="C88" s="72" t="s">
        <v>709</v>
      </c>
    </row>
    <row r="89" spans="1:3" ht="15.75" customHeight="1" x14ac:dyDescent="0.25">
      <c r="A89" s="70" t="s">
        <v>158</v>
      </c>
      <c r="B89" s="69" t="s">
        <v>712</v>
      </c>
      <c r="C89" s="72" t="s">
        <v>709</v>
      </c>
    </row>
    <row r="90" spans="1:3" ht="15.75" customHeight="1" x14ac:dyDescent="0.25">
      <c r="A90" s="70" t="s">
        <v>131</v>
      </c>
      <c r="B90" s="69" t="s">
        <v>713</v>
      </c>
      <c r="C90" s="72" t="s">
        <v>649</v>
      </c>
    </row>
    <row r="91" spans="1:3" ht="15.75" customHeight="1" x14ac:dyDescent="0.25">
      <c r="A91" s="70" t="s">
        <v>181</v>
      </c>
      <c r="B91" s="69" t="s">
        <v>714</v>
      </c>
      <c r="C91" s="72" t="s">
        <v>649</v>
      </c>
    </row>
    <row r="92" spans="1:3" ht="15.75" customHeight="1" x14ac:dyDescent="0.25">
      <c r="A92" s="70" t="s">
        <v>166</v>
      </c>
      <c r="B92" s="69" t="s">
        <v>715</v>
      </c>
      <c r="C92" s="72" t="s">
        <v>639</v>
      </c>
    </row>
    <row r="93" spans="1:3" ht="15.75" customHeight="1" x14ac:dyDescent="0.25">
      <c r="A93" s="70" t="s">
        <v>182</v>
      </c>
      <c r="B93" s="69" t="s">
        <v>716</v>
      </c>
      <c r="C93" s="72" t="s">
        <v>649</v>
      </c>
    </row>
    <row r="94" spans="1:3" ht="15.75" customHeight="1" x14ac:dyDescent="0.25">
      <c r="A94" s="70" t="s">
        <v>128</v>
      </c>
      <c r="B94" s="69" t="s">
        <v>717</v>
      </c>
      <c r="C94" s="72" t="s">
        <v>639</v>
      </c>
    </row>
    <row r="95" spans="1:3" ht="15.75" customHeight="1" x14ac:dyDescent="0.25">
      <c r="A95" s="70" t="s">
        <v>129</v>
      </c>
      <c r="B95" s="69" t="s">
        <v>717</v>
      </c>
      <c r="C95" s="72" t="s">
        <v>639</v>
      </c>
    </row>
    <row r="96" spans="1:3" ht="15.75" customHeight="1" x14ac:dyDescent="0.25">
      <c r="A96" s="70" t="s">
        <v>164</v>
      </c>
      <c r="B96" s="69" t="s">
        <v>718</v>
      </c>
      <c r="C96" s="72" t="s">
        <v>649</v>
      </c>
    </row>
    <row r="97" spans="1:3" ht="15.75" customHeight="1" x14ac:dyDescent="0.25">
      <c r="A97" s="70" t="s">
        <v>165</v>
      </c>
      <c r="B97" s="69" t="s">
        <v>718</v>
      </c>
      <c r="C97" s="72" t="s">
        <v>649</v>
      </c>
    </row>
    <row r="98" spans="1:3" ht="15.75" customHeight="1" x14ac:dyDescent="0.25">
      <c r="A98" s="70" t="s">
        <v>127</v>
      </c>
      <c r="B98" s="69" t="s">
        <v>719</v>
      </c>
      <c r="C98" s="72" t="s">
        <v>639</v>
      </c>
    </row>
    <row r="99" spans="1:3" ht="15.75" customHeight="1" x14ac:dyDescent="0.25">
      <c r="A99" s="70" t="s">
        <v>91</v>
      </c>
      <c r="B99" s="69" t="s">
        <v>720</v>
      </c>
      <c r="C99" s="72" t="s">
        <v>635</v>
      </c>
    </row>
    <row r="100" spans="1:3" ht="15.75" customHeight="1" x14ac:dyDescent="0.25">
      <c r="A100" s="70" t="s">
        <v>178</v>
      </c>
      <c r="B100" s="69" t="s">
        <v>721</v>
      </c>
      <c r="C100" s="72" t="s">
        <v>709</v>
      </c>
    </row>
    <row r="101" spans="1:3" ht="15.75" customHeight="1" x14ac:dyDescent="0.25">
      <c r="A101" s="70" t="s">
        <v>179</v>
      </c>
      <c r="B101" s="69" t="s">
        <v>721</v>
      </c>
      <c r="C101" s="72" t="s">
        <v>709</v>
      </c>
    </row>
    <row r="102" spans="1:3" ht="15.75" customHeight="1" x14ac:dyDescent="0.25">
      <c r="A102" s="70" t="s">
        <v>180</v>
      </c>
      <c r="B102" s="69" t="s">
        <v>721</v>
      </c>
      <c r="C102" s="72" t="s">
        <v>709</v>
      </c>
    </row>
    <row r="103" spans="1:3" ht="15.75" customHeight="1" x14ac:dyDescent="0.25">
      <c r="A103" s="70" t="s">
        <v>187</v>
      </c>
      <c r="B103" s="69" t="s">
        <v>722</v>
      </c>
      <c r="C103" s="72" t="s">
        <v>639</v>
      </c>
    </row>
    <row r="104" spans="1:3" ht="15.75" customHeight="1" x14ac:dyDescent="0.25">
      <c r="A104" s="70" t="s">
        <v>188</v>
      </c>
      <c r="B104" s="69" t="s">
        <v>722</v>
      </c>
      <c r="C104" s="72" t="s">
        <v>639</v>
      </c>
    </row>
    <row r="105" spans="1:3" ht="15.75" customHeight="1" x14ac:dyDescent="0.25">
      <c r="A105" s="70" t="s">
        <v>167</v>
      </c>
      <c r="B105" s="69" t="s">
        <v>723</v>
      </c>
      <c r="C105" s="72" t="s">
        <v>671</v>
      </c>
    </row>
    <row r="106" spans="1:3" ht="15.75" customHeight="1" x14ac:dyDescent="0.25">
      <c r="A106" s="70" t="s">
        <v>175</v>
      </c>
      <c r="B106" s="69" t="s">
        <v>724</v>
      </c>
      <c r="C106" s="72" t="s">
        <v>649</v>
      </c>
    </row>
    <row r="107" spans="1:3" ht="15.75" customHeight="1" x14ac:dyDescent="0.25">
      <c r="A107" s="70" t="s">
        <v>183</v>
      </c>
      <c r="B107" s="69" t="s">
        <v>725</v>
      </c>
      <c r="C107" s="72" t="s">
        <v>701</v>
      </c>
    </row>
    <row r="108" spans="1:3" ht="15.75" customHeight="1" x14ac:dyDescent="0.25">
      <c r="A108" s="70" t="s">
        <v>160</v>
      </c>
      <c r="B108" s="69" t="s">
        <v>726</v>
      </c>
      <c r="C108" s="72" t="s">
        <v>639</v>
      </c>
    </row>
    <row r="109" spans="1:3" ht="15.75" customHeight="1" x14ac:dyDescent="0.25">
      <c r="A109" s="70" t="s">
        <v>161</v>
      </c>
      <c r="B109" s="69" t="s">
        <v>726</v>
      </c>
      <c r="C109" s="72" t="s">
        <v>639</v>
      </c>
    </row>
    <row r="110" spans="1:3" ht="15.75" customHeight="1" x14ac:dyDescent="0.25">
      <c r="A110" s="70" t="s">
        <v>159</v>
      </c>
      <c r="B110" s="69" t="s">
        <v>726</v>
      </c>
      <c r="C110" s="72" t="s">
        <v>639</v>
      </c>
    </row>
    <row r="111" spans="1:3" ht="15.75" customHeight="1" x14ac:dyDescent="0.25">
      <c r="A111" s="70" t="s">
        <v>727</v>
      </c>
      <c r="B111" s="69" t="s">
        <v>728</v>
      </c>
      <c r="C111" s="72" t="s">
        <v>649</v>
      </c>
    </row>
    <row r="112" spans="1:3" ht="15.75" customHeight="1" x14ac:dyDescent="0.25">
      <c r="A112" s="70" t="s">
        <v>729</v>
      </c>
      <c r="B112" s="69" t="s">
        <v>730</v>
      </c>
      <c r="C112" s="72" t="s">
        <v>649</v>
      </c>
    </row>
    <row r="113" spans="1:3" ht="15.75" customHeight="1" x14ac:dyDescent="0.25">
      <c r="A113" s="70" t="s">
        <v>270</v>
      </c>
      <c r="B113" s="69" t="s">
        <v>731</v>
      </c>
      <c r="C113" s="72" t="s">
        <v>639</v>
      </c>
    </row>
    <row r="114" spans="1:3" ht="15.75" customHeight="1" x14ac:dyDescent="0.25">
      <c r="A114" s="70" t="s">
        <v>191</v>
      </c>
      <c r="B114" s="69" t="s">
        <v>732</v>
      </c>
      <c r="C114" s="72" t="s">
        <v>664</v>
      </c>
    </row>
    <row r="115" spans="1:3" ht="15.75" customHeight="1" x14ac:dyDescent="0.25">
      <c r="A115" s="70" t="s">
        <v>192</v>
      </c>
      <c r="B115" s="69" t="s">
        <v>733</v>
      </c>
      <c r="C115" s="72" t="s">
        <v>671</v>
      </c>
    </row>
    <row r="116" spans="1:3" ht="15.75" customHeight="1" x14ac:dyDescent="0.25">
      <c r="A116" s="70" t="s">
        <v>246</v>
      </c>
      <c r="B116" s="69" t="s">
        <v>734</v>
      </c>
      <c r="C116" s="72" t="s">
        <v>662</v>
      </c>
    </row>
    <row r="117" spans="1:3" ht="15.75" customHeight="1" x14ac:dyDescent="0.25">
      <c r="A117" s="70" t="s">
        <v>195</v>
      </c>
      <c r="B117" s="69" t="s">
        <v>735</v>
      </c>
      <c r="C117" s="72" t="s">
        <v>649</v>
      </c>
    </row>
    <row r="118" spans="1:3" ht="15.75" customHeight="1" x14ac:dyDescent="0.25">
      <c r="A118" s="70" t="s">
        <v>196</v>
      </c>
      <c r="B118" s="69" t="s">
        <v>735</v>
      </c>
      <c r="C118" s="72" t="s">
        <v>649</v>
      </c>
    </row>
    <row r="119" spans="1:3" ht="15.75" customHeight="1" x14ac:dyDescent="0.25">
      <c r="A119" s="70" t="s">
        <v>199</v>
      </c>
      <c r="B119" s="69" t="s">
        <v>736</v>
      </c>
      <c r="C119" s="72" t="s">
        <v>683</v>
      </c>
    </row>
    <row r="120" spans="1:3" ht="15.75" customHeight="1" x14ac:dyDescent="0.25">
      <c r="A120" s="70" t="s">
        <v>201</v>
      </c>
      <c r="B120" s="69" t="s">
        <v>737</v>
      </c>
      <c r="C120" s="72" t="s">
        <v>657</v>
      </c>
    </row>
    <row r="121" spans="1:3" ht="15.75" customHeight="1" x14ac:dyDescent="0.25">
      <c r="A121" s="70" t="s">
        <v>202</v>
      </c>
      <c r="B121" s="69" t="s">
        <v>738</v>
      </c>
      <c r="C121" s="72" t="s">
        <v>662</v>
      </c>
    </row>
    <row r="122" spans="1:3" ht="15.75" customHeight="1" x14ac:dyDescent="0.25">
      <c r="A122" s="70" t="s">
        <v>203</v>
      </c>
      <c r="B122" s="69" t="s">
        <v>739</v>
      </c>
      <c r="C122" s="72" t="s">
        <v>637</v>
      </c>
    </row>
    <row r="123" spans="1:3" ht="15.75" customHeight="1" x14ac:dyDescent="0.25">
      <c r="A123" s="70" t="s">
        <v>204</v>
      </c>
      <c r="B123" s="69" t="s">
        <v>739</v>
      </c>
      <c r="C123" s="72" t="s">
        <v>637</v>
      </c>
    </row>
    <row r="124" spans="1:3" ht="15.75" customHeight="1" x14ac:dyDescent="0.25">
      <c r="A124" s="70" t="s">
        <v>205</v>
      </c>
      <c r="B124" s="69" t="s">
        <v>739</v>
      </c>
      <c r="C124" s="72" t="s">
        <v>637</v>
      </c>
    </row>
    <row r="125" spans="1:3" ht="15.75" customHeight="1" x14ac:dyDescent="0.25">
      <c r="A125" s="70" t="s">
        <v>206</v>
      </c>
      <c r="B125" s="69" t="s">
        <v>740</v>
      </c>
      <c r="C125" s="72" t="s">
        <v>664</v>
      </c>
    </row>
    <row r="126" spans="1:3" ht="15.75" customHeight="1" x14ac:dyDescent="0.25">
      <c r="A126" s="70" t="s">
        <v>207</v>
      </c>
      <c r="B126" s="69" t="s">
        <v>740</v>
      </c>
      <c r="C126" s="72" t="s">
        <v>664</v>
      </c>
    </row>
    <row r="127" spans="1:3" ht="15.75" customHeight="1" x14ac:dyDescent="0.25">
      <c r="A127" s="70" t="s">
        <v>211</v>
      </c>
      <c r="B127" s="69" t="s">
        <v>741</v>
      </c>
      <c r="C127" s="72" t="s">
        <v>637</v>
      </c>
    </row>
    <row r="128" spans="1:3" ht="15.75" customHeight="1" x14ac:dyDescent="0.25">
      <c r="A128" s="70" t="s">
        <v>212</v>
      </c>
      <c r="B128" s="69" t="s">
        <v>741</v>
      </c>
      <c r="C128" s="72" t="s">
        <v>637</v>
      </c>
    </row>
    <row r="129" spans="1:3" ht="15.75" customHeight="1" x14ac:dyDescent="0.25">
      <c r="A129" s="70" t="s">
        <v>290</v>
      </c>
      <c r="B129" s="69" t="s">
        <v>742</v>
      </c>
      <c r="C129" s="72" t="s">
        <v>637</v>
      </c>
    </row>
    <row r="130" spans="1:3" ht="15.75" customHeight="1" x14ac:dyDescent="0.25">
      <c r="A130" s="70" t="s">
        <v>291</v>
      </c>
      <c r="B130" s="69" t="s">
        <v>742</v>
      </c>
      <c r="C130" s="72" t="s">
        <v>637</v>
      </c>
    </row>
    <row r="131" spans="1:3" ht="15.75" customHeight="1" x14ac:dyDescent="0.25">
      <c r="A131" s="70" t="s">
        <v>213</v>
      </c>
      <c r="B131" s="69" t="s">
        <v>743</v>
      </c>
      <c r="C131" s="72" t="s">
        <v>633</v>
      </c>
    </row>
    <row r="132" spans="1:3" ht="15.75" customHeight="1" x14ac:dyDescent="0.25">
      <c r="A132" s="70" t="s">
        <v>226</v>
      </c>
      <c r="B132" s="69" t="s">
        <v>744</v>
      </c>
      <c r="C132" s="72" t="s">
        <v>637</v>
      </c>
    </row>
    <row r="133" spans="1:3" ht="15.75" customHeight="1" x14ac:dyDescent="0.25">
      <c r="A133" s="70" t="s">
        <v>227</v>
      </c>
      <c r="B133" s="69" t="s">
        <v>744</v>
      </c>
      <c r="C133" s="72" t="s">
        <v>637</v>
      </c>
    </row>
    <row r="134" spans="1:3" ht="15.75" customHeight="1" x14ac:dyDescent="0.25">
      <c r="A134" s="70" t="s">
        <v>352</v>
      </c>
      <c r="B134" s="69" t="s">
        <v>745</v>
      </c>
      <c r="C134" s="72" t="s">
        <v>637</v>
      </c>
    </row>
    <row r="135" spans="1:3" ht="15.75" customHeight="1" x14ac:dyDescent="0.25">
      <c r="A135" s="70" t="s">
        <v>214</v>
      </c>
      <c r="B135" s="69" t="s">
        <v>746</v>
      </c>
      <c r="C135" s="72" t="s">
        <v>637</v>
      </c>
    </row>
    <row r="136" spans="1:3" ht="15.75" customHeight="1" x14ac:dyDescent="0.25">
      <c r="A136" s="70" t="s">
        <v>215</v>
      </c>
      <c r="B136" s="69" t="s">
        <v>746</v>
      </c>
      <c r="C136" s="72" t="s">
        <v>637</v>
      </c>
    </row>
    <row r="137" spans="1:3" ht="15.75" customHeight="1" x14ac:dyDescent="0.25">
      <c r="A137" s="70" t="s">
        <v>216</v>
      </c>
      <c r="B137" s="69" t="s">
        <v>746</v>
      </c>
      <c r="C137" s="72" t="s">
        <v>637</v>
      </c>
    </row>
    <row r="138" spans="1:3" ht="15.75" customHeight="1" x14ac:dyDescent="0.25">
      <c r="A138" s="70" t="s">
        <v>413</v>
      </c>
      <c r="B138" s="69" t="s">
        <v>747</v>
      </c>
      <c r="C138" s="72" t="s">
        <v>649</v>
      </c>
    </row>
    <row r="139" spans="1:3" ht="15.75" customHeight="1" x14ac:dyDescent="0.25">
      <c r="A139" s="70" t="s">
        <v>414</v>
      </c>
      <c r="B139" s="69" t="s">
        <v>747</v>
      </c>
      <c r="C139" s="72" t="s">
        <v>649</v>
      </c>
    </row>
    <row r="140" spans="1:3" ht="15.75" customHeight="1" x14ac:dyDescent="0.25">
      <c r="A140" s="70" t="s">
        <v>228</v>
      </c>
      <c r="B140" s="69" t="s">
        <v>748</v>
      </c>
      <c r="C140" s="72" t="s">
        <v>637</v>
      </c>
    </row>
    <row r="141" spans="1:3" ht="15.75" customHeight="1" x14ac:dyDescent="0.25">
      <c r="A141" s="70" t="s">
        <v>229</v>
      </c>
      <c r="B141" s="69" t="s">
        <v>748</v>
      </c>
      <c r="C141" s="72" t="s">
        <v>637</v>
      </c>
    </row>
    <row r="142" spans="1:3" ht="15.75" customHeight="1" x14ac:dyDescent="0.25">
      <c r="A142" s="70" t="s">
        <v>217</v>
      </c>
      <c r="B142" s="69" t="s">
        <v>749</v>
      </c>
      <c r="C142" s="72" t="s">
        <v>637</v>
      </c>
    </row>
    <row r="143" spans="1:3" ht="15.75" customHeight="1" x14ac:dyDescent="0.25">
      <c r="A143" s="70" t="s">
        <v>218</v>
      </c>
      <c r="B143" s="69" t="s">
        <v>749</v>
      </c>
      <c r="C143" s="72" t="s">
        <v>637</v>
      </c>
    </row>
    <row r="144" spans="1:3" ht="15.75" customHeight="1" x14ac:dyDescent="0.25">
      <c r="A144" s="70" t="s">
        <v>219</v>
      </c>
      <c r="B144" s="69" t="s">
        <v>749</v>
      </c>
      <c r="C144" s="72" t="s">
        <v>637</v>
      </c>
    </row>
    <row r="145" spans="1:3" ht="15.75" customHeight="1" x14ac:dyDescent="0.25">
      <c r="A145" s="70" t="s">
        <v>224</v>
      </c>
      <c r="B145" s="69" t="s">
        <v>750</v>
      </c>
      <c r="C145" s="72" t="s">
        <v>701</v>
      </c>
    </row>
    <row r="146" spans="1:3" ht="15.75" customHeight="1" x14ac:dyDescent="0.25">
      <c r="A146" s="70" t="s">
        <v>231</v>
      </c>
      <c r="B146" s="69" t="s">
        <v>751</v>
      </c>
      <c r="C146" s="72" t="s">
        <v>649</v>
      </c>
    </row>
    <row r="147" spans="1:3" ht="15.75" customHeight="1" x14ac:dyDescent="0.25">
      <c r="A147" s="70" t="s">
        <v>232</v>
      </c>
      <c r="B147" s="69" t="s">
        <v>751</v>
      </c>
      <c r="C147" s="72" t="s">
        <v>649</v>
      </c>
    </row>
    <row r="148" spans="1:3" ht="15.75" customHeight="1" x14ac:dyDescent="0.25">
      <c r="A148" s="70" t="s">
        <v>233</v>
      </c>
      <c r="B148" s="69" t="s">
        <v>752</v>
      </c>
      <c r="C148" s="72" t="s">
        <v>649</v>
      </c>
    </row>
    <row r="149" spans="1:3" ht="15.75" customHeight="1" x14ac:dyDescent="0.25">
      <c r="A149" s="70" t="s">
        <v>225</v>
      </c>
      <c r="B149" s="69" t="s">
        <v>753</v>
      </c>
      <c r="C149" s="72" t="s">
        <v>662</v>
      </c>
    </row>
    <row r="150" spans="1:3" ht="15.75" customHeight="1" x14ac:dyDescent="0.25">
      <c r="A150" s="70" t="s">
        <v>208</v>
      </c>
      <c r="B150" s="69" t="s">
        <v>754</v>
      </c>
      <c r="C150" s="72" t="s">
        <v>637</v>
      </c>
    </row>
    <row r="151" spans="1:3" ht="15.75" customHeight="1" x14ac:dyDescent="0.25">
      <c r="A151" s="70" t="s">
        <v>209</v>
      </c>
      <c r="B151" s="69" t="s">
        <v>754</v>
      </c>
      <c r="C151" s="72" t="s">
        <v>637</v>
      </c>
    </row>
    <row r="152" spans="1:3" ht="15.75" customHeight="1" x14ac:dyDescent="0.25">
      <c r="A152" s="70" t="s">
        <v>210</v>
      </c>
      <c r="B152" s="69" t="s">
        <v>754</v>
      </c>
      <c r="C152" s="72" t="s">
        <v>637</v>
      </c>
    </row>
    <row r="153" spans="1:3" ht="15.75" customHeight="1" x14ac:dyDescent="0.25">
      <c r="A153" s="70" t="s">
        <v>234</v>
      </c>
      <c r="B153" s="69" t="s">
        <v>755</v>
      </c>
      <c r="C153" s="72" t="s">
        <v>637</v>
      </c>
    </row>
    <row r="154" spans="1:3" ht="15.75" customHeight="1" x14ac:dyDescent="0.25">
      <c r="A154" s="70" t="s">
        <v>235</v>
      </c>
      <c r="B154" s="69" t="s">
        <v>755</v>
      </c>
      <c r="C154" s="72" t="s">
        <v>637</v>
      </c>
    </row>
    <row r="155" spans="1:3" ht="15.75" customHeight="1" x14ac:dyDescent="0.25">
      <c r="A155" s="70" t="s">
        <v>236</v>
      </c>
      <c r="B155" s="69" t="s">
        <v>755</v>
      </c>
      <c r="C155" s="72" t="s">
        <v>637</v>
      </c>
    </row>
    <row r="156" spans="1:3" ht="15.75" customHeight="1" x14ac:dyDescent="0.25">
      <c r="A156" s="70" t="s">
        <v>237</v>
      </c>
      <c r="B156" s="69" t="s">
        <v>756</v>
      </c>
      <c r="C156" s="72" t="s">
        <v>649</v>
      </c>
    </row>
    <row r="157" spans="1:3" ht="15.75" customHeight="1" x14ac:dyDescent="0.25">
      <c r="A157" s="70" t="s">
        <v>757</v>
      </c>
      <c r="B157" s="69" t="s">
        <v>758</v>
      </c>
      <c r="C157" s="72" t="s">
        <v>637</v>
      </c>
    </row>
    <row r="158" spans="1:3" ht="15.75" customHeight="1" x14ac:dyDescent="0.25">
      <c r="A158" s="70" t="s">
        <v>220</v>
      </c>
      <c r="B158" s="69" t="s">
        <v>759</v>
      </c>
      <c r="C158" s="72" t="s">
        <v>633</v>
      </c>
    </row>
    <row r="159" spans="1:3" ht="15.75" customHeight="1" x14ac:dyDescent="0.25">
      <c r="A159" s="70" t="s">
        <v>221</v>
      </c>
      <c r="B159" s="69" t="s">
        <v>759</v>
      </c>
      <c r="C159" s="72" t="s">
        <v>633</v>
      </c>
    </row>
    <row r="160" spans="1:3" ht="15.75" customHeight="1" x14ac:dyDescent="0.25">
      <c r="A160" s="70" t="s">
        <v>760</v>
      </c>
      <c r="B160" s="69" t="s">
        <v>761</v>
      </c>
      <c r="C160" s="72" t="s">
        <v>633</v>
      </c>
    </row>
    <row r="161" spans="1:3" ht="15.75" customHeight="1" x14ac:dyDescent="0.25">
      <c r="A161" s="70" t="s">
        <v>762</v>
      </c>
      <c r="B161" s="69" t="s">
        <v>761</v>
      </c>
      <c r="C161" s="72" t="s">
        <v>633</v>
      </c>
    </row>
    <row r="162" spans="1:3" ht="15.75" customHeight="1" x14ac:dyDescent="0.25">
      <c r="A162" s="70" t="s">
        <v>763</v>
      </c>
      <c r="B162" s="69" t="s">
        <v>764</v>
      </c>
      <c r="C162" s="72" t="s">
        <v>657</v>
      </c>
    </row>
    <row r="163" spans="1:3" ht="15.75" customHeight="1" x14ac:dyDescent="0.25">
      <c r="A163" s="70" t="s">
        <v>765</v>
      </c>
      <c r="B163" s="69" t="s">
        <v>764</v>
      </c>
      <c r="C163" s="72" t="s">
        <v>657</v>
      </c>
    </row>
    <row r="164" spans="1:3" ht="15.75" customHeight="1" x14ac:dyDescent="0.25">
      <c r="A164" s="70" t="s">
        <v>189</v>
      </c>
      <c r="B164" s="69" t="s">
        <v>766</v>
      </c>
      <c r="C164" s="72" t="s">
        <v>667</v>
      </c>
    </row>
    <row r="165" spans="1:3" ht="15.75" customHeight="1" x14ac:dyDescent="0.25">
      <c r="A165" s="70" t="s">
        <v>190</v>
      </c>
      <c r="B165" s="69" t="s">
        <v>766</v>
      </c>
      <c r="C165" s="72" t="s">
        <v>667</v>
      </c>
    </row>
    <row r="166" spans="1:3" ht="15.75" customHeight="1" x14ac:dyDescent="0.25">
      <c r="A166" s="70" t="s">
        <v>256</v>
      </c>
      <c r="B166" s="69" t="s">
        <v>767</v>
      </c>
      <c r="C166" s="72" t="s">
        <v>649</v>
      </c>
    </row>
    <row r="167" spans="1:3" ht="15.75" customHeight="1" x14ac:dyDescent="0.25">
      <c r="A167" s="70" t="s">
        <v>242</v>
      </c>
      <c r="B167" s="69" t="s">
        <v>768</v>
      </c>
      <c r="C167" s="72" t="s">
        <v>637</v>
      </c>
    </row>
    <row r="168" spans="1:3" ht="15.75" customHeight="1" x14ac:dyDescent="0.25">
      <c r="A168" s="70" t="s">
        <v>243</v>
      </c>
      <c r="B168" s="69" t="s">
        <v>768</v>
      </c>
      <c r="C168" s="72" t="s">
        <v>637</v>
      </c>
    </row>
    <row r="169" spans="1:3" ht="15.75" customHeight="1" x14ac:dyDescent="0.25">
      <c r="A169" s="70" t="s">
        <v>244</v>
      </c>
      <c r="B169" s="69" t="s">
        <v>768</v>
      </c>
      <c r="C169" s="72" t="s">
        <v>637</v>
      </c>
    </row>
    <row r="170" spans="1:3" ht="15.75" customHeight="1" x14ac:dyDescent="0.25">
      <c r="A170" s="70" t="s">
        <v>241</v>
      </c>
      <c r="B170" s="69" t="s">
        <v>768</v>
      </c>
      <c r="C170" s="72" t="s">
        <v>637</v>
      </c>
    </row>
    <row r="171" spans="1:3" ht="15.75" customHeight="1" x14ac:dyDescent="0.25">
      <c r="A171" s="70" t="s">
        <v>238</v>
      </c>
      <c r="B171" s="69" t="s">
        <v>769</v>
      </c>
      <c r="C171" s="72" t="s">
        <v>649</v>
      </c>
    </row>
    <row r="172" spans="1:3" ht="15.75" customHeight="1" x14ac:dyDescent="0.25">
      <c r="A172" s="70" t="s">
        <v>239</v>
      </c>
      <c r="B172" s="69" t="s">
        <v>769</v>
      </c>
      <c r="C172" s="72" t="s">
        <v>649</v>
      </c>
    </row>
    <row r="173" spans="1:3" ht="15.75" customHeight="1" x14ac:dyDescent="0.25">
      <c r="A173" s="70" t="s">
        <v>254</v>
      </c>
      <c r="B173" s="69" t="s">
        <v>770</v>
      </c>
      <c r="C173" s="72" t="s">
        <v>633</v>
      </c>
    </row>
    <row r="174" spans="1:3" ht="15.75" customHeight="1" x14ac:dyDescent="0.25">
      <c r="A174" s="70" t="s">
        <v>258</v>
      </c>
      <c r="B174" s="69" t="s">
        <v>771</v>
      </c>
      <c r="C174" s="72" t="s">
        <v>637</v>
      </c>
    </row>
    <row r="175" spans="1:3" ht="15.75" customHeight="1" x14ac:dyDescent="0.25">
      <c r="A175" s="70" t="s">
        <v>259</v>
      </c>
      <c r="B175" s="69" t="s">
        <v>771</v>
      </c>
      <c r="C175" s="72" t="s">
        <v>637</v>
      </c>
    </row>
    <row r="176" spans="1:3" ht="15.75" customHeight="1" x14ac:dyDescent="0.25">
      <c r="A176" s="70" t="s">
        <v>260</v>
      </c>
      <c r="B176" s="69" t="s">
        <v>771</v>
      </c>
      <c r="C176" s="72" t="s">
        <v>637</v>
      </c>
    </row>
    <row r="177" spans="1:3" ht="15.75" customHeight="1" x14ac:dyDescent="0.25">
      <c r="A177" s="70" t="s">
        <v>264</v>
      </c>
      <c r="B177" s="69" t="s">
        <v>772</v>
      </c>
      <c r="C177" s="72" t="s">
        <v>664</v>
      </c>
    </row>
    <row r="178" spans="1:3" ht="15.75" customHeight="1" x14ac:dyDescent="0.25">
      <c r="A178" s="70" t="s">
        <v>265</v>
      </c>
      <c r="B178" s="69" t="s">
        <v>772</v>
      </c>
      <c r="C178" s="72" t="s">
        <v>664</v>
      </c>
    </row>
    <row r="179" spans="1:3" ht="15.75" customHeight="1" x14ac:dyDescent="0.25">
      <c r="A179" s="70" t="s">
        <v>240</v>
      </c>
      <c r="B179" s="69" t="s">
        <v>773</v>
      </c>
      <c r="C179" s="72" t="s">
        <v>637</v>
      </c>
    </row>
    <row r="180" spans="1:3" ht="15.75" customHeight="1" x14ac:dyDescent="0.25">
      <c r="A180" s="70" t="s">
        <v>245</v>
      </c>
      <c r="B180" s="69" t="s">
        <v>774</v>
      </c>
      <c r="C180" s="72" t="s">
        <v>667</v>
      </c>
    </row>
    <row r="181" spans="1:3" ht="15.75" customHeight="1" x14ac:dyDescent="0.25">
      <c r="A181" s="70" t="s">
        <v>249</v>
      </c>
      <c r="B181" s="69" t="s">
        <v>775</v>
      </c>
      <c r="C181" s="72" t="s">
        <v>709</v>
      </c>
    </row>
    <row r="182" spans="1:3" ht="15.75" customHeight="1" x14ac:dyDescent="0.25">
      <c r="A182" s="70" t="s">
        <v>250</v>
      </c>
      <c r="B182" s="69" t="s">
        <v>775</v>
      </c>
      <c r="C182" s="72" t="s">
        <v>709</v>
      </c>
    </row>
    <row r="183" spans="1:3" ht="15.75" customHeight="1" x14ac:dyDescent="0.25">
      <c r="A183" s="70" t="s">
        <v>251</v>
      </c>
      <c r="B183" s="69" t="s">
        <v>775</v>
      </c>
      <c r="C183" s="72" t="s">
        <v>709</v>
      </c>
    </row>
    <row r="184" spans="1:3" ht="15.75" customHeight="1" x14ac:dyDescent="0.25">
      <c r="A184" s="70" t="s">
        <v>255</v>
      </c>
      <c r="B184" s="69" t="s">
        <v>776</v>
      </c>
      <c r="C184" s="72" t="s">
        <v>649</v>
      </c>
    </row>
    <row r="185" spans="1:3" ht="15.75" customHeight="1" x14ac:dyDescent="0.25">
      <c r="A185" s="70" t="s">
        <v>230</v>
      </c>
      <c r="B185" s="69" t="s">
        <v>777</v>
      </c>
      <c r="C185" s="72" t="s">
        <v>683</v>
      </c>
    </row>
    <row r="186" spans="1:3" ht="15.75" customHeight="1" x14ac:dyDescent="0.25">
      <c r="A186" s="70" t="s">
        <v>193</v>
      </c>
      <c r="B186" s="69" t="s">
        <v>778</v>
      </c>
      <c r="C186" s="72" t="s">
        <v>649</v>
      </c>
    </row>
    <row r="187" spans="1:3" ht="15.75" customHeight="1" x14ac:dyDescent="0.25">
      <c r="A187" s="70" t="s">
        <v>261</v>
      </c>
      <c r="B187" s="69" t="s">
        <v>779</v>
      </c>
      <c r="C187" s="72" t="s">
        <v>635</v>
      </c>
    </row>
    <row r="188" spans="1:3" ht="15.75" customHeight="1" x14ac:dyDescent="0.25">
      <c r="A188" s="70" t="s">
        <v>268</v>
      </c>
      <c r="B188" s="69" t="s">
        <v>780</v>
      </c>
      <c r="C188" s="72" t="s">
        <v>667</v>
      </c>
    </row>
    <row r="189" spans="1:3" ht="15.75" customHeight="1" x14ac:dyDescent="0.25">
      <c r="A189" s="70" t="s">
        <v>269</v>
      </c>
      <c r="B189" s="69" t="s">
        <v>781</v>
      </c>
      <c r="C189" s="72" t="s">
        <v>657</v>
      </c>
    </row>
    <row r="190" spans="1:3" ht="15.75" customHeight="1" x14ac:dyDescent="0.25">
      <c r="A190" s="70" t="s">
        <v>271</v>
      </c>
      <c r="B190" s="69" t="s">
        <v>782</v>
      </c>
      <c r="C190" s="72" t="s">
        <v>667</v>
      </c>
    </row>
    <row r="191" spans="1:3" ht="15.75" customHeight="1" x14ac:dyDescent="0.25">
      <c r="A191" s="70" t="s">
        <v>278</v>
      </c>
      <c r="B191" s="69" t="s">
        <v>783</v>
      </c>
      <c r="C191" s="72" t="s">
        <v>662</v>
      </c>
    </row>
    <row r="192" spans="1:3" ht="15.75" customHeight="1" x14ac:dyDescent="0.25">
      <c r="A192" s="70" t="s">
        <v>272</v>
      </c>
      <c r="B192" s="69" t="s">
        <v>784</v>
      </c>
      <c r="C192" s="72" t="s">
        <v>649</v>
      </c>
    </row>
    <row r="193" spans="1:3" ht="15.75" customHeight="1" x14ac:dyDescent="0.25">
      <c r="A193" s="70" t="s">
        <v>273</v>
      </c>
      <c r="B193" s="69" t="s">
        <v>785</v>
      </c>
      <c r="C193" s="72" t="s">
        <v>681</v>
      </c>
    </row>
    <row r="194" spans="1:3" ht="15.75" customHeight="1" x14ac:dyDescent="0.25">
      <c r="A194" s="70" t="s">
        <v>284</v>
      </c>
      <c r="B194" s="69" t="s">
        <v>786</v>
      </c>
      <c r="C194" s="72" t="s">
        <v>649</v>
      </c>
    </row>
    <row r="195" spans="1:3" ht="15.75" customHeight="1" x14ac:dyDescent="0.25">
      <c r="A195" s="70" t="s">
        <v>274</v>
      </c>
      <c r="B195" s="69" t="s">
        <v>787</v>
      </c>
      <c r="C195" s="72" t="s">
        <v>649</v>
      </c>
    </row>
    <row r="196" spans="1:3" ht="15.75" customHeight="1" x14ac:dyDescent="0.25">
      <c r="A196" s="70" t="s">
        <v>275</v>
      </c>
      <c r="B196" s="69" t="s">
        <v>787</v>
      </c>
      <c r="C196" s="72" t="s">
        <v>649</v>
      </c>
    </row>
    <row r="197" spans="1:3" ht="15.75" customHeight="1" x14ac:dyDescent="0.25">
      <c r="A197" s="70" t="s">
        <v>492</v>
      </c>
      <c r="B197" s="69" t="s">
        <v>788</v>
      </c>
      <c r="C197" s="72" t="s">
        <v>662</v>
      </c>
    </row>
    <row r="198" spans="1:3" ht="15.75" customHeight="1" x14ac:dyDescent="0.25">
      <c r="A198" s="70" t="s">
        <v>276</v>
      </c>
      <c r="B198" s="69" t="s">
        <v>789</v>
      </c>
      <c r="C198" s="72" t="s">
        <v>667</v>
      </c>
    </row>
    <row r="199" spans="1:3" ht="15.75" customHeight="1" x14ac:dyDescent="0.25">
      <c r="A199" s="70" t="s">
        <v>279</v>
      </c>
      <c r="B199" s="69" t="s">
        <v>790</v>
      </c>
      <c r="C199" s="72" t="s">
        <v>664</v>
      </c>
    </row>
    <row r="200" spans="1:3" ht="15.75" customHeight="1" x14ac:dyDescent="0.25">
      <c r="A200" s="70" t="s">
        <v>280</v>
      </c>
      <c r="B200" s="69" t="s">
        <v>790</v>
      </c>
      <c r="C200" s="72" t="s">
        <v>664</v>
      </c>
    </row>
    <row r="201" spans="1:3" ht="15.75" customHeight="1" x14ac:dyDescent="0.25">
      <c r="A201" s="70" t="s">
        <v>277</v>
      </c>
      <c r="B201" s="69" t="s">
        <v>791</v>
      </c>
      <c r="C201" s="72" t="s">
        <v>633</v>
      </c>
    </row>
    <row r="202" spans="1:3" ht="15.75" customHeight="1" x14ac:dyDescent="0.25">
      <c r="A202" s="70" t="s">
        <v>281</v>
      </c>
      <c r="B202" s="69" t="s">
        <v>792</v>
      </c>
      <c r="C202" s="72" t="s">
        <v>649</v>
      </c>
    </row>
    <row r="203" spans="1:3" ht="15.75" customHeight="1" x14ac:dyDescent="0.25">
      <c r="A203" s="70" t="s">
        <v>282</v>
      </c>
      <c r="B203" s="69" t="s">
        <v>793</v>
      </c>
      <c r="C203" s="72" t="s">
        <v>649</v>
      </c>
    </row>
    <row r="204" spans="1:3" ht="15.75" customHeight="1" x14ac:dyDescent="0.25">
      <c r="A204" s="70" t="s">
        <v>283</v>
      </c>
      <c r="B204" s="69" t="s">
        <v>793</v>
      </c>
      <c r="C204" s="72" t="s">
        <v>649</v>
      </c>
    </row>
    <row r="205" spans="1:3" ht="15.75" customHeight="1" x14ac:dyDescent="0.25">
      <c r="A205" s="70" t="s">
        <v>287</v>
      </c>
      <c r="B205" s="69" t="s">
        <v>794</v>
      </c>
      <c r="C205" s="72" t="s">
        <v>657</v>
      </c>
    </row>
    <row r="206" spans="1:3" ht="15.75" customHeight="1" x14ac:dyDescent="0.25">
      <c r="A206" s="70" t="s">
        <v>293</v>
      </c>
      <c r="B206" s="69" t="s">
        <v>795</v>
      </c>
      <c r="C206" s="72" t="s">
        <v>637</v>
      </c>
    </row>
    <row r="207" spans="1:3" ht="15.75" customHeight="1" x14ac:dyDescent="0.25">
      <c r="A207" s="70" t="s">
        <v>294</v>
      </c>
      <c r="B207" s="69" t="s">
        <v>795</v>
      </c>
      <c r="C207" s="72" t="s">
        <v>637</v>
      </c>
    </row>
    <row r="208" spans="1:3" ht="15.75" customHeight="1" x14ac:dyDescent="0.25">
      <c r="A208" s="70" t="s">
        <v>295</v>
      </c>
      <c r="B208" s="69" t="s">
        <v>796</v>
      </c>
      <c r="C208" s="72" t="s">
        <v>637</v>
      </c>
    </row>
    <row r="209" spans="1:3" ht="15.75" customHeight="1" x14ac:dyDescent="0.25">
      <c r="A209" s="70" t="s">
        <v>296</v>
      </c>
      <c r="B209" s="69" t="s">
        <v>796</v>
      </c>
      <c r="C209" s="72" t="s">
        <v>637</v>
      </c>
    </row>
    <row r="210" spans="1:3" ht="15.75" customHeight="1" x14ac:dyDescent="0.25">
      <c r="A210" s="70" t="s">
        <v>297</v>
      </c>
      <c r="B210" s="69" t="s">
        <v>796</v>
      </c>
      <c r="C210" s="72" t="s">
        <v>637</v>
      </c>
    </row>
    <row r="211" spans="1:3" ht="15.75" customHeight="1" x14ac:dyDescent="0.25">
      <c r="A211" s="70" t="s">
        <v>298</v>
      </c>
      <c r="B211" s="69" t="s">
        <v>797</v>
      </c>
      <c r="C211" s="72" t="s">
        <v>649</v>
      </c>
    </row>
    <row r="212" spans="1:3" ht="15.75" customHeight="1" x14ac:dyDescent="0.25">
      <c r="A212" s="70" t="s">
        <v>400</v>
      </c>
      <c r="B212" s="69" t="s">
        <v>798</v>
      </c>
      <c r="C212" s="72" t="s">
        <v>637</v>
      </c>
    </row>
    <row r="213" spans="1:3" ht="15.75" customHeight="1" x14ac:dyDescent="0.25">
      <c r="A213" s="70" t="s">
        <v>299</v>
      </c>
      <c r="B213" s="69" t="s">
        <v>799</v>
      </c>
      <c r="C213" s="72" t="s">
        <v>637</v>
      </c>
    </row>
    <row r="214" spans="1:3" ht="15.75" customHeight="1" x14ac:dyDescent="0.25">
      <c r="A214" s="70" t="s">
        <v>300</v>
      </c>
      <c r="B214" s="69" t="s">
        <v>799</v>
      </c>
      <c r="C214" s="72" t="s">
        <v>637</v>
      </c>
    </row>
    <row r="215" spans="1:3" ht="15.75" customHeight="1" x14ac:dyDescent="0.25">
      <c r="A215" s="70" t="s">
        <v>311</v>
      </c>
      <c r="B215" s="69" t="s">
        <v>800</v>
      </c>
      <c r="C215" s="72" t="s">
        <v>662</v>
      </c>
    </row>
    <row r="216" spans="1:3" ht="15.75" customHeight="1" x14ac:dyDescent="0.25">
      <c r="A216" s="70" t="s">
        <v>301</v>
      </c>
      <c r="B216" s="69" t="s">
        <v>801</v>
      </c>
      <c r="C216" s="72" t="s">
        <v>705</v>
      </c>
    </row>
    <row r="217" spans="1:3" ht="15.75" customHeight="1" x14ac:dyDescent="0.25">
      <c r="A217" s="70" t="s">
        <v>302</v>
      </c>
      <c r="B217" s="69" t="s">
        <v>802</v>
      </c>
      <c r="C217" s="72" t="s">
        <v>633</v>
      </c>
    </row>
    <row r="218" spans="1:3" ht="15.75" customHeight="1" x14ac:dyDescent="0.25">
      <c r="A218" s="70" t="s">
        <v>288</v>
      </c>
      <c r="B218" s="69" t="s">
        <v>803</v>
      </c>
      <c r="C218" s="72" t="s">
        <v>664</v>
      </c>
    </row>
    <row r="219" spans="1:3" ht="15.75" customHeight="1" x14ac:dyDescent="0.25">
      <c r="A219" s="70" t="s">
        <v>289</v>
      </c>
      <c r="B219" s="69" t="s">
        <v>803</v>
      </c>
      <c r="C219" s="72" t="s">
        <v>664</v>
      </c>
    </row>
    <row r="220" spans="1:3" ht="15.75" customHeight="1" x14ac:dyDescent="0.25">
      <c r="A220" s="70" t="s">
        <v>303</v>
      </c>
      <c r="B220" s="69" t="s">
        <v>804</v>
      </c>
      <c r="C220" s="72" t="s">
        <v>637</v>
      </c>
    </row>
    <row r="221" spans="1:3" ht="15.75" customHeight="1" x14ac:dyDescent="0.25">
      <c r="A221" s="70" t="s">
        <v>306</v>
      </c>
      <c r="B221" s="69" t="s">
        <v>805</v>
      </c>
      <c r="C221" s="72" t="s">
        <v>637</v>
      </c>
    </row>
    <row r="222" spans="1:3" ht="15.75" customHeight="1" x14ac:dyDescent="0.25">
      <c r="A222" s="70" t="s">
        <v>307</v>
      </c>
      <c r="B222" s="69" t="s">
        <v>805</v>
      </c>
      <c r="C222" s="72" t="s">
        <v>637</v>
      </c>
    </row>
    <row r="223" spans="1:3" ht="15.75" customHeight="1" x14ac:dyDescent="0.25">
      <c r="A223" s="70" t="s">
        <v>305</v>
      </c>
      <c r="B223" s="69" t="s">
        <v>805</v>
      </c>
      <c r="C223" s="72" t="s">
        <v>637</v>
      </c>
    </row>
    <row r="224" spans="1:3" ht="15.75" customHeight="1" x14ac:dyDescent="0.25">
      <c r="A224" s="70" t="s">
        <v>309</v>
      </c>
      <c r="B224" s="69" t="s">
        <v>806</v>
      </c>
      <c r="C224" s="72" t="s">
        <v>637</v>
      </c>
    </row>
    <row r="225" spans="1:3" ht="15.75" customHeight="1" x14ac:dyDescent="0.25">
      <c r="A225" s="70" t="s">
        <v>310</v>
      </c>
      <c r="B225" s="69" t="s">
        <v>806</v>
      </c>
      <c r="C225" s="72" t="s">
        <v>637</v>
      </c>
    </row>
    <row r="226" spans="1:3" ht="15.75" customHeight="1" x14ac:dyDescent="0.25">
      <c r="A226" s="70" t="s">
        <v>304</v>
      </c>
      <c r="B226" s="69" t="s">
        <v>807</v>
      </c>
      <c r="C226" s="72" t="s">
        <v>637</v>
      </c>
    </row>
    <row r="227" spans="1:3" ht="15.75" customHeight="1" x14ac:dyDescent="0.25">
      <c r="A227" s="70" t="s">
        <v>292</v>
      </c>
      <c r="B227" s="69" t="s">
        <v>808</v>
      </c>
      <c r="C227" s="72" t="s">
        <v>637</v>
      </c>
    </row>
    <row r="228" spans="1:3" ht="15.75" customHeight="1" x14ac:dyDescent="0.25">
      <c r="A228" s="70" t="s">
        <v>308</v>
      </c>
      <c r="B228" s="69" t="s">
        <v>809</v>
      </c>
      <c r="C228" s="72" t="s">
        <v>662</v>
      </c>
    </row>
    <row r="229" spans="1:3" ht="15.75" customHeight="1" x14ac:dyDescent="0.25">
      <c r="A229" s="70" t="s">
        <v>810</v>
      </c>
      <c r="B229" s="69" t="s">
        <v>811</v>
      </c>
      <c r="C229" s="72" t="s">
        <v>637</v>
      </c>
    </row>
    <row r="230" spans="1:3" ht="15.75" customHeight="1" x14ac:dyDescent="0.25">
      <c r="A230" s="70" t="s">
        <v>812</v>
      </c>
      <c r="B230" s="69" t="s">
        <v>811</v>
      </c>
      <c r="C230" s="72" t="s">
        <v>637</v>
      </c>
    </row>
    <row r="231" spans="1:3" ht="15.75" customHeight="1" x14ac:dyDescent="0.25">
      <c r="A231" s="70" t="s">
        <v>813</v>
      </c>
      <c r="B231" s="69" t="s">
        <v>811</v>
      </c>
      <c r="C231" s="72" t="s">
        <v>637</v>
      </c>
    </row>
    <row r="232" spans="1:3" ht="15.75" customHeight="1" x14ac:dyDescent="0.25">
      <c r="A232" s="70" t="s">
        <v>312</v>
      </c>
      <c r="B232" s="69" t="s">
        <v>814</v>
      </c>
      <c r="C232" s="72" t="s">
        <v>637</v>
      </c>
    </row>
    <row r="233" spans="1:3" ht="15.75" customHeight="1" x14ac:dyDescent="0.25">
      <c r="A233" s="70" t="s">
        <v>313</v>
      </c>
      <c r="B233" s="69" t="s">
        <v>814</v>
      </c>
      <c r="C233" s="72" t="s">
        <v>637</v>
      </c>
    </row>
    <row r="234" spans="1:3" ht="15.75" customHeight="1" x14ac:dyDescent="0.25">
      <c r="A234" s="70" t="s">
        <v>314</v>
      </c>
      <c r="B234" s="69" t="s">
        <v>814</v>
      </c>
      <c r="C234" s="72" t="s">
        <v>637</v>
      </c>
    </row>
    <row r="235" spans="1:3" ht="15.75" customHeight="1" x14ac:dyDescent="0.25">
      <c r="A235" s="70" t="s">
        <v>315</v>
      </c>
      <c r="B235" s="69" t="s">
        <v>814</v>
      </c>
      <c r="C235" s="72" t="s">
        <v>637</v>
      </c>
    </row>
    <row r="236" spans="1:3" ht="15.75" customHeight="1" x14ac:dyDescent="0.25">
      <c r="A236" s="70" t="s">
        <v>316</v>
      </c>
      <c r="B236" s="69" t="s">
        <v>815</v>
      </c>
      <c r="C236" s="72" t="s">
        <v>637</v>
      </c>
    </row>
    <row r="237" spans="1:3" ht="15.75" customHeight="1" x14ac:dyDescent="0.25">
      <c r="A237" s="70" t="s">
        <v>317</v>
      </c>
      <c r="B237" s="69" t="s">
        <v>816</v>
      </c>
      <c r="C237" s="72" t="s">
        <v>649</v>
      </c>
    </row>
    <row r="238" spans="1:3" ht="15.75" customHeight="1" x14ac:dyDescent="0.25">
      <c r="A238" s="70" t="s">
        <v>99</v>
      </c>
      <c r="B238" s="69" t="s">
        <v>817</v>
      </c>
      <c r="C238" s="72" t="s">
        <v>649</v>
      </c>
    </row>
    <row r="239" spans="1:3" ht="15.75" customHeight="1" x14ac:dyDescent="0.25">
      <c r="A239" s="70" t="s">
        <v>318</v>
      </c>
      <c r="B239" s="69" t="s">
        <v>818</v>
      </c>
      <c r="C239" s="72" t="s">
        <v>649</v>
      </c>
    </row>
    <row r="240" spans="1:3" ht="15.75" customHeight="1" x14ac:dyDescent="0.25">
      <c r="A240" s="70" t="s">
        <v>319</v>
      </c>
      <c r="B240" s="69" t="s">
        <v>818</v>
      </c>
      <c r="C240" s="72" t="s">
        <v>649</v>
      </c>
    </row>
    <row r="241" spans="1:3" ht="15.75" customHeight="1" x14ac:dyDescent="0.25">
      <c r="A241" s="70" t="s">
        <v>320</v>
      </c>
      <c r="B241" s="69" t="s">
        <v>819</v>
      </c>
      <c r="C241" s="72" t="s">
        <v>820</v>
      </c>
    </row>
    <row r="242" spans="1:3" ht="15.75" customHeight="1" x14ac:dyDescent="0.25">
      <c r="A242" s="70" t="s">
        <v>321</v>
      </c>
      <c r="B242" s="69" t="s">
        <v>821</v>
      </c>
      <c r="C242" s="72" t="s">
        <v>649</v>
      </c>
    </row>
    <row r="243" spans="1:3" ht="15.75" customHeight="1" x14ac:dyDescent="0.25">
      <c r="A243" s="70" t="s">
        <v>322</v>
      </c>
      <c r="B243" s="69" t="s">
        <v>821</v>
      </c>
      <c r="C243" s="72" t="s">
        <v>649</v>
      </c>
    </row>
    <row r="244" spans="1:3" ht="15.75" customHeight="1" x14ac:dyDescent="0.25">
      <c r="A244" s="70" t="s">
        <v>323</v>
      </c>
      <c r="B244" s="69" t="s">
        <v>822</v>
      </c>
      <c r="C244" s="72" t="s">
        <v>667</v>
      </c>
    </row>
    <row r="245" spans="1:3" ht="15.75" customHeight="1" x14ac:dyDescent="0.25">
      <c r="A245" s="70" t="s">
        <v>823</v>
      </c>
      <c r="B245" s="69" t="s">
        <v>824</v>
      </c>
      <c r="C245" s="72" t="s">
        <v>671</v>
      </c>
    </row>
    <row r="246" spans="1:3" ht="15.75" customHeight="1" x14ac:dyDescent="0.25">
      <c r="A246" s="70" t="s">
        <v>125</v>
      </c>
      <c r="B246" s="69" t="s">
        <v>824</v>
      </c>
      <c r="C246" s="72" t="s">
        <v>671</v>
      </c>
    </row>
    <row r="247" spans="1:3" ht="15.75" customHeight="1" x14ac:dyDescent="0.25">
      <c r="A247" s="70" t="s">
        <v>324</v>
      </c>
      <c r="B247" s="69" t="s">
        <v>825</v>
      </c>
      <c r="C247" s="72" t="s">
        <v>667</v>
      </c>
    </row>
    <row r="248" spans="1:3" ht="15.75" customHeight="1" x14ac:dyDescent="0.25">
      <c r="A248" s="70" t="s">
        <v>327</v>
      </c>
      <c r="B248" s="69" t="s">
        <v>826</v>
      </c>
      <c r="C248" s="72" t="s">
        <v>709</v>
      </c>
    </row>
    <row r="249" spans="1:3" ht="15.75" customHeight="1" x14ac:dyDescent="0.25">
      <c r="A249" s="70" t="s">
        <v>325</v>
      </c>
      <c r="B249" s="69" t="s">
        <v>827</v>
      </c>
      <c r="C249" s="72" t="s">
        <v>641</v>
      </c>
    </row>
    <row r="250" spans="1:3" ht="15.75" customHeight="1" x14ac:dyDescent="0.25">
      <c r="A250" s="70" t="s">
        <v>326</v>
      </c>
      <c r="B250" s="69" t="s">
        <v>827</v>
      </c>
      <c r="C250" s="72" t="s">
        <v>641</v>
      </c>
    </row>
    <row r="251" spans="1:3" ht="15.75" customHeight="1" x14ac:dyDescent="0.25">
      <c r="A251" s="70" t="s">
        <v>333</v>
      </c>
      <c r="B251" s="69" t="s">
        <v>828</v>
      </c>
      <c r="C251" s="72" t="s">
        <v>639</v>
      </c>
    </row>
    <row r="252" spans="1:3" ht="15.75" customHeight="1" x14ac:dyDescent="0.25">
      <c r="A252" s="70" t="s">
        <v>332</v>
      </c>
      <c r="B252" s="69" t="s">
        <v>829</v>
      </c>
      <c r="C252" s="72" t="s">
        <v>649</v>
      </c>
    </row>
    <row r="253" spans="1:3" ht="15.75" customHeight="1" x14ac:dyDescent="0.25">
      <c r="A253" s="70" t="s">
        <v>331</v>
      </c>
      <c r="B253" s="69" t="s">
        <v>830</v>
      </c>
      <c r="C253" s="72" t="s">
        <v>649</v>
      </c>
    </row>
    <row r="254" spans="1:3" ht="15.75" customHeight="1" x14ac:dyDescent="0.25">
      <c r="A254" s="70" t="s">
        <v>497</v>
      </c>
      <c r="B254" s="69" t="s">
        <v>831</v>
      </c>
      <c r="C254" s="72" t="s">
        <v>637</v>
      </c>
    </row>
    <row r="255" spans="1:3" ht="15.75" customHeight="1" x14ac:dyDescent="0.25">
      <c r="A255" s="70" t="s">
        <v>334</v>
      </c>
      <c r="B255" s="69" t="s">
        <v>832</v>
      </c>
      <c r="C255" s="72" t="s">
        <v>705</v>
      </c>
    </row>
    <row r="256" spans="1:3" ht="15.75" customHeight="1" x14ac:dyDescent="0.25">
      <c r="A256" s="70" t="s">
        <v>337</v>
      </c>
      <c r="B256" s="69" t="s">
        <v>833</v>
      </c>
      <c r="C256" s="72" t="s">
        <v>639</v>
      </c>
    </row>
    <row r="257" spans="1:3" ht="15.75" customHeight="1" x14ac:dyDescent="0.25">
      <c r="A257" s="70" t="s">
        <v>343</v>
      </c>
      <c r="B257" s="69" t="s">
        <v>834</v>
      </c>
      <c r="C257" s="72" t="s">
        <v>667</v>
      </c>
    </row>
    <row r="258" spans="1:3" ht="15.75" customHeight="1" x14ac:dyDescent="0.25">
      <c r="A258" s="70" t="s">
        <v>835</v>
      </c>
      <c r="B258" s="69" t="s">
        <v>836</v>
      </c>
      <c r="C258" s="72" t="s">
        <v>649</v>
      </c>
    </row>
    <row r="259" spans="1:3" ht="15.75" customHeight="1" x14ac:dyDescent="0.25">
      <c r="A259" s="70" t="s">
        <v>356</v>
      </c>
      <c r="B259" s="69" t="s">
        <v>837</v>
      </c>
      <c r="C259" s="72" t="s">
        <v>649</v>
      </c>
    </row>
    <row r="260" spans="1:3" ht="15.75" customHeight="1" x14ac:dyDescent="0.25">
      <c r="A260" s="70" t="s">
        <v>338</v>
      </c>
      <c r="B260" s="69" t="s">
        <v>838</v>
      </c>
      <c r="C260" s="72" t="s">
        <v>637</v>
      </c>
    </row>
    <row r="261" spans="1:3" ht="15.75" customHeight="1" x14ac:dyDescent="0.25">
      <c r="A261" s="70" t="s">
        <v>339</v>
      </c>
      <c r="B261" s="69" t="s">
        <v>838</v>
      </c>
      <c r="C261" s="72" t="s">
        <v>637</v>
      </c>
    </row>
    <row r="262" spans="1:3" ht="15.75" customHeight="1" x14ac:dyDescent="0.25">
      <c r="A262" s="70" t="s">
        <v>344</v>
      </c>
      <c r="B262" s="69" t="s">
        <v>839</v>
      </c>
      <c r="C262" s="72" t="s">
        <v>641</v>
      </c>
    </row>
    <row r="263" spans="1:3" ht="15.75" customHeight="1" x14ac:dyDescent="0.25">
      <c r="A263" s="70" t="s">
        <v>345</v>
      </c>
      <c r="B263" s="69" t="s">
        <v>839</v>
      </c>
      <c r="C263" s="72" t="s">
        <v>641</v>
      </c>
    </row>
    <row r="264" spans="1:3" ht="15.75" customHeight="1" x14ac:dyDescent="0.25">
      <c r="A264" s="70" t="s">
        <v>349</v>
      </c>
      <c r="B264" s="69" t="s">
        <v>840</v>
      </c>
      <c r="C264" s="72" t="s">
        <v>641</v>
      </c>
    </row>
    <row r="265" spans="1:3" ht="15.75" customHeight="1" x14ac:dyDescent="0.25">
      <c r="A265" s="70" t="s">
        <v>350</v>
      </c>
      <c r="B265" s="69" t="s">
        <v>840</v>
      </c>
      <c r="C265" s="72" t="s">
        <v>641</v>
      </c>
    </row>
    <row r="266" spans="1:3" ht="15.75" customHeight="1" x14ac:dyDescent="0.25">
      <c r="A266" s="70" t="s">
        <v>341</v>
      </c>
      <c r="B266" s="69" t="s">
        <v>841</v>
      </c>
      <c r="C266" s="72" t="s">
        <v>701</v>
      </c>
    </row>
    <row r="267" spans="1:3" ht="15.75" customHeight="1" x14ac:dyDescent="0.25">
      <c r="A267" s="70" t="s">
        <v>342</v>
      </c>
      <c r="B267" s="69" t="s">
        <v>841</v>
      </c>
      <c r="C267" s="72" t="s">
        <v>701</v>
      </c>
    </row>
    <row r="268" spans="1:3" ht="15.75" customHeight="1" x14ac:dyDescent="0.25">
      <c r="A268" s="70" t="s">
        <v>340</v>
      </c>
      <c r="B268" s="69" t="s">
        <v>841</v>
      </c>
      <c r="C268" s="72" t="s">
        <v>701</v>
      </c>
    </row>
    <row r="269" spans="1:3" ht="15.75" customHeight="1" x14ac:dyDescent="0.25">
      <c r="A269" s="70" t="s">
        <v>459</v>
      </c>
      <c r="B269" s="69" t="s">
        <v>842</v>
      </c>
      <c r="C269" s="72" t="s">
        <v>662</v>
      </c>
    </row>
    <row r="270" spans="1:3" ht="15.75" customHeight="1" x14ac:dyDescent="0.25">
      <c r="A270" s="70" t="s">
        <v>351</v>
      </c>
      <c r="B270" s="69" t="s">
        <v>843</v>
      </c>
      <c r="C270" s="72" t="s">
        <v>657</v>
      </c>
    </row>
    <row r="271" spans="1:3" ht="15.75" customHeight="1" x14ac:dyDescent="0.25">
      <c r="A271" s="70" t="s">
        <v>353</v>
      </c>
      <c r="B271" s="69" t="s">
        <v>844</v>
      </c>
      <c r="C271" s="72" t="s">
        <v>649</v>
      </c>
    </row>
    <row r="272" spans="1:3" ht="15.75" customHeight="1" x14ac:dyDescent="0.25">
      <c r="A272" s="70" t="s">
        <v>346</v>
      </c>
      <c r="B272" s="69" t="s">
        <v>845</v>
      </c>
      <c r="C272" s="72" t="s">
        <v>649</v>
      </c>
    </row>
    <row r="273" spans="1:3" ht="15.75" customHeight="1" x14ac:dyDescent="0.25">
      <c r="A273" s="70" t="s">
        <v>222</v>
      </c>
      <c r="B273" s="69" t="s">
        <v>846</v>
      </c>
      <c r="C273" s="72" t="s">
        <v>662</v>
      </c>
    </row>
    <row r="274" spans="1:3" ht="15.75" customHeight="1" x14ac:dyDescent="0.25">
      <c r="A274" s="70" t="s">
        <v>223</v>
      </c>
      <c r="B274" s="69" t="s">
        <v>846</v>
      </c>
      <c r="C274" s="72" t="s">
        <v>662</v>
      </c>
    </row>
    <row r="275" spans="1:3" ht="15.75" customHeight="1" x14ac:dyDescent="0.25">
      <c r="A275" s="70" t="s">
        <v>355</v>
      </c>
      <c r="B275" s="69" t="s">
        <v>847</v>
      </c>
      <c r="C275" s="72" t="s">
        <v>664</v>
      </c>
    </row>
    <row r="276" spans="1:3" ht="15.75" customHeight="1" x14ac:dyDescent="0.25">
      <c r="A276" s="70" t="s">
        <v>347</v>
      </c>
      <c r="B276" s="69" t="s">
        <v>848</v>
      </c>
      <c r="C276" s="72" t="s">
        <v>662</v>
      </c>
    </row>
    <row r="277" spans="1:3" ht="15.75" customHeight="1" x14ac:dyDescent="0.25">
      <c r="A277" s="70" t="s">
        <v>462</v>
      </c>
      <c r="B277" s="69" t="s">
        <v>849</v>
      </c>
      <c r="C277" s="72" t="s">
        <v>662</v>
      </c>
    </row>
    <row r="278" spans="1:3" ht="15.75" customHeight="1" x14ac:dyDescent="0.25">
      <c r="A278" s="70" t="s">
        <v>542</v>
      </c>
      <c r="B278" s="69" t="s">
        <v>850</v>
      </c>
      <c r="C278" s="72" t="s">
        <v>662</v>
      </c>
    </row>
    <row r="279" spans="1:3" ht="15.75" customHeight="1" x14ac:dyDescent="0.25">
      <c r="A279" s="70" t="s">
        <v>561</v>
      </c>
      <c r="B279" s="69" t="s">
        <v>851</v>
      </c>
      <c r="C279" s="72" t="s">
        <v>662</v>
      </c>
    </row>
    <row r="280" spans="1:3" ht="15.75" customHeight="1" x14ac:dyDescent="0.25">
      <c r="A280" s="70" t="s">
        <v>357</v>
      </c>
      <c r="B280" s="69" t="s">
        <v>852</v>
      </c>
      <c r="C280" s="72" t="s">
        <v>664</v>
      </c>
    </row>
    <row r="281" spans="1:3" ht="15.75" customHeight="1" x14ac:dyDescent="0.25">
      <c r="A281" s="70" t="s">
        <v>853</v>
      </c>
      <c r="B281" s="69" t="s">
        <v>854</v>
      </c>
      <c r="C281" s="72" t="s">
        <v>649</v>
      </c>
    </row>
    <row r="282" spans="1:3" ht="15.75" customHeight="1" x14ac:dyDescent="0.25">
      <c r="A282" s="70" t="s">
        <v>364</v>
      </c>
      <c r="B282" s="69" t="s">
        <v>854</v>
      </c>
      <c r="C282" s="72" t="s">
        <v>649</v>
      </c>
    </row>
    <row r="283" spans="1:3" ht="15.75" customHeight="1" x14ac:dyDescent="0.25">
      <c r="A283" s="70" t="s">
        <v>855</v>
      </c>
      <c r="B283" s="69" t="s">
        <v>854</v>
      </c>
      <c r="C283" s="72" t="s">
        <v>649</v>
      </c>
    </row>
    <row r="284" spans="1:3" ht="15.75" customHeight="1" x14ac:dyDescent="0.25">
      <c r="A284" s="70" t="s">
        <v>358</v>
      </c>
      <c r="B284" s="69" t="s">
        <v>856</v>
      </c>
      <c r="C284" s="72" t="s">
        <v>641</v>
      </c>
    </row>
    <row r="285" spans="1:3" ht="15.75" customHeight="1" x14ac:dyDescent="0.25">
      <c r="A285" s="70" t="s">
        <v>359</v>
      </c>
      <c r="B285" s="69" t="s">
        <v>856</v>
      </c>
      <c r="C285" s="72" t="s">
        <v>641</v>
      </c>
    </row>
    <row r="286" spans="1:3" ht="15.75" customHeight="1" x14ac:dyDescent="0.25">
      <c r="A286" s="70" t="s">
        <v>360</v>
      </c>
      <c r="B286" s="69" t="s">
        <v>857</v>
      </c>
      <c r="C286" s="72" t="s">
        <v>649</v>
      </c>
    </row>
    <row r="287" spans="1:3" ht="15.75" customHeight="1" x14ac:dyDescent="0.25">
      <c r="A287" s="70" t="s">
        <v>362</v>
      </c>
      <c r="B287" s="69" t="s">
        <v>858</v>
      </c>
      <c r="C287" s="72" t="s">
        <v>667</v>
      </c>
    </row>
    <row r="288" spans="1:3" ht="15.75" customHeight="1" x14ac:dyDescent="0.25">
      <c r="A288" s="70" t="s">
        <v>361</v>
      </c>
      <c r="B288" s="69" t="s">
        <v>859</v>
      </c>
      <c r="C288" s="72" t="s">
        <v>667</v>
      </c>
    </row>
    <row r="289" spans="1:3" ht="15.75" customHeight="1" x14ac:dyDescent="0.25">
      <c r="A289" s="70" t="s">
        <v>365</v>
      </c>
      <c r="B289" s="69" t="s">
        <v>860</v>
      </c>
      <c r="C289" s="72" t="s">
        <v>641</v>
      </c>
    </row>
    <row r="290" spans="1:3" ht="15.75" customHeight="1" x14ac:dyDescent="0.25">
      <c r="A290" s="70" t="s">
        <v>366</v>
      </c>
      <c r="B290" s="69" t="s">
        <v>860</v>
      </c>
      <c r="C290" s="72" t="s">
        <v>641</v>
      </c>
    </row>
    <row r="291" spans="1:3" ht="15.75" customHeight="1" x14ac:dyDescent="0.25">
      <c r="A291" s="70" t="s">
        <v>363</v>
      </c>
      <c r="B291" s="69" t="s">
        <v>861</v>
      </c>
      <c r="C291" s="72" t="s">
        <v>657</v>
      </c>
    </row>
    <row r="292" spans="1:3" ht="15.75" customHeight="1" x14ac:dyDescent="0.25">
      <c r="A292" s="70" t="s">
        <v>367</v>
      </c>
      <c r="B292" s="69" t="s">
        <v>862</v>
      </c>
      <c r="C292" s="72" t="s">
        <v>649</v>
      </c>
    </row>
    <row r="293" spans="1:3" ht="15.75" customHeight="1" x14ac:dyDescent="0.25">
      <c r="A293" s="70" t="s">
        <v>368</v>
      </c>
      <c r="B293" s="69" t="s">
        <v>862</v>
      </c>
      <c r="C293" s="72" t="s">
        <v>649</v>
      </c>
    </row>
    <row r="294" spans="1:3" ht="15.75" customHeight="1" x14ac:dyDescent="0.25">
      <c r="A294" s="70" t="s">
        <v>369</v>
      </c>
      <c r="B294" s="69" t="s">
        <v>863</v>
      </c>
      <c r="C294" s="72" t="s">
        <v>649</v>
      </c>
    </row>
    <row r="295" spans="1:3" ht="15.75" customHeight="1" x14ac:dyDescent="0.25">
      <c r="A295" s="70" t="s">
        <v>371</v>
      </c>
      <c r="B295" s="69" t="s">
        <v>864</v>
      </c>
      <c r="C295" s="72" t="s">
        <v>865</v>
      </c>
    </row>
    <row r="296" spans="1:3" ht="15.75" customHeight="1" x14ac:dyDescent="0.25">
      <c r="A296" s="70" t="s">
        <v>372</v>
      </c>
      <c r="B296" s="69" t="s">
        <v>866</v>
      </c>
      <c r="C296" s="72" t="s">
        <v>649</v>
      </c>
    </row>
    <row r="297" spans="1:3" ht="15.75" customHeight="1" x14ac:dyDescent="0.25">
      <c r="A297" s="70" t="s">
        <v>373</v>
      </c>
      <c r="B297" s="69" t="s">
        <v>867</v>
      </c>
      <c r="C297" s="72" t="s">
        <v>649</v>
      </c>
    </row>
    <row r="298" spans="1:3" ht="15.75" customHeight="1" x14ac:dyDescent="0.25">
      <c r="A298" s="70" t="s">
        <v>474</v>
      </c>
      <c r="B298" s="69" t="s">
        <v>868</v>
      </c>
      <c r="C298" s="72" t="s">
        <v>649</v>
      </c>
    </row>
    <row r="299" spans="1:3" ht="15.75" customHeight="1" x14ac:dyDescent="0.25">
      <c r="A299" s="70" t="s">
        <v>419</v>
      </c>
      <c r="B299" s="69" t="s">
        <v>869</v>
      </c>
      <c r="C299" s="72" t="s">
        <v>662</v>
      </c>
    </row>
    <row r="300" spans="1:3" ht="15.75" customHeight="1" x14ac:dyDescent="0.25">
      <c r="A300" s="70" t="s">
        <v>197</v>
      </c>
      <c r="B300" s="69" t="s">
        <v>870</v>
      </c>
      <c r="C300" s="72" t="s">
        <v>664</v>
      </c>
    </row>
    <row r="301" spans="1:3" ht="15.75" customHeight="1" x14ac:dyDescent="0.25">
      <c r="A301" s="70" t="s">
        <v>198</v>
      </c>
      <c r="B301" s="69" t="s">
        <v>870</v>
      </c>
      <c r="C301" s="72" t="s">
        <v>664</v>
      </c>
    </row>
    <row r="302" spans="1:3" ht="15.75" customHeight="1" x14ac:dyDescent="0.25">
      <c r="A302" s="70" t="s">
        <v>527</v>
      </c>
      <c r="B302" s="69" t="s">
        <v>871</v>
      </c>
      <c r="C302" s="72" t="s">
        <v>643</v>
      </c>
    </row>
    <row r="303" spans="1:3" ht="15.75" customHeight="1" x14ac:dyDescent="0.25">
      <c r="A303" s="70" t="s">
        <v>374</v>
      </c>
      <c r="B303" s="69" t="s">
        <v>872</v>
      </c>
      <c r="C303" s="72" t="s">
        <v>649</v>
      </c>
    </row>
    <row r="304" spans="1:3" ht="15.75" customHeight="1" x14ac:dyDescent="0.25">
      <c r="A304" s="70" t="s">
        <v>375</v>
      </c>
      <c r="B304" s="69" t="s">
        <v>872</v>
      </c>
      <c r="C304" s="72" t="s">
        <v>649</v>
      </c>
    </row>
    <row r="305" spans="1:3" ht="15.75" customHeight="1" x14ac:dyDescent="0.25">
      <c r="A305" s="70" t="s">
        <v>370</v>
      </c>
      <c r="B305" s="69" t="s">
        <v>873</v>
      </c>
      <c r="C305" s="72" t="s">
        <v>662</v>
      </c>
    </row>
    <row r="306" spans="1:3" ht="15.75" customHeight="1" x14ac:dyDescent="0.25">
      <c r="A306" s="70" t="s">
        <v>377</v>
      </c>
      <c r="B306" s="69" t="s">
        <v>874</v>
      </c>
      <c r="C306" s="72" t="s">
        <v>865</v>
      </c>
    </row>
    <row r="307" spans="1:3" ht="15.75" customHeight="1" x14ac:dyDescent="0.25">
      <c r="A307" s="70" t="s">
        <v>376</v>
      </c>
      <c r="B307" s="69" t="s">
        <v>875</v>
      </c>
      <c r="C307" s="72" t="s">
        <v>667</v>
      </c>
    </row>
    <row r="308" spans="1:3" ht="15.75" customHeight="1" x14ac:dyDescent="0.25">
      <c r="A308" s="70" t="s">
        <v>348</v>
      </c>
      <c r="B308" s="69" t="s">
        <v>876</v>
      </c>
      <c r="C308" s="72" t="s">
        <v>649</v>
      </c>
    </row>
    <row r="309" spans="1:3" ht="15.75" customHeight="1" x14ac:dyDescent="0.25">
      <c r="A309" s="70" t="s">
        <v>877</v>
      </c>
      <c r="B309" s="69" t="s">
        <v>878</v>
      </c>
      <c r="C309" s="72" t="s">
        <v>657</v>
      </c>
    </row>
    <row r="310" spans="1:3" ht="15.75" customHeight="1" x14ac:dyDescent="0.25">
      <c r="A310" s="70" t="s">
        <v>879</v>
      </c>
      <c r="B310" s="69" t="s">
        <v>878</v>
      </c>
      <c r="C310" s="72" t="s">
        <v>657</v>
      </c>
    </row>
    <row r="311" spans="1:3" ht="15.75" customHeight="1" x14ac:dyDescent="0.25">
      <c r="A311" s="70" t="s">
        <v>328</v>
      </c>
      <c r="B311" s="69" t="s">
        <v>880</v>
      </c>
      <c r="C311" s="72" t="s">
        <v>649</v>
      </c>
    </row>
    <row r="312" spans="1:3" ht="15.75" customHeight="1" x14ac:dyDescent="0.25">
      <c r="A312" s="70" t="s">
        <v>329</v>
      </c>
      <c r="B312" s="69" t="s">
        <v>880</v>
      </c>
      <c r="C312" s="72" t="s">
        <v>649</v>
      </c>
    </row>
    <row r="313" spans="1:3" ht="15.75" customHeight="1" x14ac:dyDescent="0.25">
      <c r="A313" s="70" t="s">
        <v>453</v>
      </c>
      <c r="B313" s="69" t="s">
        <v>881</v>
      </c>
      <c r="C313" s="72" t="s">
        <v>705</v>
      </c>
    </row>
    <row r="314" spans="1:3" ht="15.75" customHeight="1" x14ac:dyDescent="0.25">
      <c r="A314" s="70" t="s">
        <v>514</v>
      </c>
      <c r="B314" s="69" t="s">
        <v>882</v>
      </c>
      <c r="C314" s="72" t="s">
        <v>883</v>
      </c>
    </row>
    <row r="315" spans="1:3" ht="15.75" customHeight="1" x14ac:dyDescent="0.25">
      <c r="A315" s="70" t="s">
        <v>378</v>
      </c>
      <c r="B315" s="69" t="s">
        <v>884</v>
      </c>
      <c r="C315" s="72" t="s">
        <v>639</v>
      </c>
    </row>
    <row r="316" spans="1:3" ht="15.75" customHeight="1" x14ac:dyDescent="0.25">
      <c r="A316" s="70" t="s">
        <v>379</v>
      </c>
      <c r="B316" s="69" t="s">
        <v>885</v>
      </c>
      <c r="C316" s="72" t="s">
        <v>649</v>
      </c>
    </row>
    <row r="317" spans="1:3" ht="15.75" customHeight="1" x14ac:dyDescent="0.25">
      <c r="A317" s="70" t="s">
        <v>48</v>
      </c>
      <c r="B317" s="69" t="s">
        <v>885</v>
      </c>
      <c r="C317" s="72" t="s">
        <v>649</v>
      </c>
    </row>
    <row r="318" spans="1:3" ht="15.75" customHeight="1" x14ac:dyDescent="0.25">
      <c r="A318" s="70" t="s">
        <v>380</v>
      </c>
      <c r="B318" s="69" t="s">
        <v>886</v>
      </c>
      <c r="C318" s="72" t="s">
        <v>639</v>
      </c>
    </row>
    <row r="319" spans="1:3" ht="15.75" customHeight="1" x14ac:dyDescent="0.25">
      <c r="A319" s="70" t="s">
        <v>381</v>
      </c>
      <c r="B319" s="69" t="s">
        <v>886</v>
      </c>
      <c r="C319" s="72" t="s">
        <v>639</v>
      </c>
    </row>
    <row r="320" spans="1:3" ht="15.75" customHeight="1" x14ac:dyDescent="0.25">
      <c r="A320" s="70" t="s">
        <v>382</v>
      </c>
      <c r="B320" s="69" t="s">
        <v>887</v>
      </c>
      <c r="C320" s="72" t="s">
        <v>649</v>
      </c>
    </row>
    <row r="321" spans="1:3" ht="15.75" customHeight="1" x14ac:dyDescent="0.25">
      <c r="A321" s="70" t="s">
        <v>383</v>
      </c>
      <c r="B321" s="69" t="s">
        <v>888</v>
      </c>
      <c r="C321" s="72" t="s">
        <v>671</v>
      </c>
    </row>
    <row r="322" spans="1:3" ht="15.75" customHeight="1" x14ac:dyDescent="0.25">
      <c r="A322" s="70" t="s">
        <v>889</v>
      </c>
      <c r="B322" s="69" t="s">
        <v>890</v>
      </c>
      <c r="C322" s="72" t="s">
        <v>649</v>
      </c>
    </row>
    <row r="323" spans="1:3" ht="15.75" customHeight="1" x14ac:dyDescent="0.25">
      <c r="A323" s="70" t="s">
        <v>384</v>
      </c>
      <c r="B323" s="69" t="s">
        <v>891</v>
      </c>
      <c r="C323" s="72" t="s">
        <v>667</v>
      </c>
    </row>
    <row r="324" spans="1:3" ht="15.75" customHeight="1" x14ac:dyDescent="0.25">
      <c r="A324" s="70" t="s">
        <v>385</v>
      </c>
      <c r="B324" s="69" t="s">
        <v>892</v>
      </c>
      <c r="C324" s="72" t="s">
        <v>671</v>
      </c>
    </row>
    <row r="325" spans="1:3" ht="15.75" customHeight="1" x14ac:dyDescent="0.25">
      <c r="A325" s="70" t="s">
        <v>386</v>
      </c>
      <c r="B325" s="69" t="s">
        <v>892</v>
      </c>
      <c r="C325" s="72" t="s">
        <v>671</v>
      </c>
    </row>
    <row r="326" spans="1:3" ht="15.75" customHeight="1" x14ac:dyDescent="0.25">
      <c r="A326" s="70" t="s">
        <v>387</v>
      </c>
      <c r="B326" s="69" t="s">
        <v>893</v>
      </c>
      <c r="C326" s="72" t="s">
        <v>657</v>
      </c>
    </row>
    <row r="327" spans="1:3" ht="15.75" customHeight="1" x14ac:dyDescent="0.25">
      <c r="A327" s="70" t="s">
        <v>894</v>
      </c>
      <c r="B327" s="69" t="s">
        <v>895</v>
      </c>
      <c r="C327" s="72" t="s">
        <v>667</v>
      </c>
    </row>
    <row r="328" spans="1:3" ht="15.75" customHeight="1" x14ac:dyDescent="0.25">
      <c r="A328" s="70" t="s">
        <v>262</v>
      </c>
      <c r="B328" s="69" t="s">
        <v>896</v>
      </c>
      <c r="C328" s="72" t="s">
        <v>664</v>
      </c>
    </row>
    <row r="329" spans="1:3" ht="15.75" customHeight="1" x14ac:dyDescent="0.25">
      <c r="A329" s="70" t="s">
        <v>263</v>
      </c>
      <c r="B329" s="69" t="s">
        <v>896</v>
      </c>
      <c r="C329" s="72" t="s">
        <v>664</v>
      </c>
    </row>
    <row r="330" spans="1:3" ht="15.75" customHeight="1" x14ac:dyDescent="0.25">
      <c r="A330" s="70" t="s">
        <v>388</v>
      </c>
      <c r="B330" s="69" t="s">
        <v>897</v>
      </c>
      <c r="C330" s="72" t="s">
        <v>641</v>
      </c>
    </row>
    <row r="331" spans="1:3" ht="15.75" customHeight="1" x14ac:dyDescent="0.25">
      <c r="A331" s="70" t="s">
        <v>390</v>
      </c>
      <c r="B331" s="69" t="s">
        <v>898</v>
      </c>
      <c r="C331" s="72" t="s">
        <v>883</v>
      </c>
    </row>
    <row r="332" spans="1:3" ht="15.75" customHeight="1" x14ac:dyDescent="0.25">
      <c r="A332" s="70" t="s">
        <v>391</v>
      </c>
      <c r="B332" s="69" t="s">
        <v>898</v>
      </c>
      <c r="C332" s="72" t="s">
        <v>883</v>
      </c>
    </row>
    <row r="333" spans="1:3" ht="15.75" customHeight="1" x14ac:dyDescent="0.25">
      <c r="A333" s="70" t="s">
        <v>389</v>
      </c>
      <c r="B333" s="69" t="s">
        <v>898</v>
      </c>
      <c r="C333" s="72" t="s">
        <v>883</v>
      </c>
    </row>
    <row r="334" spans="1:3" ht="15.75" customHeight="1" x14ac:dyDescent="0.25">
      <c r="A334" s="70" t="s">
        <v>392</v>
      </c>
      <c r="B334" s="69" t="s">
        <v>899</v>
      </c>
      <c r="C334" s="72" t="s">
        <v>649</v>
      </c>
    </row>
    <row r="335" spans="1:3" ht="15.75" customHeight="1" x14ac:dyDescent="0.25">
      <c r="A335" s="70" t="s">
        <v>396</v>
      </c>
      <c r="B335" s="69" t="s">
        <v>900</v>
      </c>
      <c r="C335" s="72" t="s">
        <v>667</v>
      </c>
    </row>
    <row r="336" spans="1:3" ht="15.75" customHeight="1" x14ac:dyDescent="0.25">
      <c r="A336" s="70" t="s">
        <v>901</v>
      </c>
      <c r="B336" s="69" t="s">
        <v>902</v>
      </c>
      <c r="C336" s="72" t="s">
        <v>662</v>
      </c>
    </row>
    <row r="337" spans="1:3" ht="15.75" customHeight="1" x14ac:dyDescent="0.25">
      <c r="A337" s="70" t="s">
        <v>903</v>
      </c>
      <c r="B337" s="69" t="s">
        <v>902</v>
      </c>
      <c r="C337" s="72" t="s">
        <v>662</v>
      </c>
    </row>
    <row r="338" spans="1:3" ht="15.75" customHeight="1" x14ac:dyDescent="0.25">
      <c r="A338" s="70" t="s">
        <v>402</v>
      </c>
      <c r="B338" s="69" t="s">
        <v>904</v>
      </c>
      <c r="C338" s="72" t="s">
        <v>664</v>
      </c>
    </row>
    <row r="339" spans="1:3" ht="15.75" customHeight="1" x14ac:dyDescent="0.25">
      <c r="A339" s="70" t="s">
        <v>905</v>
      </c>
      <c r="B339" s="69" t="s">
        <v>906</v>
      </c>
      <c r="C339" s="72" t="s">
        <v>649</v>
      </c>
    </row>
    <row r="340" spans="1:3" ht="15.75" customHeight="1" x14ac:dyDescent="0.25">
      <c r="A340" s="70" t="s">
        <v>399</v>
      </c>
      <c r="B340" s="69" t="s">
        <v>907</v>
      </c>
      <c r="C340" s="72" t="s">
        <v>637</v>
      </c>
    </row>
    <row r="341" spans="1:3" ht="15.75" customHeight="1" x14ac:dyDescent="0.25">
      <c r="A341" s="70" t="s">
        <v>407</v>
      </c>
      <c r="B341" s="69" t="s">
        <v>908</v>
      </c>
      <c r="C341" s="72" t="s">
        <v>683</v>
      </c>
    </row>
    <row r="342" spans="1:3" ht="15.75" customHeight="1" x14ac:dyDescent="0.25">
      <c r="A342" s="70" t="s">
        <v>909</v>
      </c>
      <c r="B342" s="69" t="s">
        <v>910</v>
      </c>
      <c r="C342" s="72" t="s">
        <v>683</v>
      </c>
    </row>
    <row r="343" spans="1:3" ht="15.75" customHeight="1" x14ac:dyDescent="0.25">
      <c r="A343" s="70" t="s">
        <v>523</v>
      </c>
      <c r="B343" s="69" t="s">
        <v>911</v>
      </c>
      <c r="C343" s="72" t="s">
        <v>649</v>
      </c>
    </row>
    <row r="344" spans="1:3" ht="15.75" customHeight="1" x14ac:dyDescent="0.25">
      <c r="A344" s="70" t="s">
        <v>397</v>
      </c>
      <c r="B344" s="69" t="s">
        <v>912</v>
      </c>
      <c r="C344" s="72" t="s">
        <v>649</v>
      </c>
    </row>
    <row r="345" spans="1:3" ht="15.75" customHeight="1" x14ac:dyDescent="0.25">
      <c r="A345" s="70" t="s">
        <v>412</v>
      </c>
      <c r="B345" s="69" t="s">
        <v>913</v>
      </c>
      <c r="C345" s="72" t="s">
        <v>701</v>
      </c>
    </row>
    <row r="346" spans="1:3" ht="15.75" customHeight="1" x14ac:dyDescent="0.25">
      <c r="A346" s="70" t="s">
        <v>403</v>
      </c>
      <c r="B346" s="69" t="s">
        <v>914</v>
      </c>
      <c r="C346" s="72" t="s">
        <v>667</v>
      </c>
    </row>
    <row r="347" spans="1:3" ht="15.75" customHeight="1" x14ac:dyDescent="0.25">
      <c r="A347" s="70" t="s">
        <v>404</v>
      </c>
      <c r="B347" s="69" t="s">
        <v>915</v>
      </c>
      <c r="C347" s="72" t="s">
        <v>657</v>
      </c>
    </row>
    <row r="348" spans="1:3" ht="15.75" customHeight="1" x14ac:dyDescent="0.25">
      <c r="A348" s="70" t="s">
        <v>393</v>
      </c>
      <c r="B348" s="69" t="s">
        <v>916</v>
      </c>
      <c r="C348" s="72" t="s">
        <v>662</v>
      </c>
    </row>
    <row r="349" spans="1:3" ht="15.75" customHeight="1" x14ac:dyDescent="0.25">
      <c r="A349" s="70" t="s">
        <v>394</v>
      </c>
      <c r="B349" s="69" t="s">
        <v>916</v>
      </c>
      <c r="C349" s="72" t="s">
        <v>662</v>
      </c>
    </row>
    <row r="350" spans="1:3" ht="15.75" customHeight="1" x14ac:dyDescent="0.25">
      <c r="A350" s="70" t="s">
        <v>917</v>
      </c>
      <c r="B350" s="69" t="s">
        <v>916</v>
      </c>
      <c r="C350" s="72" t="s">
        <v>662</v>
      </c>
    </row>
    <row r="351" spans="1:3" ht="15.75" customHeight="1" x14ac:dyDescent="0.25">
      <c r="A351" s="70" t="s">
        <v>918</v>
      </c>
      <c r="B351" s="69" t="s">
        <v>916</v>
      </c>
      <c r="C351" s="72" t="s">
        <v>662</v>
      </c>
    </row>
    <row r="352" spans="1:3" ht="15.75" customHeight="1" x14ac:dyDescent="0.25">
      <c r="A352" s="70" t="s">
        <v>104</v>
      </c>
      <c r="B352" s="69" t="s">
        <v>919</v>
      </c>
      <c r="C352" s="72" t="s">
        <v>662</v>
      </c>
    </row>
    <row r="353" spans="1:3" ht="15.75" customHeight="1" x14ac:dyDescent="0.25">
      <c r="A353" s="70" t="s">
        <v>406</v>
      </c>
      <c r="B353" s="69" t="s">
        <v>920</v>
      </c>
      <c r="C353" s="72" t="s">
        <v>662</v>
      </c>
    </row>
    <row r="354" spans="1:3" ht="15.75" customHeight="1" x14ac:dyDescent="0.25">
      <c r="A354" s="70" t="s">
        <v>405</v>
      </c>
      <c r="B354" s="69" t="s">
        <v>921</v>
      </c>
      <c r="C354" s="72" t="s">
        <v>649</v>
      </c>
    </row>
    <row r="355" spans="1:3" ht="15.75" customHeight="1" x14ac:dyDescent="0.25">
      <c r="A355" s="70" t="s">
        <v>408</v>
      </c>
      <c r="B355" s="69" t="s">
        <v>922</v>
      </c>
      <c r="C355" s="72" t="s">
        <v>641</v>
      </c>
    </row>
    <row r="356" spans="1:3" ht="15.75" customHeight="1" x14ac:dyDescent="0.25">
      <c r="A356" s="70" t="s">
        <v>417</v>
      </c>
      <c r="B356" s="69" t="s">
        <v>923</v>
      </c>
      <c r="C356" s="72" t="s">
        <v>671</v>
      </c>
    </row>
    <row r="357" spans="1:3" ht="15.75" customHeight="1" x14ac:dyDescent="0.25">
      <c r="A357" s="70" t="s">
        <v>444</v>
      </c>
      <c r="B357" s="69" t="s">
        <v>924</v>
      </c>
      <c r="C357" s="72" t="s">
        <v>649</v>
      </c>
    </row>
    <row r="358" spans="1:3" ht="15.75" customHeight="1" x14ac:dyDescent="0.25">
      <c r="A358" s="70" t="s">
        <v>425</v>
      </c>
      <c r="B358" s="69" t="s">
        <v>925</v>
      </c>
      <c r="C358" s="72" t="s">
        <v>662</v>
      </c>
    </row>
    <row r="359" spans="1:3" ht="15.75" customHeight="1" x14ac:dyDescent="0.25">
      <c r="A359" s="70" t="s">
        <v>423</v>
      </c>
      <c r="B359" s="69" t="s">
        <v>926</v>
      </c>
      <c r="C359" s="72" t="s">
        <v>641</v>
      </c>
    </row>
    <row r="360" spans="1:3" ht="15.75" customHeight="1" x14ac:dyDescent="0.25">
      <c r="A360" s="70" t="s">
        <v>424</v>
      </c>
      <c r="B360" s="69" t="s">
        <v>926</v>
      </c>
      <c r="C360" s="72" t="s">
        <v>641</v>
      </c>
    </row>
    <row r="361" spans="1:3" ht="15.75" customHeight="1" x14ac:dyDescent="0.25">
      <c r="A361" s="70" t="s">
        <v>493</v>
      </c>
      <c r="B361" s="69" t="s">
        <v>927</v>
      </c>
      <c r="C361" s="72" t="s">
        <v>705</v>
      </c>
    </row>
    <row r="362" spans="1:3" ht="15.75" customHeight="1" x14ac:dyDescent="0.25">
      <c r="A362" s="70" t="s">
        <v>494</v>
      </c>
      <c r="B362" s="69" t="s">
        <v>927</v>
      </c>
      <c r="C362" s="72" t="s">
        <v>705</v>
      </c>
    </row>
    <row r="363" spans="1:3" ht="15.75" customHeight="1" x14ac:dyDescent="0.25">
      <c r="A363" s="70" t="s">
        <v>437</v>
      </c>
      <c r="B363" s="69" t="s">
        <v>928</v>
      </c>
      <c r="C363" s="72" t="s">
        <v>671</v>
      </c>
    </row>
    <row r="364" spans="1:3" ht="15.75" customHeight="1" x14ac:dyDescent="0.25">
      <c r="A364" s="70" t="s">
        <v>415</v>
      </c>
      <c r="B364" s="69" t="s">
        <v>929</v>
      </c>
      <c r="C364" s="72" t="s">
        <v>649</v>
      </c>
    </row>
    <row r="365" spans="1:3" ht="15.75" customHeight="1" x14ac:dyDescent="0.25">
      <c r="A365" s="70" t="s">
        <v>442</v>
      </c>
      <c r="B365" s="69" t="s">
        <v>930</v>
      </c>
      <c r="C365" s="72" t="s">
        <v>883</v>
      </c>
    </row>
    <row r="366" spans="1:3" ht="15.75" customHeight="1" x14ac:dyDescent="0.25">
      <c r="A366" s="70" t="s">
        <v>443</v>
      </c>
      <c r="B366" s="69" t="s">
        <v>930</v>
      </c>
      <c r="C366" s="72" t="s">
        <v>883</v>
      </c>
    </row>
    <row r="367" spans="1:3" ht="15.75" customHeight="1" x14ac:dyDescent="0.25">
      <c r="A367" s="70" t="s">
        <v>194</v>
      </c>
      <c r="B367" s="69" t="s">
        <v>931</v>
      </c>
      <c r="C367" s="72" t="s">
        <v>701</v>
      </c>
    </row>
    <row r="368" spans="1:3" ht="15.75" customHeight="1" x14ac:dyDescent="0.25">
      <c r="A368" s="70" t="s">
        <v>420</v>
      </c>
      <c r="B368" s="69" t="s">
        <v>932</v>
      </c>
      <c r="C368" s="72" t="s">
        <v>667</v>
      </c>
    </row>
    <row r="369" spans="1:3" ht="15.75" customHeight="1" x14ac:dyDescent="0.25">
      <c r="A369" s="70" t="s">
        <v>933</v>
      </c>
      <c r="B369" s="69" t="s">
        <v>934</v>
      </c>
      <c r="C369" s="72" t="s">
        <v>657</v>
      </c>
    </row>
    <row r="370" spans="1:3" ht="15.75" customHeight="1" x14ac:dyDescent="0.25">
      <c r="A370" s="70" t="s">
        <v>148</v>
      </c>
      <c r="B370" s="69" t="s">
        <v>935</v>
      </c>
      <c r="C370" s="72" t="s">
        <v>639</v>
      </c>
    </row>
    <row r="371" spans="1:3" ht="15.75" customHeight="1" x14ac:dyDescent="0.25">
      <c r="A371" s="70" t="s">
        <v>149</v>
      </c>
      <c r="B371" s="69" t="s">
        <v>935</v>
      </c>
      <c r="C371" s="72" t="s">
        <v>639</v>
      </c>
    </row>
    <row r="372" spans="1:3" ht="15.75" customHeight="1" x14ac:dyDescent="0.25">
      <c r="A372" s="70" t="s">
        <v>421</v>
      </c>
      <c r="B372" s="69" t="s">
        <v>936</v>
      </c>
      <c r="C372" s="72" t="s">
        <v>639</v>
      </c>
    </row>
    <row r="373" spans="1:3" ht="15.75" customHeight="1" x14ac:dyDescent="0.25">
      <c r="A373" s="70" t="s">
        <v>422</v>
      </c>
      <c r="B373" s="69" t="s">
        <v>936</v>
      </c>
      <c r="C373" s="72" t="s">
        <v>639</v>
      </c>
    </row>
    <row r="374" spans="1:3" ht="15.75" customHeight="1" x14ac:dyDescent="0.25">
      <c r="A374" s="70" t="s">
        <v>151</v>
      </c>
      <c r="B374" s="69" t="s">
        <v>937</v>
      </c>
      <c r="C374" s="72" t="s">
        <v>639</v>
      </c>
    </row>
    <row r="375" spans="1:3" ht="15.75" customHeight="1" x14ac:dyDescent="0.25">
      <c r="A375" s="70" t="s">
        <v>152</v>
      </c>
      <c r="B375" s="69" t="s">
        <v>937</v>
      </c>
      <c r="C375" s="72" t="s">
        <v>639</v>
      </c>
    </row>
    <row r="376" spans="1:3" ht="15.75" customHeight="1" x14ac:dyDescent="0.25">
      <c r="A376" s="70" t="s">
        <v>445</v>
      </c>
      <c r="B376" s="69" t="s">
        <v>938</v>
      </c>
      <c r="C376" s="72" t="s">
        <v>641</v>
      </c>
    </row>
    <row r="377" spans="1:3" ht="15.75" customHeight="1" x14ac:dyDescent="0.25">
      <c r="A377" s="70" t="s">
        <v>446</v>
      </c>
      <c r="B377" s="69" t="s">
        <v>938</v>
      </c>
      <c r="C377" s="72" t="s">
        <v>641</v>
      </c>
    </row>
    <row r="378" spans="1:3" ht="15.75" customHeight="1" x14ac:dyDescent="0.25">
      <c r="A378" s="70" t="s">
        <v>398</v>
      </c>
      <c r="B378" s="69" t="s">
        <v>939</v>
      </c>
      <c r="C378" s="72" t="s">
        <v>705</v>
      </c>
    </row>
    <row r="379" spans="1:3" ht="15.75" customHeight="1" x14ac:dyDescent="0.25">
      <c r="A379" s="70" t="s">
        <v>335</v>
      </c>
      <c r="B379" s="69" t="s">
        <v>940</v>
      </c>
      <c r="C379" s="72" t="s">
        <v>643</v>
      </c>
    </row>
    <row r="380" spans="1:3" ht="15.75" customHeight="1" x14ac:dyDescent="0.25">
      <c r="A380" s="70" t="s">
        <v>448</v>
      </c>
      <c r="B380" s="69" t="s">
        <v>941</v>
      </c>
      <c r="C380" s="72" t="s">
        <v>641</v>
      </c>
    </row>
    <row r="381" spans="1:3" ht="15.75" customHeight="1" x14ac:dyDescent="0.25">
      <c r="A381" s="70" t="s">
        <v>449</v>
      </c>
      <c r="B381" s="69" t="s">
        <v>941</v>
      </c>
      <c r="C381" s="72" t="s">
        <v>641</v>
      </c>
    </row>
    <row r="382" spans="1:3" ht="15.75" customHeight="1" x14ac:dyDescent="0.25">
      <c r="A382" s="70" t="s">
        <v>426</v>
      </c>
      <c r="B382" s="69" t="s">
        <v>942</v>
      </c>
      <c r="C382" s="72" t="s">
        <v>649</v>
      </c>
    </row>
    <row r="383" spans="1:3" ht="15.75" customHeight="1" x14ac:dyDescent="0.25">
      <c r="A383" s="70" t="s">
        <v>943</v>
      </c>
      <c r="B383" s="69" t="s">
        <v>944</v>
      </c>
      <c r="C383" s="72" t="s">
        <v>662</v>
      </c>
    </row>
    <row r="384" spans="1:3" ht="15.75" customHeight="1" x14ac:dyDescent="0.25">
      <c r="A384" s="70" t="s">
        <v>945</v>
      </c>
      <c r="B384" s="69" t="s">
        <v>944</v>
      </c>
      <c r="C384" s="72" t="s">
        <v>662</v>
      </c>
    </row>
    <row r="385" spans="1:3" ht="15.75" customHeight="1" x14ac:dyDescent="0.25">
      <c r="A385" s="70" t="s">
        <v>135</v>
      </c>
      <c r="B385" s="69" t="s">
        <v>946</v>
      </c>
      <c r="C385" s="72" t="s">
        <v>671</v>
      </c>
    </row>
    <row r="386" spans="1:3" ht="15.75" customHeight="1" x14ac:dyDescent="0.25">
      <c r="A386" s="70" t="s">
        <v>430</v>
      </c>
      <c r="B386" s="69" t="s">
        <v>947</v>
      </c>
      <c r="C386" s="72" t="s">
        <v>671</v>
      </c>
    </row>
    <row r="387" spans="1:3" ht="15.75" customHeight="1" x14ac:dyDescent="0.25">
      <c r="A387" s="70" t="s">
        <v>447</v>
      </c>
      <c r="B387" s="69" t="s">
        <v>948</v>
      </c>
      <c r="C387" s="72" t="s">
        <v>667</v>
      </c>
    </row>
    <row r="388" spans="1:3" ht="15.75" customHeight="1" x14ac:dyDescent="0.25">
      <c r="A388" s="70" t="s">
        <v>428</v>
      </c>
      <c r="B388" s="69" t="s">
        <v>949</v>
      </c>
      <c r="C388" s="72" t="s">
        <v>683</v>
      </c>
    </row>
    <row r="389" spans="1:3" ht="15.75" customHeight="1" x14ac:dyDescent="0.25">
      <c r="A389" s="70" t="s">
        <v>416</v>
      </c>
      <c r="B389" s="69" t="s">
        <v>950</v>
      </c>
      <c r="C389" s="72" t="s">
        <v>662</v>
      </c>
    </row>
    <row r="390" spans="1:3" ht="15.75" customHeight="1" x14ac:dyDescent="0.25">
      <c r="A390" s="70" t="s">
        <v>433</v>
      </c>
      <c r="B390" s="69" t="s">
        <v>951</v>
      </c>
      <c r="C390" s="72" t="s">
        <v>639</v>
      </c>
    </row>
    <row r="391" spans="1:3" ht="15.75" customHeight="1" x14ac:dyDescent="0.25">
      <c r="A391" s="70" t="s">
        <v>434</v>
      </c>
      <c r="B391" s="69" t="s">
        <v>951</v>
      </c>
      <c r="C391" s="72" t="s">
        <v>639</v>
      </c>
    </row>
    <row r="392" spans="1:3" ht="15.75" customHeight="1" x14ac:dyDescent="0.25">
      <c r="A392" s="70" t="s">
        <v>432</v>
      </c>
      <c r="B392" s="69" t="s">
        <v>951</v>
      </c>
      <c r="C392" s="72" t="s">
        <v>639</v>
      </c>
    </row>
    <row r="393" spans="1:3" ht="15.75" customHeight="1" x14ac:dyDescent="0.25">
      <c r="A393" s="70" t="s">
        <v>431</v>
      </c>
      <c r="B393" s="69" t="s">
        <v>952</v>
      </c>
      <c r="C393" s="72" t="s">
        <v>649</v>
      </c>
    </row>
    <row r="394" spans="1:3" ht="15.75" customHeight="1" x14ac:dyDescent="0.25">
      <c r="A394" s="70" t="s">
        <v>435</v>
      </c>
      <c r="B394" s="69" t="s">
        <v>953</v>
      </c>
      <c r="C394" s="72" t="s">
        <v>662</v>
      </c>
    </row>
    <row r="395" spans="1:3" ht="15.75" customHeight="1" x14ac:dyDescent="0.25">
      <c r="A395" s="70" t="s">
        <v>418</v>
      </c>
      <c r="B395" s="69" t="s">
        <v>954</v>
      </c>
      <c r="C395" s="72" t="s">
        <v>667</v>
      </c>
    </row>
    <row r="396" spans="1:3" ht="15.75" customHeight="1" x14ac:dyDescent="0.25">
      <c r="A396" s="70" t="s">
        <v>436</v>
      </c>
      <c r="B396" s="69" t="s">
        <v>955</v>
      </c>
      <c r="C396" s="72" t="s">
        <v>649</v>
      </c>
    </row>
    <row r="397" spans="1:3" ht="15.75" customHeight="1" x14ac:dyDescent="0.25">
      <c r="A397" s="70" t="s">
        <v>438</v>
      </c>
      <c r="B397" s="69" t="s">
        <v>956</v>
      </c>
      <c r="C397" s="72" t="s">
        <v>657</v>
      </c>
    </row>
    <row r="398" spans="1:3" ht="15.75" customHeight="1" x14ac:dyDescent="0.25">
      <c r="A398" s="70" t="s">
        <v>439</v>
      </c>
      <c r="B398" s="69" t="s">
        <v>956</v>
      </c>
      <c r="C398" s="72" t="s">
        <v>657</v>
      </c>
    </row>
    <row r="399" spans="1:3" ht="15.75" customHeight="1" x14ac:dyDescent="0.25">
      <c r="A399" s="70" t="s">
        <v>440</v>
      </c>
      <c r="B399" s="69" t="s">
        <v>956</v>
      </c>
      <c r="C399" s="72" t="s">
        <v>657</v>
      </c>
    </row>
    <row r="400" spans="1:3" ht="15.75" customHeight="1" x14ac:dyDescent="0.25">
      <c r="A400" s="70" t="s">
        <v>441</v>
      </c>
      <c r="B400" s="69" t="s">
        <v>957</v>
      </c>
      <c r="C400" s="72" t="s">
        <v>667</v>
      </c>
    </row>
    <row r="401" spans="1:3" ht="15.75" customHeight="1" x14ac:dyDescent="0.25">
      <c r="A401" s="70" t="s">
        <v>427</v>
      </c>
      <c r="B401" s="69" t="s">
        <v>958</v>
      </c>
      <c r="C401" s="72" t="s">
        <v>865</v>
      </c>
    </row>
    <row r="402" spans="1:3" ht="15.75" customHeight="1" x14ac:dyDescent="0.25">
      <c r="A402" s="70" t="s">
        <v>450</v>
      </c>
      <c r="B402" s="69" t="s">
        <v>959</v>
      </c>
      <c r="C402" s="72" t="s">
        <v>649</v>
      </c>
    </row>
    <row r="403" spans="1:3" ht="15.75" customHeight="1" x14ac:dyDescent="0.25">
      <c r="A403" s="70" t="s">
        <v>429</v>
      </c>
      <c r="B403" s="69" t="s">
        <v>960</v>
      </c>
      <c r="C403" s="72" t="s">
        <v>641</v>
      </c>
    </row>
    <row r="404" spans="1:3" ht="15.75" customHeight="1" x14ac:dyDescent="0.25">
      <c r="A404" s="70" t="s">
        <v>457</v>
      </c>
      <c r="B404" s="69" t="s">
        <v>961</v>
      </c>
      <c r="C404" s="72" t="s">
        <v>637</v>
      </c>
    </row>
    <row r="405" spans="1:3" ht="15.75" customHeight="1" x14ac:dyDescent="0.25">
      <c r="A405" s="70" t="s">
        <v>458</v>
      </c>
      <c r="B405" s="69" t="s">
        <v>962</v>
      </c>
      <c r="C405" s="72" t="s">
        <v>701</v>
      </c>
    </row>
    <row r="406" spans="1:3" ht="15.75" customHeight="1" x14ac:dyDescent="0.25">
      <c r="A406" s="70" t="s">
        <v>155</v>
      </c>
      <c r="B406" s="69" t="s">
        <v>963</v>
      </c>
      <c r="C406" s="72" t="s">
        <v>639</v>
      </c>
    </row>
    <row r="407" spans="1:3" ht="15.75" customHeight="1" x14ac:dyDescent="0.25">
      <c r="A407" s="70" t="s">
        <v>460</v>
      </c>
      <c r="B407" s="69" t="s">
        <v>964</v>
      </c>
      <c r="C407" s="72" t="s">
        <v>643</v>
      </c>
    </row>
    <row r="408" spans="1:3" ht="15.75" customHeight="1" x14ac:dyDescent="0.25">
      <c r="A408" s="70" t="s">
        <v>461</v>
      </c>
      <c r="B408" s="69" t="s">
        <v>965</v>
      </c>
      <c r="C408" s="72" t="s">
        <v>709</v>
      </c>
    </row>
    <row r="409" spans="1:3" ht="15.75" customHeight="1" x14ac:dyDescent="0.25">
      <c r="A409" s="70" t="s">
        <v>463</v>
      </c>
      <c r="B409" s="69" t="s">
        <v>966</v>
      </c>
      <c r="C409" s="72" t="s">
        <v>709</v>
      </c>
    </row>
    <row r="410" spans="1:3" ht="15.75" customHeight="1" x14ac:dyDescent="0.25">
      <c r="A410" s="70" t="s">
        <v>471</v>
      </c>
      <c r="B410" s="69" t="s">
        <v>967</v>
      </c>
      <c r="C410" s="72" t="s">
        <v>683</v>
      </c>
    </row>
    <row r="411" spans="1:3" ht="15.75" customHeight="1" x14ac:dyDescent="0.25">
      <c r="A411" s="70" t="s">
        <v>968</v>
      </c>
      <c r="B411" s="69" t="s">
        <v>969</v>
      </c>
      <c r="C411" s="72" t="s">
        <v>671</v>
      </c>
    </row>
    <row r="412" spans="1:3" ht="15.75" customHeight="1" x14ac:dyDescent="0.25">
      <c r="A412" s="70" t="s">
        <v>464</v>
      </c>
      <c r="B412" s="69" t="s">
        <v>969</v>
      </c>
      <c r="C412" s="72" t="s">
        <v>671</v>
      </c>
    </row>
    <row r="413" spans="1:3" ht="15.75" customHeight="1" x14ac:dyDescent="0.25">
      <c r="A413" s="70" t="s">
        <v>465</v>
      </c>
      <c r="B413" s="69" t="s">
        <v>970</v>
      </c>
      <c r="C413" s="72" t="s">
        <v>649</v>
      </c>
    </row>
    <row r="414" spans="1:3" ht="15.75" customHeight="1" x14ac:dyDescent="0.25">
      <c r="A414" s="70" t="s">
        <v>467</v>
      </c>
      <c r="B414" s="69" t="s">
        <v>971</v>
      </c>
      <c r="C414" s="72" t="s">
        <v>681</v>
      </c>
    </row>
    <row r="415" spans="1:3" ht="15.75" customHeight="1" x14ac:dyDescent="0.25">
      <c r="A415" s="70" t="s">
        <v>468</v>
      </c>
      <c r="B415" s="69" t="s">
        <v>971</v>
      </c>
      <c r="C415" s="72" t="s">
        <v>681</v>
      </c>
    </row>
    <row r="416" spans="1:3" ht="15.75" customHeight="1" x14ac:dyDescent="0.25">
      <c r="A416" s="70" t="s">
        <v>469</v>
      </c>
      <c r="B416" s="69" t="s">
        <v>972</v>
      </c>
      <c r="C416" s="72" t="s">
        <v>649</v>
      </c>
    </row>
    <row r="417" spans="1:3" ht="15.75" customHeight="1" x14ac:dyDescent="0.25">
      <c r="A417" s="70" t="s">
        <v>470</v>
      </c>
      <c r="B417" s="69" t="s">
        <v>973</v>
      </c>
      <c r="C417" s="72" t="s">
        <v>649</v>
      </c>
    </row>
    <row r="418" spans="1:3" ht="15.75" customHeight="1" x14ac:dyDescent="0.25">
      <c r="A418" s="70" t="s">
        <v>974</v>
      </c>
      <c r="B418" s="69" t="s">
        <v>975</v>
      </c>
      <c r="C418" s="72" t="s">
        <v>649</v>
      </c>
    </row>
    <row r="419" spans="1:3" ht="15.75" customHeight="1" x14ac:dyDescent="0.25">
      <c r="A419" s="70" t="s">
        <v>472</v>
      </c>
      <c r="B419" s="69" t="s">
        <v>976</v>
      </c>
      <c r="C419" s="72" t="s">
        <v>637</v>
      </c>
    </row>
    <row r="420" spans="1:3" ht="15.75" customHeight="1" x14ac:dyDescent="0.25">
      <c r="A420" s="70" t="s">
        <v>473</v>
      </c>
      <c r="B420" s="69" t="s">
        <v>977</v>
      </c>
      <c r="C420" s="72" t="s">
        <v>705</v>
      </c>
    </row>
    <row r="421" spans="1:3" ht="15.75" customHeight="1" x14ac:dyDescent="0.25">
      <c r="A421" s="70" t="s">
        <v>466</v>
      </c>
      <c r="B421" s="69" t="s">
        <v>978</v>
      </c>
      <c r="C421" s="72" t="s">
        <v>709</v>
      </c>
    </row>
    <row r="422" spans="1:3" ht="15.75" customHeight="1" x14ac:dyDescent="0.25">
      <c r="A422" s="70" t="s">
        <v>477</v>
      </c>
      <c r="B422" s="69" t="s">
        <v>979</v>
      </c>
      <c r="C422" s="72" t="s">
        <v>662</v>
      </c>
    </row>
    <row r="423" spans="1:3" ht="15.75" customHeight="1" x14ac:dyDescent="0.25">
      <c r="A423" s="70" t="s">
        <v>980</v>
      </c>
      <c r="B423" s="69" t="s">
        <v>979</v>
      </c>
      <c r="C423" s="72" t="s">
        <v>662</v>
      </c>
    </row>
    <row r="424" spans="1:3" ht="15.75" customHeight="1" x14ac:dyDescent="0.25">
      <c r="A424" s="70" t="s">
        <v>479</v>
      </c>
      <c r="B424" s="69" t="s">
        <v>981</v>
      </c>
      <c r="C424" s="72" t="s">
        <v>701</v>
      </c>
    </row>
    <row r="425" spans="1:3" ht="15.75" customHeight="1" x14ac:dyDescent="0.25">
      <c r="A425" s="70" t="s">
        <v>486</v>
      </c>
      <c r="B425" s="69" t="s">
        <v>982</v>
      </c>
      <c r="C425" s="72" t="s">
        <v>662</v>
      </c>
    </row>
    <row r="426" spans="1:3" ht="15.75" customHeight="1" x14ac:dyDescent="0.25">
      <c r="A426" s="70" t="s">
        <v>475</v>
      </c>
      <c r="B426" s="69" t="s">
        <v>983</v>
      </c>
      <c r="C426" s="72" t="s">
        <v>641</v>
      </c>
    </row>
    <row r="427" spans="1:3" ht="15.75" customHeight="1" x14ac:dyDescent="0.25">
      <c r="A427" s="70" t="s">
        <v>476</v>
      </c>
      <c r="B427" s="69" t="s">
        <v>983</v>
      </c>
      <c r="C427" s="72" t="s">
        <v>641</v>
      </c>
    </row>
    <row r="428" spans="1:3" ht="15.75" customHeight="1" x14ac:dyDescent="0.25">
      <c r="A428" s="70" t="s">
        <v>480</v>
      </c>
      <c r="B428" s="69" t="s">
        <v>984</v>
      </c>
      <c r="C428" s="72" t="s">
        <v>649</v>
      </c>
    </row>
    <row r="429" spans="1:3" ht="15.75" customHeight="1" x14ac:dyDescent="0.25">
      <c r="A429" s="70" t="s">
        <v>481</v>
      </c>
      <c r="B429" s="69" t="s">
        <v>984</v>
      </c>
      <c r="C429" s="72" t="s">
        <v>649</v>
      </c>
    </row>
    <row r="430" spans="1:3" ht="15.75" customHeight="1" x14ac:dyDescent="0.25">
      <c r="A430" s="70" t="s">
        <v>491</v>
      </c>
      <c r="B430" s="69" t="s">
        <v>985</v>
      </c>
      <c r="C430" s="72" t="s">
        <v>641</v>
      </c>
    </row>
    <row r="431" spans="1:3" ht="15.75" customHeight="1" x14ac:dyDescent="0.25">
      <c r="A431" s="70" t="s">
        <v>478</v>
      </c>
      <c r="B431" s="69" t="s">
        <v>986</v>
      </c>
      <c r="C431" s="72" t="s">
        <v>667</v>
      </c>
    </row>
    <row r="432" spans="1:3" ht="15.75" customHeight="1" x14ac:dyDescent="0.25">
      <c r="A432" s="70" t="s">
        <v>531</v>
      </c>
      <c r="B432" s="69" t="s">
        <v>987</v>
      </c>
      <c r="C432" s="72" t="s">
        <v>633</v>
      </c>
    </row>
    <row r="433" spans="1:3" ht="15.75" customHeight="1" x14ac:dyDescent="0.25">
      <c r="A433" s="70" t="s">
        <v>482</v>
      </c>
      <c r="B433" s="69" t="s">
        <v>988</v>
      </c>
      <c r="C433" s="72" t="s">
        <v>633</v>
      </c>
    </row>
    <row r="434" spans="1:3" ht="15.75" customHeight="1" x14ac:dyDescent="0.25">
      <c r="A434" s="70" t="s">
        <v>483</v>
      </c>
      <c r="B434" s="69" t="s">
        <v>988</v>
      </c>
      <c r="C434" s="72" t="s">
        <v>633</v>
      </c>
    </row>
    <row r="435" spans="1:3" ht="15.75" customHeight="1" x14ac:dyDescent="0.25">
      <c r="A435" s="70" t="s">
        <v>521</v>
      </c>
      <c r="B435" s="69" t="s">
        <v>989</v>
      </c>
      <c r="C435" s="72" t="s">
        <v>633</v>
      </c>
    </row>
    <row r="436" spans="1:3" ht="15.75" customHeight="1" x14ac:dyDescent="0.25">
      <c r="A436" s="70" t="s">
        <v>500</v>
      </c>
      <c r="B436" s="69" t="s">
        <v>990</v>
      </c>
      <c r="C436" s="72" t="s">
        <v>633</v>
      </c>
    </row>
    <row r="437" spans="1:3" ht="15.75" customHeight="1" x14ac:dyDescent="0.25">
      <c r="A437" s="70" t="s">
        <v>506</v>
      </c>
      <c r="B437" s="69" t="s">
        <v>991</v>
      </c>
      <c r="C437" s="72" t="s">
        <v>664</v>
      </c>
    </row>
    <row r="438" spans="1:3" ht="15.75" customHeight="1" x14ac:dyDescent="0.25">
      <c r="A438" s="70" t="s">
        <v>507</v>
      </c>
      <c r="B438" s="69" t="s">
        <v>991</v>
      </c>
      <c r="C438" s="72" t="s">
        <v>664</v>
      </c>
    </row>
    <row r="439" spans="1:3" ht="15.75" customHeight="1" x14ac:dyDescent="0.25">
      <c r="A439" s="70" t="s">
        <v>484</v>
      </c>
      <c r="B439" s="69" t="s">
        <v>992</v>
      </c>
      <c r="C439" s="72" t="s">
        <v>662</v>
      </c>
    </row>
    <row r="440" spans="1:3" ht="15.75" customHeight="1" x14ac:dyDescent="0.25">
      <c r="A440" s="70" t="s">
        <v>487</v>
      </c>
      <c r="B440" s="69" t="s">
        <v>993</v>
      </c>
      <c r="C440" s="72" t="s">
        <v>639</v>
      </c>
    </row>
    <row r="441" spans="1:3" ht="15.75" customHeight="1" x14ac:dyDescent="0.25">
      <c r="A441" s="70" t="s">
        <v>488</v>
      </c>
      <c r="B441" s="69" t="s">
        <v>993</v>
      </c>
      <c r="C441" s="72" t="s">
        <v>639</v>
      </c>
    </row>
    <row r="442" spans="1:3" ht="15.75" customHeight="1" x14ac:dyDescent="0.25">
      <c r="A442" s="70" t="s">
        <v>490</v>
      </c>
      <c r="B442" s="69" t="s">
        <v>994</v>
      </c>
      <c r="C442" s="72" t="s">
        <v>667</v>
      </c>
    </row>
    <row r="443" spans="1:3" ht="15.75" customHeight="1" x14ac:dyDescent="0.25">
      <c r="A443" s="70" t="s">
        <v>489</v>
      </c>
      <c r="B443" s="69" t="s">
        <v>995</v>
      </c>
      <c r="C443" s="72" t="s">
        <v>705</v>
      </c>
    </row>
    <row r="444" spans="1:3" ht="15.75" customHeight="1" x14ac:dyDescent="0.25">
      <c r="A444" s="70" t="s">
        <v>498</v>
      </c>
      <c r="B444" s="69" t="s">
        <v>996</v>
      </c>
      <c r="C444" s="72" t="s">
        <v>649</v>
      </c>
    </row>
    <row r="445" spans="1:3" ht="15.75" customHeight="1" x14ac:dyDescent="0.25">
      <c r="A445" s="70" t="s">
        <v>336</v>
      </c>
      <c r="B445" s="69" t="s">
        <v>997</v>
      </c>
      <c r="C445" s="72" t="s">
        <v>635</v>
      </c>
    </row>
    <row r="446" spans="1:3" ht="15.75" customHeight="1" x14ac:dyDescent="0.25">
      <c r="A446" s="70" t="s">
        <v>502</v>
      </c>
      <c r="B446" s="69" t="s">
        <v>998</v>
      </c>
      <c r="C446" s="72" t="s">
        <v>639</v>
      </c>
    </row>
    <row r="447" spans="1:3" ht="15.75" customHeight="1" x14ac:dyDescent="0.25">
      <c r="A447" s="70" t="s">
        <v>503</v>
      </c>
      <c r="B447" s="69" t="s">
        <v>999</v>
      </c>
      <c r="C447" s="72" t="s">
        <v>820</v>
      </c>
    </row>
    <row r="448" spans="1:3" ht="15.75" customHeight="1" x14ac:dyDescent="0.25">
      <c r="A448" s="70" t="s">
        <v>496</v>
      </c>
      <c r="B448" s="69" t="s">
        <v>1000</v>
      </c>
      <c r="C448" s="72" t="s">
        <v>865</v>
      </c>
    </row>
    <row r="449" spans="1:3" ht="15.75" customHeight="1" x14ac:dyDescent="0.25">
      <c r="A449" s="70" t="s">
        <v>499</v>
      </c>
      <c r="B449" s="69" t="s">
        <v>1001</v>
      </c>
      <c r="C449" s="72" t="s">
        <v>639</v>
      </c>
    </row>
    <row r="450" spans="1:3" ht="15.75" customHeight="1" x14ac:dyDescent="0.25">
      <c r="A450" s="70" t="s">
        <v>505</v>
      </c>
      <c r="B450" s="69" t="s">
        <v>1002</v>
      </c>
      <c r="C450" s="72" t="s">
        <v>865</v>
      </c>
    </row>
    <row r="451" spans="1:3" ht="15.75" customHeight="1" x14ac:dyDescent="0.25">
      <c r="A451" s="70" t="s">
        <v>504</v>
      </c>
      <c r="B451" s="69" t="s">
        <v>1002</v>
      </c>
      <c r="C451" s="72" t="s">
        <v>865</v>
      </c>
    </row>
    <row r="452" spans="1:3" ht="15.75" customHeight="1" x14ac:dyDescent="0.25">
      <c r="A452" s="70" t="s">
        <v>501</v>
      </c>
      <c r="B452" s="69" t="s">
        <v>1003</v>
      </c>
      <c r="C452" s="72" t="s">
        <v>667</v>
      </c>
    </row>
    <row r="453" spans="1:3" ht="15.75" customHeight="1" x14ac:dyDescent="0.25">
      <c r="A453" s="70" t="s">
        <v>485</v>
      </c>
      <c r="B453" s="69" t="s">
        <v>1004</v>
      </c>
      <c r="C453" s="72" t="s">
        <v>662</v>
      </c>
    </row>
    <row r="454" spans="1:3" ht="15.75" customHeight="1" x14ac:dyDescent="0.25">
      <c r="A454" s="70" t="s">
        <v>1005</v>
      </c>
      <c r="B454" s="69" t="s">
        <v>1006</v>
      </c>
      <c r="C454" s="72" t="s">
        <v>649</v>
      </c>
    </row>
    <row r="455" spans="1:3" ht="15.75" customHeight="1" x14ac:dyDescent="0.25">
      <c r="A455" s="70" t="s">
        <v>508</v>
      </c>
      <c r="B455" s="69" t="s">
        <v>1007</v>
      </c>
      <c r="C455" s="72" t="s">
        <v>649</v>
      </c>
    </row>
    <row r="456" spans="1:3" ht="15.75" customHeight="1" x14ac:dyDescent="0.25">
      <c r="A456" s="70" t="s">
        <v>509</v>
      </c>
      <c r="B456" s="69" t="s">
        <v>1008</v>
      </c>
      <c r="C456" s="72" t="s">
        <v>701</v>
      </c>
    </row>
    <row r="457" spans="1:3" ht="15.75" customHeight="1" x14ac:dyDescent="0.25">
      <c r="A457" s="70" t="s">
        <v>401</v>
      </c>
      <c r="B457" s="69" t="s">
        <v>1009</v>
      </c>
      <c r="C457" s="72" t="s">
        <v>662</v>
      </c>
    </row>
    <row r="458" spans="1:3" ht="15.75" customHeight="1" x14ac:dyDescent="0.25">
      <c r="A458" s="70" t="s">
        <v>511</v>
      </c>
      <c r="B458" s="69" t="s">
        <v>1010</v>
      </c>
      <c r="C458" s="72" t="s">
        <v>662</v>
      </c>
    </row>
    <row r="459" spans="1:3" ht="15.75" customHeight="1" x14ac:dyDescent="0.25">
      <c r="A459" s="70" t="s">
        <v>513</v>
      </c>
      <c r="B459" s="69" t="s">
        <v>1011</v>
      </c>
      <c r="C459" s="72" t="s">
        <v>633</v>
      </c>
    </row>
    <row r="460" spans="1:3" ht="15.75" customHeight="1" x14ac:dyDescent="0.25">
      <c r="A460" s="70" t="s">
        <v>515</v>
      </c>
      <c r="B460" s="69" t="s">
        <v>1012</v>
      </c>
      <c r="C460" s="72" t="s">
        <v>705</v>
      </c>
    </row>
    <row r="461" spans="1:3" ht="15.75" customHeight="1" x14ac:dyDescent="0.25">
      <c r="A461" s="70" t="s">
        <v>516</v>
      </c>
      <c r="B461" s="69" t="s">
        <v>1012</v>
      </c>
      <c r="C461" s="72" t="s">
        <v>705</v>
      </c>
    </row>
    <row r="462" spans="1:3" ht="15.75" customHeight="1" x14ac:dyDescent="0.25">
      <c r="A462" s="70" t="s">
        <v>517</v>
      </c>
      <c r="B462" s="69" t="s">
        <v>1013</v>
      </c>
      <c r="C462" s="72" t="s">
        <v>705</v>
      </c>
    </row>
    <row r="463" spans="1:3" ht="15.75" customHeight="1" x14ac:dyDescent="0.25">
      <c r="A463" s="70" t="s">
        <v>518</v>
      </c>
      <c r="B463" s="69" t="s">
        <v>1013</v>
      </c>
      <c r="C463" s="72" t="s">
        <v>705</v>
      </c>
    </row>
    <row r="464" spans="1:3" ht="15.75" customHeight="1" x14ac:dyDescent="0.25">
      <c r="A464" s="70" t="s">
        <v>520</v>
      </c>
      <c r="B464" s="69" t="s">
        <v>1014</v>
      </c>
      <c r="C464" s="72" t="s">
        <v>649</v>
      </c>
    </row>
    <row r="465" spans="1:3" ht="15.75" customHeight="1" x14ac:dyDescent="0.25">
      <c r="A465" s="70" t="s">
        <v>522</v>
      </c>
      <c r="B465" s="69" t="s">
        <v>1015</v>
      </c>
      <c r="C465" s="72" t="s">
        <v>637</v>
      </c>
    </row>
    <row r="466" spans="1:3" ht="15.75" customHeight="1" x14ac:dyDescent="0.25">
      <c r="A466" s="70" t="s">
        <v>525</v>
      </c>
      <c r="B466" s="69" t="s">
        <v>1016</v>
      </c>
      <c r="C466" s="72" t="s">
        <v>637</v>
      </c>
    </row>
    <row r="467" spans="1:3" ht="15.75" customHeight="1" x14ac:dyDescent="0.25">
      <c r="A467" s="70" t="s">
        <v>526</v>
      </c>
      <c r="B467" s="69" t="s">
        <v>1016</v>
      </c>
      <c r="C467" s="72" t="s">
        <v>637</v>
      </c>
    </row>
    <row r="468" spans="1:3" ht="15.75" customHeight="1" x14ac:dyDescent="0.25">
      <c r="A468" s="70" t="s">
        <v>524</v>
      </c>
      <c r="B468" s="69" t="s">
        <v>1016</v>
      </c>
      <c r="C468" s="72" t="s">
        <v>637</v>
      </c>
    </row>
    <row r="469" spans="1:3" ht="15.75" customHeight="1" x14ac:dyDescent="0.25">
      <c r="A469" s="70" t="s">
        <v>534</v>
      </c>
      <c r="B469" s="69" t="s">
        <v>1017</v>
      </c>
      <c r="C469" s="72" t="s">
        <v>705</v>
      </c>
    </row>
    <row r="470" spans="1:3" ht="15.75" customHeight="1" x14ac:dyDescent="0.25">
      <c r="A470" s="70" t="s">
        <v>535</v>
      </c>
      <c r="B470" s="69" t="s">
        <v>1017</v>
      </c>
      <c r="C470" s="72" t="s">
        <v>705</v>
      </c>
    </row>
    <row r="471" spans="1:3" ht="15.75" customHeight="1" x14ac:dyDescent="0.25">
      <c r="A471" s="70" t="s">
        <v>519</v>
      </c>
      <c r="B471" s="69" t="s">
        <v>1018</v>
      </c>
      <c r="C471" s="72" t="s">
        <v>667</v>
      </c>
    </row>
    <row r="472" spans="1:3" ht="15.75" customHeight="1" x14ac:dyDescent="0.25">
      <c r="A472" s="70" t="s">
        <v>1019</v>
      </c>
      <c r="B472" s="69" t="s">
        <v>1020</v>
      </c>
      <c r="C472" s="72" t="s">
        <v>662</v>
      </c>
    </row>
    <row r="473" spans="1:3" ht="15.75" customHeight="1" x14ac:dyDescent="0.25">
      <c r="A473" s="70" t="s">
        <v>533</v>
      </c>
      <c r="B473" s="69" t="s">
        <v>1021</v>
      </c>
      <c r="C473" s="72" t="s">
        <v>667</v>
      </c>
    </row>
    <row r="474" spans="1:3" ht="15.75" customHeight="1" x14ac:dyDescent="0.25">
      <c r="A474" s="70" t="s">
        <v>512</v>
      </c>
      <c r="B474" s="69" t="s">
        <v>1022</v>
      </c>
      <c r="C474" s="72" t="s">
        <v>657</v>
      </c>
    </row>
    <row r="475" spans="1:3" ht="15.75" customHeight="1" x14ac:dyDescent="0.25">
      <c r="A475" s="70" t="s">
        <v>543</v>
      </c>
      <c r="B475" s="69" t="s">
        <v>1023</v>
      </c>
      <c r="C475" s="72" t="s">
        <v>649</v>
      </c>
    </row>
    <row r="476" spans="1:3" ht="15.75" customHeight="1" x14ac:dyDescent="0.25">
      <c r="A476" s="70" t="s">
        <v>540</v>
      </c>
      <c r="B476" s="69" t="s">
        <v>1024</v>
      </c>
      <c r="C476" s="72" t="s">
        <v>649</v>
      </c>
    </row>
    <row r="477" spans="1:3" ht="15.75" customHeight="1" x14ac:dyDescent="0.25">
      <c r="A477" s="70" t="s">
        <v>541</v>
      </c>
      <c r="B477" s="69" t="s">
        <v>1024</v>
      </c>
      <c r="C477" s="72" t="s">
        <v>649</v>
      </c>
    </row>
    <row r="478" spans="1:3" ht="15.75" customHeight="1" x14ac:dyDescent="0.25">
      <c r="A478" s="70" t="s">
        <v>539</v>
      </c>
      <c r="B478" s="69" t="s">
        <v>1024</v>
      </c>
      <c r="C478" s="72" t="s">
        <v>649</v>
      </c>
    </row>
    <row r="479" spans="1:3" ht="15.75" customHeight="1" x14ac:dyDescent="0.25">
      <c r="A479" s="70" t="s">
        <v>557</v>
      </c>
      <c r="B479" s="69" t="s">
        <v>1025</v>
      </c>
      <c r="C479" s="72" t="s">
        <v>649</v>
      </c>
    </row>
    <row r="480" spans="1:3" ht="15.75" customHeight="1" x14ac:dyDescent="0.25">
      <c r="A480" s="70" t="s">
        <v>558</v>
      </c>
      <c r="B480" s="69" t="s">
        <v>1025</v>
      </c>
      <c r="C480" s="72" t="s">
        <v>649</v>
      </c>
    </row>
    <row r="481" spans="1:3" ht="15.75" customHeight="1" x14ac:dyDescent="0.25">
      <c r="A481" s="70" t="s">
        <v>559</v>
      </c>
      <c r="B481" s="69" t="s">
        <v>1025</v>
      </c>
      <c r="C481" s="72" t="s">
        <v>649</v>
      </c>
    </row>
    <row r="482" spans="1:3" ht="15.75" customHeight="1" x14ac:dyDescent="0.25">
      <c r="A482" s="70" t="s">
        <v>537</v>
      </c>
      <c r="B482" s="69" t="s">
        <v>1026</v>
      </c>
      <c r="C482" s="72" t="s">
        <v>639</v>
      </c>
    </row>
    <row r="483" spans="1:3" ht="15.75" customHeight="1" x14ac:dyDescent="0.25">
      <c r="A483" s="70" t="s">
        <v>538</v>
      </c>
      <c r="B483" s="69" t="s">
        <v>1026</v>
      </c>
      <c r="C483" s="72" t="s">
        <v>639</v>
      </c>
    </row>
    <row r="484" spans="1:3" ht="15.75" customHeight="1" x14ac:dyDescent="0.25">
      <c r="A484" s="70" t="s">
        <v>536</v>
      </c>
      <c r="B484" s="69" t="s">
        <v>1026</v>
      </c>
      <c r="C484" s="72" t="s">
        <v>639</v>
      </c>
    </row>
    <row r="485" spans="1:3" ht="15.75" customHeight="1" x14ac:dyDescent="0.25">
      <c r="A485" s="70" t="s">
        <v>1027</v>
      </c>
      <c r="B485" s="69" t="s">
        <v>1026</v>
      </c>
      <c r="C485" s="72" t="s">
        <v>639</v>
      </c>
    </row>
    <row r="486" spans="1:3" ht="15.75" customHeight="1" x14ac:dyDescent="0.25">
      <c r="A486" s="70" t="s">
        <v>266</v>
      </c>
      <c r="B486" s="69" t="s">
        <v>1028</v>
      </c>
      <c r="C486" s="72" t="s">
        <v>664</v>
      </c>
    </row>
    <row r="487" spans="1:3" ht="15.75" customHeight="1" x14ac:dyDescent="0.25">
      <c r="A487" s="70" t="s">
        <v>267</v>
      </c>
      <c r="B487" s="69" t="s">
        <v>1028</v>
      </c>
      <c r="C487" s="72" t="s">
        <v>664</v>
      </c>
    </row>
    <row r="488" spans="1:3" ht="15.75" customHeight="1" x14ac:dyDescent="0.25">
      <c r="A488" s="70" t="s">
        <v>566</v>
      </c>
      <c r="B488" s="69" t="s">
        <v>1029</v>
      </c>
      <c r="C488" s="72" t="s">
        <v>657</v>
      </c>
    </row>
    <row r="489" spans="1:3" ht="15.75" customHeight="1" x14ac:dyDescent="0.25">
      <c r="A489" s="70" t="s">
        <v>544</v>
      </c>
      <c r="B489" s="69" t="s">
        <v>1030</v>
      </c>
      <c r="C489" s="72" t="s">
        <v>649</v>
      </c>
    </row>
    <row r="490" spans="1:3" ht="15.75" customHeight="1" x14ac:dyDescent="0.25">
      <c r="A490" s="70" t="s">
        <v>556</v>
      </c>
      <c r="B490" s="69" t="s">
        <v>1031</v>
      </c>
      <c r="C490" s="72" t="s">
        <v>649</v>
      </c>
    </row>
    <row r="491" spans="1:3" ht="15.75" customHeight="1" x14ac:dyDescent="0.25">
      <c r="A491" s="70" t="s">
        <v>553</v>
      </c>
      <c r="B491" s="69" t="s">
        <v>1032</v>
      </c>
      <c r="C491" s="72" t="s">
        <v>649</v>
      </c>
    </row>
    <row r="492" spans="1:3" ht="15.75" customHeight="1" x14ac:dyDescent="0.25">
      <c r="A492" s="70" t="s">
        <v>554</v>
      </c>
      <c r="B492" s="69" t="s">
        <v>1032</v>
      </c>
      <c r="C492" s="72" t="s">
        <v>649</v>
      </c>
    </row>
    <row r="493" spans="1:3" ht="15.75" customHeight="1" x14ac:dyDescent="0.25">
      <c r="A493" s="70" t="s">
        <v>549</v>
      </c>
      <c r="B493" s="69" t="s">
        <v>1033</v>
      </c>
      <c r="C493" s="72" t="s">
        <v>705</v>
      </c>
    </row>
    <row r="494" spans="1:3" ht="15.75" customHeight="1" x14ac:dyDescent="0.25">
      <c r="A494" s="70" t="s">
        <v>550</v>
      </c>
      <c r="B494" s="69" t="s">
        <v>1033</v>
      </c>
      <c r="C494" s="72" t="s">
        <v>705</v>
      </c>
    </row>
    <row r="495" spans="1:3" ht="15.75" customHeight="1" x14ac:dyDescent="0.25">
      <c r="A495" s="70" t="s">
        <v>252</v>
      </c>
      <c r="B495" s="69" t="s">
        <v>1034</v>
      </c>
      <c r="C495" s="72" t="s">
        <v>639</v>
      </c>
    </row>
    <row r="496" spans="1:3" ht="15.75" customHeight="1" x14ac:dyDescent="0.25">
      <c r="A496" s="70" t="s">
        <v>253</v>
      </c>
      <c r="B496" s="69" t="s">
        <v>1034</v>
      </c>
      <c r="C496" s="72" t="s">
        <v>639</v>
      </c>
    </row>
    <row r="497" spans="1:3" ht="15.75" customHeight="1" x14ac:dyDescent="0.25">
      <c r="A497" s="70" t="s">
        <v>546</v>
      </c>
      <c r="B497" s="69" t="s">
        <v>1035</v>
      </c>
      <c r="C497" s="72" t="s">
        <v>657</v>
      </c>
    </row>
    <row r="498" spans="1:3" ht="15.75" customHeight="1" x14ac:dyDescent="0.25">
      <c r="A498" s="70" t="s">
        <v>545</v>
      </c>
      <c r="B498" s="69" t="s">
        <v>1036</v>
      </c>
      <c r="C498" s="72" t="s">
        <v>649</v>
      </c>
    </row>
    <row r="499" spans="1:3" ht="15.75" customHeight="1" x14ac:dyDescent="0.25">
      <c r="A499" s="70" t="s">
        <v>257</v>
      </c>
      <c r="B499" s="69" t="s">
        <v>1037</v>
      </c>
      <c r="C499" s="72" t="s">
        <v>641</v>
      </c>
    </row>
    <row r="500" spans="1:3" ht="15.75" customHeight="1" x14ac:dyDescent="0.25">
      <c r="A500" s="70" t="s">
        <v>551</v>
      </c>
      <c r="B500" s="69" t="s">
        <v>1038</v>
      </c>
      <c r="C500" s="72" t="s">
        <v>657</v>
      </c>
    </row>
    <row r="501" spans="1:3" ht="15.75" customHeight="1" x14ac:dyDescent="0.25">
      <c r="A501" s="70" t="s">
        <v>565</v>
      </c>
      <c r="B501" s="69" t="s">
        <v>1039</v>
      </c>
      <c r="C501" s="72" t="s">
        <v>701</v>
      </c>
    </row>
    <row r="502" spans="1:3" ht="15.75" customHeight="1" x14ac:dyDescent="0.25">
      <c r="A502" s="70" t="s">
        <v>552</v>
      </c>
      <c r="B502" s="69" t="s">
        <v>1040</v>
      </c>
      <c r="C502" s="72" t="s">
        <v>635</v>
      </c>
    </row>
    <row r="503" spans="1:3" ht="15.75" customHeight="1" x14ac:dyDescent="0.25">
      <c r="A503" s="70" t="s">
        <v>555</v>
      </c>
      <c r="B503" s="69" t="s">
        <v>1041</v>
      </c>
      <c r="C503" s="72" t="s">
        <v>649</v>
      </c>
    </row>
    <row r="504" spans="1:3" ht="15.75" customHeight="1" x14ac:dyDescent="0.25">
      <c r="A504" s="70" t="s">
        <v>562</v>
      </c>
      <c r="B504" s="69" t="s">
        <v>1042</v>
      </c>
      <c r="C504" s="72" t="s">
        <v>649</v>
      </c>
    </row>
    <row r="505" spans="1:3" ht="15.75" customHeight="1" x14ac:dyDescent="0.25">
      <c r="A505" s="70" t="s">
        <v>563</v>
      </c>
      <c r="B505" s="69" t="s">
        <v>1042</v>
      </c>
      <c r="C505" s="72" t="s">
        <v>649</v>
      </c>
    </row>
    <row r="506" spans="1:3" ht="15.75" customHeight="1" x14ac:dyDescent="0.25">
      <c r="A506" s="70" t="s">
        <v>564</v>
      </c>
      <c r="B506" s="69" t="s">
        <v>1042</v>
      </c>
      <c r="C506" s="72" t="s">
        <v>649</v>
      </c>
    </row>
    <row r="507" spans="1:3" ht="15.75" customHeight="1" x14ac:dyDescent="0.25">
      <c r="A507" s="70" t="s">
        <v>547</v>
      </c>
      <c r="B507" s="69" t="s">
        <v>1043</v>
      </c>
      <c r="C507" s="72" t="s">
        <v>664</v>
      </c>
    </row>
    <row r="508" spans="1:3" ht="15.75" customHeight="1" x14ac:dyDescent="0.25">
      <c r="A508" s="70" t="s">
        <v>93</v>
      </c>
      <c r="B508" s="69" t="s">
        <v>1044</v>
      </c>
      <c r="C508" s="72" t="s">
        <v>649</v>
      </c>
    </row>
    <row r="509" spans="1:3" ht="15.75" customHeight="1" x14ac:dyDescent="0.25">
      <c r="A509" s="70" t="s">
        <v>94</v>
      </c>
      <c r="B509" s="69" t="s">
        <v>1044</v>
      </c>
      <c r="C509" s="72" t="s">
        <v>649</v>
      </c>
    </row>
    <row r="510" spans="1:3" ht="15.75" customHeight="1" x14ac:dyDescent="0.25">
      <c r="A510" s="70" t="s">
        <v>95</v>
      </c>
      <c r="B510" s="69" t="s">
        <v>1044</v>
      </c>
      <c r="C510" s="72" t="s">
        <v>649</v>
      </c>
    </row>
    <row r="511" spans="1:3" ht="15.75" customHeight="1" x14ac:dyDescent="0.25">
      <c r="A511" s="70" t="s">
        <v>568</v>
      </c>
      <c r="B511" s="69" t="s">
        <v>1045</v>
      </c>
      <c r="C511" s="72" t="s">
        <v>643</v>
      </c>
    </row>
    <row r="512" spans="1:3" ht="15.75" customHeight="1" x14ac:dyDescent="0.25">
      <c r="A512" s="70" t="s">
        <v>567</v>
      </c>
      <c r="B512" s="69" t="s">
        <v>1046</v>
      </c>
      <c r="C512" s="72" t="s">
        <v>637</v>
      </c>
    </row>
    <row r="513" spans="1:3" ht="15.75" customHeight="1" x14ac:dyDescent="0.25">
      <c r="A513" s="70" t="s">
        <v>1047</v>
      </c>
      <c r="B513" s="69" t="s">
        <v>1048</v>
      </c>
      <c r="C513" s="72" t="s">
        <v>649</v>
      </c>
    </row>
    <row r="514" spans="1:3" ht="15.75" customHeight="1" x14ac:dyDescent="0.25">
      <c r="A514" s="70" t="s">
        <v>1049</v>
      </c>
      <c r="B514" s="69" t="s">
        <v>1050</v>
      </c>
      <c r="C514" s="72" t="s">
        <v>681</v>
      </c>
    </row>
    <row r="515" spans="1:3" ht="15.75" customHeight="1" x14ac:dyDescent="0.25">
      <c r="A515" s="70" t="s">
        <v>570</v>
      </c>
      <c r="B515" s="69" t="s">
        <v>1051</v>
      </c>
      <c r="C515" s="72" t="s">
        <v>639</v>
      </c>
    </row>
    <row r="516" spans="1:3" ht="15.75" customHeight="1" x14ac:dyDescent="0.25">
      <c r="A516" s="70" t="s">
        <v>571</v>
      </c>
      <c r="B516" s="69" t="s">
        <v>1051</v>
      </c>
      <c r="C516" s="72" t="s">
        <v>639</v>
      </c>
    </row>
    <row r="517" spans="1:3" ht="15.75" customHeight="1" x14ac:dyDescent="0.25">
      <c r="A517" s="70" t="s">
        <v>569</v>
      </c>
      <c r="B517" s="69" t="s">
        <v>1051</v>
      </c>
      <c r="C517" s="72" t="s">
        <v>639</v>
      </c>
    </row>
    <row r="518" spans="1:3" ht="15.75" customHeight="1" x14ac:dyDescent="0.25">
      <c r="A518" s="70" t="s">
        <v>454</v>
      </c>
      <c r="B518" s="69" t="s">
        <v>1052</v>
      </c>
      <c r="C518" s="72" t="s">
        <v>649</v>
      </c>
    </row>
    <row r="519" spans="1:3" ht="15.75" customHeight="1" x14ac:dyDescent="0.25">
      <c r="A519" s="70" t="s">
        <v>455</v>
      </c>
      <c r="B519" s="69" t="s">
        <v>1052</v>
      </c>
      <c r="C519" s="72" t="s">
        <v>649</v>
      </c>
    </row>
    <row r="520" spans="1:3" ht="15.75" customHeight="1" x14ac:dyDescent="0.25">
      <c r="A520" s="70" t="s">
        <v>456</v>
      </c>
      <c r="B520" s="69" t="s">
        <v>1052</v>
      </c>
      <c r="C520" s="72" t="s">
        <v>649</v>
      </c>
    </row>
    <row r="521" spans="1:3" ht="15.75" customHeight="1" x14ac:dyDescent="0.25">
      <c r="A521" s="70" t="s">
        <v>572</v>
      </c>
      <c r="B521" s="69" t="s">
        <v>1053</v>
      </c>
      <c r="C521" s="72" t="s">
        <v>883</v>
      </c>
    </row>
    <row r="522" spans="1:3" ht="15.75" customHeight="1" x14ac:dyDescent="0.25">
      <c r="A522" s="70" t="s">
        <v>573</v>
      </c>
      <c r="B522" s="69" t="s">
        <v>1054</v>
      </c>
      <c r="C522" s="72" t="s">
        <v>649</v>
      </c>
    </row>
    <row r="523" spans="1:3" ht="15.75" customHeight="1" x14ac:dyDescent="0.25">
      <c r="A523" s="70" t="s">
        <v>575</v>
      </c>
      <c r="B523" s="69" t="s">
        <v>1055</v>
      </c>
      <c r="C523" s="72" t="s">
        <v>637</v>
      </c>
    </row>
    <row r="524" spans="1:3" ht="15.75" customHeight="1" x14ac:dyDescent="0.25">
      <c r="A524" s="70" t="s">
        <v>576</v>
      </c>
      <c r="B524" s="69" t="s">
        <v>1055</v>
      </c>
      <c r="C524" s="72" t="s">
        <v>637</v>
      </c>
    </row>
    <row r="525" spans="1:3" ht="15.75" customHeight="1" x14ac:dyDescent="0.25">
      <c r="A525" s="70" t="s">
        <v>574</v>
      </c>
      <c r="B525" s="69" t="s">
        <v>1055</v>
      </c>
      <c r="C525" s="72" t="s">
        <v>637</v>
      </c>
    </row>
    <row r="526" spans="1:3" ht="15.75" customHeight="1" x14ac:dyDescent="0.25">
      <c r="A526" s="70" t="s">
        <v>577</v>
      </c>
      <c r="B526" s="69" t="s">
        <v>1056</v>
      </c>
      <c r="C526" s="72" t="s">
        <v>641</v>
      </c>
    </row>
    <row r="527" spans="1:3" ht="15.75" customHeight="1" x14ac:dyDescent="0.25">
      <c r="A527" s="70" t="s">
        <v>578</v>
      </c>
      <c r="B527" s="69" t="s">
        <v>1056</v>
      </c>
      <c r="C527" s="72" t="s">
        <v>641</v>
      </c>
    </row>
    <row r="528" spans="1:3" ht="15.75" customHeight="1" x14ac:dyDescent="0.25">
      <c r="A528" s="70" t="s">
        <v>595</v>
      </c>
      <c r="B528" s="69" t="s">
        <v>1057</v>
      </c>
      <c r="C528" s="72" t="s">
        <v>701</v>
      </c>
    </row>
    <row r="529" spans="1:3" ht="15.75" customHeight="1" x14ac:dyDescent="0.25">
      <c r="A529" s="70" t="s">
        <v>582</v>
      </c>
      <c r="B529" s="69" t="s">
        <v>1058</v>
      </c>
      <c r="C529" s="72" t="s">
        <v>649</v>
      </c>
    </row>
    <row r="530" spans="1:3" ht="15.75" customHeight="1" x14ac:dyDescent="0.25">
      <c r="A530" s="70" t="s">
        <v>581</v>
      </c>
      <c r="B530" s="69" t="s">
        <v>1059</v>
      </c>
      <c r="C530" s="72" t="s">
        <v>667</v>
      </c>
    </row>
    <row r="531" spans="1:3" ht="15.75" customHeight="1" x14ac:dyDescent="0.25">
      <c r="A531" s="70" t="s">
        <v>579</v>
      </c>
      <c r="B531" s="69" t="s">
        <v>1060</v>
      </c>
      <c r="C531" s="72" t="s">
        <v>649</v>
      </c>
    </row>
    <row r="532" spans="1:3" ht="15.75" customHeight="1" x14ac:dyDescent="0.25">
      <c r="A532" s="70" t="s">
        <v>580</v>
      </c>
      <c r="B532" s="69" t="s">
        <v>1060</v>
      </c>
      <c r="C532" s="72" t="s">
        <v>649</v>
      </c>
    </row>
    <row r="533" spans="1:3" ht="15.75" customHeight="1" x14ac:dyDescent="0.25">
      <c r="A533" s="70" t="s">
        <v>589</v>
      </c>
      <c r="B533" s="69" t="s">
        <v>1061</v>
      </c>
      <c r="C533" s="72" t="s">
        <v>657</v>
      </c>
    </row>
    <row r="534" spans="1:3" ht="15.75" customHeight="1" x14ac:dyDescent="0.25">
      <c r="A534" s="70" t="s">
        <v>1062</v>
      </c>
      <c r="B534" s="69" t="s">
        <v>1063</v>
      </c>
      <c r="C534" s="72" t="s">
        <v>667</v>
      </c>
    </row>
    <row r="535" spans="1:3" ht="15.75" customHeight="1" x14ac:dyDescent="0.25">
      <c r="A535" s="70" t="s">
        <v>583</v>
      </c>
      <c r="B535" s="69" t="s">
        <v>1064</v>
      </c>
      <c r="C535" s="72" t="s">
        <v>664</v>
      </c>
    </row>
    <row r="536" spans="1:3" ht="15.75" customHeight="1" x14ac:dyDescent="0.25">
      <c r="A536" s="70" t="s">
        <v>584</v>
      </c>
      <c r="B536" s="69" t="s">
        <v>1064</v>
      </c>
      <c r="C536" s="72" t="s">
        <v>664</v>
      </c>
    </row>
    <row r="537" spans="1:3" ht="15.75" customHeight="1" x14ac:dyDescent="0.25">
      <c r="A537" s="70" t="s">
        <v>591</v>
      </c>
      <c r="B537" s="69" t="s">
        <v>1065</v>
      </c>
      <c r="C537" s="72" t="s">
        <v>641</v>
      </c>
    </row>
    <row r="538" spans="1:3" ht="15.75" customHeight="1" x14ac:dyDescent="0.25">
      <c r="A538" s="70" t="s">
        <v>592</v>
      </c>
      <c r="B538" s="69" t="s">
        <v>1065</v>
      </c>
      <c r="C538" s="72" t="s">
        <v>641</v>
      </c>
    </row>
    <row r="539" spans="1:3" ht="15.75" customHeight="1" x14ac:dyDescent="0.25">
      <c r="A539" s="70" t="s">
        <v>585</v>
      </c>
      <c r="B539" s="69" t="s">
        <v>1066</v>
      </c>
      <c r="C539" s="72" t="s">
        <v>681</v>
      </c>
    </row>
    <row r="540" spans="1:3" ht="15.75" customHeight="1" x14ac:dyDescent="0.25">
      <c r="A540" s="70" t="s">
        <v>586</v>
      </c>
      <c r="B540" s="69" t="s">
        <v>1066</v>
      </c>
      <c r="C540" s="72" t="s">
        <v>681</v>
      </c>
    </row>
    <row r="541" spans="1:3" ht="15.75" customHeight="1" x14ac:dyDescent="0.25">
      <c r="A541" s="70" t="s">
        <v>618</v>
      </c>
      <c r="B541" s="69" t="s">
        <v>1067</v>
      </c>
      <c r="C541" s="72" t="s">
        <v>681</v>
      </c>
    </row>
    <row r="542" spans="1:3" ht="15.75" customHeight="1" x14ac:dyDescent="0.25">
      <c r="A542" s="70" t="s">
        <v>587</v>
      </c>
      <c r="B542" s="69" t="s">
        <v>1068</v>
      </c>
      <c r="C542" s="72" t="s">
        <v>667</v>
      </c>
    </row>
    <row r="543" spans="1:3" ht="15.75" customHeight="1" x14ac:dyDescent="0.25">
      <c r="A543" s="70" t="s">
        <v>395</v>
      </c>
      <c r="B543" s="69" t="s">
        <v>1069</v>
      </c>
      <c r="C543" s="72" t="s">
        <v>649</v>
      </c>
    </row>
    <row r="544" spans="1:3" ht="15.75" customHeight="1" x14ac:dyDescent="0.25">
      <c r="A544" s="70" t="s">
        <v>601</v>
      </c>
      <c r="B544" s="69" t="s">
        <v>1070</v>
      </c>
      <c r="C544" s="72" t="s">
        <v>664</v>
      </c>
    </row>
    <row r="545" spans="1:3" ht="15.75" customHeight="1" x14ac:dyDescent="0.25">
      <c r="A545" s="70" t="s">
        <v>602</v>
      </c>
      <c r="B545" s="69" t="s">
        <v>1070</v>
      </c>
      <c r="C545" s="72" t="s">
        <v>664</v>
      </c>
    </row>
    <row r="546" spans="1:3" ht="15.75" customHeight="1" x14ac:dyDescent="0.25">
      <c r="A546" s="70" t="s">
        <v>590</v>
      </c>
      <c r="B546" s="69" t="s">
        <v>1071</v>
      </c>
      <c r="C546" s="72" t="s">
        <v>681</v>
      </c>
    </row>
    <row r="547" spans="1:3" ht="15.75" customHeight="1" x14ac:dyDescent="0.25">
      <c r="A547" s="70" t="s">
        <v>548</v>
      </c>
      <c r="B547" s="69" t="s">
        <v>1072</v>
      </c>
      <c r="C547" s="72" t="s">
        <v>649</v>
      </c>
    </row>
    <row r="548" spans="1:3" ht="15.75" customHeight="1" x14ac:dyDescent="0.25">
      <c r="A548" s="70" t="s">
        <v>593</v>
      </c>
      <c r="B548" s="69" t="s">
        <v>1073</v>
      </c>
      <c r="C548" s="72" t="s">
        <v>701</v>
      </c>
    </row>
    <row r="549" spans="1:3" ht="15.75" customHeight="1" x14ac:dyDescent="0.25">
      <c r="A549" s="70" t="s">
        <v>588</v>
      </c>
      <c r="B549" s="69" t="s">
        <v>1074</v>
      </c>
      <c r="C549" s="72" t="s">
        <v>662</v>
      </c>
    </row>
    <row r="550" spans="1:3" ht="15.75" customHeight="1" x14ac:dyDescent="0.25">
      <c r="A550" s="70" t="s">
        <v>597</v>
      </c>
      <c r="B550" s="69" t="s">
        <v>1075</v>
      </c>
      <c r="C550" s="72" t="s">
        <v>637</v>
      </c>
    </row>
    <row r="551" spans="1:3" ht="15.75" customHeight="1" x14ac:dyDescent="0.25">
      <c r="A551" s="70" t="s">
        <v>598</v>
      </c>
      <c r="B551" s="69" t="s">
        <v>1075</v>
      </c>
      <c r="C551" s="72" t="s">
        <v>637</v>
      </c>
    </row>
    <row r="552" spans="1:3" ht="15.75" customHeight="1" x14ac:dyDescent="0.25">
      <c r="A552" s="70" t="s">
        <v>409</v>
      </c>
      <c r="B552" s="69" t="s">
        <v>1076</v>
      </c>
      <c r="C552" s="72" t="s">
        <v>649</v>
      </c>
    </row>
    <row r="553" spans="1:3" ht="15.75" customHeight="1" x14ac:dyDescent="0.25">
      <c r="A553" s="70" t="s">
        <v>410</v>
      </c>
      <c r="B553" s="69" t="s">
        <v>1076</v>
      </c>
      <c r="C553" s="72" t="s">
        <v>649</v>
      </c>
    </row>
    <row r="554" spans="1:3" ht="15.75" customHeight="1" x14ac:dyDescent="0.25">
      <c r="A554" s="70" t="s">
        <v>596</v>
      </c>
      <c r="B554" s="69" t="s">
        <v>1077</v>
      </c>
      <c r="C554" s="72" t="s">
        <v>667</v>
      </c>
    </row>
    <row r="555" spans="1:3" ht="15.75" customHeight="1" x14ac:dyDescent="0.25">
      <c r="A555" s="70" t="s">
        <v>594</v>
      </c>
      <c r="B555" s="69" t="s">
        <v>1078</v>
      </c>
      <c r="C555" s="72" t="s">
        <v>657</v>
      </c>
    </row>
    <row r="556" spans="1:3" ht="15.75" customHeight="1" x14ac:dyDescent="0.25">
      <c r="A556" s="70" t="s">
        <v>600</v>
      </c>
      <c r="B556" s="69" t="s">
        <v>1079</v>
      </c>
      <c r="C556" s="72" t="s">
        <v>705</v>
      </c>
    </row>
    <row r="557" spans="1:3" ht="15.75" customHeight="1" x14ac:dyDescent="0.25">
      <c r="A557" s="70" t="s">
        <v>604</v>
      </c>
      <c r="B557" s="69" t="s">
        <v>1080</v>
      </c>
      <c r="C557" s="72" t="s">
        <v>633</v>
      </c>
    </row>
    <row r="558" spans="1:3" ht="15.75" customHeight="1" x14ac:dyDescent="0.25">
      <c r="A558" s="70" t="s">
        <v>603</v>
      </c>
      <c r="B558" s="69" t="s">
        <v>1081</v>
      </c>
      <c r="C558" s="72" t="s">
        <v>649</v>
      </c>
    </row>
    <row r="559" spans="1:3" ht="15.75" customHeight="1" x14ac:dyDescent="0.25">
      <c r="A559" s="70" t="s">
        <v>330</v>
      </c>
      <c r="B559" s="69" t="s">
        <v>1082</v>
      </c>
      <c r="C559" s="72" t="s">
        <v>681</v>
      </c>
    </row>
    <row r="560" spans="1:3" ht="15.75" customHeight="1" x14ac:dyDescent="0.25">
      <c r="A560" s="70" t="s">
        <v>605</v>
      </c>
      <c r="B560" s="69" t="s">
        <v>1083</v>
      </c>
      <c r="C560" s="72" t="s">
        <v>709</v>
      </c>
    </row>
    <row r="561" spans="1:3" ht="15.75" customHeight="1" x14ac:dyDescent="0.25">
      <c r="A561" s="70" t="s">
        <v>606</v>
      </c>
      <c r="B561" s="69" t="s">
        <v>1083</v>
      </c>
      <c r="C561" s="72" t="s">
        <v>709</v>
      </c>
    </row>
    <row r="562" spans="1:3" ht="15.75" customHeight="1" x14ac:dyDescent="0.25">
      <c r="A562" s="70" t="s">
        <v>607</v>
      </c>
      <c r="B562" s="69" t="s">
        <v>1083</v>
      </c>
      <c r="C562" s="72" t="s">
        <v>709</v>
      </c>
    </row>
    <row r="563" spans="1:3" ht="15.75" customHeight="1" x14ac:dyDescent="0.25">
      <c r="A563" s="70" t="s">
        <v>1084</v>
      </c>
      <c r="B563" s="69" t="s">
        <v>1085</v>
      </c>
      <c r="C563" s="72" t="s">
        <v>637</v>
      </c>
    </row>
    <row r="564" spans="1:3" ht="15.75" customHeight="1" x14ac:dyDescent="0.25">
      <c r="A564" s="70" t="s">
        <v>608</v>
      </c>
      <c r="B564" s="69" t="s">
        <v>1086</v>
      </c>
      <c r="C564" s="72" t="s">
        <v>641</v>
      </c>
    </row>
    <row r="565" spans="1:3" ht="15.75" customHeight="1" x14ac:dyDescent="0.25">
      <c r="A565" s="70" t="s">
        <v>609</v>
      </c>
      <c r="B565" s="69" t="s">
        <v>1086</v>
      </c>
      <c r="C565" s="72" t="s">
        <v>641</v>
      </c>
    </row>
    <row r="566" spans="1:3" ht="15.75" customHeight="1" x14ac:dyDescent="0.25">
      <c r="A566" s="70" t="s">
        <v>610</v>
      </c>
      <c r="B566" s="69" t="s">
        <v>1086</v>
      </c>
      <c r="C566" s="72" t="s">
        <v>641</v>
      </c>
    </row>
    <row r="567" spans="1:3" ht="15.75" customHeight="1" x14ac:dyDescent="0.25">
      <c r="A567" s="70" t="s">
        <v>611</v>
      </c>
      <c r="B567" s="69" t="s">
        <v>1087</v>
      </c>
      <c r="C567" s="72" t="s">
        <v>683</v>
      </c>
    </row>
    <row r="568" spans="1:3" ht="15.75" customHeight="1" x14ac:dyDescent="0.25">
      <c r="A568" s="70" t="s">
        <v>619</v>
      </c>
      <c r="B568" s="69" t="s">
        <v>1088</v>
      </c>
      <c r="C568" s="72" t="s">
        <v>649</v>
      </c>
    </row>
    <row r="569" spans="1:3" ht="15.75" customHeight="1" x14ac:dyDescent="0.25">
      <c r="A569" s="70" t="s">
        <v>612</v>
      </c>
      <c r="B569" s="69" t="s">
        <v>1089</v>
      </c>
      <c r="C569" s="72" t="s">
        <v>649</v>
      </c>
    </row>
    <row r="570" spans="1:3" ht="15.75" customHeight="1" x14ac:dyDescent="0.25">
      <c r="A570" s="70" t="s">
        <v>614</v>
      </c>
      <c r="B570" s="69" t="s">
        <v>1090</v>
      </c>
      <c r="C570" s="72" t="s">
        <v>662</v>
      </c>
    </row>
    <row r="571" spans="1:3" ht="15.75" customHeight="1" x14ac:dyDescent="0.25">
      <c r="A571" s="70" t="s">
        <v>613</v>
      </c>
      <c r="B571" s="69" t="s">
        <v>1091</v>
      </c>
      <c r="C571" s="72" t="s">
        <v>633</v>
      </c>
    </row>
    <row r="572" spans="1:3" ht="15.75" customHeight="1" x14ac:dyDescent="0.25">
      <c r="A572" s="70" t="s">
        <v>615</v>
      </c>
      <c r="B572" s="69" t="s">
        <v>1092</v>
      </c>
      <c r="C572" s="72" t="s">
        <v>635</v>
      </c>
    </row>
    <row r="573" spans="1:3" ht="15.75" customHeight="1" x14ac:dyDescent="0.25">
      <c r="A573" s="70" t="s">
        <v>616</v>
      </c>
      <c r="B573" s="69" t="s">
        <v>1093</v>
      </c>
      <c r="C573" s="72" t="s">
        <v>662</v>
      </c>
    </row>
    <row r="574" spans="1:3" ht="15.75" customHeight="1" x14ac:dyDescent="0.25">
      <c r="A574" s="70" t="s">
        <v>621</v>
      </c>
      <c r="B574" s="69" t="s">
        <v>1094</v>
      </c>
      <c r="C574" s="72" t="s">
        <v>662</v>
      </c>
    </row>
    <row r="575" spans="1:3" ht="15.75" customHeight="1" x14ac:dyDescent="0.25">
      <c r="A575" s="70" t="s">
        <v>617</v>
      </c>
      <c r="B575" s="69" t="s">
        <v>1095</v>
      </c>
      <c r="C575" s="72" t="s">
        <v>667</v>
      </c>
    </row>
    <row r="576" spans="1:3" ht="15.75" customHeight="1" x14ac:dyDescent="0.25">
      <c r="A576" s="70" t="s">
        <v>620</v>
      </c>
      <c r="B576" s="69" t="s">
        <v>1096</v>
      </c>
      <c r="C576" s="72" t="s">
        <v>664</v>
      </c>
    </row>
    <row r="577" spans="1:3" ht="15.75" customHeight="1" x14ac:dyDescent="0.25">
      <c r="A577" s="70" t="s">
        <v>411</v>
      </c>
      <c r="B577" s="69" t="s">
        <v>1097</v>
      </c>
      <c r="C577" s="72" t="s">
        <v>662</v>
      </c>
    </row>
    <row r="578" spans="1:3" ht="15.75" customHeight="1" x14ac:dyDescent="0.25">
      <c r="A578" s="70" t="s">
        <v>622</v>
      </c>
      <c r="B578" s="69" t="s">
        <v>1098</v>
      </c>
      <c r="C578" s="72" t="s">
        <v>643</v>
      </c>
    </row>
    <row r="579" spans="1:3" ht="15.75" customHeight="1" x14ac:dyDescent="0.25">
      <c r="A579" s="70" t="s">
        <v>623</v>
      </c>
      <c r="B579" s="69" t="s">
        <v>1099</v>
      </c>
      <c r="C579" s="72" t="s">
        <v>662</v>
      </c>
    </row>
    <row r="580" spans="1:3" ht="15.75" customHeight="1" x14ac:dyDescent="0.25">
      <c r="A580" s="70" t="s">
        <v>451</v>
      </c>
      <c r="B580" s="69" t="s">
        <v>1100</v>
      </c>
      <c r="C580" s="72" t="s">
        <v>705</v>
      </c>
    </row>
    <row r="581" spans="1:3" ht="15.75" customHeight="1" x14ac:dyDescent="0.25">
      <c r="A581" s="70" t="s">
        <v>452</v>
      </c>
      <c r="B581" s="69" t="s">
        <v>1100</v>
      </c>
      <c r="C581" s="72" t="s">
        <v>705</v>
      </c>
    </row>
    <row r="582" spans="1:3" ht="15.75" customHeight="1" x14ac:dyDescent="0.25">
      <c r="A582" s="70" t="s">
        <v>624</v>
      </c>
      <c r="B582" s="69" t="s">
        <v>1101</v>
      </c>
      <c r="C582" s="72" t="s">
        <v>865</v>
      </c>
    </row>
    <row r="583" spans="1:3" ht="15.75" customHeight="1" x14ac:dyDescent="0.25">
      <c r="A583" s="70" t="s">
        <v>625</v>
      </c>
      <c r="B583" s="69" t="s">
        <v>1101</v>
      </c>
      <c r="C583" s="72" t="s">
        <v>865</v>
      </c>
    </row>
    <row r="584" spans="1:3" ht="15.75" customHeight="1" x14ac:dyDescent="0.25">
      <c r="A584" s="70" t="s">
        <v>495</v>
      </c>
      <c r="B584" s="69" t="s">
        <v>1102</v>
      </c>
      <c r="C584" s="72" t="s">
        <v>657</v>
      </c>
    </row>
    <row r="585" spans="1:3" ht="15.75" customHeight="1" x14ac:dyDescent="0.25">
      <c r="A585" s="70" t="s">
        <v>626</v>
      </c>
      <c r="B585" s="69" t="s">
        <v>1103</v>
      </c>
      <c r="C585" s="72" t="s">
        <v>639</v>
      </c>
    </row>
    <row r="586" spans="1:3" ht="15.75" customHeight="1" x14ac:dyDescent="0.25">
      <c r="A586" s="70" t="s">
        <v>627</v>
      </c>
      <c r="B586" s="69" t="s">
        <v>1104</v>
      </c>
      <c r="C586" s="72" t="s">
        <v>662</v>
      </c>
    </row>
    <row r="587" spans="1:3" ht="15.75" customHeight="1" x14ac:dyDescent="0.25">
      <c r="A587" s="70" t="s">
        <v>628</v>
      </c>
      <c r="B587" s="69" t="s">
        <v>1104</v>
      </c>
      <c r="C587" s="72" t="s">
        <v>662</v>
      </c>
    </row>
    <row r="588" spans="1:3" ht="15.75" customHeight="1" x14ac:dyDescent="0.25">
      <c r="A588" s="70" t="s">
        <v>1105</v>
      </c>
      <c r="B588" s="69" t="s">
        <v>1106</v>
      </c>
      <c r="C588" s="72" t="s">
        <v>649</v>
      </c>
    </row>
    <row r="589" spans="1:3" ht="15.75" customHeight="1" x14ac:dyDescent="0.25">
      <c r="A589" s="70" t="s">
        <v>629</v>
      </c>
      <c r="B589" s="69" t="s">
        <v>1107</v>
      </c>
      <c r="C589" s="72" t="s">
        <v>649</v>
      </c>
    </row>
    <row r="590" spans="1:3" ht="15.75" customHeight="1" x14ac:dyDescent="0.2">
      <c r="A590" s="73"/>
    </row>
    <row r="591" spans="1:3" ht="15.75" customHeight="1" x14ac:dyDescent="0.2">
      <c r="A591" s="73"/>
    </row>
    <row r="592" spans="1:3" ht="15.75" customHeight="1" x14ac:dyDescent="0.2">
      <c r="A592" s="73"/>
    </row>
    <row r="593" spans="1:1" ht="15.75" customHeight="1" x14ac:dyDescent="0.2">
      <c r="A593" s="73"/>
    </row>
    <row r="594" spans="1:1" ht="15.75" customHeight="1" x14ac:dyDescent="0.2">
      <c r="A594" s="73"/>
    </row>
    <row r="595" spans="1:1" ht="15.75" customHeight="1" x14ac:dyDescent="0.2">
      <c r="A595" s="73"/>
    </row>
    <row r="596" spans="1:1" ht="15.75" customHeight="1" x14ac:dyDescent="0.2">
      <c r="A596" s="73"/>
    </row>
    <row r="597" spans="1:1" ht="15.75" customHeight="1" x14ac:dyDescent="0.2">
      <c r="A597" s="73"/>
    </row>
    <row r="598" spans="1:1" ht="15.75" customHeight="1" x14ac:dyDescent="0.2">
      <c r="A598" s="73"/>
    </row>
    <row r="599" spans="1:1" ht="15.75" customHeight="1" x14ac:dyDescent="0.2">
      <c r="A599" s="73"/>
    </row>
    <row r="600" spans="1:1" ht="15.75" customHeight="1" x14ac:dyDescent="0.2">
      <c r="A600" s="73"/>
    </row>
    <row r="601" spans="1:1" ht="15.75" customHeight="1" x14ac:dyDescent="0.2">
      <c r="A601" s="73"/>
    </row>
    <row r="602" spans="1:1" ht="15.75" customHeight="1" x14ac:dyDescent="0.2">
      <c r="A602" s="73"/>
    </row>
    <row r="603" spans="1:1" ht="15.75" customHeight="1" x14ac:dyDescent="0.2">
      <c r="A603" s="73"/>
    </row>
    <row r="604" spans="1:1" ht="15.75" customHeight="1" x14ac:dyDescent="0.2">
      <c r="A604" s="73"/>
    </row>
    <row r="605" spans="1:1" ht="15.75" customHeight="1" x14ac:dyDescent="0.2">
      <c r="A605" s="73"/>
    </row>
    <row r="606" spans="1:1" ht="15.75" customHeight="1" x14ac:dyDescent="0.2">
      <c r="A606" s="73"/>
    </row>
    <row r="607" spans="1:1" ht="15.75" customHeight="1" x14ac:dyDescent="0.2">
      <c r="A607" s="73"/>
    </row>
    <row r="608" spans="1:1" ht="15.75" customHeight="1" x14ac:dyDescent="0.2">
      <c r="A608" s="73"/>
    </row>
    <row r="609" spans="1:1" ht="15.75" customHeight="1" x14ac:dyDescent="0.2">
      <c r="A609" s="73"/>
    </row>
    <row r="610" spans="1:1" ht="15.75" customHeight="1" x14ac:dyDescent="0.2">
      <c r="A610" s="73"/>
    </row>
    <row r="611" spans="1:1" ht="15.75" customHeight="1" x14ac:dyDescent="0.2">
      <c r="A611" s="73"/>
    </row>
    <row r="612" spans="1:1" ht="15.75" customHeight="1" x14ac:dyDescent="0.2">
      <c r="A612" s="73"/>
    </row>
    <row r="613" spans="1:1" ht="15.75" customHeight="1" x14ac:dyDescent="0.2">
      <c r="A613" s="73"/>
    </row>
    <row r="614" spans="1:1" ht="15.75" customHeight="1" x14ac:dyDescent="0.2">
      <c r="A614" s="73"/>
    </row>
    <row r="615" spans="1:1" ht="15.75" customHeight="1" x14ac:dyDescent="0.2">
      <c r="A615" s="73"/>
    </row>
    <row r="616" spans="1:1" ht="15.75" customHeight="1" x14ac:dyDescent="0.2">
      <c r="A616" s="73"/>
    </row>
    <row r="617" spans="1:1" ht="15.75" customHeight="1" x14ac:dyDescent="0.2">
      <c r="A617" s="73"/>
    </row>
    <row r="618" spans="1:1" ht="15.75" customHeight="1" x14ac:dyDescent="0.2">
      <c r="A618" s="73"/>
    </row>
    <row r="619" spans="1:1" ht="15.75" customHeight="1" x14ac:dyDescent="0.2">
      <c r="A619" s="73"/>
    </row>
    <row r="620" spans="1:1" ht="15.75" customHeight="1" x14ac:dyDescent="0.2">
      <c r="A620" s="73"/>
    </row>
    <row r="621" spans="1:1" ht="15.75" customHeight="1" x14ac:dyDescent="0.2">
      <c r="A621" s="73"/>
    </row>
    <row r="622" spans="1:1" ht="15.75" customHeight="1" x14ac:dyDescent="0.2">
      <c r="A622" s="73"/>
    </row>
    <row r="623" spans="1:1" ht="15.75" customHeight="1" x14ac:dyDescent="0.2">
      <c r="A623" s="73"/>
    </row>
    <row r="624" spans="1:1" ht="15.75" customHeight="1" x14ac:dyDescent="0.2">
      <c r="A624" s="73"/>
    </row>
    <row r="625" spans="1:1" ht="15.75" customHeight="1" x14ac:dyDescent="0.2">
      <c r="A625" s="73"/>
    </row>
    <row r="626" spans="1:1" ht="15.75" customHeight="1" x14ac:dyDescent="0.2">
      <c r="A626" s="73"/>
    </row>
    <row r="627" spans="1:1" ht="15.75" customHeight="1" x14ac:dyDescent="0.2">
      <c r="A627" s="73"/>
    </row>
    <row r="628" spans="1:1" ht="15.75" customHeight="1" x14ac:dyDescent="0.2">
      <c r="A628" s="73"/>
    </row>
    <row r="629" spans="1:1" ht="15.75" customHeight="1" x14ac:dyDescent="0.2">
      <c r="A629" s="73"/>
    </row>
    <row r="630" spans="1:1" ht="15.75" customHeight="1" x14ac:dyDescent="0.2">
      <c r="A630" s="73"/>
    </row>
    <row r="631" spans="1:1" ht="15.75" customHeight="1" x14ac:dyDescent="0.2">
      <c r="A631" s="73"/>
    </row>
    <row r="632" spans="1:1" ht="15.75" customHeight="1" x14ac:dyDescent="0.2">
      <c r="A632" s="73"/>
    </row>
    <row r="633" spans="1:1" ht="15.75" customHeight="1" x14ac:dyDescent="0.2">
      <c r="A633" s="73"/>
    </row>
    <row r="634" spans="1:1" ht="15.75" customHeight="1" x14ac:dyDescent="0.2">
      <c r="A634" s="73"/>
    </row>
    <row r="635" spans="1:1" ht="15.75" customHeight="1" x14ac:dyDescent="0.2">
      <c r="A635" s="73"/>
    </row>
    <row r="636" spans="1:1" ht="15.75" customHeight="1" x14ac:dyDescent="0.2">
      <c r="A636" s="73"/>
    </row>
    <row r="637" spans="1:1" ht="15.75" customHeight="1" x14ac:dyDescent="0.2">
      <c r="A637" s="73"/>
    </row>
    <row r="638" spans="1:1" ht="15.75" customHeight="1" x14ac:dyDescent="0.2">
      <c r="A638" s="73"/>
    </row>
    <row r="639" spans="1:1" ht="15.75" customHeight="1" x14ac:dyDescent="0.2">
      <c r="A639" s="73"/>
    </row>
    <row r="640" spans="1:1" ht="15.75" customHeight="1" x14ac:dyDescent="0.2">
      <c r="A640" s="73"/>
    </row>
    <row r="641" spans="1:1" ht="15.75" customHeight="1" x14ac:dyDescent="0.2">
      <c r="A641" s="73"/>
    </row>
    <row r="642" spans="1:1" ht="15.75" customHeight="1" x14ac:dyDescent="0.2">
      <c r="A642" s="73"/>
    </row>
    <row r="643" spans="1:1" ht="15.75" customHeight="1" x14ac:dyDescent="0.2">
      <c r="A643" s="73"/>
    </row>
    <row r="644" spans="1:1" ht="15.75" customHeight="1" x14ac:dyDescent="0.2">
      <c r="A644" s="73"/>
    </row>
    <row r="645" spans="1:1" ht="15.75" customHeight="1" x14ac:dyDescent="0.2">
      <c r="A645" s="73"/>
    </row>
    <row r="646" spans="1:1" ht="15.75" customHeight="1" x14ac:dyDescent="0.2">
      <c r="A646" s="73"/>
    </row>
    <row r="647" spans="1:1" ht="15.75" customHeight="1" x14ac:dyDescent="0.2">
      <c r="A647" s="73"/>
    </row>
    <row r="648" spans="1:1" ht="15.75" customHeight="1" x14ac:dyDescent="0.2">
      <c r="A648" s="73"/>
    </row>
    <row r="649" spans="1:1" ht="15.75" customHeight="1" x14ac:dyDescent="0.2">
      <c r="A649" s="73"/>
    </row>
    <row r="650" spans="1:1" ht="15.75" customHeight="1" x14ac:dyDescent="0.2">
      <c r="A650" s="73"/>
    </row>
    <row r="651" spans="1:1" ht="15.75" customHeight="1" x14ac:dyDescent="0.2">
      <c r="A651" s="73"/>
    </row>
    <row r="652" spans="1:1" ht="15.75" customHeight="1" x14ac:dyDescent="0.2">
      <c r="A652" s="73"/>
    </row>
    <row r="653" spans="1:1" ht="15.75" customHeight="1" x14ac:dyDescent="0.2">
      <c r="A653" s="73"/>
    </row>
    <row r="654" spans="1:1" ht="15.75" customHeight="1" x14ac:dyDescent="0.2">
      <c r="A654" s="73"/>
    </row>
    <row r="655" spans="1:1" ht="15.75" customHeight="1" x14ac:dyDescent="0.2">
      <c r="A655" s="73"/>
    </row>
    <row r="656" spans="1:1" ht="15.75" customHeight="1" x14ac:dyDescent="0.2">
      <c r="A656" s="73"/>
    </row>
    <row r="657" spans="1:1" ht="15.75" customHeight="1" x14ac:dyDescent="0.2">
      <c r="A657" s="73"/>
    </row>
    <row r="658" spans="1:1" ht="15.75" customHeight="1" x14ac:dyDescent="0.2">
      <c r="A658" s="73"/>
    </row>
    <row r="659" spans="1:1" ht="15.75" customHeight="1" x14ac:dyDescent="0.2">
      <c r="A659" s="73"/>
    </row>
    <row r="660" spans="1:1" ht="15.75" customHeight="1" x14ac:dyDescent="0.2">
      <c r="A660" s="73"/>
    </row>
    <row r="661" spans="1:1" ht="15.75" customHeight="1" x14ac:dyDescent="0.2">
      <c r="A661" s="73"/>
    </row>
    <row r="662" spans="1:1" ht="15.75" customHeight="1" x14ac:dyDescent="0.2">
      <c r="A662" s="73"/>
    </row>
    <row r="663" spans="1:1" ht="15.75" customHeight="1" x14ac:dyDescent="0.2">
      <c r="A663" s="73"/>
    </row>
    <row r="664" spans="1:1" ht="15.75" customHeight="1" x14ac:dyDescent="0.2">
      <c r="A664" s="73"/>
    </row>
    <row r="665" spans="1:1" ht="15.75" customHeight="1" x14ac:dyDescent="0.2">
      <c r="A665" s="73"/>
    </row>
    <row r="666" spans="1:1" ht="15.75" customHeight="1" x14ac:dyDescent="0.2">
      <c r="A666" s="73"/>
    </row>
    <row r="667" spans="1:1" ht="15.75" customHeight="1" x14ac:dyDescent="0.2">
      <c r="A667" s="73"/>
    </row>
    <row r="668" spans="1:1" ht="15.75" customHeight="1" x14ac:dyDescent="0.2">
      <c r="A668" s="73"/>
    </row>
    <row r="669" spans="1:1" ht="15.75" customHeight="1" x14ac:dyDescent="0.2">
      <c r="A669" s="73"/>
    </row>
    <row r="670" spans="1:1" ht="15.75" customHeight="1" x14ac:dyDescent="0.2">
      <c r="A670" s="73"/>
    </row>
    <row r="671" spans="1:1" ht="15.75" customHeight="1" x14ac:dyDescent="0.2">
      <c r="A671" s="73"/>
    </row>
    <row r="672" spans="1:1" ht="15.75" customHeight="1" x14ac:dyDescent="0.2">
      <c r="A672" s="73"/>
    </row>
    <row r="673" spans="1:1" ht="15.75" customHeight="1" x14ac:dyDescent="0.2">
      <c r="A673" s="73"/>
    </row>
    <row r="674" spans="1:1" ht="15.75" customHeight="1" x14ac:dyDescent="0.2">
      <c r="A674" s="73"/>
    </row>
    <row r="675" spans="1:1" ht="15.75" customHeight="1" x14ac:dyDescent="0.2">
      <c r="A675" s="73"/>
    </row>
    <row r="676" spans="1:1" ht="15.75" customHeight="1" x14ac:dyDescent="0.2">
      <c r="A676" s="73"/>
    </row>
    <row r="677" spans="1:1" ht="15.75" customHeight="1" x14ac:dyDescent="0.2">
      <c r="A677" s="73"/>
    </row>
    <row r="678" spans="1:1" ht="15.75" customHeight="1" x14ac:dyDescent="0.2">
      <c r="A678" s="73"/>
    </row>
    <row r="679" spans="1:1" ht="15.75" customHeight="1" x14ac:dyDescent="0.2">
      <c r="A679" s="73"/>
    </row>
    <row r="680" spans="1:1" ht="15.75" customHeight="1" x14ac:dyDescent="0.2">
      <c r="A680" s="73"/>
    </row>
    <row r="681" spans="1:1" ht="15.75" customHeight="1" x14ac:dyDescent="0.2">
      <c r="A681" s="73"/>
    </row>
    <row r="682" spans="1:1" ht="15.75" customHeight="1" x14ac:dyDescent="0.2">
      <c r="A682" s="73"/>
    </row>
    <row r="683" spans="1:1" ht="15.75" customHeight="1" x14ac:dyDescent="0.2">
      <c r="A683" s="73"/>
    </row>
    <row r="684" spans="1:1" ht="15.75" customHeight="1" x14ac:dyDescent="0.2">
      <c r="A684" s="73"/>
    </row>
    <row r="685" spans="1:1" ht="15.75" customHeight="1" x14ac:dyDescent="0.2">
      <c r="A685" s="73"/>
    </row>
    <row r="686" spans="1:1" ht="15.75" customHeight="1" x14ac:dyDescent="0.2">
      <c r="A686" s="73"/>
    </row>
    <row r="687" spans="1:1" ht="15.75" customHeight="1" x14ac:dyDescent="0.2">
      <c r="A687" s="73"/>
    </row>
    <row r="688" spans="1:1" ht="15.75" customHeight="1" x14ac:dyDescent="0.2">
      <c r="A688" s="73"/>
    </row>
    <row r="689" spans="1:1" ht="15.75" customHeight="1" x14ac:dyDescent="0.2">
      <c r="A689" s="73"/>
    </row>
    <row r="690" spans="1:1" ht="15.75" customHeight="1" x14ac:dyDescent="0.2">
      <c r="A690" s="73"/>
    </row>
    <row r="691" spans="1:1" ht="15.75" customHeight="1" x14ac:dyDescent="0.2">
      <c r="A691" s="73"/>
    </row>
    <row r="692" spans="1:1" ht="15.75" customHeight="1" x14ac:dyDescent="0.2">
      <c r="A692" s="73"/>
    </row>
    <row r="693" spans="1:1" ht="15.75" customHeight="1" x14ac:dyDescent="0.2">
      <c r="A693" s="73"/>
    </row>
    <row r="694" spans="1:1" ht="15.75" customHeight="1" x14ac:dyDescent="0.2">
      <c r="A694" s="73"/>
    </row>
    <row r="695" spans="1:1" ht="15.75" customHeight="1" x14ac:dyDescent="0.2">
      <c r="A695" s="73"/>
    </row>
    <row r="696" spans="1:1" ht="15.75" customHeight="1" x14ac:dyDescent="0.2">
      <c r="A696" s="73"/>
    </row>
    <row r="697" spans="1:1" ht="15.75" customHeight="1" x14ac:dyDescent="0.2">
      <c r="A697" s="73"/>
    </row>
    <row r="698" spans="1:1" ht="15.75" customHeight="1" x14ac:dyDescent="0.2">
      <c r="A698" s="73"/>
    </row>
    <row r="699" spans="1:1" ht="15.75" customHeight="1" x14ac:dyDescent="0.2">
      <c r="A699" s="73"/>
    </row>
    <row r="700" spans="1:1" ht="15.75" customHeight="1" x14ac:dyDescent="0.2">
      <c r="A700" s="73"/>
    </row>
    <row r="701" spans="1:1" ht="15.75" customHeight="1" x14ac:dyDescent="0.2">
      <c r="A701" s="73"/>
    </row>
    <row r="702" spans="1:1" ht="15.75" customHeight="1" x14ac:dyDescent="0.2">
      <c r="A702" s="73"/>
    </row>
    <row r="703" spans="1:1" ht="15.75" customHeight="1" x14ac:dyDescent="0.2">
      <c r="A703" s="73"/>
    </row>
    <row r="704" spans="1:1" ht="15.75" customHeight="1" x14ac:dyDescent="0.2">
      <c r="A704" s="73"/>
    </row>
    <row r="705" spans="1:1" ht="15.75" customHeight="1" x14ac:dyDescent="0.2">
      <c r="A705" s="73"/>
    </row>
    <row r="706" spans="1:1" ht="15.75" customHeight="1" x14ac:dyDescent="0.2">
      <c r="A706" s="73"/>
    </row>
    <row r="707" spans="1:1" ht="15.75" customHeight="1" x14ac:dyDescent="0.2">
      <c r="A707" s="73"/>
    </row>
    <row r="708" spans="1:1" ht="15.75" customHeight="1" x14ac:dyDescent="0.2">
      <c r="A708" s="73"/>
    </row>
    <row r="709" spans="1:1" ht="15.75" customHeight="1" x14ac:dyDescent="0.2">
      <c r="A709" s="73"/>
    </row>
    <row r="710" spans="1:1" ht="15.75" customHeight="1" x14ac:dyDescent="0.2">
      <c r="A710" s="73"/>
    </row>
    <row r="711" spans="1:1" ht="15.75" customHeight="1" x14ac:dyDescent="0.2">
      <c r="A711" s="73"/>
    </row>
    <row r="712" spans="1:1" ht="15.75" customHeight="1" x14ac:dyDescent="0.2">
      <c r="A712" s="73"/>
    </row>
    <row r="713" spans="1:1" ht="15.75" customHeight="1" x14ac:dyDescent="0.2">
      <c r="A713" s="73"/>
    </row>
    <row r="714" spans="1:1" ht="15.75" customHeight="1" x14ac:dyDescent="0.2">
      <c r="A714" s="73"/>
    </row>
    <row r="715" spans="1:1" ht="15.75" customHeight="1" x14ac:dyDescent="0.2">
      <c r="A715" s="73"/>
    </row>
    <row r="716" spans="1:1" ht="15.75" customHeight="1" x14ac:dyDescent="0.2">
      <c r="A716" s="73"/>
    </row>
    <row r="717" spans="1:1" ht="15.75" customHeight="1" x14ac:dyDescent="0.2">
      <c r="A717" s="73"/>
    </row>
    <row r="718" spans="1:1" ht="15.75" customHeight="1" x14ac:dyDescent="0.2">
      <c r="A718" s="73"/>
    </row>
    <row r="719" spans="1:1" ht="15.75" customHeight="1" x14ac:dyDescent="0.2">
      <c r="A719" s="73"/>
    </row>
    <row r="720" spans="1:1" ht="15.75" customHeight="1" x14ac:dyDescent="0.2">
      <c r="A720" s="73"/>
    </row>
    <row r="721" spans="1:1" ht="15.75" customHeight="1" x14ac:dyDescent="0.2">
      <c r="A721" s="73"/>
    </row>
    <row r="722" spans="1:1" ht="15.75" customHeight="1" x14ac:dyDescent="0.2">
      <c r="A722" s="73"/>
    </row>
    <row r="723" spans="1:1" ht="15.75" customHeight="1" x14ac:dyDescent="0.2">
      <c r="A723" s="73"/>
    </row>
    <row r="724" spans="1:1" ht="15.75" customHeight="1" x14ac:dyDescent="0.2">
      <c r="A724" s="73"/>
    </row>
    <row r="725" spans="1:1" ht="15.75" customHeight="1" x14ac:dyDescent="0.2">
      <c r="A725" s="73"/>
    </row>
    <row r="726" spans="1:1" ht="15.75" customHeight="1" x14ac:dyDescent="0.2">
      <c r="A726" s="73"/>
    </row>
    <row r="727" spans="1:1" ht="15.75" customHeight="1" x14ac:dyDescent="0.2">
      <c r="A727" s="73"/>
    </row>
    <row r="728" spans="1:1" ht="15.75" customHeight="1" x14ac:dyDescent="0.2">
      <c r="A728" s="73"/>
    </row>
    <row r="729" spans="1:1" ht="15.75" customHeight="1" x14ac:dyDescent="0.2">
      <c r="A729" s="73"/>
    </row>
    <row r="730" spans="1:1" ht="15.75" customHeight="1" x14ac:dyDescent="0.2">
      <c r="A730" s="73"/>
    </row>
    <row r="731" spans="1:1" ht="15.75" customHeight="1" x14ac:dyDescent="0.2">
      <c r="A731" s="73"/>
    </row>
    <row r="732" spans="1:1" ht="15.75" customHeight="1" x14ac:dyDescent="0.2">
      <c r="A732" s="73"/>
    </row>
    <row r="733" spans="1:1" ht="15.75" customHeight="1" x14ac:dyDescent="0.2">
      <c r="A733" s="73"/>
    </row>
    <row r="734" spans="1:1" ht="15.75" customHeight="1" x14ac:dyDescent="0.2">
      <c r="A734" s="73"/>
    </row>
    <row r="735" spans="1:1" ht="15.75" customHeight="1" x14ac:dyDescent="0.2">
      <c r="A735" s="73"/>
    </row>
    <row r="736" spans="1:1" ht="15.75" customHeight="1" x14ac:dyDescent="0.2">
      <c r="A736" s="73"/>
    </row>
    <row r="737" spans="1:1" ht="15.75" customHeight="1" x14ac:dyDescent="0.2">
      <c r="A737" s="73"/>
    </row>
    <row r="738" spans="1:1" ht="15.75" customHeight="1" x14ac:dyDescent="0.2">
      <c r="A738" s="73"/>
    </row>
    <row r="739" spans="1:1" ht="15.75" customHeight="1" x14ac:dyDescent="0.2">
      <c r="A739" s="73"/>
    </row>
    <row r="740" spans="1:1" ht="15.75" customHeight="1" x14ac:dyDescent="0.2">
      <c r="A740" s="73"/>
    </row>
    <row r="741" spans="1:1" ht="15.75" customHeight="1" x14ac:dyDescent="0.2">
      <c r="A741" s="73"/>
    </row>
    <row r="742" spans="1:1" ht="15.75" customHeight="1" x14ac:dyDescent="0.2">
      <c r="A742" s="73"/>
    </row>
    <row r="743" spans="1:1" ht="15.75" customHeight="1" x14ac:dyDescent="0.2">
      <c r="A743" s="73"/>
    </row>
    <row r="744" spans="1:1" ht="15.75" customHeight="1" x14ac:dyDescent="0.2">
      <c r="A744" s="73"/>
    </row>
    <row r="745" spans="1:1" ht="15.75" customHeight="1" x14ac:dyDescent="0.2">
      <c r="A745" s="73"/>
    </row>
    <row r="746" spans="1:1" ht="15.75" customHeight="1" x14ac:dyDescent="0.2">
      <c r="A746" s="73"/>
    </row>
    <row r="747" spans="1:1" ht="15.75" customHeight="1" x14ac:dyDescent="0.2">
      <c r="A747" s="73"/>
    </row>
    <row r="748" spans="1:1" ht="15.75" customHeight="1" x14ac:dyDescent="0.2">
      <c r="A748" s="73"/>
    </row>
    <row r="749" spans="1:1" ht="15.75" customHeight="1" x14ac:dyDescent="0.2">
      <c r="A749" s="73"/>
    </row>
    <row r="750" spans="1:1" ht="15.75" customHeight="1" x14ac:dyDescent="0.2">
      <c r="A750" s="73"/>
    </row>
    <row r="751" spans="1:1" ht="15.75" customHeight="1" x14ac:dyDescent="0.2">
      <c r="A751" s="73"/>
    </row>
    <row r="752" spans="1:1" ht="15.75" customHeight="1" x14ac:dyDescent="0.2">
      <c r="A752" s="73"/>
    </row>
    <row r="753" spans="1:1" ht="15.75" customHeight="1" x14ac:dyDescent="0.2">
      <c r="A753" s="73"/>
    </row>
    <row r="754" spans="1:1" ht="15.75" customHeight="1" x14ac:dyDescent="0.2">
      <c r="A754" s="73"/>
    </row>
    <row r="755" spans="1:1" ht="15.75" customHeight="1" x14ac:dyDescent="0.2">
      <c r="A755" s="73"/>
    </row>
    <row r="756" spans="1:1" ht="15.75" customHeight="1" x14ac:dyDescent="0.2">
      <c r="A756" s="73"/>
    </row>
    <row r="757" spans="1:1" ht="15.75" customHeight="1" x14ac:dyDescent="0.2">
      <c r="A757" s="73"/>
    </row>
    <row r="758" spans="1:1" ht="15.75" customHeight="1" x14ac:dyDescent="0.2">
      <c r="A758" s="73"/>
    </row>
    <row r="759" spans="1:1" ht="15.75" customHeight="1" x14ac:dyDescent="0.2">
      <c r="A759" s="73"/>
    </row>
    <row r="760" spans="1:1" ht="15.75" customHeight="1" x14ac:dyDescent="0.2">
      <c r="A760" s="73"/>
    </row>
    <row r="761" spans="1:1" ht="15.75" customHeight="1" x14ac:dyDescent="0.2">
      <c r="A761" s="73"/>
    </row>
    <row r="762" spans="1:1" ht="15.75" customHeight="1" x14ac:dyDescent="0.2">
      <c r="A762" s="73"/>
    </row>
    <row r="763" spans="1:1" ht="15.75" customHeight="1" x14ac:dyDescent="0.2">
      <c r="A763" s="73"/>
    </row>
    <row r="764" spans="1:1" ht="15.75" customHeight="1" x14ac:dyDescent="0.2">
      <c r="A764" s="73"/>
    </row>
    <row r="765" spans="1:1" ht="15.75" customHeight="1" x14ac:dyDescent="0.2">
      <c r="A765" s="73"/>
    </row>
    <row r="766" spans="1:1" ht="15.75" customHeight="1" x14ac:dyDescent="0.2">
      <c r="A766" s="73"/>
    </row>
    <row r="767" spans="1:1" ht="15.75" customHeight="1" x14ac:dyDescent="0.2">
      <c r="A767" s="73"/>
    </row>
    <row r="768" spans="1:1" ht="15.75" customHeight="1" x14ac:dyDescent="0.2">
      <c r="A768" s="73"/>
    </row>
    <row r="769" spans="1:1" ht="15.75" customHeight="1" x14ac:dyDescent="0.2">
      <c r="A769" s="73"/>
    </row>
    <row r="770" spans="1:1" ht="15.75" customHeight="1" x14ac:dyDescent="0.2">
      <c r="A770" s="73"/>
    </row>
    <row r="771" spans="1:1" ht="15.75" customHeight="1" x14ac:dyDescent="0.2">
      <c r="A771" s="73"/>
    </row>
    <row r="772" spans="1:1" ht="15.75" customHeight="1" x14ac:dyDescent="0.2">
      <c r="A772" s="73"/>
    </row>
    <row r="773" spans="1:1" ht="15.75" customHeight="1" x14ac:dyDescent="0.2">
      <c r="A773" s="73"/>
    </row>
    <row r="774" spans="1:1" ht="15.75" customHeight="1" x14ac:dyDescent="0.2">
      <c r="A774" s="73"/>
    </row>
    <row r="775" spans="1:1" ht="15.75" customHeight="1" x14ac:dyDescent="0.2">
      <c r="A775" s="73"/>
    </row>
    <row r="776" spans="1:1" ht="15.75" customHeight="1" x14ac:dyDescent="0.2">
      <c r="A776" s="73"/>
    </row>
    <row r="777" spans="1:1" ht="15.75" customHeight="1" x14ac:dyDescent="0.2">
      <c r="A777" s="73"/>
    </row>
    <row r="778" spans="1:1" ht="15.75" customHeight="1" x14ac:dyDescent="0.2">
      <c r="A778" s="73"/>
    </row>
    <row r="779" spans="1:1" ht="15.75" customHeight="1" x14ac:dyDescent="0.2">
      <c r="A779" s="73"/>
    </row>
    <row r="780" spans="1:1" ht="15.75" customHeight="1" x14ac:dyDescent="0.2">
      <c r="A780" s="73"/>
    </row>
    <row r="781" spans="1:1" ht="15.75" customHeight="1" x14ac:dyDescent="0.2">
      <c r="A781" s="73"/>
    </row>
    <row r="782" spans="1:1" ht="15.75" customHeight="1" x14ac:dyDescent="0.2">
      <c r="A782" s="73"/>
    </row>
    <row r="783" spans="1:1" ht="15.75" customHeight="1" x14ac:dyDescent="0.2">
      <c r="A783" s="73"/>
    </row>
    <row r="784" spans="1:1" ht="15.75" customHeight="1" x14ac:dyDescent="0.2">
      <c r="A784" s="73"/>
    </row>
    <row r="785" spans="1:1" ht="15.75" customHeight="1" x14ac:dyDescent="0.2">
      <c r="A785" s="73"/>
    </row>
    <row r="786" spans="1:1" ht="15.75" customHeight="1" x14ac:dyDescent="0.2">
      <c r="A786" s="73"/>
    </row>
    <row r="787" spans="1:1" ht="15.75" customHeight="1" x14ac:dyDescent="0.2">
      <c r="A787" s="73"/>
    </row>
    <row r="788" spans="1:1" ht="15.75" customHeight="1" x14ac:dyDescent="0.2">
      <c r="A788" s="73"/>
    </row>
    <row r="789" spans="1:1" ht="15.75" customHeight="1" x14ac:dyDescent="0.2">
      <c r="A789" s="73"/>
    </row>
    <row r="790" spans="1:1" ht="15.75" customHeight="1" x14ac:dyDescent="0.2">
      <c r="A790" s="73"/>
    </row>
    <row r="791" spans="1:1" ht="15.75" customHeight="1" x14ac:dyDescent="0.2">
      <c r="A791" s="73"/>
    </row>
    <row r="792" spans="1:1" ht="15.75" customHeight="1" x14ac:dyDescent="0.2">
      <c r="A792" s="73"/>
    </row>
    <row r="793" spans="1:1" ht="15.75" customHeight="1" x14ac:dyDescent="0.2">
      <c r="A793" s="73"/>
    </row>
    <row r="794" spans="1:1" ht="15.75" customHeight="1" x14ac:dyDescent="0.2">
      <c r="A794" s="73"/>
    </row>
    <row r="795" spans="1:1" ht="15.75" customHeight="1" x14ac:dyDescent="0.2">
      <c r="A795" s="73"/>
    </row>
    <row r="796" spans="1:1" ht="15.75" customHeight="1" x14ac:dyDescent="0.2">
      <c r="A796" s="73"/>
    </row>
    <row r="797" spans="1:1" ht="15.75" customHeight="1" x14ac:dyDescent="0.2">
      <c r="A797" s="73"/>
    </row>
    <row r="798" spans="1:1" ht="15.75" customHeight="1" x14ac:dyDescent="0.2">
      <c r="A798" s="73"/>
    </row>
    <row r="799" spans="1:1" ht="15.75" customHeight="1" x14ac:dyDescent="0.2">
      <c r="A799" s="73"/>
    </row>
    <row r="800" spans="1:1" ht="15.75" customHeight="1" x14ac:dyDescent="0.2">
      <c r="A800" s="73"/>
    </row>
    <row r="801" spans="1:1" ht="15.75" customHeight="1" x14ac:dyDescent="0.2">
      <c r="A801" s="73"/>
    </row>
    <row r="802" spans="1:1" ht="15.75" customHeight="1" x14ac:dyDescent="0.2">
      <c r="A802" s="73"/>
    </row>
    <row r="803" spans="1:1" ht="15.75" customHeight="1" x14ac:dyDescent="0.2">
      <c r="A803" s="73"/>
    </row>
    <row r="804" spans="1:1" ht="15.75" customHeight="1" x14ac:dyDescent="0.2">
      <c r="A804" s="73"/>
    </row>
    <row r="805" spans="1:1" ht="15.75" customHeight="1" x14ac:dyDescent="0.2">
      <c r="A805" s="73"/>
    </row>
    <row r="806" spans="1:1" ht="15.75" customHeight="1" x14ac:dyDescent="0.2">
      <c r="A806" s="73"/>
    </row>
    <row r="807" spans="1:1" ht="15.75" customHeight="1" x14ac:dyDescent="0.2">
      <c r="A807" s="73"/>
    </row>
    <row r="808" spans="1:1" ht="15.75" customHeight="1" x14ac:dyDescent="0.2">
      <c r="A808" s="73"/>
    </row>
    <row r="809" spans="1:1" ht="15.75" customHeight="1" x14ac:dyDescent="0.2">
      <c r="A809" s="73"/>
    </row>
    <row r="810" spans="1:1" ht="15.75" customHeight="1" x14ac:dyDescent="0.2">
      <c r="A810" s="73"/>
    </row>
    <row r="811" spans="1:1" ht="15.75" customHeight="1" x14ac:dyDescent="0.2">
      <c r="A811" s="73"/>
    </row>
    <row r="812" spans="1:1" ht="15.75" customHeight="1" x14ac:dyDescent="0.2">
      <c r="A812" s="73"/>
    </row>
    <row r="813" spans="1:1" ht="15.75" customHeight="1" x14ac:dyDescent="0.2">
      <c r="A813" s="73"/>
    </row>
    <row r="814" spans="1:1" ht="15.75" customHeight="1" x14ac:dyDescent="0.2">
      <c r="A814" s="73"/>
    </row>
    <row r="815" spans="1:1" ht="15.75" customHeight="1" x14ac:dyDescent="0.2">
      <c r="A815" s="73"/>
    </row>
    <row r="816" spans="1:1" ht="15.75" customHeight="1" x14ac:dyDescent="0.2">
      <c r="A816" s="73"/>
    </row>
    <row r="817" spans="1:1" ht="15.75" customHeight="1" x14ac:dyDescent="0.2">
      <c r="A817" s="73"/>
    </row>
    <row r="818" spans="1:1" ht="15.75" customHeight="1" x14ac:dyDescent="0.2">
      <c r="A818" s="73"/>
    </row>
    <row r="819" spans="1:1" ht="15.75" customHeight="1" x14ac:dyDescent="0.2">
      <c r="A819" s="73"/>
    </row>
    <row r="820" spans="1:1" ht="15.75" customHeight="1" x14ac:dyDescent="0.2">
      <c r="A820" s="73"/>
    </row>
    <row r="821" spans="1:1" ht="15.75" customHeight="1" x14ac:dyDescent="0.2">
      <c r="A821" s="73"/>
    </row>
    <row r="822" spans="1:1" ht="15.75" customHeight="1" x14ac:dyDescent="0.2">
      <c r="A822" s="73"/>
    </row>
    <row r="823" spans="1:1" ht="15.75" customHeight="1" x14ac:dyDescent="0.2">
      <c r="A823" s="73"/>
    </row>
    <row r="824" spans="1:1" ht="15.75" customHeight="1" x14ac:dyDescent="0.2">
      <c r="A824" s="73"/>
    </row>
    <row r="825" spans="1:1" ht="15.75" customHeight="1" x14ac:dyDescent="0.2">
      <c r="A825" s="73"/>
    </row>
    <row r="826" spans="1:1" ht="15.75" customHeight="1" x14ac:dyDescent="0.2">
      <c r="A826" s="73"/>
    </row>
    <row r="827" spans="1:1" ht="15.75" customHeight="1" x14ac:dyDescent="0.2">
      <c r="A827" s="73"/>
    </row>
    <row r="828" spans="1:1" ht="15.75" customHeight="1" x14ac:dyDescent="0.2">
      <c r="A828" s="73"/>
    </row>
    <row r="829" spans="1:1" ht="15.75" customHeight="1" x14ac:dyDescent="0.2">
      <c r="A829" s="73"/>
    </row>
    <row r="830" spans="1:1" ht="15.75" customHeight="1" x14ac:dyDescent="0.2">
      <c r="A830" s="73"/>
    </row>
    <row r="831" spans="1:1" ht="15.75" customHeight="1" x14ac:dyDescent="0.2">
      <c r="A831" s="73"/>
    </row>
    <row r="832" spans="1:1" ht="15.75" customHeight="1" x14ac:dyDescent="0.2">
      <c r="A832" s="73"/>
    </row>
    <row r="833" spans="1:1" ht="15.75" customHeight="1" x14ac:dyDescent="0.2">
      <c r="A833" s="73"/>
    </row>
    <row r="834" spans="1:1" ht="15.75" customHeight="1" x14ac:dyDescent="0.2">
      <c r="A834" s="73"/>
    </row>
    <row r="835" spans="1:1" ht="15.75" customHeight="1" x14ac:dyDescent="0.2">
      <c r="A835" s="73"/>
    </row>
    <row r="836" spans="1:1" ht="15.75" customHeight="1" x14ac:dyDescent="0.2">
      <c r="A836" s="73"/>
    </row>
    <row r="837" spans="1:1" ht="15.75" customHeight="1" x14ac:dyDescent="0.2">
      <c r="A837" s="73"/>
    </row>
    <row r="838" spans="1:1" ht="15.75" customHeight="1" x14ac:dyDescent="0.2">
      <c r="A838" s="73"/>
    </row>
    <row r="839" spans="1:1" ht="15.75" customHeight="1" x14ac:dyDescent="0.2">
      <c r="A839" s="73"/>
    </row>
    <row r="840" spans="1:1" ht="15.75" customHeight="1" x14ac:dyDescent="0.2">
      <c r="A840" s="73"/>
    </row>
    <row r="841" spans="1:1" ht="15.75" customHeight="1" x14ac:dyDescent="0.2">
      <c r="A841" s="73"/>
    </row>
    <row r="842" spans="1:1" ht="15.75" customHeight="1" x14ac:dyDescent="0.2">
      <c r="A842" s="73"/>
    </row>
    <row r="843" spans="1:1" ht="15.75" customHeight="1" x14ac:dyDescent="0.2">
      <c r="A843" s="73"/>
    </row>
    <row r="844" spans="1:1" ht="15.75" customHeight="1" x14ac:dyDescent="0.2">
      <c r="A844" s="73"/>
    </row>
    <row r="845" spans="1:1" ht="15.75" customHeight="1" x14ac:dyDescent="0.2">
      <c r="A845" s="73"/>
    </row>
    <row r="846" spans="1:1" ht="15.75" customHeight="1" x14ac:dyDescent="0.2">
      <c r="A846" s="73"/>
    </row>
    <row r="847" spans="1:1" ht="15.75" customHeight="1" x14ac:dyDescent="0.2">
      <c r="A847" s="73"/>
    </row>
    <row r="848" spans="1:1" ht="15.75" customHeight="1" x14ac:dyDescent="0.2">
      <c r="A848" s="73"/>
    </row>
    <row r="849" spans="1:1" ht="15.75" customHeight="1" x14ac:dyDescent="0.2">
      <c r="A849" s="73"/>
    </row>
    <row r="850" spans="1:1" ht="15.75" customHeight="1" x14ac:dyDescent="0.2">
      <c r="A850" s="73"/>
    </row>
    <row r="851" spans="1:1" ht="15.75" customHeight="1" x14ac:dyDescent="0.2">
      <c r="A851" s="73"/>
    </row>
    <row r="852" spans="1:1" ht="15.75" customHeight="1" x14ac:dyDescent="0.2">
      <c r="A852" s="73"/>
    </row>
    <row r="853" spans="1:1" ht="15.75" customHeight="1" x14ac:dyDescent="0.2">
      <c r="A853" s="73"/>
    </row>
    <row r="854" spans="1:1" ht="15.75" customHeight="1" x14ac:dyDescent="0.2">
      <c r="A854" s="73"/>
    </row>
    <row r="855" spans="1:1" ht="15.75" customHeight="1" x14ac:dyDescent="0.2">
      <c r="A855" s="73"/>
    </row>
    <row r="856" spans="1:1" ht="15.75" customHeight="1" x14ac:dyDescent="0.2">
      <c r="A856" s="73"/>
    </row>
    <row r="857" spans="1:1" ht="15.75" customHeight="1" x14ac:dyDescent="0.2">
      <c r="A857" s="73"/>
    </row>
    <row r="858" spans="1:1" ht="15.75" customHeight="1" x14ac:dyDescent="0.2">
      <c r="A858" s="73"/>
    </row>
    <row r="859" spans="1:1" ht="15.75" customHeight="1" x14ac:dyDescent="0.2">
      <c r="A859" s="73"/>
    </row>
    <row r="860" spans="1:1" ht="15.75" customHeight="1" x14ac:dyDescent="0.2">
      <c r="A860" s="73"/>
    </row>
    <row r="861" spans="1:1" ht="15.75" customHeight="1" x14ac:dyDescent="0.2">
      <c r="A861" s="73"/>
    </row>
    <row r="862" spans="1:1" ht="15.75" customHeight="1" x14ac:dyDescent="0.2">
      <c r="A862" s="73"/>
    </row>
    <row r="863" spans="1:1" ht="15.75" customHeight="1" x14ac:dyDescent="0.2">
      <c r="A863" s="73"/>
    </row>
    <row r="864" spans="1:1" ht="15.75" customHeight="1" x14ac:dyDescent="0.2">
      <c r="A864" s="73"/>
    </row>
    <row r="865" spans="1:1" ht="15.75" customHeight="1" x14ac:dyDescent="0.2">
      <c r="A865" s="73"/>
    </row>
    <row r="866" spans="1:1" ht="15.75" customHeight="1" x14ac:dyDescent="0.2">
      <c r="A866" s="73"/>
    </row>
    <row r="867" spans="1:1" ht="15.75" customHeight="1" x14ac:dyDescent="0.2">
      <c r="A867" s="73"/>
    </row>
    <row r="868" spans="1:1" ht="15.75" customHeight="1" x14ac:dyDescent="0.2">
      <c r="A868" s="73"/>
    </row>
    <row r="869" spans="1:1" ht="15.75" customHeight="1" x14ac:dyDescent="0.2">
      <c r="A869" s="73"/>
    </row>
    <row r="870" spans="1:1" ht="15.75" customHeight="1" x14ac:dyDescent="0.2">
      <c r="A870" s="73"/>
    </row>
    <row r="871" spans="1:1" ht="15.75" customHeight="1" x14ac:dyDescent="0.2">
      <c r="A871" s="73"/>
    </row>
    <row r="872" spans="1:1" ht="15.75" customHeight="1" x14ac:dyDescent="0.2">
      <c r="A872" s="73"/>
    </row>
    <row r="873" spans="1:1" ht="15.75" customHeight="1" x14ac:dyDescent="0.2">
      <c r="A873" s="73"/>
    </row>
    <row r="874" spans="1:1" ht="15.75" customHeight="1" x14ac:dyDescent="0.2">
      <c r="A874" s="73"/>
    </row>
    <row r="875" spans="1:1" ht="15.75" customHeight="1" x14ac:dyDescent="0.2">
      <c r="A875" s="73"/>
    </row>
    <row r="876" spans="1:1" ht="15.75" customHeight="1" x14ac:dyDescent="0.2">
      <c r="A876" s="73"/>
    </row>
    <row r="877" spans="1:1" ht="15.75" customHeight="1" x14ac:dyDescent="0.2">
      <c r="A877" s="73"/>
    </row>
    <row r="878" spans="1:1" ht="15.75" customHeight="1" x14ac:dyDescent="0.2">
      <c r="A878" s="73"/>
    </row>
    <row r="879" spans="1:1" ht="15.75" customHeight="1" x14ac:dyDescent="0.2">
      <c r="A879" s="73"/>
    </row>
    <row r="880" spans="1:1" ht="15.75" customHeight="1" x14ac:dyDescent="0.2">
      <c r="A880" s="73"/>
    </row>
    <row r="881" spans="1:1" ht="15.75" customHeight="1" x14ac:dyDescent="0.2">
      <c r="A881" s="73"/>
    </row>
    <row r="882" spans="1:1" ht="15.75" customHeight="1" x14ac:dyDescent="0.2">
      <c r="A882" s="73"/>
    </row>
    <row r="883" spans="1:1" ht="15.75" customHeight="1" x14ac:dyDescent="0.2">
      <c r="A883" s="73"/>
    </row>
    <row r="884" spans="1:1" ht="15.75" customHeight="1" x14ac:dyDescent="0.2">
      <c r="A884" s="73"/>
    </row>
    <row r="885" spans="1:1" ht="15.75" customHeight="1" x14ac:dyDescent="0.2">
      <c r="A885" s="73"/>
    </row>
    <row r="886" spans="1:1" ht="15.75" customHeight="1" x14ac:dyDescent="0.2">
      <c r="A886" s="73"/>
    </row>
    <row r="887" spans="1:1" ht="15.75" customHeight="1" x14ac:dyDescent="0.2">
      <c r="A887" s="73"/>
    </row>
    <row r="888" spans="1:1" ht="15.75" customHeight="1" x14ac:dyDescent="0.2">
      <c r="A888" s="73"/>
    </row>
    <row r="889" spans="1:1" ht="15.75" customHeight="1" x14ac:dyDescent="0.2">
      <c r="A889" s="73"/>
    </row>
    <row r="890" spans="1:1" ht="15.75" customHeight="1" x14ac:dyDescent="0.2">
      <c r="A890" s="73"/>
    </row>
    <row r="891" spans="1:1" ht="15.75" customHeight="1" x14ac:dyDescent="0.2">
      <c r="A891" s="73"/>
    </row>
    <row r="892" spans="1:1" ht="15.75" customHeight="1" x14ac:dyDescent="0.2">
      <c r="A892" s="73"/>
    </row>
    <row r="893" spans="1:1" ht="15.75" customHeight="1" x14ac:dyDescent="0.2">
      <c r="A893" s="73"/>
    </row>
    <row r="894" spans="1:1" ht="15.75" customHeight="1" x14ac:dyDescent="0.2">
      <c r="A894" s="73"/>
    </row>
    <row r="895" spans="1:1" ht="15.75" customHeight="1" x14ac:dyDescent="0.2">
      <c r="A895" s="73"/>
    </row>
    <row r="896" spans="1:1" ht="15.75" customHeight="1" x14ac:dyDescent="0.2">
      <c r="A896" s="73"/>
    </row>
    <row r="897" spans="1:1" ht="15.75" customHeight="1" x14ac:dyDescent="0.2">
      <c r="A897" s="73"/>
    </row>
    <row r="898" spans="1:1" ht="15.75" customHeight="1" x14ac:dyDescent="0.2">
      <c r="A898" s="73"/>
    </row>
    <row r="899" spans="1:1" ht="15.75" customHeight="1" x14ac:dyDescent="0.2">
      <c r="A899" s="73"/>
    </row>
    <row r="900" spans="1:1" ht="15.75" customHeight="1" x14ac:dyDescent="0.2">
      <c r="A900" s="73"/>
    </row>
    <row r="901" spans="1:1" ht="15.75" customHeight="1" x14ac:dyDescent="0.2">
      <c r="A901" s="73"/>
    </row>
    <row r="902" spans="1:1" ht="15.75" customHeight="1" x14ac:dyDescent="0.2">
      <c r="A902" s="73"/>
    </row>
    <row r="903" spans="1:1" ht="15.75" customHeight="1" x14ac:dyDescent="0.2">
      <c r="A903" s="73"/>
    </row>
    <row r="904" spans="1:1" ht="15.75" customHeight="1" x14ac:dyDescent="0.2">
      <c r="A904" s="73"/>
    </row>
    <row r="905" spans="1:1" ht="15.75" customHeight="1" x14ac:dyDescent="0.2">
      <c r="A905" s="73"/>
    </row>
    <row r="906" spans="1:1" ht="15.75" customHeight="1" x14ac:dyDescent="0.2">
      <c r="A906" s="73"/>
    </row>
    <row r="907" spans="1:1" ht="15.75" customHeight="1" x14ac:dyDescent="0.2">
      <c r="A907" s="73"/>
    </row>
    <row r="908" spans="1:1" ht="15.75" customHeight="1" x14ac:dyDescent="0.2">
      <c r="A908" s="73"/>
    </row>
    <row r="909" spans="1:1" ht="15.75" customHeight="1" x14ac:dyDescent="0.2">
      <c r="A909" s="73"/>
    </row>
    <row r="910" spans="1:1" ht="15.75" customHeight="1" x14ac:dyDescent="0.2">
      <c r="A910" s="73"/>
    </row>
    <row r="911" spans="1:1" ht="15.75" customHeight="1" x14ac:dyDescent="0.2">
      <c r="A911" s="73"/>
    </row>
    <row r="912" spans="1:1" ht="15.75" customHeight="1" x14ac:dyDescent="0.2">
      <c r="A912" s="73"/>
    </row>
    <row r="913" spans="1:1" ht="15.75" customHeight="1" x14ac:dyDescent="0.2">
      <c r="A913" s="73"/>
    </row>
    <row r="914" spans="1:1" ht="15.75" customHeight="1" x14ac:dyDescent="0.2">
      <c r="A914" s="73"/>
    </row>
    <row r="915" spans="1:1" ht="15.75" customHeight="1" x14ac:dyDescent="0.2">
      <c r="A915" s="73"/>
    </row>
    <row r="916" spans="1:1" ht="15.75" customHeight="1" x14ac:dyDescent="0.2">
      <c r="A916" s="73"/>
    </row>
    <row r="917" spans="1:1" ht="15.75" customHeight="1" x14ac:dyDescent="0.2">
      <c r="A917" s="73"/>
    </row>
    <row r="918" spans="1:1" ht="15.75" customHeight="1" x14ac:dyDescent="0.2">
      <c r="A918" s="73"/>
    </row>
    <row r="919" spans="1:1" ht="15.75" customHeight="1" x14ac:dyDescent="0.2">
      <c r="A919" s="73"/>
    </row>
    <row r="920" spans="1:1" ht="15.75" customHeight="1" x14ac:dyDescent="0.2">
      <c r="A920" s="73"/>
    </row>
    <row r="921" spans="1:1" ht="15.75" customHeight="1" x14ac:dyDescent="0.2">
      <c r="A921" s="73"/>
    </row>
    <row r="922" spans="1:1" ht="15.75" customHeight="1" x14ac:dyDescent="0.2">
      <c r="A922" s="73"/>
    </row>
    <row r="923" spans="1:1" ht="15.75" customHeight="1" x14ac:dyDescent="0.2">
      <c r="A923" s="73"/>
    </row>
    <row r="924" spans="1:1" ht="15.75" customHeight="1" x14ac:dyDescent="0.2">
      <c r="A924" s="73"/>
    </row>
    <row r="925" spans="1:1" ht="15.75" customHeight="1" x14ac:dyDescent="0.2">
      <c r="A925" s="73"/>
    </row>
    <row r="926" spans="1:1" ht="15.75" customHeight="1" x14ac:dyDescent="0.2">
      <c r="A926" s="73"/>
    </row>
    <row r="927" spans="1:1" ht="15.75" customHeight="1" x14ac:dyDescent="0.2">
      <c r="A927" s="73"/>
    </row>
    <row r="928" spans="1:1" ht="15.75" customHeight="1" x14ac:dyDescent="0.2">
      <c r="A928" s="73"/>
    </row>
    <row r="929" spans="1:1" ht="15.75" customHeight="1" x14ac:dyDescent="0.2">
      <c r="A929" s="73"/>
    </row>
    <row r="930" spans="1:1" ht="15.75" customHeight="1" x14ac:dyDescent="0.2">
      <c r="A930" s="73"/>
    </row>
    <row r="931" spans="1:1" ht="15.75" customHeight="1" x14ac:dyDescent="0.2">
      <c r="A931" s="73"/>
    </row>
    <row r="932" spans="1:1" ht="15.75" customHeight="1" x14ac:dyDescent="0.2">
      <c r="A932" s="73"/>
    </row>
    <row r="933" spans="1:1" ht="15.75" customHeight="1" x14ac:dyDescent="0.2">
      <c r="A933" s="73"/>
    </row>
    <row r="934" spans="1:1" ht="15.75" customHeight="1" x14ac:dyDescent="0.2">
      <c r="A934" s="73"/>
    </row>
    <row r="935" spans="1:1" ht="15.75" customHeight="1" x14ac:dyDescent="0.2">
      <c r="A935" s="73"/>
    </row>
    <row r="936" spans="1:1" ht="15.75" customHeight="1" x14ac:dyDescent="0.2">
      <c r="A936" s="73"/>
    </row>
    <row r="937" spans="1:1" ht="15.75" customHeight="1" x14ac:dyDescent="0.2">
      <c r="A937" s="73"/>
    </row>
    <row r="938" spans="1:1" ht="15.75" customHeight="1" x14ac:dyDescent="0.2">
      <c r="A938" s="73"/>
    </row>
    <row r="939" spans="1:1" ht="15.75" customHeight="1" x14ac:dyDescent="0.2">
      <c r="A939" s="73"/>
    </row>
    <row r="940" spans="1:1" ht="15.75" customHeight="1" x14ac:dyDescent="0.2">
      <c r="A940" s="73"/>
    </row>
    <row r="941" spans="1:1" ht="15.75" customHeight="1" x14ac:dyDescent="0.2">
      <c r="A941" s="73"/>
    </row>
    <row r="942" spans="1:1" ht="15.75" customHeight="1" x14ac:dyDescent="0.2">
      <c r="A942" s="73"/>
    </row>
    <row r="943" spans="1:1" ht="15.75" customHeight="1" x14ac:dyDescent="0.2">
      <c r="A943" s="73"/>
    </row>
    <row r="944" spans="1:1" ht="15.75" customHeight="1" x14ac:dyDescent="0.2">
      <c r="A944" s="73"/>
    </row>
    <row r="945" spans="1:1" ht="15.75" customHeight="1" x14ac:dyDescent="0.2">
      <c r="A945" s="73"/>
    </row>
    <row r="946" spans="1:1" ht="15.75" customHeight="1" x14ac:dyDescent="0.2">
      <c r="A946" s="73"/>
    </row>
    <row r="947" spans="1:1" ht="15.75" customHeight="1" x14ac:dyDescent="0.2">
      <c r="A947" s="73"/>
    </row>
    <row r="948" spans="1:1" ht="15.75" customHeight="1" x14ac:dyDescent="0.2">
      <c r="A948" s="73"/>
    </row>
    <row r="949" spans="1:1" ht="15.75" customHeight="1" x14ac:dyDescent="0.2">
      <c r="A949" s="73"/>
    </row>
    <row r="950" spans="1:1" ht="15.75" customHeight="1" x14ac:dyDescent="0.2">
      <c r="A950" s="73"/>
    </row>
    <row r="951" spans="1:1" ht="15.75" customHeight="1" x14ac:dyDescent="0.2">
      <c r="A951" s="73"/>
    </row>
    <row r="952" spans="1:1" ht="15.75" customHeight="1" x14ac:dyDescent="0.2">
      <c r="A952" s="73"/>
    </row>
    <row r="953" spans="1:1" ht="15.75" customHeight="1" x14ac:dyDescent="0.2">
      <c r="A953" s="73"/>
    </row>
    <row r="954" spans="1:1" ht="15.75" customHeight="1" x14ac:dyDescent="0.2">
      <c r="A954" s="73"/>
    </row>
    <row r="955" spans="1:1" ht="15.75" customHeight="1" x14ac:dyDescent="0.2">
      <c r="A955" s="73"/>
    </row>
    <row r="956" spans="1:1" ht="15.75" customHeight="1" x14ac:dyDescent="0.2">
      <c r="A956" s="73"/>
    </row>
    <row r="957" spans="1:1" ht="15.75" customHeight="1" x14ac:dyDescent="0.2">
      <c r="A957" s="73"/>
    </row>
    <row r="958" spans="1:1" ht="15.75" customHeight="1" x14ac:dyDescent="0.2">
      <c r="A958" s="73"/>
    </row>
    <row r="959" spans="1:1" ht="15.75" customHeight="1" x14ac:dyDescent="0.2">
      <c r="A959" s="73"/>
    </row>
    <row r="960" spans="1:1" ht="15.75" customHeight="1" x14ac:dyDescent="0.2">
      <c r="A960" s="73"/>
    </row>
    <row r="961" spans="1:1" ht="15.75" customHeight="1" x14ac:dyDescent="0.2">
      <c r="A961" s="73"/>
    </row>
    <row r="962" spans="1:1" ht="15.75" customHeight="1" x14ac:dyDescent="0.2">
      <c r="A962" s="73"/>
    </row>
    <row r="963" spans="1:1" ht="15.75" customHeight="1" x14ac:dyDescent="0.2">
      <c r="A963" s="73"/>
    </row>
    <row r="964" spans="1:1" ht="15.75" customHeight="1" x14ac:dyDescent="0.2">
      <c r="A964" s="73"/>
    </row>
    <row r="965" spans="1:1" ht="15.75" customHeight="1" x14ac:dyDescent="0.2">
      <c r="A965" s="73"/>
    </row>
    <row r="966" spans="1:1" ht="15.75" customHeight="1" x14ac:dyDescent="0.2">
      <c r="A966" s="73"/>
    </row>
    <row r="967" spans="1:1" ht="15.75" customHeight="1" x14ac:dyDescent="0.2">
      <c r="A967" s="73"/>
    </row>
    <row r="968" spans="1:1" ht="15.75" customHeight="1" x14ac:dyDescent="0.2">
      <c r="A968" s="73"/>
    </row>
    <row r="969" spans="1:1" ht="15.75" customHeight="1" x14ac:dyDescent="0.2">
      <c r="A969" s="73"/>
    </row>
    <row r="970" spans="1:1" ht="15.75" customHeight="1" x14ac:dyDescent="0.2">
      <c r="A970" s="73"/>
    </row>
    <row r="971" spans="1:1" ht="15.75" customHeight="1" x14ac:dyDescent="0.2">
      <c r="A971" s="73"/>
    </row>
    <row r="972" spans="1:1" ht="15.75" customHeight="1" x14ac:dyDescent="0.2">
      <c r="A972" s="73"/>
    </row>
    <row r="973" spans="1:1" ht="15.75" customHeight="1" x14ac:dyDescent="0.2">
      <c r="A973" s="73"/>
    </row>
    <row r="974" spans="1:1" ht="15.75" customHeight="1" x14ac:dyDescent="0.2">
      <c r="A974" s="73"/>
    </row>
    <row r="975" spans="1:1" ht="15.75" customHeight="1" x14ac:dyDescent="0.2">
      <c r="A975" s="73"/>
    </row>
    <row r="976" spans="1:1" ht="15.75" customHeight="1" x14ac:dyDescent="0.2">
      <c r="A976" s="73"/>
    </row>
    <row r="977" spans="1:1" ht="15.75" customHeight="1" x14ac:dyDescent="0.2">
      <c r="A977" s="73"/>
    </row>
    <row r="978" spans="1:1" ht="15.75" customHeight="1" x14ac:dyDescent="0.2">
      <c r="A978" s="73"/>
    </row>
    <row r="979" spans="1:1" ht="15.75" customHeight="1" x14ac:dyDescent="0.2">
      <c r="A979" s="73"/>
    </row>
    <row r="980" spans="1:1" ht="15.75" customHeight="1" x14ac:dyDescent="0.2">
      <c r="A980" s="73"/>
    </row>
    <row r="981" spans="1:1" ht="15.75" customHeight="1" x14ac:dyDescent="0.2">
      <c r="A981" s="73"/>
    </row>
    <row r="982" spans="1:1" ht="15.75" customHeight="1" x14ac:dyDescent="0.2">
      <c r="A982" s="73"/>
    </row>
    <row r="983" spans="1:1" ht="15.75" customHeight="1" x14ac:dyDescent="0.2">
      <c r="A983" s="73"/>
    </row>
    <row r="984" spans="1:1" ht="15.75" customHeight="1" x14ac:dyDescent="0.2">
      <c r="A984" s="73"/>
    </row>
    <row r="985" spans="1:1" ht="15.75" customHeight="1" x14ac:dyDescent="0.2">
      <c r="A985" s="73"/>
    </row>
    <row r="986" spans="1:1" ht="15.75" customHeight="1" x14ac:dyDescent="0.2">
      <c r="A986" s="73"/>
    </row>
    <row r="987" spans="1:1" ht="15.75" customHeight="1" x14ac:dyDescent="0.2">
      <c r="A987" s="73"/>
    </row>
    <row r="988" spans="1:1" ht="15.75" customHeight="1" x14ac:dyDescent="0.2">
      <c r="A988" s="73"/>
    </row>
    <row r="989" spans="1:1" ht="15.75" customHeight="1" x14ac:dyDescent="0.2">
      <c r="A989" s="73"/>
    </row>
    <row r="990" spans="1:1" ht="15.75" customHeight="1" x14ac:dyDescent="0.2">
      <c r="A990" s="73"/>
    </row>
    <row r="991" spans="1:1" ht="15.75" customHeight="1" x14ac:dyDescent="0.2">
      <c r="A991" s="73"/>
    </row>
    <row r="992" spans="1:1" ht="15.75" customHeight="1" x14ac:dyDescent="0.2">
      <c r="A992" s="73"/>
    </row>
    <row r="993" spans="1:1" ht="15.75" customHeight="1" x14ac:dyDescent="0.2">
      <c r="A993" s="73"/>
    </row>
    <row r="994" spans="1:1" ht="15.75" customHeight="1" x14ac:dyDescent="0.2">
      <c r="A994" s="73"/>
    </row>
    <row r="995" spans="1:1" ht="15.75" customHeight="1" x14ac:dyDescent="0.2">
      <c r="A995" s="73"/>
    </row>
    <row r="996" spans="1:1" ht="15.75" customHeight="1" x14ac:dyDescent="0.2">
      <c r="A996" s="73"/>
    </row>
    <row r="997" spans="1:1" ht="15.75" customHeight="1" x14ac:dyDescent="0.2">
      <c r="A997" s="73"/>
    </row>
    <row r="998" spans="1:1" ht="15.75" customHeight="1" x14ac:dyDescent="0.2">
      <c r="A998" s="73"/>
    </row>
    <row r="999" spans="1:1" ht="15.75" customHeight="1" x14ac:dyDescent="0.2">
      <c r="A999" s="73"/>
    </row>
    <row r="1000" spans="1:1" ht="15.75" customHeight="1" x14ac:dyDescent="0.2">
      <c r="A1000" s="73"/>
    </row>
  </sheetData>
  <pageMargins left="0.511811024" right="0.511811024" top="0.78740157499999996" bottom="0.78740157499999996" header="0" footer="0"/>
  <pageSetup orientation="landscape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a 5 4 0 b f 5 - 3 d 4 2 - 4 d 3 4 - a 6 e f - 5 e 0 6 1 2 4 0 f d 1 f "   x m l n s = " h t t p : / / s c h e m a s . m i c r o s o f t . c o m / D a t a M a s h u p " > A A A A A G 0 G A A B Q S w M E F A A C A A g A s Z 4 4 V N U Y F b m k A A A A 9 g A A A B I A H A B D b 2 5 m a W c v U G F j a 2 F n Z S 5 4 b W w g o h g A K K A U A A A A A A A A A A A A A A A A A A A A A A A A A A A A h Y 9 B D o I w F E S v Q r q n L W i M I Z + S 6 F Y S o 4 l x 2 5 R a G q E Q W i x 3 c + G R v I I Y R d 2 5 n D d v M X O / 3 i A b 6 i q 4 y M 7 q x q Q o w h Q F 0 o i m 0 E a l q H e n c I k y B l s u z l z J Y J S N T Q Z b p K h 0 r k 0 I 8 d 5 j P 8 N N p 0 h M a U S O + W Y v S l l z 9 J H 1 f z n U x j p u h E Q M D q 8 x L M Y R p X g x H z c B m S D k 2 n y F e O y e 7 Q + E d V + 5 v p O s d e F q B 2 S K Q N 4 f 2 A N Q S w M E F A A C A A g A s Z 4 4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G e O F S 7 2 f P W Z w M A A C A O A A A T A B w A R m 9 y b X V s Y X M v U 2 V j d G l v b j E u b S C i G A A o o B Q A A A A A A A A A A A A A A A A A A A A A A A A A A A C t V u F u o 0 Y Q / h 8 p 7 7 D i 5 M q R X J w 4 s i I 1 s q r 1 Q l 1 U 2 3 A L c d W e q m g N U 2 c l Y O n u 4 j s 3 u u f p g 9 y L 3 Q J O L s 3 h + w G H j E H f N / P N z O 6 w G g W x 5 i J H Y f O 8 u j 0 / O z 9 T D 0 x C g t 5 Y L N m z P I Z E A Z P x g w R V p h o + F E L q n x t o N r i Z D y a T y l t I 8 z K 4 x t V / 9 S M V X m 6 f K T S c X F h o h l L Q 5 2 f I X L + I X I M B i N r b j o j L D H I 9 / B 2 2 N q m I X K u h 9 a B 1 o X 4 a j 5 V m u l Q 8 3 4 P S d i w y e y v H M d O w E / I w / p 5 J v q Z g V 2 X 1 N Z E d 7 i X L d / D M / D i 5 H F z P r y 4 v n 0 3 + F h J i p p 6 c 6 x T K Q v E E H P E + r 5 4 v G U 9 D d t U A e Z m m j U Q F T l 6 A N 0 6 D m 1 X g m S l f r c t s C 7 K z j o Q 9 V 5 D c F Q 2 n Z Q n / I 6 p E X 1 O x y B X k q l T H q N P 5 Y O o 8 K y a H z s k U 9 8 v u v r C 7 p 8 w 0 c I / o m 6 C H M 9 Z 8 3 z 1 4 x u Q O s r k s N e u p 4 W 6 5 7 i m x 5 P + U P O m e S H H f K w n Y 9 P N P + N 5 k f y z i O y i l j V L A t O S Z y L l o p P t 0 W k h 7 O B N W c M 3 S B Z d 9 U q j 7 l X A Z l y k z h 2 3 3 E 0 T 0 8 e V x D + f u H d p s K f x L h J T Q p / o i 7 f n h F 0 w p 4 9 9 T Z W d 6 o V Z Q 3 Z c T Y j B t p U x 7 7 e S 0 + 8 q W s R S 9 R Y 7 b s 4 K E M 4 c z y b t v 9 b 7 o 0 S Y 9 f P c s F X I F M m b d T o o b 5 w d y n G + i Q w G z q 4 l 1 M X r n Q M o z r k H O r F t r h I h I y y x X s + v L E X L z W C Q 8 3 x n L 6 W S E 3 p Z C Q 6 g P K c y + v N p r k c N f F 6 N m / H p j E b a F T / + x 9 E E o F E i R C X P e C V X N a B H b G v M a 0 / A r s A S k G t b z 2 g i 9 O 8 I 4 T c O Y p U y q W T U d v N C N e C E Q N k O Y N N V / k Y v M x K T M V J Q 1 e V d 1 q e H J L E a P j 1 b k k d 9 c a i r V x h a Z o U 5 / H K F H K 6 A u 8 Z / Q v B 6 B a t z 5 o w U M x s t W d B O 0 w j j y N n 7 Y Q q 0 w X b g r N K d 3 E T 5 N u 3 M v O s H a a O m 9 v f O c N u 9 g f M L R 3 Z x i H G 9 j t J 4 0 0 f h U a G N X R 7 a N S Y A j 6 t l t 8 U P a m h X B g Y 0 W H m 1 b b c P g C B G P N v I t F n V U 4 l P q r i O 3 h a d + O 9 q 2 Q t T 3 S F s S V U U r f + 3 5 p r y T e x f g M K y o b 9 l U V Z 5 m C V 5 Q Z N r O 9 S I c o i n C 6 9 N m y z t C / W 8 Y H f f M / R O t X M f D y N z U w 1 9 1 O d o E b Q u B l u 1 w 4 C 5 Q P Q K 3 C O G l T 5 H j m n i U Y O f 1 Z n 6 8 O D / j e f v H e / s Z U E s B A i 0 A F A A C A A g A s Z 4 4 V N U Y F b m k A A A A 9 g A A A B I A A A A A A A A A A A A A A A A A A A A A A E N v b m Z p Z y 9 Q Y W N r Y W d l L n h t b F B L A Q I t A B Q A A g A I A L G e O F Q P y u m r p A A A A O k A A A A T A A A A A A A A A A A A A A A A A P A A A A B b Q 2 9 u d G V u d F 9 U e X B l c 1 0 u e G 1 s U E s B A i 0 A F A A C A A g A s Z 4 4 V L v Z 8 9 Z n A w A A I A 4 A A B M A A A A A A A A A A A A A A A A A 4 Q E A A E Z v c m 1 1 b G F z L 1 N l Y 3 R p b 2 4 x L m 1 Q S w U G A A A A A A M A A w D C A A A A l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B i 0 A A A A A A A D k L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Y W R 2 Y W 5 j Z W R z Z W F y Y 2 h y Z X N 1 b H R l e H B v c n Q l M 0 Z z Z W F y Y 2 g l M 0 Q l M j U 3 Q i U y N T I y U 2 V j d G 9 y J T I 1 M j I l M j U z Q S U y N T I y J T I 1 M j I l M j U y Q y U y N T I y U 3 V i U 2 V j d G 9 y J T I 1 M j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h Z H Z h b m N l Z H N l Y X J j a H J l c 3 V s d G V 4 c G 9 y d F 9 z Z W F y Y 2 h f X z d C X z I y U 2 V j d G 9 y X z I y X z N B X z I y X z I y X z J D X z I y U 3 V i U 2 V j d G 9 y X z I y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E t M j R U M j I 6 N T M 6 M j c u M j M z M j E w N 1 o i I C 8 + P E V u d H J 5 I F R 5 c G U 9 I k Z p b G x D b 2 x 1 b W 5 U e X B l c y I g V m F s d W U 9 I n N C Z 1 V G Q l F V R k J R V U Z C U V V G Q l F V R k J R V U Z C U V V G Q l F V R k J R W U Z C U V l G I i A v P j x F b n R y e S B U e X B l P S J G a W x s Q 2 9 s d W 1 u T m F t Z X M i I F Z h b H V l P S J z W y Z x d W 9 0 O 1 R J Q 0 t F U i Z x d W 9 0 O y w m c X V v d D t Q U k V D T y Z x d W 9 0 O y w m c X V v d D t E W S Z x d W 9 0 O y w m c X V v d D t Q L 0 w m c X V v d D s s J n F 1 b 3 Q 7 U C 9 W U C Z x d W 9 0 O y w m c X V v d D t Q L 0 F U S V Z P U y Z x d W 9 0 O y w m c X V v d D t N Q V J H R U 0 g Q l J V V E E m c X V v d D s s J n F 1 b 3 Q 7 T U F S R 0 V N I E V C S V Q m c X V v d D s s J n F 1 b 3 Q 7 T U F S R y 4 g T E l R V U l E Q S Z x d W 9 0 O y w m c X V v d D t Q L 0 V C S V Q m c X V v d D s s J n F 1 b 3 Q 7 R V Y v R U J J V C Z x d W 9 0 O y w m c X V v d D t E S V Z J R E E g T E l R V U l E Q S A v I E V C S V Q m c X V v d D s s J n F 1 b 3 Q 7 R E l W L i B M S V E u I C 8 g U E F U U k k u J n F 1 b 3 Q 7 L C Z x d W 9 0 O 1 B T U i Z x d W 9 0 O y w m c X V v d D t Q L 0 N B U C 4 g R 0 l S T y Z x d W 9 0 O y w m c X V v d D t Q L i B B V C B D S V I u I E x J U S 4 m c X V v d D s s J n F 1 b 3 Q 7 T E l R L i B D T 1 J S R U 5 U R S Z x d W 9 0 O y w m c X V v d D t S T 0 U m c X V v d D s s J n F 1 b 3 Q 7 U k 9 B J n F 1 b 3 Q 7 L C Z x d W 9 0 O 1 J P S U M m c X V v d D s s J n F 1 b 3 Q 7 U E F U U k l N T 0 5 J T y A v I E F U S V Z P U y Z x d W 9 0 O y w m c X V v d D t Q Q V N T S V Z P U y A v I E F U S V Z P U y Z x d W 9 0 O y w m c X V v d D t H S V J P I E F U S V Z P U y Z x d W 9 0 O y w m c X V v d D t D Q U d S I F J F Q 0 V J V E F T I D U g Q U 5 P U y Z x d W 9 0 O y w m c X V v d D t D Q U d S I E x V Q 1 J P U y A 1 I E F O T 1 M m c X V v d D s s J n F 1 b 3 Q 7 I E x J U V V J R E V a I E 1 F R E l B I E R J Q V J J Q S Z x d W 9 0 O y w m c X V v d D s g V l B B J n F 1 b 3 Q 7 L C Z x d W 9 0 O y B M U E E m c X V v d D s s J n F 1 b 3 Q 7 I F B F R y B S Y X R p b y Z x d W 9 0 O y w m c X V v d D s g V k F M T 1 I g R E U g T U V S Q 0 F E T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t U S U N L R V I s M H 0 m c X V v d D s s J n F 1 b 3 Q 7 U 2 V j d G l v b j E v Y W R 2 Y W 5 j Z W R z Z W F y Y 2 h y Z X N 1 b H R l e H B v c n Q / c 2 V h c m N o P S U 3 Q i U y M l N l Y 3 R v c i U y M i U z Q S U y M i U y M i U y Q y U y M l N 1 Y l N l Y 3 R v c i U y M i A o M i k v Q X V 0 b 1 J l b W 9 2 Z W R D b 2 x 1 b W 5 z M S 5 7 U F J F Q 0 8 s M X 0 m c X V v d D s s J n F 1 b 3 Q 7 U 2 V j d G l v b j E v Y W R 2 Y W 5 j Z W R z Z W F y Y 2 h y Z X N 1 b H R l e H B v c n Q / c 2 V h c m N o P S U 3 Q i U y M l N l Y 3 R v c i U y M i U z Q S U y M i U y M i U y Q y U y M l N 1 Y l N l Y 3 R v c i U y M i A o M i k v Q X V 0 b 1 J l b W 9 2 Z W R D b 2 x 1 b W 5 z M S 5 7 R F k s M n 0 m c X V v d D s s J n F 1 b 3 Q 7 U 2 V j d G l v b j E v Y W R 2 Y W 5 j Z W R z Z W F y Y 2 h y Z X N 1 b H R l e H B v c n Q / c 2 V h c m N o P S U 3 Q i U y M l N l Y 3 R v c i U y M i U z Q S U y M i U y M i U y Q y U y M l N 1 Y l N l Y 3 R v c i U y M i A o M i k v Q X V 0 b 1 J l b W 9 2 Z W R D b 2 x 1 b W 5 z M S 5 7 U C 9 M L D N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1 A v V l A s N H 0 m c X V v d D s s J n F 1 b 3 Q 7 U 2 V j d G l v b j E v Y W R 2 Y W 5 j Z W R z Z W F y Y 2 h y Z X N 1 b H R l e H B v c n Q / c 2 V h c m N o P S U 3 Q i U y M l N l Y 3 R v c i U y M i U z Q S U y M i U y M i U y Q y U y M l N 1 Y l N l Y 3 R v c i U y M i A o M i k v Q X V 0 b 1 J l b W 9 2 Z W R D b 2 x 1 b W 5 z M S 5 7 U C 9 B V E l W T 1 M s N X 0 m c X V v d D s s J n F 1 b 3 Q 7 U 2 V j d G l v b j E v Y W R 2 Y W 5 j Z W R z Z W F y Y 2 h y Z X N 1 b H R l e H B v c n Q / c 2 V h c m N o P S U 3 Q i U y M l N l Y 3 R v c i U y M i U z Q S U y M i U y M i U y Q y U y M l N 1 Y l N l Y 3 R v c i U y M i A o M i k v Q X V 0 b 1 J l b W 9 2 Z W R D b 2 x 1 b W 5 z M S 5 7 T U F S R 0 V N I E J S V V R B L D Z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0 1 B U k d F T S B F Q k l U L D d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0 1 B U k c u I E x J U V V J R E E s O H 0 m c X V v d D s s J n F 1 b 3 Q 7 U 2 V j d G l v b j E v Y W R 2 Y W 5 j Z W R z Z W F y Y 2 h y Z X N 1 b H R l e H B v c n Q / c 2 V h c m N o P S U 3 Q i U y M l N l Y 3 R v c i U y M i U z Q S U y M i U y M i U y Q y U y M l N 1 Y l N l Y 3 R v c i U y M i A o M i k v Q X V 0 b 1 J l b W 9 2 Z W R D b 2 x 1 b W 5 z M S 5 7 U C 9 F Q k l U L D l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0 V W L 0 V C S V Q s M T B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0 R J V k l E Q S B M S V F V S U R B I C 8 g R U J J V C w x M X 0 m c X V v d D s s J n F 1 b 3 Q 7 U 2 V j d G l v b j E v Y W R 2 Y W 5 j Z W R z Z W F y Y 2 h y Z X N 1 b H R l e H B v c n Q / c 2 V h c m N o P S U 3 Q i U y M l N l Y 3 R v c i U y M i U z Q S U y M i U y M i U y Q y U y M l N 1 Y l N l Y 3 R v c i U y M i A o M i k v Q X V 0 b 1 J l b W 9 2 Z W R D b 2 x 1 b W 5 z M S 5 7 R E l W L i B M S V E u I C 8 g U E F U U k k u L D E y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t Q U 1 I s M T N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1 A v Q 0 F Q L i B H S V J P L D E 0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t Q L i B B V C B D S V I u I E x J U S 4 s M T V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0 x J U S 4 g Q 0 9 S U k V O V E U s M T Z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1 J P R S w x N 3 0 m c X V v d D s s J n F 1 b 3 Q 7 U 2 V j d G l v b j E v Y W R 2 Y W 5 j Z W R z Z W F y Y 2 h y Z X N 1 b H R l e H B v c n Q / c 2 V h c m N o P S U 3 Q i U y M l N l Y 3 R v c i U y M i U z Q S U y M i U y M i U y Q y U y M l N 1 Y l N l Y 3 R v c i U y M i A o M i k v Q X V 0 b 1 J l b W 9 2 Z W R D b 2 x 1 b W 5 z M S 5 7 U k 9 B L D E 4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t S T 0 l D L D E 5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t Q Q V R S S U 1 P T k l P I C 8 g Q V R J V k 9 T L D I w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t Q Q V N T S V Z P U y A v I E F U S V Z P U y w y M X 0 m c X V v d D s s J n F 1 b 3 Q 7 U 2 V j d G l v b j E v Y W R 2 Y W 5 j Z W R z Z W F y Y 2 h y Z X N 1 b H R l e H B v c n Q / c 2 V h c m N o P S U 3 Q i U y M l N l Y 3 R v c i U y M i U z Q S U y M i U y M i U y Q y U y M l N 1 Y l N l Y 3 R v c i U y M i A o M i k v Q X V 0 b 1 J l b W 9 2 Z W R D b 2 x 1 b W 5 z M S 5 7 R 0 l S T y B B V E l W T 1 M s M j J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0 N B R 1 I g U k V D R U l U Q V M g N S B B T k 9 T L D I z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t D Q U d S I E x V Q 1 J P U y A 1 I E F O T 1 M s M j R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y B M S V F V S U R F W i B N R U R J Q S B E S U F S S U E s M j V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y B W U E E s M j Z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y B M U E E s M j d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y B Q R U c g U m F 0 a W 8 s M j h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y B W Q U x P U i B E R S B N R V J D Q U R P L D I 5 f S Z x d W 9 0 O 1 0 s J n F 1 b 3 Q 7 Q 2 9 s d W 1 u Q 2 9 1 b n Q m c X V v d D s 6 M z A s J n F 1 b 3 Q 7 S 2 V 5 Q 2 9 s d W 1 u T m F t Z X M m c X V v d D s 6 W 1 0 s J n F 1 b 3 Q 7 Q 2 9 s d W 1 u S W R l b n R p d G l l c y Z x d W 9 0 O z p b J n F 1 b 3 Q 7 U 2 V j d G l v b j E v Y W R 2 Y W 5 j Z W R z Z W F y Y 2 h y Z X N 1 b H R l e H B v c n Q / c 2 V h c m N o P S U 3 Q i U y M l N l Y 3 R v c i U y M i U z Q S U y M i U y M i U y Q y U y M l N 1 Y l N l Y 3 R v c i U y M i A o M i k v Q X V 0 b 1 J l b W 9 2 Z W R D b 2 x 1 b W 5 z M S 5 7 V E l D S 0 V S L D B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1 B S R U N P L D F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0 R Z L D J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1 A v T C w z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t Q L 1 Z Q L D R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1 A v Q V R J V k 9 T L D V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0 1 B U k d F T S B C U l V U Q S w 2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t N Q V J H R U 0 g R U J J V C w 3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t N Q V J H L i B M S V F V S U R B L D h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1 A v R U J J V C w 5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t F V i 9 F Q k l U L D E w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t E S V Z J R E E g T E l R V U l E Q S A v I E V C S V Q s M T F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0 R J V i 4 g T E l R L i A v I F B B V F J J L i w x M n 0 m c X V v d D s s J n F 1 b 3 Q 7 U 2 V j d G l v b j E v Y W R 2 Y W 5 j Z W R z Z W F y Y 2 h y Z X N 1 b H R l e H B v c n Q / c 2 V h c m N o P S U 3 Q i U y M l N l Y 3 R v c i U y M i U z Q S U y M i U y M i U y Q y U y M l N 1 Y l N l Y 3 R v c i U y M i A o M i k v Q X V 0 b 1 J l b W 9 2 Z W R D b 2 x 1 b W 5 z M S 5 7 U F N S L D E z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t Q L 0 N B U C 4 g R 0 l S T y w x N H 0 m c X V v d D s s J n F 1 b 3 Q 7 U 2 V j d G l v b j E v Y W R 2 Y W 5 j Z W R z Z W F y Y 2 h y Z X N 1 b H R l e H B v c n Q / c 2 V h c m N o P S U 3 Q i U y M l N l Y 3 R v c i U y M i U z Q S U y M i U y M i U y Q y U y M l N 1 Y l N l Y 3 R v c i U y M i A o M i k v Q X V 0 b 1 J l b W 9 2 Z W R D b 2 x 1 b W 5 z M S 5 7 U C 4 g Q V Q g Q 0 l S L i B M S V E u L D E 1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t M S V E u I E N P U l J F T l R F L D E 2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t S T 0 U s M T d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1 J P Q S w x O H 0 m c X V v d D s s J n F 1 b 3 Q 7 U 2 V j d G l v b j E v Y W R 2 Y W 5 j Z W R z Z W F y Y 2 h y Z X N 1 b H R l e H B v c n Q / c 2 V h c m N o P S U 3 Q i U y M l N l Y 3 R v c i U y M i U z Q S U y M i U y M i U y Q y U y M l N 1 Y l N l Y 3 R v c i U y M i A o M i k v Q X V 0 b 1 J l b W 9 2 Z W R D b 2 x 1 b W 5 z M S 5 7 U k 9 J Q y w x O X 0 m c X V v d D s s J n F 1 b 3 Q 7 U 2 V j d G l v b j E v Y W R 2 Y W 5 j Z W R z Z W F y Y 2 h y Z X N 1 b H R l e H B v c n Q / c 2 V h c m N o P S U 3 Q i U y M l N l Y 3 R v c i U y M i U z Q S U y M i U y M i U y Q y U y M l N 1 Y l N l Y 3 R v c i U y M i A o M i k v Q X V 0 b 1 J l b W 9 2 Z W R D b 2 x 1 b W 5 z M S 5 7 U E F U U k l N T 0 5 J T y A v I E F U S V Z P U y w y M H 0 m c X V v d D s s J n F 1 b 3 Q 7 U 2 V j d G l v b j E v Y W R 2 Y W 5 j Z W R z Z W F y Y 2 h y Z X N 1 b H R l e H B v c n Q / c 2 V h c m N o P S U 3 Q i U y M l N l Y 3 R v c i U y M i U z Q S U y M i U y M i U y Q y U y M l N 1 Y l N l Y 3 R v c i U y M i A o M i k v Q X V 0 b 1 J l b W 9 2 Z W R D b 2 x 1 b W 5 z M S 5 7 U E F T U 0 l W T 1 M g L y B B V E l W T 1 M s M j F 9 J n F 1 b 3 Q 7 L C Z x d W 9 0 O 1 N l Y 3 R p b 2 4 x L 2 F k d m F u Y 2 V k c 2 V h c m N o c m V z d W x 0 Z X h w b 3 J 0 P 3 N l Y X J j a D 0 l N 0 I l M j J T Z W N 0 b 3 I l M j I l M 0 E l M j I l M j I l M k M l M j J T d W J T Z W N 0 b 3 I l M j I g K D I p L 0 F 1 d G 9 S Z W 1 v d m V k Q 2 9 s d W 1 u c z E u e 0 d J U k 8 g Q V R J V k 9 T L D I y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t D Q U d S I F J F Q 0 V J V E F T I D U g Q U 5 P U y w y M 3 0 m c X V v d D s s J n F 1 b 3 Q 7 U 2 V j d G l v b j E v Y W R 2 Y W 5 j Z W R z Z W F y Y 2 h y Z X N 1 b H R l e H B v c n Q / c 2 V h c m N o P S U 3 Q i U y M l N l Y 3 R v c i U y M i U z Q S U y M i U y M i U y Q y U y M l N 1 Y l N l Y 3 R v c i U y M i A o M i k v Q X V 0 b 1 J l b W 9 2 Z W R D b 2 x 1 b W 5 z M S 5 7 Q 0 F H U i B M V U N S T 1 M g N S B B T k 9 T L D I 0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s g T E l R V U l E R V o g T U V E S U E g R E l B U k l B L D I 1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s g V l B B L D I 2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s g T F B B L D I 3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s g U E V H I F J h d G l v L D I 4 f S Z x d W 9 0 O y w m c X V v d D t T Z W N 0 a W 9 u M S 9 h Z H Z h b m N l Z H N l Y X J j a H J l c 3 V s d G V 4 c G 9 y d D 9 z Z W F y Y 2 g 9 J T d C J T I y U 2 V j d G 9 y J T I y J T N B J T I y J T I y J T J D J T I y U 3 V i U 2 V j d G 9 y J T I y I C g y K S 9 B d X R v U m V t b 3 Z l Z E N v b H V t b n M x L n s g V k F M T 1 I g R E U g T U V S Q 0 F E T y w y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F k d m F u Y 2 V k c 2 V h c m N o c m V z d W x 0 Z X h w b 3 J 0 J T N G c 2 V h c m N o J T N E J T I 1 N 0 I l M j U y M l N l Y 3 R v c i U y N T I y J T I 1 M 0 E l M j U y M i U y N T I y J T I 1 M k M l M j U y M l N 1 Y l N l Y 3 R v c i U y N T I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R 2 Y W 5 j Z W R z Z W F y Y 2 h y Z X N 1 b H R l e H B v c n Q l M 0 Z z Z W F y Y 2 g l M 0 Q l M j U 3 Q i U y N T I y U 2 V j d G 9 y J T I 1 M j I l M j U z Q S U y N T I y J T I 1 M j I l M j U y Q y U y N T I y U 3 V i U 2 V j d G 9 y J T I 1 M j I l M j A o M i k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k d m F u Y 2 V k c 2 V h c m N o c m V z d W x 0 Z X h w b 3 J 0 J T N G c 2 V h c m N o J T N E J T I 1 N 0 I l M j U y M l N l Y 3 R v c i U y N T I y J T I 1 M 0 E l M j U y M i U y N T I y J T I 1 M k M l M j U y M l N 1 Y l N l Y 3 R v c i U y N T I y J T I w K D I p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v B Z 5 o T v G 6 R a 9 U T M 6 h y z h E A A A A A A I A A A A A A B B m A A A A A Q A A I A A A A E a r T f Y I h z 7 T s f L y C R 3 4 R m 7 Q i C w B O + Y K g s R F 0 J V 8 l M h D A A A A A A 6 A A A A A A g A A I A A A A H l c S c V 6 A s 1 6 P I s C k q P R X D p J O q O M L b i w Q a x H M s R I e f l m U A A A A H 3 m T E Z n o t 3 L X C D 8 0 S z n i o D J Z M a s d H 2 1 C g R W 2 h f L r a k 6 Z / Q 5 X p L F S f S m p L T J 3 c T e q q R Z e i d D 3 5 c P n F T A O e 5 S t o x a 1 N E f r K Z c L L u r O p h o g 1 X l Q A A A A M V t t N a S Z w 4 L S / k j / y g j d M a 5 / F + 3 p 9 I G s Q O U 7 i m a q 9 V j N W D / s y W J O E N o b n s G u D B y K J 7 X o 8 n f Z H 5 J 4 R i Z C s G F J F k = < / D a t a M a s h u p > 
</file>

<file path=customXml/itemProps1.xml><?xml version="1.0" encoding="utf-8"?>
<ds:datastoreItem xmlns:ds="http://schemas.openxmlformats.org/officeDocument/2006/customXml" ds:itemID="{B3672E2A-4B41-4FE7-BF6C-926B255232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Indicadores</vt:lpstr>
      <vt:lpstr>INSTRUÇÕES</vt:lpstr>
      <vt:lpstr>Ações</vt:lpstr>
      <vt:lpstr>Dados Status Invest STOCKS</vt:lpstr>
      <vt:lpstr>Classificacao B3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Caio</dc:creator>
  <cp:lastModifiedBy>User</cp:lastModifiedBy>
  <dcterms:created xsi:type="dcterms:W3CDTF">2021-01-07T16:51:37Z</dcterms:created>
  <dcterms:modified xsi:type="dcterms:W3CDTF">2022-01-26T01:47:24Z</dcterms:modified>
</cp:coreProperties>
</file>